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3.xml" ContentType="application/vnd.openxmlformats-officedocument.drawing+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xml" ContentType="application/vnd.openxmlformats-officedocument.spreadsheetml.sheetMetadata+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M:\40771 - Milton Keynes Retail Study Upadte 2025\003-Report\Capacity modelling\"/>
    </mc:Choice>
  </mc:AlternateContent>
  <xr:revisionPtr revIDLastSave="0" documentId="13_ncr:1_{AA2A0889-833E-4EBE-81A5-209CB7C6C0D1}" xr6:coauthVersionLast="47" xr6:coauthVersionMax="47" xr10:uidLastSave="{00000000-0000-0000-0000-000000000000}"/>
  <bookViews>
    <workbookView xWindow="15825" yWindow="-16320" windowWidth="29040" windowHeight="15840" firstSheet="13" activeTab="33" xr2:uid="{3F6801C2-56F9-4E8C-AD5E-34433A519B47}"/>
  </bookViews>
  <sheets>
    <sheet name="(F) Zone Filt Nulls &amp; SFT (Wtd)" sheetId="1" r:id="rId1"/>
    <sheet name="Online Shopping" sheetId="32" r:id="rId2"/>
    <sheet name="Main" sheetId="2" r:id="rId3"/>
    <sheet name="Top-Up" sheetId="3" r:id="rId4"/>
    <sheet name="Clothes" sheetId="4" r:id="rId5"/>
    <sheet name="Furniture" sheetId="11" r:id="rId6"/>
    <sheet name="DIY" sheetId="10" r:id="rId7"/>
    <sheet name="Electric" sheetId="9" r:id="rId8"/>
    <sheet name="Small household" sheetId="6" r:id="rId9"/>
    <sheet name="Books" sheetId="5" r:id="rId10"/>
    <sheet name="Chemist" sheetId="8" r:id="rId11"/>
    <sheet name="Global Data" sheetId="12" r:id="rId12"/>
    <sheet name="Toys" sheetId="7" r:id="rId13"/>
    <sheet name="Pop" sheetId="13" r:id="rId14"/>
    <sheet name="Exp" sheetId="14" r:id="rId15"/>
    <sheet name="A1" sheetId="15" r:id="rId16"/>
    <sheet name="A2" sheetId="16" r:id="rId17"/>
    <sheet name="A3" sheetId="17" r:id="rId18"/>
    <sheet name="A4" sheetId="18" r:id="rId19"/>
    <sheet name="A5" sheetId="19" r:id="rId20"/>
    <sheet name="A6+7" sheetId="20" r:id="rId21"/>
    <sheet name="Market share graphs" sheetId="33" r:id="rId22"/>
    <sheet name="Individual centre turnover" sheetId="34" r:id="rId23"/>
    <sheet name="A8" sheetId="21" r:id="rId24"/>
    <sheet name="A9" sheetId="22" r:id="rId25"/>
    <sheet name="A10" sheetId="24" r:id="rId26"/>
    <sheet name="A11" sheetId="23" r:id="rId27"/>
    <sheet name="A12" sheetId="25" r:id="rId28"/>
    <sheet name="A13" sheetId="26" r:id="rId29"/>
    <sheet name="A14" sheetId="27" r:id="rId30"/>
    <sheet name="A15" sheetId="28" r:id="rId31"/>
    <sheet name="A16" sheetId="29" r:id="rId32"/>
    <sheet name="A17 - total" sheetId="30" r:id="rId33"/>
    <sheet name="A18" sheetId="31" r:id="rId34"/>
  </sheets>
  <externalReferences>
    <externalReference r:id="rId35"/>
    <externalReference r:id="rId36"/>
    <externalReference r:id="rId37"/>
    <externalReference r:id="rId38"/>
    <externalReference r:id="rId39"/>
    <externalReference r:id="rId40"/>
    <externalReference r:id="rId41"/>
  </externalReferences>
  <definedNames>
    <definedName name="_xlnm._FilterDatabase" localSheetId="9" hidden="1">Books!$A$4:$S$446</definedName>
    <definedName name="_xlnm._FilterDatabase" localSheetId="10" hidden="1">Chemist!$A$4:$S$446</definedName>
    <definedName name="_xlnm._FilterDatabase" localSheetId="4" hidden="1">Clothes!$A$4:$S$446</definedName>
    <definedName name="_xlnm._FilterDatabase" localSheetId="6" hidden="1">DIY!$A$4:$S$446</definedName>
    <definedName name="_xlnm._FilterDatabase" localSheetId="7" hidden="1">Electric!$A$4:$S$446</definedName>
    <definedName name="_xlnm._FilterDatabase" localSheetId="5" hidden="1">Furniture!$A$4:$S$446</definedName>
    <definedName name="_xlnm._FilterDatabase" localSheetId="2" hidden="1">Main!$A$4:$S$377</definedName>
    <definedName name="_xlnm._FilterDatabase" localSheetId="1" hidden="1">'Online Shopping'!$A$1:$B$9</definedName>
    <definedName name="_xlnm._FilterDatabase" localSheetId="8" hidden="1">'Small household'!$A$4:$S$446</definedName>
    <definedName name="_xlnm._FilterDatabase" localSheetId="3" hidden="1">'Top-Up'!$A$4:$BB$377</definedName>
    <definedName name="_xlnm._FilterDatabase" localSheetId="12" hidden="1">Toys!$A$4:$S$446</definedName>
    <definedName name="_xlnm.Print_Area" localSheetId="15">'A1'!$A$1:$L$77</definedName>
    <definedName name="_xlnm.Print_Area" localSheetId="30">'A15'!$A$1:$S$120</definedName>
    <definedName name="_xlnm.Print_Area" localSheetId="33">'A18'!$A$1:$J$117</definedName>
    <definedName name="_xlnm.Print_Area" localSheetId="18">'A4'!$A$1:$S$162</definedName>
    <definedName name="_xlnm.Print_Area" localSheetId="19">'A5'!$A$1:$J$78</definedName>
    <definedName name="_xlnm.Print_Area" localSheetId="20">'A6+7'!$A$1:$J$121</definedName>
    <definedName name="_xlnm.Print_Area" localSheetId="23">'A8'!$A$1:$M$162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103" i="13" l="1"/>
  <c r="AF121" i="13"/>
  <c r="AD135" i="13"/>
  <c r="AF135" i="13" s="1"/>
  <c r="D110" i="13"/>
  <c r="AK103" i="13"/>
  <c r="AK112" i="13"/>
  <c r="C121" i="13" l="1"/>
  <c r="C122" i="13"/>
  <c r="C123" i="13"/>
  <c r="C124" i="13"/>
  <c r="C125" i="13"/>
  <c r="C126" i="13"/>
  <c r="C127" i="13"/>
  <c r="C128" i="13"/>
  <c r="C129" i="13"/>
  <c r="C130" i="13"/>
  <c r="C131" i="13"/>
  <c r="C132" i="13"/>
  <c r="C133" i="13"/>
  <c r="C134" i="13"/>
  <c r="D121" i="13"/>
  <c r="E121" i="13"/>
  <c r="F121" i="13"/>
  <c r="G121" i="13"/>
  <c r="H121" i="13"/>
  <c r="I121" i="13"/>
  <c r="J121" i="13"/>
  <c r="K121" i="13"/>
  <c r="L121" i="13"/>
  <c r="M121" i="13"/>
  <c r="N121" i="13"/>
  <c r="O121" i="13"/>
  <c r="P121" i="13"/>
  <c r="Q121" i="13"/>
  <c r="R121" i="13"/>
  <c r="S121" i="13"/>
  <c r="T121" i="13"/>
  <c r="U121" i="13"/>
  <c r="V121" i="13"/>
  <c r="W121" i="13"/>
  <c r="X121" i="13"/>
  <c r="Y121" i="13"/>
  <c r="Z121" i="13"/>
  <c r="AA121" i="13"/>
  <c r="AB121" i="13"/>
  <c r="AC121" i="13"/>
  <c r="AD121" i="13"/>
  <c r="D122" i="13"/>
  <c r="E122" i="13"/>
  <c r="F122" i="13"/>
  <c r="G122" i="13"/>
  <c r="H122" i="13"/>
  <c r="I122" i="13"/>
  <c r="J122" i="13"/>
  <c r="K122" i="13"/>
  <c r="L122" i="13"/>
  <c r="M122" i="13"/>
  <c r="N122" i="13"/>
  <c r="O122" i="13"/>
  <c r="P122" i="13"/>
  <c r="Q122" i="13"/>
  <c r="R122" i="13"/>
  <c r="S122" i="13"/>
  <c r="T122" i="13"/>
  <c r="U122" i="13"/>
  <c r="V122" i="13"/>
  <c r="W122" i="13"/>
  <c r="X122" i="13"/>
  <c r="Y122" i="13"/>
  <c r="Z122" i="13"/>
  <c r="AA122" i="13"/>
  <c r="AB122" i="13"/>
  <c r="AC122" i="13"/>
  <c r="AD122" i="13"/>
  <c r="D123" i="13"/>
  <c r="E123" i="13"/>
  <c r="F123" i="13"/>
  <c r="G123" i="13"/>
  <c r="H123" i="13"/>
  <c r="I123" i="13"/>
  <c r="J123" i="13"/>
  <c r="K123" i="13"/>
  <c r="L123" i="13"/>
  <c r="M123" i="13"/>
  <c r="N123" i="13"/>
  <c r="O123" i="13"/>
  <c r="P123" i="13"/>
  <c r="Q123" i="13"/>
  <c r="R123" i="13"/>
  <c r="S123" i="13"/>
  <c r="T123" i="13"/>
  <c r="U123" i="13"/>
  <c r="V123" i="13"/>
  <c r="W123" i="13"/>
  <c r="X123" i="13"/>
  <c r="Y123" i="13"/>
  <c r="Z123" i="13"/>
  <c r="AA123" i="13"/>
  <c r="AB123" i="13"/>
  <c r="AC123" i="13"/>
  <c r="AD123" i="13"/>
  <c r="D124" i="13"/>
  <c r="AG124" i="13" s="1"/>
  <c r="E124" i="13"/>
  <c r="F124" i="13"/>
  <c r="G124" i="13"/>
  <c r="H124" i="13"/>
  <c r="I124" i="13"/>
  <c r="J124" i="13"/>
  <c r="K124" i="13"/>
  <c r="L124" i="13"/>
  <c r="M124" i="13"/>
  <c r="N124" i="13"/>
  <c r="O124" i="13"/>
  <c r="P124" i="13"/>
  <c r="Q124" i="13"/>
  <c r="R124" i="13"/>
  <c r="S124" i="13"/>
  <c r="T124" i="13"/>
  <c r="U124" i="13"/>
  <c r="V124" i="13"/>
  <c r="W124" i="13"/>
  <c r="X124" i="13"/>
  <c r="Y124" i="13"/>
  <c r="Z124" i="13"/>
  <c r="AA124" i="13"/>
  <c r="AB124" i="13"/>
  <c r="AC124" i="13"/>
  <c r="AD124" i="13"/>
  <c r="D125" i="13"/>
  <c r="E125" i="13"/>
  <c r="F125" i="13"/>
  <c r="G125" i="13"/>
  <c r="H125" i="13"/>
  <c r="I125" i="13"/>
  <c r="J125" i="13"/>
  <c r="K125" i="13"/>
  <c r="L125" i="13"/>
  <c r="M125" i="13"/>
  <c r="N125" i="13"/>
  <c r="O125" i="13"/>
  <c r="P125" i="13"/>
  <c r="Q125" i="13"/>
  <c r="R125" i="13"/>
  <c r="S125" i="13"/>
  <c r="T125" i="13"/>
  <c r="U125" i="13"/>
  <c r="V125" i="13"/>
  <c r="W125" i="13"/>
  <c r="X125" i="13"/>
  <c r="Y125" i="13"/>
  <c r="Z125" i="13"/>
  <c r="AA125" i="13"/>
  <c r="AB125" i="13"/>
  <c r="AC125" i="13"/>
  <c r="AD125" i="13"/>
  <c r="D126" i="13"/>
  <c r="E126" i="13"/>
  <c r="F126" i="13"/>
  <c r="G126" i="13"/>
  <c r="H126" i="13"/>
  <c r="I126" i="13"/>
  <c r="J126" i="13"/>
  <c r="K126" i="13"/>
  <c r="L126" i="13"/>
  <c r="M126" i="13"/>
  <c r="N126" i="13"/>
  <c r="O126" i="13"/>
  <c r="P126" i="13"/>
  <c r="Q126" i="13"/>
  <c r="R126" i="13"/>
  <c r="S126" i="13"/>
  <c r="T126" i="13"/>
  <c r="U126" i="13"/>
  <c r="V126" i="13"/>
  <c r="W126" i="13"/>
  <c r="X126" i="13"/>
  <c r="Y126" i="13"/>
  <c r="Z126" i="13"/>
  <c r="AA126" i="13"/>
  <c r="AB126" i="13"/>
  <c r="AC126" i="13"/>
  <c r="AD126" i="13"/>
  <c r="D127" i="13"/>
  <c r="E127" i="13"/>
  <c r="F127" i="13"/>
  <c r="G127" i="13"/>
  <c r="H127" i="13"/>
  <c r="I127" i="13"/>
  <c r="J127" i="13"/>
  <c r="K127" i="13"/>
  <c r="L127" i="13"/>
  <c r="M127" i="13"/>
  <c r="N127" i="13"/>
  <c r="O127" i="13"/>
  <c r="P127" i="13"/>
  <c r="Q127" i="13"/>
  <c r="R127" i="13"/>
  <c r="S127" i="13"/>
  <c r="T127" i="13"/>
  <c r="U127" i="13"/>
  <c r="V127" i="13"/>
  <c r="W127" i="13"/>
  <c r="X127" i="13"/>
  <c r="Y127" i="13"/>
  <c r="Z127" i="13"/>
  <c r="AA127" i="13"/>
  <c r="AB127" i="13"/>
  <c r="AC127" i="13"/>
  <c r="AD127" i="13"/>
  <c r="D128" i="13"/>
  <c r="E128" i="13"/>
  <c r="F128" i="13"/>
  <c r="G128" i="13"/>
  <c r="H128" i="13"/>
  <c r="I128" i="13"/>
  <c r="J128" i="13"/>
  <c r="K128" i="13"/>
  <c r="L128" i="13"/>
  <c r="M128" i="13"/>
  <c r="N128" i="13"/>
  <c r="O128" i="13"/>
  <c r="P128" i="13"/>
  <c r="Q128" i="13"/>
  <c r="R128" i="13"/>
  <c r="S128" i="13"/>
  <c r="T128" i="13"/>
  <c r="U128" i="13"/>
  <c r="V128" i="13"/>
  <c r="W128" i="13"/>
  <c r="X128" i="13"/>
  <c r="Y128" i="13"/>
  <c r="Z128" i="13"/>
  <c r="AA128" i="13"/>
  <c r="AB128" i="13"/>
  <c r="AC128" i="13"/>
  <c r="AD128" i="13"/>
  <c r="D129" i="13"/>
  <c r="E129" i="13"/>
  <c r="F129" i="13"/>
  <c r="G129" i="13"/>
  <c r="H129" i="13"/>
  <c r="I129" i="13"/>
  <c r="J129" i="13"/>
  <c r="K129" i="13"/>
  <c r="L129" i="13"/>
  <c r="M129" i="13"/>
  <c r="N129" i="13"/>
  <c r="O129" i="13"/>
  <c r="P129" i="13"/>
  <c r="Q129" i="13"/>
  <c r="R129" i="13"/>
  <c r="S129" i="13"/>
  <c r="T129" i="13"/>
  <c r="U129" i="13"/>
  <c r="V129" i="13"/>
  <c r="W129" i="13"/>
  <c r="X129" i="13"/>
  <c r="Y129" i="13"/>
  <c r="Z129" i="13"/>
  <c r="AA129" i="13"/>
  <c r="AB129" i="13"/>
  <c r="AC129" i="13"/>
  <c r="AD129" i="13"/>
  <c r="D130" i="13"/>
  <c r="E130" i="13"/>
  <c r="F130" i="13"/>
  <c r="G130" i="13"/>
  <c r="H130" i="13"/>
  <c r="I130" i="13"/>
  <c r="J130" i="13"/>
  <c r="K130" i="13"/>
  <c r="L130" i="13"/>
  <c r="M130" i="13"/>
  <c r="N130" i="13"/>
  <c r="O130" i="13"/>
  <c r="P130" i="13"/>
  <c r="Q130" i="13"/>
  <c r="R130" i="13"/>
  <c r="S130" i="13"/>
  <c r="T130" i="13"/>
  <c r="U130" i="13"/>
  <c r="V130" i="13"/>
  <c r="W130" i="13"/>
  <c r="X130" i="13"/>
  <c r="Y130" i="13"/>
  <c r="Z130" i="13"/>
  <c r="AA130" i="13"/>
  <c r="AB130" i="13"/>
  <c r="AC130" i="13"/>
  <c r="AD130" i="13"/>
  <c r="D131" i="13"/>
  <c r="E131" i="13"/>
  <c r="F131" i="13"/>
  <c r="G131" i="13"/>
  <c r="H131" i="13"/>
  <c r="I131" i="13"/>
  <c r="J131" i="13"/>
  <c r="K131" i="13"/>
  <c r="L131" i="13"/>
  <c r="M131" i="13"/>
  <c r="N131" i="13"/>
  <c r="O131" i="13"/>
  <c r="P131" i="13"/>
  <c r="Q131" i="13"/>
  <c r="R131" i="13"/>
  <c r="S131" i="13"/>
  <c r="T131" i="13"/>
  <c r="U131" i="13"/>
  <c r="V131" i="13"/>
  <c r="W131" i="13"/>
  <c r="X131" i="13"/>
  <c r="Y131" i="13"/>
  <c r="Z131" i="13"/>
  <c r="AA131" i="13"/>
  <c r="AB131" i="13"/>
  <c r="AC131" i="13"/>
  <c r="AD131" i="13"/>
  <c r="D132" i="13"/>
  <c r="E132" i="13"/>
  <c r="F132" i="13"/>
  <c r="G132" i="13"/>
  <c r="H132" i="13"/>
  <c r="I132" i="13"/>
  <c r="J132" i="13"/>
  <c r="K132" i="13"/>
  <c r="L132" i="13"/>
  <c r="M132" i="13"/>
  <c r="N132" i="13"/>
  <c r="O132" i="13"/>
  <c r="P132" i="13"/>
  <c r="Q132" i="13"/>
  <c r="R132" i="13"/>
  <c r="S132" i="13"/>
  <c r="T132" i="13"/>
  <c r="U132" i="13"/>
  <c r="V132" i="13"/>
  <c r="W132" i="13"/>
  <c r="X132" i="13"/>
  <c r="Y132" i="13"/>
  <c r="Z132" i="13"/>
  <c r="AA132" i="13"/>
  <c r="AB132" i="13"/>
  <c r="AC132" i="13"/>
  <c r="AD132" i="13"/>
  <c r="D133" i="13"/>
  <c r="E133" i="13"/>
  <c r="F133" i="13"/>
  <c r="G133" i="13"/>
  <c r="H133" i="13"/>
  <c r="I133" i="13"/>
  <c r="J133" i="13"/>
  <c r="K133" i="13"/>
  <c r="L133" i="13"/>
  <c r="M133" i="13"/>
  <c r="N133" i="13"/>
  <c r="O133" i="13"/>
  <c r="P133" i="13"/>
  <c r="Q133" i="13"/>
  <c r="R133" i="13"/>
  <c r="S133" i="13"/>
  <c r="T133" i="13"/>
  <c r="U133" i="13"/>
  <c r="V133" i="13"/>
  <c r="W133" i="13"/>
  <c r="X133" i="13"/>
  <c r="Y133" i="13"/>
  <c r="Z133" i="13"/>
  <c r="AA133" i="13"/>
  <c r="AB133" i="13"/>
  <c r="AC133" i="13"/>
  <c r="AD133" i="13"/>
  <c r="D134" i="13"/>
  <c r="E134" i="13"/>
  <c r="F134" i="13"/>
  <c r="G134" i="13"/>
  <c r="H134" i="13"/>
  <c r="I134" i="13"/>
  <c r="J134" i="13"/>
  <c r="K134" i="13"/>
  <c r="L134" i="13"/>
  <c r="M134" i="13"/>
  <c r="N134" i="13"/>
  <c r="O134" i="13"/>
  <c r="P134" i="13"/>
  <c r="Q134" i="13"/>
  <c r="R134" i="13"/>
  <c r="S134" i="13"/>
  <c r="T134" i="13"/>
  <c r="U134" i="13"/>
  <c r="V134" i="13"/>
  <c r="W134" i="13"/>
  <c r="X134" i="13"/>
  <c r="Y134" i="13"/>
  <c r="Z134" i="13"/>
  <c r="AA134" i="13"/>
  <c r="AB134" i="13"/>
  <c r="AC134" i="13"/>
  <c r="AD134" i="13"/>
  <c r="AF124" i="13"/>
  <c r="A68" i="23" l="1"/>
  <c r="A68" i="25"/>
  <c r="A68" i="26"/>
  <c r="A68" i="27"/>
  <c r="A68" i="28"/>
  <c r="A68" i="29"/>
  <c r="A68" i="30"/>
  <c r="A68" i="24"/>
  <c r="E46" i="20"/>
  <c r="D45" i="20"/>
  <c r="E44" i="20"/>
  <c r="E41" i="20"/>
  <c r="D40" i="20"/>
  <c r="D39" i="20"/>
  <c r="D38" i="20"/>
  <c r="I91" i="13"/>
  <c r="B83" i="13"/>
  <c r="U135" i="13" l="1"/>
  <c r="Z135" i="13"/>
  <c r="AC135" i="13"/>
  <c r="AA135" i="13"/>
  <c r="S135" i="13"/>
  <c r="K135" i="13"/>
  <c r="J135" i="13"/>
  <c r="R135" i="13"/>
  <c r="Y135" i="13"/>
  <c r="Q135" i="13"/>
  <c r="I135" i="13"/>
  <c r="P135" i="13"/>
  <c r="H135" i="13"/>
  <c r="G135" i="13"/>
  <c r="C135" i="13"/>
  <c r="V135" i="13"/>
  <c r="N135" i="13"/>
  <c r="F135" i="13"/>
  <c r="E135" i="13"/>
  <c r="M135" i="13"/>
  <c r="W135" i="13"/>
  <c r="O135" i="13"/>
  <c r="AB135" i="13"/>
  <c r="T135" i="13"/>
  <c r="L135" i="13"/>
  <c r="D135" i="13"/>
  <c r="L10" i="15"/>
  <c r="H10" i="15"/>
  <c r="B17" i="15"/>
  <c r="C17" i="15"/>
  <c r="D17" i="15"/>
  <c r="E17" i="15"/>
  <c r="F17" i="15"/>
  <c r="B20" i="15"/>
  <c r="C20" i="15"/>
  <c r="D20" i="15"/>
  <c r="E20" i="15"/>
  <c r="F20" i="15"/>
  <c r="B21" i="15"/>
  <c r="C21" i="15"/>
  <c r="D21" i="15"/>
  <c r="E21" i="15"/>
  <c r="F21" i="15"/>
  <c r="B22" i="15"/>
  <c r="C22" i="15"/>
  <c r="D22" i="15"/>
  <c r="E22" i="15"/>
  <c r="F22" i="15"/>
  <c r="B23" i="15"/>
  <c r="C23" i="15"/>
  <c r="D23" i="15"/>
  <c r="E23" i="15"/>
  <c r="F23" i="15"/>
  <c r="D117" i="13"/>
  <c r="AG122" i="13" l="1"/>
  <c r="AG123" i="13"/>
  <c r="AG125" i="13"/>
  <c r="AG126" i="13"/>
  <c r="AG127" i="13"/>
  <c r="AG128" i="13"/>
  <c r="AG130" i="13"/>
  <c r="AG131" i="13"/>
  <c r="AG132" i="13"/>
  <c r="AG133" i="13"/>
  <c r="AG134" i="13"/>
  <c r="D61" i="13"/>
  <c r="AF122" i="13"/>
  <c r="AF123" i="13"/>
  <c r="AF125" i="13"/>
  <c r="AF126" i="13"/>
  <c r="AF127" i="13"/>
  <c r="AF128" i="13"/>
  <c r="AF130" i="13"/>
  <c r="AF131" i="13"/>
  <c r="AF132" i="13"/>
  <c r="AF133" i="13"/>
  <c r="AF134" i="13"/>
  <c r="D87" i="13"/>
  <c r="D103" i="13" s="1"/>
  <c r="E103" i="13" s="1"/>
  <c r="F103" i="13" l="1"/>
  <c r="G103" i="13" s="1"/>
  <c r="J102" i="31"/>
  <c r="I102" i="31"/>
  <c r="H102" i="31"/>
  <c r="G102" i="31"/>
  <c r="J97" i="31"/>
  <c r="I97" i="31"/>
  <c r="H97" i="31"/>
  <c r="G97" i="31"/>
  <c r="J82" i="31"/>
  <c r="I82" i="31"/>
  <c r="H82" i="31"/>
  <c r="G82" i="31"/>
  <c r="H77" i="31"/>
  <c r="J77" i="31"/>
  <c r="I77" i="31"/>
  <c r="G77" i="31"/>
  <c r="B10" i="15" l="1"/>
  <c r="H103" i="13"/>
  <c r="J62" i="31"/>
  <c r="I62" i="31"/>
  <c r="H62" i="31"/>
  <c r="G62" i="31"/>
  <c r="J57" i="31"/>
  <c r="I57" i="31"/>
  <c r="H57" i="31"/>
  <c r="G57" i="31"/>
  <c r="F38" i="31"/>
  <c r="F32" i="31"/>
  <c r="P32" i="31" s="1"/>
  <c r="F33" i="31"/>
  <c r="F34" i="31"/>
  <c r="F35" i="31"/>
  <c r="F36" i="31"/>
  <c r="F37" i="31" s="1"/>
  <c r="P35" i="31"/>
  <c r="F31" i="31"/>
  <c r="P31" i="31" s="1"/>
  <c r="F27" i="31"/>
  <c r="F28" i="31"/>
  <c r="F29" i="31"/>
  <c r="P29" i="31" s="1"/>
  <c r="P27" i="31"/>
  <c r="J26" i="31"/>
  <c r="I26" i="31"/>
  <c r="H26" i="31"/>
  <c r="G26" i="31"/>
  <c r="F26" i="31"/>
  <c r="P28" i="31"/>
  <c r="P30" i="31"/>
  <c r="P33" i="31"/>
  <c r="P34" i="31"/>
  <c r="P26" i="31"/>
  <c r="G90" i="31"/>
  <c r="H90" i="31"/>
  <c r="I90" i="31"/>
  <c r="J90" i="31"/>
  <c r="F90" i="31"/>
  <c r="G70" i="31"/>
  <c r="H70" i="31"/>
  <c r="I70" i="31"/>
  <c r="J70" i="31"/>
  <c r="F70" i="31"/>
  <c r="Y29" i="21"/>
  <c r="Z29" i="21" s="1"/>
  <c r="AA29" i="21" s="1"/>
  <c r="AB29" i="21" s="1"/>
  <c r="AC29" i="21" s="1"/>
  <c r="AD29" i="21" s="1"/>
  <c r="AE29" i="21" s="1"/>
  <c r="AF29" i="21" s="1"/>
  <c r="AG29" i="21" s="1"/>
  <c r="AH29" i="21" s="1"/>
  <c r="AI29" i="21" s="1"/>
  <c r="AJ29" i="21" s="1"/>
  <c r="AK29" i="21" s="1"/>
  <c r="AL29" i="21" s="1"/>
  <c r="AM29" i="21" s="1"/>
  <c r="AN29" i="21" s="1"/>
  <c r="AO29" i="21" s="1"/>
  <c r="AP29" i="21" s="1"/>
  <c r="AQ29" i="21" s="1"/>
  <c r="AR29" i="21" s="1"/>
  <c r="AS29" i="21" s="1"/>
  <c r="AT29" i="21" s="1"/>
  <c r="AU29" i="21" s="1"/>
  <c r="AV29" i="21" s="1"/>
  <c r="N109" i="20"/>
  <c r="N90" i="20"/>
  <c r="N71" i="20"/>
  <c r="N66" i="20"/>
  <c r="N85" i="20" s="1"/>
  <c r="N104" i="20" s="1"/>
  <c r="G61" i="12"/>
  <c r="E61" i="12"/>
  <c r="O61" i="19"/>
  <c r="O58" i="19"/>
  <c r="O53" i="19"/>
  <c r="O52" i="19"/>
  <c r="O51" i="19"/>
  <c r="O50" i="19"/>
  <c r="O49" i="19"/>
  <c r="O48" i="19"/>
  <c r="O44" i="19"/>
  <c r="O43" i="19"/>
  <c r="O42" i="19"/>
  <c r="O41" i="19"/>
  <c r="O40" i="19"/>
  <c r="O35" i="19"/>
  <c r="O32" i="19"/>
  <c r="O29" i="19"/>
  <c r="O26" i="19"/>
  <c r="O24" i="19"/>
  <c r="O23" i="19"/>
  <c r="O20" i="19"/>
  <c r="O19" i="19"/>
  <c r="O13" i="19"/>
  <c r="O12" i="19"/>
  <c r="O11" i="19"/>
  <c r="P11" i="19" s="1"/>
  <c r="K61" i="19"/>
  <c r="K58" i="19"/>
  <c r="K53" i="19"/>
  <c r="K52" i="19"/>
  <c r="K51" i="19"/>
  <c r="K50" i="19"/>
  <c r="K49" i="19"/>
  <c r="K48" i="19"/>
  <c r="K44" i="19"/>
  <c r="K43" i="19"/>
  <c r="K42" i="19"/>
  <c r="K41" i="19"/>
  <c r="K40" i="19"/>
  <c r="K35" i="19"/>
  <c r="K32" i="19"/>
  <c r="K29" i="19"/>
  <c r="K26" i="19"/>
  <c r="K24" i="19"/>
  <c r="K23" i="19"/>
  <c r="K20" i="19"/>
  <c r="K19" i="19"/>
  <c r="K13" i="19"/>
  <c r="K12" i="19"/>
  <c r="K11" i="19"/>
  <c r="D11" i="19" s="1"/>
  <c r="P36" i="31" l="1"/>
  <c r="I103" i="13"/>
  <c r="F35" i="21"/>
  <c r="U11" i="21"/>
  <c r="U12" i="21"/>
  <c r="U13" i="21"/>
  <c r="U14" i="21"/>
  <c r="U15" i="21"/>
  <c r="U16" i="21"/>
  <c r="U17" i="21"/>
  <c r="U18" i="21"/>
  <c r="U19" i="21"/>
  <c r="U20" i="21"/>
  <c r="U21" i="21"/>
  <c r="U22" i="21"/>
  <c r="U23" i="21"/>
  <c r="U10" i="21"/>
  <c r="V10" i="21" s="1"/>
  <c r="W10" i="21" s="1"/>
  <c r="X10" i="21" s="1"/>
  <c r="H10" i="21" s="1"/>
  <c r="I9" i="21"/>
  <c r="J9" i="21"/>
  <c r="K9" i="21"/>
  <c r="L9" i="21"/>
  <c r="H9" i="21"/>
  <c r="M71" i="20"/>
  <c r="P20" i="19"/>
  <c r="Q20" i="19" s="1"/>
  <c r="E20" i="19" s="1"/>
  <c r="P23" i="19"/>
  <c r="Q23" i="19" s="1"/>
  <c r="E23" i="19" s="1"/>
  <c r="P42" i="19"/>
  <c r="Q42" i="19" s="1"/>
  <c r="E42" i="19" s="1"/>
  <c r="P48" i="19"/>
  <c r="Q48" i="19" s="1"/>
  <c r="E48" i="19" s="1"/>
  <c r="P52" i="19"/>
  <c r="Q52" i="19" s="1"/>
  <c r="E52" i="19" s="1"/>
  <c r="P53" i="19"/>
  <c r="Q53" i="19" s="1"/>
  <c r="E53" i="19" s="1"/>
  <c r="P16" i="19"/>
  <c r="Q16" i="19" s="1"/>
  <c r="E16" i="19" s="1"/>
  <c r="P61" i="19"/>
  <c r="Q61" i="19" s="1"/>
  <c r="E61" i="19" s="1"/>
  <c r="P58" i="19"/>
  <c r="Q58" i="19" s="1"/>
  <c r="E58" i="19" s="1"/>
  <c r="P51" i="19"/>
  <c r="Q51" i="19" s="1"/>
  <c r="E51" i="19" s="1"/>
  <c r="P50" i="19"/>
  <c r="Q50" i="19" s="1"/>
  <c r="E50" i="19" s="1"/>
  <c r="P49" i="19"/>
  <c r="Q49" i="19" s="1"/>
  <c r="E49" i="19" s="1"/>
  <c r="P44" i="19"/>
  <c r="Q44" i="19" s="1"/>
  <c r="E44" i="19" s="1"/>
  <c r="P43" i="19"/>
  <c r="Q43" i="19" s="1"/>
  <c r="E43" i="19" s="1"/>
  <c r="P41" i="19"/>
  <c r="Q41" i="19" s="1"/>
  <c r="E41" i="19" s="1"/>
  <c r="P40" i="19"/>
  <c r="Q40" i="19" s="1"/>
  <c r="E40" i="19" s="1"/>
  <c r="P35" i="19"/>
  <c r="Q35" i="19" s="1"/>
  <c r="E35" i="19" s="1"/>
  <c r="P32" i="19"/>
  <c r="Q32" i="19" s="1"/>
  <c r="E32" i="19" s="1"/>
  <c r="P29" i="19"/>
  <c r="Q29" i="19" s="1"/>
  <c r="E29" i="19" s="1"/>
  <c r="P26" i="19"/>
  <c r="Q26" i="19" s="1"/>
  <c r="E26" i="19" s="1"/>
  <c r="P24" i="19"/>
  <c r="Q24" i="19" s="1"/>
  <c r="E24" i="19" s="1"/>
  <c r="P19" i="19"/>
  <c r="Q19" i="19" s="1"/>
  <c r="E19" i="19" s="1"/>
  <c r="P13" i="19"/>
  <c r="Q13" i="19" s="1"/>
  <c r="E13" i="19" s="1"/>
  <c r="P12" i="19"/>
  <c r="Q12" i="19" s="1"/>
  <c r="E12" i="19" s="1"/>
  <c r="Q11" i="19"/>
  <c r="E11" i="19" s="1"/>
  <c r="V10" i="15" a="1"/>
  <c r="V10" i="15" s="1"/>
  <c r="J103" i="13" l="1"/>
  <c r="F11" i="19"/>
  <c r="Y10" i="21"/>
  <c r="Z10" i="21" s="1"/>
  <c r="AA10" i="21" s="1"/>
  <c r="AB10" i="21" s="1"/>
  <c r="AC10" i="21" s="1"/>
  <c r="I10" i="21" s="1"/>
  <c r="W10" i="15"/>
  <c r="X10" i="15" s="1"/>
  <c r="K103" i="13" l="1"/>
  <c r="AD10" i="21"/>
  <c r="AE10" i="21" s="1"/>
  <c r="AF10" i="21" s="1"/>
  <c r="AG10" i="21" s="1"/>
  <c r="AH10" i="21" s="1"/>
  <c r="J10" i="21" s="1"/>
  <c r="L103" i="13" l="1"/>
  <c r="C10" i="15"/>
  <c r="AI10" i="21"/>
  <c r="AJ10" i="21" s="1"/>
  <c r="AK10" i="21" s="1"/>
  <c r="AL10" i="21" s="1"/>
  <c r="AM10" i="21" s="1"/>
  <c r="K10" i="21" s="1"/>
  <c r="M103" i="13" l="1"/>
  <c r="AN10" i="21"/>
  <c r="AO10" i="21" s="1"/>
  <c r="AP10" i="21" s="1"/>
  <c r="AQ10" i="21" s="1"/>
  <c r="AR10" i="21" s="1"/>
  <c r="AS10" i="21" s="1"/>
  <c r="AT10" i="21" s="1"/>
  <c r="AU10" i="21" s="1"/>
  <c r="AV10" i="21" s="1"/>
  <c r="L10" i="21" s="1"/>
  <c r="N103" i="13" l="1"/>
  <c r="P37" i="20"/>
  <c r="Q37" i="20" s="1"/>
  <c r="R37" i="20" s="1"/>
  <c r="S37" i="20" s="1"/>
  <c r="T37" i="20" s="1"/>
  <c r="U37" i="20" s="1"/>
  <c r="V37" i="20" s="1"/>
  <c r="W37" i="20" s="1"/>
  <c r="X37" i="20" s="1"/>
  <c r="Y37" i="20" s="1"/>
  <c r="Z37" i="20" s="1"/>
  <c r="AA37" i="20" s="1"/>
  <c r="AB37" i="20" s="1"/>
  <c r="AC37" i="20" s="1"/>
  <c r="AD37" i="20" s="1"/>
  <c r="AE37" i="20" s="1"/>
  <c r="AF37" i="20" s="1"/>
  <c r="AG37" i="20" s="1"/>
  <c r="AH37" i="20" s="1"/>
  <c r="AI37" i="20" s="1"/>
  <c r="AJ37" i="20" s="1"/>
  <c r="AK37" i="20" s="1"/>
  <c r="AL37" i="20" s="1"/>
  <c r="AM37" i="20" s="1"/>
  <c r="AN37" i="20" s="1"/>
  <c r="G78" i="20"/>
  <c r="G97" i="20" s="1"/>
  <c r="H78" i="20"/>
  <c r="H97" i="20" s="1"/>
  <c r="I78" i="20"/>
  <c r="I97" i="20" s="1"/>
  <c r="J78" i="20"/>
  <c r="J97" i="20" s="1"/>
  <c r="F78" i="20"/>
  <c r="F97" i="20" s="1"/>
  <c r="F46" i="20"/>
  <c r="P46" i="20" s="1"/>
  <c r="Q46" i="20" s="1"/>
  <c r="R46" i="20" s="1"/>
  <c r="S46" i="20" s="1"/>
  <c r="T46" i="20" s="1"/>
  <c r="U46" i="20" s="1"/>
  <c r="V46" i="20" s="1"/>
  <c r="W46" i="20" s="1"/>
  <c r="X46" i="20" s="1"/>
  <c r="Y46" i="20" s="1"/>
  <c r="Z46" i="20" s="1"/>
  <c r="AA46" i="20" s="1"/>
  <c r="AB46" i="20" s="1"/>
  <c r="AC46" i="20" s="1"/>
  <c r="AD46" i="20" s="1"/>
  <c r="AE46" i="20" s="1"/>
  <c r="AF46" i="20" s="1"/>
  <c r="AG46" i="20" s="1"/>
  <c r="AH46" i="20" s="1"/>
  <c r="AI46" i="20" s="1"/>
  <c r="AJ46" i="20" s="1"/>
  <c r="AK46" i="20" s="1"/>
  <c r="AL46" i="20" s="1"/>
  <c r="AM46" i="20" s="1"/>
  <c r="AN46" i="20" s="1"/>
  <c r="O103" i="13" l="1"/>
  <c r="G46" i="20"/>
  <c r="P103" i="13" l="1"/>
  <c r="H46" i="20"/>
  <c r="Q103" i="13" l="1"/>
  <c r="D10" i="15"/>
  <c r="I46" i="20"/>
  <c r="R103" i="13" l="1"/>
  <c r="J46" i="20"/>
  <c r="S103" i="13" l="1"/>
  <c r="E35" i="15"/>
  <c r="F35" i="15"/>
  <c r="K9" i="15"/>
  <c r="L9" i="15"/>
  <c r="D494" i="14" a="1"/>
  <c r="D494" i="14" s="1"/>
  <c r="I491" i="14"/>
  <c r="J491" i="14"/>
  <c r="L491" i="14"/>
  <c r="Q491" i="14"/>
  <c r="D491" i="14"/>
  <c r="D489" i="14"/>
  <c r="E489" i="14"/>
  <c r="E491" i="14" s="1"/>
  <c r="F489" i="14"/>
  <c r="F491" i="14" s="1"/>
  <c r="G489" i="14"/>
  <c r="G491" i="14" s="1"/>
  <c r="H489" i="14"/>
  <c r="H491" i="14" s="1"/>
  <c r="I489" i="14"/>
  <c r="J489" i="14"/>
  <c r="K489" i="14"/>
  <c r="K491" i="14" s="1"/>
  <c r="L489" i="14"/>
  <c r="M489" i="14"/>
  <c r="M491" i="14" s="1"/>
  <c r="N489" i="14"/>
  <c r="N491" i="14" s="1"/>
  <c r="O489" i="14"/>
  <c r="O491" i="14" s="1"/>
  <c r="P489" i="14"/>
  <c r="P491" i="14" s="1"/>
  <c r="Q489" i="14"/>
  <c r="D490" i="14"/>
  <c r="E490" i="14"/>
  <c r="F490" i="14"/>
  <c r="G490" i="14"/>
  <c r="H490" i="14"/>
  <c r="I490" i="14"/>
  <c r="J490" i="14"/>
  <c r="K490" i="14"/>
  <c r="L490" i="14"/>
  <c r="M490" i="14"/>
  <c r="N490" i="14"/>
  <c r="O490" i="14"/>
  <c r="P490" i="14"/>
  <c r="Q490" i="14"/>
  <c r="C489" i="14"/>
  <c r="C490" i="14"/>
  <c r="E463" i="14"/>
  <c r="F463" i="14"/>
  <c r="G463" i="14"/>
  <c r="H463" i="14"/>
  <c r="I463" i="14"/>
  <c r="J463" i="14"/>
  <c r="K463" i="14"/>
  <c r="L463" i="14"/>
  <c r="M463" i="14"/>
  <c r="N463" i="14"/>
  <c r="O463" i="14"/>
  <c r="P463" i="14"/>
  <c r="Q463" i="14"/>
  <c r="E435" i="14"/>
  <c r="F435" i="14"/>
  <c r="G435" i="14"/>
  <c r="H435" i="14"/>
  <c r="I435" i="14"/>
  <c r="J435" i="14"/>
  <c r="K435" i="14"/>
  <c r="L435" i="14"/>
  <c r="M435" i="14"/>
  <c r="N435" i="14"/>
  <c r="O435" i="14"/>
  <c r="P435" i="14"/>
  <c r="Q435" i="14"/>
  <c r="D435" i="14"/>
  <c r="D416" i="14"/>
  <c r="J454" i="14"/>
  <c r="E415" i="14"/>
  <c r="F415" i="14"/>
  <c r="G415" i="14"/>
  <c r="H415" i="14"/>
  <c r="H417" i="14" s="1"/>
  <c r="H453" i="14" s="1"/>
  <c r="I415" i="14"/>
  <c r="J415" i="14"/>
  <c r="J417" i="14" s="1"/>
  <c r="J453" i="14" s="1"/>
  <c r="K415" i="14"/>
  <c r="L415" i="14"/>
  <c r="M415" i="14"/>
  <c r="N415" i="14"/>
  <c r="O415" i="14"/>
  <c r="P415" i="14"/>
  <c r="Q415" i="14"/>
  <c r="E416" i="14"/>
  <c r="F416" i="14"/>
  <c r="G416" i="14"/>
  <c r="H416" i="14"/>
  <c r="I416" i="14"/>
  <c r="I417" i="14" s="1"/>
  <c r="I453" i="14" s="1"/>
  <c r="J416" i="14"/>
  <c r="K416" i="14"/>
  <c r="L416" i="14"/>
  <c r="M416" i="14"/>
  <c r="M417" i="14" s="1"/>
  <c r="M453" i="14" s="1"/>
  <c r="N416" i="14"/>
  <c r="O416" i="14"/>
  <c r="P416" i="14"/>
  <c r="Q416" i="14"/>
  <c r="Q417" i="14" s="1"/>
  <c r="Q453" i="14" s="1"/>
  <c r="P417" i="14"/>
  <c r="P453" i="14" s="1"/>
  <c r="E419" i="14"/>
  <c r="E454" i="14" s="1"/>
  <c r="F419" i="14"/>
  <c r="F454" i="14" s="1"/>
  <c r="G419" i="14"/>
  <c r="G454" i="14" s="1"/>
  <c r="H419" i="14"/>
  <c r="H454" i="14" s="1"/>
  <c r="I419" i="14"/>
  <c r="I454" i="14" s="1"/>
  <c r="J419" i="14"/>
  <c r="K419" i="14"/>
  <c r="K454" i="14" s="1"/>
  <c r="L419" i="14"/>
  <c r="L454" i="14" s="1"/>
  <c r="M419" i="14"/>
  <c r="M454" i="14" s="1"/>
  <c r="N419" i="14"/>
  <c r="N454" i="14" s="1"/>
  <c r="O419" i="14"/>
  <c r="O454" i="14" s="1"/>
  <c r="P419" i="14"/>
  <c r="P454" i="14" s="1"/>
  <c r="Q419" i="14"/>
  <c r="Q454" i="14" s="1"/>
  <c r="E420" i="14"/>
  <c r="F420" i="14"/>
  <c r="G420" i="14"/>
  <c r="H420" i="14"/>
  <c r="I420" i="14"/>
  <c r="J420" i="14"/>
  <c r="K420" i="14"/>
  <c r="L420" i="14"/>
  <c r="M420" i="14"/>
  <c r="N420" i="14"/>
  <c r="O420" i="14"/>
  <c r="P420" i="14"/>
  <c r="Q420" i="14"/>
  <c r="E421" i="14"/>
  <c r="F421" i="14"/>
  <c r="G421" i="14"/>
  <c r="H421" i="14"/>
  <c r="I421" i="14"/>
  <c r="J421" i="14"/>
  <c r="K421" i="14"/>
  <c r="L421" i="14"/>
  <c r="M421" i="14"/>
  <c r="N421" i="14"/>
  <c r="O421" i="14"/>
  <c r="P421" i="14"/>
  <c r="Q421" i="14"/>
  <c r="E422" i="14"/>
  <c r="F422" i="14"/>
  <c r="G422" i="14"/>
  <c r="H422" i="14"/>
  <c r="I422" i="14"/>
  <c r="J422" i="14"/>
  <c r="K422" i="14"/>
  <c r="L422" i="14"/>
  <c r="M422" i="14"/>
  <c r="N422" i="14"/>
  <c r="O422" i="14"/>
  <c r="P422" i="14"/>
  <c r="Q422" i="14"/>
  <c r="E423" i="14"/>
  <c r="F423" i="14"/>
  <c r="G423" i="14"/>
  <c r="H423" i="14"/>
  <c r="I423" i="14"/>
  <c r="J423" i="14"/>
  <c r="K423" i="14"/>
  <c r="L423" i="14"/>
  <c r="M423" i="14"/>
  <c r="N423" i="14"/>
  <c r="O423" i="14"/>
  <c r="P423" i="14"/>
  <c r="Q423" i="14"/>
  <c r="E424" i="14"/>
  <c r="F424" i="14"/>
  <c r="G424" i="14"/>
  <c r="H424" i="14"/>
  <c r="I424" i="14"/>
  <c r="J424" i="14"/>
  <c r="K424" i="14"/>
  <c r="L424" i="14"/>
  <c r="M424" i="14"/>
  <c r="N424" i="14"/>
  <c r="O424" i="14"/>
  <c r="P424" i="14"/>
  <c r="Q424" i="14"/>
  <c r="E425" i="14"/>
  <c r="F425" i="14"/>
  <c r="G425" i="14"/>
  <c r="H425" i="14"/>
  <c r="I425" i="14"/>
  <c r="J425" i="14"/>
  <c r="K425" i="14"/>
  <c r="L425" i="14"/>
  <c r="M425" i="14"/>
  <c r="N425" i="14"/>
  <c r="O425" i="14"/>
  <c r="P425" i="14"/>
  <c r="Q425" i="14"/>
  <c r="E427" i="14"/>
  <c r="F427" i="14"/>
  <c r="G427" i="14"/>
  <c r="H427" i="14"/>
  <c r="I427" i="14"/>
  <c r="J427" i="14"/>
  <c r="K427" i="14"/>
  <c r="L427" i="14"/>
  <c r="M427" i="14"/>
  <c r="N427" i="14"/>
  <c r="O427" i="14"/>
  <c r="P427" i="14"/>
  <c r="Q427" i="14"/>
  <c r="Q431" i="14" s="1"/>
  <c r="Q456" i="14" s="1"/>
  <c r="E428" i="14"/>
  <c r="F428" i="14"/>
  <c r="G428" i="14"/>
  <c r="H428" i="14"/>
  <c r="I428" i="14"/>
  <c r="J428" i="14"/>
  <c r="K428" i="14"/>
  <c r="L428" i="14"/>
  <c r="M428" i="14"/>
  <c r="N428" i="14"/>
  <c r="O428" i="14"/>
  <c r="P428" i="14"/>
  <c r="Q428" i="14"/>
  <c r="E429" i="14"/>
  <c r="F429" i="14"/>
  <c r="G429" i="14"/>
  <c r="H429" i="14"/>
  <c r="I429" i="14"/>
  <c r="J429" i="14"/>
  <c r="K429" i="14"/>
  <c r="L429" i="14"/>
  <c r="M429" i="14"/>
  <c r="N429" i="14"/>
  <c r="O429" i="14"/>
  <c r="P429" i="14"/>
  <c r="Q429" i="14"/>
  <c r="E430" i="14"/>
  <c r="F430" i="14"/>
  <c r="G430" i="14"/>
  <c r="H430" i="14"/>
  <c r="I430" i="14"/>
  <c r="J430" i="14"/>
  <c r="K430" i="14"/>
  <c r="L430" i="14"/>
  <c r="M430" i="14"/>
  <c r="N430" i="14"/>
  <c r="O430" i="14"/>
  <c r="P430" i="14"/>
  <c r="Q430" i="14"/>
  <c r="I431" i="14"/>
  <c r="I456" i="14" s="1"/>
  <c r="E432" i="14"/>
  <c r="F432" i="14"/>
  <c r="G432" i="14"/>
  <c r="H432" i="14"/>
  <c r="I432" i="14"/>
  <c r="J432" i="14"/>
  <c r="K432" i="14"/>
  <c r="L432" i="14"/>
  <c r="M432" i="14"/>
  <c r="N432" i="14"/>
  <c r="O432" i="14"/>
  <c r="P432" i="14"/>
  <c r="Q432" i="14"/>
  <c r="E433" i="14"/>
  <c r="F433" i="14"/>
  <c r="G433" i="14"/>
  <c r="H433" i="14"/>
  <c r="I433" i="14"/>
  <c r="I437" i="14" s="1"/>
  <c r="I457" i="14" s="1"/>
  <c r="J433" i="14"/>
  <c r="K433" i="14"/>
  <c r="L433" i="14"/>
  <c r="M433" i="14"/>
  <c r="N433" i="14"/>
  <c r="O433" i="14"/>
  <c r="P433" i="14"/>
  <c r="Q433" i="14"/>
  <c r="E434" i="14"/>
  <c r="F434" i="14"/>
  <c r="G434" i="14"/>
  <c r="H434" i="14"/>
  <c r="I434" i="14"/>
  <c r="J434" i="14"/>
  <c r="K434" i="14"/>
  <c r="L434" i="14"/>
  <c r="M434" i="14"/>
  <c r="N434" i="14"/>
  <c r="O434" i="14"/>
  <c r="P434" i="14"/>
  <c r="Q434" i="14"/>
  <c r="E436" i="14"/>
  <c r="F436" i="14"/>
  <c r="G436" i="14"/>
  <c r="H436" i="14"/>
  <c r="I436" i="14"/>
  <c r="J436" i="14"/>
  <c r="K436" i="14"/>
  <c r="L436" i="14"/>
  <c r="M436" i="14"/>
  <c r="N436" i="14"/>
  <c r="O436" i="14"/>
  <c r="P436" i="14"/>
  <c r="Q436" i="14"/>
  <c r="E438" i="14"/>
  <c r="F438" i="14"/>
  <c r="G438" i="14"/>
  <c r="H438" i="14"/>
  <c r="I438" i="14"/>
  <c r="J438" i="14"/>
  <c r="K438" i="14"/>
  <c r="L438" i="14"/>
  <c r="M438" i="14"/>
  <c r="N438" i="14"/>
  <c r="O438" i="14"/>
  <c r="P438" i="14"/>
  <c r="Q438" i="14"/>
  <c r="E439" i="14"/>
  <c r="F439" i="14"/>
  <c r="G439" i="14"/>
  <c r="H439" i="14"/>
  <c r="I439" i="14"/>
  <c r="J439" i="14"/>
  <c r="J440" i="14" s="1"/>
  <c r="J458" i="14" s="1"/>
  <c r="K439" i="14"/>
  <c r="L439" i="14"/>
  <c r="L440" i="14" s="1"/>
  <c r="L458" i="14" s="1"/>
  <c r="M439" i="14"/>
  <c r="N439" i="14"/>
  <c r="O439" i="14"/>
  <c r="P439" i="14"/>
  <c r="Q439" i="14"/>
  <c r="E440" i="14"/>
  <c r="E458" i="14" s="1"/>
  <c r="H440" i="14"/>
  <c r="H458" i="14" s="1"/>
  <c r="M440" i="14"/>
  <c r="M458" i="14" s="1"/>
  <c r="E441" i="14"/>
  <c r="F441" i="14"/>
  <c r="G441" i="14"/>
  <c r="G443" i="14" s="1"/>
  <c r="G459" i="14" s="1"/>
  <c r="H441" i="14"/>
  <c r="I441" i="14"/>
  <c r="J441" i="14"/>
  <c r="K441" i="14"/>
  <c r="L441" i="14"/>
  <c r="M441" i="14"/>
  <c r="N441" i="14"/>
  <c r="N443" i="14" s="1"/>
  <c r="N459" i="14" s="1"/>
  <c r="O441" i="14"/>
  <c r="O443" i="14" s="1"/>
  <c r="O459" i="14" s="1"/>
  <c r="P441" i="14"/>
  <c r="Q441" i="14"/>
  <c r="E442" i="14"/>
  <c r="E443" i="14" s="1"/>
  <c r="E459" i="14" s="1"/>
  <c r="F442" i="14"/>
  <c r="G442" i="14"/>
  <c r="H442" i="14"/>
  <c r="I442" i="14"/>
  <c r="I443" i="14" s="1"/>
  <c r="I459" i="14" s="1"/>
  <c r="J442" i="14"/>
  <c r="K442" i="14"/>
  <c r="L442" i="14"/>
  <c r="M442" i="14"/>
  <c r="M443" i="14" s="1"/>
  <c r="M459" i="14" s="1"/>
  <c r="N442" i="14"/>
  <c r="O442" i="14"/>
  <c r="P442" i="14"/>
  <c r="Q442" i="14"/>
  <c r="F443" i="14"/>
  <c r="F459" i="14" s="1"/>
  <c r="K443" i="14"/>
  <c r="K459" i="14" s="1"/>
  <c r="L443" i="14"/>
  <c r="L459" i="14" s="1"/>
  <c r="Q443" i="14"/>
  <c r="Q459" i="14" s="1"/>
  <c r="E444" i="14"/>
  <c r="F444" i="14"/>
  <c r="G444" i="14"/>
  <c r="H444" i="14"/>
  <c r="I444" i="14"/>
  <c r="I447" i="14" s="1"/>
  <c r="I460" i="14" s="1"/>
  <c r="J444" i="14"/>
  <c r="K444" i="14"/>
  <c r="L444" i="14"/>
  <c r="M444" i="14"/>
  <c r="N444" i="14"/>
  <c r="O444" i="14"/>
  <c r="P444" i="14"/>
  <c r="Q444" i="14"/>
  <c r="Q447" i="14" s="1"/>
  <c r="Q460" i="14" s="1"/>
  <c r="E445" i="14"/>
  <c r="E447" i="14" s="1"/>
  <c r="E460" i="14" s="1"/>
  <c r="F445" i="14"/>
  <c r="G445" i="14"/>
  <c r="G447" i="14" s="1"/>
  <c r="G460" i="14" s="1"/>
  <c r="H445" i="14"/>
  <c r="I445" i="14"/>
  <c r="J445" i="14"/>
  <c r="K445" i="14"/>
  <c r="K447" i="14" s="1"/>
  <c r="K460" i="14" s="1"/>
  <c r="L445" i="14"/>
  <c r="M445" i="14"/>
  <c r="M447" i="14" s="1"/>
  <c r="M460" i="14" s="1"/>
  <c r="N445" i="14"/>
  <c r="O445" i="14"/>
  <c r="O447" i="14" s="1"/>
  <c r="O460" i="14" s="1"/>
  <c r="P445" i="14"/>
  <c r="Q445" i="14"/>
  <c r="E446" i="14"/>
  <c r="F446" i="14"/>
  <c r="G446" i="14"/>
  <c r="H446" i="14"/>
  <c r="I446" i="14"/>
  <c r="J446" i="14"/>
  <c r="K446" i="14"/>
  <c r="L446" i="14"/>
  <c r="M446" i="14"/>
  <c r="N446" i="14"/>
  <c r="O446" i="14"/>
  <c r="P446" i="14"/>
  <c r="Q446" i="14"/>
  <c r="D463" i="14"/>
  <c r="D446" i="14"/>
  <c r="D445" i="14"/>
  <c r="D444" i="14"/>
  <c r="D447" i="14" s="1"/>
  <c r="D460" i="14" s="1"/>
  <c r="D442" i="14"/>
  <c r="D441" i="14"/>
  <c r="D443" i="14" s="1"/>
  <c r="D459" i="14" s="1"/>
  <c r="D439" i="14"/>
  <c r="D438" i="14"/>
  <c r="D440" i="14" s="1"/>
  <c r="D458" i="14" s="1"/>
  <c r="D436" i="14"/>
  <c r="D434" i="14"/>
  <c r="D433" i="14"/>
  <c r="D432" i="14"/>
  <c r="D437" i="14" s="1"/>
  <c r="D457" i="14" s="1"/>
  <c r="D430" i="14"/>
  <c r="D429" i="14"/>
  <c r="D431" i="14" s="1"/>
  <c r="D456" i="14" s="1"/>
  <c r="D428" i="14"/>
  <c r="D427" i="14"/>
  <c r="D425" i="14"/>
  <c r="D424" i="14"/>
  <c r="D423" i="14"/>
  <c r="D422" i="14"/>
  <c r="D421" i="14"/>
  <c r="D420" i="14"/>
  <c r="D419" i="14"/>
  <c r="D454" i="14" s="1"/>
  <c r="D415" i="14"/>
  <c r="D417" i="14" s="1"/>
  <c r="D453" i="14" s="1"/>
  <c r="C453" i="14"/>
  <c r="C454" i="14"/>
  <c r="C455" i="14"/>
  <c r="C456" i="14"/>
  <c r="C457" i="14"/>
  <c r="C458" i="14"/>
  <c r="C459" i="14"/>
  <c r="C460" i="14"/>
  <c r="E87" i="13"/>
  <c r="F87" i="13"/>
  <c r="AK87" i="13" s="1"/>
  <c r="E88" i="13"/>
  <c r="F88" i="13"/>
  <c r="AK88" i="13" s="1"/>
  <c r="E89" i="13"/>
  <c r="F89" i="13"/>
  <c r="AK89" i="13" s="1"/>
  <c r="E90" i="13"/>
  <c r="F90" i="13"/>
  <c r="AK90" i="13" s="1"/>
  <c r="E91" i="13"/>
  <c r="F91" i="13"/>
  <c r="AK91" i="13" s="1"/>
  <c r="E92" i="13"/>
  <c r="F92" i="13"/>
  <c r="AK92" i="13" s="1"/>
  <c r="E93" i="13"/>
  <c r="F93" i="13"/>
  <c r="AK93" i="13" s="1"/>
  <c r="E94" i="13"/>
  <c r="F94" i="13"/>
  <c r="E95" i="13"/>
  <c r="F95" i="13"/>
  <c r="AK94" i="13" s="1"/>
  <c r="E96" i="13"/>
  <c r="F96" i="13"/>
  <c r="AK95" i="13" s="1"/>
  <c r="E97" i="13"/>
  <c r="F97" i="13"/>
  <c r="E98" i="13"/>
  <c r="F98" i="13"/>
  <c r="E99" i="13"/>
  <c r="F99" i="13"/>
  <c r="E100" i="13"/>
  <c r="F100" i="13"/>
  <c r="D88" i="13"/>
  <c r="D104" i="13" s="1"/>
  <c r="E104" i="13" s="1"/>
  <c r="D89" i="13"/>
  <c r="D105" i="13" s="1"/>
  <c r="E105" i="13" s="1"/>
  <c r="F105" i="13" s="1"/>
  <c r="B12" i="15" s="1"/>
  <c r="D90" i="13"/>
  <c r="D106" i="13" s="1"/>
  <c r="E106" i="13" s="1"/>
  <c r="F106" i="13" s="1"/>
  <c r="B13" i="15" s="1"/>
  <c r="D91" i="13"/>
  <c r="D107" i="13" s="1"/>
  <c r="E107" i="13" s="1"/>
  <c r="F107" i="13" s="1"/>
  <c r="B14" i="15" s="1"/>
  <c r="D92" i="13"/>
  <c r="D108" i="13" s="1"/>
  <c r="E108" i="13" s="1"/>
  <c r="F108" i="13" s="1"/>
  <c r="B15" i="15" s="1"/>
  <c r="D93" i="13"/>
  <c r="D109" i="13" s="1"/>
  <c r="E109" i="13" s="1"/>
  <c r="F109" i="13" s="1"/>
  <c r="B16" i="15" s="1"/>
  <c r="D94" i="13"/>
  <c r="D95" i="13"/>
  <c r="D111" i="13" s="1"/>
  <c r="E111" i="13" s="1"/>
  <c r="F111" i="13" s="1"/>
  <c r="B18" i="15" s="1"/>
  <c r="D96" i="13"/>
  <c r="D112" i="13" s="1"/>
  <c r="E112" i="13" s="1"/>
  <c r="F112" i="13" s="1"/>
  <c r="B19" i="15" s="1"/>
  <c r="D97" i="13"/>
  <c r="D98" i="13"/>
  <c r="D99" i="13"/>
  <c r="D100" i="13"/>
  <c r="T100" i="13"/>
  <c r="S99" i="13"/>
  <c r="L99" i="13"/>
  <c r="H71" i="13"/>
  <c r="H113" i="13" s="1"/>
  <c r="I71" i="13"/>
  <c r="J71" i="13"/>
  <c r="K71" i="13"/>
  <c r="L71" i="13"/>
  <c r="M71" i="13"/>
  <c r="N71" i="13"/>
  <c r="O71" i="13"/>
  <c r="P71" i="13"/>
  <c r="R98" i="13" s="1"/>
  <c r="Q71" i="13"/>
  <c r="R71" i="13"/>
  <c r="S71" i="13"/>
  <c r="T71" i="13"/>
  <c r="U71" i="13"/>
  <c r="V71" i="13"/>
  <c r="W71" i="13"/>
  <c r="H72" i="13"/>
  <c r="I72" i="13"/>
  <c r="I114" i="13" s="1"/>
  <c r="J72" i="13"/>
  <c r="J114" i="13" s="1"/>
  <c r="K72" i="13"/>
  <c r="L72" i="13"/>
  <c r="M72" i="13"/>
  <c r="N72" i="13"/>
  <c r="O72" i="13"/>
  <c r="P72" i="13"/>
  <c r="Q72" i="13"/>
  <c r="Q114" i="13" s="1"/>
  <c r="R72" i="13"/>
  <c r="R114" i="13" s="1"/>
  <c r="S72" i="13"/>
  <c r="T72" i="13"/>
  <c r="U72" i="13"/>
  <c r="V72" i="13"/>
  <c r="W72" i="13"/>
  <c r="H73" i="13"/>
  <c r="I73" i="13"/>
  <c r="J73" i="13"/>
  <c r="J115" i="13" s="1"/>
  <c r="K73" i="13"/>
  <c r="L73" i="13"/>
  <c r="M73" i="13"/>
  <c r="N73" i="13"/>
  <c r="O73" i="13"/>
  <c r="P73" i="13"/>
  <c r="Q73" i="13"/>
  <c r="R73" i="13"/>
  <c r="R115" i="13" s="1"/>
  <c r="S73" i="13"/>
  <c r="T73" i="13"/>
  <c r="U73" i="13"/>
  <c r="V73" i="13"/>
  <c r="W73" i="13"/>
  <c r="H74" i="13"/>
  <c r="H116" i="13" s="1"/>
  <c r="I74" i="13"/>
  <c r="I116" i="13" s="1"/>
  <c r="J74" i="13"/>
  <c r="J116" i="13" s="1"/>
  <c r="K74" i="13"/>
  <c r="L74" i="13"/>
  <c r="L116" i="13" s="1"/>
  <c r="M74" i="13"/>
  <c r="M116" i="13" s="1"/>
  <c r="N74" i="13"/>
  <c r="N116" i="13" s="1"/>
  <c r="O74" i="13"/>
  <c r="O116" i="13" s="1"/>
  <c r="P74" i="13"/>
  <c r="Q74" i="13"/>
  <c r="Q116" i="13" s="1"/>
  <c r="R74" i="13"/>
  <c r="R116" i="13" s="1"/>
  <c r="S74" i="13"/>
  <c r="S116" i="13" s="1"/>
  <c r="T74" i="13"/>
  <c r="T116" i="13" s="1"/>
  <c r="U74" i="13"/>
  <c r="V74" i="13"/>
  <c r="V116" i="13" s="1"/>
  <c r="W74" i="13"/>
  <c r="W116" i="13" s="1"/>
  <c r="G72" i="13"/>
  <c r="G73" i="13"/>
  <c r="G74" i="13"/>
  <c r="G116" i="13" s="1"/>
  <c r="G71" i="13"/>
  <c r="H68" i="13"/>
  <c r="H110" i="13" s="1"/>
  <c r="I68" i="13"/>
  <c r="I110" i="13" s="1"/>
  <c r="J68" i="13"/>
  <c r="J110" i="13" s="1"/>
  <c r="K68" i="13"/>
  <c r="L68" i="13"/>
  <c r="L110" i="13" s="1"/>
  <c r="M68" i="13"/>
  <c r="M110" i="13" s="1"/>
  <c r="N68" i="13"/>
  <c r="N110" i="13" s="1"/>
  <c r="O68" i="13"/>
  <c r="O110" i="13" s="1"/>
  <c r="P68" i="13"/>
  <c r="Q68" i="13"/>
  <c r="Q110" i="13" s="1"/>
  <c r="R68" i="13"/>
  <c r="R110" i="13" s="1"/>
  <c r="S68" i="13"/>
  <c r="S110" i="13" s="1"/>
  <c r="T68" i="13"/>
  <c r="T110" i="13" s="1"/>
  <c r="U68" i="13"/>
  <c r="V68" i="13"/>
  <c r="V110" i="13" s="1"/>
  <c r="W68" i="13"/>
  <c r="W110" i="13" s="1"/>
  <c r="G68" i="13"/>
  <c r="G110" i="13" s="1"/>
  <c r="D62" i="13"/>
  <c r="E62" i="13"/>
  <c r="F62" i="13"/>
  <c r="AK62" i="13" s="1"/>
  <c r="D63" i="13"/>
  <c r="E63" i="13"/>
  <c r="F63" i="13"/>
  <c r="D64" i="13"/>
  <c r="E64" i="13"/>
  <c r="F64" i="13"/>
  <c r="AK64" i="13" s="1"/>
  <c r="D65" i="13"/>
  <c r="E65" i="13"/>
  <c r="F65" i="13"/>
  <c r="D66" i="13"/>
  <c r="E66" i="13"/>
  <c r="F66" i="13"/>
  <c r="D67" i="13"/>
  <c r="E67" i="13"/>
  <c r="G94" i="13" s="1"/>
  <c r="F67" i="13"/>
  <c r="AK67" i="13" s="1"/>
  <c r="D68" i="13"/>
  <c r="E68" i="13"/>
  <c r="E110" i="13" s="1"/>
  <c r="F68" i="13"/>
  <c r="D69" i="13"/>
  <c r="E69" i="13"/>
  <c r="F69" i="13"/>
  <c r="D70" i="13"/>
  <c r="E70" i="13"/>
  <c r="G97" i="13" s="1"/>
  <c r="F70" i="13"/>
  <c r="D71" i="13"/>
  <c r="D113" i="13" s="1"/>
  <c r="E71" i="13"/>
  <c r="F71" i="13"/>
  <c r="D72" i="13"/>
  <c r="D114" i="13" s="1"/>
  <c r="E72" i="13"/>
  <c r="F72" i="13"/>
  <c r="D73" i="13"/>
  <c r="D115" i="13" s="1"/>
  <c r="E73" i="13"/>
  <c r="E115" i="13" s="1"/>
  <c r="F73" i="13"/>
  <c r="D74" i="13"/>
  <c r="D116" i="13" s="1"/>
  <c r="E74" i="13"/>
  <c r="F74" i="13"/>
  <c r="E61" i="13"/>
  <c r="F61" i="13"/>
  <c r="AK61" i="13" s="1"/>
  <c r="AK66" i="13"/>
  <c r="AK63" i="13"/>
  <c r="AK65" i="13"/>
  <c r="E117" i="13" l="1"/>
  <c r="T103" i="13"/>
  <c r="P116" i="13"/>
  <c r="D23" i="21"/>
  <c r="D22" i="21"/>
  <c r="P115" i="13"/>
  <c r="D21" i="21"/>
  <c r="P114" i="13"/>
  <c r="Q100" i="13"/>
  <c r="O115" i="13"/>
  <c r="Y99" i="13"/>
  <c r="W114" i="13"/>
  <c r="Q99" i="13"/>
  <c r="O114" i="13"/>
  <c r="Y98" i="13"/>
  <c r="W113" i="13"/>
  <c r="Q98" i="13"/>
  <c r="O113" i="13"/>
  <c r="J98" i="13"/>
  <c r="X100" i="13"/>
  <c r="V115" i="13"/>
  <c r="P100" i="13"/>
  <c r="N115" i="13"/>
  <c r="X99" i="13"/>
  <c r="V114" i="13"/>
  <c r="P99" i="13"/>
  <c r="N114" i="13"/>
  <c r="X98" i="13"/>
  <c r="V113" i="13"/>
  <c r="P98" i="13"/>
  <c r="N113" i="13"/>
  <c r="G107" i="13"/>
  <c r="H107" i="13" s="1"/>
  <c r="I107" i="13" s="1"/>
  <c r="J107" i="13" s="1"/>
  <c r="K107" i="13" s="1"/>
  <c r="C14" i="15" s="1"/>
  <c r="H99" i="13"/>
  <c r="F114" i="13"/>
  <c r="E23" i="21"/>
  <c r="U116" i="13"/>
  <c r="E22" i="21"/>
  <c r="E136" i="21" s="1"/>
  <c r="U115" i="13"/>
  <c r="O100" i="13"/>
  <c r="M115" i="13"/>
  <c r="U114" i="13"/>
  <c r="E21" i="21"/>
  <c r="O99" i="13"/>
  <c r="M114" i="13"/>
  <c r="E20" i="21"/>
  <c r="H134" i="21" s="1"/>
  <c r="U113" i="13"/>
  <c r="O98" i="13"/>
  <c r="M113" i="13"/>
  <c r="K99" i="13"/>
  <c r="G106" i="13"/>
  <c r="H106" i="13" s="1"/>
  <c r="I106" i="13" s="1"/>
  <c r="J106" i="13" s="1"/>
  <c r="K106" i="13" s="1"/>
  <c r="C13" i="15" s="1"/>
  <c r="H100" i="13"/>
  <c r="F115" i="13"/>
  <c r="G109" i="13"/>
  <c r="H109" i="13" s="1"/>
  <c r="I109" i="13" s="1"/>
  <c r="J109" i="13" s="1"/>
  <c r="K109" i="13" s="1"/>
  <c r="C16" i="15" s="1"/>
  <c r="Y100" i="13"/>
  <c r="W115" i="13"/>
  <c r="B18" i="21"/>
  <c r="D17" i="21"/>
  <c r="P110" i="13"/>
  <c r="V100" i="13"/>
  <c r="T115" i="13"/>
  <c r="N100" i="13"/>
  <c r="L115" i="13"/>
  <c r="V99" i="13"/>
  <c r="T114" i="13"/>
  <c r="N99" i="13"/>
  <c r="L114" i="13"/>
  <c r="V98" i="13"/>
  <c r="T113" i="13"/>
  <c r="N98" i="13"/>
  <c r="L113" i="13"/>
  <c r="G105" i="13"/>
  <c r="H105" i="13" s="1"/>
  <c r="I105" i="13" s="1"/>
  <c r="J105" i="13" s="1"/>
  <c r="K105" i="13" s="1"/>
  <c r="C12" i="15" s="1"/>
  <c r="F116" i="13"/>
  <c r="B23" i="21" s="1"/>
  <c r="I98" i="13"/>
  <c r="G113" i="13"/>
  <c r="K116" i="13"/>
  <c r="C23" i="21" s="1"/>
  <c r="U100" i="13"/>
  <c r="S115" i="13"/>
  <c r="M100" i="13"/>
  <c r="K115" i="13"/>
  <c r="U99" i="13"/>
  <c r="S114" i="13"/>
  <c r="K114" i="13"/>
  <c r="C21" i="21" s="1"/>
  <c r="U98" i="13"/>
  <c r="S113" i="13"/>
  <c r="M98" i="13"/>
  <c r="K113" i="13"/>
  <c r="G112" i="13"/>
  <c r="H112" i="13" s="1"/>
  <c r="I112" i="13" s="1"/>
  <c r="J112" i="13" s="1"/>
  <c r="K112" i="13" s="1"/>
  <c r="C19" i="15" s="1"/>
  <c r="B19" i="21"/>
  <c r="F104" i="13"/>
  <c r="J99" i="13"/>
  <c r="H114" i="13"/>
  <c r="K110" i="13"/>
  <c r="C17" i="21" s="1"/>
  <c r="G108" i="13"/>
  <c r="H108" i="13" s="1"/>
  <c r="I108" i="13" s="1"/>
  <c r="J108" i="13" s="1"/>
  <c r="K108" i="13" s="1"/>
  <c r="C15" i="15" s="1"/>
  <c r="B15" i="21"/>
  <c r="G99" i="13"/>
  <c r="E114" i="13"/>
  <c r="G100" i="13"/>
  <c r="E116" i="13"/>
  <c r="F113" i="13"/>
  <c r="B20" i="21" s="1"/>
  <c r="B12" i="21"/>
  <c r="T98" i="13"/>
  <c r="R113" i="13"/>
  <c r="L98" i="13"/>
  <c r="J113" i="13"/>
  <c r="T99" i="13"/>
  <c r="G111" i="13"/>
  <c r="H111" i="13" s="1"/>
  <c r="I111" i="13" s="1"/>
  <c r="J111" i="13" s="1"/>
  <c r="K111" i="13" s="1"/>
  <c r="C18" i="15" s="1"/>
  <c r="AK68" i="13"/>
  <c r="AK70" i="13" s="1"/>
  <c r="G98" i="13"/>
  <c r="E113" i="13"/>
  <c r="B17" i="21"/>
  <c r="F110" i="13"/>
  <c r="E17" i="21"/>
  <c r="C131" i="21" s="1"/>
  <c r="U110" i="13"/>
  <c r="I100" i="13"/>
  <c r="G115" i="13"/>
  <c r="S100" i="13"/>
  <c r="Q115" i="13"/>
  <c r="K100" i="13"/>
  <c r="I115" i="13"/>
  <c r="S98" i="13"/>
  <c r="Q113" i="13"/>
  <c r="K98" i="13"/>
  <c r="I113" i="13"/>
  <c r="L100" i="13"/>
  <c r="B14" i="21"/>
  <c r="I99" i="13"/>
  <c r="G114" i="13"/>
  <c r="J100" i="13"/>
  <c r="H115" i="13"/>
  <c r="D20" i="21"/>
  <c r="P113" i="13"/>
  <c r="AK96" i="13"/>
  <c r="AL90" i="13" s="1"/>
  <c r="B22" i="21"/>
  <c r="C20" i="21"/>
  <c r="W98" i="13"/>
  <c r="W99" i="13"/>
  <c r="W100" i="13"/>
  <c r="B21" i="21"/>
  <c r="B13" i="21"/>
  <c r="AK69" i="13"/>
  <c r="H94" i="13"/>
  <c r="H97" i="13"/>
  <c r="H98" i="13"/>
  <c r="R99" i="13"/>
  <c r="R100" i="13"/>
  <c r="B10" i="21"/>
  <c r="B36" i="21" s="1"/>
  <c r="B16" i="21"/>
  <c r="C22" i="21"/>
  <c r="M99" i="13"/>
  <c r="AL95" i="13"/>
  <c r="AL93" i="13"/>
  <c r="AL87" i="13"/>
  <c r="AL94" i="13"/>
  <c r="AL92" i="13"/>
  <c r="AL88" i="13"/>
  <c r="AL91" i="13"/>
  <c r="AL89" i="13"/>
  <c r="G131" i="21"/>
  <c r="H131" i="21"/>
  <c r="I131" i="21"/>
  <c r="J136" i="21"/>
  <c r="I134" i="21"/>
  <c r="B134" i="21"/>
  <c r="J134" i="21"/>
  <c r="F134" i="21"/>
  <c r="C134" i="21"/>
  <c r="D134" i="21"/>
  <c r="E134" i="21"/>
  <c r="D426" i="14"/>
  <c r="D455" i="14" s="1"/>
  <c r="J447" i="14"/>
  <c r="J460" i="14" s="1"/>
  <c r="P440" i="14"/>
  <c r="P458" i="14" s="1"/>
  <c r="N437" i="14"/>
  <c r="N457" i="14" s="1"/>
  <c r="F437" i="14"/>
  <c r="F457" i="14" s="1"/>
  <c r="K437" i="14"/>
  <c r="K457" i="14" s="1"/>
  <c r="J431" i="14"/>
  <c r="J456" i="14" s="1"/>
  <c r="P426" i="14"/>
  <c r="P455" i="14" s="1"/>
  <c r="P447" i="14"/>
  <c r="P460" i="14" s="1"/>
  <c r="H447" i="14"/>
  <c r="H460" i="14" s="1"/>
  <c r="O431" i="14"/>
  <c r="O456" i="14" s="1"/>
  <c r="G431" i="14"/>
  <c r="G456" i="14" s="1"/>
  <c r="E417" i="14"/>
  <c r="E453" i="14" s="1"/>
  <c r="L447" i="14"/>
  <c r="L460" i="14" s="1"/>
  <c r="K440" i="14"/>
  <c r="K458" i="14" s="1"/>
  <c r="O417" i="14"/>
  <c r="O453" i="14" s="1"/>
  <c r="G417" i="14"/>
  <c r="G453" i="14" s="1"/>
  <c r="L417" i="14"/>
  <c r="L453" i="14" s="1"/>
  <c r="E426" i="14"/>
  <c r="E455" i="14" s="1"/>
  <c r="J426" i="14"/>
  <c r="J455" i="14" s="1"/>
  <c r="K417" i="14"/>
  <c r="K453" i="14" s="1"/>
  <c r="M426" i="14"/>
  <c r="M455" i="14" s="1"/>
  <c r="L426" i="14"/>
  <c r="L455" i="14" s="1"/>
  <c r="N426" i="14"/>
  <c r="N455" i="14" s="1"/>
  <c r="P443" i="14"/>
  <c r="P459" i="14" s="1"/>
  <c r="H443" i="14"/>
  <c r="H459" i="14" s="1"/>
  <c r="Q440" i="14"/>
  <c r="Q458" i="14" s="1"/>
  <c r="I440" i="14"/>
  <c r="I458" i="14" s="1"/>
  <c r="N440" i="14"/>
  <c r="N458" i="14" s="1"/>
  <c r="F440" i="14"/>
  <c r="F458" i="14" s="1"/>
  <c r="O437" i="14"/>
  <c r="O457" i="14" s="1"/>
  <c r="G437" i="14"/>
  <c r="G457" i="14" s="1"/>
  <c r="P431" i="14"/>
  <c r="P456" i="14" s="1"/>
  <c r="H431" i="14"/>
  <c r="H456" i="14" s="1"/>
  <c r="M431" i="14"/>
  <c r="M456" i="14" s="1"/>
  <c r="E431" i="14"/>
  <c r="E456" i="14" s="1"/>
  <c r="G426" i="14"/>
  <c r="G455" i="14" s="1"/>
  <c r="I426" i="14"/>
  <c r="I455" i="14" s="1"/>
  <c r="O426" i="14"/>
  <c r="O455" i="14" s="1"/>
  <c r="Q426" i="14"/>
  <c r="Q455" i="14" s="1"/>
  <c r="F426" i="14"/>
  <c r="F455" i="14" s="1"/>
  <c r="O440" i="14"/>
  <c r="O458" i="14" s="1"/>
  <c r="G440" i="14"/>
  <c r="G458" i="14" s="1"/>
  <c r="P437" i="14"/>
  <c r="P457" i="14" s="1"/>
  <c r="H437" i="14"/>
  <c r="H457" i="14" s="1"/>
  <c r="M437" i="14"/>
  <c r="M457" i="14" s="1"/>
  <c r="J437" i="14"/>
  <c r="J457" i="14" s="1"/>
  <c r="L431" i="14"/>
  <c r="L456" i="14" s="1"/>
  <c r="N431" i="14"/>
  <c r="N456" i="14" s="1"/>
  <c r="F431" i="14"/>
  <c r="F456" i="14" s="1"/>
  <c r="K431" i="14"/>
  <c r="K456" i="14" s="1"/>
  <c r="Q437" i="14"/>
  <c r="Q457" i="14" s="1"/>
  <c r="N447" i="14"/>
  <c r="N460" i="14" s="1"/>
  <c r="F447" i="14"/>
  <c r="F460" i="14" s="1"/>
  <c r="K426" i="14"/>
  <c r="K455" i="14" s="1"/>
  <c r="H426" i="14"/>
  <c r="H455" i="14" s="1"/>
  <c r="J443" i="14"/>
  <c r="J459" i="14" s="1"/>
  <c r="N417" i="14"/>
  <c r="N453" i="14" s="1"/>
  <c r="F417" i="14"/>
  <c r="F453" i="14" s="1"/>
  <c r="L437" i="14"/>
  <c r="L457" i="14" s="1"/>
  <c r="E437" i="14"/>
  <c r="E457" i="14" s="1"/>
  <c r="D461" i="14"/>
  <c r="B11" i="15" l="1"/>
  <c r="B11" i="21" s="1"/>
  <c r="F117" i="13"/>
  <c r="U103" i="13"/>
  <c r="J131" i="21"/>
  <c r="G134" i="21"/>
  <c r="J135" i="21"/>
  <c r="C135" i="21"/>
  <c r="D135" i="21"/>
  <c r="H135" i="21"/>
  <c r="B135" i="21"/>
  <c r="G135" i="21"/>
  <c r="F135" i="21"/>
  <c r="I135" i="21"/>
  <c r="E135" i="21"/>
  <c r="B137" i="21"/>
  <c r="C137" i="21"/>
  <c r="E137" i="21"/>
  <c r="J137" i="21"/>
  <c r="F137" i="21"/>
  <c r="D137" i="21"/>
  <c r="G137" i="21"/>
  <c r="I137" i="21"/>
  <c r="H137" i="21"/>
  <c r="AL61" i="13"/>
  <c r="AL65" i="13"/>
  <c r="L108" i="13"/>
  <c r="M108" i="13" s="1"/>
  <c r="N108" i="13" s="1"/>
  <c r="O108" i="13" s="1"/>
  <c r="P108" i="13" s="1"/>
  <c r="H136" i="21"/>
  <c r="F131" i="21"/>
  <c r="L112" i="13"/>
  <c r="M112" i="13" s="1"/>
  <c r="N112" i="13" s="1"/>
  <c r="O112" i="13" s="1"/>
  <c r="P112" i="13" s="1"/>
  <c r="B136" i="21"/>
  <c r="G136" i="21"/>
  <c r="E131" i="21"/>
  <c r="L111" i="13"/>
  <c r="M111" i="13" s="1"/>
  <c r="N111" i="13" s="1"/>
  <c r="O111" i="13" s="1"/>
  <c r="P111" i="13" s="1"/>
  <c r="L109" i="13"/>
  <c r="M109" i="13" s="1"/>
  <c r="N109" i="13" s="1"/>
  <c r="O109" i="13" s="1"/>
  <c r="P109" i="13" s="1"/>
  <c r="L106" i="13"/>
  <c r="M106" i="13" s="1"/>
  <c r="N106" i="13" s="1"/>
  <c r="O106" i="13" s="1"/>
  <c r="P106" i="13" s="1"/>
  <c r="F136" i="21"/>
  <c r="C136" i="21"/>
  <c r="D131" i="21"/>
  <c r="L105" i="13"/>
  <c r="M105" i="13" s="1"/>
  <c r="N105" i="13" s="1"/>
  <c r="O105" i="13" s="1"/>
  <c r="P105" i="13" s="1"/>
  <c r="G104" i="13"/>
  <c r="I136" i="21"/>
  <c r="D136" i="21"/>
  <c r="B131" i="21"/>
  <c r="L107" i="13"/>
  <c r="M107" i="13" s="1"/>
  <c r="N107" i="13" s="1"/>
  <c r="O107" i="13" s="1"/>
  <c r="P107" i="13" s="1"/>
  <c r="E461" i="14"/>
  <c r="F461" i="14"/>
  <c r="F464" i="14" s="1"/>
  <c r="I461" i="14"/>
  <c r="I464" i="14" s="1"/>
  <c r="J461" i="14"/>
  <c r="J464" i="14" s="1"/>
  <c r="G461" i="14"/>
  <c r="G464" i="14" s="1"/>
  <c r="M461" i="14"/>
  <c r="M464" i="14" s="1"/>
  <c r="H461" i="14"/>
  <c r="H464" i="14" s="1"/>
  <c r="N461" i="14"/>
  <c r="N464" i="14" s="1"/>
  <c r="Q461" i="14"/>
  <c r="Q464" i="14" s="1"/>
  <c r="K461" i="14"/>
  <c r="K464" i="14" s="1"/>
  <c r="L461" i="14"/>
  <c r="L464" i="14" s="1"/>
  <c r="E464" i="14"/>
  <c r="D464" i="14"/>
  <c r="O461" i="14"/>
  <c r="O464" i="14" s="1"/>
  <c r="P461" i="14"/>
  <c r="P464" i="14" s="1"/>
  <c r="Q105" i="13" l="1"/>
  <c r="R105" i="13" s="1"/>
  <c r="S105" i="13" s="1"/>
  <c r="T105" i="13" s="1"/>
  <c r="U105" i="13" s="1"/>
  <c r="D12" i="15"/>
  <c r="Q112" i="13"/>
  <c r="R112" i="13" s="1"/>
  <c r="S112" i="13" s="1"/>
  <c r="T112" i="13" s="1"/>
  <c r="U112" i="13" s="1"/>
  <c r="D19" i="15"/>
  <c r="Q107" i="13"/>
  <c r="R107" i="13" s="1"/>
  <c r="S107" i="13" s="1"/>
  <c r="T107" i="13" s="1"/>
  <c r="U107" i="13" s="1"/>
  <c r="D14" i="15"/>
  <c r="Q106" i="13"/>
  <c r="R106" i="13" s="1"/>
  <c r="S106" i="13" s="1"/>
  <c r="T106" i="13" s="1"/>
  <c r="U106" i="13" s="1"/>
  <c r="D13" i="15"/>
  <c r="Q109" i="13"/>
  <c r="R109" i="13" s="1"/>
  <c r="S109" i="13" s="1"/>
  <c r="T109" i="13" s="1"/>
  <c r="U109" i="13" s="1"/>
  <c r="D16" i="15"/>
  <c r="Q108" i="13"/>
  <c r="R108" i="13" s="1"/>
  <c r="S108" i="13" s="1"/>
  <c r="T108" i="13" s="1"/>
  <c r="U108" i="13" s="1"/>
  <c r="D15" i="15"/>
  <c r="E10" i="15"/>
  <c r="V103" i="13"/>
  <c r="Q111" i="13"/>
  <c r="R111" i="13" s="1"/>
  <c r="S111" i="13" s="1"/>
  <c r="T111" i="13" s="1"/>
  <c r="U111" i="13" s="1"/>
  <c r="D18" i="15"/>
  <c r="H104" i="13"/>
  <c r="G117" i="13"/>
  <c r="B25" i="15"/>
  <c r="B24" i="15"/>
  <c r="C469" i="14" a="1"/>
  <c r="C469" i="14" s="1"/>
  <c r="W103" i="13" l="1"/>
  <c r="V106" i="13"/>
  <c r="W106" i="13" s="1"/>
  <c r="X106" i="13" s="1"/>
  <c r="Y106" i="13" s="1"/>
  <c r="Z106" i="13" s="1"/>
  <c r="AA106" i="13" s="1"/>
  <c r="AB106" i="13" s="1"/>
  <c r="AC106" i="13" s="1"/>
  <c r="AD106" i="13" s="1"/>
  <c r="E13" i="15"/>
  <c r="V111" i="13"/>
  <c r="W111" i="13" s="1"/>
  <c r="X111" i="13" s="1"/>
  <c r="E18" i="15"/>
  <c r="V107" i="13"/>
  <c r="W107" i="13" s="1"/>
  <c r="X107" i="13" s="1"/>
  <c r="Y107" i="13" s="1"/>
  <c r="Z107" i="13" s="1"/>
  <c r="AA107" i="13" s="1"/>
  <c r="AB107" i="13" s="1"/>
  <c r="AC107" i="13" s="1"/>
  <c r="AD107" i="13" s="1"/>
  <c r="E14" i="15"/>
  <c r="V108" i="13"/>
  <c r="W108" i="13" s="1"/>
  <c r="X108" i="13" s="1"/>
  <c r="Y108" i="13" s="1"/>
  <c r="Z108" i="13" s="1"/>
  <c r="AA108" i="13" s="1"/>
  <c r="AB108" i="13" s="1"/>
  <c r="AC108" i="13" s="1"/>
  <c r="AD108" i="13" s="1"/>
  <c r="E15" i="15"/>
  <c r="V112" i="13"/>
  <c r="W112" i="13" s="1"/>
  <c r="X112" i="13" s="1"/>
  <c r="Y112" i="13" s="1"/>
  <c r="Z112" i="13" s="1"/>
  <c r="AA112" i="13" s="1"/>
  <c r="AB112" i="13" s="1"/>
  <c r="AC112" i="13" s="1"/>
  <c r="AD112" i="13" s="1"/>
  <c r="E19" i="15"/>
  <c r="I104" i="13"/>
  <c r="H117" i="13"/>
  <c r="V109" i="13"/>
  <c r="W109" i="13" s="1"/>
  <c r="X109" i="13" s="1"/>
  <c r="Y109" i="13" s="1"/>
  <c r="Z109" i="13" s="1"/>
  <c r="AA109" i="13" s="1"/>
  <c r="AB109" i="13" s="1"/>
  <c r="AC109" i="13" s="1"/>
  <c r="AD109" i="13" s="1"/>
  <c r="E16" i="15"/>
  <c r="V105" i="13"/>
  <c r="W105" i="13" s="1"/>
  <c r="X105" i="13" s="1"/>
  <c r="Y105" i="13" s="1"/>
  <c r="Z105" i="13" s="1"/>
  <c r="AA105" i="13" s="1"/>
  <c r="AB105" i="13" s="1"/>
  <c r="AC105" i="13" s="1"/>
  <c r="AD105" i="13" s="1"/>
  <c r="E12" i="15"/>
  <c r="E35" i="21"/>
  <c r="F14" i="15" l="1"/>
  <c r="AF107" i="13"/>
  <c r="AK107" i="13"/>
  <c r="F16" i="15"/>
  <c r="AK109" i="13"/>
  <c r="AF109" i="13"/>
  <c r="F19" i="15"/>
  <c r="AF112" i="13"/>
  <c r="AK111" i="13"/>
  <c r="F13" i="15"/>
  <c r="AF106" i="13"/>
  <c r="AK106" i="13"/>
  <c r="F12" i="15"/>
  <c r="AK105" i="13"/>
  <c r="AF105" i="13"/>
  <c r="J104" i="13"/>
  <c r="I117" i="13"/>
  <c r="F15" i="15"/>
  <c r="AK108" i="13"/>
  <c r="AF108" i="13"/>
  <c r="X103" i="13"/>
  <c r="Q93" i="31"/>
  <c r="R93" i="31" s="1"/>
  <c r="S93" i="31" s="1"/>
  <c r="T93" i="31" s="1"/>
  <c r="Q98" i="31"/>
  <c r="R98" i="31" s="1"/>
  <c r="S98" i="31" s="1"/>
  <c r="T98" i="31" s="1"/>
  <c r="K104" i="13" l="1"/>
  <c r="J117" i="13"/>
  <c r="Y103" i="13"/>
  <c r="U93" i="31"/>
  <c r="V93" i="31" s="1"/>
  <c r="W93" i="31" s="1"/>
  <c r="X93" i="31" s="1"/>
  <c r="Y93" i="31" s="1"/>
  <c r="U98" i="31"/>
  <c r="V98" i="31" s="1"/>
  <c r="W98" i="31" s="1"/>
  <c r="X98" i="31" s="1"/>
  <c r="Y98" i="31" s="1"/>
  <c r="Z103" i="13" l="1"/>
  <c r="C11" i="15"/>
  <c r="C24" i="15" s="1"/>
  <c r="K117" i="13"/>
  <c r="L104" i="13"/>
  <c r="Z98" i="31"/>
  <c r="AA98" i="31" s="1"/>
  <c r="AB98" i="31" s="1"/>
  <c r="AC98" i="31" s="1"/>
  <c r="AD98" i="31" s="1"/>
  <c r="Z93" i="31"/>
  <c r="AA93" i="31" s="1"/>
  <c r="AB93" i="31" s="1"/>
  <c r="AC93" i="31" s="1"/>
  <c r="AD93" i="31" s="1"/>
  <c r="M104" i="13" l="1"/>
  <c r="L117" i="13"/>
  <c r="AA103" i="13"/>
  <c r="AE93" i="31"/>
  <c r="AF93" i="31" s="1"/>
  <c r="AG93" i="31" s="1"/>
  <c r="AH93" i="31" s="1"/>
  <c r="AI93" i="31" s="1"/>
  <c r="AJ93" i="31" s="1"/>
  <c r="AK93" i="31" s="1"/>
  <c r="AL93" i="31" s="1"/>
  <c r="AM93" i="31" s="1"/>
  <c r="AN93" i="31" s="1"/>
  <c r="AE98" i="31"/>
  <c r="AF98" i="31" s="1"/>
  <c r="AG98" i="31" s="1"/>
  <c r="AH98" i="31" s="1"/>
  <c r="AI98" i="31" s="1"/>
  <c r="AJ98" i="31" s="1"/>
  <c r="AK98" i="31" s="1"/>
  <c r="AL98" i="31" s="1"/>
  <c r="AM98" i="31" s="1"/>
  <c r="AN98" i="31" s="1"/>
  <c r="F45" i="20"/>
  <c r="P45" i="20" s="1"/>
  <c r="Q45" i="20" s="1"/>
  <c r="R45" i="20" s="1"/>
  <c r="S45" i="20" s="1"/>
  <c r="T45" i="20" s="1"/>
  <c r="U45" i="20" s="1"/>
  <c r="V45" i="20" s="1"/>
  <c r="W45" i="20" s="1"/>
  <c r="X45" i="20" s="1"/>
  <c r="Y45" i="20" s="1"/>
  <c r="Z45" i="20" s="1"/>
  <c r="AA45" i="20" s="1"/>
  <c r="AB45" i="20" s="1"/>
  <c r="AC45" i="20" s="1"/>
  <c r="AD45" i="20" s="1"/>
  <c r="AE45" i="20" s="1"/>
  <c r="AF45" i="20" s="1"/>
  <c r="AG45" i="20" s="1"/>
  <c r="AH45" i="20" s="1"/>
  <c r="AI45" i="20" s="1"/>
  <c r="AJ45" i="20" s="1"/>
  <c r="AK45" i="20" s="1"/>
  <c r="AL45" i="20" s="1"/>
  <c r="AM45" i="20" s="1"/>
  <c r="AN45" i="20" s="1"/>
  <c r="AB103" i="13" l="1"/>
  <c r="N104" i="13"/>
  <c r="M117" i="13"/>
  <c r="Q36" i="31"/>
  <c r="G45" i="20"/>
  <c r="O104" i="13" l="1"/>
  <c r="N117" i="13"/>
  <c r="AC103" i="13"/>
  <c r="R36" i="31"/>
  <c r="AD103" i="13" l="1"/>
  <c r="P104" i="13"/>
  <c r="O117" i="13"/>
  <c r="S36" i="31"/>
  <c r="F10" i="15" l="1"/>
  <c r="Q104" i="13"/>
  <c r="D11" i="15"/>
  <c r="D24" i="15" s="1"/>
  <c r="P117" i="13"/>
  <c r="T36" i="31"/>
  <c r="U36" i="31" s="1"/>
  <c r="G36" i="31" s="1"/>
  <c r="R104" i="13" l="1"/>
  <c r="Q117" i="13"/>
  <c r="V36" i="31"/>
  <c r="W36" i="31" s="1"/>
  <c r="X36" i="31" s="1"/>
  <c r="Y36" i="31" s="1"/>
  <c r="H45" i="20"/>
  <c r="A18" i="20"/>
  <c r="S104" i="13" l="1"/>
  <c r="R117" i="13"/>
  <c r="Z36" i="31"/>
  <c r="I45" i="20"/>
  <c r="Q73" i="31"/>
  <c r="R73" i="31" s="1"/>
  <c r="S73" i="31" s="1"/>
  <c r="T73" i="31" s="1"/>
  <c r="Q78" i="31"/>
  <c r="R78" i="31" s="1"/>
  <c r="S78" i="31" s="1"/>
  <c r="T78" i="31" s="1"/>
  <c r="Q34" i="31"/>
  <c r="Q35" i="31"/>
  <c r="T104" i="13" l="1"/>
  <c r="S117" i="13"/>
  <c r="AA36" i="31"/>
  <c r="AB36" i="31" s="1"/>
  <c r="AC36" i="31" s="1"/>
  <c r="AD36" i="31" s="1"/>
  <c r="AE36" i="31" s="1"/>
  <c r="H36" i="31"/>
  <c r="J45" i="20"/>
  <c r="U73" i="31"/>
  <c r="V73" i="31" s="1"/>
  <c r="W73" i="31" s="1"/>
  <c r="X73" i="31" s="1"/>
  <c r="Y73" i="31" s="1"/>
  <c r="U78" i="31"/>
  <c r="V78" i="31" s="1"/>
  <c r="W78" i="31" s="1"/>
  <c r="X78" i="31" s="1"/>
  <c r="Y78" i="31" s="1"/>
  <c r="R35" i="31"/>
  <c r="R34" i="31"/>
  <c r="U104" i="13" l="1"/>
  <c r="T117" i="13"/>
  <c r="AF36" i="31"/>
  <c r="AG36" i="31" s="1"/>
  <c r="AH36" i="31" s="1"/>
  <c r="AI36" i="31" s="1"/>
  <c r="AJ36" i="31" s="1"/>
  <c r="AK36" i="31" s="1"/>
  <c r="AL36" i="31" s="1"/>
  <c r="AM36" i="31" s="1"/>
  <c r="AN36" i="31" s="1"/>
  <c r="J36" i="31" s="1"/>
  <c r="I36" i="31"/>
  <c r="Z78" i="31"/>
  <c r="AA78" i="31" s="1"/>
  <c r="AB78" i="31" s="1"/>
  <c r="AC78" i="31" s="1"/>
  <c r="AD78" i="31" s="1"/>
  <c r="Z73" i="31"/>
  <c r="AA73" i="31" s="1"/>
  <c r="AB73" i="31" s="1"/>
  <c r="AC73" i="31" s="1"/>
  <c r="AD73" i="31" s="1"/>
  <c r="S34" i="31"/>
  <c r="S35" i="31"/>
  <c r="V104" i="13" l="1"/>
  <c r="E11" i="15"/>
  <c r="E24" i="15" s="1"/>
  <c r="U117" i="13"/>
  <c r="AE73" i="31"/>
  <c r="AF73" i="31" s="1"/>
  <c r="AG73" i="31" s="1"/>
  <c r="AH73" i="31" s="1"/>
  <c r="AI73" i="31" s="1"/>
  <c r="AJ73" i="31" s="1"/>
  <c r="AK73" i="31" s="1"/>
  <c r="AL73" i="31" s="1"/>
  <c r="AM73" i="31" s="1"/>
  <c r="AN73" i="31" s="1"/>
  <c r="AE78" i="31"/>
  <c r="AF78" i="31" s="1"/>
  <c r="AG78" i="31" s="1"/>
  <c r="AH78" i="31" s="1"/>
  <c r="AI78" i="31" s="1"/>
  <c r="AJ78" i="31" s="1"/>
  <c r="AK78" i="31" s="1"/>
  <c r="AL78" i="31" s="1"/>
  <c r="AM78" i="31" s="1"/>
  <c r="AN78" i="31" s="1"/>
  <c r="T34" i="31"/>
  <c r="U34" i="31" s="1"/>
  <c r="G34" i="31" s="1"/>
  <c r="T35" i="31"/>
  <c r="U35" i="31" s="1"/>
  <c r="G35" i="31" s="1"/>
  <c r="W104" i="13" l="1"/>
  <c r="V117" i="13"/>
  <c r="V34" i="31"/>
  <c r="W34" i="31" s="1"/>
  <c r="X34" i="31" s="1"/>
  <c r="Y34" i="31" s="1"/>
  <c r="V35" i="31"/>
  <c r="W35" i="31" s="1"/>
  <c r="X35" i="31" s="1"/>
  <c r="Y35" i="31" s="1"/>
  <c r="F44" i="20"/>
  <c r="P44" i="20" s="1"/>
  <c r="Q44" i="20" s="1"/>
  <c r="R44" i="20" s="1"/>
  <c r="S44" i="20" s="1"/>
  <c r="T44" i="20" s="1"/>
  <c r="U44" i="20" s="1"/>
  <c r="V44" i="20" s="1"/>
  <c r="W44" i="20" s="1"/>
  <c r="X44" i="20" s="1"/>
  <c r="Y44" i="20" s="1"/>
  <c r="Z44" i="20" s="1"/>
  <c r="AA44" i="20" s="1"/>
  <c r="AB44" i="20" s="1"/>
  <c r="AC44" i="20" s="1"/>
  <c r="AD44" i="20" s="1"/>
  <c r="AE44" i="20" s="1"/>
  <c r="AF44" i="20" s="1"/>
  <c r="AG44" i="20" s="1"/>
  <c r="AH44" i="20" s="1"/>
  <c r="AI44" i="20" s="1"/>
  <c r="AJ44" i="20" s="1"/>
  <c r="AK44" i="20" s="1"/>
  <c r="AL44" i="20" s="1"/>
  <c r="AM44" i="20" s="1"/>
  <c r="AN44" i="20" s="1"/>
  <c r="F43" i="20"/>
  <c r="P43" i="20" s="1"/>
  <c r="Q43" i="20" s="1"/>
  <c r="R43" i="20" s="1"/>
  <c r="S43" i="20" s="1"/>
  <c r="T43" i="20" s="1"/>
  <c r="U43" i="20" s="1"/>
  <c r="V43" i="20" s="1"/>
  <c r="W43" i="20" s="1"/>
  <c r="X43" i="20" s="1"/>
  <c r="Y43" i="20" s="1"/>
  <c r="Z43" i="20" s="1"/>
  <c r="AA43" i="20" s="1"/>
  <c r="AB43" i="20" s="1"/>
  <c r="AC43" i="20" s="1"/>
  <c r="AD43" i="20" s="1"/>
  <c r="AE43" i="20" s="1"/>
  <c r="AF43" i="20" s="1"/>
  <c r="AG43" i="20" s="1"/>
  <c r="AH43" i="20" s="1"/>
  <c r="AI43" i="20" s="1"/>
  <c r="AJ43" i="20" s="1"/>
  <c r="AK43" i="20" s="1"/>
  <c r="AL43" i="20" s="1"/>
  <c r="AM43" i="20" s="1"/>
  <c r="AN43" i="20" s="1"/>
  <c r="F42" i="20"/>
  <c r="P42" i="20" s="1"/>
  <c r="Q42" i="20" s="1"/>
  <c r="R42" i="20" s="1"/>
  <c r="S42" i="20" s="1"/>
  <c r="T42" i="20" s="1"/>
  <c r="U42" i="20" s="1"/>
  <c r="V42" i="20" s="1"/>
  <c r="W42" i="20" s="1"/>
  <c r="X42" i="20" s="1"/>
  <c r="Y42" i="20" s="1"/>
  <c r="Z42" i="20" s="1"/>
  <c r="AA42" i="20" s="1"/>
  <c r="AB42" i="20" s="1"/>
  <c r="AC42" i="20" s="1"/>
  <c r="AD42" i="20" s="1"/>
  <c r="AE42" i="20" s="1"/>
  <c r="AF42" i="20" s="1"/>
  <c r="AG42" i="20" s="1"/>
  <c r="AH42" i="20" s="1"/>
  <c r="AI42" i="20" s="1"/>
  <c r="AJ42" i="20" s="1"/>
  <c r="AK42" i="20" s="1"/>
  <c r="AL42" i="20" s="1"/>
  <c r="AM42" i="20" s="1"/>
  <c r="AN42" i="20" s="1"/>
  <c r="D157" i="2"/>
  <c r="X104" i="13" l="1"/>
  <c r="W117" i="13"/>
  <c r="Z34" i="31"/>
  <c r="Z35" i="31"/>
  <c r="H35" i="31" s="1"/>
  <c r="G44" i="20"/>
  <c r="G43" i="20"/>
  <c r="G42" i="20"/>
  <c r="A1" i="25"/>
  <c r="A1" i="26"/>
  <c r="A1" i="27"/>
  <c r="A1" i="28"/>
  <c r="A1" i="29"/>
  <c r="A1" i="30"/>
  <c r="A1" i="23"/>
  <c r="A1" i="24"/>
  <c r="I6" i="34"/>
  <c r="Y104" i="13" l="1"/>
  <c r="X117" i="13"/>
  <c r="AA34" i="31"/>
  <c r="AB34" i="31" s="1"/>
  <c r="AC34" i="31" s="1"/>
  <c r="AD34" i="31" s="1"/>
  <c r="AE34" i="31" s="1"/>
  <c r="H34" i="31"/>
  <c r="AA35" i="31"/>
  <c r="AB35" i="31" s="1"/>
  <c r="AC35" i="31" s="1"/>
  <c r="AD35" i="31" s="1"/>
  <c r="AE35" i="31"/>
  <c r="I35" i="31" s="1"/>
  <c r="AF35" i="31"/>
  <c r="AG35" i="31" s="1"/>
  <c r="AH35" i="31" s="1"/>
  <c r="AI35" i="31" s="1"/>
  <c r="AJ35" i="31" s="1"/>
  <c r="AK35" i="31" s="1"/>
  <c r="AL35" i="31" s="1"/>
  <c r="AM35" i="31" s="1"/>
  <c r="AN35" i="31" s="1"/>
  <c r="J35" i="31" s="1"/>
  <c r="D31" i="33"/>
  <c r="E31" i="33"/>
  <c r="F31" i="33"/>
  <c r="G31" i="33"/>
  <c r="H31" i="33"/>
  <c r="I31" i="33"/>
  <c r="J31" i="33"/>
  <c r="K31" i="33"/>
  <c r="L31" i="33"/>
  <c r="M31" i="33"/>
  <c r="N31" i="33"/>
  <c r="O31" i="33"/>
  <c r="P31" i="33"/>
  <c r="Q31" i="33"/>
  <c r="R31" i="33"/>
  <c r="S31" i="33"/>
  <c r="C31" i="33"/>
  <c r="G6" i="33"/>
  <c r="H6" i="33"/>
  <c r="I6" i="33"/>
  <c r="J6" i="33"/>
  <c r="K6" i="33"/>
  <c r="L6" i="33"/>
  <c r="M6" i="33"/>
  <c r="N6" i="33"/>
  <c r="O6" i="33"/>
  <c r="P6" i="33"/>
  <c r="Q6" i="33"/>
  <c r="R6" i="33"/>
  <c r="S6" i="33"/>
  <c r="F6" i="33"/>
  <c r="G5" i="33"/>
  <c r="H5" i="33"/>
  <c r="I5" i="33"/>
  <c r="J5" i="33"/>
  <c r="K5" i="33"/>
  <c r="L5" i="33"/>
  <c r="M5" i="33"/>
  <c r="N5" i="33"/>
  <c r="O5" i="33"/>
  <c r="P5" i="33"/>
  <c r="Q5" i="33"/>
  <c r="R5" i="33"/>
  <c r="S5" i="33"/>
  <c r="F5" i="33"/>
  <c r="Z104" i="13" l="1"/>
  <c r="AF34" i="31"/>
  <c r="AG34" i="31" s="1"/>
  <c r="AH34" i="31" s="1"/>
  <c r="AI34" i="31" s="1"/>
  <c r="AJ34" i="31" s="1"/>
  <c r="AK34" i="31" s="1"/>
  <c r="AL34" i="31" s="1"/>
  <c r="AM34" i="31" s="1"/>
  <c r="AN34" i="31" s="1"/>
  <c r="J34" i="31" s="1"/>
  <c r="I34" i="31"/>
  <c r="D33" i="31"/>
  <c r="AA104" i="13" l="1"/>
  <c r="H42" i="20"/>
  <c r="H43" i="20"/>
  <c r="H44" i="20"/>
  <c r="Q33" i="31"/>
  <c r="R33" i="31" s="1"/>
  <c r="S33" i="31" s="1"/>
  <c r="T33" i="31" s="1"/>
  <c r="D32" i="31"/>
  <c r="D31" i="31"/>
  <c r="D29" i="31"/>
  <c r="D28" i="31"/>
  <c r="D27" i="31"/>
  <c r="D26" i="31"/>
  <c r="D33" i="20"/>
  <c r="F38" i="20"/>
  <c r="P38" i="20" s="1"/>
  <c r="Q38" i="20" s="1"/>
  <c r="R38" i="20" s="1"/>
  <c r="S38" i="20" s="1"/>
  <c r="T38" i="20" s="1"/>
  <c r="U38" i="20" s="1"/>
  <c r="V38" i="20" s="1"/>
  <c r="W38" i="20" s="1"/>
  <c r="X38" i="20" s="1"/>
  <c r="Y38" i="20" s="1"/>
  <c r="Z38" i="20" s="1"/>
  <c r="AA38" i="20" s="1"/>
  <c r="AB38" i="20" s="1"/>
  <c r="AC38" i="20" s="1"/>
  <c r="AD38" i="20" s="1"/>
  <c r="AE38" i="20" s="1"/>
  <c r="AF38" i="20" s="1"/>
  <c r="AG38" i="20" s="1"/>
  <c r="AH38" i="20" s="1"/>
  <c r="AI38" i="20" s="1"/>
  <c r="AJ38" i="20" s="1"/>
  <c r="AK38" i="20" s="1"/>
  <c r="AL38" i="20" s="1"/>
  <c r="AM38" i="20" s="1"/>
  <c r="AN38" i="20" s="1"/>
  <c r="D36" i="20"/>
  <c r="F36" i="20" s="1"/>
  <c r="P36" i="20" s="1"/>
  <c r="Q36" i="20" s="1"/>
  <c r="R36" i="20" s="1"/>
  <c r="S36" i="20" s="1"/>
  <c r="T36" i="20" s="1"/>
  <c r="U36" i="20" s="1"/>
  <c r="V36" i="20" s="1"/>
  <c r="W36" i="20" s="1"/>
  <c r="X36" i="20" s="1"/>
  <c r="Y36" i="20" s="1"/>
  <c r="Z36" i="20" s="1"/>
  <c r="AA36" i="20" s="1"/>
  <c r="AB36" i="20" s="1"/>
  <c r="AC36" i="20" s="1"/>
  <c r="AD36" i="20" s="1"/>
  <c r="AE36" i="20" s="1"/>
  <c r="AF36" i="20" s="1"/>
  <c r="AG36" i="20" s="1"/>
  <c r="AH36" i="20" s="1"/>
  <c r="AI36" i="20" s="1"/>
  <c r="AJ36" i="20" s="1"/>
  <c r="AK36" i="20" s="1"/>
  <c r="AL36" i="20" s="1"/>
  <c r="AM36" i="20" s="1"/>
  <c r="AN36" i="20" s="1"/>
  <c r="D35" i="20"/>
  <c r="F35" i="20" s="1"/>
  <c r="P35" i="20" s="1"/>
  <c r="Q35" i="20" s="1"/>
  <c r="R35" i="20" s="1"/>
  <c r="S35" i="20" s="1"/>
  <c r="T35" i="20" s="1"/>
  <c r="U35" i="20" s="1"/>
  <c r="V35" i="20" s="1"/>
  <c r="W35" i="20" s="1"/>
  <c r="X35" i="20" s="1"/>
  <c r="Y35" i="20" s="1"/>
  <c r="Z35" i="20" s="1"/>
  <c r="AA35" i="20" s="1"/>
  <c r="AB35" i="20" s="1"/>
  <c r="AC35" i="20" s="1"/>
  <c r="AD35" i="20" s="1"/>
  <c r="AE35" i="20" s="1"/>
  <c r="AF35" i="20" s="1"/>
  <c r="AG35" i="20" s="1"/>
  <c r="AH35" i="20" s="1"/>
  <c r="AI35" i="20" s="1"/>
  <c r="AJ35" i="20" s="1"/>
  <c r="AK35" i="20" s="1"/>
  <c r="AL35" i="20" s="1"/>
  <c r="AM35" i="20" s="1"/>
  <c r="AN35" i="20" s="1"/>
  <c r="D34" i="20"/>
  <c r="F34" i="20" s="1"/>
  <c r="P34" i="20" s="1"/>
  <c r="Q34" i="20" s="1"/>
  <c r="R34" i="20" s="1"/>
  <c r="S34" i="20" s="1"/>
  <c r="T34" i="20" s="1"/>
  <c r="U34" i="20" s="1"/>
  <c r="V34" i="20" s="1"/>
  <c r="W34" i="20" s="1"/>
  <c r="X34" i="20" s="1"/>
  <c r="Y34" i="20" s="1"/>
  <c r="Z34" i="20" s="1"/>
  <c r="AA34" i="20" s="1"/>
  <c r="AB34" i="20" s="1"/>
  <c r="AC34" i="20" s="1"/>
  <c r="AD34" i="20" s="1"/>
  <c r="AE34" i="20" s="1"/>
  <c r="AF34" i="20" s="1"/>
  <c r="AG34" i="20" s="1"/>
  <c r="AH34" i="20" s="1"/>
  <c r="AI34" i="20" s="1"/>
  <c r="AJ34" i="20" s="1"/>
  <c r="AK34" i="20" s="1"/>
  <c r="AL34" i="20" s="1"/>
  <c r="AM34" i="20" s="1"/>
  <c r="AN34" i="20" s="1"/>
  <c r="F40" i="20"/>
  <c r="P40" i="20" s="1"/>
  <c r="Q40" i="20" s="1"/>
  <c r="R40" i="20" s="1"/>
  <c r="S40" i="20" s="1"/>
  <c r="T40" i="20" s="1"/>
  <c r="U40" i="20" s="1"/>
  <c r="V40" i="20" s="1"/>
  <c r="W40" i="20" s="1"/>
  <c r="X40" i="20" s="1"/>
  <c r="Y40" i="20" s="1"/>
  <c r="Z40" i="20" s="1"/>
  <c r="AA40" i="20" s="1"/>
  <c r="AB40" i="20" s="1"/>
  <c r="AC40" i="20" s="1"/>
  <c r="AD40" i="20" s="1"/>
  <c r="AE40" i="20" s="1"/>
  <c r="AF40" i="20" s="1"/>
  <c r="AG40" i="20" s="1"/>
  <c r="AH40" i="20" s="1"/>
  <c r="AI40" i="20" s="1"/>
  <c r="AJ40" i="20" s="1"/>
  <c r="AK40" i="20" s="1"/>
  <c r="AL40" i="20" s="1"/>
  <c r="AM40" i="20" s="1"/>
  <c r="AN40" i="20" s="1"/>
  <c r="F41" i="20"/>
  <c r="P41" i="20" s="1"/>
  <c r="Q41" i="20" s="1"/>
  <c r="R41" i="20" s="1"/>
  <c r="S41" i="20" s="1"/>
  <c r="T41" i="20" s="1"/>
  <c r="U41" i="20" s="1"/>
  <c r="V41" i="20" s="1"/>
  <c r="W41" i="20" s="1"/>
  <c r="X41" i="20" s="1"/>
  <c r="Y41" i="20" s="1"/>
  <c r="Z41" i="20" s="1"/>
  <c r="AA41" i="20" s="1"/>
  <c r="AB41" i="20" s="1"/>
  <c r="AC41" i="20" s="1"/>
  <c r="AD41" i="20" s="1"/>
  <c r="AE41" i="20" s="1"/>
  <c r="AF41" i="20" s="1"/>
  <c r="AG41" i="20" s="1"/>
  <c r="AH41" i="20" s="1"/>
  <c r="AI41" i="20" s="1"/>
  <c r="AJ41" i="20" s="1"/>
  <c r="AK41" i="20" s="1"/>
  <c r="AL41" i="20" s="1"/>
  <c r="AM41" i="20" s="1"/>
  <c r="AN41" i="20" s="1"/>
  <c r="AB104" i="13" l="1"/>
  <c r="F33" i="20"/>
  <c r="D48" i="20"/>
  <c r="D47" i="20"/>
  <c r="I44" i="20"/>
  <c r="G35" i="20"/>
  <c r="G34" i="20"/>
  <c r="I43" i="20"/>
  <c r="I42" i="20"/>
  <c r="D37" i="31"/>
  <c r="D38" i="31"/>
  <c r="Q28" i="31"/>
  <c r="R28" i="31" s="1"/>
  <c r="S28" i="31" s="1"/>
  <c r="T28" i="31" s="1"/>
  <c r="Q29" i="31"/>
  <c r="R29" i="31" s="1"/>
  <c r="S29" i="31" s="1"/>
  <c r="T29" i="31" s="1"/>
  <c r="Q32" i="31"/>
  <c r="R32" i="31" s="1"/>
  <c r="S32" i="31" s="1"/>
  <c r="T32" i="31" s="1"/>
  <c r="Q31" i="31"/>
  <c r="R31" i="31" s="1"/>
  <c r="S31" i="31" s="1"/>
  <c r="T31" i="31" s="1"/>
  <c r="U33" i="31"/>
  <c r="G33" i="31" s="1"/>
  <c r="F39" i="20"/>
  <c r="P39" i="20" s="1"/>
  <c r="Q39" i="20" s="1"/>
  <c r="R39" i="20" s="1"/>
  <c r="S39" i="20" s="1"/>
  <c r="T39" i="20" s="1"/>
  <c r="U39" i="20" s="1"/>
  <c r="V39" i="20" s="1"/>
  <c r="W39" i="20" s="1"/>
  <c r="X39" i="20" s="1"/>
  <c r="Y39" i="20" s="1"/>
  <c r="Z39" i="20" s="1"/>
  <c r="AA39" i="20" s="1"/>
  <c r="AB39" i="20" s="1"/>
  <c r="AC39" i="20" s="1"/>
  <c r="AD39" i="20" s="1"/>
  <c r="AE39" i="20" s="1"/>
  <c r="AF39" i="20" s="1"/>
  <c r="AG39" i="20" s="1"/>
  <c r="AH39" i="20" s="1"/>
  <c r="AI39" i="20" s="1"/>
  <c r="AJ39" i="20" s="1"/>
  <c r="AK39" i="20" s="1"/>
  <c r="AL39" i="20" s="1"/>
  <c r="AM39" i="20" s="1"/>
  <c r="AN39" i="20" s="1"/>
  <c r="G38" i="20"/>
  <c r="G36" i="20"/>
  <c r="AC104" i="13" l="1"/>
  <c r="V33" i="31"/>
  <c r="W33" i="31" s="1"/>
  <c r="X33" i="31" s="1"/>
  <c r="Y33" i="31" s="1"/>
  <c r="P33" i="20"/>
  <c r="Q33" i="20" s="1"/>
  <c r="F47" i="20"/>
  <c r="J42" i="20"/>
  <c r="J43" i="20"/>
  <c r="H34" i="20"/>
  <c r="H35" i="20"/>
  <c r="J44" i="20"/>
  <c r="F48" i="20"/>
  <c r="U31" i="31"/>
  <c r="U32" i="31"/>
  <c r="G32" i="31" s="1"/>
  <c r="U29" i="31"/>
  <c r="G29" i="31" s="1"/>
  <c r="U28" i="31"/>
  <c r="G28" i="31" s="1"/>
  <c r="G39" i="20"/>
  <c r="G41" i="20"/>
  <c r="G40" i="20"/>
  <c r="AD104" i="13" l="1"/>
  <c r="Z33" i="31"/>
  <c r="V32" i="31"/>
  <c r="W32" i="31" s="1"/>
  <c r="X32" i="31" s="1"/>
  <c r="Y32" i="31" s="1"/>
  <c r="V31" i="31"/>
  <c r="W31" i="31" s="1"/>
  <c r="X31" i="31" s="1"/>
  <c r="Y31" i="31" s="1"/>
  <c r="G31" i="31"/>
  <c r="V28" i="31"/>
  <c r="W28" i="31" s="1"/>
  <c r="X28" i="31" s="1"/>
  <c r="Y28" i="31" s="1"/>
  <c r="V29" i="31"/>
  <c r="W29" i="31" s="1"/>
  <c r="X29" i="31" s="1"/>
  <c r="Y29" i="31" s="1"/>
  <c r="Z31" i="31"/>
  <c r="Z28" i="31"/>
  <c r="H28" i="31" s="1"/>
  <c r="I35" i="20"/>
  <c r="I34" i="20"/>
  <c r="S94" i="3"/>
  <c r="R94" i="3"/>
  <c r="Q94" i="3"/>
  <c r="P94" i="3"/>
  <c r="O94" i="3"/>
  <c r="N94" i="3"/>
  <c r="M94" i="3"/>
  <c r="L94" i="3"/>
  <c r="K94" i="3"/>
  <c r="J94" i="3"/>
  <c r="I94" i="3"/>
  <c r="H94" i="3"/>
  <c r="G94" i="3"/>
  <c r="F94" i="3"/>
  <c r="E94" i="3"/>
  <c r="S92" i="3"/>
  <c r="R92" i="3"/>
  <c r="Q92" i="3"/>
  <c r="P92" i="3"/>
  <c r="O92" i="3"/>
  <c r="N92" i="3"/>
  <c r="M92" i="3"/>
  <c r="L92" i="3"/>
  <c r="K92" i="3"/>
  <c r="J92" i="3"/>
  <c r="I92" i="3"/>
  <c r="H92" i="3"/>
  <c r="G92" i="3"/>
  <c r="F92" i="3"/>
  <c r="E92" i="3"/>
  <c r="N21" i="3"/>
  <c r="O21" i="3"/>
  <c r="P21" i="3"/>
  <c r="Q21" i="3"/>
  <c r="R21" i="3"/>
  <c r="S21" i="3"/>
  <c r="M21" i="3"/>
  <c r="L21" i="3"/>
  <c r="K21" i="3"/>
  <c r="J21" i="3"/>
  <c r="I21" i="3"/>
  <c r="H21" i="3"/>
  <c r="G21" i="3"/>
  <c r="F21" i="3"/>
  <c r="E21" i="3"/>
  <c r="M19" i="3"/>
  <c r="N19" i="3"/>
  <c r="O19" i="3"/>
  <c r="P19" i="3"/>
  <c r="Q19" i="3"/>
  <c r="R19" i="3"/>
  <c r="S19" i="3"/>
  <c r="L19" i="3"/>
  <c r="K19" i="3"/>
  <c r="J19" i="3"/>
  <c r="I19" i="3"/>
  <c r="H19" i="3"/>
  <c r="G19" i="3"/>
  <c r="F19" i="3"/>
  <c r="E19" i="3"/>
  <c r="S94" i="2"/>
  <c r="R94" i="2"/>
  <c r="Q94" i="2"/>
  <c r="P94" i="2"/>
  <c r="O94" i="2"/>
  <c r="N94" i="2"/>
  <c r="M94" i="2"/>
  <c r="L94" i="2"/>
  <c r="K94" i="2"/>
  <c r="J94" i="2"/>
  <c r="I94" i="2"/>
  <c r="H94" i="2"/>
  <c r="G94" i="2"/>
  <c r="F94" i="2"/>
  <c r="E94" i="2"/>
  <c r="S21" i="2"/>
  <c r="R21" i="2"/>
  <c r="Q21" i="2"/>
  <c r="P21" i="2"/>
  <c r="O21" i="2"/>
  <c r="N21" i="2"/>
  <c r="M21" i="2"/>
  <c r="L21" i="2"/>
  <c r="K21" i="2"/>
  <c r="J21" i="2"/>
  <c r="I21" i="2"/>
  <c r="H21" i="2"/>
  <c r="G21" i="2"/>
  <c r="F21" i="2"/>
  <c r="E21" i="2"/>
  <c r="B9" i="32"/>
  <c r="B18" i="32" s="1"/>
  <c r="C9" i="32"/>
  <c r="B3" i="32"/>
  <c r="C3" i="32"/>
  <c r="B7" i="32"/>
  <c r="C7" i="32"/>
  <c r="B8" i="32"/>
  <c r="C8" i="32"/>
  <c r="B4" i="32"/>
  <c r="C4" i="32"/>
  <c r="B6" i="32"/>
  <c r="B17" i="32" s="1"/>
  <c r="C6" i="32"/>
  <c r="C17" i="32" s="1"/>
  <c r="B2" i="32"/>
  <c r="C2" i="32"/>
  <c r="C5" i="32"/>
  <c r="B5" i="32"/>
  <c r="F11" i="15" l="1"/>
  <c r="AF104" i="13"/>
  <c r="AK104" i="13"/>
  <c r="AA33" i="31"/>
  <c r="AB33" i="31" s="1"/>
  <c r="AC33" i="31" s="1"/>
  <c r="AD33" i="31" s="1"/>
  <c r="H33" i="31"/>
  <c r="AE33" i="31"/>
  <c r="I33" i="31" s="1"/>
  <c r="Z32" i="31"/>
  <c r="H32" i="31" s="1"/>
  <c r="AA32" i="31"/>
  <c r="AB32" i="31" s="1"/>
  <c r="AC32" i="31" s="1"/>
  <c r="AD32" i="31" s="1"/>
  <c r="AF33" i="31"/>
  <c r="AG33" i="31" s="1"/>
  <c r="AH33" i="31" s="1"/>
  <c r="AI33" i="31" s="1"/>
  <c r="AJ33" i="31" s="1"/>
  <c r="AK33" i="31" s="1"/>
  <c r="AL33" i="31" s="1"/>
  <c r="AM33" i="31" s="1"/>
  <c r="AN33" i="31" s="1"/>
  <c r="J33" i="31" s="1"/>
  <c r="AA31" i="31"/>
  <c r="AB31" i="31" s="1"/>
  <c r="AC31" i="31" s="1"/>
  <c r="AD31" i="31" s="1"/>
  <c r="H31" i="31"/>
  <c r="Z29" i="31"/>
  <c r="H29" i="31" s="1"/>
  <c r="AA28" i="31"/>
  <c r="AB28" i="31" s="1"/>
  <c r="AC28" i="31" s="1"/>
  <c r="AD28" i="31" s="1"/>
  <c r="AE31" i="31"/>
  <c r="J34" i="20"/>
  <c r="J35" i="20"/>
  <c r="C12" i="32"/>
  <c r="B12" i="32"/>
  <c r="F16" i="19"/>
  <c r="AE32" i="31" l="1"/>
  <c r="I32" i="31" s="1"/>
  <c r="AF32" i="31"/>
  <c r="AG32" i="31" s="1"/>
  <c r="AH32" i="31" s="1"/>
  <c r="AI32" i="31" s="1"/>
  <c r="AJ32" i="31" s="1"/>
  <c r="AK32" i="31" s="1"/>
  <c r="AL32" i="31" s="1"/>
  <c r="AM32" i="31" s="1"/>
  <c r="AN32" i="31" s="1"/>
  <c r="J32" i="31" s="1"/>
  <c r="AF31" i="31"/>
  <c r="AG31" i="31" s="1"/>
  <c r="AH31" i="31" s="1"/>
  <c r="AI31" i="31" s="1"/>
  <c r="AJ31" i="31" s="1"/>
  <c r="AK31" i="31" s="1"/>
  <c r="AL31" i="31" s="1"/>
  <c r="AM31" i="31" s="1"/>
  <c r="AN31" i="31" s="1"/>
  <c r="J31" i="31" s="1"/>
  <c r="I31" i="31"/>
  <c r="AA29" i="31"/>
  <c r="AB29" i="31" s="1"/>
  <c r="AC29" i="31" s="1"/>
  <c r="AD29" i="31" s="1"/>
  <c r="AE29" i="31" s="1"/>
  <c r="AE28" i="31"/>
  <c r="I28" i="31" s="1"/>
  <c r="AF28" i="31"/>
  <c r="AG28" i="31" s="1"/>
  <c r="AH28" i="31" s="1"/>
  <c r="AI28" i="31" s="1"/>
  <c r="AJ28" i="31" s="1"/>
  <c r="AK28" i="31" s="1"/>
  <c r="AL28" i="31" s="1"/>
  <c r="AM28" i="31" s="1"/>
  <c r="AN28" i="31" s="1"/>
  <c r="J28" i="31" s="1"/>
  <c r="H41" i="20"/>
  <c r="H38" i="20"/>
  <c r="H36" i="20"/>
  <c r="I29" i="31" l="1"/>
  <c r="AF29" i="31"/>
  <c r="AG29" i="31" s="1"/>
  <c r="AH29" i="31" s="1"/>
  <c r="AI29" i="31" s="1"/>
  <c r="AJ29" i="31" s="1"/>
  <c r="AK29" i="31" s="1"/>
  <c r="AL29" i="31" s="1"/>
  <c r="AM29" i="31" s="1"/>
  <c r="AN29" i="31" s="1"/>
  <c r="J29" i="31" s="1"/>
  <c r="H39" i="20"/>
  <c r="H40" i="20"/>
  <c r="I36" i="20"/>
  <c r="I38" i="20"/>
  <c r="I41" i="20"/>
  <c r="C20" i="19"/>
  <c r="D42" i="19"/>
  <c r="D16" i="19"/>
  <c r="C61" i="19"/>
  <c r="C58" i="19"/>
  <c r="C49" i="19"/>
  <c r="C50" i="19"/>
  <c r="C51" i="19"/>
  <c r="C52" i="19"/>
  <c r="C53" i="19"/>
  <c r="C48" i="19"/>
  <c r="C41" i="19"/>
  <c r="C42" i="19"/>
  <c r="C43" i="19"/>
  <c r="C44" i="19"/>
  <c r="C40" i="19"/>
  <c r="C35" i="19"/>
  <c r="C32" i="19"/>
  <c r="C29" i="19"/>
  <c r="C26" i="19"/>
  <c r="C24" i="19"/>
  <c r="C23" i="19"/>
  <c r="C19" i="19"/>
  <c r="C16" i="19"/>
  <c r="C12" i="19"/>
  <c r="C13" i="19"/>
  <c r="C11" i="19"/>
  <c r="D61" i="19"/>
  <c r="D58" i="19"/>
  <c r="D53" i="19"/>
  <c r="D52" i="19"/>
  <c r="D51" i="19"/>
  <c r="D50" i="19"/>
  <c r="D49" i="19"/>
  <c r="D48" i="19"/>
  <c r="D44" i="19"/>
  <c r="D43" i="19"/>
  <c r="D41" i="19"/>
  <c r="D40" i="19"/>
  <c r="D35" i="19"/>
  <c r="D32" i="19"/>
  <c r="D29" i="19"/>
  <c r="D26" i="19"/>
  <c r="D24" i="19"/>
  <c r="D23" i="19"/>
  <c r="D20" i="19"/>
  <c r="D19" i="19"/>
  <c r="D13" i="19"/>
  <c r="D12" i="19"/>
  <c r="A44" i="31"/>
  <c r="A17" i="31"/>
  <c r="F60" i="22"/>
  <c r="G60" i="22"/>
  <c r="H60" i="22"/>
  <c r="I60" i="22"/>
  <c r="J60" i="22"/>
  <c r="K60" i="22"/>
  <c r="L60" i="22"/>
  <c r="M60" i="22"/>
  <c r="N60" i="22"/>
  <c r="O60" i="22"/>
  <c r="P60" i="22"/>
  <c r="Q60" i="22"/>
  <c r="R60" i="22"/>
  <c r="S60" i="22"/>
  <c r="J38" i="20" l="1"/>
  <c r="J41" i="20"/>
  <c r="J36" i="20"/>
  <c r="I39" i="20"/>
  <c r="I40" i="20"/>
  <c r="Q53" i="31"/>
  <c r="R53" i="31" s="1"/>
  <c r="S53" i="31" s="1"/>
  <c r="T53" i="31" s="1"/>
  <c r="Q27" i="31"/>
  <c r="R27" i="31" s="1"/>
  <c r="S27" i="31" s="1"/>
  <c r="T27" i="31" s="1"/>
  <c r="Q58" i="31"/>
  <c r="R58" i="31" s="1"/>
  <c r="S58" i="31" s="1"/>
  <c r="T58" i="31" s="1"/>
  <c r="J40" i="20" l="1"/>
  <c r="J39" i="20"/>
  <c r="U58" i="31"/>
  <c r="V58" i="31" s="1"/>
  <c r="W58" i="31" s="1"/>
  <c r="X58" i="31" s="1"/>
  <c r="Y58" i="31" s="1"/>
  <c r="U27" i="31"/>
  <c r="G27" i="31" s="1"/>
  <c r="U53" i="31"/>
  <c r="V53" i="31" s="1"/>
  <c r="W53" i="31" s="1"/>
  <c r="X53" i="31" s="1"/>
  <c r="Y53" i="31" s="1"/>
  <c r="Q26" i="31"/>
  <c r="R26" i="31" s="1"/>
  <c r="S26" i="31" s="1"/>
  <c r="T26" i="31" s="1"/>
  <c r="V27" i="31" l="1"/>
  <c r="W27" i="31" s="1"/>
  <c r="X27" i="31" s="1"/>
  <c r="Y27" i="31" s="1"/>
  <c r="Z58" i="31"/>
  <c r="AA58" i="31" s="1"/>
  <c r="AB58" i="31" s="1"/>
  <c r="AC58" i="31" s="1"/>
  <c r="AD58" i="31" s="1"/>
  <c r="AE58" i="31" s="1"/>
  <c r="AF58" i="31" s="1"/>
  <c r="AG58" i="31" s="1"/>
  <c r="AH58" i="31" s="1"/>
  <c r="AI58" i="31" s="1"/>
  <c r="AJ58" i="31" s="1"/>
  <c r="AK58" i="31" s="1"/>
  <c r="AL58" i="31" s="1"/>
  <c r="AM58" i="31" s="1"/>
  <c r="AN58" i="31" s="1"/>
  <c r="Z53" i="31"/>
  <c r="AA53" i="31" s="1"/>
  <c r="AB53" i="31" s="1"/>
  <c r="AC53" i="31" s="1"/>
  <c r="AD53" i="31" s="1"/>
  <c r="AE53" i="31" s="1"/>
  <c r="AF53" i="31" s="1"/>
  <c r="AG53" i="31" s="1"/>
  <c r="AH53" i="31" s="1"/>
  <c r="AI53" i="31" s="1"/>
  <c r="AJ53" i="31" s="1"/>
  <c r="AK53" i="31" s="1"/>
  <c r="AL53" i="31" s="1"/>
  <c r="AM53" i="31" s="1"/>
  <c r="AN53" i="31" s="1"/>
  <c r="U26" i="31"/>
  <c r="V26" i="31" s="1"/>
  <c r="W26" i="31" s="1"/>
  <c r="X26" i="31" s="1"/>
  <c r="Y26" i="31" s="1"/>
  <c r="Z27" i="31" l="1"/>
  <c r="G37" i="31"/>
  <c r="G54" i="31" s="1"/>
  <c r="G38" i="31"/>
  <c r="G74" i="31" s="1"/>
  <c r="Z26" i="31"/>
  <c r="AA26" i="31" s="1"/>
  <c r="AB26" i="31" s="1"/>
  <c r="AC26" i="31" s="1"/>
  <c r="AD26" i="31" s="1"/>
  <c r="AE26" i="31" s="1"/>
  <c r="AF26" i="31" s="1"/>
  <c r="AG26" i="31" s="1"/>
  <c r="AH26" i="31" s="1"/>
  <c r="AI26" i="31" s="1"/>
  <c r="AJ26" i="31" s="1"/>
  <c r="AK26" i="31" s="1"/>
  <c r="AL26" i="31" s="1"/>
  <c r="AM26" i="31" s="1"/>
  <c r="AN26" i="31" s="1"/>
  <c r="AA27" i="31" l="1"/>
  <c r="AB27" i="31" s="1"/>
  <c r="AC27" i="31" s="1"/>
  <c r="AD27" i="31" s="1"/>
  <c r="H27" i="31"/>
  <c r="AE27" i="31"/>
  <c r="G94" i="31"/>
  <c r="G69" i="21"/>
  <c r="G87" i="21" s="1"/>
  <c r="G105" i="21" s="1"/>
  <c r="AF27" i="31" l="1"/>
  <c r="AG27" i="31" s="1"/>
  <c r="AH27" i="31" s="1"/>
  <c r="AI27" i="31" s="1"/>
  <c r="AJ27" i="31" s="1"/>
  <c r="AK27" i="31" s="1"/>
  <c r="AL27" i="31" s="1"/>
  <c r="AM27" i="31" s="1"/>
  <c r="AN27" i="31" s="1"/>
  <c r="I27" i="31"/>
  <c r="H38" i="31"/>
  <c r="H74" i="31" s="1"/>
  <c r="H37" i="31"/>
  <c r="H54" i="31" s="1"/>
  <c r="H94" i="31" s="1"/>
  <c r="G141" i="21"/>
  <c r="G123" i="21"/>
  <c r="A57" i="21"/>
  <c r="A54" i="21"/>
  <c r="G35" i="21"/>
  <c r="D35" i="21"/>
  <c r="C35" i="21"/>
  <c r="B35" i="21"/>
  <c r="A62" i="21" s="1" a="1"/>
  <c r="I38" i="31" l="1"/>
  <c r="I74" i="31" s="1"/>
  <c r="I37" i="31"/>
  <c r="I54" i="31" s="1"/>
  <c r="I94" i="31" s="1"/>
  <c r="J27" i="31"/>
  <c r="J38" i="31" s="1"/>
  <c r="J74" i="31" s="1"/>
  <c r="A62" i="21"/>
  <c r="A69" i="21" s="1"/>
  <c r="A123" i="21"/>
  <c r="A105" i="21"/>
  <c r="A87" i="21"/>
  <c r="B24" i="21"/>
  <c r="V27" i="21"/>
  <c r="W27" i="21" s="1"/>
  <c r="X27" i="21" s="1"/>
  <c r="K90" i="18"/>
  <c r="L90" i="18"/>
  <c r="M90" i="18"/>
  <c r="N90" i="18"/>
  <c r="O90" i="18"/>
  <c r="P90" i="18"/>
  <c r="Q90" i="18"/>
  <c r="R90" i="18"/>
  <c r="S90" i="18"/>
  <c r="F90" i="18"/>
  <c r="G90" i="18"/>
  <c r="H90" i="18"/>
  <c r="I90" i="18"/>
  <c r="J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9" i="18"/>
  <c r="J37" i="31" l="1"/>
  <c r="J54" i="31" s="1"/>
  <c r="J94" i="31" s="1"/>
  <c r="C166" i="21"/>
  <c r="C167" i="21"/>
  <c r="C168" i="21"/>
  <c r="C169" i="21"/>
  <c r="C170" i="21"/>
  <c r="C171" i="21"/>
  <c r="C172" i="21"/>
  <c r="C173" i="21"/>
  <c r="C174" i="21"/>
  <c r="C175" i="21"/>
  <c r="C176" i="21"/>
  <c r="C177" i="21"/>
  <c r="C178" i="21"/>
  <c r="C179" i="21"/>
  <c r="B167" i="21"/>
  <c r="B175" i="21"/>
  <c r="G179" i="21"/>
  <c r="H167" i="21"/>
  <c r="H172" i="21"/>
  <c r="H177" i="21"/>
  <c r="I169" i="21"/>
  <c r="I175" i="21"/>
  <c r="B173" i="21"/>
  <c r="J169" i="21"/>
  <c r="J171" i="21"/>
  <c r="J177" i="21"/>
  <c r="D166" i="21"/>
  <c r="D167" i="21"/>
  <c r="D168" i="21"/>
  <c r="D169" i="21"/>
  <c r="D170" i="21"/>
  <c r="D171" i="21"/>
  <c r="D172" i="21"/>
  <c r="D173" i="21"/>
  <c r="D174" i="21"/>
  <c r="D175" i="21"/>
  <c r="D176" i="21"/>
  <c r="D177" i="21"/>
  <c r="D178" i="21"/>
  <c r="D179" i="21"/>
  <c r="B168" i="21"/>
  <c r="B176" i="21"/>
  <c r="G176" i="21"/>
  <c r="B179" i="21"/>
  <c r="H170" i="21"/>
  <c r="H176" i="21"/>
  <c r="H179" i="21"/>
  <c r="I171" i="21"/>
  <c r="I176" i="21"/>
  <c r="J167" i="21"/>
  <c r="J173" i="21"/>
  <c r="J179" i="21"/>
  <c r="E166" i="21"/>
  <c r="E167" i="21"/>
  <c r="E168" i="21"/>
  <c r="E169" i="21"/>
  <c r="E170" i="21"/>
  <c r="E171" i="21"/>
  <c r="E172" i="21"/>
  <c r="E173" i="21"/>
  <c r="E174" i="21"/>
  <c r="E175" i="21"/>
  <c r="E176" i="21"/>
  <c r="E177" i="21"/>
  <c r="E178" i="21"/>
  <c r="E179" i="21"/>
  <c r="B169" i="21"/>
  <c r="B177" i="21"/>
  <c r="G178" i="21"/>
  <c r="H166" i="21"/>
  <c r="H174" i="21"/>
  <c r="B166" i="21"/>
  <c r="I173" i="21"/>
  <c r="I178" i="21"/>
  <c r="J170" i="21"/>
  <c r="J174" i="21"/>
  <c r="J178" i="21"/>
  <c r="F166" i="21"/>
  <c r="F167" i="21"/>
  <c r="F168" i="21"/>
  <c r="F169" i="21"/>
  <c r="F170" i="21"/>
  <c r="F171" i="21"/>
  <c r="F172" i="21"/>
  <c r="F173" i="21"/>
  <c r="F174" i="21"/>
  <c r="F175" i="21"/>
  <c r="F176" i="21"/>
  <c r="F177" i="21"/>
  <c r="F178" i="21"/>
  <c r="F179" i="21"/>
  <c r="B170" i="21"/>
  <c r="B178" i="21"/>
  <c r="G177" i="21"/>
  <c r="H168" i="21"/>
  <c r="H173" i="21"/>
  <c r="H178" i="21"/>
  <c r="I172" i="21"/>
  <c r="I177" i="21"/>
  <c r="J166" i="21"/>
  <c r="J175" i="21"/>
  <c r="B174" i="21"/>
  <c r="G166" i="21"/>
  <c r="G167" i="21"/>
  <c r="G168" i="21"/>
  <c r="G169" i="21"/>
  <c r="G170" i="21"/>
  <c r="G171" i="21"/>
  <c r="G172" i="21"/>
  <c r="G173" i="21"/>
  <c r="G174" i="21"/>
  <c r="G175" i="21"/>
  <c r="B171" i="21"/>
  <c r="H169" i="21"/>
  <c r="H171" i="21"/>
  <c r="H175" i="21"/>
  <c r="B172" i="21"/>
  <c r="I170" i="21"/>
  <c r="I174" i="21"/>
  <c r="I179" i="21"/>
  <c r="J168" i="21"/>
  <c r="J172" i="21"/>
  <c r="J176" i="21"/>
  <c r="I166" i="21"/>
  <c r="I167" i="21"/>
  <c r="I168" i="21"/>
  <c r="Y27" i="21"/>
  <c r="Z27" i="21" s="1"/>
  <c r="AA27" i="21" s="1"/>
  <c r="AB27" i="21" s="1"/>
  <c r="B70" i="21" l="1"/>
  <c r="C95" i="21"/>
  <c r="C113" i="21"/>
  <c r="E116" i="21"/>
  <c r="E98" i="21"/>
  <c r="H119" i="21"/>
  <c r="H101" i="21"/>
  <c r="D118" i="21"/>
  <c r="D100" i="21"/>
  <c r="B95" i="21"/>
  <c r="B113" i="21"/>
  <c r="I119" i="21"/>
  <c r="I101" i="21"/>
  <c r="F116" i="21"/>
  <c r="F98" i="21"/>
  <c r="H98" i="21"/>
  <c r="H116" i="21"/>
  <c r="B118" i="21"/>
  <c r="B100" i="21"/>
  <c r="F113" i="21"/>
  <c r="F95" i="21"/>
  <c r="J118" i="21"/>
  <c r="J100" i="21"/>
  <c r="G100" i="21"/>
  <c r="G118" i="21"/>
  <c r="D116" i="21"/>
  <c r="D98" i="21"/>
  <c r="C118" i="21"/>
  <c r="C100" i="21"/>
  <c r="H95" i="21"/>
  <c r="H113" i="21"/>
  <c r="D119" i="21"/>
  <c r="D101" i="21"/>
  <c r="D117" i="21"/>
  <c r="D99" i="21"/>
  <c r="B117" i="21"/>
  <c r="B99" i="21"/>
  <c r="E95" i="21"/>
  <c r="E113" i="21"/>
  <c r="J119" i="21"/>
  <c r="J101" i="21"/>
  <c r="B101" i="21"/>
  <c r="B119" i="21"/>
  <c r="H117" i="21"/>
  <c r="H99" i="21"/>
  <c r="C117" i="21"/>
  <c r="C99" i="21"/>
  <c r="G99" i="21"/>
  <c r="G117" i="21"/>
  <c r="F119" i="21"/>
  <c r="F101" i="21"/>
  <c r="J95" i="21"/>
  <c r="J113" i="21"/>
  <c r="G98" i="21"/>
  <c r="G116" i="21"/>
  <c r="C116" i="21"/>
  <c r="C98" i="21"/>
  <c r="E117" i="21"/>
  <c r="E99" i="21"/>
  <c r="G95" i="21"/>
  <c r="G113" i="21"/>
  <c r="J98" i="21"/>
  <c r="J116" i="21"/>
  <c r="I117" i="21"/>
  <c r="I99" i="21"/>
  <c r="F118" i="21"/>
  <c r="F100" i="21"/>
  <c r="I118" i="21"/>
  <c r="I100" i="21"/>
  <c r="E101" i="21"/>
  <c r="E119" i="21"/>
  <c r="B98" i="21"/>
  <c r="B116" i="21"/>
  <c r="D113" i="21"/>
  <c r="D95" i="21"/>
  <c r="J117" i="21"/>
  <c r="J99" i="21"/>
  <c r="C119" i="21"/>
  <c r="C101" i="21"/>
  <c r="H100" i="21"/>
  <c r="H118" i="21"/>
  <c r="F117" i="21"/>
  <c r="F99" i="21"/>
  <c r="I95" i="21"/>
  <c r="I113" i="21"/>
  <c r="E118" i="21"/>
  <c r="E100" i="21"/>
  <c r="I98" i="21"/>
  <c r="I116" i="21"/>
  <c r="G101" i="21"/>
  <c r="G119" i="21"/>
  <c r="AC27" i="21"/>
  <c r="AD27" i="21" s="1"/>
  <c r="AE27" i="21" s="1"/>
  <c r="AF27" i="21" s="1"/>
  <c r="AG27" i="21" s="1"/>
  <c r="AH27" i="21" s="1"/>
  <c r="AI27" i="21" s="1"/>
  <c r="AJ27" i="21" s="1"/>
  <c r="AK27" i="21" s="1"/>
  <c r="AL27" i="21" s="1"/>
  <c r="AM27" i="21" l="1"/>
  <c r="AN27" i="21" l="1"/>
  <c r="AO27" i="21" s="1"/>
  <c r="AP27" i="21" s="1"/>
  <c r="AQ27" i="21" s="1"/>
  <c r="AR27" i="21" s="1"/>
  <c r="AS27" i="21" s="1"/>
  <c r="AT27" i="21" s="1"/>
  <c r="AU27" i="21" s="1"/>
  <c r="AV27" i="21" s="1"/>
  <c r="N135" i="21"/>
  <c r="B25" i="21"/>
  <c r="N136" i="21" l="1"/>
  <c r="N137" i="21"/>
  <c r="N134" i="21"/>
  <c r="N131" i="21"/>
  <c r="K90" i="16"/>
  <c r="L90" i="16"/>
  <c r="M90" i="16"/>
  <c r="N90" i="16"/>
  <c r="O90" i="16"/>
  <c r="P90" i="16"/>
  <c r="Q90" i="16"/>
  <c r="R90" i="16"/>
  <c r="S90" i="16"/>
  <c r="A159" i="16"/>
  <c r="N52" i="22"/>
  <c r="F52" i="22"/>
  <c r="R52" i="22"/>
  <c r="J52" i="22"/>
  <c r="L52" i="22"/>
  <c r="A65" i="24"/>
  <c r="A67" i="30"/>
  <c r="A67" i="29"/>
  <c r="A70" i="29"/>
  <c r="A65" i="28"/>
  <c r="A65" i="27"/>
  <c r="A65" i="26"/>
  <c r="A65" i="25"/>
  <c r="A65" i="23"/>
  <c r="A2" i="29"/>
  <c r="A2" i="28"/>
  <c r="A2" i="27"/>
  <c r="A2" i="26"/>
  <c r="A2" i="25"/>
  <c r="A2" i="23"/>
  <c r="A2" i="24"/>
  <c r="S52" i="22"/>
  <c r="Q52" i="22"/>
  <c r="P52" i="22"/>
  <c r="O52" i="22"/>
  <c r="M52" i="22"/>
  <c r="K52" i="22"/>
  <c r="I52" i="22"/>
  <c r="H52" i="22"/>
  <c r="G52" i="22"/>
  <c r="A64" i="22"/>
  <c r="A54" i="20"/>
  <c r="A26" i="20"/>
  <c r="A17" i="20"/>
  <c r="A1" i="19"/>
  <c r="A7" i="19"/>
  <c r="A86" i="18"/>
  <c r="A8" i="18"/>
  <c r="A90" i="18" s="1"/>
  <c r="A8" i="17"/>
  <c r="O383" i="2"/>
  <c r="J90" i="16"/>
  <c r="I90" i="16"/>
  <c r="A8" i="16"/>
  <c r="A90" i="16" s="1"/>
  <c r="G35" i="15"/>
  <c r="D35" i="15"/>
  <c r="C35" i="15"/>
  <c r="B35" i="15"/>
  <c r="J9" i="15"/>
  <c r="I9" i="15"/>
  <c r="H9" i="15"/>
  <c r="AM87" i="13"/>
  <c r="G87" i="13" s="1"/>
  <c r="D48" i="13"/>
  <c r="E48" i="13"/>
  <c r="F48" i="13"/>
  <c r="G48" i="13"/>
  <c r="H48" i="13"/>
  <c r="I48" i="13"/>
  <c r="J48" i="13"/>
  <c r="K48" i="13"/>
  <c r="L48" i="13"/>
  <c r="M48" i="13"/>
  <c r="N48" i="13"/>
  <c r="O48" i="13"/>
  <c r="P48" i="13"/>
  <c r="Q48" i="13"/>
  <c r="R48" i="13"/>
  <c r="S48" i="13"/>
  <c r="T48" i="13"/>
  <c r="U48" i="13"/>
  <c r="C48" i="13"/>
  <c r="B57" i="13"/>
  <c r="D50" i="13" l="1"/>
  <c r="V34" i="13" s="1"/>
  <c r="F90" i="16"/>
  <c r="G90" i="16"/>
  <c r="H90" i="16"/>
  <c r="R33" i="20" l="1"/>
  <c r="S33" i="20" s="1"/>
  <c r="T33" i="20" s="1"/>
  <c r="U33" i="20" s="1"/>
  <c r="V37" i="13"/>
  <c r="W37" i="13" s="1"/>
  <c r="X37" i="13" s="1"/>
  <c r="Y37" i="13" s="1"/>
  <c r="Z37" i="13" s="1"/>
  <c r="AA37" i="13" s="1"/>
  <c r="AB37" i="13" s="1"/>
  <c r="W34" i="13"/>
  <c r="X34" i="13" s="1"/>
  <c r="Y34" i="13" s="1"/>
  <c r="Z34" i="13" s="1"/>
  <c r="AA34" i="13" s="1"/>
  <c r="AB34" i="13" s="1"/>
  <c r="V36" i="13"/>
  <c r="W36" i="13" s="1"/>
  <c r="X36" i="13" s="1"/>
  <c r="Y36" i="13" s="1"/>
  <c r="Z36" i="13" s="1"/>
  <c r="AA36" i="13" s="1"/>
  <c r="AB36" i="13" s="1"/>
  <c r="V46" i="13"/>
  <c r="X73" i="13" s="1"/>
  <c r="V42" i="13"/>
  <c r="W42" i="13" s="1"/>
  <c r="X42" i="13" s="1"/>
  <c r="Y42" i="13" s="1"/>
  <c r="Z42" i="13" s="1"/>
  <c r="AA42" i="13" s="1"/>
  <c r="AB42" i="13" s="1"/>
  <c r="V43" i="13"/>
  <c r="W43" i="13" s="1"/>
  <c r="X43" i="13" s="1"/>
  <c r="Y43" i="13" s="1"/>
  <c r="Z43" i="13" s="1"/>
  <c r="AA43" i="13" s="1"/>
  <c r="AB43" i="13" s="1"/>
  <c r="V38" i="13"/>
  <c r="W38" i="13" s="1"/>
  <c r="X38" i="13" s="1"/>
  <c r="Y38" i="13" s="1"/>
  <c r="Z38" i="13" s="1"/>
  <c r="AA38" i="13" s="1"/>
  <c r="AB38" i="13" s="1"/>
  <c r="V47" i="13"/>
  <c r="V35" i="13"/>
  <c r="W35" i="13" s="1"/>
  <c r="X35" i="13" s="1"/>
  <c r="Y35" i="13" s="1"/>
  <c r="Z35" i="13" s="1"/>
  <c r="AA35" i="13" s="1"/>
  <c r="AB35" i="13" s="1"/>
  <c r="V39" i="13"/>
  <c r="W39" i="13" s="1"/>
  <c r="X39" i="13" s="1"/>
  <c r="Y39" i="13" s="1"/>
  <c r="Z39" i="13" s="1"/>
  <c r="AA39" i="13" s="1"/>
  <c r="AB39" i="13" s="1"/>
  <c r="V40" i="13"/>
  <c r="W40" i="13" s="1"/>
  <c r="X40" i="13" s="1"/>
  <c r="Y40" i="13" s="1"/>
  <c r="Z40" i="13" s="1"/>
  <c r="AA40" i="13" s="1"/>
  <c r="AB40" i="13" s="1"/>
  <c r="V44" i="13"/>
  <c r="X71" i="13" s="1"/>
  <c r="V45" i="13"/>
  <c r="X72" i="13" s="1"/>
  <c r="V41" i="13"/>
  <c r="X68" i="13" s="1"/>
  <c r="X110" i="13" s="1"/>
  <c r="W19" i="15"/>
  <c r="X19" i="15" s="1"/>
  <c r="Y19" i="15" s="1"/>
  <c r="H19" i="15" s="1"/>
  <c r="B45" i="15" s="1"/>
  <c r="W12" i="15"/>
  <c r="X12" i="15" s="1"/>
  <c r="Y12" i="15" s="1"/>
  <c r="H12" i="15" s="1"/>
  <c r="B38" i="15" s="1"/>
  <c r="W16" i="15"/>
  <c r="X16" i="15" s="1"/>
  <c r="Y16" i="15" s="1"/>
  <c r="H16" i="15" s="1"/>
  <c r="B42" i="15" s="1"/>
  <c r="W20" i="15"/>
  <c r="X20" i="15" s="1"/>
  <c r="Y20" i="15" s="1"/>
  <c r="H20" i="15" s="1"/>
  <c r="B46" i="15" s="1"/>
  <c r="W17" i="15"/>
  <c r="X17" i="15" s="1"/>
  <c r="Y17" i="15" s="1"/>
  <c r="H17" i="15" s="1"/>
  <c r="B43" i="15" s="1"/>
  <c r="W13" i="15"/>
  <c r="X13" i="15" s="1"/>
  <c r="Y13" i="15" s="1"/>
  <c r="H13" i="15" s="1"/>
  <c r="B39" i="15" s="1"/>
  <c r="W11" i="15"/>
  <c r="X11" i="15" s="1"/>
  <c r="Y11" i="15" s="1"/>
  <c r="H11" i="15" s="1"/>
  <c r="B37" i="15" s="1"/>
  <c r="W14" i="15"/>
  <c r="X14" i="15" s="1"/>
  <c r="Y14" i="15" s="1"/>
  <c r="H14" i="15" s="1"/>
  <c r="W21" i="15"/>
  <c r="X21" i="15" s="1"/>
  <c r="Y21" i="15" s="1"/>
  <c r="H21" i="15" s="1"/>
  <c r="B47" i="15" s="1"/>
  <c r="W18" i="15"/>
  <c r="X18" i="15" s="1"/>
  <c r="Y18" i="15" s="1"/>
  <c r="H18" i="15" s="1"/>
  <c r="B44" i="15" s="1"/>
  <c r="W15" i="15"/>
  <c r="X15" i="15" s="1"/>
  <c r="Y15" i="15" s="1"/>
  <c r="H15" i="15" s="1"/>
  <c r="B41" i="15" s="1"/>
  <c r="W22" i="15"/>
  <c r="X22" i="15" s="1"/>
  <c r="Y22" i="15" s="1"/>
  <c r="H22" i="15" s="1"/>
  <c r="B48" i="15" s="1"/>
  <c r="W23" i="15"/>
  <c r="X23" i="15" s="1"/>
  <c r="Y23" i="15" s="1"/>
  <c r="H23" i="15" s="1"/>
  <c r="B49" i="15" s="1"/>
  <c r="W44" i="13"/>
  <c r="Y71" i="13" s="1"/>
  <c r="W46" i="13"/>
  <c r="Y73" i="13" s="1"/>
  <c r="AA100" i="13" l="1"/>
  <c r="Y115" i="13"/>
  <c r="W45" i="13"/>
  <c r="Y72" i="13" s="1"/>
  <c r="Z98" i="13"/>
  <c r="X113" i="13"/>
  <c r="Z100" i="13"/>
  <c r="X115" i="13"/>
  <c r="AA98" i="13"/>
  <c r="Y113" i="13"/>
  <c r="Z99" i="13"/>
  <c r="X114" i="13"/>
  <c r="W47" i="13"/>
  <c r="Y74" i="13" s="1"/>
  <c r="Y116" i="13" s="1"/>
  <c r="X74" i="13"/>
  <c r="X116" i="13" s="1"/>
  <c r="H33" i="20"/>
  <c r="H47" i="20" s="1"/>
  <c r="H63" i="20" s="1"/>
  <c r="G33" i="20"/>
  <c r="V33" i="20"/>
  <c r="W33" i="20" s="1"/>
  <c r="X33" i="20" s="1"/>
  <c r="Y33" i="20" s="1"/>
  <c r="Z33" i="20" s="1"/>
  <c r="W41" i="13"/>
  <c r="Y68" i="13" s="1"/>
  <c r="Y110" i="13" s="1"/>
  <c r="H48" i="20"/>
  <c r="H82" i="20" s="1"/>
  <c r="B65" i="15"/>
  <c r="C65" i="15"/>
  <c r="B71" i="15"/>
  <c r="C71" i="15"/>
  <c r="B64" i="15"/>
  <c r="C64" i="15"/>
  <c r="B62" i="15"/>
  <c r="C62" i="15"/>
  <c r="C61" i="15"/>
  <c r="B61" i="15"/>
  <c r="C69" i="15"/>
  <c r="B69" i="15"/>
  <c r="B67" i="15"/>
  <c r="C67" i="15"/>
  <c r="C60" i="15"/>
  <c r="B60" i="15"/>
  <c r="B70" i="15"/>
  <c r="C70" i="15"/>
  <c r="B66" i="15"/>
  <c r="C66" i="15"/>
  <c r="C68" i="15"/>
  <c r="B68" i="15"/>
  <c r="B72" i="15"/>
  <c r="C72" i="15"/>
  <c r="B40" i="15"/>
  <c r="Z22" i="15"/>
  <c r="AA22" i="15" s="1"/>
  <c r="AB22" i="15" s="1"/>
  <c r="AC22" i="15" s="1"/>
  <c r="Z20" i="15"/>
  <c r="AA20" i="15" s="1"/>
  <c r="AB20" i="15" s="1"/>
  <c r="AC20" i="15" s="1"/>
  <c r="Z14" i="15"/>
  <c r="AA14" i="15" s="1"/>
  <c r="AB14" i="15" s="1"/>
  <c r="AC14" i="15" s="1"/>
  <c r="Z15" i="15"/>
  <c r="AA15" i="15" s="1"/>
  <c r="AB15" i="15" s="1"/>
  <c r="AC15" i="15" s="1"/>
  <c r="Z11" i="15"/>
  <c r="AA11" i="15" s="1"/>
  <c r="AB11" i="15" s="1"/>
  <c r="AC11" i="15" s="1"/>
  <c r="Z16" i="15"/>
  <c r="AA16" i="15" s="1"/>
  <c r="AB16" i="15" s="1"/>
  <c r="AC16" i="15" s="1"/>
  <c r="Z18" i="15"/>
  <c r="AA18" i="15" s="1"/>
  <c r="AB18" i="15" s="1"/>
  <c r="AC18" i="15" s="1"/>
  <c r="Z13" i="15"/>
  <c r="AA13" i="15" s="1"/>
  <c r="AB13" i="15" s="1"/>
  <c r="AC13" i="15" s="1"/>
  <c r="Z12" i="15"/>
  <c r="AA12" i="15" s="1"/>
  <c r="AB12" i="15" s="1"/>
  <c r="AC12" i="15" s="1"/>
  <c r="Z23" i="15"/>
  <c r="AA23" i="15" s="1"/>
  <c r="AB23" i="15" s="1"/>
  <c r="AC23" i="15" s="1"/>
  <c r="Z21" i="15"/>
  <c r="AA21" i="15" s="1"/>
  <c r="AB21" i="15" s="1"/>
  <c r="AC21" i="15" s="1"/>
  <c r="Z17" i="15"/>
  <c r="AA17" i="15" s="1"/>
  <c r="AB17" i="15" s="1"/>
  <c r="AC17" i="15" s="1"/>
  <c r="Z19" i="15"/>
  <c r="AA19" i="15" s="1"/>
  <c r="AB19" i="15" s="1"/>
  <c r="AC19" i="15" s="1"/>
  <c r="X41" i="13"/>
  <c r="Z68" i="13" s="1"/>
  <c r="Z110" i="13" s="1"/>
  <c r="X44" i="13"/>
  <c r="Z71" i="13" s="1"/>
  <c r="X45" i="13"/>
  <c r="Z72" i="13" s="1"/>
  <c r="X46" i="13"/>
  <c r="Z73" i="13" s="1"/>
  <c r="Y10" i="15"/>
  <c r="B36" i="15" s="1"/>
  <c r="B59" i="15" s="1"/>
  <c r="X47" i="13" l="1"/>
  <c r="Z74" i="13" s="1"/>
  <c r="Z116" i="13" s="1"/>
  <c r="AB99" i="13"/>
  <c r="Z114" i="13"/>
  <c r="AA99" i="13"/>
  <c r="Y114" i="13"/>
  <c r="AB100" i="13"/>
  <c r="Z115" i="13"/>
  <c r="AB98" i="13"/>
  <c r="Z113" i="13"/>
  <c r="B50" i="15"/>
  <c r="G47" i="20"/>
  <c r="G63" i="20" s="1"/>
  <c r="G48" i="20"/>
  <c r="G82" i="20" s="1"/>
  <c r="H101" i="20"/>
  <c r="AA33" i="20"/>
  <c r="AB33" i="20" s="1"/>
  <c r="AC33" i="20" s="1"/>
  <c r="AD33" i="20" s="1"/>
  <c r="AE33" i="20" s="1"/>
  <c r="I33" i="20"/>
  <c r="I47" i="20" s="1"/>
  <c r="D66" i="15"/>
  <c r="D72" i="15"/>
  <c r="D62" i="15"/>
  <c r="D67" i="15"/>
  <c r="D71" i="15"/>
  <c r="D60" i="15"/>
  <c r="D68" i="15"/>
  <c r="D64" i="15"/>
  <c r="F8" i="20"/>
  <c r="C63" i="15"/>
  <c r="B63" i="15"/>
  <c r="B73" i="15" s="1"/>
  <c r="D69" i="15"/>
  <c r="D61" i="15"/>
  <c r="F89" i="18" a="1"/>
  <c r="D70" i="15"/>
  <c r="D65" i="15"/>
  <c r="AD21" i="15"/>
  <c r="AD18" i="15"/>
  <c r="AD15" i="15"/>
  <c r="AD14" i="15"/>
  <c r="AD13" i="15"/>
  <c r="AD23" i="15"/>
  <c r="AD16" i="15"/>
  <c r="AD20" i="15"/>
  <c r="AD19" i="15"/>
  <c r="AD12" i="15"/>
  <c r="AD17" i="15"/>
  <c r="AD11" i="15"/>
  <c r="AD22" i="15"/>
  <c r="Y46" i="13"/>
  <c r="AA73" i="13" s="1"/>
  <c r="Y45" i="13"/>
  <c r="AA72" i="13" s="1"/>
  <c r="Y44" i="13"/>
  <c r="AA71" i="13" s="1"/>
  <c r="Y47" i="13"/>
  <c r="AA74" i="13" s="1"/>
  <c r="AA116" i="13" s="1"/>
  <c r="Y41" i="13"/>
  <c r="AA68" i="13" s="1"/>
  <c r="AA110" i="13" s="1"/>
  <c r="Z10" i="15"/>
  <c r="AC98" i="13" l="1"/>
  <c r="AA113" i="13"/>
  <c r="AC99" i="13"/>
  <c r="AA114" i="13"/>
  <c r="AC100" i="13"/>
  <c r="AA115" i="13"/>
  <c r="AE16" i="15"/>
  <c r="AF16" i="15" s="1"/>
  <c r="AG16" i="15" s="1"/>
  <c r="AH16" i="15" s="1"/>
  <c r="I16" i="15"/>
  <c r="AE11" i="15"/>
  <c r="AF11" i="15" s="1"/>
  <c r="AG11" i="15" s="1"/>
  <c r="AH11" i="15" s="1"/>
  <c r="I11" i="15"/>
  <c r="AE23" i="15"/>
  <c r="AF23" i="15" s="1"/>
  <c r="AG23" i="15" s="1"/>
  <c r="AH23" i="15" s="1"/>
  <c r="I23" i="15"/>
  <c r="C49" i="15" s="1"/>
  <c r="AE21" i="15"/>
  <c r="AF21" i="15" s="1"/>
  <c r="AG21" i="15" s="1"/>
  <c r="AH21" i="15" s="1"/>
  <c r="I21" i="15"/>
  <c r="C47" i="15" s="1"/>
  <c r="AE17" i="15"/>
  <c r="AF17" i="15" s="1"/>
  <c r="AG17" i="15" s="1"/>
  <c r="AH17" i="15" s="1"/>
  <c r="I17" i="15"/>
  <c r="C43" i="15" s="1"/>
  <c r="AE12" i="15"/>
  <c r="AF12" i="15" s="1"/>
  <c r="AG12" i="15" s="1"/>
  <c r="AH12" i="15" s="1"/>
  <c r="I12" i="15"/>
  <c r="AE14" i="15"/>
  <c r="AF14" i="15" s="1"/>
  <c r="AG14" i="15" s="1"/>
  <c r="AH14" i="15" s="1"/>
  <c r="I14" i="15"/>
  <c r="AE13" i="15"/>
  <c r="AF13" i="15" s="1"/>
  <c r="AG13" i="15" s="1"/>
  <c r="AH13" i="15" s="1"/>
  <c r="AI13" i="15" s="1"/>
  <c r="I13" i="15"/>
  <c r="AE19" i="15"/>
  <c r="AF19" i="15" s="1"/>
  <c r="AG19" i="15" s="1"/>
  <c r="AH19" i="15" s="1"/>
  <c r="I19" i="15"/>
  <c r="AE15" i="15"/>
  <c r="AF15" i="15" s="1"/>
  <c r="AG15" i="15" s="1"/>
  <c r="AH15" i="15" s="1"/>
  <c r="AI15" i="15" s="1"/>
  <c r="I15" i="15"/>
  <c r="AE20" i="15"/>
  <c r="AF20" i="15" s="1"/>
  <c r="AG20" i="15" s="1"/>
  <c r="AH20" i="15" s="1"/>
  <c r="AI20" i="15" s="1"/>
  <c r="I20" i="15"/>
  <c r="C46" i="15" s="1"/>
  <c r="AE22" i="15"/>
  <c r="AF22" i="15" s="1"/>
  <c r="AG22" i="15" s="1"/>
  <c r="AH22" i="15" s="1"/>
  <c r="AI22" i="15" s="1"/>
  <c r="I22" i="15"/>
  <c r="C48" i="15" s="1"/>
  <c r="AE18" i="15"/>
  <c r="AF18" i="15" s="1"/>
  <c r="AG18" i="15" s="1"/>
  <c r="AH18" i="15" s="1"/>
  <c r="I18" i="15"/>
  <c r="AA10" i="15"/>
  <c r="AB10" i="15" s="1"/>
  <c r="AC10" i="15" s="1"/>
  <c r="AD10" i="15" s="1"/>
  <c r="G101" i="20"/>
  <c r="I63" i="20"/>
  <c r="I48" i="20"/>
  <c r="I82" i="20" s="1"/>
  <c r="AF33" i="20"/>
  <c r="AG33" i="20" s="1"/>
  <c r="AH33" i="20" s="1"/>
  <c r="AI33" i="20" s="1"/>
  <c r="AJ33" i="20" s="1"/>
  <c r="AK33" i="20" s="1"/>
  <c r="AL33" i="20" s="1"/>
  <c r="AM33" i="20" s="1"/>
  <c r="AN33" i="20" s="1"/>
  <c r="J33" i="20"/>
  <c r="J47" i="20" s="1"/>
  <c r="C59" i="15"/>
  <c r="D59" i="15" s="1"/>
  <c r="AI17" i="15"/>
  <c r="AI16" i="15"/>
  <c r="AI23" i="15"/>
  <c r="AI18" i="15"/>
  <c r="AI19" i="15"/>
  <c r="AI21" i="15"/>
  <c r="AI12" i="15"/>
  <c r="AI11" i="15"/>
  <c r="AI14" i="15"/>
  <c r="D63" i="15"/>
  <c r="F89" i="18"/>
  <c r="C89" i="18" s="1"/>
  <c r="E89" i="18"/>
  <c r="F177" i="16" a="1"/>
  <c r="C177" i="16"/>
  <c r="Z47" i="13"/>
  <c r="AB74" i="13" s="1"/>
  <c r="AB116" i="13" s="1"/>
  <c r="Z44" i="13"/>
  <c r="AB71" i="13" s="1"/>
  <c r="Z45" i="13"/>
  <c r="AB72" i="13" s="1"/>
  <c r="Z41" i="13"/>
  <c r="AB68" i="13" s="1"/>
  <c r="AB110" i="13" s="1"/>
  <c r="Z46" i="13"/>
  <c r="AB73" i="13" s="1"/>
  <c r="AD99" i="13" l="1"/>
  <c r="AB114" i="13"/>
  <c r="AD98" i="13"/>
  <c r="AB113" i="13"/>
  <c r="AD100" i="13"/>
  <c r="AB115" i="13"/>
  <c r="AJ20" i="15"/>
  <c r="AK20" i="15" s="1"/>
  <c r="AL20" i="15" s="1"/>
  <c r="AM20" i="15" s="1"/>
  <c r="J20" i="15"/>
  <c r="D46" i="15" s="1"/>
  <c r="AJ22" i="15"/>
  <c r="AK22" i="15" s="1"/>
  <c r="AL22" i="15" s="1"/>
  <c r="AM22" i="15" s="1"/>
  <c r="AN22" i="15" s="1"/>
  <c r="J22" i="15"/>
  <c r="D48" i="15" s="1"/>
  <c r="AJ13" i="15"/>
  <c r="AK13" i="15" s="1"/>
  <c r="AL13" i="15" s="1"/>
  <c r="AM13" i="15" s="1"/>
  <c r="AN13" i="15" s="1"/>
  <c r="J13" i="15"/>
  <c r="AJ11" i="15"/>
  <c r="AK11" i="15" s="1"/>
  <c r="AL11" i="15" s="1"/>
  <c r="AM11" i="15" s="1"/>
  <c r="AN11" i="15" s="1"/>
  <c r="J11" i="15"/>
  <c r="AJ23" i="15"/>
  <c r="AK23" i="15" s="1"/>
  <c r="AL23" i="15" s="1"/>
  <c r="AM23" i="15" s="1"/>
  <c r="AN23" i="15" s="1"/>
  <c r="J23" i="15"/>
  <c r="D49" i="15" s="1"/>
  <c r="AJ18" i="15"/>
  <c r="AK18" i="15" s="1"/>
  <c r="AL18" i="15" s="1"/>
  <c r="AM18" i="15" s="1"/>
  <c r="AN18" i="15" s="1"/>
  <c r="J18" i="15"/>
  <c r="AJ15" i="15"/>
  <c r="AK15" i="15" s="1"/>
  <c r="AL15" i="15" s="1"/>
  <c r="AM15" i="15" s="1"/>
  <c r="J15" i="15"/>
  <c r="AJ12" i="15"/>
  <c r="AK12" i="15" s="1"/>
  <c r="AL12" i="15" s="1"/>
  <c r="AM12" i="15" s="1"/>
  <c r="AN12" i="15" s="1"/>
  <c r="J12" i="15"/>
  <c r="AJ16" i="15"/>
  <c r="AK16" i="15" s="1"/>
  <c r="AL16" i="15" s="1"/>
  <c r="AM16" i="15" s="1"/>
  <c r="AN16" i="15" s="1"/>
  <c r="J16" i="15"/>
  <c r="AJ14" i="15"/>
  <c r="AK14" i="15" s="1"/>
  <c r="AL14" i="15" s="1"/>
  <c r="AM14" i="15" s="1"/>
  <c r="J14" i="15"/>
  <c r="AJ21" i="15"/>
  <c r="AK21" i="15" s="1"/>
  <c r="AL21" i="15" s="1"/>
  <c r="AM21" i="15" s="1"/>
  <c r="AN21" i="15" s="1"/>
  <c r="J21" i="15"/>
  <c r="D47" i="15" s="1"/>
  <c r="AJ17" i="15"/>
  <c r="AK17" i="15" s="1"/>
  <c r="AL17" i="15" s="1"/>
  <c r="AM17" i="15" s="1"/>
  <c r="AN17" i="15" s="1"/>
  <c r="J17" i="15"/>
  <c r="D43" i="15" s="1"/>
  <c r="AJ19" i="15"/>
  <c r="AK19" i="15" s="1"/>
  <c r="AL19" i="15" s="1"/>
  <c r="AM19" i="15" s="1"/>
  <c r="AN19" i="15" s="1"/>
  <c r="J19" i="15"/>
  <c r="D73" i="15"/>
  <c r="C73" i="15"/>
  <c r="F177" i="17" a="1"/>
  <c r="F177" i="17" s="1"/>
  <c r="C177" i="17" s="1"/>
  <c r="AE10" i="15"/>
  <c r="AF10" i="15" s="1"/>
  <c r="AG10" i="15" s="1"/>
  <c r="AH10" i="15" s="1"/>
  <c r="AI10" i="15" s="1"/>
  <c r="I10" i="15"/>
  <c r="I101" i="20"/>
  <c r="J48" i="20"/>
  <c r="J82" i="20" s="1"/>
  <c r="J63" i="20"/>
  <c r="AN15" i="15"/>
  <c r="AN14" i="15"/>
  <c r="AN20" i="15"/>
  <c r="D89" i="18"/>
  <c r="F177" i="16"/>
  <c r="D177" i="16" s="1"/>
  <c r="E177" i="16"/>
  <c r="AA44" i="13"/>
  <c r="AC71" i="13" s="1"/>
  <c r="AC113" i="13" s="1"/>
  <c r="AA41" i="13"/>
  <c r="AC68" i="13" s="1"/>
  <c r="AC110" i="13" s="1"/>
  <c r="AA45" i="13"/>
  <c r="AC72" i="13" s="1"/>
  <c r="AC114" i="13" s="1"/>
  <c r="AA46" i="13"/>
  <c r="AC73" i="13" s="1"/>
  <c r="AC115" i="13" s="1"/>
  <c r="AA47" i="13"/>
  <c r="AC74" i="13" s="1"/>
  <c r="AC116" i="13" s="1"/>
  <c r="AO18" i="15" l="1"/>
  <c r="AP18" i="15" s="1"/>
  <c r="AQ18" i="15" s="1"/>
  <c r="AR18" i="15" s="1"/>
  <c r="AS18" i="15" s="1"/>
  <c r="AT18" i="15" s="1"/>
  <c r="AU18" i="15" s="1"/>
  <c r="AV18" i="15" s="1"/>
  <c r="AW18" i="15" s="1"/>
  <c r="L18" i="15" s="1"/>
  <c r="K18" i="15"/>
  <c r="AO19" i="15"/>
  <c r="AP19" i="15" s="1"/>
  <c r="AQ19" i="15" s="1"/>
  <c r="AR19" i="15" s="1"/>
  <c r="AS19" i="15" s="1"/>
  <c r="AT19" i="15" s="1"/>
  <c r="AU19" i="15" s="1"/>
  <c r="AV19" i="15" s="1"/>
  <c r="AW19" i="15" s="1"/>
  <c r="L19" i="15" s="1"/>
  <c r="K19" i="15"/>
  <c r="AO23" i="15"/>
  <c r="AP23" i="15" s="1"/>
  <c r="AQ23" i="15" s="1"/>
  <c r="AR23" i="15" s="1"/>
  <c r="AS23" i="15" s="1"/>
  <c r="AT23" i="15" s="1"/>
  <c r="AU23" i="15" s="1"/>
  <c r="AV23" i="15" s="1"/>
  <c r="AW23" i="15" s="1"/>
  <c r="L23" i="15" s="1"/>
  <c r="K23" i="15"/>
  <c r="E49" i="15" s="1"/>
  <c r="AO17" i="15"/>
  <c r="AP17" i="15" s="1"/>
  <c r="AQ17" i="15" s="1"/>
  <c r="AR17" i="15" s="1"/>
  <c r="AS17" i="15" s="1"/>
  <c r="AT17" i="15" s="1"/>
  <c r="AU17" i="15" s="1"/>
  <c r="AV17" i="15" s="1"/>
  <c r="AW17" i="15" s="1"/>
  <c r="L17" i="15" s="1"/>
  <c r="K17" i="15"/>
  <c r="E43" i="15" s="1"/>
  <c r="AO12" i="15"/>
  <c r="AP12" i="15" s="1"/>
  <c r="AQ12" i="15" s="1"/>
  <c r="AR12" i="15" s="1"/>
  <c r="AS12" i="15" s="1"/>
  <c r="AT12" i="15" s="1"/>
  <c r="AU12" i="15" s="1"/>
  <c r="AV12" i="15" s="1"/>
  <c r="AW12" i="15" s="1"/>
  <c r="L12" i="15" s="1"/>
  <c r="K12" i="15"/>
  <c r="AO11" i="15"/>
  <c r="AP11" i="15" s="1"/>
  <c r="AQ11" i="15" s="1"/>
  <c r="AR11" i="15" s="1"/>
  <c r="AS11" i="15" s="1"/>
  <c r="AT11" i="15" s="1"/>
  <c r="AU11" i="15" s="1"/>
  <c r="AV11" i="15" s="1"/>
  <c r="AW11" i="15" s="1"/>
  <c r="L11" i="15" s="1"/>
  <c r="K11" i="15"/>
  <c r="AO21" i="15"/>
  <c r="AP21" i="15" s="1"/>
  <c r="AQ21" i="15" s="1"/>
  <c r="AR21" i="15" s="1"/>
  <c r="AS21" i="15" s="1"/>
  <c r="AT21" i="15" s="1"/>
  <c r="AU21" i="15" s="1"/>
  <c r="AV21" i="15" s="1"/>
  <c r="AW21" i="15" s="1"/>
  <c r="L21" i="15" s="1"/>
  <c r="K21" i="15"/>
  <c r="E47" i="15" s="1"/>
  <c r="AO13" i="15"/>
  <c r="AP13" i="15" s="1"/>
  <c r="AQ13" i="15" s="1"/>
  <c r="AR13" i="15" s="1"/>
  <c r="AS13" i="15" s="1"/>
  <c r="AT13" i="15" s="1"/>
  <c r="AU13" i="15" s="1"/>
  <c r="AV13" i="15" s="1"/>
  <c r="AW13" i="15" s="1"/>
  <c r="L13" i="15" s="1"/>
  <c r="K13" i="15"/>
  <c r="AO14" i="15"/>
  <c r="AP14" i="15" s="1"/>
  <c r="AQ14" i="15" s="1"/>
  <c r="AR14" i="15" s="1"/>
  <c r="AS14" i="15" s="1"/>
  <c r="AT14" i="15" s="1"/>
  <c r="AU14" i="15" s="1"/>
  <c r="AV14" i="15" s="1"/>
  <c r="AW14" i="15" s="1"/>
  <c r="L14" i="15" s="1"/>
  <c r="K14" i="15"/>
  <c r="AO15" i="15"/>
  <c r="AP15" i="15" s="1"/>
  <c r="AQ15" i="15" s="1"/>
  <c r="AR15" i="15" s="1"/>
  <c r="AS15" i="15" s="1"/>
  <c r="AT15" i="15" s="1"/>
  <c r="AU15" i="15" s="1"/>
  <c r="AV15" i="15" s="1"/>
  <c r="AW15" i="15" s="1"/>
  <c r="L15" i="15" s="1"/>
  <c r="K15" i="15"/>
  <c r="AO20" i="15"/>
  <c r="AP20" i="15" s="1"/>
  <c r="AQ20" i="15" s="1"/>
  <c r="AR20" i="15" s="1"/>
  <c r="AS20" i="15" s="1"/>
  <c r="AT20" i="15" s="1"/>
  <c r="AU20" i="15" s="1"/>
  <c r="AV20" i="15" s="1"/>
  <c r="AW20" i="15" s="1"/>
  <c r="L20" i="15" s="1"/>
  <c r="K20" i="15"/>
  <c r="E46" i="15" s="1"/>
  <c r="AO22" i="15"/>
  <c r="AP22" i="15" s="1"/>
  <c r="AQ22" i="15" s="1"/>
  <c r="AR22" i="15" s="1"/>
  <c r="AS22" i="15" s="1"/>
  <c r="AT22" i="15" s="1"/>
  <c r="AU22" i="15" s="1"/>
  <c r="AV22" i="15" s="1"/>
  <c r="AW22" i="15" s="1"/>
  <c r="L22" i="15" s="1"/>
  <c r="K22" i="15"/>
  <c r="E48" i="15" s="1"/>
  <c r="D177" i="17"/>
  <c r="E177" i="17"/>
  <c r="AO16" i="15"/>
  <c r="AP16" i="15" s="1"/>
  <c r="AQ16" i="15" s="1"/>
  <c r="AR16" i="15" s="1"/>
  <c r="AS16" i="15" s="1"/>
  <c r="AT16" i="15" s="1"/>
  <c r="AU16" i="15" s="1"/>
  <c r="AV16" i="15" s="1"/>
  <c r="AW16" i="15" s="1"/>
  <c r="L16" i="15" s="1"/>
  <c r="K16" i="15"/>
  <c r="AJ10" i="15"/>
  <c r="AK10" i="15" s="1"/>
  <c r="AL10" i="15" s="1"/>
  <c r="AM10" i="15" s="1"/>
  <c r="J10" i="15"/>
  <c r="J101" i="20"/>
  <c r="AN10" i="15"/>
  <c r="AB45" i="13"/>
  <c r="AD72" i="13" s="1"/>
  <c r="AB41" i="13"/>
  <c r="AD68" i="13" s="1"/>
  <c r="AB46" i="13"/>
  <c r="AD73" i="13" s="1"/>
  <c r="AB47" i="13"/>
  <c r="AD74" i="13" s="1"/>
  <c r="AB44" i="13"/>
  <c r="AD71" i="13" s="1"/>
  <c r="AD116" i="13" l="1"/>
  <c r="AD113" i="13"/>
  <c r="F48" i="15"/>
  <c r="G48" i="15" s="1"/>
  <c r="AD115" i="13"/>
  <c r="AD110" i="13"/>
  <c r="AD114" i="13"/>
  <c r="G21" i="15"/>
  <c r="F20" i="21"/>
  <c r="G20" i="15"/>
  <c r="F43" i="15"/>
  <c r="G43" i="15" s="1"/>
  <c r="F49" i="15"/>
  <c r="G49" i="15" s="1"/>
  <c r="F23" i="21"/>
  <c r="G23" i="15"/>
  <c r="F46" i="15"/>
  <c r="G46" i="15" s="1"/>
  <c r="G22" i="15"/>
  <c r="F17" i="21"/>
  <c r="G17" i="15"/>
  <c r="AO10" i="15"/>
  <c r="AP10" i="15" s="1"/>
  <c r="AQ10" i="15" s="1"/>
  <c r="AR10" i="15" s="1"/>
  <c r="AS10" i="15" s="1"/>
  <c r="AT10" i="15" s="1"/>
  <c r="AU10" i="15" s="1"/>
  <c r="AV10" i="15" s="1"/>
  <c r="AW10" i="15" s="1"/>
  <c r="K10" i="15"/>
  <c r="F47" i="15" l="1"/>
  <c r="G47" i="15" s="1"/>
  <c r="F21" i="21"/>
  <c r="F22" i="21"/>
  <c r="G23" i="21"/>
  <c r="F155" i="21"/>
  <c r="E155" i="21"/>
  <c r="D155" i="21"/>
  <c r="G155" i="21"/>
  <c r="H155" i="21"/>
  <c r="J155" i="21"/>
  <c r="C155" i="21"/>
  <c r="I155" i="21"/>
  <c r="B155" i="21"/>
  <c r="G21" i="21"/>
  <c r="J153" i="21"/>
  <c r="C153" i="21"/>
  <c r="D153" i="21"/>
  <c r="I153" i="21"/>
  <c r="B153" i="21"/>
  <c r="H153" i="21"/>
  <c r="G153" i="21"/>
  <c r="E153" i="21"/>
  <c r="F153" i="21"/>
  <c r="G17" i="21"/>
  <c r="F149" i="21"/>
  <c r="H149" i="21"/>
  <c r="B149" i="21"/>
  <c r="D149" i="21"/>
  <c r="J149" i="21"/>
  <c r="G149" i="21"/>
  <c r="C149" i="21"/>
  <c r="E149" i="21"/>
  <c r="I149" i="21"/>
  <c r="G22" i="21"/>
  <c r="E154" i="21"/>
  <c r="J154" i="21"/>
  <c r="C154" i="21"/>
  <c r="H154" i="21"/>
  <c r="B154" i="21"/>
  <c r="G154" i="21"/>
  <c r="D154" i="21"/>
  <c r="I154" i="21"/>
  <c r="F154" i="21"/>
  <c r="G20" i="21"/>
  <c r="F152" i="21"/>
  <c r="B152" i="21"/>
  <c r="D152" i="21"/>
  <c r="G152" i="21"/>
  <c r="J152" i="21"/>
  <c r="H152" i="21"/>
  <c r="C152" i="21"/>
  <c r="I152" i="21"/>
  <c r="E152" i="21"/>
  <c r="E383" i="2"/>
  <c r="AL463" i="2"/>
  <c r="A165" i="21" l="1"/>
  <c r="A168" i="21"/>
  <c r="Q12" i="21" s="1"/>
  <c r="A176" i="21"/>
  <c r="Q20" i="21" s="1"/>
  <c r="F165" i="21"/>
  <c r="A169" i="21"/>
  <c r="Q13" i="21" s="1"/>
  <c r="A177" i="21"/>
  <c r="Q21" i="21" s="1"/>
  <c r="G165" i="21"/>
  <c r="A178" i="21"/>
  <c r="Q22" i="21" s="1"/>
  <c r="A171" i="21"/>
  <c r="Q15" i="21" s="1"/>
  <c r="A179" i="21"/>
  <c r="Q23" i="21" s="1"/>
  <c r="I165" i="21"/>
  <c r="A167" i="21"/>
  <c r="Q11" i="21" s="1"/>
  <c r="A172" i="21"/>
  <c r="Q16" i="21" s="1"/>
  <c r="B165" i="21"/>
  <c r="J165" i="21"/>
  <c r="H165" i="21"/>
  <c r="A173" i="21"/>
  <c r="Q17" i="21" s="1"/>
  <c r="C165" i="21"/>
  <c r="E165" i="21"/>
  <c r="A166" i="21"/>
  <c r="Q10" i="21" s="1"/>
  <c r="A174" i="21"/>
  <c r="Q18" i="21" s="1"/>
  <c r="D165" i="21"/>
  <c r="A175" i="21"/>
  <c r="Q19" i="21" s="1"/>
  <c r="A170" i="21"/>
  <c r="Q14" i="21" s="1"/>
  <c r="H78" i="21" l="1"/>
  <c r="G71" i="21"/>
  <c r="G78" i="21"/>
  <c r="F71" i="21"/>
  <c r="E79" i="21"/>
  <c r="D72" i="21"/>
  <c r="H71" i="21"/>
  <c r="C80" i="21"/>
  <c r="B73" i="21"/>
  <c r="G75" i="21"/>
  <c r="D77" i="21"/>
  <c r="C70" i="21"/>
  <c r="F82" i="21"/>
  <c r="E75" i="21"/>
  <c r="H77" i="21"/>
  <c r="D79" i="21"/>
  <c r="G83" i="21"/>
  <c r="J76" i="21"/>
  <c r="B80" i="21"/>
  <c r="J83" i="21"/>
  <c r="I76" i="21"/>
  <c r="G77" i="21"/>
  <c r="F70" i="21"/>
  <c r="E78" i="21"/>
  <c r="D71" i="21"/>
  <c r="I73" i="21"/>
  <c r="G82" i="21"/>
  <c r="F75" i="21"/>
  <c r="E77" i="21"/>
  <c r="H80" i="21"/>
  <c r="G73" i="21"/>
  <c r="H74" i="21"/>
  <c r="E76" i="21"/>
  <c r="C79" i="21"/>
  <c r="C83" i="21"/>
  <c r="B76" i="21"/>
  <c r="B83" i="21"/>
  <c r="J75" i="21"/>
  <c r="J80" i="21"/>
  <c r="I83" i="21"/>
  <c r="H76" i="21"/>
  <c r="I81" i="21"/>
  <c r="F77" i="21"/>
  <c r="E70" i="21"/>
  <c r="J72" i="21"/>
  <c r="H81" i="21"/>
  <c r="G74" i="21"/>
  <c r="C71" i="21"/>
  <c r="I79" i="21"/>
  <c r="H72" i="21"/>
  <c r="E71" i="21"/>
  <c r="G81" i="21"/>
  <c r="D82" i="21"/>
  <c r="C75" i="21"/>
  <c r="D83" i="21"/>
  <c r="C82" i="21"/>
  <c r="B75" i="21"/>
  <c r="E82" i="21"/>
  <c r="J82" i="21"/>
  <c r="I75" i="21"/>
  <c r="H83" i="21"/>
  <c r="G76" i="21"/>
  <c r="B72" i="21"/>
  <c r="I80" i="21"/>
  <c r="H73" i="21"/>
  <c r="J78" i="21"/>
  <c r="I71" i="21"/>
  <c r="I77" i="21"/>
  <c r="G70" i="21"/>
  <c r="F74" i="21"/>
  <c r="G80" i="21"/>
  <c r="E81" i="21"/>
  <c r="D74" i="21"/>
  <c r="H79" i="21"/>
  <c r="D81" i="21"/>
  <c r="C74" i="21"/>
  <c r="I78" i="21"/>
  <c r="B82" i="21"/>
  <c r="J74" i="21"/>
  <c r="F81" i="21"/>
  <c r="I82" i="21"/>
  <c r="H75" i="21"/>
  <c r="H82" i="21"/>
  <c r="D70" i="21"/>
  <c r="J79" i="21"/>
  <c r="I72" i="21"/>
  <c r="B78" i="21"/>
  <c r="J70" i="21"/>
  <c r="H70" i="21"/>
  <c r="F78" i="21"/>
  <c r="C72" i="21"/>
  <c r="B77" i="21"/>
  <c r="E73" i="21"/>
  <c r="D75" i="21"/>
  <c r="E80" i="21"/>
  <c r="D73" i="21"/>
  <c r="C76" i="21"/>
  <c r="C81" i="21"/>
  <c r="B74" i="21"/>
  <c r="J77" i="21"/>
  <c r="J81" i="21"/>
  <c r="I74" i="21"/>
  <c r="D78" i="21"/>
  <c r="B79" i="21"/>
  <c r="J71" i="21"/>
  <c r="C77" i="21"/>
  <c r="F83" i="21"/>
  <c r="F80" i="21"/>
  <c r="I70" i="21"/>
  <c r="G79" i="21"/>
  <c r="F72" i="21"/>
  <c r="G72" i="21"/>
  <c r="F79" i="21"/>
  <c r="E72" i="21"/>
  <c r="F73" i="21"/>
  <c r="D80" i="21"/>
  <c r="C73" i="21"/>
  <c r="E74" i="21"/>
  <c r="B81" i="21"/>
  <c r="J73" i="21"/>
  <c r="F76" i="21"/>
  <c r="C78" i="21"/>
  <c r="B71" i="21"/>
  <c r="E83" i="21"/>
  <c r="D76" i="21"/>
  <c r="F44" i="19"/>
  <c r="AK6" i="3"/>
  <c r="AK7" i="3"/>
  <c r="AK8" i="3"/>
  <c r="AK9" i="3"/>
  <c r="AK10" i="3"/>
  <c r="AK11" i="3"/>
  <c r="AK12" i="3"/>
  <c r="AK13" i="3"/>
  <c r="AK14" i="3"/>
  <c r="AK15" i="3"/>
  <c r="AK16" i="3"/>
  <c r="AK17" i="3"/>
  <c r="AK18" i="3"/>
  <c r="AK19" i="3"/>
  <c r="AK20" i="3"/>
  <c r="AK21" i="3"/>
  <c r="AK22" i="3"/>
  <c r="AK23" i="3"/>
  <c r="AK24" i="3"/>
  <c r="AK25" i="3"/>
  <c r="AK26" i="3"/>
  <c r="AK27" i="3"/>
  <c r="AK28" i="3"/>
  <c r="AK29" i="3"/>
  <c r="AK30" i="3"/>
  <c r="AK31" i="3"/>
  <c r="AK32" i="3"/>
  <c r="AK33" i="3"/>
  <c r="AK34" i="3"/>
  <c r="AK35" i="3"/>
  <c r="AK36" i="3"/>
  <c r="AK37" i="3"/>
  <c r="AK38" i="3"/>
  <c r="AK39" i="3"/>
  <c r="AK40" i="3"/>
  <c r="AK41" i="3"/>
  <c r="AK42" i="3"/>
  <c r="AK43" i="3"/>
  <c r="AK44" i="3"/>
  <c r="AK45" i="3"/>
  <c r="AK46" i="3"/>
  <c r="AK47" i="3"/>
  <c r="AK48" i="3"/>
  <c r="AK49" i="3"/>
  <c r="AK50" i="3"/>
  <c r="AK51" i="3"/>
  <c r="AK52" i="3"/>
  <c r="AK53" i="3"/>
  <c r="AK54" i="3"/>
  <c r="AK55" i="3"/>
  <c r="AK56" i="3"/>
  <c r="AK57" i="3"/>
  <c r="AK58" i="3"/>
  <c r="AK59" i="3"/>
  <c r="AK60" i="3"/>
  <c r="AK61" i="3"/>
  <c r="AK62" i="3"/>
  <c r="AK63" i="3"/>
  <c r="AK64" i="3"/>
  <c r="AK65" i="3"/>
  <c r="AK66" i="3"/>
  <c r="AK67" i="3"/>
  <c r="AK68" i="3"/>
  <c r="AK69" i="3"/>
  <c r="AK70" i="3"/>
  <c r="AK71" i="3"/>
  <c r="AK72" i="3"/>
  <c r="AK73" i="3"/>
  <c r="AK74" i="3"/>
  <c r="AK75" i="3"/>
  <c r="AK76" i="3"/>
  <c r="AK77" i="3"/>
  <c r="AK78" i="3"/>
  <c r="AK79" i="3"/>
  <c r="AK80" i="3"/>
  <c r="AK81" i="3"/>
  <c r="AK82" i="3"/>
  <c r="AK83" i="3"/>
  <c r="AK84" i="3"/>
  <c r="AK85" i="3"/>
  <c r="AK86" i="3"/>
  <c r="AK87" i="3"/>
  <c r="AK88" i="3"/>
  <c r="AK89" i="3"/>
  <c r="AK90" i="3"/>
  <c r="AK91" i="3"/>
  <c r="AK92" i="3"/>
  <c r="AK93" i="3"/>
  <c r="AK94" i="3"/>
  <c r="AK95" i="3"/>
  <c r="AK96" i="3"/>
  <c r="AK97" i="3"/>
  <c r="AK98" i="3"/>
  <c r="AK99" i="3"/>
  <c r="AK100" i="3"/>
  <c r="AK101" i="3"/>
  <c r="AK102" i="3"/>
  <c r="AK103" i="3"/>
  <c r="AK104" i="3"/>
  <c r="AK105" i="3"/>
  <c r="AK106" i="3"/>
  <c r="AK107" i="3"/>
  <c r="AK108" i="3"/>
  <c r="AK109" i="3"/>
  <c r="AK110" i="3"/>
  <c r="AK111" i="3"/>
  <c r="AK112" i="3"/>
  <c r="AK113" i="3"/>
  <c r="AK114" i="3"/>
  <c r="AK115" i="3"/>
  <c r="AK116" i="3"/>
  <c r="AK117" i="3"/>
  <c r="AK118" i="3"/>
  <c r="AK119" i="3"/>
  <c r="AK120" i="3"/>
  <c r="AK121" i="3"/>
  <c r="AK122" i="3"/>
  <c r="AK123" i="3"/>
  <c r="AK124" i="3"/>
  <c r="AK125" i="3"/>
  <c r="AK126" i="3"/>
  <c r="AK127" i="3"/>
  <c r="AK128" i="3"/>
  <c r="AK129" i="3"/>
  <c r="AK130" i="3"/>
  <c r="AK131" i="3"/>
  <c r="AK132" i="3"/>
  <c r="AK133" i="3"/>
  <c r="AK134" i="3"/>
  <c r="AK135" i="3"/>
  <c r="AK136" i="3"/>
  <c r="AK137" i="3"/>
  <c r="AK138" i="3"/>
  <c r="AK139" i="3"/>
  <c r="AK140" i="3"/>
  <c r="AK141" i="3"/>
  <c r="AK142" i="3"/>
  <c r="AK143" i="3"/>
  <c r="AK144" i="3"/>
  <c r="AK145" i="3"/>
  <c r="AK146" i="3"/>
  <c r="AK147" i="3"/>
  <c r="AK148" i="3"/>
  <c r="AK149" i="3"/>
  <c r="AK150" i="3"/>
  <c r="AK151" i="3"/>
  <c r="AK152" i="3"/>
  <c r="AK153" i="3"/>
  <c r="AK154" i="3"/>
  <c r="AK155" i="3"/>
  <c r="AK156" i="3"/>
  <c r="AK157" i="3"/>
  <c r="AK158" i="3"/>
  <c r="AK159" i="3"/>
  <c r="AK160" i="3"/>
  <c r="AK161" i="3"/>
  <c r="AK162" i="3"/>
  <c r="AK163" i="3"/>
  <c r="AK164" i="3"/>
  <c r="AK165" i="3"/>
  <c r="AK166" i="3"/>
  <c r="AK167" i="3"/>
  <c r="AK168" i="3"/>
  <c r="AK169" i="3"/>
  <c r="AK170" i="3"/>
  <c r="AK171" i="3"/>
  <c r="AK172" i="3"/>
  <c r="AK173" i="3"/>
  <c r="AK174" i="3"/>
  <c r="AK175" i="3"/>
  <c r="AK176" i="3"/>
  <c r="AK177" i="3"/>
  <c r="AK178" i="3"/>
  <c r="AK179" i="3"/>
  <c r="AK180" i="3"/>
  <c r="AK181" i="3"/>
  <c r="AK182" i="3"/>
  <c r="AK183" i="3"/>
  <c r="AK184" i="3"/>
  <c r="AK185" i="3"/>
  <c r="AK186" i="3"/>
  <c r="AK187" i="3"/>
  <c r="AK188" i="3"/>
  <c r="AK189" i="3"/>
  <c r="AK190" i="3"/>
  <c r="AK191" i="3"/>
  <c r="AK192" i="3"/>
  <c r="AK193" i="3"/>
  <c r="AK194" i="3"/>
  <c r="AK195" i="3"/>
  <c r="AK196" i="3"/>
  <c r="AK197" i="3"/>
  <c r="AK198" i="3"/>
  <c r="AK199" i="3"/>
  <c r="AK200" i="3"/>
  <c r="AK201" i="3"/>
  <c r="AK202" i="3"/>
  <c r="AK203" i="3"/>
  <c r="AK204" i="3"/>
  <c r="AK205" i="3"/>
  <c r="AK206" i="3"/>
  <c r="AK207" i="3"/>
  <c r="AK208" i="3"/>
  <c r="AK209" i="3"/>
  <c r="AK210" i="3"/>
  <c r="AK211" i="3"/>
  <c r="AK212" i="3"/>
  <c r="AK213" i="3"/>
  <c r="AK214" i="3"/>
  <c r="AK215" i="3"/>
  <c r="AK216" i="3"/>
  <c r="AK217" i="3"/>
  <c r="AK218" i="3"/>
  <c r="AK219" i="3"/>
  <c r="AK220" i="3"/>
  <c r="AK221" i="3"/>
  <c r="AK222" i="3"/>
  <c r="AK223" i="3"/>
  <c r="AK224" i="3"/>
  <c r="AK225" i="3"/>
  <c r="AK226" i="3"/>
  <c r="AK227" i="3"/>
  <c r="AK228" i="3"/>
  <c r="AK229" i="3"/>
  <c r="AK230" i="3"/>
  <c r="AK231" i="3"/>
  <c r="AK232" i="3"/>
  <c r="AK233" i="3"/>
  <c r="AK234" i="3"/>
  <c r="AK235" i="3"/>
  <c r="AK236" i="3"/>
  <c r="AK237" i="3"/>
  <c r="AK238" i="3"/>
  <c r="AK239" i="3"/>
  <c r="AK240" i="3"/>
  <c r="AK241" i="3"/>
  <c r="AK242" i="3"/>
  <c r="AK243" i="3"/>
  <c r="AK244" i="3"/>
  <c r="AK245" i="3"/>
  <c r="AK246" i="3"/>
  <c r="AK247" i="3"/>
  <c r="AK248" i="3"/>
  <c r="AK249" i="3"/>
  <c r="AK250" i="3"/>
  <c r="AK251" i="3"/>
  <c r="AK252" i="3"/>
  <c r="AK253" i="3"/>
  <c r="AK254" i="3"/>
  <c r="AK255" i="3"/>
  <c r="AK256" i="3"/>
  <c r="AK257" i="3"/>
  <c r="AK258" i="3"/>
  <c r="AK259" i="3"/>
  <c r="AK260" i="3"/>
  <c r="AK261" i="3"/>
  <c r="AK262" i="3"/>
  <c r="AK263" i="3"/>
  <c r="AK264" i="3"/>
  <c r="AK265" i="3"/>
  <c r="AK266" i="3"/>
  <c r="AK267" i="3"/>
  <c r="AK268" i="3"/>
  <c r="AK269" i="3"/>
  <c r="AK270" i="3"/>
  <c r="AK271" i="3"/>
  <c r="AK272" i="3"/>
  <c r="AK273" i="3"/>
  <c r="AK274" i="3"/>
  <c r="AK275" i="3"/>
  <c r="AK276" i="3"/>
  <c r="AK277" i="3"/>
  <c r="AK278" i="3"/>
  <c r="AK279" i="3"/>
  <c r="AK280" i="3"/>
  <c r="AK281" i="3"/>
  <c r="AK282" i="3"/>
  <c r="AK283" i="3"/>
  <c r="AK284" i="3"/>
  <c r="AK285" i="3"/>
  <c r="AK286" i="3"/>
  <c r="AK287" i="3"/>
  <c r="AK288" i="3"/>
  <c r="AK289" i="3"/>
  <c r="AK290" i="3"/>
  <c r="AK291" i="3"/>
  <c r="AK292" i="3"/>
  <c r="AK293" i="3"/>
  <c r="AK294" i="3"/>
  <c r="AK295" i="3"/>
  <c r="AK296" i="3"/>
  <c r="AK297" i="3"/>
  <c r="AK298" i="3"/>
  <c r="AK299" i="3"/>
  <c r="AK300" i="3"/>
  <c r="AK301" i="3"/>
  <c r="AK302" i="3"/>
  <c r="AK303" i="3"/>
  <c r="AK304" i="3"/>
  <c r="AK305" i="3"/>
  <c r="AK306" i="3"/>
  <c r="AK307" i="3"/>
  <c r="AK308" i="3"/>
  <c r="AK309" i="3"/>
  <c r="AK310" i="3"/>
  <c r="AK311" i="3"/>
  <c r="AK312" i="3"/>
  <c r="AK313" i="3"/>
  <c r="AK314" i="3"/>
  <c r="AK315" i="3"/>
  <c r="AK316" i="3"/>
  <c r="AK317" i="3"/>
  <c r="AK318" i="3"/>
  <c r="AK319" i="3"/>
  <c r="AK320" i="3"/>
  <c r="AK321" i="3"/>
  <c r="AK322" i="3"/>
  <c r="AK323" i="3"/>
  <c r="AK324" i="3"/>
  <c r="AK325" i="3"/>
  <c r="AK326" i="3"/>
  <c r="AK327" i="3"/>
  <c r="AK328" i="3"/>
  <c r="AK329" i="3"/>
  <c r="AK330" i="3"/>
  <c r="AK331" i="3"/>
  <c r="AK332" i="3"/>
  <c r="AK333" i="3"/>
  <c r="AK334" i="3"/>
  <c r="AK335" i="3"/>
  <c r="AK336" i="3"/>
  <c r="AK337" i="3"/>
  <c r="AK338" i="3"/>
  <c r="AK339" i="3"/>
  <c r="AK340" i="3"/>
  <c r="AK341" i="3"/>
  <c r="AK342" i="3"/>
  <c r="AK343" i="3"/>
  <c r="AK344" i="3"/>
  <c r="AK345" i="3"/>
  <c r="AK346" i="3"/>
  <c r="AK347" i="3"/>
  <c r="AK348" i="3"/>
  <c r="AK349" i="3"/>
  <c r="AK350" i="3"/>
  <c r="AK351" i="3"/>
  <c r="AK352" i="3"/>
  <c r="AK353" i="3"/>
  <c r="AK354" i="3"/>
  <c r="AK355" i="3"/>
  <c r="AK356" i="3"/>
  <c r="AK357" i="3"/>
  <c r="AK358" i="3"/>
  <c r="AK359" i="3"/>
  <c r="AK360" i="3"/>
  <c r="AK361" i="3"/>
  <c r="AK362" i="3"/>
  <c r="AK363" i="3"/>
  <c r="AK364" i="3"/>
  <c r="AK365" i="3"/>
  <c r="AK366" i="3"/>
  <c r="AK367" i="3"/>
  <c r="AK368" i="3"/>
  <c r="AK369" i="3"/>
  <c r="AK370" i="3"/>
  <c r="AK371" i="3"/>
  <c r="AK372" i="3"/>
  <c r="AK373" i="3"/>
  <c r="AK374" i="3"/>
  <c r="AK375" i="3"/>
  <c r="AK376" i="3"/>
  <c r="AK377" i="3"/>
  <c r="AK5" i="3"/>
  <c r="AK6" i="2"/>
  <c r="AK7" i="2"/>
  <c r="AK8" i="2"/>
  <c r="AK9" i="2"/>
  <c r="AK10" i="2"/>
  <c r="AK11" i="2"/>
  <c r="AK12" i="2"/>
  <c r="AK13" i="2"/>
  <c r="AK14" i="2"/>
  <c r="AK15" i="2"/>
  <c r="AK16" i="2"/>
  <c r="AK17" i="2"/>
  <c r="AK18" i="2"/>
  <c r="AK19" i="2"/>
  <c r="AK20" i="2"/>
  <c r="AK21" i="2"/>
  <c r="AK22" i="2"/>
  <c r="AK23" i="2"/>
  <c r="AK24" i="2"/>
  <c r="AK25" i="2"/>
  <c r="AK26" i="2"/>
  <c r="AK27" i="2"/>
  <c r="AK28" i="2"/>
  <c r="AK29" i="2"/>
  <c r="AK30" i="2"/>
  <c r="AK31" i="2"/>
  <c r="AK32" i="2"/>
  <c r="AK33" i="2"/>
  <c r="AK34" i="2"/>
  <c r="AK35" i="2"/>
  <c r="AK36" i="2"/>
  <c r="AK37" i="2"/>
  <c r="AK38" i="2"/>
  <c r="AK39" i="2"/>
  <c r="AK40" i="2"/>
  <c r="AK41" i="2"/>
  <c r="AK42" i="2"/>
  <c r="AK43" i="2"/>
  <c r="AK44" i="2"/>
  <c r="AK45" i="2"/>
  <c r="AK46" i="2"/>
  <c r="AK47" i="2"/>
  <c r="AK48" i="2"/>
  <c r="AK49" i="2"/>
  <c r="AK50" i="2"/>
  <c r="AK51" i="2"/>
  <c r="AK52" i="2"/>
  <c r="AK53" i="2"/>
  <c r="AK54" i="2"/>
  <c r="AK55" i="2"/>
  <c r="AK56" i="2"/>
  <c r="AK57" i="2"/>
  <c r="AK58" i="2"/>
  <c r="AK59" i="2"/>
  <c r="AK60" i="2"/>
  <c r="AK61" i="2"/>
  <c r="AK62" i="2"/>
  <c r="AK63" i="2"/>
  <c r="AK64" i="2"/>
  <c r="AK65" i="2"/>
  <c r="AK66" i="2"/>
  <c r="AK67" i="2"/>
  <c r="AK68" i="2"/>
  <c r="AK69" i="2"/>
  <c r="AK70" i="2"/>
  <c r="AK71" i="2"/>
  <c r="AK72" i="2"/>
  <c r="AK73" i="2"/>
  <c r="AK74" i="2"/>
  <c r="AK75" i="2"/>
  <c r="AK76" i="2"/>
  <c r="AK77" i="2"/>
  <c r="AK78" i="2"/>
  <c r="AK79" i="2"/>
  <c r="AK80" i="2"/>
  <c r="AK81" i="2"/>
  <c r="AK82" i="2"/>
  <c r="AK83" i="2"/>
  <c r="AK84" i="2"/>
  <c r="AK85" i="2"/>
  <c r="AK86" i="2"/>
  <c r="AK87" i="2"/>
  <c r="AK88" i="2"/>
  <c r="AK89" i="2"/>
  <c r="AK90" i="2"/>
  <c r="AK91" i="2"/>
  <c r="AK92" i="2"/>
  <c r="AK93" i="2"/>
  <c r="AK94" i="2"/>
  <c r="AK95" i="2"/>
  <c r="AK96" i="2"/>
  <c r="AK97" i="2"/>
  <c r="AK98" i="2"/>
  <c r="AK99" i="2"/>
  <c r="AK100" i="2"/>
  <c r="AK101" i="2"/>
  <c r="AK102" i="2"/>
  <c r="AK103" i="2"/>
  <c r="AK104" i="2"/>
  <c r="AK105" i="2"/>
  <c r="AK106" i="2"/>
  <c r="AK107" i="2"/>
  <c r="AK108" i="2"/>
  <c r="AK109" i="2"/>
  <c r="AK110" i="2"/>
  <c r="AK111" i="2"/>
  <c r="AK112" i="2"/>
  <c r="AK113" i="2"/>
  <c r="AK114" i="2"/>
  <c r="AK115" i="2"/>
  <c r="AK116" i="2"/>
  <c r="AK117" i="2"/>
  <c r="AK118" i="2"/>
  <c r="AK119" i="2"/>
  <c r="AK120" i="2"/>
  <c r="AK121" i="2"/>
  <c r="AK122" i="2"/>
  <c r="AK123" i="2"/>
  <c r="AK124" i="2"/>
  <c r="AK125" i="2"/>
  <c r="AK126" i="2"/>
  <c r="AK127" i="2"/>
  <c r="AK128" i="2"/>
  <c r="AK129" i="2"/>
  <c r="AK130" i="2"/>
  <c r="AK131" i="2"/>
  <c r="AK132" i="2"/>
  <c r="AK133" i="2"/>
  <c r="AK134" i="2"/>
  <c r="AK135" i="2"/>
  <c r="AK136" i="2"/>
  <c r="AK137" i="2"/>
  <c r="AK138" i="2"/>
  <c r="AK139" i="2"/>
  <c r="AK140" i="2"/>
  <c r="AK141" i="2"/>
  <c r="AK142" i="2"/>
  <c r="AK143" i="2"/>
  <c r="AK144" i="2"/>
  <c r="AK145" i="2"/>
  <c r="AK146" i="2"/>
  <c r="AK147" i="2"/>
  <c r="AK148" i="2"/>
  <c r="AK149" i="2"/>
  <c r="AK150" i="2"/>
  <c r="AK151" i="2"/>
  <c r="AK152" i="2"/>
  <c r="AK153" i="2"/>
  <c r="AK154" i="2"/>
  <c r="AK155" i="2"/>
  <c r="AK156" i="2"/>
  <c r="AK157" i="2"/>
  <c r="AK158" i="2"/>
  <c r="AK159" i="2"/>
  <c r="AK160" i="2"/>
  <c r="AK161" i="2"/>
  <c r="AK162" i="2"/>
  <c r="AK163" i="2"/>
  <c r="AK164" i="2"/>
  <c r="AK165" i="2"/>
  <c r="AK166" i="2"/>
  <c r="AK167" i="2"/>
  <c r="AK168" i="2"/>
  <c r="AK169" i="2"/>
  <c r="AK170" i="2"/>
  <c r="AK171" i="2"/>
  <c r="AK172" i="2"/>
  <c r="AK173" i="2"/>
  <c r="AK174" i="2"/>
  <c r="AK175" i="2"/>
  <c r="AK176" i="2"/>
  <c r="AK177" i="2"/>
  <c r="AK178" i="2"/>
  <c r="AK179" i="2"/>
  <c r="AK180" i="2"/>
  <c r="AK181" i="2"/>
  <c r="AK182" i="2"/>
  <c r="AK183" i="2"/>
  <c r="AK184" i="2"/>
  <c r="AK185" i="2"/>
  <c r="AK186" i="2"/>
  <c r="AK187" i="2"/>
  <c r="AK188" i="2"/>
  <c r="AK189" i="2"/>
  <c r="AK190" i="2"/>
  <c r="AK191" i="2"/>
  <c r="AK192" i="2"/>
  <c r="AK193" i="2"/>
  <c r="AK194" i="2"/>
  <c r="AK195" i="2"/>
  <c r="AK196" i="2"/>
  <c r="AK197" i="2"/>
  <c r="AK198" i="2"/>
  <c r="AK199" i="2"/>
  <c r="AK200" i="2"/>
  <c r="AK201" i="2"/>
  <c r="AK202" i="2"/>
  <c r="AK203" i="2"/>
  <c r="AK204" i="2"/>
  <c r="AK205" i="2"/>
  <c r="AK206" i="2"/>
  <c r="AK207" i="2"/>
  <c r="AK208" i="2"/>
  <c r="AK209" i="2"/>
  <c r="AK210" i="2"/>
  <c r="AK211" i="2"/>
  <c r="AK212" i="2"/>
  <c r="AK213" i="2"/>
  <c r="AK214" i="2"/>
  <c r="AK215" i="2"/>
  <c r="AK216" i="2"/>
  <c r="AK217" i="2"/>
  <c r="AK218" i="2"/>
  <c r="AK219" i="2"/>
  <c r="AK220" i="2"/>
  <c r="AK221" i="2"/>
  <c r="AK222" i="2"/>
  <c r="AK223" i="2"/>
  <c r="AK224" i="2"/>
  <c r="AK225" i="2"/>
  <c r="AK226" i="2"/>
  <c r="AK227" i="2"/>
  <c r="AK228" i="2"/>
  <c r="AK229" i="2"/>
  <c r="AK230" i="2"/>
  <c r="AK231" i="2"/>
  <c r="AK232" i="2"/>
  <c r="AK233" i="2"/>
  <c r="AK234" i="2"/>
  <c r="AK235" i="2"/>
  <c r="AK236" i="2"/>
  <c r="AK237" i="2"/>
  <c r="AK238" i="2"/>
  <c r="AK239" i="2"/>
  <c r="AK240" i="2"/>
  <c r="AK241" i="2"/>
  <c r="AK242" i="2"/>
  <c r="AK243" i="2"/>
  <c r="AK244" i="2"/>
  <c r="AK245" i="2"/>
  <c r="AK246" i="2"/>
  <c r="AK247" i="2"/>
  <c r="AK248" i="2"/>
  <c r="AK249" i="2"/>
  <c r="AK250" i="2"/>
  <c r="AK251" i="2"/>
  <c r="AK252" i="2"/>
  <c r="AK253" i="2"/>
  <c r="AK254" i="2"/>
  <c r="AK255" i="2"/>
  <c r="AK256" i="2"/>
  <c r="AK257" i="2"/>
  <c r="AK258" i="2"/>
  <c r="AK259" i="2"/>
  <c r="AK260" i="2"/>
  <c r="AK261" i="2"/>
  <c r="AK262" i="2"/>
  <c r="AK263" i="2"/>
  <c r="AK264" i="2"/>
  <c r="AK265" i="2"/>
  <c r="AK266" i="2"/>
  <c r="AK267" i="2"/>
  <c r="AK268" i="2"/>
  <c r="AK269" i="2"/>
  <c r="AK270" i="2"/>
  <c r="AK271" i="2"/>
  <c r="AK272" i="2"/>
  <c r="AK273" i="2"/>
  <c r="AK274" i="2"/>
  <c r="AK275" i="2"/>
  <c r="AK276" i="2"/>
  <c r="AK277" i="2"/>
  <c r="AK278" i="2"/>
  <c r="AK279" i="2"/>
  <c r="AK280" i="2"/>
  <c r="AK281" i="2"/>
  <c r="AK282" i="2"/>
  <c r="AK283" i="2"/>
  <c r="AK284" i="2"/>
  <c r="AK285" i="2"/>
  <c r="AK286" i="2"/>
  <c r="AK287" i="2"/>
  <c r="AK288" i="2"/>
  <c r="AK289" i="2"/>
  <c r="AK290" i="2"/>
  <c r="AK291" i="2"/>
  <c r="AK292" i="2"/>
  <c r="AK293" i="2"/>
  <c r="AK294" i="2"/>
  <c r="AK295" i="2"/>
  <c r="AK296" i="2"/>
  <c r="AK297" i="2"/>
  <c r="AK298" i="2"/>
  <c r="AK299" i="2"/>
  <c r="AK300" i="2"/>
  <c r="AK301" i="2"/>
  <c r="AK302" i="2"/>
  <c r="AK303" i="2"/>
  <c r="AK304" i="2"/>
  <c r="AK305" i="2"/>
  <c r="AK306" i="2"/>
  <c r="AK307" i="2"/>
  <c r="AK308" i="2"/>
  <c r="AK309" i="2"/>
  <c r="AK310" i="2"/>
  <c r="AK311" i="2"/>
  <c r="AK312" i="2"/>
  <c r="AK313" i="2"/>
  <c r="AK314" i="2"/>
  <c r="AK315" i="2"/>
  <c r="AK316" i="2"/>
  <c r="AK317" i="2"/>
  <c r="AK318" i="2"/>
  <c r="AK319" i="2"/>
  <c r="AK320" i="2"/>
  <c r="AK321" i="2"/>
  <c r="AK322" i="2"/>
  <c r="AK323" i="2"/>
  <c r="AK324" i="2"/>
  <c r="AK325" i="2"/>
  <c r="AK326" i="2"/>
  <c r="AK327" i="2"/>
  <c r="AK328" i="2"/>
  <c r="AK329" i="2"/>
  <c r="AK330" i="2"/>
  <c r="AK331" i="2"/>
  <c r="AK332" i="2"/>
  <c r="AK333" i="2"/>
  <c r="AK334" i="2"/>
  <c r="AK335" i="2"/>
  <c r="AK336" i="2"/>
  <c r="AK337" i="2"/>
  <c r="AK338" i="2"/>
  <c r="AK339" i="2"/>
  <c r="AK340" i="2"/>
  <c r="AK341" i="2"/>
  <c r="AK342" i="2"/>
  <c r="AK343" i="2"/>
  <c r="AK344" i="2"/>
  <c r="AK345" i="2"/>
  <c r="AK346" i="2"/>
  <c r="AK347" i="2"/>
  <c r="AK348" i="2"/>
  <c r="AK349" i="2"/>
  <c r="AK350" i="2"/>
  <c r="AK351" i="2"/>
  <c r="AK352" i="2"/>
  <c r="AK353" i="2"/>
  <c r="AK354" i="2"/>
  <c r="AK355" i="2"/>
  <c r="AK356" i="2"/>
  <c r="AK357" i="2"/>
  <c r="AK358" i="2"/>
  <c r="AK359" i="2"/>
  <c r="AK360" i="2"/>
  <c r="AK361" i="2"/>
  <c r="AK362" i="2"/>
  <c r="AK363" i="2"/>
  <c r="AK364" i="2"/>
  <c r="AK365" i="2"/>
  <c r="AK366" i="2"/>
  <c r="AK367" i="2"/>
  <c r="AK368" i="2"/>
  <c r="AK369" i="2"/>
  <c r="AK370" i="2"/>
  <c r="AK371" i="2"/>
  <c r="AK372" i="2"/>
  <c r="AK373" i="2"/>
  <c r="AK374" i="2"/>
  <c r="AK375" i="2"/>
  <c r="AK376" i="2"/>
  <c r="AK377" i="2"/>
  <c r="AK5" i="2"/>
  <c r="AJ6" i="3"/>
  <c r="V6" i="3" s="1"/>
  <c r="AJ7" i="3"/>
  <c r="AJ8" i="3"/>
  <c r="V8" i="3" s="1"/>
  <c r="AJ9" i="3"/>
  <c r="AH9" i="3" s="1"/>
  <c r="AJ10" i="3"/>
  <c r="U10" i="3" s="1"/>
  <c r="AJ11" i="3"/>
  <c r="AH11" i="3" s="1"/>
  <c r="AJ12" i="3"/>
  <c r="V12" i="3" s="1"/>
  <c r="AJ13" i="3"/>
  <c r="V13" i="3" s="1"/>
  <c r="AJ14" i="3"/>
  <c r="V14" i="3" s="1"/>
  <c r="AJ15" i="3"/>
  <c r="AJ16" i="3"/>
  <c r="AB16" i="3" s="1"/>
  <c r="AJ17" i="3"/>
  <c r="AH17" i="3" s="1"/>
  <c r="AJ18" i="3"/>
  <c r="V18" i="3" s="1"/>
  <c r="AJ19" i="3"/>
  <c r="AI19" i="3" s="1"/>
  <c r="AJ20" i="3"/>
  <c r="V20" i="3" s="1"/>
  <c r="AJ21" i="3"/>
  <c r="V21" i="3" s="1"/>
  <c r="AJ22" i="3"/>
  <c r="U22" i="3" s="1"/>
  <c r="AJ23" i="3"/>
  <c r="U23" i="3" s="1"/>
  <c r="AJ24" i="3"/>
  <c r="V24" i="3" s="1"/>
  <c r="AJ25" i="3"/>
  <c r="AH25" i="3" s="1"/>
  <c r="AJ26" i="3"/>
  <c r="V26" i="3" s="1"/>
  <c r="AJ27" i="3"/>
  <c r="AJ28" i="3"/>
  <c r="V28" i="3" s="1"/>
  <c r="AJ29" i="3"/>
  <c r="AI29" i="3" s="1"/>
  <c r="AJ30" i="3"/>
  <c r="U30" i="3" s="1"/>
  <c r="AJ31" i="3"/>
  <c r="U31" i="3" s="1"/>
  <c r="AJ32" i="3"/>
  <c r="V32" i="3" s="1"/>
  <c r="AJ33" i="3"/>
  <c r="AJ34" i="3"/>
  <c r="V34" i="3" s="1"/>
  <c r="AJ35" i="3"/>
  <c r="U35" i="3" s="1"/>
  <c r="AJ36" i="3"/>
  <c r="V36" i="3" s="1"/>
  <c r="AJ37" i="3"/>
  <c r="V37" i="3" s="1"/>
  <c r="AJ38" i="3"/>
  <c r="U38" i="3" s="1"/>
  <c r="AJ39" i="3"/>
  <c r="AJ40" i="3"/>
  <c r="AI40" i="3" s="1"/>
  <c r="AJ41" i="3"/>
  <c r="W41" i="3" s="1"/>
  <c r="AJ42" i="3"/>
  <c r="AB42" i="3" s="1"/>
  <c r="AJ43" i="3"/>
  <c r="X43" i="3" s="1"/>
  <c r="AJ44" i="3"/>
  <c r="V44" i="3" s="1"/>
  <c r="AJ45" i="3"/>
  <c r="V45" i="3" s="1"/>
  <c r="AJ46" i="3"/>
  <c r="U46" i="3" s="1"/>
  <c r="AJ47" i="3"/>
  <c r="U47" i="3" s="1"/>
  <c r="AJ48" i="3"/>
  <c r="AF48" i="3" s="1"/>
  <c r="AJ49" i="3"/>
  <c r="AA49" i="3" s="1"/>
  <c r="AJ50" i="3"/>
  <c r="V50" i="3" s="1"/>
  <c r="AJ51" i="3"/>
  <c r="AH51" i="3" s="1"/>
  <c r="AJ52" i="3"/>
  <c r="V52" i="3" s="1"/>
  <c r="AJ53" i="3"/>
  <c r="V53" i="3" s="1"/>
  <c r="AJ54" i="3"/>
  <c r="U54" i="3" s="1"/>
  <c r="AJ55" i="3"/>
  <c r="U55" i="3" s="1"/>
  <c r="AJ56" i="3"/>
  <c r="AI56" i="3" s="1"/>
  <c r="AJ57" i="3"/>
  <c r="AJ58" i="3"/>
  <c r="V58" i="3" s="1"/>
  <c r="AJ59" i="3"/>
  <c r="U59" i="3" s="1"/>
  <c r="AJ60" i="3"/>
  <c r="V60" i="3" s="1"/>
  <c r="AJ61" i="3"/>
  <c r="V61" i="3" s="1"/>
  <c r="AJ62" i="3"/>
  <c r="U62" i="3" s="1"/>
  <c r="AJ63" i="3"/>
  <c r="U63" i="3" s="1"/>
  <c r="AJ64" i="3"/>
  <c r="V64" i="3" s="1"/>
  <c r="AJ65" i="3"/>
  <c r="AJ66" i="3"/>
  <c r="V66" i="3" s="1"/>
  <c r="AJ67" i="3"/>
  <c r="AJ68" i="3"/>
  <c r="V68" i="3" s="1"/>
  <c r="AJ69" i="3"/>
  <c r="V69" i="3" s="1"/>
  <c r="AJ70" i="3"/>
  <c r="U70" i="3" s="1"/>
  <c r="AJ71" i="3"/>
  <c r="U71" i="3" s="1"/>
  <c r="AJ72" i="3"/>
  <c r="V72" i="3" s="1"/>
  <c r="AJ73" i="3"/>
  <c r="AH73" i="3" s="1"/>
  <c r="AJ74" i="3"/>
  <c r="V74" i="3" s="1"/>
  <c r="AJ75" i="3"/>
  <c r="U75" i="3" s="1"/>
  <c r="AJ76" i="3"/>
  <c r="V76" i="3" s="1"/>
  <c r="AJ77" i="3"/>
  <c r="V77" i="3" s="1"/>
  <c r="AJ78" i="3"/>
  <c r="U78" i="3" s="1"/>
  <c r="AJ79" i="3"/>
  <c r="U79" i="3" s="1"/>
  <c r="AJ80" i="3"/>
  <c r="V80" i="3" s="1"/>
  <c r="AJ81" i="3"/>
  <c r="AH81" i="3" s="1"/>
  <c r="AJ82" i="3"/>
  <c r="V82" i="3" s="1"/>
  <c r="AJ83" i="3"/>
  <c r="AH83" i="3" s="1"/>
  <c r="AJ84" i="3"/>
  <c r="V84" i="3" s="1"/>
  <c r="AJ85" i="3"/>
  <c r="AA85" i="3" s="1"/>
  <c r="AJ86" i="3"/>
  <c r="U86" i="3" s="1"/>
  <c r="AJ87" i="3"/>
  <c r="Z87" i="3" s="1"/>
  <c r="AJ88" i="3"/>
  <c r="V88" i="3" s="1"/>
  <c r="AJ89" i="3"/>
  <c r="AJ90" i="3"/>
  <c r="V90" i="3" s="1"/>
  <c r="AJ91" i="3"/>
  <c r="AJ92" i="3"/>
  <c r="V92" i="3" s="1"/>
  <c r="AJ93" i="3"/>
  <c r="V93" i="3" s="1"/>
  <c r="AJ94" i="3"/>
  <c r="U94" i="3" s="1"/>
  <c r="AJ95" i="3"/>
  <c r="U95" i="3" s="1"/>
  <c r="AJ96" i="3"/>
  <c r="AF96" i="3" s="1"/>
  <c r="AJ97" i="3"/>
  <c r="AJ98" i="3"/>
  <c r="V98" i="3" s="1"/>
  <c r="AJ99" i="3"/>
  <c r="U99" i="3" s="1"/>
  <c r="AJ100" i="3"/>
  <c r="V100" i="3" s="1"/>
  <c r="AJ101" i="3"/>
  <c r="V101" i="3" s="1"/>
  <c r="AJ102" i="3"/>
  <c r="U102" i="3" s="1"/>
  <c r="AJ103" i="3"/>
  <c r="Y103" i="3" s="1"/>
  <c r="AJ104" i="3"/>
  <c r="V104" i="3" s="1"/>
  <c r="AJ105" i="3"/>
  <c r="AH105" i="3" s="1"/>
  <c r="AJ106" i="3"/>
  <c r="V106" i="3" s="1"/>
  <c r="AJ107" i="3"/>
  <c r="AH107" i="3" s="1"/>
  <c r="AJ108" i="3"/>
  <c r="V108" i="3" s="1"/>
  <c r="AJ109" i="3"/>
  <c r="X109" i="3" s="1"/>
  <c r="AJ110" i="3"/>
  <c r="AA110" i="3" s="1"/>
  <c r="AJ111" i="3"/>
  <c r="U111" i="3" s="1"/>
  <c r="AJ112" i="3"/>
  <c r="V112" i="3" s="1"/>
  <c r="AJ113" i="3"/>
  <c r="AH113" i="3" s="1"/>
  <c r="AJ114" i="3"/>
  <c r="V114" i="3" s="1"/>
  <c r="AJ115" i="3"/>
  <c r="AI115" i="3" s="1"/>
  <c r="AJ116" i="3"/>
  <c r="V116" i="3" s="1"/>
  <c r="AJ117" i="3"/>
  <c r="V117" i="3" s="1"/>
  <c r="AJ118" i="3"/>
  <c r="V118" i="3" s="1"/>
  <c r="AJ119" i="3"/>
  <c r="AA119" i="3" s="1"/>
  <c r="AJ120" i="3"/>
  <c r="V120" i="3" s="1"/>
  <c r="AJ121" i="3"/>
  <c r="AJ122" i="3"/>
  <c r="V122" i="3" s="1"/>
  <c r="AJ123" i="3"/>
  <c r="U123" i="3" s="1"/>
  <c r="AJ124" i="3"/>
  <c r="V124" i="3" s="1"/>
  <c r="AJ125" i="3"/>
  <c r="Z125" i="3" s="1"/>
  <c r="AJ126" i="3"/>
  <c r="V126" i="3" s="1"/>
  <c r="AJ127" i="3"/>
  <c r="U127" i="3" s="1"/>
  <c r="AJ128" i="3"/>
  <c r="AB128" i="3" s="1"/>
  <c r="AJ129" i="3"/>
  <c r="AJ130" i="3"/>
  <c r="AJ131" i="3"/>
  <c r="AJ132" i="3"/>
  <c r="V132" i="3" s="1"/>
  <c r="AJ133" i="3"/>
  <c r="V133" i="3" s="1"/>
  <c r="AJ134" i="3"/>
  <c r="AJ135" i="3"/>
  <c r="U135" i="3" s="1"/>
  <c r="AJ136" i="3"/>
  <c r="V136" i="3" s="1"/>
  <c r="AJ137" i="3"/>
  <c r="AH137" i="3" s="1"/>
  <c r="AJ138" i="3"/>
  <c r="AJ139" i="3"/>
  <c r="AA139" i="3" s="1"/>
  <c r="AJ140" i="3"/>
  <c r="V140" i="3" s="1"/>
  <c r="AJ141" i="3"/>
  <c r="AJ142" i="3"/>
  <c r="AJ143" i="3"/>
  <c r="U143" i="3" s="1"/>
  <c r="AJ144" i="3"/>
  <c r="V144" i="3" s="1"/>
  <c r="AJ145" i="3"/>
  <c r="AH145" i="3" s="1"/>
  <c r="AJ146" i="3"/>
  <c r="V146" i="3" s="1"/>
  <c r="AJ147" i="3"/>
  <c r="AH147" i="3" s="1"/>
  <c r="AJ148" i="3"/>
  <c r="AJ149" i="3"/>
  <c r="AJ150" i="3"/>
  <c r="AJ151" i="3"/>
  <c r="U151" i="3" s="1"/>
  <c r="AJ152" i="3"/>
  <c r="V152" i="3" s="1"/>
  <c r="AJ153" i="3"/>
  <c r="AJ154" i="3"/>
  <c r="AB154" i="3" s="1"/>
  <c r="AJ155" i="3"/>
  <c r="AJ156" i="3"/>
  <c r="AJ157" i="3"/>
  <c r="Z157" i="3" s="1"/>
  <c r="AJ158" i="3"/>
  <c r="AJ159" i="3"/>
  <c r="U159" i="3" s="1"/>
  <c r="AJ160" i="3"/>
  <c r="AJ161" i="3"/>
  <c r="AJ162" i="3"/>
  <c r="AJ163" i="3"/>
  <c r="U163" i="3" s="1"/>
  <c r="AJ164" i="3"/>
  <c r="AJ165" i="3"/>
  <c r="U165" i="3" s="1"/>
  <c r="AJ166" i="3"/>
  <c r="AJ167" i="3"/>
  <c r="AJ168" i="3"/>
  <c r="V168" i="3" s="1"/>
  <c r="AJ169" i="3"/>
  <c r="AI169" i="3" s="1"/>
  <c r="AJ170" i="3"/>
  <c r="AJ171" i="3"/>
  <c r="AH171" i="3" s="1"/>
  <c r="AJ172" i="3"/>
  <c r="AJ173" i="3"/>
  <c r="AJ174" i="3"/>
  <c r="AJ175" i="3"/>
  <c r="U175" i="3" s="1"/>
  <c r="AJ176" i="3"/>
  <c r="V176" i="3" s="1"/>
  <c r="AJ177" i="3"/>
  <c r="AH177" i="3" s="1"/>
  <c r="AJ178" i="3"/>
  <c r="V178" i="3" s="1"/>
  <c r="AJ179" i="3"/>
  <c r="X179" i="3" s="1"/>
  <c r="AJ180" i="3"/>
  <c r="AJ181" i="3"/>
  <c r="U181" i="3" s="1"/>
  <c r="AJ182" i="3"/>
  <c r="AJ183" i="3"/>
  <c r="U183" i="3" s="1"/>
  <c r="AJ184" i="3"/>
  <c r="V184" i="3" s="1"/>
  <c r="AJ185" i="3"/>
  <c r="AI185" i="3" s="1"/>
  <c r="AJ186" i="3"/>
  <c r="V186" i="3" s="1"/>
  <c r="AJ187" i="3"/>
  <c r="U187" i="3" s="1"/>
  <c r="AJ188" i="3"/>
  <c r="AJ189" i="3"/>
  <c r="AJ190" i="3"/>
  <c r="AJ191" i="3"/>
  <c r="AA191" i="3" s="1"/>
  <c r="AJ192" i="3"/>
  <c r="AJ193" i="3"/>
  <c r="AJ194" i="3"/>
  <c r="AJ195" i="3"/>
  <c r="AJ196" i="3"/>
  <c r="AJ197" i="3"/>
  <c r="AJ198" i="3"/>
  <c r="AJ199" i="3"/>
  <c r="U199" i="3" s="1"/>
  <c r="AJ200" i="3"/>
  <c r="V200" i="3" s="1"/>
  <c r="AJ201" i="3"/>
  <c r="AH201" i="3" s="1"/>
  <c r="AJ202" i="3"/>
  <c r="AJ203" i="3"/>
  <c r="AH203" i="3" s="1"/>
  <c r="AJ204" i="3"/>
  <c r="AJ205" i="3"/>
  <c r="AJ206" i="3"/>
  <c r="AJ207" i="3"/>
  <c r="U207" i="3" s="1"/>
  <c r="AJ208" i="3"/>
  <c r="V208" i="3" s="1"/>
  <c r="AJ209" i="3"/>
  <c r="AH209" i="3" s="1"/>
  <c r="AJ210" i="3"/>
  <c r="V210" i="3" s="1"/>
  <c r="AJ211" i="3"/>
  <c r="X211" i="3" s="1"/>
  <c r="AJ212" i="3"/>
  <c r="AJ213" i="3"/>
  <c r="AJ214" i="3"/>
  <c r="AJ215" i="3"/>
  <c r="U215" i="3" s="1"/>
  <c r="AJ216" i="3"/>
  <c r="V216" i="3" s="1"/>
  <c r="AJ217" i="3"/>
  <c r="AC217" i="3" s="1"/>
  <c r="AJ218" i="3"/>
  <c r="V218" i="3" s="1"/>
  <c r="AJ219" i="3"/>
  <c r="AJ220" i="3"/>
  <c r="AJ221" i="3"/>
  <c r="X221" i="3" s="1"/>
  <c r="AJ222" i="3"/>
  <c r="AJ223" i="3"/>
  <c r="U223" i="3" s="1"/>
  <c r="AJ224" i="3"/>
  <c r="AJ225" i="3"/>
  <c r="AJ226" i="3"/>
  <c r="AJ227" i="3"/>
  <c r="U227" i="3" s="1"/>
  <c r="AJ228" i="3"/>
  <c r="AJ229" i="3"/>
  <c r="U229" i="3" s="1"/>
  <c r="AJ230" i="3"/>
  <c r="AJ231" i="3"/>
  <c r="Y231" i="3" s="1"/>
  <c r="AJ232" i="3"/>
  <c r="V232" i="3" s="1"/>
  <c r="AJ233" i="3"/>
  <c r="AI233" i="3" s="1"/>
  <c r="AJ234" i="3"/>
  <c r="AJ235" i="3"/>
  <c r="AH235" i="3" s="1"/>
  <c r="AJ236" i="3"/>
  <c r="AJ237" i="3"/>
  <c r="AJ238" i="3"/>
  <c r="AJ239" i="3"/>
  <c r="U239" i="3" s="1"/>
  <c r="AJ240" i="3"/>
  <c r="V240" i="3" s="1"/>
  <c r="AJ241" i="3"/>
  <c r="AH241" i="3" s="1"/>
  <c r="AJ242" i="3"/>
  <c r="V242" i="3" s="1"/>
  <c r="AJ243" i="3"/>
  <c r="AH243" i="3" s="1"/>
  <c r="AJ244" i="3"/>
  <c r="AJ245" i="3"/>
  <c r="AJ246" i="3"/>
  <c r="AJ247" i="3"/>
  <c r="U247" i="3" s="1"/>
  <c r="AJ248" i="3"/>
  <c r="V248" i="3" s="1"/>
  <c r="AJ249" i="3"/>
  <c r="AI249" i="3" s="1"/>
  <c r="AJ250" i="3"/>
  <c r="V250" i="3" s="1"/>
  <c r="AJ251" i="3"/>
  <c r="U251" i="3" s="1"/>
  <c r="AJ252" i="3"/>
  <c r="AC252" i="3" s="1"/>
  <c r="AJ253" i="3"/>
  <c r="AJ254" i="3"/>
  <c r="AJ255" i="3"/>
  <c r="U255" i="3" s="1"/>
  <c r="AJ256" i="3"/>
  <c r="AJ257" i="3"/>
  <c r="W257" i="3" s="1"/>
  <c r="AJ258" i="3"/>
  <c r="AJ259" i="3"/>
  <c r="AJ260" i="3"/>
  <c r="AJ261" i="3"/>
  <c r="AJ262" i="3"/>
  <c r="AJ263" i="3"/>
  <c r="U263" i="3" s="1"/>
  <c r="AJ264" i="3"/>
  <c r="V264" i="3" s="1"/>
  <c r="AJ265" i="3"/>
  <c r="AH265" i="3" s="1"/>
  <c r="AJ266" i="3"/>
  <c r="AJ267" i="3"/>
  <c r="AH267" i="3" s="1"/>
  <c r="AJ268" i="3"/>
  <c r="AJ269" i="3"/>
  <c r="AJ270" i="3"/>
  <c r="AJ271" i="3"/>
  <c r="U271" i="3" s="1"/>
  <c r="AJ272" i="3"/>
  <c r="V272" i="3" s="1"/>
  <c r="AJ273" i="3"/>
  <c r="AH273" i="3" s="1"/>
  <c r="AJ274" i="3"/>
  <c r="V274" i="3" s="1"/>
  <c r="AJ275" i="3"/>
  <c r="Y275" i="3" s="1"/>
  <c r="AJ276" i="3"/>
  <c r="AJ277" i="3"/>
  <c r="AJ278" i="3"/>
  <c r="AJ279" i="3"/>
  <c r="U279" i="3" s="1"/>
  <c r="AJ280" i="3"/>
  <c r="V280" i="3" s="1"/>
  <c r="AJ281" i="3"/>
  <c r="W281" i="3" s="1"/>
  <c r="AJ282" i="3"/>
  <c r="V282" i="3" s="1"/>
  <c r="AJ283" i="3"/>
  <c r="AJ284" i="3"/>
  <c r="AJ285" i="3"/>
  <c r="AJ286" i="3"/>
  <c r="AJ287" i="3"/>
  <c r="U287" i="3" s="1"/>
  <c r="AJ288" i="3"/>
  <c r="AJ289" i="3"/>
  <c r="W289" i="3" s="1"/>
  <c r="AJ290" i="3"/>
  <c r="AJ291" i="3"/>
  <c r="U291" i="3" s="1"/>
  <c r="AJ292" i="3"/>
  <c r="AJ293" i="3"/>
  <c r="U293" i="3" s="1"/>
  <c r="AJ294" i="3"/>
  <c r="AJ295" i="3"/>
  <c r="AJ296" i="3"/>
  <c r="V296" i="3" s="1"/>
  <c r="AJ297" i="3"/>
  <c r="AI297" i="3" s="1"/>
  <c r="AJ298" i="3"/>
  <c r="AJ299" i="3"/>
  <c r="AH299" i="3" s="1"/>
  <c r="AJ300" i="3"/>
  <c r="AJ301" i="3"/>
  <c r="AJ302" i="3"/>
  <c r="AJ303" i="3"/>
  <c r="U303" i="3" s="1"/>
  <c r="AJ304" i="3"/>
  <c r="V304" i="3" s="1"/>
  <c r="AJ305" i="3"/>
  <c r="AH305" i="3" s="1"/>
  <c r="AJ306" i="3"/>
  <c r="V306" i="3" s="1"/>
  <c r="AJ307" i="3"/>
  <c r="W307" i="3" s="1"/>
  <c r="AJ308" i="3"/>
  <c r="AJ309" i="3"/>
  <c r="AJ310" i="3"/>
  <c r="AJ311" i="3"/>
  <c r="U311" i="3" s="1"/>
  <c r="AJ312" i="3"/>
  <c r="V312" i="3" s="1"/>
  <c r="AJ313" i="3"/>
  <c r="AI313" i="3" s="1"/>
  <c r="AJ314" i="3"/>
  <c r="V314" i="3" s="1"/>
  <c r="AJ315" i="3"/>
  <c r="U315" i="3" s="1"/>
  <c r="AJ316" i="3"/>
  <c r="AJ317" i="3"/>
  <c r="AJ318" i="3"/>
  <c r="AJ319" i="3"/>
  <c r="U319" i="3" s="1"/>
  <c r="AJ320" i="3"/>
  <c r="AJ321" i="3"/>
  <c r="AJ322" i="3"/>
  <c r="AJ323" i="3"/>
  <c r="AJ324" i="3"/>
  <c r="AJ325" i="3"/>
  <c r="AJ326" i="3"/>
  <c r="AJ327" i="3"/>
  <c r="Y327" i="3" s="1"/>
  <c r="AJ328" i="3"/>
  <c r="V328" i="3" s="1"/>
  <c r="AJ329" i="3"/>
  <c r="AH329" i="3" s="1"/>
  <c r="AJ330" i="3"/>
  <c r="AJ331" i="3"/>
  <c r="AH331" i="3" s="1"/>
  <c r="AJ332" i="3"/>
  <c r="AJ333" i="3"/>
  <c r="AJ334" i="3"/>
  <c r="AJ335" i="3"/>
  <c r="U335" i="3" s="1"/>
  <c r="AJ336" i="3"/>
  <c r="V336" i="3" s="1"/>
  <c r="AJ337" i="3"/>
  <c r="AH337" i="3" s="1"/>
  <c r="AJ338" i="3"/>
  <c r="V338" i="3" s="1"/>
  <c r="AJ339" i="3"/>
  <c r="AH339" i="3" s="1"/>
  <c r="AJ340" i="3"/>
  <c r="AJ341" i="3"/>
  <c r="AJ342" i="3"/>
  <c r="AJ343" i="3"/>
  <c r="Y343" i="3" s="1"/>
  <c r="AJ344" i="3"/>
  <c r="V344" i="3" s="1"/>
  <c r="AJ345" i="3"/>
  <c r="AJ346" i="3"/>
  <c r="V346" i="3" s="1"/>
  <c r="AJ347" i="3"/>
  <c r="AJ348" i="3"/>
  <c r="AJ349" i="3"/>
  <c r="AJ350" i="3"/>
  <c r="AJ351" i="3"/>
  <c r="AC351" i="3" s="1"/>
  <c r="AJ352" i="3"/>
  <c r="AJ353" i="3"/>
  <c r="AJ354" i="3"/>
  <c r="AJ355" i="3"/>
  <c r="U355" i="3" s="1"/>
  <c r="AJ356" i="3"/>
  <c r="AJ357" i="3"/>
  <c r="U357" i="3" s="1"/>
  <c r="AJ358" i="3"/>
  <c r="AJ359" i="3"/>
  <c r="W359" i="3" s="1"/>
  <c r="AJ360" i="3"/>
  <c r="V360" i="3" s="1"/>
  <c r="AJ361" i="3"/>
  <c r="AH361" i="3" s="1"/>
  <c r="AJ362" i="3"/>
  <c r="AJ363" i="3"/>
  <c r="AH363" i="3" s="1"/>
  <c r="AJ364" i="3"/>
  <c r="AJ365" i="3"/>
  <c r="AJ366" i="3"/>
  <c r="AJ367" i="3"/>
  <c r="U367" i="3" s="1"/>
  <c r="AJ368" i="3"/>
  <c r="V368" i="3" s="1"/>
  <c r="AJ369" i="3"/>
  <c r="AH369" i="3" s="1"/>
  <c r="AJ370" i="3"/>
  <c r="V370" i="3" s="1"/>
  <c r="AJ371" i="3"/>
  <c r="AI371" i="3" s="1"/>
  <c r="AJ372" i="3"/>
  <c r="AJ373" i="3"/>
  <c r="AI373" i="3" s="1"/>
  <c r="AJ374" i="3"/>
  <c r="AJ375" i="3"/>
  <c r="U375" i="3" s="1"/>
  <c r="AJ376" i="3"/>
  <c r="V376" i="3" s="1"/>
  <c r="AJ377" i="3"/>
  <c r="AJ5" i="3"/>
  <c r="V5" i="3" s="1"/>
  <c r="AJ6" i="2"/>
  <c r="AJ7" i="2"/>
  <c r="V7" i="2" s="1"/>
  <c r="AJ8" i="2"/>
  <c r="AJ9" i="2"/>
  <c r="Y9" i="2" s="1"/>
  <c r="AJ10" i="2"/>
  <c r="U10" i="2" s="1"/>
  <c r="AJ11" i="2"/>
  <c r="AA11" i="2" s="1"/>
  <c r="AJ12" i="2"/>
  <c r="AD12" i="2" s="1"/>
  <c r="AJ13" i="2"/>
  <c r="W13" i="2" s="1"/>
  <c r="AJ14" i="2"/>
  <c r="AJ15" i="2"/>
  <c r="AB15" i="2" s="1"/>
  <c r="AJ16" i="2"/>
  <c r="AJ17" i="2"/>
  <c r="W17" i="2" s="1"/>
  <c r="AJ18" i="2"/>
  <c r="U18" i="2" s="1"/>
  <c r="AJ19" i="2"/>
  <c r="U19" i="2" s="1"/>
  <c r="AJ20" i="2"/>
  <c r="V20" i="2" s="1"/>
  <c r="AJ21" i="2"/>
  <c r="Y21" i="2" s="1"/>
  <c r="AJ22" i="2"/>
  <c r="AJ23" i="2"/>
  <c r="Z23" i="2" s="1"/>
  <c r="AJ24" i="2"/>
  <c r="U24" i="2" s="1"/>
  <c r="AJ25" i="2"/>
  <c r="Y25" i="2" s="1"/>
  <c r="AJ26" i="2"/>
  <c r="U26" i="2" s="1"/>
  <c r="AJ27" i="2"/>
  <c r="U27" i="2" s="1"/>
  <c r="AJ28" i="2"/>
  <c r="AJ29" i="2"/>
  <c r="AJ30" i="2"/>
  <c r="AJ31" i="2"/>
  <c r="V31" i="2" s="1"/>
  <c r="AJ32" i="2"/>
  <c r="V32" i="2" s="1"/>
  <c r="AJ33" i="2"/>
  <c r="W33" i="2" s="1"/>
  <c r="AJ34" i="2"/>
  <c r="V34" i="2" s="1"/>
  <c r="AJ35" i="2"/>
  <c r="Z35" i="2" s="1"/>
  <c r="AJ36" i="2"/>
  <c r="AJ37" i="2"/>
  <c r="Y37" i="2" s="1"/>
  <c r="AJ38" i="2"/>
  <c r="AJ39" i="2"/>
  <c r="AD39" i="2" s="1"/>
  <c r="AJ40" i="2"/>
  <c r="U40" i="2" s="1"/>
  <c r="AJ41" i="2"/>
  <c r="Y41" i="2" s="1"/>
  <c r="AJ42" i="2"/>
  <c r="V42" i="2" s="1"/>
  <c r="AJ43" i="2"/>
  <c r="V43" i="2" s="1"/>
  <c r="AJ44" i="2"/>
  <c r="V44" i="2" s="1"/>
  <c r="AJ45" i="2"/>
  <c r="W45" i="2" s="1"/>
  <c r="AJ46" i="2"/>
  <c r="AJ47" i="2"/>
  <c r="V47" i="2" s="1"/>
  <c r="AJ48" i="2"/>
  <c r="AJ49" i="2"/>
  <c r="V49" i="2" s="1"/>
  <c r="AJ50" i="2"/>
  <c r="V50" i="2" s="1"/>
  <c r="AJ51" i="2"/>
  <c r="V51" i="2" s="1"/>
  <c r="AJ52" i="2"/>
  <c r="AJ53" i="2"/>
  <c r="Y53" i="2" s="1"/>
  <c r="AJ54" i="2"/>
  <c r="V54" i="2" s="1"/>
  <c r="AJ55" i="2"/>
  <c r="AD55" i="2" s="1"/>
  <c r="AJ56" i="2"/>
  <c r="U56" i="2" s="1"/>
  <c r="AJ57" i="2"/>
  <c r="Y57" i="2" s="1"/>
  <c r="AJ58" i="2"/>
  <c r="U58" i="2" s="1"/>
  <c r="AJ59" i="2"/>
  <c r="U59" i="2" s="1"/>
  <c r="AJ60" i="2"/>
  <c r="X60" i="2" s="1"/>
  <c r="AJ61" i="2"/>
  <c r="AJ62" i="2"/>
  <c r="AJ63" i="2"/>
  <c r="AA63" i="2" s="1"/>
  <c r="AJ64" i="2"/>
  <c r="U64" i="2" s="1"/>
  <c r="AJ65" i="2"/>
  <c r="W65" i="2" s="1"/>
  <c r="AJ66" i="2"/>
  <c r="U66" i="2" s="1"/>
  <c r="AJ67" i="2"/>
  <c r="AE67" i="2" s="1"/>
  <c r="AJ68" i="2"/>
  <c r="AJ69" i="2"/>
  <c r="AJ70" i="2"/>
  <c r="AJ71" i="2"/>
  <c r="V71" i="2" s="1"/>
  <c r="AJ72" i="2"/>
  <c r="AC72" i="2" s="1"/>
  <c r="AJ73" i="2"/>
  <c r="Y73" i="2" s="1"/>
  <c r="AJ74" i="2"/>
  <c r="U74" i="2" s="1"/>
  <c r="AJ75" i="2"/>
  <c r="V75" i="2" s="1"/>
  <c r="AJ76" i="2"/>
  <c r="AI76" i="2" s="1"/>
  <c r="AJ77" i="2"/>
  <c r="Z77" i="2" s="1"/>
  <c r="AJ78" i="2"/>
  <c r="AJ79" i="2"/>
  <c r="V79" i="2" s="1"/>
  <c r="AJ80" i="2"/>
  <c r="AA80" i="2" s="1"/>
  <c r="AJ81" i="2"/>
  <c r="W81" i="2" s="1"/>
  <c r="AJ82" i="2"/>
  <c r="U82" i="2" s="1"/>
  <c r="AJ83" i="2"/>
  <c r="U83" i="2" s="1"/>
  <c r="AJ84" i="2"/>
  <c r="AJ85" i="2"/>
  <c r="Y85" i="2" s="1"/>
  <c r="AJ86" i="2"/>
  <c r="AJ87" i="2"/>
  <c r="V87" i="2" s="1"/>
  <c r="AJ88" i="2"/>
  <c r="U88" i="2" s="1"/>
  <c r="AJ89" i="2"/>
  <c r="Y89" i="2" s="1"/>
  <c r="AJ90" i="2"/>
  <c r="U90" i="2" s="1"/>
  <c r="AJ91" i="2"/>
  <c r="AC91" i="2" s="1"/>
  <c r="AJ92" i="2"/>
  <c r="AJ93" i="2"/>
  <c r="AJ94" i="2"/>
  <c r="AJ95" i="2"/>
  <c r="AF95" i="2" s="1"/>
  <c r="AJ96" i="2"/>
  <c r="AJ97" i="2"/>
  <c r="W97" i="2" s="1"/>
  <c r="AJ98" i="2"/>
  <c r="V98" i="2" s="1"/>
  <c r="AJ99" i="2"/>
  <c r="V99" i="2" s="1"/>
  <c r="AJ100" i="2"/>
  <c r="AJ101" i="2"/>
  <c r="Y101" i="2" s="1"/>
  <c r="AJ102" i="2"/>
  <c r="AJ103" i="2"/>
  <c r="V103" i="2" s="1"/>
  <c r="AJ104" i="2"/>
  <c r="AJ105" i="2"/>
  <c r="Y105" i="2" s="1"/>
  <c r="AJ106" i="2"/>
  <c r="V106" i="2" s="1"/>
  <c r="AJ107" i="2"/>
  <c r="V107" i="2" s="1"/>
  <c r="AJ108" i="2"/>
  <c r="AJ109" i="2"/>
  <c r="AH109" i="2" s="1"/>
  <c r="AJ110" i="2"/>
  <c r="AJ111" i="2"/>
  <c r="V111" i="2" s="1"/>
  <c r="AJ112" i="2"/>
  <c r="U112" i="2" s="1"/>
  <c r="AJ113" i="2"/>
  <c r="V113" i="2" s="1"/>
  <c r="AJ114" i="2"/>
  <c r="V114" i="2" s="1"/>
  <c r="AJ115" i="2"/>
  <c r="V115" i="2" s="1"/>
  <c r="AJ116" i="2"/>
  <c r="V116" i="2" s="1"/>
  <c r="AJ117" i="2"/>
  <c r="Y117" i="2" s="1"/>
  <c r="AJ118" i="2"/>
  <c r="V118" i="2" s="1"/>
  <c r="AJ119" i="2"/>
  <c r="AD119" i="2" s="1"/>
  <c r="AJ120" i="2"/>
  <c r="U120" i="2" s="1"/>
  <c r="AJ121" i="2"/>
  <c r="Y121" i="2" s="1"/>
  <c r="AJ122" i="2"/>
  <c r="U122" i="2" s="1"/>
  <c r="AJ123" i="2"/>
  <c r="Z123" i="2" s="1"/>
  <c r="AJ124" i="2"/>
  <c r="AJ125" i="2"/>
  <c r="AJ126" i="2"/>
  <c r="AJ127" i="2"/>
  <c r="U127" i="2" s="1"/>
  <c r="AJ128" i="2"/>
  <c r="U128" i="2" s="1"/>
  <c r="AJ129" i="2"/>
  <c r="W129" i="2" s="1"/>
  <c r="AJ130" i="2"/>
  <c r="U130" i="2" s="1"/>
  <c r="AJ131" i="2"/>
  <c r="V131" i="2" s="1"/>
  <c r="AJ132" i="2"/>
  <c r="AJ133" i="2"/>
  <c r="Y133" i="2" s="1"/>
  <c r="AJ134" i="2"/>
  <c r="AJ135" i="2"/>
  <c r="V135" i="2" s="1"/>
  <c r="AJ136" i="2"/>
  <c r="AJ137" i="2"/>
  <c r="Y137" i="2" s="1"/>
  <c r="AJ138" i="2"/>
  <c r="U138" i="2" s="1"/>
  <c r="AJ139" i="2"/>
  <c r="V139" i="2" s="1"/>
  <c r="AJ140" i="2"/>
  <c r="AI140" i="2" s="1"/>
  <c r="AJ141" i="2"/>
  <c r="W141" i="2" s="1"/>
  <c r="AJ142" i="2"/>
  <c r="AJ143" i="2"/>
  <c r="AB143" i="2" s="1"/>
  <c r="AJ144" i="2"/>
  <c r="AJ145" i="2"/>
  <c r="W145" i="2" s="1"/>
  <c r="AJ146" i="2"/>
  <c r="U146" i="2" s="1"/>
  <c r="AJ147" i="2"/>
  <c r="U147" i="2" s="1"/>
  <c r="AJ148" i="2"/>
  <c r="AJ149" i="2"/>
  <c r="Y149" i="2" s="1"/>
  <c r="AJ150" i="2"/>
  <c r="AJ151" i="2"/>
  <c r="U151" i="2" s="1"/>
  <c r="AJ152" i="2"/>
  <c r="U152" i="2" s="1"/>
  <c r="AJ153" i="2"/>
  <c r="Y153" i="2" s="1"/>
  <c r="AJ154" i="2"/>
  <c r="U154" i="2" s="1"/>
  <c r="AJ155" i="2"/>
  <c r="AA155" i="2" s="1"/>
  <c r="AJ156" i="2"/>
  <c r="AJ157" i="2"/>
  <c r="AJ158" i="2"/>
  <c r="AJ159" i="2"/>
  <c r="U159" i="2" s="1"/>
  <c r="AJ160" i="2"/>
  <c r="V160" i="2" s="1"/>
  <c r="AJ161" i="2"/>
  <c r="W161" i="2" s="1"/>
  <c r="AJ162" i="2"/>
  <c r="V162" i="2" s="1"/>
  <c r="AJ163" i="2"/>
  <c r="V163" i="2" s="1"/>
  <c r="AJ164" i="2"/>
  <c r="AJ165" i="2"/>
  <c r="AJ166" i="2"/>
  <c r="AJ167" i="2"/>
  <c r="Z167" i="2" s="1"/>
  <c r="AJ168" i="2"/>
  <c r="U168" i="2" s="1"/>
  <c r="AJ169" i="2"/>
  <c r="Y169" i="2" s="1"/>
  <c r="AJ170" i="2"/>
  <c r="V170" i="2" s="1"/>
  <c r="AJ171" i="2"/>
  <c r="AC171" i="2" s="1"/>
  <c r="AJ172" i="2"/>
  <c r="V172" i="2" s="1"/>
  <c r="AJ173" i="2"/>
  <c r="AJ174" i="2"/>
  <c r="AJ175" i="2"/>
  <c r="V175" i="2" s="1"/>
  <c r="AJ176" i="2"/>
  <c r="AJ177" i="2"/>
  <c r="V177" i="2" s="1"/>
  <c r="AJ178" i="2"/>
  <c r="V178" i="2" s="1"/>
  <c r="AJ179" i="2"/>
  <c r="V179" i="2" s="1"/>
  <c r="AJ180" i="2"/>
  <c r="AJ181" i="2"/>
  <c r="AJ182" i="2"/>
  <c r="AJ183" i="2"/>
  <c r="V183" i="2" s="1"/>
  <c r="AJ184" i="2"/>
  <c r="U184" i="2" s="1"/>
  <c r="AJ185" i="2"/>
  <c r="V185" i="2" s="1"/>
  <c r="AJ186" i="2"/>
  <c r="V186" i="2" s="1"/>
  <c r="AJ187" i="2"/>
  <c r="V187" i="2" s="1"/>
  <c r="AJ188" i="2"/>
  <c r="V188" i="2" s="1"/>
  <c r="AJ189" i="2"/>
  <c r="W189" i="2" s="1"/>
  <c r="AJ190" i="2"/>
  <c r="AJ191" i="2"/>
  <c r="V191" i="2" s="1"/>
  <c r="AJ192" i="2"/>
  <c r="U192" i="2" s="1"/>
  <c r="AJ193" i="2"/>
  <c r="V193" i="2" s="1"/>
  <c r="AJ194" i="2"/>
  <c r="V194" i="2" s="1"/>
  <c r="AJ195" i="2"/>
  <c r="V195" i="2" s="1"/>
  <c r="AJ196" i="2"/>
  <c r="AJ197" i="2"/>
  <c r="V197" i="2" s="1"/>
  <c r="AJ198" i="2"/>
  <c r="AJ199" i="2"/>
  <c r="V199" i="2" s="1"/>
  <c r="AJ200" i="2"/>
  <c r="U200" i="2" s="1"/>
  <c r="AJ201" i="2"/>
  <c r="V201" i="2" s="1"/>
  <c r="AJ202" i="2"/>
  <c r="V202" i="2" s="1"/>
  <c r="AJ203" i="2"/>
  <c r="V203" i="2" s="1"/>
  <c r="AJ204" i="2"/>
  <c r="V204" i="2" s="1"/>
  <c r="AJ205" i="2"/>
  <c r="AJ206" i="2"/>
  <c r="AJ207" i="2"/>
  <c r="V207" i="2" s="1"/>
  <c r="AJ208" i="2"/>
  <c r="U208" i="2" s="1"/>
  <c r="AJ209" i="2"/>
  <c r="V209" i="2" s="1"/>
  <c r="AJ210" i="2"/>
  <c r="V210" i="2" s="1"/>
  <c r="AJ211" i="2"/>
  <c r="V211" i="2" s="1"/>
  <c r="AJ212" i="2"/>
  <c r="AJ213" i="2"/>
  <c r="AJ214" i="2"/>
  <c r="AJ215" i="2"/>
  <c r="V215" i="2" s="1"/>
  <c r="AJ216" i="2"/>
  <c r="AJ217" i="2"/>
  <c r="V217" i="2" s="1"/>
  <c r="AJ218" i="2"/>
  <c r="V218" i="2" s="1"/>
  <c r="AJ219" i="2"/>
  <c r="V219" i="2" s="1"/>
  <c r="AJ220" i="2"/>
  <c r="AJ221" i="2"/>
  <c r="AJ222" i="2"/>
  <c r="AJ223" i="2"/>
  <c r="V223" i="2" s="1"/>
  <c r="AJ224" i="2"/>
  <c r="AJ225" i="2"/>
  <c r="V225" i="2" s="1"/>
  <c r="AJ226" i="2"/>
  <c r="V226" i="2" s="1"/>
  <c r="AJ227" i="2"/>
  <c r="V227" i="2" s="1"/>
  <c r="AJ228" i="2"/>
  <c r="V228" i="2" s="1"/>
  <c r="AJ229" i="2"/>
  <c r="Y229" i="2" s="1"/>
  <c r="AJ230" i="2"/>
  <c r="AJ231" i="2"/>
  <c r="V231" i="2" s="1"/>
  <c r="AJ232" i="2"/>
  <c r="AJ233" i="2"/>
  <c r="V233" i="2" s="1"/>
  <c r="AJ234" i="2"/>
  <c r="V234" i="2" s="1"/>
  <c r="AJ235" i="2"/>
  <c r="V235" i="2" s="1"/>
  <c r="AJ236" i="2"/>
  <c r="AJ237" i="2"/>
  <c r="AH237" i="2" s="1"/>
  <c r="AJ238" i="2"/>
  <c r="AJ239" i="2"/>
  <c r="AJ240" i="2"/>
  <c r="AC240" i="2" s="1"/>
  <c r="AJ241" i="2"/>
  <c r="V241" i="2" s="1"/>
  <c r="AJ242" i="2"/>
  <c r="V242" i="2" s="1"/>
  <c r="AJ243" i="2"/>
  <c r="V243" i="2" s="1"/>
  <c r="AJ244" i="2"/>
  <c r="AJ245" i="2"/>
  <c r="V245" i="2" s="1"/>
  <c r="AJ246" i="2"/>
  <c r="AJ247" i="2"/>
  <c r="AG247" i="2" s="1"/>
  <c r="AJ248" i="2"/>
  <c r="U248" i="2" s="1"/>
  <c r="AJ249" i="2"/>
  <c r="V249" i="2" s="1"/>
  <c r="AJ250" i="2"/>
  <c r="V250" i="2" s="1"/>
  <c r="AJ251" i="2"/>
  <c r="V251" i="2" s="1"/>
  <c r="AJ252" i="2"/>
  <c r="AD252" i="2" s="1"/>
  <c r="AJ253" i="2"/>
  <c r="W253" i="2" s="1"/>
  <c r="AJ254" i="2"/>
  <c r="AJ255" i="2"/>
  <c r="V255" i="2" s="1"/>
  <c r="AJ256" i="2"/>
  <c r="U256" i="2" s="1"/>
  <c r="AJ257" i="2"/>
  <c r="V257" i="2" s="1"/>
  <c r="AJ258" i="2"/>
  <c r="V258" i="2" s="1"/>
  <c r="AJ259" i="2"/>
  <c r="V259" i="2" s="1"/>
  <c r="AJ260" i="2"/>
  <c r="V260" i="2" s="1"/>
  <c r="AJ261" i="2"/>
  <c r="V261" i="2" s="1"/>
  <c r="AJ262" i="2"/>
  <c r="AJ263" i="2"/>
  <c r="V263" i="2" s="1"/>
  <c r="AJ264" i="2"/>
  <c r="AJ265" i="2"/>
  <c r="V265" i="2" s="1"/>
  <c r="AJ266" i="2"/>
  <c r="V266" i="2" s="1"/>
  <c r="AJ267" i="2"/>
  <c r="AB267" i="2" s="1"/>
  <c r="AJ268" i="2"/>
  <c r="V268" i="2" s="1"/>
  <c r="AJ269" i="2"/>
  <c r="W269" i="2" s="1"/>
  <c r="AJ270" i="2"/>
  <c r="AJ271" i="2"/>
  <c r="V271" i="2" s="1"/>
  <c r="AJ272" i="2"/>
  <c r="AJ273" i="2"/>
  <c r="V273" i="2" s="1"/>
  <c r="AJ274" i="2"/>
  <c r="V274" i="2" s="1"/>
  <c r="AJ275" i="2"/>
  <c r="V275" i="2" s="1"/>
  <c r="AJ276" i="2"/>
  <c r="V276" i="2" s="1"/>
  <c r="AJ277" i="2"/>
  <c r="Y277" i="2" s="1"/>
  <c r="AJ278" i="2"/>
  <c r="AJ279" i="2"/>
  <c r="V279" i="2" s="1"/>
  <c r="AJ280" i="2"/>
  <c r="Z280" i="2" s="1"/>
  <c r="AJ281" i="2"/>
  <c r="V281" i="2" s="1"/>
  <c r="AJ282" i="2"/>
  <c r="V282" i="2" s="1"/>
  <c r="AJ283" i="2"/>
  <c r="V283" i="2" s="1"/>
  <c r="AJ284" i="2"/>
  <c r="AJ285" i="2"/>
  <c r="AH285" i="2" s="1"/>
  <c r="AJ286" i="2"/>
  <c r="AJ287" i="2"/>
  <c r="V287" i="2" s="1"/>
  <c r="AJ288" i="2"/>
  <c r="U288" i="2" s="1"/>
  <c r="AJ289" i="2"/>
  <c r="V289" i="2" s="1"/>
  <c r="AJ290" i="2"/>
  <c r="V290" i="2" s="1"/>
  <c r="AJ291" i="2"/>
  <c r="V291" i="2" s="1"/>
  <c r="AJ292" i="2"/>
  <c r="AJ293" i="2"/>
  <c r="V293" i="2" s="1"/>
  <c r="AJ294" i="2"/>
  <c r="AJ295" i="2"/>
  <c r="V295" i="2" s="1"/>
  <c r="AJ296" i="2"/>
  <c r="Y296" i="2" s="1"/>
  <c r="AJ297" i="2"/>
  <c r="V297" i="2" s="1"/>
  <c r="AJ298" i="2"/>
  <c r="V298" i="2" s="1"/>
  <c r="AJ299" i="2"/>
  <c r="V299" i="2" s="1"/>
  <c r="AJ300" i="2"/>
  <c r="V300" i="2" s="1"/>
  <c r="AJ301" i="2"/>
  <c r="AJ302" i="2"/>
  <c r="AJ303" i="2"/>
  <c r="V303" i="2" s="1"/>
  <c r="AJ304" i="2"/>
  <c r="AE304" i="2" s="1"/>
  <c r="AJ305" i="2"/>
  <c r="V305" i="2" s="1"/>
  <c r="AJ306" i="2"/>
  <c r="V306" i="2" s="1"/>
  <c r="AJ307" i="2"/>
  <c r="V307" i="2" s="1"/>
  <c r="AJ308" i="2"/>
  <c r="AJ309" i="2"/>
  <c r="Y309" i="2" s="1"/>
  <c r="AJ310" i="2"/>
  <c r="AJ311" i="2"/>
  <c r="V311" i="2" s="1"/>
  <c r="AJ312" i="2"/>
  <c r="AJ313" i="2"/>
  <c r="V313" i="2" s="1"/>
  <c r="AJ314" i="2"/>
  <c r="V314" i="2" s="1"/>
  <c r="AJ315" i="2"/>
  <c r="V315" i="2" s="1"/>
  <c r="AJ316" i="2"/>
  <c r="V316" i="2" s="1"/>
  <c r="AJ317" i="2"/>
  <c r="V317" i="2" s="1"/>
  <c r="AJ318" i="2"/>
  <c r="AJ319" i="2"/>
  <c r="AJ320" i="2"/>
  <c r="AC320" i="2" s="1"/>
  <c r="AJ321" i="2"/>
  <c r="V321" i="2" s="1"/>
  <c r="AJ322" i="2"/>
  <c r="V322" i="2" s="1"/>
  <c r="AJ323" i="2"/>
  <c r="AE323" i="2" s="1"/>
  <c r="AJ324" i="2"/>
  <c r="AJ325" i="2"/>
  <c r="AJ326" i="2"/>
  <c r="AJ327" i="2"/>
  <c r="V327" i="2" s="1"/>
  <c r="AJ328" i="2"/>
  <c r="Y328" i="2" s="1"/>
  <c r="AJ329" i="2"/>
  <c r="V329" i="2" s="1"/>
  <c r="AJ330" i="2"/>
  <c r="V330" i="2" s="1"/>
  <c r="AJ331" i="2"/>
  <c r="V331" i="2" s="1"/>
  <c r="AJ332" i="2"/>
  <c r="V332" i="2" s="1"/>
  <c r="AJ333" i="2"/>
  <c r="AH333" i="2" s="1"/>
  <c r="AJ334" i="2"/>
  <c r="AJ335" i="2"/>
  <c r="AJ336" i="2"/>
  <c r="W336" i="2" s="1"/>
  <c r="AJ337" i="2"/>
  <c r="V337" i="2" s="1"/>
  <c r="AJ338" i="2"/>
  <c r="V338" i="2" s="1"/>
  <c r="AJ339" i="2"/>
  <c r="V339" i="2" s="1"/>
  <c r="AJ340" i="2"/>
  <c r="AD340" i="2" s="1"/>
  <c r="AJ341" i="2"/>
  <c r="Y341" i="2" s="1"/>
  <c r="AJ342" i="2"/>
  <c r="AJ343" i="2"/>
  <c r="V343" i="2" s="1"/>
  <c r="AJ344" i="2"/>
  <c r="Y344" i="2" s="1"/>
  <c r="AJ345" i="2"/>
  <c r="V345" i="2" s="1"/>
  <c r="AJ346" i="2"/>
  <c r="V346" i="2" s="1"/>
  <c r="AJ347" i="2"/>
  <c r="V347" i="2" s="1"/>
  <c r="AJ348" i="2"/>
  <c r="V348" i="2" s="1"/>
  <c r="AJ349" i="2"/>
  <c r="AJ350" i="2"/>
  <c r="AJ351" i="2"/>
  <c r="AB351" i="2" s="1"/>
  <c r="AJ352" i="2"/>
  <c r="W352" i="2" s="1"/>
  <c r="AJ353" i="2"/>
  <c r="V353" i="2" s="1"/>
  <c r="AJ354" i="2"/>
  <c r="V354" i="2" s="1"/>
  <c r="AJ355" i="2"/>
  <c r="V355" i="2" s="1"/>
  <c r="AJ356" i="2"/>
  <c r="AJ357" i="2"/>
  <c r="V357" i="2" s="1"/>
  <c r="AJ358" i="2"/>
  <c r="AJ359" i="2"/>
  <c r="V359" i="2" s="1"/>
  <c r="AJ360" i="2"/>
  <c r="Y360" i="2" s="1"/>
  <c r="AJ361" i="2"/>
  <c r="V361" i="2" s="1"/>
  <c r="AJ362" i="2"/>
  <c r="V362" i="2" s="1"/>
  <c r="AJ363" i="2"/>
  <c r="V363" i="2" s="1"/>
  <c r="AJ364" i="2"/>
  <c r="V364" i="2" s="1"/>
  <c r="AJ365" i="2"/>
  <c r="V365" i="2" s="1"/>
  <c r="AJ366" i="2"/>
  <c r="AJ367" i="2"/>
  <c r="V367" i="2" s="1"/>
  <c r="AJ368" i="2"/>
  <c r="W368" i="2" s="1"/>
  <c r="AJ369" i="2"/>
  <c r="V369" i="2" s="1"/>
  <c r="AJ370" i="2"/>
  <c r="V370" i="2" s="1"/>
  <c r="AJ371" i="2"/>
  <c r="V371" i="2" s="1"/>
  <c r="AJ372" i="2"/>
  <c r="V372" i="2" s="1"/>
  <c r="AJ373" i="2"/>
  <c r="Y373" i="2" s="1"/>
  <c r="AJ374" i="2"/>
  <c r="AJ375" i="2"/>
  <c r="AD375" i="2" s="1"/>
  <c r="AJ376" i="2"/>
  <c r="AJ377" i="2"/>
  <c r="Y377" i="2" s="1"/>
  <c r="AJ5" i="2"/>
  <c r="AD5" i="2" s="1"/>
  <c r="F448" i="5"/>
  <c r="G448" i="5"/>
  <c r="H448" i="5"/>
  <c r="I448" i="5"/>
  <c r="J448" i="5"/>
  <c r="K448" i="5"/>
  <c r="L448" i="5"/>
  <c r="M448" i="5"/>
  <c r="N448" i="5"/>
  <c r="O448" i="5"/>
  <c r="P448" i="5"/>
  <c r="Q448" i="5"/>
  <c r="R448" i="5"/>
  <c r="S448" i="5"/>
  <c r="F448" i="6"/>
  <c r="G448" i="6"/>
  <c r="H448" i="6"/>
  <c r="I448" i="6"/>
  <c r="J448" i="6"/>
  <c r="K448" i="6"/>
  <c r="L448" i="6"/>
  <c r="M448" i="6"/>
  <c r="N448" i="6"/>
  <c r="O448" i="6"/>
  <c r="P448" i="6"/>
  <c r="Q448" i="6"/>
  <c r="R448" i="6"/>
  <c r="S448" i="6"/>
  <c r="F448" i="7"/>
  <c r="G448" i="7"/>
  <c r="H448" i="7"/>
  <c r="I448" i="7"/>
  <c r="J448" i="7"/>
  <c r="K448" i="7"/>
  <c r="L448" i="7"/>
  <c r="M448" i="7"/>
  <c r="N448" i="7"/>
  <c r="O448" i="7"/>
  <c r="P448" i="7"/>
  <c r="Q448" i="7"/>
  <c r="R448" i="7"/>
  <c r="S448" i="7"/>
  <c r="F448" i="8"/>
  <c r="G448" i="8"/>
  <c r="H448" i="8"/>
  <c r="I448" i="8"/>
  <c r="J448" i="8"/>
  <c r="K448" i="8"/>
  <c r="L448" i="8"/>
  <c r="M448" i="8"/>
  <c r="N448" i="8"/>
  <c r="O448" i="8"/>
  <c r="P448" i="8"/>
  <c r="Q448" i="8"/>
  <c r="R448" i="8"/>
  <c r="S448" i="8"/>
  <c r="F448" i="9"/>
  <c r="G448" i="9"/>
  <c r="H448" i="9"/>
  <c r="I448" i="9"/>
  <c r="J448" i="9"/>
  <c r="K448" i="9"/>
  <c r="L448" i="9"/>
  <c r="M448" i="9"/>
  <c r="N448" i="9"/>
  <c r="O448" i="9"/>
  <c r="P448" i="9"/>
  <c r="Q448" i="9"/>
  <c r="R448" i="9"/>
  <c r="S448" i="9"/>
  <c r="F448" i="10"/>
  <c r="G448" i="10"/>
  <c r="H448" i="10"/>
  <c r="I448" i="10"/>
  <c r="J448" i="10"/>
  <c r="K448" i="10"/>
  <c r="L448" i="10"/>
  <c r="M448" i="10"/>
  <c r="N448" i="10"/>
  <c r="O448" i="10"/>
  <c r="P448" i="10"/>
  <c r="Q448" i="10"/>
  <c r="R448" i="10"/>
  <c r="S448" i="10"/>
  <c r="F448" i="11"/>
  <c r="G448" i="11"/>
  <c r="H448" i="11"/>
  <c r="I448" i="11"/>
  <c r="J448" i="11"/>
  <c r="K448" i="11"/>
  <c r="L448" i="11"/>
  <c r="M448" i="11"/>
  <c r="N448" i="11"/>
  <c r="O448" i="11"/>
  <c r="P448" i="11"/>
  <c r="Q448" i="11"/>
  <c r="R448" i="11"/>
  <c r="S448" i="11"/>
  <c r="F448" i="4"/>
  <c r="G448" i="4"/>
  <c r="H448" i="4"/>
  <c r="I448" i="4"/>
  <c r="J448" i="4"/>
  <c r="K448" i="4"/>
  <c r="L448" i="4"/>
  <c r="M448" i="4"/>
  <c r="N448" i="4"/>
  <c r="O448" i="4"/>
  <c r="P448" i="4"/>
  <c r="Q448" i="4"/>
  <c r="R448" i="4"/>
  <c r="S448" i="4"/>
  <c r="E448" i="5"/>
  <c r="E448" i="6"/>
  <c r="E448" i="7"/>
  <c r="E448" i="8"/>
  <c r="E448" i="9"/>
  <c r="E448" i="10"/>
  <c r="E448" i="11"/>
  <c r="E448" i="4"/>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50" i="5"/>
  <c r="D51" i="5"/>
  <c r="D52" i="5"/>
  <c r="D53" i="5"/>
  <c r="D54" i="5"/>
  <c r="D56" i="5"/>
  <c r="D57"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1" i="5"/>
  <c r="D202" i="5"/>
  <c r="D203" i="5"/>
  <c r="D204" i="5"/>
  <c r="D205" i="5"/>
  <c r="D206" i="5"/>
  <c r="D207" i="5"/>
  <c r="D208" i="5"/>
  <c r="D209" i="5"/>
  <c r="D210" i="5"/>
  <c r="D211" i="5"/>
  <c r="D212" i="5"/>
  <c r="D213" i="5"/>
  <c r="D214" i="5"/>
  <c r="D215" i="5"/>
  <c r="D216" i="5"/>
  <c r="D217" i="5"/>
  <c r="D218" i="5"/>
  <c r="D219" i="5"/>
  <c r="D220" i="5"/>
  <c r="D221" i="5"/>
  <c r="D222"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337" i="5"/>
  <c r="D338" i="5"/>
  <c r="D339" i="5"/>
  <c r="D340" i="5"/>
  <c r="D341" i="5"/>
  <c r="D342" i="5"/>
  <c r="D343" i="5"/>
  <c r="D344" i="5"/>
  <c r="D345" i="5"/>
  <c r="D346" i="5"/>
  <c r="D347" i="5"/>
  <c r="D348" i="5"/>
  <c r="D349" i="5"/>
  <c r="D350" i="5"/>
  <c r="D351" i="5"/>
  <c r="D352" i="5"/>
  <c r="D353" i="5"/>
  <c r="D354" i="5"/>
  <c r="D355" i="5"/>
  <c r="D356" i="5"/>
  <c r="D357" i="5"/>
  <c r="D358" i="5"/>
  <c r="D359" i="5"/>
  <c r="D360" i="5"/>
  <c r="D361" i="5"/>
  <c r="D36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6" i="6"/>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50" i="6"/>
  <c r="D51" i="6"/>
  <c r="D52" i="6"/>
  <c r="D53" i="6"/>
  <c r="D54" i="6"/>
  <c r="D56" i="6"/>
  <c r="D57"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1" i="6"/>
  <c r="D202" i="6"/>
  <c r="D203" i="6"/>
  <c r="D204" i="6"/>
  <c r="D205" i="6"/>
  <c r="D206" i="6"/>
  <c r="D207" i="6"/>
  <c r="D208" i="6"/>
  <c r="D209" i="6"/>
  <c r="D210" i="6"/>
  <c r="D211" i="6"/>
  <c r="D212" i="6"/>
  <c r="D213" i="6"/>
  <c r="D214" i="6"/>
  <c r="D215" i="6"/>
  <c r="D216" i="6"/>
  <c r="D217" i="6"/>
  <c r="D218" i="6"/>
  <c r="D219" i="6"/>
  <c r="D220" i="6"/>
  <c r="D221" i="6"/>
  <c r="D222"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50" i="7"/>
  <c r="D51" i="7"/>
  <c r="D52" i="7"/>
  <c r="D53" i="7"/>
  <c r="D54" i="7"/>
  <c r="D56" i="7"/>
  <c r="D57"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1" i="7"/>
  <c r="D202" i="7"/>
  <c r="D203" i="7"/>
  <c r="D204" i="7"/>
  <c r="D205" i="7"/>
  <c r="D206" i="7"/>
  <c r="D207" i="7"/>
  <c r="D208" i="7"/>
  <c r="D209" i="7"/>
  <c r="D210" i="7"/>
  <c r="D211" i="7"/>
  <c r="D212" i="7"/>
  <c r="D213" i="7"/>
  <c r="D214" i="7"/>
  <c r="D215" i="7"/>
  <c r="D216" i="7"/>
  <c r="D217" i="7"/>
  <c r="D218" i="7"/>
  <c r="D219" i="7"/>
  <c r="D220" i="7"/>
  <c r="D221" i="7"/>
  <c r="D222"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50" i="8"/>
  <c r="D51" i="8"/>
  <c r="D52" i="8"/>
  <c r="D53" i="8"/>
  <c r="D54" i="8"/>
  <c r="D56" i="8"/>
  <c r="D57"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1" i="8"/>
  <c r="D202" i="8"/>
  <c r="D203" i="8"/>
  <c r="D204" i="8"/>
  <c r="D205" i="8"/>
  <c r="D206" i="8"/>
  <c r="D207" i="8"/>
  <c r="D208" i="8"/>
  <c r="D209" i="8"/>
  <c r="D210" i="8"/>
  <c r="D211" i="8"/>
  <c r="D212" i="8"/>
  <c r="D213" i="8"/>
  <c r="D214" i="8"/>
  <c r="D215" i="8"/>
  <c r="D216" i="8"/>
  <c r="D217" i="8"/>
  <c r="D218" i="8"/>
  <c r="D219" i="8"/>
  <c r="D220" i="8"/>
  <c r="D221" i="8"/>
  <c r="D222"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6" i="9"/>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50" i="9"/>
  <c r="D51" i="9"/>
  <c r="D52" i="9"/>
  <c r="D53" i="9"/>
  <c r="D54" i="9"/>
  <c r="D56" i="9"/>
  <c r="D57"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1" i="9"/>
  <c r="D202" i="9"/>
  <c r="D203" i="9"/>
  <c r="D204" i="9"/>
  <c r="D205" i="9"/>
  <c r="D206" i="9"/>
  <c r="D207" i="9"/>
  <c r="D208" i="9"/>
  <c r="D209" i="9"/>
  <c r="D210" i="9"/>
  <c r="D211" i="9"/>
  <c r="D212" i="9"/>
  <c r="D213" i="9"/>
  <c r="D214" i="9"/>
  <c r="D215" i="9"/>
  <c r="D216" i="9"/>
  <c r="D217" i="9"/>
  <c r="D218" i="9"/>
  <c r="D219" i="9"/>
  <c r="D220" i="9"/>
  <c r="D221" i="9"/>
  <c r="D222"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358" i="9"/>
  <c r="D359" i="9"/>
  <c r="D360" i="9"/>
  <c r="D361" i="9"/>
  <c r="D362" i="9"/>
  <c r="D363" i="9"/>
  <c r="D364" i="9"/>
  <c r="D365" i="9"/>
  <c r="D366" i="9"/>
  <c r="D367" i="9"/>
  <c r="D368" i="9"/>
  <c r="D369" i="9"/>
  <c r="D370" i="9"/>
  <c r="D371" i="9"/>
  <c r="D372" i="9"/>
  <c r="D373" i="9"/>
  <c r="D374" i="9"/>
  <c r="D375" i="9"/>
  <c r="D376" i="9"/>
  <c r="D377" i="9"/>
  <c r="D378" i="9"/>
  <c r="D379" i="9"/>
  <c r="D380" i="9"/>
  <c r="D381" i="9"/>
  <c r="D382" i="9"/>
  <c r="D383" i="9"/>
  <c r="D384" i="9"/>
  <c r="D385" i="9"/>
  <c r="D386" i="9"/>
  <c r="D387" i="9"/>
  <c r="D388" i="9"/>
  <c r="D389" i="9"/>
  <c r="D390" i="9"/>
  <c r="D391" i="9"/>
  <c r="D392" i="9"/>
  <c r="D393" i="9"/>
  <c r="D394" i="9"/>
  <c r="D395" i="9"/>
  <c r="D396" i="9"/>
  <c r="D397" i="9"/>
  <c r="D398" i="9"/>
  <c r="D399" i="9"/>
  <c r="D400" i="9"/>
  <c r="D401" i="9"/>
  <c r="D402" i="9"/>
  <c r="D403" i="9"/>
  <c r="D404" i="9"/>
  <c r="D405" i="9"/>
  <c r="D406" i="9"/>
  <c r="D407" i="9"/>
  <c r="D408" i="9"/>
  <c r="D409" i="9"/>
  <c r="D410" i="9"/>
  <c r="D411" i="9"/>
  <c r="D412" i="9"/>
  <c r="D413" i="9"/>
  <c r="D414" i="9"/>
  <c r="D415" i="9"/>
  <c r="D416" i="9"/>
  <c r="D417" i="9"/>
  <c r="D418" i="9"/>
  <c r="D419" i="9"/>
  <c r="D420" i="9"/>
  <c r="D421" i="9"/>
  <c r="D422" i="9"/>
  <c r="D423" i="9"/>
  <c r="D424" i="9"/>
  <c r="D425" i="9"/>
  <c r="D426" i="9"/>
  <c r="D427" i="9"/>
  <c r="D428" i="9"/>
  <c r="D429" i="9"/>
  <c r="D430" i="9"/>
  <c r="D431" i="9"/>
  <c r="D432" i="9"/>
  <c r="D433" i="9"/>
  <c r="D434" i="9"/>
  <c r="D435" i="9"/>
  <c r="D436" i="9"/>
  <c r="D437" i="9"/>
  <c r="D438" i="9"/>
  <c r="D439" i="9"/>
  <c r="D440" i="9"/>
  <c r="D441" i="9"/>
  <c r="D442" i="9"/>
  <c r="D443" i="9"/>
  <c r="D444" i="9"/>
  <c r="D445" i="9"/>
  <c r="D446" i="9"/>
  <c r="D6"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50" i="10"/>
  <c r="D51" i="10"/>
  <c r="D52" i="10"/>
  <c r="D53" i="10"/>
  <c r="D54" i="10"/>
  <c r="D56" i="10"/>
  <c r="D57"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8" i="10"/>
  <c r="D179" i="10"/>
  <c r="D180" i="10"/>
  <c r="D181" i="10"/>
  <c r="D182" i="10"/>
  <c r="D183" i="10"/>
  <c r="D184" i="10"/>
  <c r="D185" i="10"/>
  <c r="D186" i="10"/>
  <c r="D187" i="10"/>
  <c r="D188" i="10"/>
  <c r="D189" i="10"/>
  <c r="D190" i="10"/>
  <c r="D191" i="10"/>
  <c r="D192" i="10"/>
  <c r="D193" i="10"/>
  <c r="D194" i="10"/>
  <c r="D195" i="10"/>
  <c r="D196" i="10"/>
  <c r="D197" i="10"/>
  <c r="D198" i="10"/>
  <c r="D199" i="10"/>
  <c r="D201" i="10"/>
  <c r="D202" i="10"/>
  <c r="D203" i="10"/>
  <c r="D204" i="10"/>
  <c r="D205" i="10"/>
  <c r="D206" i="10"/>
  <c r="D207" i="10"/>
  <c r="D208" i="10"/>
  <c r="D209" i="10"/>
  <c r="D210" i="10"/>
  <c r="D211" i="10"/>
  <c r="D212" i="10"/>
  <c r="D213" i="10"/>
  <c r="D214" i="10"/>
  <c r="D215" i="10"/>
  <c r="D216" i="10"/>
  <c r="D217" i="10"/>
  <c r="D218" i="10"/>
  <c r="D219" i="10"/>
  <c r="D220" i="10"/>
  <c r="D221" i="10"/>
  <c r="D222" i="10"/>
  <c r="D224" i="10"/>
  <c r="D225" i="10"/>
  <c r="D226" i="10"/>
  <c r="D227" i="10"/>
  <c r="D228" i="10"/>
  <c r="D229" i="10"/>
  <c r="D230" i="10"/>
  <c r="D231" i="10"/>
  <c r="D232" i="10"/>
  <c r="D233" i="10"/>
  <c r="D234" i="10"/>
  <c r="D235" i="10"/>
  <c r="D236" i="10"/>
  <c r="D237" i="10"/>
  <c r="D238" i="10"/>
  <c r="D239" i="10"/>
  <c r="D240" i="10"/>
  <c r="D241" i="10"/>
  <c r="D242" i="10"/>
  <c r="D243" i="10"/>
  <c r="D244" i="10"/>
  <c r="D245" i="10"/>
  <c r="D246" i="10"/>
  <c r="D247" i="10"/>
  <c r="D248" i="10"/>
  <c r="D249" i="10"/>
  <c r="D250" i="10"/>
  <c r="D251" i="10"/>
  <c r="D252" i="10"/>
  <c r="D253" i="10"/>
  <c r="D254" i="10"/>
  <c r="D255" i="10"/>
  <c r="D256" i="10"/>
  <c r="D257" i="10"/>
  <c r="D258" i="10"/>
  <c r="D259" i="10"/>
  <c r="D260" i="10"/>
  <c r="D261" i="10"/>
  <c r="D262" i="10"/>
  <c r="D263" i="10"/>
  <c r="D264" i="10"/>
  <c r="D265" i="10"/>
  <c r="D266" i="10"/>
  <c r="D267" i="10"/>
  <c r="D268" i="10"/>
  <c r="D269" i="10"/>
  <c r="D270" i="10"/>
  <c r="D271" i="10"/>
  <c r="D272" i="10"/>
  <c r="D273" i="10"/>
  <c r="D274" i="10"/>
  <c r="D275" i="10"/>
  <c r="D276" i="10"/>
  <c r="D277" i="10"/>
  <c r="D278" i="10"/>
  <c r="D279" i="10"/>
  <c r="D280" i="10"/>
  <c r="D281" i="10"/>
  <c r="D282" i="10"/>
  <c r="D283" i="10"/>
  <c r="D284" i="10"/>
  <c r="D285" i="10"/>
  <c r="D286" i="10"/>
  <c r="D287" i="10"/>
  <c r="D288" i="10"/>
  <c r="D289" i="10"/>
  <c r="D290" i="10"/>
  <c r="D291" i="10"/>
  <c r="D292" i="10"/>
  <c r="D293" i="10"/>
  <c r="D294" i="10"/>
  <c r="D295" i="10"/>
  <c r="D296" i="10"/>
  <c r="D297" i="10"/>
  <c r="D298" i="10"/>
  <c r="D299" i="10"/>
  <c r="D300" i="10"/>
  <c r="D301" i="10"/>
  <c r="D302" i="10"/>
  <c r="D303" i="10"/>
  <c r="D304" i="10"/>
  <c r="D305" i="10"/>
  <c r="D306" i="10"/>
  <c r="D307" i="10"/>
  <c r="D308" i="10"/>
  <c r="D309" i="10"/>
  <c r="D310" i="10"/>
  <c r="D311" i="10"/>
  <c r="D312" i="10"/>
  <c r="D313" i="10"/>
  <c r="D314" i="10"/>
  <c r="D315" i="10"/>
  <c r="D316" i="10"/>
  <c r="D317" i="10"/>
  <c r="D318" i="10"/>
  <c r="D319" i="10"/>
  <c r="D320" i="10"/>
  <c r="D321" i="10"/>
  <c r="D322" i="10"/>
  <c r="D323" i="10"/>
  <c r="D324" i="10"/>
  <c r="D325" i="10"/>
  <c r="D326" i="10"/>
  <c r="D327" i="10"/>
  <c r="D328" i="10"/>
  <c r="D329" i="10"/>
  <c r="D330" i="10"/>
  <c r="D331" i="10"/>
  <c r="D332" i="10"/>
  <c r="D333" i="10"/>
  <c r="D334" i="10"/>
  <c r="D335" i="10"/>
  <c r="D336" i="10"/>
  <c r="D337" i="10"/>
  <c r="D338" i="10"/>
  <c r="D339" i="10"/>
  <c r="D340" i="10"/>
  <c r="D341" i="10"/>
  <c r="D342" i="10"/>
  <c r="D343" i="10"/>
  <c r="D344" i="10"/>
  <c r="D345" i="10"/>
  <c r="D346" i="10"/>
  <c r="D347" i="10"/>
  <c r="D348" i="10"/>
  <c r="D349" i="10"/>
  <c r="D350" i="10"/>
  <c r="D351" i="10"/>
  <c r="D352" i="10"/>
  <c r="D353" i="10"/>
  <c r="D354" i="10"/>
  <c r="D355" i="10"/>
  <c r="D356" i="10"/>
  <c r="D357" i="10"/>
  <c r="D358" i="10"/>
  <c r="D359" i="10"/>
  <c r="D360" i="10"/>
  <c r="D361" i="10"/>
  <c r="D362" i="10"/>
  <c r="D363" i="10"/>
  <c r="D364" i="10"/>
  <c r="D365" i="10"/>
  <c r="D366" i="10"/>
  <c r="D367" i="10"/>
  <c r="D368" i="10"/>
  <c r="D369" i="10"/>
  <c r="D370" i="10"/>
  <c r="D371" i="10"/>
  <c r="D372" i="10"/>
  <c r="D373" i="10"/>
  <c r="D374" i="10"/>
  <c r="D375" i="10"/>
  <c r="D376" i="10"/>
  <c r="D377" i="10"/>
  <c r="D378" i="10"/>
  <c r="D379" i="10"/>
  <c r="D380" i="10"/>
  <c r="D381" i="10"/>
  <c r="D382" i="10"/>
  <c r="D383" i="10"/>
  <c r="D384" i="10"/>
  <c r="D385" i="10"/>
  <c r="D386" i="10"/>
  <c r="D387" i="10"/>
  <c r="D388" i="10"/>
  <c r="D389" i="10"/>
  <c r="D390" i="10"/>
  <c r="D391" i="10"/>
  <c r="D392" i="10"/>
  <c r="D393" i="10"/>
  <c r="D394" i="10"/>
  <c r="D395" i="10"/>
  <c r="D396" i="10"/>
  <c r="D397" i="10"/>
  <c r="D398" i="10"/>
  <c r="D399" i="10"/>
  <c r="D400" i="10"/>
  <c r="D401" i="10"/>
  <c r="D402" i="10"/>
  <c r="D403" i="10"/>
  <c r="D404" i="10"/>
  <c r="D405" i="10"/>
  <c r="D406" i="10"/>
  <c r="D407" i="10"/>
  <c r="D408" i="10"/>
  <c r="D409" i="10"/>
  <c r="D410" i="10"/>
  <c r="D411" i="10"/>
  <c r="D412" i="10"/>
  <c r="D413" i="10"/>
  <c r="D414" i="10"/>
  <c r="D415" i="10"/>
  <c r="D416" i="10"/>
  <c r="D417" i="10"/>
  <c r="D418" i="10"/>
  <c r="D419" i="10"/>
  <c r="D420" i="10"/>
  <c r="D421" i="10"/>
  <c r="D422" i="10"/>
  <c r="D423" i="10"/>
  <c r="D424" i="10"/>
  <c r="D425" i="10"/>
  <c r="D426" i="10"/>
  <c r="D427" i="10"/>
  <c r="D428" i="10"/>
  <c r="D429" i="10"/>
  <c r="D430" i="10"/>
  <c r="D431" i="10"/>
  <c r="D432" i="10"/>
  <c r="D433" i="10"/>
  <c r="D434" i="10"/>
  <c r="D435" i="10"/>
  <c r="D436" i="10"/>
  <c r="D437" i="10"/>
  <c r="D438" i="10"/>
  <c r="D439" i="10"/>
  <c r="D440" i="10"/>
  <c r="D441" i="10"/>
  <c r="D442" i="10"/>
  <c r="D443" i="10"/>
  <c r="D444" i="10"/>
  <c r="D445" i="10"/>
  <c r="D446" i="10"/>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50" i="11"/>
  <c r="D51" i="11"/>
  <c r="D52" i="11"/>
  <c r="D53" i="11"/>
  <c r="D54" i="11"/>
  <c r="D56" i="11"/>
  <c r="D57"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1" i="11"/>
  <c r="D202" i="11"/>
  <c r="D203" i="11"/>
  <c r="D204" i="11"/>
  <c r="D205" i="11"/>
  <c r="D206" i="11"/>
  <c r="D207" i="11"/>
  <c r="D208" i="11"/>
  <c r="D209" i="11"/>
  <c r="D210" i="11"/>
  <c r="D211" i="11"/>
  <c r="D212" i="11"/>
  <c r="D213" i="11"/>
  <c r="D214" i="11"/>
  <c r="D215" i="11"/>
  <c r="D216" i="11"/>
  <c r="D217" i="11"/>
  <c r="D218" i="11"/>
  <c r="D219" i="11"/>
  <c r="D220" i="11"/>
  <c r="D221" i="11"/>
  <c r="D222" i="11"/>
  <c r="D224" i="11"/>
  <c r="D225" i="11"/>
  <c r="D226" i="11"/>
  <c r="D227" i="11"/>
  <c r="D228" i="11"/>
  <c r="D229" i="11"/>
  <c r="D230" i="11"/>
  <c r="D231" i="11"/>
  <c r="D232" i="11"/>
  <c r="D233" i="11"/>
  <c r="D234" i="11"/>
  <c r="D235" i="11"/>
  <c r="D236" i="11"/>
  <c r="D237" i="11"/>
  <c r="D238" i="11"/>
  <c r="D239" i="11"/>
  <c r="D240" i="11"/>
  <c r="D241" i="11"/>
  <c r="D242" i="11"/>
  <c r="D243" i="11"/>
  <c r="D244" i="11"/>
  <c r="D245" i="11"/>
  <c r="D246" i="11"/>
  <c r="D247" i="11"/>
  <c r="D248" i="11"/>
  <c r="D249" i="11"/>
  <c r="D250" i="11"/>
  <c r="D251" i="11"/>
  <c r="D252" i="11"/>
  <c r="D253" i="11"/>
  <c r="D254" i="11"/>
  <c r="D255" i="11"/>
  <c r="D256" i="11"/>
  <c r="D257" i="11"/>
  <c r="D258" i="11"/>
  <c r="D259" i="11"/>
  <c r="D260" i="11"/>
  <c r="D261" i="11"/>
  <c r="D262" i="11"/>
  <c r="D263" i="11"/>
  <c r="D264" i="11"/>
  <c r="D265" i="11"/>
  <c r="D266" i="11"/>
  <c r="D267" i="11"/>
  <c r="D268" i="11"/>
  <c r="D269" i="11"/>
  <c r="D270" i="11"/>
  <c r="D271" i="11"/>
  <c r="D272" i="11"/>
  <c r="D273" i="11"/>
  <c r="D274" i="11"/>
  <c r="D275" i="11"/>
  <c r="D276" i="11"/>
  <c r="D277" i="11"/>
  <c r="D278" i="11"/>
  <c r="D279" i="11"/>
  <c r="D280" i="11"/>
  <c r="D281" i="11"/>
  <c r="D282" i="11"/>
  <c r="D283" i="11"/>
  <c r="D284" i="11"/>
  <c r="D285" i="11"/>
  <c r="D286" i="11"/>
  <c r="D287" i="11"/>
  <c r="D288" i="11"/>
  <c r="D289" i="11"/>
  <c r="D290" i="11"/>
  <c r="D291" i="11"/>
  <c r="D292" i="11"/>
  <c r="D293" i="11"/>
  <c r="D294" i="11"/>
  <c r="D295" i="11"/>
  <c r="D296" i="11"/>
  <c r="D297" i="11"/>
  <c r="D298" i="11"/>
  <c r="D299" i="11"/>
  <c r="D300" i="11"/>
  <c r="D301" i="11"/>
  <c r="D302" i="11"/>
  <c r="D303" i="11"/>
  <c r="D304" i="11"/>
  <c r="D305" i="11"/>
  <c r="D306" i="11"/>
  <c r="D307" i="11"/>
  <c r="D308" i="11"/>
  <c r="D309" i="11"/>
  <c r="D310" i="11"/>
  <c r="D311" i="11"/>
  <c r="D312" i="11"/>
  <c r="D313" i="11"/>
  <c r="D314" i="11"/>
  <c r="D315" i="11"/>
  <c r="D316" i="11"/>
  <c r="D317" i="11"/>
  <c r="D318" i="11"/>
  <c r="D319" i="11"/>
  <c r="D320" i="11"/>
  <c r="D321" i="11"/>
  <c r="D322" i="11"/>
  <c r="D323" i="11"/>
  <c r="D324" i="11"/>
  <c r="D325" i="11"/>
  <c r="D326" i="11"/>
  <c r="D327" i="11"/>
  <c r="D328" i="11"/>
  <c r="D329" i="11"/>
  <c r="D330" i="11"/>
  <c r="D331" i="11"/>
  <c r="D332" i="11"/>
  <c r="D333" i="11"/>
  <c r="D334" i="11"/>
  <c r="D335" i="11"/>
  <c r="D336" i="11"/>
  <c r="D337" i="11"/>
  <c r="D338" i="11"/>
  <c r="D339" i="11"/>
  <c r="D340" i="11"/>
  <c r="D341" i="11"/>
  <c r="D342" i="11"/>
  <c r="D343" i="11"/>
  <c r="D344" i="11"/>
  <c r="D345" i="11"/>
  <c r="D346" i="11"/>
  <c r="D347" i="11"/>
  <c r="D348" i="11"/>
  <c r="D349" i="11"/>
  <c r="D350" i="11"/>
  <c r="D351" i="11"/>
  <c r="D352" i="11"/>
  <c r="D353" i="11"/>
  <c r="D354" i="11"/>
  <c r="D355" i="11"/>
  <c r="D356" i="11"/>
  <c r="D357" i="11"/>
  <c r="D358" i="11"/>
  <c r="D359" i="11"/>
  <c r="D360" i="11"/>
  <c r="D361" i="11"/>
  <c r="D362" i="11"/>
  <c r="D363" i="11"/>
  <c r="D364" i="11"/>
  <c r="D365" i="11"/>
  <c r="D366" i="11"/>
  <c r="D367" i="11"/>
  <c r="D368" i="11"/>
  <c r="D369" i="11"/>
  <c r="D370" i="11"/>
  <c r="D371" i="11"/>
  <c r="D372" i="11"/>
  <c r="D373" i="11"/>
  <c r="D374" i="11"/>
  <c r="D375" i="11"/>
  <c r="D376" i="11"/>
  <c r="D377" i="11"/>
  <c r="D378" i="11"/>
  <c r="D379" i="11"/>
  <c r="D380" i="11"/>
  <c r="D381" i="11"/>
  <c r="D382" i="11"/>
  <c r="D383" i="11"/>
  <c r="D384" i="11"/>
  <c r="D385" i="11"/>
  <c r="D386" i="11"/>
  <c r="D387" i="11"/>
  <c r="D388" i="11"/>
  <c r="D389" i="11"/>
  <c r="D390" i="11"/>
  <c r="D391" i="11"/>
  <c r="D392" i="11"/>
  <c r="D393" i="11"/>
  <c r="D394" i="11"/>
  <c r="D395" i="11"/>
  <c r="D396" i="11"/>
  <c r="D397" i="11"/>
  <c r="D398" i="11"/>
  <c r="D399" i="11"/>
  <c r="D400" i="11"/>
  <c r="D401" i="11"/>
  <c r="D402" i="11"/>
  <c r="D403" i="11"/>
  <c r="D404" i="11"/>
  <c r="D405" i="11"/>
  <c r="D406" i="11"/>
  <c r="D407" i="11"/>
  <c r="D408" i="11"/>
  <c r="D409" i="11"/>
  <c r="D410" i="11"/>
  <c r="D411" i="11"/>
  <c r="D412" i="11"/>
  <c r="D413" i="11"/>
  <c r="D414" i="11"/>
  <c r="D415" i="11"/>
  <c r="D416" i="11"/>
  <c r="D417" i="11"/>
  <c r="D418" i="11"/>
  <c r="D419" i="11"/>
  <c r="D420" i="11"/>
  <c r="D421" i="11"/>
  <c r="D422" i="11"/>
  <c r="D423" i="11"/>
  <c r="D424" i="11"/>
  <c r="D425" i="11"/>
  <c r="D426" i="11"/>
  <c r="D427" i="11"/>
  <c r="D428" i="11"/>
  <c r="D429" i="11"/>
  <c r="D430" i="11"/>
  <c r="D431" i="11"/>
  <c r="D432" i="11"/>
  <c r="D433" i="11"/>
  <c r="D434" i="11"/>
  <c r="D435" i="11"/>
  <c r="D436" i="11"/>
  <c r="D437" i="11"/>
  <c r="D438" i="11"/>
  <c r="D439" i="11"/>
  <c r="D440" i="11"/>
  <c r="D441" i="11"/>
  <c r="D442" i="11"/>
  <c r="D443" i="11"/>
  <c r="D444" i="11"/>
  <c r="D445" i="11"/>
  <c r="D446" i="11"/>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50" i="4"/>
  <c r="D51" i="4"/>
  <c r="D52" i="4"/>
  <c r="D53" i="4"/>
  <c r="D54" i="4"/>
  <c r="D56" i="4"/>
  <c r="D57"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1" i="4"/>
  <c r="D202" i="4"/>
  <c r="D203" i="4"/>
  <c r="D204" i="4"/>
  <c r="D205" i="4"/>
  <c r="D206" i="4"/>
  <c r="D207" i="4"/>
  <c r="D208" i="4"/>
  <c r="D209" i="4"/>
  <c r="D210" i="4"/>
  <c r="D211" i="4"/>
  <c r="D212" i="4"/>
  <c r="D213" i="4"/>
  <c r="D214" i="4"/>
  <c r="D215" i="4"/>
  <c r="D216" i="4"/>
  <c r="D217" i="4"/>
  <c r="D218" i="4"/>
  <c r="D219" i="4"/>
  <c r="D220" i="4"/>
  <c r="D221" i="4"/>
  <c r="D222"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C343" i="10"/>
  <c r="C344" i="10"/>
  <c r="C345" i="10"/>
  <c r="C346" i="10"/>
  <c r="C347" i="10"/>
  <c r="C348" i="10"/>
  <c r="C349" i="10"/>
  <c r="C350" i="10"/>
  <c r="C351" i="10"/>
  <c r="C352" i="10"/>
  <c r="C353" i="10"/>
  <c r="C354" i="10"/>
  <c r="C355" i="10"/>
  <c r="C356" i="10"/>
  <c r="C357" i="10"/>
  <c r="C358" i="10"/>
  <c r="C359" i="10"/>
  <c r="C360" i="10"/>
  <c r="C361" i="10"/>
  <c r="C362" i="10"/>
  <c r="C363" i="10"/>
  <c r="C364" i="10"/>
  <c r="C365" i="10"/>
  <c r="C366" i="10"/>
  <c r="C367" i="10"/>
  <c r="C368" i="10"/>
  <c r="C369" i="10"/>
  <c r="C370" i="10"/>
  <c r="C371" i="10"/>
  <c r="C372" i="10"/>
  <c r="C373" i="10"/>
  <c r="C374" i="10"/>
  <c r="C375" i="10"/>
  <c r="C376" i="10"/>
  <c r="C377" i="10"/>
  <c r="C378" i="10"/>
  <c r="C379" i="10"/>
  <c r="C380" i="10"/>
  <c r="C381" i="10"/>
  <c r="C382" i="10"/>
  <c r="C383" i="10"/>
  <c r="C384" i="10"/>
  <c r="C385" i="10"/>
  <c r="C386" i="10"/>
  <c r="C387" i="10"/>
  <c r="C388" i="10"/>
  <c r="C389" i="10"/>
  <c r="C390" i="10"/>
  <c r="C391" i="10"/>
  <c r="C392" i="10"/>
  <c r="C393" i="10"/>
  <c r="C394" i="10"/>
  <c r="C395" i="10"/>
  <c r="C396" i="10"/>
  <c r="C397" i="10"/>
  <c r="C398" i="10"/>
  <c r="C399" i="10"/>
  <c r="C400" i="10"/>
  <c r="C401" i="10"/>
  <c r="C402" i="10"/>
  <c r="C403" i="10"/>
  <c r="C404" i="10"/>
  <c r="C405" i="10"/>
  <c r="C406" i="10"/>
  <c r="C407" i="10"/>
  <c r="C408" i="10"/>
  <c r="C409" i="10"/>
  <c r="C410" i="10"/>
  <c r="C411" i="10"/>
  <c r="C412" i="10"/>
  <c r="C413" i="10"/>
  <c r="C414" i="10"/>
  <c r="C415" i="10"/>
  <c r="C416" i="10"/>
  <c r="C417" i="10"/>
  <c r="C418" i="10"/>
  <c r="C419" i="10"/>
  <c r="C420" i="10"/>
  <c r="C421" i="10"/>
  <c r="C422" i="10"/>
  <c r="C423" i="10"/>
  <c r="C424" i="10"/>
  <c r="C425" i="10"/>
  <c r="C426" i="10"/>
  <c r="C427" i="10"/>
  <c r="C428" i="10"/>
  <c r="C429" i="10"/>
  <c r="C430" i="10"/>
  <c r="C431" i="10"/>
  <c r="C432" i="10"/>
  <c r="C433" i="10"/>
  <c r="C434" i="10"/>
  <c r="C435" i="10"/>
  <c r="C436" i="10"/>
  <c r="C437" i="10"/>
  <c r="C438" i="10"/>
  <c r="C439" i="10"/>
  <c r="C440" i="10"/>
  <c r="C441" i="10"/>
  <c r="C442" i="10"/>
  <c r="C443" i="10"/>
  <c r="C444" i="10"/>
  <c r="C445" i="10"/>
  <c r="C446" i="10"/>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D5" i="5"/>
  <c r="D5" i="6"/>
  <c r="D5" i="7"/>
  <c r="D5" i="8"/>
  <c r="D5" i="9"/>
  <c r="D5" i="10"/>
  <c r="D5" i="11"/>
  <c r="D5" i="4"/>
  <c r="C5" i="5"/>
  <c r="C5" i="6"/>
  <c r="C5" i="7"/>
  <c r="C5" i="8"/>
  <c r="C5" i="9"/>
  <c r="C5" i="10"/>
  <c r="C5" i="11"/>
  <c r="C5" i="4"/>
  <c r="E383" i="3"/>
  <c r="S383" i="3"/>
  <c r="R383" i="3"/>
  <c r="Q383" i="3"/>
  <c r="P383" i="3"/>
  <c r="O383" i="3"/>
  <c r="N383" i="3"/>
  <c r="M383" i="3"/>
  <c r="L383" i="3"/>
  <c r="K383" i="3"/>
  <c r="J383" i="3"/>
  <c r="I383" i="3"/>
  <c r="H383" i="3"/>
  <c r="G383" i="3"/>
  <c r="F383" i="3"/>
  <c r="S383" i="2"/>
  <c r="R383" i="2"/>
  <c r="Q383" i="2"/>
  <c r="P383" i="2"/>
  <c r="N383" i="2"/>
  <c r="M383" i="2"/>
  <c r="L383" i="2"/>
  <c r="K383" i="2"/>
  <c r="J383" i="2"/>
  <c r="I383" i="2"/>
  <c r="H383" i="2"/>
  <c r="G383" i="2"/>
  <c r="F383" i="2"/>
  <c r="C16" i="3"/>
  <c r="C16" i="2"/>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8" i="3"/>
  <c r="D100" i="3"/>
  <c r="D101" i="3"/>
  <c r="D103" i="3"/>
  <c r="D104" i="3"/>
  <c r="D105" i="3"/>
  <c r="D107" i="3"/>
  <c r="D109" i="3"/>
  <c r="D110" i="3"/>
  <c r="D111" i="3"/>
  <c r="D112" i="3"/>
  <c r="D113" i="3"/>
  <c r="D114" i="3"/>
  <c r="D115" i="3"/>
  <c r="D116" i="3"/>
  <c r="D117" i="3"/>
  <c r="D118" i="3"/>
  <c r="D119" i="3"/>
  <c r="D121" i="3"/>
  <c r="D122" i="3"/>
  <c r="D123" i="3"/>
  <c r="D124" i="3"/>
  <c r="D125" i="3"/>
  <c r="D126" i="3"/>
  <c r="D127" i="3"/>
  <c r="D128" i="3"/>
  <c r="D129" i="3"/>
  <c r="D130" i="3"/>
  <c r="D131" i="3"/>
  <c r="D132" i="3"/>
  <c r="D133" i="3"/>
  <c r="D134" i="3"/>
  <c r="D135" i="3"/>
  <c r="D136" i="3"/>
  <c r="D137" i="3"/>
  <c r="D138" i="3"/>
  <c r="D142" i="3"/>
  <c r="D147" i="3"/>
  <c r="D153" i="3"/>
  <c r="D155" i="3"/>
  <c r="D156" i="3"/>
  <c r="D157" i="3"/>
  <c r="D158" i="3"/>
  <c r="D160" i="3"/>
  <c r="D161" i="3"/>
  <c r="D162" i="3"/>
  <c r="D164" i="3"/>
  <c r="D168" i="3"/>
  <c r="D169" i="3"/>
  <c r="D170" i="3"/>
  <c r="D171" i="3"/>
  <c r="D172" i="3"/>
  <c r="D174" i="3"/>
  <c r="D175" i="3"/>
  <c r="D177" i="3"/>
  <c r="D178" i="3"/>
  <c r="D179" i="3"/>
  <c r="D180" i="3"/>
  <c r="D181" i="3"/>
  <c r="D182" i="3"/>
  <c r="D183" i="3"/>
  <c r="D184" i="3"/>
  <c r="D187" i="3"/>
  <c r="D188" i="3"/>
  <c r="D190" i="3"/>
  <c r="D191" i="3"/>
  <c r="D192" i="3"/>
  <c r="D193" i="3"/>
  <c r="D194" i="3"/>
  <c r="D195" i="3"/>
  <c r="D196" i="3"/>
  <c r="D197" i="3"/>
  <c r="D199" i="3"/>
  <c r="D200" i="3"/>
  <c r="D201" i="3"/>
  <c r="D202" i="3"/>
  <c r="D206" i="3"/>
  <c r="D207" i="3"/>
  <c r="D209" i="3"/>
  <c r="D210" i="3"/>
  <c r="D213" i="3"/>
  <c r="D214" i="3"/>
  <c r="D215" i="3"/>
  <c r="D216" i="3"/>
  <c r="D217" i="3"/>
  <c r="D218" i="3"/>
  <c r="D219" i="3"/>
  <c r="D220" i="3"/>
  <c r="D223" i="3"/>
  <c r="D225" i="3"/>
  <c r="D226" i="3"/>
  <c r="D227" i="3"/>
  <c r="D229" i="3"/>
  <c r="D231" i="3"/>
  <c r="D234" i="3"/>
  <c r="D235" i="3"/>
  <c r="D238" i="3"/>
  <c r="D242" i="3"/>
  <c r="D244" i="3"/>
  <c r="D247" i="3"/>
  <c r="D250" i="3"/>
  <c r="D260" i="3"/>
  <c r="D263" i="3"/>
  <c r="D270" i="3"/>
  <c r="D274" i="3"/>
  <c r="D277" i="3"/>
  <c r="D279" i="3"/>
  <c r="D280" i="3"/>
  <c r="D281" i="3"/>
  <c r="D287" i="3"/>
  <c r="D289" i="3"/>
  <c r="D290" i="3"/>
  <c r="D295" i="3"/>
  <c r="D304" i="3"/>
  <c r="D306" i="3"/>
  <c r="D307" i="3"/>
  <c r="D308" i="3"/>
  <c r="D310" i="3"/>
  <c r="D311" i="3"/>
  <c r="D312" i="3"/>
  <c r="D319" i="3"/>
  <c r="D321" i="3"/>
  <c r="D325" i="3"/>
  <c r="D330" i="3"/>
  <c r="D332" i="3"/>
  <c r="D334" i="3"/>
  <c r="D335" i="3"/>
  <c r="D339" i="3"/>
  <c r="D341" i="3"/>
  <c r="D344" i="3"/>
  <c r="D345" i="3"/>
  <c r="D346" i="3"/>
  <c r="D348" i="3"/>
  <c r="D349" i="3"/>
  <c r="D350" i="3"/>
  <c r="D351" i="3"/>
  <c r="D353" i="3"/>
  <c r="D354" i="3"/>
  <c r="D358" i="3"/>
  <c r="D360" i="3"/>
  <c r="D362" i="3"/>
  <c r="D363" i="3"/>
  <c r="D367" i="3"/>
  <c r="D372" i="3"/>
  <c r="D373" i="3"/>
  <c r="D375" i="3"/>
  <c r="D377" i="3"/>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8" i="2"/>
  <c r="D100" i="2"/>
  <c r="D101" i="2"/>
  <c r="D103" i="2"/>
  <c r="D104" i="2"/>
  <c r="D105" i="2"/>
  <c r="D107" i="2"/>
  <c r="D109" i="2"/>
  <c r="D110" i="2"/>
  <c r="D111" i="2"/>
  <c r="D112" i="2"/>
  <c r="D113" i="2"/>
  <c r="D114" i="2"/>
  <c r="D115" i="2"/>
  <c r="D116" i="2"/>
  <c r="D117" i="2"/>
  <c r="D118" i="2"/>
  <c r="D119" i="2"/>
  <c r="D121" i="2"/>
  <c r="D122" i="2"/>
  <c r="D123" i="2"/>
  <c r="D124" i="2"/>
  <c r="D125" i="2"/>
  <c r="D126" i="2"/>
  <c r="D127" i="2"/>
  <c r="D128" i="2"/>
  <c r="D129" i="2"/>
  <c r="D130" i="2"/>
  <c r="D131" i="2"/>
  <c r="D132" i="2"/>
  <c r="D133" i="2"/>
  <c r="D134" i="2"/>
  <c r="D135" i="2"/>
  <c r="D136" i="2"/>
  <c r="D137" i="2"/>
  <c r="D138" i="2"/>
  <c r="D142" i="2"/>
  <c r="D147" i="2"/>
  <c r="D160" i="2"/>
  <c r="D161" i="2"/>
  <c r="D162" i="2"/>
  <c r="D164" i="2"/>
  <c r="D168" i="2"/>
  <c r="D169" i="2"/>
  <c r="D170" i="2"/>
  <c r="D171" i="2"/>
  <c r="D172" i="2"/>
  <c r="D174" i="2"/>
  <c r="D175" i="2"/>
  <c r="D177" i="2"/>
  <c r="D178" i="2"/>
  <c r="D179" i="2"/>
  <c r="D180" i="2"/>
  <c r="D181" i="2"/>
  <c r="D182" i="2"/>
  <c r="D183" i="2"/>
  <c r="D184" i="2"/>
  <c r="D187" i="2"/>
  <c r="D188" i="2"/>
  <c r="D190" i="2"/>
  <c r="D191" i="2"/>
  <c r="D192" i="2"/>
  <c r="D193" i="2"/>
  <c r="D194" i="2"/>
  <c r="D195" i="2"/>
  <c r="D196" i="2"/>
  <c r="D197" i="2"/>
  <c r="D199" i="2"/>
  <c r="D200" i="2"/>
  <c r="D201" i="2"/>
  <c r="D202" i="2"/>
  <c r="D206" i="2"/>
  <c r="D207" i="2"/>
  <c r="D209" i="2"/>
  <c r="D210" i="2"/>
  <c r="D213" i="2"/>
  <c r="D214" i="2"/>
  <c r="D215" i="2"/>
  <c r="D216" i="2"/>
  <c r="D217" i="2"/>
  <c r="D218" i="2"/>
  <c r="D219" i="2"/>
  <c r="D220" i="2"/>
  <c r="D223" i="2"/>
  <c r="D225" i="2"/>
  <c r="D226" i="2"/>
  <c r="D227" i="2"/>
  <c r="D229" i="2"/>
  <c r="D231" i="2"/>
  <c r="D234" i="2"/>
  <c r="D235" i="2"/>
  <c r="D238" i="2"/>
  <c r="D242" i="2"/>
  <c r="D244" i="2"/>
  <c r="D247" i="2"/>
  <c r="D250" i="2"/>
  <c r="D260" i="2"/>
  <c r="D263" i="2"/>
  <c r="D270" i="2"/>
  <c r="D274" i="2"/>
  <c r="D277" i="2"/>
  <c r="D279" i="2"/>
  <c r="D280" i="2"/>
  <c r="D281" i="2"/>
  <c r="D287" i="2"/>
  <c r="D289" i="2"/>
  <c r="D290" i="2"/>
  <c r="D295" i="2"/>
  <c r="D304" i="2"/>
  <c r="D306" i="2"/>
  <c r="D307" i="2"/>
  <c r="D308" i="2"/>
  <c r="D310" i="2"/>
  <c r="D311" i="2"/>
  <c r="D312" i="2"/>
  <c r="D319" i="2"/>
  <c r="D321" i="2"/>
  <c r="D325" i="2"/>
  <c r="D330" i="2"/>
  <c r="D332" i="2"/>
  <c r="D334" i="2"/>
  <c r="D335" i="2"/>
  <c r="D339" i="2"/>
  <c r="D341" i="2"/>
  <c r="D344" i="2"/>
  <c r="D345" i="2"/>
  <c r="D346" i="2"/>
  <c r="D348" i="2"/>
  <c r="D349" i="2"/>
  <c r="D350" i="2"/>
  <c r="D351" i="2"/>
  <c r="D353" i="2"/>
  <c r="D354" i="2"/>
  <c r="D358" i="2"/>
  <c r="D360" i="2"/>
  <c r="D362" i="2"/>
  <c r="D363" i="2"/>
  <c r="D367" i="2"/>
  <c r="D372" i="2"/>
  <c r="D373" i="2"/>
  <c r="D375" i="2"/>
  <c r="D377" i="2"/>
  <c r="C6" i="3"/>
  <c r="C7" i="3"/>
  <c r="C8" i="3"/>
  <c r="C9" i="3"/>
  <c r="C10" i="3"/>
  <c r="C11" i="3"/>
  <c r="C12" i="3"/>
  <c r="C13" i="3"/>
  <c r="C14" i="3"/>
  <c r="C15"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6" i="2"/>
  <c r="C7" i="2"/>
  <c r="C8" i="2"/>
  <c r="C9" i="2"/>
  <c r="C10" i="2"/>
  <c r="C11" i="2"/>
  <c r="C12" i="2"/>
  <c r="C13" i="2"/>
  <c r="C14" i="2"/>
  <c r="C15"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D5" i="3"/>
  <c r="D5" i="2"/>
  <c r="C5" i="3"/>
  <c r="C5" i="2"/>
  <c r="F42" i="19" l="1"/>
  <c r="F41" i="19"/>
  <c r="F13" i="19"/>
  <c r="F61" i="19"/>
  <c r="F23" i="19"/>
  <c r="F40" i="19"/>
  <c r="F19" i="19"/>
  <c r="F48" i="19"/>
  <c r="F52" i="19"/>
  <c r="F20" i="19"/>
  <c r="F51" i="19"/>
  <c r="F35" i="19"/>
  <c r="F43" i="19"/>
  <c r="F26" i="19"/>
  <c r="F49" i="19"/>
  <c r="F53" i="19"/>
  <c r="F32" i="19"/>
  <c r="F29" i="19"/>
  <c r="F12" i="19"/>
  <c r="F24" i="19"/>
  <c r="F50" i="19"/>
  <c r="F58" i="19"/>
  <c r="E415" i="2"/>
  <c r="V16" i="3"/>
  <c r="AI88" i="3"/>
  <c r="U12" i="3"/>
  <c r="AC68" i="3"/>
  <c r="E442" i="2"/>
  <c r="V42" i="3"/>
  <c r="H475" i="4"/>
  <c r="H28" i="22" s="1"/>
  <c r="P475" i="4"/>
  <c r="P28" i="22" s="1"/>
  <c r="I475" i="4"/>
  <c r="I28" i="22" s="1"/>
  <c r="S475" i="4"/>
  <c r="S28" i="22" s="1"/>
  <c r="J475" i="4"/>
  <c r="J28" i="22" s="1"/>
  <c r="R475" i="4"/>
  <c r="R28" i="22" s="1"/>
  <c r="K475" i="4"/>
  <c r="K28" i="22" s="1"/>
  <c r="L475" i="4"/>
  <c r="L28" i="22" s="1"/>
  <c r="E475" i="4"/>
  <c r="M475" i="4"/>
  <c r="M28" i="22" s="1"/>
  <c r="F475" i="4"/>
  <c r="F28" i="22" s="1"/>
  <c r="G475" i="4"/>
  <c r="G28" i="22" s="1"/>
  <c r="O475" i="4"/>
  <c r="O28" i="22" s="1"/>
  <c r="Q475" i="4"/>
  <c r="Q28" i="22" s="1"/>
  <c r="N475" i="4"/>
  <c r="N28" i="22" s="1"/>
  <c r="G475" i="11"/>
  <c r="G28" i="24" s="1"/>
  <c r="O475" i="11"/>
  <c r="O28" i="24" s="1"/>
  <c r="S475" i="11"/>
  <c r="S28" i="24" s="1"/>
  <c r="H475" i="11"/>
  <c r="H28" i="24" s="1"/>
  <c r="I475" i="11"/>
  <c r="I28" i="24" s="1"/>
  <c r="Q475" i="11"/>
  <c r="Q28" i="24" s="1"/>
  <c r="R475" i="11"/>
  <c r="R28" i="24" s="1"/>
  <c r="J475" i="11"/>
  <c r="J28" i="24" s="1"/>
  <c r="K475" i="11"/>
  <c r="K28" i="24" s="1"/>
  <c r="L475" i="11"/>
  <c r="L28" i="24" s="1"/>
  <c r="M475" i="11"/>
  <c r="M28" i="24" s="1"/>
  <c r="E475" i="11"/>
  <c r="F475" i="11"/>
  <c r="F28" i="24" s="1"/>
  <c r="N475" i="11"/>
  <c r="N28" i="24" s="1"/>
  <c r="P475" i="11"/>
  <c r="P28" i="24" s="1"/>
  <c r="E475" i="7"/>
  <c r="M475" i="7"/>
  <c r="M28" i="29" s="1"/>
  <c r="F475" i="7"/>
  <c r="F28" i="29" s="1"/>
  <c r="N475" i="7"/>
  <c r="N28" i="29" s="1"/>
  <c r="G475" i="7"/>
  <c r="G28" i="29" s="1"/>
  <c r="O475" i="7"/>
  <c r="O28" i="29" s="1"/>
  <c r="H475" i="7"/>
  <c r="H28" i="29" s="1"/>
  <c r="P475" i="7"/>
  <c r="P28" i="29" s="1"/>
  <c r="I475" i="7"/>
  <c r="I28" i="29" s="1"/>
  <c r="Q475" i="7"/>
  <c r="Q28" i="29" s="1"/>
  <c r="J475" i="7"/>
  <c r="J28" i="29" s="1"/>
  <c r="R475" i="7"/>
  <c r="R28" i="29" s="1"/>
  <c r="K475" i="7"/>
  <c r="K28" i="29" s="1"/>
  <c r="S475" i="7"/>
  <c r="S28" i="29" s="1"/>
  <c r="L475" i="7"/>
  <c r="L28" i="29" s="1"/>
  <c r="E475" i="8"/>
  <c r="M475" i="8"/>
  <c r="M28" i="28" s="1"/>
  <c r="F475" i="8"/>
  <c r="F28" i="28" s="1"/>
  <c r="N475" i="8"/>
  <c r="N28" i="28" s="1"/>
  <c r="G475" i="8"/>
  <c r="G28" i="28" s="1"/>
  <c r="O475" i="8"/>
  <c r="O28" i="28" s="1"/>
  <c r="H475" i="8"/>
  <c r="H28" i="28" s="1"/>
  <c r="P475" i="8"/>
  <c r="P28" i="28" s="1"/>
  <c r="I475" i="8"/>
  <c r="I28" i="28" s="1"/>
  <c r="Q475" i="8"/>
  <c r="Q28" i="28" s="1"/>
  <c r="J475" i="8"/>
  <c r="J28" i="28" s="1"/>
  <c r="R475" i="8"/>
  <c r="R28" i="28" s="1"/>
  <c r="K475" i="8"/>
  <c r="K28" i="28" s="1"/>
  <c r="S475" i="8"/>
  <c r="S28" i="28" s="1"/>
  <c r="L475" i="8"/>
  <c r="L28" i="28" s="1"/>
  <c r="E475" i="5"/>
  <c r="M475" i="5"/>
  <c r="M28" i="27" s="1"/>
  <c r="F475" i="5"/>
  <c r="F28" i="27" s="1"/>
  <c r="N475" i="5"/>
  <c r="N28" i="27" s="1"/>
  <c r="G475" i="5"/>
  <c r="G28" i="27" s="1"/>
  <c r="O475" i="5"/>
  <c r="O28" i="27" s="1"/>
  <c r="K475" i="5"/>
  <c r="K28" i="27" s="1"/>
  <c r="S475" i="5"/>
  <c r="S28" i="27" s="1"/>
  <c r="H475" i="5"/>
  <c r="H28" i="27" s="1"/>
  <c r="P475" i="5"/>
  <c r="P28" i="27" s="1"/>
  <c r="I475" i="5"/>
  <c r="I28" i="27" s="1"/>
  <c r="Q475" i="5"/>
  <c r="Q28" i="27" s="1"/>
  <c r="J475" i="5"/>
  <c r="J28" i="27" s="1"/>
  <c r="R475" i="5"/>
  <c r="R28" i="27" s="1"/>
  <c r="L475" i="5"/>
  <c r="L28" i="27" s="1"/>
  <c r="E475" i="6"/>
  <c r="M475" i="6"/>
  <c r="M28" i="26" s="1"/>
  <c r="F475" i="6"/>
  <c r="F28" i="26" s="1"/>
  <c r="N475" i="6"/>
  <c r="N28" i="26" s="1"/>
  <c r="G475" i="6"/>
  <c r="G28" i="26" s="1"/>
  <c r="O475" i="6"/>
  <c r="O28" i="26" s="1"/>
  <c r="H475" i="6"/>
  <c r="H28" i="26" s="1"/>
  <c r="P475" i="6"/>
  <c r="P28" i="26" s="1"/>
  <c r="L475" i="6"/>
  <c r="L28" i="26" s="1"/>
  <c r="I475" i="6"/>
  <c r="I28" i="26" s="1"/>
  <c r="Q475" i="6"/>
  <c r="Q28" i="26" s="1"/>
  <c r="J475" i="6"/>
  <c r="J28" i="26" s="1"/>
  <c r="R475" i="6"/>
  <c r="R28" i="26" s="1"/>
  <c r="K475" i="6"/>
  <c r="K28" i="26" s="1"/>
  <c r="S475" i="6"/>
  <c r="S28" i="26" s="1"/>
  <c r="E475" i="9"/>
  <c r="M475" i="9"/>
  <c r="M28" i="25" s="1"/>
  <c r="F475" i="9"/>
  <c r="F28" i="25" s="1"/>
  <c r="N475" i="9"/>
  <c r="N28" i="25" s="1"/>
  <c r="G475" i="9"/>
  <c r="G28" i="25" s="1"/>
  <c r="O475" i="9"/>
  <c r="O28" i="25" s="1"/>
  <c r="K475" i="9"/>
  <c r="K28" i="25" s="1"/>
  <c r="S475" i="9"/>
  <c r="S28" i="25" s="1"/>
  <c r="H475" i="9"/>
  <c r="H28" i="25" s="1"/>
  <c r="P475" i="9"/>
  <c r="P28" i="25" s="1"/>
  <c r="I475" i="9"/>
  <c r="I28" i="25" s="1"/>
  <c r="Q475" i="9"/>
  <c r="Q28" i="25" s="1"/>
  <c r="L475" i="9"/>
  <c r="L28" i="25" s="1"/>
  <c r="J475" i="9"/>
  <c r="J28" i="25" s="1"/>
  <c r="R475" i="9"/>
  <c r="R28" i="25" s="1"/>
  <c r="E475" i="10"/>
  <c r="M475" i="10"/>
  <c r="M28" i="23" s="1"/>
  <c r="F475" i="10"/>
  <c r="F28" i="23" s="1"/>
  <c r="N475" i="10"/>
  <c r="N28" i="23" s="1"/>
  <c r="G475" i="10"/>
  <c r="G28" i="23" s="1"/>
  <c r="O475" i="10"/>
  <c r="O28" i="23" s="1"/>
  <c r="H475" i="10"/>
  <c r="H28" i="23" s="1"/>
  <c r="P475" i="10"/>
  <c r="P28" i="23" s="1"/>
  <c r="I475" i="10"/>
  <c r="I28" i="23" s="1"/>
  <c r="Q475" i="10"/>
  <c r="Q28" i="23" s="1"/>
  <c r="K475" i="10"/>
  <c r="K28" i="23" s="1"/>
  <c r="S475" i="10"/>
  <c r="S28" i="23" s="1"/>
  <c r="J475" i="10"/>
  <c r="J28" i="23" s="1"/>
  <c r="R475" i="10"/>
  <c r="R28" i="23" s="1"/>
  <c r="L475" i="10"/>
  <c r="L28" i="23" s="1"/>
  <c r="E487" i="6"/>
  <c r="E487" i="5"/>
  <c r="E487" i="7"/>
  <c r="E487" i="8"/>
  <c r="E468" i="8"/>
  <c r="E468" i="6"/>
  <c r="E468" i="9"/>
  <c r="E468" i="11"/>
  <c r="E468" i="7"/>
  <c r="E468" i="5"/>
  <c r="E487" i="9"/>
  <c r="E468" i="10"/>
  <c r="E487" i="11"/>
  <c r="U37" i="3"/>
  <c r="V10" i="3"/>
  <c r="E487" i="10"/>
  <c r="U101" i="3"/>
  <c r="U18" i="3"/>
  <c r="W9" i="3"/>
  <c r="AD136" i="3"/>
  <c r="U93" i="3"/>
  <c r="X125" i="3"/>
  <c r="U77" i="3"/>
  <c r="X29" i="3"/>
  <c r="U29" i="3"/>
  <c r="AI13" i="3"/>
  <c r="U61" i="3"/>
  <c r="AH41" i="3"/>
  <c r="Y45" i="3"/>
  <c r="O441" i="3"/>
  <c r="O64" i="17" s="1"/>
  <c r="G441" i="3"/>
  <c r="G64" i="17" s="1"/>
  <c r="O425" i="3"/>
  <c r="O48" i="17" s="1"/>
  <c r="G425" i="3"/>
  <c r="G48" i="17" s="1"/>
  <c r="O417" i="3"/>
  <c r="O40" i="17" s="1"/>
  <c r="G417" i="3"/>
  <c r="G40" i="17" s="1"/>
  <c r="M415" i="3"/>
  <c r="M38" i="17" s="1"/>
  <c r="E415" i="3"/>
  <c r="R412" i="3"/>
  <c r="R35" i="17" s="1"/>
  <c r="J412" i="3"/>
  <c r="J35" i="17" s="1"/>
  <c r="N441" i="3"/>
  <c r="N64" i="17" s="1"/>
  <c r="F441" i="3"/>
  <c r="F64" i="17" s="1"/>
  <c r="N425" i="3"/>
  <c r="N48" i="17" s="1"/>
  <c r="F425" i="3"/>
  <c r="F48" i="17" s="1"/>
  <c r="N417" i="3"/>
  <c r="N40" i="17" s="1"/>
  <c r="F417" i="3"/>
  <c r="F40" i="17" s="1"/>
  <c r="L415" i="3"/>
  <c r="L38" i="17" s="1"/>
  <c r="Q412" i="3"/>
  <c r="Q35" i="17" s="1"/>
  <c r="I412" i="3"/>
  <c r="I35" i="17" s="1"/>
  <c r="M441" i="3"/>
  <c r="M64" i="17" s="1"/>
  <c r="E441" i="3"/>
  <c r="M425" i="3"/>
  <c r="M48" i="17" s="1"/>
  <c r="E425" i="3"/>
  <c r="M417" i="3"/>
  <c r="M40" i="17" s="1"/>
  <c r="E417" i="3"/>
  <c r="S415" i="3"/>
  <c r="S38" i="17" s="1"/>
  <c r="K415" i="3"/>
  <c r="K38" i="17" s="1"/>
  <c r="P412" i="3"/>
  <c r="P35" i="17" s="1"/>
  <c r="L441" i="3"/>
  <c r="L64" i="17" s="1"/>
  <c r="L425" i="3"/>
  <c r="L48" i="17" s="1"/>
  <c r="L417" i="3"/>
  <c r="L40" i="17" s="1"/>
  <c r="R415" i="3"/>
  <c r="R38" i="17" s="1"/>
  <c r="J415" i="3"/>
  <c r="J38" i="17" s="1"/>
  <c r="O412" i="3"/>
  <c r="O35" i="17" s="1"/>
  <c r="G412" i="3"/>
  <c r="G35" i="17" s="1"/>
  <c r="L409" i="3"/>
  <c r="L32" i="17" s="1"/>
  <c r="S441" i="3"/>
  <c r="S64" i="17" s="1"/>
  <c r="K441" i="3"/>
  <c r="K64" i="17" s="1"/>
  <c r="S425" i="3"/>
  <c r="S48" i="17" s="1"/>
  <c r="K425" i="3"/>
  <c r="K48" i="17" s="1"/>
  <c r="S417" i="3"/>
  <c r="S40" i="17" s="1"/>
  <c r="K417" i="3"/>
  <c r="K40" i="17" s="1"/>
  <c r="Q415" i="3"/>
  <c r="Q38" i="17" s="1"/>
  <c r="I415" i="3"/>
  <c r="I38" i="17" s="1"/>
  <c r="N412" i="3"/>
  <c r="N35" i="17" s="1"/>
  <c r="Q441" i="3"/>
  <c r="Q64" i="17" s="1"/>
  <c r="I441" i="3"/>
  <c r="I64" i="17" s="1"/>
  <c r="Q425" i="3"/>
  <c r="Q48" i="17" s="1"/>
  <c r="I425" i="3"/>
  <c r="I48" i="17" s="1"/>
  <c r="P441" i="3"/>
  <c r="P64" i="17" s="1"/>
  <c r="H441" i="3"/>
  <c r="H64" i="17" s="1"/>
  <c r="P425" i="3"/>
  <c r="P48" i="17" s="1"/>
  <c r="H425" i="3"/>
  <c r="H48" i="17" s="1"/>
  <c r="P417" i="3"/>
  <c r="P40" i="17" s="1"/>
  <c r="H417" i="3"/>
  <c r="H40" i="17" s="1"/>
  <c r="N415" i="3"/>
  <c r="N38" i="17" s="1"/>
  <c r="F415" i="3"/>
  <c r="F38" i="17" s="1"/>
  <c r="S412" i="3"/>
  <c r="S35" i="17" s="1"/>
  <c r="M409" i="3"/>
  <c r="M32" i="17" s="1"/>
  <c r="P406" i="3"/>
  <c r="P29" i="17" s="1"/>
  <c r="H406" i="3"/>
  <c r="H29" i="17" s="1"/>
  <c r="M403" i="3"/>
  <c r="M26" i="17" s="1"/>
  <c r="E403" i="3"/>
  <c r="R400" i="3"/>
  <c r="R23" i="17" s="1"/>
  <c r="J400" i="3"/>
  <c r="J23" i="17" s="1"/>
  <c r="N396" i="3"/>
  <c r="N19" i="17" s="1"/>
  <c r="F396" i="3"/>
  <c r="F19" i="17" s="1"/>
  <c r="S393" i="3"/>
  <c r="S16" i="17" s="1"/>
  <c r="K393" i="3"/>
  <c r="K16" i="17" s="1"/>
  <c r="N388" i="3"/>
  <c r="F388" i="3"/>
  <c r="M412" i="3"/>
  <c r="M35" i="17" s="1"/>
  <c r="K409" i="3"/>
  <c r="K32" i="17" s="1"/>
  <c r="O406" i="3"/>
  <c r="O29" i="17" s="1"/>
  <c r="G406" i="3"/>
  <c r="G29" i="17" s="1"/>
  <c r="L403" i="3"/>
  <c r="L26" i="17" s="1"/>
  <c r="Q400" i="3"/>
  <c r="Q23" i="17" s="1"/>
  <c r="I400" i="3"/>
  <c r="I23" i="17" s="1"/>
  <c r="M396" i="3"/>
  <c r="M19" i="17" s="1"/>
  <c r="E396" i="3"/>
  <c r="R393" i="3"/>
  <c r="R16" i="17" s="1"/>
  <c r="J393" i="3"/>
  <c r="J16" i="17" s="1"/>
  <c r="M388" i="3"/>
  <c r="E388" i="3"/>
  <c r="L388" i="3"/>
  <c r="G396" i="3"/>
  <c r="G19" i="17" s="1"/>
  <c r="L412" i="3"/>
  <c r="L35" i="17" s="1"/>
  <c r="S409" i="3"/>
  <c r="S32" i="17" s="1"/>
  <c r="J409" i="3"/>
  <c r="J32" i="17" s="1"/>
  <c r="N406" i="3"/>
  <c r="N29" i="17" s="1"/>
  <c r="F406" i="3"/>
  <c r="F29" i="17" s="1"/>
  <c r="S403" i="3"/>
  <c r="S26" i="17" s="1"/>
  <c r="K403" i="3"/>
  <c r="K26" i="17" s="1"/>
  <c r="P400" i="3"/>
  <c r="P23" i="17" s="1"/>
  <c r="H400" i="3"/>
  <c r="H23" i="17" s="1"/>
  <c r="L396" i="3"/>
  <c r="L19" i="17" s="1"/>
  <c r="Q393" i="3"/>
  <c r="Q16" i="17" s="1"/>
  <c r="I393" i="3"/>
  <c r="I16" i="17" s="1"/>
  <c r="Q406" i="3"/>
  <c r="Q29" i="17" s="1"/>
  <c r="F403" i="3"/>
  <c r="F26" i="17" s="1"/>
  <c r="L393" i="3"/>
  <c r="L16" i="17" s="1"/>
  <c r="R417" i="3"/>
  <c r="R40" i="17" s="1"/>
  <c r="P415" i="3"/>
  <c r="P38" i="17" s="1"/>
  <c r="K412" i="3"/>
  <c r="K35" i="17" s="1"/>
  <c r="R409" i="3"/>
  <c r="R32" i="17" s="1"/>
  <c r="I409" i="3"/>
  <c r="I32" i="17" s="1"/>
  <c r="M406" i="3"/>
  <c r="M29" i="17" s="1"/>
  <c r="E406" i="3"/>
  <c r="R403" i="3"/>
  <c r="R26" i="17" s="1"/>
  <c r="J403" i="3"/>
  <c r="J26" i="17" s="1"/>
  <c r="O400" i="3"/>
  <c r="O23" i="17" s="1"/>
  <c r="G400" i="3"/>
  <c r="G23" i="17" s="1"/>
  <c r="S396" i="3"/>
  <c r="S19" i="17" s="1"/>
  <c r="K396" i="3"/>
  <c r="K19" i="17" s="1"/>
  <c r="P393" i="3"/>
  <c r="P16" i="17" s="1"/>
  <c r="H393" i="3"/>
  <c r="H16" i="17" s="1"/>
  <c r="S388" i="3"/>
  <c r="K388" i="3"/>
  <c r="R396" i="3"/>
  <c r="R19" i="17" s="1"/>
  <c r="G393" i="3"/>
  <c r="G16" i="17" s="1"/>
  <c r="R388" i="3"/>
  <c r="E409" i="3"/>
  <c r="N403" i="3"/>
  <c r="N26" i="17" s="1"/>
  <c r="S400" i="3"/>
  <c r="S23" i="17" s="1"/>
  <c r="O396" i="3"/>
  <c r="O19" i="17" s="1"/>
  <c r="R425" i="3"/>
  <c r="R48" i="17" s="1"/>
  <c r="Q417" i="3"/>
  <c r="Q40" i="17" s="1"/>
  <c r="O415" i="3"/>
  <c r="O38" i="17" s="1"/>
  <c r="H412" i="3"/>
  <c r="H35" i="17" s="1"/>
  <c r="Q409" i="3"/>
  <c r="Q32" i="17" s="1"/>
  <c r="H409" i="3"/>
  <c r="H32" i="17" s="1"/>
  <c r="L406" i="3"/>
  <c r="L29" i="17" s="1"/>
  <c r="Q403" i="3"/>
  <c r="Q26" i="17" s="1"/>
  <c r="I403" i="3"/>
  <c r="I26" i="17" s="1"/>
  <c r="N400" i="3"/>
  <c r="N23" i="17" s="1"/>
  <c r="F400" i="3"/>
  <c r="F23" i="17" s="1"/>
  <c r="J396" i="3"/>
  <c r="J19" i="17" s="1"/>
  <c r="O393" i="3"/>
  <c r="O16" i="17" s="1"/>
  <c r="J388" i="3"/>
  <c r="I406" i="3"/>
  <c r="I29" i="17" s="1"/>
  <c r="K400" i="3"/>
  <c r="K23" i="17" s="1"/>
  <c r="J425" i="3"/>
  <c r="J48" i="17" s="1"/>
  <c r="J417" i="3"/>
  <c r="J40" i="17" s="1"/>
  <c r="H415" i="3"/>
  <c r="H38" i="17" s="1"/>
  <c r="F412" i="3"/>
  <c r="F35" i="17" s="1"/>
  <c r="P409" i="3"/>
  <c r="P32" i="17" s="1"/>
  <c r="G409" i="3"/>
  <c r="G32" i="17" s="1"/>
  <c r="S406" i="3"/>
  <c r="S29" i="17" s="1"/>
  <c r="K406" i="3"/>
  <c r="K29" i="17" s="1"/>
  <c r="P403" i="3"/>
  <c r="P26" i="17" s="1"/>
  <c r="H403" i="3"/>
  <c r="H26" i="17" s="1"/>
  <c r="M400" i="3"/>
  <c r="M23" i="17" s="1"/>
  <c r="E400" i="3"/>
  <c r="Q396" i="3"/>
  <c r="Q19" i="17" s="1"/>
  <c r="I396" i="3"/>
  <c r="I19" i="17" s="1"/>
  <c r="N393" i="3"/>
  <c r="N16" i="17" s="1"/>
  <c r="F393" i="3"/>
  <c r="F16" i="17" s="1"/>
  <c r="Q388" i="3"/>
  <c r="I388" i="3"/>
  <c r="H388" i="3"/>
  <c r="N409" i="3"/>
  <c r="N32" i="17" s="1"/>
  <c r="O388" i="3"/>
  <c r="R441" i="3"/>
  <c r="R64" i="17" s="1"/>
  <c r="I417" i="3"/>
  <c r="I40" i="17" s="1"/>
  <c r="G415" i="3"/>
  <c r="G38" i="17" s="1"/>
  <c r="E412" i="3"/>
  <c r="O409" i="3"/>
  <c r="O32" i="17" s="1"/>
  <c r="F409" i="3"/>
  <c r="F32" i="17" s="1"/>
  <c r="R406" i="3"/>
  <c r="R29" i="17" s="1"/>
  <c r="J406" i="3"/>
  <c r="J29" i="17" s="1"/>
  <c r="O403" i="3"/>
  <c r="O26" i="17" s="1"/>
  <c r="G403" i="3"/>
  <c r="G26" i="17" s="1"/>
  <c r="L400" i="3"/>
  <c r="L23" i="17" s="1"/>
  <c r="P396" i="3"/>
  <c r="P19" i="17" s="1"/>
  <c r="H396" i="3"/>
  <c r="H19" i="17" s="1"/>
  <c r="M393" i="3"/>
  <c r="M16" i="17" s="1"/>
  <c r="E393" i="3"/>
  <c r="P388" i="3"/>
  <c r="J441" i="3"/>
  <c r="J64" i="17" s="1"/>
  <c r="G388" i="3"/>
  <c r="Z45" i="3"/>
  <c r="G449" i="3"/>
  <c r="G72" i="17" s="1"/>
  <c r="L452" i="3"/>
  <c r="L75" i="17" s="1"/>
  <c r="S451" i="3"/>
  <c r="S74" i="17" s="1"/>
  <c r="K451" i="3"/>
  <c r="K74" i="17" s="1"/>
  <c r="R450" i="3"/>
  <c r="R73" i="17" s="1"/>
  <c r="J450" i="3"/>
  <c r="J73" i="17" s="1"/>
  <c r="Q449" i="3"/>
  <c r="Q72" i="17" s="1"/>
  <c r="I449" i="3"/>
  <c r="I72" i="17" s="1"/>
  <c r="N448" i="3"/>
  <c r="N71" i="17" s="1"/>
  <c r="F448" i="3"/>
  <c r="F71" i="17" s="1"/>
  <c r="M447" i="3"/>
  <c r="M70" i="17" s="1"/>
  <c r="E447" i="3"/>
  <c r="L446" i="3"/>
  <c r="L69" i="17" s="1"/>
  <c r="S445" i="3"/>
  <c r="S68" i="17" s="1"/>
  <c r="K445" i="3"/>
  <c r="K68" i="17" s="1"/>
  <c r="R444" i="3"/>
  <c r="R67" i="17" s="1"/>
  <c r="J444" i="3"/>
  <c r="J67" i="17" s="1"/>
  <c r="Q443" i="3"/>
  <c r="Q66" i="17" s="1"/>
  <c r="I443" i="3"/>
  <c r="I66" i="17" s="1"/>
  <c r="P442" i="3"/>
  <c r="P65" i="17" s="1"/>
  <c r="H442" i="3"/>
  <c r="H65" i="17" s="1"/>
  <c r="N440" i="3"/>
  <c r="N63" i="17" s="1"/>
  <c r="F440" i="3"/>
  <c r="F63" i="17" s="1"/>
  <c r="M439" i="3"/>
  <c r="M62" i="17" s="1"/>
  <c r="E439" i="3"/>
  <c r="L438" i="3"/>
  <c r="L61" i="17" s="1"/>
  <c r="S437" i="3"/>
  <c r="S60" i="17" s="1"/>
  <c r="K437" i="3"/>
  <c r="K60" i="17" s="1"/>
  <c r="R436" i="3"/>
  <c r="R59" i="17" s="1"/>
  <c r="J436" i="3"/>
  <c r="J59" i="17" s="1"/>
  <c r="Q435" i="3"/>
  <c r="Q58" i="17" s="1"/>
  <c r="I435" i="3"/>
  <c r="I58" i="17" s="1"/>
  <c r="P434" i="3"/>
  <c r="P57" i="17" s="1"/>
  <c r="H434" i="3"/>
  <c r="H57" i="17" s="1"/>
  <c r="O433" i="3"/>
  <c r="O56" i="17" s="1"/>
  <c r="G433" i="3"/>
  <c r="G56" i="17" s="1"/>
  <c r="N432" i="3"/>
  <c r="N55" i="17" s="1"/>
  <c r="F432" i="3"/>
  <c r="F55" i="17" s="1"/>
  <c r="M431" i="3"/>
  <c r="M54" i="17" s="1"/>
  <c r="E431" i="3"/>
  <c r="L430" i="3"/>
  <c r="L53" i="17" s="1"/>
  <c r="S429" i="3"/>
  <c r="S52" i="17" s="1"/>
  <c r="K429" i="3"/>
  <c r="K52" i="17" s="1"/>
  <c r="R428" i="3"/>
  <c r="R51" i="17" s="1"/>
  <c r="J428" i="3"/>
  <c r="J51" i="17" s="1"/>
  <c r="Q427" i="3"/>
  <c r="Q50" i="17" s="1"/>
  <c r="I427" i="3"/>
  <c r="I50" i="17" s="1"/>
  <c r="P426" i="3"/>
  <c r="P49" i="17" s="1"/>
  <c r="H426" i="3"/>
  <c r="H49" i="17" s="1"/>
  <c r="N424" i="3"/>
  <c r="N47" i="17" s="1"/>
  <c r="F424" i="3"/>
  <c r="F47" i="17" s="1"/>
  <c r="M423" i="3"/>
  <c r="M46" i="17" s="1"/>
  <c r="E423" i="3"/>
  <c r="L422" i="3"/>
  <c r="L45" i="17" s="1"/>
  <c r="S421" i="3"/>
  <c r="S44" i="17" s="1"/>
  <c r="K421" i="3"/>
  <c r="K44" i="17" s="1"/>
  <c r="R420" i="3"/>
  <c r="R43" i="17" s="1"/>
  <c r="J420" i="3"/>
  <c r="J43" i="17" s="1"/>
  <c r="Q419" i="3"/>
  <c r="Q42" i="17" s="1"/>
  <c r="I419" i="3"/>
  <c r="I42" i="17" s="1"/>
  <c r="P418" i="3"/>
  <c r="P41" i="17" s="1"/>
  <c r="H418" i="3"/>
  <c r="H41" i="17" s="1"/>
  <c r="N416" i="3"/>
  <c r="N39" i="17" s="1"/>
  <c r="F416" i="3"/>
  <c r="F39" i="17" s="1"/>
  <c r="L414" i="3"/>
  <c r="L37" i="17" s="1"/>
  <c r="S413" i="3"/>
  <c r="S36" i="17" s="1"/>
  <c r="K413" i="3"/>
  <c r="K36" i="17" s="1"/>
  <c r="Q411" i="3"/>
  <c r="Q34" i="17" s="1"/>
  <c r="I411" i="3"/>
  <c r="I34" i="17" s="1"/>
  <c r="P410" i="3"/>
  <c r="P33" i="17" s="1"/>
  <c r="S452" i="3"/>
  <c r="S75" i="17" s="1"/>
  <c r="K452" i="3"/>
  <c r="K75" i="17" s="1"/>
  <c r="R451" i="3"/>
  <c r="R74" i="17" s="1"/>
  <c r="J451" i="3"/>
  <c r="J74" i="17" s="1"/>
  <c r="Q450" i="3"/>
  <c r="Q73" i="17" s="1"/>
  <c r="I450" i="3"/>
  <c r="I73" i="17" s="1"/>
  <c r="P449" i="3"/>
  <c r="P72" i="17" s="1"/>
  <c r="H449" i="3"/>
  <c r="H72" i="17" s="1"/>
  <c r="M448" i="3"/>
  <c r="M71" i="17" s="1"/>
  <c r="E448" i="3"/>
  <c r="L447" i="3"/>
  <c r="L70" i="17" s="1"/>
  <c r="S446" i="3"/>
  <c r="S69" i="17" s="1"/>
  <c r="K446" i="3"/>
  <c r="K69" i="17" s="1"/>
  <c r="R445" i="3"/>
  <c r="R68" i="17" s="1"/>
  <c r="J445" i="3"/>
  <c r="J68" i="17" s="1"/>
  <c r="Q444" i="3"/>
  <c r="Q67" i="17" s="1"/>
  <c r="I444" i="3"/>
  <c r="I67" i="17" s="1"/>
  <c r="P443" i="3"/>
  <c r="P66" i="17" s="1"/>
  <c r="H443" i="3"/>
  <c r="H66" i="17" s="1"/>
  <c r="O442" i="3"/>
  <c r="O65" i="17" s="1"/>
  <c r="G442" i="3"/>
  <c r="G65" i="17" s="1"/>
  <c r="M440" i="3"/>
  <c r="M63" i="17" s="1"/>
  <c r="E440" i="3"/>
  <c r="L439" i="3"/>
  <c r="L62" i="17" s="1"/>
  <c r="S438" i="3"/>
  <c r="S61" i="17" s="1"/>
  <c r="K438" i="3"/>
  <c r="K61" i="17" s="1"/>
  <c r="R437" i="3"/>
  <c r="R60" i="17" s="1"/>
  <c r="J437" i="3"/>
  <c r="J60" i="17" s="1"/>
  <c r="Q436" i="3"/>
  <c r="Q59" i="17" s="1"/>
  <c r="I436" i="3"/>
  <c r="I59" i="17" s="1"/>
  <c r="P435" i="3"/>
  <c r="P58" i="17" s="1"/>
  <c r="H435" i="3"/>
  <c r="H58" i="17" s="1"/>
  <c r="O434" i="3"/>
  <c r="O57" i="17" s="1"/>
  <c r="G434" i="3"/>
  <c r="G57" i="17" s="1"/>
  <c r="N433" i="3"/>
  <c r="N56" i="17" s="1"/>
  <c r="F433" i="3"/>
  <c r="F56" i="17" s="1"/>
  <c r="M432" i="3"/>
  <c r="M55" i="17" s="1"/>
  <c r="E432" i="3"/>
  <c r="L431" i="3"/>
  <c r="L54" i="17" s="1"/>
  <c r="S430" i="3"/>
  <c r="S53" i="17" s="1"/>
  <c r="K430" i="3"/>
  <c r="K53" i="17" s="1"/>
  <c r="R429" i="3"/>
  <c r="R52" i="17" s="1"/>
  <c r="J429" i="3"/>
  <c r="J52" i="17" s="1"/>
  <c r="Q428" i="3"/>
  <c r="Q51" i="17" s="1"/>
  <c r="I428" i="3"/>
  <c r="I51" i="17" s="1"/>
  <c r="P427" i="3"/>
  <c r="P50" i="17" s="1"/>
  <c r="H427" i="3"/>
  <c r="H50" i="17" s="1"/>
  <c r="O426" i="3"/>
  <c r="O49" i="17" s="1"/>
  <c r="G426" i="3"/>
  <c r="G49" i="17" s="1"/>
  <c r="M424" i="3"/>
  <c r="M47" i="17" s="1"/>
  <c r="E424" i="3"/>
  <c r="L423" i="3"/>
  <c r="L46" i="17" s="1"/>
  <c r="S422" i="3"/>
  <c r="S45" i="17" s="1"/>
  <c r="K422" i="3"/>
  <c r="K45" i="17" s="1"/>
  <c r="R421" i="3"/>
  <c r="R44" i="17" s="1"/>
  <c r="J421" i="3"/>
  <c r="J44" i="17" s="1"/>
  <c r="Q420" i="3"/>
  <c r="Q43" i="17" s="1"/>
  <c r="I420" i="3"/>
  <c r="I43" i="17" s="1"/>
  <c r="P419" i="3"/>
  <c r="P42" i="17" s="1"/>
  <c r="H419" i="3"/>
  <c r="H42" i="17" s="1"/>
  <c r="O418" i="3"/>
  <c r="O41" i="17" s="1"/>
  <c r="G418" i="3"/>
  <c r="G41" i="17" s="1"/>
  <c r="M416" i="3"/>
  <c r="M39" i="17" s="1"/>
  <c r="E416" i="3"/>
  <c r="S414" i="3"/>
  <c r="S37" i="17" s="1"/>
  <c r="K414" i="3"/>
  <c r="K37" i="17" s="1"/>
  <c r="R413" i="3"/>
  <c r="R36" i="17" s="1"/>
  <c r="J413" i="3"/>
  <c r="J36" i="17" s="1"/>
  <c r="P411" i="3"/>
  <c r="P34" i="17" s="1"/>
  <c r="H411" i="3"/>
  <c r="H34" i="17" s="1"/>
  <c r="O410" i="3"/>
  <c r="O33" i="17" s="1"/>
  <c r="G410" i="3"/>
  <c r="G33" i="17" s="1"/>
  <c r="R452" i="3"/>
  <c r="R75" i="17" s="1"/>
  <c r="J452" i="3"/>
  <c r="J75" i="17" s="1"/>
  <c r="Q451" i="3"/>
  <c r="Q74" i="17" s="1"/>
  <c r="I451" i="3"/>
  <c r="I74" i="17" s="1"/>
  <c r="P450" i="3"/>
  <c r="P73" i="17" s="1"/>
  <c r="H450" i="3"/>
  <c r="H73" i="17" s="1"/>
  <c r="O449" i="3"/>
  <c r="O72" i="17" s="1"/>
  <c r="F449" i="3"/>
  <c r="F72" i="17" s="1"/>
  <c r="L448" i="3"/>
  <c r="L71" i="17" s="1"/>
  <c r="S447" i="3"/>
  <c r="S70" i="17" s="1"/>
  <c r="K447" i="3"/>
  <c r="K70" i="17" s="1"/>
  <c r="R446" i="3"/>
  <c r="R69" i="17" s="1"/>
  <c r="J446" i="3"/>
  <c r="J69" i="17" s="1"/>
  <c r="Q445" i="3"/>
  <c r="Q68" i="17" s="1"/>
  <c r="I445" i="3"/>
  <c r="I68" i="17" s="1"/>
  <c r="P444" i="3"/>
  <c r="P67" i="17" s="1"/>
  <c r="H444" i="3"/>
  <c r="H67" i="17" s="1"/>
  <c r="O443" i="3"/>
  <c r="O66" i="17" s="1"/>
  <c r="G443" i="3"/>
  <c r="G66" i="17" s="1"/>
  <c r="N442" i="3"/>
  <c r="N65" i="17" s="1"/>
  <c r="F442" i="3"/>
  <c r="F65" i="17" s="1"/>
  <c r="L440" i="3"/>
  <c r="L63" i="17" s="1"/>
  <c r="S439" i="3"/>
  <c r="S62" i="17" s="1"/>
  <c r="K439" i="3"/>
  <c r="K62" i="17" s="1"/>
  <c r="R438" i="3"/>
  <c r="R61" i="17" s="1"/>
  <c r="J438" i="3"/>
  <c r="J61" i="17" s="1"/>
  <c r="Q437" i="3"/>
  <c r="Q60" i="17" s="1"/>
  <c r="I437" i="3"/>
  <c r="I60" i="17" s="1"/>
  <c r="P436" i="3"/>
  <c r="P59" i="17" s="1"/>
  <c r="H436" i="3"/>
  <c r="H59" i="17" s="1"/>
  <c r="O435" i="3"/>
  <c r="O58" i="17" s="1"/>
  <c r="G435" i="3"/>
  <c r="G58" i="17" s="1"/>
  <c r="N434" i="3"/>
  <c r="N57" i="17" s="1"/>
  <c r="F434" i="3"/>
  <c r="F57" i="17" s="1"/>
  <c r="M433" i="3"/>
  <c r="M56" i="17" s="1"/>
  <c r="E433" i="3"/>
  <c r="L432" i="3"/>
  <c r="L55" i="17" s="1"/>
  <c r="S431" i="3"/>
  <c r="S54" i="17" s="1"/>
  <c r="K431" i="3"/>
  <c r="K54" i="17" s="1"/>
  <c r="R430" i="3"/>
  <c r="R53" i="17" s="1"/>
  <c r="J430" i="3"/>
  <c r="J53" i="17" s="1"/>
  <c r="Q429" i="3"/>
  <c r="Q52" i="17" s="1"/>
  <c r="I429" i="3"/>
  <c r="I52" i="17" s="1"/>
  <c r="P428" i="3"/>
  <c r="P51" i="17" s="1"/>
  <c r="H428" i="3"/>
  <c r="H51" i="17" s="1"/>
  <c r="O427" i="3"/>
  <c r="O50" i="17" s="1"/>
  <c r="G427" i="3"/>
  <c r="G50" i="17" s="1"/>
  <c r="N426" i="3"/>
  <c r="N49" i="17" s="1"/>
  <c r="F426" i="3"/>
  <c r="F49" i="17" s="1"/>
  <c r="L424" i="3"/>
  <c r="L47" i="17" s="1"/>
  <c r="S423" i="3"/>
  <c r="S46" i="17" s="1"/>
  <c r="K423" i="3"/>
  <c r="K46" i="17" s="1"/>
  <c r="R422" i="3"/>
  <c r="R45" i="17" s="1"/>
  <c r="J422" i="3"/>
  <c r="J45" i="17" s="1"/>
  <c r="Q421" i="3"/>
  <c r="Q44" i="17" s="1"/>
  <c r="I421" i="3"/>
  <c r="I44" i="17" s="1"/>
  <c r="P420" i="3"/>
  <c r="P43" i="17" s="1"/>
  <c r="H420" i="3"/>
  <c r="H43" i="17" s="1"/>
  <c r="O419" i="3"/>
  <c r="O42" i="17" s="1"/>
  <c r="G419" i="3"/>
  <c r="G42" i="17" s="1"/>
  <c r="N418" i="3"/>
  <c r="N41" i="17" s="1"/>
  <c r="F418" i="3"/>
  <c r="F41" i="17" s="1"/>
  <c r="L416" i="3"/>
  <c r="L39" i="17" s="1"/>
  <c r="R414" i="3"/>
  <c r="R37" i="17" s="1"/>
  <c r="J414" i="3"/>
  <c r="J37" i="17" s="1"/>
  <c r="Q413" i="3"/>
  <c r="Q36" i="17" s="1"/>
  <c r="I413" i="3"/>
  <c r="I36" i="17" s="1"/>
  <c r="Q452" i="3"/>
  <c r="Q75" i="17" s="1"/>
  <c r="I452" i="3"/>
  <c r="I75" i="17" s="1"/>
  <c r="P451" i="3"/>
  <c r="P74" i="17" s="1"/>
  <c r="H451" i="3"/>
  <c r="H74" i="17" s="1"/>
  <c r="O450" i="3"/>
  <c r="O73" i="17" s="1"/>
  <c r="G450" i="3"/>
  <c r="G73" i="17" s="1"/>
  <c r="N449" i="3"/>
  <c r="N72" i="17" s="1"/>
  <c r="E449" i="3"/>
  <c r="S448" i="3"/>
  <c r="S71" i="17" s="1"/>
  <c r="K448" i="3"/>
  <c r="K71" i="17" s="1"/>
  <c r="R447" i="3"/>
  <c r="R70" i="17" s="1"/>
  <c r="J447" i="3"/>
  <c r="J70" i="17" s="1"/>
  <c r="Q446" i="3"/>
  <c r="Q69" i="17" s="1"/>
  <c r="I446" i="3"/>
  <c r="I69" i="17" s="1"/>
  <c r="P445" i="3"/>
  <c r="P68" i="17" s="1"/>
  <c r="H445" i="3"/>
  <c r="H68" i="17" s="1"/>
  <c r="O444" i="3"/>
  <c r="O67" i="17" s="1"/>
  <c r="G444" i="3"/>
  <c r="G67" i="17" s="1"/>
  <c r="N443" i="3"/>
  <c r="N66" i="17" s="1"/>
  <c r="F443" i="3"/>
  <c r="F66" i="17" s="1"/>
  <c r="M442" i="3"/>
  <c r="M65" i="17" s="1"/>
  <c r="E442" i="3"/>
  <c r="S440" i="3"/>
  <c r="S63" i="17" s="1"/>
  <c r="K440" i="3"/>
  <c r="K63" i="17" s="1"/>
  <c r="R439" i="3"/>
  <c r="R62" i="17" s="1"/>
  <c r="J439" i="3"/>
  <c r="J62" i="17" s="1"/>
  <c r="Q438" i="3"/>
  <c r="Q61" i="17" s="1"/>
  <c r="I438" i="3"/>
  <c r="I61" i="17" s="1"/>
  <c r="P437" i="3"/>
  <c r="P60" i="17" s="1"/>
  <c r="H437" i="3"/>
  <c r="H60" i="17" s="1"/>
  <c r="O436" i="3"/>
  <c r="O59" i="17" s="1"/>
  <c r="G436" i="3"/>
  <c r="G59" i="17" s="1"/>
  <c r="N435" i="3"/>
  <c r="N58" i="17" s="1"/>
  <c r="F435" i="3"/>
  <c r="F58" i="17" s="1"/>
  <c r="M434" i="3"/>
  <c r="M57" i="17" s="1"/>
  <c r="E434" i="3"/>
  <c r="L433" i="3"/>
  <c r="L56" i="17" s="1"/>
  <c r="S432" i="3"/>
  <c r="S55" i="17" s="1"/>
  <c r="K432" i="3"/>
  <c r="K55" i="17" s="1"/>
  <c r="R431" i="3"/>
  <c r="R54" i="17" s="1"/>
  <c r="J431" i="3"/>
  <c r="J54" i="17" s="1"/>
  <c r="Q430" i="3"/>
  <c r="Q53" i="17" s="1"/>
  <c r="I430" i="3"/>
  <c r="I53" i="17" s="1"/>
  <c r="P429" i="3"/>
  <c r="P52" i="17" s="1"/>
  <c r="H429" i="3"/>
  <c r="H52" i="17" s="1"/>
  <c r="O428" i="3"/>
  <c r="O51" i="17" s="1"/>
  <c r="G428" i="3"/>
  <c r="G51" i="17" s="1"/>
  <c r="N427" i="3"/>
  <c r="N50" i="17" s="1"/>
  <c r="F427" i="3"/>
  <c r="F50" i="17" s="1"/>
  <c r="M426" i="3"/>
  <c r="M49" i="17" s="1"/>
  <c r="E426" i="3"/>
  <c r="S424" i="3"/>
  <c r="S47" i="17" s="1"/>
  <c r="K424" i="3"/>
  <c r="K47" i="17" s="1"/>
  <c r="R423" i="3"/>
  <c r="R46" i="17" s="1"/>
  <c r="J423" i="3"/>
  <c r="J46" i="17" s="1"/>
  <c r="Q422" i="3"/>
  <c r="Q45" i="17" s="1"/>
  <c r="I422" i="3"/>
  <c r="I45" i="17" s="1"/>
  <c r="P421" i="3"/>
  <c r="P44" i="17" s="1"/>
  <c r="H421" i="3"/>
  <c r="H44" i="17" s="1"/>
  <c r="O420" i="3"/>
  <c r="O43" i="17" s="1"/>
  <c r="G420" i="3"/>
  <c r="G43" i="17" s="1"/>
  <c r="N419" i="3"/>
  <c r="N42" i="17" s="1"/>
  <c r="F419" i="3"/>
  <c r="F42" i="17" s="1"/>
  <c r="M418" i="3"/>
  <c r="M41" i="17" s="1"/>
  <c r="E418" i="3"/>
  <c r="S416" i="3"/>
  <c r="S39" i="17" s="1"/>
  <c r="K416" i="3"/>
  <c r="K39" i="17" s="1"/>
  <c r="Q414" i="3"/>
  <c r="Q37" i="17" s="1"/>
  <c r="I414" i="3"/>
  <c r="I37" i="17" s="1"/>
  <c r="P413" i="3"/>
  <c r="P36" i="17" s="1"/>
  <c r="H413" i="3"/>
  <c r="H36" i="17" s="1"/>
  <c r="N411" i="3"/>
  <c r="N34" i="17" s="1"/>
  <c r="F411" i="3"/>
  <c r="F34" i="17" s="1"/>
  <c r="M410" i="3"/>
  <c r="M33" i="17" s="1"/>
  <c r="E410" i="3"/>
  <c r="S408" i="3"/>
  <c r="S31" i="17" s="1"/>
  <c r="P452" i="3"/>
  <c r="P75" i="17" s="1"/>
  <c r="H452" i="3"/>
  <c r="H75" i="17" s="1"/>
  <c r="O451" i="3"/>
  <c r="O74" i="17" s="1"/>
  <c r="G451" i="3"/>
  <c r="G74" i="17" s="1"/>
  <c r="N450" i="3"/>
  <c r="N73" i="17" s="1"/>
  <c r="F450" i="3"/>
  <c r="F73" i="17" s="1"/>
  <c r="M449" i="3"/>
  <c r="M72" i="17" s="1"/>
  <c r="R448" i="3"/>
  <c r="R71" i="17" s="1"/>
  <c r="J448" i="3"/>
  <c r="J71" i="17" s="1"/>
  <c r="Q447" i="3"/>
  <c r="Q70" i="17" s="1"/>
  <c r="I447" i="3"/>
  <c r="I70" i="17" s="1"/>
  <c r="P446" i="3"/>
  <c r="P69" i="17" s="1"/>
  <c r="H446" i="3"/>
  <c r="H69" i="17" s="1"/>
  <c r="O445" i="3"/>
  <c r="O68" i="17" s="1"/>
  <c r="G445" i="3"/>
  <c r="G68" i="17" s="1"/>
  <c r="N444" i="3"/>
  <c r="N67" i="17" s="1"/>
  <c r="F444" i="3"/>
  <c r="F67" i="17" s="1"/>
  <c r="M443" i="3"/>
  <c r="M66" i="17" s="1"/>
  <c r="E443" i="3"/>
  <c r="L442" i="3"/>
  <c r="L65" i="17" s="1"/>
  <c r="R440" i="3"/>
  <c r="R63" i="17" s="1"/>
  <c r="J440" i="3"/>
  <c r="J63" i="17" s="1"/>
  <c r="Q439" i="3"/>
  <c r="Q62" i="17" s="1"/>
  <c r="I439" i="3"/>
  <c r="I62" i="17" s="1"/>
  <c r="P438" i="3"/>
  <c r="P61" i="17" s="1"/>
  <c r="H438" i="3"/>
  <c r="H61" i="17" s="1"/>
  <c r="O437" i="3"/>
  <c r="O60" i="17" s="1"/>
  <c r="G437" i="3"/>
  <c r="G60" i="17" s="1"/>
  <c r="N436" i="3"/>
  <c r="N59" i="17" s="1"/>
  <c r="F436" i="3"/>
  <c r="F59" i="17" s="1"/>
  <c r="M435" i="3"/>
  <c r="M58" i="17" s="1"/>
  <c r="E435" i="3"/>
  <c r="L434" i="3"/>
  <c r="L57" i="17" s="1"/>
  <c r="S433" i="3"/>
  <c r="S56" i="17" s="1"/>
  <c r="K433" i="3"/>
  <c r="K56" i="17" s="1"/>
  <c r="R432" i="3"/>
  <c r="R55" i="17" s="1"/>
  <c r="J432" i="3"/>
  <c r="J55" i="17" s="1"/>
  <c r="Q431" i="3"/>
  <c r="Q54" i="17" s="1"/>
  <c r="I431" i="3"/>
  <c r="I54" i="17" s="1"/>
  <c r="P430" i="3"/>
  <c r="P53" i="17" s="1"/>
  <c r="H430" i="3"/>
  <c r="H53" i="17" s="1"/>
  <c r="O429" i="3"/>
  <c r="O52" i="17" s="1"/>
  <c r="G429" i="3"/>
  <c r="G52" i="17" s="1"/>
  <c r="N428" i="3"/>
  <c r="N51" i="17" s="1"/>
  <c r="F428" i="3"/>
  <c r="F51" i="17" s="1"/>
  <c r="M427" i="3"/>
  <c r="M50" i="17" s="1"/>
  <c r="E427" i="3"/>
  <c r="L426" i="3"/>
  <c r="L49" i="17" s="1"/>
  <c r="R424" i="3"/>
  <c r="R47" i="17" s="1"/>
  <c r="J424" i="3"/>
  <c r="J47" i="17" s="1"/>
  <c r="Q423" i="3"/>
  <c r="Q46" i="17" s="1"/>
  <c r="I423" i="3"/>
  <c r="I46" i="17" s="1"/>
  <c r="P422" i="3"/>
  <c r="P45" i="17" s="1"/>
  <c r="H422" i="3"/>
  <c r="H45" i="17" s="1"/>
  <c r="O421" i="3"/>
  <c r="O44" i="17" s="1"/>
  <c r="G421" i="3"/>
  <c r="G44" i="17" s="1"/>
  <c r="N420" i="3"/>
  <c r="N43" i="17" s="1"/>
  <c r="F420" i="3"/>
  <c r="F43" i="17" s="1"/>
  <c r="M419" i="3"/>
  <c r="M42" i="17" s="1"/>
  <c r="E419" i="3"/>
  <c r="L418" i="3"/>
  <c r="L41" i="17" s="1"/>
  <c r="R416" i="3"/>
  <c r="R39" i="17" s="1"/>
  <c r="J416" i="3"/>
  <c r="J39" i="17" s="1"/>
  <c r="P414" i="3"/>
  <c r="P37" i="17" s="1"/>
  <c r="H414" i="3"/>
  <c r="H37" i="17" s="1"/>
  <c r="O413" i="3"/>
  <c r="O36" i="17" s="1"/>
  <c r="G413" i="3"/>
  <c r="G36" i="17" s="1"/>
  <c r="N452" i="3"/>
  <c r="N75" i="17" s="1"/>
  <c r="F452" i="3"/>
  <c r="F75" i="17" s="1"/>
  <c r="M451" i="3"/>
  <c r="M74" i="17" s="1"/>
  <c r="E451" i="3"/>
  <c r="L450" i="3"/>
  <c r="L73" i="17" s="1"/>
  <c r="S449" i="3"/>
  <c r="S72" i="17" s="1"/>
  <c r="K449" i="3"/>
  <c r="K72" i="17" s="1"/>
  <c r="P448" i="3"/>
  <c r="P71" i="17" s="1"/>
  <c r="H448" i="3"/>
  <c r="H71" i="17" s="1"/>
  <c r="O447" i="3"/>
  <c r="O70" i="17" s="1"/>
  <c r="G447" i="3"/>
  <c r="G70" i="17" s="1"/>
  <c r="N446" i="3"/>
  <c r="N69" i="17" s="1"/>
  <c r="F446" i="3"/>
  <c r="F69" i="17" s="1"/>
  <c r="M445" i="3"/>
  <c r="M68" i="17" s="1"/>
  <c r="E445" i="3"/>
  <c r="L444" i="3"/>
  <c r="L67" i="17" s="1"/>
  <c r="S443" i="3"/>
  <c r="S66" i="17" s="1"/>
  <c r="K443" i="3"/>
  <c r="K66" i="17" s="1"/>
  <c r="R442" i="3"/>
  <c r="R65" i="17" s="1"/>
  <c r="J442" i="3"/>
  <c r="J65" i="17" s="1"/>
  <c r="P440" i="3"/>
  <c r="P63" i="17" s="1"/>
  <c r="H440" i="3"/>
  <c r="H63" i="17" s="1"/>
  <c r="O439" i="3"/>
  <c r="O62" i="17" s="1"/>
  <c r="G439" i="3"/>
  <c r="G62" i="17" s="1"/>
  <c r="N438" i="3"/>
  <c r="N61" i="17" s="1"/>
  <c r="F438" i="3"/>
  <c r="F61" i="17" s="1"/>
  <c r="M437" i="3"/>
  <c r="M60" i="17" s="1"/>
  <c r="E437" i="3"/>
  <c r="L436" i="3"/>
  <c r="L59" i="17" s="1"/>
  <c r="S435" i="3"/>
  <c r="S58" i="17" s="1"/>
  <c r="K435" i="3"/>
  <c r="K58" i="17" s="1"/>
  <c r="R434" i="3"/>
  <c r="R57" i="17" s="1"/>
  <c r="J434" i="3"/>
  <c r="J57" i="17" s="1"/>
  <c r="Q433" i="3"/>
  <c r="Q56" i="17" s="1"/>
  <c r="I433" i="3"/>
  <c r="I56" i="17" s="1"/>
  <c r="P432" i="3"/>
  <c r="P55" i="17" s="1"/>
  <c r="H432" i="3"/>
  <c r="H55" i="17" s="1"/>
  <c r="O431" i="3"/>
  <c r="O54" i="17" s="1"/>
  <c r="G431" i="3"/>
  <c r="G54" i="17" s="1"/>
  <c r="N430" i="3"/>
  <c r="N53" i="17" s="1"/>
  <c r="F430" i="3"/>
  <c r="F53" i="17" s="1"/>
  <c r="M429" i="3"/>
  <c r="M52" i="17" s="1"/>
  <c r="E429" i="3"/>
  <c r="L428" i="3"/>
  <c r="L51" i="17" s="1"/>
  <c r="S427" i="3"/>
  <c r="S50" i="17" s="1"/>
  <c r="K427" i="3"/>
  <c r="K50" i="17" s="1"/>
  <c r="R426" i="3"/>
  <c r="R49" i="17" s="1"/>
  <c r="J426" i="3"/>
  <c r="J49" i="17" s="1"/>
  <c r="P424" i="3"/>
  <c r="P47" i="17" s="1"/>
  <c r="H424" i="3"/>
  <c r="H47" i="17" s="1"/>
  <c r="O423" i="3"/>
  <c r="O46" i="17" s="1"/>
  <c r="G423" i="3"/>
  <c r="G46" i="17" s="1"/>
  <c r="N422" i="3"/>
  <c r="N45" i="17" s="1"/>
  <c r="F422" i="3"/>
  <c r="F45" i="17" s="1"/>
  <c r="M421" i="3"/>
  <c r="M44" i="17" s="1"/>
  <c r="E421" i="3"/>
  <c r="L420" i="3"/>
  <c r="L43" i="17" s="1"/>
  <c r="S419" i="3"/>
  <c r="S42" i="17" s="1"/>
  <c r="K419" i="3"/>
  <c r="K42" i="17" s="1"/>
  <c r="R418" i="3"/>
  <c r="R41" i="17" s="1"/>
  <c r="J418" i="3"/>
  <c r="J41" i="17" s="1"/>
  <c r="M452" i="3"/>
  <c r="M75" i="17" s="1"/>
  <c r="E452" i="3"/>
  <c r="L451" i="3"/>
  <c r="L74" i="17" s="1"/>
  <c r="S450" i="3"/>
  <c r="S73" i="17" s="1"/>
  <c r="K450" i="3"/>
  <c r="K73" i="17" s="1"/>
  <c r="R449" i="3"/>
  <c r="R72" i="17" s="1"/>
  <c r="J449" i="3"/>
  <c r="J72" i="17" s="1"/>
  <c r="O448" i="3"/>
  <c r="O71" i="17" s="1"/>
  <c r="G448" i="3"/>
  <c r="G71" i="17" s="1"/>
  <c r="N447" i="3"/>
  <c r="N70" i="17" s="1"/>
  <c r="F447" i="3"/>
  <c r="F70" i="17" s="1"/>
  <c r="M446" i="3"/>
  <c r="M69" i="17" s="1"/>
  <c r="E446" i="3"/>
  <c r="L445" i="3"/>
  <c r="L68" i="17" s="1"/>
  <c r="S444" i="3"/>
  <c r="S67" i="17" s="1"/>
  <c r="K444" i="3"/>
  <c r="K67" i="17" s="1"/>
  <c r="R443" i="3"/>
  <c r="R66" i="17" s="1"/>
  <c r="J443" i="3"/>
  <c r="J66" i="17" s="1"/>
  <c r="Q442" i="3"/>
  <c r="Q65" i="17" s="1"/>
  <c r="I442" i="3"/>
  <c r="I65" i="17" s="1"/>
  <c r="O440" i="3"/>
  <c r="O63" i="17" s="1"/>
  <c r="G440" i="3"/>
  <c r="G63" i="17" s="1"/>
  <c r="N439" i="3"/>
  <c r="N62" i="17" s="1"/>
  <c r="F439" i="3"/>
  <c r="F62" i="17" s="1"/>
  <c r="M438" i="3"/>
  <c r="M61" i="17" s="1"/>
  <c r="E438" i="3"/>
  <c r="L437" i="3"/>
  <c r="L60" i="17" s="1"/>
  <c r="S436" i="3"/>
  <c r="S59" i="17" s="1"/>
  <c r="K436" i="3"/>
  <c r="K59" i="17" s="1"/>
  <c r="R435" i="3"/>
  <c r="R58" i="17" s="1"/>
  <c r="J435" i="3"/>
  <c r="J58" i="17" s="1"/>
  <c r="Q434" i="3"/>
  <c r="Q57" i="17" s="1"/>
  <c r="I434" i="3"/>
  <c r="I57" i="17" s="1"/>
  <c r="P433" i="3"/>
  <c r="P56" i="17" s="1"/>
  <c r="H433" i="3"/>
  <c r="H56" i="17" s="1"/>
  <c r="O432" i="3"/>
  <c r="O55" i="17" s="1"/>
  <c r="G432" i="3"/>
  <c r="G55" i="17" s="1"/>
  <c r="N431" i="3"/>
  <c r="N54" i="17" s="1"/>
  <c r="F431" i="3"/>
  <c r="F54" i="17" s="1"/>
  <c r="M430" i="3"/>
  <c r="M53" i="17" s="1"/>
  <c r="E430" i="3"/>
  <c r="L429" i="3"/>
  <c r="L52" i="17" s="1"/>
  <c r="S428" i="3"/>
  <c r="S51" i="17" s="1"/>
  <c r="K428" i="3"/>
  <c r="K51" i="17" s="1"/>
  <c r="R427" i="3"/>
  <c r="R50" i="17" s="1"/>
  <c r="J427" i="3"/>
  <c r="J50" i="17" s="1"/>
  <c r="Q426" i="3"/>
  <c r="Q49" i="17" s="1"/>
  <c r="I426" i="3"/>
  <c r="I49" i="17" s="1"/>
  <c r="O424" i="3"/>
  <c r="O47" i="17" s="1"/>
  <c r="G424" i="3"/>
  <c r="G47" i="17" s="1"/>
  <c r="N423" i="3"/>
  <c r="N46" i="17" s="1"/>
  <c r="F423" i="3"/>
  <c r="F46" i="17" s="1"/>
  <c r="M422" i="3"/>
  <c r="M45" i="17" s="1"/>
  <c r="E422" i="3"/>
  <c r="L421" i="3"/>
  <c r="L44" i="17" s="1"/>
  <c r="S420" i="3"/>
  <c r="S43" i="17" s="1"/>
  <c r="K420" i="3"/>
  <c r="K43" i="17" s="1"/>
  <c r="R419" i="3"/>
  <c r="R42" i="17" s="1"/>
  <c r="J419" i="3"/>
  <c r="J42" i="17" s="1"/>
  <c r="Q418" i="3"/>
  <c r="Q41" i="17" s="1"/>
  <c r="I418" i="3"/>
  <c r="I41" i="17" s="1"/>
  <c r="O416" i="3"/>
  <c r="O39" i="17" s="1"/>
  <c r="G416" i="3"/>
  <c r="G39" i="17" s="1"/>
  <c r="M414" i="3"/>
  <c r="M37" i="17" s="1"/>
  <c r="E414" i="3"/>
  <c r="O452" i="3"/>
  <c r="O75" i="17" s="1"/>
  <c r="F445" i="3"/>
  <c r="F68" i="17" s="1"/>
  <c r="Q440" i="3"/>
  <c r="Q63" i="17" s="1"/>
  <c r="M436" i="3"/>
  <c r="M59" i="17" s="1"/>
  <c r="I432" i="3"/>
  <c r="I55" i="17" s="1"/>
  <c r="E428" i="3"/>
  <c r="P423" i="3"/>
  <c r="P46" i="17" s="1"/>
  <c r="L419" i="3"/>
  <c r="L42" i="17" s="1"/>
  <c r="P416" i="3"/>
  <c r="P39" i="17" s="1"/>
  <c r="N414" i="3"/>
  <c r="N37" i="17" s="1"/>
  <c r="R411" i="3"/>
  <c r="R34" i="17" s="1"/>
  <c r="S410" i="3"/>
  <c r="S33" i="17" s="1"/>
  <c r="H410" i="3"/>
  <c r="H33" i="17" s="1"/>
  <c r="R408" i="3"/>
  <c r="R31" i="17" s="1"/>
  <c r="J408" i="3"/>
  <c r="J31" i="17" s="1"/>
  <c r="Q407" i="3"/>
  <c r="Q30" i="17" s="1"/>
  <c r="I407" i="3"/>
  <c r="I30" i="17" s="1"/>
  <c r="O405" i="3"/>
  <c r="O28" i="17" s="1"/>
  <c r="G405" i="3"/>
  <c r="G28" i="17" s="1"/>
  <c r="N404" i="3"/>
  <c r="N27" i="17" s="1"/>
  <c r="F404" i="3"/>
  <c r="F27" i="17" s="1"/>
  <c r="L402" i="3"/>
  <c r="L25" i="17" s="1"/>
  <c r="S401" i="3"/>
  <c r="S24" i="17" s="1"/>
  <c r="K401" i="3"/>
  <c r="K24" i="17" s="1"/>
  <c r="Q399" i="3"/>
  <c r="Q22" i="17" s="1"/>
  <c r="I399" i="3"/>
  <c r="I22" i="17" s="1"/>
  <c r="P398" i="3"/>
  <c r="P21" i="17" s="1"/>
  <c r="H398" i="3"/>
  <c r="H21" i="17" s="1"/>
  <c r="O397" i="3"/>
  <c r="O20" i="17" s="1"/>
  <c r="G397" i="3"/>
  <c r="G20" i="17" s="1"/>
  <c r="M395" i="3"/>
  <c r="M18" i="17" s="1"/>
  <c r="E395" i="3"/>
  <c r="L394" i="3"/>
  <c r="L17" i="17" s="1"/>
  <c r="R392" i="3"/>
  <c r="R15" i="17" s="1"/>
  <c r="J392" i="3"/>
  <c r="J15" i="17" s="1"/>
  <c r="Q391" i="3"/>
  <c r="Q14" i="17" s="1"/>
  <c r="I391" i="3"/>
  <c r="I14" i="17" s="1"/>
  <c r="P390" i="3"/>
  <c r="P13" i="17" s="1"/>
  <c r="H390" i="3"/>
  <c r="H13" i="17" s="1"/>
  <c r="O389" i="3"/>
  <c r="O12" i="17" s="1"/>
  <c r="G389" i="3"/>
  <c r="G12" i="17" s="1"/>
  <c r="J399" i="3"/>
  <c r="J22" i="17" s="1"/>
  <c r="G452" i="3"/>
  <c r="G75" i="17" s="1"/>
  <c r="Q448" i="3"/>
  <c r="Q71" i="17" s="1"/>
  <c r="M444" i="3"/>
  <c r="M67" i="17" s="1"/>
  <c r="I440" i="3"/>
  <c r="I63" i="17" s="1"/>
  <c r="E436" i="3"/>
  <c r="P431" i="3"/>
  <c r="P54" i="17" s="1"/>
  <c r="L427" i="3"/>
  <c r="L50" i="17" s="1"/>
  <c r="H423" i="3"/>
  <c r="H46" i="17" s="1"/>
  <c r="S418" i="3"/>
  <c r="S41" i="17" s="1"/>
  <c r="I416" i="3"/>
  <c r="I39" i="17" s="1"/>
  <c r="G414" i="3"/>
  <c r="G37" i="17" s="1"/>
  <c r="O411" i="3"/>
  <c r="O34" i="17" s="1"/>
  <c r="R410" i="3"/>
  <c r="R33" i="17" s="1"/>
  <c r="F410" i="3"/>
  <c r="F33" i="17" s="1"/>
  <c r="Q408" i="3"/>
  <c r="Q31" i="17" s="1"/>
  <c r="I408" i="3"/>
  <c r="I31" i="17" s="1"/>
  <c r="P407" i="3"/>
  <c r="P30" i="17" s="1"/>
  <c r="H407" i="3"/>
  <c r="H30" i="17" s="1"/>
  <c r="N405" i="3"/>
  <c r="N28" i="17" s="1"/>
  <c r="F405" i="3"/>
  <c r="F28" i="17" s="1"/>
  <c r="M404" i="3"/>
  <c r="M27" i="17" s="1"/>
  <c r="E404" i="3"/>
  <c r="S402" i="3"/>
  <c r="S25" i="17" s="1"/>
  <c r="K402" i="3"/>
  <c r="K25" i="17" s="1"/>
  <c r="R401" i="3"/>
  <c r="R24" i="17" s="1"/>
  <c r="J401" i="3"/>
  <c r="J24" i="17" s="1"/>
  <c r="P399" i="3"/>
  <c r="P22" i="17" s="1"/>
  <c r="H399" i="3"/>
  <c r="H22" i="17" s="1"/>
  <c r="O398" i="3"/>
  <c r="O21" i="17" s="1"/>
  <c r="G398" i="3"/>
  <c r="G21" i="17" s="1"/>
  <c r="N397" i="3"/>
  <c r="N20" i="17" s="1"/>
  <c r="F397" i="3"/>
  <c r="F20" i="17" s="1"/>
  <c r="L395" i="3"/>
  <c r="L18" i="17" s="1"/>
  <c r="S394" i="3"/>
  <c r="S17" i="17" s="1"/>
  <c r="K394" i="3"/>
  <c r="K17" i="17" s="1"/>
  <c r="Q392" i="3"/>
  <c r="Q15" i="17" s="1"/>
  <c r="I392" i="3"/>
  <c r="I15" i="17" s="1"/>
  <c r="P391" i="3"/>
  <c r="P14" i="17" s="1"/>
  <c r="H391" i="3"/>
  <c r="H14" i="17" s="1"/>
  <c r="O390" i="3"/>
  <c r="O13" i="17" s="1"/>
  <c r="G390" i="3"/>
  <c r="G13" i="17" s="1"/>
  <c r="N389" i="3"/>
  <c r="N12" i="17" s="1"/>
  <c r="F389" i="3"/>
  <c r="F12" i="17" s="1"/>
  <c r="Q398" i="3"/>
  <c r="Q21" i="17" s="1"/>
  <c r="E394" i="3"/>
  <c r="R391" i="3"/>
  <c r="R14" i="17" s="1"/>
  <c r="P389" i="3"/>
  <c r="P12" i="17" s="1"/>
  <c r="N451" i="3"/>
  <c r="N74" i="17" s="1"/>
  <c r="I448" i="3"/>
  <c r="I71" i="17" s="1"/>
  <c r="E444" i="3"/>
  <c r="P439" i="3"/>
  <c r="P62" i="17" s="1"/>
  <c r="L435" i="3"/>
  <c r="L58" i="17" s="1"/>
  <c r="H431" i="3"/>
  <c r="H54" i="17" s="1"/>
  <c r="S426" i="3"/>
  <c r="S49" i="17" s="1"/>
  <c r="O422" i="3"/>
  <c r="O45" i="17" s="1"/>
  <c r="K418" i="3"/>
  <c r="K41" i="17" s="1"/>
  <c r="H416" i="3"/>
  <c r="H39" i="17" s="1"/>
  <c r="F414" i="3"/>
  <c r="F37" i="17" s="1"/>
  <c r="M411" i="3"/>
  <c r="M34" i="17" s="1"/>
  <c r="Q410" i="3"/>
  <c r="Q33" i="17" s="1"/>
  <c r="P408" i="3"/>
  <c r="P31" i="17" s="1"/>
  <c r="H408" i="3"/>
  <c r="H31" i="17" s="1"/>
  <c r="O407" i="3"/>
  <c r="O30" i="17" s="1"/>
  <c r="G407" i="3"/>
  <c r="G30" i="17" s="1"/>
  <c r="M405" i="3"/>
  <c r="M28" i="17" s="1"/>
  <c r="E405" i="3"/>
  <c r="L404" i="3"/>
  <c r="L27" i="17" s="1"/>
  <c r="R402" i="3"/>
  <c r="R25" i="17" s="1"/>
  <c r="J402" i="3"/>
  <c r="J25" i="17" s="1"/>
  <c r="Q401" i="3"/>
  <c r="Q24" i="17" s="1"/>
  <c r="I401" i="3"/>
  <c r="I24" i="17" s="1"/>
  <c r="O399" i="3"/>
  <c r="O22" i="17" s="1"/>
  <c r="G399" i="3"/>
  <c r="G22" i="17" s="1"/>
  <c r="N398" i="3"/>
  <c r="N21" i="17" s="1"/>
  <c r="F398" i="3"/>
  <c r="F21" i="17" s="1"/>
  <c r="M397" i="3"/>
  <c r="M20" i="17" s="1"/>
  <c r="E397" i="3"/>
  <c r="S395" i="3"/>
  <c r="S18" i="17" s="1"/>
  <c r="K395" i="3"/>
  <c r="K18" i="17" s="1"/>
  <c r="R394" i="3"/>
  <c r="R17" i="17" s="1"/>
  <c r="J394" i="3"/>
  <c r="J17" i="17" s="1"/>
  <c r="P392" i="3"/>
  <c r="P15" i="17" s="1"/>
  <c r="H392" i="3"/>
  <c r="H15" i="17" s="1"/>
  <c r="O391" i="3"/>
  <c r="O14" i="17" s="1"/>
  <c r="G391" i="3"/>
  <c r="G14" i="17" s="1"/>
  <c r="N390" i="3"/>
  <c r="N13" i="17" s="1"/>
  <c r="F390" i="3"/>
  <c r="F13" i="17" s="1"/>
  <c r="M389" i="3"/>
  <c r="M12" i="17" s="1"/>
  <c r="E389" i="3"/>
  <c r="E411" i="3"/>
  <c r="O404" i="3"/>
  <c r="O27" i="17" s="1"/>
  <c r="L401" i="3"/>
  <c r="L24" i="17" s="1"/>
  <c r="R399" i="3"/>
  <c r="R22" i="17" s="1"/>
  <c r="H397" i="3"/>
  <c r="H20" i="17" s="1"/>
  <c r="N395" i="3"/>
  <c r="N18" i="17" s="1"/>
  <c r="J391" i="3"/>
  <c r="J14" i="17" s="1"/>
  <c r="H389" i="3"/>
  <c r="H12" i="17" s="1"/>
  <c r="F451" i="3"/>
  <c r="F74" i="17" s="1"/>
  <c r="P447" i="3"/>
  <c r="P70" i="17" s="1"/>
  <c r="L443" i="3"/>
  <c r="L66" i="17" s="1"/>
  <c r="H439" i="3"/>
  <c r="H62" i="17" s="1"/>
  <c r="S434" i="3"/>
  <c r="S57" i="17" s="1"/>
  <c r="O430" i="3"/>
  <c r="O53" i="17" s="1"/>
  <c r="K426" i="3"/>
  <c r="K49" i="17" s="1"/>
  <c r="G422" i="3"/>
  <c r="G45" i="17" s="1"/>
  <c r="N413" i="3"/>
  <c r="N36" i="17" s="1"/>
  <c r="L411" i="3"/>
  <c r="L34" i="17" s="1"/>
  <c r="N410" i="3"/>
  <c r="N33" i="17" s="1"/>
  <c r="O408" i="3"/>
  <c r="O31" i="17" s="1"/>
  <c r="G408" i="3"/>
  <c r="G31" i="17" s="1"/>
  <c r="N407" i="3"/>
  <c r="N30" i="17" s="1"/>
  <c r="F407" i="3"/>
  <c r="F30" i="17" s="1"/>
  <c r="L405" i="3"/>
  <c r="L28" i="17" s="1"/>
  <c r="S404" i="3"/>
  <c r="S27" i="17" s="1"/>
  <c r="K404" i="3"/>
  <c r="K27" i="17" s="1"/>
  <c r="Q402" i="3"/>
  <c r="Q25" i="17" s="1"/>
  <c r="I402" i="3"/>
  <c r="I25" i="17" s="1"/>
  <c r="P401" i="3"/>
  <c r="P24" i="17" s="1"/>
  <c r="H401" i="3"/>
  <c r="H24" i="17" s="1"/>
  <c r="N399" i="3"/>
  <c r="N22" i="17" s="1"/>
  <c r="F399" i="3"/>
  <c r="F22" i="17" s="1"/>
  <c r="M398" i="3"/>
  <c r="M21" i="17" s="1"/>
  <c r="E398" i="3"/>
  <c r="L397" i="3"/>
  <c r="L20" i="17" s="1"/>
  <c r="R395" i="3"/>
  <c r="R18" i="17" s="1"/>
  <c r="J395" i="3"/>
  <c r="J18" i="17" s="1"/>
  <c r="Q394" i="3"/>
  <c r="Q17" i="17" s="1"/>
  <c r="I394" i="3"/>
  <c r="I17" i="17" s="1"/>
  <c r="O392" i="3"/>
  <c r="O15" i="17" s="1"/>
  <c r="G392" i="3"/>
  <c r="G15" i="17" s="1"/>
  <c r="N391" i="3"/>
  <c r="N14" i="17" s="1"/>
  <c r="F391" i="3"/>
  <c r="F14" i="17" s="1"/>
  <c r="M390" i="3"/>
  <c r="M13" i="17" s="1"/>
  <c r="E390" i="3"/>
  <c r="L389" i="3"/>
  <c r="L12" i="17" s="1"/>
  <c r="S397" i="3"/>
  <c r="S20" i="17" s="1"/>
  <c r="K397" i="3"/>
  <c r="K20" i="17" s="1"/>
  <c r="Q395" i="3"/>
  <c r="Q18" i="17" s="1"/>
  <c r="H394" i="3"/>
  <c r="H17" i="17" s="1"/>
  <c r="F392" i="3"/>
  <c r="F15" i="17" s="1"/>
  <c r="E391" i="3"/>
  <c r="L390" i="3"/>
  <c r="L13" i="17" s="1"/>
  <c r="S389" i="3"/>
  <c r="S12" i="17" s="1"/>
  <c r="K389" i="3"/>
  <c r="K12" i="17" s="1"/>
  <c r="O414" i="3"/>
  <c r="O37" i="17" s="1"/>
  <c r="J407" i="3"/>
  <c r="J30" i="17" s="1"/>
  <c r="H405" i="3"/>
  <c r="H28" i="17" s="1"/>
  <c r="E402" i="3"/>
  <c r="I398" i="3"/>
  <c r="I21" i="17" s="1"/>
  <c r="M394" i="3"/>
  <c r="M17" i="17" s="1"/>
  <c r="S392" i="3"/>
  <c r="S15" i="17" s="1"/>
  <c r="M450" i="3"/>
  <c r="M73" i="17" s="1"/>
  <c r="H447" i="3"/>
  <c r="H70" i="17" s="1"/>
  <c r="S442" i="3"/>
  <c r="S65" i="17" s="1"/>
  <c r="O438" i="3"/>
  <c r="O61" i="17" s="1"/>
  <c r="K434" i="3"/>
  <c r="K57" i="17" s="1"/>
  <c r="G430" i="3"/>
  <c r="G53" i="17" s="1"/>
  <c r="N421" i="3"/>
  <c r="N44" i="17" s="1"/>
  <c r="M413" i="3"/>
  <c r="M36" i="17" s="1"/>
  <c r="K411" i="3"/>
  <c r="K34" i="17" s="1"/>
  <c r="L410" i="3"/>
  <c r="L33" i="17" s="1"/>
  <c r="N408" i="3"/>
  <c r="N31" i="17" s="1"/>
  <c r="F408" i="3"/>
  <c r="F31" i="17" s="1"/>
  <c r="M407" i="3"/>
  <c r="M30" i="17" s="1"/>
  <c r="E407" i="3"/>
  <c r="S405" i="3"/>
  <c r="S28" i="17" s="1"/>
  <c r="K405" i="3"/>
  <c r="K28" i="17" s="1"/>
  <c r="R404" i="3"/>
  <c r="R27" i="17" s="1"/>
  <c r="J404" i="3"/>
  <c r="J27" i="17" s="1"/>
  <c r="P402" i="3"/>
  <c r="P25" i="17" s="1"/>
  <c r="H402" i="3"/>
  <c r="H25" i="17" s="1"/>
  <c r="O401" i="3"/>
  <c r="O24" i="17" s="1"/>
  <c r="G401" i="3"/>
  <c r="G24" i="17" s="1"/>
  <c r="M399" i="3"/>
  <c r="M22" i="17" s="1"/>
  <c r="E399" i="3"/>
  <c r="L398" i="3"/>
  <c r="L21" i="17" s="1"/>
  <c r="I395" i="3"/>
  <c r="I18" i="17" s="1"/>
  <c r="P394" i="3"/>
  <c r="P17" i="17" s="1"/>
  <c r="N392" i="3"/>
  <c r="N15" i="17" s="1"/>
  <c r="M391" i="3"/>
  <c r="M14" i="17" s="1"/>
  <c r="Q432" i="3"/>
  <c r="Q55" i="17" s="1"/>
  <c r="E420" i="3"/>
  <c r="E413" i="3"/>
  <c r="I410" i="3"/>
  <c r="I33" i="17" s="1"/>
  <c r="K408" i="3"/>
  <c r="K31" i="17" s="1"/>
  <c r="G404" i="3"/>
  <c r="G27" i="17" s="1"/>
  <c r="M402" i="3"/>
  <c r="M25" i="17" s="1"/>
  <c r="E450" i="3"/>
  <c r="O446" i="3"/>
  <c r="O69" i="17" s="1"/>
  <c r="K442" i="3"/>
  <c r="K65" i="17" s="1"/>
  <c r="G438" i="3"/>
  <c r="G61" i="17" s="1"/>
  <c r="R433" i="3"/>
  <c r="R56" i="17" s="1"/>
  <c r="N429" i="3"/>
  <c r="N52" i="17" s="1"/>
  <c r="F421" i="3"/>
  <c r="F44" i="17" s="1"/>
  <c r="L413" i="3"/>
  <c r="L36" i="17" s="1"/>
  <c r="J411" i="3"/>
  <c r="J34" i="17" s="1"/>
  <c r="K410" i="3"/>
  <c r="K33" i="17" s="1"/>
  <c r="M408" i="3"/>
  <c r="M31" i="17" s="1"/>
  <c r="E408" i="3"/>
  <c r="L407" i="3"/>
  <c r="L30" i="17" s="1"/>
  <c r="R405" i="3"/>
  <c r="R28" i="17" s="1"/>
  <c r="J405" i="3"/>
  <c r="J28" i="17" s="1"/>
  <c r="Q404" i="3"/>
  <c r="Q27" i="17" s="1"/>
  <c r="I404" i="3"/>
  <c r="I27" i="17" s="1"/>
  <c r="O402" i="3"/>
  <c r="O25" i="17" s="1"/>
  <c r="G402" i="3"/>
  <c r="G25" i="17" s="1"/>
  <c r="N401" i="3"/>
  <c r="N24" i="17" s="1"/>
  <c r="F401" i="3"/>
  <c r="F24" i="17" s="1"/>
  <c r="L399" i="3"/>
  <c r="L22" i="17" s="1"/>
  <c r="S398" i="3"/>
  <c r="S21" i="17" s="1"/>
  <c r="K398" i="3"/>
  <c r="K21" i="17" s="1"/>
  <c r="R397" i="3"/>
  <c r="R20" i="17" s="1"/>
  <c r="J397" i="3"/>
  <c r="J20" i="17" s="1"/>
  <c r="P395" i="3"/>
  <c r="P18" i="17" s="1"/>
  <c r="H395" i="3"/>
  <c r="H18" i="17" s="1"/>
  <c r="O394" i="3"/>
  <c r="O17" i="17" s="1"/>
  <c r="G394" i="3"/>
  <c r="G17" i="17" s="1"/>
  <c r="M392" i="3"/>
  <c r="M15" i="17" s="1"/>
  <c r="E392" i="3"/>
  <c r="L391" i="3"/>
  <c r="L14" i="17" s="1"/>
  <c r="S390" i="3"/>
  <c r="S13" i="17" s="1"/>
  <c r="K390" i="3"/>
  <c r="K13" i="17" s="1"/>
  <c r="R389" i="3"/>
  <c r="R12" i="17" s="1"/>
  <c r="J389" i="3"/>
  <c r="J12" i="17" s="1"/>
  <c r="J390" i="3"/>
  <c r="J13" i="17" s="1"/>
  <c r="I389" i="3"/>
  <c r="I12" i="17" s="1"/>
  <c r="N445" i="3"/>
  <c r="N68" i="17" s="1"/>
  <c r="F437" i="3"/>
  <c r="F60" i="17" s="1"/>
  <c r="R407" i="3"/>
  <c r="R30" i="17" s="1"/>
  <c r="P405" i="3"/>
  <c r="P28" i="17" s="1"/>
  <c r="Q390" i="3"/>
  <c r="Q13" i="17" s="1"/>
  <c r="L449" i="3"/>
  <c r="L72" i="17" s="1"/>
  <c r="G446" i="3"/>
  <c r="G69" i="17" s="1"/>
  <c r="N437" i="3"/>
  <c r="N60" i="17" s="1"/>
  <c r="J433" i="3"/>
  <c r="J56" i="17" s="1"/>
  <c r="F429" i="3"/>
  <c r="F52" i="17" s="1"/>
  <c r="Q424" i="3"/>
  <c r="Q47" i="17" s="1"/>
  <c r="M420" i="3"/>
  <c r="M43" i="17" s="1"/>
  <c r="F413" i="3"/>
  <c r="F36" i="17" s="1"/>
  <c r="G411" i="3"/>
  <c r="G34" i="17" s="1"/>
  <c r="J410" i="3"/>
  <c r="J33" i="17" s="1"/>
  <c r="L408" i="3"/>
  <c r="L31" i="17" s="1"/>
  <c r="S407" i="3"/>
  <c r="S30" i="17" s="1"/>
  <c r="K407" i="3"/>
  <c r="K30" i="17" s="1"/>
  <c r="Q405" i="3"/>
  <c r="Q28" i="17" s="1"/>
  <c r="I405" i="3"/>
  <c r="I28" i="17" s="1"/>
  <c r="P404" i="3"/>
  <c r="P27" i="17" s="1"/>
  <c r="H404" i="3"/>
  <c r="H27" i="17" s="1"/>
  <c r="N402" i="3"/>
  <c r="N25" i="17" s="1"/>
  <c r="F402" i="3"/>
  <c r="F25" i="17" s="1"/>
  <c r="M401" i="3"/>
  <c r="M24" i="17" s="1"/>
  <c r="E401" i="3"/>
  <c r="S399" i="3"/>
  <c r="S22" i="17" s="1"/>
  <c r="K399" i="3"/>
  <c r="K22" i="17" s="1"/>
  <c r="R398" i="3"/>
  <c r="R21" i="17" s="1"/>
  <c r="J398" i="3"/>
  <c r="J21" i="17" s="1"/>
  <c r="Q397" i="3"/>
  <c r="Q20" i="17" s="1"/>
  <c r="I397" i="3"/>
  <c r="I20" i="17" s="1"/>
  <c r="O395" i="3"/>
  <c r="O18" i="17" s="1"/>
  <c r="G395" i="3"/>
  <c r="G18" i="17" s="1"/>
  <c r="N394" i="3"/>
  <c r="N17" i="17" s="1"/>
  <c r="F394" i="3"/>
  <c r="F17" i="17" s="1"/>
  <c r="L392" i="3"/>
  <c r="L15" i="17" s="1"/>
  <c r="S391" i="3"/>
  <c r="S14" i="17" s="1"/>
  <c r="K391" i="3"/>
  <c r="K14" i="17" s="1"/>
  <c r="R390" i="3"/>
  <c r="R13" i="17" s="1"/>
  <c r="Q389" i="3"/>
  <c r="Q12" i="17" s="1"/>
  <c r="M428" i="3"/>
  <c r="M51" i="17" s="1"/>
  <c r="I424" i="3"/>
  <c r="I47" i="17" s="1"/>
  <c r="Q416" i="3"/>
  <c r="Q39" i="17" s="1"/>
  <c r="S411" i="3"/>
  <c r="S34" i="17" s="1"/>
  <c r="P397" i="3"/>
  <c r="P20" i="17" s="1"/>
  <c r="F395" i="3"/>
  <c r="F18" i="17" s="1"/>
  <c r="K392" i="3"/>
  <c r="K15" i="17" s="1"/>
  <c r="I390" i="3"/>
  <c r="I13" i="17" s="1"/>
  <c r="U45" i="3"/>
  <c r="V128" i="3"/>
  <c r="AI120" i="3"/>
  <c r="Z29" i="3"/>
  <c r="E487" i="4"/>
  <c r="E468" i="4"/>
  <c r="V26" i="2"/>
  <c r="U139" i="3"/>
  <c r="V102" i="3"/>
  <c r="V38" i="3"/>
  <c r="AH275" i="3"/>
  <c r="AH19" i="3"/>
  <c r="Z215" i="3"/>
  <c r="AB62" i="3"/>
  <c r="U133" i="3"/>
  <c r="U85" i="3"/>
  <c r="U53" i="3"/>
  <c r="U14" i="3"/>
  <c r="V78" i="3"/>
  <c r="V56" i="3"/>
  <c r="AI95" i="3"/>
  <c r="AI6" i="3"/>
  <c r="X93" i="3"/>
  <c r="AD96" i="3"/>
  <c r="U125" i="3"/>
  <c r="V96" i="3"/>
  <c r="V54" i="3"/>
  <c r="AH211" i="3"/>
  <c r="AH75" i="3"/>
  <c r="W314" i="3"/>
  <c r="X51" i="3"/>
  <c r="V94" i="3"/>
  <c r="V30" i="3"/>
  <c r="AH179" i="3"/>
  <c r="AI70" i="3"/>
  <c r="W177" i="3"/>
  <c r="U117" i="3"/>
  <c r="U6" i="3"/>
  <c r="V70" i="3"/>
  <c r="V48" i="3"/>
  <c r="AH49" i="3"/>
  <c r="W137" i="3"/>
  <c r="AA363" i="3"/>
  <c r="AC124" i="3"/>
  <c r="U109" i="3"/>
  <c r="U69" i="3"/>
  <c r="V154" i="3"/>
  <c r="V110" i="3"/>
  <c r="V46" i="3"/>
  <c r="AH371" i="3"/>
  <c r="AH139" i="3"/>
  <c r="AH43" i="3"/>
  <c r="AI329" i="3"/>
  <c r="AI45" i="3"/>
  <c r="Y61" i="3"/>
  <c r="AC102" i="3"/>
  <c r="V86" i="3"/>
  <c r="V22" i="3"/>
  <c r="AH115" i="3"/>
  <c r="AI265" i="3"/>
  <c r="AI38" i="3"/>
  <c r="AA94" i="3"/>
  <c r="U21" i="3"/>
  <c r="V62" i="3"/>
  <c r="V40" i="3"/>
  <c r="AH307" i="3"/>
  <c r="AI201" i="3"/>
  <c r="Y29" i="3"/>
  <c r="AC13" i="3"/>
  <c r="K442" i="2"/>
  <c r="K65" i="16" s="1"/>
  <c r="L442" i="2"/>
  <c r="L65" i="16" s="1"/>
  <c r="F443" i="2"/>
  <c r="F66" i="16" s="1"/>
  <c r="N443" i="2"/>
  <c r="N66" i="16" s="1"/>
  <c r="H444" i="2"/>
  <c r="H67" i="16" s="1"/>
  <c r="P444" i="2"/>
  <c r="P67" i="16" s="1"/>
  <c r="J445" i="2"/>
  <c r="J68" i="16" s="1"/>
  <c r="R445" i="2"/>
  <c r="R68" i="16" s="1"/>
  <c r="L446" i="2"/>
  <c r="L69" i="16" s="1"/>
  <c r="F447" i="2"/>
  <c r="F70" i="16" s="1"/>
  <c r="N447" i="2"/>
  <c r="N70" i="16" s="1"/>
  <c r="H448" i="2"/>
  <c r="H71" i="16" s="1"/>
  <c r="P448" i="2"/>
  <c r="P71" i="16" s="1"/>
  <c r="L449" i="2"/>
  <c r="L72" i="16" s="1"/>
  <c r="F450" i="2"/>
  <c r="F73" i="16" s="1"/>
  <c r="N450" i="2"/>
  <c r="N73" i="16" s="1"/>
  <c r="H451" i="2"/>
  <c r="H74" i="16" s="1"/>
  <c r="P451" i="2"/>
  <c r="P74" i="16" s="1"/>
  <c r="J452" i="2"/>
  <c r="J75" i="16" s="1"/>
  <c r="R452" i="2"/>
  <c r="R75" i="16" s="1"/>
  <c r="I426" i="2"/>
  <c r="I49" i="16" s="1"/>
  <c r="Q426" i="2"/>
  <c r="Q49" i="16" s="1"/>
  <c r="K427" i="2"/>
  <c r="K50" i="16" s="1"/>
  <c r="S427" i="2"/>
  <c r="S50" i="16" s="1"/>
  <c r="M428" i="2"/>
  <c r="M51" i="16" s="1"/>
  <c r="G429" i="2"/>
  <c r="G52" i="16" s="1"/>
  <c r="O429" i="2"/>
  <c r="O52" i="16" s="1"/>
  <c r="I430" i="2"/>
  <c r="I53" i="16" s="1"/>
  <c r="Q430" i="2"/>
  <c r="Q53" i="16" s="1"/>
  <c r="K431" i="2"/>
  <c r="K54" i="16" s="1"/>
  <c r="S431" i="2"/>
  <c r="S54" i="16" s="1"/>
  <c r="M432" i="2"/>
  <c r="M55" i="16" s="1"/>
  <c r="G433" i="2"/>
  <c r="G56" i="16" s="1"/>
  <c r="O433" i="2"/>
  <c r="O56" i="16" s="1"/>
  <c r="I434" i="2"/>
  <c r="I57" i="16" s="1"/>
  <c r="Q434" i="2"/>
  <c r="Q57" i="16" s="1"/>
  <c r="K435" i="2"/>
  <c r="K58" i="16" s="1"/>
  <c r="S435" i="2"/>
  <c r="S58" i="16" s="1"/>
  <c r="M436" i="2"/>
  <c r="M59" i="16" s="1"/>
  <c r="G437" i="2"/>
  <c r="G60" i="16" s="1"/>
  <c r="O437" i="2"/>
  <c r="O60" i="16" s="1"/>
  <c r="I438" i="2"/>
  <c r="I61" i="16" s="1"/>
  <c r="Q438" i="2"/>
  <c r="Q61" i="16" s="1"/>
  <c r="K439" i="2"/>
  <c r="K62" i="16" s="1"/>
  <c r="S439" i="2"/>
  <c r="S62" i="16" s="1"/>
  <c r="M440" i="2"/>
  <c r="M63" i="16" s="1"/>
  <c r="E428" i="2"/>
  <c r="E436" i="2"/>
  <c r="H418" i="2"/>
  <c r="H41" i="16" s="1"/>
  <c r="P418" i="2"/>
  <c r="P41" i="16" s="1"/>
  <c r="J419" i="2"/>
  <c r="J42" i="16" s="1"/>
  <c r="R419" i="2"/>
  <c r="R42" i="16" s="1"/>
  <c r="L420" i="2"/>
  <c r="L43" i="16" s="1"/>
  <c r="F421" i="2"/>
  <c r="F44" i="16" s="1"/>
  <c r="N421" i="2"/>
  <c r="N44" i="16" s="1"/>
  <c r="H422" i="2"/>
  <c r="H45" i="16" s="1"/>
  <c r="P422" i="2"/>
  <c r="P45" i="16" s="1"/>
  <c r="J423" i="2"/>
  <c r="J46" i="16" s="1"/>
  <c r="R423" i="2"/>
  <c r="R46" i="16" s="1"/>
  <c r="L424" i="2"/>
  <c r="L47" i="16" s="1"/>
  <c r="E419" i="2"/>
  <c r="H416" i="2"/>
  <c r="H39" i="16" s="1"/>
  <c r="P416" i="2"/>
  <c r="P39" i="16" s="1"/>
  <c r="J413" i="2"/>
  <c r="J36" i="16" s="1"/>
  <c r="R413" i="2"/>
  <c r="R36" i="16" s="1"/>
  <c r="L414" i="2"/>
  <c r="L37" i="16" s="1"/>
  <c r="E413" i="2"/>
  <c r="F410" i="2"/>
  <c r="F33" i="16" s="1"/>
  <c r="N410" i="2"/>
  <c r="N33" i="16" s="1"/>
  <c r="H411" i="2"/>
  <c r="H34" i="16" s="1"/>
  <c r="P411" i="2"/>
  <c r="P34" i="16" s="1"/>
  <c r="I407" i="2"/>
  <c r="I30" i="16" s="1"/>
  <c r="M442" i="2"/>
  <c r="M65" i="16" s="1"/>
  <c r="G443" i="2"/>
  <c r="G66" i="16" s="1"/>
  <c r="O443" i="2"/>
  <c r="O66" i="16" s="1"/>
  <c r="I444" i="2"/>
  <c r="I67" i="16" s="1"/>
  <c r="Q444" i="2"/>
  <c r="Q67" i="16" s="1"/>
  <c r="K445" i="2"/>
  <c r="K68" i="16" s="1"/>
  <c r="S445" i="2"/>
  <c r="S68" i="16" s="1"/>
  <c r="M446" i="2"/>
  <c r="M69" i="16" s="1"/>
  <c r="G447" i="2"/>
  <c r="G70" i="16" s="1"/>
  <c r="O447" i="2"/>
  <c r="O70" i="16" s="1"/>
  <c r="I448" i="2"/>
  <c r="I71" i="16" s="1"/>
  <c r="Q448" i="2"/>
  <c r="Q71" i="16" s="1"/>
  <c r="M449" i="2"/>
  <c r="M72" i="16" s="1"/>
  <c r="G450" i="2"/>
  <c r="G73" i="16" s="1"/>
  <c r="O450" i="2"/>
  <c r="O73" i="16" s="1"/>
  <c r="I451" i="2"/>
  <c r="I74" i="16" s="1"/>
  <c r="Q451" i="2"/>
  <c r="Q74" i="16" s="1"/>
  <c r="K452" i="2"/>
  <c r="K75" i="16" s="1"/>
  <c r="S452" i="2"/>
  <c r="S75" i="16" s="1"/>
  <c r="E449" i="2"/>
  <c r="J426" i="2"/>
  <c r="J49" i="16" s="1"/>
  <c r="I442" i="2"/>
  <c r="I65" i="16" s="1"/>
  <c r="H443" i="2"/>
  <c r="H66" i="16" s="1"/>
  <c r="R443" i="2"/>
  <c r="R66" i="16" s="1"/>
  <c r="N444" i="2"/>
  <c r="N67" i="16" s="1"/>
  <c r="L445" i="2"/>
  <c r="L68" i="16" s="1"/>
  <c r="H446" i="2"/>
  <c r="H69" i="16" s="1"/>
  <c r="R446" i="2"/>
  <c r="R69" i="16" s="1"/>
  <c r="P447" i="2"/>
  <c r="P70" i="16" s="1"/>
  <c r="L448" i="2"/>
  <c r="L71" i="16" s="1"/>
  <c r="F449" i="2"/>
  <c r="F72" i="16" s="1"/>
  <c r="P449" i="2"/>
  <c r="P72" i="16" s="1"/>
  <c r="L450" i="2"/>
  <c r="L73" i="16" s="1"/>
  <c r="J451" i="2"/>
  <c r="J74" i="16" s="1"/>
  <c r="F452" i="2"/>
  <c r="F75" i="16" s="1"/>
  <c r="P452" i="2"/>
  <c r="P75" i="16" s="1"/>
  <c r="E450" i="2"/>
  <c r="G426" i="2"/>
  <c r="G49" i="16" s="1"/>
  <c r="R426" i="2"/>
  <c r="R49" i="16" s="1"/>
  <c r="M427" i="2"/>
  <c r="M50" i="16" s="1"/>
  <c r="H428" i="2"/>
  <c r="H51" i="16" s="1"/>
  <c r="Q428" i="2"/>
  <c r="Q51" i="16" s="1"/>
  <c r="L429" i="2"/>
  <c r="L52" i="16" s="1"/>
  <c r="G430" i="2"/>
  <c r="G53" i="16" s="1"/>
  <c r="P430" i="2"/>
  <c r="P53" i="16" s="1"/>
  <c r="L431" i="2"/>
  <c r="L54" i="16" s="1"/>
  <c r="G432" i="2"/>
  <c r="G55" i="16" s="1"/>
  <c r="P432" i="2"/>
  <c r="P55" i="16" s="1"/>
  <c r="K433" i="2"/>
  <c r="K56" i="16" s="1"/>
  <c r="F434" i="2"/>
  <c r="F57" i="16" s="1"/>
  <c r="O434" i="2"/>
  <c r="O57" i="16" s="1"/>
  <c r="J435" i="2"/>
  <c r="J58" i="16" s="1"/>
  <c r="F436" i="2"/>
  <c r="F59" i="16" s="1"/>
  <c r="O436" i="2"/>
  <c r="O59" i="16" s="1"/>
  <c r="J437" i="2"/>
  <c r="J60" i="16" s="1"/>
  <c r="S437" i="2"/>
  <c r="S60" i="16" s="1"/>
  <c r="N438" i="2"/>
  <c r="N61" i="16" s="1"/>
  <c r="I439" i="2"/>
  <c r="I62" i="16" s="1"/>
  <c r="R439" i="2"/>
  <c r="R62" i="16" s="1"/>
  <c r="J442" i="2"/>
  <c r="J65" i="16" s="1"/>
  <c r="I443" i="2"/>
  <c r="I66" i="16" s="1"/>
  <c r="S443" i="2"/>
  <c r="S66" i="16" s="1"/>
  <c r="O444" i="2"/>
  <c r="O67" i="16" s="1"/>
  <c r="M445" i="2"/>
  <c r="M68" i="16" s="1"/>
  <c r="I446" i="2"/>
  <c r="I69" i="16" s="1"/>
  <c r="S446" i="2"/>
  <c r="S69" i="16" s="1"/>
  <c r="Q447" i="2"/>
  <c r="Q70" i="16" s="1"/>
  <c r="M448" i="2"/>
  <c r="M71" i="16" s="1"/>
  <c r="G449" i="2"/>
  <c r="G72" i="16" s="1"/>
  <c r="Q449" i="2"/>
  <c r="Q72" i="16" s="1"/>
  <c r="M450" i="2"/>
  <c r="M73" i="16" s="1"/>
  <c r="K451" i="2"/>
  <c r="K74" i="16" s="1"/>
  <c r="G452" i="2"/>
  <c r="G75" i="16" s="1"/>
  <c r="Q452" i="2"/>
  <c r="Q75" i="16" s="1"/>
  <c r="E451" i="2"/>
  <c r="H426" i="2"/>
  <c r="H49" i="16" s="1"/>
  <c r="S426" i="2"/>
  <c r="S49" i="16" s="1"/>
  <c r="N427" i="2"/>
  <c r="N50" i="16" s="1"/>
  <c r="I428" i="2"/>
  <c r="I51" i="16" s="1"/>
  <c r="R428" i="2"/>
  <c r="R51" i="16" s="1"/>
  <c r="M429" i="2"/>
  <c r="M52" i="16" s="1"/>
  <c r="H430" i="2"/>
  <c r="H53" i="16" s="1"/>
  <c r="R430" i="2"/>
  <c r="R53" i="16" s="1"/>
  <c r="M431" i="2"/>
  <c r="M54" i="16" s="1"/>
  <c r="H432" i="2"/>
  <c r="H55" i="16" s="1"/>
  <c r="Q432" i="2"/>
  <c r="Q55" i="16" s="1"/>
  <c r="L433" i="2"/>
  <c r="L56" i="16" s="1"/>
  <c r="G434" i="2"/>
  <c r="G57" i="16" s="1"/>
  <c r="P434" i="2"/>
  <c r="P57" i="16" s="1"/>
  <c r="L435" i="2"/>
  <c r="L58" i="16" s="1"/>
  <c r="N442" i="2"/>
  <c r="N65" i="16" s="1"/>
  <c r="J443" i="2"/>
  <c r="J66" i="16" s="1"/>
  <c r="F444" i="2"/>
  <c r="F67" i="16" s="1"/>
  <c r="R444" i="2"/>
  <c r="R67" i="16" s="1"/>
  <c r="N445" i="2"/>
  <c r="N68" i="16" s="1"/>
  <c r="J446" i="2"/>
  <c r="J69" i="16" s="1"/>
  <c r="H447" i="2"/>
  <c r="H70" i="16" s="1"/>
  <c r="R447" i="2"/>
  <c r="R70" i="16" s="1"/>
  <c r="N448" i="2"/>
  <c r="N71" i="16" s="1"/>
  <c r="H449" i="2"/>
  <c r="H72" i="16" s="1"/>
  <c r="R449" i="2"/>
  <c r="R72" i="16" s="1"/>
  <c r="P450" i="2"/>
  <c r="P73" i="16" s="1"/>
  <c r="L451" i="2"/>
  <c r="L74" i="16" s="1"/>
  <c r="H452" i="2"/>
  <c r="H75" i="16" s="1"/>
  <c r="E443" i="2"/>
  <c r="E452" i="2"/>
  <c r="K426" i="2"/>
  <c r="K49" i="16" s="1"/>
  <c r="F427" i="2"/>
  <c r="F50" i="16" s="1"/>
  <c r="O427" i="2"/>
  <c r="O50" i="16" s="1"/>
  <c r="J428" i="2"/>
  <c r="J51" i="16" s="1"/>
  <c r="S428" i="2"/>
  <c r="S51" i="16" s="1"/>
  <c r="N429" i="2"/>
  <c r="N52" i="16" s="1"/>
  <c r="J430" i="2"/>
  <c r="J53" i="16" s="1"/>
  <c r="S430" i="2"/>
  <c r="S53" i="16" s="1"/>
  <c r="N431" i="2"/>
  <c r="N54" i="16" s="1"/>
  <c r="I432" i="2"/>
  <c r="I55" i="16" s="1"/>
  <c r="R432" i="2"/>
  <c r="R55" i="16" s="1"/>
  <c r="M433" i="2"/>
  <c r="M56" i="16" s="1"/>
  <c r="H434" i="2"/>
  <c r="H57" i="16" s="1"/>
  <c r="R434" i="2"/>
  <c r="R57" i="16" s="1"/>
  <c r="M435" i="2"/>
  <c r="M58" i="16" s="1"/>
  <c r="H436" i="2"/>
  <c r="H59" i="16" s="1"/>
  <c r="Q436" i="2"/>
  <c r="Q59" i="16" s="1"/>
  <c r="L437" i="2"/>
  <c r="L60" i="16" s="1"/>
  <c r="G438" i="2"/>
  <c r="G61" i="16" s="1"/>
  <c r="P438" i="2"/>
  <c r="P61" i="16" s="1"/>
  <c r="L439" i="2"/>
  <c r="L62" i="16" s="1"/>
  <c r="G440" i="2"/>
  <c r="G63" i="16" s="1"/>
  <c r="P440" i="2"/>
  <c r="P63" i="16" s="1"/>
  <c r="E432" i="2"/>
  <c r="E426" i="2"/>
  <c r="G418" i="2"/>
  <c r="G41" i="16" s="1"/>
  <c r="Q418" i="2"/>
  <c r="Q41" i="16" s="1"/>
  <c r="L419" i="2"/>
  <c r="L42" i="16" s="1"/>
  <c r="G420" i="2"/>
  <c r="G43" i="16" s="1"/>
  <c r="P420" i="2"/>
  <c r="P43" i="16" s="1"/>
  <c r="K421" i="2"/>
  <c r="K44" i="16" s="1"/>
  <c r="F422" i="2"/>
  <c r="F45" i="16" s="1"/>
  <c r="O422" i="2"/>
  <c r="O45" i="16" s="1"/>
  <c r="K423" i="2"/>
  <c r="K46" i="16" s="1"/>
  <c r="F424" i="2"/>
  <c r="F47" i="16" s="1"/>
  <c r="O424" i="2"/>
  <c r="O47" i="16" s="1"/>
  <c r="E423" i="2"/>
  <c r="F416" i="2"/>
  <c r="F39" i="16" s="1"/>
  <c r="O416" i="2"/>
  <c r="O39" i="16" s="1"/>
  <c r="M413" i="2"/>
  <c r="M36" i="16" s="1"/>
  <c r="H414" i="2"/>
  <c r="H37" i="16" s="1"/>
  <c r="Q414" i="2"/>
  <c r="Q37" i="16" s="1"/>
  <c r="O410" i="2"/>
  <c r="O33" i="16" s="1"/>
  <c r="J411" i="2"/>
  <c r="J34" i="16" s="1"/>
  <c r="S411" i="2"/>
  <c r="S34" i="16" s="1"/>
  <c r="F407" i="2"/>
  <c r="F30" i="16" s="1"/>
  <c r="O407" i="2"/>
  <c r="O30" i="16" s="1"/>
  <c r="I408" i="2"/>
  <c r="I31" i="16" s="1"/>
  <c r="Q408" i="2"/>
  <c r="Q31" i="16" s="1"/>
  <c r="J404" i="2"/>
  <c r="J27" i="16" s="1"/>
  <c r="R404" i="2"/>
  <c r="R27" i="16" s="1"/>
  <c r="L405" i="2"/>
  <c r="L28" i="16" s="1"/>
  <c r="E404" i="2"/>
  <c r="O442" i="2"/>
  <c r="O65" i="16" s="1"/>
  <c r="K443" i="2"/>
  <c r="K66" i="16" s="1"/>
  <c r="G444" i="2"/>
  <c r="G67" i="16" s="1"/>
  <c r="S444" i="2"/>
  <c r="S67" i="16" s="1"/>
  <c r="O445" i="2"/>
  <c r="O68" i="16" s="1"/>
  <c r="K446" i="2"/>
  <c r="K69" i="16" s="1"/>
  <c r="I447" i="2"/>
  <c r="I70" i="16" s="1"/>
  <c r="S447" i="2"/>
  <c r="S70" i="16" s="1"/>
  <c r="O448" i="2"/>
  <c r="O71" i="16" s="1"/>
  <c r="I449" i="2"/>
  <c r="I72" i="16" s="1"/>
  <c r="S449" i="2"/>
  <c r="S72" i="16" s="1"/>
  <c r="Q450" i="2"/>
  <c r="Q73" i="16" s="1"/>
  <c r="M451" i="2"/>
  <c r="M74" i="16" s="1"/>
  <c r="I452" i="2"/>
  <c r="I75" i="16" s="1"/>
  <c r="E444" i="2"/>
  <c r="L426" i="2"/>
  <c r="L49" i="16" s="1"/>
  <c r="G427" i="2"/>
  <c r="G50" i="16" s="1"/>
  <c r="P442" i="2"/>
  <c r="P65" i="16" s="1"/>
  <c r="L443" i="2"/>
  <c r="L66" i="16" s="1"/>
  <c r="J444" i="2"/>
  <c r="J67" i="16" s="1"/>
  <c r="F445" i="2"/>
  <c r="F68" i="16" s="1"/>
  <c r="P445" i="2"/>
  <c r="P68" i="16" s="1"/>
  <c r="N446" i="2"/>
  <c r="N69" i="16" s="1"/>
  <c r="J447" i="2"/>
  <c r="J70" i="16" s="1"/>
  <c r="F448" i="2"/>
  <c r="F71" i="16" s="1"/>
  <c r="R448" i="2"/>
  <c r="R71" i="16" s="1"/>
  <c r="J449" i="2"/>
  <c r="J72" i="16" s="1"/>
  <c r="H450" i="2"/>
  <c r="H73" i="16" s="1"/>
  <c r="R450" i="2"/>
  <c r="R73" i="16" s="1"/>
  <c r="N451" i="2"/>
  <c r="N74" i="16" s="1"/>
  <c r="L452" i="2"/>
  <c r="L75" i="16" s="1"/>
  <c r="E445" i="2"/>
  <c r="M426" i="2"/>
  <c r="M49" i="16" s="1"/>
  <c r="H427" i="2"/>
  <c r="H50" i="16" s="1"/>
  <c r="Q427" i="2"/>
  <c r="Q50" i="16" s="1"/>
  <c r="L428" i="2"/>
  <c r="L51" i="16" s="1"/>
  <c r="H429" i="2"/>
  <c r="H52" i="16" s="1"/>
  <c r="Q429" i="2"/>
  <c r="Q52" i="16" s="1"/>
  <c r="L430" i="2"/>
  <c r="L53" i="16" s="1"/>
  <c r="G431" i="2"/>
  <c r="G54" i="16" s="1"/>
  <c r="P431" i="2"/>
  <c r="P54" i="16" s="1"/>
  <c r="K432" i="2"/>
  <c r="K55" i="16" s="1"/>
  <c r="F433" i="2"/>
  <c r="F56" i="16" s="1"/>
  <c r="P433" i="2"/>
  <c r="P56" i="16" s="1"/>
  <c r="K434" i="2"/>
  <c r="K57" i="16" s="1"/>
  <c r="F435" i="2"/>
  <c r="F58" i="16" s="1"/>
  <c r="O435" i="2"/>
  <c r="O58" i="16" s="1"/>
  <c r="J436" i="2"/>
  <c r="J59" i="16" s="1"/>
  <c r="S436" i="2"/>
  <c r="S59" i="16" s="1"/>
  <c r="N437" i="2"/>
  <c r="N60" i="16" s="1"/>
  <c r="J438" i="2"/>
  <c r="J61" i="16" s="1"/>
  <c r="S438" i="2"/>
  <c r="S61" i="16" s="1"/>
  <c r="N439" i="2"/>
  <c r="N62" i="16" s="1"/>
  <c r="I440" i="2"/>
  <c r="I63" i="16" s="1"/>
  <c r="R440" i="2"/>
  <c r="R63" i="16" s="1"/>
  <c r="E434" i="2"/>
  <c r="J418" i="2"/>
  <c r="J41" i="16" s="1"/>
  <c r="S418" i="2"/>
  <c r="S41" i="16" s="1"/>
  <c r="N419" i="2"/>
  <c r="N42" i="16" s="1"/>
  <c r="I420" i="2"/>
  <c r="I43" i="16" s="1"/>
  <c r="R420" i="2"/>
  <c r="R43" i="16" s="1"/>
  <c r="M421" i="2"/>
  <c r="M44" i="16" s="1"/>
  <c r="I422" i="2"/>
  <c r="I45" i="16" s="1"/>
  <c r="R422" i="2"/>
  <c r="R45" i="16" s="1"/>
  <c r="M423" i="2"/>
  <c r="M46" i="16" s="1"/>
  <c r="H424" i="2"/>
  <c r="H47" i="16" s="1"/>
  <c r="Q424" i="2"/>
  <c r="Q47" i="16" s="1"/>
  <c r="E418" i="2"/>
  <c r="I416" i="2"/>
  <c r="I39" i="16" s="1"/>
  <c r="R416" i="2"/>
  <c r="R39" i="16" s="1"/>
  <c r="F413" i="2"/>
  <c r="F36" i="16" s="1"/>
  <c r="O413" i="2"/>
  <c r="O36" i="16" s="1"/>
  <c r="J414" i="2"/>
  <c r="J37" i="16" s="1"/>
  <c r="S414" i="2"/>
  <c r="S37" i="16" s="1"/>
  <c r="H410" i="2"/>
  <c r="H33" i="16" s="1"/>
  <c r="Q410" i="2"/>
  <c r="Q33" i="16" s="1"/>
  <c r="L411" i="2"/>
  <c r="L34" i="16" s="1"/>
  <c r="E410" i="2"/>
  <c r="H407" i="2"/>
  <c r="H30" i="16" s="1"/>
  <c r="Q407" i="2"/>
  <c r="Q30" i="16" s="1"/>
  <c r="K408" i="2"/>
  <c r="K31" i="16" s="1"/>
  <c r="S408" i="2"/>
  <c r="S31" i="16" s="1"/>
  <c r="L404" i="2"/>
  <c r="L27" i="16" s="1"/>
  <c r="F405" i="2"/>
  <c r="F28" i="16" s="1"/>
  <c r="N405" i="2"/>
  <c r="N28" i="16" s="1"/>
  <c r="H401" i="2"/>
  <c r="H24" i="16" s="1"/>
  <c r="P401" i="2"/>
  <c r="P24" i="16" s="1"/>
  <c r="J402" i="2"/>
  <c r="J25" i="16" s="1"/>
  <c r="R402" i="2"/>
  <c r="R25" i="16" s="1"/>
  <c r="Q442" i="2"/>
  <c r="Q65" i="16" s="1"/>
  <c r="M444" i="2"/>
  <c r="M67" i="16" s="1"/>
  <c r="P446" i="2"/>
  <c r="P69" i="16" s="1"/>
  <c r="S448" i="2"/>
  <c r="S71" i="16" s="1"/>
  <c r="O449" i="2"/>
  <c r="O72" i="16" s="1"/>
  <c r="R451" i="2"/>
  <c r="R74" i="16" s="1"/>
  <c r="P426" i="2"/>
  <c r="P49" i="16" s="1"/>
  <c r="K428" i="2"/>
  <c r="K51" i="16" s="1"/>
  <c r="P429" i="2"/>
  <c r="P52" i="16" s="1"/>
  <c r="F431" i="2"/>
  <c r="F54" i="16" s="1"/>
  <c r="J432" i="2"/>
  <c r="J55" i="16" s="1"/>
  <c r="N433" i="2"/>
  <c r="N56" i="16" s="1"/>
  <c r="S434" i="2"/>
  <c r="S57" i="16" s="1"/>
  <c r="G436" i="2"/>
  <c r="G59" i="16" s="1"/>
  <c r="H437" i="2"/>
  <c r="H60" i="16" s="1"/>
  <c r="H438" i="2"/>
  <c r="H61" i="16" s="1"/>
  <c r="H439" i="2"/>
  <c r="H62" i="16" s="1"/>
  <c r="J440" i="2"/>
  <c r="J63" i="16" s="1"/>
  <c r="E429" i="2"/>
  <c r="E440" i="2"/>
  <c r="M418" i="2"/>
  <c r="M41" i="16" s="1"/>
  <c r="K419" i="2"/>
  <c r="K42" i="16" s="1"/>
  <c r="J420" i="2"/>
  <c r="J43" i="16" s="1"/>
  <c r="H421" i="2"/>
  <c r="H44" i="16" s="1"/>
  <c r="S421" i="2"/>
  <c r="S44" i="16" s="1"/>
  <c r="S422" i="2"/>
  <c r="S45" i="16" s="1"/>
  <c r="P423" i="2"/>
  <c r="P46" i="16" s="1"/>
  <c r="N424" i="2"/>
  <c r="N47" i="16" s="1"/>
  <c r="N416" i="2"/>
  <c r="N39" i="16" s="1"/>
  <c r="I413" i="2"/>
  <c r="I36" i="16" s="1"/>
  <c r="G414" i="2"/>
  <c r="G37" i="16" s="1"/>
  <c r="M410" i="2"/>
  <c r="M33" i="16" s="1"/>
  <c r="M411" i="2"/>
  <c r="M34" i="16" s="1"/>
  <c r="R407" i="2"/>
  <c r="R30" i="16" s="1"/>
  <c r="N408" i="2"/>
  <c r="N31" i="16" s="1"/>
  <c r="O404" i="2"/>
  <c r="O27" i="16" s="1"/>
  <c r="K405" i="2"/>
  <c r="K28" i="16" s="1"/>
  <c r="L401" i="2"/>
  <c r="L24" i="16" s="1"/>
  <c r="G402" i="2"/>
  <c r="G25" i="16" s="1"/>
  <c r="P402" i="2"/>
  <c r="P25" i="16" s="1"/>
  <c r="J397" i="2"/>
  <c r="J20" i="16" s="1"/>
  <c r="R397" i="2"/>
  <c r="R20" i="16" s="1"/>
  <c r="L398" i="2"/>
  <c r="L21" i="16" s="1"/>
  <c r="F399" i="2"/>
  <c r="F22" i="16" s="1"/>
  <c r="N399" i="2"/>
  <c r="N22" i="16" s="1"/>
  <c r="E397" i="2"/>
  <c r="F395" i="2"/>
  <c r="F18" i="16" s="1"/>
  <c r="N395" i="2"/>
  <c r="N18" i="16" s="1"/>
  <c r="H394" i="2"/>
  <c r="H17" i="16" s="1"/>
  <c r="P394" i="2"/>
  <c r="P17" i="16" s="1"/>
  <c r="J390" i="2"/>
  <c r="J13" i="16" s="1"/>
  <c r="R390" i="2"/>
  <c r="R13" i="16" s="1"/>
  <c r="L391" i="2"/>
  <c r="L14" i="16" s="1"/>
  <c r="F392" i="2"/>
  <c r="F15" i="16" s="1"/>
  <c r="N392" i="2"/>
  <c r="N15" i="16" s="1"/>
  <c r="H389" i="2"/>
  <c r="H12" i="16" s="1"/>
  <c r="P389" i="2"/>
  <c r="P12" i="16" s="1"/>
  <c r="P421" i="2"/>
  <c r="P44" i="16" s="1"/>
  <c r="R442" i="2"/>
  <c r="R65" i="16" s="1"/>
  <c r="G445" i="2"/>
  <c r="G68" i="16" s="1"/>
  <c r="Q446" i="2"/>
  <c r="Q69" i="16" s="1"/>
  <c r="I450" i="2"/>
  <c r="I73" i="16" s="1"/>
  <c r="S451" i="2"/>
  <c r="S74" i="16" s="1"/>
  <c r="I427" i="2"/>
  <c r="I50" i="16" s="1"/>
  <c r="N428" i="2"/>
  <c r="N51" i="16" s="1"/>
  <c r="R429" i="2"/>
  <c r="R52" i="16" s="1"/>
  <c r="H431" i="2"/>
  <c r="H54" i="16" s="1"/>
  <c r="L432" i="2"/>
  <c r="L55" i="16" s="1"/>
  <c r="Q433" i="2"/>
  <c r="Q56" i="16" s="1"/>
  <c r="G435" i="2"/>
  <c r="G58" i="16" s="1"/>
  <c r="I436" i="2"/>
  <c r="I59" i="16" s="1"/>
  <c r="I437" i="2"/>
  <c r="I60" i="16" s="1"/>
  <c r="K438" i="2"/>
  <c r="K61" i="16" s="1"/>
  <c r="J439" i="2"/>
  <c r="J62" i="16" s="1"/>
  <c r="K440" i="2"/>
  <c r="K63" i="16" s="1"/>
  <c r="E430" i="2"/>
  <c r="N418" i="2"/>
  <c r="N41" i="16" s="1"/>
  <c r="M419" i="2"/>
  <c r="M42" i="16" s="1"/>
  <c r="K420" i="2"/>
  <c r="K43" i="16" s="1"/>
  <c r="I421" i="2"/>
  <c r="I44" i="16" s="1"/>
  <c r="G422" i="2"/>
  <c r="G45" i="16" s="1"/>
  <c r="F423" i="2"/>
  <c r="F46" i="16" s="1"/>
  <c r="Q423" i="2"/>
  <c r="Q46" i="16" s="1"/>
  <c r="P424" i="2"/>
  <c r="P47" i="16" s="1"/>
  <c r="Q416" i="2"/>
  <c r="Q39" i="16" s="1"/>
  <c r="K413" i="2"/>
  <c r="K36" i="16" s="1"/>
  <c r="I414" i="2"/>
  <c r="I37" i="16" s="1"/>
  <c r="P410" i="2"/>
  <c r="P33" i="16" s="1"/>
  <c r="N411" i="2"/>
  <c r="N34" i="16" s="1"/>
  <c r="G407" i="2"/>
  <c r="G30" i="16" s="1"/>
  <c r="S407" i="2"/>
  <c r="S30" i="16" s="1"/>
  <c r="O408" i="2"/>
  <c r="O31" i="16" s="1"/>
  <c r="F404" i="2"/>
  <c r="F27" i="16" s="1"/>
  <c r="P404" i="2"/>
  <c r="P27" i="16" s="1"/>
  <c r="M405" i="2"/>
  <c r="M28" i="16" s="1"/>
  <c r="M401" i="2"/>
  <c r="M24" i="16" s="1"/>
  <c r="H402" i="2"/>
  <c r="H25" i="16" s="1"/>
  <c r="Q402" i="2"/>
  <c r="Q25" i="16" s="1"/>
  <c r="K397" i="2"/>
  <c r="K20" i="16" s="1"/>
  <c r="S397" i="2"/>
  <c r="S20" i="16" s="1"/>
  <c r="M398" i="2"/>
  <c r="M21" i="16" s="1"/>
  <c r="G399" i="2"/>
  <c r="G22" i="16" s="1"/>
  <c r="O399" i="2"/>
  <c r="O22" i="16" s="1"/>
  <c r="G395" i="2"/>
  <c r="G18" i="16" s="1"/>
  <c r="O395" i="2"/>
  <c r="O18" i="16" s="1"/>
  <c r="I394" i="2"/>
  <c r="I17" i="16" s="1"/>
  <c r="Q394" i="2"/>
  <c r="Q17" i="16" s="1"/>
  <c r="K390" i="2"/>
  <c r="K13" i="16" s="1"/>
  <c r="S390" i="2"/>
  <c r="S13" i="16" s="1"/>
  <c r="M391" i="2"/>
  <c r="M14" i="16" s="1"/>
  <c r="G392" i="2"/>
  <c r="G15" i="16" s="1"/>
  <c r="O392" i="2"/>
  <c r="O15" i="16" s="1"/>
  <c r="I389" i="2"/>
  <c r="I12" i="16" s="1"/>
  <c r="Q389" i="2"/>
  <c r="Q12" i="16" s="1"/>
  <c r="J394" i="2"/>
  <c r="J17" i="16" s="1"/>
  <c r="P392" i="2"/>
  <c r="P15" i="16" s="1"/>
  <c r="J389" i="2"/>
  <c r="J12" i="16" s="1"/>
  <c r="R389" i="2"/>
  <c r="R12" i="16" s="1"/>
  <c r="L434" i="2"/>
  <c r="L57" i="16" s="1"/>
  <c r="S442" i="2"/>
  <c r="S65" i="16" s="1"/>
  <c r="H445" i="2"/>
  <c r="H68" i="16" s="1"/>
  <c r="K447" i="2"/>
  <c r="K70" i="16" s="1"/>
  <c r="J450" i="2"/>
  <c r="J73" i="16" s="1"/>
  <c r="M452" i="2"/>
  <c r="M75" i="16" s="1"/>
  <c r="J427" i="2"/>
  <c r="J50" i="16" s="1"/>
  <c r="O428" i="2"/>
  <c r="O51" i="16" s="1"/>
  <c r="S429" i="2"/>
  <c r="S52" i="16" s="1"/>
  <c r="I431" i="2"/>
  <c r="I54" i="16" s="1"/>
  <c r="N432" i="2"/>
  <c r="N55" i="16" s="1"/>
  <c r="R433" i="2"/>
  <c r="R56" i="16" s="1"/>
  <c r="H435" i="2"/>
  <c r="H58" i="16" s="1"/>
  <c r="K436" i="2"/>
  <c r="K59" i="16" s="1"/>
  <c r="K437" i="2"/>
  <c r="K60" i="16" s="1"/>
  <c r="L438" i="2"/>
  <c r="L61" i="16" s="1"/>
  <c r="M439" i="2"/>
  <c r="M62" i="16" s="1"/>
  <c r="L440" i="2"/>
  <c r="L63" i="16" s="1"/>
  <c r="E431" i="2"/>
  <c r="O418" i="2"/>
  <c r="O41" i="16" s="1"/>
  <c r="O419" i="2"/>
  <c r="O42" i="16" s="1"/>
  <c r="M420" i="2"/>
  <c r="M43" i="16" s="1"/>
  <c r="J421" i="2"/>
  <c r="J44" i="16" s="1"/>
  <c r="J422" i="2"/>
  <c r="J45" i="16" s="1"/>
  <c r="G423" i="2"/>
  <c r="G46" i="16" s="1"/>
  <c r="S423" i="2"/>
  <c r="S46" i="16" s="1"/>
  <c r="R424" i="2"/>
  <c r="R47" i="16" s="1"/>
  <c r="S416" i="2"/>
  <c r="S39" i="16" s="1"/>
  <c r="L413" i="2"/>
  <c r="L36" i="16" s="1"/>
  <c r="K414" i="2"/>
  <c r="K37" i="16" s="1"/>
  <c r="R410" i="2"/>
  <c r="R33" i="16" s="1"/>
  <c r="O411" i="2"/>
  <c r="O34" i="16" s="1"/>
  <c r="J407" i="2"/>
  <c r="J30" i="16" s="1"/>
  <c r="F408" i="2"/>
  <c r="F31" i="16" s="1"/>
  <c r="P408" i="2"/>
  <c r="P31" i="16" s="1"/>
  <c r="G404" i="2"/>
  <c r="G27" i="16" s="1"/>
  <c r="Q404" i="2"/>
  <c r="Q27" i="16" s="1"/>
  <c r="O405" i="2"/>
  <c r="O28" i="16" s="1"/>
  <c r="N401" i="2"/>
  <c r="N24" i="16" s="1"/>
  <c r="I402" i="2"/>
  <c r="I25" i="16" s="1"/>
  <c r="S402" i="2"/>
  <c r="S25" i="16" s="1"/>
  <c r="L397" i="2"/>
  <c r="L20" i="16" s="1"/>
  <c r="F398" i="2"/>
  <c r="F21" i="16" s="1"/>
  <c r="N398" i="2"/>
  <c r="N21" i="16" s="1"/>
  <c r="H399" i="2"/>
  <c r="H22" i="16" s="1"/>
  <c r="P399" i="2"/>
  <c r="P22" i="16" s="1"/>
  <c r="H395" i="2"/>
  <c r="H18" i="16" s="1"/>
  <c r="P395" i="2"/>
  <c r="P18" i="16" s="1"/>
  <c r="R394" i="2"/>
  <c r="R17" i="16" s="1"/>
  <c r="L390" i="2"/>
  <c r="L13" i="16" s="1"/>
  <c r="F391" i="2"/>
  <c r="F14" i="16" s="1"/>
  <c r="N391" i="2"/>
  <c r="N14" i="16" s="1"/>
  <c r="H392" i="2"/>
  <c r="H15" i="16" s="1"/>
  <c r="F442" i="2"/>
  <c r="F65" i="16" s="1"/>
  <c r="I429" i="2"/>
  <c r="I52" i="16" s="1"/>
  <c r="M430" i="2"/>
  <c r="M53" i="16" s="1"/>
  <c r="Q431" i="2"/>
  <c r="Q54" i="16" s="1"/>
  <c r="H433" i="2"/>
  <c r="H56" i="16" s="1"/>
  <c r="P435" i="2"/>
  <c r="P58" i="16" s="1"/>
  <c r="Q437" i="2"/>
  <c r="Q60" i="16" s="1"/>
  <c r="M443" i="2"/>
  <c r="M66" i="16" s="1"/>
  <c r="I445" i="2"/>
  <c r="I68" i="16" s="1"/>
  <c r="L447" i="2"/>
  <c r="L70" i="16" s="1"/>
  <c r="K450" i="2"/>
  <c r="K73" i="16" s="1"/>
  <c r="N452" i="2"/>
  <c r="N75" i="16" s="1"/>
  <c r="L427" i="2"/>
  <c r="L50" i="16" s="1"/>
  <c r="P428" i="2"/>
  <c r="P51" i="16" s="1"/>
  <c r="F430" i="2"/>
  <c r="F53" i="16" s="1"/>
  <c r="J431" i="2"/>
  <c r="J54" i="16" s="1"/>
  <c r="O432" i="2"/>
  <c r="O55" i="16" s="1"/>
  <c r="S433" i="2"/>
  <c r="S56" i="16" s="1"/>
  <c r="I435" i="2"/>
  <c r="I58" i="16" s="1"/>
  <c r="L436" i="2"/>
  <c r="L59" i="16" s="1"/>
  <c r="M437" i="2"/>
  <c r="M60" i="16" s="1"/>
  <c r="M438" i="2"/>
  <c r="M61" i="16" s="1"/>
  <c r="O439" i="2"/>
  <c r="O62" i="16" s="1"/>
  <c r="N440" i="2"/>
  <c r="N63" i="16" s="1"/>
  <c r="E433" i="2"/>
  <c r="R418" i="2"/>
  <c r="R41" i="16" s="1"/>
  <c r="P419" i="2"/>
  <c r="P42" i="16" s="1"/>
  <c r="N420" i="2"/>
  <c r="N43" i="16" s="1"/>
  <c r="L421" i="2"/>
  <c r="L44" i="16" s="1"/>
  <c r="K422" i="2"/>
  <c r="K45" i="16" s="1"/>
  <c r="H423" i="2"/>
  <c r="H46" i="16" s="1"/>
  <c r="G424" i="2"/>
  <c r="G47" i="16" s="1"/>
  <c r="S424" i="2"/>
  <c r="S47" i="16" s="1"/>
  <c r="G416" i="2"/>
  <c r="G39" i="16" s="1"/>
  <c r="E416" i="2"/>
  <c r="N413" i="2"/>
  <c r="N36" i="16" s="1"/>
  <c r="M414" i="2"/>
  <c r="M37" i="16" s="1"/>
  <c r="G410" i="2"/>
  <c r="G33" i="16" s="1"/>
  <c r="S410" i="2"/>
  <c r="S33" i="16" s="1"/>
  <c r="Q411" i="2"/>
  <c r="Q34" i="16" s="1"/>
  <c r="K407" i="2"/>
  <c r="K30" i="16" s="1"/>
  <c r="G408" i="2"/>
  <c r="G31" i="16" s="1"/>
  <c r="R408" i="2"/>
  <c r="R31" i="16" s="1"/>
  <c r="H404" i="2"/>
  <c r="H27" i="16" s="1"/>
  <c r="S404" i="2"/>
  <c r="S27" i="16" s="1"/>
  <c r="P405" i="2"/>
  <c r="P28" i="16" s="1"/>
  <c r="F401" i="2"/>
  <c r="F24" i="16" s="1"/>
  <c r="O401" i="2"/>
  <c r="O24" i="16" s="1"/>
  <c r="K402" i="2"/>
  <c r="K25" i="16" s="1"/>
  <c r="E402" i="2"/>
  <c r="M397" i="2"/>
  <c r="M20" i="16" s="1"/>
  <c r="G398" i="2"/>
  <c r="G21" i="16" s="1"/>
  <c r="O398" i="2"/>
  <c r="O21" i="16" s="1"/>
  <c r="I399" i="2"/>
  <c r="I22" i="16" s="1"/>
  <c r="Q399" i="2"/>
  <c r="Q22" i="16" s="1"/>
  <c r="I395" i="2"/>
  <c r="I18" i="16" s="1"/>
  <c r="Q395" i="2"/>
  <c r="Q18" i="16" s="1"/>
  <c r="K394" i="2"/>
  <c r="K17" i="16" s="1"/>
  <c r="S394" i="2"/>
  <c r="S17" i="16" s="1"/>
  <c r="M390" i="2"/>
  <c r="M13" i="16" s="1"/>
  <c r="G391" i="2"/>
  <c r="G14" i="16" s="1"/>
  <c r="O391" i="2"/>
  <c r="O14" i="16" s="1"/>
  <c r="I392" i="2"/>
  <c r="I15" i="16" s="1"/>
  <c r="Q392" i="2"/>
  <c r="Q15" i="16" s="1"/>
  <c r="K389" i="2"/>
  <c r="K12" i="16" s="1"/>
  <c r="S389" i="2"/>
  <c r="S12" i="16" s="1"/>
  <c r="Q443" i="2"/>
  <c r="Q66" i="16" s="1"/>
  <c r="F446" i="2"/>
  <c r="F69" i="16" s="1"/>
  <c r="G448" i="2"/>
  <c r="G71" i="16" s="1"/>
  <c r="F451" i="2"/>
  <c r="F74" i="16" s="1"/>
  <c r="E446" i="2"/>
  <c r="F426" i="2"/>
  <c r="F49" i="16" s="1"/>
  <c r="R427" i="2"/>
  <c r="R50" i="16" s="1"/>
  <c r="P436" i="2"/>
  <c r="P59" i="16" s="1"/>
  <c r="R438" i="2"/>
  <c r="R61" i="16" s="1"/>
  <c r="Q440" i="2"/>
  <c r="Q63" i="16" s="1"/>
  <c r="I418" i="2"/>
  <c r="I41" i="16" s="1"/>
  <c r="G419" i="2"/>
  <c r="G42" i="16" s="1"/>
  <c r="Q420" i="2"/>
  <c r="Q43" i="16" s="1"/>
  <c r="L423" i="2"/>
  <c r="L46" i="16" s="1"/>
  <c r="E421" i="2"/>
  <c r="P443" i="2"/>
  <c r="P66" i="16" s="1"/>
  <c r="Q445" i="2"/>
  <c r="Q68" i="16" s="1"/>
  <c r="M447" i="2"/>
  <c r="M70" i="16" s="1"/>
  <c r="S450" i="2"/>
  <c r="S73" i="16" s="1"/>
  <c r="O452" i="2"/>
  <c r="O75" i="16" s="1"/>
  <c r="P427" i="2"/>
  <c r="P50" i="16" s="1"/>
  <c r="F429" i="2"/>
  <c r="F52" i="16" s="1"/>
  <c r="K430" i="2"/>
  <c r="K53" i="16" s="1"/>
  <c r="O431" i="2"/>
  <c r="O54" i="16" s="1"/>
  <c r="S432" i="2"/>
  <c r="S55" i="16" s="1"/>
  <c r="J434" i="2"/>
  <c r="J57" i="16" s="1"/>
  <c r="N435" i="2"/>
  <c r="N58" i="16" s="1"/>
  <c r="N436" i="2"/>
  <c r="N59" i="16" s="1"/>
  <c r="P437" i="2"/>
  <c r="P60" i="16" s="1"/>
  <c r="O438" i="2"/>
  <c r="O61" i="16" s="1"/>
  <c r="P439" i="2"/>
  <c r="P62" i="16" s="1"/>
  <c r="O440" i="2"/>
  <c r="O63" i="16" s="1"/>
  <c r="E435" i="2"/>
  <c r="F418" i="2"/>
  <c r="F41" i="16" s="1"/>
  <c r="F419" i="2"/>
  <c r="F42" i="16" s="1"/>
  <c r="Q419" i="2"/>
  <c r="Q42" i="16" s="1"/>
  <c r="O420" i="2"/>
  <c r="O43" i="16" s="1"/>
  <c r="O421" i="2"/>
  <c r="O44" i="16" s="1"/>
  <c r="L422" i="2"/>
  <c r="L45" i="16" s="1"/>
  <c r="I423" i="2"/>
  <c r="I46" i="16" s="1"/>
  <c r="I424" i="2"/>
  <c r="I47" i="16" s="1"/>
  <c r="E420" i="2"/>
  <c r="J416" i="2"/>
  <c r="J39" i="16" s="1"/>
  <c r="P413" i="2"/>
  <c r="P36" i="16" s="1"/>
  <c r="N414" i="2"/>
  <c r="N37" i="16" s="1"/>
  <c r="I410" i="2"/>
  <c r="I33" i="16" s="1"/>
  <c r="F411" i="2"/>
  <c r="F34" i="16" s="1"/>
  <c r="R411" i="2"/>
  <c r="R34" i="16" s="1"/>
  <c r="L407" i="2"/>
  <c r="L30" i="16" s="1"/>
  <c r="H408" i="2"/>
  <c r="H31" i="16" s="1"/>
  <c r="E408" i="2"/>
  <c r="I404" i="2"/>
  <c r="I27" i="16" s="1"/>
  <c r="G405" i="2"/>
  <c r="G28" i="16" s="1"/>
  <c r="Q405" i="2"/>
  <c r="Q28" i="16" s="1"/>
  <c r="G401" i="2"/>
  <c r="G24" i="16" s="1"/>
  <c r="Q401" i="2"/>
  <c r="Q24" i="16" s="1"/>
  <c r="L402" i="2"/>
  <c r="L25" i="16" s="1"/>
  <c r="E401" i="2"/>
  <c r="F397" i="2"/>
  <c r="F20" i="16" s="1"/>
  <c r="N397" i="2"/>
  <c r="N20" i="16" s="1"/>
  <c r="H398" i="2"/>
  <c r="H21" i="16" s="1"/>
  <c r="P398" i="2"/>
  <c r="P21" i="16" s="1"/>
  <c r="J399" i="2"/>
  <c r="J22" i="16" s="1"/>
  <c r="R399" i="2"/>
  <c r="R22" i="16" s="1"/>
  <c r="J395" i="2"/>
  <c r="J18" i="16" s="1"/>
  <c r="R395" i="2"/>
  <c r="R18" i="16" s="1"/>
  <c r="L394" i="2"/>
  <c r="L17" i="16" s="1"/>
  <c r="E394" i="2"/>
  <c r="F390" i="2"/>
  <c r="F13" i="16" s="1"/>
  <c r="N390" i="2"/>
  <c r="N13" i="16" s="1"/>
  <c r="H391" i="2"/>
  <c r="H14" i="16" s="1"/>
  <c r="P391" i="2"/>
  <c r="P14" i="16" s="1"/>
  <c r="J392" i="2"/>
  <c r="J15" i="16" s="1"/>
  <c r="R392" i="2"/>
  <c r="R15" i="16" s="1"/>
  <c r="L389" i="2"/>
  <c r="L12" i="16" s="1"/>
  <c r="E389" i="2"/>
  <c r="E437" i="2"/>
  <c r="S419" i="2"/>
  <c r="S42" i="16" s="1"/>
  <c r="M422" i="2"/>
  <c r="M45" i="16" s="1"/>
  <c r="Q439" i="2"/>
  <c r="Q62" i="16" s="1"/>
  <c r="L444" i="2"/>
  <c r="L67" i="16" s="1"/>
  <c r="O451" i="2"/>
  <c r="O74" i="16" s="1"/>
  <c r="K429" i="2"/>
  <c r="K52" i="16" s="1"/>
  <c r="N434" i="2"/>
  <c r="N57" i="16" s="1"/>
  <c r="G439" i="2"/>
  <c r="G62" i="16" s="1"/>
  <c r="S420" i="2"/>
  <c r="S43" i="16" s="1"/>
  <c r="J424" i="2"/>
  <c r="J47" i="16" s="1"/>
  <c r="L416" i="2"/>
  <c r="L39" i="16" s="1"/>
  <c r="Q413" i="2"/>
  <c r="Q36" i="16" s="1"/>
  <c r="J408" i="2"/>
  <c r="J31" i="16" s="1"/>
  <c r="S405" i="2"/>
  <c r="S28" i="16" s="1"/>
  <c r="R401" i="2"/>
  <c r="R24" i="16" s="1"/>
  <c r="P397" i="2"/>
  <c r="P20" i="16" s="1"/>
  <c r="K399" i="2"/>
  <c r="K22" i="16" s="1"/>
  <c r="F394" i="2"/>
  <c r="F17" i="16" s="1"/>
  <c r="Q390" i="2"/>
  <c r="Q13" i="16" s="1"/>
  <c r="L392" i="2"/>
  <c r="L15" i="16" s="1"/>
  <c r="H413" i="2"/>
  <c r="H36" i="16" s="1"/>
  <c r="K401" i="2"/>
  <c r="K24" i="16" s="1"/>
  <c r="G446" i="2"/>
  <c r="G69" i="16" s="1"/>
  <c r="E447" i="2"/>
  <c r="N430" i="2"/>
  <c r="N53" i="16" s="1"/>
  <c r="Q435" i="2"/>
  <c r="Q58" i="16" s="1"/>
  <c r="F440" i="2"/>
  <c r="F63" i="16" s="1"/>
  <c r="G421" i="2"/>
  <c r="G44" i="16" s="1"/>
  <c r="K424" i="2"/>
  <c r="K47" i="16" s="1"/>
  <c r="M416" i="2"/>
  <c r="M39" i="16" s="1"/>
  <c r="S413" i="2"/>
  <c r="S36" i="16" s="1"/>
  <c r="J410" i="2"/>
  <c r="J33" i="16" s="1"/>
  <c r="L408" i="2"/>
  <c r="L31" i="16" s="1"/>
  <c r="K404" i="2"/>
  <c r="K27" i="16" s="1"/>
  <c r="S401" i="2"/>
  <c r="S24" i="16" s="1"/>
  <c r="Q397" i="2"/>
  <c r="Q20" i="16" s="1"/>
  <c r="L399" i="2"/>
  <c r="L22" i="16" s="1"/>
  <c r="G394" i="2"/>
  <c r="G17" i="16" s="1"/>
  <c r="I391" i="2"/>
  <c r="I14" i="16" s="1"/>
  <c r="M392" i="2"/>
  <c r="M15" i="16" s="1"/>
  <c r="M408" i="2"/>
  <c r="M31" i="16" s="1"/>
  <c r="F402" i="2"/>
  <c r="F25" i="16" s="1"/>
  <c r="M394" i="2"/>
  <c r="M17" i="16" s="1"/>
  <c r="J391" i="2"/>
  <c r="J14" i="16" s="1"/>
  <c r="S392" i="2"/>
  <c r="S15" i="16" s="1"/>
  <c r="F432" i="2"/>
  <c r="F55" i="16" s="1"/>
  <c r="F437" i="2"/>
  <c r="F60" i="16" s="1"/>
  <c r="H419" i="2"/>
  <c r="H42" i="16" s="1"/>
  <c r="E424" i="2"/>
  <c r="H405" i="2"/>
  <c r="H28" i="16" s="1"/>
  <c r="E398" i="2"/>
  <c r="N449" i="2"/>
  <c r="N72" i="16" s="1"/>
  <c r="G428" i="2"/>
  <c r="G51" i="16" s="1"/>
  <c r="J433" i="2"/>
  <c r="J56" i="16" s="1"/>
  <c r="F438" i="2"/>
  <c r="F61" i="16" s="1"/>
  <c r="E439" i="2"/>
  <c r="F420" i="2"/>
  <c r="F43" i="16" s="1"/>
  <c r="N407" i="2"/>
  <c r="N30" i="16" s="1"/>
  <c r="J405" i="2"/>
  <c r="J28" i="16" s="1"/>
  <c r="I397" i="2"/>
  <c r="I20" i="16" s="1"/>
  <c r="P390" i="2"/>
  <c r="P13" i="16" s="1"/>
  <c r="O446" i="2"/>
  <c r="O69" i="16" s="1"/>
  <c r="E448" i="2"/>
  <c r="O430" i="2"/>
  <c r="O53" i="16" s="1"/>
  <c r="R435" i="2"/>
  <c r="R58" i="16" s="1"/>
  <c r="H440" i="2"/>
  <c r="H63" i="16" s="1"/>
  <c r="K418" i="2"/>
  <c r="K41" i="16" s="1"/>
  <c r="Q421" i="2"/>
  <c r="Q44" i="16" s="1"/>
  <c r="M424" i="2"/>
  <c r="M47" i="16" s="1"/>
  <c r="F414" i="2"/>
  <c r="F37" i="16" s="1"/>
  <c r="K410" i="2"/>
  <c r="K33" i="16" s="1"/>
  <c r="M404" i="2"/>
  <c r="M27" i="16" s="1"/>
  <c r="I398" i="2"/>
  <c r="I21" i="16" s="1"/>
  <c r="M399" i="2"/>
  <c r="M22" i="16" s="1"/>
  <c r="O426" i="2"/>
  <c r="O49" i="16" s="1"/>
  <c r="E427" i="2"/>
  <c r="N422" i="2"/>
  <c r="N45" i="16" s="1"/>
  <c r="P414" i="2"/>
  <c r="P37" i="16" s="1"/>
  <c r="G397" i="2"/>
  <c r="G20" i="16" s="1"/>
  <c r="K398" i="2"/>
  <c r="K21" i="16" s="1"/>
  <c r="O394" i="2"/>
  <c r="O17" i="16" s="1"/>
  <c r="H390" i="2"/>
  <c r="H13" i="16" s="1"/>
  <c r="Q391" i="2"/>
  <c r="Q14" i="16" s="1"/>
  <c r="G389" i="2"/>
  <c r="G12" i="16" s="1"/>
  <c r="S391" i="2"/>
  <c r="S14" i="16" s="1"/>
  <c r="G451" i="2"/>
  <c r="G74" i="16" s="1"/>
  <c r="J429" i="2"/>
  <c r="J52" i="16" s="1"/>
  <c r="F439" i="2"/>
  <c r="F62" i="16" s="1"/>
  <c r="H420" i="2"/>
  <c r="H43" i="16" s="1"/>
  <c r="O423" i="2"/>
  <c r="O46" i="16" s="1"/>
  <c r="S395" i="2"/>
  <c r="S18" i="16" s="1"/>
  <c r="J448" i="2"/>
  <c r="J71" i="16" s="1"/>
  <c r="N426" i="2"/>
  <c r="N49" i="16" s="1"/>
  <c r="R431" i="2"/>
  <c r="R54" i="16" s="1"/>
  <c r="R436" i="2"/>
  <c r="R59" i="16" s="1"/>
  <c r="S440" i="2"/>
  <c r="S63" i="16" s="1"/>
  <c r="L418" i="2"/>
  <c r="L41" i="16" s="1"/>
  <c r="R421" i="2"/>
  <c r="R44" i="16" s="1"/>
  <c r="E422" i="2"/>
  <c r="O414" i="2"/>
  <c r="O37" i="16" s="1"/>
  <c r="L410" i="2"/>
  <c r="L33" i="16" s="1"/>
  <c r="E407" i="2"/>
  <c r="N404" i="2"/>
  <c r="N27" i="16" s="1"/>
  <c r="M402" i="2"/>
  <c r="M25" i="16" s="1"/>
  <c r="J398" i="2"/>
  <c r="J21" i="16" s="1"/>
  <c r="S399" i="2"/>
  <c r="S22" i="16" s="1"/>
  <c r="N394" i="2"/>
  <c r="N17" i="16" s="1"/>
  <c r="G390" i="2"/>
  <c r="G13" i="16" s="1"/>
  <c r="K391" i="2"/>
  <c r="K14" i="16" s="1"/>
  <c r="F389" i="2"/>
  <c r="F12" i="16" s="1"/>
  <c r="K448" i="2"/>
  <c r="K71" i="16" s="1"/>
  <c r="G411" i="2"/>
  <c r="G34" i="16" s="1"/>
  <c r="N402" i="2"/>
  <c r="N25" i="16" s="1"/>
  <c r="K395" i="2"/>
  <c r="K18" i="16" s="1"/>
  <c r="G413" i="2"/>
  <c r="G36" i="16" s="1"/>
  <c r="K411" i="2"/>
  <c r="K34" i="16" s="1"/>
  <c r="R398" i="2"/>
  <c r="R21" i="16" s="1"/>
  <c r="M395" i="2"/>
  <c r="M18" i="16" s="1"/>
  <c r="M434" i="2"/>
  <c r="M57" i="16" s="1"/>
  <c r="O397" i="2"/>
  <c r="O20" i="16" s="1"/>
  <c r="S398" i="2"/>
  <c r="S21" i="16" s="1"/>
  <c r="G442" i="2"/>
  <c r="G65" i="16" s="1"/>
  <c r="K449" i="2"/>
  <c r="K72" i="16" s="1"/>
  <c r="F428" i="2"/>
  <c r="F51" i="16" s="1"/>
  <c r="I433" i="2"/>
  <c r="I56" i="16" s="1"/>
  <c r="R437" i="2"/>
  <c r="R60" i="16" s="1"/>
  <c r="E438" i="2"/>
  <c r="I419" i="2"/>
  <c r="I42" i="16" s="1"/>
  <c r="Q422" i="2"/>
  <c r="Q45" i="16" s="1"/>
  <c r="R414" i="2"/>
  <c r="R37" i="16" s="1"/>
  <c r="I411" i="2"/>
  <c r="I34" i="16" s="1"/>
  <c r="M407" i="2"/>
  <c r="M30" i="16" s="1"/>
  <c r="I405" i="2"/>
  <c r="I28" i="16" s="1"/>
  <c r="I401" i="2"/>
  <c r="I24" i="16" s="1"/>
  <c r="O402" i="2"/>
  <c r="O25" i="16" s="1"/>
  <c r="H397" i="2"/>
  <c r="H20" i="16" s="1"/>
  <c r="Q398" i="2"/>
  <c r="Q21" i="16" s="1"/>
  <c r="E399" i="2"/>
  <c r="L395" i="2"/>
  <c r="L18" i="16" s="1"/>
  <c r="I390" i="2"/>
  <c r="I13" i="16" s="1"/>
  <c r="R391" i="2"/>
  <c r="R14" i="16" s="1"/>
  <c r="M389" i="2"/>
  <c r="M12" i="16" s="1"/>
  <c r="O390" i="2"/>
  <c r="O13" i="16" s="1"/>
  <c r="N389" i="2"/>
  <c r="N12" i="16" s="1"/>
  <c r="K444" i="2"/>
  <c r="K67" i="16" s="1"/>
  <c r="K416" i="2"/>
  <c r="K39" i="16" s="1"/>
  <c r="E411" i="2"/>
  <c r="P407" i="2"/>
  <c r="P30" i="16" s="1"/>
  <c r="R405" i="2"/>
  <c r="R28" i="16" s="1"/>
  <c r="K392" i="2"/>
  <c r="K15" i="16" s="1"/>
  <c r="O389" i="2"/>
  <c r="O12" i="16" s="1"/>
  <c r="H442" i="2"/>
  <c r="H65" i="16" s="1"/>
  <c r="N423" i="2"/>
  <c r="N46" i="16" s="1"/>
  <c r="J401" i="2"/>
  <c r="J24" i="16" s="1"/>
  <c r="U183" i="2"/>
  <c r="AG76" i="2"/>
  <c r="H441" i="2"/>
  <c r="H64" i="16" s="1"/>
  <c r="P441" i="2"/>
  <c r="P64" i="16" s="1"/>
  <c r="H425" i="2"/>
  <c r="H48" i="16" s="1"/>
  <c r="P425" i="2"/>
  <c r="P48" i="16" s="1"/>
  <c r="G417" i="2"/>
  <c r="G40" i="16" s="1"/>
  <c r="O417" i="2"/>
  <c r="O40" i="16" s="1"/>
  <c r="I415" i="2"/>
  <c r="I38" i="16" s="1"/>
  <c r="Q415" i="2"/>
  <c r="Q38" i="16" s="1"/>
  <c r="M412" i="2"/>
  <c r="M35" i="16" s="1"/>
  <c r="H409" i="2"/>
  <c r="H32" i="16" s="1"/>
  <c r="P409" i="2"/>
  <c r="P32" i="16" s="1"/>
  <c r="I441" i="2"/>
  <c r="I64" i="16" s="1"/>
  <c r="Q441" i="2"/>
  <c r="Q64" i="16" s="1"/>
  <c r="L441" i="2"/>
  <c r="L64" i="16" s="1"/>
  <c r="M441" i="2"/>
  <c r="M64" i="16" s="1"/>
  <c r="N441" i="2"/>
  <c r="N64" i="16" s="1"/>
  <c r="N425" i="2"/>
  <c r="N48" i="16" s="1"/>
  <c r="L417" i="2"/>
  <c r="L40" i="16" s="1"/>
  <c r="J415" i="2"/>
  <c r="J38" i="16" s="1"/>
  <c r="S415" i="2"/>
  <c r="S38" i="16" s="1"/>
  <c r="K412" i="2"/>
  <c r="K35" i="16" s="1"/>
  <c r="E412" i="2"/>
  <c r="L409" i="2"/>
  <c r="L32" i="16" s="1"/>
  <c r="I406" i="2"/>
  <c r="I29" i="16" s="1"/>
  <c r="Q406" i="2"/>
  <c r="Q29" i="16" s="1"/>
  <c r="M403" i="2"/>
  <c r="M26" i="16" s="1"/>
  <c r="O441" i="2"/>
  <c r="O64" i="16" s="1"/>
  <c r="F441" i="2"/>
  <c r="F64" i="16" s="1"/>
  <c r="R441" i="2"/>
  <c r="R64" i="16" s="1"/>
  <c r="G425" i="2"/>
  <c r="G48" i="16" s="1"/>
  <c r="Q425" i="2"/>
  <c r="Q48" i="16" s="1"/>
  <c r="N417" i="2"/>
  <c r="N40" i="16" s="1"/>
  <c r="L415" i="2"/>
  <c r="L38" i="16" s="1"/>
  <c r="N412" i="2"/>
  <c r="N35" i="16" s="1"/>
  <c r="N409" i="2"/>
  <c r="N32" i="16" s="1"/>
  <c r="K406" i="2"/>
  <c r="K29" i="16" s="1"/>
  <c r="S406" i="2"/>
  <c r="S29" i="16" s="1"/>
  <c r="G403" i="2"/>
  <c r="G26" i="16" s="1"/>
  <c r="O403" i="2"/>
  <c r="O26" i="16" s="1"/>
  <c r="G441" i="2"/>
  <c r="G64" i="16" s="1"/>
  <c r="R425" i="2"/>
  <c r="R48" i="16" s="1"/>
  <c r="F417" i="2"/>
  <c r="F40" i="16" s="1"/>
  <c r="R417" i="2"/>
  <c r="R40" i="16" s="1"/>
  <c r="M415" i="2"/>
  <c r="M38" i="16" s="1"/>
  <c r="F412" i="2"/>
  <c r="F35" i="16" s="1"/>
  <c r="Q412" i="2"/>
  <c r="Q35" i="16" s="1"/>
  <c r="I409" i="2"/>
  <c r="I32" i="16" s="1"/>
  <c r="E409" i="2"/>
  <c r="H406" i="2"/>
  <c r="H29" i="16" s="1"/>
  <c r="E406" i="2"/>
  <c r="H403" i="2"/>
  <c r="H26" i="16" s="1"/>
  <c r="R403" i="2"/>
  <c r="R26" i="16" s="1"/>
  <c r="I400" i="2"/>
  <c r="I23" i="16" s="1"/>
  <c r="Q400" i="2"/>
  <c r="Q23" i="16" s="1"/>
  <c r="M396" i="2"/>
  <c r="M19" i="16" s="1"/>
  <c r="I393" i="2"/>
  <c r="I16" i="16" s="1"/>
  <c r="Q393" i="2"/>
  <c r="Q16" i="16" s="1"/>
  <c r="I388" i="2"/>
  <c r="I11" i="16" s="1"/>
  <c r="Q388" i="2"/>
  <c r="Q11" i="16" s="1"/>
  <c r="J441" i="2"/>
  <c r="J64" i="16" s="1"/>
  <c r="F425" i="2"/>
  <c r="F48" i="16" s="1"/>
  <c r="S425" i="2"/>
  <c r="S48" i="16" s="1"/>
  <c r="H417" i="2"/>
  <c r="H40" i="16" s="1"/>
  <c r="S417" i="2"/>
  <c r="S40" i="16" s="1"/>
  <c r="N415" i="2"/>
  <c r="N38" i="16" s="1"/>
  <c r="G412" i="2"/>
  <c r="G35" i="16" s="1"/>
  <c r="R412" i="2"/>
  <c r="R35" i="16" s="1"/>
  <c r="J409" i="2"/>
  <c r="J32" i="16" s="1"/>
  <c r="J406" i="2"/>
  <c r="J29" i="16" s="1"/>
  <c r="I403" i="2"/>
  <c r="I26" i="16" s="1"/>
  <c r="S403" i="2"/>
  <c r="S26" i="16" s="1"/>
  <c r="J400" i="2"/>
  <c r="J23" i="16" s="1"/>
  <c r="R400" i="2"/>
  <c r="R23" i="16" s="1"/>
  <c r="F396" i="2"/>
  <c r="F19" i="16" s="1"/>
  <c r="N396" i="2"/>
  <c r="N19" i="16" s="1"/>
  <c r="J393" i="2"/>
  <c r="J16" i="16" s="1"/>
  <c r="R393" i="2"/>
  <c r="R16" i="16" s="1"/>
  <c r="J388" i="2"/>
  <c r="J11" i="16" s="1"/>
  <c r="R388" i="2"/>
  <c r="R11" i="16" s="1"/>
  <c r="K393" i="2"/>
  <c r="K16" i="16" s="1"/>
  <c r="K388" i="2"/>
  <c r="K11" i="16" s="1"/>
  <c r="S388" i="2"/>
  <c r="S11" i="16" s="1"/>
  <c r="K441" i="2"/>
  <c r="K64" i="16" s="1"/>
  <c r="I425" i="2"/>
  <c r="I48" i="16" s="1"/>
  <c r="I417" i="2"/>
  <c r="I40" i="16" s="1"/>
  <c r="E417" i="2"/>
  <c r="O415" i="2"/>
  <c r="O38" i="16" s="1"/>
  <c r="H412" i="2"/>
  <c r="H35" i="16" s="1"/>
  <c r="S412" i="2"/>
  <c r="S35" i="16" s="1"/>
  <c r="K409" i="2"/>
  <c r="K32" i="16" s="1"/>
  <c r="L406" i="2"/>
  <c r="L29" i="16" s="1"/>
  <c r="J403" i="2"/>
  <c r="J26" i="16" s="1"/>
  <c r="E403" i="2"/>
  <c r="K400" i="2"/>
  <c r="K23" i="16" s="1"/>
  <c r="S400" i="2"/>
  <c r="S23" i="16" s="1"/>
  <c r="G396" i="2"/>
  <c r="G19" i="16" s="1"/>
  <c r="O396" i="2"/>
  <c r="O19" i="16" s="1"/>
  <c r="S393" i="2"/>
  <c r="S16" i="16" s="1"/>
  <c r="L425" i="2"/>
  <c r="L48" i="16" s="1"/>
  <c r="S441" i="2"/>
  <c r="S64" i="16" s="1"/>
  <c r="J425" i="2"/>
  <c r="J48" i="16" s="1"/>
  <c r="E425" i="2"/>
  <c r="J417" i="2"/>
  <c r="J40" i="16" s="1"/>
  <c r="P415" i="2"/>
  <c r="P38" i="16" s="1"/>
  <c r="I412" i="2"/>
  <c r="I35" i="16" s="1"/>
  <c r="M409" i="2"/>
  <c r="M32" i="16" s="1"/>
  <c r="M406" i="2"/>
  <c r="M29" i="16" s="1"/>
  <c r="K403" i="2"/>
  <c r="K26" i="16" s="1"/>
  <c r="L400" i="2"/>
  <c r="L23" i="16" s="1"/>
  <c r="E400" i="2"/>
  <c r="H396" i="2"/>
  <c r="H19" i="16" s="1"/>
  <c r="P396" i="2"/>
  <c r="P19" i="16" s="1"/>
  <c r="L393" i="2"/>
  <c r="L16" i="16" s="1"/>
  <c r="E393" i="2"/>
  <c r="L388" i="2"/>
  <c r="L11" i="16" s="1"/>
  <c r="E388" i="2"/>
  <c r="E441" i="2"/>
  <c r="K425" i="2"/>
  <c r="K48" i="16" s="1"/>
  <c r="K417" i="2"/>
  <c r="K40" i="16" s="1"/>
  <c r="F415" i="2"/>
  <c r="F38" i="16" s="1"/>
  <c r="R415" i="2"/>
  <c r="R38" i="16" s="1"/>
  <c r="J412" i="2"/>
  <c r="J35" i="16" s="1"/>
  <c r="O409" i="2"/>
  <c r="O32" i="16" s="1"/>
  <c r="N406" i="2"/>
  <c r="N29" i="16" s="1"/>
  <c r="L403" i="2"/>
  <c r="L26" i="16" s="1"/>
  <c r="M400" i="2"/>
  <c r="M23" i="16" s="1"/>
  <c r="I396" i="2"/>
  <c r="I19" i="16" s="1"/>
  <c r="Q396" i="2"/>
  <c r="Q19" i="16" s="1"/>
  <c r="M393" i="2"/>
  <c r="M16" i="16" s="1"/>
  <c r="M388" i="2"/>
  <c r="M11" i="16" s="1"/>
  <c r="M417" i="2"/>
  <c r="M40" i="16" s="1"/>
  <c r="H393" i="2"/>
  <c r="H16" i="16" s="1"/>
  <c r="O425" i="2"/>
  <c r="O48" i="16" s="1"/>
  <c r="P412" i="2"/>
  <c r="P35" i="16" s="1"/>
  <c r="F409" i="2"/>
  <c r="F32" i="16" s="1"/>
  <c r="R406" i="2"/>
  <c r="R29" i="16" s="1"/>
  <c r="H400" i="2"/>
  <c r="H23" i="16" s="1"/>
  <c r="L396" i="2"/>
  <c r="L19" i="16" s="1"/>
  <c r="N393" i="2"/>
  <c r="N16" i="16" s="1"/>
  <c r="F388" i="2"/>
  <c r="F11" i="16" s="1"/>
  <c r="P406" i="2"/>
  <c r="P29" i="16" s="1"/>
  <c r="G400" i="2"/>
  <c r="G23" i="16" s="1"/>
  <c r="G409" i="2"/>
  <c r="G32" i="16" s="1"/>
  <c r="F403" i="2"/>
  <c r="F26" i="16" s="1"/>
  <c r="N400" i="2"/>
  <c r="N23" i="16" s="1"/>
  <c r="R396" i="2"/>
  <c r="R19" i="16" s="1"/>
  <c r="O393" i="2"/>
  <c r="O16" i="16" s="1"/>
  <c r="G388" i="2"/>
  <c r="G11" i="16" s="1"/>
  <c r="N403" i="2"/>
  <c r="N26" i="16" s="1"/>
  <c r="O400" i="2"/>
  <c r="O23" i="16" s="1"/>
  <c r="P393" i="2"/>
  <c r="P16" i="16" s="1"/>
  <c r="H388" i="2"/>
  <c r="H11" i="16" s="1"/>
  <c r="K415" i="2"/>
  <c r="K38" i="16" s="1"/>
  <c r="L412" i="2"/>
  <c r="L35" i="16" s="1"/>
  <c r="O406" i="2"/>
  <c r="O29" i="16" s="1"/>
  <c r="G415" i="2"/>
  <c r="G38" i="16" s="1"/>
  <c r="Q409" i="2"/>
  <c r="Q32" i="16" s="1"/>
  <c r="S396" i="2"/>
  <c r="S19" i="16" s="1"/>
  <c r="S409" i="2"/>
  <c r="S32" i="16" s="1"/>
  <c r="F406" i="2"/>
  <c r="F29" i="16" s="1"/>
  <c r="Q403" i="2"/>
  <c r="Q26" i="16" s="1"/>
  <c r="O388" i="2"/>
  <c r="O11" i="16" s="1"/>
  <c r="G393" i="2"/>
  <c r="G16" i="16" s="1"/>
  <c r="K396" i="2"/>
  <c r="K19" i="16" s="1"/>
  <c r="H415" i="2"/>
  <c r="H38" i="16" s="1"/>
  <c r="R409" i="2"/>
  <c r="R32" i="16" s="1"/>
  <c r="P403" i="2"/>
  <c r="P26" i="16" s="1"/>
  <c r="P400" i="2"/>
  <c r="P23" i="16" s="1"/>
  <c r="E396" i="2"/>
  <c r="N388" i="2"/>
  <c r="N11" i="16" s="1"/>
  <c r="J396" i="2"/>
  <c r="J19" i="16" s="1"/>
  <c r="M425" i="2"/>
  <c r="M48" i="16" s="1"/>
  <c r="P417" i="2"/>
  <c r="P40" i="16" s="1"/>
  <c r="G406" i="2"/>
  <c r="G29" i="16" s="1"/>
  <c r="F393" i="2"/>
  <c r="F16" i="16" s="1"/>
  <c r="P388" i="2"/>
  <c r="P11" i="16" s="1"/>
  <c r="O412" i="2"/>
  <c r="O35" i="16" s="1"/>
  <c r="Q417" i="2"/>
  <c r="Q40" i="16" s="1"/>
  <c r="F400" i="2"/>
  <c r="F23" i="16" s="1"/>
  <c r="V66" i="2"/>
  <c r="V22" i="21"/>
  <c r="W22" i="21" s="1"/>
  <c r="X22" i="21" s="1"/>
  <c r="H22" i="21" s="1"/>
  <c r="V13" i="21"/>
  <c r="W13" i="21" s="1"/>
  <c r="X13" i="21" s="1"/>
  <c r="H13" i="21" s="1"/>
  <c r="I84" i="21"/>
  <c r="I62" i="21" s="1"/>
  <c r="F72" i="29" a="1"/>
  <c r="F72" i="29" s="1"/>
  <c r="N74" i="21"/>
  <c r="N152" i="21"/>
  <c r="V16" i="21"/>
  <c r="W16" i="21" s="1"/>
  <c r="X16" i="21" s="1"/>
  <c r="H16" i="21" s="1"/>
  <c r="N70" i="21"/>
  <c r="J84" i="21"/>
  <c r="J62" i="21" s="1"/>
  <c r="F71" i="30" a="1"/>
  <c r="F71" i="30" s="1"/>
  <c r="N79" i="21"/>
  <c r="V14" i="21"/>
  <c r="W14" i="21" s="1"/>
  <c r="X14" i="21" s="1"/>
  <c r="H14" i="21" s="1"/>
  <c r="V15" i="21"/>
  <c r="W15" i="21" s="1"/>
  <c r="X15" i="21" s="1"/>
  <c r="H15" i="21" s="1"/>
  <c r="N76" i="21"/>
  <c r="N71" i="21"/>
  <c r="N113" i="21"/>
  <c r="N149" i="21"/>
  <c r="O70" i="21"/>
  <c r="V19" i="21"/>
  <c r="W19" i="21" s="1"/>
  <c r="X19" i="21" s="1"/>
  <c r="H19" i="21" s="1"/>
  <c r="N78" i="21"/>
  <c r="E84" i="21"/>
  <c r="E62" i="21" s="1"/>
  <c r="F70" i="25" a="1"/>
  <c r="F70" i="25" s="1"/>
  <c r="N116" i="21"/>
  <c r="N153" i="21"/>
  <c r="N77" i="21"/>
  <c r="H84" i="21"/>
  <c r="H62" i="21" s="1"/>
  <c r="F70" i="28" a="1"/>
  <c r="F70" i="28" s="1"/>
  <c r="N82" i="21"/>
  <c r="G84" i="21"/>
  <c r="G62" i="21" s="1"/>
  <c r="F70" i="27" a="1"/>
  <c r="F70" i="27" s="1"/>
  <c r="V18" i="21"/>
  <c r="W18" i="21" s="1"/>
  <c r="X18" i="21" s="1"/>
  <c r="H18" i="21" s="1"/>
  <c r="N98" i="21"/>
  <c r="N75" i="21"/>
  <c r="N119" i="21"/>
  <c r="N117" i="21"/>
  <c r="N95" i="21"/>
  <c r="N100" i="21"/>
  <c r="V12" i="21"/>
  <c r="W12" i="21" s="1"/>
  <c r="X12" i="21" s="1"/>
  <c r="H12" i="21" s="1"/>
  <c r="N80" i="21"/>
  <c r="V23" i="21"/>
  <c r="W23" i="21" s="1"/>
  <c r="X23" i="21" s="1"/>
  <c r="H23" i="21" s="1"/>
  <c r="N73" i="21"/>
  <c r="B84" i="21"/>
  <c r="B62" i="21" s="1"/>
  <c r="F70" i="22" a="1"/>
  <c r="N99" i="21"/>
  <c r="N81" i="21"/>
  <c r="V17" i="21"/>
  <c r="W17" i="21" s="1"/>
  <c r="X17" i="21" s="1"/>
  <c r="H17" i="21" s="1"/>
  <c r="N118" i="21"/>
  <c r="V20" i="21"/>
  <c r="W20" i="21" s="1"/>
  <c r="X20" i="21" s="1"/>
  <c r="H20" i="21" s="1"/>
  <c r="N155" i="21"/>
  <c r="N83" i="21"/>
  <c r="V21" i="21"/>
  <c r="W21" i="21" s="1"/>
  <c r="X21" i="21" s="1"/>
  <c r="H21" i="21" s="1"/>
  <c r="D84" i="21"/>
  <c r="D62" i="21" s="1"/>
  <c r="F70" i="23" a="1"/>
  <c r="F70" i="23" s="1"/>
  <c r="N154" i="21"/>
  <c r="N72" i="21"/>
  <c r="F84" i="21"/>
  <c r="F62" i="21" s="1"/>
  <c r="F70" i="26" a="1"/>
  <c r="F70" i="26" s="1"/>
  <c r="N101" i="21"/>
  <c r="F70" i="24" a="1"/>
  <c r="F70" i="24" s="1"/>
  <c r="C84" i="21"/>
  <c r="C62" i="21" s="1"/>
  <c r="AF374" i="3"/>
  <c r="AG374" i="3"/>
  <c r="AD374" i="3"/>
  <c r="AE374" i="3"/>
  <c r="AB374" i="3"/>
  <c r="AA374" i="3"/>
  <c r="Z374" i="3"/>
  <c r="Y374" i="3"/>
  <c r="X374" i="3"/>
  <c r="W374" i="3"/>
  <c r="AC374" i="3"/>
  <c r="AI374" i="3"/>
  <c r="AH374" i="3"/>
  <c r="V374" i="3"/>
  <c r="U374" i="3"/>
  <c r="AF366" i="3"/>
  <c r="AG366" i="3"/>
  <c r="AD366" i="3"/>
  <c r="AE366" i="3"/>
  <c r="AC366" i="3"/>
  <c r="AA366" i="3"/>
  <c r="Z366" i="3"/>
  <c r="Y366" i="3"/>
  <c r="X366" i="3"/>
  <c r="AB366" i="3"/>
  <c r="W366" i="3"/>
  <c r="AI366" i="3"/>
  <c r="AH366" i="3"/>
  <c r="V366" i="3"/>
  <c r="U366" i="3"/>
  <c r="AF358" i="3"/>
  <c r="AG358" i="3"/>
  <c r="AD358" i="3"/>
  <c r="AE358" i="3"/>
  <c r="AB358" i="3"/>
  <c r="AA358" i="3"/>
  <c r="Z358" i="3"/>
  <c r="Y358" i="3"/>
  <c r="X358" i="3"/>
  <c r="AC358" i="3"/>
  <c r="W358" i="3"/>
  <c r="AI358" i="3"/>
  <c r="AH358" i="3"/>
  <c r="V358" i="3"/>
  <c r="U358" i="3"/>
  <c r="AF350" i="3"/>
  <c r="AG350" i="3"/>
  <c r="AD350" i="3"/>
  <c r="AE350" i="3"/>
  <c r="AC350" i="3"/>
  <c r="AA350" i="3"/>
  <c r="Z350" i="3"/>
  <c r="Y350" i="3"/>
  <c r="X350" i="3"/>
  <c r="W350" i="3"/>
  <c r="AI350" i="3"/>
  <c r="AB350" i="3"/>
  <c r="AH350" i="3"/>
  <c r="V350" i="3"/>
  <c r="U350" i="3"/>
  <c r="AF342" i="3"/>
  <c r="AG342" i="3"/>
  <c r="AD342" i="3"/>
  <c r="AE342" i="3"/>
  <c r="AA342" i="3"/>
  <c r="Z342" i="3"/>
  <c r="Y342" i="3"/>
  <c r="X342" i="3"/>
  <c r="AB342" i="3"/>
  <c r="W342" i="3"/>
  <c r="AC342" i="3"/>
  <c r="AI342" i="3"/>
  <c r="AH342" i="3"/>
  <c r="V342" i="3"/>
  <c r="U342" i="3"/>
  <c r="AF334" i="3"/>
  <c r="AG334" i="3"/>
  <c r="AD334" i="3"/>
  <c r="AE334" i="3"/>
  <c r="AA334" i="3"/>
  <c r="Z334" i="3"/>
  <c r="Y334" i="3"/>
  <c r="X334" i="3"/>
  <c r="AC334" i="3"/>
  <c r="W334" i="3"/>
  <c r="AI334" i="3"/>
  <c r="AH334" i="3"/>
  <c r="V334" i="3"/>
  <c r="U334" i="3"/>
  <c r="AF326" i="3"/>
  <c r="AG326" i="3"/>
  <c r="AD326" i="3"/>
  <c r="AE326" i="3"/>
  <c r="AA326" i="3"/>
  <c r="Z326" i="3"/>
  <c r="Y326" i="3"/>
  <c r="AB326" i="3"/>
  <c r="X326" i="3"/>
  <c r="W326" i="3"/>
  <c r="AI326" i="3"/>
  <c r="AH326" i="3"/>
  <c r="V326" i="3"/>
  <c r="U326" i="3"/>
  <c r="AF318" i="3"/>
  <c r="AG318" i="3"/>
  <c r="AD318" i="3"/>
  <c r="AE318" i="3"/>
  <c r="AA318" i="3"/>
  <c r="Z318" i="3"/>
  <c r="Y318" i="3"/>
  <c r="AC318" i="3"/>
  <c r="X318" i="3"/>
  <c r="W318" i="3"/>
  <c r="AI318" i="3"/>
  <c r="AH318" i="3"/>
  <c r="V318" i="3"/>
  <c r="U318" i="3"/>
  <c r="AF310" i="3"/>
  <c r="AG310" i="3"/>
  <c r="AD310" i="3"/>
  <c r="AE310" i="3"/>
  <c r="AB310" i="3"/>
  <c r="AA310" i="3"/>
  <c r="Z310" i="3"/>
  <c r="Y310" i="3"/>
  <c r="X310" i="3"/>
  <c r="W310" i="3"/>
  <c r="AC310" i="3"/>
  <c r="AI310" i="3"/>
  <c r="AH310" i="3"/>
  <c r="V310" i="3"/>
  <c r="U310" i="3"/>
  <c r="AF302" i="3"/>
  <c r="AG302" i="3"/>
  <c r="AD302" i="3"/>
  <c r="AE302" i="3"/>
  <c r="AC302" i="3"/>
  <c r="AA302" i="3"/>
  <c r="Z302" i="3"/>
  <c r="Y302" i="3"/>
  <c r="X302" i="3"/>
  <c r="AB302" i="3"/>
  <c r="W302" i="3"/>
  <c r="AI302" i="3"/>
  <c r="AH302" i="3"/>
  <c r="V302" i="3"/>
  <c r="U302" i="3"/>
  <c r="AF294" i="3"/>
  <c r="AG294" i="3"/>
  <c r="AD294" i="3"/>
  <c r="AE294" i="3"/>
  <c r="AB294" i="3"/>
  <c r="AA294" i="3"/>
  <c r="Z294" i="3"/>
  <c r="Y294" i="3"/>
  <c r="X294" i="3"/>
  <c r="AC294" i="3"/>
  <c r="W294" i="3"/>
  <c r="AI294" i="3"/>
  <c r="AH294" i="3"/>
  <c r="V294" i="3"/>
  <c r="U294" i="3"/>
  <c r="AF286" i="3"/>
  <c r="AG286" i="3"/>
  <c r="AD286" i="3"/>
  <c r="AE286" i="3"/>
  <c r="AC286" i="3"/>
  <c r="AA286" i="3"/>
  <c r="Z286" i="3"/>
  <c r="Y286" i="3"/>
  <c r="X286" i="3"/>
  <c r="W286" i="3"/>
  <c r="AB286" i="3"/>
  <c r="AI286" i="3"/>
  <c r="AH286" i="3"/>
  <c r="V286" i="3"/>
  <c r="U286" i="3"/>
  <c r="AF278" i="3"/>
  <c r="AG278" i="3"/>
  <c r="AD278" i="3"/>
  <c r="AE278" i="3"/>
  <c r="AA278" i="3"/>
  <c r="Z278" i="3"/>
  <c r="Y278" i="3"/>
  <c r="X278" i="3"/>
  <c r="AB278" i="3"/>
  <c r="W278" i="3"/>
  <c r="AC278" i="3"/>
  <c r="AI278" i="3"/>
  <c r="AH278" i="3"/>
  <c r="V278" i="3"/>
  <c r="U278" i="3"/>
  <c r="AF270" i="3"/>
  <c r="AG270" i="3"/>
  <c r="AD270" i="3"/>
  <c r="AE270" i="3"/>
  <c r="AC270" i="3"/>
  <c r="AA270" i="3"/>
  <c r="Z270" i="3"/>
  <c r="Y270" i="3"/>
  <c r="X270" i="3"/>
  <c r="W270" i="3"/>
  <c r="AB270" i="3"/>
  <c r="AI270" i="3"/>
  <c r="AH270" i="3"/>
  <c r="V270" i="3"/>
  <c r="U270" i="3"/>
  <c r="AF262" i="3"/>
  <c r="AG262" i="3"/>
  <c r="AD262" i="3"/>
  <c r="AE262" i="3"/>
  <c r="AA262" i="3"/>
  <c r="Z262" i="3"/>
  <c r="Y262" i="3"/>
  <c r="AC262" i="3"/>
  <c r="AB262" i="3"/>
  <c r="X262" i="3"/>
  <c r="W262" i="3"/>
  <c r="AI262" i="3"/>
  <c r="AH262" i="3"/>
  <c r="V262" i="3"/>
  <c r="U262" i="3"/>
  <c r="AF254" i="3"/>
  <c r="AG254" i="3"/>
  <c r="AD254" i="3"/>
  <c r="AE254" i="3"/>
  <c r="AC254" i="3"/>
  <c r="AA254" i="3"/>
  <c r="Z254" i="3"/>
  <c r="Y254" i="3"/>
  <c r="X254" i="3"/>
  <c r="W254" i="3"/>
  <c r="AB254" i="3"/>
  <c r="AI254" i="3"/>
  <c r="AH254" i="3"/>
  <c r="V254" i="3"/>
  <c r="U254" i="3"/>
  <c r="AF246" i="3"/>
  <c r="AG246" i="3"/>
  <c r="AD246" i="3"/>
  <c r="AE246" i="3"/>
  <c r="AB246" i="3"/>
  <c r="AA246" i="3"/>
  <c r="Z246" i="3"/>
  <c r="Y246" i="3"/>
  <c r="AC246" i="3"/>
  <c r="X246" i="3"/>
  <c r="W246" i="3"/>
  <c r="AI246" i="3"/>
  <c r="AH246" i="3"/>
  <c r="V246" i="3"/>
  <c r="U246" i="3"/>
  <c r="AF238" i="3"/>
  <c r="AG238" i="3"/>
  <c r="AD238" i="3"/>
  <c r="AE238" i="3"/>
  <c r="AA238" i="3"/>
  <c r="Z238" i="3"/>
  <c r="Y238" i="3"/>
  <c r="X238" i="3"/>
  <c r="AB238" i="3"/>
  <c r="W238" i="3"/>
  <c r="AI238" i="3"/>
  <c r="AH238" i="3"/>
  <c r="V238" i="3"/>
  <c r="AC238" i="3"/>
  <c r="U238" i="3"/>
  <c r="AF230" i="3"/>
  <c r="AG230" i="3"/>
  <c r="AD230" i="3"/>
  <c r="AE230" i="3"/>
  <c r="AB230" i="3"/>
  <c r="AA230" i="3"/>
  <c r="Z230" i="3"/>
  <c r="Y230" i="3"/>
  <c r="X230" i="3"/>
  <c r="AC230" i="3"/>
  <c r="W230" i="3"/>
  <c r="AI230" i="3"/>
  <c r="AH230" i="3"/>
  <c r="V230" i="3"/>
  <c r="U230" i="3"/>
  <c r="AF222" i="3"/>
  <c r="AG222" i="3"/>
  <c r="AD222" i="3"/>
  <c r="AE222" i="3"/>
  <c r="AA222" i="3"/>
  <c r="Z222" i="3"/>
  <c r="Y222" i="3"/>
  <c r="X222" i="3"/>
  <c r="W222" i="3"/>
  <c r="AC222" i="3"/>
  <c r="AI222" i="3"/>
  <c r="AH222" i="3"/>
  <c r="V222" i="3"/>
  <c r="U222" i="3"/>
  <c r="AF214" i="3"/>
  <c r="AG214" i="3"/>
  <c r="AD214" i="3"/>
  <c r="AE214" i="3"/>
  <c r="AA214" i="3"/>
  <c r="Z214" i="3"/>
  <c r="Y214" i="3"/>
  <c r="X214" i="3"/>
  <c r="AC214" i="3"/>
  <c r="AB214" i="3"/>
  <c r="W214" i="3"/>
  <c r="AI214" i="3"/>
  <c r="AH214" i="3"/>
  <c r="V214" i="3"/>
  <c r="U214" i="3"/>
  <c r="AF206" i="3"/>
  <c r="AG206" i="3"/>
  <c r="AD206" i="3"/>
  <c r="AE206" i="3"/>
  <c r="AC206" i="3"/>
  <c r="AA206" i="3"/>
  <c r="Z206" i="3"/>
  <c r="Y206" i="3"/>
  <c r="X206" i="3"/>
  <c r="W206" i="3"/>
  <c r="AB206" i="3"/>
  <c r="AI206" i="3"/>
  <c r="AH206" i="3"/>
  <c r="V206" i="3"/>
  <c r="U206" i="3"/>
  <c r="AF198" i="3"/>
  <c r="AG198" i="3"/>
  <c r="AD198" i="3"/>
  <c r="AE198" i="3"/>
  <c r="AA198" i="3"/>
  <c r="Z198" i="3"/>
  <c r="Y198" i="3"/>
  <c r="AB198" i="3"/>
  <c r="X198" i="3"/>
  <c r="AC198" i="3"/>
  <c r="W198" i="3"/>
  <c r="AI198" i="3"/>
  <c r="AH198" i="3"/>
  <c r="V198" i="3"/>
  <c r="U198" i="3"/>
  <c r="AF190" i="3"/>
  <c r="AG190" i="3"/>
  <c r="AD190" i="3"/>
  <c r="AE190" i="3"/>
  <c r="AC190" i="3"/>
  <c r="AA190" i="3"/>
  <c r="Z190" i="3"/>
  <c r="Y190" i="3"/>
  <c r="X190" i="3"/>
  <c r="W190" i="3"/>
  <c r="AI190" i="3"/>
  <c r="AB190" i="3"/>
  <c r="AH190" i="3"/>
  <c r="V190" i="3"/>
  <c r="U190" i="3"/>
  <c r="AF182" i="3"/>
  <c r="AG182" i="3"/>
  <c r="AD182" i="3"/>
  <c r="AE182" i="3"/>
  <c r="AB182" i="3"/>
  <c r="AA182" i="3"/>
  <c r="Z182" i="3"/>
  <c r="Y182" i="3"/>
  <c r="X182" i="3"/>
  <c r="AC182" i="3"/>
  <c r="W182" i="3"/>
  <c r="AI182" i="3"/>
  <c r="AH182" i="3"/>
  <c r="V182" i="3"/>
  <c r="U182" i="3"/>
  <c r="AF174" i="3"/>
  <c r="AG174" i="3"/>
  <c r="AD174" i="3"/>
  <c r="AE174" i="3"/>
  <c r="AA174" i="3"/>
  <c r="Z174" i="3"/>
  <c r="Y174" i="3"/>
  <c r="X174" i="3"/>
  <c r="AB174" i="3"/>
  <c r="W174" i="3"/>
  <c r="AC174" i="3"/>
  <c r="AI174" i="3"/>
  <c r="AH174" i="3"/>
  <c r="V174" i="3"/>
  <c r="U174" i="3"/>
  <c r="AF166" i="3"/>
  <c r="AG166" i="3"/>
  <c r="AD166" i="3"/>
  <c r="AE166" i="3"/>
  <c r="AB166" i="3"/>
  <c r="AA166" i="3"/>
  <c r="Z166" i="3"/>
  <c r="Y166" i="3"/>
  <c r="X166" i="3"/>
  <c r="W166" i="3"/>
  <c r="AI166" i="3"/>
  <c r="AC166" i="3"/>
  <c r="AH166" i="3"/>
  <c r="V166" i="3"/>
  <c r="U166" i="3"/>
  <c r="AF158" i="3"/>
  <c r="AG158" i="3"/>
  <c r="AD158" i="3"/>
  <c r="AE158" i="3"/>
  <c r="AA158" i="3"/>
  <c r="Z158" i="3"/>
  <c r="Y158" i="3"/>
  <c r="X158" i="3"/>
  <c r="W158" i="3"/>
  <c r="AB158" i="3"/>
  <c r="AI158" i="3"/>
  <c r="AC158" i="3"/>
  <c r="AH158" i="3"/>
  <c r="V158" i="3"/>
  <c r="U158" i="3"/>
  <c r="AF150" i="3"/>
  <c r="AG150" i="3"/>
  <c r="AD150" i="3"/>
  <c r="AE150" i="3"/>
  <c r="AA150" i="3"/>
  <c r="Z150" i="3"/>
  <c r="Y150" i="3"/>
  <c r="X150" i="3"/>
  <c r="AB150" i="3"/>
  <c r="W150" i="3"/>
  <c r="AI150" i="3"/>
  <c r="AC150" i="3"/>
  <c r="AH150" i="3"/>
  <c r="V150" i="3"/>
  <c r="U150" i="3"/>
  <c r="AF142" i="3"/>
  <c r="AG142" i="3"/>
  <c r="AD142" i="3"/>
  <c r="AE142" i="3"/>
  <c r="AA142" i="3"/>
  <c r="Z142" i="3"/>
  <c r="Y142" i="3"/>
  <c r="AC142" i="3"/>
  <c r="X142" i="3"/>
  <c r="W142" i="3"/>
  <c r="AB142" i="3"/>
  <c r="AI142" i="3"/>
  <c r="AH142" i="3"/>
  <c r="V142" i="3"/>
  <c r="U142" i="3"/>
  <c r="AF134" i="3"/>
  <c r="AG134" i="3"/>
  <c r="AD134" i="3"/>
  <c r="AE134" i="3"/>
  <c r="AC134" i="3"/>
  <c r="AA134" i="3"/>
  <c r="Z134" i="3"/>
  <c r="Y134" i="3"/>
  <c r="AB134" i="3"/>
  <c r="X134" i="3"/>
  <c r="W134" i="3"/>
  <c r="AH134" i="3"/>
  <c r="AI134" i="3"/>
  <c r="V134" i="3"/>
  <c r="U134" i="3"/>
  <c r="AB222" i="3"/>
  <c r="Y376" i="2"/>
  <c r="W376" i="2"/>
  <c r="Y312" i="2"/>
  <c r="W312" i="2"/>
  <c r="U272" i="2"/>
  <c r="AH272" i="2"/>
  <c r="U264" i="2"/>
  <c r="Y264" i="2"/>
  <c r="W264" i="2"/>
  <c r="U232" i="2"/>
  <c r="AH232" i="2"/>
  <c r="AE224" i="2"/>
  <c r="Y224" i="2"/>
  <c r="U216" i="2"/>
  <c r="AE216" i="2"/>
  <c r="U176" i="2"/>
  <c r="W176" i="2"/>
  <c r="U144" i="2"/>
  <c r="AH144" i="2"/>
  <c r="AE136" i="2"/>
  <c r="W136" i="2"/>
  <c r="Y136" i="2"/>
  <c r="U104" i="2"/>
  <c r="AH104" i="2"/>
  <c r="AG96" i="2"/>
  <c r="Y96" i="2"/>
  <c r="U48" i="2"/>
  <c r="W48" i="2"/>
  <c r="U16" i="2"/>
  <c r="AH16" i="2"/>
  <c r="U8" i="2"/>
  <c r="W8" i="2"/>
  <c r="Y8" i="2"/>
  <c r="V285" i="2"/>
  <c r="V159" i="2"/>
  <c r="V63" i="2"/>
  <c r="AF373" i="3"/>
  <c r="AE373" i="3"/>
  <c r="AC373" i="3"/>
  <c r="AB373" i="3"/>
  <c r="AG373" i="3"/>
  <c r="W373" i="3"/>
  <c r="Z373" i="3"/>
  <c r="Y373" i="3"/>
  <c r="X373" i="3"/>
  <c r="AD373" i="3"/>
  <c r="AA373" i="3"/>
  <c r="AH373" i="3"/>
  <c r="V373" i="3"/>
  <c r="AE365" i="3"/>
  <c r="AF365" i="3"/>
  <c r="AD365" i="3"/>
  <c r="AC365" i="3"/>
  <c r="AB365" i="3"/>
  <c r="AG365" i="3"/>
  <c r="W365" i="3"/>
  <c r="AA365" i="3"/>
  <c r="AH365" i="3"/>
  <c r="Y365" i="3"/>
  <c r="X365" i="3"/>
  <c r="V365" i="3"/>
  <c r="Z365" i="3"/>
  <c r="AF357" i="3"/>
  <c r="AE357" i="3"/>
  <c r="AC357" i="3"/>
  <c r="AB357" i="3"/>
  <c r="AD357" i="3"/>
  <c r="W357" i="3"/>
  <c r="AG357" i="3"/>
  <c r="X357" i="3"/>
  <c r="Z357" i="3"/>
  <c r="Y357" i="3"/>
  <c r="AH357" i="3"/>
  <c r="V357" i="3"/>
  <c r="AA357" i="3"/>
  <c r="AE349" i="3"/>
  <c r="AF349" i="3"/>
  <c r="AC349" i="3"/>
  <c r="AB349" i="3"/>
  <c r="AG349" i="3"/>
  <c r="AD349" i="3"/>
  <c r="W349" i="3"/>
  <c r="AA349" i="3"/>
  <c r="Y349" i="3"/>
  <c r="AI349" i="3"/>
  <c r="AH349" i="3"/>
  <c r="Z349" i="3"/>
  <c r="V349" i="3"/>
  <c r="AF341" i="3"/>
  <c r="AE341" i="3"/>
  <c r="AC341" i="3"/>
  <c r="AB341" i="3"/>
  <c r="W341" i="3"/>
  <c r="AD341" i="3"/>
  <c r="X341" i="3"/>
  <c r="Z341" i="3"/>
  <c r="Y341" i="3"/>
  <c r="AH341" i="3"/>
  <c r="V341" i="3"/>
  <c r="AA341" i="3"/>
  <c r="AE333" i="3"/>
  <c r="AF333" i="3"/>
  <c r="AC333" i="3"/>
  <c r="AB333" i="3"/>
  <c r="AG333" i="3"/>
  <c r="W333" i="3"/>
  <c r="Z333" i="3"/>
  <c r="Y333" i="3"/>
  <c r="AD333" i="3"/>
  <c r="AA333" i="3"/>
  <c r="AI333" i="3"/>
  <c r="AH333" i="3"/>
  <c r="V333" i="3"/>
  <c r="X333" i="3"/>
  <c r="AF325" i="3"/>
  <c r="AE325" i="3"/>
  <c r="AC325" i="3"/>
  <c r="AB325" i="3"/>
  <c r="AD325" i="3"/>
  <c r="W325" i="3"/>
  <c r="AA325" i="3"/>
  <c r="X325" i="3"/>
  <c r="AG325" i="3"/>
  <c r="Z325" i="3"/>
  <c r="Y325" i="3"/>
  <c r="AH325" i="3"/>
  <c r="V325" i="3"/>
  <c r="AE317" i="3"/>
  <c r="AF317" i="3"/>
  <c r="AD317" i="3"/>
  <c r="AC317" i="3"/>
  <c r="AB317" i="3"/>
  <c r="AG317" i="3"/>
  <c r="W317" i="3"/>
  <c r="AA317" i="3"/>
  <c r="X317" i="3"/>
  <c r="AI317" i="3"/>
  <c r="AH317" i="3"/>
  <c r="V317" i="3"/>
  <c r="Y317" i="3"/>
  <c r="AF309" i="3"/>
  <c r="AE309" i="3"/>
  <c r="AC309" i="3"/>
  <c r="AB309" i="3"/>
  <c r="AD309" i="3"/>
  <c r="AG309" i="3"/>
  <c r="W309" i="3"/>
  <c r="Z309" i="3"/>
  <c r="Y309" i="3"/>
  <c r="X309" i="3"/>
  <c r="AH309" i="3"/>
  <c r="V309" i="3"/>
  <c r="AE301" i="3"/>
  <c r="AF301" i="3"/>
  <c r="AD301" i="3"/>
  <c r="AC301" i="3"/>
  <c r="AB301" i="3"/>
  <c r="AG301" i="3"/>
  <c r="W301" i="3"/>
  <c r="AA301" i="3"/>
  <c r="Y301" i="3"/>
  <c r="AI301" i="3"/>
  <c r="AH301" i="3"/>
  <c r="V301" i="3"/>
  <c r="Z301" i="3"/>
  <c r="X301" i="3"/>
  <c r="AF293" i="3"/>
  <c r="AE293" i="3"/>
  <c r="AC293" i="3"/>
  <c r="AB293" i="3"/>
  <c r="AD293" i="3"/>
  <c r="W293" i="3"/>
  <c r="X293" i="3"/>
  <c r="Z293" i="3"/>
  <c r="Y293" i="3"/>
  <c r="AH293" i="3"/>
  <c r="V293" i="3"/>
  <c r="AG293" i="3"/>
  <c r="AE285" i="3"/>
  <c r="AF285" i="3"/>
  <c r="AD285" i="3"/>
  <c r="AC285" i="3"/>
  <c r="AB285" i="3"/>
  <c r="AG285" i="3"/>
  <c r="W285" i="3"/>
  <c r="AA285" i="3"/>
  <c r="Z285" i="3"/>
  <c r="AI285" i="3"/>
  <c r="AH285" i="3"/>
  <c r="V285" i="3"/>
  <c r="X285" i="3"/>
  <c r="AF277" i="3"/>
  <c r="AE277" i="3"/>
  <c r="AC277" i="3"/>
  <c r="AB277" i="3"/>
  <c r="AD277" i="3"/>
  <c r="W277" i="3"/>
  <c r="X277" i="3"/>
  <c r="AG277" i="3"/>
  <c r="Z277" i="3"/>
  <c r="Y277" i="3"/>
  <c r="AH277" i="3"/>
  <c r="V277" i="3"/>
  <c r="AA277" i="3"/>
  <c r="AE269" i="3"/>
  <c r="AF269" i="3"/>
  <c r="AD269" i="3"/>
  <c r="AB269" i="3"/>
  <c r="AG269" i="3"/>
  <c r="W269" i="3"/>
  <c r="AC269" i="3"/>
  <c r="Z269" i="3"/>
  <c r="Y269" i="3"/>
  <c r="AA269" i="3"/>
  <c r="X269" i="3"/>
  <c r="AI269" i="3"/>
  <c r="AH269" i="3"/>
  <c r="V269" i="3"/>
  <c r="AF261" i="3"/>
  <c r="AE261" i="3"/>
  <c r="AB261" i="3"/>
  <c r="AD261" i="3"/>
  <c r="AC261" i="3"/>
  <c r="W261" i="3"/>
  <c r="AA261" i="3"/>
  <c r="X261" i="3"/>
  <c r="Z261" i="3"/>
  <c r="Y261" i="3"/>
  <c r="AH261" i="3"/>
  <c r="V261" i="3"/>
  <c r="AG261" i="3"/>
  <c r="AE253" i="3"/>
  <c r="AF253" i="3"/>
  <c r="AC253" i="3"/>
  <c r="AD253" i="3"/>
  <c r="AB253" i="3"/>
  <c r="AG253" i="3"/>
  <c r="W253" i="3"/>
  <c r="AA253" i="3"/>
  <c r="AI253" i="3"/>
  <c r="AH253" i="3"/>
  <c r="Y253" i="3"/>
  <c r="V253" i="3"/>
  <c r="Z253" i="3"/>
  <c r="AF245" i="3"/>
  <c r="AE245" i="3"/>
  <c r="AC245" i="3"/>
  <c r="AB245" i="3"/>
  <c r="AD245" i="3"/>
  <c r="AG245" i="3"/>
  <c r="W245" i="3"/>
  <c r="Z245" i="3"/>
  <c r="Y245" i="3"/>
  <c r="X245" i="3"/>
  <c r="AH245" i="3"/>
  <c r="V245" i="3"/>
  <c r="AA245" i="3"/>
  <c r="AE237" i="3"/>
  <c r="AF237" i="3"/>
  <c r="AD237" i="3"/>
  <c r="AB237" i="3"/>
  <c r="AC237" i="3"/>
  <c r="AG237" i="3"/>
  <c r="W237" i="3"/>
  <c r="AA237" i="3"/>
  <c r="Y237" i="3"/>
  <c r="AI237" i="3"/>
  <c r="AH237" i="3"/>
  <c r="Z237" i="3"/>
  <c r="X237" i="3"/>
  <c r="V237" i="3"/>
  <c r="AF229" i="3"/>
  <c r="AE229" i="3"/>
  <c r="AB229" i="3"/>
  <c r="AD229" i="3"/>
  <c r="AC229" i="3"/>
  <c r="W229" i="3"/>
  <c r="X229" i="3"/>
  <c r="AG229" i="3"/>
  <c r="Z229" i="3"/>
  <c r="Y229" i="3"/>
  <c r="AH229" i="3"/>
  <c r="V229" i="3"/>
  <c r="AA229" i="3"/>
  <c r="AE221" i="3"/>
  <c r="AF221" i="3"/>
  <c r="AC221" i="3"/>
  <c r="AD221" i="3"/>
  <c r="AB221" i="3"/>
  <c r="AG221" i="3"/>
  <c r="W221" i="3"/>
  <c r="AA221" i="3"/>
  <c r="Z221" i="3"/>
  <c r="AI221" i="3"/>
  <c r="AH221" i="3"/>
  <c r="V221" i="3"/>
  <c r="Y221" i="3"/>
  <c r="AF213" i="3"/>
  <c r="AE213" i="3"/>
  <c r="AC213" i="3"/>
  <c r="AB213" i="3"/>
  <c r="AD213" i="3"/>
  <c r="W213" i="3"/>
  <c r="AG213" i="3"/>
  <c r="X213" i="3"/>
  <c r="Z213" i="3"/>
  <c r="Y213" i="3"/>
  <c r="AH213" i="3"/>
  <c r="AA213" i="3"/>
  <c r="V213" i="3"/>
  <c r="AE205" i="3"/>
  <c r="AF205" i="3"/>
  <c r="AD205" i="3"/>
  <c r="AB205" i="3"/>
  <c r="AG205" i="3"/>
  <c r="W205" i="3"/>
  <c r="Z205" i="3"/>
  <c r="Y205" i="3"/>
  <c r="AA205" i="3"/>
  <c r="AI205" i="3"/>
  <c r="AH205" i="3"/>
  <c r="V205" i="3"/>
  <c r="AC205" i="3"/>
  <c r="X205" i="3"/>
  <c r="AF197" i="3"/>
  <c r="AE197" i="3"/>
  <c r="AB197" i="3"/>
  <c r="AD197" i="3"/>
  <c r="AC197" i="3"/>
  <c r="W197" i="3"/>
  <c r="AG197" i="3"/>
  <c r="AA197" i="3"/>
  <c r="X197" i="3"/>
  <c r="Z197" i="3"/>
  <c r="Y197" i="3"/>
  <c r="AH197" i="3"/>
  <c r="V197" i="3"/>
  <c r="AE189" i="3"/>
  <c r="AF189" i="3"/>
  <c r="AC189" i="3"/>
  <c r="AD189" i="3"/>
  <c r="AB189" i="3"/>
  <c r="AG189" i="3"/>
  <c r="W189" i="3"/>
  <c r="AA189" i="3"/>
  <c r="Y189" i="3"/>
  <c r="X189" i="3"/>
  <c r="AI189" i="3"/>
  <c r="AH189" i="3"/>
  <c r="V189" i="3"/>
  <c r="Z189" i="3"/>
  <c r="AF181" i="3"/>
  <c r="AE181" i="3"/>
  <c r="AC181" i="3"/>
  <c r="AB181" i="3"/>
  <c r="AD181" i="3"/>
  <c r="AG181" i="3"/>
  <c r="W181" i="3"/>
  <c r="Z181" i="3"/>
  <c r="Y181" i="3"/>
  <c r="X181" i="3"/>
  <c r="AH181" i="3"/>
  <c r="V181" i="3"/>
  <c r="AE173" i="3"/>
  <c r="AF173" i="3"/>
  <c r="AD173" i="3"/>
  <c r="AB173" i="3"/>
  <c r="AC173" i="3"/>
  <c r="AG173" i="3"/>
  <c r="W173" i="3"/>
  <c r="AA173" i="3"/>
  <c r="Z173" i="3"/>
  <c r="AI173" i="3"/>
  <c r="AH173" i="3"/>
  <c r="V173" i="3"/>
  <c r="X173" i="3"/>
  <c r="AF165" i="3"/>
  <c r="AE165" i="3"/>
  <c r="AB165" i="3"/>
  <c r="AD165" i="3"/>
  <c r="AC165" i="3"/>
  <c r="W165" i="3"/>
  <c r="X165" i="3"/>
  <c r="Z165" i="3"/>
  <c r="Y165" i="3"/>
  <c r="AH165" i="3"/>
  <c r="AG165" i="3"/>
  <c r="V165" i="3"/>
  <c r="AA165" i="3"/>
  <c r="AE157" i="3"/>
  <c r="AF157" i="3"/>
  <c r="AC157" i="3"/>
  <c r="AD157" i="3"/>
  <c r="AB157" i="3"/>
  <c r="AG157" i="3"/>
  <c r="W157" i="3"/>
  <c r="AA157" i="3"/>
  <c r="AH157" i="3"/>
  <c r="AI157" i="3"/>
  <c r="V157" i="3"/>
  <c r="X157" i="3"/>
  <c r="AF149" i="3"/>
  <c r="AE149" i="3"/>
  <c r="AC149" i="3"/>
  <c r="AB149" i="3"/>
  <c r="AD149" i="3"/>
  <c r="W149" i="3"/>
  <c r="X149" i="3"/>
  <c r="Z149" i="3"/>
  <c r="Y149" i="3"/>
  <c r="AG149" i="3"/>
  <c r="AI149" i="3"/>
  <c r="AA149" i="3"/>
  <c r="AH149" i="3"/>
  <c r="V149" i="3"/>
  <c r="AE141" i="3"/>
  <c r="AF141" i="3"/>
  <c r="AD141" i="3"/>
  <c r="AB141" i="3"/>
  <c r="AG141" i="3"/>
  <c r="W141" i="3"/>
  <c r="Z141" i="3"/>
  <c r="Y141" i="3"/>
  <c r="AC141" i="3"/>
  <c r="AA141" i="3"/>
  <c r="X141" i="3"/>
  <c r="AH141" i="3"/>
  <c r="V141" i="3"/>
  <c r="U333" i="3"/>
  <c r="U269" i="3"/>
  <c r="U205" i="3"/>
  <c r="U141" i="3"/>
  <c r="U119" i="3"/>
  <c r="AI325" i="3"/>
  <c r="AI261" i="3"/>
  <c r="AI197" i="3"/>
  <c r="W169" i="3"/>
  <c r="W77" i="2"/>
  <c r="Z199" i="3"/>
  <c r="AA351" i="3"/>
  <c r="V239" i="2"/>
  <c r="AA239" i="2"/>
  <c r="V151" i="2"/>
  <c r="AF151" i="2"/>
  <c r="U119" i="2"/>
  <c r="V269" i="2"/>
  <c r="V145" i="2"/>
  <c r="AG372" i="3"/>
  <c r="AF372" i="3"/>
  <c r="AE372" i="3"/>
  <c r="AA372" i="3"/>
  <c r="Z372" i="3"/>
  <c r="Y372" i="3"/>
  <c r="AD372" i="3"/>
  <c r="AC372" i="3"/>
  <c r="AB372" i="3"/>
  <c r="X372" i="3"/>
  <c r="W372" i="3"/>
  <c r="AH372" i="3"/>
  <c r="V372" i="3"/>
  <c r="U372" i="3"/>
  <c r="AI372" i="3"/>
  <c r="AG364" i="3"/>
  <c r="AF364" i="3"/>
  <c r="AE364" i="3"/>
  <c r="AA364" i="3"/>
  <c r="Z364" i="3"/>
  <c r="Y364" i="3"/>
  <c r="AB364" i="3"/>
  <c r="AD364" i="3"/>
  <c r="X364" i="3"/>
  <c r="AC364" i="3"/>
  <c r="AH364" i="3"/>
  <c r="V364" i="3"/>
  <c r="U364" i="3"/>
  <c r="AI364" i="3"/>
  <c r="AG356" i="3"/>
  <c r="AE356" i="3"/>
  <c r="AD356" i="3"/>
  <c r="AA356" i="3"/>
  <c r="Z356" i="3"/>
  <c r="Y356" i="3"/>
  <c r="AF356" i="3"/>
  <c r="AC356" i="3"/>
  <c r="X356" i="3"/>
  <c r="W356" i="3"/>
  <c r="AB356" i="3"/>
  <c r="AH356" i="3"/>
  <c r="V356" i="3"/>
  <c r="U356" i="3"/>
  <c r="AI356" i="3"/>
  <c r="AG348" i="3"/>
  <c r="AF348" i="3"/>
  <c r="AE348" i="3"/>
  <c r="AA348" i="3"/>
  <c r="Z348" i="3"/>
  <c r="Y348" i="3"/>
  <c r="AB348" i="3"/>
  <c r="AC348" i="3"/>
  <c r="AI348" i="3"/>
  <c r="X348" i="3"/>
  <c r="AD348" i="3"/>
  <c r="AH348" i="3"/>
  <c r="V348" i="3"/>
  <c r="W348" i="3"/>
  <c r="U348" i="3"/>
  <c r="AG340" i="3"/>
  <c r="AF340" i="3"/>
  <c r="AD340" i="3"/>
  <c r="AE340" i="3"/>
  <c r="AA340" i="3"/>
  <c r="Z340" i="3"/>
  <c r="Y340" i="3"/>
  <c r="AC340" i="3"/>
  <c r="AB340" i="3"/>
  <c r="X340" i="3"/>
  <c r="AI340" i="3"/>
  <c r="W340" i="3"/>
  <c r="AH340" i="3"/>
  <c r="V340" i="3"/>
  <c r="U340" i="3"/>
  <c r="AG332" i="3"/>
  <c r="AF332" i="3"/>
  <c r="AE332" i="3"/>
  <c r="AB332" i="3"/>
  <c r="AA332" i="3"/>
  <c r="Z332" i="3"/>
  <c r="Y332" i="3"/>
  <c r="AD332" i="3"/>
  <c r="AC332" i="3"/>
  <c r="AI332" i="3"/>
  <c r="X332" i="3"/>
  <c r="AH332" i="3"/>
  <c r="V332" i="3"/>
  <c r="U332" i="3"/>
  <c r="AG324" i="3"/>
  <c r="AE324" i="3"/>
  <c r="AD324" i="3"/>
  <c r="AC324" i="3"/>
  <c r="AA324" i="3"/>
  <c r="Z324" i="3"/>
  <c r="Y324" i="3"/>
  <c r="AF324" i="3"/>
  <c r="X324" i="3"/>
  <c r="AI324" i="3"/>
  <c r="W324" i="3"/>
  <c r="AH324" i="3"/>
  <c r="V324" i="3"/>
  <c r="U324" i="3"/>
  <c r="AB324" i="3"/>
  <c r="AG316" i="3"/>
  <c r="AF316" i="3"/>
  <c r="AE316" i="3"/>
  <c r="AA316" i="3"/>
  <c r="Z316" i="3"/>
  <c r="Y316" i="3"/>
  <c r="AD316" i="3"/>
  <c r="AB316" i="3"/>
  <c r="W316" i="3"/>
  <c r="AI316" i="3"/>
  <c r="X316" i="3"/>
  <c r="AH316" i="3"/>
  <c r="V316" i="3"/>
  <c r="AC316" i="3"/>
  <c r="U316" i="3"/>
  <c r="AG308" i="3"/>
  <c r="AF308" i="3"/>
  <c r="AE308" i="3"/>
  <c r="AA308" i="3"/>
  <c r="Z308" i="3"/>
  <c r="Y308" i="3"/>
  <c r="AD308" i="3"/>
  <c r="AC308" i="3"/>
  <c r="X308" i="3"/>
  <c r="AB308" i="3"/>
  <c r="AI308" i="3"/>
  <c r="W308" i="3"/>
  <c r="AH308" i="3"/>
  <c r="V308" i="3"/>
  <c r="U308" i="3"/>
  <c r="AG300" i="3"/>
  <c r="AF300" i="3"/>
  <c r="AE300" i="3"/>
  <c r="AA300" i="3"/>
  <c r="Z300" i="3"/>
  <c r="Y300" i="3"/>
  <c r="AB300" i="3"/>
  <c r="AI300" i="3"/>
  <c r="X300" i="3"/>
  <c r="AH300" i="3"/>
  <c r="V300" i="3"/>
  <c r="AD300" i="3"/>
  <c r="AC300" i="3"/>
  <c r="W300" i="3"/>
  <c r="U300" i="3"/>
  <c r="AG292" i="3"/>
  <c r="AE292" i="3"/>
  <c r="AA292" i="3"/>
  <c r="Z292" i="3"/>
  <c r="Y292" i="3"/>
  <c r="AF292" i="3"/>
  <c r="AC292" i="3"/>
  <c r="AD292" i="3"/>
  <c r="X292" i="3"/>
  <c r="W292" i="3"/>
  <c r="AI292" i="3"/>
  <c r="AH292" i="3"/>
  <c r="V292" i="3"/>
  <c r="AB292" i="3"/>
  <c r="U292" i="3"/>
  <c r="AG284" i="3"/>
  <c r="AF284" i="3"/>
  <c r="AE284" i="3"/>
  <c r="AA284" i="3"/>
  <c r="Z284" i="3"/>
  <c r="Y284" i="3"/>
  <c r="AD284" i="3"/>
  <c r="AB284" i="3"/>
  <c r="W284" i="3"/>
  <c r="AI284" i="3"/>
  <c r="X284" i="3"/>
  <c r="AH284" i="3"/>
  <c r="AC284" i="3"/>
  <c r="V284" i="3"/>
  <c r="U284" i="3"/>
  <c r="AG276" i="3"/>
  <c r="AF276" i="3"/>
  <c r="AE276" i="3"/>
  <c r="AD276" i="3"/>
  <c r="AA276" i="3"/>
  <c r="Z276" i="3"/>
  <c r="Y276" i="3"/>
  <c r="AC276" i="3"/>
  <c r="W276" i="3"/>
  <c r="AB276" i="3"/>
  <c r="X276" i="3"/>
  <c r="AI276" i="3"/>
  <c r="AH276" i="3"/>
  <c r="V276" i="3"/>
  <c r="U276" i="3"/>
  <c r="AG268" i="3"/>
  <c r="AF268" i="3"/>
  <c r="AE268" i="3"/>
  <c r="AB268" i="3"/>
  <c r="AA268" i="3"/>
  <c r="Z268" i="3"/>
  <c r="Y268" i="3"/>
  <c r="W268" i="3"/>
  <c r="AD268" i="3"/>
  <c r="AC268" i="3"/>
  <c r="AI268" i="3"/>
  <c r="X268" i="3"/>
  <c r="AH268" i="3"/>
  <c r="V268" i="3"/>
  <c r="U268" i="3"/>
  <c r="AG260" i="3"/>
  <c r="AE260" i="3"/>
  <c r="AA260" i="3"/>
  <c r="Z260" i="3"/>
  <c r="Y260" i="3"/>
  <c r="W260" i="3"/>
  <c r="AF260" i="3"/>
  <c r="X260" i="3"/>
  <c r="AI260" i="3"/>
  <c r="AB260" i="3"/>
  <c r="AC260" i="3"/>
  <c r="AH260" i="3"/>
  <c r="AD260" i="3"/>
  <c r="V260" i="3"/>
  <c r="U260" i="3"/>
  <c r="AG252" i="3"/>
  <c r="AF252" i="3"/>
  <c r="AE252" i="3"/>
  <c r="AD252" i="3"/>
  <c r="AA252" i="3"/>
  <c r="Z252" i="3"/>
  <c r="Y252" i="3"/>
  <c r="W252" i="3"/>
  <c r="AB252" i="3"/>
  <c r="AI252" i="3"/>
  <c r="X252" i="3"/>
  <c r="AH252" i="3"/>
  <c r="V252" i="3"/>
  <c r="U252" i="3"/>
  <c r="AG244" i="3"/>
  <c r="AF244" i="3"/>
  <c r="AE244" i="3"/>
  <c r="AD244" i="3"/>
  <c r="AA244" i="3"/>
  <c r="Z244" i="3"/>
  <c r="Y244" i="3"/>
  <c r="W244" i="3"/>
  <c r="X244" i="3"/>
  <c r="AB244" i="3"/>
  <c r="AI244" i="3"/>
  <c r="AC244" i="3"/>
  <c r="AH244" i="3"/>
  <c r="V244" i="3"/>
  <c r="U244" i="3"/>
  <c r="AG236" i="3"/>
  <c r="AF236" i="3"/>
  <c r="AE236" i="3"/>
  <c r="AA236" i="3"/>
  <c r="Z236" i="3"/>
  <c r="Y236" i="3"/>
  <c r="AD236" i="3"/>
  <c r="AB236" i="3"/>
  <c r="W236" i="3"/>
  <c r="AC236" i="3"/>
  <c r="AI236" i="3"/>
  <c r="X236" i="3"/>
  <c r="AH236" i="3"/>
  <c r="V236" i="3"/>
  <c r="U236" i="3"/>
  <c r="AG228" i="3"/>
  <c r="AE228" i="3"/>
  <c r="AD228" i="3"/>
  <c r="AA228" i="3"/>
  <c r="Z228" i="3"/>
  <c r="Y228" i="3"/>
  <c r="AF228" i="3"/>
  <c r="AC228" i="3"/>
  <c r="W228" i="3"/>
  <c r="X228" i="3"/>
  <c r="AI228" i="3"/>
  <c r="AB228" i="3"/>
  <c r="AH228" i="3"/>
  <c r="V228" i="3"/>
  <c r="U228" i="3"/>
  <c r="AG220" i="3"/>
  <c r="AF220" i="3"/>
  <c r="AE220" i="3"/>
  <c r="AD220" i="3"/>
  <c r="AC220" i="3"/>
  <c r="AA220" i="3"/>
  <c r="Z220" i="3"/>
  <c r="Y220" i="3"/>
  <c r="AB220" i="3"/>
  <c r="W220" i="3"/>
  <c r="AI220" i="3"/>
  <c r="X220" i="3"/>
  <c r="AH220" i="3"/>
  <c r="V220" i="3"/>
  <c r="U220" i="3"/>
  <c r="AG212" i="3"/>
  <c r="AF212" i="3"/>
  <c r="AE212" i="3"/>
  <c r="AD212" i="3"/>
  <c r="AA212" i="3"/>
  <c r="Z212" i="3"/>
  <c r="Y212" i="3"/>
  <c r="AC212" i="3"/>
  <c r="W212" i="3"/>
  <c r="AB212" i="3"/>
  <c r="X212" i="3"/>
  <c r="AI212" i="3"/>
  <c r="AH212" i="3"/>
  <c r="V212" i="3"/>
  <c r="U212" i="3"/>
  <c r="AG204" i="3"/>
  <c r="AF204" i="3"/>
  <c r="AE204" i="3"/>
  <c r="AC204" i="3"/>
  <c r="AB204" i="3"/>
  <c r="AA204" i="3"/>
  <c r="Z204" i="3"/>
  <c r="Y204" i="3"/>
  <c r="AD204" i="3"/>
  <c r="W204" i="3"/>
  <c r="AI204" i="3"/>
  <c r="X204" i="3"/>
  <c r="AH204" i="3"/>
  <c r="V204" i="3"/>
  <c r="U204" i="3"/>
  <c r="AG196" i="3"/>
  <c r="AE196" i="3"/>
  <c r="AD196" i="3"/>
  <c r="AA196" i="3"/>
  <c r="Z196" i="3"/>
  <c r="Y196" i="3"/>
  <c r="W196" i="3"/>
  <c r="AC196" i="3"/>
  <c r="AF196" i="3"/>
  <c r="X196" i="3"/>
  <c r="AI196" i="3"/>
  <c r="AH196" i="3"/>
  <c r="V196" i="3"/>
  <c r="AB196" i="3"/>
  <c r="U196" i="3"/>
  <c r="AG188" i="3"/>
  <c r="AF188" i="3"/>
  <c r="AE188" i="3"/>
  <c r="AD188" i="3"/>
  <c r="AA188" i="3"/>
  <c r="Z188" i="3"/>
  <c r="Y188" i="3"/>
  <c r="W188" i="3"/>
  <c r="AB188" i="3"/>
  <c r="AC188" i="3"/>
  <c r="AI188" i="3"/>
  <c r="X188" i="3"/>
  <c r="AH188" i="3"/>
  <c r="V188" i="3"/>
  <c r="U188" i="3"/>
  <c r="AG180" i="3"/>
  <c r="AF180" i="3"/>
  <c r="AE180" i="3"/>
  <c r="AD180" i="3"/>
  <c r="AA180" i="3"/>
  <c r="Z180" i="3"/>
  <c r="Y180" i="3"/>
  <c r="W180" i="3"/>
  <c r="AC180" i="3"/>
  <c r="X180" i="3"/>
  <c r="AI180" i="3"/>
  <c r="AH180" i="3"/>
  <c r="AB180" i="3"/>
  <c r="V180" i="3"/>
  <c r="U180" i="3"/>
  <c r="AG172" i="3"/>
  <c r="AF172" i="3"/>
  <c r="AE172" i="3"/>
  <c r="AA172" i="3"/>
  <c r="Z172" i="3"/>
  <c r="Y172" i="3"/>
  <c r="AD172" i="3"/>
  <c r="AB172" i="3"/>
  <c r="W172" i="3"/>
  <c r="AI172" i="3"/>
  <c r="X172" i="3"/>
  <c r="AH172" i="3"/>
  <c r="V172" i="3"/>
  <c r="AC172" i="3"/>
  <c r="U172" i="3"/>
  <c r="AG164" i="3"/>
  <c r="AE164" i="3"/>
  <c r="AD164" i="3"/>
  <c r="AA164" i="3"/>
  <c r="Z164" i="3"/>
  <c r="Y164" i="3"/>
  <c r="AF164" i="3"/>
  <c r="W164" i="3"/>
  <c r="AC164" i="3"/>
  <c r="X164" i="3"/>
  <c r="AI164" i="3"/>
  <c r="AB164" i="3"/>
  <c r="AH164" i="3"/>
  <c r="V164" i="3"/>
  <c r="U164" i="3"/>
  <c r="AG156" i="3"/>
  <c r="AF156" i="3"/>
  <c r="AE156" i="3"/>
  <c r="AD156" i="3"/>
  <c r="AA156" i="3"/>
  <c r="Z156" i="3"/>
  <c r="Y156" i="3"/>
  <c r="AI156" i="3"/>
  <c r="AC156" i="3"/>
  <c r="AB156" i="3"/>
  <c r="W156" i="3"/>
  <c r="X156" i="3"/>
  <c r="AH156" i="3"/>
  <c r="V156" i="3"/>
  <c r="U156" i="3"/>
  <c r="AG148" i="3"/>
  <c r="AF148" i="3"/>
  <c r="AE148" i="3"/>
  <c r="AD148" i="3"/>
  <c r="AA148" i="3"/>
  <c r="Z148" i="3"/>
  <c r="Y148" i="3"/>
  <c r="AI148" i="3"/>
  <c r="W148" i="3"/>
  <c r="AB148" i="3"/>
  <c r="AC148" i="3"/>
  <c r="X148" i="3"/>
  <c r="AH148" i="3"/>
  <c r="V148" i="3"/>
  <c r="U148" i="3"/>
  <c r="U373" i="3"/>
  <c r="U351" i="3"/>
  <c r="U331" i="3"/>
  <c r="U309" i="3"/>
  <c r="U267" i="3"/>
  <c r="U245" i="3"/>
  <c r="U203" i="3"/>
  <c r="AI365" i="3"/>
  <c r="X349" i="3"/>
  <c r="Y215" i="3"/>
  <c r="Y245" i="2"/>
  <c r="AA309" i="3"/>
  <c r="AE343" i="3"/>
  <c r="V319" i="2"/>
  <c r="Z319" i="2"/>
  <c r="U87" i="2"/>
  <c r="V253" i="2"/>
  <c r="V140" i="2"/>
  <c r="AG371" i="3"/>
  <c r="AF371" i="3"/>
  <c r="AD371" i="3"/>
  <c r="AC371" i="3"/>
  <c r="AB371" i="3"/>
  <c r="AE371" i="3"/>
  <c r="AA371" i="3"/>
  <c r="V371" i="3"/>
  <c r="W371" i="3"/>
  <c r="Y371" i="3"/>
  <c r="X371" i="3"/>
  <c r="AG363" i="3"/>
  <c r="AF363" i="3"/>
  <c r="AD363" i="3"/>
  <c r="AC363" i="3"/>
  <c r="AB363" i="3"/>
  <c r="AE363" i="3"/>
  <c r="Z363" i="3"/>
  <c r="Y363" i="3"/>
  <c r="W363" i="3"/>
  <c r="V363" i="3"/>
  <c r="X363" i="3"/>
  <c r="AG355" i="3"/>
  <c r="AF355" i="3"/>
  <c r="AD355" i="3"/>
  <c r="AC355" i="3"/>
  <c r="AB355" i="3"/>
  <c r="AE355" i="3"/>
  <c r="Z355" i="3"/>
  <c r="Y355" i="3"/>
  <c r="W355" i="3"/>
  <c r="AA355" i="3"/>
  <c r="X355" i="3"/>
  <c r="V355" i="3"/>
  <c r="AG347" i="3"/>
  <c r="AF347" i="3"/>
  <c r="AD347" i="3"/>
  <c r="AC347" i="3"/>
  <c r="AB347" i="3"/>
  <c r="AE347" i="3"/>
  <c r="AA347" i="3"/>
  <c r="AI347" i="3"/>
  <c r="W347" i="3"/>
  <c r="Z347" i="3"/>
  <c r="Y347" i="3"/>
  <c r="V347" i="3"/>
  <c r="X347" i="3"/>
  <c r="AG339" i="3"/>
  <c r="AF339" i="3"/>
  <c r="AD339" i="3"/>
  <c r="AC339" i="3"/>
  <c r="AB339" i="3"/>
  <c r="AE339" i="3"/>
  <c r="AI339" i="3"/>
  <c r="AA339" i="3"/>
  <c r="Z339" i="3"/>
  <c r="V339" i="3"/>
  <c r="Y339" i="3"/>
  <c r="AG331" i="3"/>
  <c r="AF331" i="3"/>
  <c r="AD331" i="3"/>
  <c r="AC331" i="3"/>
  <c r="AB331" i="3"/>
  <c r="AE331" i="3"/>
  <c r="Z331" i="3"/>
  <c r="Y331" i="3"/>
  <c r="AI331" i="3"/>
  <c r="W331" i="3"/>
  <c r="V331" i="3"/>
  <c r="AA331" i="3"/>
  <c r="X331" i="3"/>
  <c r="AG323" i="3"/>
  <c r="AF323" i="3"/>
  <c r="AD323" i="3"/>
  <c r="AC323" i="3"/>
  <c r="AB323" i="3"/>
  <c r="AE323" i="3"/>
  <c r="AA323" i="3"/>
  <c r="AI323" i="3"/>
  <c r="V323" i="3"/>
  <c r="X323" i="3"/>
  <c r="W323" i="3"/>
  <c r="Y323" i="3"/>
  <c r="Z323" i="3"/>
  <c r="AG315" i="3"/>
  <c r="AF315" i="3"/>
  <c r="AD315" i="3"/>
  <c r="AC315" i="3"/>
  <c r="AB315" i="3"/>
  <c r="AE315" i="3"/>
  <c r="AI315" i="3"/>
  <c r="Z315" i="3"/>
  <c r="Y315" i="3"/>
  <c r="AA315" i="3"/>
  <c r="X315" i="3"/>
  <c r="W315" i="3"/>
  <c r="V315" i="3"/>
  <c r="AG307" i="3"/>
  <c r="AF307" i="3"/>
  <c r="AD307" i="3"/>
  <c r="AC307" i="3"/>
  <c r="AB307" i="3"/>
  <c r="AE307" i="3"/>
  <c r="AI307" i="3"/>
  <c r="AA307" i="3"/>
  <c r="V307" i="3"/>
  <c r="Y307" i="3"/>
  <c r="Z307" i="3"/>
  <c r="AG299" i="3"/>
  <c r="AF299" i="3"/>
  <c r="AD299" i="3"/>
  <c r="AC299" i="3"/>
  <c r="AB299" i="3"/>
  <c r="AE299" i="3"/>
  <c r="AI299" i="3"/>
  <c r="Z299" i="3"/>
  <c r="Y299" i="3"/>
  <c r="W299" i="3"/>
  <c r="V299" i="3"/>
  <c r="AA299" i="3"/>
  <c r="AG291" i="3"/>
  <c r="AF291" i="3"/>
  <c r="AD291" i="3"/>
  <c r="AC291" i="3"/>
  <c r="AB291" i="3"/>
  <c r="AE291" i="3"/>
  <c r="Z291" i="3"/>
  <c r="Y291" i="3"/>
  <c r="W291" i="3"/>
  <c r="AI291" i="3"/>
  <c r="AA291" i="3"/>
  <c r="V291" i="3"/>
  <c r="X291" i="3"/>
  <c r="AG283" i="3"/>
  <c r="AF283" i="3"/>
  <c r="AD283" i="3"/>
  <c r="AC283" i="3"/>
  <c r="AB283" i="3"/>
  <c r="AE283" i="3"/>
  <c r="AA283" i="3"/>
  <c r="AI283" i="3"/>
  <c r="Z283" i="3"/>
  <c r="Y283" i="3"/>
  <c r="V283" i="3"/>
  <c r="X283" i="3"/>
  <c r="W283" i="3"/>
  <c r="AG275" i="3"/>
  <c r="AF275" i="3"/>
  <c r="AD275" i="3"/>
  <c r="AC275" i="3"/>
  <c r="AB275" i="3"/>
  <c r="AE275" i="3"/>
  <c r="W275" i="3"/>
  <c r="AI275" i="3"/>
  <c r="AA275" i="3"/>
  <c r="V275" i="3"/>
  <c r="X275" i="3"/>
  <c r="AG267" i="3"/>
  <c r="AF267" i="3"/>
  <c r="AD267" i="3"/>
  <c r="AC267" i="3"/>
  <c r="AB267" i="3"/>
  <c r="AE267" i="3"/>
  <c r="Z267" i="3"/>
  <c r="Y267" i="3"/>
  <c r="AI267" i="3"/>
  <c r="V267" i="3"/>
  <c r="AA267" i="3"/>
  <c r="W267" i="3"/>
  <c r="AG259" i="3"/>
  <c r="AF259" i="3"/>
  <c r="AD259" i="3"/>
  <c r="AC259" i="3"/>
  <c r="AB259" i="3"/>
  <c r="AE259" i="3"/>
  <c r="AA259" i="3"/>
  <c r="W259" i="3"/>
  <c r="AI259" i="3"/>
  <c r="V259" i="3"/>
  <c r="Y259" i="3"/>
  <c r="X259" i="3"/>
  <c r="AG251" i="3"/>
  <c r="AF251" i="3"/>
  <c r="AD251" i="3"/>
  <c r="AC251" i="3"/>
  <c r="AB251" i="3"/>
  <c r="AE251" i="3"/>
  <c r="AI251" i="3"/>
  <c r="Z251" i="3"/>
  <c r="Y251" i="3"/>
  <c r="V251" i="3"/>
  <c r="X251" i="3"/>
  <c r="W251" i="3"/>
  <c r="AG243" i="3"/>
  <c r="AF243" i="3"/>
  <c r="AD243" i="3"/>
  <c r="AC243" i="3"/>
  <c r="AB243" i="3"/>
  <c r="AE243" i="3"/>
  <c r="W243" i="3"/>
  <c r="AI243" i="3"/>
  <c r="AA243" i="3"/>
  <c r="V243" i="3"/>
  <c r="Y243" i="3"/>
  <c r="Z243" i="3"/>
  <c r="X243" i="3"/>
  <c r="AG235" i="3"/>
  <c r="AF235" i="3"/>
  <c r="AD235" i="3"/>
  <c r="AC235" i="3"/>
  <c r="AB235" i="3"/>
  <c r="AE235" i="3"/>
  <c r="AI235" i="3"/>
  <c r="Z235" i="3"/>
  <c r="Y235" i="3"/>
  <c r="V235" i="3"/>
  <c r="X235" i="3"/>
  <c r="W235" i="3"/>
  <c r="AG227" i="3"/>
  <c r="AF227" i="3"/>
  <c r="AD227" i="3"/>
  <c r="AC227" i="3"/>
  <c r="AB227" i="3"/>
  <c r="AE227" i="3"/>
  <c r="Z227" i="3"/>
  <c r="Y227" i="3"/>
  <c r="W227" i="3"/>
  <c r="AI227" i="3"/>
  <c r="AA227" i="3"/>
  <c r="X227" i="3"/>
  <c r="V227" i="3"/>
  <c r="AG219" i="3"/>
  <c r="AF219" i="3"/>
  <c r="AD219" i="3"/>
  <c r="AC219" i="3"/>
  <c r="AB219" i="3"/>
  <c r="AE219" i="3"/>
  <c r="AA219" i="3"/>
  <c r="AI219" i="3"/>
  <c r="Z219" i="3"/>
  <c r="Y219" i="3"/>
  <c r="V219" i="3"/>
  <c r="X219" i="3"/>
  <c r="AG211" i="3"/>
  <c r="AF211" i="3"/>
  <c r="AD211" i="3"/>
  <c r="AC211" i="3"/>
  <c r="AB211" i="3"/>
  <c r="AE211" i="3"/>
  <c r="W211" i="3"/>
  <c r="AI211" i="3"/>
  <c r="AA211" i="3"/>
  <c r="V211" i="3"/>
  <c r="Y211" i="3"/>
  <c r="Z211" i="3"/>
  <c r="AG203" i="3"/>
  <c r="AF203" i="3"/>
  <c r="AD203" i="3"/>
  <c r="AC203" i="3"/>
  <c r="AB203" i="3"/>
  <c r="AE203" i="3"/>
  <c r="Z203" i="3"/>
  <c r="Y203" i="3"/>
  <c r="AI203" i="3"/>
  <c r="AA203" i="3"/>
  <c r="V203" i="3"/>
  <c r="X203" i="3"/>
  <c r="W203" i="3"/>
  <c r="AG195" i="3"/>
  <c r="AF195" i="3"/>
  <c r="AD195" i="3"/>
  <c r="AC195" i="3"/>
  <c r="AB195" i="3"/>
  <c r="AE195" i="3"/>
  <c r="AA195" i="3"/>
  <c r="W195" i="3"/>
  <c r="AI195" i="3"/>
  <c r="V195" i="3"/>
  <c r="Y195" i="3"/>
  <c r="X195" i="3"/>
  <c r="Z195" i="3"/>
  <c r="AG187" i="3"/>
  <c r="AF187" i="3"/>
  <c r="AD187" i="3"/>
  <c r="AC187" i="3"/>
  <c r="AB187" i="3"/>
  <c r="AE187" i="3"/>
  <c r="AI187" i="3"/>
  <c r="Z187" i="3"/>
  <c r="Y187" i="3"/>
  <c r="X187" i="3"/>
  <c r="V187" i="3"/>
  <c r="W187" i="3"/>
  <c r="AA187" i="3"/>
  <c r="AG179" i="3"/>
  <c r="AF179" i="3"/>
  <c r="AD179" i="3"/>
  <c r="AC179" i="3"/>
  <c r="AB179" i="3"/>
  <c r="AE179" i="3"/>
  <c r="W179" i="3"/>
  <c r="AI179" i="3"/>
  <c r="AA179" i="3"/>
  <c r="Y179" i="3"/>
  <c r="V179" i="3"/>
  <c r="Z179" i="3"/>
  <c r="AG171" i="3"/>
  <c r="AF171" i="3"/>
  <c r="AD171" i="3"/>
  <c r="AC171" i="3"/>
  <c r="AB171" i="3"/>
  <c r="AE171" i="3"/>
  <c r="AI171" i="3"/>
  <c r="Z171" i="3"/>
  <c r="Y171" i="3"/>
  <c r="V171" i="3"/>
  <c r="AA171" i="3"/>
  <c r="W171" i="3"/>
  <c r="AG163" i="3"/>
  <c r="AF163" i="3"/>
  <c r="AD163" i="3"/>
  <c r="AC163" i="3"/>
  <c r="AB163" i="3"/>
  <c r="AE163" i="3"/>
  <c r="Z163" i="3"/>
  <c r="Y163" i="3"/>
  <c r="W163" i="3"/>
  <c r="AI163" i="3"/>
  <c r="AA163" i="3"/>
  <c r="V163" i="3"/>
  <c r="X163" i="3"/>
  <c r="AG155" i="3"/>
  <c r="AF155" i="3"/>
  <c r="AD155" i="3"/>
  <c r="AC155" i="3"/>
  <c r="AB155" i="3"/>
  <c r="AE155" i="3"/>
  <c r="AA155" i="3"/>
  <c r="AI155" i="3"/>
  <c r="Z155" i="3"/>
  <c r="Y155" i="3"/>
  <c r="V155" i="3"/>
  <c r="X155" i="3"/>
  <c r="W155" i="3"/>
  <c r="AG147" i="3"/>
  <c r="AF147" i="3"/>
  <c r="AD147" i="3"/>
  <c r="AC147" i="3"/>
  <c r="AB147" i="3"/>
  <c r="AE147" i="3"/>
  <c r="W147" i="3"/>
  <c r="AA147" i="3"/>
  <c r="V147" i="3"/>
  <c r="X147" i="3"/>
  <c r="Y147" i="3"/>
  <c r="AG139" i="3"/>
  <c r="AF139" i="3"/>
  <c r="AD139" i="3"/>
  <c r="AC139" i="3"/>
  <c r="AB139" i="3"/>
  <c r="AE139" i="3"/>
  <c r="Z139" i="3"/>
  <c r="Y139" i="3"/>
  <c r="AI139" i="3"/>
  <c r="W139" i="3"/>
  <c r="V139" i="3"/>
  <c r="AG131" i="3"/>
  <c r="AF131" i="3"/>
  <c r="AD131" i="3"/>
  <c r="AC131" i="3"/>
  <c r="AB131" i="3"/>
  <c r="AE131" i="3"/>
  <c r="AA131" i="3"/>
  <c r="W131" i="3"/>
  <c r="V131" i="3"/>
  <c r="Y131" i="3"/>
  <c r="AI131" i="3"/>
  <c r="Z131" i="3"/>
  <c r="X131" i="3"/>
  <c r="AG123" i="3"/>
  <c r="AF123" i="3"/>
  <c r="AD123" i="3"/>
  <c r="AC123" i="3"/>
  <c r="AB123" i="3"/>
  <c r="AE123" i="3"/>
  <c r="Z123" i="3"/>
  <c r="Y123" i="3"/>
  <c r="AA123" i="3"/>
  <c r="AI123" i="3"/>
  <c r="V123" i="3"/>
  <c r="X123" i="3"/>
  <c r="AG115" i="3"/>
  <c r="AF115" i="3"/>
  <c r="AD115" i="3"/>
  <c r="AC115" i="3"/>
  <c r="AB115" i="3"/>
  <c r="AE115" i="3"/>
  <c r="AA115" i="3"/>
  <c r="W115" i="3"/>
  <c r="V115" i="3"/>
  <c r="Z115" i="3"/>
  <c r="X115" i="3"/>
  <c r="AG107" i="3"/>
  <c r="AF107" i="3"/>
  <c r="AD107" i="3"/>
  <c r="AC107" i="3"/>
  <c r="AB107" i="3"/>
  <c r="AE107" i="3"/>
  <c r="AA107" i="3"/>
  <c r="Z107" i="3"/>
  <c r="Y107" i="3"/>
  <c r="AI107" i="3"/>
  <c r="V107" i="3"/>
  <c r="X107" i="3"/>
  <c r="W107" i="3"/>
  <c r="AG99" i="3"/>
  <c r="AF99" i="3"/>
  <c r="AD99" i="3"/>
  <c r="AC99" i="3"/>
  <c r="AB99" i="3"/>
  <c r="AA99" i="3"/>
  <c r="AE99" i="3"/>
  <c r="Z99" i="3"/>
  <c r="Y99" i="3"/>
  <c r="W99" i="3"/>
  <c r="AI99" i="3"/>
  <c r="X99" i="3"/>
  <c r="V99" i="3"/>
  <c r="AG91" i="3"/>
  <c r="AF91" i="3"/>
  <c r="AD91" i="3"/>
  <c r="AC91" i="3"/>
  <c r="AB91" i="3"/>
  <c r="AE91" i="3"/>
  <c r="AA91" i="3"/>
  <c r="AI91" i="3"/>
  <c r="Z91" i="3"/>
  <c r="Y91" i="3"/>
  <c r="V91" i="3"/>
  <c r="X91" i="3"/>
  <c r="AG83" i="3"/>
  <c r="AF83" i="3"/>
  <c r="AD83" i="3"/>
  <c r="AC83" i="3"/>
  <c r="AB83" i="3"/>
  <c r="AE83" i="3"/>
  <c r="AA83" i="3"/>
  <c r="W83" i="3"/>
  <c r="V83" i="3"/>
  <c r="Y83" i="3"/>
  <c r="AI83" i="3"/>
  <c r="Z83" i="3"/>
  <c r="AG75" i="3"/>
  <c r="AF75" i="3"/>
  <c r="AD75" i="3"/>
  <c r="AC75" i="3"/>
  <c r="AB75" i="3"/>
  <c r="AE75" i="3"/>
  <c r="Z75" i="3"/>
  <c r="Y75" i="3"/>
  <c r="AI75" i="3"/>
  <c r="V75" i="3"/>
  <c r="AA75" i="3"/>
  <c r="X75" i="3"/>
  <c r="W75" i="3"/>
  <c r="AG67" i="3"/>
  <c r="AF67" i="3"/>
  <c r="AD67" i="3"/>
  <c r="AC67" i="3"/>
  <c r="AB67" i="3"/>
  <c r="AE67" i="3"/>
  <c r="AA67" i="3"/>
  <c r="W67" i="3"/>
  <c r="Y67" i="3"/>
  <c r="V67" i="3"/>
  <c r="Z67" i="3"/>
  <c r="X67" i="3"/>
  <c r="AI67" i="3"/>
  <c r="AG59" i="3"/>
  <c r="AF59" i="3"/>
  <c r="AD59" i="3"/>
  <c r="AC59" i="3"/>
  <c r="AB59" i="3"/>
  <c r="Z59" i="3"/>
  <c r="Y59" i="3"/>
  <c r="AA59" i="3"/>
  <c r="X59" i="3"/>
  <c r="V59" i="3"/>
  <c r="W59" i="3"/>
  <c r="AI59" i="3"/>
  <c r="AG51" i="3"/>
  <c r="AF51" i="3"/>
  <c r="AD51" i="3"/>
  <c r="AC51" i="3"/>
  <c r="AB51" i="3"/>
  <c r="AE51" i="3"/>
  <c r="AA51" i="3"/>
  <c r="W51" i="3"/>
  <c r="Z51" i="3"/>
  <c r="V51" i="3"/>
  <c r="AI51" i="3"/>
  <c r="Y51" i="3"/>
  <c r="AG43" i="3"/>
  <c r="AF43" i="3"/>
  <c r="AD43" i="3"/>
  <c r="AC43" i="3"/>
  <c r="AB43" i="3"/>
  <c r="AE43" i="3"/>
  <c r="Z43" i="3"/>
  <c r="Y43" i="3"/>
  <c r="AI43" i="3"/>
  <c r="V43" i="3"/>
  <c r="AA43" i="3"/>
  <c r="W43" i="3"/>
  <c r="AG35" i="3"/>
  <c r="AF35" i="3"/>
  <c r="AD35" i="3"/>
  <c r="AC35" i="3"/>
  <c r="AB35" i="3"/>
  <c r="AE35" i="3"/>
  <c r="AA35" i="3"/>
  <c r="Z35" i="3"/>
  <c r="Y35" i="3"/>
  <c r="W35" i="3"/>
  <c r="AI35" i="3"/>
  <c r="V35" i="3"/>
  <c r="X35" i="3"/>
  <c r="AG27" i="3"/>
  <c r="AF27" i="3"/>
  <c r="AD27" i="3"/>
  <c r="AC27" i="3"/>
  <c r="AB27" i="3"/>
  <c r="AA27" i="3"/>
  <c r="AI27" i="3"/>
  <c r="Z27" i="3"/>
  <c r="Y27" i="3"/>
  <c r="V27" i="3"/>
  <c r="X27" i="3"/>
  <c r="W27" i="3"/>
  <c r="AE27" i="3"/>
  <c r="AG19" i="3"/>
  <c r="AF19" i="3"/>
  <c r="AD19" i="3"/>
  <c r="AC19" i="3"/>
  <c r="AB19" i="3"/>
  <c r="AE19" i="3"/>
  <c r="AA19" i="3"/>
  <c r="W19" i="3"/>
  <c r="V19" i="3"/>
  <c r="Y19" i="3"/>
  <c r="X19" i="3"/>
  <c r="Z19" i="3"/>
  <c r="U19" i="3"/>
  <c r="AG11" i="3"/>
  <c r="AF11" i="3"/>
  <c r="AD11" i="3"/>
  <c r="AC11" i="3"/>
  <c r="AB11" i="3"/>
  <c r="AE11" i="3"/>
  <c r="Z11" i="3"/>
  <c r="Y11" i="3"/>
  <c r="AI11" i="3"/>
  <c r="AA11" i="3"/>
  <c r="W11" i="3"/>
  <c r="V11" i="3"/>
  <c r="U11" i="3"/>
  <c r="U371" i="3"/>
  <c r="U349" i="3"/>
  <c r="U327" i="3"/>
  <c r="U307" i="3"/>
  <c r="U285" i="3"/>
  <c r="U243" i="3"/>
  <c r="U221" i="3"/>
  <c r="U179" i="3"/>
  <c r="U157" i="3"/>
  <c r="U115" i="3"/>
  <c r="U51" i="3"/>
  <c r="AH297" i="3"/>
  <c r="AH233" i="3"/>
  <c r="AH169" i="3"/>
  <c r="AI363" i="3"/>
  <c r="AI309" i="3"/>
  <c r="AI245" i="3"/>
  <c r="AI181" i="3"/>
  <c r="W123" i="3"/>
  <c r="X339" i="3"/>
  <c r="X171" i="3"/>
  <c r="X11" i="3"/>
  <c r="Y173" i="3"/>
  <c r="Z371" i="3"/>
  <c r="Z147" i="3"/>
  <c r="AA293" i="3"/>
  <c r="AE303" i="3"/>
  <c r="AH349" i="2"/>
  <c r="W349" i="2"/>
  <c r="V325" i="2"/>
  <c r="Y325" i="2"/>
  <c r="W317" i="2"/>
  <c r="AH317" i="2"/>
  <c r="V301" i="2"/>
  <c r="AH301" i="2"/>
  <c r="AH221" i="2"/>
  <c r="W221" i="2"/>
  <c r="Y213" i="2"/>
  <c r="Z213" i="2"/>
  <c r="AH205" i="2"/>
  <c r="W205" i="2"/>
  <c r="AA181" i="2"/>
  <c r="Y181" i="2"/>
  <c r="W173" i="2"/>
  <c r="AH173" i="2"/>
  <c r="AA165" i="2"/>
  <c r="Y165" i="2"/>
  <c r="AH157" i="2"/>
  <c r="W157" i="2"/>
  <c r="W125" i="2"/>
  <c r="AH125" i="2"/>
  <c r="AH93" i="2"/>
  <c r="W93" i="2"/>
  <c r="Y69" i="2"/>
  <c r="AA69" i="2"/>
  <c r="W61" i="2"/>
  <c r="AH61" i="2"/>
  <c r="AH29" i="2"/>
  <c r="W29" i="2"/>
  <c r="U311" i="2"/>
  <c r="U55" i="2"/>
  <c r="V237" i="2"/>
  <c r="V130" i="2"/>
  <c r="AJ383" i="3"/>
  <c r="W5" i="3"/>
  <c r="AE5" i="3"/>
  <c r="X5" i="3"/>
  <c r="AF5" i="3"/>
  <c r="Y5" i="3"/>
  <c r="AG5" i="3"/>
  <c r="Z5" i="3"/>
  <c r="AA5" i="3"/>
  <c r="AI5" i="3"/>
  <c r="AC5" i="3"/>
  <c r="AF370" i="3"/>
  <c r="AE370" i="3"/>
  <c r="AG370" i="3"/>
  <c r="AB370" i="3"/>
  <c r="X370" i="3"/>
  <c r="AC370" i="3"/>
  <c r="AA370" i="3"/>
  <c r="Z370" i="3"/>
  <c r="Y370" i="3"/>
  <c r="AD370" i="3"/>
  <c r="W370" i="3"/>
  <c r="U370" i="3"/>
  <c r="AI370" i="3"/>
  <c r="AH370" i="3"/>
  <c r="AG362" i="3"/>
  <c r="AE362" i="3"/>
  <c r="AF362" i="3"/>
  <c r="AD362" i="3"/>
  <c r="AC362" i="3"/>
  <c r="X362" i="3"/>
  <c r="AA362" i="3"/>
  <c r="Z362" i="3"/>
  <c r="Y362" i="3"/>
  <c r="AB362" i="3"/>
  <c r="U362" i="3"/>
  <c r="AI362" i="3"/>
  <c r="W362" i="3"/>
  <c r="AH362" i="3"/>
  <c r="AF354" i="3"/>
  <c r="AE354" i="3"/>
  <c r="AG354" i="3"/>
  <c r="X354" i="3"/>
  <c r="AB354" i="3"/>
  <c r="AA354" i="3"/>
  <c r="Z354" i="3"/>
  <c r="Y354" i="3"/>
  <c r="AC354" i="3"/>
  <c r="U354" i="3"/>
  <c r="W354" i="3"/>
  <c r="AI354" i="3"/>
  <c r="AD354" i="3"/>
  <c r="AH354" i="3"/>
  <c r="AG346" i="3"/>
  <c r="AE346" i="3"/>
  <c r="AF346" i="3"/>
  <c r="AD346" i="3"/>
  <c r="X346" i="3"/>
  <c r="AC346" i="3"/>
  <c r="AA346" i="3"/>
  <c r="Z346" i="3"/>
  <c r="Y346" i="3"/>
  <c r="AB346" i="3"/>
  <c r="AI346" i="3"/>
  <c r="W346" i="3"/>
  <c r="U346" i="3"/>
  <c r="AH346" i="3"/>
  <c r="AF338" i="3"/>
  <c r="AE338" i="3"/>
  <c r="AG338" i="3"/>
  <c r="X338" i="3"/>
  <c r="AB338" i="3"/>
  <c r="AD338" i="3"/>
  <c r="AA338" i="3"/>
  <c r="Z338" i="3"/>
  <c r="Y338" i="3"/>
  <c r="AC338" i="3"/>
  <c r="W338" i="3"/>
  <c r="U338" i="3"/>
  <c r="AI338" i="3"/>
  <c r="AH338" i="3"/>
  <c r="AG330" i="3"/>
  <c r="AE330" i="3"/>
  <c r="AD330" i="3"/>
  <c r="AF330" i="3"/>
  <c r="X330" i="3"/>
  <c r="AC330" i="3"/>
  <c r="AA330" i="3"/>
  <c r="Z330" i="3"/>
  <c r="Y330" i="3"/>
  <c r="W330" i="3"/>
  <c r="AB330" i="3"/>
  <c r="AI330" i="3"/>
  <c r="U330" i="3"/>
  <c r="AH330" i="3"/>
  <c r="AF322" i="3"/>
  <c r="AE322" i="3"/>
  <c r="AG322" i="3"/>
  <c r="X322" i="3"/>
  <c r="AB322" i="3"/>
  <c r="AA322" i="3"/>
  <c r="Z322" i="3"/>
  <c r="Y322" i="3"/>
  <c r="AD322" i="3"/>
  <c r="AC322" i="3"/>
  <c r="W322" i="3"/>
  <c r="U322" i="3"/>
  <c r="AI322" i="3"/>
  <c r="AH322" i="3"/>
  <c r="AG314" i="3"/>
  <c r="AE314" i="3"/>
  <c r="AD314" i="3"/>
  <c r="AF314" i="3"/>
  <c r="X314" i="3"/>
  <c r="AC314" i="3"/>
  <c r="AB314" i="3"/>
  <c r="AA314" i="3"/>
  <c r="Z314" i="3"/>
  <c r="Y314" i="3"/>
  <c r="AI314" i="3"/>
  <c r="U314" i="3"/>
  <c r="AH314" i="3"/>
  <c r="AF306" i="3"/>
  <c r="AE306" i="3"/>
  <c r="AG306" i="3"/>
  <c r="AB306" i="3"/>
  <c r="X306" i="3"/>
  <c r="AC306" i="3"/>
  <c r="AA306" i="3"/>
  <c r="Z306" i="3"/>
  <c r="Y306" i="3"/>
  <c r="AD306" i="3"/>
  <c r="W306" i="3"/>
  <c r="U306" i="3"/>
  <c r="AI306" i="3"/>
  <c r="AH306" i="3"/>
  <c r="AG298" i="3"/>
  <c r="AE298" i="3"/>
  <c r="AD298" i="3"/>
  <c r="AF298" i="3"/>
  <c r="AC298" i="3"/>
  <c r="X298" i="3"/>
  <c r="AA298" i="3"/>
  <c r="Z298" i="3"/>
  <c r="Y298" i="3"/>
  <c r="AI298" i="3"/>
  <c r="W298" i="3"/>
  <c r="U298" i="3"/>
  <c r="AB298" i="3"/>
  <c r="AH298" i="3"/>
  <c r="AF290" i="3"/>
  <c r="AE290" i="3"/>
  <c r="AG290" i="3"/>
  <c r="X290" i="3"/>
  <c r="AD290" i="3"/>
  <c r="AB290" i="3"/>
  <c r="AA290" i="3"/>
  <c r="Z290" i="3"/>
  <c r="Y290" i="3"/>
  <c r="W290" i="3"/>
  <c r="AC290" i="3"/>
  <c r="U290" i="3"/>
  <c r="AI290" i="3"/>
  <c r="AH290" i="3"/>
  <c r="AG282" i="3"/>
  <c r="AE282" i="3"/>
  <c r="AD282" i="3"/>
  <c r="AF282" i="3"/>
  <c r="X282" i="3"/>
  <c r="AC282" i="3"/>
  <c r="AA282" i="3"/>
  <c r="Z282" i="3"/>
  <c r="Y282" i="3"/>
  <c r="W282" i="3"/>
  <c r="AI282" i="3"/>
  <c r="AB282" i="3"/>
  <c r="U282" i="3"/>
  <c r="AH282" i="3"/>
  <c r="AF274" i="3"/>
  <c r="AE274" i="3"/>
  <c r="AG274" i="3"/>
  <c r="AC274" i="3"/>
  <c r="X274" i="3"/>
  <c r="AB274" i="3"/>
  <c r="AA274" i="3"/>
  <c r="Z274" i="3"/>
  <c r="Y274" i="3"/>
  <c r="AD274" i="3"/>
  <c r="U274" i="3"/>
  <c r="W274" i="3"/>
  <c r="AI274" i="3"/>
  <c r="AH274" i="3"/>
  <c r="AG266" i="3"/>
  <c r="AE266" i="3"/>
  <c r="AD266" i="3"/>
  <c r="AC266" i="3"/>
  <c r="AF266" i="3"/>
  <c r="X266" i="3"/>
  <c r="AA266" i="3"/>
  <c r="Z266" i="3"/>
  <c r="Y266" i="3"/>
  <c r="W266" i="3"/>
  <c r="AI266" i="3"/>
  <c r="AB266" i="3"/>
  <c r="U266" i="3"/>
  <c r="AH266" i="3"/>
  <c r="AF258" i="3"/>
  <c r="AE258" i="3"/>
  <c r="AG258" i="3"/>
  <c r="X258" i="3"/>
  <c r="AD258" i="3"/>
  <c r="AC258" i="3"/>
  <c r="AB258" i="3"/>
  <c r="AA258" i="3"/>
  <c r="Z258" i="3"/>
  <c r="Y258" i="3"/>
  <c r="W258" i="3"/>
  <c r="U258" i="3"/>
  <c r="AI258" i="3"/>
  <c r="AH258" i="3"/>
  <c r="AG250" i="3"/>
  <c r="AE250" i="3"/>
  <c r="AD250" i="3"/>
  <c r="AF250" i="3"/>
  <c r="AC250" i="3"/>
  <c r="X250" i="3"/>
  <c r="AB250" i="3"/>
  <c r="AA250" i="3"/>
  <c r="Z250" i="3"/>
  <c r="Y250" i="3"/>
  <c r="W250" i="3"/>
  <c r="AI250" i="3"/>
  <c r="U250" i="3"/>
  <c r="AH250" i="3"/>
  <c r="AF242" i="3"/>
  <c r="AE242" i="3"/>
  <c r="AG242" i="3"/>
  <c r="AC242" i="3"/>
  <c r="AB242" i="3"/>
  <c r="X242" i="3"/>
  <c r="AD242" i="3"/>
  <c r="AA242" i="3"/>
  <c r="Z242" i="3"/>
  <c r="Y242" i="3"/>
  <c r="U242" i="3"/>
  <c r="W242" i="3"/>
  <c r="AI242" i="3"/>
  <c r="AH242" i="3"/>
  <c r="AG234" i="3"/>
  <c r="AE234" i="3"/>
  <c r="AD234" i="3"/>
  <c r="AC234" i="3"/>
  <c r="AF234" i="3"/>
  <c r="X234" i="3"/>
  <c r="AA234" i="3"/>
  <c r="Z234" i="3"/>
  <c r="Y234" i="3"/>
  <c r="AB234" i="3"/>
  <c r="W234" i="3"/>
  <c r="AI234" i="3"/>
  <c r="U234" i="3"/>
  <c r="AH234" i="3"/>
  <c r="AF226" i="3"/>
  <c r="AE226" i="3"/>
  <c r="AG226" i="3"/>
  <c r="X226" i="3"/>
  <c r="AD226" i="3"/>
  <c r="AB226" i="3"/>
  <c r="AA226" i="3"/>
  <c r="Z226" i="3"/>
  <c r="Y226" i="3"/>
  <c r="W226" i="3"/>
  <c r="AC226" i="3"/>
  <c r="U226" i="3"/>
  <c r="AI226" i="3"/>
  <c r="AH226" i="3"/>
  <c r="AG218" i="3"/>
  <c r="AE218" i="3"/>
  <c r="AD218" i="3"/>
  <c r="AF218" i="3"/>
  <c r="AC218" i="3"/>
  <c r="X218" i="3"/>
  <c r="AA218" i="3"/>
  <c r="Z218" i="3"/>
  <c r="Y218" i="3"/>
  <c r="AB218" i="3"/>
  <c r="W218" i="3"/>
  <c r="AI218" i="3"/>
  <c r="U218" i="3"/>
  <c r="AH218" i="3"/>
  <c r="AF210" i="3"/>
  <c r="AE210" i="3"/>
  <c r="AG210" i="3"/>
  <c r="AC210" i="3"/>
  <c r="X210" i="3"/>
  <c r="AB210" i="3"/>
  <c r="AD210" i="3"/>
  <c r="AA210" i="3"/>
  <c r="Z210" i="3"/>
  <c r="Y210" i="3"/>
  <c r="W210" i="3"/>
  <c r="U210" i="3"/>
  <c r="AI210" i="3"/>
  <c r="AH210" i="3"/>
  <c r="AG202" i="3"/>
  <c r="AE202" i="3"/>
  <c r="AD202" i="3"/>
  <c r="AC202" i="3"/>
  <c r="AF202" i="3"/>
  <c r="X202" i="3"/>
  <c r="AA202" i="3"/>
  <c r="Z202" i="3"/>
  <c r="Y202" i="3"/>
  <c r="AB202" i="3"/>
  <c r="W202" i="3"/>
  <c r="AI202" i="3"/>
  <c r="U202" i="3"/>
  <c r="AH202" i="3"/>
  <c r="AF194" i="3"/>
  <c r="AE194" i="3"/>
  <c r="AG194" i="3"/>
  <c r="X194" i="3"/>
  <c r="AD194" i="3"/>
  <c r="AB194" i="3"/>
  <c r="AC194" i="3"/>
  <c r="AA194" i="3"/>
  <c r="Z194" i="3"/>
  <c r="Y194" i="3"/>
  <c r="W194" i="3"/>
  <c r="U194" i="3"/>
  <c r="AI194" i="3"/>
  <c r="AH194" i="3"/>
  <c r="AG186" i="3"/>
  <c r="AE186" i="3"/>
  <c r="AD186" i="3"/>
  <c r="AF186" i="3"/>
  <c r="AC186" i="3"/>
  <c r="X186" i="3"/>
  <c r="AB186" i="3"/>
  <c r="AA186" i="3"/>
  <c r="Z186" i="3"/>
  <c r="Y186" i="3"/>
  <c r="W186" i="3"/>
  <c r="AI186" i="3"/>
  <c r="U186" i="3"/>
  <c r="AH186" i="3"/>
  <c r="AF178" i="3"/>
  <c r="AE178" i="3"/>
  <c r="AG178" i="3"/>
  <c r="AC178" i="3"/>
  <c r="AB178" i="3"/>
  <c r="X178" i="3"/>
  <c r="AD178" i="3"/>
  <c r="AA178" i="3"/>
  <c r="Z178" i="3"/>
  <c r="Y178" i="3"/>
  <c r="W178" i="3"/>
  <c r="U178" i="3"/>
  <c r="AI178" i="3"/>
  <c r="AH178" i="3"/>
  <c r="AG170" i="3"/>
  <c r="AE170" i="3"/>
  <c r="AD170" i="3"/>
  <c r="AC170" i="3"/>
  <c r="AF170" i="3"/>
  <c r="X170" i="3"/>
  <c r="AA170" i="3"/>
  <c r="Z170" i="3"/>
  <c r="Y170" i="3"/>
  <c r="AB170" i="3"/>
  <c r="W170" i="3"/>
  <c r="AI170" i="3"/>
  <c r="U170" i="3"/>
  <c r="AH170" i="3"/>
  <c r="AF162" i="3"/>
  <c r="AE162" i="3"/>
  <c r="AG162" i="3"/>
  <c r="X162" i="3"/>
  <c r="AD162" i="3"/>
  <c r="AC162" i="3"/>
  <c r="AB162" i="3"/>
  <c r="AA162" i="3"/>
  <c r="Z162" i="3"/>
  <c r="Y162" i="3"/>
  <c r="AI162" i="3"/>
  <c r="W162" i="3"/>
  <c r="U162" i="3"/>
  <c r="AH162" i="3"/>
  <c r="AG154" i="3"/>
  <c r="AE154" i="3"/>
  <c r="AD154" i="3"/>
  <c r="AF154" i="3"/>
  <c r="AC154" i="3"/>
  <c r="X154" i="3"/>
  <c r="AA154" i="3"/>
  <c r="Z154" i="3"/>
  <c r="Y154" i="3"/>
  <c r="AI154" i="3"/>
  <c r="W154" i="3"/>
  <c r="U154" i="3"/>
  <c r="AH154" i="3"/>
  <c r="AF146" i="3"/>
  <c r="AE146" i="3"/>
  <c r="AG146" i="3"/>
  <c r="AC146" i="3"/>
  <c r="X146" i="3"/>
  <c r="AB146" i="3"/>
  <c r="AD146" i="3"/>
  <c r="AA146" i="3"/>
  <c r="Z146" i="3"/>
  <c r="Y146" i="3"/>
  <c r="AI146" i="3"/>
  <c r="W146" i="3"/>
  <c r="U146" i="3"/>
  <c r="AH146" i="3"/>
  <c r="AG138" i="3"/>
  <c r="AE138" i="3"/>
  <c r="AD138" i="3"/>
  <c r="AC138" i="3"/>
  <c r="AF138" i="3"/>
  <c r="X138" i="3"/>
  <c r="AA138" i="3"/>
  <c r="Z138" i="3"/>
  <c r="Y138" i="3"/>
  <c r="AI138" i="3"/>
  <c r="AB138" i="3"/>
  <c r="W138" i="3"/>
  <c r="U138" i="3"/>
  <c r="AH138" i="3"/>
  <c r="AF130" i="3"/>
  <c r="AE130" i="3"/>
  <c r="AG130" i="3"/>
  <c r="X130" i="3"/>
  <c r="AD130" i="3"/>
  <c r="AB130" i="3"/>
  <c r="AC130" i="3"/>
  <c r="AA130" i="3"/>
  <c r="Z130" i="3"/>
  <c r="Y130" i="3"/>
  <c r="AI130" i="3"/>
  <c r="W130" i="3"/>
  <c r="U130" i="3"/>
  <c r="AH130" i="3"/>
  <c r="AG122" i="3"/>
  <c r="AE122" i="3"/>
  <c r="AD122" i="3"/>
  <c r="AA122" i="3"/>
  <c r="AF122" i="3"/>
  <c r="AC122" i="3"/>
  <c r="X122" i="3"/>
  <c r="AB122" i="3"/>
  <c r="Z122" i="3"/>
  <c r="Y122" i="3"/>
  <c r="AI122" i="3"/>
  <c r="W122" i="3"/>
  <c r="U122" i="3"/>
  <c r="AH122" i="3"/>
  <c r="AF114" i="3"/>
  <c r="AE114" i="3"/>
  <c r="AG114" i="3"/>
  <c r="AC114" i="3"/>
  <c r="AA114" i="3"/>
  <c r="AB114" i="3"/>
  <c r="X114" i="3"/>
  <c r="AD114" i="3"/>
  <c r="Z114" i="3"/>
  <c r="Y114" i="3"/>
  <c r="AI114" i="3"/>
  <c r="W114" i="3"/>
  <c r="U114" i="3"/>
  <c r="AH114" i="3"/>
  <c r="U347" i="3"/>
  <c r="U325" i="3"/>
  <c r="U283" i="3"/>
  <c r="U261" i="3"/>
  <c r="U219" i="3"/>
  <c r="U197" i="3"/>
  <c r="U155" i="3"/>
  <c r="U91" i="3"/>
  <c r="U27" i="3"/>
  <c r="U5" i="3"/>
  <c r="V362" i="3"/>
  <c r="V330" i="3"/>
  <c r="V298" i="3"/>
  <c r="V266" i="3"/>
  <c r="V234" i="3"/>
  <c r="V202" i="3"/>
  <c r="V170" i="3"/>
  <c r="V138" i="3"/>
  <c r="AH253" i="2"/>
  <c r="AH355" i="3"/>
  <c r="AH323" i="3"/>
  <c r="AH291" i="3"/>
  <c r="AH259" i="3"/>
  <c r="AH227" i="3"/>
  <c r="AH195" i="3"/>
  <c r="AH163" i="3"/>
  <c r="AH131" i="3"/>
  <c r="AH99" i="3"/>
  <c r="AH67" i="3"/>
  <c r="AH35" i="3"/>
  <c r="AI260" i="2"/>
  <c r="AI357" i="3"/>
  <c r="W364" i="3"/>
  <c r="W91" i="3"/>
  <c r="X307" i="3"/>
  <c r="X139" i="3"/>
  <c r="X116" i="2"/>
  <c r="Y157" i="3"/>
  <c r="Z327" i="3"/>
  <c r="Z103" i="3"/>
  <c r="AA251" i="3"/>
  <c r="AA23" i="3"/>
  <c r="AE127" i="3"/>
  <c r="V335" i="2"/>
  <c r="AA335" i="2"/>
  <c r="V356" i="2"/>
  <c r="AB356" i="2"/>
  <c r="AI356" i="2"/>
  <c r="V324" i="2"/>
  <c r="X324" i="2"/>
  <c r="V308" i="2"/>
  <c r="AI308" i="2"/>
  <c r="V292" i="2"/>
  <c r="Z292" i="2"/>
  <c r="AF284" i="2"/>
  <c r="X284" i="2"/>
  <c r="V244" i="2"/>
  <c r="X244" i="2"/>
  <c r="V236" i="2"/>
  <c r="AB236" i="2"/>
  <c r="AI236" i="2"/>
  <c r="V220" i="2"/>
  <c r="X220" i="2"/>
  <c r="AA220" i="2"/>
  <c r="V212" i="2"/>
  <c r="AD212" i="2"/>
  <c r="X212" i="2"/>
  <c r="V196" i="2"/>
  <c r="Z196" i="2"/>
  <c r="AI196" i="2"/>
  <c r="V180" i="2"/>
  <c r="X180" i="2"/>
  <c r="X172" i="2"/>
  <c r="AI172" i="2"/>
  <c r="AB164" i="2"/>
  <c r="AI164" i="2"/>
  <c r="AI156" i="2"/>
  <c r="X156" i="2"/>
  <c r="AG148" i="2"/>
  <c r="AB148" i="2"/>
  <c r="X148" i="2"/>
  <c r="X132" i="2"/>
  <c r="AI132" i="2"/>
  <c r="Z124" i="2"/>
  <c r="AA124" i="2"/>
  <c r="AD124" i="2"/>
  <c r="AB124" i="2"/>
  <c r="AF108" i="2"/>
  <c r="AI108" i="2"/>
  <c r="X100" i="2"/>
  <c r="AD100" i="2"/>
  <c r="AI92" i="2"/>
  <c r="X92" i="2"/>
  <c r="AD84" i="2"/>
  <c r="X84" i="2"/>
  <c r="X68" i="2"/>
  <c r="AI68" i="2"/>
  <c r="V52" i="2"/>
  <c r="X52" i="2"/>
  <c r="AB36" i="2"/>
  <c r="AI36" i="2"/>
  <c r="AI28" i="2"/>
  <c r="X28" i="2"/>
  <c r="AB20" i="2"/>
  <c r="X20" i="2"/>
  <c r="U279" i="2"/>
  <c r="U23" i="2"/>
  <c r="V221" i="2"/>
  <c r="V108" i="2"/>
  <c r="AF377" i="3"/>
  <c r="AC377" i="3"/>
  <c r="AB377" i="3"/>
  <c r="AE377" i="3"/>
  <c r="AD377" i="3"/>
  <c r="AA377" i="3"/>
  <c r="Z377" i="3"/>
  <c r="Y377" i="3"/>
  <c r="AG377" i="3"/>
  <c r="X377" i="3"/>
  <c r="W377" i="3"/>
  <c r="U377" i="3"/>
  <c r="AI377" i="3"/>
  <c r="V377" i="3"/>
  <c r="AF369" i="3"/>
  <c r="AG369" i="3"/>
  <c r="AE369" i="3"/>
  <c r="AD369" i="3"/>
  <c r="AC369" i="3"/>
  <c r="AB369" i="3"/>
  <c r="AA369" i="3"/>
  <c r="Z369" i="3"/>
  <c r="Y369" i="3"/>
  <c r="W369" i="3"/>
  <c r="X369" i="3"/>
  <c r="U369" i="3"/>
  <c r="AI369" i="3"/>
  <c r="V369" i="3"/>
  <c r="AF361" i="3"/>
  <c r="AG361" i="3"/>
  <c r="AC361" i="3"/>
  <c r="AB361" i="3"/>
  <c r="AA361" i="3"/>
  <c r="Z361" i="3"/>
  <c r="Y361" i="3"/>
  <c r="AE361" i="3"/>
  <c r="AD361" i="3"/>
  <c r="X361" i="3"/>
  <c r="W361" i="3"/>
  <c r="U361" i="3"/>
  <c r="AI361" i="3"/>
  <c r="V361" i="3"/>
  <c r="AF353" i="3"/>
  <c r="AG353" i="3"/>
  <c r="AE353" i="3"/>
  <c r="AD353" i="3"/>
  <c r="AC353" i="3"/>
  <c r="AB353" i="3"/>
  <c r="AA353" i="3"/>
  <c r="Z353" i="3"/>
  <c r="Y353" i="3"/>
  <c r="X353" i="3"/>
  <c r="U353" i="3"/>
  <c r="W353" i="3"/>
  <c r="AI353" i="3"/>
  <c r="V353" i="3"/>
  <c r="AF345" i="3"/>
  <c r="AC345" i="3"/>
  <c r="AB345" i="3"/>
  <c r="AG345" i="3"/>
  <c r="AE345" i="3"/>
  <c r="AA345" i="3"/>
  <c r="Z345" i="3"/>
  <c r="Y345" i="3"/>
  <c r="X345" i="3"/>
  <c r="W345" i="3"/>
  <c r="U345" i="3"/>
  <c r="V345" i="3"/>
  <c r="AF337" i="3"/>
  <c r="AG337" i="3"/>
  <c r="AE337" i="3"/>
  <c r="AD337" i="3"/>
  <c r="AC337" i="3"/>
  <c r="AB337" i="3"/>
  <c r="AA337" i="3"/>
  <c r="Z337" i="3"/>
  <c r="Y337" i="3"/>
  <c r="X337" i="3"/>
  <c r="U337" i="3"/>
  <c r="AI337" i="3"/>
  <c r="W337" i="3"/>
  <c r="V337" i="3"/>
  <c r="AF329" i="3"/>
  <c r="AG329" i="3"/>
  <c r="AC329" i="3"/>
  <c r="AB329" i="3"/>
  <c r="AA329" i="3"/>
  <c r="Z329" i="3"/>
  <c r="Y329" i="3"/>
  <c r="AE329" i="3"/>
  <c r="X329" i="3"/>
  <c r="U329" i="3"/>
  <c r="AD329" i="3"/>
  <c r="W329" i="3"/>
  <c r="V329" i="3"/>
  <c r="AF321" i="3"/>
  <c r="AG321" i="3"/>
  <c r="AE321" i="3"/>
  <c r="AC321" i="3"/>
  <c r="AB321" i="3"/>
  <c r="AA321" i="3"/>
  <c r="Z321" i="3"/>
  <c r="Y321" i="3"/>
  <c r="AD321" i="3"/>
  <c r="X321" i="3"/>
  <c r="W321" i="3"/>
  <c r="U321" i="3"/>
  <c r="AI321" i="3"/>
  <c r="V321" i="3"/>
  <c r="AF313" i="3"/>
  <c r="AD313" i="3"/>
  <c r="AC313" i="3"/>
  <c r="AB313" i="3"/>
  <c r="AE313" i="3"/>
  <c r="AA313" i="3"/>
  <c r="Z313" i="3"/>
  <c r="Y313" i="3"/>
  <c r="AG313" i="3"/>
  <c r="X313" i="3"/>
  <c r="W313" i="3"/>
  <c r="U313" i="3"/>
  <c r="V313" i="3"/>
  <c r="AF305" i="3"/>
  <c r="AD305" i="3"/>
  <c r="AG305" i="3"/>
  <c r="AE305" i="3"/>
  <c r="AC305" i="3"/>
  <c r="AB305" i="3"/>
  <c r="AA305" i="3"/>
  <c r="Z305" i="3"/>
  <c r="Y305" i="3"/>
  <c r="W305" i="3"/>
  <c r="X305" i="3"/>
  <c r="U305" i="3"/>
  <c r="AI305" i="3"/>
  <c r="V305" i="3"/>
  <c r="AF297" i="3"/>
  <c r="AD297" i="3"/>
  <c r="AG297" i="3"/>
  <c r="AC297" i="3"/>
  <c r="AB297" i="3"/>
  <c r="AA297" i="3"/>
  <c r="Z297" i="3"/>
  <c r="Y297" i="3"/>
  <c r="AE297" i="3"/>
  <c r="X297" i="3"/>
  <c r="W297" i="3"/>
  <c r="U297" i="3"/>
  <c r="V297" i="3"/>
  <c r="AF289" i="3"/>
  <c r="AD289" i="3"/>
  <c r="AG289" i="3"/>
  <c r="AE289" i="3"/>
  <c r="AC289" i="3"/>
  <c r="AB289" i="3"/>
  <c r="AA289" i="3"/>
  <c r="Z289" i="3"/>
  <c r="Y289" i="3"/>
  <c r="X289" i="3"/>
  <c r="U289" i="3"/>
  <c r="AI289" i="3"/>
  <c r="V289" i="3"/>
  <c r="AF281" i="3"/>
  <c r="AD281" i="3"/>
  <c r="AC281" i="3"/>
  <c r="AB281" i="3"/>
  <c r="AG281" i="3"/>
  <c r="AE281" i="3"/>
  <c r="AA281" i="3"/>
  <c r="Z281" i="3"/>
  <c r="Y281" i="3"/>
  <c r="X281" i="3"/>
  <c r="U281" i="3"/>
  <c r="V281" i="3"/>
  <c r="AF273" i="3"/>
  <c r="AD273" i="3"/>
  <c r="AG273" i="3"/>
  <c r="AE273" i="3"/>
  <c r="AB273" i="3"/>
  <c r="AA273" i="3"/>
  <c r="Z273" i="3"/>
  <c r="Y273" i="3"/>
  <c r="AC273" i="3"/>
  <c r="X273" i="3"/>
  <c r="U273" i="3"/>
  <c r="W273" i="3"/>
  <c r="AI273" i="3"/>
  <c r="V273" i="3"/>
  <c r="AF265" i="3"/>
  <c r="AD265" i="3"/>
  <c r="AG265" i="3"/>
  <c r="AB265" i="3"/>
  <c r="AC265" i="3"/>
  <c r="AA265" i="3"/>
  <c r="Z265" i="3"/>
  <c r="Y265" i="3"/>
  <c r="AE265" i="3"/>
  <c r="X265" i="3"/>
  <c r="W265" i="3"/>
  <c r="U265" i="3"/>
  <c r="V265" i="3"/>
  <c r="AF257" i="3"/>
  <c r="AD257" i="3"/>
  <c r="AG257" i="3"/>
  <c r="AE257" i="3"/>
  <c r="AB257" i="3"/>
  <c r="AA257" i="3"/>
  <c r="Z257" i="3"/>
  <c r="Y257" i="3"/>
  <c r="AC257" i="3"/>
  <c r="X257" i="3"/>
  <c r="U257" i="3"/>
  <c r="AI257" i="3"/>
  <c r="V257" i="3"/>
  <c r="AF249" i="3"/>
  <c r="AD249" i="3"/>
  <c r="AB249" i="3"/>
  <c r="AE249" i="3"/>
  <c r="AA249" i="3"/>
  <c r="Z249" i="3"/>
  <c r="Y249" i="3"/>
  <c r="AG249" i="3"/>
  <c r="AC249" i="3"/>
  <c r="X249" i="3"/>
  <c r="U249" i="3"/>
  <c r="V249" i="3"/>
  <c r="AF241" i="3"/>
  <c r="AD241" i="3"/>
  <c r="AG241" i="3"/>
  <c r="AE241" i="3"/>
  <c r="AB241" i="3"/>
  <c r="AC241" i="3"/>
  <c r="AA241" i="3"/>
  <c r="Z241" i="3"/>
  <c r="Y241" i="3"/>
  <c r="X241" i="3"/>
  <c r="U241" i="3"/>
  <c r="W241" i="3"/>
  <c r="AI241" i="3"/>
  <c r="V241" i="3"/>
  <c r="AF233" i="3"/>
  <c r="AD233" i="3"/>
  <c r="AG233" i="3"/>
  <c r="AB233" i="3"/>
  <c r="AA233" i="3"/>
  <c r="Z233" i="3"/>
  <c r="Y233" i="3"/>
  <c r="AE233" i="3"/>
  <c r="AC233" i="3"/>
  <c r="X233" i="3"/>
  <c r="W233" i="3"/>
  <c r="U233" i="3"/>
  <c r="V233" i="3"/>
  <c r="AF225" i="3"/>
  <c r="AD225" i="3"/>
  <c r="AG225" i="3"/>
  <c r="AE225" i="3"/>
  <c r="AB225" i="3"/>
  <c r="AC225" i="3"/>
  <c r="AA225" i="3"/>
  <c r="Z225" i="3"/>
  <c r="Y225" i="3"/>
  <c r="X225" i="3"/>
  <c r="W225" i="3"/>
  <c r="U225" i="3"/>
  <c r="AI225" i="3"/>
  <c r="V225" i="3"/>
  <c r="AF217" i="3"/>
  <c r="AD217" i="3"/>
  <c r="AB217" i="3"/>
  <c r="AG217" i="3"/>
  <c r="AE217" i="3"/>
  <c r="AA217" i="3"/>
  <c r="Z217" i="3"/>
  <c r="Y217" i="3"/>
  <c r="X217" i="3"/>
  <c r="U217" i="3"/>
  <c r="W217" i="3"/>
  <c r="V217" i="3"/>
  <c r="AF209" i="3"/>
  <c r="AD209" i="3"/>
  <c r="AG209" i="3"/>
  <c r="AE209" i="3"/>
  <c r="AB209" i="3"/>
  <c r="AA209" i="3"/>
  <c r="Z209" i="3"/>
  <c r="Y209" i="3"/>
  <c r="AC209" i="3"/>
  <c r="X209" i="3"/>
  <c r="U209" i="3"/>
  <c r="AI209" i="3"/>
  <c r="V209" i="3"/>
  <c r="AF201" i="3"/>
  <c r="AD201" i="3"/>
  <c r="AG201" i="3"/>
  <c r="AB201" i="3"/>
  <c r="AA201" i="3"/>
  <c r="Z201" i="3"/>
  <c r="Y201" i="3"/>
  <c r="AE201" i="3"/>
  <c r="X201" i="3"/>
  <c r="AC201" i="3"/>
  <c r="U201" i="3"/>
  <c r="W201" i="3"/>
  <c r="V201" i="3"/>
  <c r="AF193" i="3"/>
  <c r="AD193" i="3"/>
  <c r="AG193" i="3"/>
  <c r="AE193" i="3"/>
  <c r="AB193" i="3"/>
  <c r="AA193" i="3"/>
  <c r="Z193" i="3"/>
  <c r="Y193" i="3"/>
  <c r="X193" i="3"/>
  <c r="U193" i="3"/>
  <c r="W193" i="3"/>
  <c r="AC193" i="3"/>
  <c r="AI193" i="3"/>
  <c r="V193" i="3"/>
  <c r="AF185" i="3"/>
  <c r="AD185" i="3"/>
  <c r="AB185" i="3"/>
  <c r="AC185" i="3"/>
  <c r="AE185" i="3"/>
  <c r="AA185" i="3"/>
  <c r="Z185" i="3"/>
  <c r="Y185" i="3"/>
  <c r="AG185" i="3"/>
  <c r="X185" i="3"/>
  <c r="W185" i="3"/>
  <c r="U185" i="3"/>
  <c r="V185" i="3"/>
  <c r="AF177" i="3"/>
  <c r="AD177" i="3"/>
  <c r="AG177" i="3"/>
  <c r="AE177" i="3"/>
  <c r="AB177" i="3"/>
  <c r="AC177" i="3"/>
  <c r="AA177" i="3"/>
  <c r="Z177" i="3"/>
  <c r="Y177" i="3"/>
  <c r="X177" i="3"/>
  <c r="U177" i="3"/>
  <c r="AI177" i="3"/>
  <c r="V177" i="3"/>
  <c r="AF169" i="3"/>
  <c r="AD169" i="3"/>
  <c r="AG169" i="3"/>
  <c r="AB169" i="3"/>
  <c r="AC169" i="3"/>
  <c r="AA169" i="3"/>
  <c r="Z169" i="3"/>
  <c r="Y169" i="3"/>
  <c r="AE169" i="3"/>
  <c r="X169" i="3"/>
  <c r="U169" i="3"/>
  <c r="V169" i="3"/>
  <c r="AF161" i="3"/>
  <c r="AD161" i="3"/>
  <c r="AG161" i="3"/>
  <c r="AE161" i="3"/>
  <c r="AB161" i="3"/>
  <c r="AC161" i="3"/>
  <c r="AA161" i="3"/>
  <c r="Z161" i="3"/>
  <c r="Y161" i="3"/>
  <c r="AI161" i="3"/>
  <c r="X161" i="3"/>
  <c r="U161" i="3"/>
  <c r="W161" i="3"/>
  <c r="V161" i="3"/>
  <c r="AF153" i="3"/>
  <c r="AD153" i="3"/>
  <c r="AB153" i="3"/>
  <c r="AG153" i="3"/>
  <c r="AE153" i="3"/>
  <c r="AA153" i="3"/>
  <c r="Z153" i="3"/>
  <c r="Y153" i="3"/>
  <c r="AI153" i="3"/>
  <c r="X153" i="3"/>
  <c r="AC153" i="3"/>
  <c r="U153" i="3"/>
  <c r="W153" i="3"/>
  <c r="V153" i="3"/>
  <c r="AF145" i="3"/>
  <c r="AD145" i="3"/>
  <c r="AG145" i="3"/>
  <c r="AE145" i="3"/>
  <c r="AB145" i="3"/>
  <c r="AC145" i="3"/>
  <c r="AA145" i="3"/>
  <c r="Z145" i="3"/>
  <c r="Y145" i="3"/>
  <c r="AI145" i="3"/>
  <c r="X145" i="3"/>
  <c r="W145" i="3"/>
  <c r="U145" i="3"/>
  <c r="V145" i="3"/>
  <c r="AF137" i="3"/>
  <c r="AD137" i="3"/>
  <c r="AG137" i="3"/>
  <c r="AB137" i="3"/>
  <c r="AA137" i="3"/>
  <c r="Z137" i="3"/>
  <c r="Y137" i="3"/>
  <c r="AI137" i="3"/>
  <c r="AE137" i="3"/>
  <c r="AC137" i="3"/>
  <c r="X137" i="3"/>
  <c r="U137" i="3"/>
  <c r="V137" i="3"/>
  <c r="AF129" i="3"/>
  <c r="AD129" i="3"/>
  <c r="AG129" i="3"/>
  <c r="AE129" i="3"/>
  <c r="AB129" i="3"/>
  <c r="AC129" i="3"/>
  <c r="AA129" i="3"/>
  <c r="Z129" i="3"/>
  <c r="Y129" i="3"/>
  <c r="AI129" i="3"/>
  <c r="X129" i="3"/>
  <c r="U129" i="3"/>
  <c r="W129" i="3"/>
  <c r="V129" i="3"/>
  <c r="AF121" i="3"/>
  <c r="AD121" i="3"/>
  <c r="AB121" i="3"/>
  <c r="AA121" i="3"/>
  <c r="AE121" i="3"/>
  <c r="AC121" i="3"/>
  <c r="Z121" i="3"/>
  <c r="Y121" i="3"/>
  <c r="AI121" i="3"/>
  <c r="AG121" i="3"/>
  <c r="X121" i="3"/>
  <c r="U121" i="3"/>
  <c r="W121" i="3"/>
  <c r="V121" i="3"/>
  <c r="AF113" i="3"/>
  <c r="AD113" i="3"/>
  <c r="AG113" i="3"/>
  <c r="AE113" i="3"/>
  <c r="AB113" i="3"/>
  <c r="Z113" i="3"/>
  <c r="Y113" i="3"/>
  <c r="AI113" i="3"/>
  <c r="AC113" i="3"/>
  <c r="AA113" i="3"/>
  <c r="X113" i="3"/>
  <c r="U113" i="3"/>
  <c r="W113" i="3"/>
  <c r="V113" i="3"/>
  <c r="AF105" i="3"/>
  <c r="AD105" i="3"/>
  <c r="AG105" i="3"/>
  <c r="AB105" i="3"/>
  <c r="AC105" i="3"/>
  <c r="Z105" i="3"/>
  <c r="Y105" i="3"/>
  <c r="AI105" i="3"/>
  <c r="AE105" i="3"/>
  <c r="AA105" i="3"/>
  <c r="X105" i="3"/>
  <c r="W105" i="3"/>
  <c r="U105" i="3"/>
  <c r="V105" i="3"/>
  <c r="AF97" i="3"/>
  <c r="AD97" i="3"/>
  <c r="AG97" i="3"/>
  <c r="AE97" i="3"/>
  <c r="AB97" i="3"/>
  <c r="Z97" i="3"/>
  <c r="Y97" i="3"/>
  <c r="AI97" i="3"/>
  <c r="AC97" i="3"/>
  <c r="AA97" i="3"/>
  <c r="X97" i="3"/>
  <c r="W97" i="3"/>
  <c r="U97" i="3"/>
  <c r="V97" i="3"/>
  <c r="AF89" i="3"/>
  <c r="AD89" i="3"/>
  <c r="AB89" i="3"/>
  <c r="AG89" i="3"/>
  <c r="AE89" i="3"/>
  <c r="AA89" i="3"/>
  <c r="Z89" i="3"/>
  <c r="Y89" i="3"/>
  <c r="AI89" i="3"/>
  <c r="AC89" i="3"/>
  <c r="X89" i="3"/>
  <c r="U89" i="3"/>
  <c r="W89" i="3"/>
  <c r="V89" i="3"/>
  <c r="AF81" i="3"/>
  <c r="AD81" i="3"/>
  <c r="AG81" i="3"/>
  <c r="AE81" i="3"/>
  <c r="AB81" i="3"/>
  <c r="Z81" i="3"/>
  <c r="Y81" i="3"/>
  <c r="AI81" i="3"/>
  <c r="AA81" i="3"/>
  <c r="X81" i="3"/>
  <c r="U81" i="3"/>
  <c r="AC81" i="3"/>
  <c r="V81" i="3"/>
  <c r="AF73" i="3"/>
  <c r="AD73" i="3"/>
  <c r="AG73" i="3"/>
  <c r="AB73" i="3"/>
  <c r="AA73" i="3"/>
  <c r="Z73" i="3"/>
  <c r="Y73" i="3"/>
  <c r="AI73" i="3"/>
  <c r="AE73" i="3"/>
  <c r="X73" i="3"/>
  <c r="AC73" i="3"/>
  <c r="U73" i="3"/>
  <c r="W73" i="3"/>
  <c r="V73" i="3"/>
  <c r="AE65" i="3"/>
  <c r="AF65" i="3"/>
  <c r="AD65" i="3"/>
  <c r="AG65" i="3"/>
  <c r="AB65" i="3"/>
  <c r="AA65" i="3"/>
  <c r="Z65" i="3"/>
  <c r="Y65" i="3"/>
  <c r="AI65" i="3"/>
  <c r="AC65" i="3"/>
  <c r="X65" i="3"/>
  <c r="U65" i="3"/>
  <c r="W65" i="3"/>
  <c r="V65" i="3"/>
  <c r="AE57" i="3"/>
  <c r="AF57" i="3"/>
  <c r="AD57" i="3"/>
  <c r="AB57" i="3"/>
  <c r="AA57" i="3"/>
  <c r="AC57" i="3"/>
  <c r="Z57" i="3"/>
  <c r="Y57" i="3"/>
  <c r="AI57" i="3"/>
  <c r="AG57" i="3"/>
  <c r="X57" i="3"/>
  <c r="W57" i="3"/>
  <c r="U57" i="3"/>
  <c r="V57" i="3"/>
  <c r="AE49" i="3"/>
  <c r="AF49" i="3"/>
  <c r="AD49" i="3"/>
  <c r="AG49" i="3"/>
  <c r="AB49" i="3"/>
  <c r="AC49" i="3"/>
  <c r="Z49" i="3"/>
  <c r="Y49" i="3"/>
  <c r="AI49" i="3"/>
  <c r="X49" i="3"/>
  <c r="U49" i="3"/>
  <c r="V49" i="3"/>
  <c r="AE41" i="3"/>
  <c r="AF41" i="3"/>
  <c r="AD41" i="3"/>
  <c r="AG41" i="3"/>
  <c r="AB41" i="3"/>
  <c r="AC41" i="3"/>
  <c r="Z41" i="3"/>
  <c r="Y41" i="3"/>
  <c r="AI41" i="3"/>
  <c r="AA41" i="3"/>
  <c r="X41" i="3"/>
  <c r="U41" i="3"/>
  <c r="V41" i="3"/>
  <c r="AE33" i="3"/>
  <c r="AF33" i="3"/>
  <c r="AD33" i="3"/>
  <c r="AG33" i="3"/>
  <c r="AB33" i="3"/>
  <c r="AC33" i="3"/>
  <c r="Z33" i="3"/>
  <c r="Y33" i="3"/>
  <c r="AI33" i="3"/>
  <c r="AA33" i="3"/>
  <c r="X33" i="3"/>
  <c r="U33" i="3"/>
  <c r="W33" i="3"/>
  <c r="V33" i="3"/>
  <c r="AE25" i="3"/>
  <c r="AF25" i="3"/>
  <c r="AD25" i="3"/>
  <c r="AB25" i="3"/>
  <c r="AG25" i="3"/>
  <c r="AA25" i="3"/>
  <c r="AC25" i="3"/>
  <c r="Z25" i="3"/>
  <c r="Y25" i="3"/>
  <c r="AI25" i="3"/>
  <c r="X25" i="3"/>
  <c r="U25" i="3"/>
  <c r="W25" i="3"/>
  <c r="V25" i="3"/>
  <c r="AE17" i="3"/>
  <c r="AF17" i="3"/>
  <c r="AD17" i="3"/>
  <c r="AG17" i="3"/>
  <c r="AB17" i="3"/>
  <c r="Z17" i="3"/>
  <c r="Y17" i="3"/>
  <c r="AI17" i="3"/>
  <c r="AC17" i="3"/>
  <c r="X17" i="3"/>
  <c r="W17" i="3"/>
  <c r="U17" i="3"/>
  <c r="AA17" i="3"/>
  <c r="V17" i="3"/>
  <c r="AE9" i="3"/>
  <c r="AF9" i="3"/>
  <c r="AD9" i="3"/>
  <c r="AG9" i="3"/>
  <c r="AC9" i="3"/>
  <c r="AB9" i="3"/>
  <c r="AA9" i="3"/>
  <c r="Z9" i="3"/>
  <c r="Y9" i="3"/>
  <c r="AI9" i="3"/>
  <c r="X9" i="3"/>
  <c r="U9" i="3"/>
  <c r="V9" i="3"/>
  <c r="U365" i="3"/>
  <c r="U343" i="3"/>
  <c r="U323" i="3"/>
  <c r="U301" i="3"/>
  <c r="U259" i="3"/>
  <c r="U237" i="3"/>
  <c r="U195" i="3"/>
  <c r="U173" i="3"/>
  <c r="U131" i="3"/>
  <c r="U87" i="3"/>
  <c r="U67" i="3"/>
  <c r="AH5" i="3"/>
  <c r="AH189" i="2"/>
  <c r="AH353" i="3"/>
  <c r="AH321" i="3"/>
  <c r="AH289" i="3"/>
  <c r="AH257" i="3"/>
  <c r="AH225" i="3"/>
  <c r="AH193" i="3"/>
  <c r="AH161" i="3"/>
  <c r="AH129" i="3"/>
  <c r="AH97" i="3"/>
  <c r="AH65" i="3"/>
  <c r="AH33" i="3"/>
  <c r="AI228" i="2"/>
  <c r="AI355" i="3"/>
  <c r="AI293" i="3"/>
  <c r="AI229" i="3"/>
  <c r="AI165" i="3"/>
  <c r="AI63" i="3"/>
  <c r="W249" i="3"/>
  <c r="W81" i="3"/>
  <c r="X299" i="3"/>
  <c r="Y115" i="3"/>
  <c r="Z317" i="3"/>
  <c r="AA235" i="3"/>
  <c r="AB334" i="3"/>
  <c r="AE59" i="3"/>
  <c r="U247" i="2"/>
  <c r="Y5" i="2"/>
  <c r="V205" i="2"/>
  <c r="V90" i="2"/>
  <c r="AG376" i="3"/>
  <c r="AE376" i="3"/>
  <c r="AD376" i="3"/>
  <c r="W376" i="3"/>
  <c r="AF376" i="3"/>
  <c r="AB376" i="3"/>
  <c r="AA376" i="3"/>
  <c r="Z376" i="3"/>
  <c r="Y376" i="3"/>
  <c r="X376" i="3"/>
  <c r="AC376" i="3"/>
  <c r="U376" i="3"/>
  <c r="AI376" i="3"/>
  <c r="AH376" i="3"/>
  <c r="AG368" i="3"/>
  <c r="AE368" i="3"/>
  <c r="AD368" i="3"/>
  <c r="W368" i="3"/>
  <c r="AC368" i="3"/>
  <c r="AA368" i="3"/>
  <c r="Z368" i="3"/>
  <c r="Y368" i="3"/>
  <c r="X368" i="3"/>
  <c r="AF368" i="3"/>
  <c r="U368" i="3"/>
  <c r="AB368" i="3"/>
  <c r="AI368" i="3"/>
  <c r="AH368" i="3"/>
  <c r="AG360" i="3"/>
  <c r="AE360" i="3"/>
  <c r="AF360" i="3"/>
  <c r="W360" i="3"/>
  <c r="AB360" i="3"/>
  <c r="AA360" i="3"/>
  <c r="Z360" i="3"/>
  <c r="Y360" i="3"/>
  <c r="AD360" i="3"/>
  <c r="X360" i="3"/>
  <c r="AC360" i="3"/>
  <c r="U360" i="3"/>
  <c r="AI360" i="3"/>
  <c r="AH360" i="3"/>
  <c r="AG352" i="3"/>
  <c r="AE352" i="3"/>
  <c r="W352" i="3"/>
  <c r="AD352" i="3"/>
  <c r="AC352" i="3"/>
  <c r="AA352" i="3"/>
  <c r="Z352" i="3"/>
  <c r="Y352" i="3"/>
  <c r="AB352" i="3"/>
  <c r="X352" i="3"/>
  <c r="AF352" i="3"/>
  <c r="AI352" i="3"/>
  <c r="U352" i="3"/>
  <c r="AH352" i="3"/>
  <c r="AG344" i="3"/>
  <c r="AE344" i="3"/>
  <c r="AD344" i="3"/>
  <c r="AF344" i="3"/>
  <c r="AB344" i="3"/>
  <c r="W344" i="3"/>
  <c r="AA344" i="3"/>
  <c r="Z344" i="3"/>
  <c r="Y344" i="3"/>
  <c r="AC344" i="3"/>
  <c r="X344" i="3"/>
  <c r="AI344" i="3"/>
  <c r="U344" i="3"/>
  <c r="AH344" i="3"/>
  <c r="AG336" i="3"/>
  <c r="AE336" i="3"/>
  <c r="AC336" i="3"/>
  <c r="W336" i="3"/>
  <c r="AD336" i="3"/>
  <c r="AA336" i="3"/>
  <c r="Z336" i="3"/>
  <c r="Y336" i="3"/>
  <c r="X336" i="3"/>
  <c r="AF336" i="3"/>
  <c r="AB336" i="3"/>
  <c r="AI336" i="3"/>
  <c r="U336" i="3"/>
  <c r="AH336" i="3"/>
  <c r="AG328" i="3"/>
  <c r="AE328" i="3"/>
  <c r="AD328" i="3"/>
  <c r="AF328" i="3"/>
  <c r="W328" i="3"/>
  <c r="AA328" i="3"/>
  <c r="Z328" i="3"/>
  <c r="Y328" i="3"/>
  <c r="AB328" i="3"/>
  <c r="X328" i="3"/>
  <c r="AC328" i="3"/>
  <c r="AI328" i="3"/>
  <c r="U328" i="3"/>
  <c r="AH328" i="3"/>
  <c r="AG320" i="3"/>
  <c r="AE320" i="3"/>
  <c r="W320" i="3"/>
  <c r="AA320" i="3"/>
  <c r="Z320" i="3"/>
  <c r="Y320" i="3"/>
  <c r="AF320" i="3"/>
  <c r="AD320" i="3"/>
  <c r="AC320" i="3"/>
  <c r="X320" i="3"/>
  <c r="AB320" i="3"/>
  <c r="AI320" i="3"/>
  <c r="U320" i="3"/>
  <c r="AH320" i="3"/>
  <c r="AG312" i="3"/>
  <c r="AE312" i="3"/>
  <c r="W312" i="3"/>
  <c r="AF312" i="3"/>
  <c r="AB312" i="3"/>
  <c r="AA312" i="3"/>
  <c r="Z312" i="3"/>
  <c r="Y312" i="3"/>
  <c r="X312" i="3"/>
  <c r="AD312" i="3"/>
  <c r="AC312" i="3"/>
  <c r="AI312" i="3"/>
  <c r="U312" i="3"/>
  <c r="AH312" i="3"/>
  <c r="AG304" i="3"/>
  <c r="AE304" i="3"/>
  <c r="AD304" i="3"/>
  <c r="W304" i="3"/>
  <c r="AC304" i="3"/>
  <c r="AA304" i="3"/>
  <c r="Z304" i="3"/>
  <c r="Y304" i="3"/>
  <c r="X304" i="3"/>
  <c r="AB304" i="3"/>
  <c r="AI304" i="3"/>
  <c r="U304" i="3"/>
  <c r="AF304" i="3"/>
  <c r="AH304" i="3"/>
  <c r="AG296" i="3"/>
  <c r="AE296" i="3"/>
  <c r="AF296" i="3"/>
  <c r="W296" i="3"/>
  <c r="AB296" i="3"/>
  <c r="AA296" i="3"/>
  <c r="Z296" i="3"/>
  <c r="Y296" i="3"/>
  <c r="AD296" i="3"/>
  <c r="X296" i="3"/>
  <c r="AC296" i="3"/>
  <c r="AI296" i="3"/>
  <c r="U296" i="3"/>
  <c r="AH296" i="3"/>
  <c r="AG288" i="3"/>
  <c r="AE288" i="3"/>
  <c r="W288" i="3"/>
  <c r="AC288" i="3"/>
  <c r="AA288" i="3"/>
  <c r="Z288" i="3"/>
  <c r="Y288" i="3"/>
  <c r="AB288" i="3"/>
  <c r="X288" i="3"/>
  <c r="AF288" i="3"/>
  <c r="AD288" i="3"/>
  <c r="AI288" i="3"/>
  <c r="U288" i="3"/>
  <c r="AH288" i="3"/>
  <c r="AG280" i="3"/>
  <c r="AE280" i="3"/>
  <c r="AF280" i="3"/>
  <c r="AB280" i="3"/>
  <c r="W280" i="3"/>
  <c r="AA280" i="3"/>
  <c r="Z280" i="3"/>
  <c r="Y280" i="3"/>
  <c r="AC280" i="3"/>
  <c r="X280" i="3"/>
  <c r="AI280" i="3"/>
  <c r="U280" i="3"/>
  <c r="AD280" i="3"/>
  <c r="AH280" i="3"/>
  <c r="AG272" i="3"/>
  <c r="AE272" i="3"/>
  <c r="AC272" i="3"/>
  <c r="W272" i="3"/>
  <c r="AA272" i="3"/>
  <c r="Z272" i="3"/>
  <c r="Y272" i="3"/>
  <c r="AD272" i="3"/>
  <c r="X272" i="3"/>
  <c r="AB272" i="3"/>
  <c r="AI272" i="3"/>
  <c r="U272" i="3"/>
  <c r="AF272" i="3"/>
  <c r="AH272" i="3"/>
  <c r="AG264" i="3"/>
  <c r="AE264" i="3"/>
  <c r="AC264" i="3"/>
  <c r="AF264" i="3"/>
  <c r="W264" i="3"/>
  <c r="AD264" i="3"/>
  <c r="AA264" i="3"/>
  <c r="Z264" i="3"/>
  <c r="Y264" i="3"/>
  <c r="AB264" i="3"/>
  <c r="X264" i="3"/>
  <c r="AI264" i="3"/>
  <c r="U264" i="3"/>
  <c r="AH264" i="3"/>
  <c r="AG256" i="3"/>
  <c r="AE256" i="3"/>
  <c r="AC256" i="3"/>
  <c r="W256" i="3"/>
  <c r="AA256" i="3"/>
  <c r="Z256" i="3"/>
  <c r="Y256" i="3"/>
  <c r="AF256" i="3"/>
  <c r="X256" i="3"/>
  <c r="AD256" i="3"/>
  <c r="AI256" i="3"/>
  <c r="AB256" i="3"/>
  <c r="U256" i="3"/>
  <c r="AH256" i="3"/>
  <c r="AG248" i="3"/>
  <c r="AE248" i="3"/>
  <c r="W248" i="3"/>
  <c r="AF248" i="3"/>
  <c r="AB248" i="3"/>
  <c r="AA248" i="3"/>
  <c r="Z248" i="3"/>
  <c r="Y248" i="3"/>
  <c r="AC248" i="3"/>
  <c r="X248" i="3"/>
  <c r="AD248" i="3"/>
  <c r="AI248" i="3"/>
  <c r="U248" i="3"/>
  <c r="AH248" i="3"/>
  <c r="AG240" i="3"/>
  <c r="AE240" i="3"/>
  <c r="AC240" i="3"/>
  <c r="W240" i="3"/>
  <c r="AA240" i="3"/>
  <c r="Z240" i="3"/>
  <c r="Y240" i="3"/>
  <c r="AD240" i="3"/>
  <c r="X240" i="3"/>
  <c r="AB240" i="3"/>
  <c r="AF240" i="3"/>
  <c r="AI240" i="3"/>
  <c r="U240" i="3"/>
  <c r="AH240" i="3"/>
  <c r="AG232" i="3"/>
  <c r="AE232" i="3"/>
  <c r="AC232" i="3"/>
  <c r="AF232" i="3"/>
  <c r="W232" i="3"/>
  <c r="AB232" i="3"/>
  <c r="AA232" i="3"/>
  <c r="Z232" i="3"/>
  <c r="Y232" i="3"/>
  <c r="X232" i="3"/>
  <c r="AD232" i="3"/>
  <c r="AI232" i="3"/>
  <c r="U232" i="3"/>
  <c r="AH232" i="3"/>
  <c r="AG224" i="3"/>
  <c r="AE224" i="3"/>
  <c r="AC224" i="3"/>
  <c r="W224" i="3"/>
  <c r="AA224" i="3"/>
  <c r="Z224" i="3"/>
  <c r="Y224" i="3"/>
  <c r="AB224" i="3"/>
  <c r="X224" i="3"/>
  <c r="AI224" i="3"/>
  <c r="AD224" i="3"/>
  <c r="U224" i="3"/>
  <c r="AF224" i="3"/>
  <c r="AH224" i="3"/>
  <c r="AG216" i="3"/>
  <c r="AE216" i="3"/>
  <c r="AF216" i="3"/>
  <c r="AB216" i="3"/>
  <c r="W216" i="3"/>
  <c r="AA216" i="3"/>
  <c r="Z216" i="3"/>
  <c r="Y216" i="3"/>
  <c r="AC216" i="3"/>
  <c r="X216" i="3"/>
  <c r="AD216" i="3"/>
  <c r="AI216" i="3"/>
  <c r="U216" i="3"/>
  <c r="AH216" i="3"/>
  <c r="AG208" i="3"/>
  <c r="AE208" i="3"/>
  <c r="AC208" i="3"/>
  <c r="W208" i="3"/>
  <c r="AA208" i="3"/>
  <c r="Z208" i="3"/>
  <c r="Y208" i="3"/>
  <c r="AD208" i="3"/>
  <c r="X208" i="3"/>
  <c r="AF208" i="3"/>
  <c r="AB208" i="3"/>
  <c r="AI208" i="3"/>
  <c r="U208" i="3"/>
  <c r="AH208" i="3"/>
  <c r="AG200" i="3"/>
  <c r="AE200" i="3"/>
  <c r="AC200" i="3"/>
  <c r="AF200" i="3"/>
  <c r="W200" i="3"/>
  <c r="AA200" i="3"/>
  <c r="Z200" i="3"/>
  <c r="Y200" i="3"/>
  <c r="AB200" i="3"/>
  <c r="X200" i="3"/>
  <c r="AI200" i="3"/>
  <c r="U200" i="3"/>
  <c r="AH200" i="3"/>
  <c r="AG192" i="3"/>
  <c r="AE192" i="3"/>
  <c r="AC192" i="3"/>
  <c r="W192" i="3"/>
  <c r="AA192" i="3"/>
  <c r="Z192" i="3"/>
  <c r="Y192" i="3"/>
  <c r="AF192" i="3"/>
  <c r="X192" i="3"/>
  <c r="AD192" i="3"/>
  <c r="AB192" i="3"/>
  <c r="AI192" i="3"/>
  <c r="U192" i="3"/>
  <c r="AH192" i="3"/>
  <c r="AG184" i="3"/>
  <c r="AE184" i="3"/>
  <c r="W184" i="3"/>
  <c r="AF184" i="3"/>
  <c r="AB184" i="3"/>
  <c r="AA184" i="3"/>
  <c r="Z184" i="3"/>
  <c r="Y184" i="3"/>
  <c r="X184" i="3"/>
  <c r="AC184" i="3"/>
  <c r="AI184" i="3"/>
  <c r="U184" i="3"/>
  <c r="AH184" i="3"/>
  <c r="AD184" i="3"/>
  <c r="AG176" i="3"/>
  <c r="AE176" i="3"/>
  <c r="AC176" i="3"/>
  <c r="W176" i="3"/>
  <c r="AA176" i="3"/>
  <c r="Z176" i="3"/>
  <c r="Y176" i="3"/>
  <c r="AD176" i="3"/>
  <c r="X176" i="3"/>
  <c r="AF176" i="3"/>
  <c r="AB176" i="3"/>
  <c r="AI176" i="3"/>
  <c r="U176" i="3"/>
  <c r="AH176" i="3"/>
  <c r="AG168" i="3"/>
  <c r="AE168" i="3"/>
  <c r="AC168" i="3"/>
  <c r="AF168" i="3"/>
  <c r="W168" i="3"/>
  <c r="AB168" i="3"/>
  <c r="AA168" i="3"/>
  <c r="Z168" i="3"/>
  <c r="Y168" i="3"/>
  <c r="X168" i="3"/>
  <c r="AD168" i="3"/>
  <c r="AI168" i="3"/>
  <c r="U168" i="3"/>
  <c r="AH168" i="3"/>
  <c r="AG160" i="3"/>
  <c r="AE160" i="3"/>
  <c r="AC160" i="3"/>
  <c r="W160" i="3"/>
  <c r="AA160" i="3"/>
  <c r="Z160" i="3"/>
  <c r="Y160" i="3"/>
  <c r="AB160" i="3"/>
  <c r="X160" i="3"/>
  <c r="AF160" i="3"/>
  <c r="AD160" i="3"/>
  <c r="U160" i="3"/>
  <c r="AI160" i="3"/>
  <c r="AH160" i="3"/>
  <c r="AG152" i="3"/>
  <c r="AE152" i="3"/>
  <c r="AF152" i="3"/>
  <c r="AC152" i="3"/>
  <c r="AB152" i="3"/>
  <c r="W152" i="3"/>
  <c r="AA152" i="3"/>
  <c r="Z152" i="3"/>
  <c r="Y152" i="3"/>
  <c r="X152" i="3"/>
  <c r="AD152" i="3"/>
  <c r="U152" i="3"/>
  <c r="AI152" i="3"/>
  <c r="AH152" i="3"/>
  <c r="AG144" i="3"/>
  <c r="AE144" i="3"/>
  <c r="AC144" i="3"/>
  <c r="W144" i="3"/>
  <c r="AA144" i="3"/>
  <c r="Z144" i="3"/>
  <c r="Y144" i="3"/>
  <c r="AD144" i="3"/>
  <c r="X144" i="3"/>
  <c r="AI144" i="3"/>
  <c r="AF144" i="3"/>
  <c r="U144" i="3"/>
  <c r="AH144" i="3"/>
  <c r="AB144" i="3"/>
  <c r="U363" i="3"/>
  <c r="U341" i="3"/>
  <c r="U299" i="3"/>
  <c r="U277" i="3"/>
  <c r="U235" i="3"/>
  <c r="U213" i="3"/>
  <c r="U191" i="3"/>
  <c r="U171" i="3"/>
  <c r="U149" i="3"/>
  <c r="U107" i="3"/>
  <c r="U43" i="3"/>
  <c r="AD5" i="3"/>
  <c r="V354" i="3"/>
  <c r="V322" i="3"/>
  <c r="V290" i="3"/>
  <c r="V258" i="3"/>
  <c r="V226" i="3"/>
  <c r="V194" i="3"/>
  <c r="V162" i="3"/>
  <c r="V130" i="3"/>
  <c r="AH45" i="2"/>
  <c r="AH347" i="3"/>
  <c r="AH315" i="3"/>
  <c r="AH283" i="3"/>
  <c r="AH251" i="3"/>
  <c r="AH219" i="3"/>
  <c r="AH187" i="3"/>
  <c r="AH155" i="3"/>
  <c r="AH123" i="3"/>
  <c r="AH91" i="3"/>
  <c r="AH59" i="3"/>
  <c r="AH27" i="3"/>
  <c r="AI100" i="2"/>
  <c r="AI345" i="3"/>
  <c r="AI281" i="3"/>
  <c r="AI217" i="3"/>
  <c r="AI147" i="3"/>
  <c r="W339" i="3"/>
  <c r="W219" i="3"/>
  <c r="W49" i="3"/>
  <c r="X267" i="3"/>
  <c r="Z275" i="3"/>
  <c r="AB318" i="3"/>
  <c r="AD345" i="3"/>
  <c r="U215" i="2"/>
  <c r="V349" i="2"/>
  <c r="V189" i="2"/>
  <c r="V76" i="2"/>
  <c r="AF375" i="3"/>
  <c r="AG375" i="3"/>
  <c r="AD375" i="3"/>
  <c r="AC375" i="3"/>
  <c r="X375" i="3"/>
  <c r="AB375" i="3"/>
  <c r="Z375" i="3"/>
  <c r="Y375" i="3"/>
  <c r="AE375" i="3"/>
  <c r="AA375" i="3"/>
  <c r="AI375" i="3"/>
  <c r="W375" i="3"/>
  <c r="AH375" i="3"/>
  <c r="V375" i="3"/>
  <c r="AF367" i="3"/>
  <c r="AD367" i="3"/>
  <c r="AG367" i="3"/>
  <c r="X367" i="3"/>
  <c r="AB367" i="3"/>
  <c r="AE367" i="3"/>
  <c r="AA367" i="3"/>
  <c r="Z367" i="3"/>
  <c r="Y367" i="3"/>
  <c r="W367" i="3"/>
  <c r="AC367" i="3"/>
  <c r="AI367" i="3"/>
  <c r="AH367" i="3"/>
  <c r="V367" i="3"/>
  <c r="AF359" i="3"/>
  <c r="AG359" i="3"/>
  <c r="AD359" i="3"/>
  <c r="AE359" i="3"/>
  <c r="X359" i="3"/>
  <c r="AC359" i="3"/>
  <c r="AA359" i="3"/>
  <c r="AB359" i="3"/>
  <c r="Y359" i="3"/>
  <c r="AI359" i="3"/>
  <c r="Z359" i="3"/>
  <c r="AH359" i="3"/>
  <c r="V359" i="3"/>
  <c r="AF351" i="3"/>
  <c r="AD351" i="3"/>
  <c r="AG351" i="3"/>
  <c r="AB351" i="3"/>
  <c r="X351" i="3"/>
  <c r="AE351" i="3"/>
  <c r="Z351" i="3"/>
  <c r="Y351" i="3"/>
  <c r="W351" i="3"/>
  <c r="AI351" i="3"/>
  <c r="AH351" i="3"/>
  <c r="V351" i="3"/>
  <c r="AF343" i="3"/>
  <c r="AG343" i="3"/>
  <c r="AD343" i="3"/>
  <c r="AC343" i="3"/>
  <c r="X343" i="3"/>
  <c r="AA343" i="3"/>
  <c r="AB343" i="3"/>
  <c r="W343" i="3"/>
  <c r="Z343" i="3"/>
  <c r="AH343" i="3"/>
  <c r="V343" i="3"/>
  <c r="AI343" i="3"/>
  <c r="AF335" i="3"/>
  <c r="AD335" i="3"/>
  <c r="AG335" i="3"/>
  <c r="AB335" i="3"/>
  <c r="X335" i="3"/>
  <c r="Z335" i="3"/>
  <c r="Y335" i="3"/>
  <c r="W335" i="3"/>
  <c r="AE335" i="3"/>
  <c r="AI335" i="3"/>
  <c r="AA335" i="3"/>
  <c r="AH335" i="3"/>
  <c r="V335" i="3"/>
  <c r="AC335" i="3"/>
  <c r="AF327" i="3"/>
  <c r="AG327" i="3"/>
  <c r="AD327" i="3"/>
  <c r="AC327" i="3"/>
  <c r="AE327" i="3"/>
  <c r="AB327" i="3"/>
  <c r="X327" i="3"/>
  <c r="AA327" i="3"/>
  <c r="W327" i="3"/>
  <c r="AH327" i="3"/>
  <c r="V327" i="3"/>
  <c r="AI327" i="3"/>
  <c r="AF319" i="3"/>
  <c r="AD319" i="3"/>
  <c r="AG319" i="3"/>
  <c r="AB319" i="3"/>
  <c r="AC319" i="3"/>
  <c r="X319" i="3"/>
  <c r="W319" i="3"/>
  <c r="Z319" i="3"/>
  <c r="Y319" i="3"/>
  <c r="AA319" i="3"/>
  <c r="AI319" i="3"/>
  <c r="AH319" i="3"/>
  <c r="V319" i="3"/>
  <c r="AE319" i="3"/>
  <c r="AF311" i="3"/>
  <c r="AG311" i="3"/>
  <c r="AD311" i="3"/>
  <c r="AC311" i="3"/>
  <c r="X311" i="3"/>
  <c r="Z311" i="3"/>
  <c r="Y311" i="3"/>
  <c r="AB311" i="3"/>
  <c r="AE311" i="3"/>
  <c r="AA311" i="3"/>
  <c r="AH311" i="3"/>
  <c r="V311" i="3"/>
  <c r="W311" i="3"/>
  <c r="AI311" i="3"/>
  <c r="AF303" i="3"/>
  <c r="AD303" i="3"/>
  <c r="AG303" i="3"/>
  <c r="X303" i="3"/>
  <c r="AB303" i="3"/>
  <c r="AC303" i="3"/>
  <c r="AA303" i="3"/>
  <c r="Z303" i="3"/>
  <c r="Y303" i="3"/>
  <c r="AI303" i="3"/>
  <c r="AH303" i="3"/>
  <c r="W303" i="3"/>
  <c r="V303" i="3"/>
  <c r="AF295" i="3"/>
  <c r="AG295" i="3"/>
  <c r="AD295" i="3"/>
  <c r="AE295" i="3"/>
  <c r="X295" i="3"/>
  <c r="AC295" i="3"/>
  <c r="AB295" i="3"/>
  <c r="AA295" i="3"/>
  <c r="Y295" i="3"/>
  <c r="W295" i="3"/>
  <c r="Z295" i="3"/>
  <c r="AH295" i="3"/>
  <c r="V295" i="3"/>
  <c r="AI295" i="3"/>
  <c r="AF287" i="3"/>
  <c r="AD287" i="3"/>
  <c r="AG287" i="3"/>
  <c r="AB287" i="3"/>
  <c r="X287" i="3"/>
  <c r="Z287" i="3"/>
  <c r="Y287" i="3"/>
  <c r="AE287" i="3"/>
  <c r="AC287" i="3"/>
  <c r="W287" i="3"/>
  <c r="AI287" i="3"/>
  <c r="AH287" i="3"/>
  <c r="AA287" i="3"/>
  <c r="V287" i="3"/>
  <c r="AF279" i="3"/>
  <c r="AG279" i="3"/>
  <c r="AD279" i="3"/>
  <c r="AC279" i="3"/>
  <c r="X279" i="3"/>
  <c r="AA279" i="3"/>
  <c r="AE279" i="3"/>
  <c r="AB279" i="3"/>
  <c r="W279" i="3"/>
  <c r="Z279" i="3"/>
  <c r="AH279" i="3"/>
  <c r="V279" i="3"/>
  <c r="Y279" i="3"/>
  <c r="AI279" i="3"/>
  <c r="AF271" i="3"/>
  <c r="AC271" i="3"/>
  <c r="AD271" i="3"/>
  <c r="AG271" i="3"/>
  <c r="AB271" i="3"/>
  <c r="X271" i="3"/>
  <c r="AE271" i="3"/>
  <c r="Z271" i="3"/>
  <c r="Y271" i="3"/>
  <c r="W271" i="3"/>
  <c r="AA271" i="3"/>
  <c r="AI271" i="3"/>
  <c r="AH271" i="3"/>
  <c r="V271" i="3"/>
  <c r="AF263" i="3"/>
  <c r="AG263" i="3"/>
  <c r="AC263" i="3"/>
  <c r="AD263" i="3"/>
  <c r="AE263" i="3"/>
  <c r="AB263" i="3"/>
  <c r="X263" i="3"/>
  <c r="AA263" i="3"/>
  <c r="W263" i="3"/>
  <c r="AH263" i="3"/>
  <c r="Y263" i="3"/>
  <c r="V263" i="3"/>
  <c r="Z263" i="3"/>
  <c r="AI263" i="3"/>
  <c r="AF255" i="3"/>
  <c r="AC255" i="3"/>
  <c r="AD255" i="3"/>
  <c r="AG255" i="3"/>
  <c r="AB255" i="3"/>
  <c r="X255" i="3"/>
  <c r="Z255" i="3"/>
  <c r="Y255" i="3"/>
  <c r="W255" i="3"/>
  <c r="AA255" i="3"/>
  <c r="AI255" i="3"/>
  <c r="AH255" i="3"/>
  <c r="AE255" i="3"/>
  <c r="V255" i="3"/>
  <c r="AF247" i="3"/>
  <c r="AG247" i="3"/>
  <c r="AC247" i="3"/>
  <c r="AD247" i="3"/>
  <c r="X247" i="3"/>
  <c r="Z247" i="3"/>
  <c r="Y247" i="3"/>
  <c r="W247" i="3"/>
  <c r="AA247" i="3"/>
  <c r="AE247" i="3"/>
  <c r="AH247" i="3"/>
  <c r="V247" i="3"/>
  <c r="AI247" i="3"/>
  <c r="AF239" i="3"/>
  <c r="AC239" i="3"/>
  <c r="AD239" i="3"/>
  <c r="AG239" i="3"/>
  <c r="X239" i="3"/>
  <c r="AB239" i="3"/>
  <c r="AA239" i="3"/>
  <c r="Z239" i="3"/>
  <c r="Y239" i="3"/>
  <c r="W239" i="3"/>
  <c r="AI239" i="3"/>
  <c r="AE239" i="3"/>
  <c r="AH239" i="3"/>
  <c r="V239" i="3"/>
  <c r="AF231" i="3"/>
  <c r="AG231" i="3"/>
  <c r="AC231" i="3"/>
  <c r="AD231" i="3"/>
  <c r="AE231" i="3"/>
  <c r="X231" i="3"/>
  <c r="W231" i="3"/>
  <c r="AA231" i="3"/>
  <c r="Z231" i="3"/>
  <c r="AH231" i="3"/>
  <c r="V231" i="3"/>
  <c r="AB231" i="3"/>
  <c r="AI231" i="3"/>
  <c r="AF223" i="3"/>
  <c r="AC223" i="3"/>
  <c r="AD223" i="3"/>
  <c r="AG223" i="3"/>
  <c r="AB223" i="3"/>
  <c r="X223" i="3"/>
  <c r="Z223" i="3"/>
  <c r="Y223" i="3"/>
  <c r="AE223" i="3"/>
  <c r="W223" i="3"/>
  <c r="AI223" i="3"/>
  <c r="AA223" i="3"/>
  <c r="AH223" i="3"/>
  <c r="V223" i="3"/>
  <c r="AF215" i="3"/>
  <c r="AG215" i="3"/>
  <c r="AC215" i="3"/>
  <c r="AD215" i="3"/>
  <c r="X215" i="3"/>
  <c r="AA215" i="3"/>
  <c r="W215" i="3"/>
  <c r="AE215" i="3"/>
  <c r="AH215" i="3"/>
  <c r="AB215" i="3"/>
  <c r="V215" i="3"/>
  <c r="AI215" i="3"/>
  <c r="AF207" i="3"/>
  <c r="AC207" i="3"/>
  <c r="AD207" i="3"/>
  <c r="AG207" i="3"/>
  <c r="AB207" i="3"/>
  <c r="X207" i="3"/>
  <c r="AE207" i="3"/>
  <c r="Z207" i="3"/>
  <c r="Y207" i="3"/>
  <c r="W207" i="3"/>
  <c r="AA207" i="3"/>
  <c r="AI207" i="3"/>
  <c r="AH207" i="3"/>
  <c r="V207" i="3"/>
  <c r="AF199" i="3"/>
  <c r="AG199" i="3"/>
  <c r="AC199" i="3"/>
  <c r="AD199" i="3"/>
  <c r="AE199" i="3"/>
  <c r="AB199" i="3"/>
  <c r="X199" i="3"/>
  <c r="AA199" i="3"/>
  <c r="W199" i="3"/>
  <c r="Y199" i="3"/>
  <c r="AH199" i="3"/>
  <c r="V199" i="3"/>
  <c r="AI199" i="3"/>
  <c r="AF191" i="3"/>
  <c r="AC191" i="3"/>
  <c r="AD191" i="3"/>
  <c r="AG191" i="3"/>
  <c r="AB191" i="3"/>
  <c r="X191" i="3"/>
  <c r="AE191" i="3"/>
  <c r="Z191" i="3"/>
  <c r="Y191" i="3"/>
  <c r="W191" i="3"/>
  <c r="AI191" i="3"/>
  <c r="AH191" i="3"/>
  <c r="V191" i="3"/>
  <c r="AF183" i="3"/>
  <c r="AG183" i="3"/>
  <c r="AC183" i="3"/>
  <c r="AD183" i="3"/>
  <c r="X183" i="3"/>
  <c r="AE183" i="3"/>
  <c r="Z183" i="3"/>
  <c r="Y183" i="3"/>
  <c r="W183" i="3"/>
  <c r="AB183" i="3"/>
  <c r="AA183" i="3"/>
  <c r="AH183" i="3"/>
  <c r="V183" i="3"/>
  <c r="AI183" i="3"/>
  <c r="AF175" i="3"/>
  <c r="AC175" i="3"/>
  <c r="AD175" i="3"/>
  <c r="AG175" i="3"/>
  <c r="X175" i="3"/>
  <c r="AB175" i="3"/>
  <c r="AA175" i="3"/>
  <c r="Z175" i="3"/>
  <c r="Y175" i="3"/>
  <c r="W175" i="3"/>
  <c r="AE175" i="3"/>
  <c r="AI175" i="3"/>
  <c r="AH175" i="3"/>
  <c r="V175" i="3"/>
  <c r="AF167" i="3"/>
  <c r="AG167" i="3"/>
  <c r="AC167" i="3"/>
  <c r="AD167" i="3"/>
  <c r="AE167" i="3"/>
  <c r="X167" i="3"/>
  <c r="AB167" i="3"/>
  <c r="W167" i="3"/>
  <c r="AA167" i="3"/>
  <c r="Z167" i="3"/>
  <c r="AH167" i="3"/>
  <c r="V167" i="3"/>
  <c r="Y167" i="3"/>
  <c r="AI167" i="3"/>
  <c r="AF159" i="3"/>
  <c r="AC159" i="3"/>
  <c r="AD159" i="3"/>
  <c r="AG159" i="3"/>
  <c r="AB159" i="3"/>
  <c r="X159" i="3"/>
  <c r="Z159" i="3"/>
  <c r="Y159" i="3"/>
  <c r="AE159" i="3"/>
  <c r="W159" i="3"/>
  <c r="AA159" i="3"/>
  <c r="AI159" i="3"/>
  <c r="AH159" i="3"/>
  <c r="V159" i="3"/>
  <c r="AF151" i="3"/>
  <c r="AG151" i="3"/>
  <c r="AC151" i="3"/>
  <c r="AD151" i="3"/>
  <c r="X151" i="3"/>
  <c r="AA151" i="3"/>
  <c r="W151" i="3"/>
  <c r="AI151" i="3"/>
  <c r="AB151" i="3"/>
  <c r="AE151" i="3"/>
  <c r="AH151" i="3"/>
  <c r="Y151" i="3"/>
  <c r="V151" i="3"/>
  <c r="Z151" i="3"/>
  <c r="AF143" i="3"/>
  <c r="AC143" i="3"/>
  <c r="AD143" i="3"/>
  <c r="AG143" i="3"/>
  <c r="AB143" i="3"/>
  <c r="X143" i="3"/>
  <c r="Z143" i="3"/>
  <c r="Y143" i="3"/>
  <c r="AE143" i="3"/>
  <c r="W143" i="3"/>
  <c r="AA143" i="3"/>
  <c r="AH143" i="3"/>
  <c r="V143" i="3"/>
  <c r="AI143" i="3"/>
  <c r="AF135" i="3"/>
  <c r="AG135" i="3"/>
  <c r="AC135" i="3"/>
  <c r="AD135" i="3"/>
  <c r="AE135" i="3"/>
  <c r="AB135" i="3"/>
  <c r="X135" i="3"/>
  <c r="AA135" i="3"/>
  <c r="W135" i="3"/>
  <c r="Y135" i="3"/>
  <c r="AH135" i="3"/>
  <c r="Z135" i="3"/>
  <c r="AI135" i="3"/>
  <c r="V135" i="3"/>
  <c r="AF127" i="3"/>
  <c r="AC127" i="3"/>
  <c r="AD127" i="3"/>
  <c r="AG127" i="3"/>
  <c r="AB127" i="3"/>
  <c r="AA127" i="3"/>
  <c r="X127" i="3"/>
  <c r="Z127" i="3"/>
  <c r="Y127" i="3"/>
  <c r="W127" i="3"/>
  <c r="AI127" i="3"/>
  <c r="AH127" i="3"/>
  <c r="V127" i="3"/>
  <c r="AF119" i="3"/>
  <c r="AG119" i="3"/>
  <c r="AC119" i="3"/>
  <c r="AD119" i="3"/>
  <c r="X119" i="3"/>
  <c r="Z119" i="3"/>
  <c r="Y119" i="3"/>
  <c r="AE119" i="3"/>
  <c r="W119" i="3"/>
  <c r="AI119" i="3"/>
  <c r="AH119" i="3"/>
  <c r="AB119" i="3"/>
  <c r="V119" i="3"/>
  <c r="AF111" i="3"/>
  <c r="AC111" i="3"/>
  <c r="AD111" i="3"/>
  <c r="AG111" i="3"/>
  <c r="AA111" i="3"/>
  <c r="X111" i="3"/>
  <c r="AB111" i="3"/>
  <c r="AE111" i="3"/>
  <c r="AI111" i="3"/>
  <c r="Z111" i="3"/>
  <c r="Y111" i="3"/>
  <c r="W111" i="3"/>
  <c r="AH111" i="3"/>
  <c r="V111" i="3"/>
  <c r="AF103" i="3"/>
  <c r="AG103" i="3"/>
  <c r="AC103" i="3"/>
  <c r="AD103" i="3"/>
  <c r="AE103" i="3"/>
  <c r="AA103" i="3"/>
  <c r="X103" i="3"/>
  <c r="AB103" i="3"/>
  <c r="W103" i="3"/>
  <c r="AI103" i="3"/>
  <c r="AH103" i="3"/>
  <c r="V103" i="3"/>
  <c r="AF95" i="3"/>
  <c r="AC95" i="3"/>
  <c r="AD95" i="3"/>
  <c r="AG95" i="3"/>
  <c r="AA95" i="3"/>
  <c r="AB95" i="3"/>
  <c r="X95" i="3"/>
  <c r="AE95" i="3"/>
  <c r="Z95" i="3"/>
  <c r="Y95" i="3"/>
  <c r="W95" i="3"/>
  <c r="AH95" i="3"/>
  <c r="V95" i="3"/>
  <c r="AF87" i="3"/>
  <c r="AG87" i="3"/>
  <c r="AC87" i="3"/>
  <c r="AD87" i="3"/>
  <c r="X87" i="3"/>
  <c r="W87" i="3"/>
  <c r="AI87" i="3"/>
  <c r="AA87" i="3"/>
  <c r="AB87" i="3"/>
  <c r="Y87" i="3"/>
  <c r="AH87" i="3"/>
  <c r="V87" i="3"/>
  <c r="AE87" i="3"/>
  <c r="AF79" i="3"/>
  <c r="AC79" i="3"/>
  <c r="AD79" i="3"/>
  <c r="AG79" i="3"/>
  <c r="AB79" i="3"/>
  <c r="X79" i="3"/>
  <c r="AA79" i="3"/>
  <c r="Z79" i="3"/>
  <c r="Y79" i="3"/>
  <c r="AE79" i="3"/>
  <c r="W79" i="3"/>
  <c r="AI79" i="3"/>
  <c r="AH79" i="3"/>
  <c r="V79" i="3"/>
  <c r="AF71" i="3"/>
  <c r="AG71" i="3"/>
  <c r="AC71" i="3"/>
  <c r="AD71" i="3"/>
  <c r="AE71" i="3"/>
  <c r="AB71" i="3"/>
  <c r="X71" i="3"/>
  <c r="AA71" i="3"/>
  <c r="W71" i="3"/>
  <c r="AI71" i="3"/>
  <c r="Y71" i="3"/>
  <c r="Z71" i="3"/>
  <c r="AH71" i="3"/>
  <c r="V71" i="3"/>
  <c r="AF63" i="3"/>
  <c r="AC63" i="3"/>
  <c r="AD63" i="3"/>
  <c r="AE63" i="3"/>
  <c r="AG63" i="3"/>
  <c r="AB63" i="3"/>
  <c r="AA63" i="3"/>
  <c r="X63" i="3"/>
  <c r="Z63" i="3"/>
  <c r="Y63" i="3"/>
  <c r="W63" i="3"/>
  <c r="AH63" i="3"/>
  <c r="V63" i="3"/>
  <c r="AF55" i="3"/>
  <c r="AG55" i="3"/>
  <c r="AC55" i="3"/>
  <c r="AE55" i="3"/>
  <c r="AD55" i="3"/>
  <c r="X55" i="3"/>
  <c r="Z55" i="3"/>
  <c r="Y55" i="3"/>
  <c r="W55" i="3"/>
  <c r="AB55" i="3"/>
  <c r="AA55" i="3"/>
  <c r="AI55" i="3"/>
  <c r="AH55" i="3"/>
  <c r="V55" i="3"/>
  <c r="AF47" i="3"/>
  <c r="AC47" i="3"/>
  <c r="AD47" i="3"/>
  <c r="AG47" i="3"/>
  <c r="AE47" i="3"/>
  <c r="AA47" i="3"/>
  <c r="X47" i="3"/>
  <c r="AB47" i="3"/>
  <c r="AI47" i="3"/>
  <c r="Z47" i="3"/>
  <c r="Y47" i="3"/>
  <c r="W47" i="3"/>
  <c r="AH47" i="3"/>
  <c r="V47" i="3"/>
  <c r="AF39" i="3"/>
  <c r="AG39" i="3"/>
  <c r="AC39" i="3"/>
  <c r="AE39" i="3"/>
  <c r="AD39" i="3"/>
  <c r="AA39" i="3"/>
  <c r="X39" i="3"/>
  <c r="AB39" i="3"/>
  <c r="W39" i="3"/>
  <c r="AI39" i="3"/>
  <c r="AH39" i="3"/>
  <c r="Y39" i="3"/>
  <c r="V39" i="3"/>
  <c r="Z39" i="3"/>
  <c r="AF31" i="3"/>
  <c r="AC31" i="3"/>
  <c r="AD31" i="3"/>
  <c r="AE31" i="3"/>
  <c r="AG31" i="3"/>
  <c r="AA31" i="3"/>
  <c r="AB31" i="3"/>
  <c r="X31" i="3"/>
  <c r="Z31" i="3"/>
  <c r="Y31" i="3"/>
  <c r="W31" i="3"/>
  <c r="AI31" i="3"/>
  <c r="AH31" i="3"/>
  <c r="V31" i="3"/>
  <c r="AF23" i="3"/>
  <c r="AG23" i="3"/>
  <c r="AC23" i="3"/>
  <c r="AE23" i="3"/>
  <c r="AD23" i="3"/>
  <c r="X23" i="3"/>
  <c r="W23" i="3"/>
  <c r="AI23" i="3"/>
  <c r="AB23" i="3"/>
  <c r="Y23" i="3"/>
  <c r="AH23" i="3"/>
  <c r="Z23" i="3"/>
  <c r="V23" i="3"/>
  <c r="AF15" i="3"/>
  <c r="AC15" i="3"/>
  <c r="AD15" i="3"/>
  <c r="AG15" i="3"/>
  <c r="AB15" i="3"/>
  <c r="X15" i="3"/>
  <c r="AE15" i="3"/>
  <c r="AA15" i="3"/>
  <c r="Z15" i="3"/>
  <c r="Y15" i="3"/>
  <c r="W15" i="3"/>
  <c r="U15" i="3"/>
  <c r="AH15" i="3"/>
  <c r="V15" i="3"/>
  <c r="AI15" i="3"/>
  <c r="AF7" i="3"/>
  <c r="AG7" i="3"/>
  <c r="AC7" i="3"/>
  <c r="AE7" i="3"/>
  <c r="AD7" i="3"/>
  <c r="AB7" i="3"/>
  <c r="X7" i="3"/>
  <c r="W7" i="3"/>
  <c r="Y7" i="3"/>
  <c r="U7" i="3"/>
  <c r="Z7" i="3"/>
  <c r="AA7" i="3"/>
  <c r="AH7" i="3"/>
  <c r="AI7" i="3"/>
  <c r="V7" i="3"/>
  <c r="U359" i="3"/>
  <c r="U339" i="3"/>
  <c r="U317" i="3"/>
  <c r="U295" i="3"/>
  <c r="U275" i="3"/>
  <c r="U253" i="3"/>
  <c r="U231" i="3"/>
  <c r="U211" i="3"/>
  <c r="U189" i="3"/>
  <c r="U167" i="3"/>
  <c r="U147" i="3"/>
  <c r="U103" i="3"/>
  <c r="U83" i="3"/>
  <c r="U39" i="3"/>
  <c r="AB5" i="3"/>
  <c r="V352" i="3"/>
  <c r="V320" i="3"/>
  <c r="V288" i="3"/>
  <c r="V256" i="3"/>
  <c r="V224" i="3"/>
  <c r="V192" i="3"/>
  <c r="V160" i="3"/>
  <c r="AH377" i="3"/>
  <c r="AH345" i="3"/>
  <c r="AH313" i="3"/>
  <c r="AH281" i="3"/>
  <c r="AH249" i="3"/>
  <c r="AH217" i="3"/>
  <c r="AH185" i="3"/>
  <c r="AH153" i="3"/>
  <c r="AH121" i="3"/>
  <c r="AH89" i="3"/>
  <c r="AH57" i="3"/>
  <c r="AI44" i="2"/>
  <c r="AI341" i="3"/>
  <c r="AI277" i="3"/>
  <c r="AI213" i="3"/>
  <c r="AI141" i="3"/>
  <c r="W332" i="3"/>
  <c r="W209" i="3"/>
  <c r="X253" i="3"/>
  <c r="X83" i="3"/>
  <c r="Y285" i="3"/>
  <c r="Z259" i="3"/>
  <c r="AA181" i="3"/>
  <c r="AB247" i="3"/>
  <c r="AC326" i="3"/>
  <c r="AD200" i="3"/>
  <c r="AG341" i="3"/>
  <c r="AG106" i="3"/>
  <c r="AE106" i="3"/>
  <c r="AD106" i="3"/>
  <c r="AA106" i="3"/>
  <c r="AC106" i="3"/>
  <c r="AF106" i="3"/>
  <c r="X106" i="3"/>
  <c r="Z106" i="3"/>
  <c r="Y106" i="3"/>
  <c r="AI106" i="3"/>
  <c r="AB106" i="3"/>
  <c r="W106" i="3"/>
  <c r="AF98" i="3"/>
  <c r="AE98" i="3"/>
  <c r="AG98" i="3"/>
  <c r="AA98" i="3"/>
  <c r="X98" i="3"/>
  <c r="AD98" i="3"/>
  <c r="AB98" i="3"/>
  <c r="Z98" i="3"/>
  <c r="Y98" i="3"/>
  <c r="AI98" i="3"/>
  <c r="W98" i="3"/>
  <c r="AC98" i="3"/>
  <c r="AG90" i="3"/>
  <c r="AE90" i="3"/>
  <c r="AD90" i="3"/>
  <c r="AA90" i="3"/>
  <c r="AF90" i="3"/>
  <c r="AC90" i="3"/>
  <c r="X90" i="3"/>
  <c r="Z90" i="3"/>
  <c r="Y90" i="3"/>
  <c r="AI90" i="3"/>
  <c r="W90" i="3"/>
  <c r="AB90" i="3"/>
  <c r="AF82" i="3"/>
  <c r="AE82" i="3"/>
  <c r="AG82" i="3"/>
  <c r="AC82" i="3"/>
  <c r="AA82" i="3"/>
  <c r="X82" i="3"/>
  <c r="AB82" i="3"/>
  <c r="AD82" i="3"/>
  <c r="Z82" i="3"/>
  <c r="Y82" i="3"/>
  <c r="AI82" i="3"/>
  <c r="W82" i="3"/>
  <c r="AG74" i="3"/>
  <c r="AE74" i="3"/>
  <c r="AD74" i="3"/>
  <c r="AA74" i="3"/>
  <c r="AC74" i="3"/>
  <c r="AF74" i="3"/>
  <c r="X74" i="3"/>
  <c r="Z74" i="3"/>
  <c r="Y74" i="3"/>
  <c r="AI74" i="3"/>
  <c r="AB74" i="3"/>
  <c r="W74" i="3"/>
  <c r="AE66" i="3"/>
  <c r="AF66" i="3"/>
  <c r="AG66" i="3"/>
  <c r="AA66" i="3"/>
  <c r="AC66" i="3"/>
  <c r="X66" i="3"/>
  <c r="AD66" i="3"/>
  <c r="AB66" i="3"/>
  <c r="Z66" i="3"/>
  <c r="Y66" i="3"/>
  <c r="AI66" i="3"/>
  <c r="W66" i="3"/>
  <c r="AE58" i="3"/>
  <c r="AG58" i="3"/>
  <c r="AD58" i="3"/>
  <c r="AA58" i="3"/>
  <c r="AF58" i="3"/>
  <c r="AC58" i="3"/>
  <c r="X58" i="3"/>
  <c r="AB58" i="3"/>
  <c r="Z58" i="3"/>
  <c r="Y58" i="3"/>
  <c r="AI58" i="3"/>
  <c r="W58" i="3"/>
  <c r="AE50" i="3"/>
  <c r="AF50" i="3"/>
  <c r="AG50" i="3"/>
  <c r="AC50" i="3"/>
  <c r="AA50" i="3"/>
  <c r="AB50" i="3"/>
  <c r="X50" i="3"/>
  <c r="AD50" i="3"/>
  <c r="Z50" i="3"/>
  <c r="Y50" i="3"/>
  <c r="AI50" i="3"/>
  <c r="W50" i="3"/>
  <c r="AE42" i="3"/>
  <c r="AG42" i="3"/>
  <c r="AD42" i="3"/>
  <c r="AA42" i="3"/>
  <c r="AC42" i="3"/>
  <c r="AF42" i="3"/>
  <c r="X42" i="3"/>
  <c r="Z42" i="3"/>
  <c r="Y42" i="3"/>
  <c r="AI42" i="3"/>
  <c r="W42" i="3"/>
  <c r="AE34" i="3"/>
  <c r="AF34" i="3"/>
  <c r="AG34" i="3"/>
  <c r="AA34" i="3"/>
  <c r="X34" i="3"/>
  <c r="AD34" i="3"/>
  <c r="AB34" i="3"/>
  <c r="Z34" i="3"/>
  <c r="Y34" i="3"/>
  <c r="AI34" i="3"/>
  <c r="W34" i="3"/>
  <c r="AE26" i="3"/>
  <c r="AG26" i="3"/>
  <c r="AD26" i="3"/>
  <c r="AA26" i="3"/>
  <c r="AF26" i="3"/>
  <c r="AC26" i="3"/>
  <c r="X26" i="3"/>
  <c r="Z26" i="3"/>
  <c r="Y26" i="3"/>
  <c r="AI26" i="3"/>
  <c r="W26" i="3"/>
  <c r="AE18" i="3"/>
  <c r="AF18" i="3"/>
  <c r="AG18" i="3"/>
  <c r="AC18" i="3"/>
  <c r="AA18" i="3"/>
  <c r="X18" i="3"/>
  <c r="AB18" i="3"/>
  <c r="AD18" i="3"/>
  <c r="Z18" i="3"/>
  <c r="Y18" i="3"/>
  <c r="AI18" i="3"/>
  <c r="W18" i="3"/>
  <c r="AE10" i="3"/>
  <c r="AG10" i="3"/>
  <c r="AC10" i="3"/>
  <c r="AD10" i="3"/>
  <c r="AA10" i="3"/>
  <c r="AF10" i="3"/>
  <c r="X10" i="3"/>
  <c r="Z10" i="3"/>
  <c r="Y10" i="3"/>
  <c r="AI10" i="3"/>
  <c r="W10" i="3"/>
  <c r="U126" i="3"/>
  <c r="U118" i="3"/>
  <c r="U110" i="3"/>
  <c r="U13" i="3"/>
  <c r="U20" i="3"/>
  <c r="AH106" i="3"/>
  <c r="AH98" i="3"/>
  <c r="AH90" i="3"/>
  <c r="AH82" i="3"/>
  <c r="AH74" i="3"/>
  <c r="AH66" i="3"/>
  <c r="AH58" i="3"/>
  <c r="AH50" i="3"/>
  <c r="AH42" i="3"/>
  <c r="AH34" i="3"/>
  <c r="AH26" i="3"/>
  <c r="AH18" i="3"/>
  <c r="AH10" i="3"/>
  <c r="AI118" i="3"/>
  <c r="AI93" i="3"/>
  <c r="X45" i="3"/>
  <c r="Y109" i="3"/>
  <c r="Z93" i="3"/>
  <c r="AA126" i="3"/>
  <c r="AB52" i="3"/>
  <c r="AC116" i="3"/>
  <c r="AG136" i="3"/>
  <c r="AE136" i="3"/>
  <c r="AC136" i="3"/>
  <c r="AF136" i="3"/>
  <c r="W136" i="3"/>
  <c r="AA136" i="3"/>
  <c r="Z136" i="3"/>
  <c r="Y136" i="3"/>
  <c r="AB136" i="3"/>
  <c r="X136" i="3"/>
  <c r="AI136" i="3"/>
  <c r="AG128" i="3"/>
  <c r="AE128" i="3"/>
  <c r="AC128" i="3"/>
  <c r="AA128" i="3"/>
  <c r="W128" i="3"/>
  <c r="Z128" i="3"/>
  <c r="Y128" i="3"/>
  <c r="AF128" i="3"/>
  <c r="X128" i="3"/>
  <c r="AI128" i="3"/>
  <c r="AD128" i="3"/>
  <c r="AG120" i="3"/>
  <c r="AE120" i="3"/>
  <c r="AA120" i="3"/>
  <c r="W120" i="3"/>
  <c r="AF120" i="3"/>
  <c r="AB120" i="3"/>
  <c r="Z120" i="3"/>
  <c r="Y120" i="3"/>
  <c r="X120" i="3"/>
  <c r="AC120" i="3"/>
  <c r="AG112" i="3"/>
  <c r="AE112" i="3"/>
  <c r="AC112" i="3"/>
  <c r="AA112" i="3"/>
  <c r="W112" i="3"/>
  <c r="Z112" i="3"/>
  <c r="Y112" i="3"/>
  <c r="AD112" i="3"/>
  <c r="X112" i="3"/>
  <c r="AI112" i="3"/>
  <c r="AF112" i="3"/>
  <c r="AG104" i="3"/>
  <c r="AE104" i="3"/>
  <c r="AC104" i="3"/>
  <c r="AF104" i="3"/>
  <c r="AA104" i="3"/>
  <c r="W104" i="3"/>
  <c r="AB104" i="3"/>
  <c r="Z104" i="3"/>
  <c r="Y104" i="3"/>
  <c r="X104" i="3"/>
  <c r="AD104" i="3"/>
  <c r="AG96" i="3"/>
  <c r="AE96" i="3"/>
  <c r="AC96" i="3"/>
  <c r="AA96" i="3"/>
  <c r="W96" i="3"/>
  <c r="Z96" i="3"/>
  <c r="Y96" i="3"/>
  <c r="AB96" i="3"/>
  <c r="X96" i="3"/>
  <c r="AG88" i="3"/>
  <c r="AE88" i="3"/>
  <c r="AA88" i="3"/>
  <c r="AF88" i="3"/>
  <c r="AB88" i="3"/>
  <c r="W88" i="3"/>
  <c r="AC88" i="3"/>
  <c r="Z88" i="3"/>
  <c r="Y88" i="3"/>
  <c r="X88" i="3"/>
  <c r="AD88" i="3"/>
  <c r="AG80" i="3"/>
  <c r="AE80" i="3"/>
  <c r="AC80" i="3"/>
  <c r="AA80" i="3"/>
  <c r="W80" i="3"/>
  <c r="Z80" i="3"/>
  <c r="Y80" i="3"/>
  <c r="AD80" i="3"/>
  <c r="X80" i="3"/>
  <c r="AF80" i="3"/>
  <c r="AB80" i="3"/>
  <c r="AI80" i="3"/>
  <c r="AG72" i="3"/>
  <c r="AE72" i="3"/>
  <c r="AC72" i="3"/>
  <c r="AF72" i="3"/>
  <c r="AA72" i="3"/>
  <c r="W72" i="3"/>
  <c r="Z72" i="3"/>
  <c r="Y72" i="3"/>
  <c r="AB72" i="3"/>
  <c r="X72" i="3"/>
  <c r="AD72" i="3"/>
  <c r="AI72" i="3"/>
  <c r="AG64" i="3"/>
  <c r="AE64" i="3"/>
  <c r="AC64" i="3"/>
  <c r="AA64" i="3"/>
  <c r="W64" i="3"/>
  <c r="Z64" i="3"/>
  <c r="Y64" i="3"/>
  <c r="AF64" i="3"/>
  <c r="X64" i="3"/>
  <c r="AD64" i="3"/>
  <c r="AB64" i="3"/>
  <c r="AI64" i="3"/>
  <c r="AG56" i="3"/>
  <c r="AE56" i="3"/>
  <c r="AA56" i="3"/>
  <c r="W56" i="3"/>
  <c r="AF56" i="3"/>
  <c r="AB56" i="3"/>
  <c r="Z56" i="3"/>
  <c r="Y56" i="3"/>
  <c r="X56" i="3"/>
  <c r="AG48" i="3"/>
  <c r="AE48" i="3"/>
  <c r="AC48" i="3"/>
  <c r="AA48" i="3"/>
  <c r="W48" i="3"/>
  <c r="Z48" i="3"/>
  <c r="Y48" i="3"/>
  <c r="AD48" i="3"/>
  <c r="X48" i="3"/>
  <c r="AI48" i="3"/>
  <c r="AB48" i="3"/>
  <c r="AG40" i="3"/>
  <c r="AE40" i="3"/>
  <c r="AC40" i="3"/>
  <c r="AF40" i="3"/>
  <c r="AA40" i="3"/>
  <c r="W40" i="3"/>
  <c r="AB40" i="3"/>
  <c r="Z40" i="3"/>
  <c r="Y40" i="3"/>
  <c r="X40" i="3"/>
  <c r="AD40" i="3"/>
  <c r="AG32" i="3"/>
  <c r="AE32" i="3"/>
  <c r="AC32" i="3"/>
  <c r="AA32" i="3"/>
  <c r="W32" i="3"/>
  <c r="Z32" i="3"/>
  <c r="Y32" i="3"/>
  <c r="AB32" i="3"/>
  <c r="X32" i="3"/>
  <c r="AF32" i="3"/>
  <c r="AG24" i="3"/>
  <c r="AE24" i="3"/>
  <c r="AA24" i="3"/>
  <c r="AF24" i="3"/>
  <c r="AB24" i="3"/>
  <c r="W24" i="3"/>
  <c r="AC24" i="3"/>
  <c r="Z24" i="3"/>
  <c r="Y24" i="3"/>
  <c r="X24" i="3"/>
  <c r="AD24" i="3"/>
  <c r="AG16" i="3"/>
  <c r="AE16" i="3"/>
  <c r="AC16" i="3"/>
  <c r="AA16" i="3"/>
  <c r="W16" i="3"/>
  <c r="Z16" i="3"/>
  <c r="Y16" i="3"/>
  <c r="AD16" i="3"/>
  <c r="X16" i="3"/>
  <c r="AF16" i="3"/>
  <c r="AI16" i="3"/>
  <c r="AG8" i="3"/>
  <c r="AE8" i="3"/>
  <c r="AF8" i="3"/>
  <c r="AA8" i="3"/>
  <c r="W8" i="3"/>
  <c r="Z8" i="3"/>
  <c r="Y8" i="3"/>
  <c r="AC8" i="3"/>
  <c r="AB8" i="3"/>
  <c r="X8" i="3"/>
  <c r="AI8" i="3"/>
  <c r="U140" i="3"/>
  <c r="U132" i="3"/>
  <c r="U124" i="3"/>
  <c r="U116" i="3"/>
  <c r="U108" i="3"/>
  <c r="U100" i="3"/>
  <c r="U92" i="3"/>
  <c r="U84" i="3"/>
  <c r="U76" i="3"/>
  <c r="U68" i="3"/>
  <c r="U60" i="3"/>
  <c r="U52" i="3"/>
  <c r="U44" i="3"/>
  <c r="U36" i="3"/>
  <c r="U28" i="3"/>
  <c r="AH136" i="3"/>
  <c r="AH128" i="3"/>
  <c r="AH120" i="3"/>
  <c r="AH112" i="3"/>
  <c r="AH104" i="3"/>
  <c r="AH96" i="3"/>
  <c r="AH88" i="3"/>
  <c r="AH80" i="3"/>
  <c r="AH72" i="3"/>
  <c r="AH64" i="3"/>
  <c r="AH56" i="3"/>
  <c r="AH48" i="3"/>
  <c r="AH40" i="3"/>
  <c r="AH32" i="3"/>
  <c r="AH24" i="3"/>
  <c r="AH16" i="3"/>
  <c r="AH8" i="3"/>
  <c r="AI110" i="3"/>
  <c r="AI85" i="3"/>
  <c r="AI32" i="3"/>
  <c r="X77" i="3"/>
  <c r="Y93" i="3"/>
  <c r="AB26" i="3"/>
  <c r="AD120" i="3"/>
  <c r="AI109" i="3"/>
  <c r="AB112" i="3"/>
  <c r="AF126" i="3"/>
  <c r="AG126" i="3"/>
  <c r="AD126" i="3"/>
  <c r="AE126" i="3"/>
  <c r="Z126" i="3"/>
  <c r="Y126" i="3"/>
  <c r="AC126" i="3"/>
  <c r="X126" i="3"/>
  <c r="W126" i="3"/>
  <c r="AI126" i="3"/>
  <c r="AB126" i="3"/>
  <c r="AF118" i="3"/>
  <c r="AG118" i="3"/>
  <c r="AD118" i="3"/>
  <c r="AE118" i="3"/>
  <c r="AC118" i="3"/>
  <c r="AB118" i="3"/>
  <c r="Z118" i="3"/>
  <c r="Y118" i="3"/>
  <c r="X118" i="3"/>
  <c r="AA118" i="3"/>
  <c r="W118" i="3"/>
  <c r="AF110" i="3"/>
  <c r="AG110" i="3"/>
  <c r="AD110" i="3"/>
  <c r="AE110" i="3"/>
  <c r="Z110" i="3"/>
  <c r="Y110" i="3"/>
  <c r="X110" i="3"/>
  <c r="AC110" i="3"/>
  <c r="AB110" i="3"/>
  <c r="W110" i="3"/>
  <c r="AF102" i="3"/>
  <c r="AG102" i="3"/>
  <c r="AD102" i="3"/>
  <c r="AE102" i="3"/>
  <c r="AB102" i="3"/>
  <c r="Z102" i="3"/>
  <c r="Y102" i="3"/>
  <c r="AA102" i="3"/>
  <c r="X102" i="3"/>
  <c r="W102" i="3"/>
  <c r="AF94" i="3"/>
  <c r="AG94" i="3"/>
  <c r="AD94" i="3"/>
  <c r="AE94" i="3"/>
  <c r="Z94" i="3"/>
  <c r="Y94" i="3"/>
  <c r="X94" i="3"/>
  <c r="AC94" i="3"/>
  <c r="W94" i="3"/>
  <c r="AI94" i="3"/>
  <c r="AF86" i="3"/>
  <c r="AG86" i="3"/>
  <c r="AD86" i="3"/>
  <c r="AE86" i="3"/>
  <c r="AA86" i="3"/>
  <c r="Z86" i="3"/>
  <c r="Y86" i="3"/>
  <c r="X86" i="3"/>
  <c r="AB86" i="3"/>
  <c r="W86" i="3"/>
  <c r="AC86" i="3"/>
  <c r="AI86" i="3"/>
  <c r="AF78" i="3"/>
  <c r="AG78" i="3"/>
  <c r="AD78" i="3"/>
  <c r="AE78" i="3"/>
  <c r="Z78" i="3"/>
  <c r="Y78" i="3"/>
  <c r="X78" i="3"/>
  <c r="AA78" i="3"/>
  <c r="AC78" i="3"/>
  <c r="W78" i="3"/>
  <c r="AI78" i="3"/>
  <c r="AF70" i="3"/>
  <c r="AG70" i="3"/>
  <c r="AD70" i="3"/>
  <c r="AE70" i="3"/>
  <c r="AA70" i="3"/>
  <c r="AC70" i="3"/>
  <c r="Z70" i="3"/>
  <c r="Y70" i="3"/>
  <c r="AB70" i="3"/>
  <c r="X70" i="3"/>
  <c r="W70" i="3"/>
  <c r="AF62" i="3"/>
  <c r="AG62" i="3"/>
  <c r="AE62" i="3"/>
  <c r="AD62" i="3"/>
  <c r="Z62" i="3"/>
  <c r="Y62" i="3"/>
  <c r="X62" i="3"/>
  <c r="AC62" i="3"/>
  <c r="W62" i="3"/>
  <c r="AA62" i="3"/>
  <c r="AI62" i="3"/>
  <c r="AF54" i="3"/>
  <c r="AG54" i="3"/>
  <c r="AE54" i="3"/>
  <c r="AD54" i="3"/>
  <c r="AC54" i="3"/>
  <c r="AB54" i="3"/>
  <c r="Z54" i="3"/>
  <c r="Y54" i="3"/>
  <c r="X54" i="3"/>
  <c r="AA54" i="3"/>
  <c r="W54" i="3"/>
  <c r="AF46" i="3"/>
  <c r="AG46" i="3"/>
  <c r="AE46" i="3"/>
  <c r="AD46" i="3"/>
  <c r="Z46" i="3"/>
  <c r="Y46" i="3"/>
  <c r="X46" i="3"/>
  <c r="AB46" i="3"/>
  <c r="W46" i="3"/>
  <c r="AC46" i="3"/>
  <c r="AA46" i="3"/>
  <c r="AF38" i="3"/>
  <c r="AG38" i="3"/>
  <c r="AE38" i="3"/>
  <c r="AD38" i="3"/>
  <c r="AB38" i="3"/>
  <c r="Z38" i="3"/>
  <c r="Y38" i="3"/>
  <c r="AA38" i="3"/>
  <c r="X38" i="3"/>
  <c r="W38" i="3"/>
  <c r="AC38" i="3"/>
  <c r="AF30" i="3"/>
  <c r="AG30" i="3"/>
  <c r="AE30" i="3"/>
  <c r="AD30" i="3"/>
  <c r="Z30" i="3"/>
  <c r="Y30" i="3"/>
  <c r="X30" i="3"/>
  <c r="W30" i="3"/>
  <c r="AB30" i="3"/>
  <c r="AA30" i="3"/>
  <c r="AC30" i="3"/>
  <c r="AI30" i="3"/>
  <c r="AF22" i="3"/>
  <c r="AG22" i="3"/>
  <c r="AE22" i="3"/>
  <c r="AD22" i="3"/>
  <c r="AA22" i="3"/>
  <c r="Z22" i="3"/>
  <c r="Y22" i="3"/>
  <c r="X22" i="3"/>
  <c r="AB22" i="3"/>
  <c r="W22" i="3"/>
  <c r="AI22" i="3"/>
  <c r="AF14" i="3"/>
  <c r="AG14" i="3"/>
  <c r="AE14" i="3"/>
  <c r="AD14" i="3"/>
  <c r="AC14" i="3"/>
  <c r="Z14" i="3"/>
  <c r="Y14" i="3"/>
  <c r="X14" i="3"/>
  <c r="AA14" i="3"/>
  <c r="W14" i="3"/>
  <c r="AB14" i="3"/>
  <c r="AI14" i="3"/>
  <c r="AF6" i="3"/>
  <c r="AG6" i="3"/>
  <c r="AE6" i="3"/>
  <c r="AD6" i="3"/>
  <c r="AC6" i="3"/>
  <c r="AA6" i="3"/>
  <c r="Z6" i="3"/>
  <c r="Y6" i="3"/>
  <c r="AB6" i="3"/>
  <c r="X6" i="3"/>
  <c r="W6" i="3"/>
  <c r="U106" i="3"/>
  <c r="U98" i="3"/>
  <c r="U90" i="3"/>
  <c r="U82" i="3"/>
  <c r="U74" i="3"/>
  <c r="U66" i="3"/>
  <c r="U58" i="3"/>
  <c r="U50" i="3"/>
  <c r="U42" i="3"/>
  <c r="U34" i="3"/>
  <c r="U26" i="3"/>
  <c r="V125" i="3"/>
  <c r="V109" i="3"/>
  <c r="V85" i="3"/>
  <c r="V29" i="3"/>
  <c r="AH126" i="3"/>
  <c r="AH118" i="3"/>
  <c r="AH110" i="3"/>
  <c r="AH102" i="3"/>
  <c r="AH94" i="3"/>
  <c r="AH86" i="3"/>
  <c r="AH78" i="3"/>
  <c r="AH70" i="3"/>
  <c r="AH62" i="3"/>
  <c r="AH54" i="3"/>
  <c r="AH46" i="3"/>
  <c r="AH38" i="3"/>
  <c r="AH30" i="3"/>
  <c r="AH22" i="3"/>
  <c r="AH14" i="3"/>
  <c r="AH6" i="3"/>
  <c r="AI104" i="3"/>
  <c r="AI54" i="3"/>
  <c r="AB94" i="3"/>
  <c r="AB10" i="3"/>
  <c r="AC56" i="3"/>
  <c r="AD56" i="3"/>
  <c r="AF133" i="3"/>
  <c r="AE133" i="3"/>
  <c r="AB133" i="3"/>
  <c r="AD133" i="3"/>
  <c r="AC133" i="3"/>
  <c r="W133" i="3"/>
  <c r="AA133" i="3"/>
  <c r="X133" i="3"/>
  <c r="Z133" i="3"/>
  <c r="Y133" i="3"/>
  <c r="AI133" i="3"/>
  <c r="AE125" i="3"/>
  <c r="AF125" i="3"/>
  <c r="AC125" i="3"/>
  <c r="AD125" i="3"/>
  <c r="AB125" i="3"/>
  <c r="AG125" i="3"/>
  <c r="AA125" i="3"/>
  <c r="W125" i="3"/>
  <c r="AI125" i="3"/>
  <c r="AF117" i="3"/>
  <c r="AE117" i="3"/>
  <c r="AC117" i="3"/>
  <c r="AB117" i="3"/>
  <c r="AD117" i="3"/>
  <c r="AG117" i="3"/>
  <c r="AA117" i="3"/>
  <c r="W117" i="3"/>
  <c r="Z117" i="3"/>
  <c r="Y117" i="3"/>
  <c r="X117" i="3"/>
  <c r="AI117" i="3"/>
  <c r="AE109" i="3"/>
  <c r="AF109" i="3"/>
  <c r="AD109" i="3"/>
  <c r="AB109" i="3"/>
  <c r="AA109" i="3"/>
  <c r="AG109" i="3"/>
  <c r="AC109" i="3"/>
  <c r="W109" i="3"/>
  <c r="AF101" i="3"/>
  <c r="AE101" i="3"/>
  <c r="AB101" i="3"/>
  <c r="AD101" i="3"/>
  <c r="AC101" i="3"/>
  <c r="W101" i="3"/>
  <c r="AA101" i="3"/>
  <c r="X101" i="3"/>
  <c r="Z101" i="3"/>
  <c r="Y101" i="3"/>
  <c r="AI101" i="3"/>
  <c r="AG101" i="3"/>
  <c r="AE93" i="3"/>
  <c r="AF93" i="3"/>
  <c r="AC93" i="3"/>
  <c r="AD93" i="3"/>
  <c r="AB93" i="3"/>
  <c r="AG93" i="3"/>
  <c r="W93" i="3"/>
  <c r="AA93" i="3"/>
  <c r="AF85" i="3"/>
  <c r="AE85" i="3"/>
  <c r="AC85" i="3"/>
  <c r="AB85" i="3"/>
  <c r="AD85" i="3"/>
  <c r="W85" i="3"/>
  <c r="X85" i="3"/>
  <c r="Z85" i="3"/>
  <c r="Y85" i="3"/>
  <c r="AE77" i="3"/>
  <c r="AF77" i="3"/>
  <c r="AD77" i="3"/>
  <c r="AB77" i="3"/>
  <c r="AG77" i="3"/>
  <c r="AA77" i="3"/>
  <c r="AC77" i="3"/>
  <c r="W77" i="3"/>
  <c r="Z77" i="3"/>
  <c r="Y77" i="3"/>
  <c r="AF69" i="3"/>
  <c r="AE69" i="3"/>
  <c r="AB69" i="3"/>
  <c r="AD69" i="3"/>
  <c r="AC69" i="3"/>
  <c r="W69" i="3"/>
  <c r="AA69" i="3"/>
  <c r="X69" i="3"/>
  <c r="AG69" i="3"/>
  <c r="Z69" i="3"/>
  <c r="Y69" i="3"/>
  <c r="AI69" i="3"/>
  <c r="AE61" i="3"/>
  <c r="AF61" i="3"/>
  <c r="AC61" i="3"/>
  <c r="AD61" i="3"/>
  <c r="AB61" i="3"/>
  <c r="AG61" i="3"/>
  <c r="AA61" i="3"/>
  <c r="W61" i="3"/>
  <c r="AI61" i="3"/>
  <c r="AF53" i="3"/>
  <c r="AC53" i="3"/>
  <c r="AB53" i="3"/>
  <c r="AE53" i="3"/>
  <c r="AD53" i="3"/>
  <c r="AG53" i="3"/>
  <c r="AA53" i="3"/>
  <c r="W53" i="3"/>
  <c r="Z53" i="3"/>
  <c r="Y53" i="3"/>
  <c r="X53" i="3"/>
  <c r="AI53" i="3"/>
  <c r="AE45" i="3"/>
  <c r="AF45" i="3"/>
  <c r="AD45" i="3"/>
  <c r="AB45" i="3"/>
  <c r="AA45" i="3"/>
  <c r="AG45" i="3"/>
  <c r="W45" i="3"/>
  <c r="AC45" i="3"/>
  <c r="AF37" i="3"/>
  <c r="AE37" i="3"/>
  <c r="AB37" i="3"/>
  <c r="AD37" i="3"/>
  <c r="AC37" i="3"/>
  <c r="W37" i="3"/>
  <c r="AG37" i="3"/>
  <c r="X37" i="3"/>
  <c r="AA37" i="3"/>
  <c r="Z37" i="3"/>
  <c r="Y37" i="3"/>
  <c r="AI37" i="3"/>
  <c r="AE29" i="3"/>
  <c r="AF29" i="3"/>
  <c r="AC29" i="3"/>
  <c r="AD29" i="3"/>
  <c r="AB29" i="3"/>
  <c r="AG29" i="3"/>
  <c r="W29" i="3"/>
  <c r="AA29" i="3"/>
  <c r="AF21" i="3"/>
  <c r="AC21" i="3"/>
  <c r="AB21" i="3"/>
  <c r="AE21" i="3"/>
  <c r="AD21" i="3"/>
  <c r="W21" i="3"/>
  <c r="AG21" i="3"/>
  <c r="X21" i="3"/>
  <c r="Z21" i="3"/>
  <c r="Y21" i="3"/>
  <c r="AA21" i="3"/>
  <c r="AE13" i="3"/>
  <c r="AF13" i="3"/>
  <c r="AD13" i="3"/>
  <c r="AB13" i="3"/>
  <c r="AG13" i="3"/>
  <c r="AA13" i="3"/>
  <c r="W13" i="3"/>
  <c r="Z13" i="3"/>
  <c r="Y13" i="3"/>
  <c r="U16" i="3"/>
  <c r="U8" i="3"/>
  <c r="AH133" i="3"/>
  <c r="AH125" i="3"/>
  <c r="AH117" i="3"/>
  <c r="AH109" i="3"/>
  <c r="AH101" i="3"/>
  <c r="AH93" i="3"/>
  <c r="AH85" i="3"/>
  <c r="AH77" i="3"/>
  <c r="AH69" i="3"/>
  <c r="AH61" i="3"/>
  <c r="AH53" i="3"/>
  <c r="AH45" i="3"/>
  <c r="AH37" i="3"/>
  <c r="AH29" i="3"/>
  <c r="AH21" i="3"/>
  <c r="AH13" i="3"/>
  <c r="AI102" i="3"/>
  <c r="AI77" i="3"/>
  <c r="AI24" i="3"/>
  <c r="X61" i="3"/>
  <c r="Z61" i="3"/>
  <c r="AC34" i="3"/>
  <c r="AD32" i="3"/>
  <c r="AG133" i="3"/>
  <c r="AG140" i="3"/>
  <c r="AF140" i="3"/>
  <c r="AE140" i="3"/>
  <c r="AB140" i="3"/>
  <c r="AA140" i="3"/>
  <c r="Z140" i="3"/>
  <c r="Y140" i="3"/>
  <c r="AI140" i="3"/>
  <c r="AC140" i="3"/>
  <c r="AD140" i="3"/>
  <c r="W140" i="3"/>
  <c r="X140" i="3"/>
  <c r="AG132" i="3"/>
  <c r="AE132" i="3"/>
  <c r="AD132" i="3"/>
  <c r="AA132" i="3"/>
  <c r="Z132" i="3"/>
  <c r="Y132" i="3"/>
  <c r="AI132" i="3"/>
  <c r="W132" i="3"/>
  <c r="AF132" i="3"/>
  <c r="AC132" i="3"/>
  <c r="AB132" i="3"/>
  <c r="X132" i="3"/>
  <c r="AG124" i="3"/>
  <c r="AF124" i="3"/>
  <c r="AA124" i="3"/>
  <c r="AE124" i="3"/>
  <c r="AD124" i="3"/>
  <c r="Z124" i="3"/>
  <c r="Y124" i="3"/>
  <c r="AI124" i="3"/>
  <c r="W124" i="3"/>
  <c r="AB124" i="3"/>
  <c r="X124" i="3"/>
  <c r="AG116" i="3"/>
  <c r="AF116" i="3"/>
  <c r="AE116" i="3"/>
  <c r="AA116" i="3"/>
  <c r="AD116" i="3"/>
  <c r="Z116" i="3"/>
  <c r="Y116" i="3"/>
  <c r="AI116" i="3"/>
  <c r="W116" i="3"/>
  <c r="X116" i="3"/>
  <c r="AB116" i="3"/>
  <c r="AG108" i="3"/>
  <c r="AF108" i="3"/>
  <c r="AA108" i="3"/>
  <c r="AE108" i="3"/>
  <c r="Z108" i="3"/>
  <c r="Y108" i="3"/>
  <c r="AI108" i="3"/>
  <c r="AD108" i="3"/>
  <c r="AB108" i="3"/>
  <c r="W108" i="3"/>
  <c r="AC108" i="3"/>
  <c r="X108" i="3"/>
  <c r="AG100" i="3"/>
  <c r="AE100" i="3"/>
  <c r="AA100" i="3"/>
  <c r="AD100" i="3"/>
  <c r="AC100" i="3"/>
  <c r="Z100" i="3"/>
  <c r="Y100" i="3"/>
  <c r="AI100" i="3"/>
  <c r="AF100" i="3"/>
  <c r="W100" i="3"/>
  <c r="AB100" i="3"/>
  <c r="X100" i="3"/>
  <c r="AG92" i="3"/>
  <c r="AF92" i="3"/>
  <c r="AA92" i="3"/>
  <c r="AE92" i="3"/>
  <c r="AD92" i="3"/>
  <c r="Z92" i="3"/>
  <c r="Y92" i="3"/>
  <c r="AI92" i="3"/>
  <c r="AB92" i="3"/>
  <c r="AC92" i="3"/>
  <c r="W92" i="3"/>
  <c r="X92" i="3"/>
  <c r="AG84" i="3"/>
  <c r="AF84" i="3"/>
  <c r="AE84" i="3"/>
  <c r="AA84" i="3"/>
  <c r="AD84" i="3"/>
  <c r="AC84" i="3"/>
  <c r="Z84" i="3"/>
  <c r="Y84" i="3"/>
  <c r="AI84" i="3"/>
  <c r="W84" i="3"/>
  <c r="AB84" i="3"/>
  <c r="X84" i="3"/>
  <c r="AG76" i="3"/>
  <c r="AF76" i="3"/>
  <c r="AA76" i="3"/>
  <c r="AE76" i="3"/>
  <c r="AB76" i="3"/>
  <c r="Z76" i="3"/>
  <c r="Y76" i="3"/>
  <c r="AI76" i="3"/>
  <c r="AD76" i="3"/>
  <c r="AC76" i="3"/>
  <c r="W76" i="3"/>
  <c r="X76" i="3"/>
  <c r="AG68" i="3"/>
  <c r="AE68" i="3"/>
  <c r="AA68" i="3"/>
  <c r="AD68" i="3"/>
  <c r="Z68" i="3"/>
  <c r="Y68" i="3"/>
  <c r="AI68" i="3"/>
  <c r="W68" i="3"/>
  <c r="AF68" i="3"/>
  <c r="X68" i="3"/>
  <c r="AB68" i="3"/>
  <c r="AG60" i="3"/>
  <c r="AE60" i="3"/>
  <c r="AF60" i="3"/>
  <c r="AA60" i="3"/>
  <c r="AD60" i="3"/>
  <c r="Z60" i="3"/>
  <c r="Y60" i="3"/>
  <c r="AI60" i="3"/>
  <c r="W60" i="3"/>
  <c r="AC60" i="3"/>
  <c r="AB60" i="3"/>
  <c r="X60" i="3"/>
  <c r="AG52" i="3"/>
  <c r="AE52" i="3"/>
  <c r="AF52" i="3"/>
  <c r="AA52" i="3"/>
  <c r="AD52" i="3"/>
  <c r="Z52" i="3"/>
  <c r="Y52" i="3"/>
  <c r="AI52" i="3"/>
  <c r="W52" i="3"/>
  <c r="X52" i="3"/>
  <c r="AC52" i="3"/>
  <c r="AG44" i="3"/>
  <c r="AE44" i="3"/>
  <c r="AF44" i="3"/>
  <c r="AA44" i="3"/>
  <c r="Z44" i="3"/>
  <c r="Y44" i="3"/>
  <c r="AI44" i="3"/>
  <c r="AD44" i="3"/>
  <c r="AB44" i="3"/>
  <c r="W44" i="3"/>
  <c r="AC44" i="3"/>
  <c r="X44" i="3"/>
  <c r="AG36" i="3"/>
  <c r="AE36" i="3"/>
  <c r="AA36" i="3"/>
  <c r="AD36" i="3"/>
  <c r="Z36" i="3"/>
  <c r="Y36" i="3"/>
  <c r="AI36" i="3"/>
  <c r="AF36" i="3"/>
  <c r="AC36" i="3"/>
  <c r="W36" i="3"/>
  <c r="X36" i="3"/>
  <c r="AB36" i="3"/>
  <c r="AG28" i="3"/>
  <c r="AE28" i="3"/>
  <c r="AF28" i="3"/>
  <c r="AA28" i="3"/>
  <c r="AD28" i="3"/>
  <c r="Z28" i="3"/>
  <c r="Y28" i="3"/>
  <c r="AI28" i="3"/>
  <c r="AB28" i="3"/>
  <c r="W28" i="3"/>
  <c r="AC28" i="3"/>
  <c r="X28" i="3"/>
  <c r="AG20" i="3"/>
  <c r="AE20" i="3"/>
  <c r="AF20" i="3"/>
  <c r="AA20" i="3"/>
  <c r="AD20" i="3"/>
  <c r="Z20" i="3"/>
  <c r="Y20" i="3"/>
  <c r="AI20" i="3"/>
  <c r="AC20" i="3"/>
  <c r="W20" i="3"/>
  <c r="AB20" i="3"/>
  <c r="X20" i="3"/>
  <c r="AG12" i="3"/>
  <c r="AE12" i="3"/>
  <c r="AF12" i="3"/>
  <c r="AA12" i="3"/>
  <c r="AB12" i="3"/>
  <c r="Z12" i="3"/>
  <c r="Y12" i="3"/>
  <c r="AI12" i="3"/>
  <c r="AD12" i="3"/>
  <c r="W12" i="3"/>
  <c r="AC12" i="3"/>
  <c r="X12" i="3"/>
  <c r="U136" i="3"/>
  <c r="U128" i="3"/>
  <c r="U120" i="3"/>
  <c r="U112" i="3"/>
  <c r="U104" i="3"/>
  <c r="U96" i="3"/>
  <c r="U88" i="3"/>
  <c r="U80" i="3"/>
  <c r="U72" i="3"/>
  <c r="U64" i="3"/>
  <c r="U56" i="3"/>
  <c r="U48" i="3"/>
  <c r="U40" i="3"/>
  <c r="U32" i="3"/>
  <c r="U24" i="3"/>
  <c r="AH140" i="3"/>
  <c r="AH132" i="3"/>
  <c r="AH124" i="3"/>
  <c r="AH116" i="3"/>
  <c r="AH108" i="3"/>
  <c r="AH100" i="3"/>
  <c r="AH92" i="3"/>
  <c r="AH84" i="3"/>
  <c r="AH76" i="3"/>
  <c r="AH68" i="3"/>
  <c r="AH60" i="3"/>
  <c r="AH52" i="3"/>
  <c r="AH44" i="3"/>
  <c r="AH36" i="3"/>
  <c r="AH28" i="3"/>
  <c r="AH20" i="3"/>
  <c r="AH12" i="3"/>
  <c r="AI96" i="3"/>
  <c r="AI46" i="3"/>
  <c r="AI21" i="3"/>
  <c r="X13" i="3"/>
  <c r="Y125" i="3"/>
  <c r="Z109" i="3"/>
  <c r="AB78" i="3"/>
  <c r="AC22" i="3"/>
  <c r="AD8" i="3"/>
  <c r="AG85" i="3"/>
  <c r="AK383" i="3"/>
  <c r="U355" i="2"/>
  <c r="Z235" i="2"/>
  <c r="Z163" i="2"/>
  <c r="Z67" i="2"/>
  <c r="AC219" i="2"/>
  <c r="U347" i="2"/>
  <c r="U307" i="2"/>
  <c r="U275" i="2"/>
  <c r="U243" i="2"/>
  <c r="U211" i="2"/>
  <c r="U179" i="2"/>
  <c r="U115" i="2"/>
  <c r="U51" i="2"/>
  <c r="V376" i="2"/>
  <c r="V344" i="2"/>
  <c r="V312" i="2"/>
  <c r="V280" i="2"/>
  <c r="V248" i="2"/>
  <c r="V216" i="2"/>
  <c r="V184" i="2"/>
  <c r="V154" i="2"/>
  <c r="V127" i="2"/>
  <c r="V84" i="2"/>
  <c r="V48" i="2"/>
  <c r="V17" i="2"/>
  <c r="AH376" i="2"/>
  <c r="AH312" i="2"/>
  <c r="AH269" i="2"/>
  <c r="AH224" i="2"/>
  <c r="AH184" i="2"/>
  <c r="AH141" i="2"/>
  <c r="AH96" i="2"/>
  <c r="AH56" i="2"/>
  <c r="AH13" i="2"/>
  <c r="AI340" i="2"/>
  <c r="AI252" i="2"/>
  <c r="AI188" i="2"/>
  <c r="AI124" i="2"/>
  <c r="AI60" i="2"/>
  <c r="W365" i="2"/>
  <c r="W301" i="2"/>
  <c r="W256" i="2"/>
  <c r="W216" i="2"/>
  <c r="W128" i="2"/>
  <c r="W88" i="2"/>
  <c r="X308" i="2"/>
  <c r="X236" i="2"/>
  <c r="X108" i="2"/>
  <c r="X44" i="2"/>
  <c r="Y320" i="2"/>
  <c r="Y261" i="2"/>
  <c r="Y216" i="2"/>
  <c r="Y176" i="2"/>
  <c r="Y88" i="2"/>
  <c r="Y48" i="2"/>
  <c r="Z312" i="2"/>
  <c r="Z228" i="2"/>
  <c r="Z149" i="2"/>
  <c r="Z48" i="2"/>
  <c r="AA277" i="2"/>
  <c r="AA107" i="2"/>
  <c r="AB207" i="2"/>
  <c r="AC192" i="2"/>
  <c r="AD183" i="2"/>
  <c r="AE200" i="2"/>
  <c r="AF44" i="2"/>
  <c r="AG32" i="2"/>
  <c r="U339" i="2"/>
  <c r="U303" i="2"/>
  <c r="U271" i="2"/>
  <c r="U239" i="2"/>
  <c r="U207" i="2"/>
  <c r="U175" i="2"/>
  <c r="U143" i="2"/>
  <c r="U111" i="2"/>
  <c r="U79" i="2"/>
  <c r="U47" i="2"/>
  <c r="U15" i="2"/>
  <c r="V373" i="2"/>
  <c r="V341" i="2"/>
  <c r="V309" i="2"/>
  <c r="V277" i="2"/>
  <c r="V213" i="2"/>
  <c r="V181" i="2"/>
  <c r="V148" i="2"/>
  <c r="V112" i="2"/>
  <c r="V81" i="2"/>
  <c r="V12" i="2"/>
  <c r="AH365" i="2"/>
  <c r="AH304" i="2"/>
  <c r="AH264" i="2"/>
  <c r="AH176" i="2"/>
  <c r="AH136" i="2"/>
  <c r="AH48" i="2"/>
  <c r="AH8" i="2"/>
  <c r="AI324" i="2"/>
  <c r="AI244" i="2"/>
  <c r="AI180" i="2"/>
  <c r="AI116" i="2"/>
  <c r="AI52" i="2"/>
  <c r="W360" i="2"/>
  <c r="W296" i="2"/>
  <c r="W208" i="2"/>
  <c r="W168" i="2"/>
  <c r="W80" i="2"/>
  <c r="W40" i="2"/>
  <c r="X292" i="2"/>
  <c r="X228" i="2"/>
  <c r="X164" i="2"/>
  <c r="X36" i="2"/>
  <c r="Y256" i="2"/>
  <c r="Y168" i="2"/>
  <c r="Y128" i="2"/>
  <c r="Y40" i="2"/>
  <c r="Z299" i="2"/>
  <c r="Z216" i="2"/>
  <c r="Z141" i="2"/>
  <c r="Z12" i="2"/>
  <c r="AA251" i="2"/>
  <c r="AA79" i="2"/>
  <c r="AC152" i="2"/>
  <c r="AD140" i="2"/>
  <c r="AE176" i="2"/>
  <c r="U331" i="2"/>
  <c r="U299" i="2"/>
  <c r="U267" i="2"/>
  <c r="U235" i="2"/>
  <c r="U203" i="2"/>
  <c r="U171" i="2"/>
  <c r="U139" i="2"/>
  <c r="U107" i="2"/>
  <c r="U75" i="2"/>
  <c r="U43" i="2"/>
  <c r="U11" i="2"/>
  <c r="V368" i="2"/>
  <c r="V336" i="2"/>
  <c r="V304" i="2"/>
  <c r="V272" i="2"/>
  <c r="V240" i="2"/>
  <c r="V208" i="2"/>
  <c r="V176" i="2"/>
  <c r="V40" i="2"/>
  <c r="V11" i="2"/>
  <c r="AH360" i="2"/>
  <c r="AH256" i="2"/>
  <c r="AH216" i="2"/>
  <c r="AH128" i="2"/>
  <c r="AH88" i="2"/>
  <c r="W288" i="2"/>
  <c r="W248" i="2"/>
  <c r="W160" i="2"/>
  <c r="W120" i="2"/>
  <c r="W32" i="2"/>
  <c r="Y368" i="2"/>
  <c r="Y304" i="2"/>
  <c r="Y248" i="2"/>
  <c r="Y208" i="2"/>
  <c r="Y120" i="2"/>
  <c r="Y80" i="2"/>
  <c r="Z131" i="2"/>
  <c r="AC136" i="2"/>
  <c r="AE131" i="2"/>
  <c r="U327" i="2"/>
  <c r="U295" i="2"/>
  <c r="U263" i="2"/>
  <c r="U231" i="2"/>
  <c r="U199" i="2"/>
  <c r="U167" i="2"/>
  <c r="U135" i="2"/>
  <c r="U103" i="2"/>
  <c r="U71" i="2"/>
  <c r="U39" i="2"/>
  <c r="U7" i="2"/>
  <c r="V333" i="2"/>
  <c r="V104" i="2"/>
  <c r="V39" i="2"/>
  <c r="V8" i="2"/>
  <c r="AH296" i="2"/>
  <c r="AH208" i="2"/>
  <c r="AH168" i="2"/>
  <c r="AH80" i="2"/>
  <c r="AH40" i="2"/>
  <c r="AI292" i="2"/>
  <c r="W344" i="2"/>
  <c r="W285" i="2"/>
  <c r="W240" i="2"/>
  <c r="W200" i="2"/>
  <c r="W112" i="2"/>
  <c r="W72" i="2"/>
  <c r="X276" i="2"/>
  <c r="Y357" i="2"/>
  <c r="Y293" i="2"/>
  <c r="Y200" i="2"/>
  <c r="Y160" i="2"/>
  <c r="Y72" i="2"/>
  <c r="Y32" i="2"/>
  <c r="Z277" i="2"/>
  <c r="Z112" i="2"/>
  <c r="AA48" i="2"/>
  <c r="AB340" i="2"/>
  <c r="AC363" i="2"/>
  <c r="AC107" i="2"/>
  <c r="AD356" i="2"/>
  <c r="AE371" i="2"/>
  <c r="AE115" i="2"/>
  <c r="AF348" i="2"/>
  <c r="U323" i="2"/>
  <c r="U291" i="2"/>
  <c r="U259" i="2"/>
  <c r="U227" i="2"/>
  <c r="U195" i="2"/>
  <c r="U163" i="2"/>
  <c r="U131" i="2"/>
  <c r="U99" i="2"/>
  <c r="U67" i="2"/>
  <c r="U35" i="2"/>
  <c r="U5" i="2"/>
  <c r="V360" i="2"/>
  <c r="V328" i="2"/>
  <c r="V296" i="2"/>
  <c r="V264" i="2"/>
  <c r="V232" i="2"/>
  <c r="V200" i="2"/>
  <c r="V168" i="2"/>
  <c r="V72" i="2"/>
  <c r="V35" i="2"/>
  <c r="AH344" i="2"/>
  <c r="AH288" i="2"/>
  <c r="AH248" i="2"/>
  <c r="AH160" i="2"/>
  <c r="AH120" i="2"/>
  <c r="AH77" i="2"/>
  <c r="AH32" i="2"/>
  <c r="AI284" i="2"/>
  <c r="AI220" i="2"/>
  <c r="W333" i="2"/>
  <c r="W280" i="2"/>
  <c r="W237" i="2"/>
  <c r="W192" i="2"/>
  <c r="W152" i="2"/>
  <c r="W109" i="2"/>
  <c r="W64" i="2"/>
  <c r="W24" i="2"/>
  <c r="X372" i="2"/>
  <c r="X268" i="2"/>
  <c r="X204" i="2"/>
  <c r="X140" i="2"/>
  <c r="X76" i="2"/>
  <c r="X12" i="2"/>
  <c r="Y352" i="2"/>
  <c r="Y288" i="2"/>
  <c r="Y240" i="2"/>
  <c r="Y197" i="2"/>
  <c r="Y152" i="2"/>
  <c r="Y112" i="2"/>
  <c r="Y24" i="2"/>
  <c r="Z364" i="2"/>
  <c r="Z260" i="2"/>
  <c r="Z191" i="2"/>
  <c r="Z108" i="2"/>
  <c r="AA191" i="2"/>
  <c r="AA21" i="2"/>
  <c r="AB299" i="2"/>
  <c r="AB79" i="2"/>
  <c r="AC304" i="2"/>
  <c r="AC64" i="2"/>
  <c r="AD295" i="2"/>
  <c r="AE344" i="2"/>
  <c r="AE88" i="2"/>
  <c r="AF311" i="2"/>
  <c r="U371" i="2"/>
  <c r="U319" i="2"/>
  <c r="U287" i="2"/>
  <c r="U255" i="2"/>
  <c r="U223" i="2"/>
  <c r="U191" i="2"/>
  <c r="U95" i="2"/>
  <c r="U63" i="2"/>
  <c r="U31" i="2"/>
  <c r="AG5" i="2"/>
  <c r="V229" i="2"/>
  <c r="V167" i="2"/>
  <c r="V136" i="2"/>
  <c r="V67" i="2"/>
  <c r="AH240" i="2"/>
  <c r="AH200" i="2"/>
  <c r="AH112" i="2"/>
  <c r="AH72" i="2"/>
  <c r="AI276" i="2"/>
  <c r="AI212" i="2"/>
  <c r="AI148" i="2"/>
  <c r="AI84" i="2"/>
  <c r="AI20" i="2"/>
  <c r="W328" i="2"/>
  <c r="W272" i="2"/>
  <c r="W232" i="2"/>
  <c r="W144" i="2"/>
  <c r="W104" i="2"/>
  <c r="W16" i="2"/>
  <c r="X356" i="2"/>
  <c r="X260" i="2"/>
  <c r="X196" i="2"/>
  <c r="Y232" i="2"/>
  <c r="Y192" i="2"/>
  <c r="Y104" i="2"/>
  <c r="Y64" i="2"/>
  <c r="Z348" i="2"/>
  <c r="Z255" i="2"/>
  <c r="Z184" i="2"/>
  <c r="Z96" i="2"/>
  <c r="AB280" i="2"/>
  <c r="AB63" i="2"/>
  <c r="AC280" i="2"/>
  <c r="AC48" i="2"/>
  <c r="AD268" i="2"/>
  <c r="AE288" i="2"/>
  <c r="AE48" i="2"/>
  <c r="AF239" i="2"/>
  <c r="AG268" i="2"/>
  <c r="U363" i="2"/>
  <c r="U315" i="2"/>
  <c r="U283" i="2"/>
  <c r="U251" i="2"/>
  <c r="U219" i="2"/>
  <c r="U187" i="2"/>
  <c r="U155" i="2"/>
  <c r="U123" i="2"/>
  <c r="U91" i="2"/>
  <c r="AB5" i="2"/>
  <c r="V352" i="2"/>
  <c r="V320" i="2"/>
  <c r="V288" i="2"/>
  <c r="V256" i="2"/>
  <c r="V224" i="2"/>
  <c r="V192" i="2"/>
  <c r="V95" i="2"/>
  <c r="AH328" i="2"/>
  <c r="AH280" i="2"/>
  <c r="AH192" i="2"/>
  <c r="AH152" i="2"/>
  <c r="AH64" i="2"/>
  <c r="AH24" i="2"/>
  <c r="AI372" i="2"/>
  <c r="AI268" i="2"/>
  <c r="AI204" i="2"/>
  <c r="AI12" i="2"/>
  <c r="W224" i="2"/>
  <c r="W184" i="2"/>
  <c r="W96" i="2"/>
  <c r="W56" i="2"/>
  <c r="X340" i="2"/>
  <c r="X252" i="2"/>
  <c r="X188" i="2"/>
  <c r="X124" i="2"/>
  <c r="Y336" i="2"/>
  <c r="Y272" i="2"/>
  <c r="Y184" i="2"/>
  <c r="Y144" i="2"/>
  <c r="Y56" i="2"/>
  <c r="Y16" i="2"/>
  <c r="Z332" i="2"/>
  <c r="Z248" i="2"/>
  <c r="Z171" i="2"/>
  <c r="AA351" i="2"/>
  <c r="AB252" i="2"/>
  <c r="AC235" i="2"/>
  <c r="AC24" i="2"/>
  <c r="AD228" i="2"/>
  <c r="AE259" i="2"/>
  <c r="AE32" i="2"/>
  <c r="AF207" i="2"/>
  <c r="AG191" i="2"/>
  <c r="AG374" i="2"/>
  <c r="AF374" i="2"/>
  <c r="AE374" i="2"/>
  <c r="AD374" i="2"/>
  <c r="AC374" i="2"/>
  <c r="AA374" i="2"/>
  <c r="AB374" i="2"/>
  <c r="AI374" i="2"/>
  <c r="AH374" i="2"/>
  <c r="Z374" i="2"/>
  <c r="Y374" i="2"/>
  <c r="X374" i="2"/>
  <c r="W374" i="2"/>
  <c r="V374" i="2"/>
  <c r="U374" i="2"/>
  <c r="AG366" i="2"/>
  <c r="AF366" i="2"/>
  <c r="AE366" i="2"/>
  <c r="AD366" i="2"/>
  <c r="AC366" i="2"/>
  <c r="AA366" i="2"/>
  <c r="AI366" i="2"/>
  <c r="AH366" i="2"/>
  <c r="Z366" i="2"/>
  <c r="Y366" i="2"/>
  <c r="X366" i="2"/>
  <c r="W366" i="2"/>
  <c r="V366" i="2"/>
  <c r="U366" i="2"/>
  <c r="AB366" i="2"/>
  <c r="AG358" i="2"/>
  <c r="AF358" i="2"/>
  <c r="AE358" i="2"/>
  <c r="AD358" i="2"/>
  <c r="AC358" i="2"/>
  <c r="AB358" i="2"/>
  <c r="AI358" i="2"/>
  <c r="AH358" i="2"/>
  <c r="Z358" i="2"/>
  <c r="Y358" i="2"/>
  <c r="X358" i="2"/>
  <c r="W358" i="2"/>
  <c r="AA358" i="2"/>
  <c r="V358" i="2"/>
  <c r="U358" i="2"/>
  <c r="AG350" i="2"/>
  <c r="AF350" i="2"/>
  <c r="AE350" i="2"/>
  <c r="AD350" i="2"/>
  <c r="AC350" i="2"/>
  <c r="AA350" i="2"/>
  <c r="AI350" i="2"/>
  <c r="AH350" i="2"/>
  <c r="Z350" i="2"/>
  <c r="Y350" i="2"/>
  <c r="X350" i="2"/>
  <c r="W350" i="2"/>
  <c r="AB350" i="2"/>
  <c r="V350" i="2"/>
  <c r="U350" i="2"/>
  <c r="AG342" i="2"/>
  <c r="AF342" i="2"/>
  <c r="AE342" i="2"/>
  <c r="AD342" i="2"/>
  <c r="AC342" i="2"/>
  <c r="AA342" i="2"/>
  <c r="AB342" i="2"/>
  <c r="AI342" i="2"/>
  <c r="AH342" i="2"/>
  <c r="Z342" i="2"/>
  <c r="Y342" i="2"/>
  <c r="X342" i="2"/>
  <c r="W342" i="2"/>
  <c r="V342" i="2"/>
  <c r="U342" i="2"/>
  <c r="AG334" i="2"/>
  <c r="AF334" i="2"/>
  <c r="AE334" i="2"/>
  <c r="AD334" i="2"/>
  <c r="AC334" i="2"/>
  <c r="AA334" i="2"/>
  <c r="AI334" i="2"/>
  <c r="AH334" i="2"/>
  <c r="AB334" i="2"/>
  <c r="Z334" i="2"/>
  <c r="Y334" i="2"/>
  <c r="X334" i="2"/>
  <c r="W334" i="2"/>
  <c r="V334" i="2"/>
  <c r="U334" i="2"/>
  <c r="AG326" i="2"/>
  <c r="AF326" i="2"/>
  <c r="AE326" i="2"/>
  <c r="AD326" i="2"/>
  <c r="AC326" i="2"/>
  <c r="AB326" i="2"/>
  <c r="AI326" i="2"/>
  <c r="AH326" i="2"/>
  <c r="AA326" i="2"/>
  <c r="Z326" i="2"/>
  <c r="Y326" i="2"/>
  <c r="X326" i="2"/>
  <c r="W326" i="2"/>
  <c r="V326" i="2"/>
  <c r="U326" i="2"/>
  <c r="AG318" i="2"/>
  <c r="AF318" i="2"/>
  <c r="AE318" i="2"/>
  <c r="AD318" i="2"/>
  <c r="AC318" i="2"/>
  <c r="AA318" i="2"/>
  <c r="AI318" i="2"/>
  <c r="AH318" i="2"/>
  <c r="AB318" i="2"/>
  <c r="Y318" i="2"/>
  <c r="X318" i="2"/>
  <c r="W318" i="2"/>
  <c r="V318" i="2"/>
  <c r="Z318" i="2"/>
  <c r="U318" i="2"/>
  <c r="AG310" i="2"/>
  <c r="AF310" i="2"/>
  <c r="AE310" i="2"/>
  <c r="AD310" i="2"/>
  <c r="AC310" i="2"/>
  <c r="AA310" i="2"/>
  <c r="AB310" i="2"/>
  <c r="Z310" i="2"/>
  <c r="AI310" i="2"/>
  <c r="AH310" i="2"/>
  <c r="Y310" i="2"/>
  <c r="X310" i="2"/>
  <c r="W310" i="2"/>
  <c r="V310" i="2"/>
  <c r="U310" i="2"/>
  <c r="AG302" i="2"/>
  <c r="AF302" i="2"/>
  <c r="AE302" i="2"/>
  <c r="AD302" i="2"/>
  <c r="AC302" i="2"/>
  <c r="AA302" i="2"/>
  <c r="AB302" i="2"/>
  <c r="AI302" i="2"/>
  <c r="AH302" i="2"/>
  <c r="Y302" i="2"/>
  <c r="X302" i="2"/>
  <c r="W302" i="2"/>
  <c r="V302" i="2"/>
  <c r="U302" i="2"/>
  <c r="Z302" i="2"/>
  <c r="AG294" i="2"/>
  <c r="AF294" i="2"/>
  <c r="AE294" i="2"/>
  <c r="AD294" i="2"/>
  <c r="AC294" i="2"/>
  <c r="AB294" i="2"/>
  <c r="AI294" i="2"/>
  <c r="AH294" i="2"/>
  <c r="Z294" i="2"/>
  <c r="Y294" i="2"/>
  <c r="X294" i="2"/>
  <c r="W294" i="2"/>
  <c r="V294" i="2"/>
  <c r="AA294" i="2"/>
  <c r="U294" i="2"/>
  <c r="AG286" i="2"/>
  <c r="AF286" i="2"/>
  <c r="AE286" i="2"/>
  <c r="AD286" i="2"/>
  <c r="AC286" i="2"/>
  <c r="AA286" i="2"/>
  <c r="AI286" i="2"/>
  <c r="AH286" i="2"/>
  <c r="Y286" i="2"/>
  <c r="X286" i="2"/>
  <c r="W286" i="2"/>
  <c r="AB286" i="2"/>
  <c r="V286" i="2"/>
  <c r="U286" i="2"/>
  <c r="Z286" i="2"/>
  <c r="AG278" i="2"/>
  <c r="AF278" i="2"/>
  <c r="AE278" i="2"/>
  <c r="AD278" i="2"/>
  <c r="AC278" i="2"/>
  <c r="AA278" i="2"/>
  <c r="AB278" i="2"/>
  <c r="Z278" i="2"/>
  <c r="AI278" i="2"/>
  <c r="AH278" i="2"/>
  <c r="Y278" i="2"/>
  <c r="X278" i="2"/>
  <c r="W278" i="2"/>
  <c r="V278" i="2"/>
  <c r="U278" i="2"/>
  <c r="AG270" i="2"/>
  <c r="AF270" i="2"/>
  <c r="AE270" i="2"/>
  <c r="AD270" i="2"/>
  <c r="AC270" i="2"/>
  <c r="AA270" i="2"/>
  <c r="AI270" i="2"/>
  <c r="AH270" i="2"/>
  <c r="Y270" i="2"/>
  <c r="X270" i="2"/>
  <c r="W270" i="2"/>
  <c r="V270" i="2"/>
  <c r="U270" i="2"/>
  <c r="AB270" i="2"/>
  <c r="Z270" i="2"/>
  <c r="AG262" i="2"/>
  <c r="AF262" i="2"/>
  <c r="AE262" i="2"/>
  <c r="AD262" i="2"/>
  <c r="AC262" i="2"/>
  <c r="AB262" i="2"/>
  <c r="AI262" i="2"/>
  <c r="AH262" i="2"/>
  <c r="Z262" i="2"/>
  <c r="Y262" i="2"/>
  <c r="X262" i="2"/>
  <c r="W262" i="2"/>
  <c r="V262" i="2"/>
  <c r="U262" i="2"/>
  <c r="AA262" i="2"/>
  <c r="AG254" i="2"/>
  <c r="AF254" i="2"/>
  <c r="AE254" i="2"/>
  <c r="AD254" i="2"/>
  <c r="AC254" i="2"/>
  <c r="AA254" i="2"/>
  <c r="AI254" i="2"/>
  <c r="AH254" i="2"/>
  <c r="Y254" i="2"/>
  <c r="X254" i="2"/>
  <c r="W254" i="2"/>
  <c r="V254" i="2"/>
  <c r="Z254" i="2"/>
  <c r="U254" i="2"/>
  <c r="AB254" i="2"/>
  <c r="AG246" i="2"/>
  <c r="AF246" i="2"/>
  <c r="AE246" i="2"/>
  <c r="AD246" i="2"/>
  <c r="AC246" i="2"/>
  <c r="AB246" i="2"/>
  <c r="AA246" i="2"/>
  <c r="Z246" i="2"/>
  <c r="AI246" i="2"/>
  <c r="AH246" i="2"/>
  <c r="Y246" i="2"/>
  <c r="X246" i="2"/>
  <c r="W246" i="2"/>
  <c r="V246" i="2"/>
  <c r="U246" i="2"/>
  <c r="AG238" i="2"/>
  <c r="AF238" i="2"/>
  <c r="AE238" i="2"/>
  <c r="AD238" i="2"/>
  <c r="AC238" i="2"/>
  <c r="AB238" i="2"/>
  <c r="AA238" i="2"/>
  <c r="AI238" i="2"/>
  <c r="AH238" i="2"/>
  <c r="Y238" i="2"/>
  <c r="X238" i="2"/>
  <c r="W238" i="2"/>
  <c r="V238" i="2"/>
  <c r="U238" i="2"/>
  <c r="Z238" i="2"/>
  <c r="AG230" i="2"/>
  <c r="AF230" i="2"/>
  <c r="AE230" i="2"/>
  <c r="AD230" i="2"/>
  <c r="AC230" i="2"/>
  <c r="AB230" i="2"/>
  <c r="AI230" i="2"/>
  <c r="AH230" i="2"/>
  <c r="AA230" i="2"/>
  <c r="Z230" i="2"/>
  <c r="Y230" i="2"/>
  <c r="X230" i="2"/>
  <c r="W230" i="2"/>
  <c r="V230" i="2"/>
  <c r="U230" i="2"/>
  <c r="AG222" i="2"/>
  <c r="AF222" i="2"/>
  <c r="AE222" i="2"/>
  <c r="AD222" i="2"/>
  <c r="AC222" i="2"/>
  <c r="AB222" i="2"/>
  <c r="AA222" i="2"/>
  <c r="AI222" i="2"/>
  <c r="AH222" i="2"/>
  <c r="Y222" i="2"/>
  <c r="X222" i="2"/>
  <c r="W222" i="2"/>
  <c r="V222" i="2"/>
  <c r="U222" i="2"/>
  <c r="Z222" i="2"/>
  <c r="AG214" i="2"/>
  <c r="AF214" i="2"/>
  <c r="AE214" i="2"/>
  <c r="AD214" i="2"/>
  <c r="AC214" i="2"/>
  <c r="AB214" i="2"/>
  <c r="AA214" i="2"/>
  <c r="Z214" i="2"/>
  <c r="AI214" i="2"/>
  <c r="AH214" i="2"/>
  <c r="Y214" i="2"/>
  <c r="X214" i="2"/>
  <c r="W214" i="2"/>
  <c r="V214" i="2"/>
  <c r="U214" i="2"/>
  <c r="AG206" i="2"/>
  <c r="AF206" i="2"/>
  <c r="AE206" i="2"/>
  <c r="AD206" i="2"/>
  <c r="AC206" i="2"/>
  <c r="AB206" i="2"/>
  <c r="AA206" i="2"/>
  <c r="AI206" i="2"/>
  <c r="AH206" i="2"/>
  <c r="Y206" i="2"/>
  <c r="X206" i="2"/>
  <c r="W206" i="2"/>
  <c r="V206" i="2"/>
  <c r="U206" i="2"/>
  <c r="Z206" i="2"/>
  <c r="AG198" i="2"/>
  <c r="AF198" i="2"/>
  <c r="AE198" i="2"/>
  <c r="AD198" i="2"/>
  <c r="AC198" i="2"/>
  <c r="AB198" i="2"/>
  <c r="AA198" i="2"/>
  <c r="AI198" i="2"/>
  <c r="AH198" i="2"/>
  <c r="Z198" i="2"/>
  <c r="Y198" i="2"/>
  <c r="X198" i="2"/>
  <c r="W198" i="2"/>
  <c r="V198" i="2"/>
  <c r="U198" i="2"/>
  <c r="AG190" i="2"/>
  <c r="AF190" i="2"/>
  <c r="AE190" i="2"/>
  <c r="AD190" i="2"/>
  <c r="AC190" i="2"/>
  <c r="AB190" i="2"/>
  <c r="AA190" i="2"/>
  <c r="AI190" i="2"/>
  <c r="AH190" i="2"/>
  <c r="Y190" i="2"/>
  <c r="X190" i="2"/>
  <c r="W190" i="2"/>
  <c r="V190" i="2"/>
  <c r="Z190" i="2"/>
  <c r="U190" i="2"/>
  <c r="AG182" i="2"/>
  <c r="AF182" i="2"/>
  <c r="AE182" i="2"/>
  <c r="AD182" i="2"/>
  <c r="AC182" i="2"/>
  <c r="AB182" i="2"/>
  <c r="AA182" i="2"/>
  <c r="Z182" i="2"/>
  <c r="AI182" i="2"/>
  <c r="AH182" i="2"/>
  <c r="Y182" i="2"/>
  <c r="X182" i="2"/>
  <c r="W182" i="2"/>
  <c r="V182" i="2"/>
  <c r="U182" i="2"/>
  <c r="AG174" i="2"/>
  <c r="AF174" i="2"/>
  <c r="AE174" i="2"/>
  <c r="AD174" i="2"/>
  <c r="AC174" i="2"/>
  <c r="AB174" i="2"/>
  <c r="AA174" i="2"/>
  <c r="AI174" i="2"/>
  <c r="AH174" i="2"/>
  <c r="Y174" i="2"/>
  <c r="X174" i="2"/>
  <c r="W174" i="2"/>
  <c r="V174" i="2"/>
  <c r="U174" i="2"/>
  <c r="Z174" i="2"/>
  <c r="AG166" i="2"/>
  <c r="AF166" i="2"/>
  <c r="AE166" i="2"/>
  <c r="AD166" i="2"/>
  <c r="AC166" i="2"/>
  <c r="AB166" i="2"/>
  <c r="AI166" i="2"/>
  <c r="AH166" i="2"/>
  <c r="Y166" i="2"/>
  <c r="X166" i="2"/>
  <c r="W166" i="2"/>
  <c r="Z166" i="2"/>
  <c r="AA166" i="2"/>
  <c r="V166" i="2"/>
  <c r="U166" i="2"/>
  <c r="AG158" i="2"/>
  <c r="AF158" i="2"/>
  <c r="AE158" i="2"/>
  <c r="AD158" i="2"/>
  <c r="AC158" i="2"/>
  <c r="AB158" i="2"/>
  <c r="Z158" i="2"/>
  <c r="AA158" i="2"/>
  <c r="AI158" i="2"/>
  <c r="AH158" i="2"/>
  <c r="Y158" i="2"/>
  <c r="X158" i="2"/>
  <c r="W158" i="2"/>
  <c r="V158" i="2"/>
  <c r="U158" i="2"/>
  <c r="AG150" i="2"/>
  <c r="AF150" i="2"/>
  <c r="AE150" i="2"/>
  <c r="AD150" i="2"/>
  <c r="AC150" i="2"/>
  <c r="AB150" i="2"/>
  <c r="AA150" i="2"/>
  <c r="AI150" i="2"/>
  <c r="AH150" i="2"/>
  <c r="Y150" i="2"/>
  <c r="X150" i="2"/>
  <c r="W150" i="2"/>
  <c r="U150" i="2"/>
  <c r="V150" i="2"/>
  <c r="Z150" i="2"/>
  <c r="AG142" i="2"/>
  <c r="AF142" i="2"/>
  <c r="AE142" i="2"/>
  <c r="AD142" i="2"/>
  <c r="AC142" i="2"/>
  <c r="AB142" i="2"/>
  <c r="AA142" i="2"/>
  <c r="Z142" i="2"/>
  <c r="AI142" i="2"/>
  <c r="AH142" i="2"/>
  <c r="Y142" i="2"/>
  <c r="X142" i="2"/>
  <c r="W142" i="2"/>
  <c r="U142" i="2"/>
  <c r="V142" i="2"/>
  <c r="AG134" i="2"/>
  <c r="AF134" i="2"/>
  <c r="AE134" i="2"/>
  <c r="AD134" i="2"/>
  <c r="AC134" i="2"/>
  <c r="AB134" i="2"/>
  <c r="AI134" i="2"/>
  <c r="AH134" i="2"/>
  <c r="Z134" i="2"/>
  <c r="Y134" i="2"/>
  <c r="X134" i="2"/>
  <c r="W134" i="2"/>
  <c r="U134" i="2"/>
  <c r="AA134" i="2"/>
  <c r="V134" i="2"/>
  <c r="AG126" i="2"/>
  <c r="AF126" i="2"/>
  <c r="AE126" i="2"/>
  <c r="AD126" i="2"/>
  <c r="AC126" i="2"/>
  <c r="AB126" i="2"/>
  <c r="Z126" i="2"/>
  <c r="AA126" i="2"/>
  <c r="AI126" i="2"/>
  <c r="AH126" i="2"/>
  <c r="Y126" i="2"/>
  <c r="X126" i="2"/>
  <c r="W126" i="2"/>
  <c r="U126" i="2"/>
  <c r="V126" i="2"/>
  <c r="AG118" i="2"/>
  <c r="AF118" i="2"/>
  <c r="AE118" i="2"/>
  <c r="AD118" i="2"/>
  <c r="AC118" i="2"/>
  <c r="AB118" i="2"/>
  <c r="AA118" i="2"/>
  <c r="AI118" i="2"/>
  <c r="AH118" i="2"/>
  <c r="Z118" i="2"/>
  <c r="Y118" i="2"/>
  <c r="X118" i="2"/>
  <c r="W118" i="2"/>
  <c r="U118" i="2"/>
  <c r="AG110" i="2"/>
  <c r="AF110" i="2"/>
  <c r="AE110" i="2"/>
  <c r="AD110" i="2"/>
  <c r="AC110" i="2"/>
  <c r="AB110" i="2"/>
  <c r="AA110" i="2"/>
  <c r="Z110" i="2"/>
  <c r="AI110" i="2"/>
  <c r="AH110" i="2"/>
  <c r="Y110" i="2"/>
  <c r="X110" i="2"/>
  <c r="W110" i="2"/>
  <c r="V110" i="2"/>
  <c r="U110" i="2"/>
  <c r="AG102" i="2"/>
  <c r="AF102" i="2"/>
  <c r="AE102" i="2"/>
  <c r="AD102" i="2"/>
  <c r="AC102" i="2"/>
  <c r="AB102" i="2"/>
  <c r="AI102" i="2"/>
  <c r="AH102" i="2"/>
  <c r="Y102" i="2"/>
  <c r="X102" i="2"/>
  <c r="W102" i="2"/>
  <c r="AA102" i="2"/>
  <c r="Z102" i="2"/>
  <c r="V102" i="2"/>
  <c r="U102" i="2"/>
  <c r="AG94" i="2"/>
  <c r="AF94" i="2"/>
  <c r="AE94" i="2"/>
  <c r="AD94" i="2"/>
  <c r="AC94" i="2"/>
  <c r="AB94" i="2"/>
  <c r="Z94" i="2"/>
  <c r="AA94" i="2"/>
  <c r="AI94" i="2"/>
  <c r="AH94" i="2"/>
  <c r="Y94" i="2"/>
  <c r="X94" i="2"/>
  <c r="W94" i="2"/>
  <c r="V94" i="2"/>
  <c r="U94" i="2"/>
  <c r="AG86" i="2"/>
  <c r="AF86" i="2"/>
  <c r="AE86" i="2"/>
  <c r="AD86" i="2"/>
  <c r="AC86" i="2"/>
  <c r="AB86" i="2"/>
  <c r="AA86" i="2"/>
  <c r="AI86" i="2"/>
  <c r="AH86" i="2"/>
  <c r="Y86" i="2"/>
  <c r="X86" i="2"/>
  <c r="W86" i="2"/>
  <c r="Z86" i="2"/>
  <c r="U86" i="2"/>
  <c r="V86" i="2"/>
  <c r="AG78" i="2"/>
  <c r="AF78" i="2"/>
  <c r="AE78" i="2"/>
  <c r="AD78" i="2"/>
  <c r="AC78" i="2"/>
  <c r="AB78" i="2"/>
  <c r="AA78" i="2"/>
  <c r="Z78" i="2"/>
  <c r="AI78" i="2"/>
  <c r="AH78" i="2"/>
  <c r="Y78" i="2"/>
  <c r="X78" i="2"/>
  <c r="W78" i="2"/>
  <c r="U78" i="2"/>
  <c r="V78" i="2"/>
  <c r="AG70" i="2"/>
  <c r="AF70" i="2"/>
  <c r="AE70" i="2"/>
  <c r="AD70" i="2"/>
  <c r="AC70" i="2"/>
  <c r="AB70" i="2"/>
  <c r="Z70" i="2"/>
  <c r="AI70" i="2"/>
  <c r="AH70" i="2"/>
  <c r="AA70" i="2"/>
  <c r="Y70" i="2"/>
  <c r="X70" i="2"/>
  <c r="W70" i="2"/>
  <c r="U70" i="2"/>
  <c r="V70" i="2"/>
  <c r="AG62" i="2"/>
  <c r="AF62" i="2"/>
  <c r="AE62" i="2"/>
  <c r="AD62" i="2"/>
  <c r="AC62" i="2"/>
  <c r="AB62" i="2"/>
  <c r="Z62" i="2"/>
  <c r="AA62" i="2"/>
  <c r="AI62" i="2"/>
  <c r="AH62" i="2"/>
  <c r="Y62" i="2"/>
  <c r="X62" i="2"/>
  <c r="W62" i="2"/>
  <c r="U62" i="2"/>
  <c r="V62" i="2"/>
  <c r="AG54" i="2"/>
  <c r="AF54" i="2"/>
  <c r="AE54" i="2"/>
  <c r="AD54" i="2"/>
  <c r="AC54" i="2"/>
  <c r="AB54" i="2"/>
  <c r="AA54" i="2"/>
  <c r="AI54" i="2"/>
  <c r="AH54" i="2"/>
  <c r="Y54" i="2"/>
  <c r="X54" i="2"/>
  <c r="W54" i="2"/>
  <c r="Z54" i="2"/>
  <c r="U54" i="2"/>
  <c r="AG46" i="2"/>
  <c r="AF46" i="2"/>
  <c r="AE46" i="2"/>
  <c r="AD46" i="2"/>
  <c r="AC46" i="2"/>
  <c r="AB46" i="2"/>
  <c r="AA46" i="2"/>
  <c r="Z46" i="2"/>
  <c r="AI46" i="2"/>
  <c r="AH46" i="2"/>
  <c r="Y46" i="2"/>
  <c r="X46" i="2"/>
  <c r="W46" i="2"/>
  <c r="V46" i="2"/>
  <c r="U46" i="2"/>
  <c r="AG38" i="2"/>
  <c r="AF38" i="2"/>
  <c r="AE38" i="2"/>
  <c r="AD38" i="2"/>
  <c r="AC38" i="2"/>
  <c r="AB38" i="2"/>
  <c r="AI38" i="2"/>
  <c r="AH38" i="2"/>
  <c r="Y38" i="2"/>
  <c r="X38" i="2"/>
  <c r="W38" i="2"/>
  <c r="V38" i="2"/>
  <c r="U38" i="2"/>
  <c r="AA38" i="2"/>
  <c r="Z38" i="2"/>
  <c r="AG30" i="2"/>
  <c r="AF30" i="2"/>
  <c r="AE30" i="2"/>
  <c r="AD30" i="2"/>
  <c r="AC30" i="2"/>
  <c r="AB30" i="2"/>
  <c r="Z30" i="2"/>
  <c r="AA30" i="2"/>
  <c r="AI30" i="2"/>
  <c r="AH30" i="2"/>
  <c r="Y30" i="2"/>
  <c r="X30" i="2"/>
  <c r="W30" i="2"/>
  <c r="V30" i="2"/>
  <c r="U30" i="2"/>
  <c r="AG22" i="2"/>
  <c r="AF22" i="2"/>
  <c r="AE22" i="2"/>
  <c r="AD22" i="2"/>
  <c r="AC22" i="2"/>
  <c r="AB22" i="2"/>
  <c r="AA22" i="2"/>
  <c r="AI22" i="2"/>
  <c r="AH22" i="2"/>
  <c r="Y22" i="2"/>
  <c r="X22" i="2"/>
  <c r="W22" i="2"/>
  <c r="U22" i="2"/>
  <c r="Z22" i="2"/>
  <c r="V22" i="2"/>
  <c r="AG14" i="2"/>
  <c r="AF14" i="2"/>
  <c r="AE14" i="2"/>
  <c r="AD14" i="2"/>
  <c r="AC14" i="2"/>
  <c r="AB14" i="2"/>
  <c r="AA14" i="2"/>
  <c r="Z14" i="2"/>
  <c r="AI14" i="2"/>
  <c r="AH14" i="2"/>
  <c r="Y14" i="2"/>
  <c r="X14" i="2"/>
  <c r="W14" i="2"/>
  <c r="U14" i="2"/>
  <c r="V14" i="2"/>
  <c r="AG6" i="2"/>
  <c r="AF6" i="2"/>
  <c r="AE6" i="2"/>
  <c r="AD6" i="2"/>
  <c r="AC6" i="2"/>
  <c r="AB6" i="2"/>
  <c r="AI6" i="2"/>
  <c r="AH6" i="2"/>
  <c r="Y6" i="2"/>
  <c r="X6" i="2"/>
  <c r="W6" i="2"/>
  <c r="AA6" i="2"/>
  <c r="Z6" i="2"/>
  <c r="U6" i="2"/>
  <c r="V6" i="2"/>
  <c r="AG373" i="2"/>
  <c r="AF373" i="2"/>
  <c r="AE373" i="2"/>
  <c r="AD373" i="2"/>
  <c r="AC373" i="2"/>
  <c r="AA373" i="2"/>
  <c r="AB373" i="2"/>
  <c r="AG365" i="2"/>
  <c r="AF365" i="2"/>
  <c r="AE365" i="2"/>
  <c r="AD365" i="2"/>
  <c r="AC365" i="2"/>
  <c r="AA365" i="2"/>
  <c r="AB365" i="2"/>
  <c r="AG357" i="2"/>
  <c r="AF357" i="2"/>
  <c r="AE357" i="2"/>
  <c r="AD357" i="2"/>
  <c r="AC357" i="2"/>
  <c r="AB357" i="2"/>
  <c r="AA357" i="2"/>
  <c r="AG349" i="2"/>
  <c r="AF349" i="2"/>
  <c r="AE349" i="2"/>
  <c r="AD349" i="2"/>
  <c r="AC349" i="2"/>
  <c r="AB349" i="2"/>
  <c r="AA349" i="2"/>
  <c r="AG341" i="2"/>
  <c r="AF341" i="2"/>
  <c r="AE341" i="2"/>
  <c r="AD341" i="2"/>
  <c r="AC341" i="2"/>
  <c r="AA341" i="2"/>
  <c r="AG333" i="2"/>
  <c r="AF333" i="2"/>
  <c r="AE333" i="2"/>
  <c r="AD333" i="2"/>
  <c r="AC333" i="2"/>
  <c r="AA333" i="2"/>
  <c r="AB333" i="2"/>
  <c r="AG325" i="2"/>
  <c r="AF325" i="2"/>
  <c r="AE325" i="2"/>
  <c r="AD325" i="2"/>
  <c r="AC325" i="2"/>
  <c r="AB325" i="2"/>
  <c r="AG317" i="2"/>
  <c r="AF317" i="2"/>
  <c r="AE317" i="2"/>
  <c r="AD317" i="2"/>
  <c r="AC317" i="2"/>
  <c r="AB317" i="2"/>
  <c r="AA317" i="2"/>
  <c r="Z317" i="2"/>
  <c r="AG309" i="2"/>
  <c r="AF309" i="2"/>
  <c r="AE309" i="2"/>
  <c r="AD309" i="2"/>
  <c r="AC309" i="2"/>
  <c r="AG301" i="2"/>
  <c r="AF301" i="2"/>
  <c r="AE301" i="2"/>
  <c r="AD301" i="2"/>
  <c r="AC301" i="2"/>
  <c r="AA301" i="2"/>
  <c r="AB301" i="2"/>
  <c r="Z301" i="2"/>
  <c r="AG293" i="2"/>
  <c r="AF293" i="2"/>
  <c r="AE293" i="2"/>
  <c r="AD293" i="2"/>
  <c r="AC293" i="2"/>
  <c r="AB293" i="2"/>
  <c r="AG285" i="2"/>
  <c r="AF285" i="2"/>
  <c r="AE285" i="2"/>
  <c r="AD285" i="2"/>
  <c r="AC285" i="2"/>
  <c r="AB285" i="2"/>
  <c r="AA285" i="2"/>
  <c r="Z285" i="2"/>
  <c r="AG277" i="2"/>
  <c r="AF277" i="2"/>
  <c r="AE277" i="2"/>
  <c r="AD277" i="2"/>
  <c r="AC277" i="2"/>
  <c r="AB277" i="2"/>
  <c r="AG269" i="2"/>
  <c r="AF269" i="2"/>
  <c r="AE269" i="2"/>
  <c r="AD269" i="2"/>
  <c r="AC269" i="2"/>
  <c r="AA269" i="2"/>
  <c r="AB269" i="2"/>
  <c r="Z269" i="2"/>
  <c r="AG261" i="2"/>
  <c r="AF261" i="2"/>
  <c r="AE261" i="2"/>
  <c r="AD261" i="2"/>
  <c r="AC261" i="2"/>
  <c r="AB261" i="2"/>
  <c r="AA261" i="2"/>
  <c r="AG253" i="2"/>
  <c r="AF253" i="2"/>
  <c r="AE253" i="2"/>
  <c r="AD253" i="2"/>
  <c r="AC253" i="2"/>
  <c r="AB253" i="2"/>
  <c r="AA253" i="2"/>
  <c r="Z253" i="2"/>
  <c r="AG245" i="2"/>
  <c r="AF245" i="2"/>
  <c r="AE245" i="2"/>
  <c r="AD245" i="2"/>
  <c r="AC245" i="2"/>
  <c r="AB245" i="2"/>
  <c r="AA245" i="2"/>
  <c r="AG237" i="2"/>
  <c r="AF237" i="2"/>
  <c r="AE237" i="2"/>
  <c r="AD237" i="2"/>
  <c r="AC237" i="2"/>
  <c r="AB237" i="2"/>
  <c r="AA237" i="2"/>
  <c r="Z237" i="2"/>
  <c r="AG229" i="2"/>
  <c r="AF229" i="2"/>
  <c r="AE229" i="2"/>
  <c r="AD229" i="2"/>
  <c r="AC229" i="2"/>
  <c r="AB229" i="2"/>
  <c r="AA229" i="2"/>
  <c r="AG221" i="2"/>
  <c r="AF221" i="2"/>
  <c r="AE221" i="2"/>
  <c r="AD221" i="2"/>
  <c r="AC221" i="2"/>
  <c r="AB221" i="2"/>
  <c r="AA221" i="2"/>
  <c r="Z221" i="2"/>
  <c r="AG213" i="2"/>
  <c r="AF213" i="2"/>
  <c r="AE213" i="2"/>
  <c r="AD213" i="2"/>
  <c r="AC213" i="2"/>
  <c r="AB213" i="2"/>
  <c r="AA213" i="2"/>
  <c r="AG205" i="2"/>
  <c r="AF205" i="2"/>
  <c r="AE205" i="2"/>
  <c r="AD205" i="2"/>
  <c r="AC205" i="2"/>
  <c r="AB205" i="2"/>
  <c r="AA205" i="2"/>
  <c r="Z205" i="2"/>
  <c r="AG197" i="2"/>
  <c r="AF197" i="2"/>
  <c r="AE197" i="2"/>
  <c r="AD197" i="2"/>
  <c r="AC197" i="2"/>
  <c r="AB197" i="2"/>
  <c r="AG189" i="2"/>
  <c r="AF189" i="2"/>
  <c r="AE189" i="2"/>
  <c r="AD189" i="2"/>
  <c r="AC189" i="2"/>
  <c r="AB189" i="2"/>
  <c r="AA189" i="2"/>
  <c r="Z189" i="2"/>
  <c r="AG181" i="2"/>
  <c r="AF181" i="2"/>
  <c r="AE181" i="2"/>
  <c r="AD181" i="2"/>
  <c r="AC181" i="2"/>
  <c r="AB181" i="2"/>
  <c r="AG173" i="2"/>
  <c r="AF173" i="2"/>
  <c r="AE173" i="2"/>
  <c r="AD173" i="2"/>
  <c r="AC173" i="2"/>
  <c r="AB173" i="2"/>
  <c r="AA173" i="2"/>
  <c r="V173" i="2"/>
  <c r="Z173" i="2"/>
  <c r="AG165" i="2"/>
  <c r="AF165" i="2"/>
  <c r="AE165" i="2"/>
  <c r="AD165" i="2"/>
  <c r="AC165" i="2"/>
  <c r="AB165" i="2"/>
  <c r="V165" i="2"/>
  <c r="Z165" i="2"/>
  <c r="AG157" i="2"/>
  <c r="AF157" i="2"/>
  <c r="AE157" i="2"/>
  <c r="AD157" i="2"/>
  <c r="AC157" i="2"/>
  <c r="AB157" i="2"/>
  <c r="AA157" i="2"/>
  <c r="V157" i="2"/>
  <c r="AG149" i="2"/>
  <c r="AF149" i="2"/>
  <c r="AE149" i="2"/>
  <c r="AD149" i="2"/>
  <c r="AC149" i="2"/>
  <c r="AB149" i="2"/>
  <c r="V149" i="2"/>
  <c r="AG141" i="2"/>
  <c r="AF141" i="2"/>
  <c r="AE141" i="2"/>
  <c r="AD141" i="2"/>
  <c r="AC141" i="2"/>
  <c r="AB141" i="2"/>
  <c r="AA141" i="2"/>
  <c r="V141" i="2"/>
  <c r="AG133" i="2"/>
  <c r="AF133" i="2"/>
  <c r="AE133" i="2"/>
  <c r="AD133" i="2"/>
  <c r="AC133" i="2"/>
  <c r="AB133" i="2"/>
  <c r="V133" i="2"/>
  <c r="AA133" i="2"/>
  <c r="AG125" i="2"/>
  <c r="AF125" i="2"/>
  <c r="AE125" i="2"/>
  <c r="AD125" i="2"/>
  <c r="AC125" i="2"/>
  <c r="AB125" i="2"/>
  <c r="Z125" i="2"/>
  <c r="AA125" i="2"/>
  <c r="V125" i="2"/>
  <c r="AG117" i="2"/>
  <c r="AF117" i="2"/>
  <c r="AE117" i="2"/>
  <c r="AD117" i="2"/>
  <c r="AC117" i="2"/>
  <c r="AB117" i="2"/>
  <c r="V117" i="2"/>
  <c r="AA117" i="2"/>
  <c r="AG109" i="2"/>
  <c r="AF109" i="2"/>
  <c r="AE109" i="2"/>
  <c r="AD109" i="2"/>
  <c r="AC109" i="2"/>
  <c r="AB109" i="2"/>
  <c r="AA109" i="2"/>
  <c r="Z109" i="2"/>
  <c r="V109" i="2"/>
  <c r="AG101" i="2"/>
  <c r="AF101" i="2"/>
  <c r="AE101" i="2"/>
  <c r="AD101" i="2"/>
  <c r="AC101" i="2"/>
  <c r="AB101" i="2"/>
  <c r="V101" i="2"/>
  <c r="AA101" i="2"/>
  <c r="Z101" i="2"/>
  <c r="AG93" i="2"/>
  <c r="AF93" i="2"/>
  <c r="AE93" i="2"/>
  <c r="AD93" i="2"/>
  <c r="AC93" i="2"/>
  <c r="AB93" i="2"/>
  <c r="Z93" i="2"/>
  <c r="AA93" i="2"/>
  <c r="V93" i="2"/>
  <c r="AG85" i="2"/>
  <c r="AF85" i="2"/>
  <c r="AE85" i="2"/>
  <c r="AD85" i="2"/>
  <c r="AC85" i="2"/>
  <c r="AB85" i="2"/>
  <c r="AA85" i="2"/>
  <c r="V85" i="2"/>
  <c r="Z85" i="2"/>
  <c r="AG77" i="2"/>
  <c r="AF77" i="2"/>
  <c r="AE77" i="2"/>
  <c r="AD77" i="2"/>
  <c r="AC77" i="2"/>
  <c r="AB77" i="2"/>
  <c r="AA77" i="2"/>
  <c r="V77" i="2"/>
  <c r="AG69" i="2"/>
  <c r="AF69" i="2"/>
  <c r="AE69" i="2"/>
  <c r="AD69" i="2"/>
  <c r="AC69" i="2"/>
  <c r="AB69" i="2"/>
  <c r="Z69" i="2"/>
  <c r="V69" i="2"/>
  <c r="AG61" i="2"/>
  <c r="AF61" i="2"/>
  <c r="AE61" i="2"/>
  <c r="AD61" i="2"/>
  <c r="AC61" i="2"/>
  <c r="AB61" i="2"/>
  <c r="Z61" i="2"/>
  <c r="AA61" i="2"/>
  <c r="V61" i="2"/>
  <c r="AG53" i="2"/>
  <c r="AF53" i="2"/>
  <c r="AE53" i="2"/>
  <c r="AD53" i="2"/>
  <c r="AC53" i="2"/>
  <c r="AB53" i="2"/>
  <c r="Z53" i="2"/>
  <c r="V53" i="2"/>
  <c r="AG45" i="2"/>
  <c r="AF45" i="2"/>
  <c r="AE45" i="2"/>
  <c r="AD45" i="2"/>
  <c r="AC45" i="2"/>
  <c r="AB45" i="2"/>
  <c r="AA45" i="2"/>
  <c r="V45" i="2"/>
  <c r="Z45" i="2"/>
  <c r="AG37" i="2"/>
  <c r="AF37" i="2"/>
  <c r="AE37" i="2"/>
  <c r="AD37" i="2"/>
  <c r="AC37" i="2"/>
  <c r="AB37" i="2"/>
  <c r="Z37" i="2"/>
  <c r="V37" i="2"/>
  <c r="AG29" i="2"/>
  <c r="AF29" i="2"/>
  <c r="AE29" i="2"/>
  <c r="AD29" i="2"/>
  <c r="AC29" i="2"/>
  <c r="AB29" i="2"/>
  <c r="Z29" i="2"/>
  <c r="AA29" i="2"/>
  <c r="V29" i="2"/>
  <c r="AG21" i="2"/>
  <c r="AF21" i="2"/>
  <c r="AE21" i="2"/>
  <c r="AD21" i="2"/>
  <c r="AC21" i="2"/>
  <c r="AB21" i="2"/>
  <c r="Z21" i="2"/>
  <c r="V21" i="2"/>
  <c r="AG13" i="2"/>
  <c r="AF13" i="2"/>
  <c r="AE13" i="2"/>
  <c r="AD13" i="2"/>
  <c r="AC13" i="2"/>
  <c r="AB13" i="2"/>
  <c r="AA13" i="2"/>
  <c r="Z13" i="2"/>
  <c r="V13" i="2"/>
  <c r="U370" i="2"/>
  <c r="U362" i="2"/>
  <c r="U354" i="2"/>
  <c r="U346" i="2"/>
  <c r="U338" i="2"/>
  <c r="U330" i="2"/>
  <c r="U322" i="2"/>
  <c r="U314" i="2"/>
  <c r="U306" i="2"/>
  <c r="U298" i="2"/>
  <c r="U290" i="2"/>
  <c r="U282" i="2"/>
  <c r="U274" i="2"/>
  <c r="U266" i="2"/>
  <c r="U258" i="2"/>
  <c r="U250" i="2"/>
  <c r="U242" i="2"/>
  <c r="U234" i="2"/>
  <c r="U226" i="2"/>
  <c r="U218" i="2"/>
  <c r="U210" i="2"/>
  <c r="U202" i="2"/>
  <c r="U194" i="2"/>
  <c r="U186" i="2"/>
  <c r="U178" i="2"/>
  <c r="U170" i="2"/>
  <c r="U162" i="2"/>
  <c r="U114" i="2"/>
  <c r="U106" i="2"/>
  <c r="U98" i="2"/>
  <c r="U50" i="2"/>
  <c r="U42" i="2"/>
  <c r="U34" i="2"/>
  <c r="AF5" i="2"/>
  <c r="X5" i="2"/>
  <c r="V340" i="2"/>
  <c r="V284" i="2"/>
  <c r="V252" i="2"/>
  <c r="V171" i="2"/>
  <c r="V153" i="2"/>
  <c r="V144" i="2"/>
  <c r="V89" i="2"/>
  <c r="V80" i="2"/>
  <c r="V25" i="2"/>
  <c r="V16" i="2"/>
  <c r="AH373" i="2"/>
  <c r="AH357" i="2"/>
  <c r="AH341" i="2"/>
  <c r="AH325" i="2"/>
  <c r="AH309" i="2"/>
  <c r="AH293" i="2"/>
  <c r="AH277" i="2"/>
  <c r="AH261" i="2"/>
  <c r="AH245" i="2"/>
  <c r="AH229" i="2"/>
  <c r="AH213" i="2"/>
  <c r="AH197" i="2"/>
  <c r="AH181" i="2"/>
  <c r="AH165" i="2"/>
  <c r="AH149" i="2"/>
  <c r="AH133" i="2"/>
  <c r="AH117" i="2"/>
  <c r="AH101" i="2"/>
  <c r="AH85" i="2"/>
  <c r="AH69" i="2"/>
  <c r="AH53" i="2"/>
  <c r="AH37" i="2"/>
  <c r="AH21" i="2"/>
  <c r="AI369" i="2"/>
  <c r="AI353" i="2"/>
  <c r="AI337" i="2"/>
  <c r="AI321" i="2"/>
  <c r="AI305" i="2"/>
  <c r="AI289" i="2"/>
  <c r="AI273" i="2"/>
  <c r="AI257" i="2"/>
  <c r="AI241" i="2"/>
  <c r="AI225" i="2"/>
  <c r="AI209" i="2"/>
  <c r="AI193" i="2"/>
  <c r="AI177" i="2"/>
  <c r="AI161" i="2"/>
  <c r="AI145" i="2"/>
  <c r="AI129" i="2"/>
  <c r="AI113" i="2"/>
  <c r="AI97" i="2"/>
  <c r="AI81" i="2"/>
  <c r="AI65" i="2"/>
  <c r="AI49" i="2"/>
  <c r="AI33" i="2"/>
  <c r="AI17" i="2"/>
  <c r="W373" i="2"/>
  <c r="W357" i="2"/>
  <c r="W341" i="2"/>
  <c r="W325" i="2"/>
  <c r="W309" i="2"/>
  <c r="W293" i="2"/>
  <c r="W277" i="2"/>
  <c r="W261" i="2"/>
  <c r="W245" i="2"/>
  <c r="W229" i="2"/>
  <c r="W213" i="2"/>
  <c r="W197" i="2"/>
  <c r="W181" i="2"/>
  <c r="W165" i="2"/>
  <c r="W149" i="2"/>
  <c r="W133" i="2"/>
  <c r="W117" i="2"/>
  <c r="W101" i="2"/>
  <c r="W85" i="2"/>
  <c r="W69" i="2"/>
  <c r="W53" i="2"/>
  <c r="W37" i="2"/>
  <c r="W21" i="2"/>
  <c r="X369" i="2"/>
  <c r="X353" i="2"/>
  <c r="X337" i="2"/>
  <c r="X321" i="2"/>
  <c r="X305" i="2"/>
  <c r="X289" i="2"/>
  <c r="X273" i="2"/>
  <c r="X257" i="2"/>
  <c r="X241" i="2"/>
  <c r="X225" i="2"/>
  <c r="X209" i="2"/>
  <c r="X193" i="2"/>
  <c r="X177" i="2"/>
  <c r="X161" i="2"/>
  <c r="X145" i="2"/>
  <c r="X129" i="2"/>
  <c r="X113" i="2"/>
  <c r="X97" i="2"/>
  <c r="X81" i="2"/>
  <c r="X65" i="2"/>
  <c r="X49" i="2"/>
  <c r="X33" i="2"/>
  <c r="X17" i="2"/>
  <c r="Y365" i="2"/>
  <c r="Y349" i="2"/>
  <c r="Y333" i="2"/>
  <c r="Y317" i="2"/>
  <c r="Y301" i="2"/>
  <c r="Y285" i="2"/>
  <c r="Y269" i="2"/>
  <c r="Y253" i="2"/>
  <c r="Y237" i="2"/>
  <c r="Y221" i="2"/>
  <c r="Y205" i="2"/>
  <c r="Y189" i="2"/>
  <c r="Y173" i="2"/>
  <c r="Y157" i="2"/>
  <c r="Y141" i="2"/>
  <c r="Y125" i="2"/>
  <c r="Y109" i="2"/>
  <c r="Y93" i="2"/>
  <c r="Y77" i="2"/>
  <c r="Y61" i="2"/>
  <c r="Y45" i="2"/>
  <c r="Y29" i="2"/>
  <c r="Y13" i="2"/>
  <c r="Z377" i="2"/>
  <c r="Z361" i="2"/>
  <c r="Z345" i="2"/>
  <c r="Z329" i="2"/>
  <c r="Z309" i="2"/>
  <c r="Z287" i="2"/>
  <c r="Z267" i="2"/>
  <c r="Z245" i="2"/>
  <c r="Z223" i="2"/>
  <c r="Z203" i="2"/>
  <c r="Z181" i="2"/>
  <c r="Z157" i="2"/>
  <c r="Z91" i="2"/>
  <c r="AA325" i="2"/>
  <c r="AA267" i="2"/>
  <c r="AA208" i="2"/>
  <c r="AA95" i="2"/>
  <c r="AB328" i="2"/>
  <c r="AB191" i="2"/>
  <c r="AB108" i="2"/>
  <c r="AC347" i="2"/>
  <c r="AC264" i="2"/>
  <c r="AC176" i="2"/>
  <c r="AC8" i="2"/>
  <c r="AD167" i="2"/>
  <c r="AE328" i="2"/>
  <c r="AE243" i="2"/>
  <c r="AE160" i="2"/>
  <c r="AE72" i="2"/>
  <c r="AG375" i="2"/>
  <c r="AF372" i="2"/>
  <c r="AC372" i="2"/>
  <c r="AE372" i="2"/>
  <c r="AG372" i="2"/>
  <c r="AA372" i="2"/>
  <c r="AD372" i="2"/>
  <c r="AA364" i="2"/>
  <c r="AE364" i="2"/>
  <c r="AG364" i="2"/>
  <c r="AF364" i="2"/>
  <c r="AC364" i="2"/>
  <c r="AB364" i="2"/>
  <c r="AD364" i="2"/>
  <c r="AG356" i="2"/>
  <c r="AF356" i="2"/>
  <c r="AC356" i="2"/>
  <c r="AA356" i="2"/>
  <c r="AE356" i="2"/>
  <c r="AG348" i="2"/>
  <c r="AE348" i="2"/>
  <c r="AB348" i="2"/>
  <c r="AC348" i="2"/>
  <c r="AD348" i="2"/>
  <c r="AG340" i="2"/>
  <c r="AC340" i="2"/>
  <c r="AE340" i="2"/>
  <c r="AA340" i="2"/>
  <c r="AF332" i="2"/>
  <c r="AA332" i="2"/>
  <c r="AE332" i="2"/>
  <c r="AC332" i="2"/>
  <c r="AB332" i="2"/>
  <c r="AG332" i="2"/>
  <c r="AG324" i="2"/>
  <c r="AF324" i="2"/>
  <c r="AC324" i="2"/>
  <c r="AA324" i="2"/>
  <c r="AE324" i="2"/>
  <c r="AD324" i="2"/>
  <c r="AG316" i="2"/>
  <c r="AE316" i="2"/>
  <c r="AB316" i="2"/>
  <c r="AF316" i="2"/>
  <c r="AC316" i="2"/>
  <c r="AA316" i="2"/>
  <c r="Z316" i="2"/>
  <c r="AC308" i="2"/>
  <c r="AG308" i="2"/>
  <c r="AF308" i="2"/>
  <c r="AE308" i="2"/>
  <c r="AA308" i="2"/>
  <c r="AD308" i="2"/>
  <c r="AB308" i="2"/>
  <c r="AF300" i="2"/>
  <c r="AA300" i="2"/>
  <c r="AG300" i="2"/>
  <c r="AE300" i="2"/>
  <c r="AC300" i="2"/>
  <c r="AB300" i="2"/>
  <c r="AD300" i="2"/>
  <c r="Z300" i="2"/>
  <c r="AG292" i="2"/>
  <c r="AF292" i="2"/>
  <c r="AC292" i="2"/>
  <c r="AA292" i="2"/>
  <c r="AE292" i="2"/>
  <c r="AB292" i="2"/>
  <c r="AG284" i="2"/>
  <c r="AE284" i="2"/>
  <c r="AB284" i="2"/>
  <c r="AC284" i="2"/>
  <c r="AA284" i="2"/>
  <c r="Z284" i="2"/>
  <c r="AD284" i="2"/>
  <c r="AF276" i="2"/>
  <c r="AC276" i="2"/>
  <c r="AE276" i="2"/>
  <c r="AA276" i="2"/>
  <c r="AB276" i="2"/>
  <c r="AG276" i="2"/>
  <c r="AF268" i="2"/>
  <c r="AA268" i="2"/>
  <c r="AE268" i="2"/>
  <c r="AC268" i="2"/>
  <c r="AB268" i="2"/>
  <c r="Z268" i="2"/>
  <c r="AG260" i="2"/>
  <c r="AF260" i="2"/>
  <c r="AB260" i="2"/>
  <c r="AC260" i="2"/>
  <c r="AA260" i="2"/>
  <c r="AE260" i="2"/>
  <c r="AD260" i="2"/>
  <c r="AG252" i="2"/>
  <c r="AF252" i="2"/>
  <c r="AE252" i="2"/>
  <c r="AC252" i="2"/>
  <c r="Z252" i="2"/>
  <c r="AC244" i="2"/>
  <c r="AE244" i="2"/>
  <c r="AG244" i="2"/>
  <c r="AF244" i="2"/>
  <c r="AA244" i="2"/>
  <c r="AB244" i="2"/>
  <c r="AD244" i="2"/>
  <c r="AF236" i="2"/>
  <c r="AA236" i="2"/>
  <c r="AE236" i="2"/>
  <c r="AG236" i="2"/>
  <c r="AC236" i="2"/>
  <c r="Z236" i="2"/>
  <c r="AD236" i="2"/>
  <c r="AG228" i="2"/>
  <c r="AF228" i="2"/>
  <c r="AC228" i="2"/>
  <c r="AA228" i="2"/>
  <c r="AE228" i="2"/>
  <c r="AG220" i="2"/>
  <c r="AF220" i="2"/>
  <c r="AE220" i="2"/>
  <c r="AC220" i="2"/>
  <c r="AD220" i="2"/>
  <c r="AB220" i="2"/>
  <c r="Z220" i="2"/>
  <c r="AF212" i="2"/>
  <c r="AG212" i="2"/>
  <c r="AC212" i="2"/>
  <c r="AE212" i="2"/>
  <c r="AA212" i="2"/>
  <c r="AF204" i="2"/>
  <c r="AA204" i="2"/>
  <c r="AE204" i="2"/>
  <c r="AC204" i="2"/>
  <c r="Z204" i="2"/>
  <c r="AB204" i="2"/>
  <c r="AG196" i="2"/>
  <c r="AF196" i="2"/>
  <c r="AC196" i="2"/>
  <c r="AA196" i="2"/>
  <c r="AE196" i="2"/>
  <c r="AB196" i="2"/>
  <c r="AD196" i="2"/>
  <c r="AF188" i="2"/>
  <c r="AG188" i="2"/>
  <c r="AE188" i="2"/>
  <c r="AC188" i="2"/>
  <c r="Z188" i="2"/>
  <c r="AA188" i="2"/>
  <c r="AF180" i="2"/>
  <c r="AC180" i="2"/>
  <c r="AG180" i="2"/>
  <c r="AE180" i="2"/>
  <c r="AA180" i="2"/>
  <c r="AD180" i="2"/>
  <c r="AB180" i="2"/>
  <c r="AF172" i="2"/>
  <c r="AA172" i="2"/>
  <c r="AG172" i="2"/>
  <c r="AE172" i="2"/>
  <c r="AC172" i="2"/>
  <c r="AD172" i="2"/>
  <c r="Z172" i="2"/>
  <c r="AG164" i="2"/>
  <c r="AF164" i="2"/>
  <c r="AC164" i="2"/>
  <c r="AA164" i="2"/>
  <c r="AE164" i="2"/>
  <c r="AG156" i="2"/>
  <c r="AF156" i="2"/>
  <c r="AE156" i="2"/>
  <c r="AC156" i="2"/>
  <c r="AB156" i="2"/>
  <c r="AA156" i="2"/>
  <c r="AD156" i="2"/>
  <c r="AC148" i="2"/>
  <c r="Z148" i="2"/>
  <c r="AE148" i="2"/>
  <c r="AF148" i="2"/>
  <c r="AA148" i="2"/>
  <c r="AA140" i="2"/>
  <c r="AE140" i="2"/>
  <c r="AF140" i="2"/>
  <c r="AC140" i="2"/>
  <c r="AB140" i="2"/>
  <c r="AG132" i="2"/>
  <c r="AF132" i="2"/>
  <c r="AC132" i="2"/>
  <c r="AA132" i="2"/>
  <c r="AE132" i="2"/>
  <c r="Z132" i="2"/>
  <c r="AD132" i="2"/>
  <c r="AB132" i="2"/>
  <c r="AG124" i="2"/>
  <c r="AF124" i="2"/>
  <c r="AE124" i="2"/>
  <c r="AC124" i="2"/>
  <c r="AF116" i="2"/>
  <c r="AC116" i="2"/>
  <c r="Z116" i="2"/>
  <c r="AE116" i="2"/>
  <c r="AG116" i="2"/>
  <c r="AA116" i="2"/>
  <c r="AB116" i="2"/>
  <c r="AD116" i="2"/>
  <c r="AA108" i="2"/>
  <c r="AE108" i="2"/>
  <c r="AG108" i="2"/>
  <c r="AC108" i="2"/>
  <c r="AD108" i="2"/>
  <c r="AG100" i="2"/>
  <c r="AF100" i="2"/>
  <c r="AC100" i="2"/>
  <c r="AA100" i="2"/>
  <c r="AE100" i="2"/>
  <c r="Z100" i="2"/>
  <c r="AG92" i="2"/>
  <c r="AF92" i="2"/>
  <c r="AE92" i="2"/>
  <c r="AC92" i="2"/>
  <c r="Z92" i="2"/>
  <c r="AD92" i="2"/>
  <c r="AB92" i="2"/>
  <c r="AG84" i="2"/>
  <c r="AC84" i="2"/>
  <c r="Z84" i="2"/>
  <c r="AF84" i="2"/>
  <c r="AE84" i="2"/>
  <c r="AA84" i="2"/>
  <c r="AA76" i="2"/>
  <c r="AF76" i="2"/>
  <c r="AE76" i="2"/>
  <c r="AC76" i="2"/>
  <c r="AB76" i="2"/>
  <c r="Z76" i="2"/>
  <c r="AG68" i="2"/>
  <c r="AF68" i="2"/>
  <c r="AC68" i="2"/>
  <c r="AA68" i="2"/>
  <c r="AE68" i="2"/>
  <c r="Z68" i="2"/>
  <c r="AB68" i="2"/>
  <c r="AD68" i="2"/>
  <c r="AG60" i="2"/>
  <c r="AF60" i="2"/>
  <c r="AE60" i="2"/>
  <c r="AC60" i="2"/>
  <c r="AA60" i="2"/>
  <c r="Z60" i="2"/>
  <c r="AC52" i="2"/>
  <c r="Z52" i="2"/>
  <c r="AG52" i="2"/>
  <c r="AE52" i="2"/>
  <c r="AA52" i="2"/>
  <c r="AD52" i="2"/>
  <c r="AB52" i="2"/>
  <c r="AA44" i="2"/>
  <c r="AG44" i="2"/>
  <c r="AE44" i="2"/>
  <c r="AC44" i="2"/>
  <c r="AD44" i="2"/>
  <c r="Z44" i="2"/>
  <c r="AG36" i="2"/>
  <c r="AF36" i="2"/>
  <c r="AC36" i="2"/>
  <c r="AA36" i="2"/>
  <c r="AE36" i="2"/>
  <c r="Z36" i="2"/>
  <c r="AG28" i="2"/>
  <c r="AF28" i="2"/>
  <c r="AE28" i="2"/>
  <c r="AC28" i="2"/>
  <c r="AB28" i="2"/>
  <c r="AA28" i="2"/>
  <c r="Z28" i="2"/>
  <c r="AD28" i="2"/>
  <c r="AC20" i="2"/>
  <c r="Z20" i="2"/>
  <c r="AE20" i="2"/>
  <c r="AF20" i="2"/>
  <c r="AA20" i="2"/>
  <c r="AA12" i="2"/>
  <c r="AE12" i="2"/>
  <c r="AF12" i="2"/>
  <c r="AC12" i="2"/>
  <c r="AG12" i="2"/>
  <c r="AB12" i="2"/>
  <c r="U377" i="2"/>
  <c r="U369" i="2"/>
  <c r="U361" i="2"/>
  <c r="U353" i="2"/>
  <c r="U345" i="2"/>
  <c r="U337" i="2"/>
  <c r="U329" i="2"/>
  <c r="U321" i="2"/>
  <c r="U313" i="2"/>
  <c r="U305" i="2"/>
  <c r="U297" i="2"/>
  <c r="U289" i="2"/>
  <c r="U281" i="2"/>
  <c r="U273" i="2"/>
  <c r="U265" i="2"/>
  <c r="U257" i="2"/>
  <c r="U249" i="2"/>
  <c r="U241" i="2"/>
  <c r="U233" i="2"/>
  <c r="U225" i="2"/>
  <c r="U217" i="2"/>
  <c r="U209" i="2"/>
  <c r="U201" i="2"/>
  <c r="U193" i="2"/>
  <c r="U185" i="2"/>
  <c r="U177" i="2"/>
  <c r="U169" i="2"/>
  <c r="U161" i="2"/>
  <c r="U153" i="2"/>
  <c r="U145" i="2"/>
  <c r="U137" i="2"/>
  <c r="U129" i="2"/>
  <c r="U121" i="2"/>
  <c r="U113" i="2"/>
  <c r="U105" i="2"/>
  <c r="U97" i="2"/>
  <c r="U89" i="2"/>
  <c r="U81" i="2"/>
  <c r="U73" i="2"/>
  <c r="U65" i="2"/>
  <c r="U57" i="2"/>
  <c r="U49" i="2"/>
  <c r="U41" i="2"/>
  <c r="U33" i="2"/>
  <c r="U25" i="2"/>
  <c r="U17" i="2"/>
  <c r="U9" i="2"/>
  <c r="AE5" i="2"/>
  <c r="W5" i="2"/>
  <c r="V323" i="2"/>
  <c r="V267" i="2"/>
  <c r="V161" i="2"/>
  <c r="V152" i="2"/>
  <c r="V143" i="2"/>
  <c r="V124" i="2"/>
  <c r="V97" i="2"/>
  <c r="V88" i="2"/>
  <c r="V60" i="2"/>
  <c r="V33" i="2"/>
  <c r="V24" i="2"/>
  <c r="V15" i="2"/>
  <c r="AH372" i="2"/>
  <c r="AH356" i="2"/>
  <c r="AH340" i="2"/>
  <c r="AH324" i="2"/>
  <c r="AH308" i="2"/>
  <c r="AH292" i="2"/>
  <c r="AH276" i="2"/>
  <c r="AH260" i="2"/>
  <c r="AH244" i="2"/>
  <c r="AH228" i="2"/>
  <c r="AH212" i="2"/>
  <c r="AH196" i="2"/>
  <c r="AH180" i="2"/>
  <c r="AH164" i="2"/>
  <c r="AH148" i="2"/>
  <c r="AH132" i="2"/>
  <c r="AH116" i="2"/>
  <c r="AH100" i="2"/>
  <c r="AH84" i="2"/>
  <c r="AH68" i="2"/>
  <c r="AH52" i="2"/>
  <c r="AH36" i="2"/>
  <c r="AH20" i="2"/>
  <c r="AI368" i="2"/>
  <c r="AI352" i="2"/>
  <c r="AI336" i="2"/>
  <c r="AI320" i="2"/>
  <c r="AI304" i="2"/>
  <c r="AI288" i="2"/>
  <c r="AI272" i="2"/>
  <c r="AI256" i="2"/>
  <c r="AI240" i="2"/>
  <c r="AI224" i="2"/>
  <c r="AI208" i="2"/>
  <c r="AI192" i="2"/>
  <c r="AI176" i="2"/>
  <c r="AI160" i="2"/>
  <c r="AI144" i="2"/>
  <c r="AI128" i="2"/>
  <c r="AI112" i="2"/>
  <c r="AI96" i="2"/>
  <c r="AI80" i="2"/>
  <c r="AI64" i="2"/>
  <c r="AI48" i="2"/>
  <c r="AI32" i="2"/>
  <c r="AI16" i="2"/>
  <c r="W372" i="2"/>
  <c r="W356" i="2"/>
  <c r="W340" i="2"/>
  <c r="W324" i="2"/>
  <c r="W308" i="2"/>
  <c r="W292" i="2"/>
  <c r="W276" i="2"/>
  <c r="W260" i="2"/>
  <c r="W244" i="2"/>
  <c r="W228" i="2"/>
  <c r="W212" i="2"/>
  <c r="W196" i="2"/>
  <c r="W180" i="2"/>
  <c r="W164" i="2"/>
  <c r="W148" i="2"/>
  <c r="W132" i="2"/>
  <c r="W116" i="2"/>
  <c r="W100" i="2"/>
  <c r="W84" i="2"/>
  <c r="W68" i="2"/>
  <c r="W52" i="2"/>
  <c r="W36" i="2"/>
  <c r="W20" i="2"/>
  <c r="X368" i="2"/>
  <c r="X352" i="2"/>
  <c r="X336" i="2"/>
  <c r="X320" i="2"/>
  <c r="X304" i="2"/>
  <c r="X288" i="2"/>
  <c r="X272" i="2"/>
  <c r="X256" i="2"/>
  <c r="X240" i="2"/>
  <c r="X224" i="2"/>
  <c r="X208" i="2"/>
  <c r="X192" i="2"/>
  <c r="X176" i="2"/>
  <c r="X160" i="2"/>
  <c r="X144" i="2"/>
  <c r="X128" i="2"/>
  <c r="X112" i="2"/>
  <c r="X96" i="2"/>
  <c r="X80" i="2"/>
  <c r="X64" i="2"/>
  <c r="X48" i="2"/>
  <c r="X32" i="2"/>
  <c r="X16" i="2"/>
  <c r="Y364" i="2"/>
  <c r="Y348" i="2"/>
  <c r="Y332" i="2"/>
  <c r="Y316" i="2"/>
  <c r="Y300" i="2"/>
  <c r="Y284" i="2"/>
  <c r="Y268" i="2"/>
  <c r="Y252" i="2"/>
  <c r="Y236" i="2"/>
  <c r="Y220" i="2"/>
  <c r="Y204" i="2"/>
  <c r="Y188" i="2"/>
  <c r="Y172" i="2"/>
  <c r="Y156" i="2"/>
  <c r="Y140" i="2"/>
  <c r="Y124" i="2"/>
  <c r="Y108" i="2"/>
  <c r="Y92" i="2"/>
  <c r="Y76" i="2"/>
  <c r="Y60" i="2"/>
  <c r="Y44" i="2"/>
  <c r="Y28" i="2"/>
  <c r="Y12" i="2"/>
  <c r="Z376" i="2"/>
  <c r="Z360" i="2"/>
  <c r="Z344" i="2"/>
  <c r="Z328" i="2"/>
  <c r="Z308" i="2"/>
  <c r="Z264" i="2"/>
  <c r="Z244" i="2"/>
  <c r="Z200" i="2"/>
  <c r="Z180" i="2"/>
  <c r="Z156" i="2"/>
  <c r="Z87" i="2"/>
  <c r="AA319" i="2"/>
  <c r="AA207" i="2"/>
  <c r="AA149" i="2"/>
  <c r="AA92" i="2"/>
  <c r="AA37" i="2"/>
  <c r="AB324" i="2"/>
  <c r="AB188" i="2"/>
  <c r="AB100" i="2"/>
  <c r="AC344" i="2"/>
  <c r="AC256" i="2"/>
  <c r="AC88" i="2"/>
  <c r="AD332" i="2"/>
  <c r="AD247" i="2"/>
  <c r="AD164" i="2"/>
  <c r="AD76" i="2"/>
  <c r="AE240" i="2"/>
  <c r="AE152" i="2"/>
  <c r="AF272" i="2"/>
  <c r="AG360" i="2"/>
  <c r="AG140" i="2"/>
  <c r="AG371" i="2"/>
  <c r="AF371" i="2"/>
  <c r="AC371" i="2"/>
  <c r="AD371" i="2"/>
  <c r="AB371" i="2"/>
  <c r="AA371" i="2"/>
  <c r="Z371" i="2"/>
  <c r="Y371" i="2"/>
  <c r="X371" i="2"/>
  <c r="W371" i="2"/>
  <c r="AI371" i="2"/>
  <c r="AH371" i="2"/>
  <c r="AG363" i="2"/>
  <c r="AE363" i="2"/>
  <c r="AD363" i="2"/>
  <c r="AF363" i="2"/>
  <c r="AB363" i="2"/>
  <c r="Z363" i="2"/>
  <c r="Y363" i="2"/>
  <c r="X363" i="2"/>
  <c r="W363" i="2"/>
  <c r="AI363" i="2"/>
  <c r="AH363" i="2"/>
  <c r="AG355" i="2"/>
  <c r="AF355" i="2"/>
  <c r="AC355" i="2"/>
  <c r="AA355" i="2"/>
  <c r="AD355" i="2"/>
  <c r="AB355" i="2"/>
  <c r="AE355" i="2"/>
  <c r="Z355" i="2"/>
  <c r="Y355" i="2"/>
  <c r="X355" i="2"/>
  <c r="W355" i="2"/>
  <c r="AI355" i="2"/>
  <c r="AH355" i="2"/>
  <c r="AG347" i="2"/>
  <c r="AE347" i="2"/>
  <c r="AB347" i="2"/>
  <c r="AF347" i="2"/>
  <c r="AD347" i="2"/>
  <c r="AA347" i="2"/>
  <c r="Z347" i="2"/>
  <c r="Y347" i="2"/>
  <c r="X347" i="2"/>
  <c r="W347" i="2"/>
  <c r="AI347" i="2"/>
  <c r="AH347" i="2"/>
  <c r="AG339" i="2"/>
  <c r="AF339" i="2"/>
  <c r="AC339" i="2"/>
  <c r="AD339" i="2"/>
  <c r="AB339" i="2"/>
  <c r="AA339" i="2"/>
  <c r="Z339" i="2"/>
  <c r="Y339" i="2"/>
  <c r="X339" i="2"/>
  <c r="W339" i="2"/>
  <c r="AE339" i="2"/>
  <c r="AI339" i="2"/>
  <c r="AH339" i="2"/>
  <c r="AG331" i="2"/>
  <c r="AF331" i="2"/>
  <c r="AE331" i="2"/>
  <c r="AD331" i="2"/>
  <c r="AC331" i="2"/>
  <c r="AB331" i="2"/>
  <c r="Z331" i="2"/>
  <c r="Y331" i="2"/>
  <c r="X331" i="2"/>
  <c r="W331" i="2"/>
  <c r="AA331" i="2"/>
  <c r="AI331" i="2"/>
  <c r="AH331" i="2"/>
  <c r="AG323" i="2"/>
  <c r="AC323" i="2"/>
  <c r="AA323" i="2"/>
  <c r="AD323" i="2"/>
  <c r="AB323" i="2"/>
  <c r="Z323" i="2"/>
  <c r="Y323" i="2"/>
  <c r="X323" i="2"/>
  <c r="W323" i="2"/>
  <c r="AF323" i="2"/>
  <c r="AI323" i="2"/>
  <c r="AH323" i="2"/>
  <c r="AG315" i="2"/>
  <c r="AE315" i="2"/>
  <c r="AB315" i="2"/>
  <c r="AD315" i="2"/>
  <c r="AA315" i="2"/>
  <c r="Y315" i="2"/>
  <c r="X315" i="2"/>
  <c r="W315" i="2"/>
  <c r="AC315" i="2"/>
  <c r="AI315" i="2"/>
  <c r="AH315" i="2"/>
  <c r="AG307" i="2"/>
  <c r="AF307" i="2"/>
  <c r="AC307" i="2"/>
  <c r="AD307" i="2"/>
  <c r="AB307" i="2"/>
  <c r="AA307" i="2"/>
  <c r="Y307" i="2"/>
  <c r="X307" i="2"/>
  <c r="W307" i="2"/>
  <c r="Z307" i="2"/>
  <c r="AI307" i="2"/>
  <c r="AH307" i="2"/>
  <c r="AG299" i="2"/>
  <c r="AF299" i="2"/>
  <c r="AE299" i="2"/>
  <c r="AD299" i="2"/>
  <c r="Y299" i="2"/>
  <c r="X299" i="2"/>
  <c r="W299" i="2"/>
  <c r="AA299" i="2"/>
  <c r="AI299" i="2"/>
  <c r="AH299" i="2"/>
  <c r="AG291" i="2"/>
  <c r="AC291" i="2"/>
  <c r="AA291" i="2"/>
  <c r="AD291" i="2"/>
  <c r="AF291" i="2"/>
  <c r="AB291" i="2"/>
  <c r="Z291" i="2"/>
  <c r="Y291" i="2"/>
  <c r="X291" i="2"/>
  <c r="W291" i="2"/>
  <c r="AE291" i="2"/>
  <c r="AI291" i="2"/>
  <c r="AH291" i="2"/>
  <c r="AG283" i="2"/>
  <c r="AE283" i="2"/>
  <c r="AB283" i="2"/>
  <c r="AF283" i="2"/>
  <c r="AD283" i="2"/>
  <c r="Y283" i="2"/>
  <c r="X283" i="2"/>
  <c r="W283" i="2"/>
  <c r="AI283" i="2"/>
  <c r="AH283" i="2"/>
  <c r="AG275" i="2"/>
  <c r="AF275" i="2"/>
  <c r="AC275" i="2"/>
  <c r="AD275" i="2"/>
  <c r="AB275" i="2"/>
  <c r="AA275" i="2"/>
  <c r="AE275" i="2"/>
  <c r="Y275" i="2"/>
  <c r="X275" i="2"/>
  <c r="W275" i="2"/>
  <c r="Z275" i="2"/>
  <c r="AI275" i="2"/>
  <c r="AH275" i="2"/>
  <c r="AG267" i="2"/>
  <c r="AF267" i="2"/>
  <c r="AE267" i="2"/>
  <c r="AD267" i="2"/>
  <c r="Y267" i="2"/>
  <c r="X267" i="2"/>
  <c r="W267" i="2"/>
  <c r="AC267" i="2"/>
  <c r="AI267" i="2"/>
  <c r="AH267" i="2"/>
  <c r="AG259" i="2"/>
  <c r="AC259" i="2"/>
  <c r="AA259" i="2"/>
  <c r="AD259" i="2"/>
  <c r="Z259" i="2"/>
  <c r="Y259" i="2"/>
  <c r="X259" i="2"/>
  <c r="W259" i="2"/>
  <c r="AF259" i="2"/>
  <c r="AB259" i="2"/>
  <c r="AI259" i="2"/>
  <c r="AH259" i="2"/>
  <c r="AG251" i="2"/>
  <c r="AF251" i="2"/>
  <c r="AE251" i="2"/>
  <c r="AB251" i="2"/>
  <c r="AD251" i="2"/>
  <c r="AC251" i="2"/>
  <c r="Y251" i="2"/>
  <c r="X251" i="2"/>
  <c r="W251" i="2"/>
  <c r="AI251" i="2"/>
  <c r="AH251" i="2"/>
  <c r="AG243" i="2"/>
  <c r="AF243" i="2"/>
  <c r="AC243" i="2"/>
  <c r="AD243" i="2"/>
  <c r="AA243" i="2"/>
  <c r="AB243" i="2"/>
  <c r="Y243" i="2"/>
  <c r="X243" i="2"/>
  <c r="W243" i="2"/>
  <c r="Z243" i="2"/>
  <c r="AI243" i="2"/>
  <c r="AH243" i="2"/>
  <c r="AG235" i="2"/>
  <c r="AF235" i="2"/>
  <c r="AE235" i="2"/>
  <c r="AB235" i="2"/>
  <c r="AD235" i="2"/>
  <c r="Y235" i="2"/>
  <c r="X235" i="2"/>
  <c r="W235" i="2"/>
  <c r="AI235" i="2"/>
  <c r="AH235" i="2"/>
  <c r="AG227" i="2"/>
  <c r="AF227" i="2"/>
  <c r="AC227" i="2"/>
  <c r="AA227" i="2"/>
  <c r="AD227" i="2"/>
  <c r="AB227" i="2"/>
  <c r="AE227" i="2"/>
  <c r="Z227" i="2"/>
  <c r="Y227" i="2"/>
  <c r="X227" i="2"/>
  <c r="W227" i="2"/>
  <c r="AI227" i="2"/>
  <c r="AH227" i="2"/>
  <c r="AG219" i="2"/>
  <c r="AF219" i="2"/>
  <c r="AE219" i="2"/>
  <c r="AB219" i="2"/>
  <c r="AD219" i="2"/>
  <c r="Y219" i="2"/>
  <c r="X219" i="2"/>
  <c r="W219" i="2"/>
  <c r="AA219" i="2"/>
  <c r="AI219" i="2"/>
  <c r="AH219" i="2"/>
  <c r="AG211" i="2"/>
  <c r="AF211" i="2"/>
  <c r="AC211" i="2"/>
  <c r="AD211" i="2"/>
  <c r="AA211" i="2"/>
  <c r="AB211" i="2"/>
  <c r="Y211" i="2"/>
  <c r="X211" i="2"/>
  <c r="W211" i="2"/>
  <c r="AE211" i="2"/>
  <c r="Z211" i="2"/>
  <c r="AI211" i="2"/>
  <c r="AH211" i="2"/>
  <c r="AG203" i="2"/>
  <c r="AF203" i="2"/>
  <c r="AE203" i="2"/>
  <c r="AB203" i="2"/>
  <c r="AD203" i="2"/>
  <c r="AC203" i="2"/>
  <c r="AA203" i="2"/>
  <c r="Y203" i="2"/>
  <c r="X203" i="2"/>
  <c r="W203" i="2"/>
  <c r="AI203" i="2"/>
  <c r="AH203" i="2"/>
  <c r="AG195" i="2"/>
  <c r="AF195" i="2"/>
  <c r="AC195" i="2"/>
  <c r="AA195" i="2"/>
  <c r="AD195" i="2"/>
  <c r="AB195" i="2"/>
  <c r="Z195" i="2"/>
  <c r="Y195" i="2"/>
  <c r="X195" i="2"/>
  <c r="W195" i="2"/>
  <c r="AI195" i="2"/>
  <c r="AH195" i="2"/>
  <c r="AG187" i="2"/>
  <c r="AF187" i="2"/>
  <c r="AE187" i="2"/>
  <c r="AB187" i="2"/>
  <c r="AD187" i="2"/>
  <c r="Y187" i="2"/>
  <c r="X187" i="2"/>
  <c r="W187" i="2"/>
  <c r="AA187" i="2"/>
  <c r="AC187" i="2"/>
  <c r="AI187" i="2"/>
  <c r="AH187" i="2"/>
  <c r="AG179" i="2"/>
  <c r="AF179" i="2"/>
  <c r="AC179" i="2"/>
  <c r="AD179" i="2"/>
  <c r="AA179" i="2"/>
  <c r="AB179" i="2"/>
  <c r="Y179" i="2"/>
  <c r="X179" i="2"/>
  <c r="W179" i="2"/>
  <c r="Z179" i="2"/>
  <c r="AI179" i="2"/>
  <c r="AH179" i="2"/>
  <c r="AG171" i="2"/>
  <c r="AF171" i="2"/>
  <c r="AE171" i="2"/>
  <c r="AB171" i="2"/>
  <c r="AD171" i="2"/>
  <c r="AA171" i="2"/>
  <c r="Y171" i="2"/>
  <c r="X171" i="2"/>
  <c r="W171" i="2"/>
  <c r="AI171" i="2"/>
  <c r="AH171" i="2"/>
  <c r="AG163" i="2"/>
  <c r="AF163" i="2"/>
  <c r="AC163" i="2"/>
  <c r="AA163" i="2"/>
  <c r="AD163" i="2"/>
  <c r="AB163" i="2"/>
  <c r="Y163" i="2"/>
  <c r="X163" i="2"/>
  <c r="W163" i="2"/>
  <c r="AE163" i="2"/>
  <c r="AI163" i="2"/>
  <c r="AH163" i="2"/>
  <c r="AG155" i="2"/>
  <c r="AF155" i="2"/>
  <c r="AE155" i="2"/>
  <c r="AB155" i="2"/>
  <c r="AD155" i="2"/>
  <c r="Y155" i="2"/>
  <c r="X155" i="2"/>
  <c r="W155" i="2"/>
  <c r="Z155" i="2"/>
  <c r="AI155" i="2"/>
  <c r="AH155" i="2"/>
  <c r="AG147" i="2"/>
  <c r="AF147" i="2"/>
  <c r="AC147" i="2"/>
  <c r="Z147" i="2"/>
  <c r="AD147" i="2"/>
  <c r="AA147" i="2"/>
  <c r="AB147" i="2"/>
  <c r="AE147" i="2"/>
  <c r="Y147" i="2"/>
  <c r="X147" i="2"/>
  <c r="W147" i="2"/>
  <c r="AI147" i="2"/>
  <c r="AH147" i="2"/>
  <c r="AG139" i="2"/>
  <c r="AF139" i="2"/>
  <c r="AE139" i="2"/>
  <c r="AB139" i="2"/>
  <c r="AD139" i="2"/>
  <c r="Y139" i="2"/>
  <c r="X139" i="2"/>
  <c r="W139" i="2"/>
  <c r="AC139" i="2"/>
  <c r="Z139" i="2"/>
  <c r="AI139" i="2"/>
  <c r="AH139" i="2"/>
  <c r="AG131" i="2"/>
  <c r="AF131" i="2"/>
  <c r="AC131" i="2"/>
  <c r="AA131" i="2"/>
  <c r="AD131" i="2"/>
  <c r="AB131" i="2"/>
  <c r="Y131" i="2"/>
  <c r="X131" i="2"/>
  <c r="W131" i="2"/>
  <c r="AI131" i="2"/>
  <c r="AH131" i="2"/>
  <c r="AG123" i="2"/>
  <c r="AF123" i="2"/>
  <c r="AE123" i="2"/>
  <c r="AB123" i="2"/>
  <c r="AD123" i="2"/>
  <c r="AC123" i="2"/>
  <c r="Y123" i="2"/>
  <c r="X123" i="2"/>
  <c r="W123" i="2"/>
  <c r="AI123" i="2"/>
  <c r="AH123" i="2"/>
  <c r="AG115" i="2"/>
  <c r="AF115" i="2"/>
  <c r="AC115" i="2"/>
  <c r="Z115" i="2"/>
  <c r="AD115" i="2"/>
  <c r="AA115" i="2"/>
  <c r="AB115" i="2"/>
  <c r="Y115" i="2"/>
  <c r="X115" i="2"/>
  <c r="W115" i="2"/>
  <c r="AI115" i="2"/>
  <c r="AH115" i="2"/>
  <c r="AG107" i="2"/>
  <c r="AF107" i="2"/>
  <c r="AE107" i="2"/>
  <c r="AB107" i="2"/>
  <c r="AD107" i="2"/>
  <c r="Y107" i="2"/>
  <c r="X107" i="2"/>
  <c r="W107" i="2"/>
  <c r="AI107" i="2"/>
  <c r="AH107" i="2"/>
  <c r="AG99" i="2"/>
  <c r="AF99" i="2"/>
  <c r="AC99" i="2"/>
  <c r="AA99" i="2"/>
  <c r="AD99" i="2"/>
  <c r="AB99" i="2"/>
  <c r="AE99" i="2"/>
  <c r="Y99" i="2"/>
  <c r="X99" i="2"/>
  <c r="W99" i="2"/>
  <c r="AI99" i="2"/>
  <c r="AH99" i="2"/>
  <c r="AG91" i="2"/>
  <c r="AF91" i="2"/>
  <c r="AE91" i="2"/>
  <c r="AB91" i="2"/>
  <c r="AD91" i="2"/>
  <c r="AA91" i="2"/>
  <c r="Y91" i="2"/>
  <c r="X91" i="2"/>
  <c r="W91" i="2"/>
  <c r="AI91" i="2"/>
  <c r="AH91" i="2"/>
  <c r="AG83" i="2"/>
  <c r="AF83" i="2"/>
  <c r="AC83" i="2"/>
  <c r="Z83" i="2"/>
  <c r="AD83" i="2"/>
  <c r="AA83" i="2"/>
  <c r="AB83" i="2"/>
  <c r="Y83" i="2"/>
  <c r="X83" i="2"/>
  <c r="W83" i="2"/>
  <c r="AE83" i="2"/>
  <c r="AI83" i="2"/>
  <c r="AH83" i="2"/>
  <c r="AG75" i="2"/>
  <c r="AF75" i="2"/>
  <c r="AE75" i="2"/>
  <c r="AB75" i="2"/>
  <c r="Z75" i="2"/>
  <c r="AD75" i="2"/>
  <c r="AC75" i="2"/>
  <c r="Y75" i="2"/>
  <c r="X75" i="2"/>
  <c r="W75" i="2"/>
  <c r="AA75" i="2"/>
  <c r="AI75" i="2"/>
  <c r="AH75" i="2"/>
  <c r="AG67" i="2"/>
  <c r="AF67" i="2"/>
  <c r="AC67" i="2"/>
  <c r="AA67" i="2"/>
  <c r="AD67" i="2"/>
  <c r="AB67" i="2"/>
  <c r="Y67" i="2"/>
  <c r="X67" i="2"/>
  <c r="W67" i="2"/>
  <c r="AI67" i="2"/>
  <c r="AH67" i="2"/>
  <c r="AG59" i="2"/>
  <c r="AF59" i="2"/>
  <c r="AE59" i="2"/>
  <c r="AB59" i="2"/>
  <c r="AD59" i="2"/>
  <c r="Z59" i="2"/>
  <c r="AA59" i="2"/>
  <c r="Y59" i="2"/>
  <c r="X59" i="2"/>
  <c r="W59" i="2"/>
  <c r="AC59" i="2"/>
  <c r="AI59" i="2"/>
  <c r="AH59" i="2"/>
  <c r="AG51" i="2"/>
  <c r="AF51" i="2"/>
  <c r="AC51" i="2"/>
  <c r="Z51" i="2"/>
  <c r="AD51" i="2"/>
  <c r="AA51" i="2"/>
  <c r="AB51" i="2"/>
  <c r="Y51" i="2"/>
  <c r="X51" i="2"/>
  <c r="W51" i="2"/>
  <c r="AI51" i="2"/>
  <c r="AH51" i="2"/>
  <c r="AG43" i="2"/>
  <c r="AF43" i="2"/>
  <c r="AE43" i="2"/>
  <c r="AB43" i="2"/>
  <c r="Z43" i="2"/>
  <c r="AD43" i="2"/>
  <c r="Y43" i="2"/>
  <c r="X43" i="2"/>
  <c r="W43" i="2"/>
  <c r="AA43" i="2"/>
  <c r="AI43" i="2"/>
  <c r="AH43" i="2"/>
  <c r="AG35" i="2"/>
  <c r="AF35" i="2"/>
  <c r="AC35" i="2"/>
  <c r="AA35" i="2"/>
  <c r="AD35" i="2"/>
  <c r="AB35" i="2"/>
  <c r="Y35" i="2"/>
  <c r="X35" i="2"/>
  <c r="W35" i="2"/>
  <c r="AE35" i="2"/>
  <c r="AI35" i="2"/>
  <c r="AH35" i="2"/>
  <c r="AG27" i="2"/>
  <c r="AF27" i="2"/>
  <c r="AE27" i="2"/>
  <c r="AB27" i="2"/>
  <c r="AD27" i="2"/>
  <c r="Z27" i="2"/>
  <c r="Y27" i="2"/>
  <c r="X27" i="2"/>
  <c r="W27" i="2"/>
  <c r="AI27" i="2"/>
  <c r="AH27" i="2"/>
  <c r="AG19" i="2"/>
  <c r="AF19" i="2"/>
  <c r="AC19" i="2"/>
  <c r="Z19" i="2"/>
  <c r="AD19" i="2"/>
  <c r="AA19" i="2"/>
  <c r="AB19" i="2"/>
  <c r="AE19" i="2"/>
  <c r="Y19" i="2"/>
  <c r="X19" i="2"/>
  <c r="W19" i="2"/>
  <c r="AI19" i="2"/>
  <c r="AH19" i="2"/>
  <c r="AG11" i="2"/>
  <c r="AF11" i="2"/>
  <c r="AE11" i="2"/>
  <c r="AB11" i="2"/>
  <c r="Z11" i="2"/>
  <c r="AD11" i="2"/>
  <c r="Y11" i="2"/>
  <c r="X11" i="2"/>
  <c r="W11" i="2"/>
  <c r="AC11" i="2"/>
  <c r="AI11" i="2"/>
  <c r="AH11" i="2"/>
  <c r="U376" i="2"/>
  <c r="U368" i="2"/>
  <c r="U360" i="2"/>
  <c r="U352" i="2"/>
  <c r="U344" i="2"/>
  <c r="U336" i="2"/>
  <c r="U328" i="2"/>
  <c r="U320" i="2"/>
  <c r="U312" i="2"/>
  <c r="U304" i="2"/>
  <c r="U296" i="2"/>
  <c r="U280" i="2"/>
  <c r="U240" i="2"/>
  <c r="U224" i="2"/>
  <c r="U160" i="2"/>
  <c r="U136" i="2"/>
  <c r="U96" i="2"/>
  <c r="U80" i="2"/>
  <c r="U72" i="2"/>
  <c r="U32" i="2"/>
  <c r="V169" i="2"/>
  <c r="V132" i="2"/>
  <c r="V123" i="2"/>
  <c r="V105" i="2"/>
  <c r="V96" i="2"/>
  <c r="V68" i="2"/>
  <c r="V59" i="2"/>
  <c r="V41" i="2"/>
  <c r="V23" i="2"/>
  <c r="AH369" i="2"/>
  <c r="AH353" i="2"/>
  <c r="AH337" i="2"/>
  <c r="AH321" i="2"/>
  <c r="AH305" i="2"/>
  <c r="AH289" i="2"/>
  <c r="AH273" i="2"/>
  <c r="AH257" i="2"/>
  <c r="AH241" i="2"/>
  <c r="AH225" i="2"/>
  <c r="AH209" i="2"/>
  <c r="AH193" i="2"/>
  <c r="AH177" i="2"/>
  <c r="AH161" i="2"/>
  <c r="AH145" i="2"/>
  <c r="AH129" i="2"/>
  <c r="AH113" i="2"/>
  <c r="AH97" i="2"/>
  <c r="AH81" i="2"/>
  <c r="AH65" i="2"/>
  <c r="AH49" i="2"/>
  <c r="AH33" i="2"/>
  <c r="AH17" i="2"/>
  <c r="AI365" i="2"/>
  <c r="AI349" i="2"/>
  <c r="AI333" i="2"/>
  <c r="AI317" i="2"/>
  <c r="AI301" i="2"/>
  <c r="AI285" i="2"/>
  <c r="AI269" i="2"/>
  <c r="AI253" i="2"/>
  <c r="AI237" i="2"/>
  <c r="AI221" i="2"/>
  <c r="AI205" i="2"/>
  <c r="AI189" i="2"/>
  <c r="AI173" i="2"/>
  <c r="AI157" i="2"/>
  <c r="AI141" i="2"/>
  <c r="AI125" i="2"/>
  <c r="AI109" i="2"/>
  <c r="AI93" i="2"/>
  <c r="AI77" i="2"/>
  <c r="AI61" i="2"/>
  <c r="AI45" i="2"/>
  <c r="AI29" i="2"/>
  <c r="AI13" i="2"/>
  <c r="W369" i="2"/>
  <c r="W353" i="2"/>
  <c r="W337" i="2"/>
  <c r="W321" i="2"/>
  <c r="W305" i="2"/>
  <c r="W289" i="2"/>
  <c r="W273" i="2"/>
  <c r="W257" i="2"/>
  <c r="W241" i="2"/>
  <c r="W225" i="2"/>
  <c r="W209" i="2"/>
  <c r="W193" i="2"/>
  <c r="W177" i="2"/>
  <c r="W113" i="2"/>
  <c r="W49" i="2"/>
  <c r="X365" i="2"/>
  <c r="X349" i="2"/>
  <c r="X333" i="2"/>
  <c r="X317" i="2"/>
  <c r="X301" i="2"/>
  <c r="X285" i="2"/>
  <c r="X269" i="2"/>
  <c r="X253" i="2"/>
  <c r="X237" i="2"/>
  <c r="X221" i="2"/>
  <c r="X205" i="2"/>
  <c r="X189" i="2"/>
  <c r="X173" i="2"/>
  <c r="X157" i="2"/>
  <c r="X141" i="2"/>
  <c r="X125" i="2"/>
  <c r="X109" i="2"/>
  <c r="X93" i="2"/>
  <c r="X77" i="2"/>
  <c r="X61" i="2"/>
  <c r="X45" i="2"/>
  <c r="X29" i="2"/>
  <c r="X13" i="2"/>
  <c r="Y361" i="2"/>
  <c r="Y345" i="2"/>
  <c r="Y329" i="2"/>
  <c r="Y313" i="2"/>
  <c r="Y297" i="2"/>
  <c r="Y281" i="2"/>
  <c r="Y265" i="2"/>
  <c r="Y249" i="2"/>
  <c r="Y233" i="2"/>
  <c r="Y217" i="2"/>
  <c r="Y201" i="2"/>
  <c r="Y185" i="2"/>
  <c r="Z373" i="2"/>
  <c r="Z357" i="2"/>
  <c r="Z341" i="2"/>
  <c r="Z325" i="2"/>
  <c r="Z303" i="2"/>
  <c r="Z283" i="2"/>
  <c r="Z261" i="2"/>
  <c r="Z239" i="2"/>
  <c r="Z219" i="2"/>
  <c r="Z197" i="2"/>
  <c r="Z175" i="2"/>
  <c r="Z117" i="2"/>
  <c r="Z80" i="2"/>
  <c r="AA367" i="2"/>
  <c r="AA309" i="2"/>
  <c r="AA252" i="2"/>
  <c r="AA197" i="2"/>
  <c r="AA139" i="2"/>
  <c r="AA27" i="2"/>
  <c r="AB372" i="2"/>
  <c r="AB312" i="2"/>
  <c r="AB172" i="2"/>
  <c r="AB84" i="2"/>
  <c r="AC328" i="2"/>
  <c r="AC155" i="2"/>
  <c r="AD316" i="2"/>
  <c r="AD231" i="2"/>
  <c r="AD148" i="2"/>
  <c r="AD60" i="2"/>
  <c r="AE307" i="2"/>
  <c r="AE51" i="2"/>
  <c r="AF247" i="2"/>
  <c r="AF52" i="2"/>
  <c r="AG319" i="2"/>
  <c r="AJ383" i="2"/>
  <c r="AJ463" i="2" s="1"/>
  <c r="AG370" i="2"/>
  <c r="AE370" i="2"/>
  <c r="AD370" i="2"/>
  <c r="AC370" i="2"/>
  <c r="AB370" i="2"/>
  <c r="AA370" i="2"/>
  <c r="Z370" i="2"/>
  <c r="Y370" i="2"/>
  <c r="X370" i="2"/>
  <c r="W370" i="2"/>
  <c r="AI370" i="2"/>
  <c r="AH370" i="2"/>
  <c r="AG362" i="2"/>
  <c r="AF362" i="2"/>
  <c r="AE362" i="2"/>
  <c r="AD362" i="2"/>
  <c r="AC362" i="2"/>
  <c r="AB362" i="2"/>
  <c r="AA362" i="2"/>
  <c r="Z362" i="2"/>
  <c r="Y362" i="2"/>
  <c r="X362" i="2"/>
  <c r="W362" i="2"/>
  <c r="AI362" i="2"/>
  <c r="AH362" i="2"/>
  <c r="AG354" i="2"/>
  <c r="AE354" i="2"/>
  <c r="AD354" i="2"/>
  <c r="AC354" i="2"/>
  <c r="AB354" i="2"/>
  <c r="AA354" i="2"/>
  <c r="AF354" i="2"/>
  <c r="Z354" i="2"/>
  <c r="Y354" i="2"/>
  <c r="X354" i="2"/>
  <c r="W354" i="2"/>
  <c r="AI354" i="2"/>
  <c r="AH354" i="2"/>
  <c r="AG346" i="2"/>
  <c r="AF346" i="2"/>
  <c r="AE346" i="2"/>
  <c r="AD346" i="2"/>
  <c r="AC346" i="2"/>
  <c r="AB346" i="2"/>
  <c r="AA346" i="2"/>
  <c r="Z346" i="2"/>
  <c r="Y346" i="2"/>
  <c r="X346" i="2"/>
  <c r="W346" i="2"/>
  <c r="AI346" i="2"/>
  <c r="AH346" i="2"/>
  <c r="AG338" i="2"/>
  <c r="AF338" i="2"/>
  <c r="AE338" i="2"/>
  <c r="AD338" i="2"/>
  <c r="AC338" i="2"/>
  <c r="AB338" i="2"/>
  <c r="AA338" i="2"/>
  <c r="Z338" i="2"/>
  <c r="Y338" i="2"/>
  <c r="X338" i="2"/>
  <c r="W338" i="2"/>
  <c r="AI338" i="2"/>
  <c r="AH338" i="2"/>
  <c r="AG330" i="2"/>
  <c r="AF330" i="2"/>
  <c r="AE330" i="2"/>
  <c r="AD330" i="2"/>
  <c r="AC330" i="2"/>
  <c r="AB330" i="2"/>
  <c r="AA330" i="2"/>
  <c r="Z330" i="2"/>
  <c r="Y330" i="2"/>
  <c r="X330" i="2"/>
  <c r="W330" i="2"/>
  <c r="AI330" i="2"/>
  <c r="AH330" i="2"/>
  <c r="AG322" i="2"/>
  <c r="AF322" i="2"/>
  <c r="AE322" i="2"/>
  <c r="AD322" i="2"/>
  <c r="AC322" i="2"/>
  <c r="AB322" i="2"/>
  <c r="AA322" i="2"/>
  <c r="Z322" i="2"/>
  <c r="Y322" i="2"/>
  <c r="X322" i="2"/>
  <c r="W322" i="2"/>
  <c r="AI322" i="2"/>
  <c r="AH322" i="2"/>
  <c r="AG314" i="2"/>
  <c r="AF314" i="2"/>
  <c r="AE314" i="2"/>
  <c r="AD314" i="2"/>
  <c r="AC314" i="2"/>
  <c r="AB314" i="2"/>
  <c r="AA314" i="2"/>
  <c r="Z314" i="2"/>
  <c r="Y314" i="2"/>
  <c r="X314" i="2"/>
  <c r="W314" i="2"/>
  <c r="AI314" i="2"/>
  <c r="AH314" i="2"/>
  <c r="AG306" i="2"/>
  <c r="AF306" i="2"/>
  <c r="AE306" i="2"/>
  <c r="AD306" i="2"/>
  <c r="AC306" i="2"/>
  <c r="AB306" i="2"/>
  <c r="AA306" i="2"/>
  <c r="Z306" i="2"/>
  <c r="Y306" i="2"/>
  <c r="X306" i="2"/>
  <c r="W306" i="2"/>
  <c r="AI306" i="2"/>
  <c r="AH306" i="2"/>
  <c r="AG298" i="2"/>
  <c r="AF298" i="2"/>
  <c r="AE298" i="2"/>
  <c r="AD298" i="2"/>
  <c r="AC298" i="2"/>
  <c r="AB298" i="2"/>
  <c r="AA298" i="2"/>
  <c r="Z298" i="2"/>
  <c r="Y298" i="2"/>
  <c r="X298" i="2"/>
  <c r="W298" i="2"/>
  <c r="AI298" i="2"/>
  <c r="AH298" i="2"/>
  <c r="AG290" i="2"/>
  <c r="AF290" i="2"/>
  <c r="AE290" i="2"/>
  <c r="AD290" i="2"/>
  <c r="AC290" i="2"/>
  <c r="AB290" i="2"/>
  <c r="AA290" i="2"/>
  <c r="Z290" i="2"/>
  <c r="Y290" i="2"/>
  <c r="X290" i="2"/>
  <c r="W290" i="2"/>
  <c r="AI290" i="2"/>
  <c r="AH290" i="2"/>
  <c r="AG282" i="2"/>
  <c r="AF282" i="2"/>
  <c r="AE282" i="2"/>
  <c r="AD282" i="2"/>
  <c r="AC282" i="2"/>
  <c r="AB282" i="2"/>
  <c r="AA282" i="2"/>
  <c r="Z282" i="2"/>
  <c r="Y282" i="2"/>
  <c r="X282" i="2"/>
  <c r="W282" i="2"/>
  <c r="AI282" i="2"/>
  <c r="AH282" i="2"/>
  <c r="AG274" i="2"/>
  <c r="AF274" i="2"/>
  <c r="AE274" i="2"/>
  <c r="AD274" i="2"/>
  <c r="AC274" i="2"/>
  <c r="AB274" i="2"/>
  <c r="AA274" i="2"/>
  <c r="Z274" i="2"/>
  <c r="Y274" i="2"/>
  <c r="X274" i="2"/>
  <c r="W274" i="2"/>
  <c r="AI274" i="2"/>
  <c r="AH274" i="2"/>
  <c r="AG266" i="2"/>
  <c r="AF266" i="2"/>
  <c r="AE266" i="2"/>
  <c r="AD266" i="2"/>
  <c r="AC266" i="2"/>
  <c r="AB266" i="2"/>
  <c r="AA266" i="2"/>
  <c r="Z266" i="2"/>
  <c r="Y266" i="2"/>
  <c r="X266" i="2"/>
  <c r="W266" i="2"/>
  <c r="AI266" i="2"/>
  <c r="AH266" i="2"/>
  <c r="AG258" i="2"/>
  <c r="AF258" i="2"/>
  <c r="AE258" i="2"/>
  <c r="AD258" i="2"/>
  <c r="AC258" i="2"/>
  <c r="AB258" i="2"/>
  <c r="AA258" i="2"/>
  <c r="Z258" i="2"/>
  <c r="Y258" i="2"/>
  <c r="X258" i="2"/>
  <c r="W258" i="2"/>
  <c r="AI258" i="2"/>
  <c r="AH258" i="2"/>
  <c r="AG250" i="2"/>
  <c r="AF250" i="2"/>
  <c r="AE250" i="2"/>
  <c r="AD250" i="2"/>
  <c r="AC250" i="2"/>
  <c r="AB250" i="2"/>
  <c r="AA250" i="2"/>
  <c r="Z250" i="2"/>
  <c r="Y250" i="2"/>
  <c r="X250" i="2"/>
  <c r="W250" i="2"/>
  <c r="AI250" i="2"/>
  <c r="AH250" i="2"/>
  <c r="AG242" i="2"/>
  <c r="AF242" i="2"/>
  <c r="AE242" i="2"/>
  <c r="AD242" i="2"/>
  <c r="AC242" i="2"/>
  <c r="AB242" i="2"/>
  <c r="AA242" i="2"/>
  <c r="Z242" i="2"/>
  <c r="Y242" i="2"/>
  <c r="X242" i="2"/>
  <c r="W242" i="2"/>
  <c r="AI242" i="2"/>
  <c r="AH242" i="2"/>
  <c r="AG234" i="2"/>
  <c r="AF234" i="2"/>
  <c r="AE234" i="2"/>
  <c r="AD234" i="2"/>
  <c r="AC234" i="2"/>
  <c r="AB234" i="2"/>
  <c r="AA234" i="2"/>
  <c r="Z234" i="2"/>
  <c r="Y234" i="2"/>
  <c r="X234" i="2"/>
  <c r="W234" i="2"/>
  <c r="AI234" i="2"/>
  <c r="AH234" i="2"/>
  <c r="AG226" i="2"/>
  <c r="AF226" i="2"/>
  <c r="AE226" i="2"/>
  <c r="AD226" i="2"/>
  <c r="AC226" i="2"/>
  <c r="AB226" i="2"/>
  <c r="AA226" i="2"/>
  <c r="Z226" i="2"/>
  <c r="Y226" i="2"/>
  <c r="X226" i="2"/>
  <c r="W226" i="2"/>
  <c r="AI226" i="2"/>
  <c r="AH226" i="2"/>
  <c r="AG218" i="2"/>
  <c r="AF218" i="2"/>
  <c r="AE218" i="2"/>
  <c r="AD218" i="2"/>
  <c r="AC218" i="2"/>
  <c r="AB218" i="2"/>
  <c r="AA218" i="2"/>
  <c r="Z218" i="2"/>
  <c r="Y218" i="2"/>
  <c r="X218" i="2"/>
  <c r="W218" i="2"/>
  <c r="AI218" i="2"/>
  <c r="AH218" i="2"/>
  <c r="AG210" i="2"/>
  <c r="AF210" i="2"/>
  <c r="AE210" i="2"/>
  <c r="AD210" i="2"/>
  <c r="AC210" i="2"/>
  <c r="AB210" i="2"/>
  <c r="AA210" i="2"/>
  <c r="Z210" i="2"/>
  <c r="Y210" i="2"/>
  <c r="X210" i="2"/>
  <c r="W210" i="2"/>
  <c r="AI210" i="2"/>
  <c r="AH210" i="2"/>
  <c r="AG202" i="2"/>
  <c r="AF202" i="2"/>
  <c r="AE202" i="2"/>
  <c r="AD202" i="2"/>
  <c r="AC202" i="2"/>
  <c r="AB202" i="2"/>
  <c r="AA202" i="2"/>
  <c r="Z202" i="2"/>
  <c r="Y202" i="2"/>
  <c r="X202" i="2"/>
  <c r="W202" i="2"/>
  <c r="AI202" i="2"/>
  <c r="AH202" i="2"/>
  <c r="AG194" i="2"/>
  <c r="AF194" i="2"/>
  <c r="AE194" i="2"/>
  <c r="AD194" i="2"/>
  <c r="AC194" i="2"/>
  <c r="AB194" i="2"/>
  <c r="AA194" i="2"/>
  <c r="Z194" i="2"/>
  <c r="Y194" i="2"/>
  <c r="X194" i="2"/>
  <c r="W194" i="2"/>
  <c r="AI194" i="2"/>
  <c r="AH194" i="2"/>
  <c r="AG186" i="2"/>
  <c r="AF186" i="2"/>
  <c r="AE186" i="2"/>
  <c r="AD186" i="2"/>
  <c r="AC186" i="2"/>
  <c r="AB186" i="2"/>
  <c r="AA186" i="2"/>
  <c r="Z186" i="2"/>
  <c r="Y186" i="2"/>
  <c r="X186" i="2"/>
  <c r="W186" i="2"/>
  <c r="AI186" i="2"/>
  <c r="AH186" i="2"/>
  <c r="AG178" i="2"/>
  <c r="AF178" i="2"/>
  <c r="AE178" i="2"/>
  <c r="AD178" i="2"/>
  <c r="AC178" i="2"/>
  <c r="AB178" i="2"/>
  <c r="AA178" i="2"/>
  <c r="Z178" i="2"/>
  <c r="Y178" i="2"/>
  <c r="X178" i="2"/>
  <c r="W178" i="2"/>
  <c r="AI178" i="2"/>
  <c r="AH178" i="2"/>
  <c r="AG170" i="2"/>
  <c r="AF170" i="2"/>
  <c r="AE170" i="2"/>
  <c r="AD170" i="2"/>
  <c r="AC170" i="2"/>
  <c r="AB170" i="2"/>
  <c r="AA170" i="2"/>
  <c r="Z170" i="2"/>
  <c r="Y170" i="2"/>
  <c r="X170" i="2"/>
  <c r="W170" i="2"/>
  <c r="AI170" i="2"/>
  <c r="AH170" i="2"/>
  <c r="AG162" i="2"/>
  <c r="AF162" i="2"/>
  <c r="AE162" i="2"/>
  <c r="AD162" i="2"/>
  <c r="AC162" i="2"/>
  <c r="AB162" i="2"/>
  <c r="AA162" i="2"/>
  <c r="Z162" i="2"/>
  <c r="Y162" i="2"/>
  <c r="X162" i="2"/>
  <c r="W162" i="2"/>
  <c r="AI162" i="2"/>
  <c r="AH162" i="2"/>
  <c r="AG154" i="2"/>
  <c r="AF154" i="2"/>
  <c r="AE154" i="2"/>
  <c r="AD154" i="2"/>
  <c r="AC154" i="2"/>
  <c r="AB154" i="2"/>
  <c r="AA154" i="2"/>
  <c r="Z154" i="2"/>
  <c r="Y154" i="2"/>
  <c r="X154" i="2"/>
  <c r="W154" i="2"/>
  <c r="AI154" i="2"/>
  <c r="AH154" i="2"/>
  <c r="AG146" i="2"/>
  <c r="AF146" i="2"/>
  <c r="AE146" i="2"/>
  <c r="AD146" i="2"/>
  <c r="AC146" i="2"/>
  <c r="AB146" i="2"/>
  <c r="AA146" i="2"/>
  <c r="Z146" i="2"/>
  <c r="Y146" i="2"/>
  <c r="X146" i="2"/>
  <c r="W146" i="2"/>
  <c r="AI146" i="2"/>
  <c r="AH146" i="2"/>
  <c r="AG138" i="2"/>
  <c r="AF138" i="2"/>
  <c r="AE138" i="2"/>
  <c r="AD138" i="2"/>
  <c r="AC138" i="2"/>
  <c r="AB138" i="2"/>
  <c r="AA138" i="2"/>
  <c r="Z138" i="2"/>
  <c r="Y138" i="2"/>
  <c r="X138" i="2"/>
  <c r="W138" i="2"/>
  <c r="AI138" i="2"/>
  <c r="AH138" i="2"/>
  <c r="AG130" i="2"/>
  <c r="AF130" i="2"/>
  <c r="AE130" i="2"/>
  <c r="AD130" i="2"/>
  <c r="AC130" i="2"/>
  <c r="AB130" i="2"/>
  <c r="AA130" i="2"/>
  <c r="Z130" i="2"/>
  <c r="Y130" i="2"/>
  <c r="X130" i="2"/>
  <c r="W130" i="2"/>
  <c r="AI130" i="2"/>
  <c r="AH130" i="2"/>
  <c r="AG122" i="2"/>
  <c r="AF122" i="2"/>
  <c r="AE122" i="2"/>
  <c r="AD122" i="2"/>
  <c r="AC122" i="2"/>
  <c r="AB122" i="2"/>
  <c r="AA122" i="2"/>
  <c r="Z122" i="2"/>
  <c r="Y122" i="2"/>
  <c r="X122" i="2"/>
  <c r="W122" i="2"/>
  <c r="AI122" i="2"/>
  <c r="AH122" i="2"/>
  <c r="AG114" i="2"/>
  <c r="AF114" i="2"/>
  <c r="AE114" i="2"/>
  <c r="AD114" i="2"/>
  <c r="AC114" i="2"/>
  <c r="AB114" i="2"/>
  <c r="AA114" i="2"/>
  <c r="Z114" i="2"/>
  <c r="Y114" i="2"/>
  <c r="X114" i="2"/>
  <c r="W114" i="2"/>
  <c r="AI114" i="2"/>
  <c r="AH114" i="2"/>
  <c r="AG106" i="2"/>
  <c r="AF106" i="2"/>
  <c r="AE106" i="2"/>
  <c r="AD106" i="2"/>
  <c r="AC106" i="2"/>
  <c r="AB106" i="2"/>
  <c r="AA106" i="2"/>
  <c r="Z106" i="2"/>
  <c r="Y106" i="2"/>
  <c r="X106" i="2"/>
  <c r="W106" i="2"/>
  <c r="AI106" i="2"/>
  <c r="AH106" i="2"/>
  <c r="AG98" i="2"/>
  <c r="AF98" i="2"/>
  <c r="AE98" i="2"/>
  <c r="AD98" i="2"/>
  <c r="AC98" i="2"/>
  <c r="AB98" i="2"/>
  <c r="AA98" i="2"/>
  <c r="Z98" i="2"/>
  <c r="Y98" i="2"/>
  <c r="X98" i="2"/>
  <c r="W98" i="2"/>
  <c r="AI98" i="2"/>
  <c r="AH98" i="2"/>
  <c r="AG90" i="2"/>
  <c r="AF90" i="2"/>
  <c r="AE90" i="2"/>
  <c r="AD90" i="2"/>
  <c r="AC90" i="2"/>
  <c r="AB90" i="2"/>
  <c r="AA90" i="2"/>
  <c r="Z90" i="2"/>
  <c r="Y90" i="2"/>
  <c r="X90" i="2"/>
  <c r="W90" i="2"/>
  <c r="AI90" i="2"/>
  <c r="AH90" i="2"/>
  <c r="AG82" i="2"/>
  <c r="AF82" i="2"/>
  <c r="AE82" i="2"/>
  <c r="AD82" i="2"/>
  <c r="AC82" i="2"/>
  <c r="AB82" i="2"/>
  <c r="AA82" i="2"/>
  <c r="Z82" i="2"/>
  <c r="Y82" i="2"/>
  <c r="X82" i="2"/>
  <c r="W82" i="2"/>
  <c r="AI82" i="2"/>
  <c r="AH82" i="2"/>
  <c r="AG74" i="2"/>
  <c r="AF74" i="2"/>
  <c r="AE74" i="2"/>
  <c r="AD74" i="2"/>
  <c r="AC74" i="2"/>
  <c r="AB74" i="2"/>
  <c r="AA74" i="2"/>
  <c r="Z74" i="2"/>
  <c r="Y74" i="2"/>
  <c r="X74" i="2"/>
  <c r="W74" i="2"/>
  <c r="AI74" i="2"/>
  <c r="AH74" i="2"/>
  <c r="AG66" i="2"/>
  <c r="AF66" i="2"/>
  <c r="AE66" i="2"/>
  <c r="AD66" i="2"/>
  <c r="AC66" i="2"/>
  <c r="AB66" i="2"/>
  <c r="AA66" i="2"/>
  <c r="Z66" i="2"/>
  <c r="Y66" i="2"/>
  <c r="X66" i="2"/>
  <c r="W66" i="2"/>
  <c r="AI66" i="2"/>
  <c r="AH66" i="2"/>
  <c r="AG58" i="2"/>
  <c r="AF58" i="2"/>
  <c r="AE58" i="2"/>
  <c r="AD58" i="2"/>
  <c r="AC58" i="2"/>
  <c r="AB58" i="2"/>
  <c r="AA58" i="2"/>
  <c r="Z58" i="2"/>
  <c r="Y58" i="2"/>
  <c r="X58" i="2"/>
  <c r="W58" i="2"/>
  <c r="AI58" i="2"/>
  <c r="AH58" i="2"/>
  <c r="AG50" i="2"/>
  <c r="AF50" i="2"/>
  <c r="AE50" i="2"/>
  <c r="AD50" i="2"/>
  <c r="AC50" i="2"/>
  <c r="AB50" i="2"/>
  <c r="AA50" i="2"/>
  <c r="Z50" i="2"/>
  <c r="Y50" i="2"/>
  <c r="X50" i="2"/>
  <c r="W50" i="2"/>
  <c r="AI50" i="2"/>
  <c r="AH50" i="2"/>
  <c r="AG42" i="2"/>
  <c r="AF42" i="2"/>
  <c r="AE42" i="2"/>
  <c r="AD42" i="2"/>
  <c r="AC42" i="2"/>
  <c r="AB42" i="2"/>
  <c r="AA42" i="2"/>
  <c r="Z42" i="2"/>
  <c r="Y42" i="2"/>
  <c r="X42" i="2"/>
  <c r="W42" i="2"/>
  <c r="AI42" i="2"/>
  <c r="AH42" i="2"/>
  <c r="AG34" i="2"/>
  <c r="AF34" i="2"/>
  <c r="AE34" i="2"/>
  <c r="AD34" i="2"/>
  <c r="AC34" i="2"/>
  <c r="AB34" i="2"/>
  <c r="AA34" i="2"/>
  <c r="Z34" i="2"/>
  <c r="Y34" i="2"/>
  <c r="X34" i="2"/>
  <c r="W34" i="2"/>
  <c r="AI34" i="2"/>
  <c r="AH34" i="2"/>
  <c r="AG26" i="2"/>
  <c r="AF26" i="2"/>
  <c r="AE26" i="2"/>
  <c r="AD26" i="2"/>
  <c r="AC26" i="2"/>
  <c r="AB26" i="2"/>
  <c r="AA26" i="2"/>
  <c r="Z26" i="2"/>
  <c r="Y26" i="2"/>
  <c r="X26" i="2"/>
  <c r="W26" i="2"/>
  <c r="AI26" i="2"/>
  <c r="AH26" i="2"/>
  <c r="AG18" i="2"/>
  <c r="AF18" i="2"/>
  <c r="AE18" i="2"/>
  <c r="AD18" i="2"/>
  <c r="AC18" i="2"/>
  <c r="AB18" i="2"/>
  <c r="AA18" i="2"/>
  <c r="Z18" i="2"/>
  <c r="Y18" i="2"/>
  <c r="X18" i="2"/>
  <c r="W18" i="2"/>
  <c r="AI18" i="2"/>
  <c r="AH18" i="2"/>
  <c r="AG10" i="2"/>
  <c r="AF10" i="2"/>
  <c r="AE10" i="2"/>
  <c r="AD10" i="2"/>
  <c r="AC10" i="2"/>
  <c r="AB10" i="2"/>
  <c r="AA10" i="2"/>
  <c r="Z10" i="2"/>
  <c r="Y10" i="2"/>
  <c r="X10" i="2"/>
  <c r="W10" i="2"/>
  <c r="AI10" i="2"/>
  <c r="AH10" i="2"/>
  <c r="U375" i="2"/>
  <c r="U367" i="2"/>
  <c r="U359" i="2"/>
  <c r="U351" i="2"/>
  <c r="U343" i="2"/>
  <c r="U335" i="2"/>
  <c r="AC5" i="2"/>
  <c r="V5" i="2"/>
  <c r="V122" i="2"/>
  <c r="V58" i="2"/>
  <c r="AH368" i="2"/>
  <c r="AH352" i="2"/>
  <c r="AH336" i="2"/>
  <c r="AH320" i="2"/>
  <c r="AI364" i="2"/>
  <c r="AI348" i="2"/>
  <c r="AI332" i="2"/>
  <c r="AI316" i="2"/>
  <c r="AI300" i="2"/>
  <c r="W320" i="2"/>
  <c r="W304" i="2"/>
  <c r="X364" i="2"/>
  <c r="X348" i="2"/>
  <c r="X332" i="2"/>
  <c r="X316" i="2"/>
  <c r="X300" i="2"/>
  <c r="Y280" i="2"/>
  <c r="Z372" i="2"/>
  <c r="Z356" i="2"/>
  <c r="Z340" i="2"/>
  <c r="Z324" i="2"/>
  <c r="AA363" i="2"/>
  <c r="AA304" i="2"/>
  <c r="AB309" i="2"/>
  <c r="AD311" i="2"/>
  <c r="AF370" i="2"/>
  <c r="AG311" i="2"/>
  <c r="AG377" i="2"/>
  <c r="AF377" i="2"/>
  <c r="AE377" i="2"/>
  <c r="AD377" i="2"/>
  <c r="AC377" i="2"/>
  <c r="AB377" i="2"/>
  <c r="AA377" i="2"/>
  <c r="V377" i="2"/>
  <c r="AG369" i="2"/>
  <c r="AE369" i="2"/>
  <c r="AD369" i="2"/>
  <c r="AC369" i="2"/>
  <c r="AB369" i="2"/>
  <c r="AA369" i="2"/>
  <c r="AF369" i="2"/>
  <c r="AG361" i="2"/>
  <c r="AF361" i="2"/>
  <c r="AE361" i="2"/>
  <c r="AD361" i="2"/>
  <c r="AC361" i="2"/>
  <c r="AB361" i="2"/>
  <c r="AA361" i="2"/>
  <c r="AG353" i="2"/>
  <c r="AE353" i="2"/>
  <c r="AD353" i="2"/>
  <c r="AC353" i="2"/>
  <c r="AB353" i="2"/>
  <c r="AA353" i="2"/>
  <c r="AF353" i="2"/>
  <c r="AG345" i="2"/>
  <c r="AE345" i="2"/>
  <c r="AD345" i="2"/>
  <c r="AC345" i="2"/>
  <c r="AB345" i="2"/>
  <c r="AA345" i="2"/>
  <c r="AF345" i="2"/>
  <c r="AG337" i="2"/>
  <c r="AF337" i="2"/>
  <c r="AE337" i="2"/>
  <c r="AD337" i="2"/>
  <c r="AC337" i="2"/>
  <c r="AB337" i="2"/>
  <c r="AA337" i="2"/>
  <c r="AG329" i="2"/>
  <c r="AE329" i="2"/>
  <c r="AD329" i="2"/>
  <c r="AC329" i="2"/>
  <c r="AB329" i="2"/>
  <c r="AA329" i="2"/>
  <c r="AF329" i="2"/>
  <c r="AG321" i="2"/>
  <c r="AE321" i="2"/>
  <c r="AD321" i="2"/>
  <c r="AC321" i="2"/>
  <c r="AB321" i="2"/>
  <c r="AA321" i="2"/>
  <c r="Z321" i="2"/>
  <c r="AF321" i="2"/>
  <c r="AG313" i="2"/>
  <c r="AF313" i="2"/>
  <c r="AE313" i="2"/>
  <c r="AD313" i="2"/>
  <c r="AC313" i="2"/>
  <c r="AB313" i="2"/>
  <c r="AA313" i="2"/>
  <c r="Z313" i="2"/>
  <c r="AG305" i="2"/>
  <c r="AF305" i="2"/>
  <c r="AE305" i="2"/>
  <c r="AD305" i="2"/>
  <c r="AC305" i="2"/>
  <c r="AB305" i="2"/>
  <c r="AA305" i="2"/>
  <c r="Z305" i="2"/>
  <c r="AG297" i="2"/>
  <c r="AE297" i="2"/>
  <c r="AD297" i="2"/>
  <c r="AC297" i="2"/>
  <c r="AB297" i="2"/>
  <c r="AA297" i="2"/>
  <c r="Z297" i="2"/>
  <c r="AF297" i="2"/>
  <c r="AG289" i="2"/>
  <c r="AE289" i="2"/>
  <c r="AD289" i="2"/>
  <c r="AC289" i="2"/>
  <c r="AB289" i="2"/>
  <c r="AA289" i="2"/>
  <c r="Z289" i="2"/>
  <c r="AF289" i="2"/>
  <c r="AG281" i="2"/>
  <c r="AE281" i="2"/>
  <c r="AD281" i="2"/>
  <c r="AC281" i="2"/>
  <c r="AB281" i="2"/>
  <c r="AA281" i="2"/>
  <c r="Z281" i="2"/>
  <c r="AF281" i="2"/>
  <c r="AG273" i="2"/>
  <c r="AF273" i="2"/>
  <c r="AE273" i="2"/>
  <c r="AD273" i="2"/>
  <c r="AC273" i="2"/>
  <c r="AB273" i="2"/>
  <c r="AA273" i="2"/>
  <c r="Z273" i="2"/>
  <c r="AG265" i="2"/>
  <c r="AE265" i="2"/>
  <c r="AD265" i="2"/>
  <c r="AC265" i="2"/>
  <c r="AB265" i="2"/>
  <c r="AA265" i="2"/>
  <c r="Z265" i="2"/>
  <c r="AF265" i="2"/>
  <c r="AG257" i="2"/>
  <c r="AE257" i="2"/>
  <c r="AD257" i="2"/>
  <c r="AC257" i="2"/>
  <c r="AB257" i="2"/>
  <c r="AA257" i="2"/>
  <c r="Z257" i="2"/>
  <c r="AF257" i="2"/>
  <c r="AG249" i="2"/>
  <c r="AF249" i="2"/>
  <c r="AE249" i="2"/>
  <c r="AD249" i="2"/>
  <c r="AC249" i="2"/>
  <c r="AB249" i="2"/>
  <c r="AA249" i="2"/>
  <c r="Z249" i="2"/>
  <c r="AG241" i="2"/>
  <c r="AF241" i="2"/>
  <c r="AE241" i="2"/>
  <c r="AD241" i="2"/>
  <c r="AC241" i="2"/>
  <c r="AB241" i="2"/>
  <c r="AA241" i="2"/>
  <c r="Z241" i="2"/>
  <c r="AG233" i="2"/>
  <c r="AF233" i="2"/>
  <c r="AE233" i="2"/>
  <c r="AD233" i="2"/>
  <c r="AC233" i="2"/>
  <c r="AB233" i="2"/>
  <c r="AA233" i="2"/>
  <c r="Z233" i="2"/>
  <c r="AG225" i="2"/>
  <c r="AF225" i="2"/>
  <c r="AE225" i="2"/>
  <c r="AD225" i="2"/>
  <c r="AC225" i="2"/>
  <c r="AB225" i="2"/>
  <c r="AA225" i="2"/>
  <c r="Z225" i="2"/>
  <c r="AG217" i="2"/>
  <c r="AF217" i="2"/>
  <c r="AE217" i="2"/>
  <c r="AD217" i="2"/>
  <c r="AC217" i="2"/>
  <c r="AB217" i="2"/>
  <c r="AA217" i="2"/>
  <c r="Z217" i="2"/>
  <c r="AG209" i="2"/>
  <c r="AF209" i="2"/>
  <c r="AE209" i="2"/>
  <c r="AD209" i="2"/>
  <c r="AC209" i="2"/>
  <c r="AB209" i="2"/>
  <c r="AA209" i="2"/>
  <c r="Z209" i="2"/>
  <c r="AG201" i="2"/>
  <c r="AF201" i="2"/>
  <c r="AE201" i="2"/>
  <c r="AD201" i="2"/>
  <c r="AC201" i="2"/>
  <c r="AB201" i="2"/>
  <c r="AA201" i="2"/>
  <c r="Z201" i="2"/>
  <c r="AG193" i="2"/>
  <c r="AF193" i="2"/>
  <c r="AE193" i="2"/>
  <c r="AD193" i="2"/>
  <c r="AC193" i="2"/>
  <c r="AB193" i="2"/>
  <c r="AA193" i="2"/>
  <c r="Z193" i="2"/>
  <c r="AG185" i="2"/>
  <c r="AF185" i="2"/>
  <c r="AE185" i="2"/>
  <c r="AD185" i="2"/>
  <c r="AC185" i="2"/>
  <c r="AB185" i="2"/>
  <c r="AA185" i="2"/>
  <c r="Z185" i="2"/>
  <c r="AG177" i="2"/>
  <c r="AF177" i="2"/>
  <c r="AE177" i="2"/>
  <c r="AD177" i="2"/>
  <c r="AC177" i="2"/>
  <c r="AB177" i="2"/>
  <c r="AA177" i="2"/>
  <c r="Z177" i="2"/>
  <c r="AG169" i="2"/>
  <c r="AF169" i="2"/>
  <c r="AE169" i="2"/>
  <c r="AD169" i="2"/>
  <c r="AC169" i="2"/>
  <c r="AB169" i="2"/>
  <c r="AA169" i="2"/>
  <c r="Z169" i="2"/>
  <c r="AG161" i="2"/>
  <c r="AF161" i="2"/>
  <c r="AE161" i="2"/>
  <c r="AD161" i="2"/>
  <c r="AC161" i="2"/>
  <c r="AB161" i="2"/>
  <c r="AA161" i="2"/>
  <c r="Z161" i="2"/>
  <c r="AG153" i="2"/>
  <c r="AF153" i="2"/>
  <c r="AE153" i="2"/>
  <c r="AD153" i="2"/>
  <c r="AC153" i="2"/>
  <c r="AB153" i="2"/>
  <c r="AA153" i="2"/>
  <c r="Z153" i="2"/>
  <c r="AG145" i="2"/>
  <c r="AF145" i="2"/>
  <c r="AE145" i="2"/>
  <c r="AD145" i="2"/>
  <c r="AC145" i="2"/>
  <c r="AB145" i="2"/>
  <c r="AA145" i="2"/>
  <c r="Z145" i="2"/>
  <c r="AG137" i="2"/>
  <c r="AF137" i="2"/>
  <c r="AE137" i="2"/>
  <c r="AD137" i="2"/>
  <c r="AC137" i="2"/>
  <c r="AB137" i="2"/>
  <c r="AA137" i="2"/>
  <c r="Z137" i="2"/>
  <c r="AG129" i="2"/>
  <c r="AF129" i="2"/>
  <c r="AE129" i="2"/>
  <c r="AD129" i="2"/>
  <c r="AC129" i="2"/>
  <c r="AB129" i="2"/>
  <c r="AA129" i="2"/>
  <c r="Z129" i="2"/>
  <c r="AG121" i="2"/>
  <c r="AF121" i="2"/>
  <c r="AE121" i="2"/>
  <c r="AD121" i="2"/>
  <c r="AC121" i="2"/>
  <c r="AB121" i="2"/>
  <c r="AA121" i="2"/>
  <c r="Z121" i="2"/>
  <c r="AG113" i="2"/>
  <c r="AF113" i="2"/>
  <c r="AE113" i="2"/>
  <c r="AD113" i="2"/>
  <c r="AC113" i="2"/>
  <c r="AB113" i="2"/>
  <c r="AA113" i="2"/>
  <c r="Z113" i="2"/>
  <c r="AG105" i="2"/>
  <c r="AF105" i="2"/>
  <c r="AE105" i="2"/>
  <c r="AD105" i="2"/>
  <c r="AC105" i="2"/>
  <c r="AB105" i="2"/>
  <c r="AA105" i="2"/>
  <c r="Z105" i="2"/>
  <c r="AG97" i="2"/>
  <c r="AF97" i="2"/>
  <c r="AE97" i="2"/>
  <c r="AD97" i="2"/>
  <c r="AC97" i="2"/>
  <c r="AB97" i="2"/>
  <c r="AA97" i="2"/>
  <c r="Z97" i="2"/>
  <c r="AG89" i="2"/>
  <c r="AF89" i="2"/>
  <c r="AE89" i="2"/>
  <c r="AD89" i="2"/>
  <c r="AC89" i="2"/>
  <c r="AB89" i="2"/>
  <c r="AA89" i="2"/>
  <c r="Z89" i="2"/>
  <c r="AG81" i="2"/>
  <c r="AF81" i="2"/>
  <c r="AE81" i="2"/>
  <c r="AD81" i="2"/>
  <c r="AC81" i="2"/>
  <c r="AB81" i="2"/>
  <c r="AA81" i="2"/>
  <c r="Z81" i="2"/>
  <c r="AG73" i="2"/>
  <c r="AF73" i="2"/>
  <c r="AE73" i="2"/>
  <c r="AD73" i="2"/>
  <c r="AC73" i="2"/>
  <c r="AB73" i="2"/>
  <c r="AA73" i="2"/>
  <c r="Z73" i="2"/>
  <c r="AG65" i="2"/>
  <c r="AF65" i="2"/>
  <c r="AE65" i="2"/>
  <c r="AD65" i="2"/>
  <c r="AC65" i="2"/>
  <c r="AB65" i="2"/>
  <c r="AA65" i="2"/>
  <c r="Z65" i="2"/>
  <c r="AG57" i="2"/>
  <c r="AF57" i="2"/>
  <c r="AE57" i="2"/>
  <c r="AD57" i="2"/>
  <c r="AC57" i="2"/>
  <c r="AB57" i="2"/>
  <c r="AA57" i="2"/>
  <c r="Z57" i="2"/>
  <c r="AG49" i="2"/>
  <c r="AF49" i="2"/>
  <c r="AE49" i="2"/>
  <c r="AD49" i="2"/>
  <c r="AC49" i="2"/>
  <c r="AB49" i="2"/>
  <c r="AA49" i="2"/>
  <c r="Z49" i="2"/>
  <c r="AG41" i="2"/>
  <c r="AF41" i="2"/>
  <c r="AE41" i="2"/>
  <c r="AD41" i="2"/>
  <c r="AC41" i="2"/>
  <c r="AB41" i="2"/>
  <c r="AA41" i="2"/>
  <c r="Z41" i="2"/>
  <c r="AG33" i="2"/>
  <c r="AF33" i="2"/>
  <c r="AE33" i="2"/>
  <c r="AD33" i="2"/>
  <c r="AC33" i="2"/>
  <c r="AB33" i="2"/>
  <c r="AA33" i="2"/>
  <c r="Z33" i="2"/>
  <c r="AG25" i="2"/>
  <c r="AF25" i="2"/>
  <c r="AE25" i="2"/>
  <c r="AD25" i="2"/>
  <c r="AC25" i="2"/>
  <c r="AB25" i="2"/>
  <c r="AA25" i="2"/>
  <c r="Z25" i="2"/>
  <c r="AG17" i="2"/>
  <c r="AF17" i="2"/>
  <c r="AE17" i="2"/>
  <c r="AD17" i="2"/>
  <c r="AC17" i="2"/>
  <c r="AB17" i="2"/>
  <c r="AA17" i="2"/>
  <c r="Z17" i="2"/>
  <c r="AG9" i="2"/>
  <c r="AF9" i="2"/>
  <c r="AE9" i="2"/>
  <c r="AD9" i="2"/>
  <c r="AC9" i="2"/>
  <c r="AB9" i="2"/>
  <c r="AA9" i="2"/>
  <c r="Z9" i="2"/>
  <c r="V121" i="2"/>
  <c r="V57" i="2"/>
  <c r="AI377" i="2"/>
  <c r="AI361" i="2"/>
  <c r="AI345" i="2"/>
  <c r="AI329" i="2"/>
  <c r="AI313" i="2"/>
  <c r="AI297" i="2"/>
  <c r="AI281" i="2"/>
  <c r="AI265" i="2"/>
  <c r="AI249" i="2"/>
  <c r="AI233" i="2"/>
  <c r="AI217" i="2"/>
  <c r="AI201" i="2"/>
  <c r="AI185" i="2"/>
  <c r="AI169" i="2"/>
  <c r="AI153" i="2"/>
  <c r="AI137" i="2"/>
  <c r="AI121" i="2"/>
  <c r="AI105" i="2"/>
  <c r="AI89" i="2"/>
  <c r="AI73" i="2"/>
  <c r="AI57" i="2"/>
  <c r="AI41" i="2"/>
  <c r="AI25" i="2"/>
  <c r="AI9" i="2"/>
  <c r="X377" i="2"/>
  <c r="X361" i="2"/>
  <c r="X345" i="2"/>
  <c r="X329" i="2"/>
  <c r="X313" i="2"/>
  <c r="X297" i="2"/>
  <c r="X281" i="2"/>
  <c r="X265" i="2"/>
  <c r="X249" i="2"/>
  <c r="X233" i="2"/>
  <c r="X217" i="2"/>
  <c r="X201" i="2"/>
  <c r="X185" i="2"/>
  <c r="X169" i="2"/>
  <c r="X153" i="2"/>
  <c r="X137" i="2"/>
  <c r="X121" i="2"/>
  <c r="X105" i="2"/>
  <c r="X89" i="2"/>
  <c r="X73" i="2"/>
  <c r="X57" i="2"/>
  <c r="X41" i="2"/>
  <c r="X25" i="2"/>
  <c r="X9" i="2"/>
  <c r="Z369" i="2"/>
  <c r="Z353" i="2"/>
  <c r="Z337" i="2"/>
  <c r="AG376" i="2"/>
  <c r="AF376" i="2"/>
  <c r="AA376" i="2"/>
  <c r="AD376" i="2"/>
  <c r="AC376" i="2"/>
  <c r="AE376" i="2"/>
  <c r="AB376" i="2"/>
  <c r="AG368" i="2"/>
  <c r="AF368" i="2"/>
  <c r="AD368" i="2"/>
  <c r="AB368" i="2"/>
  <c r="AA368" i="2"/>
  <c r="AD360" i="2"/>
  <c r="AA360" i="2"/>
  <c r="AF360" i="2"/>
  <c r="AB360" i="2"/>
  <c r="AE360" i="2"/>
  <c r="AC360" i="2"/>
  <c r="AF352" i="2"/>
  <c r="AA352" i="2"/>
  <c r="AD352" i="2"/>
  <c r="AB352" i="2"/>
  <c r="AG352" i="2"/>
  <c r="AC352" i="2"/>
  <c r="AG344" i="2"/>
  <c r="AF344" i="2"/>
  <c r="AA344" i="2"/>
  <c r="AD344" i="2"/>
  <c r="AB344" i="2"/>
  <c r="AG336" i="2"/>
  <c r="AD336" i="2"/>
  <c r="AB336" i="2"/>
  <c r="AC336" i="2"/>
  <c r="AE336" i="2"/>
  <c r="AF336" i="2"/>
  <c r="AF328" i="2"/>
  <c r="AD328" i="2"/>
  <c r="AG328" i="2"/>
  <c r="AA328" i="2"/>
  <c r="AF320" i="2"/>
  <c r="AA320" i="2"/>
  <c r="AD320" i="2"/>
  <c r="AG320" i="2"/>
  <c r="AB320" i="2"/>
  <c r="Z320" i="2"/>
  <c r="AE320" i="2"/>
  <c r="AF312" i="2"/>
  <c r="AG312" i="2"/>
  <c r="AA312" i="2"/>
  <c r="AD312" i="2"/>
  <c r="AE312" i="2"/>
  <c r="AC312" i="2"/>
  <c r="AG304" i="2"/>
  <c r="AF304" i="2"/>
  <c r="AD304" i="2"/>
  <c r="AB304" i="2"/>
  <c r="Z304" i="2"/>
  <c r="AG296" i="2"/>
  <c r="AD296" i="2"/>
  <c r="AF296" i="2"/>
  <c r="AA296" i="2"/>
  <c r="AC296" i="2"/>
  <c r="AE296" i="2"/>
  <c r="AF288" i="2"/>
  <c r="AA288" i="2"/>
  <c r="AD288" i="2"/>
  <c r="AB288" i="2"/>
  <c r="AC288" i="2"/>
  <c r="Z288" i="2"/>
  <c r="AG288" i="2"/>
  <c r="AG280" i="2"/>
  <c r="AF280" i="2"/>
  <c r="AA280" i="2"/>
  <c r="AD280" i="2"/>
  <c r="AG272" i="2"/>
  <c r="AD272" i="2"/>
  <c r="AB272" i="2"/>
  <c r="AE272" i="2"/>
  <c r="Z272" i="2"/>
  <c r="AC272" i="2"/>
  <c r="AA272" i="2"/>
  <c r="AG264" i="2"/>
  <c r="AD264" i="2"/>
  <c r="AA264" i="2"/>
  <c r="AF264" i="2"/>
  <c r="AB264" i="2"/>
  <c r="AF256" i="2"/>
  <c r="AA256" i="2"/>
  <c r="AG256" i="2"/>
  <c r="AD256" i="2"/>
  <c r="AB256" i="2"/>
  <c r="Z256" i="2"/>
  <c r="AE256" i="2"/>
  <c r="AF248" i="2"/>
  <c r="AG248" i="2"/>
  <c r="AB248" i="2"/>
  <c r="AA248" i="2"/>
  <c r="AD248" i="2"/>
  <c r="AC248" i="2"/>
  <c r="AE248" i="2"/>
  <c r="AG240" i="2"/>
  <c r="AD240" i="2"/>
  <c r="AF240" i="2"/>
  <c r="AB240" i="2"/>
  <c r="AA240" i="2"/>
  <c r="Z240" i="2"/>
  <c r="AB232" i="2"/>
  <c r="AD232" i="2"/>
  <c r="AA232" i="2"/>
  <c r="AG232" i="2"/>
  <c r="AF232" i="2"/>
  <c r="AE232" i="2"/>
  <c r="AC232" i="2"/>
  <c r="AA224" i="2"/>
  <c r="AF224" i="2"/>
  <c r="AD224" i="2"/>
  <c r="AB224" i="2"/>
  <c r="AG224" i="2"/>
  <c r="Z224" i="2"/>
  <c r="AC224" i="2"/>
  <c r="AG216" i="2"/>
  <c r="AB216" i="2"/>
  <c r="AA216" i="2"/>
  <c r="AD216" i="2"/>
  <c r="AF216" i="2"/>
  <c r="AG208" i="2"/>
  <c r="AD208" i="2"/>
  <c r="AF208" i="2"/>
  <c r="AB208" i="2"/>
  <c r="AC208" i="2"/>
  <c r="AE208" i="2"/>
  <c r="Z208" i="2"/>
  <c r="AB200" i="2"/>
  <c r="AD200" i="2"/>
  <c r="AG200" i="2"/>
  <c r="AA200" i="2"/>
  <c r="AA192" i="2"/>
  <c r="AF192" i="2"/>
  <c r="AD192" i="2"/>
  <c r="AG192" i="2"/>
  <c r="AB192" i="2"/>
  <c r="Z192" i="2"/>
  <c r="AE192" i="2"/>
  <c r="AG184" i="2"/>
  <c r="AB184" i="2"/>
  <c r="AA184" i="2"/>
  <c r="AD184" i="2"/>
  <c r="AE184" i="2"/>
  <c r="AC184" i="2"/>
  <c r="AF184" i="2"/>
  <c r="AG176" i="2"/>
  <c r="AD176" i="2"/>
  <c r="AF176" i="2"/>
  <c r="AB176" i="2"/>
  <c r="Z176" i="2"/>
  <c r="AG168" i="2"/>
  <c r="AB168" i="2"/>
  <c r="Z168" i="2"/>
  <c r="AD168" i="2"/>
  <c r="AA168" i="2"/>
  <c r="AC168" i="2"/>
  <c r="AE168" i="2"/>
  <c r="AA160" i="2"/>
  <c r="AF160" i="2"/>
  <c r="AD160" i="2"/>
  <c r="AB160" i="2"/>
  <c r="AC160" i="2"/>
  <c r="Z160" i="2"/>
  <c r="AG160" i="2"/>
  <c r="AG152" i="2"/>
  <c r="AF152" i="2"/>
  <c r="AB152" i="2"/>
  <c r="AA152" i="2"/>
  <c r="AD152" i="2"/>
  <c r="Z152" i="2"/>
  <c r="AG144" i="2"/>
  <c r="AF144" i="2"/>
  <c r="AD144" i="2"/>
  <c r="AB144" i="2"/>
  <c r="AE144" i="2"/>
  <c r="AA144" i="2"/>
  <c r="Z144" i="2"/>
  <c r="AC144" i="2"/>
  <c r="AB136" i="2"/>
  <c r="Z136" i="2"/>
  <c r="AG136" i="2"/>
  <c r="AD136" i="2"/>
  <c r="AA136" i="2"/>
  <c r="AF136" i="2"/>
  <c r="AA128" i="2"/>
  <c r="AG128" i="2"/>
  <c r="AD128" i="2"/>
  <c r="AB128" i="2"/>
  <c r="AF128" i="2"/>
  <c r="Z128" i="2"/>
  <c r="AE128" i="2"/>
  <c r="AG120" i="2"/>
  <c r="AF120" i="2"/>
  <c r="AB120" i="2"/>
  <c r="AA120" i="2"/>
  <c r="AD120" i="2"/>
  <c r="Z120" i="2"/>
  <c r="AC120" i="2"/>
  <c r="AE120" i="2"/>
  <c r="AG112" i="2"/>
  <c r="AF112" i="2"/>
  <c r="AD112" i="2"/>
  <c r="AB112" i="2"/>
  <c r="AA112" i="2"/>
  <c r="AB104" i="2"/>
  <c r="Z104" i="2"/>
  <c r="AD104" i="2"/>
  <c r="AF104" i="2"/>
  <c r="AA104" i="2"/>
  <c r="AG104" i="2"/>
  <c r="AE104" i="2"/>
  <c r="AC104" i="2"/>
  <c r="AA96" i="2"/>
  <c r="AD96" i="2"/>
  <c r="AF96" i="2"/>
  <c r="AB96" i="2"/>
  <c r="AC96" i="2"/>
  <c r="AG88" i="2"/>
  <c r="AF88" i="2"/>
  <c r="AB88" i="2"/>
  <c r="AA88" i="2"/>
  <c r="AD88" i="2"/>
  <c r="Z88" i="2"/>
  <c r="AG80" i="2"/>
  <c r="AF80" i="2"/>
  <c r="AD80" i="2"/>
  <c r="AB80" i="2"/>
  <c r="AC80" i="2"/>
  <c r="AE80" i="2"/>
  <c r="AF72" i="2"/>
  <c r="AB72" i="2"/>
  <c r="Z72" i="2"/>
  <c r="AD72" i="2"/>
  <c r="AG72" i="2"/>
  <c r="AA72" i="2"/>
  <c r="AA64" i="2"/>
  <c r="AD64" i="2"/>
  <c r="AG64" i="2"/>
  <c r="AB64" i="2"/>
  <c r="AE64" i="2"/>
  <c r="AF64" i="2"/>
  <c r="AG56" i="2"/>
  <c r="AF56" i="2"/>
  <c r="AB56" i="2"/>
  <c r="AA56" i="2"/>
  <c r="AD56" i="2"/>
  <c r="Z56" i="2"/>
  <c r="AE56" i="2"/>
  <c r="AC56" i="2"/>
  <c r="AG48" i="2"/>
  <c r="AF48" i="2"/>
  <c r="AD48" i="2"/>
  <c r="AB48" i="2"/>
  <c r="AG40" i="2"/>
  <c r="AB40" i="2"/>
  <c r="Z40" i="2"/>
  <c r="AF40" i="2"/>
  <c r="AD40" i="2"/>
  <c r="AA40" i="2"/>
  <c r="AC40" i="2"/>
  <c r="AE40" i="2"/>
  <c r="AA32" i="2"/>
  <c r="AF32" i="2"/>
  <c r="AD32" i="2"/>
  <c r="AB32" i="2"/>
  <c r="AC32" i="2"/>
  <c r="Z32" i="2"/>
  <c r="AG24" i="2"/>
  <c r="AF24" i="2"/>
  <c r="AB24" i="2"/>
  <c r="AA24" i="2"/>
  <c r="AD24" i="2"/>
  <c r="Z24" i="2"/>
  <c r="AG16" i="2"/>
  <c r="AF16" i="2"/>
  <c r="AD16" i="2"/>
  <c r="AB16" i="2"/>
  <c r="AE16" i="2"/>
  <c r="Z16" i="2"/>
  <c r="AC16" i="2"/>
  <c r="AA16" i="2"/>
  <c r="AB8" i="2"/>
  <c r="Z8" i="2"/>
  <c r="AG8" i="2"/>
  <c r="AD8" i="2"/>
  <c r="AA8" i="2"/>
  <c r="AF8" i="2"/>
  <c r="U373" i="2"/>
  <c r="U365" i="2"/>
  <c r="U357" i="2"/>
  <c r="U349" i="2"/>
  <c r="U341" i="2"/>
  <c r="U333" i="2"/>
  <c r="U325" i="2"/>
  <c r="U317" i="2"/>
  <c r="U309" i="2"/>
  <c r="U301" i="2"/>
  <c r="U293" i="2"/>
  <c r="U285" i="2"/>
  <c r="U277" i="2"/>
  <c r="U269" i="2"/>
  <c r="U261" i="2"/>
  <c r="U253" i="2"/>
  <c r="U245" i="2"/>
  <c r="U237" i="2"/>
  <c r="U229" i="2"/>
  <c r="U221" i="2"/>
  <c r="U213" i="2"/>
  <c r="U205" i="2"/>
  <c r="U197" i="2"/>
  <c r="U189" i="2"/>
  <c r="U181" i="2"/>
  <c r="U173" i="2"/>
  <c r="U165" i="2"/>
  <c r="U157" i="2"/>
  <c r="U149" i="2"/>
  <c r="U141" i="2"/>
  <c r="U133" i="2"/>
  <c r="U125" i="2"/>
  <c r="U117" i="2"/>
  <c r="U109" i="2"/>
  <c r="U101" i="2"/>
  <c r="U93" i="2"/>
  <c r="U85" i="2"/>
  <c r="U77" i="2"/>
  <c r="U69" i="2"/>
  <c r="U61" i="2"/>
  <c r="U53" i="2"/>
  <c r="U45" i="2"/>
  <c r="U37" i="2"/>
  <c r="U29" i="2"/>
  <c r="U21" i="2"/>
  <c r="U13" i="2"/>
  <c r="AI5" i="2"/>
  <c r="AA5" i="2"/>
  <c r="V375" i="2"/>
  <c r="V351" i="2"/>
  <c r="V247" i="2"/>
  <c r="V156" i="2"/>
  <c r="V147" i="2"/>
  <c r="V138" i="2"/>
  <c r="V129" i="2"/>
  <c r="V120" i="2"/>
  <c r="V92" i="2"/>
  <c r="V83" i="2"/>
  <c r="V74" i="2"/>
  <c r="V65" i="2"/>
  <c r="V56" i="2"/>
  <c r="V28" i="2"/>
  <c r="V19" i="2"/>
  <c r="V10" i="2"/>
  <c r="AH364" i="2"/>
  <c r="AH348" i="2"/>
  <c r="AH332" i="2"/>
  <c r="AH316" i="2"/>
  <c r="AH300" i="2"/>
  <c r="AH284" i="2"/>
  <c r="AH268" i="2"/>
  <c r="AH252" i="2"/>
  <c r="AH236" i="2"/>
  <c r="AH220" i="2"/>
  <c r="AH204" i="2"/>
  <c r="AH188" i="2"/>
  <c r="AH172" i="2"/>
  <c r="AH156" i="2"/>
  <c r="AH140" i="2"/>
  <c r="AH124" i="2"/>
  <c r="AH108" i="2"/>
  <c r="AH92" i="2"/>
  <c r="AH76" i="2"/>
  <c r="AH60" i="2"/>
  <c r="AH44" i="2"/>
  <c r="AH28" i="2"/>
  <c r="AH12" i="2"/>
  <c r="AI376" i="2"/>
  <c r="AI360" i="2"/>
  <c r="AI344" i="2"/>
  <c r="AI328" i="2"/>
  <c r="AI312" i="2"/>
  <c r="AI296" i="2"/>
  <c r="AI280" i="2"/>
  <c r="AI264" i="2"/>
  <c r="AI248" i="2"/>
  <c r="AI232" i="2"/>
  <c r="AI216" i="2"/>
  <c r="AI200" i="2"/>
  <c r="AI184" i="2"/>
  <c r="AI168" i="2"/>
  <c r="AI152" i="2"/>
  <c r="AI136" i="2"/>
  <c r="AI120" i="2"/>
  <c r="AI104" i="2"/>
  <c r="AI88" i="2"/>
  <c r="AI72" i="2"/>
  <c r="AI56" i="2"/>
  <c r="AI40" i="2"/>
  <c r="AI24" i="2"/>
  <c r="AI8" i="2"/>
  <c r="W364" i="2"/>
  <c r="W348" i="2"/>
  <c r="W332" i="2"/>
  <c r="W316" i="2"/>
  <c r="W300" i="2"/>
  <c r="W284" i="2"/>
  <c r="W268" i="2"/>
  <c r="W252" i="2"/>
  <c r="W236" i="2"/>
  <c r="W220" i="2"/>
  <c r="W204" i="2"/>
  <c r="W188" i="2"/>
  <c r="W172" i="2"/>
  <c r="W156" i="2"/>
  <c r="W140" i="2"/>
  <c r="W124" i="2"/>
  <c r="W108" i="2"/>
  <c r="W92" i="2"/>
  <c r="W76" i="2"/>
  <c r="W60" i="2"/>
  <c r="W44" i="2"/>
  <c r="W28" i="2"/>
  <c r="W12" i="2"/>
  <c r="X376" i="2"/>
  <c r="X360" i="2"/>
  <c r="X344" i="2"/>
  <c r="X328" i="2"/>
  <c r="X312" i="2"/>
  <c r="X296" i="2"/>
  <c r="X280" i="2"/>
  <c r="X264" i="2"/>
  <c r="X248" i="2"/>
  <c r="X232" i="2"/>
  <c r="X216" i="2"/>
  <c r="X200" i="2"/>
  <c r="X184" i="2"/>
  <c r="X168" i="2"/>
  <c r="X152" i="2"/>
  <c r="X136" i="2"/>
  <c r="X120" i="2"/>
  <c r="X104" i="2"/>
  <c r="X88" i="2"/>
  <c r="X72" i="2"/>
  <c r="X56" i="2"/>
  <c r="X40" i="2"/>
  <c r="X24" i="2"/>
  <c r="X8" i="2"/>
  <c r="Y372" i="2"/>
  <c r="Y356" i="2"/>
  <c r="Y340" i="2"/>
  <c r="Y324" i="2"/>
  <c r="Y308" i="2"/>
  <c r="Y292" i="2"/>
  <c r="Y276" i="2"/>
  <c r="Y260" i="2"/>
  <c r="Y244" i="2"/>
  <c r="Y228" i="2"/>
  <c r="Y212" i="2"/>
  <c r="Y196" i="2"/>
  <c r="Y180" i="2"/>
  <c r="Y164" i="2"/>
  <c r="Y148" i="2"/>
  <c r="Y132" i="2"/>
  <c r="Y116" i="2"/>
  <c r="Y100" i="2"/>
  <c r="Y84" i="2"/>
  <c r="Y68" i="2"/>
  <c r="Y52" i="2"/>
  <c r="Y36" i="2"/>
  <c r="Y20" i="2"/>
  <c r="Z368" i="2"/>
  <c r="Z352" i="2"/>
  <c r="Z336" i="2"/>
  <c r="Z296" i="2"/>
  <c r="Z276" i="2"/>
  <c r="Z232" i="2"/>
  <c r="Z212" i="2"/>
  <c r="Z140" i="2"/>
  <c r="Z107" i="2"/>
  <c r="Z64" i="2"/>
  <c r="AA348" i="2"/>
  <c r="AA293" i="2"/>
  <c r="AA235" i="2"/>
  <c r="AA176" i="2"/>
  <c r="AA123" i="2"/>
  <c r="AB296" i="2"/>
  <c r="AB228" i="2"/>
  <c r="AB60" i="2"/>
  <c r="AC299" i="2"/>
  <c r="AC216" i="2"/>
  <c r="AC128" i="2"/>
  <c r="AC43" i="2"/>
  <c r="AD292" i="2"/>
  <c r="AD204" i="2"/>
  <c r="AD36" i="2"/>
  <c r="AE368" i="2"/>
  <c r="AE280" i="2"/>
  <c r="AE195" i="2"/>
  <c r="AE112" i="2"/>
  <c r="AE24" i="2"/>
  <c r="AF340" i="2"/>
  <c r="AF200" i="2"/>
  <c r="AG20" i="2"/>
  <c r="AF375" i="2"/>
  <c r="AA375" i="2"/>
  <c r="AC375" i="2"/>
  <c r="AE375" i="2"/>
  <c r="AB375" i="2"/>
  <c r="AI375" i="2"/>
  <c r="AH375" i="2"/>
  <c r="Z375" i="2"/>
  <c r="Y375" i="2"/>
  <c r="X375" i="2"/>
  <c r="W375" i="2"/>
  <c r="AG367" i="2"/>
  <c r="AF367" i="2"/>
  <c r="AD367" i="2"/>
  <c r="AB367" i="2"/>
  <c r="AE367" i="2"/>
  <c r="AC367" i="2"/>
  <c r="AI367" i="2"/>
  <c r="AH367" i="2"/>
  <c r="Z367" i="2"/>
  <c r="Y367" i="2"/>
  <c r="X367" i="2"/>
  <c r="W367" i="2"/>
  <c r="AG359" i="2"/>
  <c r="AF359" i="2"/>
  <c r="AC359" i="2"/>
  <c r="AB359" i="2"/>
  <c r="AA359" i="2"/>
  <c r="AE359" i="2"/>
  <c r="AI359" i="2"/>
  <c r="AH359" i="2"/>
  <c r="Z359" i="2"/>
  <c r="Y359" i="2"/>
  <c r="X359" i="2"/>
  <c r="W359" i="2"/>
  <c r="AF351" i="2"/>
  <c r="AD351" i="2"/>
  <c r="AG351" i="2"/>
  <c r="AE351" i="2"/>
  <c r="AC351" i="2"/>
  <c r="AI351" i="2"/>
  <c r="AH351" i="2"/>
  <c r="Z351" i="2"/>
  <c r="Y351" i="2"/>
  <c r="X351" i="2"/>
  <c r="W351" i="2"/>
  <c r="AG343" i="2"/>
  <c r="AA343" i="2"/>
  <c r="AC343" i="2"/>
  <c r="AF343" i="2"/>
  <c r="AE343" i="2"/>
  <c r="AB343" i="2"/>
  <c r="AD343" i="2"/>
  <c r="AI343" i="2"/>
  <c r="AH343" i="2"/>
  <c r="Z343" i="2"/>
  <c r="Y343" i="2"/>
  <c r="X343" i="2"/>
  <c r="W343" i="2"/>
  <c r="AG335" i="2"/>
  <c r="AD335" i="2"/>
  <c r="AB335" i="2"/>
  <c r="AF335" i="2"/>
  <c r="AE335" i="2"/>
  <c r="AC335" i="2"/>
  <c r="AI335" i="2"/>
  <c r="AH335" i="2"/>
  <c r="Z335" i="2"/>
  <c r="Y335" i="2"/>
  <c r="X335" i="2"/>
  <c r="W335" i="2"/>
  <c r="AG327" i="2"/>
  <c r="AF327" i="2"/>
  <c r="AC327" i="2"/>
  <c r="AB327" i="2"/>
  <c r="AA327" i="2"/>
  <c r="AE327" i="2"/>
  <c r="AI327" i="2"/>
  <c r="AH327" i="2"/>
  <c r="AD327" i="2"/>
  <c r="Z327" i="2"/>
  <c r="Y327" i="2"/>
  <c r="X327" i="2"/>
  <c r="W327" i="2"/>
  <c r="AF319" i="2"/>
  <c r="AD319" i="2"/>
  <c r="AE319" i="2"/>
  <c r="AC319" i="2"/>
  <c r="AI319" i="2"/>
  <c r="AH319" i="2"/>
  <c r="AB319" i="2"/>
  <c r="Y319" i="2"/>
  <c r="X319" i="2"/>
  <c r="W319" i="2"/>
  <c r="AA311" i="2"/>
  <c r="AC311" i="2"/>
  <c r="AE311" i="2"/>
  <c r="AB311" i="2"/>
  <c r="Z311" i="2"/>
  <c r="AI311" i="2"/>
  <c r="AH311" i="2"/>
  <c r="Y311" i="2"/>
  <c r="X311" i="2"/>
  <c r="W311" i="2"/>
  <c r="AG303" i="2"/>
  <c r="AF303" i="2"/>
  <c r="AD303" i="2"/>
  <c r="AB303" i="2"/>
  <c r="AE303" i="2"/>
  <c r="AC303" i="2"/>
  <c r="AI303" i="2"/>
  <c r="AH303" i="2"/>
  <c r="AA303" i="2"/>
  <c r="Y303" i="2"/>
  <c r="X303" i="2"/>
  <c r="W303" i="2"/>
  <c r="AG295" i="2"/>
  <c r="AF295" i="2"/>
  <c r="AC295" i="2"/>
  <c r="AB295" i="2"/>
  <c r="AA295" i="2"/>
  <c r="AE295" i="2"/>
  <c r="AI295" i="2"/>
  <c r="AH295" i="2"/>
  <c r="Z295" i="2"/>
  <c r="Y295" i="2"/>
  <c r="X295" i="2"/>
  <c r="W295" i="2"/>
  <c r="AF287" i="2"/>
  <c r="AD287" i="2"/>
  <c r="AE287" i="2"/>
  <c r="AG287" i="2"/>
  <c r="AC287" i="2"/>
  <c r="AA287" i="2"/>
  <c r="AI287" i="2"/>
  <c r="AH287" i="2"/>
  <c r="AB287" i="2"/>
  <c r="Y287" i="2"/>
  <c r="X287" i="2"/>
  <c r="W287" i="2"/>
  <c r="AF279" i="2"/>
  <c r="AA279" i="2"/>
  <c r="AC279" i="2"/>
  <c r="AG279" i="2"/>
  <c r="AE279" i="2"/>
  <c r="AB279" i="2"/>
  <c r="Z279" i="2"/>
  <c r="AI279" i="2"/>
  <c r="AH279" i="2"/>
  <c r="AD279" i="2"/>
  <c r="Y279" i="2"/>
  <c r="X279" i="2"/>
  <c r="W279" i="2"/>
  <c r="AG271" i="2"/>
  <c r="AD271" i="2"/>
  <c r="AB271" i="2"/>
  <c r="AE271" i="2"/>
  <c r="AF271" i="2"/>
  <c r="AC271" i="2"/>
  <c r="AI271" i="2"/>
  <c r="AH271" i="2"/>
  <c r="AA271" i="2"/>
  <c r="Y271" i="2"/>
  <c r="X271" i="2"/>
  <c r="W271" i="2"/>
  <c r="AG263" i="2"/>
  <c r="AF263" i="2"/>
  <c r="AC263" i="2"/>
  <c r="AB263" i="2"/>
  <c r="AA263" i="2"/>
  <c r="AE263" i="2"/>
  <c r="AD263" i="2"/>
  <c r="AI263" i="2"/>
  <c r="AH263" i="2"/>
  <c r="Z263" i="2"/>
  <c r="Y263" i="2"/>
  <c r="X263" i="2"/>
  <c r="W263" i="2"/>
  <c r="AF255" i="2"/>
  <c r="AG255" i="2"/>
  <c r="AD255" i="2"/>
  <c r="AE255" i="2"/>
  <c r="AB255" i="2"/>
  <c r="AC255" i="2"/>
  <c r="AA255" i="2"/>
  <c r="AI255" i="2"/>
  <c r="AH255" i="2"/>
  <c r="Y255" i="2"/>
  <c r="X255" i="2"/>
  <c r="W255" i="2"/>
  <c r="AB247" i="2"/>
  <c r="AA247" i="2"/>
  <c r="AC247" i="2"/>
  <c r="AE247" i="2"/>
  <c r="Z247" i="2"/>
  <c r="AI247" i="2"/>
  <c r="AH247" i="2"/>
  <c r="Y247" i="2"/>
  <c r="X247" i="2"/>
  <c r="W247" i="2"/>
  <c r="AG239" i="2"/>
  <c r="AD239" i="2"/>
  <c r="AE239" i="2"/>
  <c r="AC239" i="2"/>
  <c r="AB239" i="2"/>
  <c r="AI239" i="2"/>
  <c r="AH239" i="2"/>
  <c r="Y239" i="2"/>
  <c r="X239" i="2"/>
  <c r="W239" i="2"/>
  <c r="AG231" i="2"/>
  <c r="AB231" i="2"/>
  <c r="AF231" i="2"/>
  <c r="AC231" i="2"/>
  <c r="AA231" i="2"/>
  <c r="AE231" i="2"/>
  <c r="AI231" i="2"/>
  <c r="AH231" i="2"/>
  <c r="Z231" i="2"/>
  <c r="Y231" i="2"/>
  <c r="X231" i="2"/>
  <c r="W231" i="2"/>
  <c r="AF223" i="2"/>
  <c r="AD223" i="2"/>
  <c r="AG223" i="2"/>
  <c r="AE223" i="2"/>
  <c r="AC223" i="2"/>
  <c r="AI223" i="2"/>
  <c r="AH223" i="2"/>
  <c r="AB223" i="2"/>
  <c r="Y223" i="2"/>
  <c r="X223" i="2"/>
  <c r="W223" i="2"/>
  <c r="AB215" i="2"/>
  <c r="AG215" i="2"/>
  <c r="AA215" i="2"/>
  <c r="AC215" i="2"/>
  <c r="AF215" i="2"/>
  <c r="AE215" i="2"/>
  <c r="AD215" i="2"/>
  <c r="Z215" i="2"/>
  <c r="AI215" i="2"/>
  <c r="AH215" i="2"/>
  <c r="Y215" i="2"/>
  <c r="X215" i="2"/>
  <c r="W215" i="2"/>
  <c r="AG207" i="2"/>
  <c r="AD207" i="2"/>
  <c r="AE207" i="2"/>
  <c r="AC207" i="2"/>
  <c r="AI207" i="2"/>
  <c r="AH207" i="2"/>
  <c r="Y207" i="2"/>
  <c r="X207" i="2"/>
  <c r="W207" i="2"/>
  <c r="AG199" i="2"/>
  <c r="AB199" i="2"/>
  <c r="AF199" i="2"/>
  <c r="AC199" i="2"/>
  <c r="AA199" i="2"/>
  <c r="AE199" i="2"/>
  <c r="AI199" i="2"/>
  <c r="AH199" i="2"/>
  <c r="AD199" i="2"/>
  <c r="Z199" i="2"/>
  <c r="Y199" i="2"/>
  <c r="X199" i="2"/>
  <c r="W199" i="2"/>
  <c r="AF191" i="2"/>
  <c r="AD191" i="2"/>
  <c r="AE191" i="2"/>
  <c r="AC191" i="2"/>
  <c r="AI191" i="2"/>
  <c r="AH191" i="2"/>
  <c r="Y191" i="2"/>
  <c r="X191" i="2"/>
  <c r="W191" i="2"/>
  <c r="AB183" i="2"/>
  <c r="AA183" i="2"/>
  <c r="AC183" i="2"/>
  <c r="AF183" i="2"/>
  <c r="AE183" i="2"/>
  <c r="Z183" i="2"/>
  <c r="AI183" i="2"/>
  <c r="AH183" i="2"/>
  <c r="AG183" i="2"/>
  <c r="Y183" i="2"/>
  <c r="X183" i="2"/>
  <c r="W183" i="2"/>
  <c r="AG175" i="2"/>
  <c r="AD175" i="2"/>
  <c r="AE175" i="2"/>
  <c r="AC175" i="2"/>
  <c r="AA175" i="2"/>
  <c r="AI175" i="2"/>
  <c r="AH175" i="2"/>
  <c r="AF175" i="2"/>
  <c r="AB175" i="2"/>
  <c r="Y175" i="2"/>
  <c r="X175" i="2"/>
  <c r="W175" i="2"/>
  <c r="AG167" i="2"/>
  <c r="AB167" i="2"/>
  <c r="AF167" i="2"/>
  <c r="AC167" i="2"/>
  <c r="AA167" i="2"/>
  <c r="AE167" i="2"/>
  <c r="AI167" i="2"/>
  <c r="AH167" i="2"/>
  <c r="Y167" i="2"/>
  <c r="X167" i="2"/>
  <c r="W167" i="2"/>
  <c r="AF159" i="2"/>
  <c r="AD159" i="2"/>
  <c r="AE159" i="2"/>
  <c r="AG159" i="2"/>
  <c r="AC159" i="2"/>
  <c r="Z159" i="2"/>
  <c r="AB159" i="2"/>
  <c r="AI159" i="2"/>
  <c r="AH159" i="2"/>
  <c r="AA159" i="2"/>
  <c r="Y159" i="2"/>
  <c r="X159" i="2"/>
  <c r="W159" i="2"/>
  <c r="AB151" i="2"/>
  <c r="AA151" i="2"/>
  <c r="AC151" i="2"/>
  <c r="AG151" i="2"/>
  <c r="AE151" i="2"/>
  <c r="AI151" i="2"/>
  <c r="AH151" i="2"/>
  <c r="AD151" i="2"/>
  <c r="Z151" i="2"/>
  <c r="Y151" i="2"/>
  <c r="X151" i="2"/>
  <c r="W151" i="2"/>
  <c r="AG143" i="2"/>
  <c r="AF143" i="2"/>
  <c r="AD143" i="2"/>
  <c r="AE143" i="2"/>
  <c r="AC143" i="2"/>
  <c r="AA143" i="2"/>
  <c r="Z143" i="2"/>
  <c r="AI143" i="2"/>
  <c r="AH143" i="2"/>
  <c r="Y143" i="2"/>
  <c r="X143" i="2"/>
  <c r="W143" i="2"/>
  <c r="AG135" i="2"/>
  <c r="AF135" i="2"/>
  <c r="AB135" i="2"/>
  <c r="Z135" i="2"/>
  <c r="AC135" i="2"/>
  <c r="AA135" i="2"/>
  <c r="AE135" i="2"/>
  <c r="AD135" i="2"/>
  <c r="AI135" i="2"/>
  <c r="AH135" i="2"/>
  <c r="Y135" i="2"/>
  <c r="X135" i="2"/>
  <c r="W135" i="2"/>
  <c r="AG127" i="2"/>
  <c r="AD127" i="2"/>
  <c r="AF127" i="2"/>
  <c r="AE127" i="2"/>
  <c r="AC127" i="2"/>
  <c r="Z127" i="2"/>
  <c r="AI127" i="2"/>
  <c r="AH127" i="2"/>
  <c r="AA127" i="2"/>
  <c r="Y127" i="2"/>
  <c r="X127" i="2"/>
  <c r="W127" i="2"/>
  <c r="AB119" i="2"/>
  <c r="AF119" i="2"/>
  <c r="AA119" i="2"/>
  <c r="AC119" i="2"/>
  <c r="AE119" i="2"/>
  <c r="AG119" i="2"/>
  <c r="AI119" i="2"/>
  <c r="AH119" i="2"/>
  <c r="Z119" i="2"/>
  <c r="Y119" i="2"/>
  <c r="X119" i="2"/>
  <c r="W119" i="2"/>
  <c r="AG111" i="2"/>
  <c r="AF111" i="2"/>
  <c r="AD111" i="2"/>
  <c r="AE111" i="2"/>
  <c r="AC111" i="2"/>
  <c r="AB111" i="2"/>
  <c r="Z111" i="2"/>
  <c r="AI111" i="2"/>
  <c r="AH111" i="2"/>
  <c r="Y111" i="2"/>
  <c r="X111" i="2"/>
  <c r="W111" i="2"/>
  <c r="AG103" i="2"/>
  <c r="AF103" i="2"/>
  <c r="AB103" i="2"/>
  <c r="Z103" i="2"/>
  <c r="AC103" i="2"/>
  <c r="AA103" i="2"/>
  <c r="AE103" i="2"/>
  <c r="AI103" i="2"/>
  <c r="AH103" i="2"/>
  <c r="Y103" i="2"/>
  <c r="X103" i="2"/>
  <c r="W103" i="2"/>
  <c r="AD95" i="2"/>
  <c r="AG95" i="2"/>
  <c r="AE95" i="2"/>
  <c r="AC95" i="2"/>
  <c r="Z95" i="2"/>
  <c r="AI95" i="2"/>
  <c r="AH95" i="2"/>
  <c r="AB95" i="2"/>
  <c r="Y95" i="2"/>
  <c r="X95" i="2"/>
  <c r="W95" i="2"/>
  <c r="AB87" i="2"/>
  <c r="AG87" i="2"/>
  <c r="AA87" i="2"/>
  <c r="AC87" i="2"/>
  <c r="AE87" i="2"/>
  <c r="AD87" i="2"/>
  <c r="AI87" i="2"/>
  <c r="AH87" i="2"/>
  <c r="AF87" i="2"/>
  <c r="Y87" i="2"/>
  <c r="X87" i="2"/>
  <c r="W87" i="2"/>
  <c r="AG79" i="2"/>
  <c r="AF79" i="2"/>
  <c r="AD79" i="2"/>
  <c r="AE79" i="2"/>
  <c r="AC79" i="2"/>
  <c r="Z79" i="2"/>
  <c r="AI79" i="2"/>
  <c r="AH79" i="2"/>
  <c r="Y79" i="2"/>
  <c r="X79" i="2"/>
  <c r="W79" i="2"/>
  <c r="AG71" i="2"/>
  <c r="AF71" i="2"/>
  <c r="AB71" i="2"/>
  <c r="Z71" i="2"/>
  <c r="AC71" i="2"/>
  <c r="AA71" i="2"/>
  <c r="AE71" i="2"/>
  <c r="AI71" i="2"/>
  <c r="AH71" i="2"/>
  <c r="AD71" i="2"/>
  <c r="Y71" i="2"/>
  <c r="X71" i="2"/>
  <c r="W71" i="2"/>
  <c r="AD63" i="2"/>
  <c r="AE63" i="2"/>
  <c r="Z63" i="2"/>
  <c r="AF63" i="2"/>
  <c r="AC63" i="2"/>
  <c r="AI63" i="2"/>
  <c r="AH63" i="2"/>
  <c r="AG63" i="2"/>
  <c r="Y63" i="2"/>
  <c r="X63" i="2"/>
  <c r="W63" i="2"/>
  <c r="AB55" i="2"/>
  <c r="AA55" i="2"/>
  <c r="AC55" i="2"/>
  <c r="AF55" i="2"/>
  <c r="AE55" i="2"/>
  <c r="AI55" i="2"/>
  <c r="AH55" i="2"/>
  <c r="AG55" i="2"/>
  <c r="Z55" i="2"/>
  <c r="Y55" i="2"/>
  <c r="X55" i="2"/>
  <c r="W55" i="2"/>
  <c r="AG47" i="2"/>
  <c r="AF47" i="2"/>
  <c r="AD47" i="2"/>
  <c r="AE47" i="2"/>
  <c r="AC47" i="2"/>
  <c r="Z47" i="2"/>
  <c r="AI47" i="2"/>
  <c r="AH47" i="2"/>
  <c r="AB47" i="2"/>
  <c r="AA47" i="2"/>
  <c r="Y47" i="2"/>
  <c r="X47" i="2"/>
  <c r="W47" i="2"/>
  <c r="AG39" i="2"/>
  <c r="AF39" i="2"/>
  <c r="AB39" i="2"/>
  <c r="Z39" i="2"/>
  <c r="AC39" i="2"/>
  <c r="AA39" i="2"/>
  <c r="AE39" i="2"/>
  <c r="AI39" i="2"/>
  <c r="AH39" i="2"/>
  <c r="Y39" i="2"/>
  <c r="X39" i="2"/>
  <c r="W39" i="2"/>
  <c r="AF31" i="2"/>
  <c r="AD31" i="2"/>
  <c r="AE31" i="2"/>
  <c r="Z31" i="2"/>
  <c r="AG31" i="2"/>
  <c r="AC31" i="2"/>
  <c r="AB31" i="2"/>
  <c r="AA31" i="2"/>
  <c r="AI31" i="2"/>
  <c r="AH31" i="2"/>
  <c r="Y31" i="2"/>
  <c r="X31" i="2"/>
  <c r="W31" i="2"/>
  <c r="AB23" i="2"/>
  <c r="AA23" i="2"/>
  <c r="AC23" i="2"/>
  <c r="AG23" i="2"/>
  <c r="AE23" i="2"/>
  <c r="AF23" i="2"/>
  <c r="AI23" i="2"/>
  <c r="AH23" i="2"/>
  <c r="AD23" i="2"/>
  <c r="Y23" i="2"/>
  <c r="X23" i="2"/>
  <c r="W23" i="2"/>
  <c r="AG15" i="2"/>
  <c r="AF15" i="2"/>
  <c r="AD15" i="2"/>
  <c r="AE15" i="2"/>
  <c r="AC15" i="2"/>
  <c r="Z15" i="2"/>
  <c r="AI15" i="2"/>
  <c r="AH15" i="2"/>
  <c r="AA15" i="2"/>
  <c r="Y15" i="2"/>
  <c r="X15" i="2"/>
  <c r="W15" i="2"/>
  <c r="AG7" i="2"/>
  <c r="AF7" i="2"/>
  <c r="AB7" i="2"/>
  <c r="Z7" i="2"/>
  <c r="AC7" i="2"/>
  <c r="AA7" i="2"/>
  <c r="AE7" i="2"/>
  <c r="AD7" i="2"/>
  <c r="AI7" i="2"/>
  <c r="AH7" i="2"/>
  <c r="Y7" i="2"/>
  <c r="X7" i="2"/>
  <c r="W7" i="2"/>
  <c r="U372" i="2"/>
  <c r="U364" i="2"/>
  <c r="U356" i="2"/>
  <c r="U348" i="2"/>
  <c r="U340" i="2"/>
  <c r="U332" i="2"/>
  <c r="U324" i="2"/>
  <c r="U316" i="2"/>
  <c r="U308" i="2"/>
  <c r="U300" i="2"/>
  <c r="U292" i="2"/>
  <c r="U284" i="2"/>
  <c r="U276" i="2"/>
  <c r="U268" i="2"/>
  <c r="U260" i="2"/>
  <c r="U252" i="2"/>
  <c r="U244" i="2"/>
  <c r="U236" i="2"/>
  <c r="U228" i="2"/>
  <c r="U220" i="2"/>
  <c r="U212" i="2"/>
  <c r="U204" i="2"/>
  <c r="U196" i="2"/>
  <c r="U188" i="2"/>
  <c r="U180" i="2"/>
  <c r="U172" i="2"/>
  <c r="U164" i="2"/>
  <c r="U156" i="2"/>
  <c r="U148" i="2"/>
  <c r="U140" i="2"/>
  <c r="U132" i="2"/>
  <c r="U124" i="2"/>
  <c r="U116" i="2"/>
  <c r="U108" i="2"/>
  <c r="U100" i="2"/>
  <c r="U92" i="2"/>
  <c r="U84" i="2"/>
  <c r="U76" i="2"/>
  <c r="U68" i="2"/>
  <c r="U60" i="2"/>
  <c r="U52" i="2"/>
  <c r="U44" i="2"/>
  <c r="U36" i="2"/>
  <c r="U28" i="2"/>
  <c r="U20" i="2"/>
  <c r="U12" i="2"/>
  <c r="AH5" i="2"/>
  <c r="Z5" i="2"/>
  <c r="V164" i="2"/>
  <c r="V155" i="2"/>
  <c r="V146" i="2"/>
  <c r="V137" i="2"/>
  <c r="V128" i="2"/>
  <c r="V119" i="2"/>
  <c r="V100" i="2"/>
  <c r="V91" i="2"/>
  <c r="V82" i="2"/>
  <c r="V73" i="2"/>
  <c r="V64" i="2"/>
  <c r="V55" i="2"/>
  <c r="V36" i="2"/>
  <c r="V27" i="2"/>
  <c r="V18" i="2"/>
  <c r="V9" i="2"/>
  <c r="AH377" i="2"/>
  <c r="AH361" i="2"/>
  <c r="AH345" i="2"/>
  <c r="AH329" i="2"/>
  <c r="AH313" i="2"/>
  <c r="AH297" i="2"/>
  <c r="AH281" i="2"/>
  <c r="AH265" i="2"/>
  <c r="AH249" i="2"/>
  <c r="AH233" i="2"/>
  <c r="AH217" i="2"/>
  <c r="AH201" i="2"/>
  <c r="AH185" i="2"/>
  <c r="AH169" i="2"/>
  <c r="AH153" i="2"/>
  <c r="AH137" i="2"/>
  <c r="AH121" i="2"/>
  <c r="AH105" i="2"/>
  <c r="AH89" i="2"/>
  <c r="AH73" i="2"/>
  <c r="AH57" i="2"/>
  <c r="AH41" i="2"/>
  <c r="AH25" i="2"/>
  <c r="AH9" i="2"/>
  <c r="AI373" i="2"/>
  <c r="AI357" i="2"/>
  <c r="AI341" i="2"/>
  <c r="AI325" i="2"/>
  <c r="AI309" i="2"/>
  <c r="AI293" i="2"/>
  <c r="AI277" i="2"/>
  <c r="AI261" i="2"/>
  <c r="AI245" i="2"/>
  <c r="AI229" i="2"/>
  <c r="AI213" i="2"/>
  <c r="AI197" i="2"/>
  <c r="AI181" i="2"/>
  <c r="AI165" i="2"/>
  <c r="AI149" i="2"/>
  <c r="AI133" i="2"/>
  <c r="AI117" i="2"/>
  <c r="AI101" i="2"/>
  <c r="AI85" i="2"/>
  <c r="AI69" i="2"/>
  <c r="AI53" i="2"/>
  <c r="AI37" i="2"/>
  <c r="AI21" i="2"/>
  <c r="W377" i="2"/>
  <c r="W361" i="2"/>
  <c r="W345" i="2"/>
  <c r="W329" i="2"/>
  <c r="W313" i="2"/>
  <c r="W297" i="2"/>
  <c r="W281" i="2"/>
  <c r="W265" i="2"/>
  <c r="W249" i="2"/>
  <c r="W233" i="2"/>
  <c r="W217" i="2"/>
  <c r="W201" i="2"/>
  <c r="W185" i="2"/>
  <c r="W169" i="2"/>
  <c r="W153" i="2"/>
  <c r="W137" i="2"/>
  <c r="W121" i="2"/>
  <c r="W105" i="2"/>
  <c r="W89" i="2"/>
  <c r="W73" i="2"/>
  <c r="W57" i="2"/>
  <c r="W41" i="2"/>
  <c r="W25" i="2"/>
  <c r="W9" i="2"/>
  <c r="X373" i="2"/>
  <c r="X357" i="2"/>
  <c r="X341" i="2"/>
  <c r="X325" i="2"/>
  <c r="X309" i="2"/>
  <c r="X293" i="2"/>
  <c r="X277" i="2"/>
  <c r="X261" i="2"/>
  <c r="X245" i="2"/>
  <c r="X229" i="2"/>
  <c r="X213" i="2"/>
  <c r="X197" i="2"/>
  <c r="X181" i="2"/>
  <c r="X165" i="2"/>
  <c r="X149" i="2"/>
  <c r="X133" i="2"/>
  <c r="X117" i="2"/>
  <c r="X101" i="2"/>
  <c r="X85" i="2"/>
  <c r="X69" i="2"/>
  <c r="X53" i="2"/>
  <c r="X37" i="2"/>
  <c r="X21" i="2"/>
  <c r="Y369" i="2"/>
  <c r="Y353" i="2"/>
  <c r="Y337" i="2"/>
  <c r="Y321" i="2"/>
  <c r="Y305" i="2"/>
  <c r="Y289" i="2"/>
  <c r="Y273" i="2"/>
  <c r="Y257" i="2"/>
  <c r="Y241" i="2"/>
  <c r="Y225" i="2"/>
  <c r="Y209" i="2"/>
  <c r="Y193" i="2"/>
  <c r="Y177" i="2"/>
  <c r="Y161" i="2"/>
  <c r="Y145" i="2"/>
  <c r="Y129" i="2"/>
  <c r="Y113" i="2"/>
  <c r="Y97" i="2"/>
  <c r="Y81" i="2"/>
  <c r="Y65" i="2"/>
  <c r="Y49" i="2"/>
  <c r="Y33" i="2"/>
  <c r="Y17" i="2"/>
  <c r="Z365" i="2"/>
  <c r="Z349" i="2"/>
  <c r="Z333" i="2"/>
  <c r="Z315" i="2"/>
  <c r="Z293" i="2"/>
  <c r="Z271" i="2"/>
  <c r="Z251" i="2"/>
  <c r="Z229" i="2"/>
  <c r="Z207" i="2"/>
  <c r="Z187" i="2"/>
  <c r="Z164" i="2"/>
  <c r="Z133" i="2"/>
  <c r="Z99" i="2"/>
  <c r="AA336" i="2"/>
  <c r="AA283" i="2"/>
  <c r="AA223" i="2"/>
  <c r="AA111" i="2"/>
  <c r="AA53" i="2"/>
  <c r="AB341" i="2"/>
  <c r="AB212" i="2"/>
  <c r="AB127" i="2"/>
  <c r="AB44" i="2"/>
  <c r="AC368" i="2"/>
  <c r="AC283" i="2"/>
  <c r="AC200" i="2"/>
  <c r="AC112" i="2"/>
  <c r="AC27" i="2"/>
  <c r="AD359" i="2"/>
  <c r="AD276" i="2"/>
  <c r="AD188" i="2"/>
  <c r="AD103" i="2"/>
  <c r="AD20" i="2"/>
  <c r="AE352" i="2"/>
  <c r="AE264" i="2"/>
  <c r="AE179" i="2"/>
  <c r="AE96" i="2"/>
  <c r="AE8" i="2"/>
  <c r="AF315" i="2"/>
  <c r="AF168" i="2"/>
  <c r="AG204" i="2"/>
  <c r="AK383" i="2"/>
  <c r="AK463" i="2" s="1"/>
  <c r="M487" i="4"/>
  <c r="O497" i="4"/>
  <c r="I468" i="11"/>
  <c r="I21" i="24" s="1"/>
  <c r="Q477" i="11"/>
  <c r="Q30" i="24" s="1"/>
  <c r="J458" i="4"/>
  <c r="R458" i="4"/>
  <c r="K459" i="4"/>
  <c r="S459" i="4"/>
  <c r="E460" i="4"/>
  <c r="M460" i="4"/>
  <c r="I461" i="4"/>
  <c r="Q461" i="4"/>
  <c r="E462" i="4"/>
  <c r="M462" i="4"/>
  <c r="H463" i="4"/>
  <c r="P463" i="4"/>
  <c r="J464" i="4"/>
  <c r="R464" i="4"/>
  <c r="L465" i="4"/>
  <c r="F466" i="4"/>
  <c r="N466" i="4"/>
  <c r="H467" i="4"/>
  <c r="P467" i="4"/>
  <c r="I468" i="4"/>
  <c r="Q468" i="4"/>
  <c r="J469" i="4"/>
  <c r="J22" i="22" s="1"/>
  <c r="R469" i="4"/>
  <c r="R22" i="22" s="1"/>
  <c r="K470" i="4"/>
  <c r="K23" i="22" s="1"/>
  <c r="S470" i="4"/>
  <c r="S23" i="22" s="1"/>
  <c r="L471" i="4"/>
  <c r="L24" i="22" s="1"/>
  <c r="E472" i="4"/>
  <c r="M472" i="4"/>
  <c r="M25" i="22" s="1"/>
  <c r="F473" i="4"/>
  <c r="F26" i="22" s="1"/>
  <c r="N473" i="4"/>
  <c r="N26" i="22" s="1"/>
  <c r="G474" i="4"/>
  <c r="G27" i="22" s="1"/>
  <c r="O474" i="4"/>
  <c r="O27" i="22" s="1"/>
  <c r="H476" i="4"/>
  <c r="H29" i="22" s="1"/>
  <c r="P476" i="4"/>
  <c r="P29" i="22" s="1"/>
  <c r="I477" i="4"/>
  <c r="I30" i="22" s="1"/>
  <c r="Q477" i="4"/>
  <c r="Q30" i="22" s="1"/>
  <c r="J478" i="4"/>
  <c r="J31" i="22" s="1"/>
  <c r="R478" i="4"/>
  <c r="R31" i="22" s="1"/>
  <c r="K479" i="4"/>
  <c r="K32" i="22" s="1"/>
  <c r="S479" i="4"/>
  <c r="S32" i="22" s="1"/>
  <c r="L480" i="4"/>
  <c r="L33" i="22" s="1"/>
  <c r="E481" i="4"/>
  <c r="M481" i="4"/>
  <c r="M34" i="22" s="1"/>
  <c r="F482" i="4"/>
  <c r="F35" i="22" s="1"/>
  <c r="O482" i="4"/>
  <c r="O35" i="22" s="1"/>
  <c r="I483" i="4"/>
  <c r="I36" i="22" s="1"/>
  <c r="E484" i="4"/>
  <c r="P484" i="4"/>
  <c r="P37" i="22" s="1"/>
  <c r="L485" i="4"/>
  <c r="L38" i="22" s="1"/>
  <c r="K486" i="4"/>
  <c r="K39" i="22" s="1"/>
  <c r="K487" i="4"/>
  <c r="L488" i="4"/>
  <c r="P489" i="4"/>
  <c r="H491" i="4"/>
  <c r="E493" i="4"/>
  <c r="E495" i="4"/>
  <c r="G497" i="4"/>
  <c r="I459" i="11"/>
  <c r="I12" i="24" s="1"/>
  <c r="K460" i="11"/>
  <c r="K13" i="24" s="1"/>
  <c r="O461" i="11"/>
  <c r="O14" i="24" s="1"/>
  <c r="S462" i="11"/>
  <c r="S15" i="24" s="1"/>
  <c r="F463" i="11"/>
  <c r="F16" i="24" s="1"/>
  <c r="S470" i="11"/>
  <c r="S23" i="24" s="1"/>
  <c r="H476" i="11"/>
  <c r="H29" i="24" s="1"/>
  <c r="R497" i="7"/>
  <c r="R50" i="29" s="1"/>
  <c r="J497" i="7"/>
  <c r="J50" i="29" s="1"/>
  <c r="Q496" i="7"/>
  <c r="Q49" i="29" s="1"/>
  <c r="I496" i="7"/>
  <c r="I49" i="29" s="1"/>
  <c r="P495" i="7"/>
  <c r="P48" i="29" s="1"/>
  <c r="H495" i="7"/>
  <c r="H48" i="29" s="1"/>
  <c r="O494" i="7"/>
  <c r="O47" i="29" s="1"/>
  <c r="G494" i="7"/>
  <c r="G47" i="29" s="1"/>
  <c r="N493" i="7"/>
  <c r="N46" i="29" s="1"/>
  <c r="F493" i="7"/>
  <c r="F46" i="29" s="1"/>
  <c r="M492" i="7"/>
  <c r="M45" i="29" s="1"/>
  <c r="E492" i="7"/>
  <c r="S491" i="7"/>
  <c r="S44" i="29" s="1"/>
  <c r="P497" i="7"/>
  <c r="P50" i="29" s="1"/>
  <c r="H497" i="7"/>
  <c r="H50" i="29" s="1"/>
  <c r="O496" i="7"/>
  <c r="O49" i="29" s="1"/>
  <c r="G496" i="7"/>
  <c r="G49" i="29" s="1"/>
  <c r="N495" i="7"/>
  <c r="N48" i="29" s="1"/>
  <c r="F495" i="7"/>
  <c r="F48" i="29" s="1"/>
  <c r="M494" i="7"/>
  <c r="M47" i="29" s="1"/>
  <c r="E494" i="7"/>
  <c r="L493" i="7"/>
  <c r="L46" i="29" s="1"/>
  <c r="S492" i="7"/>
  <c r="S45" i="29" s="1"/>
  <c r="K492" i="7"/>
  <c r="K45" i="29" s="1"/>
  <c r="O497" i="7"/>
  <c r="O50" i="29" s="1"/>
  <c r="G497" i="7"/>
  <c r="G50" i="29" s="1"/>
  <c r="N496" i="7"/>
  <c r="N49" i="29" s="1"/>
  <c r="N497" i="7"/>
  <c r="N50" i="29" s="1"/>
  <c r="F497" i="7"/>
  <c r="F50" i="29" s="1"/>
  <c r="M496" i="7"/>
  <c r="M49" i="29" s="1"/>
  <c r="E496" i="7"/>
  <c r="L495" i="7"/>
  <c r="L48" i="29" s="1"/>
  <c r="S494" i="7"/>
  <c r="S47" i="29" s="1"/>
  <c r="K494" i="7"/>
  <c r="K47" i="29" s="1"/>
  <c r="R493" i="7"/>
  <c r="R46" i="29" s="1"/>
  <c r="J493" i="7"/>
  <c r="J46" i="29" s="1"/>
  <c r="Q492" i="7"/>
  <c r="Q45" i="29" s="1"/>
  <c r="I492" i="7"/>
  <c r="I45" i="29" s="1"/>
  <c r="O491" i="7"/>
  <c r="O44" i="29" s="1"/>
  <c r="G491" i="7"/>
  <c r="G44" i="29" s="1"/>
  <c r="N490" i="7"/>
  <c r="N43" i="29" s="1"/>
  <c r="L497" i="7"/>
  <c r="L50" i="29" s="1"/>
  <c r="S496" i="7"/>
  <c r="S49" i="29" s="1"/>
  <c r="K496" i="7"/>
  <c r="K49" i="29" s="1"/>
  <c r="R495" i="7"/>
  <c r="R48" i="29" s="1"/>
  <c r="J495" i="7"/>
  <c r="J48" i="29" s="1"/>
  <c r="Q494" i="7"/>
  <c r="Q47" i="29" s="1"/>
  <c r="I494" i="7"/>
  <c r="I47" i="29" s="1"/>
  <c r="P493" i="7"/>
  <c r="P46" i="29" s="1"/>
  <c r="H493" i="7"/>
  <c r="H46" i="29" s="1"/>
  <c r="O492" i="7"/>
  <c r="O45" i="29" s="1"/>
  <c r="G492" i="7"/>
  <c r="G45" i="29" s="1"/>
  <c r="S497" i="7"/>
  <c r="S50" i="29" s="1"/>
  <c r="K497" i="7"/>
  <c r="K50" i="29" s="1"/>
  <c r="R496" i="7"/>
  <c r="R49" i="29" s="1"/>
  <c r="J496" i="7"/>
  <c r="J49" i="29" s="1"/>
  <c r="Q495" i="7"/>
  <c r="Q48" i="29" s="1"/>
  <c r="I495" i="7"/>
  <c r="I48" i="29" s="1"/>
  <c r="P494" i="7"/>
  <c r="P47" i="29" s="1"/>
  <c r="H494" i="7"/>
  <c r="H47" i="29" s="1"/>
  <c r="O493" i="7"/>
  <c r="O46" i="29" s="1"/>
  <c r="G493" i="7"/>
  <c r="G46" i="29" s="1"/>
  <c r="N492" i="7"/>
  <c r="N45" i="29" s="1"/>
  <c r="F492" i="7"/>
  <c r="F45" i="29" s="1"/>
  <c r="L491" i="7"/>
  <c r="L44" i="29" s="1"/>
  <c r="S490" i="7"/>
  <c r="S43" i="29" s="1"/>
  <c r="K490" i="7"/>
  <c r="K43" i="29" s="1"/>
  <c r="R489" i="7"/>
  <c r="R42" i="29" s="1"/>
  <c r="J489" i="7"/>
  <c r="J42" i="29" s="1"/>
  <c r="Q488" i="7"/>
  <c r="Q41" i="29" s="1"/>
  <c r="I488" i="7"/>
  <c r="I41" i="29" s="1"/>
  <c r="O486" i="7"/>
  <c r="O39" i="29" s="1"/>
  <c r="G486" i="7"/>
  <c r="G39" i="29" s="1"/>
  <c r="N485" i="7"/>
  <c r="N38" i="29" s="1"/>
  <c r="I497" i="7"/>
  <c r="I50" i="29" s="1"/>
  <c r="M495" i="7"/>
  <c r="M48" i="29" s="1"/>
  <c r="F494" i="7"/>
  <c r="F47" i="29" s="1"/>
  <c r="P492" i="7"/>
  <c r="P45" i="29" s="1"/>
  <c r="P491" i="7"/>
  <c r="P44" i="29" s="1"/>
  <c r="E491" i="7"/>
  <c r="I490" i="7"/>
  <c r="I43" i="29" s="1"/>
  <c r="O489" i="7"/>
  <c r="O42" i="29" s="1"/>
  <c r="F489" i="7"/>
  <c r="F42" i="29" s="1"/>
  <c r="L488" i="7"/>
  <c r="L41" i="29" s="1"/>
  <c r="N486" i="7"/>
  <c r="N39" i="29" s="1"/>
  <c r="E486" i="7"/>
  <c r="K485" i="7"/>
  <c r="K38" i="29" s="1"/>
  <c r="R484" i="7"/>
  <c r="R37" i="29" s="1"/>
  <c r="J484" i="7"/>
  <c r="J37" i="29" s="1"/>
  <c r="Q483" i="7"/>
  <c r="Q36" i="29" s="1"/>
  <c r="I483" i="7"/>
  <c r="I36" i="29" s="1"/>
  <c r="P482" i="7"/>
  <c r="P35" i="29" s="1"/>
  <c r="H482" i="7"/>
  <c r="H35" i="29" s="1"/>
  <c r="O481" i="7"/>
  <c r="O34" i="29" s="1"/>
  <c r="G481" i="7"/>
  <c r="G34" i="29" s="1"/>
  <c r="N480" i="7"/>
  <c r="N33" i="29" s="1"/>
  <c r="F480" i="7"/>
  <c r="F33" i="29" s="1"/>
  <c r="M479" i="7"/>
  <c r="M32" i="29" s="1"/>
  <c r="E479" i="7"/>
  <c r="L478" i="7"/>
  <c r="L31" i="29" s="1"/>
  <c r="S477" i="7"/>
  <c r="S30" i="29" s="1"/>
  <c r="K477" i="7"/>
  <c r="K30" i="29" s="1"/>
  <c r="R476" i="7"/>
  <c r="R29" i="29" s="1"/>
  <c r="J476" i="7"/>
  <c r="J29" i="29" s="1"/>
  <c r="Q474" i="7"/>
  <c r="I474" i="7"/>
  <c r="P473" i="7"/>
  <c r="P26" i="29" s="1"/>
  <c r="H473" i="7"/>
  <c r="H26" i="29" s="1"/>
  <c r="O472" i="7"/>
  <c r="O25" i="29" s="1"/>
  <c r="G472" i="7"/>
  <c r="G25" i="29" s="1"/>
  <c r="N471" i="7"/>
  <c r="N24" i="29" s="1"/>
  <c r="F471" i="7"/>
  <c r="F24" i="29" s="1"/>
  <c r="M470" i="7"/>
  <c r="M23" i="29" s="1"/>
  <c r="E470" i="7"/>
  <c r="L469" i="7"/>
  <c r="L22" i="29" s="1"/>
  <c r="E497" i="7"/>
  <c r="K495" i="7"/>
  <c r="K48" i="29" s="1"/>
  <c r="S493" i="7"/>
  <c r="S46" i="29" s="1"/>
  <c r="L492" i="7"/>
  <c r="L45" i="29" s="1"/>
  <c r="N491" i="7"/>
  <c r="N44" i="29" s="1"/>
  <c r="R490" i="7"/>
  <c r="R43" i="29" s="1"/>
  <c r="H490" i="7"/>
  <c r="H43" i="29" s="1"/>
  <c r="N489" i="7"/>
  <c r="N42" i="29" s="1"/>
  <c r="E489" i="7"/>
  <c r="K488" i="7"/>
  <c r="K41" i="29" s="1"/>
  <c r="M486" i="7"/>
  <c r="M39" i="29" s="1"/>
  <c r="S485" i="7"/>
  <c r="S38" i="29" s="1"/>
  <c r="J485" i="7"/>
  <c r="J38" i="29" s="1"/>
  <c r="Q484" i="7"/>
  <c r="Q37" i="29" s="1"/>
  <c r="I484" i="7"/>
  <c r="I37" i="29" s="1"/>
  <c r="P483" i="7"/>
  <c r="P36" i="29" s="1"/>
  <c r="H483" i="7"/>
  <c r="O482" i="7"/>
  <c r="O35" i="29" s="1"/>
  <c r="G482" i="7"/>
  <c r="G35" i="29" s="1"/>
  <c r="N481" i="7"/>
  <c r="N34" i="29" s="1"/>
  <c r="F481" i="7"/>
  <c r="F34" i="29" s="1"/>
  <c r="M480" i="7"/>
  <c r="M33" i="29" s="1"/>
  <c r="E480" i="7"/>
  <c r="L479" i="7"/>
  <c r="L32" i="29" s="1"/>
  <c r="S478" i="7"/>
  <c r="K478" i="7"/>
  <c r="K31" i="29" s="1"/>
  <c r="R477" i="7"/>
  <c r="R30" i="29" s="1"/>
  <c r="J477" i="7"/>
  <c r="J30" i="29" s="1"/>
  <c r="Q476" i="7"/>
  <c r="Q29" i="29" s="1"/>
  <c r="I476" i="7"/>
  <c r="I29" i="29" s="1"/>
  <c r="P474" i="7"/>
  <c r="H474" i="7"/>
  <c r="O473" i="7"/>
  <c r="G473" i="7"/>
  <c r="G26" i="29" s="1"/>
  <c r="N472" i="7"/>
  <c r="N25" i="29" s="1"/>
  <c r="F472" i="7"/>
  <c r="F25" i="29" s="1"/>
  <c r="M471" i="7"/>
  <c r="M24" i="29" s="1"/>
  <c r="E471" i="7"/>
  <c r="L470" i="7"/>
  <c r="L23" i="29" s="1"/>
  <c r="S469" i="7"/>
  <c r="S22" i="29" s="1"/>
  <c r="K469" i="7"/>
  <c r="P496" i="7"/>
  <c r="P49" i="29" s="1"/>
  <c r="G495" i="7"/>
  <c r="G48" i="29" s="1"/>
  <c r="Q493" i="7"/>
  <c r="Q46" i="29" s="1"/>
  <c r="J492" i="7"/>
  <c r="J45" i="29" s="1"/>
  <c r="M491" i="7"/>
  <c r="M44" i="29" s="1"/>
  <c r="Q490" i="7"/>
  <c r="Q43" i="29" s="1"/>
  <c r="G490" i="7"/>
  <c r="G43" i="29" s="1"/>
  <c r="M489" i="7"/>
  <c r="M42" i="29" s="1"/>
  <c r="S488" i="7"/>
  <c r="S41" i="29" s="1"/>
  <c r="J488" i="7"/>
  <c r="J41" i="29" s="1"/>
  <c r="L486" i="7"/>
  <c r="L39" i="29" s="1"/>
  <c r="R485" i="7"/>
  <c r="R38" i="29" s="1"/>
  <c r="I485" i="7"/>
  <c r="I38" i="29" s="1"/>
  <c r="P484" i="7"/>
  <c r="P37" i="29" s="1"/>
  <c r="H484" i="7"/>
  <c r="H37" i="29" s="1"/>
  <c r="O483" i="7"/>
  <c r="G483" i="7"/>
  <c r="G36" i="29" s="1"/>
  <c r="N482" i="7"/>
  <c r="N35" i="29" s="1"/>
  <c r="F482" i="7"/>
  <c r="F35" i="29" s="1"/>
  <c r="M481" i="7"/>
  <c r="M34" i="29" s="1"/>
  <c r="E481" i="7"/>
  <c r="L480" i="7"/>
  <c r="L33" i="29" s="1"/>
  <c r="S479" i="7"/>
  <c r="S32" i="29" s="1"/>
  <c r="K479" i="7"/>
  <c r="R478" i="7"/>
  <c r="R31" i="29" s="1"/>
  <c r="J478" i="7"/>
  <c r="J31" i="29" s="1"/>
  <c r="Q477" i="7"/>
  <c r="Q30" i="29" s="1"/>
  <c r="I477" i="7"/>
  <c r="I30" i="29" s="1"/>
  <c r="P476" i="7"/>
  <c r="P29" i="29" s="1"/>
  <c r="H476" i="7"/>
  <c r="H29" i="29" s="1"/>
  <c r="O474" i="7"/>
  <c r="G474" i="7"/>
  <c r="G27" i="29" s="1"/>
  <c r="N473" i="7"/>
  <c r="N26" i="29" s="1"/>
  <c r="F473" i="7"/>
  <c r="F26" i="29" s="1"/>
  <c r="M472" i="7"/>
  <c r="M25" i="29" s="1"/>
  <c r="E472" i="7"/>
  <c r="L471" i="7"/>
  <c r="L24" i="29" s="1"/>
  <c r="S470" i="7"/>
  <c r="S23" i="29" s="1"/>
  <c r="K470" i="7"/>
  <c r="K23" i="29" s="1"/>
  <c r="R469" i="7"/>
  <c r="J469" i="7"/>
  <c r="J22" i="29" s="1"/>
  <c r="L496" i="7"/>
  <c r="L49" i="29" s="1"/>
  <c r="E495" i="7"/>
  <c r="M493" i="7"/>
  <c r="M46" i="29" s="1"/>
  <c r="H492" i="7"/>
  <c r="H45" i="29" s="1"/>
  <c r="K491" i="7"/>
  <c r="K44" i="29" s="1"/>
  <c r="P490" i="7"/>
  <c r="P43" i="29" s="1"/>
  <c r="F490" i="7"/>
  <c r="F43" i="29" s="1"/>
  <c r="L489" i="7"/>
  <c r="L42" i="29" s="1"/>
  <c r="R488" i="7"/>
  <c r="R41" i="29" s="1"/>
  <c r="H488" i="7"/>
  <c r="H41" i="29" s="1"/>
  <c r="K486" i="7"/>
  <c r="K39" i="29" s="1"/>
  <c r="Q485" i="7"/>
  <c r="Q38" i="29" s="1"/>
  <c r="H485" i="7"/>
  <c r="O484" i="7"/>
  <c r="G484" i="7"/>
  <c r="G37" i="29" s="1"/>
  <c r="N483" i="7"/>
  <c r="N36" i="29" s="1"/>
  <c r="F483" i="7"/>
  <c r="F36" i="29" s="1"/>
  <c r="M482" i="7"/>
  <c r="M35" i="29" s="1"/>
  <c r="E482" i="7"/>
  <c r="L481" i="7"/>
  <c r="L34" i="29" s="1"/>
  <c r="S480" i="7"/>
  <c r="K480" i="7"/>
  <c r="R479" i="7"/>
  <c r="R32" i="29" s="1"/>
  <c r="J479" i="7"/>
  <c r="J32" i="29" s="1"/>
  <c r="Q478" i="7"/>
  <c r="Q31" i="29" s="1"/>
  <c r="I478" i="7"/>
  <c r="I31" i="29" s="1"/>
  <c r="P477" i="7"/>
  <c r="P30" i="29" s="1"/>
  <c r="H477" i="7"/>
  <c r="H30" i="29" s="1"/>
  <c r="O476" i="7"/>
  <c r="G476" i="7"/>
  <c r="N474" i="7"/>
  <c r="F474" i="7"/>
  <c r="M473" i="7"/>
  <c r="M26" i="29" s="1"/>
  <c r="E473" i="7"/>
  <c r="L472" i="7"/>
  <c r="L25" i="29" s="1"/>
  <c r="S471" i="7"/>
  <c r="S24" i="29" s="1"/>
  <c r="K471" i="7"/>
  <c r="R470" i="7"/>
  <c r="J470" i="7"/>
  <c r="J23" i="29" s="1"/>
  <c r="Q469" i="7"/>
  <c r="Q22" i="29" s="1"/>
  <c r="I469" i="7"/>
  <c r="I22" i="29" s="1"/>
  <c r="H496" i="7"/>
  <c r="H49" i="29" s="1"/>
  <c r="R494" i="7"/>
  <c r="R47" i="29" s="1"/>
  <c r="K493" i="7"/>
  <c r="K46" i="29" s="1"/>
  <c r="J491" i="7"/>
  <c r="J44" i="29" s="1"/>
  <c r="O490" i="7"/>
  <c r="O43" i="29" s="1"/>
  <c r="E490" i="7"/>
  <c r="K489" i="7"/>
  <c r="K42" i="29" s="1"/>
  <c r="P488" i="7"/>
  <c r="P41" i="29" s="1"/>
  <c r="G488" i="7"/>
  <c r="G41" i="29" s="1"/>
  <c r="S486" i="7"/>
  <c r="J486" i="7"/>
  <c r="P485" i="7"/>
  <c r="P38" i="29" s="1"/>
  <c r="G485" i="7"/>
  <c r="G38" i="29" s="1"/>
  <c r="N484" i="7"/>
  <c r="N37" i="29" s="1"/>
  <c r="F484" i="7"/>
  <c r="F37" i="29" s="1"/>
  <c r="M483" i="7"/>
  <c r="M36" i="29" s="1"/>
  <c r="E483" i="7"/>
  <c r="L482" i="7"/>
  <c r="S481" i="7"/>
  <c r="K481" i="7"/>
  <c r="K34" i="29" s="1"/>
  <c r="R480" i="7"/>
  <c r="R33" i="29" s="1"/>
  <c r="J480" i="7"/>
  <c r="J33" i="29" s="1"/>
  <c r="Q479" i="7"/>
  <c r="Q32" i="29" s="1"/>
  <c r="I479" i="7"/>
  <c r="I32" i="29" s="1"/>
  <c r="P478" i="7"/>
  <c r="H478" i="7"/>
  <c r="O477" i="7"/>
  <c r="G477" i="7"/>
  <c r="G30" i="29" s="1"/>
  <c r="N476" i="7"/>
  <c r="N29" i="29" s="1"/>
  <c r="F476" i="7"/>
  <c r="F29" i="29" s="1"/>
  <c r="M474" i="7"/>
  <c r="E474" i="7"/>
  <c r="L473" i="7"/>
  <c r="S472" i="7"/>
  <c r="K472" i="7"/>
  <c r="R471" i="7"/>
  <c r="R24" i="29" s="1"/>
  <c r="J471" i="7"/>
  <c r="J24" i="29" s="1"/>
  <c r="Q470" i="7"/>
  <c r="Q23" i="29" s="1"/>
  <c r="I470" i="7"/>
  <c r="I23" i="29" s="1"/>
  <c r="P469" i="7"/>
  <c r="P22" i="29" s="1"/>
  <c r="H469" i="7"/>
  <c r="H22" i="29" s="1"/>
  <c r="Q497" i="7"/>
  <c r="Q50" i="29" s="1"/>
  <c r="S495" i="7"/>
  <c r="S48" i="29" s="1"/>
  <c r="L494" i="7"/>
  <c r="L47" i="29" s="1"/>
  <c r="E493" i="7"/>
  <c r="R491" i="7"/>
  <c r="R44" i="29" s="1"/>
  <c r="H491" i="7"/>
  <c r="H44" i="29" s="1"/>
  <c r="L490" i="7"/>
  <c r="L43" i="29" s="1"/>
  <c r="Q489" i="7"/>
  <c r="Q42" i="29" s="1"/>
  <c r="H489" i="7"/>
  <c r="H42" i="29" s="1"/>
  <c r="N488" i="7"/>
  <c r="N41" i="29" s="1"/>
  <c r="E488" i="7"/>
  <c r="Q486" i="7"/>
  <c r="Q39" i="29" s="1"/>
  <c r="H486" i="7"/>
  <c r="H39" i="29" s="1"/>
  <c r="M485" i="7"/>
  <c r="M38" i="29" s="1"/>
  <c r="E485" i="7"/>
  <c r="L484" i="7"/>
  <c r="S483" i="7"/>
  <c r="K483" i="7"/>
  <c r="K36" i="29" s="1"/>
  <c r="R482" i="7"/>
  <c r="R35" i="29" s="1"/>
  <c r="J482" i="7"/>
  <c r="J35" i="29" s="1"/>
  <c r="Q481" i="7"/>
  <c r="Q34" i="29" s="1"/>
  <c r="I481" i="7"/>
  <c r="I34" i="29" s="1"/>
  <c r="P480" i="7"/>
  <c r="H480" i="7"/>
  <c r="O479" i="7"/>
  <c r="G479" i="7"/>
  <c r="G32" i="29" s="1"/>
  <c r="N478" i="7"/>
  <c r="N31" i="29" s="1"/>
  <c r="F478" i="7"/>
  <c r="F31" i="29" s="1"/>
  <c r="M477" i="7"/>
  <c r="M30" i="29" s="1"/>
  <c r="E477" i="7"/>
  <c r="L476" i="7"/>
  <c r="S474" i="7"/>
  <c r="S27" i="29" s="1"/>
  <c r="K474" i="7"/>
  <c r="K27" i="29" s="1"/>
  <c r="R473" i="7"/>
  <c r="R26" i="29" s="1"/>
  <c r="J473" i="7"/>
  <c r="J26" i="29" s="1"/>
  <c r="Q472" i="7"/>
  <c r="Q25" i="29" s="1"/>
  <c r="I472" i="7"/>
  <c r="I25" i="29" s="1"/>
  <c r="P471" i="7"/>
  <c r="P24" i="29" s="1"/>
  <c r="H471" i="7"/>
  <c r="O470" i="7"/>
  <c r="G470" i="7"/>
  <c r="N469" i="7"/>
  <c r="N22" i="29" s="1"/>
  <c r="F469" i="7"/>
  <c r="M497" i="7"/>
  <c r="M50" i="29" s="1"/>
  <c r="O495" i="7"/>
  <c r="O48" i="29" s="1"/>
  <c r="J494" i="7"/>
  <c r="J47" i="29" s="1"/>
  <c r="R492" i="7"/>
  <c r="R45" i="29" s="1"/>
  <c r="Q491" i="7"/>
  <c r="Q44" i="29" s="1"/>
  <c r="F491" i="7"/>
  <c r="F44" i="29" s="1"/>
  <c r="J490" i="7"/>
  <c r="J43" i="29" s="1"/>
  <c r="P489" i="7"/>
  <c r="P42" i="29" s="1"/>
  <c r="G489" i="7"/>
  <c r="G42" i="29" s="1"/>
  <c r="M488" i="7"/>
  <c r="M41" i="29" s="1"/>
  <c r="P486" i="7"/>
  <c r="F486" i="7"/>
  <c r="L485" i="7"/>
  <c r="S484" i="7"/>
  <c r="S37" i="29" s="1"/>
  <c r="K484" i="7"/>
  <c r="K37" i="29" s="1"/>
  <c r="R483" i="7"/>
  <c r="R36" i="29" s="1"/>
  <c r="J483" i="7"/>
  <c r="J36" i="29" s="1"/>
  <c r="Q482" i="7"/>
  <c r="Q35" i="29" s="1"/>
  <c r="I482" i="7"/>
  <c r="P481" i="7"/>
  <c r="H481" i="7"/>
  <c r="O480" i="7"/>
  <c r="O33" i="29" s="1"/>
  <c r="G480" i="7"/>
  <c r="G33" i="29" s="1"/>
  <c r="N479" i="7"/>
  <c r="N32" i="29" s="1"/>
  <c r="F479" i="7"/>
  <c r="F32" i="29" s="1"/>
  <c r="M478" i="7"/>
  <c r="M31" i="29" s="1"/>
  <c r="E478" i="7"/>
  <c r="L477" i="7"/>
  <c r="S476" i="7"/>
  <c r="K476" i="7"/>
  <c r="K29" i="29" s="1"/>
  <c r="R474" i="7"/>
  <c r="J474" i="7"/>
  <c r="Q473" i="7"/>
  <c r="Q26" i="29" s="1"/>
  <c r="I473" i="7"/>
  <c r="I26" i="29" s="1"/>
  <c r="P472" i="7"/>
  <c r="H472" i="7"/>
  <c r="O471" i="7"/>
  <c r="G471" i="7"/>
  <c r="G24" i="29" s="1"/>
  <c r="N470" i="7"/>
  <c r="N23" i="29" s="1"/>
  <c r="F470" i="7"/>
  <c r="F23" i="29" s="1"/>
  <c r="M469" i="7"/>
  <c r="M22" i="29" s="1"/>
  <c r="E469" i="7"/>
  <c r="R486" i="7"/>
  <c r="K482" i="7"/>
  <c r="G478" i="7"/>
  <c r="G31" i="29" s="1"/>
  <c r="R472" i="7"/>
  <c r="R25" i="29" s="1"/>
  <c r="I491" i="7"/>
  <c r="I44" i="29" s="1"/>
  <c r="I486" i="7"/>
  <c r="I39" i="29" s="1"/>
  <c r="R481" i="7"/>
  <c r="R34" i="29" s="1"/>
  <c r="N477" i="7"/>
  <c r="J472" i="7"/>
  <c r="M490" i="7"/>
  <c r="M43" i="29" s="1"/>
  <c r="O485" i="7"/>
  <c r="O38" i="29" s="1"/>
  <c r="J481" i="7"/>
  <c r="J34" i="29" s="1"/>
  <c r="F477" i="7"/>
  <c r="F30" i="29" s="1"/>
  <c r="Q471" i="7"/>
  <c r="Q24" i="29" s="1"/>
  <c r="S489" i="7"/>
  <c r="S42" i="29" s="1"/>
  <c r="F485" i="7"/>
  <c r="Q480" i="7"/>
  <c r="M476" i="7"/>
  <c r="I471" i="7"/>
  <c r="I24" i="29" s="1"/>
  <c r="F496" i="7"/>
  <c r="F49" i="29" s="1"/>
  <c r="I489" i="7"/>
  <c r="I42" i="29" s="1"/>
  <c r="M484" i="7"/>
  <c r="M37" i="29" s="1"/>
  <c r="I480" i="7"/>
  <c r="I33" i="29" s="1"/>
  <c r="E476" i="7"/>
  <c r="P470" i="7"/>
  <c r="N494" i="7"/>
  <c r="N47" i="29" s="1"/>
  <c r="O488" i="7"/>
  <c r="O41" i="29" s="1"/>
  <c r="E484" i="7"/>
  <c r="P479" i="7"/>
  <c r="P32" i="29" s="1"/>
  <c r="L474" i="7"/>
  <c r="H470" i="7"/>
  <c r="H23" i="29" s="1"/>
  <c r="I493" i="7"/>
  <c r="I46" i="29" s="1"/>
  <c r="F488" i="7"/>
  <c r="F41" i="29" s="1"/>
  <c r="L483" i="7"/>
  <c r="H479" i="7"/>
  <c r="H32" i="29" s="1"/>
  <c r="S473" i="7"/>
  <c r="S26" i="29" s="1"/>
  <c r="O469" i="7"/>
  <c r="O22" i="29" s="1"/>
  <c r="S482" i="7"/>
  <c r="S35" i="29" s="1"/>
  <c r="O478" i="7"/>
  <c r="K473" i="7"/>
  <c r="G469" i="7"/>
  <c r="G22" i="29" s="1"/>
  <c r="R487" i="6"/>
  <c r="R40" i="26" s="1"/>
  <c r="J487" i="6"/>
  <c r="J40" i="26" s="1"/>
  <c r="Q487" i="6"/>
  <c r="Q40" i="26" s="1"/>
  <c r="I487" i="6"/>
  <c r="I40" i="26" s="1"/>
  <c r="P487" i="6"/>
  <c r="P40" i="26" s="1"/>
  <c r="H487" i="6"/>
  <c r="H40" i="26" s="1"/>
  <c r="O487" i="6"/>
  <c r="O40" i="26" s="1"/>
  <c r="G487" i="6"/>
  <c r="G40" i="26" s="1"/>
  <c r="M487" i="6"/>
  <c r="M40" i="26" s="1"/>
  <c r="L487" i="6"/>
  <c r="L40" i="26" s="1"/>
  <c r="R468" i="6"/>
  <c r="R21" i="26" s="1"/>
  <c r="J468" i="6"/>
  <c r="J21" i="26" s="1"/>
  <c r="Q467" i="6"/>
  <c r="Q20" i="26" s="1"/>
  <c r="I467" i="6"/>
  <c r="I20" i="26" s="1"/>
  <c r="O466" i="6"/>
  <c r="O19" i="26" s="1"/>
  <c r="G466" i="6"/>
  <c r="G19" i="26" s="1"/>
  <c r="M465" i="6"/>
  <c r="M18" i="26" s="1"/>
  <c r="E465" i="6"/>
  <c r="S464" i="6"/>
  <c r="S17" i="26" s="1"/>
  <c r="K464" i="6"/>
  <c r="K17" i="26" s="1"/>
  <c r="Q463" i="6"/>
  <c r="Q16" i="26" s="1"/>
  <c r="I463" i="6"/>
  <c r="I16" i="26" s="1"/>
  <c r="N462" i="6"/>
  <c r="N15" i="26" s="1"/>
  <c r="F462" i="6"/>
  <c r="F15" i="26" s="1"/>
  <c r="R461" i="6"/>
  <c r="R14" i="26" s="1"/>
  <c r="J461" i="6"/>
  <c r="J14" i="26" s="1"/>
  <c r="N460" i="6"/>
  <c r="N13" i="26" s="1"/>
  <c r="F460" i="6"/>
  <c r="F13" i="26" s="1"/>
  <c r="L459" i="6"/>
  <c r="L12" i="26" s="1"/>
  <c r="S458" i="6"/>
  <c r="S11" i="26" s="1"/>
  <c r="K458" i="6"/>
  <c r="K11" i="26" s="1"/>
  <c r="Q468" i="6"/>
  <c r="Q21" i="26" s="1"/>
  <c r="I468" i="6"/>
  <c r="I21" i="26" s="1"/>
  <c r="P467" i="6"/>
  <c r="P20" i="26" s="1"/>
  <c r="H467" i="6"/>
  <c r="H20" i="26" s="1"/>
  <c r="N466" i="6"/>
  <c r="N19" i="26" s="1"/>
  <c r="F466" i="6"/>
  <c r="F19" i="26" s="1"/>
  <c r="L465" i="6"/>
  <c r="L18" i="26" s="1"/>
  <c r="R464" i="6"/>
  <c r="R17" i="26" s="1"/>
  <c r="J464" i="6"/>
  <c r="J17" i="26" s="1"/>
  <c r="P468" i="6"/>
  <c r="P21" i="26" s="1"/>
  <c r="H468" i="6"/>
  <c r="H21" i="26" s="1"/>
  <c r="O467" i="6"/>
  <c r="O20" i="26" s="1"/>
  <c r="G467" i="6"/>
  <c r="G20" i="26" s="1"/>
  <c r="M466" i="6"/>
  <c r="M19" i="26" s="1"/>
  <c r="E466" i="6"/>
  <c r="S465" i="6"/>
  <c r="S18" i="26" s="1"/>
  <c r="K465" i="6"/>
  <c r="K18" i="26" s="1"/>
  <c r="Q464" i="6"/>
  <c r="Q17" i="26" s="1"/>
  <c r="I464" i="6"/>
  <c r="I17" i="26" s="1"/>
  <c r="O463" i="6"/>
  <c r="O16" i="26" s="1"/>
  <c r="G463" i="6"/>
  <c r="G16" i="26" s="1"/>
  <c r="L462" i="6"/>
  <c r="L15" i="26" s="1"/>
  <c r="P461" i="6"/>
  <c r="P14" i="26" s="1"/>
  <c r="H461" i="6"/>
  <c r="H14" i="26" s="1"/>
  <c r="L460" i="6"/>
  <c r="L13" i="26" s="1"/>
  <c r="R459" i="6"/>
  <c r="R12" i="26" s="1"/>
  <c r="J459" i="6"/>
  <c r="J12" i="26" s="1"/>
  <c r="Q458" i="6"/>
  <c r="Q11" i="26" s="1"/>
  <c r="I458" i="6"/>
  <c r="I11" i="26" s="1"/>
  <c r="O468" i="6"/>
  <c r="O21" i="26" s="1"/>
  <c r="G468" i="6"/>
  <c r="G21" i="26" s="1"/>
  <c r="N467" i="6"/>
  <c r="N20" i="26" s="1"/>
  <c r="F467" i="6"/>
  <c r="F20" i="26" s="1"/>
  <c r="L466" i="6"/>
  <c r="L19" i="26" s="1"/>
  <c r="R465" i="6"/>
  <c r="R18" i="26" s="1"/>
  <c r="J465" i="6"/>
  <c r="J18" i="26" s="1"/>
  <c r="P464" i="6"/>
  <c r="P17" i="26" s="1"/>
  <c r="H464" i="6"/>
  <c r="H17" i="26" s="1"/>
  <c r="N463" i="6"/>
  <c r="N16" i="26" s="1"/>
  <c r="F463" i="6"/>
  <c r="F16" i="26" s="1"/>
  <c r="S462" i="6"/>
  <c r="S15" i="26" s="1"/>
  <c r="K462" i="6"/>
  <c r="K15" i="26" s="1"/>
  <c r="O461" i="6"/>
  <c r="O14" i="26" s="1"/>
  <c r="G461" i="6"/>
  <c r="G14" i="26" s="1"/>
  <c r="S460" i="6"/>
  <c r="S13" i="26" s="1"/>
  <c r="K460" i="6"/>
  <c r="K13" i="26" s="1"/>
  <c r="Q459" i="6"/>
  <c r="Q12" i="26" s="1"/>
  <c r="I459" i="6"/>
  <c r="I12" i="26" s="1"/>
  <c r="P458" i="6"/>
  <c r="P11" i="26" s="1"/>
  <c r="H458" i="6"/>
  <c r="H11" i="26" s="1"/>
  <c r="S487" i="6"/>
  <c r="S40" i="26" s="1"/>
  <c r="N468" i="6"/>
  <c r="N21" i="26" s="1"/>
  <c r="F468" i="6"/>
  <c r="F21" i="26" s="1"/>
  <c r="M467" i="6"/>
  <c r="M20" i="26" s="1"/>
  <c r="E467" i="6"/>
  <c r="S466" i="6"/>
  <c r="S19" i="26" s="1"/>
  <c r="K466" i="6"/>
  <c r="K19" i="26" s="1"/>
  <c r="Q465" i="6"/>
  <c r="Q18" i="26" s="1"/>
  <c r="I465" i="6"/>
  <c r="I18" i="26" s="1"/>
  <c r="O464" i="6"/>
  <c r="O17" i="26" s="1"/>
  <c r="G464" i="6"/>
  <c r="G17" i="26" s="1"/>
  <c r="M463" i="6"/>
  <c r="M16" i="26" s="1"/>
  <c r="E463" i="6"/>
  <c r="R462" i="6"/>
  <c r="R15" i="26" s="1"/>
  <c r="J462" i="6"/>
  <c r="J15" i="26" s="1"/>
  <c r="N461" i="6"/>
  <c r="N14" i="26" s="1"/>
  <c r="F461" i="6"/>
  <c r="F14" i="26" s="1"/>
  <c r="R460" i="6"/>
  <c r="R13" i="26" s="1"/>
  <c r="J460" i="6"/>
  <c r="J13" i="26" s="1"/>
  <c r="P459" i="6"/>
  <c r="P12" i="26" s="1"/>
  <c r="H459" i="6"/>
  <c r="H12" i="26" s="1"/>
  <c r="O458" i="6"/>
  <c r="O11" i="26" s="1"/>
  <c r="G458" i="6"/>
  <c r="G11" i="26" s="1"/>
  <c r="N487" i="6"/>
  <c r="N40" i="26" s="1"/>
  <c r="M468" i="6"/>
  <c r="M21" i="26" s="1"/>
  <c r="L467" i="6"/>
  <c r="L20" i="26" s="1"/>
  <c r="R466" i="6"/>
  <c r="R19" i="26" s="1"/>
  <c r="J466" i="6"/>
  <c r="J19" i="26" s="1"/>
  <c r="P465" i="6"/>
  <c r="P18" i="26" s="1"/>
  <c r="H465" i="6"/>
  <c r="H18" i="26" s="1"/>
  <c r="N464" i="6"/>
  <c r="N17" i="26" s="1"/>
  <c r="F464" i="6"/>
  <c r="F17" i="26" s="1"/>
  <c r="L463" i="6"/>
  <c r="L16" i="26" s="1"/>
  <c r="Q462" i="6"/>
  <c r="Q15" i="26" s="1"/>
  <c r="I462" i="6"/>
  <c r="I15" i="26" s="1"/>
  <c r="M461" i="6"/>
  <c r="M14" i="26" s="1"/>
  <c r="E461" i="6"/>
  <c r="Q460" i="6"/>
  <c r="Q13" i="26" s="1"/>
  <c r="I460" i="6"/>
  <c r="I13" i="26" s="1"/>
  <c r="O459" i="6"/>
  <c r="O12" i="26" s="1"/>
  <c r="G459" i="6"/>
  <c r="G12" i="26" s="1"/>
  <c r="N458" i="6"/>
  <c r="N11" i="26" s="1"/>
  <c r="K487" i="6"/>
  <c r="K40" i="26" s="1"/>
  <c r="L468" i="6"/>
  <c r="L21" i="26" s="1"/>
  <c r="S467" i="6"/>
  <c r="S20" i="26" s="1"/>
  <c r="K467" i="6"/>
  <c r="K20" i="26" s="1"/>
  <c r="Q466" i="6"/>
  <c r="Q19" i="26" s="1"/>
  <c r="I466" i="6"/>
  <c r="I19" i="26" s="1"/>
  <c r="O465" i="6"/>
  <c r="O18" i="26" s="1"/>
  <c r="G465" i="6"/>
  <c r="G18" i="26" s="1"/>
  <c r="M464" i="6"/>
  <c r="M17" i="26" s="1"/>
  <c r="E464" i="6"/>
  <c r="S463" i="6"/>
  <c r="S16" i="26" s="1"/>
  <c r="K463" i="6"/>
  <c r="K16" i="26" s="1"/>
  <c r="P462" i="6"/>
  <c r="P15" i="26" s="1"/>
  <c r="H462" i="6"/>
  <c r="H15" i="26" s="1"/>
  <c r="L461" i="6"/>
  <c r="L14" i="26" s="1"/>
  <c r="P460" i="6"/>
  <c r="P13" i="26" s="1"/>
  <c r="H460" i="6"/>
  <c r="H13" i="26" s="1"/>
  <c r="N459" i="6"/>
  <c r="N12" i="26" s="1"/>
  <c r="F459" i="6"/>
  <c r="F12" i="26" s="1"/>
  <c r="M458" i="6"/>
  <c r="M11" i="26" s="1"/>
  <c r="E458" i="6"/>
  <c r="F487" i="6"/>
  <c r="F40" i="26" s="1"/>
  <c r="S468" i="6"/>
  <c r="S21" i="26" s="1"/>
  <c r="K468" i="6"/>
  <c r="K21" i="26" s="1"/>
  <c r="R467" i="6"/>
  <c r="R20" i="26" s="1"/>
  <c r="J467" i="6"/>
  <c r="J20" i="26" s="1"/>
  <c r="P466" i="6"/>
  <c r="P19" i="26" s="1"/>
  <c r="H466" i="6"/>
  <c r="H19" i="26" s="1"/>
  <c r="N465" i="6"/>
  <c r="N18" i="26" s="1"/>
  <c r="F465" i="6"/>
  <c r="F18" i="26" s="1"/>
  <c r="L464" i="6"/>
  <c r="L17" i="26" s="1"/>
  <c r="R463" i="6"/>
  <c r="R16" i="26" s="1"/>
  <c r="J463" i="6"/>
  <c r="J16" i="26" s="1"/>
  <c r="O462" i="6"/>
  <c r="O15" i="26" s="1"/>
  <c r="G462" i="6"/>
  <c r="G15" i="26" s="1"/>
  <c r="S461" i="6"/>
  <c r="S14" i="26" s="1"/>
  <c r="K461" i="6"/>
  <c r="K14" i="26" s="1"/>
  <c r="O460" i="6"/>
  <c r="O13" i="26" s="1"/>
  <c r="G460" i="6"/>
  <c r="G13" i="26" s="1"/>
  <c r="M459" i="6"/>
  <c r="M12" i="26" s="1"/>
  <c r="E459" i="6"/>
  <c r="L458" i="6"/>
  <c r="L11" i="26" s="1"/>
  <c r="E462" i="6"/>
  <c r="P463" i="6"/>
  <c r="P16" i="26" s="1"/>
  <c r="S459" i="6"/>
  <c r="S12" i="26" s="1"/>
  <c r="H463" i="6"/>
  <c r="H16" i="26" s="1"/>
  <c r="K459" i="6"/>
  <c r="K12" i="26" s="1"/>
  <c r="R458" i="6"/>
  <c r="R11" i="26" s="1"/>
  <c r="J458" i="6"/>
  <c r="J11" i="26" s="1"/>
  <c r="Q461" i="6"/>
  <c r="Q14" i="26" s="1"/>
  <c r="M460" i="6"/>
  <c r="M13" i="26" s="1"/>
  <c r="M462" i="6"/>
  <c r="M15" i="26" s="1"/>
  <c r="I461" i="6"/>
  <c r="I14" i="26" s="1"/>
  <c r="E460" i="6"/>
  <c r="F458" i="6"/>
  <c r="F11" i="26" s="1"/>
  <c r="M497" i="6"/>
  <c r="M50" i="26" s="1"/>
  <c r="E497" i="6"/>
  <c r="L496" i="6"/>
  <c r="L49" i="26" s="1"/>
  <c r="S495" i="6"/>
  <c r="S48" i="26" s="1"/>
  <c r="K495" i="6"/>
  <c r="K48" i="26" s="1"/>
  <c r="R494" i="6"/>
  <c r="R47" i="26" s="1"/>
  <c r="J494" i="6"/>
  <c r="J47" i="26" s="1"/>
  <c r="Q493" i="6"/>
  <c r="Q46" i="26" s="1"/>
  <c r="I493" i="6"/>
  <c r="I46" i="26" s="1"/>
  <c r="P492" i="6"/>
  <c r="P45" i="26" s="1"/>
  <c r="H492" i="6"/>
  <c r="H45" i="26" s="1"/>
  <c r="N491" i="6"/>
  <c r="N44" i="26" s="1"/>
  <c r="F491" i="6"/>
  <c r="F44" i="26" s="1"/>
  <c r="M490" i="6"/>
  <c r="M43" i="26" s="1"/>
  <c r="E490" i="6"/>
  <c r="L489" i="6"/>
  <c r="L42" i="26" s="1"/>
  <c r="S488" i="6"/>
  <c r="S41" i="26" s="1"/>
  <c r="K488" i="6"/>
  <c r="K41" i="26" s="1"/>
  <c r="Q486" i="6"/>
  <c r="Q39" i="26" s="1"/>
  <c r="I486" i="6"/>
  <c r="I39" i="26" s="1"/>
  <c r="P485" i="6"/>
  <c r="P38" i="26" s="1"/>
  <c r="H485" i="6"/>
  <c r="H38" i="26" s="1"/>
  <c r="O484" i="6"/>
  <c r="O37" i="26" s="1"/>
  <c r="G484" i="6"/>
  <c r="G37" i="26" s="1"/>
  <c r="N483" i="6"/>
  <c r="N36" i="26" s="1"/>
  <c r="F483" i="6"/>
  <c r="F36" i="26" s="1"/>
  <c r="M482" i="6"/>
  <c r="M35" i="26" s="1"/>
  <c r="E482" i="6"/>
  <c r="L481" i="6"/>
  <c r="L34" i="26" s="1"/>
  <c r="S480" i="6"/>
  <c r="S33" i="26" s="1"/>
  <c r="K480" i="6"/>
  <c r="K33" i="26" s="1"/>
  <c r="R479" i="6"/>
  <c r="R32" i="26" s="1"/>
  <c r="J479" i="6"/>
  <c r="J32" i="26" s="1"/>
  <c r="Q478" i="6"/>
  <c r="Q31" i="26" s="1"/>
  <c r="I478" i="6"/>
  <c r="I31" i="26" s="1"/>
  <c r="P477" i="6"/>
  <c r="P30" i="26" s="1"/>
  <c r="H477" i="6"/>
  <c r="H30" i="26" s="1"/>
  <c r="O476" i="6"/>
  <c r="O29" i="26" s="1"/>
  <c r="G476" i="6"/>
  <c r="G29" i="26" s="1"/>
  <c r="N474" i="6"/>
  <c r="N27" i="26" s="1"/>
  <c r="F474" i="6"/>
  <c r="F27" i="26" s="1"/>
  <c r="M473" i="6"/>
  <c r="M26" i="26" s="1"/>
  <c r="E473" i="6"/>
  <c r="L472" i="6"/>
  <c r="L25" i="26" s="1"/>
  <c r="S471" i="6"/>
  <c r="S24" i="26" s="1"/>
  <c r="L497" i="6"/>
  <c r="L50" i="26" s="1"/>
  <c r="S496" i="6"/>
  <c r="S49" i="26" s="1"/>
  <c r="K496" i="6"/>
  <c r="K49" i="26" s="1"/>
  <c r="R495" i="6"/>
  <c r="R48" i="26" s="1"/>
  <c r="J495" i="6"/>
  <c r="J48" i="26" s="1"/>
  <c r="Q494" i="6"/>
  <c r="Q47" i="26" s="1"/>
  <c r="I494" i="6"/>
  <c r="I47" i="26" s="1"/>
  <c r="P493" i="6"/>
  <c r="P46" i="26" s="1"/>
  <c r="H493" i="6"/>
  <c r="H46" i="26" s="1"/>
  <c r="O492" i="6"/>
  <c r="O45" i="26" s="1"/>
  <c r="G492" i="6"/>
  <c r="G45" i="26" s="1"/>
  <c r="M491" i="6"/>
  <c r="M44" i="26" s="1"/>
  <c r="E491" i="6"/>
  <c r="L490" i="6"/>
  <c r="L43" i="26" s="1"/>
  <c r="S489" i="6"/>
  <c r="S42" i="26" s="1"/>
  <c r="K489" i="6"/>
  <c r="K42" i="26" s="1"/>
  <c r="R488" i="6"/>
  <c r="R41" i="26" s="1"/>
  <c r="J488" i="6"/>
  <c r="J41" i="26" s="1"/>
  <c r="P486" i="6"/>
  <c r="P39" i="26" s="1"/>
  <c r="H486" i="6"/>
  <c r="H39" i="26" s="1"/>
  <c r="O485" i="6"/>
  <c r="O38" i="26" s="1"/>
  <c r="G485" i="6"/>
  <c r="G38" i="26" s="1"/>
  <c r="N484" i="6"/>
  <c r="N37" i="26" s="1"/>
  <c r="F484" i="6"/>
  <c r="F37" i="26" s="1"/>
  <c r="M483" i="6"/>
  <c r="M36" i="26" s="1"/>
  <c r="E483" i="6"/>
  <c r="L482" i="6"/>
  <c r="L35" i="26" s="1"/>
  <c r="S481" i="6"/>
  <c r="S34" i="26" s="1"/>
  <c r="K481" i="6"/>
  <c r="K34" i="26" s="1"/>
  <c r="R480" i="6"/>
  <c r="R33" i="26" s="1"/>
  <c r="J480" i="6"/>
  <c r="J33" i="26" s="1"/>
  <c r="Q479" i="6"/>
  <c r="Q32" i="26" s="1"/>
  <c r="I479" i="6"/>
  <c r="I32" i="26" s="1"/>
  <c r="P478" i="6"/>
  <c r="P31" i="26" s="1"/>
  <c r="H478" i="6"/>
  <c r="H31" i="26" s="1"/>
  <c r="O477" i="6"/>
  <c r="O30" i="26" s="1"/>
  <c r="G477" i="6"/>
  <c r="G30" i="26" s="1"/>
  <c r="N476" i="6"/>
  <c r="N29" i="26" s="1"/>
  <c r="F476" i="6"/>
  <c r="F29" i="26" s="1"/>
  <c r="M474" i="6"/>
  <c r="M27" i="26" s="1"/>
  <c r="E474" i="6"/>
  <c r="L473" i="6"/>
  <c r="L26" i="26" s="1"/>
  <c r="S472" i="6"/>
  <c r="S25" i="26" s="1"/>
  <c r="K472" i="6"/>
  <c r="K25" i="26" s="1"/>
  <c r="R471" i="6"/>
  <c r="R24" i="26" s="1"/>
  <c r="S497" i="6"/>
  <c r="S50" i="26" s="1"/>
  <c r="K497" i="6"/>
  <c r="K50" i="26" s="1"/>
  <c r="R496" i="6"/>
  <c r="R49" i="26" s="1"/>
  <c r="J496" i="6"/>
  <c r="J49" i="26" s="1"/>
  <c r="Q495" i="6"/>
  <c r="Q48" i="26" s="1"/>
  <c r="I495" i="6"/>
  <c r="I48" i="26" s="1"/>
  <c r="P494" i="6"/>
  <c r="P47" i="26" s="1"/>
  <c r="H494" i="6"/>
  <c r="H47" i="26" s="1"/>
  <c r="O493" i="6"/>
  <c r="O46" i="26" s="1"/>
  <c r="G493" i="6"/>
  <c r="G46" i="26" s="1"/>
  <c r="N492" i="6"/>
  <c r="N45" i="26" s="1"/>
  <c r="F492" i="6"/>
  <c r="F45" i="26" s="1"/>
  <c r="L491" i="6"/>
  <c r="L44" i="26" s="1"/>
  <c r="S490" i="6"/>
  <c r="S43" i="26" s="1"/>
  <c r="K490" i="6"/>
  <c r="K43" i="26" s="1"/>
  <c r="R489" i="6"/>
  <c r="R42" i="26" s="1"/>
  <c r="J489" i="6"/>
  <c r="J42" i="26" s="1"/>
  <c r="Q488" i="6"/>
  <c r="Q41" i="26" s="1"/>
  <c r="I488" i="6"/>
  <c r="I41" i="26" s="1"/>
  <c r="O486" i="6"/>
  <c r="O39" i="26" s="1"/>
  <c r="G486" i="6"/>
  <c r="G39" i="26" s="1"/>
  <c r="N485" i="6"/>
  <c r="N38" i="26" s="1"/>
  <c r="F485" i="6"/>
  <c r="F38" i="26" s="1"/>
  <c r="M484" i="6"/>
  <c r="M37" i="26" s="1"/>
  <c r="E484" i="6"/>
  <c r="L483" i="6"/>
  <c r="L36" i="26" s="1"/>
  <c r="S482" i="6"/>
  <c r="S35" i="26" s="1"/>
  <c r="K482" i="6"/>
  <c r="K35" i="26" s="1"/>
  <c r="R481" i="6"/>
  <c r="R34" i="26" s="1"/>
  <c r="J481" i="6"/>
  <c r="J34" i="26" s="1"/>
  <c r="Q480" i="6"/>
  <c r="Q33" i="26" s="1"/>
  <c r="I480" i="6"/>
  <c r="I33" i="26" s="1"/>
  <c r="P479" i="6"/>
  <c r="P32" i="26" s="1"/>
  <c r="H479" i="6"/>
  <c r="H32" i="26" s="1"/>
  <c r="O478" i="6"/>
  <c r="O31" i="26" s="1"/>
  <c r="G478" i="6"/>
  <c r="G31" i="26" s="1"/>
  <c r="N477" i="6"/>
  <c r="N30" i="26" s="1"/>
  <c r="F477" i="6"/>
  <c r="F30" i="26" s="1"/>
  <c r="M476" i="6"/>
  <c r="M29" i="26" s="1"/>
  <c r="E476" i="6"/>
  <c r="L474" i="6"/>
  <c r="L27" i="26" s="1"/>
  <c r="S473" i="6"/>
  <c r="S26" i="26" s="1"/>
  <c r="R497" i="6"/>
  <c r="R50" i="26" s="1"/>
  <c r="J497" i="6"/>
  <c r="J50" i="26" s="1"/>
  <c r="Q496" i="6"/>
  <c r="Q49" i="26" s="1"/>
  <c r="I496" i="6"/>
  <c r="I49" i="26" s="1"/>
  <c r="P495" i="6"/>
  <c r="P48" i="26" s="1"/>
  <c r="H495" i="6"/>
  <c r="H48" i="26" s="1"/>
  <c r="O494" i="6"/>
  <c r="O47" i="26" s="1"/>
  <c r="G494" i="6"/>
  <c r="G47" i="26" s="1"/>
  <c r="N493" i="6"/>
  <c r="N46" i="26" s="1"/>
  <c r="F493" i="6"/>
  <c r="F46" i="26" s="1"/>
  <c r="M492" i="6"/>
  <c r="M45" i="26" s="1"/>
  <c r="E492" i="6"/>
  <c r="S491" i="6"/>
  <c r="S44" i="26" s="1"/>
  <c r="K491" i="6"/>
  <c r="K44" i="26" s="1"/>
  <c r="R490" i="6"/>
  <c r="R43" i="26" s="1"/>
  <c r="J490" i="6"/>
  <c r="J43" i="26" s="1"/>
  <c r="Q489" i="6"/>
  <c r="Q42" i="26" s="1"/>
  <c r="I489" i="6"/>
  <c r="I42" i="26" s="1"/>
  <c r="P488" i="6"/>
  <c r="P41" i="26" s="1"/>
  <c r="H488" i="6"/>
  <c r="H41" i="26" s="1"/>
  <c r="N486" i="6"/>
  <c r="N39" i="26" s="1"/>
  <c r="F486" i="6"/>
  <c r="F39" i="26" s="1"/>
  <c r="M485" i="6"/>
  <c r="M38" i="26" s="1"/>
  <c r="E485" i="6"/>
  <c r="L484" i="6"/>
  <c r="L37" i="26" s="1"/>
  <c r="S483" i="6"/>
  <c r="S36" i="26" s="1"/>
  <c r="K483" i="6"/>
  <c r="K36" i="26" s="1"/>
  <c r="R482" i="6"/>
  <c r="R35" i="26" s="1"/>
  <c r="J482" i="6"/>
  <c r="J35" i="26" s="1"/>
  <c r="Q481" i="6"/>
  <c r="Q34" i="26" s="1"/>
  <c r="I481" i="6"/>
  <c r="I34" i="26" s="1"/>
  <c r="P480" i="6"/>
  <c r="P33" i="26" s="1"/>
  <c r="H480" i="6"/>
  <c r="H33" i="26" s="1"/>
  <c r="O479" i="6"/>
  <c r="O32" i="26" s="1"/>
  <c r="G479" i="6"/>
  <c r="G32" i="26" s="1"/>
  <c r="N478" i="6"/>
  <c r="N31" i="26" s="1"/>
  <c r="F478" i="6"/>
  <c r="F31" i="26" s="1"/>
  <c r="M477" i="6"/>
  <c r="M30" i="26" s="1"/>
  <c r="E477" i="6"/>
  <c r="L476" i="6"/>
  <c r="L29" i="26" s="1"/>
  <c r="S474" i="6"/>
  <c r="S27" i="26" s="1"/>
  <c r="K474" i="6"/>
  <c r="K27" i="26" s="1"/>
  <c r="R473" i="6"/>
  <c r="R26" i="26" s="1"/>
  <c r="P497" i="6"/>
  <c r="P50" i="26" s="1"/>
  <c r="H497" i="6"/>
  <c r="H50" i="26" s="1"/>
  <c r="O496" i="6"/>
  <c r="O49" i="26" s="1"/>
  <c r="G496" i="6"/>
  <c r="G49" i="26" s="1"/>
  <c r="N495" i="6"/>
  <c r="N48" i="26" s="1"/>
  <c r="F495" i="6"/>
  <c r="F48" i="26" s="1"/>
  <c r="M494" i="6"/>
  <c r="M47" i="26" s="1"/>
  <c r="E494" i="6"/>
  <c r="L493" i="6"/>
  <c r="L46" i="26" s="1"/>
  <c r="S492" i="6"/>
  <c r="S45" i="26" s="1"/>
  <c r="K492" i="6"/>
  <c r="K45" i="26" s="1"/>
  <c r="Q491" i="6"/>
  <c r="Q44" i="26" s="1"/>
  <c r="I491" i="6"/>
  <c r="I44" i="26" s="1"/>
  <c r="P490" i="6"/>
  <c r="P43" i="26" s="1"/>
  <c r="H490" i="6"/>
  <c r="H43" i="26" s="1"/>
  <c r="O489" i="6"/>
  <c r="O42" i="26" s="1"/>
  <c r="G489" i="6"/>
  <c r="G42" i="26" s="1"/>
  <c r="N488" i="6"/>
  <c r="N41" i="26" s="1"/>
  <c r="F488" i="6"/>
  <c r="F41" i="26" s="1"/>
  <c r="L486" i="6"/>
  <c r="L39" i="26" s="1"/>
  <c r="S485" i="6"/>
  <c r="S38" i="26" s="1"/>
  <c r="K485" i="6"/>
  <c r="K38" i="26" s="1"/>
  <c r="R484" i="6"/>
  <c r="R37" i="26" s="1"/>
  <c r="J484" i="6"/>
  <c r="J37" i="26" s="1"/>
  <c r="Q483" i="6"/>
  <c r="Q36" i="26" s="1"/>
  <c r="I483" i="6"/>
  <c r="I36" i="26" s="1"/>
  <c r="P482" i="6"/>
  <c r="P35" i="26" s="1"/>
  <c r="H482" i="6"/>
  <c r="H35" i="26" s="1"/>
  <c r="O481" i="6"/>
  <c r="O34" i="26" s="1"/>
  <c r="G481" i="6"/>
  <c r="G34" i="26" s="1"/>
  <c r="N480" i="6"/>
  <c r="N33" i="26" s="1"/>
  <c r="F480" i="6"/>
  <c r="F33" i="26" s="1"/>
  <c r="M479" i="6"/>
  <c r="M32" i="26" s="1"/>
  <c r="E479" i="6"/>
  <c r="L478" i="6"/>
  <c r="L31" i="26" s="1"/>
  <c r="O497" i="6"/>
  <c r="O50" i="26" s="1"/>
  <c r="G497" i="6"/>
  <c r="G50" i="26" s="1"/>
  <c r="N496" i="6"/>
  <c r="N49" i="26" s="1"/>
  <c r="F496" i="6"/>
  <c r="F49" i="26" s="1"/>
  <c r="M495" i="6"/>
  <c r="M48" i="26" s="1"/>
  <c r="E495" i="6"/>
  <c r="L494" i="6"/>
  <c r="L47" i="26" s="1"/>
  <c r="S493" i="6"/>
  <c r="S46" i="26" s="1"/>
  <c r="K493" i="6"/>
  <c r="K46" i="26" s="1"/>
  <c r="R492" i="6"/>
  <c r="R45" i="26" s="1"/>
  <c r="J492" i="6"/>
  <c r="J45" i="26" s="1"/>
  <c r="P491" i="6"/>
  <c r="P44" i="26" s="1"/>
  <c r="H491" i="6"/>
  <c r="H44" i="26" s="1"/>
  <c r="O490" i="6"/>
  <c r="O43" i="26" s="1"/>
  <c r="G490" i="6"/>
  <c r="G43" i="26" s="1"/>
  <c r="N489" i="6"/>
  <c r="N42" i="26" s="1"/>
  <c r="F489" i="6"/>
  <c r="F42" i="26" s="1"/>
  <c r="M488" i="6"/>
  <c r="M41" i="26" s="1"/>
  <c r="E488" i="6"/>
  <c r="S486" i="6"/>
  <c r="S39" i="26" s="1"/>
  <c r="K486" i="6"/>
  <c r="K39" i="26" s="1"/>
  <c r="R485" i="6"/>
  <c r="R38" i="26" s="1"/>
  <c r="J485" i="6"/>
  <c r="J38" i="26" s="1"/>
  <c r="Q484" i="6"/>
  <c r="Q37" i="26" s="1"/>
  <c r="I484" i="6"/>
  <c r="I37" i="26" s="1"/>
  <c r="P483" i="6"/>
  <c r="P36" i="26" s="1"/>
  <c r="H483" i="6"/>
  <c r="H36" i="26" s="1"/>
  <c r="O482" i="6"/>
  <c r="O35" i="26" s="1"/>
  <c r="G482" i="6"/>
  <c r="G35" i="26" s="1"/>
  <c r="N481" i="6"/>
  <c r="N34" i="26" s="1"/>
  <c r="F481" i="6"/>
  <c r="F34" i="26" s="1"/>
  <c r="M480" i="6"/>
  <c r="M33" i="26" s="1"/>
  <c r="E480" i="6"/>
  <c r="L479" i="6"/>
  <c r="L32" i="26" s="1"/>
  <c r="S478" i="6"/>
  <c r="S31" i="26" s="1"/>
  <c r="K478" i="6"/>
  <c r="R477" i="6"/>
  <c r="R30" i="26" s="1"/>
  <c r="J477" i="6"/>
  <c r="J30" i="26" s="1"/>
  <c r="Q476" i="6"/>
  <c r="Q29" i="26" s="1"/>
  <c r="I476" i="6"/>
  <c r="I29" i="26" s="1"/>
  <c r="P474" i="6"/>
  <c r="P27" i="26" s="1"/>
  <c r="H474" i="6"/>
  <c r="H27" i="26" s="1"/>
  <c r="O473" i="6"/>
  <c r="O26" i="26" s="1"/>
  <c r="G473" i="6"/>
  <c r="G26" i="26" s="1"/>
  <c r="N472" i="6"/>
  <c r="N25" i="26" s="1"/>
  <c r="F472" i="6"/>
  <c r="F25" i="26" s="1"/>
  <c r="M471" i="6"/>
  <c r="M24" i="26" s="1"/>
  <c r="M496" i="6"/>
  <c r="M49" i="26" s="1"/>
  <c r="K494" i="6"/>
  <c r="K47" i="26" s="1"/>
  <c r="I492" i="6"/>
  <c r="I45" i="26" s="1"/>
  <c r="G491" i="6"/>
  <c r="G44" i="26" s="1"/>
  <c r="E489" i="6"/>
  <c r="R486" i="6"/>
  <c r="R39" i="26" s="1"/>
  <c r="P484" i="6"/>
  <c r="P37" i="26" s="1"/>
  <c r="N482" i="6"/>
  <c r="N35" i="26" s="1"/>
  <c r="L480" i="6"/>
  <c r="L33" i="26" s="1"/>
  <c r="J478" i="6"/>
  <c r="J31" i="26" s="1"/>
  <c r="R476" i="6"/>
  <c r="R29" i="26" s="1"/>
  <c r="J474" i="6"/>
  <c r="J27" i="26" s="1"/>
  <c r="I473" i="6"/>
  <c r="I26" i="26" s="1"/>
  <c r="J472" i="6"/>
  <c r="J25" i="26" s="1"/>
  <c r="N471" i="6"/>
  <c r="N24" i="26" s="1"/>
  <c r="E471" i="6"/>
  <c r="L470" i="6"/>
  <c r="L23" i="26" s="1"/>
  <c r="S469" i="6"/>
  <c r="S22" i="26" s="1"/>
  <c r="K469" i="6"/>
  <c r="K22" i="26" s="1"/>
  <c r="H496" i="6"/>
  <c r="H49" i="26" s="1"/>
  <c r="F494" i="6"/>
  <c r="F47" i="26" s="1"/>
  <c r="Q490" i="6"/>
  <c r="Q43" i="26" s="1"/>
  <c r="O488" i="6"/>
  <c r="O41" i="26" s="1"/>
  <c r="M486" i="6"/>
  <c r="M39" i="26" s="1"/>
  <c r="K484" i="6"/>
  <c r="K37" i="26" s="1"/>
  <c r="I482" i="6"/>
  <c r="I35" i="26" s="1"/>
  <c r="G480" i="6"/>
  <c r="G33" i="26" s="1"/>
  <c r="E478" i="6"/>
  <c r="P476" i="6"/>
  <c r="P29" i="26" s="1"/>
  <c r="I474" i="6"/>
  <c r="I27" i="26" s="1"/>
  <c r="H473" i="6"/>
  <c r="H26" i="26" s="1"/>
  <c r="I472" i="6"/>
  <c r="I25" i="26" s="1"/>
  <c r="L471" i="6"/>
  <c r="L24" i="26" s="1"/>
  <c r="S470" i="6"/>
  <c r="S23" i="26" s="1"/>
  <c r="K470" i="6"/>
  <c r="K23" i="26" s="1"/>
  <c r="R469" i="6"/>
  <c r="R22" i="26" s="1"/>
  <c r="J469" i="6"/>
  <c r="J22" i="26" s="1"/>
  <c r="E496" i="6"/>
  <c r="R493" i="6"/>
  <c r="R46" i="26" s="1"/>
  <c r="N490" i="6"/>
  <c r="N43" i="26" s="1"/>
  <c r="L488" i="6"/>
  <c r="L41" i="26" s="1"/>
  <c r="J486" i="6"/>
  <c r="J39" i="26" s="1"/>
  <c r="H484" i="6"/>
  <c r="H37" i="26" s="1"/>
  <c r="F482" i="6"/>
  <c r="F35" i="26" s="1"/>
  <c r="S479" i="6"/>
  <c r="S32" i="26" s="1"/>
  <c r="S477" i="6"/>
  <c r="S30" i="26" s="1"/>
  <c r="K476" i="6"/>
  <c r="K29" i="26" s="1"/>
  <c r="G474" i="6"/>
  <c r="G27" i="26" s="1"/>
  <c r="F473" i="6"/>
  <c r="F26" i="26" s="1"/>
  <c r="H472" i="6"/>
  <c r="H25" i="26" s="1"/>
  <c r="K471" i="6"/>
  <c r="K24" i="26" s="1"/>
  <c r="R470" i="6"/>
  <c r="R23" i="26" s="1"/>
  <c r="J470" i="6"/>
  <c r="J23" i="26" s="1"/>
  <c r="Q469" i="6"/>
  <c r="Q22" i="26" s="1"/>
  <c r="I469" i="6"/>
  <c r="I22" i="26" s="1"/>
  <c r="Q497" i="6"/>
  <c r="Q50" i="26" s="1"/>
  <c r="O495" i="6"/>
  <c r="O48" i="26" s="1"/>
  <c r="M493" i="6"/>
  <c r="M46" i="26" s="1"/>
  <c r="I490" i="6"/>
  <c r="I43" i="26" s="1"/>
  <c r="G488" i="6"/>
  <c r="G41" i="26" s="1"/>
  <c r="E486" i="6"/>
  <c r="R483" i="6"/>
  <c r="R36" i="26" s="1"/>
  <c r="P481" i="6"/>
  <c r="P34" i="26" s="1"/>
  <c r="N479" i="6"/>
  <c r="N32" i="26" s="1"/>
  <c r="Q477" i="6"/>
  <c r="Q30" i="26" s="1"/>
  <c r="J476" i="6"/>
  <c r="J29" i="26" s="1"/>
  <c r="Q473" i="6"/>
  <c r="Q26" i="26" s="1"/>
  <c r="R472" i="6"/>
  <c r="R25" i="26" s="1"/>
  <c r="G472" i="6"/>
  <c r="G25" i="26" s="1"/>
  <c r="J471" i="6"/>
  <c r="J24" i="26" s="1"/>
  <c r="Q470" i="6"/>
  <c r="Q23" i="26" s="1"/>
  <c r="I470" i="6"/>
  <c r="I23" i="26" s="1"/>
  <c r="P469" i="6"/>
  <c r="P22" i="26" s="1"/>
  <c r="H469" i="6"/>
  <c r="H22" i="26" s="1"/>
  <c r="N497" i="6"/>
  <c r="N50" i="26" s="1"/>
  <c r="L495" i="6"/>
  <c r="L48" i="26" s="1"/>
  <c r="J493" i="6"/>
  <c r="J46" i="26" s="1"/>
  <c r="F490" i="6"/>
  <c r="F43" i="26" s="1"/>
  <c r="Q485" i="6"/>
  <c r="Q38" i="26" s="1"/>
  <c r="O483" i="6"/>
  <c r="O36" i="26" s="1"/>
  <c r="M481" i="6"/>
  <c r="M34" i="26" s="1"/>
  <c r="K479" i="6"/>
  <c r="K32" i="26" s="1"/>
  <c r="L477" i="6"/>
  <c r="L30" i="26" s="1"/>
  <c r="H476" i="6"/>
  <c r="H29" i="26" s="1"/>
  <c r="P473" i="6"/>
  <c r="P26" i="26" s="1"/>
  <c r="Q472" i="6"/>
  <c r="Q25" i="26" s="1"/>
  <c r="E472" i="6"/>
  <c r="I471" i="6"/>
  <c r="I24" i="26" s="1"/>
  <c r="P470" i="6"/>
  <c r="P23" i="26" s="1"/>
  <c r="H470" i="6"/>
  <c r="H23" i="26" s="1"/>
  <c r="O469" i="6"/>
  <c r="O22" i="26" s="1"/>
  <c r="G469" i="6"/>
  <c r="G22" i="26" s="1"/>
  <c r="I497" i="6"/>
  <c r="I50" i="26" s="1"/>
  <c r="G495" i="6"/>
  <c r="G48" i="26" s="1"/>
  <c r="E493" i="6"/>
  <c r="R491" i="6"/>
  <c r="R44" i="26" s="1"/>
  <c r="P489" i="6"/>
  <c r="P42" i="26" s="1"/>
  <c r="L485" i="6"/>
  <c r="L38" i="26" s="1"/>
  <c r="J483" i="6"/>
  <c r="J36" i="26" s="1"/>
  <c r="H481" i="6"/>
  <c r="H34" i="26" s="1"/>
  <c r="F479" i="6"/>
  <c r="F32" i="26" s="1"/>
  <c r="K477" i="6"/>
  <c r="K30" i="26" s="1"/>
  <c r="R474" i="6"/>
  <c r="R27" i="26" s="1"/>
  <c r="N473" i="6"/>
  <c r="N26" i="26" s="1"/>
  <c r="P472" i="6"/>
  <c r="P25" i="26" s="1"/>
  <c r="Q471" i="6"/>
  <c r="Q24" i="26" s="1"/>
  <c r="H471" i="6"/>
  <c r="H24" i="26" s="1"/>
  <c r="O470" i="6"/>
  <c r="O23" i="26" s="1"/>
  <c r="G470" i="6"/>
  <c r="G23" i="26" s="1"/>
  <c r="N469" i="6"/>
  <c r="N22" i="26" s="1"/>
  <c r="F469" i="6"/>
  <c r="F22" i="26" s="1"/>
  <c r="F497" i="6"/>
  <c r="F50" i="26" s="1"/>
  <c r="S494" i="6"/>
  <c r="S47" i="26" s="1"/>
  <c r="Q492" i="6"/>
  <c r="Q45" i="26" s="1"/>
  <c r="O491" i="6"/>
  <c r="O44" i="26" s="1"/>
  <c r="M489" i="6"/>
  <c r="M42" i="26" s="1"/>
  <c r="I485" i="6"/>
  <c r="I38" i="26" s="1"/>
  <c r="G483" i="6"/>
  <c r="G36" i="26" s="1"/>
  <c r="E481" i="6"/>
  <c r="R478" i="6"/>
  <c r="R31" i="26" s="1"/>
  <c r="I477" i="6"/>
  <c r="I30" i="26" s="1"/>
  <c r="Q474" i="6"/>
  <c r="Q27" i="26" s="1"/>
  <c r="K473" i="6"/>
  <c r="K26" i="26" s="1"/>
  <c r="O472" i="6"/>
  <c r="O25" i="26" s="1"/>
  <c r="P471" i="6"/>
  <c r="P24" i="26" s="1"/>
  <c r="G471" i="6"/>
  <c r="G24" i="26" s="1"/>
  <c r="N470" i="6"/>
  <c r="N23" i="26" s="1"/>
  <c r="F470" i="6"/>
  <c r="F23" i="26" s="1"/>
  <c r="M469" i="6"/>
  <c r="M22" i="26" s="1"/>
  <c r="E469" i="6"/>
  <c r="P496" i="6"/>
  <c r="P49" i="26" s="1"/>
  <c r="N494" i="6"/>
  <c r="N47" i="26" s="1"/>
  <c r="L492" i="6"/>
  <c r="L45" i="26" s="1"/>
  <c r="J491" i="6"/>
  <c r="J44" i="26" s="1"/>
  <c r="H489" i="6"/>
  <c r="H42" i="26" s="1"/>
  <c r="S484" i="6"/>
  <c r="S37" i="26" s="1"/>
  <c r="Q482" i="6"/>
  <c r="Q35" i="26" s="1"/>
  <c r="O480" i="6"/>
  <c r="O33" i="26" s="1"/>
  <c r="M478" i="6"/>
  <c r="M31" i="26" s="1"/>
  <c r="S476" i="6"/>
  <c r="S29" i="26" s="1"/>
  <c r="O474" i="6"/>
  <c r="O27" i="26" s="1"/>
  <c r="J473" i="6"/>
  <c r="J26" i="26" s="1"/>
  <c r="M472" i="6"/>
  <c r="M25" i="26" s="1"/>
  <c r="O471" i="6"/>
  <c r="O24" i="26" s="1"/>
  <c r="F471" i="6"/>
  <c r="F24" i="26" s="1"/>
  <c r="M470" i="6"/>
  <c r="M23" i="26" s="1"/>
  <c r="E470" i="6"/>
  <c r="L469" i="6"/>
  <c r="L22" i="26" s="1"/>
  <c r="K458" i="4"/>
  <c r="S458" i="4"/>
  <c r="L459" i="4"/>
  <c r="F460" i="4"/>
  <c r="N460" i="4"/>
  <c r="J461" i="4"/>
  <c r="R461" i="4"/>
  <c r="F462" i="4"/>
  <c r="N462" i="4"/>
  <c r="I463" i="4"/>
  <c r="Q463" i="4"/>
  <c r="K464" i="4"/>
  <c r="S464" i="4"/>
  <c r="E465" i="4"/>
  <c r="M465" i="4"/>
  <c r="G466" i="4"/>
  <c r="O466" i="4"/>
  <c r="I467" i="4"/>
  <c r="Q467" i="4"/>
  <c r="J468" i="4"/>
  <c r="R468" i="4"/>
  <c r="K469" i="4"/>
  <c r="K22" i="22" s="1"/>
  <c r="S469" i="4"/>
  <c r="S22" i="22" s="1"/>
  <c r="L470" i="4"/>
  <c r="L23" i="22" s="1"/>
  <c r="E471" i="4"/>
  <c r="M471" i="4"/>
  <c r="M24" i="22" s="1"/>
  <c r="F472" i="4"/>
  <c r="F25" i="22" s="1"/>
  <c r="N472" i="4"/>
  <c r="N25" i="22" s="1"/>
  <c r="G473" i="4"/>
  <c r="G26" i="22" s="1"/>
  <c r="O473" i="4"/>
  <c r="O26" i="22" s="1"/>
  <c r="H474" i="4"/>
  <c r="H27" i="22" s="1"/>
  <c r="P474" i="4"/>
  <c r="P27" i="22" s="1"/>
  <c r="I476" i="4"/>
  <c r="I29" i="22" s="1"/>
  <c r="Q476" i="4"/>
  <c r="Q29" i="22" s="1"/>
  <c r="J477" i="4"/>
  <c r="J30" i="22" s="1"/>
  <c r="R477" i="4"/>
  <c r="R30" i="22" s="1"/>
  <c r="K478" i="4"/>
  <c r="K31" i="22" s="1"/>
  <c r="S478" i="4"/>
  <c r="S31" i="22" s="1"/>
  <c r="L479" i="4"/>
  <c r="L32" i="22" s="1"/>
  <c r="E480" i="4"/>
  <c r="M480" i="4"/>
  <c r="M33" i="22" s="1"/>
  <c r="F481" i="4"/>
  <c r="F34" i="22" s="1"/>
  <c r="N481" i="4"/>
  <c r="N34" i="22" s="1"/>
  <c r="G482" i="4"/>
  <c r="G35" i="22" s="1"/>
  <c r="P482" i="4"/>
  <c r="P35" i="22" s="1"/>
  <c r="J483" i="4"/>
  <c r="J36" i="22" s="1"/>
  <c r="G484" i="4"/>
  <c r="G37" i="22" s="1"/>
  <c r="Q484" i="4"/>
  <c r="Q37" i="22" s="1"/>
  <c r="P485" i="4"/>
  <c r="P38" i="22" s="1"/>
  <c r="L486" i="4"/>
  <c r="L39" i="22" s="1"/>
  <c r="L487" i="4"/>
  <c r="M488" i="4"/>
  <c r="F490" i="4"/>
  <c r="J491" i="4"/>
  <c r="J493" i="4"/>
  <c r="G495" i="4"/>
  <c r="I497" i="4"/>
  <c r="K459" i="11"/>
  <c r="K12" i="24" s="1"/>
  <c r="M460" i="11"/>
  <c r="M13" i="24" s="1"/>
  <c r="Q461" i="11"/>
  <c r="Q14" i="24" s="1"/>
  <c r="H463" i="11"/>
  <c r="H16" i="24" s="1"/>
  <c r="H79" i="24" s="1"/>
  <c r="H467" i="11"/>
  <c r="L471" i="11"/>
  <c r="L24" i="24" s="1"/>
  <c r="P476" i="11"/>
  <c r="P29" i="24" s="1"/>
  <c r="P487" i="5"/>
  <c r="P40" i="27" s="1"/>
  <c r="H487" i="5"/>
  <c r="H40" i="27" s="1"/>
  <c r="O487" i="5"/>
  <c r="O40" i="27" s="1"/>
  <c r="G487" i="5"/>
  <c r="G40" i="27" s="1"/>
  <c r="M468" i="5"/>
  <c r="M21" i="27" s="1"/>
  <c r="L467" i="5"/>
  <c r="L20" i="27" s="1"/>
  <c r="R466" i="5"/>
  <c r="R19" i="27" s="1"/>
  <c r="J466" i="5"/>
  <c r="J19" i="27" s="1"/>
  <c r="P465" i="5"/>
  <c r="P18" i="27" s="1"/>
  <c r="H465" i="5"/>
  <c r="H18" i="27" s="1"/>
  <c r="N464" i="5"/>
  <c r="N17" i="27" s="1"/>
  <c r="F464" i="5"/>
  <c r="F17" i="27" s="1"/>
  <c r="L463" i="5"/>
  <c r="L16" i="27" s="1"/>
  <c r="Q462" i="5"/>
  <c r="Q15" i="27" s="1"/>
  <c r="N487" i="5"/>
  <c r="N40" i="27" s="1"/>
  <c r="F487" i="5"/>
  <c r="F40" i="27" s="1"/>
  <c r="L468" i="5"/>
  <c r="L21" i="27" s="1"/>
  <c r="S467" i="5"/>
  <c r="S20" i="27" s="1"/>
  <c r="K467" i="5"/>
  <c r="K20" i="27" s="1"/>
  <c r="Q466" i="5"/>
  <c r="Q19" i="27" s="1"/>
  <c r="I466" i="5"/>
  <c r="I19" i="27" s="1"/>
  <c r="O465" i="5"/>
  <c r="O18" i="27" s="1"/>
  <c r="G465" i="5"/>
  <c r="G18" i="27" s="1"/>
  <c r="M464" i="5"/>
  <c r="M17" i="27" s="1"/>
  <c r="E464" i="5"/>
  <c r="M487" i="5"/>
  <c r="M40" i="27" s="1"/>
  <c r="S468" i="5"/>
  <c r="S21" i="27" s="1"/>
  <c r="K468" i="5"/>
  <c r="K21" i="27" s="1"/>
  <c r="R467" i="5"/>
  <c r="R20" i="27" s="1"/>
  <c r="J467" i="5"/>
  <c r="J20" i="27" s="1"/>
  <c r="P466" i="5"/>
  <c r="P19" i="27" s="1"/>
  <c r="H466" i="5"/>
  <c r="H19" i="27" s="1"/>
  <c r="N465" i="5"/>
  <c r="N18" i="27" s="1"/>
  <c r="F465" i="5"/>
  <c r="F18" i="27" s="1"/>
  <c r="L464" i="5"/>
  <c r="L17" i="27" s="1"/>
  <c r="R463" i="5"/>
  <c r="R16" i="27" s="1"/>
  <c r="J463" i="5"/>
  <c r="J16" i="27" s="1"/>
  <c r="O462" i="5"/>
  <c r="O15" i="27" s="1"/>
  <c r="G462" i="5"/>
  <c r="G15" i="27" s="1"/>
  <c r="L487" i="5"/>
  <c r="L40" i="27" s="1"/>
  <c r="R468" i="5"/>
  <c r="R21" i="27" s="1"/>
  <c r="J468" i="5"/>
  <c r="J21" i="27" s="1"/>
  <c r="Q467" i="5"/>
  <c r="Q20" i="27" s="1"/>
  <c r="I467" i="5"/>
  <c r="I20" i="27" s="1"/>
  <c r="O466" i="5"/>
  <c r="O19" i="27" s="1"/>
  <c r="G466" i="5"/>
  <c r="G19" i="27" s="1"/>
  <c r="M465" i="5"/>
  <c r="M18" i="27" s="1"/>
  <c r="E465" i="5"/>
  <c r="S464" i="5"/>
  <c r="S17" i="27" s="1"/>
  <c r="K464" i="5"/>
  <c r="K17" i="27" s="1"/>
  <c r="Q463" i="5"/>
  <c r="Q16" i="27" s="1"/>
  <c r="I463" i="5"/>
  <c r="I16" i="27" s="1"/>
  <c r="S487" i="5"/>
  <c r="S40" i="27" s="1"/>
  <c r="K487" i="5"/>
  <c r="K40" i="27" s="1"/>
  <c r="R487" i="5"/>
  <c r="R40" i="27" s="1"/>
  <c r="J487" i="5"/>
  <c r="J40" i="27" s="1"/>
  <c r="P468" i="5"/>
  <c r="P21" i="27" s="1"/>
  <c r="H468" i="5"/>
  <c r="H21" i="27" s="1"/>
  <c r="O467" i="5"/>
  <c r="O20" i="27" s="1"/>
  <c r="G467" i="5"/>
  <c r="G20" i="27" s="1"/>
  <c r="M466" i="5"/>
  <c r="M19" i="27" s="1"/>
  <c r="E466" i="5"/>
  <c r="S465" i="5"/>
  <c r="S18" i="27" s="1"/>
  <c r="K465" i="5"/>
  <c r="K18" i="27" s="1"/>
  <c r="Q464" i="5"/>
  <c r="Q17" i="27" s="1"/>
  <c r="I464" i="5"/>
  <c r="I17" i="27" s="1"/>
  <c r="Q487" i="5"/>
  <c r="Q40" i="27" s="1"/>
  <c r="I487" i="5"/>
  <c r="I40" i="27" s="1"/>
  <c r="O468" i="5"/>
  <c r="O21" i="27" s="1"/>
  <c r="G468" i="5"/>
  <c r="G21" i="27" s="1"/>
  <c r="N467" i="5"/>
  <c r="N20" i="27" s="1"/>
  <c r="F467" i="5"/>
  <c r="F20" i="27" s="1"/>
  <c r="L466" i="5"/>
  <c r="L19" i="27" s="1"/>
  <c r="R465" i="5"/>
  <c r="R18" i="27" s="1"/>
  <c r="J465" i="5"/>
  <c r="J18" i="27" s="1"/>
  <c r="P464" i="5"/>
  <c r="P17" i="27" s="1"/>
  <c r="H464" i="5"/>
  <c r="H17" i="27" s="1"/>
  <c r="N463" i="5"/>
  <c r="N16" i="27" s="1"/>
  <c r="F463" i="5"/>
  <c r="F16" i="27" s="1"/>
  <c r="S462" i="5"/>
  <c r="S15" i="27" s="1"/>
  <c r="K462" i="5"/>
  <c r="K15" i="27" s="1"/>
  <c r="O461" i="5"/>
  <c r="O14" i="27" s="1"/>
  <c r="F468" i="5"/>
  <c r="F21" i="27" s="1"/>
  <c r="S466" i="5"/>
  <c r="S19" i="27" s="1"/>
  <c r="Q465" i="5"/>
  <c r="Q18" i="27" s="1"/>
  <c r="O464" i="5"/>
  <c r="O17" i="27" s="1"/>
  <c r="G463" i="5"/>
  <c r="G16" i="27" s="1"/>
  <c r="J462" i="5"/>
  <c r="J15" i="27" s="1"/>
  <c r="N461" i="5"/>
  <c r="N14" i="27" s="1"/>
  <c r="F461" i="5"/>
  <c r="F14" i="27" s="1"/>
  <c r="R460" i="5"/>
  <c r="R13" i="27" s="1"/>
  <c r="J460" i="5"/>
  <c r="J13" i="27" s="1"/>
  <c r="P459" i="5"/>
  <c r="P12" i="27" s="1"/>
  <c r="H459" i="5"/>
  <c r="H12" i="27" s="1"/>
  <c r="O458" i="5"/>
  <c r="O11" i="27" s="1"/>
  <c r="G458" i="5"/>
  <c r="G11" i="27" s="1"/>
  <c r="P467" i="5"/>
  <c r="P20" i="27" s="1"/>
  <c r="N466" i="5"/>
  <c r="N19" i="27" s="1"/>
  <c r="L465" i="5"/>
  <c r="L18" i="27" s="1"/>
  <c r="J464" i="5"/>
  <c r="J17" i="27" s="1"/>
  <c r="E463" i="5"/>
  <c r="I462" i="5"/>
  <c r="I15" i="27" s="1"/>
  <c r="M461" i="5"/>
  <c r="M14" i="27" s="1"/>
  <c r="E461" i="5"/>
  <c r="Q460" i="5"/>
  <c r="Q13" i="27" s="1"/>
  <c r="I460" i="5"/>
  <c r="I13" i="27" s="1"/>
  <c r="O459" i="5"/>
  <c r="O12" i="27" s="1"/>
  <c r="G459" i="5"/>
  <c r="G12" i="27" s="1"/>
  <c r="N458" i="5"/>
  <c r="N11" i="27" s="1"/>
  <c r="F458" i="5"/>
  <c r="F11" i="27" s="1"/>
  <c r="M467" i="5"/>
  <c r="M20" i="27" s="1"/>
  <c r="K466" i="5"/>
  <c r="K19" i="27" s="1"/>
  <c r="I465" i="5"/>
  <c r="I18" i="27" s="1"/>
  <c r="G464" i="5"/>
  <c r="G17" i="27" s="1"/>
  <c r="S463" i="5"/>
  <c r="S16" i="27" s="1"/>
  <c r="H462" i="5"/>
  <c r="H15" i="27" s="1"/>
  <c r="L461" i="5"/>
  <c r="L14" i="27" s="1"/>
  <c r="P460" i="5"/>
  <c r="P13" i="27" s="1"/>
  <c r="H460" i="5"/>
  <c r="H13" i="27" s="1"/>
  <c r="N459" i="5"/>
  <c r="N12" i="27" s="1"/>
  <c r="F459" i="5"/>
  <c r="F12" i="27" s="1"/>
  <c r="M458" i="5"/>
  <c r="M11" i="27" s="1"/>
  <c r="E458" i="5"/>
  <c r="H467" i="5"/>
  <c r="H20" i="27" s="1"/>
  <c r="F466" i="5"/>
  <c r="F19" i="27" s="1"/>
  <c r="P463" i="5"/>
  <c r="P16" i="27" s="1"/>
  <c r="R462" i="5"/>
  <c r="R15" i="27" s="1"/>
  <c r="F462" i="5"/>
  <c r="F15" i="27" s="1"/>
  <c r="K461" i="5"/>
  <c r="K14" i="27" s="1"/>
  <c r="O460" i="5"/>
  <c r="O13" i="27" s="1"/>
  <c r="G460" i="5"/>
  <c r="G13" i="27" s="1"/>
  <c r="M459" i="5"/>
  <c r="M12" i="27" s="1"/>
  <c r="E459" i="5"/>
  <c r="L458" i="5"/>
  <c r="L11" i="27" s="1"/>
  <c r="E467" i="5"/>
  <c r="O463" i="5"/>
  <c r="O16" i="27" s="1"/>
  <c r="P462" i="5"/>
  <c r="P15" i="27" s="1"/>
  <c r="E462" i="5"/>
  <c r="S461" i="5"/>
  <c r="S14" i="27" s="1"/>
  <c r="J461" i="5"/>
  <c r="J14" i="27" s="1"/>
  <c r="N460" i="5"/>
  <c r="N13" i="27" s="1"/>
  <c r="F460" i="5"/>
  <c r="F13" i="27" s="1"/>
  <c r="L459" i="5"/>
  <c r="L12" i="27" s="1"/>
  <c r="S458" i="5"/>
  <c r="S11" i="27" s="1"/>
  <c r="K458" i="5"/>
  <c r="K11" i="27" s="1"/>
  <c r="N468" i="5"/>
  <c r="N21" i="27" s="1"/>
  <c r="K463" i="5"/>
  <c r="K16" i="27" s="1"/>
  <c r="M462" i="5"/>
  <c r="M15" i="27" s="1"/>
  <c r="Q461" i="5"/>
  <c r="Q14" i="27" s="1"/>
  <c r="H461" i="5"/>
  <c r="H14" i="27" s="1"/>
  <c r="L460" i="5"/>
  <c r="L13" i="27" s="1"/>
  <c r="R459" i="5"/>
  <c r="R12" i="27" s="1"/>
  <c r="J459" i="5"/>
  <c r="J12" i="27" s="1"/>
  <c r="Q458" i="5"/>
  <c r="Q11" i="27" s="1"/>
  <c r="I458" i="5"/>
  <c r="I11" i="27" s="1"/>
  <c r="I468" i="5"/>
  <c r="I21" i="27" s="1"/>
  <c r="R464" i="5"/>
  <c r="R17" i="27" s="1"/>
  <c r="H463" i="5"/>
  <c r="H16" i="27" s="1"/>
  <c r="L462" i="5"/>
  <c r="L15" i="27" s="1"/>
  <c r="P461" i="5"/>
  <c r="P14" i="27" s="1"/>
  <c r="G461" i="5"/>
  <c r="G14" i="27" s="1"/>
  <c r="S460" i="5"/>
  <c r="S13" i="27" s="1"/>
  <c r="K460" i="5"/>
  <c r="K13" i="27" s="1"/>
  <c r="Q459" i="5"/>
  <c r="Q12" i="27" s="1"/>
  <c r="I459" i="5"/>
  <c r="I12" i="27" s="1"/>
  <c r="P458" i="5"/>
  <c r="P11" i="27" s="1"/>
  <c r="H458" i="5"/>
  <c r="H11" i="27" s="1"/>
  <c r="K459" i="5"/>
  <c r="K12" i="27" s="1"/>
  <c r="R458" i="5"/>
  <c r="R11" i="27" s="1"/>
  <c r="J458" i="5"/>
  <c r="J11" i="27" s="1"/>
  <c r="M463" i="5"/>
  <c r="M16" i="27" s="1"/>
  <c r="R461" i="5"/>
  <c r="R14" i="27" s="1"/>
  <c r="M460" i="5"/>
  <c r="M13" i="27" s="1"/>
  <c r="I461" i="5"/>
  <c r="I14" i="27" s="1"/>
  <c r="E460" i="5"/>
  <c r="Q468" i="5"/>
  <c r="Q21" i="27" s="1"/>
  <c r="N462" i="5"/>
  <c r="N15" i="27" s="1"/>
  <c r="S459" i="5"/>
  <c r="S12" i="27" s="1"/>
  <c r="S497" i="5"/>
  <c r="S50" i="27" s="1"/>
  <c r="K497" i="5"/>
  <c r="K50" i="27" s="1"/>
  <c r="R496" i="5"/>
  <c r="R49" i="27" s="1"/>
  <c r="J496" i="5"/>
  <c r="J49" i="27" s="1"/>
  <c r="Q495" i="5"/>
  <c r="Q48" i="27" s="1"/>
  <c r="I495" i="5"/>
  <c r="I48" i="27" s="1"/>
  <c r="P494" i="5"/>
  <c r="P47" i="27" s="1"/>
  <c r="H494" i="5"/>
  <c r="H47" i="27" s="1"/>
  <c r="O493" i="5"/>
  <c r="O46" i="27" s="1"/>
  <c r="G493" i="5"/>
  <c r="G46" i="27" s="1"/>
  <c r="N492" i="5"/>
  <c r="N45" i="27" s="1"/>
  <c r="F492" i="5"/>
  <c r="F45" i="27" s="1"/>
  <c r="L491" i="5"/>
  <c r="L44" i="27" s="1"/>
  <c r="S490" i="5"/>
  <c r="S43" i="27" s="1"/>
  <c r="K490" i="5"/>
  <c r="K43" i="27" s="1"/>
  <c r="R489" i="5"/>
  <c r="R42" i="27" s="1"/>
  <c r="J489" i="5"/>
  <c r="J42" i="27" s="1"/>
  <c r="Q488" i="5"/>
  <c r="Q41" i="27" s="1"/>
  <c r="I488" i="5"/>
  <c r="I41" i="27" s="1"/>
  <c r="O486" i="5"/>
  <c r="O39" i="27" s="1"/>
  <c r="G486" i="5"/>
  <c r="G39" i="27" s="1"/>
  <c r="N485" i="5"/>
  <c r="N38" i="27" s="1"/>
  <c r="F485" i="5"/>
  <c r="F38" i="27" s="1"/>
  <c r="R497" i="5"/>
  <c r="R50" i="27" s="1"/>
  <c r="J497" i="5"/>
  <c r="J50" i="27" s="1"/>
  <c r="Q496" i="5"/>
  <c r="Q49" i="27" s="1"/>
  <c r="I496" i="5"/>
  <c r="I49" i="27" s="1"/>
  <c r="P495" i="5"/>
  <c r="P48" i="27" s="1"/>
  <c r="H495" i="5"/>
  <c r="H48" i="27" s="1"/>
  <c r="O494" i="5"/>
  <c r="O47" i="27" s="1"/>
  <c r="G494" i="5"/>
  <c r="G47" i="27" s="1"/>
  <c r="N493" i="5"/>
  <c r="N46" i="27" s="1"/>
  <c r="F493" i="5"/>
  <c r="F46" i="27" s="1"/>
  <c r="M492" i="5"/>
  <c r="M45" i="27" s="1"/>
  <c r="E492" i="5"/>
  <c r="S491" i="5"/>
  <c r="S44" i="27" s="1"/>
  <c r="K491" i="5"/>
  <c r="K44" i="27" s="1"/>
  <c r="R490" i="5"/>
  <c r="R43" i="27" s="1"/>
  <c r="J490" i="5"/>
  <c r="J43" i="27" s="1"/>
  <c r="Q489" i="5"/>
  <c r="Q42" i="27" s="1"/>
  <c r="I489" i="5"/>
  <c r="I42" i="27" s="1"/>
  <c r="P488" i="5"/>
  <c r="P41" i="27" s="1"/>
  <c r="H488" i="5"/>
  <c r="H41" i="27" s="1"/>
  <c r="N486" i="5"/>
  <c r="N39" i="27" s="1"/>
  <c r="F486" i="5"/>
  <c r="F39" i="27" s="1"/>
  <c r="M485" i="5"/>
  <c r="M38" i="27" s="1"/>
  <c r="E485" i="5"/>
  <c r="L484" i="5"/>
  <c r="L37" i="27" s="1"/>
  <c r="S483" i="5"/>
  <c r="S36" i="27" s="1"/>
  <c r="K483" i="5"/>
  <c r="K36" i="27" s="1"/>
  <c r="R482" i="5"/>
  <c r="R35" i="27" s="1"/>
  <c r="J482" i="5"/>
  <c r="J35" i="27" s="1"/>
  <c r="Q481" i="5"/>
  <c r="Q34" i="27" s="1"/>
  <c r="I481" i="5"/>
  <c r="I34" i="27" s="1"/>
  <c r="P480" i="5"/>
  <c r="P33" i="27" s="1"/>
  <c r="H480" i="5"/>
  <c r="H33" i="27" s="1"/>
  <c r="O479" i="5"/>
  <c r="O32" i="27" s="1"/>
  <c r="G479" i="5"/>
  <c r="G32" i="27" s="1"/>
  <c r="N478" i="5"/>
  <c r="N31" i="27" s="1"/>
  <c r="F478" i="5"/>
  <c r="F31" i="27" s="1"/>
  <c r="M477" i="5"/>
  <c r="M30" i="27" s="1"/>
  <c r="E477" i="5"/>
  <c r="L476" i="5"/>
  <c r="L29" i="27" s="1"/>
  <c r="S474" i="5"/>
  <c r="S27" i="27" s="1"/>
  <c r="K474" i="5"/>
  <c r="K27" i="27" s="1"/>
  <c r="R473" i="5"/>
  <c r="R26" i="27" s="1"/>
  <c r="J473" i="5"/>
  <c r="J26" i="27" s="1"/>
  <c r="Q472" i="5"/>
  <c r="Q25" i="27" s="1"/>
  <c r="I472" i="5"/>
  <c r="I25" i="27" s="1"/>
  <c r="P471" i="5"/>
  <c r="P24" i="27" s="1"/>
  <c r="H471" i="5"/>
  <c r="H24" i="27" s="1"/>
  <c r="O470" i="5"/>
  <c r="O23" i="27" s="1"/>
  <c r="G470" i="5"/>
  <c r="G23" i="27" s="1"/>
  <c r="N469" i="5"/>
  <c r="N22" i="27" s="1"/>
  <c r="F469" i="5"/>
  <c r="F22" i="27" s="1"/>
  <c r="Q497" i="5"/>
  <c r="Q50" i="27" s="1"/>
  <c r="I497" i="5"/>
  <c r="I50" i="27" s="1"/>
  <c r="P496" i="5"/>
  <c r="P49" i="27" s="1"/>
  <c r="H496" i="5"/>
  <c r="H49" i="27" s="1"/>
  <c r="O495" i="5"/>
  <c r="O48" i="27" s="1"/>
  <c r="G495" i="5"/>
  <c r="G48" i="27" s="1"/>
  <c r="N494" i="5"/>
  <c r="N47" i="27" s="1"/>
  <c r="F494" i="5"/>
  <c r="F47" i="27" s="1"/>
  <c r="M493" i="5"/>
  <c r="M46" i="27" s="1"/>
  <c r="E493" i="5"/>
  <c r="L492" i="5"/>
  <c r="L45" i="27" s="1"/>
  <c r="R491" i="5"/>
  <c r="R44" i="27" s="1"/>
  <c r="J491" i="5"/>
  <c r="J44" i="27" s="1"/>
  <c r="Q490" i="5"/>
  <c r="Q43" i="27" s="1"/>
  <c r="I490" i="5"/>
  <c r="I43" i="27" s="1"/>
  <c r="P489" i="5"/>
  <c r="P42" i="27" s="1"/>
  <c r="H489" i="5"/>
  <c r="H42" i="27" s="1"/>
  <c r="O488" i="5"/>
  <c r="O41" i="27" s="1"/>
  <c r="G488" i="5"/>
  <c r="G41" i="27" s="1"/>
  <c r="M486" i="5"/>
  <c r="M39" i="27" s="1"/>
  <c r="E486" i="5"/>
  <c r="L485" i="5"/>
  <c r="L38" i="27" s="1"/>
  <c r="S484" i="5"/>
  <c r="S37" i="27" s="1"/>
  <c r="K484" i="5"/>
  <c r="K37" i="27" s="1"/>
  <c r="R483" i="5"/>
  <c r="R36" i="27" s="1"/>
  <c r="J483" i="5"/>
  <c r="J36" i="27" s="1"/>
  <c r="Q482" i="5"/>
  <c r="Q35" i="27" s="1"/>
  <c r="I482" i="5"/>
  <c r="I35" i="27" s="1"/>
  <c r="P481" i="5"/>
  <c r="P34" i="27" s="1"/>
  <c r="H481" i="5"/>
  <c r="H34" i="27" s="1"/>
  <c r="O480" i="5"/>
  <c r="O33" i="27" s="1"/>
  <c r="G480" i="5"/>
  <c r="G33" i="27" s="1"/>
  <c r="N479" i="5"/>
  <c r="N32" i="27" s="1"/>
  <c r="F479" i="5"/>
  <c r="F32" i="27" s="1"/>
  <c r="M478" i="5"/>
  <c r="M31" i="27" s="1"/>
  <c r="E478" i="5"/>
  <c r="L477" i="5"/>
  <c r="L30" i="27" s="1"/>
  <c r="S476" i="5"/>
  <c r="S29" i="27" s="1"/>
  <c r="K476" i="5"/>
  <c r="K29" i="27" s="1"/>
  <c r="R474" i="5"/>
  <c r="R27" i="27" s="1"/>
  <c r="J474" i="5"/>
  <c r="J27" i="27" s="1"/>
  <c r="Q473" i="5"/>
  <c r="Q26" i="27" s="1"/>
  <c r="I473" i="5"/>
  <c r="I26" i="27" s="1"/>
  <c r="P472" i="5"/>
  <c r="P25" i="27" s="1"/>
  <c r="H472" i="5"/>
  <c r="H25" i="27" s="1"/>
  <c r="O471" i="5"/>
  <c r="O24" i="27" s="1"/>
  <c r="G471" i="5"/>
  <c r="G24" i="27" s="1"/>
  <c r="N470" i="5"/>
  <c r="N23" i="27" s="1"/>
  <c r="F470" i="5"/>
  <c r="F23" i="27" s="1"/>
  <c r="M469" i="5"/>
  <c r="M22" i="27" s="1"/>
  <c r="E469" i="5"/>
  <c r="P497" i="5"/>
  <c r="P50" i="27" s="1"/>
  <c r="H497" i="5"/>
  <c r="H50" i="27" s="1"/>
  <c r="O496" i="5"/>
  <c r="O49" i="27" s="1"/>
  <c r="G496" i="5"/>
  <c r="G49" i="27" s="1"/>
  <c r="N495" i="5"/>
  <c r="N48" i="27" s="1"/>
  <c r="F495" i="5"/>
  <c r="F48" i="27" s="1"/>
  <c r="M494" i="5"/>
  <c r="M47" i="27" s="1"/>
  <c r="E494" i="5"/>
  <c r="L493" i="5"/>
  <c r="L46" i="27" s="1"/>
  <c r="S492" i="5"/>
  <c r="S45" i="27" s="1"/>
  <c r="K492" i="5"/>
  <c r="K45" i="27" s="1"/>
  <c r="Q491" i="5"/>
  <c r="Q44" i="27" s="1"/>
  <c r="I491" i="5"/>
  <c r="I44" i="27" s="1"/>
  <c r="P490" i="5"/>
  <c r="P43" i="27" s="1"/>
  <c r="H490" i="5"/>
  <c r="H43" i="27" s="1"/>
  <c r="O489" i="5"/>
  <c r="O42" i="27" s="1"/>
  <c r="G489" i="5"/>
  <c r="G42" i="27" s="1"/>
  <c r="N488" i="5"/>
  <c r="N41" i="27" s="1"/>
  <c r="F488" i="5"/>
  <c r="F41" i="27" s="1"/>
  <c r="L486" i="5"/>
  <c r="L39" i="27" s="1"/>
  <c r="S485" i="5"/>
  <c r="S38" i="27" s="1"/>
  <c r="K485" i="5"/>
  <c r="K38" i="27" s="1"/>
  <c r="R484" i="5"/>
  <c r="R37" i="27" s="1"/>
  <c r="J484" i="5"/>
  <c r="J37" i="27" s="1"/>
  <c r="Q483" i="5"/>
  <c r="Q36" i="27" s="1"/>
  <c r="I483" i="5"/>
  <c r="I36" i="27" s="1"/>
  <c r="P482" i="5"/>
  <c r="P35" i="27" s="1"/>
  <c r="H482" i="5"/>
  <c r="H35" i="27" s="1"/>
  <c r="O481" i="5"/>
  <c r="O34" i="27" s="1"/>
  <c r="G481" i="5"/>
  <c r="G34" i="27" s="1"/>
  <c r="N480" i="5"/>
  <c r="N33" i="27" s="1"/>
  <c r="F480" i="5"/>
  <c r="F33" i="27" s="1"/>
  <c r="M479" i="5"/>
  <c r="M32" i="27" s="1"/>
  <c r="E479" i="5"/>
  <c r="L478" i="5"/>
  <c r="L31" i="27" s="1"/>
  <c r="S477" i="5"/>
  <c r="S30" i="27" s="1"/>
  <c r="K477" i="5"/>
  <c r="K30" i="27" s="1"/>
  <c r="R476" i="5"/>
  <c r="R29" i="27" s="1"/>
  <c r="J476" i="5"/>
  <c r="J29" i="27" s="1"/>
  <c r="Q474" i="5"/>
  <c r="Q27" i="27" s="1"/>
  <c r="I474" i="5"/>
  <c r="I27" i="27" s="1"/>
  <c r="P473" i="5"/>
  <c r="P26" i="27" s="1"/>
  <c r="H473" i="5"/>
  <c r="H26" i="27" s="1"/>
  <c r="O472" i="5"/>
  <c r="O25" i="27" s="1"/>
  <c r="G472" i="5"/>
  <c r="G25" i="27" s="1"/>
  <c r="N471" i="5"/>
  <c r="N24" i="27" s="1"/>
  <c r="F471" i="5"/>
  <c r="F24" i="27" s="1"/>
  <c r="M470" i="5"/>
  <c r="M23" i="27" s="1"/>
  <c r="E470" i="5"/>
  <c r="L469" i="5"/>
  <c r="L22" i="27" s="1"/>
  <c r="O497" i="5"/>
  <c r="O50" i="27" s="1"/>
  <c r="G497" i="5"/>
  <c r="G50" i="27" s="1"/>
  <c r="N496" i="5"/>
  <c r="N49" i="27" s="1"/>
  <c r="F496" i="5"/>
  <c r="F49" i="27" s="1"/>
  <c r="M495" i="5"/>
  <c r="M48" i="27" s="1"/>
  <c r="E495" i="5"/>
  <c r="L494" i="5"/>
  <c r="L47" i="27" s="1"/>
  <c r="S493" i="5"/>
  <c r="S46" i="27" s="1"/>
  <c r="K493" i="5"/>
  <c r="K46" i="27" s="1"/>
  <c r="R492" i="5"/>
  <c r="R45" i="27" s="1"/>
  <c r="J492" i="5"/>
  <c r="J45" i="27" s="1"/>
  <c r="P491" i="5"/>
  <c r="P44" i="27" s="1"/>
  <c r="H491" i="5"/>
  <c r="H44" i="27" s="1"/>
  <c r="O490" i="5"/>
  <c r="O43" i="27" s="1"/>
  <c r="G490" i="5"/>
  <c r="G43" i="27" s="1"/>
  <c r="N489" i="5"/>
  <c r="N42" i="27" s="1"/>
  <c r="F489" i="5"/>
  <c r="F42" i="27" s="1"/>
  <c r="M488" i="5"/>
  <c r="M41" i="27" s="1"/>
  <c r="E488" i="5"/>
  <c r="S486" i="5"/>
  <c r="S39" i="27" s="1"/>
  <c r="K486" i="5"/>
  <c r="K39" i="27" s="1"/>
  <c r="R485" i="5"/>
  <c r="R38" i="27" s="1"/>
  <c r="J485" i="5"/>
  <c r="J38" i="27" s="1"/>
  <c r="Q484" i="5"/>
  <c r="Q37" i="27" s="1"/>
  <c r="I484" i="5"/>
  <c r="I37" i="27" s="1"/>
  <c r="P483" i="5"/>
  <c r="P36" i="27" s="1"/>
  <c r="H483" i="5"/>
  <c r="H36" i="27" s="1"/>
  <c r="O482" i="5"/>
  <c r="O35" i="27" s="1"/>
  <c r="G482" i="5"/>
  <c r="G35" i="27" s="1"/>
  <c r="N481" i="5"/>
  <c r="N34" i="27" s="1"/>
  <c r="F481" i="5"/>
  <c r="F34" i="27" s="1"/>
  <c r="M480" i="5"/>
  <c r="M33" i="27" s="1"/>
  <c r="E480" i="5"/>
  <c r="L479" i="5"/>
  <c r="L32" i="27" s="1"/>
  <c r="S478" i="5"/>
  <c r="S31" i="27" s="1"/>
  <c r="K478" i="5"/>
  <c r="K31" i="27" s="1"/>
  <c r="R477" i="5"/>
  <c r="R30" i="27" s="1"/>
  <c r="J477" i="5"/>
  <c r="J30" i="27" s="1"/>
  <c r="Q476" i="5"/>
  <c r="Q29" i="27" s="1"/>
  <c r="I476" i="5"/>
  <c r="I29" i="27" s="1"/>
  <c r="P474" i="5"/>
  <c r="P27" i="27" s="1"/>
  <c r="H474" i="5"/>
  <c r="H27" i="27" s="1"/>
  <c r="O473" i="5"/>
  <c r="O26" i="27" s="1"/>
  <c r="G473" i="5"/>
  <c r="G26" i="27" s="1"/>
  <c r="N472" i="5"/>
  <c r="N25" i="27" s="1"/>
  <c r="F472" i="5"/>
  <c r="F25" i="27" s="1"/>
  <c r="M471" i="5"/>
  <c r="M24" i="27" s="1"/>
  <c r="E471" i="5"/>
  <c r="L470" i="5"/>
  <c r="L23" i="27" s="1"/>
  <c r="S469" i="5"/>
  <c r="S22" i="27" s="1"/>
  <c r="K469" i="5"/>
  <c r="K22" i="27" s="1"/>
  <c r="N497" i="5"/>
  <c r="N50" i="27" s="1"/>
  <c r="F497" i="5"/>
  <c r="F50" i="27" s="1"/>
  <c r="M496" i="5"/>
  <c r="M49" i="27" s="1"/>
  <c r="E496" i="5"/>
  <c r="L495" i="5"/>
  <c r="L48" i="27" s="1"/>
  <c r="S494" i="5"/>
  <c r="S47" i="27" s="1"/>
  <c r="K494" i="5"/>
  <c r="K47" i="27" s="1"/>
  <c r="R493" i="5"/>
  <c r="R46" i="27" s="1"/>
  <c r="J493" i="5"/>
  <c r="J46" i="27" s="1"/>
  <c r="Q492" i="5"/>
  <c r="Q45" i="27" s="1"/>
  <c r="I492" i="5"/>
  <c r="I45" i="27" s="1"/>
  <c r="O491" i="5"/>
  <c r="O44" i="27" s="1"/>
  <c r="G491" i="5"/>
  <c r="G44" i="27" s="1"/>
  <c r="N490" i="5"/>
  <c r="N43" i="27" s="1"/>
  <c r="F490" i="5"/>
  <c r="F43" i="27" s="1"/>
  <c r="M489" i="5"/>
  <c r="M42" i="27" s="1"/>
  <c r="E489" i="5"/>
  <c r="L488" i="5"/>
  <c r="L41" i="27" s="1"/>
  <c r="R486" i="5"/>
  <c r="R39" i="27" s="1"/>
  <c r="J486" i="5"/>
  <c r="J39" i="27" s="1"/>
  <c r="Q485" i="5"/>
  <c r="Q38" i="27" s="1"/>
  <c r="I485" i="5"/>
  <c r="I38" i="27" s="1"/>
  <c r="P484" i="5"/>
  <c r="P37" i="27" s="1"/>
  <c r="H484" i="5"/>
  <c r="H37" i="27" s="1"/>
  <c r="O483" i="5"/>
  <c r="O36" i="27" s="1"/>
  <c r="M497" i="5"/>
  <c r="M50" i="27" s="1"/>
  <c r="E497" i="5"/>
  <c r="L496" i="5"/>
  <c r="L49" i="27" s="1"/>
  <c r="S495" i="5"/>
  <c r="S48" i="27" s="1"/>
  <c r="K495" i="5"/>
  <c r="K48" i="27" s="1"/>
  <c r="R494" i="5"/>
  <c r="R47" i="27" s="1"/>
  <c r="J494" i="5"/>
  <c r="J47" i="27" s="1"/>
  <c r="Q493" i="5"/>
  <c r="Q46" i="27" s="1"/>
  <c r="I493" i="5"/>
  <c r="I46" i="27" s="1"/>
  <c r="P492" i="5"/>
  <c r="P45" i="27" s="1"/>
  <c r="H492" i="5"/>
  <c r="H45" i="27" s="1"/>
  <c r="N491" i="5"/>
  <c r="N44" i="27" s="1"/>
  <c r="F491" i="5"/>
  <c r="F44" i="27" s="1"/>
  <c r="M490" i="5"/>
  <c r="M43" i="27" s="1"/>
  <c r="E490" i="5"/>
  <c r="L489" i="5"/>
  <c r="L42" i="27" s="1"/>
  <c r="S488" i="5"/>
  <c r="S41" i="27" s="1"/>
  <c r="K488" i="5"/>
  <c r="K41" i="27" s="1"/>
  <c r="Q486" i="5"/>
  <c r="Q39" i="27" s="1"/>
  <c r="I486" i="5"/>
  <c r="I39" i="27" s="1"/>
  <c r="P485" i="5"/>
  <c r="P38" i="27" s="1"/>
  <c r="H485" i="5"/>
  <c r="H38" i="27" s="1"/>
  <c r="O484" i="5"/>
  <c r="O37" i="27" s="1"/>
  <c r="G484" i="5"/>
  <c r="G37" i="27" s="1"/>
  <c r="N483" i="5"/>
  <c r="N36" i="27" s="1"/>
  <c r="F483" i="5"/>
  <c r="F36" i="27" s="1"/>
  <c r="M482" i="5"/>
  <c r="M35" i="27" s="1"/>
  <c r="E482" i="5"/>
  <c r="L481" i="5"/>
  <c r="L34" i="27" s="1"/>
  <c r="S480" i="5"/>
  <c r="S33" i="27" s="1"/>
  <c r="K480" i="5"/>
  <c r="K33" i="27" s="1"/>
  <c r="R479" i="5"/>
  <c r="R32" i="27" s="1"/>
  <c r="J479" i="5"/>
  <c r="J32" i="27" s="1"/>
  <c r="Q478" i="5"/>
  <c r="Q31" i="27" s="1"/>
  <c r="I478" i="5"/>
  <c r="I31" i="27" s="1"/>
  <c r="P477" i="5"/>
  <c r="P30" i="27" s="1"/>
  <c r="H477" i="5"/>
  <c r="H30" i="27" s="1"/>
  <c r="O476" i="5"/>
  <c r="O29" i="27" s="1"/>
  <c r="G476" i="5"/>
  <c r="G29" i="27" s="1"/>
  <c r="N474" i="5"/>
  <c r="N27" i="27" s="1"/>
  <c r="F474" i="5"/>
  <c r="F27" i="27" s="1"/>
  <c r="M473" i="5"/>
  <c r="M26" i="27" s="1"/>
  <c r="E473" i="5"/>
  <c r="L472" i="5"/>
  <c r="L25" i="27" s="1"/>
  <c r="S471" i="5"/>
  <c r="S24" i="27" s="1"/>
  <c r="K471" i="5"/>
  <c r="K24" i="27" s="1"/>
  <c r="R470" i="5"/>
  <c r="R23" i="27" s="1"/>
  <c r="J470" i="5"/>
  <c r="J23" i="27" s="1"/>
  <c r="Q469" i="5"/>
  <c r="Q22" i="27" s="1"/>
  <c r="I469" i="5"/>
  <c r="I22" i="27" s="1"/>
  <c r="L497" i="5"/>
  <c r="L50" i="27" s="1"/>
  <c r="S496" i="5"/>
  <c r="S49" i="27" s="1"/>
  <c r="K496" i="5"/>
  <c r="K49" i="27" s="1"/>
  <c r="R495" i="5"/>
  <c r="R48" i="27" s="1"/>
  <c r="J495" i="5"/>
  <c r="J48" i="27" s="1"/>
  <c r="Q494" i="5"/>
  <c r="Q47" i="27" s="1"/>
  <c r="I494" i="5"/>
  <c r="I47" i="27" s="1"/>
  <c r="P493" i="5"/>
  <c r="P46" i="27" s="1"/>
  <c r="H493" i="5"/>
  <c r="H46" i="27" s="1"/>
  <c r="O492" i="5"/>
  <c r="O45" i="27" s="1"/>
  <c r="G492" i="5"/>
  <c r="G45" i="27" s="1"/>
  <c r="M491" i="5"/>
  <c r="M44" i="27" s="1"/>
  <c r="E491" i="5"/>
  <c r="L490" i="5"/>
  <c r="L43" i="27" s="1"/>
  <c r="S489" i="5"/>
  <c r="S42" i="27" s="1"/>
  <c r="K489" i="5"/>
  <c r="K42" i="27" s="1"/>
  <c r="R488" i="5"/>
  <c r="R41" i="27" s="1"/>
  <c r="J488" i="5"/>
  <c r="J41" i="27" s="1"/>
  <c r="P486" i="5"/>
  <c r="P39" i="27" s="1"/>
  <c r="H486" i="5"/>
  <c r="H39" i="27" s="1"/>
  <c r="O485" i="5"/>
  <c r="O38" i="27" s="1"/>
  <c r="G485" i="5"/>
  <c r="G38" i="27" s="1"/>
  <c r="N484" i="5"/>
  <c r="N37" i="27" s="1"/>
  <c r="F484" i="5"/>
  <c r="F37" i="27" s="1"/>
  <c r="M483" i="5"/>
  <c r="M36" i="27" s="1"/>
  <c r="E483" i="5"/>
  <c r="L482" i="5"/>
  <c r="L35" i="27" s="1"/>
  <c r="S481" i="5"/>
  <c r="S34" i="27" s="1"/>
  <c r="K481" i="5"/>
  <c r="K34" i="27" s="1"/>
  <c r="R480" i="5"/>
  <c r="R33" i="27" s="1"/>
  <c r="J480" i="5"/>
  <c r="J33" i="27" s="1"/>
  <c r="Q479" i="5"/>
  <c r="Q32" i="27" s="1"/>
  <c r="I479" i="5"/>
  <c r="I32" i="27" s="1"/>
  <c r="P478" i="5"/>
  <c r="P31" i="27" s="1"/>
  <c r="H478" i="5"/>
  <c r="H31" i="27" s="1"/>
  <c r="O477" i="5"/>
  <c r="O30" i="27" s="1"/>
  <c r="G477" i="5"/>
  <c r="G30" i="27" s="1"/>
  <c r="N476" i="5"/>
  <c r="N29" i="27" s="1"/>
  <c r="F476" i="5"/>
  <c r="F29" i="27" s="1"/>
  <c r="M474" i="5"/>
  <c r="M27" i="27" s="1"/>
  <c r="E474" i="5"/>
  <c r="L473" i="5"/>
  <c r="L26" i="27" s="1"/>
  <c r="S472" i="5"/>
  <c r="S25" i="27" s="1"/>
  <c r="K472" i="5"/>
  <c r="K25" i="27" s="1"/>
  <c r="R471" i="5"/>
  <c r="R24" i="27" s="1"/>
  <c r="J471" i="5"/>
  <c r="J24" i="27" s="1"/>
  <c r="Q470" i="5"/>
  <c r="Q23" i="27" s="1"/>
  <c r="I470" i="5"/>
  <c r="I23" i="27" s="1"/>
  <c r="P469" i="5"/>
  <c r="P22" i="27" s="1"/>
  <c r="H469" i="5"/>
  <c r="H22" i="27" s="1"/>
  <c r="M484" i="5"/>
  <c r="M37" i="27" s="1"/>
  <c r="R481" i="5"/>
  <c r="R34" i="27" s="1"/>
  <c r="P479" i="5"/>
  <c r="P32" i="27" s="1"/>
  <c r="N477" i="5"/>
  <c r="N30" i="27" s="1"/>
  <c r="L474" i="5"/>
  <c r="L27" i="27" s="1"/>
  <c r="J472" i="5"/>
  <c r="J25" i="27" s="1"/>
  <c r="H470" i="5"/>
  <c r="H23" i="27" s="1"/>
  <c r="E484" i="5"/>
  <c r="M481" i="5"/>
  <c r="M34" i="27" s="1"/>
  <c r="K479" i="5"/>
  <c r="K32" i="27" s="1"/>
  <c r="I477" i="5"/>
  <c r="I30" i="27" s="1"/>
  <c r="G474" i="5"/>
  <c r="G27" i="27" s="1"/>
  <c r="E472" i="5"/>
  <c r="R469" i="5"/>
  <c r="R22" i="27" s="1"/>
  <c r="L483" i="5"/>
  <c r="L36" i="27" s="1"/>
  <c r="J481" i="5"/>
  <c r="J34" i="27" s="1"/>
  <c r="H479" i="5"/>
  <c r="H32" i="27" s="1"/>
  <c r="F477" i="5"/>
  <c r="F30" i="27" s="1"/>
  <c r="S473" i="5"/>
  <c r="S26" i="27" s="1"/>
  <c r="Q471" i="5"/>
  <c r="Q24" i="27" s="1"/>
  <c r="O469" i="5"/>
  <c r="O22" i="27" s="1"/>
  <c r="G483" i="5"/>
  <c r="G36" i="27" s="1"/>
  <c r="E481" i="5"/>
  <c r="R478" i="5"/>
  <c r="R31" i="27" s="1"/>
  <c r="P476" i="5"/>
  <c r="P29" i="27" s="1"/>
  <c r="N473" i="5"/>
  <c r="N26" i="27" s="1"/>
  <c r="L471" i="5"/>
  <c r="L24" i="27" s="1"/>
  <c r="J469" i="5"/>
  <c r="J22" i="27" s="1"/>
  <c r="S482" i="5"/>
  <c r="S35" i="27" s="1"/>
  <c r="Q480" i="5"/>
  <c r="Q33" i="27" s="1"/>
  <c r="O478" i="5"/>
  <c r="O31" i="27" s="1"/>
  <c r="M476" i="5"/>
  <c r="M29" i="27" s="1"/>
  <c r="K473" i="5"/>
  <c r="K26" i="27" s="1"/>
  <c r="I471" i="5"/>
  <c r="I24" i="27" s="1"/>
  <c r="G469" i="5"/>
  <c r="K482" i="5"/>
  <c r="K35" i="27" s="1"/>
  <c r="I480" i="5"/>
  <c r="I33" i="27" s="1"/>
  <c r="G478" i="5"/>
  <c r="E476" i="5"/>
  <c r="R472" i="5"/>
  <c r="R25" i="27" s="1"/>
  <c r="P470" i="5"/>
  <c r="P23" i="27" s="1"/>
  <c r="F482" i="5"/>
  <c r="F35" i="27" s="1"/>
  <c r="S479" i="5"/>
  <c r="S32" i="27" s="1"/>
  <c r="Q477" i="5"/>
  <c r="Q30" i="27" s="1"/>
  <c r="O474" i="5"/>
  <c r="O27" i="27" s="1"/>
  <c r="M472" i="5"/>
  <c r="M25" i="27" s="1"/>
  <c r="K470" i="5"/>
  <c r="K23" i="27" s="1"/>
  <c r="N482" i="5"/>
  <c r="N35" i="27" s="1"/>
  <c r="L480" i="5"/>
  <c r="L33" i="27" s="1"/>
  <c r="J478" i="5"/>
  <c r="J31" i="27" s="1"/>
  <c r="H476" i="5"/>
  <c r="H29" i="27" s="1"/>
  <c r="F473" i="5"/>
  <c r="F26" i="27" s="1"/>
  <c r="S470" i="5"/>
  <c r="S23" i="27" s="1"/>
  <c r="L458" i="4"/>
  <c r="E459" i="4"/>
  <c r="M459" i="4"/>
  <c r="G460" i="4"/>
  <c r="O460" i="4"/>
  <c r="K461" i="4"/>
  <c r="S461" i="4"/>
  <c r="G462" i="4"/>
  <c r="O462" i="4"/>
  <c r="J463" i="4"/>
  <c r="R463" i="4"/>
  <c r="L464" i="4"/>
  <c r="F465" i="4"/>
  <c r="N465" i="4"/>
  <c r="H466" i="4"/>
  <c r="P466" i="4"/>
  <c r="J467" i="4"/>
  <c r="R467" i="4"/>
  <c r="K468" i="4"/>
  <c r="S468" i="4"/>
  <c r="L469" i="4"/>
  <c r="L22" i="22" s="1"/>
  <c r="E470" i="4"/>
  <c r="M470" i="4"/>
  <c r="M23" i="22" s="1"/>
  <c r="F471" i="4"/>
  <c r="F24" i="22" s="1"/>
  <c r="N471" i="4"/>
  <c r="N24" i="22" s="1"/>
  <c r="G472" i="4"/>
  <c r="G25" i="22" s="1"/>
  <c r="O472" i="4"/>
  <c r="O25" i="22" s="1"/>
  <c r="H473" i="4"/>
  <c r="H26" i="22" s="1"/>
  <c r="P473" i="4"/>
  <c r="P26" i="22" s="1"/>
  <c r="I474" i="4"/>
  <c r="I27" i="22" s="1"/>
  <c r="Q474" i="4"/>
  <c r="Q27" i="22" s="1"/>
  <c r="J476" i="4"/>
  <c r="J29" i="22" s="1"/>
  <c r="R476" i="4"/>
  <c r="R29" i="22" s="1"/>
  <c r="K477" i="4"/>
  <c r="K30" i="22" s="1"/>
  <c r="S477" i="4"/>
  <c r="S30" i="22" s="1"/>
  <c r="L478" i="4"/>
  <c r="L31" i="22" s="1"/>
  <c r="E479" i="4"/>
  <c r="M479" i="4"/>
  <c r="M32" i="22" s="1"/>
  <c r="F480" i="4"/>
  <c r="F33" i="22" s="1"/>
  <c r="N480" i="4"/>
  <c r="N33" i="22" s="1"/>
  <c r="G481" i="4"/>
  <c r="G34" i="22" s="1"/>
  <c r="O481" i="4"/>
  <c r="O34" i="22" s="1"/>
  <c r="H482" i="4"/>
  <c r="H35" i="22" s="1"/>
  <c r="Q482" i="4"/>
  <c r="Q35" i="22" s="1"/>
  <c r="L483" i="4"/>
  <c r="L36" i="22" s="1"/>
  <c r="H484" i="4"/>
  <c r="H37" i="22" s="1"/>
  <c r="R484" i="4"/>
  <c r="R37" i="22" s="1"/>
  <c r="Q485" i="4"/>
  <c r="Q38" i="22" s="1"/>
  <c r="M486" i="4"/>
  <c r="M39" i="22" s="1"/>
  <c r="O488" i="4"/>
  <c r="G490" i="4"/>
  <c r="O491" i="4"/>
  <c r="K493" i="4"/>
  <c r="M495" i="4"/>
  <c r="Q459" i="11"/>
  <c r="Q12" i="24" s="1"/>
  <c r="S460" i="11"/>
  <c r="S13" i="24" s="1"/>
  <c r="N463" i="11"/>
  <c r="N16" i="24" s="1"/>
  <c r="L465" i="11"/>
  <c r="L18" i="24" s="1"/>
  <c r="P467" i="11"/>
  <c r="E472" i="11"/>
  <c r="I477" i="11"/>
  <c r="I30" i="24" s="1"/>
  <c r="R487" i="4"/>
  <c r="J487" i="4"/>
  <c r="Q487" i="4"/>
  <c r="I487" i="4"/>
  <c r="P487" i="4"/>
  <c r="H487" i="4"/>
  <c r="O487" i="4"/>
  <c r="G487" i="4"/>
  <c r="P497" i="4"/>
  <c r="H497" i="4"/>
  <c r="O496" i="4"/>
  <c r="G496" i="4"/>
  <c r="N495" i="4"/>
  <c r="F495" i="4"/>
  <c r="M494" i="4"/>
  <c r="E494" i="4"/>
  <c r="L493" i="4"/>
  <c r="S492" i="4"/>
  <c r="K492" i="4"/>
  <c r="Q491" i="4"/>
  <c r="I491" i="4"/>
  <c r="P490" i="4"/>
  <c r="H490" i="4"/>
  <c r="O489" i="4"/>
  <c r="G489" i="4"/>
  <c r="N488" i="4"/>
  <c r="N497" i="4"/>
  <c r="F497" i="4"/>
  <c r="M496" i="4"/>
  <c r="E496" i="4"/>
  <c r="L495" i="4"/>
  <c r="S494" i="4"/>
  <c r="K494" i="4"/>
  <c r="R493" i="4"/>
  <c r="M497" i="4"/>
  <c r="E497" i="4"/>
  <c r="L496" i="4"/>
  <c r="S495" i="4"/>
  <c r="K495" i="4"/>
  <c r="R494" i="4"/>
  <c r="J494" i="4"/>
  <c r="Q493" i="4"/>
  <c r="I493" i="4"/>
  <c r="P492" i="4"/>
  <c r="H492" i="4"/>
  <c r="N491" i="4"/>
  <c r="F491" i="4"/>
  <c r="M490" i="4"/>
  <c r="E490" i="4"/>
  <c r="L489" i="4"/>
  <c r="S488" i="4"/>
  <c r="K488" i="4"/>
  <c r="L497" i="4"/>
  <c r="S496" i="4"/>
  <c r="K496" i="4"/>
  <c r="R495" i="4"/>
  <c r="J495" i="4"/>
  <c r="Q494" i="4"/>
  <c r="I494" i="4"/>
  <c r="P493" i="4"/>
  <c r="H493" i="4"/>
  <c r="O492" i="4"/>
  <c r="G492" i="4"/>
  <c r="M491" i="4"/>
  <c r="E491" i="4"/>
  <c r="L490" i="4"/>
  <c r="S489" i="4"/>
  <c r="K489" i="4"/>
  <c r="R488" i="4"/>
  <c r="J488" i="4"/>
  <c r="P486" i="4"/>
  <c r="P39" i="22" s="1"/>
  <c r="H486" i="4"/>
  <c r="H39" i="22" s="1"/>
  <c r="O485" i="4"/>
  <c r="O38" i="22" s="1"/>
  <c r="G485" i="4"/>
  <c r="G38" i="22" s="1"/>
  <c r="N484" i="4"/>
  <c r="N37" i="22" s="1"/>
  <c r="F484" i="4"/>
  <c r="F37" i="22" s="1"/>
  <c r="M483" i="4"/>
  <c r="M36" i="22" s="1"/>
  <c r="E483" i="4"/>
  <c r="L482" i="4"/>
  <c r="L35" i="22" s="1"/>
  <c r="S497" i="4"/>
  <c r="K497" i="4"/>
  <c r="R496" i="4"/>
  <c r="J496" i="4"/>
  <c r="Q495" i="4"/>
  <c r="I495" i="4"/>
  <c r="P494" i="4"/>
  <c r="H494" i="4"/>
  <c r="O493" i="4"/>
  <c r="G493" i="4"/>
  <c r="N492" i="4"/>
  <c r="F492" i="4"/>
  <c r="L491" i="4"/>
  <c r="S490" i="4"/>
  <c r="K490" i="4"/>
  <c r="R489" i="4"/>
  <c r="J489" i="4"/>
  <c r="Q488" i="4"/>
  <c r="I488" i="4"/>
  <c r="O486" i="4"/>
  <c r="O39" i="22" s="1"/>
  <c r="G486" i="4"/>
  <c r="G39" i="22" s="1"/>
  <c r="N485" i="4"/>
  <c r="N38" i="22" s="1"/>
  <c r="F485" i="4"/>
  <c r="F38" i="22" s="1"/>
  <c r="R497" i="4"/>
  <c r="J497" i="4"/>
  <c r="Q496" i="4"/>
  <c r="I496" i="4"/>
  <c r="P495" i="4"/>
  <c r="H495" i="4"/>
  <c r="O494" i="4"/>
  <c r="G494" i="4"/>
  <c r="N493" i="4"/>
  <c r="F493" i="4"/>
  <c r="M492" i="4"/>
  <c r="E492" i="4"/>
  <c r="S491" i="4"/>
  <c r="K491" i="4"/>
  <c r="R490" i="4"/>
  <c r="J490" i="4"/>
  <c r="Q489" i="4"/>
  <c r="I489" i="4"/>
  <c r="P488" i="4"/>
  <c r="H488" i="4"/>
  <c r="N486" i="4"/>
  <c r="N39" i="22" s="1"/>
  <c r="F486" i="4"/>
  <c r="F39" i="22" s="1"/>
  <c r="M485" i="4"/>
  <c r="M38" i="22" s="1"/>
  <c r="E485" i="4"/>
  <c r="L484" i="4"/>
  <c r="L37" i="22" s="1"/>
  <c r="S483" i="4"/>
  <c r="S36" i="22" s="1"/>
  <c r="K483" i="4"/>
  <c r="K36" i="22" s="1"/>
  <c r="E458" i="4"/>
  <c r="M458" i="4"/>
  <c r="F459" i="4"/>
  <c r="N459" i="4"/>
  <c r="H460" i="4"/>
  <c r="P460" i="4"/>
  <c r="L461" i="4"/>
  <c r="H462" i="4"/>
  <c r="P462" i="4"/>
  <c r="K463" i="4"/>
  <c r="S463" i="4"/>
  <c r="E464" i="4"/>
  <c r="M464" i="4"/>
  <c r="G465" i="4"/>
  <c r="O465" i="4"/>
  <c r="I466" i="4"/>
  <c r="Q466" i="4"/>
  <c r="K467" i="4"/>
  <c r="S467" i="4"/>
  <c r="L468" i="4"/>
  <c r="E469" i="4"/>
  <c r="M469" i="4"/>
  <c r="M22" i="22" s="1"/>
  <c r="F470" i="4"/>
  <c r="F23" i="22" s="1"/>
  <c r="N470" i="4"/>
  <c r="N23" i="22" s="1"/>
  <c r="G471" i="4"/>
  <c r="G24" i="22" s="1"/>
  <c r="O471" i="4"/>
  <c r="O24" i="22" s="1"/>
  <c r="H472" i="4"/>
  <c r="H25" i="22" s="1"/>
  <c r="P472" i="4"/>
  <c r="P25" i="22" s="1"/>
  <c r="I473" i="4"/>
  <c r="I26" i="22" s="1"/>
  <c r="Q473" i="4"/>
  <c r="Q26" i="22" s="1"/>
  <c r="J474" i="4"/>
  <c r="J27" i="22" s="1"/>
  <c r="R474" i="4"/>
  <c r="R27" i="22" s="1"/>
  <c r="K476" i="4"/>
  <c r="K29" i="22" s="1"/>
  <c r="S476" i="4"/>
  <c r="S29" i="22" s="1"/>
  <c r="L477" i="4"/>
  <c r="L30" i="22" s="1"/>
  <c r="E478" i="4"/>
  <c r="M478" i="4"/>
  <c r="M31" i="22" s="1"/>
  <c r="F479" i="4"/>
  <c r="F32" i="22" s="1"/>
  <c r="N479" i="4"/>
  <c r="N32" i="22" s="1"/>
  <c r="G480" i="4"/>
  <c r="G33" i="22" s="1"/>
  <c r="O480" i="4"/>
  <c r="O33" i="22" s="1"/>
  <c r="H481" i="4"/>
  <c r="H34" i="22" s="1"/>
  <c r="P481" i="4"/>
  <c r="P34" i="22" s="1"/>
  <c r="I482" i="4"/>
  <c r="I35" i="22" s="1"/>
  <c r="R482" i="4"/>
  <c r="R35" i="22" s="1"/>
  <c r="N483" i="4"/>
  <c r="N36" i="22" s="1"/>
  <c r="I484" i="4"/>
  <c r="I37" i="22" s="1"/>
  <c r="S484" i="4"/>
  <c r="S37" i="22" s="1"/>
  <c r="R485" i="4"/>
  <c r="R38" i="22" s="1"/>
  <c r="Q486" i="4"/>
  <c r="Q39" i="22" s="1"/>
  <c r="N487" i="4"/>
  <c r="E489" i="4"/>
  <c r="I490" i="4"/>
  <c r="P491" i="4"/>
  <c r="I492" i="4"/>
  <c r="M493" i="4"/>
  <c r="O495" i="4"/>
  <c r="Q497" i="4"/>
  <c r="S459" i="11"/>
  <c r="S12" i="24" s="1"/>
  <c r="P463" i="11"/>
  <c r="P16" i="24" s="1"/>
  <c r="M472" i="11"/>
  <c r="M25" i="24" s="1"/>
  <c r="S487" i="11"/>
  <c r="S40" i="24" s="1"/>
  <c r="K487" i="11"/>
  <c r="K40" i="24" s="1"/>
  <c r="R487" i="11"/>
  <c r="R40" i="24" s="1"/>
  <c r="J487" i="11"/>
  <c r="J40" i="24" s="1"/>
  <c r="P468" i="11"/>
  <c r="P21" i="24" s="1"/>
  <c r="H468" i="11"/>
  <c r="H21" i="24" s="1"/>
  <c r="O467" i="11"/>
  <c r="G467" i="11"/>
  <c r="M466" i="11"/>
  <c r="M19" i="24" s="1"/>
  <c r="E466" i="11"/>
  <c r="S465" i="11"/>
  <c r="S18" i="24" s="1"/>
  <c r="K465" i="11"/>
  <c r="K18" i="24" s="1"/>
  <c r="Q464" i="11"/>
  <c r="Q17" i="24" s="1"/>
  <c r="I464" i="11"/>
  <c r="I17" i="24" s="1"/>
  <c r="O463" i="11"/>
  <c r="O16" i="24" s="1"/>
  <c r="G463" i="11"/>
  <c r="G16" i="24" s="1"/>
  <c r="L462" i="11"/>
  <c r="L15" i="24" s="1"/>
  <c r="P461" i="11"/>
  <c r="P14" i="24" s="1"/>
  <c r="H461" i="11"/>
  <c r="H14" i="24" s="1"/>
  <c r="L460" i="11"/>
  <c r="L13" i="24" s="1"/>
  <c r="R459" i="11"/>
  <c r="R12" i="24" s="1"/>
  <c r="J459" i="11"/>
  <c r="J12" i="24" s="1"/>
  <c r="Q458" i="11"/>
  <c r="Q11" i="24" s="1"/>
  <c r="I458" i="11"/>
  <c r="I11" i="24" s="1"/>
  <c r="Q487" i="11"/>
  <c r="Q40" i="24" s="1"/>
  <c r="I487" i="11"/>
  <c r="I40" i="24" s="1"/>
  <c r="O468" i="11"/>
  <c r="O21" i="24" s="1"/>
  <c r="G468" i="11"/>
  <c r="G21" i="24" s="1"/>
  <c r="N467" i="11"/>
  <c r="F467" i="11"/>
  <c r="F20" i="24" s="1"/>
  <c r="L466" i="11"/>
  <c r="L19" i="24" s="1"/>
  <c r="R465" i="11"/>
  <c r="R18" i="24" s="1"/>
  <c r="J465" i="11"/>
  <c r="J18" i="24" s="1"/>
  <c r="P464" i="11"/>
  <c r="P17" i="24" s="1"/>
  <c r="H464" i="11"/>
  <c r="H17" i="24" s="1"/>
  <c r="P487" i="11"/>
  <c r="P40" i="24" s="1"/>
  <c r="H487" i="11"/>
  <c r="H40" i="24" s="1"/>
  <c r="N468" i="11"/>
  <c r="N21" i="24" s="1"/>
  <c r="F468" i="11"/>
  <c r="F21" i="24" s="1"/>
  <c r="M467" i="11"/>
  <c r="E467" i="11"/>
  <c r="S466" i="11"/>
  <c r="S19" i="24" s="1"/>
  <c r="K466" i="11"/>
  <c r="K19" i="24" s="1"/>
  <c r="Q465" i="11"/>
  <c r="Q18" i="24" s="1"/>
  <c r="I465" i="11"/>
  <c r="I18" i="24" s="1"/>
  <c r="O464" i="11"/>
  <c r="O17" i="24" s="1"/>
  <c r="G464" i="11"/>
  <c r="G17" i="24" s="1"/>
  <c r="M463" i="11"/>
  <c r="M16" i="24" s="1"/>
  <c r="E463" i="11"/>
  <c r="R462" i="11"/>
  <c r="R15" i="24" s="1"/>
  <c r="J462" i="11"/>
  <c r="J15" i="24" s="1"/>
  <c r="N461" i="11"/>
  <c r="N14" i="24" s="1"/>
  <c r="F461" i="11"/>
  <c r="F14" i="24" s="1"/>
  <c r="R460" i="11"/>
  <c r="R13" i="24" s="1"/>
  <c r="J460" i="11"/>
  <c r="J13" i="24" s="1"/>
  <c r="P459" i="11"/>
  <c r="P12" i="24" s="1"/>
  <c r="H459" i="11"/>
  <c r="H12" i="24" s="1"/>
  <c r="O458" i="11"/>
  <c r="O11" i="24" s="1"/>
  <c r="G458" i="11"/>
  <c r="G11" i="24" s="1"/>
  <c r="O487" i="11"/>
  <c r="O40" i="24" s="1"/>
  <c r="G487" i="11"/>
  <c r="G40" i="24" s="1"/>
  <c r="M468" i="11"/>
  <c r="M21" i="24" s="1"/>
  <c r="L467" i="11"/>
  <c r="R466" i="11"/>
  <c r="R19" i="24" s="1"/>
  <c r="J466" i="11"/>
  <c r="J19" i="24" s="1"/>
  <c r="P465" i="11"/>
  <c r="P18" i="24" s="1"/>
  <c r="H465" i="11"/>
  <c r="H18" i="24" s="1"/>
  <c r="N464" i="11"/>
  <c r="N17" i="24" s="1"/>
  <c r="F464" i="11"/>
  <c r="F17" i="24" s="1"/>
  <c r="L463" i="11"/>
  <c r="L16" i="24" s="1"/>
  <c r="Q462" i="11"/>
  <c r="Q15" i="24" s="1"/>
  <c r="I462" i="11"/>
  <c r="I15" i="24" s="1"/>
  <c r="M461" i="11"/>
  <c r="M14" i="24" s="1"/>
  <c r="E461" i="11"/>
  <c r="Q460" i="11"/>
  <c r="Q13" i="24" s="1"/>
  <c r="I460" i="11"/>
  <c r="I13" i="24" s="1"/>
  <c r="O459" i="11"/>
  <c r="O12" i="24" s="1"/>
  <c r="G459" i="11"/>
  <c r="G12" i="24" s="1"/>
  <c r="N458" i="11"/>
  <c r="N11" i="24" s="1"/>
  <c r="F458" i="11"/>
  <c r="F11" i="24" s="1"/>
  <c r="N487" i="11"/>
  <c r="N40" i="24" s="1"/>
  <c r="F487" i="11"/>
  <c r="F40" i="24" s="1"/>
  <c r="L468" i="11"/>
  <c r="L21" i="24" s="1"/>
  <c r="S467" i="11"/>
  <c r="K467" i="11"/>
  <c r="Q466" i="11"/>
  <c r="Q19" i="24" s="1"/>
  <c r="I466" i="11"/>
  <c r="I19" i="24" s="1"/>
  <c r="O465" i="11"/>
  <c r="O18" i="24" s="1"/>
  <c r="G465" i="11"/>
  <c r="G18" i="24" s="1"/>
  <c r="M464" i="11"/>
  <c r="M17" i="24" s="1"/>
  <c r="E464" i="11"/>
  <c r="S463" i="11"/>
  <c r="S16" i="24" s="1"/>
  <c r="K463" i="11"/>
  <c r="K16" i="24" s="1"/>
  <c r="P462" i="11"/>
  <c r="P15" i="24" s="1"/>
  <c r="H462" i="11"/>
  <c r="H15" i="24" s="1"/>
  <c r="L461" i="11"/>
  <c r="L14" i="24" s="1"/>
  <c r="P460" i="11"/>
  <c r="P13" i="24" s="1"/>
  <c r="H460" i="11"/>
  <c r="H13" i="24" s="1"/>
  <c r="N459" i="11"/>
  <c r="N12" i="24" s="1"/>
  <c r="F459" i="11"/>
  <c r="F12" i="24" s="1"/>
  <c r="M458" i="11"/>
  <c r="M11" i="24" s="1"/>
  <c r="E458" i="11"/>
  <c r="M487" i="11"/>
  <c r="M40" i="24" s="1"/>
  <c r="S468" i="11"/>
  <c r="S21" i="24" s="1"/>
  <c r="K468" i="11"/>
  <c r="K21" i="24" s="1"/>
  <c r="R467" i="11"/>
  <c r="J467" i="11"/>
  <c r="P466" i="11"/>
  <c r="P19" i="24" s="1"/>
  <c r="H466" i="11"/>
  <c r="H19" i="24" s="1"/>
  <c r="N465" i="11"/>
  <c r="N18" i="24" s="1"/>
  <c r="F465" i="11"/>
  <c r="F18" i="24" s="1"/>
  <c r="L464" i="11"/>
  <c r="L17" i="24" s="1"/>
  <c r="R463" i="11"/>
  <c r="R16" i="24" s="1"/>
  <c r="J463" i="11"/>
  <c r="J16" i="24" s="1"/>
  <c r="O462" i="11"/>
  <c r="O15" i="24" s="1"/>
  <c r="G462" i="11"/>
  <c r="G15" i="24" s="1"/>
  <c r="S461" i="11"/>
  <c r="S14" i="24" s="1"/>
  <c r="K461" i="11"/>
  <c r="K14" i="24" s="1"/>
  <c r="O460" i="11"/>
  <c r="O13" i="24" s="1"/>
  <c r="G460" i="11"/>
  <c r="G13" i="24" s="1"/>
  <c r="M459" i="11"/>
  <c r="M12" i="24" s="1"/>
  <c r="E459" i="11"/>
  <c r="L458" i="11"/>
  <c r="L11" i="24" s="1"/>
  <c r="L487" i="11"/>
  <c r="L40" i="24" s="1"/>
  <c r="R468" i="11"/>
  <c r="R21" i="24" s="1"/>
  <c r="J468" i="11"/>
  <c r="J21" i="24" s="1"/>
  <c r="Q467" i="11"/>
  <c r="I467" i="11"/>
  <c r="O466" i="11"/>
  <c r="O19" i="24" s="1"/>
  <c r="G466" i="11"/>
  <c r="G19" i="24" s="1"/>
  <c r="M465" i="11"/>
  <c r="M18" i="24" s="1"/>
  <c r="E465" i="11"/>
  <c r="S464" i="11"/>
  <c r="S17" i="24" s="1"/>
  <c r="K464" i="11"/>
  <c r="K17" i="24" s="1"/>
  <c r="Q463" i="11"/>
  <c r="Q16" i="24" s="1"/>
  <c r="I463" i="11"/>
  <c r="I16" i="24" s="1"/>
  <c r="N462" i="11"/>
  <c r="N15" i="24" s="1"/>
  <c r="F462" i="11"/>
  <c r="F15" i="24" s="1"/>
  <c r="R461" i="11"/>
  <c r="R14" i="24" s="1"/>
  <c r="J461" i="11"/>
  <c r="J14" i="24" s="1"/>
  <c r="N460" i="11"/>
  <c r="N13" i="24" s="1"/>
  <c r="F460" i="11"/>
  <c r="F13" i="24" s="1"/>
  <c r="L459" i="11"/>
  <c r="L12" i="24" s="1"/>
  <c r="S458" i="11"/>
  <c r="S11" i="24" s="1"/>
  <c r="K458" i="11"/>
  <c r="K11" i="24" s="1"/>
  <c r="N497" i="11"/>
  <c r="N50" i="24" s="1"/>
  <c r="F497" i="11"/>
  <c r="F50" i="24" s="1"/>
  <c r="M496" i="11"/>
  <c r="M49" i="24" s="1"/>
  <c r="E496" i="11"/>
  <c r="L495" i="11"/>
  <c r="L48" i="24" s="1"/>
  <c r="S494" i="11"/>
  <c r="S47" i="24" s="1"/>
  <c r="K494" i="11"/>
  <c r="K47" i="24" s="1"/>
  <c r="R493" i="11"/>
  <c r="R46" i="24" s="1"/>
  <c r="J493" i="11"/>
  <c r="J46" i="24" s="1"/>
  <c r="Q492" i="11"/>
  <c r="Q45" i="24" s="1"/>
  <c r="I492" i="11"/>
  <c r="I45" i="24" s="1"/>
  <c r="O491" i="11"/>
  <c r="O44" i="24" s="1"/>
  <c r="G491" i="11"/>
  <c r="G44" i="24" s="1"/>
  <c r="N490" i="11"/>
  <c r="N43" i="24" s="1"/>
  <c r="F490" i="11"/>
  <c r="F43" i="24" s="1"/>
  <c r="M489" i="11"/>
  <c r="M42" i="24" s="1"/>
  <c r="E489" i="11"/>
  <c r="L488" i="11"/>
  <c r="L41" i="24" s="1"/>
  <c r="R486" i="11"/>
  <c r="R39" i="24" s="1"/>
  <c r="J486" i="11"/>
  <c r="J39" i="24" s="1"/>
  <c r="Q485" i="11"/>
  <c r="Q38" i="24" s="1"/>
  <c r="I485" i="11"/>
  <c r="I38" i="24" s="1"/>
  <c r="P484" i="11"/>
  <c r="H484" i="11"/>
  <c r="H37" i="24" s="1"/>
  <c r="O483" i="11"/>
  <c r="O36" i="24" s="1"/>
  <c r="G483" i="11"/>
  <c r="G36" i="24" s="1"/>
  <c r="N482" i="11"/>
  <c r="N35" i="24" s="1"/>
  <c r="F482" i="11"/>
  <c r="F35" i="24" s="1"/>
  <c r="M481" i="11"/>
  <c r="M34" i="24" s="1"/>
  <c r="E481" i="11"/>
  <c r="L480" i="11"/>
  <c r="M497" i="11"/>
  <c r="M50" i="24" s="1"/>
  <c r="E497" i="11"/>
  <c r="L496" i="11"/>
  <c r="L49" i="24" s="1"/>
  <c r="S495" i="11"/>
  <c r="S48" i="24" s="1"/>
  <c r="K495" i="11"/>
  <c r="K48" i="24" s="1"/>
  <c r="R494" i="11"/>
  <c r="R47" i="24" s="1"/>
  <c r="J494" i="11"/>
  <c r="J47" i="24" s="1"/>
  <c r="Q493" i="11"/>
  <c r="Q46" i="24" s="1"/>
  <c r="I493" i="11"/>
  <c r="I46" i="24" s="1"/>
  <c r="P492" i="11"/>
  <c r="P45" i="24" s="1"/>
  <c r="H492" i="11"/>
  <c r="H45" i="24" s="1"/>
  <c r="N491" i="11"/>
  <c r="N44" i="24" s="1"/>
  <c r="F491" i="11"/>
  <c r="F44" i="24" s="1"/>
  <c r="M490" i="11"/>
  <c r="M43" i="24" s="1"/>
  <c r="E490" i="11"/>
  <c r="L489" i="11"/>
  <c r="L42" i="24" s="1"/>
  <c r="S488" i="11"/>
  <c r="S41" i="24" s="1"/>
  <c r="K488" i="11"/>
  <c r="K41" i="24" s="1"/>
  <c r="Q486" i="11"/>
  <c r="Q39" i="24" s="1"/>
  <c r="I486" i="11"/>
  <c r="I39" i="24" s="1"/>
  <c r="P485" i="11"/>
  <c r="P38" i="24" s="1"/>
  <c r="H485" i="11"/>
  <c r="O484" i="11"/>
  <c r="O37" i="24" s="1"/>
  <c r="G484" i="11"/>
  <c r="G37" i="24" s="1"/>
  <c r="N483" i="11"/>
  <c r="N36" i="24" s="1"/>
  <c r="F483" i="11"/>
  <c r="F36" i="24" s="1"/>
  <c r="M482" i="11"/>
  <c r="M35" i="24" s="1"/>
  <c r="E482" i="11"/>
  <c r="L481" i="11"/>
  <c r="L34" i="24" s="1"/>
  <c r="S480" i="11"/>
  <c r="K480" i="11"/>
  <c r="K33" i="24" s="1"/>
  <c r="R479" i="11"/>
  <c r="R32" i="24" s="1"/>
  <c r="J479" i="11"/>
  <c r="J32" i="24" s="1"/>
  <c r="Q478" i="11"/>
  <c r="Q31" i="24" s="1"/>
  <c r="I478" i="11"/>
  <c r="I31" i="24" s="1"/>
  <c r="P477" i="11"/>
  <c r="P30" i="24" s="1"/>
  <c r="H477" i="11"/>
  <c r="H30" i="24" s="1"/>
  <c r="O476" i="11"/>
  <c r="G476" i="11"/>
  <c r="G29" i="24" s="1"/>
  <c r="N474" i="11"/>
  <c r="N27" i="24" s="1"/>
  <c r="F474" i="11"/>
  <c r="F27" i="24" s="1"/>
  <c r="M473" i="11"/>
  <c r="M26" i="24" s="1"/>
  <c r="E473" i="11"/>
  <c r="L472" i="11"/>
  <c r="L25" i="24" s="1"/>
  <c r="S471" i="11"/>
  <c r="S24" i="24" s="1"/>
  <c r="K471" i="11"/>
  <c r="R470" i="11"/>
  <c r="R23" i="24" s="1"/>
  <c r="J470" i="11"/>
  <c r="J23" i="24" s="1"/>
  <c r="Q469" i="11"/>
  <c r="Q22" i="24" s="1"/>
  <c r="I469" i="11"/>
  <c r="I22" i="24" s="1"/>
  <c r="L497" i="11"/>
  <c r="L50" i="24" s="1"/>
  <c r="S496" i="11"/>
  <c r="S49" i="24" s="1"/>
  <c r="K496" i="11"/>
  <c r="K49" i="24" s="1"/>
  <c r="R495" i="11"/>
  <c r="R48" i="24" s="1"/>
  <c r="J495" i="11"/>
  <c r="J48" i="24" s="1"/>
  <c r="Q494" i="11"/>
  <c r="Q47" i="24" s="1"/>
  <c r="I494" i="11"/>
  <c r="I47" i="24" s="1"/>
  <c r="P493" i="11"/>
  <c r="P46" i="24" s="1"/>
  <c r="H493" i="11"/>
  <c r="H46" i="24" s="1"/>
  <c r="O492" i="11"/>
  <c r="O45" i="24" s="1"/>
  <c r="G492" i="11"/>
  <c r="G45" i="24" s="1"/>
  <c r="M491" i="11"/>
  <c r="M44" i="24" s="1"/>
  <c r="E491" i="11"/>
  <c r="L490" i="11"/>
  <c r="L43" i="24" s="1"/>
  <c r="S489" i="11"/>
  <c r="S42" i="24" s="1"/>
  <c r="K489" i="11"/>
  <c r="K42" i="24" s="1"/>
  <c r="R488" i="11"/>
  <c r="R41" i="24" s="1"/>
  <c r="J488" i="11"/>
  <c r="J41" i="24" s="1"/>
  <c r="P486" i="11"/>
  <c r="P39" i="24" s="1"/>
  <c r="H486" i="11"/>
  <c r="H39" i="24" s="1"/>
  <c r="O485" i="11"/>
  <c r="O38" i="24" s="1"/>
  <c r="G485" i="11"/>
  <c r="G38" i="24" s="1"/>
  <c r="N484" i="11"/>
  <c r="N37" i="24" s="1"/>
  <c r="F484" i="11"/>
  <c r="F37" i="24" s="1"/>
  <c r="M483" i="11"/>
  <c r="M36" i="24" s="1"/>
  <c r="E483" i="11"/>
  <c r="L482" i="11"/>
  <c r="L35" i="24" s="1"/>
  <c r="S481" i="11"/>
  <c r="S34" i="24" s="1"/>
  <c r="K481" i="11"/>
  <c r="K34" i="24" s="1"/>
  <c r="R480" i="11"/>
  <c r="R33" i="24" s="1"/>
  <c r="J480" i="11"/>
  <c r="J33" i="24" s="1"/>
  <c r="Q479" i="11"/>
  <c r="Q32" i="24" s="1"/>
  <c r="I479" i="11"/>
  <c r="I32" i="24" s="1"/>
  <c r="P478" i="11"/>
  <c r="H478" i="11"/>
  <c r="H31" i="24" s="1"/>
  <c r="O477" i="11"/>
  <c r="O30" i="24" s="1"/>
  <c r="G477" i="11"/>
  <c r="G30" i="24" s="1"/>
  <c r="N476" i="11"/>
  <c r="N29" i="24" s="1"/>
  <c r="F476" i="11"/>
  <c r="F29" i="24" s="1"/>
  <c r="M474" i="11"/>
  <c r="M27" i="24" s="1"/>
  <c r="E474" i="11"/>
  <c r="L473" i="11"/>
  <c r="S472" i="11"/>
  <c r="S25" i="24" s="1"/>
  <c r="K472" i="11"/>
  <c r="K25" i="24" s="1"/>
  <c r="R471" i="11"/>
  <c r="R24" i="24" s="1"/>
  <c r="J471" i="11"/>
  <c r="J24" i="24" s="1"/>
  <c r="Q470" i="11"/>
  <c r="Q23" i="24" s="1"/>
  <c r="I470" i="11"/>
  <c r="I23" i="24" s="1"/>
  <c r="P469" i="11"/>
  <c r="P22" i="24" s="1"/>
  <c r="H469" i="11"/>
  <c r="H22" i="24" s="1"/>
  <c r="S497" i="11"/>
  <c r="S50" i="24" s="1"/>
  <c r="K497" i="11"/>
  <c r="K50" i="24" s="1"/>
  <c r="R496" i="11"/>
  <c r="R49" i="24" s="1"/>
  <c r="J496" i="11"/>
  <c r="J49" i="24" s="1"/>
  <c r="Q495" i="11"/>
  <c r="Q48" i="24" s="1"/>
  <c r="I495" i="11"/>
  <c r="I48" i="24" s="1"/>
  <c r="P494" i="11"/>
  <c r="P47" i="24" s="1"/>
  <c r="H494" i="11"/>
  <c r="H47" i="24" s="1"/>
  <c r="O493" i="11"/>
  <c r="O46" i="24" s="1"/>
  <c r="G493" i="11"/>
  <c r="G46" i="24" s="1"/>
  <c r="N492" i="11"/>
  <c r="N45" i="24" s="1"/>
  <c r="F492" i="11"/>
  <c r="F45" i="24" s="1"/>
  <c r="L491" i="11"/>
  <c r="L44" i="24" s="1"/>
  <c r="S490" i="11"/>
  <c r="S43" i="24" s="1"/>
  <c r="K490" i="11"/>
  <c r="K43" i="24" s="1"/>
  <c r="R489" i="11"/>
  <c r="R42" i="24" s="1"/>
  <c r="J489" i="11"/>
  <c r="J42" i="24" s="1"/>
  <c r="Q488" i="11"/>
  <c r="Q41" i="24" s="1"/>
  <c r="I488" i="11"/>
  <c r="I41" i="24" s="1"/>
  <c r="O486" i="11"/>
  <c r="O39" i="24" s="1"/>
  <c r="G486" i="11"/>
  <c r="G39" i="24" s="1"/>
  <c r="N485" i="11"/>
  <c r="F485" i="11"/>
  <c r="F38" i="24" s="1"/>
  <c r="M484" i="11"/>
  <c r="M37" i="24" s="1"/>
  <c r="E484" i="11"/>
  <c r="L483" i="11"/>
  <c r="L36" i="24" s="1"/>
  <c r="S482" i="11"/>
  <c r="S35" i="24" s="1"/>
  <c r="K482" i="11"/>
  <c r="K35" i="24" s="1"/>
  <c r="R481" i="11"/>
  <c r="R34" i="24" s="1"/>
  <c r="J481" i="11"/>
  <c r="Q480" i="11"/>
  <c r="Q33" i="24" s="1"/>
  <c r="I480" i="11"/>
  <c r="I33" i="24" s="1"/>
  <c r="P479" i="11"/>
  <c r="P32" i="24" s="1"/>
  <c r="H479" i="11"/>
  <c r="H32" i="24" s="1"/>
  <c r="O478" i="11"/>
  <c r="O31" i="24" s="1"/>
  <c r="G478" i="11"/>
  <c r="G31" i="24" s="1"/>
  <c r="N477" i="11"/>
  <c r="N30" i="24" s="1"/>
  <c r="F477" i="11"/>
  <c r="M476" i="11"/>
  <c r="M29" i="24" s="1"/>
  <c r="E476" i="11"/>
  <c r="L474" i="11"/>
  <c r="L27" i="24" s="1"/>
  <c r="S473" i="11"/>
  <c r="S26" i="24" s="1"/>
  <c r="K473" i="11"/>
  <c r="K26" i="24" s="1"/>
  <c r="R472" i="11"/>
  <c r="R25" i="24" s="1"/>
  <c r="J472" i="11"/>
  <c r="J25" i="24" s="1"/>
  <c r="Q471" i="11"/>
  <c r="I471" i="11"/>
  <c r="I24" i="24" s="1"/>
  <c r="P470" i="11"/>
  <c r="P23" i="24" s="1"/>
  <c r="H470" i="11"/>
  <c r="H23" i="24" s="1"/>
  <c r="O469" i="11"/>
  <c r="O22" i="24" s="1"/>
  <c r="G469" i="11"/>
  <c r="G22" i="24" s="1"/>
  <c r="R497" i="11"/>
  <c r="R50" i="24" s="1"/>
  <c r="J497" i="11"/>
  <c r="J50" i="24" s="1"/>
  <c r="Q496" i="11"/>
  <c r="Q49" i="24" s="1"/>
  <c r="I496" i="11"/>
  <c r="I49" i="24" s="1"/>
  <c r="P495" i="11"/>
  <c r="P48" i="24" s="1"/>
  <c r="H495" i="11"/>
  <c r="H48" i="24" s="1"/>
  <c r="O494" i="11"/>
  <c r="O47" i="24" s="1"/>
  <c r="G494" i="11"/>
  <c r="G47" i="24" s="1"/>
  <c r="N493" i="11"/>
  <c r="N46" i="24" s="1"/>
  <c r="F493" i="11"/>
  <c r="F46" i="24" s="1"/>
  <c r="M492" i="11"/>
  <c r="M45" i="24" s="1"/>
  <c r="E492" i="11"/>
  <c r="S491" i="11"/>
  <c r="S44" i="24" s="1"/>
  <c r="K491" i="11"/>
  <c r="K44" i="24" s="1"/>
  <c r="R490" i="11"/>
  <c r="R43" i="24" s="1"/>
  <c r="J490" i="11"/>
  <c r="J43" i="24" s="1"/>
  <c r="Q489" i="11"/>
  <c r="Q42" i="24" s="1"/>
  <c r="I489" i="11"/>
  <c r="I42" i="24" s="1"/>
  <c r="P488" i="11"/>
  <c r="P41" i="24" s="1"/>
  <c r="H488" i="11"/>
  <c r="H41" i="24" s="1"/>
  <c r="N486" i="11"/>
  <c r="N39" i="24" s="1"/>
  <c r="F486" i="11"/>
  <c r="F39" i="24" s="1"/>
  <c r="M485" i="11"/>
  <c r="M38" i="24" s="1"/>
  <c r="E485" i="11"/>
  <c r="L484" i="11"/>
  <c r="L37" i="24" s="1"/>
  <c r="S483" i="11"/>
  <c r="K483" i="11"/>
  <c r="K36" i="24" s="1"/>
  <c r="R482" i="11"/>
  <c r="R35" i="24" s="1"/>
  <c r="J482" i="11"/>
  <c r="J35" i="24" s="1"/>
  <c r="Q481" i="11"/>
  <c r="Q34" i="24" s="1"/>
  <c r="I481" i="11"/>
  <c r="I34" i="24" s="1"/>
  <c r="P480" i="11"/>
  <c r="P33" i="24" s="1"/>
  <c r="H480" i="11"/>
  <c r="H33" i="24" s="1"/>
  <c r="O479" i="11"/>
  <c r="G479" i="11"/>
  <c r="G32" i="24" s="1"/>
  <c r="N478" i="11"/>
  <c r="N31" i="24" s="1"/>
  <c r="F478" i="11"/>
  <c r="F31" i="24" s="1"/>
  <c r="M477" i="11"/>
  <c r="M30" i="24" s="1"/>
  <c r="E477" i="11"/>
  <c r="L476" i="11"/>
  <c r="L29" i="24" s="1"/>
  <c r="S474" i="11"/>
  <c r="S27" i="24" s="1"/>
  <c r="K474" i="11"/>
  <c r="R473" i="11"/>
  <c r="R26" i="24" s="1"/>
  <c r="J473" i="11"/>
  <c r="J26" i="24" s="1"/>
  <c r="Q472" i="11"/>
  <c r="Q25" i="24" s="1"/>
  <c r="I472" i="11"/>
  <c r="I25" i="24" s="1"/>
  <c r="P471" i="11"/>
  <c r="P24" i="24" s="1"/>
  <c r="H471" i="11"/>
  <c r="H24" i="24" s="1"/>
  <c r="O470" i="11"/>
  <c r="O23" i="24" s="1"/>
  <c r="G470" i="11"/>
  <c r="N469" i="11"/>
  <c r="N22" i="24" s="1"/>
  <c r="F469" i="11"/>
  <c r="F22" i="24" s="1"/>
  <c r="Q497" i="11"/>
  <c r="Q50" i="24" s="1"/>
  <c r="I497" i="11"/>
  <c r="I50" i="24" s="1"/>
  <c r="P496" i="11"/>
  <c r="P49" i="24" s="1"/>
  <c r="H496" i="11"/>
  <c r="H49" i="24" s="1"/>
  <c r="O495" i="11"/>
  <c r="O48" i="24" s="1"/>
  <c r="G495" i="11"/>
  <c r="G48" i="24" s="1"/>
  <c r="N494" i="11"/>
  <c r="N47" i="24" s="1"/>
  <c r="F494" i="11"/>
  <c r="F47" i="24" s="1"/>
  <c r="M493" i="11"/>
  <c r="M46" i="24" s="1"/>
  <c r="E493" i="11"/>
  <c r="L492" i="11"/>
  <c r="L45" i="24" s="1"/>
  <c r="R491" i="11"/>
  <c r="R44" i="24" s="1"/>
  <c r="J491" i="11"/>
  <c r="J44" i="24" s="1"/>
  <c r="Q490" i="11"/>
  <c r="Q43" i="24" s="1"/>
  <c r="I490" i="11"/>
  <c r="I43" i="24" s="1"/>
  <c r="P489" i="11"/>
  <c r="P42" i="24" s="1"/>
  <c r="H489" i="11"/>
  <c r="H42" i="24" s="1"/>
  <c r="O488" i="11"/>
  <c r="O41" i="24" s="1"/>
  <c r="G488" i="11"/>
  <c r="G41" i="24" s="1"/>
  <c r="M486" i="11"/>
  <c r="E486" i="11"/>
  <c r="L485" i="11"/>
  <c r="L38" i="24" s="1"/>
  <c r="S484" i="11"/>
  <c r="S37" i="24" s="1"/>
  <c r="K484" i="11"/>
  <c r="K37" i="24" s="1"/>
  <c r="R483" i="11"/>
  <c r="R36" i="24" s="1"/>
  <c r="J483" i="11"/>
  <c r="J36" i="24" s="1"/>
  <c r="Q482" i="11"/>
  <c r="Q35" i="24" s="1"/>
  <c r="I482" i="11"/>
  <c r="P481" i="11"/>
  <c r="P34" i="24" s="1"/>
  <c r="H481" i="11"/>
  <c r="H34" i="24" s="1"/>
  <c r="O480" i="11"/>
  <c r="O33" i="24" s="1"/>
  <c r="G480" i="11"/>
  <c r="G33" i="24" s="1"/>
  <c r="N479" i="11"/>
  <c r="N32" i="24" s="1"/>
  <c r="F479" i="11"/>
  <c r="F32" i="24" s="1"/>
  <c r="M478" i="11"/>
  <c r="M31" i="24" s="1"/>
  <c r="E478" i="11"/>
  <c r="L477" i="11"/>
  <c r="L30" i="24" s="1"/>
  <c r="S476" i="11"/>
  <c r="S29" i="24" s="1"/>
  <c r="K476" i="11"/>
  <c r="K29" i="24" s="1"/>
  <c r="R474" i="11"/>
  <c r="R27" i="24" s="1"/>
  <c r="J474" i="11"/>
  <c r="J27" i="24" s="1"/>
  <c r="Q473" i="11"/>
  <c r="Q26" i="24" s="1"/>
  <c r="I473" i="11"/>
  <c r="I26" i="24" s="1"/>
  <c r="P472" i="11"/>
  <c r="H472" i="11"/>
  <c r="H25" i="24" s="1"/>
  <c r="O471" i="11"/>
  <c r="O24" i="24" s="1"/>
  <c r="G471" i="11"/>
  <c r="G24" i="24" s="1"/>
  <c r="N470" i="11"/>
  <c r="N23" i="24" s="1"/>
  <c r="F470" i="11"/>
  <c r="F23" i="24" s="1"/>
  <c r="M469" i="11"/>
  <c r="M22" i="24" s="1"/>
  <c r="E469" i="11"/>
  <c r="P497" i="11"/>
  <c r="P50" i="24" s="1"/>
  <c r="H497" i="11"/>
  <c r="H50" i="24" s="1"/>
  <c r="O496" i="11"/>
  <c r="O49" i="24" s="1"/>
  <c r="G496" i="11"/>
  <c r="G49" i="24" s="1"/>
  <c r="N495" i="11"/>
  <c r="N48" i="24" s="1"/>
  <c r="F495" i="11"/>
  <c r="F48" i="24" s="1"/>
  <c r="M494" i="11"/>
  <c r="M47" i="24" s="1"/>
  <c r="E494" i="11"/>
  <c r="L493" i="11"/>
  <c r="L46" i="24" s="1"/>
  <c r="S492" i="11"/>
  <c r="S45" i="24" s="1"/>
  <c r="K492" i="11"/>
  <c r="K45" i="24" s="1"/>
  <c r="Q491" i="11"/>
  <c r="Q44" i="24" s="1"/>
  <c r="I491" i="11"/>
  <c r="I44" i="24" s="1"/>
  <c r="P490" i="11"/>
  <c r="P43" i="24" s="1"/>
  <c r="H490" i="11"/>
  <c r="H43" i="24" s="1"/>
  <c r="O489" i="11"/>
  <c r="O42" i="24" s="1"/>
  <c r="G489" i="11"/>
  <c r="G42" i="24" s="1"/>
  <c r="N488" i="11"/>
  <c r="N41" i="24" s="1"/>
  <c r="F488" i="11"/>
  <c r="F41" i="24" s="1"/>
  <c r="L486" i="11"/>
  <c r="L39" i="24" s="1"/>
  <c r="S485" i="11"/>
  <c r="S38" i="24" s="1"/>
  <c r="K485" i="11"/>
  <c r="K38" i="24" s="1"/>
  <c r="R484" i="11"/>
  <c r="J484" i="11"/>
  <c r="J37" i="24" s="1"/>
  <c r="Q483" i="11"/>
  <c r="Q36" i="24" s="1"/>
  <c r="I483" i="11"/>
  <c r="I36" i="24" s="1"/>
  <c r="P482" i="11"/>
  <c r="P35" i="24" s="1"/>
  <c r="H482" i="11"/>
  <c r="H35" i="24" s="1"/>
  <c r="O481" i="11"/>
  <c r="O34" i="24" s="1"/>
  <c r="G481" i="11"/>
  <c r="G34" i="24" s="1"/>
  <c r="N480" i="11"/>
  <c r="F480" i="11"/>
  <c r="F33" i="24" s="1"/>
  <c r="M479" i="11"/>
  <c r="M32" i="24" s="1"/>
  <c r="E479" i="11"/>
  <c r="L478" i="11"/>
  <c r="L31" i="24" s="1"/>
  <c r="S477" i="11"/>
  <c r="S30" i="24" s="1"/>
  <c r="K477" i="11"/>
  <c r="K30" i="24" s="1"/>
  <c r="R476" i="11"/>
  <c r="R29" i="24" s="1"/>
  <c r="J476" i="11"/>
  <c r="Q474" i="11"/>
  <c r="Q27" i="24" s="1"/>
  <c r="I474" i="11"/>
  <c r="I27" i="24" s="1"/>
  <c r="P473" i="11"/>
  <c r="P26" i="24" s="1"/>
  <c r="H473" i="11"/>
  <c r="H26" i="24" s="1"/>
  <c r="O472" i="11"/>
  <c r="O25" i="24" s="1"/>
  <c r="G472" i="11"/>
  <c r="G25" i="24" s="1"/>
  <c r="N471" i="11"/>
  <c r="N24" i="24" s="1"/>
  <c r="F471" i="11"/>
  <c r="M470" i="11"/>
  <c r="M23" i="24" s="1"/>
  <c r="E470" i="11"/>
  <c r="L469" i="11"/>
  <c r="L22" i="24" s="1"/>
  <c r="O497" i="11"/>
  <c r="O50" i="24" s="1"/>
  <c r="G497" i="11"/>
  <c r="G50" i="24" s="1"/>
  <c r="N496" i="11"/>
  <c r="N49" i="24" s="1"/>
  <c r="F496" i="11"/>
  <c r="F49" i="24" s="1"/>
  <c r="M495" i="11"/>
  <c r="M48" i="24" s="1"/>
  <c r="E495" i="11"/>
  <c r="L494" i="11"/>
  <c r="L47" i="24" s="1"/>
  <c r="S493" i="11"/>
  <c r="S46" i="24" s="1"/>
  <c r="K493" i="11"/>
  <c r="K46" i="24" s="1"/>
  <c r="R492" i="11"/>
  <c r="R45" i="24" s="1"/>
  <c r="J492" i="11"/>
  <c r="J45" i="24" s="1"/>
  <c r="P491" i="11"/>
  <c r="P44" i="24" s="1"/>
  <c r="H491" i="11"/>
  <c r="H44" i="24" s="1"/>
  <c r="O490" i="11"/>
  <c r="O43" i="24" s="1"/>
  <c r="G490" i="11"/>
  <c r="G43" i="24" s="1"/>
  <c r="N489" i="11"/>
  <c r="N42" i="24" s="1"/>
  <c r="F489" i="11"/>
  <c r="F42" i="24" s="1"/>
  <c r="M488" i="11"/>
  <c r="M41" i="24" s="1"/>
  <c r="E488" i="11"/>
  <c r="S486" i="11"/>
  <c r="S39" i="24" s="1"/>
  <c r="K486" i="11"/>
  <c r="K39" i="24" s="1"/>
  <c r="R485" i="11"/>
  <c r="R38" i="24" s="1"/>
  <c r="J485" i="11"/>
  <c r="J38" i="24" s="1"/>
  <c r="Q484" i="11"/>
  <c r="Q37" i="24" s="1"/>
  <c r="I484" i="11"/>
  <c r="I37" i="24" s="1"/>
  <c r="P483" i="11"/>
  <c r="P36" i="24" s="1"/>
  <c r="H483" i="11"/>
  <c r="O482" i="11"/>
  <c r="O35" i="24" s="1"/>
  <c r="G482" i="11"/>
  <c r="G35" i="24" s="1"/>
  <c r="N481" i="11"/>
  <c r="N34" i="24" s="1"/>
  <c r="F481" i="11"/>
  <c r="F34" i="24" s="1"/>
  <c r="M480" i="11"/>
  <c r="M33" i="24" s="1"/>
  <c r="E480" i="11"/>
  <c r="L479" i="11"/>
  <c r="L32" i="24" s="1"/>
  <c r="S478" i="11"/>
  <c r="K478" i="11"/>
  <c r="K31" i="24" s="1"/>
  <c r="R477" i="11"/>
  <c r="R30" i="24" s="1"/>
  <c r="J477" i="11"/>
  <c r="J30" i="24" s="1"/>
  <c r="Q476" i="11"/>
  <c r="Q29" i="24" s="1"/>
  <c r="I476" i="11"/>
  <c r="I29" i="24" s="1"/>
  <c r="P474" i="11"/>
  <c r="P27" i="24" s="1"/>
  <c r="H474" i="11"/>
  <c r="H27" i="24" s="1"/>
  <c r="O473" i="11"/>
  <c r="G473" i="11"/>
  <c r="G26" i="24" s="1"/>
  <c r="N472" i="11"/>
  <c r="N25" i="24" s="1"/>
  <c r="F472" i="11"/>
  <c r="F25" i="24" s="1"/>
  <c r="M471" i="11"/>
  <c r="M24" i="24" s="1"/>
  <c r="E471" i="11"/>
  <c r="L470" i="11"/>
  <c r="L23" i="24" s="1"/>
  <c r="S469" i="11"/>
  <c r="S22" i="24" s="1"/>
  <c r="K469" i="11"/>
  <c r="F458" i="4"/>
  <c r="N458" i="4"/>
  <c r="G459" i="4"/>
  <c r="O459" i="4"/>
  <c r="I460" i="4"/>
  <c r="Q460" i="4"/>
  <c r="E461" i="4"/>
  <c r="M461" i="4"/>
  <c r="I462" i="4"/>
  <c r="Q462" i="4"/>
  <c r="L463" i="4"/>
  <c r="F464" i="4"/>
  <c r="N464" i="4"/>
  <c r="H465" i="4"/>
  <c r="P465" i="4"/>
  <c r="J466" i="4"/>
  <c r="R466" i="4"/>
  <c r="L467" i="4"/>
  <c r="M468" i="4"/>
  <c r="F469" i="4"/>
  <c r="F22" i="22" s="1"/>
  <c r="N469" i="4"/>
  <c r="N22" i="22" s="1"/>
  <c r="G470" i="4"/>
  <c r="G23" i="22" s="1"/>
  <c r="O470" i="4"/>
  <c r="O23" i="22" s="1"/>
  <c r="H471" i="4"/>
  <c r="H24" i="22" s="1"/>
  <c r="P471" i="4"/>
  <c r="P24" i="22" s="1"/>
  <c r="I472" i="4"/>
  <c r="I25" i="22" s="1"/>
  <c r="Q472" i="4"/>
  <c r="Q25" i="22" s="1"/>
  <c r="J473" i="4"/>
  <c r="J26" i="22" s="1"/>
  <c r="R473" i="4"/>
  <c r="R26" i="22" s="1"/>
  <c r="K474" i="4"/>
  <c r="K27" i="22" s="1"/>
  <c r="S474" i="4"/>
  <c r="S27" i="22" s="1"/>
  <c r="L476" i="4"/>
  <c r="L29" i="22" s="1"/>
  <c r="E477" i="4"/>
  <c r="M477" i="4"/>
  <c r="M30" i="22" s="1"/>
  <c r="F478" i="4"/>
  <c r="F31" i="22" s="1"/>
  <c r="N478" i="4"/>
  <c r="N31" i="22" s="1"/>
  <c r="G479" i="4"/>
  <c r="G32" i="22" s="1"/>
  <c r="O479" i="4"/>
  <c r="O32" i="22" s="1"/>
  <c r="H480" i="4"/>
  <c r="H33" i="22" s="1"/>
  <c r="P480" i="4"/>
  <c r="P33" i="22" s="1"/>
  <c r="I481" i="4"/>
  <c r="I34" i="22" s="1"/>
  <c r="Q481" i="4"/>
  <c r="Q34" i="22" s="1"/>
  <c r="J482" i="4"/>
  <c r="J35" i="22" s="1"/>
  <c r="S482" i="4"/>
  <c r="S35" i="22" s="1"/>
  <c r="O483" i="4"/>
  <c r="O36" i="22" s="1"/>
  <c r="J484" i="4"/>
  <c r="J37" i="22" s="1"/>
  <c r="H485" i="4"/>
  <c r="H38" i="22" s="1"/>
  <c r="S485" i="4"/>
  <c r="S38" i="22" s="1"/>
  <c r="R486" i="4"/>
  <c r="R39" i="22" s="1"/>
  <c r="S487" i="4"/>
  <c r="F489" i="4"/>
  <c r="N490" i="4"/>
  <c r="R491" i="4"/>
  <c r="J492" i="4"/>
  <c r="S493" i="4"/>
  <c r="F496" i="4"/>
  <c r="H458" i="11"/>
  <c r="H11" i="24" s="1"/>
  <c r="Q468" i="11"/>
  <c r="Q21" i="24" s="1"/>
  <c r="F473" i="11"/>
  <c r="F26" i="24" s="1"/>
  <c r="J478" i="11"/>
  <c r="J31" i="24" s="1"/>
  <c r="P487" i="10"/>
  <c r="P40" i="23" s="1"/>
  <c r="H487" i="10"/>
  <c r="H40" i="23" s="1"/>
  <c r="O487" i="10"/>
  <c r="O40" i="23" s="1"/>
  <c r="G487" i="10"/>
  <c r="G40" i="23" s="1"/>
  <c r="N487" i="10"/>
  <c r="N40" i="23" s="1"/>
  <c r="F487" i="10"/>
  <c r="F40" i="23" s="1"/>
  <c r="M487" i="10"/>
  <c r="M40" i="23" s="1"/>
  <c r="S468" i="10"/>
  <c r="S21" i="23" s="1"/>
  <c r="K468" i="10"/>
  <c r="K21" i="23" s="1"/>
  <c r="R467" i="10"/>
  <c r="R20" i="23" s="1"/>
  <c r="J467" i="10"/>
  <c r="J20" i="23" s="1"/>
  <c r="P466" i="10"/>
  <c r="P19" i="23" s="1"/>
  <c r="H466" i="10"/>
  <c r="H19" i="23" s="1"/>
  <c r="N465" i="10"/>
  <c r="N18" i="23" s="1"/>
  <c r="F465" i="10"/>
  <c r="F18" i="23" s="1"/>
  <c r="L464" i="10"/>
  <c r="L17" i="23" s="1"/>
  <c r="L487" i="10"/>
  <c r="L40" i="23" s="1"/>
  <c r="R468" i="10"/>
  <c r="R21" i="23" s="1"/>
  <c r="J468" i="10"/>
  <c r="J21" i="23" s="1"/>
  <c r="Q467" i="10"/>
  <c r="Q20" i="23" s="1"/>
  <c r="I467" i="10"/>
  <c r="I20" i="23" s="1"/>
  <c r="O466" i="10"/>
  <c r="O19" i="23" s="1"/>
  <c r="G466" i="10"/>
  <c r="G19" i="23" s="1"/>
  <c r="M465" i="10"/>
  <c r="M18" i="23" s="1"/>
  <c r="E465" i="10"/>
  <c r="S464" i="10"/>
  <c r="S17" i="23" s="1"/>
  <c r="K464" i="10"/>
  <c r="K17" i="23" s="1"/>
  <c r="S487" i="10"/>
  <c r="S40" i="23" s="1"/>
  <c r="K487" i="10"/>
  <c r="K40" i="23" s="1"/>
  <c r="Q468" i="10"/>
  <c r="Q21" i="23" s="1"/>
  <c r="R487" i="10"/>
  <c r="R40" i="23" s="1"/>
  <c r="J487" i="10"/>
  <c r="J40" i="23" s="1"/>
  <c r="P468" i="10"/>
  <c r="P21" i="23" s="1"/>
  <c r="H468" i="10"/>
  <c r="H21" i="23" s="1"/>
  <c r="O467" i="10"/>
  <c r="O20" i="23" s="1"/>
  <c r="G467" i="10"/>
  <c r="G20" i="23" s="1"/>
  <c r="M466" i="10"/>
  <c r="M19" i="23" s="1"/>
  <c r="E466" i="10"/>
  <c r="S465" i="10"/>
  <c r="S18" i="23" s="1"/>
  <c r="K465" i="10"/>
  <c r="K18" i="23" s="1"/>
  <c r="Q464" i="10"/>
  <c r="Q17" i="23" s="1"/>
  <c r="I464" i="10"/>
  <c r="I17" i="23" s="1"/>
  <c r="O463" i="10"/>
  <c r="O16" i="23" s="1"/>
  <c r="G463" i="10"/>
  <c r="G16" i="23" s="1"/>
  <c r="Q487" i="10"/>
  <c r="Q40" i="23" s="1"/>
  <c r="I487" i="10"/>
  <c r="I40" i="23" s="1"/>
  <c r="O468" i="10"/>
  <c r="O21" i="23" s="1"/>
  <c r="G468" i="10"/>
  <c r="G21" i="23" s="1"/>
  <c r="N467" i="10"/>
  <c r="N20" i="23" s="1"/>
  <c r="F467" i="10"/>
  <c r="F20" i="23" s="1"/>
  <c r="L466" i="10"/>
  <c r="L19" i="23" s="1"/>
  <c r="R465" i="10"/>
  <c r="R18" i="23" s="1"/>
  <c r="J465" i="10"/>
  <c r="J18" i="23" s="1"/>
  <c r="P464" i="10"/>
  <c r="P17" i="23" s="1"/>
  <c r="H464" i="10"/>
  <c r="H17" i="23" s="1"/>
  <c r="N468" i="10"/>
  <c r="N21" i="23" s="1"/>
  <c r="M467" i="10"/>
  <c r="M20" i="23" s="1"/>
  <c r="K466" i="10"/>
  <c r="K19" i="23" s="1"/>
  <c r="I465" i="10"/>
  <c r="I18" i="23" s="1"/>
  <c r="G464" i="10"/>
  <c r="G17" i="23" s="1"/>
  <c r="S463" i="10"/>
  <c r="S16" i="23" s="1"/>
  <c r="J463" i="10"/>
  <c r="J16" i="23" s="1"/>
  <c r="R462" i="10"/>
  <c r="R15" i="23" s="1"/>
  <c r="J462" i="10"/>
  <c r="J15" i="23" s="1"/>
  <c r="N461" i="10"/>
  <c r="N14" i="23" s="1"/>
  <c r="F461" i="10"/>
  <c r="F14" i="23" s="1"/>
  <c r="R460" i="10"/>
  <c r="R13" i="23" s="1"/>
  <c r="J460" i="10"/>
  <c r="J13" i="23" s="1"/>
  <c r="P459" i="10"/>
  <c r="P12" i="23" s="1"/>
  <c r="H459" i="10"/>
  <c r="H12" i="23" s="1"/>
  <c r="O458" i="10"/>
  <c r="O11" i="23" s="1"/>
  <c r="G458" i="10"/>
  <c r="G11" i="23" s="1"/>
  <c r="M468" i="10"/>
  <c r="M21" i="23" s="1"/>
  <c r="L467" i="10"/>
  <c r="L20" i="23" s="1"/>
  <c r="J466" i="10"/>
  <c r="J19" i="23" s="1"/>
  <c r="H465" i="10"/>
  <c r="H18" i="23" s="1"/>
  <c r="F464" i="10"/>
  <c r="F17" i="23" s="1"/>
  <c r="R463" i="10"/>
  <c r="R16" i="23" s="1"/>
  <c r="I463" i="10"/>
  <c r="I16" i="23" s="1"/>
  <c r="Q462" i="10"/>
  <c r="Q15" i="23" s="1"/>
  <c r="I462" i="10"/>
  <c r="I15" i="23" s="1"/>
  <c r="M461" i="10"/>
  <c r="M14" i="23" s="1"/>
  <c r="E461" i="10"/>
  <c r="Q460" i="10"/>
  <c r="Q13" i="23" s="1"/>
  <c r="I460" i="10"/>
  <c r="I13" i="23" s="1"/>
  <c r="O459" i="10"/>
  <c r="O12" i="23" s="1"/>
  <c r="G459" i="10"/>
  <c r="G12" i="23" s="1"/>
  <c r="N458" i="10"/>
  <c r="N11" i="23" s="1"/>
  <c r="F458" i="10"/>
  <c r="F11" i="23" s="1"/>
  <c r="L468" i="10"/>
  <c r="L21" i="23" s="1"/>
  <c r="K467" i="10"/>
  <c r="K20" i="23" s="1"/>
  <c r="I466" i="10"/>
  <c r="I19" i="23" s="1"/>
  <c r="G465" i="10"/>
  <c r="G18" i="23" s="1"/>
  <c r="E464" i="10"/>
  <c r="Q463" i="10"/>
  <c r="Q16" i="23" s="1"/>
  <c r="H463" i="10"/>
  <c r="H16" i="23" s="1"/>
  <c r="P462" i="10"/>
  <c r="P15" i="23" s="1"/>
  <c r="H462" i="10"/>
  <c r="H15" i="23" s="1"/>
  <c r="L461" i="10"/>
  <c r="L14" i="23" s="1"/>
  <c r="P460" i="10"/>
  <c r="P13" i="23" s="1"/>
  <c r="H460" i="10"/>
  <c r="H13" i="23" s="1"/>
  <c r="N459" i="10"/>
  <c r="N12" i="23" s="1"/>
  <c r="F459" i="10"/>
  <c r="F12" i="23" s="1"/>
  <c r="M458" i="10"/>
  <c r="M11" i="23" s="1"/>
  <c r="E458" i="10"/>
  <c r="I468" i="10"/>
  <c r="I21" i="23" s="1"/>
  <c r="H467" i="10"/>
  <c r="H20" i="23" s="1"/>
  <c r="F466" i="10"/>
  <c r="F19" i="23" s="1"/>
  <c r="R464" i="10"/>
  <c r="R17" i="23" s="1"/>
  <c r="P463" i="10"/>
  <c r="P16" i="23" s="1"/>
  <c r="F463" i="10"/>
  <c r="F16" i="23" s="1"/>
  <c r="O462" i="10"/>
  <c r="O15" i="23" s="1"/>
  <c r="G462" i="10"/>
  <c r="G15" i="23" s="1"/>
  <c r="S461" i="10"/>
  <c r="S14" i="23" s="1"/>
  <c r="K461" i="10"/>
  <c r="K14" i="23" s="1"/>
  <c r="O460" i="10"/>
  <c r="O13" i="23" s="1"/>
  <c r="G460" i="10"/>
  <c r="G13" i="23" s="1"/>
  <c r="M459" i="10"/>
  <c r="M12" i="23" s="1"/>
  <c r="E459" i="10"/>
  <c r="L458" i="10"/>
  <c r="L11" i="23" s="1"/>
  <c r="F468" i="10"/>
  <c r="F21" i="23" s="1"/>
  <c r="E467" i="10"/>
  <c r="S466" i="10"/>
  <c r="S19" i="23" s="1"/>
  <c r="Q465" i="10"/>
  <c r="Q18" i="23" s="1"/>
  <c r="O464" i="10"/>
  <c r="O17" i="23" s="1"/>
  <c r="N463" i="10"/>
  <c r="N16" i="23" s="1"/>
  <c r="E463" i="10"/>
  <c r="N462" i="10"/>
  <c r="N15" i="23" s="1"/>
  <c r="F462" i="10"/>
  <c r="F15" i="23" s="1"/>
  <c r="R461" i="10"/>
  <c r="R14" i="23" s="1"/>
  <c r="J461" i="10"/>
  <c r="J14" i="23" s="1"/>
  <c r="N460" i="10"/>
  <c r="N13" i="23" s="1"/>
  <c r="F460" i="10"/>
  <c r="F13" i="23" s="1"/>
  <c r="L459" i="10"/>
  <c r="L12" i="23" s="1"/>
  <c r="S458" i="10"/>
  <c r="S11" i="23" s="1"/>
  <c r="K458" i="10"/>
  <c r="K11" i="23" s="1"/>
  <c r="R466" i="10"/>
  <c r="R19" i="23" s="1"/>
  <c r="P465" i="10"/>
  <c r="P18" i="23" s="1"/>
  <c r="N464" i="10"/>
  <c r="N17" i="23" s="1"/>
  <c r="M463" i="10"/>
  <c r="M16" i="23" s="1"/>
  <c r="M462" i="10"/>
  <c r="M15" i="23" s="1"/>
  <c r="E462" i="10"/>
  <c r="Q461" i="10"/>
  <c r="Q14" i="23" s="1"/>
  <c r="I461" i="10"/>
  <c r="I14" i="23" s="1"/>
  <c r="M460" i="10"/>
  <c r="M13" i="23" s="1"/>
  <c r="E460" i="10"/>
  <c r="S459" i="10"/>
  <c r="S12" i="23" s="1"/>
  <c r="K459" i="10"/>
  <c r="K12" i="23" s="1"/>
  <c r="R458" i="10"/>
  <c r="R11" i="23" s="1"/>
  <c r="J458" i="10"/>
  <c r="J11" i="23" s="1"/>
  <c r="S467" i="10"/>
  <c r="S20" i="23" s="1"/>
  <c r="Q466" i="10"/>
  <c r="Q19" i="23" s="1"/>
  <c r="O465" i="10"/>
  <c r="O18" i="23" s="1"/>
  <c r="M464" i="10"/>
  <c r="M17" i="23" s="1"/>
  <c r="L463" i="10"/>
  <c r="L16" i="23" s="1"/>
  <c r="L462" i="10"/>
  <c r="L15" i="23" s="1"/>
  <c r="P461" i="10"/>
  <c r="P14" i="23" s="1"/>
  <c r="H461" i="10"/>
  <c r="H14" i="23" s="1"/>
  <c r="L460" i="10"/>
  <c r="L13" i="23" s="1"/>
  <c r="R459" i="10"/>
  <c r="R12" i="23" s="1"/>
  <c r="J459" i="10"/>
  <c r="J12" i="23" s="1"/>
  <c r="Q458" i="10"/>
  <c r="Q11" i="23" s="1"/>
  <c r="I458" i="10"/>
  <c r="I11" i="23" s="1"/>
  <c r="P467" i="10"/>
  <c r="P20" i="23" s="1"/>
  <c r="N466" i="10"/>
  <c r="N19" i="23" s="1"/>
  <c r="L465" i="10"/>
  <c r="L18" i="23" s="1"/>
  <c r="J464" i="10"/>
  <c r="J17" i="23" s="1"/>
  <c r="K463" i="10"/>
  <c r="K16" i="23" s="1"/>
  <c r="S462" i="10"/>
  <c r="S15" i="23" s="1"/>
  <c r="K462" i="10"/>
  <c r="K15" i="23" s="1"/>
  <c r="O461" i="10"/>
  <c r="O14" i="23" s="1"/>
  <c r="G461" i="10"/>
  <c r="G14" i="23" s="1"/>
  <c r="S460" i="10"/>
  <c r="S13" i="23" s="1"/>
  <c r="K460" i="10"/>
  <c r="K13" i="23" s="1"/>
  <c r="Q459" i="10"/>
  <c r="Q12" i="23" s="1"/>
  <c r="I459" i="10"/>
  <c r="I12" i="23" s="1"/>
  <c r="P458" i="10"/>
  <c r="P11" i="23" s="1"/>
  <c r="H458" i="10"/>
  <c r="H11" i="23" s="1"/>
  <c r="S497" i="10"/>
  <c r="S50" i="23" s="1"/>
  <c r="K497" i="10"/>
  <c r="K50" i="23" s="1"/>
  <c r="R496" i="10"/>
  <c r="R49" i="23" s="1"/>
  <c r="J496" i="10"/>
  <c r="J49" i="23" s="1"/>
  <c r="Q495" i="10"/>
  <c r="Q48" i="23" s="1"/>
  <c r="I495" i="10"/>
  <c r="I48" i="23" s="1"/>
  <c r="P494" i="10"/>
  <c r="P47" i="23" s="1"/>
  <c r="H494" i="10"/>
  <c r="H47" i="23" s="1"/>
  <c r="O493" i="10"/>
  <c r="O46" i="23" s="1"/>
  <c r="G493" i="10"/>
  <c r="G46" i="23" s="1"/>
  <c r="N492" i="10"/>
  <c r="N45" i="23" s="1"/>
  <c r="F492" i="10"/>
  <c r="F45" i="23" s="1"/>
  <c r="L491" i="10"/>
  <c r="L44" i="23" s="1"/>
  <c r="S490" i="10"/>
  <c r="S43" i="23" s="1"/>
  <c r="K490" i="10"/>
  <c r="K43" i="23" s="1"/>
  <c r="R489" i="10"/>
  <c r="R42" i="23" s="1"/>
  <c r="J489" i="10"/>
  <c r="J42" i="23" s="1"/>
  <c r="Q488" i="10"/>
  <c r="Q41" i="23" s="1"/>
  <c r="I488" i="10"/>
  <c r="I41" i="23" s="1"/>
  <c r="O486" i="10"/>
  <c r="O39" i="23" s="1"/>
  <c r="G486" i="10"/>
  <c r="G39" i="23" s="1"/>
  <c r="N485" i="10"/>
  <c r="N38" i="23" s="1"/>
  <c r="F485" i="10"/>
  <c r="F38" i="23" s="1"/>
  <c r="M484" i="10"/>
  <c r="M37" i="23" s="1"/>
  <c r="E484" i="10"/>
  <c r="L483" i="10"/>
  <c r="L36" i="23" s="1"/>
  <c r="S482" i="10"/>
  <c r="S35" i="23" s="1"/>
  <c r="K482" i="10"/>
  <c r="K35" i="23" s="1"/>
  <c r="R481" i="10"/>
  <c r="R34" i="23" s="1"/>
  <c r="J481" i="10"/>
  <c r="J34" i="23" s="1"/>
  <c r="Q480" i="10"/>
  <c r="Q33" i="23" s="1"/>
  <c r="I480" i="10"/>
  <c r="I33" i="23" s="1"/>
  <c r="P479" i="10"/>
  <c r="P32" i="23" s="1"/>
  <c r="H479" i="10"/>
  <c r="H32" i="23" s="1"/>
  <c r="O478" i="10"/>
  <c r="O31" i="23" s="1"/>
  <c r="G478" i="10"/>
  <c r="G31" i="23" s="1"/>
  <c r="N477" i="10"/>
  <c r="N30" i="23" s="1"/>
  <c r="F477" i="10"/>
  <c r="F30" i="23" s="1"/>
  <c r="M476" i="10"/>
  <c r="M29" i="23" s="1"/>
  <c r="E476" i="10"/>
  <c r="R497" i="10"/>
  <c r="R50" i="23" s="1"/>
  <c r="J497" i="10"/>
  <c r="J50" i="23" s="1"/>
  <c r="Q496" i="10"/>
  <c r="Q49" i="23" s="1"/>
  <c r="I496" i="10"/>
  <c r="I49" i="23" s="1"/>
  <c r="P495" i="10"/>
  <c r="P48" i="23" s="1"/>
  <c r="H495" i="10"/>
  <c r="H48" i="23" s="1"/>
  <c r="O494" i="10"/>
  <c r="O47" i="23" s="1"/>
  <c r="G494" i="10"/>
  <c r="G47" i="23" s="1"/>
  <c r="N493" i="10"/>
  <c r="N46" i="23" s="1"/>
  <c r="F493" i="10"/>
  <c r="F46" i="23" s="1"/>
  <c r="M492" i="10"/>
  <c r="M45" i="23" s="1"/>
  <c r="E492" i="10"/>
  <c r="S491" i="10"/>
  <c r="S44" i="23" s="1"/>
  <c r="K491" i="10"/>
  <c r="K44" i="23" s="1"/>
  <c r="R490" i="10"/>
  <c r="R43" i="23" s="1"/>
  <c r="J490" i="10"/>
  <c r="J43" i="23" s="1"/>
  <c r="Q489" i="10"/>
  <c r="Q42" i="23" s="1"/>
  <c r="I489" i="10"/>
  <c r="I42" i="23" s="1"/>
  <c r="P488" i="10"/>
  <c r="P41" i="23" s="1"/>
  <c r="H488" i="10"/>
  <c r="H41" i="23" s="1"/>
  <c r="N486" i="10"/>
  <c r="N39" i="23" s="1"/>
  <c r="F486" i="10"/>
  <c r="F39" i="23" s="1"/>
  <c r="M485" i="10"/>
  <c r="M38" i="23" s="1"/>
  <c r="E485" i="10"/>
  <c r="L484" i="10"/>
  <c r="L37" i="23" s="1"/>
  <c r="S483" i="10"/>
  <c r="S36" i="23" s="1"/>
  <c r="K483" i="10"/>
  <c r="K36" i="23" s="1"/>
  <c r="R482" i="10"/>
  <c r="R35" i="23" s="1"/>
  <c r="J482" i="10"/>
  <c r="J35" i="23" s="1"/>
  <c r="Q481" i="10"/>
  <c r="Q34" i="23" s="1"/>
  <c r="I481" i="10"/>
  <c r="I34" i="23" s="1"/>
  <c r="P480" i="10"/>
  <c r="P33" i="23" s="1"/>
  <c r="H480" i="10"/>
  <c r="H33" i="23" s="1"/>
  <c r="O479" i="10"/>
  <c r="O32" i="23" s="1"/>
  <c r="G479" i="10"/>
  <c r="G32" i="23" s="1"/>
  <c r="N478" i="10"/>
  <c r="N31" i="23" s="1"/>
  <c r="F478" i="10"/>
  <c r="F31" i="23" s="1"/>
  <c r="M477" i="10"/>
  <c r="M30" i="23" s="1"/>
  <c r="E477" i="10"/>
  <c r="L476" i="10"/>
  <c r="L29" i="23" s="1"/>
  <c r="S474" i="10"/>
  <c r="S27" i="23" s="1"/>
  <c r="K474" i="10"/>
  <c r="K27" i="23" s="1"/>
  <c r="R473" i="10"/>
  <c r="R26" i="23" s="1"/>
  <c r="J473" i="10"/>
  <c r="J26" i="23" s="1"/>
  <c r="Q472" i="10"/>
  <c r="Q25" i="23" s="1"/>
  <c r="I472" i="10"/>
  <c r="I25" i="23" s="1"/>
  <c r="P471" i="10"/>
  <c r="P24" i="23" s="1"/>
  <c r="H471" i="10"/>
  <c r="H24" i="23" s="1"/>
  <c r="Q497" i="10"/>
  <c r="Q50" i="23" s="1"/>
  <c r="I497" i="10"/>
  <c r="I50" i="23" s="1"/>
  <c r="P496" i="10"/>
  <c r="P49" i="23" s="1"/>
  <c r="H496" i="10"/>
  <c r="H49" i="23" s="1"/>
  <c r="O495" i="10"/>
  <c r="O48" i="23" s="1"/>
  <c r="G495" i="10"/>
  <c r="G48" i="23" s="1"/>
  <c r="N494" i="10"/>
  <c r="N47" i="23" s="1"/>
  <c r="F494" i="10"/>
  <c r="F47" i="23" s="1"/>
  <c r="M493" i="10"/>
  <c r="M46" i="23" s="1"/>
  <c r="E493" i="10"/>
  <c r="L492" i="10"/>
  <c r="L45" i="23" s="1"/>
  <c r="R491" i="10"/>
  <c r="R44" i="23" s="1"/>
  <c r="J491" i="10"/>
  <c r="J44" i="23" s="1"/>
  <c r="Q490" i="10"/>
  <c r="Q43" i="23" s="1"/>
  <c r="I490" i="10"/>
  <c r="I43" i="23" s="1"/>
  <c r="P489" i="10"/>
  <c r="P42" i="23" s="1"/>
  <c r="H489" i="10"/>
  <c r="H42" i="23" s="1"/>
  <c r="O488" i="10"/>
  <c r="O41" i="23" s="1"/>
  <c r="G488" i="10"/>
  <c r="G41" i="23" s="1"/>
  <c r="M486" i="10"/>
  <c r="M39" i="23" s="1"/>
  <c r="E486" i="10"/>
  <c r="L485" i="10"/>
  <c r="L38" i="23" s="1"/>
  <c r="S484" i="10"/>
  <c r="S37" i="23" s="1"/>
  <c r="K484" i="10"/>
  <c r="K37" i="23" s="1"/>
  <c r="R483" i="10"/>
  <c r="R36" i="23" s="1"/>
  <c r="J483" i="10"/>
  <c r="J36" i="23" s="1"/>
  <c r="Q482" i="10"/>
  <c r="Q35" i="23" s="1"/>
  <c r="I482" i="10"/>
  <c r="I35" i="23" s="1"/>
  <c r="P481" i="10"/>
  <c r="P34" i="23" s="1"/>
  <c r="H481" i="10"/>
  <c r="H34" i="23" s="1"/>
  <c r="O480" i="10"/>
  <c r="O33" i="23" s="1"/>
  <c r="G480" i="10"/>
  <c r="G33" i="23" s="1"/>
  <c r="N479" i="10"/>
  <c r="N32" i="23" s="1"/>
  <c r="F479" i="10"/>
  <c r="F32" i="23" s="1"/>
  <c r="M478" i="10"/>
  <c r="M31" i="23" s="1"/>
  <c r="E478" i="10"/>
  <c r="L477" i="10"/>
  <c r="L30" i="23" s="1"/>
  <c r="S476" i="10"/>
  <c r="S29" i="23" s="1"/>
  <c r="K476" i="10"/>
  <c r="K29" i="23" s="1"/>
  <c r="R474" i="10"/>
  <c r="R27" i="23" s="1"/>
  <c r="J474" i="10"/>
  <c r="J27" i="23" s="1"/>
  <c r="Q473" i="10"/>
  <c r="Q26" i="23" s="1"/>
  <c r="P497" i="10"/>
  <c r="P50" i="23" s="1"/>
  <c r="H497" i="10"/>
  <c r="H50" i="23" s="1"/>
  <c r="O496" i="10"/>
  <c r="O49" i="23" s="1"/>
  <c r="G496" i="10"/>
  <c r="G49" i="23" s="1"/>
  <c r="N495" i="10"/>
  <c r="N48" i="23" s="1"/>
  <c r="F495" i="10"/>
  <c r="F48" i="23" s="1"/>
  <c r="M494" i="10"/>
  <c r="M47" i="23" s="1"/>
  <c r="E494" i="10"/>
  <c r="L493" i="10"/>
  <c r="L46" i="23" s="1"/>
  <c r="S492" i="10"/>
  <c r="S45" i="23" s="1"/>
  <c r="K492" i="10"/>
  <c r="K45" i="23" s="1"/>
  <c r="Q491" i="10"/>
  <c r="Q44" i="23" s="1"/>
  <c r="I491" i="10"/>
  <c r="I44" i="23" s="1"/>
  <c r="P490" i="10"/>
  <c r="P43" i="23" s="1"/>
  <c r="H490" i="10"/>
  <c r="H43" i="23" s="1"/>
  <c r="O489" i="10"/>
  <c r="O42" i="23" s="1"/>
  <c r="G489" i="10"/>
  <c r="G42" i="23" s="1"/>
  <c r="N488" i="10"/>
  <c r="N41" i="23" s="1"/>
  <c r="F488" i="10"/>
  <c r="F41" i="23" s="1"/>
  <c r="L486" i="10"/>
  <c r="L39" i="23" s="1"/>
  <c r="S485" i="10"/>
  <c r="S38" i="23" s="1"/>
  <c r="K485" i="10"/>
  <c r="K38" i="23" s="1"/>
  <c r="R484" i="10"/>
  <c r="R37" i="23" s="1"/>
  <c r="J484" i="10"/>
  <c r="J37" i="23" s="1"/>
  <c r="Q483" i="10"/>
  <c r="Q36" i="23" s="1"/>
  <c r="I483" i="10"/>
  <c r="I36" i="23" s="1"/>
  <c r="P482" i="10"/>
  <c r="P35" i="23" s="1"/>
  <c r="H482" i="10"/>
  <c r="H35" i="23" s="1"/>
  <c r="O481" i="10"/>
  <c r="O34" i="23" s="1"/>
  <c r="G481" i="10"/>
  <c r="G34" i="23" s="1"/>
  <c r="N480" i="10"/>
  <c r="N33" i="23" s="1"/>
  <c r="F480" i="10"/>
  <c r="F33" i="23" s="1"/>
  <c r="M479" i="10"/>
  <c r="M32" i="23" s="1"/>
  <c r="E479" i="10"/>
  <c r="L478" i="10"/>
  <c r="L31" i="23" s="1"/>
  <c r="S477" i="10"/>
  <c r="S30" i="23" s="1"/>
  <c r="K477" i="10"/>
  <c r="K30" i="23" s="1"/>
  <c r="R476" i="10"/>
  <c r="R29" i="23" s="1"/>
  <c r="J476" i="10"/>
  <c r="J29" i="23" s="1"/>
  <c r="Q474" i="10"/>
  <c r="Q27" i="23" s="1"/>
  <c r="I474" i="10"/>
  <c r="I27" i="23" s="1"/>
  <c r="P473" i="10"/>
  <c r="P26" i="23" s="1"/>
  <c r="H473" i="10"/>
  <c r="H26" i="23" s="1"/>
  <c r="O472" i="10"/>
  <c r="O25" i="23" s="1"/>
  <c r="G472" i="10"/>
  <c r="G25" i="23" s="1"/>
  <c r="N471" i="10"/>
  <c r="N24" i="23" s="1"/>
  <c r="F471" i="10"/>
  <c r="F24" i="23" s="1"/>
  <c r="M470" i="10"/>
  <c r="M23" i="23" s="1"/>
  <c r="E470" i="10"/>
  <c r="L469" i="10"/>
  <c r="L22" i="23" s="1"/>
  <c r="O497" i="10"/>
  <c r="O50" i="23" s="1"/>
  <c r="G497" i="10"/>
  <c r="G50" i="23" s="1"/>
  <c r="N496" i="10"/>
  <c r="N49" i="23" s="1"/>
  <c r="F496" i="10"/>
  <c r="F49" i="23" s="1"/>
  <c r="M495" i="10"/>
  <c r="M48" i="23" s="1"/>
  <c r="E495" i="10"/>
  <c r="L494" i="10"/>
  <c r="L47" i="23" s="1"/>
  <c r="S493" i="10"/>
  <c r="S46" i="23" s="1"/>
  <c r="K493" i="10"/>
  <c r="K46" i="23" s="1"/>
  <c r="R492" i="10"/>
  <c r="R45" i="23" s="1"/>
  <c r="J492" i="10"/>
  <c r="J45" i="23" s="1"/>
  <c r="P491" i="10"/>
  <c r="P44" i="23" s="1"/>
  <c r="H491" i="10"/>
  <c r="H44" i="23" s="1"/>
  <c r="O490" i="10"/>
  <c r="O43" i="23" s="1"/>
  <c r="G490" i="10"/>
  <c r="G43" i="23" s="1"/>
  <c r="N489" i="10"/>
  <c r="N42" i="23" s="1"/>
  <c r="F489" i="10"/>
  <c r="F42" i="23" s="1"/>
  <c r="M488" i="10"/>
  <c r="M41" i="23" s="1"/>
  <c r="E488" i="10"/>
  <c r="S486" i="10"/>
  <c r="S39" i="23" s="1"/>
  <c r="K486" i="10"/>
  <c r="K39" i="23" s="1"/>
  <c r="R485" i="10"/>
  <c r="R38" i="23" s="1"/>
  <c r="J485" i="10"/>
  <c r="J38" i="23" s="1"/>
  <c r="Q484" i="10"/>
  <c r="Q37" i="23" s="1"/>
  <c r="I484" i="10"/>
  <c r="I37" i="23" s="1"/>
  <c r="P483" i="10"/>
  <c r="P36" i="23" s="1"/>
  <c r="H483" i="10"/>
  <c r="H36" i="23" s="1"/>
  <c r="O482" i="10"/>
  <c r="O35" i="23" s="1"/>
  <c r="G482" i="10"/>
  <c r="G35" i="23" s="1"/>
  <c r="N481" i="10"/>
  <c r="N34" i="23" s="1"/>
  <c r="F481" i="10"/>
  <c r="F34" i="23" s="1"/>
  <c r="M480" i="10"/>
  <c r="M33" i="23" s="1"/>
  <c r="E480" i="10"/>
  <c r="L479" i="10"/>
  <c r="L32" i="23" s="1"/>
  <c r="S478" i="10"/>
  <c r="S31" i="23" s="1"/>
  <c r="K478" i="10"/>
  <c r="K31" i="23" s="1"/>
  <c r="R477" i="10"/>
  <c r="R30" i="23" s="1"/>
  <c r="J477" i="10"/>
  <c r="J30" i="23" s="1"/>
  <c r="Q476" i="10"/>
  <c r="Q29" i="23" s="1"/>
  <c r="I476" i="10"/>
  <c r="I29" i="23" s="1"/>
  <c r="P474" i="10"/>
  <c r="P27" i="23" s="1"/>
  <c r="H474" i="10"/>
  <c r="H27" i="23" s="1"/>
  <c r="O473" i="10"/>
  <c r="O26" i="23" s="1"/>
  <c r="G473" i="10"/>
  <c r="G26" i="23" s="1"/>
  <c r="N472" i="10"/>
  <c r="N25" i="23" s="1"/>
  <c r="F472" i="10"/>
  <c r="F25" i="23" s="1"/>
  <c r="M471" i="10"/>
  <c r="M24" i="23" s="1"/>
  <c r="E471" i="10"/>
  <c r="L470" i="10"/>
  <c r="L23" i="23" s="1"/>
  <c r="S469" i="10"/>
  <c r="S22" i="23" s="1"/>
  <c r="K469" i="10"/>
  <c r="K22" i="23" s="1"/>
  <c r="N497" i="10"/>
  <c r="N50" i="23" s="1"/>
  <c r="F497" i="10"/>
  <c r="F50" i="23" s="1"/>
  <c r="M496" i="10"/>
  <c r="M49" i="23" s="1"/>
  <c r="E496" i="10"/>
  <c r="L495" i="10"/>
  <c r="L48" i="23" s="1"/>
  <c r="S494" i="10"/>
  <c r="S47" i="23" s="1"/>
  <c r="K494" i="10"/>
  <c r="K47" i="23" s="1"/>
  <c r="R493" i="10"/>
  <c r="R46" i="23" s="1"/>
  <c r="J493" i="10"/>
  <c r="J46" i="23" s="1"/>
  <c r="Q492" i="10"/>
  <c r="Q45" i="23" s="1"/>
  <c r="I492" i="10"/>
  <c r="I45" i="23" s="1"/>
  <c r="O491" i="10"/>
  <c r="O44" i="23" s="1"/>
  <c r="G491" i="10"/>
  <c r="G44" i="23" s="1"/>
  <c r="N490" i="10"/>
  <c r="N43" i="23" s="1"/>
  <c r="F490" i="10"/>
  <c r="F43" i="23" s="1"/>
  <c r="M489" i="10"/>
  <c r="M42" i="23" s="1"/>
  <c r="E489" i="10"/>
  <c r="L488" i="10"/>
  <c r="L41" i="23" s="1"/>
  <c r="R486" i="10"/>
  <c r="R39" i="23" s="1"/>
  <c r="J486" i="10"/>
  <c r="J39" i="23" s="1"/>
  <c r="Q485" i="10"/>
  <c r="Q38" i="23" s="1"/>
  <c r="I485" i="10"/>
  <c r="I38" i="23" s="1"/>
  <c r="P484" i="10"/>
  <c r="P37" i="23" s="1"/>
  <c r="H484" i="10"/>
  <c r="H37" i="23" s="1"/>
  <c r="O483" i="10"/>
  <c r="O36" i="23" s="1"/>
  <c r="G483" i="10"/>
  <c r="G36" i="23" s="1"/>
  <c r="N482" i="10"/>
  <c r="N35" i="23" s="1"/>
  <c r="F482" i="10"/>
  <c r="F35" i="23" s="1"/>
  <c r="M481" i="10"/>
  <c r="M34" i="23" s="1"/>
  <c r="E481" i="10"/>
  <c r="L480" i="10"/>
  <c r="L33" i="23" s="1"/>
  <c r="S479" i="10"/>
  <c r="S32" i="23" s="1"/>
  <c r="K479" i="10"/>
  <c r="K32" i="23" s="1"/>
  <c r="R478" i="10"/>
  <c r="R31" i="23" s="1"/>
  <c r="J478" i="10"/>
  <c r="J31" i="23" s="1"/>
  <c r="Q477" i="10"/>
  <c r="Q30" i="23" s="1"/>
  <c r="I477" i="10"/>
  <c r="I30" i="23" s="1"/>
  <c r="P476" i="10"/>
  <c r="P29" i="23" s="1"/>
  <c r="H476" i="10"/>
  <c r="H29" i="23" s="1"/>
  <c r="O474" i="10"/>
  <c r="O27" i="23" s="1"/>
  <c r="G474" i="10"/>
  <c r="G27" i="23" s="1"/>
  <c r="N473" i="10"/>
  <c r="N26" i="23" s="1"/>
  <c r="F473" i="10"/>
  <c r="F26" i="23" s="1"/>
  <c r="M472" i="10"/>
  <c r="M25" i="23" s="1"/>
  <c r="E472" i="10"/>
  <c r="L471" i="10"/>
  <c r="L24" i="23" s="1"/>
  <c r="S470" i="10"/>
  <c r="S23" i="23" s="1"/>
  <c r="K470" i="10"/>
  <c r="K23" i="23" s="1"/>
  <c r="R469" i="10"/>
  <c r="R22" i="23" s="1"/>
  <c r="J469" i="10"/>
  <c r="J22" i="23" s="1"/>
  <c r="M497" i="10"/>
  <c r="M50" i="23" s="1"/>
  <c r="E497" i="10"/>
  <c r="L496" i="10"/>
  <c r="L49" i="23" s="1"/>
  <c r="S495" i="10"/>
  <c r="S48" i="23" s="1"/>
  <c r="K495" i="10"/>
  <c r="K48" i="23" s="1"/>
  <c r="R494" i="10"/>
  <c r="R47" i="23" s="1"/>
  <c r="J494" i="10"/>
  <c r="J47" i="23" s="1"/>
  <c r="Q493" i="10"/>
  <c r="Q46" i="23" s="1"/>
  <c r="I493" i="10"/>
  <c r="I46" i="23" s="1"/>
  <c r="P492" i="10"/>
  <c r="P45" i="23" s="1"/>
  <c r="H492" i="10"/>
  <c r="H45" i="23" s="1"/>
  <c r="N491" i="10"/>
  <c r="N44" i="23" s="1"/>
  <c r="F491" i="10"/>
  <c r="F44" i="23" s="1"/>
  <c r="M490" i="10"/>
  <c r="M43" i="23" s="1"/>
  <c r="E490" i="10"/>
  <c r="L489" i="10"/>
  <c r="L42" i="23" s="1"/>
  <c r="S488" i="10"/>
  <c r="S41" i="23" s="1"/>
  <c r="K488" i="10"/>
  <c r="K41" i="23" s="1"/>
  <c r="Q486" i="10"/>
  <c r="Q39" i="23" s="1"/>
  <c r="I486" i="10"/>
  <c r="I39" i="23" s="1"/>
  <c r="P485" i="10"/>
  <c r="P38" i="23" s="1"/>
  <c r="H485" i="10"/>
  <c r="H38" i="23" s="1"/>
  <c r="O484" i="10"/>
  <c r="O37" i="23" s="1"/>
  <c r="G484" i="10"/>
  <c r="G37" i="23" s="1"/>
  <c r="N483" i="10"/>
  <c r="N36" i="23" s="1"/>
  <c r="F483" i="10"/>
  <c r="F36" i="23" s="1"/>
  <c r="M482" i="10"/>
  <c r="M35" i="23" s="1"/>
  <c r="E482" i="10"/>
  <c r="L481" i="10"/>
  <c r="L34" i="23" s="1"/>
  <c r="S480" i="10"/>
  <c r="S33" i="23" s="1"/>
  <c r="K480" i="10"/>
  <c r="K33" i="23" s="1"/>
  <c r="R479" i="10"/>
  <c r="R32" i="23" s="1"/>
  <c r="J479" i="10"/>
  <c r="J32" i="23" s="1"/>
  <c r="Q478" i="10"/>
  <c r="Q31" i="23" s="1"/>
  <c r="I478" i="10"/>
  <c r="I31" i="23" s="1"/>
  <c r="P477" i="10"/>
  <c r="P30" i="23" s="1"/>
  <c r="H477" i="10"/>
  <c r="H30" i="23" s="1"/>
  <c r="O476" i="10"/>
  <c r="O29" i="23" s="1"/>
  <c r="G476" i="10"/>
  <c r="G29" i="23" s="1"/>
  <c r="N474" i="10"/>
  <c r="N27" i="23" s="1"/>
  <c r="F474" i="10"/>
  <c r="F27" i="23" s="1"/>
  <c r="M473" i="10"/>
  <c r="M26" i="23" s="1"/>
  <c r="E473" i="10"/>
  <c r="L472" i="10"/>
  <c r="L25" i="23" s="1"/>
  <c r="S471" i="10"/>
  <c r="S24" i="23" s="1"/>
  <c r="K471" i="10"/>
  <c r="K24" i="23" s="1"/>
  <c r="R470" i="10"/>
  <c r="R23" i="23" s="1"/>
  <c r="J470" i="10"/>
  <c r="J23" i="23" s="1"/>
  <c r="Q469" i="10"/>
  <c r="Q22" i="23" s="1"/>
  <c r="I469" i="10"/>
  <c r="I22" i="23" s="1"/>
  <c r="L497" i="10"/>
  <c r="L50" i="23" s="1"/>
  <c r="S496" i="10"/>
  <c r="S49" i="23" s="1"/>
  <c r="K496" i="10"/>
  <c r="K49" i="23" s="1"/>
  <c r="R495" i="10"/>
  <c r="R48" i="23" s="1"/>
  <c r="J495" i="10"/>
  <c r="J48" i="23" s="1"/>
  <c r="Q494" i="10"/>
  <c r="Q47" i="23" s="1"/>
  <c r="I494" i="10"/>
  <c r="I47" i="23" s="1"/>
  <c r="P493" i="10"/>
  <c r="P46" i="23" s="1"/>
  <c r="H493" i="10"/>
  <c r="H46" i="23" s="1"/>
  <c r="O492" i="10"/>
  <c r="O45" i="23" s="1"/>
  <c r="G492" i="10"/>
  <c r="G45" i="23" s="1"/>
  <c r="M491" i="10"/>
  <c r="M44" i="23" s="1"/>
  <c r="E491" i="10"/>
  <c r="L490" i="10"/>
  <c r="L43" i="23" s="1"/>
  <c r="S489" i="10"/>
  <c r="S42" i="23" s="1"/>
  <c r="K489" i="10"/>
  <c r="K42" i="23" s="1"/>
  <c r="R488" i="10"/>
  <c r="R41" i="23" s="1"/>
  <c r="J488" i="10"/>
  <c r="J41" i="23" s="1"/>
  <c r="P486" i="10"/>
  <c r="P39" i="23" s="1"/>
  <c r="H486" i="10"/>
  <c r="H39" i="23" s="1"/>
  <c r="O485" i="10"/>
  <c r="O38" i="23" s="1"/>
  <c r="G485" i="10"/>
  <c r="G38" i="23" s="1"/>
  <c r="N484" i="10"/>
  <c r="N37" i="23" s="1"/>
  <c r="F484" i="10"/>
  <c r="F37" i="23" s="1"/>
  <c r="M483" i="10"/>
  <c r="M36" i="23" s="1"/>
  <c r="E483" i="10"/>
  <c r="L482" i="10"/>
  <c r="L35" i="23" s="1"/>
  <c r="S481" i="10"/>
  <c r="S34" i="23" s="1"/>
  <c r="K481" i="10"/>
  <c r="K34" i="23" s="1"/>
  <c r="R480" i="10"/>
  <c r="R33" i="23" s="1"/>
  <c r="J480" i="10"/>
  <c r="J33" i="23" s="1"/>
  <c r="Q479" i="10"/>
  <c r="Q32" i="23" s="1"/>
  <c r="I479" i="10"/>
  <c r="I32" i="23" s="1"/>
  <c r="P478" i="10"/>
  <c r="P31" i="23" s="1"/>
  <c r="H478" i="10"/>
  <c r="H31" i="23" s="1"/>
  <c r="O477" i="10"/>
  <c r="O30" i="23" s="1"/>
  <c r="G477" i="10"/>
  <c r="G30" i="23" s="1"/>
  <c r="N476" i="10"/>
  <c r="N29" i="23" s="1"/>
  <c r="F476" i="10"/>
  <c r="F29" i="23" s="1"/>
  <c r="M474" i="10"/>
  <c r="M27" i="23" s="1"/>
  <c r="E474" i="10"/>
  <c r="L473" i="10"/>
  <c r="L26" i="23" s="1"/>
  <c r="S472" i="10"/>
  <c r="S25" i="23" s="1"/>
  <c r="K472" i="10"/>
  <c r="K25" i="23" s="1"/>
  <c r="R471" i="10"/>
  <c r="R24" i="23" s="1"/>
  <c r="J471" i="10"/>
  <c r="J24" i="23" s="1"/>
  <c r="Q470" i="10"/>
  <c r="Q23" i="23" s="1"/>
  <c r="I470" i="10"/>
  <c r="I23" i="23" s="1"/>
  <c r="P469" i="10"/>
  <c r="P22" i="23" s="1"/>
  <c r="H469" i="10"/>
  <c r="H22" i="23" s="1"/>
  <c r="L474" i="10"/>
  <c r="L27" i="23" s="1"/>
  <c r="Q471" i="10"/>
  <c r="Q24" i="23" s="1"/>
  <c r="G470" i="10"/>
  <c r="G23" i="23" s="1"/>
  <c r="S473" i="10"/>
  <c r="S26" i="23" s="1"/>
  <c r="O471" i="10"/>
  <c r="O24" i="23" s="1"/>
  <c r="F470" i="10"/>
  <c r="F23" i="23" s="1"/>
  <c r="K473" i="10"/>
  <c r="K26" i="23" s="1"/>
  <c r="I471" i="10"/>
  <c r="I24" i="23" s="1"/>
  <c r="O469" i="10"/>
  <c r="O22" i="23" s="1"/>
  <c r="I473" i="10"/>
  <c r="I26" i="23" s="1"/>
  <c r="G471" i="10"/>
  <c r="G24" i="23" s="1"/>
  <c r="N469" i="10"/>
  <c r="N22" i="23" s="1"/>
  <c r="R472" i="10"/>
  <c r="R25" i="23" s="1"/>
  <c r="P470" i="10"/>
  <c r="P23" i="23" s="1"/>
  <c r="M469" i="10"/>
  <c r="M22" i="23" s="1"/>
  <c r="P472" i="10"/>
  <c r="P25" i="23" s="1"/>
  <c r="O470" i="10"/>
  <c r="O23" i="23" s="1"/>
  <c r="G469" i="10"/>
  <c r="G22" i="23" s="1"/>
  <c r="J472" i="10"/>
  <c r="J25" i="23" s="1"/>
  <c r="N470" i="10"/>
  <c r="N23" i="23" s="1"/>
  <c r="F469" i="10"/>
  <c r="F22" i="23" s="1"/>
  <c r="H472" i="10"/>
  <c r="H25" i="23" s="1"/>
  <c r="H470" i="10"/>
  <c r="H23" i="23" s="1"/>
  <c r="E469" i="10"/>
  <c r="G458" i="4"/>
  <c r="O458" i="4"/>
  <c r="H459" i="4"/>
  <c r="P459" i="4"/>
  <c r="J460" i="4"/>
  <c r="R460" i="4"/>
  <c r="F461" i="4"/>
  <c r="N461" i="4"/>
  <c r="J462" i="4"/>
  <c r="R462" i="4"/>
  <c r="E463" i="4"/>
  <c r="M463" i="4"/>
  <c r="G464" i="4"/>
  <c r="O464" i="4"/>
  <c r="I465" i="4"/>
  <c r="Q465" i="4"/>
  <c r="K466" i="4"/>
  <c r="S466" i="4"/>
  <c r="E467" i="4"/>
  <c r="M467" i="4"/>
  <c r="F468" i="4"/>
  <c r="N468" i="4"/>
  <c r="G469" i="4"/>
  <c r="G22" i="22" s="1"/>
  <c r="O469" i="4"/>
  <c r="O22" i="22" s="1"/>
  <c r="H470" i="4"/>
  <c r="H23" i="22" s="1"/>
  <c r="P470" i="4"/>
  <c r="P23" i="22" s="1"/>
  <c r="I471" i="4"/>
  <c r="I24" i="22" s="1"/>
  <c r="Q471" i="4"/>
  <c r="Q24" i="22" s="1"/>
  <c r="J472" i="4"/>
  <c r="J25" i="22" s="1"/>
  <c r="R472" i="4"/>
  <c r="R25" i="22" s="1"/>
  <c r="K473" i="4"/>
  <c r="K26" i="22" s="1"/>
  <c r="S473" i="4"/>
  <c r="S26" i="22" s="1"/>
  <c r="L474" i="4"/>
  <c r="L27" i="22" s="1"/>
  <c r="E476" i="4"/>
  <c r="M476" i="4"/>
  <c r="M29" i="22" s="1"/>
  <c r="F477" i="4"/>
  <c r="F30" i="22" s="1"/>
  <c r="N477" i="4"/>
  <c r="N30" i="22" s="1"/>
  <c r="G478" i="4"/>
  <c r="G31" i="22" s="1"/>
  <c r="O478" i="4"/>
  <c r="O31" i="22" s="1"/>
  <c r="H479" i="4"/>
  <c r="H32" i="22" s="1"/>
  <c r="P479" i="4"/>
  <c r="P32" i="22" s="1"/>
  <c r="I480" i="4"/>
  <c r="I33" i="22" s="1"/>
  <c r="Q480" i="4"/>
  <c r="Q33" i="22" s="1"/>
  <c r="J481" i="4"/>
  <c r="J34" i="22" s="1"/>
  <c r="R481" i="4"/>
  <c r="R34" i="22" s="1"/>
  <c r="K482" i="4"/>
  <c r="K35" i="22" s="1"/>
  <c r="F483" i="4"/>
  <c r="F36" i="22" s="1"/>
  <c r="P483" i="4"/>
  <c r="P36" i="22" s="1"/>
  <c r="K484" i="4"/>
  <c r="K37" i="22" s="1"/>
  <c r="I485" i="4"/>
  <c r="I38" i="22" s="1"/>
  <c r="E486" i="4"/>
  <c r="S486" i="4"/>
  <c r="S39" i="22" s="1"/>
  <c r="E488" i="4"/>
  <c r="H489" i="4"/>
  <c r="O490" i="4"/>
  <c r="L492" i="4"/>
  <c r="F494" i="4"/>
  <c r="H496" i="4"/>
  <c r="J458" i="11"/>
  <c r="J11" i="24" s="1"/>
  <c r="E462" i="11"/>
  <c r="F466" i="11"/>
  <c r="F19" i="24" s="1"/>
  <c r="F82" i="24" s="1"/>
  <c r="J469" i="11"/>
  <c r="J22" i="24" s="1"/>
  <c r="N473" i="11"/>
  <c r="N26" i="24" s="1"/>
  <c r="R478" i="11"/>
  <c r="R31" i="24" s="1"/>
  <c r="P487" i="7"/>
  <c r="P40" i="29" s="1"/>
  <c r="H487" i="7"/>
  <c r="H40" i="29" s="1"/>
  <c r="R487" i="7"/>
  <c r="R40" i="29" s="1"/>
  <c r="I487" i="7"/>
  <c r="I40" i="29" s="1"/>
  <c r="S468" i="7"/>
  <c r="S21" i="29" s="1"/>
  <c r="K468" i="7"/>
  <c r="K21" i="29" s="1"/>
  <c r="R467" i="7"/>
  <c r="R20" i="29" s="1"/>
  <c r="J467" i="7"/>
  <c r="J20" i="29" s="1"/>
  <c r="P466" i="7"/>
  <c r="P19" i="29" s="1"/>
  <c r="H466" i="7"/>
  <c r="H19" i="29" s="1"/>
  <c r="N465" i="7"/>
  <c r="N18" i="29" s="1"/>
  <c r="F465" i="7"/>
  <c r="F18" i="29" s="1"/>
  <c r="L464" i="7"/>
  <c r="L17" i="29" s="1"/>
  <c r="Q487" i="7"/>
  <c r="Q40" i="29" s="1"/>
  <c r="G487" i="7"/>
  <c r="G40" i="29" s="1"/>
  <c r="R468" i="7"/>
  <c r="R21" i="29" s="1"/>
  <c r="J468" i="7"/>
  <c r="J21" i="29" s="1"/>
  <c r="Q467" i="7"/>
  <c r="Q20" i="29" s="1"/>
  <c r="I467" i="7"/>
  <c r="I20" i="29" s="1"/>
  <c r="O466" i="7"/>
  <c r="O19" i="29" s="1"/>
  <c r="G466" i="7"/>
  <c r="G19" i="29" s="1"/>
  <c r="M465" i="7"/>
  <c r="M18" i="29" s="1"/>
  <c r="E465" i="7"/>
  <c r="S464" i="7"/>
  <c r="S17" i="29" s="1"/>
  <c r="K464" i="7"/>
  <c r="K17" i="29" s="1"/>
  <c r="Q463" i="7"/>
  <c r="Q16" i="29" s="1"/>
  <c r="I463" i="7"/>
  <c r="I16" i="29" s="1"/>
  <c r="O487" i="7"/>
  <c r="O40" i="29" s="1"/>
  <c r="F487" i="7"/>
  <c r="F40" i="29" s="1"/>
  <c r="Q468" i="7"/>
  <c r="Q21" i="29" s="1"/>
  <c r="I468" i="7"/>
  <c r="I21" i="29" s="1"/>
  <c r="P467" i="7"/>
  <c r="P20" i="29" s="1"/>
  <c r="H467" i="7"/>
  <c r="H20" i="29" s="1"/>
  <c r="N466" i="7"/>
  <c r="N19" i="29" s="1"/>
  <c r="F466" i="7"/>
  <c r="F19" i="29" s="1"/>
  <c r="L465" i="7"/>
  <c r="L18" i="29" s="1"/>
  <c r="R464" i="7"/>
  <c r="R17" i="29" s="1"/>
  <c r="J464" i="7"/>
  <c r="J17" i="29" s="1"/>
  <c r="P463" i="7"/>
  <c r="P16" i="29" s="1"/>
  <c r="H463" i="7"/>
  <c r="H16" i="29" s="1"/>
  <c r="M462" i="7"/>
  <c r="M15" i="29" s="1"/>
  <c r="E462" i="7"/>
  <c r="N487" i="7"/>
  <c r="N40" i="29" s="1"/>
  <c r="P468" i="7"/>
  <c r="P21" i="29" s="1"/>
  <c r="H468" i="7"/>
  <c r="H21" i="29" s="1"/>
  <c r="O467" i="7"/>
  <c r="O20" i="29" s="1"/>
  <c r="G467" i="7"/>
  <c r="G20" i="29" s="1"/>
  <c r="M466" i="7"/>
  <c r="M19" i="29" s="1"/>
  <c r="E466" i="7"/>
  <c r="S465" i="7"/>
  <c r="S18" i="29" s="1"/>
  <c r="K465" i="7"/>
  <c r="K18" i="29" s="1"/>
  <c r="Q464" i="7"/>
  <c r="Q17" i="29" s="1"/>
  <c r="I464" i="7"/>
  <c r="I17" i="29" s="1"/>
  <c r="O463" i="7"/>
  <c r="O16" i="29" s="1"/>
  <c r="G463" i="7"/>
  <c r="G16" i="29" s="1"/>
  <c r="L462" i="7"/>
  <c r="L15" i="29" s="1"/>
  <c r="M487" i="7"/>
  <c r="M40" i="29" s="1"/>
  <c r="O468" i="7"/>
  <c r="O21" i="29" s="1"/>
  <c r="G468" i="7"/>
  <c r="G21" i="29" s="1"/>
  <c r="N467" i="7"/>
  <c r="N20" i="29" s="1"/>
  <c r="F467" i="7"/>
  <c r="F20" i="29" s="1"/>
  <c r="L466" i="7"/>
  <c r="L19" i="29" s="1"/>
  <c r="R465" i="7"/>
  <c r="R18" i="29" s="1"/>
  <c r="J465" i="7"/>
  <c r="J18" i="29" s="1"/>
  <c r="P464" i="7"/>
  <c r="P17" i="29" s="1"/>
  <c r="H464" i="7"/>
  <c r="H17" i="29" s="1"/>
  <c r="N463" i="7"/>
  <c r="N16" i="29" s="1"/>
  <c r="F463" i="7"/>
  <c r="F16" i="29" s="1"/>
  <c r="S462" i="7"/>
  <c r="S15" i="29" s="1"/>
  <c r="K462" i="7"/>
  <c r="K15" i="29" s="1"/>
  <c r="K487" i="7"/>
  <c r="K40" i="29" s="1"/>
  <c r="M468" i="7"/>
  <c r="M21" i="29" s="1"/>
  <c r="L467" i="7"/>
  <c r="L20" i="29" s="1"/>
  <c r="R466" i="7"/>
  <c r="R19" i="29" s="1"/>
  <c r="J466" i="7"/>
  <c r="J19" i="29" s="1"/>
  <c r="P465" i="7"/>
  <c r="P18" i="29" s="1"/>
  <c r="H465" i="7"/>
  <c r="H18" i="29" s="1"/>
  <c r="N464" i="7"/>
  <c r="N17" i="29" s="1"/>
  <c r="F464" i="7"/>
  <c r="F17" i="29" s="1"/>
  <c r="L463" i="7"/>
  <c r="L16" i="29" s="1"/>
  <c r="Q462" i="7"/>
  <c r="Q15" i="29" s="1"/>
  <c r="I462" i="7"/>
  <c r="I15" i="29" s="1"/>
  <c r="M461" i="7"/>
  <c r="M14" i="29" s="1"/>
  <c r="E461" i="7"/>
  <c r="S487" i="7"/>
  <c r="S40" i="29" s="1"/>
  <c r="J487" i="7"/>
  <c r="J40" i="29" s="1"/>
  <c r="L468" i="7"/>
  <c r="L21" i="29" s="1"/>
  <c r="S467" i="7"/>
  <c r="S20" i="29" s="1"/>
  <c r="K467" i="7"/>
  <c r="K20" i="29" s="1"/>
  <c r="Q466" i="7"/>
  <c r="Q19" i="29" s="1"/>
  <c r="I466" i="7"/>
  <c r="I19" i="29" s="1"/>
  <c r="O465" i="7"/>
  <c r="O18" i="29" s="1"/>
  <c r="G465" i="7"/>
  <c r="G18" i="29" s="1"/>
  <c r="M464" i="7"/>
  <c r="M17" i="29" s="1"/>
  <c r="E464" i="7"/>
  <c r="S463" i="7"/>
  <c r="S16" i="29" s="1"/>
  <c r="K463" i="7"/>
  <c r="K16" i="29" s="1"/>
  <c r="P462" i="7"/>
  <c r="P15" i="29" s="1"/>
  <c r="H462" i="7"/>
  <c r="H15" i="29" s="1"/>
  <c r="L461" i="7"/>
  <c r="L14" i="29" s="1"/>
  <c r="N468" i="7"/>
  <c r="N21" i="29" s="1"/>
  <c r="N462" i="7"/>
  <c r="N15" i="29" s="1"/>
  <c r="S461" i="7"/>
  <c r="S14" i="29" s="1"/>
  <c r="I461" i="7"/>
  <c r="I14" i="29" s="1"/>
  <c r="O460" i="7"/>
  <c r="O13" i="29" s="1"/>
  <c r="G460" i="7"/>
  <c r="G13" i="29" s="1"/>
  <c r="M459" i="7"/>
  <c r="M12" i="29" s="1"/>
  <c r="E459" i="7"/>
  <c r="L458" i="7"/>
  <c r="L11" i="29" s="1"/>
  <c r="F468" i="7"/>
  <c r="F21" i="29" s="1"/>
  <c r="Q465" i="7"/>
  <c r="Q18" i="29" s="1"/>
  <c r="J462" i="7"/>
  <c r="J15" i="29" s="1"/>
  <c r="R461" i="7"/>
  <c r="R14" i="29" s="1"/>
  <c r="H461" i="7"/>
  <c r="H14" i="29" s="1"/>
  <c r="N460" i="7"/>
  <c r="N13" i="29" s="1"/>
  <c r="F460" i="7"/>
  <c r="F13" i="29" s="1"/>
  <c r="L459" i="7"/>
  <c r="L12" i="29" s="1"/>
  <c r="S458" i="7"/>
  <c r="S11" i="29" s="1"/>
  <c r="K458" i="7"/>
  <c r="K11" i="29" s="1"/>
  <c r="M467" i="7"/>
  <c r="M20" i="29" s="1"/>
  <c r="I465" i="7"/>
  <c r="I18" i="29" s="1"/>
  <c r="R463" i="7"/>
  <c r="R16" i="29" s="1"/>
  <c r="G462" i="7"/>
  <c r="G15" i="29" s="1"/>
  <c r="Q461" i="7"/>
  <c r="Q14" i="29" s="1"/>
  <c r="G461" i="7"/>
  <c r="G14" i="29" s="1"/>
  <c r="M460" i="7"/>
  <c r="M13" i="29" s="1"/>
  <c r="E460" i="7"/>
  <c r="S459" i="7"/>
  <c r="S12" i="29" s="1"/>
  <c r="K459" i="7"/>
  <c r="K12" i="29" s="1"/>
  <c r="R458" i="7"/>
  <c r="R11" i="29" s="1"/>
  <c r="J458" i="7"/>
  <c r="J11" i="29" s="1"/>
  <c r="E467" i="7"/>
  <c r="M463" i="7"/>
  <c r="M16" i="29" s="1"/>
  <c r="F462" i="7"/>
  <c r="F15" i="29" s="1"/>
  <c r="P461" i="7"/>
  <c r="P14" i="29" s="1"/>
  <c r="F461" i="7"/>
  <c r="F14" i="29" s="1"/>
  <c r="L460" i="7"/>
  <c r="L13" i="29" s="1"/>
  <c r="R459" i="7"/>
  <c r="R12" i="29" s="1"/>
  <c r="J459" i="7"/>
  <c r="J12" i="29" s="1"/>
  <c r="Q458" i="7"/>
  <c r="Q11" i="29" s="1"/>
  <c r="I458" i="7"/>
  <c r="I11" i="29" s="1"/>
  <c r="J463" i="7"/>
  <c r="J16" i="29" s="1"/>
  <c r="O461" i="7"/>
  <c r="O14" i="29" s="1"/>
  <c r="S460" i="7"/>
  <c r="S13" i="29" s="1"/>
  <c r="K460" i="7"/>
  <c r="K13" i="29" s="1"/>
  <c r="Q459" i="7"/>
  <c r="Q12" i="29" s="1"/>
  <c r="I459" i="7"/>
  <c r="I12" i="29" s="1"/>
  <c r="P458" i="7"/>
  <c r="P11" i="29" s="1"/>
  <c r="H458" i="7"/>
  <c r="H11" i="29" s="1"/>
  <c r="S466" i="7"/>
  <c r="S19" i="29" s="1"/>
  <c r="O464" i="7"/>
  <c r="O17" i="29" s="1"/>
  <c r="E463" i="7"/>
  <c r="N461" i="7"/>
  <c r="N14" i="29" s="1"/>
  <c r="R460" i="7"/>
  <c r="R13" i="29" s="1"/>
  <c r="J460" i="7"/>
  <c r="J13" i="29" s="1"/>
  <c r="P459" i="7"/>
  <c r="P12" i="29" s="1"/>
  <c r="H459" i="7"/>
  <c r="H12" i="29" s="1"/>
  <c r="O458" i="7"/>
  <c r="O11" i="29" s="1"/>
  <c r="G458" i="7"/>
  <c r="G11" i="29" s="1"/>
  <c r="K466" i="7"/>
  <c r="K19" i="29" s="1"/>
  <c r="G464" i="7"/>
  <c r="G17" i="29" s="1"/>
  <c r="R462" i="7"/>
  <c r="R15" i="29" s="1"/>
  <c r="K461" i="7"/>
  <c r="K14" i="29" s="1"/>
  <c r="Q460" i="7"/>
  <c r="Q13" i="29" s="1"/>
  <c r="I460" i="7"/>
  <c r="I13" i="29" s="1"/>
  <c r="O459" i="7"/>
  <c r="O12" i="29" s="1"/>
  <c r="G459" i="7"/>
  <c r="G12" i="29" s="1"/>
  <c r="N458" i="7"/>
  <c r="N11" i="29" s="1"/>
  <c r="F458" i="7"/>
  <c r="F11" i="29" s="1"/>
  <c r="N459" i="7"/>
  <c r="N12" i="29" s="1"/>
  <c r="L487" i="7"/>
  <c r="L40" i="29" s="1"/>
  <c r="O462" i="7"/>
  <c r="O15" i="29" s="1"/>
  <c r="F459" i="7"/>
  <c r="F12" i="29" s="1"/>
  <c r="M458" i="7"/>
  <c r="M11" i="29" s="1"/>
  <c r="E458" i="7"/>
  <c r="P460" i="7"/>
  <c r="P13" i="29" s="1"/>
  <c r="H460" i="7"/>
  <c r="H13" i="29" s="1"/>
  <c r="J461" i="7"/>
  <c r="J14" i="29" s="1"/>
  <c r="P487" i="9"/>
  <c r="P40" i="25" s="1"/>
  <c r="H487" i="9"/>
  <c r="H40" i="25" s="1"/>
  <c r="O487" i="9"/>
  <c r="O40" i="25" s="1"/>
  <c r="G487" i="9"/>
  <c r="G40" i="25" s="1"/>
  <c r="N487" i="9"/>
  <c r="N40" i="25" s="1"/>
  <c r="F487" i="9"/>
  <c r="F40" i="25" s="1"/>
  <c r="J487" i="9"/>
  <c r="J40" i="25" s="1"/>
  <c r="P468" i="9"/>
  <c r="P21" i="25" s="1"/>
  <c r="H468" i="9"/>
  <c r="H21" i="25" s="1"/>
  <c r="O467" i="9"/>
  <c r="O20" i="25" s="1"/>
  <c r="G467" i="9"/>
  <c r="G20" i="25" s="1"/>
  <c r="G83" i="25" s="1"/>
  <c r="M466" i="9"/>
  <c r="M19" i="25" s="1"/>
  <c r="E466" i="9"/>
  <c r="S465" i="9"/>
  <c r="S18" i="25" s="1"/>
  <c r="K465" i="9"/>
  <c r="K18" i="25" s="1"/>
  <c r="Q464" i="9"/>
  <c r="Q17" i="25" s="1"/>
  <c r="I464" i="9"/>
  <c r="I17" i="25" s="1"/>
  <c r="O463" i="9"/>
  <c r="O16" i="25" s="1"/>
  <c r="G463" i="9"/>
  <c r="G16" i="25" s="1"/>
  <c r="G79" i="25" s="1"/>
  <c r="L462" i="9"/>
  <c r="L15" i="25" s="1"/>
  <c r="P461" i="9"/>
  <c r="P14" i="25" s="1"/>
  <c r="H461" i="9"/>
  <c r="H14" i="25" s="1"/>
  <c r="I487" i="9"/>
  <c r="I40" i="25" s="1"/>
  <c r="O468" i="9"/>
  <c r="O21" i="25" s="1"/>
  <c r="G468" i="9"/>
  <c r="G21" i="25" s="1"/>
  <c r="N467" i="9"/>
  <c r="N20" i="25" s="1"/>
  <c r="F467" i="9"/>
  <c r="F20" i="25" s="1"/>
  <c r="F83" i="25" s="1"/>
  <c r="L466" i="9"/>
  <c r="L19" i="25" s="1"/>
  <c r="R465" i="9"/>
  <c r="R18" i="25" s="1"/>
  <c r="J465" i="9"/>
  <c r="J18" i="25" s="1"/>
  <c r="P464" i="9"/>
  <c r="P17" i="25" s="1"/>
  <c r="H464" i="9"/>
  <c r="H17" i="25" s="1"/>
  <c r="N463" i="9"/>
  <c r="N16" i="25" s="1"/>
  <c r="F463" i="9"/>
  <c r="F16" i="25" s="1"/>
  <c r="S487" i="9"/>
  <c r="S40" i="25" s="1"/>
  <c r="N468" i="9"/>
  <c r="N21" i="25" s="1"/>
  <c r="F468" i="9"/>
  <c r="F21" i="25" s="1"/>
  <c r="M467" i="9"/>
  <c r="M20" i="25" s="1"/>
  <c r="E467" i="9"/>
  <c r="S466" i="9"/>
  <c r="S19" i="25" s="1"/>
  <c r="K466" i="9"/>
  <c r="K19" i="25" s="1"/>
  <c r="Q465" i="9"/>
  <c r="Q18" i="25" s="1"/>
  <c r="I465" i="9"/>
  <c r="I18" i="25" s="1"/>
  <c r="I81" i="25" s="1"/>
  <c r="O464" i="9"/>
  <c r="O17" i="25" s="1"/>
  <c r="G464" i="9"/>
  <c r="G17" i="25" s="1"/>
  <c r="M463" i="9"/>
  <c r="M16" i="25" s="1"/>
  <c r="E463" i="9"/>
  <c r="R462" i="9"/>
  <c r="R15" i="25" s="1"/>
  <c r="J462" i="9"/>
  <c r="J15" i="25" s="1"/>
  <c r="R487" i="9"/>
  <c r="R40" i="25" s="1"/>
  <c r="M468" i="9"/>
  <c r="M21" i="25" s="1"/>
  <c r="L467" i="9"/>
  <c r="L20" i="25" s="1"/>
  <c r="R466" i="9"/>
  <c r="R19" i="25" s="1"/>
  <c r="J466" i="9"/>
  <c r="J19" i="25" s="1"/>
  <c r="P465" i="9"/>
  <c r="P18" i="25" s="1"/>
  <c r="H465" i="9"/>
  <c r="H18" i="25" s="1"/>
  <c r="N464" i="9"/>
  <c r="N17" i="25" s="1"/>
  <c r="F464" i="9"/>
  <c r="F17" i="25" s="1"/>
  <c r="L463" i="9"/>
  <c r="L16" i="25" s="1"/>
  <c r="L79" i="25" s="1"/>
  <c r="Q462" i="9"/>
  <c r="Q15" i="25" s="1"/>
  <c r="I462" i="9"/>
  <c r="I15" i="25" s="1"/>
  <c r="M461" i="9"/>
  <c r="M14" i="25" s="1"/>
  <c r="E461" i="9"/>
  <c r="Q460" i="9"/>
  <c r="Q13" i="25" s="1"/>
  <c r="I460" i="9"/>
  <c r="I13" i="25" s="1"/>
  <c r="Q487" i="9"/>
  <c r="Q40" i="25" s="1"/>
  <c r="L468" i="9"/>
  <c r="L21" i="25" s="1"/>
  <c r="S467" i="9"/>
  <c r="S20" i="25" s="1"/>
  <c r="K467" i="9"/>
  <c r="K20" i="25" s="1"/>
  <c r="M487" i="9"/>
  <c r="M40" i="25" s="1"/>
  <c r="S468" i="9"/>
  <c r="S21" i="25" s="1"/>
  <c r="K468" i="9"/>
  <c r="K21" i="25" s="1"/>
  <c r="R467" i="9"/>
  <c r="R20" i="25" s="1"/>
  <c r="J467" i="9"/>
  <c r="J20" i="25" s="1"/>
  <c r="P466" i="9"/>
  <c r="P19" i="25" s="1"/>
  <c r="P82" i="25" s="1"/>
  <c r="H466" i="9"/>
  <c r="H19" i="25" s="1"/>
  <c r="N465" i="9"/>
  <c r="N18" i="25" s="1"/>
  <c r="F465" i="9"/>
  <c r="F18" i="25" s="1"/>
  <c r="L464" i="9"/>
  <c r="L17" i="25" s="1"/>
  <c r="R463" i="9"/>
  <c r="R16" i="25" s="1"/>
  <c r="J463" i="9"/>
  <c r="J16" i="25" s="1"/>
  <c r="O462" i="9"/>
  <c r="O15" i="25" s="1"/>
  <c r="L487" i="9"/>
  <c r="L40" i="25" s="1"/>
  <c r="R468" i="9"/>
  <c r="R21" i="25" s="1"/>
  <c r="J468" i="9"/>
  <c r="J21" i="25" s="1"/>
  <c r="Q467" i="9"/>
  <c r="Q20" i="25" s="1"/>
  <c r="I467" i="9"/>
  <c r="I20" i="25" s="1"/>
  <c r="O466" i="9"/>
  <c r="O19" i="25" s="1"/>
  <c r="G466" i="9"/>
  <c r="G19" i="25" s="1"/>
  <c r="M465" i="9"/>
  <c r="M18" i="25" s="1"/>
  <c r="E465" i="9"/>
  <c r="S464" i="9"/>
  <c r="S17" i="25" s="1"/>
  <c r="K464" i="9"/>
  <c r="K17" i="25" s="1"/>
  <c r="N466" i="9"/>
  <c r="N19" i="25" s="1"/>
  <c r="L465" i="9"/>
  <c r="L18" i="25" s="1"/>
  <c r="J464" i="9"/>
  <c r="J17" i="25" s="1"/>
  <c r="Q463" i="9"/>
  <c r="Q16" i="25" s="1"/>
  <c r="F462" i="9"/>
  <c r="F15" i="25" s="1"/>
  <c r="S461" i="9"/>
  <c r="S14" i="25" s="1"/>
  <c r="S77" i="25" s="1"/>
  <c r="I461" i="9"/>
  <c r="I14" i="25" s="1"/>
  <c r="S460" i="9"/>
  <c r="S13" i="25" s="1"/>
  <c r="J460" i="9"/>
  <c r="J13" i="25" s="1"/>
  <c r="M459" i="9"/>
  <c r="M12" i="25" s="1"/>
  <c r="E459" i="9"/>
  <c r="L458" i="9"/>
  <c r="L11" i="25" s="1"/>
  <c r="K487" i="9"/>
  <c r="K40" i="25" s="1"/>
  <c r="Q468" i="9"/>
  <c r="Q21" i="25" s="1"/>
  <c r="I466" i="9"/>
  <c r="I19" i="25" s="1"/>
  <c r="G465" i="9"/>
  <c r="G18" i="25" s="1"/>
  <c r="E464" i="9"/>
  <c r="P463" i="9"/>
  <c r="P16" i="25" s="1"/>
  <c r="S462" i="9"/>
  <c r="S15" i="25" s="1"/>
  <c r="E462" i="9"/>
  <c r="R461" i="9"/>
  <c r="R14" i="25" s="1"/>
  <c r="G461" i="9"/>
  <c r="G14" i="25" s="1"/>
  <c r="G77" i="25" s="1"/>
  <c r="R460" i="9"/>
  <c r="R13" i="25" s="1"/>
  <c r="H460" i="9"/>
  <c r="H13" i="25" s="1"/>
  <c r="L459" i="9"/>
  <c r="L12" i="25" s="1"/>
  <c r="S458" i="9"/>
  <c r="S11" i="25" s="1"/>
  <c r="K458" i="9"/>
  <c r="K11" i="25" s="1"/>
  <c r="I468" i="9"/>
  <c r="I21" i="25" s="1"/>
  <c r="F466" i="9"/>
  <c r="F19" i="25" s="1"/>
  <c r="K463" i="9"/>
  <c r="K16" i="25" s="1"/>
  <c r="K79" i="25" s="1"/>
  <c r="P462" i="9"/>
  <c r="P15" i="25" s="1"/>
  <c r="Q461" i="9"/>
  <c r="Q14" i="25" s="1"/>
  <c r="F461" i="9"/>
  <c r="F14" i="25" s="1"/>
  <c r="P460" i="9"/>
  <c r="P13" i="25" s="1"/>
  <c r="G460" i="9"/>
  <c r="G13" i="25" s="1"/>
  <c r="S459" i="9"/>
  <c r="S12" i="25" s="1"/>
  <c r="K459" i="9"/>
  <c r="K12" i="25" s="1"/>
  <c r="R458" i="9"/>
  <c r="R11" i="25" s="1"/>
  <c r="R74" i="25" s="1"/>
  <c r="J458" i="9"/>
  <c r="J11" i="25" s="1"/>
  <c r="P467" i="9"/>
  <c r="P20" i="25" s="1"/>
  <c r="I463" i="9"/>
  <c r="I16" i="25" s="1"/>
  <c r="N462" i="9"/>
  <c r="N15" i="25" s="1"/>
  <c r="O461" i="9"/>
  <c r="O14" i="25" s="1"/>
  <c r="O460" i="9"/>
  <c r="O13" i="25" s="1"/>
  <c r="F460" i="9"/>
  <c r="F13" i="25" s="1"/>
  <c r="R459" i="9"/>
  <c r="R12" i="25" s="1"/>
  <c r="R75" i="25" s="1"/>
  <c r="J459" i="9"/>
  <c r="J12" i="25" s="1"/>
  <c r="Q458" i="9"/>
  <c r="Q11" i="25" s="1"/>
  <c r="I458" i="9"/>
  <c r="I11" i="25" s="1"/>
  <c r="H467" i="9"/>
  <c r="H20" i="25" s="1"/>
  <c r="H463" i="9"/>
  <c r="H16" i="25" s="1"/>
  <c r="M462" i="9"/>
  <c r="M15" i="25" s="1"/>
  <c r="N461" i="9"/>
  <c r="N14" i="25" s="1"/>
  <c r="N460" i="9"/>
  <c r="N13" i="25" s="1"/>
  <c r="N76" i="25" s="1"/>
  <c r="E460" i="9"/>
  <c r="Q459" i="9"/>
  <c r="Q12" i="25" s="1"/>
  <c r="I459" i="9"/>
  <c r="I12" i="25" s="1"/>
  <c r="P458" i="9"/>
  <c r="P11" i="25" s="1"/>
  <c r="H458" i="9"/>
  <c r="H11" i="25" s="1"/>
  <c r="K462" i="9"/>
  <c r="K15" i="25" s="1"/>
  <c r="L461" i="9"/>
  <c r="L14" i="25" s="1"/>
  <c r="M460" i="9"/>
  <c r="M13" i="25" s="1"/>
  <c r="M76" i="25" s="1"/>
  <c r="P459" i="9"/>
  <c r="P12" i="25" s="1"/>
  <c r="H459" i="9"/>
  <c r="H12" i="25" s="1"/>
  <c r="O458" i="9"/>
  <c r="O11" i="25" s="1"/>
  <c r="G458" i="9"/>
  <c r="G11" i="25" s="1"/>
  <c r="R464" i="9"/>
  <c r="R17" i="25" s="1"/>
  <c r="H462" i="9"/>
  <c r="H15" i="25" s="1"/>
  <c r="K461" i="9"/>
  <c r="K14" i="25" s="1"/>
  <c r="L460" i="9"/>
  <c r="L13" i="25" s="1"/>
  <c r="L76" i="25" s="1"/>
  <c r="O459" i="9"/>
  <c r="O12" i="25" s="1"/>
  <c r="G459" i="9"/>
  <c r="G12" i="25" s="1"/>
  <c r="N458" i="9"/>
  <c r="N11" i="25" s="1"/>
  <c r="F458" i="9"/>
  <c r="F11" i="25" s="1"/>
  <c r="Q466" i="9"/>
  <c r="Q19" i="25" s="1"/>
  <c r="O465" i="9"/>
  <c r="O18" i="25" s="1"/>
  <c r="M464" i="9"/>
  <c r="M17" i="25" s="1"/>
  <c r="S463" i="9"/>
  <c r="S16" i="25" s="1"/>
  <c r="S79" i="25" s="1"/>
  <c r="G462" i="9"/>
  <c r="G15" i="25" s="1"/>
  <c r="J461" i="9"/>
  <c r="J14" i="25" s="1"/>
  <c r="K460" i="9"/>
  <c r="K13" i="25" s="1"/>
  <c r="N459" i="9"/>
  <c r="N12" i="25" s="1"/>
  <c r="F459" i="9"/>
  <c r="F12" i="25" s="1"/>
  <c r="M458" i="9"/>
  <c r="M11" i="25" s="1"/>
  <c r="E458" i="9"/>
  <c r="S497" i="9"/>
  <c r="S50" i="25" s="1"/>
  <c r="S113" i="25" s="1"/>
  <c r="K497" i="9"/>
  <c r="K50" i="25" s="1"/>
  <c r="R496" i="9"/>
  <c r="R49" i="25" s="1"/>
  <c r="J496" i="9"/>
  <c r="J49" i="25" s="1"/>
  <c r="Q495" i="9"/>
  <c r="Q48" i="25" s="1"/>
  <c r="I495" i="9"/>
  <c r="I48" i="25" s="1"/>
  <c r="P494" i="9"/>
  <c r="P47" i="25" s="1"/>
  <c r="H494" i="9"/>
  <c r="H47" i="25" s="1"/>
  <c r="O493" i="9"/>
  <c r="O46" i="25" s="1"/>
  <c r="O109" i="25" s="1"/>
  <c r="G493" i="9"/>
  <c r="G46" i="25" s="1"/>
  <c r="N492" i="9"/>
  <c r="N45" i="25" s="1"/>
  <c r="F492" i="9"/>
  <c r="F45" i="25" s="1"/>
  <c r="L491" i="9"/>
  <c r="L44" i="25" s="1"/>
  <c r="S490" i="9"/>
  <c r="S43" i="25" s="1"/>
  <c r="K490" i="9"/>
  <c r="K43" i="25" s="1"/>
  <c r="K106" i="25" s="1"/>
  <c r="R489" i="9"/>
  <c r="R42" i="25" s="1"/>
  <c r="J489" i="9"/>
  <c r="J42" i="25" s="1"/>
  <c r="Q488" i="9"/>
  <c r="Q41" i="25" s="1"/>
  <c r="I488" i="9"/>
  <c r="I41" i="25" s="1"/>
  <c r="O486" i="9"/>
  <c r="O39" i="25" s="1"/>
  <c r="R497" i="9"/>
  <c r="R50" i="25" s="1"/>
  <c r="J497" i="9"/>
  <c r="J50" i="25" s="1"/>
  <c r="Q496" i="9"/>
  <c r="Q49" i="25" s="1"/>
  <c r="Q112" i="25" s="1"/>
  <c r="I496" i="9"/>
  <c r="I49" i="25" s="1"/>
  <c r="P495" i="9"/>
  <c r="P48" i="25" s="1"/>
  <c r="H495" i="9"/>
  <c r="H48" i="25" s="1"/>
  <c r="O494" i="9"/>
  <c r="O47" i="25" s="1"/>
  <c r="G494" i="9"/>
  <c r="G47" i="25" s="1"/>
  <c r="N493" i="9"/>
  <c r="N46" i="25" s="1"/>
  <c r="F493" i="9"/>
  <c r="F46" i="25" s="1"/>
  <c r="M492" i="9"/>
  <c r="M45" i="25" s="1"/>
  <c r="M108" i="25" s="1"/>
  <c r="E492" i="9"/>
  <c r="S491" i="9"/>
  <c r="S44" i="25" s="1"/>
  <c r="K491" i="9"/>
  <c r="K44" i="25" s="1"/>
  <c r="R490" i="9"/>
  <c r="R43" i="25" s="1"/>
  <c r="J490" i="9"/>
  <c r="J43" i="25" s="1"/>
  <c r="Q489" i="9"/>
  <c r="Q42" i="25" s="1"/>
  <c r="I489" i="9"/>
  <c r="I42" i="25" s="1"/>
  <c r="P488" i="9"/>
  <c r="P41" i="25" s="1"/>
  <c r="H488" i="9"/>
  <c r="H41" i="25" s="1"/>
  <c r="Q497" i="9"/>
  <c r="Q50" i="25" s="1"/>
  <c r="I497" i="9"/>
  <c r="I50" i="25" s="1"/>
  <c r="P496" i="9"/>
  <c r="P49" i="25" s="1"/>
  <c r="H496" i="9"/>
  <c r="H49" i="25" s="1"/>
  <c r="O495" i="9"/>
  <c r="O48" i="25" s="1"/>
  <c r="G495" i="9"/>
  <c r="G48" i="25" s="1"/>
  <c r="N494" i="9"/>
  <c r="N47" i="25" s="1"/>
  <c r="F494" i="9"/>
  <c r="F47" i="25" s="1"/>
  <c r="M493" i="9"/>
  <c r="M46" i="25" s="1"/>
  <c r="E493" i="9"/>
  <c r="L492" i="9"/>
  <c r="L45" i="25" s="1"/>
  <c r="R491" i="9"/>
  <c r="R44" i="25" s="1"/>
  <c r="R107" i="25" s="1"/>
  <c r="J491" i="9"/>
  <c r="J44" i="25" s="1"/>
  <c r="Q490" i="9"/>
  <c r="Q43" i="25" s="1"/>
  <c r="I490" i="9"/>
  <c r="I43" i="25" s="1"/>
  <c r="P489" i="9"/>
  <c r="P42" i="25" s="1"/>
  <c r="H489" i="9"/>
  <c r="H42" i="25" s="1"/>
  <c r="O488" i="9"/>
  <c r="O41" i="25" s="1"/>
  <c r="G488" i="9"/>
  <c r="G41" i="25" s="1"/>
  <c r="M486" i="9"/>
  <c r="M39" i="25" s="1"/>
  <c r="M102" i="25" s="1"/>
  <c r="E486" i="9"/>
  <c r="L485" i="9"/>
  <c r="L38" i="25" s="1"/>
  <c r="S484" i="9"/>
  <c r="S37" i="25" s="1"/>
  <c r="O497" i="9"/>
  <c r="O50" i="25" s="1"/>
  <c r="G497" i="9"/>
  <c r="G50" i="25" s="1"/>
  <c r="N496" i="9"/>
  <c r="N49" i="25" s="1"/>
  <c r="F496" i="9"/>
  <c r="F49" i="25" s="1"/>
  <c r="M495" i="9"/>
  <c r="M48" i="25" s="1"/>
  <c r="M111" i="25" s="1"/>
  <c r="E495" i="9"/>
  <c r="L494" i="9"/>
  <c r="L47" i="25" s="1"/>
  <c r="S493" i="9"/>
  <c r="S46" i="25" s="1"/>
  <c r="K493" i="9"/>
  <c r="K46" i="25" s="1"/>
  <c r="R492" i="9"/>
  <c r="R45" i="25" s="1"/>
  <c r="J492" i="9"/>
  <c r="J45" i="25" s="1"/>
  <c r="P491" i="9"/>
  <c r="P44" i="25" s="1"/>
  <c r="H491" i="9"/>
  <c r="H44" i="25" s="1"/>
  <c r="O490" i="9"/>
  <c r="O43" i="25" s="1"/>
  <c r="G490" i="9"/>
  <c r="G43" i="25" s="1"/>
  <c r="N489" i="9"/>
  <c r="N42" i="25" s="1"/>
  <c r="F489" i="9"/>
  <c r="F42" i="25" s="1"/>
  <c r="M488" i="9"/>
  <c r="M41" i="25" s="1"/>
  <c r="E488" i="9"/>
  <c r="N497" i="9"/>
  <c r="N50" i="25" s="1"/>
  <c r="F497" i="9"/>
  <c r="F50" i="25" s="1"/>
  <c r="M496" i="9"/>
  <c r="M49" i="25" s="1"/>
  <c r="E496" i="9"/>
  <c r="L495" i="9"/>
  <c r="L48" i="25" s="1"/>
  <c r="S494" i="9"/>
  <c r="S47" i="25" s="1"/>
  <c r="K494" i="9"/>
  <c r="K47" i="25" s="1"/>
  <c r="R493" i="9"/>
  <c r="R46" i="25" s="1"/>
  <c r="R109" i="25" s="1"/>
  <c r="J493" i="9"/>
  <c r="J46" i="25" s="1"/>
  <c r="Q492" i="9"/>
  <c r="Q45" i="25" s="1"/>
  <c r="I492" i="9"/>
  <c r="I45" i="25" s="1"/>
  <c r="E497" i="9"/>
  <c r="N495" i="9"/>
  <c r="N48" i="25" s="1"/>
  <c r="I494" i="9"/>
  <c r="I47" i="25" s="1"/>
  <c r="P492" i="9"/>
  <c r="P45" i="25" s="1"/>
  <c r="M491" i="9"/>
  <c r="M44" i="25" s="1"/>
  <c r="L490" i="9"/>
  <c r="L43" i="25" s="1"/>
  <c r="K489" i="9"/>
  <c r="K42" i="25" s="1"/>
  <c r="J488" i="9"/>
  <c r="J41" i="25" s="1"/>
  <c r="L486" i="9"/>
  <c r="L39" i="25" s="1"/>
  <c r="R485" i="9"/>
  <c r="R38" i="25" s="1"/>
  <c r="I485" i="9"/>
  <c r="I38" i="25" s="1"/>
  <c r="O484" i="9"/>
  <c r="O37" i="25" s="1"/>
  <c r="O100" i="25" s="1"/>
  <c r="G484" i="9"/>
  <c r="G37" i="25" s="1"/>
  <c r="N483" i="9"/>
  <c r="N36" i="25" s="1"/>
  <c r="F483" i="9"/>
  <c r="F36" i="25" s="1"/>
  <c r="M482" i="9"/>
  <c r="M35" i="25" s="1"/>
  <c r="E482" i="9"/>
  <c r="L481" i="9"/>
  <c r="L34" i="25" s="1"/>
  <c r="S480" i="9"/>
  <c r="S33" i="25" s="1"/>
  <c r="K480" i="9"/>
  <c r="K33" i="25" s="1"/>
  <c r="K96" i="25" s="1"/>
  <c r="R479" i="9"/>
  <c r="R32" i="25" s="1"/>
  <c r="J479" i="9"/>
  <c r="J32" i="25" s="1"/>
  <c r="Q478" i="9"/>
  <c r="Q31" i="25" s="1"/>
  <c r="I478" i="9"/>
  <c r="I31" i="25" s="1"/>
  <c r="P477" i="9"/>
  <c r="P30" i="25" s="1"/>
  <c r="H477" i="9"/>
  <c r="H30" i="25" s="1"/>
  <c r="O476" i="9"/>
  <c r="O29" i="25" s="1"/>
  <c r="G476" i="9"/>
  <c r="G29" i="25" s="1"/>
  <c r="G92" i="25" s="1"/>
  <c r="N474" i="9"/>
  <c r="N27" i="25" s="1"/>
  <c r="F474" i="9"/>
  <c r="F27" i="25" s="1"/>
  <c r="M473" i="9"/>
  <c r="M26" i="25" s="1"/>
  <c r="E473" i="9"/>
  <c r="L472" i="9"/>
  <c r="L25" i="25" s="1"/>
  <c r="S471" i="9"/>
  <c r="S24" i="25" s="1"/>
  <c r="K471" i="9"/>
  <c r="K24" i="25" s="1"/>
  <c r="R470" i="9"/>
  <c r="R23" i="25" s="1"/>
  <c r="R86" i="25" s="1"/>
  <c r="J470" i="9"/>
  <c r="J23" i="25" s="1"/>
  <c r="Q469" i="9"/>
  <c r="Q22" i="25" s="1"/>
  <c r="I469" i="9"/>
  <c r="I22" i="25" s="1"/>
  <c r="S496" i="9"/>
  <c r="S49" i="25" s="1"/>
  <c r="K495" i="9"/>
  <c r="K48" i="25" s="1"/>
  <c r="E494" i="9"/>
  <c r="O492" i="9"/>
  <c r="O45" i="25" s="1"/>
  <c r="I491" i="9"/>
  <c r="I44" i="25" s="1"/>
  <c r="H490" i="9"/>
  <c r="H43" i="25" s="1"/>
  <c r="G489" i="9"/>
  <c r="G42" i="25" s="1"/>
  <c r="F488" i="9"/>
  <c r="F41" i="25" s="1"/>
  <c r="K486" i="9"/>
  <c r="K39" i="25" s="1"/>
  <c r="Q485" i="9"/>
  <c r="Q38" i="25" s="1"/>
  <c r="H485" i="9"/>
  <c r="H38" i="25" s="1"/>
  <c r="N484" i="9"/>
  <c r="N37" i="25" s="1"/>
  <c r="F484" i="9"/>
  <c r="F37" i="25" s="1"/>
  <c r="M483" i="9"/>
  <c r="M36" i="25" s="1"/>
  <c r="E483" i="9"/>
  <c r="L482" i="9"/>
  <c r="L35" i="25" s="1"/>
  <c r="S481" i="9"/>
  <c r="S34" i="25" s="1"/>
  <c r="K481" i="9"/>
  <c r="K34" i="25" s="1"/>
  <c r="R480" i="9"/>
  <c r="R33" i="25" s="1"/>
  <c r="J480" i="9"/>
  <c r="J33" i="25" s="1"/>
  <c r="Q479" i="9"/>
  <c r="Q32" i="25" s="1"/>
  <c r="I479" i="9"/>
  <c r="I32" i="25" s="1"/>
  <c r="P478" i="9"/>
  <c r="P31" i="25" s="1"/>
  <c r="H478" i="9"/>
  <c r="H31" i="25" s="1"/>
  <c r="O477" i="9"/>
  <c r="O30" i="25" s="1"/>
  <c r="G477" i="9"/>
  <c r="G30" i="25" s="1"/>
  <c r="N476" i="9"/>
  <c r="N29" i="25" s="1"/>
  <c r="F476" i="9"/>
  <c r="F29" i="25" s="1"/>
  <c r="M474" i="9"/>
  <c r="M27" i="25" s="1"/>
  <c r="E474" i="9"/>
  <c r="L473" i="9"/>
  <c r="L26" i="25" s="1"/>
  <c r="S472" i="9"/>
  <c r="S25" i="25" s="1"/>
  <c r="K472" i="9"/>
  <c r="K25" i="25" s="1"/>
  <c r="R471" i="9"/>
  <c r="R24" i="25" s="1"/>
  <c r="J471" i="9"/>
  <c r="J24" i="25" s="1"/>
  <c r="Q470" i="9"/>
  <c r="Q23" i="25" s="1"/>
  <c r="I470" i="9"/>
  <c r="I23" i="25" s="1"/>
  <c r="P469" i="9"/>
  <c r="P22" i="25" s="1"/>
  <c r="H469" i="9"/>
  <c r="O496" i="9"/>
  <c r="O49" i="25" s="1"/>
  <c r="J495" i="9"/>
  <c r="J48" i="25" s="1"/>
  <c r="Q493" i="9"/>
  <c r="Q46" i="25" s="1"/>
  <c r="K492" i="9"/>
  <c r="K45" i="25" s="1"/>
  <c r="G491" i="9"/>
  <c r="G44" i="25" s="1"/>
  <c r="F490" i="9"/>
  <c r="F43" i="25" s="1"/>
  <c r="E489" i="9"/>
  <c r="J486" i="9"/>
  <c r="J39" i="25" s="1"/>
  <c r="P485" i="9"/>
  <c r="P38" i="25" s="1"/>
  <c r="G485" i="9"/>
  <c r="G38" i="25" s="1"/>
  <c r="M484" i="9"/>
  <c r="M37" i="25" s="1"/>
  <c r="E484" i="9"/>
  <c r="L483" i="9"/>
  <c r="L36" i="25" s="1"/>
  <c r="S482" i="9"/>
  <c r="S35" i="25" s="1"/>
  <c r="K482" i="9"/>
  <c r="K35" i="25" s="1"/>
  <c r="R481" i="9"/>
  <c r="R34" i="25" s="1"/>
  <c r="J481" i="9"/>
  <c r="J34" i="25" s="1"/>
  <c r="Q480" i="9"/>
  <c r="Q33" i="25" s="1"/>
  <c r="I480" i="9"/>
  <c r="I33" i="25" s="1"/>
  <c r="P479" i="9"/>
  <c r="P32" i="25" s="1"/>
  <c r="P95" i="25" s="1"/>
  <c r="H479" i="9"/>
  <c r="H32" i="25" s="1"/>
  <c r="O478" i="9"/>
  <c r="O31" i="25" s="1"/>
  <c r="G478" i="9"/>
  <c r="N477" i="9"/>
  <c r="N30" i="25" s="1"/>
  <c r="F477" i="9"/>
  <c r="F30" i="25" s="1"/>
  <c r="M476" i="9"/>
  <c r="M29" i="25" s="1"/>
  <c r="E476" i="9"/>
  <c r="L474" i="9"/>
  <c r="L27" i="25" s="1"/>
  <c r="L90" i="25" s="1"/>
  <c r="S473" i="9"/>
  <c r="S26" i="25" s="1"/>
  <c r="K473" i="9"/>
  <c r="K26" i="25" s="1"/>
  <c r="R472" i="9"/>
  <c r="R25" i="25" s="1"/>
  <c r="J472" i="9"/>
  <c r="J25" i="25" s="1"/>
  <c r="Q471" i="9"/>
  <c r="Q24" i="25" s="1"/>
  <c r="I471" i="9"/>
  <c r="I24" i="25" s="1"/>
  <c r="P470" i="9"/>
  <c r="P23" i="25" s="1"/>
  <c r="H470" i="9"/>
  <c r="H23" i="25" s="1"/>
  <c r="H86" i="25" s="1"/>
  <c r="O469" i="9"/>
  <c r="O22" i="25" s="1"/>
  <c r="G469" i="9"/>
  <c r="G22" i="25" s="1"/>
  <c r="L496" i="9"/>
  <c r="L49" i="25" s="1"/>
  <c r="F495" i="9"/>
  <c r="F48" i="25" s="1"/>
  <c r="P493" i="9"/>
  <c r="P46" i="25" s="1"/>
  <c r="H492" i="9"/>
  <c r="H45" i="25" s="1"/>
  <c r="F491" i="9"/>
  <c r="F44" i="25" s="1"/>
  <c r="E490" i="9"/>
  <c r="S488" i="9"/>
  <c r="S41" i="25" s="1"/>
  <c r="S486" i="9"/>
  <c r="S39" i="25" s="1"/>
  <c r="I486" i="9"/>
  <c r="I39" i="25" s="1"/>
  <c r="O485" i="9"/>
  <c r="O38" i="25" s="1"/>
  <c r="F485" i="9"/>
  <c r="F38" i="25" s="1"/>
  <c r="L484" i="9"/>
  <c r="L37" i="25" s="1"/>
  <c r="S483" i="9"/>
  <c r="S36" i="25" s="1"/>
  <c r="K483" i="9"/>
  <c r="K36" i="25" s="1"/>
  <c r="R482" i="9"/>
  <c r="R35" i="25" s="1"/>
  <c r="J482" i="9"/>
  <c r="J35" i="25" s="1"/>
  <c r="Q481" i="9"/>
  <c r="Q34" i="25" s="1"/>
  <c r="I481" i="9"/>
  <c r="I34" i="25" s="1"/>
  <c r="P480" i="9"/>
  <c r="P33" i="25" s="1"/>
  <c r="H480" i="9"/>
  <c r="H33" i="25" s="1"/>
  <c r="O479" i="9"/>
  <c r="O32" i="25" s="1"/>
  <c r="G479" i="9"/>
  <c r="G32" i="25" s="1"/>
  <c r="N478" i="9"/>
  <c r="N31" i="25" s="1"/>
  <c r="F478" i="9"/>
  <c r="M477" i="9"/>
  <c r="M30" i="25" s="1"/>
  <c r="E477" i="9"/>
  <c r="L476" i="9"/>
  <c r="L29" i="25" s="1"/>
  <c r="S474" i="9"/>
  <c r="S27" i="25" s="1"/>
  <c r="K474" i="9"/>
  <c r="K27" i="25" s="1"/>
  <c r="R473" i="9"/>
  <c r="R26" i="25" s="1"/>
  <c r="J473" i="9"/>
  <c r="J26" i="25" s="1"/>
  <c r="Q472" i="9"/>
  <c r="Q25" i="25" s="1"/>
  <c r="I472" i="9"/>
  <c r="I25" i="25" s="1"/>
  <c r="P471" i="9"/>
  <c r="P24" i="25" s="1"/>
  <c r="H471" i="9"/>
  <c r="H24" i="25" s="1"/>
  <c r="O470" i="9"/>
  <c r="O23" i="25" s="1"/>
  <c r="G470" i="9"/>
  <c r="G23" i="25" s="1"/>
  <c r="N469" i="9"/>
  <c r="N22" i="25" s="1"/>
  <c r="F469" i="9"/>
  <c r="F22" i="25" s="1"/>
  <c r="P497" i="9"/>
  <c r="P50" i="25" s="1"/>
  <c r="K496" i="9"/>
  <c r="K49" i="25" s="1"/>
  <c r="R494" i="9"/>
  <c r="R47" i="25" s="1"/>
  <c r="L493" i="9"/>
  <c r="L46" i="25" s="1"/>
  <c r="G492" i="9"/>
  <c r="G45" i="25" s="1"/>
  <c r="E491" i="9"/>
  <c r="S489" i="9"/>
  <c r="S42" i="25" s="1"/>
  <c r="R488" i="9"/>
  <c r="R41" i="25" s="1"/>
  <c r="R486" i="9"/>
  <c r="R39" i="25" s="1"/>
  <c r="H486" i="9"/>
  <c r="H39" i="25" s="1"/>
  <c r="N485" i="9"/>
  <c r="N38" i="25" s="1"/>
  <c r="E485" i="9"/>
  <c r="K484" i="9"/>
  <c r="K37" i="25" s="1"/>
  <c r="K100" i="25" s="1"/>
  <c r="R483" i="9"/>
  <c r="R36" i="25" s="1"/>
  <c r="J483" i="9"/>
  <c r="J36" i="25" s="1"/>
  <c r="Q482" i="9"/>
  <c r="Q35" i="25" s="1"/>
  <c r="I482" i="9"/>
  <c r="I35" i="25" s="1"/>
  <c r="P481" i="9"/>
  <c r="P34" i="25" s="1"/>
  <c r="H481" i="9"/>
  <c r="H34" i="25" s="1"/>
  <c r="O480" i="9"/>
  <c r="O33" i="25" s="1"/>
  <c r="G480" i="9"/>
  <c r="G33" i="25" s="1"/>
  <c r="G96" i="25" s="1"/>
  <c r="N479" i="9"/>
  <c r="N32" i="25" s="1"/>
  <c r="F479" i="9"/>
  <c r="F32" i="25" s="1"/>
  <c r="M478" i="9"/>
  <c r="M31" i="25" s="1"/>
  <c r="E478" i="9"/>
  <c r="L477" i="9"/>
  <c r="L30" i="25" s="1"/>
  <c r="S476" i="9"/>
  <c r="S29" i="25" s="1"/>
  <c r="K476" i="9"/>
  <c r="K29" i="25" s="1"/>
  <c r="R474" i="9"/>
  <c r="R27" i="25" s="1"/>
  <c r="R90" i="25" s="1"/>
  <c r="J474" i="9"/>
  <c r="J27" i="25" s="1"/>
  <c r="Q473" i="9"/>
  <c r="Q26" i="25" s="1"/>
  <c r="I473" i="9"/>
  <c r="I26" i="25" s="1"/>
  <c r="P472" i="9"/>
  <c r="P25" i="25" s="1"/>
  <c r="H472" i="9"/>
  <c r="H25" i="25" s="1"/>
  <c r="O471" i="9"/>
  <c r="O24" i="25" s="1"/>
  <c r="G471" i="9"/>
  <c r="G24" i="25" s="1"/>
  <c r="N470" i="9"/>
  <c r="N23" i="25" s="1"/>
  <c r="N86" i="25" s="1"/>
  <c r="F470" i="9"/>
  <c r="F23" i="25" s="1"/>
  <c r="M469" i="9"/>
  <c r="M22" i="25" s="1"/>
  <c r="E469" i="9"/>
  <c r="M497" i="9"/>
  <c r="M50" i="25" s="1"/>
  <c r="G496" i="9"/>
  <c r="G49" i="25" s="1"/>
  <c r="Q494" i="9"/>
  <c r="Q47" i="25" s="1"/>
  <c r="I493" i="9"/>
  <c r="I46" i="25" s="1"/>
  <c r="Q491" i="9"/>
  <c r="Q44" i="25" s="1"/>
  <c r="P490" i="9"/>
  <c r="P43" i="25" s="1"/>
  <c r="O489" i="9"/>
  <c r="O42" i="25" s="1"/>
  <c r="N488" i="9"/>
  <c r="N41" i="25" s="1"/>
  <c r="Q486" i="9"/>
  <c r="Q39" i="25" s="1"/>
  <c r="G486" i="9"/>
  <c r="G39" i="25" s="1"/>
  <c r="M485" i="9"/>
  <c r="M38" i="25" s="1"/>
  <c r="R484" i="9"/>
  <c r="R37" i="25" s="1"/>
  <c r="R100" i="25" s="1"/>
  <c r="J484" i="9"/>
  <c r="J37" i="25" s="1"/>
  <c r="Q483" i="9"/>
  <c r="Q36" i="25" s="1"/>
  <c r="I483" i="9"/>
  <c r="I36" i="25" s="1"/>
  <c r="P482" i="9"/>
  <c r="P35" i="25" s="1"/>
  <c r="H482" i="9"/>
  <c r="H35" i="25" s="1"/>
  <c r="O481" i="9"/>
  <c r="O34" i="25" s="1"/>
  <c r="G481" i="9"/>
  <c r="G34" i="25" s="1"/>
  <c r="N480" i="9"/>
  <c r="N33" i="25" s="1"/>
  <c r="N96" i="25" s="1"/>
  <c r="F480" i="9"/>
  <c r="F33" i="25" s="1"/>
  <c r="M479" i="9"/>
  <c r="M32" i="25" s="1"/>
  <c r="E479" i="9"/>
  <c r="L478" i="9"/>
  <c r="L31" i="25" s="1"/>
  <c r="S477" i="9"/>
  <c r="S30" i="25" s="1"/>
  <c r="K477" i="9"/>
  <c r="K30" i="25" s="1"/>
  <c r="R476" i="9"/>
  <c r="R29" i="25" s="1"/>
  <c r="J476" i="9"/>
  <c r="J29" i="25" s="1"/>
  <c r="J92" i="25" s="1"/>
  <c r="Q474" i="9"/>
  <c r="Q27" i="25" s="1"/>
  <c r="I474" i="9"/>
  <c r="I27" i="25" s="1"/>
  <c r="P473" i="9"/>
  <c r="P26" i="25" s="1"/>
  <c r="H473" i="9"/>
  <c r="H26" i="25" s="1"/>
  <c r="O472" i="9"/>
  <c r="O25" i="25" s="1"/>
  <c r="G472" i="9"/>
  <c r="G25" i="25" s="1"/>
  <c r="N471" i="9"/>
  <c r="N24" i="25" s="1"/>
  <c r="F471" i="9"/>
  <c r="F24" i="25" s="1"/>
  <c r="F87" i="25" s="1"/>
  <c r="M470" i="9"/>
  <c r="M23" i="25" s="1"/>
  <c r="E470" i="9"/>
  <c r="L469" i="9"/>
  <c r="L22" i="25" s="1"/>
  <c r="L497" i="9"/>
  <c r="L50" i="25" s="1"/>
  <c r="S495" i="9"/>
  <c r="S48" i="25" s="1"/>
  <c r="M494" i="9"/>
  <c r="M47" i="25" s="1"/>
  <c r="H493" i="9"/>
  <c r="H46" i="25" s="1"/>
  <c r="O491" i="9"/>
  <c r="O44" i="25" s="1"/>
  <c r="N490" i="9"/>
  <c r="N43" i="25" s="1"/>
  <c r="M489" i="9"/>
  <c r="M42" i="25" s="1"/>
  <c r="L488" i="9"/>
  <c r="L41" i="25" s="1"/>
  <c r="P486" i="9"/>
  <c r="P39" i="25" s="1"/>
  <c r="F486" i="9"/>
  <c r="F39" i="25" s="1"/>
  <c r="K485" i="9"/>
  <c r="K38" i="25" s="1"/>
  <c r="Q484" i="9"/>
  <c r="Q37" i="25" s="1"/>
  <c r="Q100" i="25" s="1"/>
  <c r="I484" i="9"/>
  <c r="I37" i="25" s="1"/>
  <c r="P483" i="9"/>
  <c r="P36" i="25" s="1"/>
  <c r="H483" i="9"/>
  <c r="H36" i="25" s="1"/>
  <c r="O482" i="9"/>
  <c r="O35" i="25" s="1"/>
  <c r="G482" i="9"/>
  <c r="G35" i="25" s="1"/>
  <c r="N481" i="9"/>
  <c r="N34" i="25" s="1"/>
  <c r="F481" i="9"/>
  <c r="F34" i="25" s="1"/>
  <c r="M480" i="9"/>
  <c r="M33" i="25" s="1"/>
  <c r="M96" i="25" s="1"/>
  <c r="E480" i="9"/>
  <c r="L479" i="9"/>
  <c r="L32" i="25" s="1"/>
  <c r="S478" i="9"/>
  <c r="S31" i="25" s="1"/>
  <c r="K478" i="9"/>
  <c r="K31" i="25" s="1"/>
  <c r="R477" i="9"/>
  <c r="R30" i="25" s="1"/>
  <c r="J477" i="9"/>
  <c r="J30" i="25" s="1"/>
  <c r="Q476" i="9"/>
  <c r="Q29" i="25" s="1"/>
  <c r="I476" i="9"/>
  <c r="I29" i="25" s="1"/>
  <c r="I92" i="25" s="1"/>
  <c r="P474" i="9"/>
  <c r="P27" i="25" s="1"/>
  <c r="H474" i="9"/>
  <c r="H27" i="25" s="1"/>
  <c r="O473" i="9"/>
  <c r="O26" i="25" s="1"/>
  <c r="G473" i="9"/>
  <c r="G26" i="25" s="1"/>
  <c r="N472" i="9"/>
  <c r="N25" i="25" s="1"/>
  <c r="F472" i="9"/>
  <c r="F25" i="25" s="1"/>
  <c r="M471" i="9"/>
  <c r="M24" i="25" s="1"/>
  <c r="E471" i="9"/>
  <c r="L470" i="9"/>
  <c r="L23" i="25" s="1"/>
  <c r="S469" i="9"/>
  <c r="S22" i="25" s="1"/>
  <c r="K469" i="9"/>
  <c r="K22" i="25" s="1"/>
  <c r="H497" i="9"/>
  <c r="H50" i="25" s="1"/>
  <c r="K488" i="9"/>
  <c r="K41" i="25" s="1"/>
  <c r="G483" i="9"/>
  <c r="G36" i="25" s="1"/>
  <c r="R478" i="9"/>
  <c r="R31" i="25" s="1"/>
  <c r="N473" i="9"/>
  <c r="N26" i="25" s="1"/>
  <c r="N89" i="25" s="1"/>
  <c r="J469" i="9"/>
  <c r="J22" i="25" s="1"/>
  <c r="R495" i="9"/>
  <c r="R48" i="25" s="1"/>
  <c r="N482" i="9"/>
  <c r="N35" i="25" s="1"/>
  <c r="J478" i="9"/>
  <c r="J31" i="25" s="1"/>
  <c r="F473" i="9"/>
  <c r="F26" i="25" s="1"/>
  <c r="J494" i="9"/>
  <c r="J47" i="25" s="1"/>
  <c r="N486" i="9"/>
  <c r="N39" i="25" s="1"/>
  <c r="F482" i="9"/>
  <c r="F35" i="25" s="1"/>
  <c r="F98" i="25" s="1"/>
  <c r="Q477" i="9"/>
  <c r="Q30" i="25" s="1"/>
  <c r="M472" i="9"/>
  <c r="M25" i="25" s="1"/>
  <c r="S492" i="9"/>
  <c r="S45" i="25" s="1"/>
  <c r="S485" i="9"/>
  <c r="S38" i="25" s="1"/>
  <c r="M481" i="9"/>
  <c r="M34" i="25" s="1"/>
  <c r="I477" i="9"/>
  <c r="I30" i="25" s="1"/>
  <c r="E472" i="9"/>
  <c r="J485" i="9"/>
  <c r="J38" i="25" s="1"/>
  <c r="E481" i="9"/>
  <c r="P476" i="9"/>
  <c r="P29" i="25" s="1"/>
  <c r="L471" i="9"/>
  <c r="L24" i="25" s="1"/>
  <c r="N491" i="9"/>
  <c r="N44" i="25" s="1"/>
  <c r="P484" i="9"/>
  <c r="P37" i="25" s="1"/>
  <c r="L480" i="9"/>
  <c r="L33" i="25" s="1"/>
  <c r="H476" i="9"/>
  <c r="H29" i="25" s="1"/>
  <c r="H92" i="25" s="1"/>
  <c r="S470" i="9"/>
  <c r="S23" i="25" s="1"/>
  <c r="M490" i="9"/>
  <c r="M43" i="25" s="1"/>
  <c r="H484" i="9"/>
  <c r="H37" i="25" s="1"/>
  <c r="S479" i="9"/>
  <c r="S32" i="25" s="1"/>
  <c r="O474" i="9"/>
  <c r="O27" i="25" s="1"/>
  <c r="K470" i="9"/>
  <c r="K23" i="25" s="1"/>
  <c r="L489" i="9"/>
  <c r="L42" i="25" s="1"/>
  <c r="O483" i="9"/>
  <c r="O36" i="25" s="1"/>
  <c r="O99" i="25" s="1"/>
  <c r="K479" i="9"/>
  <c r="K32" i="25" s="1"/>
  <c r="G474" i="9"/>
  <c r="G27" i="25" s="1"/>
  <c r="R469" i="9"/>
  <c r="R22" i="25" s="1"/>
  <c r="H458" i="4"/>
  <c r="P458" i="4"/>
  <c r="I459" i="4"/>
  <c r="Q459" i="4"/>
  <c r="K460" i="4"/>
  <c r="S460" i="4"/>
  <c r="G461" i="4"/>
  <c r="O461" i="4"/>
  <c r="K462" i="4"/>
  <c r="S462" i="4"/>
  <c r="F463" i="4"/>
  <c r="N463" i="4"/>
  <c r="H464" i="4"/>
  <c r="P464" i="4"/>
  <c r="J465" i="4"/>
  <c r="R465" i="4"/>
  <c r="L466" i="4"/>
  <c r="F467" i="4"/>
  <c r="N467" i="4"/>
  <c r="G468" i="4"/>
  <c r="O468" i="4"/>
  <c r="H469" i="4"/>
  <c r="H22" i="22" s="1"/>
  <c r="P469" i="4"/>
  <c r="P22" i="22" s="1"/>
  <c r="I470" i="4"/>
  <c r="I23" i="22" s="1"/>
  <c r="Q470" i="4"/>
  <c r="Q23" i="22" s="1"/>
  <c r="J471" i="4"/>
  <c r="J24" i="22" s="1"/>
  <c r="R471" i="4"/>
  <c r="R24" i="22" s="1"/>
  <c r="K472" i="4"/>
  <c r="K25" i="22" s="1"/>
  <c r="S472" i="4"/>
  <c r="S25" i="22" s="1"/>
  <c r="L473" i="4"/>
  <c r="L26" i="22" s="1"/>
  <c r="E474" i="4"/>
  <c r="M474" i="4"/>
  <c r="M27" i="22" s="1"/>
  <c r="F476" i="4"/>
  <c r="F29" i="22" s="1"/>
  <c r="N476" i="4"/>
  <c r="N29" i="22" s="1"/>
  <c r="G477" i="4"/>
  <c r="G30" i="22" s="1"/>
  <c r="O477" i="4"/>
  <c r="O30" i="22" s="1"/>
  <c r="H478" i="4"/>
  <c r="H31" i="22" s="1"/>
  <c r="P478" i="4"/>
  <c r="P31" i="22" s="1"/>
  <c r="I479" i="4"/>
  <c r="I32" i="22" s="1"/>
  <c r="Q479" i="4"/>
  <c r="Q32" i="22" s="1"/>
  <c r="J480" i="4"/>
  <c r="J33" i="22" s="1"/>
  <c r="R480" i="4"/>
  <c r="R33" i="22" s="1"/>
  <c r="K481" i="4"/>
  <c r="K34" i="22" s="1"/>
  <c r="S481" i="4"/>
  <c r="S34" i="22" s="1"/>
  <c r="M482" i="4"/>
  <c r="M35" i="22" s="1"/>
  <c r="G483" i="4"/>
  <c r="G36" i="22" s="1"/>
  <c r="Q483" i="4"/>
  <c r="Q36" i="22" s="1"/>
  <c r="M484" i="4"/>
  <c r="M37" i="22" s="1"/>
  <c r="J485" i="4"/>
  <c r="J38" i="22" s="1"/>
  <c r="I486" i="4"/>
  <c r="I39" i="22" s="1"/>
  <c r="F488" i="4"/>
  <c r="M489" i="4"/>
  <c r="Q490" i="4"/>
  <c r="Q492" i="4"/>
  <c r="L494" i="4"/>
  <c r="N496" i="4"/>
  <c r="P458" i="11"/>
  <c r="P11" i="24" s="1"/>
  <c r="G461" i="11"/>
  <c r="G14" i="24" s="1"/>
  <c r="K462" i="11"/>
  <c r="K15" i="24" s="1"/>
  <c r="J464" i="11"/>
  <c r="J17" i="24" s="1"/>
  <c r="J80" i="24" s="1"/>
  <c r="N466" i="11"/>
  <c r="N19" i="24" s="1"/>
  <c r="R469" i="11"/>
  <c r="R22" i="24" s="1"/>
  <c r="G474" i="11"/>
  <c r="G27" i="24" s="1"/>
  <c r="K479" i="11"/>
  <c r="K32" i="24" s="1"/>
  <c r="P487" i="8"/>
  <c r="P40" i="28" s="1"/>
  <c r="H487" i="8"/>
  <c r="H40" i="28" s="1"/>
  <c r="N468" i="8"/>
  <c r="N21" i="28" s="1"/>
  <c r="O487" i="8"/>
  <c r="O40" i="28" s="1"/>
  <c r="G487" i="8"/>
  <c r="G40" i="28" s="1"/>
  <c r="N487" i="8"/>
  <c r="N40" i="28" s="1"/>
  <c r="F487" i="8"/>
  <c r="F40" i="28" s="1"/>
  <c r="M487" i="8"/>
  <c r="M40" i="28" s="1"/>
  <c r="S468" i="8"/>
  <c r="S21" i="28" s="1"/>
  <c r="K468" i="8"/>
  <c r="K21" i="28" s="1"/>
  <c r="R467" i="8"/>
  <c r="R20" i="28" s="1"/>
  <c r="L487" i="8"/>
  <c r="L40" i="28" s="1"/>
  <c r="R468" i="8"/>
  <c r="R21" i="28" s="1"/>
  <c r="J468" i="8"/>
  <c r="J21" i="28" s="1"/>
  <c r="Q467" i="8"/>
  <c r="Q20" i="28" s="1"/>
  <c r="I467" i="8"/>
  <c r="I20" i="28" s="1"/>
  <c r="O466" i="8"/>
  <c r="O19" i="28" s="1"/>
  <c r="G466" i="8"/>
  <c r="G19" i="28" s="1"/>
  <c r="S487" i="8"/>
  <c r="S40" i="28" s="1"/>
  <c r="K487" i="8"/>
  <c r="K40" i="28" s="1"/>
  <c r="Q468" i="8"/>
  <c r="Q21" i="28" s="1"/>
  <c r="R487" i="8"/>
  <c r="R40" i="28" s="1"/>
  <c r="M468" i="8"/>
  <c r="M21" i="28" s="1"/>
  <c r="P467" i="8"/>
  <c r="P20" i="28" s="1"/>
  <c r="G467" i="8"/>
  <c r="G20" i="28" s="1"/>
  <c r="S466" i="8"/>
  <c r="S19" i="28" s="1"/>
  <c r="J466" i="8"/>
  <c r="J19" i="28" s="1"/>
  <c r="O465" i="8"/>
  <c r="O18" i="28" s="1"/>
  <c r="G465" i="8"/>
  <c r="G18" i="28" s="1"/>
  <c r="M464" i="8"/>
  <c r="M17" i="28" s="1"/>
  <c r="E464" i="8"/>
  <c r="S463" i="8"/>
  <c r="S16" i="28" s="1"/>
  <c r="K463" i="8"/>
  <c r="K16" i="28" s="1"/>
  <c r="P462" i="8"/>
  <c r="P15" i="28" s="1"/>
  <c r="H462" i="8"/>
  <c r="H15" i="28" s="1"/>
  <c r="L461" i="8"/>
  <c r="L14" i="28" s="1"/>
  <c r="P460" i="8"/>
  <c r="P13" i="28" s="1"/>
  <c r="H460" i="8"/>
  <c r="H13" i="28" s="1"/>
  <c r="Q487" i="8"/>
  <c r="Q40" i="28" s="1"/>
  <c r="L468" i="8"/>
  <c r="L21" i="28" s="1"/>
  <c r="O467" i="8"/>
  <c r="O20" i="28" s="1"/>
  <c r="F467" i="8"/>
  <c r="F20" i="28" s="1"/>
  <c r="R466" i="8"/>
  <c r="R19" i="28" s="1"/>
  <c r="I466" i="8"/>
  <c r="I19" i="28" s="1"/>
  <c r="N465" i="8"/>
  <c r="N18" i="28" s="1"/>
  <c r="F465" i="8"/>
  <c r="F18" i="28" s="1"/>
  <c r="L464" i="8"/>
  <c r="L17" i="28" s="1"/>
  <c r="R463" i="8"/>
  <c r="R16" i="28" s="1"/>
  <c r="J463" i="8"/>
  <c r="J16" i="28" s="1"/>
  <c r="O462" i="8"/>
  <c r="O15" i="28" s="1"/>
  <c r="G462" i="8"/>
  <c r="G15" i="28" s="1"/>
  <c r="S461" i="8"/>
  <c r="S14" i="28" s="1"/>
  <c r="K461" i="8"/>
  <c r="K14" i="28" s="1"/>
  <c r="O460" i="8"/>
  <c r="O13" i="28" s="1"/>
  <c r="G460" i="8"/>
  <c r="G13" i="28" s="1"/>
  <c r="M459" i="8"/>
  <c r="M12" i="28" s="1"/>
  <c r="E459" i="8"/>
  <c r="L458" i="8"/>
  <c r="L11" i="28" s="1"/>
  <c r="J487" i="8"/>
  <c r="J40" i="28" s="1"/>
  <c r="I468" i="8"/>
  <c r="I21" i="28" s="1"/>
  <c r="N467" i="8"/>
  <c r="N20" i="28" s="1"/>
  <c r="E467" i="8"/>
  <c r="Q466" i="8"/>
  <c r="Q19" i="28" s="1"/>
  <c r="H466" i="8"/>
  <c r="H19" i="28" s="1"/>
  <c r="M465" i="8"/>
  <c r="M18" i="28" s="1"/>
  <c r="E465" i="8"/>
  <c r="S464" i="8"/>
  <c r="S17" i="28" s="1"/>
  <c r="K464" i="8"/>
  <c r="K17" i="28" s="1"/>
  <c r="Q463" i="8"/>
  <c r="Q16" i="28" s="1"/>
  <c r="I463" i="8"/>
  <c r="I16" i="28" s="1"/>
  <c r="N462" i="8"/>
  <c r="N15" i="28" s="1"/>
  <c r="F462" i="8"/>
  <c r="F15" i="28" s="1"/>
  <c r="R461" i="8"/>
  <c r="R14" i="28" s="1"/>
  <c r="J461" i="8"/>
  <c r="J14" i="28" s="1"/>
  <c r="N460" i="8"/>
  <c r="N13" i="28" s="1"/>
  <c r="F460" i="8"/>
  <c r="F13" i="28" s="1"/>
  <c r="L459" i="8"/>
  <c r="L12" i="28" s="1"/>
  <c r="S458" i="8"/>
  <c r="S11" i="28" s="1"/>
  <c r="K458" i="8"/>
  <c r="K11" i="28" s="1"/>
  <c r="I487" i="8"/>
  <c r="I40" i="28" s="1"/>
  <c r="H468" i="8"/>
  <c r="H21" i="28" s="1"/>
  <c r="M467" i="8"/>
  <c r="M20" i="28" s="1"/>
  <c r="P466" i="8"/>
  <c r="P19" i="28" s="1"/>
  <c r="F466" i="8"/>
  <c r="F19" i="28" s="1"/>
  <c r="L465" i="8"/>
  <c r="L18" i="28" s="1"/>
  <c r="R464" i="8"/>
  <c r="R17" i="28" s="1"/>
  <c r="J464" i="8"/>
  <c r="J17" i="28" s="1"/>
  <c r="P463" i="8"/>
  <c r="P16" i="28" s="1"/>
  <c r="H463" i="8"/>
  <c r="H16" i="28" s="1"/>
  <c r="M462" i="8"/>
  <c r="M15" i="28" s="1"/>
  <c r="E462" i="8"/>
  <c r="Q461" i="8"/>
  <c r="Q14" i="28" s="1"/>
  <c r="I461" i="8"/>
  <c r="I14" i="28" s="1"/>
  <c r="M460" i="8"/>
  <c r="M13" i="28" s="1"/>
  <c r="E460" i="8"/>
  <c r="S459" i="8"/>
  <c r="S12" i="28" s="1"/>
  <c r="K459" i="8"/>
  <c r="K12" i="28" s="1"/>
  <c r="R458" i="8"/>
  <c r="R11" i="28" s="1"/>
  <c r="J458" i="8"/>
  <c r="J11" i="28" s="1"/>
  <c r="G468" i="8"/>
  <c r="G21" i="28" s="1"/>
  <c r="L467" i="8"/>
  <c r="L20" i="28" s="1"/>
  <c r="N466" i="8"/>
  <c r="N19" i="28" s="1"/>
  <c r="E466" i="8"/>
  <c r="S465" i="8"/>
  <c r="S18" i="28" s="1"/>
  <c r="K465" i="8"/>
  <c r="K18" i="28" s="1"/>
  <c r="Q464" i="8"/>
  <c r="Q17" i="28" s="1"/>
  <c r="I464" i="8"/>
  <c r="I17" i="28" s="1"/>
  <c r="O463" i="8"/>
  <c r="O16" i="28" s="1"/>
  <c r="G463" i="8"/>
  <c r="G16" i="28" s="1"/>
  <c r="L462" i="8"/>
  <c r="L15" i="28" s="1"/>
  <c r="P461" i="8"/>
  <c r="P14" i="28" s="1"/>
  <c r="H461" i="8"/>
  <c r="H14" i="28" s="1"/>
  <c r="L460" i="8"/>
  <c r="L13" i="28" s="1"/>
  <c r="R459" i="8"/>
  <c r="R12" i="28" s="1"/>
  <c r="J459" i="8"/>
  <c r="J12" i="28" s="1"/>
  <c r="F468" i="8"/>
  <c r="F21" i="28" s="1"/>
  <c r="K467" i="8"/>
  <c r="K20" i="28" s="1"/>
  <c r="M466" i="8"/>
  <c r="M19" i="28" s="1"/>
  <c r="R465" i="8"/>
  <c r="R18" i="28" s="1"/>
  <c r="J465" i="8"/>
  <c r="J18" i="28" s="1"/>
  <c r="P464" i="8"/>
  <c r="P17" i="28" s="1"/>
  <c r="H464" i="8"/>
  <c r="H17" i="28" s="1"/>
  <c r="N463" i="8"/>
  <c r="N16" i="28" s="1"/>
  <c r="F463" i="8"/>
  <c r="F16" i="28" s="1"/>
  <c r="S462" i="8"/>
  <c r="S15" i="28" s="1"/>
  <c r="K462" i="8"/>
  <c r="K15" i="28" s="1"/>
  <c r="O461" i="8"/>
  <c r="O14" i="28" s="1"/>
  <c r="G461" i="8"/>
  <c r="G14" i="28" s="1"/>
  <c r="S460" i="8"/>
  <c r="S13" i="28" s="1"/>
  <c r="K460" i="8"/>
  <c r="K13" i="28" s="1"/>
  <c r="Q459" i="8"/>
  <c r="Q12" i="28" s="1"/>
  <c r="I459" i="8"/>
  <c r="I12" i="28" s="1"/>
  <c r="P458" i="8"/>
  <c r="P11" i="28" s="1"/>
  <c r="H458" i="8"/>
  <c r="H11" i="28" s="1"/>
  <c r="P468" i="8"/>
  <c r="P21" i="28" s="1"/>
  <c r="J467" i="8"/>
  <c r="J20" i="28" s="1"/>
  <c r="L466" i="8"/>
  <c r="L19" i="28" s="1"/>
  <c r="Q465" i="8"/>
  <c r="Q18" i="28" s="1"/>
  <c r="I465" i="8"/>
  <c r="I18" i="28" s="1"/>
  <c r="O464" i="8"/>
  <c r="O17" i="28" s="1"/>
  <c r="G464" i="8"/>
  <c r="G17" i="28" s="1"/>
  <c r="M463" i="8"/>
  <c r="M16" i="28" s="1"/>
  <c r="E463" i="8"/>
  <c r="R462" i="8"/>
  <c r="R15" i="28" s="1"/>
  <c r="J462" i="8"/>
  <c r="J15" i="28" s="1"/>
  <c r="N461" i="8"/>
  <c r="N14" i="28" s="1"/>
  <c r="F461" i="8"/>
  <c r="F14" i="28" s="1"/>
  <c r="R460" i="8"/>
  <c r="R13" i="28" s="1"/>
  <c r="J460" i="8"/>
  <c r="J13" i="28" s="1"/>
  <c r="P459" i="8"/>
  <c r="P12" i="28" s="1"/>
  <c r="H459" i="8"/>
  <c r="H12" i="28" s="1"/>
  <c r="O458" i="8"/>
  <c r="O11" i="28" s="1"/>
  <c r="G458" i="8"/>
  <c r="G11" i="28" s="1"/>
  <c r="I462" i="8"/>
  <c r="I15" i="28" s="1"/>
  <c r="E461" i="8"/>
  <c r="M458" i="8"/>
  <c r="M11" i="28" s="1"/>
  <c r="I458" i="8"/>
  <c r="I11" i="28" s="1"/>
  <c r="O468" i="8"/>
  <c r="O21" i="28" s="1"/>
  <c r="P465" i="8"/>
  <c r="P18" i="28" s="1"/>
  <c r="L463" i="8"/>
  <c r="L16" i="28" s="1"/>
  <c r="O459" i="8"/>
  <c r="O12" i="28" s="1"/>
  <c r="F458" i="8"/>
  <c r="F11" i="28" s="1"/>
  <c r="S467" i="8"/>
  <c r="S20" i="28" s="1"/>
  <c r="H465" i="8"/>
  <c r="H18" i="28" s="1"/>
  <c r="N459" i="8"/>
  <c r="N12" i="28" s="1"/>
  <c r="E458" i="8"/>
  <c r="H467" i="8"/>
  <c r="H20" i="28" s="1"/>
  <c r="G459" i="8"/>
  <c r="G12" i="28" s="1"/>
  <c r="F459" i="8"/>
  <c r="F12" i="28" s="1"/>
  <c r="N464" i="8"/>
  <c r="N17" i="28" s="1"/>
  <c r="Q460" i="8"/>
  <c r="Q13" i="28" s="1"/>
  <c r="Q458" i="8"/>
  <c r="Q11" i="28" s="1"/>
  <c r="K466" i="8"/>
  <c r="K19" i="28" s="1"/>
  <c r="F464" i="8"/>
  <c r="F17" i="28" s="1"/>
  <c r="Q462" i="8"/>
  <c r="Q15" i="28" s="1"/>
  <c r="M461" i="8"/>
  <c r="M14" i="28" s="1"/>
  <c r="I460" i="8"/>
  <c r="I13" i="28" s="1"/>
  <c r="N458" i="8"/>
  <c r="N11" i="28" s="1"/>
  <c r="S497" i="8"/>
  <c r="S50" i="28" s="1"/>
  <c r="K497" i="8"/>
  <c r="K50" i="28" s="1"/>
  <c r="R496" i="8"/>
  <c r="R49" i="28" s="1"/>
  <c r="J496" i="8"/>
  <c r="J49" i="28" s="1"/>
  <c r="Q495" i="8"/>
  <c r="Q48" i="28" s="1"/>
  <c r="I495" i="8"/>
  <c r="I48" i="28" s="1"/>
  <c r="P494" i="8"/>
  <c r="P47" i="28" s="1"/>
  <c r="H494" i="8"/>
  <c r="H47" i="28" s="1"/>
  <c r="O493" i="8"/>
  <c r="O46" i="28" s="1"/>
  <c r="G493" i="8"/>
  <c r="G46" i="28" s="1"/>
  <c r="N492" i="8"/>
  <c r="N45" i="28" s="1"/>
  <c r="F492" i="8"/>
  <c r="F45" i="28" s="1"/>
  <c r="L491" i="8"/>
  <c r="L44" i="28" s="1"/>
  <c r="S490" i="8"/>
  <c r="S43" i="28" s="1"/>
  <c r="K490" i="8"/>
  <c r="K43" i="28" s="1"/>
  <c r="R489" i="8"/>
  <c r="R42" i="28" s="1"/>
  <c r="J489" i="8"/>
  <c r="J42" i="28" s="1"/>
  <c r="Q488" i="8"/>
  <c r="Q41" i="28" s="1"/>
  <c r="I488" i="8"/>
  <c r="I41" i="28" s="1"/>
  <c r="O486" i="8"/>
  <c r="O39" i="28" s="1"/>
  <c r="G486" i="8"/>
  <c r="G39" i="28" s="1"/>
  <c r="N485" i="8"/>
  <c r="N38" i="28" s="1"/>
  <c r="F485" i="8"/>
  <c r="F38" i="28" s="1"/>
  <c r="M484" i="8"/>
  <c r="M37" i="28" s="1"/>
  <c r="E484" i="8"/>
  <c r="L483" i="8"/>
  <c r="L36" i="28" s="1"/>
  <c r="S482" i="8"/>
  <c r="S35" i="28" s="1"/>
  <c r="K482" i="8"/>
  <c r="K35" i="28" s="1"/>
  <c r="R481" i="8"/>
  <c r="R34" i="28" s="1"/>
  <c r="J481" i="8"/>
  <c r="J34" i="28" s="1"/>
  <c r="Q480" i="8"/>
  <c r="Q33" i="28" s="1"/>
  <c r="I480" i="8"/>
  <c r="I33" i="28" s="1"/>
  <c r="P479" i="8"/>
  <c r="P32" i="28" s="1"/>
  <c r="H479" i="8"/>
  <c r="H32" i="28" s="1"/>
  <c r="O478" i="8"/>
  <c r="O31" i="28" s="1"/>
  <c r="G478" i="8"/>
  <c r="G31" i="28" s="1"/>
  <c r="N477" i="8"/>
  <c r="N30" i="28" s="1"/>
  <c r="F477" i="8"/>
  <c r="F30" i="28" s="1"/>
  <c r="M476" i="8"/>
  <c r="M29" i="28" s="1"/>
  <c r="E476" i="8"/>
  <c r="L474" i="8"/>
  <c r="L27" i="28" s="1"/>
  <c r="S473" i="8"/>
  <c r="S26" i="28" s="1"/>
  <c r="K473" i="8"/>
  <c r="K26" i="28" s="1"/>
  <c r="R472" i="8"/>
  <c r="R25" i="28" s="1"/>
  <c r="J472" i="8"/>
  <c r="J25" i="28" s="1"/>
  <c r="Q471" i="8"/>
  <c r="Q24" i="28" s="1"/>
  <c r="I471" i="8"/>
  <c r="I24" i="28" s="1"/>
  <c r="P470" i="8"/>
  <c r="P23" i="28" s="1"/>
  <c r="H470" i="8"/>
  <c r="H23" i="28" s="1"/>
  <c r="O469" i="8"/>
  <c r="O22" i="28" s="1"/>
  <c r="G469" i="8"/>
  <c r="G22" i="28" s="1"/>
  <c r="R497" i="8"/>
  <c r="R50" i="28" s="1"/>
  <c r="J497" i="8"/>
  <c r="J50" i="28" s="1"/>
  <c r="Q496" i="8"/>
  <c r="Q49" i="28" s="1"/>
  <c r="I496" i="8"/>
  <c r="I49" i="28" s="1"/>
  <c r="P495" i="8"/>
  <c r="P48" i="28" s="1"/>
  <c r="H495" i="8"/>
  <c r="H48" i="28" s="1"/>
  <c r="O494" i="8"/>
  <c r="O47" i="28" s="1"/>
  <c r="G494" i="8"/>
  <c r="G47" i="28" s="1"/>
  <c r="N493" i="8"/>
  <c r="N46" i="28" s="1"/>
  <c r="F493" i="8"/>
  <c r="F46" i="28" s="1"/>
  <c r="M492" i="8"/>
  <c r="M45" i="28" s="1"/>
  <c r="E492" i="8"/>
  <c r="S491" i="8"/>
  <c r="S44" i="28" s="1"/>
  <c r="K491" i="8"/>
  <c r="K44" i="28" s="1"/>
  <c r="R490" i="8"/>
  <c r="R43" i="28" s="1"/>
  <c r="J490" i="8"/>
  <c r="J43" i="28" s="1"/>
  <c r="Q489" i="8"/>
  <c r="Q42" i="28" s="1"/>
  <c r="I489" i="8"/>
  <c r="I42" i="28" s="1"/>
  <c r="P488" i="8"/>
  <c r="P41" i="28" s="1"/>
  <c r="H488" i="8"/>
  <c r="H41" i="28" s="1"/>
  <c r="N486" i="8"/>
  <c r="N39" i="28" s="1"/>
  <c r="F486" i="8"/>
  <c r="F39" i="28" s="1"/>
  <c r="M485" i="8"/>
  <c r="M38" i="28" s="1"/>
  <c r="E485" i="8"/>
  <c r="L484" i="8"/>
  <c r="L37" i="28" s="1"/>
  <c r="S483" i="8"/>
  <c r="S36" i="28" s="1"/>
  <c r="K483" i="8"/>
  <c r="K36" i="28" s="1"/>
  <c r="R482" i="8"/>
  <c r="R35" i="28" s="1"/>
  <c r="J482" i="8"/>
  <c r="J35" i="28" s="1"/>
  <c r="Q481" i="8"/>
  <c r="Q34" i="28" s="1"/>
  <c r="I481" i="8"/>
  <c r="I34" i="28" s="1"/>
  <c r="Q497" i="8"/>
  <c r="Q50" i="28" s="1"/>
  <c r="I497" i="8"/>
  <c r="I50" i="28" s="1"/>
  <c r="P496" i="8"/>
  <c r="P49" i="28" s="1"/>
  <c r="H496" i="8"/>
  <c r="H49" i="28" s="1"/>
  <c r="O495" i="8"/>
  <c r="O48" i="28" s="1"/>
  <c r="G495" i="8"/>
  <c r="G48" i="28" s="1"/>
  <c r="N494" i="8"/>
  <c r="N47" i="28" s="1"/>
  <c r="F494" i="8"/>
  <c r="F47" i="28" s="1"/>
  <c r="M493" i="8"/>
  <c r="M46" i="28" s="1"/>
  <c r="E493" i="8"/>
  <c r="L492" i="8"/>
  <c r="L45" i="28" s="1"/>
  <c r="R491" i="8"/>
  <c r="R44" i="28" s="1"/>
  <c r="J491" i="8"/>
  <c r="J44" i="28" s="1"/>
  <c r="Q490" i="8"/>
  <c r="Q43" i="28" s="1"/>
  <c r="I490" i="8"/>
  <c r="I43" i="28" s="1"/>
  <c r="P489" i="8"/>
  <c r="P42" i="28" s="1"/>
  <c r="H489" i="8"/>
  <c r="H42" i="28" s="1"/>
  <c r="O488" i="8"/>
  <c r="O41" i="28" s="1"/>
  <c r="G488" i="8"/>
  <c r="G41" i="28" s="1"/>
  <c r="M486" i="8"/>
  <c r="M39" i="28" s="1"/>
  <c r="E486" i="8"/>
  <c r="L485" i="8"/>
  <c r="L38" i="28" s="1"/>
  <c r="S484" i="8"/>
  <c r="S37" i="28" s="1"/>
  <c r="K484" i="8"/>
  <c r="K37" i="28" s="1"/>
  <c r="R483" i="8"/>
  <c r="R36" i="28" s="1"/>
  <c r="J483" i="8"/>
  <c r="J36" i="28" s="1"/>
  <c r="Q482" i="8"/>
  <c r="Q35" i="28" s="1"/>
  <c r="I482" i="8"/>
  <c r="I35" i="28" s="1"/>
  <c r="P481" i="8"/>
  <c r="P34" i="28" s="1"/>
  <c r="H481" i="8"/>
  <c r="H34" i="28" s="1"/>
  <c r="O480" i="8"/>
  <c r="O33" i="28" s="1"/>
  <c r="G480" i="8"/>
  <c r="G33" i="28" s="1"/>
  <c r="N479" i="8"/>
  <c r="N32" i="28" s="1"/>
  <c r="F479" i="8"/>
  <c r="F32" i="28" s="1"/>
  <c r="M478" i="8"/>
  <c r="M31" i="28" s="1"/>
  <c r="E478" i="8"/>
  <c r="L477" i="8"/>
  <c r="L30" i="28" s="1"/>
  <c r="S476" i="8"/>
  <c r="S29" i="28" s="1"/>
  <c r="P497" i="8"/>
  <c r="P50" i="28" s="1"/>
  <c r="H497" i="8"/>
  <c r="H50" i="28" s="1"/>
  <c r="O496" i="8"/>
  <c r="O49" i="28" s="1"/>
  <c r="G496" i="8"/>
  <c r="G49" i="28" s="1"/>
  <c r="N495" i="8"/>
  <c r="N48" i="28" s="1"/>
  <c r="F495" i="8"/>
  <c r="F48" i="28" s="1"/>
  <c r="M494" i="8"/>
  <c r="M47" i="28" s="1"/>
  <c r="E494" i="8"/>
  <c r="L493" i="8"/>
  <c r="L46" i="28" s="1"/>
  <c r="S492" i="8"/>
  <c r="S45" i="28" s="1"/>
  <c r="K492" i="8"/>
  <c r="K45" i="28" s="1"/>
  <c r="Q491" i="8"/>
  <c r="Q44" i="28" s="1"/>
  <c r="I491" i="8"/>
  <c r="I44" i="28" s="1"/>
  <c r="P490" i="8"/>
  <c r="P43" i="28" s="1"/>
  <c r="H490" i="8"/>
  <c r="H43" i="28" s="1"/>
  <c r="O489" i="8"/>
  <c r="O42" i="28" s="1"/>
  <c r="G489" i="8"/>
  <c r="G42" i="28" s="1"/>
  <c r="N488" i="8"/>
  <c r="N41" i="28" s="1"/>
  <c r="F488" i="8"/>
  <c r="F41" i="28" s="1"/>
  <c r="L486" i="8"/>
  <c r="L39" i="28" s="1"/>
  <c r="S485" i="8"/>
  <c r="S38" i="28" s="1"/>
  <c r="K485" i="8"/>
  <c r="K38" i="28" s="1"/>
  <c r="R484" i="8"/>
  <c r="R37" i="28" s="1"/>
  <c r="J484" i="8"/>
  <c r="J37" i="28" s="1"/>
  <c r="Q483" i="8"/>
  <c r="Q36" i="28" s="1"/>
  <c r="I483" i="8"/>
  <c r="I36" i="28" s="1"/>
  <c r="P482" i="8"/>
  <c r="P35" i="28" s="1"/>
  <c r="H482" i="8"/>
  <c r="H35" i="28" s="1"/>
  <c r="O481" i="8"/>
  <c r="O34" i="28" s="1"/>
  <c r="G481" i="8"/>
  <c r="G34" i="28" s="1"/>
  <c r="N480" i="8"/>
  <c r="N33" i="28" s="1"/>
  <c r="F480" i="8"/>
  <c r="F33" i="28" s="1"/>
  <c r="M479" i="8"/>
  <c r="M32" i="28" s="1"/>
  <c r="E479" i="8"/>
  <c r="L478" i="8"/>
  <c r="L31" i="28" s="1"/>
  <c r="S477" i="8"/>
  <c r="S30" i="28" s="1"/>
  <c r="K477" i="8"/>
  <c r="K30" i="28" s="1"/>
  <c r="R476" i="8"/>
  <c r="R29" i="28" s="1"/>
  <c r="J476" i="8"/>
  <c r="J29" i="28" s="1"/>
  <c r="Q474" i="8"/>
  <c r="Q27" i="28" s="1"/>
  <c r="I474" i="8"/>
  <c r="I27" i="28" s="1"/>
  <c r="P473" i="8"/>
  <c r="P26" i="28" s="1"/>
  <c r="H473" i="8"/>
  <c r="H26" i="28" s="1"/>
  <c r="O472" i="8"/>
  <c r="O25" i="28" s="1"/>
  <c r="G472" i="8"/>
  <c r="G25" i="28" s="1"/>
  <c r="N471" i="8"/>
  <c r="N24" i="28" s="1"/>
  <c r="F471" i="8"/>
  <c r="F24" i="28" s="1"/>
  <c r="M470" i="8"/>
  <c r="M23" i="28" s="1"/>
  <c r="E470" i="8"/>
  <c r="L469" i="8"/>
  <c r="L22" i="28" s="1"/>
  <c r="O497" i="8"/>
  <c r="O50" i="28" s="1"/>
  <c r="G497" i="8"/>
  <c r="G50" i="28" s="1"/>
  <c r="N496" i="8"/>
  <c r="N49" i="28" s="1"/>
  <c r="F496" i="8"/>
  <c r="F49" i="28" s="1"/>
  <c r="M495" i="8"/>
  <c r="M48" i="28" s="1"/>
  <c r="E495" i="8"/>
  <c r="L494" i="8"/>
  <c r="L47" i="28" s="1"/>
  <c r="S493" i="8"/>
  <c r="S46" i="28" s="1"/>
  <c r="K493" i="8"/>
  <c r="K46" i="28" s="1"/>
  <c r="R492" i="8"/>
  <c r="R45" i="28" s="1"/>
  <c r="J492" i="8"/>
  <c r="J45" i="28" s="1"/>
  <c r="P491" i="8"/>
  <c r="P44" i="28" s="1"/>
  <c r="H491" i="8"/>
  <c r="H44" i="28" s="1"/>
  <c r="O490" i="8"/>
  <c r="O43" i="28" s="1"/>
  <c r="G490" i="8"/>
  <c r="G43" i="28" s="1"/>
  <c r="N489" i="8"/>
  <c r="N42" i="28" s="1"/>
  <c r="F489" i="8"/>
  <c r="F42" i="28" s="1"/>
  <c r="M488" i="8"/>
  <c r="M41" i="28" s="1"/>
  <c r="E488" i="8"/>
  <c r="S486" i="8"/>
  <c r="S39" i="28" s="1"/>
  <c r="K486" i="8"/>
  <c r="K39" i="28" s="1"/>
  <c r="R485" i="8"/>
  <c r="R38" i="28" s="1"/>
  <c r="J485" i="8"/>
  <c r="J38" i="28" s="1"/>
  <c r="Q484" i="8"/>
  <c r="Q37" i="28" s="1"/>
  <c r="I484" i="8"/>
  <c r="I37" i="28" s="1"/>
  <c r="P483" i="8"/>
  <c r="P36" i="28" s="1"/>
  <c r="H483" i="8"/>
  <c r="H36" i="28" s="1"/>
  <c r="O482" i="8"/>
  <c r="O35" i="28" s="1"/>
  <c r="G482" i="8"/>
  <c r="G35" i="28" s="1"/>
  <c r="N481" i="8"/>
  <c r="N34" i="28" s="1"/>
  <c r="F481" i="8"/>
  <c r="F34" i="28" s="1"/>
  <c r="M480" i="8"/>
  <c r="M33" i="28" s="1"/>
  <c r="E480" i="8"/>
  <c r="L479" i="8"/>
  <c r="L32" i="28" s="1"/>
  <c r="S478" i="8"/>
  <c r="S31" i="28" s="1"/>
  <c r="K478" i="8"/>
  <c r="K31" i="28" s="1"/>
  <c r="R477" i="8"/>
  <c r="R30" i="28" s="1"/>
  <c r="J477" i="8"/>
  <c r="J30" i="28" s="1"/>
  <c r="Q476" i="8"/>
  <c r="Q29" i="28" s="1"/>
  <c r="I476" i="8"/>
  <c r="I29" i="28" s="1"/>
  <c r="P474" i="8"/>
  <c r="P27" i="28" s="1"/>
  <c r="H474" i="8"/>
  <c r="H27" i="28" s="1"/>
  <c r="O473" i="8"/>
  <c r="O26" i="28" s="1"/>
  <c r="G473" i="8"/>
  <c r="G26" i="28" s="1"/>
  <c r="N472" i="8"/>
  <c r="N25" i="28" s="1"/>
  <c r="F472" i="8"/>
  <c r="F25" i="28" s="1"/>
  <c r="M471" i="8"/>
  <c r="M24" i="28" s="1"/>
  <c r="E471" i="8"/>
  <c r="L470" i="8"/>
  <c r="L23" i="28" s="1"/>
  <c r="S469" i="8"/>
  <c r="S22" i="28" s="1"/>
  <c r="K469" i="8"/>
  <c r="K22" i="28" s="1"/>
  <c r="N497" i="8"/>
  <c r="N50" i="28" s="1"/>
  <c r="F497" i="8"/>
  <c r="F50" i="28" s="1"/>
  <c r="M496" i="8"/>
  <c r="M49" i="28" s="1"/>
  <c r="E496" i="8"/>
  <c r="L495" i="8"/>
  <c r="L48" i="28" s="1"/>
  <c r="S494" i="8"/>
  <c r="S47" i="28" s="1"/>
  <c r="K494" i="8"/>
  <c r="K47" i="28" s="1"/>
  <c r="R493" i="8"/>
  <c r="R46" i="28" s="1"/>
  <c r="J493" i="8"/>
  <c r="J46" i="28" s="1"/>
  <c r="Q492" i="8"/>
  <c r="Q45" i="28" s="1"/>
  <c r="I492" i="8"/>
  <c r="I45" i="28" s="1"/>
  <c r="O491" i="8"/>
  <c r="O44" i="28" s="1"/>
  <c r="G491" i="8"/>
  <c r="G44" i="28" s="1"/>
  <c r="N490" i="8"/>
  <c r="N43" i="28" s="1"/>
  <c r="F490" i="8"/>
  <c r="F43" i="28" s="1"/>
  <c r="M489" i="8"/>
  <c r="M42" i="28" s="1"/>
  <c r="E489" i="8"/>
  <c r="L488" i="8"/>
  <c r="L41" i="28" s="1"/>
  <c r="R486" i="8"/>
  <c r="R39" i="28" s="1"/>
  <c r="J486" i="8"/>
  <c r="J39" i="28" s="1"/>
  <c r="Q485" i="8"/>
  <c r="Q38" i="28" s="1"/>
  <c r="I485" i="8"/>
  <c r="I38" i="28" s="1"/>
  <c r="P484" i="8"/>
  <c r="P37" i="28" s="1"/>
  <c r="H484" i="8"/>
  <c r="H37" i="28" s="1"/>
  <c r="O483" i="8"/>
  <c r="O36" i="28" s="1"/>
  <c r="G483" i="8"/>
  <c r="G36" i="28" s="1"/>
  <c r="N482" i="8"/>
  <c r="N35" i="28" s="1"/>
  <c r="F482" i="8"/>
  <c r="F35" i="28" s="1"/>
  <c r="M481" i="8"/>
  <c r="M34" i="28" s="1"/>
  <c r="E481" i="8"/>
  <c r="L480" i="8"/>
  <c r="L33" i="28" s="1"/>
  <c r="S479" i="8"/>
  <c r="S32" i="28" s="1"/>
  <c r="K479" i="8"/>
  <c r="K32" i="28" s="1"/>
  <c r="R478" i="8"/>
  <c r="R31" i="28" s="1"/>
  <c r="J478" i="8"/>
  <c r="Q477" i="8"/>
  <c r="Q30" i="28" s="1"/>
  <c r="I477" i="8"/>
  <c r="I30" i="28" s="1"/>
  <c r="P476" i="8"/>
  <c r="P29" i="28" s="1"/>
  <c r="H476" i="8"/>
  <c r="H29" i="28" s="1"/>
  <c r="O474" i="8"/>
  <c r="O27" i="28" s="1"/>
  <c r="G474" i="8"/>
  <c r="G27" i="28" s="1"/>
  <c r="N473" i="8"/>
  <c r="N26" i="28" s="1"/>
  <c r="F473" i="8"/>
  <c r="F26" i="28" s="1"/>
  <c r="M472" i="8"/>
  <c r="M25" i="28" s="1"/>
  <c r="E472" i="8"/>
  <c r="L471" i="8"/>
  <c r="L24" i="28" s="1"/>
  <c r="S470" i="8"/>
  <c r="S23" i="28" s="1"/>
  <c r="K470" i="8"/>
  <c r="K23" i="28" s="1"/>
  <c r="R469" i="8"/>
  <c r="R22" i="28" s="1"/>
  <c r="J469" i="8"/>
  <c r="J22" i="28" s="1"/>
  <c r="M497" i="8"/>
  <c r="M50" i="28" s="1"/>
  <c r="E497" i="8"/>
  <c r="L496" i="8"/>
  <c r="L49" i="28" s="1"/>
  <c r="S495" i="8"/>
  <c r="S48" i="28" s="1"/>
  <c r="K495" i="8"/>
  <c r="K48" i="28" s="1"/>
  <c r="R494" i="8"/>
  <c r="R47" i="28" s="1"/>
  <c r="J494" i="8"/>
  <c r="J47" i="28" s="1"/>
  <c r="Q493" i="8"/>
  <c r="Q46" i="28" s="1"/>
  <c r="I493" i="8"/>
  <c r="I46" i="28" s="1"/>
  <c r="P492" i="8"/>
  <c r="P45" i="28" s="1"/>
  <c r="H492" i="8"/>
  <c r="H45" i="28" s="1"/>
  <c r="N491" i="8"/>
  <c r="N44" i="28" s="1"/>
  <c r="F491" i="8"/>
  <c r="F44" i="28" s="1"/>
  <c r="M490" i="8"/>
  <c r="M43" i="28" s="1"/>
  <c r="E490" i="8"/>
  <c r="L489" i="8"/>
  <c r="L42" i="28" s="1"/>
  <c r="S488" i="8"/>
  <c r="S41" i="28" s="1"/>
  <c r="K488" i="8"/>
  <c r="K41" i="28" s="1"/>
  <c r="J495" i="8"/>
  <c r="J48" i="28" s="1"/>
  <c r="P485" i="8"/>
  <c r="P38" i="28" s="1"/>
  <c r="N483" i="8"/>
  <c r="N36" i="28" s="1"/>
  <c r="L481" i="8"/>
  <c r="L34" i="28" s="1"/>
  <c r="R479" i="8"/>
  <c r="R32" i="28" s="1"/>
  <c r="N478" i="8"/>
  <c r="N31" i="28" s="1"/>
  <c r="G477" i="8"/>
  <c r="G30" i="28" s="1"/>
  <c r="S474" i="8"/>
  <c r="S27" i="28" s="1"/>
  <c r="R473" i="8"/>
  <c r="R26" i="28" s="1"/>
  <c r="Q472" i="8"/>
  <c r="Q25" i="28" s="1"/>
  <c r="P471" i="8"/>
  <c r="P24" i="28" s="1"/>
  <c r="O470" i="8"/>
  <c r="O23" i="28" s="1"/>
  <c r="N469" i="8"/>
  <c r="N22" i="28" s="1"/>
  <c r="Q494" i="8"/>
  <c r="Q47" i="28" s="1"/>
  <c r="M491" i="8"/>
  <c r="M44" i="28" s="1"/>
  <c r="O485" i="8"/>
  <c r="O38" i="28" s="1"/>
  <c r="M483" i="8"/>
  <c r="M36" i="28" s="1"/>
  <c r="K481" i="8"/>
  <c r="K34" i="28" s="1"/>
  <c r="Q479" i="8"/>
  <c r="Q32" i="28" s="1"/>
  <c r="I478" i="8"/>
  <c r="E477" i="8"/>
  <c r="R474" i="8"/>
  <c r="R27" i="28" s="1"/>
  <c r="Q473" i="8"/>
  <c r="Q26" i="28" s="1"/>
  <c r="P472" i="8"/>
  <c r="P25" i="28" s="1"/>
  <c r="O471" i="8"/>
  <c r="O24" i="28" s="1"/>
  <c r="N470" i="8"/>
  <c r="N23" i="28" s="1"/>
  <c r="M469" i="8"/>
  <c r="M22" i="28" s="1"/>
  <c r="I494" i="8"/>
  <c r="I47" i="28" s="1"/>
  <c r="E491" i="8"/>
  <c r="H485" i="8"/>
  <c r="H38" i="28" s="1"/>
  <c r="F483" i="8"/>
  <c r="F36" i="28" s="1"/>
  <c r="S480" i="8"/>
  <c r="S33" i="28" s="1"/>
  <c r="O479" i="8"/>
  <c r="O32" i="28" s="1"/>
  <c r="H478" i="8"/>
  <c r="H31" i="28" s="1"/>
  <c r="O476" i="8"/>
  <c r="O29" i="28" s="1"/>
  <c r="N474" i="8"/>
  <c r="N27" i="28" s="1"/>
  <c r="M473" i="8"/>
  <c r="M26" i="28" s="1"/>
  <c r="L472" i="8"/>
  <c r="L25" i="28" s="1"/>
  <c r="K471" i="8"/>
  <c r="K24" i="28" s="1"/>
  <c r="J470" i="8"/>
  <c r="J23" i="28" s="1"/>
  <c r="I469" i="8"/>
  <c r="I22" i="28" s="1"/>
  <c r="P493" i="8"/>
  <c r="P46" i="28" s="1"/>
  <c r="L490" i="8"/>
  <c r="L43" i="28" s="1"/>
  <c r="G485" i="8"/>
  <c r="G38" i="28" s="1"/>
  <c r="E483" i="8"/>
  <c r="R480" i="8"/>
  <c r="R33" i="28" s="1"/>
  <c r="J479" i="8"/>
  <c r="J32" i="28" s="1"/>
  <c r="F478" i="8"/>
  <c r="F31" i="28" s="1"/>
  <c r="N476" i="8"/>
  <c r="N29" i="28" s="1"/>
  <c r="M474" i="8"/>
  <c r="M27" i="28" s="1"/>
  <c r="L473" i="8"/>
  <c r="L26" i="28" s="1"/>
  <c r="K472" i="8"/>
  <c r="K25" i="28" s="1"/>
  <c r="J471" i="8"/>
  <c r="J24" i="28" s="1"/>
  <c r="I470" i="8"/>
  <c r="I23" i="28" s="1"/>
  <c r="H469" i="8"/>
  <c r="H22" i="28" s="1"/>
  <c r="L497" i="8"/>
  <c r="L50" i="28" s="1"/>
  <c r="H493" i="8"/>
  <c r="H46" i="28" s="1"/>
  <c r="S489" i="8"/>
  <c r="S42" i="28" s="1"/>
  <c r="Q486" i="8"/>
  <c r="Q39" i="28" s="1"/>
  <c r="O484" i="8"/>
  <c r="O37" i="28" s="1"/>
  <c r="M482" i="8"/>
  <c r="M35" i="28" s="1"/>
  <c r="P480" i="8"/>
  <c r="P33" i="28" s="1"/>
  <c r="I479" i="8"/>
  <c r="I32" i="28" s="1"/>
  <c r="P477" i="8"/>
  <c r="P30" i="28" s="1"/>
  <c r="L476" i="8"/>
  <c r="L29" i="28" s="1"/>
  <c r="K474" i="8"/>
  <c r="K27" i="28" s="1"/>
  <c r="J473" i="8"/>
  <c r="J26" i="28" s="1"/>
  <c r="I472" i="8"/>
  <c r="I25" i="28" s="1"/>
  <c r="H471" i="8"/>
  <c r="H24" i="28" s="1"/>
  <c r="G470" i="8"/>
  <c r="G23" i="28" s="1"/>
  <c r="F469" i="8"/>
  <c r="F22" i="28" s="1"/>
  <c r="S496" i="8"/>
  <c r="S49" i="28" s="1"/>
  <c r="O492" i="8"/>
  <c r="O45" i="28" s="1"/>
  <c r="K489" i="8"/>
  <c r="K42" i="28" s="1"/>
  <c r="P486" i="8"/>
  <c r="P39" i="28" s="1"/>
  <c r="N484" i="8"/>
  <c r="N37" i="28" s="1"/>
  <c r="L482" i="8"/>
  <c r="L35" i="28" s="1"/>
  <c r="K480" i="8"/>
  <c r="K33" i="28" s="1"/>
  <c r="G479" i="8"/>
  <c r="G32" i="28" s="1"/>
  <c r="O477" i="8"/>
  <c r="O30" i="28" s="1"/>
  <c r="K476" i="8"/>
  <c r="K29" i="28" s="1"/>
  <c r="J474" i="8"/>
  <c r="J27" i="28" s="1"/>
  <c r="I473" i="8"/>
  <c r="I26" i="28" s="1"/>
  <c r="H472" i="8"/>
  <c r="H25" i="28" s="1"/>
  <c r="G471" i="8"/>
  <c r="G24" i="28" s="1"/>
  <c r="F470" i="8"/>
  <c r="F23" i="28" s="1"/>
  <c r="E469" i="8"/>
  <c r="K496" i="8"/>
  <c r="K49" i="28" s="1"/>
  <c r="G492" i="8"/>
  <c r="G45" i="28" s="1"/>
  <c r="R488" i="8"/>
  <c r="R41" i="28" s="1"/>
  <c r="I486" i="8"/>
  <c r="I39" i="28" s="1"/>
  <c r="G484" i="8"/>
  <c r="G37" i="28" s="1"/>
  <c r="E482" i="8"/>
  <c r="J480" i="8"/>
  <c r="J33" i="28" s="1"/>
  <c r="Q478" i="8"/>
  <c r="Q31" i="28" s="1"/>
  <c r="M477" i="8"/>
  <c r="M30" i="28" s="1"/>
  <c r="G476" i="8"/>
  <c r="G29" i="28" s="1"/>
  <c r="F474" i="8"/>
  <c r="F27" i="28" s="1"/>
  <c r="E473" i="8"/>
  <c r="S471" i="8"/>
  <c r="S24" i="28" s="1"/>
  <c r="R470" i="8"/>
  <c r="R23" i="28" s="1"/>
  <c r="Q469" i="8"/>
  <c r="Q22" i="28" s="1"/>
  <c r="S481" i="8"/>
  <c r="S34" i="28" s="1"/>
  <c r="Q470" i="8"/>
  <c r="Q23" i="28" s="1"/>
  <c r="H480" i="8"/>
  <c r="H33" i="28" s="1"/>
  <c r="P469" i="8"/>
  <c r="P22" i="28" s="1"/>
  <c r="P478" i="8"/>
  <c r="P31" i="28" s="1"/>
  <c r="R495" i="8"/>
  <c r="R48" i="28" s="1"/>
  <c r="H477" i="8"/>
  <c r="H30" i="28" s="1"/>
  <c r="F476" i="8"/>
  <c r="F29" i="28" s="1"/>
  <c r="J488" i="8"/>
  <c r="J41" i="28" s="1"/>
  <c r="E474" i="8"/>
  <c r="H486" i="8"/>
  <c r="H39" i="28" s="1"/>
  <c r="S472" i="8"/>
  <c r="S25" i="28" s="1"/>
  <c r="F484" i="8"/>
  <c r="F37" i="28" s="1"/>
  <c r="R471" i="8"/>
  <c r="R24" i="28" s="1"/>
  <c r="I458" i="4"/>
  <c r="Q458" i="4"/>
  <c r="J459" i="4"/>
  <c r="R459" i="4"/>
  <c r="L460" i="4"/>
  <c r="H461" i="4"/>
  <c r="P461" i="4"/>
  <c r="L462" i="4"/>
  <c r="G463" i="4"/>
  <c r="O463" i="4"/>
  <c r="I464" i="4"/>
  <c r="Q464" i="4"/>
  <c r="K465" i="4"/>
  <c r="S465" i="4"/>
  <c r="E466" i="4"/>
  <c r="M466" i="4"/>
  <c r="G467" i="4"/>
  <c r="O467" i="4"/>
  <c r="H468" i="4"/>
  <c r="P468" i="4"/>
  <c r="I469" i="4"/>
  <c r="I22" i="22" s="1"/>
  <c r="Q469" i="4"/>
  <c r="Q22" i="22" s="1"/>
  <c r="J470" i="4"/>
  <c r="J23" i="22" s="1"/>
  <c r="R470" i="4"/>
  <c r="R23" i="22" s="1"/>
  <c r="K471" i="4"/>
  <c r="K24" i="22" s="1"/>
  <c r="S471" i="4"/>
  <c r="S24" i="22" s="1"/>
  <c r="L472" i="4"/>
  <c r="L25" i="22" s="1"/>
  <c r="E473" i="4"/>
  <c r="M473" i="4"/>
  <c r="M26" i="22" s="1"/>
  <c r="F474" i="4"/>
  <c r="F27" i="22" s="1"/>
  <c r="N474" i="4"/>
  <c r="N27" i="22" s="1"/>
  <c r="G476" i="4"/>
  <c r="G29" i="22" s="1"/>
  <c r="O476" i="4"/>
  <c r="O29" i="22" s="1"/>
  <c r="H477" i="4"/>
  <c r="H30" i="22" s="1"/>
  <c r="P477" i="4"/>
  <c r="P30" i="22" s="1"/>
  <c r="I478" i="4"/>
  <c r="I31" i="22" s="1"/>
  <c r="Q478" i="4"/>
  <c r="Q31" i="22" s="1"/>
  <c r="J479" i="4"/>
  <c r="J32" i="22" s="1"/>
  <c r="R479" i="4"/>
  <c r="R32" i="22" s="1"/>
  <c r="K480" i="4"/>
  <c r="K33" i="22" s="1"/>
  <c r="S480" i="4"/>
  <c r="S33" i="22" s="1"/>
  <c r="L481" i="4"/>
  <c r="L34" i="22" s="1"/>
  <c r="E482" i="4"/>
  <c r="N482" i="4"/>
  <c r="N35" i="22" s="1"/>
  <c r="H483" i="4"/>
  <c r="H36" i="22" s="1"/>
  <c r="R483" i="4"/>
  <c r="R36" i="22" s="1"/>
  <c r="O484" i="4"/>
  <c r="O37" i="22" s="1"/>
  <c r="K485" i="4"/>
  <c r="K38" i="22" s="1"/>
  <c r="J486" i="4"/>
  <c r="J39" i="22" s="1"/>
  <c r="F487" i="4"/>
  <c r="G488" i="4"/>
  <c r="N489" i="4"/>
  <c r="G491" i="4"/>
  <c r="R492" i="4"/>
  <c r="N494" i="4"/>
  <c r="P496" i="4"/>
  <c r="R458" i="11"/>
  <c r="R11" i="24" s="1"/>
  <c r="E460" i="11"/>
  <c r="I461" i="11"/>
  <c r="I14" i="24" s="1"/>
  <c r="I77" i="24" s="1"/>
  <c r="M462" i="11"/>
  <c r="M15" i="24" s="1"/>
  <c r="R464" i="11"/>
  <c r="R17" i="24" s="1"/>
  <c r="R80" i="24" s="1"/>
  <c r="K470" i="11"/>
  <c r="K23" i="24" s="1"/>
  <c r="O474" i="11"/>
  <c r="O27" i="24" s="1"/>
  <c r="S479" i="11"/>
  <c r="S32" i="24" s="1"/>
  <c r="E395" i="2"/>
  <c r="E414" i="2"/>
  <c r="E391" i="2"/>
  <c r="E390" i="2"/>
  <c r="E405" i="2"/>
  <c r="E392" i="2"/>
  <c r="Q86" i="25" l="1"/>
  <c r="F92" i="25"/>
  <c r="J96" i="25"/>
  <c r="N100" i="25"/>
  <c r="G86" i="25"/>
  <c r="K90" i="25"/>
  <c r="O95" i="25"/>
  <c r="S99" i="25"/>
  <c r="F107" i="25"/>
  <c r="G111" i="25"/>
  <c r="I105" i="25"/>
  <c r="Q110" i="27"/>
  <c r="J86" i="27"/>
  <c r="N90" i="27"/>
  <c r="R95" i="27"/>
  <c r="G100" i="27"/>
  <c r="L105" i="27"/>
  <c r="F111" i="27"/>
  <c r="F86" i="27"/>
  <c r="J90" i="27"/>
  <c r="N95" i="27"/>
  <c r="R99" i="27"/>
  <c r="H105" i="27"/>
  <c r="Y17" i="21"/>
  <c r="Z17" i="21" s="1"/>
  <c r="AA17" i="21" s="1"/>
  <c r="AB17" i="21" s="1"/>
  <c r="AC17" i="21" s="1"/>
  <c r="I17" i="21" s="1"/>
  <c r="B43" i="21"/>
  <c r="O77" i="21" s="1"/>
  <c r="Y23" i="21"/>
  <c r="Z23" i="21" s="1"/>
  <c r="AA23" i="21" s="1"/>
  <c r="AB23" i="21" s="1"/>
  <c r="AC23" i="21" s="1"/>
  <c r="I23" i="21" s="1"/>
  <c r="B49" i="21"/>
  <c r="O83" i="21" s="1"/>
  <c r="M108" i="24"/>
  <c r="Q112" i="24"/>
  <c r="S106" i="24"/>
  <c r="Y20" i="21"/>
  <c r="Z20" i="21" s="1"/>
  <c r="AA20" i="21" s="1"/>
  <c r="AB20" i="21" s="1"/>
  <c r="AC20" i="21" s="1"/>
  <c r="I20" i="21" s="1"/>
  <c r="B46" i="21"/>
  <c r="O80" i="21" s="1"/>
  <c r="Y19" i="21"/>
  <c r="Z19" i="21" s="1"/>
  <c r="AA19" i="21" s="1"/>
  <c r="AB19" i="21" s="1"/>
  <c r="AC19" i="21" s="1"/>
  <c r="I19" i="21" s="1"/>
  <c r="B45" i="21"/>
  <c r="O79" i="21" s="1"/>
  <c r="Y15" i="21"/>
  <c r="Z15" i="21" s="1"/>
  <c r="AA15" i="21" s="1"/>
  <c r="AB15" i="21" s="1"/>
  <c r="AC15" i="21" s="1"/>
  <c r="I15" i="21" s="1"/>
  <c r="B41" i="21"/>
  <c r="O75" i="21" s="1"/>
  <c r="G111" i="24"/>
  <c r="I105" i="24"/>
  <c r="Y13" i="21"/>
  <c r="Z13" i="21" s="1"/>
  <c r="AA13" i="21" s="1"/>
  <c r="AB13" i="21" s="1"/>
  <c r="AC13" i="21" s="1"/>
  <c r="I13" i="21" s="1"/>
  <c r="B39" i="21"/>
  <c r="O73" i="21" s="1"/>
  <c r="B42" i="21"/>
  <c r="O76" i="21" s="1"/>
  <c r="Y16" i="21"/>
  <c r="Z16" i="21" s="1"/>
  <c r="AA16" i="21" s="1"/>
  <c r="AB16" i="21" s="1"/>
  <c r="AC16" i="21" s="1"/>
  <c r="I16" i="21" s="1"/>
  <c r="L109" i="24"/>
  <c r="P113" i="24"/>
  <c r="R107" i="24"/>
  <c r="Y21" i="21"/>
  <c r="Z21" i="21" s="1"/>
  <c r="AA21" i="21" s="1"/>
  <c r="AB21" i="21" s="1"/>
  <c r="AC21" i="21" s="1"/>
  <c r="I21" i="21" s="1"/>
  <c r="B47" i="21"/>
  <c r="O81" i="21" s="1"/>
  <c r="Y12" i="21"/>
  <c r="Z12" i="21" s="1"/>
  <c r="AA12" i="21" s="1"/>
  <c r="AB12" i="21" s="1"/>
  <c r="AC12" i="21" s="1"/>
  <c r="I12" i="21" s="1"/>
  <c r="B38" i="21"/>
  <c r="O72" i="21" s="1"/>
  <c r="Y14" i="21"/>
  <c r="Z14" i="21" s="1"/>
  <c r="AA14" i="21" s="1"/>
  <c r="AB14" i="21" s="1"/>
  <c r="AC14" i="21" s="1"/>
  <c r="I14" i="21" s="1"/>
  <c r="B40" i="21"/>
  <c r="O74" i="21" s="1"/>
  <c r="Y22" i="21"/>
  <c r="Z22" i="21" s="1"/>
  <c r="AA22" i="21" s="1"/>
  <c r="AB22" i="21" s="1"/>
  <c r="AC22" i="21" s="1"/>
  <c r="I22" i="21" s="1"/>
  <c r="B48" i="21"/>
  <c r="O82" i="21" s="1"/>
  <c r="R111" i="24"/>
  <c r="M106" i="24"/>
  <c r="M111" i="24"/>
  <c r="Y18" i="21"/>
  <c r="Z18" i="21" s="1"/>
  <c r="AA18" i="21" s="1"/>
  <c r="AB18" i="21" s="1"/>
  <c r="AC18" i="21" s="1"/>
  <c r="I18" i="21" s="1"/>
  <c r="B44" i="21"/>
  <c r="O78" i="21" s="1"/>
  <c r="K79" i="29"/>
  <c r="J78" i="29"/>
  <c r="I77" i="29"/>
  <c r="J77" i="29"/>
  <c r="J76" i="29"/>
  <c r="N78" i="29"/>
  <c r="M77" i="29"/>
  <c r="I84" i="29"/>
  <c r="M79" i="29"/>
  <c r="J84" i="29"/>
  <c r="N81" i="29"/>
  <c r="K83" i="29"/>
  <c r="F84" i="29"/>
  <c r="I81" i="29"/>
  <c r="I85" i="29"/>
  <c r="N83" i="29"/>
  <c r="J88" i="23"/>
  <c r="G87" i="23"/>
  <c r="G86" i="23"/>
  <c r="R87" i="23"/>
  <c r="G93" i="23"/>
  <c r="K97" i="23"/>
  <c r="O101" i="23"/>
  <c r="F112" i="23"/>
  <c r="N87" i="23"/>
  <c r="R92" i="23"/>
  <c r="G97" i="23"/>
  <c r="K101" i="23"/>
  <c r="P106" i="23"/>
  <c r="J79" i="29"/>
  <c r="N77" i="29"/>
  <c r="R80" i="29"/>
  <c r="R78" i="29"/>
  <c r="Q77" i="29"/>
  <c r="R77" i="29"/>
  <c r="R76" i="29"/>
  <c r="R81" i="29"/>
  <c r="H79" i="29"/>
  <c r="G78" i="29"/>
  <c r="P80" i="29"/>
  <c r="Q84" i="29"/>
  <c r="R84" i="29"/>
  <c r="H82" i="29"/>
  <c r="S83" i="29"/>
  <c r="N84" i="29"/>
  <c r="Q81" i="29"/>
  <c r="Q85" i="29"/>
  <c r="H84" i="29"/>
  <c r="P110" i="23"/>
  <c r="P74" i="23"/>
  <c r="S78" i="23"/>
  <c r="J75" i="23"/>
  <c r="O81" i="23"/>
  <c r="M76" i="23"/>
  <c r="R82" i="23"/>
  <c r="P78" i="23"/>
  <c r="F74" i="23"/>
  <c r="N77" i="23"/>
  <c r="M83" i="23"/>
  <c r="N83" i="23"/>
  <c r="Q80" i="23"/>
  <c r="H78" i="29"/>
  <c r="F76" i="29"/>
  <c r="G82" i="29"/>
  <c r="N79" i="29"/>
  <c r="K78" i="29"/>
  <c r="L78" i="29"/>
  <c r="K77" i="29"/>
  <c r="I83" i="29"/>
  <c r="R79" i="29"/>
  <c r="O78" i="29"/>
  <c r="K81" i="29"/>
  <c r="K85" i="29"/>
  <c r="Q80" i="29"/>
  <c r="L85" i="29"/>
  <c r="P82" i="29"/>
  <c r="M80" i="29"/>
  <c r="H85" i="29"/>
  <c r="K82" i="29"/>
  <c r="P84" i="29"/>
  <c r="K110" i="23"/>
  <c r="S85" i="23"/>
  <c r="H90" i="23"/>
  <c r="L95" i="23"/>
  <c r="P99" i="23"/>
  <c r="M104" i="23"/>
  <c r="P78" i="29"/>
  <c r="S78" i="29"/>
  <c r="M85" i="29"/>
  <c r="N93" i="23"/>
  <c r="R97" i="23"/>
  <c r="L107" i="23"/>
  <c r="N76" i="29"/>
  <c r="K84" i="29"/>
  <c r="F79" i="29"/>
  <c r="S77" i="29"/>
  <c r="I79" i="29"/>
  <c r="S81" i="29"/>
  <c r="S85" i="29"/>
  <c r="L81" i="29"/>
  <c r="J83" i="29"/>
  <c r="L80" i="29"/>
  <c r="M84" i="29"/>
  <c r="H81" i="29"/>
  <c r="P85" i="29"/>
  <c r="S82" i="29"/>
  <c r="J85" i="29"/>
  <c r="P111" i="23"/>
  <c r="G102" i="23"/>
  <c r="G77" i="29"/>
  <c r="G76" i="29"/>
  <c r="O82" i="29"/>
  <c r="O79" i="29"/>
  <c r="P79" i="29"/>
  <c r="K76" i="29"/>
  <c r="Q83" i="29"/>
  <c r="S79" i="29"/>
  <c r="F82" i="29"/>
  <c r="R83" i="29"/>
  <c r="G81" i="29"/>
  <c r="G85" i="29"/>
  <c r="P81" i="29"/>
  <c r="R85" i="29"/>
  <c r="H108" i="23"/>
  <c r="L112" i="23"/>
  <c r="I93" i="23"/>
  <c r="M97" i="23"/>
  <c r="Q101" i="23"/>
  <c r="G107" i="23"/>
  <c r="H112" i="23"/>
  <c r="J89" i="23"/>
  <c r="N94" i="23"/>
  <c r="R98" i="23"/>
  <c r="H104" i="23"/>
  <c r="O77" i="29"/>
  <c r="J81" i="29"/>
  <c r="K80" i="29"/>
  <c r="O81" i="29"/>
  <c r="M83" i="29"/>
  <c r="M76" i="29"/>
  <c r="O76" i="29"/>
  <c r="S84" i="29"/>
  <c r="M78" i="29"/>
  <c r="S76" i="29"/>
  <c r="N80" i="29"/>
  <c r="M82" i="29"/>
  <c r="N82" i="29"/>
  <c r="L84" i="29"/>
  <c r="O85" i="29"/>
  <c r="J82" i="29"/>
  <c r="F77" i="29"/>
  <c r="I110" i="23"/>
  <c r="Q85" i="23"/>
  <c r="F90" i="23"/>
  <c r="J95" i="23"/>
  <c r="N99" i="23"/>
  <c r="S104" i="23"/>
  <c r="Q89" i="23"/>
  <c r="F95" i="23"/>
  <c r="J99" i="23"/>
  <c r="O104" i="23"/>
  <c r="F22" i="19"/>
  <c r="O66" i="20"/>
  <c r="P66" i="20" s="1"/>
  <c r="F66" i="20" s="1"/>
  <c r="O71" i="20"/>
  <c r="P71" i="20" s="1"/>
  <c r="Q109" i="24"/>
  <c r="F106" i="24"/>
  <c r="H106" i="24"/>
  <c r="H110" i="24"/>
  <c r="J104" i="24"/>
  <c r="J109" i="24"/>
  <c r="N113" i="24"/>
  <c r="G82" i="24"/>
  <c r="J79" i="24"/>
  <c r="H76" i="24"/>
  <c r="M80" i="24"/>
  <c r="P81" i="24"/>
  <c r="O74" i="24"/>
  <c r="R78" i="24"/>
  <c r="S82" i="24"/>
  <c r="P80" i="24"/>
  <c r="P77" i="24"/>
  <c r="O109" i="27"/>
  <c r="S113" i="27"/>
  <c r="M79" i="27"/>
  <c r="K76" i="27"/>
  <c r="I74" i="27"/>
  <c r="K79" i="27"/>
  <c r="S77" i="27"/>
  <c r="G76" i="27"/>
  <c r="S79" i="27"/>
  <c r="O75" i="27"/>
  <c r="L81" i="27"/>
  <c r="R76" i="27"/>
  <c r="J81" i="27"/>
  <c r="O83" i="27"/>
  <c r="Q79" i="27"/>
  <c r="Q83" i="27"/>
  <c r="L80" i="27"/>
  <c r="K83" i="27"/>
  <c r="N80" i="27"/>
  <c r="H100" i="28"/>
  <c r="N111" i="28"/>
  <c r="M94" i="28"/>
  <c r="Q98" i="28"/>
  <c r="G104" i="28"/>
  <c r="M106" i="28"/>
  <c r="S95" i="28"/>
  <c r="P94" i="28"/>
  <c r="R110" i="28"/>
  <c r="M105" i="28"/>
  <c r="J89" i="28"/>
  <c r="L106" i="28"/>
  <c r="M85" i="28"/>
  <c r="P87" i="28"/>
  <c r="K86" i="28"/>
  <c r="I102" i="28"/>
  <c r="P102" i="28"/>
  <c r="Q102" i="28"/>
  <c r="H89" i="28"/>
  <c r="F104" i="28"/>
  <c r="G92" i="28"/>
  <c r="K92" i="28"/>
  <c r="L92" i="28"/>
  <c r="N92" i="28"/>
  <c r="O95" i="28"/>
  <c r="M99" i="28"/>
  <c r="G109" i="28"/>
  <c r="H81" i="28"/>
  <c r="R76" i="28"/>
  <c r="O79" i="28"/>
  <c r="F82" i="28"/>
  <c r="K80" i="28"/>
  <c r="I82" i="28"/>
  <c r="O90" i="28"/>
  <c r="I89" i="28"/>
  <c r="L89" i="28"/>
  <c r="O92" i="28"/>
  <c r="Q95" i="28"/>
  <c r="N99" i="28"/>
  <c r="S88" i="28"/>
  <c r="N107" i="28"/>
  <c r="K109" i="28"/>
  <c r="O113" i="28"/>
  <c r="L94" i="28"/>
  <c r="P98" i="28"/>
  <c r="H96" i="28"/>
  <c r="G108" i="28"/>
  <c r="O108" i="28"/>
  <c r="H109" i="28"/>
  <c r="O87" i="28"/>
  <c r="R89" i="28"/>
  <c r="K113" i="28"/>
  <c r="Q74" i="28"/>
  <c r="M74" i="28"/>
  <c r="O80" i="28"/>
  <c r="I75" i="28"/>
  <c r="F79" i="28"/>
  <c r="Q77" i="28"/>
  <c r="F76" i="28"/>
  <c r="S77" i="28"/>
  <c r="L77" i="28"/>
  <c r="O81" i="28"/>
  <c r="M87" i="28"/>
  <c r="Q92" i="28"/>
  <c r="F97" i="28"/>
  <c r="J101" i="28"/>
  <c r="G106" i="28"/>
  <c r="L110" i="28"/>
  <c r="I90" i="28"/>
  <c r="P86" i="28"/>
  <c r="I96" i="28"/>
  <c r="P111" i="28"/>
  <c r="M100" i="28"/>
  <c r="R105" i="28"/>
  <c r="Q109" i="28"/>
  <c r="N89" i="28"/>
  <c r="R94" i="28"/>
  <c r="G99" i="28"/>
  <c r="L104" i="28"/>
  <c r="Q108" i="28"/>
  <c r="F113" i="28"/>
  <c r="N88" i="28"/>
  <c r="R93" i="28"/>
  <c r="G98" i="28"/>
  <c r="K102" i="28"/>
  <c r="H107" i="28"/>
  <c r="O111" i="28"/>
  <c r="R98" i="28"/>
  <c r="H104" i="28"/>
  <c r="I111" i="29"/>
  <c r="I91" i="29"/>
  <c r="M96" i="29"/>
  <c r="Q100" i="29"/>
  <c r="M95" i="29"/>
  <c r="Q99" i="29"/>
  <c r="H104" i="29"/>
  <c r="F94" i="29"/>
  <c r="J98" i="29"/>
  <c r="N102" i="29"/>
  <c r="R97" i="29"/>
  <c r="G102" i="29"/>
  <c r="G92" i="29"/>
  <c r="M107" i="29"/>
  <c r="H91" i="29"/>
  <c r="L96" i="29"/>
  <c r="P100" i="29"/>
  <c r="I78" i="29"/>
  <c r="H77" i="29"/>
  <c r="H76" i="29"/>
  <c r="I76" i="29"/>
  <c r="M81" i="29"/>
  <c r="G79" i="29"/>
  <c r="L77" i="29"/>
  <c r="L76" i="29"/>
  <c r="G83" i="29"/>
  <c r="H83" i="29"/>
  <c r="S80" i="29"/>
  <c r="F85" i="29"/>
  <c r="I82" i="29"/>
  <c r="R82" i="29"/>
  <c r="G84" i="29"/>
  <c r="L82" i="29"/>
  <c r="O80" i="29"/>
  <c r="Q78" i="29"/>
  <c r="P77" i="29"/>
  <c r="P76" i="29"/>
  <c r="Q76" i="29"/>
  <c r="Q79" i="29"/>
  <c r="F78" i="29"/>
  <c r="L79" i="29"/>
  <c r="O83" i="29"/>
  <c r="P83" i="29"/>
  <c r="F81" i="29"/>
  <c r="N85" i="29"/>
  <c r="Q82" i="29"/>
  <c r="L83" i="29"/>
  <c r="O84" i="29"/>
  <c r="F83" i="29"/>
  <c r="S91" i="29"/>
  <c r="J89" i="26"/>
  <c r="J107" i="26"/>
  <c r="G87" i="26"/>
  <c r="G99" i="26"/>
  <c r="N85" i="26"/>
  <c r="K93" i="26"/>
  <c r="G111" i="26"/>
  <c r="Q88" i="26"/>
  <c r="F106" i="26"/>
  <c r="J87" i="26"/>
  <c r="R99" i="26"/>
  <c r="Q85" i="26"/>
  <c r="S93" i="26"/>
  <c r="I90" i="26"/>
  <c r="Q106" i="26"/>
  <c r="J88" i="26"/>
  <c r="R102" i="26"/>
  <c r="N88" i="26"/>
  <c r="R93" i="26"/>
  <c r="G98" i="26"/>
  <c r="K102" i="26"/>
  <c r="H107" i="26"/>
  <c r="M111" i="26"/>
  <c r="F96" i="26"/>
  <c r="J100" i="26"/>
  <c r="O105" i="26"/>
  <c r="R89" i="26"/>
  <c r="G95" i="26"/>
  <c r="K99" i="26"/>
  <c r="P104" i="26"/>
  <c r="M108" i="26"/>
  <c r="Q112" i="26"/>
  <c r="N93" i="26"/>
  <c r="R97" i="26"/>
  <c r="G102" i="26"/>
  <c r="L107" i="26"/>
  <c r="Q111" i="26"/>
  <c r="L89" i="26"/>
  <c r="P94" i="26"/>
  <c r="J104" i="26"/>
  <c r="O108" i="26"/>
  <c r="S112" i="26"/>
  <c r="G92" i="26"/>
  <c r="K96" i="26"/>
  <c r="O100" i="26"/>
  <c r="J110" i="26"/>
  <c r="H79" i="26"/>
  <c r="O76" i="26"/>
  <c r="F81" i="26"/>
  <c r="I82" i="26"/>
  <c r="O75" i="26"/>
  <c r="F80" i="26"/>
  <c r="N77" i="26"/>
  <c r="Q81" i="26"/>
  <c r="H74" i="26"/>
  <c r="L82" i="26"/>
  <c r="R75" i="26"/>
  <c r="Q80" i="26"/>
  <c r="R77" i="26"/>
  <c r="M81" i="26"/>
  <c r="N112" i="29"/>
  <c r="M108" i="29"/>
  <c r="R110" i="29"/>
  <c r="M94" i="26"/>
  <c r="P112" i="26"/>
  <c r="K89" i="26"/>
  <c r="O107" i="26"/>
  <c r="H87" i="26"/>
  <c r="J99" i="26"/>
  <c r="O85" i="26"/>
  <c r="L93" i="26"/>
  <c r="N113" i="26"/>
  <c r="Q89" i="26"/>
  <c r="I106" i="26"/>
  <c r="K87" i="26"/>
  <c r="H100" i="26"/>
  <c r="K86" i="26"/>
  <c r="G96" i="26"/>
  <c r="R92" i="26"/>
  <c r="I108" i="26"/>
  <c r="H90" i="26"/>
  <c r="L95" i="26"/>
  <c r="P99" i="26"/>
  <c r="M104" i="26"/>
  <c r="R108" i="26"/>
  <c r="G113" i="26"/>
  <c r="O97" i="26"/>
  <c r="S101" i="26"/>
  <c r="I107" i="26"/>
  <c r="N111" i="26"/>
  <c r="L92" i="26"/>
  <c r="P96" i="26"/>
  <c r="J106" i="26"/>
  <c r="G110" i="26"/>
  <c r="S89" i="26"/>
  <c r="H95" i="26"/>
  <c r="L99" i="26"/>
  <c r="Q104" i="26"/>
  <c r="G109" i="26"/>
  <c r="K113" i="26"/>
  <c r="F92" i="26"/>
  <c r="J96" i="26"/>
  <c r="N100" i="26"/>
  <c r="S105" i="26"/>
  <c r="I110" i="26"/>
  <c r="L88" i="26"/>
  <c r="P93" i="26"/>
  <c r="I102" i="26"/>
  <c r="N107" i="26"/>
  <c r="S111" i="26"/>
  <c r="M76" i="26"/>
  <c r="P82" i="26"/>
  <c r="M86" i="26"/>
  <c r="O96" i="26"/>
  <c r="Q90" i="26"/>
  <c r="Q108" i="26"/>
  <c r="Q87" i="26"/>
  <c r="L101" i="26"/>
  <c r="H86" i="26"/>
  <c r="K95" i="26"/>
  <c r="J92" i="26"/>
  <c r="M109" i="26"/>
  <c r="H88" i="26"/>
  <c r="J102" i="26"/>
  <c r="S86" i="26"/>
  <c r="I98" i="26"/>
  <c r="S85" i="26"/>
  <c r="J94" i="26"/>
  <c r="K110" i="26"/>
  <c r="P90" i="26"/>
  <c r="I100" i="26"/>
  <c r="F105" i="26"/>
  <c r="K109" i="26"/>
  <c r="O113" i="26"/>
  <c r="H98" i="26"/>
  <c r="L102" i="26"/>
  <c r="Q107" i="26"/>
  <c r="G112" i="26"/>
  <c r="I97" i="26"/>
  <c r="M101" i="26"/>
  <c r="R106" i="26"/>
  <c r="O110" i="26"/>
  <c r="L90" i="26"/>
  <c r="P95" i="26"/>
  <c r="J105" i="26"/>
  <c r="O109" i="26"/>
  <c r="S113" i="26"/>
  <c r="N92" i="26"/>
  <c r="R96" i="26"/>
  <c r="G101" i="26"/>
  <c r="L106" i="26"/>
  <c r="Q110" i="26"/>
  <c r="I94" i="26"/>
  <c r="F106" i="29"/>
  <c r="I99" i="29"/>
  <c r="M103" i="29"/>
  <c r="Q97" i="29"/>
  <c r="F102" i="29"/>
  <c r="M98" i="26"/>
  <c r="Q102" i="26"/>
  <c r="H108" i="26"/>
  <c r="L112" i="26"/>
  <c r="Q77" i="26"/>
  <c r="L74" i="26"/>
  <c r="O78" i="26"/>
  <c r="J83" i="26"/>
  <c r="N75" i="26"/>
  <c r="F75" i="26"/>
  <c r="S79" i="26"/>
  <c r="S83" i="26"/>
  <c r="P81" i="26"/>
  <c r="H75" i="26"/>
  <c r="Q75" i="26"/>
  <c r="N79" i="26"/>
  <c r="P77" i="26"/>
  <c r="L81" i="26"/>
  <c r="S74" i="26"/>
  <c r="I79" i="26"/>
  <c r="I83" i="26"/>
  <c r="L108" i="29"/>
  <c r="I97" i="29"/>
  <c r="M101" i="29"/>
  <c r="M91" i="29"/>
  <c r="Q96" i="29"/>
  <c r="F101" i="29"/>
  <c r="F91" i="29"/>
  <c r="J96" i="29"/>
  <c r="N100" i="29"/>
  <c r="R95" i="29"/>
  <c r="G100" i="29"/>
  <c r="M104" i="29"/>
  <c r="K95" i="29"/>
  <c r="O99" i="29"/>
  <c r="P91" i="23"/>
  <c r="R91" i="25"/>
  <c r="K91" i="25"/>
  <c r="K91" i="26"/>
  <c r="O91" i="26"/>
  <c r="J91" i="27"/>
  <c r="G91" i="27"/>
  <c r="R91" i="28"/>
  <c r="N91" i="28"/>
  <c r="L91" i="24"/>
  <c r="O91" i="24"/>
  <c r="J97" i="29"/>
  <c r="N101" i="29"/>
  <c r="N91" i="29"/>
  <c r="R96" i="29"/>
  <c r="G101" i="29"/>
  <c r="G91" i="29"/>
  <c r="K96" i="29"/>
  <c r="O100" i="29"/>
  <c r="S95" i="29"/>
  <c r="H100" i="29"/>
  <c r="N104" i="29"/>
  <c r="L91" i="23"/>
  <c r="H91" i="23"/>
  <c r="J91" i="25"/>
  <c r="O91" i="25"/>
  <c r="R91" i="26"/>
  <c r="G91" i="26"/>
  <c r="Q91" i="27"/>
  <c r="N91" i="27"/>
  <c r="J91" i="28"/>
  <c r="F91" i="28"/>
  <c r="K91" i="24"/>
  <c r="G91" i="24"/>
  <c r="R91" i="23"/>
  <c r="O91" i="23"/>
  <c r="L91" i="25"/>
  <c r="G91" i="25"/>
  <c r="J91" i="26"/>
  <c r="N91" i="26"/>
  <c r="I91" i="27"/>
  <c r="F91" i="27"/>
  <c r="Q91" i="28"/>
  <c r="M91" i="28"/>
  <c r="J91" i="24"/>
  <c r="I98" i="29"/>
  <c r="R99" i="29"/>
  <c r="Q91" i="29"/>
  <c r="F97" i="29"/>
  <c r="J101" i="29"/>
  <c r="F96" i="29"/>
  <c r="J100" i="29"/>
  <c r="Q104" i="29"/>
  <c r="N94" i="29"/>
  <c r="R98" i="29"/>
  <c r="G103" i="29"/>
  <c r="P108" i="29"/>
  <c r="S97" i="29"/>
  <c r="H102" i="29"/>
  <c r="J91" i="23"/>
  <c r="G91" i="23"/>
  <c r="Q91" i="25"/>
  <c r="N91" i="25"/>
  <c r="Q91" i="26"/>
  <c r="F91" i="26"/>
  <c r="P91" i="27"/>
  <c r="M91" i="27"/>
  <c r="I91" i="28"/>
  <c r="P91" i="24"/>
  <c r="R91" i="24"/>
  <c r="S91" i="23"/>
  <c r="N91" i="23"/>
  <c r="I91" i="25"/>
  <c r="F91" i="25"/>
  <c r="I91" i="26"/>
  <c r="M91" i="26"/>
  <c r="H91" i="27"/>
  <c r="P91" i="28"/>
  <c r="N91" i="24"/>
  <c r="Q91" i="24"/>
  <c r="K91" i="23"/>
  <c r="F91" i="23"/>
  <c r="P91" i="25"/>
  <c r="M91" i="25"/>
  <c r="L91" i="26"/>
  <c r="S91" i="27"/>
  <c r="L91" i="28"/>
  <c r="H91" i="28"/>
  <c r="F91" i="24"/>
  <c r="I91" i="24"/>
  <c r="J99" i="29"/>
  <c r="Q91" i="23"/>
  <c r="M91" i="23"/>
  <c r="H91" i="25"/>
  <c r="P91" i="26"/>
  <c r="L91" i="27"/>
  <c r="K91" i="27"/>
  <c r="S91" i="28"/>
  <c r="O91" i="28"/>
  <c r="H91" i="24"/>
  <c r="I91" i="23"/>
  <c r="S91" i="25"/>
  <c r="S91" i="26"/>
  <c r="H91" i="26"/>
  <c r="R91" i="27"/>
  <c r="O91" i="27"/>
  <c r="K91" i="28"/>
  <c r="G91" i="28"/>
  <c r="M91" i="24"/>
  <c r="S91" i="24"/>
  <c r="L97" i="29"/>
  <c r="P101" i="29"/>
  <c r="P91" i="29"/>
  <c r="I101" i="29"/>
  <c r="S100" i="29"/>
  <c r="M102" i="29"/>
  <c r="I104" i="29"/>
  <c r="N97" i="29"/>
  <c r="R101" i="29"/>
  <c r="J91" i="29"/>
  <c r="N96" i="29"/>
  <c r="R100" i="29"/>
  <c r="G95" i="29"/>
  <c r="K99" i="29"/>
  <c r="P103" i="29"/>
  <c r="K109" i="29"/>
  <c r="H94" i="29"/>
  <c r="L98" i="29"/>
  <c r="P102" i="29"/>
  <c r="I102" i="29"/>
  <c r="M97" i="29"/>
  <c r="Q101" i="29"/>
  <c r="N103" i="29"/>
  <c r="P97" i="29"/>
  <c r="F95" i="29"/>
  <c r="G98" i="29"/>
  <c r="K102" i="29"/>
  <c r="R91" i="29"/>
  <c r="G97" i="29"/>
  <c r="K101" i="29"/>
  <c r="S113" i="29"/>
  <c r="H95" i="29"/>
  <c r="L99" i="29"/>
  <c r="Q103" i="29"/>
  <c r="P94" i="29"/>
  <c r="I103" i="29"/>
  <c r="I94" i="29"/>
  <c r="M98" i="29"/>
  <c r="Q102" i="29"/>
  <c r="F98" i="29"/>
  <c r="J102" i="29"/>
  <c r="G104" i="29"/>
  <c r="K94" i="29"/>
  <c r="O98" i="29"/>
  <c r="S102" i="29"/>
  <c r="K92" i="29"/>
  <c r="H107" i="29"/>
  <c r="Q115" i="29"/>
  <c r="P95" i="29"/>
  <c r="K104" i="29"/>
  <c r="I95" i="29"/>
  <c r="M99" i="29"/>
  <c r="R103" i="29"/>
  <c r="Q94" i="29"/>
  <c r="F99" i="29"/>
  <c r="J103" i="29"/>
  <c r="J94" i="29"/>
  <c r="N98" i="29"/>
  <c r="R102" i="29"/>
  <c r="O104" i="29"/>
  <c r="H97" i="29"/>
  <c r="O103" i="29"/>
  <c r="G96" i="29"/>
  <c r="Q109" i="29"/>
  <c r="S92" i="29"/>
  <c r="Q107" i="29"/>
  <c r="G106" i="29"/>
  <c r="I96" i="29"/>
  <c r="M100" i="29"/>
  <c r="Q95" i="29"/>
  <c r="F100" i="29"/>
  <c r="L104" i="29"/>
  <c r="F90" i="29"/>
  <c r="J95" i="29"/>
  <c r="N99" i="29"/>
  <c r="S103" i="29"/>
  <c r="R94" i="29"/>
  <c r="G99" i="29"/>
  <c r="K103" i="29"/>
  <c r="J93" i="29"/>
  <c r="F93" i="29"/>
  <c r="Q93" i="29"/>
  <c r="M93" i="29"/>
  <c r="I93" i="29"/>
  <c r="P93" i="29"/>
  <c r="L93" i="29"/>
  <c r="H93" i="29"/>
  <c r="S93" i="29"/>
  <c r="O93" i="29"/>
  <c r="K93" i="29"/>
  <c r="G93" i="29"/>
  <c r="R93" i="29"/>
  <c r="N93" i="29"/>
  <c r="F105" i="29"/>
  <c r="E459" i="2"/>
  <c r="E462" i="2"/>
  <c r="O31" i="29"/>
  <c r="O96" i="29" s="1"/>
  <c r="R23" i="29"/>
  <c r="R88" i="29" s="1"/>
  <c r="G29" i="29"/>
  <c r="G94" i="29" s="1"/>
  <c r="K33" i="29"/>
  <c r="K98" i="29" s="1"/>
  <c r="O37" i="29"/>
  <c r="O102" i="29" s="1"/>
  <c r="O27" i="29"/>
  <c r="O92" i="29" s="1"/>
  <c r="H27" i="29"/>
  <c r="H92" i="29" s="1"/>
  <c r="L27" i="29"/>
  <c r="L92" i="29" s="1"/>
  <c r="J27" i="29"/>
  <c r="J92" i="29" s="1"/>
  <c r="K24" i="29"/>
  <c r="K89" i="29" s="1"/>
  <c r="O29" i="29"/>
  <c r="O94" i="29" s="1"/>
  <c r="S33" i="29"/>
  <c r="S98" i="29" s="1"/>
  <c r="H38" i="29"/>
  <c r="H103" i="29" s="1"/>
  <c r="P27" i="29"/>
  <c r="P92" i="29" s="1"/>
  <c r="I27" i="29"/>
  <c r="I92" i="29" s="1"/>
  <c r="R27" i="29"/>
  <c r="R92" i="29" s="1"/>
  <c r="K25" i="29"/>
  <c r="K90" i="29" s="1"/>
  <c r="O30" i="29"/>
  <c r="O95" i="29" s="1"/>
  <c r="S34" i="29"/>
  <c r="S99" i="29" s="1"/>
  <c r="J39" i="29"/>
  <c r="J104" i="29" s="1"/>
  <c r="Q27" i="29"/>
  <c r="Q92" i="29" s="1"/>
  <c r="G23" i="29"/>
  <c r="O32" i="29"/>
  <c r="O97" i="29" s="1"/>
  <c r="S36" i="29"/>
  <c r="S101" i="29" s="1"/>
  <c r="S25" i="29"/>
  <c r="S90" i="29" s="1"/>
  <c r="H31" i="29"/>
  <c r="H96" i="29" s="1"/>
  <c r="L35" i="29"/>
  <c r="L100" i="29" s="1"/>
  <c r="S39" i="29"/>
  <c r="S104" i="29" s="1"/>
  <c r="O24" i="29"/>
  <c r="O89" i="29" s="1"/>
  <c r="S29" i="29"/>
  <c r="S94" i="29" s="1"/>
  <c r="H34" i="29"/>
  <c r="H99" i="29" s="1"/>
  <c r="L38" i="29"/>
  <c r="L103" i="29" s="1"/>
  <c r="O23" i="29"/>
  <c r="O88" i="29" s="1"/>
  <c r="H33" i="29"/>
  <c r="H98" i="29" s="1"/>
  <c r="L37" i="29"/>
  <c r="L102" i="29" s="1"/>
  <c r="L26" i="29"/>
  <c r="L91" i="29" s="1"/>
  <c r="P31" i="29"/>
  <c r="P96" i="29" s="1"/>
  <c r="L36" i="29"/>
  <c r="L101" i="29" s="1"/>
  <c r="M29" i="29"/>
  <c r="M94" i="29" s="1"/>
  <c r="K35" i="29"/>
  <c r="K100" i="29" s="1"/>
  <c r="H25" i="29"/>
  <c r="H90" i="29" s="1"/>
  <c r="L30" i="29"/>
  <c r="L95" i="29" s="1"/>
  <c r="P34" i="29"/>
  <c r="P99" i="29" s="1"/>
  <c r="H24" i="29"/>
  <c r="L29" i="29"/>
  <c r="L94" i="29" s="1"/>
  <c r="P33" i="29"/>
  <c r="P98" i="29" s="1"/>
  <c r="P23" i="29"/>
  <c r="P88" i="29" s="1"/>
  <c r="Q33" i="29"/>
  <c r="Q98" i="29" s="1"/>
  <c r="J25" i="29"/>
  <c r="J90" i="29" s="1"/>
  <c r="R39" i="29"/>
  <c r="R104" i="29" s="1"/>
  <c r="P25" i="29"/>
  <c r="P90" i="29" s="1"/>
  <c r="I35" i="29"/>
  <c r="I100" i="29" s="1"/>
  <c r="P39" i="29"/>
  <c r="P104" i="29" s="1"/>
  <c r="M27" i="29"/>
  <c r="M92" i="29" s="1"/>
  <c r="K26" i="29"/>
  <c r="K91" i="29" s="1"/>
  <c r="N30" i="29"/>
  <c r="N95" i="29" s="1"/>
  <c r="N27" i="29"/>
  <c r="N92" i="29" s="1"/>
  <c r="R22" i="29"/>
  <c r="R87" i="29" s="1"/>
  <c r="K32" i="29"/>
  <c r="K97" i="29" s="1"/>
  <c r="O36" i="29"/>
  <c r="O101" i="29" s="1"/>
  <c r="K22" i="29"/>
  <c r="K87" i="29" s="1"/>
  <c r="O26" i="29"/>
  <c r="O91" i="29" s="1"/>
  <c r="S31" i="29"/>
  <c r="S96" i="29" s="1"/>
  <c r="H36" i="29"/>
  <c r="H101" i="29" s="1"/>
  <c r="F39" i="29"/>
  <c r="F104" i="29" s="1"/>
  <c r="F27" i="29"/>
  <c r="F92" i="29" s="1"/>
  <c r="F38" i="29"/>
  <c r="F103" i="29" s="1"/>
  <c r="N33" i="24"/>
  <c r="N96" i="24" s="1"/>
  <c r="R37" i="24"/>
  <c r="R100" i="24" s="1"/>
  <c r="J29" i="24"/>
  <c r="J92" i="24" s="1"/>
  <c r="L26" i="24"/>
  <c r="P31" i="24"/>
  <c r="P94" i="24" s="1"/>
  <c r="K22" i="24"/>
  <c r="K85" i="24" s="1"/>
  <c r="O26" i="24"/>
  <c r="O89" i="24" s="1"/>
  <c r="S31" i="24"/>
  <c r="H36" i="24"/>
  <c r="H99" i="24" s="1"/>
  <c r="Q24" i="24"/>
  <c r="Q87" i="24" s="1"/>
  <c r="J34" i="24"/>
  <c r="J97" i="24" s="1"/>
  <c r="N38" i="24"/>
  <c r="G23" i="24"/>
  <c r="G86" i="24" s="1"/>
  <c r="K27" i="24"/>
  <c r="K90" i="24" s="1"/>
  <c r="O32" i="24"/>
  <c r="O95" i="24" s="1"/>
  <c r="S36" i="24"/>
  <c r="S99" i="24" s="1"/>
  <c r="L33" i="24"/>
  <c r="L96" i="24" s="1"/>
  <c r="P37" i="24"/>
  <c r="P100" i="24" s="1"/>
  <c r="P25" i="24"/>
  <c r="P88" i="24" s="1"/>
  <c r="I35" i="24"/>
  <c r="I59" i="24" s="1"/>
  <c r="M39" i="24"/>
  <c r="M102" i="24" s="1"/>
  <c r="K24" i="24"/>
  <c r="K87" i="24" s="1"/>
  <c r="O29" i="24"/>
  <c r="O92" i="24" s="1"/>
  <c r="S33" i="24"/>
  <c r="S96" i="24" s="1"/>
  <c r="H38" i="24"/>
  <c r="H101" i="24" s="1"/>
  <c r="F24" i="24"/>
  <c r="F87" i="24" s="1"/>
  <c r="F30" i="24"/>
  <c r="F93" i="24" s="1"/>
  <c r="M77" i="26"/>
  <c r="J82" i="26"/>
  <c r="P75" i="26"/>
  <c r="M79" i="26"/>
  <c r="M83" i="26"/>
  <c r="K76" i="26"/>
  <c r="H80" i="26"/>
  <c r="L78" i="26"/>
  <c r="M82" i="26"/>
  <c r="F82" i="26"/>
  <c r="L75" i="26"/>
  <c r="Q79" i="26"/>
  <c r="Q83" i="26"/>
  <c r="F87" i="26"/>
  <c r="Q98" i="26"/>
  <c r="M85" i="26"/>
  <c r="I93" i="26"/>
  <c r="S110" i="26"/>
  <c r="P88" i="26"/>
  <c r="P105" i="26"/>
  <c r="P86" i="26"/>
  <c r="M97" i="26"/>
  <c r="P85" i="26"/>
  <c r="Q93" i="26"/>
  <c r="O111" i="26"/>
  <c r="F89" i="26"/>
  <c r="L104" i="26"/>
  <c r="L87" i="26"/>
  <c r="K100" i="26"/>
  <c r="L86" i="26"/>
  <c r="L96" i="26"/>
  <c r="M112" i="26"/>
  <c r="I92" i="26"/>
  <c r="M96" i="26"/>
  <c r="Q100" i="26"/>
  <c r="N105" i="26"/>
  <c r="S109" i="26"/>
  <c r="L94" i="26"/>
  <c r="P98" i="26"/>
  <c r="F104" i="26"/>
  <c r="K108" i="26"/>
  <c r="O112" i="26"/>
  <c r="M93" i="26"/>
  <c r="Q97" i="26"/>
  <c r="F102" i="26"/>
  <c r="K107" i="26"/>
  <c r="H111" i="26"/>
  <c r="I96" i="26"/>
  <c r="M100" i="26"/>
  <c r="R105" i="26"/>
  <c r="H110" i="26"/>
  <c r="R87" i="26"/>
  <c r="G93" i="26"/>
  <c r="K97" i="26"/>
  <c r="O101" i="26"/>
  <c r="J111" i="26"/>
  <c r="M89" i="26"/>
  <c r="Q94" i="26"/>
  <c r="F99" i="26"/>
  <c r="K104" i="26"/>
  <c r="P108" i="26"/>
  <c r="J74" i="26"/>
  <c r="J79" i="26"/>
  <c r="R83" i="26"/>
  <c r="H76" i="26"/>
  <c r="M80" i="26"/>
  <c r="R82" i="26"/>
  <c r="J76" i="26"/>
  <c r="G80" i="26"/>
  <c r="S76" i="26"/>
  <c r="P80" i="26"/>
  <c r="I74" i="26"/>
  <c r="G79" i="26"/>
  <c r="G83" i="26"/>
  <c r="N82" i="26"/>
  <c r="F76" i="26"/>
  <c r="K80" i="26"/>
  <c r="O87" i="26"/>
  <c r="S100" i="26"/>
  <c r="F86" i="26"/>
  <c r="R94" i="26"/>
  <c r="F113" i="26"/>
  <c r="N89" i="26"/>
  <c r="R107" i="26"/>
  <c r="I87" i="26"/>
  <c r="O99" i="26"/>
  <c r="I86" i="26"/>
  <c r="N95" i="26"/>
  <c r="Q113" i="26"/>
  <c r="G90" i="26"/>
  <c r="N106" i="26"/>
  <c r="I88" i="26"/>
  <c r="M102" i="26"/>
  <c r="N98" i="26"/>
  <c r="M87" i="26"/>
  <c r="Q92" i="26"/>
  <c r="F97" i="26"/>
  <c r="J101" i="26"/>
  <c r="G106" i="26"/>
  <c r="L110" i="26"/>
  <c r="I99" i="26"/>
  <c r="N104" i="26"/>
  <c r="S108" i="26"/>
  <c r="H113" i="26"/>
  <c r="F94" i="26"/>
  <c r="J98" i="26"/>
  <c r="N102" i="26"/>
  <c r="S107" i="26"/>
  <c r="P111" i="26"/>
  <c r="M92" i="26"/>
  <c r="Q96" i="26"/>
  <c r="F101" i="26"/>
  <c r="K106" i="26"/>
  <c r="P110" i="26"/>
  <c r="K88" i="26"/>
  <c r="O93" i="26"/>
  <c r="S97" i="26"/>
  <c r="H102" i="26"/>
  <c r="M107" i="26"/>
  <c r="R111" i="26"/>
  <c r="F90" i="26"/>
  <c r="J95" i="26"/>
  <c r="N99" i="26"/>
  <c r="S104" i="26"/>
  <c r="I109" i="26"/>
  <c r="M113" i="26"/>
  <c r="R74" i="26"/>
  <c r="M75" i="26"/>
  <c r="R79" i="26"/>
  <c r="P76" i="26"/>
  <c r="G81" i="26"/>
  <c r="N74" i="26"/>
  <c r="Q78" i="26"/>
  <c r="L83" i="26"/>
  <c r="R76" i="26"/>
  <c r="O80" i="26"/>
  <c r="G77" i="26"/>
  <c r="J81" i="26"/>
  <c r="Q74" i="26"/>
  <c r="O79" i="26"/>
  <c r="O83" i="26"/>
  <c r="H83" i="26"/>
  <c r="N76" i="26"/>
  <c r="S80" i="26"/>
  <c r="M88" i="26"/>
  <c r="H105" i="26"/>
  <c r="N86" i="26"/>
  <c r="R90" i="26"/>
  <c r="Q101" i="26"/>
  <c r="Q86" i="26"/>
  <c r="P97" i="26"/>
  <c r="K92" i="26"/>
  <c r="R109" i="26"/>
  <c r="H89" i="26"/>
  <c r="O104" i="26"/>
  <c r="N87" i="26"/>
  <c r="P100" i="26"/>
  <c r="F88" i="26"/>
  <c r="J93" i="26"/>
  <c r="N97" i="26"/>
  <c r="R101" i="26"/>
  <c r="O106" i="26"/>
  <c r="M95" i="26"/>
  <c r="Q99" i="26"/>
  <c r="G105" i="26"/>
  <c r="L109" i="26"/>
  <c r="P113" i="26"/>
  <c r="N94" i="26"/>
  <c r="R98" i="26"/>
  <c r="H104" i="26"/>
  <c r="I112" i="26"/>
  <c r="F93" i="26"/>
  <c r="J97" i="26"/>
  <c r="N101" i="26"/>
  <c r="S106" i="26"/>
  <c r="I111" i="26"/>
  <c r="S88" i="26"/>
  <c r="H94" i="26"/>
  <c r="L98" i="26"/>
  <c r="P102" i="26"/>
  <c r="G108" i="26"/>
  <c r="K112" i="26"/>
  <c r="N90" i="26"/>
  <c r="R95" i="26"/>
  <c r="G100" i="26"/>
  <c r="L105" i="26"/>
  <c r="Q109" i="26"/>
  <c r="F74" i="26"/>
  <c r="K75" i="26"/>
  <c r="G76" i="26"/>
  <c r="L80" i="26"/>
  <c r="L77" i="26"/>
  <c r="O81" i="26"/>
  <c r="G75" i="26"/>
  <c r="L79" i="26"/>
  <c r="F77" i="26"/>
  <c r="I81" i="26"/>
  <c r="O77" i="26"/>
  <c r="R81" i="26"/>
  <c r="J75" i="26"/>
  <c r="I80" i="26"/>
  <c r="P83" i="26"/>
  <c r="J77" i="26"/>
  <c r="O90" i="26"/>
  <c r="L108" i="26"/>
  <c r="P87" i="26"/>
  <c r="I101" i="26"/>
  <c r="G86" i="26"/>
  <c r="F95" i="26"/>
  <c r="I113" i="26"/>
  <c r="P89" i="26"/>
  <c r="J109" i="26"/>
  <c r="G88" i="26"/>
  <c r="J86" i="26"/>
  <c r="S95" i="26"/>
  <c r="P92" i="26"/>
  <c r="F110" i="26"/>
  <c r="I89" i="26"/>
  <c r="G89" i="26"/>
  <c r="O98" i="26"/>
  <c r="S102" i="26"/>
  <c r="P107" i="26"/>
  <c r="F112" i="26"/>
  <c r="N96" i="26"/>
  <c r="R100" i="26"/>
  <c r="H106" i="26"/>
  <c r="M110" i="26"/>
  <c r="K90" i="26"/>
  <c r="O95" i="26"/>
  <c r="S99" i="26"/>
  <c r="I105" i="26"/>
  <c r="F109" i="26"/>
  <c r="J113" i="26"/>
  <c r="G94" i="26"/>
  <c r="K98" i="26"/>
  <c r="O102" i="26"/>
  <c r="F108" i="26"/>
  <c r="J112" i="26"/>
  <c r="I95" i="26"/>
  <c r="M99" i="26"/>
  <c r="R104" i="26"/>
  <c r="H109" i="26"/>
  <c r="L113" i="26"/>
  <c r="O92" i="26"/>
  <c r="S96" i="26"/>
  <c r="H101" i="26"/>
  <c r="M106" i="26"/>
  <c r="R110" i="26"/>
  <c r="I77" i="26"/>
  <c r="S75" i="26"/>
  <c r="K77" i="26"/>
  <c r="N81" i="26"/>
  <c r="P78" i="26"/>
  <c r="Q82" i="26"/>
  <c r="I76" i="26"/>
  <c r="N80" i="26"/>
  <c r="G74" i="26"/>
  <c r="K82" i="26"/>
  <c r="P74" i="26"/>
  <c r="S78" i="26"/>
  <c r="F83" i="26"/>
  <c r="L76" i="26"/>
  <c r="K81" i="26"/>
  <c r="J80" i="26"/>
  <c r="G82" i="26"/>
  <c r="L85" i="26"/>
  <c r="S92" i="26"/>
  <c r="N110" i="26"/>
  <c r="O88" i="26"/>
  <c r="M105" i="26"/>
  <c r="O86" i="26"/>
  <c r="H97" i="26"/>
  <c r="H92" i="26"/>
  <c r="L111" i="26"/>
  <c r="R88" i="26"/>
  <c r="G104" i="26"/>
  <c r="R86" i="26"/>
  <c r="F98" i="26"/>
  <c r="R85" i="26"/>
  <c r="H112" i="26"/>
  <c r="J90" i="26"/>
  <c r="G107" i="26"/>
  <c r="O89" i="26"/>
  <c r="S94" i="26"/>
  <c r="H99" i="26"/>
  <c r="J108" i="26"/>
  <c r="N112" i="26"/>
  <c r="G97" i="26"/>
  <c r="K101" i="26"/>
  <c r="P106" i="26"/>
  <c r="F111" i="26"/>
  <c r="S90" i="26"/>
  <c r="H96" i="26"/>
  <c r="L100" i="26"/>
  <c r="Q105" i="26"/>
  <c r="N109" i="26"/>
  <c r="R113" i="26"/>
  <c r="O94" i="26"/>
  <c r="S98" i="26"/>
  <c r="I104" i="26"/>
  <c r="N108" i="26"/>
  <c r="R112" i="26"/>
  <c r="M90" i="26"/>
  <c r="Q95" i="26"/>
  <c r="F100" i="26"/>
  <c r="K105" i="26"/>
  <c r="P109" i="26"/>
  <c r="S87" i="26"/>
  <c r="H93" i="26"/>
  <c r="L97" i="26"/>
  <c r="P101" i="26"/>
  <c r="F107" i="26"/>
  <c r="K111" i="26"/>
  <c r="M78" i="26"/>
  <c r="P79" i="26"/>
  <c r="S77" i="26"/>
  <c r="H82" i="26"/>
  <c r="M74" i="26"/>
  <c r="K79" i="26"/>
  <c r="K83" i="26"/>
  <c r="Q76" i="26"/>
  <c r="H81" i="26"/>
  <c r="O74" i="26"/>
  <c r="R78" i="26"/>
  <c r="S82" i="26"/>
  <c r="I75" i="26"/>
  <c r="F79" i="26"/>
  <c r="N83" i="26"/>
  <c r="H77" i="26"/>
  <c r="S81" i="26"/>
  <c r="R80" i="26"/>
  <c r="K74" i="26"/>
  <c r="N78" i="26"/>
  <c r="O82" i="26"/>
  <c r="J94" i="27"/>
  <c r="F98" i="27"/>
  <c r="I87" i="27"/>
  <c r="N89" i="27"/>
  <c r="F93" i="27"/>
  <c r="K95" i="27"/>
  <c r="R97" i="27"/>
  <c r="K88" i="27"/>
  <c r="O93" i="27"/>
  <c r="S97" i="27"/>
  <c r="H102" i="27"/>
  <c r="M107" i="27"/>
  <c r="R108" i="27"/>
  <c r="G113" i="27"/>
  <c r="O88" i="27"/>
  <c r="S93" i="27"/>
  <c r="H98" i="27"/>
  <c r="L102" i="27"/>
  <c r="Q107" i="27"/>
  <c r="L111" i="27"/>
  <c r="I92" i="27"/>
  <c r="M96" i="27"/>
  <c r="Q100" i="27"/>
  <c r="N105" i="27"/>
  <c r="G110" i="27"/>
  <c r="F101" i="27"/>
  <c r="K106" i="27"/>
  <c r="P108" i="27"/>
  <c r="R102" i="27"/>
  <c r="L108" i="27"/>
  <c r="P112" i="27"/>
  <c r="P87" i="27"/>
  <c r="I97" i="27"/>
  <c r="M101" i="27"/>
  <c r="R106" i="27"/>
  <c r="S111" i="29"/>
  <c r="G90" i="29"/>
  <c r="P110" i="29"/>
  <c r="Q106" i="29"/>
  <c r="P114" i="29"/>
  <c r="K106" i="29"/>
  <c r="K113" i="29"/>
  <c r="O90" i="29"/>
  <c r="K88" i="29"/>
  <c r="G108" i="29"/>
  <c r="M110" i="29"/>
  <c r="Q114" i="29"/>
  <c r="K112" i="29"/>
  <c r="G115" i="29"/>
  <c r="N113" i="29"/>
  <c r="F110" i="29"/>
  <c r="J114" i="29"/>
  <c r="I112" i="29"/>
  <c r="G109" i="29"/>
  <c r="H92" i="24"/>
  <c r="K111" i="29"/>
  <c r="S89" i="29"/>
  <c r="S88" i="29"/>
  <c r="Q108" i="29"/>
  <c r="S87" i="29"/>
  <c r="N107" i="29"/>
  <c r="L106" i="29"/>
  <c r="I106" i="29"/>
  <c r="F112" i="29"/>
  <c r="J107" i="29"/>
  <c r="N110" i="29"/>
  <c r="R114" i="29"/>
  <c r="Q112" i="29"/>
  <c r="O109" i="29"/>
  <c r="S112" i="29"/>
  <c r="O115" i="29"/>
  <c r="G114" i="29"/>
  <c r="F111" i="29"/>
  <c r="J115" i="29"/>
  <c r="H88" i="29"/>
  <c r="S107" i="29"/>
  <c r="M106" i="29"/>
  <c r="J112" i="29"/>
  <c r="P89" i="29"/>
  <c r="H109" i="29"/>
  <c r="P87" i="29"/>
  <c r="P106" i="29"/>
  <c r="R112" i="29"/>
  <c r="L90" i="29"/>
  <c r="H110" i="29"/>
  <c r="L89" i="29"/>
  <c r="M109" i="29"/>
  <c r="L88" i="29"/>
  <c r="H108" i="29"/>
  <c r="L87" i="29"/>
  <c r="F107" i="29"/>
  <c r="M113" i="29"/>
  <c r="R107" i="29"/>
  <c r="G111" i="29"/>
  <c r="Q89" i="29"/>
  <c r="M87" i="29"/>
  <c r="G107" i="29"/>
  <c r="O113" i="29"/>
  <c r="I90" i="29"/>
  <c r="R109" i="29"/>
  <c r="I88" i="29"/>
  <c r="K107" i="29"/>
  <c r="H114" i="29"/>
  <c r="H106" i="29"/>
  <c r="M111" i="29"/>
  <c r="R108" i="29"/>
  <c r="O107" i="29"/>
  <c r="I115" i="29"/>
  <c r="K108" i="29"/>
  <c r="O111" i="29"/>
  <c r="S115" i="29"/>
  <c r="R113" i="29"/>
  <c r="S110" i="29"/>
  <c r="H115" i="29"/>
  <c r="G112" i="29"/>
  <c r="O87" i="29"/>
  <c r="I107" i="29"/>
  <c r="I109" i="29"/>
  <c r="F88" i="29"/>
  <c r="P107" i="29"/>
  <c r="M115" i="29"/>
  <c r="Q90" i="29"/>
  <c r="Q88" i="29"/>
  <c r="R106" i="29"/>
  <c r="M90" i="29"/>
  <c r="J110" i="29"/>
  <c r="M89" i="29"/>
  <c r="N109" i="29"/>
  <c r="F114" i="29"/>
  <c r="R90" i="29"/>
  <c r="N88" i="29"/>
  <c r="J108" i="29"/>
  <c r="J89" i="29"/>
  <c r="O108" i="29"/>
  <c r="Q87" i="29"/>
  <c r="L107" i="29"/>
  <c r="L114" i="29"/>
  <c r="J106" i="29"/>
  <c r="Q111" i="29"/>
  <c r="F89" i="29"/>
  <c r="L109" i="29"/>
  <c r="P112" i="29"/>
  <c r="O110" i="29"/>
  <c r="S114" i="29"/>
  <c r="Q110" i="29"/>
  <c r="F115" i="29"/>
  <c r="O106" i="29"/>
  <c r="I89" i="29"/>
  <c r="G89" i="29"/>
  <c r="F109" i="29"/>
  <c r="N87" i="29"/>
  <c r="N106" i="29"/>
  <c r="L112" i="29"/>
  <c r="R89" i="29"/>
  <c r="J109" i="29"/>
  <c r="J88" i="29"/>
  <c r="F108" i="29"/>
  <c r="S106" i="29"/>
  <c r="G113" i="29"/>
  <c r="N90" i="29"/>
  <c r="L110" i="29"/>
  <c r="N89" i="29"/>
  <c r="P109" i="29"/>
  <c r="I89" i="23"/>
  <c r="Q87" i="23"/>
  <c r="K88" i="23"/>
  <c r="O93" i="23"/>
  <c r="S97" i="23"/>
  <c r="H102" i="23"/>
  <c r="M107" i="23"/>
  <c r="Q110" i="23"/>
  <c r="J86" i="23"/>
  <c r="N90" i="23"/>
  <c r="R95" i="23"/>
  <c r="G100" i="23"/>
  <c r="L105" i="23"/>
  <c r="P108" i="23"/>
  <c r="M88" i="23"/>
  <c r="Q93" i="23"/>
  <c r="F98" i="23"/>
  <c r="J102" i="23"/>
  <c r="O107" i="23"/>
  <c r="S110" i="23"/>
  <c r="L86" i="23"/>
  <c r="P90" i="23"/>
  <c r="I100" i="23"/>
  <c r="F105" i="23"/>
  <c r="J108" i="23"/>
  <c r="N112" i="23"/>
  <c r="G88" i="23"/>
  <c r="K93" i="23"/>
  <c r="O97" i="23"/>
  <c r="S101" i="23"/>
  <c r="I107" i="23"/>
  <c r="M110" i="23"/>
  <c r="J90" i="23"/>
  <c r="N95" i="23"/>
  <c r="R99" i="23"/>
  <c r="H105" i="23"/>
  <c r="L108" i="23"/>
  <c r="P112" i="23"/>
  <c r="R89" i="23"/>
  <c r="G95" i="23"/>
  <c r="K99" i="23"/>
  <c r="P104" i="23"/>
  <c r="I112" i="23"/>
  <c r="G94" i="23"/>
  <c r="K98" i="23"/>
  <c r="O102" i="23"/>
  <c r="I111" i="23"/>
  <c r="I75" i="23"/>
  <c r="K79" i="23"/>
  <c r="R75" i="23"/>
  <c r="Q82" i="23"/>
  <c r="I77" i="23"/>
  <c r="K74" i="23"/>
  <c r="N78" i="23"/>
  <c r="L74" i="23"/>
  <c r="O78" i="23"/>
  <c r="M74" i="23"/>
  <c r="H79" i="23"/>
  <c r="N74" i="23"/>
  <c r="Q78" i="23"/>
  <c r="G74" i="23"/>
  <c r="K81" i="23"/>
  <c r="M81" i="23"/>
  <c r="L80" i="23"/>
  <c r="O86" i="23"/>
  <c r="O85" i="23"/>
  <c r="L90" i="23"/>
  <c r="S88" i="23"/>
  <c r="H94" i="23"/>
  <c r="L98" i="23"/>
  <c r="P102" i="23"/>
  <c r="J111" i="23"/>
  <c r="R86" i="23"/>
  <c r="G92" i="23"/>
  <c r="K96" i="23"/>
  <c r="O100" i="23"/>
  <c r="I109" i="23"/>
  <c r="M113" i="23"/>
  <c r="F89" i="23"/>
  <c r="J94" i="23"/>
  <c r="N98" i="23"/>
  <c r="R102" i="23"/>
  <c r="L111" i="23"/>
  <c r="I92" i="23"/>
  <c r="M96" i="23"/>
  <c r="Q100" i="23"/>
  <c r="N105" i="23"/>
  <c r="R108" i="23"/>
  <c r="G113" i="23"/>
  <c r="O88" i="23"/>
  <c r="S93" i="23"/>
  <c r="H98" i="23"/>
  <c r="L102" i="23"/>
  <c r="Q107" i="23"/>
  <c r="F111" i="23"/>
  <c r="R90" i="23"/>
  <c r="G96" i="23"/>
  <c r="K100" i="23"/>
  <c r="P105" i="23"/>
  <c r="I113" i="23"/>
  <c r="K90" i="23"/>
  <c r="O95" i="23"/>
  <c r="S99" i="23"/>
  <c r="I105" i="23"/>
  <c r="M108" i="23"/>
  <c r="Q112" i="23"/>
  <c r="O94" i="23"/>
  <c r="S98" i="23"/>
  <c r="I104" i="23"/>
  <c r="Q111" i="23"/>
  <c r="Q75" i="23"/>
  <c r="J80" i="23"/>
  <c r="L76" i="23"/>
  <c r="S83" i="23"/>
  <c r="Q77" i="23"/>
  <c r="S74" i="23"/>
  <c r="F79" i="23"/>
  <c r="F75" i="23"/>
  <c r="Q79" i="23"/>
  <c r="G75" i="23"/>
  <c r="I79" i="23"/>
  <c r="O74" i="23"/>
  <c r="R78" i="23"/>
  <c r="H80" i="23"/>
  <c r="S81" i="23"/>
  <c r="G82" i="23"/>
  <c r="F81" i="23"/>
  <c r="P88" i="23"/>
  <c r="I87" i="23"/>
  <c r="L89" i="23"/>
  <c r="P94" i="23"/>
  <c r="J104" i="23"/>
  <c r="R111" i="23"/>
  <c r="K87" i="23"/>
  <c r="O92" i="23"/>
  <c r="S96" i="23"/>
  <c r="H101" i="23"/>
  <c r="M106" i="23"/>
  <c r="Q109" i="23"/>
  <c r="N89" i="23"/>
  <c r="R94" i="23"/>
  <c r="G99" i="23"/>
  <c r="L104" i="23"/>
  <c r="M87" i="23"/>
  <c r="Q92" i="23"/>
  <c r="F97" i="23"/>
  <c r="J101" i="23"/>
  <c r="G106" i="23"/>
  <c r="K109" i="23"/>
  <c r="O113" i="23"/>
  <c r="H89" i="23"/>
  <c r="L94" i="23"/>
  <c r="P98" i="23"/>
  <c r="F104" i="23"/>
  <c r="N111" i="23"/>
  <c r="K92" i="23"/>
  <c r="O96" i="23"/>
  <c r="S100" i="23"/>
  <c r="I106" i="23"/>
  <c r="M109" i="23"/>
  <c r="Q113" i="23"/>
  <c r="S90" i="23"/>
  <c r="H96" i="23"/>
  <c r="L100" i="23"/>
  <c r="Q105" i="23"/>
  <c r="F109" i="23"/>
  <c r="J113" i="23"/>
  <c r="H95" i="23"/>
  <c r="L99" i="23"/>
  <c r="Q104" i="23"/>
  <c r="F108" i="23"/>
  <c r="J112" i="23"/>
  <c r="K76" i="23"/>
  <c r="L81" i="23"/>
  <c r="H77" i="23"/>
  <c r="J74" i="23"/>
  <c r="L75" i="23"/>
  <c r="N79" i="23"/>
  <c r="M75" i="23"/>
  <c r="P79" i="23"/>
  <c r="N75" i="23"/>
  <c r="O75" i="23"/>
  <c r="R79" i="23"/>
  <c r="H75" i="23"/>
  <c r="J79" i="23"/>
  <c r="P80" i="23"/>
  <c r="O82" i="23"/>
  <c r="N81" i="23"/>
  <c r="H86" i="23"/>
  <c r="M85" i="23"/>
  <c r="K89" i="23"/>
  <c r="P85" i="23"/>
  <c r="I95" i="23"/>
  <c r="M99" i="23"/>
  <c r="R104" i="23"/>
  <c r="G108" i="23"/>
  <c r="K112" i="23"/>
  <c r="S87" i="23"/>
  <c r="H93" i="23"/>
  <c r="L97" i="23"/>
  <c r="P101" i="23"/>
  <c r="F107" i="23"/>
  <c r="J110" i="23"/>
  <c r="R85" i="23"/>
  <c r="G90" i="23"/>
  <c r="K95" i="23"/>
  <c r="O99" i="23"/>
  <c r="I108" i="23"/>
  <c r="M112" i="23"/>
  <c r="F88" i="23"/>
  <c r="J93" i="23"/>
  <c r="N97" i="23"/>
  <c r="R101" i="23"/>
  <c r="O106" i="23"/>
  <c r="S109" i="23"/>
  <c r="L85" i="23"/>
  <c r="P89" i="23"/>
  <c r="I99" i="23"/>
  <c r="N104" i="23"/>
  <c r="G112" i="23"/>
  <c r="S92" i="23"/>
  <c r="H97" i="23"/>
  <c r="L101" i="23"/>
  <c r="Q106" i="23"/>
  <c r="F110" i="23"/>
  <c r="H87" i="23"/>
  <c r="L92" i="23"/>
  <c r="P96" i="23"/>
  <c r="J106" i="23"/>
  <c r="N109" i="23"/>
  <c r="R113" i="23"/>
  <c r="P95" i="23"/>
  <c r="J105" i="23"/>
  <c r="N108" i="23"/>
  <c r="R112" i="23"/>
  <c r="S76" i="23"/>
  <c r="N82" i="23"/>
  <c r="P77" i="23"/>
  <c r="R74" i="23"/>
  <c r="M78" i="23"/>
  <c r="F76" i="23"/>
  <c r="O80" i="23"/>
  <c r="G76" i="23"/>
  <c r="R80" i="23"/>
  <c r="H76" i="23"/>
  <c r="G81" i="23"/>
  <c r="I76" i="23"/>
  <c r="F80" i="23"/>
  <c r="P75" i="23"/>
  <c r="S79" i="23"/>
  <c r="J81" i="23"/>
  <c r="M82" i="23"/>
  <c r="I83" i="23"/>
  <c r="H82" i="23"/>
  <c r="H88" i="23"/>
  <c r="P86" i="23"/>
  <c r="F86" i="23"/>
  <c r="I86" i="23"/>
  <c r="M90" i="23"/>
  <c r="Q95" i="23"/>
  <c r="F100" i="23"/>
  <c r="K105" i="23"/>
  <c r="O108" i="23"/>
  <c r="S112" i="23"/>
  <c r="L88" i="23"/>
  <c r="P93" i="23"/>
  <c r="I102" i="23"/>
  <c r="N107" i="23"/>
  <c r="R110" i="23"/>
  <c r="K86" i="23"/>
  <c r="O90" i="23"/>
  <c r="S95" i="23"/>
  <c r="H100" i="23"/>
  <c r="M105" i="23"/>
  <c r="Q108" i="23"/>
  <c r="F113" i="23"/>
  <c r="N88" i="23"/>
  <c r="R93" i="23"/>
  <c r="G98" i="23"/>
  <c r="K102" i="23"/>
  <c r="H107" i="23"/>
  <c r="L110" i="23"/>
  <c r="I90" i="23"/>
  <c r="M95" i="23"/>
  <c r="Q99" i="23"/>
  <c r="G105" i="23"/>
  <c r="K108" i="23"/>
  <c r="O112" i="23"/>
  <c r="L93" i="23"/>
  <c r="P97" i="23"/>
  <c r="J107" i="23"/>
  <c r="N110" i="23"/>
  <c r="P87" i="23"/>
  <c r="I97" i="23"/>
  <c r="M101" i="23"/>
  <c r="R106" i="23"/>
  <c r="G110" i="23"/>
  <c r="I96" i="23"/>
  <c r="M100" i="23"/>
  <c r="R105" i="23"/>
  <c r="G109" i="23"/>
  <c r="K113" i="23"/>
  <c r="G77" i="23"/>
  <c r="P83" i="23"/>
  <c r="L78" i="23"/>
  <c r="K75" i="23"/>
  <c r="M79" i="23"/>
  <c r="N76" i="23"/>
  <c r="Q81" i="23"/>
  <c r="O76" i="23"/>
  <c r="F82" i="23"/>
  <c r="P76" i="23"/>
  <c r="I82" i="23"/>
  <c r="Q76" i="23"/>
  <c r="H81" i="23"/>
  <c r="J76" i="23"/>
  <c r="G80" i="23"/>
  <c r="R81" i="23"/>
  <c r="G79" i="23"/>
  <c r="G83" i="23"/>
  <c r="Q83" i="23"/>
  <c r="P82" i="23"/>
  <c r="R88" i="23"/>
  <c r="O87" i="23"/>
  <c r="Q86" i="23"/>
  <c r="F92" i="23"/>
  <c r="J96" i="23"/>
  <c r="N100" i="23"/>
  <c r="S105" i="23"/>
  <c r="H109" i="23"/>
  <c r="L113" i="23"/>
  <c r="I94" i="23"/>
  <c r="M98" i="23"/>
  <c r="Q102" i="23"/>
  <c r="K111" i="23"/>
  <c r="S86" i="23"/>
  <c r="H92" i="23"/>
  <c r="L96" i="23"/>
  <c r="P100" i="23"/>
  <c r="F106" i="23"/>
  <c r="J109" i="23"/>
  <c r="N113" i="23"/>
  <c r="G89" i="23"/>
  <c r="K94" i="23"/>
  <c r="O98" i="23"/>
  <c r="S102" i="23"/>
  <c r="P107" i="23"/>
  <c r="M86" i="23"/>
  <c r="Q90" i="23"/>
  <c r="F96" i="23"/>
  <c r="J100" i="23"/>
  <c r="O105" i="23"/>
  <c r="S108" i="23"/>
  <c r="H113" i="23"/>
  <c r="I98" i="23"/>
  <c r="M102" i="23"/>
  <c r="R107" i="23"/>
  <c r="G111" i="23"/>
  <c r="I88" i="23"/>
  <c r="M93" i="23"/>
  <c r="Q97" i="23"/>
  <c r="F102" i="23"/>
  <c r="K107" i="23"/>
  <c r="O110" i="23"/>
  <c r="M92" i="23"/>
  <c r="Q96" i="23"/>
  <c r="F101" i="23"/>
  <c r="K106" i="23"/>
  <c r="O109" i="23"/>
  <c r="S113" i="23"/>
  <c r="O77" i="23"/>
  <c r="I74" i="23"/>
  <c r="L79" i="23"/>
  <c r="S75" i="23"/>
  <c r="N80" i="23"/>
  <c r="J77" i="23"/>
  <c r="S82" i="23"/>
  <c r="K77" i="23"/>
  <c r="H83" i="23"/>
  <c r="L77" i="23"/>
  <c r="K83" i="23"/>
  <c r="J82" i="23"/>
  <c r="R76" i="23"/>
  <c r="I81" i="23"/>
  <c r="L82" i="23"/>
  <c r="O79" i="23"/>
  <c r="O83" i="23"/>
  <c r="K80" i="23"/>
  <c r="J83" i="23"/>
  <c r="N86" i="23"/>
  <c r="N85" i="23"/>
  <c r="S89" i="23"/>
  <c r="J87" i="23"/>
  <c r="N92" i="23"/>
  <c r="R96" i="23"/>
  <c r="G101" i="23"/>
  <c r="L106" i="23"/>
  <c r="P109" i="23"/>
  <c r="M89" i="23"/>
  <c r="Q94" i="23"/>
  <c r="F99" i="23"/>
  <c r="K104" i="23"/>
  <c r="S111" i="23"/>
  <c r="L87" i="23"/>
  <c r="P92" i="23"/>
  <c r="I101" i="23"/>
  <c r="N106" i="23"/>
  <c r="R109" i="23"/>
  <c r="K85" i="23"/>
  <c r="O89" i="23"/>
  <c r="S94" i="23"/>
  <c r="H99" i="23"/>
  <c r="M111" i="23"/>
  <c r="F87" i="23"/>
  <c r="J92" i="23"/>
  <c r="N96" i="23"/>
  <c r="R100" i="23"/>
  <c r="H106" i="23"/>
  <c r="L109" i="23"/>
  <c r="P113" i="23"/>
  <c r="M94" i="23"/>
  <c r="Q98" i="23"/>
  <c r="G104" i="23"/>
  <c r="O111" i="23"/>
  <c r="Q88" i="23"/>
  <c r="F94" i="23"/>
  <c r="J98" i="23"/>
  <c r="N102" i="23"/>
  <c r="S107" i="23"/>
  <c r="H111" i="23"/>
  <c r="F93" i="23"/>
  <c r="J97" i="23"/>
  <c r="N101" i="23"/>
  <c r="S106" i="23"/>
  <c r="H110" i="23"/>
  <c r="H74" i="23"/>
  <c r="K78" i="23"/>
  <c r="Q74" i="23"/>
  <c r="M80" i="23"/>
  <c r="P81" i="23"/>
  <c r="R77" i="23"/>
  <c r="S77" i="23"/>
  <c r="M77" i="23"/>
  <c r="L83" i="23"/>
  <c r="F77" i="23"/>
  <c r="K82" i="23"/>
  <c r="F83" i="23"/>
  <c r="I80" i="23"/>
  <c r="S80" i="23"/>
  <c r="R83" i="23"/>
  <c r="Q113" i="29"/>
  <c r="P111" i="29"/>
  <c r="N108" i="29"/>
  <c r="R111" i="29"/>
  <c r="N114" i="29"/>
  <c r="F113" i="29"/>
  <c r="I114" i="29"/>
  <c r="K115" i="29"/>
  <c r="J113" i="29"/>
  <c r="L113" i="29"/>
  <c r="K110" i="29"/>
  <c r="O114" i="29"/>
  <c r="N111" i="29"/>
  <c r="R115" i="29"/>
  <c r="M88" i="29"/>
  <c r="I108" i="29"/>
  <c r="S108" i="29"/>
  <c r="H112" i="29"/>
  <c r="G110" i="29"/>
  <c r="K114" i="29"/>
  <c r="I110" i="29"/>
  <c r="M114" i="29"/>
  <c r="L111" i="29"/>
  <c r="M95" i="28"/>
  <c r="Q99" i="28"/>
  <c r="G105" i="28"/>
  <c r="K108" i="28"/>
  <c r="O112" i="28"/>
  <c r="R99" i="28"/>
  <c r="S109" i="29"/>
  <c r="H113" i="29"/>
  <c r="N95" i="28"/>
  <c r="I113" i="29"/>
  <c r="H111" i="29"/>
  <c r="L115" i="29"/>
  <c r="J111" i="29"/>
  <c r="N115" i="29"/>
  <c r="M112" i="29"/>
  <c r="P113" i="29"/>
  <c r="P115" i="29"/>
  <c r="O112" i="29"/>
  <c r="J459" i="3"/>
  <c r="I460" i="3"/>
  <c r="L460" i="3"/>
  <c r="S461" i="3"/>
  <c r="Q462" i="3"/>
  <c r="E461" i="3"/>
  <c r="E459" i="3"/>
  <c r="N459" i="3"/>
  <c r="P461" i="3"/>
  <c r="J461" i="3"/>
  <c r="H460" i="3"/>
  <c r="N460" i="3"/>
  <c r="G460" i="3"/>
  <c r="J462" i="3"/>
  <c r="K462" i="3"/>
  <c r="I459" i="3"/>
  <c r="E460" i="3"/>
  <c r="E462" i="3"/>
  <c r="M459" i="3"/>
  <c r="H459" i="3"/>
  <c r="G461" i="3"/>
  <c r="J460" i="3"/>
  <c r="I461" i="3"/>
  <c r="K459" i="3"/>
  <c r="F462" i="3"/>
  <c r="S460" i="3"/>
  <c r="L459" i="3"/>
  <c r="P462" i="3"/>
  <c r="O462" i="3"/>
  <c r="M461" i="3"/>
  <c r="K460" i="3"/>
  <c r="N461" i="3"/>
  <c r="S462" i="3"/>
  <c r="Q461" i="3"/>
  <c r="S459" i="3"/>
  <c r="N462" i="3"/>
  <c r="M460" i="3"/>
  <c r="G459" i="3"/>
  <c r="I462" i="3"/>
  <c r="G462" i="3"/>
  <c r="F460" i="3"/>
  <c r="F461" i="3"/>
  <c r="P459" i="3"/>
  <c r="R461" i="3"/>
  <c r="O461" i="3"/>
  <c r="M462" i="3"/>
  <c r="L461" i="3"/>
  <c r="F459" i="3"/>
  <c r="R460" i="3"/>
  <c r="H461" i="3"/>
  <c r="O459" i="3"/>
  <c r="H462" i="3"/>
  <c r="R459" i="3"/>
  <c r="Q460" i="3"/>
  <c r="P460" i="3"/>
  <c r="O460" i="3"/>
  <c r="Q459" i="3"/>
  <c r="L462" i="3"/>
  <c r="K461" i="3"/>
  <c r="R462" i="3"/>
  <c r="J11" i="17"/>
  <c r="J387" i="3"/>
  <c r="J454" i="3" s="1"/>
  <c r="J463" i="3" s="1"/>
  <c r="M11" i="17"/>
  <c r="M387" i="3"/>
  <c r="M458" i="3" s="1"/>
  <c r="P11" i="17"/>
  <c r="P387" i="3"/>
  <c r="P454" i="3" s="1"/>
  <c r="P463" i="3" s="1"/>
  <c r="O11" i="17"/>
  <c r="O387" i="3"/>
  <c r="O458" i="3" s="1"/>
  <c r="R11" i="17"/>
  <c r="R387" i="3"/>
  <c r="R458" i="3" s="1"/>
  <c r="H11" i="17"/>
  <c r="H387" i="3"/>
  <c r="H458" i="3" s="1"/>
  <c r="I11" i="17"/>
  <c r="I387" i="3"/>
  <c r="I454" i="3" s="1"/>
  <c r="I463" i="3" s="1"/>
  <c r="F11" i="17"/>
  <c r="F387" i="3"/>
  <c r="F454" i="3" s="1"/>
  <c r="F463" i="3" s="1"/>
  <c r="Q11" i="17"/>
  <c r="Q387" i="3"/>
  <c r="Q454" i="3" s="1"/>
  <c r="Q463" i="3" s="1"/>
  <c r="K11" i="17"/>
  <c r="K387" i="3"/>
  <c r="K458" i="3" s="1"/>
  <c r="N11" i="17"/>
  <c r="N387" i="3"/>
  <c r="N458" i="3" s="1"/>
  <c r="S11" i="17"/>
  <c r="S387" i="3"/>
  <c r="S458" i="3" s="1"/>
  <c r="L11" i="17"/>
  <c r="L387" i="3"/>
  <c r="L454" i="3" s="1"/>
  <c r="L463" i="3" s="1"/>
  <c r="G11" i="17"/>
  <c r="G387" i="3"/>
  <c r="G458" i="3" s="1"/>
  <c r="E387" i="3"/>
  <c r="E458" i="3" s="1"/>
  <c r="K86" i="24"/>
  <c r="F100" i="28"/>
  <c r="R111" i="28"/>
  <c r="S87" i="28"/>
  <c r="G100" i="28"/>
  <c r="H88" i="28"/>
  <c r="N100" i="28"/>
  <c r="I88" i="28"/>
  <c r="O100" i="28"/>
  <c r="K88" i="28"/>
  <c r="G101" i="28"/>
  <c r="N90" i="28"/>
  <c r="I110" i="28"/>
  <c r="O86" i="28"/>
  <c r="L97" i="28"/>
  <c r="I109" i="28"/>
  <c r="M113" i="28"/>
  <c r="F89" i="28"/>
  <c r="N98" i="28"/>
  <c r="R102" i="28"/>
  <c r="L111" i="28"/>
  <c r="I92" i="28"/>
  <c r="M96" i="28"/>
  <c r="Q100" i="28"/>
  <c r="N105" i="28"/>
  <c r="R108" i="28"/>
  <c r="G113" i="28"/>
  <c r="O88" i="28"/>
  <c r="S93" i="28"/>
  <c r="H98" i="28"/>
  <c r="L102" i="28"/>
  <c r="Q107" i="28"/>
  <c r="F111" i="28"/>
  <c r="I98" i="28"/>
  <c r="M102" i="28"/>
  <c r="F89" i="27"/>
  <c r="Q93" i="27"/>
  <c r="K98" i="27"/>
  <c r="Q87" i="27"/>
  <c r="G90" i="27"/>
  <c r="N93" i="27"/>
  <c r="J87" i="27"/>
  <c r="N92" i="27"/>
  <c r="R96" i="27"/>
  <c r="G101" i="27"/>
  <c r="L106" i="27"/>
  <c r="P109" i="27"/>
  <c r="M89" i="27"/>
  <c r="Q94" i="27"/>
  <c r="F99" i="27"/>
  <c r="K104" i="27"/>
  <c r="S111" i="27"/>
  <c r="Q101" i="27"/>
  <c r="G107" i="27"/>
  <c r="K110" i="27"/>
  <c r="S85" i="27"/>
  <c r="H90" i="27"/>
  <c r="L95" i="27"/>
  <c r="P99" i="27"/>
  <c r="M104" i="27"/>
  <c r="F112" i="27"/>
  <c r="N87" i="27"/>
  <c r="R92" i="27"/>
  <c r="G97" i="27"/>
  <c r="K101" i="27"/>
  <c r="P106" i="27"/>
  <c r="I89" i="27"/>
  <c r="M94" i="27"/>
  <c r="Q98" i="27"/>
  <c r="G104" i="27"/>
  <c r="O111" i="27"/>
  <c r="O86" i="27"/>
  <c r="S90" i="27"/>
  <c r="H96" i="27"/>
  <c r="L100" i="27"/>
  <c r="Q105" i="27"/>
  <c r="F109" i="27"/>
  <c r="J113" i="27"/>
  <c r="J105" i="27"/>
  <c r="N108" i="27"/>
  <c r="R112" i="27"/>
  <c r="M76" i="27"/>
  <c r="I75" i="27"/>
  <c r="R80" i="27"/>
  <c r="Q77" i="27"/>
  <c r="N76" i="27"/>
  <c r="F82" i="27"/>
  <c r="L77" i="27"/>
  <c r="N74" i="27"/>
  <c r="P75" i="27"/>
  <c r="H105" i="28"/>
  <c r="M93" i="28"/>
  <c r="P93" i="28"/>
  <c r="G89" i="28"/>
  <c r="J104" i="28"/>
  <c r="L113" i="28"/>
  <c r="Q86" i="28"/>
  <c r="O93" i="28"/>
  <c r="J86" i="28"/>
  <c r="K112" i="28"/>
  <c r="S112" i="28"/>
  <c r="F94" i="28"/>
  <c r="R107" i="28"/>
  <c r="G111" i="28"/>
  <c r="L108" i="28"/>
  <c r="P112" i="28"/>
  <c r="S99" i="28"/>
  <c r="I105" i="28"/>
  <c r="M108" i="28"/>
  <c r="Q112" i="28"/>
  <c r="Q87" i="28"/>
  <c r="F93" i="28"/>
  <c r="J97" i="28"/>
  <c r="N101" i="28"/>
  <c r="S106" i="28"/>
  <c r="H110" i="28"/>
  <c r="N74" i="28"/>
  <c r="N80" i="28"/>
  <c r="F74" i="28"/>
  <c r="N77" i="28"/>
  <c r="Q81" i="28"/>
  <c r="K76" i="28"/>
  <c r="H80" i="28"/>
  <c r="R75" i="28"/>
  <c r="Q80" i="28"/>
  <c r="R74" i="28"/>
  <c r="M78" i="28"/>
  <c r="M83" i="28"/>
  <c r="J77" i="28"/>
  <c r="L74" i="28"/>
  <c r="O78" i="28"/>
  <c r="F83" i="28"/>
  <c r="P78" i="28"/>
  <c r="S82" i="28"/>
  <c r="G82" i="28"/>
  <c r="G77" i="24"/>
  <c r="K86" i="25"/>
  <c r="P100" i="25"/>
  <c r="I93" i="25"/>
  <c r="J110" i="25"/>
  <c r="G99" i="25"/>
  <c r="F88" i="25"/>
  <c r="J93" i="25"/>
  <c r="N97" i="25"/>
  <c r="F102" i="25"/>
  <c r="M110" i="25"/>
  <c r="G88" i="25"/>
  <c r="K93" i="25"/>
  <c r="O97" i="25"/>
  <c r="G102" i="25"/>
  <c r="Q110" i="25"/>
  <c r="O87" i="25"/>
  <c r="S92" i="25"/>
  <c r="H97" i="25"/>
  <c r="N101" i="25"/>
  <c r="L109" i="25"/>
  <c r="H87" i="25"/>
  <c r="L92" i="25"/>
  <c r="P96" i="25"/>
  <c r="F101" i="25"/>
  <c r="H108" i="25"/>
  <c r="I87" i="25"/>
  <c r="M92" i="25"/>
  <c r="Q96" i="25"/>
  <c r="G101" i="25"/>
  <c r="Q109" i="25"/>
  <c r="R87" i="25"/>
  <c r="G93" i="25"/>
  <c r="K97" i="25"/>
  <c r="Q101" i="25"/>
  <c r="S87" i="25"/>
  <c r="H93" i="25"/>
  <c r="L97" i="25"/>
  <c r="R101" i="25"/>
  <c r="I110" i="25"/>
  <c r="K94" i="28"/>
  <c r="K100" i="28"/>
  <c r="P105" i="28"/>
  <c r="I113" i="28"/>
  <c r="J113" i="28"/>
  <c r="N93" i="28"/>
  <c r="R97" i="28"/>
  <c r="I76" i="28"/>
  <c r="G74" i="28"/>
  <c r="S76" i="28"/>
  <c r="L76" i="28"/>
  <c r="K81" i="28"/>
  <c r="K75" i="28"/>
  <c r="H79" i="28"/>
  <c r="R77" i="28"/>
  <c r="M81" i="28"/>
  <c r="J79" i="28"/>
  <c r="O83" i="28"/>
  <c r="K79" i="28"/>
  <c r="G83" i="28"/>
  <c r="O82" i="28"/>
  <c r="P74" i="24"/>
  <c r="O90" i="25"/>
  <c r="N107" i="25"/>
  <c r="M97" i="25"/>
  <c r="F89" i="25"/>
  <c r="K104" i="25"/>
  <c r="N88" i="25"/>
  <c r="R93" i="25"/>
  <c r="G98" i="25"/>
  <c r="P102" i="25"/>
  <c r="S111" i="25"/>
  <c r="O88" i="25"/>
  <c r="S93" i="25"/>
  <c r="H98" i="25"/>
  <c r="Q102" i="25"/>
  <c r="G112" i="25"/>
  <c r="H88" i="25"/>
  <c r="L93" i="25"/>
  <c r="P97" i="25"/>
  <c r="H102" i="25"/>
  <c r="R110" i="25"/>
  <c r="P87" i="25"/>
  <c r="I97" i="25"/>
  <c r="O101" i="25"/>
  <c r="P109" i="25"/>
  <c r="Q87" i="25"/>
  <c r="F93" i="25"/>
  <c r="J97" i="25"/>
  <c r="P101" i="25"/>
  <c r="J111" i="25"/>
  <c r="S96" i="28"/>
  <c r="K111" i="28"/>
  <c r="S86" i="28"/>
  <c r="H92" i="28"/>
  <c r="L96" i="28"/>
  <c r="P100" i="28"/>
  <c r="F106" i="28"/>
  <c r="J109" i="28"/>
  <c r="J100" i="28"/>
  <c r="O105" i="28"/>
  <c r="S108" i="28"/>
  <c r="H113" i="28"/>
  <c r="G96" i="28"/>
  <c r="I95" i="28"/>
  <c r="J95" i="28"/>
  <c r="F99" i="28"/>
  <c r="M107" i="28"/>
  <c r="K104" i="28"/>
  <c r="L87" i="28"/>
  <c r="N106" i="28"/>
  <c r="O89" i="28"/>
  <c r="S94" i="28"/>
  <c r="J92" i="28"/>
  <c r="R100" i="28"/>
  <c r="P113" i="28"/>
  <c r="S100" i="28"/>
  <c r="P88" i="28"/>
  <c r="S90" i="28"/>
  <c r="J111" i="28"/>
  <c r="O98" i="28"/>
  <c r="S102" i="28"/>
  <c r="P107" i="28"/>
  <c r="M86" i="28"/>
  <c r="Q90" i="28"/>
  <c r="F96" i="28"/>
  <c r="L100" i="28"/>
  <c r="Q105" i="28"/>
  <c r="J88" i="28"/>
  <c r="L107" i="28"/>
  <c r="P110" i="28"/>
  <c r="O75" i="28"/>
  <c r="L82" i="28"/>
  <c r="P80" i="28"/>
  <c r="R74" i="24"/>
  <c r="F92" i="28"/>
  <c r="S97" i="28"/>
  <c r="G95" i="28"/>
  <c r="R109" i="28"/>
  <c r="H99" i="28"/>
  <c r="F87" i="28"/>
  <c r="H106" i="28"/>
  <c r="O96" i="28"/>
  <c r="M109" i="28"/>
  <c r="J106" i="28"/>
  <c r="R113" i="28"/>
  <c r="Q85" i="28"/>
  <c r="J96" i="28"/>
  <c r="F86" i="28"/>
  <c r="K96" i="28"/>
  <c r="G86" i="28"/>
  <c r="P96" i="28"/>
  <c r="I86" i="28"/>
  <c r="R96" i="28"/>
  <c r="L88" i="28"/>
  <c r="H101" i="28"/>
  <c r="R90" i="28"/>
  <c r="Q110" i="28"/>
  <c r="N94" i="28"/>
  <c r="S104" i="28"/>
  <c r="H108" i="28"/>
  <c r="L112" i="28"/>
  <c r="I93" i="28"/>
  <c r="M97" i="28"/>
  <c r="Q101" i="28"/>
  <c r="G107" i="28"/>
  <c r="K110" i="28"/>
  <c r="S85" i="28"/>
  <c r="H90" i="28"/>
  <c r="L95" i="28"/>
  <c r="P99" i="28"/>
  <c r="M104" i="28"/>
  <c r="O101" i="28"/>
  <c r="N113" i="28"/>
  <c r="F109" i="28"/>
  <c r="G102" i="28"/>
  <c r="F75" i="28"/>
  <c r="Q94" i="28"/>
  <c r="K87" i="28"/>
  <c r="Q89" i="28"/>
  <c r="G93" i="28"/>
  <c r="S111" i="28"/>
  <c r="P92" i="28"/>
  <c r="I101" i="28"/>
  <c r="K85" i="28"/>
  <c r="M111" i="28"/>
  <c r="N96" i="28"/>
  <c r="L109" i="28"/>
  <c r="I106" i="28"/>
  <c r="Q113" i="28"/>
  <c r="N109" i="28"/>
  <c r="R88" i="28"/>
  <c r="O90" i="24"/>
  <c r="R87" i="28"/>
  <c r="H93" i="28"/>
  <c r="R86" i="28"/>
  <c r="G87" i="28"/>
  <c r="L98" i="28"/>
  <c r="H87" i="28"/>
  <c r="M98" i="28"/>
  <c r="J87" i="28"/>
  <c r="M89" i="28"/>
  <c r="N85" i="28"/>
  <c r="R95" i="28"/>
  <c r="L105" i="28"/>
  <c r="P108" i="28"/>
  <c r="M88" i="28"/>
  <c r="Q93" i="28"/>
  <c r="F98" i="28"/>
  <c r="J102" i="28"/>
  <c r="O107" i="28"/>
  <c r="S110" i="28"/>
  <c r="L86" i="28"/>
  <c r="P90" i="28"/>
  <c r="I100" i="28"/>
  <c r="F105" i="28"/>
  <c r="J108" i="28"/>
  <c r="J98" i="28"/>
  <c r="N102" i="28"/>
  <c r="S107" i="28"/>
  <c r="H111" i="28"/>
  <c r="H86" i="28"/>
  <c r="L90" i="28"/>
  <c r="P95" i="28"/>
  <c r="J105" i="28"/>
  <c r="N108" i="28"/>
  <c r="R112" i="28"/>
  <c r="K82" i="28"/>
  <c r="N75" i="28"/>
  <c r="I74" i="28"/>
  <c r="J76" i="28"/>
  <c r="G80" i="28"/>
  <c r="P74" i="28"/>
  <c r="S78" i="28"/>
  <c r="K83" i="28"/>
  <c r="G79" i="28"/>
  <c r="L83" i="28"/>
  <c r="I77" i="28"/>
  <c r="L81" i="28"/>
  <c r="L75" i="28"/>
  <c r="Q79" i="28"/>
  <c r="N83" i="28"/>
  <c r="K77" i="28"/>
  <c r="N81" i="28"/>
  <c r="P76" i="28"/>
  <c r="G81" i="28"/>
  <c r="N82" i="24"/>
  <c r="K95" i="25"/>
  <c r="S86" i="25"/>
  <c r="J101" i="25"/>
  <c r="Q93" i="25"/>
  <c r="L86" i="25"/>
  <c r="P90" i="25"/>
  <c r="I100" i="25"/>
  <c r="O107" i="25"/>
  <c r="M86" i="25"/>
  <c r="Q90" i="25"/>
  <c r="F96" i="25"/>
  <c r="J100" i="25"/>
  <c r="Q107" i="25"/>
  <c r="F86" i="25"/>
  <c r="J90" i="25"/>
  <c r="N95" i="25"/>
  <c r="R99" i="25"/>
  <c r="N85" i="25"/>
  <c r="R89" i="25"/>
  <c r="G95" i="25"/>
  <c r="K99" i="25"/>
  <c r="O85" i="25"/>
  <c r="S89" i="25"/>
  <c r="H95" i="25"/>
  <c r="L99" i="25"/>
  <c r="G107" i="25"/>
  <c r="I86" i="25"/>
  <c r="M90" i="25"/>
  <c r="Q95" i="25"/>
  <c r="F100" i="25"/>
  <c r="I107" i="25"/>
  <c r="J86" i="25"/>
  <c r="N90" i="25"/>
  <c r="R95" i="25"/>
  <c r="G100" i="25"/>
  <c r="M107" i="25"/>
  <c r="J109" i="25"/>
  <c r="N113" i="25"/>
  <c r="P107" i="25"/>
  <c r="J107" i="25"/>
  <c r="N110" i="25"/>
  <c r="P104" i="25"/>
  <c r="I112" i="25"/>
  <c r="R105" i="25"/>
  <c r="G109" i="25"/>
  <c r="K113" i="25"/>
  <c r="O75" i="25"/>
  <c r="P75" i="25"/>
  <c r="J75" i="25"/>
  <c r="J74" i="25"/>
  <c r="P78" i="25"/>
  <c r="R76" i="25"/>
  <c r="I82" i="25"/>
  <c r="I77" i="25"/>
  <c r="S80" i="25"/>
  <c r="F112" i="28"/>
  <c r="N87" i="28"/>
  <c r="R92" i="28"/>
  <c r="G97" i="28"/>
  <c r="K101" i="28"/>
  <c r="P106" i="28"/>
  <c r="S92" i="28"/>
  <c r="H97" i="28"/>
  <c r="L101" i="28"/>
  <c r="Q106" i="28"/>
  <c r="F110" i="28"/>
  <c r="I97" i="28"/>
  <c r="M101" i="28"/>
  <c r="R106" i="28"/>
  <c r="G110" i="28"/>
  <c r="K89" i="28"/>
  <c r="O94" i="28"/>
  <c r="S98" i="28"/>
  <c r="I104" i="28"/>
  <c r="Q111" i="28"/>
  <c r="Q78" i="28"/>
  <c r="H83" i="28"/>
  <c r="P81" i="28"/>
  <c r="H75" i="28"/>
  <c r="O77" i="28"/>
  <c r="R81" i="28"/>
  <c r="P77" i="28"/>
  <c r="J80" i="28"/>
  <c r="N112" i="28"/>
  <c r="G88" i="28"/>
  <c r="K93" i="28"/>
  <c r="O97" i="28"/>
  <c r="S101" i="28"/>
  <c r="I107" i="28"/>
  <c r="M110" i="28"/>
  <c r="L93" i="28"/>
  <c r="P97" i="28"/>
  <c r="J107" i="28"/>
  <c r="N110" i="28"/>
  <c r="Q97" i="28"/>
  <c r="F102" i="28"/>
  <c r="K107" i="28"/>
  <c r="O110" i="28"/>
  <c r="O85" i="28"/>
  <c r="S89" i="28"/>
  <c r="H95" i="28"/>
  <c r="L99" i="28"/>
  <c r="Q104" i="28"/>
  <c r="F108" i="28"/>
  <c r="J112" i="28"/>
  <c r="F80" i="28"/>
  <c r="P75" i="28"/>
  <c r="M79" i="28"/>
  <c r="H74" i="28"/>
  <c r="K78" i="28"/>
  <c r="M82" i="28"/>
  <c r="L78" i="28"/>
  <c r="N82" i="28"/>
  <c r="M76" i="28"/>
  <c r="R80" i="28"/>
  <c r="S74" i="28"/>
  <c r="I79" i="28"/>
  <c r="O76" i="28"/>
  <c r="F81" i="28"/>
  <c r="H76" i="28"/>
  <c r="M80" i="28"/>
  <c r="R85" i="24"/>
  <c r="G90" i="25"/>
  <c r="M106" i="25"/>
  <c r="M88" i="25"/>
  <c r="R111" i="25"/>
  <c r="S85" i="25"/>
  <c r="H90" i="25"/>
  <c r="L95" i="25"/>
  <c r="P99" i="25"/>
  <c r="N106" i="25"/>
  <c r="I90" i="25"/>
  <c r="M95" i="25"/>
  <c r="Q99" i="25"/>
  <c r="P106" i="25"/>
  <c r="M85" i="25"/>
  <c r="Q89" i="25"/>
  <c r="F95" i="25"/>
  <c r="J99" i="25"/>
  <c r="S105" i="25"/>
  <c r="J89" i="25"/>
  <c r="N94" i="25"/>
  <c r="R98" i="25"/>
  <c r="S104" i="25"/>
  <c r="K89" i="25"/>
  <c r="O94" i="25"/>
  <c r="S98" i="25"/>
  <c r="F106" i="25"/>
  <c r="P85" i="25"/>
  <c r="I95" i="25"/>
  <c r="M99" i="25"/>
  <c r="H106" i="25"/>
  <c r="Q85" i="25"/>
  <c r="F90" i="25"/>
  <c r="J95" i="25"/>
  <c r="N99" i="25"/>
  <c r="L106" i="25"/>
  <c r="Q108" i="25"/>
  <c r="F113" i="25"/>
  <c r="H107" i="25"/>
  <c r="L110" i="25"/>
  <c r="L101" i="25"/>
  <c r="Q106" i="25"/>
  <c r="F110" i="25"/>
  <c r="H104" i="25"/>
  <c r="P111" i="25"/>
  <c r="J105" i="25"/>
  <c r="H102" i="28"/>
  <c r="P85" i="28"/>
  <c r="F90" i="28"/>
  <c r="R104" i="28"/>
  <c r="J90" i="28"/>
  <c r="K105" i="28"/>
  <c r="K90" i="28"/>
  <c r="S105" i="28"/>
  <c r="M90" i="28"/>
  <c r="P109" i="28"/>
  <c r="H94" i="28"/>
  <c r="N86" i="28"/>
  <c r="K97" i="28"/>
  <c r="Q88" i="28"/>
  <c r="P101" i="28"/>
  <c r="F107" i="28"/>
  <c r="J110" i="28"/>
  <c r="R85" i="28"/>
  <c r="G90" i="28"/>
  <c r="K95" i="28"/>
  <c r="O99" i="28"/>
  <c r="I108" i="28"/>
  <c r="M112" i="28"/>
  <c r="F88" i="28"/>
  <c r="J93" i="28"/>
  <c r="N97" i="28"/>
  <c r="R101" i="28"/>
  <c r="O106" i="28"/>
  <c r="S109" i="28"/>
  <c r="L85" i="28"/>
  <c r="P89" i="28"/>
  <c r="I99" i="28"/>
  <c r="N104" i="28"/>
  <c r="G112" i="28"/>
  <c r="F95" i="28"/>
  <c r="J99" i="28"/>
  <c r="O104" i="28"/>
  <c r="H112" i="28"/>
  <c r="K99" i="28"/>
  <c r="P104" i="28"/>
  <c r="I112" i="28"/>
  <c r="I87" i="28"/>
  <c r="M92" i="28"/>
  <c r="Q96" i="28"/>
  <c r="S110" i="25"/>
  <c r="F105" i="25"/>
  <c r="J108" i="25"/>
  <c r="N112" i="25"/>
  <c r="O104" i="25"/>
  <c r="H112" i="25"/>
  <c r="J106" i="25"/>
  <c r="N109" i="25"/>
  <c r="R113" i="25"/>
  <c r="L107" i="25"/>
  <c r="P110" i="25"/>
  <c r="M74" i="25"/>
  <c r="O81" i="25"/>
  <c r="K78" i="25"/>
  <c r="M78" i="25"/>
  <c r="O76" i="25"/>
  <c r="S75" i="25"/>
  <c r="L74" i="25"/>
  <c r="Q79" i="25"/>
  <c r="G82" i="25"/>
  <c r="J79" i="25"/>
  <c r="R83" i="25"/>
  <c r="I76" i="25"/>
  <c r="N80" i="25"/>
  <c r="K82" i="25"/>
  <c r="N79" i="25"/>
  <c r="I80" i="25"/>
  <c r="K88" i="25"/>
  <c r="O93" i="25"/>
  <c r="S97" i="25"/>
  <c r="K102" i="25"/>
  <c r="K111" i="25"/>
  <c r="L88" i="25"/>
  <c r="P93" i="25"/>
  <c r="L102" i="25"/>
  <c r="N111" i="25"/>
  <c r="L111" i="25"/>
  <c r="N105" i="25"/>
  <c r="R108" i="25"/>
  <c r="G113" i="25"/>
  <c r="H105" i="25"/>
  <c r="L108" i="25"/>
  <c r="P112" i="25"/>
  <c r="R106" i="25"/>
  <c r="G110" i="25"/>
  <c r="O102" i="25"/>
  <c r="I111" i="25"/>
  <c r="F75" i="25"/>
  <c r="Q82" i="25"/>
  <c r="R80" i="25"/>
  <c r="H74" i="25"/>
  <c r="H79" i="25"/>
  <c r="O77" i="25"/>
  <c r="G76" i="25"/>
  <c r="K74" i="25"/>
  <c r="S78" i="25"/>
  <c r="J80" i="25"/>
  <c r="O82" i="25"/>
  <c r="R79" i="25"/>
  <c r="Q76" i="25"/>
  <c r="H81" i="25"/>
  <c r="R78" i="25"/>
  <c r="S82" i="25"/>
  <c r="H80" i="25"/>
  <c r="Q80" i="25"/>
  <c r="K74" i="28"/>
  <c r="N78" i="28"/>
  <c r="Q82" i="28"/>
  <c r="G76" i="28"/>
  <c r="L80" i="28"/>
  <c r="Q83" i="28"/>
  <c r="R85" i="25"/>
  <c r="H100" i="25"/>
  <c r="P92" i="25"/>
  <c r="S108" i="25"/>
  <c r="N98" i="25"/>
  <c r="K85" i="25"/>
  <c r="O89" i="25"/>
  <c r="S94" i="25"/>
  <c r="H99" i="25"/>
  <c r="M105" i="25"/>
  <c r="L85" i="25"/>
  <c r="P89" i="25"/>
  <c r="I99" i="25"/>
  <c r="O105" i="25"/>
  <c r="I89" i="25"/>
  <c r="M94" i="25"/>
  <c r="Q98" i="25"/>
  <c r="R104" i="25"/>
  <c r="P113" i="25"/>
  <c r="Q88" i="25"/>
  <c r="J98" i="25"/>
  <c r="S102" i="25"/>
  <c r="L112" i="25"/>
  <c r="R88" i="25"/>
  <c r="K98" i="25"/>
  <c r="L89" i="25"/>
  <c r="P94" i="25"/>
  <c r="G105" i="25"/>
  <c r="M89" i="25"/>
  <c r="N108" i="25"/>
  <c r="R112" i="25"/>
  <c r="J77" i="25"/>
  <c r="G75" i="25"/>
  <c r="H75" i="25"/>
  <c r="Q75" i="25"/>
  <c r="Q74" i="25"/>
  <c r="P83" i="25"/>
  <c r="Q77" i="25"/>
  <c r="H76" i="25"/>
  <c r="G81" i="25"/>
  <c r="S76" i="25"/>
  <c r="K80" i="25"/>
  <c r="N81" i="25"/>
  <c r="K83" i="25"/>
  <c r="R82" i="25"/>
  <c r="G80" i="25"/>
  <c r="R81" i="25"/>
  <c r="P77" i="25"/>
  <c r="H82" i="25"/>
  <c r="S83" i="25"/>
  <c r="Q78" i="25"/>
  <c r="L83" i="25"/>
  <c r="O80" i="25"/>
  <c r="L82" i="25"/>
  <c r="L78" i="25"/>
  <c r="M82" i="25"/>
  <c r="F101" i="28"/>
  <c r="K106" i="28"/>
  <c r="O109" i="28"/>
  <c r="S113" i="28"/>
  <c r="Q76" i="28"/>
  <c r="S83" i="28"/>
  <c r="F77" i="28"/>
  <c r="I81" i="28"/>
  <c r="Q75" i="28"/>
  <c r="N79" i="28"/>
  <c r="J75" i="28"/>
  <c r="I80" i="28"/>
  <c r="J74" i="28"/>
  <c r="P82" i="28"/>
  <c r="N76" i="28"/>
  <c r="S80" i="28"/>
  <c r="R82" i="28"/>
  <c r="J82" i="28"/>
  <c r="R83" i="28"/>
  <c r="L105" i="25"/>
  <c r="L96" i="25"/>
  <c r="N102" i="25"/>
  <c r="R94" i="25"/>
  <c r="M87" i="25"/>
  <c r="Q92" i="25"/>
  <c r="F97" i="25"/>
  <c r="K101" i="25"/>
  <c r="H109" i="25"/>
  <c r="N87" i="25"/>
  <c r="R92" i="25"/>
  <c r="G97" i="25"/>
  <c r="M101" i="25"/>
  <c r="I109" i="25"/>
  <c r="G87" i="25"/>
  <c r="K92" i="25"/>
  <c r="O96" i="25"/>
  <c r="G108" i="25"/>
  <c r="O86" i="25"/>
  <c r="S90" i="25"/>
  <c r="H96" i="25"/>
  <c r="L100" i="25"/>
  <c r="P86" i="25"/>
  <c r="I96" i="25"/>
  <c r="M100" i="25"/>
  <c r="K108" i="25"/>
  <c r="J87" i="25"/>
  <c r="N92" i="25"/>
  <c r="R96" i="25"/>
  <c r="H101" i="25"/>
  <c r="O108" i="25"/>
  <c r="K87" i="25"/>
  <c r="O92" i="25"/>
  <c r="S96" i="25"/>
  <c r="I101" i="25"/>
  <c r="P108" i="25"/>
  <c r="K110" i="25"/>
  <c r="M104" i="25"/>
  <c r="F112" i="25"/>
  <c r="G104" i="25"/>
  <c r="O111" i="25"/>
  <c r="Q105" i="25"/>
  <c r="F109" i="25"/>
  <c r="J113" i="25"/>
  <c r="S106" i="25"/>
  <c r="H110" i="25"/>
  <c r="M80" i="25"/>
  <c r="K77" i="25"/>
  <c r="L77" i="25"/>
  <c r="N77" i="25"/>
  <c r="F76" i="25"/>
  <c r="K75" i="25"/>
  <c r="F82" i="25"/>
  <c r="R77" i="25"/>
  <c r="M81" i="25"/>
  <c r="O78" i="25"/>
  <c r="J83" i="25"/>
  <c r="F80" i="25"/>
  <c r="Q81" i="25"/>
  <c r="F79" i="25"/>
  <c r="N83" i="25"/>
  <c r="O79" i="25"/>
  <c r="O83" i="25"/>
  <c r="Q94" i="25"/>
  <c r="F99" i="25"/>
  <c r="K105" i="25"/>
  <c r="I108" i="25"/>
  <c r="M112" i="25"/>
  <c r="O106" i="25"/>
  <c r="S109" i="25"/>
  <c r="S100" i="25"/>
  <c r="I106" i="25"/>
  <c r="M109" i="25"/>
  <c r="Q113" i="25"/>
  <c r="S107" i="25"/>
  <c r="H111" i="25"/>
  <c r="Q104" i="25"/>
  <c r="F108" i="25"/>
  <c r="J112" i="25"/>
  <c r="K76" i="25"/>
  <c r="G94" i="28"/>
  <c r="K98" i="28"/>
  <c r="O102" i="28"/>
  <c r="I111" i="28"/>
  <c r="M77" i="28"/>
  <c r="G75" i="28"/>
  <c r="L79" i="28"/>
  <c r="O74" i="28"/>
  <c r="R78" i="28"/>
  <c r="J83" i="28"/>
  <c r="G77" i="28"/>
  <c r="J81" i="28"/>
  <c r="H77" i="28"/>
  <c r="S81" i="28"/>
  <c r="S75" i="28"/>
  <c r="P79" i="28"/>
  <c r="H82" i="28"/>
  <c r="M75" i="28"/>
  <c r="R79" i="28"/>
  <c r="S79" i="28"/>
  <c r="P83" i="28"/>
  <c r="I83" i="28"/>
  <c r="S95" i="25"/>
  <c r="L87" i="25"/>
  <c r="S101" i="25"/>
  <c r="J94" i="25"/>
  <c r="H113" i="25"/>
  <c r="G89" i="25"/>
  <c r="K94" i="25"/>
  <c r="O98" i="25"/>
  <c r="L104" i="25"/>
  <c r="L113" i="25"/>
  <c r="H89" i="25"/>
  <c r="L94" i="25"/>
  <c r="P98" i="25"/>
  <c r="N104" i="25"/>
  <c r="M113" i="25"/>
  <c r="P88" i="25"/>
  <c r="I98" i="25"/>
  <c r="R102" i="25"/>
  <c r="K112" i="25"/>
  <c r="I88" i="25"/>
  <c r="M93" i="25"/>
  <c r="Q97" i="25"/>
  <c r="I102" i="25"/>
  <c r="F111" i="25"/>
  <c r="J88" i="25"/>
  <c r="N93" i="25"/>
  <c r="R97" i="25"/>
  <c r="J102" i="25"/>
  <c r="O112" i="25"/>
  <c r="S88" i="25"/>
  <c r="H94" i="25"/>
  <c r="L98" i="25"/>
  <c r="F104" i="25"/>
  <c r="S112" i="25"/>
  <c r="I94" i="25"/>
  <c r="M98" i="25"/>
  <c r="J104" i="25"/>
  <c r="G106" i="25"/>
  <c r="K109" i="25"/>
  <c r="O113" i="25"/>
  <c r="P105" i="25"/>
  <c r="I113" i="25"/>
  <c r="K107" i="25"/>
  <c r="O110" i="25"/>
  <c r="I104" i="25"/>
  <c r="Q111" i="25"/>
  <c r="N75" i="25"/>
  <c r="F74" i="25"/>
  <c r="G74" i="25"/>
  <c r="P74" i="25"/>
  <c r="H83" i="25"/>
  <c r="N78" i="25"/>
  <c r="P76" i="25"/>
  <c r="S74" i="25"/>
  <c r="P79" i="25"/>
  <c r="M75" i="25"/>
  <c r="L81" i="25"/>
  <c r="I83" i="25"/>
  <c r="L80" i="25"/>
  <c r="P81" i="25"/>
  <c r="P80" i="25"/>
  <c r="K81" i="25"/>
  <c r="Q81" i="27"/>
  <c r="H80" i="27"/>
  <c r="M82" i="27"/>
  <c r="O82" i="27"/>
  <c r="J79" i="27"/>
  <c r="R83" i="27"/>
  <c r="I82" i="27"/>
  <c r="L79" i="27"/>
  <c r="H92" i="27"/>
  <c r="S95" i="27"/>
  <c r="L87" i="27"/>
  <c r="S89" i="27"/>
  <c r="I93" i="27"/>
  <c r="P95" i="27"/>
  <c r="R87" i="27"/>
  <c r="G93" i="27"/>
  <c r="K97" i="27"/>
  <c r="O101" i="27"/>
  <c r="I110" i="27"/>
  <c r="Q85" i="27"/>
  <c r="F90" i="27"/>
  <c r="J95" i="27"/>
  <c r="N99" i="27"/>
  <c r="S104" i="27"/>
  <c r="H108" i="27"/>
  <c r="L112" i="27"/>
  <c r="J102" i="27"/>
  <c r="O107" i="27"/>
  <c r="S110" i="27"/>
  <c r="L86" i="27"/>
  <c r="P90" i="27"/>
  <c r="I100" i="27"/>
  <c r="F105" i="27"/>
  <c r="J108" i="27"/>
  <c r="N112" i="27"/>
  <c r="G88" i="27"/>
  <c r="K93" i="27"/>
  <c r="O97" i="27"/>
  <c r="S101" i="27"/>
  <c r="I107" i="27"/>
  <c r="M110" i="27"/>
  <c r="M85" i="27"/>
  <c r="Q89" i="27"/>
  <c r="F95" i="27"/>
  <c r="J99" i="27"/>
  <c r="O104" i="27"/>
  <c r="H112" i="27"/>
  <c r="H87" i="27"/>
  <c r="L92" i="27"/>
  <c r="P96" i="27"/>
  <c r="J106" i="27"/>
  <c r="N109" i="27"/>
  <c r="R113" i="27"/>
  <c r="R105" i="27"/>
  <c r="G109" i="27"/>
  <c r="K113" i="27"/>
  <c r="R77" i="27"/>
  <c r="Q75" i="27"/>
  <c r="M78" i="27"/>
  <c r="J77" i="27"/>
  <c r="M75" i="27"/>
  <c r="H83" i="27"/>
  <c r="G75" i="27"/>
  <c r="J80" i="27"/>
  <c r="J76" i="27"/>
  <c r="S82" i="27"/>
  <c r="P80" i="27"/>
  <c r="G83" i="27"/>
  <c r="I79" i="27"/>
  <c r="I83" i="27"/>
  <c r="R79" i="27"/>
  <c r="Q82" i="27"/>
  <c r="F80" i="27"/>
  <c r="L96" i="27"/>
  <c r="P86" i="27"/>
  <c r="K89" i="27"/>
  <c r="P92" i="27"/>
  <c r="H95" i="27"/>
  <c r="M97" i="27"/>
  <c r="M100" i="27"/>
  <c r="S88" i="27"/>
  <c r="H94" i="27"/>
  <c r="L98" i="27"/>
  <c r="P102" i="27"/>
  <c r="J111" i="27"/>
  <c r="R86" i="27"/>
  <c r="G92" i="27"/>
  <c r="K96" i="27"/>
  <c r="O100" i="27"/>
  <c r="I109" i="27"/>
  <c r="M113" i="27"/>
  <c r="L104" i="27"/>
  <c r="M87" i="27"/>
  <c r="Q92" i="27"/>
  <c r="F97" i="27"/>
  <c r="J101" i="27"/>
  <c r="G106" i="27"/>
  <c r="K109" i="27"/>
  <c r="O113" i="27"/>
  <c r="H89" i="27"/>
  <c r="L94" i="27"/>
  <c r="P98" i="27"/>
  <c r="F104" i="27"/>
  <c r="N111" i="27"/>
  <c r="N86" i="27"/>
  <c r="R90" i="27"/>
  <c r="G96" i="27"/>
  <c r="K100" i="27"/>
  <c r="P105" i="27"/>
  <c r="I113" i="27"/>
  <c r="I88" i="27"/>
  <c r="M93" i="27"/>
  <c r="Q97" i="27"/>
  <c r="F102" i="27"/>
  <c r="K107" i="27"/>
  <c r="O110" i="27"/>
  <c r="N101" i="27"/>
  <c r="S106" i="27"/>
  <c r="H110" i="27"/>
  <c r="S75" i="27"/>
  <c r="J74" i="27"/>
  <c r="S76" i="27"/>
  <c r="Q74" i="27"/>
  <c r="O76" i="27"/>
  <c r="M74" i="27"/>
  <c r="G80" i="27"/>
  <c r="I76" i="27"/>
  <c r="N82" i="27"/>
  <c r="F77" i="27"/>
  <c r="O77" i="27"/>
  <c r="R81" i="27"/>
  <c r="I80" i="27"/>
  <c r="K80" i="27"/>
  <c r="F81" i="27"/>
  <c r="S83" i="27"/>
  <c r="H81" i="27"/>
  <c r="N98" i="27"/>
  <c r="R88" i="27"/>
  <c r="M92" i="27"/>
  <c r="R94" i="27"/>
  <c r="J97" i="27"/>
  <c r="L89" i="27"/>
  <c r="P94" i="27"/>
  <c r="J104" i="27"/>
  <c r="R111" i="27"/>
  <c r="K87" i="27"/>
  <c r="O92" i="27"/>
  <c r="S96" i="27"/>
  <c r="H101" i="27"/>
  <c r="M106" i="27"/>
  <c r="Q109" i="27"/>
  <c r="O99" i="27"/>
  <c r="I108" i="27"/>
  <c r="M112" i="27"/>
  <c r="F88" i="27"/>
  <c r="J93" i="27"/>
  <c r="N97" i="27"/>
  <c r="R101" i="27"/>
  <c r="O106" i="27"/>
  <c r="S109" i="27"/>
  <c r="L85" i="27"/>
  <c r="P89" i="27"/>
  <c r="I99" i="27"/>
  <c r="N104" i="27"/>
  <c r="G112" i="27"/>
  <c r="G87" i="27"/>
  <c r="K92" i="27"/>
  <c r="O96" i="27"/>
  <c r="S100" i="27"/>
  <c r="I106" i="27"/>
  <c r="M109" i="27"/>
  <c r="Q113" i="27"/>
  <c r="Q88" i="27"/>
  <c r="F94" i="27"/>
  <c r="J98" i="27"/>
  <c r="N102" i="27"/>
  <c r="S107" i="27"/>
  <c r="H111" i="27"/>
  <c r="G102" i="27"/>
  <c r="L107" i="27"/>
  <c r="P110" i="27"/>
  <c r="N78" i="27"/>
  <c r="R74" i="27"/>
  <c r="G77" i="27"/>
  <c r="J75" i="27"/>
  <c r="K74" i="27"/>
  <c r="P78" i="27"/>
  <c r="K77" i="27"/>
  <c r="F75" i="27"/>
  <c r="I81" i="27"/>
  <c r="Q76" i="27"/>
  <c r="P83" i="27"/>
  <c r="N77" i="27"/>
  <c r="K78" i="27"/>
  <c r="L82" i="27"/>
  <c r="Q80" i="27"/>
  <c r="S80" i="27"/>
  <c r="N81" i="27"/>
  <c r="P81" i="27"/>
  <c r="K86" i="27"/>
  <c r="O94" i="27"/>
  <c r="L99" i="27"/>
  <c r="H86" i="27"/>
  <c r="P85" i="27"/>
  <c r="I95" i="27"/>
  <c r="M99" i="27"/>
  <c r="R104" i="27"/>
  <c r="G108" i="27"/>
  <c r="K112" i="27"/>
  <c r="S87" i="27"/>
  <c r="H93" i="27"/>
  <c r="L97" i="27"/>
  <c r="P101" i="27"/>
  <c r="F107" i="27"/>
  <c r="J110" i="27"/>
  <c r="H100" i="27"/>
  <c r="M105" i="27"/>
  <c r="Q108" i="27"/>
  <c r="F113" i="27"/>
  <c r="N88" i="27"/>
  <c r="R93" i="27"/>
  <c r="G98" i="27"/>
  <c r="K102" i="27"/>
  <c r="H107" i="27"/>
  <c r="L110" i="27"/>
  <c r="I90" i="27"/>
  <c r="M95" i="27"/>
  <c r="Q99" i="27"/>
  <c r="G105" i="27"/>
  <c r="K108" i="27"/>
  <c r="O112" i="27"/>
  <c r="O87" i="27"/>
  <c r="S92" i="27"/>
  <c r="H97" i="27"/>
  <c r="L101" i="27"/>
  <c r="Q106" i="27"/>
  <c r="F110" i="27"/>
  <c r="J89" i="27"/>
  <c r="N94" i="27"/>
  <c r="R98" i="27"/>
  <c r="H104" i="27"/>
  <c r="P111" i="27"/>
  <c r="O102" i="27"/>
  <c r="I111" i="27"/>
  <c r="K75" i="27"/>
  <c r="P77" i="27"/>
  <c r="R75" i="27"/>
  <c r="S74" i="27"/>
  <c r="O79" i="27"/>
  <c r="N75" i="27"/>
  <c r="K82" i="27"/>
  <c r="G74" i="27"/>
  <c r="S78" i="27"/>
  <c r="F83" i="27"/>
  <c r="K81" i="27"/>
  <c r="H82" i="27"/>
  <c r="M80" i="27"/>
  <c r="J82" i="27"/>
  <c r="M88" i="27"/>
  <c r="Q96" i="27"/>
  <c r="G99" i="27"/>
  <c r="R85" i="27"/>
  <c r="J88" i="27"/>
  <c r="I86" i="27"/>
  <c r="M90" i="27"/>
  <c r="Q95" i="27"/>
  <c r="F100" i="27"/>
  <c r="K105" i="27"/>
  <c r="O108" i="27"/>
  <c r="S112" i="27"/>
  <c r="L88" i="27"/>
  <c r="P93" i="27"/>
  <c r="I102" i="27"/>
  <c r="N107" i="27"/>
  <c r="R110" i="27"/>
  <c r="P100" i="27"/>
  <c r="F106" i="27"/>
  <c r="J109" i="27"/>
  <c r="N113" i="27"/>
  <c r="G89" i="27"/>
  <c r="K94" i="27"/>
  <c r="O98" i="27"/>
  <c r="S102" i="27"/>
  <c r="P107" i="27"/>
  <c r="M86" i="27"/>
  <c r="Q90" i="27"/>
  <c r="F96" i="27"/>
  <c r="J100" i="27"/>
  <c r="O105" i="27"/>
  <c r="S108" i="27"/>
  <c r="H113" i="27"/>
  <c r="H88" i="27"/>
  <c r="L93" i="27"/>
  <c r="P97" i="27"/>
  <c r="J107" i="27"/>
  <c r="N110" i="27"/>
  <c r="N85" i="27"/>
  <c r="R89" i="27"/>
  <c r="G95" i="27"/>
  <c r="K99" i="27"/>
  <c r="P104" i="27"/>
  <c r="I112" i="27"/>
  <c r="I104" i="27"/>
  <c r="Q111" i="27"/>
  <c r="H74" i="27"/>
  <c r="L78" i="27"/>
  <c r="L76" i="27"/>
  <c r="L75" i="27"/>
  <c r="R78" i="27"/>
  <c r="H76" i="27"/>
  <c r="M83" i="27"/>
  <c r="M77" i="27"/>
  <c r="O74" i="27"/>
  <c r="G79" i="27"/>
  <c r="F79" i="27"/>
  <c r="N83" i="27"/>
  <c r="S81" i="27"/>
  <c r="M81" i="27"/>
  <c r="P82" i="27"/>
  <c r="G81" i="27"/>
  <c r="R82" i="27"/>
  <c r="S86" i="27"/>
  <c r="O90" i="27"/>
  <c r="I96" i="27"/>
  <c r="S98" i="27"/>
  <c r="O85" i="27"/>
  <c r="L90" i="27"/>
  <c r="Q86" i="27"/>
  <c r="F92" i="27"/>
  <c r="J96" i="27"/>
  <c r="N100" i="27"/>
  <c r="S105" i="27"/>
  <c r="H109" i="27"/>
  <c r="L113" i="27"/>
  <c r="I94" i="27"/>
  <c r="M98" i="27"/>
  <c r="Q102" i="27"/>
  <c r="K111" i="27"/>
  <c r="I101" i="27"/>
  <c r="N106" i="27"/>
  <c r="R109" i="27"/>
  <c r="K85" i="27"/>
  <c r="O89" i="27"/>
  <c r="S94" i="27"/>
  <c r="H99" i="27"/>
  <c r="M111" i="27"/>
  <c r="F87" i="27"/>
  <c r="J92" i="27"/>
  <c r="N96" i="27"/>
  <c r="R100" i="27"/>
  <c r="H106" i="27"/>
  <c r="L109" i="27"/>
  <c r="P113" i="27"/>
  <c r="P88" i="27"/>
  <c r="I98" i="27"/>
  <c r="M102" i="27"/>
  <c r="R107" i="27"/>
  <c r="G111" i="27"/>
  <c r="G86" i="27"/>
  <c r="K90" i="27"/>
  <c r="O95" i="27"/>
  <c r="S99" i="27"/>
  <c r="I105" i="27"/>
  <c r="M108" i="27"/>
  <c r="Q112" i="27"/>
  <c r="Q104" i="27"/>
  <c r="F108" i="27"/>
  <c r="J112" i="27"/>
  <c r="I77" i="27"/>
  <c r="P74" i="27"/>
  <c r="H79" i="27"/>
  <c r="H77" i="27"/>
  <c r="F76" i="27"/>
  <c r="L74" i="27"/>
  <c r="P79" i="27"/>
  <c r="P76" i="27"/>
  <c r="F74" i="27"/>
  <c r="H75" i="27"/>
  <c r="O80" i="27"/>
  <c r="N79" i="27"/>
  <c r="G82" i="27"/>
  <c r="O78" i="27"/>
  <c r="J83" i="27"/>
  <c r="O81" i="27"/>
  <c r="Q78" i="27"/>
  <c r="L83" i="27"/>
  <c r="N74" i="25"/>
  <c r="O74" i="25"/>
  <c r="I75" i="25"/>
  <c r="I74" i="25"/>
  <c r="I79" i="25"/>
  <c r="F77" i="25"/>
  <c r="L75" i="25"/>
  <c r="J76" i="25"/>
  <c r="N82" i="25"/>
  <c r="Q83" i="25"/>
  <c r="F81" i="25"/>
  <c r="M77" i="25"/>
  <c r="J82" i="25"/>
  <c r="M79" i="25"/>
  <c r="M83" i="25"/>
  <c r="J81" i="25"/>
  <c r="H77" i="25"/>
  <c r="S81" i="25"/>
  <c r="V11" i="21"/>
  <c r="W11" i="21" s="1"/>
  <c r="X11" i="21" s="1"/>
  <c r="H11" i="21" s="1"/>
  <c r="M78" i="24"/>
  <c r="K78" i="24"/>
  <c r="S85" i="24"/>
  <c r="H90" i="24"/>
  <c r="L95" i="24"/>
  <c r="P99" i="24"/>
  <c r="M104" i="24"/>
  <c r="F112" i="24"/>
  <c r="N87" i="24"/>
  <c r="R92" i="24"/>
  <c r="G97" i="24"/>
  <c r="K101" i="24"/>
  <c r="P106" i="24"/>
  <c r="I89" i="24"/>
  <c r="M94" i="24"/>
  <c r="Q98" i="24"/>
  <c r="G104" i="24"/>
  <c r="O111" i="24"/>
  <c r="O86" i="24"/>
  <c r="S90" i="24"/>
  <c r="H96" i="24"/>
  <c r="L100" i="24"/>
  <c r="Q105" i="24"/>
  <c r="F109" i="24"/>
  <c r="J113" i="24"/>
  <c r="J88" i="24"/>
  <c r="N93" i="24"/>
  <c r="R97" i="24"/>
  <c r="G102" i="24"/>
  <c r="L107" i="24"/>
  <c r="P110" i="24"/>
  <c r="P85" i="24"/>
  <c r="I95" i="24"/>
  <c r="M99" i="24"/>
  <c r="R104" i="24"/>
  <c r="G108" i="24"/>
  <c r="K112" i="24"/>
  <c r="S87" i="24"/>
  <c r="H93" i="24"/>
  <c r="L97" i="24"/>
  <c r="P101" i="24"/>
  <c r="F107" i="24"/>
  <c r="J110" i="24"/>
  <c r="I101" i="24"/>
  <c r="N106" i="24"/>
  <c r="R109" i="24"/>
  <c r="K74" i="24"/>
  <c r="N78" i="24"/>
  <c r="O82" i="24"/>
  <c r="M75" i="24"/>
  <c r="R79" i="24"/>
  <c r="P76" i="24"/>
  <c r="G81" i="24"/>
  <c r="M77" i="24"/>
  <c r="J82" i="24"/>
  <c r="H75" i="24"/>
  <c r="J81" i="24"/>
  <c r="L78" i="24"/>
  <c r="M82" i="24"/>
  <c r="I93" i="24"/>
  <c r="Q77" i="24"/>
  <c r="S86" i="24"/>
  <c r="Q93" i="24"/>
  <c r="J74" i="24"/>
  <c r="L86" i="24"/>
  <c r="P90" i="24"/>
  <c r="I100" i="24"/>
  <c r="F105" i="24"/>
  <c r="J108" i="24"/>
  <c r="N112" i="24"/>
  <c r="G88" i="24"/>
  <c r="K93" i="24"/>
  <c r="O97" i="24"/>
  <c r="S101" i="24"/>
  <c r="I107" i="24"/>
  <c r="M110" i="24"/>
  <c r="M85" i="24"/>
  <c r="Q89" i="24"/>
  <c r="F95" i="24"/>
  <c r="J99" i="24"/>
  <c r="O104" i="24"/>
  <c r="H112" i="24"/>
  <c r="H87" i="24"/>
  <c r="L92" i="24"/>
  <c r="P96" i="24"/>
  <c r="J106" i="24"/>
  <c r="N109" i="24"/>
  <c r="R113" i="24"/>
  <c r="R88" i="24"/>
  <c r="K98" i="24"/>
  <c r="O102" i="24"/>
  <c r="I111" i="24"/>
  <c r="I86" i="24"/>
  <c r="M90" i="24"/>
  <c r="Q95" i="24"/>
  <c r="F100" i="24"/>
  <c r="K105" i="24"/>
  <c r="O108" i="24"/>
  <c r="S112" i="24"/>
  <c r="L88" i="24"/>
  <c r="P93" i="24"/>
  <c r="I102" i="24"/>
  <c r="N107" i="24"/>
  <c r="R110" i="24"/>
  <c r="M97" i="24"/>
  <c r="Q101" i="24"/>
  <c r="G107" i="24"/>
  <c r="K110" i="24"/>
  <c r="S74" i="24"/>
  <c r="I79" i="24"/>
  <c r="G76" i="24"/>
  <c r="L80" i="24"/>
  <c r="L77" i="24"/>
  <c r="O81" i="24"/>
  <c r="F74" i="24"/>
  <c r="R82" i="24"/>
  <c r="P75" i="24"/>
  <c r="M79" i="24"/>
  <c r="R81" i="24"/>
  <c r="I74" i="24"/>
  <c r="G79" i="24"/>
  <c r="M88" i="24"/>
  <c r="M76" i="24"/>
  <c r="F79" i="24"/>
  <c r="I92" i="24"/>
  <c r="M96" i="24"/>
  <c r="Q100" i="24"/>
  <c r="N105" i="24"/>
  <c r="R108" i="24"/>
  <c r="G113" i="24"/>
  <c r="O88" i="24"/>
  <c r="S93" i="24"/>
  <c r="H98" i="24"/>
  <c r="L102" i="24"/>
  <c r="Q107" i="24"/>
  <c r="F111" i="24"/>
  <c r="F86" i="24"/>
  <c r="J90" i="24"/>
  <c r="N95" i="24"/>
  <c r="R99" i="24"/>
  <c r="H105" i="24"/>
  <c r="L108" i="24"/>
  <c r="P112" i="24"/>
  <c r="P87" i="24"/>
  <c r="I97" i="24"/>
  <c r="M101" i="24"/>
  <c r="R106" i="24"/>
  <c r="G110" i="24"/>
  <c r="K89" i="24"/>
  <c r="O94" i="24"/>
  <c r="S98" i="24"/>
  <c r="I104" i="24"/>
  <c r="Q111" i="24"/>
  <c r="Q86" i="24"/>
  <c r="F92" i="24"/>
  <c r="J96" i="24"/>
  <c r="N100" i="24"/>
  <c r="S105" i="24"/>
  <c r="H109" i="24"/>
  <c r="L113" i="24"/>
  <c r="M98" i="24"/>
  <c r="Q102" i="24"/>
  <c r="K111" i="24"/>
  <c r="F98" i="24"/>
  <c r="J102" i="24"/>
  <c r="O107" i="24"/>
  <c r="S110" i="24"/>
  <c r="L75" i="24"/>
  <c r="Q79" i="24"/>
  <c r="O76" i="24"/>
  <c r="F81" i="24"/>
  <c r="I82" i="24"/>
  <c r="N74" i="24"/>
  <c r="Q78" i="24"/>
  <c r="J76" i="24"/>
  <c r="G80" i="24"/>
  <c r="L82" i="24"/>
  <c r="Q74" i="24"/>
  <c r="O79" i="24"/>
  <c r="P79" i="24"/>
  <c r="K75" i="24"/>
  <c r="S78" i="24"/>
  <c r="M74" i="22"/>
  <c r="J113" i="22"/>
  <c r="N112" i="22"/>
  <c r="N113" i="22"/>
  <c r="O106" i="22"/>
  <c r="R75" i="22"/>
  <c r="I104" i="22"/>
  <c r="P110" i="22"/>
  <c r="K108" i="22"/>
  <c r="G83" i="22"/>
  <c r="O108" i="22"/>
  <c r="G105" i="22"/>
  <c r="M78" i="22"/>
  <c r="L73" i="22"/>
  <c r="S74" i="22"/>
  <c r="H107" i="22"/>
  <c r="O79" i="22"/>
  <c r="M111" i="22"/>
  <c r="M81" i="22"/>
  <c r="O84" i="22"/>
  <c r="S84" i="22"/>
  <c r="J107" i="22"/>
  <c r="N104" i="22"/>
  <c r="O73" i="22"/>
  <c r="I76" i="22"/>
  <c r="O80" i="22"/>
  <c r="L84" i="22"/>
  <c r="R109" i="22"/>
  <c r="L112" i="22"/>
  <c r="O83" i="22"/>
  <c r="P75" i="22"/>
  <c r="G108" i="22"/>
  <c r="M84" i="22"/>
  <c r="G84" i="22"/>
  <c r="K112" i="22"/>
  <c r="S82" i="22"/>
  <c r="P73" i="22"/>
  <c r="K82" i="22"/>
  <c r="O74" i="22"/>
  <c r="K76" i="22"/>
  <c r="I80" i="22"/>
  <c r="R112" i="22"/>
  <c r="K74" i="22"/>
  <c r="K111" i="22"/>
  <c r="K81" i="22"/>
  <c r="S108" i="22"/>
  <c r="R107" i="22"/>
  <c r="Q112" i="22"/>
  <c r="K80" i="22"/>
  <c r="O109" i="22"/>
  <c r="K106" i="22"/>
  <c r="S106" i="22"/>
  <c r="H113" i="22"/>
  <c r="J76" i="22"/>
  <c r="R73" i="22"/>
  <c r="P112" i="22"/>
  <c r="I74" i="22"/>
  <c r="J104" i="22"/>
  <c r="Q75" i="22"/>
  <c r="J105" i="22"/>
  <c r="M112" i="22"/>
  <c r="H110" i="22"/>
  <c r="L108" i="22"/>
  <c r="Q109" i="22"/>
  <c r="M103" i="22"/>
  <c r="Q106" i="22"/>
  <c r="L104" i="22"/>
  <c r="Q84" i="22"/>
  <c r="P104" i="22"/>
  <c r="K84" i="22"/>
  <c r="P106" i="22"/>
  <c r="O82" i="22"/>
  <c r="S103" i="22"/>
  <c r="L75" i="22"/>
  <c r="S77" i="22"/>
  <c r="L82" i="22"/>
  <c r="J110" i="22"/>
  <c r="I75" i="22"/>
  <c r="R103" i="22"/>
  <c r="G111" i="22"/>
  <c r="G73" i="22"/>
  <c r="M77" i="22"/>
  <c r="F70" i="22"/>
  <c r="N80" i="22"/>
  <c r="N79" i="22"/>
  <c r="S113" i="22"/>
  <c r="R104" i="22"/>
  <c r="G78" i="22"/>
  <c r="O75" i="22"/>
  <c r="J78" i="22"/>
  <c r="K75" i="22"/>
  <c r="N108" i="22"/>
  <c r="G106" i="22"/>
  <c r="L110" i="22"/>
  <c r="H73" i="22"/>
  <c r="R111" i="22"/>
  <c r="H83" i="22"/>
  <c r="S73" i="22"/>
  <c r="S110" i="22"/>
  <c r="O104" i="22"/>
  <c r="S105" i="22"/>
  <c r="I106" i="22"/>
  <c r="R105" i="22"/>
  <c r="N111" i="22"/>
  <c r="O103" i="22"/>
  <c r="O112" i="22"/>
  <c r="I73" i="22"/>
  <c r="Q80" i="22"/>
  <c r="H112" i="22"/>
  <c r="N76" i="22"/>
  <c r="P79" i="22"/>
  <c r="I84" i="22"/>
  <c r="G80" i="22"/>
  <c r="S112" i="22"/>
  <c r="H80" i="22"/>
  <c r="I112" i="22"/>
  <c r="Q74" i="22"/>
  <c r="J79" i="22"/>
  <c r="H75" i="22"/>
  <c r="I81" i="22"/>
  <c r="I108" i="22"/>
  <c r="H84" i="22"/>
  <c r="L111" i="22"/>
  <c r="I113" i="22"/>
  <c r="K105" i="22"/>
  <c r="J77" i="22"/>
  <c r="N110" i="22"/>
  <c r="M73" i="22"/>
  <c r="P76" i="22"/>
  <c r="J106" i="22"/>
  <c r="Q108" i="22"/>
  <c r="I109" i="22"/>
  <c r="L78" i="22"/>
  <c r="M105" i="22"/>
  <c r="R82" i="22"/>
  <c r="L103" i="22"/>
  <c r="H108" i="22"/>
  <c r="N73" i="22"/>
  <c r="Q79" i="22"/>
  <c r="L77" i="22"/>
  <c r="M76" i="22"/>
  <c r="P109" i="22"/>
  <c r="Q107" i="22"/>
  <c r="S76" i="22"/>
  <c r="R74" i="22"/>
  <c r="O113" i="22"/>
  <c r="R84" i="22"/>
  <c r="Q105" i="22"/>
  <c r="K109" i="22"/>
  <c r="S107" i="22"/>
  <c r="I78" i="22"/>
  <c r="K113" i="22"/>
  <c r="G107" i="22"/>
  <c r="P78" i="22"/>
  <c r="L105" i="22"/>
  <c r="G103" i="22"/>
  <c r="J73" i="22"/>
  <c r="P77" i="22"/>
  <c r="R80" i="22"/>
  <c r="Q81" i="22"/>
  <c r="G77" i="22"/>
  <c r="S75" i="22"/>
  <c r="G81" i="22"/>
  <c r="R76" i="22"/>
  <c r="M79" i="22"/>
  <c r="Q78" i="22"/>
  <c r="L106" i="22"/>
  <c r="N109" i="22"/>
  <c r="Q111" i="22"/>
  <c r="G113" i="22"/>
  <c r="N81" i="22"/>
  <c r="I79" i="22"/>
  <c r="M107" i="22"/>
  <c r="L83" i="22"/>
  <c r="P80" i="22"/>
  <c r="O76" i="22"/>
  <c r="J74" i="22"/>
  <c r="N84" i="22"/>
  <c r="G104" i="22"/>
  <c r="H111" i="22"/>
  <c r="P108" i="22"/>
  <c r="S79" i="22"/>
  <c r="M82" i="22"/>
  <c r="I107" i="22"/>
  <c r="Q104" i="22"/>
  <c r="G75" i="22"/>
  <c r="N77" i="22"/>
  <c r="I83" i="22"/>
  <c r="O77" i="22"/>
  <c r="G82" i="22"/>
  <c r="N83" i="22"/>
  <c r="I103" i="22"/>
  <c r="Q103" i="22"/>
  <c r="H104" i="22"/>
  <c r="H77" i="22"/>
  <c r="Q82" i="22"/>
  <c r="O78" i="22"/>
  <c r="Q83" i="22"/>
  <c r="N82" i="22"/>
  <c r="L81" i="22"/>
  <c r="J81" i="22"/>
  <c r="H74" i="22"/>
  <c r="L107" i="22"/>
  <c r="L76" i="22"/>
  <c r="O81" i="22"/>
  <c r="G74" i="22"/>
  <c r="P113" i="22"/>
  <c r="R81" i="22"/>
  <c r="H79" i="22"/>
  <c r="P82" i="22"/>
  <c r="S80" i="22"/>
  <c r="J108" i="22"/>
  <c r="H109" i="22"/>
  <c r="I110" i="22"/>
  <c r="Q77" i="22"/>
  <c r="G76" i="22"/>
  <c r="K104" i="22"/>
  <c r="L109" i="22"/>
  <c r="I105" i="22"/>
  <c r="J112" i="22"/>
  <c r="M110" i="22"/>
  <c r="P81" i="22"/>
  <c r="J84" i="22"/>
  <c r="P83" i="22"/>
  <c r="H76" i="22"/>
  <c r="N106" i="22"/>
  <c r="Q76" i="22"/>
  <c r="K79" i="22"/>
  <c r="P105" i="22"/>
  <c r="J109" i="22"/>
  <c r="M109" i="22"/>
  <c r="G112" i="22"/>
  <c r="P103" i="22"/>
  <c r="R79" i="22"/>
  <c r="N105" i="22"/>
  <c r="H78" i="22"/>
  <c r="S83" i="22"/>
  <c r="L80" i="22"/>
  <c r="K73" i="22"/>
  <c r="G79" i="22"/>
  <c r="J80" i="22"/>
  <c r="M75" i="22"/>
  <c r="M113" i="22"/>
  <c r="M106" i="22"/>
  <c r="O105" i="22"/>
  <c r="P74" i="22"/>
  <c r="N103" i="22"/>
  <c r="J83" i="22"/>
  <c r="M104" i="22"/>
  <c r="H105" i="22"/>
  <c r="N107" i="22"/>
  <c r="L74" i="22"/>
  <c r="S81" i="22"/>
  <c r="N74" i="22"/>
  <c r="R83" i="22"/>
  <c r="H82" i="22"/>
  <c r="G110" i="22"/>
  <c r="H103" i="22"/>
  <c r="K110" i="22"/>
  <c r="G109" i="22"/>
  <c r="S78" i="22"/>
  <c r="I77" i="22"/>
  <c r="H106" i="22"/>
  <c r="J103" i="22"/>
  <c r="L113" i="22"/>
  <c r="O111" i="22"/>
  <c r="M83" i="22"/>
  <c r="R110" i="22"/>
  <c r="M108" i="22"/>
  <c r="P107" i="22"/>
  <c r="N78" i="22"/>
  <c r="H81" i="22"/>
  <c r="I111" i="22"/>
  <c r="M80" i="22"/>
  <c r="J111" i="22"/>
  <c r="Q113" i="22"/>
  <c r="R78" i="22"/>
  <c r="J82" i="22"/>
  <c r="K107" i="22"/>
  <c r="R108" i="22"/>
  <c r="Q110" i="22"/>
  <c r="I82" i="22"/>
  <c r="S104" i="22"/>
  <c r="O107" i="22"/>
  <c r="K103" i="22"/>
  <c r="R77" i="22"/>
  <c r="P111" i="22"/>
  <c r="L79" i="22"/>
  <c r="Q73" i="22"/>
  <c r="N75" i="22"/>
  <c r="R113" i="22"/>
  <c r="K78" i="22"/>
  <c r="S111" i="22"/>
  <c r="R106" i="22"/>
  <c r="O110" i="22"/>
  <c r="K83" i="22"/>
  <c r="P84" i="22"/>
  <c r="S109" i="22"/>
  <c r="K77" i="22"/>
  <c r="J75" i="22"/>
  <c r="M87" i="24"/>
  <c r="Q92" i="24"/>
  <c r="F97" i="24"/>
  <c r="J101" i="24"/>
  <c r="G106" i="24"/>
  <c r="K109" i="24"/>
  <c r="O113" i="24"/>
  <c r="H89" i="24"/>
  <c r="L94" i="24"/>
  <c r="P98" i="24"/>
  <c r="F104" i="24"/>
  <c r="N111" i="24"/>
  <c r="N86" i="24"/>
  <c r="R90" i="24"/>
  <c r="G96" i="24"/>
  <c r="K100" i="24"/>
  <c r="P105" i="24"/>
  <c r="I113" i="24"/>
  <c r="I88" i="24"/>
  <c r="M93" i="24"/>
  <c r="Q97" i="24"/>
  <c r="F102" i="24"/>
  <c r="K107" i="24"/>
  <c r="O110" i="24"/>
  <c r="O85" i="24"/>
  <c r="S89" i="24"/>
  <c r="H95" i="24"/>
  <c r="L99" i="24"/>
  <c r="Q104" i="24"/>
  <c r="F108" i="24"/>
  <c r="J112" i="24"/>
  <c r="J87" i="24"/>
  <c r="N92" i="24"/>
  <c r="R96" i="24"/>
  <c r="G101" i="24"/>
  <c r="L106" i="24"/>
  <c r="P109" i="24"/>
  <c r="M89" i="24"/>
  <c r="Q94" i="24"/>
  <c r="F99" i="24"/>
  <c r="K104" i="24"/>
  <c r="S111" i="24"/>
  <c r="N98" i="24"/>
  <c r="R102" i="24"/>
  <c r="L111" i="24"/>
  <c r="F76" i="24"/>
  <c r="K80" i="24"/>
  <c r="K77" i="24"/>
  <c r="N81" i="24"/>
  <c r="P78" i="24"/>
  <c r="Q82" i="24"/>
  <c r="G75" i="24"/>
  <c r="L79" i="24"/>
  <c r="R76" i="24"/>
  <c r="O80" i="24"/>
  <c r="F83" i="24"/>
  <c r="J75" i="24"/>
  <c r="I80" i="24"/>
  <c r="S75" i="24"/>
  <c r="L81" i="24"/>
  <c r="O77" i="24"/>
  <c r="N84" i="21"/>
  <c r="K95" i="24"/>
  <c r="S95" i="24"/>
  <c r="G90" i="24"/>
  <c r="R94" i="24"/>
  <c r="F89" i="24"/>
  <c r="F88" i="24"/>
  <c r="J93" i="24"/>
  <c r="N97" i="24"/>
  <c r="R101" i="24"/>
  <c r="O106" i="24"/>
  <c r="S109" i="24"/>
  <c r="L85" i="24"/>
  <c r="P89" i="24"/>
  <c r="I99" i="24"/>
  <c r="N104" i="24"/>
  <c r="G112" i="24"/>
  <c r="G87" i="24"/>
  <c r="K92" i="24"/>
  <c r="O96" i="24"/>
  <c r="S100" i="24"/>
  <c r="I106" i="24"/>
  <c r="M109" i="24"/>
  <c r="Q113" i="24"/>
  <c r="Q88" i="24"/>
  <c r="J98" i="24"/>
  <c r="N102" i="24"/>
  <c r="S107" i="24"/>
  <c r="H111" i="24"/>
  <c r="H86" i="24"/>
  <c r="L90" i="24"/>
  <c r="P95" i="24"/>
  <c r="J105" i="24"/>
  <c r="N108" i="24"/>
  <c r="R112" i="24"/>
  <c r="R87" i="24"/>
  <c r="G93" i="24"/>
  <c r="K97" i="24"/>
  <c r="O101" i="24"/>
  <c r="I110" i="24"/>
  <c r="Q85" i="24"/>
  <c r="F90" i="24"/>
  <c r="J95" i="24"/>
  <c r="N99" i="24"/>
  <c r="S104" i="24"/>
  <c r="H108" i="24"/>
  <c r="L112" i="24"/>
  <c r="G99" i="24"/>
  <c r="L104" i="24"/>
  <c r="N76" i="24"/>
  <c r="S80" i="24"/>
  <c r="S77" i="24"/>
  <c r="H82" i="24"/>
  <c r="M74" i="24"/>
  <c r="K79" i="24"/>
  <c r="O75" i="24"/>
  <c r="F80" i="24"/>
  <c r="F77" i="24"/>
  <c r="I81" i="24"/>
  <c r="R75" i="24"/>
  <c r="Q80" i="24"/>
  <c r="N79" i="24"/>
  <c r="P92" i="24"/>
  <c r="K76" i="24"/>
  <c r="N89" i="24"/>
  <c r="N88" i="24"/>
  <c r="R93" i="24"/>
  <c r="G98" i="24"/>
  <c r="K102" i="24"/>
  <c r="H107" i="24"/>
  <c r="L110" i="24"/>
  <c r="I90" i="24"/>
  <c r="M95" i="24"/>
  <c r="Q99" i="24"/>
  <c r="G105" i="24"/>
  <c r="K108" i="24"/>
  <c r="O112" i="24"/>
  <c r="O87" i="24"/>
  <c r="S92" i="24"/>
  <c r="H97" i="24"/>
  <c r="L101" i="24"/>
  <c r="Q106" i="24"/>
  <c r="F110" i="24"/>
  <c r="J89" i="24"/>
  <c r="N94" i="24"/>
  <c r="R98" i="24"/>
  <c r="H104" i="24"/>
  <c r="P111" i="24"/>
  <c r="P86" i="24"/>
  <c r="I96" i="24"/>
  <c r="M100" i="24"/>
  <c r="R105" i="24"/>
  <c r="G109" i="24"/>
  <c r="K113" i="24"/>
  <c r="K88" i="24"/>
  <c r="O93" i="24"/>
  <c r="S97" i="24"/>
  <c r="H102" i="24"/>
  <c r="M107" i="24"/>
  <c r="Q110" i="24"/>
  <c r="J86" i="24"/>
  <c r="N90" i="24"/>
  <c r="R95" i="24"/>
  <c r="G100" i="24"/>
  <c r="L105" i="24"/>
  <c r="P108" i="24"/>
  <c r="O99" i="24"/>
  <c r="I108" i="24"/>
  <c r="M112" i="24"/>
  <c r="J77" i="24"/>
  <c r="P82" i="24"/>
  <c r="F75" i="24"/>
  <c r="S79" i="24"/>
  <c r="I76" i="24"/>
  <c r="N80" i="24"/>
  <c r="N77" i="24"/>
  <c r="Q81" i="24"/>
  <c r="L76" i="24"/>
  <c r="K81" i="24"/>
  <c r="S76" i="24"/>
  <c r="L87" i="24"/>
  <c r="I75" i="24"/>
  <c r="H74" i="24"/>
  <c r="G89" i="24"/>
  <c r="K94" i="24"/>
  <c r="O98" i="24"/>
  <c r="S102" i="24"/>
  <c r="P107" i="24"/>
  <c r="M86" i="24"/>
  <c r="Q90" i="24"/>
  <c r="F96" i="24"/>
  <c r="J100" i="24"/>
  <c r="O105" i="24"/>
  <c r="S108" i="24"/>
  <c r="H113" i="24"/>
  <c r="H88" i="24"/>
  <c r="L93" i="24"/>
  <c r="P97" i="24"/>
  <c r="J107" i="24"/>
  <c r="N110" i="24"/>
  <c r="N85" i="24"/>
  <c r="R89" i="24"/>
  <c r="G95" i="24"/>
  <c r="K99" i="24"/>
  <c r="P104" i="24"/>
  <c r="I112" i="24"/>
  <c r="I87" i="24"/>
  <c r="M92" i="24"/>
  <c r="Q96" i="24"/>
  <c r="F101" i="24"/>
  <c r="K106" i="24"/>
  <c r="O109" i="24"/>
  <c r="S113" i="24"/>
  <c r="S88" i="24"/>
  <c r="L98" i="24"/>
  <c r="P102" i="24"/>
  <c r="J111" i="24"/>
  <c r="R86" i="24"/>
  <c r="G92" i="24"/>
  <c r="K96" i="24"/>
  <c r="O100" i="24"/>
  <c r="I109" i="24"/>
  <c r="M113" i="24"/>
  <c r="H100" i="24"/>
  <c r="M105" i="24"/>
  <c r="Q108" i="24"/>
  <c r="F113" i="24"/>
  <c r="R77" i="24"/>
  <c r="M81" i="24"/>
  <c r="L74" i="24"/>
  <c r="O78" i="24"/>
  <c r="N75" i="24"/>
  <c r="Q76" i="24"/>
  <c r="H81" i="24"/>
  <c r="G74" i="24"/>
  <c r="K82" i="24"/>
  <c r="H80" i="24"/>
  <c r="H77" i="24"/>
  <c r="S81" i="24"/>
  <c r="Q75" i="24"/>
  <c r="K103" i="25"/>
  <c r="K60" i="25"/>
  <c r="Q103" i="24"/>
  <c r="Q60" i="24"/>
  <c r="Q103" i="26"/>
  <c r="Q60" i="26"/>
  <c r="H103" i="28"/>
  <c r="H60" i="28"/>
  <c r="P103" i="25"/>
  <c r="P60" i="25"/>
  <c r="L105" i="29"/>
  <c r="L62" i="29"/>
  <c r="N105" i="29"/>
  <c r="N62" i="29"/>
  <c r="R105" i="29"/>
  <c r="R62" i="29"/>
  <c r="H103" i="23"/>
  <c r="H60" i="23"/>
  <c r="Q103" i="27"/>
  <c r="Q60" i="27"/>
  <c r="O103" i="27"/>
  <c r="O60" i="27"/>
  <c r="S103" i="26"/>
  <c r="S60" i="26"/>
  <c r="L103" i="26"/>
  <c r="L60" i="26"/>
  <c r="J103" i="26"/>
  <c r="J60" i="26"/>
  <c r="S103" i="28"/>
  <c r="S60" i="28"/>
  <c r="N103" i="24"/>
  <c r="N60" i="24"/>
  <c r="I103" i="27"/>
  <c r="I60" i="27"/>
  <c r="G103" i="27"/>
  <c r="G60" i="27"/>
  <c r="H105" i="29"/>
  <c r="H62" i="29"/>
  <c r="L103" i="23"/>
  <c r="L60" i="23"/>
  <c r="P103" i="23"/>
  <c r="P60" i="23"/>
  <c r="M103" i="24"/>
  <c r="M60" i="24"/>
  <c r="M103" i="27"/>
  <c r="M60" i="27"/>
  <c r="H103" i="27"/>
  <c r="H60" i="27"/>
  <c r="F103" i="26"/>
  <c r="F60" i="26"/>
  <c r="N103" i="26"/>
  <c r="N60" i="26"/>
  <c r="M103" i="26"/>
  <c r="M60" i="26"/>
  <c r="R103" i="26"/>
  <c r="R60" i="26"/>
  <c r="H103" i="25"/>
  <c r="H60" i="25"/>
  <c r="O105" i="29"/>
  <c r="O62" i="29"/>
  <c r="I103" i="28"/>
  <c r="I60" i="28"/>
  <c r="M103" i="28"/>
  <c r="M60" i="28"/>
  <c r="I103" i="25"/>
  <c r="I60" i="25"/>
  <c r="J103" i="25"/>
  <c r="J60" i="25"/>
  <c r="M105" i="29"/>
  <c r="M62" i="29"/>
  <c r="P105" i="29"/>
  <c r="P62" i="29"/>
  <c r="J103" i="23"/>
  <c r="J60" i="23"/>
  <c r="P103" i="27"/>
  <c r="P60" i="27"/>
  <c r="G103" i="26"/>
  <c r="G60" i="26"/>
  <c r="Q103" i="25"/>
  <c r="Q60" i="25"/>
  <c r="I105" i="29"/>
  <c r="I62" i="29"/>
  <c r="O103" i="23"/>
  <c r="O60" i="23"/>
  <c r="P103" i="28"/>
  <c r="P60" i="28"/>
  <c r="F103" i="28"/>
  <c r="F60" i="28"/>
  <c r="R103" i="23"/>
  <c r="R60" i="23"/>
  <c r="M103" i="23"/>
  <c r="M60" i="23"/>
  <c r="G103" i="24"/>
  <c r="G60" i="24"/>
  <c r="H103" i="24"/>
  <c r="H60" i="24"/>
  <c r="J103" i="27"/>
  <c r="J60" i="27"/>
  <c r="L103" i="27"/>
  <c r="L60" i="27"/>
  <c r="F103" i="27"/>
  <c r="F60" i="27"/>
  <c r="O103" i="26"/>
  <c r="O60" i="26"/>
  <c r="S103" i="24"/>
  <c r="S60" i="24"/>
  <c r="Q103" i="28"/>
  <c r="Q60" i="28"/>
  <c r="M103" i="25"/>
  <c r="M60" i="25"/>
  <c r="F103" i="25"/>
  <c r="F60" i="25"/>
  <c r="R103" i="28"/>
  <c r="R60" i="28"/>
  <c r="N103" i="28"/>
  <c r="N60" i="28"/>
  <c r="N103" i="25"/>
  <c r="N60" i="25"/>
  <c r="K105" i="29"/>
  <c r="K62" i="29"/>
  <c r="G105" i="29"/>
  <c r="G62" i="29"/>
  <c r="I103" i="23"/>
  <c r="I60" i="23"/>
  <c r="F103" i="23"/>
  <c r="F60" i="23"/>
  <c r="L103" i="24"/>
  <c r="L60" i="24"/>
  <c r="O103" i="24"/>
  <c r="O60" i="24"/>
  <c r="P103" i="24"/>
  <c r="P60" i="24"/>
  <c r="J103" i="24"/>
  <c r="J60" i="24"/>
  <c r="R103" i="27"/>
  <c r="R60" i="27"/>
  <c r="N103" i="27"/>
  <c r="N60" i="27"/>
  <c r="H103" i="26"/>
  <c r="H60" i="26"/>
  <c r="J103" i="28"/>
  <c r="J60" i="28"/>
  <c r="G103" i="28"/>
  <c r="G60" i="28"/>
  <c r="G103" i="25"/>
  <c r="G60" i="25"/>
  <c r="J105" i="29"/>
  <c r="J62" i="29"/>
  <c r="Q105" i="29"/>
  <c r="Q62" i="29"/>
  <c r="Q103" i="23"/>
  <c r="Q60" i="23"/>
  <c r="K103" i="23"/>
  <c r="K60" i="23"/>
  <c r="N103" i="23"/>
  <c r="N60" i="23"/>
  <c r="R103" i="24"/>
  <c r="R60" i="24"/>
  <c r="K103" i="27"/>
  <c r="K60" i="27"/>
  <c r="P103" i="26"/>
  <c r="P60" i="26"/>
  <c r="R103" i="25"/>
  <c r="R60" i="25"/>
  <c r="K103" i="28"/>
  <c r="K60" i="28"/>
  <c r="L103" i="28"/>
  <c r="L60" i="28"/>
  <c r="O103" i="28"/>
  <c r="O60" i="28"/>
  <c r="L103" i="25"/>
  <c r="L60" i="25"/>
  <c r="S103" i="25"/>
  <c r="S60" i="25"/>
  <c r="O103" i="25"/>
  <c r="O60" i="25"/>
  <c r="S105" i="29"/>
  <c r="S62" i="29"/>
  <c r="F62" i="29"/>
  <c r="S103" i="23"/>
  <c r="S60" i="23"/>
  <c r="G103" i="23"/>
  <c r="G60" i="23"/>
  <c r="F103" i="24"/>
  <c r="F60" i="24"/>
  <c r="I103" i="24"/>
  <c r="I60" i="24"/>
  <c r="K103" i="24"/>
  <c r="K60" i="24"/>
  <c r="S103" i="27"/>
  <c r="S60" i="27"/>
  <c r="K103" i="26"/>
  <c r="K60" i="26"/>
  <c r="I103" i="26"/>
  <c r="I60" i="26"/>
  <c r="N84" i="26"/>
  <c r="N59" i="26"/>
  <c r="R84" i="26"/>
  <c r="R59" i="26"/>
  <c r="K84" i="28"/>
  <c r="K59" i="28"/>
  <c r="I84" i="25"/>
  <c r="I59" i="25"/>
  <c r="G84" i="25"/>
  <c r="H84" i="25"/>
  <c r="G86" i="29"/>
  <c r="I84" i="23"/>
  <c r="I59" i="23"/>
  <c r="L84" i="23"/>
  <c r="L59" i="23"/>
  <c r="H84" i="23"/>
  <c r="H59" i="23"/>
  <c r="R84" i="23"/>
  <c r="R59" i="23"/>
  <c r="S84" i="24"/>
  <c r="F84" i="27"/>
  <c r="F59" i="27"/>
  <c r="S84" i="27"/>
  <c r="S59" i="27"/>
  <c r="S84" i="26"/>
  <c r="S59" i="26"/>
  <c r="M84" i="26"/>
  <c r="M59" i="26"/>
  <c r="H84" i="26"/>
  <c r="H59" i="26"/>
  <c r="I84" i="24"/>
  <c r="K84" i="25"/>
  <c r="K59" i="25"/>
  <c r="O84" i="25"/>
  <c r="O59" i="25"/>
  <c r="P84" i="25"/>
  <c r="P59" i="25"/>
  <c r="O86" i="29"/>
  <c r="F84" i="23"/>
  <c r="F59" i="23"/>
  <c r="M84" i="23"/>
  <c r="M59" i="23"/>
  <c r="P84" i="23"/>
  <c r="P59" i="23"/>
  <c r="K84" i="23"/>
  <c r="K59" i="23"/>
  <c r="F84" i="24"/>
  <c r="N84" i="27"/>
  <c r="N59" i="27"/>
  <c r="H84" i="27"/>
  <c r="H59" i="27"/>
  <c r="J84" i="27"/>
  <c r="J59" i="27"/>
  <c r="P84" i="26"/>
  <c r="P59" i="26"/>
  <c r="I84" i="26"/>
  <c r="I59" i="26"/>
  <c r="N84" i="28"/>
  <c r="N59" i="28"/>
  <c r="K84" i="27"/>
  <c r="K59" i="27"/>
  <c r="H84" i="28"/>
  <c r="H59" i="28"/>
  <c r="S84" i="25"/>
  <c r="S59" i="25"/>
  <c r="J86" i="29"/>
  <c r="N84" i="23"/>
  <c r="N59" i="23"/>
  <c r="G84" i="23"/>
  <c r="G59" i="23"/>
  <c r="S84" i="23"/>
  <c r="S59" i="23"/>
  <c r="J84" i="24"/>
  <c r="M84" i="24"/>
  <c r="N84" i="24"/>
  <c r="H84" i="24"/>
  <c r="P84" i="27"/>
  <c r="P59" i="27"/>
  <c r="R84" i="27"/>
  <c r="R59" i="27"/>
  <c r="L84" i="27"/>
  <c r="L59" i="27"/>
  <c r="Q84" i="26"/>
  <c r="Q59" i="26"/>
  <c r="J84" i="23"/>
  <c r="J59" i="23"/>
  <c r="I84" i="27"/>
  <c r="I59" i="27"/>
  <c r="K84" i="26"/>
  <c r="L84" i="28"/>
  <c r="L59" i="28"/>
  <c r="P84" i="28"/>
  <c r="P59" i="28"/>
  <c r="M86" i="29"/>
  <c r="R86" i="29"/>
  <c r="O84" i="23"/>
  <c r="O59" i="23"/>
  <c r="R84" i="24"/>
  <c r="P84" i="24"/>
  <c r="Q84" i="27"/>
  <c r="Q59" i="27"/>
  <c r="P86" i="29"/>
  <c r="S84" i="28"/>
  <c r="S59" i="28"/>
  <c r="M84" i="28"/>
  <c r="M59" i="28"/>
  <c r="O84" i="28"/>
  <c r="O59" i="28"/>
  <c r="J84" i="28"/>
  <c r="J84" i="25"/>
  <c r="J59" i="25"/>
  <c r="F84" i="25"/>
  <c r="L86" i="29"/>
  <c r="I86" i="29"/>
  <c r="Q84" i="23"/>
  <c r="Q59" i="23"/>
  <c r="Q84" i="24"/>
  <c r="G84" i="24"/>
  <c r="G84" i="26"/>
  <c r="G59" i="26"/>
  <c r="K84" i="24"/>
  <c r="Q84" i="28"/>
  <c r="Q59" i="28"/>
  <c r="R84" i="28"/>
  <c r="R59" i="28"/>
  <c r="R84" i="25"/>
  <c r="R59" i="25"/>
  <c r="N84" i="25"/>
  <c r="N59" i="25"/>
  <c r="F86" i="29"/>
  <c r="Q86" i="29"/>
  <c r="K86" i="29"/>
  <c r="L84" i="24"/>
  <c r="O84" i="24"/>
  <c r="G84" i="27"/>
  <c r="L84" i="26"/>
  <c r="L59" i="26"/>
  <c r="O84" i="26"/>
  <c r="O59" i="26"/>
  <c r="F84" i="28"/>
  <c r="F59" i="28"/>
  <c r="G84" i="28"/>
  <c r="G59" i="28"/>
  <c r="I84" i="28"/>
  <c r="Q84" i="25"/>
  <c r="Q59" i="25"/>
  <c r="L84" i="25"/>
  <c r="L59" i="25"/>
  <c r="M84" i="25"/>
  <c r="M59" i="25"/>
  <c r="N86" i="29"/>
  <c r="H86" i="29"/>
  <c r="S86" i="29"/>
  <c r="O84" i="27"/>
  <c r="O59" i="27"/>
  <c r="M84" i="27"/>
  <c r="M59" i="27"/>
  <c r="F84" i="26"/>
  <c r="F59" i="26"/>
  <c r="J84" i="26"/>
  <c r="J59" i="26"/>
  <c r="H85" i="28"/>
  <c r="G78" i="28"/>
  <c r="H78" i="28"/>
  <c r="F78" i="25"/>
  <c r="F85" i="23"/>
  <c r="H78" i="27"/>
  <c r="H85" i="26"/>
  <c r="I87" i="29"/>
  <c r="H78" i="25"/>
  <c r="J78" i="25"/>
  <c r="G80" i="29"/>
  <c r="H80" i="29"/>
  <c r="I85" i="23"/>
  <c r="H78" i="23"/>
  <c r="G94" i="24"/>
  <c r="I78" i="24"/>
  <c r="J85" i="28"/>
  <c r="I85" i="28"/>
  <c r="I78" i="28"/>
  <c r="J78" i="28"/>
  <c r="I80" i="29"/>
  <c r="F78" i="23"/>
  <c r="G78" i="23"/>
  <c r="I78" i="23"/>
  <c r="G85" i="24"/>
  <c r="I94" i="24"/>
  <c r="H78" i="24"/>
  <c r="F85" i="26"/>
  <c r="K85" i="26"/>
  <c r="H78" i="26"/>
  <c r="K78" i="26"/>
  <c r="J87" i="29"/>
  <c r="G85" i="23"/>
  <c r="J78" i="23"/>
  <c r="J94" i="24"/>
  <c r="I85" i="24"/>
  <c r="H85" i="27"/>
  <c r="J78" i="26"/>
  <c r="F78" i="26"/>
  <c r="G87" i="29"/>
  <c r="G85" i="28"/>
  <c r="I85" i="25"/>
  <c r="J80" i="29"/>
  <c r="F85" i="27"/>
  <c r="F78" i="27"/>
  <c r="J78" i="27"/>
  <c r="I85" i="26"/>
  <c r="F85" i="28"/>
  <c r="F78" i="28"/>
  <c r="F85" i="25"/>
  <c r="H85" i="23"/>
  <c r="F85" i="24"/>
  <c r="G78" i="24"/>
  <c r="G78" i="27"/>
  <c r="G85" i="26"/>
  <c r="G78" i="26"/>
  <c r="H87" i="29"/>
  <c r="G85" i="25"/>
  <c r="I78" i="25"/>
  <c r="J85" i="23"/>
  <c r="J85" i="25"/>
  <c r="G78" i="25"/>
  <c r="F80" i="29"/>
  <c r="J85" i="24"/>
  <c r="H94" i="24"/>
  <c r="J78" i="24"/>
  <c r="I78" i="27"/>
  <c r="H85" i="24"/>
  <c r="F78" i="24"/>
  <c r="J85" i="27"/>
  <c r="I85" i="27"/>
  <c r="J85" i="26"/>
  <c r="I78" i="26"/>
  <c r="U383" i="3"/>
  <c r="AN48" i="3" s="1"/>
  <c r="AI383" i="3"/>
  <c r="BB272" i="3" s="1"/>
  <c r="W383" i="3"/>
  <c r="AP150" i="3" s="1"/>
  <c r="AB383" i="3"/>
  <c r="AU182" i="3" s="1"/>
  <c r="V383" i="3"/>
  <c r="AO15" i="3" s="1"/>
  <c r="AO428" i="3" s="1"/>
  <c r="F133" i="17" s="1"/>
  <c r="AH383" i="3"/>
  <c r="BA112" i="3" s="1"/>
  <c r="AD383" i="3"/>
  <c r="AW162" i="3" s="1"/>
  <c r="AA383" i="3"/>
  <c r="AT291" i="3" s="1"/>
  <c r="Z383" i="3"/>
  <c r="AS258" i="3" s="1"/>
  <c r="AG383" i="3"/>
  <c r="AZ277" i="3" s="1"/>
  <c r="Y383" i="3"/>
  <c r="AR300" i="3" s="1"/>
  <c r="AF383" i="3"/>
  <c r="AY179" i="3" s="1"/>
  <c r="X383" i="3"/>
  <c r="AQ5" i="3" s="1"/>
  <c r="AC383" i="3"/>
  <c r="AV67" i="3" s="1"/>
  <c r="AE383" i="3"/>
  <c r="AX299" i="3" s="1"/>
  <c r="F22" i="29"/>
  <c r="I31" i="28"/>
  <c r="I94" i="28" s="1"/>
  <c r="J31" i="28"/>
  <c r="J94" i="28" s="1"/>
  <c r="G31" i="27"/>
  <c r="G94" i="27" s="1"/>
  <c r="G22" i="27"/>
  <c r="K31" i="26"/>
  <c r="K94" i="26" s="1"/>
  <c r="F31" i="25"/>
  <c r="F94" i="25" s="1"/>
  <c r="G31" i="25"/>
  <c r="G94" i="25" s="1"/>
  <c r="H22" i="25"/>
  <c r="H59" i="25" s="1"/>
  <c r="K20" i="24"/>
  <c r="K83" i="24" s="1"/>
  <c r="N20" i="24"/>
  <c r="N83" i="24" s="1"/>
  <c r="S20" i="24"/>
  <c r="S83" i="24" s="1"/>
  <c r="H20" i="24"/>
  <c r="H83" i="24" s="1"/>
  <c r="R20" i="24"/>
  <c r="R83" i="24" s="1"/>
  <c r="I20" i="24"/>
  <c r="I83" i="24" s="1"/>
  <c r="M20" i="24"/>
  <c r="M83" i="24" s="1"/>
  <c r="G20" i="24"/>
  <c r="G83" i="24" s="1"/>
  <c r="Q20" i="24"/>
  <c r="Q83" i="24" s="1"/>
  <c r="L20" i="24"/>
  <c r="L83" i="24" s="1"/>
  <c r="O20" i="24"/>
  <c r="O83" i="24" s="1"/>
  <c r="P20" i="24"/>
  <c r="P83" i="24" s="1"/>
  <c r="J20" i="24"/>
  <c r="J83" i="24" s="1"/>
  <c r="AB383" i="2"/>
  <c r="AU289" i="2" s="1"/>
  <c r="U383" i="2"/>
  <c r="AN204" i="2" s="1"/>
  <c r="AC383" i="2"/>
  <c r="AV308" i="2" s="1"/>
  <c r="AG383" i="2"/>
  <c r="AZ310" i="2" s="1"/>
  <c r="AD383" i="2"/>
  <c r="AW313" i="2" s="1"/>
  <c r="Z383" i="2"/>
  <c r="AS300" i="2" s="1"/>
  <c r="AH383" i="2"/>
  <c r="BA12" i="2" s="1"/>
  <c r="AA383" i="2"/>
  <c r="AT8" i="2" s="1"/>
  <c r="AT431" i="2" s="1"/>
  <c r="K136" i="16" s="1"/>
  <c r="Y383" i="2"/>
  <c r="AR30" i="2" s="1"/>
  <c r="AR420" i="2" s="1"/>
  <c r="I125" i="16" s="1"/>
  <c r="AI383" i="2"/>
  <c r="BB147" i="2" s="1"/>
  <c r="V383" i="2"/>
  <c r="AO342" i="2" s="1"/>
  <c r="W383" i="2"/>
  <c r="AP187" i="2" s="1"/>
  <c r="AE383" i="2"/>
  <c r="AX117" i="2" s="1"/>
  <c r="X383" i="2"/>
  <c r="AQ205" i="2" s="1"/>
  <c r="AF383" i="2"/>
  <c r="AY29" i="2" s="1"/>
  <c r="J457" i="6"/>
  <c r="J456" i="6" s="1"/>
  <c r="J9" i="26" s="1"/>
  <c r="E506" i="7"/>
  <c r="F506" i="5"/>
  <c r="F457" i="6"/>
  <c r="F456" i="6" s="1"/>
  <c r="F9" i="26" s="1"/>
  <c r="G457" i="6"/>
  <c r="G456" i="6" s="1"/>
  <c r="G9" i="26" s="1"/>
  <c r="N505" i="7"/>
  <c r="S506" i="7"/>
  <c r="E457" i="8"/>
  <c r="E457" i="7"/>
  <c r="E456" i="7" s="1"/>
  <c r="E506" i="4"/>
  <c r="E457" i="10"/>
  <c r="E457" i="5"/>
  <c r="E456" i="5" s="1"/>
  <c r="E457" i="11"/>
  <c r="E457" i="9"/>
  <c r="E457" i="6"/>
  <c r="E457" i="4"/>
  <c r="E456" i="4" s="1"/>
  <c r="Q457" i="7"/>
  <c r="Q456" i="7" s="1"/>
  <c r="Q9" i="29" s="1"/>
  <c r="Q505" i="10"/>
  <c r="J506" i="11"/>
  <c r="S457" i="11"/>
  <c r="G506" i="10"/>
  <c r="S506" i="10"/>
  <c r="P457" i="10"/>
  <c r="P456" i="10" s="1"/>
  <c r="P9" i="23" s="1"/>
  <c r="P457" i="7"/>
  <c r="P456" i="7" s="1"/>
  <c r="P9" i="29" s="1"/>
  <c r="H506" i="4"/>
  <c r="Q457" i="11"/>
  <c r="M505" i="11"/>
  <c r="F506" i="11"/>
  <c r="F505" i="11"/>
  <c r="L506" i="11"/>
  <c r="R506" i="11"/>
  <c r="G506" i="11"/>
  <c r="L457" i="11"/>
  <c r="O457" i="11"/>
  <c r="H457" i="11"/>
  <c r="S505" i="5"/>
  <c r="P505" i="5"/>
  <c r="N506" i="5"/>
  <c r="R506" i="5"/>
  <c r="Q457" i="5"/>
  <c r="Q456" i="5" s="1"/>
  <c r="Q9" i="27" s="1"/>
  <c r="M457" i="5"/>
  <c r="M456" i="5" s="1"/>
  <c r="M9" i="27" s="1"/>
  <c r="I457" i="5"/>
  <c r="I456" i="5" s="1"/>
  <c r="I9" i="27" s="1"/>
  <c r="L457" i="5"/>
  <c r="L456" i="5" s="1"/>
  <c r="L9" i="27" s="1"/>
  <c r="E505" i="5"/>
  <c r="M505" i="6"/>
  <c r="H505" i="6"/>
  <c r="G506" i="6"/>
  <c r="F506" i="6"/>
  <c r="M506" i="6"/>
  <c r="O457" i="6"/>
  <c r="O456" i="6" s="1"/>
  <c r="O9" i="26" s="1"/>
  <c r="H457" i="6"/>
  <c r="H456" i="6" s="1"/>
  <c r="H9" i="26" s="1"/>
  <c r="O506" i="6"/>
  <c r="Q505" i="7"/>
  <c r="J505" i="7"/>
  <c r="O506" i="7"/>
  <c r="P506" i="7"/>
  <c r="Q506" i="7"/>
  <c r="I506" i="7"/>
  <c r="L457" i="7"/>
  <c r="L456" i="7" s="1"/>
  <c r="L9" i="29" s="1"/>
  <c r="K457" i="7"/>
  <c r="K456" i="7" s="1"/>
  <c r="K9" i="29" s="1"/>
  <c r="F505" i="10"/>
  <c r="K506" i="10"/>
  <c r="O506" i="10"/>
  <c r="G457" i="9"/>
  <c r="G456" i="9" s="1"/>
  <c r="I457" i="7"/>
  <c r="I456" i="7" s="1"/>
  <c r="I9" i="29" s="1"/>
  <c r="O505" i="11"/>
  <c r="O506" i="4"/>
  <c r="K505" i="11"/>
  <c r="K506" i="4"/>
  <c r="F505" i="4"/>
  <c r="H457" i="9"/>
  <c r="H456" i="9" s="1"/>
  <c r="Q457" i="9"/>
  <c r="Q456" i="9" s="1"/>
  <c r="S457" i="9"/>
  <c r="S456" i="9" s="1"/>
  <c r="I457" i="11"/>
  <c r="F506" i="4"/>
  <c r="F505" i="7"/>
  <c r="J506" i="7"/>
  <c r="K506" i="7"/>
  <c r="R505" i="7"/>
  <c r="P457" i="9"/>
  <c r="P456" i="9" s="1"/>
  <c r="R457" i="11"/>
  <c r="S505" i="4"/>
  <c r="N506" i="11"/>
  <c r="J457" i="8"/>
  <c r="J456" i="8" s="1"/>
  <c r="J9" i="28" s="1"/>
  <c r="M505" i="4"/>
  <c r="N506" i="8"/>
  <c r="N457" i="8"/>
  <c r="N456" i="8" s="1"/>
  <c r="N9" i="28" s="1"/>
  <c r="Q505" i="8"/>
  <c r="M506" i="8"/>
  <c r="J457" i="4"/>
  <c r="K457" i="4"/>
  <c r="O457" i="8"/>
  <c r="O456" i="8" s="1"/>
  <c r="O9" i="28" s="1"/>
  <c r="I505" i="4"/>
  <c r="I506" i="9"/>
  <c r="S506" i="4"/>
  <c r="J506" i="4"/>
  <c r="S505" i="9"/>
  <c r="L505" i="8"/>
  <c r="O505" i="4"/>
  <c r="M505" i="9"/>
  <c r="P506" i="9"/>
  <c r="N506" i="9"/>
  <c r="S505" i="8"/>
  <c r="L505" i="11"/>
  <c r="P505" i="11"/>
  <c r="M506" i="4"/>
  <c r="I506" i="4"/>
  <c r="O505" i="8"/>
  <c r="O506" i="9"/>
  <c r="J505" i="10"/>
  <c r="L505" i="10"/>
  <c r="G505" i="10"/>
  <c r="H506" i="10"/>
  <c r="I457" i="10"/>
  <c r="I456" i="10" s="1"/>
  <c r="I9" i="23" s="1"/>
  <c r="R457" i="10"/>
  <c r="R456" i="10" s="1"/>
  <c r="R9" i="23" s="1"/>
  <c r="F457" i="10"/>
  <c r="F456" i="10" s="1"/>
  <c r="F9" i="23" s="1"/>
  <c r="M505" i="10"/>
  <c r="L506" i="10"/>
  <c r="R506" i="9"/>
  <c r="P505" i="4"/>
  <c r="P505" i="8"/>
  <c r="R505" i="8"/>
  <c r="P506" i="8"/>
  <c r="G506" i="5"/>
  <c r="K506" i="5"/>
  <c r="K457" i="5"/>
  <c r="K456" i="5" s="1"/>
  <c r="K9" i="27" s="1"/>
  <c r="R506" i="4"/>
  <c r="N505" i="4"/>
  <c r="E505" i="11"/>
  <c r="L506" i="4"/>
  <c r="P506" i="4"/>
  <c r="N506" i="4"/>
  <c r="G506" i="4"/>
  <c r="N457" i="11"/>
  <c r="E505" i="4"/>
  <c r="L457" i="4"/>
  <c r="I505" i="9"/>
  <c r="H505" i="8"/>
  <c r="K505" i="4"/>
  <c r="G505" i="4"/>
  <c r="F457" i="4"/>
  <c r="R506" i="8"/>
  <c r="F505" i="8"/>
  <c r="Q505" i="4"/>
  <c r="Q505" i="9"/>
  <c r="H506" i="9"/>
  <c r="R505" i="4"/>
  <c r="S506" i="8"/>
  <c r="H506" i="8"/>
  <c r="E505" i="8"/>
  <c r="I505" i="8"/>
  <c r="G506" i="8"/>
  <c r="K506" i="8"/>
  <c r="G505" i="8"/>
  <c r="M505" i="8"/>
  <c r="O506" i="8"/>
  <c r="E506" i="8"/>
  <c r="I506" i="8"/>
  <c r="Q506" i="8"/>
  <c r="F506" i="8"/>
  <c r="J506" i="8"/>
  <c r="J505" i="8"/>
  <c r="L506" i="8"/>
  <c r="F457" i="8"/>
  <c r="F456" i="8" s="1"/>
  <c r="F9" i="28" s="1"/>
  <c r="K457" i="8"/>
  <c r="K456" i="8" s="1"/>
  <c r="K9" i="28" s="1"/>
  <c r="H457" i="8"/>
  <c r="H456" i="8" s="1"/>
  <c r="H9" i="28" s="1"/>
  <c r="M457" i="8"/>
  <c r="M456" i="8" s="1"/>
  <c r="M9" i="28" s="1"/>
  <c r="P457" i="8"/>
  <c r="P456" i="8" s="1"/>
  <c r="P9" i="28" s="1"/>
  <c r="K505" i="8"/>
  <c r="N505" i="8"/>
  <c r="R505" i="9"/>
  <c r="G505" i="9"/>
  <c r="L506" i="9"/>
  <c r="F505" i="9"/>
  <c r="J505" i="9"/>
  <c r="N505" i="9"/>
  <c r="S506" i="9"/>
  <c r="H505" i="9"/>
  <c r="L505" i="9"/>
  <c r="P505" i="9"/>
  <c r="E505" i="9"/>
  <c r="K505" i="9"/>
  <c r="O505" i="9"/>
  <c r="M506" i="9"/>
  <c r="F506" i="9"/>
  <c r="J506" i="9"/>
  <c r="L457" i="9"/>
  <c r="L456" i="9" s="1"/>
  <c r="R457" i="9"/>
  <c r="R456" i="9" s="1"/>
  <c r="K506" i="9"/>
  <c r="O457" i="9"/>
  <c r="O456" i="9" s="1"/>
  <c r="Q506" i="9"/>
  <c r="E506" i="9"/>
  <c r="G506" i="9"/>
  <c r="M457" i="7"/>
  <c r="M456" i="7" s="1"/>
  <c r="M9" i="29" s="1"/>
  <c r="S457" i="7"/>
  <c r="S456" i="7" s="1"/>
  <c r="S9" i="29" s="1"/>
  <c r="G457" i="7"/>
  <c r="G456" i="7" s="1"/>
  <c r="G9" i="29" s="1"/>
  <c r="H457" i="7"/>
  <c r="H456" i="7" s="1"/>
  <c r="H9" i="29" s="1"/>
  <c r="R505" i="11"/>
  <c r="R505" i="10"/>
  <c r="E506" i="10"/>
  <c r="P505" i="10"/>
  <c r="E505" i="10"/>
  <c r="I505" i="10"/>
  <c r="N506" i="10"/>
  <c r="R506" i="10"/>
  <c r="K505" i="10"/>
  <c r="H505" i="10"/>
  <c r="M506" i="10"/>
  <c r="O505" i="10"/>
  <c r="Q506" i="10"/>
  <c r="F506" i="10"/>
  <c r="I506" i="10"/>
  <c r="Q457" i="10"/>
  <c r="Q456" i="10" s="1"/>
  <c r="Q9" i="23" s="1"/>
  <c r="K457" i="10"/>
  <c r="K456" i="10" s="1"/>
  <c r="K9" i="23" s="1"/>
  <c r="L457" i="10"/>
  <c r="L456" i="10" s="1"/>
  <c r="L9" i="23" s="1"/>
  <c r="M457" i="10"/>
  <c r="M456" i="10" s="1"/>
  <c r="M9" i="23" s="1"/>
  <c r="J457" i="10"/>
  <c r="J456" i="10" s="1"/>
  <c r="J9" i="23" s="1"/>
  <c r="N505" i="10"/>
  <c r="J506" i="10"/>
  <c r="S505" i="10"/>
  <c r="P506" i="10"/>
  <c r="I505" i="5"/>
  <c r="G505" i="6"/>
  <c r="L506" i="6"/>
  <c r="L505" i="6"/>
  <c r="P505" i="7"/>
  <c r="H506" i="7"/>
  <c r="K505" i="7"/>
  <c r="O505" i="7"/>
  <c r="E505" i="7"/>
  <c r="I505" i="7"/>
  <c r="M505" i="7"/>
  <c r="S505" i="7"/>
  <c r="H505" i="7"/>
  <c r="N506" i="7"/>
  <c r="L505" i="7"/>
  <c r="F506" i="7"/>
  <c r="M506" i="7"/>
  <c r="R506" i="7"/>
  <c r="G506" i="7"/>
  <c r="L506" i="7"/>
  <c r="J505" i="4"/>
  <c r="J505" i="11"/>
  <c r="G505" i="11"/>
  <c r="P506" i="11"/>
  <c r="E506" i="11"/>
  <c r="I506" i="11"/>
  <c r="F457" i="11"/>
  <c r="N505" i="11"/>
  <c r="H505" i="11"/>
  <c r="P457" i="11"/>
  <c r="K505" i="5"/>
  <c r="O505" i="6"/>
  <c r="Q505" i="6"/>
  <c r="Q506" i="6"/>
  <c r="S505" i="11"/>
  <c r="M506" i="11"/>
  <c r="Q506" i="11"/>
  <c r="I505" i="11"/>
  <c r="Q505" i="11"/>
  <c r="K506" i="11"/>
  <c r="O506" i="11"/>
  <c r="S506" i="11"/>
  <c r="J505" i="5"/>
  <c r="G505" i="7"/>
  <c r="H506" i="11"/>
  <c r="G505" i="5"/>
  <c r="R505" i="5"/>
  <c r="O505" i="5"/>
  <c r="H505" i="5"/>
  <c r="M506" i="5"/>
  <c r="Q506" i="5"/>
  <c r="E506" i="5"/>
  <c r="I506" i="5"/>
  <c r="M505" i="5"/>
  <c r="O506" i="5"/>
  <c r="S506" i="5"/>
  <c r="F505" i="5"/>
  <c r="N505" i="5"/>
  <c r="P506" i="5"/>
  <c r="Q505" i="5"/>
  <c r="P457" i="5"/>
  <c r="P456" i="5" s="1"/>
  <c r="P9" i="27" s="1"/>
  <c r="R457" i="5"/>
  <c r="R456" i="5" s="1"/>
  <c r="R9" i="27" s="1"/>
  <c r="S457" i="5"/>
  <c r="S456" i="5" s="1"/>
  <c r="S9" i="27" s="1"/>
  <c r="O457" i="5"/>
  <c r="O456" i="5" s="1"/>
  <c r="O9" i="27" s="1"/>
  <c r="F457" i="5"/>
  <c r="F456" i="5" s="1"/>
  <c r="F9" i="27" s="1"/>
  <c r="G457" i="5"/>
  <c r="G456" i="5" s="1"/>
  <c r="G9" i="27" s="1"/>
  <c r="J457" i="5"/>
  <c r="J456" i="5" s="1"/>
  <c r="J9" i="27" s="1"/>
  <c r="J506" i="5"/>
  <c r="L506" i="5"/>
  <c r="L505" i="5"/>
  <c r="H506" i="5"/>
  <c r="Q506" i="4"/>
  <c r="L505" i="4"/>
  <c r="H505" i="4"/>
  <c r="N457" i="4"/>
  <c r="F505" i="6"/>
  <c r="S505" i="6"/>
  <c r="J505" i="6"/>
  <c r="K506" i="6"/>
  <c r="E505" i="6"/>
  <c r="P506" i="6"/>
  <c r="N505" i="6"/>
  <c r="S506" i="6"/>
  <c r="H506" i="6"/>
  <c r="R505" i="6"/>
  <c r="K505" i="6"/>
  <c r="I506" i="6"/>
  <c r="R506" i="6"/>
  <c r="S457" i="6"/>
  <c r="S456" i="6" s="1"/>
  <c r="S9" i="26" s="1"/>
  <c r="K457" i="6"/>
  <c r="K456" i="6" s="1"/>
  <c r="K9" i="26" s="1"/>
  <c r="N506" i="6"/>
  <c r="Q457" i="6"/>
  <c r="Q456" i="6" s="1"/>
  <c r="Q9" i="26" s="1"/>
  <c r="P505" i="6"/>
  <c r="I505" i="6"/>
  <c r="E506" i="6"/>
  <c r="J506" i="6"/>
  <c r="O457" i="7"/>
  <c r="O456" i="7" s="1"/>
  <c r="O9" i="29" s="1"/>
  <c r="F457" i="9"/>
  <c r="F456" i="9" s="1"/>
  <c r="K457" i="11"/>
  <c r="R457" i="7"/>
  <c r="L457" i="6"/>
  <c r="F457" i="7"/>
  <c r="H457" i="5"/>
  <c r="G457" i="4"/>
  <c r="S457" i="8"/>
  <c r="P457" i="6"/>
  <c r="P456" i="6" s="1"/>
  <c r="P9" i="26" s="1"/>
  <c r="R457" i="8"/>
  <c r="R456" i="8" s="1"/>
  <c r="R9" i="28" s="1"/>
  <c r="S457" i="4"/>
  <c r="R457" i="4"/>
  <c r="N457" i="7"/>
  <c r="M457" i="4"/>
  <c r="R457" i="6"/>
  <c r="R456" i="6" s="1"/>
  <c r="R9" i="26" s="1"/>
  <c r="I457" i="6"/>
  <c r="N457" i="5"/>
  <c r="N456" i="5" s="1"/>
  <c r="N9" i="27" s="1"/>
  <c r="Q457" i="8"/>
  <c r="Q456" i="8" s="1"/>
  <c r="Q9" i="28" s="1"/>
  <c r="G457" i="11"/>
  <c r="N457" i="10"/>
  <c r="N456" i="10" s="1"/>
  <c r="N9" i="23" s="1"/>
  <c r="P457" i="4"/>
  <c r="G457" i="8"/>
  <c r="G456" i="8" s="1"/>
  <c r="G9" i="28" s="1"/>
  <c r="Q457" i="4"/>
  <c r="I457" i="8"/>
  <c r="I456" i="8" s="1"/>
  <c r="I9" i="28" s="1"/>
  <c r="I457" i="9"/>
  <c r="I456" i="9" s="1"/>
  <c r="M457" i="9"/>
  <c r="M456" i="9" s="1"/>
  <c r="H457" i="4"/>
  <c r="I457" i="4"/>
  <c r="N457" i="6"/>
  <c r="N456" i="6" s="1"/>
  <c r="N9" i="26" s="1"/>
  <c r="J457" i="11"/>
  <c r="O457" i="4"/>
  <c r="M457" i="6"/>
  <c r="M456" i="6" s="1"/>
  <c r="M9" i="26" s="1"/>
  <c r="O457" i="10"/>
  <c r="O456" i="10" s="1"/>
  <c r="O9" i="23" s="1"/>
  <c r="S457" i="10"/>
  <c r="S456" i="10" s="1"/>
  <c r="S9" i="23" s="1"/>
  <c r="H457" i="10"/>
  <c r="H456" i="10" s="1"/>
  <c r="H9" i="23" s="1"/>
  <c r="K457" i="9"/>
  <c r="N457" i="9"/>
  <c r="N456" i="9" s="1"/>
  <c r="M457" i="11"/>
  <c r="L457" i="8"/>
  <c r="L456" i="8" s="1"/>
  <c r="L9" i="28" s="1"/>
  <c r="G457" i="10"/>
  <c r="G456" i="10" s="1"/>
  <c r="G9" i="23" s="1"/>
  <c r="J457" i="7"/>
  <c r="J457" i="9"/>
  <c r="J456" i="9" s="1"/>
  <c r="H387" i="2"/>
  <c r="H10" i="16" s="1"/>
  <c r="E387" i="2"/>
  <c r="Q461" i="2"/>
  <c r="H460" i="2"/>
  <c r="S460" i="2"/>
  <c r="O461" i="2"/>
  <c r="K461" i="2"/>
  <c r="P461" i="2"/>
  <c r="N387" i="2"/>
  <c r="N10" i="16" s="1"/>
  <c r="J460" i="2"/>
  <c r="R461" i="2"/>
  <c r="F387" i="2"/>
  <c r="F10" i="16" s="1"/>
  <c r="Q387" i="2"/>
  <c r="Q10" i="16" s="1"/>
  <c r="G461" i="2"/>
  <c r="M462" i="2"/>
  <c r="P460" i="2"/>
  <c r="P387" i="2"/>
  <c r="P10" i="16" s="1"/>
  <c r="O460" i="2"/>
  <c r="N461" i="2"/>
  <c r="K462" i="2"/>
  <c r="R460" i="2"/>
  <c r="G460" i="2"/>
  <c r="I461" i="2"/>
  <c r="R462" i="2"/>
  <c r="N460" i="2"/>
  <c r="F462" i="2"/>
  <c r="F461" i="2"/>
  <c r="E460" i="2"/>
  <c r="Q459" i="2"/>
  <c r="K387" i="2"/>
  <c r="K10" i="16" s="1"/>
  <c r="L387" i="2"/>
  <c r="L10" i="16" s="1"/>
  <c r="P459" i="2"/>
  <c r="G387" i="2"/>
  <c r="G10" i="16" s="1"/>
  <c r="P462" i="2"/>
  <c r="I459" i="2"/>
  <c r="Q460" i="2"/>
  <c r="R387" i="2"/>
  <c r="R10" i="16" s="1"/>
  <c r="L460" i="2"/>
  <c r="S387" i="2"/>
  <c r="S10" i="16" s="1"/>
  <c r="H459" i="2"/>
  <c r="J462" i="2"/>
  <c r="M460" i="2"/>
  <c r="J459" i="2"/>
  <c r="M387" i="2"/>
  <c r="M10" i="16" s="1"/>
  <c r="H461" i="2"/>
  <c r="S459" i="2"/>
  <c r="N462" i="2"/>
  <c r="H462" i="2"/>
  <c r="L461" i="2"/>
  <c r="G459" i="2"/>
  <c r="I460" i="2"/>
  <c r="G462" i="2"/>
  <c r="K460" i="2"/>
  <c r="O462" i="2"/>
  <c r="L462" i="2"/>
  <c r="F459" i="2"/>
  <c r="J461" i="2"/>
  <c r="I462" i="2"/>
  <c r="S461" i="2"/>
  <c r="S462" i="2"/>
  <c r="R459" i="2"/>
  <c r="M461" i="2"/>
  <c r="F460" i="2"/>
  <c r="E461" i="2"/>
  <c r="Q462" i="2"/>
  <c r="O387" i="2"/>
  <c r="O10" i="16" s="1"/>
  <c r="N459" i="2"/>
  <c r="O459" i="2"/>
  <c r="I387" i="2"/>
  <c r="I10" i="16" s="1"/>
  <c r="K459" i="2"/>
  <c r="L459" i="2"/>
  <c r="J387" i="2"/>
  <c r="J10" i="16" s="1"/>
  <c r="M459" i="2"/>
  <c r="BB322" i="3" l="1"/>
  <c r="BB270" i="3"/>
  <c r="BB267" i="3"/>
  <c r="BB214" i="3"/>
  <c r="BB251" i="3"/>
  <c r="BB219" i="3"/>
  <c r="BB245" i="3"/>
  <c r="BB283" i="3"/>
  <c r="Q71" i="20"/>
  <c r="R71" i="20" s="1"/>
  <c r="S71" i="20" s="1"/>
  <c r="T71" i="20" s="1"/>
  <c r="U71" i="20" s="1"/>
  <c r="G71" i="20" s="1"/>
  <c r="G90" i="20" s="1"/>
  <c r="G109" i="20" s="1"/>
  <c r="F71" i="20"/>
  <c r="F90" i="20" s="1"/>
  <c r="F109" i="20" s="1"/>
  <c r="O109" i="20" s="1"/>
  <c r="P109" i="20" s="1"/>
  <c r="Q109" i="20" s="1"/>
  <c r="Q66" i="20"/>
  <c r="R66" i="20" s="1"/>
  <c r="S66" i="20" s="1"/>
  <c r="T66" i="20" s="1"/>
  <c r="U66" i="20" s="1"/>
  <c r="G66" i="20" s="1"/>
  <c r="G85" i="20" s="1"/>
  <c r="G104" i="20" s="1"/>
  <c r="F85" i="20"/>
  <c r="F104" i="20" s="1"/>
  <c r="BA158" i="3"/>
  <c r="E85" i="29"/>
  <c r="AD22" i="21"/>
  <c r="AE22" i="21" s="1"/>
  <c r="AF22" i="21" s="1"/>
  <c r="AG22" i="21" s="1"/>
  <c r="AH22" i="21" s="1"/>
  <c r="J22" i="21" s="1"/>
  <c r="C48" i="21"/>
  <c r="O100" i="21" s="1"/>
  <c r="AD21" i="21"/>
  <c r="AE21" i="21" s="1"/>
  <c r="AF21" i="21" s="1"/>
  <c r="AG21" i="21" s="1"/>
  <c r="AH21" i="21" s="1"/>
  <c r="J21" i="21" s="1"/>
  <c r="C47" i="21"/>
  <c r="O99" i="21" s="1"/>
  <c r="Y11" i="21"/>
  <c r="Z11" i="21" s="1"/>
  <c r="AA11" i="21" s="1"/>
  <c r="AB11" i="21" s="1"/>
  <c r="AC11" i="21" s="1"/>
  <c r="I11" i="21" s="1"/>
  <c r="B37" i="21"/>
  <c r="O71" i="21" s="1"/>
  <c r="AD15" i="21"/>
  <c r="AE15" i="21" s="1"/>
  <c r="AF15" i="21" s="1"/>
  <c r="AG15" i="21" s="1"/>
  <c r="AH15" i="21" s="1"/>
  <c r="J15" i="21" s="1"/>
  <c r="AD13" i="21"/>
  <c r="AE13" i="21" s="1"/>
  <c r="AF13" i="21" s="1"/>
  <c r="AG13" i="21" s="1"/>
  <c r="AH13" i="21" s="1"/>
  <c r="J13" i="21" s="1"/>
  <c r="AD14" i="21"/>
  <c r="AE14" i="21" s="1"/>
  <c r="AF14" i="21" s="1"/>
  <c r="AG14" i="21" s="1"/>
  <c r="AH14" i="21" s="1"/>
  <c r="J14" i="21" s="1"/>
  <c r="AD16" i="21"/>
  <c r="AE16" i="21" s="1"/>
  <c r="AF16" i="21" s="1"/>
  <c r="AG16" i="21" s="1"/>
  <c r="AH16" i="21" s="1"/>
  <c r="J16" i="21" s="1"/>
  <c r="AD23" i="21"/>
  <c r="AE23" i="21" s="1"/>
  <c r="AF23" i="21" s="1"/>
  <c r="AG23" i="21" s="1"/>
  <c r="AH23" i="21" s="1"/>
  <c r="J23" i="21" s="1"/>
  <c r="C49" i="21"/>
  <c r="O101" i="21" s="1"/>
  <c r="AD20" i="21"/>
  <c r="AE20" i="21" s="1"/>
  <c r="AF20" i="21" s="1"/>
  <c r="AG20" i="21" s="1"/>
  <c r="AH20" i="21" s="1"/>
  <c r="J20" i="21" s="1"/>
  <c r="C46" i="21"/>
  <c r="O98" i="21" s="1"/>
  <c r="AD18" i="21"/>
  <c r="AE18" i="21" s="1"/>
  <c r="AF18" i="21" s="1"/>
  <c r="AG18" i="21" s="1"/>
  <c r="AH18" i="21" s="1"/>
  <c r="J18" i="21" s="1"/>
  <c r="AD19" i="21"/>
  <c r="AE19" i="21" s="1"/>
  <c r="AF19" i="21" s="1"/>
  <c r="AG19" i="21" s="1"/>
  <c r="AH19" i="21" s="1"/>
  <c r="J19" i="21" s="1"/>
  <c r="AD12" i="21"/>
  <c r="AE12" i="21" s="1"/>
  <c r="AF12" i="21" s="1"/>
  <c r="AG12" i="21" s="1"/>
  <c r="AH12" i="21" s="1"/>
  <c r="J12" i="21" s="1"/>
  <c r="AD17" i="21"/>
  <c r="AE17" i="21" s="1"/>
  <c r="AF17" i="21" s="1"/>
  <c r="AG17" i="21" s="1"/>
  <c r="AH17" i="21" s="1"/>
  <c r="J17" i="21" s="1"/>
  <c r="C43" i="21"/>
  <c r="O95" i="21" s="1"/>
  <c r="E84" i="29"/>
  <c r="E79" i="29"/>
  <c r="E83" i="29"/>
  <c r="E81" i="29"/>
  <c r="D81" i="29"/>
  <c r="E77" i="29"/>
  <c r="E80" i="29"/>
  <c r="E78" i="29"/>
  <c r="O90" i="20"/>
  <c r="P90" i="20" s="1"/>
  <c r="Q90" i="20" s="1"/>
  <c r="O85" i="20"/>
  <c r="P85" i="20" s="1"/>
  <c r="Q85" i="20" s="1"/>
  <c r="C81" i="29"/>
  <c r="E82" i="29"/>
  <c r="D82" i="29"/>
  <c r="E76" i="29"/>
  <c r="D79" i="29"/>
  <c r="D76" i="29"/>
  <c r="C83" i="29"/>
  <c r="C85" i="29"/>
  <c r="C76" i="29"/>
  <c r="C78" i="29"/>
  <c r="C84" i="29"/>
  <c r="D77" i="29"/>
  <c r="C79" i="29"/>
  <c r="D85" i="29"/>
  <c r="D84" i="29"/>
  <c r="C82" i="29"/>
  <c r="C77" i="29"/>
  <c r="D83" i="29"/>
  <c r="D78" i="29"/>
  <c r="AN254" i="3"/>
  <c r="AN269" i="3"/>
  <c r="AN134" i="3"/>
  <c r="AN332" i="3"/>
  <c r="AN310" i="3"/>
  <c r="AN221" i="3"/>
  <c r="AN142" i="3"/>
  <c r="AN243" i="3"/>
  <c r="AN212" i="3"/>
  <c r="AN148" i="3"/>
  <c r="AS243" i="3"/>
  <c r="AN190" i="3"/>
  <c r="AN318" i="3"/>
  <c r="BA270" i="3"/>
  <c r="BA237" i="3"/>
  <c r="BA285" i="3"/>
  <c r="BB286" i="3"/>
  <c r="BB27" i="3"/>
  <c r="BB402" i="3" s="1"/>
  <c r="S107" i="17" s="1"/>
  <c r="BA310" i="3"/>
  <c r="BA366" i="3"/>
  <c r="BB149" i="3"/>
  <c r="BB316" i="3"/>
  <c r="AW230" i="3"/>
  <c r="AN284" i="3"/>
  <c r="BB158" i="3"/>
  <c r="AN203" i="3"/>
  <c r="BA214" i="3"/>
  <c r="AN362" i="3"/>
  <c r="BB156" i="3"/>
  <c r="BB300" i="3"/>
  <c r="BA172" i="3"/>
  <c r="BA142" i="3"/>
  <c r="E91" i="23"/>
  <c r="D91" i="25"/>
  <c r="E91" i="27"/>
  <c r="D91" i="24"/>
  <c r="E91" i="25"/>
  <c r="C91" i="25"/>
  <c r="D91" i="26"/>
  <c r="C91" i="27"/>
  <c r="E91" i="24"/>
  <c r="E91" i="26"/>
  <c r="C91" i="24"/>
  <c r="C91" i="28"/>
  <c r="D91" i="23"/>
  <c r="E91" i="28"/>
  <c r="D91" i="27"/>
  <c r="D91" i="28"/>
  <c r="C91" i="26"/>
  <c r="C91" i="23"/>
  <c r="AO301" i="3"/>
  <c r="AO254" i="3"/>
  <c r="AO99" i="3"/>
  <c r="AO134" i="3"/>
  <c r="AO300" i="3"/>
  <c r="AP299" i="3"/>
  <c r="AP298" i="3"/>
  <c r="AP331" i="3"/>
  <c r="AP179" i="3"/>
  <c r="AP342" i="3"/>
  <c r="AP316" i="3"/>
  <c r="AP363" i="3"/>
  <c r="AU261" i="3"/>
  <c r="E95" i="29"/>
  <c r="E101" i="29"/>
  <c r="C92" i="29"/>
  <c r="C96" i="29"/>
  <c r="D94" i="29"/>
  <c r="C97" i="29"/>
  <c r="E99" i="29"/>
  <c r="C102" i="29"/>
  <c r="D101" i="29"/>
  <c r="D100" i="29"/>
  <c r="E91" i="29"/>
  <c r="E96" i="29"/>
  <c r="D91" i="29"/>
  <c r="C93" i="29"/>
  <c r="C90" i="29"/>
  <c r="C95" i="29"/>
  <c r="E104" i="29"/>
  <c r="D102" i="29"/>
  <c r="C98" i="29"/>
  <c r="D97" i="29"/>
  <c r="C100" i="29"/>
  <c r="C99" i="29"/>
  <c r="C103" i="29"/>
  <c r="C94" i="29"/>
  <c r="C104" i="29"/>
  <c r="D104" i="29"/>
  <c r="C91" i="29"/>
  <c r="C101" i="29"/>
  <c r="D103" i="29"/>
  <c r="E103" i="29"/>
  <c r="D90" i="29"/>
  <c r="D93" i="29"/>
  <c r="D92" i="29"/>
  <c r="E90" i="29"/>
  <c r="D95" i="29"/>
  <c r="D99" i="29"/>
  <c r="D96" i="29"/>
  <c r="E88" i="29"/>
  <c r="D98" i="29"/>
  <c r="E94" i="29"/>
  <c r="E92" i="29"/>
  <c r="E98" i="29"/>
  <c r="E102" i="29"/>
  <c r="E89" i="29"/>
  <c r="E100" i="29"/>
  <c r="E97" i="29"/>
  <c r="E93" i="29"/>
  <c r="AP228" i="3"/>
  <c r="AW342" i="3"/>
  <c r="AN246" i="3"/>
  <c r="BA374" i="3"/>
  <c r="AN333" i="3"/>
  <c r="AN300" i="3"/>
  <c r="AU157" i="2"/>
  <c r="AU238" i="2"/>
  <c r="AW102" i="2"/>
  <c r="AV370" i="2"/>
  <c r="AV293" i="2"/>
  <c r="AV134" i="2"/>
  <c r="AV285" i="2"/>
  <c r="AV342" i="2"/>
  <c r="AV54" i="2"/>
  <c r="AV101" i="2"/>
  <c r="AV358" i="2"/>
  <c r="AV237" i="2"/>
  <c r="AV38" i="2"/>
  <c r="AV264" i="2"/>
  <c r="AV294" i="2"/>
  <c r="AV306" i="2"/>
  <c r="AU99" i="3"/>
  <c r="AU286" i="3"/>
  <c r="AW156" i="3"/>
  <c r="AR347" i="3"/>
  <c r="AW365" i="3"/>
  <c r="AN198" i="2"/>
  <c r="AN286" i="2"/>
  <c r="AV118" i="2"/>
  <c r="AV172" i="2"/>
  <c r="AV114" i="2"/>
  <c r="AV37" i="2"/>
  <c r="AN342" i="2"/>
  <c r="BB190" i="2"/>
  <c r="AV110" i="2"/>
  <c r="AV62" i="2"/>
  <c r="AV76" i="2"/>
  <c r="AV70" i="2"/>
  <c r="AV150" i="2"/>
  <c r="AV302" i="2"/>
  <c r="AV318" i="2"/>
  <c r="AN305" i="2"/>
  <c r="AN262" i="2"/>
  <c r="AZ299" i="3"/>
  <c r="AN230" i="2"/>
  <c r="AV238" i="2"/>
  <c r="AN334" i="2"/>
  <c r="AN113" i="2"/>
  <c r="AV142" i="2"/>
  <c r="AN254" i="2"/>
  <c r="AN294" i="2"/>
  <c r="AN32" i="2"/>
  <c r="AN280" i="2"/>
  <c r="AN194" i="2"/>
  <c r="AZ141" i="3"/>
  <c r="AZ123" i="3"/>
  <c r="AZ408" i="3" s="1"/>
  <c r="Q113" i="17" s="1"/>
  <c r="Q201" i="17" s="1"/>
  <c r="AZ261" i="3"/>
  <c r="H59" i="24"/>
  <c r="M61" i="29"/>
  <c r="N61" i="29"/>
  <c r="J59" i="24"/>
  <c r="G61" i="29"/>
  <c r="G88" i="29"/>
  <c r="D88" i="29" s="1"/>
  <c r="P61" i="29"/>
  <c r="Q61" i="29"/>
  <c r="F61" i="29"/>
  <c r="I61" i="29"/>
  <c r="R61" i="29"/>
  <c r="O61" i="29"/>
  <c r="H61" i="29"/>
  <c r="J61" i="29"/>
  <c r="L61" i="29"/>
  <c r="K61" i="29"/>
  <c r="S61" i="29"/>
  <c r="Q127" i="29"/>
  <c r="H89" i="29"/>
  <c r="D89" i="29" s="1"/>
  <c r="R127" i="29"/>
  <c r="S127" i="29"/>
  <c r="M59" i="24"/>
  <c r="G59" i="24"/>
  <c r="P59" i="24"/>
  <c r="F59" i="24"/>
  <c r="Q59" i="24"/>
  <c r="R59" i="24"/>
  <c r="K59" i="24"/>
  <c r="E90" i="26"/>
  <c r="E81" i="26"/>
  <c r="E106" i="26"/>
  <c r="O59" i="24"/>
  <c r="S59" i="24"/>
  <c r="L59" i="24"/>
  <c r="N59" i="24"/>
  <c r="I98" i="24"/>
  <c r="C98" i="24" s="1"/>
  <c r="N101" i="24"/>
  <c r="N124" i="24" s="1"/>
  <c r="S94" i="24"/>
  <c r="E94" i="24" s="1"/>
  <c r="L89" i="24"/>
  <c r="D89" i="24" s="1"/>
  <c r="E96" i="26"/>
  <c r="E104" i="26"/>
  <c r="D89" i="26"/>
  <c r="E102" i="26"/>
  <c r="S126" i="26"/>
  <c r="O125" i="26"/>
  <c r="G126" i="26"/>
  <c r="D110" i="26"/>
  <c r="C81" i="26"/>
  <c r="E88" i="26"/>
  <c r="E98" i="26"/>
  <c r="E79" i="26"/>
  <c r="C106" i="26"/>
  <c r="E94" i="26"/>
  <c r="C89" i="26"/>
  <c r="D93" i="26"/>
  <c r="E77" i="26"/>
  <c r="C79" i="26"/>
  <c r="D90" i="26"/>
  <c r="D79" i="26"/>
  <c r="R125" i="26"/>
  <c r="O126" i="26"/>
  <c r="D107" i="26"/>
  <c r="E95" i="26"/>
  <c r="D80" i="26"/>
  <c r="Q126" i="26"/>
  <c r="E74" i="26"/>
  <c r="C98" i="26"/>
  <c r="E107" i="26"/>
  <c r="D106" i="26"/>
  <c r="C90" i="26"/>
  <c r="E89" i="26"/>
  <c r="D97" i="26"/>
  <c r="C110" i="26"/>
  <c r="E93" i="26"/>
  <c r="E105" i="26"/>
  <c r="C111" i="26"/>
  <c r="D92" i="26"/>
  <c r="E80" i="26"/>
  <c r="E75" i="26"/>
  <c r="C101" i="26"/>
  <c r="D95" i="26"/>
  <c r="D74" i="26"/>
  <c r="C96" i="26"/>
  <c r="E85" i="26"/>
  <c r="N125" i="26"/>
  <c r="M126" i="26"/>
  <c r="C82" i="26"/>
  <c r="E87" i="26"/>
  <c r="E78" i="26"/>
  <c r="E108" i="26"/>
  <c r="C86" i="26"/>
  <c r="C75" i="26"/>
  <c r="E112" i="26"/>
  <c r="E82" i="26"/>
  <c r="D101" i="26"/>
  <c r="E99" i="26"/>
  <c r="D86" i="26"/>
  <c r="D109" i="26"/>
  <c r="D88" i="26"/>
  <c r="E113" i="26"/>
  <c r="D102" i="26"/>
  <c r="E76" i="26"/>
  <c r="E97" i="26"/>
  <c r="D112" i="26"/>
  <c r="E92" i="26"/>
  <c r="C77" i="26"/>
  <c r="C92" i="26"/>
  <c r="C113" i="26"/>
  <c r="D104" i="26"/>
  <c r="C112" i="26"/>
  <c r="C76" i="26"/>
  <c r="C74" i="26"/>
  <c r="C97" i="26"/>
  <c r="C87" i="26"/>
  <c r="D82" i="26"/>
  <c r="D96" i="26"/>
  <c r="D99" i="26"/>
  <c r="D83" i="26"/>
  <c r="D108" i="26"/>
  <c r="D81" i="26"/>
  <c r="C105" i="26"/>
  <c r="E100" i="26"/>
  <c r="E101" i="26"/>
  <c r="C109" i="26"/>
  <c r="E111" i="26"/>
  <c r="C80" i="26"/>
  <c r="C93" i="26"/>
  <c r="C102" i="26"/>
  <c r="E109" i="26"/>
  <c r="C100" i="26"/>
  <c r="E86" i="26"/>
  <c r="E83" i="26"/>
  <c r="C83" i="26"/>
  <c r="E110" i="26"/>
  <c r="C104" i="26"/>
  <c r="D113" i="26"/>
  <c r="D87" i="26"/>
  <c r="D77" i="26"/>
  <c r="D94" i="26"/>
  <c r="S125" i="26"/>
  <c r="R126" i="26"/>
  <c r="D111" i="26"/>
  <c r="D105" i="26"/>
  <c r="D100" i="26"/>
  <c r="D76" i="26"/>
  <c r="D75" i="26"/>
  <c r="C107" i="26"/>
  <c r="P125" i="26"/>
  <c r="C88" i="26"/>
  <c r="C108" i="26"/>
  <c r="C95" i="26"/>
  <c r="L125" i="26"/>
  <c r="I126" i="26"/>
  <c r="H126" i="26"/>
  <c r="N126" i="26"/>
  <c r="J126" i="26"/>
  <c r="D98" i="26"/>
  <c r="C99" i="26"/>
  <c r="M125" i="26"/>
  <c r="K126" i="26"/>
  <c r="P126" i="26"/>
  <c r="F126" i="26"/>
  <c r="L126" i="26"/>
  <c r="Q125" i="26"/>
  <c r="AU142" i="2"/>
  <c r="AN182" i="2"/>
  <c r="AN344" i="2"/>
  <c r="AU210" i="2"/>
  <c r="BB286" i="2"/>
  <c r="AN110" i="2"/>
  <c r="AN126" i="2"/>
  <c r="AN38" i="2"/>
  <c r="AN186" i="2"/>
  <c r="AU110" i="2"/>
  <c r="AU28" i="2"/>
  <c r="AN118" i="2"/>
  <c r="AN97" i="2"/>
  <c r="AN134" i="2"/>
  <c r="AN158" i="2"/>
  <c r="AU149" i="2"/>
  <c r="AN177" i="2"/>
  <c r="AN353" i="2"/>
  <c r="AN329" i="2"/>
  <c r="AN22" i="2"/>
  <c r="AN401" i="2" s="1"/>
  <c r="AN278" i="2"/>
  <c r="AN266" i="2"/>
  <c r="AN49" i="2"/>
  <c r="AU282" i="2"/>
  <c r="AN50" i="2"/>
  <c r="AN310" i="2"/>
  <c r="AU14" i="2"/>
  <c r="AN86" i="2"/>
  <c r="AN436" i="2" s="1"/>
  <c r="AN46" i="2"/>
  <c r="AN54" i="2"/>
  <c r="BB355" i="2"/>
  <c r="AN361" i="2"/>
  <c r="AN362" i="2"/>
  <c r="AS294" i="2"/>
  <c r="AN14" i="2"/>
  <c r="AN94" i="2"/>
  <c r="AN404" i="2" s="1"/>
  <c r="AN366" i="2"/>
  <c r="AU203" i="2"/>
  <c r="AU118" i="2"/>
  <c r="AN105" i="2"/>
  <c r="AN298" i="2"/>
  <c r="AU187" i="2"/>
  <c r="E114" i="29"/>
  <c r="E87" i="29"/>
  <c r="E107" i="29"/>
  <c r="P127" i="29"/>
  <c r="E110" i="29"/>
  <c r="C107" i="29"/>
  <c r="C74" i="23"/>
  <c r="E82" i="23"/>
  <c r="E109" i="29"/>
  <c r="D107" i="29"/>
  <c r="G128" i="29"/>
  <c r="E87" i="23"/>
  <c r="D106" i="29"/>
  <c r="D109" i="29"/>
  <c r="E106" i="29"/>
  <c r="C106" i="29"/>
  <c r="E112" i="29"/>
  <c r="E92" i="23"/>
  <c r="D111" i="23"/>
  <c r="E85" i="23"/>
  <c r="D98" i="23"/>
  <c r="E78" i="23"/>
  <c r="E77" i="23"/>
  <c r="D113" i="23"/>
  <c r="E97" i="23"/>
  <c r="N125" i="23"/>
  <c r="D93" i="23"/>
  <c r="D86" i="23"/>
  <c r="C99" i="23"/>
  <c r="E81" i="23"/>
  <c r="P125" i="23"/>
  <c r="J128" i="29"/>
  <c r="D74" i="23"/>
  <c r="E111" i="23"/>
  <c r="E101" i="23"/>
  <c r="E109" i="23"/>
  <c r="E74" i="23"/>
  <c r="D90" i="23"/>
  <c r="Q128" i="29"/>
  <c r="M108" i="30"/>
  <c r="E96" i="23"/>
  <c r="E76" i="23"/>
  <c r="E95" i="23"/>
  <c r="E106" i="23"/>
  <c r="C111" i="23"/>
  <c r="E108" i="23"/>
  <c r="D83" i="23"/>
  <c r="D104" i="23"/>
  <c r="E113" i="23"/>
  <c r="C102" i="23"/>
  <c r="E102" i="23"/>
  <c r="E88" i="23"/>
  <c r="C107" i="23"/>
  <c r="C90" i="23"/>
  <c r="E112" i="23"/>
  <c r="E94" i="23"/>
  <c r="E89" i="23"/>
  <c r="E105" i="23"/>
  <c r="D82" i="23"/>
  <c r="E99" i="23"/>
  <c r="D101" i="23"/>
  <c r="D80" i="23"/>
  <c r="D75" i="23"/>
  <c r="C113" i="23"/>
  <c r="C96" i="23"/>
  <c r="D97" i="23"/>
  <c r="C108" i="23"/>
  <c r="E79" i="23"/>
  <c r="C112" i="23"/>
  <c r="C92" i="23"/>
  <c r="C109" i="23"/>
  <c r="D77" i="23"/>
  <c r="C98" i="23"/>
  <c r="C87" i="23"/>
  <c r="D81" i="23"/>
  <c r="C106" i="23"/>
  <c r="C94" i="23"/>
  <c r="E86" i="23"/>
  <c r="C83" i="23"/>
  <c r="C93" i="23"/>
  <c r="D100" i="23"/>
  <c r="C86" i="23"/>
  <c r="E75" i="23"/>
  <c r="C76" i="23"/>
  <c r="C110" i="23"/>
  <c r="D99" i="23"/>
  <c r="C88" i="23"/>
  <c r="D107" i="23"/>
  <c r="E80" i="23"/>
  <c r="E104" i="23"/>
  <c r="E90" i="23"/>
  <c r="D79" i="23"/>
  <c r="E107" i="23"/>
  <c r="E100" i="23"/>
  <c r="C89" i="23"/>
  <c r="C95" i="23"/>
  <c r="D105" i="23"/>
  <c r="E93" i="23"/>
  <c r="E110" i="23"/>
  <c r="D108" i="23"/>
  <c r="D112" i="23"/>
  <c r="I126" i="23"/>
  <c r="D109" i="23"/>
  <c r="D102" i="23"/>
  <c r="D96" i="23"/>
  <c r="C97" i="23"/>
  <c r="R126" i="23"/>
  <c r="P126" i="23"/>
  <c r="D92" i="23"/>
  <c r="R125" i="23"/>
  <c r="L126" i="23"/>
  <c r="D76" i="23"/>
  <c r="D89" i="23"/>
  <c r="D95" i="23"/>
  <c r="D94" i="23"/>
  <c r="C82" i="23"/>
  <c r="L125" i="23"/>
  <c r="N126" i="23"/>
  <c r="M126" i="23"/>
  <c r="O126" i="23"/>
  <c r="D110" i="23"/>
  <c r="D87" i="23"/>
  <c r="D106" i="23"/>
  <c r="D88" i="23"/>
  <c r="E83" i="23"/>
  <c r="C100" i="23"/>
  <c r="M125" i="23"/>
  <c r="K126" i="23"/>
  <c r="J126" i="23"/>
  <c r="H126" i="23"/>
  <c r="E98" i="23"/>
  <c r="C104" i="23"/>
  <c r="C105" i="23"/>
  <c r="C77" i="23"/>
  <c r="C101" i="23"/>
  <c r="C75" i="23"/>
  <c r="C80" i="23"/>
  <c r="C81" i="23"/>
  <c r="S125" i="23"/>
  <c r="C79" i="23"/>
  <c r="Q125" i="23"/>
  <c r="O125" i="23"/>
  <c r="G126" i="23"/>
  <c r="Q126" i="23"/>
  <c r="K125" i="23"/>
  <c r="S126" i="23"/>
  <c r="F126" i="23"/>
  <c r="E98" i="28"/>
  <c r="P128" i="29"/>
  <c r="C109" i="29"/>
  <c r="M128" i="29"/>
  <c r="E113" i="29"/>
  <c r="C108" i="29"/>
  <c r="E111" i="29"/>
  <c r="C114" i="29"/>
  <c r="N127" i="29"/>
  <c r="D112" i="29"/>
  <c r="E115" i="29"/>
  <c r="C112" i="29"/>
  <c r="H128" i="29"/>
  <c r="D114" i="29"/>
  <c r="O128" i="29"/>
  <c r="S128" i="29"/>
  <c r="I128" i="29"/>
  <c r="D115" i="29"/>
  <c r="C115" i="29"/>
  <c r="E108" i="29"/>
  <c r="N128" i="29"/>
  <c r="D108" i="29"/>
  <c r="F128" i="29"/>
  <c r="D110" i="29"/>
  <c r="C113" i="29"/>
  <c r="C111" i="29"/>
  <c r="D111" i="29"/>
  <c r="D113" i="29"/>
  <c r="C110" i="29"/>
  <c r="K128" i="29"/>
  <c r="R128" i="29"/>
  <c r="M127" i="29"/>
  <c r="L128" i="29"/>
  <c r="AO318" i="3"/>
  <c r="AZ166" i="3"/>
  <c r="BA213" i="3"/>
  <c r="BB180" i="3"/>
  <c r="AO171" i="3"/>
  <c r="BA346" i="3"/>
  <c r="AN198" i="3"/>
  <c r="BB188" i="3"/>
  <c r="BB123" i="3"/>
  <c r="BB408" i="3" s="1"/>
  <c r="S113" i="17" s="1"/>
  <c r="BA278" i="3"/>
  <c r="BA244" i="3"/>
  <c r="BB362" i="3"/>
  <c r="AP83" i="3"/>
  <c r="AU144" i="3"/>
  <c r="AO165" i="3"/>
  <c r="AZ139" i="3"/>
  <c r="AO172" i="3"/>
  <c r="AZ91" i="3"/>
  <c r="AR254" i="3"/>
  <c r="AR236" i="3"/>
  <c r="AU371" i="3"/>
  <c r="AU341" i="3"/>
  <c r="AU372" i="3"/>
  <c r="AU325" i="3"/>
  <c r="AO195" i="3"/>
  <c r="AU262" i="3"/>
  <c r="AU174" i="3"/>
  <c r="AU219" i="3"/>
  <c r="AR276" i="3"/>
  <c r="M454" i="3"/>
  <c r="M463" i="3" s="1"/>
  <c r="L458" i="3"/>
  <c r="AS350" i="3"/>
  <c r="AS198" i="3"/>
  <c r="S386" i="3"/>
  <c r="S9" i="17" s="1"/>
  <c r="S10" i="17"/>
  <c r="S77" i="17" s="1"/>
  <c r="S454" i="3"/>
  <c r="S463" i="3" s="1"/>
  <c r="F10" i="17"/>
  <c r="F77" i="17" s="1"/>
  <c r="F386" i="3"/>
  <c r="F9" i="17" s="1"/>
  <c r="F458" i="3"/>
  <c r="O10" i="17"/>
  <c r="O77" i="17" s="1"/>
  <c r="O386" i="3"/>
  <c r="O9" i="17" s="1"/>
  <c r="O454" i="3"/>
  <c r="O463" i="3" s="1"/>
  <c r="AS310" i="3"/>
  <c r="AS269" i="3"/>
  <c r="N10" i="17"/>
  <c r="N77" i="17" s="1"/>
  <c r="N386" i="3"/>
  <c r="N9" i="17" s="1"/>
  <c r="N454" i="3"/>
  <c r="N463" i="3" s="1"/>
  <c r="I10" i="17"/>
  <c r="I77" i="17" s="1"/>
  <c r="I386" i="3"/>
  <c r="I9" i="17" s="1"/>
  <c r="I458" i="3"/>
  <c r="P10" i="17"/>
  <c r="P77" i="17" s="1"/>
  <c r="P386" i="3"/>
  <c r="P9" i="17" s="1"/>
  <c r="P458" i="3"/>
  <c r="AS358" i="3"/>
  <c r="E386" i="3"/>
  <c r="E454" i="3"/>
  <c r="E463" i="3" s="1"/>
  <c r="AS323" i="3"/>
  <c r="AS189" i="3"/>
  <c r="AN213" i="3"/>
  <c r="G10" i="17"/>
  <c r="G77" i="17" s="1"/>
  <c r="G386" i="3"/>
  <c r="G9" i="17" s="1"/>
  <c r="G454" i="3"/>
  <c r="G463" i="3" s="1"/>
  <c r="K10" i="17"/>
  <c r="K77" i="17" s="1"/>
  <c r="K386" i="3"/>
  <c r="K9" i="17" s="1"/>
  <c r="K454" i="3"/>
  <c r="K463" i="3" s="1"/>
  <c r="H10" i="17"/>
  <c r="H77" i="17" s="1"/>
  <c r="H386" i="3"/>
  <c r="H9" i="17" s="1"/>
  <c r="H454" i="3"/>
  <c r="H463" i="3" s="1"/>
  <c r="M10" i="17"/>
  <c r="M77" i="17" s="1"/>
  <c r="M386" i="3"/>
  <c r="M9" i="17" s="1"/>
  <c r="AS173" i="3"/>
  <c r="AR204" i="3"/>
  <c r="AS299" i="3"/>
  <c r="AN252" i="3"/>
  <c r="L10" i="17"/>
  <c r="L77" i="17" s="1"/>
  <c r="L386" i="3"/>
  <c r="L9" i="17" s="1"/>
  <c r="Q10" i="17"/>
  <c r="Q77" i="17" s="1"/>
  <c r="Q386" i="3"/>
  <c r="Q9" i="17" s="1"/>
  <c r="Q458" i="3"/>
  <c r="R10" i="17"/>
  <c r="R77" i="17" s="1"/>
  <c r="R386" i="3"/>
  <c r="R9" i="17" s="1"/>
  <c r="R454" i="3"/>
  <c r="R463" i="3" s="1"/>
  <c r="J10" i="17"/>
  <c r="J77" i="17" s="1"/>
  <c r="J386" i="3"/>
  <c r="J9" i="17" s="1"/>
  <c r="J458" i="3"/>
  <c r="AP238" i="2"/>
  <c r="BB102" i="2"/>
  <c r="BB330" i="2"/>
  <c r="AP350" i="2"/>
  <c r="AT342" i="2"/>
  <c r="AT70" i="2"/>
  <c r="AT13" i="2"/>
  <c r="AT284" i="2"/>
  <c r="AT246" i="2"/>
  <c r="AN222" i="2"/>
  <c r="AP182" i="2"/>
  <c r="AP197" i="2"/>
  <c r="AN65" i="2"/>
  <c r="AN422" i="2" s="1"/>
  <c r="AT300" i="2"/>
  <c r="BB326" i="3"/>
  <c r="BB285" i="3"/>
  <c r="BB227" i="3"/>
  <c r="BB91" i="3"/>
  <c r="BB166" i="3"/>
  <c r="BB308" i="3"/>
  <c r="BB339" i="3"/>
  <c r="BB190" i="3"/>
  <c r="BB334" i="3"/>
  <c r="BB221" i="3"/>
  <c r="BB294" i="3"/>
  <c r="BB243" i="3"/>
  <c r="BB374" i="3"/>
  <c r="BB278" i="3"/>
  <c r="BB325" i="3"/>
  <c r="BB187" i="3"/>
  <c r="BB189" i="3"/>
  <c r="BB244" i="3"/>
  <c r="BB139" i="3"/>
  <c r="BB354" i="3"/>
  <c r="BB173" i="3"/>
  <c r="BB67" i="3"/>
  <c r="BB261" i="3"/>
  <c r="BA228" i="3"/>
  <c r="BA174" i="3"/>
  <c r="BA262" i="3"/>
  <c r="BA348" i="3"/>
  <c r="BA260" i="3"/>
  <c r="BA326" i="3"/>
  <c r="BA226" i="3"/>
  <c r="BA206" i="3"/>
  <c r="BA292" i="3"/>
  <c r="BA325" i="3"/>
  <c r="BA311" i="3"/>
  <c r="AZ252" i="3"/>
  <c r="AZ211" i="3"/>
  <c r="AZ182" i="3"/>
  <c r="AZ212" i="3"/>
  <c r="AZ131" i="3"/>
  <c r="AZ222" i="3"/>
  <c r="AZ230" i="3"/>
  <c r="AZ198" i="3"/>
  <c r="AW123" i="3"/>
  <c r="AW408" i="3" s="1"/>
  <c r="N113" i="17" s="1"/>
  <c r="AW107" i="3"/>
  <c r="AW326" i="3"/>
  <c r="AW356" i="3"/>
  <c r="AW244" i="3"/>
  <c r="AW227" i="3"/>
  <c r="AW165" i="3"/>
  <c r="AW243" i="3"/>
  <c r="AW189" i="3"/>
  <c r="AW268" i="3"/>
  <c r="AU149" i="3"/>
  <c r="AU147" i="3"/>
  <c r="AU243" i="3"/>
  <c r="AU51" i="3"/>
  <c r="AU134" i="3"/>
  <c r="AU27" i="3"/>
  <c r="AU402" i="3" s="1"/>
  <c r="L107" i="17" s="1"/>
  <c r="L195" i="17" s="1"/>
  <c r="AU238" i="3"/>
  <c r="AU237" i="3"/>
  <c r="AU220" i="3"/>
  <c r="AU342" i="3"/>
  <c r="AU333" i="3"/>
  <c r="AU370" i="3"/>
  <c r="AS246" i="3"/>
  <c r="AS142" i="3"/>
  <c r="AS199" i="3"/>
  <c r="AS365" i="3"/>
  <c r="AS190" i="3"/>
  <c r="AS267" i="3"/>
  <c r="AS236" i="3"/>
  <c r="AQ349" i="3"/>
  <c r="AQ294" i="3"/>
  <c r="AQ196" i="3"/>
  <c r="AP11" i="3"/>
  <c r="AP238" i="3"/>
  <c r="AP317" i="3"/>
  <c r="AP171" i="3"/>
  <c r="AP357" i="3"/>
  <c r="AP205" i="3"/>
  <c r="AP334" i="3"/>
  <c r="AP181" i="3"/>
  <c r="AP155" i="3"/>
  <c r="AP293" i="3"/>
  <c r="AP195" i="3"/>
  <c r="AP35" i="3"/>
  <c r="AP174" i="3"/>
  <c r="AP268" i="3"/>
  <c r="AP164" i="3"/>
  <c r="AP157" i="3"/>
  <c r="AP19" i="3"/>
  <c r="AP429" i="3" s="1"/>
  <c r="G134" i="17" s="1"/>
  <c r="G222" i="17" s="1"/>
  <c r="AP141" i="3"/>
  <c r="AO358" i="3"/>
  <c r="AO156" i="3"/>
  <c r="AO291" i="3"/>
  <c r="AO270" i="3"/>
  <c r="AO356" i="3"/>
  <c r="AO141" i="3"/>
  <c r="AO275" i="3"/>
  <c r="AO187" i="3"/>
  <c r="AO51" i="3"/>
  <c r="AO35" i="3"/>
  <c r="AO323" i="3"/>
  <c r="AO206" i="3"/>
  <c r="AO261" i="3"/>
  <c r="AO366" i="3"/>
  <c r="AO331" i="3"/>
  <c r="AO236" i="3"/>
  <c r="AO262" i="3"/>
  <c r="AO155" i="3"/>
  <c r="AN322" i="3"/>
  <c r="AN220" i="3"/>
  <c r="AN206" i="3"/>
  <c r="AN356" i="3"/>
  <c r="AN371" i="3"/>
  <c r="AN158" i="3"/>
  <c r="AN354" i="3"/>
  <c r="AN270" i="3"/>
  <c r="AN19" i="3"/>
  <c r="AN429" i="3" s="1"/>
  <c r="AN250" i="3"/>
  <c r="AN217" i="3"/>
  <c r="AN179" i="3"/>
  <c r="AN150" i="3"/>
  <c r="AN172" i="3"/>
  <c r="AN306" i="3"/>
  <c r="AN141" i="3"/>
  <c r="AN193" i="3"/>
  <c r="AN276" i="3"/>
  <c r="AN156" i="3"/>
  <c r="AN262" i="3"/>
  <c r="AN228" i="3"/>
  <c r="AN351" i="3"/>
  <c r="AN222" i="3"/>
  <c r="AN196" i="3"/>
  <c r="AN329" i="3"/>
  <c r="AN350" i="3"/>
  <c r="AN268" i="3"/>
  <c r="AN358" i="3"/>
  <c r="AN298" i="3"/>
  <c r="AN274" i="3"/>
  <c r="AN244" i="3"/>
  <c r="AN184" i="3"/>
  <c r="AN340" i="3"/>
  <c r="AN374" i="3"/>
  <c r="AN205" i="3"/>
  <c r="AN307" i="3"/>
  <c r="BB107" i="3"/>
  <c r="BB290" i="3"/>
  <c r="BB260" i="3"/>
  <c r="BB235" i="3"/>
  <c r="BB75" i="3"/>
  <c r="BB419" i="3" s="1"/>
  <c r="S124" i="17" s="1"/>
  <c r="BB234" i="3"/>
  <c r="BB314" i="3"/>
  <c r="BB199" i="3"/>
  <c r="BB266" i="3"/>
  <c r="BB222" i="3"/>
  <c r="BB349" i="3"/>
  <c r="BB252" i="3"/>
  <c r="BB148" i="3"/>
  <c r="BB51" i="3"/>
  <c r="BB179" i="3"/>
  <c r="BB363" i="3"/>
  <c r="BB174" i="3"/>
  <c r="BB365" i="3"/>
  <c r="BB242" i="3"/>
  <c r="BB195" i="3"/>
  <c r="BB35" i="3"/>
  <c r="BB324" i="3"/>
  <c r="BB196" i="3"/>
  <c r="BB269" i="3"/>
  <c r="BB310" i="3"/>
  <c r="BB198" i="3"/>
  <c r="BB356" i="3"/>
  <c r="BB15" i="3"/>
  <c r="BB428" i="3" s="1"/>
  <c r="S133" i="17" s="1"/>
  <c r="BA354" i="3"/>
  <c r="BA298" i="3"/>
  <c r="BA293" i="3"/>
  <c r="BA236" i="3"/>
  <c r="BA222" i="3"/>
  <c r="BA297" i="3"/>
  <c r="BA150" i="3"/>
  <c r="BA189" i="3"/>
  <c r="AZ357" i="3"/>
  <c r="AZ350" i="3"/>
  <c r="AW333" i="3"/>
  <c r="AW252" i="3"/>
  <c r="AW245" i="3"/>
  <c r="AW114" i="3"/>
  <c r="AW274" i="3"/>
  <c r="AW258" i="3"/>
  <c r="AW302" i="3"/>
  <c r="AW315" i="3"/>
  <c r="AW250" i="3"/>
  <c r="AW370" i="3"/>
  <c r="AW251" i="3"/>
  <c r="AU275" i="3"/>
  <c r="AU294" i="3"/>
  <c r="AU373" i="3"/>
  <c r="AU362" i="3"/>
  <c r="AU374" i="3"/>
  <c r="AU285" i="3"/>
  <c r="AU212" i="3"/>
  <c r="AU230" i="3"/>
  <c r="AU315" i="3"/>
  <c r="AU301" i="3"/>
  <c r="AU331" i="3"/>
  <c r="AU166" i="3"/>
  <c r="AU139" i="3"/>
  <c r="AS206" i="3"/>
  <c r="AS188" i="3"/>
  <c r="AS194" i="3"/>
  <c r="AS211" i="3"/>
  <c r="AR267" i="3"/>
  <c r="AR373" i="3"/>
  <c r="AR212" i="3"/>
  <c r="AR261" i="3"/>
  <c r="AR317" i="3"/>
  <c r="AR315" i="3"/>
  <c r="AR293" i="3"/>
  <c r="AR148" i="3"/>
  <c r="AR246" i="3"/>
  <c r="AR156" i="3"/>
  <c r="AQ238" i="3"/>
  <c r="AP189" i="3"/>
  <c r="AP297" i="3"/>
  <c r="AP229" i="3"/>
  <c r="AP324" i="3"/>
  <c r="AP253" i="3"/>
  <c r="AP308" i="3"/>
  <c r="AP204" i="3"/>
  <c r="AP139" i="3"/>
  <c r="AP237" i="3"/>
  <c r="AO284" i="3"/>
  <c r="AO107" i="3"/>
  <c r="AO326" i="3"/>
  <c r="AO139" i="3"/>
  <c r="AO221" i="3"/>
  <c r="AO348" i="3"/>
  <c r="AO374" i="3"/>
  <c r="AO150" i="3"/>
  <c r="AO188" i="3"/>
  <c r="AO189" i="3"/>
  <c r="AO330" i="3"/>
  <c r="AN164" i="3"/>
  <c r="AN11" i="3"/>
  <c r="AN266" i="3"/>
  <c r="AN214" i="3"/>
  <c r="AN236" i="3"/>
  <c r="AN330" i="3"/>
  <c r="AN316" i="3"/>
  <c r="AN169" i="3"/>
  <c r="AN373" i="3"/>
  <c r="AN115" i="3"/>
  <c r="AN57" i="3"/>
  <c r="AN326" i="3"/>
  <c r="AN348" i="3"/>
  <c r="AN278" i="3"/>
  <c r="AN81" i="3"/>
  <c r="AN366" i="3"/>
  <c r="AN292" i="3"/>
  <c r="AN157" i="3"/>
  <c r="AN338" i="3"/>
  <c r="AN188" i="3"/>
  <c r="AN294" i="3"/>
  <c r="AN282" i="3"/>
  <c r="AN202" i="3"/>
  <c r="AN241" i="3"/>
  <c r="AW278" i="3"/>
  <c r="AW259" i="3"/>
  <c r="AW222" i="3"/>
  <c r="AW275" i="3"/>
  <c r="AW35" i="3"/>
  <c r="AW306" i="3"/>
  <c r="AW334" i="3"/>
  <c r="AW173" i="3"/>
  <c r="AW284" i="3"/>
  <c r="AW336" i="3"/>
  <c r="AW153" i="3"/>
  <c r="AW67" i="3"/>
  <c r="AW290" i="3"/>
  <c r="AW204" i="3"/>
  <c r="AW347" i="3"/>
  <c r="AW261" i="3"/>
  <c r="AW196" i="3"/>
  <c r="AW182" i="3"/>
  <c r="AW134" i="3"/>
  <c r="AW340" i="3"/>
  <c r="AW338" i="3"/>
  <c r="AW277" i="3"/>
  <c r="AW181" i="3"/>
  <c r="AW307" i="3"/>
  <c r="AW266" i="3"/>
  <c r="AW331" i="3"/>
  <c r="AW294" i="3"/>
  <c r="AW373" i="3"/>
  <c r="AW211" i="3"/>
  <c r="AW362" i="3"/>
  <c r="AW236" i="3"/>
  <c r="AW205" i="3"/>
  <c r="AW287" i="3"/>
  <c r="AW354" i="3"/>
  <c r="AW341" i="3"/>
  <c r="AW213" i="3"/>
  <c r="AW332" i="3"/>
  <c r="AW99" i="3"/>
  <c r="AW237" i="3"/>
  <c r="AW11" i="3"/>
  <c r="AW166" i="3"/>
  <c r="AW300" i="3"/>
  <c r="AW51" i="3"/>
  <c r="AW330" i="3"/>
  <c r="AW363" i="3"/>
  <c r="AW325" i="3"/>
  <c r="AW158" i="3"/>
  <c r="AW187" i="3"/>
  <c r="AW298" i="3"/>
  <c r="AW286" i="3"/>
  <c r="AW285" i="3"/>
  <c r="AW174" i="3"/>
  <c r="AW155" i="3"/>
  <c r="AW238" i="3"/>
  <c r="AW324" i="3"/>
  <c r="AW172" i="3"/>
  <c r="AW358" i="3"/>
  <c r="AW148" i="3"/>
  <c r="AW193" i="3"/>
  <c r="AW89" i="3"/>
  <c r="AX244" i="3"/>
  <c r="AY298" i="3"/>
  <c r="AY190" i="3"/>
  <c r="AY212" i="3"/>
  <c r="AY283" i="3"/>
  <c r="AY174" i="3"/>
  <c r="AY196" i="3"/>
  <c r="AY275" i="3"/>
  <c r="AY35" i="3"/>
  <c r="AY302" i="3"/>
  <c r="AY238" i="3"/>
  <c r="AY182" i="3"/>
  <c r="AY349" i="3"/>
  <c r="AY370" i="3"/>
  <c r="AY203" i="3"/>
  <c r="AY331" i="3"/>
  <c r="AY274" i="3"/>
  <c r="AY364" i="3"/>
  <c r="AY155" i="3"/>
  <c r="AY310" i="3"/>
  <c r="AY246" i="3"/>
  <c r="AY75" i="3"/>
  <c r="AY419" i="3" s="1"/>
  <c r="P124" i="17" s="1"/>
  <c r="AY358" i="3"/>
  <c r="AY324" i="3"/>
  <c r="AY342" i="3"/>
  <c r="AY309" i="3"/>
  <c r="AY363" i="3"/>
  <c r="AY338" i="3"/>
  <c r="AY318" i="3"/>
  <c r="AY173" i="3"/>
  <c r="AY316" i="3"/>
  <c r="AY204" i="3"/>
  <c r="AY308" i="3"/>
  <c r="AY171" i="3"/>
  <c r="AY306" i="3"/>
  <c r="AY252" i="3"/>
  <c r="AY315" i="3"/>
  <c r="AY19" i="3"/>
  <c r="AY429" i="3" s="1"/>
  <c r="P134" i="17" s="1"/>
  <c r="AY355" i="3"/>
  <c r="AY230" i="3"/>
  <c r="AY188" i="3"/>
  <c r="AY227" i="3"/>
  <c r="AY221" i="3"/>
  <c r="AY372" i="3"/>
  <c r="AY214" i="3"/>
  <c r="AZ260" i="3"/>
  <c r="AZ274" i="3"/>
  <c r="AZ355" i="3"/>
  <c r="AZ315" i="3"/>
  <c r="BA157" i="3"/>
  <c r="BA252" i="3"/>
  <c r="BA230" i="3"/>
  <c r="BA333" i="3"/>
  <c r="BA324" i="3"/>
  <c r="BA205" i="3"/>
  <c r="BA350" i="3"/>
  <c r="BA322" i="3"/>
  <c r="BA334" i="3"/>
  <c r="BA362" i="3"/>
  <c r="BA182" i="3"/>
  <c r="BA204" i="3"/>
  <c r="BA246" i="3"/>
  <c r="BA148" i="3"/>
  <c r="BA221" i="3"/>
  <c r="BA316" i="3"/>
  <c r="BA253" i="3"/>
  <c r="BA242" i="3"/>
  <c r="BA134" i="3"/>
  <c r="BA166" i="3"/>
  <c r="BA188" i="3"/>
  <c r="BA238" i="3"/>
  <c r="BA178" i="3"/>
  <c r="BA341" i="3"/>
  <c r="BA173" i="3"/>
  <c r="BA286" i="3"/>
  <c r="BA99" i="3"/>
  <c r="BA370" i="3"/>
  <c r="BB182" i="3"/>
  <c r="BB253" i="3"/>
  <c r="BB332" i="3"/>
  <c r="BB163" i="3"/>
  <c r="BB154" i="3"/>
  <c r="BB72" i="3"/>
  <c r="BB160" i="3"/>
  <c r="BB306" i="3"/>
  <c r="BB231" i="3"/>
  <c r="BB330" i="3"/>
  <c r="BB238" i="3"/>
  <c r="BB157" i="3"/>
  <c r="BB204" i="3"/>
  <c r="BB323" i="3"/>
  <c r="BB43" i="3"/>
  <c r="BB350" i="3"/>
  <c r="BB205" i="3"/>
  <c r="BB268" i="3"/>
  <c r="BB274" i="3"/>
  <c r="BB230" i="3"/>
  <c r="BB333" i="3"/>
  <c r="BB342" i="3"/>
  <c r="BB307" i="3"/>
  <c r="BB338" i="3"/>
  <c r="BB236" i="3"/>
  <c r="BB25" i="3"/>
  <c r="BB309" i="3"/>
  <c r="BB302" i="3"/>
  <c r="BB197" i="3"/>
  <c r="BB203" i="3"/>
  <c r="BB210" i="3"/>
  <c r="BB287" i="3"/>
  <c r="AU197" i="3"/>
  <c r="AU173" i="3"/>
  <c r="AU306" i="3"/>
  <c r="AU340" i="3"/>
  <c r="AU267" i="3"/>
  <c r="AU284" i="3"/>
  <c r="AU156" i="3"/>
  <c r="AU366" i="3"/>
  <c r="AT172" i="3"/>
  <c r="AT211" i="3"/>
  <c r="AT326" i="3"/>
  <c r="AT222" i="3"/>
  <c r="AT373" i="3"/>
  <c r="AT166" i="3"/>
  <c r="AT298" i="3"/>
  <c r="AT325" i="3"/>
  <c r="AT262" i="3"/>
  <c r="AT301" i="3"/>
  <c r="AT134" i="3"/>
  <c r="AT220" i="3"/>
  <c r="AT165" i="3"/>
  <c r="AT346" i="3"/>
  <c r="AT333" i="3"/>
  <c r="AT259" i="3"/>
  <c r="AT342" i="3"/>
  <c r="AT229" i="3"/>
  <c r="AT348" i="3"/>
  <c r="AT157" i="3"/>
  <c r="AT356" i="3"/>
  <c r="AT158" i="3"/>
  <c r="AT315" i="3"/>
  <c r="AT354" i="3"/>
  <c r="AT334" i="3"/>
  <c r="AT150" i="3"/>
  <c r="AT309" i="3"/>
  <c r="AT221" i="3"/>
  <c r="AT227" i="3"/>
  <c r="AT27" i="3"/>
  <c r="AT402" i="3" s="1"/>
  <c r="K107" i="17" s="1"/>
  <c r="K195" i="17" s="1"/>
  <c r="AT317" i="3"/>
  <c r="AT371" i="3"/>
  <c r="AT294" i="3"/>
  <c r="AT107" i="3"/>
  <c r="AT340" i="3"/>
  <c r="AT214" i="3"/>
  <c r="AT213" i="3"/>
  <c r="AT149" i="3"/>
  <c r="AT99" i="3"/>
  <c r="AT179" i="3"/>
  <c r="AT234" i="3"/>
  <c r="AT238" i="3"/>
  <c r="AT197" i="3"/>
  <c r="AT206" i="3"/>
  <c r="AT314" i="3"/>
  <c r="AT5" i="3"/>
  <c r="AT207" i="3"/>
  <c r="AT277" i="3"/>
  <c r="AT196" i="3"/>
  <c r="AT142" i="3"/>
  <c r="AT341" i="3"/>
  <c r="AT236" i="3"/>
  <c r="AT351" i="3"/>
  <c r="AT300" i="3"/>
  <c r="AT290" i="3"/>
  <c r="AT372" i="3"/>
  <c r="AS203" i="3"/>
  <c r="AS219" i="3"/>
  <c r="AS284" i="3"/>
  <c r="AS347" i="3"/>
  <c r="AS155" i="3"/>
  <c r="AS338" i="3"/>
  <c r="AS355" i="3"/>
  <c r="AS165" i="3"/>
  <c r="AS298" i="3"/>
  <c r="AS276" i="3"/>
  <c r="AS156" i="3"/>
  <c r="AS59" i="3"/>
  <c r="AS237" i="3"/>
  <c r="AS172" i="3"/>
  <c r="AS163" i="3"/>
  <c r="AS366" i="3"/>
  <c r="AS150" i="3"/>
  <c r="AS197" i="3"/>
  <c r="AS357" i="3"/>
  <c r="AS291" i="3"/>
  <c r="AS309" i="3"/>
  <c r="AS253" i="3"/>
  <c r="AS315" i="3"/>
  <c r="AS370" i="3"/>
  <c r="AS205" i="3"/>
  <c r="AS220" i="3"/>
  <c r="AS282" i="3"/>
  <c r="AR214" i="3"/>
  <c r="AQ324" i="3"/>
  <c r="AQ342" i="3"/>
  <c r="AQ245" i="3"/>
  <c r="AQ171" i="3"/>
  <c r="AQ107" i="3"/>
  <c r="AP306" i="3"/>
  <c r="AP310" i="3"/>
  <c r="AP372" i="3"/>
  <c r="AP276" i="3"/>
  <c r="AP242" i="3"/>
  <c r="AP262" i="3"/>
  <c r="AP148" i="3"/>
  <c r="AP355" i="3"/>
  <c r="AP254" i="3"/>
  <c r="AP284" i="3"/>
  <c r="AP261" i="3"/>
  <c r="AP294" i="3"/>
  <c r="AP147" i="3"/>
  <c r="AP370" i="3"/>
  <c r="AO325" i="3"/>
  <c r="AO91" i="3"/>
  <c r="AO334" i="3"/>
  <c r="AO309" i="3"/>
  <c r="AO158" i="3"/>
  <c r="AO173" i="3"/>
  <c r="AO251" i="3"/>
  <c r="AO59" i="3"/>
  <c r="AO372" i="3"/>
  <c r="AO315" i="3"/>
  <c r="AO142" i="3"/>
  <c r="AO340" i="3"/>
  <c r="AO363" i="3"/>
  <c r="AO211" i="3"/>
  <c r="AO214" i="3"/>
  <c r="AO222" i="3"/>
  <c r="AO244" i="3"/>
  <c r="AO227" i="3"/>
  <c r="AO43" i="3"/>
  <c r="AO149" i="3"/>
  <c r="AO180" i="3"/>
  <c r="AO349" i="3"/>
  <c r="AO198" i="3"/>
  <c r="AO276" i="3"/>
  <c r="AO220" i="3"/>
  <c r="AO365" i="3"/>
  <c r="AO228" i="3"/>
  <c r="AO164" i="3"/>
  <c r="AO19" i="3"/>
  <c r="AO429" i="3" s="1"/>
  <c r="F134" i="17" s="1"/>
  <c r="F222" i="17" s="1"/>
  <c r="AO285" i="3"/>
  <c r="AO75" i="3"/>
  <c r="AO419" i="3" s="1"/>
  <c r="F124" i="17" s="1"/>
  <c r="AO278" i="3"/>
  <c r="AO286" i="3"/>
  <c r="AO245" i="3"/>
  <c r="AO293" i="3"/>
  <c r="AO364" i="3"/>
  <c r="AO115" i="3"/>
  <c r="AO238" i="3"/>
  <c r="AO339" i="3"/>
  <c r="AO267" i="3"/>
  <c r="AO131" i="3"/>
  <c r="AO252" i="3"/>
  <c r="AO371" i="3"/>
  <c r="AO355" i="3"/>
  <c r="AO203" i="3"/>
  <c r="AO157" i="3"/>
  <c r="AO308" i="3"/>
  <c r="AN180" i="3"/>
  <c r="AN334" i="3"/>
  <c r="AN166" i="3"/>
  <c r="AN119" i="3"/>
  <c r="AN309" i="3"/>
  <c r="AN327" i="3"/>
  <c r="AN154" i="3"/>
  <c r="AN51" i="3"/>
  <c r="AN304" i="3"/>
  <c r="AN189" i="3"/>
  <c r="AN265" i="3"/>
  <c r="AN364" i="3"/>
  <c r="AN122" i="3"/>
  <c r="AN138" i="3"/>
  <c r="AN176" i="3"/>
  <c r="AN259" i="3"/>
  <c r="AN237" i="3"/>
  <c r="AN129" i="3"/>
  <c r="AN331" i="3"/>
  <c r="AN370" i="3"/>
  <c r="AN308" i="3"/>
  <c r="AN347" i="3"/>
  <c r="AN267" i="3"/>
  <c r="AN26" i="3"/>
  <c r="AN286" i="3"/>
  <c r="AN91" i="3"/>
  <c r="AN321" i="3"/>
  <c r="AN336" i="3"/>
  <c r="AN178" i="3"/>
  <c r="AN280" i="3"/>
  <c r="AN363" i="3"/>
  <c r="AN349" i="3"/>
  <c r="AN377" i="3"/>
  <c r="AN353" i="3"/>
  <c r="AN121" i="3"/>
  <c r="AN283" i="3"/>
  <c r="AW299" i="3"/>
  <c r="AW75" i="3"/>
  <c r="AW419" i="3" s="1"/>
  <c r="N124" i="17" s="1"/>
  <c r="AW221" i="3"/>
  <c r="AW292" i="3"/>
  <c r="AW179" i="3"/>
  <c r="AW322" i="3"/>
  <c r="AW316" i="3"/>
  <c r="AW339" i="3"/>
  <c r="AW371" i="3"/>
  <c r="AW312" i="3"/>
  <c r="AW116" i="3"/>
  <c r="AW195" i="3"/>
  <c r="AW282" i="3"/>
  <c r="AW186" i="3"/>
  <c r="AW254" i="3"/>
  <c r="AW308" i="3"/>
  <c r="AW355" i="3"/>
  <c r="AW163" i="3"/>
  <c r="AW314" i="3"/>
  <c r="AW206" i="3"/>
  <c r="AW305" i="3"/>
  <c r="AW192" i="3"/>
  <c r="AW79" i="3"/>
  <c r="AW82" i="3"/>
  <c r="AW310" i="3"/>
  <c r="AW267" i="3"/>
  <c r="AW220" i="3"/>
  <c r="AW219" i="3"/>
  <c r="AW281" i="3"/>
  <c r="AW361" i="3"/>
  <c r="AW142" i="3"/>
  <c r="AW203" i="3"/>
  <c r="AW152" i="3"/>
  <c r="AW160" i="3"/>
  <c r="AW91" i="3"/>
  <c r="AW190" i="3"/>
  <c r="AW218" i="3"/>
  <c r="AW157" i="3"/>
  <c r="AW235" i="3"/>
  <c r="AW141" i="3"/>
  <c r="AW344" i="3"/>
  <c r="AY350" i="3"/>
  <c r="AY333" i="3"/>
  <c r="AY164" i="3"/>
  <c r="AY366" i="3"/>
  <c r="AY356" i="3"/>
  <c r="AY290" i="3"/>
  <c r="AY217" i="3"/>
  <c r="AY228" i="3"/>
  <c r="AY254" i="3"/>
  <c r="AY198" i="3"/>
  <c r="AY181" i="3"/>
  <c r="AY150" i="3"/>
  <c r="AY281" i="3"/>
  <c r="AY262" i="3"/>
  <c r="AY258" i="3"/>
  <c r="AY374" i="3"/>
  <c r="AY243" i="3"/>
  <c r="AZ282" i="3"/>
  <c r="BA269" i="3"/>
  <c r="BA277" i="3"/>
  <c r="BA373" i="3"/>
  <c r="BA274" i="3"/>
  <c r="BA355" i="3"/>
  <c r="BA332" i="3"/>
  <c r="BA357" i="3"/>
  <c r="BA210" i="3"/>
  <c r="BA375" i="3"/>
  <c r="BB172" i="3"/>
  <c r="BB275" i="3"/>
  <c r="BB138" i="3"/>
  <c r="BB368" i="3"/>
  <c r="BB144" i="3"/>
  <c r="BB136" i="3"/>
  <c r="BB348" i="3"/>
  <c r="BB340" i="3"/>
  <c r="BB164" i="3"/>
  <c r="BB240" i="3"/>
  <c r="BB321" i="3"/>
  <c r="BB152" i="3"/>
  <c r="BB239" i="3"/>
  <c r="BB282" i="3"/>
  <c r="BB171" i="3"/>
  <c r="BB370" i="3"/>
  <c r="BB315" i="3"/>
  <c r="BB85" i="3"/>
  <c r="BB131" i="3"/>
  <c r="BB228" i="3"/>
  <c r="BB83" i="3"/>
  <c r="BB376" i="3"/>
  <c r="BB241" i="3"/>
  <c r="BB147" i="3"/>
  <c r="BB246" i="3"/>
  <c r="BB212" i="3"/>
  <c r="BB347" i="3"/>
  <c r="BB59" i="3"/>
  <c r="BB202" i="3"/>
  <c r="BB344" i="3"/>
  <c r="BB256" i="3"/>
  <c r="BB320" i="3"/>
  <c r="AV365" i="3"/>
  <c r="AV258" i="3"/>
  <c r="AU346" i="3"/>
  <c r="AU196" i="3"/>
  <c r="AU75" i="3"/>
  <c r="AU419" i="3" s="1"/>
  <c r="L124" i="17" s="1"/>
  <c r="AU163" i="3"/>
  <c r="AU229" i="3"/>
  <c r="AT355" i="3"/>
  <c r="AT67" i="3"/>
  <c r="AT35" i="3"/>
  <c r="AT302" i="3"/>
  <c r="AT88" i="3"/>
  <c r="AT308" i="3"/>
  <c r="AT180" i="3"/>
  <c r="AT331" i="3"/>
  <c r="AT115" i="3"/>
  <c r="AT266" i="3"/>
  <c r="AT323" i="3"/>
  <c r="AT253" i="3"/>
  <c r="AT316" i="3"/>
  <c r="AT339" i="3"/>
  <c r="AT252" i="3"/>
  <c r="AT245" i="3"/>
  <c r="AT307" i="3"/>
  <c r="AT163" i="3"/>
  <c r="AT322" i="3"/>
  <c r="AT258" i="3"/>
  <c r="AT267" i="3"/>
  <c r="AT147" i="3"/>
  <c r="AT365" i="3"/>
  <c r="AT237" i="3"/>
  <c r="AT146" i="3"/>
  <c r="AT244" i="3"/>
  <c r="AT83" i="3"/>
  <c r="AT286" i="3"/>
  <c r="AT189" i="3"/>
  <c r="AT347" i="3"/>
  <c r="AT203" i="3"/>
  <c r="AT43" i="3"/>
  <c r="AT321" i="3"/>
  <c r="AS218" i="3"/>
  <c r="AR348" i="3"/>
  <c r="AR228" i="3"/>
  <c r="AR91" i="3"/>
  <c r="AR346" i="3"/>
  <c r="AR165" i="3"/>
  <c r="AR260" i="3"/>
  <c r="AR355" i="3"/>
  <c r="AR251" i="3"/>
  <c r="AR270" i="3"/>
  <c r="AR302" i="3"/>
  <c r="AR333" i="3"/>
  <c r="AR350" i="3"/>
  <c r="AR309" i="3"/>
  <c r="AR292" i="3"/>
  <c r="AR155" i="3"/>
  <c r="AR172" i="3"/>
  <c r="AR51" i="3"/>
  <c r="AR366" i="3"/>
  <c r="AQ341" i="3"/>
  <c r="AP57" i="3"/>
  <c r="AP250" i="3"/>
  <c r="AP134" i="3"/>
  <c r="AP373" i="3"/>
  <c r="AP240" i="3"/>
  <c r="AP318" i="3"/>
  <c r="AP180" i="3"/>
  <c r="AO294" i="3"/>
  <c r="AO205" i="3"/>
  <c r="AO243" i="3"/>
  <c r="AO217" i="3"/>
  <c r="AO179" i="3"/>
  <c r="AO303" i="3"/>
  <c r="AO169" i="3"/>
  <c r="AN372" i="3"/>
  <c r="AN314" i="3"/>
  <c r="AN325" i="3"/>
  <c r="AN67" i="3"/>
  <c r="AN235" i="3"/>
  <c r="AN197" i="3"/>
  <c r="AN233" i="3"/>
  <c r="AN210" i="3"/>
  <c r="AN281" i="3"/>
  <c r="AN376" i="3"/>
  <c r="AN305" i="3"/>
  <c r="AN160" i="3"/>
  <c r="AN90" i="3"/>
  <c r="AN224" i="3"/>
  <c r="AN361" i="3"/>
  <c r="AN218" i="3"/>
  <c r="AN219" i="3"/>
  <c r="AN185" i="3"/>
  <c r="AN272" i="3"/>
  <c r="AN113" i="3"/>
  <c r="AN240" i="3"/>
  <c r="AN146" i="3"/>
  <c r="AN195" i="3"/>
  <c r="AN200" i="3"/>
  <c r="AN230" i="3"/>
  <c r="AN324" i="3"/>
  <c r="AN186" i="3"/>
  <c r="AN137" i="3"/>
  <c r="AN439" i="3" s="1"/>
  <c r="AN242" i="3"/>
  <c r="AN208" i="3"/>
  <c r="AN114" i="3"/>
  <c r="AN13" i="3"/>
  <c r="AN153" i="3"/>
  <c r="AN365" i="3"/>
  <c r="AN345" i="3"/>
  <c r="AN105" i="3"/>
  <c r="AN234" i="3"/>
  <c r="AN297" i="3"/>
  <c r="AN33" i="3"/>
  <c r="AN155" i="3"/>
  <c r="AN191" i="3"/>
  <c r="AN344" i="3"/>
  <c r="AN65" i="3"/>
  <c r="AN422" i="3" s="1"/>
  <c r="AN167" i="3"/>
  <c r="AN352" i="3"/>
  <c r="AN173" i="3"/>
  <c r="AN8" i="3"/>
  <c r="AN431" i="3" s="1"/>
  <c r="AN174" i="3"/>
  <c r="AN285" i="3"/>
  <c r="AN301" i="3"/>
  <c r="AN170" i="3"/>
  <c r="AN257" i="3"/>
  <c r="AN152" i="3"/>
  <c r="AN216" i="3"/>
  <c r="AT22" i="2"/>
  <c r="AT254" i="2"/>
  <c r="BB54" i="2"/>
  <c r="AP166" i="2"/>
  <c r="BB206" i="2"/>
  <c r="AT6" i="2"/>
  <c r="AT427" i="2" s="1"/>
  <c r="K132" i="16" s="1"/>
  <c r="K220" i="16" s="1"/>
  <c r="AN166" i="2"/>
  <c r="AU38" i="2"/>
  <c r="AN98" i="2"/>
  <c r="AN241" i="2"/>
  <c r="AN352" i="2"/>
  <c r="BA166" i="2"/>
  <c r="AU78" i="2"/>
  <c r="AN240" i="2"/>
  <c r="BA293" i="2"/>
  <c r="AT323" i="2"/>
  <c r="AT150" i="2"/>
  <c r="AU166" i="2"/>
  <c r="AP374" i="2"/>
  <c r="AT38" i="2"/>
  <c r="AP213" i="2"/>
  <c r="AP126" i="2"/>
  <c r="AW349" i="2"/>
  <c r="AT85" i="2"/>
  <c r="AT100" i="2"/>
  <c r="BA158" i="2"/>
  <c r="AU374" i="2"/>
  <c r="BA270" i="2"/>
  <c r="AU334" i="2"/>
  <c r="AN102" i="2"/>
  <c r="AN238" i="2"/>
  <c r="AP323" i="2"/>
  <c r="AN270" i="2"/>
  <c r="AN233" i="2"/>
  <c r="AN161" i="2"/>
  <c r="AN209" i="2"/>
  <c r="AN374" i="2"/>
  <c r="AN246" i="2"/>
  <c r="AN70" i="2"/>
  <c r="AN326" i="2"/>
  <c r="AN150" i="2"/>
  <c r="AN214" i="2"/>
  <c r="AN350" i="2"/>
  <c r="AN358" i="2"/>
  <c r="AN174" i="2"/>
  <c r="AT374" i="2"/>
  <c r="AN30" i="2"/>
  <c r="AN420" i="2" s="1"/>
  <c r="AN330" i="2"/>
  <c r="BA308" i="2"/>
  <c r="BB115" i="2"/>
  <c r="AT62" i="2"/>
  <c r="AN169" i="2"/>
  <c r="AP259" i="2"/>
  <c r="AN273" i="2"/>
  <c r="AP99" i="2"/>
  <c r="AN335" i="2"/>
  <c r="BA187" i="2"/>
  <c r="AT318" i="2"/>
  <c r="BA52" i="2"/>
  <c r="BA6" i="2"/>
  <c r="BA427" i="2" s="1"/>
  <c r="R132" i="16" s="1"/>
  <c r="R220" i="16" s="1"/>
  <c r="AT75" i="2"/>
  <c r="AT419" i="2" s="1"/>
  <c r="K124" i="16" s="1"/>
  <c r="K212" i="16" s="1"/>
  <c r="AS318" i="2"/>
  <c r="AU190" i="2"/>
  <c r="AY46" i="2"/>
  <c r="AN206" i="2"/>
  <c r="AN142" i="2"/>
  <c r="AT166" i="2"/>
  <c r="AT94" i="2"/>
  <c r="AT404" i="2" s="1"/>
  <c r="K109" i="16" s="1"/>
  <c r="K197" i="16" s="1"/>
  <c r="AN302" i="2"/>
  <c r="AT158" i="2"/>
  <c r="AP358" i="2"/>
  <c r="AT173" i="2"/>
  <c r="AN202" i="2"/>
  <c r="AN369" i="2"/>
  <c r="AU188" i="2"/>
  <c r="AT35" i="2"/>
  <c r="AT258" i="2"/>
  <c r="AN6" i="2"/>
  <c r="AN427" i="2" s="1"/>
  <c r="AN258" i="2"/>
  <c r="AN41" i="2"/>
  <c r="AT208" i="2"/>
  <c r="AU67" i="2"/>
  <c r="AU323" i="2"/>
  <c r="AN351" i="2"/>
  <c r="BA257" i="2"/>
  <c r="BA30" i="2"/>
  <c r="BA420" i="2" s="1"/>
  <c r="R125" i="16" s="1"/>
  <c r="R213" i="16" s="1"/>
  <c r="AP198" i="2"/>
  <c r="AP278" i="2"/>
  <c r="AP310" i="2"/>
  <c r="AT67" i="2"/>
  <c r="AP22" i="2"/>
  <c r="AP401" i="2" s="1"/>
  <c r="G106" i="16" s="1"/>
  <c r="AT198" i="2"/>
  <c r="AU158" i="2"/>
  <c r="AU350" i="2"/>
  <c r="AU165" i="2"/>
  <c r="AU326" i="2"/>
  <c r="AP299" i="2"/>
  <c r="AU316" i="2"/>
  <c r="AU29" i="2"/>
  <c r="AT50" i="2"/>
  <c r="AU305" i="2"/>
  <c r="AU310" i="2"/>
  <c r="AU126" i="2"/>
  <c r="AU286" i="2"/>
  <c r="AR174" i="2"/>
  <c r="AU86" i="2"/>
  <c r="AU436" i="2" s="1"/>
  <c r="L141" i="16" s="1"/>
  <c r="L229" i="16" s="1"/>
  <c r="BA350" i="2"/>
  <c r="AR206" i="2"/>
  <c r="AU214" i="2"/>
  <c r="AU325" i="2"/>
  <c r="AU332" i="2"/>
  <c r="AP163" i="2"/>
  <c r="BA273" i="2"/>
  <c r="AU218" i="2"/>
  <c r="AU254" i="2"/>
  <c r="AU277" i="2"/>
  <c r="AT180" i="2"/>
  <c r="AU100" i="2"/>
  <c r="AU19" i="2"/>
  <c r="AU429" i="2" s="1"/>
  <c r="L134" i="16" s="1"/>
  <c r="L222" i="16" s="1"/>
  <c r="AN170" i="2"/>
  <c r="AU45" i="2"/>
  <c r="AU211" i="2"/>
  <c r="BA277" i="2"/>
  <c r="AN57" i="2"/>
  <c r="BA102" i="2"/>
  <c r="AU302" i="2"/>
  <c r="BA182" i="2"/>
  <c r="BA145" i="2"/>
  <c r="AU62" i="2"/>
  <c r="BA238" i="2"/>
  <c r="AU189" i="2"/>
  <c r="AU76" i="2"/>
  <c r="AU93" i="2"/>
  <c r="AU413" i="2" s="1"/>
  <c r="L118" i="16" s="1"/>
  <c r="L206" i="16" s="1"/>
  <c r="BA148" i="2"/>
  <c r="AU349" i="2"/>
  <c r="AU92" i="2"/>
  <c r="AU421" i="2" s="1"/>
  <c r="L126" i="16" s="1"/>
  <c r="L214" i="16" s="1"/>
  <c r="AT182" i="2"/>
  <c r="AT118" i="2"/>
  <c r="AU270" i="2"/>
  <c r="AT78" i="2"/>
  <c r="AP174" i="2"/>
  <c r="AU46" i="2"/>
  <c r="BA206" i="2"/>
  <c r="AT302" i="2"/>
  <c r="AU174" i="2"/>
  <c r="BA278" i="2"/>
  <c r="AU150" i="2"/>
  <c r="AT261" i="2"/>
  <c r="AU244" i="2"/>
  <c r="AU275" i="2"/>
  <c r="AP91" i="2"/>
  <c r="AU90" i="2"/>
  <c r="AN62" i="2"/>
  <c r="AO198" i="2"/>
  <c r="AU101" i="2"/>
  <c r="AU68" i="2"/>
  <c r="AP147" i="2"/>
  <c r="AN314" i="2"/>
  <c r="AU355" i="2"/>
  <c r="AU364" i="2"/>
  <c r="AN162" i="2"/>
  <c r="AN312" i="2"/>
  <c r="AN257" i="2"/>
  <c r="AU258" i="2"/>
  <c r="AU197" i="2"/>
  <c r="AU70" i="2"/>
  <c r="BA374" i="2"/>
  <c r="BA254" i="2"/>
  <c r="AU278" i="2"/>
  <c r="AU358" i="2"/>
  <c r="AO174" i="2"/>
  <c r="AU54" i="2"/>
  <c r="BA134" i="2"/>
  <c r="AU219" i="2"/>
  <c r="AU182" i="2"/>
  <c r="BA115" i="2"/>
  <c r="AU213" i="2"/>
  <c r="AU156" i="2"/>
  <c r="AU338" i="2"/>
  <c r="AU91" i="2"/>
  <c r="AX150" i="2"/>
  <c r="AU261" i="2"/>
  <c r="AU313" i="2"/>
  <c r="AT230" i="2"/>
  <c r="BA46" i="2"/>
  <c r="BA318" i="2"/>
  <c r="AT102" i="2"/>
  <c r="AU342" i="2"/>
  <c r="AU102" i="2"/>
  <c r="AU294" i="2"/>
  <c r="AP118" i="2"/>
  <c r="AU366" i="2"/>
  <c r="AT278" i="2"/>
  <c r="AU373" i="2"/>
  <c r="AU109" i="2"/>
  <c r="AT355" i="2"/>
  <c r="AU171" i="2"/>
  <c r="AP226" i="2"/>
  <c r="AU26" i="2"/>
  <c r="AT267" i="2"/>
  <c r="AT43" i="2"/>
  <c r="AN234" i="2"/>
  <c r="AU11" i="2"/>
  <c r="AN9" i="2"/>
  <c r="AN282" i="2"/>
  <c r="AN313" i="2"/>
  <c r="AN133" i="2"/>
  <c r="AN410" i="2" s="1"/>
  <c r="AW270" i="2"/>
  <c r="AP214" i="2"/>
  <c r="AP302" i="2"/>
  <c r="AP230" i="2"/>
  <c r="AS38" i="2"/>
  <c r="AP85" i="2"/>
  <c r="AP276" i="2"/>
  <c r="AP241" i="2"/>
  <c r="AP372" i="2"/>
  <c r="AW181" i="2"/>
  <c r="BA366" i="2"/>
  <c r="AP38" i="2"/>
  <c r="AP342" i="2"/>
  <c r="AU206" i="2"/>
  <c r="AU222" i="2"/>
  <c r="AP6" i="2"/>
  <c r="AP427" i="2" s="1"/>
  <c r="G132" i="16" s="1"/>
  <c r="AP254" i="2"/>
  <c r="BB358" i="2"/>
  <c r="AP246" i="2"/>
  <c r="AP62" i="2"/>
  <c r="AS302" i="2"/>
  <c r="AU318" i="2"/>
  <c r="AU94" i="2"/>
  <c r="AU404" i="2" s="1"/>
  <c r="L109" i="16" s="1"/>
  <c r="L197" i="16" s="1"/>
  <c r="AU269" i="2"/>
  <c r="AP148" i="2"/>
  <c r="BA203" i="2"/>
  <c r="BA51" i="2"/>
  <c r="AU84" i="2"/>
  <c r="AU154" i="2"/>
  <c r="AU262" i="2"/>
  <c r="BA54" i="2"/>
  <c r="AT133" i="2"/>
  <c r="AT410" i="2" s="1"/>
  <c r="K115" i="16" s="1"/>
  <c r="AU260" i="2"/>
  <c r="AU83" i="2"/>
  <c r="AT285" i="2"/>
  <c r="AT116" i="2"/>
  <c r="AP116" i="2"/>
  <c r="AT51" i="2"/>
  <c r="AU69" i="2"/>
  <c r="AN337" i="2"/>
  <c r="AN137" i="2"/>
  <c r="AN439" i="2" s="1"/>
  <c r="AW258" i="2"/>
  <c r="AW196" i="2"/>
  <c r="AN338" i="2"/>
  <c r="AN336" i="2"/>
  <c r="AW141" i="2"/>
  <c r="AP326" i="2"/>
  <c r="AP86" i="2"/>
  <c r="AP436" i="2" s="1"/>
  <c r="G141" i="16" s="1"/>
  <c r="AW30" i="2"/>
  <c r="AW420" i="2" s="1"/>
  <c r="N125" i="16" s="1"/>
  <c r="N213" i="16" s="1"/>
  <c r="AP110" i="2"/>
  <c r="AW374" i="2"/>
  <c r="AP294" i="2"/>
  <c r="AP46" i="2"/>
  <c r="AW68" i="2"/>
  <c r="AW13" i="2"/>
  <c r="AW314" i="2"/>
  <c r="AN300" i="2"/>
  <c r="AN19" i="2"/>
  <c r="AW244" i="2"/>
  <c r="AP43" i="2"/>
  <c r="AP78" i="2"/>
  <c r="AP270" i="2"/>
  <c r="AP34" i="2"/>
  <c r="AP389" i="2" s="1"/>
  <c r="G94" i="16" s="1"/>
  <c r="AW77" i="2"/>
  <c r="BA347" i="2"/>
  <c r="AW63" i="2"/>
  <c r="AS54" i="2"/>
  <c r="AP318" i="2"/>
  <c r="AP262" i="2"/>
  <c r="AW198" i="2"/>
  <c r="AW307" i="2"/>
  <c r="AW149" i="2"/>
  <c r="AW288" i="2"/>
  <c r="AW357" i="2"/>
  <c r="AW361" i="2"/>
  <c r="AW226" i="2"/>
  <c r="AP206" i="2"/>
  <c r="AP94" i="2"/>
  <c r="AP404" i="2" s="1"/>
  <c r="G109" i="16" s="1"/>
  <c r="AW238" i="2"/>
  <c r="AP54" i="2"/>
  <c r="AP190" i="2"/>
  <c r="AW166" i="2"/>
  <c r="AP341" i="2"/>
  <c r="AU285" i="2"/>
  <c r="BA101" i="2"/>
  <c r="AT28" i="2"/>
  <c r="AP179" i="2"/>
  <c r="BA129" i="2"/>
  <c r="BA85" i="2"/>
  <c r="AN33" i="2"/>
  <c r="AU251" i="2"/>
  <c r="AU221" i="2"/>
  <c r="AU357" i="2"/>
  <c r="AW260" i="2"/>
  <c r="AN376" i="2"/>
  <c r="AN346" i="2"/>
  <c r="AU179" i="2"/>
  <c r="AU324" i="2"/>
  <c r="AU178" i="2"/>
  <c r="AW53" i="2"/>
  <c r="AN173" i="2"/>
  <c r="AY318" i="2"/>
  <c r="AY58" i="2"/>
  <c r="AY307" i="2"/>
  <c r="AY92" i="2"/>
  <c r="AY421" i="2" s="1"/>
  <c r="P126" i="16" s="1"/>
  <c r="P214" i="16" s="1"/>
  <c r="AU372" i="2"/>
  <c r="BA259" i="2"/>
  <c r="AS286" i="2"/>
  <c r="AO126" i="2"/>
  <c r="AY14" i="2"/>
  <c r="AY238" i="2"/>
  <c r="AY254" i="2"/>
  <c r="BA53" i="2"/>
  <c r="AU348" i="2"/>
  <c r="AU131" i="2"/>
  <c r="AU12" i="2"/>
  <c r="AU133" i="2"/>
  <c r="AU410" i="2" s="1"/>
  <c r="L115" i="16" s="1"/>
  <c r="L203" i="16" s="1"/>
  <c r="AU59" i="2"/>
  <c r="AN165" i="2"/>
  <c r="BA165" i="2"/>
  <c r="BA234" i="2"/>
  <c r="BA118" i="2"/>
  <c r="BA126" i="2"/>
  <c r="BA38" i="2"/>
  <c r="BA214" i="2"/>
  <c r="BA246" i="2"/>
  <c r="BA357" i="2"/>
  <c r="BA292" i="2"/>
  <c r="BA161" i="2"/>
  <c r="BA202" i="2"/>
  <c r="BA174" i="2"/>
  <c r="BA50" i="2"/>
  <c r="BA276" i="2"/>
  <c r="BA179" i="2"/>
  <c r="BA212" i="2"/>
  <c r="BA225" i="2"/>
  <c r="AZ142" i="2"/>
  <c r="AZ134" i="2"/>
  <c r="AZ206" i="2"/>
  <c r="AZ150" i="2"/>
  <c r="AZ278" i="2"/>
  <c r="AX310" i="2"/>
  <c r="AX110" i="2"/>
  <c r="AX62" i="2"/>
  <c r="AX366" i="2"/>
  <c r="AX230" i="2"/>
  <c r="AX302" i="2"/>
  <c r="AX293" i="2"/>
  <c r="AU30" i="2"/>
  <c r="AU420" i="2" s="1"/>
  <c r="L125" i="16" s="1"/>
  <c r="L213" i="16" s="1"/>
  <c r="AU230" i="2"/>
  <c r="AU246" i="2"/>
  <c r="AU117" i="2"/>
  <c r="AU132" i="2"/>
  <c r="AU331" i="2"/>
  <c r="AU346" i="2"/>
  <c r="AU353" i="2"/>
  <c r="AU99" i="2"/>
  <c r="AU333" i="2"/>
  <c r="AU301" i="2"/>
  <c r="AU53" i="2"/>
  <c r="AU191" i="2"/>
  <c r="AU227" i="2"/>
  <c r="AU315" i="2"/>
  <c r="AU24" i="2"/>
  <c r="AU181" i="2"/>
  <c r="AU371" i="2"/>
  <c r="AU328" i="2"/>
  <c r="AU115" i="2"/>
  <c r="AU155" i="2"/>
  <c r="AU306" i="2"/>
  <c r="AU226" i="2"/>
  <c r="AT307" i="2"/>
  <c r="AT324" i="2"/>
  <c r="AT219" i="2"/>
  <c r="AS182" i="2"/>
  <c r="AQ358" i="2"/>
  <c r="AQ62" i="2"/>
  <c r="AQ333" i="2"/>
  <c r="AQ46" i="2"/>
  <c r="AQ310" i="2"/>
  <c r="AQ22" i="2"/>
  <c r="AQ400" i="2" s="1"/>
  <c r="H105" i="16" s="1"/>
  <c r="AQ230" i="2"/>
  <c r="AQ246" i="2"/>
  <c r="AQ214" i="2"/>
  <c r="AQ314" i="2"/>
  <c r="AQ142" i="2"/>
  <c r="AQ30" i="2"/>
  <c r="AQ420" i="2" s="1"/>
  <c r="H125" i="16" s="1"/>
  <c r="H213" i="16" s="1"/>
  <c r="AQ254" i="2"/>
  <c r="AQ118" i="2"/>
  <c r="AQ14" i="2"/>
  <c r="AQ75" i="2"/>
  <c r="AQ419" i="2" s="1"/>
  <c r="H124" i="16" s="1"/>
  <c r="H212" i="16" s="1"/>
  <c r="AQ78" i="2"/>
  <c r="AQ70" i="2"/>
  <c r="AQ286" i="2"/>
  <c r="AQ158" i="2"/>
  <c r="AQ374" i="2"/>
  <c r="AQ190" i="2"/>
  <c r="AQ174" i="2"/>
  <c r="AQ193" i="2"/>
  <c r="AQ198" i="2"/>
  <c r="AQ259" i="2"/>
  <c r="AQ294" i="2"/>
  <c r="AQ182" i="2"/>
  <c r="AQ134" i="2"/>
  <c r="AQ326" i="2"/>
  <c r="AQ302" i="2"/>
  <c r="AQ65" i="2"/>
  <c r="AQ422" i="2" s="1"/>
  <c r="H127" i="16" s="1"/>
  <c r="AQ179" i="2"/>
  <c r="AQ43" i="2"/>
  <c r="AQ94" i="2"/>
  <c r="AQ404" i="2" s="1"/>
  <c r="H109" i="16" s="1"/>
  <c r="H197" i="16" s="1"/>
  <c r="AQ126" i="2"/>
  <c r="AQ6" i="2"/>
  <c r="AQ427" i="2" s="1"/>
  <c r="H132" i="16" s="1"/>
  <c r="H220" i="16" s="1"/>
  <c r="AQ299" i="2"/>
  <c r="AQ38" i="2"/>
  <c r="AQ102" i="2"/>
  <c r="AQ318" i="2"/>
  <c r="AQ262" i="2"/>
  <c r="AQ110" i="2"/>
  <c r="AQ122" i="2"/>
  <c r="AP290" i="2"/>
  <c r="AP98" i="2"/>
  <c r="AP107" i="2"/>
  <c r="AP353" i="2"/>
  <c r="AP363" i="2"/>
  <c r="AP21" i="2"/>
  <c r="AP430" i="2" s="1"/>
  <c r="G135" i="16" s="1"/>
  <c r="AP150" i="2"/>
  <c r="AP132" i="2"/>
  <c r="AP219" i="2"/>
  <c r="AN17" i="2"/>
  <c r="AN136" i="2"/>
  <c r="AN226" i="2"/>
  <c r="AN72" i="2"/>
  <c r="AN269" i="2"/>
  <c r="AN281" i="2"/>
  <c r="AN253" i="2"/>
  <c r="AN185" i="2"/>
  <c r="AN224" i="2"/>
  <c r="AN250" i="2"/>
  <c r="AN289" i="2"/>
  <c r="AN81" i="2"/>
  <c r="AN320" i="2"/>
  <c r="AN354" i="2"/>
  <c r="AN218" i="2"/>
  <c r="AN274" i="2"/>
  <c r="AN296" i="2"/>
  <c r="AN69" i="2"/>
  <c r="AN317" i="2"/>
  <c r="AN101" i="2"/>
  <c r="AN132" i="2"/>
  <c r="AN318" i="2"/>
  <c r="AN190" i="2"/>
  <c r="AN78" i="2"/>
  <c r="AN322" i="2"/>
  <c r="AN297" i="2"/>
  <c r="AN42" i="2"/>
  <c r="AN225" i="2"/>
  <c r="AN145" i="2"/>
  <c r="AN96" i="2"/>
  <c r="AN321" i="2"/>
  <c r="AN249" i="2"/>
  <c r="AN345" i="2"/>
  <c r="AN12" i="2"/>
  <c r="AN245" i="2"/>
  <c r="AN201" i="2"/>
  <c r="AN210" i="2"/>
  <c r="AN325" i="2"/>
  <c r="AN260" i="2"/>
  <c r="AN172" i="2"/>
  <c r="AN188" i="2"/>
  <c r="AN121" i="2"/>
  <c r="AN407" i="2" s="1"/>
  <c r="AN34" i="2"/>
  <c r="AN389" i="2" s="1"/>
  <c r="AN268" i="2"/>
  <c r="AN324" i="2"/>
  <c r="AN237" i="2"/>
  <c r="AN261" i="2"/>
  <c r="AN189" i="2"/>
  <c r="AN53" i="2"/>
  <c r="AN44" i="2"/>
  <c r="AN390" i="2" s="1"/>
  <c r="BA244" i="2"/>
  <c r="BA228" i="2"/>
  <c r="BA170" i="2"/>
  <c r="BA68" i="2"/>
  <c r="BA338" i="2"/>
  <c r="BA198" i="2"/>
  <c r="BA22" i="2"/>
  <c r="BA78" i="2"/>
  <c r="BA358" i="2"/>
  <c r="BA337" i="2"/>
  <c r="BA243" i="2"/>
  <c r="BA219" i="2"/>
  <c r="BA286" i="2"/>
  <c r="BA230" i="2"/>
  <c r="BA326" i="2"/>
  <c r="BA302" i="2"/>
  <c r="BA91" i="2"/>
  <c r="BA227" i="2"/>
  <c r="BA10" i="2"/>
  <c r="BA14" i="2"/>
  <c r="BA222" i="2"/>
  <c r="BA190" i="2"/>
  <c r="BA62" i="2"/>
  <c r="BA117" i="2"/>
  <c r="BA275" i="2"/>
  <c r="BA19" i="2"/>
  <c r="BA429" i="2" s="1"/>
  <c r="R134" i="16" s="1"/>
  <c r="R222" i="16" s="1"/>
  <c r="BA341" i="2"/>
  <c r="BA67" i="2"/>
  <c r="AZ350" i="2"/>
  <c r="AZ342" i="2"/>
  <c r="AZ318" i="2"/>
  <c r="AZ302" i="2"/>
  <c r="AZ198" i="2"/>
  <c r="AZ30" i="2"/>
  <c r="AZ420" i="2" s="1"/>
  <c r="Q125" i="16" s="1"/>
  <c r="Q213" i="16" s="1"/>
  <c r="AZ86" i="2"/>
  <c r="AZ436" i="2" s="1"/>
  <c r="Q141" i="16" s="1"/>
  <c r="Q229" i="16" s="1"/>
  <c r="AX246" i="2"/>
  <c r="AX162" i="2"/>
  <c r="AX118" i="2"/>
  <c r="AX190" i="2"/>
  <c r="AX134" i="2"/>
  <c r="AX156" i="2"/>
  <c r="AX374" i="2"/>
  <c r="AX182" i="2"/>
  <c r="AX252" i="2"/>
  <c r="AX290" i="2"/>
  <c r="AX286" i="2"/>
  <c r="AX316" i="2"/>
  <c r="AX262" i="2"/>
  <c r="AX205" i="2"/>
  <c r="AX85" i="2"/>
  <c r="AX325" i="2"/>
  <c r="AX318" i="2"/>
  <c r="AX238" i="2"/>
  <c r="AX180" i="2"/>
  <c r="AX235" i="2"/>
  <c r="AX51" i="2"/>
  <c r="AX44" i="2"/>
  <c r="AX390" i="2" s="1"/>
  <c r="O95" i="16" s="1"/>
  <c r="AX149" i="2"/>
  <c r="AX251" i="2"/>
  <c r="AX12" i="2"/>
  <c r="AX275" i="2"/>
  <c r="AX13" i="2"/>
  <c r="AX206" i="2"/>
  <c r="AX86" i="2"/>
  <c r="AX436" i="2" s="1"/>
  <c r="O141" i="16" s="1"/>
  <c r="AX196" i="2"/>
  <c r="AX342" i="2"/>
  <c r="AW34" i="2"/>
  <c r="AW389" i="2" s="1"/>
  <c r="N94" i="16" s="1"/>
  <c r="AU235" i="2"/>
  <c r="AU35" i="2"/>
  <c r="AU77" i="2"/>
  <c r="AU146" i="2"/>
  <c r="AU125" i="2"/>
  <c r="AU241" i="2"/>
  <c r="AU196" i="2"/>
  <c r="AU18" i="2"/>
  <c r="AU108" i="2"/>
  <c r="AU144" i="2"/>
  <c r="AT137" i="2"/>
  <c r="AT439" i="2" s="1"/>
  <c r="K144" i="16" s="1"/>
  <c r="K232" i="16" s="1"/>
  <c r="AS125" i="2"/>
  <c r="AS358" i="2"/>
  <c r="AS262" i="2"/>
  <c r="AS374" i="2"/>
  <c r="AS253" i="2"/>
  <c r="AS68" i="2"/>
  <c r="AS211" i="2"/>
  <c r="AS94" i="2"/>
  <c r="AS404" i="2" s="1"/>
  <c r="J109" i="16" s="1"/>
  <c r="AS206" i="2"/>
  <c r="AS102" i="2"/>
  <c r="AS331" i="2"/>
  <c r="AS14" i="2"/>
  <c r="AS134" i="2"/>
  <c r="AS46" i="2"/>
  <c r="AS350" i="2"/>
  <c r="AS78" i="2"/>
  <c r="AS21" i="2"/>
  <c r="AS430" i="2" s="1"/>
  <c r="J135" i="16" s="1"/>
  <c r="AS230" i="2"/>
  <c r="AS285" i="2"/>
  <c r="AS222" i="2"/>
  <c r="AS238" i="2"/>
  <c r="AS156" i="2"/>
  <c r="AS84" i="2"/>
  <c r="AS261" i="2"/>
  <c r="AS267" i="2"/>
  <c r="BB270" i="2"/>
  <c r="AY6" i="2"/>
  <c r="AY427" i="2" s="1"/>
  <c r="P132" i="16" s="1"/>
  <c r="P220" i="16" s="1"/>
  <c r="AX220" i="2"/>
  <c r="AX339" i="2"/>
  <c r="BB251" i="2"/>
  <c r="AX142" i="2"/>
  <c r="AX158" i="2"/>
  <c r="AX34" i="2"/>
  <c r="AX340" i="2"/>
  <c r="AX36" i="2"/>
  <c r="AX373" i="2"/>
  <c r="AX260" i="2"/>
  <c r="AS34" i="2"/>
  <c r="AS389" i="2" s="1"/>
  <c r="J94" i="16" s="1"/>
  <c r="AU243" i="2"/>
  <c r="AU172" i="2"/>
  <c r="AU273" i="2"/>
  <c r="AU202" i="2"/>
  <c r="AU292" i="2"/>
  <c r="BA186" i="2"/>
  <c r="AU320" i="2"/>
  <c r="BB134" i="2"/>
  <c r="BB78" i="2"/>
  <c r="AY326" i="2"/>
  <c r="BB30" i="2"/>
  <c r="BB420" i="2" s="1"/>
  <c r="S125" i="16" s="1"/>
  <c r="S213" i="16" s="1"/>
  <c r="AX357" i="2"/>
  <c r="AX292" i="2"/>
  <c r="AX107" i="2"/>
  <c r="AS301" i="2"/>
  <c r="AS290" i="2"/>
  <c r="AR250" i="2"/>
  <c r="AS321" i="2"/>
  <c r="BA274" i="2"/>
  <c r="AU123" i="2"/>
  <c r="AU408" i="2" s="1"/>
  <c r="L113" i="16" s="1"/>
  <c r="AU161" i="2"/>
  <c r="AY222" i="2"/>
  <c r="AY186" i="2"/>
  <c r="AQ334" i="2"/>
  <c r="AX278" i="2"/>
  <c r="AX214" i="2"/>
  <c r="AQ150" i="2"/>
  <c r="AX94" i="2"/>
  <c r="AX404" i="2" s="1"/>
  <c r="O109" i="16" s="1"/>
  <c r="AX38" i="2"/>
  <c r="AX358" i="2"/>
  <c r="AX294" i="2"/>
  <c r="AP222" i="2"/>
  <c r="AX166" i="2"/>
  <c r="BB70" i="2"/>
  <c r="AP366" i="2"/>
  <c r="AX6" i="2"/>
  <c r="AX427" i="2" s="1"/>
  <c r="O132" i="16" s="1"/>
  <c r="AS326" i="2"/>
  <c r="AX254" i="2"/>
  <c r="AS198" i="2"/>
  <c r="AX126" i="2"/>
  <c r="AX70" i="2"/>
  <c r="AX14" i="2"/>
  <c r="AX326" i="2"/>
  <c r="AQ270" i="2"/>
  <c r="AX198" i="2"/>
  <c r="BA142" i="2"/>
  <c r="AX78" i="2"/>
  <c r="AX22" i="2"/>
  <c r="AX401" i="2" s="1"/>
  <c r="O106" i="16" s="1"/>
  <c r="AX334" i="2"/>
  <c r="AS254" i="2"/>
  <c r="AQ366" i="2"/>
  <c r="BA310" i="2"/>
  <c r="AQ238" i="2"/>
  <c r="AP158" i="2"/>
  <c r="AX54" i="2"/>
  <c r="AX341" i="2"/>
  <c r="AX197" i="2"/>
  <c r="BA245" i="2"/>
  <c r="AX364" i="2"/>
  <c r="AU140" i="2"/>
  <c r="AQ128" i="2"/>
  <c r="AT315" i="2"/>
  <c r="AP211" i="2"/>
  <c r="AQ147" i="2"/>
  <c r="AQ27" i="2"/>
  <c r="AQ402" i="2" s="1"/>
  <c r="H107" i="16" s="1"/>
  <c r="H195" i="16" s="1"/>
  <c r="AQ349" i="2"/>
  <c r="AQ186" i="2"/>
  <c r="AQ206" i="2"/>
  <c r="AU6" i="2"/>
  <c r="AU427" i="2" s="1"/>
  <c r="L132" i="16" s="1"/>
  <c r="L220" i="16" s="1"/>
  <c r="AP286" i="2"/>
  <c r="AU198" i="2"/>
  <c r="AU134" i="2"/>
  <c r="AU22" i="2"/>
  <c r="BB10" i="2"/>
  <c r="BB394" i="2" s="1"/>
  <c r="S99" i="16" s="1"/>
  <c r="AT125" i="2"/>
  <c r="BA229" i="2"/>
  <c r="AQ112" i="2"/>
  <c r="AX211" i="2"/>
  <c r="AT19" i="2"/>
  <c r="AT429" i="2" s="1"/>
  <c r="K134" i="16" s="1"/>
  <c r="K222" i="16" s="1"/>
  <c r="AS252" i="2"/>
  <c r="AP244" i="2"/>
  <c r="AU291" i="2"/>
  <c r="AX59" i="2"/>
  <c r="AX269" i="2"/>
  <c r="AU61" i="2"/>
  <c r="AP277" i="2"/>
  <c r="AT84" i="2"/>
  <c r="BA116" i="2"/>
  <c r="AU27" i="2"/>
  <c r="AU402" i="2" s="1"/>
  <c r="L107" i="16" s="1"/>
  <c r="AU237" i="2"/>
  <c r="AU268" i="2"/>
  <c r="BA356" i="2"/>
  <c r="BA123" i="2"/>
  <c r="BA408" i="2" s="1"/>
  <c r="R113" i="16" s="1"/>
  <c r="R201" i="16" s="1"/>
  <c r="AU245" i="2"/>
  <c r="BA84" i="2"/>
  <c r="AU21" i="2"/>
  <c r="AU430" i="2" s="1"/>
  <c r="L135" i="16" s="1"/>
  <c r="BA83" i="2"/>
  <c r="AU130" i="2"/>
  <c r="AT177" i="2"/>
  <c r="AT301" i="2"/>
  <c r="AS243" i="2"/>
  <c r="BA159" i="2"/>
  <c r="AU224" i="2"/>
  <c r="AU65" i="2"/>
  <c r="AU422" i="2" s="1"/>
  <c r="L127" i="16" s="1"/>
  <c r="L215" i="16" s="1"/>
  <c r="AX116" i="2"/>
  <c r="AX350" i="2"/>
  <c r="AY110" i="2"/>
  <c r="BB74" i="2"/>
  <c r="AX61" i="2"/>
  <c r="BB337" i="2"/>
  <c r="AX148" i="2"/>
  <c r="AX240" i="2"/>
  <c r="AX152" i="2"/>
  <c r="AS41" i="2"/>
  <c r="AX133" i="2"/>
  <c r="AX410" i="2" s="1"/>
  <c r="O115" i="16" s="1"/>
  <c r="AX348" i="2"/>
  <c r="AN373" i="2"/>
  <c r="AN180" i="2"/>
  <c r="AN290" i="2"/>
  <c r="AN73" i="2"/>
  <c r="AN114" i="2"/>
  <c r="AN129" i="2"/>
  <c r="AN370" i="2"/>
  <c r="AN328" i="2"/>
  <c r="AN332" i="2"/>
  <c r="AN61" i="2"/>
  <c r="AN372" i="2"/>
  <c r="AN157" i="2"/>
  <c r="AN415" i="2" s="1"/>
  <c r="AZ106" i="2"/>
  <c r="AZ158" i="2"/>
  <c r="AZ210" i="2"/>
  <c r="AZ323" i="2"/>
  <c r="AZ196" i="2"/>
  <c r="AZ308" i="2"/>
  <c r="AZ38" i="2"/>
  <c r="AZ214" i="2"/>
  <c r="AZ334" i="2"/>
  <c r="AZ133" i="2"/>
  <c r="AZ410" i="2" s="1"/>
  <c r="Q115" i="16" s="1"/>
  <c r="AZ102" i="2"/>
  <c r="AZ338" i="2"/>
  <c r="AZ101" i="2"/>
  <c r="AZ29" i="2"/>
  <c r="AZ365" i="2"/>
  <c r="AZ18" i="2"/>
  <c r="AZ349" i="2"/>
  <c r="AZ27" i="2"/>
  <c r="AZ402" i="2" s="1"/>
  <c r="Q107" i="16" s="1"/>
  <c r="AZ332" i="2"/>
  <c r="AZ245" i="2"/>
  <c r="AZ313" i="2"/>
  <c r="AZ163" i="2"/>
  <c r="AZ211" i="2"/>
  <c r="AZ53" i="2"/>
  <c r="AZ14" i="2"/>
  <c r="AZ190" i="2"/>
  <c r="AZ294" i="2"/>
  <c r="AZ13" i="2"/>
  <c r="AZ253" i="2"/>
  <c r="AZ340" i="2"/>
  <c r="AZ254" i="2"/>
  <c r="AZ286" i="2"/>
  <c r="AZ270" i="2"/>
  <c r="AZ22" i="2"/>
  <c r="AZ401" i="2" s="1"/>
  <c r="Q106" i="16" s="1"/>
  <c r="AZ326" i="2"/>
  <c r="AZ182" i="2"/>
  <c r="AZ370" i="2"/>
  <c r="AZ21" i="2"/>
  <c r="AZ430" i="2" s="1"/>
  <c r="Q135" i="16" s="1"/>
  <c r="AZ43" i="2"/>
  <c r="AZ228" i="2"/>
  <c r="AZ364" i="2"/>
  <c r="AZ227" i="2"/>
  <c r="AZ156" i="2"/>
  <c r="AZ237" i="2"/>
  <c r="AZ78" i="2"/>
  <c r="AZ6" i="2"/>
  <c r="AZ427" i="2" s="1"/>
  <c r="Q132" i="16" s="1"/>
  <c r="Q220" i="16" s="1"/>
  <c r="AZ62" i="2"/>
  <c r="AZ374" i="2"/>
  <c r="AZ166" i="2"/>
  <c r="AZ124" i="2"/>
  <c r="AZ317" i="2"/>
  <c r="AZ188" i="2"/>
  <c r="AZ262" i="2"/>
  <c r="AZ118" i="2"/>
  <c r="AZ230" i="2"/>
  <c r="AZ316" i="2"/>
  <c r="AZ45" i="2"/>
  <c r="AZ94" i="2"/>
  <c r="AZ404" i="2" s="1"/>
  <c r="Q109" i="16" s="1"/>
  <c r="Q197" i="16" s="1"/>
  <c r="AZ355" i="2"/>
  <c r="AZ276" i="2"/>
  <c r="AZ91" i="2"/>
  <c r="AY59" i="2"/>
  <c r="AZ179" i="2"/>
  <c r="AY124" i="2"/>
  <c r="AY182" i="2"/>
  <c r="AY86" i="2"/>
  <c r="AY436" i="2" s="1"/>
  <c r="P141" i="16" s="1"/>
  <c r="P229" i="16" s="1"/>
  <c r="AY270" i="2"/>
  <c r="AY302" i="2"/>
  <c r="AY102" i="2"/>
  <c r="AY286" i="2"/>
  <c r="AY213" i="2"/>
  <c r="AY246" i="2"/>
  <c r="AY278" i="2"/>
  <c r="AY262" i="2"/>
  <c r="AY70" i="2"/>
  <c r="AY174" i="2"/>
  <c r="AY366" i="2"/>
  <c r="AY78" i="2"/>
  <c r="AY158" i="2"/>
  <c r="AY61" i="2"/>
  <c r="AY221" i="2"/>
  <c r="AY62" i="2"/>
  <c r="AY142" i="2"/>
  <c r="AY334" i="2"/>
  <c r="AY54" i="2"/>
  <c r="AY260" i="2"/>
  <c r="AY69" i="2"/>
  <c r="AY134" i="2"/>
  <c r="AY126" i="2"/>
  <c r="AY350" i="2"/>
  <c r="AY309" i="2"/>
  <c r="AY150" i="2"/>
  <c r="AY122" i="2"/>
  <c r="AY251" i="2"/>
  <c r="AY374" i="2"/>
  <c r="AY30" i="2"/>
  <c r="AY420" i="2" s="1"/>
  <c r="P125" i="16" s="1"/>
  <c r="P213" i="16" s="1"/>
  <c r="AY206" i="2"/>
  <c r="AY22" i="2"/>
  <c r="AY401" i="2" s="1"/>
  <c r="P106" i="16" s="1"/>
  <c r="AY198" i="2"/>
  <c r="AY190" i="2"/>
  <c r="AZ70" i="2"/>
  <c r="AZ358" i="2"/>
  <c r="AZ126" i="2"/>
  <c r="AZ357" i="2"/>
  <c r="AZ110" i="2"/>
  <c r="AZ246" i="2"/>
  <c r="AY118" i="2"/>
  <c r="AZ375" i="2"/>
  <c r="AY250" i="2"/>
  <c r="AS190" i="2"/>
  <c r="AT350" i="2"/>
  <c r="AR310" i="2"/>
  <c r="AS142" i="2"/>
  <c r="AT294" i="2"/>
  <c r="AS158" i="2"/>
  <c r="AV310" i="2"/>
  <c r="AO310" i="2"/>
  <c r="AV286" i="2"/>
  <c r="AT86" i="2"/>
  <c r="AT436" i="2" s="1"/>
  <c r="K141" i="16" s="1"/>
  <c r="K229" i="16" s="1"/>
  <c r="AV181" i="2"/>
  <c r="AT29" i="2"/>
  <c r="AT325" i="2"/>
  <c r="AV292" i="2"/>
  <c r="AV108" i="2"/>
  <c r="AV371" i="2"/>
  <c r="AV123" i="2"/>
  <c r="AV408" i="2" s="1"/>
  <c r="M113" i="16" s="1"/>
  <c r="M201" i="16" s="1"/>
  <c r="AT322" i="2"/>
  <c r="AR274" i="2"/>
  <c r="AT194" i="2"/>
  <c r="AS310" i="2"/>
  <c r="AT134" i="2"/>
  <c r="AS70" i="2"/>
  <c r="AT66" i="2"/>
  <c r="AT418" i="2" s="1"/>
  <c r="K123" i="16" s="1"/>
  <c r="K211" i="16" s="1"/>
  <c r="BA368" i="2"/>
  <c r="AT157" i="2"/>
  <c r="AS284" i="2"/>
  <c r="BA36" i="2"/>
  <c r="BA355" i="2"/>
  <c r="AV372" i="2"/>
  <c r="BA339" i="2"/>
  <c r="AT93" i="2"/>
  <c r="AT413" i="2" s="1"/>
  <c r="K118" i="16" s="1"/>
  <c r="K206" i="16" s="1"/>
  <c r="AT132" i="2"/>
  <c r="BA372" i="2"/>
  <c r="AV259" i="2"/>
  <c r="BA75" i="2"/>
  <c r="BA419" i="2" s="1"/>
  <c r="R124" i="16" s="1"/>
  <c r="R212" i="16" s="1"/>
  <c r="AX284" i="2"/>
  <c r="AN265" i="2"/>
  <c r="AS244" i="2"/>
  <c r="AU147" i="2"/>
  <c r="BA193" i="2"/>
  <c r="AT250" i="2"/>
  <c r="AU82" i="2"/>
  <c r="AU37" i="2"/>
  <c r="AS157" i="2"/>
  <c r="AN193" i="2"/>
  <c r="AU363" i="2"/>
  <c r="AU173" i="2"/>
  <c r="BA261" i="2"/>
  <c r="BA324" i="2"/>
  <c r="BA99" i="2"/>
  <c r="BA282" i="2"/>
  <c r="AT321" i="2"/>
  <c r="AT193" i="2"/>
  <c r="AU48" i="2"/>
  <c r="AU114" i="2"/>
  <c r="AT216" i="2"/>
  <c r="BA268" i="2"/>
  <c r="AN178" i="2"/>
  <c r="AN25" i="2"/>
  <c r="AS370" i="2"/>
  <c r="AN359" i="2"/>
  <c r="AU361" i="2"/>
  <c r="AU215" i="2"/>
  <c r="AN80" i="2"/>
  <c r="AU160" i="2"/>
  <c r="AN357" i="2"/>
  <c r="AV262" i="2"/>
  <c r="AV78" i="2"/>
  <c r="AT334" i="2"/>
  <c r="AV278" i="2"/>
  <c r="BA334" i="2"/>
  <c r="AT286" i="2"/>
  <c r="AT214" i="2"/>
  <c r="AV166" i="2"/>
  <c r="AT30" i="2"/>
  <c r="AT420" i="2" s="1"/>
  <c r="K125" i="16" s="1"/>
  <c r="K213" i="16" s="1"/>
  <c r="AS278" i="2"/>
  <c r="AT222" i="2"/>
  <c r="BA86" i="2"/>
  <c r="BA436" i="2" s="1"/>
  <c r="R141" i="16" s="1"/>
  <c r="R229" i="16" s="1"/>
  <c r="AT46" i="2"/>
  <c r="AV374" i="2"/>
  <c r="BA342" i="2"/>
  <c r="BA150" i="2"/>
  <c r="AT110" i="2"/>
  <c r="AS342" i="2"/>
  <c r="BA294" i="2"/>
  <c r="AT238" i="2"/>
  <c r="BA262" i="2"/>
  <c r="AT206" i="2"/>
  <c r="AS166" i="2"/>
  <c r="AS118" i="2"/>
  <c r="BA70" i="2"/>
  <c r="AS30" i="2"/>
  <c r="AS420" i="2" s="1"/>
  <c r="J125" i="16" s="1"/>
  <c r="J213" i="16" s="1"/>
  <c r="AS60" i="2"/>
  <c r="AS347" i="2"/>
  <c r="AS307" i="2"/>
  <c r="BA35" i="2"/>
  <c r="BA17" i="2"/>
  <c r="BA370" i="2"/>
  <c r="BA306" i="2"/>
  <c r="BA242" i="2"/>
  <c r="BA178" i="2"/>
  <c r="BA114" i="2"/>
  <c r="AS366" i="2"/>
  <c r="BA110" i="2"/>
  <c r="AT345" i="2"/>
  <c r="AS269" i="2"/>
  <c r="AT109" i="2"/>
  <c r="AS344" i="2"/>
  <c r="BA291" i="2"/>
  <c r="AT189" i="2"/>
  <c r="BA213" i="2"/>
  <c r="AS328" i="2"/>
  <c r="BA307" i="2"/>
  <c r="AS147" i="2"/>
  <c r="BA181" i="2"/>
  <c r="AT228" i="2"/>
  <c r="BA363" i="2"/>
  <c r="BA195" i="2"/>
  <c r="BA11" i="2"/>
  <c r="BA37" i="2"/>
  <c r="AT331" i="2"/>
  <c r="BA362" i="2"/>
  <c r="AT186" i="2"/>
  <c r="AT164" i="2"/>
  <c r="AS29" i="2"/>
  <c r="AT121" i="2"/>
  <c r="AT407" i="2" s="1"/>
  <c r="K112" i="16" s="1"/>
  <c r="AU337" i="2"/>
  <c r="BA369" i="2"/>
  <c r="AU205" i="2"/>
  <c r="AU180" i="2"/>
  <c r="AU75" i="2"/>
  <c r="AU419" i="2" s="1"/>
  <c r="L124" i="16" s="1"/>
  <c r="L212" i="16" s="1"/>
  <c r="AU34" i="2"/>
  <c r="AU389" i="2" s="1"/>
  <c r="L94" i="16" s="1"/>
  <c r="AU239" i="2"/>
  <c r="AV366" i="2"/>
  <c r="AV182" i="2"/>
  <c r="AV158" i="2"/>
  <c r="AS317" i="2"/>
  <c r="AS148" i="2"/>
  <c r="AT44" i="2"/>
  <c r="AT390" i="2" s="1"/>
  <c r="K95" i="16" s="1"/>
  <c r="K183" i="16" s="1"/>
  <c r="AR364" i="2"/>
  <c r="AV339" i="2"/>
  <c r="AT83" i="2"/>
  <c r="AS362" i="2"/>
  <c r="AS298" i="2"/>
  <c r="AS234" i="2"/>
  <c r="AS170" i="2"/>
  <c r="AS106" i="2"/>
  <c r="AT174" i="2"/>
  <c r="AV206" i="2"/>
  <c r="AR158" i="2"/>
  <c r="AS22" i="2"/>
  <c r="AT337" i="2"/>
  <c r="AT356" i="2"/>
  <c r="AV220" i="2"/>
  <c r="AS87" i="2"/>
  <c r="AT275" i="2"/>
  <c r="AS173" i="2"/>
  <c r="AT268" i="2"/>
  <c r="AT299" i="2"/>
  <c r="AV131" i="2"/>
  <c r="AT205" i="2"/>
  <c r="AS220" i="2"/>
  <c r="AS339" i="2"/>
  <c r="AT221" i="2"/>
  <c r="AT156" i="2"/>
  <c r="AT357" i="2"/>
  <c r="BA340" i="2"/>
  <c r="BA155" i="2"/>
  <c r="BA235" i="2"/>
  <c r="BA26" i="2"/>
  <c r="AT65" i="2"/>
  <c r="AT422" i="2" s="1"/>
  <c r="K127" i="16" s="1"/>
  <c r="K215" i="16" s="1"/>
  <c r="AT218" i="2"/>
  <c r="AS185" i="2"/>
  <c r="AS36" i="2"/>
  <c r="BA352" i="2"/>
  <c r="AR342" i="2"/>
  <c r="AV198" i="2"/>
  <c r="AT270" i="2"/>
  <c r="AV214" i="2"/>
  <c r="AV94" i="2"/>
  <c r="AV404" i="2" s="1"/>
  <c r="M109" i="16" s="1"/>
  <c r="M197" i="16" s="1"/>
  <c r="AT326" i="2"/>
  <c r="AS214" i="2"/>
  <c r="AV174" i="2"/>
  <c r="AT366" i="2"/>
  <c r="AS334" i="2"/>
  <c r="AS6" i="2"/>
  <c r="AS427" i="2" s="1"/>
  <c r="J132" i="16" s="1"/>
  <c r="AV102" i="2"/>
  <c r="AT141" i="2"/>
  <c r="AV36" i="2"/>
  <c r="AS360" i="2"/>
  <c r="AS174" i="2"/>
  <c r="AS110" i="2"/>
  <c r="AT54" i="2"/>
  <c r="AV334" i="2"/>
  <c r="AS86" i="2"/>
  <c r="AS436" i="2" s="1"/>
  <c r="J141" i="16" s="1"/>
  <c r="AT14" i="2"/>
  <c r="AT212" i="2"/>
  <c r="AT36" i="2"/>
  <c r="AS115" i="2"/>
  <c r="AS165" i="2"/>
  <c r="AO13" i="2"/>
  <c r="AR269" i="2"/>
  <c r="AV260" i="2"/>
  <c r="AS28" i="2"/>
  <c r="AS155" i="2"/>
  <c r="AT108" i="2"/>
  <c r="AT314" i="2"/>
  <c r="AS162" i="2"/>
  <c r="AV261" i="2"/>
  <c r="AT329" i="2"/>
  <c r="AT25" i="2"/>
  <c r="AS169" i="2"/>
  <c r="AV326" i="2"/>
  <c r="AS62" i="2"/>
  <c r="AV22" i="2"/>
  <c r="AV401" i="2" s="1"/>
  <c r="M106" i="16" s="1"/>
  <c r="AT262" i="2"/>
  <c r="AT126" i="2"/>
  <c r="AT358" i="2"/>
  <c r="AV230" i="2"/>
  <c r="AS150" i="2"/>
  <c r="AR70" i="2"/>
  <c r="AT310" i="2"/>
  <c r="AT142" i="2"/>
  <c r="AV46" i="2"/>
  <c r="AV277" i="2"/>
  <c r="AS45" i="2"/>
  <c r="BA373" i="2"/>
  <c r="AS287" i="2"/>
  <c r="AT20" i="2"/>
  <c r="BA180" i="2"/>
  <c r="AV267" i="2"/>
  <c r="AS51" i="2"/>
  <c r="AT309" i="2"/>
  <c r="AT130" i="2"/>
  <c r="BA94" i="2"/>
  <c r="BA404" i="2" s="1"/>
  <c r="R109" i="16" s="1"/>
  <c r="R197" i="16" s="1"/>
  <c r="AT190" i="2"/>
  <c r="AT333" i="2"/>
  <c r="AS13" i="2"/>
  <c r="AT292" i="2"/>
  <c r="AT12" i="2"/>
  <c r="BA164" i="2"/>
  <c r="BA371" i="2"/>
  <c r="BA251" i="2"/>
  <c r="AT117" i="2"/>
  <c r="AV8" i="2"/>
  <c r="AV431" i="2" s="1"/>
  <c r="M136" i="16" s="1"/>
  <c r="AS172" i="2"/>
  <c r="BA20" i="2"/>
  <c r="BA267" i="2"/>
  <c r="AS101" i="2"/>
  <c r="AT140" i="2"/>
  <c r="BA299" i="2"/>
  <c r="BA81" i="2"/>
  <c r="BA100" i="2"/>
  <c r="BA321" i="2"/>
  <c r="BA106" i="2"/>
  <c r="BA149" i="2"/>
  <c r="AT37" i="2"/>
  <c r="BA139" i="2"/>
  <c r="BA346" i="2"/>
  <c r="AU309" i="2"/>
  <c r="AT313" i="2"/>
  <c r="AU104" i="2"/>
  <c r="BA138" i="2"/>
  <c r="AU368" i="2"/>
  <c r="AN375" i="2"/>
  <c r="AN306" i="2"/>
  <c r="AN153" i="2"/>
  <c r="AT139" i="2"/>
  <c r="AU250" i="2"/>
  <c r="AU369" i="2"/>
  <c r="AU311" i="2"/>
  <c r="AN368" i="2"/>
  <c r="AU297" i="2"/>
  <c r="AU33" i="2"/>
  <c r="AN29" i="2"/>
  <c r="AN68" i="2"/>
  <c r="AN309" i="2"/>
  <c r="AN301" i="2"/>
  <c r="AN285" i="2"/>
  <c r="AN141" i="2"/>
  <c r="AN304" i="2"/>
  <c r="AN60" i="2"/>
  <c r="AN244" i="2"/>
  <c r="AN37" i="2"/>
  <c r="AN149" i="2"/>
  <c r="AN333" i="2"/>
  <c r="AN242" i="2"/>
  <c r="AN217" i="2"/>
  <c r="AN76" i="2"/>
  <c r="AN125" i="2"/>
  <c r="AN196" i="2"/>
  <c r="BB350" i="2"/>
  <c r="BB142" i="2"/>
  <c r="BB222" i="2"/>
  <c r="BB254" i="2"/>
  <c r="AV229" i="3"/>
  <c r="BB50" i="2"/>
  <c r="BB171" i="2"/>
  <c r="BB317" i="2"/>
  <c r="BB256" i="2"/>
  <c r="BB91" i="2"/>
  <c r="BB193" i="2"/>
  <c r="BB267" i="2"/>
  <c r="BB348" i="2"/>
  <c r="BB225" i="2"/>
  <c r="BB14" i="2"/>
  <c r="BB275" i="2"/>
  <c r="BB258" i="2"/>
  <c r="BB342" i="2"/>
  <c r="BB294" i="2"/>
  <c r="BB214" i="2"/>
  <c r="BB126" i="2"/>
  <c r="BB374" i="2"/>
  <c r="BB81" i="2"/>
  <c r="BB365" i="2"/>
  <c r="BB17" i="2"/>
  <c r="AV291" i="2"/>
  <c r="AS152" i="2"/>
  <c r="AS351" i="2"/>
  <c r="AS175" i="2"/>
  <c r="AS357" i="2"/>
  <c r="AS308" i="2"/>
  <c r="AS282" i="2"/>
  <c r="AS215" i="2"/>
  <c r="AS89" i="2"/>
  <c r="AS217" i="2"/>
  <c r="AS258" i="2"/>
  <c r="AS120" i="2"/>
  <c r="AS309" i="2"/>
  <c r="AS329" i="2"/>
  <c r="AS117" i="2"/>
  <c r="AS11" i="2"/>
  <c r="AS355" i="2"/>
  <c r="AS179" i="2"/>
  <c r="AS52" i="2"/>
  <c r="AS245" i="2"/>
  <c r="AS126" i="2"/>
  <c r="AS97" i="2"/>
  <c r="AS225" i="2"/>
  <c r="AS130" i="2"/>
  <c r="AS18" i="2"/>
  <c r="AS195" i="2"/>
  <c r="AS180" i="2"/>
  <c r="AS98" i="2"/>
  <c r="AS325" i="2"/>
  <c r="AS43" i="2"/>
  <c r="AS139" i="2"/>
  <c r="AS205" i="2"/>
  <c r="AS16" i="2"/>
  <c r="AS74" i="2"/>
  <c r="AS93" i="2"/>
  <c r="AS413" i="2" s="1"/>
  <c r="J118" i="16" s="1"/>
  <c r="J206" i="16" s="1"/>
  <c r="AS105" i="2"/>
  <c r="AS233" i="2"/>
  <c r="AS240" i="2"/>
  <c r="AS85" i="2"/>
  <c r="AS226" i="2"/>
  <c r="AS59" i="2"/>
  <c r="AS20" i="2"/>
  <c r="AS61" i="2"/>
  <c r="AS371" i="2"/>
  <c r="AS92" i="2"/>
  <c r="AS421" i="2" s="1"/>
  <c r="J126" i="16" s="1"/>
  <c r="AS203" i="2"/>
  <c r="AS76" i="2"/>
  <c r="AS42" i="2"/>
  <c r="AS247" i="2"/>
  <c r="AS58" i="2"/>
  <c r="AS336" i="2"/>
  <c r="AS208" i="2"/>
  <c r="AS377" i="2"/>
  <c r="AS219" i="2"/>
  <c r="AS327" i="2"/>
  <c r="AS121" i="2"/>
  <c r="AS407" i="2" s="1"/>
  <c r="J112" i="16" s="1"/>
  <c r="AS249" i="2"/>
  <c r="AS239" i="2"/>
  <c r="AS257" i="2"/>
  <c r="AS82" i="2"/>
  <c r="AS338" i="2"/>
  <c r="AS19" i="2"/>
  <c r="AS429" i="2" s="1"/>
  <c r="J134" i="16" s="1"/>
  <c r="AS268" i="2"/>
  <c r="AS323" i="2"/>
  <c r="AS44" i="2"/>
  <c r="AS390" i="2" s="1"/>
  <c r="J95" i="16" s="1"/>
  <c r="J183" i="16" s="1"/>
  <c r="AS181" i="2"/>
  <c r="AS69" i="2"/>
  <c r="AS75" i="2"/>
  <c r="AS419" i="2" s="1"/>
  <c r="J124" i="16" s="1"/>
  <c r="J212" i="16" s="1"/>
  <c r="AS264" i="2"/>
  <c r="AS361" i="2"/>
  <c r="AS109" i="2"/>
  <c r="AS246" i="2"/>
  <c r="AS270" i="2"/>
  <c r="AS256" i="2"/>
  <c r="AS202" i="2"/>
  <c r="AS373" i="2"/>
  <c r="AS64" i="2"/>
  <c r="AS398" i="2" s="1"/>
  <c r="J103" i="16" s="1"/>
  <c r="AS25" i="2"/>
  <c r="AS153" i="2"/>
  <c r="AS194" i="2"/>
  <c r="AS265" i="2"/>
  <c r="AS316" i="2"/>
  <c r="AS354" i="2"/>
  <c r="AS345" i="2"/>
  <c r="AS250" i="2"/>
  <c r="AS352" i="2"/>
  <c r="AS33" i="2"/>
  <c r="AS161" i="2"/>
  <c r="AS281" i="2"/>
  <c r="AS221" i="2"/>
  <c r="BB302" i="2"/>
  <c r="BB174" i="2"/>
  <c r="BB310" i="2"/>
  <c r="BB262" i="2"/>
  <c r="BB182" i="2"/>
  <c r="BB62" i="2"/>
  <c r="BB86" i="2"/>
  <c r="BB436" i="2" s="1"/>
  <c r="S141" i="16" s="1"/>
  <c r="S229" i="16" s="1"/>
  <c r="BB38" i="2"/>
  <c r="BB166" i="2"/>
  <c r="BB94" i="2"/>
  <c r="BB404" i="2" s="1"/>
  <c r="S109" i="16" s="1"/>
  <c r="S197" i="16" s="1"/>
  <c r="BB353" i="2"/>
  <c r="BB266" i="2"/>
  <c r="BB202" i="2"/>
  <c r="BB138" i="2"/>
  <c r="BB118" i="2"/>
  <c r="BB131" i="2"/>
  <c r="AV11" i="2"/>
  <c r="AS132" i="2"/>
  <c r="AX187" i="2"/>
  <c r="AX277" i="2"/>
  <c r="AX157" i="2"/>
  <c r="AX204" i="2"/>
  <c r="AX21" i="2"/>
  <c r="AX430" i="2" s="1"/>
  <c r="O135" i="16" s="1"/>
  <c r="AX125" i="2"/>
  <c r="AX261" i="2"/>
  <c r="AX75" i="2"/>
  <c r="AX419" i="2" s="1"/>
  <c r="O124" i="16" s="1"/>
  <c r="AX45" i="2"/>
  <c r="AX222" i="2"/>
  <c r="AX226" i="2"/>
  <c r="AX285" i="2"/>
  <c r="AX299" i="2"/>
  <c r="AX228" i="2"/>
  <c r="AX243" i="2"/>
  <c r="AX315" i="2"/>
  <c r="AX173" i="2"/>
  <c r="AX91" i="2"/>
  <c r="AX308" i="2"/>
  <c r="AX69" i="2"/>
  <c r="AX213" i="2"/>
  <c r="AX377" i="2"/>
  <c r="AX236" i="2"/>
  <c r="AX99" i="2"/>
  <c r="AX229" i="2"/>
  <c r="AX163" i="2"/>
  <c r="AX188" i="2"/>
  <c r="AX300" i="2"/>
  <c r="AX221" i="2"/>
  <c r="AX349" i="2"/>
  <c r="AX46" i="2"/>
  <c r="AX102" i="2"/>
  <c r="AX30" i="2"/>
  <c r="AX420" i="2" s="1"/>
  <c r="O125" i="16" s="1"/>
  <c r="O213" i="16" s="1"/>
  <c r="AX98" i="2"/>
  <c r="AX212" i="2"/>
  <c r="AX301" i="2"/>
  <c r="AX174" i="2"/>
  <c r="AX270" i="2"/>
  <c r="AX83" i="2"/>
  <c r="AX60" i="2"/>
  <c r="AX109" i="2"/>
  <c r="AX244" i="2"/>
  <c r="AX28" i="2"/>
  <c r="AS275" i="2"/>
  <c r="AS283" i="2"/>
  <c r="AS128" i="2"/>
  <c r="AZ77" i="2"/>
  <c r="AZ19" i="2"/>
  <c r="AZ429" i="2" s="1"/>
  <c r="Q134" i="16" s="1"/>
  <c r="AZ155" i="2"/>
  <c r="AZ28" i="2"/>
  <c r="AZ372" i="2"/>
  <c r="AZ283" i="2"/>
  <c r="AZ173" i="2"/>
  <c r="AZ132" i="2"/>
  <c r="AZ37" i="2"/>
  <c r="AZ82" i="2"/>
  <c r="AZ225" i="2"/>
  <c r="AZ223" i="2"/>
  <c r="AZ272" i="2"/>
  <c r="AZ136" i="2"/>
  <c r="AZ172" i="2"/>
  <c r="AZ12" i="2"/>
  <c r="AZ241" i="2"/>
  <c r="AZ320" i="2"/>
  <c r="AZ314" i="2"/>
  <c r="AZ301" i="2"/>
  <c r="AZ330" i="2"/>
  <c r="AZ244" i="2"/>
  <c r="AZ277" i="2"/>
  <c r="AZ363" i="2"/>
  <c r="AZ373" i="2"/>
  <c r="AZ44" i="2"/>
  <c r="AZ390" i="2" s="1"/>
  <c r="Q95" i="16" s="1"/>
  <c r="AZ165" i="2"/>
  <c r="AZ289" i="2"/>
  <c r="AZ67" i="2"/>
  <c r="AZ171" i="2"/>
  <c r="AZ189" i="2"/>
  <c r="AZ285" i="2"/>
  <c r="AZ146" i="2"/>
  <c r="AZ59" i="2"/>
  <c r="AZ300" i="2"/>
  <c r="AZ229" i="2"/>
  <c r="AZ222" i="2"/>
  <c r="AZ226" i="2"/>
  <c r="AZ305" i="2"/>
  <c r="AZ235" i="2"/>
  <c r="AZ197" i="2"/>
  <c r="AZ138" i="2"/>
  <c r="AZ203" i="2"/>
  <c r="AZ99" i="2"/>
  <c r="AZ315" i="2"/>
  <c r="AZ180" i="2"/>
  <c r="AZ221" i="2"/>
  <c r="AZ10" i="2"/>
  <c r="AZ394" i="2" s="1"/>
  <c r="Q99" i="16" s="1"/>
  <c r="BB128" i="2"/>
  <c r="BB27" i="2"/>
  <c r="BB402" i="2" s="1"/>
  <c r="S107" i="16" s="1"/>
  <c r="BB6" i="2"/>
  <c r="BB427" i="2" s="1"/>
  <c r="S132" i="16" s="1"/>
  <c r="S220" i="16" s="1"/>
  <c r="BB366" i="2"/>
  <c r="BB198" i="2"/>
  <c r="BB97" i="2"/>
  <c r="BB288" i="2"/>
  <c r="BB291" i="2"/>
  <c r="BB253" i="2"/>
  <c r="BB46" i="2"/>
  <c r="BB272" i="2"/>
  <c r="BB323" i="2"/>
  <c r="BB289" i="2"/>
  <c r="BB352" i="2"/>
  <c r="AO58" i="2"/>
  <c r="AO69" i="2"/>
  <c r="AO96" i="2"/>
  <c r="AV287" i="2"/>
  <c r="AV144" i="2"/>
  <c r="AV44" i="2"/>
  <c r="AV390" i="2" s="1"/>
  <c r="M95" i="16" s="1"/>
  <c r="AV298" i="2"/>
  <c r="AV243" i="2"/>
  <c r="AV307" i="2"/>
  <c r="AV14" i="2"/>
  <c r="AV178" i="2"/>
  <c r="AV282" i="2"/>
  <c r="AV155" i="2"/>
  <c r="AV211" i="2"/>
  <c r="AV205" i="2"/>
  <c r="AV147" i="2"/>
  <c r="AV89" i="2"/>
  <c r="AV146" i="2"/>
  <c r="AV28" i="2"/>
  <c r="AV106" i="2"/>
  <c r="AV100" i="2"/>
  <c r="AV227" i="2"/>
  <c r="AV350" i="2"/>
  <c r="AV225" i="2"/>
  <c r="AV216" i="2"/>
  <c r="AV148" i="2"/>
  <c r="AV245" i="2"/>
  <c r="AV348" i="2"/>
  <c r="AV83" i="2"/>
  <c r="BB144" i="2"/>
  <c r="BB238" i="2"/>
  <c r="BB326" i="2"/>
  <c r="BB150" i="2"/>
  <c r="BB278" i="2"/>
  <c r="BB230" i="2"/>
  <c r="BB334" i="2"/>
  <c r="BB32" i="2"/>
  <c r="BB163" i="2"/>
  <c r="AS363" i="2"/>
  <c r="AS57" i="2"/>
  <c r="AS135" i="2"/>
  <c r="AX79" i="3"/>
  <c r="AX228" i="3"/>
  <c r="AX215" i="3"/>
  <c r="AX350" i="3"/>
  <c r="AX203" i="3"/>
  <c r="AX259" i="3"/>
  <c r="AX227" i="3"/>
  <c r="AX331" i="3"/>
  <c r="AX144" i="3"/>
  <c r="AX113" i="3"/>
  <c r="AX270" i="3"/>
  <c r="AX306" i="3"/>
  <c r="AX275" i="3"/>
  <c r="AV244" i="3"/>
  <c r="BB160" i="2"/>
  <c r="BB125" i="2"/>
  <c r="BB158" i="2"/>
  <c r="BB321" i="2"/>
  <c r="BB161" i="2"/>
  <c r="BB96" i="2"/>
  <c r="BB243" i="2"/>
  <c r="BB110" i="2"/>
  <c r="BB246" i="2"/>
  <c r="BB371" i="2"/>
  <c r="BB307" i="2"/>
  <c r="BB347" i="2"/>
  <c r="AV309" i="2"/>
  <c r="AV355" i="2"/>
  <c r="AR139" i="2"/>
  <c r="AR348" i="2"/>
  <c r="AR29" i="2"/>
  <c r="AR203" i="2"/>
  <c r="AR186" i="2"/>
  <c r="AV288" i="3"/>
  <c r="AV344" i="3"/>
  <c r="AV357" i="3"/>
  <c r="AV122" i="3"/>
  <c r="AV376" i="3"/>
  <c r="AV355" i="3"/>
  <c r="AV35" i="3"/>
  <c r="AV172" i="3"/>
  <c r="AV259" i="3"/>
  <c r="AV291" i="3"/>
  <c r="AV149" i="3"/>
  <c r="AV366" i="3"/>
  <c r="AV173" i="3"/>
  <c r="AV191" i="3"/>
  <c r="AV174" i="3"/>
  <c r="AV189" i="3"/>
  <c r="AV206" i="3"/>
  <c r="AV318" i="3"/>
  <c r="AV331" i="3"/>
  <c r="AV213" i="3"/>
  <c r="AV334" i="3"/>
  <c r="AX91" i="3"/>
  <c r="AP280" i="3"/>
  <c r="AP225" i="3"/>
  <c r="AN100" i="2"/>
  <c r="AN213" i="2"/>
  <c r="AN236" i="2"/>
  <c r="AN109" i="2"/>
  <c r="AQ344" i="3"/>
  <c r="AQ308" i="3"/>
  <c r="AQ220" i="3"/>
  <c r="AQ261" i="3"/>
  <c r="AQ338" i="3"/>
  <c r="AQ155" i="3"/>
  <c r="AQ252" i="3"/>
  <c r="AQ212" i="3"/>
  <c r="AQ251" i="3"/>
  <c r="AQ260" i="3"/>
  <c r="AQ366" i="3"/>
  <c r="AQ134" i="3"/>
  <c r="AQ195" i="3"/>
  <c r="AS170" i="3"/>
  <c r="AP374" i="3"/>
  <c r="AP89" i="3"/>
  <c r="AQ320" i="2"/>
  <c r="AS326" i="3"/>
  <c r="AS270" i="3"/>
  <c r="AS158" i="3"/>
  <c r="AQ54" i="2"/>
  <c r="AP20" i="2"/>
  <c r="AP131" i="2"/>
  <c r="AP369" i="2"/>
  <c r="AP134" i="2"/>
  <c r="AQ86" i="2"/>
  <c r="AQ436" i="2" s="1"/>
  <c r="H141" i="16" s="1"/>
  <c r="H229" i="16" s="1"/>
  <c r="AY358" i="2"/>
  <c r="AY294" i="2"/>
  <c r="AP142" i="2"/>
  <c r="AQ177" i="2"/>
  <c r="AP260" i="2"/>
  <c r="AP11" i="2"/>
  <c r="AP203" i="2"/>
  <c r="AS374" i="3"/>
  <c r="AS322" i="3"/>
  <c r="AS342" i="3"/>
  <c r="AP191" i="3"/>
  <c r="AP94" i="3"/>
  <c r="AP404" i="3" s="1"/>
  <c r="G109" i="17" s="1"/>
  <c r="AP181" i="2"/>
  <c r="AN106" i="2"/>
  <c r="AN377" i="2"/>
  <c r="AN360" i="2"/>
  <c r="AT209" i="2"/>
  <c r="AT346" i="2"/>
  <c r="AN197" i="2"/>
  <c r="AT303" i="2"/>
  <c r="AN89" i="2"/>
  <c r="AN160" i="2"/>
  <c r="AN367" i="2"/>
  <c r="AN140" i="2"/>
  <c r="AN343" i="2"/>
  <c r="AN316" i="2"/>
  <c r="AN116" i="2"/>
  <c r="AQ302" i="3"/>
  <c r="AQ150" i="3"/>
  <c r="AN252" i="2"/>
  <c r="AN365" i="2"/>
  <c r="AN364" i="2"/>
  <c r="AN356" i="2"/>
  <c r="AQ198" i="3"/>
  <c r="AS181" i="3"/>
  <c r="AQ123" i="3"/>
  <c r="AQ408" i="3" s="1"/>
  <c r="H113" i="17" s="1"/>
  <c r="AS195" i="3"/>
  <c r="AS331" i="3"/>
  <c r="AS49" i="3"/>
  <c r="AS372" i="3"/>
  <c r="AS286" i="3"/>
  <c r="AS179" i="3"/>
  <c r="AS252" i="3"/>
  <c r="AS149" i="3"/>
  <c r="AS98" i="3"/>
  <c r="AS324" i="3"/>
  <c r="AS147" i="3"/>
  <c r="AS115" i="3"/>
  <c r="AS107" i="3"/>
  <c r="AS341" i="3"/>
  <c r="AS180" i="3"/>
  <c r="AS283" i="3"/>
  <c r="AS141" i="3"/>
  <c r="AS214" i="3"/>
  <c r="AS254" i="3"/>
  <c r="AS292" i="3"/>
  <c r="AS369" i="3"/>
  <c r="AS11" i="3"/>
  <c r="AS316" i="3"/>
  <c r="AS27" i="3"/>
  <c r="AS402" i="3" s="1"/>
  <c r="J107" i="17" s="1"/>
  <c r="AS75" i="3"/>
  <c r="AS419" i="3" s="1"/>
  <c r="J124" i="17" s="1"/>
  <c r="AS234" i="3"/>
  <c r="AS19" i="3"/>
  <c r="AS429" i="3" s="1"/>
  <c r="J134" i="17" s="1"/>
  <c r="AS290" i="3"/>
  <c r="AS354" i="3"/>
  <c r="AS244" i="3"/>
  <c r="AS308" i="3"/>
  <c r="AS293" i="3"/>
  <c r="AS340" i="3"/>
  <c r="AS134" i="3"/>
  <c r="AS318" i="3"/>
  <c r="AS67" i="3"/>
  <c r="AS307" i="3"/>
  <c r="AS229" i="3"/>
  <c r="AP116" i="3"/>
  <c r="AP6" i="3"/>
  <c r="AP427" i="3" s="1"/>
  <c r="G132" i="17" s="1"/>
  <c r="AP128" i="3"/>
  <c r="AP337" i="3"/>
  <c r="AP221" i="3"/>
  <c r="AP31" i="3"/>
  <c r="AP271" i="3"/>
  <c r="AP133" i="3"/>
  <c r="AP410" i="3" s="1"/>
  <c r="G115" i="17" s="1"/>
  <c r="AP120" i="3"/>
  <c r="AP106" i="3"/>
  <c r="AP239" i="3"/>
  <c r="AP353" i="3"/>
  <c r="AP81" i="3"/>
  <c r="AP91" i="3"/>
  <c r="AP103" i="3"/>
  <c r="AP215" i="3"/>
  <c r="AP146" i="3"/>
  <c r="AP184" i="3"/>
  <c r="AP336" i="3"/>
  <c r="AP366" i="3"/>
  <c r="AP59" i="3"/>
  <c r="AP259" i="3"/>
  <c r="AP172" i="3"/>
  <c r="AP206" i="3"/>
  <c r="AP132" i="3"/>
  <c r="AP39" i="3"/>
  <c r="AP327" i="3"/>
  <c r="AP8" i="3"/>
  <c r="AP431" i="3" s="1"/>
  <c r="G136" i="17" s="1"/>
  <c r="AP209" i="3"/>
  <c r="AP192" i="3"/>
  <c r="AP320" i="3"/>
  <c r="AP122" i="3"/>
  <c r="AP343" i="3"/>
  <c r="AP249" i="3"/>
  <c r="AP375" i="3"/>
  <c r="AP72" i="3"/>
  <c r="AP332" i="3"/>
  <c r="AP12" i="3"/>
  <c r="AP199" i="3"/>
  <c r="AP153" i="3"/>
  <c r="AP369" i="3"/>
  <c r="AP340" i="3"/>
  <c r="AP367" i="3"/>
  <c r="AP224" i="3"/>
  <c r="AP17" i="3"/>
  <c r="AP154" i="3"/>
  <c r="AP113" i="3"/>
  <c r="AP312" i="3"/>
  <c r="AP364" i="3"/>
  <c r="AP219" i="3"/>
  <c r="AP208" i="3"/>
  <c r="AP272" i="3"/>
  <c r="AP368" i="3"/>
  <c r="AP173" i="3"/>
  <c r="AP270" i="3"/>
  <c r="AP75" i="3"/>
  <c r="AP419" i="3" s="1"/>
  <c r="G124" i="17" s="1"/>
  <c r="G212" i="17" s="1"/>
  <c r="AP275" i="3"/>
  <c r="AP244" i="3"/>
  <c r="AP285" i="3"/>
  <c r="AP279" i="3"/>
  <c r="AP356" i="3"/>
  <c r="AP256" i="3"/>
  <c r="AP14" i="3"/>
  <c r="AP32" i="3"/>
  <c r="AP135" i="3"/>
  <c r="AP216" i="3"/>
  <c r="AP127" i="3"/>
  <c r="AP49" i="3"/>
  <c r="AP397" i="3" s="1"/>
  <c r="AP193" i="3"/>
  <c r="AP287" i="3"/>
  <c r="AP347" i="3"/>
  <c r="AP346" i="3"/>
  <c r="AP43" i="3"/>
  <c r="AP235" i="3"/>
  <c r="AP323" i="3"/>
  <c r="AP292" i="3"/>
  <c r="AP69" i="3"/>
  <c r="AP214" i="3"/>
  <c r="AP351" i="3"/>
  <c r="AP335" i="3"/>
  <c r="AP201" i="3"/>
  <c r="AP56" i="3"/>
  <c r="AP58" i="3"/>
  <c r="AP7" i="3"/>
  <c r="AP152" i="3"/>
  <c r="AP352" i="3"/>
  <c r="AP217" i="3"/>
  <c r="AP33" i="3"/>
  <c r="AP145" i="3"/>
  <c r="AP47" i="3"/>
  <c r="AP391" i="3" s="1"/>
  <c r="G96" i="17" s="1"/>
  <c r="G184" i="17" s="1"/>
  <c r="AP263" i="3"/>
  <c r="AP305" i="3"/>
  <c r="AP178" i="3"/>
  <c r="AP227" i="3"/>
  <c r="AP130" i="3"/>
  <c r="AP51" i="3"/>
  <c r="AP197" i="3"/>
  <c r="AP226" i="3"/>
  <c r="AP290" i="3"/>
  <c r="AP371" i="3"/>
  <c r="AP218" i="3"/>
  <c r="AP345" i="3"/>
  <c r="AP65" i="3"/>
  <c r="AP422" i="3" s="1"/>
  <c r="G127" i="17" s="1"/>
  <c r="AP313" i="3"/>
  <c r="AP247" i="3"/>
  <c r="AP121" i="3"/>
  <c r="AP407" i="3" s="1"/>
  <c r="AP265" i="3"/>
  <c r="AP101" i="3"/>
  <c r="AP288" i="3"/>
  <c r="AP329" i="3"/>
  <c r="AP376" i="3"/>
  <c r="AP210" i="3"/>
  <c r="AP211" i="3"/>
  <c r="AP283" i="3"/>
  <c r="AP188" i="3"/>
  <c r="AP349" i="3"/>
  <c r="AP251" i="3"/>
  <c r="AP156" i="3"/>
  <c r="AP142" i="3"/>
  <c r="AP198" i="3"/>
  <c r="AP186" i="3"/>
  <c r="AP252" i="3"/>
  <c r="AP361" i="3"/>
  <c r="AP167" i="3"/>
  <c r="AP114" i="3"/>
  <c r="AP194" i="3"/>
  <c r="AP196" i="3"/>
  <c r="AP269" i="3"/>
  <c r="AP158" i="3"/>
  <c r="AP274" i="3"/>
  <c r="AP338" i="3"/>
  <c r="AP300" i="3"/>
  <c r="AP149" i="3"/>
  <c r="AP213" i="3"/>
  <c r="AP182" i="3"/>
  <c r="AP212" i="3"/>
  <c r="AP187" i="3"/>
  <c r="AP330" i="3"/>
  <c r="AP286" i="3"/>
  <c r="AP202" i="3"/>
  <c r="AP344" i="3"/>
  <c r="AP37" i="3"/>
  <c r="AP74" i="3"/>
  <c r="AP160" i="3"/>
  <c r="AP295" i="3"/>
  <c r="AP304" i="3"/>
  <c r="AP27" i="3"/>
  <c r="AP402" i="3" s="1"/>
  <c r="G107" i="17" s="1"/>
  <c r="G195" i="17" s="1"/>
  <c r="AP358" i="3"/>
  <c r="AP243" i="3"/>
  <c r="AP282" i="3"/>
  <c r="AP107" i="3"/>
  <c r="AP163" i="3"/>
  <c r="AP301" i="3"/>
  <c r="AP124" i="3"/>
  <c r="AP311" i="3"/>
  <c r="AP248" i="3"/>
  <c r="AP377" i="3"/>
  <c r="AP333" i="3"/>
  <c r="AP267" i="3"/>
  <c r="AP236" i="3"/>
  <c r="AP315" i="3"/>
  <c r="AP220" i="3"/>
  <c r="AP365" i="3"/>
  <c r="AP190" i="3"/>
  <c r="AP302" i="3"/>
  <c r="AP350" i="3"/>
  <c r="AP131" i="3"/>
  <c r="AP348" i="3"/>
  <c r="AP165" i="3"/>
  <c r="AP230" i="3"/>
  <c r="AP277" i="3"/>
  <c r="AP341" i="3"/>
  <c r="AP203" i="3"/>
  <c r="AP166" i="3"/>
  <c r="AP241" i="3"/>
  <c r="AP79" i="3"/>
  <c r="AP258" i="3"/>
  <c r="AP260" i="3"/>
  <c r="AP169" i="3"/>
  <c r="AP67" i="3"/>
  <c r="AP291" i="3"/>
  <c r="AP246" i="3"/>
  <c r="AP362" i="3"/>
  <c r="AP115" i="3"/>
  <c r="AP232" i="3"/>
  <c r="AP25" i="3"/>
  <c r="AP233" i="3"/>
  <c r="AP99" i="3"/>
  <c r="AP325" i="3"/>
  <c r="AP102" i="3"/>
  <c r="AP159" i="3"/>
  <c r="AR344" i="3"/>
  <c r="AR364" i="3"/>
  <c r="AR227" i="3"/>
  <c r="AR189" i="3"/>
  <c r="AR257" i="3"/>
  <c r="AR41" i="3"/>
  <c r="AR266" i="3"/>
  <c r="AR374" i="3"/>
  <c r="AU236" i="3"/>
  <c r="AR180" i="3"/>
  <c r="AY59" i="3"/>
  <c r="AZ353" i="3"/>
  <c r="AZ173" i="3"/>
  <c r="AZ35" i="3"/>
  <c r="AZ194" i="3"/>
  <c r="AU268" i="3"/>
  <c r="AU195" i="3"/>
  <c r="AU274" i="3"/>
  <c r="AU157" i="3"/>
  <c r="AO63" i="3"/>
  <c r="AO33" i="3"/>
  <c r="AO335" i="3"/>
  <c r="AO81" i="3"/>
  <c r="AO49" i="3"/>
  <c r="AO225" i="3"/>
  <c r="AO202" i="3"/>
  <c r="AO219" i="3"/>
  <c r="AO260" i="3"/>
  <c r="AO269" i="3"/>
  <c r="AO357" i="3"/>
  <c r="AO182" i="3"/>
  <c r="AO233" i="3"/>
  <c r="AO273" i="3"/>
  <c r="AO73" i="3"/>
  <c r="AO329" i="3"/>
  <c r="AO119" i="3"/>
  <c r="AO375" i="3"/>
  <c r="AO307" i="3"/>
  <c r="AO204" i="3"/>
  <c r="AO147" i="3"/>
  <c r="AO197" i="3"/>
  <c r="AO230" i="3"/>
  <c r="AO223" i="3"/>
  <c r="AO161" i="3"/>
  <c r="AO67" i="3"/>
  <c r="AO163" i="3"/>
  <c r="AO183" i="3"/>
  <c r="AO7" i="3"/>
  <c r="AO105" i="3"/>
  <c r="AO209" i="3"/>
  <c r="AO298" i="3"/>
  <c r="AO342" i="3"/>
  <c r="AO27" i="3"/>
  <c r="AO402" i="3" s="1"/>
  <c r="F107" i="17" s="1"/>
  <c r="F195" i="17" s="1"/>
  <c r="AO83" i="3"/>
  <c r="AO324" i="3"/>
  <c r="AO373" i="3"/>
  <c r="AO175" i="3"/>
  <c r="AO95" i="3"/>
  <c r="AO137" i="3"/>
  <c r="AO439" i="3" s="1"/>
  <c r="F144" i="17" s="1"/>
  <c r="F232" i="17" s="1"/>
  <c r="AO333" i="3"/>
  <c r="AO47" i="3"/>
  <c r="AO391" i="3" s="1"/>
  <c r="F96" i="17" s="1"/>
  <c r="AY148" i="3"/>
  <c r="AY276" i="3"/>
  <c r="AY220" i="3"/>
  <c r="AY131" i="3"/>
  <c r="AU190" i="3"/>
  <c r="AU310" i="3"/>
  <c r="AY152" i="3"/>
  <c r="AY202" i="3"/>
  <c r="AY337" i="3"/>
  <c r="AY41" i="3"/>
  <c r="BB341" i="3"/>
  <c r="BB81" i="3"/>
  <c r="BB337" i="3"/>
  <c r="BB292" i="3"/>
  <c r="BB355" i="3"/>
  <c r="BB137" i="3"/>
  <c r="BB439" i="3" s="1"/>
  <c r="S144" i="17" s="1"/>
  <c r="BB305" i="3"/>
  <c r="BB192" i="3"/>
  <c r="BB216" i="3"/>
  <c r="BB280" i="3"/>
  <c r="BB153" i="3"/>
  <c r="BB114" i="3"/>
  <c r="BB155" i="3"/>
  <c r="BB299" i="3"/>
  <c r="BB291" i="3"/>
  <c r="BB254" i="3"/>
  <c r="BB181" i="3"/>
  <c r="BB327" i="3"/>
  <c r="BB36" i="3"/>
  <c r="BB128" i="3"/>
  <c r="BB237" i="3"/>
  <c r="BB93" i="3"/>
  <c r="BB413" i="3" s="1"/>
  <c r="S118" i="17" s="1"/>
  <c r="BB111" i="3"/>
  <c r="BB311" i="3"/>
  <c r="BB103" i="3"/>
  <c r="BB207" i="3"/>
  <c r="BB359" i="3"/>
  <c r="BB224" i="3"/>
  <c r="BB7" i="3"/>
  <c r="BB247" i="3"/>
  <c r="BB65" i="3"/>
  <c r="BB422" i="3" s="1"/>
  <c r="S127" i="17" s="1"/>
  <c r="BB208" i="3"/>
  <c r="BB66" i="3"/>
  <c r="BB418" i="3" s="1"/>
  <c r="S123" i="17" s="1"/>
  <c r="BB159" i="3"/>
  <c r="BB161" i="3"/>
  <c r="BB127" i="3"/>
  <c r="BB345" i="3"/>
  <c r="BB248" i="3"/>
  <c r="BB255" i="3"/>
  <c r="BB145" i="3"/>
  <c r="BB331" i="3"/>
  <c r="BB11" i="3"/>
  <c r="BB276" i="3"/>
  <c r="BB318" i="3"/>
  <c r="BB346" i="3"/>
  <c r="BB84" i="3"/>
  <c r="BB125" i="3"/>
  <c r="BB47" i="3"/>
  <c r="BB391" i="3" s="1"/>
  <c r="S96" i="17" s="1"/>
  <c r="BB177" i="3"/>
  <c r="BB183" i="3"/>
  <c r="BB281" i="3"/>
  <c r="BB18" i="3"/>
  <c r="BB193" i="3"/>
  <c r="BB178" i="3"/>
  <c r="BB257" i="3"/>
  <c r="BB122" i="3"/>
  <c r="BB9" i="3"/>
  <c r="BB97" i="3"/>
  <c r="BB63" i="3"/>
  <c r="BB89" i="3"/>
  <c r="BB146" i="3"/>
  <c r="BB211" i="3"/>
  <c r="BB301" i="3"/>
  <c r="BB377" i="3"/>
  <c r="BB130" i="3"/>
  <c r="BB218" i="3"/>
  <c r="BB372" i="3"/>
  <c r="BB191" i="3"/>
  <c r="BB288" i="3"/>
  <c r="BB353" i="3"/>
  <c r="BB78" i="3"/>
  <c r="BB105" i="3"/>
  <c r="BB143" i="3"/>
  <c r="BB279" i="3"/>
  <c r="BB312" i="3"/>
  <c r="BB17" i="3"/>
  <c r="BB273" i="3"/>
  <c r="BB369" i="3"/>
  <c r="BB170" i="3"/>
  <c r="BB259" i="3"/>
  <c r="BB317" i="3"/>
  <c r="BB108" i="3"/>
  <c r="BB23" i="3"/>
  <c r="BB69" i="3"/>
  <c r="BB200" i="3"/>
  <c r="BB352" i="3"/>
  <c r="BB112" i="3"/>
  <c r="BB55" i="3"/>
  <c r="BB79" i="3"/>
  <c r="BB319" i="3"/>
  <c r="BB73" i="3"/>
  <c r="BB41" i="3"/>
  <c r="BB184" i="3"/>
  <c r="BB336" i="3"/>
  <c r="BB121" i="3"/>
  <c r="BB209" i="3"/>
  <c r="BB162" i="3"/>
  <c r="BB99" i="3"/>
  <c r="BB358" i="3"/>
  <c r="BB186" i="3"/>
  <c r="BB250" i="3"/>
  <c r="BB220" i="3"/>
  <c r="BB284" i="3"/>
  <c r="BB364" i="3"/>
  <c r="AY334" i="3"/>
  <c r="AY294" i="3"/>
  <c r="AU253" i="3"/>
  <c r="AU356" i="3"/>
  <c r="AU308" i="3"/>
  <c r="AY347" i="3"/>
  <c r="AR259" i="3"/>
  <c r="AZ174" i="3"/>
  <c r="AY197" i="3"/>
  <c r="AY139" i="3"/>
  <c r="AZ19" i="3"/>
  <c r="AZ429" i="3" s="1"/>
  <c r="Q134" i="17" s="1"/>
  <c r="Q222" i="17" s="1"/>
  <c r="AR370" i="3"/>
  <c r="AU314" i="3"/>
  <c r="AR242" i="3"/>
  <c r="AU365" i="3"/>
  <c r="AZ268" i="3"/>
  <c r="AU180" i="3"/>
  <c r="AY195" i="3"/>
  <c r="AO237" i="3"/>
  <c r="AY157" i="3"/>
  <c r="AR356" i="3"/>
  <c r="AU148" i="3"/>
  <c r="AY251" i="3"/>
  <c r="AU171" i="3"/>
  <c r="AU107" i="3"/>
  <c r="AU35" i="3"/>
  <c r="AU123" i="3"/>
  <c r="AU408" i="3" s="1"/>
  <c r="L113" i="17" s="1"/>
  <c r="AO234" i="3"/>
  <c r="AO377" i="3"/>
  <c r="BB129" i="3"/>
  <c r="BB49" i="3"/>
  <c r="AY26" i="3"/>
  <c r="AY121" i="3"/>
  <c r="AY11" i="3"/>
  <c r="AY371" i="3"/>
  <c r="AY149" i="3"/>
  <c r="AY186" i="3"/>
  <c r="AY115" i="3"/>
  <c r="AY284" i="3"/>
  <c r="AY341" i="3"/>
  <c r="AY270" i="3"/>
  <c r="AY161" i="3"/>
  <c r="AY184" i="3"/>
  <c r="AY304" i="3"/>
  <c r="AY153" i="3"/>
  <c r="AY234" i="3"/>
  <c r="AY127" i="3"/>
  <c r="AY241" i="3"/>
  <c r="AY138" i="3"/>
  <c r="AY187" i="3"/>
  <c r="AY147" i="3"/>
  <c r="AY122" i="3"/>
  <c r="AY194" i="3"/>
  <c r="AY352" i="3"/>
  <c r="AY159" i="3"/>
  <c r="AY170" i="3"/>
  <c r="AY353" i="3"/>
  <c r="AY348" i="3"/>
  <c r="AY326" i="3"/>
  <c r="AY282" i="3"/>
  <c r="AY346" i="3"/>
  <c r="AY216" i="3"/>
  <c r="AY89" i="3"/>
  <c r="AY67" i="3"/>
  <c r="AY301" i="3"/>
  <c r="AY278" i="3"/>
  <c r="AY354" i="3"/>
  <c r="AY219" i="3"/>
  <c r="AY272" i="3"/>
  <c r="AY305" i="3"/>
  <c r="AY259" i="3"/>
  <c r="AY236" i="3"/>
  <c r="AY323" i="3"/>
  <c r="AY165" i="3"/>
  <c r="AY266" i="3"/>
  <c r="AY277" i="3"/>
  <c r="AR179" i="3"/>
  <c r="AY226" i="3"/>
  <c r="AY340" i="3"/>
  <c r="AU24" i="3"/>
  <c r="AU95" i="3"/>
  <c r="AU175" i="3"/>
  <c r="AU335" i="3"/>
  <c r="AU150" i="3"/>
  <c r="AU81" i="3"/>
  <c r="AU162" i="3"/>
  <c r="AU7" i="3"/>
  <c r="AU345" i="3"/>
  <c r="AU206" i="3"/>
  <c r="AU210" i="3"/>
  <c r="AU282" i="3"/>
  <c r="AU9" i="3"/>
  <c r="AU375" i="3"/>
  <c r="AU113" i="3"/>
  <c r="AU224" i="3"/>
  <c r="AU142" i="3"/>
  <c r="AU278" i="3"/>
  <c r="AU232" i="3"/>
  <c r="AU364" i="3"/>
  <c r="AU214" i="3"/>
  <c r="AU141" i="3"/>
  <c r="AU192" i="3"/>
  <c r="AU246" i="3"/>
  <c r="AU326" i="3"/>
  <c r="AR349" i="3"/>
  <c r="AY285" i="3"/>
  <c r="AU252" i="3"/>
  <c r="AU339" i="3"/>
  <c r="AY107" i="3"/>
  <c r="AY51" i="3"/>
  <c r="AR274" i="3"/>
  <c r="AR310" i="3"/>
  <c r="AY373" i="3"/>
  <c r="AR325" i="3"/>
  <c r="AY245" i="3"/>
  <c r="AZ324" i="3"/>
  <c r="AO292" i="3"/>
  <c r="AY123" i="3"/>
  <c r="AY408" i="3" s="1"/>
  <c r="P113" i="17" s="1"/>
  <c r="AR59" i="3"/>
  <c r="AO11" i="3"/>
  <c r="AU354" i="3"/>
  <c r="AR262" i="3"/>
  <c r="AY269" i="3"/>
  <c r="AO213" i="3"/>
  <c r="AO347" i="3"/>
  <c r="AU187" i="3"/>
  <c r="AO123" i="3"/>
  <c r="AO408" i="3" s="1"/>
  <c r="F113" i="17" s="1"/>
  <c r="AY5" i="3"/>
  <c r="AY426" i="3" s="1"/>
  <c r="AY293" i="3"/>
  <c r="AU348" i="3"/>
  <c r="AO299" i="3"/>
  <c r="AR235" i="3"/>
  <c r="AO166" i="3"/>
  <c r="AO316" i="3"/>
  <c r="AO196" i="3"/>
  <c r="AO283" i="3"/>
  <c r="AO235" i="3"/>
  <c r="AY163" i="3"/>
  <c r="AZ99" i="3"/>
  <c r="AU254" i="3"/>
  <c r="AO174" i="3"/>
  <c r="AY317" i="3"/>
  <c r="AU204" i="3"/>
  <c r="AY27" i="3"/>
  <c r="AY402" i="3" s="1"/>
  <c r="P107" i="17" s="1"/>
  <c r="AO302" i="3"/>
  <c r="AZ113" i="3"/>
  <c r="AO25" i="3"/>
  <c r="AY295" i="3"/>
  <c r="AT377" i="3"/>
  <c r="AW147" i="3"/>
  <c r="BA264" i="3"/>
  <c r="AW311" i="3"/>
  <c r="BA138" i="3"/>
  <c r="AW241" i="3"/>
  <c r="AW319" i="3"/>
  <c r="AW207" i="3"/>
  <c r="AT209" i="3"/>
  <c r="AW129" i="3"/>
  <c r="AN9" i="3"/>
  <c r="AW184" i="3"/>
  <c r="AW231" i="3"/>
  <c r="AN68" i="3"/>
  <c r="AN192" i="3"/>
  <c r="AN339" i="3"/>
  <c r="AN260" i="3"/>
  <c r="AN58" i="3"/>
  <c r="BA175" i="3"/>
  <c r="AN248" i="3"/>
  <c r="AN201" i="3"/>
  <c r="AN41" i="3"/>
  <c r="AN149" i="3"/>
  <c r="AN204" i="3"/>
  <c r="AN17" i="3"/>
  <c r="AN290" i="3"/>
  <c r="AN211" i="3"/>
  <c r="AW6" i="3"/>
  <c r="AW427" i="3" s="1"/>
  <c r="N132" i="17" s="1"/>
  <c r="AT212" i="3"/>
  <c r="AT148" i="3"/>
  <c r="AW210" i="3"/>
  <c r="AW257" i="3"/>
  <c r="AT296" i="3"/>
  <c r="BA163" i="3"/>
  <c r="AW255" i="3"/>
  <c r="AT39" i="3"/>
  <c r="AN89" i="3"/>
  <c r="AN171" i="3"/>
  <c r="AN359" i="3"/>
  <c r="AN337" i="3"/>
  <c r="AN177" i="3"/>
  <c r="AW17" i="3"/>
  <c r="AN27" i="3"/>
  <c r="AN402" i="3" s="1"/>
  <c r="AN258" i="3"/>
  <c r="AW56" i="3"/>
  <c r="AN182" i="3"/>
  <c r="AW177" i="3"/>
  <c r="AT24" i="3"/>
  <c r="BA367" i="3"/>
  <c r="AT251" i="3"/>
  <c r="AW119" i="3"/>
  <c r="BA33" i="3"/>
  <c r="AW313" i="3"/>
  <c r="AW46" i="3"/>
  <c r="AW264" i="3"/>
  <c r="BA351" i="3"/>
  <c r="AW57" i="3"/>
  <c r="AW376" i="3"/>
  <c r="BA169" i="3"/>
  <c r="AN145" i="3"/>
  <c r="AN312" i="3"/>
  <c r="BA103" i="3"/>
  <c r="AN132" i="3"/>
  <c r="AN411" i="3" s="1"/>
  <c r="AT216" i="3"/>
  <c r="AN256" i="3"/>
  <c r="AN66" i="3"/>
  <c r="AN418" i="3" s="1"/>
  <c r="AV126" i="2"/>
  <c r="AY38" i="2"/>
  <c r="AV93" i="2"/>
  <c r="AV413" i="2" s="1"/>
  <c r="M118" i="16" s="1"/>
  <c r="M206" i="16" s="1"/>
  <c r="AV340" i="2"/>
  <c r="AV252" i="2"/>
  <c r="AV301" i="2"/>
  <c r="AV300" i="2"/>
  <c r="AV344" i="2"/>
  <c r="AV163" i="2"/>
  <c r="AV53" i="2"/>
  <c r="AV12" i="2"/>
  <c r="BB130" i="2"/>
  <c r="AV269" i="2"/>
  <c r="AV133" i="2"/>
  <c r="AV410" i="2" s="1"/>
  <c r="M115" i="16" s="1"/>
  <c r="M203" i="16" s="1"/>
  <c r="BB369" i="2"/>
  <c r="AV35" i="2"/>
  <c r="AV346" i="2"/>
  <c r="AV218" i="2"/>
  <c r="AV354" i="2"/>
  <c r="AV335" i="2"/>
  <c r="AV213" i="2"/>
  <c r="AV122" i="2"/>
  <c r="AV18" i="2"/>
  <c r="AR98" i="2"/>
  <c r="AR125" i="2"/>
  <c r="AR375" i="2"/>
  <c r="AR58" i="2"/>
  <c r="AR252" i="2"/>
  <c r="AR93" i="2"/>
  <c r="AR413" i="2" s="1"/>
  <c r="I118" i="16" s="1"/>
  <c r="AR44" i="2"/>
  <c r="AR390" i="2" s="1"/>
  <c r="I95" i="16" s="1"/>
  <c r="AR76" i="2"/>
  <c r="AR211" i="2"/>
  <c r="AV299" i="2"/>
  <c r="AV39" i="2"/>
  <c r="AV281" i="2"/>
  <c r="AV313" i="2"/>
  <c r="AV169" i="2"/>
  <c r="AV9" i="2"/>
  <c r="AV239" i="2"/>
  <c r="AU207" i="2"/>
  <c r="AU49" i="2"/>
  <c r="AU397" i="2" s="1"/>
  <c r="L102" i="16" s="1"/>
  <c r="AU225" i="2"/>
  <c r="AU344" i="2"/>
  <c r="AU122" i="2"/>
  <c r="AU314" i="2"/>
  <c r="AU370" i="2"/>
  <c r="AU329" i="2"/>
  <c r="AU139" i="2"/>
  <c r="AU204" i="2"/>
  <c r="AU13" i="2"/>
  <c r="AU141" i="2"/>
  <c r="AU195" i="2"/>
  <c r="AU317" i="2"/>
  <c r="AU274" i="2"/>
  <c r="AU163" i="2"/>
  <c r="AU259" i="2"/>
  <c r="AU339" i="2"/>
  <c r="AU89" i="2"/>
  <c r="AU327" i="2"/>
  <c r="AU234" i="2"/>
  <c r="AU175" i="2"/>
  <c r="AU186" i="2"/>
  <c r="AU98" i="2"/>
  <c r="AU85" i="2"/>
  <c r="AU293" i="2"/>
  <c r="AU263" i="2"/>
  <c r="AU232" i="2"/>
  <c r="AU345" i="2"/>
  <c r="AU176" i="2"/>
  <c r="AU249" i="2"/>
  <c r="AU194" i="2"/>
  <c r="AU322" i="2"/>
  <c r="AU276" i="2"/>
  <c r="AU253" i="2"/>
  <c r="AU107" i="2"/>
  <c r="AU229" i="2"/>
  <c r="AU283" i="2"/>
  <c r="AU347" i="2"/>
  <c r="AU159" i="2"/>
  <c r="AU97" i="2"/>
  <c r="AU265" i="2"/>
  <c r="AU377" i="2"/>
  <c r="AU40" i="2"/>
  <c r="AU307" i="2"/>
  <c r="AV26" i="2"/>
  <c r="AV202" i="2"/>
  <c r="AV120" i="2"/>
  <c r="BB141" i="2"/>
  <c r="BB194" i="2"/>
  <c r="BB45" i="2"/>
  <c r="BB123" i="2"/>
  <c r="BB408" i="2" s="1"/>
  <c r="S113" i="16" s="1"/>
  <c r="S201" i="16" s="1"/>
  <c r="BB331" i="2"/>
  <c r="BB315" i="2"/>
  <c r="BB273" i="2"/>
  <c r="AV58" i="2"/>
  <c r="AV327" i="2"/>
  <c r="AV99" i="2"/>
  <c r="AV265" i="2"/>
  <c r="AV103" i="2"/>
  <c r="AV137" i="2"/>
  <c r="AV439" i="2" s="1"/>
  <c r="M144" i="16" s="1"/>
  <c r="AV296" i="2"/>
  <c r="AV323" i="2"/>
  <c r="AV124" i="2"/>
  <c r="AV251" i="2"/>
  <c r="AV29" i="2"/>
  <c r="AV275" i="2"/>
  <c r="AV165" i="2"/>
  <c r="AV347" i="2"/>
  <c r="AV140" i="2"/>
  <c r="AV331" i="2"/>
  <c r="AV154" i="2"/>
  <c r="AV330" i="2"/>
  <c r="AV74" i="2"/>
  <c r="AV98" i="2"/>
  <c r="AV132" i="2"/>
  <c r="AV314" i="2"/>
  <c r="AV210" i="2"/>
  <c r="AV369" i="2"/>
  <c r="AV130" i="2"/>
  <c r="AV257" i="2"/>
  <c r="AV105" i="2"/>
  <c r="AV43" i="2"/>
  <c r="AU43" i="2"/>
  <c r="AV253" i="2"/>
  <c r="AU308" i="2"/>
  <c r="AV164" i="2"/>
  <c r="BB155" i="2"/>
  <c r="AV170" i="2"/>
  <c r="AV373" i="2"/>
  <c r="AT229" i="2"/>
  <c r="AT45" i="2"/>
  <c r="AU284" i="2"/>
  <c r="AU365" i="2"/>
  <c r="AV149" i="2"/>
  <c r="AV332" i="2"/>
  <c r="AU52" i="2"/>
  <c r="AP177" i="2"/>
  <c r="AP275" i="2"/>
  <c r="AP35" i="2"/>
  <c r="AP68" i="2"/>
  <c r="AP212" i="2"/>
  <c r="AT291" i="2"/>
  <c r="AT99" i="2"/>
  <c r="BA154" i="2"/>
  <c r="AT257" i="2"/>
  <c r="AV360" i="2"/>
  <c r="AU16" i="2"/>
  <c r="BA330" i="2"/>
  <c r="AU50" i="2"/>
  <c r="AU288" i="2"/>
  <c r="AV247" i="2"/>
  <c r="AU74" i="2"/>
  <c r="AV92" i="2"/>
  <c r="AV421" i="2" s="1"/>
  <c r="M126" i="16" s="1"/>
  <c r="M214" i="16" s="1"/>
  <c r="AU51" i="2"/>
  <c r="AU290" i="2"/>
  <c r="AV167" i="2"/>
  <c r="AU279" i="2"/>
  <c r="AV66" i="2"/>
  <c r="AV418" i="2" s="1"/>
  <c r="M123" i="16" s="1"/>
  <c r="M211" i="16" s="1"/>
  <c r="AV376" i="2"/>
  <c r="AV273" i="2"/>
  <c r="AV97" i="2"/>
  <c r="AV160" i="2"/>
  <c r="AU112" i="2"/>
  <c r="AV55" i="2"/>
  <c r="AV303" i="2"/>
  <c r="AV25" i="2"/>
  <c r="AV121" i="2"/>
  <c r="AV407" i="2" s="1"/>
  <c r="M112" i="16" s="1"/>
  <c r="AV217" i="2"/>
  <c r="AV329" i="2"/>
  <c r="AV223" i="2"/>
  <c r="AV297" i="2"/>
  <c r="AV194" i="2"/>
  <c r="AV119" i="2"/>
  <c r="AV359" i="2"/>
  <c r="AV200" i="2"/>
  <c r="AV23" i="2"/>
  <c r="AV361" i="2"/>
  <c r="AV179" i="2"/>
  <c r="AV156" i="2"/>
  <c r="AV69" i="2"/>
  <c r="AV221" i="2"/>
  <c r="AV162" i="2"/>
  <c r="AV345" i="2"/>
  <c r="AV51" i="2"/>
  <c r="AV60" i="2"/>
  <c r="AV236" i="2"/>
  <c r="AV125" i="2"/>
  <c r="AV204" i="2"/>
  <c r="AV317" i="2"/>
  <c r="AV276" i="2"/>
  <c r="AV45" i="2"/>
  <c r="AV229" i="2"/>
  <c r="AV357" i="2"/>
  <c r="AV59" i="2"/>
  <c r="AV47" i="2"/>
  <c r="AV391" i="2" s="1"/>
  <c r="M96" i="16" s="1"/>
  <c r="M184" i="16" s="1"/>
  <c r="AV41" i="2"/>
  <c r="AV145" i="2"/>
  <c r="AV233" i="2"/>
  <c r="AV321" i="2"/>
  <c r="AV19" i="2"/>
  <c r="AV429" i="2" s="1"/>
  <c r="M134" i="16" s="1"/>
  <c r="M222" i="16" s="1"/>
  <c r="AV288" i="2"/>
  <c r="AV71" i="2"/>
  <c r="AV338" i="2"/>
  <c r="AV250" i="2"/>
  <c r="AV228" i="2"/>
  <c r="AV226" i="2"/>
  <c r="AV67" i="2"/>
  <c r="AV157" i="2"/>
  <c r="AV416" i="2" s="1"/>
  <c r="M121" i="16" s="1"/>
  <c r="AV116" i="2"/>
  <c r="AV21" i="2"/>
  <c r="AV430" i="2" s="1"/>
  <c r="M135" i="16" s="1"/>
  <c r="M223" i="16" s="1"/>
  <c r="AV141" i="2"/>
  <c r="AV362" i="2"/>
  <c r="AV159" i="2"/>
  <c r="AV96" i="2"/>
  <c r="AV57" i="2"/>
  <c r="AV153" i="2"/>
  <c r="AV16" i="2"/>
  <c r="AV75" i="2"/>
  <c r="AV419" i="2" s="1"/>
  <c r="M124" i="16" s="1"/>
  <c r="M212" i="16" s="1"/>
  <c r="AV207" i="2"/>
  <c r="AV312" i="2"/>
  <c r="AV87" i="2"/>
  <c r="AV244" i="2"/>
  <c r="AV176" i="2"/>
  <c r="AV341" i="2"/>
  <c r="AV197" i="2"/>
  <c r="AV196" i="2"/>
  <c r="AV324" i="2"/>
  <c r="AV139" i="2"/>
  <c r="BB61" i="2"/>
  <c r="BB336" i="2"/>
  <c r="BB173" i="2"/>
  <c r="BB66" i="2"/>
  <c r="BB418" i="2" s="1"/>
  <c r="S123" i="16" s="1"/>
  <c r="BB257" i="2"/>
  <c r="AV325" i="2"/>
  <c r="AR122" i="2"/>
  <c r="AV337" i="2"/>
  <c r="AV266" i="2"/>
  <c r="AV138" i="2"/>
  <c r="AV10" i="2"/>
  <c r="AV394" i="2" s="1"/>
  <c r="M99" i="16" s="1"/>
  <c r="AV248" i="2"/>
  <c r="AU330" i="2"/>
  <c r="AV34" i="2"/>
  <c r="AV389" i="2" s="1"/>
  <c r="M94" i="16" s="1"/>
  <c r="AV349" i="2"/>
  <c r="AV77" i="2"/>
  <c r="AV256" i="2"/>
  <c r="AV186" i="2"/>
  <c r="AW106" i="2"/>
  <c r="AU152" i="2"/>
  <c r="AV135" i="2"/>
  <c r="AU312" i="2"/>
  <c r="AU192" i="2"/>
  <c r="AV375" i="2"/>
  <c r="AV209" i="2"/>
  <c r="AV73" i="2"/>
  <c r="AU217" i="2"/>
  <c r="AV32" i="2"/>
  <c r="AV215" i="2"/>
  <c r="AV246" i="2"/>
  <c r="AV6" i="2"/>
  <c r="AV427" i="2" s="1"/>
  <c r="M132" i="16" s="1"/>
  <c r="M220" i="16" s="1"/>
  <c r="AY342" i="2"/>
  <c r="AV254" i="2"/>
  <c r="AY214" i="2"/>
  <c r="AY310" i="2"/>
  <c r="AV222" i="2"/>
  <c r="BB22" i="2"/>
  <c r="AV333" i="2"/>
  <c r="AV189" i="2"/>
  <c r="AV356" i="2"/>
  <c r="AV84" i="2"/>
  <c r="AV115" i="2"/>
  <c r="AV242" i="2"/>
  <c r="AV190" i="2"/>
  <c r="AY94" i="2"/>
  <c r="AY404" i="2" s="1"/>
  <c r="P109" i="16" s="1"/>
  <c r="P197" i="16" s="1"/>
  <c r="BB318" i="2"/>
  <c r="AV270" i="2"/>
  <c r="AV86" i="2"/>
  <c r="AV436" i="2" s="1"/>
  <c r="M141" i="16" s="1"/>
  <c r="M229" i="16" s="1"/>
  <c r="AV30" i="2"/>
  <c r="AV420" i="2" s="1"/>
  <c r="M125" i="16" s="1"/>
  <c r="M213" i="16" s="1"/>
  <c r="AV50" i="2"/>
  <c r="BB209" i="2"/>
  <c r="AY268" i="2"/>
  <c r="AV52" i="2"/>
  <c r="BB16" i="2"/>
  <c r="BB237" i="2"/>
  <c r="AV85" i="2"/>
  <c r="BB65" i="2"/>
  <c r="BB422" i="2" s="1"/>
  <c r="S127" i="16" s="1"/>
  <c r="S215" i="16" s="1"/>
  <c r="AV188" i="2"/>
  <c r="BB283" i="2"/>
  <c r="AV203" i="2"/>
  <c r="AR237" i="2"/>
  <c r="AV316" i="2"/>
  <c r="AV88" i="2"/>
  <c r="AV315" i="2"/>
  <c r="AV365" i="2"/>
  <c r="AR249" i="2"/>
  <c r="AV234" i="2"/>
  <c r="AV42" i="2"/>
  <c r="AV173" i="2"/>
  <c r="AV13" i="2"/>
  <c r="AV180" i="2"/>
  <c r="AV117" i="2"/>
  <c r="AV284" i="2"/>
  <c r="AR75" i="2"/>
  <c r="AR419" i="2" s="1"/>
  <c r="I124" i="16" s="1"/>
  <c r="I212" i="16" s="1"/>
  <c r="AV90" i="2"/>
  <c r="AV208" i="2"/>
  <c r="AV367" i="2"/>
  <c r="AU199" i="2"/>
  <c r="AU10" i="2"/>
  <c r="AV61" i="2"/>
  <c r="AV364" i="2"/>
  <c r="AV82" i="2"/>
  <c r="AU103" i="2"/>
  <c r="AU72" i="2"/>
  <c r="AT98" i="2"/>
  <c r="AT160" i="2"/>
  <c r="AT376" i="2"/>
  <c r="AT49" i="2"/>
  <c r="AT397" i="2" s="1"/>
  <c r="K102" i="16" s="1"/>
  <c r="AT249" i="2"/>
  <c r="AT170" i="2"/>
  <c r="AT298" i="2"/>
  <c r="AT317" i="2"/>
  <c r="AT237" i="2"/>
  <c r="AT122" i="2"/>
  <c r="AT91" i="2"/>
  <c r="AT92" i="2"/>
  <c r="AT421" i="2" s="1"/>
  <c r="K126" i="16" s="1"/>
  <c r="K214" i="16" s="1"/>
  <c r="AT316" i="2"/>
  <c r="AT195" i="2"/>
  <c r="AT105" i="2"/>
  <c r="AT276" i="2"/>
  <c r="AT365" i="2"/>
  <c r="AT58" i="2"/>
  <c r="AT187" i="2"/>
  <c r="AT76" i="2"/>
  <c r="AT332" i="2"/>
  <c r="AT77" i="2"/>
  <c r="AT349" i="2"/>
  <c r="AT147" i="2"/>
  <c r="AT266" i="2"/>
  <c r="AU95" i="2"/>
  <c r="BA320" i="2"/>
  <c r="BA58" i="2"/>
  <c r="BA74" i="2"/>
  <c r="BA266" i="2"/>
  <c r="BA33" i="2"/>
  <c r="BA315" i="2"/>
  <c r="BA42" i="2"/>
  <c r="BA209" i="2"/>
  <c r="BA43" i="2"/>
  <c r="BA309" i="2"/>
  <c r="BA131" i="2"/>
  <c r="BA336" i="2"/>
  <c r="BA113" i="2"/>
  <c r="BA90" i="2"/>
  <c r="BA289" i="2"/>
  <c r="BA171" i="2"/>
  <c r="BA331" i="2"/>
  <c r="BA196" i="2"/>
  <c r="BA133" i="2"/>
  <c r="BA410" i="2" s="1"/>
  <c r="R115" i="16" s="1"/>
  <c r="R203" i="16" s="1"/>
  <c r="BA21" i="2"/>
  <c r="BA430" i="2" s="1"/>
  <c r="R135" i="16" s="1"/>
  <c r="R223" i="16" s="1"/>
  <c r="BA298" i="2"/>
  <c r="BA65" i="2"/>
  <c r="BA422" i="2" s="1"/>
  <c r="R127" i="16" s="1"/>
  <c r="BA59" i="2"/>
  <c r="BA211" i="2"/>
  <c r="BA124" i="2"/>
  <c r="BA122" i="2"/>
  <c r="AV322" i="2"/>
  <c r="AV184" i="2"/>
  <c r="AU359" i="2"/>
  <c r="AV201" i="2"/>
  <c r="AV33" i="2"/>
  <c r="AU193" i="2"/>
  <c r="AV268" i="2"/>
  <c r="AV20" i="2"/>
  <c r="AV68" i="2"/>
  <c r="BB322" i="2"/>
  <c r="AV187" i="2"/>
  <c r="AV109" i="2"/>
  <c r="AV212" i="2"/>
  <c r="AV328" i="2"/>
  <c r="AV353" i="2"/>
  <c r="AV343" i="2"/>
  <c r="AV290" i="2"/>
  <c r="AU300" i="2"/>
  <c r="AV195" i="2"/>
  <c r="AU162" i="2"/>
  <c r="AV274" i="2"/>
  <c r="AU47" i="2"/>
  <c r="AU391" i="2" s="1"/>
  <c r="L96" i="16" s="1"/>
  <c r="AV377" i="2"/>
  <c r="AU64" i="2"/>
  <c r="AU398" i="2" s="1"/>
  <c r="L103" i="16" s="1"/>
  <c r="AV112" i="2"/>
  <c r="AV258" i="2"/>
  <c r="AV289" i="2"/>
  <c r="AU168" i="2"/>
  <c r="AU341" i="2"/>
  <c r="AV185" i="2"/>
  <c r="AV17" i="2"/>
  <c r="AU177" i="2"/>
  <c r="AW188" i="2"/>
  <c r="AW224" i="2"/>
  <c r="AW210" i="2"/>
  <c r="AW162" i="2"/>
  <c r="AW275" i="2"/>
  <c r="AW185" i="2"/>
  <c r="AW98" i="2"/>
  <c r="AW290" i="2"/>
  <c r="AW249" i="2"/>
  <c r="AW362" i="2"/>
  <c r="AU5" i="2"/>
  <c r="AU426" i="2" s="1"/>
  <c r="L131" i="16" s="1"/>
  <c r="AZ328" i="2"/>
  <c r="AZ208" i="2"/>
  <c r="AZ127" i="2"/>
  <c r="AZ345" i="2"/>
  <c r="AZ47" i="2"/>
  <c r="AZ391" i="2" s="1"/>
  <c r="Q96" i="16" s="1"/>
  <c r="AZ151" i="2"/>
  <c r="AZ114" i="2"/>
  <c r="AZ242" i="2"/>
  <c r="AZ90" i="2"/>
  <c r="AZ83" i="2"/>
  <c r="AZ52" i="2"/>
  <c r="AZ164" i="2"/>
  <c r="AZ325" i="2"/>
  <c r="AZ249" i="2"/>
  <c r="AZ322" i="2"/>
  <c r="AZ239" i="2"/>
  <c r="AZ152" i="2"/>
  <c r="AZ296" i="2"/>
  <c r="AZ250" i="2"/>
  <c r="AZ307" i="2"/>
  <c r="AZ213" i="2"/>
  <c r="AZ371" i="2"/>
  <c r="AZ36" i="2"/>
  <c r="AZ293" i="2"/>
  <c r="AZ202" i="2"/>
  <c r="AZ266" i="2"/>
  <c r="AZ35" i="2"/>
  <c r="AZ219" i="2"/>
  <c r="AZ333" i="2"/>
  <c r="AZ324" i="2"/>
  <c r="AZ125" i="2"/>
  <c r="AZ195" i="2"/>
  <c r="AZ267" i="2"/>
  <c r="AZ321" i="2"/>
  <c r="AZ238" i="2"/>
  <c r="AZ366" i="2"/>
  <c r="AZ75" i="2"/>
  <c r="AZ419" i="2" s="1"/>
  <c r="Q124" i="16" s="1"/>
  <c r="AZ131" i="2"/>
  <c r="AZ92" i="2"/>
  <c r="AZ421" i="2" s="1"/>
  <c r="Q126" i="16" s="1"/>
  <c r="Q214" i="16" s="1"/>
  <c r="AZ160" i="2"/>
  <c r="AZ159" i="2"/>
  <c r="AZ232" i="2"/>
  <c r="AZ240" i="2"/>
  <c r="AZ162" i="2"/>
  <c r="AZ290" i="2"/>
  <c r="AZ23" i="2"/>
  <c r="AZ143" i="2"/>
  <c r="AZ63" i="2"/>
  <c r="AZ218" i="2"/>
  <c r="AZ299" i="2"/>
  <c r="AZ60" i="2"/>
  <c r="AZ348" i="2"/>
  <c r="AZ257" i="2"/>
  <c r="AZ40" i="2"/>
  <c r="AZ362" i="2"/>
  <c r="AZ361" i="2"/>
  <c r="AZ186" i="2"/>
  <c r="AZ84" i="2"/>
  <c r="AZ288" i="2"/>
  <c r="AZ215" i="2"/>
  <c r="AZ123" i="2"/>
  <c r="AZ408" i="2" s="1"/>
  <c r="Q113" i="16" s="1"/>
  <c r="AZ68" i="2"/>
  <c r="AZ265" i="2"/>
  <c r="AZ130" i="2"/>
  <c r="AZ64" i="2"/>
  <c r="AZ398" i="2" s="1"/>
  <c r="Q103" i="16" s="1"/>
  <c r="AZ298" i="2"/>
  <c r="AZ369" i="2"/>
  <c r="AZ122" i="2"/>
  <c r="AZ147" i="2"/>
  <c r="AZ292" i="2"/>
  <c r="AZ74" i="2"/>
  <c r="AZ51" i="2"/>
  <c r="AZ139" i="2"/>
  <c r="AZ360" i="2"/>
  <c r="AZ141" i="2"/>
  <c r="AZ11" i="2"/>
  <c r="AZ309" i="2"/>
  <c r="AZ353" i="2"/>
  <c r="AZ112" i="2"/>
  <c r="AZ304" i="2"/>
  <c r="AZ34" i="2"/>
  <c r="AZ389" i="2" s="1"/>
  <c r="Q94" i="16" s="1"/>
  <c r="AZ354" i="2"/>
  <c r="AZ175" i="2"/>
  <c r="AZ168" i="2"/>
  <c r="AZ329" i="2"/>
  <c r="AZ50" i="2"/>
  <c r="AZ346" i="2"/>
  <c r="AZ331" i="2"/>
  <c r="AZ109" i="2"/>
  <c r="AZ209" i="2"/>
  <c r="AZ273" i="2"/>
  <c r="AZ258" i="2"/>
  <c r="AZ234" i="2"/>
  <c r="AZ377" i="2"/>
  <c r="AZ58" i="2"/>
  <c r="AZ251" i="2"/>
  <c r="AZ108" i="2"/>
  <c r="AZ61" i="2"/>
  <c r="AZ212" i="2"/>
  <c r="AZ107" i="2"/>
  <c r="AZ243" i="2"/>
  <c r="AZ347" i="2"/>
  <c r="AZ100" i="2"/>
  <c r="AZ261" i="2"/>
  <c r="AZ336" i="2"/>
  <c r="AZ231" i="2"/>
  <c r="AZ120" i="2"/>
  <c r="AZ79" i="2"/>
  <c r="AZ192" i="2"/>
  <c r="AZ337" i="2"/>
  <c r="AZ178" i="2"/>
  <c r="AZ306" i="2"/>
  <c r="AZ26" i="2"/>
  <c r="AZ154" i="2"/>
  <c r="AZ117" i="2"/>
  <c r="AZ217" i="2"/>
  <c r="AZ281" i="2"/>
  <c r="AZ170" i="2"/>
  <c r="AZ260" i="2"/>
  <c r="AZ69" i="2"/>
  <c r="AZ220" i="2"/>
  <c r="AZ341" i="2"/>
  <c r="AZ187" i="2"/>
  <c r="AZ93" i="2"/>
  <c r="AZ413" i="2" s="1"/>
  <c r="Q118" i="16" s="1"/>
  <c r="AZ275" i="2"/>
  <c r="AZ284" i="2"/>
  <c r="AZ181" i="2"/>
  <c r="AZ269" i="2"/>
  <c r="AZ116" i="2"/>
  <c r="AZ54" i="2"/>
  <c r="AZ174" i="2"/>
  <c r="AZ46" i="2"/>
  <c r="AZ274" i="2"/>
  <c r="AZ115" i="2"/>
  <c r="AZ282" i="2"/>
  <c r="AZ319" i="2"/>
  <c r="AZ157" i="2"/>
  <c r="AZ233" i="2"/>
  <c r="AZ297" i="2"/>
  <c r="AZ66" i="2"/>
  <c r="AZ418" i="2" s="1"/>
  <c r="Q123" i="16" s="1"/>
  <c r="AZ194" i="2"/>
  <c r="AZ303" i="2"/>
  <c r="AZ42" i="2"/>
  <c r="AZ264" i="2"/>
  <c r="AZ339" i="2"/>
  <c r="AZ252" i="2"/>
  <c r="AZ356" i="2"/>
  <c r="AZ85" i="2"/>
  <c r="AZ205" i="2"/>
  <c r="AZ291" i="2"/>
  <c r="AZ140" i="2"/>
  <c r="AZ236" i="2"/>
  <c r="AZ88" i="2"/>
  <c r="AZ111" i="2"/>
  <c r="AZ98" i="2"/>
  <c r="AZ271" i="2"/>
  <c r="AZ259" i="2"/>
  <c r="X463" i="2"/>
  <c r="AQ58" i="2"/>
  <c r="AQ278" i="2"/>
  <c r="AQ221" i="2"/>
  <c r="AQ256" i="2"/>
  <c r="AQ347" i="2"/>
  <c r="AQ166" i="2"/>
  <c r="AQ363" i="2"/>
  <c r="AQ240" i="2"/>
  <c r="AQ222" i="2"/>
  <c r="AQ350" i="2"/>
  <c r="AQ11" i="2"/>
  <c r="AQ59" i="2"/>
  <c r="AQ243" i="2"/>
  <c r="AZ15" i="2"/>
  <c r="AZ428" i="2" s="1"/>
  <c r="Q133" i="16" s="1"/>
  <c r="AP261" i="2"/>
  <c r="AP84" i="2"/>
  <c r="AP149" i="2"/>
  <c r="AP227" i="2"/>
  <c r="AP53" i="2"/>
  <c r="AP225" i="2"/>
  <c r="AP59" i="2"/>
  <c r="AP69" i="2"/>
  <c r="AP30" i="2"/>
  <c r="AP420" i="2" s="1"/>
  <c r="G125" i="16" s="1"/>
  <c r="AP70" i="2"/>
  <c r="AP162" i="2"/>
  <c r="AP354" i="2"/>
  <c r="AP117" i="2"/>
  <c r="AP282" i="2"/>
  <c r="AP324" i="2"/>
  <c r="AP305" i="2"/>
  <c r="AP340" i="2"/>
  <c r="AP243" i="2"/>
  <c r="AP309" i="2"/>
  <c r="AP75" i="2"/>
  <c r="AP419" i="2" s="1"/>
  <c r="G124" i="16" s="1"/>
  <c r="AP283" i="2"/>
  <c r="AP325" i="2"/>
  <c r="AP334" i="2"/>
  <c r="AP373" i="2"/>
  <c r="AP26" i="2"/>
  <c r="AP346" i="2"/>
  <c r="AP331" i="2"/>
  <c r="AP113" i="2"/>
  <c r="AP67" i="2"/>
  <c r="AP83" i="2"/>
  <c r="AP195" i="2"/>
  <c r="AP27" i="2"/>
  <c r="AP402" i="2" s="1"/>
  <c r="G107" i="16" s="1"/>
  <c r="AP102" i="2"/>
  <c r="AP14" i="2"/>
  <c r="AZ149" i="2"/>
  <c r="AZ367" i="2"/>
  <c r="AS168" i="2"/>
  <c r="AT243" i="2"/>
  <c r="AT269" i="2"/>
  <c r="BB241" i="2"/>
  <c r="BB203" i="2"/>
  <c r="AT367" i="2"/>
  <c r="BB306" i="2"/>
  <c r="AT234" i="2"/>
  <c r="AT185" i="2"/>
  <c r="AT113" i="2"/>
  <c r="AT41" i="2"/>
  <c r="AT260" i="2"/>
  <c r="AT148" i="2"/>
  <c r="AT207" i="2"/>
  <c r="AS111" i="2"/>
  <c r="AS39" i="2"/>
  <c r="AT271" i="2"/>
  <c r="AS103" i="2"/>
  <c r="AS303" i="2"/>
  <c r="AS5" i="2"/>
  <c r="AS426" i="2" s="1"/>
  <c r="J131" i="16" s="1"/>
  <c r="AS276" i="2"/>
  <c r="AY291" i="2"/>
  <c r="BB224" i="2"/>
  <c r="AT149" i="2"/>
  <c r="AT211" i="2"/>
  <c r="BB189" i="2"/>
  <c r="AT213" i="2"/>
  <c r="BB208" i="2"/>
  <c r="AT259" i="2"/>
  <c r="AX26" i="2"/>
  <c r="AX189" i="2"/>
  <c r="BB129" i="2"/>
  <c r="AX324" i="2"/>
  <c r="BB192" i="2"/>
  <c r="BB235" i="2"/>
  <c r="AT253" i="2"/>
  <c r="AS91" i="2"/>
  <c r="AS116" i="2"/>
  <c r="AS259" i="2"/>
  <c r="AT362" i="2"/>
  <c r="BA218" i="2"/>
  <c r="AS146" i="2"/>
  <c r="AU66" i="2"/>
  <c r="AU418" i="2" s="1"/>
  <c r="L123" i="16" s="1"/>
  <c r="L211" i="16" s="1"/>
  <c r="AT297" i="2"/>
  <c r="BB300" i="2"/>
  <c r="AT305" i="2"/>
  <c r="AT241" i="2"/>
  <c r="AT169" i="2"/>
  <c r="AT89" i="2"/>
  <c r="AT17" i="2"/>
  <c r="AU216" i="2"/>
  <c r="AT96" i="2"/>
  <c r="AT252" i="2"/>
  <c r="AS322" i="2"/>
  <c r="AU242" i="2"/>
  <c r="BB34" i="2"/>
  <c r="BB389" i="2" s="1"/>
  <c r="S94" i="16" s="1"/>
  <c r="AS313" i="2"/>
  <c r="AS209" i="2"/>
  <c r="AS145" i="2"/>
  <c r="AS81" i="2"/>
  <c r="AS17" i="2"/>
  <c r="AU256" i="2"/>
  <c r="AU60" i="2"/>
  <c r="AT295" i="2"/>
  <c r="AS199" i="2"/>
  <c r="AU354" i="2"/>
  <c r="AU266" i="2"/>
  <c r="AS154" i="2"/>
  <c r="AS223" i="2"/>
  <c r="AU116" i="2"/>
  <c r="AT371" i="2"/>
  <c r="AT354" i="2"/>
  <c r="AU58" i="2"/>
  <c r="AU7" i="2"/>
  <c r="BA297" i="2"/>
  <c r="AU362" i="2"/>
  <c r="AU42" i="2"/>
  <c r="AS320" i="2"/>
  <c r="AN117" i="2"/>
  <c r="AV7" i="2"/>
  <c r="AV27" i="2"/>
  <c r="AV402" i="2" s="1"/>
  <c r="M107" i="16" s="1"/>
  <c r="M195" i="16" s="1"/>
  <c r="AV249" i="2"/>
  <c r="AV161" i="2"/>
  <c r="AV81" i="2"/>
  <c r="AU32" i="2"/>
  <c r="AU343" i="2"/>
  <c r="AN52" i="2"/>
  <c r="AU153" i="2"/>
  <c r="AU25" i="2"/>
  <c r="AN229" i="2"/>
  <c r="AV175" i="2"/>
  <c r="AS369" i="2"/>
  <c r="AV143" i="2"/>
  <c r="AN284" i="2"/>
  <c r="BB80" i="2"/>
  <c r="BB259" i="2"/>
  <c r="AX282" i="2"/>
  <c r="AX333" i="2"/>
  <c r="AT61" i="2"/>
  <c r="BB64" i="2"/>
  <c r="BB398" i="2" s="1"/>
  <c r="S103" i="16" s="1"/>
  <c r="BB219" i="2"/>
  <c r="AT373" i="2"/>
  <c r="AT245" i="2"/>
  <c r="AT244" i="2"/>
  <c r="BB304" i="2"/>
  <c r="AT347" i="2"/>
  <c r="AS210" i="2"/>
  <c r="AT289" i="2"/>
  <c r="AS297" i="2"/>
  <c r="AT233" i="2"/>
  <c r="AT153" i="2"/>
  <c r="AT81" i="2"/>
  <c r="AT9" i="2"/>
  <c r="AT88" i="2"/>
  <c r="AT90" i="2"/>
  <c r="AT26" i="2"/>
  <c r="AS305" i="2"/>
  <c r="AS201" i="2"/>
  <c r="AS137" i="2"/>
  <c r="AS439" i="2" s="1"/>
  <c r="J144" i="16" s="1"/>
  <c r="AS73" i="2"/>
  <c r="AS9" i="2"/>
  <c r="AS104" i="2"/>
  <c r="AU287" i="2"/>
  <c r="BA354" i="2"/>
  <c r="AU138" i="2"/>
  <c r="AS26" i="2"/>
  <c r="AT95" i="2"/>
  <c r="AU220" i="2"/>
  <c r="AT163" i="2"/>
  <c r="AS242" i="2"/>
  <c r="BA79" i="2"/>
  <c r="AS365" i="2"/>
  <c r="AT368" i="2"/>
  <c r="AS27" i="2"/>
  <c r="AS402" i="2" s="1"/>
  <c r="J107" i="16" s="1"/>
  <c r="AS186" i="2"/>
  <c r="AU271" i="2"/>
  <c r="AU212" i="2"/>
  <c r="AU129" i="2"/>
  <c r="AU376" i="2"/>
  <c r="AU304" i="2"/>
  <c r="AX77" i="2"/>
  <c r="AY372" i="2"/>
  <c r="AY196" i="2"/>
  <c r="BB339" i="2"/>
  <c r="BB109" i="2"/>
  <c r="AX237" i="2"/>
  <c r="AX53" i="2"/>
  <c r="AX356" i="2"/>
  <c r="AX92" i="2"/>
  <c r="AX421" i="2" s="1"/>
  <c r="O126" i="16" s="1"/>
  <c r="AT319" i="2"/>
  <c r="AT171" i="2"/>
  <c r="BB107" i="2"/>
  <c r="AX141" i="2"/>
  <c r="BB33" i="2"/>
  <c r="AX328" i="2"/>
  <c r="AT188" i="2"/>
  <c r="AX52" i="2"/>
  <c r="AX165" i="2"/>
  <c r="BB145" i="2"/>
  <c r="AT372" i="2"/>
  <c r="AX276" i="2"/>
  <c r="AT172" i="2"/>
  <c r="AT52" i="2"/>
  <c r="AT179" i="2"/>
  <c r="AS53" i="2"/>
  <c r="AS204" i="2"/>
  <c r="AT68" i="2"/>
  <c r="AS200" i="2"/>
  <c r="AS237" i="2"/>
  <c r="AS37" i="2"/>
  <c r="AO284" i="2"/>
  <c r="AT364" i="2"/>
  <c r="AS236" i="2"/>
  <c r="AS100" i="2"/>
  <c r="BB48" i="2"/>
  <c r="AS274" i="2"/>
  <c r="AT281" i="2"/>
  <c r="AS289" i="2"/>
  <c r="AT217" i="2"/>
  <c r="AT145" i="2"/>
  <c r="AT73" i="2"/>
  <c r="BB89" i="2"/>
  <c r="AT184" i="2"/>
  <c r="AT56" i="2"/>
  <c r="AT154" i="2"/>
  <c r="AS273" i="2"/>
  <c r="AS193" i="2"/>
  <c r="AS129" i="2"/>
  <c r="AS65" i="2"/>
  <c r="AS422" i="2" s="1"/>
  <c r="J127" i="16" s="1"/>
  <c r="BB329" i="2"/>
  <c r="AS346" i="2"/>
  <c r="AT242" i="2"/>
  <c r="AT101" i="2"/>
  <c r="AS188" i="2"/>
  <c r="AT330" i="2"/>
  <c r="AS138" i="2"/>
  <c r="AT34" i="2"/>
  <c r="AT389" i="2" s="1"/>
  <c r="K94" i="16" s="1"/>
  <c r="AS207" i="2"/>
  <c r="AU170" i="2"/>
  <c r="AU416" i="2" s="1"/>
  <c r="L121" i="16" s="1"/>
  <c r="AU272" i="2"/>
  <c r="AU96" i="2"/>
  <c r="AS324" i="2"/>
  <c r="AU113" i="2"/>
  <c r="AS272" i="2"/>
  <c r="AU248" i="2"/>
  <c r="AS88" i="2"/>
  <c r="AS187" i="2"/>
  <c r="AS72" i="2"/>
  <c r="AS183" i="2"/>
  <c r="AT60" i="2"/>
  <c r="AS376" i="2"/>
  <c r="AS227" i="2"/>
  <c r="AT106" i="2"/>
  <c r="AT42" i="2"/>
  <c r="AT265" i="2"/>
  <c r="AT273" i="2"/>
  <c r="AT201" i="2"/>
  <c r="AT129" i="2"/>
  <c r="AT57" i="2"/>
  <c r="AT282" i="2"/>
  <c r="AS66" i="2"/>
  <c r="AS418" i="2" s="1"/>
  <c r="J123" i="16" s="1"/>
  <c r="AS372" i="2"/>
  <c r="AS241" i="2"/>
  <c r="AS177" i="2"/>
  <c r="AS113" i="2"/>
  <c r="AS49" i="2"/>
  <c r="AS397" i="2" s="1"/>
  <c r="J102" i="16" s="1"/>
  <c r="AS176" i="2"/>
  <c r="AS218" i="2"/>
  <c r="AS90" i="2"/>
  <c r="AS437" i="2" s="1"/>
  <c r="J142" i="16" s="1"/>
  <c r="AS356" i="2"/>
  <c r="AS189" i="2"/>
  <c r="AS291" i="2"/>
  <c r="AS197" i="2"/>
  <c r="AS306" i="2"/>
  <c r="AS10" i="2"/>
  <c r="AS394" i="2" s="1"/>
  <c r="J99" i="16" s="1"/>
  <c r="AS7" i="2"/>
  <c r="J107" i="30"/>
  <c r="I213" i="16"/>
  <c r="E77" i="28"/>
  <c r="E79" i="25"/>
  <c r="H81" i="30"/>
  <c r="M82" i="30"/>
  <c r="E87" i="28"/>
  <c r="E102" i="28"/>
  <c r="E99" i="28"/>
  <c r="S108" i="30"/>
  <c r="E79" i="27"/>
  <c r="P77" i="30"/>
  <c r="C102" i="28"/>
  <c r="D102" i="28"/>
  <c r="E86" i="25"/>
  <c r="E93" i="28"/>
  <c r="E80" i="28"/>
  <c r="E99" i="27"/>
  <c r="R82" i="30"/>
  <c r="E107" i="28"/>
  <c r="H108" i="30"/>
  <c r="D96" i="28"/>
  <c r="D98" i="28"/>
  <c r="E108" i="25"/>
  <c r="E87" i="25"/>
  <c r="E96" i="28"/>
  <c r="E88" i="28"/>
  <c r="E99" i="25"/>
  <c r="E111" i="25"/>
  <c r="E89" i="25"/>
  <c r="E108" i="28"/>
  <c r="E113" i="28"/>
  <c r="E111" i="28"/>
  <c r="E85" i="28"/>
  <c r="E74" i="25"/>
  <c r="E109" i="25"/>
  <c r="E109" i="28"/>
  <c r="D92" i="28"/>
  <c r="E100" i="28"/>
  <c r="E74" i="28"/>
  <c r="M113" i="30"/>
  <c r="E94" i="28"/>
  <c r="E100" i="25"/>
  <c r="D99" i="25"/>
  <c r="D80" i="28"/>
  <c r="E76" i="28"/>
  <c r="D75" i="28"/>
  <c r="C108" i="28"/>
  <c r="E106" i="25"/>
  <c r="E106" i="28"/>
  <c r="E95" i="28"/>
  <c r="E86" i="28"/>
  <c r="E110" i="28"/>
  <c r="D93" i="28"/>
  <c r="C113" i="28"/>
  <c r="E110" i="25"/>
  <c r="E81" i="28"/>
  <c r="E101" i="28"/>
  <c r="L114" i="30"/>
  <c r="P76" i="30"/>
  <c r="Q111" i="30"/>
  <c r="D108" i="28"/>
  <c r="D105" i="28"/>
  <c r="C95" i="25"/>
  <c r="C93" i="28"/>
  <c r="D89" i="28"/>
  <c r="C97" i="28"/>
  <c r="E107" i="25"/>
  <c r="D107" i="25"/>
  <c r="C90" i="25"/>
  <c r="E90" i="28"/>
  <c r="C109" i="28"/>
  <c r="E104" i="28"/>
  <c r="C96" i="28"/>
  <c r="E97" i="28"/>
  <c r="E78" i="28"/>
  <c r="C77" i="28"/>
  <c r="E95" i="25"/>
  <c r="C110" i="28"/>
  <c r="E92" i="28"/>
  <c r="E90" i="25"/>
  <c r="E101" i="25"/>
  <c r="D100" i="28"/>
  <c r="R125" i="28"/>
  <c r="G113" i="30"/>
  <c r="D113" i="28"/>
  <c r="L111" i="30"/>
  <c r="E89" i="28"/>
  <c r="D90" i="25"/>
  <c r="C89" i="28"/>
  <c r="J126" i="28"/>
  <c r="P126" i="28"/>
  <c r="D95" i="25"/>
  <c r="D110" i="28"/>
  <c r="D109" i="28"/>
  <c r="D77" i="28"/>
  <c r="C100" i="28"/>
  <c r="L78" i="30"/>
  <c r="C93" i="25"/>
  <c r="D74" i="28"/>
  <c r="E96" i="25"/>
  <c r="C86" i="25"/>
  <c r="E82" i="28"/>
  <c r="D87" i="28"/>
  <c r="C95" i="28"/>
  <c r="D86" i="28"/>
  <c r="M125" i="28"/>
  <c r="P125" i="25"/>
  <c r="N126" i="28"/>
  <c r="Q126" i="28"/>
  <c r="D97" i="28"/>
  <c r="C107" i="25"/>
  <c r="C92" i="28"/>
  <c r="S125" i="28"/>
  <c r="O113" i="30"/>
  <c r="I107" i="30"/>
  <c r="E97" i="25"/>
  <c r="D81" i="28"/>
  <c r="C111" i="28"/>
  <c r="D101" i="25"/>
  <c r="C99" i="28"/>
  <c r="D107" i="28"/>
  <c r="E105" i="28"/>
  <c r="L126" i="28"/>
  <c r="G126" i="28"/>
  <c r="M126" i="28"/>
  <c r="O84" i="30"/>
  <c r="D112" i="25"/>
  <c r="E93" i="25"/>
  <c r="E98" i="25"/>
  <c r="C109" i="25"/>
  <c r="C101" i="28"/>
  <c r="D98" i="25"/>
  <c r="C99" i="25"/>
  <c r="E85" i="25"/>
  <c r="E112" i="28"/>
  <c r="D90" i="28"/>
  <c r="D109" i="25"/>
  <c r="O125" i="28"/>
  <c r="H115" i="30"/>
  <c r="C86" i="28"/>
  <c r="D101" i="28"/>
  <c r="N125" i="28"/>
  <c r="P125" i="28"/>
  <c r="O125" i="25"/>
  <c r="R126" i="28"/>
  <c r="C90" i="28"/>
  <c r="Q108" i="30"/>
  <c r="E108" i="27"/>
  <c r="D98" i="27"/>
  <c r="D83" i="25"/>
  <c r="C80" i="28"/>
  <c r="D108" i="25"/>
  <c r="D82" i="28"/>
  <c r="E104" i="27"/>
  <c r="E88" i="25"/>
  <c r="E78" i="25"/>
  <c r="C92" i="25"/>
  <c r="D102" i="25"/>
  <c r="E83" i="28"/>
  <c r="D76" i="28"/>
  <c r="D82" i="27"/>
  <c r="E112" i="27"/>
  <c r="D104" i="27"/>
  <c r="D83" i="27"/>
  <c r="E105" i="27"/>
  <c r="C101" i="27"/>
  <c r="D99" i="27"/>
  <c r="E80" i="25"/>
  <c r="E76" i="25"/>
  <c r="C106" i="25"/>
  <c r="D104" i="25"/>
  <c r="C89" i="25"/>
  <c r="C81" i="28"/>
  <c r="C111" i="25"/>
  <c r="C112" i="25"/>
  <c r="D79" i="25"/>
  <c r="D79" i="28"/>
  <c r="D106" i="28"/>
  <c r="E105" i="25"/>
  <c r="C100" i="25"/>
  <c r="E82" i="25"/>
  <c r="D88" i="25"/>
  <c r="D82" i="25"/>
  <c r="E75" i="25"/>
  <c r="E113" i="25"/>
  <c r="D112" i="28"/>
  <c r="C88" i="28"/>
  <c r="C87" i="28"/>
  <c r="C76" i="28"/>
  <c r="E92" i="25"/>
  <c r="K79" i="30"/>
  <c r="D77" i="25"/>
  <c r="E85" i="27"/>
  <c r="C110" i="25"/>
  <c r="C98" i="25"/>
  <c r="C75" i="28"/>
  <c r="C83" i="28"/>
  <c r="C108" i="25"/>
  <c r="D92" i="25"/>
  <c r="D96" i="25"/>
  <c r="E94" i="25"/>
  <c r="D76" i="25"/>
  <c r="C104" i="28"/>
  <c r="D95" i="28"/>
  <c r="O83" i="30"/>
  <c r="L113" i="30"/>
  <c r="D86" i="25"/>
  <c r="D97" i="27"/>
  <c r="D83" i="28"/>
  <c r="D110" i="25"/>
  <c r="C105" i="28"/>
  <c r="Q125" i="25"/>
  <c r="R80" i="30"/>
  <c r="C104" i="25"/>
  <c r="D80" i="25"/>
  <c r="C105" i="25"/>
  <c r="L85" i="30"/>
  <c r="N85" i="30"/>
  <c r="C79" i="25"/>
  <c r="E75" i="28"/>
  <c r="C98" i="28"/>
  <c r="Q125" i="28"/>
  <c r="K125" i="28"/>
  <c r="O126" i="28"/>
  <c r="P126" i="25"/>
  <c r="K126" i="25"/>
  <c r="J111" i="30"/>
  <c r="P83" i="30"/>
  <c r="E78" i="27"/>
  <c r="D79" i="27"/>
  <c r="C80" i="27"/>
  <c r="E110" i="27"/>
  <c r="C102" i="25"/>
  <c r="D104" i="28"/>
  <c r="C101" i="25"/>
  <c r="C96" i="25"/>
  <c r="M125" i="25"/>
  <c r="M115" i="30"/>
  <c r="N84" i="30"/>
  <c r="P79" i="30"/>
  <c r="J81" i="30"/>
  <c r="L125" i="28"/>
  <c r="K125" i="25"/>
  <c r="O126" i="25"/>
  <c r="Q126" i="25"/>
  <c r="E74" i="27"/>
  <c r="C97" i="25"/>
  <c r="E104" i="25"/>
  <c r="C77" i="25"/>
  <c r="E77" i="27"/>
  <c r="D100" i="25"/>
  <c r="C106" i="28"/>
  <c r="C88" i="25"/>
  <c r="C80" i="25"/>
  <c r="R126" i="25"/>
  <c r="J126" i="25"/>
  <c r="S81" i="30"/>
  <c r="D106" i="25"/>
  <c r="D105" i="25"/>
  <c r="C107" i="28"/>
  <c r="C82" i="25"/>
  <c r="C82" i="28"/>
  <c r="M125" i="27"/>
  <c r="N106" i="30"/>
  <c r="H85" i="30"/>
  <c r="D111" i="25"/>
  <c r="D97" i="25"/>
  <c r="C76" i="25"/>
  <c r="G126" i="25"/>
  <c r="H126" i="25"/>
  <c r="D89" i="25"/>
  <c r="C112" i="28"/>
  <c r="S125" i="25"/>
  <c r="L79" i="30"/>
  <c r="C75" i="25"/>
  <c r="D90" i="27"/>
  <c r="C99" i="27"/>
  <c r="E107" i="27"/>
  <c r="E93" i="27"/>
  <c r="E101" i="27"/>
  <c r="C75" i="27"/>
  <c r="D112" i="27"/>
  <c r="C106" i="27"/>
  <c r="E83" i="27"/>
  <c r="H112" i="30"/>
  <c r="D101" i="27"/>
  <c r="E82" i="27"/>
  <c r="E96" i="27"/>
  <c r="E89" i="27"/>
  <c r="C82" i="27"/>
  <c r="D81" i="25"/>
  <c r="D74" i="25"/>
  <c r="D113" i="25"/>
  <c r="E112" i="25"/>
  <c r="C87" i="25"/>
  <c r="E79" i="28"/>
  <c r="S85" i="30"/>
  <c r="D111" i="28"/>
  <c r="F126" i="25"/>
  <c r="F126" i="28"/>
  <c r="H126" i="28"/>
  <c r="G84" i="30"/>
  <c r="D88" i="28"/>
  <c r="I85" i="30"/>
  <c r="D99" i="28"/>
  <c r="K126" i="28"/>
  <c r="N126" i="25"/>
  <c r="M126" i="25"/>
  <c r="I126" i="28"/>
  <c r="S126" i="28"/>
  <c r="J82" i="30"/>
  <c r="P82" i="30"/>
  <c r="D75" i="25"/>
  <c r="L126" i="25"/>
  <c r="P126" i="27"/>
  <c r="E102" i="25"/>
  <c r="E106" i="27"/>
  <c r="C79" i="28"/>
  <c r="P125" i="27"/>
  <c r="I126" i="25"/>
  <c r="N110" i="30"/>
  <c r="E75" i="24"/>
  <c r="O81" i="30"/>
  <c r="L77" i="30"/>
  <c r="C74" i="25"/>
  <c r="C111" i="27"/>
  <c r="D89" i="27"/>
  <c r="C98" i="27"/>
  <c r="E86" i="27"/>
  <c r="D81" i="27"/>
  <c r="E111" i="27"/>
  <c r="C105" i="27"/>
  <c r="E80" i="27"/>
  <c r="C90" i="27"/>
  <c r="E87" i="27"/>
  <c r="C74" i="27"/>
  <c r="D106" i="27"/>
  <c r="D88" i="27"/>
  <c r="E94" i="27"/>
  <c r="D80" i="27"/>
  <c r="D110" i="27"/>
  <c r="C87" i="27"/>
  <c r="E97" i="27"/>
  <c r="D75" i="27"/>
  <c r="D109" i="27"/>
  <c r="C112" i="27"/>
  <c r="C93" i="27"/>
  <c r="R85" i="30"/>
  <c r="G114" i="30"/>
  <c r="D87" i="25"/>
  <c r="D93" i="25"/>
  <c r="C113" i="25"/>
  <c r="C74" i="28"/>
  <c r="N125" i="25"/>
  <c r="K126" i="27"/>
  <c r="P109" i="30"/>
  <c r="I113" i="30"/>
  <c r="I79" i="30"/>
  <c r="Q114" i="30"/>
  <c r="C81" i="25"/>
  <c r="E83" i="25"/>
  <c r="C92" i="27"/>
  <c r="E109" i="27"/>
  <c r="C113" i="27"/>
  <c r="E81" i="27"/>
  <c r="C76" i="27"/>
  <c r="C104" i="27"/>
  <c r="C96" i="27"/>
  <c r="E75" i="27"/>
  <c r="E98" i="27"/>
  <c r="D87" i="27"/>
  <c r="C107" i="27"/>
  <c r="D100" i="27"/>
  <c r="C108" i="27"/>
  <c r="C86" i="27"/>
  <c r="C83" i="27"/>
  <c r="C77" i="27"/>
  <c r="E88" i="27"/>
  <c r="E76" i="27"/>
  <c r="C102" i="27"/>
  <c r="E90" i="27"/>
  <c r="E92" i="27"/>
  <c r="C79" i="27"/>
  <c r="E113" i="27"/>
  <c r="C95" i="27"/>
  <c r="E95" i="27"/>
  <c r="L125" i="25"/>
  <c r="J106" i="30"/>
  <c r="R109" i="30"/>
  <c r="D94" i="27"/>
  <c r="R125" i="25"/>
  <c r="S126" i="25"/>
  <c r="S84" i="30"/>
  <c r="D92" i="27"/>
  <c r="D107" i="27"/>
  <c r="D77" i="27"/>
  <c r="D95" i="27"/>
  <c r="C83" i="25"/>
  <c r="R125" i="27"/>
  <c r="K125" i="27"/>
  <c r="M110" i="30"/>
  <c r="R113" i="30"/>
  <c r="D93" i="27"/>
  <c r="D102" i="27"/>
  <c r="D105" i="27"/>
  <c r="C100" i="27"/>
  <c r="C97" i="27"/>
  <c r="C89" i="27"/>
  <c r="L126" i="27"/>
  <c r="G126" i="27"/>
  <c r="Q126" i="27"/>
  <c r="N115" i="30"/>
  <c r="D96" i="27"/>
  <c r="C110" i="27"/>
  <c r="C88" i="27"/>
  <c r="N126" i="27"/>
  <c r="J126" i="27"/>
  <c r="I126" i="27"/>
  <c r="P85" i="30"/>
  <c r="D74" i="27"/>
  <c r="D86" i="27"/>
  <c r="E102" i="27"/>
  <c r="E81" i="25"/>
  <c r="O125" i="27"/>
  <c r="N125" i="27"/>
  <c r="I108" i="30"/>
  <c r="D76" i="27"/>
  <c r="D111" i="27"/>
  <c r="C81" i="27"/>
  <c r="S126" i="27"/>
  <c r="R126" i="27"/>
  <c r="H126" i="27"/>
  <c r="G79" i="30"/>
  <c r="M79" i="30"/>
  <c r="D108" i="27"/>
  <c r="E100" i="27"/>
  <c r="C109" i="27"/>
  <c r="L125" i="27"/>
  <c r="L81" i="30"/>
  <c r="H78" i="30"/>
  <c r="O78" i="30"/>
  <c r="D113" i="27"/>
  <c r="E77" i="25"/>
  <c r="Q125" i="27"/>
  <c r="S125" i="27"/>
  <c r="F126" i="27"/>
  <c r="M126" i="27"/>
  <c r="O126" i="27"/>
  <c r="O76" i="30"/>
  <c r="O106" i="30"/>
  <c r="K113" i="30"/>
  <c r="G81" i="30"/>
  <c r="L109" i="30"/>
  <c r="J112" i="30"/>
  <c r="P113" i="30"/>
  <c r="I112" i="30"/>
  <c r="J77" i="30"/>
  <c r="H107" i="30"/>
  <c r="G115" i="30"/>
  <c r="J108" i="30"/>
  <c r="R77" i="30"/>
  <c r="K108" i="30"/>
  <c r="S78" i="30"/>
  <c r="M76" i="30"/>
  <c r="K83" i="30"/>
  <c r="H106" i="30"/>
  <c r="S106" i="30"/>
  <c r="M83" i="30"/>
  <c r="K78" i="30"/>
  <c r="L106" i="30"/>
  <c r="L108" i="30"/>
  <c r="G112" i="30"/>
  <c r="R110" i="30"/>
  <c r="N112" i="30"/>
  <c r="L76" i="30"/>
  <c r="J109" i="30"/>
  <c r="S111" i="30"/>
  <c r="I114" i="30"/>
  <c r="N82" i="30"/>
  <c r="R78" i="30"/>
  <c r="O112" i="30"/>
  <c r="S82" i="30"/>
  <c r="Q112" i="30"/>
  <c r="G77" i="30"/>
  <c r="P111" i="30"/>
  <c r="S113" i="30"/>
  <c r="S80" i="30"/>
  <c r="Q80" i="30"/>
  <c r="S76" i="30"/>
  <c r="H82" i="30"/>
  <c r="K110" i="30"/>
  <c r="G82" i="30"/>
  <c r="Q78" i="30"/>
  <c r="K82" i="30"/>
  <c r="S109" i="30"/>
  <c r="O79" i="30"/>
  <c r="R107" i="30"/>
  <c r="Q84" i="30"/>
  <c r="R79" i="30"/>
  <c r="I77" i="30"/>
  <c r="G107" i="30"/>
  <c r="S107" i="30"/>
  <c r="G109" i="30"/>
  <c r="S114" i="30"/>
  <c r="G106" i="30"/>
  <c r="L110" i="30"/>
  <c r="H114" i="30"/>
  <c r="I109" i="30"/>
  <c r="J84" i="30"/>
  <c r="K76" i="30"/>
  <c r="J114" i="30"/>
  <c r="R112" i="30"/>
  <c r="R115" i="30"/>
  <c r="M106" i="30"/>
  <c r="G85" i="30"/>
  <c r="I110" i="30"/>
  <c r="I81" i="30"/>
  <c r="R81" i="30"/>
  <c r="O85" i="30"/>
  <c r="L80" i="30"/>
  <c r="R83" i="30"/>
  <c r="N111" i="30"/>
  <c r="G110" i="30"/>
  <c r="C87" i="24"/>
  <c r="L115" i="30"/>
  <c r="M84" i="30"/>
  <c r="Q113" i="30"/>
  <c r="G83" i="30"/>
  <c r="J78" i="30"/>
  <c r="L83" i="30"/>
  <c r="K107" i="30"/>
  <c r="S112" i="30"/>
  <c r="G108" i="30"/>
  <c r="R111" i="30"/>
  <c r="M77" i="30"/>
  <c r="D95" i="24"/>
  <c r="Q83" i="30"/>
  <c r="N78" i="30"/>
  <c r="E109" i="24"/>
  <c r="E112" i="24"/>
  <c r="E74" i="24"/>
  <c r="D86" i="24"/>
  <c r="H77" i="30"/>
  <c r="D77" i="24"/>
  <c r="C112" i="24"/>
  <c r="M111" i="30"/>
  <c r="Q79" i="30"/>
  <c r="Q109" i="30"/>
  <c r="K80" i="30"/>
  <c r="H83" i="30"/>
  <c r="E98" i="24"/>
  <c r="K109" i="30"/>
  <c r="L82" i="30"/>
  <c r="N108" i="30"/>
  <c r="M109" i="30"/>
  <c r="I111" i="30"/>
  <c r="Q82" i="30"/>
  <c r="R114" i="30"/>
  <c r="N114" i="30"/>
  <c r="E96" i="24"/>
  <c r="C100" i="24"/>
  <c r="D93" i="24"/>
  <c r="R106" i="30"/>
  <c r="K114" i="30"/>
  <c r="G76" i="30"/>
  <c r="D92" i="24"/>
  <c r="D97" i="24"/>
  <c r="K81" i="30"/>
  <c r="P84" i="30"/>
  <c r="L107" i="30"/>
  <c r="H110" i="30"/>
  <c r="O82" i="30"/>
  <c r="M80" i="30"/>
  <c r="O109" i="30"/>
  <c r="D109" i="24"/>
  <c r="E87" i="24"/>
  <c r="N107" i="30"/>
  <c r="E82" i="24"/>
  <c r="K112" i="30"/>
  <c r="J110" i="30"/>
  <c r="J83" i="30"/>
  <c r="J115" i="30"/>
  <c r="M125" i="24"/>
  <c r="S77" i="30"/>
  <c r="E83" i="22"/>
  <c r="H125" i="24"/>
  <c r="R84" i="30"/>
  <c r="Q115" i="30"/>
  <c r="J128" i="22"/>
  <c r="G111" i="30"/>
  <c r="L128" i="22"/>
  <c r="C97" i="24"/>
  <c r="C81" i="24"/>
  <c r="H111" i="30"/>
  <c r="Q77" i="30"/>
  <c r="J79" i="30"/>
  <c r="C113" i="24"/>
  <c r="L112" i="30"/>
  <c r="J113" i="30"/>
  <c r="I115" i="30"/>
  <c r="I106" i="30"/>
  <c r="E107" i="24"/>
  <c r="O80" i="30"/>
  <c r="H109" i="30"/>
  <c r="H76" i="30"/>
  <c r="O111" i="30"/>
  <c r="L84" i="30"/>
  <c r="R108" i="30"/>
  <c r="N109" i="30"/>
  <c r="E111" i="24"/>
  <c r="P124" i="24"/>
  <c r="I125" i="24"/>
  <c r="P125" i="24"/>
  <c r="Q125" i="24"/>
  <c r="Q106" i="30"/>
  <c r="H128" i="22"/>
  <c r="N83" i="30"/>
  <c r="N81" i="30"/>
  <c r="K84" i="30"/>
  <c r="E113" i="24"/>
  <c r="O77" i="30"/>
  <c r="E78" i="24"/>
  <c r="K77" i="30"/>
  <c r="N76" i="30"/>
  <c r="P114" i="30"/>
  <c r="M78" i="30"/>
  <c r="C74" i="24"/>
  <c r="D107" i="24"/>
  <c r="D87" i="24"/>
  <c r="M112" i="30"/>
  <c r="D105" i="24"/>
  <c r="D75" i="24"/>
  <c r="N80" i="30"/>
  <c r="C109" i="24"/>
  <c r="C104" i="24"/>
  <c r="N77" i="30"/>
  <c r="H84" i="30"/>
  <c r="O107" i="30"/>
  <c r="K106" i="30"/>
  <c r="K111" i="30"/>
  <c r="O115" i="30"/>
  <c r="O114" i="30"/>
  <c r="S110" i="30"/>
  <c r="I78" i="30"/>
  <c r="E79" i="24"/>
  <c r="D82" i="24"/>
  <c r="E101" i="24"/>
  <c r="O110" i="30"/>
  <c r="E110" i="24"/>
  <c r="E105" i="24"/>
  <c r="D112" i="24"/>
  <c r="D100" i="24"/>
  <c r="E92" i="24"/>
  <c r="C93" i="24"/>
  <c r="E89" i="24"/>
  <c r="C76" i="24"/>
  <c r="H79" i="30"/>
  <c r="H113" i="30"/>
  <c r="Q110" i="30"/>
  <c r="I82" i="30"/>
  <c r="S83" i="30"/>
  <c r="E81" i="24"/>
  <c r="D81" i="24"/>
  <c r="E80" i="24"/>
  <c r="Q81" i="30"/>
  <c r="E102" i="24"/>
  <c r="E86" i="24"/>
  <c r="D88" i="24"/>
  <c r="G78" i="30"/>
  <c r="E95" i="24"/>
  <c r="C99" i="24"/>
  <c r="P78" i="30"/>
  <c r="C108" i="24"/>
  <c r="E97" i="24"/>
  <c r="E90" i="24"/>
  <c r="E106" i="24"/>
  <c r="E99" i="24"/>
  <c r="P107" i="30"/>
  <c r="N79" i="30"/>
  <c r="E79" i="22"/>
  <c r="K115" i="30"/>
  <c r="M107" i="30"/>
  <c r="S79" i="30"/>
  <c r="M114" i="30"/>
  <c r="O108" i="30"/>
  <c r="E104" i="24"/>
  <c r="E108" i="24"/>
  <c r="C102" i="24"/>
  <c r="C96" i="24"/>
  <c r="C110" i="24"/>
  <c r="E88" i="24"/>
  <c r="C95" i="24"/>
  <c r="D80" i="24"/>
  <c r="N113" i="30"/>
  <c r="C106" i="24"/>
  <c r="D110" i="24"/>
  <c r="D99" i="24"/>
  <c r="E93" i="24"/>
  <c r="E76" i="24"/>
  <c r="E77" i="24"/>
  <c r="C111" i="24"/>
  <c r="C80" i="24"/>
  <c r="K124" i="24"/>
  <c r="L125" i="24"/>
  <c r="N125" i="24"/>
  <c r="K128" i="22"/>
  <c r="E108" i="22"/>
  <c r="F80" i="22"/>
  <c r="F109" i="22"/>
  <c r="F77" i="22"/>
  <c r="F106" i="22"/>
  <c r="F83" i="22"/>
  <c r="F111" i="22"/>
  <c r="F81" i="22"/>
  <c r="F104" i="22"/>
  <c r="F74" i="22"/>
  <c r="F112" i="22"/>
  <c r="F108" i="22"/>
  <c r="F113" i="22"/>
  <c r="F105" i="22"/>
  <c r="F82" i="22"/>
  <c r="F103" i="22"/>
  <c r="F105" i="30" s="1"/>
  <c r="F76" i="22"/>
  <c r="F78" i="22"/>
  <c r="F80" i="30" s="1"/>
  <c r="F107" i="22"/>
  <c r="F84" i="22"/>
  <c r="F86" i="30" s="1"/>
  <c r="F110" i="22"/>
  <c r="F79" i="22"/>
  <c r="F75" i="22"/>
  <c r="F73" i="22"/>
  <c r="E110" i="22"/>
  <c r="D96" i="24"/>
  <c r="D108" i="24"/>
  <c r="D111" i="24"/>
  <c r="P80" i="30"/>
  <c r="E81" i="22"/>
  <c r="E113" i="22"/>
  <c r="J126" i="22"/>
  <c r="R126" i="22"/>
  <c r="I126" i="22"/>
  <c r="M85" i="30"/>
  <c r="D102" i="24"/>
  <c r="D74" i="24"/>
  <c r="E100" i="24"/>
  <c r="E85" i="24"/>
  <c r="D106" i="24"/>
  <c r="C75" i="24"/>
  <c r="C77" i="24"/>
  <c r="C105" i="24"/>
  <c r="C107" i="24"/>
  <c r="C82" i="24"/>
  <c r="C88" i="24"/>
  <c r="K125" i="24"/>
  <c r="R125" i="24"/>
  <c r="J125" i="24"/>
  <c r="G125" i="24"/>
  <c r="P110" i="30"/>
  <c r="I83" i="30"/>
  <c r="J76" i="30"/>
  <c r="Q107" i="30"/>
  <c r="P106" i="30"/>
  <c r="N126" i="22"/>
  <c r="E77" i="22"/>
  <c r="O128" i="22"/>
  <c r="E106" i="22"/>
  <c r="M126" i="22"/>
  <c r="D104" i="24"/>
  <c r="M124" i="24"/>
  <c r="P81" i="30"/>
  <c r="I84" i="30"/>
  <c r="P112" i="30"/>
  <c r="S115" i="30"/>
  <c r="R76" i="30"/>
  <c r="E84" i="22"/>
  <c r="E111" i="22"/>
  <c r="E107" i="22"/>
  <c r="E104" i="22"/>
  <c r="Q128" i="22"/>
  <c r="E76" i="22"/>
  <c r="E112" i="22"/>
  <c r="N62" i="21"/>
  <c r="E103" i="22"/>
  <c r="P128" i="22"/>
  <c r="E80" i="22"/>
  <c r="E105" i="22"/>
  <c r="Q126" i="22"/>
  <c r="C79" i="24"/>
  <c r="Q76" i="30"/>
  <c r="I76" i="30"/>
  <c r="P108" i="30"/>
  <c r="P115" i="30"/>
  <c r="L126" i="22"/>
  <c r="G128" i="22"/>
  <c r="E109" i="22"/>
  <c r="O126" i="22"/>
  <c r="E75" i="22"/>
  <c r="J85" i="30"/>
  <c r="Q85" i="30"/>
  <c r="K85" i="30"/>
  <c r="D113" i="24"/>
  <c r="D90" i="24"/>
  <c r="D79" i="24"/>
  <c r="C92" i="24"/>
  <c r="C90" i="24"/>
  <c r="Q124" i="24"/>
  <c r="R124" i="24"/>
  <c r="F125" i="24"/>
  <c r="O125" i="24"/>
  <c r="S125" i="24"/>
  <c r="N128" i="22"/>
  <c r="E82" i="22"/>
  <c r="G126" i="22"/>
  <c r="H126" i="22"/>
  <c r="I128" i="22"/>
  <c r="R128" i="22"/>
  <c r="S128" i="22"/>
  <c r="M128" i="22"/>
  <c r="D76" i="24"/>
  <c r="C86" i="24"/>
  <c r="O124" i="24"/>
  <c r="M81" i="30"/>
  <c r="E74" i="22"/>
  <c r="E78" i="22"/>
  <c r="K126" i="22"/>
  <c r="P126" i="22"/>
  <c r="E73" i="22"/>
  <c r="S126" i="22"/>
  <c r="N9" i="25"/>
  <c r="L9" i="25"/>
  <c r="S9" i="25"/>
  <c r="R9" i="25"/>
  <c r="J9" i="25"/>
  <c r="M9" i="25"/>
  <c r="P9" i="25"/>
  <c r="Q9" i="25"/>
  <c r="G9" i="25"/>
  <c r="I9" i="25"/>
  <c r="H9" i="25"/>
  <c r="O9" i="25"/>
  <c r="F9" i="25"/>
  <c r="J127" i="29"/>
  <c r="I127" i="29"/>
  <c r="G125" i="28"/>
  <c r="F125" i="28"/>
  <c r="J125" i="28"/>
  <c r="H125" i="28"/>
  <c r="F125" i="26"/>
  <c r="I125" i="28"/>
  <c r="H125" i="27"/>
  <c r="J125" i="26"/>
  <c r="I125" i="27"/>
  <c r="J125" i="27"/>
  <c r="F125" i="27"/>
  <c r="I125" i="26"/>
  <c r="K125" i="26"/>
  <c r="G125" i="26"/>
  <c r="H125" i="26"/>
  <c r="F125" i="25"/>
  <c r="J125" i="25"/>
  <c r="G125" i="25"/>
  <c r="I125" i="25"/>
  <c r="J125" i="23"/>
  <c r="I125" i="23"/>
  <c r="F125" i="23"/>
  <c r="G125" i="23"/>
  <c r="H125" i="23"/>
  <c r="J124" i="24"/>
  <c r="H124" i="24"/>
  <c r="G124" i="24"/>
  <c r="G86" i="30"/>
  <c r="P86" i="30"/>
  <c r="P105" i="30"/>
  <c r="I105" i="30"/>
  <c r="J86" i="30"/>
  <c r="H80" i="30"/>
  <c r="J80" i="30"/>
  <c r="Q86" i="30"/>
  <c r="R86" i="30"/>
  <c r="S86" i="30"/>
  <c r="O105" i="30"/>
  <c r="S105" i="30"/>
  <c r="M105" i="30"/>
  <c r="Q105" i="30"/>
  <c r="O86" i="30"/>
  <c r="H86" i="30"/>
  <c r="I80" i="30"/>
  <c r="K86" i="30"/>
  <c r="L105" i="30"/>
  <c r="H105" i="30"/>
  <c r="N105" i="30"/>
  <c r="L86" i="30"/>
  <c r="N86" i="30"/>
  <c r="I86" i="30"/>
  <c r="K105" i="30"/>
  <c r="R105" i="30"/>
  <c r="J105" i="30"/>
  <c r="G105" i="30"/>
  <c r="G80" i="30"/>
  <c r="M86" i="30"/>
  <c r="E103" i="23"/>
  <c r="E103" i="24"/>
  <c r="E105" i="29"/>
  <c r="E84" i="27"/>
  <c r="E84" i="28"/>
  <c r="D105" i="29"/>
  <c r="E103" i="28"/>
  <c r="E84" i="24"/>
  <c r="D86" i="29"/>
  <c r="C105" i="29"/>
  <c r="D78" i="26"/>
  <c r="D84" i="25"/>
  <c r="E84" i="26"/>
  <c r="E84" i="23"/>
  <c r="D84" i="26"/>
  <c r="D84" i="28"/>
  <c r="D103" i="23"/>
  <c r="D103" i="26"/>
  <c r="E103" i="25"/>
  <c r="E84" i="25"/>
  <c r="C84" i="27"/>
  <c r="E86" i="29"/>
  <c r="D84" i="24"/>
  <c r="D84" i="23"/>
  <c r="E103" i="27"/>
  <c r="C103" i="25"/>
  <c r="C103" i="24"/>
  <c r="C103" i="28"/>
  <c r="E103" i="26"/>
  <c r="C103" i="27"/>
  <c r="C84" i="25"/>
  <c r="D103" i="28"/>
  <c r="D84" i="27"/>
  <c r="C103" i="23"/>
  <c r="C103" i="26"/>
  <c r="D103" i="27"/>
  <c r="D103" i="25"/>
  <c r="D103" i="24"/>
  <c r="C84" i="28"/>
  <c r="C78" i="26"/>
  <c r="C84" i="23"/>
  <c r="J59" i="28"/>
  <c r="C84" i="24"/>
  <c r="G59" i="27"/>
  <c r="C84" i="26"/>
  <c r="C86" i="29"/>
  <c r="I59" i="28"/>
  <c r="K59" i="26"/>
  <c r="D85" i="23"/>
  <c r="F59" i="25"/>
  <c r="G59" i="25"/>
  <c r="D78" i="24"/>
  <c r="C85" i="28"/>
  <c r="C78" i="24"/>
  <c r="D85" i="28"/>
  <c r="C85" i="26"/>
  <c r="D85" i="26"/>
  <c r="D80" i="29"/>
  <c r="D78" i="25"/>
  <c r="D78" i="27"/>
  <c r="C78" i="27"/>
  <c r="C85" i="23"/>
  <c r="C85" i="24"/>
  <c r="C78" i="25"/>
  <c r="D78" i="23"/>
  <c r="C78" i="28"/>
  <c r="D85" i="24"/>
  <c r="C80" i="29"/>
  <c r="C78" i="23"/>
  <c r="D78" i="28"/>
  <c r="H85" i="25"/>
  <c r="D85" i="25" s="1"/>
  <c r="G85" i="27"/>
  <c r="D85" i="27" s="1"/>
  <c r="F87" i="29"/>
  <c r="D87" i="29" s="1"/>
  <c r="F94" i="24"/>
  <c r="C83" i="24"/>
  <c r="C94" i="28"/>
  <c r="C94" i="25"/>
  <c r="C94" i="27"/>
  <c r="C94" i="26"/>
  <c r="D94" i="25"/>
  <c r="D94" i="28"/>
  <c r="E83" i="24"/>
  <c r="D83" i="24"/>
  <c r="G456" i="4"/>
  <c r="G72" i="27" s="1"/>
  <c r="AS397" i="3"/>
  <c r="AW334" i="2"/>
  <c r="AO270" i="2"/>
  <c r="AR166" i="2"/>
  <c r="AR238" i="2"/>
  <c r="AR374" i="2"/>
  <c r="AW302" i="2"/>
  <c r="AO102" i="2"/>
  <c r="AR270" i="2"/>
  <c r="AO238" i="2"/>
  <c r="AR134" i="2"/>
  <c r="AW62" i="2"/>
  <c r="AO374" i="2"/>
  <c r="AW230" i="2"/>
  <c r="AY349" i="2"/>
  <c r="AY77" i="2"/>
  <c r="AR236" i="2"/>
  <c r="AR363" i="2"/>
  <c r="AR227" i="2"/>
  <c r="AW139" i="2"/>
  <c r="AW266" i="2"/>
  <c r="AR146" i="2"/>
  <c r="AW22" i="2"/>
  <c r="AR294" i="2"/>
  <c r="AW150" i="2"/>
  <c r="AR18" i="2"/>
  <c r="AW341" i="2"/>
  <c r="AO117" i="2"/>
  <c r="AY53" i="2"/>
  <c r="AR220" i="2"/>
  <c r="AY323" i="2"/>
  <c r="AY227" i="2"/>
  <c r="AY131" i="2"/>
  <c r="AW69" i="2"/>
  <c r="AR141" i="2"/>
  <c r="AW365" i="2"/>
  <c r="AR109" i="2"/>
  <c r="AW44" i="2"/>
  <c r="AW390" i="2" s="1"/>
  <c r="N95" i="16" s="1"/>
  <c r="AW91" i="2"/>
  <c r="AO105" i="2"/>
  <c r="AW133" i="2"/>
  <c r="AW410" i="2" s="1"/>
  <c r="N115" i="16" s="1"/>
  <c r="AO124" i="2"/>
  <c r="AR371" i="2"/>
  <c r="AR251" i="2"/>
  <c r="AW195" i="2"/>
  <c r="AR202" i="2"/>
  <c r="AR323" i="2"/>
  <c r="AP58" i="2"/>
  <c r="W463" i="2"/>
  <c r="AR124" i="2"/>
  <c r="AR11" i="2"/>
  <c r="AP257" i="2"/>
  <c r="AW242" i="2"/>
  <c r="AW178" i="2"/>
  <c r="AW114" i="2"/>
  <c r="AW50" i="2"/>
  <c r="AW280" i="2"/>
  <c r="AR185" i="2"/>
  <c r="AW296" i="2"/>
  <c r="AW192" i="2"/>
  <c r="AT306" i="2"/>
  <c r="AW45" i="2"/>
  <c r="AR171" i="2"/>
  <c r="AR281" i="2"/>
  <c r="AR282" i="2"/>
  <c r="AR26" i="2"/>
  <c r="AR178" i="2"/>
  <c r="AW321" i="2"/>
  <c r="AW344" i="2"/>
  <c r="AW216" i="2"/>
  <c r="AW239" i="2"/>
  <c r="BA185" i="2"/>
  <c r="AH463" i="2"/>
  <c r="AR233" i="2"/>
  <c r="AU298" i="2"/>
  <c r="AW218" i="2"/>
  <c r="AU106" i="2"/>
  <c r="AW26" i="2"/>
  <c r="AW305" i="2"/>
  <c r="AW241" i="2"/>
  <c r="AW177" i="2"/>
  <c r="AW113" i="2"/>
  <c r="AW49" i="2"/>
  <c r="AW352" i="2"/>
  <c r="AU200" i="2"/>
  <c r="AZ80" i="2"/>
  <c r="AN181" i="2"/>
  <c r="AU319" i="2"/>
  <c r="AV199" i="2"/>
  <c r="AW87" i="2"/>
  <c r="AN124" i="2"/>
  <c r="AU321" i="2"/>
  <c r="AU257" i="2"/>
  <c r="AV193" i="2"/>
  <c r="AV129" i="2"/>
  <c r="AV65" i="2"/>
  <c r="AV422" i="2" s="1"/>
  <c r="M127" i="16" s="1"/>
  <c r="AU352" i="2"/>
  <c r="AZ224" i="2"/>
  <c r="AV56" i="2"/>
  <c r="AN45" i="2"/>
  <c r="AW263" i="2"/>
  <c r="AS63" i="2"/>
  <c r="AW359" i="2"/>
  <c r="AU185" i="2"/>
  <c r="AU121" i="2"/>
  <c r="AU57" i="2"/>
  <c r="AZ352" i="2"/>
  <c r="AU8" i="2"/>
  <c r="AU431" i="2" s="1"/>
  <c r="L136" i="16" s="1"/>
  <c r="AU375" i="2"/>
  <c r="AW151" i="2"/>
  <c r="AN108" i="2"/>
  <c r="AV272" i="2"/>
  <c r="AN93" i="2"/>
  <c r="AN413" i="2" s="1"/>
  <c r="AW7" i="2"/>
  <c r="AU167" i="2"/>
  <c r="AU111" i="2"/>
  <c r="AQ230" i="3"/>
  <c r="AQ364" i="3"/>
  <c r="AZ316" i="3"/>
  <c r="AV284" i="3"/>
  <c r="AV147" i="3"/>
  <c r="AX43" i="3"/>
  <c r="AV346" i="3"/>
  <c r="AR306" i="3"/>
  <c r="AQ182" i="3"/>
  <c r="AR245" i="3"/>
  <c r="AQ197" i="3"/>
  <c r="AV364" i="3"/>
  <c r="AZ204" i="3"/>
  <c r="AR164" i="3"/>
  <c r="AV307" i="3"/>
  <c r="AV243" i="3"/>
  <c r="AZ195" i="3"/>
  <c r="AX242" i="3"/>
  <c r="AR358" i="3"/>
  <c r="AR318" i="3"/>
  <c r="AQ190" i="3"/>
  <c r="AV285" i="3"/>
  <c r="AQ237" i="3"/>
  <c r="AV276" i="3"/>
  <c r="AZ267" i="3"/>
  <c r="AR211" i="3"/>
  <c r="AR163" i="3"/>
  <c r="AR43" i="3"/>
  <c r="AQ11" i="3"/>
  <c r="AX338" i="3"/>
  <c r="AR282" i="3"/>
  <c r="AX230" i="3"/>
  <c r="AZ190" i="3"/>
  <c r="AV333" i="3"/>
  <c r="AV221" i="3"/>
  <c r="AZ276" i="3"/>
  <c r="AR203" i="3"/>
  <c r="AV362" i="3"/>
  <c r="AZ314" i="3"/>
  <c r="AX182" i="3"/>
  <c r="AZ134" i="3"/>
  <c r="AX268" i="3"/>
  <c r="AZ219" i="3"/>
  <c r="AX107" i="3"/>
  <c r="AX51" i="3"/>
  <c r="AX190" i="3"/>
  <c r="AR229" i="3"/>
  <c r="AQ268" i="3"/>
  <c r="AQ228" i="3"/>
  <c r="AZ371" i="3"/>
  <c r="AQ323" i="3"/>
  <c r="AX155" i="3"/>
  <c r="AS87" i="3"/>
  <c r="AS125" i="3"/>
  <c r="AS157" i="3"/>
  <c r="AS215" i="3"/>
  <c r="AS45" i="3"/>
  <c r="AS29" i="3"/>
  <c r="AS92" i="3"/>
  <c r="AS421" i="3" s="1"/>
  <c r="AS242" i="3"/>
  <c r="AS84" i="3"/>
  <c r="AS54" i="3"/>
  <c r="AS34" i="3"/>
  <c r="AS95" i="3"/>
  <c r="AS182" i="3"/>
  <c r="AS94" i="3"/>
  <c r="AS404" i="3" s="1"/>
  <c r="AS259" i="3"/>
  <c r="AS90" i="3"/>
  <c r="AS41" i="3"/>
  <c r="AS153" i="3"/>
  <c r="AS446" i="3" s="1"/>
  <c r="AS327" i="3"/>
  <c r="AS69" i="3"/>
  <c r="AS279" i="3"/>
  <c r="AS145" i="3"/>
  <c r="AS114" i="3"/>
  <c r="AS152" i="3"/>
  <c r="AS13" i="3"/>
  <c r="AS26" i="3"/>
  <c r="AS127" i="3"/>
  <c r="AS82" i="3"/>
  <c r="AS85" i="3"/>
  <c r="AS210" i="3"/>
  <c r="AS44" i="3"/>
  <c r="AS390" i="3" s="1"/>
  <c r="AS132" i="3"/>
  <c r="AS24" i="3"/>
  <c r="AS58" i="3"/>
  <c r="AS20" i="3"/>
  <c r="AS78" i="3"/>
  <c r="AS126" i="3"/>
  <c r="AS112" i="3"/>
  <c r="AS352" i="3"/>
  <c r="AS9" i="3"/>
  <c r="AS353" i="3"/>
  <c r="AS102" i="3"/>
  <c r="AS55" i="3"/>
  <c r="AS135" i="3"/>
  <c r="AS207" i="3"/>
  <c r="AS192" i="3"/>
  <c r="AS57" i="3"/>
  <c r="AS169" i="3"/>
  <c r="AS212" i="3"/>
  <c r="AS111" i="3"/>
  <c r="AS151" i="3"/>
  <c r="AS184" i="3"/>
  <c r="AS223" i="3"/>
  <c r="AS335" i="3"/>
  <c r="AS375" i="3"/>
  <c r="AS304" i="3"/>
  <c r="AS25" i="3"/>
  <c r="AS162" i="3"/>
  <c r="AS137" i="3"/>
  <c r="AS439" i="3" s="1"/>
  <c r="AS168" i="3"/>
  <c r="AS105" i="3"/>
  <c r="AS36" i="3"/>
  <c r="AS6" i="3"/>
  <c r="AS427" i="3" s="1"/>
  <c r="AS70" i="3"/>
  <c r="AS118" i="3"/>
  <c r="AS8" i="3"/>
  <c r="AS431" i="3" s="1"/>
  <c r="AS104" i="3"/>
  <c r="AS12" i="3"/>
  <c r="AS178" i="3"/>
  <c r="AS14" i="3"/>
  <c r="AS52" i="3"/>
  <c r="AS109" i="3"/>
  <c r="AS38" i="3"/>
  <c r="AS201" i="3"/>
  <c r="AS241" i="3"/>
  <c r="AS281" i="3"/>
  <c r="AS133" i="3"/>
  <c r="AS410" i="3" s="1"/>
  <c r="AS48" i="3"/>
  <c r="AS93" i="3"/>
  <c r="AS413" i="3" s="1"/>
  <c r="AS306" i="3"/>
  <c r="AS160" i="3"/>
  <c r="AS96" i="3"/>
  <c r="AS60" i="3"/>
  <c r="AS50" i="3"/>
  <c r="AS37" i="3"/>
  <c r="AS106" i="3"/>
  <c r="AS17" i="3"/>
  <c r="AS361" i="3"/>
  <c r="AS56" i="3"/>
  <c r="AS288" i="3"/>
  <c r="AS121" i="3"/>
  <c r="AS274" i="3"/>
  <c r="AS312" i="3"/>
  <c r="AS257" i="3"/>
  <c r="AS108" i="3"/>
  <c r="AS53" i="3"/>
  <c r="AS10" i="3"/>
  <c r="AS47" i="3"/>
  <c r="AS391" i="3" s="1"/>
  <c r="AS159" i="3"/>
  <c r="AS302" i="3"/>
  <c r="AS100" i="3"/>
  <c r="AS16" i="3"/>
  <c r="AS64" i="3"/>
  <c r="AS398" i="3" s="1"/>
  <c r="AS88" i="3"/>
  <c r="AS136" i="3"/>
  <c r="AS124" i="3"/>
  <c r="AS97" i="3"/>
  <c r="AS256" i="3"/>
  <c r="AS89" i="3"/>
  <c r="AS285" i="3"/>
  <c r="AS280" i="3"/>
  <c r="AS351" i="3"/>
  <c r="AS297" i="3"/>
  <c r="AS22" i="3"/>
  <c r="AS76" i="3"/>
  <c r="AS71" i="3"/>
  <c r="AS86" i="3"/>
  <c r="AS436" i="3" s="1"/>
  <c r="AS28" i="3"/>
  <c r="AS30" i="3"/>
  <c r="AS420" i="3" s="1"/>
  <c r="AS68" i="3"/>
  <c r="AS74" i="3"/>
  <c r="AS65" i="3"/>
  <c r="AS422" i="3" s="1"/>
  <c r="AS217" i="3"/>
  <c r="AS101" i="3"/>
  <c r="AS224" i="3"/>
  <c r="AS248" i="3"/>
  <c r="AS320" i="3"/>
  <c r="AS167" i="3"/>
  <c r="AS33" i="3"/>
  <c r="AS377" i="3"/>
  <c r="AS40" i="3"/>
  <c r="AS359" i="3"/>
  <c r="AS61" i="3"/>
  <c r="AS117" i="3"/>
  <c r="AS32" i="3"/>
  <c r="AS66" i="3"/>
  <c r="AS418" i="3" s="1"/>
  <c r="AS319" i="3"/>
  <c r="AS46" i="3"/>
  <c r="AS116" i="3"/>
  <c r="AS128" i="3"/>
  <c r="AS18" i="3"/>
  <c r="AS72" i="3"/>
  <c r="AS120" i="3"/>
  <c r="AS7" i="3"/>
  <c r="AS79" i="3"/>
  <c r="AS376" i="3"/>
  <c r="AS333" i="3"/>
  <c r="AS373" i="3"/>
  <c r="AS255" i="3"/>
  <c r="AS216" i="3"/>
  <c r="AS193" i="3"/>
  <c r="AS268" i="3"/>
  <c r="AS15" i="3"/>
  <c r="AS428" i="3" s="1"/>
  <c r="AS80" i="3"/>
  <c r="AS305" i="3"/>
  <c r="AS317" i="3"/>
  <c r="AS175" i="3"/>
  <c r="AS303" i="3"/>
  <c r="AS185" i="3"/>
  <c r="AS343" i="3"/>
  <c r="AS240" i="3"/>
  <c r="AS250" i="3"/>
  <c r="AS21" i="3"/>
  <c r="AS430" i="3" s="1"/>
  <c r="AS263" i="3"/>
  <c r="AS23" i="3"/>
  <c r="AS63" i="3"/>
  <c r="AS208" i="3"/>
  <c r="AS200" i="3"/>
  <c r="AS249" i="3"/>
  <c r="AS363" i="3"/>
  <c r="AS334" i="3"/>
  <c r="AS371" i="3"/>
  <c r="AS260" i="3"/>
  <c r="AS364" i="3"/>
  <c r="AS226" i="3"/>
  <c r="AS99" i="3"/>
  <c r="AS349" i="3"/>
  <c r="AS356" i="3"/>
  <c r="AS43" i="3"/>
  <c r="AS251" i="3"/>
  <c r="AS348" i="3"/>
  <c r="AS228" i="3"/>
  <c r="AS332" i="3"/>
  <c r="AS311" i="3"/>
  <c r="AS368" i="3"/>
  <c r="AS233" i="3"/>
  <c r="AS321" i="3"/>
  <c r="AS271" i="3"/>
  <c r="AS225" i="3"/>
  <c r="AS191" i="3"/>
  <c r="AS360" i="3"/>
  <c r="AS129" i="3"/>
  <c r="AS186" i="3"/>
  <c r="AS154" i="3"/>
  <c r="AS51" i="3"/>
  <c r="AS35" i="3"/>
  <c r="AS166" i="3"/>
  <c r="AS196" i="3"/>
  <c r="AS277" i="3"/>
  <c r="AS278" i="3"/>
  <c r="AS91" i="3"/>
  <c r="AS221" i="3"/>
  <c r="AS301" i="3"/>
  <c r="AS262" i="3"/>
  <c r="AS83" i="3"/>
  <c r="AS164" i="3"/>
  <c r="AS245" i="3"/>
  <c r="AS325" i="3"/>
  <c r="AS231" i="3"/>
  <c r="AS261" i="3"/>
  <c r="AS204" i="3"/>
  <c r="AS345" i="3"/>
  <c r="AS119" i="3"/>
  <c r="AS113" i="3"/>
  <c r="AS31" i="3"/>
  <c r="AS130" i="3"/>
  <c r="AS177" i="3"/>
  <c r="AS337" i="3"/>
  <c r="AS122" i="3"/>
  <c r="AS123" i="3"/>
  <c r="AS408" i="3" s="1"/>
  <c r="AS213" i="3"/>
  <c r="AS294" i="3"/>
  <c r="AS140" i="3"/>
  <c r="AS287" i="3"/>
  <c r="AS275" i="3"/>
  <c r="AS336" i="3"/>
  <c r="AS264" i="3"/>
  <c r="AS273" i="3"/>
  <c r="AS39" i="3"/>
  <c r="AS239" i="3"/>
  <c r="AS176" i="3"/>
  <c r="AS328" i="3"/>
  <c r="AS73" i="3"/>
  <c r="AS265" i="3"/>
  <c r="AS362" i="3"/>
  <c r="AS131" i="3"/>
  <c r="AS171" i="3"/>
  <c r="AS230" i="3"/>
  <c r="AS266" i="3"/>
  <c r="AS5" i="3"/>
  <c r="AS187" i="3"/>
  <c r="AS227" i="3"/>
  <c r="AS174" i="3"/>
  <c r="AS339" i="3"/>
  <c r="AS222" i="3"/>
  <c r="AS314" i="3"/>
  <c r="AS346" i="3"/>
  <c r="AS235" i="3"/>
  <c r="AS300" i="3"/>
  <c r="AS146" i="3"/>
  <c r="AS81" i="3"/>
  <c r="AS209" i="3"/>
  <c r="AS138" i="3"/>
  <c r="AS247" i="3"/>
  <c r="AS367" i="3"/>
  <c r="AS183" i="3"/>
  <c r="AS148" i="3"/>
  <c r="AS77" i="3"/>
  <c r="AS110" i="3"/>
  <c r="AS232" i="3"/>
  <c r="AS272" i="3"/>
  <c r="AS161" i="3"/>
  <c r="AS144" i="3"/>
  <c r="AS313" i="3"/>
  <c r="AS139" i="3"/>
  <c r="AX162" i="3"/>
  <c r="AX353" i="3"/>
  <c r="AS238" i="3"/>
  <c r="AX134" i="3"/>
  <c r="BA317" i="3"/>
  <c r="AR237" i="3"/>
  <c r="AV181" i="3"/>
  <c r="AR67" i="3"/>
  <c r="AS330" i="3"/>
  <c r="BA122" i="3"/>
  <c r="AR123" i="3"/>
  <c r="AR408" i="3" s="1"/>
  <c r="AR35" i="3"/>
  <c r="AX178" i="3"/>
  <c r="AR241" i="3"/>
  <c r="AV161" i="3"/>
  <c r="AZ192" i="3"/>
  <c r="BA59" i="3"/>
  <c r="AX122" i="3"/>
  <c r="AQ281" i="3"/>
  <c r="AX201" i="3"/>
  <c r="AS296" i="3"/>
  <c r="AQ279" i="3"/>
  <c r="AX186" i="3"/>
  <c r="BA131" i="3"/>
  <c r="BA272" i="3"/>
  <c r="AQ265" i="3"/>
  <c r="AU312" i="3"/>
  <c r="AR209" i="3"/>
  <c r="AS344" i="3"/>
  <c r="AV32" i="3"/>
  <c r="AO36" i="2"/>
  <c r="V463" i="2"/>
  <c r="AW79" i="2"/>
  <c r="AR94" i="2"/>
  <c r="AR404" i="2" s="1"/>
  <c r="I109" i="16" s="1"/>
  <c r="AO62" i="2"/>
  <c r="AR302" i="2"/>
  <c r="AO134" i="2"/>
  <c r="AO30" i="2"/>
  <c r="AO420" i="2" s="1"/>
  <c r="AW366" i="2"/>
  <c r="AR62" i="2"/>
  <c r="AO302" i="2"/>
  <c r="AO166" i="2"/>
  <c r="AR198" i="2"/>
  <c r="AW126" i="2"/>
  <c r="AR334" i="2"/>
  <c r="AW262" i="2"/>
  <c r="AW294" i="2"/>
  <c r="AO94" i="2"/>
  <c r="AO404" i="2" s="1"/>
  <c r="AO133" i="2"/>
  <c r="AO410" i="2" s="1"/>
  <c r="AN397" i="2"/>
  <c r="AR108" i="2"/>
  <c r="AW138" i="2"/>
  <c r="AO326" i="2"/>
  <c r="AR46" i="2"/>
  <c r="AO14" i="2"/>
  <c r="AW10" i="2"/>
  <c r="AO173" i="2"/>
  <c r="AR92" i="2"/>
  <c r="AR421" i="2" s="1"/>
  <c r="I126" i="16" s="1"/>
  <c r="AW355" i="2"/>
  <c r="AR315" i="2"/>
  <c r="AW219" i="2"/>
  <c r="AW171" i="2"/>
  <c r="AY75" i="2"/>
  <c r="AY419" i="2" s="1"/>
  <c r="P124" i="16" s="1"/>
  <c r="AW35" i="2"/>
  <c r="AO169" i="2"/>
  <c r="AY253" i="2"/>
  <c r="AO125" i="2"/>
  <c r="AW61" i="2"/>
  <c r="AR13" i="2"/>
  <c r="AY236" i="2"/>
  <c r="AY148" i="2"/>
  <c r="AY109" i="2"/>
  <c r="AR291" i="2"/>
  <c r="AR265" i="2"/>
  <c r="AW125" i="2"/>
  <c r="AR284" i="2"/>
  <c r="AR307" i="2"/>
  <c r="AW243" i="2"/>
  <c r="AW194" i="2"/>
  <c r="AR138" i="2"/>
  <c r="AW372" i="2"/>
  <c r="AW247" i="2"/>
  <c r="AW259" i="2"/>
  <c r="AW101" i="2"/>
  <c r="AW123" i="2"/>
  <c r="AW408" i="2" s="1"/>
  <c r="N113" i="16" s="1"/>
  <c r="AR345" i="2"/>
  <c r="AW64" i="2"/>
  <c r="AW398" i="2" s="1"/>
  <c r="N103" i="16" s="1"/>
  <c r="AW184" i="2"/>
  <c r="AW96" i="2"/>
  <c r="AR372" i="2"/>
  <c r="AR359" i="2"/>
  <c r="AW251" i="2"/>
  <c r="AR67" i="2"/>
  <c r="AR346" i="2"/>
  <c r="AW274" i="2"/>
  <c r="AW18" i="2"/>
  <c r="AW170" i="2"/>
  <c r="AW297" i="2"/>
  <c r="AT223" i="2"/>
  <c r="AA463" i="2"/>
  <c r="AR241" i="2"/>
  <c r="AW43" i="2"/>
  <c r="AT210" i="2"/>
  <c r="AW233" i="2"/>
  <c r="AW169" i="2"/>
  <c r="AW105" i="2"/>
  <c r="AW41" i="2"/>
  <c r="AW303" i="2"/>
  <c r="AW47" i="2"/>
  <c r="AW391" i="2" s="1"/>
  <c r="N96" i="16" s="1"/>
  <c r="AW336" i="2"/>
  <c r="AW351" i="2"/>
  <c r="AW135" i="2"/>
  <c r="AX125" i="3"/>
  <c r="AX6" i="3"/>
  <c r="AX427" i="3" s="1"/>
  <c r="AX88" i="3"/>
  <c r="AX318" i="3"/>
  <c r="AX46" i="3"/>
  <c r="AX12" i="3"/>
  <c r="AX94" i="3"/>
  <c r="AX404" i="3" s="1"/>
  <c r="AX128" i="3"/>
  <c r="AX272" i="3"/>
  <c r="AX263" i="3"/>
  <c r="AX49" i="3"/>
  <c r="AX281" i="3"/>
  <c r="AX80" i="3"/>
  <c r="AX29" i="3"/>
  <c r="AX110" i="3"/>
  <c r="AX92" i="3"/>
  <c r="AX421" i="3" s="1"/>
  <c r="AX62" i="3"/>
  <c r="AX48" i="3"/>
  <c r="AX74" i="3"/>
  <c r="AX30" i="3"/>
  <c r="AX420" i="3" s="1"/>
  <c r="AX273" i="3"/>
  <c r="AX313" i="3"/>
  <c r="AX69" i="3"/>
  <c r="AX26" i="3"/>
  <c r="AX247" i="3"/>
  <c r="AX240" i="3"/>
  <c r="AX33" i="3"/>
  <c r="AX225" i="3"/>
  <c r="AX298" i="3"/>
  <c r="AX149" i="3"/>
  <c r="AX129" i="3"/>
  <c r="AX348" i="3"/>
  <c r="AX183" i="3"/>
  <c r="AX295" i="3"/>
  <c r="AX328" i="3"/>
  <c r="AX89" i="3"/>
  <c r="AX320" i="3"/>
  <c r="AX65" i="3"/>
  <c r="AX422" i="3" s="1"/>
  <c r="AX100" i="3"/>
  <c r="AX40" i="3"/>
  <c r="AX52" i="3"/>
  <c r="AX140" i="3"/>
  <c r="AX22" i="3"/>
  <c r="AX103" i="3"/>
  <c r="AX143" i="3"/>
  <c r="AX96" i="3"/>
  <c r="AX58" i="3"/>
  <c r="AX53" i="3"/>
  <c r="AX287" i="3"/>
  <c r="AX208" i="3"/>
  <c r="AX266" i="3"/>
  <c r="AX239" i="3"/>
  <c r="AX84" i="3"/>
  <c r="AX54" i="3"/>
  <c r="AX102" i="3"/>
  <c r="AX93" i="3"/>
  <c r="AX413" i="3" s="1"/>
  <c r="AX39" i="3"/>
  <c r="AX31" i="3"/>
  <c r="AX262" i="3"/>
  <c r="AX366" i="3"/>
  <c r="AX133" i="3"/>
  <c r="AX410" i="3" s="1"/>
  <c r="AX56" i="3"/>
  <c r="AX32" i="3"/>
  <c r="AX28" i="3"/>
  <c r="AX116" i="3"/>
  <c r="AX169" i="3"/>
  <c r="AX321" i="3"/>
  <c r="AX63" i="3"/>
  <c r="AX234" i="3"/>
  <c r="AX319" i="3"/>
  <c r="AX177" i="3"/>
  <c r="AX217" i="3"/>
  <c r="AX356" i="3"/>
  <c r="AX231" i="3"/>
  <c r="AX264" i="3"/>
  <c r="AX14" i="3"/>
  <c r="AX68" i="3"/>
  <c r="AX82" i="3"/>
  <c r="AX50" i="3"/>
  <c r="AX7" i="3"/>
  <c r="AX20" i="3"/>
  <c r="AX108" i="3"/>
  <c r="AX146" i="3"/>
  <c r="AX37" i="3"/>
  <c r="AX70" i="3"/>
  <c r="AX118" i="3"/>
  <c r="AX90" i="3"/>
  <c r="AX60" i="3"/>
  <c r="AX13" i="3"/>
  <c r="AX57" i="3"/>
  <c r="AX249" i="3"/>
  <c r="AX329" i="3"/>
  <c r="AX104" i="3"/>
  <c r="AX335" i="3"/>
  <c r="AX161" i="3"/>
  <c r="AX202" i="3"/>
  <c r="AX207" i="3"/>
  <c r="AX232" i="3"/>
  <c r="AX25" i="3"/>
  <c r="AX105" i="3"/>
  <c r="AX38" i="3"/>
  <c r="AX114" i="3"/>
  <c r="AX24" i="3"/>
  <c r="AX119" i="3"/>
  <c r="AX21" i="3"/>
  <c r="AX430" i="3" s="1"/>
  <c r="AX184" i="3"/>
  <c r="AX45" i="3"/>
  <c r="AX368" i="3"/>
  <c r="AX170" i="3"/>
  <c r="AX285" i="3"/>
  <c r="AX200" i="3"/>
  <c r="AX337" i="3"/>
  <c r="AX117" i="3"/>
  <c r="AX15" i="3"/>
  <c r="AX428" i="3" s="1"/>
  <c r="AX279" i="3"/>
  <c r="AX124" i="3"/>
  <c r="AX16" i="3"/>
  <c r="AX64" i="3"/>
  <c r="AX398" i="3" s="1"/>
  <c r="AX151" i="3"/>
  <c r="AX167" i="3"/>
  <c r="AX76" i="3"/>
  <c r="AX61" i="3"/>
  <c r="AX86" i="3"/>
  <c r="AX436" i="3" s="1"/>
  <c r="AX206" i="3"/>
  <c r="AX101" i="3"/>
  <c r="AX72" i="3"/>
  <c r="AX120" i="3"/>
  <c r="AX44" i="3"/>
  <c r="AX390" i="3" s="1"/>
  <c r="AX132" i="3"/>
  <c r="AX152" i="3"/>
  <c r="AX336" i="3"/>
  <c r="AX289" i="3"/>
  <c r="AX213" i="3"/>
  <c r="AX176" i="3"/>
  <c r="AX153" i="3"/>
  <c r="AX233" i="3"/>
  <c r="AX95" i="3"/>
  <c r="AX359" i="3"/>
  <c r="AX78" i="3"/>
  <c r="AX297" i="3"/>
  <c r="AX223" i="3"/>
  <c r="AX172" i="3"/>
  <c r="AX296" i="3"/>
  <c r="AX360" i="3"/>
  <c r="AX85" i="3"/>
  <c r="AX55" i="3"/>
  <c r="AX255" i="3"/>
  <c r="AX351" i="3"/>
  <c r="AX154" i="3"/>
  <c r="AX192" i="3"/>
  <c r="AX361" i="3"/>
  <c r="AX344" i="3"/>
  <c r="AX126" i="3"/>
  <c r="AX135" i="3"/>
  <c r="AX36" i="3"/>
  <c r="AX87" i="3"/>
  <c r="AX137" i="3"/>
  <c r="AX439" i="3" s="1"/>
  <c r="AX288" i="3"/>
  <c r="AX257" i="3"/>
  <c r="AX345" i="3"/>
  <c r="AX81" i="3"/>
  <c r="AX312" i="3"/>
  <c r="AX209" i="3"/>
  <c r="AX251" i="3"/>
  <c r="AX343" i="3"/>
  <c r="AX195" i="3"/>
  <c r="AX237" i="3"/>
  <c r="AX211" i="3"/>
  <c r="AX276" i="3"/>
  <c r="AX346" i="3"/>
  <c r="AX307" i="3"/>
  <c r="AX252" i="3"/>
  <c r="AX326" i="3"/>
  <c r="AX5" i="3"/>
  <c r="AX214" i="3"/>
  <c r="AX10" i="3"/>
  <c r="AX191" i="3"/>
  <c r="AX175" i="3"/>
  <c r="AX18" i="3"/>
  <c r="AX8" i="3"/>
  <c r="AX431" i="3" s="1"/>
  <c r="AX369" i="3"/>
  <c r="AX23" i="3"/>
  <c r="AX111" i="3"/>
  <c r="AX265" i="3"/>
  <c r="AX160" i="3"/>
  <c r="AX41" i="3"/>
  <c r="AX280" i="3"/>
  <c r="AX75" i="3"/>
  <c r="AX419" i="3" s="1"/>
  <c r="AX165" i="3"/>
  <c r="AX254" i="3"/>
  <c r="AX358" i="3"/>
  <c r="AX290" i="3"/>
  <c r="AX181" i="3"/>
  <c r="AX314" i="3"/>
  <c r="AX35" i="3"/>
  <c r="AX187" i="3"/>
  <c r="AX174" i="3"/>
  <c r="AX370" i="3"/>
  <c r="AX99" i="3"/>
  <c r="AX324" i="3"/>
  <c r="AX166" i="3"/>
  <c r="AX339" i="3"/>
  <c r="AX333" i="3"/>
  <c r="AX158" i="3"/>
  <c r="AX163" i="3"/>
  <c r="AX300" i="3"/>
  <c r="AX150" i="3"/>
  <c r="AX340" i="3"/>
  <c r="AX112" i="3"/>
  <c r="AX73" i="3"/>
  <c r="AX256" i="3"/>
  <c r="AX59" i="3"/>
  <c r="AX145" i="3"/>
  <c r="AX71" i="3"/>
  <c r="AX271" i="3"/>
  <c r="AX327" i="3"/>
  <c r="AX367" i="3"/>
  <c r="AX248" i="3"/>
  <c r="AX354" i="3"/>
  <c r="AX365" i="3"/>
  <c r="AX258" i="3"/>
  <c r="AX98" i="3"/>
  <c r="AX66" i="3"/>
  <c r="AX418" i="3" s="1"/>
  <c r="AX106" i="3"/>
  <c r="AX109" i="3"/>
  <c r="AX121" i="3"/>
  <c r="AX241" i="3"/>
  <c r="AX130" i="3"/>
  <c r="AX17" i="3"/>
  <c r="AX193" i="3"/>
  <c r="AX159" i="3"/>
  <c r="AX199" i="3"/>
  <c r="AX185" i="3"/>
  <c r="AX377" i="3"/>
  <c r="AX216" i="3"/>
  <c r="AX267" i="3"/>
  <c r="AX138" i="3"/>
  <c r="AX322" i="3"/>
  <c r="AX226" i="3"/>
  <c r="AX220" i="3"/>
  <c r="AX229" i="3"/>
  <c r="AX310" i="3"/>
  <c r="AX171" i="3"/>
  <c r="AX372" i="3"/>
  <c r="AX157" i="3"/>
  <c r="AX197" i="3"/>
  <c r="AX142" i="3"/>
  <c r="AX375" i="3"/>
  <c r="AX42" i="3"/>
  <c r="AX304" i="3"/>
  <c r="AX97" i="3"/>
  <c r="AX136" i="3"/>
  <c r="AX34" i="3"/>
  <c r="AX168" i="3"/>
  <c r="AX352" i="3"/>
  <c r="AX222" i="3"/>
  <c r="AX364" i="3"/>
  <c r="AX316" i="3"/>
  <c r="AX250" i="3"/>
  <c r="AV315" i="3"/>
  <c r="AZ84" i="3"/>
  <c r="AZ102" i="3"/>
  <c r="AZ40" i="3"/>
  <c r="AZ63" i="3"/>
  <c r="AZ36" i="3"/>
  <c r="AZ124" i="3"/>
  <c r="AZ21" i="3"/>
  <c r="AZ430" i="3" s="1"/>
  <c r="AZ136" i="3"/>
  <c r="AZ117" i="3"/>
  <c r="AZ90" i="3"/>
  <c r="AZ70" i="3"/>
  <c r="AZ118" i="3"/>
  <c r="AZ8" i="3"/>
  <c r="AZ431" i="3" s="1"/>
  <c r="AZ344" i="3"/>
  <c r="AZ46" i="3"/>
  <c r="AZ66" i="3"/>
  <c r="AZ418" i="3" s="1"/>
  <c r="AZ199" i="3"/>
  <c r="AZ105" i="3"/>
  <c r="AZ377" i="3"/>
  <c r="AZ330" i="3"/>
  <c r="AZ149" i="3"/>
  <c r="AZ368" i="3"/>
  <c r="AZ161" i="3"/>
  <c r="AZ28" i="3"/>
  <c r="AZ128" i="3"/>
  <c r="AZ6" i="3"/>
  <c r="AZ427" i="3" s="1"/>
  <c r="AZ88" i="3"/>
  <c r="AZ60" i="3"/>
  <c r="AZ312" i="3"/>
  <c r="AZ125" i="3"/>
  <c r="AZ279" i="3"/>
  <c r="AZ191" i="3"/>
  <c r="AZ336" i="3"/>
  <c r="AZ17" i="3"/>
  <c r="AZ144" i="3"/>
  <c r="AZ201" i="3"/>
  <c r="AZ281" i="3"/>
  <c r="AZ45" i="3"/>
  <c r="AZ264" i="3"/>
  <c r="AZ23" i="3"/>
  <c r="AZ287" i="3"/>
  <c r="AZ94" i="3"/>
  <c r="AZ404" i="3" s="1"/>
  <c r="AZ15" i="3"/>
  <c r="AZ428" i="3" s="1"/>
  <c r="AZ52" i="3"/>
  <c r="AZ62" i="3"/>
  <c r="AZ110" i="3"/>
  <c r="AZ326" i="3"/>
  <c r="AZ29" i="3"/>
  <c r="AZ77" i="3"/>
  <c r="AZ48" i="3"/>
  <c r="AZ92" i="3"/>
  <c r="AZ421" i="3" s="1"/>
  <c r="AZ72" i="3"/>
  <c r="AZ120" i="3"/>
  <c r="AZ280" i="3"/>
  <c r="AZ247" i="3"/>
  <c r="AZ157" i="3"/>
  <c r="AZ197" i="3"/>
  <c r="AZ34" i="3"/>
  <c r="AZ95" i="3"/>
  <c r="AZ100" i="3"/>
  <c r="AZ101" i="3"/>
  <c r="AZ140" i="3"/>
  <c r="AZ22" i="3"/>
  <c r="AZ158" i="3"/>
  <c r="AZ42" i="3"/>
  <c r="AZ106" i="3"/>
  <c r="AZ248" i="3"/>
  <c r="AZ82" i="3"/>
  <c r="AZ273" i="3"/>
  <c r="AZ165" i="3"/>
  <c r="AZ239" i="3"/>
  <c r="AZ272" i="3"/>
  <c r="AZ369" i="3"/>
  <c r="AZ44" i="3"/>
  <c r="AZ390" i="3" s="1"/>
  <c r="AZ132" i="3"/>
  <c r="AZ175" i="3"/>
  <c r="AZ78" i="3"/>
  <c r="AZ126" i="3"/>
  <c r="AZ16" i="3"/>
  <c r="AZ64" i="3"/>
  <c r="AZ398" i="3" s="1"/>
  <c r="AZ119" i="3"/>
  <c r="AZ85" i="3"/>
  <c r="AZ112" i="3"/>
  <c r="AZ133" i="3"/>
  <c r="AZ410" i="3" s="1"/>
  <c r="AZ93" i="3"/>
  <c r="AZ413" i="3" s="1"/>
  <c r="AZ69" i="3"/>
  <c r="AZ32" i="3"/>
  <c r="AZ341" i="3"/>
  <c r="AZ216" i="3"/>
  <c r="AZ209" i="3"/>
  <c r="AZ31" i="3"/>
  <c r="AZ205" i="3"/>
  <c r="AZ325" i="3"/>
  <c r="AZ240" i="3"/>
  <c r="AZ185" i="3"/>
  <c r="AZ188" i="3"/>
  <c r="AZ159" i="3"/>
  <c r="AZ65" i="3"/>
  <c r="AZ422" i="3" s="1"/>
  <c r="AZ177" i="3"/>
  <c r="AZ217" i="3"/>
  <c r="AZ37" i="3"/>
  <c r="AZ116" i="3"/>
  <c r="AZ104" i="3"/>
  <c r="AZ143" i="3"/>
  <c r="AZ68" i="3"/>
  <c r="AZ311" i="3"/>
  <c r="AZ38" i="3"/>
  <c r="AZ20" i="3"/>
  <c r="AZ39" i="3"/>
  <c r="AZ108" i="3"/>
  <c r="AZ74" i="3"/>
  <c r="AZ26" i="3"/>
  <c r="AZ137" i="3"/>
  <c r="AZ439" i="3" s="1"/>
  <c r="AZ50" i="3"/>
  <c r="AZ71" i="3"/>
  <c r="AZ111" i="3"/>
  <c r="AZ375" i="3"/>
  <c r="AZ184" i="3"/>
  <c r="AZ321" i="3"/>
  <c r="AZ354" i="3"/>
  <c r="AZ208" i="3"/>
  <c r="AZ73" i="3"/>
  <c r="AZ225" i="3"/>
  <c r="AZ127" i="3"/>
  <c r="AZ87" i="3"/>
  <c r="AZ12" i="3"/>
  <c r="AZ183" i="3"/>
  <c r="AZ223" i="3"/>
  <c r="AZ13" i="3"/>
  <c r="AZ7" i="3"/>
  <c r="AZ53" i="3"/>
  <c r="AZ24" i="3"/>
  <c r="AZ58" i="3"/>
  <c r="AZ96" i="3"/>
  <c r="AZ10" i="3"/>
  <c r="AZ98" i="3"/>
  <c r="AZ303" i="3"/>
  <c r="AZ152" i="3"/>
  <c r="AZ322" i="3"/>
  <c r="AZ327" i="3"/>
  <c r="AZ367" i="3"/>
  <c r="AZ167" i="3"/>
  <c r="AZ376" i="3"/>
  <c r="AZ304" i="3"/>
  <c r="AZ308" i="3"/>
  <c r="AZ153" i="3"/>
  <c r="AZ9" i="3"/>
  <c r="AZ313" i="3"/>
  <c r="AZ33" i="3"/>
  <c r="AZ121" i="3"/>
  <c r="AZ210" i="3"/>
  <c r="AZ351" i="3"/>
  <c r="AZ160" i="3"/>
  <c r="AZ57" i="3"/>
  <c r="AZ151" i="3"/>
  <c r="AZ80" i="3"/>
  <c r="AZ278" i="3"/>
  <c r="AZ41" i="3"/>
  <c r="AZ97" i="3"/>
  <c r="AZ360" i="3"/>
  <c r="AZ103" i="3"/>
  <c r="AZ263" i="3"/>
  <c r="AZ55" i="3"/>
  <c r="AZ352" i="3"/>
  <c r="AZ178" i="3"/>
  <c r="AZ250" i="3"/>
  <c r="AZ146" i="3"/>
  <c r="AZ331" i="3"/>
  <c r="AZ162" i="3"/>
  <c r="AZ234" i="3"/>
  <c r="AZ67" i="3"/>
  <c r="AZ214" i="3"/>
  <c r="AZ138" i="3"/>
  <c r="AZ83" i="3"/>
  <c r="AZ291" i="3"/>
  <c r="AZ172" i="3"/>
  <c r="AZ333" i="3"/>
  <c r="AZ373" i="3"/>
  <c r="AZ262" i="3"/>
  <c r="AZ366" i="3"/>
  <c r="AZ27" i="3"/>
  <c r="AZ402" i="3" s="1"/>
  <c r="AZ349" i="3"/>
  <c r="AZ370" i="3"/>
  <c r="AZ179" i="3"/>
  <c r="AZ220" i="3"/>
  <c r="AZ189" i="3"/>
  <c r="AZ229" i="3"/>
  <c r="AZ148" i="3"/>
  <c r="AZ301" i="3"/>
  <c r="AZ253" i="3"/>
  <c r="AZ155" i="3"/>
  <c r="AZ363" i="3"/>
  <c r="AZ364" i="3"/>
  <c r="AZ109" i="3"/>
  <c r="AZ14" i="3"/>
  <c r="AZ232" i="3"/>
  <c r="AZ168" i="3"/>
  <c r="AZ305" i="3"/>
  <c r="AZ169" i="3"/>
  <c r="AZ329" i="3"/>
  <c r="AZ218" i="3"/>
  <c r="AZ25" i="3"/>
  <c r="AZ114" i="3"/>
  <c r="AZ171" i="3"/>
  <c r="AZ202" i="3"/>
  <c r="AZ300" i="3"/>
  <c r="AZ245" i="3"/>
  <c r="AZ150" i="3"/>
  <c r="AZ348" i="3"/>
  <c r="AZ115" i="3"/>
  <c r="AZ323" i="3"/>
  <c r="AZ228" i="3"/>
  <c r="AZ338" i="3"/>
  <c r="AZ59" i="3"/>
  <c r="AZ156" i="3"/>
  <c r="AZ310" i="3"/>
  <c r="AZ302" i="3"/>
  <c r="AZ181" i="3"/>
  <c r="AZ294" i="3"/>
  <c r="AZ196" i="3"/>
  <c r="AZ286" i="3"/>
  <c r="AZ56" i="3"/>
  <c r="AZ61" i="3"/>
  <c r="AZ328" i="3"/>
  <c r="AZ231" i="3"/>
  <c r="AZ320" i="3"/>
  <c r="AZ257" i="3"/>
  <c r="AZ186" i="3"/>
  <c r="AZ297" i="3"/>
  <c r="AZ51" i="3"/>
  <c r="AZ170" i="3"/>
  <c r="AZ243" i="3"/>
  <c r="AZ293" i="3"/>
  <c r="AZ362" i="3"/>
  <c r="AZ289" i="3"/>
  <c r="AZ135" i="3"/>
  <c r="AZ215" i="3"/>
  <c r="AZ176" i="3"/>
  <c r="AZ18" i="3"/>
  <c r="AZ200" i="3"/>
  <c r="AZ319" i="3"/>
  <c r="AZ359" i="3"/>
  <c r="AZ288" i="3"/>
  <c r="AZ154" i="3"/>
  <c r="AZ122" i="3"/>
  <c r="AZ347" i="3"/>
  <c r="AZ361" i="3"/>
  <c r="AZ269" i="3"/>
  <c r="AZ206" i="3"/>
  <c r="AZ340" i="3"/>
  <c r="AZ285" i="3"/>
  <c r="AZ254" i="3"/>
  <c r="AZ358" i="3"/>
  <c r="AZ346" i="3"/>
  <c r="AZ235" i="3"/>
  <c r="AZ306" i="3"/>
  <c r="AZ129" i="3"/>
  <c r="AZ296" i="3"/>
  <c r="AZ249" i="3"/>
  <c r="AZ337" i="3"/>
  <c r="AZ79" i="3"/>
  <c r="AZ271" i="3"/>
  <c r="AZ54" i="3"/>
  <c r="AZ207" i="3"/>
  <c r="AZ241" i="3"/>
  <c r="AZ193" i="3"/>
  <c r="AZ81" i="3"/>
  <c r="AZ233" i="3"/>
  <c r="AZ107" i="3"/>
  <c r="AZ275" i="3"/>
  <c r="AZ258" i="3"/>
  <c r="AZ11" i="3"/>
  <c r="AV330" i="3"/>
  <c r="AZ142" i="3"/>
  <c r="AX277" i="3"/>
  <c r="AQ213" i="3"/>
  <c r="AV356" i="3"/>
  <c r="AZ147" i="3"/>
  <c r="AQ370" i="3"/>
  <c r="AR162" i="3"/>
  <c r="AZ374" i="3"/>
  <c r="AV238" i="3"/>
  <c r="AR174" i="3"/>
  <c r="AZ309" i="3"/>
  <c r="AZ356" i="3"/>
  <c r="AV59" i="3"/>
  <c r="AQ371" i="3"/>
  <c r="AX283" i="3"/>
  <c r="AV203" i="3"/>
  <c r="AV115" i="3"/>
  <c r="AR178" i="3"/>
  <c r="AX9" i="3"/>
  <c r="AZ345" i="3"/>
  <c r="AZ47" i="3"/>
  <c r="AZ391" i="3" s="1"/>
  <c r="AV178" i="3"/>
  <c r="AR249" i="3"/>
  <c r="AZ343" i="3"/>
  <c r="AZ86" i="3"/>
  <c r="AZ436" i="3" s="1"/>
  <c r="AS42" i="3"/>
  <c r="AO262" i="2"/>
  <c r="AW86" i="2"/>
  <c r="AW436" i="2" s="1"/>
  <c r="N141" i="16" s="1"/>
  <c r="AR366" i="2"/>
  <c r="AO334" i="2"/>
  <c r="AR230" i="2"/>
  <c r="AW158" i="2"/>
  <c r="AT401" i="2"/>
  <c r="K106" i="16" s="1"/>
  <c r="AW54" i="2"/>
  <c r="BA401" i="2"/>
  <c r="R106" i="16" s="1"/>
  <c r="AO366" i="2"/>
  <c r="AR262" i="2"/>
  <c r="AO230" i="2"/>
  <c r="AR126" i="2"/>
  <c r="AR22" i="2"/>
  <c r="AW190" i="2"/>
  <c r="AQ401" i="2"/>
  <c r="H106" i="16" s="1"/>
  <c r="AW326" i="2"/>
  <c r="AW358" i="2"/>
  <c r="AR301" i="2"/>
  <c r="AO323" i="2"/>
  <c r="AR259" i="2"/>
  <c r="AR338" i="2"/>
  <c r="AO190" i="2"/>
  <c r="AR358" i="2"/>
  <c r="AW214" i="2"/>
  <c r="AW38" i="2"/>
  <c r="AO165" i="2"/>
  <c r="AO171" i="2"/>
  <c r="AY211" i="2"/>
  <c r="AY163" i="2"/>
  <c r="AR123" i="2"/>
  <c r="AR408" i="2" s="1"/>
  <c r="I113" i="16" s="1"/>
  <c r="AO23" i="2"/>
  <c r="AY317" i="2"/>
  <c r="AY245" i="2"/>
  <c r="AY228" i="2"/>
  <c r="AR83" i="2"/>
  <c r="AW308" i="2"/>
  <c r="AO143" i="2"/>
  <c r="AW227" i="2"/>
  <c r="AW373" i="2"/>
  <c r="AW269" i="2"/>
  <c r="AW92" i="2"/>
  <c r="AW421" i="2" s="1"/>
  <c r="N126" i="16" s="1"/>
  <c r="AR156" i="2"/>
  <c r="AR355" i="2"/>
  <c r="AW75" i="2"/>
  <c r="AW419" i="2" s="1"/>
  <c r="N124" i="16" s="1"/>
  <c r="AW27" i="2"/>
  <c r="AW402" i="2" s="1"/>
  <c r="N107" i="16" s="1"/>
  <c r="AW130" i="2"/>
  <c r="AR74" i="2"/>
  <c r="AW52" i="2"/>
  <c r="AW333" i="2"/>
  <c r="AW132" i="2"/>
  <c r="AW315" i="2"/>
  <c r="AR179" i="2"/>
  <c r="AR107" i="2"/>
  <c r="AR59" i="2"/>
  <c r="AR217" i="2"/>
  <c r="AO377" i="2"/>
  <c r="AW368" i="2"/>
  <c r="AW256" i="2"/>
  <c r="AW88" i="2"/>
  <c r="AR244" i="2"/>
  <c r="AR66" i="2"/>
  <c r="AR418" i="2" s="1"/>
  <c r="I123" i="16" s="1"/>
  <c r="AW147" i="2"/>
  <c r="AW338" i="2"/>
  <c r="AR90" i="2"/>
  <c r="AR242" i="2"/>
  <c r="AW289" i="2"/>
  <c r="AR290" i="2"/>
  <c r="AW225" i="2"/>
  <c r="AW161" i="2"/>
  <c r="AW97" i="2"/>
  <c r="AW33" i="2"/>
  <c r="AW328" i="2"/>
  <c r="AW32" i="2"/>
  <c r="AW271" i="2"/>
  <c r="AW175" i="2"/>
  <c r="AW31" i="2"/>
  <c r="AS127" i="2"/>
  <c r="Z463" i="2"/>
  <c r="AV305" i="2"/>
  <c r="AV241" i="2"/>
  <c r="AV177" i="2"/>
  <c r="AV113" i="2"/>
  <c r="AV49" i="2"/>
  <c r="AW200" i="2"/>
  <c r="AS24" i="2"/>
  <c r="AV128" i="2"/>
  <c r="AU231" i="2"/>
  <c r="AN308" i="2"/>
  <c r="AU233" i="2"/>
  <c r="AU169" i="2"/>
  <c r="AU105" i="2"/>
  <c r="AU41" i="2"/>
  <c r="AW304" i="2"/>
  <c r="AU120" i="2"/>
  <c r="AN293" i="2"/>
  <c r="AS295" i="2"/>
  <c r="AU55" i="2"/>
  <c r="AU127" i="2"/>
  <c r="AU240" i="2"/>
  <c r="AU335" i="2"/>
  <c r="AX374" i="3"/>
  <c r="AV188" i="3"/>
  <c r="AX235" i="3"/>
  <c r="AV83" i="3"/>
  <c r="AV5" i="3"/>
  <c r="AZ334" i="3"/>
  <c r="AX308" i="3"/>
  <c r="AX196" i="3"/>
  <c r="AQ291" i="3"/>
  <c r="AV187" i="3"/>
  <c r="AZ75" i="3"/>
  <c r="AZ419" i="3" s="1"/>
  <c r="AX303" i="3"/>
  <c r="AV234" i="3"/>
  <c r="AZ342" i="3"/>
  <c r="AQ310" i="3"/>
  <c r="AV182" i="3"/>
  <c r="AX373" i="3"/>
  <c r="AQ316" i="3"/>
  <c r="AX371" i="3"/>
  <c r="AZ251" i="3"/>
  <c r="AV261" i="3"/>
  <c r="AV268" i="3"/>
  <c r="AX243" i="3"/>
  <c r="AR195" i="3"/>
  <c r="AX11" i="3"/>
  <c r="AR250" i="3"/>
  <c r="AV358" i="3"/>
  <c r="AV310" i="3"/>
  <c r="AZ213" i="3"/>
  <c r="AQ149" i="3"/>
  <c r="AZ203" i="3"/>
  <c r="AR99" i="3"/>
  <c r="AR27" i="3"/>
  <c r="AR402" i="3" s="1"/>
  <c r="AZ5" i="3"/>
  <c r="AR322" i="3"/>
  <c r="AR226" i="3"/>
  <c r="AR277" i="3"/>
  <c r="AX164" i="3"/>
  <c r="AX363" i="3"/>
  <c r="AS202" i="3"/>
  <c r="AZ270" i="3"/>
  <c r="BA229" i="3"/>
  <c r="AQ356" i="3"/>
  <c r="AR252" i="3"/>
  <c r="AQ156" i="3"/>
  <c r="AQ147" i="3"/>
  <c r="AT363" i="3"/>
  <c r="AT139" i="3"/>
  <c r="AT49" i="3"/>
  <c r="AT110" i="3"/>
  <c r="AT119" i="3"/>
  <c r="AT191" i="3"/>
  <c r="AT85" i="3"/>
  <c r="AT94" i="3"/>
  <c r="AT404" i="3" s="1"/>
  <c r="AT68" i="3"/>
  <c r="AT18" i="3"/>
  <c r="AT14" i="3"/>
  <c r="AT143" i="3"/>
  <c r="AT29" i="3"/>
  <c r="AT102" i="3"/>
  <c r="AT26" i="3"/>
  <c r="AT50" i="3"/>
  <c r="AT127" i="3"/>
  <c r="AT370" i="3"/>
  <c r="AT224" i="3"/>
  <c r="AT89" i="3"/>
  <c r="AT239" i="3"/>
  <c r="AT48" i="3"/>
  <c r="AT31" i="3"/>
  <c r="AT77" i="3"/>
  <c r="AT62" i="3"/>
  <c r="AT125" i="3"/>
  <c r="AT16" i="3"/>
  <c r="AT64" i="3"/>
  <c r="AT398" i="3" s="1"/>
  <c r="AT352" i="3"/>
  <c r="AT305" i="3"/>
  <c r="AT338" i="3"/>
  <c r="AT349" i="3"/>
  <c r="AT271" i="3"/>
  <c r="AT376" i="3"/>
  <c r="AT71" i="3"/>
  <c r="AT90" i="3"/>
  <c r="AT122" i="3"/>
  <c r="AT55" i="3"/>
  <c r="AT279" i="3"/>
  <c r="AT138" i="3"/>
  <c r="AT63" i="3"/>
  <c r="AT367" i="3"/>
  <c r="AT240" i="3"/>
  <c r="AT21" i="3"/>
  <c r="AT430" i="3" s="1"/>
  <c r="AT111" i="3"/>
  <c r="AT93" i="3"/>
  <c r="AT413" i="3" s="1"/>
  <c r="AT92" i="3"/>
  <c r="AT421" i="3" s="1"/>
  <c r="AT8" i="3"/>
  <c r="AT431" i="3" s="1"/>
  <c r="AT56" i="3"/>
  <c r="AT190" i="3"/>
  <c r="AT44" i="3"/>
  <c r="AT390" i="3" s="1"/>
  <c r="AT132" i="3"/>
  <c r="AT98" i="3"/>
  <c r="AT34" i="3"/>
  <c r="AT81" i="3"/>
  <c r="AT153" i="3"/>
  <c r="AT357" i="3"/>
  <c r="AT20" i="3"/>
  <c r="AT45" i="3"/>
  <c r="AT7" i="3"/>
  <c r="AT231" i="3"/>
  <c r="AT343" i="3"/>
  <c r="AT218" i="3"/>
  <c r="AT70" i="3"/>
  <c r="AT104" i="3"/>
  <c r="AT128" i="3"/>
  <c r="AT37" i="3"/>
  <c r="AT103" i="3"/>
  <c r="AT9" i="3"/>
  <c r="AT353" i="3"/>
  <c r="AT105" i="3"/>
  <c r="AT192" i="3"/>
  <c r="AT133" i="3"/>
  <c r="AT410" i="3" s="1"/>
  <c r="AT215" i="3"/>
  <c r="AT255" i="3"/>
  <c r="AT311" i="3"/>
  <c r="AT60" i="3"/>
  <c r="AT78" i="3"/>
  <c r="AT198" i="3"/>
  <c r="AT12" i="3"/>
  <c r="AT40" i="3"/>
  <c r="AT80" i="3"/>
  <c r="AT66" i="3"/>
  <c r="AT418" i="3" s="1"/>
  <c r="AT375" i="3"/>
  <c r="AT17" i="3"/>
  <c r="AT201" i="3"/>
  <c r="AT241" i="3"/>
  <c r="AT281" i="3"/>
  <c r="AT242" i="3"/>
  <c r="AT247" i="3"/>
  <c r="AT145" i="3"/>
  <c r="AT156" i="3"/>
  <c r="AT292" i="3"/>
  <c r="AT199" i="3"/>
  <c r="AT160" i="3"/>
  <c r="AT257" i="3"/>
  <c r="AT52" i="3"/>
  <c r="AT140" i="3"/>
  <c r="AT223" i="3"/>
  <c r="AT109" i="3"/>
  <c r="AT72" i="3"/>
  <c r="AT86" i="3"/>
  <c r="AT436" i="3" s="1"/>
  <c r="AT154" i="3"/>
  <c r="AT108" i="3"/>
  <c r="AT53" i="3"/>
  <c r="AT120" i="3"/>
  <c r="AT79" i="3"/>
  <c r="AT10" i="3"/>
  <c r="AT84" i="3"/>
  <c r="AT136" i="3"/>
  <c r="AT361" i="3"/>
  <c r="AT210" i="3"/>
  <c r="AT173" i="3"/>
  <c r="AT228" i="3"/>
  <c r="AT332" i="3"/>
  <c r="AT15" i="3"/>
  <c r="AT428" i="3" s="1"/>
  <c r="AT312" i="3"/>
  <c r="AT69" i="3"/>
  <c r="AT6" i="3"/>
  <c r="AT427" i="3" s="1"/>
  <c r="AT54" i="3"/>
  <c r="AT181" i="3"/>
  <c r="AT167" i="3"/>
  <c r="AT100" i="3"/>
  <c r="AT30" i="3"/>
  <c r="AT420" i="3" s="1"/>
  <c r="AT112" i="3"/>
  <c r="AT263" i="3"/>
  <c r="AT13" i="3"/>
  <c r="AT359" i="3"/>
  <c r="AT32" i="3"/>
  <c r="AT310" i="3"/>
  <c r="AT38" i="3"/>
  <c r="AT116" i="3"/>
  <c r="AT82" i="3"/>
  <c r="AT126" i="3"/>
  <c r="AT33" i="3"/>
  <c r="AT178" i="3"/>
  <c r="AT288" i="3"/>
  <c r="AT164" i="3"/>
  <c r="AT280" i="3"/>
  <c r="AT124" i="3"/>
  <c r="AT246" i="3"/>
  <c r="AT235" i="3"/>
  <c r="AT96" i="3"/>
  <c r="AT184" i="3"/>
  <c r="AT97" i="3"/>
  <c r="AT303" i="3"/>
  <c r="AT368" i="3"/>
  <c r="AT114" i="3"/>
  <c r="AT194" i="3"/>
  <c r="AT95" i="3"/>
  <c r="AT183" i="3"/>
  <c r="AT232" i="3"/>
  <c r="AT272" i="3"/>
  <c r="AT161" i="3"/>
  <c r="AT200" i="3"/>
  <c r="AT129" i="3"/>
  <c r="AT76" i="3"/>
  <c r="AT61" i="3"/>
  <c r="AT152" i="3"/>
  <c r="AT329" i="3"/>
  <c r="AT58" i="3"/>
  <c r="AT106" i="3"/>
  <c r="AT159" i="3"/>
  <c r="AT57" i="3"/>
  <c r="AT162" i="3"/>
  <c r="AT289" i="3"/>
  <c r="AT168" i="3"/>
  <c r="AT249" i="3"/>
  <c r="AT186" i="3"/>
  <c r="AT274" i="3"/>
  <c r="AT293" i="3"/>
  <c r="AT155" i="3"/>
  <c r="AT182" i="3"/>
  <c r="AT362" i="3"/>
  <c r="AT141" i="3"/>
  <c r="AT230" i="3"/>
  <c r="AT202" i="3"/>
  <c r="AT174" i="3"/>
  <c r="AT188" i="3"/>
  <c r="AT219" i="3"/>
  <c r="AT250" i="3"/>
  <c r="AT171" i="3"/>
  <c r="AT283" i="3"/>
  <c r="AT318" i="3"/>
  <c r="AT118" i="3"/>
  <c r="AT73" i="3"/>
  <c r="AT65" i="3"/>
  <c r="AT422" i="3" s="1"/>
  <c r="AT344" i="3"/>
  <c r="AT248" i="3"/>
  <c r="AT320" i="3"/>
  <c r="AT169" i="3"/>
  <c r="AT336" i="3"/>
  <c r="AT185" i="3"/>
  <c r="AT177" i="3"/>
  <c r="AT11" i="3"/>
  <c r="AT91" i="3"/>
  <c r="AT243" i="3"/>
  <c r="AT268" i="3"/>
  <c r="AT285" i="3"/>
  <c r="AT369" i="3"/>
  <c r="AT330" i="3"/>
  <c r="AT51" i="3"/>
  <c r="AT261" i="3"/>
  <c r="AT260" i="3"/>
  <c r="AT364" i="3"/>
  <c r="AT59" i="3"/>
  <c r="AT187" i="3"/>
  <c r="AT269" i="3"/>
  <c r="AT270" i="3"/>
  <c r="AT374" i="3"/>
  <c r="AT131" i="3"/>
  <c r="AT366" i="3"/>
  <c r="AT282" i="3"/>
  <c r="AT123" i="3"/>
  <c r="AT408" i="3" s="1"/>
  <c r="AT254" i="3"/>
  <c r="AT358" i="3"/>
  <c r="AT350" i="3"/>
  <c r="AT113" i="3"/>
  <c r="AT22" i="3"/>
  <c r="AT170" i="3"/>
  <c r="AT23" i="3"/>
  <c r="AT208" i="3"/>
  <c r="AT226" i="3"/>
  <c r="AT176" i="3"/>
  <c r="AT360" i="3"/>
  <c r="AT337" i="3"/>
  <c r="AT204" i="3"/>
  <c r="AT46" i="3"/>
  <c r="AT276" i="3"/>
  <c r="AT74" i="3"/>
  <c r="AT175" i="3"/>
  <c r="AT327" i="3"/>
  <c r="AT304" i="3"/>
  <c r="AT233" i="3"/>
  <c r="AT319" i="3"/>
  <c r="AT137" i="3"/>
  <c r="AT439" i="3" s="1"/>
  <c r="AT225" i="3"/>
  <c r="AT295" i="3"/>
  <c r="AT335" i="3"/>
  <c r="AT144" i="3"/>
  <c r="AT328" i="3"/>
  <c r="AT19" i="3"/>
  <c r="AT429" i="3" s="1"/>
  <c r="AT324" i="3"/>
  <c r="AT299" i="3"/>
  <c r="AT75" i="3"/>
  <c r="AT419" i="3" s="1"/>
  <c r="AT205" i="3"/>
  <c r="AT278" i="3"/>
  <c r="AT101" i="3"/>
  <c r="AT117" i="3"/>
  <c r="AT28" i="3"/>
  <c r="AT256" i="3"/>
  <c r="AT284" i="3"/>
  <c r="AT193" i="3"/>
  <c r="AT287" i="3"/>
  <c r="AT121" i="3"/>
  <c r="AT297" i="3"/>
  <c r="AT36" i="3"/>
  <c r="AT217" i="3"/>
  <c r="AT151" i="3"/>
  <c r="AT47" i="3"/>
  <c r="AT391" i="3" s="1"/>
  <c r="AT345" i="3"/>
  <c r="AT135" i="3"/>
  <c r="AT440" i="3" s="1"/>
  <c r="AT87" i="3"/>
  <c r="AT264" i="3"/>
  <c r="AT25" i="3"/>
  <c r="AT273" i="3"/>
  <c r="AT130" i="3"/>
  <c r="AT313" i="3"/>
  <c r="AT195" i="3"/>
  <c r="AT306" i="3"/>
  <c r="AR234" i="3"/>
  <c r="AU355" i="3"/>
  <c r="AT275" i="3"/>
  <c r="AQ203" i="3"/>
  <c r="AR107" i="3"/>
  <c r="AS103" i="3"/>
  <c r="AR153" i="3"/>
  <c r="AV375" i="3"/>
  <c r="AU121" i="3"/>
  <c r="AT41" i="3"/>
  <c r="BA368" i="3"/>
  <c r="BA240" i="3"/>
  <c r="AZ295" i="3"/>
  <c r="AU146" i="3"/>
  <c r="AU217" i="3"/>
  <c r="AS143" i="3"/>
  <c r="AR118" i="3"/>
  <c r="AR119" i="2"/>
  <c r="Y463" i="2"/>
  <c r="AR222" i="2"/>
  <c r="AW118" i="2"/>
  <c r="AR326" i="2"/>
  <c r="AW254" i="2"/>
  <c r="AR86" i="2"/>
  <c r="AR436" i="2" s="1"/>
  <c r="I141" i="16" s="1"/>
  <c r="AW14" i="2"/>
  <c r="AR254" i="2"/>
  <c r="AO222" i="2"/>
  <c r="AO86" i="2"/>
  <c r="AO436" i="2" s="1"/>
  <c r="AR173" i="2"/>
  <c r="AO60" i="2"/>
  <c r="AO41" i="2"/>
  <c r="AW330" i="2"/>
  <c r="AR210" i="2"/>
  <c r="AR150" i="2"/>
  <c r="AW78" i="2"/>
  <c r="AW278" i="2"/>
  <c r="AO38" i="2"/>
  <c r="AR82" i="2"/>
  <c r="AO29" i="2"/>
  <c r="AW108" i="2"/>
  <c r="AO267" i="2"/>
  <c r="AS414" i="2"/>
  <c r="J119" i="16" s="1"/>
  <c r="AR347" i="2"/>
  <c r="AW67" i="2"/>
  <c r="AW220" i="2"/>
  <c r="AO161" i="2"/>
  <c r="AW235" i="2"/>
  <c r="AR187" i="2"/>
  <c r="AW253" i="2"/>
  <c r="AW37" i="2"/>
  <c r="AY167" i="2"/>
  <c r="AF463" i="2"/>
  <c r="AW300" i="2"/>
  <c r="AW116" i="2"/>
  <c r="AW179" i="2"/>
  <c r="AW131" i="2"/>
  <c r="AR19" i="2"/>
  <c r="AR429" i="2" s="1"/>
  <c r="I134" i="16" s="1"/>
  <c r="AW261" i="2"/>
  <c r="AW173" i="2"/>
  <c r="AR28" i="2"/>
  <c r="AW148" i="2"/>
  <c r="AR330" i="2"/>
  <c r="AW66" i="2"/>
  <c r="AW418" i="2" s="1"/>
  <c r="N123" i="16" s="1"/>
  <c r="AW117" i="2"/>
  <c r="AO25" i="2"/>
  <c r="AR333" i="2"/>
  <c r="AW156" i="2"/>
  <c r="AW299" i="2"/>
  <c r="AW348" i="2"/>
  <c r="AW248" i="2"/>
  <c r="AW144" i="2"/>
  <c r="BA394" i="2"/>
  <c r="R99" i="16" s="1"/>
  <c r="AW264" i="2"/>
  <c r="AR116" i="2"/>
  <c r="AR343" i="2"/>
  <c r="AR130" i="2"/>
  <c r="AW58" i="2"/>
  <c r="AW167" i="2"/>
  <c r="AR316" i="2"/>
  <c r="AW323" i="2"/>
  <c r="AR235" i="2"/>
  <c r="AW82" i="2"/>
  <c r="AW234" i="2"/>
  <c r="AW281" i="2"/>
  <c r="AR356" i="2"/>
  <c r="AR303" i="2"/>
  <c r="AR199" i="2"/>
  <c r="AW60" i="2"/>
  <c r="AW282" i="2"/>
  <c r="AW90" i="2"/>
  <c r="AT361" i="2"/>
  <c r="AW217" i="2"/>
  <c r="AW153" i="2"/>
  <c r="AW89" i="2"/>
  <c r="AW25" i="2"/>
  <c r="AW24" i="2"/>
  <c r="AR271" i="2"/>
  <c r="AT135" i="2"/>
  <c r="AW112" i="2"/>
  <c r="AW276" i="2"/>
  <c r="AW128" i="2"/>
  <c r="AZ49" i="2"/>
  <c r="AG463" i="2"/>
  <c r="AU280" i="2"/>
  <c r="AB463" i="2"/>
  <c r="AX325" i="3"/>
  <c r="AX180" i="3"/>
  <c r="AX131" i="3"/>
  <c r="AV217" i="3"/>
  <c r="AV102" i="3"/>
  <c r="AV252" i="3"/>
  <c r="AV351" i="3"/>
  <c r="AV124" i="3"/>
  <c r="AV13" i="3"/>
  <c r="AV68" i="3"/>
  <c r="AV109" i="3"/>
  <c r="AV52" i="3"/>
  <c r="AV79" i="3"/>
  <c r="AV119" i="3"/>
  <c r="AV136" i="3"/>
  <c r="AV74" i="3"/>
  <c r="AV327" i="3"/>
  <c r="AV77" i="3"/>
  <c r="AV167" i="3"/>
  <c r="AV44" i="3"/>
  <c r="AV390" i="3" s="1"/>
  <c r="AV34" i="3"/>
  <c r="AV45" i="3"/>
  <c r="AV30" i="3"/>
  <c r="AV420" i="3" s="1"/>
  <c r="AV104" i="3"/>
  <c r="AV272" i="3"/>
  <c r="AV345" i="3"/>
  <c r="AV80" i="3"/>
  <c r="AV337" i="3"/>
  <c r="AV341" i="3"/>
  <c r="AV241" i="3"/>
  <c r="AV326" i="3"/>
  <c r="AV133" i="3"/>
  <c r="AV410" i="3" s="1"/>
  <c r="AV96" i="3"/>
  <c r="AV135" i="3"/>
  <c r="AV254" i="3"/>
  <c r="AV84" i="3"/>
  <c r="AV116" i="3"/>
  <c r="AV50" i="3"/>
  <c r="AV98" i="3"/>
  <c r="AV240" i="3"/>
  <c r="AV280" i="3"/>
  <c r="AV54" i="3"/>
  <c r="AV40" i="3"/>
  <c r="AV15" i="3"/>
  <c r="AV428" i="3" s="1"/>
  <c r="AV359" i="3"/>
  <c r="AV113" i="3"/>
  <c r="AV265" i="3"/>
  <c r="AV269" i="3"/>
  <c r="AV343" i="3"/>
  <c r="AV264" i="3"/>
  <c r="AV209" i="3"/>
  <c r="AV31" i="3"/>
  <c r="AV127" i="3"/>
  <c r="AV25" i="3"/>
  <c r="AV65" i="3"/>
  <c r="AV422" i="3" s="1"/>
  <c r="AV329" i="3"/>
  <c r="AV210" i="3"/>
  <c r="AV117" i="3"/>
  <c r="AV279" i="3"/>
  <c r="AV37" i="3"/>
  <c r="AV42" i="3"/>
  <c r="AV71" i="3"/>
  <c r="AV70" i="3"/>
  <c r="AV138" i="3"/>
  <c r="AV140" i="3"/>
  <c r="AV92" i="3"/>
  <c r="AV421" i="3" s="1"/>
  <c r="AV12" i="3"/>
  <c r="AV24" i="3"/>
  <c r="AV10" i="3"/>
  <c r="AV208" i="3"/>
  <c r="AV248" i="3"/>
  <c r="AV14" i="3"/>
  <c r="AV62" i="3"/>
  <c r="AV110" i="3"/>
  <c r="AV95" i="3"/>
  <c r="AV41" i="3"/>
  <c r="AV233" i="3"/>
  <c r="AV207" i="3"/>
  <c r="AV78" i="3"/>
  <c r="AV118" i="3"/>
  <c r="AV60" i="3"/>
  <c r="AV100" i="3"/>
  <c r="AV66" i="3"/>
  <c r="AV418" i="3" s="1"/>
  <c r="AV216" i="3"/>
  <c r="AV129" i="3"/>
  <c r="AV8" i="3"/>
  <c r="AV431" i="3" s="1"/>
  <c r="AV175" i="3"/>
  <c r="AV176" i="3"/>
  <c r="AV205" i="3"/>
  <c r="AV317" i="3"/>
  <c r="AV200" i="3"/>
  <c r="AV220" i="3"/>
  <c r="AV29" i="3"/>
  <c r="AV101" i="3"/>
  <c r="AV38" i="3"/>
  <c r="AV112" i="3"/>
  <c r="AV20" i="3"/>
  <c r="AV108" i="3"/>
  <c r="AV374" i="3"/>
  <c r="AV128" i="3"/>
  <c r="AV184" i="3"/>
  <c r="AV289" i="3"/>
  <c r="AV143" i="3"/>
  <c r="AV295" i="3"/>
  <c r="AV144" i="3"/>
  <c r="AV352" i="3"/>
  <c r="AV73" i="3"/>
  <c r="AV271" i="3"/>
  <c r="AV61" i="3"/>
  <c r="AV85" i="3"/>
  <c r="AV56" i="3"/>
  <c r="AV90" i="3"/>
  <c r="AV255" i="3"/>
  <c r="AV47" i="3"/>
  <c r="AV391" i="3" s="1"/>
  <c r="AV199" i="3"/>
  <c r="AV72" i="3"/>
  <c r="AV134" i="3"/>
  <c r="AV126" i="3"/>
  <c r="AV120" i="3"/>
  <c r="AV28" i="3"/>
  <c r="AV132" i="3"/>
  <c r="AV88" i="3"/>
  <c r="AV177" i="3"/>
  <c r="AV257" i="3"/>
  <c r="AV16" i="3"/>
  <c r="AV64" i="3"/>
  <c r="AV398" i="3" s="1"/>
  <c r="AV223" i="3"/>
  <c r="AV282" i="3"/>
  <c r="AV367" i="3"/>
  <c r="AV360" i="3"/>
  <c r="AV196" i="3"/>
  <c r="AV87" i="3"/>
  <c r="AV145" i="3"/>
  <c r="AV26" i="3"/>
  <c r="AV239" i="3"/>
  <c r="AV93" i="3"/>
  <c r="AV413" i="3" s="1"/>
  <c r="AV94" i="3"/>
  <c r="AV404" i="3" s="1"/>
  <c r="AV18" i="3"/>
  <c r="AV106" i="3"/>
  <c r="AV22" i="3"/>
  <c r="AV86" i="3"/>
  <c r="AV436" i="3" s="1"/>
  <c r="AV336" i="3"/>
  <c r="AV39" i="3"/>
  <c r="AV137" i="3"/>
  <c r="AV439" i="3" s="1"/>
  <c r="AV215" i="3"/>
  <c r="AV328" i="3"/>
  <c r="AV319" i="3"/>
  <c r="AV168" i="3"/>
  <c r="AV36" i="3"/>
  <c r="AV82" i="3"/>
  <c r="AV273" i="3"/>
  <c r="AV103" i="3"/>
  <c r="AV55" i="3"/>
  <c r="AV160" i="3"/>
  <c r="AV152" i="3"/>
  <c r="AV312" i="3"/>
  <c r="AV81" i="3"/>
  <c r="AV321" i="3"/>
  <c r="AV21" i="3"/>
  <c r="AV430" i="3" s="1"/>
  <c r="AV224" i="3"/>
  <c r="AV49" i="3"/>
  <c r="AV183" i="3"/>
  <c r="AV303" i="3"/>
  <c r="AV235" i="3"/>
  <c r="AV277" i="3"/>
  <c r="AV251" i="3"/>
  <c r="AV316" i="3"/>
  <c r="AV293" i="3"/>
  <c r="AV195" i="3"/>
  <c r="AV139" i="3"/>
  <c r="AV156" i="3"/>
  <c r="AV260" i="3"/>
  <c r="AV292" i="3"/>
  <c r="AV51" i="3"/>
  <c r="AV166" i="3"/>
  <c r="AV212" i="3"/>
  <c r="AV158" i="3"/>
  <c r="AV294" i="3"/>
  <c r="AV314" i="3"/>
  <c r="AV150" i="3"/>
  <c r="AV377" i="3"/>
  <c r="AV48" i="3"/>
  <c r="AV263" i="3"/>
  <c r="AV153" i="3"/>
  <c r="AV23" i="3"/>
  <c r="AV97" i="3"/>
  <c r="AV320" i="3"/>
  <c r="AV89" i="3"/>
  <c r="AV146" i="3"/>
  <c r="AV369" i="3"/>
  <c r="AV339" i="3"/>
  <c r="AV236" i="3"/>
  <c r="AV302" i="3"/>
  <c r="AV75" i="3"/>
  <c r="AV419" i="3" s="1"/>
  <c r="AV164" i="3"/>
  <c r="AV157" i="3"/>
  <c r="AV228" i="3"/>
  <c r="AV332" i="3"/>
  <c r="AV309" i="3"/>
  <c r="AV142" i="3"/>
  <c r="AV298" i="3"/>
  <c r="AV338" i="3"/>
  <c r="AV347" i="3"/>
  <c r="AV230" i="3"/>
  <c r="AV371" i="3"/>
  <c r="AV372" i="3"/>
  <c r="AV222" i="3"/>
  <c r="AV58" i="3"/>
  <c r="AV232" i="3"/>
  <c r="AV111" i="3"/>
  <c r="AV57" i="3"/>
  <c r="AV125" i="3"/>
  <c r="AV201" i="3"/>
  <c r="AV231" i="3"/>
  <c r="AV17" i="3"/>
  <c r="AV193" i="3"/>
  <c r="AV151" i="3"/>
  <c r="AV311" i="3"/>
  <c r="AV297" i="3"/>
  <c r="AV114" i="3"/>
  <c r="AV105" i="3"/>
  <c r="AV219" i="3"/>
  <c r="AV322" i="3"/>
  <c r="AV163" i="3"/>
  <c r="AV308" i="3"/>
  <c r="AV190" i="3"/>
  <c r="AV6" i="3"/>
  <c r="AV427" i="3" s="1"/>
  <c r="AV247" i="3"/>
  <c r="AV249" i="3"/>
  <c r="AV33" i="3"/>
  <c r="AV159" i="3"/>
  <c r="AV368" i="3"/>
  <c r="AV194" i="3"/>
  <c r="AV185" i="3"/>
  <c r="AV225" i="3"/>
  <c r="AV162" i="3"/>
  <c r="AV99" i="3"/>
  <c r="AV250" i="3"/>
  <c r="AV290" i="3"/>
  <c r="AV43" i="3"/>
  <c r="AV253" i="3"/>
  <c r="AV267" i="3"/>
  <c r="AV204" i="3"/>
  <c r="AV274" i="3"/>
  <c r="AV155" i="3"/>
  <c r="AV363" i="3"/>
  <c r="AV340" i="3"/>
  <c r="AV286" i="3"/>
  <c r="AV107" i="3"/>
  <c r="AV275" i="3"/>
  <c r="AV237" i="3"/>
  <c r="AV246" i="3"/>
  <c r="AV287" i="3"/>
  <c r="AV69" i="3"/>
  <c r="AV9" i="3"/>
  <c r="AV305" i="3"/>
  <c r="AV353" i="3"/>
  <c r="AV53" i="3"/>
  <c r="AV335" i="3"/>
  <c r="AV76" i="3"/>
  <c r="AV46" i="3"/>
  <c r="AV313" i="3"/>
  <c r="AV256" i="3"/>
  <c r="AV169" i="3"/>
  <c r="AV192" i="3"/>
  <c r="AV281" i="3"/>
  <c r="AV170" i="3"/>
  <c r="AV27" i="3"/>
  <c r="AV402" i="3" s="1"/>
  <c r="AV186" i="3"/>
  <c r="AV226" i="3"/>
  <c r="AV370" i="3"/>
  <c r="AV179" i="3"/>
  <c r="AX330" i="3"/>
  <c r="AV325" i="3"/>
  <c r="AQ43" i="3"/>
  <c r="AQ211" i="3"/>
  <c r="AQ221" i="3"/>
  <c r="AQ179" i="3"/>
  <c r="AQ51" i="3"/>
  <c r="AQ109" i="3"/>
  <c r="AQ93" i="3"/>
  <c r="AQ413" i="3" s="1"/>
  <c r="AQ125" i="3"/>
  <c r="AQ29" i="3"/>
  <c r="AQ116" i="3"/>
  <c r="AQ86" i="3"/>
  <c r="AQ436" i="3" s="1"/>
  <c r="AQ140" i="3"/>
  <c r="AQ128" i="3"/>
  <c r="AQ271" i="3"/>
  <c r="AQ103" i="3"/>
  <c r="AQ215" i="3"/>
  <c r="AQ92" i="3"/>
  <c r="AQ421" i="3" s="1"/>
  <c r="AQ14" i="3"/>
  <c r="AQ55" i="3"/>
  <c r="AQ286" i="3"/>
  <c r="AQ6" i="3"/>
  <c r="AQ427" i="3" s="1"/>
  <c r="AQ312" i="3"/>
  <c r="AQ81" i="3"/>
  <c r="AQ193" i="3"/>
  <c r="AQ233" i="3"/>
  <c r="AQ87" i="3"/>
  <c r="AQ239" i="3"/>
  <c r="AQ185" i="3"/>
  <c r="AQ186" i="3"/>
  <c r="AQ258" i="3"/>
  <c r="AQ189" i="3"/>
  <c r="AQ264" i="3"/>
  <c r="AQ336" i="3"/>
  <c r="AQ117" i="3"/>
  <c r="AQ40" i="3"/>
  <c r="AQ52" i="3"/>
  <c r="AQ45" i="3"/>
  <c r="AQ23" i="3"/>
  <c r="AQ44" i="3"/>
  <c r="AQ390" i="3" s="1"/>
  <c r="AQ132" i="3"/>
  <c r="AQ48" i="3"/>
  <c r="AQ120" i="3"/>
  <c r="AQ98" i="3"/>
  <c r="AQ101" i="3"/>
  <c r="AQ74" i="3"/>
  <c r="AQ83" i="3"/>
  <c r="AQ345" i="3"/>
  <c r="AQ154" i="3"/>
  <c r="AQ226" i="3"/>
  <c r="AQ231" i="3"/>
  <c r="AQ304" i="3"/>
  <c r="AQ249" i="3"/>
  <c r="AQ180" i="3"/>
  <c r="AQ296" i="3"/>
  <c r="AQ129" i="3"/>
  <c r="AQ71" i="3"/>
  <c r="AQ183" i="3"/>
  <c r="AQ65" i="3"/>
  <c r="AQ422" i="3" s="1"/>
  <c r="AQ177" i="3"/>
  <c r="AQ15" i="3"/>
  <c r="AQ428" i="3" s="1"/>
  <c r="AQ175" i="3"/>
  <c r="AQ145" i="3"/>
  <c r="AQ69" i="3"/>
  <c r="AQ20" i="3"/>
  <c r="AQ61" i="3"/>
  <c r="AQ253" i="3"/>
  <c r="AQ167" i="3"/>
  <c r="AQ263" i="3"/>
  <c r="AQ85" i="3"/>
  <c r="AQ82" i="3"/>
  <c r="AQ122" i="3"/>
  <c r="AQ194" i="3"/>
  <c r="AQ68" i="3"/>
  <c r="AQ16" i="3"/>
  <c r="AQ64" i="3"/>
  <c r="AQ398" i="3" s="1"/>
  <c r="AQ191" i="3"/>
  <c r="AQ303" i="3"/>
  <c r="AQ108" i="3"/>
  <c r="AQ30" i="3"/>
  <c r="AQ420" i="3" s="1"/>
  <c r="AQ60" i="3"/>
  <c r="AQ112" i="3"/>
  <c r="AQ50" i="3"/>
  <c r="AQ334" i="3"/>
  <c r="AQ12" i="3"/>
  <c r="AQ32" i="3"/>
  <c r="AQ22" i="3"/>
  <c r="AQ104" i="3"/>
  <c r="AQ42" i="3"/>
  <c r="AQ367" i="3"/>
  <c r="AQ49" i="3"/>
  <c r="AQ162" i="3"/>
  <c r="AQ346" i="3"/>
  <c r="AQ240" i="3"/>
  <c r="AQ79" i="3"/>
  <c r="AQ232" i="3"/>
  <c r="AQ13" i="3"/>
  <c r="AQ126" i="3"/>
  <c r="AQ24" i="3"/>
  <c r="AQ166" i="3"/>
  <c r="AQ84" i="3"/>
  <c r="AQ137" i="3"/>
  <c r="AQ439" i="3" s="1"/>
  <c r="AQ90" i="3"/>
  <c r="AQ184" i="3"/>
  <c r="AQ321" i="3"/>
  <c r="AQ314" i="3"/>
  <c r="AQ319" i="3"/>
  <c r="AQ359" i="3"/>
  <c r="AQ208" i="3"/>
  <c r="AQ47" i="3"/>
  <c r="AQ391" i="3" s="1"/>
  <c r="AQ200" i="3"/>
  <c r="AQ46" i="3"/>
  <c r="AQ118" i="3"/>
  <c r="AQ127" i="3"/>
  <c r="AQ76" i="3"/>
  <c r="AQ38" i="3"/>
  <c r="AQ78" i="3"/>
  <c r="AQ72" i="3"/>
  <c r="AQ96" i="3"/>
  <c r="AQ152" i="3"/>
  <c r="AQ297" i="3"/>
  <c r="AQ209" i="3"/>
  <c r="AQ73" i="3"/>
  <c r="AQ225" i="3"/>
  <c r="AQ136" i="3"/>
  <c r="AQ111" i="3"/>
  <c r="AQ36" i="3"/>
  <c r="AQ124" i="3"/>
  <c r="AQ80" i="3"/>
  <c r="AQ94" i="3"/>
  <c r="AQ404" i="3" s="1"/>
  <c r="AQ174" i="3"/>
  <c r="AQ28" i="3"/>
  <c r="AQ8" i="3"/>
  <c r="AQ431" i="3" s="1"/>
  <c r="AQ56" i="3"/>
  <c r="AQ133" i="3"/>
  <c r="AQ410" i="3" s="1"/>
  <c r="AQ62" i="3"/>
  <c r="AQ110" i="3"/>
  <c r="AQ34" i="3"/>
  <c r="AQ377" i="3"/>
  <c r="AQ58" i="3"/>
  <c r="AQ343" i="3"/>
  <c r="AQ25" i="3"/>
  <c r="AQ369" i="3"/>
  <c r="AQ250" i="3"/>
  <c r="AQ273" i="3"/>
  <c r="AQ207" i="3"/>
  <c r="AQ144" i="3"/>
  <c r="AQ97" i="3"/>
  <c r="AQ151" i="3"/>
  <c r="AQ199" i="3"/>
  <c r="AQ143" i="3"/>
  <c r="AQ267" i="3"/>
  <c r="AQ89" i="3"/>
  <c r="AQ135" i="3"/>
  <c r="AQ138" i="3"/>
  <c r="AQ169" i="3"/>
  <c r="AQ102" i="3"/>
  <c r="AQ70" i="3"/>
  <c r="AQ255" i="3"/>
  <c r="AQ17" i="3"/>
  <c r="AQ63" i="3"/>
  <c r="AQ223" i="3"/>
  <c r="AQ9" i="3"/>
  <c r="AQ305" i="3"/>
  <c r="AQ280" i="3"/>
  <c r="AQ329" i="3"/>
  <c r="AQ131" i="3"/>
  <c r="AQ139" i="3"/>
  <c r="AQ115" i="3"/>
  <c r="AQ300" i="3"/>
  <c r="AQ178" i="3"/>
  <c r="AQ181" i="3"/>
  <c r="AQ274" i="3"/>
  <c r="AQ75" i="3"/>
  <c r="AQ419" i="3" s="1"/>
  <c r="AQ142" i="3"/>
  <c r="AQ298" i="3"/>
  <c r="AQ19" i="3"/>
  <c r="AQ429" i="3" s="1"/>
  <c r="AQ59" i="3"/>
  <c r="AQ269" i="3"/>
  <c r="AQ188" i="3"/>
  <c r="AQ293" i="3"/>
  <c r="AQ373" i="3"/>
  <c r="AQ205" i="3"/>
  <c r="AQ290" i="3"/>
  <c r="AQ289" i="3"/>
  <c r="AQ10" i="3"/>
  <c r="AQ311" i="3"/>
  <c r="AQ351" i="3"/>
  <c r="AQ202" i="3"/>
  <c r="AQ217" i="3"/>
  <c r="AQ248" i="3"/>
  <c r="AQ257" i="3"/>
  <c r="AQ219" i="3"/>
  <c r="AQ130" i="3"/>
  <c r="AQ325" i="3"/>
  <c r="AQ222" i="3"/>
  <c r="AQ326" i="3"/>
  <c r="AQ148" i="3"/>
  <c r="AQ270" i="3"/>
  <c r="AQ374" i="3"/>
  <c r="AQ317" i="3"/>
  <c r="AQ214" i="3"/>
  <c r="AQ318" i="3"/>
  <c r="AQ266" i="3"/>
  <c r="AQ315" i="3"/>
  <c r="AQ246" i="3"/>
  <c r="AQ227" i="3"/>
  <c r="AQ229" i="3"/>
  <c r="AQ309" i="3"/>
  <c r="AQ259" i="3"/>
  <c r="AQ354" i="3"/>
  <c r="AQ339" i="3"/>
  <c r="AQ236" i="3"/>
  <c r="AQ365" i="3"/>
  <c r="AQ26" i="3"/>
  <c r="AQ88" i="3"/>
  <c r="AQ66" i="3"/>
  <c r="AQ418" i="3" s="1"/>
  <c r="AQ100" i="3"/>
  <c r="AQ159" i="3"/>
  <c r="AQ105" i="3"/>
  <c r="AQ295" i="3"/>
  <c r="AQ161" i="3"/>
  <c r="AQ176" i="3"/>
  <c r="AQ328" i="3"/>
  <c r="AQ170" i="3"/>
  <c r="AQ31" i="3"/>
  <c r="AQ288" i="3"/>
  <c r="AQ216" i="3"/>
  <c r="AQ33" i="3"/>
  <c r="AQ99" i="3"/>
  <c r="AQ361" i="3"/>
  <c r="AQ282" i="3"/>
  <c r="AQ333" i="3"/>
  <c r="AQ114" i="3"/>
  <c r="AQ53" i="3"/>
  <c r="AQ21" i="3"/>
  <c r="AQ430" i="3" s="1"/>
  <c r="AQ18" i="3"/>
  <c r="AQ368" i="3"/>
  <c r="AQ299" i="3"/>
  <c r="AQ337" i="3"/>
  <c r="AQ119" i="3"/>
  <c r="AQ153" i="3"/>
  <c r="AQ256" i="3"/>
  <c r="AQ57" i="3"/>
  <c r="AQ113" i="3"/>
  <c r="AQ187" i="3"/>
  <c r="AQ244" i="3"/>
  <c r="AQ348" i="3"/>
  <c r="AQ141" i="3"/>
  <c r="AQ355" i="3"/>
  <c r="AQ292" i="3"/>
  <c r="AQ157" i="3"/>
  <c r="AQ278" i="3"/>
  <c r="AQ362" i="3"/>
  <c r="AQ91" i="3"/>
  <c r="AQ173" i="3"/>
  <c r="AQ35" i="3"/>
  <c r="AQ165" i="3"/>
  <c r="AQ285" i="3"/>
  <c r="AQ254" i="3"/>
  <c r="AQ358" i="3"/>
  <c r="AQ363" i="3"/>
  <c r="AQ372" i="3"/>
  <c r="AQ277" i="3"/>
  <c r="AQ357" i="3"/>
  <c r="AQ350" i="3"/>
  <c r="AQ54" i="3"/>
  <c r="AQ37" i="3"/>
  <c r="AQ168" i="3"/>
  <c r="AQ41" i="3"/>
  <c r="AQ39" i="3"/>
  <c r="AQ327" i="3"/>
  <c r="AQ77" i="3"/>
  <c r="AQ106" i="3"/>
  <c r="AQ272" i="3"/>
  <c r="AQ313" i="3"/>
  <c r="AQ95" i="3"/>
  <c r="AQ287" i="3"/>
  <c r="AQ121" i="3"/>
  <c r="AQ146" i="3"/>
  <c r="AQ247" i="3"/>
  <c r="AQ375" i="3"/>
  <c r="AQ224" i="3"/>
  <c r="AQ353" i="3"/>
  <c r="AQ192" i="3"/>
  <c r="AQ376" i="3"/>
  <c r="AX260" i="3"/>
  <c r="AX147" i="3"/>
  <c r="AX83" i="3"/>
  <c r="AV262" i="3"/>
  <c r="AV373" i="3"/>
  <c r="AX205" i="3"/>
  <c r="AQ347" i="3"/>
  <c r="AV123" i="3"/>
  <c r="AV408" i="3" s="1"/>
  <c r="AV242" i="3"/>
  <c r="AX302" i="3"/>
  <c r="AQ206" i="3"/>
  <c r="AX317" i="3"/>
  <c r="AX253" i="3"/>
  <c r="AX141" i="3"/>
  <c r="AV348" i="3"/>
  <c r="AX212" i="3"/>
  <c r="AZ164" i="3"/>
  <c r="AV91" i="3"/>
  <c r="AV19" i="3"/>
  <c r="AV429" i="3" s="1"/>
  <c r="AQ306" i="3"/>
  <c r="AZ318" i="3"/>
  <c r="AQ262" i="3"/>
  <c r="AR222" i="3"/>
  <c r="AZ292" i="3"/>
  <c r="AQ164" i="3"/>
  <c r="AX139" i="3"/>
  <c r="AV306" i="3"/>
  <c r="AQ242" i="3"/>
  <c r="AX194" i="3"/>
  <c r="AR138" i="3"/>
  <c r="AR166" i="3"/>
  <c r="AZ221" i="3"/>
  <c r="AX292" i="3"/>
  <c r="AZ244" i="3"/>
  <c r="AV131" i="3"/>
  <c r="AT426" i="3"/>
  <c r="AZ298" i="3"/>
  <c r="AZ226" i="3"/>
  <c r="AV154" i="3"/>
  <c r="AZ242" i="3"/>
  <c r="AZ256" i="3"/>
  <c r="AQ352" i="3"/>
  <c r="AX224" i="3"/>
  <c r="AX47" i="3"/>
  <c r="AX391" i="3" s="1"/>
  <c r="AS295" i="3"/>
  <c r="AT42" i="3"/>
  <c r="AX77" i="3"/>
  <c r="AU154" i="3"/>
  <c r="AU128" i="3"/>
  <c r="AU42" i="3"/>
  <c r="AU16" i="3"/>
  <c r="AU62" i="3"/>
  <c r="AU28" i="3"/>
  <c r="AU53" i="3"/>
  <c r="AU38" i="3"/>
  <c r="AU367" i="3"/>
  <c r="AU130" i="3"/>
  <c r="AU132" i="3"/>
  <c r="AU112" i="3"/>
  <c r="AU6" i="3"/>
  <c r="AU427" i="3" s="1"/>
  <c r="AU240" i="3"/>
  <c r="AU201" i="3"/>
  <c r="AU46" i="3"/>
  <c r="AU140" i="3"/>
  <c r="AU295" i="3"/>
  <c r="AU82" i="3"/>
  <c r="AU358" i="3"/>
  <c r="AU69" i="3"/>
  <c r="AU54" i="3"/>
  <c r="AU34" i="3"/>
  <c r="AU92" i="3"/>
  <c r="AU421" i="3" s="1"/>
  <c r="AU72" i="3"/>
  <c r="AU168" i="3"/>
  <c r="AU208" i="3"/>
  <c r="AU73" i="3"/>
  <c r="AU361" i="3"/>
  <c r="AU316" i="3"/>
  <c r="AU241" i="3"/>
  <c r="AU30" i="3"/>
  <c r="AU420" i="3" s="1"/>
  <c r="AU126" i="3"/>
  <c r="AU329" i="3"/>
  <c r="AU327" i="3"/>
  <c r="AU352" i="3"/>
  <c r="AU84" i="3"/>
  <c r="AU88" i="3"/>
  <c r="AU94" i="3"/>
  <c r="AU404" i="3" s="1"/>
  <c r="AU151" i="3"/>
  <c r="AU118" i="3"/>
  <c r="AU250" i="3"/>
  <c r="AU133" i="3"/>
  <c r="AU410" i="3" s="1"/>
  <c r="AU158" i="3"/>
  <c r="AU110" i="3"/>
  <c r="AU116" i="3"/>
  <c r="AU86" i="3"/>
  <c r="AU436" i="3" s="1"/>
  <c r="AU26" i="3"/>
  <c r="AU58" i="3"/>
  <c r="AU161" i="3"/>
  <c r="AU29" i="3"/>
  <c r="AU77" i="3"/>
  <c r="AU176" i="3"/>
  <c r="AU234" i="3"/>
  <c r="AU311" i="3"/>
  <c r="AU44" i="3"/>
  <c r="AU390" i="3" s="1"/>
  <c r="AU21" i="3"/>
  <c r="AU430" i="3" s="1"/>
  <c r="AU14" i="3"/>
  <c r="AU23" i="3"/>
  <c r="AU135" i="3"/>
  <c r="AU20" i="3"/>
  <c r="AU45" i="3"/>
  <c r="AU12" i="3"/>
  <c r="AU37" i="3"/>
  <c r="AU22" i="3"/>
  <c r="AU61" i="3"/>
  <c r="AU18" i="3"/>
  <c r="AU360" i="3"/>
  <c r="AU313" i="3"/>
  <c r="AU202" i="3"/>
  <c r="AU277" i="3"/>
  <c r="AU65" i="3"/>
  <c r="AU422" i="3" s="1"/>
  <c r="AU188" i="3"/>
  <c r="AU376" i="3"/>
  <c r="AU56" i="3"/>
  <c r="AU63" i="3"/>
  <c r="AU103" i="3"/>
  <c r="AU271" i="3"/>
  <c r="AU186" i="3"/>
  <c r="AU98" i="3"/>
  <c r="AU270" i="3"/>
  <c r="AU60" i="3"/>
  <c r="AU50" i="3"/>
  <c r="AU108" i="3"/>
  <c r="AU117" i="3"/>
  <c r="AU93" i="3"/>
  <c r="AU413" i="3" s="1"/>
  <c r="AU64" i="3"/>
  <c r="AU398" i="3" s="1"/>
  <c r="AU170" i="3"/>
  <c r="AU165" i="3"/>
  <c r="AU228" i="3"/>
  <c r="AU100" i="3"/>
  <c r="AU70" i="3"/>
  <c r="AU36" i="3"/>
  <c r="AU31" i="3"/>
  <c r="AU183" i="3"/>
  <c r="AU239" i="3"/>
  <c r="AU109" i="3"/>
  <c r="AU101" i="3"/>
  <c r="AU106" i="3"/>
  <c r="AU78" i="3"/>
  <c r="AU52" i="3"/>
  <c r="AU125" i="3"/>
  <c r="AU102" i="3"/>
  <c r="AU296" i="3"/>
  <c r="AU336" i="3"/>
  <c r="AU25" i="3"/>
  <c r="AU263" i="3"/>
  <c r="AU17" i="3"/>
  <c r="AU129" i="3"/>
  <c r="AU138" i="3"/>
  <c r="AU265" i="3"/>
  <c r="AU305" i="3"/>
  <c r="AU164" i="3"/>
  <c r="AU279" i="3"/>
  <c r="AU248" i="3"/>
  <c r="AU76" i="3"/>
  <c r="AU124" i="3"/>
  <c r="AU122" i="3"/>
  <c r="AU47" i="3"/>
  <c r="AU391" i="3" s="1"/>
  <c r="AU159" i="3"/>
  <c r="AU96" i="3"/>
  <c r="AU105" i="3"/>
  <c r="AU337" i="3"/>
  <c r="AU191" i="3"/>
  <c r="AU318" i="3"/>
  <c r="AU304" i="3"/>
  <c r="AU97" i="3"/>
  <c r="AU249" i="3"/>
  <c r="AU41" i="3"/>
  <c r="AU181" i="3"/>
  <c r="AU244" i="3"/>
  <c r="AU5" i="3"/>
  <c r="AU320" i="3"/>
  <c r="AU280" i="3"/>
  <c r="AU169" i="3"/>
  <c r="AU297" i="3"/>
  <c r="AU55" i="3"/>
  <c r="AU321" i="3"/>
  <c r="AU334" i="3"/>
  <c r="AU68" i="3"/>
  <c r="AU120" i="3"/>
  <c r="AU32" i="3"/>
  <c r="AU353" i="3"/>
  <c r="AU324" i="3"/>
  <c r="AU48" i="3"/>
  <c r="AU104" i="3"/>
  <c r="AU207" i="3"/>
  <c r="AU255" i="3"/>
  <c r="AU145" i="3"/>
  <c r="AU114" i="3"/>
  <c r="AU89" i="3"/>
  <c r="AU15" i="3"/>
  <c r="AU428" i="3" s="1"/>
  <c r="AU143" i="3"/>
  <c r="AU223" i="3"/>
  <c r="AU209" i="3"/>
  <c r="AU359" i="3"/>
  <c r="AU289" i="3"/>
  <c r="AU43" i="3"/>
  <c r="AU332" i="3"/>
  <c r="AU357" i="3"/>
  <c r="AU155" i="3"/>
  <c r="AU363" i="3"/>
  <c r="AU269" i="3"/>
  <c r="AU309" i="3"/>
  <c r="AU347" i="3"/>
  <c r="AU258" i="3"/>
  <c r="AU298" i="3"/>
  <c r="AU11" i="3"/>
  <c r="AU259" i="3"/>
  <c r="AU292" i="3"/>
  <c r="AU222" i="3"/>
  <c r="AU198" i="3"/>
  <c r="AU302" i="3"/>
  <c r="AU322" i="3"/>
  <c r="AU83" i="3"/>
  <c r="AU291" i="3"/>
  <c r="AU213" i="3"/>
  <c r="AU115" i="3"/>
  <c r="AU323" i="3"/>
  <c r="AU317" i="3"/>
  <c r="AU40" i="3"/>
  <c r="AU160" i="3"/>
  <c r="AU80" i="3"/>
  <c r="AU66" i="3"/>
  <c r="AU418" i="3" s="1"/>
  <c r="AU328" i="3"/>
  <c r="AU193" i="3"/>
  <c r="AU351" i="3"/>
  <c r="AU369" i="3"/>
  <c r="AU137" i="3"/>
  <c r="AU439" i="3" s="1"/>
  <c r="AU131" i="3"/>
  <c r="AU283" i="3"/>
  <c r="AU205" i="3"/>
  <c r="AU91" i="3"/>
  <c r="AU299" i="3"/>
  <c r="AU221" i="3"/>
  <c r="AU242" i="3"/>
  <c r="AU300" i="3"/>
  <c r="AU227" i="3"/>
  <c r="AU349" i="3"/>
  <c r="AU307" i="3"/>
  <c r="AU260" i="3"/>
  <c r="AU189" i="3"/>
  <c r="AU290" i="3"/>
  <c r="AU330" i="3"/>
  <c r="AU203" i="3"/>
  <c r="AU13" i="3"/>
  <c r="AU127" i="3"/>
  <c r="AU8" i="3"/>
  <c r="AU431" i="3" s="1"/>
  <c r="AU215" i="3"/>
  <c r="AU256" i="3"/>
  <c r="AU319" i="3"/>
  <c r="AU200" i="3"/>
  <c r="AU153" i="3"/>
  <c r="AU281" i="3"/>
  <c r="AU71" i="3"/>
  <c r="AU216" i="3"/>
  <c r="AU57" i="3"/>
  <c r="AU111" i="3"/>
  <c r="AU49" i="3"/>
  <c r="AU288" i="3"/>
  <c r="AU194" i="3"/>
  <c r="AU179" i="3"/>
  <c r="AU136" i="3"/>
  <c r="AU39" i="3"/>
  <c r="AU79" i="3"/>
  <c r="AU231" i="3"/>
  <c r="AU199" i="3"/>
  <c r="AU184" i="3"/>
  <c r="AU218" i="3"/>
  <c r="AU119" i="3"/>
  <c r="AU368" i="3"/>
  <c r="AU377" i="3"/>
  <c r="AU59" i="3"/>
  <c r="AU251" i="3"/>
  <c r="AU293" i="3"/>
  <c r="AU338" i="3"/>
  <c r="AU19" i="3"/>
  <c r="AU429" i="3" s="1"/>
  <c r="AU350" i="3"/>
  <c r="AU178" i="3"/>
  <c r="AU211" i="3"/>
  <c r="AU172" i="3"/>
  <c r="AU276" i="3"/>
  <c r="AU245" i="3"/>
  <c r="AU67" i="3"/>
  <c r="AU226" i="3"/>
  <c r="AU266" i="3"/>
  <c r="AU247" i="3"/>
  <c r="AU185" i="3"/>
  <c r="AU272" i="3"/>
  <c r="AU177" i="3"/>
  <c r="AU264" i="3"/>
  <c r="AU10" i="3"/>
  <c r="AU287" i="3"/>
  <c r="AU74" i="3"/>
  <c r="AU85" i="3"/>
  <c r="AU225" i="3"/>
  <c r="AU90" i="3"/>
  <c r="AU344" i="3"/>
  <c r="AU257" i="3"/>
  <c r="AU87" i="3"/>
  <c r="AU152" i="3"/>
  <c r="AU33" i="3"/>
  <c r="AU167" i="3"/>
  <c r="AU233" i="3"/>
  <c r="AU303" i="3"/>
  <c r="AU343" i="3"/>
  <c r="AU273" i="3"/>
  <c r="AU235" i="3"/>
  <c r="AX236" i="3"/>
  <c r="AS329" i="3"/>
  <c r="AV121" i="3"/>
  <c r="AQ218" i="3"/>
  <c r="BA68" i="3"/>
  <c r="AR275" i="2"/>
  <c r="AR129" i="2"/>
  <c r="AW207" i="2"/>
  <c r="AD463" i="2"/>
  <c r="AO22" i="2"/>
  <c r="AR190" i="2"/>
  <c r="AW286" i="2"/>
  <c r="AW46" i="2"/>
  <c r="AR118" i="2"/>
  <c r="AO358" i="2"/>
  <c r="AW182" i="2"/>
  <c r="AR14" i="2"/>
  <c r="AW318" i="2"/>
  <c r="AO254" i="2"/>
  <c r="AR286" i="2"/>
  <c r="AO286" i="2"/>
  <c r="AO150" i="2"/>
  <c r="AW110" i="2"/>
  <c r="AR45" i="2"/>
  <c r="AW202" i="2"/>
  <c r="AO182" i="2"/>
  <c r="AO70" i="2"/>
  <c r="AW74" i="2"/>
  <c r="AX389" i="2"/>
  <c r="O94" i="16" s="1"/>
  <c r="AW301" i="2"/>
  <c r="AO149" i="2"/>
  <c r="AW85" i="2"/>
  <c r="AO21" i="2"/>
  <c r="AO430" i="2" s="1"/>
  <c r="AO33" i="2"/>
  <c r="AW339" i="2"/>
  <c r="AW203" i="2"/>
  <c r="AR155" i="2"/>
  <c r="AR313" i="2"/>
  <c r="AO101" i="2"/>
  <c r="AO153" i="2"/>
  <c r="AO24" i="2"/>
  <c r="AR331" i="2"/>
  <c r="AW115" i="2"/>
  <c r="AW317" i="2"/>
  <c r="AW245" i="2"/>
  <c r="AW29" i="2"/>
  <c r="AO89" i="2"/>
  <c r="AW267" i="2"/>
  <c r="AW59" i="2"/>
  <c r="AR339" i="2"/>
  <c r="AR115" i="2"/>
  <c r="AW322" i="2"/>
  <c r="AW325" i="2"/>
  <c r="AW109" i="2"/>
  <c r="AR205" i="2"/>
  <c r="AX335" i="2"/>
  <c r="AE463" i="2"/>
  <c r="AR268" i="2"/>
  <c r="AW347" i="2"/>
  <c r="AR317" i="2"/>
  <c r="AW164" i="2"/>
  <c r="AR299" i="2"/>
  <c r="AR43" i="2"/>
  <c r="AP266" i="2"/>
  <c r="AW345" i="2"/>
  <c r="AW320" i="2"/>
  <c r="AR280" i="2"/>
  <c r="AW56" i="2"/>
  <c r="AR194" i="2"/>
  <c r="AW122" i="2"/>
  <c r="AW28" i="2"/>
  <c r="AR188" i="2"/>
  <c r="AW211" i="2"/>
  <c r="AT115" i="2"/>
  <c r="AR35" i="2"/>
  <c r="AW316" i="2"/>
  <c r="AR154" i="2"/>
  <c r="AR306" i="2"/>
  <c r="AW377" i="2"/>
  <c r="AW265" i="2"/>
  <c r="AW272" i="2"/>
  <c r="AR100" i="2"/>
  <c r="AW287" i="2"/>
  <c r="AW11" i="2"/>
  <c r="AW273" i="2"/>
  <c r="AW209" i="2"/>
  <c r="AW145" i="2"/>
  <c r="AW81" i="2"/>
  <c r="AW17" i="2"/>
  <c r="AW160" i="2"/>
  <c r="AW143" i="2"/>
  <c r="AW208" i="2"/>
  <c r="AW279" i="2"/>
  <c r="AX179" i="3"/>
  <c r="AX27" i="3"/>
  <c r="AX402" i="3" s="1"/>
  <c r="AX278" i="3"/>
  <c r="AX269" i="3"/>
  <c r="AX221" i="3"/>
  <c r="AX188" i="3"/>
  <c r="AQ426" i="3"/>
  <c r="AX274" i="3"/>
  <c r="AV342" i="3"/>
  <c r="AX204" i="3"/>
  <c r="AX67" i="3"/>
  <c r="AX342" i="3"/>
  <c r="AV141" i="3"/>
  <c r="AV299" i="3"/>
  <c r="AV197" i="3"/>
  <c r="AQ340" i="3"/>
  <c r="AX156" i="3"/>
  <c r="AV354" i="3"/>
  <c r="AZ130" i="3"/>
  <c r="AR149" i="3"/>
  <c r="AX315" i="3"/>
  <c r="AZ259" i="3"/>
  <c r="AZ290" i="3"/>
  <c r="AV218" i="3"/>
  <c r="AX127" i="3"/>
  <c r="AR281" i="3"/>
  <c r="AR201" i="3"/>
  <c r="AQ160" i="3"/>
  <c r="AQ241" i="3"/>
  <c r="AR73" i="3"/>
  <c r="AR337" i="3"/>
  <c r="AZ89" i="3"/>
  <c r="AR264" i="3"/>
  <c r="AR247" i="3"/>
  <c r="AZ265" i="3"/>
  <c r="AV296" i="3"/>
  <c r="AX311" i="3"/>
  <c r="AT265" i="3"/>
  <c r="AR90" i="3"/>
  <c r="AW72" i="2"/>
  <c r="AR318" i="2"/>
  <c r="AR182" i="2"/>
  <c r="AO46" i="2"/>
  <c r="AW246" i="2"/>
  <c r="AW6" i="2"/>
  <c r="AW427" i="2" s="1"/>
  <c r="N132" i="16" s="1"/>
  <c r="AR78" i="2"/>
  <c r="AO318" i="2"/>
  <c r="AO214" i="2"/>
  <c r="AW76" i="2"/>
  <c r="AW291" i="2"/>
  <c r="AR243" i="2"/>
  <c r="AW155" i="2"/>
  <c r="AW19" i="2"/>
  <c r="AW429" i="2" s="1"/>
  <c r="N134" i="16" s="1"/>
  <c r="AR329" i="2"/>
  <c r="AR142" i="2"/>
  <c r="AW342" i="2"/>
  <c r="AO206" i="2"/>
  <c r="AW94" i="2"/>
  <c r="AW404" i="2" s="1"/>
  <c r="N109" i="16" s="1"/>
  <c r="AW293" i="2"/>
  <c r="AW205" i="2"/>
  <c r="AO141" i="2"/>
  <c r="AR285" i="2"/>
  <c r="AW221" i="2"/>
  <c r="AO157" i="2"/>
  <c r="AW284" i="2"/>
  <c r="AR332" i="2"/>
  <c r="AY11" i="2"/>
  <c r="AW309" i="2"/>
  <c r="AY165" i="2"/>
  <c r="AR300" i="2"/>
  <c r="AW363" i="2"/>
  <c r="AW163" i="2"/>
  <c r="AO93" i="2"/>
  <c r="AO413" i="2" s="1"/>
  <c r="AO80" i="2"/>
  <c r="AR349" i="2"/>
  <c r="AW364" i="2"/>
  <c r="AR267" i="2"/>
  <c r="AP171" i="2"/>
  <c r="AP289" i="2"/>
  <c r="AX218" i="2"/>
  <c r="AR10" i="2"/>
  <c r="AW165" i="2"/>
  <c r="AR77" i="2"/>
  <c r="AX20" i="2"/>
  <c r="AX5" i="2"/>
  <c r="AR140" i="2"/>
  <c r="AP291" i="2"/>
  <c r="AR163" i="2"/>
  <c r="AW285" i="2"/>
  <c r="AO61" i="2"/>
  <c r="AR189" i="2"/>
  <c r="AW324" i="2"/>
  <c r="AW83" i="2"/>
  <c r="AR314" i="2"/>
  <c r="AW337" i="2"/>
  <c r="AW353" i="2"/>
  <c r="AT225" i="2"/>
  <c r="AT161" i="2"/>
  <c r="AT97" i="2"/>
  <c r="AT33" i="2"/>
  <c r="AW312" i="2"/>
  <c r="AT224" i="2"/>
  <c r="AW8" i="2"/>
  <c r="AW431" i="2" s="1"/>
  <c r="N136" i="16" s="1"/>
  <c r="AW136" i="2"/>
  <c r="AR297" i="2"/>
  <c r="AR258" i="2"/>
  <c r="AW186" i="2"/>
  <c r="AT114" i="2"/>
  <c r="AW237" i="2"/>
  <c r="AT204" i="2"/>
  <c r="AR60" i="2"/>
  <c r="AT203" i="2"/>
  <c r="AR99" i="2"/>
  <c r="AW146" i="2"/>
  <c r="AW231" i="2"/>
  <c r="AW298" i="2"/>
  <c r="AR50" i="2"/>
  <c r="AW257" i="2"/>
  <c r="AT136" i="2"/>
  <c r="AR79" i="2"/>
  <c r="AW329" i="2"/>
  <c r="AW201" i="2"/>
  <c r="AW137" i="2"/>
  <c r="AW439" i="2" s="1"/>
  <c r="N144" i="16" s="1"/>
  <c r="AW73" i="2"/>
  <c r="AW9" i="2"/>
  <c r="AU281" i="2"/>
  <c r="AU264" i="2"/>
  <c r="AW152" i="2"/>
  <c r="AU303" i="2"/>
  <c r="AW127" i="2"/>
  <c r="AU209" i="2"/>
  <c r="AU145" i="2"/>
  <c r="AU81" i="2"/>
  <c r="AU17" i="2"/>
  <c r="AZ200" i="2"/>
  <c r="AZ72" i="2"/>
  <c r="AU360" i="2"/>
  <c r="AU80" i="2"/>
  <c r="AU151" i="2"/>
  <c r="AU128" i="2"/>
  <c r="AV263" i="2"/>
  <c r="AC463" i="2"/>
  <c r="AX362" i="3"/>
  <c r="AQ322" i="3"/>
  <c r="AR198" i="3"/>
  <c r="AZ317" i="3"/>
  <c r="AR269" i="3"/>
  <c r="AV165" i="3"/>
  <c r="AZ372" i="3"/>
  <c r="AR332" i="3"/>
  <c r="AX323" i="3"/>
  <c r="AQ275" i="3"/>
  <c r="AX219" i="3"/>
  <c r="AX115" i="3"/>
  <c r="AQ67" i="3"/>
  <c r="AX286" i="3"/>
  <c r="AZ238" i="3"/>
  <c r="AX309" i="3"/>
  <c r="AR205" i="3"/>
  <c r="AR340" i="3"/>
  <c r="AV300" i="3"/>
  <c r="AX291" i="3"/>
  <c r="AQ243" i="3"/>
  <c r="AX334" i="3"/>
  <c r="AX294" i="3"/>
  <c r="AZ246" i="3"/>
  <c r="AZ365" i="3"/>
  <c r="AV245" i="3"/>
  <c r="AR141" i="3"/>
  <c r="AZ163" i="3"/>
  <c r="AQ330" i="3"/>
  <c r="AX282" i="3"/>
  <c r="AQ234" i="3"/>
  <c r="AV198" i="3"/>
  <c r="AR158" i="3"/>
  <c r="AX357" i="3"/>
  <c r="AZ284" i="3"/>
  <c r="AR244" i="3"/>
  <c r="AQ204" i="3"/>
  <c r="AX148" i="3"/>
  <c r="AX347" i="3"/>
  <c r="AR291" i="3"/>
  <c r="AQ210" i="3"/>
  <c r="AV214" i="3"/>
  <c r="AX332" i="3"/>
  <c r="AZ236" i="3"/>
  <c r="AR196" i="3"/>
  <c r="AV283" i="3"/>
  <c r="AQ235" i="3"/>
  <c r="AX123" i="3"/>
  <c r="AX408" i="3" s="1"/>
  <c r="AQ307" i="3"/>
  <c r="AV350" i="3"/>
  <c r="AX341" i="3"/>
  <c r="AX284" i="3"/>
  <c r="AZ180" i="3"/>
  <c r="AZ307" i="3"/>
  <c r="AZ187" i="3"/>
  <c r="AQ27" i="3"/>
  <c r="AQ402" i="3" s="1"/>
  <c r="AV323" i="3"/>
  <c r="AQ163" i="3"/>
  <c r="AX210" i="3"/>
  <c r="AY406" i="3"/>
  <c r="AY407" i="3"/>
  <c r="AZ49" i="3"/>
  <c r="AX376" i="3"/>
  <c r="AZ335" i="3"/>
  <c r="AZ145" i="3"/>
  <c r="BA235" i="3"/>
  <c r="BA113" i="3"/>
  <c r="BA307" i="3"/>
  <c r="BA51" i="3"/>
  <c r="BA49" i="3"/>
  <c r="BA107" i="3"/>
  <c r="BA41" i="3"/>
  <c r="BA363" i="3"/>
  <c r="BA369" i="3"/>
  <c r="BA209" i="3"/>
  <c r="BA105" i="3"/>
  <c r="BA275" i="3"/>
  <c r="BA19" i="3"/>
  <c r="BA429" i="3" s="1"/>
  <c r="BA17" i="3"/>
  <c r="BA75" i="3"/>
  <c r="BA419" i="3" s="1"/>
  <c r="BA9" i="3"/>
  <c r="BA361" i="3"/>
  <c r="BA273" i="3"/>
  <c r="BA201" i="3"/>
  <c r="BA73" i="3"/>
  <c r="BA243" i="3"/>
  <c r="BA43" i="3"/>
  <c r="BA331" i="3"/>
  <c r="BA203" i="3"/>
  <c r="BA337" i="3"/>
  <c r="BA265" i="3"/>
  <c r="BA211" i="3"/>
  <c r="BA11" i="3"/>
  <c r="BA329" i="3"/>
  <c r="BA177" i="3"/>
  <c r="BA179" i="3"/>
  <c r="BA299" i="3"/>
  <c r="BA171" i="3"/>
  <c r="BA147" i="3"/>
  <c r="BA305" i="3"/>
  <c r="BA241" i="3"/>
  <c r="BA145" i="3"/>
  <c r="BA371" i="3"/>
  <c r="BA115" i="3"/>
  <c r="BA267" i="3"/>
  <c r="BA83" i="3"/>
  <c r="BA81" i="3"/>
  <c r="BA139" i="3"/>
  <c r="BA25" i="3"/>
  <c r="BA137" i="3"/>
  <c r="BA439" i="3" s="1"/>
  <c r="BA339" i="3"/>
  <c r="BA101" i="3"/>
  <c r="BA217" i="3"/>
  <c r="BA40" i="3"/>
  <c r="BA132" i="3"/>
  <c r="BA89" i="3"/>
  <c r="BA135" i="3"/>
  <c r="BA254" i="3"/>
  <c r="BA358" i="3"/>
  <c r="BA76" i="3"/>
  <c r="BA136" i="3"/>
  <c r="BA22" i="3"/>
  <c r="BA90" i="3"/>
  <c r="BA168" i="3"/>
  <c r="BA96" i="3"/>
  <c r="BA123" i="3"/>
  <c r="BA408" i="3" s="1"/>
  <c r="BA352" i="3"/>
  <c r="BA191" i="3"/>
  <c r="BA192" i="3"/>
  <c r="BA36" i="3"/>
  <c r="BA104" i="3"/>
  <c r="BA111" i="3"/>
  <c r="BA345" i="3"/>
  <c r="BA140" i="3"/>
  <c r="BA121" i="3"/>
  <c r="BA227" i="3"/>
  <c r="BA29" i="3"/>
  <c r="BA86" i="3"/>
  <c r="BA436" i="3" s="1"/>
  <c r="BA91" i="3"/>
  <c r="BA320" i="3"/>
  <c r="BA161" i="3"/>
  <c r="BA160" i="3"/>
  <c r="BA284" i="3"/>
  <c r="BA38" i="3"/>
  <c r="BA289" i="3"/>
  <c r="BA65" i="3"/>
  <c r="BA422" i="3" s="1"/>
  <c r="BA100" i="3"/>
  <c r="BA95" i="3"/>
  <c r="BA50" i="3"/>
  <c r="BA66" i="3"/>
  <c r="BA418" i="3" s="1"/>
  <c r="BA10" i="3"/>
  <c r="BA377" i="3"/>
  <c r="BA16" i="3"/>
  <c r="BA93" i="3"/>
  <c r="BA413" i="3" s="1"/>
  <c r="BA347" i="3"/>
  <c r="BA63" i="3"/>
  <c r="BA288" i="3"/>
  <c r="BA155" i="3"/>
  <c r="BA45" i="3"/>
  <c r="BA46" i="3"/>
  <c r="BA271" i="3"/>
  <c r="BA54" i="3"/>
  <c r="BA198" i="3"/>
  <c r="BA74" i="3"/>
  <c r="BA80" i="3"/>
  <c r="BA28" i="3"/>
  <c r="BA24" i="3"/>
  <c r="BA34" i="3"/>
  <c r="BA185" i="3"/>
  <c r="BA31" i="3"/>
  <c r="BA256" i="3"/>
  <c r="BA259" i="3"/>
  <c r="BA314" i="3"/>
  <c r="BA156" i="3"/>
  <c r="BA344" i="3"/>
  <c r="BA109" i="3"/>
  <c r="BA42" i="3"/>
  <c r="BA249" i="3"/>
  <c r="BA143" i="3"/>
  <c r="BA53" i="3"/>
  <c r="BA110" i="3"/>
  <c r="BA199" i="3"/>
  <c r="BA61" i="3"/>
  <c r="BA118" i="3"/>
  <c r="BA62" i="3"/>
  <c r="BA6" i="3"/>
  <c r="BA427" i="3" s="1"/>
  <c r="BA129" i="3"/>
  <c r="BA21" i="3"/>
  <c r="BA430" i="3" s="1"/>
  <c r="BA92" i="3"/>
  <c r="BA421" i="3" s="1"/>
  <c r="BA88" i="3"/>
  <c r="BA14" i="3"/>
  <c r="BA98" i="3"/>
  <c r="BA224" i="3"/>
  <c r="BA282" i="3"/>
  <c r="BA193" i="3"/>
  <c r="BA87" i="3"/>
  <c r="BA127" i="3"/>
  <c r="BA187" i="3"/>
  <c r="BA312" i="3"/>
  <c r="BA44" i="3"/>
  <c r="BA390" i="3" s="1"/>
  <c r="BA106" i="3"/>
  <c r="BA117" i="3"/>
  <c r="BA279" i="3"/>
  <c r="BA125" i="3"/>
  <c r="BA69" i="3"/>
  <c r="BA126" i="3"/>
  <c r="BA159" i="3"/>
  <c r="BA13" i="3"/>
  <c r="BA70" i="3"/>
  <c r="BA85" i="3"/>
  <c r="BA153" i="3"/>
  <c r="BA78" i="3"/>
  <c r="BA39" i="3"/>
  <c r="BA303" i="3"/>
  <c r="BA250" i="3"/>
  <c r="BA327" i="3"/>
  <c r="BA35" i="3"/>
  <c r="BA300" i="3"/>
  <c r="BA55" i="3"/>
  <c r="BA359" i="3"/>
  <c r="BA280" i="3"/>
  <c r="BA225" i="3"/>
  <c r="BA120" i="3"/>
  <c r="BA207" i="3"/>
  <c r="BA319" i="3"/>
  <c r="BA30" i="3"/>
  <c r="BA420" i="3" s="1"/>
  <c r="BA108" i="3"/>
  <c r="BA52" i="3"/>
  <c r="BA48" i="3"/>
  <c r="BA247" i="3"/>
  <c r="BA60" i="3"/>
  <c r="BA57" i="3"/>
  <c r="BA133" i="3"/>
  <c r="BA410" i="3" s="1"/>
  <c r="BA64" i="3"/>
  <c r="BA398" i="3" s="1"/>
  <c r="BA77" i="3"/>
  <c r="BA8" i="3"/>
  <c r="BA431" i="3" s="1"/>
  <c r="BA20" i="3"/>
  <c r="BA18" i="3"/>
  <c r="BA218" i="3"/>
  <c r="BA141" i="3"/>
  <c r="BA291" i="3"/>
  <c r="BA248" i="3"/>
  <c r="BA119" i="3"/>
  <c r="BA124" i="3"/>
  <c r="BA32" i="3"/>
  <c r="BA58" i="3"/>
  <c r="BA114" i="3"/>
  <c r="BA183" i="3"/>
  <c r="BA263" i="3"/>
  <c r="BA208" i="3"/>
  <c r="BA15" i="3"/>
  <c r="BA428" i="3" s="1"/>
  <c r="BA223" i="3"/>
  <c r="BA27" i="3"/>
  <c r="BA402" i="3" s="1"/>
  <c r="BA321" i="3"/>
  <c r="BA315" i="3"/>
  <c r="BA128" i="3"/>
  <c r="BA376" i="3"/>
  <c r="BA152" i="3"/>
  <c r="BA23" i="3"/>
  <c r="BA251" i="3"/>
  <c r="BA336" i="3"/>
  <c r="BA202" i="3"/>
  <c r="BA283" i="3"/>
  <c r="BA268" i="3"/>
  <c r="BA165" i="3"/>
  <c r="BA302" i="3"/>
  <c r="BA197" i="3"/>
  <c r="BA266" i="3"/>
  <c r="BA309" i="3"/>
  <c r="BA149" i="3"/>
  <c r="BA290" i="3"/>
  <c r="BA180" i="3"/>
  <c r="BA164" i="3"/>
  <c r="BA313" i="3"/>
  <c r="BA318" i="3"/>
  <c r="BA56" i="3"/>
  <c r="BA215" i="3"/>
  <c r="BA170" i="3"/>
  <c r="BA71" i="3"/>
  <c r="BA151" i="3"/>
  <c r="BA231" i="3"/>
  <c r="BA360" i="3"/>
  <c r="BA97" i="3"/>
  <c r="BA194" i="3"/>
  <c r="BA67" i="3"/>
  <c r="BA233" i="3"/>
  <c r="BA365" i="3"/>
  <c r="BA190" i="3"/>
  <c r="BA342" i="3"/>
  <c r="BA372" i="3"/>
  <c r="BA234" i="3"/>
  <c r="BA196" i="3"/>
  <c r="BA364" i="3"/>
  <c r="BA349" i="3"/>
  <c r="BA258" i="3"/>
  <c r="BA356" i="3"/>
  <c r="BA261" i="3"/>
  <c r="BA340" i="3"/>
  <c r="BA37" i="3"/>
  <c r="BA130" i="3"/>
  <c r="BA200" i="3"/>
  <c r="BA276" i="3"/>
  <c r="BA281" i="3"/>
  <c r="BA79" i="3"/>
  <c r="BA184" i="3"/>
  <c r="BA304" i="3"/>
  <c r="BA176" i="3"/>
  <c r="BA144" i="3"/>
  <c r="BA328" i="3"/>
  <c r="BA353" i="3"/>
  <c r="BA162" i="3"/>
  <c r="BA323" i="3"/>
  <c r="BA167" i="3"/>
  <c r="BA12" i="3"/>
  <c r="BA301" i="3"/>
  <c r="BA287" i="3"/>
  <c r="BA296" i="3"/>
  <c r="BA212" i="3"/>
  <c r="BA181" i="3"/>
  <c r="BA306" i="3"/>
  <c r="BA330" i="3"/>
  <c r="BA294" i="3"/>
  <c r="BA308" i="3"/>
  <c r="BA245" i="3"/>
  <c r="BA7" i="3"/>
  <c r="BA116" i="3"/>
  <c r="BA84" i="3"/>
  <c r="BA82" i="3"/>
  <c r="BA239" i="3"/>
  <c r="BA220" i="3"/>
  <c r="BA295" i="3"/>
  <c r="BA219" i="3"/>
  <c r="BA257" i="3"/>
  <c r="BA94" i="3"/>
  <c r="BA404" i="3" s="1"/>
  <c r="BA72" i="3"/>
  <c r="BA26" i="3"/>
  <c r="BA186" i="3"/>
  <c r="BA216" i="3"/>
  <c r="BA102" i="3"/>
  <c r="BA343" i="3"/>
  <c r="BA146" i="3"/>
  <c r="BA47" i="3"/>
  <c r="BA391" i="3" s="1"/>
  <c r="BA255" i="3"/>
  <c r="BA5" i="3"/>
  <c r="BA335" i="3"/>
  <c r="BA232" i="3"/>
  <c r="BA195" i="3"/>
  <c r="BA154" i="3"/>
  <c r="BA338" i="3"/>
  <c r="AQ320" i="3"/>
  <c r="AZ255" i="3"/>
  <c r="AQ7" i="3"/>
  <c r="AS62" i="3"/>
  <c r="AV361" i="3"/>
  <c r="AZ76" i="3"/>
  <c r="AZ30" i="3"/>
  <c r="AZ420" i="3" s="1"/>
  <c r="AW121" i="2"/>
  <c r="AW57" i="2"/>
  <c r="AW360" i="2"/>
  <c r="AW95" i="2"/>
  <c r="AW222" i="2"/>
  <c r="AR54" i="2"/>
  <c r="AO294" i="2"/>
  <c r="AO158" i="2"/>
  <c r="AR350" i="2"/>
  <c r="AR214" i="2"/>
  <c r="AW142" i="2"/>
  <c r="AW350" i="2"/>
  <c r="AR278" i="2"/>
  <c r="AW206" i="2"/>
  <c r="AO6" i="2"/>
  <c r="AO427" i="2" s="1"/>
  <c r="AR110" i="2"/>
  <c r="AO78" i="2"/>
  <c r="AR6" i="2"/>
  <c r="AR427" i="2" s="1"/>
  <c r="I132" i="16" s="1"/>
  <c r="AO350" i="2"/>
  <c r="AR246" i="2"/>
  <c r="AW174" i="2"/>
  <c r="AW310" i="2"/>
  <c r="AO110" i="2"/>
  <c r="AW70" i="2"/>
  <c r="AR38" i="2"/>
  <c r="AO246" i="2"/>
  <c r="AO278" i="2"/>
  <c r="AO142" i="2"/>
  <c r="AW93" i="2"/>
  <c r="AW413" i="2" s="1"/>
  <c r="N118" i="16" s="1"/>
  <c r="AO37" i="2"/>
  <c r="AO252" i="2"/>
  <c r="AW236" i="2"/>
  <c r="AR195" i="2"/>
  <c r="AY147" i="2"/>
  <c r="AW99" i="2"/>
  <c r="AR201" i="2"/>
  <c r="AW354" i="2"/>
  <c r="AY314" i="2"/>
  <c r="AW134" i="2"/>
  <c r="AR102" i="2"/>
  <c r="AY230" i="2"/>
  <c r="AU401" i="2"/>
  <c r="L106" i="16" s="1"/>
  <c r="AU400" i="2"/>
  <c r="L105" i="16" s="1"/>
  <c r="AW369" i="2"/>
  <c r="AY357" i="2"/>
  <c r="AW197" i="2"/>
  <c r="AR157" i="2"/>
  <c r="AW172" i="2"/>
  <c r="AW371" i="2"/>
  <c r="AW187" i="2"/>
  <c r="AW51" i="2"/>
  <c r="AW213" i="2"/>
  <c r="AQ161" i="2"/>
  <c r="AW180" i="2"/>
  <c r="AR204" i="2"/>
  <c r="AR219" i="2"/>
  <c r="AR365" i="2"/>
  <c r="AR172" i="2"/>
  <c r="AR51" i="2"/>
  <c r="AO85" i="2"/>
  <c r="AW21" i="2"/>
  <c r="AW430" i="2" s="1"/>
  <c r="N135" i="16" s="1"/>
  <c r="AR221" i="2"/>
  <c r="AW332" i="2"/>
  <c r="AR266" i="2"/>
  <c r="AW157" i="2"/>
  <c r="AX108" i="2"/>
  <c r="AO97" i="2"/>
  <c r="AR12" i="2"/>
  <c r="AW331" i="2"/>
  <c r="AW283" i="2"/>
  <c r="AW277" i="2"/>
  <c r="AW189" i="2"/>
  <c r="AO53" i="2"/>
  <c r="AR61" i="2"/>
  <c r="AP36" i="2"/>
  <c r="AR283" i="2"/>
  <c r="AR147" i="2"/>
  <c r="AR27" i="2"/>
  <c r="AR402" i="2" s="1"/>
  <c r="I107" i="16" s="1"/>
  <c r="AW370" i="2"/>
  <c r="AW306" i="2"/>
  <c r="AR362" i="2"/>
  <c r="AR298" i="2"/>
  <c r="AR234" i="2"/>
  <c r="AR170" i="2"/>
  <c r="AR106" i="2"/>
  <c r="AR42" i="2"/>
  <c r="AT344" i="2"/>
  <c r="AT32" i="2"/>
  <c r="BB351" i="2"/>
  <c r="AI463" i="2"/>
  <c r="AR322" i="2"/>
  <c r="AW250" i="2"/>
  <c r="AT178" i="2"/>
  <c r="AW229" i="2"/>
  <c r="AR253" i="2"/>
  <c r="AT308" i="2"/>
  <c r="AT196" i="2"/>
  <c r="AR370" i="2"/>
  <c r="AR114" i="2"/>
  <c r="AW42" i="2"/>
  <c r="AW376" i="2"/>
  <c r="AW232" i="2"/>
  <c r="AW104" i="2"/>
  <c r="AT348" i="2"/>
  <c r="AW159" i="2"/>
  <c r="AT71" i="2"/>
  <c r="AW107" i="2"/>
  <c r="AW346" i="2"/>
  <c r="AW154" i="2"/>
  <c r="AW193" i="2"/>
  <c r="AW129" i="2"/>
  <c r="AW65" i="2"/>
  <c r="AW422" i="2" s="1"/>
  <c r="N127" i="16" s="1"/>
  <c r="AW240" i="2"/>
  <c r="AZ287" i="2"/>
  <c r="AZ95" i="2"/>
  <c r="AU201" i="2"/>
  <c r="AU137" i="2"/>
  <c r="AU439" i="2" s="1"/>
  <c r="L144" i="16" s="1"/>
  <c r="AU73" i="2"/>
  <c r="AU9" i="2"/>
  <c r="AW168" i="2"/>
  <c r="AW40" i="2"/>
  <c r="AU336" i="2"/>
  <c r="AN84" i="2"/>
  <c r="U463" i="2"/>
  <c r="AV278" i="3"/>
  <c r="AX349" i="3"/>
  <c r="AV301" i="3"/>
  <c r="AX261" i="3"/>
  <c r="AX173" i="3"/>
  <c r="AX355" i="3"/>
  <c r="AV270" i="3"/>
  <c r="AV11" i="3"/>
  <c r="AV266" i="3"/>
  <c r="AV349" i="3"/>
  <c r="AQ301" i="3"/>
  <c r="AX245" i="3"/>
  <c r="AZ283" i="3"/>
  <c r="AV227" i="3"/>
  <c r="AV171" i="3"/>
  <c r="AZ237" i="3"/>
  <c r="AZ332" i="3"/>
  <c r="AQ331" i="3"/>
  <c r="AV211" i="3"/>
  <c r="AZ43" i="3"/>
  <c r="AR327" i="3"/>
  <c r="AR231" i="3"/>
  <c r="AR275" i="3"/>
  <c r="AR45" i="3"/>
  <c r="AR343" i="3"/>
  <c r="AR29" i="3"/>
  <c r="AR103" i="3"/>
  <c r="AR61" i="3"/>
  <c r="AR125" i="3"/>
  <c r="AR32" i="3"/>
  <c r="AR66" i="3"/>
  <c r="AR418" i="3" s="1"/>
  <c r="AR47" i="3"/>
  <c r="AR391" i="3" s="1"/>
  <c r="AR159" i="3"/>
  <c r="AR44" i="3"/>
  <c r="AR390" i="3" s="1"/>
  <c r="AR132" i="3"/>
  <c r="AR69" i="3"/>
  <c r="AR88" i="3"/>
  <c r="AR136" i="3"/>
  <c r="AR112" i="3"/>
  <c r="AR26" i="3"/>
  <c r="AR15" i="3"/>
  <c r="AR428" i="3" s="1"/>
  <c r="AR312" i="3"/>
  <c r="AR76" i="3"/>
  <c r="AR85" i="3"/>
  <c r="AR71" i="3"/>
  <c r="AR14" i="3"/>
  <c r="AR175" i="3"/>
  <c r="AR102" i="3"/>
  <c r="AR121" i="3"/>
  <c r="AR95" i="3"/>
  <c r="AR280" i="3"/>
  <c r="AR223" i="3"/>
  <c r="AR335" i="3"/>
  <c r="AR375" i="3"/>
  <c r="AR368" i="3"/>
  <c r="AR321" i="3"/>
  <c r="AR263" i="3"/>
  <c r="AR232" i="3"/>
  <c r="AR137" i="3"/>
  <c r="AR439" i="3" s="1"/>
  <c r="AR176" i="3"/>
  <c r="AR360" i="3"/>
  <c r="AR177" i="3"/>
  <c r="AR60" i="3"/>
  <c r="AR12" i="3"/>
  <c r="AR39" i="3"/>
  <c r="AR37" i="3"/>
  <c r="AR294" i="3"/>
  <c r="AR133" i="3"/>
  <c r="AR410" i="3" s="1"/>
  <c r="AR140" i="3"/>
  <c r="AR106" i="3"/>
  <c r="AR72" i="3"/>
  <c r="AR120" i="3"/>
  <c r="AR89" i="3"/>
  <c r="AR96" i="3"/>
  <c r="AR248" i="3"/>
  <c r="AR320" i="3"/>
  <c r="AR193" i="3"/>
  <c r="AR157" i="3"/>
  <c r="AR351" i="3"/>
  <c r="AR77" i="3"/>
  <c r="AR108" i="3"/>
  <c r="AR109" i="3"/>
  <c r="AR82" i="3"/>
  <c r="AR79" i="3"/>
  <c r="AR146" i="3"/>
  <c r="AR100" i="3"/>
  <c r="AR16" i="3"/>
  <c r="AR64" i="3"/>
  <c r="AR398" i="3" s="1"/>
  <c r="AR111" i="3"/>
  <c r="AR230" i="3"/>
  <c r="AR52" i="3"/>
  <c r="AR13" i="3"/>
  <c r="AR288" i="3"/>
  <c r="AR255" i="3"/>
  <c r="AR216" i="3"/>
  <c r="AR297" i="3"/>
  <c r="AR324" i="3"/>
  <c r="AR7" i="3"/>
  <c r="AR119" i="3"/>
  <c r="AR304" i="3"/>
  <c r="AR25" i="3"/>
  <c r="AR92" i="3"/>
  <c r="AR421" i="3" s="1"/>
  <c r="AR62" i="3"/>
  <c r="AR110" i="3"/>
  <c r="AR8" i="3"/>
  <c r="AR431" i="3" s="1"/>
  <c r="AR104" i="3"/>
  <c r="AR98" i="3"/>
  <c r="AR114" i="3"/>
  <c r="AR30" i="3"/>
  <c r="AR420" i="3" s="1"/>
  <c r="AR20" i="3"/>
  <c r="AR74" i="3"/>
  <c r="AR36" i="3"/>
  <c r="AR6" i="3"/>
  <c r="AR427" i="3" s="1"/>
  <c r="AR256" i="3"/>
  <c r="AR183" i="3"/>
  <c r="AR365" i="3"/>
  <c r="AR33" i="3"/>
  <c r="AR377" i="3"/>
  <c r="AR311" i="3"/>
  <c r="AR117" i="3"/>
  <c r="AR50" i="3"/>
  <c r="AR28" i="3"/>
  <c r="AR167" i="3"/>
  <c r="AR116" i="3"/>
  <c r="AR18" i="3"/>
  <c r="AR238" i="3"/>
  <c r="AR342" i="3"/>
  <c r="AR101" i="3"/>
  <c r="AR24" i="3"/>
  <c r="AR58" i="3"/>
  <c r="AR285" i="3"/>
  <c r="AR224" i="3"/>
  <c r="AR78" i="3"/>
  <c r="AR126" i="3"/>
  <c r="AR152" i="3"/>
  <c r="AR57" i="3"/>
  <c r="AR169" i="3"/>
  <c r="AR213" i="3"/>
  <c r="AR287" i="3"/>
  <c r="AR345" i="3"/>
  <c r="AR185" i="3"/>
  <c r="AR21" i="3"/>
  <c r="AR430" i="3" s="1"/>
  <c r="AR10" i="3"/>
  <c r="AR46" i="3"/>
  <c r="AR55" i="3"/>
  <c r="AR207" i="3"/>
  <c r="AR80" i="3"/>
  <c r="AR68" i="3"/>
  <c r="AR42" i="3"/>
  <c r="AR48" i="3"/>
  <c r="AR376" i="3"/>
  <c r="AR145" i="3"/>
  <c r="AR38" i="3"/>
  <c r="AR93" i="3"/>
  <c r="AR413" i="3" s="1"/>
  <c r="AR192" i="3"/>
  <c r="AR329" i="3"/>
  <c r="AR362" i="3"/>
  <c r="AR135" i="3"/>
  <c r="AR440" i="3" s="1"/>
  <c r="AR40" i="3"/>
  <c r="AR54" i="3"/>
  <c r="AR94" i="3"/>
  <c r="AR404" i="3" s="1"/>
  <c r="AR124" i="3"/>
  <c r="AR22" i="3"/>
  <c r="AR184" i="3"/>
  <c r="AR369" i="3"/>
  <c r="AR70" i="3"/>
  <c r="AR272" i="3"/>
  <c r="AR225" i="3"/>
  <c r="AR328" i="3"/>
  <c r="AR129" i="3"/>
  <c r="AR17" i="3"/>
  <c r="AR361" i="3"/>
  <c r="AR273" i="3"/>
  <c r="AR151" i="3"/>
  <c r="AR168" i="3"/>
  <c r="AR218" i="3"/>
  <c r="AR319" i="3"/>
  <c r="AR352" i="3"/>
  <c r="AR97" i="3"/>
  <c r="AR171" i="3"/>
  <c r="AR202" i="3"/>
  <c r="AR286" i="3"/>
  <c r="AR221" i="3"/>
  <c r="AR314" i="3"/>
  <c r="AR278" i="3"/>
  <c r="AR206" i="3"/>
  <c r="AR220" i="3"/>
  <c r="AR215" i="3"/>
  <c r="AR190" i="3"/>
  <c r="AR75" i="3"/>
  <c r="AR419" i="3" s="1"/>
  <c r="AR243" i="3"/>
  <c r="AR182" i="3"/>
  <c r="AR84" i="3"/>
  <c r="AR160" i="3"/>
  <c r="AR49" i="3"/>
  <c r="AR113" i="3"/>
  <c r="AR233" i="3"/>
  <c r="AR367" i="3"/>
  <c r="AR191" i="3"/>
  <c r="AR296" i="3"/>
  <c r="AR23" i="3"/>
  <c r="AR65" i="3"/>
  <c r="AR422" i="3" s="1"/>
  <c r="AR217" i="3"/>
  <c r="AR170" i="3"/>
  <c r="AR371" i="3"/>
  <c r="AR372" i="3"/>
  <c r="AR258" i="3"/>
  <c r="AR11" i="3"/>
  <c r="AR219" i="3"/>
  <c r="AR316" i="3"/>
  <c r="AR301" i="3"/>
  <c r="AR341" i="3"/>
  <c r="AR354" i="3"/>
  <c r="AR357" i="3"/>
  <c r="AR5" i="3"/>
  <c r="AR197" i="3"/>
  <c r="AR19" i="3"/>
  <c r="AR429" i="3" s="1"/>
  <c r="AR134" i="3"/>
  <c r="AR299" i="3"/>
  <c r="AR284" i="3"/>
  <c r="AR268" i="3"/>
  <c r="AR330" i="3"/>
  <c r="AR86" i="3"/>
  <c r="AR436" i="3" s="1"/>
  <c r="AR31" i="3"/>
  <c r="AR271" i="3"/>
  <c r="AR240" i="3"/>
  <c r="AR130" i="3"/>
  <c r="AR105" i="3"/>
  <c r="AR313" i="3"/>
  <c r="AR359" i="3"/>
  <c r="AR154" i="3"/>
  <c r="AR139" i="3"/>
  <c r="AR307" i="3"/>
  <c r="AR83" i="3"/>
  <c r="AR331" i="3"/>
  <c r="AR253" i="3"/>
  <c r="AR56" i="3"/>
  <c r="AR199" i="3"/>
  <c r="AR336" i="3"/>
  <c r="AR53" i="3"/>
  <c r="AR161" i="3"/>
  <c r="AR289" i="3"/>
  <c r="AR239" i="3"/>
  <c r="AR144" i="3"/>
  <c r="AR279" i="3"/>
  <c r="AR265" i="3"/>
  <c r="AR122" i="3"/>
  <c r="AR305" i="3"/>
  <c r="AR147" i="3"/>
  <c r="AR339" i="3"/>
  <c r="AR334" i="3"/>
  <c r="AR194" i="3"/>
  <c r="AR188" i="3"/>
  <c r="AR290" i="3"/>
  <c r="AR131" i="3"/>
  <c r="AR308" i="3"/>
  <c r="AR326" i="3"/>
  <c r="AR173" i="3"/>
  <c r="AR283" i="3"/>
  <c r="AR150" i="3"/>
  <c r="AR142" i="3"/>
  <c r="AR338" i="3"/>
  <c r="AR115" i="3"/>
  <c r="AR143" i="3"/>
  <c r="AR128" i="3"/>
  <c r="AR34" i="3"/>
  <c r="AR87" i="3"/>
  <c r="AR208" i="3"/>
  <c r="AR63" i="3"/>
  <c r="AR303" i="3"/>
  <c r="AR81" i="3"/>
  <c r="AR186" i="3"/>
  <c r="AR127" i="3"/>
  <c r="AR9" i="3"/>
  <c r="AR353" i="3"/>
  <c r="AR210" i="3"/>
  <c r="AR323" i="3"/>
  <c r="AR363" i="3"/>
  <c r="AR298" i="3"/>
  <c r="AX218" i="3"/>
  <c r="AX238" i="3"/>
  <c r="AX293" i="3"/>
  <c r="AR181" i="3"/>
  <c r="AV324" i="3"/>
  <c r="AV148" i="3"/>
  <c r="AZ339" i="3"/>
  <c r="AX246" i="3"/>
  <c r="AQ158" i="3"/>
  <c r="AX301" i="3"/>
  <c r="AQ332" i="3"/>
  <c r="AQ276" i="3"/>
  <c r="AQ283" i="3"/>
  <c r="AX198" i="3"/>
  <c r="AW446" i="3"/>
  <c r="AX189" i="3"/>
  <c r="AQ284" i="3"/>
  <c r="AV180" i="3"/>
  <c r="AR187" i="3"/>
  <c r="AX19" i="3"/>
  <c r="AX429" i="3" s="1"/>
  <c r="AZ266" i="3"/>
  <c r="AZ227" i="3"/>
  <c r="AV202" i="3"/>
  <c r="AV130" i="3"/>
  <c r="AV304" i="3"/>
  <c r="AZ224" i="3"/>
  <c r="AR295" i="3"/>
  <c r="AS289" i="3"/>
  <c r="AQ201" i="3"/>
  <c r="AR200" i="3"/>
  <c r="AQ335" i="3"/>
  <c r="AX305" i="3"/>
  <c r="AQ360" i="3"/>
  <c r="AV63" i="3"/>
  <c r="AQ172" i="3"/>
  <c r="AV7" i="3"/>
  <c r="BB407" i="3"/>
  <c r="S112" i="17" s="1"/>
  <c r="BB406" i="3"/>
  <c r="S111" i="17" s="1"/>
  <c r="AO397" i="3"/>
  <c r="F102" i="17" s="1"/>
  <c r="AW329" i="3"/>
  <c r="AY201" i="3"/>
  <c r="AY312" i="3"/>
  <c r="AO336" i="3"/>
  <c r="AO248" i="3"/>
  <c r="AO168" i="3"/>
  <c r="AO186" i="3"/>
  <c r="AO77" i="3"/>
  <c r="AO13" i="3"/>
  <c r="AO84" i="3"/>
  <c r="AO20" i="3"/>
  <c r="AO328" i="3"/>
  <c r="AO240" i="3"/>
  <c r="AO152" i="3"/>
  <c r="AO154" i="3"/>
  <c r="AO133" i="3"/>
  <c r="AO410" i="3" s="1"/>
  <c r="F115" i="17" s="1"/>
  <c r="AO69" i="3"/>
  <c r="AO140" i="3"/>
  <c r="AO76" i="3"/>
  <c r="AO12" i="3"/>
  <c r="AO178" i="3"/>
  <c r="AO112" i="3"/>
  <c r="AO370" i="3"/>
  <c r="AO312" i="3"/>
  <c r="AO232" i="3"/>
  <c r="AO144" i="3"/>
  <c r="AO126" i="3"/>
  <c r="AO5" i="3"/>
  <c r="AO122" i="3"/>
  <c r="AO61" i="3"/>
  <c r="AO120" i="3"/>
  <c r="AO132" i="3"/>
  <c r="AO68" i="3"/>
  <c r="AO146" i="3"/>
  <c r="AO90" i="3"/>
  <c r="AO338" i="3"/>
  <c r="AO304" i="3"/>
  <c r="AO216" i="3"/>
  <c r="AO118" i="3"/>
  <c r="AO346" i="3"/>
  <c r="AO98" i="3"/>
  <c r="AO117" i="3"/>
  <c r="AO53" i="3"/>
  <c r="AO96" i="3"/>
  <c r="AO124" i="3"/>
  <c r="AO60" i="3"/>
  <c r="AO114" i="3"/>
  <c r="AO48" i="3"/>
  <c r="AO306" i="3"/>
  <c r="AO376" i="3"/>
  <c r="AO296" i="3"/>
  <c r="AO208" i="3"/>
  <c r="AO314" i="3"/>
  <c r="AO56" i="3"/>
  <c r="AO45" i="3"/>
  <c r="AO74" i="3"/>
  <c r="AO116" i="3"/>
  <c r="AO52" i="3"/>
  <c r="AO72" i="3"/>
  <c r="AO26" i="3"/>
  <c r="AO274" i="3"/>
  <c r="AO368" i="3"/>
  <c r="AO280" i="3"/>
  <c r="AO200" i="3"/>
  <c r="AO282" i="3"/>
  <c r="AO34" i="3"/>
  <c r="AO101" i="3"/>
  <c r="AO448" i="3" s="1"/>
  <c r="F153" i="17" s="1"/>
  <c r="AO37" i="3"/>
  <c r="AO32" i="3"/>
  <c r="AO108" i="3"/>
  <c r="AO44" i="3"/>
  <c r="AO390" i="3" s="1"/>
  <c r="F95" i="17" s="1"/>
  <c r="AO50" i="3"/>
  <c r="AO242" i="3"/>
  <c r="AO360" i="3"/>
  <c r="AO272" i="3"/>
  <c r="AO184" i="3"/>
  <c r="AO250" i="3"/>
  <c r="AO93" i="3"/>
  <c r="AO413" i="3" s="1"/>
  <c r="F118" i="17" s="1"/>
  <c r="AO10" i="3"/>
  <c r="AO100" i="3"/>
  <c r="AO36" i="3"/>
  <c r="AO8" i="3"/>
  <c r="AO431" i="3" s="1"/>
  <c r="F136" i="17" s="1"/>
  <c r="AO176" i="3"/>
  <c r="AO28" i="3"/>
  <c r="AO66" i="3"/>
  <c r="AO418" i="3" s="1"/>
  <c r="F123" i="17" s="1"/>
  <c r="AO21" i="3"/>
  <c r="AO430" i="3" s="1"/>
  <c r="F135" i="17" s="1"/>
  <c r="AO24" i="3"/>
  <c r="AO210" i="3"/>
  <c r="AO104" i="3"/>
  <c r="AO136" i="3"/>
  <c r="AO82" i="3"/>
  <c r="AO94" i="3"/>
  <c r="AO404" i="3" s="1"/>
  <c r="F109" i="17" s="1"/>
  <c r="AO30" i="3"/>
  <c r="AO420" i="3" s="1"/>
  <c r="F125" i="17" s="1"/>
  <c r="AO106" i="3"/>
  <c r="AO40" i="3"/>
  <c r="AO128" i="3"/>
  <c r="AO64" i="3"/>
  <c r="AO398" i="3" s="1"/>
  <c r="F103" i="17" s="1"/>
  <c r="AO18" i="3"/>
  <c r="AO344" i="3"/>
  <c r="AO218" i="3"/>
  <c r="AO42" i="3"/>
  <c r="AO58" i="3"/>
  <c r="AO70" i="3"/>
  <c r="AO6" i="3"/>
  <c r="AO427" i="3" s="1"/>
  <c r="F132" i="17" s="1"/>
  <c r="AO264" i="3"/>
  <c r="AO92" i="3"/>
  <c r="AO421" i="3" s="1"/>
  <c r="F126" i="17" s="1"/>
  <c r="AO80" i="3"/>
  <c r="AO46" i="3"/>
  <c r="AO16" i="3"/>
  <c r="AO38" i="3"/>
  <c r="AO110" i="3"/>
  <c r="AO22" i="3"/>
  <c r="AO88" i="3"/>
  <c r="AO102" i="3"/>
  <c r="AO14" i="3"/>
  <c r="AO86" i="3"/>
  <c r="AO436" i="3" s="1"/>
  <c r="F141" i="17" s="1"/>
  <c r="AO78" i="3"/>
  <c r="AO62" i="3"/>
  <c r="AO54" i="3"/>
  <c r="AO125" i="3"/>
  <c r="AO199" i="3"/>
  <c r="AO224" i="3"/>
  <c r="AO31" i="3"/>
  <c r="AO256" i="3"/>
  <c r="AO313" i="3"/>
  <c r="AO167" i="3"/>
  <c r="AO265" i="3"/>
  <c r="AO229" i="3"/>
  <c r="AO279" i="3"/>
  <c r="AO190" i="3"/>
  <c r="AO226" i="3"/>
  <c r="AO153" i="3"/>
  <c r="AO446" i="3" s="1"/>
  <c r="F151" i="17" s="1"/>
  <c r="AO148" i="3"/>
  <c r="AO263" i="3"/>
  <c r="AO57" i="3"/>
  <c r="AO151" i="3"/>
  <c r="AO257" i="3"/>
  <c r="AO297" i="3"/>
  <c r="AO266" i="3"/>
  <c r="AO143" i="3"/>
  <c r="AO185" i="3"/>
  <c r="AO135" i="3"/>
  <c r="AO247" i="3"/>
  <c r="AO194" i="3"/>
  <c r="AO288" i="3"/>
  <c r="AO109" i="3"/>
  <c r="AO17" i="3"/>
  <c r="AO129" i="3"/>
  <c r="AO361" i="3"/>
  <c r="AO327" i="3"/>
  <c r="AO277" i="3"/>
  <c r="AO317" i="3"/>
  <c r="AO362" i="3"/>
  <c r="AO97" i="3"/>
  <c r="AO249" i="3"/>
  <c r="AO289" i="3"/>
  <c r="AO201" i="3"/>
  <c r="AO359" i="3"/>
  <c r="AO258" i="3"/>
  <c r="AO239" i="3"/>
  <c r="AO320" i="3"/>
  <c r="AO138" i="3"/>
  <c r="AO305" i="3"/>
  <c r="AO332" i="3"/>
  <c r="AO145" i="3"/>
  <c r="AO192" i="3"/>
  <c r="AO111" i="3"/>
  <c r="AO310" i="3"/>
  <c r="AO337" i="3"/>
  <c r="AO191" i="3"/>
  <c r="AO253" i="3"/>
  <c r="AO215" i="3"/>
  <c r="AO41" i="3"/>
  <c r="AO268" i="3"/>
  <c r="AO207" i="3"/>
  <c r="AO319" i="3"/>
  <c r="AO290" i="3"/>
  <c r="AO39" i="3"/>
  <c r="AO87" i="3"/>
  <c r="AO127" i="3"/>
  <c r="AO246" i="3"/>
  <c r="AO350" i="3"/>
  <c r="AO29" i="3"/>
  <c r="AO352" i="3"/>
  <c r="AO85" i="3"/>
  <c r="AO159" i="3"/>
  <c r="AO65" i="3"/>
  <c r="AO422" i="3" s="1"/>
  <c r="F127" i="17" s="1"/>
  <c r="AO177" i="3"/>
  <c r="AO181" i="3"/>
  <c r="AO295" i="3"/>
  <c r="AO121" i="3"/>
  <c r="AO353" i="3"/>
  <c r="AO23" i="3"/>
  <c r="AO287" i="3"/>
  <c r="AW41" i="3"/>
  <c r="AO322" i="3"/>
  <c r="AY135" i="3"/>
  <c r="AW80" i="3"/>
  <c r="AW24" i="3"/>
  <c r="AY209" i="3"/>
  <c r="AW304" i="3"/>
  <c r="AW234" i="3"/>
  <c r="BB433" i="3"/>
  <c r="S138" i="17" s="1"/>
  <c r="AW39" i="3"/>
  <c r="AY72" i="3"/>
  <c r="AW102" i="3"/>
  <c r="AW38" i="3"/>
  <c r="AY249" i="3"/>
  <c r="AW73" i="3"/>
  <c r="AO89" i="3"/>
  <c r="AO341" i="3"/>
  <c r="AW104" i="3"/>
  <c r="AW86" i="3"/>
  <c r="AW436" i="3" s="1"/>
  <c r="AY96" i="3"/>
  <c r="AY48" i="3"/>
  <c r="AY80" i="3"/>
  <c r="AY106" i="3"/>
  <c r="AY231" i="3"/>
  <c r="AY21" i="3"/>
  <c r="AY430" i="3" s="1"/>
  <c r="AY125" i="3"/>
  <c r="AY54" i="3"/>
  <c r="AY88" i="3"/>
  <c r="AY287" i="3"/>
  <c r="AY102" i="3"/>
  <c r="AY15" i="3"/>
  <c r="AY428" i="3" s="1"/>
  <c r="AY36" i="3"/>
  <c r="AY76" i="3"/>
  <c r="AY240" i="3"/>
  <c r="AY47" i="3"/>
  <c r="AY391" i="3" s="1"/>
  <c r="AY311" i="3"/>
  <c r="AY351" i="3"/>
  <c r="AY200" i="3"/>
  <c r="AY297" i="3"/>
  <c r="AY146" i="3"/>
  <c r="AY261" i="3"/>
  <c r="AY223" i="3"/>
  <c r="AY375" i="3"/>
  <c r="AY296" i="3"/>
  <c r="AY116" i="3"/>
  <c r="AY52" i="3"/>
  <c r="AY66" i="3"/>
  <c r="AY418" i="3" s="1"/>
  <c r="AY14" i="3"/>
  <c r="AY34" i="3"/>
  <c r="AY255" i="3"/>
  <c r="AY242" i="3"/>
  <c r="AY95" i="3"/>
  <c r="AY286" i="3"/>
  <c r="AY44" i="3"/>
  <c r="AY390" i="3" s="1"/>
  <c r="AY193" i="3"/>
  <c r="AY6" i="3"/>
  <c r="AY427" i="3" s="1"/>
  <c r="AY208" i="3"/>
  <c r="AY377" i="3"/>
  <c r="AY114" i="3"/>
  <c r="AY189" i="3"/>
  <c r="AY321" i="3"/>
  <c r="AY244" i="3"/>
  <c r="AY93" i="3"/>
  <c r="AY413" i="3" s="1"/>
  <c r="AY64" i="3"/>
  <c r="AY398" i="3" s="1"/>
  <c r="AY376" i="3"/>
  <c r="AY289" i="3"/>
  <c r="AY87" i="3"/>
  <c r="AY239" i="3"/>
  <c r="AY248" i="3"/>
  <c r="AY288" i="3"/>
  <c r="AY97" i="3"/>
  <c r="AY136" i="3"/>
  <c r="AY74" i="3"/>
  <c r="AY100" i="3"/>
  <c r="AY85" i="3"/>
  <c r="AY56" i="3"/>
  <c r="AY82" i="3"/>
  <c r="AY183" i="3"/>
  <c r="AY140" i="3"/>
  <c r="AY210" i="3"/>
  <c r="AY175" i="3"/>
  <c r="AY222" i="3"/>
  <c r="AY32" i="3"/>
  <c r="AY320" i="3"/>
  <c r="AY113" i="3"/>
  <c r="AY345" i="3"/>
  <c r="AY132" i="3"/>
  <c r="AY55" i="3"/>
  <c r="AY112" i="3"/>
  <c r="AY90" i="3"/>
  <c r="AY151" i="3"/>
  <c r="AY178" i="3"/>
  <c r="AY143" i="3"/>
  <c r="AY92" i="3"/>
  <c r="AY421" i="3" s="1"/>
  <c r="AY62" i="3"/>
  <c r="AY110" i="3"/>
  <c r="AY8" i="3"/>
  <c r="AY431" i="3" s="1"/>
  <c r="AY12" i="3"/>
  <c r="AY86" i="3"/>
  <c r="AY436" i="3" s="1"/>
  <c r="AY133" i="3"/>
  <c r="AY410" i="3" s="1"/>
  <c r="AY144" i="3"/>
  <c r="AY81" i="3"/>
  <c r="AY233" i="3"/>
  <c r="AY237" i="3"/>
  <c r="AY199" i="3"/>
  <c r="AY25" i="3"/>
  <c r="AY137" i="3"/>
  <c r="AY439" i="3" s="1"/>
  <c r="AY39" i="3"/>
  <c r="AY303" i="3"/>
  <c r="AY77" i="3"/>
  <c r="AY42" i="3"/>
  <c r="AY23" i="3"/>
  <c r="AY20" i="3"/>
  <c r="AY68" i="3"/>
  <c r="AY79" i="3"/>
  <c r="AY78" i="3"/>
  <c r="AY126" i="3"/>
  <c r="AY10" i="3"/>
  <c r="AY71" i="3"/>
  <c r="AY22" i="3"/>
  <c r="AY46" i="3"/>
  <c r="AY169" i="3"/>
  <c r="AY37" i="3"/>
  <c r="AY328" i="3"/>
  <c r="AY368" i="3"/>
  <c r="AY49" i="3"/>
  <c r="AY279" i="3"/>
  <c r="AY168" i="3"/>
  <c r="AY260" i="3"/>
  <c r="AY7" i="3"/>
  <c r="AY369" i="3"/>
  <c r="AY16" i="3"/>
  <c r="AY53" i="3"/>
  <c r="AY24" i="3"/>
  <c r="AY120" i="3"/>
  <c r="AY58" i="3"/>
  <c r="AY98" i="3"/>
  <c r="AY166" i="3"/>
  <c r="AY60" i="3"/>
  <c r="AY45" i="3"/>
  <c r="AY69" i="3"/>
  <c r="AY40" i="3"/>
  <c r="AY335" i="3"/>
  <c r="AY336" i="3"/>
  <c r="AY325" i="3"/>
  <c r="AY365" i="3"/>
  <c r="AY247" i="3"/>
  <c r="AY176" i="3"/>
  <c r="AY185" i="3"/>
  <c r="AY105" i="3"/>
  <c r="AY94" i="3"/>
  <c r="AY404" i="3" s="1"/>
  <c r="AY70" i="3"/>
  <c r="AY118" i="3"/>
  <c r="AY50" i="3"/>
  <c r="AY61" i="3"/>
  <c r="AY128" i="3"/>
  <c r="AY38" i="3"/>
  <c r="AY18" i="3"/>
  <c r="AY108" i="3"/>
  <c r="AY28" i="3"/>
  <c r="AY192" i="3"/>
  <c r="AY257" i="3"/>
  <c r="AY101" i="3"/>
  <c r="AY264" i="3"/>
  <c r="AY360" i="3"/>
  <c r="AY300" i="3"/>
  <c r="AY357" i="3"/>
  <c r="AY268" i="3"/>
  <c r="AY205" i="3"/>
  <c r="AY43" i="3"/>
  <c r="AW349" i="3"/>
  <c r="AW309" i="3"/>
  <c r="AW260" i="3"/>
  <c r="AY99" i="3"/>
  <c r="AW59" i="3"/>
  <c r="AY154" i="3"/>
  <c r="AW377" i="3"/>
  <c r="AW366" i="3"/>
  <c r="AW262" i="3"/>
  <c r="AY158" i="3"/>
  <c r="AY213" i="3"/>
  <c r="AW276" i="3"/>
  <c r="AY172" i="3"/>
  <c r="AY291" i="3"/>
  <c r="AY83" i="3"/>
  <c r="AW178" i="3"/>
  <c r="AY307" i="3"/>
  <c r="AW145" i="3"/>
  <c r="AW33" i="3"/>
  <c r="AY256" i="3"/>
  <c r="AO345" i="3"/>
  <c r="AW216" i="3"/>
  <c r="AY359" i="3"/>
  <c r="AY130" i="3"/>
  <c r="AO321" i="3"/>
  <c r="AY65" i="3"/>
  <c r="AY422" i="3" s="1"/>
  <c r="AY344" i="3"/>
  <c r="AY31" i="3"/>
  <c r="AW201" i="3"/>
  <c r="AN407" i="3"/>
  <c r="AY73" i="3"/>
  <c r="AW296" i="3"/>
  <c r="AY271" i="3"/>
  <c r="AO160" i="3"/>
  <c r="AY30" i="3"/>
  <c r="AY420" i="3" s="1"/>
  <c r="AO193" i="3"/>
  <c r="AO9" i="3"/>
  <c r="AW348" i="3"/>
  <c r="AO212" i="3"/>
  <c r="AO170" i="3"/>
  <c r="AW137" i="3"/>
  <c r="AW439" i="3" s="1"/>
  <c r="AY232" i="3"/>
  <c r="AY145" i="3"/>
  <c r="AY104" i="3"/>
  <c r="AO271" i="3"/>
  <c r="AY84" i="3"/>
  <c r="AY9" i="3"/>
  <c r="AW136" i="3"/>
  <c r="AW96" i="3"/>
  <c r="AW7" i="3"/>
  <c r="AW175" i="3"/>
  <c r="AW202" i="3"/>
  <c r="AW69" i="3"/>
  <c r="AW74" i="3"/>
  <c r="AW214" i="3"/>
  <c r="AW13" i="3"/>
  <c r="AW84" i="3"/>
  <c r="AW100" i="3"/>
  <c r="AW93" i="3"/>
  <c r="AW413" i="3" s="1"/>
  <c r="AW113" i="3"/>
  <c r="AW117" i="3"/>
  <c r="AW40" i="3"/>
  <c r="AW200" i="3"/>
  <c r="AW301" i="3"/>
  <c r="AW321" i="3"/>
  <c r="AW61" i="3"/>
  <c r="AW47" i="3"/>
  <c r="AW391" i="3" s="1"/>
  <c r="AW199" i="3"/>
  <c r="AW92" i="3"/>
  <c r="AW421" i="3" s="1"/>
  <c r="AW62" i="3"/>
  <c r="AW143" i="3"/>
  <c r="AW140" i="3"/>
  <c r="AW133" i="3"/>
  <c r="AW410" i="3" s="1"/>
  <c r="AW110" i="3"/>
  <c r="AW170" i="3"/>
  <c r="AW415" i="3" s="1"/>
  <c r="AW150" i="3"/>
  <c r="AW132" i="3"/>
  <c r="AW120" i="3"/>
  <c r="AW10" i="3"/>
  <c r="AW108" i="3"/>
  <c r="AW81" i="3"/>
  <c r="AW233" i="3"/>
  <c r="AW21" i="3"/>
  <c r="AW430" i="3" s="1"/>
  <c r="AW167" i="3"/>
  <c r="AW185" i="3"/>
  <c r="AW229" i="3"/>
  <c r="AW303" i="3"/>
  <c r="AW232" i="3"/>
  <c r="AW31" i="3"/>
  <c r="AW161" i="3"/>
  <c r="AW16" i="3"/>
  <c r="AW50" i="3"/>
  <c r="AW295" i="3"/>
  <c r="AW97" i="3"/>
  <c r="AW5" i="3"/>
  <c r="AW124" i="3"/>
  <c r="AW22" i="3"/>
  <c r="AW223" i="3"/>
  <c r="AW335" i="3"/>
  <c r="AW375" i="3"/>
  <c r="AW37" i="3"/>
  <c r="AW42" i="3"/>
  <c r="AW63" i="3"/>
  <c r="AW18" i="3"/>
  <c r="AW68" i="3"/>
  <c r="AW49" i="3"/>
  <c r="AW135" i="3"/>
  <c r="AW271" i="3"/>
  <c r="AW125" i="3"/>
  <c r="AW247" i="3"/>
  <c r="AW345" i="3"/>
  <c r="AW60" i="3"/>
  <c r="AW90" i="3"/>
  <c r="AW32" i="3"/>
  <c r="AW128" i="3"/>
  <c r="AW85" i="3"/>
  <c r="AW215" i="3"/>
  <c r="AW327" i="3"/>
  <c r="AW357" i="3"/>
  <c r="AW191" i="3"/>
  <c r="AW343" i="3"/>
  <c r="AW101" i="3"/>
  <c r="AW45" i="3"/>
  <c r="AW72" i="3"/>
  <c r="AW111" i="3"/>
  <c r="AW112" i="3"/>
  <c r="AW26" i="3"/>
  <c r="AW94" i="3"/>
  <c r="AW404" i="3" s="1"/>
  <c r="AW70" i="3"/>
  <c r="AW118" i="3"/>
  <c r="AW130" i="3"/>
  <c r="AW105" i="3"/>
  <c r="AW337" i="3"/>
  <c r="AW364" i="3"/>
  <c r="AW272" i="3"/>
  <c r="AW12" i="3"/>
  <c r="AW64" i="3"/>
  <c r="AW398" i="3" s="1"/>
  <c r="AW351" i="3"/>
  <c r="AW226" i="3"/>
  <c r="AW8" i="3"/>
  <c r="AW431" i="3" s="1"/>
  <c r="AW58" i="3"/>
  <c r="AW270" i="3"/>
  <c r="AW374" i="3"/>
  <c r="AW98" i="3"/>
  <c r="AW48" i="3"/>
  <c r="AW34" i="3"/>
  <c r="AW54" i="3"/>
  <c r="AW368" i="3"/>
  <c r="AW369" i="3"/>
  <c r="AW30" i="3"/>
  <c r="AW420" i="3" s="1"/>
  <c r="AW239" i="3"/>
  <c r="AW168" i="3"/>
  <c r="AW240" i="3"/>
  <c r="AW88" i="3"/>
  <c r="AW127" i="3"/>
  <c r="AW176" i="3"/>
  <c r="AW288" i="3"/>
  <c r="AW360" i="3"/>
  <c r="AW36" i="3"/>
  <c r="AW71" i="3"/>
  <c r="AW15" i="3"/>
  <c r="AW428" i="3" s="1"/>
  <c r="AW279" i="3"/>
  <c r="AW194" i="3"/>
  <c r="AW28" i="3"/>
  <c r="AW109" i="3"/>
  <c r="AW66" i="3"/>
  <c r="AW418" i="3" s="1"/>
  <c r="AW106" i="3"/>
  <c r="AW76" i="3"/>
  <c r="AW29" i="3"/>
  <c r="AW77" i="3"/>
  <c r="AW14" i="3"/>
  <c r="AW297" i="3"/>
  <c r="AW53" i="3"/>
  <c r="AW209" i="3"/>
  <c r="AW138" i="3"/>
  <c r="AW253" i="3"/>
  <c r="AW293" i="3"/>
  <c r="AW372" i="3"/>
  <c r="AW55" i="3"/>
  <c r="AW208" i="3"/>
  <c r="AW352" i="3"/>
  <c r="AY265" i="3"/>
  <c r="AY191" i="3"/>
  <c r="AY367" i="3"/>
  <c r="AY215" i="3"/>
  <c r="AY167" i="3"/>
  <c r="AW289" i="3"/>
  <c r="AW367" i="3"/>
  <c r="AW23" i="3"/>
  <c r="AW273" i="3"/>
  <c r="AY124" i="3"/>
  <c r="AY207" i="3"/>
  <c r="AY117" i="3"/>
  <c r="AW44" i="3"/>
  <c r="AW390" i="3" s="1"/>
  <c r="AW180" i="3"/>
  <c r="AY211" i="3"/>
  <c r="AW171" i="3"/>
  <c r="AY362" i="3"/>
  <c r="AW149" i="3"/>
  <c r="AY292" i="3"/>
  <c r="AW188" i="3"/>
  <c r="AW139" i="3"/>
  <c r="AW269" i="3"/>
  <c r="AY267" i="3"/>
  <c r="AW19" i="3"/>
  <c r="AW429" i="3" s="1"/>
  <c r="AW350" i="3"/>
  <c r="AW246" i="3"/>
  <c r="AY142" i="3"/>
  <c r="AW197" i="3"/>
  <c r="AY332" i="3"/>
  <c r="AW283" i="3"/>
  <c r="AW198" i="3"/>
  <c r="AY141" i="3"/>
  <c r="AW212" i="3"/>
  <c r="AY339" i="3"/>
  <c r="AW131" i="3"/>
  <c r="AY218" i="3"/>
  <c r="AW146" i="3"/>
  <c r="AW164" i="3"/>
  <c r="AW323" i="3"/>
  <c r="AW115" i="3"/>
  <c r="AY314" i="3"/>
  <c r="AW242" i="3"/>
  <c r="AW353" i="3"/>
  <c r="AO259" i="3"/>
  <c r="AY329" i="3"/>
  <c r="AW320" i="3"/>
  <c r="AO367" i="3"/>
  <c r="AY319" i="3"/>
  <c r="AY280" i="3"/>
  <c r="AW248" i="3"/>
  <c r="AO130" i="3"/>
  <c r="AO311" i="3"/>
  <c r="AY263" i="3"/>
  <c r="AY103" i="3"/>
  <c r="AW122" i="3"/>
  <c r="AW9" i="3"/>
  <c r="AW256" i="3"/>
  <c r="AO354" i="3"/>
  <c r="AO231" i="3"/>
  <c r="AW151" i="3"/>
  <c r="AO71" i="3"/>
  <c r="AY162" i="3"/>
  <c r="AO281" i="3"/>
  <c r="AO113" i="3"/>
  <c r="AW65" i="3"/>
  <c r="AW422" i="3" s="1"/>
  <c r="AY17" i="3"/>
  <c r="AW159" i="3"/>
  <c r="AY111" i="3"/>
  <c r="AY63" i="3"/>
  <c r="AW78" i="3"/>
  <c r="AY29" i="3"/>
  <c r="AW263" i="3"/>
  <c r="AW103" i="3"/>
  <c r="BB397" i="3"/>
  <c r="S102" i="17" s="1"/>
  <c r="AY224" i="3"/>
  <c r="AY119" i="3"/>
  <c r="AW52" i="3"/>
  <c r="AY109" i="3"/>
  <c r="AW87" i="3"/>
  <c r="AY299" i="3"/>
  <c r="AY91" i="3"/>
  <c r="AY330" i="3"/>
  <c r="AY134" i="3"/>
  <c r="AY206" i="3"/>
  <c r="AY229" i="3"/>
  <c r="AY156" i="3"/>
  <c r="AY235" i="3"/>
  <c r="AY253" i="3"/>
  <c r="AW43" i="3"/>
  <c r="AY322" i="3"/>
  <c r="AY250" i="3"/>
  <c r="AY361" i="3"/>
  <c r="AW318" i="3"/>
  <c r="AW317" i="3"/>
  <c r="AW228" i="3"/>
  <c r="AW27" i="3"/>
  <c r="AW402" i="3" s="1"/>
  <c r="AW346" i="3"/>
  <c r="AW291" i="3"/>
  <c r="AW83" i="3"/>
  <c r="AW169" i="3"/>
  <c r="AY57" i="3"/>
  <c r="AO162" i="3"/>
  <c r="AO369" i="3"/>
  <c r="AW121" i="3"/>
  <c r="AY160" i="3"/>
  <c r="AO351" i="3"/>
  <c r="AW217" i="3"/>
  <c r="AY177" i="3"/>
  <c r="AY129" i="3"/>
  <c r="AY343" i="3"/>
  <c r="AW183" i="3"/>
  <c r="AW154" i="3"/>
  <c r="AY313" i="3"/>
  <c r="AY225" i="3"/>
  <c r="AW280" i="3"/>
  <c r="AW359" i="3"/>
  <c r="AY273" i="3"/>
  <c r="AW225" i="3"/>
  <c r="AO343" i="3"/>
  <c r="AO103" i="3"/>
  <c r="AY180" i="3"/>
  <c r="AW249" i="3"/>
  <c r="AW328" i="3"/>
  <c r="AW25" i="3"/>
  <c r="AY33" i="3"/>
  <c r="AY13" i="3"/>
  <c r="AO55" i="3"/>
  <c r="AW265" i="3"/>
  <c r="AW224" i="3"/>
  <c r="AW144" i="3"/>
  <c r="AW126" i="3"/>
  <c r="AY327" i="3"/>
  <c r="AO255" i="3"/>
  <c r="AO79" i="3"/>
  <c r="AO241" i="3"/>
  <c r="AW95" i="3"/>
  <c r="AW20" i="3"/>
  <c r="AN99" i="3"/>
  <c r="AN247" i="3"/>
  <c r="AN175" i="3"/>
  <c r="AN78" i="3"/>
  <c r="AN357" i="3"/>
  <c r="AN187" i="3"/>
  <c r="AN14" i="3"/>
  <c r="AN35" i="3"/>
  <c r="AN10" i="3"/>
  <c r="AN6" i="3"/>
  <c r="AN427" i="3" s="1"/>
  <c r="AN227" i="3"/>
  <c r="AN319" i="3"/>
  <c r="AN239" i="3"/>
  <c r="AN159" i="3"/>
  <c r="AN71" i="3"/>
  <c r="AN70" i="3"/>
  <c r="AN335" i="3"/>
  <c r="AN165" i="3"/>
  <c r="AN12" i="3"/>
  <c r="AN181" i="3"/>
  <c r="AN355" i="3"/>
  <c r="AN311" i="3"/>
  <c r="AN151" i="3"/>
  <c r="AN63" i="3"/>
  <c r="AN62" i="3"/>
  <c r="AN315" i="3"/>
  <c r="AN143" i="3"/>
  <c r="AN139" i="3"/>
  <c r="AN375" i="3"/>
  <c r="AN303" i="3"/>
  <c r="AN223" i="3"/>
  <c r="AN135" i="3"/>
  <c r="AN47" i="3"/>
  <c r="AN391" i="3" s="1"/>
  <c r="AN54" i="3"/>
  <c r="AN293" i="3"/>
  <c r="AN123" i="3"/>
  <c r="AN408" i="3" s="1"/>
  <c r="AN117" i="3"/>
  <c r="AN367" i="3"/>
  <c r="AN287" i="3"/>
  <c r="AN215" i="3"/>
  <c r="AN127" i="3"/>
  <c r="AN23" i="3"/>
  <c r="AN46" i="3"/>
  <c r="AN271" i="3"/>
  <c r="AN101" i="3"/>
  <c r="AN95" i="3"/>
  <c r="AN279" i="3"/>
  <c r="AN199" i="3"/>
  <c r="AN102" i="3"/>
  <c r="AN38" i="3"/>
  <c r="AN251" i="3"/>
  <c r="AN79" i="3"/>
  <c r="AN75" i="3"/>
  <c r="AN419" i="3" s="1"/>
  <c r="AN93" i="3"/>
  <c r="AN413" i="3" s="1"/>
  <c r="AN291" i="3"/>
  <c r="AN163" i="3"/>
  <c r="AN263" i="3"/>
  <c r="AN111" i="3"/>
  <c r="AN94" i="3"/>
  <c r="AN404" i="3" s="1"/>
  <c r="AN30" i="3"/>
  <c r="AN420" i="3" s="1"/>
  <c r="AN229" i="3"/>
  <c r="AN59" i="3"/>
  <c r="AN77" i="3"/>
  <c r="AN53" i="3"/>
  <c r="AN69" i="3"/>
  <c r="AN31" i="3"/>
  <c r="AN21" i="3"/>
  <c r="AN430" i="3" s="1"/>
  <c r="AN45" i="3"/>
  <c r="AN255" i="3"/>
  <c r="AN86" i="3"/>
  <c r="AN436" i="3" s="1"/>
  <c r="AN183" i="3"/>
  <c r="AN22" i="3"/>
  <c r="AN133" i="3"/>
  <c r="AN410" i="3" s="1"/>
  <c r="AN18" i="3"/>
  <c r="AN207" i="3"/>
  <c r="AN37" i="3"/>
  <c r="AN109" i="3"/>
  <c r="AN85" i="3"/>
  <c r="AN125" i="3"/>
  <c r="AN55" i="3"/>
  <c r="AN29" i="3"/>
  <c r="AN61" i="3"/>
  <c r="BB232" i="3"/>
  <c r="BB271" i="3"/>
  <c r="AP231" i="3"/>
  <c r="AP119" i="3"/>
  <c r="AP24" i="3"/>
  <c r="AP86" i="3"/>
  <c r="AP436" i="3" s="1"/>
  <c r="BB225" i="3"/>
  <c r="AP185" i="3"/>
  <c r="AP73" i="3"/>
  <c r="BB304" i="3"/>
  <c r="AP264" i="3"/>
  <c r="AN232" i="3"/>
  <c r="BB213" i="3"/>
  <c r="AP82" i="3"/>
  <c r="AN100" i="3"/>
  <c r="BB92" i="3"/>
  <c r="BB421" i="3" s="1"/>
  <c r="S126" i="17" s="1"/>
  <c r="AN96" i="3"/>
  <c r="AN16" i="3"/>
  <c r="BB106" i="3"/>
  <c r="AP278" i="3"/>
  <c r="BB142" i="3"/>
  <c r="AN50" i="3"/>
  <c r="AP61" i="3"/>
  <c r="AP76" i="3"/>
  <c r="BB96" i="3"/>
  <c r="AP234" i="3"/>
  <c r="AN162" i="3"/>
  <c r="AN106" i="3"/>
  <c r="AP117" i="3"/>
  <c r="AP36" i="3"/>
  <c r="BB135" i="3"/>
  <c r="AP95" i="3"/>
  <c r="AN98" i="3"/>
  <c r="AN253" i="3"/>
  <c r="BB98" i="3"/>
  <c r="AP84" i="3"/>
  <c r="AP45" i="3"/>
  <c r="BB60" i="3"/>
  <c r="BB113" i="3"/>
  <c r="AN131" i="3"/>
  <c r="AN288" i="3"/>
  <c r="AN341" i="3"/>
  <c r="AN245" i="3"/>
  <c r="AP322" i="3"/>
  <c r="AN5" i="3"/>
  <c r="BB289" i="3"/>
  <c r="AN249" i="3"/>
  <c r="AN97" i="3"/>
  <c r="AP296" i="3"/>
  <c r="BB264" i="3"/>
  <c r="BB151" i="3"/>
  <c r="AN295" i="3"/>
  <c r="AP98" i="3"/>
  <c r="BB10" i="3"/>
  <c r="AP112" i="3"/>
  <c r="AP105" i="3"/>
  <c r="AN264" i="3"/>
  <c r="AN36" i="3"/>
  <c r="BB14" i="3"/>
  <c r="AP44" i="3"/>
  <c r="AP390" i="3" s="1"/>
  <c r="AN32" i="3"/>
  <c r="AN92" i="3"/>
  <c r="AN421" i="3" s="1"/>
  <c r="AP108" i="3"/>
  <c r="BB20" i="3"/>
  <c r="BB206" i="3"/>
  <c r="AN7" i="3"/>
  <c r="BB110" i="3"/>
  <c r="BB86" i="3"/>
  <c r="BB436" i="3" s="1"/>
  <c r="S141" i="17" s="1"/>
  <c r="BB68" i="3"/>
  <c r="BB194" i="3"/>
  <c r="BB109" i="3"/>
  <c r="AN42" i="3"/>
  <c r="BB61" i="3"/>
  <c r="BB46" i="3"/>
  <c r="AP87" i="3"/>
  <c r="AP15" i="3"/>
  <c r="AP428" i="3" s="1"/>
  <c r="AP18" i="3"/>
  <c r="BB32" i="3"/>
  <c r="AN34" i="3"/>
  <c r="BB116" i="3"/>
  <c r="BB21" i="3"/>
  <c r="BB430" i="3" s="1"/>
  <c r="S135" i="17" s="1"/>
  <c r="AP13" i="3"/>
  <c r="AN320" i="3"/>
  <c r="AN107" i="3"/>
  <c r="AP245" i="3"/>
  <c r="AP5" i="3"/>
  <c r="AP354" i="3"/>
  <c r="BB361" i="3"/>
  <c r="AP129" i="3"/>
  <c r="BB296" i="3"/>
  <c r="BB263" i="3"/>
  <c r="AP223" i="3"/>
  <c r="AP111" i="3"/>
  <c r="BB71" i="3"/>
  <c r="BB50" i="3"/>
  <c r="BB16" i="3"/>
  <c r="BB30" i="3"/>
  <c r="BB420" i="3" s="1"/>
  <c r="S125" i="17" s="1"/>
  <c r="AN369" i="3"/>
  <c r="AN25" i="3"/>
  <c r="AN368" i="3"/>
  <c r="AP328" i="3"/>
  <c r="AN296" i="3"/>
  <c r="AP144" i="3"/>
  <c r="BB26" i="3"/>
  <c r="BB141" i="3"/>
  <c r="AN28" i="3"/>
  <c r="AN118" i="3"/>
  <c r="AN342" i="3"/>
  <c r="AN238" i="3"/>
  <c r="BB134" i="3"/>
  <c r="AP151" i="3"/>
  <c r="BB39" i="3"/>
  <c r="AN317" i="3"/>
  <c r="BB58" i="3"/>
  <c r="BB101" i="3"/>
  <c r="BB102" i="3"/>
  <c r="AP123" i="3"/>
  <c r="AP408" i="3" s="1"/>
  <c r="BB226" i="3"/>
  <c r="AP38" i="3"/>
  <c r="AP53" i="3"/>
  <c r="AP68" i="3"/>
  <c r="BB351" i="3"/>
  <c r="AN277" i="3"/>
  <c r="BB28" i="3"/>
  <c r="AN104" i="3"/>
  <c r="BB293" i="3"/>
  <c r="BB168" i="3"/>
  <c r="AP289" i="3"/>
  <c r="AP314" i="3"/>
  <c r="AP281" i="3"/>
  <c r="AP177" i="3"/>
  <c r="AP9" i="3"/>
  <c r="AP307" i="3"/>
  <c r="AP257" i="3"/>
  <c r="AP359" i="3"/>
  <c r="AP137" i="3"/>
  <c r="AP439" i="3" s="1"/>
  <c r="AP41" i="3"/>
  <c r="AN130" i="3"/>
  <c r="AN161" i="3"/>
  <c r="AP360" i="3"/>
  <c r="BB328" i="3"/>
  <c r="BB295" i="3"/>
  <c r="AP143" i="3"/>
  <c r="AP118" i="3"/>
  <c r="AP70" i="3"/>
  <c r="AN209" i="3"/>
  <c r="BB57" i="3"/>
  <c r="AN328" i="3"/>
  <c r="AP176" i="3"/>
  <c r="AN144" i="3"/>
  <c r="AP66" i="3"/>
  <c r="AP418" i="3" s="1"/>
  <c r="BB80" i="3"/>
  <c r="AP46" i="3"/>
  <c r="AN74" i="3"/>
  <c r="BB117" i="3"/>
  <c r="BB76" i="3"/>
  <c r="AP26" i="3"/>
  <c r="AP80" i="3"/>
  <c r="BB165" i="3"/>
  <c r="BB90" i="3"/>
  <c r="AP85" i="3"/>
  <c r="BB140" i="3"/>
  <c r="AN302" i="3"/>
  <c r="AP71" i="3"/>
  <c r="AN147" i="3"/>
  <c r="AN110" i="3"/>
  <c r="BB104" i="3"/>
  <c r="AP93" i="3"/>
  <c r="AP413" i="3" s="1"/>
  <c r="BB258" i="3"/>
  <c r="AN261" i="3"/>
  <c r="AP126" i="3"/>
  <c r="BB77" i="3"/>
  <c r="AP20" i="3"/>
  <c r="AN43" i="3"/>
  <c r="BB119" i="3"/>
  <c r="AN20" i="3"/>
  <c r="BB126" i="3"/>
  <c r="AP78" i="3"/>
  <c r="AP30" i="3"/>
  <c r="AP420" i="3" s="1"/>
  <c r="BB24" i="3"/>
  <c r="BB175" i="3"/>
  <c r="AP48" i="3"/>
  <c r="AN116" i="3"/>
  <c r="AN87" i="3"/>
  <c r="AN40" i="3"/>
  <c r="BB371" i="3"/>
  <c r="BB373" i="3"/>
  <c r="BB185" i="3"/>
  <c r="BB329" i="3"/>
  <c r="BB265" i="3"/>
  <c r="BB313" i="3"/>
  <c r="BB249" i="3"/>
  <c r="BB169" i="3"/>
  <c r="BB201" i="3"/>
  <c r="BB19" i="3"/>
  <c r="BB429" i="3" s="1"/>
  <c r="S134" i="17" s="1"/>
  <c r="BB95" i="3"/>
  <c r="BB120" i="3"/>
  <c r="BB29" i="3"/>
  <c r="BB13" i="3"/>
  <c r="BB88" i="3"/>
  <c r="BB70" i="3"/>
  <c r="BB115" i="3"/>
  <c r="BB38" i="3"/>
  <c r="BB297" i="3"/>
  <c r="BB40" i="3"/>
  <c r="BB233" i="3"/>
  <c r="BB45" i="3"/>
  <c r="BB56" i="3"/>
  <c r="BB6" i="3"/>
  <c r="BB427" i="3" s="1"/>
  <c r="S132" i="17" s="1"/>
  <c r="AN346" i="3"/>
  <c r="AP162" i="3"/>
  <c r="AN313" i="3"/>
  <c r="AN273" i="3"/>
  <c r="AN343" i="3"/>
  <c r="AN360" i="3"/>
  <c r="AN299" i="3"/>
  <c r="BB367" i="3"/>
  <c r="BB215" i="3"/>
  <c r="AP175" i="3"/>
  <c r="AP23" i="3"/>
  <c r="BB277" i="3"/>
  <c r="BB82" i="3"/>
  <c r="AN108" i="3"/>
  <c r="AP321" i="3"/>
  <c r="BB360" i="3"/>
  <c r="BB176" i="3"/>
  <c r="AP109" i="3"/>
  <c r="AP28" i="3"/>
  <c r="BB42" i="3"/>
  <c r="BB8" i="3"/>
  <c r="BB431" i="3" s="1"/>
  <c r="S136" i="17" s="1"/>
  <c r="AP62" i="3"/>
  <c r="AN80" i="3"/>
  <c r="BB366" i="3"/>
  <c r="BB262" i="3"/>
  <c r="BB31" i="3"/>
  <c r="AP90" i="3"/>
  <c r="AP104" i="3"/>
  <c r="AP22" i="3"/>
  <c r="BB52" i="3"/>
  <c r="AN136" i="3"/>
  <c r="BB54" i="3"/>
  <c r="BB100" i="3"/>
  <c r="AP303" i="3"/>
  <c r="AN275" i="3"/>
  <c r="AP207" i="3"/>
  <c r="AP55" i="3"/>
  <c r="AP34" i="3"/>
  <c r="AN52" i="3"/>
  <c r="AN231" i="3"/>
  <c r="AP54" i="3"/>
  <c r="AN289" i="3"/>
  <c r="AP97" i="3"/>
  <c r="BB217" i="3"/>
  <c r="AP309" i="3"/>
  <c r="BB5" i="3"/>
  <c r="AP266" i="3"/>
  <c r="AN194" i="3"/>
  <c r="AP168" i="3"/>
  <c r="AP319" i="3"/>
  <c r="AP136" i="3"/>
  <c r="AP88" i="3"/>
  <c r="AN44" i="3"/>
  <c r="AN390" i="3" s="1"/>
  <c r="AP161" i="3"/>
  <c r="AN49" i="3"/>
  <c r="AP10" i="3"/>
  <c r="BB53" i="3"/>
  <c r="AN88" i="3"/>
  <c r="AN84" i="3"/>
  <c r="AP21" i="3"/>
  <c r="AP430" i="3" s="1"/>
  <c r="AP326" i="3"/>
  <c r="AP222" i="3"/>
  <c r="AP63" i="3"/>
  <c r="AP42" i="3"/>
  <c r="BB118" i="3"/>
  <c r="AN140" i="3"/>
  <c r="AP110" i="3"/>
  <c r="BB133" i="3"/>
  <c r="BB410" i="3" s="1"/>
  <c r="S115" i="17" s="1"/>
  <c r="AP29" i="3"/>
  <c r="AP92" i="3"/>
  <c r="AP421" i="3" s="1"/>
  <c r="AN72" i="3"/>
  <c r="AP138" i="3"/>
  <c r="AN103" i="3"/>
  <c r="BB22" i="3"/>
  <c r="BB37" i="3"/>
  <c r="AP52" i="3"/>
  <c r="AN128" i="3"/>
  <c r="BB375" i="3"/>
  <c r="BB335" i="3"/>
  <c r="BB223" i="3"/>
  <c r="AP183" i="3"/>
  <c r="AN83" i="3"/>
  <c r="AP96" i="3"/>
  <c r="AN124" i="3"/>
  <c r="AP140" i="3"/>
  <c r="AN120" i="3"/>
  <c r="BB167" i="3"/>
  <c r="BB87" i="3"/>
  <c r="AN15" i="3"/>
  <c r="AN428" i="3" s="1"/>
  <c r="AP100" i="3"/>
  <c r="BB12" i="3"/>
  <c r="AN39" i="3"/>
  <c r="AN423" i="3" s="1"/>
  <c r="BB94" i="3"/>
  <c r="BB404" i="3" s="1"/>
  <c r="S109" i="17" s="1"/>
  <c r="AN82" i="3"/>
  <c r="BB343" i="3"/>
  <c r="BB303" i="3"/>
  <c r="BB298" i="3"/>
  <c r="AN226" i="3"/>
  <c r="AN225" i="3"/>
  <c r="AN73" i="3"/>
  <c r="BB33" i="3"/>
  <c r="BB229" i="3"/>
  <c r="AN168" i="3"/>
  <c r="AP273" i="3"/>
  <c r="AN323" i="3"/>
  <c r="AP200" i="3"/>
  <c r="AP339" i="3"/>
  <c r="AP50" i="3"/>
  <c r="BB64" i="3"/>
  <c r="BB398" i="3" s="1"/>
  <c r="S103" i="17" s="1"/>
  <c r="AP60" i="3"/>
  <c r="BB357" i="3"/>
  <c r="AN126" i="3"/>
  <c r="AP64" i="3"/>
  <c r="AP398" i="3" s="1"/>
  <c r="AP16" i="3"/>
  <c r="AN24" i="3"/>
  <c r="BB74" i="3"/>
  <c r="AP40" i="3"/>
  <c r="BB124" i="3"/>
  <c r="BB150" i="3"/>
  <c r="BB48" i="3"/>
  <c r="AN76" i="3"/>
  <c r="AP125" i="3"/>
  <c r="AP170" i="3"/>
  <c r="AP415" i="3" s="1"/>
  <c r="BB62" i="3"/>
  <c r="AN64" i="3"/>
  <c r="AN398" i="3" s="1"/>
  <c r="AP255" i="3"/>
  <c r="BB34" i="3"/>
  <c r="AN60" i="3"/>
  <c r="AP77" i="3"/>
  <c r="BB132" i="3"/>
  <c r="BB44" i="3"/>
  <c r="BB390" i="3" s="1"/>
  <c r="S95" i="17" s="1"/>
  <c r="AN56" i="3"/>
  <c r="AN112" i="3"/>
  <c r="M10" i="24"/>
  <c r="M73" i="24" s="1"/>
  <c r="M123" i="24" s="1"/>
  <c r="M456" i="11"/>
  <c r="M9" i="24" s="1"/>
  <c r="J10" i="24"/>
  <c r="J73" i="24" s="1"/>
  <c r="J123" i="24" s="1"/>
  <c r="J456" i="11"/>
  <c r="J9" i="24" s="1"/>
  <c r="H10" i="27"/>
  <c r="H73" i="27" s="1"/>
  <c r="H124" i="27" s="1"/>
  <c r="H456" i="5"/>
  <c r="H9" i="27" s="1"/>
  <c r="S10" i="24"/>
  <c r="S73" i="24" s="1"/>
  <c r="S123" i="24" s="1"/>
  <c r="S456" i="11"/>
  <c r="S9" i="24" s="1"/>
  <c r="J10" i="29"/>
  <c r="J456" i="7"/>
  <c r="J9" i="29" s="1"/>
  <c r="N10" i="29"/>
  <c r="N456" i="7"/>
  <c r="N9" i="29" s="1"/>
  <c r="F10" i="29"/>
  <c r="F456" i="7"/>
  <c r="F9" i="29" s="1"/>
  <c r="P10" i="24"/>
  <c r="P73" i="24" s="1"/>
  <c r="P123" i="24" s="1"/>
  <c r="P456" i="11"/>
  <c r="P9" i="24" s="1"/>
  <c r="H10" i="24"/>
  <c r="H73" i="24" s="1"/>
  <c r="H123" i="24" s="1"/>
  <c r="H456" i="11"/>
  <c r="H9" i="24" s="1"/>
  <c r="K10" i="25"/>
  <c r="K73" i="25" s="1"/>
  <c r="K124" i="25" s="1"/>
  <c r="K456" i="9"/>
  <c r="L10" i="26"/>
  <c r="L73" i="26" s="1"/>
  <c r="L124" i="26" s="1"/>
  <c r="L456" i="6"/>
  <c r="L9" i="26" s="1"/>
  <c r="I10" i="24"/>
  <c r="I73" i="24" s="1"/>
  <c r="I123" i="24" s="1"/>
  <c r="I456" i="11"/>
  <c r="I9" i="24" s="1"/>
  <c r="O10" i="24"/>
  <c r="O73" i="24" s="1"/>
  <c r="O123" i="24" s="1"/>
  <c r="O456" i="11"/>
  <c r="O9" i="24" s="1"/>
  <c r="Q10" i="24"/>
  <c r="Q73" i="24" s="1"/>
  <c r="Q123" i="24" s="1"/>
  <c r="Q456" i="11"/>
  <c r="Q9" i="24" s="1"/>
  <c r="G10" i="24"/>
  <c r="G73" i="24" s="1"/>
  <c r="G123" i="24" s="1"/>
  <c r="G456" i="11"/>
  <c r="G9" i="24" s="1"/>
  <c r="R10" i="29"/>
  <c r="R456" i="7"/>
  <c r="R9" i="29" s="1"/>
  <c r="R10" i="24"/>
  <c r="R73" i="24" s="1"/>
  <c r="R123" i="24" s="1"/>
  <c r="R456" i="11"/>
  <c r="R9" i="24" s="1"/>
  <c r="L10" i="24"/>
  <c r="L73" i="24" s="1"/>
  <c r="L123" i="24" s="1"/>
  <c r="L456" i="11"/>
  <c r="L9" i="24" s="1"/>
  <c r="K10" i="24"/>
  <c r="K73" i="24" s="1"/>
  <c r="K123" i="24" s="1"/>
  <c r="K456" i="11"/>
  <c r="K9" i="24" s="1"/>
  <c r="F10" i="24"/>
  <c r="F73" i="24" s="1"/>
  <c r="F123" i="24" s="1"/>
  <c r="F456" i="11"/>
  <c r="F9" i="24" s="1"/>
  <c r="I10" i="26"/>
  <c r="I73" i="26" s="1"/>
  <c r="I124" i="26" s="1"/>
  <c r="I456" i="6"/>
  <c r="I9" i="26" s="1"/>
  <c r="S10" i="28"/>
  <c r="S73" i="28" s="1"/>
  <c r="S124" i="28" s="1"/>
  <c r="S456" i="8"/>
  <c r="S9" i="28" s="1"/>
  <c r="N10" i="24"/>
  <c r="N73" i="24" s="1"/>
  <c r="N123" i="24" s="1"/>
  <c r="N456" i="11"/>
  <c r="N9" i="24" s="1"/>
  <c r="E456" i="11"/>
  <c r="E456" i="10"/>
  <c r="E456" i="8"/>
  <c r="E456" i="6"/>
  <c r="E456" i="9"/>
  <c r="F456" i="4"/>
  <c r="M456" i="4"/>
  <c r="P456" i="4"/>
  <c r="K456" i="4"/>
  <c r="I456" i="4"/>
  <c r="R456" i="4"/>
  <c r="J456" i="4"/>
  <c r="O456" i="4"/>
  <c r="H456" i="4"/>
  <c r="S456" i="4"/>
  <c r="N456" i="4"/>
  <c r="L456" i="4"/>
  <c r="Q456" i="4"/>
  <c r="R386" i="2"/>
  <c r="M386" i="2"/>
  <c r="Q386" i="2"/>
  <c r="O386" i="2"/>
  <c r="F386" i="2"/>
  <c r="F9" i="16" s="1"/>
  <c r="J386" i="2"/>
  <c r="G386" i="2"/>
  <c r="P386" i="2"/>
  <c r="N386" i="2"/>
  <c r="L386" i="2"/>
  <c r="H386" i="2"/>
  <c r="I386" i="2"/>
  <c r="K386" i="2"/>
  <c r="S458" i="2"/>
  <c r="S386" i="2"/>
  <c r="E386" i="2"/>
  <c r="E457" i="2" s="1"/>
  <c r="M454" i="2"/>
  <c r="M463" i="2" s="1"/>
  <c r="Q454" i="2"/>
  <c r="Q463" i="2" s="1"/>
  <c r="O454" i="2"/>
  <c r="O463" i="2" s="1"/>
  <c r="F454" i="2"/>
  <c r="F463" i="2" s="1"/>
  <c r="J454" i="2"/>
  <c r="J463" i="2" s="1"/>
  <c r="G454" i="2"/>
  <c r="G463" i="2" s="1"/>
  <c r="R454" i="2"/>
  <c r="R463" i="2" s="1"/>
  <c r="P458" i="2"/>
  <c r="N454" i="2"/>
  <c r="N463" i="2" s="1"/>
  <c r="L454" i="2"/>
  <c r="L463" i="2" s="1"/>
  <c r="H458" i="2"/>
  <c r="I454" i="2"/>
  <c r="I463" i="2" s="1"/>
  <c r="K454" i="2"/>
  <c r="K463" i="2" s="1"/>
  <c r="S504" i="7"/>
  <c r="S10" i="29"/>
  <c r="L504" i="7"/>
  <c r="L10" i="29"/>
  <c r="M504" i="7"/>
  <c r="M10" i="29"/>
  <c r="I499" i="7"/>
  <c r="I507" i="7" s="1"/>
  <c r="I10" i="29"/>
  <c r="Q499" i="7"/>
  <c r="Q507" i="7" s="1"/>
  <c r="Q10" i="29"/>
  <c r="P504" i="7"/>
  <c r="P10" i="29"/>
  <c r="K499" i="7"/>
  <c r="K507" i="7" s="1"/>
  <c r="K10" i="29"/>
  <c r="O499" i="7"/>
  <c r="O507" i="7" s="1"/>
  <c r="O10" i="29"/>
  <c r="G499" i="7"/>
  <c r="G507" i="7" s="1"/>
  <c r="G10" i="29"/>
  <c r="H504" i="7"/>
  <c r="H10" i="29"/>
  <c r="E504" i="7"/>
  <c r="L499" i="8"/>
  <c r="L507" i="8" s="1"/>
  <c r="L10" i="28"/>
  <c r="L73" i="28" s="1"/>
  <c r="L124" i="28" s="1"/>
  <c r="K499" i="8"/>
  <c r="K507" i="8" s="1"/>
  <c r="K10" i="28"/>
  <c r="K73" i="28" s="1"/>
  <c r="K124" i="28" s="1"/>
  <c r="G499" i="8"/>
  <c r="G507" i="8" s="1"/>
  <c r="G10" i="28"/>
  <c r="G73" i="28" s="1"/>
  <c r="G124" i="28" s="1"/>
  <c r="O499" i="8"/>
  <c r="O507" i="8" s="1"/>
  <c r="O10" i="28"/>
  <c r="O73" i="28" s="1"/>
  <c r="O124" i="28" s="1"/>
  <c r="J499" i="8"/>
  <c r="J507" i="8" s="1"/>
  <c r="J10" i="28"/>
  <c r="J73" i="28" s="1"/>
  <c r="J124" i="28" s="1"/>
  <c r="Q499" i="8"/>
  <c r="Q507" i="8" s="1"/>
  <c r="Q10" i="28"/>
  <c r="Q73" i="28" s="1"/>
  <c r="Q124" i="28" s="1"/>
  <c r="R499" i="8"/>
  <c r="R507" i="8" s="1"/>
  <c r="R10" i="28"/>
  <c r="R73" i="28" s="1"/>
  <c r="R124" i="28" s="1"/>
  <c r="P504" i="8"/>
  <c r="P10" i="28"/>
  <c r="P73" i="28" s="1"/>
  <c r="P124" i="28" s="1"/>
  <c r="M504" i="8"/>
  <c r="M10" i="28"/>
  <c r="M73" i="28" s="1"/>
  <c r="M124" i="28" s="1"/>
  <c r="N499" i="8"/>
  <c r="N507" i="8" s="1"/>
  <c r="N10" i="28"/>
  <c r="N73" i="28" s="1"/>
  <c r="N124" i="28" s="1"/>
  <c r="I499" i="8"/>
  <c r="I507" i="8" s="1"/>
  <c r="I10" i="28"/>
  <c r="I73" i="28" s="1"/>
  <c r="I124" i="28" s="1"/>
  <c r="H499" i="8"/>
  <c r="H507" i="8" s="1"/>
  <c r="H10" i="28"/>
  <c r="H73" i="28" s="1"/>
  <c r="H124" i="28" s="1"/>
  <c r="F499" i="8"/>
  <c r="F507" i="8" s="1"/>
  <c r="F10" i="28"/>
  <c r="F73" i="28" s="1"/>
  <c r="F124" i="28" s="1"/>
  <c r="O504" i="5"/>
  <c r="O10" i="27"/>
  <c r="O73" i="27" s="1"/>
  <c r="O124" i="27" s="1"/>
  <c r="S499" i="5"/>
  <c r="S507" i="5" s="1"/>
  <c r="S10" i="27"/>
  <c r="S73" i="27" s="1"/>
  <c r="S124" i="27" s="1"/>
  <c r="R499" i="5"/>
  <c r="R507" i="5" s="1"/>
  <c r="R10" i="27"/>
  <c r="R73" i="27" s="1"/>
  <c r="R124" i="27" s="1"/>
  <c r="L499" i="5"/>
  <c r="L507" i="5" s="1"/>
  <c r="L10" i="27"/>
  <c r="L73" i="27" s="1"/>
  <c r="L124" i="27" s="1"/>
  <c r="K499" i="5"/>
  <c r="K507" i="5" s="1"/>
  <c r="K10" i="27"/>
  <c r="K73" i="27" s="1"/>
  <c r="K124" i="27" s="1"/>
  <c r="P499" i="5"/>
  <c r="P507" i="5" s="1"/>
  <c r="P10" i="27"/>
  <c r="P73" i="27" s="1"/>
  <c r="P124" i="27" s="1"/>
  <c r="I504" i="5"/>
  <c r="I10" i="27"/>
  <c r="I73" i="27" s="1"/>
  <c r="I124" i="27" s="1"/>
  <c r="M499" i="5"/>
  <c r="M507" i="5" s="1"/>
  <c r="M10" i="27"/>
  <c r="M73" i="27" s="1"/>
  <c r="M124" i="27" s="1"/>
  <c r="J499" i="5"/>
  <c r="J507" i="5" s="1"/>
  <c r="J10" i="27"/>
  <c r="J73" i="27" s="1"/>
  <c r="J124" i="27" s="1"/>
  <c r="Q504" i="5"/>
  <c r="Q10" i="27"/>
  <c r="Q73" i="27" s="1"/>
  <c r="Q124" i="27" s="1"/>
  <c r="N504" i="5"/>
  <c r="N10" i="27"/>
  <c r="N73" i="27" s="1"/>
  <c r="N124" i="27" s="1"/>
  <c r="G499" i="5"/>
  <c r="G507" i="5" s="1"/>
  <c r="G10" i="27"/>
  <c r="G73" i="27" s="1"/>
  <c r="G124" i="27" s="1"/>
  <c r="F504" i="5"/>
  <c r="F10" i="27"/>
  <c r="F73" i="27" s="1"/>
  <c r="F124" i="27" s="1"/>
  <c r="E499" i="5"/>
  <c r="E507" i="5" s="1"/>
  <c r="Q499" i="6"/>
  <c r="Q507" i="6" s="1"/>
  <c r="Q10" i="26"/>
  <c r="Q73" i="26" s="1"/>
  <c r="Q124" i="26" s="1"/>
  <c r="J499" i="6"/>
  <c r="J507" i="6" s="1"/>
  <c r="J10" i="26"/>
  <c r="J73" i="26" s="1"/>
  <c r="J124" i="26" s="1"/>
  <c r="P499" i="6"/>
  <c r="P507" i="6" s="1"/>
  <c r="P10" i="26"/>
  <c r="P73" i="26" s="1"/>
  <c r="P124" i="26" s="1"/>
  <c r="K504" i="6"/>
  <c r="K10" i="26"/>
  <c r="K73" i="26" s="1"/>
  <c r="K124" i="26" s="1"/>
  <c r="M499" i="6"/>
  <c r="M507" i="6" s="1"/>
  <c r="M10" i="26"/>
  <c r="M73" i="26" s="1"/>
  <c r="M124" i="26" s="1"/>
  <c r="S504" i="6"/>
  <c r="S10" i="26"/>
  <c r="S73" i="26" s="1"/>
  <c r="S124" i="26" s="1"/>
  <c r="O499" i="6"/>
  <c r="O507" i="6" s="1"/>
  <c r="O10" i="26"/>
  <c r="O73" i="26" s="1"/>
  <c r="O124" i="26" s="1"/>
  <c r="R499" i="6"/>
  <c r="R507" i="6" s="1"/>
  <c r="R10" i="26"/>
  <c r="R73" i="26" s="1"/>
  <c r="R124" i="26" s="1"/>
  <c r="G499" i="6"/>
  <c r="G507" i="6" s="1"/>
  <c r="G10" i="26"/>
  <c r="G73" i="26" s="1"/>
  <c r="G124" i="26" s="1"/>
  <c r="N499" i="6"/>
  <c r="N507" i="6" s="1"/>
  <c r="N10" i="26"/>
  <c r="N73" i="26" s="1"/>
  <c r="N124" i="26" s="1"/>
  <c r="H499" i="6"/>
  <c r="H507" i="6" s="1"/>
  <c r="H10" i="26"/>
  <c r="H73" i="26" s="1"/>
  <c r="H124" i="26" s="1"/>
  <c r="F499" i="6"/>
  <c r="F507" i="6" s="1"/>
  <c r="F10" i="26"/>
  <c r="F73" i="26" s="1"/>
  <c r="F124" i="26" s="1"/>
  <c r="J504" i="9"/>
  <c r="J10" i="25"/>
  <c r="J73" i="25" s="1"/>
  <c r="J124" i="25" s="1"/>
  <c r="M499" i="9"/>
  <c r="M507" i="9" s="1"/>
  <c r="M10" i="25"/>
  <c r="M73" i="25" s="1"/>
  <c r="M124" i="25" s="1"/>
  <c r="P504" i="9"/>
  <c r="P10" i="25"/>
  <c r="P73" i="25" s="1"/>
  <c r="P124" i="25" s="1"/>
  <c r="Q499" i="9"/>
  <c r="Q507" i="9" s="1"/>
  <c r="Q10" i="25"/>
  <c r="Q73" i="25" s="1"/>
  <c r="Q124" i="25" s="1"/>
  <c r="G499" i="9"/>
  <c r="G507" i="9" s="1"/>
  <c r="G10" i="25"/>
  <c r="G73" i="25" s="1"/>
  <c r="G124" i="25" s="1"/>
  <c r="I499" i="9"/>
  <c r="I507" i="9" s="1"/>
  <c r="I10" i="25"/>
  <c r="I73" i="25" s="1"/>
  <c r="I124" i="25" s="1"/>
  <c r="H504" i="9"/>
  <c r="H10" i="25"/>
  <c r="H73" i="25" s="1"/>
  <c r="H124" i="25" s="1"/>
  <c r="O499" i="9"/>
  <c r="O507" i="9" s="1"/>
  <c r="O10" i="25"/>
  <c r="O73" i="25" s="1"/>
  <c r="O124" i="25" s="1"/>
  <c r="R504" i="9"/>
  <c r="R10" i="25"/>
  <c r="R73" i="25" s="1"/>
  <c r="R124" i="25" s="1"/>
  <c r="N499" i="9"/>
  <c r="N507" i="9" s="1"/>
  <c r="N10" i="25"/>
  <c r="N73" i="25" s="1"/>
  <c r="N124" i="25" s="1"/>
  <c r="L504" i="9"/>
  <c r="L10" i="25"/>
  <c r="L73" i="25" s="1"/>
  <c r="L124" i="25" s="1"/>
  <c r="S499" i="9"/>
  <c r="S507" i="9" s="1"/>
  <c r="S10" i="25"/>
  <c r="S73" i="25" s="1"/>
  <c r="S124" i="25" s="1"/>
  <c r="F499" i="9"/>
  <c r="F507" i="9" s="1"/>
  <c r="F10" i="25"/>
  <c r="F73" i="25" s="1"/>
  <c r="F124" i="25" s="1"/>
  <c r="M499" i="10"/>
  <c r="M507" i="10" s="1"/>
  <c r="M10" i="23"/>
  <c r="M73" i="23" s="1"/>
  <c r="M124" i="23" s="1"/>
  <c r="O504" i="10"/>
  <c r="O10" i="23"/>
  <c r="O73" i="23" s="1"/>
  <c r="O124" i="23" s="1"/>
  <c r="L504" i="10"/>
  <c r="L10" i="23"/>
  <c r="L73" i="23" s="1"/>
  <c r="L124" i="23" s="1"/>
  <c r="P504" i="10"/>
  <c r="P10" i="23"/>
  <c r="P73" i="23" s="1"/>
  <c r="P124" i="23" s="1"/>
  <c r="G499" i="10"/>
  <c r="G507" i="10" s="1"/>
  <c r="G10" i="23"/>
  <c r="G73" i="23" s="1"/>
  <c r="G124" i="23" s="1"/>
  <c r="K499" i="10"/>
  <c r="K507" i="10" s="1"/>
  <c r="K10" i="23"/>
  <c r="K73" i="23" s="1"/>
  <c r="K124" i="23" s="1"/>
  <c r="S499" i="10"/>
  <c r="S507" i="10" s="1"/>
  <c r="S10" i="23"/>
  <c r="S73" i="23" s="1"/>
  <c r="S124" i="23" s="1"/>
  <c r="Q499" i="10"/>
  <c r="Q507" i="10" s="1"/>
  <c r="Q10" i="23"/>
  <c r="Q73" i="23" s="1"/>
  <c r="Q124" i="23" s="1"/>
  <c r="R504" i="10"/>
  <c r="R10" i="23"/>
  <c r="R73" i="23" s="1"/>
  <c r="R124" i="23" s="1"/>
  <c r="N499" i="10"/>
  <c r="N507" i="10" s="1"/>
  <c r="N10" i="23"/>
  <c r="N73" i="23" s="1"/>
  <c r="N124" i="23" s="1"/>
  <c r="I499" i="10"/>
  <c r="I507" i="10" s="1"/>
  <c r="I10" i="23"/>
  <c r="I73" i="23" s="1"/>
  <c r="I124" i="23" s="1"/>
  <c r="H499" i="10"/>
  <c r="H507" i="10" s="1"/>
  <c r="H10" i="23"/>
  <c r="H73" i="23" s="1"/>
  <c r="H124" i="23" s="1"/>
  <c r="J504" i="10"/>
  <c r="J10" i="23"/>
  <c r="J73" i="23" s="1"/>
  <c r="J124" i="23" s="1"/>
  <c r="F504" i="10"/>
  <c r="F10" i="23"/>
  <c r="F73" i="23" s="1"/>
  <c r="F124" i="23" s="1"/>
  <c r="P499" i="11"/>
  <c r="P507" i="11" s="1"/>
  <c r="H504" i="11"/>
  <c r="I499" i="11"/>
  <c r="I507" i="11" s="1"/>
  <c r="O504" i="11"/>
  <c r="Q499" i="11"/>
  <c r="Q507" i="11" s="1"/>
  <c r="G499" i="11"/>
  <c r="G507" i="11" s="1"/>
  <c r="R499" i="11"/>
  <c r="R507" i="11" s="1"/>
  <c r="L499" i="11"/>
  <c r="L507" i="11" s="1"/>
  <c r="K499" i="11"/>
  <c r="K507" i="11" s="1"/>
  <c r="N499" i="11"/>
  <c r="N507" i="11" s="1"/>
  <c r="M499" i="11"/>
  <c r="M507" i="11" s="1"/>
  <c r="J499" i="11"/>
  <c r="J507" i="11" s="1"/>
  <c r="S504" i="11"/>
  <c r="F499" i="11"/>
  <c r="F507" i="11" s="1"/>
  <c r="G115" i="22"/>
  <c r="G129" i="22" s="1"/>
  <c r="M499" i="4"/>
  <c r="M507" i="4" s="1"/>
  <c r="M115" i="22"/>
  <c r="M129" i="22" s="1"/>
  <c r="P499" i="4"/>
  <c r="P507" i="4" s="1"/>
  <c r="P115" i="22"/>
  <c r="P129" i="22" s="1"/>
  <c r="K499" i="4"/>
  <c r="K507" i="4" s="1"/>
  <c r="K115" i="22"/>
  <c r="K129" i="22" s="1"/>
  <c r="I504" i="4"/>
  <c r="I115" i="22"/>
  <c r="I129" i="22" s="1"/>
  <c r="R504" i="4"/>
  <c r="R115" i="22"/>
  <c r="R129" i="22" s="1"/>
  <c r="J499" i="4"/>
  <c r="J507" i="4" s="1"/>
  <c r="J115" i="22"/>
  <c r="J129" i="22" s="1"/>
  <c r="H499" i="4"/>
  <c r="H507" i="4" s="1"/>
  <c r="H115" i="22"/>
  <c r="H129" i="22" s="1"/>
  <c r="S499" i="4"/>
  <c r="S507" i="4" s="1"/>
  <c r="S115" i="22"/>
  <c r="S129" i="22" s="1"/>
  <c r="N499" i="4"/>
  <c r="N507" i="4" s="1"/>
  <c r="N115" i="22"/>
  <c r="N129" i="22" s="1"/>
  <c r="L504" i="4"/>
  <c r="L115" i="22"/>
  <c r="L129" i="22" s="1"/>
  <c r="O499" i="4"/>
  <c r="O507" i="4" s="1"/>
  <c r="O115" i="22"/>
  <c r="O129" i="22" s="1"/>
  <c r="Q499" i="4"/>
  <c r="Q507" i="4" s="1"/>
  <c r="Q115" i="22"/>
  <c r="Q129" i="22" s="1"/>
  <c r="F499" i="4"/>
  <c r="F507" i="4" s="1"/>
  <c r="E504" i="4"/>
  <c r="AY166" i="2"/>
  <c r="AY229" i="2"/>
  <c r="AY308" i="2"/>
  <c r="AY364" i="2"/>
  <c r="AY43" i="2"/>
  <c r="AY149" i="2"/>
  <c r="AY285" i="2"/>
  <c r="AX132" i="2"/>
  <c r="BB301" i="2"/>
  <c r="AX90" i="2"/>
  <c r="AX101" i="2"/>
  <c r="AX332" i="2"/>
  <c r="BB320" i="2"/>
  <c r="AP229" i="2"/>
  <c r="AY339" i="2"/>
  <c r="BB242" i="2"/>
  <c r="BA271" i="2"/>
  <c r="BA231" i="2"/>
  <c r="AT159" i="2"/>
  <c r="BA25" i="2"/>
  <c r="AT146" i="2"/>
  <c r="AT369" i="2"/>
  <c r="AS144" i="2"/>
  <c r="AS367" i="2"/>
  <c r="AZ255" i="2"/>
  <c r="AZ280" i="2"/>
  <c r="AW80" i="2"/>
  <c r="AV352" i="2"/>
  <c r="AZ184" i="2"/>
  <c r="AS8" i="2"/>
  <c r="AS431" i="2" s="1"/>
  <c r="J136" i="16" s="1"/>
  <c r="AW292" i="2"/>
  <c r="AU223" i="2"/>
  <c r="AW71" i="2"/>
  <c r="AN228" i="2"/>
  <c r="AT272" i="2"/>
  <c r="AU88" i="2"/>
  <c r="AU296" i="2"/>
  <c r="AV111" i="2"/>
  <c r="AN92" i="2"/>
  <c r="AN421" i="2" s="1"/>
  <c r="AZ105" i="2"/>
  <c r="AZ327" i="2"/>
  <c r="AU31" i="2"/>
  <c r="AU340" i="2"/>
  <c r="AU36" i="2"/>
  <c r="AY187" i="2"/>
  <c r="AX250" i="2"/>
  <c r="AW176" i="2"/>
  <c r="AN349" i="2"/>
  <c r="AZ351" i="2"/>
  <c r="AU183" i="2"/>
  <c r="AT55" i="2"/>
  <c r="AN164" i="2"/>
  <c r="AZ256" i="2"/>
  <c r="AU56" i="2"/>
  <c r="AU396" i="2" s="1"/>
  <c r="L101" i="16" s="1"/>
  <c r="AU367" i="2"/>
  <c r="AU71" i="2"/>
  <c r="AW103" i="2"/>
  <c r="AZ81" i="2"/>
  <c r="AV311" i="2"/>
  <c r="AN148" i="2"/>
  <c r="AU79" i="2"/>
  <c r="AU267" i="2"/>
  <c r="AY267" i="2"/>
  <c r="AY179" i="2"/>
  <c r="BB345" i="2"/>
  <c r="AO19" i="2"/>
  <c r="AO429" i="2" s="1"/>
  <c r="AT255" i="2"/>
  <c r="AT197" i="2"/>
  <c r="BA325" i="2"/>
  <c r="AT236" i="2"/>
  <c r="BA27" i="2"/>
  <c r="BA402" i="2" s="1"/>
  <c r="R107" i="16" s="1"/>
  <c r="AS178" i="2"/>
  <c r="AS114" i="2"/>
  <c r="AS50" i="2"/>
  <c r="AS341" i="2"/>
  <c r="AS330" i="2"/>
  <c r="AS266" i="2"/>
  <c r="AT304" i="2"/>
  <c r="BA169" i="2"/>
  <c r="AS56" i="2"/>
  <c r="AR287" i="2"/>
  <c r="BA143" i="2"/>
  <c r="AS349" i="2"/>
  <c r="AS83" i="2"/>
  <c r="AS122" i="2"/>
  <c r="AS40" i="2"/>
  <c r="AS333" i="2"/>
  <c r="AZ335" i="2"/>
  <c r="AZ55" i="2"/>
  <c r="AS315" i="2"/>
  <c r="AZ248" i="2"/>
  <c r="AZ56" i="2"/>
  <c r="AZ399" i="2" s="1"/>
  <c r="Q104" i="16" s="1"/>
  <c r="AW343" i="2"/>
  <c r="AS31" i="2"/>
  <c r="AS99" i="2"/>
  <c r="AZ312" i="2"/>
  <c r="AZ144" i="2"/>
  <c r="AZ183" i="2"/>
  <c r="AZ39" i="2"/>
  <c r="AZ216" i="2"/>
  <c r="AW48" i="2"/>
  <c r="AZ343" i="2"/>
  <c r="AZ57" i="2"/>
  <c r="AU295" i="2"/>
  <c r="AZ204" i="2"/>
  <c r="AU356" i="2"/>
  <c r="AU15" i="2"/>
  <c r="AU428" i="2" s="1"/>
  <c r="L133" i="16" s="1"/>
  <c r="AY27" i="2"/>
  <c r="AY402" i="2" s="1"/>
  <c r="P107" i="16" s="1"/>
  <c r="AY164" i="2"/>
  <c r="BA197" i="2"/>
  <c r="BA260" i="2"/>
  <c r="BA314" i="2"/>
  <c r="BA41" i="2"/>
  <c r="AT375" i="2"/>
  <c r="AT47" i="2"/>
  <c r="AT391" i="2" s="1"/>
  <c r="K96" i="16" s="1"/>
  <c r="BA177" i="2"/>
  <c r="AT274" i="2"/>
  <c r="AT296" i="2"/>
  <c r="AS231" i="2"/>
  <c r="AS164" i="2"/>
  <c r="AS335" i="2"/>
  <c r="AT7" i="2"/>
  <c r="AS224" i="2"/>
  <c r="AZ128" i="2"/>
  <c r="AZ48" i="2"/>
  <c r="AW335" i="2"/>
  <c r="AW15" i="2"/>
  <c r="AW428" i="2" s="1"/>
  <c r="N133" i="16" s="1"/>
  <c r="AU136" i="2"/>
  <c r="AN221" i="2"/>
  <c r="AW319" i="2"/>
  <c r="AZ167" i="2"/>
  <c r="AZ31" i="2"/>
  <c r="AN36" i="2"/>
  <c r="AU208" i="2"/>
  <c r="AZ24" i="2"/>
  <c r="AU255" i="2"/>
  <c r="AU23" i="2"/>
  <c r="AW311" i="2"/>
  <c r="AZ41" i="2"/>
  <c r="AW223" i="2"/>
  <c r="AU148" i="2"/>
  <c r="AU164" i="2"/>
  <c r="AU351" i="2"/>
  <c r="AX100" i="2"/>
  <c r="AX93" i="2"/>
  <c r="AX413" i="2" s="1"/>
  <c r="O118" i="16" s="1"/>
  <c r="BB176" i="2"/>
  <c r="BB187" i="2"/>
  <c r="BB19" i="2"/>
  <c r="BB429" i="2" s="1"/>
  <c r="BB269" i="2"/>
  <c r="BB354" i="2"/>
  <c r="BA140" i="2"/>
  <c r="BA241" i="2"/>
  <c r="AT370" i="2"/>
  <c r="BB314" i="2"/>
  <c r="AT363" i="2"/>
  <c r="AT341" i="2"/>
  <c r="AT340" i="2"/>
  <c r="BB368" i="2"/>
  <c r="AT339" i="2"/>
  <c r="AT27" i="2"/>
  <c r="AT402" i="2" s="1"/>
  <c r="K107" i="16" s="1"/>
  <c r="AT119" i="2"/>
  <c r="AT264" i="2"/>
  <c r="AT24" i="2"/>
  <c r="AT5" i="2"/>
  <c r="AT53" i="2"/>
  <c r="AT338" i="2"/>
  <c r="AS288" i="2"/>
  <c r="AS296" i="2"/>
  <c r="AS311" i="2"/>
  <c r="AS192" i="2"/>
  <c r="AZ295" i="2"/>
  <c r="AU44" i="2"/>
  <c r="AU390" i="2" s="1"/>
  <c r="L95" i="16" s="1"/>
  <c r="AU184" i="2"/>
  <c r="AN341" i="2"/>
  <c r="AU247" i="2"/>
  <c r="AV15" i="2"/>
  <c r="AV428" i="2" s="1"/>
  <c r="M133" i="16" s="1"/>
  <c r="AZ185" i="2"/>
  <c r="AZ17" i="2"/>
  <c r="AW199" i="2"/>
  <c r="AU236" i="2"/>
  <c r="AU252" i="2"/>
  <c r="AU20" i="2"/>
  <c r="AX164" i="2"/>
  <c r="AX76" i="2"/>
  <c r="AX74" i="2"/>
  <c r="AX168" i="2"/>
  <c r="AT18" i="2"/>
  <c r="AT293" i="2"/>
  <c r="AZ169" i="2"/>
  <c r="AU135" i="2"/>
  <c r="AU299" i="2"/>
  <c r="AU124" i="2"/>
  <c r="AU143" i="2"/>
  <c r="AY83" i="2"/>
  <c r="AX331" i="2"/>
  <c r="AY283" i="2"/>
  <c r="AX123" i="2"/>
  <c r="AX408" i="2" s="1"/>
  <c r="O113" i="16" s="1"/>
  <c r="AX346" i="2"/>
  <c r="AX154" i="2"/>
  <c r="AX181" i="2"/>
  <c r="AX155" i="2"/>
  <c r="AY293" i="2"/>
  <c r="AX354" i="2"/>
  <c r="AX336" i="2"/>
  <c r="BB226" i="2"/>
  <c r="BB201" i="2"/>
  <c r="BB93" i="2"/>
  <c r="BB413" i="2" s="1"/>
  <c r="S118" i="16" s="1"/>
  <c r="AT162" i="2"/>
  <c r="AT353" i="2"/>
  <c r="AT352" i="2"/>
  <c r="BA319" i="2"/>
  <c r="AT263" i="2"/>
  <c r="AT167" i="2"/>
  <c r="BA15" i="2"/>
  <c r="BA428" i="2" s="1"/>
  <c r="R133" i="16" s="1"/>
  <c r="BA281" i="2"/>
  <c r="AS80" i="2"/>
  <c r="AS314" i="2"/>
  <c r="AR162" i="2"/>
  <c r="AS279" i="2"/>
  <c r="AS340" i="2"/>
  <c r="AT16" i="2"/>
  <c r="AZ119" i="2"/>
  <c r="AZ311" i="2"/>
  <c r="AZ176" i="2"/>
  <c r="AZ104" i="2"/>
  <c r="AZ16" i="2"/>
  <c r="AS232" i="2"/>
  <c r="AW111" i="2"/>
  <c r="AZ368" i="2"/>
  <c r="AZ263" i="2"/>
  <c r="AZ135" i="2"/>
  <c r="AZ376" i="2"/>
  <c r="AZ145" i="2"/>
  <c r="AY237" i="2"/>
  <c r="AY45" i="2"/>
  <c r="AY156" i="2"/>
  <c r="AY365" i="2"/>
  <c r="AY204" i="2"/>
  <c r="AY195" i="2"/>
  <c r="AY157" i="2"/>
  <c r="AY5" i="2"/>
  <c r="AX140" i="2"/>
  <c r="AY19" i="2"/>
  <c r="AY429" i="2" s="1"/>
  <c r="P134" i="16" s="1"/>
  <c r="AY50" i="2"/>
  <c r="BB113" i="2"/>
  <c r="AX219" i="2"/>
  <c r="BB51" i="2"/>
  <c r="BB98" i="2"/>
  <c r="AX361" i="2"/>
  <c r="BA290" i="2"/>
  <c r="BA226" i="2"/>
  <c r="BA162" i="2"/>
  <c r="BA98" i="2"/>
  <c r="BA34" i="2"/>
  <c r="AT227" i="2"/>
  <c r="AT131" i="2"/>
  <c r="AT202" i="2"/>
  <c r="AT138" i="2"/>
  <c r="AT74" i="2"/>
  <c r="AT10" i="2"/>
  <c r="AT290" i="2"/>
  <c r="AT226" i="2"/>
  <c r="BA82" i="2"/>
  <c r="BA95" i="2"/>
  <c r="AT31" i="2"/>
  <c r="AT111" i="2"/>
  <c r="BA153" i="2"/>
  <c r="AT82" i="2"/>
  <c r="AW255" i="2"/>
  <c r="AZ71" i="2"/>
  <c r="AV224" i="2"/>
  <c r="AS32" i="2"/>
  <c r="AS212" i="2"/>
  <c r="AV231" i="2"/>
  <c r="AU87" i="2"/>
  <c r="AN292" i="2"/>
  <c r="AZ344" i="2"/>
  <c r="AT112" i="2"/>
  <c r="AN21" i="2"/>
  <c r="AN430" i="2" s="1"/>
  <c r="AU119" i="2"/>
  <c r="AN220" i="2"/>
  <c r="AZ121" i="2"/>
  <c r="AU228" i="2"/>
  <c r="AU39" i="2"/>
  <c r="AU423" i="2" s="1"/>
  <c r="L128" i="16" s="1"/>
  <c r="AU63" i="2"/>
  <c r="AQ340" i="2"/>
  <c r="AQ372" i="2"/>
  <c r="AQ308" i="2"/>
  <c r="AQ180" i="2"/>
  <c r="AQ52" i="2"/>
  <c r="AQ212" i="2"/>
  <c r="AQ68" i="2"/>
  <c r="AQ268" i="2"/>
  <c r="AQ140" i="2"/>
  <c r="AQ12" i="2"/>
  <c r="AQ356" i="2"/>
  <c r="AQ196" i="2"/>
  <c r="AQ36" i="2"/>
  <c r="AQ324" i="2"/>
  <c r="AQ164" i="2"/>
  <c r="AQ20" i="2"/>
  <c r="AQ276" i="2"/>
  <c r="AQ132" i="2"/>
  <c r="AQ260" i="2"/>
  <c r="AQ116" i="2"/>
  <c r="AQ292" i="2"/>
  <c r="AQ188" i="2"/>
  <c r="AQ44" i="2"/>
  <c r="AQ390" i="2" s="1"/>
  <c r="H95" i="16" s="1"/>
  <c r="AQ244" i="2"/>
  <c r="AQ172" i="2"/>
  <c r="AQ28" i="2"/>
  <c r="AQ228" i="2"/>
  <c r="AQ156" i="2"/>
  <c r="AQ148" i="2"/>
  <c r="AQ284" i="2"/>
  <c r="AQ124" i="2"/>
  <c r="AQ100" i="2"/>
  <c r="AQ252" i="2"/>
  <c r="AQ108" i="2"/>
  <c r="AQ84" i="2"/>
  <c r="AQ60" i="2"/>
  <c r="AQ236" i="2"/>
  <c r="AQ220" i="2"/>
  <c r="AQ204" i="2"/>
  <c r="AQ92" i="2"/>
  <c r="AQ421" i="2" s="1"/>
  <c r="H126" i="16" s="1"/>
  <c r="AQ76" i="2"/>
  <c r="AQ306" i="2"/>
  <c r="AQ288" i="2"/>
  <c r="AQ339" i="2"/>
  <c r="AQ251" i="2"/>
  <c r="AY203" i="2"/>
  <c r="AY356" i="2"/>
  <c r="AY188" i="2"/>
  <c r="AP312" i="2"/>
  <c r="AP216" i="2"/>
  <c r="AP184" i="2"/>
  <c r="AP368" i="2"/>
  <c r="AP136" i="2"/>
  <c r="AP360" i="2"/>
  <c r="AP344" i="2"/>
  <c r="AP145" i="2"/>
  <c r="AP81" i="2"/>
  <c r="AP17" i="2"/>
  <c r="AP56" i="2"/>
  <c r="AP280" i="2"/>
  <c r="AP352" i="2"/>
  <c r="AP168" i="2"/>
  <c r="AP248" i="2"/>
  <c r="AP72" i="2"/>
  <c r="AP24" i="2"/>
  <c r="AP129" i="2"/>
  <c r="AP65" i="2"/>
  <c r="AP422" i="2" s="1"/>
  <c r="G127" i="16" s="1"/>
  <c r="AP40" i="2"/>
  <c r="AP120" i="2"/>
  <c r="AP336" i="2"/>
  <c r="AP152" i="2"/>
  <c r="AP376" i="2"/>
  <c r="AP33" i="2"/>
  <c r="AP200" i="2"/>
  <c r="AP296" i="2"/>
  <c r="AP161" i="2"/>
  <c r="AP264" i="2"/>
  <c r="AP88" i="2"/>
  <c r="AP97" i="2"/>
  <c r="AP104" i="2"/>
  <c r="AP288" i="2"/>
  <c r="AP160" i="2"/>
  <c r="AP32" i="2"/>
  <c r="AP8" i="2"/>
  <c r="AP431" i="2" s="1"/>
  <c r="G136" i="16" s="1"/>
  <c r="AP208" i="2"/>
  <c r="AP80" i="2"/>
  <c r="AP232" i="2"/>
  <c r="AP128" i="2"/>
  <c r="AP272" i="2"/>
  <c r="AP112" i="2"/>
  <c r="AP333" i="2"/>
  <c r="AP205" i="2"/>
  <c r="AP77" i="2"/>
  <c r="AP256" i="2"/>
  <c r="AP96" i="2"/>
  <c r="AP317" i="2"/>
  <c r="AP189" i="2"/>
  <c r="AP61" i="2"/>
  <c r="AP240" i="2"/>
  <c r="AP64" i="2"/>
  <c r="AP398" i="2" s="1"/>
  <c r="G103" i="16" s="1"/>
  <c r="AP224" i="2"/>
  <c r="AP48" i="2"/>
  <c r="AP253" i="2"/>
  <c r="AP93" i="2"/>
  <c r="AP413" i="2" s="1"/>
  <c r="G118" i="16" s="1"/>
  <c r="AP237" i="2"/>
  <c r="AP45" i="2"/>
  <c r="AP192" i="2"/>
  <c r="AP221" i="2"/>
  <c r="AP29" i="2"/>
  <c r="AP176" i="2"/>
  <c r="AP365" i="2"/>
  <c r="AP173" i="2"/>
  <c r="AP13" i="2"/>
  <c r="AP144" i="2"/>
  <c r="AP349" i="2"/>
  <c r="AP157" i="2"/>
  <c r="AP16" i="2"/>
  <c r="AP301" i="2"/>
  <c r="AP141" i="2"/>
  <c r="AP285" i="2"/>
  <c r="AP125" i="2"/>
  <c r="AP328" i="2"/>
  <c r="AP269" i="2"/>
  <c r="AP109" i="2"/>
  <c r="AP202" i="2"/>
  <c r="AQ162" i="2"/>
  <c r="AY192" i="2"/>
  <c r="AX40" i="2"/>
  <c r="AX186" i="2"/>
  <c r="AY146" i="2"/>
  <c r="AY321" i="2"/>
  <c r="AY257" i="2"/>
  <c r="AY352" i="2"/>
  <c r="BB116" i="2"/>
  <c r="BB100" i="2"/>
  <c r="BB356" i="2"/>
  <c r="BB196" i="2"/>
  <c r="BB132" i="2"/>
  <c r="BB324" i="2"/>
  <c r="BB292" i="2"/>
  <c r="BB68" i="2"/>
  <c r="BB244" i="2"/>
  <c r="BB228" i="2"/>
  <c r="BB340" i="2"/>
  <c r="BB148" i="2"/>
  <c r="BB372" i="2"/>
  <c r="BB180" i="2"/>
  <c r="BB308" i="2"/>
  <c r="BB52" i="2"/>
  <c r="BB260" i="2"/>
  <c r="BB164" i="2"/>
  <c r="BB220" i="2"/>
  <c r="BB92" i="2"/>
  <c r="BB421" i="2" s="1"/>
  <c r="S126" i="16" s="1"/>
  <c r="BB276" i="2"/>
  <c r="BB84" i="2"/>
  <c r="BB20" i="2"/>
  <c r="BB268" i="2"/>
  <c r="BB140" i="2"/>
  <c r="BB12" i="2"/>
  <c r="BB156" i="2"/>
  <c r="BB124" i="2"/>
  <c r="BB36" i="2"/>
  <c r="BB284" i="2"/>
  <c r="BB108" i="2"/>
  <c r="BB252" i="2"/>
  <c r="BB76" i="2"/>
  <c r="BB236" i="2"/>
  <c r="BB60" i="2"/>
  <c r="BB204" i="2"/>
  <c r="BB188" i="2"/>
  <c r="BB172" i="2"/>
  <c r="BB212" i="2"/>
  <c r="BB44" i="2"/>
  <c r="BB390" i="2" s="1"/>
  <c r="S95" i="16" s="1"/>
  <c r="BB28" i="2"/>
  <c r="BB136" i="2"/>
  <c r="AX279" i="2"/>
  <c r="AQ239" i="2"/>
  <c r="BB191" i="2"/>
  <c r="AQ61" i="2"/>
  <c r="AY362" i="2"/>
  <c r="BB250" i="2"/>
  <c r="AP210" i="2"/>
  <c r="AQ170" i="2"/>
  <c r="AX309" i="2"/>
  <c r="AO109" i="2"/>
  <c r="BB49" i="2"/>
  <c r="AY12" i="2"/>
  <c r="AO15" i="2"/>
  <c r="AO428" i="2" s="1"/>
  <c r="AP100" i="2"/>
  <c r="AP347" i="2"/>
  <c r="AY259" i="2"/>
  <c r="AQ83" i="2"/>
  <c r="BB43" i="2"/>
  <c r="AP321" i="2"/>
  <c r="AX106" i="2"/>
  <c r="AY66" i="2"/>
  <c r="AY418" i="2" s="1"/>
  <c r="P123" i="16" s="1"/>
  <c r="AY346" i="2"/>
  <c r="BB234" i="2"/>
  <c r="AP194" i="2"/>
  <c r="AQ154" i="2"/>
  <c r="BB332" i="2"/>
  <c r="AX265" i="2"/>
  <c r="AY201" i="2"/>
  <c r="AY137" i="2"/>
  <c r="AY439" i="2" s="1"/>
  <c r="P144" i="16" s="1"/>
  <c r="AY73" i="2"/>
  <c r="AY9" i="2"/>
  <c r="AP71" i="2"/>
  <c r="AQ149" i="2"/>
  <c r="AX352" i="2"/>
  <c r="AX329" i="2"/>
  <c r="AX201" i="2"/>
  <c r="AX137" i="2"/>
  <c r="AX439" i="2" s="1"/>
  <c r="O144" i="16" s="1"/>
  <c r="AX73" i="2"/>
  <c r="AX9" i="2"/>
  <c r="AX128" i="2"/>
  <c r="BB376" i="2"/>
  <c r="AQ104" i="2"/>
  <c r="BB335" i="2"/>
  <c r="AX247" i="2"/>
  <c r="AY199" i="2"/>
  <c r="AP119" i="2"/>
  <c r="BB31" i="2"/>
  <c r="AQ261" i="2"/>
  <c r="AQ115" i="2"/>
  <c r="AY67" i="2"/>
  <c r="BA305" i="2"/>
  <c r="AQ253" i="2"/>
  <c r="AX370" i="2"/>
  <c r="AY330" i="2"/>
  <c r="BA258" i="2"/>
  <c r="BB218" i="2"/>
  <c r="AP178" i="2"/>
  <c r="AQ138" i="2"/>
  <c r="AY337" i="2"/>
  <c r="BB232" i="2"/>
  <c r="AR340" i="2"/>
  <c r="AP375" i="2"/>
  <c r="AQ287" i="2"/>
  <c r="AX239" i="2"/>
  <c r="AQ199" i="2"/>
  <c r="BB151" i="2"/>
  <c r="BA111" i="2"/>
  <c r="AX63" i="2"/>
  <c r="AX23" i="2"/>
  <c r="BA9" i="2"/>
  <c r="AQ117" i="2"/>
  <c r="AX179" i="2"/>
  <c r="BB377" i="2"/>
  <c r="AY184" i="2"/>
  <c r="AT104" i="2"/>
  <c r="AO351" i="2"/>
  <c r="AP332" i="2"/>
  <c r="AR68" i="2"/>
  <c r="AT359" i="2"/>
  <c r="AR319" i="2"/>
  <c r="AR231" i="2"/>
  <c r="BB183" i="2"/>
  <c r="AQ143" i="2"/>
  <c r="AR15" i="2"/>
  <c r="AR428" i="2" s="1"/>
  <c r="I133" i="16" s="1"/>
  <c r="AO164" i="2"/>
  <c r="AP361" i="2"/>
  <c r="AR81" i="2"/>
  <c r="AQ377" i="2"/>
  <c r="AY312" i="2"/>
  <c r="AY232" i="2"/>
  <c r="BA204" i="2"/>
  <c r="AQ312" i="2"/>
  <c r="AQ215" i="2"/>
  <c r="BA167" i="2"/>
  <c r="AQ127" i="2"/>
  <c r="AX79" i="2"/>
  <c r="BB39" i="2"/>
  <c r="BA233" i="2"/>
  <c r="AQ341" i="2"/>
  <c r="AY280" i="2"/>
  <c r="AT200" i="2"/>
  <c r="AT120" i="2"/>
  <c r="AT40" i="2"/>
  <c r="BB184" i="2"/>
  <c r="AR292" i="2"/>
  <c r="AW367" i="2"/>
  <c r="BB327" i="2"/>
  <c r="AT279" i="2"/>
  <c r="BB239" i="2"/>
  <c r="AW191" i="2"/>
  <c r="AS151" i="2"/>
  <c r="AP111" i="2"/>
  <c r="AV63" i="2"/>
  <c r="BA23" i="2"/>
  <c r="BB341" i="2"/>
  <c r="AQ69" i="2"/>
  <c r="AY315" i="2"/>
  <c r="AY368" i="2"/>
  <c r="AT280" i="2"/>
  <c r="AT192" i="2"/>
  <c r="AW120" i="2"/>
  <c r="AV40" i="2"/>
  <c r="AN85" i="2"/>
  <c r="BB168" i="2"/>
  <c r="AR276" i="2"/>
  <c r="BA327" i="2"/>
  <c r="AV279" i="2"/>
  <c r="BA239" i="2"/>
  <c r="AX191" i="2"/>
  <c r="AR151" i="2"/>
  <c r="AZ103" i="2"/>
  <c r="BB63" i="2"/>
  <c r="AW23" i="2"/>
  <c r="AN156" i="2"/>
  <c r="BB325" i="2"/>
  <c r="AQ53" i="2"/>
  <c r="AY168" i="2"/>
  <c r="AZ177" i="2"/>
  <c r="AZ113" i="2"/>
  <c r="BB185" i="2"/>
  <c r="AO28" i="2"/>
  <c r="AP140" i="2"/>
  <c r="AS107" i="2"/>
  <c r="AV351" i="2"/>
  <c r="AP311" i="2"/>
  <c r="AQ223" i="2"/>
  <c r="BA175" i="2"/>
  <c r="AR135" i="2"/>
  <c r="AT87" i="2"/>
  <c r="BA47" i="2"/>
  <c r="BA391" i="2" s="1"/>
  <c r="R96" i="16" s="1"/>
  <c r="BA7" i="2"/>
  <c r="AP169" i="2"/>
  <c r="AS229" i="2"/>
  <c r="AQ33" i="2"/>
  <c r="AQ315" i="2"/>
  <c r="AQ139" i="2"/>
  <c r="AQ5" i="2"/>
  <c r="AQ304" i="2"/>
  <c r="AY178" i="2"/>
  <c r="AQ353" i="2"/>
  <c r="AY300" i="2"/>
  <c r="AY140" i="2"/>
  <c r="AQ160" i="2"/>
  <c r="AY20" i="2"/>
  <c r="AP5" i="2"/>
  <c r="AP292" i="2"/>
  <c r="AP355" i="2"/>
  <c r="AP267" i="2"/>
  <c r="AQ91" i="2"/>
  <c r="AQ354" i="2"/>
  <c r="AY34" i="2"/>
  <c r="AO118" i="2"/>
  <c r="AO211" i="2"/>
  <c r="AO361" i="2"/>
  <c r="AO297" i="2"/>
  <c r="AO233" i="2"/>
  <c r="AO154" i="2"/>
  <c r="AO299" i="2"/>
  <c r="AO343" i="2"/>
  <c r="AO279" i="2"/>
  <c r="AO215" i="2"/>
  <c r="AO145" i="2"/>
  <c r="AO108" i="2"/>
  <c r="AO356" i="2"/>
  <c r="AO292" i="2"/>
  <c r="AO228" i="2"/>
  <c r="AO72" i="2"/>
  <c r="AO291" i="2"/>
  <c r="AO363" i="2"/>
  <c r="AO99" i="2"/>
  <c r="AO345" i="2"/>
  <c r="AO281" i="2"/>
  <c r="AO217" i="2"/>
  <c r="AO90" i="2"/>
  <c r="AO251" i="2"/>
  <c r="AO341" i="2"/>
  <c r="AO327" i="2"/>
  <c r="AO263" i="2"/>
  <c r="AO199" i="2"/>
  <c r="AO17" i="2"/>
  <c r="AO333" i="2"/>
  <c r="AO276" i="2"/>
  <c r="AO212" i="2"/>
  <c r="AO325" i="2"/>
  <c r="AO243" i="2"/>
  <c r="AO331" i="2"/>
  <c r="AO107" i="2"/>
  <c r="AO337" i="2"/>
  <c r="AO273" i="2"/>
  <c r="AO209" i="2"/>
  <c r="AO63" i="2"/>
  <c r="AO227" i="2"/>
  <c r="AO307" i="2"/>
  <c r="AO329" i="2"/>
  <c r="AO265" i="2"/>
  <c r="AO201" i="2"/>
  <c r="AO26" i="2"/>
  <c r="AO203" i="2"/>
  <c r="AO35" i="2"/>
  <c r="AO160" i="2"/>
  <c r="AO32" i="2"/>
  <c r="AO277" i="2"/>
  <c r="AO311" i="2"/>
  <c r="AO183" i="2"/>
  <c r="AO7" i="2"/>
  <c r="AO269" i="2"/>
  <c r="AO324" i="2"/>
  <c r="AO260" i="2"/>
  <c r="AO196" i="2"/>
  <c r="AO52" i="2"/>
  <c r="AO261" i="2"/>
  <c r="AO195" i="2"/>
  <c r="AO163" i="2"/>
  <c r="AO283" i="2"/>
  <c r="AO43" i="2"/>
  <c r="AO321" i="2"/>
  <c r="AO257" i="2"/>
  <c r="AO193" i="2"/>
  <c r="AO371" i="2"/>
  <c r="AO179" i="2"/>
  <c r="AO245" i="2"/>
  <c r="AO367" i="2"/>
  <c r="AO303" i="2"/>
  <c r="AO239" i="2"/>
  <c r="AO175" i="2"/>
  <c r="AO87" i="2"/>
  <c r="AO237" i="2"/>
  <c r="AO316" i="2"/>
  <c r="AO188" i="2"/>
  <c r="AO229" i="2"/>
  <c r="AO355" i="2"/>
  <c r="AO259" i="2"/>
  <c r="AO313" i="2"/>
  <c r="AO249" i="2"/>
  <c r="AO185" i="2"/>
  <c r="AO347" i="2"/>
  <c r="AO213" i="2"/>
  <c r="AO359" i="2"/>
  <c r="AO295" i="2"/>
  <c r="AO231" i="2"/>
  <c r="AO79" i="2"/>
  <c r="AO205" i="2"/>
  <c r="AO372" i="2"/>
  <c r="AO308" i="2"/>
  <c r="AO244" i="2"/>
  <c r="AO180" i="2"/>
  <c r="AO197" i="2"/>
  <c r="AO339" i="2"/>
  <c r="AO115" i="2"/>
  <c r="AO235" i="2"/>
  <c r="AO369" i="2"/>
  <c r="AO305" i="2"/>
  <c r="AO241" i="2"/>
  <c r="AO177" i="2"/>
  <c r="AO113" i="2"/>
  <c r="AO49" i="2"/>
  <c r="AO181" i="2"/>
  <c r="AO287" i="2"/>
  <c r="AO223" i="2"/>
  <c r="AO151" i="2"/>
  <c r="AO71" i="2"/>
  <c r="AO54" i="2"/>
  <c r="AO335" i="2"/>
  <c r="AO47" i="2"/>
  <c r="AO391" i="2" s="1"/>
  <c r="AO172" i="2"/>
  <c r="AO187" i="2"/>
  <c r="AO319" i="2"/>
  <c r="AO44" i="2"/>
  <c r="AO390" i="2" s="1"/>
  <c r="AO268" i="2"/>
  <c r="AO357" i="2"/>
  <c r="AO315" i="2"/>
  <c r="AO127" i="2"/>
  <c r="AO373" i="2"/>
  <c r="AO271" i="2"/>
  <c r="AO236" i="2"/>
  <c r="AO293" i="2"/>
  <c r="AO346" i="2"/>
  <c r="AO282" i="2"/>
  <c r="AO218" i="2"/>
  <c r="AO285" i="2"/>
  <c r="AO353" i="2"/>
  <c r="AO309" i="2"/>
  <c r="AO255" i="2"/>
  <c r="AO220" i="2"/>
  <c r="AO136" i="2"/>
  <c r="AO219" i="2"/>
  <c r="AO289" i="2"/>
  <c r="AO275" i="2"/>
  <c r="AO207" i="2"/>
  <c r="AO81" i="2"/>
  <c r="AO364" i="2"/>
  <c r="AO204" i="2"/>
  <c r="AO8" i="2"/>
  <c r="AO431" i="2" s="1"/>
  <c r="AO51" i="2"/>
  <c r="AO225" i="2"/>
  <c r="AO191" i="2"/>
  <c r="AO348" i="2"/>
  <c r="AO135" i="2"/>
  <c r="AO365" i="2"/>
  <c r="AO332" i="2"/>
  <c r="AO116" i="2"/>
  <c r="AO370" i="2"/>
  <c r="AO298" i="2"/>
  <c r="AO226" i="2"/>
  <c r="AO104" i="2"/>
  <c r="AO362" i="2"/>
  <c r="AO290" i="2"/>
  <c r="AO210" i="2"/>
  <c r="AO111" i="2"/>
  <c r="AO301" i="2"/>
  <c r="AO354" i="2"/>
  <c r="AO274" i="2"/>
  <c r="AO202" i="2"/>
  <c r="AO300" i="2"/>
  <c r="AO330" i="2"/>
  <c r="AO258" i="2"/>
  <c r="AO186" i="2"/>
  <c r="AO114" i="2"/>
  <c r="AO42" i="2"/>
  <c r="AO317" i="2"/>
  <c r="AO322" i="2"/>
  <c r="AO250" i="2"/>
  <c r="AO178" i="2"/>
  <c r="AO106" i="2"/>
  <c r="AO34" i="2"/>
  <c r="AO253" i="2"/>
  <c r="AO140" i="2"/>
  <c r="AO40" i="2"/>
  <c r="AO242" i="2"/>
  <c r="AO50" i="2"/>
  <c r="AO234" i="2"/>
  <c r="AO194" i="2"/>
  <c r="AO168" i="2"/>
  <c r="AO31" i="2"/>
  <c r="AO360" i="2"/>
  <c r="AO296" i="2"/>
  <c r="AO232" i="2"/>
  <c r="AO167" i="2"/>
  <c r="AO75" i="2"/>
  <c r="AO419" i="2" s="1"/>
  <c r="AO170" i="2"/>
  <c r="AO349" i="2"/>
  <c r="AO159" i="2"/>
  <c r="AO12" i="2"/>
  <c r="AO352" i="2"/>
  <c r="AO288" i="2"/>
  <c r="AO224" i="2"/>
  <c r="AO148" i="2"/>
  <c r="AO66" i="2"/>
  <c r="AO418" i="2" s="1"/>
  <c r="AO338" i="2"/>
  <c r="AO162" i="2"/>
  <c r="AO221" i="2"/>
  <c r="AO131" i="2"/>
  <c r="AO314" i="2"/>
  <c r="AO189" i="2"/>
  <c r="AO320" i="2"/>
  <c r="AO240" i="2"/>
  <c r="AO130" i="2"/>
  <c r="AO20" i="2"/>
  <c r="AO312" i="2"/>
  <c r="AO216" i="2"/>
  <c r="AO11" i="2"/>
  <c r="AO306" i="2"/>
  <c r="AO95" i="2"/>
  <c r="AO304" i="2"/>
  <c r="AO208" i="2"/>
  <c r="AO112" i="2"/>
  <c r="AO266" i="2"/>
  <c r="AO76" i="2"/>
  <c r="AO376" i="2"/>
  <c r="AO280" i="2"/>
  <c r="AO200" i="2"/>
  <c r="AO103" i="2"/>
  <c r="AO98" i="2"/>
  <c r="AO67" i="2"/>
  <c r="AO368" i="2"/>
  <c r="AO272" i="2"/>
  <c r="AO192" i="2"/>
  <c r="AO84" i="2"/>
  <c r="AO344" i="2"/>
  <c r="AO264" i="2"/>
  <c r="AO184" i="2"/>
  <c r="AO336" i="2"/>
  <c r="AO256" i="2"/>
  <c r="AO176" i="2"/>
  <c r="AO48" i="2"/>
  <c r="AO328" i="2"/>
  <c r="AO248" i="2"/>
  <c r="AO139" i="2"/>
  <c r="AO39" i="2"/>
  <c r="AY24" i="2"/>
  <c r="AY338" i="2"/>
  <c r="AP186" i="2"/>
  <c r="AQ146" i="2"/>
  <c r="AY377" i="2"/>
  <c r="AX16" i="2"/>
  <c r="BB5" i="2"/>
  <c r="BB8" i="2"/>
  <c r="BB431" i="2" s="1"/>
  <c r="S136" i="16" s="1"/>
  <c r="AY359" i="2"/>
  <c r="BB319" i="2"/>
  <c r="AP279" i="2"/>
  <c r="BB231" i="2"/>
  <c r="AY183" i="2"/>
  <c r="BB349" i="2"/>
  <c r="AQ362" i="2"/>
  <c r="AX82" i="2"/>
  <c r="AY42" i="2"/>
  <c r="AY373" i="2"/>
  <c r="AX37" i="2"/>
  <c r="AP293" i="2"/>
  <c r="AY324" i="2"/>
  <c r="AX84" i="2"/>
  <c r="AQ336" i="2"/>
  <c r="BB299" i="2"/>
  <c r="BB211" i="2"/>
  <c r="AP123" i="2"/>
  <c r="AP408" i="2" s="1"/>
  <c r="G113" i="16" s="1"/>
  <c r="AO123" i="2"/>
  <c r="AO408" i="2" s="1"/>
  <c r="AP193" i="2"/>
  <c r="AX298" i="2"/>
  <c r="AY258" i="2"/>
  <c r="BB146" i="2"/>
  <c r="AP106" i="2"/>
  <c r="AQ66" i="2"/>
  <c r="AQ418" i="2" s="1"/>
  <c r="H123" i="16" s="1"/>
  <c r="AQ346" i="2"/>
  <c r="AX66" i="2"/>
  <c r="AX418" i="2" s="1"/>
  <c r="O123" i="16" s="1"/>
  <c r="AY26" i="2"/>
  <c r="AP320" i="2"/>
  <c r="AX321" i="2"/>
  <c r="AX257" i="2"/>
  <c r="AY193" i="2"/>
  <c r="AY129" i="2"/>
  <c r="AY65" i="2"/>
  <c r="AY422" i="2" s="1"/>
  <c r="P127" i="16" s="1"/>
  <c r="BB297" i="2"/>
  <c r="AP151" i="2"/>
  <c r="AQ23" i="2"/>
  <c r="BB293" i="2"/>
  <c r="AQ21" i="2"/>
  <c r="AQ430" i="2" s="1"/>
  <c r="H135" i="16" s="1"/>
  <c r="AX193" i="2"/>
  <c r="AX129" i="2"/>
  <c r="AX65" i="2"/>
  <c r="AX422" i="2" s="1"/>
  <c r="O127" i="16" s="1"/>
  <c r="AO121" i="2"/>
  <c r="AX120" i="2"/>
  <c r="AY32" i="2"/>
  <c r="BB248" i="2"/>
  <c r="AQ375" i="2"/>
  <c r="AX151" i="2"/>
  <c r="BB111" i="2"/>
  <c r="AQ133" i="2"/>
  <c r="AQ410" i="2" s="1"/>
  <c r="H115" i="16" s="1"/>
  <c r="AX264" i="2"/>
  <c r="BB67" i="2"/>
  <c r="AQ125" i="2"/>
  <c r="AP370" i="2"/>
  <c r="AQ330" i="2"/>
  <c r="AX50" i="2"/>
  <c r="AY10" i="2"/>
  <c r="BB104" i="2"/>
  <c r="AR212" i="2"/>
  <c r="BA367" i="2"/>
  <c r="AQ327" i="2"/>
  <c r="AR191" i="2"/>
  <c r="AY143" i="2"/>
  <c r="AQ63" i="2"/>
  <c r="BB261" i="2"/>
  <c r="AR353" i="2"/>
  <c r="BB249" i="2"/>
  <c r="AY248" i="2"/>
  <c r="AO83" i="2"/>
  <c r="AP204" i="2"/>
  <c r="AY351" i="2"/>
  <c r="BB311" i="2"/>
  <c r="AQ271" i="2"/>
  <c r="BB223" i="2"/>
  <c r="AX175" i="2"/>
  <c r="AX135" i="2"/>
  <c r="AQ95" i="2"/>
  <c r="AX47" i="2"/>
  <c r="AX391" i="2" s="1"/>
  <c r="O96" i="16" s="1"/>
  <c r="AO82" i="2"/>
  <c r="AP233" i="2"/>
  <c r="AQ249" i="2"/>
  <c r="BA76" i="2"/>
  <c r="AQ184" i="2"/>
  <c r="AX24" i="2"/>
  <c r="AQ255" i="2"/>
  <c r="AR207" i="2"/>
  <c r="BB119" i="2"/>
  <c r="BA105" i="2"/>
  <c r="AQ213" i="2"/>
  <c r="BB56" i="2"/>
  <c r="AR164" i="2"/>
  <c r="AQ367" i="2"/>
  <c r="BB103" i="2"/>
  <c r="AX15" i="2"/>
  <c r="AX428" i="2" s="1"/>
  <c r="O133" i="16" s="1"/>
  <c r="BB213" i="2"/>
  <c r="AR305" i="2"/>
  <c r="BB364" i="2"/>
  <c r="AX360" i="2"/>
  <c r="BB40" i="2"/>
  <c r="AR148" i="2"/>
  <c r="AP367" i="2"/>
  <c r="AX319" i="2"/>
  <c r="AR279" i="2"/>
  <c r="AT231" i="2"/>
  <c r="AT183" i="2"/>
  <c r="AT143" i="2"/>
  <c r="BA103" i="2"/>
  <c r="BB197" i="2"/>
  <c r="AR289" i="2"/>
  <c r="AV320" i="2"/>
  <c r="AV171" i="2"/>
  <c r="AV240" i="2"/>
  <c r="AV91" i="2"/>
  <c r="AV72" i="2"/>
  <c r="AV152" i="2"/>
  <c r="AV280" i="2"/>
  <c r="AV192" i="2"/>
  <c r="AV24" i="2"/>
  <c r="AV136" i="2"/>
  <c r="AV440" i="2" s="1"/>
  <c r="M145" i="16" s="1"/>
  <c r="AV48" i="2"/>
  <c r="AV304" i="2"/>
  <c r="AV219" i="2"/>
  <c r="AV363" i="2"/>
  <c r="AV107" i="2"/>
  <c r="AV235" i="2"/>
  <c r="AV64" i="2"/>
  <c r="AV398" i="2" s="1"/>
  <c r="M103" i="16" s="1"/>
  <c r="BB57" i="2"/>
  <c r="BA284" i="2"/>
  <c r="AP12" i="2"/>
  <c r="AT343" i="2"/>
  <c r="BA303" i="2"/>
  <c r="AR263" i="2"/>
  <c r="AW215" i="2"/>
  <c r="AQ87" i="2"/>
  <c r="AN340" i="2"/>
  <c r="BA313" i="2"/>
  <c r="AP41" i="2"/>
  <c r="AQ305" i="2"/>
  <c r="AQ195" i="2"/>
  <c r="AQ77" i="2"/>
  <c r="AY108" i="2"/>
  <c r="AY95" i="2"/>
  <c r="AY284" i="2"/>
  <c r="AY151" i="2"/>
  <c r="AY311" i="2"/>
  <c r="AY239" i="2"/>
  <c r="AY348" i="2"/>
  <c r="AY44" i="2"/>
  <c r="AY390" i="2" s="1"/>
  <c r="P95" i="16" s="1"/>
  <c r="AY207" i="2"/>
  <c r="AY332" i="2"/>
  <c r="AY172" i="2"/>
  <c r="AY299" i="2"/>
  <c r="AQ171" i="2"/>
  <c r="AY123" i="2"/>
  <c r="AY408" i="2" s="1"/>
  <c r="P113" i="16" s="1"/>
  <c r="AY277" i="2"/>
  <c r="AP133" i="2"/>
  <c r="AP410" i="2" s="1"/>
  <c r="G115" i="16" s="1"/>
  <c r="AQ176" i="2"/>
  <c r="AQ291" i="2"/>
  <c r="AQ203" i="2"/>
  <c r="AY155" i="2"/>
  <c r="AQ269" i="2"/>
  <c r="AP218" i="2"/>
  <c r="AQ178" i="2"/>
  <c r="AO77" i="2"/>
  <c r="AQ225" i="2"/>
  <c r="AX160" i="2"/>
  <c r="AQ32" i="2"/>
  <c r="AQ371" i="2"/>
  <c r="AY301" i="2"/>
  <c r="AO45" i="2"/>
  <c r="AP357" i="2"/>
  <c r="AY252" i="2"/>
  <c r="AX172" i="2"/>
  <c r="AO88" i="2"/>
  <c r="AP164" i="2"/>
  <c r="AP307" i="2"/>
  <c r="AX171" i="2"/>
  <c r="AQ131" i="2"/>
  <c r="BB13" i="2"/>
  <c r="AX266" i="2"/>
  <c r="AY226" i="2"/>
  <c r="BB114" i="2"/>
  <c r="AP74" i="2"/>
  <c r="AQ34" i="2"/>
  <c r="AO5" i="2"/>
  <c r="AX353" i="2"/>
  <c r="BB217" i="2"/>
  <c r="AY344" i="2"/>
  <c r="AY247" i="2"/>
  <c r="AQ338" i="2"/>
  <c r="AX58" i="2"/>
  <c r="AY18" i="2"/>
  <c r="AX369" i="2"/>
  <c r="BB73" i="2"/>
  <c r="AY336" i="2"/>
  <c r="AO129" i="2"/>
  <c r="AP252" i="2"/>
  <c r="AX311" i="2"/>
  <c r="AP183" i="2"/>
  <c r="BB221" i="2"/>
  <c r="AX274" i="2"/>
  <c r="AY234" i="2"/>
  <c r="BB122" i="2"/>
  <c r="AP82" i="2"/>
  <c r="AQ42" i="2"/>
  <c r="AX365" i="2"/>
  <c r="AX29" i="2"/>
  <c r="AO144" i="2"/>
  <c r="AP165" i="2"/>
  <c r="AY316" i="2"/>
  <c r="BA132" i="2"/>
  <c r="AQ208" i="2"/>
  <c r="AY272" i="2"/>
  <c r="AY243" i="2"/>
  <c r="BA163" i="2"/>
  <c r="BB75" i="2"/>
  <c r="BB419" i="2" s="1"/>
  <c r="AX27" i="2"/>
  <c r="AX402" i="2" s="1"/>
  <c r="O107" i="16" s="1"/>
  <c r="BA353" i="2"/>
  <c r="AQ301" i="2"/>
  <c r="BB338" i="2"/>
  <c r="AP298" i="2"/>
  <c r="AQ258" i="2"/>
  <c r="AR218" i="2"/>
  <c r="AX258" i="2"/>
  <c r="AY218" i="2"/>
  <c r="BA146" i="2"/>
  <c r="BB106" i="2"/>
  <c r="AP66" i="2"/>
  <c r="AP418" i="2" s="1"/>
  <c r="G123" i="16" s="1"/>
  <c r="AQ26" i="2"/>
  <c r="AY313" i="2"/>
  <c r="AY249" i="2"/>
  <c r="AY185" i="2"/>
  <c r="AY121" i="2"/>
  <c r="AY57" i="2"/>
  <c r="BB169" i="2"/>
  <c r="BB143" i="2"/>
  <c r="AQ103" i="2"/>
  <c r="AX55" i="2"/>
  <c r="BB15" i="2"/>
  <c r="BB428" i="2" s="1"/>
  <c r="S133" i="16" s="1"/>
  <c r="BB165" i="2"/>
  <c r="AR257" i="2"/>
  <c r="AY370" i="2"/>
  <c r="AX313" i="2"/>
  <c r="AX249" i="2"/>
  <c r="AX185" i="2"/>
  <c r="AX121" i="2"/>
  <c r="AX57" i="2"/>
  <c r="BB281" i="2"/>
  <c r="AX184" i="2"/>
  <c r="AT63" i="2"/>
  <c r="AT155" i="2"/>
  <c r="AT80" i="2"/>
  <c r="AT220" i="2"/>
  <c r="AT191" i="2"/>
  <c r="AT335" i="2"/>
  <c r="AT165" i="2"/>
  <c r="AT107" i="2"/>
  <c r="AT11" i="2"/>
  <c r="AT277" i="2"/>
  <c r="AT48" i="2"/>
  <c r="AT351" i="2"/>
  <c r="AT251" i="2"/>
  <c r="AT239" i="2"/>
  <c r="AT79" i="2"/>
  <c r="AT181" i="2"/>
  <c r="AT21" i="2"/>
  <c r="AT430" i="2" s="1"/>
  <c r="K135" i="16" s="1"/>
  <c r="AT124" i="2"/>
  <c r="AT69" i="2"/>
  <c r="BB120" i="2"/>
  <c r="AR228" i="2"/>
  <c r="BB367" i="2"/>
  <c r="AR327" i="2"/>
  <c r="AP239" i="2"/>
  <c r="BA191" i="2"/>
  <c r="AR63" i="2"/>
  <c r="AP23" i="2"/>
  <c r="BB277" i="2"/>
  <c r="AR369" i="2"/>
  <c r="AX147" i="2"/>
  <c r="AT59" i="2"/>
  <c r="AP19" i="2"/>
  <c r="AP429" i="2" s="1"/>
  <c r="G134" i="16" s="1"/>
  <c r="BA49" i="2"/>
  <c r="AR361" i="2"/>
  <c r="AX242" i="2"/>
  <c r="AY202" i="2"/>
  <c r="BA130" i="2"/>
  <c r="BB90" i="2"/>
  <c r="AP50" i="2"/>
  <c r="AQ10" i="2"/>
  <c r="BB265" i="2"/>
  <c r="AY264" i="2"/>
  <c r="AY104" i="2"/>
  <c r="AO375" i="2"/>
  <c r="AP348" i="2"/>
  <c r="AR84" i="2"/>
  <c r="AR143" i="2"/>
  <c r="BA55" i="2"/>
  <c r="AT15" i="2"/>
  <c r="AT428" i="2" s="1"/>
  <c r="K133" i="16" s="1"/>
  <c r="AS35" i="2"/>
  <c r="AS124" i="2"/>
  <c r="AS23" i="2"/>
  <c r="AS280" i="2"/>
  <c r="AS123" i="2"/>
  <c r="AS408" i="2" s="1"/>
  <c r="J113" i="16" s="1"/>
  <c r="AS167" i="2"/>
  <c r="AS228" i="2"/>
  <c r="AS348" i="2"/>
  <c r="AS96" i="2"/>
  <c r="AS216" i="2"/>
  <c r="AS332" i="2"/>
  <c r="AS48" i="2"/>
  <c r="AS423" i="2" s="1"/>
  <c r="J128" i="16" s="1"/>
  <c r="AS312" i="2"/>
  <c r="AS248" i="2"/>
  <c r="AS184" i="2"/>
  <c r="AS292" i="2"/>
  <c r="AS163" i="2"/>
  <c r="AS149" i="2"/>
  <c r="AS131" i="2"/>
  <c r="AS112" i="2"/>
  <c r="AS299" i="2"/>
  <c r="AS108" i="2"/>
  <c r="AS77" i="2"/>
  <c r="AS277" i="2"/>
  <c r="AS67" i="2"/>
  <c r="AS319" i="2"/>
  <c r="AS255" i="2"/>
  <c r="AS235" i="2"/>
  <c r="AS364" i="2"/>
  <c r="AS213" i="2"/>
  <c r="AS191" i="2"/>
  <c r="AS260" i="2"/>
  <c r="AS171" i="2"/>
  <c r="AS196" i="2"/>
  <c r="AS141" i="2"/>
  <c r="AS12" i="2"/>
  <c r="AS395" i="2" s="1"/>
  <c r="J100" i="16" s="1"/>
  <c r="BB133" i="2"/>
  <c r="BB410" i="2" s="1"/>
  <c r="AR225" i="2"/>
  <c r="AT377" i="2"/>
  <c r="BB121" i="2"/>
  <c r="AY80" i="2"/>
  <c r="BA348" i="2"/>
  <c r="AP76" i="2"/>
  <c r="AT235" i="2"/>
  <c r="AR351" i="2"/>
  <c r="AT215" i="2"/>
  <c r="AQ175" i="2"/>
  <c r="BB87" i="2"/>
  <c r="AQ47" i="2"/>
  <c r="AQ391" i="2" s="1"/>
  <c r="H96" i="16" s="1"/>
  <c r="BA377" i="2"/>
  <c r="AP105" i="2"/>
  <c r="AS133" i="2"/>
  <c r="AS410" i="2" s="1"/>
  <c r="J115" i="16" s="1"/>
  <c r="AQ121" i="2"/>
  <c r="AX296" i="2"/>
  <c r="BB328" i="2"/>
  <c r="AQ56" i="2"/>
  <c r="AR335" i="2"/>
  <c r="BA247" i="2"/>
  <c r="AX199" i="2"/>
  <c r="AP159" i="2"/>
  <c r="BA71" i="2"/>
  <c r="AQ31" i="2"/>
  <c r="BB357" i="2"/>
  <c r="AQ85" i="2"/>
  <c r="AX8" i="2"/>
  <c r="AX431" i="2" s="1"/>
  <c r="O136" i="16" s="1"/>
  <c r="AT256" i="2"/>
  <c r="AX104" i="2"/>
  <c r="AY16" i="2"/>
  <c r="AO156" i="2"/>
  <c r="AP300" i="2"/>
  <c r="AR36" i="2"/>
  <c r="BB359" i="2"/>
  <c r="AP319" i="2"/>
  <c r="AY271" i="2"/>
  <c r="AP231" i="2"/>
  <c r="AV95" i="2"/>
  <c r="AR55" i="2"/>
  <c r="AP15" i="2"/>
  <c r="AP428" i="2" s="1"/>
  <c r="G133" i="16" s="1"/>
  <c r="BB85" i="2"/>
  <c r="AR177" i="2"/>
  <c r="AQ364" i="2"/>
  <c r="AY176" i="2"/>
  <c r="AV104" i="2"/>
  <c r="AW16" i="2"/>
  <c r="AO147" i="2"/>
  <c r="AP284" i="2"/>
  <c r="AR20" i="2"/>
  <c r="BA359" i="2"/>
  <c r="AT311" i="2"/>
  <c r="AV271" i="2"/>
  <c r="AY223" i="2"/>
  <c r="AR183" i="2"/>
  <c r="AY135" i="2"/>
  <c r="AS95" i="2"/>
  <c r="AQ55" i="2"/>
  <c r="AZ96" i="2"/>
  <c r="AZ247" i="2"/>
  <c r="AZ5" i="2"/>
  <c r="AZ148" i="2"/>
  <c r="AZ191" i="2"/>
  <c r="AZ76" i="2"/>
  <c r="AZ268" i="2"/>
  <c r="AZ32" i="2"/>
  <c r="AN28" i="2"/>
  <c r="BB69" i="2"/>
  <c r="AR161" i="2"/>
  <c r="AV5" i="2"/>
  <c r="AZ161" i="2"/>
  <c r="AZ97" i="2"/>
  <c r="AZ33" i="2"/>
  <c r="AS337" i="2"/>
  <c r="BA156" i="2"/>
  <c r="AQ264" i="2"/>
  <c r="AW36" i="2"/>
  <c r="AS343" i="2"/>
  <c r="AV255" i="2"/>
  <c r="AP167" i="2"/>
  <c r="AY119" i="2"/>
  <c r="BB79" i="2"/>
  <c r="AQ39" i="2"/>
  <c r="AN276" i="2"/>
  <c r="AQ293" i="2"/>
  <c r="AV283" i="2"/>
  <c r="AQ35" i="2"/>
  <c r="AQ369" i="2"/>
  <c r="AQ48" i="2"/>
  <c r="AQ141" i="2"/>
  <c r="AQ370" i="2"/>
  <c r="AQ97" i="2"/>
  <c r="AQ211" i="2"/>
  <c r="AQ226" i="2"/>
  <c r="AY210" i="2"/>
  <c r="AQ18" i="2"/>
  <c r="AY297" i="2"/>
  <c r="AQ313" i="2"/>
  <c r="AY152" i="2"/>
  <c r="AY72" i="2"/>
  <c r="AP124" i="2"/>
  <c r="AP223" i="2"/>
  <c r="AP274" i="2"/>
  <c r="AQ234" i="2"/>
  <c r="AY141" i="2"/>
  <c r="AY21" i="2"/>
  <c r="AY430" i="2" s="1"/>
  <c r="P135" i="16" s="1"/>
  <c r="AP37" i="2"/>
  <c r="AQ80" i="2"/>
  <c r="AQ331" i="2"/>
  <c r="AX283" i="2"/>
  <c r="AP155" i="2"/>
  <c r="AY107" i="2"/>
  <c r="AQ173" i="2"/>
  <c r="AX170" i="2"/>
  <c r="AX415" i="2" s="1"/>
  <c r="O120" i="16" s="1"/>
  <c r="AY130" i="2"/>
  <c r="BB18" i="2"/>
  <c r="BB298" i="2"/>
  <c r="AP258" i="2"/>
  <c r="AQ218" i="2"/>
  <c r="AY305" i="2"/>
  <c r="AY241" i="2"/>
  <c r="AY177" i="2"/>
  <c r="AY113" i="2"/>
  <c r="AY49" i="2"/>
  <c r="BB41" i="2"/>
  <c r="BB37" i="2"/>
  <c r="AX305" i="2"/>
  <c r="AX241" i="2"/>
  <c r="AX177" i="2"/>
  <c r="AX113" i="2"/>
  <c r="AX49" i="2"/>
  <c r="BB153" i="2"/>
  <c r="BB446" i="2" s="1"/>
  <c r="S151" i="16" s="1"/>
  <c r="AY96" i="2"/>
  <c r="AP364" i="2"/>
  <c r="AX183" i="2"/>
  <c r="AP103" i="2"/>
  <c r="BB55" i="2"/>
  <c r="BA24" i="2"/>
  <c r="BA232" i="2"/>
  <c r="BA360" i="2"/>
  <c r="BA264" i="2"/>
  <c r="BA88" i="2"/>
  <c r="BA296" i="2"/>
  <c r="BA120" i="2"/>
  <c r="BA312" i="2"/>
  <c r="BA8" i="2"/>
  <c r="BA431" i="2" s="1"/>
  <c r="R136" i="16" s="1"/>
  <c r="BA40" i="2"/>
  <c r="BA328" i="2"/>
  <c r="BA248" i="2"/>
  <c r="BA184" i="2"/>
  <c r="BA344" i="2"/>
  <c r="BA280" i="2"/>
  <c r="BA56" i="2"/>
  <c r="BA152" i="2"/>
  <c r="BA136" i="2"/>
  <c r="BA216" i="2"/>
  <c r="BA104" i="2"/>
  <c r="BA376" i="2"/>
  <c r="BA168" i="2"/>
  <c r="BA200" i="2"/>
  <c r="BA240" i="2"/>
  <c r="BA112" i="2"/>
  <c r="BA72" i="2"/>
  <c r="BA288" i="2"/>
  <c r="BA160" i="2"/>
  <c r="BA32" i="2"/>
  <c r="BA272" i="2"/>
  <c r="BA96" i="2"/>
  <c r="BA256" i="2"/>
  <c r="BA80" i="2"/>
  <c r="BA349" i="2"/>
  <c r="BA221" i="2"/>
  <c r="BA93" i="2"/>
  <c r="BA413" i="2" s="1"/>
  <c r="R118" i="16" s="1"/>
  <c r="BA224" i="2"/>
  <c r="BA64" i="2"/>
  <c r="BA398" i="2" s="1"/>
  <c r="R103" i="16" s="1"/>
  <c r="BA333" i="2"/>
  <c r="BA205" i="2"/>
  <c r="BA77" i="2"/>
  <c r="BA208" i="2"/>
  <c r="BA48" i="2"/>
  <c r="BA192" i="2"/>
  <c r="BA16" i="2"/>
  <c r="BA393" i="2" s="1"/>
  <c r="R98" i="16" s="1"/>
  <c r="BA237" i="2"/>
  <c r="BA45" i="2"/>
  <c r="BA189" i="2"/>
  <c r="BA29" i="2"/>
  <c r="BA304" i="2"/>
  <c r="BA365" i="2"/>
  <c r="BA173" i="2"/>
  <c r="BA13" i="2"/>
  <c r="BA176" i="2"/>
  <c r="BA317" i="2"/>
  <c r="BA157" i="2"/>
  <c r="BA144" i="2"/>
  <c r="BA301" i="2"/>
  <c r="BA141" i="2"/>
  <c r="BA128" i="2"/>
  <c r="BA285" i="2"/>
  <c r="BA125" i="2"/>
  <c r="BA269" i="2"/>
  <c r="BA109" i="2"/>
  <c r="BA253" i="2"/>
  <c r="BA61" i="2"/>
  <c r="BB149" i="2"/>
  <c r="AX139" i="2"/>
  <c r="BB99" i="2"/>
  <c r="AY51" i="2"/>
  <c r="BB285" i="2"/>
  <c r="BA322" i="2"/>
  <c r="BB282" i="2"/>
  <c r="AP242" i="2"/>
  <c r="AQ202" i="2"/>
  <c r="BB137" i="2"/>
  <c r="BB439" i="2" s="1"/>
  <c r="S144" i="16" s="1"/>
  <c r="AX256" i="2"/>
  <c r="AO92" i="2"/>
  <c r="AO421" i="2" s="1"/>
  <c r="AP220" i="2"/>
  <c r="AP359" i="2"/>
  <c r="AR95" i="2"/>
  <c r="AP377" i="2"/>
  <c r="AR97" i="2"/>
  <c r="AY369" i="2"/>
  <c r="AQ265" i="2"/>
  <c r="AX320" i="2"/>
  <c r="BA220" i="2"/>
  <c r="AQ328" i="2"/>
  <c r="AP303" i="2"/>
  <c r="AR215" i="2"/>
  <c r="BB167" i="2"/>
  <c r="AR127" i="2"/>
  <c r="AX39" i="2"/>
  <c r="BA249" i="2"/>
  <c r="AQ357" i="2"/>
  <c r="BB200" i="2"/>
  <c r="AR308" i="2"/>
  <c r="AY367" i="2"/>
  <c r="AX327" i="2"/>
  <c r="AY279" i="2"/>
  <c r="AY191" i="2"/>
  <c r="AQ111" i="2"/>
  <c r="AY63" i="2"/>
  <c r="BB23" i="2"/>
  <c r="BB229" i="2"/>
  <c r="AR321" i="2"/>
  <c r="AO57" i="2"/>
  <c r="AT168" i="2"/>
  <c r="AY88" i="2"/>
  <c r="AO65" i="2"/>
  <c r="AO422" i="2" s="1"/>
  <c r="AP172" i="2"/>
  <c r="AR311" i="2"/>
  <c r="AT175" i="2"/>
  <c r="BB135" i="2"/>
  <c r="AS47" i="2"/>
  <c r="AS391" i="2" s="1"/>
  <c r="J96" i="16" s="1"/>
  <c r="AW119" i="2"/>
  <c r="AW340" i="2"/>
  <c r="AW375" i="2"/>
  <c r="AW252" i="2"/>
  <c r="AW183" i="2"/>
  <c r="AW356" i="2"/>
  <c r="AW268" i="2"/>
  <c r="AW100" i="2"/>
  <c r="AW84" i="2"/>
  <c r="AW12" i="2"/>
  <c r="AW140" i="2"/>
  <c r="AW5" i="2"/>
  <c r="AW55" i="2"/>
  <c r="AW228" i="2"/>
  <c r="AW295" i="2"/>
  <c r="AW212" i="2"/>
  <c r="AW124" i="2"/>
  <c r="AW39" i="2"/>
  <c r="AO146" i="2"/>
  <c r="AP329" i="2"/>
  <c r="AR49" i="2"/>
  <c r="AQ345" i="2"/>
  <c r="AV336" i="2"/>
  <c r="AT248" i="2"/>
  <c r="AV168" i="2"/>
  <c r="AZ8" i="2"/>
  <c r="AZ431" i="2" s="1"/>
  <c r="Q136" i="16" s="1"/>
  <c r="AO56" i="2"/>
  <c r="AP156" i="2"/>
  <c r="AS140" i="2"/>
  <c r="AX351" i="2"/>
  <c r="AQ311" i="2"/>
  <c r="AY263" i="2"/>
  <c r="AR223" i="2"/>
  <c r="BB175" i="2"/>
  <c r="BA135" i="2"/>
  <c r="AZ87" i="2"/>
  <c r="BB47" i="2"/>
  <c r="BB391" i="2" s="1"/>
  <c r="S96" i="16" s="1"/>
  <c r="AZ7" i="2"/>
  <c r="AO137" i="2"/>
  <c r="AO439" i="2" s="1"/>
  <c r="AP313" i="2"/>
  <c r="AR33" i="2"/>
  <c r="AQ348" i="2"/>
  <c r="AZ153" i="2"/>
  <c r="AZ89" i="2"/>
  <c r="AZ25" i="2"/>
  <c r="AN205" i="2"/>
  <c r="BA28" i="2"/>
  <c r="AQ136" i="2"/>
  <c r="AZ20" i="2"/>
  <c r="AP295" i="2"/>
  <c r="AT247" i="2"/>
  <c r="AZ199" i="2"/>
  <c r="BB159" i="2"/>
  <c r="AS71" i="2"/>
  <c r="AN212" i="2"/>
  <c r="BA57" i="2"/>
  <c r="AQ165" i="2"/>
  <c r="AW20" i="2"/>
  <c r="AQ321" i="2"/>
  <c r="AQ283" i="2"/>
  <c r="AQ107" i="2"/>
  <c r="AQ93" i="2"/>
  <c r="AQ413" i="2" s="1"/>
  <c r="H118" i="16" s="1"/>
  <c r="AQ250" i="2"/>
  <c r="AQ49" i="2"/>
  <c r="AQ227" i="2"/>
  <c r="AY91" i="2"/>
  <c r="AY37" i="2"/>
  <c r="AY84" i="2"/>
  <c r="AQ352" i="2"/>
  <c r="AQ123" i="2"/>
  <c r="AQ408" i="2" s="1"/>
  <c r="H113" i="16" s="1"/>
  <c r="AY68" i="2"/>
  <c r="AQ192" i="2"/>
  <c r="AY331" i="2"/>
  <c r="AQ285" i="2"/>
  <c r="AY333" i="2"/>
  <c r="AY189" i="2"/>
  <c r="AQ241" i="2"/>
  <c r="AY212" i="2"/>
  <c r="AY363" i="2"/>
  <c r="AY275" i="2"/>
  <c r="AP235" i="2"/>
  <c r="AY99" i="2"/>
  <c r="AQ19" i="2"/>
  <c r="AQ429" i="2" s="1"/>
  <c r="H134" i="16" s="1"/>
  <c r="AQ13" i="2"/>
  <c r="AY242" i="2"/>
  <c r="AP90" i="2"/>
  <c r="AQ50" i="2"/>
  <c r="AX304" i="2"/>
  <c r="AX224" i="2"/>
  <c r="AX323" i="2"/>
  <c r="AX67" i="2"/>
  <c r="AX136" i="2"/>
  <c r="AX48" i="2"/>
  <c r="AX344" i="2"/>
  <c r="AX259" i="2"/>
  <c r="AX176" i="2"/>
  <c r="AX200" i="2"/>
  <c r="AX88" i="2"/>
  <c r="AX216" i="2"/>
  <c r="AX115" i="2"/>
  <c r="AX131" i="2"/>
  <c r="AX288" i="2"/>
  <c r="AX32" i="2"/>
  <c r="AX371" i="2"/>
  <c r="AY355" i="2"/>
  <c r="AX227" i="2"/>
  <c r="AY85" i="2"/>
  <c r="AO16" i="2"/>
  <c r="AP101" i="2"/>
  <c r="AX68" i="2"/>
  <c r="AQ272" i="2"/>
  <c r="AP339" i="2"/>
  <c r="AP251" i="2"/>
  <c r="AX203" i="2"/>
  <c r="AQ163" i="2"/>
  <c r="AY115" i="2"/>
  <c r="BB35" i="2"/>
  <c r="AO59" i="2"/>
  <c r="AQ365" i="2"/>
  <c r="AX307" i="2"/>
  <c r="AX138" i="2"/>
  <c r="AY98" i="2"/>
  <c r="BB316" i="2"/>
  <c r="AY361" i="2"/>
  <c r="AQ329" i="2"/>
  <c r="AX80" i="2"/>
  <c r="BB290" i="2"/>
  <c r="AP250" i="2"/>
  <c r="AQ210" i="2"/>
  <c r="AY289" i="2"/>
  <c r="AQ185" i="2"/>
  <c r="AX312" i="2"/>
  <c r="AY224" i="2"/>
  <c r="AQ376" i="2"/>
  <c r="AQ263" i="2"/>
  <c r="AP337" i="2"/>
  <c r="AX146" i="2"/>
  <c r="AY106" i="2"/>
  <c r="AY269" i="2"/>
  <c r="AY133" i="2"/>
  <c r="AY410" i="2" s="1"/>
  <c r="P115" i="16" s="1"/>
  <c r="AY13" i="2"/>
  <c r="AQ273" i="2"/>
  <c r="BB240" i="2"/>
  <c r="AX363" i="2"/>
  <c r="BA283" i="2"/>
  <c r="BB195" i="2"/>
  <c r="BA107" i="2"/>
  <c r="AX19" i="2"/>
  <c r="AX429" i="2" s="1"/>
  <c r="O134" i="16" s="1"/>
  <c r="BA97" i="2"/>
  <c r="AQ45" i="2"/>
  <c r="AX362" i="2"/>
  <c r="AY322" i="2"/>
  <c r="BA250" i="2"/>
  <c r="BB210" i="2"/>
  <c r="AP170" i="2"/>
  <c r="AQ130" i="2"/>
  <c r="AX130" i="2"/>
  <c r="AY90" i="2"/>
  <c r="BA18" i="2"/>
  <c r="AX297" i="2"/>
  <c r="AY233" i="2"/>
  <c r="AY169" i="2"/>
  <c r="AY105" i="2"/>
  <c r="AY41" i="2"/>
  <c r="AY175" i="2"/>
  <c r="AQ135" i="2"/>
  <c r="AR169" i="2"/>
  <c r="AR105" i="2"/>
  <c r="AR41" i="2"/>
  <c r="AR153" i="2"/>
  <c r="AR89" i="2"/>
  <c r="AR25" i="2"/>
  <c r="AR137" i="2"/>
  <c r="AR439" i="2" s="1"/>
  <c r="I144" i="16" s="1"/>
  <c r="AR73" i="2"/>
  <c r="AR9" i="2"/>
  <c r="AR344" i="2"/>
  <c r="AR377" i="2"/>
  <c r="AR121" i="2"/>
  <c r="AR57" i="2"/>
  <c r="AR328" i="2"/>
  <c r="AR312" i="2"/>
  <c r="AR296" i="2"/>
  <c r="AR288" i="2"/>
  <c r="AR160" i="2"/>
  <c r="AR32" i="2"/>
  <c r="AR376" i="2"/>
  <c r="AR272" i="2"/>
  <c r="AR128" i="2"/>
  <c r="AR168" i="2"/>
  <c r="AR40" i="2"/>
  <c r="AR5" i="2"/>
  <c r="AR256" i="2"/>
  <c r="AR112" i="2"/>
  <c r="AR240" i="2"/>
  <c r="AR96" i="2"/>
  <c r="AR352" i="2"/>
  <c r="AR208" i="2"/>
  <c r="AR64" i="2"/>
  <c r="AR398" i="2" s="1"/>
  <c r="I103" i="16" s="1"/>
  <c r="AR336" i="2"/>
  <c r="AR192" i="2"/>
  <c r="AR48" i="2"/>
  <c r="AR320" i="2"/>
  <c r="AR304" i="2"/>
  <c r="AR184" i="2"/>
  <c r="AR24" i="2"/>
  <c r="AR224" i="2"/>
  <c r="AR152" i="2"/>
  <c r="AR8" i="2"/>
  <c r="AR431" i="2" s="1"/>
  <c r="I136" i="16" s="1"/>
  <c r="AR325" i="2"/>
  <c r="AR197" i="2"/>
  <c r="AR69" i="2"/>
  <c r="AR360" i="2"/>
  <c r="AR176" i="2"/>
  <c r="AR136" i="2"/>
  <c r="AR309" i="2"/>
  <c r="AR181" i="2"/>
  <c r="AR53" i="2"/>
  <c r="AR144" i="2"/>
  <c r="AR264" i="2"/>
  <c r="AR120" i="2"/>
  <c r="AR80" i="2"/>
  <c r="AR248" i="2"/>
  <c r="AR56" i="2"/>
  <c r="AR277" i="2"/>
  <c r="AR117" i="2"/>
  <c r="AR368" i="2"/>
  <c r="AR261" i="2"/>
  <c r="AR101" i="2"/>
  <c r="AR16" i="2"/>
  <c r="AR232" i="2"/>
  <c r="AR245" i="2"/>
  <c r="AR85" i="2"/>
  <c r="AR216" i="2"/>
  <c r="AR229" i="2"/>
  <c r="AR37" i="2"/>
  <c r="AR200" i="2"/>
  <c r="AR373" i="2"/>
  <c r="AR213" i="2"/>
  <c r="AR21" i="2"/>
  <c r="AR430" i="2" s="1"/>
  <c r="I135" i="16" s="1"/>
  <c r="AR104" i="2"/>
  <c r="AR357" i="2"/>
  <c r="AR165" i="2"/>
  <c r="AR88" i="2"/>
  <c r="AR341" i="2"/>
  <c r="AR149" i="2"/>
  <c r="AR72" i="2"/>
  <c r="AR293" i="2"/>
  <c r="AR133" i="2"/>
  <c r="AR410" i="2" s="1"/>
  <c r="I115" i="16" s="1"/>
  <c r="AO119" i="2"/>
  <c r="AP281" i="2"/>
  <c r="AX233" i="2"/>
  <c r="AX169" i="2"/>
  <c r="AX105" i="2"/>
  <c r="AX41" i="2"/>
  <c r="BB25" i="2"/>
  <c r="AY328" i="2"/>
  <c r="AX248" i="2"/>
  <c r="AY160" i="2"/>
  <c r="AY8" i="2"/>
  <c r="AY431" i="2" s="1"/>
  <c r="P136" i="16" s="1"/>
  <c r="AO120" i="2"/>
  <c r="AP236" i="2"/>
  <c r="AQ359" i="2"/>
  <c r="AX223" i="2"/>
  <c r="AY47" i="2"/>
  <c r="AY391" i="2" s="1"/>
  <c r="P96" i="16" s="1"/>
  <c r="BA5" i="2"/>
  <c r="BB21" i="2"/>
  <c r="BB430" i="2" s="1"/>
  <c r="AR113" i="2"/>
  <c r="BB139" i="2"/>
  <c r="AR91" i="2"/>
  <c r="AP51" i="2"/>
  <c r="BB157" i="2"/>
  <c r="AR354" i="2"/>
  <c r="AX114" i="2"/>
  <c r="AY74" i="2"/>
  <c r="BB9" i="2"/>
  <c r="BA364" i="2"/>
  <c r="AP92" i="2"/>
  <c r="AP421" i="2" s="1"/>
  <c r="G126" i="16" s="1"/>
  <c r="AX263" i="2"/>
  <c r="AR175" i="2"/>
  <c r="AR47" i="2"/>
  <c r="AR391" i="2" s="1"/>
  <c r="I96" i="16" s="1"/>
  <c r="AP7" i="2"/>
  <c r="AO91" i="2"/>
  <c r="AP249" i="2"/>
  <c r="AQ137" i="2"/>
  <c r="AQ439" i="2" s="1"/>
  <c r="H144" i="16" s="1"/>
  <c r="AY304" i="2"/>
  <c r="AY64" i="2"/>
  <c r="AY398" i="2" s="1"/>
  <c r="P103" i="16" s="1"/>
  <c r="BA92" i="2"/>
  <c r="BA421" i="2" s="1"/>
  <c r="R126" i="16" s="1"/>
  <c r="AQ200" i="2"/>
  <c r="AX112" i="2"/>
  <c r="BA295" i="2"/>
  <c r="AR255" i="2"/>
  <c r="BA207" i="2"/>
  <c r="AP79" i="2"/>
  <c r="AX31" i="2"/>
  <c r="BA121" i="2"/>
  <c r="AQ229" i="2"/>
  <c r="AY360" i="2"/>
  <c r="AX192" i="2"/>
  <c r="BB72" i="2"/>
  <c r="AR180" i="2"/>
  <c r="AR367" i="2"/>
  <c r="AY319" i="2"/>
  <c r="BA279" i="2"/>
  <c r="AY231" i="2"/>
  <c r="AP191" i="2"/>
  <c r="AX143" i="2"/>
  <c r="AX103" i="2"/>
  <c r="BB101" i="2"/>
  <c r="AR193" i="2"/>
  <c r="AQ361" i="2"/>
  <c r="AY320" i="2"/>
  <c r="AS160" i="2"/>
  <c r="BA316" i="2"/>
  <c r="AP44" i="2"/>
  <c r="AP390" i="2" s="1"/>
  <c r="G95" i="16" s="1"/>
  <c r="AT123" i="2"/>
  <c r="AT408" i="2" s="1"/>
  <c r="K113" i="16" s="1"/>
  <c r="AP351" i="2"/>
  <c r="BA263" i="2"/>
  <c r="AY215" i="2"/>
  <c r="AX127" i="2"/>
  <c r="AY87" i="2"/>
  <c r="AO64" i="2"/>
  <c r="AO398" i="2" s="1"/>
  <c r="AP201" i="2"/>
  <c r="AS271" i="2"/>
  <c r="AQ217" i="2"/>
  <c r="AT320" i="2"/>
  <c r="AT240" i="2"/>
  <c r="AV80" i="2"/>
  <c r="BA300" i="2"/>
  <c r="AP28" i="2"/>
  <c r="BB303" i="2"/>
  <c r="AS263" i="2"/>
  <c r="AX215" i="2"/>
  <c r="AV127" i="2"/>
  <c r="AR87" i="2"/>
  <c r="AY39" i="2"/>
  <c r="BB7" i="2"/>
  <c r="AO55" i="2"/>
  <c r="AP185" i="2"/>
  <c r="AS251" i="2"/>
  <c r="BB280" i="2"/>
  <c r="AQ8" i="2"/>
  <c r="AQ431" i="2" s="1"/>
  <c r="H136" i="16" s="1"/>
  <c r="AS375" i="2"/>
  <c r="BA287" i="2"/>
  <c r="AP247" i="2"/>
  <c r="AV151" i="2"/>
  <c r="AQ71" i="2"/>
  <c r="AT23" i="2"/>
  <c r="BB309" i="2"/>
  <c r="AQ37" i="2"/>
  <c r="AQ224" i="2"/>
  <c r="AY60" i="2"/>
  <c r="AQ64" i="2"/>
  <c r="AQ398" i="2" s="1"/>
  <c r="H103" i="16" s="1"/>
  <c r="AQ67" i="2"/>
  <c r="AQ157" i="2"/>
  <c r="AY181" i="2"/>
  <c r="AQ113" i="2"/>
  <c r="AY116" i="2"/>
  <c r="AY139" i="2"/>
  <c r="AQ242" i="2"/>
  <c r="AP308" i="2"/>
  <c r="AQ355" i="2"/>
  <c r="AQ267" i="2"/>
  <c r="AY219" i="2"/>
  <c r="AY205" i="2"/>
  <c r="AQ337" i="2"/>
  <c r="AY220" i="2"/>
  <c r="AQ144" i="2"/>
  <c r="AY371" i="2"/>
  <c r="AX291" i="2"/>
  <c r="AP115" i="2"/>
  <c r="AQ237" i="2"/>
  <c r="AX330" i="2"/>
  <c r="AY290" i="2"/>
  <c r="BB178" i="2"/>
  <c r="AP138" i="2"/>
  <c r="AP411" i="2" s="1"/>
  <c r="G116" i="16" s="1"/>
  <c r="AQ98" i="2"/>
  <c r="AP304" i="2"/>
  <c r="AQ201" i="2"/>
  <c r="AX122" i="2"/>
  <c r="AY82" i="2"/>
  <c r="AY281" i="2"/>
  <c r="AQ57" i="2"/>
  <c r="AQ248" i="2"/>
  <c r="AX368" i="2"/>
  <c r="AX207" i="2"/>
  <c r="AO132" i="2"/>
  <c r="AP209" i="2"/>
  <c r="AX338" i="2"/>
  <c r="AY298" i="2"/>
  <c r="BB186" i="2"/>
  <c r="AP146" i="2"/>
  <c r="AQ106" i="2"/>
  <c r="AY261" i="2"/>
  <c r="AY125" i="2"/>
  <c r="BA69" i="2"/>
  <c r="AQ145" i="2"/>
  <c r="AX372" i="2"/>
  <c r="AX124" i="2"/>
  <c r="BB112" i="2"/>
  <c r="BB363" i="2"/>
  <c r="BA323" i="2"/>
  <c r="AQ187" i="2"/>
  <c r="BA147" i="2"/>
  <c r="BB59" i="2"/>
  <c r="AX11" i="2"/>
  <c r="BB333" i="2"/>
  <c r="AP362" i="2"/>
  <c r="AQ322" i="2"/>
  <c r="AX42" i="2"/>
  <c r="AX322" i="2"/>
  <c r="AY282" i="2"/>
  <c r="BA210" i="2"/>
  <c r="BB170" i="2"/>
  <c r="AP130" i="2"/>
  <c r="AQ90" i="2"/>
  <c r="AX289" i="2"/>
  <c r="AY225" i="2"/>
  <c r="AY161" i="2"/>
  <c r="AY97" i="2"/>
  <c r="AY33" i="2"/>
  <c r="BB127" i="2"/>
  <c r="AP87" i="2"/>
  <c r="AR7" i="2"/>
  <c r="AO27" i="2"/>
  <c r="AO402" i="2" s="1"/>
  <c r="AP153" i="2"/>
  <c r="AX225" i="2"/>
  <c r="AX161" i="2"/>
  <c r="AX97" i="2"/>
  <c r="AX33" i="2"/>
  <c r="AQ297" i="2"/>
  <c r="AO10" i="2"/>
  <c r="AP108" i="2"/>
  <c r="BA351" i="2"/>
  <c r="AY303" i="2"/>
  <c r="AP135" i="2"/>
  <c r="AX87" i="2"/>
  <c r="AQ7" i="2"/>
  <c r="AO100" i="2"/>
  <c r="AP265" i="2"/>
  <c r="AR131" i="2"/>
  <c r="BB29" i="2"/>
  <c r="AX306" i="2"/>
  <c r="AY266" i="2"/>
  <c r="BA194" i="2"/>
  <c r="BB154" i="2"/>
  <c r="AP114" i="2"/>
  <c r="AQ74" i="2"/>
  <c r="AR34" i="2"/>
  <c r="AQ281" i="2"/>
  <c r="AT232" i="2"/>
  <c r="AT152" i="2"/>
  <c r="BA236" i="2"/>
  <c r="AQ344" i="2"/>
  <c r="AX343" i="2"/>
  <c r="AQ303" i="2"/>
  <c r="AY255" i="2"/>
  <c r="BA215" i="2"/>
  <c r="AX167" i="2"/>
  <c r="AT127" i="2"/>
  <c r="AY79" i="2"/>
  <c r="AT39" i="2"/>
  <c r="AO9" i="2"/>
  <c r="AP121" i="2"/>
  <c r="AX345" i="2"/>
  <c r="AQ9" i="2"/>
  <c r="AT128" i="2"/>
  <c r="BB344" i="2"/>
  <c r="AQ72" i="2"/>
  <c r="AX375" i="2"/>
  <c r="BB247" i="2"/>
  <c r="AT199" i="2"/>
  <c r="AQ159" i="2"/>
  <c r="AY111" i="2"/>
  <c r="BB71" i="2"/>
  <c r="AR31" i="2"/>
  <c r="BB373" i="2"/>
  <c r="AQ101" i="2"/>
  <c r="AX96" i="2"/>
  <c r="BB361" i="2"/>
  <c r="AY256" i="2"/>
  <c r="AO247" i="2"/>
  <c r="AP316" i="2"/>
  <c r="AR52" i="2"/>
  <c r="AX359" i="2"/>
  <c r="AQ319" i="2"/>
  <c r="AX271" i="2"/>
  <c r="AQ231" i="2"/>
  <c r="BA183" i="2"/>
  <c r="AP143" i="2"/>
  <c r="AX95" i="2"/>
  <c r="AS55" i="2"/>
  <c r="AQ15" i="2"/>
  <c r="AQ428" i="2" s="1"/>
  <c r="H133" i="16" s="1"/>
  <c r="AO155" i="2"/>
  <c r="AP345" i="2"/>
  <c r="AR65" i="2"/>
  <c r="AR422" i="2" s="1"/>
  <c r="I127" i="16" s="1"/>
  <c r="AQ233" i="2"/>
  <c r="AX232" i="2"/>
  <c r="AT72" i="2"/>
  <c r="BA188" i="2"/>
  <c r="AQ296" i="2"/>
  <c r="BB343" i="2"/>
  <c r="AY295" i="2"/>
  <c r="AX255" i="2"/>
  <c r="AP215" i="2"/>
  <c r="AR167" i="2"/>
  <c r="AP127" i="2"/>
  <c r="AV79" i="2"/>
  <c r="BA39" i="2"/>
  <c r="BA345" i="2"/>
  <c r="AP73" i="2"/>
  <c r="AT336" i="2"/>
  <c r="AQ89" i="2"/>
  <c r="AT312" i="2"/>
  <c r="AV232" i="2"/>
  <c r="AY144" i="2"/>
  <c r="AT64" i="2"/>
  <c r="AT398" i="2" s="1"/>
  <c r="K103" i="16" s="1"/>
  <c r="AN277" i="2"/>
  <c r="BA172" i="2"/>
  <c r="AQ280" i="2"/>
  <c r="AW204" i="2"/>
  <c r="BA343" i="2"/>
  <c r="AV295" i="2"/>
  <c r="AZ207" i="2"/>
  <c r="AQ167" i="2"/>
  <c r="AS79" i="2"/>
  <c r="AR39" i="2"/>
  <c r="AN348" i="2"/>
  <c r="BA329" i="2"/>
  <c r="AP57" i="2"/>
  <c r="AT283" i="2"/>
  <c r="AZ201" i="2"/>
  <c r="AZ137" i="2"/>
  <c r="AZ439" i="2" s="1"/>
  <c r="Q144" i="16" s="1"/>
  <c r="AZ73" i="2"/>
  <c r="AZ9" i="2"/>
  <c r="AN77" i="2"/>
  <c r="BB152" i="2"/>
  <c r="AR260" i="2"/>
  <c r="AX367" i="2"/>
  <c r="AW327" i="2"/>
  <c r="AZ279" i="2"/>
  <c r="AR239" i="2"/>
  <c r="AV191" i="2"/>
  <c r="AQ151" i="2"/>
  <c r="AY103" i="2"/>
  <c r="BA63" i="2"/>
  <c r="AR23" i="2"/>
  <c r="BB181" i="2"/>
  <c r="AR273" i="2"/>
  <c r="AQ96" i="2"/>
  <c r="AQ155" i="2"/>
  <c r="AQ257" i="2"/>
  <c r="AQ235" i="2"/>
  <c r="AQ29" i="2"/>
  <c r="AY28" i="2"/>
  <c r="AQ51" i="2"/>
  <c r="AY114" i="2"/>
  <c r="AQ316" i="2"/>
  <c r="AP180" i="2"/>
  <c r="AQ307" i="2"/>
  <c r="AY171" i="2"/>
  <c r="AY341" i="2"/>
  <c r="AY197" i="2"/>
  <c r="AQ209" i="2"/>
  <c r="AX72" i="2"/>
  <c r="AY292" i="2"/>
  <c r="AQ16" i="2"/>
  <c r="AP371" i="2"/>
  <c r="AY235" i="2"/>
  <c r="AQ109" i="2"/>
  <c r="BB370" i="2"/>
  <c r="AP330" i="2"/>
  <c r="AQ290" i="2"/>
  <c r="AX10" i="2"/>
  <c r="AQ332" i="2"/>
  <c r="AQ73" i="2"/>
  <c r="AX314" i="2"/>
  <c r="AY274" i="2"/>
  <c r="BB162" i="2"/>
  <c r="AP122" i="2"/>
  <c r="AQ82" i="2"/>
  <c r="AQ300" i="2"/>
  <c r="AX208" i="2"/>
  <c r="AQ120" i="2"/>
  <c r="AY375" i="2"/>
  <c r="AY287" i="2"/>
  <c r="AQ317" i="2"/>
  <c r="AY52" i="2"/>
  <c r="AP338" i="2"/>
  <c r="AQ298" i="2"/>
  <c r="AX18" i="2"/>
  <c r="AX253" i="2"/>
  <c r="BB305" i="2"/>
  <c r="AQ17" i="2"/>
  <c r="AY276" i="2"/>
  <c r="AP356" i="2"/>
  <c r="AX355" i="2"/>
  <c r="AP315" i="2"/>
  <c r="AX267" i="2"/>
  <c r="BB227" i="2"/>
  <c r="AP139" i="2"/>
  <c r="BB11" i="2"/>
  <c r="BB205" i="2"/>
  <c r="AX234" i="2"/>
  <c r="AY194" i="2"/>
  <c r="BB82" i="2"/>
  <c r="AP42" i="2"/>
  <c r="AO122" i="2"/>
  <c r="BB362" i="2"/>
  <c r="AP322" i="2"/>
  <c r="AQ282" i="2"/>
  <c r="AX281" i="2"/>
  <c r="AY217" i="2"/>
  <c r="AY153" i="2"/>
  <c r="AY89" i="2"/>
  <c r="AY25" i="2"/>
  <c r="AY159" i="2"/>
  <c r="AP39" i="2"/>
  <c r="AP25" i="2"/>
  <c r="AY353" i="2"/>
  <c r="AX217" i="2"/>
  <c r="AX153" i="2"/>
  <c r="AX89" i="2"/>
  <c r="AX25" i="2"/>
  <c r="AQ169" i="2"/>
  <c r="AX144" i="2"/>
  <c r="BA252" i="2"/>
  <c r="AQ360" i="2"/>
  <c r="AY343" i="2"/>
  <c r="AP263" i="2"/>
  <c r="BB215" i="2"/>
  <c r="BA127" i="2"/>
  <c r="AO18" i="2"/>
  <c r="AP137" i="2"/>
  <c r="AP439" i="2" s="1"/>
  <c r="G144" i="16" s="1"/>
  <c r="BB83" i="2"/>
  <c r="AY35" i="2"/>
  <c r="AP273" i="2"/>
  <c r="BB346" i="2"/>
  <c r="AP306" i="2"/>
  <c r="AQ266" i="2"/>
  <c r="AR226" i="2"/>
  <c r="AQ153" i="2"/>
  <c r="AQ446" i="2" s="1"/>
  <c r="H151" i="16" s="1"/>
  <c r="AT144" i="2"/>
  <c r="AX64" i="2"/>
  <c r="AX398" i="2" s="1"/>
  <c r="O103" i="16" s="1"/>
  <c r="BA108" i="2"/>
  <c r="AQ216" i="2"/>
  <c r="AX195" i="2"/>
  <c r="AP343" i="2"/>
  <c r="BB295" i="2"/>
  <c r="BA255" i="2"/>
  <c r="BB207" i="2"/>
  <c r="AX159" i="2"/>
  <c r="AX119" i="2"/>
  <c r="AQ79" i="2"/>
  <c r="BA265" i="2"/>
  <c r="AQ373" i="2"/>
  <c r="AX337" i="2"/>
  <c r="AX376" i="2"/>
  <c r="AY120" i="2"/>
  <c r="AY40" i="2"/>
  <c r="BB216" i="2"/>
  <c r="AR324" i="2"/>
  <c r="AT327" i="2"/>
  <c r="AP287" i="2"/>
  <c r="AP199" i="2"/>
  <c r="BA151" i="2"/>
  <c r="AR111" i="2"/>
  <c r="AY23" i="2"/>
  <c r="BB245" i="2"/>
  <c r="AR337" i="2"/>
  <c r="BB233" i="2"/>
  <c r="AO74" i="2"/>
  <c r="AP188" i="2"/>
  <c r="BA311" i="2"/>
  <c r="AP271" i="2"/>
  <c r="BA223" i="2"/>
  <c r="AP95" i="2"/>
  <c r="AX7" i="2"/>
  <c r="AO73" i="2"/>
  <c r="AP217" i="2"/>
  <c r="AS293" i="2"/>
  <c r="AQ105" i="2"/>
  <c r="AY56" i="2"/>
  <c r="BA60" i="2"/>
  <c r="AQ168" i="2"/>
  <c r="AY340" i="2"/>
  <c r="AR295" i="2"/>
  <c r="AP255" i="2"/>
  <c r="AQ207" i="2"/>
  <c r="AS159" i="2"/>
  <c r="BA119" i="2"/>
  <c r="AY71" i="2"/>
  <c r="BA217" i="2"/>
  <c r="AQ325" i="2"/>
  <c r="AS353" i="2"/>
  <c r="AS304" i="2"/>
  <c r="AS136" i="2"/>
  <c r="AS440" i="2" s="1"/>
  <c r="J145" i="16" s="1"/>
  <c r="BA44" i="2"/>
  <c r="BA390" i="2" s="1"/>
  <c r="R95" i="16" s="1"/>
  <c r="AQ152" i="2"/>
  <c r="AY200" i="2"/>
  <c r="AY335" i="2"/>
  <c r="AQ295" i="2"/>
  <c r="AP207" i="2"/>
  <c r="AS119" i="2"/>
  <c r="AV31" i="2"/>
  <c r="BA201" i="2"/>
  <c r="AQ309" i="2"/>
  <c r="AV368" i="2"/>
  <c r="AZ193" i="2"/>
  <c r="AZ129" i="2"/>
  <c r="AZ65" i="2"/>
  <c r="AZ422" i="2" s="1"/>
  <c r="Q127" i="16" s="1"/>
  <c r="AN123" i="2"/>
  <c r="AN408" i="2" s="1"/>
  <c r="AN243" i="2"/>
  <c r="AN256" i="2"/>
  <c r="AN192" i="2"/>
  <c r="AN128" i="2"/>
  <c r="AN64" i="2"/>
  <c r="AN398" i="2" s="1"/>
  <c r="AN339" i="2"/>
  <c r="AN235" i="2"/>
  <c r="AN259" i="2"/>
  <c r="AN363" i="2"/>
  <c r="AN179" i="2"/>
  <c r="AN187" i="2"/>
  <c r="AN176" i="2"/>
  <c r="AN112" i="2"/>
  <c r="AN48" i="2"/>
  <c r="AN171" i="2"/>
  <c r="AN195" i="2"/>
  <c r="AN155" i="2"/>
  <c r="AN147" i="2"/>
  <c r="AN446" i="2" s="1"/>
  <c r="AN91" i="2"/>
  <c r="AN115" i="2"/>
  <c r="AN288" i="2"/>
  <c r="AN107" i="2"/>
  <c r="AN131" i="2"/>
  <c r="AN347" i="2"/>
  <c r="AN83" i="2"/>
  <c r="AN216" i="2"/>
  <c r="AN152" i="2"/>
  <c r="AN88" i="2"/>
  <c r="AN24" i="2"/>
  <c r="AN331" i="2"/>
  <c r="AN75" i="2"/>
  <c r="AN419" i="2" s="1"/>
  <c r="AN99" i="2"/>
  <c r="AN315" i="2"/>
  <c r="AN307" i="2"/>
  <c r="AN51" i="2"/>
  <c r="AN272" i="2"/>
  <c r="AN208" i="2"/>
  <c r="AN144" i="2"/>
  <c r="AN16" i="2"/>
  <c r="AN395" i="2" s="1"/>
  <c r="AN299" i="2"/>
  <c r="AN43" i="2"/>
  <c r="AN323" i="2"/>
  <c r="AN67" i="2"/>
  <c r="AN371" i="2"/>
  <c r="AN219" i="2"/>
  <c r="AN275" i="2"/>
  <c r="AN429" i="2"/>
  <c r="AN264" i="2"/>
  <c r="AN200" i="2"/>
  <c r="AN8" i="2"/>
  <c r="AN431" i="2" s="1"/>
  <c r="AN267" i="2"/>
  <c r="AN11" i="2"/>
  <c r="AN56" i="2"/>
  <c r="AN163" i="2"/>
  <c r="AN211" i="2"/>
  <c r="AN40" i="2"/>
  <c r="AN35" i="2"/>
  <c r="AN59" i="2"/>
  <c r="AN248" i="2"/>
  <c r="AN203" i="2"/>
  <c r="AN154" i="2"/>
  <c r="AN90" i="2"/>
  <c r="AN26" i="2"/>
  <c r="AN232" i="2"/>
  <c r="AN139" i="2"/>
  <c r="AN184" i="2"/>
  <c r="AN283" i="2"/>
  <c r="AN168" i="2"/>
  <c r="AN251" i="2"/>
  <c r="AN120" i="2"/>
  <c r="AN291" i="2"/>
  <c r="AN27" i="2"/>
  <c r="AN402" i="2" s="1"/>
  <c r="AN104" i="2"/>
  <c r="AN146" i="2"/>
  <c r="AN74" i="2"/>
  <c r="AN355" i="2"/>
  <c r="AN327" i="2"/>
  <c r="AN263" i="2"/>
  <c r="AN199" i="2"/>
  <c r="AN135" i="2"/>
  <c r="AN440" i="2" s="1"/>
  <c r="AN71" i="2"/>
  <c r="AN7" i="2"/>
  <c r="AN138" i="2"/>
  <c r="AN409" i="2" s="1"/>
  <c r="AN66" i="2"/>
  <c r="AN418" i="2" s="1"/>
  <c r="AN130" i="2"/>
  <c r="AN58" i="2"/>
  <c r="AN227" i="2"/>
  <c r="AN287" i="2"/>
  <c r="AN223" i="2"/>
  <c r="AN159" i="2"/>
  <c r="AN95" i="2"/>
  <c r="AN31" i="2"/>
  <c r="AN18" i="2"/>
  <c r="AN247" i="2"/>
  <c r="AN167" i="2"/>
  <c r="AN79" i="2"/>
  <c r="AN10" i="2"/>
  <c r="AN319" i="2"/>
  <c r="AN239" i="2"/>
  <c r="AN151" i="2"/>
  <c r="AN63" i="2"/>
  <c r="AN311" i="2"/>
  <c r="AN231" i="2"/>
  <c r="AN143" i="2"/>
  <c r="AN55" i="2"/>
  <c r="AN303" i="2"/>
  <c r="AN215" i="2"/>
  <c r="AN127" i="2"/>
  <c r="AN47" i="2"/>
  <c r="AN391" i="2" s="1"/>
  <c r="AN122" i="2"/>
  <c r="AN295" i="2"/>
  <c r="AN207" i="2"/>
  <c r="AN119" i="2"/>
  <c r="AN39" i="2"/>
  <c r="AN183" i="2"/>
  <c r="AN5" i="2"/>
  <c r="AN175" i="2"/>
  <c r="AN111" i="2"/>
  <c r="AN103" i="2"/>
  <c r="AN279" i="2"/>
  <c r="AN87" i="2"/>
  <c r="AN82" i="2"/>
  <c r="AN271" i="2"/>
  <c r="AN23" i="2"/>
  <c r="AN433" i="2" s="1"/>
  <c r="AN255" i="2"/>
  <c r="AN15" i="2"/>
  <c r="AN428" i="2" s="1"/>
  <c r="AN191" i="2"/>
  <c r="AN13" i="2"/>
  <c r="BB24" i="2"/>
  <c r="AR132" i="2"/>
  <c r="AZ359" i="2"/>
  <c r="AV319" i="2"/>
  <c r="AQ279" i="2"/>
  <c r="AX231" i="2"/>
  <c r="AV183" i="2"/>
  <c r="AS143" i="2"/>
  <c r="AR103" i="2"/>
  <c r="AY55" i="2"/>
  <c r="AS15" i="2"/>
  <c r="AS428" i="2" s="1"/>
  <c r="J133" i="16" s="1"/>
  <c r="AN20" i="2"/>
  <c r="BB53" i="2"/>
  <c r="AR145" i="2"/>
  <c r="AQ342" i="2"/>
  <c r="AQ368" i="2"/>
  <c r="AQ289" i="2"/>
  <c r="AY132" i="2"/>
  <c r="AY325" i="2"/>
  <c r="AY117" i="2"/>
  <c r="AQ129" i="2"/>
  <c r="AQ275" i="2"/>
  <c r="AQ99" i="2"/>
  <c r="AY101" i="2"/>
  <c r="AY180" i="2"/>
  <c r="AP196" i="2"/>
  <c r="AY347" i="2"/>
  <c r="AY306" i="2"/>
  <c r="AP154" i="2"/>
  <c r="AQ114" i="2"/>
  <c r="AY93" i="2"/>
  <c r="AY413" i="2" s="1"/>
  <c r="P118" i="16" s="1"/>
  <c r="AO340" i="2"/>
  <c r="AP245" i="2"/>
  <c r="AY244" i="2"/>
  <c r="AY76" i="2"/>
  <c r="AP52" i="2"/>
  <c r="AQ81" i="2"/>
  <c r="AY36" i="2"/>
  <c r="AQ323" i="2"/>
  <c r="AX202" i="2"/>
  <c r="AY162" i="2"/>
  <c r="AP10" i="2"/>
  <c r="AY376" i="2"/>
  <c r="AY128" i="2"/>
  <c r="AP314" i="2"/>
  <c r="AQ274" i="2"/>
  <c r="AY329" i="2"/>
  <c r="AY265" i="2"/>
  <c r="BB264" i="2"/>
  <c r="AY327" i="2"/>
  <c r="AQ189" i="2"/>
  <c r="AX210" i="2"/>
  <c r="AY170" i="2"/>
  <c r="BB58" i="2"/>
  <c r="AP18" i="2"/>
  <c r="AX317" i="2"/>
  <c r="AX245" i="2"/>
  <c r="AY173" i="2"/>
  <c r="BB177" i="2"/>
  <c r="AX268" i="2"/>
  <c r="AY100" i="2"/>
  <c r="AO152" i="2"/>
  <c r="AP228" i="2"/>
  <c r="AX347" i="2"/>
  <c r="AQ219" i="2"/>
  <c r="BB179" i="2"/>
  <c r="AX43" i="2"/>
  <c r="BB77" i="2"/>
  <c r="BB274" i="2"/>
  <c r="AP234" i="2"/>
  <c r="AQ194" i="2"/>
  <c r="AY354" i="2"/>
  <c r="AX194" i="2"/>
  <c r="AY154" i="2"/>
  <c r="BB42" i="2"/>
  <c r="AY345" i="2"/>
  <c r="AY273" i="2"/>
  <c r="AY209" i="2"/>
  <c r="AY145" i="2"/>
  <c r="AY81" i="2"/>
  <c r="AY17" i="2"/>
  <c r="AQ119" i="2"/>
  <c r="AQ277" i="2"/>
  <c r="AX273" i="2"/>
  <c r="AX209" i="2"/>
  <c r="AX145" i="2"/>
  <c r="AX81" i="2"/>
  <c r="AX17" i="2"/>
  <c r="AQ41" i="2"/>
  <c r="AY296" i="2"/>
  <c r="AQ232" i="2"/>
  <c r="AX280" i="2"/>
  <c r="AQ343" i="2"/>
  <c r="AX295" i="2"/>
  <c r="BB255" i="2"/>
  <c r="AY31" i="2"/>
  <c r="AP9" i="2"/>
  <c r="AX35" i="2"/>
  <c r="AO68" i="2"/>
  <c r="AP49" i="2"/>
  <c r="AX178" i="2"/>
  <c r="AY138" i="2"/>
  <c r="BA66" i="2"/>
  <c r="BA418" i="2" s="1"/>
  <c r="R123" i="16" s="1"/>
  <c r="BB26" i="2"/>
  <c r="AQ25" i="2"/>
  <c r="AY216" i="2"/>
  <c r="AY136" i="2"/>
  <c r="AX56" i="2"/>
  <c r="AX399" i="2" s="1"/>
  <c r="O104" i="16" s="1"/>
  <c r="BB360" i="2"/>
  <c r="AQ88" i="2"/>
  <c r="BA335" i="2"/>
  <c r="AX287" i="2"/>
  <c r="AR159" i="2"/>
  <c r="AX71" i="2"/>
  <c r="BA31" i="2"/>
  <c r="BA137" i="2"/>
  <c r="BA439" i="2" s="1"/>
  <c r="R144" i="16" s="1"/>
  <c r="AQ245" i="2"/>
  <c r="AT360" i="2"/>
  <c r="AX272" i="2"/>
  <c r="AY112" i="2"/>
  <c r="BB88" i="2"/>
  <c r="AR196" i="2"/>
  <c r="AP327" i="2"/>
  <c r="BB279" i="2"/>
  <c r="AQ191" i="2"/>
  <c r="AT103" i="2"/>
  <c r="AP63" i="2"/>
  <c r="AY15" i="2"/>
  <c r="AY428" i="2" s="1"/>
  <c r="P133" i="16" s="1"/>
  <c r="BB117" i="2"/>
  <c r="AR209" i="2"/>
  <c r="BB105" i="2"/>
  <c r="AT328" i="2"/>
  <c r="AY240" i="2"/>
  <c r="BA332" i="2"/>
  <c r="AP60" i="2"/>
  <c r="AT176" i="2"/>
  <c r="AQ351" i="2"/>
  <c r="AX303" i="2"/>
  <c r="BB263" i="2"/>
  <c r="AP175" i="2"/>
  <c r="AY127" i="2"/>
  <c r="BA87" i="2"/>
  <c r="AP47" i="2"/>
  <c r="AP391" i="2" s="1"/>
  <c r="G96" i="16" s="1"/>
  <c r="BA361" i="2"/>
  <c r="AP89" i="2"/>
  <c r="AY288" i="2"/>
  <c r="AY208" i="2"/>
  <c r="AY48" i="2"/>
  <c r="BB312" i="2"/>
  <c r="AQ40" i="2"/>
  <c r="BB375" i="2"/>
  <c r="AQ335" i="2"/>
  <c r="AT287" i="2"/>
  <c r="AR247" i="2"/>
  <c r="BB199" i="2"/>
  <c r="AX111" i="2"/>
  <c r="AP31" i="2"/>
  <c r="BA89" i="2"/>
  <c r="AQ197" i="2"/>
  <c r="AT288" i="2"/>
  <c r="BB296" i="2"/>
  <c r="AQ24" i="2"/>
  <c r="BA375" i="2"/>
  <c r="AP335" i="2"/>
  <c r="BB287" i="2"/>
  <c r="AQ247" i="2"/>
  <c r="BA199" i="2"/>
  <c r="AT151" i="2"/>
  <c r="AR71" i="2"/>
  <c r="BA73" i="2"/>
  <c r="AQ181" i="2"/>
  <c r="BB313" i="2"/>
  <c r="AO138" i="2"/>
  <c r="AP268" i="2"/>
  <c r="AS368" i="2"/>
  <c r="AS359" i="2"/>
  <c r="BB271" i="2"/>
  <c r="AQ183" i="2"/>
  <c r="BB95" i="2"/>
  <c r="AP55" i="2"/>
  <c r="AY7" i="2"/>
  <c r="AO128" i="2"/>
  <c r="AP297" i="2"/>
  <c r="AR17" i="2"/>
  <c r="E454" i="2"/>
  <c r="E463" i="2" s="1"/>
  <c r="G504" i="6"/>
  <c r="J504" i="6"/>
  <c r="F504" i="6"/>
  <c r="N504" i="11"/>
  <c r="Q504" i="11"/>
  <c r="P499" i="8"/>
  <c r="P507" i="8" s="1"/>
  <c r="I504" i="11"/>
  <c r="H499" i="11"/>
  <c r="H507" i="11" s="1"/>
  <c r="H504" i="6"/>
  <c r="L504" i="5"/>
  <c r="L499" i="7"/>
  <c r="L507" i="7" s="1"/>
  <c r="S499" i="11"/>
  <c r="S507" i="11" s="1"/>
  <c r="J504" i="8"/>
  <c r="P499" i="10"/>
  <c r="P507" i="10" s="1"/>
  <c r="I504" i="10"/>
  <c r="F499" i="10"/>
  <c r="F507" i="10" s="1"/>
  <c r="L504" i="11"/>
  <c r="F504" i="8"/>
  <c r="P499" i="9"/>
  <c r="P507" i="9" s="1"/>
  <c r="R499" i="9"/>
  <c r="R507" i="9" s="1"/>
  <c r="S504" i="9"/>
  <c r="I504" i="7"/>
  <c r="Q504" i="7"/>
  <c r="G504" i="8"/>
  <c r="M504" i="5"/>
  <c r="O504" i="8"/>
  <c r="E504" i="5"/>
  <c r="Q499" i="5"/>
  <c r="Q507" i="5" s="1"/>
  <c r="K504" i="7"/>
  <c r="J499" i="10"/>
  <c r="J507" i="10" s="1"/>
  <c r="R499" i="10"/>
  <c r="R507" i="10" s="1"/>
  <c r="Q504" i="9"/>
  <c r="G504" i="9"/>
  <c r="K504" i="4"/>
  <c r="P499" i="7"/>
  <c r="P507" i="7" s="1"/>
  <c r="G504" i="5"/>
  <c r="M499" i="8"/>
  <c r="M507" i="8" s="1"/>
  <c r="O499" i="11"/>
  <c r="O507" i="11" s="1"/>
  <c r="K504" i="8"/>
  <c r="R504" i="11"/>
  <c r="E499" i="8"/>
  <c r="E507" i="8" s="1"/>
  <c r="E504" i="8"/>
  <c r="E499" i="7"/>
  <c r="E507" i="7" s="1"/>
  <c r="O504" i="6"/>
  <c r="I499" i="5"/>
  <c r="I507" i="5" s="1"/>
  <c r="E499" i="11"/>
  <c r="E507" i="11" s="1"/>
  <c r="E504" i="11"/>
  <c r="M504" i="4"/>
  <c r="H499" i="7"/>
  <c r="H507" i="7" s="1"/>
  <c r="E499" i="10"/>
  <c r="E507" i="10" s="1"/>
  <c r="E504" i="10"/>
  <c r="O499" i="5"/>
  <c r="O507" i="5" s="1"/>
  <c r="Q504" i="10"/>
  <c r="E499" i="6"/>
  <c r="E507" i="6" s="1"/>
  <c r="E504" i="6"/>
  <c r="E499" i="9"/>
  <c r="E507" i="9" s="1"/>
  <c r="E504" i="9"/>
  <c r="H499" i="9"/>
  <c r="H507" i="9" s="1"/>
  <c r="O504" i="7"/>
  <c r="I504" i="8"/>
  <c r="H504" i="10"/>
  <c r="P504" i="6"/>
  <c r="L499" i="4"/>
  <c r="L507" i="4" s="1"/>
  <c r="L499" i="9"/>
  <c r="L507" i="9" s="1"/>
  <c r="J504" i="5"/>
  <c r="I504" i="9"/>
  <c r="J504" i="4"/>
  <c r="J504" i="11"/>
  <c r="M504" i="10"/>
  <c r="S504" i="10"/>
  <c r="N504" i="8"/>
  <c r="J499" i="9"/>
  <c r="J507" i="9" s="1"/>
  <c r="N504" i="4"/>
  <c r="M499" i="7"/>
  <c r="M507" i="7" s="1"/>
  <c r="R504" i="8"/>
  <c r="G504" i="7"/>
  <c r="H504" i="8"/>
  <c r="Q504" i="8"/>
  <c r="E499" i="4"/>
  <c r="E507" i="4" s="1"/>
  <c r="N504" i="9"/>
  <c r="G504" i="11"/>
  <c r="P504" i="5"/>
  <c r="O499" i="10"/>
  <c r="O507" i="10" s="1"/>
  <c r="R499" i="4"/>
  <c r="R507" i="4" s="1"/>
  <c r="K504" i="5"/>
  <c r="N504" i="6"/>
  <c r="Q504" i="4"/>
  <c r="P504" i="11"/>
  <c r="N504" i="10"/>
  <c r="R504" i="5"/>
  <c r="F504" i="4"/>
  <c r="K504" i="11"/>
  <c r="K504" i="10"/>
  <c r="H504" i="4"/>
  <c r="M504" i="11"/>
  <c r="S504" i="5"/>
  <c r="K499" i="6"/>
  <c r="K507" i="6" s="1"/>
  <c r="S499" i="6"/>
  <c r="S507" i="6" s="1"/>
  <c r="F504" i="11"/>
  <c r="M504" i="6"/>
  <c r="I499" i="4"/>
  <c r="I507" i="4" s="1"/>
  <c r="N499" i="5"/>
  <c r="N507" i="5" s="1"/>
  <c r="P504" i="4"/>
  <c r="Q504" i="6"/>
  <c r="F499" i="5"/>
  <c r="F507" i="5" s="1"/>
  <c r="G504" i="10"/>
  <c r="L499" i="10"/>
  <c r="L507" i="10" s="1"/>
  <c r="L504" i="8"/>
  <c r="O504" i="9"/>
  <c r="S499" i="7"/>
  <c r="S507" i="7" s="1"/>
  <c r="J499" i="7"/>
  <c r="J507" i="7" s="1"/>
  <c r="J504" i="7"/>
  <c r="K499" i="9"/>
  <c r="K507" i="9" s="1"/>
  <c r="K504" i="9"/>
  <c r="F499" i="7"/>
  <c r="F507" i="7" s="1"/>
  <c r="F504" i="7"/>
  <c r="H499" i="5"/>
  <c r="H507" i="5" s="1"/>
  <c r="H504" i="5"/>
  <c r="F504" i="9"/>
  <c r="S504" i="4"/>
  <c r="L499" i="6"/>
  <c r="L507" i="6" s="1"/>
  <c r="L504" i="6"/>
  <c r="P454" i="2"/>
  <c r="P463" i="2" s="1"/>
  <c r="N499" i="7"/>
  <c r="N507" i="7" s="1"/>
  <c r="N504" i="7"/>
  <c r="M504" i="9"/>
  <c r="S499" i="8"/>
  <c r="S507" i="8" s="1"/>
  <c r="S504" i="8"/>
  <c r="R499" i="7"/>
  <c r="R507" i="7" s="1"/>
  <c r="R504" i="7"/>
  <c r="I499" i="6"/>
  <c r="I507" i="6" s="1"/>
  <c r="I504" i="6"/>
  <c r="R504" i="6"/>
  <c r="O504" i="4"/>
  <c r="G499" i="4"/>
  <c r="G507" i="4" s="1"/>
  <c r="G504" i="4"/>
  <c r="H454" i="2"/>
  <c r="H463" i="2" s="1"/>
  <c r="F458" i="2"/>
  <c r="L458" i="2"/>
  <c r="J458" i="2"/>
  <c r="K458" i="2"/>
  <c r="G458" i="2"/>
  <c r="N458" i="2"/>
  <c r="R458" i="2"/>
  <c r="O458" i="2"/>
  <c r="M458" i="2"/>
  <c r="Q458" i="2"/>
  <c r="E458" i="2"/>
  <c r="S454" i="2"/>
  <c r="S463" i="2" s="1"/>
  <c r="I458" i="2"/>
  <c r="AN415" i="3" l="1"/>
  <c r="AP395" i="3"/>
  <c r="G100" i="17" s="1"/>
  <c r="G188" i="17" s="1"/>
  <c r="AU446" i="3"/>
  <c r="L151" i="17" s="1"/>
  <c r="L239" i="17" s="1"/>
  <c r="AY415" i="3"/>
  <c r="P120" i="17" s="1"/>
  <c r="AT423" i="3"/>
  <c r="K128" i="17" s="1"/>
  <c r="K216" i="17" s="1"/>
  <c r="AN416" i="3"/>
  <c r="AN446" i="3"/>
  <c r="AI12" i="21"/>
  <c r="AJ12" i="21" s="1"/>
  <c r="AK12" i="21" s="1"/>
  <c r="AL12" i="21" s="1"/>
  <c r="AM12" i="21" s="1"/>
  <c r="K12" i="21" s="1"/>
  <c r="AI23" i="21"/>
  <c r="AJ23" i="21" s="1"/>
  <c r="AK23" i="21" s="1"/>
  <c r="AL23" i="21" s="1"/>
  <c r="AM23" i="21" s="1"/>
  <c r="K23" i="21" s="1"/>
  <c r="D49" i="21"/>
  <c r="O119" i="21" s="1"/>
  <c r="AI15" i="21"/>
  <c r="AJ15" i="21" s="1"/>
  <c r="AK15" i="21" s="1"/>
  <c r="AL15" i="21" s="1"/>
  <c r="AM15" i="21" s="1"/>
  <c r="K15" i="21" s="1"/>
  <c r="B50" i="21"/>
  <c r="F8" i="31" s="1"/>
  <c r="AI19" i="21"/>
  <c r="AJ19" i="21" s="1"/>
  <c r="AK19" i="21" s="1"/>
  <c r="AL19" i="21" s="1"/>
  <c r="AM19" i="21" s="1"/>
  <c r="K19" i="21" s="1"/>
  <c r="AI16" i="21"/>
  <c r="AJ16" i="21" s="1"/>
  <c r="AK16" i="21" s="1"/>
  <c r="AL16" i="21" s="1"/>
  <c r="AM16" i="21" s="1"/>
  <c r="K16" i="21" s="1"/>
  <c r="AD11" i="21"/>
  <c r="AE11" i="21" s="1"/>
  <c r="AF11" i="21" s="1"/>
  <c r="AG11" i="21" s="1"/>
  <c r="AH11" i="21" s="1"/>
  <c r="J11" i="21" s="1"/>
  <c r="AI18" i="21"/>
  <c r="AJ18" i="21" s="1"/>
  <c r="AK18" i="21" s="1"/>
  <c r="AL18" i="21" s="1"/>
  <c r="AM18" i="21" s="1"/>
  <c r="K18" i="21" s="1"/>
  <c r="AI14" i="21"/>
  <c r="AJ14" i="21" s="1"/>
  <c r="AK14" i="21" s="1"/>
  <c r="AL14" i="21" s="1"/>
  <c r="AM14" i="21" s="1"/>
  <c r="K14" i="21" s="1"/>
  <c r="AI21" i="21"/>
  <c r="AJ21" i="21" s="1"/>
  <c r="AK21" i="21" s="1"/>
  <c r="AL21" i="21" s="1"/>
  <c r="AM21" i="21" s="1"/>
  <c r="K21" i="21" s="1"/>
  <c r="D47" i="21"/>
  <c r="O117" i="21" s="1"/>
  <c r="AI17" i="21"/>
  <c r="AJ17" i="21" s="1"/>
  <c r="AK17" i="21" s="1"/>
  <c r="AL17" i="21" s="1"/>
  <c r="AM17" i="21" s="1"/>
  <c r="K17" i="21" s="1"/>
  <c r="D43" i="21"/>
  <c r="O113" i="21" s="1"/>
  <c r="AI20" i="21"/>
  <c r="AJ20" i="21" s="1"/>
  <c r="AK20" i="21" s="1"/>
  <c r="AL20" i="21" s="1"/>
  <c r="AM20" i="21" s="1"/>
  <c r="K20" i="21" s="1"/>
  <c r="D46" i="21"/>
  <c r="O116" i="21" s="1"/>
  <c r="AI13" i="21"/>
  <c r="AJ13" i="21" s="1"/>
  <c r="AK13" i="21" s="1"/>
  <c r="AL13" i="21" s="1"/>
  <c r="AM13" i="21" s="1"/>
  <c r="K13" i="21" s="1"/>
  <c r="AI22" i="21"/>
  <c r="AJ22" i="21" s="1"/>
  <c r="AK22" i="21" s="1"/>
  <c r="AL22" i="21" s="1"/>
  <c r="AM22" i="21" s="1"/>
  <c r="K22" i="21" s="1"/>
  <c r="D48" i="21"/>
  <c r="BB405" i="3"/>
  <c r="S110" i="17" s="1"/>
  <c r="V66" i="20"/>
  <c r="W66" i="20" s="1"/>
  <c r="X66" i="20" s="1"/>
  <c r="Y66" i="20" s="1"/>
  <c r="Z66" i="20" s="1"/>
  <c r="H66" i="20" s="1"/>
  <c r="H85" i="20" s="1"/>
  <c r="H104" i="20" s="1"/>
  <c r="O104" i="20"/>
  <c r="P104" i="20" s="1"/>
  <c r="Q104" i="20" s="1"/>
  <c r="R85" i="20"/>
  <c r="S85" i="20" s="1"/>
  <c r="T85" i="20" s="1"/>
  <c r="U85" i="20" s="1"/>
  <c r="R109" i="20"/>
  <c r="S109" i="20" s="1"/>
  <c r="T109" i="20" s="1"/>
  <c r="U109" i="20" s="1"/>
  <c r="R90" i="20"/>
  <c r="S90" i="20" s="1"/>
  <c r="T90" i="20" s="1"/>
  <c r="U90" i="20" s="1"/>
  <c r="V71" i="20"/>
  <c r="W71" i="20" s="1"/>
  <c r="X71" i="20" s="1"/>
  <c r="Y71" i="20" s="1"/>
  <c r="Z71" i="20" s="1"/>
  <c r="H71" i="20" s="1"/>
  <c r="H90" i="20" s="1"/>
  <c r="H109" i="20" s="1"/>
  <c r="AP440" i="3"/>
  <c r="G145" i="17" s="1"/>
  <c r="G233" i="17" s="1"/>
  <c r="BB423" i="2"/>
  <c r="S128" i="16" s="1"/>
  <c r="S216" i="16" s="1"/>
  <c r="AT395" i="2"/>
  <c r="K100" i="16" s="1"/>
  <c r="K188" i="16" s="1"/>
  <c r="BB415" i="3"/>
  <c r="S120" i="17" s="1"/>
  <c r="S208" i="17" s="1"/>
  <c r="BB416" i="3"/>
  <c r="S121" i="17" s="1"/>
  <c r="S209" i="17" s="1"/>
  <c r="AO433" i="3"/>
  <c r="F138" i="17" s="1"/>
  <c r="AT415" i="3"/>
  <c r="K120" i="17" s="1"/>
  <c r="BB440" i="3"/>
  <c r="S145" i="17" s="1"/>
  <c r="AY446" i="3"/>
  <c r="P151" i="17" s="1"/>
  <c r="P239" i="17" s="1"/>
  <c r="BB446" i="3"/>
  <c r="S151" i="17" s="1"/>
  <c r="S239" i="17" s="1"/>
  <c r="C88" i="29"/>
  <c r="C89" i="29"/>
  <c r="H128" i="30"/>
  <c r="G128" i="30"/>
  <c r="S128" i="30"/>
  <c r="I128" i="30"/>
  <c r="N128" i="30"/>
  <c r="M128" i="30"/>
  <c r="J128" i="30"/>
  <c r="L128" i="30"/>
  <c r="O128" i="30"/>
  <c r="P128" i="30"/>
  <c r="R128" i="30"/>
  <c r="K128" i="30"/>
  <c r="Q128" i="30"/>
  <c r="O75" i="29"/>
  <c r="O126" i="29" s="1"/>
  <c r="O60" i="29"/>
  <c r="I75" i="29"/>
  <c r="I126" i="29" s="1"/>
  <c r="I60" i="29"/>
  <c r="F75" i="29"/>
  <c r="F126" i="29" s="1"/>
  <c r="F60" i="29"/>
  <c r="K75" i="29"/>
  <c r="K126" i="29" s="1"/>
  <c r="K60" i="29"/>
  <c r="M75" i="29"/>
  <c r="M126" i="29" s="1"/>
  <c r="M60" i="29"/>
  <c r="N75" i="29"/>
  <c r="N126" i="29" s="1"/>
  <c r="N60" i="29"/>
  <c r="H75" i="29"/>
  <c r="H126" i="29" s="1"/>
  <c r="H60" i="29"/>
  <c r="P75" i="29"/>
  <c r="P126" i="29" s="1"/>
  <c r="P60" i="29"/>
  <c r="L75" i="29"/>
  <c r="L126" i="29" s="1"/>
  <c r="L60" i="29"/>
  <c r="J75" i="29"/>
  <c r="J126" i="29" s="1"/>
  <c r="J60" i="29"/>
  <c r="G75" i="29"/>
  <c r="G126" i="29" s="1"/>
  <c r="G60" i="29"/>
  <c r="Q75" i="29"/>
  <c r="Q126" i="29" s="1"/>
  <c r="Q60" i="29"/>
  <c r="S75" i="29"/>
  <c r="S126" i="29" s="1"/>
  <c r="S60" i="29"/>
  <c r="R75" i="29"/>
  <c r="R126" i="29" s="1"/>
  <c r="R60" i="29"/>
  <c r="E105" i="30"/>
  <c r="E86" i="30"/>
  <c r="AP451" i="3"/>
  <c r="G156" i="17" s="1"/>
  <c r="G244" i="17" s="1"/>
  <c r="AU416" i="3"/>
  <c r="L121" i="17" s="1"/>
  <c r="BA416" i="3"/>
  <c r="R121" i="17" s="1"/>
  <c r="AP403" i="3"/>
  <c r="G108" i="17" s="1"/>
  <c r="G196" i="17" s="1"/>
  <c r="AO415" i="3"/>
  <c r="F120" i="17" s="1"/>
  <c r="F208" i="17" s="1"/>
  <c r="AP446" i="2"/>
  <c r="G151" i="16" s="1"/>
  <c r="AT392" i="2"/>
  <c r="K97" i="16" s="1"/>
  <c r="K185" i="16" s="1"/>
  <c r="AP435" i="2"/>
  <c r="G140" i="16" s="1"/>
  <c r="G228" i="16" s="1"/>
  <c r="AP399" i="2"/>
  <c r="G104" i="16" s="1"/>
  <c r="AV423" i="2"/>
  <c r="M128" i="16" s="1"/>
  <c r="M216" i="16" s="1"/>
  <c r="AT434" i="2"/>
  <c r="K139" i="16" s="1"/>
  <c r="K227" i="16" s="1"/>
  <c r="AN435" i="2"/>
  <c r="BA403" i="2"/>
  <c r="R108" i="16" s="1"/>
  <c r="AZ446" i="2"/>
  <c r="Q151" i="16" s="1"/>
  <c r="Q239" i="16" s="1"/>
  <c r="BB435" i="2"/>
  <c r="S140" i="16" s="1"/>
  <c r="S228" i="16" s="1"/>
  <c r="AZ393" i="2"/>
  <c r="Q98" i="16" s="1"/>
  <c r="AP423" i="3"/>
  <c r="G128" i="17" s="1"/>
  <c r="AP433" i="3"/>
  <c r="G138" i="17" s="1"/>
  <c r="G226" i="17" s="1"/>
  <c r="AT446" i="3"/>
  <c r="K151" i="17" s="1"/>
  <c r="K239" i="17" s="1"/>
  <c r="AW440" i="3"/>
  <c r="N145" i="17" s="1"/>
  <c r="G127" i="29"/>
  <c r="AU403" i="3"/>
  <c r="L108" i="17" s="1"/>
  <c r="AY423" i="3"/>
  <c r="P128" i="17" s="1"/>
  <c r="C89" i="24"/>
  <c r="H127" i="29"/>
  <c r="K127" i="29"/>
  <c r="O127" i="29"/>
  <c r="L127" i="29"/>
  <c r="D127" i="29"/>
  <c r="D101" i="24"/>
  <c r="C101" i="24"/>
  <c r="D98" i="24"/>
  <c r="I124" i="24"/>
  <c r="S124" i="24"/>
  <c r="L124" i="24"/>
  <c r="E126" i="26"/>
  <c r="D126" i="26"/>
  <c r="E125" i="26"/>
  <c r="C126" i="26"/>
  <c r="C126" i="23"/>
  <c r="D126" i="23"/>
  <c r="E126" i="23"/>
  <c r="E125" i="23"/>
  <c r="E128" i="29"/>
  <c r="D128" i="29"/>
  <c r="C128" i="29"/>
  <c r="AY416" i="3"/>
  <c r="P121" i="17" s="1"/>
  <c r="BB392" i="3"/>
  <c r="S97" i="17" s="1"/>
  <c r="S185" i="17" s="1"/>
  <c r="AS449" i="3"/>
  <c r="J154" i="17" s="1"/>
  <c r="AN435" i="3"/>
  <c r="AW438" i="2"/>
  <c r="N143" i="16" s="1"/>
  <c r="N231" i="16" s="1"/>
  <c r="AN434" i="2"/>
  <c r="AV411" i="2"/>
  <c r="M116" i="16" s="1"/>
  <c r="M204" i="16" s="1"/>
  <c r="AV414" i="2"/>
  <c r="M119" i="16" s="1"/>
  <c r="AS400" i="2"/>
  <c r="J105" i="16" s="1"/>
  <c r="AQ399" i="2"/>
  <c r="H104" i="16" s="1"/>
  <c r="H192" i="16" s="1"/>
  <c r="AV405" i="2"/>
  <c r="M110" i="16" s="1"/>
  <c r="AS401" i="2"/>
  <c r="J106" i="16" s="1"/>
  <c r="AV434" i="2"/>
  <c r="M139" i="16" s="1"/>
  <c r="M227" i="16" s="1"/>
  <c r="AP437" i="2"/>
  <c r="G142" i="16" s="1"/>
  <c r="AV437" i="2"/>
  <c r="M142" i="16" s="1"/>
  <c r="M230" i="16" s="1"/>
  <c r="AT399" i="2"/>
  <c r="K104" i="16" s="1"/>
  <c r="AT403" i="2"/>
  <c r="K108" i="16" s="1"/>
  <c r="K196" i="16" s="1"/>
  <c r="AV393" i="2"/>
  <c r="M98" i="16" s="1"/>
  <c r="M186" i="16" s="1"/>
  <c r="AV412" i="2"/>
  <c r="M117" i="16" s="1"/>
  <c r="AZ415" i="2"/>
  <c r="Q120" i="16" s="1"/>
  <c r="BA437" i="2"/>
  <c r="R142" i="16" s="1"/>
  <c r="R230" i="16" s="1"/>
  <c r="AU435" i="2"/>
  <c r="L140" i="16" s="1"/>
  <c r="L228" i="16" s="1"/>
  <c r="AU446" i="2"/>
  <c r="L151" i="16" s="1"/>
  <c r="L239" i="16" s="1"/>
  <c r="AS412" i="2"/>
  <c r="J117" i="16" s="1"/>
  <c r="AT416" i="2"/>
  <c r="K121" i="16" s="1"/>
  <c r="K209" i="16" s="1"/>
  <c r="AZ440" i="2"/>
  <c r="Q145" i="16" s="1"/>
  <c r="Q233" i="16" s="1"/>
  <c r="AZ400" i="2"/>
  <c r="Q105" i="16" s="1"/>
  <c r="AS434" i="2"/>
  <c r="J139" i="16" s="1"/>
  <c r="J227" i="16" s="1"/>
  <c r="AV399" i="2"/>
  <c r="M104" i="16" s="1"/>
  <c r="AU393" i="2"/>
  <c r="L98" i="16" s="1"/>
  <c r="AU395" i="2"/>
  <c r="L100" i="16" s="1"/>
  <c r="L188" i="16" s="1"/>
  <c r="BB395" i="2"/>
  <c r="S100" i="16" s="1"/>
  <c r="AV392" i="2"/>
  <c r="M97" i="16" s="1"/>
  <c r="M185" i="16" s="1"/>
  <c r="AV446" i="2"/>
  <c r="M151" i="16" s="1"/>
  <c r="M239" i="16" s="1"/>
  <c r="AU437" i="2"/>
  <c r="L142" i="16" s="1"/>
  <c r="L230" i="16" s="1"/>
  <c r="AS416" i="2"/>
  <c r="J121" i="16" s="1"/>
  <c r="AS435" i="2"/>
  <c r="J140" i="16" s="1"/>
  <c r="J228" i="16" s="1"/>
  <c r="AW433" i="2"/>
  <c r="N138" i="16" s="1"/>
  <c r="N226" i="16" s="1"/>
  <c r="AZ409" i="2"/>
  <c r="Q114" i="16" s="1"/>
  <c r="AU448" i="2"/>
  <c r="L153" i="16" s="1"/>
  <c r="L241" i="16" s="1"/>
  <c r="AU438" i="2"/>
  <c r="L143" i="16" s="1"/>
  <c r="AS396" i="2"/>
  <c r="J101" i="16" s="1"/>
  <c r="AZ440" i="3"/>
  <c r="Q145" i="17" s="1"/>
  <c r="AR399" i="3"/>
  <c r="I104" i="17" s="1"/>
  <c r="AP411" i="3"/>
  <c r="G116" i="17" s="1"/>
  <c r="BB399" i="3"/>
  <c r="S104" i="17" s="1"/>
  <c r="AZ442" i="3"/>
  <c r="Q147" i="17" s="1"/>
  <c r="Q235" i="17" s="1"/>
  <c r="AU433" i="3"/>
  <c r="L138" i="17" s="1"/>
  <c r="AU448" i="3"/>
  <c r="L153" i="17" s="1"/>
  <c r="AS443" i="3"/>
  <c r="J148" i="17" s="1"/>
  <c r="J236" i="17" s="1"/>
  <c r="AO399" i="3"/>
  <c r="F104" i="17" s="1"/>
  <c r="AN432" i="3"/>
  <c r="AW399" i="3"/>
  <c r="N104" i="17" s="1"/>
  <c r="AY435" i="3"/>
  <c r="P140" i="17" s="1"/>
  <c r="BB438" i="3"/>
  <c r="S143" i="17" s="1"/>
  <c r="S231" i="17" s="1"/>
  <c r="BB443" i="3"/>
  <c r="S148" i="17" s="1"/>
  <c r="AU435" i="3"/>
  <c r="L140" i="17" s="1"/>
  <c r="AU440" i="3"/>
  <c r="L145" i="17" s="1"/>
  <c r="L233" i="17" s="1"/>
  <c r="AU424" i="3"/>
  <c r="L129" i="17" s="1"/>
  <c r="AS395" i="3"/>
  <c r="J100" i="17" s="1"/>
  <c r="AP446" i="3"/>
  <c r="G151" i="17" s="1"/>
  <c r="G239" i="17" s="1"/>
  <c r="AP409" i="3"/>
  <c r="G114" i="17" s="1"/>
  <c r="AP444" i="3"/>
  <c r="G149" i="17" s="1"/>
  <c r="AP399" i="3"/>
  <c r="G104" i="17" s="1"/>
  <c r="G192" i="17" s="1"/>
  <c r="AN406" i="3"/>
  <c r="AW449" i="3"/>
  <c r="N154" i="17" s="1"/>
  <c r="AX446" i="3"/>
  <c r="O151" i="17" s="1"/>
  <c r="O239" i="17" s="1"/>
  <c r="AX395" i="3"/>
  <c r="O100" i="17" s="1"/>
  <c r="AY399" i="3"/>
  <c r="P104" i="17" s="1"/>
  <c r="AY395" i="3"/>
  <c r="P100" i="17" s="1"/>
  <c r="P188" i="17" s="1"/>
  <c r="AY442" i="3"/>
  <c r="P147" i="17" s="1"/>
  <c r="AZ399" i="3"/>
  <c r="Q104" i="17" s="1"/>
  <c r="Q192" i="17" s="1"/>
  <c r="BA433" i="3"/>
  <c r="R138" i="17" s="1"/>
  <c r="BB442" i="3"/>
  <c r="S147" i="17" s="1"/>
  <c r="S235" i="17" s="1"/>
  <c r="AV446" i="3"/>
  <c r="M151" i="17" s="1"/>
  <c r="M239" i="17" s="1"/>
  <c r="AV392" i="3"/>
  <c r="M97" i="17" s="1"/>
  <c r="AV437" i="3"/>
  <c r="M142" i="17" s="1"/>
  <c r="M230" i="17" s="1"/>
  <c r="AU423" i="3"/>
  <c r="L128" i="17" s="1"/>
  <c r="L216" i="17" s="1"/>
  <c r="AU445" i="3"/>
  <c r="L150" i="17" s="1"/>
  <c r="AU451" i="3"/>
  <c r="L156" i="17" s="1"/>
  <c r="AU437" i="3"/>
  <c r="L142" i="17" s="1"/>
  <c r="AT399" i="3"/>
  <c r="K104" i="17" s="1"/>
  <c r="AT452" i="3"/>
  <c r="K157" i="17" s="1"/>
  <c r="AT425" i="3"/>
  <c r="K130" i="17" s="1"/>
  <c r="AS423" i="3"/>
  <c r="J128" i="17" s="1"/>
  <c r="AS451" i="3"/>
  <c r="J156" i="17" s="1"/>
  <c r="AS442" i="3"/>
  <c r="J147" i="17" s="1"/>
  <c r="J235" i="17" s="1"/>
  <c r="AS445" i="3"/>
  <c r="J150" i="17" s="1"/>
  <c r="AS396" i="3"/>
  <c r="J101" i="17" s="1"/>
  <c r="AR392" i="3"/>
  <c r="I97" i="17" s="1"/>
  <c r="I185" i="17" s="1"/>
  <c r="AQ434" i="3"/>
  <c r="H139" i="17" s="1"/>
  <c r="AQ432" i="3"/>
  <c r="H137" i="17" s="1"/>
  <c r="AP438" i="3"/>
  <c r="G143" i="17" s="1"/>
  <c r="AP442" i="3"/>
  <c r="G147" i="17" s="1"/>
  <c r="G235" i="17" s="1"/>
  <c r="AO403" i="3"/>
  <c r="F108" i="17" s="1"/>
  <c r="F196" i="17" s="1"/>
  <c r="AO449" i="3"/>
  <c r="F154" i="17" s="1"/>
  <c r="F242" i="17" s="1"/>
  <c r="AO416" i="3"/>
  <c r="F121" i="17" s="1"/>
  <c r="F209" i="17" s="1"/>
  <c r="AO440" i="3"/>
  <c r="F145" i="17" s="1"/>
  <c r="AO443" i="3"/>
  <c r="F148" i="17" s="1"/>
  <c r="F236" i="17" s="1"/>
  <c r="AN449" i="3"/>
  <c r="AN442" i="3"/>
  <c r="AN403" i="3"/>
  <c r="AN451" i="3"/>
  <c r="AX395" i="2"/>
  <c r="O100" i="16" s="1"/>
  <c r="BA435" i="2"/>
  <c r="R140" i="16" s="1"/>
  <c r="R228" i="16" s="1"/>
  <c r="AS415" i="2"/>
  <c r="J120" i="16" s="1"/>
  <c r="AU411" i="2"/>
  <c r="L116" i="16" s="1"/>
  <c r="AS443" i="2"/>
  <c r="J148" i="16" s="1"/>
  <c r="AV435" i="2"/>
  <c r="M140" i="16" s="1"/>
  <c r="M228" i="16" s="1"/>
  <c r="AZ434" i="2"/>
  <c r="Q139" i="16" s="1"/>
  <c r="AS446" i="2"/>
  <c r="J151" i="16" s="1"/>
  <c r="AU409" i="2"/>
  <c r="L114" i="16" s="1"/>
  <c r="L202" i="16" s="1"/>
  <c r="AS433" i="2"/>
  <c r="J138" i="16" s="1"/>
  <c r="AN416" i="2"/>
  <c r="AW437" i="2"/>
  <c r="N142" i="16" s="1"/>
  <c r="N230" i="16" s="1"/>
  <c r="AU433" i="2"/>
  <c r="L138" i="16" s="1"/>
  <c r="L226" i="16" s="1"/>
  <c r="AV388" i="2"/>
  <c r="M93" i="16" s="1"/>
  <c r="AS403" i="2"/>
  <c r="J108" i="16" s="1"/>
  <c r="AN423" i="2"/>
  <c r="AV443" i="2"/>
  <c r="M148" i="16" s="1"/>
  <c r="M236" i="16" s="1"/>
  <c r="AS449" i="2"/>
  <c r="J154" i="16" s="1"/>
  <c r="AS411" i="2"/>
  <c r="J116" i="16" s="1"/>
  <c r="AV449" i="2"/>
  <c r="M154" i="16" s="1"/>
  <c r="M242" i="16" s="1"/>
  <c r="BA446" i="2"/>
  <c r="R151" i="16" s="1"/>
  <c r="R239" i="16" s="1"/>
  <c r="AS445" i="2"/>
  <c r="J150" i="16" s="1"/>
  <c r="J238" i="16" s="1"/>
  <c r="AT435" i="2"/>
  <c r="K140" i="16" s="1"/>
  <c r="K228" i="16" s="1"/>
  <c r="AZ392" i="2"/>
  <c r="Q97" i="16" s="1"/>
  <c r="Q185" i="16" s="1"/>
  <c r="AY399" i="2"/>
  <c r="P104" i="16" s="1"/>
  <c r="P192" i="16" s="1"/>
  <c r="AT409" i="2"/>
  <c r="K114" i="16" s="1"/>
  <c r="AZ411" i="2"/>
  <c r="Q116" i="16" s="1"/>
  <c r="AP434" i="2"/>
  <c r="G139" i="16" s="1"/>
  <c r="AU415" i="2"/>
  <c r="L120" i="16" s="1"/>
  <c r="L208" i="16" s="1"/>
  <c r="BB400" i="2"/>
  <c r="S105" i="16" s="1"/>
  <c r="AT415" i="2"/>
  <c r="K120" i="16" s="1"/>
  <c r="K208" i="16" s="1"/>
  <c r="AS432" i="2"/>
  <c r="J137" i="16" s="1"/>
  <c r="AZ416" i="2"/>
  <c r="Q121" i="16" s="1"/>
  <c r="AZ449" i="2"/>
  <c r="Q154" i="16" s="1"/>
  <c r="AZ433" i="2"/>
  <c r="Q138" i="16" s="1"/>
  <c r="Q226" i="16" s="1"/>
  <c r="AW435" i="2"/>
  <c r="N140" i="16" s="1"/>
  <c r="N228" i="16" s="1"/>
  <c r="AV415" i="2"/>
  <c r="M120" i="16" s="1"/>
  <c r="M208" i="16" s="1"/>
  <c r="AU394" i="2"/>
  <c r="L99" i="16" s="1"/>
  <c r="AU443" i="2"/>
  <c r="L148" i="16" s="1"/>
  <c r="AT405" i="2"/>
  <c r="K110" i="16" s="1"/>
  <c r="AT433" i="2"/>
  <c r="K138" i="16" s="1"/>
  <c r="K226" i="16" s="1"/>
  <c r="BA399" i="2"/>
  <c r="R104" i="16" s="1"/>
  <c r="R192" i="16" s="1"/>
  <c r="AV409" i="2"/>
  <c r="M114" i="16" s="1"/>
  <c r="M202" i="16" s="1"/>
  <c r="AV406" i="2"/>
  <c r="M111" i="16" s="1"/>
  <c r="AU434" i="2"/>
  <c r="L139" i="16" s="1"/>
  <c r="L227" i="16" s="1"/>
  <c r="AP438" i="2"/>
  <c r="G143" i="16" s="1"/>
  <c r="AS438" i="2"/>
  <c r="J143" i="16" s="1"/>
  <c r="AV447" i="2"/>
  <c r="M152" i="16" s="1"/>
  <c r="M240" i="16" s="1"/>
  <c r="AV444" i="2"/>
  <c r="M149" i="16" s="1"/>
  <c r="AV433" i="2"/>
  <c r="M138" i="16" s="1"/>
  <c r="M226" i="16" s="1"/>
  <c r="AS392" i="2"/>
  <c r="J97" i="16" s="1"/>
  <c r="J185" i="16" s="1"/>
  <c r="AP433" i="2"/>
  <c r="G138" i="16" s="1"/>
  <c r="G226" i="16" s="1"/>
  <c r="AP432" i="2"/>
  <c r="G137" i="16" s="1"/>
  <c r="AQ392" i="2"/>
  <c r="H97" i="16" s="1"/>
  <c r="AR440" i="2"/>
  <c r="I145" i="16" s="1"/>
  <c r="BB392" i="2"/>
  <c r="S97" i="16" s="1"/>
  <c r="BB401" i="2"/>
  <c r="S106" i="16" s="1"/>
  <c r="S194" i="16" s="1"/>
  <c r="AV395" i="2"/>
  <c r="M100" i="16" s="1"/>
  <c r="M188" i="16" s="1"/>
  <c r="AP440" i="2"/>
  <c r="G145" i="16" s="1"/>
  <c r="AX437" i="2"/>
  <c r="O142" i="16" s="1"/>
  <c r="O230" i="16" s="1"/>
  <c r="AV400" i="2"/>
  <c r="M105" i="16" s="1"/>
  <c r="M193" i="16" s="1"/>
  <c r="AN432" i="2"/>
  <c r="AY433" i="2"/>
  <c r="P138" i="16" s="1"/>
  <c r="P226" i="16" s="1"/>
  <c r="BB451" i="3"/>
  <c r="S156" i="17" s="1"/>
  <c r="S244" i="17" s="1"/>
  <c r="AP452" i="3"/>
  <c r="G157" i="17" s="1"/>
  <c r="AP405" i="3"/>
  <c r="G110" i="17" s="1"/>
  <c r="AO450" i="3"/>
  <c r="F155" i="17" s="1"/>
  <c r="AO424" i="3"/>
  <c r="F129" i="17" s="1"/>
  <c r="AR432" i="3"/>
  <c r="I137" i="17" s="1"/>
  <c r="I225" i="17" s="1"/>
  <c r="BA442" i="3"/>
  <c r="R147" i="17" s="1"/>
  <c r="R235" i="17" s="1"/>
  <c r="AR443" i="3"/>
  <c r="I148" i="17" s="1"/>
  <c r="I236" i="17" s="1"/>
  <c r="AU417" i="3"/>
  <c r="L122" i="17" s="1"/>
  <c r="AQ449" i="3"/>
  <c r="H154" i="17" s="1"/>
  <c r="H242" i="17" s="1"/>
  <c r="BA440" i="2"/>
  <c r="R145" i="16" s="1"/>
  <c r="R233" i="16" s="1"/>
  <c r="AP443" i="3"/>
  <c r="G148" i="17" s="1"/>
  <c r="G236" i="17" s="1"/>
  <c r="BB432" i="3"/>
  <c r="S137" i="17" s="1"/>
  <c r="AW444" i="3"/>
  <c r="N149" i="17" s="1"/>
  <c r="AY444" i="3"/>
  <c r="P149" i="17" s="1"/>
  <c r="AR442" i="3"/>
  <c r="I147" i="17" s="1"/>
  <c r="AU432" i="3"/>
  <c r="L137" i="17" s="1"/>
  <c r="AP406" i="3"/>
  <c r="G111" i="17" s="1"/>
  <c r="AW451" i="3"/>
  <c r="N156" i="17" s="1"/>
  <c r="AR433" i="3"/>
  <c r="I138" i="17" s="1"/>
  <c r="AR437" i="3"/>
  <c r="I142" i="17" s="1"/>
  <c r="AU442" i="3"/>
  <c r="L147" i="17" s="1"/>
  <c r="AQ392" i="3"/>
  <c r="H97" i="17" s="1"/>
  <c r="AV432" i="3"/>
  <c r="M137" i="17" s="1"/>
  <c r="M225" i="17" s="1"/>
  <c r="AV423" i="3"/>
  <c r="M128" i="17" s="1"/>
  <c r="M216" i="17" s="1"/>
  <c r="AV442" i="3"/>
  <c r="M147" i="17" s="1"/>
  <c r="M235" i="17" s="1"/>
  <c r="AV445" i="3"/>
  <c r="M150" i="17" s="1"/>
  <c r="M238" i="17" s="1"/>
  <c r="AZ434" i="3"/>
  <c r="Q139" i="17" s="1"/>
  <c r="AX433" i="2"/>
  <c r="O138" i="16" s="1"/>
  <c r="O226" i="16" s="1"/>
  <c r="AP424" i="3"/>
  <c r="G129" i="17" s="1"/>
  <c r="G217" i="17" s="1"/>
  <c r="AQ443" i="3"/>
  <c r="H148" i="17" s="1"/>
  <c r="H236" i="17" s="1"/>
  <c r="AU449" i="3"/>
  <c r="L154" i="17" s="1"/>
  <c r="L242" i="17" s="1"/>
  <c r="AT446" i="2"/>
  <c r="K151" i="16" s="1"/>
  <c r="K239" i="16" s="1"/>
  <c r="AP437" i="3"/>
  <c r="G142" i="17" s="1"/>
  <c r="AN452" i="3"/>
  <c r="AY449" i="3"/>
  <c r="P154" i="17" s="1"/>
  <c r="AO451" i="3"/>
  <c r="F156" i="17" s="1"/>
  <c r="F244" i="17" s="1"/>
  <c r="BA451" i="3"/>
  <c r="R156" i="17" s="1"/>
  <c r="BA450" i="3"/>
  <c r="R155" i="17" s="1"/>
  <c r="BA438" i="3"/>
  <c r="R143" i="17" s="1"/>
  <c r="BA434" i="3"/>
  <c r="R139" i="17" s="1"/>
  <c r="R227" i="17" s="1"/>
  <c r="AU438" i="3"/>
  <c r="L143" i="17" s="1"/>
  <c r="AT443" i="3"/>
  <c r="K148" i="17" s="1"/>
  <c r="K236" i="17" s="1"/>
  <c r="AT383" i="3"/>
  <c r="AW442" i="3"/>
  <c r="N147" i="17" s="1"/>
  <c r="N235" i="17" s="1"/>
  <c r="BA446" i="3"/>
  <c r="R151" i="17" s="1"/>
  <c r="AN443" i="3"/>
  <c r="BB434" i="3"/>
  <c r="S139" i="17" s="1"/>
  <c r="S227" i="17" s="1"/>
  <c r="AR444" i="3"/>
  <c r="I149" i="17" s="1"/>
  <c r="AV395" i="3"/>
  <c r="M100" i="17" s="1"/>
  <c r="AS434" i="3"/>
  <c r="J139" i="17" s="1"/>
  <c r="AZ437" i="2"/>
  <c r="Q142" i="16" s="1"/>
  <c r="Q230" i="16" s="1"/>
  <c r="AV432" i="2"/>
  <c r="M137" i="16" s="1"/>
  <c r="AV403" i="2"/>
  <c r="M108" i="16" s="1"/>
  <c r="BB444" i="3"/>
  <c r="S149" i="17" s="1"/>
  <c r="AP449" i="3"/>
  <c r="G154" i="17" s="1"/>
  <c r="G242" i="17" s="1"/>
  <c r="AN409" i="3"/>
  <c r="AT447" i="2"/>
  <c r="K152" i="16" s="1"/>
  <c r="K240" i="16" s="1"/>
  <c r="BB449" i="3"/>
  <c r="S154" i="17" s="1"/>
  <c r="BB452" i="3"/>
  <c r="S157" i="17" s="1"/>
  <c r="AN444" i="3"/>
  <c r="AN395" i="3"/>
  <c r="AY443" i="3"/>
  <c r="P148" i="17" s="1"/>
  <c r="AY451" i="3"/>
  <c r="P156" i="17" s="1"/>
  <c r="P244" i="17" s="1"/>
  <c r="AO392" i="3"/>
  <c r="F97" i="17" s="1"/>
  <c r="F185" i="17" s="1"/>
  <c r="AU405" i="3"/>
  <c r="L110" i="17" s="1"/>
  <c r="AX451" i="3"/>
  <c r="O156" i="17" s="1"/>
  <c r="O244" i="17" s="1"/>
  <c r="BA415" i="3"/>
  <c r="R120" i="17" s="1"/>
  <c r="AT449" i="3"/>
  <c r="K154" i="17" s="1"/>
  <c r="K242" i="17" s="1"/>
  <c r="AU392" i="2"/>
  <c r="L97" i="16" s="1"/>
  <c r="L185" i="16" s="1"/>
  <c r="AP400" i="2"/>
  <c r="G105" i="16" s="1"/>
  <c r="AT437" i="2"/>
  <c r="K142" i="16" s="1"/>
  <c r="K230" i="16" s="1"/>
  <c r="AW443" i="3"/>
  <c r="N148" i="17" s="1"/>
  <c r="AQ440" i="3"/>
  <c r="H145" i="17" s="1"/>
  <c r="H233" i="17" s="1"/>
  <c r="BB403" i="3"/>
  <c r="S108" i="17" s="1"/>
  <c r="BB437" i="3"/>
  <c r="S142" i="17" s="1"/>
  <c r="BB423" i="3"/>
  <c r="S128" i="17" s="1"/>
  <c r="AN392" i="3"/>
  <c r="BB424" i="3"/>
  <c r="S129" i="17" s="1"/>
  <c r="AW433" i="3"/>
  <c r="N138" i="17" s="1"/>
  <c r="AY392" i="3"/>
  <c r="P97" i="17" s="1"/>
  <c r="AW423" i="3"/>
  <c r="N128" i="17" s="1"/>
  <c r="N216" i="17" s="1"/>
  <c r="AO442" i="3"/>
  <c r="F147" i="17" s="1"/>
  <c r="F235" i="17" s="1"/>
  <c r="AO395" i="3"/>
  <c r="F100" i="17" s="1"/>
  <c r="F188" i="17" s="1"/>
  <c r="BA392" i="3"/>
  <c r="R97" i="17" s="1"/>
  <c r="AT392" i="3"/>
  <c r="K97" i="17" s="1"/>
  <c r="AT395" i="3"/>
  <c r="K100" i="17" s="1"/>
  <c r="K188" i="17" s="1"/>
  <c r="AU447" i="2"/>
  <c r="L152" i="16" s="1"/>
  <c r="L240" i="16" s="1"/>
  <c r="AO435" i="2"/>
  <c r="F140" i="16" s="1"/>
  <c r="F228" i="16" s="1"/>
  <c r="BB405" i="2"/>
  <c r="S110" i="16" s="1"/>
  <c r="AT444" i="2"/>
  <c r="K149" i="16" s="1"/>
  <c r="K237" i="16" s="1"/>
  <c r="AZ445" i="2"/>
  <c r="Q150" i="16" s="1"/>
  <c r="AR434" i="2"/>
  <c r="I139" i="16" s="1"/>
  <c r="I227" i="16" s="1"/>
  <c r="AT432" i="2"/>
  <c r="K137" i="16" s="1"/>
  <c r="K225" i="16" s="1"/>
  <c r="AP423" i="2"/>
  <c r="G128" i="16" s="1"/>
  <c r="AR392" i="2"/>
  <c r="I97" i="16" s="1"/>
  <c r="I185" i="16" s="1"/>
  <c r="AV438" i="2"/>
  <c r="M143" i="16" s="1"/>
  <c r="M231" i="16" s="1"/>
  <c r="AS451" i="2"/>
  <c r="J156" i="16" s="1"/>
  <c r="AU452" i="2"/>
  <c r="L157" i="16" s="1"/>
  <c r="AU445" i="2"/>
  <c r="L150" i="16" s="1"/>
  <c r="L238" i="16" s="1"/>
  <c r="BB433" i="2"/>
  <c r="S138" i="16" s="1"/>
  <c r="BB434" i="2"/>
  <c r="S139" i="16" s="1"/>
  <c r="S227" i="16" s="1"/>
  <c r="AN451" i="2"/>
  <c r="BA423" i="2"/>
  <c r="R128" i="16" s="1"/>
  <c r="R216" i="16" s="1"/>
  <c r="AY392" i="2"/>
  <c r="P97" i="16" s="1"/>
  <c r="AX434" i="2"/>
  <c r="O139" i="16" s="1"/>
  <c r="O227" i="16" s="1"/>
  <c r="AO447" i="2"/>
  <c r="F152" i="16" s="1"/>
  <c r="F240" i="16" s="1"/>
  <c r="AZ435" i="2"/>
  <c r="Q140" i="16" s="1"/>
  <c r="AN450" i="2"/>
  <c r="BA434" i="2"/>
  <c r="R139" i="16" s="1"/>
  <c r="R227" i="16" s="1"/>
  <c r="AW445" i="2"/>
  <c r="N150" i="16" s="1"/>
  <c r="N238" i="16" s="1"/>
  <c r="AT451" i="2"/>
  <c r="K156" i="16" s="1"/>
  <c r="K244" i="16" s="1"/>
  <c r="AQ437" i="2"/>
  <c r="H142" i="16" s="1"/>
  <c r="H230" i="16" s="1"/>
  <c r="AX445" i="2"/>
  <c r="O150" i="16" s="1"/>
  <c r="O238" i="16" s="1"/>
  <c r="AS442" i="2"/>
  <c r="J147" i="16" s="1"/>
  <c r="AU450" i="2"/>
  <c r="L155" i="16" s="1"/>
  <c r="AO433" i="2"/>
  <c r="F138" i="16" s="1"/>
  <c r="F226" i="16" s="1"/>
  <c r="AN388" i="2"/>
  <c r="AN403" i="2"/>
  <c r="BB399" i="2"/>
  <c r="S104" i="16" s="1"/>
  <c r="S192" i="16" s="1"/>
  <c r="AT445" i="2"/>
  <c r="K150" i="16" s="1"/>
  <c r="K238" i="16" s="1"/>
  <c r="AV452" i="2"/>
  <c r="M157" i="16" s="1"/>
  <c r="M245" i="16" s="1"/>
  <c r="AS450" i="2"/>
  <c r="J155" i="16" s="1"/>
  <c r="AW434" i="2"/>
  <c r="N139" i="16" s="1"/>
  <c r="N227" i="16" s="1"/>
  <c r="AS417" i="2"/>
  <c r="J122" i="16" s="1"/>
  <c r="AW388" i="2"/>
  <c r="N93" i="16" s="1"/>
  <c r="N181" i="16" s="1"/>
  <c r="AN445" i="2"/>
  <c r="AS447" i="2"/>
  <c r="J152" i="16" s="1"/>
  <c r="AX442" i="2"/>
  <c r="O147" i="16" s="1"/>
  <c r="BA443" i="2"/>
  <c r="R148" i="16" s="1"/>
  <c r="R236" i="16" s="1"/>
  <c r="AV442" i="2"/>
  <c r="M147" i="16" s="1"/>
  <c r="M235" i="16" s="1"/>
  <c r="AN447" i="2"/>
  <c r="AZ432" i="2"/>
  <c r="Q137" i="16" s="1"/>
  <c r="AX388" i="2"/>
  <c r="O93" i="16" s="1"/>
  <c r="O181" i="16" s="1"/>
  <c r="AT442" i="2"/>
  <c r="K147" i="16" s="1"/>
  <c r="K235" i="16" s="1"/>
  <c r="BB451" i="2"/>
  <c r="S156" i="16" s="1"/>
  <c r="S244" i="16" s="1"/>
  <c r="AP388" i="2"/>
  <c r="G93" i="16" s="1"/>
  <c r="AP395" i="2"/>
  <c r="G100" i="16" s="1"/>
  <c r="AZ442" i="2"/>
  <c r="Q147" i="16" s="1"/>
  <c r="AZ450" i="2"/>
  <c r="Q155" i="16" s="1"/>
  <c r="AU417" i="2"/>
  <c r="L122" i="16" s="1"/>
  <c r="AP451" i="2"/>
  <c r="G156" i="16" s="1"/>
  <c r="AN406" i="2"/>
  <c r="AS444" i="2"/>
  <c r="J149" i="16" s="1"/>
  <c r="J237" i="16" s="1"/>
  <c r="BB443" i="2"/>
  <c r="S148" i="16" s="1"/>
  <c r="S236" i="16" s="1"/>
  <c r="AU449" i="2"/>
  <c r="L154" i="16" s="1"/>
  <c r="AN442" i="2"/>
  <c r="AN396" i="2"/>
  <c r="AR444" i="2"/>
  <c r="I149" i="16" s="1"/>
  <c r="AY437" i="2"/>
  <c r="P142" i="16" s="1"/>
  <c r="P230" i="16" s="1"/>
  <c r="BA449" i="2"/>
  <c r="R154" i="16" s="1"/>
  <c r="R242" i="16" s="1"/>
  <c r="AP449" i="2"/>
  <c r="G154" i="16" s="1"/>
  <c r="G242" i="16" s="1"/>
  <c r="BA447" i="2"/>
  <c r="R152" i="16" s="1"/>
  <c r="BA451" i="2"/>
  <c r="R156" i="16" s="1"/>
  <c r="R244" i="16" s="1"/>
  <c r="AY440" i="2"/>
  <c r="P145" i="16" s="1"/>
  <c r="AR437" i="2"/>
  <c r="I142" i="16" s="1"/>
  <c r="I230" i="16" s="1"/>
  <c r="AX446" i="2"/>
  <c r="O151" i="16" s="1"/>
  <c r="AO449" i="2"/>
  <c r="F154" i="16" s="1"/>
  <c r="AQ434" i="2"/>
  <c r="H139" i="16" s="1"/>
  <c r="H227" i="16" s="1"/>
  <c r="AQ435" i="2"/>
  <c r="H140" i="16" s="1"/>
  <c r="H228" i="16" s="1"/>
  <c r="AW450" i="2"/>
  <c r="N155" i="16" s="1"/>
  <c r="N243" i="16" s="1"/>
  <c r="AZ438" i="2"/>
  <c r="Q143" i="16" s="1"/>
  <c r="Q231" i="16" s="1"/>
  <c r="AU424" i="2"/>
  <c r="L129" i="16" s="1"/>
  <c r="BA438" i="2"/>
  <c r="R143" i="16" s="1"/>
  <c r="R231" i="16" s="1"/>
  <c r="AZ443" i="2"/>
  <c r="Q148" i="16" s="1"/>
  <c r="AV424" i="2"/>
  <c r="M129" i="16" s="1"/>
  <c r="M217" i="16" s="1"/>
  <c r="AV450" i="2"/>
  <c r="M155" i="16" s="1"/>
  <c r="M243" i="16" s="1"/>
  <c r="AS452" i="2"/>
  <c r="J157" i="16" s="1"/>
  <c r="AZ423" i="2"/>
  <c r="Q128" i="16" s="1"/>
  <c r="AZ452" i="2"/>
  <c r="Q157" i="16" s="1"/>
  <c r="AY446" i="2"/>
  <c r="P151" i="16" s="1"/>
  <c r="P239" i="16" s="1"/>
  <c r="AR445" i="2"/>
  <c r="I150" i="16" s="1"/>
  <c r="AT448" i="2"/>
  <c r="K153" i="16" s="1"/>
  <c r="AU451" i="2"/>
  <c r="L156" i="16" s="1"/>
  <c r="L244" i="16" s="1"/>
  <c r="AY438" i="2"/>
  <c r="P143" i="16" s="1"/>
  <c r="AX449" i="2"/>
  <c r="O154" i="16" s="1"/>
  <c r="BB442" i="2"/>
  <c r="S147" i="16" s="1"/>
  <c r="AV445" i="2"/>
  <c r="M150" i="16" s="1"/>
  <c r="M238" i="16" s="1"/>
  <c r="BB447" i="2"/>
  <c r="S152" i="16" s="1"/>
  <c r="S240" i="16" s="1"/>
  <c r="AR435" i="2"/>
  <c r="I140" i="16" s="1"/>
  <c r="I228" i="16" s="1"/>
  <c r="AP445" i="2"/>
  <c r="G150" i="16" s="1"/>
  <c r="AU442" i="2"/>
  <c r="L147" i="16" s="1"/>
  <c r="L235" i="16" s="1"/>
  <c r="AZ451" i="2"/>
  <c r="Q156" i="16" s="1"/>
  <c r="S135" i="16"/>
  <c r="S223" i="16" s="1"/>
  <c r="S115" i="16"/>
  <c r="S203" i="16" s="1"/>
  <c r="S124" i="16"/>
  <c r="S212" i="16" s="1"/>
  <c r="S134" i="16"/>
  <c r="S222" i="16" s="1"/>
  <c r="E213" i="16"/>
  <c r="F134" i="16"/>
  <c r="F222" i="16" s="1"/>
  <c r="F134" i="18" s="1"/>
  <c r="F118" i="16"/>
  <c r="F206" i="16" s="1"/>
  <c r="F103" i="16"/>
  <c r="F191" i="16" s="1"/>
  <c r="F133" i="16"/>
  <c r="F221" i="16" s="1"/>
  <c r="F107" i="16"/>
  <c r="F195" i="16" s="1"/>
  <c r="F113" i="16"/>
  <c r="F201" i="16" s="1"/>
  <c r="F96" i="16"/>
  <c r="F184" i="16" s="1"/>
  <c r="F141" i="16"/>
  <c r="F229" i="16" s="1"/>
  <c r="F144" i="16"/>
  <c r="F232" i="16" s="1"/>
  <c r="F144" i="18" s="1"/>
  <c r="F115" i="16"/>
  <c r="F203" i="16" s="1"/>
  <c r="F125" i="16"/>
  <c r="F213" i="16" s="1"/>
  <c r="F136" i="16"/>
  <c r="F224" i="16" s="1"/>
  <c r="F132" i="16"/>
  <c r="F220" i="16" s="1"/>
  <c r="F123" i="16"/>
  <c r="F211" i="16" s="1"/>
  <c r="F95" i="16"/>
  <c r="F183" i="16" s="1"/>
  <c r="G183" i="16"/>
  <c r="F135" i="16"/>
  <c r="F223" i="16" s="1"/>
  <c r="F109" i="16"/>
  <c r="F197" i="16" s="1"/>
  <c r="F127" i="16"/>
  <c r="F215" i="16" s="1"/>
  <c r="F126" i="16"/>
  <c r="F214" i="16" s="1"/>
  <c r="F124" i="16"/>
  <c r="F212" i="16" s="1"/>
  <c r="G212" i="16"/>
  <c r="G124" i="18" s="1"/>
  <c r="E220" i="16"/>
  <c r="E197" i="16"/>
  <c r="E229" i="16"/>
  <c r="S211" i="16"/>
  <c r="R211" i="16"/>
  <c r="J201" i="16"/>
  <c r="R232" i="16"/>
  <c r="Q203" i="16"/>
  <c r="P203" i="16"/>
  <c r="K201" i="16"/>
  <c r="I223" i="16"/>
  <c r="H223" i="16"/>
  <c r="I183" i="16"/>
  <c r="M183" i="16"/>
  <c r="L183" i="16"/>
  <c r="Q195" i="16"/>
  <c r="O222" i="16"/>
  <c r="N222" i="16"/>
  <c r="O220" i="16"/>
  <c r="N220" i="16"/>
  <c r="K194" i="16"/>
  <c r="L190" i="16"/>
  <c r="N211" i="16"/>
  <c r="O212" i="16"/>
  <c r="N212" i="16"/>
  <c r="O229" i="16"/>
  <c r="N229" i="16"/>
  <c r="M215" i="16"/>
  <c r="H214" i="16"/>
  <c r="N206" i="16"/>
  <c r="I232" i="16"/>
  <c r="S232" i="16"/>
  <c r="S239" i="16"/>
  <c r="L201" i="16"/>
  <c r="Q224" i="16"/>
  <c r="M191" i="16"/>
  <c r="O221" i="16"/>
  <c r="P184" i="16"/>
  <c r="Q222" i="16"/>
  <c r="Q134" i="18" s="1"/>
  <c r="P222" i="16"/>
  <c r="L184" i="16"/>
  <c r="M221" i="16"/>
  <c r="J195" i="16"/>
  <c r="I195" i="16"/>
  <c r="M194" i="16"/>
  <c r="J211" i="16"/>
  <c r="M209" i="16"/>
  <c r="H193" i="16"/>
  <c r="O203" i="16"/>
  <c r="N203" i="16"/>
  <c r="Q206" i="16"/>
  <c r="J232" i="16"/>
  <c r="H206" i="16"/>
  <c r="L191" i="16"/>
  <c r="K191" i="16"/>
  <c r="S191" i="16"/>
  <c r="R191" i="16"/>
  <c r="K203" i="16"/>
  <c r="J221" i="16"/>
  <c r="Q192" i="16"/>
  <c r="H183" i="16"/>
  <c r="R224" i="16"/>
  <c r="S184" i="16"/>
  <c r="R184" i="16"/>
  <c r="R186" i="16"/>
  <c r="N232" i="16"/>
  <c r="K200" i="16"/>
  <c r="J229" i="16"/>
  <c r="I229" i="16"/>
  <c r="L194" i="16"/>
  <c r="H194" i="16"/>
  <c r="N195" i="16"/>
  <c r="S183" i="16"/>
  <c r="R183" i="16"/>
  <c r="H239" i="16"/>
  <c r="H232" i="16"/>
  <c r="S206" i="16"/>
  <c r="R206" i="16"/>
  <c r="H211" i="16"/>
  <c r="Q183" i="16"/>
  <c r="P183" i="16"/>
  <c r="O232" i="16"/>
  <c r="Q232" i="16"/>
  <c r="P232" i="16"/>
  <c r="Q211" i="16"/>
  <c r="H224" i="16"/>
  <c r="P206" i="16"/>
  <c r="O206" i="16"/>
  <c r="M232" i="16"/>
  <c r="L232" i="16"/>
  <c r="N215" i="16"/>
  <c r="K190" i="16"/>
  <c r="O197" i="16"/>
  <c r="N197" i="16"/>
  <c r="L209" i="16"/>
  <c r="O214" i="16"/>
  <c r="N214" i="16"/>
  <c r="J214" i="16"/>
  <c r="O182" i="16"/>
  <c r="H221" i="16"/>
  <c r="I214" i="16"/>
  <c r="H191" i="16"/>
  <c r="J184" i="16"/>
  <c r="Q184" i="16"/>
  <c r="J203" i="16"/>
  <c r="I224" i="16"/>
  <c r="K184" i="16"/>
  <c r="P224" i="16"/>
  <c r="I184" i="16"/>
  <c r="P211" i="16"/>
  <c r="O211" i="16"/>
  <c r="J233" i="16"/>
  <c r="I221" i="16"/>
  <c r="H215" i="16"/>
  <c r="L195" i="16"/>
  <c r="L107" i="18" s="1"/>
  <c r="K195" i="16"/>
  <c r="K107" i="18" s="1"/>
  <c r="L182" i="16"/>
  <c r="J220" i="16"/>
  <c r="I220" i="16"/>
  <c r="N182" i="16"/>
  <c r="M182" i="16"/>
  <c r="O224" i="16"/>
  <c r="N224" i="16"/>
  <c r="O191" i="16"/>
  <c r="N191" i="16"/>
  <c r="R194" i="16"/>
  <c r="Q194" i="16"/>
  <c r="M224" i="16"/>
  <c r="L224" i="16"/>
  <c r="O183" i="16"/>
  <c r="N183" i="16"/>
  <c r="Q221" i="16"/>
  <c r="P221" i="16"/>
  <c r="J215" i="16"/>
  <c r="I215" i="16"/>
  <c r="S214" i="16"/>
  <c r="R214" i="16"/>
  <c r="J223" i="16"/>
  <c r="L221" i="16"/>
  <c r="K221" i="16"/>
  <c r="L223" i="16"/>
  <c r="K223" i="16"/>
  <c r="Q201" i="16"/>
  <c r="Q113" i="18" s="1"/>
  <c r="P201" i="16"/>
  <c r="I203" i="16"/>
  <c r="H203" i="16"/>
  <c r="O215" i="16"/>
  <c r="P215" i="16"/>
  <c r="N221" i="16"/>
  <c r="S195" i="16"/>
  <c r="R195" i="16"/>
  <c r="O223" i="16"/>
  <c r="N223" i="16"/>
  <c r="J230" i="16"/>
  <c r="K182" i="16"/>
  <c r="S187" i="16"/>
  <c r="R187" i="16"/>
  <c r="O184" i="16"/>
  <c r="N184" i="16"/>
  <c r="H184" i="16"/>
  <c r="G184" i="16"/>
  <c r="G96" i="18" s="1"/>
  <c r="R215" i="16"/>
  <c r="Q215" i="16"/>
  <c r="Q191" i="16"/>
  <c r="P191" i="16"/>
  <c r="J191" i="16"/>
  <c r="I191" i="16"/>
  <c r="I201" i="16"/>
  <c r="H201" i="16"/>
  <c r="I206" i="16"/>
  <c r="S224" i="16"/>
  <c r="Q223" i="16"/>
  <c r="P223" i="16"/>
  <c r="H222" i="16"/>
  <c r="G222" i="16"/>
  <c r="P195" i="16"/>
  <c r="O195" i="16"/>
  <c r="I211" i="16"/>
  <c r="S221" i="16"/>
  <c r="R221" i="16"/>
  <c r="K224" i="16"/>
  <c r="J224" i="16"/>
  <c r="J222" i="16"/>
  <c r="I222" i="16"/>
  <c r="M187" i="16"/>
  <c r="O201" i="16"/>
  <c r="N201" i="16"/>
  <c r="Q212" i="16"/>
  <c r="P212" i="16"/>
  <c r="P194" i="16"/>
  <c r="J197" i="16"/>
  <c r="I197" i="16"/>
  <c r="G224" i="16"/>
  <c r="G220" i="16"/>
  <c r="G203" i="16"/>
  <c r="G229" i="16"/>
  <c r="G211" i="16"/>
  <c r="G223" i="16"/>
  <c r="G213" i="16"/>
  <c r="G214" i="16"/>
  <c r="G215" i="16"/>
  <c r="G206" i="16"/>
  <c r="G197" i="16"/>
  <c r="G191" i="16"/>
  <c r="G221" i="16"/>
  <c r="G201" i="16"/>
  <c r="G195" i="16"/>
  <c r="G107" i="18" s="1"/>
  <c r="G232" i="16"/>
  <c r="L457" i="2"/>
  <c r="L9" i="16"/>
  <c r="M457" i="2"/>
  <c r="M9" i="16"/>
  <c r="N457" i="2"/>
  <c r="N9" i="16"/>
  <c r="R457" i="2"/>
  <c r="R9" i="16"/>
  <c r="H457" i="2"/>
  <c r="H9" i="16"/>
  <c r="P457" i="2"/>
  <c r="P9" i="16"/>
  <c r="S457" i="2"/>
  <c r="S9" i="16"/>
  <c r="G457" i="2"/>
  <c r="G9" i="16"/>
  <c r="Q457" i="2"/>
  <c r="Q9" i="16"/>
  <c r="J457" i="2"/>
  <c r="J9" i="16"/>
  <c r="K457" i="2"/>
  <c r="K9" i="16"/>
  <c r="I457" i="2"/>
  <c r="I9" i="16"/>
  <c r="O457" i="2"/>
  <c r="O9" i="16"/>
  <c r="F457" i="2"/>
  <c r="S184" i="17"/>
  <c r="R96" i="17"/>
  <c r="R184" i="17" s="1"/>
  <c r="S201" i="17"/>
  <c r="S113" i="18" s="1"/>
  <c r="R113" i="17"/>
  <c r="R201" i="17" s="1"/>
  <c r="R113" i="18" s="1"/>
  <c r="P201" i="17"/>
  <c r="O113" i="17"/>
  <c r="O201" i="17" s="1"/>
  <c r="G120" i="17"/>
  <c r="G208" i="17" s="1"/>
  <c r="G133" i="17"/>
  <c r="G221" i="17" s="1"/>
  <c r="G95" i="17"/>
  <c r="G183" i="17" s="1"/>
  <c r="N136" i="17"/>
  <c r="N224" i="17" s="1"/>
  <c r="P144" i="17"/>
  <c r="P232" i="17" s="1"/>
  <c r="P141" i="17"/>
  <c r="P229" i="17" s="1"/>
  <c r="P96" i="17"/>
  <c r="P184" i="17" s="1"/>
  <c r="I141" i="17"/>
  <c r="I229" i="17" s="1"/>
  <c r="I123" i="17"/>
  <c r="I211" i="17" s="1"/>
  <c r="S183" i="17"/>
  <c r="R95" i="17"/>
  <c r="R183" i="17" s="1"/>
  <c r="S212" i="17"/>
  <c r="R124" i="17"/>
  <c r="R212" i="17" s="1"/>
  <c r="R124" i="18" s="1"/>
  <c r="L136" i="17"/>
  <c r="L224" i="17" s="1"/>
  <c r="L123" i="17"/>
  <c r="L211" i="17" s="1"/>
  <c r="L123" i="18" s="1"/>
  <c r="L133" i="17"/>
  <c r="L221" i="17" s="1"/>
  <c r="L127" i="17"/>
  <c r="L215" i="17" s="1"/>
  <c r="L127" i="18" s="1"/>
  <c r="L95" i="17"/>
  <c r="L183" i="17" s="1"/>
  <c r="L125" i="17"/>
  <c r="L213" i="17" s="1"/>
  <c r="L125" i="18" s="1"/>
  <c r="L126" i="17"/>
  <c r="L214" i="17" s="1"/>
  <c r="L126" i="18" s="1"/>
  <c r="H115" i="17"/>
  <c r="H203" i="17" s="1"/>
  <c r="M144" i="17"/>
  <c r="M232" i="17" s="1"/>
  <c r="M118" i="17"/>
  <c r="M206" i="17" s="1"/>
  <c r="M118" i="18" s="1"/>
  <c r="M115" i="17"/>
  <c r="M203" i="17" s="1"/>
  <c r="M115" i="18" s="1"/>
  <c r="K132" i="17"/>
  <c r="K220" i="17" s="1"/>
  <c r="K132" i="18" s="1"/>
  <c r="K126" i="17"/>
  <c r="K214" i="17" s="1"/>
  <c r="Q107" i="17"/>
  <c r="Q195" i="17" s="1"/>
  <c r="Q118" i="17"/>
  <c r="Q206" i="17" s="1"/>
  <c r="Q136" i="17"/>
  <c r="Q224" i="17" s="1"/>
  <c r="P212" i="17"/>
  <c r="O124" i="17"/>
  <c r="O212" i="17" s="1"/>
  <c r="O136" i="17"/>
  <c r="O224" i="17" s="1"/>
  <c r="O125" i="17"/>
  <c r="O213" i="17" s="1"/>
  <c r="G102" i="17"/>
  <c r="G190" i="17" s="1"/>
  <c r="J125" i="17"/>
  <c r="J213" i="17" s="1"/>
  <c r="J125" i="18" s="1"/>
  <c r="J103" i="17"/>
  <c r="J191" i="17" s="1"/>
  <c r="J118" i="17"/>
  <c r="J206" i="17" s="1"/>
  <c r="J118" i="18" s="1"/>
  <c r="J132" i="17"/>
  <c r="J220" i="17" s="1"/>
  <c r="J95" i="17"/>
  <c r="J183" i="17" s="1"/>
  <c r="J95" i="18" s="1"/>
  <c r="J126" i="17"/>
  <c r="J214" i="17" s="1"/>
  <c r="P135" i="17"/>
  <c r="P223" i="17" s="1"/>
  <c r="S197" i="17"/>
  <c r="S109" i="18" s="1"/>
  <c r="R109" i="17"/>
  <c r="R197" i="17" s="1"/>
  <c r="R109" i="18" s="1"/>
  <c r="G125" i="17"/>
  <c r="G213" i="17" s="1"/>
  <c r="N107" i="17"/>
  <c r="N195" i="17" s="1"/>
  <c r="N127" i="17"/>
  <c r="N215" i="17" s="1"/>
  <c r="N135" i="17"/>
  <c r="N223" i="17" s="1"/>
  <c r="N120" i="17"/>
  <c r="N96" i="17"/>
  <c r="N184" i="17" s="1"/>
  <c r="N118" i="17"/>
  <c r="N206" i="17" s="1"/>
  <c r="P125" i="17"/>
  <c r="P213" i="17" s="1"/>
  <c r="P125" i="18" s="1"/>
  <c r="N141" i="17"/>
  <c r="N229" i="17" s="1"/>
  <c r="N151" i="17"/>
  <c r="N239" i="17" s="1"/>
  <c r="J212" i="17"/>
  <c r="J124" i="18" s="1"/>
  <c r="I124" i="17"/>
  <c r="I212" i="17" s="1"/>
  <c r="I124" i="18" s="1"/>
  <c r="I145" i="17"/>
  <c r="I233" i="17" s="1"/>
  <c r="I135" i="17"/>
  <c r="I223" i="17" s="1"/>
  <c r="I126" i="17"/>
  <c r="I214" i="17" s="1"/>
  <c r="P195" i="17"/>
  <c r="O107" i="17"/>
  <c r="O195" i="17" s="1"/>
  <c r="L96" i="17"/>
  <c r="L184" i="17" s="1"/>
  <c r="L103" i="17"/>
  <c r="L191" i="17" s="1"/>
  <c r="L141" i="17"/>
  <c r="L229" i="17" s="1"/>
  <c r="L141" i="18" s="1"/>
  <c r="L109" i="17"/>
  <c r="L197" i="17" s="1"/>
  <c r="L109" i="18" s="1"/>
  <c r="N201" i="17"/>
  <c r="M113" i="17"/>
  <c r="M201" i="17" s="1"/>
  <c r="M113" i="18" s="1"/>
  <c r="H124" i="17"/>
  <c r="H212" i="17" s="1"/>
  <c r="H124" i="18" s="1"/>
  <c r="H96" i="17"/>
  <c r="H184" i="17" s="1"/>
  <c r="H144" i="17"/>
  <c r="H232" i="17" s="1"/>
  <c r="H132" i="17"/>
  <c r="H220" i="17" s="1"/>
  <c r="H132" i="18" s="1"/>
  <c r="M135" i="17"/>
  <c r="M223" i="17" s="1"/>
  <c r="M135" i="18" s="1"/>
  <c r="M127" i="17"/>
  <c r="M215" i="17" s="1"/>
  <c r="M125" i="17"/>
  <c r="M213" i="17" s="1"/>
  <c r="K145" i="17"/>
  <c r="L201" i="17"/>
  <c r="K113" i="17"/>
  <c r="K201" i="17" s="1"/>
  <c r="K141" i="17"/>
  <c r="K229" i="17" s="1"/>
  <c r="K141" i="18" s="1"/>
  <c r="K118" i="17"/>
  <c r="K206" i="17" s="1"/>
  <c r="K118" i="18" s="1"/>
  <c r="P131" i="17"/>
  <c r="Q115" i="17"/>
  <c r="Q203" i="17" s="1"/>
  <c r="O141" i="17"/>
  <c r="O229" i="17" s="1"/>
  <c r="J109" i="17"/>
  <c r="J197" i="17" s="1"/>
  <c r="G103" i="17"/>
  <c r="G191" i="17" s="1"/>
  <c r="N134" i="17"/>
  <c r="N222" i="17" s="1"/>
  <c r="H107" i="17"/>
  <c r="H195" i="17" s="1"/>
  <c r="H107" i="18" s="1"/>
  <c r="H136" i="17"/>
  <c r="H224" i="17" s="1"/>
  <c r="M103" i="17"/>
  <c r="M191" i="17" s="1"/>
  <c r="L212" i="17"/>
  <c r="L124" i="18" s="1"/>
  <c r="K124" i="17"/>
  <c r="K212" i="17" s="1"/>
  <c r="K124" i="18" s="1"/>
  <c r="Q126" i="17"/>
  <c r="Q214" i="17" s="1"/>
  <c r="Q126" i="18" s="1"/>
  <c r="O133" i="17"/>
  <c r="O221" i="17" s="1"/>
  <c r="O132" i="17"/>
  <c r="O220" i="17" s="1"/>
  <c r="N133" i="17"/>
  <c r="N221" i="17" s="1"/>
  <c r="N103" i="17"/>
  <c r="N191" i="17" s="1"/>
  <c r="N115" i="17"/>
  <c r="N203" i="17" s="1"/>
  <c r="N144" i="17"/>
  <c r="N232" i="17" s="1"/>
  <c r="P103" i="17"/>
  <c r="P191" i="17" s="1"/>
  <c r="P132" i="17"/>
  <c r="P220" i="17" s="1"/>
  <c r="P132" i="18" s="1"/>
  <c r="I115" i="17"/>
  <c r="I203" i="17" s="1"/>
  <c r="S195" i="17"/>
  <c r="R107" i="17"/>
  <c r="R195" i="17" s="1"/>
  <c r="S214" i="17"/>
  <c r="R126" i="17"/>
  <c r="R214" i="17" s="1"/>
  <c r="L134" i="17"/>
  <c r="L222" i="17" s="1"/>
  <c r="L134" i="18" s="1"/>
  <c r="L144" i="17"/>
  <c r="L232" i="17" s="1"/>
  <c r="L132" i="17"/>
  <c r="L220" i="17" s="1"/>
  <c r="L132" i="18" s="1"/>
  <c r="O96" i="17"/>
  <c r="O184" i="17" s="1"/>
  <c r="H135" i="17"/>
  <c r="H223" i="17" s="1"/>
  <c r="H103" i="17"/>
  <c r="H191" i="17" s="1"/>
  <c r="H141" i="17"/>
  <c r="H229" i="17" s="1"/>
  <c r="H141" i="18" s="1"/>
  <c r="M141" i="17"/>
  <c r="M229" i="17" s="1"/>
  <c r="M141" i="18" s="1"/>
  <c r="K96" i="17"/>
  <c r="K184" i="17" s="1"/>
  <c r="K144" i="17"/>
  <c r="K232" i="17" s="1"/>
  <c r="K144" i="18" s="1"/>
  <c r="K125" i="17"/>
  <c r="K213" i="17" s="1"/>
  <c r="K125" i="18" s="1"/>
  <c r="K133" i="17"/>
  <c r="K221" i="17" s="1"/>
  <c r="K135" i="17"/>
  <c r="K223" i="17" s="1"/>
  <c r="K103" i="17"/>
  <c r="K191" i="17" s="1"/>
  <c r="Q124" i="17"/>
  <c r="Q212" i="17" s="1"/>
  <c r="Q141" i="17"/>
  <c r="Q229" i="17" s="1"/>
  <c r="Q141" i="18" s="1"/>
  <c r="Q127" i="17"/>
  <c r="Q215" i="17" s="1"/>
  <c r="Q95" i="17"/>
  <c r="Q183" i="17" s="1"/>
  <c r="Q109" i="17"/>
  <c r="Q197" i="17" s="1"/>
  <c r="Q109" i="18" s="1"/>
  <c r="Q132" i="17"/>
  <c r="Q220" i="17" s="1"/>
  <c r="Q132" i="18" s="1"/>
  <c r="O135" i="17"/>
  <c r="O223" i="17" s="1"/>
  <c r="I113" i="17"/>
  <c r="I201" i="17" s="1"/>
  <c r="J113" i="17"/>
  <c r="J201" i="17" s="1"/>
  <c r="L118" i="17"/>
  <c r="L206" i="17" s="1"/>
  <c r="L118" i="18" s="1"/>
  <c r="H133" i="17"/>
  <c r="H221" i="17" s="1"/>
  <c r="M136" i="17"/>
  <c r="M224" i="17" s="1"/>
  <c r="Q133" i="17"/>
  <c r="Q221" i="17" s="1"/>
  <c r="J141" i="17"/>
  <c r="J229" i="17" s="1"/>
  <c r="J115" i="17"/>
  <c r="J203" i="17" s="1"/>
  <c r="G118" i="17"/>
  <c r="G206" i="17" s="1"/>
  <c r="G144" i="17"/>
  <c r="G232" i="17" s="1"/>
  <c r="N109" i="17"/>
  <c r="N197" i="17" s="1"/>
  <c r="P109" i="17"/>
  <c r="P197" i="17" s="1"/>
  <c r="P109" i="18" s="1"/>
  <c r="P118" i="17"/>
  <c r="P206" i="17" s="1"/>
  <c r="P123" i="17"/>
  <c r="P211" i="17" s="1"/>
  <c r="P133" i="17"/>
  <c r="P221" i="17" s="1"/>
  <c r="P222" i="17"/>
  <c r="O134" i="17"/>
  <c r="O222" i="17" s="1"/>
  <c r="I144" i="17"/>
  <c r="I232" i="17" s="1"/>
  <c r="Q125" i="17"/>
  <c r="Q213" i="17" s="1"/>
  <c r="Q125" i="18" s="1"/>
  <c r="S224" i="17"/>
  <c r="R136" i="17"/>
  <c r="R224" i="17" s="1"/>
  <c r="S223" i="17"/>
  <c r="R135" i="17"/>
  <c r="R223" i="17" s="1"/>
  <c r="R135" i="18" s="1"/>
  <c r="H131" i="17"/>
  <c r="H127" i="17"/>
  <c r="H215" i="17" s="1"/>
  <c r="M107" i="17"/>
  <c r="M195" i="17" s="1"/>
  <c r="M107" i="18" s="1"/>
  <c r="M133" i="17"/>
  <c r="M221" i="17" s="1"/>
  <c r="M95" i="17"/>
  <c r="M183" i="17" s="1"/>
  <c r="K127" i="17"/>
  <c r="K215" i="17" s="1"/>
  <c r="K127" i="18" s="1"/>
  <c r="K123" i="17"/>
  <c r="K211" i="17" s="1"/>
  <c r="K123" i="18" s="1"/>
  <c r="K95" i="17"/>
  <c r="K183" i="17" s="1"/>
  <c r="K95" i="18" s="1"/>
  <c r="J195" i="17"/>
  <c r="I107" i="17"/>
  <c r="I195" i="17" s="1"/>
  <c r="Q144" i="17"/>
  <c r="Q232" i="17" s="1"/>
  <c r="O95" i="17"/>
  <c r="O183" i="17" s="1"/>
  <c r="O118" i="17"/>
  <c r="O206" i="17" s="1"/>
  <c r="O126" i="17"/>
  <c r="O214" i="17" s="1"/>
  <c r="J135" i="17"/>
  <c r="J223" i="17" s="1"/>
  <c r="J144" i="17"/>
  <c r="J232" i="17" s="1"/>
  <c r="P136" i="17"/>
  <c r="P224" i="17" s="1"/>
  <c r="S222" i="17"/>
  <c r="R134" i="17"/>
  <c r="R222" i="17" s="1"/>
  <c r="R134" i="18" s="1"/>
  <c r="G126" i="17"/>
  <c r="G214" i="17" s="1"/>
  <c r="G123" i="17"/>
  <c r="G211" i="17" s="1"/>
  <c r="P126" i="17"/>
  <c r="P214" i="17" s="1"/>
  <c r="P126" i="18" s="1"/>
  <c r="P95" i="17"/>
  <c r="P183" i="17" s="1"/>
  <c r="I127" i="17"/>
  <c r="I215" i="17" s="1"/>
  <c r="I118" i="17"/>
  <c r="I206" i="17" s="1"/>
  <c r="I95" i="17"/>
  <c r="I183" i="17" s="1"/>
  <c r="S226" i="17"/>
  <c r="S221" i="17"/>
  <c r="R133" i="17"/>
  <c r="R221" i="17" s="1"/>
  <c r="P112" i="17"/>
  <c r="L115" i="17"/>
  <c r="L203" i="17" s="1"/>
  <c r="L115" i="18" s="1"/>
  <c r="K131" i="17"/>
  <c r="H109" i="17"/>
  <c r="H197" i="17" s="1"/>
  <c r="H109" i="18" s="1"/>
  <c r="H126" i="17"/>
  <c r="H214" i="17" s="1"/>
  <c r="N220" i="17"/>
  <c r="M132" i="17"/>
  <c r="M220" i="17" s="1"/>
  <c r="M123" i="17"/>
  <c r="M211" i="17" s="1"/>
  <c r="M123" i="18" s="1"/>
  <c r="K134" i="17"/>
  <c r="K222" i="17" s="1"/>
  <c r="K134" i="18" s="1"/>
  <c r="Q103" i="17"/>
  <c r="Q191" i="17" s="1"/>
  <c r="Q123" i="17"/>
  <c r="Q211" i="17" s="1"/>
  <c r="O123" i="17"/>
  <c r="O211" i="17" s="1"/>
  <c r="O109" i="17"/>
  <c r="O197" i="17" s="1"/>
  <c r="J127" i="17"/>
  <c r="J215" i="17" s="1"/>
  <c r="J96" i="17"/>
  <c r="J184" i="17" s="1"/>
  <c r="J136" i="17"/>
  <c r="J224" i="17" s="1"/>
  <c r="S211" i="17"/>
  <c r="R123" i="17"/>
  <c r="R211" i="17" s="1"/>
  <c r="S232" i="17"/>
  <c r="R144" i="17"/>
  <c r="R232" i="17" s="1"/>
  <c r="G141" i="17"/>
  <c r="G229" i="17" s="1"/>
  <c r="N123" i="17"/>
  <c r="N211" i="17" s="1"/>
  <c r="N125" i="17"/>
  <c r="N213" i="17" s="1"/>
  <c r="N125" i="18" s="1"/>
  <c r="J222" i="17"/>
  <c r="I134" i="17"/>
  <c r="I222" i="17" s="1"/>
  <c r="I109" i="17"/>
  <c r="I197" i="17" s="1"/>
  <c r="I132" i="17"/>
  <c r="I220" i="17" s="1"/>
  <c r="I136" i="17"/>
  <c r="I224" i="17" s="1"/>
  <c r="I133" i="17"/>
  <c r="I221" i="17" s="1"/>
  <c r="S191" i="17"/>
  <c r="R103" i="17"/>
  <c r="R191" i="17" s="1"/>
  <c r="S213" i="17"/>
  <c r="S125" i="18" s="1"/>
  <c r="R125" i="17"/>
  <c r="R213" i="17" s="1"/>
  <c r="R125" i="18" s="1"/>
  <c r="S220" i="17"/>
  <c r="S132" i="18" s="1"/>
  <c r="R132" i="17"/>
  <c r="R220" i="17" s="1"/>
  <c r="R132" i="18" s="1"/>
  <c r="S206" i="17"/>
  <c r="R118" i="17"/>
  <c r="R206" i="17" s="1"/>
  <c r="S215" i="17"/>
  <c r="S127" i="18" s="1"/>
  <c r="R127" i="17"/>
  <c r="R215" i="17" s="1"/>
  <c r="S229" i="17"/>
  <c r="S141" i="18" s="1"/>
  <c r="R141" i="17"/>
  <c r="R229" i="17" s="1"/>
  <c r="R141" i="18" s="1"/>
  <c r="P111" i="17"/>
  <c r="M134" i="17"/>
  <c r="M222" i="17" s="1"/>
  <c r="H123" i="17"/>
  <c r="H211" i="17" s="1"/>
  <c r="H134" i="17"/>
  <c r="H222" i="17" s="1"/>
  <c r="N212" i="17"/>
  <c r="M124" i="17"/>
  <c r="M212" i="17" s="1"/>
  <c r="M124" i="18" s="1"/>
  <c r="M96" i="17"/>
  <c r="M184" i="17" s="1"/>
  <c r="M126" i="17"/>
  <c r="M214" i="17" s="1"/>
  <c r="K115" i="17"/>
  <c r="K203" i="17" s="1"/>
  <c r="Q135" i="17"/>
  <c r="Q223" i="17" s="1"/>
  <c r="O103" i="17"/>
  <c r="O191" i="17" s="1"/>
  <c r="O127" i="17"/>
  <c r="O215" i="17" s="1"/>
  <c r="J151" i="17"/>
  <c r="J133" i="17"/>
  <c r="J221" i="17" s="1"/>
  <c r="I125" i="17"/>
  <c r="I213" i="17" s="1"/>
  <c r="I125" i="18" s="1"/>
  <c r="G135" i="17"/>
  <c r="G223" i="17" s="1"/>
  <c r="H201" i="17"/>
  <c r="G113" i="17"/>
  <c r="G201" i="17" s="1"/>
  <c r="N95" i="17"/>
  <c r="N183" i="17" s="1"/>
  <c r="G112" i="17"/>
  <c r="N126" i="17"/>
  <c r="N214" i="17" s="1"/>
  <c r="P127" i="17"/>
  <c r="P215" i="17" s="1"/>
  <c r="P115" i="17"/>
  <c r="P203" i="17" s="1"/>
  <c r="I103" i="17"/>
  <c r="I191" i="17" s="1"/>
  <c r="I96" i="17"/>
  <c r="I184" i="17" s="1"/>
  <c r="S203" i="17"/>
  <c r="R115" i="17"/>
  <c r="R203" i="17" s="1"/>
  <c r="R115" i="18" s="1"/>
  <c r="L135" i="17"/>
  <c r="L223" i="17" s="1"/>
  <c r="H125" i="17"/>
  <c r="H213" i="17" s="1"/>
  <c r="H125" i="18" s="1"/>
  <c r="H95" i="17"/>
  <c r="H183" i="17" s="1"/>
  <c r="H118" i="17"/>
  <c r="H206" i="17" s="1"/>
  <c r="M109" i="17"/>
  <c r="M197" i="17" s="1"/>
  <c r="K136" i="17"/>
  <c r="K224" i="17" s="1"/>
  <c r="K109" i="17"/>
  <c r="K197" i="17" s="1"/>
  <c r="K109" i="18" s="1"/>
  <c r="Q96" i="17"/>
  <c r="Q184" i="17" s="1"/>
  <c r="O144" i="17"/>
  <c r="O232" i="17" s="1"/>
  <c r="O115" i="17"/>
  <c r="O203" i="17" s="1"/>
  <c r="J123" i="17"/>
  <c r="J211" i="17" s="1"/>
  <c r="J102" i="17"/>
  <c r="F221" i="17"/>
  <c r="F201" i="17"/>
  <c r="F184" i="17"/>
  <c r="F212" i="17"/>
  <c r="G215" i="17"/>
  <c r="F215" i="17"/>
  <c r="F214" i="17"/>
  <c r="G224" i="17"/>
  <c r="F224" i="17"/>
  <c r="F191" i="17"/>
  <c r="F206" i="17"/>
  <c r="G220" i="17"/>
  <c r="F220" i="17"/>
  <c r="G203" i="17"/>
  <c r="F203" i="17"/>
  <c r="F183" i="17"/>
  <c r="F213" i="17"/>
  <c r="F223" i="17"/>
  <c r="F197" i="17"/>
  <c r="F211" i="17"/>
  <c r="F239" i="17"/>
  <c r="F229" i="17"/>
  <c r="G197" i="17"/>
  <c r="E126" i="28"/>
  <c r="E125" i="28"/>
  <c r="F115" i="22"/>
  <c r="F129" i="22" s="1"/>
  <c r="C126" i="28"/>
  <c r="E125" i="25"/>
  <c r="C126" i="25"/>
  <c r="E126" i="25"/>
  <c r="D126" i="28"/>
  <c r="D126" i="25"/>
  <c r="C126" i="27"/>
  <c r="D126" i="27"/>
  <c r="E125" i="27"/>
  <c r="E126" i="27"/>
  <c r="E113" i="30"/>
  <c r="E82" i="30"/>
  <c r="E80" i="30"/>
  <c r="E109" i="30"/>
  <c r="E115" i="30"/>
  <c r="E106" i="30"/>
  <c r="E77" i="30"/>
  <c r="E107" i="30"/>
  <c r="E110" i="30"/>
  <c r="E111" i="30"/>
  <c r="E112" i="30"/>
  <c r="E79" i="30"/>
  <c r="E83" i="30"/>
  <c r="E84" i="30"/>
  <c r="E114" i="30"/>
  <c r="E108" i="30"/>
  <c r="E78" i="30"/>
  <c r="E124" i="24"/>
  <c r="E125" i="24"/>
  <c r="D125" i="24"/>
  <c r="E81" i="30"/>
  <c r="E85" i="30"/>
  <c r="E76" i="30"/>
  <c r="C76" i="22"/>
  <c r="D76" i="22"/>
  <c r="F78" i="30"/>
  <c r="C113" i="22"/>
  <c r="D113" i="22"/>
  <c r="F115" i="30"/>
  <c r="C74" i="22"/>
  <c r="F126" i="22"/>
  <c r="D74" i="22"/>
  <c r="F76" i="30"/>
  <c r="C109" i="22"/>
  <c r="D109" i="22"/>
  <c r="F111" i="30"/>
  <c r="E126" i="22"/>
  <c r="C73" i="22"/>
  <c r="D73" i="22"/>
  <c r="C110" i="22"/>
  <c r="D110" i="22"/>
  <c r="F112" i="30"/>
  <c r="C104" i="22"/>
  <c r="D104" i="22"/>
  <c r="F106" i="30"/>
  <c r="C80" i="22"/>
  <c r="D80" i="22"/>
  <c r="F82" i="30"/>
  <c r="C75" i="22"/>
  <c r="D75" i="22"/>
  <c r="F77" i="30"/>
  <c r="D84" i="22"/>
  <c r="C84" i="22"/>
  <c r="D103" i="22"/>
  <c r="C103" i="22"/>
  <c r="F128" i="22"/>
  <c r="C81" i="22"/>
  <c r="D81" i="22"/>
  <c r="F83" i="30"/>
  <c r="C125" i="24"/>
  <c r="C82" i="22"/>
  <c r="D82" i="22"/>
  <c r="F84" i="30"/>
  <c r="C108" i="22"/>
  <c r="D108" i="22"/>
  <c r="F110" i="30"/>
  <c r="C107" i="22"/>
  <c r="D107" i="22"/>
  <c r="F109" i="30"/>
  <c r="C111" i="22"/>
  <c r="D111" i="22"/>
  <c r="F113" i="30"/>
  <c r="O118" i="21"/>
  <c r="C83" i="22"/>
  <c r="D83" i="22"/>
  <c r="F85" i="30"/>
  <c r="C106" i="22"/>
  <c r="D106" i="22"/>
  <c r="F108" i="30"/>
  <c r="E128" i="22"/>
  <c r="C79" i="22"/>
  <c r="D79" i="22"/>
  <c r="F81" i="30"/>
  <c r="C78" i="22"/>
  <c r="D78" i="22"/>
  <c r="C105" i="22"/>
  <c r="D105" i="22"/>
  <c r="F107" i="30"/>
  <c r="C112" i="22"/>
  <c r="D112" i="22"/>
  <c r="F114" i="30"/>
  <c r="C77" i="22"/>
  <c r="D77" i="22"/>
  <c r="F79" i="30"/>
  <c r="K9" i="25"/>
  <c r="K72" i="25" s="1"/>
  <c r="F127" i="29"/>
  <c r="C125" i="28"/>
  <c r="D125" i="28"/>
  <c r="D125" i="27"/>
  <c r="G125" i="27"/>
  <c r="D125" i="26"/>
  <c r="C125" i="26"/>
  <c r="D125" i="25"/>
  <c r="C125" i="23"/>
  <c r="H125" i="25"/>
  <c r="D125" i="23"/>
  <c r="F124" i="24"/>
  <c r="D80" i="30"/>
  <c r="D86" i="30"/>
  <c r="D105" i="30"/>
  <c r="C105" i="30"/>
  <c r="C80" i="30"/>
  <c r="C86" i="30"/>
  <c r="C94" i="24"/>
  <c r="C87" i="29"/>
  <c r="G72" i="25"/>
  <c r="C85" i="25"/>
  <c r="C125" i="25" s="1"/>
  <c r="D94" i="24"/>
  <c r="C85" i="27"/>
  <c r="C125" i="27" s="1"/>
  <c r="G72" i="28"/>
  <c r="G72" i="24"/>
  <c r="G72" i="26"/>
  <c r="G74" i="29"/>
  <c r="G72" i="23"/>
  <c r="G9" i="22"/>
  <c r="E115" i="22"/>
  <c r="C73" i="23"/>
  <c r="C124" i="23" s="1"/>
  <c r="C73" i="27"/>
  <c r="C124" i="27" s="1"/>
  <c r="C73" i="28"/>
  <c r="C124" i="28" s="1"/>
  <c r="C73" i="24"/>
  <c r="C123" i="24" s="1"/>
  <c r="C73" i="25"/>
  <c r="C124" i="25" s="1"/>
  <c r="C73" i="26"/>
  <c r="C124" i="26" s="1"/>
  <c r="E73" i="27"/>
  <c r="E124" i="27" s="1"/>
  <c r="E73" i="24"/>
  <c r="E123" i="24" s="1"/>
  <c r="E73" i="23"/>
  <c r="E124" i="23" s="1"/>
  <c r="D73" i="25"/>
  <c r="D124" i="25" s="1"/>
  <c r="E73" i="25"/>
  <c r="E124" i="25" s="1"/>
  <c r="E73" i="28"/>
  <c r="E124" i="28" s="1"/>
  <c r="E73" i="26"/>
  <c r="E124" i="26" s="1"/>
  <c r="D73" i="26"/>
  <c r="D124" i="26" s="1"/>
  <c r="D73" i="27"/>
  <c r="D124" i="27" s="1"/>
  <c r="D73" i="24"/>
  <c r="D123" i="24" s="1"/>
  <c r="D73" i="23"/>
  <c r="D124" i="23" s="1"/>
  <c r="D73" i="28"/>
  <c r="D124" i="28" s="1"/>
  <c r="J52" i="23"/>
  <c r="J115" i="23"/>
  <c r="R52" i="23"/>
  <c r="R115" i="23"/>
  <c r="G52" i="23"/>
  <c r="G115" i="23"/>
  <c r="M52" i="23"/>
  <c r="M115" i="23"/>
  <c r="N52" i="25"/>
  <c r="N115" i="25"/>
  <c r="I52" i="25"/>
  <c r="I115" i="25"/>
  <c r="M52" i="25"/>
  <c r="M115" i="25"/>
  <c r="N52" i="26"/>
  <c r="N115" i="26"/>
  <c r="S52" i="26"/>
  <c r="S115" i="26"/>
  <c r="J52" i="26"/>
  <c r="J115" i="26"/>
  <c r="G52" i="27"/>
  <c r="G58" i="27" s="1"/>
  <c r="G115" i="27"/>
  <c r="M52" i="27"/>
  <c r="M115" i="27"/>
  <c r="L52" i="27"/>
  <c r="L115" i="27"/>
  <c r="M52" i="28"/>
  <c r="M115" i="28"/>
  <c r="J52" i="28"/>
  <c r="J115" i="28"/>
  <c r="L52" i="28"/>
  <c r="L115" i="28"/>
  <c r="O52" i="29"/>
  <c r="O63" i="29" s="1"/>
  <c r="I52" i="29"/>
  <c r="I63" i="29" s="1"/>
  <c r="S52" i="28"/>
  <c r="S115" i="28"/>
  <c r="L52" i="24"/>
  <c r="L115" i="24"/>
  <c r="Q52" i="24"/>
  <c r="Q115" i="24"/>
  <c r="K52" i="25"/>
  <c r="K115" i="25"/>
  <c r="N52" i="29"/>
  <c r="N63" i="29" s="1"/>
  <c r="J52" i="24"/>
  <c r="J115" i="24"/>
  <c r="H52" i="23"/>
  <c r="H115" i="23"/>
  <c r="Q52" i="23"/>
  <c r="Q115" i="23"/>
  <c r="P52" i="23"/>
  <c r="P115" i="23"/>
  <c r="R52" i="25"/>
  <c r="R115" i="25"/>
  <c r="G52" i="25"/>
  <c r="G115" i="25"/>
  <c r="J52" i="25"/>
  <c r="J115" i="25"/>
  <c r="G52" i="26"/>
  <c r="G115" i="26"/>
  <c r="M52" i="26"/>
  <c r="M115" i="26"/>
  <c r="Q52" i="26"/>
  <c r="Q115" i="26"/>
  <c r="N52" i="27"/>
  <c r="N115" i="27"/>
  <c r="I52" i="27"/>
  <c r="I115" i="27"/>
  <c r="R52" i="27"/>
  <c r="R115" i="27"/>
  <c r="H52" i="28"/>
  <c r="H115" i="28"/>
  <c r="P52" i="28"/>
  <c r="P115" i="28"/>
  <c r="O52" i="28"/>
  <c r="O115" i="28"/>
  <c r="K52" i="29"/>
  <c r="K63" i="29" s="1"/>
  <c r="M52" i="29"/>
  <c r="M63" i="29" s="1"/>
  <c r="I52" i="26"/>
  <c r="I115" i="26"/>
  <c r="R52" i="24"/>
  <c r="R115" i="24"/>
  <c r="O52" i="24"/>
  <c r="O115" i="24"/>
  <c r="H52" i="24"/>
  <c r="H115" i="24"/>
  <c r="J52" i="29"/>
  <c r="J63" i="29" s="1"/>
  <c r="M52" i="24"/>
  <c r="M115" i="24"/>
  <c r="I52" i="23"/>
  <c r="I115" i="23"/>
  <c r="S52" i="23"/>
  <c r="S115" i="23"/>
  <c r="L52" i="23"/>
  <c r="L115" i="23"/>
  <c r="S52" i="25"/>
  <c r="S115" i="25"/>
  <c r="O52" i="25"/>
  <c r="O115" i="25"/>
  <c r="Q52" i="25"/>
  <c r="Q115" i="25"/>
  <c r="R52" i="26"/>
  <c r="R115" i="26"/>
  <c r="K52" i="26"/>
  <c r="K115" i="26"/>
  <c r="Q52" i="27"/>
  <c r="Q115" i="27"/>
  <c r="P52" i="27"/>
  <c r="P115" i="27"/>
  <c r="S52" i="27"/>
  <c r="S115" i="27"/>
  <c r="I52" i="28"/>
  <c r="I115" i="28"/>
  <c r="R52" i="28"/>
  <c r="R115" i="28"/>
  <c r="G52" i="28"/>
  <c r="G115" i="28"/>
  <c r="H52" i="29"/>
  <c r="H63" i="29" s="1"/>
  <c r="P52" i="29"/>
  <c r="P63" i="29" s="1"/>
  <c r="L52" i="29"/>
  <c r="L63" i="29" s="1"/>
  <c r="R52" i="29"/>
  <c r="R63" i="29" s="1"/>
  <c r="I52" i="24"/>
  <c r="I115" i="24"/>
  <c r="P52" i="24"/>
  <c r="P115" i="24"/>
  <c r="S52" i="24"/>
  <c r="S115" i="24"/>
  <c r="N52" i="23"/>
  <c r="N115" i="23"/>
  <c r="K52" i="23"/>
  <c r="K115" i="23"/>
  <c r="O52" i="23"/>
  <c r="O115" i="23"/>
  <c r="L52" i="25"/>
  <c r="L115" i="25"/>
  <c r="H52" i="25"/>
  <c r="H115" i="25"/>
  <c r="P52" i="25"/>
  <c r="P115" i="25"/>
  <c r="H52" i="26"/>
  <c r="H115" i="26"/>
  <c r="O52" i="26"/>
  <c r="O115" i="26"/>
  <c r="P52" i="26"/>
  <c r="P115" i="26"/>
  <c r="J52" i="27"/>
  <c r="J115" i="27"/>
  <c r="K52" i="27"/>
  <c r="K115" i="27"/>
  <c r="O52" i="27"/>
  <c r="O115" i="27"/>
  <c r="N52" i="28"/>
  <c r="N115" i="28"/>
  <c r="Q52" i="28"/>
  <c r="Q115" i="28"/>
  <c r="K52" i="28"/>
  <c r="K115" i="28"/>
  <c r="G52" i="29"/>
  <c r="G63" i="29" s="1"/>
  <c r="Q52" i="29"/>
  <c r="Q63" i="29" s="1"/>
  <c r="S52" i="29"/>
  <c r="S63" i="29" s="1"/>
  <c r="N52" i="24"/>
  <c r="N115" i="24"/>
  <c r="K52" i="24"/>
  <c r="K115" i="24"/>
  <c r="G52" i="24"/>
  <c r="G115" i="24"/>
  <c r="L52" i="26"/>
  <c r="L115" i="26"/>
  <c r="H52" i="27"/>
  <c r="H115" i="27"/>
  <c r="BA444" i="2"/>
  <c r="R149" i="16" s="1"/>
  <c r="AY442" i="2"/>
  <c r="P147" i="16" s="1"/>
  <c r="AP393" i="2"/>
  <c r="G98" i="16" s="1"/>
  <c r="AP394" i="2"/>
  <c r="G99" i="16" s="1"/>
  <c r="AY409" i="2"/>
  <c r="P114" i="16" s="1"/>
  <c r="AY411" i="2"/>
  <c r="P116" i="16" s="1"/>
  <c r="AR409" i="2"/>
  <c r="I114" i="16" s="1"/>
  <c r="AR411" i="2"/>
  <c r="I116" i="16" s="1"/>
  <c r="AQ432" i="2"/>
  <c r="H137" i="16" s="1"/>
  <c r="AR450" i="2"/>
  <c r="I155" i="16" s="1"/>
  <c r="AY447" i="2"/>
  <c r="P152" i="16" s="1"/>
  <c r="AX440" i="2"/>
  <c r="O145" i="16" s="1"/>
  <c r="AQ451" i="2"/>
  <c r="H156" i="16" s="1"/>
  <c r="AN412" i="2"/>
  <c r="AN414" i="2"/>
  <c r="AN394" i="2"/>
  <c r="AN393" i="2"/>
  <c r="BA414" i="2"/>
  <c r="R119" i="16" s="1"/>
  <c r="BA412" i="2"/>
  <c r="R117" i="16" s="1"/>
  <c r="AX424" i="2"/>
  <c r="O129" i="16" s="1"/>
  <c r="AX417" i="2"/>
  <c r="O122" i="16" s="1"/>
  <c r="AX393" i="2"/>
  <c r="O98" i="16" s="1"/>
  <c r="AX394" i="2"/>
  <c r="O99" i="16" s="1"/>
  <c r="AQ447" i="2"/>
  <c r="H152" i="16" s="1"/>
  <c r="AO443" i="2"/>
  <c r="AT423" i="2"/>
  <c r="K128" i="16" s="1"/>
  <c r="AQ417" i="2"/>
  <c r="H122" i="16" s="1"/>
  <c r="AQ424" i="2"/>
  <c r="H129" i="16" s="1"/>
  <c r="AR396" i="2"/>
  <c r="I101" i="16" s="1"/>
  <c r="AR397" i="2"/>
  <c r="I102" i="16" s="1"/>
  <c r="BB444" i="2"/>
  <c r="S149" i="16" s="1"/>
  <c r="BA416" i="2"/>
  <c r="R121" i="16" s="1"/>
  <c r="BA415" i="2"/>
  <c r="R120" i="16" s="1"/>
  <c r="AQ442" i="2"/>
  <c r="H147" i="16" s="1"/>
  <c r="AS448" i="2"/>
  <c r="J153" i="16" s="1"/>
  <c r="AS441" i="2"/>
  <c r="J146" i="16" s="1"/>
  <c r="AQ388" i="2"/>
  <c r="H93" i="16" s="1"/>
  <c r="AQ389" i="2"/>
  <c r="H94" i="16" s="1"/>
  <c r="AY443" i="2"/>
  <c r="P148" i="16" s="1"/>
  <c r="AO423" i="2"/>
  <c r="AO445" i="2"/>
  <c r="AO388" i="2"/>
  <c r="AO389" i="2"/>
  <c r="AO424" i="2"/>
  <c r="AO417" i="2"/>
  <c r="BB449" i="2"/>
  <c r="S154" i="16" s="1"/>
  <c r="S242" i="16" s="1"/>
  <c r="AP442" i="2"/>
  <c r="G147" i="16" s="1"/>
  <c r="BA445" i="2"/>
  <c r="R150" i="16" s="1"/>
  <c r="AT452" i="2"/>
  <c r="K157" i="16" s="1"/>
  <c r="BB411" i="3"/>
  <c r="S116" i="17" s="1"/>
  <c r="BB409" i="3"/>
  <c r="S114" i="17" s="1"/>
  <c r="BB401" i="3"/>
  <c r="S106" i="17" s="1"/>
  <c r="BB400" i="3"/>
  <c r="S105" i="17" s="1"/>
  <c r="AP432" i="3"/>
  <c r="AP450" i="3"/>
  <c r="AN450" i="3"/>
  <c r="BB396" i="3"/>
  <c r="S101" i="17" s="1"/>
  <c r="AW445" i="3"/>
  <c r="AW395" i="3"/>
  <c r="AW438" i="3"/>
  <c r="AY414" i="3"/>
  <c r="AY412" i="3"/>
  <c r="AO400" i="3"/>
  <c r="F105" i="17" s="1"/>
  <c r="AO401" i="3"/>
  <c r="F106" i="17" s="1"/>
  <c r="AO444" i="3"/>
  <c r="F149" i="17" s="1"/>
  <c r="AO409" i="3"/>
  <c r="F114" i="17" s="1"/>
  <c r="AO411" i="3"/>
  <c r="F116" i="17" s="1"/>
  <c r="AR414" i="3"/>
  <c r="AR412" i="3"/>
  <c r="AR396" i="3"/>
  <c r="AR397" i="3"/>
  <c r="AR449" i="3"/>
  <c r="AR400" i="3"/>
  <c r="AR401" i="3"/>
  <c r="AR445" i="3"/>
  <c r="AR409" i="3"/>
  <c r="AR411" i="3"/>
  <c r="AX442" i="3"/>
  <c r="AR399" i="2"/>
  <c r="I104" i="16" s="1"/>
  <c r="AW406" i="2"/>
  <c r="N111" i="16" s="1"/>
  <c r="AW407" i="2"/>
  <c r="N112" i="16" s="1"/>
  <c r="BA452" i="3"/>
  <c r="BA424" i="3"/>
  <c r="BA417" i="3"/>
  <c r="R122" i="17" s="1"/>
  <c r="BA444" i="3"/>
  <c r="BA423" i="3"/>
  <c r="BA447" i="3"/>
  <c r="BA440" i="3"/>
  <c r="AZ444" i="2"/>
  <c r="Q149" i="16" s="1"/>
  <c r="AW452" i="2"/>
  <c r="N157" i="16" s="1"/>
  <c r="AR393" i="2"/>
  <c r="I98" i="16" s="1"/>
  <c r="AR394" i="2"/>
  <c r="I99" i="16" s="1"/>
  <c r="AO416" i="2"/>
  <c r="AO415" i="2"/>
  <c r="AR446" i="2"/>
  <c r="I151" i="16" s="1"/>
  <c r="BA435" i="3"/>
  <c r="AU443" i="3"/>
  <c r="AU392" i="3"/>
  <c r="AU447" i="3"/>
  <c r="AU400" i="3"/>
  <c r="AU401" i="3"/>
  <c r="AQ406" i="3"/>
  <c r="AQ407" i="3"/>
  <c r="AQ423" i="3"/>
  <c r="AQ446" i="3"/>
  <c r="AQ447" i="3"/>
  <c r="AQ444" i="3"/>
  <c r="AQ400" i="3"/>
  <c r="AQ401" i="3"/>
  <c r="AQ433" i="3"/>
  <c r="AV438" i="3"/>
  <c r="AW442" i="2"/>
  <c r="N147" i="16" s="1"/>
  <c r="AS399" i="2"/>
  <c r="J104" i="16" s="1"/>
  <c r="AT433" i="3"/>
  <c r="AT437" i="3"/>
  <c r="AT432" i="3"/>
  <c r="AT445" i="3"/>
  <c r="AW416" i="3"/>
  <c r="AV425" i="3"/>
  <c r="M130" i="17" s="1"/>
  <c r="AV426" i="3"/>
  <c r="AV383" i="3"/>
  <c r="AV397" i="2"/>
  <c r="M102" i="16" s="1"/>
  <c r="AV396" i="2"/>
  <c r="M101" i="16" s="1"/>
  <c r="AN400" i="2"/>
  <c r="AZ444" i="3"/>
  <c r="AZ445" i="3"/>
  <c r="AZ450" i="3"/>
  <c r="AZ415" i="3"/>
  <c r="AZ416" i="3"/>
  <c r="AZ433" i="3"/>
  <c r="AX414" i="3"/>
  <c r="AX412" i="3"/>
  <c r="AX438" i="3"/>
  <c r="AO442" i="2"/>
  <c r="AT416" i="3"/>
  <c r="AS452" i="3"/>
  <c r="AS401" i="3"/>
  <c r="AS400" i="3"/>
  <c r="AS438" i="3"/>
  <c r="AS447" i="3"/>
  <c r="AS399" i="3"/>
  <c r="AU444" i="2"/>
  <c r="L149" i="16" s="1"/>
  <c r="BA395" i="2"/>
  <c r="R100" i="16" s="1"/>
  <c r="AR438" i="2"/>
  <c r="I143" i="16" s="1"/>
  <c r="BB403" i="2"/>
  <c r="AW401" i="2"/>
  <c r="N106" i="16" s="1"/>
  <c r="AW400" i="2"/>
  <c r="N105" i="16" s="1"/>
  <c r="AY424" i="2"/>
  <c r="P129" i="16" s="1"/>
  <c r="AY417" i="2"/>
  <c r="P122" i="16" s="1"/>
  <c r="AQ405" i="2"/>
  <c r="H110" i="16" s="1"/>
  <c r="AQ403" i="2"/>
  <c r="H108" i="16" s="1"/>
  <c r="AT393" i="2"/>
  <c r="K98" i="16" s="1"/>
  <c r="AT394" i="2"/>
  <c r="K99" i="16" s="1"/>
  <c r="AT425" i="2"/>
  <c r="K130" i="16" s="1"/>
  <c r="AT426" i="2"/>
  <c r="K131" i="16" s="1"/>
  <c r="AP414" i="3"/>
  <c r="AP412" i="3"/>
  <c r="AN448" i="3"/>
  <c r="AN441" i="3"/>
  <c r="AW425" i="3"/>
  <c r="N130" i="17" s="1"/>
  <c r="AW426" i="3"/>
  <c r="AW383" i="3"/>
  <c r="AW393" i="3"/>
  <c r="AW394" i="3"/>
  <c r="AY432" i="3"/>
  <c r="AY417" i="3"/>
  <c r="P122" i="17" s="1"/>
  <c r="AY424" i="3"/>
  <c r="AY450" i="3"/>
  <c r="AO407" i="3"/>
  <c r="F112" i="17" s="1"/>
  <c r="AO406" i="3"/>
  <c r="F111" i="17" s="1"/>
  <c r="AO393" i="3"/>
  <c r="F98" i="17" s="1"/>
  <c r="AO394" i="3"/>
  <c r="F99" i="17" s="1"/>
  <c r="AR388" i="3"/>
  <c r="I93" i="17" s="1"/>
  <c r="AR389" i="3"/>
  <c r="AR438" i="3"/>
  <c r="AR424" i="3"/>
  <c r="AR417" i="3"/>
  <c r="I122" i="17" s="1"/>
  <c r="AR447" i="3"/>
  <c r="AR441" i="3"/>
  <c r="I146" i="17" s="1"/>
  <c r="AR448" i="3"/>
  <c r="AW416" i="2"/>
  <c r="N121" i="16" s="1"/>
  <c r="AW415" i="2"/>
  <c r="N120" i="16" s="1"/>
  <c r="BA412" i="3"/>
  <c r="BA414" i="3"/>
  <c r="BA448" i="3"/>
  <c r="BA441" i="3"/>
  <c r="R146" i="17" s="1"/>
  <c r="AZ396" i="3"/>
  <c r="AZ397" i="3"/>
  <c r="AV417" i="2"/>
  <c r="M122" i="16" s="1"/>
  <c r="AR443" i="2"/>
  <c r="I148" i="16" s="1"/>
  <c r="AV450" i="3"/>
  <c r="AO392" i="2"/>
  <c r="AU452" i="3"/>
  <c r="AT451" i="3"/>
  <c r="AT438" i="3"/>
  <c r="AT393" i="3"/>
  <c r="AT394" i="3"/>
  <c r="AT424" i="3"/>
  <c r="AT417" i="3"/>
  <c r="K122" i="17" s="1"/>
  <c r="AT411" i="3"/>
  <c r="AT409" i="3"/>
  <c r="AU415" i="3"/>
  <c r="AN392" i="2"/>
  <c r="AU399" i="2"/>
  <c r="L104" i="16" s="1"/>
  <c r="AZ443" i="3"/>
  <c r="AZ452" i="3"/>
  <c r="AZ393" i="3"/>
  <c r="AZ394" i="3"/>
  <c r="AZ400" i="3"/>
  <c r="AZ401" i="3"/>
  <c r="AX452" i="3"/>
  <c r="AX400" i="3"/>
  <c r="AX401" i="3"/>
  <c r="AX396" i="3"/>
  <c r="AX397" i="3"/>
  <c r="AW440" i="2"/>
  <c r="N145" i="16" s="1"/>
  <c r="AS393" i="2"/>
  <c r="J98" i="16" s="1"/>
  <c r="AT411" i="2"/>
  <c r="K116" i="16" s="1"/>
  <c r="AW451" i="2"/>
  <c r="N156" i="16" s="1"/>
  <c r="AW394" i="2"/>
  <c r="N99" i="16" s="1"/>
  <c r="AW393" i="2"/>
  <c r="N98" i="16" s="1"/>
  <c r="AX400" i="2"/>
  <c r="O105" i="16" s="1"/>
  <c r="AS393" i="3"/>
  <c r="AS394" i="3"/>
  <c r="AS392" i="3"/>
  <c r="AS437" i="3"/>
  <c r="AS412" i="3"/>
  <c r="AS414" i="3"/>
  <c r="AY434" i="2"/>
  <c r="P139" i="16" s="1"/>
  <c r="AZ412" i="2"/>
  <c r="Q117" i="16" s="1"/>
  <c r="AZ414" i="2"/>
  <c r="Q119" i="16" s="1"/>
  <c r="AW426" i="2"/>
  <c r="N131" i="16" s="1"/>
  <c r="AW425" i="2"/>
  <c r="N130" i="16" s="1"/>
  <c r="AP397" i="2"/>
  <c r="G102" i="16" s="1"/>
  <c r="AP396" i="2"/>
  <c r="G101" i="16" s="1"/>
  <c r="BA450" i="2"/>
  <c r="R155" i="16" s="1"/>
  <c r="AY451" i="2"/>
  <c r="P156" i="16" s="1"/>
  <c r="BB432" i="2"/>
  <c r="S137" i="16" s="1"/>
  <c r="AR447" i="2"/>
  <c r="I152" i="16" s="1"/>
  <c r="AO452" i="2"/>
  <c r="AX407" i="2"/>
  <c r="O112" i="16" s="1"/>
  <c r="AX406" i="2"/>
  <c r="O111" i="16" s="1"/>
  <c r="AY448" i="2"/>
  <c r="P153" i="16" s="1"/>
  <c r="AY441" i="2"/>
  <c r="P146" i="16" s="1"/>
  <c r="AQ414" i="2"/>
  <c r="H119" i="16" s="1"/>
  <c r="AQ412" i="2"/>
  <c r="H117" i="16" s="1"/>
  <c r="AO444" i="2"/>
  <c r="AO448" i="2"/>
  <c r="AO441" i="2"/>
  <c r="AO450" i="2"/>
  <c r="BA417" i="2"/>
  <c r="R122" i="16" s="1"/>
  <c r="BA424" i="2"/>
  <c r="R129" i="16" s="1"/>
  <c r="AR405" i="2"/>
  <c r="I110" i="16" s="1"/>
  <c r="AR403" i="2"/>
  <c r="I108" i="16" s="1"/>
  <c r="AX432" i="2"/>
  <c r="O137" i="16" s="1"/>
  <c r="AY432" i="2"/>
  <c r="P137" i="16" s="1"/>
  <c r="AQ449" i="2"/>
  <c r="H154" i="16" s="1"/>
  <c r="AU383" i="2"/>
  <c r="AU414" i="2"/>
  <c r="L119" i="16" s="1"/>
  <c r="AU412" i="2"/>
  <c r="L117" i="16" s="1"/>
  <c r="BB412" i="3"/>
  <c r="S117" i="17" s="1"/>
  <c r="BB414" i="3"/>
  <c r="S119" i="17" s="1"/>
  <c r="AN424" i="3"/>
  <c r="AN417" i="3"/>
  <c r="BB445" i="3"/>
  <c r="S150" i="17" s="1"/>
  <c r="AY445" i="3"/>
  <c r="AY388" i="3"/>
  <c r="P93" i="17" s="1"/>
  <c r="AY389" i="3"/>
  <c r="AO417" i="3"/>
  <c r="F122" i="17" s="1"/>
  <c r="AR451" i="3"/>
  <c r="AR423" i="3"/>
  <c r="AR407" i="3"/>
  <c r="AR406" i="3"/>
  <c r="AU432" i="2"/>
  <c r="L137" i="16" s="1"/>
  <c r="AO446" i="2"/>
  <c r="AZ388" i="2"/>
  <c r="Q93" i="16" s="1"/>
  <c r="BA411" i="3"/>
  <c r="BA409" i="3"/>
  <c r="BA405" i="3"/>
  <c r="BA403" i="3"/>
  <c r="AU403" i="2"/>
  <c r="L108" i="16" s="1"/>
  <c r="AU405" i="2"/>
  <c r="L110" i="16" s="1"/>
  <c r="AQ383" i="3"/>
  <c r="AV406" i="3"/>
  <c r="AV407" i="3"/>
  <c r="AU395" i="3"/>
  <c r="AU388" i="3"/>
  <c r="L93" i="17" s="1"/>
  <c r="AU389" i="3"/>
  <c r="AU434" i="3"/>
  <c r="AN405" i="3"/>
  <c r="AQ441" i="3"/>
  <c r="H146" i="17" s="1"/>
  <c r="AQ448" i="3"/>
  <c r="AQ437" i="3"/>
  <c r="AQ395" i="3"/>
  <c r="AV451" i="3"/>
  <c r="BA405" i="2"/>
  <c r="R110" i="16" s="1"/>
  <c r="AT401" i="3"/>
  <c r="AT400" i="3"/>
  <c r="AT444" i="3"/>
  <c r="AT450" i="3"/>
  <c r="AT397" i="3"/>
  <c r="AT396" i="3"/>
  <c r="AS424" i="2"/>
  <c r="J129" i="16" s="1"/>
  <c r="AW409" i="2"/>
  <c r="N114" i="16" s="1"/>
  <c r="AW411" i="2"/>
  <c r="N116" i="16" s="1"/>
  <c r="AT400" i="2"/>
  <c r="K105" i="16" s="1"/>
  <c r="AX432" i="3"/>
  <c r="AZ392" i="3"/>
  <c r="AZ407" i="3"/>
  <c r="AZ406" i="3"/>
  <c r="AZ447" i="3"/>
  <c r="AZ395" i="3"/>
  <c r="AZ438" i="3"/>
  <c r="AX407" i="3"/>
  <c r="AX406" i="3"/>
  <c r="AX392" i="3"/>
  <c r="AX440" i="3"/>
  <c r="AW392" i="2"/>
  <c r="N97" i="16" s="1"/>
  <c r="AP396" i="3"/>
  <c r="AS426" i="3"/>
  <c r="AS425" i="3"/>
  <c r="J130" i="17" s="1"/>
  <c r="AS383" i="3"/>
  <c r="AS444" i="3"/>
  <c r="AS424" i="3"/>
  <c r="AS417" i="3"/>
  <c r="J122" i="17" s="1"/>
  <c r="AS435" i="3"/>
  <c r="AS432" i="3"/>
  <c r="AS411" i="3"/>
  <c r="AS409" i="3"/>
  <c r="AX443" i="3"/>
  <c r="AN438" i="2"/>
  <c r="AW397" i="2"/>
  <c r="N102" i="16" s="1"/>
  <c r="AW396" i="2"/>
  <c r="N101" i="16" s="1"/>
  <c r="AN405" i="2"/>
  <c r="AR452" i="2"/>
  <c r="I157" i="16" s="1"/>
  <c r="AP447" i="2"/>
  <c r="G152" i="16" s="1"/>
  <c r="AQ438" i="2"/>
  <c r="H143" i="16" s="1"/>
  <c r="AN426" i="2"/>
  <c r="AN425" i="2"/>
  <c r="AY444" i="2"/>
  <c r="P149" i="16" s="1"/>
  <c r="AP443" i="2"/>
  <c r="G148" i="16" s="1"/>
  <c r="AV448" i="2"/>
  <c r="M153" i="16" s="1"/>
  <c r="AV441" i="2"/>
  <c r="M146" i="16" s="1"/>
  <c r="BB450" i="3"/>
  <c r="S155" i="17" s="1"/>
  <c r="S243" i="17" s="1"/>
  <c r="AP393" i="3"/>
  <c r="AP394" i="3"/>
  <c r="BB441" i="2"/>
  <c r="S146" i="16" s="1"/>
  <c r="BB448" i="2"/>
  <c r="S153" i="16" s="1"/>
  <c r="AN448" i="2"/>
  <c r="AN441" i="2"/>
  <c r="AR433" i="2"/>
  <c r="I138" i="16" s="1"/>
  <c r="AX448" i="2"/>
  <c r="O153" i="16" s="1"/>
  <c r="AX441" i="2"/>
  <c r="O146" i="16" s="1"/>
  <c r="AO409" i="2"/>
  <c r="AO411" i="2"/>
  <c r="AQ415" i="2"/>
  <c r="H120" i="16" s="1"/>
  <c r="AQ416" i="2"/>
  <c r="H121" i="16" s="1"/>
  <c r="AR407" i="2"/>
  <c r="I112" i="16" s="1"/>
  <c r="AR406" i="2"/>
  <c r="I111" i="16" s="1"/>
  <c r="AY445" i="2"/>
  <c r="P150" i="16" s="1"/>
  <c r="AW423" i="2"/>
  <c r="N128" i="16" s="1"/>
  <c r="AW395" i="2"/>
  <c r="N100" i="16" s="1"/>
  <c r="AX423" i="2"/>
  <c r="O128" i="16" s="1"/>
  <c r="AP450" i="2"/>
  <c r="G155" i="16" s="1"/>
  <c r="AV426" i="2"/>
  <c r="M131" i="16" s="1"/>
  <c r="AV425" i="2"/>
  <c r="M130" i="16" s="1"/>
  <c r="AY450" i="2"/>
  <c r="P155" i="16" s="1"/>
  <c r="AT449" i="2"/>
  <c r="K154" i="16" s="1"/>
  <c r="AQ448" i="2"/>
  <c r="H153" i="16" s="1"/>
  <c r="AQ441" i="2"/>
  <c r="H146" i="16" s="1"/>
  <c r="AQ433" i="2"/>
  <c r="H138" i="16" s="1"/>
  <c r="AO437" i="2"/>
  <c r="AO440" i="2"/>
  <c r="AO403" i="2"/>
  <c r="AO405" i="2"/>
  <c r="AO412" i="2"/>
  <c r="AO414" i="2"/>
  <c r="BA432" i="2"/>
  <c r="R137" i="16" s="1"/>
  <c r="AZ407" i="2"/>
  <c r="Q112" i="16" s="1"/>
  <c r="AZ406" i="2"/>
  <c r="Q111" i="16" s="1"/>
  <c r="AT417" i="2"/>
  <c r="K122" i="16" s="1"/>
  <c r="AT424" i="2"/>
  <c r="K129" i="16" s="1"/>
  <c r="AZ405" i="2"/>
  <c r="Q110" i="16" s="1"/>
  <c r="AZ403" i="2"/>
  <c r="Q108" i="16" s="1"/>
  <c r="BB389" i="3"/>
  <c r="S94" i="17" s="1"/>
  <c r="BB388" i="3"/>
  <c r="S93" i="17" s="1"/>
  <c r="AN396" i="3"/>
  <c r="AN397" i="3"/>
  <c r="AP392" i="3"/>
  <c r="AP435" i="3"/>
  <c r="AW448" i="3"/>
  <c r="AW441" i="3"/>
  <c r="N146" i="17" s="1"/>
  <c r="AW406" i="3"/>
  <c r="AW407" i="3"/>
  <c r="AW414" i="3"/>
  <c r="AW412" i="3"/>
  <c r="AW432" i="3"/>
  <c r="AW434" i="3"/>
  <c r="AW409" i="3"/>
  <c r="AW411" i="3"/>
  <c r="AY437" i="3"/>
  <c r="AY400" i="3"/>
  <c r="AY401" i="3"/>
  <c r="AY433" i="3"/>
  <c r="AY452" i="3"/>
  <c r="AY440" i="3"/>
  <c r="AO438" i="3"/>
  <c r="F143" i="17" s="1"/>
  <c r="BB417" i="3"/>
  <c r="AV424" i="3"/>
  <c r="AV417" i="3"/>
  <c r="M122" i="17" s="1"/>
  <c r="M210" i="17" s="1"/>
  <c r="AR434" i="3"/>
  <c r="AR395" i="3"/>
  <c r="AR395" i="2"/>
  <c r="I100" i="16" s="1"/>
  <c r="AW446" i="2"/>
  <c r="N151" i="16" s="1"/>
  <c r="BA449" i="3"/>
  <c r="BA395" i="3"/>
  <c r="BA399" i="3"/>
  <c r="BA401" i="3"/>
  <c r="BA400" i="3"/>
  <c r="AW432" i="2"/>
  <c r="N137" i="16" s="1"/>
  <c r="AX426" i="2"/>
  <c r="O131" i="16" s="1"/>
  <c r="AX425" i="2"/>
  <c r="O130" i="16" s="1"/>
  <c r="AW443" i="2"/>
  <c r="N148" i="16" s="1"/>
  <c r="AU399" i="3"/>
  <c r="AQ415" i="3"/>
  <c r="AQ416" i="3"/>
  <c r="AQ445" i="3"/>
  <c r="AV443" i="3"/>
  <c r="AV452" i="3"/>
  <c r="AV403" i="3"/>
  <c r="AV405" i="3"/>
  <c r="AV394" i="3"/>
  <c r="AV393" i="3"/>
  <c r="AV388" i="3"/>
  <c r="M93" i="17" s="1"/>
  <c r="AV389" i="3"/>
  <c r="AU441" i="2"/>
  <c r="L146" i="16" s="1"/>
  <c r="AT406" i="2"/>
  <c r="K111" i="16" s="1"/>
  <c r="AZ414" i="3"/>
  <c r="AZ412" i="3"/>
  <c r="AZ423" i="3"/>
  <c r="AX403" i="3"/>
  <c r="AX405" i="3"/>
  <c r="AX448" i="3"/>
  <c r="AX441" i="3"/>
  <c r="O146" i="17" s="1"/>
  <c r="AX411" i="3"/>
  <c r="AX409" i="3"/>
  <c r="AX423" i="3"/>
  <c r="AZ395" i="2"/>
  <c r="Q100" i="16" s="1"/>
  <c r="AZ451" i="3"/>
  <c r="AW424" i="2"/>
  <c r="N129" i="16" s="1"/>
  <c r="AW417" i="2"/>
  <c r="N122" i="16" s="1"/>
  <c r="AW412" i="2"/>
  <c r="N117" i="16" s="1"/>
  <c r="AW414" i="2"/>
  <c r="N119" i="16" s="1"/>
  <c r="AP448" i="2"/>
  <c r="G153" i="16" s="1"/>
  <c r="AP441" i="2"/>
  <c r="G146" i="16" s="1"/>
  <c r="AQ407" i="2"/>
  <c r="H112" i="16" s="1"/>
  <c r="AQ406" i="2"/>
  <c r="H111" i="16" s="1"/>
  <c r="AN452" i="2"/>
  <c r="AP424" i="2"/>
  <c r="G129" i="16" s="1"/>
  <c r="AP417" i="2"/>
  <c r="G122" i="16" s="1"/>
  <c r="BA425" i="2"/>
  <c r="R130" i="16" s="1"/>
  <c r="BA426" i="2"/>
  <c r="R131" i="16" s="1"/>
  <c r="AX444" i="2"/>
  <c r="O149" i="16" s="1"/>
  <c r="AQ452" i="2"/>
  <c r="H157" i="16" s="1"/>
  <c r="AP426" i="2"/>
  <c r="G131" i="16" s="1"/>
  <c r="AP425" i="2"/>
  <c r="G130" i="16" s="1"/>
  <c r="AQ425" i="2"/>
  <c r="H130" i="16" s="1"/>
  <c r="AQ426" i="2"/>
  <c r="H131" i="16" s="1"/>
  <c r="AT414" i="2"/>
  <c r="K119" i="16" s="1"/>
  <c r="AT412" i="2"/>
  <c r="K117" i="16" s="1"/>
  <c r="AP415" i="2"/>
  <c r="G120" i="16" s="1"/>
  <c r="AP416" i="2"/>
  <c r="G121" i="16" s="1"/>
  <c r="AN449" i="2"/>
  <c r="AY425" i="2"/>
  <c r="P130" i="16" s="1"/>
  <c r="AY426" i="2"/>
  <c r="P131" i="16" s="1"/>
  <c r="AX443" i="2"/>
  <c r="O148" i="16" s="1"/>
  <c r="BA392" i="2"/>
  <c r="R97" i="16" s="1"/>
  <c r="BB426" i="3"/>
  <c r="S131" i="17" s="1"/>
  <c r="BB425" i="3"/>
  <c r="S130" i="17" s="1"/>
  <c r="BB383" i="3"/>
  <c r="AP388" i="3"/>
  <c r="G93" i="17" s="1"/>
  <c r="AP389" i="3"/>
  <c r="AN412" i="3"/>
  <c r="AN414" i="3"/>
  <c r="AP434" i="3"/>
  <c r="AN445" i="3"/>
  <c r="BB447" i="3"/>
  <c r="S152" i="17" s="1"/>
  <c r="AN447" i="3"/>
  <c r="AO432" i="3"/>
  <c r="F137" i="17" s="1"/>
  <c r="AY411" i="3"/>
  <c r="AY409" i="3"/>
  <c r="AO447" i="3"/>
  <c r="F152" i="17" s="1"/>
  <c r="AO425" i="3"/>
  <c r="F130" i="17" s="1"/>
  <c r="AO426" i="3"/>
  <c r="F131" i="17" s="1"/>
  <c r="AO383" i="3"/>
  <c r="AO441" i="3"/>
  <c r="F146" i="17" s="1"/>
  <c r="AR405" i="3"/>
  <c r="AR403" i="3"/>
  <c r="AR425" i="3"/>
  <c r="I130" i="17" s="1"/>
  <c r="AR426" i="3"/>
  <c r="AR383" i="3"/>
  <c r="AR393" i="3"/>
  <c r="AR394" i="3"/>
  <c r="AN411" i="2"/>
  <c r="AU388" i="2"/>
  <c r="L93" i="16" s="1"/>
  <c r="AO434" i="2"/>
  <c r="BA432" i="3"/>
  <c r="AQ425" i="3"/>
  <c r="H130" i="17" s="1"/>
  <c r="AS406" i="2"/>
  <c r="J111" i="16" s="1"/>
  <c r="AT388" i="2"/>
  <c r="K93" i="16" s="1"/>
  <c r="AQ399" i="3"/>
  <c r="AQ396" i="3"/>
  <c r="AQ397" i="3"/>
  <c r="AQ414" i="3"/>
  <c r="AQ412" i="3"/>
  <c r="AV416" i="3"/>
  <c r="AV415" i="3"/>
  <c r="AV400" i="3"/>
  <c r="AV401" i="3"/>
  <c r="AV412" i="3"/>
  <c r="AV414" i="3"/>
  <c r="AV449" i="3"/>
  <c r="AN399" i="2"/>
  <c r="AT442" i="3"/>
  <c r="AT434" i="3"/>
  <c r="AT435" i="3"/>
  <c r="AP416" i="3"/>
  <c r="AR400" i="2"/>
  <c r="I105" i="16" s="1"/>
  <c r="AR401" i="2"/>
  <c r="I106" i="16" s="1"/>
  <c r="BA400" i="2"/>
  <c r="R105" i="16" s="1"/>
  <c r="AU441" i="3"/>
  <c r="L146" i="17" s="1"/>
  <c r="AX449" i="3"/>
  <c r="AX393" i="3"/>
  <c r="AX394" i="3"/>
  <c r="AX424" i="3"/>
  <c r="AX417" i="3"/>
  <c r="O122" i="17" s="1"/>
  <c r="AX434" i="3"/>
  <c r="AU425" i="2"/>
  <c r="L130" i="16" s="1"/>
  <c r="AT450" i="2"/>
  <c r="K155" i="16" s="1"/>
  <c r="AW447" i="2"/>
  <c r="N152" i="16" s="1"/>
  <c r="AU406" i="2"/>
  <c r="L111" i="16" s="1"/>
  <c r="AU407" i="2"/>
  <c r="L112" i="16" s="1"/>
  <c r="BB388" i="2"/>
  <c r="S93" i="16" s="1"/>
  <c r="AR449" i="2"/>
  <c r="I154" i="16" s="1"/>
  <c r="BA411" i="2"/>
  <c r="R116" i="16" s="1"/>
  <c r="BA409" i="2"/>
  <c r="R114" i="16" s="1"/>
  <c r="AO397" i="2"/>
  <c r="AO396" i="2"/>
  <c r="BB445" i="2"/>
  <c r="S150" i="16" s="1"/>
  <c r="AY415" i="2"/>
  <c r="P120" i="16" s="1"/>
  <c r="AY416" i="2"/>
  <c r="P121" i="16" s="1"/>
  <c r="AN388" i="3"/>
  <c r="AN389" i="3"/>
  <c r="AP448" i="3"/>
  <c r="AP441" i="3"/>
  <c r="G146" i="17" s="1"/>
  <c r="AN399" i="3"/>
  <c r="AY438" i="3"/>
  <c r="AY393" i="3"/>
  <c r="AY394" i="3"/>
  <c r="AY405" i="3"/>
  <c r="AY403" i="3"/>
  <c r="AW392" i="3"/>
  <c r="AO434" i="3"/>
  <c r="F139" i="17" s="1"/>
  <c r="AR451" i="2"/>
  <c r="I156" i="16" s="1"/>
  <c r="AW448" i="2"/>
  <c r="N153" i="16" s="1"/>
  <c r="AW441" i="2"/>
  <c r="N146" i="16" s="1"/>
  <c r="AQ417" i="3"/>
  <c r="H122" i="17" s="1"/>
  <c r="AQ424" i="3"/>
  <c r="BA426" i="3"/>
  <c r="BA425" i="3"/>
  <c r="R130" i="17" s="1"/>
  <c r="BA383" i="3"/>
  <c r="BA445" i="3"/>
  <c r="BA389" i="3"/>
  <c r="BA388" i="3"/>
  <c r="R93" i="17" s="1"/>
  <c r="AW403" i="2"/>
  <c r="N108" i="16" s="1"/>
  <c r="AW405" i="2"/>
  <c r="N110" i="16" s="1"/>
  <c r="AS409" i="2"/>
  <c r="J114" i="16" s="1"/>
  <c r="AP409" i="2"/>
  <c r="G114" i="16" s="1"/>
  <c r="AO401" i="2"/>
  <c r="AO400" i="2"/>
  <c r="AU412" i="3"/>
  <c r="AU414" i="3"/>
  <c r="AU394" i="3"/>
  <c r="AU393" i="3"/>
  <c r="AU444" i="3"/>
  <c r="AU425" i="3"/>
  <c r="L130" i="17" s="1"/>
  <c r="AU426" i="3"/>
  <c r="AU383" i="3"/>
  <c r="AQ393" i="3"/>
  <c r="AQ394" i="3"/>
  <c r="AQ450" i="3"/>
  <c r="AQ388" i="3"/>
  <c r="H93" i="17" s="1"/>
  <c r="AQ389" i="3"/>
  <c r="AQ435" i="3"/>
  <c r="AV444" i="3"/>
  <c r="AV448" i="3"/>
  <c r="AV441" i="3"/>
  <c r="M146" i="17" s="1"/>
  <c r="AZ396" i="2"/>
  <c r="Q101" i="16" s="1"/>
  <c r="AZ397" i="2"/>
  <c r="Q102" i="16" s="1"/>
  <c r="AS425" i="2"/>
  <c r="J130" i="16" s="1"/>
  <c r="AW449" i="2"/>
  <c r="N154" i="16" s="1"/>
  <c r="AP417" i="3"/>
  <c r="G122" i="17" s="1"/>
  <c r="AZ425" i="3"/>
  <c r="Q130" i="17" s="1"/>
  <c r="AZ426" i="3"/>
  <c r="AZ383" i="3"/>
  <c r="AY383" i="3"/>
  <c r="BB393" i="2"/>
  <c r="AW399" i="2"/>
  <c r="N104" i="16" s="1"/>
  <c r="AZ405" i="3"/>
  <c r="AZ403" i="3"/>
  <c r="AZ432" i="3"/>
  <c r="AZ411" i="3"/>
  <c r="AZ409" i="3"/>
  <c r="AZ441" i="3"/>
  <c r="Q146" i="17" s="1"/>
  <c r="AZ448" i="3"/>
  <c r="AX444" i="3"/>
  <c r="AS433" i="3"/>
  <c r="AS450" i="3"/>
  <c r="AO438" i="2"/>
  <c r="AN424" i="2"/>
  <c r="AN417" i="2"/>
  <c r="AX452" i="2"/>
  <c r="O157" i="16" s="1"/>
  <c r="AZ426" i="2"/>
  <c r="Q131" i="16" s="1"/>
  <c r="AZ425" i="2"/>
  <c r="Q130" i="16" s="1"/>
  <c r="AN444" i="2"/>
  <c r="AQ445" i="2"/>
  <c r="H150" i="16" s="1"/>
  <c r="AQ444" i="2"/>
  <c r="H149" i="16" s="1"/>
  <c r="AQ396" i="2"/>
  <c r="H101" i="16" s="1"/>
  <c r="AQ397" i="2"/>
  <c r="H102" i="16" s="1"/>
  <c r="AT438" i="2"/>
  <c r="K143" i="16" s="1"/>
  <c r="AY395" i="2"/>
  <c r="P100" i="16" s="1"/>
  <c r="BB437" i="2"/>
  <c r="AP400" i="3"/>
  <c r="AP401" i="3"/>
  <c r="AN433" i="3"/>
  <c r="AY396" i="3"/>
  <c r="AY397" i="3"/>
  <c r="AO414" i="3"/>
  <c r="F119" i="17" s="1"/>
  <c r="AO412" i="3"/>
  <c r="F117" i="17" s="1"/>
  <c r="AR415" i="3"/>
  <c r="AR416" i="3"/>
  <c r="AY405" i="2"/>
  <c r="P110" i="16" s="1"/>
  <c r="AY403" i="2"/>
  <c r="P108" i="16" s="1"/>
  <c r="AP407" i="2"/>
  <c r="G112" i="16" s="1"/>
  <c r="AP406" i="2"/>
  <c r="G111" i="16" s="1"/>
  <c r="AO394" i="2"/>
  <c r="AO393" i="2"/>
  <c r="AR417" i="2"/>
  <c r="I122" i="16" s="1"/>
  <c r="AR424" i="2"/>
  <c r="I129" i="16" s="1"/>
  <c r="AP452" i="2"/>
  <c r="G157" i="16" s="1"/>
  <c r="AY423" i="2"/>
  <c r="P128" i="16" s="1"/>
  <c r="BA407" i="2"/>
  <c r="R112" i="16" s="1"/>
  <c r="BA406" i="2"/>
  <c r="R111" i="16" s="1"/>
  <c r="BB416" i="2"/>
  <c r="S121" i="16" s="1"/>
  <c r="BB415" i="2"/>
  <c r="S120" i="16" s="1"/>
  <c r="AX450" i="2"/>
  <c r="O155" i="16" s="1"/>
  <c r="AR426" i="2"/>
  <c r="I131" i="16" s="1"/>
  <c r="AR425" i="2"/>
  <c r="I130" i="16" s="1"/>
  <c r="AR432" i="2"/>
  <c r="I137" i="16" s="1"/>
  <c r="AY435" i="2"/>
  <c r="P140" i="16" s="1"/>
  <c r="BB440" i="2"/>
  <c r="AX397" i="2"/>
  <c r="O102" i="16" s="1"/>
  <c r="AX396" i="2"/>
  <c r="O101" i="16" s="1"/>
  <c r="AQ423" i="2"/>
  <c r="H128" i="16" s="1"/>
  <c r="AZ447" i="2"/>
  <c r="Q152" i="16" s="1"/>
  <c r="BB414" i="2"/>
  <c r="S119" i="16" s="1"/>
  <c r="BB412" i="2"/>
  <c r="S117" i="16" s="1"/>
  <c r="BB406" i="2"/>
  <c r="S111" i="16" s="1"/>
  <c r="BB407" i="2"/>
  <c r="S112" i="16" s="1"/>
  <c r="BA397" i="2"/>
  <c r="R102" i="16" s="1"/>
  <c r="BA396" i="2"/>
  <c r="R101" i="16" s="1"/>
  <c r="BA452" i="2"/>
  <c r="R157" i="16" s="1"/>
  <c r="AV451" i="2"/>
  <c r="M156" i="16" s="1"/>
  <c r="BB450" i="2"/>
  <c r="S155" i="16" s="1"/>
  <c r="AO395" i="2"/>
  <c r="AY389" i="2"/>
  <c r="P94" i="16" s="1"/>
  <c r="AY388" i="2"/>
  <c r="P93" i="16" s="1"/>
  <c r="BB397" i="2"/>
  <c r="S102" i="16" s="1"/>
  <c r="BB396" i="2"/>
  <c r="S101" i="16" s="1"/>
  <c r="BB409" i="2"/>
  <c r="S114" i="16" s="1"/>
  <c r="BB411" i="2"/>
  <c r="S116" i="16" s="1"/>
  <c r="AY452" i="2"/>
  <c r="P157" i="16" s="1"/>
  <c r="AP444" i="2"/>
  <c r="G149" i="16" s="1"/>
  <c r="AQ409" i="2"/>
  <c r="H114" i="16" s="1"/>
  <c r="AQ411" i="2"/>
  <c r="H116" i="16" s="1"/>
  <c r="AQ395" i="2"/>
  <c r="H100" i="16" s="1"/>
  <c r="AN438" i="3"/>
  <c r="AP425" i="3"/>
  <c r="G130" i="17" s="1"/>
  <c r="AP426" i="3"/>
  <c r="AP383" i="3"/>
  <c r="BB393" i="3"/>
  <c r="S98" i="17" s="1"/>
  <c r="BB394" i="3"/>
  <c r="S99" i="17" s="1"/>
  <c r="AN394" i="3"/>
  <c r="AN393" i="3"/>
  <c r="AW388" i="3"/>
  <c r="N93" i="17" s="1"/>
  <c r="AW389" i="3"/>
  <c r="AW396" i="3"/>
  <c r="AW397" i="3"/>
  <c r="AW450" i="3"/>
  <c r="AW424" i="3"/>
  <c r="AW417" i="3"/>
  <c r="N122" i="17" s="1"/>
  <c r="AY434" i="3"/>
  <c r="AO423" i="3"/>
  <c r="F128" i="17" s="1"/>
  <c r="AO388" i="3"/>
  <c r="F93" i="17" s="1"/>
  <c r="AO389" i="3"/>
  <c r="F94" i="17" s="1"/>
  <c r="AO452" i="3"/>
  <c r="F157" i="17" s="1"/>
  <c r="AO437" i="3"/>
  <c r="F142" i="17" s="1"/>
  <c r="AO405" i="3"/>
  <c r="F110" i="17" s="1"/>
  <c r="AR446" i="3"/>
  <c r="AR452" i="3"/>
  <c r="AN437" i="2"/>
  <c r="AZ448" i="2"/>
  <c r="Q153" i="16" s="1"/>
  <c r="AZ441" i="2"/>
  <c r="Q146" i="16" s="1"/>
  <c r="AR416" i="2"/>
  <c r="I121" i="16" s="1"/>
  <c r="AR415" i="2"/>
  <c r="I120" i="16" s="1"/>
  <c r="BA437" i="3"/>
  <c r="BA393" i="3"/>
  <c r="BA394" i="3"/>
  <c r="BA407" i="3"/>
  <c r="BA406" i="3"/>
  <c r="AX416" i="2"/>
  <c r="O121" i="16" s="1"/>
  <c r="AU396" i="3"/>
  <c r="AU397" i="3"/>
  <c r="AU411" i="3"/>
  <c r="AU409" i="3"/>
  <c r="AQ451" i="3"/>
  <c r="AQ411" i="3"/>
  <c r="AQ409" i="3"/>
  <c r="AV434" i="3"/>
  <c r="AV399" i="3"/>
  <c r="AV440" i="3"/>
  <c r="AV435" i="3"/>
  <c r="AT396" i="2"/>
  <c r="K101" i="16" s="1"/>
  <c r="AR442" i="2"/>
  <c r="I147" i="16" s="1"/>
  <c r="AU406" i="3"/>
  <c r="AU407" i="3"/>
  <c r="AT412" i="3"/>
  <c r="AT414" i="3"/>
  <c r="AT406" i="3"/>
  <c r="AT407" i="3"/>
  <c r="AT447" i="3"/>
  <c r="AT405" i="3"/>
  <c r="AT403" i="3"/>
  <c r="AT441" i="2"/>
  <c r="K146" i="16" s="1"/>
  <c r="AZ446" i="3"/>
  <c r="AZ417" i="3"/>
  <c r="Q122" i="17" s="1"/>
  <c r="AZ424" i="3"/>
  <c r="AZ388" i="3"/>
  <c r="Q93" i="17" s="1"/>
  <c r="AZ389" i="3"/>
  <c r="AX445" i="3"/>
  <c r="AX433" i="3"/>
  <c r="AX425" i="3"/>
  <c r="O130" i="17" s="1"/>
  <c r="AX426" i="3"/>
  <c r="AX383" i="3"/>
  <c r="AX399" i="3"/>
  <c r="AX447" i="3"/>
  <c r="AS405" i="2"/>
  <c r="J110" i="16" s="1"/>
  <c r="AY400" i="2"/>
  <c r="P105" i="16" s="1"/>
  <c r="AS440" i="3"/>
  <c r="AS448" i="3"/>
  <c r="AS441" i="3"/>
  <c r="J146" i="17" s="1"/>
  <c r="AS388" i="2"/>
  <c r="J93" i="16" s="1"/>
  <c r="AX412" i="2"/>
  <c r="O117" i="16" s="1"/>
  <c r="AX414" i="2"/>
  <c r="O119" i="16" s="1"/>
  <c r="BB452" i="2"/>
  <c r="S157" i="16" s="1"/>
  <c r="BB425" i="2"/>
  <c r="S130" i="16" s="1"/>
  <c r="BB426" i="2"/>
  <c r="S131" i="16" s="1"/>
  <c r="BA442" i="2"/>
  <c r="R147" i="16" s="1"/>
  <c r="AN443" i="2"/>
  <c r="AR388" i="2"/>
  <c r="I93" i="16" s="1"/>
  <c r="AR389" i="2"/>
  <c r="I94" i="16" s="1"/>
  <c r="BB417" i="2"/>
  <c r="S122" i="16" s="1"/>
  <c r="BB424" i="2"/>
  <c r="S129" i="16" s="1"/>
  <c r="AY414" i="2"/>
  <c r="P119" i="16" s="1"/>
  <c r="AY412" i="2"/>
  <c r="P117" i="16" s="1"/>
  <c r="AY396" i="2"/>
  <c r="P101" i="16" s="1"/>
  <c r="AY397" i="2"/>
  <c r="P102" i="16" s="1"/>
  <c r="AT443" i="2"/>
  <c r="K148" i="16" s="1"/>
  <c r="AO406" i="2"/>
  <c r="AO407" i="2"/>
  <c r="BA448" i="2"/>
  <c r="R153" i="16" s="1"/>
  <c r="BA441" i="2"/>
  <c r="R146" i="16" s="1"/>
  <c r="AX409" i="2"/>
  <c r="O114" i="16" s="1"/>
  <c r="AX411" i="2"/>
  <c r="O116" i="16" s="1"/>
  <c r="AX405" i="2"/>
  <c r="O110" i="16" s="1"/>
  <c r="AX403" i="2"/>
  <c r="O108" i="16" s="1"/>
  <c r="AQ443" i="2"/>
  <c r="H148" i="16" s="1"/>
  <c r="AR423" i="2"/>
  <c r="I128" i="16" s="1"/>
  <c r="AX447" i="2"/>
  <c r="O152" i="16" s="1"/>
  <c r="AO432" i="2"/>
  <c r="AP414" i="2"/>
  <c r="G119" i="16" s="1"/>
  <c r="AP412" i="2"/>
  <c r="G117" i="16" s="1"/>
  <c r="AX438" i="2"/>
  <c r="O143" i="16" s="1"/>
  <c r="AY449" i="2"/>
  <c r="P154" i="16" s="1"/>
  <c r="AR414" i="2"/>
  <c r="I119" i="16" s="1"/>
  <c r="AR412" i="2"/>
  <c r="I117" i="16" s="1"/>
  <c r="AX392" i="2"/>
  <c r="O97" i="16" s="1"/>
  <c r="AQ440" i="2"/>
  <c r="H145" i="16" s="1"/>
  <c r="AX435" i="2"/>
  <c r="O140" i="16" s="1"/>
  <c r="AZ417" i="2"/>
  <c r="Q122" i="16" s="1"/>
  <c r="AZ424" i="2"/>
  <c r="Q129" i="16" s="1"/>
  <c r="AR448" i="2"/>
  <c r="I153" i="16" s="1"/>
  <c r="AR441" i="2"/>
  <c r="I146" i="16" s="1"/>
  <c r="AQ393" i="2"/>
  <c r="H98" i="16" s="1"/>
  <c r="AQ394" i="2"/>
  <c r="H99" i="16" s="1"/>
  <c r="AY407" i="2"/>
  <c r="P112" i="16" s="1"/>
  <c r="AY406" i="2"/>
  <c r="P111" i="16" s="1"/>
  <c r="AO426" i="2"/>
  <c r="AO425" i="2"/>
  <c r="AP392" i="2"/>
  <c r="G97" i="16" s="1"/>
  <c r="AY393" i="2"/>
  <c r="P98" i="16" s="1"/>
  <c r="AY394" i="2"/>
  <c r="P99" i="16" s="1"/>
  <c r="AO451" i="2"/>
  <c r="AO399" i="2"/>
  <c r="AQ450" i="2"/>
  <c r="H155" i="16" s="1"/>
  <c r="BA433" i="2"/>
  <c r="R138" i="16" s="1"/>
  <c r="BB438" i="2"/>
  <c r="AP403" i="2"/>
  <c r="G108" i="16" s="1"/>
  <c r="AP405" i="2"/>
  <c r="G110" i="16" s="1"/>
  <c r="BA389" i="2"/>
  <c r="R94" i="16" s="1"/>
  <c r="BA388" i="2"/>
  <c r="R93" i="16" s="1"/>
  <c r="AX451" i="2"/>
  <c r="O156" i="16" s="1"/>
  <c r="AU440" i="2"/>
  <c r="L145" i="16" s="1"/>
  <c r="BB395" i="3"/>
  <c r="S100" i="17" s="1"/>
  <c r="AP447" i="3"/>
  <c r="AN437" i="3"/>
  <c r="BB448" i="3"/>
  <c r="S153" i="17" s="1"/>
  <c r="BB441" i="3"/>
  <c r="S146" i="17" s="1"/>
  <c r="BB435" i="3"/>
  <c r="S140" i="17" s="1"/>
  <c r="AP445" i="3"/>
  <c r="AN425" i="3"/>
  <c r="AN426" i="3"/>
  <c r="AN383" i="3"/>
  <c r="AN400" i="3"/>
  <c r="AN401" i="3"/>
  <c r="AN434" i="3"/>
  <c r="AN440" i="3"/>
  <c r="AW452" i="3"/>
  <c r="AW435" i="3"/>
  <c r="AW400" i="3"/>
  <c r="AW401" i="3"/>
  <c r="AW403" i="3"/>
  <c r="AW405" i="3"/>
  <c r="AW437" i="3"/>
  <c r="AW447" i="3"/>
  <c r="AY441" i="3"/>
  <c r="P146" i="17" s="1"/>
  <c r="AY448" i="3"/>
  <c r="AY447" i="3"/>
  <c r="AO445" i="3"/>
  <c r="F150" i="17" s="1"/>
  <c r="AO435" i="3"/>
  <c r="F140" i="17" s="1"/>
  <c r="AO396" i="3"/>
  <c r="F101" i="17" s="1"/>
  <c r="AR435" i="3"/>
  <c r="AR450" i="3"/>
  <c r="BA443" i="3"/>
  <c r="BA397" i="3"/>
  <c r="BA396" i="3"/>
  <c r="AU450" i="3"/>
  <c r="AQ452" i="3"/>
  <c r="AQ442" i="3"/>
  <c r="AQ438" i="3"/>
  <c r="AQ405" i="3"/>
  <c r="AQ403" i="3"/>
  <c r="AV433" i="3"/>
  <c r="AV396" i="3"/>
  <c r="AV397" i="3"/>
  <c r="AV411" i="3"/>
  <c r="AV409" i="3"/>
  <c r="AV447" i="3"/>
  <c r="AT440" i="2"/>
  <c r="K145" i="16" s="1"/>
  <c r="AT448" i="3"/>
  <c r="AT441" i="3"/>
  <c r="K146" i="17" s="1"/>
  <c r="AT389" i="3"/>
  <c r="AT388" i="3"/>
  <c r="K93" i="17" s="1"/>
  <c r="AY425" i="3"/>
  <c r="P130" i="17" s="1"/>
  <c r="AW444" i="2"/>
  <c r="N149" i="16" s="1"/>
  <c r="AZ449" i="3"/>
  <c r="AZ435" i="3"/>
  <c r="AZ437" i="3"/>
  <c r="AX388" i="3"/>
  <c r="O93" i="17" s="1"/>
  <c r="AX389" i="3"/>
  <c r="AX416" i="3"/>
  <c r="AX415" i="3"/>
  <c r="AX450" i="3"/>
  <c r="AX435" i="3"/>
  <c r="AX437" i="3"/>
  <c r="AS405" i="3"/>
  <c r="AS403" i="3"/>
  <c r="AS407" i="3"/>
  <c r="AS406" i="3"/>
  <c r="AS389" i="3"/>
  <c r="AS388" i="3"/>
  <c r="J93" i="17" s="1"/>
  <c r="AS415" i="3"/>
  <c r="AS416" i="3"/>
  <c r="F52" i="26"/>
  <c r="F115" i="26"/>
  <c r="F52" i="29"/>
  <c r="F52" i="23"/>
  <c r="F115" i="23"/>
  <c r="F52" i="27"/>
  <c r="F115" i="27"/>
  <c r="F52" i="28"/>
  <c r="F115" i="28"/>
  <c r="F52" i="25"/>
  <c r="F115" i="25"/>
  <c r="F52" i="24"/>
  <c r="F115" i="24"/>
  <c r="F9" i="22"/>
  <c r="F74" i="29"/>
  <c r="F72" i="28"/>
  <c r="F72" i="27"/>
  <c r="F72" i="26"/>
  <c r="F72" i="25"/>
  <c r="F72" i="23"/>
  <c r="F72" i="24"/>
  <c r="L9" i="22"/>
  <c r="L72" i="27"/>
  <c r="L72" i="23"/>
  <c r="L74" i="29"/>
  <c r="L72" i="26"/>
  <c r="L72" i="24"/>
  <c r="L72" i="28"/>
  <c r="L72" i="25"/>
  <c r="O72" i="24"/>
  <c r="O72" i="28"/>
  <c r="O72" i="25"/>
  <c r="O72" i="23"/>
  <c r="O9" i="22"/>
  <c r="O72" i="27"/>
  <c r="O74" i="29"/>
  <c r="O72" i="26"/>
  <c r="K72" i="27"/>
  <c r="K72" i="23"/>
  <c r="K74" i="29"/>
  <c r="K72" i="26"/>
  <c r="K72" i="24"/>
  <c r="K72" i="28"/>
  <c r="K9" i="22"/>
  <c r="N72" i="28"/>
  <c r="N72" i="25"/>
  <c r="N9" i="22"/>
  <c r="N72" i="27"/>
  <c r="N72" i="23"/>
  <c r="N74" i="29"/>
  <c r="N72" i="26"/>
  <c r="N72" i="24"/>
  <c r="J72" i="23"/>
  <c r="J74" i="29"/>
  <c r="J72" i="25"/>
  <c r="J72" i="26"/>
  <c r="J72" i="24"/>
  <c r="J72" i="28"/>
  <c r="J9" i="22"/>
  <c r="J72" i="27"/>
  <c r="P72" i="26"/>
  <c r="P72" i="24"/>
  <c r="P72" i="28"/>
  <c r="P72" i="25"/>
  <c r="P72" i="27"/>
  <c r="P9" i="22"/>
  <c r="P72" i="23"/>
  <c r="P74" i="29"/>
  <c r="S72" i="27"/>
  <c r="S72" i="23"/>
  <c r="S74" i="29"/>
  <c r="S72" i="26"/>
  <c r="S72" i="24"/>
  <c r="S72" i="25"/>
  <c r="S9" i="22"/>
  <c r="S72" i="28"/>
  <c r="R72" i="23"/>
  <c r="R72" i="25"/>
  <c r="R74" i="29"/>
  <c r="R72" i="26"/>
  <c r="R72" i="24"/>
  <c r="R72" i="28"/>
  <c r="R9" i="22"/>
  <c r="R72" i="27"/>
  <c r="M72" i="25"/>
  <c r="M9" i="22"/>
  <c r="M72" i="27"/>
  <c r="M72" i="23"/>
  <c r="M74" i="29"/>
  <c r="M72" i="24"/>
  <c r="M72" i="28"/>
  <c r="M72" i="26"/>
  <c r="Q74" i="29"/>
  <c r="Q72" i="26"/>
  <c r="Q72" i="24"/>
  <c r="Q9" i="22"/>
  <c r="Q72" i="28"/>
  <c r="Q72" i="25"/>
  <c r="Q72" i="27"/>
  <c r="Q72" i="23"/>
  <c r="H72" i="26"/>
  <c r="H72" i="24"/>
  <c r="H72" i="28"/>
  <c r="H72" i="25"/>
  <c r="H9" i="22"/>
  <c r="H72" i="23"/>
  <c r="H72" i="27"/>
  <c r="H74" i="29"/>
  <c r="I74" i="29"/>
  <c r="I9" i="22"/>
  <c r="I72" i="26"/>
  <c r="I72" i="24"/>
  <c r="I72" i="28"/>
  <c r="I72" i="25"/>
  <c r="I72" i="27"/>
  <c r="I72" i="23"/>
  <c r="AY383" i="2"/>
  <c r="AX383" i="2"/>
  <c r="AT383" i="2"/>
  <c r="AV383" i="2"/>
  <c r="AR383" i="2"/>
  <c r="AS383" i="2"/>
  <c r="AZ383" i="2"/>
  <c r="BA383" i="2"/>
  <c r="AW383" i="2"/>
  <c r="AQ383" i="2"/>
  <c r="AN383" i="2"/>
  <c r="AO383" i="2"/>
  <c r="AP383" i="2"/>
  <c r="BB383" i="2"/>
  <c r="O84" i="21" l="1"/>
  <c r="AN13" i="21"/>
  <c r="AO13" i="21" s="1"/>
  <c r="AP13" i="21" s="1"/>
  <c r="AQ13" i="21" s="1"/>
  <c r="AR13" i="21" s="1"/>
  <c r="AS13" i="21" s="1"/>
  <c r="AT13" i="21" s="1"/>
  <c r="AU13" i="21" s="1"/>
  <c r="AV13" i="21" s="1"/>
  <c r="L13" i="21" s="1"/>
  <c r="AN14" i="21"/>
  <c r="AO14" i="21" s="1"/>
  <c r="AP14" i="21" s="1"/>
  <c r="AQ14" i="21" s="1"/>
  <c r="AR14" i="21" s="1"/>
  <c r="AS14" i="21" s="1"/>
  <c r="AT14" i="21" s="1"/>
  <c r="AU14" i="21" s="1"/>
  <c r="AV14" i="21" s="1"/>
  <c r="L14" i="21" s="1"/>
  <c r="AN19" i="21"/>
  <c r="AO19" i="21" s="1"/>
  <c r="AP19" i="21" s="1"/>
  <c r="AQ19" i="21" s="1"/>
  <c r="AR19" i="21" s="1"/>
  <c r="AS19" i="21" s="1"/>
  <c r="AT19" i="21" s="1"/>
  <c r="AU19" i="21" s="1"/>
  <c r="AV19" i="21" s="1"/>
  <c r="L19" i="21" s="1"/>
  <c r="AN20" i="21"/>
  <c r="AO20" i="21" s="1"/>
  <c r="AP20" i="21" s="1"/>
  <c r="AQ20" i="21" s="1"/>
  <c r="AR20" i="21" s="1"/>
  <c r="AS20" i="21" s="1"/>
  <c r="AT20" i="21" s="1"/>
  <c r="AU20" i="21" s="1"/>
  <c r="AV20" i="21" s="1"/>
  <c r="L20" i="21" s="1"/>
  <c r="E46" i="21"/>
  <c r="O134" i="21" s="1"/>
  <c r="AN18" i="21"/>
  <c r="AO18" i="21" s="1"/>
  <c r="AP18" i="21" s="1"/>
  <c r="AQ18" i="21" s="1"/>
  <c r="AR18" i="21" s="1"/>
  <c r="AS18" i="21" s="1"/>
  <c r="AT18" i="21" s="1"/>
  <c r="AU18" i="21" s="1"/>
  <c r="AV18" i="21" s="1"/>
  <c r="L18" i="21" s="1"/>
  <c r="AN15" i="21"/>
  <c r="AO15" i="21" s="1"/>
  <c r="AP15" i="21" s="1"/>
  <c r="AQ15" i="21" s="1"/>
  <c r="AR15" i="21" s="1"/>
  <c r="AS15" i="21" s="1"/>
  <c r="AT15" i="21" s="1"/>
  <c r="AU15" i="21" s="1"/>
  <c r="AV15" i="21" s="1"/>
  <c r="AN17" i="21"/>
  <c r="AO17" i="21" s="1"/>
  <c r="AP17" i="21" s="1"/>
  <c r="AQ17" i="21" s="1"/>
  <c r="AR17" i="21" s="1"/>
  <c r="AS17" i="21" s="1"/>
  <c r="AT17" i="21" s="1"/>
  <c r="AU17" i="21" s="1"/>
  <c r="AV17" i="21" s="1"/>
  <c r="E43" i="21"/>
  <c r="O131" i="21" s="1"/>
  <c r="AI11" i="21"/>
  <c r="AJ11" i="21" s="1"/>
  <c r="AK11" i="21" s="1"/>
  <c r="AL11" i="21" s="1"/>
  <c r="AM11" i="21" s="1"/>
  <c r="K11" i="21" s="1"/>
  <c r="AN23" i="21"/>
  <c r="AO23" i="21" s="1"/>
  <c r="AP23" i="21" s="1"/>
  <c r="AQ23" i="21" s="1"/>
  <c r="AR23" i="21" s="1"/>
  <c r="AS23" i="21" s="1"/>
  <c r="AT23" i="21" s="1"/>
  <c r="AU23" i="21" s="1"/>
  <c r="AV23" i="21" s="1"/>
  <c r="E49" i="21"/>
  <c r="O137" i="21" s="1"/>
  <c r="AN22" i="21"/>
  <c r="AO22" i="21" s="1"/>
  <c r="AP22" i="21" s="1"/>
  <c r="AQ22" i="21" s="1"/>
  <c r="AR22" i="21" s="1"/>
  <c r="AS22" i="21" s="1"/>
  <c r="AT22" i="21" s="1"/>
  <c r="AU22" i="21" s="1"/>
  <c r="AV22" i="21" s="1"/>
  <c r="E48" i="21"/>
  <c r="O136" i="21" s="1"/>
  <c r="AN21" i="21"/>
  <c r="AO21" i="21" s="1"/>
  <c r="AP21" i="21" s="1"/>
  <c r="AQ21" i="21" s="1"/>
  <c r="AR21" i="21" s="1"/>
  <c r="AS21" i="21" s="1"/>
  <c r="AT21" i="21" s="1"/>
  <c r="AU21" i="21" s="1"/>
  <c r="AV21" i="21" s="1"/>
  <c r="E47" i="21"/>
  <c r="O135" i="21" s="1"/>
  <c r="AN16" i="21"/>
  <c r="AO16" i="21" s="1"/>
  <c r="AP16" i="21" s="1"/>
  <c r="AQ16" i="21" s="1"/>
  <c r="AR16" i="21" s="1"/>
  <c r="AS16" i="21" s="1"/>
  <c r="AT16" i="21" s="1"/>
  <c r="AU16" i="21" s="1"/>
  <c r="AV16" i="21" s="1"/>
  <c r="L16" i="21" s="1"/>
  <c r="AN12" i="21"/>
  <c r="AO12" i="21" s="1"/>
  <c r="AP12" i="21" s="1"/>
  <c r="AQ12" i="21" s="1"/>
  <c r="AR12" i="21" s="1"/>
  <c r="AS12" i="21" s="1"/>
  <c r="AT12" i="21" s="1"/>
  <c r="AU12" i="21" s="1"/>
  <c r="AV12" i="21" s="1"/>
  <c r="L12" i="21" s="1"/>
  <c r="F46" i="21"/>
  <c r="R104" i="20"/>
  <c r="S104" i="20" s="1"/>
  <c r="T104" i="20" s="1"/>
  <c r="U104" i="20" s="1"/>
  <c r="V109" i="20"/>
  <c r="W109" i="20" s="1"/>
  <c r="X109" i="20" s="1"/>
  <c r="Y109" i="20" s="1"/>
  <c r="Z109" i="20" s="1"/>
  <c r="V85" i="20"/>
  <c r="W85" i="20" s="1"/>
  <c r="X85" i="20" s="1"/>
  <c r="Y85" i="20" s="1"/>
  <c r="Z85" i="20" s="1"/>
  <c r="AA71" i="20"/>
  <c r="AB71" i="20" s="1"/>
  <c r="AC71" i="20" s="1"/>
  <c r="AD71" i="20" s="1"/>
  <c r="AE71" i="20" s="1"/>
  <c r="I71" i="20" s="1"/>
  <c r="I90" i="20" s="1"/>
  <c r="I109" i="20" s="1"/>
  <c r="V90" i="20"/>
  <c r="W90" i="20" s="1"/>
  <c r="X90" i="20" s="1"/>
  <c r="Y90" i="20" s="1"/>
  <c r="Z90" i="20" s="1"/>
  <c r="AA66" i="20"/>
  <c r="AB66" i="20" s="1"/>
  <c r="AC66" i="20" s="1"/>
  <c r="AD66" i="20" s="1"/>
  <c r="AE66" i="20" s="1"/>
  <c r="I66" i="20" s="1"/>
  <c r="I85" i="20" s="1"/>
  <c r="I104" i="20" s="1"/>
  <c r="F117" i="29"/>
  <c r="F125" i="29" s="1"/>
  <c r="H75" i="30"/>
  <c r="H126" i="30" s="1"/>
  <c r="G117" i="29"/>
  <c r="G129" i="29" s="1"/>
  <c r="H117" i="29"/>
  <c r="H129" i="29" s="1"/>
  <c r="F75" i="30"/>
  <c r="F126" i="30" s="1"/>
  <c r="G75" i="30"/>
  <c r="G126" i="30" s="1"/>
  <c r="J117" i="29"/>
  <c r="J125" i="29" s="1"/>
  <c r="L75" i="30"/>
  <c r="L126" i="30" s="1"/>
  <c r="J75" i="30"/>
  <c r="J126" i="30" s="1"/>
  <c r="R117" i="29"/>
  <c r="R125" i="29" s="1"/>
  <c r="N117" i="29"/>
  <c r="N125" i="29" s="1"/>
  <c r="N75" i="30"/>
  <c r="N126" i="30" s="1"/>
  <c r="I117" i="29"/>
  <c r="I129" i="29" s="1"/>
  <c r="I75" i="30"/>
  <c r="I126" i="30" s="1"/>
  <c r="R75" i="30"/>
  <c r="R126" i="30" s="1"/>
  <c r="O117" i="29"/>
  <c r="O125" i="29" s="1"/>
  <c r="S75" i="30"/>
  <c r="S126" i="30" s="1"/>
  <c r="S117" i="29"/>
  <c r="S129" i="29" s="1"/>
  <c r="M117" i="29"/>
  <c r="M125" i="29" s="1"/>
  <c r="M75" i="30"/>
  <c r="M126" i="30" s="1"/>
  <c r="L117" i="29"/>
  <c r="L125" i="29" s="1"/>
  <c r="O75" i="30"/>
  <c r="O126" i="30" s="1"/>
  <c r="P117" i="29"/>
  <c r="P129" i="29" s="1"/>
  <c r="D75" i="29"/>
  <c r="D126" i="29" s="1"/>
  <c r="P75" i="30"/>
  <c r="P126" i="30" s="1"/>
  <c r="K75" i="30"/>
  <c r="K126" i="30" s="1"/>
  <c r="Q117" i="29"/>
  <c r="Q129" i="29" s="1"/>
  <c r="E75" i="29"/>
  <c r="E126" i="29" s="1"/>
  <c r="C75" i="29"/>
  <c r="C126" i="29" s="1"/>
  <c r="K117" i="29"/>
  <c r="K129" i="29" s="1"/>
  <c r="Q75" i="30"/>
  <c r="Q126" i="30" s="1"/>
  <c r="C127" i="29"/>
  <c r="F128" i="30"/>
  <c r="E128" i="30"/>
  <c r="F59" i="29"/>
  <c r="F63" i="29"/>
  <c r="C124" i="24"/>
  <c r="E127" i="29"/>
  <c r="D124" i="24"/>
  <c r="D115" i="22"/>
  <c r="D14" i="22" s="1"/>
  <c r="C115" i="22"/>
  <c r="C42" i="22" s="1"/>
  <c r="M151" i="18"/>
  <c r="L151" i="18"/>
  <c r="AU461" i="3"/>
  <c r="K151" i="18"/>
  <c r="AU461" i="2"/>
  <c r="N132" i="18"/>
  <c r="O126" i="18"/>
  <c r="R118" i="18"/>
  <c r="O115" i="18"/>
  <c r="H95" i="18"/>
  <c r="J127" i="18"/>
  <c r="L96" i="18"/>
  <c r="K100" i="18"/>
  <c r="K113" i="18"/>
  <c r="O141" i="18"/>
  <c r="Q135" i="18"/>
  <c r="R139" i="18"/>
  <c r="J126" i="18"/>
  <c r="I133" i="18"/>
  <c r="E195" i="16"/>
  <c r="S123" i="18"/>
  <c r="J123" i="18"/>
  <c r="K115" i="18"/>
  <c r="O123" i="18"/>
  <c r="P95" i="18"/>
  <c r="H127" i="18"/>
  <c r="J141" i="18"/>
  <c r="L144" i="18"/>
  <c r="Q115" i="18"/>
  <c r="Q124" i="18"/>
  <c r="H96" i="18"/>
  <c r="N126" i="18"/>
  <c r="N123" i="18"/>
  <c r="I127" i="18"/>
  <c r="Q144" i="18"/>
  <c r="K103" i="18"/>
  <c r="I118" i="18"/>
  <c r="Q103" i="18"/>
  <c r="I95" i="18"/>
  <c r="I113" i="18"/>
  <c r="N136" i="18"/>
  <c r="O96" i="18"/>
  <c r="M147" i="18"/>
  <c r="G103" i="18"/>
  <c r="S96" i="18"/>
  <c r="H136" i="18"/>
  <c r="N95" i="18"/>
  <c r="R96" i="18"/>
  <c r="J107" i="18"/>
  <c r="L113" i="18"/>
  <c r="O124" i="18"/>
  <c r="S95" i="18"/>
  <c r="S136" i="18"/>
  <c r="N144" i="18"/>
  <c r="S151" i="18"/>
  <c r="G126" i="18"/>
  <c r="P123" i="18"/>
  <c r="K96" i="18"/>
  <c r="F127" i="18"/>
  <c r="S118" i="18"/>
  <c r="S144" i="18"/>
  <c r="J144" i="18"/>
  <c r="H113" i="18"/>
  <c r="R123" i="18"/>
  <c r="J135" i="18"/>
  <c r="Q133" i="18"/>
  <c r="O135" i="18"/>
  <c r="D220" i="16"/>
  <c r="E206" i="16"/>
  <c r="E183" i="16"/>
  <c r="P107" i="18"/>
  <c r="E215" i="16"/>
  <c r="C214" i="16"/>
  <c r="F107" i="18"/>
  <c r="D195" i="16"/>
  <c r="F136" i="18"/>
  <c r="L135" i="18"/>
  <c r="S107" i="18"/>
  <c r="G115" i="18"/>
  <c r="O109" i="18"/>
  <c r="N141" i="18"/>
  <c r="N135" i="18"/>
  <c r="L95" i="18"/>
  <c r="G138" i="18"/>
  <c r="S156" i="18"/>
  <c r="J133" i="18"/>
  <c r="I123" i="18"/>
  <c r="I132" i="18"/>
  <c r="Q136" i="18"/>
  <c r="Q96" i="18"/>
  <c r="D213" i="16"/>
  <c r="E203" i="16"/>
  <c r="F123" i="18"/>
  <c r="I96" i="18"/>
  <c r="C222" i="16"/>
  <c r="E214" i="16"/>
  <c r="E223" i="16"/>
  <c r="P124" i="18"/>
  <c r="O113" i="18"/>
  <c r="Q95" i="18"/>
  <c r="N107" i="18"/>
  <c r="R103" i="18"/>
  <c r="G141" i="18"/>
  <c r="O132" i="18"/>
  <c r="E191" i="16"/>
  <c r="N96" i="18"/>
  <c r="E212" i="16"/>
  <c r="S145" i="16"/>
  <c r="S233" i="16" s="1"/>
  <c r="S108" i="16"/>
  <c r="S196" i="16" s="1"/>
  <c r="S124" i="18"/>
  <c r="S98" i="16"/>
  <c r="S186" i="16" s="1"/>
  <c r="R144" i="18"/>
  <c r="J115" i="18"/>
  <c r="S135" i="18"/>
  <c r="K135" i="18"/>
  <c r="S143" i="16"/>
  <c r="S231" i="16" s="1"/>
  <c r="S143" i="18" s="1"/>
  <c r="S134" i="18"/>
  <c r="L103" i="18"/>
  <c r="S115" i="18"/>
  <c r="N109" i="18"/>
  <c r="H133" i="18"/>
  <c r="S142" i="16"/>
  <c r="S230" i="16" s="1"/>
  <c r="E230" i="16" s="1"/>
  <c r="N134" i="18"/>
  <c r="F106" i="16"/>
  <c r="F194" i="16" s="1"/>
  <c r="F101" i="16"/>
  <c r="F189" i="16" s="1"/>
  <c r="F114" i="16"/>
  <c r="F202" i="16" s="1"/>
  <c r="F153" i="16"/>
  <c r="F241" i="16" s="1"/>
  <c r="G241" i="16"/>
  <c r="F157" i="16"/>
  <c r="F245" i="16" s="1"/>
  <c r="F122" i="16"/>
  <c r="F210" i="16" s="1"/>
  <c r="D183" i="16"/>
  <c r="E184" i="16"/>
  <c r="F98" i="16"/>
  <c r="F186" i="16" s="1"/>
  <c r="G186" i="16"/>
  <c r="F102" i="16"/>
  <c r="F190" i="16" s="1"/>
  <c r="F119" i="16"/>
  <c r="F207" i="16" s="1"/>
  <c r="F149" i="16"/>
  <c r="F237" i="16" s="1"/>
  <c r="F129" i="16"/>
  <c r="F217" i="16" s="1"/>
  <c r="G217" i="16"/>
  <c r="G129" i="18" s="1"/>
  <c r="E211" i="16"/>
  <c r="F104" i="16"/>
  <c r="F192" i="16" s="1"/>
  <c r="F137" i="16"/>
  <c r="F225" i="16" s="1"/>
  <c r="F99" i="16"/>
  <c r="F187" i="16" s="1"/>
  <c r="F117" i="16"/>
  <c r="F205" i="16" s="1"/>
  <c r="F94" i="16"/>
  <c r="F182" i="16" s="1"/>
  <c r="E221" i="16"/>
  <c r="E232" i="16"/>
  <c r="F131" i="16"/>
  <c r="F219" i="16" s="1"/>
  <c r="F156" i="16"/>
  <c r="F244" i="16" s="1"/>
  <c r="F156" i="18" s="1"/>
  <c r="F110" i="16"/>
  <c r="F198" i="16" s="1"/>
  <c r="F97" i="16"/>
  <c r="F185" i="16" s="1"/>
  <c r="F93" i="16"/>
  <c r="F181" i="16" s="1"/>
  <c r="F108" i="16"/>
  <c r="F196" i="16" s="1"/>
  <c r="F151" i="16"/>
  <c r="F239" i="16" s="1"/>
  <c r="F150" i="16"/>
  <c r="F238" i="16" s="1"/>
  <c r="N113" i="18"/>
  <c r="R95" i="18"/>
  <c r="D232" i="16"/>
  <c r="D224" i="16"/>
  <c r="E224" i="16"/>
  <c r="F100" i="16"/>
  <c r="F188" i="16" s="1"/>
  <c r="F100" i="18" s="1"/>
  <c r="F139" i="16"/>
  <c r="F227" i="16" s="1"/>
  <c r="G168" i="16"/>
  <c r="F145" i="16"/>
  <c r="F233" i="16" s="1"/>
  <c r="F128" i="16"/>
  <c r="F216" i="16" s="1"/>
  <c r="F148" i="16"/>
  <c r="F236" i="16" s="1"/>
  <c r="F112" i="16"/>
  <c r="F200" i="16" s="1"/>
  <c r="G200" i="16"/>
  <c r="F142" i="16"/>
  <c r="F155" i="16"/>
  <c r="F243" i="16" s="1"/>
  <c r="F147" i="16"/>
  <c r="F235" i="16" s="1"/>
  <c r="F147" i="18" s="1"/>
  <c r="F120" i="16"/>
  <c r="F208" i="16" s="1"/>
  <c r="F120" i="18" s="1"/>
  <c r="G208" i="16"/>
  <c r="G120" i="18" s="1"/>
  <c r="F125" i="18"/>
  <c r="F130" i="16"/>
  <c r="F218" i="16" s="1"/>
  <c r="F111" i="16"/>
  <c r="F199" i="16" s="1"/>
  <c r="F143" i="16"/>
  <c r="F231" i="16" s="1"/>
  <c r="F105" i="16"/>
  <c r="F193" i="16" s="1"/>
  <c r="F116" i="16"/>
  <c r="F204" i="16" s="1"/>
  <c r="F146" i="16"/>
  <c r="F234" i="16" s="1"/>
  <c r="F121" i="16"/>
  <c r="F209" i="16" s="1"/>
  <c r="F121" i="18" s="1"/>
  <c r="D229" i="16"/>
  <c r="Q193" i="16"/>
  <c r="N196" i="16"/>
  <c r="K198" i="16"/>
  <c r="J209" i="16"/>
  <c r="N186" i="16"/>
  <c r="L187" i="16"/>
  <c r="K187" i="16"/>
  <c r="K192" i="16"/>
  <c r="N200" i="16"/>
  <c r="I235" i="16"/>
  <c r="H169" i="16"/>
  <c r="S205" i="16"/>
  <c r="H186" i="16"/>
  <c r="D222" i="16"/>
  <c r="G134" i="18"/>
  <c r="C224" i="16"/>
  <c r="O196" i="16"/>
  <c r="J182" i="16"/>
  <c r="H189" i="16"/>
  <c r="N187" i="16"/>
  <c r="L186" i="16"/>
  <c r="J231" i="16"/>
  <c r="O235" i="16"/>
  <c r="N235" i="16"/>
  <c r="N147" i="18" s="1"/>
  <c r="N199" i="16"/>
  <c r="L245" i="16"/>
  <c r="K245" i="16"/>
  <c r="S208" i="16"/>
  <c r="S120" i="18" s="1"/>
  <c r="R208" i="16"/>
  <c r="L216" i="16"/>
  <c r="L128" i="18" s="1"/>
  <c r="K216" i="16"/>
  <c r="K128" i="18" s="1"/>
  <c r="S207" i="16"/>
  <c r="J243" i="16"/>
  <c r="Q235" i="16"/>
  <c r="Q147" i="18" s="1"/>
  <c r="P235" i="16"/>
  <c r="E239" i="16"/>
  <c r="J208" i="16"/>
  <c r="J194" i="16"/>
  <c r="I194" i="16"/>
  <c r="L236" i="16"/>
  <c r="K236" i="16"/>
  <c r="K148" i="18" s="1"/>
  <c r="P207" i="16"/>
  <c r="O207" i="16"/>
  <c r="J235" i="16"/>
  <c r="J147" i="18" s="1"/>
  <c r="M233" i="16"/>
  <c r="I243" i="16"/>
  <c r="H243" i="16"/>
  <c r="O228" i="16"/>
  <c r="D228" i="16" s="1"/>
  <c r="O198" i="16"/>
  <c r="Q169" i="16"/>
  <c r="M244" i="16"/>
  <c r="R240" i="16"/>
  <c r="Q240" i="16"/>
  <c r="J219" i="16"/>
  <c r="I217" i="16"/>
  <c r="P196" i="16"/>
  <c r="I237" i="16"/>
  <c r="H242" i="16"/>
  <c r="H154" i="18" s="1"/>
  <c r="P200" i="16"/>
  <c r="O200" i="16"/>
  <c r="Q182" i="16"/>
  <c r="P182" i="16"/>
  <c r="P231" i="16"/>
  <c r="O231" i="16"/>
  <c r="L233" i="16"/>
  <c r="L145" i="18" s="1"/>
  <c r="K233" i="16"/>
  <c r="Q189" i="16"/>
  <c r="K181" i="16"/>
  <c r="J181" i="16"/>
  <c r="S245" i="16"/>
  <c r="R245" i="16"/>
  <c r="H216" i="16"/>
  <c r="O243" i="16"/>
  <c r="J210" i="16"/>
  <c r="I210" i="16"/>
  <c r="S225" i="16"/>
  <c r="R225" i="16"/>
  <c r="O188" i="16"/>
  <c r="N188" i="16"/>
  <c r="Q225" i="16"/>
  <c r="P225" i="16"/>
  <c r="I136" i="18"/>
  <c r="H237" i="16"/>
  <c r="S226" i="16"/>
  <c r="R226" i="16"/>
  <c r="I233" i="16"/>
  <c r="I145" i="18" s="1"/>
  <c r="H233" i="16"/>
  <c r="H145" i="18" s="1"/>
  <c r="S181" i="16"/>
  <c r="P185" i="16"/>
  <c r="P240" i="16"/>
  <c r="S235" i="16"/>
  <c r="R235" i="16"/>
  <c r="R147" i="18" s="1"/>
  <c r="N216" i="16"/>
  <c r="N128" i="18" s="1"/>
  <c r="O190" i="16"/>
  <c r="J225" i="16"/>
  <c r="Q216" i="16"/>
  <c r="N237" i="16"/>
  <c r="S182" i="16"/>
  <c r="R182" i="16"/>
  <c r="Q187" i="16"/>
  <c r="J205" i="16"/>
  <c r="J216" i="16"/>
  <c r="I216" i="16"/>
  <c r="Q205" i="16"/>
  <c r="P205" i="16"/>
  <c r="H188" i="16"/>
  <c r="O237" i="16"/>
  <c r="C220" i="16"/>
  <c r="C211" i="16"/>
  <c r="D211" i="16"/>
  <c r="P134" i="18"/>
  <c r="E222" i="16"/>
  <c r="Q186" i="16"/>
  <c r="J207" i="16"/>
  <c r="H204" i="16"/>
  <c r="Q181" i="16"/>
  <c r="P181" i="16"/>
  <c r="S199" i="16"/>
  <c r="S204" i="16"/>
  <c r="R204" i="16"/>
  <c r="S193" i="16"/>
  <c r="R193" i="16"/>
  <c r="K205" i="16"/>
  <c r="S219" i="16"/>
  <c r="H241" i="16"/>
  <c r="C183" i="16"/>
  <c r="C195" i="16"/>
  <c r="P113" i="18"/>
  <c r="E201" i="16"/>
  <c r="E194" i="16"/>
  <c r="J132" i="18"/>
  <c r="H185" i="16"/>
  <c r="I241" i="16"/>
  <c r="Q242" i="16"/>
  <c r="P242" i="16"/>
  <c r="S241" i="16"/>
  <c r="R241" i="16"/>
  <c r="Q207" i="16"/>
  <c r="S189" i="16"/>
  <c r="R189" i="16"/>
  <c r="P189" i="16"/>
  <c r="O189" i="16"/>
  <c r="P198" i="16"/>
  <c r="I238" i="16"/>
  <c r="H238" i="16"/>
  <c r="Q209" i="16"/>
  <c r="P209" i="16"/>
  <c r="J242" i="16"/>
  <c r="I242" i="16"/>
  <c r="J193" i="16"/>
  <c r="I193" i="16"/>
  <c r="S185" i="16"/>
  <c r="S97" i="18" s="1"/>
  <c r="R185" i="16"/>
  <c r="K207" i="16"/>
  <c r="N207" i="16"/>
  <c r="R196" i="16"/>
  <c r="Q196" i="16"/>
  <c r="L242" i="16"/>
  <c r="L154" i="18" s="1"/>
  <c r="K242" i="16"/>
  <c r="K154" i="18" s="1"/>
  <c r="Q238" i="16"/>
  <c r="P238" i="16"/>
  <c r="O225" i="16"/>
  <c r="J240" i="16"/>
  <c r="O244" i="16"/>
  <c r="O156" i="18" s="1"/>
  <c r="N244" i="16"/>
  <c r="J236" i="16"/>
  <c r="J148" i="18" s="1"/>
  <c r="I236" i="16"/>
  <c r="I148" i="18" s="1"/>
  <c r="I196" i="16"/>
  <c r="H196" i="16"/>
  <c r="S188" i="16"/>
  <c r="R188" i="16"/>
  <c r="J239" i="16"/>
  <c r="I239" i="16"/>
  <c r="J192" i="16"/>
  <c r="I192" i="16"/>
  <c r="S238" i="16"/>
  <c r="R238" i="16"/>
  <c r="S209" i="16"/>
  <c r="S121" i="18" s="1"/>
  <c r="R209" i="16"/>
  <c r="I225" i="16"/>
  <c r="I137" i="18" s="1"/>
  <c r="H225" i="16"/>
  <c r="S237" i="16"/>
  <c r="R237" i="16"/>
  <c r="O144" i="18"/>
  <c r="P127" i="18"/>
  <c r="R136" i="18"/>
  <c r="K133" i="18"/>
  <c r="H103" i="18"/>
  <c r="P103" i="18"/>
  <c r="H144" i="18"/>
  <c r="I126" i="18"/>
  <c r="P144" i="18"/>
  <c r="S190" i="16"/>
  <c r="P190" i="16"/>
  <c r="O241" i="16"/>
  <c r="Q208" i="16"/>
  <c r="P208" i="16"/>
  <c r="M181" i="16"/>
  <c r="I219" i="16"/>
  <c r="H210" i="16"/>
  <c r="O205" i="16"/>
  <c r="N205" i="16"/>
  <c r="O236" i="16"/>
  <c r="N236" i="16"/>
  <c r="R198" i="16"/>
  <c r="Q198" i="16"/>
  <c r="Q243" i="16"/>
  <c r="P243" i="16"/>
  <c r="J226" i="16"/>
  <c r="I231" i="16"/>
  <c r="H231" i="16"/>
  <c r="L193" i="16"/>
  <c r="K193" i="16"/>
  <c r="R181" i="16"/>
  <c r="J196" i="16"/>
  <c r="I205" i="16"/>
  <c r="H205" i="16"/>
  <c r="L204" i="16"/>
  <c r="K204" i="16"/>
  <c r="M192" i="16"/>
  <c r="E192" i="16" s="1"/>
  <c r="L192" i="16"/>
  <c r="M210" i="16"/>
  <c r="M122" i="18" s="1"/>
  <c r="O208" i="16"/>
  <c r="N208" i="16"/>
  <c r="H198" i="16"/>
  <c r="M237" i="16"/>
  <c r="L237" i="16"/>
  <c r="Q236" i="16"/>
  <c r="P169" i="16"/>
  <c r="I240" i="16"/>
  <c r="J204" i="16"/>
  <c r="I204" i="16"/>
  <c r="H118" i="18"/>
  <c r="Q123" i="18"/>
  <c r="O118" i="18"/>
  <c r="O134" i="18"/>
  <c r="R126" i="18"/>
  <c r="M150" i="18"/>
  <c r="I135" i="18"/>
  <c r="N127" i="18"/>
  <c r="J103" i="18"/>
  <c r="I141" i="18"/>
  <c r="H202" i="16"/>
  <c r="M200" i="16"/>
  <c r="L200" i="16"/>
  <c r="O210" i="16"/>
  <c r="N210" i="16"/>
  <c r="O239" i="16"/>
  <c r="O151" i="18" s="1"/>
  <c r="N239" i="16"/>
  <c r="N151" i="18" s="1"/>
  <c r="L217" i="16"/>
  <c r="J200" i="16"/>
  <c r="I200" i="16"/>
  <c r="N241" i="16"/>
  <c r="M241" i="16"/>
  <c r="H240" i="16"/>
  <c r="G240" i="16"/>
  <c r="O204" i="16"/>
  <c r="N204" i="16"/>
  <c r="M198" i="16"/>
  <c r="L198" i="16"/>
  <c r="J198" i="16"/>
  <c r="I198" i="16"/>
  <c r="I207" i="16"/>
  <c r="H207" i="16"/>
  <c r="Q244" i="16"/>
  <c r="P244" i="16"/>
  <c r="N219" i="16"/>
  <c r="K186" i="16"/>
  <c r="O209" i="16"/>
  <c r="N209" i="16"/>
  <c r="Q210" i="16"/>
  <c r="P210" i="16"/>
  <c r="I182" i="16"/>
  <c r="H182" i="16"/>
  <c r="J190" i="16"/>
  <c r="P187" i="16"/>
  <c r="O187" i="16"/>
  <c r="I202" i="16"/>
  <c r="C229" i="16"/>
  <c r="O127" i="18"/>
  <c r="J136" i="18"/>
  <c r="O95" i="18"/>
  <c r="M142" i="18"/>
  <c r="S126" i="18"/>
  <c r="N115" i="18"/>
  <c r="Q118" i="18"/>
  <c r="H115" i="18"/>
  <c r="L133" i="18"/>
  <c r="Q228" i="16"/>
  <c r="P228" i="16"/>
  <c r="S200" i="16"/>
  <c r="H200" i="16"/>
  <c r="Q188" i="16"/>
  <c r="P188" i="16"/>
  <c r="P100" i="18" s="1"/>
  <c r="R219" i="16"/>
  <c r="Q219" i="16"/>
  <c r="O242" i="16"/>
  <c r="N242" i="16"/>
  <c r="J244" i="16"/>
  <c r="M199" i="16"/>
  <c r="L199" i="16"/>
  <c r="L181" i="16"/>
  <c r="N217" i="16"/>
  <c r="P219" i="16"/>
  <c r="O219" i="16"/>
  <c r="J188" i="16"/>
  <c r="I188" i="16"/>
  <c r="L210" i="16"/>
  <c r="K210" i="16"/>
  <c r="M219" i="16"/>
  <c r="I209" i="16"/>
  <c r="H236" i="16"/>
  <c r="H148" i="18" s="1"/>
  <c r="J245" i="16"/>
  <c r="O202" i="16"/>
  <c r="N202" i="16"/>
  <c r="S198" i="16"/>
  <c r="M196" i="16"/>
  <c r="L196" i="16"/>
  <c r="M225" i="16"/>
  <c r="M137" i="18" s="1"/>
  <c r="L225" i="16"/>
  <c r="M205" i="16"/>
  <c r="L205" i="16"/>
  <c r="S217" i="16"/>
  <c r="R217" i="16"/>
  <c r="S243" i="16"/>
  <c r="S155" i="18" s="1"/>
  <c r="R243" i="16"/>
  <c r="R207" i="16"/>
  <c r="N233" i="16"/>
  <c r="Q217" i="16"/>
  <c r="J187" i="16"/>
  <c r="I187" i="16"/>
  <c r="I181" i="16"/>
  <c r="H181" i="16"/>
  <c r="J189" i="16"/>
  <c r="I189" i="16"/>
  <c r="P186" i="16"/>
  <c r="O186" i="16"/>
  <c r="Q204" i="16"/>
  <c r="P204" i="16"/>
  <c r="K136" i="18"/>
  <c r="I103" i="18"/>
  <c r="O103" i="18"/>
  <c r="N124" i="18"/>
  <c r="R127" i="18"/>
  <c r="J96" i="18"/>
  <c r="R133" i="18"/>
  <c r="I97" i="18"/>
  <c r="Q127" i="18"/>
  <c r="N103" i="18"/>
  <c r="O107" i="18"/>
  <c r="N118" i="18"/>
  <c r="G125" i="18"/>
  <c r="Q107" i="18"/>
  <c r="L231" i="16"/>
  <c r="K231" i="16"/>
  <c r="P245" i="16"/>
  <c r="O192" i="16"/>
  <c r="N192" i="16"/>
  <c r="K202" i="16"/>
  <c r="J202" i="16"/>
  <c r="O240" i="16"/>
  <c r="N240" i="16"/>
  <c r="K199" i="16"/>
  <c r="J199" i="16"/>
  <c r="H219" i="16"/>
  <c r="I199" i="16"/>
  <c r="H199" i="16"/>
  <c r="N225" i="16"/>
  <c r="R199" i="16"/>
  <c r="Q199" i="16"/>
  <c r="I208" i="16"/>
  <c r="H208" i="16"/>
  <c r="K217" i="16"/>
  <c r="J217" i="16"/>
  <c r="M207" i="16"/>
  <c r="L207" i="16"/>
  <c r="S210" i="16"/>
  <c r="R210" i="16"/>
  <c r="P241" i="16"/>
  <c r="R205" i="16"/>
  <c r="L219" i="16"/>
  <c r="K219" i="16"/>
  <c r="N193" i="16"/>
  <c r="N189" i="16"/>
  <c r="M189" i="16"/>
  <c r="J186" i="16"/>
  <c r="I186" i="16"/>
  <c r="I244" i="16"/>
  <c r="H244" i="16"/>
  <c r="Q202" i="16"/>
  <c r="P202" i="16"/>
  <c r="P151" i="18"/>
  <c r="H134" i="18"/>
  <c r="S103" i="18"/>
  <c r="S133" i="18"/>
  <c r="P136" i="18"/>
  <c r="P133" i="18"/>
  <c r="G118" i="18"/>
  <c r="N133" i="18"/>
  <c r="O133" i="18"/>
  <c r="M128" i="18"/>
  <c r="C201" i="16"/>
  <c r="C197" i="16"/>
  <c r="D215" i="16"/>
  <c r="C203" i="16"/>
  <c r="L189" i="16"/>
  <c r="K189" i="16"/>
  <c r="Q245" i="16"/>
  <c r="H245" i="16"/>
  <c r="I190" i="16"/>
  <c r="H190" i="16"/>
  <c r="R190" i="16"/>
  <c r="Q190" i="16"/>
  <c r="N198" i="16"/>
  <c r="S202" i="16"/>
  <c r="R202" i="16"/>
  <c r="L243" i="16"/>
  <c r="K243" i="16"/>
  <c r="H209" i="16"/>
  <c r="I245" i="16"/>
  <c r="R200" i="16"/>
  <c r="Q200" i="16"/>
  <c r="I226" i="16"/>
  <c r="H226" i="16"/>
  <c r="P216" i="16"/>
  <c r="O216" i="16"/>
  <c r="Q237" i="16"/>
  <c r="P237" i="16"/>
  <c r="O185" i="16"/>
  <c r="N185" i="16"/>
  <c r="P199" i="16"/>
  <c r="O199" i="16"/>
  <c r="Q227" i="16"/>
  <c r="P227" i="16"/>
  <c r="P193" i="16"/>
  <c r="O193" i="16"/>
  <c r="O194" i="16"/>
  <c r="N194" i="16"/>
  <c r="N190" i="16"/>
  <c r="M190" i="16"/>
  <c r="O245" i="16"/>
  <c r="N245" i="16"/>
  <c r="K241" i="16"/>
  <c r="J241" i="16"/>
  <c r="H217" i="16"/>
  <c r="P217" i="16"/>
  <c r="O217" i="16"/>
  <c r="P233" i="16"/>
  <c r="O233" i="16"/>
  <c r="H187" i="16"/>
  <c r="Q104" i="18"/>
  <c r="H123" i="18"/>
  <c r="J134" i="18"/>
  <c r="S139" i="18"/>
  <c r="I115" i="18"/>
  <c r="J109" i="18"/>
  <c r="O136" i="18"/>
  <c r="L136" i="18"/>
  <c r="P96" i="18"/>
  <c r="G95" i="18"/>
  <c r="F126" i="18"/>
  <c r="G154" i="18"/>
  <c r="C232" i="16"/>
  <c r="F113" i="18"/>
  <c r="D214" i="16"/>
  <c r="G144" i="18"/>
  <c r="D197" i="16"/>
  <c r="G113" i="18"/>
  <c r="C215" i="16"/>
  <c r="G127" i="18"/>
  <c r="D201" i="16"/>
  <c r="G135" i="18"/>
  <c r="F242" i="16"/>
  <c r="D203" i="16"/>
  <c r="F109" i="18"/>
  <c r="C213" i="16"/>
  <c r="C221" i="16"/>
  <c r="D221" i="16"/>
  <c r="C223" i="16"/>
  <c r="D223" i="16"/>
  <c r="F118" i="18"/>
  <c r="C206" i="16"/>
  <c r="D206" i="16"/>
  <c r="C184" i="16"/>
  <c r="D184" i="16"/>
  <c r="C191" i="16"/>
  <c r="D191" i="16"/>
  <c r="D212" i="16"/>
  <c r="C212" i="16"/>
  <c r="G237" i="16"/>
  <c r="G210" i="16"/>
  <c r="G225" i="16"/>
  <c r="G199" i="16"/>
  <c r="G188" i="16"/>
  <c r="G198" i="16"/>
  <c r="G132" i="18"/>
  <c r="G133" i="18"/>
  <c r="G192" i="16"/>
  <c r="G104" i="18" s="1"/>
  <c r="G196" i="16"/>
  <c r="G108" i="18" s="1"/>
  <c r="G239" i="16"/>
  <c r="G151" i="18" s="1"/>
  <c r="G182" i="16"/>
  <c r="G244" i="16"/>
  <c r="G156" i="18" s="1"/>
  <c r="G189" i="16"/>
  <c r="G233" i="16"/>
  <c r="G145" i="18" s="1"/>
  <c r="G181" i="16"/>
  <c r="G190" i="16"/>
  <c r="G102" i="18" s="1"/>
  <c r="G230" i="16"/>
  <c r="G235" i="16"/>
  <c r="G147" i="18" s="1"/>
  <c r="G238" i="16"/>
  <c r="G194" i="16"/>
  <c r="G227" i="16"/>
  <c r="G204" i="16"/>
  <c r="G243" i="16"/>
  <c r="G216" i="16"/>
  <c r="G236" i="16"/>
  <c r="G148" i="18" s="1"/>
  <c r="G109" i="18"/>
  <c r="G123" i="18"/>
  <c r="G187" i="16"/>
  <c r="G231" i="16"/>
  <c r="G202" i="16"/>
  <c r="G209" i="16"/>
  <c r="G205" i="16"/>
  <c r="G219" i="16"/>
  <c r="G193" i="16"/>
  <c r="G207" i="16"/>
  <c r="G245" i="16"/>
  <c r="G185" i="16"/>
  <c r="F135" i="18"/>
  <c r="E212" i="17"/>
  <c r="E201" i="17"/>
  <c r="H126" i="18"/>
  <c r="C214" i="17"/>
  <c r="M126" i="18"/>
  <c r="E214" i="17"/>
  <c r="E222" i="17"/>
  <c r="M134" i="18"/>
  <c r="O125" i="18"/>
  <c r="C213" i="17"/>
  <c r="M101" i="17"/>
  <c r="M189" i="17" s="1"/>
  <c r="H108" i="17"/>
  <c r="H196" i="17" s="1"/>
  <c r="J153" i="17"/>
  <c r="J241" i="17" s="1"/>
  <c r="Q110" i="17"/>
  <c r="Q198" i="17" s="1"/>
  <c r="P110" i="17"/>
  <c r="P198" i="17" s="1"/>
  <c r="J188" i="17"/>
  <c r="I100" i="17"/>
  <c r="I188" i="17" s="1"/>
  <c r="P138" i="17"/>
  <c r="P226" i="17" s="1"/>
  <c r="P138" i="18" s="1"/>
  <c r="N117" i="17"/>
  <c r="N205" i="17" s="1"/>
  <c r="K99" i="17"/>
  <c r="K187" i="17" s="1"/>
  <c r="L230" i="17"/>
  <c r="L142" i="18" s="1"/>
  <c r="K142" i="17"/>
  <c r="K230" i="17" s="1"/>
  <c r="K142" i="18" s="1"/>
  <c r="H105" i="17"/>
  <c r="H193" i="17" s="1"/>
  <c r="H105" i="18" s="1"/>
  <c r="H135" i="18"/>
  <c r="D223" i="17"/>
  <c r="C223" i="17"/>
  <c r="D222" i="17"/>
  <c r="I134" i="18"/>
  <c r="C222" i="17"/>
  <c r="M103" i="18"/>
  <c r="E191" i="17"/>
  <c r="P141" i="18"/>
  <c r="E229" i="17"/>
  <c r="E141" i="18" s="1"/>
  <c r="P101" i="17"/>
  <c r="P189" i="17" s="1"/>
  <c r="M98" i="17"/>
  <c r="M186" i="17" s="1"/>
  <c r="M98" i="18" s="1"/>
  <c r="H121" i="17"/>
  <c r="H209" i="17" s="1"/>
  <c r="N244" i="17"/>
  <c r="M156" i="17"/>
  <c r="M244" i="17" s="1"/>
  <c r="J142" i="17"/>
  <c r="J230" i="17" s="1"/>
  <c r="J142" i="18" s="1"/>
  <c r="R226" i="17"/>
  <c r="Q138" i="17"/>
  <c r="Q226" i="17" s="1"/>
  <c r="Q138" i="18" s="1"/>
  <c r="M95" i="18"/>
  <c r="E183" i="17"/>
  <c r="M125" i="18"/>
  <c r="E213" i="17"/>
  <c r="E125" i="18" s="1"/>
  <c r="O142" i="17"/>
  <c r="O230" i="17" s="1"/>
  <c r="O142" i="18" s="1"/>
  <c r="J111" i="17"/>
  <c r="J199" i="17" s="1"/>
  <c r="Q154" i="17"/>
  <c r="Q242" i="17" s="1"/>
  <c r="N226" i="17"/>
  <c r="N138" i="18" s="1"/>
  <c r="M138" i="17"/>
  <c r="M226" i="17" s="1"/>
  <c r="M138" i="18" s="1"/>
  <c r="N152" i="17"/>
  <c r="N240" i="17" s="1"/>
  <c r="J112" i="17"/>
  <c r="J200" i="17" s="1"/>
  <c r="O155" i="17"/>
  <c r="O243" i="17" s="1"/>
  <c r="I140" i="17"/>
  <c r="I228" i="17" s="1"/>
  <c r="I140" i="18" s="1"/>
  <c r="N237" i="17"/>
  <c r="M149" i="17"/>
  <c r="M237" i="17" s="1"/>
  <c r="L131" i="17"/>
  <c r="L219" i="17" s="1"/>
  <c r="J108" i="17"/>
  <c r="J196" i="17" s="1"/>
  <c r="N108" i="17"/>
  <c r="N196" i="17" s="1"/>
  <c r="O114" i="17"/>
  <c r="O202" i="17" s="1"/>
  <c r="Q119" i="17"/>
  <c r="Q207" i="17" s="1"/>
  <c r="J129" i="17"/>
  <c r="J217" i="17" s="1"/>
  <c r="P185" i="17"/>
  <c r="O97" i="17"/>
  <c r="O185" i="17" s="1"/>
  <c r="R185" i="17"/>
  <c r="Q97" i="17"/>
  <c r="Q185" i="17" s="1"/>
  <c r="Q97" i="18" s="1"/>
  <c r="K102" i="17"/>
  <c r="K190" i="17" s="1"/>
  <c r="K102" i="18" s="1"/>
  <c r="I143" i="17"/>
  <c r="I231" i="17" s="1"/>
  <c r="P129" i="17"/>
  <c r="P217" i="17" s="1"/>
  <c r="K245" i="17"/>
  <c r="J157" i="17"/>
  <c r="J245" i="17" s="1"/>
  <c r="M109" i="18"/>
  <c r="E197" i="17"/>
  <c r="E109" i="18" s="1"/>
  <c r="M132" i="18"/>
  <c r="E220" i="17"/>
  <c r="E132" i="18" s="1"/>
  <c r="M133" i="18"/>
  <c r="E221" i="17"/>
  <c r="I107" i="18"/>
  <c r="D195" i="17"/>
  <c r="C195" i="17"/>
  <c r="I110" i="17"/>
  <c r="I198" i="17" s="1"/>
  <c r="P116" i="17"/>
  <c r="P204" i="17" s="1"/>
  <c r="J110" i="17"/>
  <c r="J198" i="17" s="1"/>
  <c r="S202" i="17"/>
  <c r="R114" i="17"/>
  <c r="R202" i="17" s="1"/>
  <c r="J216" i="17"/>
  <c r="I128" i="17"/>
  <c r="I216" i="17" s="1"/>
  <c r="N101" i="17"/>
  <c r="N189" i="17" s="1"/>
  <c r="M96" i="18"/>
  <c r="E184" i="17"/>
  <c r="I109" i="18"/>
  <c r="C197" i="17"/>
  <c r="D197" i="17"/>
  <c r="I144" i="18"/>
  <c r="D232" i="17"/>
  <c r="C232" i="17"/>
  <c r="P118" i="18"/>
  <c r="E206" i="17"/>
  <c r="M127" i="18"/>
  <c r="E215" i="17"/>
  <c r="E232" i="17"/>
  <c r="M144" i="18"/>
  <c r="E211" i="17"/>
  <c r="Q140" i="17"/>
  <c r="Q228" i="17" s="1"/>
  <c r="L155" i="17"/>
  <c r="L243" i="17" s="1"/>
  <c r="L241" i="17"/>
  <c r="L153" i="18" s="1"/>
  <c r="K153" i="17"/>
  <c r="K241" i="17" s="1"/>
  <c r="P209" i="17"/>
  <c r="O121" i="17"/>
  <c r="O209" i="17" s="1"/>
  <c r="M152" i="17"/>
  <c r="M240" i="17" s="1"/>
  <c r="M152" i="18" s="1"/>
  <c r="J121" i="17"/>
  <c r="J209" i="17" s="1"/>
  <c r="M111" i="17"/>
  <c r="M199" i="17" s="1"/>
  <c r="P115" i="18"/>
  <c r="E203" i="17"/>
  <c r="R107" i="18"/>
  <c r="E195" i="17"/>
  <c r="P135" i="18"/>
  <c r="E223" i="17"/>
  <c r="N157" i="17"/>
  <c r="N245" i="17" s="1"/>
  <c r="G150" i="17"/>
  <c r="G238" i="17" s="1"/>
  <c r="S186" i="17"/>
  <c r="R98" i="17"/>
  <c r="R186" i="17" s="1"/>
  <c r="R98" i="18" s="1"/>
  <c r="G140" i="17"/>
  <c r="G228" i="17" s="1"/>
  <c r="G140" i="18" s="1"/>
  <c r="E224" i="17"/>
  <c r="M136" i="18"/>
  <c r="C201" i="17"/>
  <c r="D201" i="17"/>
  <c r="J113" i="18"/>
  <c r="P228" i="17"/>
  <c r="O140" i="17"/>
  <c r="O228" i="17" s="1"/>
  <c r="I155" i="17"/>
  <c r="I243" i="17" s="1"/>
  <c r="O152" i="17"/>
  <c r="O240" i="17" s="1"/>
  <c r="L196" i="17"/>
  <c r="K108" i="17"/>
  <c r="K196" i="17" s="1"/>
  <c r="K108" i="18" s="1"/>
  <c r="L111" i="17"/>
  <c r="L199" i="17" s="1"/>
  <c r="H114" i="17"/>
  <c r="H202" i="17" s="1"/>
  <c r="O99" i="17"/>
  <c r="O187" i="17" s="1"/>
  <c r="G121" i="17"/>
  <c r="G209" i="17" s="1"/>
  <c r="N242" i="17"/>
  <c r="M154" i="17"/>
  <c r="M242" i="17" s="1"/>
  <c r="M154" i="18" s="1"/>
  <c r="H119" i="17"/>
  <c r="H207" i="17" s="1"/>
  <c r="L106" i="17"/>
  <c r="L194" i="17" s="1"/>
  <c r="L106" i="18" s="1"/>
  <c r="S240" i="17"/>
  <c r="S152" i="18" s="1"/>
  <c r="R152" i="17"/>
  <c r="R240" i="17" s="1"/>
  <c r="J242" i="17"/>
  <c r="I154" i="17"/>
  <c r="I242" i="17" s="1"/>
  <c r="K126" i="18"/>
  <c r="D214" i="17"/>
  <c r="S189" i="17"/>
  <c r="R101" i="17"/>
  <c r="R189" i="17" s="1"/>
  <c r="P192" i="17"/>
  <c r="P104" i="18" s="1"/>
  <c r="O104" i="17"/>
  <c r="O192" i="17" s="1"/>
  <c r="H116" i="17"/>
  <c r="H204" i="17" s="1"/>
  <c r="N94" i="17"/>
  <c r="N182" i="17" s="1"/>
  <c r="N94" i="18" s="1"/>
  <c r="P237" i="17"/>
  <c r="O149" i="17"/>
  <c r="O237" i="17" s="1"/>
  <c r="H140" i="17"/>
  <c r="H228" i="17" s="1"/>
  <c r="P99" i="17"/>
  <c r="P187" i="17" s="1"/>
  <c r="O98" i="17"/>
  <c r="O186" i="17" s="1"/>
  <c r="L228" i="17"/>
  <c r="L140" i="18" s="1"/>
  <c r="K140" i="17"/>
  <c r="K228" i="17" s="1"/>
  <c r="K140" i="18" s="1"/>
  <c r="M119" i="17"/>
  <c r="M207" i="17" s="1"/>
  <c r="H102" i="17"/>
  <c r="H190" i="17" s="1"/>
  <c r="O116" i="17"/>
  <c r="O204" i="17" s="1"/>
  <c r="M99" i="17"/>
  <c r="M187" i="17" s="1"/>
  <c r="M99" i="18" s="1"/>
  <c r="H120" i="17"/>
  <c r="H208" i="17" s="1"/>
  <c r="S193" i="17"/>
  <c r="R105" i="17"/>
  <c r="R193" i="17" s="1"/>
  <c r="J227" i="17"/>
  <c r="J139" i="18" s="1"/>
  <c r="I139" i="17"/>
  <c r="I227" i="17" s="1"/>
  <c r="I139" i="18" s="1"/>
  <c r="P106" i="17"/>
  <c r="P194" i="17" s="1"/>
  <c r="P106" i="18" s="1"/>
  <c r="N119" i="17"/>
  <c r="N207" i="17" s="1"/>
  <c r="H185" i="17"/>
  <c r="G97" i="17"/>
  <c r="G185" i="17" s="1"/>
  <c r="J149" i="17"/>
  <c r="J237" i="17" s="1"/>
  <c r="J149" i="18" s="1"/>
  <c r="P199" i="17"/>
  <c r="O111" i="17"/>
  <c r="O199" i="17" s="1"/>
  <c r="O137" i="17"/>
  <c r="O225" i="17" s="1"/>
  <c r="K155" i="17"/>
  <c r="K243" i="17" s="1"/>
  <c r="H100" i="17"/>
  <c r="H188" i="17" s="1"/>
  <c r="S204" i="17"/>
  <c r="R116" i="17"/>
  <c r="R204" i="17" s="1"/>
  <c r="J244" i="17"/>
  <c r="I156" i="17"/>
  <c r="I244" i="17" s="1"/>
  <c r="K185" i="17"/>
  <c r="K97" i="18" s="1"/>
  <c r="J97" i="17"/>
  <c r="J185" i="17" s="1"/>
  <c r="J97" i="18" s="1"/>
  <c r="Q106" i="17"/>
  <c r="Q194" i="17" s="1"/>
  <c r="Q106" i="18" s="1"/>
  <c r="K98" i="17"/>
  <c r="K186" i="17" s="1"/>
  <c r="I94" i="17"/>
  <c r="I182" i="17" s="1"/>
  <c r="L209" i="17"/>
  <c r="L121" i="18" s="1"/>
  <c r="K121" i="17"/>
  <c r="K209" i="17" s="1"/>
  <c r="K121" i="18" s="1"/>
  <c r="R209" i="17"/>
  <c r="Q121" i="17"/>
  <c r="Q209" i="17" s="1"/>
  <c r="L226" i="17"/>
  <c r="L138" i="18" s="1"/>
  <c r="K138" i="17"/>
  <c r="K226" i="17" s="1"/>
  <c r="K138" i="18" s="1"/>
  <c r="I237" i="17"/>
  <c r="H149" i="17"/>
  <c r="H237" i="17" s="1"/>
  <c r="L105" i="17"/>
  <c r="L193" i="17" s="1"/>
  <c r="S216" i="17"/>
  <c r="S128" i="18" s="1"/>
  <c r="R128" i="17"/>
  <c r="R216" i="17" s="1"/>
  <c r="P235" i="17"/>
  <c r="E235" i="17" s="1"/>
  <c r="O147" i="17"/>
  <c r="O235" i="17" s="1"/>
  <c r="J190" i="17"/>
  <c r="I102" i="17"/>
  <c r="I190" i="17" s="1"/>
  <c r="G155" i="17"/>
  <c r="G243" i="17" s="1"/>
  <c r="O94" i="17"/>
  <c r="O182" i="17" s="1"/>
  <c r="O94" i="18" s="1"/>
  <c r="H143" i="17"/>
  <c r="H231" i="17" s="1"/>
  <c r="N106" i="17"/>
  <c r="N194" i="17" s="1"/>
  <c r="L198" i="17"/>
  <c r="K110" i="17"/>
  <c r="K198" i="17" s="1"/>
  <c r="M116" i="17"/>
  <c r="M204" i="17" s="1"/>
  <c r="M116" i="18" s="1"/>
  <c r="S190" i="17"/>
  <c r="R102" i="17"/>
  <c r="R190" i="17" s="1"/>
  <c r="K152" i="17"/>
  <c r="K240" i="17" s="1"/>
  <c r="K152" i="18" s="1"/>
  <c r="H156" i="17"/>
  <c r="H244" i="17" s="1"/>
  <c r="I157" i="17"/>
  <c r="I245" i="17" s="1"/>
  <c r="H219" i="17"/>
  <c r="G131" i="17"/>
  <c r="G219" i="17" s="1"/>
  <c r="G106" i="17"/>
  <c r="G194" i="17" s="1"/>
  <c r="Q153" i="17"/>
  <c r="Q241" i="17" s="1"/>
  <c r="H94" i="17"/>
  <c r="H182" i="17" s="1"/>
  <c r="L149" i="17"/>
  <c r="L237" i="17" s="1"/>
  <c r="S182" i="17"/>
  <c r="R94" i="17"/>
  <c r="R182" i="17" s="1"/>
  <c r="P98" i="17"/>
  <c r="P186" i="17" s="1"/>
  <c r="P242" i="17"/>
  <c r="O154" i="17"/>
  <c r="O242" i="17" s="1"/>
  <c r="K139" i="17"/>
  <c r="K227" i="17" s="1"/>
  <c r="K139" i="18" s="1"/>
  <c r="M117" i="17"/>
  <c r="M205" i="17" s="1"/>
  <c r="H101" i="17"/>
  <c r="H189" i="17" s="1"/>
  <c r="I99" i="17"/>
  <c r="I187" i="17" s="1"/>
  <c r="H227" i="17"/>
  <c r="H139" i="18" s="1"/>
  <c r="G139" i="17"/>
  <c r="G227" i="17" s="1"/>
  <c r="M110" i="17"/>
  <c r="M198" i="17" s="1"/>
  <c r="L104" i="17"/>
  <c r="L192" i="17" s="1"/>
  <c r="S194" i="17"/>
  <c r="S106" i="18" s="1"/>
  <c r="R106" i="17"/>
  <c r="R194" i="17" s="1"/>
  <c r="R106" i="18" s="1"/>
  <c r="P105" i="17"/>
  <c r="P193" i="17" s="1"/>
  <c r="N112" i="17"/>
  <c r="N200" i="17" s="1"/>
  <c r="P236" i="17"/>
  <c r="O148" i="17"/>
  <c r="O236" i="17" s="1"/>
  <c r="P200" i="17"/>
  <c r="O112" i="17"/>
  <c r="O200" i="17" s="1"/>
  <c r="K149" i="17"/>
  <c r="K237" i="17" s="1"/>
  <c r="K149" i="18" s="1"/>
  <c r="I230" i="17"/>
  <c r="I142" i="18" s="1"/>
  <c r="H142" i="17"/>
  <c r="H230" i="17" s="1"/>
  <c r="H142" i="18" s="1"/>
  <c r="J99" i="17"/>
  <c r="J187" i="17" s="1"/>
  <c r="Q105" i="17"/>
  <c r="Q193" i="17" s="1"/>
  <c r="L231" i="17"/>
  <c r="K143" i="17"/>
  <c r="K231" i="17" s="1"/>
  <c r="Q102" i="17"/>
  <c r="Q190" i="17" s="1"/>
  <c r="P137" i="17"/>
  <c r="P225" i="17" s="1"/>
  <c r="G117" i="17"/>
  <c r="G205" i="17" s="1"/>
  <c r="R208" i="17"/>
  <c r="Q120" i="17"/>
  <c r="Q208" i="17" s="1"/>
  <c r="H152" i="17"/>
  <c r="H240" i="17" s="1"/>
  <c r="L152" i="17"/>
  <c r="L240" i="17" s="1"/>
  <c r="L152" i="18" s="1"/>
  <c r="S237" i="17"/>
  <c r="R149" i="17"/>
  <c r="R237" i="17" s="1"/>
  <c r="I116" i="17"/>
  <c r="I204" i="17" s="1"/>
  <c r="J189" i="17"/>
  <c r="I101" i="17"/>
  <c r="I189" i="17" s="1"/>
  <c r="P117" i="17"/>
  <c r="P205" i="17" s="1"/>
  <c r="H225" i="17"/>
  <c r="G137" i="17"/>
  <c r="G225" i="17" s="1"/>
  <c r="K208" i="17"/>
  <c r="K120" i="18" s="1"/>
  <c r="J120" i="17"/>
  <c r="J208" i="17" s="1"/>
  <c r="M114" i="17"/>
  <c r="M202" i="17" s="1"/>
  <c r="M114" i="18" s="1"/>
  <c r="K233" i="17"/>
  <c r="J145" i="17"/>
  <c r="J233" i="17" s="1"/>
  <c r="J145" i="18" s="1"/>
  <c r="Q129" i="17"/>
  <c r="Q217" i="17" s="1"/>
  <c r="S230" i="17"/>
  <c r="R142" i="17"/>
  <c r="R230" i="17" s="1"/>
  <c r="R142" i="18" s="1"/>
  <c r="I235" i="17"/>
  <c r="H147" i="17"/>
  <c r="H235" i="17" s="1"/>
  <c r="P152" i="17"/>
  <c r="P240" i="17" s="1"/>
  <c r="N105" i="17"/>
  <c r="N193" i="17" s="1"/>
  <c r="G152" i="17"/>
  <c r="G240" i="17" s="1"/>
  <c r="J94" i="17"/>
  <c r="J182" i="17" s="1"/>
  <c r="Q142" i="17"/>
  <c r="Q230" i="17" s="1"/>
  <c r="Q142" i="18" s="1"/>
  <c r="K94" i="17"/>
  <c r="K182" i="17" s="1"/>
  <c r="K94" i="18" s="1"/>
  <c r="M102" i="17"/>
  <c r="M190" i="17" s="1"/>
  <c r="H157" i="17"/>
  <c r="H245" i="17" s="1"/>
  <c r="S236" i="17"/>
  <c r="S148" i="18" s="1"/>
  <c r="R148" i="17"/>
  <c r="R236" i="17" s="1"/>
  <c r="R148" i="18" s="1"/>
  <c r="P153" i="17"/>
  <c r="P241" i="17" s="1"/>
  <c r="N140" i="17"/>
  <c r="N228" i="17" s="1"/>
  <c r="N140" i="18" s="1"/>
  <c r="P219" i="17"/>
  <c r="O131" i="17"/>
  <c r="O219" i="17" s="1"/>
  <c r="R239" i="17"/>
  <c r="R151" i="18" s="1"/>
  <c r="Q151" i="17"/>
  <c r="Q239" i="17" s="1"/>
  <c r="Q151" i="18" s="1"/>
  <c r="K112" i="17"/>
  <c r="K200" i="17" s="1"/>
  <c r="K112" i="18" s="1"/>
  <c r="M140" i="17"/>
  <c r="M228" i="17" s="1"/>
  <c r="M140" i="18" s="1"/>
  <c r="L114" i="17"/>
  <c r="L202" i="17" s="1"/>
  <c r="L114" i="18" s="1"/>
  <c r="J239" i="17"/>
  <c r="I151" i="17"/>
  <c r="I239" i="17" s="1"/>
  <c r="Q227" i="17"/>
  <c r="P139" i="17"/>
  <c r="P227" i="17" s="1"/>
  <c r="I121" i="17"/>
  <c r="I209" i="17" s="1"/>
  <c r="G105" i="17"/>
  <c r="G193" i="17" s="1"/>
  <c r="L98" i="17"/>
  <c r="L186" i="17" s="1"/>
  <c r="S238" i="17"/>
  <c r="R150" i="17"/>
  <c r="R238" i="17" s="1"/>
  <c r="P143" i="17"/>
  <c r="P231" i="17" s="1"/>
  <c r="L235" i="17"/>
  <c r="L147" i="18" s="1"/>
  <c r="K147" i="17"/>
  <c r="K235" i="17" s="1"/>
  <c r="K147" i="18" s="1"/>
  <c r="M106" i="17"/>
  <c r="M194" i="17" s="1"/>
  <c r="I192" i="17"/>
  <c r="H104" i="17"/>
  <c r="H192" i="17" s="1"/>
  <c r="H104" i="18" s="1"/>
  <c r="S225" i="17"/>
  <c r="R137" i="17"/>
  <c r="R225" i="17" s="1"/>
  <c r="I98" i="17"/>
  <c r="I186" i="17" s="1"/>
  <c r="R244" i="17"/>
  <c r="R156" i="18" s="1"/>
  <c r="Q156" i="17"/>
  <c r="Q244" i="17" s="1"/>
  <c r="O153" i="17"/>
  <c r="O241" i="17" s="1"/>
  <c r="M108" i="17"/>
  <c r="M196" i="17" s="1"/>
  <c r="S192" i="17"/>
  <c r="S104" i="18" s="1"/>
  <c r="R104" i="17"/>
  <c r="R192" i="17" s="1"/>
  <c r="R104" i="18" s="1"/>
  <c r="M129" i="17"/>
  <c r="M217" i="17" s="1"/>
  <c r="M129" i="18" s="1"/>
  <c r="P142" i="17"/>
  <c r="P230" i="17" s="1"/>
  <c r="N111" i="17"/>
  <c r="N199" i="17" s="1"/>
  <c r="J114" i="17"/>
  <c r="J202" i="17" s="1"/>
  <c r="R231" i="17"/>
  <c r="R143" i="18" s="1"/>
  <c r="Q143" i="17"/>
  <c r="Q231" i="17" s="1"/>
  <c r="Q143" i="18" s="1"/>
  <c r="K105" i="17"/>
  <c r="K193" i="17" s="1"/>
  <c r="H153" i="17"/>
  <c r="H241" i="17" s="1"/>
  <c r="M188" i="17"/>
  <c r="M100" i="18" s="1"/>
  <c r="L100" i="17"/>
  <c r="L188" i="17" s="1"/>
  <c r="L100" i="18" s="1"/>
  <c r="P94" i="17"/>
  <c r="P182" i="17" s="1"/>
  <c r="J98" i="17"/>
  <c r="J186" i="17" s="1"/>
  <c r="O102" i="17"/>
  <c r="O190" i="17" s="1"/>
  <c r="Q99" i="17"/>
  <c r="Q187" i="17" s="1"/>
  <c r="L120" i="17"/>
  <c r="L208" i="17" s="1"/>
  <c r="L120" i="18" s="1"/>
  <c r="L244" i="17"/>
  <c r="L156" i="18" s="1"/>
  <c r="K156" i="17"/>
  <c r="K244" i="17" s="1"/>
  <c r="K156" i="18" s="1"/>
  <c r="Q101" i="17"/>
  <c r="Q189" i="17" s="1"/>
  <c r="I153" i="17"/>
  <c r="I241" i="17" s="1"/>
  <c r="N99" i="17"/>
  <c r="N187" i="17" s="1"/>
  <c r="G119" i="17"/>
  <c r="G207" i="17" s="1"/>
  <c r="K192" i="17"/>
  <c r="J104" i="17"/>
  <c r="J192" i="17" s="1"/>
  <c r="R243" i="17"/>
  <c r="Q155" i="17"/>
  <c r="Q243" i="17" s="1"/>
  <c r="M131" i="17"/>
  <c r="M219" i="17" s="1"/>
  <c r="H151" i="17"/>
  <c r="H239" i="17" s="1"/>
  <c r="H151" i="18" s="1"/>
  <c r="M185" i="17"/>
  <c r="M97" i="18" s="1"/>
  <c r="L97" i="17"/>
  <c r="L185" i="17" s="1"/>
  <c r="L97" i="18" s="1"/>
  <c r="I114" i="17"/>
  <c r="I202" i="17" s="1"/>
  <c r="I117" i="17"/>
  <c r="I205" i="17" s="1"/>
  <c r="P119" i="17"/>
  <c r="P207" i="17" s="1"/>
  <c r="K111" i="17"/>
  <c r="K199" i="17" s="1"/>
  <c r="N233" i="17"/>
  <c r="M145" i="17"/>
  <c r="M233" i="17" s="1"/>
  <c r="L116" i="17"/>
  <c r="L204" i="17" s="1"/>
  <c r="I120" i="17"/>
  <c r="I208" i="17" s="1"/>
  <c r="J155" i="17"/>
  <c r="J243" i="17" s="1"/>
  <c r="Q114" i="17"/>
  <c r="Q202" i="17" s="1"/>
  <c r="H155" i="17"/>
  <c r="H243" i="17" s="1"/>
  <c r="L99" i="17"/>
  <c r="L187" i="17" s="1"/>
  <c r="M105" i="17"/>
  <c r="M193" i="17" s="1"/>
  <c r="M105" i="18" s="1"/>
  <c r="O110" i="17"/>
  <c r="O198" i="17" s="1"/>
  <c r="M157" i="17"/>
  <c r="M245" i="17" s="1"/>
  <c r="M157" i="18" s="1"/>
  <c r="S188" i="17"/>
  <c r="R100" i="17"/>
  <c r="R188" i="17" s="1"/>
  <c r="BB461" i="3"/>
  <c r="S122" i="17"/>
  <c r="S210" i="17" s="1"/>
  <c r="N116" i="17"/>
  <c r="N204" i="17" s="1"/>
  <c r="G99" i="17"/>
  <c r="G187" i="17" s="1"/>
  <c r="J116" i="17"/>
  <c r="J204" i="17" s="1"/>
  <c r="K219" i="17"/>
  <c r="J131" i="17"/>
  <c r="J219" i="17" s="1"/>
  <c r="Q100" i="17"/>
  <c r="Q188" i="17" s="1"/>
  <c r="K106" i="17"/>
  <c r="K194" i="17" s="1"/>
  <c r="K106" i="18" s="1"/>
  <c r="O101" i="17"/>
  <c r="O189" i="17" s="1"/>
  <c r="Q98" i="17"/>
  <c r="Q186" i="17" s="1"/>
  <c r="K114" i="17"/>
  <c r="K202" i="17" s="1"/>
  <c r="L157" i="17"/>
  <c r="L245" i="17" s="1"/>
  <c r="N98" i="17"/>
  <c r="N186" i="17" s="1"/>
  <c r="J152" i="17"/>
  <c r="J240" i="17" s="1"/>
  <c r="Q150" i="17"/>
  <c r="Q238" i="17" s="1"/>
  <c r="H128" i="17"/>
  <c r="H216" i="17" s="1"/>
  <c r="L148" i="17"/>
  <c r="L236" i="17" s="1"/>
  <c r="S217" i="17"/>
  <c r="R129" i="17"/>
  <c r="R217" i="17" s="1"/>
  <c r="J238" i="17"/>
  <c r="J150" i="18" s="1"/>
  <c r="I150" i="17"/>
  <c r="I238" i="17" s="1"/>
  <c r="I119" i="17"/>
  <c r="I207" i="17" s="1"/>
  <c r="N143" i="17"/>
  <c r="N231" i="17" s="1"/>
  <c r="N143" i="18" s="1"/>
  <c r="O138" i="17"/>
  <c r="O226" i="17" s="1"/>
  <c r="O138" i="18" s="1"/>
  <c r="K119" i="17"/>
  <c r="K207" i="17" s="1"/>
  <c r="N192" i="17"/>
  <c r="M104" i="17"/>
  <c r="M192" i="17" s="1"/>
  <c r="S199" i="17"/>
  <c r="R111" i="17"/>
  <c r="R199" i="17" s="1"/>
  <c r="N129" i="17"/>
  <c r="N217" i="17" s="1"/>
  <c r="J138" i="17"/>
  <c r="J226" i="17" s="1"/>
  <c r="Q116" i="17"/>
  <c r="Q204" i="17" s="1"/>
  <c r="Q131" i="17"/>
  <c r="Q219" i="17" s="1"/>
  <c r="H99" i="17"/>
  <c r="H187" i="17" s="1"/>
  <c r="L119" i="17"/>
  <c r="L207" i="17" s="1"/>
  <c r="O139" i="17"/>
  <c r="O227" i="17" s="1"/>
  <c r="O139" i="18" s="1"/>
  <c r="N208" i="17"/>
  <c r="M120" i="17"/>
  <c r="M208" i="17" s="1"/>
  <c r="I131" i="17"/>
  <c r="I219" i="17" s="1"/>
  <c r="G94" i="17"/>
  <c r="G182" i="17" s="1"/>
  <c r="O108" i="17"/>
  <c r="O196" i="17" s="1"/>
  <c r="N236" i="17"/>
  <c r="M148" i="17"/>
  <c r="M236" i="17" s="1"/>
  <c r="S242" i="17"/>
  <c r="S154" i="18" s="1"/>
  <c r="R154" i="17"/>
  <c r="R242" i="17" s="1"/>
  <c r="N114" i="17"/>
  <c r="N202" i="17" s="1"/>
  <c r="N153" i="17"/>
  <c r="N241" i="17" s="1"/>
  <c r="G98" i="17"/>
  <c r="G186" i="17" s="1"/>
  <c r="J137" i="17"/>
  <c r="J225" i="17" s="1"/>
  <c r="G101" i="17"/>
  <c r="G189" i="17" s="1"/>
  <c r="Q152" i="17"/>
  <c r="Q240" i="17" s="1"/>
  <c r="P150" i="17"/>
  <c r="P238" i="17" s="1"/>
  <c r="O106" i="17"/>
  <c r="O194" i="17" s="1"/>
  <c r="K116" i="17"/>
  <c r="K204" i="17" s="1"/>
  <c r="S241" i="17"/>
  <c r="R153" i="17"/>
  <c r="R241" i="17" s="1"/>
  <c r="I152" i="17"/>
  <c r="I240" i="17" s="1"/>
  <c r="J143" i="17"/>
  <c r="J231" i="17" s="1"/>
  <c r="O143" i="17"/>
  <c r="O231" i="17" s="1"/>
  <c r="Q149" i="17"/>
  <c r="Q237" i="17" s="1"/>
  <c r="N121" i="17"/>
  <c r="N209" i="17" s="1"/>
  <c r="M143" i="17"/>
  <c r="M231" i="17" s="1"/>
  <c r="M143" i="18" s="1"/>
  <c r="H112" i="17"/>
  <c r="H200" i="17" s="1"/>
  <c r="S228" i="17"/>
  <c r="S140" i="18" s="1"/>
  <c r="R140" i="17"/>
  <c r="R228" i="17" s="1"/>
  <c r="R140" i="18" s="1"/>
  <c r="S245" i="17"/>
  <c r="R157" i="17"/>
  <c r="R245" i="17" s="1"/>
  <c r="I106" i="17"/>
  <c r="I194" i="17" s="1"/>
  <c r="O188" i="17"/>
  <c r="N100" i="17"/>
  <c r="N188" i="17" s="1"/>
  <c r="C211" i="17"/>
  <c r="D224" i="17"/>
  <c r="N142" i="17"/>
  <c r="N230" i="17" s="1"/>
  <c r="N142" i="18" s="1"/>
  <c r="O150" i="17"/>
  <c r="O238" i="17" s="1"/>
  <c r="O150" i="18" s="1"/>
  <c r="K117" i="17"/>
  <c r="K205" i="17" s="1"/>
  <c r="L102" i="17"/>
  <c r="L190" i="17" s="1"/>
  <c r="L102" i="18" s="1"/>
  <c r="S200" i="17"/>
  <c r="R112" i="17"/>
  <c r="R200" i="17" s="1"/>
  <c r="N155" i="17"/>
  <c r="N243" i="17" s="1"/>
  <c r="N155" i="18" s="1"/>
  <c r="Q137" i="17"/>
  <c r="Q225" i="17" s="1"/>
  <c r="H98" i="17"/>
  <c r="H186" i="17" s="1"/>
  <c r="L117" i="17"/>
  <c r="L205" i="17" s="1"/>
  <c r="S219" i="17"/>
  <c r="R131" i="17"/>
  <c r="R219" i="17" s="1"/>
  <c r="N97" i="17"/>
  <c r="N185" i="17" s="1"/>
  <c r="G153" i="17"/>
  <c r="G241" i="17" s="1"/>
  <c r="M121" i="17"/>
  <c r="M209" i="17" s="1"/>
  <c r="M121" i="18" s="1"/>
  <c r="Q128" i="17"/>
  <c r="Q216" i="17" s="1"/>
  <c r="M94" i="17"/>
  <c r="M182" i="17" s="1"/>
  <c r="M94" i="18" s="1"/>
  <c r="H150" i="17"/>
  <c r="H238" i="17" s="1"/>
  <c r="Q233" i="17"/>
  <c r="Q145" i="18" s="1"/>
  <c r="P145" i="17"/>
  <c r="P233" i="17" s="1"/>
  <c r="N139" i="17"/>
  <c r="N227" i="17" s="1"/>
  <c r="N139" i="18" s="1"/>
  <c r="J140" i="17"/>
  <c r="J228" i="17" s="1"/>
  <c r="J140" i="18" s="1"/>
  <c r="Q111" i="17"/>
  <c r="Q199" i="17" s="1"/>
  <c r="L139" i="17"/>
  <c r="L227" i="17" s="1"/>
  <c r="L139" i="18" s="1"/>
  <c r="S196" i="17"/>
  <c r="R108" i="17"/>
  <c r="R196" i="17" s="1"/>
  <c r="I111" i="17"/>
  <c r="I199" i="17" s="1"/>
  <c r="J119" i="17"/>
  <c r="J207" i="17" s="1"/>
  <c r="O105" i="17"/>
  <c r="O193" i="17" s="1"/>
  <c r="Q157" i="17"/>
  <c r="Q245" i="17" s="1"/>
  <c r="S207" i="17"/>
  <c r="R119" i="17"/>
  <c r="R207" i="17" s="1"/>
  <c r="N131" i="17"/>
  <c r="N219" i="17" s="1"/>
  <c r="J105" i="17"/>
  <c r="J193" i="17" s="1"/>
  <c r="O117" i="17"/>
  <c r="O205" i="17" s="1"/>
  <c r="L238" i="17"/>
  <c r="L150" i="18" s="1"/>
  <c r="K150" i="17"/>
  <c r="K238" i="17" s="1"/>
  <c r="K150" i="18" s="1"/>
  <c r="I226" i="17"/>
  <c r="H138" i="17"/>
  <c r="H226" i="17" s="1"/>
  <c r="H111" i="17"/>
  <c r="H199" i="17" s="1"/>
  <c r="I105" i="17"/>
  <c r="I193" i="17" s="1"/>
  <c r="N150" i="17"/>
  <c r="N238" i="17" s="1"/>
  <c r="N150" i="18" s="1"/>
  <c r="P208" i="17"/>
  <c r="O120" i="17"/>
  <c r="O208" i="17" s="1"/>
  <c r="H110" i="17"/>
  <c r="H198" i="17" s="1"/>
  <c r="N110" i="17"/>
  <c r="N198" i="17" s="1"/>
  <c r="Q94" i="17"/>
  <c r="Q182" i="17" s="1"/>
  <c r="L112" i="17"/>
  <c r="L200" i="17" s="1"/>
  <c r="M139" i="17"/>
  <c r="M227" i="17" s="1"/>
  <c r="L101" i="17"/>
  <c r="L189" i="17" s="1"/>
  <c r="S187" i="17"/>
  <c r="S99" i="18" s="1"/>
  <c r="R99" i="17"/>
  <c r="R187" i="17" s="1"/>
  <c r="R99" i="18" s="1"/>
  <c r="N102" i="17"/>
  <c r="N190" i="17" s="1"/>
  <c r="P102" i="17"/>
  <c r="P190" i="17" s="1"/>
  <c r="Q108" i="17"/>
  <c r="Q196" i="17" s="1"/>
  <c r="M153" i="17"/>
  <c r="M241" i="17" s="1"/>
  <c r="H129" i="17"/>
  <c r="H217" i="17" s="1"/>
  <c r="P108" i="17"/>
  <c r="P196" i="17" s="1"/>
  <c r="O129" i="17"/>
  <c r="O217" i="17" s="1"/>
  <c r="H117" i="17"/>
  <c r="H205" i="17" s="1"/>
  <c r="I108" i="17"/>
  <c r="I196" i="17" s="1"/>
  <c r="P114" i="17"/>
  <c r="P202" i="17" s="1"/>
  <c r="P216" i="17"/>
  <c r="O128" i="17"/>
  <c r="O216" i="17" s="1"/>
  <c r="Q117" i="17"/>
  <c r="Q205" i="17" s="1"/>
  <c r="P157" i="17"/>
  <c r="P245" i="17" s="1"/>
  <c r="N137" i="17"/>
  <c r="N225" i="17" s="1"/>
  <c r="O145" i="17"/>
  <c r="O233" i="17" s="1"/>
  <c r="Q112" i="17"/>
  <c r="Q200" i="17" s="1"/>
  <c r="K101" i="17"/>
  <c r="K189" i="17" s="1"/>
  <c r="L94" i="17"/>
  <c r="L182" i="17" s="1"/>
  <c r="L94" i="18" s="1"/>
  <c r="M112" i="17"/>
  <c r="M200" i="17" s="1"/>
  <c r="S198" i="17"/>
  <c r="R110" i="17"/>
  <c r="R198" i="17" s="1"/>
  <c r="I112" i="17"/>
  <c r="I200" i="17" s="1"/>
  <c r="J117" i="17"/>
  <c r="J205" i="17" s="1"/>
  <c r="O157" i="17"/>
  <c r="O245" i="17" s="1"/>
  <c r="Q148" i="17"/>
  <c r="Q236" i="17" s="1"/>
  <c r="L217" i="17"/>
  <c r="K129" i="17"/>
  <c r="K217" i="17" s="1"/>
  <c r="M155" i="17"/>
  <c r="M243" i="17" s="1"/>
  <c r="S205" i="17"/>
  <c r="R117" i="17"/>
  <c r="R205" i="17" s="1"/>
  <c r="I129" i="17"/>
  <c r="I217" i="17" s="1"/>
  <c r="P155" i="17"/>
  <c r="P243" i="17" s="1"/>
  <c r="J106" i="17"/>
  <c r="J194" i="17" s="1"/>
  <c r="O119" i="17"/>
  <c r="O207" i="17" s="1"/>
  <c r="L225" i="17"/>
  <c r="K137" i="17"/>
  <c r="K225" i="17" s="1"/>
  <c r="K137" i="18" s="1"/>
  <c r="H106" i="17"/>
  <c r="H194" i="17" s="1"/>
  <c r="H106" i="18" s="1"/>
  <c r="S233" i="17"/>
  <c r="R145" i="17"/>
  <c r="R233" i="17" s="1"/>
  <c r="R145" i="18" s="1"/>
  <c r="C215" i="17"/>
  <c r="D213" i="17"/>
  <c r="D215" i="17"/>
  <c r="D221" i="17"/>
  <c r="C221" i="17"/>
  <c r="F133" i="18"/>
  <c r="F124" i="18"/>
  <c r="D212" i="17"/>
  <c r="C212" i="17"/>
  <c r="D184" i="17"/>
  <c r="C184" i="17"/>
  <c r="F96" i="18"/>
  <c r="C206" i="17"/>
  <c r="F192" i="17"/>
  <c r="F241" i="17"/>
  <c r="F217" i="17"/>
  <c r="F243" i="17"/>
  <c r="C224" i="17"/>
  <c r="G136" i="18"/>
  <c r="F226" i="17"/>
  <c r="F138" i="18" s="1"/>
  <c r="D211" i="17"/>
  <c r="F233" i="17"/>
  <c r="F190" i="17"/>
  <c r="F95" i="18"/>
  <c r="D183" i="17"/>
  <c r="C183" i="17"/>
  <c r="F132" i="18"/>
  <c r="D220" i="17"/>
  <c r="C220" i="17"/>
  <c r="F141" i="18"/>
  <c r="C229" i="17"/>
  <c r="D229" i="17"/>
  <c r="F103" i="18"/>
  <c r="D191" i="17"/>
  <c r="C191" i="17"/>
  <c r="F115" i="18"/>
  <c r="D203" i="17"/>
  <c r="C203" i="17"/>
  <c r="G230" i="17"/>
  <c r="F230" i="17"/>
  <c r="F225" i="17"/>
  <c r="G200" i="17"/>
  <c r="F200" i="17"/>
  <c r="F193" i="17"/>
  <c r="G245" i="17"/>
  <c r="F245" i="17"/>
  <c r="F227" i="17"/>
  <c r="F228" i="17"/>
  <c r="F140" i="18" s="1"/>
  <c r="F182" i="17"/>
  <c r="F219" i="17"/>
  <c r="F205" i="17"/>
  <c r="D206" i="17"/>
  <c r="G204" i="17"/>
  <c r="F204" i="17"/>
  <c r="F238" i="17"/>
  <c r="G216" i="17"/>
  <c r="F216" i="17"/>
  <c r="F207" i="17"/>
  <c r="F240" i="17"/>
  <c r="F152" i="18" s="1"/>
  <c r="F189" i="17"/>
  <c r="F187" i="17"/>
  <c r="G202" i="17"/>
  <c r="F202" i="17"/>
  <c r="G198" i="17"/>
  <c r="F198" i="17"/>
  <c r="F186" i="17"/>
  <c r="G231" i="17"/>
  <c r="F231" i="17"/>
  <c r="G237" i="17"/>
  <c r="F237" i="17"/>
  <c r="G199" i="17"/>
  <c r="F199" i="17"/>
  <c r="F194" i="17"/>
  <c r="C128" i="22"/>
  <c r="D112" i="30"/>
  <c r="C112" i="30"/>
  <c r="C114" i="30"/>
  <c r="D114" i="30"/>
  <c r="D81" i="30"/>
  <c r="C81" i="30"/>
  <c r="D113" i="30"/>
  <c r="C113" i="30"/>
  <c r="D83" i="30"/>
  <c r="C83" i="30"/>
  <c r="D110" i="30"/>
  <c r="C110" i="30"/>
  <c r="C106" i="30"/>
  <c r="D106" i="30"/>
  <c r="C109" i="30"/>
  <c r="D109" i="30"/>
  <c r="D84" i="30"/>
  <c r="C84" i="30"/>
  <c r="D115" i="30"/>
  <c r="C115" i="30"/>
  <c r="D128" i="22"/>
  <c r="D126" i="22"/>
  <c r="D111" i="30"/>
  <c r="C111" i="30"/>
  <c r="C107" i="30"/>
  <c r="D107" i="30"/>
  <c r="C82" i="30"/>
  <c r="D82" i="30"/>
  <c r="C126" i="22"/>
  <c r="D108" i="30"/>
  <c r="C108" i="30"/>
  <c r="D77" i="30"/>
  <c r="C77" i="30"/>
  <c r="C78" i="30"/>
  <c r="D78" i="30"/>
  <c r="D79" i="30"/>
  <c r="C79" i="30"/>
  <c r="D85" i="30"/>
  <c r="C85" i="30"/>
  <c r="C76" i="30"/>
  <c r="D76" i="30"/>
  <c r="C115" i="24"/>
  <c r="D42" i="22"/>
  <c r="D40" i="22"/>
  <c r="C20" i="22"/>
  <c r="C13" i="22"/>
  <c r="D5" i="34" s="1"/>
  <c r="E129" i="22"/>
  <c r="E18" i="22"/>
  <c r="E17" i="22"/>
  <c r="E40" i="22"/>
  <c r="E45" i="22"/>
  <c r="E50" i="22"/>
  <c r="E20" i="22"/>
  <c r="E10" i="22"/>
  <c r="E13" i="22"/>
  <c r="E15" i="22"/>
  <c r="E41" i="22"/>
  <c r="E44" i="22"/>
  <c r="E11" i="22"/>
  <c r="E42" i="22"/>
  <c r="E49" i="22"/>
  <c r="E16" i="22"/>
  <c r="E12" i="22"/>
  <c r="E48" i="22"/>
  <c r="E14" i="22"/>
  <c r="E46" i="22"/>
  <c r="E19" i="22"/>
  <c r="E43" i="22"/>
  <c r="E21" i="22"/>
  <c r="E47" i="22"/>
  <c r="G59" i="29"/>
  <c r="G58" i="24"/>
  <c r="G58" i="25"/>
  <c r="J59" i="29"/>
  <c r="Q59" i="29"/>
  <c r="R59" i="29"/>
  <c r="M59" i="29"/>
  <c r="O59" i="29"/>
  <c r="L59" i="29"/>
  <c r="R58" i="28"/>
  <c r="K59" i="29"/>
  <c r="P59" i="29"/>
  <c r="G58" i="26"/>
  <c r="N59" i="29"/>
  <c r="S59" i="29"/>
  <c r="H59" i="29"/>
  <c r="I59" i="29"/>
  <c r="N58" i="28"/>
  <c r="G58" i="28"/>
  <c r="H58" i="28"/>
  <c r="F58" i="28"/>
  <c r="K58" i="28"/>
  <c r="I58" i="28"/>
  <c r="O58" i="28"/>
  <c r="S58" i="28"/>
  <c r="J58" i="28"/>
  <c r="Q58" i="28"/>
  <c r="P58" i="28"/>
  <c r="M58" i="28"/>
  <c r="L58" i="28"/>
  <c r="F58" i="27"/>
  <c r="P58" i="27"/>
  <c r="Q58" i="25"/>
  <c r="Q58" i="26"/>
  <c r="L58" i="27"/>
  <c r="N58" i="25"/>
  <c r="O58" i="27"/>
  <c r="Q58" i="27"/>
  <c r="R58" i="27"/>
  <c r="M58" i="27"/>
  <c r="H58" i="27"/>
  <c r="K58" i="27"/>
  <c r="I58" i="27"/>
  <c r="F58" i="26"/>
  <c r="J58" i="27"/>
  <c r="S58" i="27"/>
  <c r="N58" i="27"/>
  <c r="O58" i="26"/>
  <c r="M58" i="26"/>
  <c r="N58" i="26"/>
  <c r="P58" i="26"/>
  <c r="S58" i="26"/>
  <c r="F58" i="25"/>
  <c r="H58" i="26"/>
  <c r="K58" i="26"/>
  <c r="G58" i="23"/>
  <c r="L58" i="26"/>
  <c r="R58" i="26"/>
  <c r="I58" i="26"/>
  <c r="J58" i="26"/>
  <c r="H58" i="25"/>
  <c r="L58" i="25"/>
  <c r="O58" i="25"/>
  <c r="R58" i="25"/>
  <c r="S58" i="25"/>
  <c r="M58" i="25"/>
  <c r="P58" i="25"/>
  <c r="J58" i="25"/>
  <c r="K58" i="25"/>
  <c r="I58" i="25"/>
  <c r="N58" i="23"/>
  <c r="S58" i="23"/>
  <c r="H58" i="23"/>
  <c r="J58" i="23"/>
  <c r="F58" i="23"/>
  <c r="I58" i="23"/>
  <c r="M58" i="23"/>
  <c r="O58" i="23"/>
  <c r="P58" i="23"/>
  <c r="K58" i="23"/>
  <c r="L58" i="23"/>
  <c r="Q58" i="23"/>
  <c r="R58" i="23"/>
  <c r="F58" i="24"/>
  <c r="L58" i="24"/>
  <c r="H58" i="24"/>
  <c r="Q58" i="24"/>
  <c r="K58" i="24"/>
  <c r="S58" i="24"/>
  <c r="O58" i="24"/>
  <c r="J58" i="24"/>
  <c r="N58" i="24"/>
  <c r="P58" i="24"/>
  <c r="M58" i="24"/>
  <c r="R58" i="24"/>
  <c r="I58" i="24"/>
  <c r="O72" i="22"/>
  <c r="O125" i="22" s="1"/>
  <c r="O58" i="22"/>
  <c r="Q72" i="22"/>
  <c r="Q125" i="22" s="1"/>
  <c r="Q58" i="22"/>
  <c r="I72" i="22"/>
  <c r="I125" i="22" s="1"/>
  <c r="I58" i="22"/>
  <c r="M72" i="22"/>
  <c r="M125" i="22" s="1"/>
  <c r="M58" i="22"/>
  <c r="L72" i="22"/>
  <c r="L125" i="22" s="1"/>
  <c r="L58" i="22"/>
  <c r="F72" i="22"/>
  <c r="F125" i="22" s="1"/>
  <c r="F58" i="22"/>
  <c r="K72" i="22"/>
  <c r="K125" i="22" s="1"/>
  <c r="K58" i="22"/>
  <c r="G72" i="22"/>
  <c r="G125" i="22" s="1"/>
  <c r="G58" i="22"/>
  <c r="R72" i="22"/>
  <c r="R125" i="22" s="1"/>
  <c r="R58" i="22"/>
  <c r="S72" i="22"/>
  <c r="S125" i="22" s="1"/>
  <c r="S58" i="22"/>
  <c r="J72" i="22"/>
  <c r="J125" i="22" s="1"/>
  <c r="J58" i="22"/>
  <c r="H72" i="22"/>
  <c r="H125" i="22" s="1"/>
  <c r="H58" i="22"/>
  <c r="P72" i="22"/>
  <c r="P125" i="22" s="1"/>
  <c r="P58" i="22"/>
  <c r="N72" i="22"/>
  <c r="N125" i="22" s="1"/>
  <c r="N58" i="22"/>
  <c r="F123" i="28"/>
  <c r="F127" i="28"/>
  <c r="N123" i="28"/>
  <c r="N127" i="28"/>
  <c r="G127" i="28"/>
  <c r="G123" i="28"/>
  <c r="H127" i="28"/>
  <c r="H123" i="28"/>
  <c r="R127" i="28"/>
  <c r="R123" i="28"/>
  <c r="L123" i="28"/>
  <c r="L127" i="28"/>
  <c r="K123" i="28"/>
  <c r="K127" i="28"/>
  <c r="I127" i="28"/>
  <c r="I123" i="28"/>
  <c r="O123" i="28"/>
  <c r="O127" i="28"/>
  <c r="S123" i="28"/>
  <c r="S127" i="28"/>
  <c r="J127" i="28"/>
  <c r="J123" i="28"/>
  <c r="Q127" i="28"/>
  <c r="Q123" i="28"/>
  <c r="P127" i="28"/>
  <c r="P123" i="28"/>
  <c r="M123" i="28"/>
  <c r="M127" i="28"/>
  <c r="J127" i="27"/>
  <c r="J123" i="27"/>
  <c r="S127" i="27"/>
  <c r="S123" i="27"/>
  <c r="N123" i="27"/>
  <c r="N127" i="27"/>
  <c r="F123" i="27"/>
  <c r="F127" i="27"/>
  <c r="P127" i="27"/>
  <c r="P123" i="27"/>
  <c r="L123" i="27"/>
  <c r="L127" i="27"/>
  <c r="O123" i="27"/>
  <c r="O127" i="27"/>
  <c r="Q127" i="27"/>
  <c r="Q123" i="27"/>
  <c r="R127" i="27"/>
  <c r="R123" i="27"/>
  <c r="M123" i="27"/>
  <c r="M127" i="27"/>
  <c r="H127" i="27"/>
  <c r="H123" i="27"/>
  <c r="K127" i="27"/>
  <c r="K123" i="27"/>
  <c r="I127" i="27"/>
  <c r="I123" i="27"/>
  <c r="G123" i="27"/>
  <c r="G127" i="27"/>
  <c r="H123" i="26"/>
  <c r="H127" i="26"/>
  <c r="K127" i="26"/>
  <c r="K123" i="26"/>
  <c r="G123" i="26"/>
  <c r="G127" i="26"/>
  <c r="L123" i="26"/>
  <c r="L127" i="26"/>
  <c r="R127" i="26"/>
  <c r="R123" i="26"/>
  <c r="I127" i="26"/>
  <c r="I123" i="26"/>
  <c r="J127" i="26"/>
  <c r="J123" i="26"/>
  <c r="F123" i="26"/>
  <c r="F127" i="26"/>
  <c r="P123" i="26"/>
  <c r="P127" i="26"/>
  <c r="Q127" i="26"/>
  <c r="Q123" i="26"/>
  <c r="S127" i="26"/>
  <c r="S123" i="26"/>
  <c r="O123" i="26"/>
  <c r="O127" i="26"/>
  <c r="M123" i="26"/>
  <c r="M127" i="26"/>
  <c r="N123" i="26"/>
  <c r="N127" i="26"/>
  <c r="L123" i="25"/>
  <c r="L127" i="25"/>
  <c r="O123" i="25"/>
  <c r="O127" i="25"/>
  <c r="R127" i="25"/>
  <c r="R123" i="25"/>
  <c r="F123" i="25"/>
  <c r="F127" i="25"/>
  <c r="S127" i="25"/>
  <c r="S123" i="25"/>
  <c r="M123" i="25"/>
  <c r="M127" i="25"/>
  <c r="P127" i="25"/>
  <c r="P123" i="25"/>
  <c r="J127" i="25"/>
  <c r="J123" i="25"/>
  <c r="K127" i="25"/>
  <c r="K123" i="25"/>
  <c r="I127" i="25"/>
  <c r="I123" i="25"/>
  <c r="H127" i="25"/>
  <c r="H123" i="25"/>
  <c r="Q127" i="25"/>
  <c r="Q123" i="25"/>
  <c r="G123" i="25"/>
  <c r="G127" i="25"/>
  <c r="N123" i="25"/>
  <c r="N127" i="25"/>
  <c r="K127" i="23"/>
  <c r="K123" i="23"/>
  <c r="L123" i="23"/>
  <c r="L127" i="23"/>
  <c r="Q127" i="23"/>
  <c r="Q123" i="23"/>
  <c r="R127" i="23"/>
  <c r="R123" i="23"/>
  <c r="N127" i="23"/>
  <c r="N123" i="23"/>
  <c r="S127" i="23"/>
  <c r="S123" i="23"/>
  <c r="H127" i="23"/>
  <c r="H123" i="23"/>
  <c r="J123" i="23"/>
  <c r="J127" i="23"/>
  <c r="I127" i="23"/>
  <c r="I123" i="23"/>
  <c r="M123" i="23"/>
  <c r="M127" i="23"/>
  <c r="F123" i="23"/>
  <c r="F127" i="23"/>
  <c r="O123" i="23"/>
  <c r="O127" i="23"/>
  <c r="P127" i="23"/>
  <c r="P123" i="23"/>
  <c r="G123" i="23"/>
  <c r="G127" i="23"/>
  <c r="G122" i="24"/>
  <c r="G126" i="24"/>
  <c r="H126" i="24"/>
  <c r="H122" i="24"/>
  <c r="Q126" i="24"/>
  <c r="Q122" i="24"/>
  <c r="K126" i="24"/>
  <c r="K122" i="24"/>
  <c r="S126" i="24"/>
  <c r="S122" i="24"/>
  <c r="O122" i="24"/>
  <c r="O126" i="24"/>
  <c r="J126" i="24"/>
  <c r="J122" i="24"/>
  <c r="L122" i="24"/>
  <c r="L126" i="24"/>
  <c r="F122" i="24"/>
  <c r="F126" i="24"/>
  <c r="N122" i="24"/>
  <c r="N126" i="24"/>
  <c r="P126" i="24"/>
  <c r="P122" i="24"/>
  <c r="M122" i="24"/>
  <c r="M126" i="24"/>
  <c r="R126" i="24"/>
  <c r="R122" i="24"/>
  <c r="I126" i="24"/>
  <c r="I122" i="24"/>
  <c r="AU462" i="2"/>
  <c r="C115" i="23"/>
  <c r="C115" i="25"/>
  <c r="C115" i="28"/>
  <c r="C115" i="26"/>
  <c r="AS461" i="2"/>
  <c r="C115" i="27"/>
  <c r="C72" i="28"/>
  <c r="C74" i="29"/>
  <c r="C72" i="24"/>
  <c r="C72" i="23"/>
  <c r="C72" i="25"/>
  <c r="C72" i="26"/>
  <c r="C72" i="27"/>
  <c r="E72" i="23"/>
  <c r="E115" i="24"/>
  <c r="E115" i="25"/>
  <c r="E115" i="28"/>
  <c r="E115" i="26"/>
  <c r="E115" i="27"/>
  <c r="E115" i="23"/>
  <c r="D115" i="24"/>
  <c r="D72" i="27"/>
  <c r="D115" i="27"/>
  <c r="D115" i="28"/>
  <c r="D115" i="23"/>
  <c r="D115" i="25"/>
  <c r="D115" i="26"/>
  <c r="E72" i="28"/>
  <c r="E72" i="24"/>
  <c r="E74" i="29"/>
  <c r="D72" i="23"/>
  <c r="E72" i="27"/>
  <c r="E72" i="25"/>
  <c r="E72" i="26"/>
  <c r="D72" i="28"/>
  <c r="D72" i="24"/>
  <c r="D72" i="25"/>
  <c r="D72" i="26"/>
  <c r="D74" i="29"/>
  <c r="AW461" i="2"/>
  <c r="AW462" i="2"/>
  <c r="BB462" i="3"/>
  <c r="AW459" i="2"/>
  <c r="AU387" i="2"/>
  <c r="L92" i="16" s="1"/>
  <c r="AU460" i="2"/>
  <c r="O181" i="17"/>
  <c r="O93" i="18" s="1"/>
  <c r="AW387" i="3"/>
  <c r="N92" i="17" s="1"/>
  <c r="AW459" i="3"/>
  <c r="I218" i="16"/>
  <c r="I168" i="16"/>
  <c r="H234" i="16"/>
  <c r="O168" i="16"/>
  <c r="O218" i="16"/>
  <c r="AT460" i="3"/>
  <c r="J181" i="17"/>
  <c r="AR387" i="3"/>
  <c r="I92" i="17" s="1"/>
  <c r="AR459" i="3"/>
  <c r="Q210" i="17"/>
  <c r="AY461" i="3"/>
  <c r="AW460" i="3"/>
  <c r="O210" i="17"/>
  <c r="AW461" i="3"/>
  <c r="H210" i="17"/>
  <c r="AP461" i="3"/>
  <c r="AR460" i="3"/>
  <c r="L181" i="17"/>
  <c r="AT387" i="3"/>
  <c r="K92" i="17" s="1"/>
  <c r="AT459" i="3"/>
  <c r="AT462" i="3"/>
  <c r="I181" i="17"/>
  <c r="AQ387" i="3"/>
  <c r="H92" i="17" s="1"/>
  <c r="AQ459" i="3"/>
  <c r="O234" i="16"/>
  <c r="O169" i="16"/>
  <c r="S169" i="16"/>
  <c r="S234" i="16"/>
  <c r="K181" i="17"/>
  <c r="AS387" i="3"/>
  <c r="J92" i="17" s="1"/>
  <c r="AS459" i="3"/>
  <c r="R210" i="17"/>
  <c r="AZ461" i="3"/>
  <c r="AZ460" i="3"/>
  <c r="AV462" i="3"/>
  <c r="AO460" i="3"/>
  <c r="H218" i="16"/>
  <c r="N210" i="17"/>
  <c r="AV461" i="3"/>
  <c r="M181" i="17"/>
  <c r="AU387" i="3"/>
  <c r="L92" i="17" s="1"/>
  <c r="AU459" i="3"/>
  <c r="G234" i="16"/>
  <c r="L218" i="17"/>
  <c r="AN462" i="3"/>
  <c r="AS460" i="3"/>
  <c r="AR462" i="3"/>
  <c r="L168" i="16"/>
  <c r="L218" i="16"/>
  <c r="BA461" i="3"/>
  <c r="M234" i="16"/>
  <c r="M169" i="16"/>
  <c r="N218" i="16"/>
  <c r="N168" i="16"/>
  <c r="AY460" i="3"/>
  <c r="AX460" i="3"/>
  <c r="AP462" i="3"/>
  <c r="AW462" i="3"/>
  <c r="N234" i="16"/>
  <c r="N169" i="16"/>
  <c r="BA460" i="3"/>
  <c r="AQ460" i="3"/>
  <c r="J169" i="16"/>
  <c r="J234" i="16"/>
  <c r="AS462" i="3"/>
  <c r="BB387" i="3"/>
  <c r="S92" i="17" s="1"/>
  <c r="BB459" i="3"/>
  <c r="L210" i="17"/>
  <c r="AT461" i="3"/>
  <c r="BA462" i="3"/>
  <c r="J210" i="17"/>
  <c r="AR461" i="3"/>
  <c r="AV460" i="3"/>
  <c r="K234" i="16"/>
  <c r="AY462" i="3"/>
  <c r="R168" i="16"/>
  <c r="R218" i="16"/>
  <c r="AU462" i="3"/>
  <c r="AU459" i="2"/>
  <c r="AW387" i="2"/>
  <c r="N92" i="16" s="1"/>
  <c r="AN460" i="3"/>
  <c r="G218" i="16"/>
  <c r="R169" i="16"/>
  <c r="R234" i="16"/>
  <c r="AP460" i="3"/>
  <c r="AZ462" i="3"/>
  <c r="AU460" i="3"/>
  <c r="I210" i="17"/>
  <c r="AQ461" i="3"/>
  <c r="M218" i="16"/>
  <c r="M168" i="16"/>
  <c r="H181" i="17"/>
  <c r="AP387" i="3"/>
  <c r="G92" i="17" s="1"/>
  <c r="AP459" i="3"/>
  <c r="AX462" i="3"/>
  <c r="N181" i="17"/>
  <c r="N93" i="18" s="1"/>
  <c r="AV387" i="3"/>
  <c r="M92" i="17" s="1"/>
  <c r="AV459" i="3"/>
  <c r="I169" i="16"/>
  <c r="I234" i="16"/>
  <c r="AQ462" i="3"/>
  <c r="G210" i="17"/>
  <c r="AO461" i="3"/>
  <c r="P181" i="17"/>
  <c r="AX387" i="3"/>
  <c r="O92" i="17" s="1"/>
  <c r="AX459" i="3"/>
  <c r="L169" i="16"/>
  <c r="L234" i="16"/>
  <c r="G181" i="17"/>
  <c r="AO387" i="3"/>
  <c r="F92" i="17" s="1"/>
  <c r="AO459" i="3"/>
  <c r="J218" i="16"/>
  <c r="J168" i="16"/>
  <c r="K218" i="16"/>
  <c r="F181" i="17"/>
  <c r="AN387" i="3"/>
  <c r="AN459" i="3"/>
  <c r="AO462" i="3"/>
  <c r="Q168" i="16"/>
  <c r="Q218" i="16"/>
  <c r="K210" i="17"/>
  <c r="AS461" i="3"/>
  <c r="S181" i="17"/>
  <c r="BA387" i="3"/>
  <c r="R92" i="17" s="1"/>
  <c r="BA459" i="3"/>
  <c r="R181" i="17"/>
  <c r="AZ387" i="3"/>
  <c r="Q92" i="17" s="1"/>
  <c r="AZ459" i="3"/>
  <c r="P210" i="17"/>
  <c r="AX461" i="3"/>
  <c r="BB460" i="3"/>
  <c r="S218" i="16"/>
  <c r="P218" i="16"/>
  <c r="P168" i="16"/>
  <c r="P234" i="16"/>
  <c r="Q181" i="17"/>
  <c r="AY387" i="3"/>
  <c r="P92" i="17" s="1"/>
  <c r="AY459" i="3"/>
  <c r="F210" i="17"/>
  <c r="AN461" i="3"/>
  <c r="Q234" i="16"/>
  <c r="L77" i="16"/>
  <c r="N77" i="16"/>
  <c r="AT460" i="2"/>
  <c r="AV461" i="2"/>
  <c r="AT461" i="2"/>
  <c r="AX460" i="2"/>
  <c r="AT387" i="2"/>
  <c r="K92" i="16" s="1"/>
  <c r="AO461" i="2"/>
  <c r="AZ387" i="2"/>
  <c r="Q92" i="16" s="1"/>
  <c r="AP461" i="2"/>
  <c r="AW460" i="2"/>
  <c r="AO460" i="2"/>
  <c r="AS387" i="2"/>
  <c r="J92" i="16" s="1"/>
  <c r="AZ460" i="2"/>
  <c r="BA461" i="2"/>
  <c r="BB461" i="2"/>
  <c r="BA462" i="2"/>
  <c r="AN460" i="2"/>
  <c r="AZ459" i="2"/>
  <c r="BB460" i="2"/>
  <c r="AS459" i="2"/>
  <c r="AX459" i="2"/>
  <c r="AN387" i="2"/>
  <c r="AQ459" i="2"/>
  <c r="AQ387" i="2"/>
  <c r="H92" i="16" s="1"/>
  <c r="AY460" i="2"/>
  <c r="AP460" i="2"/>
  <c r="AN462" i="2"/>
  <c r="AR462" i="2"/>
  <c r="BA460" i="2"/>
  <c r="AV459" i="2"/>
  <c r="AN459" i="2"/>
  <c r="AP462" i="2"/>
  <c r="AY462" i="2"/>
  <c r="AV387" i="2"/>
  <c r="M92" i="16" s="1"/>
  <c r="AN461" i="2"/>
  <c r="AR460" i="2"/>
  <c r="AY461" i="2"/>
  <c r="AX387" i="2"/>
  <c r="O92" i="16" s="1"/>
  <c r="AQ460" i="2"/>
  <c r="BB462" i="2"/>
  <c r="AX461" i="2"/>
  <c r="AS460" i="2"/>
  <c r="AY459" i="2"/>
  <c r="AY387" i="2"/>
  <c r="P92" i="16" s="1"/>
  <c r="AS462" i="2"/>
  <c r="AR461" i="2"/>
  <c r="AO462" i="2"/>
  <c r="AT462" i="2"/>
  <c r="BA387" i="2"/>
  <c r="R92" i="16" s="1"/>
  <c r="BA459" i="2"/>
  <c r="AX462" i="2"/>
  <c r="AP459" i="2"/>
  <c r="AP387" i="2"/>
  <c r="G92" i="16" s="1"/>
  <c r="BB459" i="2"/>
  <c r="BB387" i="2"/>
  <c r="S92" i="16" s="1"/>
  <c r="AR459" i="2"/>
  <c r="AR387" i="2"/>
  <c r="I92" i="16" s="1"/>
  <c r="AO459" i="2"/>
  <c r="AO387" i="2"/>
  <c r="AT459" i="2"/>
  <c r="AZ462" i="2"/>
  <c r="AQ461" i="2"/>
  <c r="AQ462" i="2"/>
  <c r="AV460" i="2"/>
  <c r="AZ461" i="2"/>
  <c r="AV462" i="2"/>
  <c r="C43" i="22" l="1"/>
  <c r="C14" i="22"/>
  <c r="E5" i="34" s="1"/>
  <c r="C50" i="22"/>
  <c r="C129" i="22"/>
  <c r="C21" i="22"/>
  <c r="C41" i="22"/>
  <c r="C49" i="22"/>
  <c r="C45" i="22"/>
  <c r="C46" i="22"/>
  <c r="C44" i="22"/>
  <c r="C47" i="22"/>
  <c r="L21" i="21"/>
  <c r="F47" i="21" s="1"/>
  <c r="L15" i="21"/>
  <c r="L22" i="21"/>
  <c r="F48" i="21" s="1"/>
  <c r="F49" i="21"/>
  <c r="G49" i="21" s="1"/>
  <c r="L23" i="21"/>
  <c r="L17" i="21"/>
  <c r="F43" i="21" s="1"/>
  <c r="AN11" i="21"/>
  <c r="AO11" i="21" s="1"/>
  <c r="AP11" i="21" s="1"/>
  <c r="AQ11" i="21" s="1"/>
  <c r="AR11" i="21" s="1"/>
  <c r="AS11" i="21" s="1"/>
  <c r="AT11" i="21" s="1"/>
  <c r="AU11" i="21" s="1"/>
  <c r="AV11" i="21" s="1"/>
  <c r="L11" i="21" s="1"/>
  <c r="O152" i="21"/>
  <c r="G46" i="21"/>
  <c r="AF71" i="20"/>
  <c r="AG71" i="20" s="1"/>
  <c r="AH71" i="20" s="1"/>
  <c r="AI71" i="20" s="1"/>
  <c r="AJ71" i="20" s="1"/>
  <c r="AK71" i="20" s="1"/>
  <c r="AL71" i="20" s="1"/>
  <c r="AM71" i="20" s="1"/>
  <c r="AN71" i="20" s="1"/>
  <c r="AA85" i="20"/>
  <c r="AB85" i="20" s="1"/>
  <c r="AC85" i="20" s="1"/>
  <c r="AD85" i="20" s="1"/>
  <c r="AE85" i="20" s="1"/>
  <c r="AF66" i="20"/>
  <c r="AG66" i="20" s="1"/>
  <c r="AH66" i="20" s="1"/>
  <c r="AI66" i="20" s="1"/>
  <c r="AJ66" i="20" s="1"/>
  <c r="AK66" i="20" s="1"/>
  <c r="AL66" i="20" s="1"/>
  <c r="AM66" i="20" s="1"/>
  <c r="AN66" i="20" s="1"/>
  <c r="AA109" i="20"/>
  <c r="AB109" i="20" s="1"/>
  <c r="AC109" i="20" s="1"/>
  <c r="AD109" i="20" s="1"/>
  <c r="AE109" i="20" s="1"/>
  <c r="V104" i="20"/>
  <c r="W104" i="20" s="1"/>
  <c r="X104" i="20" s="1"/>
  <c r="Y104" i="20" s="1"/>
  <c r="Z104" i="20" s="1"/>
  <c r="AA90" i="20"/>
  <c r="AB90" i="20" s="1"/>
  <c r="AC90" i="20" s="1"/>
  <c r="AD90" i="20" s="1"/>
  <c r="AE90" i="20" s="1"/>
  <c r="C10" i="22"/>
  <c r="C48" i="22"/>
  <c r="C19" i="22"/>
  <c r="J5" i="34" s="1"/>
  <c r="C12" i="22"/>
  <c r="C5" i="34" s="1"/>
  <c r="C11" i="22"/>
  <c r="B5" i="34" s="1"/>
  <c r="D15" i="22"/>
  <c r="C17" i="22"/>
  <c r="H5" i="34" s="1"/>
  <c r="C16" i="22"/>
  <c r="G5" i="34" s="1"/>
  <c r="C15" i="22"/>
  <c r="F5" i="34" s="1"/>
  <c r="C40" i="22"/>
  <c r="C18" i="22"/>
  <c r="I5" i="34" s="1"/>
  <c r="F129" i="29"/>
  <c r="D47" i="22"/>
  <c r="D44" i="22"/>
  <c r="D21" i="22"/>
  <c r="D10" i="22"/>
  <c r="D13" i="22"/>
  <c r="D129" i="22"/>
  <c r="D48" i="22"/>
  <c r="D43" i="22"/>
  <c r="D50" i="22"/>
  <c r="D17" i="22"/>
  <c r="D46" i="22"/>
  <c r="D49" i="22"/>
  <c r="D41" i="22"/>
  <c r="D20" i="22"/>
  <c r="D12" i="22"/>
  <c r="D45" i="22"/>
  <c r="D16" i="22"/>
  <c r="D18" i="22"/>
  <c r="D11" i="22"/>
  <c r="D19" i="22"/>
  <c r="F117" i="30"/>
  <c r="F129" i="30" s="1"/>
  <c r="H117" i="30"/>
  <c r="H129" i="30" s="1"/>
  <c r="J129" i="29"/>
  <c r="G117" i="30"/>
  <c r="G129" i="30" s="1"/>
  <c r="G125" i="29"/>
  <c r="H125" i="29"/>
  <c r="R129" i="29"/>
  <c r="I125" i="29"/>
  <c r="J117" i="30"/>
  <c r="J129" i="30" s="1"/>
  <c r="N117" i="30"/>
  <c r="N13" i="30" s="1"/>
  <c r="M117" i="30"/>
  <c r="M129" i="30" s="1"/>
  <c r="R117" i="30"/>
  <c r="R129" i="30" s="1"/>
  <c r="I117" i="30"/>
  <c r="I129" i="30" s="1"/>
  <c r="L117" i="30"/>
  <c r="L129" i="30" s="1"/>
  <c r="M129" i="29"/>
  <c r="Q125" i="29"/>
  <c r="N129" i="29"/>
  <c r="O129" i="29"/>
  <c r="S125" i="29"/>
  <c r="K117" i="30"/>
  <c r="K46" i="30" s="1"/>
  <c r="L129" i="29"/>
  <c r="P117" i="30"/>
  <c r="P18" i="30" s="1"/>
  <c r="S117" i="30"/>
  <c r="S129" i="30" s="1"/>
  <c r="O117" i="30"/>
  <c r="O129" i="30" s="1"/>
  <c r="E75" i="30"/>
  <c r="E126" i="30" s="1"/>
  <c r="E117" i="29"/>
  <c r="E27" i="29" s="1"/>
  <c r="Q117" i="30"/>
  <c r="Q129" i="30" s="1"/>
  <c r="P125" i="29"/>
  <c r="C75" i="30"/>
  <c r="C126" i="30" s="1"/>
  <c r="D75" i="30"/>
  <c r="D117" i="30" s="1"/>
  <c r="C117" i="29"/>
  <c r="C129" i="29" s="1"/>
  <c r="D117" i="29"/>
  <c r="D10" i="29" s="1"/>
  <c r="K125" i="29"/>
  <c r="D128" i="30"/>
  <c r="C128" i="30"/>
  <c r="C133" i="18"/>
  <c r="G50" i="19" s="1"/>
  <c r="H50" i="19" s="1"/>
  <c r="I50" i="19" s="1"/>
  <c r="J50" i="19" s="1"/>
  <c r="E28" i="28"/>
  <c r="E32" i="28"/>
  <c r="E31" i="28"/>
  <c r="E33" i="28"/>
  <c r="E29" i="28"/>
  <c r="E30" i="28"/>
  <c r="D28" i="28"/>
  <c r="D32" i="28"/>
  <c r="D30" i="28"/>
  <c r="D29" i="28"/>
  <c r="D31" i="28"/>
  <c r="D27" i="28"/>
  <c r="C28" i="28"/>
  <c r="C31" i="28"/>
  <c r="C27" i="28"/>
  <c r="C29" i="28"/>
  <c r="C30" i="28"/>
  <c r="E28" i="27"/>
  <c r="E29" i="27"/>
  <c r="D28" i="27"/>
  <c r="D30" i="27"/>
  <c r="D29" i="27"/>
  <c r="C28" i="27"/>
  <c r="C29" i="27"/>
  <c r="E28" i="26"/>
  <c r="E30" i="26"/>
  <c r="E29" i="26"/>
  <c r="E31" i="26"/>
  <c r="D28" i="26"/>
  <c r="D30" i="26"/>
  <c r="D29" i="26"/>
  <c r="C28" i="26"/>
  <c r="C30" i="26"/>
  <c r="C29" i="26"/>
  <c r="E28" i="25"/>
  <c r="E30" i="25"/>
  <c r="E27" i="25"/>
  <c r="E29" i="25"/>
  <c r="D28" i="25"/>
  <c r="D29" i="25"/>
  <c r="D27" i="25"/>
  <c r="C28" i="25"/>
  <c r="C29" i="25"/>
  <c r="C27" i="25"/>
  <c r="E28" i="23"/>
  <c r="E29" i="23"/>
  <c r="D28" i="23"/>
  <c r="D29" i="23"/>
  <c r="C28" i="23"/>
  <c r="C29" i="23"/>
  <c r="E28" i="24"/>
  <c r="E29" i="24"/>
  <c r="D28" i="24"/>
  <c r="D29" i="24"/>
  <c r="C28" i="24"/>
  <c r="C29" i="24"/>
  <c r="D136" i="18"/>
  <c r="G93" i="18"/>
  <c r="G111" i="18"/>
  <c r="C126" i="18"/>
  <c r="G43" i="19" s="1"/>
  <c r="H43" i="19" s="1"/>
  <c r="I43" i="19" s="1"/>
  <c r="J43" i="19" s="1"/>
  <c r="C123" i="18"/>
  <c r="G40" i="19" s="1"/>
  <c r="H40" i="19" s="1"/>
  <c r="I40" i="19" s="1"/>
  <c r="J40" i="19" s="1"/>
  <c r="J117" i="18"/>
  <c r="Q105" i="18"/>
  <c r="D133" i="18"/>
  <c r="Q114" i="18"/>
  <c r="C103" i="18"/>
  <c r="G20" i="19" s="1"/>
  <c r="H20" i="19" s="1"/>
  <c r="I20" i="19" s="1"/>
  <c r="J20" i="19" s="1"/>
  <c r="L105" i="18"/>
  <c r="N111" i="18"/>
  <c r="E127" i="18"/>
  <c r="E126" i="18"/>
  <c r="D123" i="18"/>
  <c r="K105" i="18"/>
  <c r="P152" i="18"/>
  <c r="E135" i="18"/>
  <c r="S111" i="18"/>
  <c r="I147" i="18"/>
  <c r="E136" i="18"/>
  <c r="E133" i="18"/>
  <c r="M156" i="18"/>
  <c r="E107" i="18"/>
  <c r="E242" i="16"/>
  <c r="L143" i="18"/>
  <c r="O154" i="18"/>
  <c r="O148" i="18"/>
  <c r="K153" i="18"/>
  <c r="R121" i="18"/>
  <c r="J154" i="18"/>
  <c r="D127" i="18"/>
  <c r="L137" i="18"/>
  <c r="L149" i="18"/>
  <c r="Q140" i="18"/>
  <c r="S131" i="18"/>
  <c r="Q137" i="18"/>
  <c r="O143" i="18"/>
  <c r="S149" i="18"/>
  <c r="K157" i="18"/>
  <c r="O122" i="18"/>
  <c r="I152" i="18"/>
  <c r="Q101" i="18"/>
  <c r="P112" i="18"/>
  <c r="P154" i="18"/>
  <c r="K110" i="18"/>
  <c r="R93" i="18"/>
  <c r="I105" i="18"/>
  <c r="J104" i="18"/>
  <c r="M93" i="18"/>
  <c r="M153" i="18"/>
  <c r="H149" i="18"/>
  <c r="S116" i="18"/>
  <c r="P99" i="18"/>
  <c r="K114" i="18"/>
  <c r="G106" i="18"/>
  <c r="O155" i="18"/>
  <c r="Q148" i="18"/>
  <c r="P145" i="18"/>
  <c r="J151" i="18"/>
  <c r="Q120" i="18"/>
  <c r="L110" i="18"/>
  <c r="H153" i="18"/>
  <c r="I157" i="18"/>
  <c r="N112" i="18"/>
  <c r="S168" i="16"/>
  <c r="M117" i="18"/>
  <c r="H94" i="18"/>
  <c r="J157" i="18"/>
  <c r="P97" i="18"/>
  <c r="N148" i="18"/>
  <c r="I149" i="18"/>
  <c r="G114" i="18"/>
  <c r="J143" i="18"/>
  <c r="S102" i="18"/>
  <c r="H100" i="18"/>
  <c r="L108" i="18"/>
  <c r="D107" i="18"/>
  <c r="O120" i="18"/>
  <c r="N99" i="18"/>
  <c r="E226" i="16"/>
  <c r="G121" i="18"/>
  <c r="N104" i="18"/>
  <c r="S101" i="18"/>
  <c r="K119" i="18"/>
  <c r="N116" i="18"/>
  <c r="Q139" i="18"/>
  <c r="D126" i="18"/>
  <c r="H99" i="18"/>
  <c r="P139" i="18"/>
  <c r="L129" i="18"/>
  <c r="L99" i="18"/>
  <c r="E216" i="16"/>
  <c r="C124" i="18"/>
  <c r="G41" i="19" s="1"/>
  <c r="H41" i="19" s="1"/>
  <c r="I41" i="19" s="1"/>
  <c r="J41" i="19" s="1"/>
  <c r="J106" i="18"/>
  <c r="R150" i="18"/>
  <c r="E95" i="18"/>
  <c r="R119" i="18"/>
  <c r="R131" i="18"/>
  <c r="N129" i="18"/>
  <c r="J152" i="18"/>
  <c r="E118" i="18"/>
  <c r="D134" i="18"/>
  <c r="F101" i="18"/>
  <c r="N157" i="18"/>
  <c r="N102" i="18"/>
  <c r="I138" i="18"/>
  <c r="I104" i="18"/>
  <c r="R152" i="18"/>
  <c r="M111" i="18"/>
  <c r="L122" i="18"/>
  <c r="S117" i="18"/>
  <c r="Q128" i="18"/>
  <c r="J116" i="18"/>
  <c r="R116" i="18"/>
  <c r="D113" i="18"/>
  <c r="J121" i="18"/>
  <c r="C144" i="18"/>
  <c r="G61" i="19" s="1"/>
  <c r="H61" i="19" s="1"/>
  <c r="I61" i="19" s="1"/>
  <c r="J61" i="19" s="1"/>
  <c r="C135" i="18"/>
  <c r="G52" i="19" s="1"/>
  <c r="H52" i="19" s="1"/>
  <c r="I52" i="19" s="1"/>
  <c r="J52" i="19" s="1"/>
  <c r="D226" i="16"/>
  <c r="S105" i="18"/>
  <c r="I93" i="18"/>
  <c r="K143" i="18"/>
  <c r="E124" i="18"/>
  <c r="K93" i="18"/>
  <c r="D103" i="18"/>
  <c r="D125" i="18"/>
  <c r="S153" i="18"/>
  <c r="E144" i="18"/>
  <c r="E134" i="18"/>
  <c r="D95" i="18"/>
  <c r="F155" i="18"/>
  <c r="I131" i="18"/>
  <c r="Q155" i="18"/>
  <c r="S114" i="18"/>
  <c r="K101" i="18"/>
  <c r="S137" i="18"/>
  <c r="S138" i="18"/>
  <c r="P111" i="18"/>
  <c r="J108" i="18"/>
  <c r="D124" i="18"/>
  <c r="O157" i="18"/>
  <c r="P128" i="18"/>
  <c r="Q94" i="18"/>
  <c r="R137" i="18"/>
  <c r="G116" i="18"/>
  <c r="H138" i="18"/>
  <c r="N121" i="18"/>
  <c r="Q100" i="18"/>
  <c r="H131" i="18"/>
  <c r="N98" i="18"/>
  <c r="R120" i="18"/>
  <c r="K122" i="18"/>
  <c r="Q157" i="18"/>
  <c r="O104" i="18"/>
  <c r="L155" i="18"/>
  <c r="D132" i="18"/>
  <c r="H98" i="18"/>
  <c r="H157" i="18"/>
  <c r="H93" i="18"/>
  <c r="F112" i="18"/>
  <c r="G99" i="18"/>
  <c r="M145" i="18"/>
  <c r="J120" i="18"/>
  <c r="G155" i="18"/>
  <c r="Q154" i="18"/>
  <c r="M102" i="18"/>
  <c r="E123" i="18"/>
  <c r="F116" i="18"/>
  <c r="C132" i="18"/>
  <c r="G49" i="19" s="1"/>
  <c r="H49" i="19" s="1"/>
  <c r="I49" i="19" s="1"/>
  <c r="J49" i="19" s="1"/>
  <c r="G152" i="18"/>
  <c r="J99" i="18"/>
  <c r="M119" i="18"/>
  <c r="E115" i="18"/>
  <c r="O106" i="18"/>
  <c r="N105" i="18"/>
  <c r="E96" i="18"/>
  <c r="S93" i="18"/>
  <c r="R110" i="18"/>
  <c r="O153" i="18"/>
  <c r="G117" i="18"/>
  <c r="H156" i="18"/>
  <c r="L131" i="18"/>
  <c r="Q93" i="18"/>
  <c r="F111" i="18"/>
  <c r="F94" i="18"/>
  <c r="C95" i="18"/>
  <c r="G12" i="19" s="1"/>
  <c r="H12" i="19" s="1"/>
  <c r="I12" i="19" s="1"/>
  <c r="J12" i="19" s="1"/>
  <c r="J105" i="18"/>
  <c r="N145" i="18"/>
  <c r="R102" i="18"/>
  <c r="I94" i="18"/>
  <c r="C113" i="18"/>
  <c r="G30" i="19" s="1"/>
  <c r="H30" i="19" s="1"/>
  <c r="F30" i="19" s="1"/>
  <c r="F28" i="19" s="1"/>
  <c r="F150" i="18"/>
  <c r="L112" i="18"/>
  <c r="H128" i="18"/>
  <c r="I151" i="18"/>
  <c r="I102" i="18"/>
  <c r="J128" i="18"/>
  <c r="J100" i="18"/>
  <c r="J122" i="18"/>
  <c r="F149" i="18"/>
  <c r="R108" i="18"/>
  <c r="K116" i="18"/>
  <c r="J94" i="18"/>
  <c r="L104" i="18"/>
  <c r="J102" i="18"/>
  <c r="O152" i="18"/>
  <c r="R114" i="18"/>
  <c r="E103" i="18"/>
  <c r="E233" i="16"/>
  <c r="H137" i="18"/>
  <c r="M110" i="18"/>
  <c r="N154" i="18"/>
  <c r="O114" i="18"/>
  <c r="J112" i="18"/>
  <c r="N108" i="18"/>
  <c r="C134" i="18"/>
  <c r="G51" i="19" s="1"/>
  <c r="H51" i="19" s="1"/>
  <c r="I51" i="19" s="1"/>
  <c r="J51" i="19" s="1"/>
  <c r="E182" i="16"/>
  <c r="E231" i="16"/>
  <c r="D216" i="16"/>
  <c r="F168" i="16"/>
  <c r="S98" i="18"/>
  <c r="E204" i="16"/>
  <c r="E208" i="16"/>
  <c r="D135" i="18"/>
  <c r="K104" i="18"/>
  <c r="D141" i="18"/>
  <c r="S100" i="18"/>
  <c r="R155" i="18"/>
  <c r="N119" i="18"/>
  <c r="O116" i="18"/>
  <c r="P129" i="18"/>
  <c r="D194" i="16"/>
  <c r="S122" i="18"/>
  <c r="F114" i="18"/>
  <c r="F137" i="18"/>
  <c r="C96" i="18"/>
  <c r="G13" i="19" s="1"/>
  <c r="H13" i="19" s="1"/>
  <c r="I13" i="19" s="1"/>
  <c r="J13" i="19" s="1"/>
  <c r="K117" i="18"/>
  <c r="R157" i="18"/>
  <c r="I143" i="18"/>
  <c r="G157" i="18"/>
  <c r="D240" i="16"/>
  <c r="E243" i="16"/>
  <c r="E238" i="16"/>
  <c r="E113" i="18"/>
  <c r="E205" i="16"/>
  <c r="E235" i="16"/>
  <c r="E147" i="18" s="1"/>
  <c r="C226" i="16"/>
  <c r="L93" i="18"/>
  <c r="Q122" i="18"/>
  <c r="C136" i="18"/>
  <c r="G53" i="19" s="1"/>
  <c r="H53" i="19" s="1"/>
  <c r="I53" i="19" s="1"/>
  <c r="J53" i="19" s="1"/>
  <c r="D96" i="18"/>
  <c r="L101" i="18"/>
  <c r="O117" i="18"/>
  <c r="J119" i="18"/>
  <c r="S157" i="18"/>
  <c r="M108" i="18"/>
  <c r="G105" i="18"/>
  <c r="Q121" i="18"/>
  <c r="O140" i="18"/>
  <c r="N152" i="18"/>
  <c r="F102" i="18"/>
  <c r="C127" i="18"/>
  <c r="G44" i="19" s="1"/>
  <c r="H44" i="19" s="1"/>
  <c r="I44" i="19" s="1"/>
  <c r="J44" i="19" s="1"/>
  <c r="L116" i="18"/>
  <c r="J101" i="18"/>
  <c r="R94" i="18"/>
  <c r="H116" i="18"/>
  <c r="S108" i="18"/>
  <c r="L148" i="18"/>
  <c r="Q156" i="18"/>
  <c r="S94" i="18"/>
  <c r="N117" i="18"/>
  <c r="G143" i="18"/>
  <c r="R112" i="18"/>
  <c r="N101" i="18"/>
  <c r="O97" i="18"/>
  <c r="M149" i="18"/>
  <c r="C125" i="18"/>
  <c r="G42" i="19" s="1"/>
  <c r="H42" i="19" s="1"/>
  <c r="I42" i="19" s="1"/>
  <c r="J42" i="19" s="1"/>
  <c r="D227" i="16"/>
  <c r="C200" i="16"/>
  <c r="E196" i="16"/>
  <c r="S145" i="18"/>
  <c r="N110" i="18"/>
  <c r="S119" i="18"/>
  <c r="N100" i="18"/>
  <c r="J138" i="18"/>
  <c r="M131" i="18"/>
  <c r="S142" i="18"/>
  <c r="D144" i="18"/>
  <c r="F92" i="16"/>
  <c r="F167" i="16" s="1"/>
  <c r="C238" i="16"/>
  <c r="Q98" i="18"/>
  <c r="R97" i="18"/>
  <c r="E227" i="16"/>
  <c r="C107" i="18"/>
  <c r="G24" i="19" s="1"/>
  <c r="H24" i="19" s="1"/>
  <c r="I24" i="19" s="1"/>
  <c r="J24" i="19" s="1"/>
  <c r="C225" i="16"/>
  <c r="E240" i="16"/>
  <c r="D115" i="18"/>
  <c r="G153" i="18"/>
  <c r="P94" i="18"/>
  <c r="P105" i="18"/>
  <c r="R138" i="18"/>
  <c r="E186" i="16"/>
  <c r="E219" i="16"/>
  <c r="S112" i="18"/>
  <c r="N149" i="18"/>
  <c r="E245" i="16"/>
  <c r="C182" i="16"/>
  <c r="E181" i="16"/>
  <c r="E185" i="16"/>
  <c r="C194" i="16"/>
  <c r="O100" i="18"/>
  <c r="N114" i="18"/>
  <c r="I119" i="18"/>
  <c r="E200" i="16"/>
  <c r="E202" i="16"/>
  <c r="E210" i="16"/>
  <c r="E188" i="16"/>
  <c r="E189" i="16"/>
  <c r="E187" i="16"/>
  <c r="E225" i="16"/>
  <c r="D244" i="16"/>
  <c r="G110" i="18"/>
  <c r="G112" i="18"/>
  <c r="N137" i="18"/>
  <c r="H150" i="18"/>
  <c r="Q149" i="18"/>
  <c r="H152" i="18"/>
  <c r="O121" i="18"/>
  <c r="E190" i="16"/>
  <c r="E199" i="16"/>
  <c r="C240" i="16"/>
  <c r="E209" i="16"/>
  <c r="H122" i="18"/>
  <c r="P150" i="18"/>
  <c r="K131" i="18"/>
  <c r="I117" i="18"/>
  <c r="O147" i="18"/>
  <c r="C109" i="18"/>
  <c r="G26" i="19" s="1"/>
  <c r="H26" i="19" s="1"/>
  <c r="I26" i="19" s="1"/>
  <c r="J26" i="19" s="1"/>
  <c r="D239" i="16"/>
  <c r="D109" i="18"/>
  <c r="E237" i="16"/>
  <c r="D225" i="16"/>
  <c r="E207" i="16"/>
  <c r="E193" i="16"/>
  <c r="D181" i="16"/>
  <c r="C181" i="16"/>
  <c r="D243" i="16"/>
  <c r="C243" i="16"/>
  <c r="E244" i="16"/>
  <c r="P156" i="18"/>
  <c r="E217" i="16"/>
  <c r="E228" i="16"/>
  <c r="C228" i="16"/>
  <c r="E198" i="16"/>
  <c r="C202" i="16"/>
  <c r="D193" i="16"/>
  <c r="C193" i="16"/>
  <c r="D204" i="16"/>
  <c r="C204" i="16"/>
  <c r="C189" i="16"/>
  <c r="D189" i="16"/>
  <c r="D190" i="16"/>
  <c r="C190" i="16"/>
  <c r="C198" i="16"/>
  <c r="D198" i="16"/>
  <c r="D199" i="16"/>
  <c r="C199" i="16"/>
  <c r="R101" i="18"/>
  <c r="I128" i="18"/>
  <c r="K168" i="16"/>
  <c r="C227" i="16"/>
  <c r="H168" i="16"/>
  <c r="P157" i="18"/>
  <c r="O129" i="18"/>
  <c r="I106" i="18"/>
  <c r="N120" i="18"/>
  <c r="R111" i="18"/>
  <c r="I150" i="18"/>
  <c r="J155" i="18"/>
  <c r="S150" i="18"/>
  <c r="O112" i="18"/>
  <c r="K98" i="18"/>
  <c r="H97" i="18"/>
  <c r="H119" i="18"/>
  <c r="C216" i="16"/>
  <c r="C217" i="16"/>
  <c r="I122" i="18"/>
  <c r="D200" i="16"/>
  <c r="M180" i="16"/>
  <c r="M247" i="16" s="1"/>
  <c r="M261" i="16" s="1"/>
  <c r="D182" i="16"/>
  <c r="O119" i="18"/>
  <c r="K129" i="18"/>
  <c r="S110" i="18"/>
  <c r="P108" i="18"/>
  <c r="O105" i="18"/>
  <c r="L117" i="18"/>
  <c r="O98" i="18"/>
  <c r="K155" i="18"/>
  <c r="L98" i="18"/>
  <c r="P117" i="18"/>
  <c r="Q119" i="18"/>
  <c r="S147" i="18"/>
  <c r="D196" i="16"/>
  <c r="Q241" i="16"/>
  <c r="E241" i="16" s="1"/>
  <c r="I112" i="18"/>
  <c r="H120" i="18"/>
  <c r="O180" i="16"/>
  <c r="O247" i="16" s="1"/>
  <c r="O261" i="16" s="1"/>
  <c r="R122" i="18"/>
  <c r="G142" i="18"/>
  <c r="C141" i="18"/>
  <c r="G58" i="19" s="1"/>
  <c r="H58" i="19" s="1"/>
  <c r="I58" i="19" s="1"/>
  <c r="J58" i="19" s="1"/>
  <c r="Q117" i="18"/>
  <c r="H129" i="18"/>
  <c r="P120" i="18"/>
  <c r="Q111" i="18"/>
  <c r="L119" i="18"/>
  <c r="R129" i="18"/>
  <c r="L157" i="18"/>
  <c r="O110" i="18"/>
  <c r="I114" i="18"/>
  <c r="Q99" i="18"/>
  <c r="K145" i="18"/>
  <c r="I101" i="18"/>
  <c r="G139" i="18"/>
  <c r="O137" i="18"/>
  <c r="P121" i="18"/>
  <c r="N156" i="18"/>
  <c r="Q110" i="18"/>
  <c r="C219" i="16"/>
  <c r="H235" i="16"/>
  <c r="H147" i="18" s="1"/>
  <c r="H167" i="16"/>
  <c r="P93" i="18"/>
  <c r="C115" i="18"/>
  <c r="G32" i="19" s="1"/>
  <c r="H32" i="19" s="1"/>
  <c r="I32" i="19" s="1"/>
  <c r="J32" i="19" s="1"/>
  <c r="P155" i="18"/>
  <c r="O128" i="18"/>
  <c r="S129" i="18"/>
  <c r="O102" i="18"/>
  <c r="I121" i="18"/>
  <c r="O111" i="18"/>
  <c r="I154" i="18"/>
  <c r="J110" i="18"/>
  <c r="J153" i="18"/>
  <c r="J111" i="18"/>
  <c r="D210" i="16"/>
  <c r="D217" i="16"/>
  <c r="J93" i="18"/>
  <c r="D238" i="16"/>
  <c r="I129" i="18"/>
  <c r="Q108" i="18"/>
  <c r="N131" i="18"/>
  <c r="R153" i="18"/>
  <c r="J137" i="18"/>
  <c r="O108" i="18"/>
  <c r="Q131" i="18"/>
  <c r="J98" i="18"/>
  <c r="J114" i="18"/>
  <c r="I99" i="18"/>
  <c r="N106" i="18"/>
  <c r="O99" i="18"/>
  <c r="P140" i="18"/>
  <c r="P116" i="18"/>
  <c r="K99" i="18"/>
  <c r="H108" i="18"/>
  <c r="P236" i="16"/>
  <c r="E236" i="16" s="1"/>
  <c r="J167" i="16"/>
  <c r="I167" i="16"/>
  <c r="H110" i="18"/>
  <c r="I100" i="18"/>
  <c r="K169" i="16"/>
  <c r="J129" i="18"/>
  <c r="Q112" i="18"/>
  <c r="P114" i="18"/>
  <c r="H111" i="18"/>
  <c r="H112" i="18"/>
  <c r="O101" i="18"/>
  <c r="I153" i="18"/>
  <c r="O131" i="18"/>
  <c r="R149" i="18"/>
  <c r="H143" i="18"/>
  <c r="J156" i="18"/>
  <c r="H114" i="18"/>
  <c r="I110" i="18"/>
  <c r="M101" i="18"/>
  <c r="N122" i="18"/>
  <c r="H117" i="18"/>
  <c r="C233" i="16"/>
  <c r="F128" i="18"/>
  <c r="O145" i="18"/>
  <c r="N97" i="18"/>
  <c r="N153" i="18"/>
  <c r="H155" i="18"/>
  <c r="K111" i="18"/>
  <c r="I98" i="18"/>
  <c r="P131" i="18"/>
  <c r="Q102" i="18"/>
  <c r="L111" i="18"/>
  <c r="F145" i="18"/>
  <c r="F151" i="18"/>
  <c r="D233" i="16"/>
  <c r="C239" i="16"/>
  <c r="G122" i="18"/>
  <c r="D188" i="16"/>
  <c r="C209" i="16"/>
  <c r="G128" i="18"/>
  <c r="D209" i="16"/>
  <c r="D202" i="16"/>
  <c r="C210" i="16"/>
  <c r="D118" i="18"/>
  <c r="D242" i="16"/>
  <c r="C242" i="16"/>
  <c r="F154" i="18"/>
  <c r="G119" i="18"/>
  <c r="F108" i="18"/>
  <c r="D237" i="16"/>
  <c r="F97" i="18"/>
  <c r="C185" i="16"/>
  <c r="D185" i="16"/>
  <c r="C192" i="16"/>
  <c r="D192" i="16"/>
  <c r="D187" i="16"/>
  <c r="C187" i="16"/>
  <c r="C245" i="16"/>
  <c r="D245" i="16"/>
  <c r="D241" i="16"/>
  <c r="D186" i="16"/>
  <c r="C186" i="16"/>
  <c r="C205" i="16"/>
  <c r="D205" i="16"/>
  <c r="D207" i="16"/>
  <c r="C207" i="16"/>
  <c r="D231" i="16"/>
  <c r="C231" i="16"/>
  <c r="F148" i="18"/>
  <c r="D236" i="16"/>
  <c r="D219" i="16"/>
  <c r="C237" i="16"/>
  <c r="F131" i="18"/>
  <c r="C118" i="18"/>
  <c r="G35" i="19" s="1"/>
  <c r="H35" i="19" s="1"/>
  <c r="I35" i="19" s="1"/>
  <c r="J35" i="19" s="1"/>
  <c r="F230" i="16"/>
  <c r="F142" i="18" s="1"/>
  <c r="C208" i="16"/>
  <c r="D208" i="16"/>
  <c r="C188" i="16"/>
  <c r="G167" i="16"/>
  <c r="C244" i="16"/>
  <c r="G149" i="18"/>
  <c r="G169" i="16"/>
  <c r="F157" i="18"/>
  <c r="G100" i="18"/>
  <c r="F169" i="16"/>
  <c r="G131" i="18"/>
  <c r="C196" i="16"/>
  <c r="F153" i="18"/>
  <c r="F98" i="18"/>
  <c r="E244" i="17"/>
  <c r="L168" i="17"/>
  <c r="E237" i="17"/>
  <c r="R128" i="18"/>
  <c r="E216" i="17"/>
  <c r="P149" i="18"/>
  <c r="E209" i="17"/>
  <c r="E192" i="17"/>
  <c r="E104" i="18" s="1"/>
  <c r="E231" i="17"/>
  <c r="P143" i="18"/>
  <c r="D242" i="17"/>
  <c r="E228" i="17"/>
  <c r="E233" i="17"/>
  <c r="E204" i="17"/>
  <c r="Q116" i="18"/>
  <c r="M139" i="18"/>
  <c r="E227" i="17"/>
  <c r="E185" i="17"/>
  <c r="C185" i="17"/>
  <c r="L252" i="17"/>
  <c r="E187" i="17"/>
  <c r="D235" i="17"/>
  <c r="D236" i="17"/>
  <c r="D182" i="17"/>
  <c r="D237" i="17"/>
  <c r="D199" i="17"/>
  <c r="I111" i="18"/>
  <c r="C199" i="17"/>
  <c r="R117" i="18"/>
  <c r="E205" i="17"/>
  <c r="C204" i="17"/>
  <c r="D204" i="17"/>
  <c r="I116" i="18"/>
  <c r="Q152" i="18"/>
  <c r="E240" i="17"/>
  <c r="D189" i="17"/>
  <c r="H101" i="18"/>
  <c r="P98" i="18"/>
  <c r="E186" i="17"/>
  <c r="R105" i="18"/>
  <c r="E193" i="17"/>
  <c r="H121" i="18"/>
  <c r="D209" i="17"/>
  <c r="C209" i="17"/>
  <c r="M112" i="18"/>
  <c r="E200" i="17"/>
  <c r="P102" i="18"/>
  <c r="E190" i="17"/>
  <c r="C190" i="17"/>
  <c r="E198" i="17"/>
  <c r="P110" i="18"/>
  <c r="M155" i="18"/>
  <c r="E243" i="17"/>
  <c r="C208" i="17"/>
  <c r="D208" i="17"/>
  <c r="I120" i="18"/>
  <c r="P142" i="18"/>
  <c r="E230" i="17"/>
  <c r="E142" i="18" s="1"/>
  <c r="M106" i="18"/>
  <c r="E194" i="17"/>
  <c r="E106" i="18" s="1"/>
  <c r="E219" i="17"/>
  <c r="E217" i="17"/>
  <c r="C196" i="17"/>
  <c r="D196" i="17"/>
  <c r="I108" i="18"/>
  <c r="R154" i="18"/>
  <c r="E242" i="17"/>
  <c r="J131" i="18"/>
  <c r="D219" i="17"/>
  <c r="E188" i="17"/>
  <c r="R100" i="18"/>
  <c r="E207" i="17"/>
  <c r="P119" i="18"/>
  <c r="E225" i="17"/>
  <c r="P137" i="18"/>
  <c r="E189" i="17"/>
  <c r="P101" i="18"/>
  <c r="E238" i="17"/>
  <c r="Q150" i="18"/>
  <c r="I156" i="18"/>
  <c r="D244" i="17"/>
  <c r="C244" i="17"/>
  <c r="H140" i="18"/>
  <c r="C228" i="17"/>
  <c r="C186" i="17"/>
  <c r="M120" i="18"/>
  <c r="E208" i="17"/>
  <c r="M148" i="18"/>
  <c r="C236" i="17"/>
  <c r="E236" i="17"/>
  <c r="E241" i="17"/>
  <c r="P153" i="18"/>
  <c r="I155" i="18"/>
  <c r="D243" i="17"/>
  <c r="C243" i="17"/>
  <c r="C226" i="17"/>
  <c r="D190" i="17"/>
  <c r="P147" i="18"/>
  <c r="Q129" i="18"/>
  <c r="E199" i="17"/>
  <c r="E196" i="17"/>
  <c r="C242" i="17"/>
  <c r="D185" i="17"/>
  <c r="C235" i="17"/>
  <c r="E239" i="17"/>
  <c r="E151" i="18" s="1"/>
  <c r="M104" i="18"/>
  <c r="D226" i="17"/>
  <c r="C219" i="17"/>
  <c r="C200" i="17"/>
  <c r="G98" i="18"/>
  <c r="D200" i="17"/>
  <c r="D241" i="17"/>
  <c r="D202" i="17"/>
  <c r="D245" i="17"/>
  <c r="D188" i="17"/>
  <c r="O149" i="18"/>
  <c r="C241" i="17"/>
  <c r="D186" i="17"/>
  <c r="E182" i="17"/>
  <c r="D233" i="17"/>
  <c r="C245" i="17"/>
  <c r="G97" i="18"/>
  <c r="H102" i="18"/>
  <c r="E202" i="17"/>
  <c r="C239" i="17"/>
  <c r="D239" i="17"/>
  <c r="C233" i="17"/>
  <c r="C202" i="17"/>
  <c r="E226" i="17"/>
  <c r="C237" i="17"/>
  <c r="E245" i="17"/>
  <c r="C188" i="17"/>
  <c r="D228" i="17"/>
  <c r="D140" i="18" s="1"/>
  <c r="D216" i="17"/>
  <c r="C182" i="17"/>
  <c r="C238" i="17"/>
  <c r="C189" i="17"/>
  <c r="C225" i="17"/>
  <c r="G101" i="18"/>
  <c r="G137" i="18"/>
  <c r="G150" i="18"/>
  <c r="C240" i="17"/>
  <c r="D238" i="17"/>
  <c r="D225" i="17"/>
  <c r="D240" i="17"/>
  <c r="G94" i="18"/>
  <c r="C217" i="17"/>
  <c r="D217" i="17"/>
  <c r="F129" i="18"/>
  <c r="D192" i="17"/>
  <c r="C192" i="17"/>
  <c r="F104" i="18"/>
  <c r="C216" i="17"/>
  <c r="C187" i="17"/>
  <c r="D187" i="17"/>
  <c r="F99" i="18"/>
  <c r="C230" i="17"/>
  <c r="D230" i="17"/>
  <c r="D193" i="17"/>
  <c r="F105" i="18"/>
  <c r="C193" i="17"/>
  <c r="C227" i="17"/>
  <c r="D227" i="17"/>
  <c r="F139" i="18"/>
  <c r="C207" i="17"/>
  <c r="F119" i="18"/>
  <c r="D207" i="17"/>
  <c r="F106" i="18"/>
  <c r="C194" i="17"/>
  <c r="D194" i="17"/>
  <c r="D198" i="17"/>
  <c r="C198" i="17"/>
  <c r="F110" i="18"/>
  <c r="C231" i="17"/>
  <c r="F143" i="18"/>
  <c r="D231" i="17"/>
  <c r="C205" i="17"/>
  <c r="D205" i="17"/>
  <c r="F117" i="18"/>
  <c r="E52" i="22"/>
  <c r="E60" i="22"/>
  <c r="F74" i="30"/>
  <c r="J74" i="30"/>
  <c r="K74" i="30"/>
  <c r="P74" i="30"/>
  <c r="R74" i="30"/>
  <c r="L74" i="30"/>
  <c r="O74" i="30"/>
  <c r="C9" i="27"/>
  <c r="G74" i="30"/>
  <c r="M74" i="30"/>
  <c r="N74" i="30"/>
  <c r="D72" i="22"/>
  <c r="D125" i="22" s="1"/>
  <c r="I74" i="30"/>
  <c r="S74" i="30"/>
  <c r="Q74" i="30"/>
  <c r="E72" i="22"/>
  <c r="E125" i="22" s="1"/>
  <c r="H74" i="30"/>
  <c r="C72" i="22"/>
  <c r="C125" i="22" s="1"/>
  <c r="C122" i="24"/>
  <c r="E10" i="28"/>
  <c r="E123" i="28"/>
  <c r="E127" i="28"/>
  <c r="C10" i="28"/>
  <c r="C123" i="28"/>
  <c r="C127" i="28"/>
  <c r="D123" i="28"/>
  <c r="D127" i="28"/>
  <c r="E123" i="27"/>
  <c r="E127" i="27"/>
  <c r="D10" i="27"/>
  <c r="D123" i="27"/>
  <c r="D127" i="27"/>
  <c r="C10" i="27"/>
  <c r="C123" i="27"/>
  <c r="C127" i="27"/>
  <c r="D127" i="26"/>
  <c r="D123" i="26"/>
  <c r="E10" i="26"/>
  <c r="E123" i="26"/>
  <c r="E127" i="26"/>
  <c r="C127" i="26"/>
  <c r="C123" i="26"/>
  <c r="D10" i="25"/>
  <c r="D123" i="25"/>
  <c r="D127" i="25"/>
  <c r="E10" i="25"/>
  <c r="E123" i="25"/>
  <c r="E127" i="25"/>
  <c r="C127" i="25"/>
  <c r="C123" i="25"/>
  <c r="C10" i="23"/>
  <c r="C127" i="23"/>
  <c r="C123" i="23"/>
  <c r="E10" i="23"/>
  <c r="E123" i="23"/>
  <c r="E127" i="23"/>
  <c r="D123" i="23"/>
  <c r="D127" i="23"/>
  <c r="C126" i="24"/>
  <c r="E122" i="24"/>
  <c r="E126" i="24"/>
  <c r="D122" i="24"/>
  <c r="D126" i="24"/>
  <c r="E10" i="24"/>
  <c r="E9" i="24"/>
  <c r="B69" i="33" s="1"/>
  <c r="D9" i="27"/>
  <c r="C73" i="33" s="1"/>
  <c r="D9" i="28"/>
  <c r="C74" i="33" s="1"/>
  <c r="C9" i="26"/>
  <c r="E9" i="26"/>
  <c r="B72" i="33" s="1"/>
  <c r="D36" i="24"/>
  <c r="D50" i="24"/>
  <c r="D12" i="24"/>
  <c r="D42" i="24"/>
  <c r="D14" i="24"/>
  <c r="D43" i="24"/>
  <c r="D32" i="24"/>
  <c r="D30" i="24"/>
  <c r="D27" i="24"/>
  <c r="D18" i="24"/>
  <c r="D39" i="24"/>
  <c r="D24" i="24"/>
  <c r="D26" i="24"/>
  <c r="D23" i="24"/>
  <c r="D33" i="24"/>
  <c r="D17" i="24"/>
  <c r="D21" i="24"/>
  <c r="D40" i="24"/>
  <c r="D44" i="24"/>
  <c r="D38" i="24"/>
  <c r="D47" i="24"/>
  <c r="D13" i="24"/>
  <c r="D41" i="24"/>
  <c r="D11" i="24"/>
  <c r="D48" i="24"/>
  <c r="D49" i="24"/>
  <c r="D45" i="24"/>
  <c r="D25" i="24"/>
  <c r="D35" i="24"/>
  <c r="D19" i="24"/>
  <c r="D46" i="24"/>
  <c r="D34" i="24"/>
  <c r="D37" i="24"/>
  <c r="D15" i="24"/>
  <c r="D22" i="24"/>
  <c r="D16" i="24"/>
  <c r="D31" i="24"/>
  <c r="D20" i="24"/>
  <c r="C9" i="28"/>
  <c r="D16" i="26"/>
  <c r="D22" i="26"/>
  <c r="D27" i="26"/>
  <c r="D17" i="26"/>
  <c r="D13" i="26"/>
  <c r="D31" i="26"/>
  <c r="D23" i="26"/>
  <c r="D47" i="26"/>
  <c r="D50" i="26"/>
  <c r="D38" i="26"/>
  <c r="D34" i="26"/>
  <c r="D26" i="26"/>
  <c r="D19" i="26"/>
  <c r="D21" i="26"/>
  <c r="D43" i="26"/>
  <c r="D35" i="26"/>
  <c r="D11" i="26"/>
  <c r="D49" i="26"/>
  <c r="D48" i="26"/>
  <c r="D41" i="26"/>
  <c r="D18" i="26"/>
  <c r="D42" i="26"/>
  <c r="D33" i="26"/>
  <c r="D39" i="26"/>
  <c r="D20" i="26"/>
  <c r="D40" i="26"/>
  <c r="D45" i="26"/>
  <c r="D36" i="26"/>
  <c r="D37" i="26"/>
  <c r="D32" i="26"/>
  <c r="D46" i="26"/>
  <c r="D24" i="26"/>
  <c r="D15" i="26"/>
  <c r="D14" i="26"/>
  <c r="D25" i="26"/>
  <c r="D44" i="26"/>
  <c r="D12" i="26"/>
  <c r="D38" i="25"/>
  <c r="D24" i="25"/>
  <c r="D25" i="25"/>
  <c r="D20" i="25"/>
  <c r="D32" i="25"/>
  <c r="D30" i="25"/>
  <c r="D21" i="25"/>
  <c r="D19" i="25"/>
  <c r="D17" i="25"/>
  <c r="D23" i="25"/>
  <c r="D48" i="25"/>
  <c r="D39" i="25"/>
  <c r="D18" i="25"/>
  <c r="D49" i="25"/>
  <c r="D34" i="25"/>
  <c r="D26" i="25"/>
  <c r="D50" i="25"/>
  <c r="D35" i="25"/>
  <c r="D13" i="25"/>
  <c r="D46" i="25"/>
  <c r="D14" i="25"/>
  <c r="D44" i="25"/>
  <c r="D45" i="25"/>
  <c r="D15" i="25"/>
  <c r="D37" i="25"/>
  <c r="D33" i="25"/>
  <c r="D16" i="25"/>
  <c r="D43" i="25"/>
  <c r="D41" i="25"/>
  <c r="D22" i="25"/>
  <c r="D36" i="25"/>
  <c r="D12" i="25"/>
  <c r="D42" i="25"/>
  <c r="D47" i="25"/>
  <c r="D11" i="25"/>
  <c r="D40" i="25"/>
  <c r="D31" i="25"/>
  <c r="D10" i="24"/>
  <c r="D40" i="23"/>
  <c r="D43" i="23"/>
  <c r="D36" i="23"/>
  <c r="D35" i="23"/>
  <c r="D13" i="23"/>
  <c r="D14" i="23"/>
  <c r="D27" i="23"/>
  <c r="D18" i="23"/>
  <c r="D34" i="23"/>
  <c r="D42" i="23"/>
  <c r="D26" i="23"/>
  <c r="D11" i="23"/>
  <c r="D25" i="23"/>
  <c r="D45" i="23"/>
  <c r="D38" i="23"/>
  <c r="D32" i="23"/>
  <c r="D31" i="23"/>
  <c r="D12" i="23"/>
  <c r="D47" i="23"/>
  <c r="D37" i="23"/>
  <c r="D33" i="23"/>
  <c r="D48" i="23"/>
  <c r="D21" i="23"/>
  <c r="D50" i="23"/>
  <c r="D15" i="23"/>
  <c r="D17" i="23"/>
  <c r="D46" i="23"/>
  <c r="D22" i="23"/>
  <c r="D16" i="23"/>
  <c r="D20" i="23"/>
  <c r="D39" i="23"/>
  <c r="D19" i="23"/>
  <c r="D44" i="23"/>
  <c r="D24" i="23"/>
  <c r="D30" i="23"/>
  <c r="D23" i="23"/>
  <c r="D49" i="23"/>
  <c r="D41" i="23"/>
  <c r="D49" i="28"/>
  <c r="D38" i="28"/>
  <c r="D24" i="28"/>
  <c r="D14" i="28"/>
  <c r="D50" i="28"/>
  <c r="D39" i="28"/>
  <c r="D35" i="28"/>
  <c r="D26" i="28"/>
  <c r="D25" i="28"/>
  <c r="D16" i="28"/>
  <c r="D45" i="28"/>
  <c r="D41" i="28"/>
  <c r="D20" i="28"/>
  <c r="D40" i="28"/>
  <c r="D46" i="28"/>
  <c r="D22" i="28"/>
  <c r="D37" i="28"/>
  <c r="D47" i="28"/>
  <c r="D43" i="28"/>
  <c r="D17" i="28"/>
  <c r="D36" i="28"/>
  <c r="D44" i="28"/>
  <c r="D23" i="28"/>
  <c r="D11" i="28"/>
  <c r="D18" i="28"/>
  <c r="D12" i="28"/>
  <c r="D19" i="28"/>
  <c r="D33" i="28"/>
  <c r="D21" i="28"/>
  <c r="D15" i="28"/>
  <c r="D13" i="28"/>
  <c r="D42" i="28"/>
  <c r="D48" i="28"/>
  <c r="D34" i="28"/>
  <c r="D45" i="27"/>
  <c r="D38" i="27"/>
  <c r="D20" i="27"/>
  <c r="D39" i="27"/>
  <c r="D46" i="27"/>
  <c r="D25" i="27"/>
  <c r="D26" i="27"/>
  <c r="D35" i="27"/>
  <c r="D14" i="27"/>
  <c r="D33" i="27"/>
  <c r="D48" i="27"/>
  <c r="D27" i="27"/>
  <c r="D47" i="27"/>
  <c r="D41" i="27"/>
  <c r="D13" i="27"/>
  <c r="D24" i="27"/>
  <c r="D18" i="27"/>
  <c r="D32" i="27"/>
  <c r="D31" i="27"/>
  <c r="D11" i="27"/>
  <c r="D44" i="27"/>
  <c r="D43" i="27"/>
  <c r="D50" i="27"/>
  <c r="D34" i="27"/>
  <c r="D21" i="27"/>
  <c r="D17" i="27"/>
  <c r="D16" i="27"/>
  <c r="D40" i="27"/>
  <c r="D15" i="27"/>
  <c r="D23" i="27"/>
  <c r="D37" i="27"/>
  <c r="D12" i="27"/>
  <c r="D36" i="27"/>
  <c r="D22" i="27"/>
  <c r="D42" i="27"/>
  <c r="D19" i="27"/>
  <c r="D49" i="27"/>
  <c r="D10" i="23"/>
  <c r="D10" i="26"/>
  <c r="D10" i="28"/>
  <c r="C25" i="25"/>
  <c r="C16" i="25"/>
  <c r="C50" i="25"/>
  <c r="C37" i="25"/>
  <c r="C36" i="25"/>
  <c r="C30" i="25"/>
  <c r="C35" i="25"/>
  <c r="C13" i="25"/>
  <c r="C49" i="25"/>
  <c r="C21" i="25"/>
  <c r="C44" i="25"/>
  <c r="C17" i="25"/>
  <c r="C26" i="25"/>
  <c r="C43" i="25"/>
  <c r="C42" i="25"/>
  <c r="C34" i="25"/>
  <c r="C11" i="25"/>
  <c r="C15" i="25"/>
  <c r="C32" i="25"/>
  <c r="C38" i="25"/>
  <c r="C18" i="25"/>
  <c r="C47" i="25"/>
  <c r="C41" i="25"/>
  <c r="C23" i="25"/>
  <c r="C20" i="25"/>
  <c r="C39" i="25"/>
  <c r="C19" i="25"/>
  <c r="C45" i="25"/>
  <c r="C46" i="25"/>
  <c r="C14" i="25"/>
  <c r="C24" i="25"/>
  <c r="C48" i="25"/>
  <c r="C33" i="25"/>
  <c r="C40" i="25"/>
  <c r="C12" i="25"/>
  <c r="C22" i="25"/>
  <c r="C31" i="25"/>
  <c r="C32" i="27"/>
  <c r="C46" i="27"/>
  <c r="C15" i="27"/>
  <c r="C40" i="27"/>
  <c r="C24" i="27"/>
  <c r="C34" i="27"/>
  <c r="C35" i="27"/>
  <c r="C33" i="27"/>
  <c r="C18" i="27"/>
  <c r="C38" i="27"/>
  <c r="C47" i="27"/>
  <c r="C42" i="27"/>
  <c r="C50" i="27"/>
  <c r="C23" i="27"/>
  <c r="C12" i="27"/>
  <c r="C11" i="27"/>
  <c r="C49" i="27"/>
  <c r="C36" i="27"/>
  <c r="C44" i="27"/>
  <c r="C48" i="27"/>
  <c r="C27" i="27"/>
  <c r="C43" i="27"/>
  <c r="C14" i="27"/>
  <c r="C25" i="27"/>
  <c r="C13" i="27"/>
  <c r="C37" i="27"/>
  <c r="C39" i="27"/>
  <c r="C26" i="27"/>
  <c r="C30" i="27"/>
  <c r="C17" i="27"/>
  <c r="C19" i="27"/>
  <c r="C20" i="27"/>
  <c r="C21" i="27"/>
  <c r="C41" i="27"/>
  <c r="C16" i="27"/>
  <c r="C45" i="27"/>
  <c r="C22" i="27"/>
  <c r="C31" i="27"/>
  <c r="C40" i="24"/>
  <c r="C26" i="24"/>
  <c r="C13" i="24"/>
  <c r="C18" i="24"/>
  <c r="C17" i="24"/>
  <c r="C22" i="24"/>
  <c r="C14" i="24"/>
  <c r="C24" i="24"/>
  <c r="C41" i="24"/>
  <c r="C16" i="24"/>
  <c r="C49" i="24"/>
  <c r="C38" i="24"/>
  <c r="C35" i="24"/>
  <c r="C42" i="24"/>
  <c r="C34" i="24"/>
  <c r="C15" i="24"/>
  <c r="C36" i="24"/>
  <c r="C47" i="24"/>
  <c r="C11" i="24"/>
  <c r="C45" i="24"/>
  <c r="C33" i="24"/>
  <c r="C50" i="24"/>
  <c r="C43" i="24"/>
  <c r="C37" i="24"/>
  <c r="C27" i="24"/>
  <c r="C25" i="24"/>
  <c r="C19" i="24"/>
  <c r="C39" i="24"/>
  <c r="C23" i="24"/>
  <c r="C12" i="24"/>
  <c r="C21" i="24"/>
  <c r="C30" i="24"/>
  <c r="C32" i="24"/>
  <c r="C44" i="24"/>
  <c r="C46" i="24"/>
  <c r="C48" i="24"/>
  <c r="C20" i="24"/>
  <c r="C31" i="24"/>
  <c r="C10" i="24"/>
  <c r="E9" i="25"/>
  <c r="B71" i="33" s="1"/>
  <c r="C15" i="23"/>
  <c r="C45" i="23"/>
  <c r="C22" i="23"/>
  <c r="C13" i="23"/>
  <c r="C37" i="23"/>
  <c r="C33" i="23"/>
  <c r="C32" i="23"/>
  <c r="C47" i="23"/>
  <c r="C11" i="23"/>
  <c r="C31" i="23"/>
  <c r="C46" i="23"/>
  <c r="C18" i="23"/>
  <c r="C43" i="23"/>
  <c r="C49" i="23"/>
  <c r="C20" i="23"/>
  <c r="C42" i="23"/>
  <c r="C25" i="23"/>
  <c r="C38" i="23"/>
  <c r="C23" i="23"/>
  <c r="C19" i="23"/>
  <c r="C14" i="23"/>
  <c r="C48" i="23"/>
  <c r="C21" i="23"/>
  <c r="C24" i="23"/>
  <c r="C16" i="23"/>
  <c r="C41" i="23"/>
  <c r="C35" i="23"/>
  <c r="C44" i="23"/>
  <c r="C36" i="23"/>
  <c r="C17" i="23"/>
  <c r="C27" i="23"/>
  <c r="C34" i="23"/>
  <c r="C50" i="23"/>
  <c r="C30" i="23"/>
  <c r="C39" i="23"/>
  <c r="C40" i="23"/>
  <c r="C26" i="23"/>
  <c r="C12" i="23"/>
  <c r="C9" i="25"/>
  <c r="C10" i="25"/>
  <c r="C46" i="26"/>
  <c r="C38" i="26"/>
  <c r="C33" i="26"/>
  <c r="C17" i="26"/>
  <c r="C47" i="26"/>
  <c r="C25" i="26"/>
  <c r="C42" i="26"/>
  <c r="C14" i="26"/>
  <c r="C19" i="26"/>
  <c r="C45" i="26"/>
  <c r="C43" i="26"/>
  <c r="C11" i="26"/>
  <c r="C24" i="26"/>
  <c r="C48" i="26"/>
  <c r="C49" i="26"/>
  <c r="C50" i="26"/>
  <c r="C15" i="26"/>
  <c r="C12" i="26"/>
  <c r="C40" i="26"/>
  <c r="C27" i="26"/>
  <c r="C35" i="26"/>
  <c r="C32" i="26"/>
  <c r="C23" i="26"/>
  <c r="C36" i="26"/>
  <c r="C18" i="26"/>
  <c r="C13" i="26"/>
  <c r="C20" i="26"/>
  <c r="C44" i="26"/>
  <c r="C34" i="26"/>
  <c r="C26" i="26"/>
  <c r="C37" i="26"/>
  <c r="C39" i="26"/>
  <c r="C21" i="26"/>
  <c r="C41" i="26"/>
  <c r="C22" i="26"/>
  <c r="C16" i="26"/>
  <c r="C31" i="26"/>
  <c r="C45" i="28"/>
  <c r="C16" i="28"/>
  <c r="C14" i="28"/>
  <c r="C40" i="28"/>
  <c r="C25" i="28"/>
  <c r="C46" i="28"/>
  <c r="C50" i="28"/>
  <c r="C26" i="28"/>
  <c r="C33" i="28"/>
  <c r="C48" i="28"/>
  <c r="C15" i="28"/>
  <c r="C37" i="28"/>
  <c r="C39" i="28"/>
  <c r="C41" i="28"/>
  <c r="C20" i="28"/>
  <c r="C13" i="28"/>
  <c r="C24" i="28"/>
  <c r="C47" i="28"/>
  <c r="C32" i="28"/>
  <c r="C23" i="28"/>
  <c r="C43" i="28"/>
  <c r="C36" i="28"/>
  <c r="C19" i="28"/>
  <c r="C38" i="28"/>
  <c r="C35" i="28"/>
  <c r="C12" i="28"/>
  <c r="C34" i="28"/>
  <c r="C11" i="28"/>
  <c r="C18" i="28"/>
  <c r="C21" i="28"/>
  <c r="C22" i="28"/>
  <c r="C42" i="28"/>
  <c r="C49" i="28"/>
  <c r="C44" i="28"/>
  <c r="C17" i="28"/>
  <c r="C10" i="26"/>
  <c r="D9" i="26"/>
  <c r="C72" i="33" s="1"/>
  <c r="D9" i="25"/>
  <c r="C71" i="33" s="1"/>
  <c r="E9" i="27"/>
  <c r="B73" i="33" s="1"/>
  <c r="C9" i="23"/>
  <c r="D9" i="24"/>
  <c r="C69" i="33" s="1"/>
  <c r="D9" i="23"/>
  <c r="C70" i="33" s="1"/>
  <c r="C9" i="24"/>
  <c r="E24" i="25"/>
  <c r="E12" i="25"/>
  <c r="E43" i="25"/>
  <c r="E23" i="25"/>
  <c r="E15" i="25"/>
  <c r="E48" i="25"/>
  <c r="E41" i="25"/>
  <c r="E47" i="25"/>
  <c r="E22" i="25"/>
  <c r="E34" i="25"/>
  <c r="E19" i="25"/>
  <c r="E21" i="25"/>
  <c r="E46" i="25"/>
  <c r="E18" i="25"/>
  <c r="E31" i="25"/>
  <c r="E33" i="25"/>
  <c r="E36" i="25"/>
  <c r="E38" i="25"/>
  <c r="E45" i="25"/>
  <c r="E16" i="25"/>
  <c r="E44" i="25"/>
  <c r="E40" i="25"/>
  <c r="E11" i="25"/>
  <c r="E25" i="25"/>
  <c r="E49" i="25"/>
  <c r="E32" i="25"/>
  <c r="E35" i="25"/>
  <c r="E13" i="25"/>
  <c r="E20" i="25"/>
  <c r="E26" i="25"/>
  <c r="E17" i="25"/>
  <c r="E50" i="25"/>
  <c r="E42" i="25"/>
  <c r="E37" i="25"/>
  <c r="E39" i="25"/>
  <c r="E14" i="25"/>
  <c r="E14" i="28"/>
  <c r="E50" i="28"/>
  <c r="E39" i="28"/>
  <c r="E36" i="28"/>
  <c r="E40" i="28"/>
  <c r="E27" i="28"/>
  <c r="E26" i="28"/>
  <c r="E42" i="28"/>
  <c r="E38" i="28"/>
  <c r="E47" i="28"/>
  <c r="E15" i="28"/>
  <c r="E11" i="28"/>
  <c r="E13" i="28"/>
  <c r="E43" i="28"/>
  <c r="E12" i="28"/>
  <c r="E41" i="28"/>
  <c r="E37" i="28"/>
  <c r="E16" i="28"/>
  <c r="E17" i="28"/>
  <c r="E18" i="28"/>
  <c r="E35" i="28"/>
  <c r="E21" i="28"/>
  <c r="E45" i="28"/>
  <c r="E23" i="28"/>
  <c r="E19" i="28"/>
  <c r="E20" i="28"/>
  <c r="E49" i="28"/>
  <c r="E48" i="28"/>
  <c r="E44" i="28"/>
  <c r="E34" i="28"/>
  <c r="E24" i="28"/>
  <c r="E46" i="28"/>
  <c r="E25" i="28"/>
  <c r="E22" i="28"/>
  <c r="E15" i="24"/>
  <c r="E41" i="24"/>
  <c r="E26" i="24"/>
  <c r="E42" i="24"/>
  <c r="E22" i="24"/>
  <c r="E35" i="24"/>
  <c r="E24" i="24"/>
  <c r="E49" i="24"/>
  <c r="E25" i="24"/>
  <c r="E30" i="24"/>
  <c r="E43" i="24"/>
  <c r="E11" i="24"/>
  <c r="E48" i="24"/>
  <c r="E13" i="24"/>
  <c r="E47" i="24"/>
  <c r="E37" i="24"/>
  <c r="E19" i="24"/>
  <c r="E39" i="24"/>
  <c r="E44" i="24"/>
  <c r="E34" i="24"/>
  <c r="E18" i="24"/>
  <c r="E38" i="24"/>
  <c r="E50" i="24"/>
  <c r="E31" i="24"/>
  <c r="E21" i="24"/>
  <c r="E16" i="24"/>
  <c r="E17" i="24"/>
  <c r="E33" i="24"/>
  <c r="E12" i="24"/>
  <c r="E45" i="24"/>
  <c r="E46" i="24"/>
  <c r="E36" i="24"/>
  <c r="E40" i="24"/>
  <c r="E32" i="24"/>
  <c r="E14" i="24"/>
  <c r="E27" i="24"/>
  <c r="E23" i="24"/>
  <c r="E20" i="24"/>
  <c r="E37" i="23"/>
  <c r="E30" i="23"/>
  <c r="E17" i="23"/>
  <c r="E45" i="23"/>
  <c r="E20" i="23"/>
  <c r="E11" i="23"/>
  <c r="E48" i="23"/>
  <c r="E38" i="23"/>
  <c r="E33" i="23"/>
  <c r="E12" i="23"/>
  <c r="E15" i="23"/>
  <c r="E26" i="23"/>
  <c r="E23" i="23"/>
  <c r="E25" i="23"/>
  <c r="E46" i="23"/>
  <c r="E36" i="23"/>
  <c r="E40" i="23"/>
  <c r="E13" i="23"/>
  <c r="E43" i="23"/>
  <c r="E34" i="23"/>
  <c r="E14" i="23"/>
  <c r="E32" i="23"/>
  <c r="E50" i="23"/>
  <c r="E42" i="23"/>
  <c r="E18" i="23"/>
  <c r="E49" i="23"/>
  <c r="E21" i="23"/>
  <c r="E31" i="23"/>
  <c r="E35" i="23"/>
  <c r="E27" i="23"/>
  <c r="E39" i="23"/>
  <c r="E44" i="23"/>
  <c r="E19" i="23"/>
  <c r="E16" i="23"/>
  <c r="E41" i="23"/>
  <c r="E24" i="23"/>
  <c r="E47" i="23"/>
  <c r="E22" i="23"/>
  <c r="E40" i="27"/>
  <c r="E24" i="27"/>
  <c r="E46" i="27"/>
  <c r="E27" i="27"/>
  <c r="E31" i="27"/>
  <c r="E32" i="27"/>
  <c r="E20" i="27"/>
  <c r="E47" i="27"/>
  <c r="E43" i="27"/>
  <c r="E45" i="27"/>
  <c r="E26" i="27"/>
  <c r="E12" i="27"/>
  <c r="E25" i="27"/>
  <c r="E37" i="27"/>
  <c r="E11" i="27"/>
  <c r="E33" i="27"/>
  <c r="E39" i="27"/>
  <c r="E41" i="27"/>
  <c r="E42" i="27"/>
  <c r="E30" i="27"/>
  <c r="E15" i="27"/>
  <c r="E17" i="27"/>
  <c r="E19" i="27"/>
  <c r="E50" i="27"/>
  <c r="E22" i="27"/>
  <c r="E13" i="27"/>
  <c r="E36" i="27"/>
  <c r="E48" i="27"/>
  <c r="E21" i="27"/>
  <c r="E34" i="27"/>
  <c r="E14" i="27"/>
  <c r="E16" i="27"/>
  <c r="E23" i="27"/>
  <c r="E49" i="27"/>
  <c r="E35" i="27"/>
  <c r="E18" i="27"/>
  <c r="E38" i="27"/>
  <c r="E44" i="27"/>
  <c r="E35" i="26"/>
  <c r="E47" i="26"/>
  <c r="E19" i="26"/>
  <c r="E46" i="26"/>
  <c r="E26" i="26"/>
  <c r="E21" i="26"/>
  <c r="E38" i="26"/>
  <c r="E49" i="26"/>
  <c r="E42" i="26"/>
  <c r="E20" i="26"/>
  <c r="E44" i="26"/>
  <c r="E25" i="26"/>
  <c r="E15" i="26"/>
  <c r="E12" i="26"/>
  <c r="E18" i="26"/>
  <c r="E27" i="26"/>
  <c r="E32" i="26"/>
  <c r="E45" i="26"/>
  <c r="E36" i="26"/>
  <c r="E33" i="26"/>
  <c r="E13" i="26"/>
  <c r="E37" i="26"/>
  <c r="E17" i="26"/>
  <c r="E41" i="26"/>
  <c r="E11" i="26"/>
  <c r="E39" i="26"/>
  <c r="E22" i="26"/>
  <c r="E16" i="26"/>
  <c r="E14" i="26"/>
  <c r="E43" i="26"/>
  <c r="E34" i="26"/>
  <c r="E40" i="26"/>
  <c r="E50" i="26"/>
  <c r="E24" i="26"/>
  <c r="E48" i="26"/>
  <c r="E23" i="26"/>
  <c r="E10" i="27"/>
  <c r="E9" i="28"/>
  <c r="B74" i="33" s="1"/>
  <c r="E9" i="23"/>
  <c r="B70" i="33" s="1"/>
  <c r="AU386" i="2"/>
  <c r="M167" i="16"/>
  <c r="M159" i="16"/>
  <c r="M170" i="16" s="1"/>
  <c r="O159" i="16"/>
  <c r="O170" i="16" s="1"/>
  <c r="AW458" i="2"/>
  <c r="AW454" i="2"/>
  <c r="AW463" i="2" s="1"/>
  <c r="AU458" i="2"/>
  <c r="O167" i="16"/>
  <c r="AU454" i="2"/>
  <c r="AU463" i="2" s="1"/>
  <c r="AW386" i="2"/>
  <c r="E210" i="17"/>
  <c r="AV386" i="3"/>
  <c r="AV454" i="3"/>
  <c r="AV463" i="3" s="1"/>
  <c r="AV458" i="3"/>
  <c r="AP386" i="3"/>
  <c r="AP458" i="3"/>
  <c r="AP454" i="3"/>
  <c r="AP463" i="3" s="1"/>
  <c r="M259" i="16"/>
  <c r="E218" i="16"/>
  <c r="M218" i="17"/>
  <c r="M130" i="18" s="1"/>
  <c r="M168" i="17"/>
  <c r="Q234" i="17"/>
  <c r="Q253" i="17" s="1"/>
  <c r="Q169" i="17"/>
  <c r="S234" i="17"/>
  <c r="S253" i="17" s="1"/>
  <c r="S169" i="17"/>
  <c r="D218" i="16"/>
  <c r="C218" i="16"/>
  <c r="H234" i="17"/>
  <c r="H253" i="17" s="1"/>
  <c r="H169" i="17"/>
  <c r="N259" i="16"/>
  <c r="G218" i="17"/>
  <c r="G252" i="17" s="1"/>
  <c r="G168" i="17"/>
  <c r="N234" i="17"/>
  <c r="N253" i="17" s="1"/>
  <c r="N169" i="17"/>
  <c r="O218" i="17"/>
  <c r="O252" i="17" s="1"/>
  <c r="O168" i="17"/>
  <c r="BA386" i="3"/>
  <c r="BA454" i="3"/>
  <c r="BA463" i="3" s="1"/>
  <c r="BA458" i="3"/>
  <c r="AO386" i="3"/>
  <c r="AO454" i="3"/>
  <c r="AO463" i="3" s="1"/>
  <c r="AO458" i="3"/>
  <c r="AX386" i="3"/>
  <c r="AX454" i="3"/>
  <c r="AX463" i="3" s="1"/>
  <c r="AX458" i="3"/>
  <c r="R259" i="16"/>
  <c r="P122" i="18"/>
  <c r="N218" i="17"/>
  <c r="N252" i="17" s="1"/>
  <c r="N168" i="17"/>
  <c r="I218" i="17"/>
  <c r="I252" i="17" s="1"/>
  <c r="I168" i="17"/>
  <c r="O259" i="16"/>
  <c r="AN386" i="3"/>
  <c r="AN454" i="3"/>
  <c r="AN463" i="3" s="1"/>
  <c r="AN458" i="3"/>
  <c r="R234" i="17"/>
  <c r="R253" i="17" s="1"/>
  <c r="R169" i="17"/>
  <c r="H218" i="17"/>
  <c r="H252" i="17" s="1"/>
  <c r="H168" i="17"/>
  <c r="G259" i="16"/>
  <c r="N260" i="16"/>
  <c r="G260" i="16"/>
  <c r="R218" i="17"/>
  <c r="R252" i="17" s="1"/>
  <c r="R168" i="17"/>
  <c r="J218" i="17"/>
  <c r="J252" i="17" s="1"/>
  <c r="J168" i="17"/>
  <c r="P259" i="16"/>
  <c r="AZ386" i="3"/>
  <c r="AZ454" i="3"/>
  <c r="AZ463" i="3" s="1"/>
  <c r="AZ458" i="3"/>
  <c r="C181" i="17"/>
  <c r="D181" i="17"/>
  <c r="F93" i="18"/>
  <c r="L260" i="16"/>
  <c r="I260" i="16"/>
  <c r="P234" i="17"/>
  <c r="P253" i="17" s="1"/>
  <c r="P169" i="17"/>
  <c r="K260" i="16"/>
  <c r="S218" i="17"/>
  <c r="S252" i="17" s="1"/>
  <c r="S168" i="17"/>
  <c r="O234" i="17"/>
  <c r="O253" i="17" s="1"/>
  <c r="O169" i="17"/>
  <c r="Q218" i="17"/>
  <c r="Q252" i="17" s="1"/>
  <c r="Q168" i="17"/>
  <c r="Q259" i="16"/>
  <c r="K259" i="16"/>
  <c r="R260" i="16"/>
  <c r="F218" i="17"/>
  <c r="F168" i="17"/>
  <c r="M234" i="17"/>
  <c r="M146" i="18" s="1"/>
  <c r="M169" i="17"/>
  <c r="K234" i="17"/>
  <c r="K253" i="17" s="1"/>
  <c r="K169" i="17"/>
  <c r="P218" i="17"/>
  <c r="P252" i="17" s="1"/>
  <c r="P168" i="17"/>
  <c r="M260" i="16"/>
  <c r="E234" i="16"/>
  <c r="J234" i="17"/>
  <c r="J253" i="17" s="1"/>
  <c r="J169" i="17"/>
  <c r="K218" i="17"/>
  <c r="K252" i="17" s="1"/>
  <c r="K168" i="17"/>
  <c r="H259" i="16"/>
  <c r="AS386" i="3"/>
  <c r="AS458" i="3"/>
  <c r="AS454" i="3"/>
  <c r="AS463" i="3" s="1"/>
  <c r="O260" i="16"/>
  <c r="AR386" i="3"/>
  <c r="AR454" i="3"/>
  <c r="AR463" i="3" s="1"/>
  <c r="AR458" i="3"/>
  <c r="AW386" i="3"/>
  <c r="AW454" i="3"/>
  <c r="AW463" i="3" s="1"/>
  <c r="AW458" i="3"/>
  <c r="C210" i="17"/>
  <c r="D210" i="17"/>
  <c r="J260" i="16"/>
  <c r="F260" i="16"/>
  <c r="D234" i="16"/>
  <c r="C234" i="16"/>
  <c r="L169" i="17"/>
  <c r="L234" i="17"/>
  <c r="L253" i="17" s="1"/>
  <c r="I234" i="17"/>
  <c r="I253" i="17" s="1"/>
  <c r="I169" i="17"/>
  <c r="AU386" i="3"/>
  <c r="AU454" i="3"/>
  <c r="AU463" i="3" s="1"/>
  <c r="AU458" i="3"/>
  <c r="F122" i="18"/>
  <c r="AY386" i="3"/>
  <c r="AY454" i="3"/>
  <c r="AY463" i="3" s="1"/>
  <c r="AY458" i="3"/>
  <c r="S259" i="16"/>
  <c r="G234" i="17"/>
  <c r="G253" i="17" s="1"/>
  <c r="G169" i="17"/>
  <c r="J259" i="16"/>
  <c r="BB386" i="3"/>
  <c r="S91" i="17" s="1"/>
  <c r="BB454" i="3"/>
  <c r="BB463" i="3" s="1"/>
  <c r="BB458" i="3"/>
  <c r="L259" i="16"/>
  <c r="L130" i="18"/>
  <c r="F234" i="17"/>
  <c r="F169" i="17"/>
  <c r="E181" i="17"/>
  <c r="S260" i="16"/>
  <c r="AQ386" i="3"/>
  <c r="AQ458" i="3"/>
  <c r="AQ454" i="3"/>
  <c r="AQ463" i="3" s="1"/>
  <c r="AT386" i="3"/>
  <c r="AT454" i="3"/>
  <c r="AT463" i="3" s="1"/>
  <c r="AT458" i="3"/>
  <c r="I259" i="16"/>
  <c r="S180" i="16"/>
  <c r="S167" i="16"/>
  <c r="N180" i="16"/>
  <c r="N167" i="16"/>
  <c r="K180" i="16"/>
  <c r="K167" i="16"/>
  <c r="P180" i="16"/>
  <c r="P167" i="16"/>
  <c r="R180" i="16"/>
  <c r="R167" i="16"/>
  <c r="Q180" i="16"/>
  <c r="Q167" i="16"/>
  <c r="L180" i="16"/>
  <c r="L167" i="16"/>
  <c r="H180" i="16"/>
  <c r="I180" i="16"/>
  <c r="J180" i="16"/>
  <c r="N159" i="16"/>
  <c r="N170" i="16" s="1"/>
  <c r="Q159" i="16"/>
  <c r="Q170" i="16" s="1"/>
  <c r="L159" i="16"/>
  <c r="L170" i="16" s="1"/>
  <c r="P159" i="16"/>
  <c r="P170" i="16" s="1"/>
  <c r="R159" i="16"/>
  <c r="R170" i="16" s="1"/>
  <c r="S159" i="16"/>
  <c r="S170" i="16" s="1"/>
  <c r="K159" i="16"/>
  <c r="K170" i="16" s="1"/>
  <c r="H159" i="16"/>
  <c r="H170" i="16" s="1"/>
  <c r="J159" i="16"/>
  <c r="J170" i="16" s="1"/>
  <c r="I159" i="16"/>
  <c r="I170" i="16" s="1"/>
  <c r="J77" i="16"/>
  <c r="Q77" i="16"/>
  <c r="K77" i="16"/>
  <c r="AR386" i="2"/>
  <c r="I77" i="16"/>
  <c r="BB386" i="2"/>
  <c r="S91" i="16" s="1"/>
  <c r="S77" i="16"/>
  <c r="BA386" i="2"/>
  <c r="R77" i="16"/>
  <c r="AV386" i="2"/>
  <c r="M77" i="16"/>
  <c r="AX386" i="2"/>
  <c r="O77" i="16"/>
  <c r="AQ386" i="2"/>
  <c r="H77" i="16"/>
  <c r="AP386" i="2"/>
  <c r="G77" i="16"/>
  <c r="AY386" i="2"/>
  <c r="P77" i="16"/>
  <c r="AO386" i="2"/>
  <c r="F77" i="16"/>
  <c r="AZ454" i="2"/>
  <c r="AZ463" i="2" s="1"/>
  <c r="AZ386" i="2"/>
  <c r="AN454" i="2"/>
  <c r="AN463" i="2" s="1"/>
  <c r="AN386" i="2"/>
  <c r="AT454" i="2"/>
  <c r="AT463" i="2" s="1"/>
  <c r="AT386" i="2"/>
  <c r="AS458" i="2"/>
  <c r="AS386" i="2"/>
  <c r="AT458" i="2"/>
  <c r="AS454" i="2"/>
  <c r="AS463" i="2" s="1"/>
  <c r="AZ458" i="2"/>
  <c r="AN458" i="2"/>
  <c r="AQ454" i="2"/>
  <c r="AQ463" i="2" s="1"/>
  <c r="AQ458" i="2"/>
  <c r="AR454" i="2"/>
  <c r="AR463" i="2" s="1"/>
  <c r="AR458" i="2"/>
  <c r="BA454" i="2"/>
  <c r="BA463" i="2" s="1"/>
  <c r="BA458" i="2"/>
  <c r="AV458" i="2"/>
  <c r="AV454" i="2"/>
  <c r="AV463" i="2" s="1"/>
  <c r="BB458" i="2"/>
  <c r="BB454" i="2"/>
  <c r="BB463" i="2" s="1"/>
  <c r="AP454" i="2"/>
  <c r="AP463" i="2" s="1"/>
  <c r="AP458" i="2"/>
  <c r="AY454" i="2"/>
  <c r="AY463" i="2" s="1"/>
  <c r="AY458" i="2"/>
  <c r="AX454" i="2"/>
  <c r="AX463" i="2" s="1"/>
  <c r="AX458" i="2"/>
  <c r="AO454" i="2"/>
  <c r="AO463" i="2" s="1"/>
  <c r="AO458" i="2"/>
  <c r="O155" i="21" l="1"/>
  <c r="O153" i="21"/>
  <c r="G47" i="21"/>
  <c r="G43" i="21"/>
  <c r="O149" i="21"/>
  <c r="G48" i="21"/>
  <c r="O154" i="21"/>
  <c r="AO66" i="20"/>
  <c r="J66" i="20"/>
  <c r="J85" i="20" s="1"/>
  <c r="J104" i="20" s="1"/>
  <c r="AO71" i="20"/>
  <c r="J71" i="20"/>
  <c r="J90" i="20" s="1"/>
  <c r="J109" i="20" s="1"/>
  <c r="C60" i="22"/>
  <c r="AF109" i="20"/>
  <c r="AG109" i="20" s="1"/>
  <c r="AH109" i="20" s="1"/>
  <c r="AI109" i="20" s="1"/>
  <c r="AJ109" i="20" s="1"/>
  <c r="AK109" i="20" s="1"/>
  <c r="AL109" i="20" s="1"/>
  <c r="AM109" i="20" s="1"/>
  <c r="AN109" i="20" s="1"/>
  <c r="AO109" i="20" s="1"/>
  <c r="AF85" i="20"/>
  <c r="AG85" i="20" s="1"/>
  <c r="AH85" i="20" s="1"/>
  <c r="AI85" i="20" s="1"/>
  <c r="AJ85" i="20" s="1"/>
  <c r="AK85" i="20" s="1"/>
  <c r="AL85" i="20" s="1"/>
  <c r="AM85" i="20" s="1"/>
  <c r="AN85" i="20" s="1"/>
  <c r="AO85" i="20" s="1"/>
  <c r="AF90" i="20"/>
  <c r="AG90" i="20" s="1"/>
  <c r="AH90" i="20" s="1"/>
  <c r="AI90" i="20" s="1"/>
  <c r="AJ90" i="20" s="1"/>
  <c r="AK90" i="20" s="1"/>
  <c r="AL90" i="20" s="1"/>
  <c r="AM90" i="20" s="1"/>
  <c r="AN90" i="20" s="1"/>
  <c r="AO90" i="20" s="1"/>
  <c r="AA104" i="20"/>
  <c r="AB104" i="20" s="1"/>
  <c r="AC104" i="20" s="1"/>
  <c r="AD104" i="20" s="1"/>
  <c r="AE104" i="20" s="1"/>
  <c r="C52" i="22"/>
  <c r="D52" i="22"/>
  <c r="F13" i="30"/>
  <c r="F10" i="30"/>
  <c r="F11" i="30"/>
  <c r="F47" i="30"/>
  <c r="F43" i="30"/>
  <c r="F40" i="30"/>
  <c r="F41" i="30"/>
  <c r="F50" i="30"/>
  <c r="F16" i="30"/>
  <c r="F49" i="30"/>
  <c r="F14" i="30"/>
  <c r="F125" i="30"/>
  <c r="F15" i="30"/>
  <c r="F48" i="30"/>
  <c r="F18" i="30"/>
  <c r="F21" i="30"/>
  <c r="F20" i="30"/>
  <c r="F46" i="30"/>
  <c r="F19" i="30"/>
  <c r="F45" i="30"/>
  <c r="F12" i="30"/>
  <c r="F42" i="30"/>
  <c r="F44" i="30"/>
  <c r="F17" i="30"/>
  <c r="H20" i="30"/>
  <c r="H48" i="30"/>
  <c r="H45" i="30"/>
  <c r="H46" i="30"/>
  <c r="H21" i="30"/>
  <c r="H11" i="30"/>
  <c r="H16" i="30"/>
  <c r="H44" i="30"/>
  <c r="H18" i="30"/>
  <c r="H13" i="30"/>
  <c r="H12" i="30"/>
  <c r="H42" i="30"/>
  <c r="D60" i="22"/>
  <c r="G41" i="30"/>
  <c r="H43" i="30"/>
  <c r="H14" i="30"/>
  <c r="H40" i="30"/>
  <c r="H17" i="30"/>
  <c r="H10" i="30"/>
  <c r="H9" i="30"/>
  <c r="G46" i="30"/>
  <c r="G40" i="30"/>
  <c r="G43" i="30"/>
  <c r="G21" i="30"/>
  <c r="G14" i="30"/>
  <c r="G19" i="30"/>
  <c r="G18" i="30"/>
  <c r="G12" i="30"/>
  <c r="G15" i="30"/>
  <c r="G16" i="30"/>
  <c r="G13" i="30"/>
  <c r="G20" i="30"/>
  <c r="G10" i="30"/>
  <c r="G48" i="30"/>
  <c r="G44" i="30"/>
  <c r="G47" i="30"/>
  <c r="G17" i="30"/>
  <c r="G42" i="30"/>
  <c r="G11" i="30"/>
  <c r="G45" i="30"/>
  <c r="H41" i="30"/>
  <c r="H19" i="30"/>
  <c r="H47" i="30"/>
  <c r="G50" i="30"/>
  <c r="G49" i="30"/>
  <c r="H15" i="30"/>
  <c r="H49" i="30"/>
  <c r="H50" i="30"/>
  <c r="J47" i="30"/>
  <c r="G9" i="30"/>
  <c r="R42" i="30"/>
  <c r="M10" i="30"/>
  <c r="M13" i="30"/>
  <c r="M48" i="30"/>
  <c r="M45" i="30"/>
  <c r="M46" i="30"/>
  <c r="M20" i="30"/>
  <c r="M14" i="30"/>
  <c r="M47" i="30"/>
  <c r="M19" i="30"/>
  <c r="M18" i="30"/>
  <c r="M15" i="30"/>
  <c r="I125" i="30"/>
  <c r="K129" i="30"/>
  <c r="R11" i="30"/>
  <c r="K45" i="30"/>
  <c r="R12" i="30"/>
  <c r="N40" i="30"/>
  <c r="N14" i="30"/>
  <c r="K20" i="30"/>
  <c r="J13" i="30"/>
  <c r="J15" i="30"/>
  <c r="J19" i="30"/>
  <c r="J11" i="30"/>
  <c r="R44" i="30"/>
  <c r="J50" i="30"/>
  <c r="R21" i="30"/>
  <c r="K13" i="30"/>
  <c r="J20" i="30"/>
  <c r="K10" i="30"/>
  <c r="N16" i="30"/>
  <c r="R18" i="30"/>
  <c r="R19" i="30"/>
  <c r="K50" i="30"/>
  <c r="J40" i="30"/>
  <c r="J17" i="30"/>
  <c r="R41" i="30"/>
  <c r="K17" i="30"/>
  <c r="J45" i="30"/>
  <c r="J10" i="30"/>
  <c r="R46" i="30"/>
  <c r="K18" i="30"/>
  <c r="J49" i="30"/>
  <c r="K21" i="30"/>
  <c r="R49" i="30"/>
  <c r="K48" i="30"/>
  <c r="R17" i="30"/>
  <c r="K15" i="30"/>
  <c r="K16" i="30"/>
  <c r="J14" i="30"/>
  <c r="I16" i="30"/>
  <c r="I41" i="30"/>
  <c r="I21" i="30"/>
  <c r="I15" i="30"/>
  <c r="I19" i="30"/>
  <c r="I40" i="30"/>
  <c r="I50" i="30"/>
  <c r="I44" i="30"/>
  <c r="I42" i="30"/>
  <c r="I45" i="30"/>
  <c r="I48" i="30"/>
  <c r="I47" i="30"/>
  <c r="I49" i="30"/>
  <c r="I43" i="30"/>
  <c r="I11" i="30"/>
  <c r="I17" i="30"/>
  <c r="I20" i="30"/>
  <c r="I12" i="30"/>
  <c r="L48" i="30"/>
  <c r="M21" i="30"/>
  <c r="M44" i="30"/>
  <c r="M12" i="30"/>
  <c r="R47" i="30"/>
  <c r="R20" i="30"/>
  <c r="R43" i="30"/>
  <c r="K41" i="30"/>
  <c r="K11" i="30"/>
  <c r="K43" i="30"/>
  <c r="J41" i="30"/>
  <c r="J18" i="30"/>
  <c r="J42" i="30"/>
  <c r="M40" i="30"/>
  <c r="M50" i="30"/>
  <c r="M41" i="30"/>
  <c r="R13" i="30"/>
  <c r="R48" i="30"/>
  <c r="R14" i="30"/>
  <c r="K19" i="30"/>
  <c r="K49" i="30"/>
  <c r="K44" i="30"/>
  <c r="J44" i="30"/>
  <c r="J43" i="30"/>
  <c r="M49" i="30"/>
  <c r="M17" i="30"/>
  <c r="M43" i="30"/>
  <c r="R15" i="30"/>
  <c r="R45" i="30"/>
  <c r="K47" i="30"/>
  <c r="K42" i="30"/>
  <c r="K12" i="30"/>
  <c r="J46" i="30"/>
  <c r="J16" i="30"/>
  <c r="R10" i="30"/>
  <c r="R9" i="30"/>
  <c r="M11" i="30"/>
  <c r="M16" i="30"/>
  <c r="M42" i="30"/>
  <c r="R40" i="30"/>
  <c r="R50" i="30"/>
  <c r="R16" i="30"/>
  <c r="K40" i="30"/>
  <c r="K14" i="30"/>
  <c r="J21" i="30"/>
  <c r="J12" i="30"/>
  <c r="J48" i="30"/>
  <c r="S19" i="30"/>
  <c r="I18" i="30"/>
  <c r="I14" i="30"/>
  <c r="I13" i="30"/>
  <c r="I46" i="30"/>
  <c r="I10" i="30"/>
  <c r="J125" i="30"/>
  <c r="L21" i="30"/>
  <c r="L20" i="30"/>
  <c r="L46" i="30"/>
  <c r="P47" i="30"/>
  <c r="L45" i="30"/>
  <c r="P11" i="30"/>
  <c r="M125" i="30"/>
  <c r="O45" i="30"/>
  <c r="O17" i="30"/>
  <c r="O50" i="30"/>
  <c r="N10" i="30"/>
  <c r="N21" i="30"/>
  <c r="N19" i="30"/>
  <c r="N48" i="30"/>
  <c r="N46" i="30"/>
  <c r="N45" i="30"/>
  <c r="N11" i="30"/>
  <c r="N9" i="30"/>
  <c r="N42" i="30"/>
  <c r="N49" i="30"/>
  <c r="N50" i="30"/>
  <c r="N43" i="30"/>
  <c r="N12" i="30"/>
  <c r="N44" i="30"/>
  <c r="N15" i="30"/>
  <c r="N47" i="30"/>
  <c r="N41" i="30"/>
  <c r="N17" i="30"/>
  <c r="N18" i="30"/>
  <c r="N129" i="30"/>
  <c r="N20" i="30"/>
  <c r="O46" i="30"/>
  <c r="O13" i="30"/>
  <c r="O11" i="30"/>
  <c r="O47" i="30"/>
  <c r="O48" i="30"/>
  <c r="O10" i="30"/>
  <c r="O44" i="30"/>
  <c r="O12" i="30"/>
  <c r="O40" i="30"/>
  <c r="O41" i="30"/>
  <c r="O16" i="30"/>
  <c r="O21" i="30"/>
  <c r="O18" i="30"/>
  <c r="O42" i="30"/>
  <c r="O15" i="30"/>
  <c r="O19" i="30"/>
  <c r="O14" i="30"/>
  <c r="O43" i="30"/>
  <c r="O49" i="30"/>
  <c r="O20" i="30"/>
  <c r="L13" i="30"/>
  <c r="L50" i="30"/>
  <c r="P15" i="30"/>
  <c r="L10" i="30"/>
  <c r="L40" i="30"/>
  <c r="L18" i="30"/>
  <c r="L14" i="30"/>
  <c r="P16" i="30"/>
  <c r="L11" i="30"/>
  <c r="L41" i="30"/>
  <c r="L12" i="30"/>
  <c r="P40" i="30"/>
  <c r="P41" i="30"/>
  <c r="L19" i="30"/>
  <c r="L17" i="30"/>
  <c r="L16" i="30"/>
  <c r="P48" i="30"/>
  <c r="P42" i="30"/>
  <c r="L42" i="30"/>
  <c r="L47" i="30"/>
  <c r="L44" i="30"/>
  <c r="P14" i="30"/>
  <c r="P43" i="30"/>
  <c r="L125" i="30"/>
  <c r="L49" i="30"/>
  <c r="L43" i="30"/>
  <c r="L15" i="30"/>
  <c r="P50" i="30"/>
  <c r="S46" i="30"/>
  <c r="S21" i="30"/>
  <c r="S48" i="30"/>
  <c r="S13" i="30"/>
  <c r="S43" i="30"/>
  <c r="S49" i="30"/>
  <c r="S20" i="30"/>
  <c r="K9" i="30"/>
  <c r="O125" i="30"/>
  <c r="S14" i="30"/>
  <c r="S15" i="30"/>
  <c r="S40" i="30"/>
  <c r="S50" i="30"/>
  <c r="S47" i="30"/>
  <c r="S41" i="30"/>
  <c r="S11" i="30"/>
  <c r="S17" i="30"/>
  <c r="C43" i="29"/>
  <c r="S42" i="30"/>
  <c r="S45" i="30"/>
  <c r="S44" i="30"/>
  <c r="S18" i="30"/>
  <c r="S16" i="30"/>
  <c r="S12" i="30"/>
  <c r="S9" i="30"/>
  <c r="S10" i="30"/>
  <c r="E12" i="29"/>
  <c r="E49" i="29"/>
  <c r="Q18" i="30"/>
  <c r="Q12" i="30"/>
  <c r="Q44" i="30"/>
  <c r="Q15" i="30"/>
  <c r="Q10" i="30"/>
  <c r="Q40" i="30"/>
  <c r="Q21" i="30"/>
  <c r="Q19" i="30"/>
  <c r="Q9" i="30"/>
  <c r="E10" i="29"/>
  <c r="E17" i="29"/>
  <c r="Q50" i="30"/>
  <c r="Q41" i="30"/>
  <c r="Q11" i="30"/>
  <c r="Q48" i="30"/>
  <c r="Q14" i="30"/>
  <c r="Q49" i="30"/>
  <c r="Q47" i="30"/>
  <c r="Q42" i="30"/>
  <c r="Q46" i="30"/>
  <c r="Q43" i="30"/>
  <c r="Q17" i="30"/>
  <c r="Q16" i="30"/>
  <c r="Q13" i="30"/>
  <c r="Q45" i="30"/>
  <c r="Q20" i="30"/>
  <c r="P129" i="30"/>
  <c r="E43" i="29"/>
  <c r="E11" i="29"/>
  <c r="E47" i="29"/>
  <c r="E14" i="29"/>
  <c r="P21" i="30"/>
  <c r="P17" i="30"/>
  <c r="P46" i="30"/>
  <c r="E125" i="29"/>
  <c r="P9" i="30"/>
  <c r="E45" i="29"/>
  <c r="E42" i="29"/>
  <c r="E18" i="29"/>
  <c r="P45" i="30"/>
  <c r="P44" i="30"/>
  <c r="P12" i="30"/>
  <c r="P10" i="30"/>
  <c r="E46" i="29"/>
  <c r="E20" i="29"/>
  <c r="E16" i="29"/>
  <c r="P19" i="30"/>
  <c r="P49" i="30"/>
  <c r="P20" i="30"/>
  <c r="E19" i="29"/>
  <c r="E40" i="29"/>
  <c r="E50" i="29"/>
  <c r="E15" i="29"/>
  <c r="E21" i="29"/>
  <c r="E44" i="29"/>
  <c r="P13" i="30"/>
  <c r="E117" i="30"/>
  <c r="E21" i="30" s="1"/>
  <c r="E41" i="29"/>
  <c r="E13" i="29"/>
  <c r="E22" i="29"/>
  <c r="E9" i="29"/>
  <c r="B75" i="33" s="1"/>
  <c r="E48" i="29"/>
  <c r="E129" i="29"/>
  <c r="C20" i="29"/>
  <c r="C49" i="29"/>
  <c r="C47" i="29"/>
  <c r="C45" i="29"/>
  <c r="C19" i="29"/>
  <c r="J12" i="34" s="1"/>
  <c r="C10" i="29"/>
  <c r="C13" i="29"/>
  <c r="C48" i="29"/>
  <c r="C40" i="29"/>
  <c r="C9" i="29"/>
  <c r="C12" i="29"/>
  <c r="C12" i="34" s="1"/>
  <c r="C41" i="29"/>
  <c r="C22" i="29"/>
  <c r="C50" i="29"/>
  <c r="C46" i="29"/>
  <c r="C17" i="29"/>
  <c r="H12" i="34" s="1"/>
  <c r="C14" i="29"/>
  <c r="E12" i="34" s="1"/>
  <c r="C21" i="29"/>
  <c r="C42" i="29"/>
  <c r="C15" i="29"/>
  <c r="F12" i="34" s="1"/>
  <c r="C11" i="29"/>
  <c r="B12" i="34" s="1"/>
  <c r="C44" i="29"/>
  <c r="C16" i="29"/>
  <c r="G12" i="34" s="1"/>
  <c r="C18" i="29"/>
  <c r="I12" i="34" s="1"/>
  <c r="E31" i="29"/>
  <c r="E35" i="29"/>
  <c r="E37" i="29"/>
  <c r="E36" i="29"/>
  <c r="E25" i="29"/>
  <c r="E26" i="29"/>
  <c r="D46" i="29"/>
  <c r="C117" i="30"/>
  <c r="C13" i="30" s="1"/>
  <c r="D4" i="34" s="1"/>
  <c r="C125" i="29"/>
  <c r="D40" i="29"/>
  <c r="D21" i="29"/>
  <c r="D13" i="29"/>
  <c r="D42" i="29"/>
  <c r="D45" i="29"/>
  <c r="D48" i="29"/>
  <c r="D19" i="29"/>
  <c r="D20" i="29"/>
  <c r="D44" i="29"/>
  <c r="D49" i="29"/>
  <c r="D17" i="29"/>
  <c r="D11" i="29"/>
  <c r="D14" i="29"/>
  <c r="D50" i="29"/>
  <c r="D15" i="29"/>
  <c r="D47" i="29"/>
  <c r="D129" i="29"/>
  <c r="D22" i="29"/>
  <c r="D16" i="29"/>
  <c r="D12" i="29"/>
  <c r="D125" i="29"/>
  <c r="D18" i="29"/>
  <c r="D41" i="29"/>
  <c r="D43" i="29"/>
  <c r="D9" i="29"/>
  <c r="C75" i="33" s="1"/>
  <c r="E34" i="29"/>
  <c r="E28" i="29"/>
  <c r="E30" i="29"/>
  <c r="D126" i="30"/>
  <c r="E38" i="29"/>
  <c r="E29" i="29"/>
  <c r="E33" i="29"/>
  <c r="E24" i="29"/>
  <c r="E23" i="29"/>
  <c r="E39" i="29"/>
  <c r="E32" i="29"/>
  <c r="C39" i="29"/>
  <c r="C32" i="29"/>
  <c r="C29" i="29"/>
  <c r="C35" i="29"/>
  <c r="C30" i="29"/>
  <c r="C36" i="29"/>
  <c r="C37" i="29"/>
  <c r="C31" i="29"/>
  <c r="C38" i="29"/>
  <c r="C26" i="29"/>
  <c r="C25" i="29"/>
  <c r="C33" i="29"/>
  <c r="C34" i="29"/>
  <c r="C27" i="29"/>
  <c r="C28" i="29"/>
  <c r="C23" i="29"/>
  <c r="C24" i="29"/>
  <c r="D39" i="29"/>
  <c r="D25" i="29"/>
  <c r="D30" i="29"/>
  <c r="D37" i="29"/>
  <c r="D31" i="29"/>
  <c r="D35" i="29"/>
  <c r="D38" i="29"/>
  <c r="D27" i="29"/>
  <c r="D26" i="29"/>
  <c r="D36" i="29"/>
  <c r="D29" i="29"/>
  <c r="D28" i="29"/>
  <c r="D24" i="29"/>
  <c r="D23" i="29"/>
  <c r="D34" i="29"/>
  <c r="D33" i="29"/>
  <c r="D32" i="29"/>
  <c r="N125" i="30"/>
  <c r="S125" i="30"/>
  <c r="G125" i="30"/>
  <c r="H125" i="30"/>
  <c r="K125" i="30"/>
  <c r="D129" i="30"/>
  <c r="Q125" i="30"/>
  <c r="P125" i="30"/>
  <c r="R125" i="30"/>
  <c r="D8" i="34"/>
  <c r="G9" i="34"/>
  <c r="H9" i="34"/>
  <c r="J7" i="34"/>
  <c r="I7" i="34"/>
  <c r="D7" i="34"/>
  <c r="F10" i="34"/>
  <c r="I11" i="34"/>
  <c r="J6" i="34"/>
  <c r="D6" i="34"/>
  <c r="D10" i="34"/>
  <c r="I10" i="34"/>
  <c r="E8" i="34"/>
  <c r="D9" i="34"/>
  <c r="C9" i="34"/>
  <c r="G6" i="34"/>
  <c r="I8" i="34"/>
  <c r="H6" i="34"/>
  <c r="H11" i="34"/>
  <c r="F11" i="34"/>
  <c r="E11" i="34"/>
  <c r="I9" i="34"/>
  <c r="F9" i="34"/>
  <c r="J9" i="34"/>
  <c r="G7" i="34"/>
  <c r="F7" i="34"/>
  <c r="J10" i="34"/>
  <c r="E10" i="34"/>
  <c r="C10" i="34"/>
  <c r="H8" i="34"/>
  <c r="G10" i="34"/>
  <c r="C11" i="34"/>
  <c r="G11" i="34"/>
  <c r="E9" i="34"/>
  <c r="F6" i="34"/>
  <c r="H10" i="34"/>
  <c r="C8" i="34"/>
  <c r="J8" i="34"/>
  <c r="J11" i="34"/>
  <c r="E6" i="34"/>
  <c r="F8" i="34"/>
  <c r="G8" i="34"/>
  <c r="E7" i="34"/>
  <c r="D11" i="34"/>
  <c r="C7" i="34"/>
  <c r="H7" i="34"/>
  <c r="C6" i="34"/>
  <c r="B9" i="34"/>
  <c r="B6" i="34"/>
  <c r="B11" i="34"/>
  <c r="B10" i="34"/>
  <c r="B7" i="34"/>
  <c r="B8" i="34"/>
  <c r="D59" i="27"/>
  <c r="C59" i="27"/>
  <c r="C60" i="23"/>
  <c r="E154" i="18"/>
  <c r="E121" i="18"/>
  <c r="D138" i="18"/>
  <c r="E149" i="18"/>
  <c r="E114" i="18"/>
  <c r="E150" i="18"/>
  <c r="D131" i="18"/>
  <c r="E145" i="18"/>
  <c r="F180" i="16"/>
  <c r="F258" i="16" s="1"/>
  <c r="C140" i="18"/>
  <c r="G57" i="19" s="1"/>
  <c r="H57" i="19" s="1"/>
  <c r="F57" i="19" s="1"/>
  <c r="I57" i="19" s="1"/>
  <c r="J57" i="19" s="1"/>
  <c r="D101" i="18"/>
  <c r="F159" i="16"/>
  <c r="F170" i="16" s="1"/>
  <c r="C101" i="18"/>
  <c r="E152" i="18"/>
  <c r="C100" i="18"/>
  <c r="G17" i="19" s="1"/>
  <c r="H17" i="19" s="1"/>
  <c r="F17" i="19" s="1"/>
  <c r="F15" i="19" s="1"/>
  <c r="E140" i="18"/>
  <c r="O258" i="16"/>
  <c r="D106" i="18"/>
  <c r="E108" i="18"/>
  <c r="E128" i="18"/>
  <c r="C128" i="18"/>
  <c r="G45" i="19" s="1"/>
  <c r="H45" i="19" s="1"/>
  <c r="F45" i="19" s="1"/>
  <c r="I45" i="19" s="1"/>
  <c r="J45" i="19" s="1"/>
  <c r="D152" i="18"/>
  <c r="E94" i="18"/>
  <c r="D156" i="18"/>
  <c r="E102" i="18"/>
  <c r="C114" i="18"/>
  <c r="C117" i="18"/>
  <c r="C131" i="18"/>
  <c r="G48" i="19" s="1"/>
  <c r="H48" i="19" s="1"/>
  <c r="I48" i="19" s="1"/>
  <c r="J48" i="19" s="1"/>
  <c r="E117" i="18"/>
  <c r="E138" i="18"/>
  <c r="E110" i="18"/>
  <c r="C110" i="18"/>
  <c r="G27" i="19" s="1"/>
  <c r="H27" i="19" s="1"/>
  <c r="F27" i="19" s="1"/>
  <c r="F25" i="19" s="1"/>
  <c r="E143" i="18"/>
  <c r="E98" i="18"/>
  <c r="F259" i="16"/>
  <c r="E93" i="18"/>
  <c r="E122" i="18"/>
  <c r="D94" i="18"/>
  <c r="D99" i="18"/>
  <c r="D105" i="18"/>
  <c r="D121" i="18"/>
  <c r="E137" i="18"/>
  <c r="C111" i="18"/>
  <c r="D150" i="18"/>
  <c r="C94" i="18"/>
  <c r="G11" i="19" s="1"/>
  <c r="H11" i="19" s="1"/>
  <c r="I11" i="19" s="1"/>
  <c r="J11" i="19" s="1"/>
  <c r="C155" i="18"/>
  <c r="C102" i="18"/>
  <c r="G19" i="19" s="1"/>
  <c r="H19" i="19" s="1"/>
  <c r="I19" i="19" s="1"/>
  <c r="J19" i="19" s="1"/>
  <c r="E105" i="18"/>
  <c r="D137" i="18"/>
  <c r="E101" i="18"/>
  <c r="C152" i="18"/>
  <c r="D128" i="18"/>
  <c r="D151" i="18"/>
  <c r="D155" i="18"/>
  <c r="E156" i="18"/>
  <c r="E100" i="18"/>
  <c r="C112" i="18"/>
  <c r="C106" i="18"/>
  <c r="G23" i="19" s="1"/>
  <c r="H23" i="19" s="1"/>
  <c r="I23" i="19" s="1"/>
  <c r="J23" i="19" s="1"/>
  <c r="L168" i="18"/>
  <c r="H260" i="16"/>
  <c r="C98" i="18"/>
  <c r="E131" i="18"/>
  <c r="E99" i="18"/>
  <c r="Q153" i="18"/>
  <c r="C149" i="18"/>
  <c r="M258" i="16"/>
  <c r="Q260" i="16"/>
  <c r="C138" i="18"/>
  <c r="G55" i="19" s="1"/>
  <c r="H55" i="19" s="1"/>
  <c r="F55" i="19" s="1"/>
  <c r="I55" i="19" s="1"/>
  <c r="J55" i="19" s="1"/>
  <c r="C241" i="16"/>
  <c r="C153" i="18" s="1"/>
  <c r="D112" i="18"/>
  <c r="E120" i="18"/>
  <c r="D139" i="18"/>
  <c r="D149" i="18"/>
  <c r="D122" i="18"/>
  <c r="D143" i="18"/>
  <c r="E116" i="18"/>
  <c r="C122" i="18"/>
  <c r="G39" i="19" s="1"/>
  <c r="H39" i="19" s="1"/>
  <c r="C97" i="18"/>
  <c r="G14" i="19" s="1"/>
  <c r="H14" i="19" s="1"/>
  <c r="F14" i="19" s="1"/>
  <c r="F10" i="19" s="1"/>
  <c r="D154" i="18"/>
  <c r="E148" i="18"/>
  <c r="E112" i="18"/>
  <c r="C150" i="18"/>
  <c r="C145" i="18"/>
  <c r="G62" i="19" s="1"/>
  <c r="H62" i="19" s="1"/>
  <c r="F62" i="19" s="1"/>
  <c r="I62" i="19" s="1"/>
  <c r="J62" i="19" s="1"/>
  <c r="D153" i="18"/>
  <c r="C129" i="18"/>
  <c r="G46" i="19" s="1"/>
  <c r="H46" i="19" s="1"/>
  <c r="F46" i="19" s="1"/>
  <c r="I46" i="19" s="1"/>
  <c r="J46" i="19" s="1"/>
  <c r="E157" i="18"/>
  <c r="E111" i="18"/>
  <c r="E155" i="18"/>
  <c r="C93" i="18"/>
  <c r="C236" i="16"/>
  <c r="C148" i="18" s="1"/>
  <c r="P260" i="16"/>
  <c r="D102" i="18"/>
  <c r="D145" i="18"/>
  <c r="D114" i="18"/>
  <c r="D110" i="18"/>
  <c r="D104" i="18"/>
  <c r="D111" i="18"/>
  <c r="E97" i="18"/>
  <c r="E139" i="18"/>
  <c r="C105" i="18"/>
  <c r="E18" i="34" s="1"/>
  <c r="E119" i="18"/>
  <c r="D120" i="18"/>
  <c r="C116" i="18"/>
  <c r="G33" i="19" s="1"/>
  <c r="H33" i="19" s="1"/>
  <c r="F33" i="19" s="1"/>
  <c r="F31" i="19" s="1"/>
  <c r="D148" i="18"/>
  <c r="D157" i="18"/>
  <c r="P148" i="18"/>
  <c r="C137" i="18"/>
  <c r="G54" i="19" s="1"/>
  <c r="H54" i="19" s="1"/>
  <c r="F54" i="19" s="1"/>
  <c r="I54" i="19" s="1"/>
  <c r="J54" i="19" s="1"/>
  <c r="E129" i="18"/>
  <c r="C139" i="18"/>
  <c r="G56" i="19" s="1"/>
  <c r="H56" i="19" s="1"/>
  <c r="F56" i="19" s="1"/>
  <c r="I56" i="19" s="1"/>
  <c r="J56" i="19" s="1"/>
  <c r="C151" i="18"/>
  <c r="D129" i="18"/>
  <c r="D108" i="18"/>
  <c r="D116" i="18"/>
  <c r="E153" i="18"/>
  <c r="C119" i="18"/>
  <c r="G36" i="19" s="1"/>
  <c r="H36" i="19" s="1"/>
  <c r="F36" i="19" s="1"/>
  <c r="F34" i="19" s="1"/>
  <c r="D235" i="16"/>
  <c r="D147" i="18" s="1"/>
  <c r="C235" i="16"/>
  <c r="C147" i="18" s="1"/>
  <c r="C156" i="18"/>
  <c r="C121" i="18"/>
  <c r="G38" i="19" s="1"/>
  <c r="H38" i="19" s="1"/>
  <c r="F38" i="19" s="1"/>
  <c r="F37" i="19" s="1"/>
  <c r="D98" i="18"/>
  <c r="C120" i="18"/>
  <c r="D100" i="18"/>
  <c r="C104" i="18"/>
  <c r="G21" i="19" s="1"/>
  <c r="H21" i="19" s="1"/>
  <c r="F21" i="19" s="1"/>
  <c r="F18" i="19" s="1"/>
  <c r="C143" i="18"/>
  <c r="G60" i="19" s="1"/>
  <c r="H60" i="19" s="1"/>
  <c r="F60" i="19" s="1"/>
  <c r="I60" i="19" s="1"/>
  <c r="J60" i="19" s="1"/>
  <c r="C99" i="18"/>
  <c r="G16" i="19" s="1"/>
  <c r="H16" i="19" s="1"/>
  <c r="I16" i="19" s="1"/>
  <c r="J16" i="19" s="1"/>
  <c r="C157" i="18"/>
  <c r="D117" i="18"/>
  <c r="C154" i="18"/>
  <c r="G159" i="16"/>
  <c r="G170" i="16" s="1"/>
  <c r="D97" i="18"/>
  <c r="D230" i="16"/>
  <c r="D259" i="16" s="1"/>
  <c r="C230" i="16"/>
  <c r="C142" i="18" s="1"/>
  <c r="G59" i="19" s="1"/>
  <c r="H59" i="19" s="1"/>
  <c r="F59" i="19" s="1"/>
  <c r="I59" i="19" s="1"/>
  <c r="J59" i="19" s="1"/>
  <c r="D119" i="18"/>
  <c r="C108" i="18"/>
  <c r="G180" i="16"/>
  <c r="G258" i="16" s="1"/>
  <c r="P91" i="16"/>
  <c r="P179" i="16" s="1"/>
  <c r="M91" i="16"/>
  <c r="M179" i="16" s="1"/>
  <c r="N91" i="16"/>
  <c r="N179" i="16" s="1"/>
  <c r="G91" i="16"/>
  <c r="G179" i="16" s="1"/>
  <c r="S179" i="16"/>
  <c r="R91" i="16"/>
  <c r="R179" i="16" s="1"/>
  <c r="Q91" i="16"/>
  <c r="Q179" i="16" s="1"/>
  <c r="K91" i="16"/>
  <c r="K179" i="16" s="1"/>
  <c r="H91" i="16"/>
  <c r="H179" i="16" s="1"/>
  <c r="L91" i="16"/>
  <c r="L179" i="16" s="1"/>
  <c r="J91" i="16"/>
  <c r="J179" i="16" s="1"/>
  <c r="O91" i="16"/>
  <c r="O179" i="16" s="1"/>
  <c r="I91" i="16"/>
  <c r="I179" i="16" s="1"/>
  <c r="F91" i="16"/>
  <c r="F179" i="16" s="1"/>
  <c r="M169" i="18"/>
  <c r="M168" i="18"/>
  <c r="K91" i="17"/>
  <c r="K179" i="17" s="1"/>
  <c r="P91" i="17"/>
  <c r="P179" i="17" s="1"/>
  <c r="S179" i="17"/>
  <c r="R91" i="17"/>
  <c r="R179" i="17" s="1"/>
  <c r="H91" i="17"/>
  <c r="H179" i="17" s="1"/>
  <c r="N91" i="17"/>
  <c r="N179" i="17" s="1"/>
  <c r="G91" i="17"/>
  <c r="G179" i="17" s="1"/>
  <c r="O91" i="17"/>
  <c r="O179" i="17" s="1"/>
  <c r="L91" i="17"/>
  <c r="L179" i="17" s="1"/>
  <c r="J91" i="17"/>
  <c r="J179" i="17" s="1"/>
  <c r="Q91" i="17"/>
  <c r="Q179" i="17" s="1"/>
  <c r="I91" i="17"/>
  <c r="I179" i="17" s="1"/>
  <c r="M91" i="17"/>
  <c r="M179" i="17" s="1"/>
  <c r="F91" i="17"/>
  <c r="F179" i="17" s="1"/>
  <c r="I30" i="19"/>
  <c r="J30" i="19" s="1"/>
  <c r="E9" i="22"/>
  <c r="C52" i="24"/>
  <c r="C58" i="24" s="1"/>
  <c r="M9" i="30"/>
  <c r="I9" i="30"/>
  <c r="L9" i="30"/>
  <c r="J9" i="30"/>
  <c r="F9" i="30"/>
  <c r="O9" i="30"/>
  <c r="C9" i="22"/>
  <c r="D9" i="22"/>
  <c r="E74" i="30"/>
  <c r="C74" i="30"/>
  <c r="D74" i="30"/>
  <c r="D9" i="30" s="1"/>
  <c r="D12" i="30"/>
  <c r="D20" i="30"/>
  <c r="D14" i="30"/>
  <c r="D46" i="30"/>
  <c r="D11" i="30"/>
  <c r="D42" i="30"/>
  <c r="D48" i="30"/>
  <c r="D41" i="30"/>
  <c r="D16" i="30"/>
  <c r="D18" i="30"/>
  <c r="D43" i="30"/>
  <c r="D49" i="30"/>
  <c r="D17" i="30"/>
  <c r="D19" i="30"/>
  <c r="D44" i="30"/>
  <c r="D47" i="30"/>
  <c r="D45" i="30"/>
  <c r="D50" i="30"/>
  <c r="D13" i="30"/>
  <c r="D40" i="30"/>
  <c r="D21" i="30"/>
  <c r="D15" i="30"/>
  <c r="D10" i="30"/>
  <c r="D52" i="26"/>
  <c r="D58" i="26" s="1"/>
  <c r="E60" i="26"/>
  <c r="E60" i="25"/>
  <c r="D60" i="27"/>
  <c r="E60" i="24"/>
  <c r="E60" i="27"/>
  <c r="D60" i="25"/>
  <c r="E60" i="23"/>
  <c r="D60" i="26"/>
  <c r="D60" i="24"/>
  <c r="D60" i="23"/>
  <c r="E60" i="28"/>
  <c r="C60" i="25"/>
  <c r="D60" i="28"/>
  <c r="D59" i="23"/>
  <c r="C60" i="28"/>
  <c r="C60" i="24"/>
  <c r="C60" i="26"/>
  <c r="C52" i="26"/>
  <c r="C58" i="26" s="1"/>
  <c r="C60" i="27"/>
  <c r="D59" i="28"/>
  <c r="D59" i="26"/>
  <c r="E59" i="23"/>
  <c r="E59" i="24"/>
  <c r="D59" i="25"/>
  <c r="E59" i="26"/>
  <c r="E59" i="28"/>
  <c r="E59" i="27"/>
  <c r="E59" i="25"/>
  <c r="D59" i="24"/>
  <c r="C59" i="23"/>
  <c r="C59" i="25"/>
  <c r="C59" i="24"/>
  <c r="C59" i="26"/>
  <c r="C52" i="28"/>
  <c r="C58" i="28" s="1"/>
  <c r="C59" i="28"/>
  <c r="D52" i="27"/>
  <c r="D58" i="27" s="1"/>
  <c r="C52" i="25"/>
  <c r="C58" i="25" s="1"/>
  <c r="D52" i="23"/>
  <c r="D58" i="23" s="1"/>
  <c r="E52" i="25"/>
  <c r="E58" i="25" s="1"/>
  <c r="E52" i="28"/>
  <c r="E58" i="28" s="1"/>
  <c r="D52" i="24"/>
  <c r="D58" i="24" s="1"/>
  <c r="D52" i="25"/>
  <c r="D58" i="25" s="1"/>
  <c r="C52" i="23"/>
  <c r="C58" i="23" s="1"/>
  <c r="C52" i="27"/>
  <c r="C58" i="27" s="1"/>
  <c r="E52" i="23"/>
  <c r="E58" i="23" s="1"/>
  <c r="D52" i="28"/>
  <c r="D58" i="28" s="1"/>
  <c r="E52" i="26"/>
  <c r="E58" i="26" s="1"/>
  <c r="E52" i="24"/>
  <c r="E58" i="24" s="1"/>
  <c r="E52" i="27"/>
  <c r="E58" i="27" s="1"/>
  <c r="S146" i="18"/>
  <c r="S169" i="18" s="1"/>
  <c r="R146" i="18"/>
  <c r="R169" i="18" s="1"/>
  <c r="N146" i="18"/>
  <c r="N169" i="18" s="1"/>
  <c r="Q130" i="18"/>
  <c r="Q168" i="18" s="1"/>
  <c r="P146" i="18"/>
  <c r="S130" i="18"/>
  <c r="S168" i="18" s="1"/>
  <c r="J146" i="18"/>
  <c r="J169" i="18" s="1"/>
  <c r="G130" i="18"/>
  <c r="G168" i="18" s="1"/>
  <c r="J130" i="18"/>
  <c r="J168" i="18" s="1"/>
  <c r="O130" i="18"/>
  <c r="O168" i="18" s="1"/>
  <c r="I130" i="18"/>
  <c r="I168" i="18" s="1"/>
  <c r="H130" i="18"/>
  <c r="H168" i="18" s="1"/>
  <c r="H146" i="18"/>
  <c r="H169" i="18" s="1"/>
  <c r="K180" i="17"/>
  <c r="K167" i="17"/>
  <c r="K159" i="17"/>
  <c r="K170" i="17" s="1"/>
  <c r="E259" i="16"/>
  <c r="J180" i="17"/>
  <c r="J92" i="18" s="1"/>
  <c r="J167" i="17"/>
  <c r="J159" i="17"/>
  <c r="J170" i="17" s="1"/>
  <c r="G180" i="17"/>
  <c r="G167" i="17"/>
  <c r="G159" i="17"/>
  <c r="G170" i="17" s="1"/>
  <c r="L159" i="17"/>
  <c r="L170" i="17" s="1"/>
  <c r="L180" i="17"/>
  <c r="L167" i="17"/>
  <c r="Q159" i="17"/>
  <c r="Q170" i="17" s="1"/>
  <c r="Q180" i="17"/>
  <c r="Q92" i="18" s="1"/>
  <c r="Q167" i="17"/>
  <c r="E260" i="16"/>
  <c r="I146" i="18"/>
  <c r="I169" i="18" s="1"/>
  <c r="N167" i="17"/>
  <c r="N180" i="17"/>
  <c r="N92" i="18" s="1"/>
  <c r="N159" i="17"/>
  <c r="N170" i="17" s="1"/>
  <c r="K146" i="18"/>
  <c r="K169" i="18" s="1"/>
  <c r="O159" i="17"/>
  <c r="O170" i="17" s="1"/>
  <c r="O180" i="17"/>
  <c r="O167" i="17"/>
  <c r="O146" i="18"/>
  <c r="O169" i="18" s="1"/>
  <c r="K130" i="18"/>
  <c r="K168" i="18" s="1"/>
  <c r="L146" i="18"/>
  <c r="L169" i="18" s="1"/>
  <c r="F253" i="17"/>
  <c r="D234" i="17"/>
  <c r="D146" i="18" s="1"/>
  <c r="C234" i="17"/>
  <c r="C146" i="18" s="1"/>
  <c r="F146" i="18"/>
  <c r="F169" i="18" s="1"/>
  <c r="M253" i="17"/>
  <c r="E234" i="17"/>
  <c r="E146" i="18" s="1"/>
  <c r="P159" i="17"/>
  <c r="P170" i="17" s="1"/>
  <c r="P180" i="17"/>
  <c r="P92" i="18" s="1"/>
  <c r="P167" i="17"/>
  <c r="I180" i="17"/>
  <c r="I167" i="17"/>
  <c r="I159" i="17"/>
  <c r="I170" i="17" s="1"/>
  <c r="M167" i="17"/>
  <c r="M159" i="17"/>
  <c r="M170" i="17" s="1"/>
  <c r="M180" i="17"/>
  <c r="R167" i="17"/>
  <c r="R159" i="17"/>
  <c r="R170" i="17" s="1"/>
  <c r="R180" i="17"/>
  <c r="G146" i="18"/>
  <c r="G169" i="18" s="1"/>
  <c r="N130" i="18"/>
  <c r="N168" i="18" s="1"/>
  <c r="H159" i="17"/>
  <c r="H170" i="17" s="1"/>
  <c r="H180" i="17"/>
  <c r="H167" i="17"/>
  <c r="Q146" i="18"/>
  <c r="F252" i="17"/>
  <c r="D218" i="17"/>
  <c r="D130" i="18" s="1"/>
  <c r="C218" i="17"/>
  <c r="C130" i="18" s="1"/>
  <c r="G47" i="19" s="1"/>
  <c r="D93" i="18"/>
  <c r="P130" i="18"/>
  <c r="P168" i="18" s="1"/>
  <c r="F180" i="17"/>
  <c r="F167" i="17"/>
  <c r="F159" i="17"/>
  <c r="F170" i="17" s="1"/>
  <c r="R130" i="18"/>
  <c r="R168" i="18" s="1"/>
  <c r="S180" i="17"/>
  <c r="S92" i="18" s="1"/>
  <c r="S159" i="17"/>
  <c r="S170" i="17" s="1"/>
  <c r="S167" i="17"/>
  <c r="F130" i="18"/>
  <c r="F168" i="18" s="1"/>
  <c r="M252" i="17"/>
  <c r="E218" i="17"/>
  <c r="E130" i="18" s="1"/>
  <c r="E180" i="16"/>
  <c r="H247" i="16"/>
  <c r="H261" i="16" s="1"/>
  <c r="H258" i="16"/>
  <c r="P247" i="16"/>
  <c r="P261" i="16" s="1"/>
  <c r="P258" i="16"/>
  <c r="L247" i="16"/>
  <c r="L261" i="16" s="1"/>
  <c r="L258" i="16"/>
  <c r="K247" i="16"/>
  <c r="K261" i="16" s="1"/>
  <c r="K258" i="16"/>
  <c r="Q247" i="16"/>
  <c r="Q261" i="16" s="1"/>
  <c r="Q258" i="16"/>
  <c r="N247" i="16"/>
  <c r="N261" i="16" s="1"/>
  <c r="N258" i="16"/>
  <c r="J247" i="16"/>
  <c r="J261" i="16" s="1"/>
  <c r="J258" i="16"/>
  <c r="R247" i="16"/>
  <c r="R261" i="16" s="1"/>
  <c r="R258" i="16"/>
  <c r="S247" i="16"/>
  <c r="S261" i="16" s="1"/>
  <c r="S258" i="16"/>
  <c r="I247" i="16"/>
  <c r="I261" i="16" s="1"/>
  <c r="I258" i="16"/>
  <c r="C58" i="22" l="1"/>
  <c r="AF104" i="20"/>
  <c r="AG104" i="20" s="1"/>
  <c r="AH104" i="20" s="1"/>
  <c r="AI104" i="20" s="1"/>
  <c r="AJ104" i="20" s="1"/>
  <c r="AK104" i="20" s="1"/>
  <c r="AL104" i="20" s="1"/>
  <c r="AM104" i="20" s="1"/>
  <c r="AN104" i="20" s="1"/>
  <c r="AO104" i="20" s="1"/>
  <c r="F52" i="30"/>
  <c r="F63" i="30" s="1"/>
  <c r="F60" i="30"/>
  <c r="F62" i="30"/>
  <c r="H52" i="30"/>
  <c r="H59" i="30" s="1"/>
  <c r="H60" i="30"/>
  <c r="G52" i="30"/>
  <c r="G59" i="30" s="1"/>
  <c r="H62" i="30"/>
  <c r="G62" i="30"/>
  <c r="G60" i="30"/>
  <c r="K52" i="30"/>
  <c r="K59" i="30" s="1"/>
  <c r="J52" i="30"/>
  <c r="J63" i="30" s="1"/>
  <c r="F25" i="20"/>
  <c r="P25" i="20" s="1"/>
  <c r="I52" i="30"/>
  <c r="I63" i="30" s="1"/>
  <c r="I62" i="30"/>
  <c r="M52" i="30"/>
  <c r="M59" i="30" s="1"/>
  <c r="M62" i="30"/>
  <c r="M60" i="30"/>
  <c r="R62" i="30"/>
  <c r="K60" i="30"/>
  <c r="J62" i="30"/>
  <c r="K62" i="30"/>
  <c r="R60" i="30"/>
  <c r="J60" i="30"/>
  <c r="R52" i="30"/>
  <c r="R59" i="30" s="1"/>
  <c r="I60" i="30"/>
  <c r="N52" i="30"/>
  <c r="N59" i="30" s="1"/>
  <c r="N60" i="30"/>
  <c r="O52" i="30"/>
  <c r="O59" i="30" s="1"/>
  <c r="N62" i="30"/>
  <c r="O60" i="30"/>
  <c r="O62" i="30"/>
  <c r="L52" i="30"/>
  <c r="L59" i="30" s="1"/>
  <c r="L62" i="30"/>
  <c r="L60" i="30"/>
  <c r="S62" i="30"/>
  <c r="S52" i="30"/>
  <c r="S59" i="30" s="1"/>
  <c r="S60" i="30"/>
  <c r="E52" i="29"/>
  <c r="E63" i="29" s="1"/>
  <c r="Q52" i="30"/>
  <c r="Q59" i="30" s="1"/>
  <c r="E20" i="30"/>
  <c r="E62" i="29"/>
  <c r="Q62" i="30"/>
  <c r="P52" i="30"/>
  <c r="P59" i="30" s="1"/>
  <c r="Q60" i="30"/>
  <c r="E16" i="30"/>
  <c r="E44" i="30"/>
  <c r="E41" i="30"/>
  <c r="E17" i="30"/>
  <c r="E45" i="30"/>
  <c r="E15" i="30"/>
  <c r="E60" i="29"/>
  <c r="P62" i="30"/>
  <c r="E46" i="30"/>
  <c r="E49" i="30"/>
  <c r="E47" i="30"/>
  <c r="E42" i="30"/>
  <c r="E14" i="30"/>
  <c r="E19" i="30"/>
  <c r="E9" i="30"/>
  <c r="E48" i="30"/>
  <c r="E11" i="30"/>
  <c r="E129" i="30"/>
  <c r="E40" i="30"/>
  <c r="E43" i="30"/>
  <c r="E18" i="30"/>
  <c r="E10" i="30"/>
  <c r="E13" i="30"/>
  <c r="E50" i="30"/>
  <c r="E12" i="30"/>
  <c r="P60" i="30"/>
  <c r="C10" i="30"/>
  <c r="C60" i="29"/>
  <c r="C18" i="30"/>
  <c r="I4" i="34" s="1"/>
  <c r="C62" i="29"/>
  <c r="D12" i="34"/>
  <c r="C52" i="29"/>
  <c r="C63" i="29" s="1"/>
  <c r="C19" i="30"/>
  <c r="J4" i="34" s="1"/>
  <c r="C43" i="30"/>
  <c r="C125" i="30"/>
  <c r="C41" i="30"/>
  <c r="D52" i="29"/>
  <c r="D59" i="29" s="1"/>
  <c r="C40" i="30"/>
  <c r="C48" i="30"/>
  <c r="C45" i="30"/>
  <c r="C44" i="30"/>
  <c r="C17" i="30"/>
  <c r="H4" i="34" s="1"/>
  <c r="C11" i="30"/>
  <c r="C20" i="30"/>
  <c r="C47" i="30"/>
  <c r="C42" i="30"/>
  <c r="C16" i="30"/>
  <c r="G4" i="34" s="1"/>
  <c r="C50" i="30"/>
  <c r="C12" i="30"/>
  <c r="C4" i="34" s="1"/>
  <c r="C129" i="30"/>
  <c r="C15" i="30"/>
  <c r="F4" i="34" s="1"/>
  <c r="C14" i="30"/>
  <c r="E4" i="34" s="1"/>
  <c r="C46" i="30"/>
  <c r="C21" i="30"/>
  <c r="C49" i="30"/>
  <c r="D60" i="29"/>
  <c r="D62" i="29"/>
  <c r="E61" i="29"/>
  <c r="C61" i="29"/>
  <c r="D61" i="29"/>
  <c r="E125" i="30"/>
  <c r="D125" i="30"/>
  <c r="D60" i="30"/>
  <c r="D62" i="30"/>
  <c r="E28" i="34"/>
  <c r="E29" i="34"/>
  <c r="G29" i="19"/>
  <c r="H29" i="19" s="1"/>
  <c r="I29" i="19" s="1"/>
  <c r="J29" i="19" s="1"/>
  <c r="G37" i="19"/>
  <c r="H37" i="19" s="1"/>
  <c r="I37" i="19" s="1"/>
  <c r="J37" i="19" s="1"/>
  <c r="J18" i="34"/>
  <c r="G34" i="19"/>
  <c r="H34" i="19" s="1"/>
  <c r="I34" i="19" s="1"/>
  <c r="J34" i="19" s="1"/>
  <c r="I18" i="34"/>
  <c r="G31" i="19"/>
  <c r="H31" i="19" s="1"/>
  <c r="I31" i="19" s="1"/>
  <c r="J31" i="19" s="1"/>
  <c r="H18" i="34"/>
  <c r="G28" i="19"/>
  <c r="H28" i="19" s="1"/>
  <c r="I28" i="19" s="1"/>
  <c r="J28" i="19" s="1"/>
  <c r="G18" i="34"/>
  <c r="G25" i="19"/>
  <c r="H25" i="19" s="1"/>
  <c r="I25" i="19" s="1"/>
  <c r="J25" i="19" s="1"/>
  <c r="F18" i="34"/>
  <c r="G18" i="19"/>
  <c r="H18" i="19" s="1"/>
  <c r="I18" i="19" s="1"/>
  <c r="J18" i="19" s="1"/>
  <c r="D18" i="34"/>
  <c r="G15" i="19"/>
  <c r="H15" i="19" s="1"/>
  <c r="I15" i="19" s="1"/>
  <c r="J15" i="19" s="1"/>
  <c r="C18" i="34"/>
  <c r="B18" i="34"/>
  <c r="G22" i="19"/>
  <c r="H22" i="19" s="1"/>
  <c r="I22" i="19" s="1"/>
  <c r="J22" i="19" s="1"/>
  <c r="G10" i="19"/>
  <c r="H10" i="19" s="1"/>
  <c r="I10" i="19" s="1"/>
  <c r="J10" i="19" s="1"/>
  <c r="B68" i="33"/>
  <c r="C68" i="33"/>
  <c r="E58" i="22"/>
  <c r="D58" i="22"/>
  <c r="F247" i="16"/>
  <c r="F261" i="16" s="1"/>
  <c r="D260" i="16"/>
  <c r="C180" i="16"/>
  <c r="C258" i="16" s="1"/>
  <c r="G247" i="16"/>
  <c r="G261" i="16" s="1"/>
  <c r="P169" i="18"/>
  <c r="E169" i="18"/>
  <c r="C260" i="16"/>
  <c r="C259" i="16"/>
  <c r="Q169" i="18"/>
  <c r="E168" i="18"/>
  <c r="D169" i="18"/>
  <c r="C169" i="18"/>
  <c r="D142" i="18"/>
  <c r="D168" i="18" s="1"/>
  <c r="G92" i="18"/>
  <c r="G167" i="18" s="1"/>
  <c r="S91" i="18"/>
  <c r="D180" i="16"/>
  <c r="D258" i="16" s="1"/>
  <c r="J91" i="18"/>
  <c r="E179" i="16"/>
  <c r="Q91" i="18"/>
  <c r="P91" i="18"/>
  <c r="L91" i="18"/>
  <c r="K91" i="18"/>
  <c r="R91" i="18"/>
  <c r="O91" i="18"/>
  <c r="I91" i="18"/>
  <c r="G91" i="18"/>
  <c r="N91" i="18"/>
  <c r="H91" i="18"/>
  <c r="D179" i="16"/>
  <c r="C179" i="16"/>
  <c r="E179" i="17"/>
  <c r="M91" i="18"/>
  <c r="C179" i="17"/>
  <c r="D179" i="17"/>
  <c r="F91" i="18"/>
  <c r="I33" i="19"/>
  <c r="J33" i="19" s="1"/>
  <c r="I38" i="19"/>
  <c r="J38" i="19" s="1"/>
  <c r="I21" i="19"/>
  <c r="J21" i="19" s="1"/>
  <c r="I17" i="19"/>
  <c r="J17" i="19" s="1"/>
  <c r="I14" i="19"/>
  <c r="J14" i="19" s="1"/>
  <c r="I36" i="19"/>
  <c r="J36" i="19" s="1"/>
  <c r="I27" i="19"/>
  <c r="J27" i="19" s="1"/>
  <c r="F39" i="19"/>
  <c r="I39" i="19" s="1"/>
  <c r="J39" i="19" s="1"/>
  <c r="F47" i="19"/>
  <c r="H47" i="19"/>
  <c r="C168" i="18"/>
  <c r="C9" i="30"/>
  <c r="D52" i="30"/>
  <c r="P159" i="18"/>
  <c r="P45" i="18" s="1"/>
  <c r="P167" i="18"/>
  <c r="J167" i="18"/>
  <c r="J159" i="18"/>
  <c r="Q159" i="18"/>
  <c r="Q10" i="18" s="1"/>
  <c r="Q167" i="18"/>
  <c r="N167" i="18"/>
  <c r="N159" i="18"/>
  <c r="N10" i="18" s="1"/>
  <c r="S159" i="18"/>
  <c r="S54" i="18" s="1"/>
  <c r="S167" i="18"/>
  <c r="F251" i="17"/>
  <c r="D180" i="17"/>
  <c r="F247" i="17"/>
  <c r="F254" i="17" s="1"/>
  <c r="C180" i="17"/>
  <c r="P251" i="17"/>
  <c r="P247" i="17"/>
  <c r="P254" i="17" s="1"/>
  <c r="D253" i="17"/>
  <c r="F92" i="18"/>
  <c r="H251" i="17"/>
  <c r="H247" i="17"/>
  <c r="H254" i="17" s="1"/>
  <c r="R251" i="17"/>
  <c r="R247" i="17"/>
  <c r="R254" i="17" s="1"/>
  <c r="I251" i="17"/>
  <c r="I247" i="17"/>
  <c r="I254" i="17" s="1"/>
  <c r="E253" i="17"/>
  <c r="I92" i="18"/>
  <c r="R92" i="18"/>
  <c r="N251" i="17"/>
  <c r="N247" i="17"/>
  <c r="N254" i="17" s="1"/>
  <c r="Q251" i="17"/>
  <c r="Q247" i="17"/>
  <c r="Q254" i="17" s="1"/>
  <c r="S251" i="17"/>
  <c r="S247" i="17"/>
  <c r="S254" i="17" s="1"/>
  <c r="C252" i="17"/>
  <c r="H92" i="18"/>
  <c r="G251" i="17"/>
  <c r="G247" i="17"/>
  <c r="G254" i="17" s="1"/>
  <c r="D252" i="17"/>
  <c r="M251" i="17"/>
  <c r="M247" i="17"/>
  <c r="M254" i="17" s="1"/>
  <c r="E180" i="17"/>
  <c r="M92" i="18"/>
  <c r="K251" i="17"/>
  <c r="K247" i="17"/>
  <c r="K254" i="17" s="1"/>
  <c r="L251" i="17"/>
  <c r="L247" i="17"/>
  <c r="L254" i="17" s="1"/>
  <c r="K92" i="18"/>
  <c r="E252" i="17"/>
  <c r="C253" i="17"/>
  <c r="O251" i="17"/>
  <c r="O247" i="17"/>
  <c r="O254" i="17" s="1"/>
  <c r="O92" i="18"/>
  <c r="J251" i="17"/>
  <c r="J247" i="17"/>
  <c r="J254" i="17" s="1"/>
  <c r="L92" i="18"/>
  <c r="E247" i="16"/>
  <c r="E261" i="16" s="1"/>
  <c r="E258" i="16"/>
  <c r="Q25" i="20" l="1"/>
  <c r="R25" i="20" s="1"/>
  <c r="S25" i="20" s="1"/>
  <c r="T25" i="20" s="1"/>
  <c r="U25" i="20" s="1"/>
  <c r="V25" i="20" s="1"/>
  <c r="H25" i="20" s="1"/>
  <c r="H80" i="20" s="1"/>
  <c r="F59" i="30"/>
  <c r="H63" i="30"/>
  <c r="G63" i="30"/>
  <c r="K63" i="30"/>
  <c r="I59" i="30"/>
  <c r="J59" i="30"/>
  <c r="F80" i="20"/>
  <c r="E9" i="31"/>
  <c r="M63" i="30"/>
  <c r="R63" i="30"/>
  <c r="L63" i="30"/>
  <c r="N63" i="30"/>
  <c r="O63" i="30"/>
  <c r="B4" i="34"/>
  <c r="E10" i="31"/>
  <c r="S63" i="30"/>
  <c r="E59" i="29"/>
  <c r="P63" i="30"/>
  <c r="Q63" i="30"/>
  <c r="C59" i="29"/>
  <c r="E62" i="30"/>
  <c r="E60" i="30"/>
  <c r="E52" i="30"/>
  <c r="E63" i="30" s="1"/>
  <c r="C52" i="30"/>
  <c r="C63" i="30" s="1"/>
  <c r="D63" i="29"/>
  <c r="C60" i="30"/>
  <c r="C62" i="30"/>
  <c r="D59" i="30"/>
  <c r="D63" i="30"/>
  <c r="E31" i="34"/>
  <c r="D28" i="34"/>
  <c r="D29" i="34"/>
  <c r="I28" i="34"/>
  <c r="I29" i="34"/>
  <c r="J28" i="34"/>
  <c r="J29" i="34"/>
  <c r="F28" i="34"/>
  <c r="F29" i="34"/>
  <c r="G28" i="34"/>
  <c r="G29" i="34"/>
  <c r="C28" i="34"/>
  <c r="C29" i="34"/>
  <c r="H28" i="34"/>
  <c r="H29" i="34"/>
  <c r="B28" i="34"/>
  <c r="B29" i="34"/>
  <c r="D247" i="16"/>
  <c r="D92" i="18"/>
  <c r="D167" i="18" s="1"/>
  <c r="C247" i="16"/>
  <c r="C261" i="16" s="1"/>
  <c r="G159" i="18"/>
  <c r="G73" i="18" s="1"/>
  <c r="C92" i="18"/>
  <c r="G9" i="19" s="1"/>
  <c r="H9" i="19" s="1"/>
  <c r="D91" i="18"/>
  <c r="E91" i="18"/>
  <c r="C91" i="18"/>
  <c r="G8" i="19" s="1"/>
  <c r="H8" i="19" s="1"/>
  <c r="J24" i="18"/>
  <c r="I47" i="19"/>
  <c r="J47" i="19" s="1"/>
  <c r="F9" i="19"/>
  <c r="F8" i="19" s="1"/>
  <c r="F24" i="20" s="1"/>
  <c r="P24" i="20" s="1"/>
  <c r="Q24" i="20" s="1"/>
  <c r="Q51" i="18"/>
  <c r="Q29" i="18"/>
  <c r="Q14" i="18"/>
  <c r="Q55" i="18"/>
  <c r="N17" i="18"/>
  <c r="J42" i="18"/>
  <c r="Q68" i="18"/>
  <c r="Q70" i="18"/>
  <c r="Q35" i="18"/>
  <c r="Q50" i="18"/>
  <c r="Q9" i="18"/>
  <c r="Q59" i="18"/>
  <c r="Q31" i="18"/>
  <c r="Q46" i="18"/>
  <c r="Q26" i="18"/>
  <c r="Q43" i="18"/>
  <c r="Q45" i="18"/>
  <c r="Q37" i="18"/>
  <c r="Q170" i="18"/>
  <c r="Q27" i="18"/>
  <c r="Q12" i="18"/>
  <c r="Q40" i="18"/>
  <c r="Q66" i="18"/>
  <c r="Q15" i="18"/>
  <c r="Q16" i="18"/>
  <c r="Q61" i="18"/>
  <c r="Q48" i="18"/>
  <c r="Q24" i="18"/>
  <c r="Q56" i="18"/>
  <c r="Q39" i="18"/>
  <c r="Q71" i="18"/>
  <c r="Q18" i="18"/>
  <c r="Q41" i="18"/>
  <c r="Q72" i="18"/>
  <c r="Q64" i="18"/>
  <c r="Q67" i="18"/>
  <c r="Q30" i="18"/>
  <c r="Q19" i="18"/>
  <c r="Q32" i="18"/>
  <c r="Q28" i="18"/>
  <c r="Q69" i="18"/>
  <c r="Q63" i="18"/>
  <c r="Q58" i="18"/>
  <c r="Q62" i="18"/>
  <c r="Q60" i="18"/>
  <c r="Q75" i="18"/>
  <c r="Q54" i="18"/>
  <c r="Q73" i="18"/>
  <c r="Q57" i="18"/>
  <c r="Q25" i="18"/>
  <c r="Q23" i="18"/>
  <c r="Q52" i="18"/>
  <c r="Q20" i="18"/>
  <c r="Q36" i="18"/>
  <c r="Q11" i="18"/>
  <c r="Q33" i="18"/>
  <c r="Q74" i="18"/>
  <c r="Q38" i="18"/>
  <c r="Q34" i="18"/>
  <c r="Q47" i="18"/>
  <c r="Q42" i="18"/>
  <c r="Q22" i="18"/>
  <c r="Q17" i="18"/>
  <c r="Q49" i="18"/>
  <c r="Q21" i="18"/>
  <c r="P19" i="18"/>
  <c r="N39" i="18"/>
  <c r="P54" i="18"/>
  <c r="P72" i="18"/>
  <c r="P53" i="18"/>
  <c r="N62" i="18"/>
  <c r="P21" i="18"/>
  <c r="P38" i="18"/>
  <c r="N67" i="18"/>
  <c r="J9" i="18"/>
  <c r="P67" i="18"/>
  <c r="P73" i="18"/>
  <c r="N50" i="18"/>
  <c r="P50" i="18"/>
  <c r="N33" i="18"/>
  <c r="P70" i="18"/>
  <c r="P59" i="18"/>
  <c r="P71" i="18"/>
  <c r="P42" i="18"/>
  <c r="N11" i="18"/>
  <c r="N44" i="18"/>
  <c r="J16" i="18"/>
  <c r="J38" i="18"/>
  <c r="P20" i="18"/>
  <c r="P12" i="18"/>
  <c r="P15" i="18"/>
  <c r="P17" i="18"/>
  <c r="N64" i="18"/>
  <c r="N15" i="18"/>
  <c r="N42" i="18"/>
  <c r="J49" i="18"/>
  <c r="J57" i="18"/>
  <c r="J170" i="18"/>
  <c r="P24" i="18"/>
  <c r="P66" i="18"/>
  <c r="P29" i="18"/>
  <c r="P33" i="18"/>
  <c r="N31" i="18"/>
  <c r="N47" i="18"/>
  <c r="N46" i="18"/>
  <c r="J36" i="18"/>
  <c r="J32" i="18"/>
  <c r="P48" i="18"/>
  <c r="P18" i="18"/>
  <c r="P36" i="18"/>
  <c r="P35" i="18"/>
  <c r="P65" i="18"/>
  <c r="N63" i="18"/>
  <c r="N55" i="18"/>
  <c r="N60" i="18"/>
  <c r="J50" i="18"/>
  <c r="P30" i="18"/>
  <c r="P74" i="18"/>
  <c r="P52" i="18"/>
  <c r="P75" i="18"/>
  <c r="P63" i="18"/>
  <c r="N37" i="18"/>
  <c r="N27" i="18"/>
  <c r="N12" i="18"/>
  <c r="J39" i="18"/>
  <c r="N9" i="18"/>
  <c r="P28" i="18"/>
  <c r="P68" i="18"/>
  <c r="P43" i="18"/>
  <c r="P39" i="18"/>
  <c r="P49" i="18"/>
  <c r="N61" i="18"/>
  <c r="N21" i="18"/>
  <c r="N34" i="18"/>
  <c r="J31" i="18"/>
  <c r="P22" i="18"/>
  <c r="P62" i="18"/>
  <c r="P58" i="18"/>
  <c r="P31" i="18"/>
  <c r="P11" i="18"/>
  <c r="P27" i="18"/>
  <c r="N51" i="18"/>
  <c r="N13" i="18"/>
  <c r="N56" i="18"/>
  <c r="N49" i="18"/>
  <c r="J47" i="18"/>
  <c r="J67" i="18"/>
  <c r="N170" i="18"/>
  <c r="P64" i="18"/>
  <c r="P16" i="18"/>
  <c r="P40" i="18"/>
  <c r="P51" i="18"/>
  <c r="P47" i="18"/>
  <c r="P69" i="18"/>
  <c r="P55" i="18"/>
  <c r="N23" i="18"/>
  <c r="N73" i="18"/>
  <c r="N30" i="18"/>
  <c r="N26" i="18"/>
  <c r="J27" i="18"/>
  <c r="N54" i="18"/>
  <c r="J53" i="18"/>
  <c r="J73" i="18"/>
  <c r="J65" i="18"/>
  <c r="J26" i="18"/>
  <c r="J56" i="18"/>
  <c r="N22" i="18"/>
  <c r="J46" i="18"/>
  <c r="J40" i="18"/>
  <c r="J22" i="18"/>
  <c r="J44" i="18"/>
  <c r="J60" i="18"/>
  <c r="N25" i="18"/>
  <c r="N66" i="18"/>
  <c r="J23" i="18"/>
  <c r="J18" i="18"/>
  <c r="J33" i="18"/>
  <c r="J54" i="18"/>
  <c r="N58" i="18"/>
  <c r="J10" i="18"/>
  <c r="J61" i="18"/>
  <c r="J11" i="18"/>
  <c r="J21" i="18"/>
  <c r="J58" i="18"/>
  <c r="N28" i="18"/>
  <c r="J64" i="18"/>
  <c r="J28" i="18"/>
  <c r="J13" i="18"/>
  <c r="J25" i="18"/>
  <c r="J72" i="18"/>
  <c r="S74" i="18"/>
  <c r="S32" i="18"/>
  <c r="S23" i="18"/>
  <c r="S36" i="18"/>
  <c r="S18" i="18"/>
  <c r="S33" i="18"/>
  <c r="S65" i="18"/>
  <c r="S71" i="18"/>
  <c r="S40" i="18"/>
  <c r="S30" i="18"/>
  <c r="P170" i="18"/>
  <c r="P46" i="18"/>
  <c r="P26" i="18"/>
  <c r="P44" i="18"/>
  <c r="P14" i="18"/>
  <c r="P41" i="18"/>
  <c r="P23" i="18"/>
  <c r="P57" i="18"/>
  <c r="P61" i="18"/>
  <c r="N65" i="18"/>
  <c r="N53" i="18"/>
  <c r="N72" i="18"/>
  <c r="N40" i="18"/>
  <c r="N18" i="18"/>
  <c r="N32" i="18"/>
  <c r="S48" i="18"/>
  <c r="S35" i="18"/>
  <c r="S14" i="18"/>
  <c r="J17" i="18"/>
  <c r="J29" i="18"/>
  <c r="J41" i="18"/>
  <c r="J35" i="18"/>
  <c r="J15" i="18"/>
  <c r="J52" i="18"/>
  <c r="S19" i="18"/>
  <c r="S62" i="18"/>
  <c r="P9" i="18"/>
  <c r="P10" i="18"/>
  <c r="P56" i="18"/>
  <c r="P34" i="18"/>
  <c r="P60" i="18"/>
  <c r="P25" i="18"/>
  <c r="P37" i="18"/>
  <c r="P32" i="18"/>
  <c r="P13" i="18"/>
  <c r="N69" i="18"/>
  <c r="N29" i="18"/>
  <c r="N75" i="18"/>
  <c r="N24" i="18"/>
  <c r="N36" i="18"/>
  <c r="N16" i="18"/>
  <c r="S12" i="18"/>
  <c r="S50" i="18"/>
  <c r="J51" i="18"/>
  <c r="J12" i="18"/>
  <c r="J63" i="18"/>
  <c r="J43" i="18"/>
  <c r="J20" i="18"/>
  <c r="J70" i="18"/>
  <c r="S60" i="18"/>
  <c r="S57" i="18"/>
  <c r="S63" i="18"/>
  <c r="S16" i="18"/>
  <c r="S26" i="18"/>
  <c r="S70" i="18"/>
  <c r="Q53" i="18"/>
  <c r="Q65" i="18"/>
  <c r="N48" i="18"/>
  <c r="N59" i="18"/>
  <c r="N45" i="18"/>
  <c r="N43" i="18"/>
  <c r="N57" i="18"/>
  <c r="N70" i="18"/>
  <c r="N14" i="18"/>
  <c r="N68" i="18"/>
  <c r="S15" i="18"/>
  <c r="S25" i="18"/>
  <c r="S31" i="18"/>
  <c r="S28" i="18"/>
  <c r="S29" i="18"/>
  <c r="S59" i="18"/>
  <c r="S27" i="18"/>
  <c r="S34" i="18"/>
  <c r="J14" i="18"/>
  <c r="J34" i="18"/>
  <c r="J69" i="18"/>
  <c r="J75" i="18"/>
  <c r="J71" i="18"/>
  <c r="J59" i="18"/>
  <c r="J68" i="18"/>
  <c r="J62" i="18"/>
  <c r="S64" i="18"/>
  <c r="S67" i="18"/>
  <c r="S72" i="18"/>
  <c r="S39" i="18"/>
  <c r="S13" i="18"/>
  <c r="S66" i="18"/>
  <c r="S73" i="18"/>
  <c r="S38" i="18"/>
  <c r="S37" i="18"/>
  <c r="S58" i="18"/>
  <c r="S17" i="18"/>
  <c r="S44" i="18"/>
  <c r="S20" i="18"/>
  <c r="S49" i="18"/>
  <c r="S21" i="18"/>
  <c r="S46" i="18"/>
  <c r="S9" i="18"/>
  <c r="S170" i="18"/>
  <c r="Q13" i="18"/>
  <c r="Q44" i="18"/>
  <c r="S10" i="18"/>
  <c r="N41" i="18"/>
  <c r="N71" i="18"/>
  <c r="N19" i="18"/>
  <c r="N35" i="18"/>
  <c r="N20" i="18"/>
  <c r="N52" i="18"/>
  <c r="N38" i="18"/>
  <c r="N74" i="18"/>
  <c r="S43" i="18"/>
  <c r="S24" i="18"/>
  <c r="S11" i="18"/>
  <c r="S53" i="18"/>
  <c r="S56" i="18"/>
  <c r="S55" i="18"/>
  <c r="S42" i="18"/>
  <c r="S69" i="18"/>
  <c r="J48" i="18"/>
  <c r="J45" i="18"/>
  <c r="J37" i="18"/>
  <c r="J74" i="18"/>
  <c r="J30" i="18"/>
  <c r="J55" i="18"/>
  <c r="J19" i="18"/>
  <c r="J66" i="18"/>
  <c r="S45" i="18"/>
  <c r="S47" i="18"/>
  <c r="S61" i="18"/>
  <c r="S68" i="18"/>
  <c r="S41" i="18"/>
  <c r="S51" i="18"/>
  <c r="S22" i="18"/>
  <c r="S75" i="18"/>
  <c r="S52" i="18"/>
  <c r="K159" i="18"/>
  <c r="K167" i="18"/>
  <c r="E247" i="17"/>
  <c r="E92" i="17" s="1"/>
  <c r="E251" i="17"/>
  <c r="C251" i="17"/>
  <c r="C247" i="17"/>
  <c r="C92" i="17" s="1"/>
  <c r="R167" i="18"/>
  <c r="R159" i="18"/>
  <c r="I159" i="18"/>
  <c r="I167" i="18"/>
  <c r="D247" i="17"/>
  <c r="D92" i="17" s="1"/>
  <c r="D251" i="17"/>
  <c r="L159" i="18"/>
  <c r="L167" i="18"/>
  <c r="F159" i="18"/>
  <c r="F167" i="18"/>
  <c r="E92" i="18"/>
  <c r="O159" i="18"/>
  <c r="O10" i="18" s="1"/>
  <c r="O167" i="18"/>
  <c r="M159" i="18"/>
  <c r="M167" i="18"/>
  <c r="H159" i="18"/>
  <c r="H167" i="18"/>
  <c r="E150" i="16"/>
  <c r="E112" i="16"/>
  <c r="E124" i="16"/>
  <c r="E157" i="16"/>
  <c r="E95" i="16"/>
  <c r="E101" i="16"/>
  <c r="E148" i="16"/>
  <c r="E139" i="16"/>
  <c r="E153" i="16"/>
  <c r="E116" i="16"/>
  <c r="E133" i="16"/>
  <c r="E122" i="16"/>
  <c r="E137" i="16"/>
  <c r="E134" i="16"/>
  <c r="E127" i="16"/>
  <c r="E94" i="16"/>
  <c r="E115" i="16"/>
  <c r="E156" i="16"/>
  <c r="E104" i="16"/>
  <c r="E103" i="16"/>
  <c r="E96" i="16"/>
  <c r="E91" i="16"/>
  <c r="E105" i="16"/>
  <c r="E142" i="16"/>
  <c r="E144" i="16"/>
  <c r="E145" i="16"/>
  <c r="E119" i="16"/>
  <c r="E113" i="16"/>
  <c r="E140" i="16"/>
  <c r="E121" i="16"/>
  <c r="E126" i="16"/>
  <c r="E102" i="16"/>
  <c r="E106" i="16"/>
  <c r="E141" i="16"/>
  <c r="E147" i="16"/>
  <c r="E117" i="16"/>
  <c r="E135" i="16"/>
  <c r="E143" i="16"/>
  <c r="E130" i="16"/>
  <c r="E97" i="16"/>
  <c r="E110" i="16"/>
  <c r="E151" i="16"/>
  <c r="E154" i="16"/>
  <c r="E138" i="16"/>
  <c r="E99" i="16"/>
  <c r="E123" i="16"/>
  <c r="E131" i="16"/>
  <c r="E100" i="16"/>
  <c r="E108" i="16"/>
  <c r="E111" i="16"/>
  <c r="E114" i="16"/>
  <c r="E92" i="16"/>
  <c r="E98" i="16"/>
  <c r="E155" i="16"/>
  <c r="E132" i="16"/>
  <c r="E93" i="16"/>
  <c r="E146" i="16"/>
  <c r="E107" i="16"/>
  <c r="E152" i="16"/>
  <c r="E109" i="16"/>
  <c r="E149" i="16"/>
  <c r="E125" i="16"/>
  <c r="E128" i="16"/>
  <c r="E136" i="16"/>
  <c r="E129" i="16"/>
  <c r="E118" i="16"/>
  <c r="E120" i="16"/>
  <c r="G25" i="20" l="1"/>
  <c r="G80" i="20" s="1"/>
  <c r="W25" i="20"/>
  <c r="X25" i="20" s="1"/>
  <c r="Y25" i="20" s="1"/>
  <c r="Z25" i="20" s="1"/>
  <c r="AA25" i="20" s="1"/>
  <c r="AB25" i="20" s="1"/>
  <c r="AC25" i="20" s="1"/>
  <c r="AD25" i="20" s="1"/>
  <c r="AE25" i="20" s="1"/>
  <c r="F9" i="31"/>
  <c r="F10" i="31"/>
  <c r="F18" i="31" s="1"/>
  <c r="F71" i="31" s="1"/>
  <c r="F72" i="31" s="1"/>
  <c r="E59" i="30"/>
  <c r="C59" i="30"/>
  <c r="D261" i="16"/>
  <c r="D146" i="16"/>
  <c r="I31" i="34"/>
  <c r="B31" i="34"/>
  <c r="J31" i="34"/>
  <c r="H31" i="34"/>
  <c r="G31" i="34"/>
  <c r="D31" i="34"/>
  <c r="F31" i="34"/>
  <c r="C31" i="34"/>
  <c r="G63" i="18"/>
  <c r="G19" i="18"/>
  <c r="G31" i="18"/>
  <c r="G14" i="18"/>
  <c r="G37" i="18"/>
  <c r="G44" i="18"/>
  <c r="C119" i="16"/>
  <c r="C167" i="18"/>
  <c r="C159" i="18"/>
  <c r="D96" i="16"/>
  <c r="D109" i="16"/>
  <c r="G69" i="18"/>
  <c r="G68" i="18"/>
  <c r="G65" i="18"/>
  <c r="G30" i="18"/>
  <c r="G28" i="18"/>
  <c r="G25" i="18"/>
  <c r="G47" i="18"/>
  <c r="D136" i="16"/>
  <c r="C132" i="16"/>
  <c r="D154" i="16"/>
  <c r="D92" i="16"/>
  <c r="C113" i="16"/>
  <c r="D100" i="16"/>
  <c r="C94" i="16"/>
  <c r="D128" i="16"/>
  <c r="D93" i="16"/>
  <c r="D118" i="16"/>
  <c r="C111" i="16"/>
  <c r="C138" i="16"/>
  <c r="D129" i="16"/>
  <c r="D107" i="16"/>
  <c r="C116" i="16"/>
  <c r="C140" i="16"/>
  <c r="D148" i="16"/>
  <c r="D119" i="16"/>
  <c r="D135" i="16"/>
  <c r="D115" i="16"/>
  <c r="D147" i="16"/>
  <c r="C101" i="16"/>
  <c r="C145" i="16"/>
  <c r="D155" i="16"/>
  <c r="D132" i="16"/>
  <c r="D140" i="16"/>
  <c r="C131" i="16"/>
  <c r="C150" i="16"/>
  <c r="D116" i="16"/>
  <c r="D102" i="16"/>
  <c r="D126" i="16"/>
  <c r="D134" i="16"/>
  <c r="D150" i="16"/>
  <c r="D114" i="16"/>
  <c r="C109" i="16"/>
  <c r="C99" i="16"/>
  <c r="C153" i="16"/>
  <c r="C136" i="16"/>
  <c r="D121" i="16"/>
  <c r="D113" i="16"/>
  <c r="D94" i="16"/>
  <c r="D137" i="16"/>
  <c r="D144" i="16"/>
  <c r="C115" i="16"/>
  <c r="C95" i="16"/>
  <c r="C137" i="16"/>
  <c r="C155" i="16"/>
  <c r="D106" i="16"/>
  <c r="D127" i="16"/>
  <c r="D157" i="16"/>
  <c r="D143" i="16"/>
  <c r="D145" i="16"/>
  <c r="C124" i="16"/>
  <c r="C117" i="16"/>
  <c r="C156" i="16"/>
  <c r="C135" i="16"/>
  <c r="D104" i="16"/>
  <c r="D95" i="16"/>
  <c r="D110" i="16"/>
  <c r="D112" i="16"/>
  <c r="D101" i="16"/>
  <c r="D99" i="16"/>
  <c r="D152" i="16"/>
  <c r="D149" i="16"/>
  <c r="C129" i="16"/>
  <c r="C96" i="16"/>
  <c r="C125" i="16"/>
  <c r="C141" i="16"/>
  <c r="D108" i="16"/>
  <c r="D117" i="16"/>
  <c r="D111" i="16"/>
  <c r="D122" i="16"/>
  <c r="D139" i="16"/>
  <c r="D153" i="16"/>
  <c r="C121" i="16"/>
  <c r="C108" i="16"/>
  <c r="C100" i="16"/>
  <c r="C149" i="16"/>
  <c r="C143" i="16"/>
  <c r="C97" i="16"/>
  <c r="C93" i="16"/>
  <c r="C133" i="16"/>
  <c r="C102" i="16"/>
  <c r="C120" i="16"/>
  <c r="C148" i="16"/>
  <c r="C144" i="16"/>
  <c r="C134" i="16"/>
  <c r="C91" i="16"/>
  <c r="G10" i="18"/>
  <c r="G60" i="18"/>
  <c r="G11" i="18"/>
  <c r="C123" i="16"/>
  <c r="C98" i="16"/>
  <c r="C130" i="16"/>
  <c r="C104" i="16"/>
  <c r="C118" i="16"/>
  <c r="C147" i="16"/>
  <c r="C154" i="16"/>
  <c r="C142" i="16"/>
  <c r="G72" i="18"/>
  <c r="G20" i="18"/>
  <c r="G49" i="18"/>
  <c r="C105" i="16"/>
  <c r="C106" i="16"/>
  <c r="C126" i="16"/>
  <c r="C103" i="16"/>
  <c r="C127" i="16"/>
  <c r="C139" i="16"/>
  <c r="C114" i="16"/>
  <c r="C146" i="16"/>
  <c r="C92" i="16"/>
  <c r="G26" i="18"/>
  <c r="G51" i="18"/>
  <c r="G74" i="18"/>
  <c r="C110" i="16"/>
  <c r="C112" i="16"/>
  <c r="C128" i="16"/>
  <c r="C122" i="16"/>
  <c r="C107" i="16"/>
  <c r="C157" i="16"/>
  <c r="C152" i="16"/>
  <c r="C151" i="16"/>
  <c r="D159" i="18"/>
  <c r="D10" i="18" s="1"/>
  <c r="G46" i="18"/>
  <c r="G39" i="18"/>
  <c r="D120" i="16"/>
  <c r="D131" i="16"/>
  <c r="D105" i="16"/>
  <c r="D133" i="16"/>
  <c r="D130" i="16"/>
  <c r="D138" i="16"/>
  <c r="D156" i="16"/>
  <c r="D151" i="16"/>
  <c r="G24" i="18"/>
  <c r="G53" i="18"/>
  <c r="G21" i="18"/>
  <c r="G36" i="18"/>
  <c r="G59" i="18"/>
  <c r="D91" i="16"/>
  <c r="D98" i="16"/>
  <c r="D123" i="16"/>
  <c r="D124" i="16"/>
  <c r="D97" i="16"/>
  <c r="D103" i="16"/>
  <c r="D141" i="16"/>
  <c r="D142" i="16"/>
  <c r="D125" i="16"/>
  <c r="G50" i="18"/>
  <c r="G17" i="18"/>
  <c r="G23" i="18"/>
  <c r="G64" i="18"/>
  <c r="G34" i="18"/>
  <c r="G45" i="18"/>
  <c r="G43" i="18"/>
  <c r="G22" i="18"/>
  <c r="G32" i="18"/>
  <c r="G13" i="18"/>
  <c r="G54" i="18"/>
  <c r="G58" i="18"/>
  <c r="G16" i="18"/>
  <c r="G56" i="18"/>
  <c r="G170" i="18"/>
  <c r="G52" i="18"/>
  <c r="G55" i="18"/>
  <c r="G71" i="18"/>
  <c r="G15" i="18"/>
  <c r="G62" i="18"/>
  <c r="G66" i="18"/>
  <c r="G18" i="18"/>
  <c r="G42" i="18"/>
  <c r="G40" i="18"/>
  <c r="G67" i="18"/>
  <c r="G12" i="18"/>
  <c r="G70" i="18"/>
  <c r="G35" i="18"/>
  <c r="G61" i="18"/>
  <c r="G75" i="18"/>
  <c r="G48" i="18"/>
  <c r="G57" i="18"/>
  <c r="G38" i="18"/>
  <c r="G29" i="18"/>
  <c r="G9" i="18"/>
  <c r="G33" i="18"/>
  <c r="G41" i="18"/>
  <c r="G27" i="18"/>
  <c r="D91" i="17"/>
  <c r="I8" i="19"/>
  <c r="J8" i="19" s="1"/>
  <c r="I9" i="19"/>
  <c r="J9" i="19" s="1"/>
  <c r="Q77" i="18"/>
  <c r="Q83" i="18" s="1"/>
  <c r="Q82" i="18"/>
  <c r="Q81" i="18"/>
  <c r="P77" i="18"/>
  <c r="P83" i="18" s="1"/>
  <c r="P82" i="18"/>
  <c r="N77" i="18"/>
  <c r="N83" i="18" s="1"/>
  <c r="P81" i="18"/>
  <c r="J77" i="18"/>
  <c r="J83" i="18" s="1"/>
  <c r="N81" i="18"/>
  <c r="J82" i="18"/>
  <c r="J81" i="18"/>
  <c r="J80" i="18"/>
  <c r="P80" i="18"/>
  <c r="S82" i="18"/>
  <c r="N82" i="18"/>
  <c r="S80" i="18"/>
  <c r="S81" i="18"/>
  <c r="Q80" i="18"/>
  <c r="N80" i="18"/>
  <c r="S77" i="18"/>
  <c r="S83" i="18" s="1"/>
  <c r="M44" i="18"/>
  <c r="M71" i="18"/>
  <c r="M55" i="18"/>
  <c r="M60" i="18"/>
  <c r="M38" i="18"/>
  <c r="M62" i="18"/>
  <c r="M70" i="18"/>
  <c r="M26" i="18"/>
  <c r="M170" i="18"/>
  <c r="M16" i="18"/>
  <c r="M19" i="18"/>
  <c r="M75" i="18"/>
  <c r="M13" i="18"/>
  <c r="M18" i="18"/>
  <c r="M45" i="18"/>
  <c r="M68" i="18"/>
  <c r="M22" i="18"/>
  <c r="M37" i="18"/>
  <c r="M21" i="18"/>
  <c r="M74" i="18"/>
  <c r="M61" i="18"/>
  <c r="M58" i="18"/>
  <c r="M32" i="18"/>
  <c r="M50" i="18"/>
  <c r="M24" i="18"/>
  <c r="M9" i="18"/>
  <c r="M72" i="18"/>
  <c r="M35" i="18"/>
  <c r="M17" i="18"/>
  <c r="M43" i="18"/>
  <c r="M66" i="18"/>
  <c r="M25" i="18"/>
  <c r="M73" i="18"/>
  <c r="M40" i="18"/>
  <c r="M64" i="18"/>
  <c r="M63" i="18"/>
  <c r="M65" i="18"/>
  <c r="M67" i="18"/>
  <c r="M15" i="18"/>
  <c r="M30" i="18"/>
  <c r="M33" i="18"/>
  <c r="M52" i="18"/>
  <c r="M34" i="18"/>
  <c r="M48" i="18"/>
  <c r="M59" i="18"/>
  <c r="M51" i="18"/>
  <c r="M47" i="18"/>
  <c r="M54" i="18"/>
  <c r="M29" i="18"/>
  <c r="M42" i="18"/>
  <c r="M36" i="18"/>
  <c r="M14" i="18"/>
  <c r="M31" i="18"/>
  <c r="M39" i="18"/>
  <c r="M28" i="18"/>
  <c r="M46" i="18"/>
  <c r="M69" i="18"/>
  <c r="M49" i="18"/>
  <c r="M20" i="18"/>
  <c r="M27" i="18"/>
  <c r="M11" i="18"/>
  <c r="M23" i="18"/>
  <c r="M12" i="18"/>
  <c r="M53" i="18"/>
  <c r="M41" i="18"/>
  <c r="M57" i="18"/>
  <c r="M56" i="18"/>
  <c r="L17" i="18"/>
  <c r="L39" i="18"/>
  <c r="L53" i="18"/>
  <c r="L23" i="18"/>
  <c r="L40" i="18"/>
  <c r="L46" i="18"/>
  <c r="L60" i="18"/>
  <c r="L68" i="18"/>
  <c r="L32" i="18"/>
  <c r="L41" i="18"/>
  <c r="L42" i="18"/>
  <c r="L71" i="18"/>
  <c r="L67" i="18"/>
  <c r="L70" i="18"/>
  <c r="L58" i="18"/>
  <c r="L38" i="18"/>
  <c r="L48" i="18"/>
  <c r="L49" i="18"/>
  <c r="L35" i="18"/>
  <c r="L69" i="18"/>
  <c r="L27" i="18"/>
  <c r="L19" i="18"/>
  <c r="L14" i="18"/>
  <c r="L62" i="18"/>
  <c r="L56" i="18"/>
  <c r="L64" i="18"/>
  <c r="L170" i="18"/>
  <c r="L31" i="18"/>
  <c r="L21" i="18"/>
  <c r="L59" i="18"/>
  <c r="L25" i="18"/>
  <c r="L28" i="18"/>
  <c r="L36" i="18"/>
  <c r="L72" i="18"/>
  <c r="L12" i="18"/>
  <c r="L9" i="18"/>
  <c r="L45" i="18"/>
  <c r="L57" i="18"/>
  <c r="L43" i="18"/>
  <c r="L33" i="18"/>
  <c r="L74" i="18"/>
  <c r="L20" i="18"/>
  <c r="L24" i="18"/>
  <c r="L54" i="18"/>
  <c r="L10" i="18"/>
  <c r="L61" i="18"/>
  <c r="L15" i="18"/>
  <c r="L47" i="18"/>
  <c r="L11" i="18"/>
  <c r="L44" i="18"/>
  <c r="L50" i="18"/>
  <c r="L34" i="18"/>
  <c r="L16" i="18"/>
  <c r="L73" i="18"/>
  <c r="L37" i="18"/>
  <c r="L13" i="18"/>
  <c r="L65" i="18"/>
  <c r="L22" i="18"/>
  <c r="L30" i="18"/>
  <c r="L26" i="18"/>
  <c r="L66" i="18"/>
  <c r="L29" i="18"/>
  <c r="L51" i="18"/>
  <c r="L55" i="18"/>
  <c r="L63" i="18"/>
  <c r="L18" i="18"/>
  <c r="L52" i="18"/>
  <c r="L75" i="18"/>
  <c r="C140" i="17"/>
  <c r="C107" i="17"/>
  <c r="C254" i="17"/>
  <c r="C134" i="17"/>
  <c r="C123" i="17"/>
  <c r="C144" i="17"/>
  <c r="C127" i="17"/>
  <c r="C136" i="17"/>
  <c r="C137" i="17"/>
  <c r="C109" i="17"/>
  <c r="C124" i="17"/>
  <c r="C100" i="17"/>
  <c r="C114" i="17"/>
  <c r="C149" i="17"/>
  <c r="C126" i="17"/>
  <c r="C157" i="17"/>
  <c r="C135" i="17"/>
  <c r="C118" i="17"/>
  <c r="C128" i="17"/>
  <c r="C141" i="17"/>
  <c r="C103" i="17"/>
  <c r="C147" i="17"/>
  <c r="C115" i="17"/>
  <c r="C113" i="17"/>
  <c r="C120" i="17"/>
  <c r="C125" i="17"/>
  <c r="C96" i="17"/>
  <c r="C133" i="17"/>
  <c r="C156" i="17"/>
  <c r="C154" i="17"/>
  <c r="C121" i="17"/>
  <c r="C95" i="17"/>
  <c r="C132" i="17"/>
  <c r="C101" i="17"/>
  <c r="C151" i="17"/>
  <c r="C111" i="17"/>
  <c r="C145" i="17"/>
  <c r="C98" i="17"/>
  <c r="C152" i="17"/>
  <c r="C102" i="17"/>
  <c r="C94" i="17"/>
  <c r="C112" i="17"/>
  <c r="C104" i="17"/>
  <c r="C117" i="17"/>
  <c r="C116" i="17"/>
  <c r="C105" i="17"/>
  <c r="C131" i="17"/>
  <c r="C129" i="17"/>
  <c r="C155" i="17"/>
  <c r="C108" i="17"/>
  <c r="C119" i="17"/>
  <c r="C139" i="17"/>
  <c r="C138" i="17"/>
  <c r="C97" i="17"/>
  <c r="C150" i="17"/>
  <c r="C110" i="17"/>
  <c r="C143" i="17"/>
  <c r="C99" i="17"/>
  <c r="C142" i="17"/>
  <c r="C106" i="17"/>
  <c r="C153" i="17"/>
  <c r="C148" i="17"/>
  <c r="C122" i="17"/>
  <c r="C93" i="17"/>
  <c r="C91" i="17"/>
  <c r="C146" i="17"/>
  <c r="C130" i="17"/>
  <c r="O59" i="18"/>
  <c r="O44" i="18"/>
  <c r="O34" i="18"/>
  <c r="O23" i="18"/>
  <c r="O11" i="18"/>
  <c r="O53" i="18"/>
  <c r="O71" i="18"/>
  <c r="O61" i="18"/>
  <c r="O24" i="18"/>
  <c r="O51" i="18"/>
  <c r="O20" i="18"/>
  <c r="O25" i="18"/>
  <c r="O58" i="18"/>
  <c r="O37" i="18"/>
  <c r="O22" i="18"/>
  <c r="O49" i="18"/>
  <c r="O64" i="18"/>
  <c r="O9" i="18"/>
  <c r="O33" i="18"/>
  <c r="O60" i="18"/>
  <c r="O28" i="18"/>
  <c r="O70" i="18"/>
  <c r="O42" i="18"/>
  <c r="O65" i="18"/>
  <c r="O35" i="18"/>
  <c r="O50" i="18"/>
  <c r="O48" i="18"/>
  <c r="O32" i="18"/>
  <c r="O30" i="18"/>
  <c r="O63" i="18"/>
  <c r="O38" i="18"/>
  <c r="O15" i="18"/>
  <c r="O18" i="18"/>
  <c r="O46" i="18"/>
  <c r="O75" i="18"/>
  <c r="O36" i="18"/>
  <c r="O68" i="18"/>
  <c r="O74" i="18"/>
  <c r="O39" i="18"/>
  <c r="O17" i="18"/>
  <c r="O31" i="18"/>
  <c r="O21" i="18"/>
  <c r="O52" i="18"/>
  <c r="O16" i="18"/>
  <c r="O73" i="18"/>
  <c r="O54" i="18"/>
  <c r="O72" i="18"/>
  <c r="O26" i="18"/>
  <c r="O62" i="18"/>
  <c r="O19" i="18"/>
  <c r="O12" i="18"/>
  <c r="O56" i="18"/>
  <c r="O69" i="18"/>
  <c r="O66" i="18"/>
  <c r="O55" i="18"/>
  <c r="O29" i="18"/>
  <c r="O43" i="18"/>
  <c r="O13" i="18"/>
  <c r="O40" i="18"/>
  <c r="O27" i="18"/>
  <c r="O14" i="18"/>
  <c r="O45" i="18"/>
  <c r="O41" i="18"/>
  <c r="O57" i="18"/>
  <c r="O67" i="18"/>
  <c r="O47" i="18"/>
  <c r="O170" i="18"/>
  <c r="D254" i="17"/>
  <c r="D136" i="17"/>
  <c r="D107" i="17"/>
  <c r="D127" i="17"/>
  <c r="D144" i="17"/>
  <c r="D123" i="17"/>
  <c r="D148" i="17"/>
  <c r="D95" i="17"/>
  <c r="D111" i="17"/>
  <c r="D97" i="17"/>
  <c r="D133" i="17"/>
  <c r="D126" i="17"/>
  <c r="D109" i="17"/>
  <c r="D124" i="17"/>
  <c r="D128" i="17"/>
  <c r="D112" i="17"/>
  <c r="D134" i="17"/>
  <c r="D113" i="17"/>
  <c r="D141" i="17"/>
  <c r="D103" i="17"/>
  <c r="D132" i="17"/>
  <c r="D115" i="17"/>
  <c r="D116" i="17"/>
  <c r="D100" i="17"/>
  <c r="D108" i="17"/>
  <c r="D96" i="17"/>
  <c r="D118" i="17"/>
  <c r="D135" i="17"/>
  <c r="D125" i="17"/>
  <c r="D140" i="17"/>
  <c r="D157" i="17"/>
  <c r="D147" i="17"/>
  <c r="D110" i="17"/>
  <c r="D149" i="17"/>
  <c r="D106" i="17"/>
  <c r="D129" i="17"/>
  <c r="D138" i="17"/>
  <c r="D114" i="17"/>
  <c r="D137" i="17"/>
  <c r="D119" i="17"/>
  <c r="D117" i="17"/>
  <c r="D131" i="17"/>
  <c r="D145" i="17"/>
  <c r="D155" i="17"/>
  <c r="D101" i="17"/>
  <c r="D104" i="17"/>
  <c r="D102" i="17"/>
  <c r="D139" i="17"/>
  <c r="D120" i="17"/>
  <c r="D99" i="17"/>
  <c r="D153" i="17"/>
  <c r="D105" i="17"/>
  <c r="D152" i="17"/>
  <c r="D151" i="17"/>
  <c r="D150" i="17"/>
  <c r="D98" i="17"/>
  <c r="D121" i="17"/>
  <c r="D154" i="17"/>
  <c r="D94" i="17"/>
  <c r="D156" i="17"/>
  <c r="D143" i="17"/>
  <c r="D142" i="17"/>
  <c r="D122" i="17"/>
  <c r="D93" i="17"/>
  <c r="D146" i="17"/>
  <c r="D130" i="17"/>
  <c r="E159" i="18"/>
  <c r="E167" i="18"/>
  <c r="H10" i="18"/>
  <c r="H59" i="18"/>
  <c r="H71" i="18"/>
  <c r="H41" i="18"/>
  <c r="H49" i="18"/>
  <c r="H25" i="18"/>
  <c r="H24" i="18"/>
  <c r="H17" i="18"/>
  <c r="H48" i="18"/>
  <c r="H170" i="18"/>
  <c r="H55" i="18"/>
  <c r="H73" i="18"/>
  <c r="H14" i="18"/>
  <c r="H45" i="18"/>
  <c r="H38" i="18"/>
  <c r="H15" i="18"/>
  <c r="H29" i="18"/>
  <c r="H47" i="18"/>
  <c r="H64" i="18"/>
  <c r="H9" i="18"/>
  <c r="H18" i="18"/>
  <c r="H67" i="18"/>
  <c r="H32" i="18"/>
  <c r="H51" i="18"/>
  <c r="H13" i="18"/>
  <c r="H52" i="18"/>
  <c r="H62" i="18"/>
  <c r="H66" i="18"/>
  <c r="H36" i="18"/>
  <c r="H63" i="18"/>
  <c r="H75" i="18"/>
  <c r="H33" i="18"/>
  <c r="H44" i="18"/>
  <c r="H28" i="18"/>
  <c r="H22" i="18"/>
  <c r="H42" i="18"/>
  <c r="H56" i="18"/>
  <c r="H61" i="18"/>
  <c r="H43" i="18"/>
  <c r="H20" i="18"/>
  <c r="H68" i="18"/>
  <c r="H37" i="18"/>
  <c r="H46" i="18"/>
  <c r="H34" i="18"/>
  <c r="H50" i="18"/>
  <c r="H58" i="18"/>
  <c r="H65" i="18"/>
  <c r="H53" i="18"/>
  <c r="H12" i="18"/>
  <c r="H21" i="18"/>
  <c r="H60" i="18"/>
  <c r="H11" i="18"/>
  <c r="H69" i="18"/>
  <c r="H35" i="18"/>
  <c r="H26" i="18"/>
  <c r="H19" i="18"/>
  <c r="H70" i="18"/>
  <c r="H31" i="18"/>
  <c r="H39" i="18"/>
  <c r="H72" i="18"/>
  <c r="H57" i="18"/>
  <c r="H23" i="18"/>
  <c r="H16" i="18"/>
  <c r="H27" i="18"/>
  <c r="H40" i="18"/>
  <c r="H54" i="18"/>
  <c r="H30" i="18"/>
  <c r="H74" i="18"/>
  <c r="I63" i="18"/>
  <c r="I22" i="18"/>
  <c r="I46" i="18"/>
  <c r="I41" i="18"/>
  <c r="I67" i="18"/>
  <c r="I59" i="18"/>
  <c r="I36" i="18"/>
  <c r="I43" i="18"/>
  <c r="I65" i="18"/>
  <c r="I69" i="18"/>
  <c r="I30" i="18"/>
  <c r="I14" i="18"/>
  <c r="I47" i="18"/>
  <c r="I25" i="18"/>
  <c r="I34" i="18"/>
  <c r="I45" i="18"/>
  <c r="I64" i="18"/>
  <c r="I74" i="18"/>
  <c r="I29" i="18"/>
  <c r="I27" i="18"/>
  <c r="I51" i="18"/>
  <c r="I66" i="18"/>
  <c r="I11" i="18"/>
  <c r="I49" i="18"/>
  <c r="I71" i="18"/>
  <c r="I48" i="18"/>
  <c r="I9" i="18"/>
  <c r="I72" i="18"/>
  <c r="I54" i="18"/>
  <c r="I15" i="18"/>
  <c r="I16" i="18"/>
  <c r="I52" i="18"/>
  <c r="I24" i="18"/>
  <c r="I18" i="18"/>
  <c r="I20" i="18"/>
  <c r="I61" i="18"/>
  <c r="I32" i="18"/>
  <c r="I60" i="18"/>
  <c r="I44" i="18"/>
  <c r="I13" i="18"/>
  <c r="I35" i="18"/>
  <c r="I73" i="18"/>
  <c r="I56" i="18"/>
  <c r="I10" i="18"/>
  <c r="I53" i="18"/>
  <c r="I42" i="18"/>
  <c r="I75" i="18"/>
  <c r="I21" i="18"/>
  <c r="I12" i="18"/>
  <c r="I39" i="18"/>
  <c r="I50" i="18"/>
  <c r="I26" i="18"/>
  <c r="I57" i="18"/>
  <c r="I70" i="18"/>
  <c r="I38" i="18"/>
  <c r="I68" i="18"/>
  <c r="I37" i="18"/>
  <c r="I40" i="18"/>
  <c r="I33" i="18"/>
  <c r="I19" i="18"/>
  <c r="I55" i="18"/>
  <c r="I23" i="18"/>
  <c r="I58" i="18"/>
  <c r="I62" i="18"/>
  <c r="I17" i="18"/>
  <c r="I28" i="18"/>
  <c r="I31" i="18"/>
  <c r="I170" i="18"/>
  <c r="E254" i="17"/>
  <c r="E107" i="17"/>
  <c r="E124" i="17"/>
  <c r="E127" i="17"/>
  <c r="E113" i="17"/>
  <c r="E123" i="17"/>
  <c r="E142" i="17"/>
  <c r="E153" i="17"/>
  <c r="E112" i="17"/>
  <c r="E115" i="17"/>
  <c r="E137" i="17"/>
  <c r="E140" i="17"/>
  <c r="E126" i="17"/>
  <c r="E134" i="17"/>
  <c r="E138" i="17"/>
  <c r="E147" i="17"/>
  <c r="E141" i="17"/>
  <c r="E145" i="17"/>
  <c r="E119" i="17"/>
  <c r="E103" i="17"/>
  <c r="E149" i="17"/>
  <c r="E128" i="17"/>
  <c r="E121" i="17"/>
  <c r="E151" i="17"/>
  <c r="E132" i="17"/>
  <c r="E136" i="17"/>
  <c r="E135" i="17"/>
  <c r="E125" i="17"/>
  <c r="E129" i="17"/>
  <c r="E110" i="17"/>
  <c r="E109" i="17"/>
  <c r="E95" i="17"/>
  <c r="E144" i="17"/>
  <c r="E96" i="17"/>
  <c r="E133" i="17"/>
  <c r="E154" i="17"/>
  <c r="E150" i="17"/>
  <c r="E108" i="17"/>
  <c r="E118" i="17"/>
  <c r="E122" i="17"/>
  <c r="E143" i="17"/>
  <c r="E120" i="17"/>
  <c r="E131" i="17"/>
  <c r="E111" i="17"/>
  <c r="E156" i="17"/>
  <c r="E116" i="17"/>
  <c r="E98" i="17"/>
  <c r="E152" i="17"/>
  <c r="E104" i="17"/>
  <c r="E117" i="17"/>
  <c r="E101" i="17"/>
  <c r="E148" i="17"/>
  <c r="E105" i="17"/>
  <c r="E99" i="17"/>
  <c r="E94" i="17"/>
  <c r="E100" i="17"/>
  <c r="E139" i="17"/>
  <c r="E97" i="17"/>
  <c r="E157" i="17"/>
  <c r="E114" i="17"/>
  <c r="E155" i="17"/>
  <c r="E106" i="17"/>
  <c r="E102" i="17"/>
  <c r="E93" i="17"/>
  <c r="E130" i="17"/>
  <c r="E146" i="17"/>
  <c r="E91" i="17"/>
  <c r="M10" i="18"/>
  <c r="F10" i="18"/>
  <c r="F66" i="18"/>
  <c r="F67" i="18"/>
  <c r="F40" i="18"/>
  <c r="F29" i="18"/>
  <c r="F19" i="18"/>
  <c r="F14" i="18"/>
  <c r="F51" i="18"/>
  <c r="F24" i="18"/>
  <c r="F48" i="18"/>
  <c r="F74" i="18"/>
  <c r="F60" i="18"/>
  <c r="F47" i="18"/>
  <c r="F23" i="18"/>
  <c r="F59" i="18"/>
  <c r="F30" i="18"/>
  <c r="F31" i="18"/>
  <c r="F61" i="18"/>
  <c r="F170" i="18"/>
  <c r="F9" i="18"/>
  <c r="F54" i="18"/>
  <c r="F56" i="18"/>
  <c r="F25" i="18"/>
  <c r="F34" i="18"/>
  <c r="F20" i="18"/>
  <c r="F75" i="18"/>
  <c r="F41" i="18"/>
  <c r="F65" i="18"/>
  <c r="F32" i="18"/>
  <c r="F52" i="18"/>
  <c r="F69" i="18"/>
  <c r="F27" i="18"/>
  <c r="F17" i="18"/>
  <c r="F15" i="18"/>
  <c r="F11" i="18"/>
  <c r="F71" i="18"/>
  <c r="F58" i="18"/>
  <c r="F57" i="18"/>
  <c r="F13" i="18"/>
  <c r="F39" i="18"/>
  <c r="F72" i="18"/>
  <c r="F33" i="18"/>
  <c r="F49" i="18"/>
  <c r="F28" i="18"/>
  <c r="F37" i="18"/>
  <c r="F50" i="18"/>
  <c r="F16" i="18"/>
  <c r="F22" i="18"/>
  <c r="F46" i="18"/>
  <c r="F35" i="18"/>
  <c r="F36" i="18"/>
  <c r="F68" i="18"/>
  <c r="F43" i="18"/>
  <c r="F63" i="18"/>
  <c r="F42" i="18"/>
  <c r="F55" i="18"/>
  <c r="F12" i="18"/>
  <c r="F18" i="18"/>
  <c r="F73" i="18"/>
  <c r="F70" i="18"/>
  <c r="F62" i="18"/>
  <c r="F44" i="18"/>
  <c r="F53" i="18"/>
  <c r="F45" i="18"/>
  <c r="F26" i="18"/>
  <c r="F38" i="18"/>
  <c r="F21" i="18"/>
  <c r="F64" i="18"/>
  <c r="R60" i="18"/>
  <c r="R58" i="18"/>
  <c r="R66" i="18"/>
  <c r="R36" i="18"/>
  <c r="R53" i="18"/>
  <c r="R73" i="18"/>
  <c r="R61" i="18"/>
  <c r="R11" i="18"/>
  <c r="R52" i="18"/>
  <c r="R72" i="18"/>
  <c r="R67" i="18"/>
  <c r="R68" i="18"/>
  <c r="R51" i="18"/>
  <c r="R15" i="18"/>
  <c r="R74" i="18"/>
  <c r="R55" i="18"/>
  <c r="R9" i="18"/>
  <c r="R56" i="18"/>
  <c r="R30" i="18"/>
  <c r="R40" i="18"/>
  <c r="R22" i="18"/>
  <c r="R39" i="18"/>
  <c r="R29" i="18"/>
  <c r="R59" i="18"/>
  <c r="R37" i="18"/>
  <c r="R10" i="18"/>
  <c r="R12" i="18"/>
  <c r="R62" i="18"/>
  <c r="R44" i="18"/>
  <c r="R46" i="18"/>
  <c r="R69" i="18"/>
  <c r="R31" i="18"/>
  <c r="R33" i="18"/>
  <c r="R48" i="18"/>
  <c r="R170" i="18"/>
  <c r="R14" i="18"/>
  <c r="R57" i="18"/>
  <c r="R50" i="18"/>
  <c r="R54" i="18"/>
  <c r="R38" i="18"/>
  <c r="R63" i="18"/>
  <c r="R27" i="18"/>
  <c r="R17" i="18"/>
  <c r="R64" i="18"/>
  <c r="R26" i="18"/>
  <c r="R24" i="18"/>
  <c r="R70" i="18"/>
  <c r="R49" i="18"/>
  <c r="R65" i="18"/>
  <c r="R13" i="18"/>
  <c r="R41" i="18"/>
  <c r="R71" i="18"/>
  <c r="R34" i="18"/>
  <c r="R16" i="18"/>
  <c r="R20" i="18"/>
  <c r="R25" i="18"/>
  <c r="R19" i="18"/>
  <c r="R47" i="18"/>
  <c r="R75" i="18"/>
  <c r="R23" i="18"/>
  <c r="R32" i="18"/>
  <c r="R28" i="18"/>
  <c r="R18" i="18"/>
  <c r="R42" i="18"/>
  <c r="R21" i="18"/>
  <c r="R43" i="18"/>
  <c r="R45" i="18"/>
  <c r="R35" i="18"/>
  <c r="K51" i="18"/>
  <c r="K14" i="18"/>
  <c r="K33" i="18"/>
  <c r="K52" i="18"/>
  <c r="K60" i="18"/>
  <c r="K67" i="18"/>
  <c r="K13" i="18"/>
  <c r="K39" i="18"/>
  <c r="K64" i="18"/>
  <c r="K9" i="18"/>
  <c r="K62" i="18"/>
  <c r="K30" i="18"/>
  <c r="K18" i="18"/>
  <c r="K44" i="18"/>
  <c r="K16" i="18"/>
  <c r="K21" i="18"/>
  <c r="K24" i="18"/>
  <c r="K41" i="18"/>
  <c r="K66" i="18"/>
  <c r="K69" i="18"/>
  <c r="K46" i="18"/>
  <c r="K74" i="18"/>
  <c r="K31" i="18"/>
  <c r="K49" i="18"/>
  <c r="K55" i="18"/>
  <c r="K12" i="18"/>
  <c r="K26" i="18"/>
  <c r="K58" i="18"/>
  <c r="K50" i="18"/>
  <c r="K15" i="18"/>
  <c r="K43" i="18"/>
  <c r="K36" i="18"/>
  <c r="K32" i="18"/>
  <c r="K56" i="18"/>
  <c r="K10" i="18"/>
  <c r="K38" i="18"/>
  <c r="K73" i="18"/>
  <c r="K42" i="18"/>
  <c r="K29" i="18"/>
  <c r="K28" i="18"/>
  <c r="K19" i="18"/>
  <c r="K63" i="18"/>
  <c r="K25" i="18"/>
  <c r="K34" i="18"/>
  <c r="K27" i="18"/>
  <c r="K71" i="18"/>
  <c r="K47" i="18"/>
  <c r="K17" i="18"/>
  <c r="K45" i="18"/>
  <c r="K40" i="18"/>
  <c r="K68" i="18"/>
  <c r="K70" i="18"/>
  <c r="K54" i="18"/>
  <c r="K23" i="18"/>
  <c r="K72" i="18"/>
  <c r="K37" i="18"/>
  <c r="K65" i="18"/>
  <c r="K53" i="18"/>
  <c r="K35" i="18"/>
  <c r="K170" i="18"/>
  <c r="K59" i="18"/>
  <c r="K75" i="18"/>
  <c r="K22" i="18"/>
  <c r="K20" i="18"/>
  <c r="K61" i="18"/>
  <c r="K57" i="18"/>
  <c r="K11" i="18"/>
  <c r="K48" i="18"/>
  <c r="E168" i="16"/>
  <c r="E169" i="16"/>
  <c r="E159" i="16"/>
  <c r="E170" i="16" s="1"/>
  <c r="E167" i="16"/>
  <c r="P68" i="31" l="1"/>
  <c r="Q68" i="31" s="1"/>
  <c r="R68" i="31" s="1"/>
  <c r="S68" i="31" s="1"/>
  <c r="T68" i="31" s="1"/>
  <c r="F17" i="31"/>
  <c r="F51" i="31" s="1"/>
  <c r="F52" i="31" s="1"/>
  <c r="AF25" i="20"/>
  <c r="C45" i="18"/>
  <c r="C23" i="18"/>
  <c r="E3" i="34" s="1"/>
  <c r="C46" i="18"/>
  <c r="C22" i="18"/>
  <c r="C58" i="18"/>
  <c r="C16" i="18"/>
  <c r="C25" i="18"/>
  <c r="C21" i="18"/>
  <c r="C34" i="18"/>
  <c r="C70" i="18"/>
  <c r="C30" i="18"/>
  <c r="C74" i="18"/>
  <c r="C44" i="18"/>
  <c r="C41" i="18"/>
  <c r="C54" i="18"/>
  <c r="C40" i="18"/>
  <c r="C26" i="18"/>
  <c r="F3" i="34" s="1"/>
  <c r="C14" i="18"/>
  <c r="C18" i="18"/>
  <c r="C66" i="18"/>
  <c r="C32" i="18"/>
  <c r="H3" i="34" s="1"/>
  <c r="C35" i="18"/>
  <c r="I3" i="34" s="1"/>
  <c r="C71" i="18"/>
  <c r="C68" i="18"/>
  <c r="C43" i="18"/>
  <c r="C62" i="18"/>
  <c r="C51" i="18"/>
  <c r="C59" i="18"/>
  <c r="D15" i="18"/>
  <c r="C47" i="18"/>
  <c r="C29" i="18"/>
  <c r="G3" i="34" s="1"/>
  <c r="C73" i="18"/>
  <c r="C67" i="18"/>
  <c r="C69" i="18"/>
  <c r="C64" i="18"/>
  <c r="C28" i="18"/>
  <c r="C50" i="18"/>
  <c r="C42" i="18"/>
  <c r="C170" i="18"/>
  <c r="C11" i="18"/>
  <c r="C56" i="18"/>
  <c r="C55" i="18"/>
  <c r="C31" i="18"/>
  <c r="C9" i="18"/>
  <c r="C39" i="18"/>
  <c r="C19" i="18"/>
  <c r="D3" i="34" s="1"/>
  <c r="C15" i="18"/>
  <c r="C33" i="18"/>
  <c r="C52" i="18"/>
  <c r="C10" i="18"/>
  <c r="C49" i="18"/>
  <c r="C48" i="18"/>
  <c r="C60" i="18"/>
  <c r="C61" i="18"/>
  <c r="C36" i="18"/>
  <c r="C38" i="18"/>
  <c r="J3" i="34" s="1"/>
  <c r="C65" i="18"/>
  <c r="C37" i="18"/>
  <c r="C27" i="18"/>
  <c r="C24" i="18"/>
  <c r="C57" i="18"/>
  <c r="C63" i="18"/>
  <c r="C13" i="18"/>
  <c r="C75" i="18"/>
  <c r="C17" i="18"/>
  <c r="C12" i="18"/>
  <c r="C72" i="18"/>
  <c r="C53" i="18"/>
  <c r="C20" i="18"/>
  <c r="D47" i="18"/>
  <c r="D26" i="18"/>
  <c r="D48" i="18"/>
  <c r="D39" i="18"/>
  <c r="D58" i="18"/>
  <c r="D30" i="18"/>
  <c r="D45" i="18"/>
  <c r="D72" i="18"/>
  <c r="D41" i="18"/>
  <c r="D24" i="18"/>
  <c r="D53" i="18"/>
  <c r="D51" i="18"/>
  <c r="D21" i="18"/>
  <c r="D59" i="18"/>
  <c r="D67" i="18"/>
  <c r="D11" i="18"/>
  <c r="D12" i="18"/>
  <c r="D170" i="18"/>
  <c r="D38" i="18"/>
  <c r="D34" i="18"/>
  <c r="D18" i="18"/>
  <c r="D23" i="18"/>
  <c r="D46" i="18"/>
  <c r="D56" i="18"/>
  <c r="D44" i="18"/>
  <c r="D16" i="18"/>
  <c r="D19" i="18"/>
  <c r="D159" i="16"/>
  <c r="D170" i="16" s="1"/>
  <c r="D52" i="18"/>
  <c r="D31" i="18"/>
  <c r="D65" i="18"/>
  <c r="D42" i="18"/>
  <c r="D54" i="18"/>
  <c r="D50" i="18"/>
  <c r="D68" i="18"/>
  <c r="D57" i="18"/>
  <c r="D29" i="18"/>
  <c r="D32" i="18"/>
  <c r="D33" i="18"/>
  <c r="D75" i="18"/>
  <c r="D25" i="18"/>
  <c r="D37" i="18"/>
  <c r="D70" i="18"/>
  <c r="D20" i="18"/>
  <c r="D13" i="18"/>
  <c r="D74" i="18"/>
  <c r="D49" i="18"/>
  <c r="D69" i="18"/>
  <c r="D14" i="18"/>
  <c r="D71" i="18"/>
  <c r="D27" i="18"/>
  <c r="D17" i="18"/>
  <c r="C169" i="16"/>
  <c r="C167" i="16"/>
  <c r="D36" i="18"/>
  <c r="D60" i="18"/>
  <c r="D22" i="18"/>
  <c r="D55" i="18"/>
  <c r="D61" i="18"/>
  <c r="D62" i="18"/>
  <c r="D169" i="16"/>
  <c r="C159" i="16"/>
  <c r="C170" i="16" s="1"/>
  <c r="D40" i="18"/>
  <c r="D73" i="18"/>
  <c r="D35" i="18"/>
  <c r="D43" i="18"/>
  <c r="D9" i="18"/>
  <c r="D66" i="18"/>
  <c r="D64" i="18"/>
  <c r="D63" i="18"/>
  <c r="D28" i="18"/>
  <c r="C168" i="16"/>
  <c r="G77" i="18"/>
  <c r="G83" i="18" s="1"/>
  <c r="D167" i="16"/>
  <c r="G80" i="18"/>
  <c r="G81" i="18"/>
  <c r="D168" i="16"/>
  <c r="G82" i="18"/>
  <c r="F61" i="20"/>
  <c r="F99" i="20" s="1"/>
  <c r="O80" i="18"/>
  <c r="E168" i="17"/>
  <c r="D169" i="17"/>
  <c r="C167" i="17"/>
  <c r="E167" i="17"/>
  <c r="K81" i="18"/>
  <c r="D167" i="17"/>
  <c r="C168" i="17"/>
  <c r="K82" i="18"/>
  <c r="R82" i="18"/>
  <c r="F81" i="18"/>
  <c r="I77" i="18"/>
  <c r="I83" i="18" s="1"/>
  <c r="I80" i="18"/>
  <c r="H80" i="18"/>
  <c r="H77" i="18"/>
  <c r="H83" i="18" s="1"/>
  <c r="M81" i="18"/>
  <c r="F77" i="18"/>
  <c r="F83" i="18" s="1"/>
  <c r="F80" i="18"/>
  <c r="M82" i="18"/>
  <c r="R81" i="18"/>
  <c r="M77" i="18"/>
  <c r="M83" i="18" s="1"/>
  <c r="M80" i="18"/>
  <c r="I81" i="18"/>
  <c r="E61" i="18"/>
  <c r="E15" i="18"/>
  <c r="E45" i="18"/>
  <c r="E64" i="18"/>
  <c r="E25" i="18"/>
  <c r="E38" i="18"/>
  <c r="E36" i="18"/>
  <c r="E46" i="18"/>
  <c r="E10" i="18"/>
  <c r="E9" i="18"/>
  <c r="E52" i="18"/>
  <c r="E62" i="18"/>
  <c r="E59" i="18"/>
  <c r="E47" i="18"/>
  <c r="E56" i="18"/>
  <c r="E30" i="18"/>
  <c r="E23" i="18"/>
  <c r="E28" i="18"/>
  <c r="E32" i="18"/>
  <c r="E58" i="18"/>
  <c r="E49" i="18"/>
  <c r="E33" i="18"/>
  <c r="E31" i="18"/>
  <c r="E65" i="18"/>
  <c r="E74" i="18"/>
  <c r="E68" i="18"/>
  <c r="E170" i="18"/>
  <c r="E39" i="18"/>
  <c r="E42" i="18"/>
  <c r="E53" i="18"/>
  <c r="E20" i="18"/>
  <c r="E16" i="18"/>
  <c r="E51" i="18"/>
  <c r="E40" i="18"/>
  <c r="E44" i="18"/>
  <c r="E75" i="18"/>
  <c r="E11" i="18"/>
  <c r="E35" i="18"/>
  <c r="E37" i="18"/>
  <c r="E29" i="18"/>
  <c r="E50" i="18"/>
  <c r="E22" i="18"/>
  <c r="E41" i="18"/>
  <c r="E24" i="18"/>
  <c r="E27" i="18"/>
  <c r="E21" i="18"/>
  <c r="E72" i="18"/>
  <c r="E14" i="18"/>
  <c r="E18" i="18"/>
  <c r="E19" i="18"/>
  <c r="E67" i="18"/>
  <c r="E60" i="18"/>
  <c r="E63" i="18"/>
  <c r="E55" i="18"/>
  <c r="E13" i="18"/>
  <c r="E12" i="18"/>
  <c r="E66" i="18"/>
  <c r="E26" i="18"/>
  <c r="E43" i="18"/>
  <c r="E54" i="18"/>
  <c r="E71" i="18"/>
  <c r="E57" i="18"/>
  <c r="E73" i="18"/>
  <c r="E70" i="18"/>
  <c r="E17" i="18"/>
  <c r="E69" i="18"/>
  <c r="E34" i="18"/>
  <c r="E48" i="18"/>
  <c r="O81" i="18"/>
  <c r="O77" i="18"/>
  <c r="O83" i="18" s="1"/>
  <c r="R77" i="18"/>
  <c r="R83" i="18" s="1"/>
  <c r="R80" i="18"/>
  <c r="I82" i="18"/>
  <c r="E159" i="17"/>
  <c r="E170" i="17" s="1"/>
  <c r="L77" i="18"/>
  <c r="L83" i="18" s="1"/>
  <c r="L80" i="18"/>
  <c r="E169" i="17"/>
  <c r="O82" i="18"/>
  <c r="K80" i="18"/>
  <c r="K77" i="18"/>
  <c r="K83" i="18" s="1"/>
  <c r="F82" i="18"/>
  <c r="H82" i="18"/>
  <c r="D168" i="17"/>
  <c r="D159" i="17"/>
  <c r="D170" i="17" s="1"/>
  <c r="C169" i="17"/>
  <c r="L82" i="18"/>
  <c r="C159" i="17"/>
  <c r="C170" i="17" s="1"/>
  <c r="H81" i="18"/>
  <c r="L81" i="18"/>
  <c r="P48" i="31" l="1"/>
  <c r="F91" i="31"/>
  <c r="AG25" i="20"/>
  <c r="AH25" i="20" s="1"/>
  <c r="AI25" i="20" s="1"/>
  <c r="AJ25" i="20" s="1"/>
  <c r="AK25" i="20" s="1"/>
  <c r="AL25" i="20" s="1"/>
  <c r="AM25" i="20" s="1"/>
  <c r="AN25" i="20" s="1"/>
  <c r="AO25" i="20" s="1"/>
  <c r="J25" i="20" s="1"/>
  <c r="J80" i="20" s="1"/>
  <c r="I25" i="20"/>
  <c r="I80" i="20" s="1"/>
  <c r="E10" i="20"/>
  <c r="E9" i="20"/>
  <c r="U68" i="31"/>
  <c r="G72" i="31" s="1"/>
  <c r="C3" i="34"/>
  <c r="B3" i="34"/>
  <c r="G24" i="20"/>
  <c r="C81" i="18"/>
  <c r="C77" i="18"/>
  <c r="C83" i="18" s="1"/>
  <c r="C82" i="18"/>
  <c r="C80" i="18"/>
  <c r="D77" i="18"/>
  <c r="D83" i="18" s="1"/>
  <c r="D80" i="18"/>
  <c r="D82" i="18"/>
  <c r="D81" i="18"/>
  <c r="E80" i="18"/>
  <c r="E77" i="18"/>
  <c r="E83" i="18" s="1"/>
  <c r="E81" i="18"/>
  <c r="E82" i="18"/>
  <c r="F92" i="31" l="1"/>
  <c r="V68" i="31"/>
  <c r="W68" i="31" s="1"/>
  <c r="X68" i="31" s="1"/>
  <c r="Y68" i="31" s="1"/>
  <c r="Q48" i="31"/>
  <c r="R48" i="31" s="1"/>
  <c r="S48" i="31" s="1"/>
  <c r="T48" i="31" s="1"/>
  <c r="F10" i="20"/>
  <c r="F18" i="20" s="1"/>
  <c r="F79" i="20" s="1"/>
  <c r="F9" i="20"/>
  <c r="F17" i="20" s="1"/>
  <c r="F60" i="20" s="1"/>
  <c r="G61" i="20"/>
  <c r="G99" i="20" s="1"/>
  <c r="R24" i="20"/>
  <c r="S24" i="20" s="1"/>
  <c r="T24" i="20" s="1"/>
  <c r="U24" i="20" s="1"/>
  <c r="P88" i="31" l="1"/>
  <c r="Q88" i="31" s="1"/>
  <c r="R88" i="31" s="1"/>
  <c r="S88" i="31" s="1"/>
  <c r="T88" i="31" s="1"/>
  <c r="U88" i="31" s="1"/>
  <c r="Z68" i="31"/>
  <c r="U48" i="31"/>
  <c r="G52" i="31" s="1"/>
  <c r="F98" i="20"/>
  <c r="V24" i="20"/>
  <c r="H24" i="20" s="1"/>
  <c r="V88" i="31" l="1"/>
  <c r="W88" i="31" s="1"/>
  <c r="X88" i="31" s="1"/>
  <c r="Y88" i="31" s="1"/>
  <c r="Z88" i="31" s="1"/>
  <c r="G92" i="31"/>
  <c r="AA68" i="31"/>
  <c r="AB68" i="31" s="1"/>
  <c r="AC68" i="31" s="1"/>
  <c r="AD68" i="31" s="1"/>
  <c r="AE68" i="31" s="1"/>
  <c r="H72" i="31"/>
  <c r="V48" i="31"/>
  <c r="W48" i="31" s="1"/>
  <c r="X48" i="31" s="1"/>
  <c r="Y48" i="31" s="1"/>
  <c r="W24" i="20"/>
  <c r="X24" i="20" s="1"/>
  <c r="Y24" i="20" s="1"/>
  <c r="Z24" i="20" s="1"/>
  <c r="AA24" i="20" s="1"/>
  <c r="AB24" i="20" s="1"/>
  <c r="AC24" i="20" s="1"/>
  <c r="AD24" i="20" s="1"/>
  <c r="AE24" i="20" s="1"/>
  <c r="H61" i="20"/>
  <c r="AA88" i="31" l="1"/>
  <c r="AB88" i="31" s="1"/>
  <c r="AC88" i="31" s="1"/>
  <c r="AD88" i="31" s="1"/>
  <c r="AE88" i="31" s="1"/>
  <c r="I92" i="31" s="1"/>
  <c r="H92" i="31"/>
  <c r="AF68" i="31"/>
  <c r="AG68" i="31" s="1"/>
  <c r="AH68" i="31" s="1"/>
  <c r="AI68" i="31" s="1"/>
  <c r="AJ68" i="31" s="1"/>
  <c r="AK68" i="31" s="1"/>
  <c r="AL68" i="31" s="1"/>
  <c r="AM68" i="31" s="1"/>
  <c r="AN68" i="31" s="1"/>
  <c r="J72" i="31" s="1"/>
  <c r="I72" i="31"/>
  <c r="Z48" i="31"/>
  <c r="H99" i="20"/>
  <c r="AF24" i="20"/>
  <c r="AF88" i="31" l="1"/>
  <c r="AG88" i="31" s="1"/>
  <c r="AH88" i="31" s="1"/>
  <c r="AI88" i="31" s="1"/>
  <c r="AJ88" i="31" s="1"/>
  <c r="AK88" i="31" s="1"/>
  <c r="AL88" i="31" s="1"/>
  <c r="AM88" i="31" s="1"/>
  <c r="AN88" i="31" s="1"/>
  <c r="J92" i="31" s="1"/>
  <c r="AA48" i="31"/>
  <c r="AB48" i="31" s="1"/>
  <c r="AC48" i="31" s="1"/>
  <c r="AD48" i="31" s="1"/>
  <c r="AE48" i="31" s="1"/>
  <c r="H52" i="31"/>
  <c r="AG24" i="20"/>
  <c r="AH24" i="20" s="1"/>
  <c r="AI24" i="20" s="1"/>
  <c r="AJ24" i="20" s="1"/>
  <c r="AK24" i="20" s="1"/>
  <c r="AL24" i="20" s="1"/>
  <c r="AM24" i="20" s="1"/>
  <c r="AN24" i="20" s="1"/>
  <c r="AO24" i="20" s="1"/>
  <c r="J24" i="20" s="1"/>
  <c r="J61" i="20" s="1"/>
  <c r="J99" i="20" s="1"/>
  <c r="I24" i="20"/>
  <c r="I61" i="20" s="1"/>
  <c r="I99" i="20" s="1"/>
  <c r="AF48" i="31" l="1"/>
  <c r="AG48" i="31" s="1"/>
  <c r="AH48" i="31" s="1"/>
  <c r="AI48" i="31" s="1"/>
  <c r="AJ48" i="31" s="1"/>
  <c r="AK48" i="31" s="1"/>
  <c r="AL48" i="31" s="1"/>
  <c r="AM48" i="31" s="1"/>
  <c r="AN48" i="31" s="1"/>
  <c r="J52" i="31" s="1"/>
  <c r="I52" i="31"/>
  <c r="P99" i="22"/>
  <c r="S86" i="22"/>
  <c r="P96" i="22"/>
  <c r="M92" i="22"/>
  <c r="Q102" i="22"/>
  <c r="Q104" i="30" s="1"/>
  <c r="Q39" i="30" s="1"/>
  <c r="P92" i="22"/>
  <c r="P89" i="22"/>
  <c r="F97" i="22"/>
  <c r="R92" i="22"/>
  <c r="R94" i="30" s="1"/>
  <c r="R29" i="30" s="1"/>
  <c r="N85" i="22"/>
  <c r="N87" i="30" s="1"/>
  <c r="F87" i="22"/>
  <c r="J92" i="22"/>
  <c r="P100" i="22"/>
  <c r="F90" i="22"/>
  <c r="F92" i="30" s="1"/>
  <c r="F27" i="30" s="1"/>
  <c r="N92" i="22"/>
  <c r="F88" i="22"/>
  <c r="F90" i="30" s="1"/>
  <c r="F25" i="30" s="1"/>
  <c r="F86" i="22"/>
  <c r="F88" i="30" s="1"/>
  <c r="F23" i="30" s="1"/>
  <c r="F101" i="22"/>
  <c r="P90" i="22"/>
  <c r="P92" i="30" s="1"/>
  <c r="P27" i="30" s="1"/>
  <c r="P95" i="22"/>
  <c r="F92" i="22"/>
  <c r="P86" i="22"/>
  <c r="P88" i="30" s="1"/>
  <c r="P23" i="30" s="1"/>
  <c r="P85" i="22"/>
  <c r="P87" i="30" s="1"/>
  <c r="I94" i="22"/>
  <c r="I96" i="30" s="1"/>
  <c r="I31" i="30" s="1"/>
  <c r="O97" i="22"/>
  <c r="O99" i="30" s="1"/>
  <c r="O34" i="30" s="1"/>
  <c r="J98" i="22"/>
  <c r="J100" i="30" s="1"/>
  <c r="J35" i="30" s="1"/>
  <c r="K102" i="22"/>
  <c r="K104" i="30" s="1"/>
  <c r="K39" i="30" s="1"/>
  <c r="M99" i="22"/>
  <c r="M101" i="30" s="1"/>
  <c r="H91" i="22"/>
  <c r="S91" i="22"/>
  <c r="O90" i="22"/>
  <c r="O92" i="30" s="1"/>
  <c r="O27" i="30" s="1"/>
  <c r="L85" i="22"/>
  <c r="L87" i="30" s="1"/>
  <c r="P101" i="22"/>
  <c r="P103" i="30" s="1"/>
  <c r="P38" i="30" s="1"/>
  <c r="K92" i="22"/>
  <c r="H88" i="22"/>
  <c r="N102" i="22"/>
  <c r="N104" i="30" s="1"/>
  <c r="N39" i="30" s="1"/>
  <c r="L95" i="22"/>
  <c r="L97" i="30" s="1"/>
  <c r="L32" i="30" s="1"/>
  <c r="N97" i="22"/>
  <c r="N99" i="30" s="1"/>
  <c r="N34" i="30" s="1"/>
  <c r="R90" i="22"/>
  <c r="R92" i="30" s="1"/>
  <c r="R27" i="30" s="1"/>
  <c r="I88" i="22"/>
  <c r="N101" i="22"/>
  <c r="N103" i="30" s="1"/>
  <c r="N38" i="30" s="1"/>
  <c r="O92" i="22"/>
  <c r="O94" i="30" s="1"/>
  <c r="O29" i="30" s="1"/>
  <c r="L86" i="22"/>
  <c r="G102" i="22"/>
  <c r="G104" i="30" s="1"/>
  <c r="G39" i="30" s="1"/>
  <c r="H100" i="22"/>
  <c r="H102" i="30" s="1"/>
  <c r="H37" i="30" s="1"/>
  <c r="S88" i="22"/>
  <c r="Q101" i="22"/>
  <c r="N88" i="22"/>
  <c r="H86" i="22"/>
  <c r="S92" i="22"/>
  <c r="G95" i="22"/>
  <c r="G97" i="30" s="1"/>
  <c r="G32" i="30" s="1"/>
  <c r="L98" i="22"/>
  <c r="L100" i="30" s="1"/>
  <c r="L35" i="30" s="1"/>
  <c r="I99" i="22"/>
  <c r="I101" i="30" s="1"/>
  <c r="I36" i="30" s="1"/>
  <c r="G101" i="22"/>
  <c r="G103" i="30" s="1"/>
  <c r="G38" i="30" s="1"/>
  <c r="I93" i="22"/>
  <c r="I95" i="30" s="1"/>
  <c r="I30" i="30" s="1"/>
  <c r="N86" i="22"/>
  <c r="N88" i="30" s="1"/>
  <c r="N23" i="30" s="1"/>
  <c r="K91" i="22"/>
  <c r="K97" i="22"/>
  <c r="K99" i="30" s="1"/>
  <c r="K34" i="30" s="1"/>
  <c r="K99" i="22"/>
  <c r="K101" i="30" s="1"/>
  <c r="K36" i="30" s="1"/>
  <c r="O85" i="22"/>
  <c r="O87" i="30" s="1"/>
  <c r="O91" i="22"/>
  <c r="K90" i="22"/>
  <c r="K92" i="30" s="1"/>
  <c r="K27" i="30" s="1"/>
  <c r="S59" i="22"/>
  <c r="G100" i="22"/>
  <c r="G102" i="30" s="1"/>
  <c r="G37" i="30" s="1"/>
  <c r="L88" i="22"/>
  <c r="G99" i="22"/>
  <c r="G101" i="30" s="1"/>
  <c r="G36" i="30" s="1"/>
  <c r="O88" i="22"/>
  <c r="I98" i="22"/>
  <c r="I100" i="30" s="1"/>
  <c r="I35" i="30" s="1"/>
  <c r="R101" i="22"/>
  <c r="R103" i="30" s="1"/>
  <c r="R38" i="30" s="1"/>
  <c r="L97" i="22"/>
  <c r="L99" i="30" s="1"/>
  <c r="L34" i="30" s="1"/>
  <c r="K101" i="22"/>
  <c r="K103" i="30" s="1"/>
  <c r="K38" i="30" s="1"/>
  <c r="R87" i="22"/>
  <c r="Q87" i="22"/>
  <c r="L101" i="22"/>
  <c r="L103" i="30" s="1"/>
  <c r="L38" i="30" s="1"/>
  <c r="N95" i="22"/>
  <c r="N97" i="30" s="1"/>
  <c r="N32" i="30" s="1"/>
  <c r="Q95" i="22"/>
  <c r="Q97" i="30" s="1"/>
  <c r="Q32" i="30" s="1"/>
  <c r="H101" i="22"/>
  <c r="H103" i="30" s="1"/>
  <c r="H38" i="30" s="1"/>
  <c r="G98" i="22"/>
  <c r="G100" i="30" s="1"/>
  <c r="G35" i="30" s="1"/>
  <c r="S101" i="22"/>
  <c r="S103" i="30" s="1"/>
  <c r="S38" i="30" s="1"/>
  <c r="L94" i="22"/>
  <c r="L96" i="30" s="1"/>
  <c r="L31" i="30" s="1"/>
  <c r="M96" i="22"/>
  <c r="M98" i="30" s="1"/>
  <c r="H96" i="22"/>
  <c r="H98" i="30" s="1"/>
  <c r="H33" i="30" s="1"/>
  <c r="R93" i="22"/>
  <c r="R95" i="30" s="1"/>
  <c r="R30" i="30" s="1"/>
  <c r="M100" i="22"/>
  <c r="M102" i="30" s="1"/>
  <c r="O93" i="22"/>
  <c r="O95" i="30" s="1"/>
  <c r="O30" i="30" s="1"/>
  <c r="S100" i="22"/>
  <c r="S102" i="30" s="1"/>
  <c r="S37" i="30" s="1"/>
  <c r="O98" i="22"/>
  <c r="O100" i="30" s="1"/>
  <c r="O35" i="30" s="1"/>
  <c r="F91" i="22"/>
  <c r="G91" i="22"/>
  <c r="S85" i="22"/>
  <c r="S87" i="30" s="1"/>
  <c r="K93" i="22"/>
  <c r="K95" i="30" s="1"/>
  <c r="K30" i="30" s="1"/>
  <c r="R100" i="22"/>
  <c r="R102" i="30" s="1"/>
  <c r="R37" i="30" s="1"/>
  <c r="G93" i="22"/>
  <c r="F59" i="22"/>
  <c r="L59" i="22"/>
  <c r="H90" i="22"/>
  <c r="H92" i="30" s="1"/>
  <c r="H27" i="30" s="1"/>
  <c r="P87" i="22"/>
  <c r="P89" i="30" s="1"/>
  <c r="P24" i="30" s="1"/>
  <c r="P93" i="22"/>
  <c r="P94" i="22"/>
  <c r="P96" i="30" s="1"/>
  <c r="P31" i="30" s="1"/>
  <c r="F96" i="22"/>
  <c r="F95" i="22"/>
  <c r="F98" i="22"/>
  <c r="N94" i="22"/>
  <c r="N96" i="30" s="1"/>
  <c r="N31" i="30" s="1"/>
  <c r="O95" i="22"/>
  <c r="O97" i="30" s="1"/>
  <c r="O32" i="30" s="1"/>
  <c r="M97" i="22"/>
  <c r="M99" i="30" s="1"/>
  <c r="J95" i="22"/>
  <c r="J97" i="30" s="1"/>
  <c r="J32" i="30" s="1"/>
  <c r="N99" i="22"/>
  <c r="N101" i="30" s="1"/>
  <c r="N36" i="30" s="1"/>
  <c r="O102" i="22"/>
  <c r="O104" i="30" s="1"/>
  <c r="O39" i="30" s="1"/>
  <c r="H93" i="22"/>
  <c r="H95" i="30" s="1"/>
  <c r="H30" i="30" s="1"/>
  <c r="G88" i="22"/>
  <c r="R96" i="22"/>
  <c r="R98" i="30" s="1"/>
  <c r="R33" i="30" s="1"/>
  <c r="M102" i="22"/>
  <c r="M104" i="30" s="1"/>
  <c r="J94" i="22"/>
  <c r="J96" i="30" s="1"/>
  <c r="J31" i="30" s="1"/>
  <c r="J86" i="22"/>
  <c r="N87" i="22"/>
  <c r="J99" i="22"/>
  <c r="J101" i="30" s="1"/>
  <c r="J36" i="30" s="1"/>
  <c r="I97" i="22"/>
  <c r="I99" i="30" s="1"/>
  <c r="I34" i="30" s="1"/>
  <c r="Q89" i="22"/>
  <c r="Q91" i="30" s="1"/>
  <c r="Q26" i="30" s="1"/>
  <c r="J88" i="22"/>
  <c r="G97" i="22"/>
  <c r="G99" i="30" s="1"/>
  <c r="G34" i="30" s="1"/>
  <c r="M87" i="22"/>
  <c r="Q100" i="22"/>
  <c r="Q102" i="30" s="1"/>
  <c r="Q37" i="30" s="1"/>
  <c r="H87" i="22"/>
  <c r="R94" i="22"/>
  <c r="R96" i="30" s="1"/>
  <c r="R31" i="30" s="1"/>
  <c r="S87" i="22"/>
  <c r="R99" i="22"/>
  <c r="R101" i="30" s="1"/>
  <c r="R36" i="30" s="1"/>
  <c r="R86" i="22"/>
  <c r="I91" i="22"/>
  <c r="L91" i="22"/>
  <c r="M59" i="22"/>
  <c r="Q59" i="22"/>
  <c r="P88" i="22"/>
  <c r="P90" i="30" s="1"/>
  <c r="P25" i="30" s="1"/>
  <c r="F94" i="22"/>
  <c r="F99" i="22"/>
  <c r="H95" i="22"/>
  <c r="H97" i="30" s="1"/>
  <c r="H32" i="30" s="1"/>
  <c r="R95" i="22"/>
  <c r="R97" i="30" s="1"/>
  <c r="R32" i="30" s="1"/>
  <c r="L102" i="22"/>
  <c r="L104" i="30" s="1"/>
  <c r="L39" i="30" s="1"/>
  <c r="S89" i="22"/>
  <c r="S91" i="30" s="1"/>
  <c r="S26" i="30" s="1"/>
  <c r="N89" i="22"/>
  <c r="N91" i="30" s="1"/>
  <c r="N26" i="30" s="1"/>
  <c r="G92" i="22"/>
  <c r="G94" i="30" s="1"/>
  <c r="G29" i="30" s="1"/>
  <c r="H98" i="22"/>
  <c r="H100" i="30" s="1"/>
  <c r="H35" i="30" s="1"/>
  <c r="J100" i="22"/>
  <c r="J102" i="30" s="1"/>
  <c r="J37" i="30" s="1"/>
  <c r="H94" i="22"/>
  <c r="H96" i="30" s="1"/>
  <c r="H31" i="30" s="1"/>
  <c r="K95" i="22"/>
  <c r="K97" i="30" s="1"/>
  <c r="K32" i="30" s="1"/>
  <c r="M98" i="22"/>
  <c r="M100" i="30" s="1"/>
  <c r="K100" i="22"/>
  <c r="Q88" i="22"/>
  <c r="L87" i="22"/>
  <c r="J90" i="22"/>
  <c r="J92" i="30" s="1"/>
  <c r="J27" i="30" s="1"/>
  <c r="O86" i="22"/>
  <c r="O94" i="22"/>
  <c r="O96" i="30" s="1"/>
  <c r="O31" i="30" s="1"/>
  <c r="Q99" i="22"/>
  <c r="Q101" i="30" s="1"/>
  <c r="Q36" i="30" s="1"/>
  <c r="L99" i="22"/>
  <c r="L101" i="30" s="1"/>
  <c r="L36" i="30" s="1"/>
  <c r="N100" i="22"/>
  <c r="N102" i="30" s="1"/>
  <c r="N37" i="30" s="1"/>
  <c r="S95" i="22"/>
  <c r="S97" i="30" s="1"/>
  <c r="S32" i="30" s="1"/>
  <c r="M85" i="22"/>
  <c r="M87" i="30" s="1"/>
  <c r="M91" i="22"/>
  <c r="J59" i="22"/>
  <c r="G59" i="22"/>
  <c r="L90" i="22"/>
  <c r="L92" i="30" s="1"/>
  <c r="L27" i="30" s="1"/>
  <c r="I59" i="22"/>
  <c r="G90" i="22"/>
  <c r="G92" i="30" s="1"/>
  <c r="G27" i="30" s="1"/>
  <c r="H85" i="22"/>
  <c r="H87" i="30" s="1"/>
  <c r="F89" i="22"/>
  <c r="G85" i="22"/>
  <c r="G87" i="30" s="1"/>
  <c r="Q94" i="22"/>
  <c r="Q85" i="22"/>
  <c r="Q87" i="30" s="1"/>
  <c r="H89" i="22"/>
  <c r="H91" i="30" s="1"/>
  <c r="H26" i="30" s="1"/>
  <c r="J89" i="22"/>
  <c r="J91" i="30" s="1"/>
  <c r="J26" i="30" s="1"/>
  <c r="G94" i="22"/>
  <c r="G96" i="30" s="1"/>
  <c r="G31" i="30" s="1"/>
  <c r="O89" i="22"/>
  <c r="O91" i="30" s="1"/>
  <c r="O26" i="30" s="1"/>
  <c r="L100" i="22"/>
  <c r="L102" i="30" s="1"/>
  <c r="L37" i="30" s="1"/>
  <c r="K88" i="22"/>
  <c r="M86" i="22"/>
  <c r="M88" i="30" s="1"/>
  <c r="Q98" i="22"/>
  <c r="Q100" i="30" s="1"/>
  <c r="Q35" i="30" s="1"/>
  <c r="J87" i="22"/>
  <c r="K96" i="22"/>
  <c r="K98" i="30" s="1"/>
  <c r="K33" i="30" s="1"/>
  <c r="R88" i="22"/>
  <c r="O101" i="22"/>
  <c r="O103" i="30" s="1"/>
  <c r="O38" i="30" s="1"/>
  <c r="Q92" i="22"/>
  <c r="Q94" i="30" s="1"/>
  <c r="Q29" i="30" s="1"/>
  <c r="I92" i="22"/>
  <c r="I94" i="30" s="1"/>
  <c r="I29" i="30" s="1"/>
  <c r="I102" i="22"/>
  <c r="I104" i="30" s="1"/>
  <c r="I39" i="30" s="1"/>
  <c r="M88" i="22"/>
  <c r="L93" i="22"/>
  <c r="L95" i="30" s="1"/>
  <c r="L30" i="30" s="1"/>
  <c r="M101" i="22"/>
  <c r="M103" i="30" s="1"/>
  <c r="I95" i="22"/>
  <c r="I97" i="30" s="1"/>
  <c r="I32" i="30" s="1"/>
  <c r="S93" i="22"/>
  <c r="S95" i="30" s="1"/>
  <c r="S30" i="30" s="1"/>
  <c r="Q93" i="22"/>
  <c r="Q95" i="30" s="1"/>
  <c r="Q30" i="30" s="1"/>
  <c r="K89" i="22"/>
  <c r="K91" i="30" s="1"/>
  <c r="K26" i="30" s="1"/>
  <c r="G86" i="22"/>
  <c r="J93" i="22"/>
  <c r="J95" i="30" s="1"/>
  <c r="J30" i="30" s="1"/>
  <c r="G96" i="22"/>
  <c r="G98" i="30" s="1"/>
  <c r="G33" i="30" s="1"/>
  <c r="L89" i="22"/>
  <c r="L91" i="30" s="1"/>
  <c r="L26" i="30" s="1"/>
  <c r="K59" i="22"/>
  <c r="P97" i="22"/>
  <c r="F102" i="22"/>
  <c r="I96" i="22"/>
  <c r="H97" i="22"/>
  <c r="H99" i="30" s="1"/>
  <c r="H34" i="30" s="1"/>
  <c r="M94" i="22"/>
  <c r="M96" i="30" s="1"/>
  <c r="I86" i="22"/>
  <c r="S102" i="22"/>
  <c r="S104" i="30" s="1"/>
  <c r="S39" i="30" s="1"/>
  <c r="J85" i="22"/>
  <c r="J87" i="30" s="1"/>
  <c r="J91" i="22"/>
  <c r="P91" i="22"/>
  <c r="R59" i="22"/>
  <c r="O59" i="22"/>
  <c r="N90" i="22"/>
  <c r="N92" i="30" s="1"/>
  <c r="N27" i="30" s="1"/>
  <c r="I90" i="22"/>
  <c r="I92" i="30" s="1"/>
  <c r="I27" i="30" s="1"/>
  <c r="I85" i="22"/>
  <c r="I87" i="30" s="1"/>
  <c r="H59" i="22"/>
  <c r="K85" i="22"/>
  <c r="K87" i="30" s="1"/>
  <c r="P98" i="22"/>
  <c r="P100" i="30" s="1"/>
  <c r="P35" i="30" s="1"/>
  <c r="L92" i="22"/>
  <c r="Q90" i="22"/>
  <c r="Q92" i="30" s="1"/>
  <c r="Q27" i="30" s="1"/>
  <c r="J101" i="22"/>
  <c r="J103" i="30" s="1"/>
  <c r="J38" i="30" s="1"/>
  <c r="R98" i="22"/>
  <c r="R100" i="30" s="1"/>
  <c r="R35" i="30" s="1"/>
  <c r="S97" i="22"/>
  <c r="S99" i="30" s="1"/>
  <c r="S34" i="30" s="1"/>
  <c r="R102" i="22"/>
  <c r="R104" i="30" s="1"/>
  <c r="R39" i="30" s="1"/>
  <c r="M95" i="22"/>
  <c r="M97" i="30" s="1"/>
  <c r="I100" i="22"/>
  <c r="I102" i="30" s="1"/>
  <c r="I37" i="30" s="1"/>
  <c r="M89" i="22"/>
  <c r="M91" i="30" s="1"/>
  <c r="Q97" i="22"/>
  <c r="Q99" i="30" s="1"/>
  <c r="Q34" i="30" s="1"/>
  <c r="K87" i="22"/>
  <c r="N98" i="22"/>
  <c r="N100" i="30" s="1"/>
  <c r="N35" i="30" s="1"/>
  <c r="I87" i="22"/>
  <c r="J96" i="22"/>
  <c r="J98" i="30" s="1"/>
  <c r="J33" i="30" s="1"/>
  <c r="R97" i="22"/>
  <c r="R99" i="30" s="1"/>
  <c r="R34" i="30" s="1"/>
  <c r="O87" i="22"/>
  <c r="N96" i="22"/>
  <c r="N98" i="30" s="1"/>
  <c r="N33" i="30" s="1"/>
  <c r="S99" i="22"/>
  <c r="S101" i="30" s="1"/>
  <c r="S36" i="30" s="1"/>
  <c r="L96" i="22"/>
  <c r="L98" i="30" s="1"/>
  <c r="L33" i="30" s="1"/>
  <c r="S94" i="22"/>
  <c r="S96" i="30" s="1"/>
  <c r="S31" i="30" s="1"/>
  <c r="I89" i="22"/>
  <c r="I91" i="30" s="1"/>
  <c r="I26" i="30" s="1"/>
  <c r="O99" i="22"/>
  <c r="O101" i="30" s="1"/>
  <c r="O36" i="30" s="1"/>
  <c r="Q91" i="22"/>
  <c r="R85" i="22"/>
  <c r="R87" i="30" s="1"/>
  <c r="R91" i="22"/>
  <c r="N91" i="22"/>
  <c r="N59" i="22"/>
  <c r="M90" i="22"/>
  <c r="M92" i="30" s="1"/>
  <c r="S90" i="22"/>
  <c r="S92" i="30" s="1"/>
  <c r="S27" i="30" s="1"/>
  <c r="P59" i="22"/>
  <c r="P102" i="22"/>
  <c r="P104" i="30" s="1"/>
  <c r="P39" i="30" s="1"/>
  <c r="F93" i="22"/>
  <c r="F95" i="30" s="1"/>
  <c r="F30" i="30" s="1"/>
  <c r="F100" i="22"/>
  <c r="K86" i="22"/>
  <c r="I101" i="22"/>
  <c r="I103" i="30" s="1"/>
  <c r="I38" i="30" s="1"/>
  <c r="K98" i="22"/>
  <c r="K100" i="30" s="1"/>
  <c r="K35" i="30" s="1"/>
  <c r="K94" i="22"/>
  <c r="K96" i="30" s="1"/>
  <c r="K31" i="30" s="1"/>
  <c r="H102" i="22"/>
  <c r="H104" i="30" s="1"/>
  <c r="H39" i="30" s="1"/>
  <c r="J102" i="22"/>
  <c r="J104" i="30" s="1"/>
  <c r="J39" i="30" s="1"/>
  <c r="G89" i="22"/>
  <c r="G91" i="30" s="1"/>
  <c r="G26" i="30" s="1"/>
  <c r="H92" i="22"/>
  <c r="H94" i="30" s="1"/>
  <c r="H29" i="30" s="1"/>
  <c r="R89" i="22"/>
  <c r="R91" i="30" s="1"/>
  <c r="R26" i="30" s="1"/>
  <c r="O96" i="22"/>
  <c r="O98" i="30" s="1"/>
  <c r="O33" i="30" s="1"/>
  <c r="H99" i="22"/>
  <c r="H101" i="30" s="1"/>
  <c r="H36" i="30" s="1"/>
  <c r="S96" i="22"/>
  <c r="S98" i="30" s="1"/>
  <c r="S33" i="30" s="1"/>
  <c r="Q86" i="22"/>
  <c r="N93" i="22"/>
  <c r="N95" i="30" s="1"/>
  <c r="N30" i="30" s="1"/>
  <c r="G87" i="22"/>
  <c r="G89" i="30" s="1"/>
  <c r="G24" i="30" s="1"/>
  <c r="O100" i="22"/>
  <c r="O102" i="30" s="1"/>
  <c r="O37" i="30" s="1"/>
  <c r="S98" i="22"/>
  <c r="S100" i="30" s="1"/>
  <c r="S35" i="30" s="1"/>
  <c r="Q96" i="22"/>
  <c r="Q98" i="30" s="1"/>
  <c r="Q33" i="30" s="1"/>
  <c r="J97" i="22"/>
  <c r="J99" i="30" s="1"/>
  <c r="J34" i="30" s="1"/>
  <c r="F85" i="22"/>
  <c r="M93" i="22"/>
  <c r="M95" i="30" s="1"/>
  <c r="M23" i="30" l="1"/>
  <c r="M31" i="30"/>
  <c r="M26" i="30"/>
  <c r="M37" i="30"/>
  <c r="M36" i="30"/>
  <c r="M32" i="30"/>
  <c r="M30" i="30"/>
  <c r="M38" i="30"/>
  <c r="M35" i="30"/>
  <c r="E100" i="30"/>
  <c r="M34" i="30"/>
  <c r="M33" i="30"/>
  <c r="M27" i="30"/>
  <c r="E92" i="30"/>
  <c r="M39" i="30"/>
  <c r="E104" i="30"/>
  <c r="Q22" i="30"/>
  <c r="P22" i="30"/>
  <c r="I22" i="30"/>
  <c r="G22" i="30"/>
  <c r="R22" i="30"/>
  <c r="O22" i="30"/>
  <c r="K22" i="30"/>
  <c r="H22" i="30"/>
  <c r="J22" i="30"/>
  <c r="S22" i="30"/>
  <c r="N22" i="30"/>
  <c r="L22" i="30"/>
  <c r="Q103" i="30"/>
  <c r="Q38" i="30" s="1"/>
  <c r="P91" i="30"/>
  <c r="E91" i="30" s="1"/>
  <c r="N93" i="30"/>
  <c r="N28" i="30" s="1"/>
  <c r="Q96" i="30"/>
  <c r="Q31" i="30" s="1"/>
  <c r="F101" i="30"/>
  <c r="F36" i="30" s="1"/>
  <c r="F100" i="30"/>
  <c r="F35" i="30" s="1"/>
  <c r="S93" i="30"/>
  <c r="S28" i="30" s="1"/>
  <c r="P94" i="30"/>
  <c r="P29" i="30" s="1"/>
  <c r="I93" i="30"/>
  <c r="I28" i="30" s="1"/>
  <c r="N94" i="30"/>
  <c r="N29" i="30" s="1"/>
  <c r="F102" i="30"/>
  <c r="F37" i="30" s="1"/>
  <c r="R93" i="30"/>
  <c r="R28" i="30" s="1"/>
  <c r="L94" i="30"/>
  <c r="L29" i="30" s="1"/>
  <c r="I98" i="30"/>
  <c r="I33" i="30" s="1"/>
  <c r="M93" i="30"/>
  <c r="F96" i="30"/>
  <c r="F31" i="30" s="1"/>
  <c r="F97" i="30"/>
  <c r="F32" i="30" s="1"/>
  <c r="G95" i="30"/>
  <c r="G30" i="30" s="1"/>
  <c r="O93" i="30"/>
  <c r="O28" i="30" s="1"/>
  <c r="H93" i="30"/>
  <c r="H28" i="30" s="1"/>
  <c r="F94" i="30"/>
  <c r="F29" i="30" s="1"/>
  <c r="P102" i="30"/>
  <c r="P37" i="30" s="1"/>
  <c r="P93" i="30"/>
  <c r="P28" i="30" s="1"/>
  <c r="F104" i="30"/>
  <c r="F39" i="30" s="1"/>
  <c r="F91" i="30"/>
  <c r="F26" i="30" s="1"/>
  <c r="F98" i="30"/>
  <c r="F33" i="30" s="1"/>
  <c r="P97" i="30"/>
  <c r="P32" i="30" s="1"/>
  <c r="J94" i="30"/>
  <c r="J29" i="30" s="1"/>
  <c r="M94" i="30"/>
  <c r="Q93" i="30"/>
  <c r="Q28" i="30" s="1"/>
  <c r="J93" i="30"/>
  <c r="J28" i="30" s="1"/>
  <c r="P99" i="30"/>
  <c r="P34" i="30" s="1"/>
  <c r="P98" i="30"/>
  <c r="P33" i="30" s="1"/>
  <c r="K102" i="30"/>
  <c r="K37" i="30" s="1"/>
  <c r="S94" i="30"/>
  <c r="S29" i="30" s="1"/>
  <c r="K94" i="30"/>
  <c r="K29" i="30" s="1"/>
  <c r="F103" i="30"/>
  <c r="F38" i="30" s="1"/>
  <c r="P95" i="30"/>
  <c r="P30" i="30" s="1"/>
  <c r="L93" i="30"/>
  <c r="L28" i="30" s="1"/>
  <c r="G93" i="30"/>
  <c r="G28" i="30" s="1"/>
  <c r="K93" i="30"/>
  <c r="K28" i="30" s="1"/>
  <c r="P101" i="30"/>
  <c r="P36" i="30" s="1"/>
  <c r="F93" i="30"/>
  <c r="F28" i="30" s="1"/>
  <c r="F99" i="30"/>
  <c r="F34" i="30" s="1"/>
  <c r="M22" i="30"/>
  <c r="E87" i="30"/>
  <c r="M90" i="30"/>
  <c r="G88" i="30"/>
  <c r="G23" i="30" s="1"/>
  <c r="O88" i="30"/>
  <c r="O23" i="30" s="1"/>
  <c r="G90" i="30"/>
  <c r="G25" i="30" s="1"/>
  <c r="S90" i="30"/>
  <c r="S25" i="30" s="1"/>
  <c r="K90" i="30"/>
  <c r="K25" i="30" s="1"/>
  <c r="S89" i="30"/>
  <c r="S24" i="30" s="1"/>
  <c r="R88" i="30"/>
  <c r="R23" i="30" s="1"/>
  <c r="L89" i="30"/>
  <c r="L24" i="30" s="1"/>
  <c r="Q90" i="30"/>
  <c r="Q25" i="30" s="1"/>
  <c r="H89" i="30"/>
  <c r="H24" i="30" s="1"/>
  <c r="N89" i="30"/>
  <c r="N24" i="30" s="1"/>
  <c r="O90" i="30"/>
  <c r="O25" i="30" s="1"/>
  <c r="L88" i="30"/>
  <c r="L23" i="30" s="1"/>
  <c r="H90" i="30"/>
  <c r="H25" i="30" s="1"/>
  <c r="K89" i="30"/>
  <c r="K24" i="30" s="1"/>
  <c r="J90" i="30"/>
  <c r="J25" i="30" s="1"/>
  <c r="K88" i="30"/>
  <c r="K23" i="30" s="1"/>
  <c r="O89" i="30"/>
  <c r="O24" i="30" s="1"/>
  <c r="Q88" i="30"/>
  <c r="Q23" i="30" s="1"/>
  <c r="R90" i="30"/>
  <c r="R25" i="30" s="1"/>
  <c r="J88" i="30"/>
  <c r="J23" i="30" s="1"/>
  <c r="S88" i="30"/>
  <c r="S23" i="30" s="1"/>
  <c r="I89" i="30"/>
  <c r="I24" i="30" s="1"/>
  <c r="M89" i="30"/>
  <c r="Q89" i="30"/>
  <c r="Q24" i="30" s="1"/>
  <c r="L90" i="30"/>
  <c r="L25" i="30" s="1"/>
  <c r="H88" i="30"/>
  <c r="H23" i="30" s="1"/>
  <c r="I88" i="30"/>
  <c r="I23" i="30" s="1"/>
  <c r="J89" i="30"/>
  <c r="J24" i="30" s="1"/>
  <c r="R89" i="30"/>
  <c r="R24" i="30" s="1"/>
  <c r="N90" i="30"/>
  <c r="N25" i="30" s="1"/>
  <c r="I90" i="30"/>
  <c r="I25" i="30" s="1"/>
  <c r="F89" i="30"/>
  <c r="F24" i="30" s="1"/>
  <c r="D85" i="22"/>
  <c r="D22" i="22" s="1"/>
  <c r="D91" i="22"/>
  <c r="E93" i="22"/>
  <c r="E30" i="22" s="1"/>
  <c r="M127" i="22"/>
  <c r="E91" i="22"/>
  <c r="C102" i="22"/>
  <c r="C39" i="22" s="1"/>
  <c r="E98" i="22"/>
  <c r="E35" i="22" s="1"/>
  <c r="S127" i="22"/>
  <c r="R127" i="22"/>
  <c r="E88" i="22"/>
  <c r="E25" i="22" s="1"/>
  <c r="E94" i="22"/>
  <c r="E31" i="22" s="1"/>
  <c r="D100" i="22"/>
  <c r="D37" i="22" s="1"/>
  <c r="C89" i="22"/>
  <c r="C26" i="22" s="1"/>
  <c r="D96" i="22"/>
  <c r="D33" i="22" s="1"/>
  <c r="C100" i="22"/>
  <c r="C37" i="22" s="1"/>
  <c r="C87" i="22"/>
  <c r="C24" i="22" s="1"/>
  <c r="D87" i="22"/>
  <c r="D24" i="22" s="1"/>
  <c r="K127" i="22"/>
  <c r="C93" i="22"/>
  <c r="C30" i="22" s="1"/>
  <c r="Q127" i="22"/>
  <c r="D97" i="22"/>
  <c r="D34" i="22" s="1"/>
  <c r="E92" i="22"/>
  <c r="C96" i="22"/>
  <c r="C33" i="22" s="1"/>
  <c r="E101" i="22"/>
  <c r="E38" i="22" s="1"/>
  <c r="E90" i="22"/>
  <c r="E27" i="22" s="1"/>
  <c r="H127" i="22"/>
  <c r="D98" i="22"/>
  <c r="D35" i="22" s="1"/>
  <c r="G127" i="22"/>
  <c r="D94" i="22"/>
  <c r="D31" i="22" s="1"/>
  <c r="D102" i="22"/>
  <c r="D39" i="22" s="1"/>
  <c r="D93" i="22"/>
  <c r="D30" i="22" s="1"/>
  <c r="I127" i="22"/>
  <c r="J127" i="22"/>
  <c r="C94" i="22"/>
  <c r="C31" i="22" s="1"/>
  <c r="C98" i="22"/>
  <c r="C35" i="22" s="1"/>
  <c r="E87" i="22"/>
  <c r="E24" i="22" s="1"/>
  <c r="N127" i="22"/>
  <c r="D89" i="22"/>
  <c r="D26" i="22" s="1"/>
  <c r="E89" i="22"/>
  <c r="E26" i="22" s="1"/>
  <c r="P127" i="22"/>
  <c r="F127" i="22"/>
  <c r="C85" i="22"/>
  <c r="F87" i="30"/>
  <c r="F22" i="30" s="1"/>
  <c r="E102" i="22"/>
  <c r="E39" i="22" s="1"/>
  <c r="E97" i="22"/>
  <c r="E34" i="22" s="1"/>
  <c r="D99" i="22"/>
  <c r="D36" i="22" s="1"/>
  <c r="C95" i="22"/>
  <c r="C32" i="22" s="1"/>
  <c r="C91" i="22"/>
  <c r="E100" i="22"/>
  <c r="E37" i="22" s="1"/>
  <c r="D95" i="22"/>
  <c r="D32" i="22" s="1"/>
  <c r="O127" i="22"/>
  <c r="C88" i="22"/>
  <c r="C25" i="22" s="1"/>
  <c r="C97" i="22"/>
  <c r="C34" i="22" s="1"/>
  <c r="E95" i="22"/>
  <c r="E32" i="22" s="1"/>
  <c r="C101" i="22"/>
  <c r="C38" i="22" s="1"/>
  <c r="D86" i="22"/>
  <c r="D23" i="22" s="1"/>
  <c r="C90" i="22"/>
  <c r="C27" i="22" s="1"/>
  <c r="E99" i="22"/>
  <c r="E36" i="22" s="1"/>
  <c r="E85" i="22"/>
  <c r="C99" i="22"/>
  <c r="C36" i="22" s="1"/>
  <c r="E96" i="22"/>
  <c r="E33" i="22" s="1"/>
  <c r="L127" i="22"/>
  <c r="D92" i="22"/>
  <c r="D101" i="22"/>
  <c r="D38" i="22" s="1"/>
  <c r="C86" i="22"/>
  <c r="C23" i="22" s="1"/>
  <c r="D90" i="22"/>
  <c r="D27" i="22" s="1"/>
  <c r="C92" i="22"/>
  <c r="E86" i="22"/>
  <c r="E23" i="22" s="1"/>
  <c r="D88" i="22"/>
  <c r="D25" i="22" s="1"/>
  <c r="E102" i="30" l="1"/>
  <c r="E37" i="30" s="1"/>
  <c r="E103" i="30"/>
  <c r="E38" i="30" s="1"/>
  <c r="E98" i="30"/>
  <c r="E33" i="30" s="1"/>
  <c r="E95" i="30"/>
  <c r="E30" i="30" s="1"/>
  <c r="M24" i="30"/>
  <c r="E89" i="30"/>
  <c r="E24" i="30" s="1"/>
  <c r="M25" i="30"/>
  <c r="E90" i="30"/>
  <c r="E25" i="30" s="1"/>
  <c r="M28" i="30"/>
  <c r="E93" i="30"/>
  <c r="E28" i="30" s="1"/>
  <c r="E99" i="30"/>
  <c r="E34" i="30" s="1"/>
  <c r="E97" i="30"/>
  <c r="E32" i="30" s="1"/>
  <c r="E96" i="30"/>
  <c r="E31" i="30" s="1"/>
  <c r="M29" i="30"/>
  <c r="E94" i="30"/>
  <c r="E29" i="30" s="1"/>
  <c r="E101" i="30"/>
  <c r="E36" i="30" s="1"/>
  <c r="E88" i="30"/>
  <c r="E23" i="30" s="1"/>
  <c r="H61" i="30"/>
  <c r="P127" i="30"/>
  <c r="G127" i="30"/>
  <c r="N127" i="30"/>
  <c r="K127" i="30"/>
  <c r="I127" i="30"/>
  <c r="S127" i="30"/>
  <c r="O127" i="30"/>
  <c r="F61" i="30"/>
  <c r="F127" i="30"/>
  <c r="I61" i="30"/>
  <c r="J127" i="30"/>
  <c r="M127" i="30"/>
  <c r="R127" i="30"/>
  <c r="Q127" i="30"/>
  <c r="G61" i="30"/>
  <c r="L127" i="30"/>
  <c r="H127" i="30"/>
  <c r="O61" i="30"/>
  <c r="N61" i="30"/>
  <c r="R61" i="30"/>
  <c r="Q61" i="30"/>
  <c r="S61" i="30"/>
  <c r="J61" i="30"/>
  <c r="L61" i="30"/>
  <c r="K61" i="30"/>
  <c r="E26" i="30"/>
  <c r="P26" i="30"/>
  <c r="P61" i="30" s="1"/>
  <c r="D91" i="30"/>
  <c r="D26" i="30" s="1"/>
  <c r="C91" i="30"/>
  <c r="C26" i="30" s="1"/>
  <c r="D93" i="30"/>
  <c r="D28" i="30" s="1"/>
  <c r="D92" i="30"/>
  <c r="D27" i="30" s="1"/>
  <c r="E39" i="30"/>
  <c r="D90" i="30"/>
  <c r="D25" i="30" s="1"/>
  <c r="D101" i="30"/>
  <c r="D36" i="30" s="1"/>
  <c r="E35" i="30"/>
  <c r="C99" i="30"/>
  <c r="C34" i="30" s="1"/>
  <c r="C92" i="30"/>
  <c r="C27" i="30" s="1"/>
  <c r="D97" i="30"/>
  <c r="D32" i="30" s="1"/>
  <c r="E27" i="30"/>
  <c r="D103" i="30"/>
  <c r="D38" i="30" s="1"/>
  <c r="D99" i="30"/>
  <c r="D34" i="30" s="1"/>
  <c r="C101" i="30"/>
  <c r="C36" i="30" s="1"/>
  <c r="C97" i="30"/>
  <c r="C32" i="30" s="1"/>
  <c r="D95" i="30"/>
  <c r="D30" i="30" s="1"/>
  <c r="C90" i="30"/>
  <c r="C25" i="30" s="1"/>
  <c r="C95" i="30"/>
  <c r="C30" i="30" s="1"/>
  <c r="C102" i="30"/>
  <c r="C37" i="30" s="1"/>
  <c r="D127" i="22"/>
  <c r="C88" i="30"/>
  <c r="C23" i="30" s="1"/>
  <c r="C103" i="30"/>
  <c r="C38" i="30" s="1"/>
  <c r="C93" i="30"/>
  <c r="C28" i="30" s="1"/>
  <c r="C89" i="30"/>
  <c r="C24" i="30" s="1"/>
  <c r="E127" i="22"/>
  <c r="E22" i="22"/>
  <c r="D96" i="30"/>
  <c r="D31" i="30" s="1"/>
  <c r="C96" i="30"/>
  <c r="C31" i="30" s="1"/>
  <c r="D88" i="30"/>
  <c r="D23" i="30" s="1"/>
  <c r="D28" i="22"/>
  <c r="D29" i="22"/>
  <c r="C29" i="22"/>
  <c r="C28" i="22"/>
  <c r="C94" i="30"/>
  <c r="C29" i="30" s="1"/>
  <c r="D94" i="30"/>
  <c r="D29" i="30" s="1"/>
  <c r="E29" i="22"/>
  <c r="E28" i="22"/>
  <c r="D87" i="30"/>
  <c r="C87" i="30"/>
  <c r="C22" i="22"/>
  <c r="C127" i="22"/>
  <c r="D89" i="30"/>
  <c r="D24" i="30" s="1"/>
  <c r="D102" i="30"/>
  <c r="D37" i="30" s="1"/>
  <c r="C104" i="30"/>
  <c r="C39" i="30" s="1"/>
  <c r="D104" i="30"/>
  <c r="D39" i="30" s="1"/>
  <c r="D100" i="30"/>
  <c r="D35" i="30" s="1"/>
  <c r="C100" i="30"/>
  <c r="C35" i="30" s="1"/>
  <c r="D98" i="30"/>
  <c r="D33" i="30" s="1"/>
  <c r="C98" i="30"/>
  <c r="C33" i="30" s="1"/>
  <c r="M61" i="30" l="1"/>
  <c r="C127" i="30"/>
  <c r="E127" i="30"/>
  <c r="D127" i="30"/>
  <c r="C59" i="22"/>
  <c r="D22" i="30"/>
  <c r="E59" i="22"/>
  <c r="C22" i="30"/>
  <c r="E22" i="30"/>
  <c r="D59" i="22"/>
  <c r="D61" i="30" l="1"/>
  <c r="C61" i="30"/>
  <c r="E61" i="30"/>
  <c r="AL69" i="13"/>
  <c r="AM69" i="13" s="1"/>
  <c r="AM65" i="13" l="1"/>
  <c r="G70" i="13"/>
  <c r="I97" i="13" s="1"/>
  <c r="AM61" i="13"/>
  <c r="G61" i="13" s="1"/>
  <c r="AM95" i="13"/>
  <c r="AM91" i="13"/>
  <c r="AM93" i="13"/>
  <c r="AM94" i="13"/>
  <c r="AL68" i="13"/>
  <c r="AM68" i="13" s="1"/>
  <c r="AL66" i="13"/>
  <c r="AM66" i="13" s="1"/>
  <c r="AM89" i="13"/>
  <c r="AM90" i="13"/>
  <c r="AL67" i="13"/>
  <c r="AM67" i="13" s="1"/>
  <c r="AM88" i="13"/>
  <c r="AM92" i="13"/>
  <c r="AL62" i="13"/>
  <c r="AM62" i="13" s="1"/>
  <c r="AL63" i="13"/>
  <c r="AM63" i="13" s="1"/>
  <c r="AL64" i="13"/>
  <c r="AM64" i="13" s="1"/>
  <c r="H87" i="13" l="1"/>
  <c r="I87" i="13" s="1"/>
  <c r="J87" i="13" s="1"/>
  <c r="K87" i="13" s="1"/>
  <c r="L87" i="13" s="1"/>
  <c r="M87" i="13" s="1"/>
  <c r="N87" i="13" s="1"/>
  <c r="O87" i="13" s="1"/>
  <c r="P87" i="13" s="1"/>
  <c r="Q87" i="13" s="1"/>
  <c r="R87" i="13" s="1"/>
  <c r="S87" i="13" s="1"/>
  <c r="T87" i="13" s="1"/>
  <c r="U87" i="13" s="1"/>
  <c r="V87" i="13" s="1"/>
  <c r="W87" i="13" s="1"/>
  <c r="X87" i="13" s="1"/>
  <c r="Y87" i="13" s="1"/>
  <c r="Z87" i="13" s="1"/>
  <c r="AA87" i="13" s="1"/>
  <c r="AB87" i="13" s="1"/>
  <c r="AC87" i="13" s="1"/>
  <c r="AD87" i="13" s="1"/>
  <c r="AR87" i="13" s="1"/>
  <c r="G92" i="13"/>
  <c r="H92" i="13" s="1"/>
  <c r="I92" i="13" s="1"/>
  <c r="J92" i="13" s="1"/>
  <c r="K92" i="13" s="1"/>
  <c r="L92" i="13" s="1"/>
  <c r="M92" i="13" s="1"/>
  <c r="N92" i="13" s="1"/>
  <c r="O92" i="13" s="1"/>
  <c r="P92" i="13" s="1"/>
  <c r="Q92" i="13" s="1"/>
  <c r="R92" i="13" s="1"/>
  <c r="S92" i="13" s="1"/>
  <c r="T92" i="13" s="1"/>
  <c r="U92" i="13" s="1"/>
  <c r="V92" i="13" s="1"/>
  <c r="W92" i="13" s="1"/>
  <c r="X92" i="13" s="1"/>
  <c r="Y92" i="13" s="1"/>
  <c r="Z92" i="13" s="1"/>
  <c r="AA92" i="13" s="1"/>
  <c r="AB92" i="13" s="1"/>
  <c r="AC92" i="13" s="1"/>
  <c r="AD92" i="13" s="1"/>
  <c r="AR92" i="13" s="1"/>
  <c r="G95" i="13"/>
  <c r="H95" i="13" s="1"/>
  <c r="I95" i="13" s="1"/>
  <c r="J95" i="13" s="1"/>
  <c r="K95" i="13" s="1"/>
  <c r="L95" i="13" s="1"/>
  <c r="M95" i="13" s="1"/>
  <c r="N95" i="13" s="1"/>
  <c r="O95" i="13" s="1"/>
  <c r="P95" i="13" s="1"/>
  <c r="Q95" i="13" s="1"/>
  <c r="R95" i="13" s="1"/>
  <c r="S95" i="13" s="1"/>
  <c r="T95" i="13" s="1"/>
  <c r="U95" i="13" s="1"/>
  <c r="V95" i="13" s="1"/>
  <c r="W95" i="13" s="1"/>
  <c r="X95" i="13" s="1"/>
  <c r="Y95" i="13" s="1"/>
  <c r="Z95" i="13" s="1"/>
  <c r="AA95" i="13" s="1"/>
  <c r="AB95" i="13" s="1"/>
  <c r="AC95" i="13" s="1"/>
  <c r="AD95" i="13" s="1"/>
  <c r="AR94" i="13" s="1"/>
  <c r="G88" i="13"/>
  <c r="H88" i="13" s="1"/>
  <c r="I88" i="13" s="1"/>
  <c r="J88" i="13" s="1"/>
  <c r="K88" i="13" s="1"/>
  <c r="L88" i="13" s="1"/>
  <c r="M88" i="13" s="1"/>
  <c r="N88" i="13" s="1"/>
  <c r="O88" i="13" s="1"/>
  <c r="P88" i="13" s="1"/>
  <c r="Q88" i="13" s="1"/>
  <c r="R88" i="13" s="1"/>
  <c r="S88" i="13" s="1"/>
  <c r="T88" i="13" s="1"/>
  <c r="U88" i="13" s="1"/>
  <c r="V88" i="13" s="1"/>
  <c r="W88" i="13" s="1"/>
  <c r="X88" i="13" s="1"/>
  <c r="Y88" i="13" s="1"/>
  <c r="Z88" i="13" s="1"/>
  <c r="AA88" i="13" s="1"/>
  <c r="AB88" i="13" s="1"/>
  <c r="AC88" i="13" s="1"/>
  <c r="AD88" i="13" s="1"/>
  <c r="AR88" i="13" s="1"/>
  <c r="G93" i="13"/>
  <c r="H93" i="13" s="1"/>
  <c r="I93" i="13" s="1"/>
  <c r="J93" i="13" s="1"/>
  <c r="K93" i="13" s="1"/>
  <c r="L93" i="13" s="1"/>
  <c r="M93" i="13" s="1"/>
  <c r="N93" i="13" s="1"/>
  <c r="O93" i="13" s="1"/>
  <c r="P93" i="13" s="1"/>
  <c r="Q93" i="13" s="1"/>
  <c r="R93" i="13" s="1"/>
  <c r="S93" i="13" s="1"/>
  <c r="T93" i="13" s="1"/>
  <c r="U93" i="13" s="1"/>
  <c r="V93" i="13" s="1"/>
  <c r="W93" i="13" s="1"/>
  <c r="X93" i="13" s="1"/>
  <c r="Y93" i="13" s="1"/>
  <c r="Z93" i="13" s="1"/>
  <c r="AA93" i="13" s="1"/>
  <c r="AB93" i="13" s="1"/>
  <c r="AC93" i="13" s="1"/>
  <c r="AD93" i="13" s="1"/>
  <c r="AR93" i="13" s="1"/>
  <c r="G89" i="13"/>
  <c r="H89" i="13" s="1"/>
  <c r="I89" i="13" s="1"/>
  <c r="J89" i="13" s="1"/>
  <c r="K89" i="13" s="1"/>
  <c r="L89" i="13" s="1"/>
  <c r="M89" i="13" s="1"/>
  <c r="N89" i="13" s="1"/>
  <c r="O89" i="13" s="1"/>
  <c r="P89" i="13" s="1"/>
  <c r="Q89" i="13" s="1"/>
  <c r="R89" i="13" s="1"/>
  <c r="S89" i="13" s="1"/>
  <c r="T89" i="13" s="1"/>
  <c r="U89" i="13" s="1"/>
  <c r="V89" i="13" s="1"/>
  <c r="W89" i="13" s="1"/>
  <c r="X89" i="13" s="1"/>
  <c r="Y89" i="13" s="1"/>
  <c r="Z89" i="13" s="1"/>
  <c r="AA89" i="13" s="1"/>
  <c r="AB89" i="13" s="1"/>
  <c r="AC89" i="13" s="1"/>
  <c r="AD89" i="13" s="1"/>
  <c r="AR89" i="13" s="1"/>
  <c r="G91" i="13"/>
  <c r="H91" i="13" s="1"/>
  <c r="J91" i="13" s="1"/>
  <c r="K91" i="13" s="1"/>
  <c r="L91" i="13" s="1"/>
  <c r="M91" i="13" s="1"/>
  <c r="N91" i="13" s="1"/>
  <c r="O91" i="13" s="1"/>
  <c r="P91" i="13" s="1"/>
  <c r="Q91" i="13" s="1"/>
  <c r="R91" i="13" s="1"/>
  <c r="S91" i="13" s="1"/>
  <c r="T91" i="13" s="1"/>
  <c r="U91" i="13" s="1"/>
  <c r="V91" i="13" s="1"/>
  <c r="W91" i="13" s="1"/>
  <c r="X91" i="13" s="1"/>
  <c r="Y91" i="13" s="1"/>
  <c r="Z91" i="13" s="1"/>
  <c r="AA91" i="13" s="1"/>
  <c r="AB91" i="13" s="1"/>
  <c r="AC91" i="13" s="1"/>
  <c r="AD91" i="13" s="1"/>
  <c r="AR91" i="13" s="1"/>
  <c r="G90" i="13"/>
  <c r="H90" i="13" s="1"/>
  <c r="I90" i="13" s="1"/>
  <c r="J90" i="13" s="1"/>
  <c r="K90" i="13" s="1"/>
  <c r="L90" i="13" s="1"/>
  <c r="M90" i="13" s="1"/>
  <c r="N90" i="13" s="1"/>
  <c r="O90" i="13" s="1"/>
  <c r="P90" i="13" s="1"/>
  <c r="Q90" i="13" s="1"/>
  <c r="R90" i="13" s="1"/>
  <c r="S90" i="13" s="1"/>
  <c r="T90" i="13" s="1"/>
  <c r="U90" i="13" s="1"/>
  <c r="V90" i="13" s="1"/>
  <c r="W90" i="13" s="1"/>
  <c r="X90" i="13" s="1"/>
  <c r="Y90" i="13" s="1"/>
  <c r="Z90" i="13" s="1"/>
  <c r="AA90" i="13" s="1"/>
  <c r="AB90" i="13" s="1"/>
  <c r="AC90" i="13" s="1"/>
  <c r="AD90" i="13" s="1"/>
  <c r="AR90" i="13" s="1"/>
  <c r="G96" i="13"/>
  <c r="H96" i="13" s="1"/>
  <c r="I96" i="13" s="1"/>
  <c r="J96" i="13" s="1"/>
  <c r="K96" i="13" s="1"/>
  <c r="L96" i="13" s="1"/>
  <c r="M96" i="13" s="1"/>
  <c r="N96" i="13" s="1"/>
  <c r="O96" i="13" s="1"/>
  <c r="P96" i="13" s="1"/>
  <c r="Q96" i="13" s="1"/>
  <c r="R96" i="13" s="1"/>
  <c r="S96" i="13" s="1"/>
  <c r="T96" i="13" s="1"/>
  <c r="U96" i="13" s="1"/>
  <c r="V96" i="13" s="1"/>
  <c r="W96" i="13" s="1"/>
  <c r="X96" i="13" s="1"/>
  <c r="Y96" i="13" s="1"/>
  <c r="Z96" i="13" s="1"/>
  <c r="AA96" i="13" s="1"/>
  <c r="AB96" i="13" s="1"/>
  <c r="AC96" i="13" s="1"/>
  <c r="AD96" i="13" s="1"/>
  <c r="AR95" i="13" s="1"/>
  <c r="H70" i="13"/>
  <c r="G64" i="13"/>
  <c r="G66" i="13"/>
  <c r="H66" i="13" s="1"/>
  <c r="I66" i="13" s="1"/>
  <c r="J66" i="13" s="1"/>
  <c r="K66" i="13" s="1"/>
  <c r="C15" i="21" s="1"/>
  <c r="G65" i="13"/>
  <c r="G67" i="13"/>
  <c r="I94" i="13" s="1"/>
  <c r="G63" i="13"/>
  <c r="H63" i="13" s="1"/>
  <c r="I63" i="13" s="1"/>
  <c r="J63" i="13" s="1"/>
  <c r="K63" i="13" s="1"/>
  <c r="C12" i="21" s="1"/>
  <c r="G69" i="13"/>
  <c r="G62" i="13"/>
  <c r="H62" i="13" s="1"/>
  <c r="I62" i="13" s="1"/>
  <c r="J62" i="13" s="1"/>
  <c r="K62" i="13" s="1"/>
  <c r="C11" i="21" s="1"/>
  <c r="H90" i="21" l="1"/>
  <c r="E90" i="21"/>
  <c r="C90" i="21"/>
  <c r="G90" i="21"/>
  <c r="B90" i="21"/>
  <c r="J90" i="21"/>
  <c r="D90" i="21"/>
  <c r="I90" i="21"/>
  <c r="F90" i="21"/>
  <c r="C41" i="15"/>
  <c r="J93" i="21"/>
  <c r="H93" i="21"/>
  <c r="C93" i="21"/>
  <c r="F93" i="21"/>
  <c r="I93" i="21"/>
  <c r="D93" i="21"/>
  <c r="G93" i="21"/>
  <c r="E93" i="21"/>
  <c r="B93" i="21"/>
  <c r="F89" i="21"/>
  <c r="J89" i="21"/>
  <c r="E89" i="21"/>
  <c r="H89" i="21"/>
  <c r="C89" i="21"/>
  <c r="G89" i="21"/>
  <c r="D89" i="21"/>
  <c r="I89" i="21"/>
  <c r="B89" i="21"/>
  <c r="I70" i="13"/>
  <c r="J97" i="13"/>
  <c r="AR96" i="13"/>
  <c r="H67" i="13"/>
  <c r="C38" i="21"/>
  <c r="C38" i="15"/>
  <c r="C37" i="15"/>
  <c r="H69" i="13"/>
  <c r="I69" i="13" s="1"/>
  <c r="J69" i="13" s="1"/>
  <c r="K69" i="13" s="1"/>
  <c r="C18" i="21" s="1"/>
  <c r="C36" i="15"/>
  <c r="H61" i="13"/>
  <c r="I61" i="13" s="1"/>
  <c r="J61" i="13" s="1"/>
  <c r="K61" i="13" s="1"/>
  <c r="H64" i="13"/>
  <c r="I64" i="13" s="1"/>
  <c r="J64" i="13" s="1"/>
  <c r="K64" i="13" s="1"/>
  <c r="C13" i="21" s="1"/>
  <c r="H65" i="13"/>
  <c r="I65" i="13" s="1"/>
  <c r="J65" i="13" s="1"/>
  <c r="K65" i="13" s="1"/>
  <c r="C14" i="21" s="1"/>
  <c r="L62" i="13"/>
  <c r="M62" i="13" s="1"/>
  <c r="N62" i="13" s="1"/>
  <c r="O62" i="13" s="1"/>
  <c r="P62" i="13" s="1"/>
  <c r="L63" i="13"/>
  <c r="M63" i="13" s="1"/>
  <c r="N63" i="13" s="1"/>
  <c r="O63" i="13" s="1"/>
  <c r="P63" i="13" s="1"/>
  <c r="L66" i="13"/>
  <c r="M66" i="13" s="1"/>
  <c r="N66" i="13" s="1"/>
  <c r="O66" i="13" s="1"/>
  <c r="P66" i="13" s="1"/>
  <c r="C41" i="21"/>
  <c r="D41" i="15" l="1"/>
  <c r="D12" i="21"/>
  <c r="D11" i="21"/>
  <c r="I96" i="21"/>
  <c r="H96" i="21"/>
  <c r="E96" i="21"/>
  <c r="G96" i="21"/>
  <c r="F96" i="21"/>
  <c r="J96" i="21"/>
  <c r="D96" i="21"/>
  <c r="B96" i="21"/>
  <c r="C96" i="21"/>
  <c r="J70" i="13"/>
  <c r="K97" i="13"/>
  <c r="I92" i="21"/>
  <c r="D92" i="21"/>
  <c r="F92" i="21"/>
  <c r="E92" i="21"/>
  <c r="B92" i="21"/>
  <c r="J92" i="21"/>
  <c r="H92" i="21"/>
  <c r="C92" i="21"/>
  <c r="G92" i="21"/>
  <c r="C44" i="21"/>
  <c r="D38" i="15"/>
  <c r="C40" i="15"/>
  <c r="C39" i="15"/>
  <c r="C44" i="15"/>
  <c r="I91" i="21"/>
  <c r="B91" i="21"/>
  <c r="G91" i="21"/>
  <c r="J91" i="21"/>
  <c r="F91" i="21"/>
  <c r="D91" i="21"/>
  <c r="C91" i="21"/>
  <c r="H91" i="21"/>
  <c r="E91" i="21"/>
  <c r="C10" i="21"/>
  <c r="C36" i="21" s="1"/>
  <c r="I67" i="13"/>
  <c r="J94" i="13"/>
  <c r="C39" i="21"/>
  <c r="C37" i="21"/>
  <c r="O89" i="21" s="1"/>
  <c r="L64" i="13"/>
  <c r="M64" i="13" s="1"/>
  <c r="N64" i="13" s="1"/>
  <c r="O64" i="13" s="1"/>
  <c r="P64" i="13" s="1"/>
  <c r="L69" i="13"/>
  <c r="M69" i="13" s="1"/>
  <c r="N69" i="13" s="1"/>
  <c r="O69" i="13" s="1"/>
  <c r="P69" i="13" s="1"/>
  <c r="C40" i="21"/>
  <c r="L65" i="13"/>
  <c r="M65" i="13" s="1"/>
  <c r="N65" i="13" s="1"/>
  <c r="O65" i="13" s="1"/>
  <c r="P65" i="13" s="1"/>
  <c r="L61" i="13"/>
  <c r="M61" i="13" s="1"/>
  <c r="N61" i="13" s="1"/>
  <c r="O61" i="13" s="1"/>
  <c r="P61" i="13" s="1"/>
  <c r="D36" i="15" s="1"/>
  <c r="N93" i="21"/>
  <c r="Q63" i="13"/>
  <c r="R63" i="13" s="1"/>
  <c r="S63" i="13" s="1"/>
  <c r="T63" i="13" s="1"/>
  <c r="U63" i="13" s="1"/>
  <c r="Q62" i="13"/>
  <c r="R62" i="13" s="1"/>
  <c r="S62" i="13" s="1"/>
  <c r="T62" i="13" s="1"/>
  <c r="U62" i="13" s="1"/>
  <c r="N90" i="21"/>
  <c r="O93" i="21"/>
  <c r="Q66" i="13"/>
  <c r="R66" i="13" s="1"/>
  <c r="S66" i="13" s="1"/>
  <c r="T66" i="13" s="1"/>
  <c r="U66" i="13" s="1"/>
  <c r="O90" i="21"/>
  <c r="E107" i="21" l="1"/>
  <c r="I107" i="21"/>
  <c r="B107" i="21"/>
  <c r="C107" i="21"/>
  <c r="D107" i="21"/>
  <c r="H107" i="21"/>
  <c r="D37" i="21"/>
  <c r="F107" i="21"/>
  <c r="G107" i="21"/>
  <c r="J107" i="21"/>
  <c r="E108" i="21"/>
  <c r="D38" i="21"/>
  <c r="F108" i="21"/>
  <c r="C108" i="21"/>
  <c r="J108" i="21"/>
  <c r="I108" i="21"/>
  <c r="H108" i="21"/>
  <c r="G108" i="21"/>
  <c r="D108" i="21"/>
  <c r="B108" i="21"/>
  <c r="D14" i="21"/>
  <c r="D37" i="15"/>
  <c r="E15" i="21"/>
  <c r="G129" i="21" s="1"/>
  <c r="E11" i="21"/>
  <c r="E12" i="21"/>
  <c r="J126" i="21" s="1"/>
  <c r="E38" i="15"/>
  <c r="D15" i="21"/>
  <c r="O96" i="21"/>
  <c r="N96" i="21"/>
  <c r="B88" i="21"/>
  <c r="D88" i="21"/>
  <c r="F88" i="21"/>
  <c r="I88" i="21"/>
  <c r="J88" i="21"/>
  <c r="O88" i="21" s="1"/>
  <c r="C88" i="21"/>
  <c r="H88" i="21"/>
  <c r="E88" i="21"/>
  <c r="G88" i="21"/>
  <c r="D40" i="15"/>
  <c r="Q69" i="13"/>
  <c r="R69" i="13" s="1"/>
  <c r="S69" i="13" s="1"/>
  <c r="T69" i="13" s="1"/>
  <c r="U69" i="13" s="1"/>
  <c r="Q64" i="13"/>
  <c r="R64" i="13" s="1"/>
  <c r="S64" i="13" s="1"/>
  <c r="T64" i="13" s="1"/>
  <c r="U64" i="13" s="1"/>
  <c r="V64" i="13" s="1"/>
  <c r="W64" i="13" s="1"/>
  <c r="X64" i="13" s="1"/>
  <c r="Y64" i="13" s="1"/>
  <c r="Z64" i="13" s="1"/>
  <c r="AA64" i="13" s="1"/>
  <c r="AB64" i="13" s="1"/>
  <c r="AC64" i="13" s="1"/>
  <c r="AD64" i="13" s="1"/>
  <c r="J67" i="13"/>
  <c r="K94" i="13"/>
  <c r="E37" i="15"/>
  <c r="K70" i="13"/>
  <c r="L97" i="13"/>
  <c r="D10" i="21"/>
  <c r="E41" i="15"/>
  <c r="O91" i="21"/>
  <c r="N91" i="21"/>
  <c r="N89" i="21"/>
  <c r="Q61" i="13"/>
  <c r="R61" i="13" s="1"/>
  <c r="S61" i="13" s="1"/>
  <c r="T61" i="13" s="1"/>
  <c r="U61" i="13" s="1"/>
  <c r="E36" i="15"/>
  <c r="Q65" i="13"/>
  <c r="R65" i="13" s="1"/>
  <c r="S65" i="13" s="1"/>
  <c r="T65" i="13" s="1"/>
  <c r="U65" i="13" s="1"/>
  <c r="N92" i="21"/>
  <c r="O92" i="21"/>
  <c r="V66" i="13"/>
  <c r="W66" i="13" s="1"/>
  <c r="X66" i="13" s="1"/>
  <c r="Y66" i="13" s="1"/>
  <c r="Z66" i="13" s="1"/>
  <c r="AA66" i="13" s="1"/>
  <c r="AB66" i="13" s="1"/>
  <c r="AC66" i="13" s="1"/>
  <c r="AD66" i="13" s="1"/>
  <c r="V63" i="13"/>
  <c r="W63" i="13" s="1"/>
  <c r="X63" i="13" s="1"/>
  <c r="Y63" i="13" s="1"/>
  <c r="Z63" i="13" s="1"/>
  <c r="AA63" i="13" s="1"/>
  <c r="AB63" i="13" s="1"/>
  <c r="AC63" i="13" s="1"/>
  <c r="AD63" i="13" s="1"/>
  <c r="V62" i="13"/>
  <c r="W62" i="13" s="1"/>
  <c r="X62" i="13" s="1"/>
  <c r="Y62" i="13" s="1"/>
  <c r="Z62" i="13" s="1"/>
  <c r="AA62" i="13" s="1"/>
  <c r="AB62" i="13" s="1"/>
  <c r="AC62" i="13" s="1"/>
  <c r="AD62" i="13" s="1"/>
  <c r="B126" i="21" l="1"/>
  <c r="H126" i="21"/>
  <c r="E38" i="21"/>
  <c r="O108" i="21"/>
  <c r="O107" i="21"/>
  <c r="F126" i="21"/>
  <c r="N107" i="21"/>
  <c r="D126" i="21"/>
  <c r="C126" i="21"/>
  <c r="N108" i="21"/>
  <c r="E125" i="21"/>
  <c r="E37" i="21"/>
  <c r="H125" i="21"/>
  <c r="F125" i="21"/>
  <c r="I125" i="21"/>
  <c r="G125" i="21"/>
  <c r="B125" i="21"/>
  <c r="D125" i="21"/>
  <c r="C125" i="21"/>
  <c r="J125" i="21"/>
  <c r="O125" i="21" s="1"/>
  <c r="D110" i="21"/>
  <c r="I110" i="21"/>
  <c r="H110" i="21"/>
  <c r="D40" i="21"/>
  <c r="G110" i="21"/>
  <c r="F110" i="21"/>
  <c r="B110" i="21"/>
  <c r="E110" i="21"/>
  <c r="J110" i="21"/>
  <c r="C110" i="21"/>
  <c r="J129" i="21"/>
  <c r="E44" i="15"/>
  <c r="E129" i="21"/>
  <c r="G126" i="21"/>
  <c r="I111" i="21"/>
  <c r="D111" i="21"/>
  <c r="F111" i="21"/>
  <c r="E111" i="21"/>
  <c r="G111" i="21"/>
  <c r="H111" i="21"/>
  <c r="J111" i="21"/>
  <c r="B111" i="21"/>
  <c r="D41" i="21"/>
  <c r="C111" i="21"/>
  <c r="E14" i="21"/>
  <c r="G128" i="21" s="1"/>
  <c r="E40" i="15"/>
  <c r="F129" i="21"/>
  <c r="E41" i="21"/>
  <c r="B129" i="21"/>
  <c r="E126" i="21"/>
  <c r="I129" i="21"/>
  <c r="D129" i="21"/>
  <c r="E13" i="21"/>
  <c r="J127" i="21" s="1"/>
  <c r="E39" i="15"/>
  <c r="H129" i="21"/>
  <c r="C129" i="21"/>
  <c r="I126" i="21"/>
  <c r="V69" i="13"/>
  <c r="W69" i="13" s="1"/>
  <c r="X69" i="13" s="1"/>
  <c r="Y69" i="13" s="1"/>
  <c r="Z69" i="13" s="1"/>
  <c r="AA69" i="13" s="1"/>
  <c r="AB69" i="13" s="1"/>
  <c r="AC69" i="13" s="1"/>
  <c r="AD69" i="13" s="1"/>
  <c r="O126" i="21"/>
  <c r="N88" i="21"/>
  <c r="B128" i="21"/>
  <c r="D18" i="21"/>
  <c r="D44" i="15"/>
  <c r="AR64" i="13"/>
  <c r="M97" i="13"/>
  <c r="L70" i="13"/>
  <c r="AR63" i="13"/>
  <c r="AR66" i="13"/>
  <c r="E10" i="21"/>
  <c r="K67" i="13"/>
  <c r="L94" i="13"/>
  <c r="AR62" i="13"/>
  <c r="D36" i="21"/>
  <c r="D13" i="21"/>
  <c r="D39" i="15"/>
  <c r="J106" i="21"/>
  <c r="B106" i="21"/>
  <c r="H106" i="21"/>
  <c r="E106" i="21"/>
  <c r="G106" i="21"/>
  <c r="D106" i="21"/>
  <c r="F106" i="21"/>
  <c r="I106" i="21"/>
  <c r="C106" i="21"/>
  <c r="V65" i="13"/>
  <c r="W65" i="13" s="1"/>
  <c r="X65" i="13" s="1"/>
  <c r="Y65" i="13" s="1"/>
  <c r="Z65" i="13" s="1"/>
  <c r="AA65" i="13" s="1"/>
  <c r="AB65" i="13" s="1"/>
  <c r="AC65" i="13" s="1"/>
  <c r="AD65" i="13" s="1"/>
  <c r="V61" i="13"/>
  <c r="W61" i="13" s="1"/>
  <c r="X61" i="13" s="1"/>
  <c r="Y61" i="13" s="1"/>
  <c r="Z61" i="13" s="1"/>
  <c r="AA61" i="13" s="1"/>
  <c r="AB61" i="13" s="1"/>
  <c r="AC61" i="13" s="1"/>
  <c r="AD61" i="13" s="1"/>
  <c r="H127" i="21" l="1"/>
  <c r="O129" i="21"/>
  <c r="N129" i="21"/>
  <c r="O111" i="21"/>
  <c r="O110" i="21"/>
  <c r="E39" i="21"/>
  <c r="O127" i="21" s="1"/>
  <c r="N126" i="21"/>
  <c r="G127" i="21"/>
  <c r="D127" i="21"/>
  <c r="E127" i="21"/>
  <c r="D128" i="21"/>
  <c r="C127" i="21"/>
  <c r="I127" i="21"/>
  <c r="I128" i="21"/>
  <c r="N110" i="21"/>
  <c r="F127" i="21"/>
  <c r="B127" i="21"/>
  <c r="H128" i="21"/>
  <c r="N125" i="21"/>
  <c r="C128" i="21"/>
  <c r="E40" i="21"/>
  <c r="F128" i="21"/>
  <c r="E128" i="21"/>
  <c r="J128" i="21"/>
  <c r="E18" i="21"/>
  <c r="AR68" i="13"/>
  <c r="N111" i="21"/>
  <c r="O106" i="21"/>
  <c r="N106" i="21"/>
  <c r="AR65" i="13"/>
  <c r="F114" i="21"/>
  <c r="E114" i="21"/>
  <c r="I114" i="21"/>
  <c r="H114" i="21"/>
  <c r="G114" i="21"/>
  <c r="J114" i="21"/>
  <c r="D114" i="21"/>
  <c r="C114" i="21"/>
  <c r="B114" i="21"/>
  <c r="D44" i="21"/>
  <c r="J109" i="21"/>
  <c r="H109" i="21"/>
  <c r="D109" i="21"/>
  <c r="G109" i="21"/>
  <c r="F109" i="21"/>
  <c r="C109" i="21"/>
  <c r="E109" i="21"/>
  <c r="I109" i="21"/>
  <c r="B109" i="21"/>
  <c r="D39" i="21"/>
  <c r="H124" i="21"/>
  <c r="B124" i="21"/>
  <c r="E124" i="21"/>
  <c r="I124" i="21"/>
  <c r="E36" i="21"/>
  <c r="J124" i="21"/>
  <c r="F124" i="21"/>
  <c r="D124" i="21"/>
  <c r="G124" i="21"/>
  <c r="C124" i="21"/>
  <c r="M70" i="13"/>
  <c r="N97" i="13"/>
  <c r="F15" i="21"/>
  <c r="G15" i="15"/>
  <c r="F41" i="15"/>
  <c r="G41" i="15" s="1"/>
  <c r="C19" i="21"/>
  <c r="C45" i="15"/>
  <c r="F11" i="21"/>
  <c r="G11" i="15"/>
  <c r="F37" i="15"/>
  <c r="G37" i="15" s="1"/>
  <c r="AR61" i="13"/>
  <c r="F12" i="21"/>
  <c r="G12" i="15"/>
  <c r="F38" i="15"/>
  <c r="G38" i="15" s="1"/>
  <c r="F13" i="21"/>
  <c r="G13" i="15"/>
  <c r="F39" i="15"/>
  <c r="G39" i="15" s="1"/>
  <c r="L67" i="13"/>
  <c r="M94" i="13"/>
  <c r="N128" i="21" l="1"/>
  <c r="N127" i="21"/>
  <c r="O128" i="21"/>
  <c r="C132" i="21"/>
  <c r="D132" i="21"/>
  <c r="F132" i="21"/>
  <c r="I132" i="21"/>
  <c r="H132" i="21"/>
  <c r="E44" i="21"/>
  <c r="G132" i="21"/>
  <c r="B132" i="21"/>
  <c r="J132" i="21"/>
  <c r="E132" i="21"/>
  <c r="O114" i="21"/>
  <c r="G15" i="21"/>
  <c r="F147" i="21"/>
  <c r="B147" i="21"/>
  <c r="D147" i="21"/>
  <c r="H147" i="21"/>
  <c r="C147" i="21"/>
  <c r="E147" i="21"/>
  <c r="I147" i="21"/>
  <c r="G147" i="21"/>
  <c r="J147" i="21"/>
  <c r="F41" i="21"/>
  <c r="G41" i="21" s="1"/>
  <c r="M67" i="13"/>
  <c r="N94" i="13"/>
  <c r="F10" i="21"/>
  <c r="G10" i="15"/>
  <c r="F36" i="15"/>
  <c r="N124" i="21"/>
  <c r="F14" i="21"/>
  <c r="G14" i="15"/>
  <c r="F40" i="15"/>
  <c r="G40" i="15" s="1"/>
  <c r="N114" i="21"/>
  <c r="G13" i="21"/>
  <c r="I145" i="21"/>
  <c r="B145" i="21"/>
  <c r="E145" i="21"/>
  <c r="J145" i="21"/>
  <c r="G145" i="21"/>
  <c r="F145" i="21"/>
  <c r="D145" i="21"/>
  <c r="C145" i="21"/>
  <c r="H145" i="21"/>
  <c r="F39" i="21"/>
  <c r="G39" i="21" s="1"/>
  <c r="H97" i="21"/>
  <c r="D97" i="21"/>
  <c r="G97" i="21"/>
  <c r="B97" i="21"/>
  <c r="J97" i="21"/>
  <c r="F97" i="21"/>
  <c r="I97" i="21"/>
  <c r="C97" i="21"/>
  <c r="E97" i="21"/>
  <c r="C45" i="21"/>
  <c r="N109" i="21"/>
  <c r="O109" i="21"/>
  <c r="G12" i="21"/>
  <c r="C144" i="21"/>
  <c r="H144" i="21"/>
  <c r="E144" i="21"/>
  <c r="F144" i="21"/>
  <c r="B144" i="21"/>
  <c r="J144" i="21"/>
  <c r="G144" i="21"/>
  <c r="I144" i="21"/>
  <c r="D144" i="21"/>
  <c r="F38" i="21"/>
  <c r="G38" i="21" s="1"/>
  <c r="G11" i="21"/>
  <c r="C143" i="21"/>
  <c r="E143" i="21"/>
  <c r="D143" i="21"/>
  <c r="I143" i="21"/>
  <c r="H143" i="21"/>
  <c r="G143" i="21"/>
  <c r="B143" i="21"/>
  <c r="J143" i="21"/>
  <c r="F143" i="21"/>
  <c r="F37" i="21"/>
  <c r="G37" i="21" s="1"/>
  <c r="N70" i="13"/>
  <c r="O97" i="13"/>
  <c r="C16" i="21"/>
  <c r="C42" i="15"/>
  <c r="C50" i="15" s="1"/>
  <c r="G8" i="20" s="1"/>
  <c r="C25" i="15"/>
  <c r="O124" i="21"/>
  <c r="N132" i="21" l="1"/>
  <c r="O132" i="21"/>
  <c r="N143" i="21"/>
  <c r="O145" i="21"/>
  <c r="G9" i="20"/>
  <c r="G17" i="20" s="1"/>
  <c r="G60" i="20" s="1"/>
  <c r="G10" i="20"/>
  <c r="G18" i="20" s="1"/>
  <c r="G79" i="20" s="1"/>
  <c r="G81" i="20" s="1"/>
  <c r="G83" i="20" s="1"/>
  <c r="F94" i="21"/>
  <c r="F102" i="21" s="1"/>
  <c r="F63" i="21" s="1"/>
  <c r="H94" i="21"/>
  <c r="H102" i="21" s="1"/>
  <c r="H63" i="21" s="1"/>
  <c r="C94" i="21"/>
  <c r="C102" i="21" s="1"/>
  <c r="C63" i="21" s="1"/>
  <c r="E94" i="21"/>
  <c r="E102" i="21" s="1"/>
  <c r="E63" i="21" s="1"/>
  <c r="J94" i="21"/>
  <c r="I94" i="21"/>
  <c r="I102" i="21" s="1"/>
  <c r="I63" i="21" s="1"/>
  <c r="G94" i="21"/>
  <c r="G102" i="21" s="1"/>
  <c r="G63" i="21" s="1"/>
  <c r="D94" i="21"/>
  <c r="D102" i="21" s="1"/>
  <c r="D63" i="21" s="1"/>
  <c r="B94" i="21"/>
  <c r="C42" i="21"/>
  <c r="C50" i="21" s="1"/>
  <c r="G8" i="31" s="1"/>
  <c r="C24" i="21"/>
  <c r="C25" i="21"/>
  <c r="N145" i="21"/>
  <c r="G14" i="21"/>
  <c r="D146" i="21"/>
  <c r="F146" i="21"/>
  <c r="E146" i="21"/>
  <c r="B146" i="21"/>
  <c r="J146" i="21"/>
  <c r="H146" i="21"/>
  <c r="C146" i="21"/>
  <c r="G146" i="21"/>
  <c r="I146" i="21"/>
  <c r="F40" i="21"/>
  <c r="G40" i="21" s="1"/>
  <c r="N67" i="13"/>
  <c r="O94" i="13"/>
  <c r="N147" i="21"/>
  <c r="O70" i="13"/>
  <c r="P97" i="13"/>
  <c r="G36" i="15"/>
  <c r="O147" i="21"/>
  <c r="O144" i="21"/>
  <c r="O97" i="21"/>
  <c r="N144" i="21"/>
  <c r="N97" i="21"/>
  <c r="O143" i="21"/>
  <c r="G10" i="21"/>
  <c r="C142" i="21"/>
  <c r="I142" i="21"/>
  <c r="J142" i="21"/>
  <c r="B142" i="21"/>
  <c r="H142" i="21"/>
  <c r="E142" i="21"/>
  <c r="G142" i="21"/>
  <c r="D142" i="21"/>
  <c r="F142" i="21"/>
  <c r="F36" i="21"/>
  <c r="O146" i="21" l="1"/>
  <c r="P70" i="13"/>
  <c r="Q97" i="13"/>
  <c r="O94" i="21"/>
  <c r="J102" i="21"/>
  <c r="O142" i="21"/>
  <c r="N146" i="21"/>
  <c r="G9" i="31"/>
  <c r="G17" i="31" s="1"/>
  <c r="G51" i="31" s="1"/>
  <c r="G10" i="31"/>
  <c r="G18" i="31" s="1"/>
  <c r="G71" i="31" s="1"/>
  <c r="G73" i="31" s="1"/>
  <c r="G75" i="31" s="1"/>
  <c r="N142" i="21"/>
  <c r="O67" i="13"/>
  <c r="P94" i="13"/>
  <c r="N94" i="21"/>
  <c r="B102" i="21"/>
  <c r="G86" i="20"/>
  <c r="G88" i="20" s="1"/>
  <c r="G91" i="20"/>
  <c r="G93" i="20" s="1"/>
  <c r="G36" i="21"/>
  <c r="G62" i="20"/>
  <c r="G98" i="20"/>
  <c r="J63" i="21" l="1"/>
  <c r="O102" i="21"/>
  <c r="P67" i="13"/>
  <c r="Q94" i="13"/>
  <c r="G100" i="20"/>
  <c r="G64" i="20"/>
  <c r="B63" i="21"/>
  <c r="N102" i="21"/>
  <c r="G78" i="31"/>
  <c r="G80" i="31" s="1"/>
  <c r="G83" i="31"/>
  <c r="G85" i="31" s="1"/>
  <c r="G53" i="31"/>
  <c r="G91" i="31"/>
  <c r="R97" i="13"/>
  <c r="Q70" i="13"/>
  <c r="R70" i="13" l="1"/>
  <c r="S97" i="13"/>
  <c r="D19" i="21"/>
  <c r="D45" i="15"/>
  <c r="G55" i="31"/>
  <c r="G93" i="31"/>
  <c r="R94" i="13"/>
  <c r="Q67" i="13"/>
  <c r="G102" i="20"/>
  <c r="G72" i="20"/>
  <c r="G74" i="20" s="1"/>
  <c r="G67" i="20"/>
  <c r="G69" i="20" s="1"/>
  <c r="N63" i="21"/>
  <c r="I115" i="21" l="1"/>
  <c r="D115" i="21"/>
  <c r="E115" i="21"/>
  <c r="J115" i="21"/>
  <c r="F115" i="21"/>
  <c r="H115" i="21"/>
  <c r="G115" i="21"/>
  <c r="B115" i="21"/>
  <c r="C115" i="21"/>
  <c r="D45" i="21"/>
  <c r="D16" i="21"/>
  <c r="D42" i="15"/>
  <c r="D50" i="15" s="1"/>
  <c r="H8" i="20" s="1"/>
  <c r="D25" i="15"/>
  <c r="G110" i="20"/>
  <c r="G112" i="20" s="1"/>
  <c r="G105" i="20"/>
  <c r="G107" i="20" s="1"/>
  <c r="G95" i="31"/>
  <c r="G63" i="31"/>
  <c r="G65" i="31" s="1"/>
  <c r="G58" i="31"/>
  <c r="G60" i="31" s="1"/>
  <c r="R67" i="13"/>
  <c r="S94" i="13"/>
  <c r="S70" i="13"/>
  <c r="T97" i="13"/>
  <c r="O115" i="21" l="1"/>
  <c r="N115" i="21"/>
  <c r="H9" i="20"/>
  <c r="H17" i="20" s="1"/>
  <c r="H60" i="20" s="1"/>
  <c r="H10" i="20"/>
  <c r="H18" i="20" s="1"/>
  <c r="H79" i="20" s="1"/>
  <c r="H81" i="20" s="1"/>
  <c r="H83" i="20" s="1"/>
  <c r="T70" i="13"/>
  <c r="U97" i="13"/>
  <c r="B112" i="21"/>
  <c r="H112" i="21"/>
  <c r="H120" i="21" s="1"/>
  <c r="H64" i="21" s="1"/>
  <c r="C112" i="21"/>
  <c r="C120" i="21" s="1"/>
  <c r="C64" i="21" s="1"/>
  <c r="E112" i="21"/>
  <c r="E120" i="21" s="1"/>
  <c r="E64" i="21" s="1"/>
  <c r="J112" i="21"/>
  <c r="J120" i="21" s="1"/>
  <c r="I112" i="21"/>
  <c r="I120" i="21" s="1"/>
  <c r="I64" i="21" s="1"/>
  <c r="G112" i="21"/>
  <c r="G120" i="21" s="1"/>
  <c r="G64" i="21" s="1"/>
  <c r="D112" i="21"/>
  <c r="D120" i="21" s="1"/>
  <c r="D64" i="21" s="1"/>
  <c r="F112" i="21"/>
  <c r="F120" i="21" s="1"/>
  <c r="F64" i="21" s="1"/>
  <c r="D42" i="21"/>
  <c r="D25" i="21"/>
  <c r="D24" i="21"/>
  <c r="S67" i="13"/>
  <c r="T94" i="13"/>
  <c r="G98" i="31"/>
  <c r="G100" i="31" s="1"/>
  <c r="G103" i="31"/>
  <c r="G105" i="31" s="1"/>
  <c r="N112" i="21" l="1"/>
  <c r="B120" i="21"/>
  <c r="O112" i="21"/>
  <c r="D50" i="21"/>
  <c r="H8" i="31" s="1"/>
  <c r="U70" i="13"/>
  <c r="V97" i="13"/>
  <c r="H86" i="20"/>
  <c r="H88" i="20" s="1"/>
  <c r="H91" i="20"/>
  <c r="H93" i="20" s="1"/>
  <c r="T67" i="13"/>
  <c r="U94" i="13"/>
  <c r="J64" i="21"/>
  <c r="H62" i="20"/>
  <c r="H98" i="20"/>
  <c r="O120" i="21" l="1"/>
  <c r="H64" i="20"/>
  <c r="H100" i="20"/>
  <c r="V70" i="13"/>
  <c r="W97" i="13"/>
  <c r="H9" i="31"/>
  <c r="H17" i="31" s="1"/>
  <c r="H51" i="31" s="1"/>
  <c r="H10" i="31"/>
  <c r="H18" i="31" s="1"/>
  <c r="H71" i="31" s="1"/>
  <c r="H73" i="31" s="1"/>
  <c r="H75" i="31" s="1"/>
  <c r="B64" i="21"/>
  <c r="N64" i="21" s="1"/>
  <c r="N120" i="21"/>
  <c r="U67" i="13"/>
  <c r="V94" i="13"/>
  <c r="H83" i="31" l="1"/>
  <c r="H85" i="31" s="1"/>
  <c r="H78" i="31"/>
  <c r="H80" i="31" s="1"/>
  <c r="E19" i="21"/>
  <c r="E45" i="15"/>
  <c r="H53" i="31"/>
  <c r="H91" i="31"/>
  <c r="W70" i="13"/>
  <c r="X97" i="13"/>
  <c r="W94" i="13"/>
  <c r="V67" i="13"/>
  <c r="H72" i="20"/>
  <c r="H74" i="20" s="1"/>
  <c r="H102" i="20"/>
  <c r="H67" i="20"/>
  <c r="H69" i="20" s="1"/>
  <c r="X70" i="13" l="1"/>
  <c r="Y97" i="13"/>
  <c r="H105" i="20"/>
  <c r="H107" i="20" s="1"/>
  <c r="H110" i="20"/>
  <c r="H112" i="20" s="1"/>
  <c r="H93" i="31"/>
  <c r="H55" i="31"/>
  <c r="W67" i="13"/>
  <c r="X94" i="13"/>
  <c r="B133" i="21"/>
  <c r="J133" i="21"/>
  <c r="G133" i="21"/>
  <c r="C133" i="21"/>
  <c r="H133" i="21"/>
  <c r="I133" i="21"/>
  <c r="D133" i="21"/>
  <c r="E133" i="21"/>
  <c r="F133" i="21"/>
  <c r="E45" i="21"/>
  <c r="E16" i="21"/>
  <c r="E42" i="15"/>
  <c r="E50" i="15" s="1"/>
  <c r="I8" i="20" s="1"/>
  <c r="E25" i="15"/>
  <c r="O133" i="21" l="1"/>
  <c r="X67" i="13"/>
  <c r="Y94" i="13"/>
  <c r="H95" i="31"/>
  <c r="H63" i="31"/>
  <c r="H65" i="31" s="1"/>
  <c r="H58" i="31"/>
  <c r="H60" i="31" s="1"/>
  <c r="F130" i="21"/>
  <c r="F138" i="21" s="1"/>
  <c r="F65" i="21" s="1"/>
  <c r="G130" i="21"/>
  <c r="G138" i="21" s="1"/>
  <c r="G65" i="21" s="1"/>
  <c r="B130" i="21"/>
  <c r="H130" i="21"/>
  <c r="H138" i="21" s="1"/>
  <c r="H65" i="21" s="1"/>
  <c r="E130" i="21"/>
  <c r="E138" i="21" s="1"/>
  <c r="E65" i="21" s="1"/>
  <c r="D130" i="21"/>
  <c r="D138" i="21" s="1"/>
  <c r="D65" i="21" s="1"/>
  <c r="I130" i="21"/>
  <c r="I138" i="21" s="1"/>
  <c r="I65" i="21" s="1"/>
  <c r="J130" i="21"/>
  <c r="J138" i="21" s="1"/>
  <c r="C130" i="21"/>
  <c r="C138" i="21" s="1"/>
  <c r="C65" i="21" s="1"/>
  <c r="E42" i="21"/>
  <c r="E25" i="21"/>
  <c r="E24" i="21"/>
  <c r="I10" i="20"/>
  <c r="I18" i="20" s="1"/>
  <c r="I79" i="20" s="1"/>
  <c r="I81" i="20" s="1"/>
  <c r="I83" i="20" s="1"/>
  <c r="I9" i="20"/>
  <c r="I17" i="20" s="1"/>
  <c r="I60" i="20" s="1"/>
  <c r="N133" i="21"/>
  <c r="Y70" i="13"/>
  <c r="Z97" i="13"/>
  <c r="O130" i="21" l="1"/>
  <c r="E50" i="21"/>
  <c r="I8" i="31" s="1"/>
  <c r="N130" i="21"/>
  <c r="B138" i="21"/>
  <c r="Z70" i="13"/>
  <c r="AA97" i="13"/>
  <c r="J65" i="21"/>
  <c r="I98" i="20"/>
  <c r="I62" i="20"/>
  <c r="H98" i="31"/>
  <c r="H100" i="31" s="1"/>
  <c r="H103" i="31"/>
  <c r="H105" i="31" s="1"/>
  <c r="I86" i="20"/>
  <c r="I88" i="20" s="1"/>
  <c r="I91" i="20"/>
  <c r="I93" i="20" s="1"/>
  <c r="Y67" i="13"/>
  <c r="Z94" i="13"/>
  <c r="O138" i="21" l="1"/>
  <c r="Z67" i="13"/>
  <c r="AA94" i="13"/>
  <c r="AA70" i="13"/>
  <c r="AB97" i="13"/>
  <c r="B65" i="21"/>
  <c r="N65" i="21" s="1"/>
  <c r="N138" i="21"/>
  <c r="I100" i="20"/>
  <c r="I64" i="20"/>
  <c r="I9" i="31"/>
  <c r="I17" i="31" s="1"/>
  <c r="I51" i="31" s="1"/>
  <c r="I10" i="31"/>
  <c r="I18" i="31" s="1"/>
  <c r="I71" i="31" s="1"/>
  <c r="I73" i="31" s="1"/>
  <c r="I75" i="31" s="1"/>
  <c r="I67" i="20" l="1"/>
  <c r="I69" i="20" s="1"/>
  <c r="I102" i="20"/>
  <c r="I72" i="20"/>
  <c r="I74" i="20" s="1"/>
  <c r="AB70" i="13"/>
  <c r="AC97" i="13"/>
  <c r="I83" i="31"/>
  <c r="I85" i="31" s="1"/>
  <c r="I78" i="31"/>
  <c r="I80" i="31" s="1"/>
  <c r="I53" i="31"/>
  <c r="I91" i="31"/>
  <c r="AA67" i="13"/>
  <c r="AB94" i="13"/>
  <c r="I55" i="31" l="1"/>
  <c r="I93" i="31"/>
  <c r="AC70" i="13"/>
  <c r="AD70" i="13" s="1"/>
  <c r="AD97" i="13"/>
  <c r="AB67" i="13"/>
  <c r="AC94" i="13"/>
  <c r="I110" i="20"/>
  <c r="I112" i="20" s="1"/>
  <c r="I105" i="20"/>
  <c r="I107" i="20" s="1"/>
  <c r="AR69" i="13" l="1"/>
  <c r="AC67" i="13"/>
  <c r="AD67" i="13" s="1"/>
  <c r="AD94" i="13"/>
  <c r="I95" i="31"/>
  <c r="I58" i="31"/>
  <c r="I60" i="31" s="1"/>
  <c r="I63" i="31"/>
  <c r="I65" i="31" s="1"/>
  <c r="AR67" i="13" l="1"/>
  <c r="AR70" i="13" s="1"/>
  <c r="I98" i="31"/>
  <c r="I100" i="31" s="1"/>
  <c r="I103" i="31"/>
  <c r="I105" i="31" s="1"/>
  <c r="F19" i="21"/>
  <c r="G19" i="15"/>
  <c r="F45" i="15"/>
  <c r="G45" i="15" s="1"/>
  <c r="G19" i="21" l="1"/>
  <c r="J151" i="21"/>
  <c r="D151" i="21"/>
  <c r="B151" i="21"/>
  <c r="E151" i="21"/>
  <c r="F151" i="21"/>
  <c r="H151" i="21"/>
  <c r="G151" i="21"/>
  <c r="I151" i="21"/>
  <c r="C151" i="21"/>
  <c r="F45" i="21"/>
  <c r="G45" i="21" s="1"/>
  <c r="F16" i="21"/>
  <c r="G16" i="15"/>
  <c r="F42" i="15"/>
  <c r="N151" i="21" l="1"/>
  <c r="G42" i="15"/>
  <c r="O151" i="21"/>
  <c r="G16" i="21"/>
  <c r="C148" i="21"/>
  <c r="B148" i="21"/>
  <c r="E148" i="21"/>
  <c r="H148" i="21"/>
  <c r="D148" i="21"/>
  <c r="J148" i="21"/>
  <c r="F148" i="21"/>
  <c r="I148" i="21"/>
  <c r="G148" i="21"/>
  <c r="F42" i="21"/>
  <c r="N148" i="21" l="1"/>
  <c r="G42" i="21"/>
  <c r="O148" i="21"/>
  <c r="AG121" i="13" l="1"/>
  <c r="X135" i="13" l="1"/>
  <c r="AF129" i="13"/>
  <c r="AG129" i="13"/>
  <c r="Y111" i="13"/>
  <c r="Z111" i="13" l="1"/>
  <c r="Y117" i="13"/>
  <c r="AG135" i="13"/>
  <c r="AI135" i="13" l="1"/>
  <c r="AA111" i="13"/>
  <c r="Z117" i="13"/>
  <c r="AB111" i="13" l="1"/>
  <c r="AA117" i="13"/>
  <c r="AC111" i="13" l="1"/>
  <c r="AB117" i="13"/>
  <c r="AD111" i="13" l="1"/>
  <c r="AC117" i="13"/>
  <c r="AK110" i="13" l="1"/>
  <c r="F18" i="15"/>
  <c r="AF111" i="13"/>
  <c r="AD117" i="13"/>
  <c r="F24" i="15" l="1"/>
  <c r="G24" i="15" s="1"/>
  <c r="F44" i="15"/>
  <c r="F18" i="21"/>
  <c r="G18" i="15"/>
  <c r="F25" i="15"/>
  <c r="G25" i="15" s="1"/>
  <c r="H150" i="21" l="1"/>
  <c r="H156" i="21" s="1"/>
  <c r="H66" i="21" s="1"/>
  <c r="D150" i="21"/>
  <c r="D156" i="21" s="1"/>
  <c r="D66" i="21" s="1"/>
  <c r="G150" i="21"/>
  <c r="G156" i="21" s="1"/>
  <c r="G66" i="21" s="1"/>
  <c r="F150" i="21"/>
  <c r="F156" i="21" s="1"/>
  <c r="F66" i="21" s="1"/>
  <c r="F44" i="21"/>
  <c r="B150" i="21"/>
  <c r="E150" i="21"/>
  <c r="E156" i="21" s="1"/>
  <c r="E66" i="21" s="1"/>
  <c r="G18" i="21"/>
  <c r="C150" i="21"/>
  <c r="C156" i="21" s="1"/>
  <c r="C66" i="21" s="1"/>
  <c r="I150" i="21"/>
  <c r="I156" i="21" s="1"/>
  <c r="I66" i="21" s="1"/>
  <c r="J150" i="21"/>
  <c r="F25" i="21"/>
  <c r="G25" i="21" s="1"/>
  <c r="F24" i="21"/>
  <c r="G24" i="21" s="1"/>
  <c r="G44" i="15"/>
  <c r="F50" i="15"/>
  <c r="N150" i="21" l="1"/>
  <c r="B156" i="21"/>
  <c r="B66" i="21" s="1"/>
  <c r="G44" i="21"/>
  <c r="F50" i="21"/>
  <c r="O150" i="21"/>
  <c r="J156" i="21"/>
  <c r="J66" i="21" s="1"/>
  <c r="J8" i="20"/>
  <c r="G50" i="15"/>
  <c r="N66" i="21" l="1"/>
  <c r="J10" i="20"/>
  <c r="J18" i="20" s="1"/>
  <c r="J79" i="20" s="1"/>
  <c r="J81" i="20" s="1"/>
  <c r="J83" i="20" s="1"/>
  <c r="J9" i="20"/>
  <c r="J17" i="20" s="1"/>
  <c r="J60" i="20" s="1"/>
  <c r="G50" i="21"/>
  <c r="J8" i="31"/>
  <c r="J10" i="31" l="1"/>
  <c r="J18" i="31" s="1"/>
  <c r="J71" i="31" s="1"/>
  <c r="J73" i="31" s="1"/>
  <c r="J75" i="31" s="1"/>
  <c r="J9" i="31"/>
  <c r="J17" i="31" s="1"/>
  <c r="J51" i="31" s="1"/>
  <c r="J62" i="20"/>
  <c r="J98" i="20"/>
  <c r="J91" i="20"/>
  <c r="J93" i="20" s="1"/>
  <c r="J86" i="20"/>
  <c r="J88" i="20" s="1"/>
  <c r="J100" i="20" l="1"/>
  <c r="J64" i="20"/>
  <c r="J91" i="31"/>
  <c r="J53" i="31"/>
  <c r="J78" i="31"/>
  <c r="J80" i="31" s="1"/>
  <c r="J83" i="31"/>
  <c r="J85" i="31" s="1"/>
  <c r="J55" i="31" l="1"/>
  <c r="J93" i="31"/>
  <c r="J102" i="20"/>
  <c r="J72" i="20"/>
  <c r="J74" i="20" s="1"/>
  <c r="J67" i="20"/>
  <c r="J69" i="20" s="1"/>
  <c r="J110" i="20" l="1"/>
  <c r="J112" i="20" s="1"/>
  <c r="J105" i="20"/>
  <c r="J107" i="20" s="1"/>
  <c r="J95" i="31"/>
  <c r="J58" i="31"/>
  <c r="J60" i="31" s="1"/>
  <c r="J63" i="31"/>
  <c r="J65" i="31" s="1"/>
  <c r="J98" i="31" l="1"/>
  <c r="J100" i="31" s="1"/>
  <c r="J103" i="31"/>
  <c r="J105" i="3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<sst xmlns="http://schemas.openxmlformats.org/spreadsheetml/2006/main" count="21401" uniqueCount="2613">
  <si>
    <t>Total</t>
  </si>
  <si>
    <t>Zone 1</t>
  </si>
  <si>
    <t>Zone 2</t>
  </si>
  <si>
    <t>Zone 3</t>
  </si>
  <si>
    <t>Zone 4</t>
  </si>
  <si>
    <t>Zone 5</t>
  </si>
  <si>
    <t>Zone 6</t>
  </si>
  <si>
    <t>Zone 7</t>
  </si>
  <si>
    <t>Zone 8</t>
  </si>
  <si>
    <t>Zone 9</t>
  </si>
  <si>
    <t>Zone 10</t>
  </si>
  <si>
    <t>Zone 11</t>
  </si>
  <si>
    <t>Zone 12</t>
  </si>
  <si>
    <t>Zone 13</t>
  </si>
  <si>
    <t>Zone 14</t>
  </si>
  <si>
    <t>We now have a few questions about where you go Food shopping. In answering these questions the location may be a store, a town, a specific road or area, or it could be the internet.</t>
  </si>
  <si>
    <t>Q01</t>
  </si>
  <si>
    <t>Where did you last undertake your main food and grocery shopping?</t>
  </si>
  <si>
    <t>Excl. Nulls &amp; SFT</t>
  </si>
  <si>
    <t>Aldi, Watling Street, Bletchley, Milton Keynes, MK1 1EY</t>
  </si>
  <si>
    <t>Asda, Bletcham Way, Bletchley, Milton Keynes, MK1 1QB</t>
  </si>
  <si>
    <t>Asda, Islay Court, Jersey Drive, Newton Leys, Bletchley, Milton Keynes, MK3 5QW</t>
  </si>
  <si>
    <t>Co-Op Food, Newton Road, Bletchley, Milton Keynes, MK3 5BS</t>
  </si>
  <si>
    <t>Co-Op Food, Water Eaton Road, Bletchley, Milton Keynes, MK2 3AQ</t>
  </si>
  <si>
    <t>Farmfoods, The Brunel Centre, The Concourse, Bletchley, Milton Keynes, MK2 2ES</t>
  </si>
  <si>
    <t>Home Bargains, Beacon Retail Park, Watling Street, Bletchley, MK1 1BN</t>
  </si>
  <si>
    <t>Home Bargains, Queensway, Bletchley, Milton Keynes, MK2 2DR</t>
  </si>
  <si>
    <t>Iceland, Dukes Drive, Bletchley, MK2 2QG</t>
  </si>
  <si>
    <t>Iceland, Watling Street, Bletchley, MK1 1YY</t>
  </si>
  <si>
    <t>Lidl, Princes Way, Bletchley, Milton Keynes, MK2 2EN</t>
  </si>
  <si>
    <t>Local shops, Bletchley Town Centre</t>
  </si>
  <si>
    <t>Londis, Victoria Road, Stratford, Bletchley, MK2 2NP</t>
  </si>
  <si>
    <t>Marks and Spencer (M&amp;S), Stadium Way West, Bletchley, Milton Keynes, MK1 1ST</t>
  </si>
  <si>
    <t>Tesco Express, Buckingham Road, Bletchley, Milton Keynes, MK3 5BP</t>
  </si>
  <si>
    <t>Tesco Express, Melrose Avenue, Bletchley, Milton Keynes, MK3 6PB</t>
  </si>
  <si>
    <t>Tesco Extra, Watling Street, Bletchley, Milton Keynes, MK1 1DD</t>
  </si>
  <si>
    <t>Aldi, Westcroft Retail Park, Barnsdale Drive, Westcroft, MK4 4DD</t>
  </si>
  <si>
    <t>Co-Op Food, Guildford Avenue, Kingsmead, Milton Keynes, MK4 4JZ</t>
  </si>
  <si>
    <t>Co-Op Food, New Hill Place, Dunthorne Way, Grange Farm, Milton Keynes, MK8 0LW</t>
  </si>
  <si>
    <t>Co-Op Food, Tattenhoe Lane, Bletchley, MK3 7AQ</t>
  </si>
  <si>
    <t>Co-Op Food, Winfold Lane, Emerson Valley, Milton Keynes, MK4 2SH</t>
  </si>
  <si>
    <t>Morrisons Superstore, Barnsdale Drive, Westcroft, Milton Keynes, MK4 4DD</t>
  </si>
  <si>
    <t>One Stop, White Horse Drive, Emerson Valley, Milton Keynes, MK4 2AS</t>
  </si>
  <si>
    <t>Premier Stores, Whaddon Way, Bletchley, MK3 7DG</t>
  </si>
  <si>
    <t>Sainsbury's Superstore, Engaine Drive, Shenley Church End, Milton Keynes, MK5 6JU</t>
  </si>
  <si>
    <t>Tesco Express, Dulverton Drive, Furzton, Milton Keynes, MK4 1EN</t>
  </si>
  <si>
    <t>Tesco Express, Egerton Gate, Shenley Brook End, Milton Keynes, MK5 7HH</t>
  </si>
  <si>
    <t>Tesco Express, Oxley Park, Milton Keynes, MK4 4TB</t>
  </si>
  <si>
    <t>Aldi, The Place Retail Park, Milton Keynes, MK9 1EN</t>
  </si>
  <si>
    <t>B&amp;M, Farthing Grove, Netherfield, Milton Keynes, MK6 4JH</t>
  </si>
  <si>
    <t>Budgens, Dodkin, Beanhill, Milton Keynes, MK6 4LP</t>
  </si>
  <si>
    <t>Co-Op Food, Farthing Grove, Netherfield, Milton Keynes, MK6 4JH</t>
  </si>
  <si>
    <t>Co-Op Food, Fishermead Boulevard, Fishermead, Milton Keynes, MK6 2AD</t>
  </si>
  <si>
    <t>Lidl, Oldbrook Boulevard, Oldbrook, Milton Keynes, MK6 2YA</t>
  </si>
  <si>
    <t>Local shops, Beanhill Local Centre, Milton Keynes, MK6 4LP</t>
  </si>
  <si>
    <t>Local shops, Milton Keynes City Centre, MK9 3ES</t>
  </si>
  <si>
    <t>Marks and Spencer (M&amp;S), Elder Gate, Milton Keynes, MK9 1BB</t>
  </si>
  <si>
    <t>Marks and Spencer (M&amp;S), Sunset Walk, Burns Way, Milton Keynes, MK9 3PD</t>
  </si>
  <si>
    <t>Morrisons Superstore, Elder Gate, Milton Keynes, MK9 1DL</t>
  </si>
  <si>
    <t>One Stop, Garraways, Coffee Hall, Milton Keynes, MK6 5DD</t>
  </si>
  <si>
    <t>Premier Eagle Supermarket, Harrier Court, Eaglestone, Milton Keynes, MK6 5BZ</t>
  </si>
  <si>
    <t>Sainsbury's Superstore, Witan Gate, Milton Keynes, MK9 2FW</t>
  </si>
  <si>
    <t>Tesco Express, Oldbrook Boulevard, Oldbrook, Milton Keynes, MK6 2JB</t>
  </si>
  <si>
    <t>Aldi, Winchester Circle, Kingston, Milton Keynes, MK10 0BA</t>
  </si>
  <si>
    <t>Co-Op Food, Bodmin Place, Broughton, Milton Keynes, MK10 7DP</t>
  </si>
  <si>
    <t>Co-Op Food, Plaistow Crescent, Monkston Park, Milton Keynes, MK10 9PN</t>
  </si>
  <si>
    <t>Co-Op Food, Tanfield Lane, Broughton, Milton Keynes, MK10 9NY</t>
  </si>
  <si>
    <t>Costco, Mandeville Drive, Kingston, Milton Keynes, MK10 0DB</t>
  </si>
  <si>
    <t>Home Bargains, Winchester Circle, Kingston, Milton Keynes, MK10 0BA</t>
  </si>
  <si>
    <t>Lidl, Fen Street, Milton Keynes, MK10 7NP</t>
  </si>
  <si>
    <t>Local shops, Kingston Local Centre, Milton Keynes, MK10 0AF</t>
  </si>
  <si>
    <t>Local shops, Springfield Local Centre, Milton Keynes, MK6 3JH</t>
  </si>
  <si>
    <t>Local shops, Tinkers Bridge Local Centre, MK6 3DD</t>
  </si>
  <si>
    <t>Marks and Spencer (M&amp;S), The Kingston Centre, Winchester Circle, Milton Keynes, MK10 0BA</t>
  </si>
  <si>
    <t>One Stop, Springfield Local Centre, Springfield, Milton Keynes, MK6 3JH</t>
  </si>
  <si>
    <t>Tesco Express, Fyfield Barrow, Walnut Tree, Milton Keynes, MK7 7AN</t>
  </si>
  <si>
    <t>Tesco Express, Holst Crescent, Old Farm Park, Milton Keynes, MK7 8QU</t>
  </si>
  <si>
    <t>Tesco Express, Marshworth, Tinkers Bridge, Milton Keynes, MK6 3DD</t>
  </si>
  <si>
    <t>Tesco Extra, Winchester Circle, Kingston, Milton Keynes, MK10 0AH</t>
  </si>
  <si>
    <t>Waitrose, Babbage Gate, Oakgrove, Milton Keynes, MK10 9SU</t>
  </si>
  <si>
    <t>Aldi, Stantonbury, Milton Keynes, MK14 6GU</t>
  </si>
  <si>
    <t>Asda, Selkirk Drive, Oakridge Park, Stantonbury, Milton Keynes, MK14 6FF</t>
  </si>
  <si>
    <t>B &amp; K News Convenience Store, Conniburrow Boulevard, Conniburrow, Milton Keynes, MK14 7AH</t>
  </si>
  <si>
    <t>Budgens, Dalgin Place, Milton Keynes, MK9 4BA</t>
  </si>
  <si>
    <t>Co-Op Food, Downs Barn Boulevard, Downs Barn, Milton Keynes, MK14 7QB</t>
  </si>
  <si>
    <t>Co-Op Food, St Leger Court, Great Linford, Milton Keynes, MK14 5HA</t>
  </si>
  <si>
    <t>Co-Op Food, Tower Crescent, Tower Drive, Neath Hill, MK14 6JY</t>
  </si>
  <si>
    <t>Great Linford Community Fridge, St Leger Court, Great Linford, MK14 5HA</t>
  </si>
  <si>
    <t>Lidl, Wolverton Road, Blakelands, Milton Keynes, MK14 5AA</t>
  </si>
  <si>
    <t>Sainsbury's Local, Granville Square, Willen, Milton Keynes, MK15 9JL</t>
  </si>
  <si>
    <t>Tesco Express, Giffard Park, Milton Keynes, MK14 5QD</t>
  </si>
  <si>
    <t>McColl's, Highgrove Hill, Great Holm, Milton Keynes, MK8 9AQ</t>
  </si>
  <si>
    <t>One Stop, Bradwell Common Boulevard, Bradwell Common, Milton Keynes, MK13 8DY</t>
  </si>
  <si>
    <t>One Stop, The High Street, Two Mile Ash, Milton Keynes, MK8 8HG</t>
  </si>
  <si>
    <t>Tesco Express, Swinden Court, Heelands, Milton Keynes, MK13 7PN</t>
  </si>
  <si>
    <t>Asda, Glyn Square, Creed Street, Wolverton, MK12 5JQ</t>
  </si>
  <si>
    <t>Co-Op Food, High Street, New Bradwell, Milton Keynes, MK13 0BT</t>
  </si>
  <si>
    <t>Farmfoods, Glyn Square, Wolverton, Milton Keynes, MK12 5JQ</t>
  </si>
  <si>
    <t>Gurkah Groceries, Jersey Road, Wolverton, MK12 5BN</t>
  </si>
  <si>
    <t>Hodgelea Food &amp; Wine, Brookside, Hodge Lea, Milton Keynes, MK12 6JP</t>
  </si>
  <si>
    <t>Lidl, Stratford Road, Wolverton, Milton Keynes, MK12 5NT</t>
  </si>
  <si>
    <t>Local shops, Stony Stratford Town Centre, MK11 1BD</t>
  </si>
  <si>
    <t>Local shops, Wolverton Town Centre, MK12 5JW</t>
  </si>
  <si>
    <t>Londis, London Road, Stony Stratford, Milton Keynes, MK11 1JA</t>
  </si>
  <si>
    <t>Marks and Spencer (M&amp;S), Bradwell Abbey BP, Monks Way, Stacey Bushes, Linford Wood, MK12 6HU</t>
  </si>
  <si>
    <t>Nisa Local, Wolverton Road, Stony Stratford, MK11 1ED</t>
  </si>
  <si>
    <t>Tesco Express, Ardwell Lane, Greenleys, Milton Keynes, MK12 6AX</t>
  </si>
  <si>
    <t>Tesco Express, Cofferidge Close, Stony Stratford, MK11 1BY</t>
  </si>
  <si>
    <t>Tesco Superstore, McConnell Drive, Wolverton, Milton Keynes, MK12 5RJ</t>
  </si>
  <si>
    <t>Aldi, Old Greens Norton Road, Towcester, NN12 8AX</t>
  </si>
  <si>
    <t>Aldi, Osier Way, Buckingham, MK18 1TG</t>
  </si>
  <si>
    <t>Bridge Store, Towcester Road, Old Stratford, MK19 6AN</t>
  </si>
  <si>
    <t>Co-Op Food, High Street, Brackley, Northampton, NN13 7BW</t>
  </si>
  <si>
    <t>Co-Op Food, High Street, Deanshanger, Milton Keynes, MK19 6HR</t>
  </si>
  <si>
    <t>Co-Op Food, Park End, Croughton, Brackley, NN13 5LX</t>
  </si>
  <si>
    <t>Co-Op Food, Watling Street, Towcester, NN12 6BT</t>
  </si>
  <si>
    <t>Heyford Meats, The Green, Nether Heyford, NN7 3LE</t>
  </si>
  <si>
    <t>Lidl, Needlepin Way, Buckingham, MK18 7RB</t>
  </si>
  <si>
    <t>Local shops, Brackley Town Centre,  NN13 7AB</t>
  </si>
  <si>
    <t>Local shops, Buckingham Town Centre, MK18 1EL</t>
  </si>
  <si>
    <t>Local shops, Bugbrooke Village Centre, NN7 3PG</t>
  </si>
  <si>
    <t>Marks and Spencer (M&amp;S), Brackley BP, Northampton Road, Brackley, NN13 5SZ</t>
  </si>
  <si>
    <t>Nisa Local, School Lane, Yardley Gobion, NN12 7UL</t>
  </si>
  <si>
    <t>Sainsbury's Local, Chandos Road, Buckingham, MK18 1AL</t>
  </si>
  <si>
    <t>Sainsbury's Superstore, Wellington Road, Brackley, NN13 6RE</t>
  </si>
  <si>
    <t>Smith and Clay, Market Place, Brackley, NN13 7DP</t>
  </si>
  <si>
    <t>Tesco Express, Market Hill, Buckingham, MK18 1JX</t>
  </si>
  <si>
    <t>Tesco Express, Pavillons Way, Lark Rise, Brackley, NN13 6JR</t>
  </si>
  <si>
    <t>Tesco Superstore, London Road, Buckingham, MK18 1AB</t>
  </si>
  <si>
    <t>Tesco Superstore, Old Tiffield Road, Towcester, NN12 6PF</t>
  </si>
  <si>
    <t>Tesco Superstore, Oxford Road, Brackley, NN13 7EF</t>
  </si>
  <si>
    <t>Waitrose, High Street, Meadow Walk, Buckingham, MK18 1RS</t>
  </si>
  <si>
    <t>Waitrose, Manor Road, Brackley, NN13 6BE</t>
  </si>
  <si>
    <t>Waitrose, Richmond Road, Water Lane, Towcester, NN12 6HZ</t>
  </si>
  <si>
    <t>Castlethorpe Village Shop, The Chestnuts, Castlethorpe, MK19 7EU</t>
  </si>
  <si>
    <t>Co-Op Food, High Street, Newport Pagnell, MK16 8AB</t>
  </si>
  <si>
    <t>Co-Op Food, Wordsworth Avenue, Newport Pagnell, MK16 8SB</t>
  </si>
  <si>
    <t>G J Douglas Family Butchers, High Street, Newport Pagnell, MK16 8AQ</t>
  </si>
  <si>
    <t>Local shops, Hanslope Village Centre, MK19 7LU</t>
  </si>
  <si>
    <t>Local shops, North Crawley Village Centre, MK16 9HJ</t>
  </si>
  <si>
    <t>Local shops, Tickford Street, Newport Pagnell, MK16 9BA</t>
  </si>
  <si>
    <t>Marks and Spencer (M&amp;S), Tickford Street, Newport Pagnell, MK16 9BD</t>
  </si>
  <si>
    <t>One Stop, Annesley Road, Newport Pagnell, MK16 0BG</t>
  </si>
  <si>
    <t>Premier Stores, Gold Street, Hanslope, Milton Keynes, MK19 7LU</t>
  </si>
  <si>
    <t>Tesco Express, Elthorne Way, Green Park Drive, Newport Pagnell, MK16 0JR</t>
  </si>
  <si>
    <t>Tompkins Butchers, Gold Street, Hanslope, MK19 7LU</t>
  </si>
  <si>
    <t>Amazing-Grains, Fountain Court, Olney, MK46 4DG</t>
  </si>
  <si>
    <t>Co-Op Food, Stanley Court, Weston Road, Olney, MK46 5NH</t>
  </si>
  <si>
    <t>Harvest, Fountain Court, Olney, MK46 4DG</t>
  </si>
  <si>
    <t>One Stop, High Street, Olney, MK46 4EF</t>
  </si>
  <si>
    <t>Premier Stores, High Street, Lavendon, MK46 4EX</t>
  </si>
  <si>
    <t>Sainsbury's Superstore, Lavendon Road, Olney, MK46 4HH</t>
  </si>
  <si>
    <t>Tesco Express, Market Place, Olney, MK46 4BA</t>
  </si>
  <si>
    <t>Budgens, Ampthill Road, Maulden, MK45 2DH</t>
  </si>
  <si>
    <t>Budgens, Stagsden Road, Bromham, MK43 8PU</t>
  </si>
  <si>
    <t>Co-Op Food, Clay Avenue, Stewartby, Bedford, MK43 9SU</t>
  </si>
  <si>
    <t>Co-Op Food, Coniston Road, Flitwick, MK45 1QY</t>
  </si>
  <si>
    <t>Co-Op Food, High Street, Bedford, MK43 0DP</t>
  </si>
  <si>
    <t>Co-Op Food, Station Road, Marston Moretaine, Bedford, MK43 0PH</t>
  </si>
  <si>
    <t>Haynes Post Office, Silver End Road, Haynes, MK45 3PS</t>
  </si>
  <si>
    <t>Local shops, Ampthill Town Centre,  MK45 2NG</t>
  </si>
  <si>
    <t>Local shops, Flitwick Town Centre, MK45 1AJ</t>
  </si>
  <si>
    <t>Local shops, Maulden Village Centre, MK45 2DH</t>
  </si>
  <si>
    <t>Local shops, Wootton Village Centre, MK43 9JU</t>
  </si>
  <si>
    <t>One Stop, Molivers Lane, Bromham, Bedford, MK43 8LD</t>
  </si>
  <si>
    <t>Sainsbury's Local, Folkes Road, Bedford, MK43 9BY</t>
  </si>
  <si>
    <t>Tesco Express, Cause End Road, Wootton, MK43 9DA</t>
  </si>
  <si>
    <t>Tesco Superstore, Coniston Road, Flitwick, MK45 1LX</t>
  </si>
  <si>
    <t>Waitrose, Bedford Street, Ampthill, MK45 2LU</t>
  </si>
  <si>
    <t>Aldi, Grovebury Retail Park, Leighton Buzzard, LU7 4EG</t>
  </si>
  <si>
    <t>Co-Op Food, Birds Hill, Heath and Reach, Leighton Buzzard, LU7 0AQ</t>
  </si>
  <si>
    <t>Co-Op Food, High Street, Woburn Sands, MK17 8RF</t>
  </si>
  <si>
    <t>Co-Op Food, Stanbridge Road, Leighton Buzzard, LU7 4DF</t>
  </si>
  <si>
    <t>Hunters Farm Shop, Watling Street, Little Brickhill, MK17 9DN</t>
  </si>
  <si>
    <t>Iceland, Market Square, Leighton Buzzard, LU7 1EU</t>
  </si>
  <si>
    <t>Local shops, Leighton Buzzard Town Centre, LU7 1DN</t>
  </si>
  <si>
    <t>Marks and Spencer (M&amp;S), Grovebury Retail Park, Grovebury Road, Leighton Buzzard, LU7 4EG</t>
  </si>
  <si>
    <t>Marks and Spencer (M&amp;S), Toddington South Service Area, M1 Motorway, Ipswich Road, Dunstable, LU5 6HR</t>
  </si>
  <si>
    <t>Morrisons Superstore, Lake Street, Leighton Buzzard, LU7 1WS</t>
  </si>
  <si>
    <t>Premier Stores, Barkham Close, Cheddington, LU7 0RT</t>
  </si>
  <si>
    <t>Premier Stores, High Street, Westoning, MK45 5JG</t>
  </si>
  <si>
    <t>Premier Stores, Marsworth Road, Pitstone, LU7 9AT</t>
  </si>
  <si>
    <t>Tesco Express, Aries Court, Appenine Way, Leighton Buzzard, LU7 3XW</t>
  </si>
  <si>
    <t>Tesco Express, Coniston Road, Linslade, Leighton Buzzard, LU7 2PJ</t>
  </si>
  <si>
    <t>Tesco Express, High Street, Woburn Sands, Milton Keynes, MK17 8RQ</t>
  </si>
  <si>
    <t>Tesco Superstore, Vimy Road, Leighton Buzzard, LU7 1ER</t>
  </si>
  <si>
    <t>Waitrose, Waterborne Walk, Leighton Buzzard, LU7 1DH</t>
  </si>
  <si>
    <t>Aldi, Cambridge Street, Aylesbury, HP20 1BT</t>
  </si>
  <si>
    <t>Aldi, Rimmington Way, Aylesbury, HP19 8AW</t>
  </si>
  <si>
    <t>Asda, Mandeville Road, Aylesbury, HP21 8BD</t>
  </si>
  <si>
    <t>Co-Op Food, High Street, Winslow, MK18 3DQ</t>
  </si>
  <si>
    <t>Co-Op Food, Jansel Square, Bedgrove, Aylesbury, HP21 7ET</t>
  </si>
  <si>
    <t>Co-Op Food, Orwell Drive, Hawkslade Farm, Aylesbury, HP21 9JL</t>
  </si>
  <si>
    <t>Co-Op Food, Wedgewood Street, Aylesbury, HP19 7HL</t>
  </si>
  <si>
    <t>Elm Farm Food &amp; Wine, Elm Court, Elm Farm Road, Aylesbury, HP21 7NQ</t>
  </si>
  <si>
    <t>Iceland, High Street, Aylesbury, HP20 1SA</t>
  </si>
  <si>
    <t>Lidl, Aylesbury Shopping Park, Cambridge Street, Aylesbury, HP20 1DG</t>
  </si>
  <si>
    <t>Lidl, Oakfield Road, Aylesbury, HP20 1GD</t>
  </si>
  <si>
    <t>Local shops, Broadfields Retail Park, Bicester Road, Aylesbury, HP19 8BU</t>
  </si>
  <si>
    <t>Local shops, North Marston Village Centre, MK18 3PN</t>
  </si>
  <si>
    <t>Local shops, Winslow Town Centre, MK18 3DQ</t>
  </si>
  <si>
    <t>Marks and Spencer (M&amp;S), High Street, Aylesbury, HP20 1SH</t>
  </si>
  <si>
    <t>Morrisons Superstore, Station Way, Aylesbury, HP20 2HX</t>
  </si>
  <si>
    <t>One Stop, High Street, Winslow, Buckingham, MK18 3HF</t>
  </si>
  <si>
    <t>P S Tilbury, Jansel Square, Bedgrove, HP21 7ET</t>
  </si>
  <si>
    <t>Sainsbury's Local, Jansel Square, Camborne Avenue, Bedgrove, HP21 7ET</t>
  </si>
  <si>
    <t>Sainsbury's Local, Oakfield Road, Aylesbury, HP20 1LL</t>
  </si>
  <si>
    <t>Sainsbury's Superstore, Buckingham Street, Aylesbury, HP20 2LA</t>
  </si>
  <si>
    <t>Sainsbury's Superstore, Gatehouse Road, Aylesbury, HP19 8ED</t>
  </si>
  <si>
    <t>Tesco Express, Jackson Road, Aylesbury, HP19 9BF</t>
  </si>
  <si>
    <t>Tesco Extra, Broadfields Retail Park, Bicester Road, Aylesbury, HP19 8BU</t>
  </si>
  <si>
    <t>Tesco Superstore, Tring Road, Aylesbury, HP20 1PQ</t>
  </si>
  <si>
    <t>The Shop, Granborough Road, North Marston, MK18 3PN</t>
  </si>
  <si>
    <t>Waitrose, Exchange Street, Waterside, Aylesbury, HP20 1AL</t>
  </si>
  <si>
    <t>Aldi, Launton Road, Bicester, OX26 6PZ</t>
  </si>
  <si>
    <t>Co-Op Food, Barberry Place, Bicester, OX26 3HA</t>
  </si>
  <si>
    <t>Co-Op Food, Bassett Avenue, Bicester, OX26 4TZ</t>
  </si>
  <si>
    <t>Co-Op Food, West Street, Steeple Claydon, MK18 2NT</t>
  </si>
  <si>
    <t>Co-Op Food, Willowvale Way, Steeple Claydon, MK18 2PP</t>
  </si>
  <si>
    <t>Costcutter, Bicester Road, Launton, OX26 5DQ</t>
  </si>
  <si>
    <t>Iceland, Sheep Street, Bicester, OX26 6TB</t>
  </si>
  <si>
    <t>Lidl, Launton Road Retail Park, Bicester, OX26 4JQ</t>
  </si>
  <si>
    <t>Local shops, Ardley Village Centre, OX27 7PF</t>
  </si>
  <si>
    <t>Local shops, Bicester Town Centre, OX26 6FA</t>
  </si>
  <si>
    <t>Marks and Spencer (M&amp;S), Kingsmere Retail Park, Kelso Road, Bicester, OX26 1ES</t>
  </si>
  <si>
    <t>One Stop, Woodpiece Road, Upper Arncott, OX25 1PJ</t>
  </si>
  <si>
    <t>Padbury Meats, Main Street, Padbury, MK18 2AY</t>
  </si>
  <si>
    <t>Sainsbury's Superstore, Pioneer Square, Bure Place, Bicester, OX26 6FA</t>
  </si>
  <si>
    <t>Tesco Express, Bowmont Square, Shakespeare Drive, Bicester, OX26 2GJ</t>
  </si>
  <si>
    <t>Tesco Express, Hart Place, Bicester, OX26 4FR</t>
  </si>
  <si>
    <t>Tesco Express, Holm Square, Southwold, Bicester, OX26 3YQ</t>
  </si>
  <si>
    <t>Tesco Express, Nightingale Place, Langford Village, Bicester, OX26 6XX</t>
  </si>
  <si>
    <t>Tesco Superstore, Lakeview Drive, Bicester, OX26 1DE</t>
  </si>
  <si>
    <t>Outside Survey Area</t>
  </si>
  <si>
    <t>Aldi, Church Street, Dunstable, LU5 4RP</t>
  </si>
  <si>
    <t>Aldi, Fairhill, Bedford, MK41 7FY</t>
  </si>
  <si>
    <t>Aldi, Kettering Retail Park, Carina Road, Kettering, NN15 6YA</t>
  </si>
  <si>
    <t>Aldi, Laporte Retail Park, Dallow Road, Luton, LU1 1HL</t>
  </si>
  <si>
    <t>Aldi, Towcester Road, Northampton, NN1 1BQ</t>
  </si>
  <si>
    <t>Aldi, Victoria Road, Wellingborough, NN8 1HH</t>
  </si>
  <si>
    <t>Aldi, Vimy Road, Linslade, Leighton Buzzard, LU7 7ER</t>
  </si>
  <si>
    <t>Aldi, Weedon Road, Northampton, NN5 5DE</t>
  </si>
  <si>
    <t>Aldi, Westville Road, Bedford, MK42 9BL</t>
  </si>
  <si>
    <t>Asda, Chapel Street, Rugby, CV21 3EB</t>
  </si>
  <si>
    <t>Asda, Court Drive, Dunstable, LU5 4JD</t>
  </si>
  <si>
    <t>Asda, Cunliffe Drive, Northfield Avenue, Kettering, NN16 9HU</t>
  </si>
  <si>
    <t>Asda, Harborough Road, Kingsthorpe, Northampton, NN2 7AZ</t>
  </si>
  <si>
    <t>Asda, Washbrook Road, Rushden, NN10 6AA</t>
  </si>
  <si>
    <t>Asda, Wigmore Hall Shopping Centre, Wigmore Lane, Stopsley, Luton, LU2 9TA</t>
  </si>
  <si>
    <t>B&amp;M, Alban Retail Park, Bedford, MK42 0NW</t>
  </si>
  <si>
    <t>Co-Op Food, Barry Road, Northampton, NN1 5JS</t>
  </si>
  <si>
    <t>Co-Op Food, Bedford Road, Barton-Le-Clay, MK45 4LL</t>
  </si>
  <si>
    <t>Co-Op Food, Bignal Court, Lake Avenue, Kettering, NN15 7RH</t>
  </si>
  <si>
    <t>Co-Op Food, Birchfield Road East, Northampton, NN3 2HG</t>
  </si>
  <si>
    <t>Co-Op Food, Birdsfoot Lane, Luton, LU3 2HX</t>
  </si>
  <si>
    <t>Co-Op Food, Biscot Road, Luton, LU3 1AW</t>
  </si>
  <si>
    <t>Co-Op Food, Bishopscote Road, Limbury, Luton, LU3 1PB</t>
  </si>
  <si>
    <t>Co-Op Food, Brooklands Avenue, Bedford, MK42 6AE</t>
  </si>
  <si>
    <t>Co-Op Food, Burchester Place, Grimsbury, Banbury, OX16 3WT</t>
  </si>
  <si>
    <t>Co-Op Food, Bushland Road, Northampton, NN3 2NS</t>
  </si>
  <si>
    <t>Co-Op Food, Chatsworth Drive, Cherwell Heights, Banbury, OX16 9YJ</t>
  </si>
  <si>
    <t>Co-Op Food, Cherwell Drive, Oxford, OX3 0LY</t>
  </si>
  <si>
    <t>Co-Op Food, Church Lane, Goldington, Bedford, MK41 0PW</t>
  </si>
  <si>
    <t>Co-Op Food, Ferriston, Hardwick Estate, Banbury, OX16 1XE</t>
  </si>
  <si>
    <t>Co-Op Food, Grange Place, Kettering, NN16 0NT</t>
  </si>
  <si>
    <t>Co-Op Food, Hester Street, Semilong Road, Semilong, Northampton, NN2 6BH</t>
  </si>
  <si>
    <t>Co-Op Food, High Street, Earls Barton, NN6 0JJ</t>
  </si>
  <si>
    <t>Co-Op Food, High Street, Harrold, Bedford, MK43 7DA</t>
  </si>
  <si>
    <t>Co-Op Food, High Street, Higham Ferrers, Rushden, NN10 8BL</t>
  </si>
  <si>
    <t>Co-Op Food, High Street, Irchester, NN29 7AA</t>
  </si>
  <si>
    <t>Co-Op Food, High Street, Long Buckby, Northampton, NN6 7RE</t>
  </si>
  <si>
    <t>Co-Op Food, High Street, Mulberry Close, Stotfold, Hitchin, SG5 4NL</t>
  </si>
  <si>
    <t>Co-Op Food, High Street, Sharnbrook, MK44 1PF</t>
  </si>
  <si>
    <t>Co-Op Food, Hunters Way, Greenhills, Brixworth, NN6 9EL</t>
  </si>
  <si>
    <t>Co-Op Food, King Street, Potton, Sandy, SG19 2QT</t>
  </si>
  <si>
    <t>Co-Op Food, Lowther Road, Dunstable, LU6 3NL</t>
  </si>
  <si>
    <t>Co-Op Food, Market Square, Whipperley Ring, Luton, LU1 5RD</t>
  </si>
  <si>
    <t>Co-Op Food, Neighbourhood Centre, Northern Way, Wellingborough, NN8 4UF</t>
  </si>
  <si>
    <t>Co-Op Food, Newnham Road, Northampton, NN2 7RE</t>
  </si>
  <si>
    <t>Co-Op Food, Newton Road, Wollaston, Wellingborough, NN29 7QN</t>
  </si>
  <si>
    <t>Co-Op Food, Oakley Road, Chinnor, OX39 4HB</t>
  </si>
  <si>
    <t>Co-Op Food, Olympic Way, Wellingborough, NN8 3QE</t>
  </si>
  <si>
    <t>Co-Op Food, Phipps Road, Woodfordhalse, Daventry, NN11 3TW</t>
  </si>
  <si>
    <t>Co-Op Food, Queensway Shopping Centre, Mewburn Road, Banbury, OX16 9PQ</t>
  </si>
  <si>
    <t>Co-Op Food, Rotary Way, Hanwell Fields, Banbury, OX16 1ER</t>
  </si>
  <si>
    <t>Co-Op Food, Rothersthorpe Road, Far Cotton, Northampton, NN4 8JA</t>
  </si>
  <si>
    <t>Co-Op Food, Ruscote Arcade, Longelandes Way, Banbury, OX16 1PH</t>
  </si>
  <si>
    <t>Co-Op Food, St Dominics Square, Lewsey Farm, Luton, LU4 0UN</t>
  </si>
  <si>
    <t>Co-Op Food, St Johns Road, Kettering, NN15 5AZ</t>
  </si>
  <si>
    <t>Co-Op Food, St Johns Street, Kempston, Bedford, MK42 8EP</t>
  </si>
  <si>
    <t>Co-Op Food, Stamford Road, Kettering, NN16 8LL</t>
  </si>
  <si>
    <t>Co-Op Food, The Falconer, Ashby Road, Daventry, NN11 9QG</t>
  </si>
  <si>
    <t>Co-Op Food, Westfield Road, Dunstable, LU6 1DP</t>
  </si>
  <si>
    <t>Co-Op Food, Wigmore Lane, Luton, LU2 8AB</t>
  </si>
  <si>
    <t>Co-Op Food, Wootton Fields Centre, Wootton Hope Drive, Wootton, NN4 6DY</t>
  </si>
  <si>
    <t>Farmfoods, Ashton Square, West Street, Dunstable, LU6 3SN</t>
  </si>
  <si>
    <t>Farmfoods, Kingsway, Bedford, MK42 9BA</t>
  </si>
  <si>
    <t>Farmfoods, Newlands Shopping Centre, Northall Street, Kettering, NN16 8AQ</t>
  </si>
  <si>
    <t>Farmfoods, The Arndale Centre, The Mall, Luton, LU1 2TE</t>
  </si>
  <si>
    <t>Farmfoods, The Calthorpe Centre, Calthorpe Street Banbury, OX16 5EX</t>
  </si>
  <si>
    <t>Iceland, Calthorpe Street, Banbury, OX16 5EX</t>
  </si>
  <si>
    <t>Iceland, Churchgate Shopping Centre, Churchgate, Hitchin, SG5 1DN</t>
  </si>
  <si>
    <t>Iceland, Greenhill Street, Bedford, MK40 1LX</t>
  </si>
  <si>
    <t>Iceland, Grove Court, Station Road, Biggleswade, SG18 8AP</t>
  </si>
  <si>
    <t>Iceland, Harlestone Road, Northampton, NN5 7AE</t>
  </si>
  <si>
    <t>Iceland, High Street North, Dunstable, LU6 1LE</t>
  </si>
  <si>
    <t>Iceland, High Street, Rushden, NN10 0PJ</t>
  </si>
  <si>
    <t>Iceland, Marsh Road, Leagrave, Luton, LU3 2QG</t>
  </si>
  <si>
    <t>Iceland, Newlands Shopping Centre, Newlands Street, Kettering, NN16 8JH</t>
  </si>
  <si>
    <t>Iceland, Park Street, Luton, LU1 3JX</t>
  </si>
  <si>
    <t>Iceland, St Peters Shopping Centre, St Peters Way, Northampton, NN1 1PS</t>
  </si>
  <si>
    <t>Iceland, Swansgate Shopping Centre, Cheese Lane, Swansgate, Wellingborough, NN8 1EX</t>
  </si>
  <si>
    <t>Iceland, Wigmore Park Shopping Centre, Wigmore Lane, Luton, LU2 9TA</t>
  </si>
  <si>
    <t>Kensworth Village Stores, Common Road, Kensworth, LU6 3RG</t>
  </si>
  <si>
    <t>Kings Farm Shop, Nash Lee End, Wendover, HP22 6BH</t>
  </si>
  <si>
    <t>Lidl, Evesham Road, Bishops Cleeve, GL52 8NF</t>
  </si>
  <si>
    <t>Lidl, Great North Road, Eaton Socon, Saint Neots, PE19 8EN</t>
  </si>
  <si>
    <t>Lidl, Houghton Road, Houghton Regis, Dunstable, LU5 5AX</t>
  </si>
  <si>
    <t>Lidl, London Road, Wellingborough, NN8 2DP</t>
  </si>
  <si>
    <t>Lidl, Luton Road, Dunstable, LU5 4LW</t>
  </si>
  <si>
    <t>Lidl, Northfield Avenue, Mariners Way, Kettering, NN16 8AR</t>
  </si>
  <si>
    <t>Lidl, Perkins Road, Bedford, MK41 0GX</t>
  </si>
  <si>
    <t>Lidl, Ridge Road, Bedford, MK42 7LZ</t>
  </si>
  <si>
    <t>Lidl, Rope Walk, Bedford, MK42 0DJ</t>
  </si>
  <si>
    <t>Lidl, Spiceball Park Road, Banbury, OX16 2DX</t>
  </si>
  <si>
    <t>Lidl, Towcester Road, Northampton, NN1 1BQ</t>
  </si>
  <si>
    <t>Lidl, Weedon Road, Northampton, NN5 5DF</t>
  </si>
  <si>
    <t>Marks and Spencer (M&amp;S), Abington Avenue, Northampton, NN1 4QB</t>
  </si>
  <si>
    <t>Marks and Spencer (M&amp;S), Bancroft, Hitchin, SG5 1LS</t>
  </si>
  <si>
    <t>Marks and Spencer (M&amp;S), Castlefields Retail Park, London Road, Wellingborough, NN8 2DP</t>
  </si>
  <si>
    <t>Marks and Spencer (M&amp;S), Frogmore Street, Tring, HP23 5BN</t>
  </si>
  <si>
    <t>Marks and Spencer (M&amp;S), London Luton Airport, Luton, LU2 9LY</t>
  </si>
  <si>
    <t>Marks and Spencer (M&amp;S), Raunds BP, Sycamore Road, Raunds, Wellingborough, NN9 6EQ</t>
  </si>
  <si>
    <t>Marks and Spencer (M&amp;S), Sam Clark Way, Kempston, MK42 7GB</t>
  </si>
  <si>
    <t>Morrisons Superstore, Ampthill Road, Bedford, MK42 9PP</t>
  </si>
  <si>
    <t>Morrisons Superstore, High Street, Houghton Regis, Dunstable, LU5 5BJ</t>
  </si>
  <si>
    <t>Morrisons Superstore, Kettering Road, Northampton, NN3 6AA</t>
  </si>
  <si>
    <t>Morrisons Superstore, Lower Street, Kettering, NN16 8AN</t>
  </si>
  <si>
    <t>Morrisons Superstore, Oxford Street, Wellingborough, NN8 4JJ</t>
  </si>
  <si>
    <t>Morrisons Superstore, Swan Close Road, Banbury, OX16 5AQ</t>
  </si>
  <si>
    <t>Morrisons Superstore, Victoria Promenade, Northampton, NN1 1HB</t>
  </si>
  <si>
    <t>S C Sinfield, Balls Lane, Willington, MK44 3PT</t>
  </si>
  <si>
    <t>Sainsbury's Local, Berryfields Local Centre, Aylesbury, HP18 0PT</t>
  </si>
  <si>
    <t>Sainsbury's Superstore, Bells Brook, Biggleswade, SG18 0NA</t>
  </si>
  <si>
    <t>Sainsbury's Superstore, Bramingham Park, Quantock Rise, Luton, LU3 4AB</t>
  </si>
  <si>
    <t>Sainsbury's Superstore, Clapham Road, Bedford, MK41 7PJ</t>
  </si>
  <si>
    <t>Sainsbury's Superstore, Dunstable Road, Luton, LU1 1DY</t>
  </si>
  <si>
    <t>Sainsbury's Superstore, Gambrel Road, Westgate Industrial Estate, Northampton, NN5 5DG</t>
  </si>
  <si>
    <t>Sainsbury's Superstore, High Street, Thame, OX9 2BU</t>
  </si>
  <si>
    <t>Sainsbury's Superstore, Luton Road, Dunstable, LU5 4RF</t>
  </si>
  <si>
    <t>Sainsbury's Superstore, Northampton Road, Wellingborough, NN8 3GZ</t>
  </si>
  <si>
    <t>Sainsbury's Superstore, Oxford Road, Banbury, OX16 9XA</t>
  </si>
  <si>
    <t>Sainsbury's Superstore, Priors Road, Cheltenham, GL52 5AQ</t>
  </si>
  <si>
    <t>Sainsbury's Superstore, Rockingham Road, Kettering, NN16 8JY</t>
  </si>
  <si>
    <t>Sainsbury's Superstore, Saxon Centre, Bedford Road, Kempston, Bedford, MK42 8AY</t>
  </si>
  <si>
    <t>Sainsbury's Superstore, Whinbush Road, Hitchin, SG5 1PU</t>
  </si>
  <si>
    <t>Tesco Express, Abington Street, Northampton, NN1 2AN</t>
  </si>
  <si>
    <t>Tesco Express, Andrew Close, Shenley, Radlett, WD7 9LP</t>
  </si>
  <si>
    <t>Tesco Express, Beauvais Square, Shortstown, MK42 0GE</t>
  </si>
  <si>
    <t>Tesco Express, Bedford Road, Kempston, Bedford, MK42 8DD</t>
  </si>
  <si>
    <t>Tesco Express, Bordeaux Close, Duston, Northampton, NN5 6YR</t>
  </si>
  <si>
    <t>Tesco Express, Butts Road, East Hunsbury, Northampton,  NN4 0UE</t>
  </si>
  <si>
    <t>Tesco Express, Calverton Road, Limbury Mead, Luton, LU3 2SZ</t>
  </si>
  <si>
    <t>Tesco Express, Cannon Street, Wellingborough, NN8 4DU</t>
  </si>
  <si>
    <t>Tesco Express, Coppice Drive, Spinney Hill, Northampton, NN3 6ND</t>
  </si>
  <si>
    <t>Tesco Express, Grafton Close, Bushfield Centre, Wellingborough, NN8 5WA</t>
  </si>
  <si>
    <t>Tesco Express, High Street North, Dunstable, LU6 1LW</t>
  </si>
  <si>
    <t>Tesco Express, King Street, Potton, Sandy, SG19 2QT</t>
  </si>
  <si>
    <t>Tesco Express, Langdale Road, Dunstable, LU6 3BS</t>
  </si>
  <si>
    <t>Tesco Express, Limehurst Road, Duston, Northampton, NN5 6LP</t>
  </si>
  <si>
    <t>Tesco Express, The Parade, Sundon Park, Luton, LU3 3BJ</t>
  </si>
  <si>
    <t>Tesco Express, Tring Road, Wendover, HP22 6NU</t>
  </si>
  <si>
    <t>Tesco Express, Wimbourne Place, Ashby Fields Local Centre, Daventry, NN11 0XY</t>
  </si>
  <si>
    <t>Tesco Extra, Cardington Road, Bedford, MK42 0BG</t>
  </si>
  <si>
    <t>Tesco Extra, Carina Road, Kettering, NN15 6XB</t>
  </si>
  <si>
    <t>Tesco Extra, Clannell Road, Northampton, NN4 0JF</t>
  </si>
  <si>
    <t>Tesco Extra, Jarman Way, Hemel Hempstead, HP2 4JS</t>
  </si>
  <si>
    <t>Tesco Extra, Skimpot Road, Dunstable, LU5 4JU</t>
  </si>
  <si>
    <t>Tesco Extra, Weston Favell Shopping Centre, Weston Favell, Northampton, NN3 8JZ</t>
  </si>
  <si>
    <t>Tesco Metro, The Mall, (Arndale Centre), Luton, LU1 2LL</t>
  </si>
  <si>
    <t>Tesco Superstore, London Road, Tring, HP23 5NB</t>
  </si>
  <si>
    <t>Tesco Superstore, New Street, Daventry, NN11 4BT</t>
  </si>
  <si>
    <t>Tesco Superstore, Riverfield Drive, Bedford, MK41 0SE</t>
  </si>
  <si>
    <t>Tesco Superstore, Turnells Mill Lane, Wellingborough, NN8 2EF</t>
  </si>
  <si>
    <t>Waitrose, Bowen Square, Daventry, NN11 4DR</t>
  </si>
  <si>
    <t>Waitrose, Bridge Road, Welwyn Garden City, AL8 6AB</t>
  </si>
  <si>
    <t>Waitrose, Crown Park, Northampton Road, Rushden, NN10 6AR</t>
  </si>
  <si>
    <t>Waitrose, Goldington Road, Bedford, MK41 0UE</t>
  </si>
  <si>
    <t>Waitrose, Newport Pagnell Road, Northampton, NN4 6HP</t>
  </si>
  <si>
    <t>Waitrose, Southam Road, Banbury, OX16 2FW</t>
  </si>
  <si>
    <t>Waitrose, The Kingsthorpe Centre, Harborough Road, Kingsthorpe, Northampton, NN2 7BD</t>
  </si>
  <si>
    <t>Waitrose, The Lairage, Bedford Road, Hitchin, SG5 1HF</t>
  </si>
  <si>
    <t>Wilko, High Street, Bedford, MK40 1RY</t>
  </si>
  <si>
    <t>Others</t>
  </si>
  <si>
    <t>Other</t>
  </si>
  <si>
    <t>Internet / delivery</t>
  </si>
  <si>
    <t>(Don't know / can't remember)</t>
  </si>
  <si>
    <t>(Don't do this type of shopping)</t>
  </si>
  <si>
    <t xml:space="preserve">Weighted base: </t>
  </si>
  <si>
    <t xml:space="preserve">Sample: </t>
  </si>
  <si>
    <t>Q02</t>
  </si>
  <si>
    <t>Which retailer do you usually use for your main food internet / delivery shopping?</t>
  </si>
  <si>
    <t>Asked to those who said 'Internet / delivery' at Q01</t>
  </si>
  <si>
    <t>Amazon Pantry</t>
  </si>
  <si>
    <t>Asda</t>
  </si>
  <si>
    <t>Iceland</t>
  </si>
  <si>
    <t>Marks &amp; Spencer</t>
  </si>
  <si>
    <t>Morrisons</t>
  </si>
  <si>
    <t>Ocado</t>
  </si>
  <si>
    <t>Sainsbury’s</t>
  </si>
  <si>
    <t>Tesco</t>
  </si>
  <si>
    <t>Waitrose</t>
  </si>
  <si>
    <t>(Don't know / varies)</t>
  </si>
  <si>
    <t>Q03</t>
  </si>
  <si>
    <t>How do you normally receive your main food internet / delivery shopping?</t>
  </si>
  <si>
    <t>Home delivered</t>
  </si>
  <si>
    <t>Click and collect</t>
  </si>
  <si>
    <t>Starship robots</t>
  </si>
  <si>
    <t>Deliveroo</t>
  </si>
  <si>
    <t>Uber Eats Grocery</t>
  </si>
  <si>
    <t>Q04</t>
  </si>
  <si>
    <t>How do you normally travel to (STORE / LOCATION MENTIONED AT Q01)?</t>
  </si>
  <si>
    <t>Not asked to those who said 'Internet / delivery' at Q01</t>
  </si>
  <si>
    <t>Private Vehicle (car / van / Motorcycle, scooter or moped; as passenger or driver; or taxi)</t>
  </si>
  <si>
    <t>Bus (including the busway or guided bus), minibus or coach</t>
  </si>
  <si>
    <t>Walk</t>
  </si>
  <si>
    <t>Train</t>
  </si>
  <si>
    <t>Bicycle</t>
  </si>
  <si>
    <t>Mobility scooter / disability vehicle</t>
  </si>
  <si>
    <t>(Don’t know / varies)</t>
  </si>
  <si>
    <t>Q05</t>
  </si>
  <si>
    <t>How long did your last journey to (STORE / LOCATION MENTIONED AT Q01) take?</t>
  </si>
  <si>
    <t>1 - 10 minutes</t>
  </si>
  <si>
    <t>11 - 20 minutes</t>
  </si>
  <si>
    <t>21 - 30 minutes</t>
  </si>
  <si>
    <t>31 - 40 minutes</t>
  </si>
  <si>
    <t>41 - 50 minutes</t>
  </si>
  <si>
    <t>51 - 60 minutes</t>
  </si>
  <si>
    <t>61 - 70 minutes</t>
  </si>
  <si>
    <t>71 - 80 minutes</t>
  </si>
  <si>
    <t>81 - 90 minutes</t>
  </si>
  <si>
    <t>Over 90 minutes</t>
  </si>
  <si>
    <t>(Refused)</t>
  </si>
  <si>
    <t xml:space="preserve">Mean: </t>
  </si>
  <si>
    <t>Q06</t>
  </si>
  <si>
    <t>How much did you spend on your last main food and grocery shopping at (STORE MENTIONED AT Q01)?</t>
  </si>
  <si>
    <t>£1 - £5</t>
  </si>
  <si>
    <t>£6 - £10</t>
  </si>
  <si>
    <t>£11 - £15</t>
  </si>
  <si>
    <t>£16 - £20</t>
  </si>
  <si>
    <t>£21 - £25</t>
  </si>
  <si>
    <t>£26 - £30</t>
  </si>
  <si>
    <t>£31 - £35</t>
  </si>
  <si>
    <t>£36 - £40</t>
  </si>
  <si>
    <t>£41 - £45</t>
  </si>
  <si>
    <t>£46 - £50</t>
  </si>
  <si>
    <t>£51 - £55</t>
  </si>
  <si>
    <t>£56 - £60</t>
  </si>
  <si>
    <t>£61 - £65</t>
  </si>
  <si>
    <t>£66 - £70</t>
  </si>
  <si>
    <t>£71 - £75</t>
  </si>
  <si>
    <t>£76 - £80</t>
  </si>
  <si>
    <t>£81 - £85</t>
  </si>
  <si>
    <t>£86 - £90</t>
  </si>
  <si>
    <t>£91 - £95</t>
  </si>
  <si>
    <t>£96 - £100</t>
  </si>
  <si>
    <t>£101 - £120</t>
  </si>
  <si>
    <t>£121 - £140</t>
  </si>
  <si>
    <t>£141 - £160</t>
  </si>
  <si>
    <t>£161 - £180</t>
  </si>
  <si>
    <t>£181 - £200</t>
  </si>
  <si>
    <t>£201 - £250</t>
  </si>
  <si>
    <t>£250+</t>
  </si>
  <si>
    <t>(Don't know)</t>
  </si>
  <si>
    <t>Q07</t>
  </si>
  <si>
    <t>How often do you do your main food shopping at (STORE MENTIONED AT Q01)?</t>
  </si>
  <si>
    <t>7 times a week</t>
  </si>
  <si>
    <t>4-6 times a week</t>
  </si>
  <si>
    <t>2-3 times a week</t>
  </si>
  <si>
    <t>Once a week</t>
  </si>
  <si>
    <t>Once a fortnight</t>
  </si>
  <si>
    <t>Once a month</t>
  </si>
  <si>
    <t>Less than once a month</t>
  </si>
  <si>
    <t>Have only used once</t>
  </si>
  <si>
    <t>Q08</t>
  </si>
  <si>
    <t>Do you make ‘top up’ shopping trips in between your main food shopping trip? Top up grocery shopping includes ‘basket shops’ in foodstores, purchases from speciality retailers such as bakers, butchers and greengrocers, and snacks bought from shops.</t>
  </si>
  <si>
    <t>Yes</t>
  </si>
  <si>
    <t>No</t>
  </si>
  <si>
    <t>Q09</t>
  </si>
  <si>
    <t>Where did you last undertake your ‘top up’ shopping?</t>
  </si>
  <si>
    <t>Asked to those who do top up shopping at Q10 AND Excl. Nulls &amp; SFT</t>
  </si>
  <si>
    <t>Q10</t>
  </si>
  <si>
    <t>How much did you spend on your last top-up food and grocery shopping at (STORE MENTIONED AT Q09)?</t>
  </si>
  <si>
    <t>Asked to those who do top up shopping at Q10</t>
  </si>
  <si>
    <t>Q11</t>
  </si>
  <si>
    <t>How often do you do your top-up food shopping at (STORE MENTIONED AT Q09)?</t>
  </si>
  <si>
    <t>We now have a few questions about where you go for non-food shopping. In answering these questions, the location may be a town centre, a retail park, a free-standing store, or it could be facilities such as the internet, TV shopping or catalogue.</t>
  </si>
  <si>
    <t>Q12</t>
  </si>
  <si>
    <t>Where did you last buy clothing or footwear goods?</t>
  </si>
  <si>
    <t>Beacon Retail Park, Watling Street, Bletchley, Milton Keynes, MK1 1BN</t>
  </si>
  <si>
    <t>Bletchley Town Centre (e.g. Queensway, including the Brunel Shopping Centre)</t>
  </si>
  <si>
    <t>Coleman Flooring, Barton Road, Bletchley, Milton Keynes, MK2 3BS</t>
  </si>
  <si>
    <t>Fenny Stratford Town Centre</t>
  </si>
  <si>
    <t>IKEA, Goslington, Bletcham Way, Bletchley, Milton Keynes, MK1 1QB</t>
  </si>
  <si>
    <t>Matalan, Watling Street, Bletchley, Milton Keynes, MK1 1HS</t>
  </si>
  <si>
    <t>Melrose Avenue Local Centre, Bletchley, MK3 6PB</t>
  </si>
  <si>
    <t>MK1 Shopping Park, Stadium Way West, Bletchley, Milton Keynes, MK1 1ST</t>
  </si>
  <si>
    <t>Newton Leys District Centre</t>
  </si>
  <si>
    <t>Screwfix, Goulds Close, Bletchley, Milton Keynes, MK1 1EQ</t>
  </si>
  <si>
    <t>Selco Builders Warehouse, Denbigh Road, Bletchley, Milton Keynes, MK1 1DF</t>
  </si>
  <si>
    <t>Travis Perkins, Denbigh Road, Bletchley, Milton Keynes, MK1 1AX</t>
  </si>
  <si>
    <t>Water Eaton Village Centre</t>
  </si>
  <si>
    <t>Wickes, Watling Street, Bletchley, Milton Keynes, MK1 1BX</t>
  </si>
  <si>
    <t>Crownhill Local Centre</t>
  </si>
  <si>
    <t>Furzton District Centre</t>
  </si>
  <si>
    <t>Grange Farm Local Centre</t>
  </si>
  <si>
    <t>Jardines Pharmacy, Benbow Court, Shenley Church End, Milton Keynes, MK5 6JG</t>
  </si>
  <si>
    <t>Kingsmead Local Centre</t>
  </si>
  <si>
    <t>Rainbow Pharmacy, Witham Court, Bletchley, Milton Keynes, MK3 7QU</t>
  </si>
  <si>
    <t>Shenley Brook End Village Centre</t>
  </si>
  <si>
    <t>Shenley Church End Village Centre</t>
  </si>
  <si>
    <t>Shenley Lodge Local Centre</t>
  </si>
  <si>
    <t>Tattenhoe Local Centre</t>
  </si>
  <si>
    <t>Tattenhoe Park Local Centre</t>
  </si>
  <si>
    <t>Westcroft District Centre</t>
  </si>
  <si>
    <t>Westcroft Retail Park, Westcroft, Milton Keynes, MK4 4DD</t>
  </si>
  <si>
    <t>Whaddon Way Local Centre, Bletchley, Milton Keynes, MK3 7DG</t>
  </si>
  <si>
    <t>Argos, Grafton Gate, West, Milton Keynes, MK9 1DL</t>
  </si>
  <si>
    <t>Beanhill Local Centre, Milton Keynes, MK6 4LP</t>
  </si>
  <si>
    <t>Fishermead Local Centre, Milton Keynes, MK6 2AG</t>
  </si>
  <si>
    <t>Grafton Retail Park, Oldbrook, Milton Keynes, MK6 2RX</t>
  </si>
  <si>
    <t>Loughton Town Centre</t>
  </si>
  <si>
    <t>Marks and Spencer (M&amp;S), Sunset Walk, Burns Way, East, Milton Keynes, MK9 3PD</t>
  </si>
  <si>
    <t>Milton Keynes City Centre (including The Centre MK &amp; Intu Milton Keynes)</t>
  </si>
  <si>
    <t>Netherfield Local Centre, Milton Keynes, MK6 4HS</t>
  </si>
  <si>
    <t>Routeco Retail Park, Winterhill, Milton Keynes, MK6 1BN</t>
  </si>
  <si>
    <t>The Place Retail Park, Elder Gate, Portway, Milton Keynes, MK9 1EN</t>
  </si>
  <si>
    <t>Wickes, Winterhill House, Winterhill, Milton Keynes, MK6 1AP</t>
  </si>
  <si>
    <t>Winterhill Local Centre</t>
  </si>
  <si>
    <t>Winterhill Retail Park, Snowdon Drive, Milton Keynes, MK6 1AJ</t>
  </si>
  <si>
    <t>Xscape, Marlborough Gate, Milton Keynes, MK9 3XS</t>
  </si>
  <si>
    <t>Brookland Local Centre, Milton Keynes, MK10 7NG</t>
  </si>
  <si>
    <t>Broughton Village Centre</t>
  </si>
  <si>
    <t>Brownswood Local Centre, MK7 8DQ</t>
  </si>
  <si>
    <t>Caldecotte Local Centre</t>
  </si>
  <si>
    <t>Kingston District Centre</t>
  </si>
  <si>
    <t>Milton Keynes Village Centre, MK10 9AL</t>
  </si>
  <si>
    <t>Simpson Village Centre</t>
  </si>
  <si>
    <t>The Kingston Centre, Winchester Circle, Milton Keynes, MK10 0BA (Homesense, Boots, Home Bargains)</t>
  </si>
  <si>
    <t>Waitrose, Babbage Gate, Milton Keynes, MK10 9SU</t>
  </si>
  <si>
    <t>Walnut Tree Local Centre, Milton Keynes, MK7 7AN</t>
  </si>
  <si>
    <t>Walton District Centre</t>
  </si>
  <si>
    <t>Woughton on the Green Local Centre</t>
  </si>
  <si>
    <t>Blakelands Local Centre</t>
  </si>
  <si>
    <t>Giffard Park Local Centre</t>
  </si>
  <si>
    <t>Great Linford Village Centre</t>
  </si>
  <si>
    <t>Linford Wood Local Centre</t>
  </si>
  <si>
    <t>Neath Hill Local Centre, Milton Keynes, MK14 6JY</t>
  </si>
  <si>
    <t>Oakridge Park (formerly Stantonbury Park)</t>
  </si>
  <si>
    <t>Stantonbury Village Centre</t>
  </si>
  <si>
    <t>Willen District Centre</t>
  </si>
  <si>
    <t>Woolstone Village Centre</t>
  </si>
  <si>
    <t>B&amp;Q, Patriot Drive, Milton Keynes, MK13 8PU</t>
  </si>
  <si>
    <t>Bradville Local Centre</t>
  </si>
  <si>
    <t>Bradwell Common Local Centre, Milton Keynes, MK13 8RN</t>
  </si>
  <si>
    <t>Bradwell Village Centre</t>
  </si>
  <si>
    <t>Central Retail Park, Rooksley, Milton Keynes, MK13 8PU</t>
  </si>
  <si>
    <t>Great Holm Village Centre, MK8 9HN</t>
  </si>
  <si>
    <t>Heelands Local Centre, Milton Keynes, MK13 7PN</t>
  </si>
  <si>
    <t>Two Mile Ash District Centre</t>
  </si>
  <si>
    <t>Bancroft Park Local Centre</t>
  </si>
  <si>
    <t>Benchmarx Kitchens &amp; Joinery, Dean's Road, Wolverton, Milton Keynes, MK12 5NA</t>
  </si>
  <si>
    <t>Blue Bridge Local Centre</t>
  </si>
  <si>
    <t>Fullers Slade Local Centre</t>
  </si>
  <si>
    <t>Greenleys Local Centre</t>
  </si>
  <si>
    <t>Greenleys Local Centre, Milton Keynes, MK12 6AH</t>
  </si>
  <si>
    <t>Jewsons, Dickens Road, Old Wolverton, Wolverton, Milton Keynes, MK12 5QF</t>
  </si>
  <si>
    <t>Kiln Farm Local Centre, Milton Keynes, MK11 3EW</t>
  </si>
  <si>
    <t>New Bradwell Village Centre</t>
  </si>
  <si>
    <t>Old Wolverton Village Centre</t>
  </si>
  <si>
    <t>Screwfix, Stacy Bushes Trading Centre, Erica Road, Stacey Bushes, Milton Keynes, MK12 6HS</t>
  </si>
  <si>
    <t>Sid Telfers, Newport Road, New Bradwell, Milton Keynes, MK13 0AJ</t>
  </si>
  <si>
    <t>Stacey Bushes Local Centre</t>
  </si>
  <si>
    <t>Stony Stratford Town Centre</t>
  </si>
  <si>
    <t>Tools4Trade, Wolverton Mill, Wolverton, Milton Keynes, MK12 6LB</t>
  </si>
  <si>
    <t>Toolstation, Stacey Bushes Trading Estate, Erica Road, Milton Keynes, MK12 6HS</t>
  </si>
  <si>
    <t>Willen Hospice Furniture Store, Burners Lane, Kiln Farm, Milton Keynes, MK11 3HA</t>
  </si>
  <si>
    <t>Wolverton Town Centre</t>
  </si>
  <si>
    <t>Adstone Village Centre, NN12 8DY</t>
  </si>
  <si>
    <t>B&amp;M, Old Tiffield Road, Towcester, NN12 6PF</t>
  </si>
  <si>
    <t>Bell Plantation, Watling Street, Towcester, NN12 6GX</t>
  </si>
  <si>
    <t>Brackley Medical Centre, Wellington Road, Brackley, NN13 6QZ</t>
  </si>
  <si>
    <t>Brackley Town Centre</t>
  </si>
  <si>
    <t>Buckingham Industrial Estate, Top Angel, Buckingham, MK18 1WA</t>
  </si>
  <si>
    <t>Buckingham Road Industrial Estate, Brackley, NN13 7BE</t>
  </si>
  <si>
    <t>Buckingham Town Centre</t>
  </si>
  <si>
    <t>Bugbrooke Village Centre, NN7 3PG</t>
  </si>
  <si>
    <t>Calverton Village Centre</t>
  </si>
  <si>
    <t>Carpets Northampton, Towcester Road, Milton Malsor, Northampton, NN7 3AP</t>
  </si>
  <si>
    <t>Cherry Lane Garden Centre, Watling Street, Potterspury, Towcester, NN12 7QN</t>
  </si>
  <si>
    <t>Huws Gray, Old Greens Norton Road, Towcester, NN12 8AX</t>
  </si>
  <si>
    <t>Lower Weald Village Centre</t>
  </si>
  <si>
    <t>Middle Weald Village Centre</t>
  </si>
  <si>
    <t>Old Stratford Village Centre, MK19 6AE</t>
  </si>
  <si>
    <t>Screwfix, Tungsten Business Park, Wellington Road, Brackley, NN13 6RE</t>
  </si>
  <si>
    <t>Screwfix, Valley Business Park, Old Tiffield Road, Towcester, NN12 6PG</t>
  </si>
  <si>
    <t>Silverstone Village Centre</t>
  </si>
  <si>
    <t>Spektacle Solutions, Hillcrest Way, Buckingham, MK18 1HJ</t>
  </si>
  <si>
    <t>Towcester Town Centre</t>
  </si>
  <si>
    <t>Upper Weald Village Centre</t>
  </si>
  <si>
    <t>Waitrose, Richmond Road, Towcester, NN12 6HZ</t>
  </si>
  <si>
    <t>Alban Hill Nurseries, High Street, Sherington, Newport Pagnell, MK16 9QP</t>
  </si>
  <si>
    <t>Astons Pharmacy, Wordsworth Avenue, Newport Pagnell, MK16 8SB</t>
  </si>
  <si>
    <t>Astwood Village Centre</t>
  </si>
  <si>
    <t>Castlethorpe Village Centre</t>
  </si>
  <si>
    <t>Chicheley Village Centre</t>
  </si>
  <si>
    <t>Filgrave Village Centre</t>
  </si>
  <si>
    <t>Gayhurst Village Centre</t>
  </si>
  <si>
    <t>Hanslope Village Centre</t>
  </si>
  <si>
    <t>Hardmead Village Centre</t>
  </si>
  <si>
    <t>Haversham Village Centre</t>
  </si>
  <si>
    <t>Hungate End Village Centre</t>
  </si>
  <si>
    <t>Lathbury Village Centre</t>
  </si>
  <si>
    <t>Little Crawley Village Centre</t>
  </si>
  <si>
    <t>Little Linford Village Centre</t>
  </si>
  <si>
    <t>Long Street Village Centre</t>
  </si>
  <si>
    <t>Moulsoe Village Centre</t>
  </si>
  <si>
    <t>Newport Pagnell Town Centre</t>
  </si>
  <si>
    <t>North Crawley Village Centre</t>
  </si>
  <si>
    <t>Pindon End District Centre</t>
  </si>
  <si>
    <t>Sherington Nurseries, Bedford Road, Sherington, MK16 9NQ</t>
  </si>
  <si>
    <t>Sherington Village Centre</t>
  </si>
  <si>
    <t>Stoke Goldington Village Centre</t>
  </si>
  <si>
    <t>Tathall End Village Centre</t>
  </si>
  <si>
    <t>Tickford End District Centre</t>
  </si>
  <si>
    <t>Tyringham Village Centre</t>
  </si>
  <si>
    <t>Clifton Reynes Village Centre</t>
  </si>
  <si>
    <t>Cold Brayfield Village Centre</t>
  </si>
  <si>
    <t>Emberton Village Centre</t>
  </si>
  <si>
    <t>Lavendon Village Centre</t>
  </si>
  <si>
    <t>Olney Town Centre</t>
  </si>
  <si>
    <t>Ravenstone Village Centre</t>
  </si>
  <si>
    <t>Warrington Village Centre</t>
  </si>
  <si>
    <t>Weston Underwood Village Centre</t>
  </si>
  <si>
    <t>Ampthill Town Centre</t>
  </si>
  <si>
    <t>Bromham Village Centre, MK43 8JT</t>
  </si>
  <si>
    <t>Cranfield Village Centre</t>
  </si>
  <si>
    <t>Flitwick Town Centre</t>
  </si>
  <si>
    <t>Kempston Nurseries, Green End Road, Bedford, MK43 8RL</t>
  </si>
  <si>
    <t>Marston Moretaine Village Centre</t>
  </si>
  <si>
    <t>Newton Blossomville Village Centre</t>
  </si>
  <si>
    <t>Seasons Garden Centre, Bedford Road, Bedford, MK45 3HU</t>
  </si>
  <si>
    <t>Waitrose, Bedford Street, Ampthill, Bedford, MK45 2LU</t>
  </si>
  <si>
    <t>Wilstead Village Centre, MK45 3BT</t>
  </si>
  <si>
    <t>Aspley Guise &amp; Woburn Sands Golf Club, West Hill, Aspley Guise, Milton Keynes, MK17 8DX</t>
  </si>
  <si>
    <t>B&amp;M, Grovebury Retail Park, Leighton Buzzard, LU7 4EG</t>
  </si>
  <si>
    <t>Bow Brickhill Village Centre</t>
  </si>
  <si>
    <t>Chapel Flooring, Woburn Road, Leighton Buzzard, LU7 0AR</t>
  </si>
  <si>
    <t>Cross End Local Centre</t>
  </si>
  <si>
    <t>Dobbies Garden Centre, Belvedere Lane, Watling Street, Bletchley, Milton Keynes, MK17 9JH</t>
  </si>
  <si>
    <t>Edlesborough Village Centre, LU6 2JH</t>
  </si>
  <si>
    <t>Flitvale Garden Centre, Flitwick Road, Westoning, Bedford, MK45 5AA</t>
  </si>
  <si>
    <t>Frosts Garden Centre, Newport Road, Woburn Sands, Milton Keynes, MK17 8UE</t>
  </si>
  <si>
    <t>Grovebury Retail Park, Leighton Buzzard, LU7 4EG</t>
  </si>
  <si>
    <t>Harlington Village Centre, LU5 6LS</t>
  </si>
  <si>
    <t>Heath and Reach Village Centre, LU7 0AP</t>
  </si>
  <si>
    <t>Homebase, Vimy Road, Linslade, Leighton Buzzard, LU7 1ER</t>
  </si>
  <si>
    <t>Ivinghoe Village Centre, LU7 9EQ</t>
  </si>
  <si>
    <t>Leighton Buzzard Garden Centre, Hockliffe Road, Leighton Buzzard, LU7 9NX</t>
  </si>
  <si>
    <t>Leighton Buzzard Town Centre</t>
  </si>
  <si>
    <t>Little Brickhill Village Centre</t>
  </si>
  <si>
    <t>Lower End Local Centre</t>
  </si>
  <si>
    <t>Poplars Garden Centre, Harlington Road, Toddington, Dunstable, LU5 6HE</t>
  </si>
  <si>
    <t>The Works, Harlington Road, Toddington, Dunstable, LU5 6HE</t>
  </si>
  <si>
    <t>Toddington Village Centre, LU5 6BY</t>
  </si>
  <si>
    <t>Touchwood Pharmacy, Coniston Road, Leighton Buzzard, LU7 2PJ</t>
  </si>
  <si>
    <t>Wavendon Village Centre</t>
  </si>
  <si>
    <t>Woburn Sands Emporium, Newport Road, Woburn Sands, Milton Keynes, MK17 8UF</t>
  </si>
  <si>
    <t>Woburn Sands Town Centre</t>
  </si>
  <si>
    <t>Woburn Town Centre</t>
  </si>
  <si>
    <t>Aston Clinton Village Centre, HP22 5HL</t>
  </si>
  <si>
    <t>Aylesbury Shopping Park, Cambridge Close, Aylesbury, HP20 1DG</t>
  </si>
  <si>
    <t>Aylesbury Town Centre</t>
  </si>
  <si>
    <t>B&amp;Q, The Vale Hundreds Retail Park, Vale Park Drive, Aylesbury, HP20 1EA</t>
  </si>
  <si>
    <t>Broadfields Retail Park, Bicester Road, Aylesbury, HP19 8BU</t>
  </si>
  <si>
    <t>North Marston Village Centre, MK18 3PD</t>
  </si>
  <si>
    <t>Phoenix Carpets, Warren Road, Milton Keynes, MK17 0PS</t>
  </si>
  <si>
    <t>Screwfix, Kempson Close, Gatehouse Way, Gatehouse Industrial Area, Aylesbury, HP19 8UQ</t>
  </si>
  <si>
    <t>Tring Town Centre</t>
  </si>
  <si>
    <t>Vale Retail Park, Vale Park Drive, Aylesbury, HP20 1DH</t>
  </si>
  <si>
    <t>Walton Court Centre, Hannon Road, Aylesbury, HP21 8TJ</t>
  </si>
  <si>
    <t>Wickes, Aylesbury Shopping Park, Cambridge Close, Aylesbury, HP20 1DG</t>
  </si>
  <si>
    <t>Winslow Town Centre</t>
  </si>
  <si>
    <t>Bicester Avenue Garden Centre, Oxford Road, Bicester, OX25 2NY</t>
  </si>
  <si>
    <t>Bicester Town Centre</t>
  </si>
  <si>
    <t>Bicester Village Outlet Centre, Bicester, OX26 6WD</t>
  </si>
  <si>
    <t>Buckingham Nurseries &amp; Garden Centre, Tingewick Road, Buckingham, MK18 4AE</t>
  </si>
  <si>
    <t>Carpets 4 Less, Telford Road, Launton Road, Bicester, OX26 4LD</t>
  </si>
  <si>
    <t>Launton Road Retail Park, Bicester, OX26 4JQ</t>
  </si>
  <si>
    <t>Preston Bissett Nurseries, Bushey Lane, Preston Bissett, Buckingham, MK18 4ND</t>
  </si>
  <si>
    <t>Preston Bissett Village Centre, MK18 4LX</t>
  </si>
  <si>
    <t>Sobell House Bicester Warehouse, Launton Business Centre, Murdock Road, Bicester, OX26 4PL</t>
  </si>
  <si>
    <t>Wickes, Launton Road, Bicester, OX26 6PZ</t>
  </si>
  <si>
    <t xml:space="preserve"> Abbey Retail Park, South Way, Daventry, NN11 4GL</t>
  </si>
  <si>
    <t>Alban Retail Park, London Road, Bedford, MK42 0NW</t>
  </si>
  <si>
    <t>Argos, Weldon South Industrial Estate, Cronin Road, Corby, NN18 8AG</t>
  </si>
  <si>
    <t>Arlesey Town Centre</t>
  </si>
  <si>
    <t>Asda, Town Centre, Hatfield, AL10 0JP</t>
  </si>
  <si>
    <t>Aspects Leisure Park, Newnham Avenue, Bedford, MK41 9LN</t>
  </si>
  <si>
    <t>B&amp;M, Southern Cross Trading Estate, Bognor Regis, PO22 9SE</t>
  </si>
  <si>
    <t>B&amp;Q, Interchange Retail Park, Bedford, MK42 7GA</t>
  </si>
  <si>
    <t>B&amp;Q, Laporte Retail Park, Dallow Road, Luton, LU1 1HJ</t>
  </si>
  <si>
    <t>B&amp;Q, Marley Way, Southam Road, Banbury, OX16 2RL</t>
  </si>
  <si>
    <t>B&amp;Q, Nene Valley Retail Park, Northampton, NN1 1BQ</t>
  </si>
  <si>
    <t>B&amp;Q, Seacourt Tower Retail Park, Oxford, OX2 0JJ</t>
  </si>
  <si>
    <t>Baldock Town Centre</t>
  </si>
  <si>
    <t>Banbury Cross Retail Park, Banbury, OX16 1LX</t>
  </si>
  <si>
    <t>Banbury Gateway Shopping Park, Acorn Way, Banbury, OX16 3ER</t>
  </si>
  <si>
    <t>Banbury Town Centre</t>
  </si>
  <si>
    <t>Beaconsfield Town Centre, HP9 1QW</t>
  </si>
  <si>
    <t>Bedford Town Centre</t>
  </si>
  <si>
    <t>Belgrave Retail Park / Northfield Avenue, Kettering, NN16 9TS</t>
  </si>
  <si>
    <t>Bennetts Family Furnishing, Warwick Road, Banbury, OX16 2AB</t>
  </si>
  <si>
    <t>Berkhamsted Town Centre</t>
  </si>
  <si>
    <t>Biggleswade Retail Park (also known as A1 Trading Park), Biggleswade, SG18 8PS</t>
  </si>
  <si>
    <t>Biggleswade Town Centre</t>
  </si>
  <si>
    <t>Birmingham City Centre</t>
  </si>
  <si>
    <t>Boongate Retail Park, Padholme ROAd, Peterborough, PE1 5UY</t>
  </si>
  <si>
    <t>Botley Road Retail Park, Botley Road, Oxford, OX2 0HY</t>
  </si>
  <si>
    <t>Boundary Outlet, A1, Grantham, NG32 2AB</t>
  </si>
  <si>
    <t>Boundary Outlet, Poplar Way, Catcliffe, Rotherham, S60 5TR</t>
  </si>
  <si>
    <t>Brent Cross Shopping Centre, Prince Charles Drive, Brent Cross, London, NW4 3FP</t>
  </si>
  <si>
    <t>Brighton City Centre, BN1 1HJ</t>
  </si>
  <si>
    <t>Carlton Village Centre, MK43 7JR</t>
  </si>
  <si>
    <t>Castlefields Retail Park, Wellingborough, NN8 2DP</t>
  </si>
  <si>
    <t>Cattle Market Road / Victoria Promenade, Northampton, NN1 1HH</t>
  </si>
  <si>
    <t>Central 6 Retail Park, Warwick Road, Coventry, CV3 6TA</t>
  </si>
  <si>
    <t>Central London / West End</t>
  </si>
  <si>
    <t>Chicksands Village Centre, SG17 5XY</t>
  </si>
  <si>
    <t>Costco, Hartspring Lane, Bushey, WD25 8JS</t>
  </si>
  <si>
    <t>Crawley Town Centre, RH10 1HS</t>
  </si>
  <si>
    <t>Daventry Town Centre</t>
  </si>
  <si>
    <t>Denham Giant Car Boot Sale, Denham Court Drive, Denham, UB9 5PG</t>
  </si>
  <si>
    <t>Diss Town Centre, IP22 4LB</t>
  </si>
  <si>
    <t>Dobbies Garden Centre, Aylesbury Road, Weston Turville, Aylesbury, HP22 6BD</t>
  </si>
  <si>
    <t>Dobbies Garden Centre, Newport Pagnell Road, Northampton, NN4 6HP</t>
  </si>
  <si>
    <t>Dorking Town Centre, RH4 1AW</t>
  </si>
  <si>
    <t>Dunelm, Luton Road, Dunstable, LU5 4JN</t>
  </si>
  <si>
    <t>Dunelm, Southam Road, Banbury, OX16 2RX</t>
  </si>
  <si>
    <t>Dunstable Town Centre</t>
  </si>
  <si>
    <t>Forbury Retail Park, Reading, RG1 3JD</t>
  </si>
  <si>
    <t>Great Yarmouth Town Centre, NR30 2EJ</t>
  </si>
  <si>
    <t>Haddenham Garden Centre, Stanbridge Road, Haddenham, Aylesbury, HP17 8HN</t>
  </si>
  <si>
    <t>Harpenden Town Centre</t>
  </si>
  <si>
    <t>Harrold Village Centre, MK43 7BH</t>
  </si>
  <si>
    <t>Hatfield Town Centre</t>
  </si>
  <si>
    <t>Hatters Way Retail Park / Chaul End Lane, Luton, LU4 8EZ</t>
  </si>
  <si>
    <t>Hatters, Goldington Road, Bedford, MK41 0DX</t>
  </si>
  <si>
    <t>Heathrow Airport, Longford, Hounslow, TW6 1AH</t>
  </si>
  <si>
    <t>Hemel Hempstead Town Centre</t>
  </si>
  <si>
    <t>Hertford Town Centre</t>
  </si>
  <si>
    <t>Hertfordshire Garden Centre, Redding Lane, Redbourn, St Albans, AL3 7PS</t>
  </si>
  <si>
    <t>High Wycombe Town Centre, HP11 2DQ</t>
  </si>
  <si>
    <t>Hitchin Town Centre</t>
  </si>
  <si>
    <t>Hoddesdon Town Centre</t>
  </si>
  <si>
    <t>Homebase, Bramingham Business Park, Enterprise Way, Luton, LU3 4BU</t>
  </si>
  <si>
    <t>Howdens, Arkwright Road Industrial Estate, Bedford, MK42 0LQ</t>
  </si>
  <si>
    <t>Huntingdon Town Centre</t>
  </si>
  <si>
    <t>IKEA, Eastgate Shopping Centre, Eastgate Road, Bristol, BS5 6XX</t>
  </si>
  <si>
    <t>Interchange Retail Park, Bedford, MK42 7RW</t>
  </si>
  <si>
    <t>John Lewis, Bridge Road, Welwyn Garden City, AL8 6TP</t>
  </si>
  <si>
    <t>John Lewis, Holmers Farm Way Cressex Centre, High Wycombe, HP12 4NW</t>
  </si>
  <si>
    <t>Kempston Town Centre</t>
  </si>
  <si>
    <t>Kettering Retail Park, Carina Road, Kettering, NN15 6YA</t>
  </si>
  <si>
    <t>Kettering Town Centre</t>
  </si>
  <si>
    <t>Kidlington Village Centre</t>
  </si>
  <si>
    <t>Kingsthorpe Local Centre</t>
  </si>
  <si>
    <t>Laporte Retail Park, Dallow Road, Luton, LU1 1HJ</t>
  </si>
  <si>
    <t>Leamington Spa Town Centre, CV31 3AA</t>
  </si>
  <si>
    <t>Letchworth Town Centre</t>
  </si>
  <si>
    <t>Llandudno Town Centre, LL30 2RP</t>
  </si>
  <si>
    <t>Lloyds Pharmacy, West Way, Botley, Oxford, OX2 9TJ</t>
  </si>
  <si>
    <t>London Designer Outlet, Wembley Park Boulevard, London, HA9 0TG</t>
  </si>
  <si>
    <t>London Luton Airport, Airport Way, Luton, LU2 9LY</t>
  </si>
  <si>
    <t>Lucas Furniture, Sir Henry Lee Crescent, Aylesbury, HP18 0PE</t>
  </si>
  <si>
    <t>Luton Retail Park, Gipsy Lane, Luton, LU1 3JH</t>
  </si>
  <si>
    <t>Luton Town Centre</t>
  </si>
  <si>
    <t>Madford Retail Park, Dunstable Road, Luton, LU4 8DN</t>
  </si>
  <si>
    <t>Market Harborough Town Centre, LE16 7DR</t>
  </si>
  <si>
    <t>Marks and Spencer (M&amp;S), Barnet Road, London Colney, St Albans, AL2 1AB</t>
  </si>
  <si>
    <t>Marks and Spencer (M&amp;S), Gateway Retail Park, Ruthvenfield Road, Banbury, OX16 3ER</t>
  </si>
  <si>
    <t>Marks and Spencer (M&amp;S), London Road, Biggleswade, SG18 8PS</t>
  </si>
  <si>
    <t>Marks and Spencer (M&amp;S), Oxford Road Eden Place  High Wycombe, HP11 2DH</t>
  </si>
  <si>
    <t>Marks and Spencer (M&amp;S), Queens Gate Shopping Centre, London Road, Peterborough, PE1 1NT</t>
  </si>
  <si>
    <t>Marks and Spencer (M&amp;S), St Peter's Street, St Albans, AL1 3DP</t>
  </si>
  <si>
    <t>Marks and Spencer (M&amp;S), Western Road, Brighton, BN1 2BJ</t>
  </si>
  <si>
    <t>National Exhibition Centre, North Avenue, Marston Green, Birmingham, B40 1NT</t>
  </si>
  <si>
    <t>Nene Valley Retail Park, Towester Road, Northampton, NN1 1ET</t>
  </si>
  <si>
    <t>Northampton Town Centre</t>
  </si>
  <si>
    <t>Northants Flooring, Rothersthorpe Avenue, Northampton, NN4 8JH</t>
  </si>
  <si>
    <t>Oakley Village Centre, MK43 7RJ</t>
  </si>
  <si>
    <t>Oxford City Centre</t>
  </si>
  <si>
    <t>Peterborough City Centre, PE1 1NH</t>
  </si>
  <si>
    <t>Podington by Cherry Lane, High Street, Podington, Wellingborough, NN29 7HS</t>
  </si>
  <si>
    <t>Portishead Town Centre, BS20 6AH</t>
  </si>
  <si>
    <t>Potton Town Centre</t>
  </si>
  <si>
    <t>Princes Risborough Town Centre, HP27 0TT</t>
  </si>
  <si>
    <t>Reading Town Centre</t>
  </si>
  <si>
    <t>Riverfield Drive, Bedford, MK41 0UE (Wickes, B&amp;M)</t>
  </si>
  <si>
    <t>Riverside Business Park, Fairground Way, Northampton, NN3 9HG</t>
  </si>
  <si>
    <t>Royston Town Centre</t>
  </si>
  <si>
    <t>Rugby Town Centre</t>
  </si>
  <si>
    <t>Rushden Lakes Shopping Centre, Rushden, NN10 6FH</t>
  </si>
  <si>
    <t>Rushden Town Centre</t>
  </si>
  <si>
    <t>Sandy Town Centre</t>
  </si>
  <si>
    <t>Screwfix, Portland Close, Dunstable, LU5 5AW</t>
  </si>
  <si>
    <t>Shefford Town Centre</t>
  </si>
  <si>
    <t>Shortstown Village Centre, MK42 0UX</t>
  </si>
  <si>
    <t>Sixfields Retail Park, Gambrel Road, Northampton, NN5 5DG</t>
  </si>
  <si>
    <t>St Albans City Centre, AL1 3DH</t>
  </si>
  <si>
    <t>St Ives Town Centre</t>
  </si>
  <si>
    <t>St James Retail Park, Towester Road, Northampton, NN1 1EE</t>
  </si>
  <si>
    <t>St Johns Centre / Retail Park, Rope Walk, Bedford, MK42 0DJ</t>
  </si>
  <si>
    <t>St Neots Town Centre</t>
  </si>
  <si>
    <t>St Peters Way Retail Park, Northampton, NN1 1PS</t>
  </si>
  <si>
    <t>Stevenage Town Centre</t>
  </si>
  <si>
    <t>Stotfold Town Centre</t>
  </si>
  <si>
    <t>The Rural Shopping Yard, Castle Ashby, NN7 1LF</t>
  </si>
  <si>
    <t>The Westgate, Queen Street, Oxford, OX1 1PB</t>
  </si>
  <si>
    <t>Toys R Us, Tilling Road, Brent Cross, London, NW2 1LW</t>
  </si>
  <si>
    <t>Tudor Rose Patchwork, Oakley Park Station Road, Oakley, MK43 7RB</t>
  </si>
  <si>
    <t>Victoria Retail Park, Whitworth Way, Wellingborough, NN8 2EF</t>
  </si>
  <si>
    <t>Waltham Cross Town Centre, EN8 7BY</t>
  </si>
  <si>
    <t>Ware Town Centre</t>
  </si>
  <si>
    <t>Wellingborough Town Centre</t>
  </si>
  <si>
    <t>Welwyn Garden City Town Centre</t>
  </si>
  <si>
    <t>Wendover Village Centre, HP22 6DX</t>
  </si>
  <si>
    <t>Weston Favell Local Centre</t>
  </si>
  <si>
    <t>Whilton Locks, Whilton, Daventry, NN11 2NH</t>
  </si>
  <si>
    <t>White Lion Retail Park, Dunstable, LU5 4WL</t>
  </si>
  <si>
    <t>Windsor Town Centre, SL4 1TG</t>
  </si>
  <si>
    <t>Witney Town Centre</t>
  </si>
  <si>
    <t>Wootton Village Centre, OX1 5JS</t>
  </si>
  <si>
    <t>Abroad</t>
  </si>
  <si>
    <t>Q13</t>
  </si>
  <si>
    <t>Where did you last buy books, stationery, CDs, DVDs?</t>
  </si>
  <si>
    <t>Q14</t>
  </si>
  <si>
    <t>Where did you last buy small household goods such as home furnishings, jewellery, glass and china items?</t>
  </si>
  <si>
    <t>Q15</t>
  </si>
  <si>
    <t>Where did you last buy goods such as toys, games, bicycles and recreational goods?</t>
  </si>
  <si>
    <t>Q16</t>
  </si>
  <si>
    <t>Where did you last buy chemist goods, including health and beauty products?</t>
  </si>
  <si>
    <t>Q17</t>
  </si>
  <si>
    <t>Where did you last buy electrical items, such as televisions, washing machines and computers?</t>
  </si>
  <si>
    <t>Q18</t>
  </si>
  <si>
    <t>Where did you last buy DIY or gardening goods?</t>
  </si>
  <si>
    <t>Q19</t>
  </si>
  <si>
    <t>Where did you last buy furniture, carpets and floor coverings?</t>
  </si>
  <si>
    <t>Q20</t>
  </si>
  <si>
    <t>Which of the following forms of shopping do you carry out? [MR]</t>
  </si>
  <si>
    <t>Internet</t>
  </si>
  <si>
    <t>Portable internet shopping (through mobile phone)</t>
  </si>
  <si>
    <t>TV Shopping</t>
  </si>
  <si>
    <t>(None of these)</t>
  </si>
  <si>
    <t>Q21</t>
  </si>
  <si>
    <t>For your last Internet or TV order, how did you receive your goods? [MR]</t>
  </si>
  <si>
    <t>Asked to those who carry out digital shopping at Q20</t>
  </si>
  <si>
    <t>Collection at store</t>
  </si>
  <si>
    <t>Home delivery</t>
  </si>
  <si>
    <t>Delivery to place of work</t>
  </si>
  <si>
    <t>Collection at click and collect hub</t>
  </si>
  <si>
    <t>Collection at other location</t>
  </si>
  <si>
    <t>I would now like to ask you some questions about your views on certain Town Centres as a place for shopping, leisure activities, and using other town centre services.</t>
  </si>
  <si>
    <t>Q22</t>
  </si>
  <si>
    <t>Have you visited Milton Keynes City centre for shopping purposes in the past year / 12 months?</t>
  </si>
  <si>
    <t>Q23</t>
  </si>
  <si>
    <t>How do you usually travel to Milton Keynes City Centre for shopping purposes?</t>
  </si>
  <si>
    <t>Asked to those who have visited Milton Keynes City Centre in the last year</t>
  </si>
  <si>
    <t>Car / van / Motorcycle, scooter or moped (as driver or passenger)</t>
  </si>
  <si>
    <t>Taxi</t>
  </si>
  <si>
    <t>Q24</t>
  </si>
  <si>
    <t>What do you like about Milton Keynes City Centre? [MR]</t>
  </si>
  <si>
    <t>Attractive environment / nice place</t>
  </si>
  <si>
    <t>Close to home</t>
  </si>
  <si>
    <t>Easy to get to by car</t>
  </si>
  <si>
    <t>Good layout / shops close together</t>
  </si>
  <si>
    <t>Good cafés / restaurants</t>
  </si>
  <si>
    <t>Familiar / know where everything is</t>
  </si>
  <si>
    <t>Has undercover shopping</t>
  </si>
  <si>
    <t>Parking - it's easy to find a space</t>
  </si>
  <si>
    <t>You can get everything you need there</t>
  </si>
  <si>
    <t>Clean streets / well maintained</t>
  </si>
  <si>
    <t>Shops - good range of 'high street' retailers</t>
  </si>
  <si>
    <t>Good for a day out</t>
  </si>
  <si>
    <t>Shops - good range of clothing shops</t>
  </si>
  <si>
    <t>Shops - good range of non-food shops generally</t>
  </si>
  <si>
    <t>Shops - good opening hours / open on Sundays</t>
  </si>
  <si>
    <t>Easy to get to by bus</t>
  </si>
  <si>
    <t>Good market</t>
  </si>
  <si>
    <t>Good leisure facilities (e.g. leisure centres, cinema, health and fitness clubs, etc)</t>
  </si>
  <si>
    <t>Shops - good range of independent shops</t>
  </si>
  <si>
    <t>Shops - good range of affordable shops</t>
  </si>
  <si>
    <t>Shops - good range of quality shops</t>
  </si>
  <si>
    <t>Good pubs / bars</t>
  </si>
  <si>
    <t>Parking - it's cheap</t>
  </si>
  <si>
    <t>Nice atmosphere / friendly people</t>
  </si>
  <si>
    <t>Close to work / en route to work</t>
  </si>
  <si>
    <t>Good for financial services (e.g. banks / building societies)</t>
  </si>
  <si>
    <t>Good disabled access</t>
  </si>
  <si>
    <t>Good range of other services (e.g. library, hairdresser, vets etc.)</t>
  </si>
  <si>
    <t>Parking - it's free</t>
  </si>
  <si>
    <t>Shops - good range of supermarkets</t>
  </si>
  <si>
    <t>Easy to get to by train</t>
  </si>
  <si>
    <t>Specific retailer</t>
  </si>
  <si>
    <t>Traffic free areas / pedestrianisation</t>
  </si>
  <si>
    <t>Shops - good range of bakers / butchers / greengrocers</t>
  </si>
  <si>
    <t>Traditional / quaint</t>
  </si>
  <si>
    <t>Quiet / not busy</t>
  </si>
  <si>
    <t>Easily accessible</t>
  </si>
  <si>
    <t>Green spaces</t>
  </si>
  <si>
    <t>Feels safe</t>
  </si>
  <si>
    <t>Good public toilet facilities</t>
  </si>
  <si>
    <t>Seating areas</t>
  </si>
  <si>
    <t>(Nothing)</t>
  </si>
  <si>
    <t>(Don’t know)</t>
  </si>
  <si>
    <t>Q25</t>
  </si>
  <si>
    <t>What do you dislike about Milton Keynes City Centre? [MR]</t>
  </si>
  <si>
    <t>Parking - expensive parking</t>
  </si>
  <si>
    <t>Parking - no free parking</t>
  </si>
  <si>
    <t>Too busy / noisy</t>
  </si>
  <si>
    <t>Too many empty shops</t>
  </si>
  <si>
    <t>Parking - not enough spaces available</t>
  </si>
  <si>
    <t>Needs an update / revamp</t>
  </si>
  <si>
    <t>Dirty streets / poorly maintained</t>
  </si>
  <si>
    <t>Shops - need more independent shops</t>
  </si>
  <si>
    <t>Not attractive / poor environment</t>
  </si>
  <si>
    <t>Traffic congestion</t>
  </si>
  <si>
    <t>Poor layout / shops too far apart</t>
  </si>
  <si>
    <t>Shops - need more / better clothes shops</t>
  </si>
  <si>
    <t>Not enough / poor quality public toilets</t>
  </si>
  <si>
    <t>Lack of security / don't feel safe</t>
  </si>
  <si>
    <t>Hard to get to by bus</t>
  </si>
  <si>
    <t>Shops - need more affordable shops</t>
  </si>
  <si>
    <t>Shops - need more / better range of non-food shops generally</t>
  </si>
  <si>
    <t>Not enough / poor quality seating areas</t>
  </si>
  <si>
    <t>Not enough / poor quality cafés / restaurants</t>
  </si>
  <si>
    <t>Poor nightlife</t>
  </si>
  <si>
    <t>Shops - need more 'high street' retailers</t>
  </si>
  <si>
    <t>Poor atmosphere / unfriendly people</t>
  </si>
  <si>
    <t>Shops - need more quality shops</t>
  </si>
  <si>
    <t>Not enough leisure facilities (e.g. leisure centres, cinema, health and fitness clubs, etc)</t>
  </si>
  <si>
    <t>Too many betting shops</t>
  </si>
  <si>
    <t>Poor market</t>
  </si>
  <si>
    <t>Not enough financial services (e.g. banks / building societies)</t>
  </si>
  <si>
    <t>Shops - need more bakers / butchers / greengrocers</t>
  </si>
  <si>
    <t>Poor disabled access</t>
  </si>
  <si>
    <t>Shops - need longer opening hours / more open on Sundays</t>
  </si>
  <si>
    <t>Too many takeaways</t>
  </si>
  <si>
    <t>Lack of pedestrianised areas</t>
  </si>
  <si>
    <t>Not enough other services (e.g. library, hairdresser, vets etc.)</t>
  </si>
  <si>
    <t>Lack of undercover shopping</t>
  </si>
  <si>
    <t>Not enough / poor quality pubs / bars</t>
  </si>
  <si>
    <t>Hard to get to by train</t>
  </si>
  <si>
    <t>Too far away</t>
  </si>
  <si>
    <t>Shops - need more / better range of supermarkets</t>
  </si>
  <si>
    <t>Poor access by road</t>
  </si>
  <si>
    <t>Too many charity shops</t>
  </si>
  <si>
    <t>Better security / police presence</t>
  </si>
  <si>
    <t>Poor heating facilities</t>
  </si>
  <si>
    <t>Too many cafés / restaurants</t>
  </si>
  <si>
    <t>More disabled parking</t>
  </si>
  <si>
    <t>Too many jewellers</t>
  </si>
  <si>
    <t>Marble floor causes legs to ache / surface is slippery</t>
  </si>
  <si>
    <t>Easy to use parking meters / better payment options</t>
  </si>
  <si>
    <t>Too many shops</t>
  </si>
  <si>
    <t>No loyalty schemes / vouchers</t>
  </si>
  <si>
    <t>Poor public transport links</t>
  </si>
  <si>
    <t>Unfamiliar</t>
  </si>
  <si>
    <t>Better signage</t>
  </si>
  <si>
    <t>Better lighting</t>
  </si>
  <si>
    <t>Poor range of specialist shops</t>
  </si>
  <si>
    <t>Poor shop layout</t>
  </si>
  <si>
    <t>Expensive restaurants</t>
  </si>
  <si>
    <t>Lower business rates</t>
  </si>
  <si>
    <t>Too many phone shops</t>
  </si>
  <si>
    <t>Too many cosmetic shops</t>
  </si>
  <si>
    <t>More charity shops</t>
  </si>
  <si>
    <t>Too many clothes shops</t>
  </si>
  <si>
    <t>Too many beggars</t>
  </si>
  <si>
    <t>Q26</t>
  </si>
  <si>
    <t>Are there any measures that would encourage you to visit Milton Keynes City Centre, more often? [MR]</t>
  </si>
  <si>
    <t>Cheaper parking</t>
  </si>
  <si>
    <t>Increased general choice and range of shops</t>
  </si>
  <si>
    <t>Better environment</t>
  </si>
  <si>
    <t>Improved leisure facilities</t>
  </si>
  <si>
    <t>More parking</t>
  </si>
  <si>
    <t>Better security</t>
  </si>
  <si>
    <t>Improved non-food shops within the town centre</t>
  </si>
  <si>
    <t>Improved quality of shops</t>
  </si>
  <si>
    <t>Increased public transport</t>
  </si>
  <si>
    <t>Improved food shops within the town centre</t>
  </si>
  <si>
    <t>Cheaper public transport</t>
  </si>
  <si>
    <t>Discount foodstores within the town centre</t>
  </si>
  <si>
    <t>Improved street cleaning</t>
  </si>
  <si>
    <t>Longer opening hours</t>
  </si>
  <si>
    <t>More independent shops</t>
  </si>
  <si>
    <t>Better layout</t>
  </si>
  <si>
    <t>Revamp / update</t>
  </si>
  <si>
    <t>More / better public toilet facilities</t>
  </si>
  <si>
    <t>More easily accessible</t>
  </si>
  <si>
    <t>More disabled parking / better disabled access</t>
  </si>
  <si>
    <t>More cafes / restaurants / pubs / nightclubs</t>
  </si>
  <si>
    <t>Better maintained roads / pavements</t>
  </si>
  <si>
    <t>More loyalty schemes / vouchers</t>
  </si>
  <si>
    <t>More affordable shops</t>
  </si>
  <si>
    <t>Less traffic congestion</t>
  </si>
  <si>
    <t>More staff</t>
  </si>
  <si>
    <t>Better parking meters / more payment methods</t>
  </si>
  <si>
    <t>More seating</t>
  </si>
  <si>
    <t>More green spaces</t>
  </si>
  <si>
    <t>Less beggars</t>
  </si>
  <si>
    <t>Better heating in the shopping centre</t>
  </si>
  <si>
    <t>More security / safer</t>
  </si>
  <si>
    <t>More lighting</t>
  </si>
  <si>
    <t>Stop illegal / dangerous parking</t>
  </si>
  <si>
    <t>More dog friendly</t>
  </si>
  <si>
    <t>More undercover shopping</t>
  </si>
  <si>
    <t>More / better financial services</t>
  </si>
  <si>
    <t>(Nothing / Nothing else)</t>
  </si>
  <si>
    <t>Q27</t>
  </si>
  <si>
    <t>Which of these Town or District centres do you visit most often?</t>
  </si>
  <si>
    <t>Newport Pagnell District Centre</t>
  </si>
  <si>
    <t>Olney District Centre</t>
  </si>
  <si>
    <t>Stony Stratford District Centre</t>
  </si>
  <si>
    <t>Woburn Sands District Centre</t>
  </si>
  <si>
    <t>Bletchley Town Centre</t>
  </si>
  <si>
    <t>Kingston Town Centre</t>
  </si>
  <si>
    <t>Westcroft Town Centre</t>
  </si>
  <si>
    <t>(Don't visit any of these centres)</t>
  </si>
  <si>
    <t>Q28</t>
  </si>
  <si>
    <t>How do you usually travel to (CENTRE MENTIONED IN Q27)?</t>
  </si>
  <si>
    <t>Not asked to those who don’t visit any of the centres mentioned at Q27</t>
  </si>
  <si>
    <t>Q29</t>
  </si>
  <si>
    <t>What do you like about (CENTRE MENTIONED IN Q27)? [MR]</t>
  </si>
  <si>
    <t>Loyalty scheme / vouchers</t>
  </si>
  <si>
    <t>Close to family and friends</t>
  </si>
  <si>
    <t>Staff discount / work there</t>
  </si>
  <si>
    <t>Good range of specialist shops</t>
  </si>
  <si>
    <t>Like to support local businesses</t>
  </si>
  <si>
    <t>Good for health services (e.g. doctors, dentist, opticians)</t>
  </si>
  <si>
    <t>Good for a change / day out</t>
  </si>
  <si>
    <t>Has a garden centre</t>
  </si>
  <si>
    <t>Good seating areas</t>
  </si>
  <si>
    <t>Near church</t>
  </si>
  <si>
    <t>Good business facilities / meeting rooms</t>
  </si>
  <si>
    <t>Easy to get to by bike</t>
  </si>
  <si>
    <t>Q30</t>
  </si>
  <si>
    <t>What do you dislike about (CENTRE MENTIONED IN Q27)? [MR]</t>
  </si>
  <si>
    <t>Too many hairdressers / beauty salons</t>
  </si>
  <si>
    <t>Poor road access / remove one way system</t>
  </si>
  <si>
    <t>Too small</t>
  </si>
  <si>
    <t>Better maintained roads / pavements / remove potholes</t>
  </si>
  <si>
    <t>Too many ethnic shops</t>
  </si>
  <si>
    <t>More refuse bins</t>
  </si>
  <si>
    <t>To many cafes / restaurants</t>
  </si>
  <si>
    <t>Cycle paths</t>
  </si>
  <si>
    <t>Too many estate agents</t>
  </si>
  <si>
    <t>No post office</t>
  </si>
  <si>
    <t>Dislike undercover parking</t>
  </si>
  <si>
    <t>Poor security / feels unsafe</t>
  </si>
  <si>
    <t>Too many financial services</t>
  </si>
  <si>
    <t>High business rates</t>
  </si>
  <si>
    <t>Homelessness</t>
  </si>
  <si>
    <t>No pedestrian crossings</t>
  </si>
  <si>
    <t>Too much redevelopment / construction</t>
  </si>
  <si>
    <t>Traffic pollution</t>
  </si>
  <si>
    <t>Q31</t>
  </si>
  <si>
    <t>Are there any measures that would encourage you to visit (CENTRE MENTIONED IN Q27), more often? [MR]</t>
  </si>
  <si>
    <t>More / improved disabled parking</t>
  </si>
  <si>
    <t>More financial services / banks</t>
  </si>
  <si>
    <t>Less traffic congestion / better road access</t>
  </si>
  <si>
    <t>More pedestrianisation</t>
  </si>
  <si>
    <t>Wider parking spaces</t>
  </si>
  <si>
    <t>Better market</t>
  </si>
  <si>
    <t>More health services (e.g. doctors, dentist, opticians, chemist)</t>
  </si>
  <si>
    <t>Better taxi service</t>
  </si>
  <si>
    <t>Better disabled access</t>
  </si>
  <si>
    <t>Less cafes</t>
  </si>
  <si>
    <t>More / safer pedestrian crossings</t>
  </si>
  <si>
    <t>Cleaner streets</t>
  </si>
  <si>
    <t>More trolley facilities</t>
  </si>
  <si>
    <t>More traffic enforcement officers / parking restrictions</t>
  </si>
  <si>
    <t>More cycle lanes</t>
  </si>
  <si>
    <t>Less takeaways</t>
  </si>
  <si>
    <t>More seating areas</t>
  </si>
  <si>
    <t>Q32</t>
  </si>
  <si>
    <t>Do you ever visit Outdoor or Farmers Markets?</t>
  </si>
  <si>
    <t>Q33</t>
  </si>
  <si>
    <t>Which Outdoor or Farmers Markets do you visit? [MR]</t>
  </si>
  <si>
    <t>Asked to those who visit outdoor or farmers markets at Q32</t>
  </si>
  <si>
    <t>Wolverton Farmers Market</t>
  </si>
  <si>
    <t>Stony Stratford Farmers Market</t>
  </si>
  <si>
    <t>Milton Keynes Outdoor Market</t>
  </si>
  <si>
    <t>Bletchley Market</t>
  </si>
  <si>
    <t>Newport Pagnell Farmers Market</t>
  </si>
  <si>
    <t>Olney Farmers Market</t>
  </si>
  <si>
    <t>Ampthill Market</t>
  </si>
  <si>
    <t>Aylesbury Market</t>
  </si>
  <si>
    <t>Bedford Charter Market</t>
  </si>
  <si>
    <t>Bicester Market</t>
  </si>
  <si>
    <t>Biggleswade Market</t>
  </si>
  <si>
    <t>Brackley Charter Market</t>
  </si>
  <si>
    <t>Buckingham Street Market</t>
  </si>
  <si>
    <t>Cooper's Farmers Markets, Amersham Old Town</t>
  </si>
  <si>
    <t>Daventry Town Market</t>
  </si>
  <si>
    <t>Deddington Farmers' Market</t>
  </si>
  <si>
    <t>Eastbourne Market</t>
  </si>
  <si>
    <t>Flitwick Market</t>
  </si>
  <si>
    <t>Harpenden Farmers' Market</t>
  </si>
  <si>
    <t>Heyford Park Farmer's &amp; Open Market, Bicester</t>
  </si>
  <si>
    <t>Higham Ferrers Farmers Market</t>
  </si>
  <si>
    <t>Hunters Farm Shop</t>
  </si>
  <si>
    <t>Leighton Buzzard Market</t>
  </si>
  <si>
    <t>Melton Mowbray Market</t>
  </si>
  <si>
    <t>Millets Farm Centre</t>
  </si>
  <si>
    <t>Mursley Farm Shop</t>
  </si>
  <si>
    <t>Olney Market</t>
  </si>
  <si>
    <t>Sheringham Market</t>
  </si>
  <si>
    <t>St Albans Market</t>
  </si>
  <si>
    <t>Thame Market</t>
  </si>
  <si>
    <t>Towcester Farmers' Market</t>
  </si>
  <si>
    <t>Tring Farmers Market</t>
  </si>
  <si>
    <t>Wellingborough Market</t>
  </si>
  <si>
    <t>Wendover Market</t>
  </si>
  <si>
    <t>Windsor Farmers' Market</t>
  </si>
  <si>
    <t>Wing Village Market</t>
  </si>
  <si>
    <t>Winslow market</t>
  </si>
  <si>
    <t>Woburn Food Market</t>
  </si>
  <si>
    <t>Woburn Sands Community Market</t>
  </si>
  <si>
    <t>Woodstock Farmers Market</t>
  </si>
  <si>
    <t>Q34</t>
  </si>
  <si>
    <t>What do you like the most about visiting Outdoor or Farmers Markets? [MR]</t>
  </si>
  <si>
    <t>Choice / range / quality of produce</t>
  </si>
  <si>
    <t>Local produce</t>
  </si>
  <si>
    <t>Supporting local traders</t>
  </si>
  <si>
    <t>Friendly atmosphere</t>
  </si>
  <si>
    <t>Good prices</t>
  </si>
  <si>
    <t>Day out / change of scenery</t>
  </si>
  <si>
    <t>Browsing</t>
  </si>
  <si>
    <t>Close to home / work</t>
  </si>
  <si>
    <t>Less packaging / plastic</t>
  </si>
  <si>
    <t>Convenient / Free car parking</t>
  </si>
  <si>
    <t>Easily accessible by public transport</t>
  </si>
  <si>
    <t>Traditional</t>
  </si>
  <si>
    <t>Outdoors</t>
  </si>
  <si>
    <t>Fast food stall</t>
  </si>
  <si>
    <t>Familiar</t>
  </si>
  <si>
    <t>Non-food goods</t>
  </si>
  <si>
    <t>We now have a few questions about a range of different social and leisure activities.</t>
  </si>
  <si>
    <t>Q35</t>
  </si>
  <si>
    <t>Which of these leisure activities do you participate in? [MR]</t>
  </si>
  <si>
    <t>Indoor sports or health and fitness activity</t>
  </si>
  <si>
    <t>Cinema</t>
  </si>
  <si>
    <t>Restaurant</t>
  </si>
  <si>
    <t>Pub / bars / nightclubs</t>
  </si>
  <si>
    <t>Ten pin bowling</t>
  </si>
  <si>
    <t>Casino</t>
  </si>
  <si>
    <t>Theatres / concert halls / museums / art galleries and other cultural facilities</t>
  </si>
  <si>
    <t>(None mentioned)</t>
  </si>
  <si>
    <t>Q36</t>
  </si>
  <si>
    <t>Which centre / facility did you last visit for indoor sports or health and fitness activity?</t>
  </si>
  <si>
    <t>Asked to those who visit a health and fitness facility at Q35 AND Excl. Nulls &amp; SFT</t>
  </si>
  <si>
    <t>Bletchley Leisure Centre, Princes Way, Fenny Stratford, Bletchley, MK2 2HQ</t>
  </si>
  <si>
    <t>Courtside Sports and Fitness Facility, Milton Keynes College, Sherwood Drive, Bletchley, MK3 6DR</t>
  </si>
  <si>
    <t>Fitness First, Stadium MK, Stadium Way West, Bletchley, MK1 1ST</t>
  </si>
  <si>
    <t>Leon Leisure Centre, Fern Grove, Bletchley, Milton Keynes, MK2 3HQ</t>
  </si>
  <si>
    <t>Milton Keynes Fit Body Boot Camp, First Avenue, Bletchley, MK1 1DX</t>
  </si>
  <si>
    <t>Pure Gym, Beacon Retail Park, Watling Street, Bletchley, MK1 1BN</t>
  </si>
  <si>
    <t>Anytime Fitness, Benbow Court, Shenley Church End, Milton Keynes, MK5 6JG</t>
  </si>
  <si>
    <t>Brook End Sports Centre, Shenley Brook End School, Walbank Grove, Shenley Brook End, Milton Keynes, MK5 7ZT</t>
  </si>
  <si>
    <t>Milton Keynes Community Cardiac Group, Whaddon Way, Bletchley, MK3 7JR</t>
  </si>
  <si>
    <t>Shenley Leisure Centre, Burchard Crescent, Shenley Church End, Milton Keynes, MK5 6HF</t>
  </si>
  <si>
    <t>Tattenhoe Sports Pavilion, Holbourne Crescent, Tattenhoe, MK4 3EQ</t>
  </si>
  <si>
    <t>Westcroft District centre</t>
  </si>
  <si>
    <t>Windmill Hill Golf Centre, Tattenhoe Lane, Bletchley, Milton Keynes, MK3 7RB</t>
  </si>
  <si>
    <t>Bannatynes Health Club, Midsummer Boulevard, Milton Keynes, MK9 2EA</t>
  </si>
  <si>
    <t>JD Gyms, Snowdon Drive, Milton Keynes, MK6 1AP</t>
  </si>
  <si>
    <t>Kiss Gym, Roebuck Way, Knowlhill, MK5 8HL</t>
  </si>
  <si>
    <t>Nuffield Health Fitness and Wellbeing Gym, Xscape, Marlborough Gate, Milton Keynes, MK9 3XS</t>
  </si>
  <si>
    <t>Pure Gym, Winterhill House, Snowdon Drive, Winterhill, MK6 1BP</t>
  </si>
  <si>
    <t>Spirit Health &amp; Fitness, Holiday Inn, Saxon Gate West, Milton Keynes, MK9 2HQ</t>
  </si>
  <si>
    <t>Sport Central, Elder Gate, Milton Keynes, MK9 1EN</t>
  </si>
  <si>
    <t>The Gym Group, Phoenix House, Elder Gate, Milton Keynes, MK9 1BE</t>
  </si>
  <si>
    <t>Woughton Leisure Centre, Rainbow Drive, Leadenhall, Milton Keynes, MK6 5EJ</t>
  </si>
  <si>
    <t>Big Rock Climbing Centre, Newmarket Court, Mandelville Drive, Kingston, MK10 0AG</t>
  </si>
  <si>
    <t>Brooklands Community Sports Pavilion, Brooklands, Countess Way, Broughton, Milton Keynes, MK10 7HN</t>
  </si>
  <si>
    <t>Broughton Community Sports Pavilion, Tanfield Lane, Broughton, Milton Keynes, MK10 9NJ</t>
  </si>
  <si>
    <t>Delta Hotels, Kents Hill Park, Timbold Dr, Kents Hill, Milton Keynes, MK7 6HL</t>
  </si>
  <si>
    <t>Kents Hill Local Centre, Milton Keynes, MK7 6DR</t>
  </si>
  <si>
    <t>Kingston District centre</t>
  </si>
  <si>
    <t>Kingston Gymnastics Centre and Fitness Studio, Winchester Circle, Kingston, Milton Keynes, MK10 0BA</t>
  </si>
  <si>
    <t>Milton Keynes Cricket Club, Worrelle Avenue, Milton Keynes, MK10 9AD</t>
  </si>
  <si>
    <t>Nuffield Health, Timbold Drive, Kents Hill, Milton Keynes, MK7 6BZ</t>
  </si>
  <si>
    <t>Pure Gym, Kingston Centre, Winchester Circle, Milton Keynes, MK10 0BA</t>
  </si>
  <si>
    <t>Woughton on the Green Pavilion, The Pavilion, Newport Road, Woughton on the Green, Milton Keynes, MK6 3EA</t>
  </si>
  <si>
    <t>David Lloyd, Livingstone Drive, Newlands, Milton Keynes, MK15 0DL</t>
  </si>
  <si>
    <t>Milton Keynes Leisure Centre, Brickhill Street, Willen Lake, Milton Keynes, MK15 0DS</t>
  </si>
  <si>
    <t>Stantonbury Leisure Centre, Stantonbury, Milton Keynes, MK14 6BN</t>
  </si>
  <si>
    <t>Abbey Hill Golf Centre, Monks Way, Two Mile Ash, Milton Keynes, MK8 8AA</t>
  </si>
  <si>
    <t>Fusion Health Club, National Badminton Centre, Bradwell Road, Loughton Lodge, Great Holm, MK8 9LA</t>
  </si>
  <si>
    <t>National Badminton Centre, Bradwell Road, Loughton Lodge, Milton Keynes, MK8 9LA</t>
  </si>
  <si>
    <t>Atlas Fitness, Glyn Square, Wolverton, MK12 5JQ</t>
  </si>
  <si>
    <t>Energie Fitness, Pitfield, Kiln Farm, Milton Keynes, MK11 3LW</t>
  </si>
  <si>
    <t>The Ridgeway Centre, Featherstone Road, Wolverton Mill, Wolverton, MK12 5TH</t>
  </si>
  <si>
    <t>Wolverton Swimming and Fitness Centre, Addington Avenue, Wolverton, MK12 5GH</t>
  </si>
  <si>
    <t>Brackley Leisure Centre, Springfield Way, Brackley, NN13 6JJ</t>
  </si>
  <si>
    <t>Pure Gym, Osier Way, Buckingham, MK18 1TB</t>
  </si>
  <si>
    <t>Syresham Village Hall, Syresham, Brackley, NN13 5HE</t>
  </si>
  <si>
    <t>Towcester Centre For Leisure, Springfields, Towcester, NN12 6UW</t>
  </si>
  <si>
    <t>Middleton Pool and Fitness Centre, Tickford Street, Newport Pagnell, MK16 9BG</t>
  </si>
  <si>
    <t>Warrington Town Centre</t>
  </si>
  <si>
    <t>Stewartby Village Centre, MK43 9LU</t>
  </si>
  <si>
    <t>Eaton Bray Village Hall, Church Lane, Eaton Bray, LU6 2DJ</t>
  </si>
  <si>
    <t>Liscombe Health Club, Soulbury, Leighton Buzzard, LU7 0JL</t>
  </si>
  <si>
    <t>Tiddenfoot Leisure Centre, Mentmore Road, Leighton Buzzard, LU7 2AF</t>
  </si>
  <si>
    <t>Westoning Village Hall, Church Road, Westoning, MK45 5JL</t>
  </si>
  <si>
    <t>Aqua Vale Swimming and Fitness Centre, Park Street, Aylesbury, HP20 1DX</t>
  </si>
  <si>
    <t>Church Of The Holy Spirit, Camborne Avenue, Aylesbury, HP21 7UE</t>
  </si>
  <si>
    <t>Halton Village Centre, HP22 5PD</t>
  </si>
  <si>
    <t>Reflexions Health &amp; Leisure, Watermead, Aylesbury, HP19 0FY</t>
  </si>
  <si>
    <t>Stoke Mandeville Stadium, Guttmann Road, Aylesbury, HP21 9PP</t>
  </si>
  <si>
    <t>The Gym Group, Friars Square Shopping Centre, Great Western Street, Aylesbury, HP20 2PL</t>
  </si>
  <si>
    <t>Wingrave Village Centre, HP22 4PD</t>
  </si>
  <si>
    <t>Bicester Hotel Golf and Spa, Chesterton, Bicester, OX26 1TE</t>
  </si>
  <si>
    <t>Steeple Claydon Village Centre, MK18 2NX</t>
  </si>
  <si>
    <t>Tingewick Village Hall, Main Street, Tingewick, MK18 4NN</t>
  </si>
  <si>
    <t>Bedford Borough Bowling Club, Goldington Road, Bedford, MK40 3NF</t>
  </si>
  <si>
    <t>Cainhoe Wood Golf Club, Ampthill Road, Beadlow, SG17 5PH</t>
  </si>
  <si>
    <t>David Lloyd, Business Park North, Oxford Business Park, Garsington Road, Oxford, OX4 2JY</t>
  </si>
  <si>
    <t>Fairfield Park Village Centre, SG5 4GG</t>
  </si>
  <si>
    <t>Rileys, Magdalen Street, Norwich, NR3 1AA</t>
  </si>
  <si>
    <t>Sywell Range, Sywell, Northampton, NN6 0BE</t>
  </si>
  <si>
    <t>The County Ground, Abington Avenue, Northampton, NN1 4PR</t>
  </si>
  <si>
    <t>The Salvation Army, Horne Lane, Bedford, MK40 1QS</t>
  </si>
  <si>
    <t>Towers Health &amp; Racquets Club, Clapham Road, Bedford, MK41 6EL</t>
  </si>
  <si>
    <t>Q37</t>
  </si>
  <si>
    <t>Which centre / facility did you last visit for the cinema?</t>
  </si>
  <si>
    <t>Asked to those who visit a cinema at Q35 AND Excl. Nulls &amp; SFT</t>
  </si>
  <si>
    <t>Odeon, MK1 Shopping &amp; Leisure Park, Stadium Way West, Bletchley, Milton Keynes, MK1 1ST</t>
  </si>
  <si>
    <t>Cineworld, Xscape, Marlborough Gate, Milton Keynes, MK9 3XS</t>
  </si>
  <si>
    <t>Milton Keynes Gallery, Midsummer Boulevard, Milton Keynes, MK9 3QA</t>
  </si>
  <si>
    <t>The Open Film Society, Open University, Walton Hall, Milton Keynes, MK7 6AA</t>
  </si>
  <si>
    <t>The Film Place, Hunter Street, Buckingham, MK18 1EG</t>
  </si>
  <si>
    <t>Leighton Buzzard Library Theatre &amp; Cinema, Lake Street, Leighton Buzzard, LU7 1RX</t>
  </si>
  <si>
    <t>Odeon, Exchange Street, Aylesbury, HP20 1UR</t>
  </si>
  <si>
    <t>Rogue Leisure, Gatehouse Way, Aylesbury, HP19 8DB</t>
  </si>
  <si>
    <t>Vue Cinema, Pioneer Square, Bure Place, Bicester, OX26 6FA</t>
  </si>
  <si>
    <t>Broadway Cinema &amp; Theatre, Eastcheap, Letchworth Garden City, SG6 3DD</t>
  </si>
  <si>
    <t>Cineworld, Aspects Leisure Park, Newnham Avenue, Bedford, MK41 9LN</t>
  </si>
  <si>
    <t>Cineworld, Charter Place, Watford, WD17 2DJ</t>
  </si>
  <si>
    <t>Cineworld, Jarman Park, Hemel Hempstead, HP2 4JW</t>
  </si>
  <si>
    <t>Cineworld, Northampton Road, West Terrace, Rushden, NN10 6FA</t>
  </si>
  <si>
    <t>Cineworld, Sixfields Leisure, Weedon Road, Northampton, NN5 5QJ</t>
  </si>
  <si>
    <t>Cineworld, Stevenage Leisure Park, Kings Way, Stevenage, SG1 2UA</t>
  </si>
  <si>
    <t>Cineworld, The Galaxy Centre, Bridge Street, Luton, LU1 2NB</t>
  </si>
  <si>
    <t>Everyman, Wharfside Street, Birmingham, B1 1RF</t>
  </si>
  <si>
    <t>Northampton Filmhouse, Derngate, Northampton, NN1 1TU</t>
  </si>
  <si>
    <t>Odeon, Garrick Lane, The Old Market, Hereford, HR4 9HR</t>
  </si>
  <si>
    <t>Odeon, The Galleria, Comet Way, Hatfield, AL10 9TF</t>
  </si>
  <si>
    <t>Showcase, Boongate, Mallory Road, Peterborough, PE1 5AU</t>
  </si>
  <si>
    <t>The Light Banbury, Spiceball Park Road, Banbury, OX16 2PA</t>
  </si>
  <si>
    <t>The Odyssey Cinema, London Road, St Albans, AL1 1PQ</t>
  </si>
  <si>
    <t>The Rex Cinema, High Street, Berkhamsted, HP4 2FG</t>
  </si>
  <si>
    <t>Vue Cinema, Aspects Leisure Park, Avon Ring Road, Longwell Green, Bristol, BS15 9LA</t>
  </si>
  <si>
    <t>Vue Cinema, Riverside Close, Bedford, MK40 1AS</t>
  </si>
  <si>
    <t>Vue Cinema, Sol Central, Doddridge Street, Northampton, NN1 2RN</t>
  </si>
  <si>
    <t>Q38</t>
  </si>
  <si>
    <t>Which centre / facility did you last visit to go to a café or restaurant?</t>
  </si>
  <si>
    <t>Asked to those who visit cafes and restaurants at Q35 AND Excl. Nulls &amp; SFT</t>
  </si>
  <si>
    <t>Beacon Retail Park, Watling Street, Bletchley, Milton Keynes (TK Maxx, Argos, Boots, Greggs, Home Bargains, Pets at Home, Sports Direct)</t>
  </si>
  <si>
    <t>MK1 Shopping Park, Stadium Way West, Bletchley, Milton Keynes (M&amp;S, Primark, River Island, H&amp;M)</t>
  </si>
  <si>
    <t>Old Swan, Shenley Road, Bletchley, Milton Keynes, MK3 6EZ</t>
  </si>
  <si>
    <t>Pasha Turkish Grill Restaurant, Buckingham Road, Bletchley, Milton Keynes, MK3 5HL</t>
  </si>
  <si>
    <t>The Inn on the Lake, Mount Farm Lake, Bond Avenue, Bletchley, Milton Keynes, MK1 1PA</t>
  </si>
  <si>
    <t>The Royal British Legion, Melrose Avenue, Bletchley, Milton Keynes, MK3 6PU</t>
  </si>
  <si>
    <t>The Three Trees, Buckingham Road, Bletchley, MK3 5JB</t>
  </si>
  <si>
    <t>Tuk Tuk Thai, Aylesbury Street, Fenny Stratford, Bletchley, MK2 2BH</t>
  </si>
  <si>
    <t>Furzton Lake, Shirwell Crescent, Furzton, MK4 1GA</t>
  </si>
  <si>
    <t>Prince George, Portishead Drive, Tattenhoe, Milton Keynes, MK4 3FA</t>
  </si>
  <si>
    <t>Sul Lago, Watling Street, Furzton, Milton Keynes, MK4 1FB</t>
  </si>
  <si>
    <t>Westcroft Retail Park, Westcroft, Milton Keynes (Poundland, Boots, B&amp;M)</t>
  </si>
  <si>
    <t>Eaglestone Local Centre, Milton Keynes, MK6 5BZ</t>
  </si>
  <si>
    <t>Grafton Retail Park, Oldbrook, Milton Keynes (Hammonds Furniture, Majestic Wine)</t>
  </si>
  <si>
    <t>Rushmere Retail Park, Watling Street, Bletchley  (Wickes &amp; Halfords)</t>
  </si>
  <si>
    <t>The Place Retail Park, Elder Gate, Portway, Milton Keynes (Currys, Carphone Warehouse, Cotswold Outdoor, Up and Running Sports)</t>
  </si>
  <si>
    <t>Xscape, Marlborough Gate, Milton Keynes</t>
  </si>
  <si>
    <t>Costa Coffee, Brooklands Road, Brooklands, Milton Keynes, MK10 7NF</t>
  </si>
  <si>
    <t>Routeco Retail Park, Winterhill, Milton Keynes (Carpetright, DFS, Furniture Village, Oak Furnitureland, B&amp;M, Dreams, Dunelm, Halfords, Homebase, The R</t>
  </si>
  <si>
    <t>Swan Inn, Broughton Road, Milton Keynes, MK10 9AH</t>
  </si>
  <si>
    <t>The Caldecotte Arms, Bletcham Way, Caldecotte, Milton Keynes, MK7 8HP</t>
  </si>
  <si>
    <t>The Kingston Centre, Winchester Circle, Milton Keynes (Homesense, Boots, Home Bargains)</t>
  </si>
  <si>
    <t>The Peartree Bridge Inn, Waterside, Peartree Bridge, Milton Keynes, MK6 3PE</t>
  </si>
  <si>
    <t>Black Horse, Wolverton Road, Great Linford, MK14 5AJ</t>
  </si>
  <si>
    <t>Campbell Wharf Marina, Frobisher Gate, Newlands, Milton Keynes, MK15 0DW</t>
  </si>
  <si>
    <t>Eager Poet, Tower Drive, Neath Hill, Milton Keynes, MK14 6JY</t>
  </si>
  <si>
    <t>Harvester, Eastlake Park, Milton Keynes, MK15 0SB</t>
  </si>
  <si>
    <t>The Lakeside, Willen Lakeside Park, Brickhill Street, Milton Keynes, MK15 9HQ</t>
  </si>
  <si>
    <t>The Ship Ashore, Granville Square, Willen, Milton Keynes, MK15 9JL</t>
  </si>
  <si>
    <t>Warbler on the Wharf, Frobisher Gate, Newlands, Milton Keynes, MK15 0DW</t>
  </si>
  <si>
    <t>Willen Dragon, Brickhill Street, Milton Keynes, MK15 0DS</t>
  </si>
  <si>
    <t>Willen Lake, Milton Keynes, MK15 9LJ</t>
  </si>
  <si>
    <t>Bradwell Common Village Centre, MK13 8BT</t>
  </si>
  <si>
    <t>Central Retail Park, Rooksley, Milton Keynes (B&amp;Q, Halfords, Hobbycraft, Next Home, Pets at home, Poundland, Smyths Toy Superstore)</t>
  </si>
  <si>
    <t>Great Holm Village Centre, MK8 9AY</t>
  </si>
  <si>
    <t>Kam Tong Garden, Attingham Hill, Great Holm, Milton Keynes, MK8 9BY</t>
  </si>
  <si>
    <t>Mii &amp; U Oriental, Alston Drive, Milton Keynes, MK13 9HG</t>
  </si>
  <si>
    <t>Wolverton House, Stratford Road, Wolverton, Milton Keynes, MK12 5NZ</t>
  </si>
  <si>
    <t>Akeley Village Centre, MK18 5HP</t>
  </si>
  <si>
    <t>Ashton Village Centre, NN7 2JN</t>
  </si>
  <si>
    <t>Bartholomew Arms, High Street, Blakesley, Towcester, NN12 8RE</t>
  </si>
  <si>
    <t>Beachampton Village Centre, MK19 6DX</t>
  </si>
  <si>
    <t>Beefeater, Needlepin Way, Buckingham, MK18 1SH</t>
  </si>
  <si>
    <t>Chequered Flag, Lark Rise, Brackley, NN13 6JR</t>
  </si>
  <si>
    <t>Deanshanger Village Centre, MK19 6HT</t>
  </si>
  <si>
    <t>Evenley Village Centre, NN13 5SQ</t>
  </si>
  <si>
    <t>Grafton Regis Village Centre, NN12 7SR</t>
  </si>
  <si>
    <t>Hackleton Village Centre, NN7 2AD</t>
  </si>
  <si>
    <t>Navigation, Stoke Bruerne, Towcester, NN12 7SY</t>
  </si>
  <si>
    <t>Roade Village Centre, NN7 2NW</t>
  </si>
  <si>
    <t>Shalstone Village Centre, MK18 5LX</t>
  </si>
  <si>
    <t>The Fox, Baker Street, Farthinghoe, NN13 5PH</t>
  </si>
  <si>
    <t>The Kings Head, Abbey Road, Syresham, NN13 5HW</t>
  </si>
  <si>
    <t>Turweston Village Centre, NN13 5JU</t>
  </si>
  <si>
    <t>Yardley Gobion Village Centre, NN12 7UF</t>
  </si>
  <si>
    <t>Cosgrove Village Centre, MK19 7JQ</t>
  </si>
  <si>
    <t>The Barley Mow, The Stocks, Cosgrove, Milton Keynes, MK19 7JD</t>
  </si>
  <si>
    <t>Weston Underwood Village Centre, MK46 5JP</t>
  </si>
  <si>
    <t>Bromham Village Centre, MK43 8JP</t>
  </si>
  <si>
    <t>Haynes Village Centre, MK45 3QB</t>
  </si>
  <si>
    <t>Maulden Village Centre, MK45 2DH</t>
  </si>
  <si>
    <t>Aspley Guise Village Centre, MK17 8DF</t>
  </si>
  <si>
    <t>Cheddington Village Centre, LU7 0SD</t>
  </si>
  <si>
    <t>Eversholt Village Centre, MK17 9EZ</t>
  </si>
  <si>
    <t>Flying Fox, Sheep Lane, Woburn, Milton Keynes, MK17 9HD</t>
  </si>
  <si>
    <t>Harlington Village Centre, LU5 6NF</t>
  </si>
  <si>
    <t>Leighton Buzzard Golf Club, Plantation Road, Leighton Buzzard, LU7 3JF</t>
  </si>
  <si>
    <t>Northall Village Centre, LU6 2HG</t>
  </si>
  <si>
    <t>Pulloxhill Village Centre, MK45 5HB</t>
  </si>
  <si>
    <t>Queens Head, High Street, Wing, Leighton Buzzard, LU7 0NS</t>
  </si>
  <si>
    <t>Salford Village Centre, MK17 8BB</t>
  </si>
  <si>
    <t>Stanbridge Village Centre, LU7 9JF</t>
  </si>
  <si>
    <t>Steppingley Village Centre, MK45 5AU</t>
  </si>
  <si>
    <t>Stewkley Village Centre, LU7 0EW</t>
  </si>
  <si>
    <t>Stoke Hammond Village Centre, MK17 9BZ</t>
  </si>
  <si>
    <t>The Compasses, High Street, Greenfield, Bedford, MK45 5DD</t>
  </si>
  <si>
    <t>Toddington Village Centre, LU5 6BP</t>
  </si>
  <si>
    <t>Westoning Village Centre, MK45 5JL</t>
  </si>
  <si>
    <t>Bay 19, Hulcott Lane, Bierton, Aylesbury, HP22 5GA</t>
  </si>
  <si>
    <t>Broadfields Retail Park, Aylesbury Vale (TK Maxx, Smyths, Next, The Range)</t>
  </si>
  <si>
    <t>Buckinghamshire Yeoman, Camborne Avenue, Bedgrove, HP21 7UD</t>
  </si>
  <si>
    <t>Charter Table, Rimmington Way, Aylesbury, HP19 8AW</t>
  </si>
  <si>
    <t>Crows Nest, Tring Hill, Tring, HP23 4LD</t>
  </si>
  <si>
    <t>Swanbourne Village Centre, MK17 0FF</t>
  </si>
  <si>
    <t>The Crown, Winslow Road, Granborough, Buckingham, MK18 3NJ</t>
  </si>
  <si>
    <t>The Shoulder of Mutton, Church Street, Little Horwood, Milton Keynes, MK17 0PF</t>
  </si>
  <si>
    <t>The Watermead Inn, Watermead, Lakeside, Aylesbury, HP19 0FX</t>
  </si>
  <si>
    <t>Vale Retail Park, Vale Park Drive, Aylesbury Vale (Pets at Home, Bensons for Beds)</t>
  </si>
  <si>
    <t>Weedon Village Centre, HP22 4NL</t>
  </si>
  <si>
    <t>Weston Turville Village Centre, HP22 5RH</t>
  </si>
  <si>
    <t>Wingrave Village Centre, HP22 4PE</t>
  </si>
  <si>
    <t>Woolpack, Risborough Road, Stoke Mandeville, Aylesbury, HP22 5UP</t>
  </si>
  <si>
    <t>Adstock Town Centre, MK18 2JN</t>
  </si>
  <si>
    <t>Bicester Hotel Golf &amp; Spa, Chesterton, Bicester, OX26 1TE</t>
  </si>
  <si>
    <t>Bicester Village Outlet Centre, Bicester</t>
  </si>
  <si>
    <t>Bucknell Village Centre, OX27 7LX</t>
  </si>
  <si>
    <t>Bure Farm, Bure Park, Bicester, OX26 3HA</t>
  </si>
  <si>
    <t>Chesterton Village Centre, OX26 1UU</t>
  </si>
  <si>
    <t>Launton Road Retail Park, Bicester (Halfords, Pets at Home, Homebase)</t>
  </si>
  <si>
    <t>Launton Village Centre, OX26 5DQ</t>
  </si>
  <si>
    <t>Lower Arncott Village Centre, OX25 1NY</t>
  </si>
  <si>
    <t>Padbury Village Centre, MK18 2AY</t>
  </si>
  <si>
    <t>Plough, North Street, Bicester, OX26 6NB</t>
  </si>
  <si>
    <t>Stratton Audley Village Centre, OX27 9AQ</t>
  </si>
  <si>
    <t>Thornborough Village Centre, MK18 2DF</t>
  </si>
  <si>
    <t>Twyford Village Centre, MK18 4EE</t>
  </si>
  <si>
    <t>Wendlebury Village Centre, OX25 2PW</t>
  </si>
  <si>
    <t>White Horse, Churchill Road, Bicester, OX26 4UA</t>
  </si>
  <si>
    <t>Amersham Old Town Centre, HP7 0HP</t>
  </si>
  <si>
    <t>Apsley Village Centre, HP3 9SQ</t>
  </si>
  <si>
    <t>Aspects Leisure Park, Newnham Avenue, Bedford</t>
  </si>
  <si>
    <t>Banbury Cross Retail Park, Banbury (Hobbycraft, Home Bargains, Pets at Home)</t>
  </si>
  <si>
    <t>Barns Hotel, Cardington Road, Bedford, MK44 3SA</t>
  </si>
  <si>
    <t>Basingstoke Town Centre, RG21 7QU</t>
  </si>
  <si>
    <t>Bath City Centre, BA1 1LZ</t>
  </si>
  <si>
    <t>Belfast City Centre, BT1 4QG</t>
  </si>
  <si>
    <t>Belgrave Retail Park / Northfield Avenue, Kettering (DFS, Wickes, Currys, Halfords)</t>
  </si>
  <si>
    <t>Biggleswade Retail Park (also known as A1 Trading Park), Biggleswade (Homebase, Matalan, JD Sports Superdrug)</t>
  </si>
  <si>
    <t>Bishops Cleeve Village Centre, GL52 8RL</t>
  </si>
  <si>
    <t>Bracknell Village Centre, RG12 1AP</t>
  </si>
  <si>
    <t>Bristol City Centre, BS1 1JQ</t>
  </si>
  <si>
    <t>Bury St Edmunds Town Centre, IP33 3FD</t>
  </si>
  <si>
    <t>Cainhoe Wood Golf Club, Ampthill Road, Beadlow, Shefford, SG17 5PH</t>
  </si>
  <si>
    <t>Cardington Village Centre, MK44 3SU</t>
  </si>
  <si>
    <t>Castlefields Retail Park, Wellingborough (Dunelm, Pets at Home, B&amp;Q)</t>
  </si>
  <si>
    <t>Cattle Market Road / Victoria Promenade, Northampton</t>
  </si>
  <si>
    <t>Charlton Village Centre, OX17 3DG</t>
  </si>
  <si>
    <t>Clophill Village Centre, MK45 4AD</t>
  </si>
  <si>
    <t>Culworth Village Centre, OX17 2AZ</t>
  </si>
  <si>
    <t>Five Bells, High Street, Henlow, SG16 6AE</t>
  </si>
  <si>
    <t>Gatwick Airport, Horley, Gatwick, RH6 0NP</t>
  </si>
  <si>
    <t>Grange Park, Loake Close, Northampton, NN4 5EZ</t>
  </si>
  <si>
    <t>Great Doddington Village Centre, NN29 7TJ</t>
  </si>
  <si>
    <t>Great Missenden Town Centre, HP16 0AL</t>
  </si>
  <si>
    <t>Haddenham Village Centre, HP17 8EE</t>
  </si>
  <si>
    <t>Hatters Way Retail Park / Chaul End Lane, Luton (DFS, Currys, Smyths)</t>
  </si>
  <si>
    <t>Henley on Thames Town Centre, RG9 1AA</t>
  </si>
  <si>
    <t>Interchange Retail Park, Bedford (Home Bargains, TK Maxx, Wilko, Matalan)</t>
  </si>
  <si>
    <t>Ireland Village Centre, SG17 5QL</t>
  </si>
  <si>
    <t>Islington District Centre, London, N1 1QN</t>
  </si>
  <si>
    <t>Kettering Retail Park, Kettering (Argos, B&amp;M, Next)</t>
  </si>
  <si>
    <t>Kibworth Beauchamp Village Centre, LE8 0LR</t>
  </si>
  <si>
    <t>Kings Sutton Village Centre, OX17 3RD</t>
  </si>
  <si>
    <t>Lakeside, The Lakes, Northampton, NN4 7YD</t>
  </si>
  <si>
    <t>Leamington Spa Town Centre, CV32 4NG</t>
  </si>
  <si>
    <t>Lincoln City Centre, LN1 1TR</t>
  </si>
  <si>
    <t>Luton Retail Park, Gipsy Lane, Luton (Wickes, Next, B&amp;M, Hobbycraft)</t>
  </si>
  <si>
    <t>Mablethorpe Town Centre, LN12 1AF</t>
  </si>
  <si>
    <t>Madford Retail Park, Dunstable Road, Luton (The Range)</t>
  </si>
  <si>
    <t>Marks and Spencer, Harbour Parade, Southampton, SO15 1QB</t>
  </si>
  <si>
    <t>Marlow Town Centre, SL7 2LS</t>
  </si>
  <si>
    <t>Murcott Village Centre, OX5 2RE</t>
  </si>
  <si>
    <t>Nene Valley Retail Park, Towester Road, Northampton (Dunelm, B&amp;M, Smyths)</t>
  </si>
  <si>
    <t>Newcastle upon Tyne City Centre, NE1 5AF</t>
  </si>
  <si>
    <t>Newport Town Centre, Isle of Wight, PO30 5BA</t>
  </si>
  <si>
    <t>Peterborough City Centre, PE1 1NT</t>
  </si>
  <si>
    <t>Plymouth Town Centre, PL1 2TR</t>
  </si>
  <si>
    <t>Queen Eleanor, London Road, Northampton, NN4 7JJ</t>
  </si>
  <si>
    <t>Riverfield Drive, Bedford (Wickes, B&amp;M)</t>
  </si>
  <si>
    <t>Riverside Business Park, Fairground Way, Northampton (Funky Town Grooves, Arthur Knight Shoes)</t>
  </si>
  <si>
    <t>Rushden Lakes Shopping Park, Rushden, NN10 6AN</t>
  </si>
  <si>
    <t>Sixfields Retail Park, Gambrel Road, Northampton (Next, Boots, Poundland)</t>
  </si>
  <si>
    <t>Southam Road Retail Park, Banbury (Wickes, Topps Tiles)</t>
  </si>
  <si>
    <t>Southill Village Centre, SG18 9JB</t>
  </si>
  <si>
    <t>St James Retail Park, Towester Road, Northampton (Homesense, The Range, DFS)</t>
  </si>
  <si>
    <t>St Johns Centre / Retail Park, Rope Walk, Bedford (Currys, Hobbycraft, Home Bargains)</t>
  </si>
  <si>
    <t>St Peters Way Retail Park, Northampton (Home Bargains)</t>
  </si>
  <si>
    <t>Stevington Village Centre, MK43 7QT</t>
  </si>
  <si>
    <t>Stratford upon Avon Town Centre, CV37 6JW</t>
  </si>
  <si>
    <t>Sutton Village Centre, SG19 2NE</t>
  </si>
  <si>
    <t>Thame Town Centre, OX9 3DP</t>
  </si>
  <si>
    <t>The Countryman, Daventry Road, Staverton, Daventry, NN11 6JH</t>
  </si>
  <si>
    <t>The Pheasant, Keyston, Huntingdon, PE28 0RE</t>
  </si>
  <si>
    <t>The Swan, Main Street, Walton-on-Trent, DE12 8LZ</t>
  </si>
  <si>
    <t>Thurston Village Centre, IP31 3QU</t>
  </si>
  <si>
    <t>Toby Carvery, Goldington Road, Bedford, MK41 0DS</t>
  </si>
  <si>
    <t>Torquay Town Centre, TQ1 2AA</t>
  </si>
  <si>
    <t>Tring Garden Centre, Bulbourne Road, Tring, HP23 5HF</t>
  </si>
  <si>
    <t>Victoria Retail Park, Whitworth Way, Wellingborough (Carpetright, B&amp;M, Halfords)</t>
  </si>
  <si>
    <t>Wendover Town Centre, HP22 6EA</t>
  </si>
  <si>
    <t>White Lion Retail Park, Dunstable (TK Maxx, Superdrug, Pets at Home)</t>
  </si>
  <si>
    <t>Wigginton Village Centre, HP23 6EH</t>
  </si>
  <si>
    <t>Wisbech Town Centre, PE13 1AR</t>
  </si>
  <si>
    <t>Worthing Town Centre, BN11 1SX</t>
  </si>
  <si>
    <t>Yarnton Village Centre, OX5 1TE</t>
  </si>
  <si>
    <t>York City Centre, YO1 9WY</t>
  </si>
  <si>
    <t>Q39</t>
  </si>
  <si>
    <t>Which centre / facility did you last visit to go to pubs, bars and nightclubs?</t>
  </si>
  <si>
    <t>Asked to those who visit pubs and bars at Q35 AND Excl. Nulls &amp; SFT</t>
  </si>
  <si>
    <t>Q40</t>
  </si>
  <si>
    <t>Which centre / facility did you last visit to go ten-pin bowling?</t>
  </si>
  <si>
    <t>Asked to those who visit bowling alleys at Q35 AND Excl. Nulls &amp; SFT</t>
  </si>
  <si>
    <t>Stadium MK, Stadium Way West, Milton Keynes, MK1 1ST</t>
  </si>
  <si>
    <t>Hollywood Bowl, Xscape MK, Marlborough Gate, Milton Keynes, MK9 3XS</t>
  </si>
  <si>
    <t>The National Bowl, Watling Street, Milton Keynes, MK5 8AA</t>
  </si>
  <si>
    <t>Gulliver's Land, Livingstone Drive, Newlands, Milton Keynes, MK15 0DT</t>
  </si>
  <si>
    <t>Banbury Bowl, Cherwell Centre, George Street, Banbury, OX16 5BH</t>
  </si>
  <si>
    <t>Center Parcs, Elveden Forest, Brandon, Thetford, IP24 3TR</t>
  </si>
  <si>
    <t>Cosgrove Leisure, Halfway Road, Minster on Sea, ME12 3AA</t>
  </si>
  <si>
    <t>Go Bowling, Grove Park, Court Drive, Dunstable, LU5 4JD</t>
  </si>
  <si>
    <t>Hollywood Bowl, Ozone Leisure Park, Grenoble Road, Littlemore, Oxford, OX4 4XP</t>
  </si>
  <si>
    <t>Hollywood Bowl, Wherry Road, Development, Norwich, NR1 1WZ</t>
  </si>
  <si>
    <t>Hollywood Bowl, Whitworth Way, Wellingborough, NN8 2EF</t>
  </si>
  <si>
    <t>Manchester City Centre, M1 5AN</t>
  </si>
  <si>
    <t>Ten Pin, Sixfields Leisure, Weedon Road, Northampton, NN5 5QL</t>
  </si>
  <si>
    <t>Q41</t>
  </si>
  <si>
    <t>Which centre / facility did you last visit for a casino?</t>
  </si>
  <si>
    <t>Asked to those who visit casinos at Q35 AND Excl. Nulls &amp; SFT</t>
  </si>
  <si>
    <t>The Casino MK, Xscape, Milton Keynes, MK9 3XS</t>
  </si>
  <si>
    <t>Aspers Casino, Commercial Street, Northampton, NN1 1PJ</t>
  </si>
  <si>
    <t>Genting Casino, Skimpot Road, Luton, LU4 0JB</t>
  </si>
  <si>
    <t>Grosvenor Casino, Park Street West, Luton, LU1 3BE</t>
  </si>
  <si>
    <t>Grosvenor Casino, Regent Street, Northampton, NN1 2LA</t>
  </si>
  <si>
    <t>Mecca Bingo, Skimpot Road, Luton, LU4 0JB</t>
  </si>
  <si>
    <t>Q42</t>
  </si>
  <si>
    <t>Which centre / facility did you last visit for theatres / concert halls / museums / art galleries and other cultural facilities?</t>
  </si>
  <si>
    <t>Asked to those who visit cultural facilities at Q35 AND Excl. Nulls &amp; SFT</t>
  </si>
  <si>
    <t>Bletchley Park Museum, Sherwood Drive, Bletchley, MK3 6EB</t>
  </si>
  <si>
    <t>National Computing Museum, Bletchley Park, Bletchley, MK3 6EB</t>
  </si>
  <si>
    <t>Milton Keynes Theatre, Marlborough Gate, Milton Keynes, MK9 3NZ</t>
  </si>
  <si>
    <t>Campbell Park Local Centre, Milton Keynes, MK15 0DW</t>
  </si>
  <si>
    <t>Stantonbury Theatre, Stantonbury, Milton Keynes, MK14 6BN</t>
  </si>
  <si>
    <t>City Discovery Centre, Alston Drive, Milton Keynes, MK13 9AP</t>
  </si>
  <si>
    <t>National Badminton Museum, Bradwell Road, Loughton Lodge, Milton Keynes, MK8 9LA</t>
  </si>
  <si>
    <t>Milton Keynes Museum, McConnell Drive, Wolverton, Milton Keynes, MK12 5EL</t>
  </si>
  <si>
    <t>Cowper and Newton Museum, Orchard Side, Market Place, Olney, MK46 4AJ</t>
  </si>
  <si>
    <t>Stables Theatre, Stockwell Lane, Wavendon, MK17 8LU</t>
  </si>
  <si>
    <t>Aylesbury Waterside Theatre, Exchange Street, Aylesbury, HP20 1UG</t>
  </si>
  <si>
    <t>Ashmolean Museum, Beaumont Street, Oxford, OX1 2PH</t>
  </si>
  <si>
    <t>Bishop's Palace, College Precincts, Worcester, WR1 2LG</t>
  </si>
  <si>
    <t>Bridport Electric Palace, South Street, Bridport, DT6 3NY</t>
  </si>
  <si>
    <t>Canons Ashby Village Centre, NN11 3SD</t>
  </si>
  <si>
    <t>Cheltenham Town Centre, GL50 1HQ</t>
  </si>
  <si>
    <t>Chorleywood Village Centre, WD3 5RB</t>
  </si>
  <si>
    <t>Glasgow City Centre, G1 2FF</t>
  </si>
  <si>
    <t>Grimsby Fishing Heritage Centre, Alexandra Dock, Grimsby, DN31 1UZ</t>
  </si>
  <si>
    <t>High Wycombe Town Centre, HP11 2XE</t>
  </si>
  <si>
    <t>Isaac Newton's Apple Tree, Water Lane, Woolsthorpe by Colsterworth, NG33 5PD</t>
  </si>
  <si>
    <t>Museum of the Great Western Railway, Fire Fly Avenue, Swindon, SN2 2TA</t>
  </si>
  <si>
    <t>Natural History Museum, Cromwell Road, South Kensington, London, SW7 5BD</t>
  </si>
  <si>
    <t>Natural History Museum, The Walter Rothschild Building, Akeman Street, Tring, HP23 6AP</t>
  </si>
  <si>
    <t>New Theatre, George Street, Oxford, OX1 2AG</t>
  </si>
  <si>
    <t>Newbury Town Centre, RG14 5BD</t>
  </si>
  <si>
    <t>Norwich City Centre, NR1 3JU</t>
  </si>
  <si>
    <t>Old Warden Airfield, Biggleswade, SG18 9EP</t>
  </si>
  <si>
    <t>Rhyl Town Centre, LL18 1SG</t>
  </si>
  <si>
    <t>Roadmender, Lady's Lane, Northampton, NN1 3AH</t>
  </si>
  <si>
    <t>Royal &amp; Derngate, Guildhall Road, Northampton, NN1 1DP</t>
  </si>
  <si>
    <t>University of Reading, Reading, RG6 6AB</t>
  </si>
  <si>
    <t>Watford Town Centre, WD17 2AU</t>
  </si>
  <si>
    <t>Wembley Stadium, London, HA9 0WS</t>
  </si>
  <si>
    <t>Wycombe Swan Theatre, St Mary Street, High Wycombe, HP11 2XE</t>
  </si>
  <si>
    <t>Q43</t>
  </si>
  <si>
    <t>Based on either your own experience or that of friends or family, if you were to recommend local hotel accommodation to a visitor to the Milton Keynes area, which would you recommend?</t>
  </si>
  <si>
    <t>Abbey Guest House, Victoria Road, Fenny Stratford, Bletchley, Milton Keynes, MK2 2NN</t>
  </si>
  <si>
    <t>Best Western Hotel, Ring Road South, Buckingham Railway Walk, Buckingham, MK18 1RY</t>
  </si>
  <si>
    <t>Best Western Moore Place Hotel, The Square, Aspley Guise, Milton Keynes, MK17 8DW</t>
  </si>
  <si>
    <t>Brightleap Apartments - The Hub, Carnegie House Mortimer Square, Milton Keynes, MK9 2DA</t>
  </si>
  <si>
    <t>Broughton Hotel, Milton Road, Broughton, Milton Keynes, MK10 9AA</t>
  </si>
  <si>
    <t>Central MK - The Hub, Witan Gate, Milton Keynes, MK9 2DA</t>
  </si>
  <si>
    <t>Cotels, South Fifth Street, Milton Keynes, MK9 2PR</t>
  </si>
  <si>
    <t>Crown Hotel, Market Place, Brackley, NN13 7DP</t>
  </si>
  <si>
    <t>Delta Hotels by Marriott Milton, Kents Hill Park, Timbold Drive, Kents Hill, Milton Keynes, MK7 6HL</t>
  </si>
  <si>
    <t>Double Tree by Hilton, Stadium Way, Bletchley, Milton Keynes, MK1 1ST</t>
  </si>
  <si>
    <t>EasyHotel Milton Keynes Central, Norfolk House, Saxon Gate, Milton Keynes, MK9 2AH</t>
  </si>
  <si>
    <t>Harben House Hotel, Tickford Street, Newport Pagnell, MK16 9EY</t>
  </si>
  <si>
    <t>Holiday Inn Express, Eastlake Park, Tongwell Street, Milton Keynes, MK15 0YA</t>
  </si>
  <si>
    <t>Holiday Inn, Junction 14, London Road, Newport Pagnell, MK16 0JA</t>
  </si>
  <si>
    <t>Holiday Inn, Saxon Gate, West, Milton Keynes, MK9 2HQ</t>
  </si>
  <si>
    <t>Holiday Inn, New Road, Weston Turville, Aylesbury, HP22 5QT</t>
  </si>
  <si>
    <t>Horwood House Hotel, Mursley Road, Little Horwood, Milton Keynes, MK17 0PH</t>
  </si>
  <si>
    <t>Hotel Campanile, Off Penn Road, Watling Street, Fenny Stratford, Bletchley, Milton Keynes, MK2 2AU</t>
  </si>
  <si>
    <t>Hotel La Tour, Marlborough Gate, Milton Keynes, MK9 3FP</t>
  </si>
  <si>
    <t>Hotel Novotel Milton Keynes, Saxon Street, Leyburn Court, Heelands, Milton Keynes, MK13 7RA</t>
  </si>
  <si>
    <t>Leonardo Hotel, Midsummer Boulevard, Milton Keynes, MK9 2HP</t>
  </si>
  <si>
    <t>Longs Hotel &amp; Inn, Bedford Street, Woburn, Milton Keynes, MK17 9QB</t>
  </si>
  <si>
    <t>Mercure Milton Keynes Hotel, The Approach, Two Mile Ash, Milton Keynes, MK8 8LY</t>
  </si>
  <si>
    <t>Moxy Hotel, Avebury Boulevard, Milton Keynes, MK9 2GA</t>
  </si>
  <si>
    <t>Premier Inn (Theatre District) Hotel, Avebury Boulevard, Milton Keynes, MK9 3JT</t>
  </si>
  <si>
    <t>Premier Inn (Xscape), Secklow Gate, Milton Keynes, MK9 3BZ</t>
  </si>
  <si>
    <t>Premier Inn Central, Grafton Gate, Milton Keynes, MK9 1AL</t>
  </si>
  <si>
    <t>Premier Inn Willen Lake, Brickhill Street, Willen, Milton Keynes, MK15 0DS</t>
  </si>
  <si>
    <t>Premier Inn, Avebury Boulevard, Milton Keynes, MK9 1AU</t>
  </si>
  <si>
    <t>Premier Inn, London Road, Buckingham, MK18 1SH</t>
  </si>
  <si>
    <t>Premier Inn, Milton Keynes South Hotel, The Caldecotte Pub and Grill, Lakeside Grove, Milton Keynes, MK7 8HP</t>
  </si>
  <si>
    <t>Premier Inn, Shirwell Crescent, Furzton, Milton Keynes, MK4 1GA</t>
  </si>
  <si>
    <t>Ramada Hotel, Bucks, Junction 14-15 - M1 Northbound, Newport Pagnell, MK16 8DS</t>
  </si>
  <si>
    <t>Saracens Head Hotel, Watling Street, Towcester, NN12 6BX</t>
  </si>
  <si>
    <t>Swan Revived Hotel, High Street, Newport Pagnell, Milton Keynes, MK16 8AR</t>
  </si>
  <si>
    <t>The Hub, Chelsea House, Witan Gate, Milton Keynes, MK9 2BS</t>
  </si>
  <si>
    <t>The Queen Hotel, Dartmouth Road, Olney, MK46 4BH</t>
  </si>
  <si>
    <t>The White House B&amp;B, Watling Street, Little Brickhill, Milton Keynes, MK17 9LR</t>
  </si>
  <si>
    <t>The Woburn, George Street, Woburn, Milton Keynes, MK17 9PX</t>
  </si>
  <si>
    <t>The Woughton House Hotel, Newport Road, Woughton on the Green, Milton Keynes, MK6 3LR</t>
  </si>
  <si>
    <t>Travelodge at the Hub, Midsummer Boulevard, Milton Keynes, MK9 2EA</t>
  </si>
  <si>
    <t>Travelodge Buckingham, A413, Buckingham, MK18 1SH</t>
  </si>
  <si>
    <t>Travelodge, A43 Towcester Byp, Towcester, NN12 6TQ</t>
  </si>
  <si>
    <t>Travelodge, A5 Old Stratford Roundabout, Old Stratford, Milton Keynes, MK19 6AQ</t>
  </si>
  <si>
    <t>Travelodge, Burchard Crecents, Shenley Church End, Milton Keynes, MK5 6HQ</t>
  </si>
  <si>
    <t>Travelodge, Exchange Street, Aylesbury, HP20 1AL</t>
  </si>
  <si>
    <t>Travelodge, Junction A421, Beancroft Road, Marston Moretaine, Bedford, MK43 0PZ</t>
  </si>
  <si>
    <t>Villiers Hotel, Castle Street, Buckingham, MK18 1BS</t>
  </si>
  <si>
    <t>Whittlebury Hotel &amp; Spa, Whittlebury, Towcester, NN12 8QH</t>
  </si>
  <si>
    <t>Adventurer's Village, Frobisher Gate, Milton Keynes, MK15 0DT</t>
  </si>
  <si>
    <t>Air Bnb (Unspecified)</t>
  </si>
  <si>
    <t>Bedford Swan Hotel, The Embankment, Bedford, MK40 1RW</t>
  </si>
  <si>
    <t>Bell Hotel &amp; Inn, Bedford Street, Woburn, MK17 9QB</t>
  </si>
  <si>
    <t>Cock Hotel, High Street, Stony Stratford, MK11 1AH</t>
  </si>
  <si>
    <t>Fawsley Hall Hotel &amp; Spa, Daventry, NN11 3BA</t>
  </si>
  <si>
    <t>Flitwick Manor Hotel, Church Road, Flitwick, MK45 1AE</t>
  </si>
  <si>
    <t>Harlington Manor, Westoning Road, Harlington, LU5 6PB</t>
  </si>
  <si>
    <t>Hartwell House and Spa, Oxford Road, Stone, HP17 8NR</t>
  </si>
  <si>
    <t>Herons Lodge Guide Centre, Bradwell Road, Great Holm, Milton Keynes, MK8 9AA</t>
  </si>
  <si>
    <t>Hilton Garden Inn, Silverstone Circuit, Towcester, NN12 8TL</t>
  </si>
  <si>
    <t>Holiday Inn Express, Wendlebury Road, Bicester, OX25 2BX</t>
  </si>
  <si>
    <t>House Forty One, King Edward Avenue, Aylesbury, HP21 7JE</t>
  </si>
  <si>
    <t>Ibis Hotels (Unspecified)</t>
  </si>
  <si>
    <t>Littlebury Hotel, Kings End, Bicester, OX26 6DR</t>
  </si>
  <si>
    <t>Old George Hotel, High Street, Stony Stratford, MK11 1AA</t>
  </si>
  <si>
    <t>Paisley Pear, Northampton Road, Brackley, NN13 5FH</t>
  </si>
  <si>
    <t>Parkside House Hotel, Lucas Place, Milton Keynes, MK6 3BZ</t>
  </si>
  <si>
    <t>Premier Inn (Unspecified)</t>
  </si>
  <si>
    <t>Premier Inn, Buckingham Road, Aylesbury, HP19 9QL</t>
  </si>
  <si>
    <t>Premier Inn, Oxford Road, Bicester, OX26 1AN</t>
  </si>
  <si>
    <t>South Lodge Luxury, Cross End, Wavendon, Milton Keynes, MK17 8AQ</t>
  </si>
  <si>
    <t>The Bell Hotel, Market Square, Winslow, MK18 3AB</t>
  </si>
  <si>
    <t>The Bull Hotel, Market Place, Olney, MK46 4EA</t>
  </si>
  <si>
    <t>The Carrington Arms, Cranfield Road, Moulsoe, MK16 0HB</t>
  </si>
  <si>
    <t>The Cherry Tree, High Street, Olney, MK46 4EB</t>
  </si>
  <si>
    <t>The Coach House at The Bull Inn, Tickford Street, Newport Pagnell, MK16 9AE</t>
  </si>
  <si>
    <t>The Dukes, Leighton Road, Heath and Reach, Leighton Buzzard, LU7 0AA</t>
  </si>
  <si>
    <t>The Lindens Guest House, High Street, Olney, MK46 4BB</t>
  </si>
  <si>
    <t>The Old Farmhouse, Hartwell Road, Long Street, Hanslope, MK19 7BY</t>
  </si>
  <si>
    <t>The Red Lion, Park Road, Stevington, MK43 7QD</t>
  </si>
  <si>
    <t>The Swan Hotel, High Street, Leighton Buzzard, LU7 1EA</t>
  </si>
  <si>
    <t>The White Hart, Dunstable Street, Ampthill, Bedford, MK45 2NG</t>
  </si>
  <si>
    <t>The White Hart, Gun Lane, Sherington, MK16 9PE</t>
  </si>
  <si>
    <t>Yew Tree Farm Bed &amp; Breakfast, Westbrook End, Newton Longville, MK17 0DF</t>
  </si>
  <si>
    <t>Q44</t>
  </si>
  <si>
    <t>From the following, do you consider there to be any deficiencies in the stock of local visitor accommodation? [MR]</t>
  </si>
  <si>
    <t>Lack of affordable accommodation</t>
  </si>
  <si>
    <t>Numbers of bed &amp; breakfast premises</t>
  </si>
  <si>
    <t>Quality of local accommodation</t>
  </si>
  <si>
    <t>Number of hotels</t>
  </si>
  <si>
    <t>More disabled friendly hotels</t>
  </si>
  <si>
    <t>(None)</t>
  </si>
  <si>
    <t>Q45</t>
  </si>
  <si>
    <t>Do you ever visit the following? [MR]</t>
  </si>
  <si>
    <t>Xscape, Milton Keynes</t>
  </si>
  <si>
    <t>Milton Keynes Dons football at Stadium MK</t>
  </si>
  <si>
    <t>MK Lightning Ice Hockey at Planet Ice, Milton Keynes</t>
  </si>
  <si>
    <t>(None of the above)</t>
  </si>
  <si>
    <t>Q46</t>
  </si>
  <si>
    <t>Which leisure facilities would you like to see more of in the area? [MR]</t>
  </si>
  <si>
    <t>Not asked to those who don't participate in any of the leisure activities mentioned at Q35</t>
  </si>
  <si>
    <t>Bars / pubs</t>
  </si>
  <si>
    <t>Better shopping facilities</t>
  </si>
  <si>
    <t>Bowling alley</t>
  </si>
  <si>
    <t>Concert hall / venue</t>
  </si>
  <si>
    <t>Cycle paths / area</t>
  </si>
  <si>
    <t>Dance facilities</t>
  </si>
  <si>
    <t>Extreme sports</t>
  </si>
  <si>
    <t>Health and fitness (gym)</t>
  </si>
  <si>
    <t>Hotels</t>
  </si>
  <si>
    <t>Ice rink</t>
  </si>
  <si>
    <t>Karting</t>
  </si>
  <si>
    <t>Leisure centre</t>
  </si>
  <si>
    <t>More children facilities / activities</t>
  </si>
  <si>
    <t>More sports facilities (football pitches, tennis courts)</t>
  </si>
  <si>
    <t>Museum / art galleries</t>
  </si>
  <si>
    <t>Skateboarding</t>
  </si>
  <si>
    <t>Indoor soft play areas</t>
  </si>
  <si>
    <t>Play spaces / park facilities</t>
  </si>
  <si>
    <t>Paintballing</t>
  </si>
  <si>
    <t>Restaurants</t>
  </si>
  <si>
    <t>Swimming pool</t>
  </si>
  <si>
    <t>Theatre</t>
  </si>
  <si>
    <t>Bingo</t>
  </si>
  <si>
    <t>Better maintained cycle paths</t>
  </si>
  <si>
    <t>Escape rooms</t>
  </si>
  <si>
    <t>Lazer quest</t>
  </si>
  <si>
    <t>Library</t>
  </si>
  <si>
    <t>More activities for disabled people</t>
  </si>
  <si>
    <t>More activities for teenagers</t>
  </si>
  <si>
    <t>More activities for the elderly</t>
  </si>
  <si>
    <t>More affordable leisure facilities</t>
  </si>
  <si>
    <t>More community centres / activities</t>
  </si>
  <si>
    <t>Nightclubs</t>
  </si>
  <si>
    <t>Rollerskating facilities</t>
  </si>
  <si>
    <t>Trampoline park</t>
  </si>
  <si>
    <t>Walking group</t>
  </si>
  <si>
    <t>GEN</t>
  </si>
  <si>
    <t>Gender of respondent.</t>
  </si>
  <si>
    <t>Male</t>
  </si>
  <si>
    <t>Female</t>
  </si>
  <si>
    <t>AGE</t>
  </si>
  <si>
    <t>Could I ask how old you are please?</t>
  </si>
  <si>
    <t>18 – 24 years</t>
  </si>
  <si>
    <t>25 – 34 years</t>
  </si>
  <si>
    <t>35 – 44 years</t>
  </si>
  <si>
    <t>45 – 54 years</t>
  </si>
  <si>
    <t>55 – 64 years</t>
  </si>
  <si>
    <t>65+ years</t>
  </si>
  <si>
    <t>CAR</t>
  </si>
  <si>
    <t>How many cars / motorcycles does your household own / have access to?</t>
  </si>
  <si>
    <t>None</t>
  </si>
  <si>
    <t>1</t>
  </si>
  <si>
    <t>2</t>
  </si>
  <si>
    <t>3</t>
  </si>
  <si>
    <t>4+</t>
  </si>
  <si>
    <t>PC</t>
  </si>
  <si>
    <t>Postcode Sector:</t>
  </si>
  <si>
    <t>HP19 0</t>
  </si>
  <si>
    <t>HP19 7</t>
  </si>
  <si>
    <t>HP19 8</t>
  </si>
  <si>
    <t>HP19 9</t>
  </si>
  <si>
    <t>HP20 1</t>
  </si>
  <si>
    <t>HP20 2</t>
  </si>
  <si>
    <t>HP21 7</t>
  </si>
  <si>
    <t>HP21 8</t>
  </si>
  <si>
    <t>HP21 9</t>
  </si>
  <si>
    <t>HP22 0</t>
  </si>
  <si>
    <t>HP22 4</t>
  </si>
  <si>
    <t>HP22 5</t>
  </si>
  <si>
    <t>HP22 7</t>
  </si>
  <si>
    <t>HP23 4</t>
  </si>
  <si>
    <t>LU5 6</t>
  </si>
  <si>
    <t>LU6 2</t>
  </si>
  <si>
    <t>LU7 0</t>
  </si>
  <si>
    <t>LU7 1</t>
  </si>
  <si>
    <t>LU7 2</t>
  </si>
  <si>
    <t>LU7 3</t>
  </si>
  <si>
    <t>LU7 4</t>
  </si>
  <si>
    <t>LU7 9</t>
  </si>
  <si>
    <t>MK1 1</t>
  </si>
  <si>
    <t>MK10 0</t>
  </si>
  <si>
    <t>MK10 7</t>
  </si>
  <si>
    <t>MK10 9</t>
  </si>
  <si>
    <t>MK11 1</t>
  </si>
  <si>
    <t>MK11 2</t>
  </si>
  <si>
    <t>MK11 3</t>
  </si>
  <si>
    <t>MK11 4</t>
  </si>
  <si>
    <t>MK12 5</t>
  </si>
  <si>
    <t>MK12 6</t>
  </si>
  <si>
    <t>MK13 0</t>
  </si>
  <si>
    <t>MK13 7</t>
  </si>
  <si>
    <t>MK13 8</t>
  </si>
  <si>
    <t>MK13 9</t>
  </si>
  <si>
    <t>MK14 5</t>
  </si>
  <si>
    <t>MK14 6</t>
  </si>
  <si>
    <t>MK14 7</t>
  </si>
  <si>
    <t>MK15 0</t>
  </si>
  <si>
    <t>MK15 8</t>
  </si>
  <si>
    <t>MK15 9</t>
  </si>
  <si>
    <t>MK16 0</t>
  </si>
  <si>
    <t>MK16 8</t>
  </si>
  <si>
    <t>MK16 9</t>
  </si>
  <si>
    <t>MK17 0</t>
  </si>
  <si>
    <t>MK17 7</t>
  </si>
  <si>
    <t>MK17 8</t>
  </si>
  <si>
    <t>MK17 9</t>
  </si>
  <si>
    <t>MK18 1</t>
  </si>
  <si>
    <t>MK18 2</t>
  </si>
  <si>
    <t>MK18 3</t>
  </si>
  <si>
    <t>MK18 4</t>
  </si>
  <si>
    <t>MK18 5</t>
  </si>
  <si>
    <t>MK18 6</t>
  </si>
  <si>
    <t>MK18 7</t>
  </si>
  <si>
    <t>MK19 6</t>
  </si>
  <si>
    <t>MK19 7</t>
  </si>
  <si>
    <t>MK2 2</t>
  </si>
  <si>
    <t>MK2 3</t>
  </si>
  <si>
    <t>MK3 5</t>
  </si>
  <si>
    <t>MK3 6</t>
  </si>
  <si>
    <t>MK3 7</t>
  </si>
  <si>
    <t>MK4 1</t>
  </si>
  <si>
    <t>MK4 2</t>
  </si>
  <si>
    <t>MK4 3</t>
  </si>
  <si>
    <t>MK4 4</t>
  </si>
  <si>
    <t>MK43 0</t>
  </si>
  <si>
    <t>MK43 1</t>
  </si>
  <si>
    <t>MK43 2</t>
  </si>
  <si>
    <t>MK43 8</t>
  </si>
  <si>
    <t>MK43 9</t>
  </si>
  <si>
    <t>MK45 1</t>
  </si>
  <si>
    <t>MK45 2</t>
  </si>
  <si>
    <t>MK45 3</t>
  </si>
  <si>
    <t>MK45 5</t>
  </si>
  <si>
    <t>MK46 4</t>
  </si>
  <si>
    <t>MK46 5</t>
  </si>
  <si>
    <t>MK5 6</t>
  </si>
  <si>
    <t>MK5 7</t>
  </si>
  <si>
    <t>MK5 8</t>
  </si>
  <si>
    <t>MK6 2</t>
  </si>
  <si>
    <t>MK6 3</t>
  </si>
  <si>
    <t>MK6 4</t>
  </si>
  <si>
    <t>MK6 5</t>
  </si>
  <si>
    <t>MK7 6</t>
  </si>
  <si>
    <t>MK7 7</t>
  </si>
  <si>
    <t>MK7 8</t>
  </si>
  <si>
    <t>MK8 0</t>
  </si>
  <si>
    <t>MK8 1</t>
  </si>
  <si>
    <t>MK8 8</t>
  </si>
  <si>
    <t>MK8 9</t>
  </si>
  <si>
    <t>MK9 1</t>
  </si>
  <si>
    <t>MK9 2</t>
  </si>
  <si>
    <t>MK9 3</t>
  </si>
  <si>
    <t>MK9 4</t>
  </si>
  <si>
    <t>NN12 6</t>
  </si>
  <si>
    <t>NN12 7</t>
  </si>
  <si>
    <t>NN12 8</t>
  </si>
  <si>
    <t>NN13 5</t>
  </si>
  <si>
    <t>NN13 6</t>
  </si>
  <si>
    <t>NN13 7</t>
  </si>
  <si>
    <t>NN7 2</t>
  </si>
  <si>
    <t>NN7 3</t>
  </si>
  <si>
    <t>OX25 1</t>
  </si>
  <si>
    <t>OX25 2</t>
  </si>
  <si>
    <t>OX25 3</t>
  </si>
  <si>
    <t>OX26 1</t>
  </si>
  <si>
    <t>OX26 2</t>
  </si>
  <si>
    <t>OX26 3</t>
  </si>
  <si>
    <t>OX26 4</t>
  </si>
  <si>
    <t>OX26 5</t>
  </si>
  <si>
    <t>OX26 6</t>
  </si>
  <si>
    <t>OX27 0</t>
  </si>
  <si>
    <t>OX27 7</t>
  </si>
  <si>
    <t>OX27 8</t>
  </si>
  <si>
    <t>OX27 9</t>
  </si>
  <si>
    <t>QUOTA</t>
  </si>
  <si>
    <t>Zone:</t>
  </si>
  <si>
    <t>Dark Green</t>
  </si>
  <si>
    <t>Light Green</t>
  </si>
  <si>
    <t xml:space="preserve">TOTAL </t>
  </si>
  <si>
    <t>Destination</t>
  </si>
  <si>
    <t>Milton Keynes BC</t>
  </si>
  <si>
    <t>In Centre</t>
  </si>
  <si>
    <t>Central Milton Keynes</t>
  </si>
  <si>
    <t>Aldi, The Place Retail Park, Milton Keynes</t>
  </si>
  <si>
    <t>Morrisons Superstore, Elder Gate, Westcroft</t>
  </si>
  <si>
    <t>Sainsbury's Superstore, Witan Gate, Milton Keynes</t>
  </si>
  <si>
    <t>Central Milton Keynes - Other in Centre</t>
  </si>
  <si>
    <t>Bletchley TC</t>
  </si>
  <si>
    <t>Farmfoods, The Brunel Centre</t>
  </si>
  <si>
    <t>Bletchley TC - Other in Centre</t>
  </si>
  <si>
    <t>Kingston TC</t>
  </si>
  <si>
    <t>Aldi, Winchester Circle, Kingston</t>
  </si>
  <si>
    <t>Tesco Extra, Winchester Circle, Kingston</t>
  </si>
  <si>
    <t>Kingston TC - Other in Centre</t>
  </si>
  <si>
    <t>Westcroft TC</t>
  </si>
  <si>
    <t>Aldi, Barnsdale Drive, Westcroft</t>
  </si>
  <si>
    <t>Morrisons Superstore, Barnsdale Drive, Westcroft</t>
  </si>
  <si>
    <t>Wolverton TC</t>
  </si>
  <si>
    <t>Tesco Superstore, McConnell Drive, Wolverton</t>
  </si>
  <si>
    <t>Wolverton TC - Other in Centre</t>
  </si>
  <si>
    <t>Newport Pagnell DC</t>
  </si>
  <si>
    <t>Co-Op Food, High Street, Newport Pagnell</t>
  </si>
  <si>
    <t>Newport Pagnell DC - Other in Centre</t>
  </si>
  <si>
    <t>Olney DC</t>
  </si>
  <si>
    <t>Co-Op Food, Stanley Court</t>
  </si>
  <si>
    <t>Olney DC - Other in Centre</t>
  </si>
  <si>
    <t>Stony Stratford DC</t>
  </si>
  <si>
    <t>Tesco Express, Cofferidge Close, Stony Stratford</t>
  </si>
  <si>
    <t>Stony Stratford DC - Other in Centre</t>
  </si>
  <si>
    <t>Woburn Sands DC</t>
  </si>
  <si>
    <t>Woburn Sands DC - Other in Centre</t>
  </si>
  <si>
    <t>Local Centres</t>
  </si>
  <si>
    <t>Stantonbury LC - Aldi</t>
  </si>
  <si>
    <t>Willen LC - Sainsbury's Local, Granville Square</t>
  </si>
  <si>
    <t>Shenley Church End LC - Sainsbury's Superstore, Engaine Drive</t>
  </si>
  <si>
    <t>Greenleys LC - Tesco Express, Ardwell Lane</t>
  </si>
  <si>
    <t>Oakgrove LC - Waitrose, Babbage Gate</t>
  </si>
  <si>
    <t>Oldbrook LC</t>
  </si>
  <si>
    <t>Other Local Centres</t>
  </si>
  <si>
    <t>Out of Centre</t>
  </si>
  <si>
    <t>OoC - Zone 1 - Aldi, Watling Street, Bletchley</t>
  </si>
  <si>
    <t>OoC - Zone 1 - Asda, Bletcham Way, Bletchley</t>
  </si>
  <si>
    <t>OoC - Zone 1 - Lidl, Princes Way, Bletchley</t>
  </si>
  <si>
    <t>OoC - Zone 1 - Tesco Express, Buckingham Road, Bletchley</t>
  </si>
  <si>
    <t>OoC - Zone 1 - Tesco Extra, Watling Street, Bletchley</t>
  </si>
  <si>
    <t>OoC - Zone 1- Co-Op Food, Newton Road, Bletchley</t>
  </si>
  <si>
    <t>OoC - Zone 1 - Other</t>
  </si>
  <si>
    <t>OoC - Zone 2</t>
  </si>
  <si>
    <t>OoC - Zone 4</t>
  </si>
  <si>
    <t>OoC - Zone 5</t>
  </si>
  <si>
    <t>OoC - Zone 7 - Lidl, Stratford Road, Wolverton</t>
  </si>
  <si>
    <t>OoC - Zone 7 - Other</t>
  </si>
  <si>
    <t>OoC - Zone 9</t>
  </si>
  <si>
    <t>OoC - Zone 10 - Sainsbury's Superstore, Lavendon Road, Olney</t>
  </si>
  <si>
    <t>OoC - Zone 10 - Other</t>
  </si>
  <si>
    <t>Outside of MKCC</t>
  </si>
  <si>
    <t>Aylesbury</t>
  </si>
  <si>
    <t>Leighton Buzzard</t>
  </si>
  <si>
    <t xml:space="preserve">Bicester </t>
  </si>
  <si>
    <t>Brackley</t>
  </si>
  <si>
    <t>Flitwick</t>
  </si>
  <si>
    <t>Buckingham</t>
  </si>
  <si>
    <t>Towcester</t>
  </si>
  <si>
    <t>Bedford</t>
  </si>
  <si>
    <t>Northampton</t>
  </si>
  <si>
    <t xml:space="preserve">Dunstable </t>
  </si>
  <si>
    <t>Outside of MKCC - Other</t>
  </si>
  <si>
    <t>TOTAL</t>
  </si>
  <si>
    <t>In centre</t>
  </si>
  <si>
    <t>Individual centres</t>
  </si>
  <si>
    <t>Out of centre</t>
  </si>
  <si>
    <t xml:space="preserve">Local centres </t>
  </si>
  <si>
    <t>Outside of MKBC</t>
  </si>
  <si>
    <t>OoC - Zone 1 - Beacon Retail Park, Watling, Bletchley</t>
  </si>
  <si>
    <t>OoC - Zone 1 - MK1 Shopping Park, Stadium Way West, Bletchley</t>
  </si>
  <si>
    <t>OoC - Zone 6 - Central Retail Park, Rooksley</t>
  </si>
  <si>
    <t>OoC - Zone 6 - Other</t>
  </si>
  <si>
    <t>OoC - Zone 7</t>
  </si>
  <si>
    <t>OoC - Zone 8</t>
  </si>
  <si>
    <t>OoC - Zone 10</t>
  </si>
  <si>
    <t>OoC - Zone 11</t>
  </si>
  <si>
    <t>OoC - Zone 12</t>
  </si>
  <si>
    <t>Banbury</t>
  </si>
  <si>
    <t>Bicester</t>
  </si>
  <si>
    <t>London</t>
  </si>
  <si>
    <t>£</t>
  </si>
  <si>
    <t>Number of respondents</t>
  </si>
  <si>
    <t>Aldi</t>
  </si>
  <si>
    <t>ASDA</t>
  </si>
  <si>
    <t>Co-op</t>
  </si>
  <si>
    <t>Lidl</t>
  </si>
  <si>
    <t>M&amp;S Food</t>
  </si>
  <si>
    <t>Sainsbury's</t>
  </si>
  <si>
    <t>Retail sales £m (ex VAT)</t>
  </si>
  <si>
    <t>Retail sales £m (Inc VAT)</t>
  </si>
  <si>
    <t>Convenience Sales</t>
  </si>
  <si>
    <t>£m ex Vat</t>
  </si>
  <si>
    <t>% of total sales</t>
  </si>
  <si>
    <t>£m Inc Vat</t>
  </si>
  <si>
    <t>Comparison Sales</t>
  </si>
  <si>
    <t>Sales Area</t>
  </si>
  <si>
    <t>Retail Space(000 sq. ft.)</t>
  </si>
  <si>
    <t>Retail Space(000 sq. m)</t>
  </si>
  <si>
    <t>Convenience space</t>
  </si>
  <si>
    <t>Convenience space (000 sq. ft.)</t>
  </si>
  <si>
    <t>Convenience space (000 sq. m)</t>
  </si>
  <si>
    <t>Proportion of Convenience Goods Space (%)</t>
  </si>
  <si>
    <t>Comparison space</t>
  </si>
  <si>
    <t>Comparison space (000 sq. ft.)</t>
  </si>
  <si>
    <t>Comparison space (000 sq. m)</t>
  </si>
  <si>
    <t>Proportion of Comparison Goods Space (%)</t>
  </si>
  <si>
    <t>Sales Densities</t>
  </si>
  <si>
    <t>Data In £/sq. ft.</t>
  </si>
  <si>
    <t>Convenience Goods Sales  Densities(£/Sq. ft.)(ex VAT)</t>
  </si>
  <si>
    <t>Convenience Goods Sales Density (£/sq. ft.) (inc VAT)</t>
  </si>
  <si>
    <t>Comparison Goods Sales Density (£/Sq. ft.)(ex VAT)</t>
  </si>
  <si>
    <t>Comparison Goods Sales Density (£/Sq. ft.)(inc VAT)</t>
  </si>
  <si>
    <t>Data In £/Sq. m</t>
  </si>
  <si>
    <r>
      <rPr>
        <b/>
        <sz val="14"/>
        <rFont val="Arial"/>
        <family val="2"/>
      </rPr>
      <t>Population Projections</t>
    </r>
  </si>
  <si>
    <r>
      <rPr>
        <b/>
        <sz val="12"/>
        <rFont val="Arial"/>
        <family val="2"/>
      </rPr>
      <t>Population Projections</t>
    </r>
  </si>
  <si>
    <t>Population Projection 2024</t>
  </si>
  <si>
    <t>Population Projection 2025</t>
  </si>
  <si>
    <t>Population Projection 2026</t>
  </si>
  <si>
    <t>Population Projection 2027</t>
  </si>
  <si>
    <t>Population Projection 2028</t>
  </si>
  <si>
    <t>Population Projection 2029</t>
  </si>
  <si>
    <t>Population Projection 2030</t>
  </si>
  <si>
    <t>Population Projection 2031</t>
  </si>
  <si>
    <t>Population Projection 2032</t>
  </si>
  <si>
    <t>Population Projection 2033</t>
  </si>
  <si>
    <t>Population Projection 2034</t>
  </si>
  <si>
    <t>Population Projection 2035</t>
  </si>
  <si>
    <t>Population Projection 2036</t>
  </si>
  <si>
    <t>Population Projection 2037</t>
  </si>
  <si>
    <t>Population Projection 2038</t>
  </si>
  <si>
    <t>Population Projection 2039</t>
  </si>
  <si>
    <t>Population Projection 2040</t>
  </si>
  <si>
    <r>
      <rPr>
        <sz val="6"/>
        <rFont val="Arial"/>
        <family val="2"/>
      </rPr>
      <t xml:space="preserve">2021 Experian Ltd
</t>
    </r>
  </si>
  <si>
    <t>MKCC</t>
  </si>
  <si>
    <t>Population Projection 2041</t>
  </si>
  <si>
    <t>Population Projection 2042</t>
  </si>
  <si>
    <t>Population Projection 2043</t>
  </si>
  <si>
    <t>Population Projection 2044</t>
  </si>
  <si>
    <t>Population Projection 2045</t>
  </si>
  <si>
    <t>Population Projection 2046</t>
  </si>
  <si>
    <t>Population Projection 2047</t>
  </si>
  <si>
    <t>Population Projection 2048</t>
  </si>
  <si>
    <t>Population Projection 2049</t>
  </si>
  <si>
    <t>Population Projection 2050</t>
  </si>
  <si>
    <t>Total Comparison per Person</t>
  </si>
  <si>
    <t>Total Convenience per Person</t>
  </si>
  <si>
    <t>Beer (off trade) per Person</t>
  </si>
  <si>
    <t>Spirits (off trade) per Person</t>
  </si>
  <si>
    <t>Wine, cider and perry (off trade) per Person</t>
  </si>
  <si>
    <t>Electric appliances for personal care per Person</t>
  </si>
  <si>
    <t>Other appliances, articles and prods for personal care per Person</t>
  </si>
  <si>
    <t>Eqpt fr recptn, recrding and reprdtn of sound and pics per Person</t>
  </si>
  <si>
    <t>Information processing equipment per Person</t>
  </si>
  <si>
    <t>Photographic and cine eqpt and optical instruments per Person</t>
  </si>
  <si>
    <t>Telephone and telefax equipment per Person</t>
  </si>
  <si>
    <t>Bicycles per Person</t>
  </si>
  <si>
    <t>Books per Person</t>
  </si>
  <si>
    <t>Stationery and drawing materials and misc. printed matter per Person</t>
  </si>
  <si>
    <t>Clothing materials per Person</t>
  </si>
  <si>
    <t>Garments per Person</t>
  </si>
  <si>
    <t>Other articles of clothing and clothing accessories per Person</t>
  </si>
  <si>
    <t>Bread and cereals per Person</t>
  </si>
  <si>
    <t>Coffee, tea and cocoa per Person</t>
  </si>
  <si>
    <t>Fish per Person</t>
  </si>
  <si>
    <t>Fruit per Person</t>
  </si>
  <si>
    <t>Fruit and vegetables; juices and other soft drinks per Person</t>
  </si>
  <si>
    <t>Meat per Person</t>
  </si>
  <si>
    <t>Milk, cheese and eggs per Person</t>
  </si>
  <si>
    <t>Oils and fats per Person</t>
  </si>
  <si>
    <t>Other food per Person</t>
  </si>
  <si>
    <t>Sugar, confectionery and ice cream per Person</t>
  </si>
  <si>
    <t>Vegetables per Person</t>
  </si>
  <si>
    <t>Carpets and other floor coverings per Person</t>
  </si>
  <si>
    <t>Furniture and furnishings per Person</t>
  </si>
  <si>
    <t>Equipment for sport camping and open-air recreation per Person</t>
  </si>
  <si>
    <t>Games toys and hobbie per Persons</t>
  </si>
  <si>
    <t>Musical instrumnts and maj durables fr indoor recrtn per Person</t>
  </si>
  <si>
    <t>Gardens, plants and flowers per Person</t>
  </si>
  <si>
    <t>Glassware, tableware and household utensils per Person</t>
  </si>
  <si>
    <t>Household textiles per Person</t>
  </si>
  <si>
    <t>Jewellery, clocks and watches per Person</t>
  </si>
  <si>
    <t>Major household appliances (electric or not) per Person</t>
  </si>
  <si>
    <t>Major tools and equipment per Person</t>
  </si>
  <si>
    <t>Materials for maintenance and repair of the dwelling per Person</t>
  </si>
  <si>
    <t>Other medical products per Person</t>
  </si>
  <si>
    <t>Pharmaceutical products per Person</t>
  </si>
  <si>
    <t>Newspapers and periodicals per Person</t>
  </si>
  <si>
    <t>Non-durable household goods per Person</t>
  </si>
  <si>
    <t>Other personal effects per Person</t>
  </si>
  <si>
    <t>Pets and related products per Person</t>
  </si>
  <si>
    <t>Recording media per Person</t>
  </si>
  <si>
    <t>Shoes and other footwear per Person</t>
  </si>
  <si>
    <t>Small electrical household appliances per Person</t>
  </si>
  <si>
    <t>Small tools and miscellaneous accessories per Person</t>
  </si>
  <si>
    <t>Therapeutic appliances and equipment per Person</t>
  </si>
  <si>
    <t>Tobacco per Person</t>
  </si>
  <si>
    <t>Prescription costs per Person</t>
  </si>
  <si>
    <t>Accommodation services per Person</t>
  </si>
  <si>
    <t>Cultural services per Person</t>
  </si>
  <si>
    <t>Education per Person</t>
  </si>
  <si>
    <t>Games of chance per Person</t>
  </si>
  <si>
    <t>Hairdressing salons and personal grooming estbshmnts per Person</t>
  </si>
  <si>
    <t>Insurance per Person</t>
  </si>
  <si>
    <t>Recreational and sporting services per Person</t>
  </si>
  <si>
    <t>Restaurants, cafes etc per Person</t>
  </si>
  <si>
    <t>Social protection per Person</t>
  </si>
  <si>
    <t>Other services per Person</t>
  </si>
  <si>
    <t>Holiday abroad per Person</t>
  </si>
  <si>
    <t>Holiday in the UK per Person</t>
  </si>
  <si>
    <t>Room hire per Person</t>
  </si>
  <si>
    <t>Cinema, theatre and museums etc. per Person</t>
  </si>
  <si>
    <t>Miscellaneous entertainments per Person</t>
  </si>
  <si>
    <t>Cinemas per Person</t>
  </si>
  <si>
    <t>Live entertainment: theatre, concerts, shows per Person</t>
  </si>
  <si>
    <t>TV, video, satellite rental, cable subscriptions, TV licences per Person</t>
  </si>
  <si>
    <t>TV licences per Person</t>
  </si>
  <si>
    <t>TV slot meter payments per Person</t>
  </si>
  <si>
    <t>Admissions to clubs, dances, discos, bingo per Person</t>
  </si>
  <si>
    <t>Social events and gatherings per Person</t>
  </si>
  <si>
    <t>Development of film, deposit for film development, passport photos, holiday and school photos per Person</t>
  </si>
  <si>
    <t>Education fees per Person</t>
  </si>
  <si>
    <t>Payments for school trips, other ad-hoc expenditure per Person</t>
  </si>
  <si>
    <t>Nursery and primary education (education fees) per Person</t>
  </si>
  <si>
    <t>Secondary education (education fees) per Person</t>
  </si>
  <si>
    <t>Sixth form college/college education (education fees) per Person</t>
  </si>
  <si>
    <t>University education (education fees) per Person</t>
  </si>
  <si>
    <t>Other education (education fees) per Person</t>
  </si>
  <si>
    <t>Football pools stakes per Person</t>
  </si>
  <si>
    <t>Bingo stakes excluding admission per Person</t>
  </si>
  <si>
    <t>Lottery per Person</t>
  </si>
  <si>
    <t>Bookmaker, tote, other betting stakes per Person</t>
  </si>
  <si>
    <t>Hairdressing salons and personal grooming establishments per Person</t>
  </si>
  <si>
    <t>Dwelling insurance per Person</t>
  </si>
  <si>
    <t>Health insurance per Person</t>
  </si>
  <si>
    <t>Transport insurance per Person</t>
  </si>
  <si>
    <t>Structure insurance per Person</t>
  </si>
  <si>
    <t>Contents insurance per Person</t>
  </si>
  <si>
    <t>Insurance for Person appliances per Person</t>
  </si>
  <si>
    <t>Spectator sports: admission charges per Person</t>
  </si>
  <si>
    <t>Participant sports (excluding subscriptions) per Person</t>
  </si>
  <si>
    <t>Subscriptions to sports and social clubs per Person</t>
  </si>
  <si>
    <t>Leisure class fees per Person</t>
  </si>
  <si>
    <t>Hire of equipment for sport and open air recreation per Person</t>
  </si>
  <si>
    <t>Restaurant and café meals per Person</t>
  </si>
  <si>
    <t>Alcoholic drinks (away from home) per Person</t>
  </si>
  <si>
    <t>Take away meals eaten at home per Person</t>
  </si>
  <si>
    <t>Other take-away and snack food per Person</t>
  </si>
  <si>
    <t>Contract catering (food) per Person</t>
  </si>
  <si>
    <t>Other take-away and snack food : Hot and cold food per Person</t>
  </si>
  <si>
    <t>Other take-away and snack food : Confectionery per Person</t>
  </si>
  <si>
    <t>Other take-away and snack food : Ice cream per Person</t>
  </si>
  <si>
    <t>Other take-away and snack food : Soft drinks per Person</t>
  </si>
  <si>
    <t>Residential homes per Person</t>
  </si>
  <si>
    <t>Home help per Person</t>
  </si>
  <si>
    <t>Nursery, crèche, playschools per Person</t>
  </si>
  <si>
    <t>Child care payments per Person</t>
  </si>
  <si>
    <t>Moving house per Person</t>
  </si>
  <si>
    <t>Bank, building society, post office, credit card charges per Person</t>
  </si>
  <si>
    <t>Other services and professional fees per Person</t>
  </si>
  <si>
    <t>Moving and storage of furniture per Person</t>
  </si>
  <si>
    <t>Property transaction - purchase and sale per Person</t>
  </si>
  <si>
    <t>Property transaction - sale only per Person</t>
  </si>
  <si>
    <t>Property transaction - purchase only per Person</t>
  </si>
  <si>
    <t>Property transaction - other payments per Person</t>
  </si>
  <si>
    <t>Bank and building society charges per Person</t>
  </si>
  <si>
    <t>Annual standing charge for credit cards per Person</t>
  </si>
  <si>
    <t>Other professional fees including court fines per Person</t>
  </si>
  <si>
    <t>Legal fees per Person</t>
  </si>
  <si>
    <t>Funeral expenses per Person</t>
  </si>
  <si>
    <t>TU and professional organisations per Person</t>
  </si>
  <si>
    <t>Other payments for services e.g. photocopying per Person</t>
  </si>
  <si>
    <t>Non-Bulky</t>
  </si>
  <si>
    <t>Clothing &amp; Footwear</t>
  </si>
  <si>
    <t>Bulky</t>
  </si>
  <si>
    <t>Furniture</t>
  </si>
  <si>
    <t>DIY</t>
  </si>
  <si>
    <t>Electrical</t>
  </si>
  <si>
    <t>Small Household</t>
  </si>
  <si>
    <t>Books/ CDs/ DVDs</t>
  </si>
  <si>
    <t>Chemist</t>
  </si>
  <si>
    <t>Recreational</t>
  </si>
  <si>
    <t xml:space="preserve">Total </t>
  </si>
  <si>
    <t xml:space="preserve">check </t>
  </si>
  <si>
    <t xml:space="preserve">above transposed </t>
  </si>
  <si>
    <t>Scenario 2b - LHS with ONS formation</t>
  </si>
  <si>
    <t>Annual average dwelling growth</t>
  </si>
  <si>
    <t>Average UK household size</t>
  </si>
  <si>
    <t>Annual population growth</t>
  </si>
  <si>
    <t>% change</t>
  </si>
  <si>
    <t>Average annual population growth, 2030-2040</t>
  </si>
  <si>
    <t>Scenario 3 - MK2050 410k target</t>
  </si>
  <si>
    <t>Nexus Planning</t>
  </si>
  <si>
    <t>2020 Prices</t>
  </si>
  <si>
    <t>Table 1a: Population and convenience goods expenditure per capita</t>
  </si>
  <si>
    <t>Population</t>
  </si>
  <si>
    <t xml:space="preserve">Population Growth </t>
  </si>
  <si>
    <t>Convenience expenditure per capita (excluding SFT)</t>
  </si>
  <si>
    <t xml:space="preserve">Zone </t>
  </si>
  <si>
    <t>Total Study Area</t>
  </si>
  <si>
    <t xml:space="preserve">Notes: </t>
  </si>
  <si>
    <t>Table 1b: Total convenience goods expenditure available (excluding SFT)</t>
  </si>
  <si>
    <t>Convenience expenditure (£m)</t>
  </si>
  <si>
    <t>Growth %</t>
  </si>
  <si>
    <t xml:space="preserve">Zones </t>
  </si>
  <si>
    <t>a. Figures derived from multiplying per capita expenditure with population within each zone using data provided in Table 1a</t>
  </si>
  <si>
    <t>Main Food</t>
  </si>
  <si>
    <t>Top-Up</t>
  </si>
  <si>
    <t>a. Ratio of main food shopping to top-up food shopping is assumed to be 75:25 in line with Nexus professional judgement, as informed by the results of the NEMS household survey.</t>
  </si>
  <si>
    <t>Milton Keynes -  Retail and Leisure Needs Assessment</t>
  </si>
  <si>
    <t>Inner Study Area (Zones 1-7, 9-10)</t>
  </si>
  <si>
    <t>Table 2a:</t>
  </si>
  <si>
    <t>Main Food - (excluding SFT)</t>
  </si>
  <si>
    <t>Survey Results Shopping Patterns  (%)</t>
  </si>
  <si>
    <t>Notes</t>
  </si>
  <si>
    <t>a. Figures may not add up due to rounding</t>
  </si>
  <si>
    <t xml:space="preserve">b. The data is derived from Appendix 1 the NEMS Report (Appendix B of the Study). </t>
  </si>
  <si>
    <t>Table 2b:</t>
  </si>
  <si>
    <t>Weighted Shopping Patterns reflecting the mean spend at each location  (%)</t>
  </si>
  <si>
    <t xml:space="preserve">b. The data is calculated by taking the figures in table 2a, and adjusting them pro-rata to take account of the mean spend at each location as referenced in Appendix 6  the NEMS Report (Appendix B of the Study). There are a number of locations for which respondents refused to state their spend, and hence the total Study's mean figure is utilised in such cases. </t>
  </si>
  <si>
    <t xml:space="preserve">in centre vs white </t>
  </si>
  <si>
    <t xml:space="preserve">out of centre vs white </t>
  </si>
  <si>
    <t xml:space="preserve">ouside of VG ws white </t>
  </si>
  <si>
    <t xml:space="preserve">total </t>
  </si>
  <si>
    <t>Table 2c:</t>
  </si>
  <si>
    <t>Note: Figures may not add up due to rounding</t>
  </si>
  <si>
    <t>Table 3a:</t>
  </si>
  <si>
    <t>Top Up Food - (excluding SFT)</t>
  </si>
  <si>
    <t>Table 3b:</t>
  </si>
  <si>
    <t xml:space="preserve">b. The data is calculated by taking the figures in table 3a, and adjusting them pro-rata to take account of the mean spend at each location as referenced in Appendix 6  the NEMS Report (Appendix B of the Study). There are a number of locations for which respondents refused to state their spend, and hence the total Study's mean figure is utilised in such cases. </t>
  </si>
  <si>
    <t>Table 3c:</t>
  </si>
  <si>
    <t>Table 4a:</t>
  </si>
  <si>
    <t>Convenience Goods  - (excluding SFT)</t>
  </si>
  <si>
    <t>Table 4b:</t>
  </si>
  <si>
    <t>Gross Retail Floorspace (sq m)</t>
  </si>
  <si>
    <t xml:space="preserve">Net Sales Area (sq m) </t>
  </si>
  <si>
    <t>Net Convenience Sales Area (sq m)</t>
  </si>
  <si>
    <t>Sales Density (£ per sq m)</t>
  </si>
  <si>
    <t>Benchmark Turnover 
(£m)</t>
  </si>
  <si>
    <t>Survey Turnover 
(£m)</t>
  </si>
  <si>
    <t>Trading Position against Benchmark (£m)</t>
  </si>
  <si>
    <t>Trading Position against Benchmark (%)</t>
  </si>
  <si>
    <t xml:space="preserve">global data </t>
  </si>
  <si>
    <t>Notes:</t>
  </si>
  <si>
    <r>
      <t xml:space="preserve">a. Due to the level of data available, the benchmarking exercise is informed by research collected in relation to the larger national supermarket operators only (namely Tesco, Sainsbury, Asda, Morrisons, Waitrose, M&amp;S, Aldi and Lidl), based on the destinations listed in Tables 2 and 3 - the relevant stores are shown in </t>
    </r>
    <r>
      <rPr>
        <sz val="8"/>
        <color theme="4"/>
        <rFont val="Gadugi"/>
        <family val="2"/>
      </rPr>
      <t>blue</t>
    </r>
    <r>
      <rPr>
        <sz val="8"/>
        <color theme="1"/>
        <rFont val="Gadugi"/>
        <family val="2"/>
      </rPr>
      <t xml:space="preserve">. Assumption is made that all other stores are trading at 'equilibrium' with benchmark - shown in black. </t>
    </r>
  </si>
  <si>
    <t>f. For the stores shown in blue, the benchmark convenience turnover is calculated by multiplying the sales area by the sales density. It is assumed that all other stores are 'trading at equilibrium' (i.e. their 'benchmark' turnover equates to that identified by the survey in table 4b plus the 2% inflow).</t>
  </si>
  <si>
    <t>g. Survey derived performance of stores is sourced from Table 4b.</t>
  </si>
  <si>
    <t>Figures may not add up due to rounding</t>
  </si>
  <si>
    <t>Table 6a: Convenience goods market share derived turnover (based on household survey results, as weighted)</t>
  </si>
  <si>
    <t xml:space="preserve">% Market Share </t>
  </si>
  <si>
    <t>Expenditure in the Study Area (£m)</t>
  </si>
  <si>
    <t>a. Market Share percentage figures are derived from Table 4a. This is then applied to the total convenience goods expenditure available (excluding SFT) as taken from Table 1b</t>
  </si>
  <si>
    <t xml:space="preserve">Table 6b:  Convenience goods market share derived turnover, and assumed inflow from outside of the Study Area (£m)  </t>
  </si>
  <si>
    <t>Estimated 'Inflow' from Outside Study Area</t>
  </si>
  <si>
    <t xml:space="preserve">2026 Turnover with Inflow (£m) </t>
  </si>
  <si>
    <t>RPBN 20</t>
  </si>
  <si>
    <t xml:space="preserve">a. The inflow figures have been estimated by Nexus. This is then applied to the survey turnover as presented in Table 6a. </t>
  </si>
  <si>
    <t xml:space="preserve">Table 6c:  Benchmark Turnovers (£m)
</t>
  </si>
  <si>
    <t>including changes to floorspace</t>
  </si>
  <si>
    <t>Table 6d: Extant convenience goods commitments</t>
  </si>
  <si>
    <t>Site Address</t>
  </si>
  <si>
    <t>Application Reference</t>
  </si>
  <si>
    <t xml:space="preserve">Summary of the Proposal </t>
  </si>
  <si>
    <t xml:space="preserve">Net* Convenience Floorspace (sqm) </t>
  </si>
  <si>
    <t>Estimated Convenience Turnover (£ m) - 2026</t>
  </si>
  <si>
    <t xml:space="preserve">a. The list of commitments and the associated net sales areas have been provided by the Council. </t>
  </si>
  <si>
    <t xml:space="preserve">b. Sales density is assumed to be £8,000 based on Nexus Planning judgement. </t>
  </si>
  <si>
    <t>STEP 1:</t>
  </si>
  <si>
    <t>Survey Derived (with Inflow) Turnover of all Floorspace (£m):</t>
  </si>
  <si>
    <t>STEP 2:</t>
  </si>
  <si>
    <t>STEP 3:</t>
  </si>
  <si>
    <t xml:space="preserve">Available Expenditure before commitments (£m) </t>
  </si>
  <si>
    <t>STEP 4:</t>
  </si>
  <si>
    <t>Turnover of all committed floorspace (£m)</t>
  </si>
  <si>
    <t>STEP 5:</t>
  </si>
  <si>
    <t>Surplus Expenditure (£m)</t>
  </si>
  <si>
    <t>STEP 6:</t>
  </si>
  <si>
    <t>MAXIMUM FORECAST CAPACITY FOR NEW Convenience FLOORSPACE:</t>
  </si>
  <si>
    <t>(i)</t>
  </si>
  <si>
    <t xml:space="preserve">Estimated Average Sales Density of New Floorspace (£ per sq m): </t>
  </si>
  <si>
    <t>(ii)</t>
  </si>
  <si>
    <t>MAXIMUM "Net" Floorspace Capacity (sq m):</t>
  </si>
  <si>
    <t>(iii)</t>
  </si>
  <si>
    <t>Assumed Net / Gross Floorspace Ratio:</t>
  </si>
  <si>
    <t>(iv)</t>
  </si>
  <si>
    <t>Gross Floorspace Capacity (sq m):</t>
  </si>
  <si>
    <t>STEP 7:</t>
  </si>
  <si>
    <t>MINIMUM FORECAST CAPACITY FOR NEW Convenience FLOORSPACE:</t>
  </si>
  <si>
    <t>MINIMUM "Net" Floorspace Capacity (sq m):</t>
  </si>
  <si>
    <t xml:space="preserve">Notes </t>
  </si>
  <si>
    <t xml:space="preserve">STEP 1: Survey Derived (with Inflow) turnover is derived from Table 6b. </t>
  </si>
  <si>
    <t xml:space="preserve">STEP 2:  Benchmark Turnover is derived from Table 6c </t>
  </si>
  <si>
    <t xml:space="preserve">STEP 3: Available Expenditure before commitments is derived from Steps 1 and 2.  </t>
  </si>
  <si>
    <t>STEP 5:  Surplus Expenditure incorporates the forecast turnover of all commitments (Step 4).</t>
  </si>
  <si>
    <t>Table 17a:</t>
  </si>
  <si>
    <t>Comparison Goods</t>
  </si>
  <si>
    <t>Shopping Patterns  (%)</t>
  </si>
  <si>
    <t>Table 9a:</t>
  </si>
  <si>
    <t xml:space="preserve">Clothing &amp; footwear goods </t>
  </si>
  <si>
    <t xml:space="preserve">Table 9b: </t>
  </si>
  <si>
    <t>Table 10a:</t>
  </si>
  <si>
    <t>Furniture goods</t>
  </si>
  <si>
    <t xml:space="preserve">Table 10b: </t>
  </si>
  <si>
    <t>Table 11a:</t>
  </si>
  <si>
    <t>DIY goods</t>
  </si>
  <si>
    <t xml:space="preserve">Table 11b: </t>
  </si>
  <si>
    <t>Table 12a:</t>
  </si>
  <si>
    <t xml:space="preserve">Electrical goods </t>
  </si>
  <si>
    <t xml:space="preserve">Table 12b: </t>
  </si>
  <si>
    <t>Table 13a:</t>
  </si>
  <si>
    <t>Small household goods</t>
  </si>
  <si>
    <t xml:space="preserve">Table 13b: </t>
  </si>
  <si>
    <t>Table 14a:</t>
  </si>
  <si>
    <t xml:space="preserve">Small Media (Books, CDs, DVDs) </t>
  </si>
  <si>
    <t xml:space="preserve">Table 14b: </t>
  </si>
  <si>
    <t>Table 15a:</t>
  </si>
  <si>
    <t xml:space="preserve">Chemist goods </t>
  </si>
  <si>
    <t xml:space="preserve">Table 15b: </t>
  </si>
  <si>
    <t>Table 16a:</t>
  </si>
  <si>
    <t>Recreational goods</t>
  </si>
  <si>
    <t>Inner Study Area (Zones 1-7, 9-10) (%)</t>
  </si>
  <si>
    <t>Outer Study Area (Zones 8, 11-14) (%)</t>
  </si>
  <si>
    <t>Milton Keynes CC</t>
  </si>
  <si>
    <t>MKBC</t>
  </si>
  <si>
    <t>% of total</t>
  </si>
  <si>
    <t>Annual growth</t>
  </si>
  <si>
    <t>Table 8a: Population and comparison goods expenditure per capita (excluding SFT)</t>
  </si>
  <si>
    <t>Comparison expenditure per capita (excluding SFT)</t>
  </si>
  <si>
    <t>2020 (total)</t>
  </si>
  <si>
    <t>Table 8b: Total comparison goods expenditure available (excluding SFT)</t>
  </si>
  <si>
    <r>
      <t>Comparison expenditure (</t>
    </r>
    <r>
      <rPr>
        <b/>
        <sz val="10"/>
        <color theme="0"/>
        <rFont val="Calibri"/>
        <family val="2"/>
      </rPr>
      <t>£</t>
    </r>
    <r>
      <rPr>
        <b/>
        <sz val="10"/>
        <color theme="0"/>
        <rFont val="Gadugi"/>
        <family val="2"/>
      </rPr>
      <t>m)</t>
    </r>
  </si>
  <si>
    <t>Growth (£m)</t>
  </si>
  <si>
    <t>a. Figures derived from multiplying per capita expenditure with population within each zone using data provided at Table 8a</t>
  </si>
  <si>
    <t>Table 8c: Comparison goods expenditure per capita (excluding SFT) - For Each Zone, split between comparison goods categories</t>
  </si>
  <si>
    <t xml:space="preserve">Year </t>
  </si>
  <si>
    <t>Table 8d: Total comparison goods expenditure available (excluding SFT)(£m)</t>
  </si>
  <si>
    <t xml:space="preserve">Total Study Area </t>
  </si>
  <si>
    <t>Books</t>
  </si>
  <si>
    <t>Table 18a: Comparison goods market share derived turnover (based on household survey results)</t>
  </si>
  <si>
    <t>a. Market Share percentage figures are derived from Table 17a. This is then applied to the total comparison goods expenditure available (excluding SFT) as taken from Table 8b</t>
  </si>
  <si>
    <t xml:space="preserve">Table 18b: Comparison goods market share derived turnover, and assumed inflow from outside of the Study Area (£m) </t>
  </si>
  <si>
    <t>Figure 4b: Retail sales density for comparison goods</t>
  </si>
  <si>
    <t>a. The inflow percentages have been estimated by Nexus. The inflow figures are then applied to the survey turnover as presented in Table 18a</t>
  </si>
  <si>
    <t>Table 18c: Extant comparison goods commitments</t>
  </si>
  <si>
    <t xml:space="preserve">Net* Comparison Floorspace (sqm) </t>
  </si>
  <si>
    <t>Estimated Comparison Turnover (£ m) - 2026</t>
  </si>
  <si>
    <t xml:space="preserve">b. Sales density is assumed to be £ 4,800 based on Nexus Planning judgement. </t>
  </si>
  <si>
    <t>Assume Equilibrium at Base Year and Constant Market Shares</t>
  </si>
  <si>
    <t>STEP  1:</t>
  </si>
  <si>
    <t>MAXIMUM FORECAST CAPACITY FOR NEW COMPARISON FLOORSPACE:</t>
  </si>
  <si>
    <t>MINIMUM FORECAST CAPACITY FOR NEW COMPARISON FLOORSPACE:</t>
  </si>
  <si>
    <t xml:space="preserve">STEP 3: The forecast residual expenditure capacity (pre commitments) has been derived from Steps 1 and 2.  </t>
  </si>
  <si>
    <t>STEP 5: The Surplus Expenditure capacity incorporates the forecast turnover of all commitments (Step 4).</t>
  </si>
  <si>
    <t>https://www.tax.service.gov.uk/business-rates-find/valuations/start/13760690000</t>
  </si>
  <si>
    <t>https://www.tax.service.gov.uk/business-rates-find/valuations/9632454000?valuationId=18357500000</t>
  </si>
  <si>
    <t>https://www.tax.service.gov.uk/business-rates-find/valuations/start/11306703000</t>
  </si>
  <si>
    <t>https://www.tax.service.gov.uk/business-rates-find/valuations/start/45212000</t>
  </si>
  <si>
    <t>https://www.tax.service.gov.uk/business-rates-find/valuations/start/6546097000</t>
  </si>
  <si>
    <t>https://www.tax.service.gov.uk/business-rates-find/valuations/start/11374336000</t>
  </si>
  <si>
    <t>https://www.tax.service.gov.uk/business-rates-find/valuations/start/10264216000</t>
  </si>
  <si>
    <t>https://www.tax.service.gov.uk/business-rates-find/valuations/start/8890471000</t>
  </si>
  <si>
    <t>https://www.tax.service.gov.uk/business-rates-find/valuations/start/13269699000</t>
  </si>
  <si>
    <t>https://www.tax.service.gov.uk/business-rates-find/valuations/start/8814602000</t>
  </si>
  <si>
    <t>https://www.tax.service.gov.uk/business-rates-find/valuations/start/8815083000</t>
  </si>
  <si>
    <t>https://www.tax.service.gov.uk/business-rates-find/valuations/start/60682162</t>
  </si>
  <si>
    <t>https://www.tax.service.gov.uk/business-rates-find/valuations/start/13091688000</t>
  </si>
  <si>
    <t>https://www.tax.service.gov.uk/business-rates-find/valuations/start/10160186000</t>
  </si>
  <si>
    <t>https://www.tax.service.gov.uk/business-rates-find/valuations/start/9283239000</t>
  </si>
  <si>
    <t>https://www.tax.service.gov.uk/business-rates-find/valuations/start/8830128000</t>
  </si>
  <si>
    <t>https://www.tax.service.gov.uk/business-rates-find/valuations/start/8682380000</t>
  </si>
  <si>
    <t>https://www.tax.service.gov.uk/business-rates-find/back-to-list-valuations</t>
  </si>
  <si>
    <t>https://www.tax.service.gov.uk/business-rates-find/valuations/start/14138056000</t>
  </si>
  <si>
    <t>https://www.tax.service.gov.uk/business-rates-find/valuations/start/2592045000</t>
  </si>
  <si>
    <t>https://www.tax.service.gov.uk/business-rates-find/valuations/start/8790771000</t>
  </si>
  <si>
    <t>https://www.tax.service.gov.uk/business-rates-find/valuations/start/12760251000</t>
  </si>
  <si>
    <t>https://www.tax.service.gov.uk/business-rates-find/valuations/start/8814079000</t>
  </si>
  <si>
    <t>https://www.tax.service.gov.uk/business-rates-find/valuations/start/11709017000</t>
  </si>
  <si>
    <t>https://www.tax.service.gov.uk/business-rates-find/valuations/start/12474751000</t>
  </si>
  <si>
    <t>Survey Turnover 
 (With 1% Inflow from 
Beyond Study Area) 
(£m)</t>
  </si>
  <si>
    <t>2050 Survey Turnover (£m)</t>
  </si>
  <si>
    <t>Expenditure directed to Milton Keynes Council Area</t>
  </si>
  <si>
    <t>Milton Keynes Council Area</t>
  </si>
  <si>
    <t xml:space="preserve">2050 Benchmark Turnover (£m) </t>
  </si>
  <si>
    <t xml:space="preserve">2050 Turnover with Inflow (£m) </t>
  </si>
  <si>
    <t xml:space="preserve">Recreational </t>
  </si>
  <si>
    <t>Small media</t>
  </si>
  <si>
    <t>Clothing and footwear</t>
  </si>
  <si>
    <t xml:space="preserve">Small household </t>
  </si>
  <si>
    <t xml:space="preserve">DIY </t>
  </si>
  <si>
    <t>Study Area</t>
  </si>
  <si>
    <t>Inner Study Area</t>
  </si>
  <si>
    <t>AVERAGE</t>
  </si>
  <si>
    <t>Museums, zoological gardens, theme parks, houses and gardens per Person</t>
  </si>
  <si>
    <t>Subscriptions for leisure activities and other subscriptions per Person</t>
  </si>
  <si>
    <t>Video, cassette and CD hire (including online entertainment packages) per Person</t>
  </si>
  <si>
    <t>Nursery and primary education (Payments for school trips, other ad-hoc expenditure) per Person</t>
  </si>
  <si>
    <t>Secondary education (Payments for school trips, other ad-hoc expenditure) per Person</t>
  </si>
  <si>
    <t>Sixth form college/college education (Payments for school trips, other ad-hoc expenditure) per Person</t>
  </si>
  <si>
    <t>University Education (including Other Education) (Payments for school trips, other ad-hoc expenditure) per Person</t>
  </si>
  <si>
    <t>Bank and Post Office counter charges (inc. Travellers cheques charges etc) per Person</t>
  </si>
  <si>
    <t>v2 - Tesco Extra, Watling Street, Bletchley, Milton Keynes, MK1 1DD</t>
  </si>
  <si>
    <t>v2 - Tesco Superstore, McConnell Drive, Wolverton, Milton Keynes, MK12 5RJ</t>
  </si>
  <si>
    <t>v2 Tesco Extra, Watling Street, Bletchley, Milton Keynes, MK1 1DD</t>
  </si>
  <si>
    <t>v2 Tesco Express, Buckingham Road, Bletchley, Milton Keynes, MK3 5BP</t>
  </si>
  <si>
    <t>v2 Tesco Express, Ardwell Lane, Greenleys, Milton Keynes, MK12 6AX</t>
  </si>
  <si>
    <t>v2 Tesco Superstore, McConnell Drive, Wolverton, Milton Keynes, MK12 5RJ</t>
  </si>
  <si>
    <t>Estimated Comparison Turnover (£ m) 2050</t>
  </si>
  <si>
    <t>Estimated Convenience Turnover (£ m)  2050</t>
  </si>
  <si>
    <t>Clothes / shoes</t>
  </si>
  <si>
    <t>Toys</t>
  </si>
  <si>
    <t>Small household</t>
  </si>
  <si>
    <t xml:space="preserve">Small media </t>
  </si>
  <si>
    <t>Food Centre, E3 west, land bounded by Midsummer Boulevard, Secklow Gate, Lower Twelfth Street and Avebury Boulevard, CMK.</t>
  </si>
  <si>
    <t>19/02804/OUT</t>
  </si>
  <si>
    <t>Santander Car Park, Grafton Gate H5 to H6, CMK.</t>
  </si>
  <si>
    <t xml:space="preserve">19/00841/FUL </t>
  </si>
  <si>
    <t>Site D4.4 North, Avebury Boulevard/ Seclow Gate, CMK.</t>
  </si>
  <si>
    <t xml:space="preserve">18/01591/FUL </t>
  </si>
  <si>
    <t>19/00289/FUL</t>
  </si>
  <si>
    <t xml:space="preserve">Car park North End Gold Oak Walk, Silbury Boulevard, CMK. </t>
  </si>
  <si>
    <t xml:space="preserve">20/03293/FUL </t>
  </si>
  <si>
    <t xml:space="preserve">The Agora Centre, Church Street, Wolverton. </t>
  </si>
  <si>
    <t>21/00001/FUL</t>
  </si>
  <si>
    <t>Frosts Garden Centre, Newport Road, Wavendon</t>
  </si>
  <si>
    <t xml:space="preserve">20/02498/FUL </t>
  </si>
  <si>
    <t>Lidl and Units 1-6, Oldbrook Booulevard, Oldbrook</t>
  </si>
  <si>
    <t xml:space="preserve">21/02250/FUL </t>
  </si>
  <si>
    <t>Land on corner of Bolbeck Avenue, Eagle Farm South</t>
  </si>
  <si>
    <t>Erection of a food store with four, 2-bedroom apartments above, access, parking provision and associated works. 278sqm (GIA) of convenience floorspace.</t>
  </si>
  <si>
    <t xml:space="preserve">Alterations and extension to the northern and southern flanks of Centre:MK either side of John Lewis; creating two new levels of additional trading spacefor flexible use class; with associated plant, servicing and landscape works. Total sqm (GIA) of 8,435. Proposed 50% D2, 40% A3/A4, 10% A1. In the absence of further details, it is assumed that the retail space would be split 50% convenience (422sqm) and 50% comparison (422sqm). </t>
  </si>
  <si>
    <t>Redevelopment of land for office with ancillary facilities including retail, community and leisure facilities, formation of a basement carpark. Includes 1,450sqm to be used for retail/F&amp;B. In the absence of further details it is assumed that 25% floorspace used for convenience, and 25% floorspace used for comparison.</t>
  </si>
  <si>
    <t>Redevelopment of the site of the Agora Centre, Wolverton and adjacent car park to provide 115 new homes (Use Class C3) and ancillary Cohousing Common House, nine ground floor commercial and community units comprising approximately 1,000 sqm (Use Classes E, F2(b) and Sui Generis); the reinstatement of Radcliffe Street between Church Street and Buckingham Street / The Square; together with associated areas of hard and soft landscaping, car and cycle parking, means of access and plant and equipment. In the absence of further details, it is assumed that the retail space would be split 25% convenience and 25% comparison.</t>
  </si>
  <si>
    <t>Erection of 2 buildings to facilitate 4 retail units (Class (E) (a) and dog grooming - Sui Generis. 208sqm retail space. In the absence of further details, it is assumed that the retail space would be split 25% convenience and 25% comparison.</t>
  </si>
  <si>
    <t>Part demolition of existing buildings, site clearence works, retentiona and alteration of existing multi-storey car park, phased construction of 4 residential blocks providing 422 residential units, hybrid building and flexible ground floor uses. Circa 1,639sqm (GIA) of ground floor active uses which offer a variety of flexible uses (use classes A1 and/or A2 and/or A3 and/or A4 and/or A5 and/or B1a and/or D1 and/or D2. In the absence of further details it is assumed that 25% floorspace used for convenience, and 25% floorspace used for comparison.</t>
  </si>
  <si>
    <t>Construction of 328 apartments and commercial space with subdivision, landscaped courtyard, basement level and a separate service area. 1,180 sqm (GIA) of commercial space. In the absence of further details it is assumed that 25% floorspace used for convenience, and 25% floorspace used for comparison.</t>
  </si>
  <si>
    <t>Total Forecast "Benchmark" Turnover of all Floorspace (£m)</t>
  </si>
  <si>
    <t>a. Zones are based on Postcode geography as shown on the plan at Appendix A</t>
  </si>
  <si>
    <t xml:space="preserve">a. Figures may not add up due to rounding. </t>
  </si>
  <si>
    <t>b. Although Zones 8, 11 and 12 largely fall outside the MKCC boundary, some units within these zones are located within the local authority boundary and as such are labelled as Out of Centre.</t>
  </si>
  <si>
    <t>b. The gross retail floorspace has been sourced from Valuation Office Agency (VOA).</t>
  </si>
  <si>
    <t>c. Based on Nexus Planning professional judgement Net sales area is assumed to be 70% of the gross retail floorspace.</t>
  </si>
  <si>
    <t>Demolition of existing buildings and erection of a food retail store with associated parking, access, landscaping and associated engineering works. Net reduction in overall retail floorspace of 368sqm GIA. In the absence of further details, it is assumed that the loss of  retail space would be split 75% convenience and 25% comparison.</t>
  </si>
  <si>
    <t>Demolition of existing buildings and erection of a food retail store with associated parking, access, landscaping and associated engineering works. Net reduction in overall retail floorspace of 368sqm GIA. In the absence of further details, it is assumed that the loss of retail space would be split 75% convenience and 25% comparison.</t>
  </si>
  <si>
    <t xml:space="preserve">Destination </t>
  </si>
  <si>
    <t>Convenience</t>
  </si>
  <si>
    <t>Comparison</t>
  </si>
  <si>
    <t>Outer Study Area</t>
  </si>
  <si>
    <t>OoC - Zone 3 - Routeco Retail Park</t>
  </si>
  <si>
    <t>OoC - Zone 3 - Other</t>
  </si>
  <si>
    <t>Leisure - restaurants and alcoholic drinks</t>
  </si>
  <si>
    <t>Above transposed</t>
  </si>
  <si>
    <t>CMK</t>
  </si>
  <si>
    <t>Bletchley</t>
  </si>
  <si>
    <t xml:space="preserve">Comparison </t>
  </si>
  <si>
    <t>Clothing &amp; footwear</t>
  </si>
  <si>
    <t>Electrical goods</t>
  </si>
  <si>
    <t>Small Household goods</t>
  </si>
  <si>
    <t>Small Media</t>
  </si>
  <si>
    <t>Chemist goods</t>
  </si>
  <si>
    <t>Recreation goods</t>
  </si>
  <si>
    <t>Kingston</t>
  </si>
  <si>
    <t>Westcroft</t>
  </si>
  <si>
    <t xml:space="preserve">Wolverton </t>
  </si>
  <si>
    <t xml:space="preserve">Newport Pagenll </t>
  </si>
  <si>
    <t>Olney</t>
  </si>
  <si>
    <t>Stony Stratford</t>
  </si>
  <si>
    <t>Woburn Sands</t>
  </si>
  <si>
    <t>%</t>
  </si>
  <si>
    <t>clothing</t>
  </si>
  <si>
    <t>total</t>
  </si>
  <si>
    <t>Milton Keynes East, Land east
and west of A509, London Road, Newport Pagnell</t>
  </si>
  <si>
    <t>21/00999/OUTEIS</t>
  </si>
  <si>
    <t>Hybrid planning application encompassing: (i) outline elements (with all matters reserved) for a large scale mixed-use urban extension comprising residential development , employment including business, general industry and storage /distribution uses, a secondary school and primary schools and community hub containing community and commercial. 1,500 sqm to be used for convenience.</t>
  </si>
  <si>
    <t>South of Moulsoe Local Parade: Use Class E/Sui Generis shops, restaurants, cafes, services (uses in class E) and takeaway (Sui Generis). 300 sqm to be used for convenience.</t>
  </si>
  <si>
    <t>Land west of Watling Street and north of Calverton Lane, Milton Keynes , Western Expansion Area 11, Fairchilds Local Centre (Parcels 21C &amp; 1C)</t>
  </si>
  <si>
    <t>21/03028/REM</t>
  </si>
  <si>
    <t>Approval of reserved matters (access, appearance landscaping, layout and scale) pursuant to outline permission 06/00123/MKPCO for 40 dwellings 2X commercial buildings (Use Class E) previously approved as A1/A3. 414 sqm to be used for convenience.</t>
  </si>
  <si>
    <t>Table 7a:  Convenience Goods Capacity Assessment - Milton Keynes</t>
  </si>
  <si>
    <t>Table 7b:  Convenience Goods Capacity Assessment - Central Milton Keynes</t>
  </si>
  <si>
    <t>in centre</t>
  </si>
  <si>
    <t xml:space="preserve">ouside of MKCC ws white </t>
  </si>
  <si>
    <t>Hybrid planning application encompassing: (i) outline elements (with all matters reserved) for a large scale mixed-use urban extension comprising residential development , employment including business, general industry and storage /distribution uses, a secondary school and primary schools and community hub containing community and commercial. 2,000 sqm to be used for comparison.</t>
  </si>
  <si>
    <t>South of Moulsoe Local Parade: Use Class E/Sui Generis shops, restaurants, cafes, services (uses in class E) and takeaway (Sui Generis). 200 sqm to be used for comparison.</t>
  </si>
  <si>
    <t>Table 19a: Comparison Goods Capacity Assessment - Milton Keynes</t>
  </si>
  <si>
    <t>Table 19b: Comparison Goods Capacity Assessment - Central Milton Keynes</t>
  </si>
  <si>
    <t>Expenditure directed to Central Milton Keynes</t>
  </si>
  <si>
    <t>Outside of Central Milton Keynes</t>
  </si>
  <si>
    <t>Table 7c:  Convenience Goods Capacity Assessment - Rest of MKCC</t>
  </si>
  <si>
    <t>Table 19c: Comparison Goods Capacity Assessment - Rest of MKCC</t>
  </si>
  <si>
    <t>STEP 1: Survey Derived (with Inflow) turnoveras assume constant market shares over the forecast period, derived from Table 18b</t>
  </si>
  <si>
    <t>Population Projection 2024 (Total)</t>
  </si>
  <si>
    <t>Experian Area Comparison</t>
  </si>
  <si>
    <t>MK 2025 Exp</t>
  </si>
  <si>
    <t>Created on 09/05/2025 17:14:00</t>
  </si>
  <si>
    <t>Target Geography: MK Postcode Study Area</t>
  </si>
  <si>
    <t>Base Geography: Local/Unitary Authority : Milton Keynes</t>
  </si>
  <si>
    <t>Vintage: UK24</t>
  </si>
  <si>
    <t>Retail Planner: Consumer Retail Expenditure (Fine): 2023 Total Expenditure per Person (in 2023 prices): Total Retail per Person (Count)</t>
  </si>
  <si>
    <t>Base: Milton Keynes</t>
  </si>
  <si>
    <t>10</t>
  </si>
  <si>
    <t>11</t>
  </si>
  <si>
    <t>12</t>
  </si>
  <si>
    <t>13</t>
  </si>
  <si>
    <t>14</t>
  </si>
  <si>
    <t>4</t>
  </si>
  <si>
    <t>5</t>
  </si>
  <si>
    <t>6</t>
  </si>
  <si>
    <t>7</t>
  </si>
  <si>
    <t>8</t>
  </si>
  <si>
    <t>9</t>
  </si>
  <si>
    <t>Total Retail per Person (Total)</t>
  </si>
  <si>
    <t>Retail Planner: Consumer Retail Expenditure (Fine): Alcohol (off trade) per Person: Alcohol (off-trade) per Person (Count)</t>
  </si>
  <si>
    <t>Alcohol (off-trade) per Person (Total)</t>
  </si>
  <si>
    <t>Retail Planner: Consumer Retail Expenditure (Fine): Appliances for personal care per Person: Appliances for personal care per Person (Count)</t>
  </si>
  <si>
    <t>Appliances for personal care per Person (Total)</t>
  </si>
  <si>
    <t>Retail Planner: Consumer Retail Expenditure (Fine): Audio-visual, photographic and information processing equipment per Person: Audio-visual, photographic and information processing equipment per Person (Count)</t>
  </si>
  <si>
    <t>Audio-visual, photographic and information processing equipment per Person (Total)</t>
  </si>
  <si>
    <t>Retail Planner: Consumer Retail Expenditure (Fine): Food and non-alcoholic beverages per Person: Food and non-alcoholic beverages per Person (Count)</t>
  </si>
  <si>
    <t>Food and non-alcoholic beverages per Person (Total)</t>
  </si>
  <si>
    <t>Retail Planner: Consumer Retail Expenditure (Fine): Bicycles per Person (Count)</t>
  </si>
  <si>
    <t>Retail Planner: Consumer Retail Expenditure (Fine): Clothing materials and garments per Person: Clothing materials and garments per Person (Count)</t>
  </si>
  <si>
    <t>Clothing materials and garments per Person (Total)</t>
  </si>
  <si>
    <t>Retail Planner: Consumer Retail Expenditure (Fine): Furniture and Furnishings per Person: Furniture and furnishings; carpets and other floor coverings per Person (Count)</t>
  </si>
  <si>
    <t>Furniture and furnishings; carpets and other floor coverings per Person (Total)</t>
  </si>
  <si>
    <t>Retail Planner: Consumer Retail Expenditure (Fine): Books and Stationery per Person: Books and stationery per Person (Count)</t>
  </si>
  <si>
    <t>Books and stationery per Person (Total)</t>
  </si>
  <si>
    <t>Retail Planner: Consumer Retail Expenditure (Fine): Games, toys and hobbies; sport and camping; music instruments per Person: Games, toys and hobbies; sport and camping; musical instruments per Person (Count)</t>
  </si>
  <si>
    <t>Games, toys and hobbies; sport and camping; musical instruments per Person (Total)</t>
  </si>
  <si>
    <t>Retail Planner: Consumer Retail Expenditure (Fine): Glassware, tableware and household utensils per Person (Count)</t>
  </si>
  <si>
    <t>Retail Planner: Consumer Retail Expenditure (Fine): Gardens, plants and flowers per Person (Count)</t>
  </si>
  <si>
    <t>Retail Planner: Consumer Retail Expenditure (Fine): Household textiles per Person (Count)</t>
  </si>
  <si>
    <t>Retail Planner: Consumer Retail Expenditure (Fine): Jewellery, clocks and watches per Person (Count)</t>
  </si>
  <si>
    <t>Retail Planner: Consumer Retail Expenditure (Fine): Major household appliances per Person (Count)</t>
  </si>
  <si>
    <t>Retail Planner: Consumer Retail Expenditure (Fine): Major tools and equipment per Person (Count)</t>
  </si>
  <si>
    <t>Retail Planner: Consumer Retail Expenditure (Fine): Materials for maintenance and repair of the dwelling (Retail per Person) (Count)</t>
  </si>
  <si>
    <t>Retail Planner: Consumer Retail Expenditure (Fine): Newspapers and periodicals per Person (Count)</t>
  </si>
  <si>
    <t>Retail Planner: Consumer Retail Expenditure (Fine): Medical goods and other pharmaceutical products per Person: Medical goods and other pharmaceutical products per Person (Count)</t>
  </si>
  <si>
    <t>Medical goods and other pharmaceutical products per Person (Total)</t>
  </si>
  <si>
    <t>Retail Planner: Consumer Retail Expenditure (Fine): Non-durable household goods per Person (Count)</t>
  </si>
  <si>
    <t>Retail Planner: Consumer Retail Expenditure (Fine): Other personal effects per Person (Count)</t>
  </si>
  <si>
    <t>Retail Planner: Consumer Retail Expenditure (Fine): Pets and related products per Person (Count)</t>
  </si>
  <si>
    <t>Retail Planner: Consumer Retail Expenditure (Fine): Recording media per Person (Count)</t>
  </si>
  <si>
    <t>Retail Planner: Consumer Retail Expenditure (Fine): Shoes and other footwear per Person (Count)</t>
  </si>
  <si>
    <t>Retail Planner: Consumer Retail Expenditure (Fine): Small electrical household appliances per Person (Count)</t>
  </si>
  <si>
    <t>Retail Planner: Consumer Retail Expenditure (Fine): Small tools and miscellaneous accessories per Person (Count)</t>
  </si>
  <si>
    <t>Retail Planner: Consumer Retail Expenditure (Fine): Therapeutic appliances and equipment per Person (Count)</t>
  </si>
  <si>
    <t>Retail Planner: Consumer Retail Expenditure (Fine): Tobacco (Retail) per Person (Count)</t>
  </si>
  <si>
    <t>Retail Planner: Consumer Retail Expenditure (Fine): Prescription costs per Person (Count)</t>
  </si>
  <si>
    <t>Retail Planner: Consumer Retail Expenditure (Fine): Leisure per Person: Total Leisure per Person (Count)</t>
  </si>
  <si>
    <t>Total Leisure per Person (Total)</t>
  </si>
  <si>
    <t>Retail Planner: Consumer Retail Expenditure (Fine): Leisure per Person: Accommodation services per Person: Accommodation services per Person (Count)</t>
  </si>
  <si>
    <t>Accommodation services per Person (Total)</t>
  </si>
  <si>
    <t>Retail Planner: Consumer Retail Expenditure (Fine): Leisure per Person: Cultural services per Person: Cultural services per Person (Count)</t>
  </si>
  <si>
    <t>Cultural services per Person (Total)</t>
  </si>
  <si>
    <t>Retail Planner: Consumer Retail Expenditure (Fine): Leisure per Person: Cultural services per Person: Cinema, theatre and museums etc. per Person (Count)</t>
  </si>
  <si>
    <t>Cinema, theatre and museums etc. per Person (Total)</t>
  </si>
  <si>
    <t>Retail Planner: Consumer Retail Expenditure (Fine): Leisure per Person: Cultural services per Person: TV, video, satellite rental, cable subscriptions, TV licences per Person (Count)</t>
  </si>
  <si>
    <t>TV, video, satellite rental, cable subscriptions, TV licences per Person (Total)</t>
  </si>
  <si>
    <t>Satellite subscriptions per Person</t>
  </si>
  <si>
    <t>Rent for TV/Satellite/VCR per Person</t>
  </si>
  <si>
    <t>Cable subscriptions per Person</t>
  </si>
  <si>
    <t>Retail Planner: Consumer Retail Expenditure (Fine): Leisure per Person: Cultural services per Person: Miscellaneous entertainments per Person (Count)</t>
  </si>
  <si>
    <t>Miscellaneous entertainments per Person (Total)</t>
  </si>
  <si>
    <t>Retail Planner: Consumer Retail Expenditure (Fine): Leisure per Person: Cultural services per Person: Development of film, deposit for film development, passport photos, holiday and school photos per Person (Count)</t>
  </si>
  <si>
    <t>Retail Planner: Consumer Retail Expenditure (Fine): Leisure per Person: Education per Person: Education per Person (Count)</t>
  </si>
  <si>
    <t>Education per Person (Total)</t>
  </si>
  <si>
    <t>Retail Planner: Consumer Retail Expenditure (Fine): Leisure per Person: Education per Person: Education fees per Person (Count)</t>
  </si>
  <si>
    <t>Education fees per Person (Total)</t>
  </si>
  <si>
    <t>Retail Planner: Consumer Retail Expenditure (Fine): Leisure per Person: Education per Person: Payments for school trips, other ad-hoc expenditure per Person (Count)</t>
  </si>
  <si>
    <t>Payments for school trips, other ad-hoc expenditure per Person (Total)</t>
  </si>
  <si>
    <t>Retail Planner: Consumer Retail Expenditure (Fine): Leisure per Person: Games of chance per Person: Games of chance per Person (Count)</t>
  </si>
  <si>
    <t>Games of chance per Person (Total)</t>
  </si>
  <si>
    <t>Retail Planner: Consumer Retail Expenditure (Fine): Leisure per Person: Hairdressing salons and personal grooming establishments per Person (Count)</t>
  </si>
  <si>
    <t>Retail Planner: Consumer Retail Expenditure (Fine): Leisure per Person: Insurance per Person: Insurance per Person (Count)</t>
  </si>
  <si>
    <t>Insurance per Person (Total)</t>
  </si>
  <si>
    <t>Retail Planner: Consumer Retail Expenditure (Fine): Leisure per Person: Insurance per Person: Health insurance per Person (Count)</t>
  </si>
  <si>
    <t>Retail Planner: Consumer Retail Expenditure (Fine): Leisure per Person: Insurance per Person: Dwelling insurance per Person (Count)</t>
  </si>
  <si>
    <t>Dwelling insurance per Person (Total)</t>
  </si>
  <si>
    <t>Retail Planner: Consumer Retail Expenditure (Fine): Leisure per Person: Insurance per Person: Transport insurance per Person (Count)</t>
  </si>
  <si>
    <t>Retail Planner: Consumer Retail Expenditure (Fine): Leisure per Person: Recreational and sporting services per Person: Recreational and sporting services per Person (Count)</t>
  </si>
  <si>
    <t>Recreational and sporting services per Person (Total)</t>
  </si>
  <si>
    <t>Retail Planner: Consumer Retail Expenditure (Fine): Leisure per Person: Restaurants, cafes etc per Person: Restaurants, cafes etc per Person (Count)</t>
  </si>
  <si>
    <t>Restaurants, cafes etc per Person (Total)</t>
  </si>
  <si>
    <t>Retail Planner: Consumer Retail Expenditure (Fine): Leisure per Person: Restaurants, cafes etc per Person: Restaurant and café meals per Person (Count)</t>
  </si>
  <si>
    <t>Retail Planner: Consumer Retail Expenditure (Fine): Leisure per Person: Restaurants, cafes etc per Person: Alcoholic drinks (away from home) per Person (Count)</t>
  </si>
  <si>
    <t>Retail Planner: Consumer Retail Expenditure (Fine): Leisure per Person: Restaurants, cafes etc per Person: Take away meals eaten at home per Person (Count)</t>
  </si>
  <si>
    <t>Retail Planner: Consumer Retail Expenditure (Fine): Leisure per Person: Restaurants, cafes etc per Person: Other take-away and snack food per Person (Count)</t>
  </si>
  <si>
    <t>Other take-away and snack food per Person (Total)</t>
  </si>
  <si>
    <t>Retail Planner: Consumer Retail Expenditure (Fine): Leisure per Person: Restaurants, cafes etc per Person: Contract catering (food) per Person (Count)</t>
  </si>
  <si>
    <t>Retail Planner: Consumer Retail Expenditure (Fine): Leisure per Person: Social protection per Person: Social protection per Person (Count)</t>
  </si>
  <si>
    <t>Social protection per Person (Total)</t>
  </si>
  <si>
    <t>Retail Planner: Consumer Retail Expenditure (Fine): Leisure per Person: Other services per Person: Other services per Person (Count)</t>
  </si>
  <si>
    <t>Other services per Person (Total)</t>
  </si>
  <si>
    <t>Retail Planner: Consumer Retail Expenditure (Fine): Leisure per Person: Other services per Person: Moving house per Person (Count)</t>
  </si>
  <si>
    <t>Moving house per Person (Total)</t>
  </si>
  <si>
    <t>Retail Planner: Consumer Retail Expenditure (Fine): Leisure per Person: Other services per Person: Bank, building society, post office, credit card charges per Person (Count)</t>
  </si>
  <si>
    <t>Bank, building society, post office, credit card charges per Person (Total)</t>
  </si>
  <si>
    <t>Retail Planner: Consumer Retail Expenditure (Fine): Leisure per Person: Other services per Person: Other services and professional fees per Person (Count)</t>
  </si>
  <si>
    <t>Other services and professional fees per Person (Total)</t>
  </si>
  <si>
    <r>
      <t xml:space="preserve">Clothing materials and garments per Person  </t>
    </r>
    <r>
      <rPr>
        <b/>
        <sz val="10"/>
        <color rgb="FFFF0000"/>
        <rFont val="Gadugi"/>
        <family val="2"/>
      </rPr>
      <t>63</t>
    </r>
  </si>
  <si>
    <r>
      <t xml:space="preserve">Shoes and other footwear per Person  </t>
    </r>
    <r>
      <rPr>
        <b/>
        <sz val="10"/>
        <color rgb="FFFF0000"/>
        <rFont val="Gadugi"/>
        <family val="2"/>
      </rPr>
      <t>160</t>
    </r>
  </si>
  <si>
    <r>
      <t xml:space="preserve">90% of Furniture and furnishings; carpets and other floor coverings  </t>
    </r>
    <r>
      <rPr>
        <b/>
        <sz val="10"/>
        <color rgb="FF00B050"/>
        <rFont val="Gadugi"/>
        <family val="2"/>
      </rPr>
      <t>71</t>
    </r>
  </si>
  <si>
    <r>
      <t xml:space="preserve">Major tools and equipment </t>
    </r>
    <r>
      <rPr>
        <b/>
        <sz val="10"/>
        <color rgb="FF00B050"/>
        <rFont val="Gadugi"/>
        <family val="2"/>
      </rPr>
      <t>118</t>
    </r>
  </si>
  <si>
    <r>
      <t xml:space="preserve">Materials for maintenance and repair of the dwelling  </t>
    </r>
    <r>
      <rPr>
        <b/>
        <sz val="10"/>
        <color rgb="FFFF0000"/>
        <rFont val="Gadugi"/>
        <family val="2"/>
      </rPr>
      <t>123</t>
    </r>
  </si>
  <si>
    <r>
      <t xml:space="preserve">Small tools and miscellaneous accessories  </t>
    </r>
    <r>
      <rPr>
        <b/>
        <sz val="10"/>
        <color rgb="FFFF0000"/>
        <rFont val="Gadugi"/>
        <family val="2"/>
      </rPr>
      <t>170</t>
    </r>
  </si>
  <si>
    <r>
      <t xml:space="preserve">10% of Furniture and furnishings; carpets and other floor coverings   </t>
    </r>
    <r>
      <rPr>
        <b/>
        <sz val="10"/>
        <color rgb="FF00B050"/>
        <rFont val="Gadugi"/>
        <family val="2"/>
      </rPr>
      <t>71</t>
    </r>
  </si>
  <si>
    <r>
      <t xml:space="preserve">10% of Non-Durable household goods  </t>
    </r>
    <r>
      <rPr>
        <b/>
        <sz val="10"/>
        <color rgb="FF00B050"/>
        <rFont val="Gadugi"/>
        <family val="2"/>
      </rPr>
      <t>140</t>
    </r>
  </si>
  <si>
    <r>
      <t xml:space="preserve">Gardens, plants and flowers </t>
    </r>
    <r>
      <rPr>
        <b/>
        <sz val="10"/>
        <color rgb="FFFF0000"/>
        <rFont val="Gadugi"/>
        <family val="2"/>
      </rPr>
      <t xml:space="preserve"> 98</t>
    </r>
  </si>
  <si>
    <r>
      <t xml:space="preserve">10% of Appliances for personal care  </t>
    </r>
    <r>
      <rPr>
        <b/>
        <sz val="10"/>
        <color rgb="FF00B050"/>
        <rFont val="Gadugi"/>
        <family val="2"/>
      </rPr>
      <t>26</t>
    </r>
  </si>
  <si>
    <r>
      <t xml:space="preserve">Small electrical household appliances  </t>
    </r>
    <r>
      <rPr>
        <b/>
        <sz val="10"/>
        <color rgb="FFFF0000"/>
        <rFont val="Gadugi"/>
        <family val="2"/>
      </rPr>
      <t>165</t>
    </r>
  </si>
  <si>
    <r>
      <t xml:space="preserve">Audio-visual, photographic and information processing equipment  </t>
    </r>
    <r>
      <rPr>
        <b/>
        <sz val="10"/>
        <color rgb="FFFF0000"/>
        <rFont val="Gadugi"/>
        <family val="2"/>
      </rPr>
      <t>33</t>
    </r>
  </si>
  <si>
    <r>
      <t xml:space="preserve">Jewellery, clocks and watches </t>
    </r>
    <r>
      <rPr>
        <b/>
        <sz val="10"/>
        <color rgb="FF00B050"/>
        <rFont val="Gadugi"/>
        <family val="2"/>
      </rPr>
      <t>108</t>
    </r>
  </si>
  <si>
    <r>
      <t xml:space="preserve">Glassware, tableware and household utensils  </t>
    </r>
    <r>
      <rPr>
        <b/>
        <sz val="10"/>
        <color rgb="FF00B050"/>
        <rFont val="Gadugi"/>
        <family val="2"/>
      </rPr>
      <t>93</t>
    </r>
  </si>
  <si>
    <r>
      <t xml:space="preserve">Other personal effects  </t>
    </r>
    <r>
      <rPr>
        <b/>
        <sz val="10"/>
        <color rgb="FFFF0000"/>
        <rFont val="Gadugi"/>
        <family val="2"/>
      </rPr>
      <t>145</t>
    </r>
  </si>
  <si>
    <r>
      <t xml:space="preserve">90% of Appliances for personal care  </t>
    </r>
    <r>
      <rPr>
        <b/>
        <sz val="10"/>
        <color rgb="FF00B050"/>
        <rFont val="Gadugi"/>
        <family val="2"/>
      </rPr>
      <t>26</t>
    </r>
  </si>
  <si>
    <r>
      <t xml:space="preserve">Household textiles  </t>
    </r>
    <r>
      <rPr>
        <b/>
        <sz val="10"/>
        <color rgb="FF00B050"/>
        <rFont val="Gadugi"/>
        <family val="2"/>
      </rPr>
      <t>103</t>
    </r>
  </si>
  <si>
    <r>
      <t xml:space="preserve">Recording media  </t>
    </r>
    <r>
      <rPr>
        <b/>
        <sz val="10"/>
        <color rgb="FFFF0000"/>
        <rFont val="Gadugi"/>
        <family val="2"/>
      </rPr>
      <t>155</t>
    </r>
  </si>
  <si>
    <r>
      <t xml:space="preserve">Books and stationery   </t>
    </r>
    <r>
      <rPr>
        <b/>
        <sz val="10"/>
        <color rgb="FF00B050"/>
        <rFont val="Gadugi"/>
        <family val="2"/>
      </rPr>
      <t>78</t>
    </r>
  </si>
  <si>
    <r>
      <t xml:space="preserve">Medical goods and other pharmaceutical products  </t>
    </r>
    <r>
      <rPr>
        <b/>
        <sz val="10"/>
        <color rgb="FFFF0000"/>
        <rFont val="Gadugi"/>
        <family val="2"/>
      </rPr>
      <t>133</t>
    </r>
  </si>
  <si>
    <r>
      <t xml:space="preserve">Therapeutic appliances and equipment  </t>
    </r>
    <r>
      <rPr>
        <b/>
        <sz val="10"/>
        <color rgb="FFFF0000"/>
        <rFont val="Gadugi"/>
        <family val="2"/>
      </rPr>
      <t>175</t>
    </r>
  </si>
  <si>
    <r>
      <t xml:space="preserve">Bicycles  </t>
    </r>
    <r>
      <rPr>
        <b/>
        <sz val="10"/>
        <color rgb="FF00B050"/>
        <rFont val="Gadugi"/>
        <family val="2"/>
      </rPr>
      <t>58</t>
    </r>
  </si>
  <si>
    <r>
      <t xml:space="preserve">Games, toys and hobbies; sport and camping; musical instruments   </t>
    </r>
    <r>
      <rPr>
        <b/>
        <sz val="10"/>
        <color rgb="FF00B050"/>
        <rFont val="Gadugi"/>
        <family val="2"/>
      </rPr>
      <t>85</t>
    </r>
  </si>
  <si>
    <r>
      <t xml:space="preserve">Pets and related products  </t>
    </r>
    <r>
      <rPr>
        <b/>
        <sz val="10"/>
        <color rgb="FFFF0000"/>
        <rFont val="Gadugi"/>
        <family val="2"/>
      </rPr>
      <t>150</t>
    </r>
  </si>
  <si>
    <r>
      <t xml:space="preserve">Major household appliances  </t>
    </r>
    <r>
      <rPr>
        <b/>
        <sz val="10"/>
        <color rgb="FF00B050"/>
        <rFont val="Gadugi"/>
        <family val="2"/>
      </rPr>
      <t>113</t>
    </r>
  </si>
  <si>
    <t>at 2023</t>
  </si>
  <si>
    <t>2023 Prices</t>
  </si>
  <si>
    <t xml:space="preserve">c. Per capita expenditure figures are derived from Experian MMG3 data (2025 report) at 2023 - the 2023 figures are then projected to the assessment years using “Ex. SFT adjusted for sales via stores' forecast growth rates taken from Figure 7 of Experian Retail Planner Briefing Note 22. </t>
  </si>
  <si>
    <t>2026-2050</t>
  </si>
  <si>
    <t>Survey Results Shopping Patterns (%)</t>
  </si>
  <si>
    <t xml:space="preserve">2026 Survey Turnover (£m)  </t>
  </si>
  <si>
    <t>2031 Survey Turnover (£m)</t>
  </si>
  <si>
    <t>2036 Survey Turnover (£m)</t>
  </si>
  <si>
    <t>2041 Survey Turnover (£m)</t>
  </si>
  <si>
    <t xml:space="preserve">2031 Turnover with Inflow (£m) </t>
  </si>
  <si>
    <t xml:space="preserve">2036 Turnover with Inflow (£m) </t>
  </si>
  <si>
    <t xml:space="preserve">2041 Turnover with Inflow (£m) </t>
  </si>
  <si>
    <t xml:space="preserve">2026  Benchmark Turnover (£m) </t>
  </si>
  <si>
    <t xml:space="preserve">2031 Benchmark Turnover (£m) </t>
  </si>
  <si>
    <t xml:space="preserve">2036 Benchmark Turnover (£m) </t>
  </si>
  <si>
    <t xml:space="preserve">2041 Benchmark Turnover (£m) </t>
  </si>
  <si>
    <t>Estimated Convenience Turnover (£ m) - 2031</t>
  </si>
  <si>
    <t>Estimated Convenience Turnover (£ m)  2036</t>
  </si>
  <si>
    <t>Estimated Convenience Turnover (£ m)  2041</t>
  </si>
  <si>
    <t>Part demolition of existing buildings, site clearence works, retention and alteration of existing multi-storey car park, phased construction of 4 residential blocks providing 422 residential units, hybrid building and flexible ground floor uses. Circa 1,639sqm (GIA) of ground floor active uses which offer a variety of flexible uses (use classes A1 and/or A2 and/or A3 and/or A4 and/or A5 and/or B1a and/or D1 and/or D2. In the absence of further details it is assumed that 25% floorspace used for convenience, and 25% floorspace used for comparison.</t>
  </si>
  <si>
    <t>1 Worcester Way, Olney</t>
  </si>
  <si>
    <t>22/00353/FUL</t>
  </si>
  <si>
    <t xml:space="preserve">The development of an 1,865 square metre (gross) retail food store (Class E), with associated pedestrian and vehicular access, car parking and landscaping. 1,315 sqm to be used for convenience. </t>
  </si>
  <si>
    <t>RPBN 22</t>
  </si>
  <si>
    <t>Figure 7 - Brief note March 2025</t>
  </si>
  <si>
    <t>Figure 4a: Retail sales density for Convenience goods</t>
  </si>
  <si>
    <t>Waitrose &amp; Partners</t>
  </si>
  <si>
    <t>Convenience Goods Sales Sales Densities(£/Sq. m)(ex VAT)</t>
  </si>
  <si>
    <t>Comparison Goods Sales Density (£/Sq. m)(ex VAT)</t>
  </si>
  <si>
    <t xml:space="preserve">STEP 4: The turnover of all known commitments has been derived from Table 6d.  It is assumed that all commitments would be operational and with mature trading conditions by 2031. </t>
  </si>
  <si>
    <r>
      <t>Table 1c: Convenience goods expenditure split between main food shopping and top-up food shopping spend (</t>
    </r>
    <r>
      <rPr>
        <b/>
        <sz val="10"/>
        <rFont val="Gadugi"/>
        <family val="2"/>
      </rPr>
      <t>2026</t>
    </r>
    <r>
      <rPr>
        <b/>
        <sz val="10"/>
        <color theme="1"/>
        <rFont val="Gadugi"/>
        <family val="2"/>
      </rPr>
      <t>) (excluding SFT)</t>
    </r>
  </si>
  <si>
    <t>Expenditure based on Weighted Shopping Patterns - (2026) (£m)</t>
  </si>
  <si>
    <t>Sales densities</t>
  </si>
  <si>
    <t>Figure 7 of Experian Retail Planner Briefing Note 22- Ex. SFT adjusted
for sales via stores</t>
  </si>
  <si>
    <t>Convenience and Comparison Goods Sales Densities of Major Grocers, 2024e</t>
  </si>
  <si>
    <t>Total Retail Sales - Excludes fuel, financial services, property, and other non-retail sales</t>
  </si>
  <si>
    <t>Convenience Goods Sales Density (£/Sq. m) (inc VAT)</t>
  </si>
  <si>
    <t>Comparison Goods Sales Density(£/Sq. m)(inc VAT)</t>
  </si>
  <si>
    <t>Main 4 average</t>
  </si>
  <si>
    <t>Discounter average</t>
  </si>
  <si>
    <t>2023 prices</t>
  </si>
  <si>
    <t xml:space="preserve">d. The the proportion of net floorspace dedicated to convenience goods sales is taken from the company benchmark average (sourced from GlobalData 2024). </t>
  </si>
  <si>
    <t xml:space="preserve">e. The average sales density has been sourced from GlobalData 2024. </t>
  </si>
  <si>
    <t>a. Benchmark turnover figure at 2026 is sourced from Table 5. It is then "grown"to the respective years using Figure 4a (density growth rate) of Experian Retail Planner Briefing Note 22.</t>
  </si>
  <si>
    <t>STEP 6: The 'net' residual expenditure is converted into a net/gross floorspace capacity, based on Nexus judgement utilising the average sales density of deep discounter operators (Aldi and Lidl) as sourced from GlobalData 2024. The sales density for respective years is "grown" using Figure 4a (density growth rate) of Experian Retail Planner Briefing Note 22.</t>
  </si>
  <si>
    <t>STEP 7: The 'net' residual expenditure is converted into a net/gross floorspace capacity, based on Nexus judgement utilising the average sales density of Top 4 operators (Asda, Tesco, Sainsbury’s and Morrisons) as sourced from GlobalData 2024. The sales density for respective years is "grown" using Figure 4a (density growth rate) of Experian Retail Planner Briefing Note 22.</t>
  </si>
  <si>
    <t xml:space="preserve">b. Expenditure figures for each category are derived from Experian AppLibrary data (2025 report) at 2023 - the 2023 figures are then projected to the assessment years using “Ex. SFT adjusted for sales via stores' forecast growth rates taken from Figure 7 of Experian Retail Planner Briefing Note 22. </t>
  </si>
  <si>
    <t>2026 exp, adjusted from 2023</t>
  </si>
  <si>
    <t>ratio from 2023</t>
  </si>
  <si>
    <t>ratio from 2026</t>
  </si>
  <si>
    <t>Estimated Comparison Turnover (£ m) - 2031</t>
  </si>
  <si>
    <t>Estimated Comparison Turnover (£ m) 2036</t>
  </si>
  <si>
    <t>Estimated Comparison Turnover (£ m) 2041</t>
  </si>
  <si>
    <t>c. The turnover for respective years is "grown" using Figure 4b (density growth rate) of Experian Retail Planner Briefing Note 22.</t>
  </si>
  <si>
    <t xml:space="preserve">STEP 2: Assumption is made that comparison retail market is in 'equilibrium' at the base year (i.e. 2026, 'benchmark' turnovers are equivalent to the survey-derived  turnover levels, with inflow).  Average productivity growth rates from Figure 4b (density growth rate) of Experian Retail Planner Briefing Note 22, are then used to project the available benchmark expenditure. </t>
  </si>
  <si>
    <t xml:space="preserve">STEP 4: The turnover of all known commitments has been derived from Table 18c.  It is assumed that all commitments would be operational and with mature trading conditions by 2031. </t>
  </si>
  <si>
    <t>New population per year (due to new dwellings at 2.4 people per dwelling)</t>
  </si>
  <si>
    <t>Total (2024 onwards)</t>
  </si>
  <si>
    <t>Inner Study Area total</t>
  </si>
  <si>
    <t>WEA Area 10-1 - 10-3 Watling Street H3 To H4</t>
  </si>
  <si>
    <t xml:space="preserve">22/02490/OUTM </t>
  </si>
  <si>
    <t>Variation of condition 3 (Time limit for the approval of all reserved matters) of permission ref 05/00291/MKPCO, to extend the time limit by 9 years (to 5th October 2031). 4,000 sqm to be provided at a convenience goods store, and another 500sqm to be provided at a local centre, and in the absence of further details we assume 25% to be used as convenience. Total convenience floorspace of 4,125 sqm.</t>
  </si>
  <si>
    <t>Variation of condition 3 (Time limit for the approval of all reserved matters) of permission ref 05/00291/MKPCO, to extend the time limit by 9 years (to 5th October 2031). 500sqm to be provided at a local centre, and in the absence of further details we assume 25% to be used as comparison, for a total of 125 sqm.</t>
  </si>
  <si>
    <t>b. Population data is sourced from Experian MMG3 data (2025 report) for the year 2024.</t>
  </si>
  <si>
    <t>Table 5: Convenience goods benchmark (2026)</t>
  </si>
  <si>
    <t>Estimated Sales Density 
(£ per sq m) at 2026</t>
  </si>
  <si>
    <t>c. The turnover for respective years is "grown" using Figure 4a (density growth rate) of Experian Retail Planner Briefing Note 22.</t>
  </si>
  <si>
    <t xml:space="preserve">b. Population data  is sourced from Experian MMG3 data (2025 report) for the year 2024. </t>
  </si>
  <si>
    <t>Shopping Expenditure (£m at 2026)</t>
  </si>
  <si>
    <t xml:space="preserve">STEP 6: The Surplus Expenditure is converted into a net/gross floorspace capacity, based on Nexus judgement. Average sales density is assumed to be £3,500 per sq.m which Nexus Planning considers to be towards the lower end of what could be achieved.  The sales density for respective years is "grown" using Figure 4b (density growth rate) of Experian Retail Planner Briefing Note 22. </t>
  </si>
  <si>
    <t>STEP 7: The Surplus Expenditure is converted into a net/gross floorspace capacity, based on Nexus judgement. Average sales density is assumed to be £5,500 per sq.m which Nexus Planning considers to be towards the higher end of what could be achieved.  The sales density for respective years is "grown" using Figure 4b (density growth rate) of Experian Retail Planner Briefing Note 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</si>
</sst>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quot;* #,##0.00_-;\-&quot;£&quot;* #,##0.00_-;_-&quot;£&quot;* &quot;-&quot;??_-;_-@_-"/>
    <numFmt numFmtId="43" formatCode="_-* #,##0.00_-;\-* #,##0.00_-;_-* &quot;-&quot;??_-;_-@_-"/>
    <numFmt numFmtId="164" formatCode="0.00000%"/>
    <numFmt numFmtId="165" formatCode="&quot;£&quot;#,##0.00"/>
    <numFmt numFmtId="166" formatCode="&quot;£&quot;#,##0"/>
    <numFmt numFmtId="167" formatCode="#,##0.0"/>
    <numFmt numFmtId="168" formatCode="0.0%"/>
    <numFmt numFmtId="169" formatCode="_-* #,##0.0_-;\-* #,##0.0_-;_-* &quot;-&quot;??_-;_-@_-"/>
    <numFmt numFmtId="170" formatCode="_-* #,##0_-;\-* #,##0_-;_-* &quot;-&quot;??_-;_-@_-"/>
    <numFmt numFmtId="171" formatCode="0.0"/>
    <numFmt numFmtId="172" formatCode="_-[$€-2]\ * #,##0.00_-;\-[$€-2]\ * #,##0.00_-;_-[$€-2]\ * &quot;-&quot;??_-;_-@_-"/>
    <numFmt numFmtId="173" formatCode="&quot;£&quot;#,##0.0"/>
    <numFmt numFmtId="174" formatCode="0.0000%"/>
    <numFmt numFmtId="175" formatCode="0.000%"/>
    <numFmt numFmtId="176" formatCode="[$€-2]\ #,##0.0"/>
    <numFmt numFmtId="177" formatCode="#,##0_ ;\-#,##0\ "/>
    <numFmt numFmtId="178" formatCode="0.0000"/>
    <numFmt numFmtId="179" formatCode="_-[$€-2]\ * #,##0.0_-;\-[$€-2]\ * #,##0.0_-;_-[$€-2]\ * &quot;-&quot;??_-;_-@_-"/>
    <numFmt numFmtId="180" formatCode="&quot;£&quot;#,##0.000"/>
    <numFmt numFmtId="181" formatCode="#,##0.00000"/>
    <numFmt numFmtId="182" formatCode="#,##0.0000"/>
  </numFmts>
  <fonts count="7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color rgb="FF0070C0"/>
      <name val="Calibri"/>
      <family val="2"/>
      <scheme val="minor"/>
    </font>
    <font>
      <b/>
      <sz val="11"/>
      <color indexed="9"/>
      <name val="Calibri"/>
      <family val="2"/>
      <scheme val="minor"/>
    </font>
    <font>
      <b/>
      <sz val="11"/>
      <color indexed="8"/>
      <name val="Calibri"/>
      <family val="2"/>
      <scheme val="minor"/>
    </font>
    <font>
      <sz val="10"/>
      <name val="Calibri"/>
      <family val="2"/>
      <scheme val="minor"/>
    </font>
    <font>
      <b/>
      <sz val="10"/>
      <name val="Calibri"/>
      <family val="2"/>
      <scheme val="minor"/>
    </font>
    <font>
      <b/>
      <sz val="10"/>
      <color theme="0"/>
      <name val="Calibri"/>
      <family val="2"/>
      <scheme val="minor"/>
    </font>
    <font>
      <sz val="10"/>
      <color theme="0"/>
      <name val="Calibri"/>
      <family val="2"/>
      <scheme val="minor"/>
    </font>
    <font>
      <sz val="10"/>
      <name val="Arial"/>
      <family val="2"/>
    </font>
    <font>
      <sz val="11"/>
      <color rgb="FFFF0000"/>
      <name val="Calibri"/>
      <family val="2"/>
      <scheme val="minor"/>
    </font>
    <font>
      <b/>
      <sz val="20"/>
      <name val="Arial"/>
      <family val="2"/>
    </font>
    <font>
      <b/>
      <sz val="9"/>
      <name val="Arial"/>
      <family val="2"/>
    </font>
    <font>
      <sz val="9"/>
      <name val="Arial"/>
      <family val="2"/>
    </font>
    <font>
      <sz val="12"/>
      <name val="Arial"/>
      <family val="2"/>
    </font>
    <font>
      <b/>
      <sz val="13"/>
      <name val="Arial"/>
      <family val="2"/>
    </font>
    <font>
      <b/>
      <sz val="14"/>
      <name val="Arial"/>
      <family val="2"/>
    </font>
    <font>
      <b/>
      <sz val="12"/>
      <name val="Arial"/>
      <family val="2"/>
    </font>
    <font>
      <sz val="6"/>
      <name val="Arial"/>
      <family val="2"/>
    </font>
    <font>
      <sz val="8"/>
      <name val="Calibri"/>
      <family val="2"/>
      <scheme val="minor"/>
    </font>
    <font>
      <b/>
      <sz val="10"/>
      <name val="Arial"/>
      <family val="2"/>
    </font>
    <font>
      <b/>
      <i/>
      <sz val="10"/>
      <color rgb="FF000000"/>
      <name val="Gadugi"/>
      <family val="2"/>
    </font>
    <font>
      <sz val="10"/>
      <color rgb="FF000000"/>
      <name val="Gadugi"/>
      <family val="2"/>
    </font>
    <font>
      <b/>
      <sz val="10"/>
      <color rgb="FF000000"/>
      <name val="Gadugi"/>
      <family val="2"/>
    </font>
    <font>
      <b/>
      <sz val="10"/>
      <color rgb="FFFF0000"/>
      <name val="Gadugi"/>
      <family val="2"/>
    </font>
    <font>
      <b/>
      <sz val="10"/>
      <name val="Gadugi"/>
      <family val="2"/>
    </font>
    <font>
      <b/>
      <sz val="10"/>
      <color rgb="FF00B050"/>
      <name val="Gadugi"/>
      <family val="2"/>
    </font>
    <font>
      <b/>
      <sz val="11"/>
      <color rgb="FFFF0000"/>
      <name val="Calibri"/>
      <family val="2"/>
      <scheme val="minor"/>
    </font>
    <font>
      <b/>
      <sz val="11"/>
      <name val="Calibri"/>
      <family val="2"/>
      <scheme val="minor"/>
    </font>
    <font>
      <sz val="11"/>
      <name val="Calibri"/>
      <family val="2"/>
      <scheme val="minor"/>
    </font>
    <font>
      <sz val="10"/>
      <color theme="1"/>
      <name val="Gadugi"/>
      <family val="2"/>
    </font>
    <font>
      <b/>
      <sz val="8"/>
      <name val="Gadugi"/>
      <family val="2"/>
    </font>
    <font>
      <sz val="8"/>
      <color theme="1"/>
      <name val="Gadugi"/>
      <family val="2"/>
    </font>
    <font>
      <sz val="8"/>
      <color theme="1"/>
      <name val="Calibri"/>
      <family val="2"/>
      <scheme val="minor"/>
    </font>
    <font>
      <b/>
      <sz val="10"/>
      <color theme="1"/>
      <name val="Gadugi"/>
      <family val="2"/>
    </font>
    <font>
      <b/>
      <sz val="10"/>
      <color theme="0"/>
      <name val="Gadugi"/>
      <family val="2"/>
    </font>
    <font>
      <sz val="10"/>
      <name val="Gadugi"/>
      <family val="2"/>
    </font>
    <font>
      <sz val="10"/>
      <color rgb="FFFF0000"/>
      <name val="Gadugi"/>
      <family val="2"/>
    </font>
    <font>
      <sz val="8"/>
      <name val="Gadugi"/>
      <family val="2"/>
    </font>
    <font>
      <sz val="10"/>
      <color theme="1"/>
      <name val="Calibri"/>
      <family val="2"/>
      <scheme val="minor"/>
    </font>
    <font>
      <sz val="14"/>
      <color theme="1"/>
      <name val="Calibri"/>
      <family val="2"/>
      <scheme val="minor"/>
    </font>
    <font>
      <b/>
      <sz val="14"/>
      <color rgb="FFFF0000"/>
      <name val="Calibri"/>
      <family val="2"/>
      <scheme val="minor"/>
    </font>
    <font>
      <b/>
      <sz val="14"/>
      <color theme="1"/>
      <name val="Calibri"/>
      <family val="2"/>
      <scheme val="minor"/>
    </font>
    <font>
      <sz val="11"/>
      <color theme="4"/>
      <name val="Calibri"/>
      <family val="2"/>
      <scheme val="minor"/>
    </font>
    <font>
      <sz val="8"/>
      <color theme="4"/>
      <name val="Gadugi"/>
      <family val="2"/>
    </font>
    <font>
      <i/>
      <sz val="10"/>
      <color theme="1"/>
      <name val="Gadugi"/>
      <family val="2"/>
    </font>
    <font>
      <sz val="11"/>
      <color theme="1"/>
      <name val="Gadugi"/>
      <family val="2"/>
    </font>
    <font>
      <sz val="11"/>
      <name val="Gadugi"/>
      <family val="2"/>
    </font>
    <font>
      <b/>
      <sz val="10"/>
      <color rgb="FFFFFFFF"/>
      <name val="Gadugi"/>
      <family val="2"/>
    </font>
    <font>
      <sz val="10"/>
      <color rgb="FF000000"/>
      <name val="Calibri"/>
      <family val="2"/>
    </font>
    <font>
      <sz val="10"/>
      <color theme="1"/>
      <name val="Calibri"/>
      <family val="2"/>
    </font>
    <font>
      <b/>
      <sz val="10"/>
      <color rgb="FFC00000"/>
      <name val="Gadugi"/>
      <family val="2"/>
    </font>
    <font>
      <b/>
      <sz val="8"/>
      <color theme="1"/>
      <name val="Gadugi"/>
      <family val="2"/>
    </font>
    <font>
      <sz val="8"/>
      <color theme="2" tint="-0.89999084444715716"/>
      <name val="Gadugi"/>
      <family val="2"/>
    </font>
    <font>
      <b/>
      <sz val="10"/>
      <color indexed="8"/>
      <name val="Gadugi"/>
      <family val="2"/>
    </font>
    <font>
      <b/>
      <sz val="10"/>
      <color theme="1"/>
      <name val="Calibri"/>
      <family val="2"/>
      <scheme val="minor"/>
    </font>
    <font>
      <sz val="11"/>
      <color theme="0"/>
      <name val="Calibri"/>
      <family val="2"/>
      <scheme val="minor"/>
    </font>
    <font>
      <sz val="11"/>
      <color indexed="8"/>
      <name val="Calibri"/>
      <family val="2"/>
      <scheme val="minor"/>
    </font>
    <font>
      <b/>
      <sz val="10"/>
      <color theme="0"/>
      <name val="Calibri"/>
      <family val="2"/>
    </font>
    <font>
      <sz val="10"/>
      <color theme="0"/>
      <name val="Gadugi"/>
      <family val="2"/>
    </font>
    <font>
      <u/>
      <sz val="11"/>
      <color theme="10"/>
      <name val="Calibri"/>
      <family val="2"/>
      <scheme val="minor"/>
    </font>
    <font>
      <b/>
      <sz val="9"/>
      <color rgb="FF000000"/>
      <name val="Gadugi"/>
      <family val="2"/>
    </font>
    <font>
      <sz val="10"/>
      <name val="Calibri"/>
      <family val="2"/>
    </font>
    <font>
      <b/>
      <sz val="10"/>
      <color rgb="FF000000"/>
      <name val="Calibri"/>
      <family val="2"/>
    </font>
    <font>
      <b/>
      <sz val="10"/>
      <name val="Calibri"/>
      <family val="2"/>
    </font>
    <font>
      <sz val="11"/>
      <name val="Calibri"/>
      <family val="2"/>
    </font>
    <font>
      <b/>
      <sz val="11"/>
      <name val="Calibri"/>
      <family val="2"/>
    </font>
    <font>
      <sz val="11"/>
      <name val="Calibri"/>
      <family val="2"/>
    </font>
    <font>
      <b/>
      <sz val="20"/>
      <name val="Calibri"/>
      <family val="2"/>
    </font>
    <font>
      <b/>
      <sz val="11"/>
      <name val="Calibri"/>
      <family val="2"/>
    </font>
    <font>
      <b/>
      <i/>
      <sz val="11"/>
      <color theme="1"/>
      <name val="Calibri"/>
      <family val="2"/>
      <scheme val="minor"/>
    </font>
    <font>
      <b/>
      <u/>
      <sz val="11"/>
      <color rgb="FF000000"/>
      <name val="Calibri"/>
      <family val="2"/>
      <scheme val="minor"/>
    </font>
    <font>
      <b/>
      <sz val="9"/>
      <color rgb="FFFF0000"/>
      <name val="Arial"/>
      <family val="2"/>
    </font>
    <font>
      <sz val="9"/>
      <color rgb="FFFF0000"/>
      <name val="Arial"/>
      <family val="2"/>
    </font>
  </fonts>
  <fills count="31">
    <fill>
      <patternFill patternType="none"/>
    </fill>
    <fill>
      <patternFill patternType="gray125"/>
    </fill>
    <fill>
      <patternFill patternType="solid">
        <fgColor theme="9" tint="-0.249977111117893"/>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8" tint="-0.249977111117893"/>
        <bgColor indexed="64"/>
      </patternFill>
    </fill>
    <fill>
      <patternFill patternType="solid">
        <fgColor theme="0"/>
        <bgColor indexed="64"/>
      </patternFill>
    </fill>
    <fill>
      <patternFill patternType="solid">
        <fgColor theme="9"/>
        <bgColor indexed="64"/>
      </patternFill>
    </fill>
    <fill>
      <patternFill patternType="solid">
        <fgColor indexed="22"/>
      </patternFill>
    </fill>
    <fill>
      <patternFill patternType="solid">
        <fgColor theme="4" tint="0.79998168889431442"/>
        <bgColor indexed="64"/>
      </patternFill>
    </fill>
    <fill>
      <patternFill patternType="solid">
        <fgColor theme="4" tint="-0.249977111117893"/>
        <bgColor indexed="64"/>
      </patternFill>
    </fill>
    <fill>
      <patternFill patternType="solid">
        <fgColor theme="9"/>
        <bgColor theme="9"/>
      </patternFill>
    </fill>
    <fill>
      <patternFill patternType="solid">
        <fgColor theme="4" tint="0.39997558519241921"/>
        <bgColor indexed="64"/>
      </patternFill>
    </fill>
    <fill>
      <patternFill patternType="solid">
        <fgColor rgb="FFFFFF00"/>
        <bgColor indexed="64"/>
      </patternFill>
    </fill>
    <fill>
      <patternFill patternType="solid">
        <fgColor rgb="FF70AD47"/>
        <bgColor indexed="64"/>
      </patternFill>
    </fill>
    <fill>
      <patternFill patternType="solid">
        <fgColor theme="9" tint="-0.249977111117893"/>
        <bgColor theme="9" tint="0.79998168889431442"/>
      </patternFill>
    </fill>
    <fill>
      <patternFill patternType="solid">
        <fgColor theme="0" tint="-0.14999847407452621"/>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rgb="FF3BAD4C"/>
        <bgColor indexed="64"/>
      </patternFill>
    </fill>
    <fill>
      <patternFill patternType="solid">
        <fgColor rgb="FFCEE3D0"/>
        <bgColor indexed="64"/>
      </patternFill>
    </fill>
    <fill>
      <patternFill patternType="solid">
        <fgColor rgb="FFE8F1E9"/>
        <bgColor indexed="64"/>
      </patternFill>
    </fill>
    <fill>
      <patternFill patternType="solid">
        <fgColor rgb="FFD6D6D6"/>
      </patternFill>
    </fill>
    <fill>
      <patternFill patternType="solid">
        <fgColor rgb="FFB5B5B5"/>
      </patternFill>
    </fill>
    <fill>
      <patternFill patternType="solid">
        <fgColor theme="8"/>
        <bgColor indexed="64"/>
      </patternFill>
    </fill>
    <fill>
      <patternFill patternType="solid">
        <fgColor theme="3"/>
        <bgColor indexed="64"/>
      </patternFill>
    </fill>
    <fill>
      <patternFill patternType="solid">
        <fgColor theme="0" tint="-4.9989318521683403E-2"/>
        <bgColor indexed="64"/>
      </patternFill>
    </fill>
    <fill>
      <patternFill patternType="solid">
        <fgColor rgb="FFFFFFFF"/>
        <bgColor rgb="FF000000"/>
      </patternFill>
    </fill>
    <fill>
      <patternFill patternType="solid">
        <fgColor indexed="9"/>
        <bgColor indexed="64"/>
      </patternFill>
    </fill>
  </fills>
  <borders count="5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thin">
        <color indexed="0"/>
      </top>
      <bottom style="thin">
        <color indexed="0"/>
      </bottom>
      <diagonal/>
    </border>
    <border>
      <left/>
      <right/>
      <top/>
      <bottom style="thin">
        <color indexed="64"/>
      </bottom>
      <diagonal/>
    </border>
    <border>
      <left/>
      <right/>
      <top style="thin">
        <color rgb="FF000000"/>
      </top>
      <bottom/>
      <diagonal/>
    </border>
    <border>
      <left/>
      <right/>
      <top style="thin">
        <color indexed="64"/>
      </top>
      <bottom/>
      <diagonal/>
    </border>
    <border>
      <left/>
      <right/>
      <top/>
      <bottom style="thin">
        <color rgb="FF000000"/>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14">
    <xf numFmtId="0" fontId="0" fillId="0" borderId="0"/>
    <xf numFmtId="9" fontId="1" fillId="0" borderId="0" applyFont="0" applyFill="0" applyBorder="0" applyAlignment="0" applyProtection="0"/>
    <xf numFmtId="0" fontId="11" fillId="0" borderId="0"/>
    <xf numFmtId="0" fontId="11" fillId="0" borderId="0"/>
    <xf numFmtId="0" fontId="1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62" fillId="0" borderId="0" applyNumberFormat="0" applyFill="0" applyBorder="0" applyAlignment="0" applyProtection="0"/>
    <xf numFmtId="0" fontId="67" fillId="0" borderId="0"/>
    <xf numFmtId="0" fontId="69" fillId="0" borderId="0"/>
    <xf numFmtId="0" fontId="1" fillId="0" borderId="0"/>
    <xf numFmtId="0" fontId="11" fillId="0" borderId="0"/>
  </cellStyleXfs>
  <cellXfs count="989">
    <xf numFmtId="0" fontId="0" fillId="0" borderId="0" xfId="0"/>
    <xf numFmtId="49" fontId="0" fillId="0" borderId="0" xfId="0" applyNumberFormat="1"/>
    <xf numFmtId="49" fontId="3" fillId="0" borderId="0" xfId="0" applyNumberFormat="1" applyFont="1"/>
    <xf numFmtId="0" fontId="3" fillId="0" borderId="0" xfId="0" applyFont="1"/>
    <xf numFmtId="49" fontId="4" fillId="0" borderId="0" xfId="0" applyNumberFormat="1" applyFont="1"/>
    <xf numFmtId="10" fontId="0" fillId="0" borderId="0" xfId="0" applyNumberFormat="1"/>
    <xf numFmtId="1" fontId="0" fillId="0" borderId="0" xfId="0" applyNumberFormat="1"/>
    <xf numFmtId="49" fontId="0" fillId="2" borderId="0" xfId="0" applyNumberFormat="1" applyFill="1"/>
    <xf numFmtId="49" fontId="2" fillId="2" borderId="0" xfId="0" applyNumberFormat="1" applyFont="1" applyFill="1"/>
    <xf numFmtId="49" fontId="5" fillId="2" borderId="0" xfId="0" applyNumberFormat="1" applyFont="1" applyFill="1"/>
    <xf numFmtId="49" fontId="3" fillId="3" borderId="0" xfId="0" applyNumberFormat="1" applyFont="1" applyFill="1"/>
    <xf numFmtId="49" fontId="6" fillId="3" borderId="0" xfId="0" applyNumberFormat="1" applyFont="1" applyFill="1"/>
    <xf numFmtId="10" fontId="0" fillId="4" borderId="0" xfId="0" applyNumberFormat="1" applyFill="1"/>
    <xf numFmtId="0" fontId="3" fillId="0" borderId="0" xfId="0" applyFont="1" applyAlignment="1">
      <alignment horizontal="center" wrapText="1"/>
    </xf>
    <xf numFmtId="0" fontId="3" fillId="5" borderId="0" xfId="0" applyFont="1" applyFill="1"/>
    <xf numFmtId="0" fontId="0" fillId="5" borderId="0" xfId="0" applyFill="1"/>
    <xf numFmtId="0" fontId="0" fillId="2" borderId="0" xfId="0" applyFill="1"/>
    <xf numFmtId="10" fontId="0" fillId="2" borderId="0" xfId="0" applyNumberFormat="1" applyFill="1"/>
    <xf numFmtId="49" fontId="0" fillId="6" borderId="0" xfId="0" applyNumberFormat="1" applyFill="1"/>
    <xf numFmtId="0" fontId="0" fillId="6" borderId="0" xfId="0" applyFill="1"/>
    <xf numFmtId="10" fontId="0" fillId="6" borderId="0" xfId="1" applyNumberFormat="1" applyFont="1" applyFill="1"/>
    <xf numFmtId="49" fontId="0" fillId="0" borderId="0" xfId="0" applyNumberFormat="1" applyAlignment="1">
      <alignment horizontal="left" indent="1"/>
    </xf>
    <xf numFmtId="10" fontId="0" fillId="0" borderId="0" xfId="1" applyNumberFormat="1" applyFont="1"/>
    <xf numFmtId="10" fontId="0" fillId="2" borderId="0" xfId="1" applyNumberFormat="1" applyFont="1" applyFill="1"/>
    <xf numFmtId="49" fontId="3" fillId="5" borderId="0" xfId="0" applyNumberFormat="1" applyFont="1" applyFill="1"/>
    <xf numFmtId="10" fontId="0" fillId="5" borderId="0" xfId="1" applyNumberFormat="1" applyFont="1" applyFill="1"/>
    <xf numFmtId="10" fontId="0" fillId="0" borderId="0" xfId="1" applyNumberFormat="1" applyFont="1" applyFill="1"/>
    <xf numFmtId="164" fontId="0" fillId="0" borderId="0" xfId="0" applyNumberFormat="1"/>
    <xf numFmtId="0" fontId="0" fillId="0" borderId="0" xfId="0" applyAlignment="1">
      <alignment horizontal="left" indent="1"/>
    </xf>
    <xf numFmtId="0" fontId="2" fillId="7" borderId="0" xfId="0" applyFont="1" applyFill="1" applyAlignment="1">
      <alignment horizontal="left" indent="1"/>
    </xf>
    <xf numFmtId="0" fontId="2" fillId="7" borderId="0" xfId="0" applyFont="1" applyFill="1"/>
    <xf numFmtId="10" fontId="2" fillId="7" borderId="0" xfId="0" applyNumberFormat="1" applyFont="1" applyFill="1"/>
    <xf numFmtId="165" fontId="0" fillId="0" borderId="0" xfId="0" applyNumberFormat="1"/>
    <xf numFmtId="0" fontId="3" fillId="0" borderId="0" xfId="0" applyFont="1" applyAlignment="1">
      <alignment horizontal="center"/>
    </xf>
    <xf numFmtId="0" fontId="6" fillId="0" borderId="0" xfId="0" applyFont="1" applyAlignment="1">
      <alignment horizontal="center"/>
    </xf>
    <xf numFmtId="166" fontId="0" fillId="4" borderId="0" xfId="0" applyNumberFormat="1" applyFill="1"/>
    <xf numFmtId="3" fontId="14" fillId="0" borderId="0" xfId="0" applyNumberFormat="1" applyFont="1" applyAlignment="1" applyProtection="1">
      <alignment horizontal="left" vertical="center" wrapText="1"/>
      <protection locked="0"/>
    </xf>
    <xf numFmtId="3" fontId="15" fillId="0" borderId="0" xfId="0" applyNumberFormat="1" applyFont="1" applyAlignment="1" applyProtection="1">
      <alignment horizontal="left" vertical="center" wrapText="1"/>
      <protection locked="0"/>
    </xf>
    <xf numFmtId="3" fontId="14" fillId="10" borderId="0" xfId="0" applyNumberFormat="1" applyFont="1" applyFill="1" applyAlignment="1" applyProtection="1">
      <alignment horizontal="left" vertical="center" wrapText="1"/>
      <protection locked="0"/>
    </xf>
    <xf numFmtId="3" fontId="14" fillId="10" borderId="0" xfId="0" applyNumberFormat="1" applyFont="1" applyFill="1" applyAlignment="1" applyProtection="1">
      <alignment horizontal="right" vertical="center" wrapText="1"/>
      <protection locked="0"/>
    </xf>
    <xf numFmtId="3" fontId="15" fillId="0" borderId="0" xfId="0" applyNumberFormat="1" applyFont="1" applyAlignment="1" applyProtection="1">
      <alignment horizontal="right" vertical="center" wrapText="1"/>
      <protection locked="0"/>
    </xf>
    <xf numFmtId="3" fontId="14" fillId="10" borderId="9" xfId="0" applyNumberFormat="1" applyFont="1" applyFill="1" applyBorder="1" applyAlignment="1" applyProtection="1">
      <alignment horizontal="left" vertical="center" wrapText="1"/>
      <protection locked="0"/>
    </xf>
    <xf numFmtId="3" fontId="15" fillId="10" borderId="9" xfId="0" applyNumberFormat="1" applyFont="1" applyFill="1" applyBorder="1" applyAlignment="1" applyProtection="1">
      <alignment horizontal="right" vertical="center" wrapText="1"/>
      <protection locked="0"/>
    </xf>
    <xf numFmtId="0" fontId="12" fillId="0" borderId="0" xfId="0" applyFont="1"/>
    <xf numFmtId="0" fontId="11" fillId="0" borderId="0" xfId="0" applyFont="1"/>
    <xf numFmtId="0" fontId="11" fillId="0" borderId="0" xfId="4"/>
    <xf numFmtId="0" fontId="23" fillId="4" borderId="10" xfId="0" applyFont="1" applyFill="1" applyBorder="1" applyAlignment="1">
      <alignment horizontal="left" vertical="top" wrapText="1"/>
    </xf>
    <xf numFmtId="0" fontId="24" fillId="4" borderId="10" xfId="0" applyFont="1" applyFill="1" applyBorder="1" applyAlignment="1">
      <alignment horizontal="left" vertical="top" wrapText="1"/>
    </xf>
    <xf numFmtId="0" fontId="25" fillId="4" borderId="0" xfId="0" applyFont="1" applyFill="1" applyAlignment="1" applyProtection="1">
      <alignment horizontal="left" vertical="top" wrapText="1"/>
      <protection locked="0"/>
    </xf>
    <xf numFmtId="3" fontId="11" fillId="4" borderId="0" xfId="0" applyNumberFormat="1" applyFont="1" applyFill="1" applyAlignment="1">
      <alignment horizontal="left" vertical="top"/>
    </xf>
    <xf numFmtId="0" fontId="25" fillId="4" borderId="10" xfId="0" applyFont="1" applyFill="1" applyBorder="1" applyAlignment="1" applyProtection="1">
      <alignment horizontal="left" vertical="top" wrapText="1"/>
      <protection locked="0"/>
    </xf>
    <xf numFmtId="0" fontId="23" fillId="12" borderId="0" xfId="0" applyFont="1" applyFill="1" applyAlignment="1">
      <alignment horizontal="left" vertical="top" wrapText="1"/>
    </xf>
    <xf numFmtId="0" fontId="24" fillId="12" borderId="0" xfId="0" applyFont="1" applyFill="1" applyAlignment="1">
      <alignment horizontal="left" vertical="top" wrapText="1"/>
    </xf>
    <xf numFmtId="0" fontId="25" fillId="12" borderId="0" xfId="0" applyFont="1" applyFill="1" applyAlignment="1" applyProtection="1">
      <alignment horizontal="left" vertical="top" wrapText="1"/>
      <protection locked="0"/>
    </xf>
    <xf numFmtId="3" fontId="11" fillId="12" borderId="0" xfId="0" applyNumberFormat="1" applyFont="1" applyFill="1" applyAlignment="1">
      <alignment horizontal="left" vertical="top"/>
    </xf>
    <xf numFmtId="0" fontId="23" fillId="0" borderId="0" xfId="0" applyFont="1" applyAlignment="1">
      <alignment horizontal="left" vertical="top" wrapText="1"/>
    </xf>
    <xf numFmtId="0" fontId="24" fillId="0" borderId="0" xfId="0" applyFont="1" applyAlignment="1">
      <alignment horizontal="left" vertical="top" wrapText="1"/>
    </xf>
    <xf numFmtId="0" fontId="25" fillId="0" borderId="0" xfId="0" applyFont="1" applyAlignment="1" applyProtection="1">
      <alignment horizontal="left" vertical="top" wrapText="1"/>
      <protection locked="0"/>
    </xf>
    <xf numFmtId="3" fontId="11" fillId="0" borderId="0" xfId="0" applyNumberFormat="1" applyFont="1" applyAlignment="1">
      <alignment horizontal="left" vertical="top"/>
    </xf>
    <xf numFmtId="0" fontId="23" fillId="0" borderId="11" xfId="0" applyFont="1" applyBorder="1" applyAlignment="1">
      <alignment horizontal="left" vertical="top" wrapText="1"/>
    </xf>
    <xf numFmtId="0" fontId="24" fillId="12" borderId="11" xfId="0" applyFont="1" applyFill="1" applyBorder="1" applyAlignment="1">
      <alignment horizontal="left" vertical="top" wrapText="1"/>
    </xf>
    <xf numFmtId="0" fontId="27" fillId="12" borderId="11" xfId="0" applyFont="1" applyFill="1" applyBorder="1" applyAlignment="1" applyProtection="1">
      <alignment horizontal="left" vertical="top" wrapText="1"/>
      <protection locked="0"/>
    </xf>
    <xf numFmtId="0" fontId="23" fillId="4" borderId="12" xfId="0" applyFont="1" applyFill="1" applyBorder="1" applyAlignment="1">
      <alignment horizontal="center" vertical="top" wrapText="1"/>
    </xf>
    <xf numFmtId="0" fontId="24" fillId="4" borderId="12" xfId="0" applyFont="1" applyFill="1" applyBorder="1" applyAlignment="1">
      <alignment horizontal="center" vertical="top" wrapText="1"/>
    </xf>
    <xf numFmtId="0" fontId="27" fillId="4" borderId="12" xfId="0" applyFont="1" applyFill="1" applyBorder="1" applyAlignment="1" applyProtection="1">
      <alignment vertical="top" wrapText="1"/>
      <protection locked="0"/>
    </xf>
    <xf numFmtId="3" fontId="11" fillId="4" borderId="0" xfId="0" applyNumberFormat="1" applyFont="1" applyFill="1" applyAlignment="1">
      <alignment vertical="top"/>
    </xf>
    <xf numFmtId="0" fontId="23" fillId="4" borderId="0" xfId="0" applyFont="1" applyFill="1" applyAlignment="1">
      <alignment horizontal="center" vertical="top" wrapText="1"/>
    </xf>
    <xf numFmtId="0" fontId="24" fillId="4" borderId="0" xfId="0" applyFont="1" applyFill="1" applyAlignment="1">
      <alignment horizontal="center" vertical="top" wrapText="1"/>
    </xf>
    <xf numFmtId="0" fontId="27" fillId="4" borderId="0" xfId="0" applyFont="1" applyFill="1" applyAlignment="1" applyProtection="1">
      <alignment vertical="top" wrapText="1"/>
      <protection locked="0"/>
    </xf>
    <xf numFmtId="0" fontId="23" fillId="4" borderId="13" xfId="0" applyFont="1" applyFill="1" applyBorder="1" applyAlignment="1">
      <alignment horizontal="center" vertical="top" wrapText="1"/>
    </xf>
    <xf numFmtId="0" fontId="24" fillId="4" borderId="13" xfId="0" applyFont="1" applyFill="1" applyBorder="1" applyAlignment="1">
      <alignment horizontal="center" vertical="top" wrapText="1"/>
    </xf>
    <xf numFmtId="0" fontId="25" fillId="4" borderId="13" xfId="0" applyFont="1" applyFill="1" applyBorder="1" applyAlignment="1" applyProtection="1">
      <alignment vertical="top" wrapText="1"/>
      <protection locked="0"/>
    </xf>
    <xf numFmtId="0" fontId="23" fillId="12" borderId="0" xfId="0" applyFont="1" applyFill="1" applyAlignment="1">
      <alignment horizontal="center" vertical="center" wrapText="1"/>
    </xf>
    <xf numFmtId="0" fontId="24" fillId="12" borderId="0" xfId="0" applyFont="1" applyFill="1" applyAlignment="1">
      <alignment horizontal="center" vertical="center" wrapText="1"/>
    </xf>
    <xf numFmtId="0" fontId="25" fillId="12" borderId="0" xfId="0" applyFont="1" applyFill="1" applyAlignment="1" applyProtection="1">
      <alignment vertical="center" wrapText="1"/>
      <protection locked="0"/>
    </xf>
    <xf numFmtId="3" fontId="11" fillId="12" borderId="0" xfId="0" applyNumberFormat="1" applyFont="1" applyFill="1"/>
    <xf numFmtId="0" fontId="23" fillId="0" borderId="11" xfId="0" applyFont="1" applyBorder="1" applyAlignment="1">
      <alignment horizontal="center" vertical="center" wrapText="1"/>
    </xf>
    <xf numFmtId="0" fontId="24" fillId="0" borderId="11" xfId="0" applyFont="1" applyBorder="1" applyAlignment="1">
      <alignment horizontal="center" vertical="center" wrapText="1"/>
    </xf>
    <xf numFmtId="0" fontId="27" fillId="0" borderId="11" xfId="0" applyFont="1" applyBorder="1" applyAlignment="1" applyProtection="1">
      <alignment vertical="center" wrapText="1"/>
      <protection locked="0"/>
    </xf>
    <xf numFmtId="3" fontId="11" fillId="0" borderId="0" xfId="0" applyNumberFormat="1" applyFont="1"/>
    <xf numFmtId="0" fontId="23" fillId="0" borderId="0" xfId="0" applyFont="1" applyAlignment="1">
      <alignment horizontal="center" vertical="center" wrapText="1"/>
    </xf>
    <xf numFmtId="0" fontId="24" fillId="0" borderId="0" xfId="0" applyFont="1" applyAlignment="1">
      <alignment horizontal="center" vertical="center" wrapText="1"/>
    </xf>
    <xf numFmtId="0" fontId="27" fillId="0" borderId="0" xfId="0" applyFont="1" applyAlignment="1" applyProtection="1">
      <alignment vertical="center" wrapText="1"/>
      <protection locked="0"/>
    </xf>
    <xf numFmtId="0" fontId="23" fillId="0" borderId="10" xfId="0" applyFont="1" applyBorder="1" applyAlignment="1">
      <alignment horizontal="center" vertical="center" wrapText="1"/>
    </xf>
    <xf numFmtId="0" fontId="24" fillId="0" borderId="10" xfId="0" applyFont="1" applyBorder="1" applyAlignment="1">
      <alignment horizontal="center" vertical="center" wrapText="1"/>
    </xf>
    <xf numFmtId="0" fontId="27" fillId="0" borderId="10" xfId="0" applyFont="1" applyBorder="1" applyAlignment="1" applyProtection="1">
      <alignment vertical="center" wrapText="1"/>
      <protection locked="0"/>
    </xf>
    <xf numFmtId="0" fontId="27" fillId="12" borderId="0" xfId="0" applyFont="1" applyFill="1" applyAlignment="1" applyProtection="1">
      <alignment vertical="center" wrapText="1"/>
      <protection locked="0"/>
    </xf>
    <xf numFmtId="0" fontId="23" fillId="4" borderId="11" xfId="0" applyFont="1" applyFill="1" applyBorder="1" applyAlignment="1">
      <alignment horizontal="center" vertical="center" wrapText="1"/>
    </xf>
    <xf numFmtId="0" fontId="24" fillId="4" borderId="11" xfId="0" applyFont="1" applyFill="1" applyBorder="1" applyAlignment="1">
      <alignment horizontal="center" vertical="center" wrapText="1"/>
    </xf>
    <xf numFmtId="0" fontId="27" fillId="4" borderId="11" xfId="0" applyFont="1" applyFill="1" applyBorder="1" applyAlignment="1" applyProtection="1">
      <alignment vertical="center" wrapText="1"/>
      <protection locked="0"/>
    </xf>
    <xf numFmtId="3" fontId="11" fillId="4" borderId="0" xfId="0" applyNumberFormat="1" applyFont="1" applyFill="1"/>
    <xf numFmtId="0" fontId="23" fillId="4" borderId="0" xfId="0" applyFont="1" applyFill="1" applyAlignment="1">
      <alignment horizontal="center" vertical="center" wrapText="1"/>
    </xf>
    <xf numFmtId="0" fontId="24" fillId="4" borderId="0" xfId="0" applyFont="1" applyFill="1" applyAlignment="1">
      <alignment horizontal="center" vertical="center" wrapText="1"/>
    </xf>
    <xf numFmtId="0" fontId="27" fillId="4" borderId="0" xfId="0" applyFont="1" applyFill="1" applyAlignment="1" applyProtection="1">
      <alignment vertical="center" wrapText="1"/>
      <protection locked="0"/>
    </xf>
    <xf numFmtId="0" fontId="23" fillId="4" borderId="10" xfId="0" applyFont="1" applyFill="1" applyBorder="1" applyAlignment="1">
      <alignment horizontal="center" vertical="center" wrapText="1"/>
    </xf>
    <xf numFmtId="0" fontId="24" fillId="4" borderId="10" xfId="0" applyFont="1" applyFill="1" applyBorder="1" applyAlignment="1">
      <alignment horizontal="center" vertical="center" wrapText="1"/>
    </xf>
    <xf numFmtId="0" fontId="25" fillId="4" borderId="13" xfId="0" applyFont="1" applyFill="1" applyBorder="1"/>
    <xf numFmtId="0" fontId="25" fillId="12" borderId="0" xfId="0" applyFont="1" applyFill="1"/>
    <xf numFmtId="0" fontId="23" fillId="0" borderId="12" xfId="0" applyFont="1" applyBorder="1" applyAlignment="1">
      <alignment horizontal="center" vertical="center" wrapText="1"/>
    </xf>
    <xf numFmtId="0" fontId="24" fillId="0" borderId="12" xfId="0" applyFont="1" applyBorder="1" applyAlignment="1">
      <alignment horizontal="center" vertical="center" wrapText="1"/>
    </xf>
    <xf numFmtId="0" fontId="23" fillId="4" borderId="12" xfId="0" applyFont="1" applyFill="1" applyBorder="1" applyAlignment="1">
      <alignment horizontal="center" vertical="center" wrapText="1"/>
    </xf>
    <xf numFmtId="0" fontId="24" fillId="4" borderId="12" xfId="0" applyFont="1" applyFill="1" applyBorder="1" applyAlignment="1">
      <alignment horizontal="center" vertical="center" wrapText="1"/>
    </xf>
    <xf numFmtId="0" fontId="27" fillId="4" borderId="12" xfId="0" applyFont="1" applyFill="1" applyBorder="1" applyAlignment="1" applyProtection="1">
      <alignment vertical="center" wrapText="1"/>
      <protection locked="0"/>
    </xf>
    <xf numFmtId="0" fontId="27" fillId="4" borderId="10" xfId="0" applyFont="1" applyFill="1" applyBorder="1" applyAlignment="1" applyProtection="1">
      <alignment vertical="center" wrapText="1"/>
      <protection locked="0"/>
    </xf>
    <xf numFmtId="0" fontId="11" fillId="12" borderId="0" xfId="0" applyFont="1" applyFill="1"/>
    <xf numFmtId="3" fontId="22" fillId="0" borderId="0" xfId="0" applyNumberFormat="1" applyFont="1"/>
    <xf numFmtId="0" fontId="11" fillId="0" borderId="1" xfId="0" applyFont="1" applyBorder="1"/>
    <xf numFmtId="3" fontId="11" fillId="0" borderId="2" xfId="0" applyNumberFormat="1" applyFont="1" applyBorder="1"/>
    <xf numFmtId="0" fontId="11" fillId="0" borderId="2" xfId="4" applyBorder="1"/>
    <xf numFmtId="0" fontId="11" fillId="0" borderId="7" xfId="0" applyFont="1" applyBorder="1"/>
    <xf numFmtId="0" fontId="22" fillId="0" borderId="4" xfId="0" applyFont="1" applyBorder="1"/>
    <xf numFmtId="3" fontId="22" fillId="0" borderId="5" xfId="0" applyNumberFormat="1" applyFont="1" applyBorder="1"/>
    <xf numFmtId="167" fontId="11" fillId="0" borderId="0" xfId="4" applyNumberFormat="1"/>
    <xf numFmtId="0" fontId="0" fillId="0" borderId="1" xfId="0" applyBorder="1"/>
    <xf numFmtId="0" fontId="0" fillId="0" borderId="7" xfId="0" applyBorder="1"/>
    <xf numFmtId="0" fontId="0" fillId="0" borderId="4" xfId="0" applyBorder="1"/>
    <xf numFmtId="3" fontId="18" fillId="0" borderId="0" xfId="0" applyNumberFormat="1" applyFont="1" applyAlignment="1" applyProtection="1">
      <alignment vertical="center" wrapText="1"/>
      <protection locked="0"/>
    </xf>
    <xf numFmtId="3" fontId="19" fillId="0" borderId="0" xfId="0" applyNumberFormat="1" applyFont="1" applyAlignment="1" applyProtection="1">
      <alignment vertical="center" wrapText="1"/>
      <protection locked="0"/>
    </xf>
    <xf numFmtId="3" fontId="16" fillId="0" borderId="0" xfId="0" applyNumberFormat="1" applyFont="1" applyAlignment="1" applyProtection="1">
      <alignment vertical="center" wrapText="1"/>
      <protection locked="0"/>
    </xf>
    <xf numFmtId="3" fontId="14" fillId="10" borderId="0" xfId="0" applyNumberFormat="1" applyFont="1" applyFill="1" applyAlignment="1" applyProtection="1">
      <alignment vertical="center" wrapText="1"/>
      <protection locked="0"/>
    </xf>
    <xf numFmtId="3" fontId="22" fillId="0" borderId="0" xfId="0" applyNumberFormat="1" applyFont="1" applyAlignment="1" applyProtection="1">
      <alignment vertical="center" wrapText="1"/>
      <protection locked="0"/>
    </xf>
    <xf numFmtId="168" fontId="0" fillId="0" borderId="0" xfId="1" applyNumberFormat="1" applyFont="1"/>
    <xf numFmtId="10" fontId="0" fillId="0" borderId="5" xfId="1" applyNumberFormat="1" applyFont="1" applyBorder="1"/>
    <xf numFmtId="10" fontId="0" fillId="0" borderId="6" xfId="1" applyNumberFormat="1" applyFont="1" applyBorder="1"/>
    <xf numFmtId="0" fontId="30" fillId="0" borderId="0" xfId="0" applyFont="1"/>
    <xf numFmtId="10" fontId="29" fillId="0" borderId="0" xfId="0" applyNumberFormat="1" applyFont="1"/>
    <xf numFmtId="0" fontId="31" fillId="0" borderId="0" xfId="0" applyFont="1"/>
    <xf numFmtId="169" fontId="12" fillId="0" borderId="0" xfId="5" applyNumberFormat="1" applyFont="1"/>
    <xf numFmtId="170" fontId="12" fillId="0" borderId="0" xfId="5" applyNumberFormat="1" applyFont="1"/>
    <xf numFmtId="3" fontId="14" fillId="3" borderId="0" xfId="0" applyNumberFormat="1" applyFont="1" applyFill="1" applyAlignment="1" applyProtection="1">
      <alignment horizontal="right" vertical="center" wrapText="1"/>
      <protection locked="0"/>
    </xf>
    <xf numFmtId="0" fontId="0" fillId="0" borderId="0" xfId="0" applyAlignment="1">
      <alignment wrapText="1"/>
    </xf>
    <xf numFmtId="170" fontId="0" fillId="0" borderId="0" xfId="0" applyNumberFormat="1"/>
    <xf numFmtId="170" fontId="12" fillId="0" borderId="0" xfId="0" applyNumberFormat="1" applyFont="1"/>
    <xf numFmtId="3" fontId="11" fillId="4" borderId="0" xfId="0" applyNumberFormat="1" applyFont="1" applyFill="1" applyAlignment="1">
      <alignment horizontal="center" vertical="top"/>
    </xf>
    <xf numFmtId="3" fontId="22" fillId="12" borderId="0" xfId="0" applyNumberFormat="1" applyFont="1" applyFill="1" applyAlignment="1">
      <alignment horizontal="center"/>
    </xf>
    <xf numFmtId="3" fontId="22" fillId="12" borderId="0" xfId="0" applyNumberFormat="1" applyFont="1" applyFill="1" applyAlignment="1">
      <alignment horizontal="center" vertical="top"/>
    </xf>
    <xf numFmtId="3" fontId="22" fillId="0" borderId="0" xfId="0" applyNumberFormat="1" applyFont="1" applyAlignment="1">
      <alignment horizontal="center" vertical="top"/>
    </xf>
    <xf numFmtId="3" fontId="22" fillId="12" borderId="0" xfId="0" applyNumberFormat="1" applyFont="1" applyFill="1"/>
    <xf numFmtId="0" fontId="0" fillId="0" borderId="2" xfId="0" applyBorder="1" applyAlignment="1">
      <alignment horizontal="center"/>
    </xf>
    <xf numFmtId="1" fontId="0" fillId="0" borderId="0" xfId="0" applyNumberFormat="1" applyAlignment="1">
      <alignment horizontal="center"/>
    </xf>
    <xf numFmtId="1" fontId="0" fillId="0" borderId="5" xfId="0" applyNumberFormat="1" applyBorder="1" applyAlignment="1">
      <alignment horizontal="center"/>
    </xf>
    <xf numFmtId="0" fontId="3" fillId="0" borderId="3" xfId="0" applyFont="1" applyBorder="1" applyAlignment="1">
      <alignment horizontal="center"/>
    </xf>
    <xf numFmtId="1" fontId="3" fillId="0" borderId="8" xfId="0" applyNumberFormat="1" applyFont="1" applyBorder="1" applyAlignment="1">
      <alignment horizontal="center"/>
    </xf>
    <xf numFmtId="1" fontId="3" fillId="0" borderId="6" xfId="0" applyNumberFormat="1" applyFont="1" applyBorder="1" applyAlignment="1">
      <alignment horizontal="center"/>
    </xf>
    <xf numFmtId="0" fontId="11" fillId="0" borderId="3" xfId="4" applyBorder="1"/>
    <xf numFmtId="0" fontId="11" fillId="0" borderId="8" xfId="0" applyFont="1" applyBorder="1"/>
    <xf numFmtId="3" fontId="11" fillId="0" borderId="8" xfId="0" applyNumberFormat="1" applyFont="1" applyBorder="1"/>
    <xf numFmtId="3" fontId="22" fillId="0" borderId="6" xfId="0" applyNumberFormat="1" applyFont="1" applyBorder="1"/>
    <xf numFmtId="0" fontId="27" fillId="0" borderId="0" xfId="3" applyFont="1"/>
    <xf numFmtId="0" fontId="32" fillId="0" borderId="0" xfId="0" applyFont="1"/>
    <xf numFmtId="0" fontId="32" fillId="0" borderId="0" xfId="3" applyFont="1"/>
    <xf numFmtId="0" fontId="33" fillId="0" borderId="0" xfId="0" applyFont="1"/>
    <xf numFmtId="0" fontId="34" fillId="0" borderId="0" xfId="0" applyFont="1"/>
    <xf numFmtId="0" fontId="35" fillId="0" borderId="0" xfId="0" applyFont="1"/>
    <xf numFmtId="0" fontId="36" fillId="0" borderId="0" xfId="3" applyFont="1"/>
    <xf numFmtId="0" fontId="37" fillId="9" borderId="14" xfId="0" applyFont="1" applyFill="1" applyBorder="1" applyAlignment="1">
      <alignment horizontal="center" vertical="top"/>
    </xf>
    <xf numFmtId="0" fontId="37" fillId="9" borderId="17" xfId="0" applyFont="1" applyFill="1" applyBorder="1" applyAlignment="1">
      <alignment horizontal="center" vertical="top" wrapText="1"/>
    </xf>
    <xf numFmtId="0" fontId="37" fillId="13" borderId="0" xfId="0" applyFont="1" applyFill="1" applyAlignment="1">
      <alignment horizontal="center" vertical="top"/>
    </xf>
    <xf numFmtId="0" fontId="32" fillId="0" borderId="19" xfId="3" applyFont="1" applyBorder="1" applyAlignment="1">
      <alignment horizontal="right" vertical="center"/>
    </xf>
    <xf numFmtId="0" fontId="32" fillId="6" borderId="19" xfId="3" applyFont="1" applyFill="1" applyBorder="1" applyAlignment="1">
      <alignment horizontal="right" vertical="center"/>
    </xf>
    <xf numFmtId="0" fontId="32" fillId="0" borderId="0" xfId="3" applyFont="1" applyAlignment="1">
      <alignment horizontal="right" vertical="center"/>
    </xf>
    <xf numFmtId="172" fontId="37" fillId="13" borderId="20" xfId="3" applyNumberFormat="1" applyFont="1" applyFill="1" applyBorder="1" applyAlignment="1">
      <alignment vertical="top"/>
    </xf>
    <xf numFmtId="0" fontId="37" fillId="13" borderId="21" xfId="0" applyFont="1" applyFill="1" applyBorder="1" applyAlignment="1">
      <alignment horizontal="center" vertical="top"/>
    </xf>
    <xf numFmtId="0" fontId="37" fillId="13" borderId="22" xfId="0" applyFont="1" applyFill="1" applyBorder="1" applyAlignment="1">
      <alignment horizontal="center" vertical="top"/>
    </xf>
    <xf numFmtId="0" fontId="37" fillId="13" borderId="23" xfId="0" applyFont="1" applyFill="1" applyBorder="1" applyAlignment="1">
      <alignment horizontal="center" vertical="top"/>
    </xf>
    <xf numFmtId="171" fontId="32" fillId="0" borderId="0" xfId="3" applyNumberFormat="1" applyFont="1" applyAlignment="1">
      <alignment horizontal="center" vertical="center"/>
    </xf>
    <xf numFmtId="0" fontId="25" fillId="6" borderId="0" xfId="0" applyFont="1" applyFill="1" applyAlignment="1">
      <alignment horizontal="center" vertical="center"/>
    </xf>
    <xf numFmtId="0" fontId="25" fillId="0" borderId="0" xfId="0" applyFont="1" applyAlignment="1">
      <alignment horizontal="center" vertical="center"/>
    </xf>
    <xf numFmtId="0" fontId="38" fillId="0" borderId="20" xfId="3" applyFont="1" applyBorder="1" applyAlignment="1">
      <alignment horizontal="center"/>
    </xf>
    <xf numFmtId="170" fontId="32" fillId="0" borderId="21" xfId="5" applyNumberFormat="1" applyFont="1" applyFill="1" applyBorder="1" applyAlignment="1"/>
    <xf numFmtId="170" fontId="32" fillId="0" borderId="22" xfId="5" applyNumberFormat="1" applyFont="1" applyFill="1" applyBorder="1" applyAlignment="1"/>
    <xf numFmtId="168" fontId="32" fillId="0" borderId="23" xfId="1" applyNumberFormat="1" applyFont="1" applyFill="1" applyBorder="1" applyAlignment="1">
      <alignment horizontal="center"/>
    </xf>
    <xf numFmtId="166" fontId="32" fillId="0" borderId="24" xfId="0" applyNumberFormat="1" applyFont="1" applyBorder="1" applyAlignment="1">
      <alignment horizontal="center"/>
    </xf>
    <xf numFmtId="166" fontId="32" fillId="0" borderId="22" xfId="0" applyNumberFormat="1" applyFont="1" applyBorder="1" applyAlignment="1">
      <alignment horizontal="center"/>
    </xf>
    <xf numFmtId="166" fontId="32" fillId="0" borderId="23" xfId="0" applyNumberFormat="1" applyFont="1" applyBorder="1" applyAlignment="1">
      <alignment horizontal="center"/>
    </xf>
    <xf numFmtId="170" fontId="32" fillId="0" borderId="0" xfId="5" applyNumberFormat="1" applyFont="1" applyFill="1"/>
    <xf numFmtId="170" fontId="32" fillId="6" borderId="0" xfId="5" applyNumberFormat="1" applyFont="1" applyFill="1"/>
    <xf numFmtId="170" fontId="32" fillId="0" borderId="0" xfId="0" applyNumberFormat="1" applyFont="1"/>
    <xf numFmtId="170" fontId="36" fillId="0" borderId="25" xfId="5" applyNumberFormat="1" applyFont="1" applyFill="1" applyBorder="1" applyAlignment="1">
      <alignment horizontal="center"/>
    </xf>
    <xf numFmtId="0" fontId="32" fillId="0" borderId="5" xfId="0" applyFont="1" applyBorder="1" applyAlignment="1">
      <alignment horizontal="center"/>
    </xf>
    <xf numFmtId="0" fontId="27" fillId="0" borderId="0" xfId="3" applyFont="1" applyAlignment="1">
      <alignment horizontal="center"/>
    </xf>
    <xf numFmtId="170" fontId="36" fillId="0" borderId="0" xfId="5" applyNumberFormat="1" applyFont="1" applyFill="1" applyBorder="1" applyAlignment="1">
      <alignment horizontal="center"/>
    </xf>
    <xf numFmtId="170" fontId="36" fillId="0" borderId="0" xfId="5" applyNumberFormat="1" applyFont="1" applyBorder="1" applyAlignment="1">
      <alignment horizontal="center"/>
    </xf>
    <xf numFmtId="168" fontId="36" fillId="0" borderId="0" xfId="1" applyNumberFormat="1" applyFont="1" applyFill="1" applyBorder="1" applyAlignment="1">
      <alignment horizontal="center"/>
    </xf>
    <xf numFmtId="0" fontId="32" fillId="0" borderId="0" xfId="0" applyFont="1" applyAlignment="1">
      <alignment horizontal="center"/>
    </xf>
    <xf numFmtId="168" fontId="39" fillId="0" borderId="0" xfId="1" applyNumberFormat="1" applyFont="1" applyFill="1" applyBorder="1" applyAlignment="1">
      <alignment horizontal="center"/>
    </xf>
    <xf numFmtId="0" fontId="40" fillId="0" borderId="0" xfId="3" applyFont="1" applyAlignment="1">
      <alignment horizontal="left" vertical="top" wrapText="1"/>
    </xf>
    <xf numFmtId="0" fontId="37" fillId="9" borderId="22" xfId="0" applyFont="1" applyFill="1" applyBorder="1" applyAlignment="1">
      <alignment horizontal="center" vertical="top"/>
    </xf>
    <xf numFmtId="0" fontId="37" fillId="9" borderId="22" xfId="0" applyFont="1" applyFill="1" applyBorder="1" applyAlignment="1">
      <alignment horizontal="center" vertical="top" wrapText="1"/>
    </xf>
    <xf numFmtId="172" fontId="37" fillId="13" borderId="22" xfId="3" applyNumberFormat="1" applyFont="1" applyFill="1" applyBorder="1" applyAlignment="1">
      <alignment vertical="top"/>
    </xf>
    <xf numFmtId="172" fontId="38" fillId="0" borderId="22" xfId="3" applyNumberFormat="1" applyFont="1" applyBorder="1" applyAlignment="1">
      <alignment horizontal="center"/>
    </xf>
    <xf numFmtId="173" fontId="32" fillId="0" borderId="22" xfId="0" applyNumberFormat="1" applyFont="1" applyBorder="1" applyAlignment="1">
      <alignment horizontal="center"/>
    </xf>
    <xf numFmtId="168" fontId="38" fillId="0" borderId="22" xfId="1" applyNumberFormat="1" applyFont="1" applyFill="1" applyBorder="1" applyAlignment="1">
      <alignment horizontal="center"/>
    </xf>
    <xf numFmtId="172" fontId="36" fillId="0" borderId="22" xfId="3" applyNumberFormat="1" applyFont="1" applyBorder="1" applyAlignment="1">
      <alignment horizontal="center"/>
    </xf>
    <xf numFmtId="173" fontId="36" fillId="0" borderId="22" xfId="0" applyNumberFormat="1" applyFont="1" applyBorder="1" applyAlignment="1">
      <alignment horizontal="center"/>
    </xf>
    <xf numFmtId="168" fontId="27" fillId="0" borderId="22" xfId="1" applyNumberFormat="1" applyFont="1" applyFill="1" applyBorder="1" applyAlignment="1">
      <alignment horizontal="center"/>
    </xf>
    <xf numFmtId="172" fontId="36" fillId="0" borderId="0" xfId="3" applyNumberFormat="1" applyFont="1" applyAlignment="1">
      <alignment horizontal="center"/>
    </xf>
    <xf numFmtId="173" fontId="36" fillId="0" borderId="0" xfId="0" applyNumberFormat="1" applyFont="1" applyAlignment="1">
      <alignment horizontal="center"/>
    </xf>
    <xf numFmtId="168" fontId="27" fillId="0" borderId="0" xfId="1" applyNumberFormat="1" applyFont="1" applyFill="1" applyBorder="1" applyAlignment="1">
      <alignment horizontal="center"/>
    </xf>
    <xf numFmtId="0" fontId="36" fillId="0" borderId="0" xfId="0" applyFont="1"/>
    <xf numFmtId="0" fontId="38" fillId="0" borderId="0" xfId="0" applyFont="1"/>
    <xf numFmtId="0" fontId="36" fillId="0" borderId="0" xfId="3" applyFont="1" applyAlignment="1">
      <alignment horizontal="left" vertical="top" wrapText="1"/>
    </xf>
    <xf numFmtId="0" fontId="37" fillId="9" borderId="15" xfId="0" applyFont="1" applyFill="1" applyBorder="1" applyAlignment="1">
      <alignment horizontal="center" vertical="top"/>
    </xf>
    <xf numFmtId="0" fontId="37" fillId="0" borderId="0" xfId="0" applyFont="1" applyAlignment="1">
      <alignment vertical="top" wrapText="1"/>
    </xf>
    <xf numFmtId="172" fontId="37" fillId="13" borderId="21" xfId="3" applyNumberFormat="1" applyFont="1" applyFill="1" applyBorder="1" applyAlignment="1">
      <alignment vertical="top"/>
    </xf>
    <xf numFmtId="0" fontId="37" fillId="0" borderId="0" xfId="0" applyFont="1" applyAlignment="1">
      <alignment horizontal="center" vertical="top"/>
    </xf>
    <xf numFmtId="172" fontId="38" fillId="0" borderId="21" xfId="3" applyNumberFormat="1" applyFont="1" applyBorder="1" applyAlignment="1">
      <alignment horizontal="center"/>
    </xf>
    <xf numFmtId="171" fontId="38" fillId="0" borderId="0" xfId="3" applyNumberFormat="1" applyFont="1" applyAlignment="1">
      <alignment horizontal="center"/>
    </xf>
    <xf numFmtId="172" fontId="36" fillId="0" borderId="25" xfId="3" applyNumberFormat="1" applyFont="1" applyBorder="1" applyAlignment="1">
      <alignment horizontal="center"/>
    </xf>
    <xf numFmtId="171" fontId="36" fillId="0" borderId="0" xfId="0" applyNumberFormat="1" applyFont="1" applyAlignment="1">
      <alignment horizontal="center"/>
    </xf>
    <xf numFmtId="171" fontId="27" fillId="0" borderId="0" xfId="3" applyNumberFormat="1" applyFont="1" applyAlignment="1">
      <alignment horizontal="center"/>
    </xf>
    <xf numFmtId="0" fontId="36" fillId="0" borderId="0" xfId="6" applyFont="1"/>
    <xf numFmtId="0" fontId="3" fillId="4" borderId="0" xfId="0" applyFont="1" applyFill="1"/>
    <xf numFmtId="0" fontId="3" fillId="2" borderId="0" xfId="0" applyFont="1" applyFill="1"/>
    <xf numFmtId="0" fontId="0" fillId="3" borderId="0" xfId="0" applyFill="1"/>
    <xf numFmtId="168" fontId="0" fillId="0" borderId="0" xfId="1" applyNumberFormat="1" applyFont="1" applyFill="1" applyBorder="1" applyAlignment="1">
      <alignment horizontal="center"/>
    </xf>
    <xf numFmtId="168" fontId="0" fillId="0" borderId="19" xfId="1" applyNumberFormat="1" applyFont="1" applyFill="1" applyBorder="1" applyAlignment="1">
      <alignment horizontal="center"/>
    </xf>
    <xf numFmtId="0" fontId="41" fillId="0" borderId="0" xfId="0" applyFont="1"/>
    <xf numFmtId="0" fontId="37" fillId="13" borderId="29" xfId="0" applyFont="1" applyFill="1" applyBorder="1" applyAlignment="1">
      <alignment horizontal="center" vertical="center" wrapText="1"/>
    </xf>
    <xf numFmtId="0" fontId="41" fillId="0" borderId="0" xfId="0" applyFont="1" applyAlignment="1">
      <alignment horizontal="left" wrapText="1"/>
    </xf>
    <xf numFmtId="0" fontId="42" fillId="0" borderId="0" xfId="0" applyFont="1"/>
    <xf numFmtId="2" fontId="12" fillId="0" borderId="0" xfId="0" applyNumberFormat="1" applyFont="1" applyAlignment="1">
      <alignment horizontal="left" indent="1"/>
    </xf>
    <xf numFmtId="164" fontId="12" fillId="0" borderId="0" xfId="0" applyNumberFormat="1" applyFont="1"/>
    <xf numFmtId="174" fontId="12" fillId="0" borderId="0" xfId="0" applyNumberFormat="1" applyFont="1"/>
    <xf numFmtId="174" fontId="0" fillId="0" borderId="0" xfId="0" applyNumberFormat="1"/>
    <xf numFmtId="2" fontId="12" fillId="0" borderId="0" xfId="0" applyNumberFormat="1" applyFont="1"/>
    <xf numFmtId="0" fontId="0" fillId="0" borderId="0" xfId="0" applyAlignment="1">
      <alignment horizontal="center"/>
    </xf>
    <xf numFmtId="173" fontId="0" fillId="0" borderId="0" xfId="0" applyNumberFormat="1"/>
    <xf numFmtId="0" fontId="32" fillId="0" borderId="0" xfId="7" applyFont="1"/>
    <xf numFmtId="1" fontId="37" fillId="9" borderId="22" xfId="0" applyNumberFormat="1" applyFont="1" applyFill="1" applyBorder="1" applyAlignment="1">
      <alignment horizontal="center" vertical="top" wrapText="1"/>
    </xf>
    <xf numFmtId="0" fontId="26" fillId="0" borderId="0" xfId="0" applyFont="1" applyAlignment="1">
      <alignment horizontal="center" vertical="top" wrapText="1"/>
    </xf>
    <xf numFmtId="1" fontId="43" fillId="0" borderId="0" xfId="1" applyNumberFormat="1" applyFont="1" applyFill="1" applyBorder="1" applyAlignment="1">
      <alignment horizontal="center"/>
    </xf>
    <xf numFmtId="168" fontId="44" fillId="0" borderId="0" xfId="1" applyNumberFormat="1" applyFont="1" applyFill="1" applyBorder="1" applyAlignment="1">
      <alignment horizontal="center"/>
    </xf>
    <xf numFmtId="168" fontId="44" fillId="0" borderId="12" xfId="1" applyNumberFormat="1" applyFont="1" applyFill="1" applyBorder="1" applyAlignment="1">
      <alignment horizontal="center"/>
    </xf>
    <xf numFmtId="168" fontId="44" fillId="0" borderId="29" xfId="1" applyNumberFormat="1" applyFont="1" applyFill="1" applyBorder="1" applyAlignment="1">
      <alignment horizontal="center"/>
    </xf>
    <xf numFmtId="0" fontId="44" fillId="0" borderId="0" xfId="0" applyFont="1"/>
    <xf numFmtId="1" fontId="29" fillId="0" borderId="0" xfId="1" applyNumberFormat="1" applyFont="1" applyFill="1" applyBorder="1" applyAlignment="1">
      <alignment horizontal="center"/>
    </xf>
    <xf numFmtId="168" fontId="3" fillId="0" borderId="0" xfId="1" applyNumberFormat="1" applyFont="1" applyFill="1" applyBorder="1" applyAlignment="1">
      <alignment horizontal="center"/>
    </xf>
    <xf numFmtId="168" fontId="3" fillId="0" borderId="19" xfId="1" applyNumberFormat="1" applyFont="1" applyFill="1" applyBorder="1" applyAlignment="1">
      <alignment horizontal="center"/>
    </xf>
    <xf numFmtId="1" fontId="12" fillId="0" borderId="0" xfId="1" applyNumberFormat="1" applyFont="1" applyFill="1" applyBorder="1" applyAlignment="1">
      <alignment horizontal="center"/>
    </xf>
    <xf numFmtId="168" fontId="45" fillId="0" borderId="0" xfId="1" applyNumberFormat="1" applyFont="1" applyFill="1" applyBorder="1" applyAlignment="1">
      <alignment horizontal="center"/>
    </xf>
    <xf numFmtId="168" fontId="45" fillId="0" borderId="19" xfId="1" applyNumberFormat="1" applyFont="1" applyFill="1" applyBorder="1" applyAlignment="1">
      <alignment horizontal="center"/>
    </xf>
    <xf numFmtId="0" fontId="45" fillId="0" borderId="0" xfId="0" applyFont="1"/>
    <xf numFmtId="168" fontId="31" fillId="0" borderId="0" xfId="1" applyNumberFormat="1" applyFont="1" applyFill="1" applyBorder="1" applyAlignment="1">
      <alignment horizontal="center"/>
    </xf>
    <xf numFmtId="168" fontId="31" fillId="0" borderId="19" xfId="1" applyNumberFormat="1" applyFont="1" applyFill="1" applyBorder="1" applyAlignment="1">
      <alignment horizontal="center"/>
    </xf>
    <xf numFmtId="0" fontId="0" fillId="8" borderId="0" xfId="0" applyFill="1"/>
    <xf numFmtId="1" fontId="37" fillId="8" borderId="0" xfId="0" applyNumberFormat="1" applyFont="1" applyFill="1" applyAlignment="1">
      <alignment horizontal="center" vertical="top" wrapText="1"/>
    </xf>
    <xf numFmtId="0" fontId="37" fillId="8" borderId="0" xfId="0" applyFont="1" applyFill="1" applyAlignment="1">
      <alignment horizontal="center" vertical="top" wrapText="1"/>
    </xf>
    <xf numFmtId="173" fontId="37" fillId="8" borderId="0" xfId="0" applyNumberFormat="1" applyFont="1" applyFill="1" applyAlignment="1">
      <alignment horizontal="center" vertical="top" wrapText="1"/>
    </xf>
    <xf numFmtId="0" fontId="25" fillId="8" borderId="0" xfId="0" applyFont="1" applyFill="1" applyAlignment="1">
      <alignment vertical="center"/>
    </xf>
    <xf numFmtId="1" fontId="0" fillId="8" borderId="0" xfId="0" applyNumberFormat="1" applyFill="1"/>
    <xf numFmtId="0" fontId="0" fillId="8" borderId="0" xfId="0" applyFill="1" applyAlignment="1">
      <alignment horizontal="center"/>
    </xf>
    <xf numFmtId="173" fontId="0" fillId="8" borderId="0" xfId="0" applyNumberFormat="1" applyFill="1"/>
    <xf numFmtId="0" fontId="34" fillId="8" borderId="0" xfId="0" applyFont="1" applyFill="1" applyAlignment="1">
      <alignment horizontal="left" vertical="top"/>
    </xf>
    <xf numFmtId="0" fontId="27" fillId="8" borderId="0" xfId="3" applyFont="1" applyFill="1"/>
    <xf numFmtId="0" fontId="32" fillId="8" borderId="0" xfId="0" applyFont="1" applyFill="1"/>
    <xf numFmtId="0" fontId="32" fillId="8" borderId="0" xfId="0" applyFont="1" applyFill="1" applyAlignment="1">
      <alignment horizontal="center"/>
    </xf>
    <xf numFmtId="0" fontId="32" fillId="8" borderId="0" xfId="6" applyFont="1" applyFill="1"/>
    <xf numFmtId="170" fontId="32" fillId="8" borderId="0" xfId="5" applyNumberFormat="1" applyFont="1" applyFill="1" applyAlignment="1">
      <alignment horizontal="center"/>
    </xf>
    <xf numFmtId="0" fontId="32" fillId="6" borderId="0" xfId="0" applyFont="1" applyFill="1"/>
    <xf numFmtId="0" fontId="27" fillId="8" borderId="0" xfId="0" applyFont="1" applyFill="1"/>
    <xf numFmtId="0" fontId="27" fillId="8" borderId="0" xfId="7" applyFont="1" applyFill="1"/>
    <xf numFmtId="0" fontId="32" fillId="8" borderId="0" xfId="0" applyFont="1" applyFill="1" applyAlignment="1">
      <alignment horizontal="left" vertical="top"/>
    </xf>
    <xf numFmtId="0" fontId="32" fillId="8" borderId="0" xfId="0" applyFont="1" applyFill="1" applyAlignment="1">
      <alignment horizontal="center" vertical="top"/>
    </xf>
    <xf numFmtId="0" fontId="32" fillId="0" borderId="0" xfId="0" applyFont="1" applyAlignment="1">
      <alignment horizontal="left" vertical="top"/>
    </xf>
    <xf numFmtId="0" fontId="32" fillId="6" borderId="0" xfId="0" applyFont="1" applyFill="1" applyAlignment="1">
      <alignment horizontal="left" vertical="top"/>
    </xf>
    <xf numFmtId="0" fontId="27" fillId="8" borderId="0" xfId="6" applyFont="1" applyFill="1"/>
    <xf numFmtId="171" fontId="32" fillId="0" borderId="0" xfId="6" applyNumberFormat="1" applyFont="1" applyAlignment="1">
      <alignment horizontal="left" vertical="top"/>
    </xf>
    <xf numFmtId="43" fontId="32" fillId="0" borderId="0" xfId="5" applyFont="1" applyFill="1" applyAlignment="1">
      <alignment horizontal="left" vertical="top"/>
    </xf>
    <xf numFmtId="43" fontId="32" fillId="6" borderId="0" xfId="5" applyFont="1" applyFill="1" applyAlignment="1">
      <alignment horizontal="left" vertical="top"/>
    </xf>
    <xf numFmtId="0" fontId="37" fillId="13" borderId="38" xfId="0" applyFont="1" applyFill="1" applyBorder="1" applyAlignment="1">
      <alignment horizontal="center" vertical="center" wrapText="1"/>
    </xf>
    <xf numFmtId="0" fontId="37" fillId="13" borderId="28" xfId="0" applyFont="1" applyFill="1" applyBorder="1" applyAlignment="1">
      <alignment horizontal="center" vertical="center" wrapText="1"/>
    </xf>
    <xf numFmtId="0" fontId="37" fillId="13" borderId="22" xfId="0" applyFont="1" applyFill="1" applyBorder="1" applyAlignment="1">
      <alignment horizontal="center" vertical="center" wrapText="1"/>
    </xf>
    <xf numFmtId="0" fontId="37" fillId="13" borderId="24" xfId="0" applyFont="1" applyFill="1" applyBorder="1" applyAlignment="1">
      <alignment horizontal="center" vertical="center" wrapText="1"/>
    </xf>
    <xf numFmtId="0" fontId="32" fillId="0" borderId="0" xfId="6" applyFont="1" applyAlignment="1">
      <alignment horizontal="left" vertical="center"/>
    </xf>
    <xf numFmtId="0" fontId="32" fillId="0" borderId="38" xfId="0" applyFont="1" applyBorder="1" applyAlignment="1">
      <alignment horizontal="left" vertical="center"/>
    </xf>
    <xf numFmtId="0" fontId="32" fillId="8" borderId="28" xfId="0" applyFont="1" applyFill="1" applyBorder="1" applyAlignment="1">
      <alignment horizontal="center" vertical="center"/>
    </xf>
    <xf numFmtId="0" fontId="36" fillId="8" borderId="28" xfId="0" applyFont="1" applyFill="1" applyBorder="1" applyAlignment="1">
      <alignment horizontal="center" vertical="center"/>
    </xf>
    <xf numFmtId="9" fontId="32" fillId="8" borderId="22" xfId="0" applyNumberFormat="1" applyFont="1" applyFill="1" applyBorder="1" applyAlignment="1">
      <alignment horizontal="center" vertical="center"/>
    </xf>
    <xf numFmtId="171" fontId="32" fillId="8" borderId="22" xfId="5" applyNumberFormat="1" applyFont="1" applyFill="1" applyBorder="1" applyAlignment="1">
      <alignment horizontal="center" vertical="center"/>
    </xf>
    <xf numFmtId="0" fontId="36" fillId="0" borderId="0" xfId="6" applyFont="1" applyAlignment="1">
      <alignment horizontal="left" vertical="center"/>
    </xf>
    <xf numFmtId="171" fontId="32" fillId="0" borderId="0" xfId="1" applyNumberFormat="1" applyFont="1" applyFill="1" applyBorder="1" applyAlignment="1">
      <alignment horizontal="center" vertical="top" wrapText="1"/>
    </xf>
    <xf numFmtId="171" fontId="36" fillId="0" borderId="0" xfId="0" applyNumberFormat="1" applyFont="1"/>
    <xf numFmtId="0" fontId="36" fillId="6" borderId="0" xfId="0" applyFont="1" applyFill="1"/>
    <xf numFmtId="9" fontId="32" fillId="0" borderId="34" xfId="1" applyFont="1" applyFill="1" applyBorder="1" applyAlignment="1">
      <alignment horizontal="left"/>
    </xf>
    <xf numFmtId="9" fontId="32" fillId="8" borderId="10" xfId="1" applyFont="1" applyFill="1" applyBorder="1" applyAlignment="1">
      <alignment horizontal="center"/>
    </xf>
    <xf numFmtId="9" fontId="36" fillId="8" borderId="10" xfId="1" applyFont="1" applyFill="1" applyBorder="1" applyAlignment="1">
      <alignment horizontal="center"/>
    </xf>
    <xf numFmtId="168" fontId="32" fillId="8" borderId="35" xfId="1" applyNumberFormat="1" applyFont="1" applyFill="1" applyBorder="1" applyAlignment="1">
      <alignment horizontal="center"/>
    </xf>
    <xf numFmtId="171" fontId="32" fillId="8" borderId="35" xfId="0" applyNumberFormat="1" applyFont="1" applyFill="1" applyBorder="1" applyAlignment="1">
      <alignment horizontal="center" vertical="center"/>
    </xf>
    <xf numFmtId="0" fontId="32" fillId="8" borderId="0" xfId="6" applyFont="1" applyFill="1" applyAlignment="1">
      <alignment horizontal="left" vertical="center"/>
    </xf>
    <xf numFmtId="0" fontId="47" fillId="8" borderId="0" xfId="0" applyFont="1" applyFill="1"/>
    <xf numFmtId="0" fontId="32" fillId="8" borderId="0" xfId="0" applyFont="1" applyFill="1" applyAlignment="1">
      <alignment horizontal="center" vertical="center"/>
    </xf>
    <xf numFmtId="0" fontId="36" fillId="0" borderId="0" xfId="7" applyFont="1" applyAlignment="1">
      <alignment horizontal="right" vertical="center"/>
    </xf>
    <xf numFmtId="0" fontId="36" fillId="6" borderId="0" xfId="7" applyFont="1" applyFill="1" applyAlignment="1">
      <alignment horizontal="right" vertical="center"/>
    </xf>
    <xf numFmtId="0" fontId="27" fillId="8" borderId="0" xfId="7" applyFont="1" applyFill="1" applyAlignment="1">
      <alignment horizontal="left" vertical="top"/>
    </xf>
    <xf numFmtId="9" fontId="32" fillId="8" borderId="0" xfId="1" applyFont="1" applyFill="1" applyBorder="1" applyAlignment="1">
      <alignment horizontal="center"/>
    </xf>
    <xf numFmtId="9" fontId="36" fillId="8" borderId="0" xfId="1" applyFont="1" applyFill="1" applyBorder="1" applyAlignment="1">
      <alignment horizontal="center"/>
    </xf>
    <xf numFmtId="168" fontId="32" fillId="8" borderId="0" xfId="1" applyNumberFormat="1" applyFont="1" applyFill="1" applyBorder="1" applyAlignment="1">
      <alignment horizontal="center"/>
    </xf>
    <xf numFmtId="171" fontId="32" fillId="8" borderId="0" xfId="0" applyNumberFormat="1" applyFont="1" applyFill="1" applyAlignment="1">
      <alignment horizontal="center" vertical="center"/>
    </xf>
    <xf numFmtId="0" fontId="27" fillId="0" borderId="0" xfId="7" applyFont="1" applyAlignment="1">
      <alignment horizontal="right" vertical="center"/>
    </xf>
    <xf numFmtId="0" fontId="48" fillId="8" borderId="0" xfId="0" applyFont="1" applyFill="1" applyAlignment="1">
      <alignment horizontal="left"/>
    </xf>
    <xf numFmtId="0" fontId="48" fillId="8" borderId="0" xfId="0" applyFont="1" applyFill="1"/>
    <xf numFmtId="171" fontId="32" fillId="0" borderId="32" xfId="7" applyNumberFormat="1" applyFont="1" applyBorder="1" applyAlignment="1">
      <alignment horizontal="center"/>
    </xf>
    <xf numFmtId="171" fontId="38" fillId="0" borderId="32" xfId="7" applyNumberFormat="1" applyFont="1" applyBorder="1" applyAlignment="1">
      <alignment horizontal="center"/>
    </xf>
    <xf numFmtId="171" fontId="32" fillId="6" borderId="32" xfId="7" applyNumberFormat="1" applyFont="1" applyFill="1" applyBorder="1" applyAlignment="1">
      <alignment horizontal="center"/>
    </xf>
    <xf numFmtId="171" fontId="48" fillId="0" borderId="0" xfId="0" applyNumberFormat="1" applyFont="1" applyAlignment="1">
      <alignment horizontal="right"/>
    </xf>
    <xf numFmtId="43" fontId="48" fillId="0" borderId="0" xfId="0" applyNumberFormat="1" applyFont="1" applyAlignment="1">
      <alignment horizontal="right"/>
    </xf>
    <xf numFmtId="43" fontId="48" fillId="6" borderId="0" xfId="0" applyNumberFormat="1" applyFont="1" applyFill="1" applyAlignment="1">
      <alignment horizontal="right"/>
    </xf>
    <xf numFmtId="43" fontId="49" fillId="0" borderId="0" xfId="0" applyNumberFormat="1" applyFont="1" applyAlignment="1">
      <alignment horizontal="right"/>
    </xf>
    <xf numFmtId="9" fontId="32" fillId="8" borderId="0" xfId="1" applyFont="1" applyFill="1" applyBorder="1" applyAlignment="1">
      <alignment horizontal="left"/>
    </xf>
    <xf numFmtId="0" fontId="32" fillId="8" borderId="0" xfId="0" applyFont="1" applyFill="1" applyAlignment="1">
      <alignment horizontal="left"/>
    </xf>
    <xf numFmtId="171" fontId="36" fillId="0" borderId="0" xfId="0" applyNumberFormat="1" applyFont="1" applyAlignment="1">
      <alignment horizontal="left"/>
    </xf>
    <xf numFmtId="43" fontId="36" fillId="0" borderId="0" xfId="0" applyNumberFormat="1" applyFont="1" applyAlignment="1">
      <alignment horizontal="left"/>
    </xf>
    <xf numFmtId="43" fontId="36" fillId="6" borderId="0" xfId="0" applyNumberFormat="1" applyFont="1" applyFill="1" applyAlignment="1">
      <alignment horizontal="left"/>
    </xf>
    <xf numFmtId="0" fontId="50" fillId="16" borderId="30" xfId="0" applyFont="1" applyFill="1" applyBorder="1" applyAlignment="1">
      <alignment horizontal="center" vertical="center" wrapText="1"/>
    </xf>
    <xf numFmtId="0" fontId="50" fillId="16" borderId="31" xfId="0" applyFont="1" applyFill="1" applyBorder="1" applyAlignment="1">
      <alignment horizontal="center" vertical="center" wrapText="1"/>
    </xf>
    <xf numFmtId="0" fontId="37" fillId="13" borderId="31" xfId="0" applyFont="1" applyFill="1" applyBorder="1" applyAlignment="1">
      <alignment horizontal="center" vertical="center" wrapText="1"/>
    </xf>
    <xf numFmtId="0" fontId="51" fillId="6" borderId="22" xfId="0" applyFont="1" applyFill="1" applyBorder="1" applyAlignment="1">
      <alignment horizontal="left" vertical="center" wrapText="1"/>
    </xf>
    <xf numFmtId="0" fontId="51" fillId="6" borderId="22" xfId="0" applyFont="1" applyFill="1" applyBorder="1" applyAlignment="1">
      <alignment horizontal="center" vertical="center" wrapText="1"/>
    </xf>
    <xf numFmtId="171" fontId="32" fillId="6" borderId="22" xfId="0" applyNumberFormat="1" applyFont="1" applyFill="1" applyBorder="1" applyAlignment="1">
      <alignment horizontal="center" vertical="center"/>
    </xf>
    <xf numFmtId="171" fontId="32" fillId="0" borderId="0" xfId="0" applyNumberFormat="1" applyFont="1" applyAlignment="1">
      <alignment horizontal="center" vertical="top"/>
    </xf>
    <xf numFmtId="43" fontId="32" fillId="0" borderId="0" xfId="0" applyNumberFormat="1" applyFont="1" applyAlignment="1">
      <alignment horizontal="center" vertical="top"/>
    </xf>
    <xf numFmtId="0" fontId="51" fillId="0" borderId="22" xfId="0" applyFont="1" applyBorder="1" applyAlignment="1">
      <alignment horizontal="left" vertical="center" wrapText="1"/>
    </xf>
    <xf numFmtId="0" fontId="52" fillId="0" borderId="22" xfId="0" applyFont="1" applyBorder="1" applyAlignment="1">
      <alignment horizontal="center" vertical="center" wrapText="1"/>
    </xf>
    <xf numFmtId="0" fontId="52" fillId="0" borderId="22" xfId="0" applyFont="1" applyBorder="1" applyAlignment="1">
      <alignment horizontal="left" vertical="center" wrapText="1"/>
    </xf>
    <xf numFmtId="171" fontId="32" fillId="0" borderId="22" xfId="0" applyNumberFormat="1" applyFont="1" applyBorder="1" applyAlignment="1">
      <alignment horizontal="center" vertical="center"/>
    </xf>
    <xf numFmtId="0" fontId="51" fillId="6" borderId="22" xfId="0" applyFont="1" applyFill="1" applyBorder="1" applyAlignment="1">
      <alignment vertical="center" wrapText="1"/>
    </xf>
    <xf numFmtId="0" fontId="52" fillId="6" borderId="22" xfId="0" applyFont="1" applyFill="1" applyBorder="1" applyAlignment="1">
      <alignment horizontal="center" vertical="center" wrapText="1"/>
    </xf>
    <xf numFmtId="1" fontId="52" fillId="6" borderId="22" xfId="0" applyNumberFormat="1" applyFont="1" applyFill="1" applyBorder="1" applyAlignment="1">
      <alignment horizontal="center" vertical="center" wrapText="1"/>
    </xf>
    <xf numFmtId="9" fontId="36" fillId="17" borderId="35" xfId="1" applyFont="1" applyFill="1" applyBorder="1" applyAlignment="1">
      <alignment horizontal="left"/>
    </xf>
    <xf numFmtId="0" fontId="36" fillId="17" borderId="10" xfId="0" applyFont="1" applyFill="1" applyBorder="1"/>
    <xf numFmtId="0" fontId="36" fillId="17" borderId="10" xfId="0" applyFont="1" applyFill="1" applyBorder="1" applyAlignment="1">
      <alignment horizontal="center"/>
    </xf>
    <xf numFmtId="1" fontId="36" fillId="17" borderId="35" xfId="0" applyNumberFormat="1" applyFont="1" applyFill="1" applyBorder="1" applyAlignment="1">
      <alignment horizontal="center"/>
    </xf>
    <xf numFmtId="171" fontId="36" fillId="17" borderId="35" xfId="0" applyNumberFormat="1" applyFont="1" applyFill="1" applyBorder="1" applyAlignment="1">
      <alignment horizontal="center"/>
    </xf>
    <xf numFmtId="171" fontId="36" fillId="17" borderId="36" xfId="0" applyNumberFormat="1" applyFont="1" applyFill="1" applyBorder="1" applyAlignment="1">
      <alignment horizontal="center"/>
    </xf>
    <xf numFmtId="43" fontId="32" fillId="6" borderId="0" xfId="0" applyNumberFormat="1" applyFont="1" applyFill="1" applyAlignment="1">
      <alignment horizontal="center" vertical="top"/>
    </xf>
    <xf numFmtId="0" fontId="36" fillId="8" borderId="0" xfId="0" applyFont="1" applyFill="1"/>
    <xf numFmtId="171" fontId="32" fillId="0" borderId="0" xfId="0" applyNumberFormat="1" applyFont="1"/>
    <xf numFmtId="0" fontId="34" fillId="8" borderId="0" xfId="0" applyFont="1" applyFill="1" applyAlignment="1">
      <alignment horizontal="center" vertical="top"/>
    </xf>
    <xf numFmtId="0" fontId="32" fillId="8" borderId="0" xfId="7" applyFont="1" applyFill="1"/>
    <xf numFmtId="0" fontId="37" fillId="9" borderId="30" xfId="0" applyFont="1" applyFill="1" applyBorder="1" applyAlignment="1">
      <alignment horizontal="center" vertical="center" wrapText="1"/>
    </xf>
    <xf numFmtId="0" fontId="37" fillId="9" borderId="12" xfId="0" applyFont="1" applyFill="1" applyBorder="1" applyAlignment="1">
      <alignment horizontal="center" vertical="center" wrapText="1"/>
    </xf>
    <xf numFmtId="0" fontId="37" fillId="9" borderId="31" xfId="0" applyFont="1" applyFill="1" applyBorder="1" applyAlignment="1">
      <alignment horizontal="center" vertical="center"/>
    </xf>
    <xf numFmtId="0" fontId="37" fillId="9" borderId="12" xfId="0" applyFont="1" applyFill="1" applyBorder="1" applyAlignment="1">
      <alignment horizontal="center" vertical="center"/>
    </xf>
    <xf numFmtId="0" fontId="38" fillId="8" borderId="32" xfId="7" applyFont="1" applyFill="1" applyBorder="1" applyAlignment="1">
      <alignment vertical="center"/>
    </xf>
    <xf numFmtId="0" fontId="38" fillId="8" borderId="0" xfId="7" applyFont="1" applyFill="1" applyAlignment="1">
      <alignment vertical="center"/>
    </xf>
    <xf numFmtId="0" fontId="38" fillId="8" borderId="0" xfId="7" applyFont="1" applyFill="1" applyAlignment="1">
      <alignment horizontal="center" vertical="center"/>
    </xf>
    <xf numFmtId="173" fontId="32" fillId="8" borderId="33" xfId="0" applyNumberFormat="1" applyFont="1" applyFill="1" applyBorder="1" applyAlignment="1">
      <alignment horizontal="center" vertical="center"/>
    </xf>
    <xf numFmtId="10" fontId="26" fillId="0" borderId="0" xfId="0" applyNumberFormat="1" applyFont="1" applyAlignment="1">
      <alignment horizontal="center"/>
    </xf>
    <xf numFmtId="165" fontId="32" fillId="0" borderId="0" xfId="0" applyNumberFormat="1" applyFont="1"/>
    <xf numFmtId="43" fontId="32" fillId="0" borderId="0" xfId="0" applyNumberFormat="1" applyFont="1" applyAlignment="1">
      <alignment horizontal="left" vertical="top"/>
    </xf>
    <xf numFmtId="0" fontId="38" fillId="8" borderId="38" xfId="7" applyFont="1" applyFill="1" applyBorder="1" applyAlignment="1">
      <alignment vertical="center"/>
    </xf>
    <xf numFmtId="0" fontId="38" fillId="8" borderId="28" xfId="7" applyFont="1" applyFill="1" applyBorder="1" applyAlignment="1">
      <alignment vertical="center"/>
    </xf>
    <xf numFmtId="0" fontId="38" fillId="8" borderId="28" xfId="7" applyFont="1" applyFill="1" applyBorder="1" applyAlignment="1">
      <alignment horizontal="center" vertical="center"/>
    </xf>
    <xf numFmtId="173" fontId="32" fillId="8" borderId="22" xfId="0" applyNumberFormat="1" applyFont="1" applyFill="1" applyBorder="1" applyAlignment="1">
      <alignment horizontal="center" vertical="center"/>
    </xf>
    <xf numFmtId="0" fontId="38" fillId="18" borderId="32" xfId="7" applyFont="1" applyFill="1" applyBorder="1" applyAlignment="1">
      <alignment vertical="center"/>
    </xf>
    <xf numFmtId="0" fontId="27" fillId="18" borderId="0" xfId="7" applyFont="1" applyFill="1" applyAlignment="1">
      <alignment vertical="center"/>
    </xf>
    <xf numFmtId="0" fontId="38" fillId="18" borderId="0" xfId="7" applyFont="1" applyFill="1" applyAlignment="1">
      <alignment vertical="center"/>
    </xf>
    <xf numFmtId="0" fontId="38" fillId="18" borderId="0" xfId="7" applyFont="1" applyFill="1" applyAlignment="1">
      <alignment horizontal="center" vertical="center"/>
    </xf>
    <xf numFmtId="176" fontId="36" fillId="19" borderId="22" xfId="0" applyNumberFormat="1" applyFont="1" applyFill="1" applyBorder="1" applyAlignment="1">
      <alignment horizontal="center" vertical="center"/>
    </xf>
    <xf numFmtId="173" fontId="36" fillId="20" borderId="22" xfId="0" applyNumberFormat="1" applyFont="1" applyFill="1" applyBorder="1" applyAlignment="1">
      <alignment horizontal="center" vertical="center"/>
    </xf>
    <xf numFmtId="0" fontId="38" fillId="8" borderId="30" xfId="7" applyFont="1" applyFill="1" applyBorder="1" applyAlignment="1">
      <alignment vertical="center"/>
    </xf>
    <xf numFmtId="0" fontId="27" fillId="8" borderId="12" xfId="7" applyFont="1" applyFill="1" applyBorder="1" applyAlignment="1">
      <alignment vertical="center"/>
    </xf>
    <xf numFmtId="0" fontId="38" fillId="8" borderId="12" xfId="7" applyFont="1" applyFill="1" applyBorder="1" applyAlignment="1">
      <alignment vertical="center"/>
    </xf>
    <xf numFmtId="0" fontId="38" fillId="8" borderId="12" xfId="7" applyFont="1" applyFill="1" applyBorder="1" applyAlignment="1">
      <alignment horizontal="center" vertical="center"/>
    </xf>
    <xf numFmtId="173" fontId="32" fillId="0" borderId="33" xfId="0" applyNumberFormat="1" applyFont="1" applyBorder="1" applyAlignment="1">
      <alignment horizontal="center" vertical="center"/>
    </xf>
    <xf numFmtId="0" fontId="32" fillId="8" borderId="32" xfId="0" applyFont="1" applyFill="1" applyBorder="1"/>
    <xf numFmtId="0" fontId="38" fillId="8" borderId="10" xfId="7" quotePrefix="1" applyFont="1" applyFill="1" applyBorder="1" applyAlignment="1">
      <alignment horizontal="right" vertical="center"/>
    </xf>
    <xf numFmtId="0" fontId="38" fillId="8" borderId="0" xfId="7" quotePrefix="1" applyFont="1" applyFill="1" applyAlignment="1">
      <alignment vertical="center"/>
    </xf>
    <xf numFmtId="0" fontId="38" fillId="8" borderId="0" xfId="7" quotePrefix="1" applyFont="1" applyFill="1" applyAlignment="1">
      <alignment horizontal="center" vertical="center"/>
    </xf>
    <xf numFmtId="0" fontId="38" fillId="8" borderId="0" xfId="7" quotePrefix="1" applyFont="1" applyFill="1" applyAlignment="1">
      <alignment horizontal="left" vertical="center"/>
    </xf>
    <xf numFmtId="0" fontId="32" fillId="8" borderId="32" xfId="0" applyFont="1" applyFill="1" applyBorder="1" applyAlignment="1">
      <alignment horizontal="center" vertical="center"/>
    </xf>
    <xf numFmtId="0" fontId="53" fillId="6" borderId="38" xfId="7" quotePrefix="1" applyFont="1" applyFill="1" applyBorder="1" applyAlignment="1">
      <alignment horizontal="right" vertical="center"/>
    </xf>
    <xf numFmtId="0" fontId="53" fillId="6" borderId="28" xfId="7" quotePrefix="1" applyFont="1" applyFill="1" applyBorder="1" applyAlignment="1">
      <alignment horizontal="left" vertical="center"/>
    </xf>
    <xf numFmtId="0" fontId="53" fillId="6" borderId="28" xfId="7" quotePrefix="1" applyFont="1" applyFill="1" applyBorder="1" applyAlignment="1">
      <alignment horizontal="center" vertical="center"/>
    </xf>
    <xf numFmtId="177" fontId="53" fillId="6" borderId="22" xfId="5" quotePrefix="1" applyNumberFormat="1" applyFont="1" applyFill="1" applyBorder="1" applyAlignment="1">
      <alignment horizontal="center" vertical="center"/>
    </xf>
    <xf numFmtId="166" fontId="32" fillId="0" borderId="0" xfId="0" applyNumberFormat="1" applyFont="1"/>
    <xf numFmtId="0" fontId="38" fillId="8" borderId="12" xfId="7" quotePrefix="1" applyFont="1" applyFill="1" applyBorder="1" applyAlignment="1">
      <alignment horizontal="right" vertical="center"/>
    </xf>
    <xf numFmtId="9" fontId="32" fillId="8" borderId="33" xfId="0" applyNumberFormat="1" applyFont="1" applyFill="1" applyBorder="1" applyAlignment="1">
      <alignment horizontal="center" vertical="center"/>
    </xf>
    <xf numFmtId="9" fontId="32" fillId="8" borderId="0" xfId="0" applyNumberFormat="1" applyFont="1" applyFill="1" applyAlignment="1">
      <alignment horizontal="center" vertical="center"/>
    </xf>
    <xf numFmtId="0" fontId="32" fillId="8" borderId="34" xfId="0" applyFont="1" applyFill="1" applyBorder="1"/>
    <xf numFmtId="0" fontId="38" fillId="8" borderId="10" xfId="7" quotePrefix="1" applyFont="1" applyFill="1" applyBorder="1" applyAlignment="1">
      <alignment vertical="center"/>
    </xf>
    <xf numFmtId="0" fontId="38" fillId="8" borderId="10" xfId="7" quotePrefix="1" applyFont="1" applyFill="1" applyBorder="1" applyAlignment="1">
      <alignment horizontal="center" vertical="center"/>
    </xf>
    <xf numFmtId="177" fontId="36" fillId="8" borderId="35" xfId="5" applyNumberFormat="1" applyFont="1" applyFill="1" applyBorder="1" applyAlignment="1">
      <alignment horizontal="center" vertical="top"/>
    </xf>
    <xf numFmtId="177" fontId="32" fillId="8" borderId="10" xfId="5" applyNumberFormat="1" applyFont="1" applyFill="1" applyBorder="1" applyAlignment="1">
      <alignment horizontal="center" vertical="top"/>
    </xf>
    <xf numFmtId="177" fontId="32" fillId="8" borderId="35" xfId="5" applyNumberFormat="1" applyFont="1" applyFill="1" applyBorder="1" applyAlignment="1">
      <alignment horizontal="center" vertical="top"/>
    </xf>
    <xf numFmtId="165" fontId="32" fillId="0" borderId="33" xfId="0" applyNumberFormat="1" applyFont="1" applyBorder="1" applyAlignment="1">
      <alignment horizontal="center" vertical="center"/>
    </xf>
    <xf numFmtId="0" fontId="32" fillId="8" borderId="12" xfId="0" applyFont="1" applyFill="1" applyBorder="1" applyAlignment="1">
      <alignment horizontal="center" vertical="center"/>
    </xf>
    <xf numFmtId="0" fontId="32" fillId="8" borderId="31" xfId="0" applyFont="1" applyFill="1" applyBorder="1" applyAlignment="1">
      <alignment horizontal="center" vertical="center"/>
    </xf>
    <xf numFmtId="171" fontId="53" fillId="6" borderId="22" xfId="7" quotePrefix="1" applyNumberFormat="1" applyFont="1" applyFill="1" applyBorder="1" applyAlignment="1">
      <alignment horizontal="center" vertical="center"/>
    </xf>
    <xf numFmtId="9" fontId="32" fillId="8" borderId="32" xfId="0" applyNumberFormat="1" applyFont="1" applyFill="1" applyBorder="1" applyAlignment="1">
      <alignment horizontal="center" vertical="center"/>
    </xf>
    <xf numFmtId="9" fontId="32" fillId="8" borderId="31" xfId="0" applyNumberFormat="1" applyFont="1" applyFill="1" applyBorder="1" applyAlignment="1">
      <alignment horizontal="center" vertical="center"/>
    </xf>
    <xf numFmtId="177" fontId="36" fillId="8" borderId="34" xfId="5" applyNumberFormat="1" applyFont="1" applyFill="1" applyBorder="1" applyAlignment="1">
      <alignment horizontal="center" vertical="top"/>
    </xf>
    <xf numFmtId="0" fontId="38" fillId="8" borderId="0" xfId="7" quotePrefix="1" applyFont="1" applyFill="1" applyAlignment="1">
      <alignment horizontal="right" vertical="center"/>
    </xf>
    <xf numFmtId="177" fontId="36" fillId="8" borderId="0" xfId="5" applyNumberFormat="1" applyFont="1" applyFill="1" applyBorder="1" applyAlignment="1">
      <alignment horizontal="center" vertical="top"/>
    </xf>
    <xf numFmtId="0" fontId="54" fillId="8" borderId="0" xfId="0" applyFont="1" applyFill="1"/>
    <xf numFmtId="0" fontId="32" fillId="0" borderId="0" xfId="0" applyFont="1" applyAlignment="1">
      <alignment horizontal="center" vertical="center"/>
    </xf>
    <xf numFmtId="0" fontId="55" fillId="8" borderId="0" xfId="0" applyFont="1" applyFill="1" applyAlignment="1">
      <alignment vertical="center"/>
    </xf>
    <xf numFmtId="0" fontId="40" fillId="8" borderId="0" xfId="0" applyFont="1" applyFill="1" applyAlignment="1">
      <alignment vertical="center" wrapText="1"/>
    </xf>
    <xf numFmtId="0" fontId="40" fillId="8" borderId="0" xfId="0" applyFont="1" applyFill="1" applyAlignment="1">
      <alignment horizontal="center" vertical="center" wrapText="1"/>
    </xf>
    <xf numFmtId="0" fontId="38" fillId="0" borderId="0" xfId="0" applyFont="1" applyAlignment="1">
      <alignment vertical="center" wrapText="1"/>
    </xf>
    <xf numFmtId="0" fontId="32" fillId="0" borderId="0" xfId="0" applyFont="1" applyAlignment="1">
      <alignment vertical="center"/>
    </xf>
    <xf numFmtId="0" fontId="38" fillId="0" borderId="0" xfId="0" applyFont="1" applyAlignment="1">
      <alignment vertical="center"/>
    </xf>
    <xf numFmtId="0" fontId="32" fillId="6" borderId="0" xfId="0" applyFont="1" applyFill="1" applyAlignment="1">
      <alignment vertical="center"/>
    </xf>
    <xf numFmtId="0" fontId="38" fillId="8" borderId="0" xfId="0" applyFont="1" applyFill="1" applyAlignment="1">
      <alignment vertical="center" wrapText="1"/>
    </xf>
    <xf numFmtId="0" fontId="32" fillId="8" borderId="0" xfId="0" applyFont="1" applyFill="1" applyAlignment="1">
      <alignment vertical="center"/>
    </xf>
    <xf numFmtId="0" fontId="38" fillId="8" borderId="0" xfId="0" applyFont="1" applyFill="1" applyAlignment="1">
      <alignment vertical="center"/>
    </xf>
    <xf numFmtId="0" fontId="3" fillId="14" borderId="0" xfId="0" applyFont="1" applyFill="1"/>
    <xf numFmtId="175" fontId="12" fillId="0" borderId="0" xfId="0" applyNumberFormat="1" applyFont="1"/>
    <xf numFmtId="0" fontId="27" fillId="0" borderId="0" xfId="6" applyFont="1"/>
    <xf numFmtId="173" fontId="12" fillId="0" borderId="0" xfId="0" applyNumberFormat="1" applyFont="1"/>
    <xf numFmtId="178" fontId="12" fillId="0" borderId="0" xfId="0" applyNumberFormat="1" applyFont="1" applyAlignment="1">
      <alignment horizontal="center"/>
    </xf>
    <xf numFmtId="171" fontId="12" fillId="0" borderId="0" xfId="0" applyNumberFormat="1" applyFont="1"/>
    <xf numFmtId="171" fontId="12" fillId="0" borderId="0" xfId="0" applyNumberFormat="1" applyFont="1" applyAlignment="1">
      <alignment horizontal="center"/>
    </xf>
    <xf numFmtId="0" fontId="56" fillId="0" borderId="0" xfId="3" applyFont="1"/>
    <xf numFmtId="168" fontId="0" fillId="0" borderId="0" xfId="0" applyNumberFormat="1"/>
    <xf numFmtId="0" fontId="41" fillId="0" borderId="0" xfId="0" applyFont="1" applyAlignment="1">
      <alignment horizontal="left" vertical="top" wrapText="1"/>
    </xf>
    <xf numFmtId="49" fontId="3" fillId="7" borderId="0" xfId="0" applyNumberFormat="1" applyFont="1" applyFill="1"/>
    <xf numFmtId="0" fontId="3" fillId="7" borderId="0" xfId="0" applyFont="1" applyFill="1"/>
    <xf numFmtId="49" fontId="3" fillId="2" borderId="0" xfId="0" applyNumberFormat="1" applyFont="1" applyFill="1"/>
    <xf numFmtId="10" fontId="3" fillId="5" borderId="0" xfId="0" applyNumberFormat="1" applyFont="1" applyFill="1"/>
    <xf numFmtId="10" fontId="3" fillId="2" borderId="0" xfId="0" applyNumberFormat="1" applyFont="1" applyFill="1"/>
    <xf numFmtId="10" fontId="3" fillId="2" borderId="0" xfId="1" applyNumberFormat="1" applyFont="1" applyFill="1"/>
    <xf numFmtId="10" fontId="3" fillId="7" borderId="0" xfId="1" applyNumberFormat="1" applyFont="1" applyFill="1"/>
    <xf numFmtId="10" fontId="3" fillId="5" borderId="0" xfId="1" applyNumberFormat="1" applyFont="1" applyFill="1"/>
    <xf numFmtId="168" fontId="3" fillId="7" borderId="0" xfId="1" applyNumberFormat="1" applyFont="1" applyFill="1"/>
    <xf numFmtId="168" fontId="0" fillId="4" borderId="0" xfId="0" applyNumberFormat="1" applyFill="1"/>
    <xf numFmtId="0" fontId="37" fillId="13" borderId="38" xfId="0" applyFont="1" applyFill="1" applyBorder="1" applyAlignment="1">
      <alignment horizontal="center" vertical="top"/>
    </xf>
    <xf numFmtId="166" fontId="32" fillId="0" borderId="38" xfId="0" applyNumberFormat="1" applyFont="1" applyBorder="1" applyAlignment="1">
      <alignment horizontal="center"/>
    </xf>
    <xf numFmtId="3" fontId="0" fillId="0" borderId="0" xfId="0" applyNumberFormat="1"/>
    <xf numFmtId="43" fontId="0" fillId="0" borderId="0" xfId="0" applyNumberFormat="1"/>
    <xf numFmtId="170" fontId="32" fillId="6" borderId="0" xfId="0" applyNumberFormat="1" applyFont="1" applyFill="1"/>
    <xf numFmtId="0" fontId="11" fillId="0" borderId="0" xfId="3"/>
    <xf numFmtId="0" fontId="11" fillId="0" borderId="0" xfId="3" applyAlignment="1">
      <alignment horizontal="right"/>
    </xf>
    <xf numFmtId="171" fontId="0" fillId="0" borderId="0" xfId="0" applyNumberFormat="1"/>
    <xf numFmtId="1" fontId="0" fillId="6" borderId="0" xfId="0" applyNumberFormat="1" applyFill="1"/>
    <xf numFmtId="0" fontId="2" fillId="0" borderId="0" xfId="0" applyFont="1" applyAlignment="1">
      <alignment horizontal="center"/>
    </xf>
    <xf numFmtId="0" fontId="12" fillId="0" borderId="0" xfId="0" applyFont="1" applyAlignment="1">
      <alignment horizontal="center"/>
    </xf>
    <xf numFmtId="0" fontId="58" fillId="0" borderId="0" xfId="0" applyFont="1"/>
    <xf numFmtId="0" fontId="37" fillId="13" borderId="22" xfId="0" applyFont="1" applyFill="1" applyBorder="1" applyAlignment="1">
      <alignment horizontal="center" vertical="center"/>
    </xf>
    <xf numFmtId="0" fontId="3" fillId="5" borderId="22" xfId="0" applyFont="1" applyFill="1" applyBorder="1"/>
    <xf numFmtId="0" fontId="3" fillId="4" borderId="22" xfId="0" applyFont="1" applyFill="1" applyBorder="1"/>
    <xf numFmtId="0" fontId="0" fillId="2" borderId="22" xfId="0" applyFill="1" applyBorder="1"/>
    <xf numFmtId="0" fontId="3" fillId="2" borderId="22" xfId="0" applyFont="1" applyFill="1" applyBorder="1"/>
    <xf numFmtId="173" fontId="3" fillId="2" borderId="22" xfId="0" applyNumberFormat="1" applyFont="1" applyFill="1" applyBorder="1" applyAlignment="1">
      <alignment horizontal="center"/>
    </xf>
    <xf numFmtId="173" fontId="3" fillId="2" borderId="22" xfId="1" applyNumberFormat="1" applyFont="1" applyFill="1" applyBorder="1" applyAlignment="1">
      <alignment horizontal="center"/>
    </xf>
    <xf numFmtId="49" fontId="0" fillId="6" borderId="22" xfId="0" applyNumberFormat="1" applyFill="1" applyBorder="1"/>
    <xf numFmtId="168" fontId="0" fillId="6" borderId="22" xfId="1" applyNumberFormat="1" applyFont="1" applyFill="1" applyBorder="1"/>
    <xf numFmtId="173" fontId="0" fillId="6" borderId="22" xfId="1" applyNumberFormat="1" applyFont="1" applyFill="1" applyBorder="1" applyAlignment="1">
      <alignment horizontal="center"/>
    </xf>
    <xf numFmtId="173" fontId="1" fillId="6" borderId="22" xfId="1" applyNumberFormat="1" applyFont="1" applyFill="1" applyBorder="1" applyAlignment="1">
      <alignment horizontal="center"/>
    </xf>
    <xf numFmtId="49" fontId="0" fillId="0" borderId="22" xfId="0" applyNumberFormat="1" applyBorder="1" applyAlignment="1">
      <alignment horizontal="left" indent="1"/>
    </xf>
    <xf numFmtId="168" fontId="0" fillId="0" borderId="22" xfId="1" applyNumberFormat="1" applyFont="1" applyBorder="1"/>
    <xf numFmtId="173" fontId="0" fillId="0" borderId="22" xfId="1" applyNumberFormat="1" applyFont="1" applyBorder="1" applyAlignment="1">
      <alignment horizontal="center"/>
    </xf>
    <xf numFmtId="0" fontId="0" fillId="6" borderId="22" xfId="0" applyFill="1" applyBorder="1"/>
    <xf numFmtId="49" fontId="3" fillId="2" borderId="22" xfId="0" applyNumberFormat="1" applyFont="1" applyFill="1" applyBorder="1"/>
    <xf numFmtId="168" fontId="3" fillId="2" borderId="22" xfId="1" applyNumberFormat="1" applyFont="1" applyFill="1" applyBorder="1"/>
    <xf numFmtId="0" fontId="41" fillId="0" borderId="22" xfId="0" applyFont="1" applyBorder="1" applyAlignment="1">
      <alignment horizontal="left" vertical="top" wrapText="1"/>
    </xf>
    <xf numFmtId="49" fontId="3" fillId="4" borderId="22" xfId="0" applyNumberFormat="1" applyFont="1" applyFill="1" applyBorder="1"/>
    <xf numFmtId="0" fontId="57" fillId="4" borderId="22" xfId="0" applyFont="1" applyFill="1" applyBorder="1" applyAlignment="1">
      <alignment horizontal="left" vertical="top" wrapText="1"/>
    </xf>
    <xf numFmtId="173" fontId="3" fillId="4" borderId="22" xfId="1" applyNumberFormat="1" applyFont="1" applyFill="1" applyBorder="1" applyAlignment="1">
      <alignment horizontal="center" vertical="top" wrapText="1"/>
    </xf>
    <xf numFmtId="49" fontId="0" fillId="0" borderId="22" xfId="0" applyNumberFormat="1" applyBorder="1"/>
    <xf numFmtId="0" fontId="0" fillId="0" borderId="22" xfId="0" applyBorder="1"/>
    <xf numFmtId="49" fontId="2" fillId="7" borderId="22" xfId="0" applyNumberFormat="1" applyFont="1" applyFill="1" applyBorder="1" applyAlignment="1">
      <alignment horizontal="center"/>
    </xf>
    <xf numFmtId="0" fontId="2" fillId="7" borderId="22" xfId="0" applyFont="1" applyFill="1" applyBorder="1" applyAlignment="1">
      <alignment horizontal="center" vertical="top" wrapText="1"/>
    </xf>
    <xf numFmtId="173" fontId="2" fillId="7" borderId="22" xfId="0" applyNumberFormat="1" applyFont="1" applyFill="1" applyBorder="1" applyAlignment="1">
      <alignment horizontal="center" vertical="top" wrapText="1"/>
    </xf>
    <xf numFmtId="168" fontId="3" fillId="4" borderId="22" xfId="1" applyNumberFormat="1" applyFont="1" applyFill="1" applyBorder="1" applyAlignment="1">
      <alignment horizontal="center"/>
    </xf>
    <xf numFmtId="168" fontId="3" fillId="2" borderId="22" xfId="1" applyNumberFormat="1" applyFont="1" applyFill="1" applyBorder="1" applyAlignment="1">
      <alignment horizontal="center"/>
    </xf>
    <xf numFmtId="168" fontId="3" fillId="2" borderId="22" xfId="0" applyNumberFormat="1" applyFont="1" applyFill="1" applyBorder="1" applyAlignment="1">
      <alignment horizontal="center"/>
    </xf>
    <xf numFmtId="168" fontId="1" fillId="6" borderId="22" xfId="1" applyNumberFormat="1" applyFont="1" applyFill="1" applyBorder="1" applyAlignment="1">
      <alignment horizontal="center"/>
    </xf>
    <xf numFmtId="168" fontId="0" fillId="6" borderId="22" xfId="1" applyNumberFormat="1" applyFont="1" applyFill="1" applyBorder="1" applyAlignment="1">
      <alignment horizontal="center"/>
    </xf>
    <xf numFmtId="168" fontId="1" fillId="0" borderId="22" xfId="1" applyNumberFormat="1" applyFont="1" applyBorder="1" applyAlignment="1">
      <alignment horizontal="center"/>
    </xf>
    <xf numFmtId="168" fontId="0" fillId="0" borderId="22" xfId="1" applyNumberFormat="1" applyFont="1" applyBorder="1" applyAlignment="1">
      <alignment horizontal="center"/>
    </xf>
    <xf numFmtId="168" fontId="1" fillId="0" borderId="22" xfId="1" applyNumberFormat="1" applyFont="1" applyBorder="1" applyAlignment="1">
      <alignment horizontal="center" vertical="top" wrapText="1"/>
    </xf>
    <xf numFmtId="0" fontId="9" fillId="7" borderId="22" xfId="0" applyFont="1" applyFill="1" applyBorder="1" applyAlignment="1">
      <alignment horizontal="center" vertical="top" wrapText="1"/>
    </xf>
    <xf numFmtId="168" fontId="9" fillId="7" borderId="22" xfId="1" applyNumberFormat="1" applyFont="1" applyFill="1" applyBorder="1" applyAlignment="1">
      <alignment horizontal="center" vertical="top" wrapText="1"/>
    </xf>
    <xf numFmtId="168" fontId="9" fillId="7" borderId="22" xfId="0" applyNumberFormat="1" applyFont="1" applyFill="1" applyBorder="1" applyAlignment="1">
      <alignment horizontal="center" vertical="top" wrapText="1"/>
    </xf>
    <xf numFmtId="168" fontId="3" fillId="2" borderId="22" xfId="0" applyNumberFormat="1" applyFont="1" applyFill="1" applyBorder="1"/>
    <xf numFmtId="0" fontId="41" fillId="4" borderId="22" xfId="0" applyFont="1" applyFill="1" applyBorder="1" applyAlignment="1">
      <alignment horizontal="left" vertical="top" wrapText="1"/>
    </xf>
    <xf numFmtId="168" fontId="1" fillId="4" borderId="22" xfId="1" applyNumberFormat="1" applyFont="1" applyFill="1" applyBorder="1" applyAlignment="1">
      <alignment horizontal="center" vertical="top" wrapText="1"/>
    </xf>
    <xf numFmtId="168" fontId="2" fillId="7" borderId="22" xfId="0" applyNumberFormat="1" applyFont="1" applyFill="1" applyBorder="1" applyAlignment="1">
      <alignment horizontal="center" vertical="top" wrapText="1"/>
    </xf>
    <xf numFmtId="0" fontId="2" fillId="0" borderId="0" xfId="0" applyFont="1"/>
    <xf numFmtId="173" fontId="0" fillId="0" borderId="22" xfId="1" applyNumberFormat="1" applyFont="1" applyFill="1" applyBorder="1" applyAlignment="1">
      <alignment horizontal="center"/>
    </xf>
    <xf numFmtId="173" fontId="1" fillId="0" borderId="22" xfId="1" applyNumberFormat="1" applyFont="1" applyFill="1" applyBorder="1" applyAlignment="1">
      <alignment horizontal="center"/>
    </xf>
    <xf numFmtId="0" fontId="6" fillId="0" borderId="22" xfId="0" applyFont="1" applyBorder="1"/>
    <xf numFmtId="173" fontId="0" fillId="0" borderId="22" xfId="0" applyNumberFormat="1" applyBorder="1" applyAlignment="1">
      <alignment horizontal="center"/>
    </xf>
    <xf numFmtId="49" fontId="3" fillId="5" borderId="22" xfId="0" applyNumberFormat="1" applyFont="1" applyFill="1" applyBorder="1"/>
    <xf numFmtId="173" fontId="3" fillId="5" borderId="22" xfId="0" applyNumberFormat="1" applyFont="1" applyFill="1" applyBorder="1" applyAlignment="1">
      <alignment horizontal="center"/>
    </xf>
    <xf numFmtId="173" fontId="3" fillId="5" borderId="22" xfId="1" applyNumberFormat="1" applyFont="1" applyFill="1" applyBorder="1" applyAlignment="1">
      <alignment horizontal="center"/>
    </xf>
    <xf numFmtId="2" fontId="6" fillId="0" borderId="22" xfId="0" applyNumberFormat="1" applyFont="1" applyBorder="1" applyAlignment="1">
      <alignment horizontal="left"/>
    </xf>
    <xf numFmtId="173" fontId="0" fillId="6" borderId="22" xfId="0" applyNumberFormat="1" applyFill="1" applyBorder="1" applyAlignment="1">
      <alignment horizontal="center"/>
    </xf>
    <xf numFmtId="0" fontId="3" fillId="6" borderId="22" xfId="0" applyFont="1" applyFill="1" applyBorder="1"/>
    <xf numFmtId="0" fontId="3" fillId="0" borderId="22" xfId="0" applyFont="1" applyBorder="1"/>
    <xf numFmtId="0" fontId="0" fillId="7" borderId="22" xfId="0" applyFill="1" applyBorder="1"/>
    <xf numFmtId="49" fontId="0" fillId="2" borderId="22" xfId="0" applyNumberFormat="1" applyFill="1" applyBorder="1"/>
    <xf numFmtId="168" fontId="0" fillId="2" borderId="22" xfId="1" applyNumberFormat="1" applyFont="1" applyFill="1" applyBorder="1"/>
    <xf numFmtId="168" fontId="0" fillId="0" borderId="22" xfId="1" applyNumberFormat="1" applyFont="1" applyFill="1" applyBorder="1" applyAlignment="1">
      <alignment horizontal="center"/>
    </xf>
    <xf numFmtId="168" fontId="1" fillId="0" borderId="22" xfId="1" applyNumberFormat="1" applyFont="1" applyFill="1" applyBorder="1" applyAlignment="1">
      <alignment horizontal="center"/>
    </xf>
    <xf numFmtId="168" fontId="59" fillId="0" borderId="22" xfId="1" applyNumberFormat="1" applyFont="1" applyFill="1" applyBorder="1" applyAlignment="1">
      <alignment horizontal="center"/>
    </xf>
    <xf numFmtId="168" fontId="3" fillId="5" borderId="22" xfId="1" applyNumberFormat="1" applyFont="1" applyFill="1" applyBorder="1" applyAlignment="1">
      <alignment horizontal="center"/>
    </xf>
    <xf numFmtId="168" fontId="3" fillId="5" borderId="22" xfId="0" applyNumberFormat="1" applyFont="1" applyFill="1" applyBorder="1"/>
    <xf numFmtId="168" fontId="3" fillId="5" borderId="22" xfId="0" applyNumberFormat="1" applyFont="1" applyFill="1" applyBorder="1" applyAlignment="1">
      <alignment horizontal="center"/>
    </xf>
    <xf numFmtId="168" fontId="0" fillId="2" borderId="22" xfId="1" applyNumberFormat="1" applyFont="1" applyFill="1" applyBorder="1" applyAlignment="1">
      <alignment horizontal="center"/>
    </xf>
    <xf numFmtId="0" fontId="41" fillId="5" borderId="22" xfId="0" applyFont="1" applyFill="1" applyBorder="1" applyAlignment="1">
      <alignment horizontal="left" vertical="top" wrapText="1"/>
    </xf>
    <xf numFmtId="168" fontId="1" fillId="5" borderId="22" xfId="1" applyNumberFormat="1" applyFont="1" applyFill="1" applyBorder="1" applyAlignment="1">
      <alignment horizontal="center" vertical="top" wrapText="1"/>
    </xf>
    <xf numFmtId="2" fontId="2" fillId="7" borderId="22" xfId="0" applyNumberFormat="1" applyFont="1" applyFill="1" applyBorder="1" applyAlignment="1">
      <alignment horizontal="center"/>
    </xf>
    <xf numFmtId="0" fontId="2" fillId="7" borderId="22" xfId="0" applyFont="1" applyFill="1" applyBorder="1" applyAlignment="1">
      <alignment horizontal="center"/>
    </xf>
    <xf numFmtId="168" fontId="2" fillId="7" borderId="22" xfId="0" applyNumberFormat="1" applyFont="1" applyFill="1" applyBorder="1" applyAlignment="1">
      <alignment horizontal="center"/>
    </xf>
    <xf numFmtId="0" fontId="3" fillId="7" borderId="22" xfId="0" applyFont="1" applyFill="1" applyBorder="1" applyAlignment="1">
      <alignment horizontal="center"/>
    </xf>
    <xf numFmtId="173" fontId="2" fillId="7" borderId="22" xfId="0" applyNumberFormat="1" applyFont="1" applyFill="1" applyBorder="1" applyAlignment="1">
      <alignment horizontal="center"/>
    </xf>
    <xf numFmtId="0" fontId="57" fillId="5" borderId="22" xfId="0" applyFont="1" applyFill="1" applyBorder="1" applyAlignment="1">
      <alignment horizontal="left" vertical="top" wrapText="1"/>
    </xf>
    <xf numFmtId="168" fontId="3" fillId="5" borderId="22" xfId="1" applyNumberFormat="1" applyFont="1" applyFill="1" applyBorder="1" applyAlignment="1">
      <alignment horizontal="center" vertical="top" wrapText="1"/>
    </xf>
    <xf numFmtId="173" fontId="0" fillId="0" borderId="22" xfId="0" applyNumberFormat="1" applyBorder="1" applyAlignment="1">
      <alignment horizontal="center" vertical="top" wrapText="1"/>
    </xf>
    <xf numFmtId="173" fontId="0" fillId="0" borderId="22" xfId="1" applyNumberFormat="1" applyFont="1" applyBorder="1" applyAlignment="1">
      <alignment horizontal="center" vertical="top" wrapText="1"/>
    </xf>
    <xf numFmtId="173" fontId="3" fillId="4" borderId="22" xfId="0" applyNumberFormat="1" applyFont="1" applyFill="1" applyBorder="1" applyAlignment="1">
      <alignment horizontal="center" vertical="top" wrapText="1"/>
    </xf>
    <xf numFmtId="0" fontId="0" fillId="0" borderId="22" xfId="0" applyBorder="1" applyAlignment="1">
      <alignment horizontal="left" vertical="top" wrapText="1"/>
    </xf>
    <xf numFmtId="0" fontId="0" fillId="0" borderId="22" xfId="0" applyBorder="1" applyAlignment="1">
      <alignment horizontal="center"/>
    </xf>
    <xf numFmtId="0" fontId="37" fillId="13" borderId="22" xfId="0" applyFont="1" applyFill="1" applyBorder="1" applyAlignment="1">
      <alignment horizontal="left" vertical="center" wrapText="1"/>
    </xf>
    <xf numFmtId="173" fontId="37" fillId="9" borderId="22" xfId="0" applyNumberFormat="1" applyFont="1" applyFill="1" applyBorder="1" applyAlignment="1">
      <alignment horizontal="center" vertical="top" wrapText="1"/>
    </xf>
    <xf numFmtId="0" fontId="3" fillId="5" borderId="22" xfId="0" applyFont="1" applyFill="1" applyBorder="1" applyAlignment="1">
      <alignment horizontal="center"/>
    </xf>
    <xf numFmtId="166" fontId="3" fillId="5" borderId="22" xfId="0" applyNumberFormat="1" applyFont="1" applyFill="1" applyBorder="1" applyAlignment="1">
      <alignment horizontal="center"/>
    </xf>
    <xf numFmtId="0" fontId="3" fillId="2" borderId="22" xfId="0" applyFont="1" applyFill="1" applyBorder="1" applyAlignment="1">
      <alignment horizontal="center"/>
    </xf>
    <xf numFmtId="166" fontId="3" fillId="2" borderId="22" xfId="0" applyNumberFormat="1" applyFont="1" applyFill="1" applyBorder="1" applyAlignment="1">
      <alignment horizontal="center"/>
    </xf>
    <xf numFmtId="0" fontId="0" fillId="6" borderId="22" xfId="0" applyFill="1" applyBorder="1" applyAlignment="1">
      <alignment horizontal="center"/>
    </xf>
    <xf numFmtId="166" fontId="0" fillId="6" borderId="22" xfId="0" applyNumberFormat="1" applyFill="1" applyBorder="1" applyAlignment="1">
      <alignment horizontal="center"/>
    </xf>
    <xf numFmtId="49" fontId="45" fillId="0" borderId="22" xfId="0" applyNumberFormat="1" applyFont="1" applyBorder="1" applyAlignment="1">
      <alignment horizontal="left" indent="1"/>
    </xf>
    <xf numFmtId="168" fontId="0" fillId="0" borderId="22" xfId="0" applyNumberFormat="1" applyBorder="1" applyAlignment="1">
      <alignment horizontal="center"/>
    </xf>
    <xf numFmtId="173" fontId="45" fillId="0" borderId="22" xfId="0" applyNumberFormat="1" applyFont="1" applyBorder="1" applyAlignment="1">
      <alignment horizontal="center"/>
    </xf>
    <xf numFmtId="173" fontId="31" fillId="0" borderId="22" xfId="0" applyNumberFormat="1" applyFont="1" applyBorder="1" applyAlignment="1">
      <alignment horizontal="center"/>
    </xf>
    <xf numFmtId="0" fontId="32" fillId="3" borderId="19" xfId="3" applyFont="1" applyFill="1" applyBorder="1" applyAlignment="1">
      <alignment horizontal="right" vertical="center"/>
    </xf>
    <xf numFmtId="171" fontId="32" fillId="0" borderId="32" xfId="3" applyNumberFormat="1" applyFont="1" applyBorder="1" applyAlignment="1">
      <alignment horizontal="center"/>
    </xf>
    <xf numFmtId="171" fontId="32" fillId="3" borderId="32" xfId="3" applyNumberFormat="1" applyFont="1" applyFill="1" applyBorder="1" applyAlignment="1">
      <alignment horizontal="center"/>
    </xf>
    <xf numFmtId="43" fontId="0" fillId="3" borderId="0" xfId="0" applyNumberFormat="1" applyFill="1"/>
    <xf numFmtId="43" fontId="3" fillId="3" borderId="0" xfId="0" applyNumberFormat="1" applyFont="1" applyFill="1"/>
    <xf numFmtId="0" fontId="0" fillId="0" borderId="41" xfId="0" applyBorder="1"/>
    <xf numFmtId="43" fontId="0" fillId="0" borderId="42" xfId="0" applyNumberFormat="1" applyBorder="1"/>
    <xf numFmtId="43" fontId="0" fillId="0" borderId="43" xfId="0" applyNumberFormat="1" applyBorder="1"/>
    <xf numFmtId="43" fontId="0" fillId="3" borderId="43" xfId="0" applyNumberFormat="1" applyFill="1" applyBorder="1"/>
    <xf numFmtId="43" fontId="3" fillId="3" borderId="43" xfId="0" applyNumberFormat="1" applyFont="1" applyFill="1" applyBorder="1"/>
    <xf numFmtId="0" fontId="40" fillId="0" borderId="0" xfId="0" applyFont="1" applyAlignment="1">
      <alignment vertical="top"/>
    </xf>
    <xf numFmtId="0" fontId="40" fillId="0" borderId="0" xfId="0" applyFont="1"/>
    <xf numFmtId="0" fontId="48" fillId="0" borderId="0" xfId="0" applyFont="1"/>
    <xf numFmtId="0" fontId="38" fillId="0" borderId="0" xfId="3" applyFont="1" applyAlignment="1">
      <alignment horizontal="left" vertical="top" wrapText="1"/>
    </xf>
    <xf numFmtId="173" fontId="32" fillId="0" borderId="21" xfId="0" applyNumberFormat="1" applyFont="1" applyBorder="1" applyAlignment="1">
      <alignment horizontal="center"/>
    </xf>
    <xf numFmtId="168" fontId="38" fillId="0" borderId="24" xfId="1" applyNumberFormat="1" applyFont="1" applyFill="1" applyBorder="1" applyAlignment="1">
      <alignment horizontal="center"/>
    </xf>
    <xf numFmtId="0" fontId="54" fillId="0" borderId="0" xfId="0" applyFont="1"/>
    <xf numFmtId="0" fontId="37" fillId="13" borderId="22" xfId="3" applyFont="1" applyFill="1" applyBorder="1" applyAlignment="1">
      <alignment horizontal="center" vertical="top"/>
    </xf>
    <xf numFmtId="172" fontId="37" fillId="13" borderId="22" xfId="3" applyNumberFormat="1" applyFont="1" applyFill="1" applyBorder="1" applyAlignment="1">
      <alignment horizontal="center" vertical="center" wrapText="1"/>
    </xf>
    <xf numFmtId="2" fontId="39" fillId="0" borderId="0" xfId="0" applyNumberFormat="1" applyFont="1" applyAlignment="1">
      <alignment horizontal="center"/>
    </xf>
    <xf numFmtId="0" fontId="61" fillId="13" borderId="22" xfId="0" applyFont="1" applyFill="1" applyBorder="1" applyAlignment="1">
      <alignment horizontal="center" vertical="top"/>
    </xf>
    <xf numFmtId="0" fontId="37" fillId="0" borderId="32" xfId="0" applyFont="1" applyBorder="1" applyAlignment="1">
      <alignment horizontal="center" vertical="top"/>
    </xf>
    <xf numFmtId="179" fontId="32" fillId="0" borderId="0" xfId="0" applyNumberFormat="1" applyFont="1"/>
    <xf numFmtId="179" fontId="32" fillId="0" borderId="19" xfId="0" applyNumberFormat="1" applyFont="1" applyBorder="1"/>
    <xf numFmtId="179" fontId="36" fillId="0" borderId="0" xfId="8" applyNumberFormat="1" applyFont="1" applyBorder="1"/>
    <xf numFmtId="168" fontId="32" fillId="0" borderId="38" xfId="1" applyNumberFormat="1" applyFont="1" applyFill="1" applyBorder="1" applyAlignment="1">
      <alignment horizontal="center"/>
    </xf>
    <xf numFmtId="166" fontId="32" fillId="0" borderId="21" xfId="0" applyNumberFormat="1" applyFont="1" applyBorder="1" applyAlignment="1">
      <alignment horizontal="center"/>
    </xf>
    <xf numFmtId="0" fontId="32" fillId="0" borderId="26" xfId="0" applyFont="1" applyBorder="1" applyAlignment="1">
      <alignment horizontal="center"/>
    </xf>
    <xf numFmtId="0" fontId="32" fillId="0" borderId="27" xfId="0" applyFont="1" applyBorder="1" applyAlignment="1">
      <alignment horizontal="center"/>
    </xf>
    <xf numFmtId="173" fontId="36" fillId="0" borderId="25" xfId="0" applyNumberFormat="1" applyFont="1" applyBorder="1" applyAlignment="1">
      <alignment horizontal="center"/>
    </xf>
    <xf numFmtId="173" fontId="36" fillId="0" borderId="26" xfId="0" applyNumberFormat="1" applyFont="1" applyBorder="1" applyAlignment="1">
      <alignment horizontal="center"/>
    </xf>
    <xf numFmtId="171" fontId="0" fillId="11" borderId="0" xfId="0" applyNumberFormat="1" applyFill="1" applyAlignment="1">
      <alignment horizontal="center"/>
    </xf>
    <xf numFmtId="0" fontId="3" fillId="11" borderId="0" xfId="0" applyFont="1" applyFill="1"/>
    <xf numFmtId="0" fontId="3" fillId="11" borderId="0" xfId="0" applyFont="1" applyFill="1" applyAlignment="1">
      <alignment horizontal="center"/>
    </xf>
    <xf numFmtId="171" fontId="32" fillId="3" borderId="0" xfId="3" applyNumberFormat="1" applyFont="1" applyFill="1" applyAlignment="1">
      <alignment horizontal="center"/>
    </xf>
    <xf numFmtId="1" fontId="0" fillId="3" borderId="0" xfId="0" applyNumberFormat="1" applyFill="1" applyAlignment="1">
      <alignment horizontal="center"/>
    </xf>
    <xf numFmtId="10" fontId="0" fillId="5" borderId="0" xfId="0" applyNumberFormat="1" applyFill="1"/>
    <xf numFmtId="0" fontId="6" fillId="0" borderId="0" xfId="0" applyFont="1"/>
    <xf numFmtId="0" fontId="37" fillId="13" borderId="44" xfId="0" applyFont="1" applyFill="1" applyBorder="1" applyAlignment="1">
      <alignment horizontal="center" vertical="center" wrapText="1"/>
    </xf>
    <xf numFmtId="0" fontId="0" fillId="0" borderId="22" xfId="0" applyBorder="1" applyAlignment="1">
      <alignment horizontal="left" indent="1"/>
    </xf>
    <xf numFmtId="9" fontId="3" fillId="5" borderId="22" xfId="1" applyFont="1" applyFill="1" applyBorder="1"/>
    <xf numFmtId="0" fontId="12" fillId="0" borderId="22" xfId="0" applyFont="1" applyBorder="1"/>
    <xf numFmtId="0" fontId="32" fillId="0" borderId="22" xfId="3" applyFont="1" applyBorder="1"/>
    <xf numFmtId="0" fontId="32" fillId="0" borderId="22" xfId="0" applyFont="1" applyBorder="1"/>
    <xf numFmtId="168" fontId="0" fillId="0" borderId="22" xfId="0" applyNumberFormat="1" applyBorder="1"/>
    <xf numFmtId="0" fontId="2" fillId="7" borderId="22" xfId="0" applyFont="1" applyFill="1" applyBorder="1" applyAlignment="1">
      <alignment horizontal="left" indent="1"/>
    </xf>
    <xf numFmtId="9" fontId="2" fillId="7" borderId="22" xfId="1" applyFont="1" applyFill="1" applyBorder="1" applyAlignment="1">
      <alignment horizontal="left" indent="1"/>
    </xf>
    <xf numFmtId="173" fontId="2" fillId="7" borderId="22" xfId="1" applyNumberFormat="1" applyFont="1" applyFill="1" applyBorder="1" applyAlignment="1">
      <alignment horizontal="center"/>
    </xf>
    <xf numFmtId="49" fontId="6" fillId="2" borderId="22" xfId="0" applyNumberFormat="1" applyFont="1" applyFill="1" applyBorder="1"/>
    <xf numFmtId="173" fontId="6" fillId="2" borderId="22" xfId="0" applyNumberFormat="1" applyFont="1" applyFill="1" applyBorder="1" applyAlignment="1">
      <alignment horizontal="center"/>
    </xf>
    <xf numFmtId="168" fontId="2" fillId="7" borderId="22" xfId="1" applyNumberFormat="1" applyFont="1" applyFill="1" applyBorder="1" applyAlignment="1">
      <alignment horizontal="center"/>
    </xf>
    <xf numFmtId="0" fontId="37" fillId="13" borderId="38" xfId="0" applyFont="1" applyFill="1" applyBorder="1" applyAlignment="1">
      <alignment horizontal="center" vertical="center"/>
    </xf>
    <xf numFmtId="168" fontId="3" fillId="5" borderId="38" xfId="1" applyNumberFormat="1" applyFont="1" applyFill="1" applyBorder="1" applyAlignment="1">
      <alignment horizontal="center"/>
    </xf>
    <xf numFmtId="168" fontId="3" fillId="2" borderId="38" xfId="1" applyNumberFormat="1" applyFont="1" applyFill="1" applyBorder="1" applyAlignment="1">
      <alignment horizontal="center"/>
    </xf>
    <xf numFmtId="168" fontId="0" fillId="6" borderId="38" xfId="1" applyNumberFormat="1" applyFont="1" applyFill="1" applyBorder="1" applyAlignment="1">
      <alignment horizontal="center"/>
    </xf>
    <xf numFmtId="168" fontId="1" fillId="0" borderId="38" xfId="1" applyNumberFormat="1" applyFont="1" applyFill="1" applyBorder="1" applyAlignment="1">
      <alignment horizontal="center"/>
    </xf>
    <xf numFmtId="168" fontId="0" fillId="0" borderId="38" xfId="0" applyNumberFormat="1" applyBorder="1" applyAlignment="1">
      <alignment horizontal="center"/>
    </xf>
    <xf numFmtId="0" fontId="0" fillId="0" borderId="38" xfId="0" applyBorder="1"/>
    <xf numFmtId="168" fontId="2" fillId="7" borderId="38" xfId="1" applyNumberFormat="1" applyFont="1" applyFill="1" applyBorder="1" applyAlignment="1">
      <alignment horizontal="center"/>
    </xf>
    <xf numFmtId="168" fontId="3" fillId="5" borderId="24" xfId="1" applyNumberFormat="1" applyFont="1" applyFill="1" applyBorder="1" applyAlignment="1">
      <alignment horizontal="center"/>
    </xf>
    <xf numFmtId="168" fontId="3" fillId="2" borderId="24" xfId="1" applyNumberFormat="1" applyFont="1" applyFill="1" applyBorder="1" applyAlignment="1">
      <alignment horizontal="center"/>
    </xf>
    <xf numFmtId="168" fontId="0" fillId="6" borderId="24" xfId="1" applyNumberFormat="1" applyFont="1" applyFill="1" applyBorder="1" applyAlignment="1">
      <alignment horizontal="center"/>
    </xf>
    <xf numFmtId="168" fontId="1" fillId="0" borderId="24" xfId="1" applyNumberFormat="1" applyFont="1" applyFill="1" applyBorder="1" applyAlignment="1">
      <alignment horizontal="center"/>
    </xf>
    <xf numFmtId="0" fontId="0" fillId="0" borderId="24" xfId="0" applyBorder="1"/>
    <xf numFmtId="168" fontId="2" fillId="7" borderId="24" xfId="1" applyNumberFormat="1" applyFont="1" applyFill="1" applyBorder="1" applyAlignment="1">
      <alignment horizontal="center"/>
    </xf>
    <xf numFmtId="168" fontId="3" fillId="5" borderId="45" xfId="1" applyNumberFormat="1" applyFont="1" applyFill="1" applyBorder="1" applyAlignment="1">
      <alignment horizontal="center"/>
    </xf>
    <xf numFmtId="168" fontId="3" fillId="2" borderId="45" xfId="1" applyNumberFormat="1" applyFont="1" applyFill="1" applyBorder="1" applyAlignment="1">
      <alignment horizontal="center"/>
    </xf>
    <xf numFmtId="168" fontId="0" fillId="6" borderId="45" xfId="1" applyNumberFormat="1" applyFont="1" applyFill="1" applyBorder="1" applyAlignment="1">
      <alignment horizontal="center"/>
    </xf>
    <xf numFmtId="168" fontId="1" fillId="0" borderId="45" xfId="1" applyNumberFormat="1" applyFont="1" applyFill="1" applyBorder="1" applyAlignment="1">
      <alignment horizontal="center"/>
    </xf>
    <xf numFmtId="0" fontId="0" fillId="0" borderId="45" xfId="0" applyBorder="1"/>
    <xf numFmtId="168" fontId="2" fillId="7" borderId="46" xfId="1" applyNumberFormat="1" applyFont="1" applyFill="1" applyBorder="1" applyAlignment="1">
      <alignment horizontal="center"/>
    </xf>
    <xf numFmtId="173" fontId="3" fillId="5" borderId="38" xfId="0" applyNumberFormat="1" applyFont="1" applyFill="1" applyBorder="1" applyAlignment="1">
      <alignment horizontal="center"/>
    </xf>
    <xf numFmtId="173" fontId="0" fillId="6" borderId="38" xfId="0" applyNumberFormat="1" applyFill="1" applyBorder="1" applyAlignment="1">
      <alignment horizontal="center"/>
    </xf>
    <xf numFmtId="173" fontId="3" fillId="2" borderId="38" xfId="0" applyNumberFormat="1" applyFont="1" applyFill="1" applyBorder="1" applyAlignment="1">
      <alignment horizontal="center"/>
    </xf>
    <xf numFmtId="173" fontId="0" fillId="0" borderId="38" xfId="0" applyNumberFormat="1" applyBorder="1" applyAlignment="1">
      <alignment horizontal="center"/>
    </xf>
    <xf numFmtId="173" fontId="2" fillId="7" borderId="38" xfId="0" applyNumberFormat="1" applyFont="1" applyFill="1" applyBorder="1" applyAlignment="1">
      <alignment horizontal="center"/>
    </xf>
    <xf numFmtId="173" fontId="6" fillId="2" borderId="38" xfId="0" applyNumberFormat="1" applyFont="1" applyFill="1" applyBorder="1" applyAlignment="1">
      <alignment horizontal="center"/>
    </xf>
    <xf numFmtId="173" fontId="3" fillId="5" borderId="24" xfId="0" applyNumberFormat="1" applyFont="1" applyFill="1" applyBorder="1" applyAlignment="1">
      <alignment horizontal="center"/>
    </xf>
    <xf numFmtId="173" fontId="0" fillId="6" borderId="24" xfId="0" applyNumberFormat="1" applyFill="1" applyBorder="1" applyAlignment="1">
      <alignment horizontal="center"/>
    </xf>
    <xf numFmtId="173" fontId="3" fillId="2" borderId="24" xfId="0" applyNumberFormat="1" applyFont="1" applyFill="1" applyBorder="1" applyAlignment="1">
      <alignment horizontal="center"/>
    </xf>
    <xf numFmtId="173" fontId="0" fillId="0" borderId="24" xfId="0" applyNumberFormat="1" applyBorder="1" applyAlignment="1">
      <alignment horizontal="center"/>
    </xf>
    <xf numFmtId="173" fontId="2" fillId="7" borderId="24" xfId="0" applyNumberFormat="1" applyFont="1" applyFill="1" applyBorder="1" applyAlignment="1">
      <alignment horizontal="center"/>
    </xf>
    <xf numFmtId="173" fontId="6" fillId="2" borderId="24" xfId="0" applyNumberFormat="1" applyFont="1" applyFill="1" applyBorder="1" applyAlignment="1">
      <alignment horizontal="center"/>
    </xf>
    <xf numFmtId="173" fontId="3" fillId="5" borderId="45" xfId="0" applyNumberFormat="1" applyFont="1" applyFill="1" applyBorder="1" applyAlignment="1">
      <alignment horizontal="center"/>
    </xf>
    <xf numFmtId="173" fontId="0" fillId="6" borderId="45" xfId="0" applyNumberFormat="1" applyFill="1" applyBorder="1" applyAlignment="1">
      <alignment horizontal="center"/>
    </xf>
    <xf numFmtId="173" fontId="3" fillId="2" borderId="45" xfId="0" applyNumberFormat="1" applyFont="1" applyFill="1" applyBorder="1" applyAlignment="1">
      <alignment horizontal="center"/>
    </xf>
    <xf numFmtId="173" fontId="0" fillId="0" borderId="45" xfId="0" applyNumberFormat="1" applyBorder="1" applyAlignment="1">
      <alignment horizontal="center"/>
    </xf>
    <xf numFmtId="173" fontId="2" fillId="7" borderId="46" xfId="0" applyNumberFormat="1" applyFont="1" applyFill="1" applyBorder="1" applyAlignment="1">
      <alignment horizontal="center"/>
    </xf>
    <xf numFmtId="173" fontId="6" fillId="2" borderId="45" xfId="0" applyNumberFormat="1" applyFont="1" applyFill="1" applyBorder="1" applyAlignment="1">
      <alignment horizontal="center"/>
    </xf>
    <xf numFmtId="168" fontId="6" fillId="2" borderId="22" xfId="1" applyNumberFormat="1" applyFont="1" applyFill="1" applyBorder="1" applyAlignment="1">
      <alignment horizontal="center"/>
    </xf>
    <xf numFmtId="0" fontId="6" fillId="2" borderId="22" xfId="0" applyFont="1" applyFill="1" applyBorder="1"/>
    <xf numFmtId="0" fontId="6" fillId="2" borderId="0" xfId="0" applyFont="1" applyFill="1"/>
    <xf numFmtId="168" fontId="6" fillId="2" borderId="38" xfId="1" applyNumberFormat="1" applyFont="1" applyFill="1" applyBorder="1" applyAlignment="1">
      <alignment horizontal="center"/>
    </xf>
    <xf numFmtId="168" fontId="0" fillId="0" borderId="24" xfId="0" applyNumberFormat="1" applyBorder="1" applyAlignment="1">
      <alignment horizontal="center"/>
    </xf>
    <xf numFmtId="168" fontId="6" fillId="2" borderId="24" xfId="1" applyNumberFormat="1" applyFont="1" applyFill="1" applyBorder="1" applyAlignment="1">
      <alignment horizontal="center"/>
    </xf>
    <xf numFmtId="168" fontId="0" fillId="0" borderId="45" xfId="0" applyNumberFormat="1" applyBorder="1" applyAlignment="1">
      <alignment horizontal="center"/>
    </xf>
    <xf numFmtId="168" fontId="6" fillId="2" borderId="45" xfId="1" applyNumberFormat="1" applyFont="1" applyFill="1" applyBorder="1" applyAlignment="1">
      <alignment horizontal="center"/>
    </xf>
    <xf numFmtId="168" fontId="12" fillId="0" borderId="0" xfId="1" applyNumberFormat="1" applyFont="1" applyFill="1" applyBorder="1" applyAlignment="1">
      <alignment horizontal="center"/>
    </xf>
    <xf numFmtId="0" fontId="0" fillId="4" borderId="0" xfId="0" applyFill="1"/>
    <xf numFmtId="0" fontId="32" fillId="0" borderId="0" xfId="6" applyFont="1"/>
    <xf numFmtId="170" fontId="32" fillId="0" borderId="0" xfId="5" applyNumberFormat="1" applyFont="1" applyFill="1" applyAlignment="1">
      <alignment horizontal="center"/>
    </xf>
    <xf numFmtId="0" fontId="32" fillId="4" borderId="0" xfId="0" applyFont="1" applyFill="1"/>
    <xf numFmtId="0" fontId="27" fillId="0" borderId="0" xfId="0" applyFont="1"/>
    <xf numFmtId="0" fontId="32" fillId="0" borderId="0" xfId="0" applyFont="1" applyAlignment="1">
      <alignment horizontal="center" vertical="top"/>
    </xf>
    <xf numFmtId="0" fontId="32" fillId="4" borderId="0" xfId="0" applyFont="1" applyFill="1" applyAlignment="1">
      <alignment horizontal="left" vertical="top"/>
    </xf>
    <xf numFmtId="43" fontId="32" fillId="4" borderId="0" xfId="5" applyFont="1" applyFill="1" applyAlignment="1">
      <alignment horizontal="left" vertical="top"/>
    </xf>
    <xf numFmtId="0" fontId="36" fillId="4" borderId="0" xfId="0" applyFont="1" applyFill="1"/>
    <xf numFmtId="168" fontId="32" fillId="0" borderId="35" xfId="1" applyNumberFormat="1" applyFont="1" applyFill="1" applyBorder="1" applyAlignment="1">
      <alignment horizontal="center"/>
    </xf>
    <xf numFmtId="171" fontId="32" fillId="8" borderId="36" xfId="0" applyNumberFormat="1" applyFont="1" applyFill="1" applyBorder="1" applyAlignment="1">
      <alignment horizontal="center" vertical="center"/>
    </xf>
    <xf numFmtId="0" fontId="36" fillId="4" borderId="0" xfId="7" applyFont="1" applyFill="1" applyAlignment="1">
      <alignment horizontal="right" vertical="center"/>
    </xf>
    <xf numFmtId="171" fontId="32" fillId="0" borderId="0" xfId="7" applyNumberFormat="1" applyFont="1" applyAlignment="1">
      <alignment horizontal="left" vertical="top"/>
    </xf>
    <xf numFmtId="171" fontId="32" fillId="4" borderId="32" xfId="7" applyNumberFormat="1" applyFont="1" applyFill="1" applyBorder="1" applyAlignment="1">
      <alignment horizontal="center"/>
    </xf>
    <xf numFmtId="43" fontId="36" fillId="4" borderId="0" xfId="0" applyNumberFormat="1" applyFont="1" applyFill="1" applyAlignment="1">
      <alignment horizontal="left"/>
    </xf>
    <xf numFmtId="0" fontId="32" fillId="8" borderId="0" xfId="0" applyFont="1" applyFill="1" applyAlignment="1">
      <alignment wrapText="1"/>
    </xf>
    <xf numFmtId="171" fontId="32" fillId="0" borderId="0" xfId="0" applyNumberFormat="1" applyFont="1" applyAlignment="1">
      <alignment horizontal="center" vertical="top" wrapText="1"/>
    </xf>
    <xf numFmtId="43" fontId="32" fillId="0" borderId="0" xfId="0" applyNumberFormat="1" applyFont="1" applyAlignment="1">
      <alignment horizontal="center" vertical="top" wrapText="1"/>
    </xf>
    <xf numFmtId="43" fontId="32" fillId="4" borderId="0" xfId="0" applyNumberFormat="1" applyFont="1" applyFill="1" applyAlignment="1">
      <alignment horizontal="center" vertical="top" wrapText="1"/>
    </xf>
    <xf numFmtId="0" fontId="32" fillId="0" borderId="0" xfId="0" applyFont="1" applyAlignment="1">
      <alignment wrapText="1"/>
    </xf>
    <xf numFmtId="166" fontId="52" fillId="6" borderId="22" xfId="0" applyNumberFormat="1" applyFont="1" applyFill="1" applyBorder="1" applyAlignment="1">
      <alignment horizontal="center" vertical="center" wrapText="1"/>
    </xf>
    <xf numFmtId="171" fontId="32" fillId="6" borderId="22" xfId="0" applyNumberFormat="1" applyFont="1" applyFill="1" applyBorder="1" applyAlignment="1">
      <alignment horizontal="center" vertical="center" wrapText="1"/>
    </xf>
    <xf numFmtId="0" fontId="27" fillId="0" borderId="0" xfId="7" applyFont="1"/>
    <xf numFmtId="0" fontId="38" fillId="0" borderId="0" xfId="7" applyFont="1" applyAlignment="1">
      <alignment vertical="center"/>
    </xf>
    <xf numFmtId="10" fontId="26" fillId="4" borderId="0" xfId="0" applyNumberFormat="1" applyFont="1" applyFill="1" applyAlignment="1">
      <alignment horizontal="center"/>
    </xf>
    <xf numFmtId="165" fontId="32" fillId="4" borderId="0" xfId="0" applyNumberFormat="1" applyFont="1" applyFill="1"/>
    <xf numFmtId="43" fontId="32" fillId="4" borderId="0" xfId="0" applyNumberFormat="1" applyFont="1" applyFill="1" applyAlignment="1">
      <alignment horizontal="left" vertical="top"/>
    </xf>
    <xf numFmtId="165" fontId="32" fillId="8" borderId="33" xfId="0" applyNumberFormat="1" applyFont="1" applyFill="1" applyBorder="1" applyAlignment="1">
      <alignment horizontal="center" vertical="center"/>
    </xf>
    <xf numFmtId="0" fontId="38" fillId="0" borderId="0" xfId="7" quotePrefix="1" applyFont="1" applyAlignment="1">
      <alignment horizontal="right" vertical="center"/>
    </xf>
    <xf numFmtId="0" fontId="38" fillId="0" borderId="0" xfId="7" quotePrefix="1" applyFont="1" applyAlignment="1">
      <alignment vertical="center"/>
    </xf>
    <xf numFmtId="0" fontId="38" fillId="0" borderId="0" xfId="7" quotePrefix="1" applyFont="1" applyAlignment="1">
      <alignment horizontal="center" vertical="center"/>
    </xf>
    <xf numFmtId="177" fontId="36" fillId="0" borderId="0" xfId="5" applyNumberFormat="1" applyFont="1" applyFill="1" applyBorder="1" applyAlignment="1">
      <alignment horizontal="center" vertical="top"/>
    </xf>
    <xf numFmtId="0" fontId="32" fillId="4" borderId="0" xfId="0" applyFont="1" applyFill="1" applyAlignment="1">
      <alignment vertical="center"/>
    </xf>
    <xf numFmtId="168" fontId="12" fillId="0" borderId="0" xfId="1" applyNumberFormat="1" applyFont="1" applyFill="1" applyBorder="1" applyAlignment="1">
      <alignment horizontal="left"/>
    </xf>
    <xf numFmtId="168" fontId="12" fillId="0" borderId="0" xfId="1" applyNumberFormat="1" applyFont="1" applyFill="1" applyBorder="1" applyAlignment="1"/>
    <xf numFmtId="170" fontId="0" fillId="0" borderId="22" xfId="0" applyNumberFormat="1" applyBorder="1" applyAlignment="1">
      <alignment horizontal="center"/>
    </xf>
    <xf numFmtId="170" fontId="45" fillId="6" borderId="22" xfId="0" applyNumberFormat="1" applyFont="1" applyFill="1" applyBorder="1" applyAlignment="1">
      <alignment horizontal="center"/>
    </xf>
    <xf numFmtId="170" fontId="0" fillId="6" borderId="22" xfId="0" applyNumberFormat="1" applyFill="1" applyBorder="1" applyAlignment="1">
      <alignment horizontal="center"/>
    </xf>
    <xf numFmtId="170" fontId="3" fillId="6" borderId="22" xfId="0" applyNumberFormat="1" applyFont="1" applyFill="1" applyBorder="1" applyAlignment="1">
      <alignment horizontal="center"/>
    </xf>
    <xf numFmtId="170" fontId="45" fillId="0" borderId="22" xfId="0" applyNumberFormat="1" applyFont="1" applyBorder="1" applyAlignment="1">
      <alignment horizontal="center"/>
    </xf>
    <xf numFmtId="180" fontId="0" fillId="0" borderId="0" xfId="0" applyNumberFormat="1"/>
    <xf numFmtId="180" fontId="12" fillId="0" borderId="0" xfId="0" applyNumberFormat="1" applyFont="1"/>
    <xf numFmtId="166" fontId="0" fillId="0" borderId="22" xfId="0" applyNumberFormat="1" applyBorder="1" applyAlignment="1">
      <alignment horizontal="center"/>
    </xf>
    <xf numFmtId="170" fontId="3" fillId="2" borderId="22" xfId="0" applyNumberFormat="1" applyFont="1" applyFill="1" applyBorder="1" applyAlignment="1">
      <alignment horizontal="center"/>
    </xf>
    <xf numFmtId="173" fontId="31" fillId="6" borderId="22" xfId="0" applyNumberFormat="1" applyFont="1" applyFill="1" applyBorder="1" applyAlignment="1">
      <alignment horizontal="center"/>
    </xf>
    <xf numFmtId="166" fontId="45" fillId="6" borderId="22" xfId="0" applyNumberFormat="1" applyFont="1" applyFill="1" applyBorder="1" applyAlignment="1">
      <alignment horizontal="center"/>
    </xf>
    <xf numFmtId="166" fontId="3" fillId="6" borderId="22" xfId="0" applyNumberFormat="1" applyFont="1" applyFill="1" applyBorder="1" applyAlignment="1">
      <alignment horizontal="center"/>
    </xf>
    <xf numFmtId="166" fontId="45" fillId="0" borderId="22" xfId="0" applyNumberFormat="1" applyFont="1" applyBorder="1" applyAlignment="1">
      <alignment horizontal="center"/>
    </xf>
    <xf numFmtId="168" fontId="31" fillId="0" borderId="22" xfId="1" applyNumberFormat="1" applyFont="1" applyFill="1" applyBorder="1" applyAlignment="1">
      <alignment horizontal="center"/>
    </xf>
    <xf numFmtId="168" fontId="45" fillId="0" borderId="22" xfId="1" applyNumberFormat="1" applyFont="1" applyFill="1" applyBorder="1" applyAlignment="1">
      <alignment horizontal="center"/>
    </xf>
    <xf numFmtId="168" fontId="31" fillId="6" borderId="22" xfId="1" applyNumberFormat="1" applyFont="1" applyFill="1" applyBorder="1" applyAlignment="1">
      <alignment horizontal="center"/>
    </xf>
    <xf numFmtId="168" fontId="45" fillId="0" borderId="22" xfId="1" applyNumberFormat="1" applyFont="1" applyBorder="1" applyAlignment="1">
      <alignment horizontal="center"/>
    </xf>
    <xf numFmtId="170" fontId="45" fillId="0" borderId="22" xfId="5" applyNumberFormat="1" applyFont="1" applyFill="1" applyBorder="1" applyAlignment="1">
      <alignment horizontal="center"/>
    </xf>
    <xf numFmtId="170" fontId="0" fillId="0" borderId="22" xfId="5" applyNumberFormat="1" applyFont="1" applyFill="1" applyBorder="1" applyAlignment="1">
      <alignment horizontal="center"/>
    </xf>
    <xf numFmtId="170" fontId="45" fillId="6" borderId="22" xfId="5" applyNumberFormat="1" applyFont="1" applyFill="1" applyBorder="1" applyAlignment="1">
      <alignment horizontal="center"/>
    </xf>
    <xf numFmtId="170" fontId="0" fillId="6" borderId="22" xfId="5" applyNumberFormat="1" applyFont="1" applyFill="1" applyBorder="1" applyAlignment="1">
      <alignment horizontal="center"/>
    </xf>
    <xf numFmtId="170" fontId="3" fillId="6" borderId="22" xfId="5" applyNumberFormat="1" applyFont="1" applyFill="1" applyBorder="1" applyAlignment="1">
      <alignment horizontal="center"/>
    </xf>
    <xf numFmtId="170" fontId="45" fillId="0" borderId="22" xfId="5" applyNumberFormat="1" applyFont="1" applyFill="1" applyBorder="1" applyAlignment="1">
      <alignment horizontal="center" vertical="center"/>
    </xf>
    <xf numFmtId="170" fontId="45" fillId="0" borderId="22" xfId="5" applyNumberFormat="1" applyFont="1" applyBorder="1" applyAlignment="1">
      <alignment horizontal="center" vertical="center"/>
    </xf>
    <xf numFmtId="170" fontId="0" fillId="0" borderId="22" xfId="5" applyNumberFormat="1" applyFont="1" applyBorder="1" applyAlignment="1">
      <alignment horizontal="center"/>
    </xf>
    <xf numFmtId="170" fontId="3" fillId="2" borderId="22" xfId="5" applyNumberFormat="1" applyFont="1" applyFill="1" applyBorder="1" applyAlignment="1">
      <alignment horizontal="center"/>
    </xf>
    <xf numFmtId="170" fontId="45" fillId="0" borderId="22" xfId="5" applyNumberFormat="1" applyFont="1" applyBorder="1" applyAlignment="1">
      <alignment horizontal="center"/>
    </xf>
    <xf numFmtId="1" fontId="0" fillId="0" borderId="22" xfId="0" applyNumberFormat="1" applyBorder="1" applyAlignment="1">
      <alignment horizontal="center"/>
    </xf>
    <xf numFmtId="0" fontId="62" fillId="0" borderId="0" xfId="9"/>
    <xf numFmtId="0" fontId="39" fillId="0" borderId="0" xfId="0" applyFont="1"/>
    <xf numFmtId="0" fontId="0" fillId="15" borderId="0" xfId="0" applyFill="1"/>
    <xf numFmtId="49" fontId="0" fillId="15" borderId="0" xfId="0" applyNumberFormat="1" applyFill="1"/>
    <xf numFmtId="10" fontId="0" fillId="15" borderId="0" xfId="0" applyNumberFormat="1" applyFill="1"/>
    <xf numFmtId="165" fontId="0" fillId="4" borderId="0" xfId="0" applyNumberFormat="1" applyFill="1"/>
    <xf numFmtId="1" fontId="0" fillId="15" borderId="0" xfId="0" applyNumberFormat="1" applyFill="1"/>
    <xf numFmtId="0" fontId="38" fillId="6" borderId="0" xfId="0" applyFont="1" applyFill="1"/>
    <xf numFmtId="0" fontId="27" fillId="6" borderId="0" xfId="7" applyFont="1" applyFill="1" applyAlignment="1">
      <alignment horizontal="right" vertical="center"/>
    </xf>
    <xf numFmtId="43" fontId="49" fillId="6" borderId="0" xfId="0" applyNumberFormat="1" applyFont="1" applyFill="1" applyAlignment="1">
      <alignment horizontal="right"/>
    </xf>
    <xf numFmtId="0" fontId="38" fillId="6" borderId="0" xfId="0" applyFont="1" applyFill="1" applyAlignment="1">
      <alignment vertical="center"/>
    </xf>
    <xf numFmtId="43" fontId="32" fillId="6" borderId="0" xfId="0" applyNumberFormat="1" applyFont="1" applyFill="1" applyAlignment="1">
      <alignment horizontal="left" vertical="top"/>
    </xf>
    <xf numFmtId="0" fontId="63" fillId="21" borderId="48" xfId="0" applyFont="1" applyFill="1" applyBorder="1" applyAlignment="1">
      <alignment horizontal="center" wrapText="1" readingOrder="1"/>
    </xf>
    <xf numFmtId="0" fontId="63" fillId="22" borderId="49" xfId="0" applyFont="1" applyFill="1" applyBorder="1" applyAlignment="1">
      <alignment horizontal="center" wrapText="1" readingOrder="1"/>
    </xf>
    <xf numFmtId="0" fontId="63" fillId="23" borderId="50" xfId="0" applyFont="1" applyFill="1" applyBorder="1" applyAlignment="1">
      <alignment horizontal="center" wrapText="1" readingOrder="1"/>
    </xf>
    <xf numFmtId="0" fontId="63" fillId="22" borderId="51" xfId="0" applyFont="1" applyFill="1" applyBorder="1" applyAlignment="1">
      <alignment horizontal="center" wrapText="1" readingOrder="1"/>
    </xf>
    <xf numFmtId="0" fontId="63" fillId="22" borderId="52" xfId="0" applyFont="1" applyFill="1" applyBorder="1" applyAlignment="1">
      <alignment horizontal="center" wrapText="1" readingOrder="1"/>
    </xf>
    <xf numFmtId="0" fontId="63" fillId="23" borderId="51" xfId="0" applyFont="1" applyFill="1" applyBorder="1" applyAlignment="1">
      <alignment horizontal="center" wrapText="1" readingOrder="1"/>
    </xf>
    <xf numFmtId="0" fontId="63" fillId="23" borderId="52" xfId="0" applyFont="1" applyFill="1" applyBorder="1" applyAlignment="1">
      <alignment horizontal="center" wrapText="1" readingOrder="1"/>
    </xf>
    <xf numFmtId="0" fontId="63" fillId="22" borderId="50" xfId="0" applyFont="1" applyFill="1" applyBorder="1" applyAlignment="1">
      <alignment horizontal="center" wrapText="1" readingOrder="1"/>
    </xf>
    <xf numFmtId="168" fontId="1" fillId="6" borderId="38" xfId="1" applyNumberFormat="1" applyFont="1" applyFill="1" applyBorder="1" applyAlignment="1">
      <alignment horizontal="center"/>
    </xf>
    <xf numFmtId="168" fontId="0" fillId="0" borderId="38" xfId="1" applyNumberFormat="1" applyFont="1" applyFill="1" applyBorder="1" applyAlignment="1">
      <alignment horizontal="center"/>
    </xf>
    <xf numFmtId="168" fontId="59" fillId="0" borderId="38" xfId="1" applyNumberFormat="1" applyFont="1" applyFill="1" applyBorder="1" applyAlignment="1">
      <alignment horizontal="center"/>
    </xf>
    <xf numFmtId="168" fontId="0" fillId="0" borderId="38" xfId="1" applyNumberFormat="1" applyFont="1" applyBorder="1" applyAlignment="1">
      <alignment horizontal="center"/>
    </xf>
    <xf numFmtId="168" fontId="2" fillId="7" borderId="38" xfId="0" applyNumberFormat="1" applyFont="1" applyFill="1" applyBorder="1" applyAlignment="1">
      <alignment horizontal="center"/>
    </xf>
    <xf numFmtId="168" fontId="1" fillId="6" borderId="24" xfId="1" applyNumberFormat="1" applyFont="1" applyFill="1" applyBorder="1" applyAlignment="1">
      <alignment horizontal="center"/>
    </xf>
    <xf numFmtId="168" fontId="0" fillId="0" borderId="24" xfId="1" applyNumberFormat="1" applyFont="1" applyFill="1" applyBorder="1" applyAlignment="1">
      <alignment horizontal="center"/>
    </xf>
    <xf numFmtId="168" fontId="59" fillId="0" borderId="24" xfId="1" applyNumberFormat="1" applyFont="1" applyFill="1" applyBorder="1" applyAlignment="1">
      <alignment horizontal="center"/>
    </xf>
    <xf numFmtId="168" fontId="0" fillId="0" borderId="24" xfId="1" applyNumberFormat="1" applyFont="1" applyBorder="1" applyAlignment="1">
      <alignment horizontal="center"/>
    </xf>
    <xf numFmtId="168" fontId="2" fillId="7" borderId="24" xfId="0" applyNumberFormat="1" applyFont="1" applyFill="1" applyBorder="1" applyAlignment="1">
      <alignment horizontal="center"/>
    </xf>
    <xf numFmtId="168" fontId="1" fillId="6" borderId="45" xfId="1" applyNumberFormat="1" applyFont="1" applyFill="1" applyBorder="1" applyAlignment="1">
      <alignment horizontal="center"/>
    </xf>
    <xf numFmtId="168" fontId="0" fillId="0" borderId="45" xfId="1" applyNumberFormat="1" applyFont="1" applyFill="1" applyBorder="1" applyAlignment="1">
      <alignment horizontal="center"/>
    </xf>
    <xf numFmtId="168" fontId="59" fillId="0" borderId="45" xfId="1" applyNumberFormat="1" applyFont="1" applyFill="1" applyBorder="1" applyAlignment="1">
      <alignment horizontal="center"/>
    </xf>
    <xf numFmtId="168" fontId="0" fillId="0" borderId="45" xfId="1" applyNumberFormat="1" applyFont="1" applyBorder="1" applyAlignment="1">
      <alignment horizontal="center"/>
    </xf>
    <xf numFmtId="168" fontId="2" fillId="7" borderId="46" xfId="0" applyNumberFormat="1" applyFont="1" applyFill="1" applyBorder="1" applyAlignment="1">
      <alignment horizontal="center"/>
    </xf>
    <xf numFmtId="175" fontId="0" fillId="0" borderId="0" xfId="0" applyNumberFormat="1"/>
    <xf numFmtId="0" fontId="51" fillId="6" borderId="35" xfId="0" applyFont="1" applyFill="1" applyBorder="1" applyAlignment="1">
      <alignment vertical="center" wrapText="1"/>
    </xf>
    <xf numFmtId="0" fontId="52" fillId="6" borderId="10" xfId="0" applyFont="1" applyFill="1" applyBorder="1" applyAlignment="1">
      <alignment horizontal="center" vertical="center" wrapText="1"/>
    </xf>
    <xf numFmtId="1" fontId="52" fillId="6" borderId="35" xfId="0" applyNumberFormat="1" applyFont="1" applyFill="1" applyBorder="1" applyAlignment="1">
      <alignment horizontal="center" vertical="center" wrapText="1"/>
    </xf>
    <xf numFmtId="171" fontId="32" fillId="6" borderId="36" xfId="0" applyNumberFormat="1" applyFont="1" applyFill="1" applyBorder="1" applyAlignment="1">
      <alignment horizontal="center" vertical="center"/>
    </xf>
    <xf numFmtId="0" fontId="51" fillId="8" borderId="35" xfId="0" applyFont="1" applyFill="1" applyBorder="1" applyAlignment="1">
      <alignment vertical="center" wrapText="1"/>
    </xf>
    <xf numFmtId="0" fontId="52" fillId="8" borderId="10" xfId="0" applyFont="1" applyFill="1" applyBorder="1" applyAlignment="1">
      <alignment horizontal="center" vertical="center" wrapText="1"/>
    </xf>
    <xf numFmtId="0" fontId="51" fillId="8" borderId="22" xfId="0" applyFont="1" applyFill="1" applyBorder="1" applyAlignment="1">
      <alignment vertical="center" wrapText="1"/>
    </xf>
    <xf numFmtId="1" fontId="52" fillId="8" borderId="35" xfId="0" applyNumberFormat="1" applyFont="1" applyFill="1" applyBorder="1" applyAlignment="1">
      <alignment horizontal="center" vertical="center" wrapText="1"/>
    </xf>
    <xf numFmtId="1" fontId="52" fillId="0" borderId="22" xfId="0" applyNumberFormat="1" applyFont="1" applyBorder="1" applyAlignment="1">
      <alignment horizontal="center" vertical="center" wrapText="1"/>
    </xf>
    <xf numFmtId="166" fontId="32" fillId="8" borderId="33" xfId="0" applyNumberFormat="1" applyFont="1" applyFill="1" applyBorder="1" applyAlignment="1">
      <alignment horizontal="center" vertical="center"/>
    </xf>
    <xf numFmtId="1" fontId="51" fillId="6" borderId="22" xfId="0" applyNumberFormat="1" applyFont="1" applyFill="1" applyBorder="1" applyAlignment="1">
      <alignment horizontal="center" vertical="center" wrapText="1"/>
    </xf>
    <xf numFmtId="43" fontId="32" fillId="0" borderId="0" xfId="0" applyNumberFormat="1" applyFont="1" applyAlignment="1">
      <alignment vertical="top" wrapText="1"/>
    </xf>
    <xf numFmtId="43" fontId="32" fillId="4" borderId="0" xfId="0" applyNumberFormat="1" applyFont="1" applyFill="1" applyAlignment="1">
      <alignment vertical="top" wrapText="1"/>
    </xf>
    <xf numFmtId="2" fontId="32" fillId="0" borderId="0" xfId="0" applyNumberFormat="1" applyFont="1" applyAlignment="1">
      <alignment vertical="top" wrapText="1"/>
    </xf>
    <xf numFmtId="2" fontId="32" fillId="4" borderId="0" xfId="0" applyNumberFormat="1" applyFont="1" applyFill="1" applyAlignment="1">
      <alignment vertical="top" wrapText="1"/>
    </xf>
    <xf numFmtId="166" fontId="32" fillId="6" borderId="22" xfId="0" applyNumberFormat="1" applyFont="1" applyFill="1" applyBorder="1" applyAlignment="1">
      <alignment horizontal="center" vertical="center" wrapText="1"/>
    </xf>
    <xf numFmtId="166" fontId="52" fillId="0" borderId="22" xfId="0" applyNumberFormat="1" applyFont="1" applyBorder="1" applyAlignment="1">
      <alignment horizontal="center" vertical="center" wrapText="1"/>
    </xf>
    <xf numFmtId="171" fontId="32" fillId="0" borderId="22" xfId="0" applyNumberFormat="1" applyFont="1" applyBorder="1" applyAlignment="1">
      <alignment horizontal="center" vertical="center" wrapText="1"/>
    </xf>
    <xf numFmtId="170" fontId="32" fillId="0" borderId="53" xfId="5" applyNumberFormat="1" applyFont="1" applyFill="1" applyBorder="1" applyAlignment="1"/>
    <xf numFmtId="170" fontId="32" fillId="0" borderId="31" xfId="5" applyNumberFormat="1" applyFont="1" applyFill="1" applyBorder="1" applyAlignment="1"/>
    <xf numFmtId="168" fontId="32" fillId="0" borderId="54" xfId="1" applyNumberFormat="1" applyFont="1" applyFill="1" applyBorder="1" applyAlignment="1">
      <alignment horizontal="center"/>
    </xf>
    <xf numFmtId="0" fontId="38" fillId="0" borderId="55" xfId="3" applyFont="1" applyBorder="1" applyAlignment="1">
      <alignment horizontal="center"/>
    </xf>
    <xf numFmtId="170" fontId="36" fillId="0" borderId="2" xfId="5" applyNumberFormat="1" applyFont="1" applyFill="1" applyBorder="1" applyAlignment="1"/>
    <xf numFmtId="168" fontId="36" fillId="0" borderId="3" xfId="1" applyNumberFormat="1" applyFont="1" applyFill="1" applyBorder="1" applyAlignment="1">
      <alignment horizontal="center"/>
    </xf>
    <xf numFmtId="170" fontId="36" fillId="0" borderId="5" xfId="5" applyNumberFormat="1" applyFont="1" applyFill="1" applyBorder="1" applyAlignment="1">
      <alignment horizontal="center"/>
    </xf>
    <xf numFmtId="168" fontId="36" fillId="0" borderId="6" xfId="1" applyNumberFormat="1" applyFont="1" applyFill="1" applyBorder="1" applyAlignment="1">
      <alignment horizontal="center"/>
    </xf>
    <xf numFmtId="172" fontId="27" fillId="0" borderId="37" xfId="3" applyNumberFormat="1" applyFont="1" applyBorder="1" applyAlignment="1">
      <alignment horizontal="center"/>
    </xf>
    <xf numFmtId="0" fontId="27" fillId="0" borderId="47" xfId="3" applyFont="1" applyBorder="1" applyAlignment="1">
      <alignment horizontal="center"/>
    </xf>
    <xf numFmtId="173" fontId="59" fillId="0" borderId="22" xfId="1" applyNumberFormat="1" applyFont="1" applyFill="1" applyBorder="1" applyAlignment="1">
      <alignment horizontal="center"/>
    </xf>
    <xf numFmtId="168" fontId="0" fillId="0" borderId="22" xfId="1" applyNumberFormat="1" applyFont="1" applyFill="1" applyBorder="1"/>
    <xf numFmtId="173" fontId="0" fillId="0" borderId="22" xfId="0" applyNumberFormat="1" applyBorder="1"/>
    <xf numFmtId="166" fontId="32" fillId="6" borderId="22" xfId="5" applyNumberFormat="1" applyFont="1" applyFill="1" applyBorder="1" applyAlignment="1">
      <alignment horizontal="center" vertical="center" wrapText="1"/>
    </xf>
    <xf numFmtId="166" fontId="32" fillId="8" borderId="22" xfId="5" applyNumberFormat="1" applyFont="1" applyFill="1" applyBorder="1" applyAlignment="1">
      <alignment horizontal="center" vertical="center" wrapText="1"/>
    </xf>
    <xf numFmtId="168" fontId="30" fillId="2" borderId="38" xfId="1" applyNumberFormat="1" applyFont="1" applyFill="1" applyBorder="1" applyAlignment="1">
      <alignment horizontal="center"/>
    </xf>
    <xf numFmtId="168" fontId="31" fillId="6" borderId="38" xfId="1" applyNumberFormat="1" applyFont="1" applyFill="1" applyBorder="1" applyAlignment="1">
      <alignment horizontal="center"/>
    </xf>
    <xf numFmtId="168" fontId="31" fillId="0" borderId="38" xfId="1" applyNumberFormat="1" applyFont="1" applyFill="1" applyBorder="1" applyAlignment="1">
      <alignment horizontal="center"/>
    </xf>
    <xf numFmtId="168" fontId="30" fillId="5" borderId="38" xfId="1" applyNumberFormat="1" applyFont="1" applyFill="1" applyBorder="1" applyAlignment="1">
      <alignment horizontal="center"/>
    </xf>
    <xf numFmtId="168" fontId="30" fillId="2" borderId="24" xfId="1" applyNumberFormat="1" applyFont="1" applyFill="1" applyBorder="1" applyAlignment="1">
      <alignment horizontal="center"/>
    </xf>
    <xf numFmtId="168" fontId="31" fillId="6" borderId="24" xfId="1" applyNumberFormat="1" applyFont="1" applyFill="1" applyBorder="1" applyAlignment="1">
      <alignment horizontal="center"/>
    </xf>
    <xf numFmtId="168" fontId="31" fillId="0" borderId="24" xfId="1" applyNumberFormat="1" applyFont="1" applyFill="1" applyBorder="1" applyAlignment="1">
      <alignment horizontal="center"/>
    </xf>
    <xf numFmtId="168" fontId="30" fillId="5" borderId="24" xfId="1" applyNumberFormat="1" applyFont="1" applyFill="1" applyBorder="1" applyAlignment="1">
      <alignment horizontal="center"/>
    </xf>
    <xf numFmtId="168" fontId="31" fillId="0" borderId="24" xfId="1" applyNumberFormat="1" applyFont="1" applyBorder="1" applyAlignment="1">
      <alignment horizontal="center"/>
    </xf>
    <xf numFmtId="168" fontId="30" fillId="2" borderId="45" xfId="1" applyNumberFormat="1" applyFont="1" applyFill="1" applyBorder="1" applyAlignment="1">
      <alignment horizontal="center"/>
    </xf>
    <xf numFmtId="168" fontId="31" fillId="6" borderId="45" xfId="1" applyNumberFormat="1" applyFont="1" applyFill="1" applyBorder="1" applyAlignment="1">
      <alignment horizontal="center"/>
    </xf>
    <xf numFmtId="168" fontId="31" fillId="0" borderId="45" xfId="1" applyNumberFormat="1" applyFont="1" applyFill="1" applyBorder="1" applyAlignment="1">
      <alignment horizontal="center"/>
    </xf>
    <xf numFmtId="168" fontId="30" fillId="5" borderId="45" xfId="1" applyNumberFormat="1" applyFont="1" applyFill="1" applyBorder="1" applyAlignment="1">
      <alignment horizontal="center"/>
    </xf>
    <xf numFmtId="168" fontId="31" fillId="0" borderId="45" xfId="1" applyNumberFormat="1" applyFont="1" applyBorder="1" applyAlignment="1">
      <alignment horizontal="center"/>
    </xf>
    <xf numFmtId="168" fontId="38" fillId="0" borderId="45" xfId="1" applyNumberFormat="1" applyFont="1" applyFill="1" applyBorder="1" applyAlignment="1">
      <alignment horizontal="center"/>
    </xf>
    <xf numFmtId="173" fontId="3" fillId="5" borderId="38" xfId="1" applyNumberFormat="1" applyFont="1" applyFill="1" applyBorder="1" applyAlignment="1">
      <alignment horizontal="center"/>
    </xf>
    <xf numFmtId="173" fontId="3" fillId="2" borderId="38" xfId="1" applyNumberFormat="1" applyFont="1" applyFill="1" applyBorder="1" applyAlignment="1">
      <alignment horizontal="center"/>
    </xf>
    <xf numFmtId="173" fontId="0" fillId="6" borderId="38" xfId="1" applyNumberFormat="1" applyFont="1" applyFill="1" applyBorder="1" applyAlignment="1">
      <alignment horizontal="center"/>
    </xf>
    <xf numFmtId="173" fontId="1" fillId="0" borderId="38" xfId="1" applyNumberFormat="1" applyFont="1" applyFill="1" applyBorder="1" applyAlignment="1">
      <alignment horizontal="center"/>
    </xf>
    <xf numFmtId="173" fontId="0" fillId="0" borderId="38" xfId="0" applyNumberFormat="1" applyBorder="1"/>
    <xf numFmtId="173" fontId="2" fillId="7" borderId="38" xfId="1" applyNumberFormat="1" applyFont="1" applyFill="1" applyBorder="1" applyAlignment="1">
      <alignment horizontal="center"/>
    </xf>
    <xf numFmtId="173" fontId="3" fillId="5" borderId="24" xfId="1" applyNumberFormat="1" applyFont="1" applyFill="1" applyBorder="1" applyAlignment="1">
      <alignment horizontal="center"/>
    </xf>
    <xf numFmtId="173" fontId="3" fillId="2" borderId="24" xfId="1" applyNumberFormat="1" applyFont="1" applyFill="1" applyBorder="1" applyAlignment="1">
      <alignment horizontal="center"/>
    </xf>
    <xf numFmtId="173" fontId="0" fillId="6" borderId="24" xfId="1" applyNumberFormat="1" applyFont="1" applyFill="1" applyBorder="1" applyAlignment="1">
      <alignment horizontal="center"/>
    </xf>
    <xf numFmtId="173" fontId="1" fillId="0" borderId="24" xfId="1" applyNumberFormat="1" applyFont="1" applyFill="1" applyBorder="1" applyAlignment="1">
      <alignment horizontal="center"/>
    </xf>
    <xf numFmtId="173" fontId="30" fillId="5" borderId="24" xfId="1" applyNumberFormat="1" applyFont="1" applyFill="1" applyBorder="1" applyAlignment="1">
      <alignment horizontal="center"/>
    </xf>
    <xf numFmtId="173" fontId="31" fillId="0" borderId="24" xfId="0" applyNumberFormat="1" applyFont="1" applyBorder="1" applyAlignment="1">
      <alignment horizontal="center"/>
    </xf>
    <xf numFmtId="173" fontId="38" fillId="0" borderId="24" xfId="0" applyNumberFormat="1" applyFont="1" applyBorder="1" applyAlignment="1">
      <alignment horizontal="center"/>
    </xf>
    <xf numFmtId="173" fontId="0" fillId="0" borderId="24" xfId="0" applyNumberFormat="1" applyBorder="1"/>
    <xf numFmtId="173" fontId="2" fillId="7" borderId="24" xfId="1" applyNumberFormat="1" applyFont="1" applyFill="1" applyBorder="1" applyAlignment="1">
      <alignment horizontal="center"/>
    </xf>
    <xf numFmtId="173" fontId="3" fillId="5" borderId="45" xfId="1" applyNumberFormat="1" applyFont="1" applyFill="1" applyBorder="1" applyAlignment="1">
      <alignment horizontal="center"/>
    </xf>
    <xf numFmtId="173" fontId="3" fillId="2" borderId="45" xfId="1" applyNumberFormat="1" applyFont="1" applyFill="1" applyBorder="1" applyAlignment="1">
      <alignment horizontal="center"/>
    </xf>
    <xf numFmtId="173" fontId="0" fillId="6" borderId="45" xfId="1" applyNumberFormat="1" applyFont="1" applyFill="1" applyBorder="1" applyAlignment="1">
      <alignment horizontal="center"/>
    </xf>
    <xf numFmtId="173" fontId="1" fillId="0" borderId="45" xfId="1" applyNumberFormat="1" applyFont="1" applyFill="1" applyBorder="1" applyAlignment="1">
      <alignment horizontal="center"/>
    </xf>
    <xf numFmtId="173" fontId="30" fillId="5" borderId="45" xfId="1" applyNumberFormat="1" applyFont="1" applyFill="1" applyBorder="1" applyAlignment="1">
      <alignment horizontal="center"/>
    </xf>
    <xf numFmtId="173" fontId="31" fillId="0" borderId="45" xfId="0" applyNumberFormat="1" applyFont="1" applyBorder="1" applyAlignment="1">
      <alignment horizontal="center"/>
    </xf>
    <xf numFmtId="173" fontId="38" fillId="0" borderId="45" xfId="0" applyNumberFormat="1" applyFont="1" applyBorder="1" applyAlignment="1">
      <alignment horizontal="center"/>
    </xf>
    <xf numFmtId="173" fontId="0" fillId="0" borderId="45" xfId="0" applyNumberFormat="1" applyBorder="1"/>
    <xf numFmtId="173" fontId="2" fillId="7" borderId="46" xfId="1" applyNumberFormat="1" applyFont="1" applyFill="1" applyBorder="1" applyAlignment="1">
      <alignment horizontal="center"/>
    </xf>
    <xf numFmtId="173" fontId="0" fillId="0" borderId="0" xfId="1" applyNumberFormat="1" applyFont="1"/>
    <xf numFmtId="177" fontId="32" fillId="8" borderId="0" xfId="5" applyNumberFormat="1" applyFont="1" applyFill="1" applyBorder="1" applyAlignment="1">
      <alignment horizontal="center" vertical="top"/>
    </xf>
    <xf numFmtId="174" fontId="12" fillId="0" borderId="0" xfId="1" applyNumberFormat="1" applyFont="1"/>
    <xf numFmtId="168" fontId="32" fillId="8" borderId="22" xfId="0" applyNumberFormat="1" applyFont="1" applyFill="1" applyBorder="1" applyAlignment="1">
      <alignment horizontal="center" vertical="center"/>
    </xf>
    <xf numFmtId="166" fontId="32" fillId="6" borderId="35" xfId="5" applyNumberFormat="1" applyFont="1" applyFill="1" applyBorder="1" applyAlignment="1">
      <alignment horizontal="center" vertical="center" wrapText="1"/>
    </xf>
    <xf numFmtId="1" fontId="52" fillId="8" borderId="22" xfId="0" applyNumberFormat="1" applyFont="1" applyFill="1" applyBorder="1" applyAlignment="1">
      <alignment horizontal="center" vertical="center" wrapText="1"/>
    </xf>
    <xf numFmtId="166" fontId="52" fillId="8" borderId="22" xfId="0" applyNumberFormat="1" applyFont="1" applyFill="1" applyBorder="1" applyAlignment="1">
      <alignment horizontal="center" vertical="center" wrapText="1"/>
    </xf>
    <xf numFmtId="171" fontId="32" fillId="8" borderId="22" xfId="0" applyNumberFormat="1" applyFont="1" applyFill="1" applyBorder="1" applyAlignment="1">
      <alignment horizontal="center" vertical="center" wrapText="1"/>
    </xf>
    <xf numFmtId="0" fontId="64" fillId="8" borderId="35" xfId="0" applyFont="1" applyFill="1" applyBorder="1" applyAlignment="1">
      <alignment vertical="center" wrapText="1"/>
    </xf>
    <xf numFmtId="0" fontId="64" fillId="8" borderId="10" xfId="0" applyFont="1" applyFill="1" applyBorder="1" applyAlignment="1">
      <alignment horizontal="center" vertical="center" wrapText="1"/>
    </xf>
    <xf numFmtId="0" fontId="64" fillId="8" borderId="22" xfId="0" applyFont="1" applyFill="1" applyBorder="1" applyAlignment="1">
      <alignment vertical="center" wrapText="1"/>
    </xf>
    <xf numFmtId="171" fontId="0" fillId="4" borderId="0" xfId="0" applyNumberFormat="1" applyFill="1"/>
    <xf numFmtId="1" fontId="0" fillId="4" borderId="0" xfId="0" applyNumberFormat="1" applyFill="1"/>
    <xf numFmtId="0" fontId="37" fillId="9" borderId="39" xfId="0" applyFont="1" applyFill="1" applyBorder="1" applyAlignment="1">
      <alignment horizontal="center" vertical="top" wrapText="1"/>
    </xf>
    <xf numFmtId="0" fontId="37" fillId="0" borderId="0" xfId="0" applyFont="1" applyAlignment="1">
      <alignment horizontal="center" vertical="top" wrapText="1"/>
    </xf>
    <xf numFmtId="168" fontId="32" fillId="0" borderId="30" xfId="1" applyNumberFormat="1" applyFont="1" applyFill="1" applyBorder="1" applyAlignment="1">
      <alignment horizontal="center"/>
    </xf>
    <xf numFmtId="170" fontId="36" fillId="0" borderId="15" xfId="5" applyNumberFormat="1" applyFont="1" applyFill="1" applyBorder="1" applyAlignment="1"/>
    <xf numFmtId="172" fontId="37" fillId="13" borderId="20" xfId="3" applyNumberFormat="1" applyFont="1" applyFill="1" applyBorder="1" applyAlignment="1">
      <alignment horizontal="center" vertical="top"/>
    </xf>
    <xf numFmtId="0" fontId="37" fillId="9" borderId="44" xfId="0" applyFont="1" applyFill="1" applyBorder="1" applyAlignment="1">
      <alignment horizontal="center" vertical="top" wrapText="1"/>
    </xf>
    <xf numFmtId="0" fontId="37" fillId="13" borderId="45" xfId="0" applyFont="1" applyFill="1" applyBorder="1" applyAlignment="1">
      <alignment horizontal="center" vertical="top"/>
    </xf>
    <xf numFmtId="172" fontId="38" fillId="0" borderId="20" xfId="3" applyNumberFormat="1" applyFont="1" applyBorder="1" applyAlignment="1">
      <alignment horizontal="center"/>
    </xf>
    <xf numFmtId="172" fontId="36" fillId="0" borderId="57" xfId="3" applyNumberFormat="1" applyFont="1" applyBorder="1" applyAlignment="1">
      <alignment horizontal="center"/>
    </xf>
    <xf numFmtId="0" fontId="68" fillId="0" borderId="0" xfId="10" applyFont="1"/>
    <xf numFmtId="0" fontId="68" fillId="24" borderId="0" xfId="10" applyFont="1" applyFill="1"/>
    <xf numFmtId="0" fontId="68" fillId="0" borderId="0" xfId="10" applyFont="1" applyAlignment="1">
      <alignment wrapText="1"/>
    </xf>
    <xf numFmtId="3" fontId="67" fillId="0" borderId="0" xfId="10" applyNumberFormat="1"/>
    <xf numFmtId="3" fontId="67" fillId="24" borderId="0" xfId="10" applyNumberFormat="1" applyFill="1"/>
    <xf numFmtId="0" fontId="68" fillId="24" borderId="0" xfId="10" applyFont="1" applyFill="1" applyAlignment="1">
      <alignment wrapText="1"/>
    </xf>
    <xf numFmtId="0" fontId="68" fillId="0" borderId="1" xfId="10" applyFont="1" applyBorder="1" applyAlignment="1">
      <alignment wrapText="1"/>
    </xf>
    <xf numFmtId="0" fontId="68" fillId="24" borderId="2" xfId="10" applyFont="1" applyFill="1" applyBorder="1" applyAlignment="1">
      <alignment wrapText="1"/>
    </xf>
    <xf numFmtId="0" fontId="68" fillId="0" borderId="2" xfId="10" applyFont="1" applyBorder="1" applyAlignment="1">
      <alignment wrapText="1"/>
    </xf>
    <xf numFmtId="0" fontId="68" fillId="24" borderId="3" xfId="10" applyFont="1" applyFill="1" applyBorder="1" applyAlignment="1">
      <alignment wrapText="1"/>
    </xf>
    <xf numFmtId="3" fontId="67" fillId="0" borderId="7" xfId="10" applyNumberFormat="1" applyBorder="1"/>
    <xf numFmtId="3" fontId="67" fillId="24" borderId="8" xfId="10" applyNumberFormat="1" applyFill="1" applyBorder="1"/>
    <xf numFmtId="3" fontId="14" fillId="0" borderId="1" xfId="0" applyNumberFormat="1" applyFont="1" applyBorder="1" applyAlignment="1" applyProtection="1">
      <alignment horizontal="left" vertical="center" wrapText="1"/>
      <protection locked="0"/>
    </xf>
    <xf numFmtId="3" fontId="14" fillId="0" borderId="2" xfId="0" applyNumberFormat="1" applyFont="1" applyBorder="1" applyAlignment="1" applyProtection="1">
      <alignment horizontal="left" vertical="center" wrapText="1"/>
      <protection locked="0"/>
    </xf>
    <xf numFmtId="3" fontId="15" fillId="0" borderId="7" xfId="0" applyNumberFormat="1" applyFont="1" applyBorder="1" applyAlignment="1" applyProtection="1">
      <alignment horizontal="right" vertical="center" wrapText="1"/>
      <protection locked="0"/>
    </xf>
    <xf numFmtId="3" fontId="15" fillId="0" borderId="4" xfId="0" applyNumberFormat="1" applyFont="1" applyBorder="1" applyAlignment="1" applyProtection="1">
      <alignment horizontal="right" vertical="center" wrapText="1"/>
      <protection locked="0"/>
    </xf>
    <xf numFmtId="3" fontId="15" fillId="0" borderId="5" xfId="0" applyNumberFormat="1" applyFont="1" applyBorder="1" applyAlignment="1" applyProtection="1">
      <alignment horizontal="right" vertical="center" wrapText="1"/>
      <protection locked="0"/>
    </xf>
    <xf numFmtId="3" fontId="14" fillId="3" borderId="3" xfId="0" applyNumberFormat="1" applyFont="1" applyFill="1" applyBorder="1" applyAlignment="1" applyProtection="1">
      <alignment horizontal="right" vertical="center" wrapText="1"/>
      <protection locked="0"/>
    </xf>
    <xf numFmtId="3" fontId="14" fillId="3" borderId="8" xfId="0" applyNumberFormat="1" applyFont="1" applyFill="1" applyBorder="1" applyAlignment="1" applyProtection="1">
      <alignment horizontal="right" vertical="center" wrapText="1"/>
      <protection locked="0"/>
    </xf>
    <xf numFmtId="3" fontId="14" fillId="3" borderId="6" xfId="0" applyNumberFormat="1" applyFont="1" applyFill="1" applyBorder="1" applyAlignment="1" applyProtection="1">
      <alignment horizontal="right" vertical="center" wrapText="1"/>
      <protection locked="0"/>
    </xf>
    <xf numFmtId="3" fontId="14" fillId="0" borderId="0" xfId="0" applyNumberFormat="1" applyFont="1" applyAlignment="1" applyProtection="1">
      <alignment horizontal="right" vertical="center" wrapText="1"/>
      <protection locked="0"/>
    </xf>
    <xf numFmtId="0" fontId="69" fillId="0" borderId="0" xfId="11"/>
    <xf numFmtId="0" fontId="71" fillId="25" borderId="0" xfId="11" applyFont="1" applyFill="1"/>
    <xf numFmtId="0" fontId="71" fillId="0" borderId="0" xfId="11" applyFont="1"/>
    <xf numFmtId="0" fontId="71" fillId="24" borderId="0" xfId="11" applyFont="1" applyFill="1"/>
    <xf numFmtId="3" fontId="69" fillId="0" borderId="0" xfId="11" applyNumberFormat="1"/>
    <xf numFmtId="3" fontId="69" fillId="24" borderId="0" xfId="11" applyNumberFormat="1" applyFill="1"/>
    <xf numFmtId="0" fontId="69" fillId="24" borderId="0" xfId="11" applyFill="1"/>
    <xf numFmtId="1" fontId="69" fillId="24" borderId="0" xfId="11" applyNumberFormat="1" applyFill="1"/>
    <xf numFmtId="173" fontId="38" fillId="0" borderId="22" xfId="3" applyNumberFormat="1" applyFont="1" applyBorder="1" applyAlignment="1">
      <alignment horizontal="center"/>
    </xf>
    <xf numFmtId="173" fontId="38" fillId="0" borderId="23" xfId="3" applyNumberFormat="1" applyFont="1" applyBorder="1" applyAlignment="1">
      <alignment horizontal="center"/>
    </xf>
    <xf numFmtId="173" fontId="27" fillId="0" borderId="27" xfId="3" applyNumberFormat="1" applyFont="1" applyBorder="1" applyAlignment="1">
      <alignment horizontal="center"/>
    </xf>
    <xf numFmtId="0" fontId="1" fillId="0" borderId="0" xfId="12"/>
    <xf numFmtId="0" fontId="72" fillId="0" borderId="0" xfId="12" applyFont="1"/>
    <xf numFmtId="0" fontId="3" fillId="0" borderId="0" xfId="12" applyFont="1"/>
    <xf numFmtId="0" fontId="8" fillId="26" borderId="38" xfId="0" applyFont="1" applyFill="1" applyBorder="1" applyAlignment="1">
      <alignment horizontal="center" vertical="center" wrapText="1"/>
    </xf>
    <xf numFmtId="0" fontId="8" fillId="26" borderId="28" xfId="0" applyFont="1" applyFill="1" applyBorder="1" applyAlignment="1">
      <alignment horizontal="center" vertical="center" wrapText="1"/>
    </xf>
    <xf numFmtId="0" fontId="8" fillId="26" borderId="24" xfId="0" applyFont="1" applyFill="1" applyBorder="1" applyAlignment="1">
      <alignment horizontal="center" vertical="center" wrapText="1"/>
    </xf>
    <xf numFmtId="0" fontId="10" fillId="27" borderId="31" xfId="0" applyFont="1" applyFill="1" applyBorder="1"/>
    <xf numFmtId="3" fontId="41" fillId="8" borderId="12" xfId="0" applyNumberFormat="1" applyFont="1" applyFill="1" applyBorder="1" applyAlignment="1">
      <alignment horizontal="center" vertical="center"/>
    </xf>
    <xf numFmtId="3" fontId="41" fillId="8" borderId="29" xfId="0" applyNumberFormat="1" applyFont="1" applyFill="1" applyBorder="1" applyAlignment="1">
      <alignment horizontal="center" vertical="center"/>
    </xf>
    <xf numFmtId="0" fontId="10" fillId="27" borderId="35" xfId="0" applyFont="1" applyFill="1" applyBorder="1"/>
    <xf numFmtId="3" fontId="41" fillId="8" borderId="10" xfId="0" applyNumberFormat="1" applyFont="1" applyFill="1" applyBorder="1" applyAlignment="1">
      <alignment horizontal="center" vertical="center"/>
    </xf>
    <xf numFmtId="3" fontId="41" fillId="8" borderId="36" xfId="0" applyNumberFormat="1" applyFont="1" applyFill="1" applyBorder="1" applyAlignment="1">
      <alignment horizontal="center" vertical="center"/>
    </xf>
    <xf numFmtId="0" fontId="7" fillId="8" borderId="32" xfId="0" applyFont="1" applyFill="1" applyBorder="1"/>
    <xf numFmtId="0" fontId="9" fillId="27" borderId="31" xfId="0" applyFont="1" applyFill="1" applyBorder="1"/>
    <xf numFmtId="167" fontId="41" fillId="8" borderId="12" xfId="0" applyNumberFormat="1" applyFont="1" applyFill="1" applyBorder="1" applyAlignment="1">
      <alignment horizontal="center" vertical="center"/>
    </xf>
    <xf numFmtId="167" fontId="41" fillId="8" borderId="29" xfId="0" applyNumberFormat="1" applyFont="1" applyFill="1" applyBorder="1" applyAlignment="1">
      <alignment horizontal="center" vertical="center"/>
    </xf>
    <xf numFmtId="0" fontId="10" fillId="27" borderId="33" xfId="0" applyFont="1" applyFill="1" applyBorder="1"/>
    <xf numFmtId="3" fontId="41" fillId="8" borderId="0" xfId="0" applyNumberFormat="1" applyFont="1" applyFill="1" applyAlignment="1">
      <alignment horizontal="center" vertical="center"/>
    </xf>
    <xf numFmtId="3" fontId="41" fillId="8" borderId="19" xfId="0" applyNumberFormat="1" applyFont="1" applyFill="1" applyBorder="1" applyAlignment="1">
      <alignment horizontal="center" vertical="center"/>
    </xf>
    <xf numFmtId="167" fontId="41" fillId="8" borderId="0" xfId="0" applyNumberFormat="1" applyFont="1" applyFill="1" applyAlignment="1">
      <alignment horizontal="center" vertical="center"/>
    </xf>
    <xf numFmtId="167" fontId="41" fillId="8" borderId="19" xfId="0" applyNumberFormat="1" applyFont="1" applyFill="1" applyBorder="1" applyAlignment="1">
      <alignment horizontal="center" vertical="center"/>
    </xf>
    <xf numFmtId="167" fontId="41" fillId="8" borderId="10" xfId="0" applyNumberFormat="1" applyFont="1" applyFill="1" applyBorder="1" applyAlignment="1">
      <alignment horizontal="center" vertical="center"/>
    </xf>
    <xf numFmtId="167" fontId="41" fillId="8" borderId="36" xfId="0" applyNumberFormat="1" applyFont="1" applyFill="1" applyBorder="1" applyAlignment="1">
      <alignment horizontal="center" vertical="center"/>
    </xf>
    <xf numFmtId="166" fontId="38" fillId="8" borderId="33" xfId="0" applyNumberFormat="1" applyFont="1" applyFill="1" applyBorder="1" applyAlignment="1">
      <alignment horizontal="center" vertical="center"/>
    </xf>
    <xf numFmtId="166" fontId="32" fillId="0" borderId="7" xfId="0" applyNumberFormat="1" applyFont="1" applyBorder="1" applyAlignment="1">
      <alignment horizontal="center"/>
    </xf>
    <xf numFmtId="166" fontId="32" fillId="0" borderId="0" xfId="0" applyNumberFormat="1" applyFont="1" applyAlignment="1">
      <alignment horizontal="center"/>
    </xf>
    <xf numFmtId="166" fontId="32" fillId="0" borderId="8" xfId="0" applyNumberFormat="1" applyFont="1" applyBorder="1" applyAlignment="1">
      <alignment horizontal="center"/>
    </xf>
    <xf numFmtId="0" fontId="32" fillId="0" borderId="4" xfId="0" applyFont="1" applyBorder="1" applyAlignment="1">
      <alignment horizontal="center"/>
    </xf>
    <xf numFmtId="0" fontId="32" fillId="0" borderId="6" xfId="0" applyFont="1" applyBorder="1" applyAlignment="1">
      <alignment horizontal="center"/>
    </xf>
    <xf numFmtId="168" fontId="35" fillId="0" borderId="0" xfId="1" applyNumberFormat="1" applyFont="1" applyFill="1" applyBorder="1" applyAlignment="1">
      <alignment horizontal="center"/>
    </xf>
    <xf numFmtId="165" fontId="0" fillId="0" borderId="0" xfId="1" applyNumberFormat="1" applyFont="1" applyFill="1" applyBorder="1" applyAlignment="1">
      <alignment horizontal="center"/>
    </xf>
    <xf numFmtId="166" fontId="0" fillId="0" borderId="0" xfId="1" applyNumberFormat="1" applyFont="1" applyFill="1" applyBorder="1" applyAlignment="1">
      <alignment horizontal="left"/>
    </xf>
    <xf numFmtId="0" fontId="0" fillId="0" borderId="0" xfId="1" applyNumberFormat="1" applyFont="1" applyFill="1" applyBorder="1" applyAlignment="1">
      <alignment horizontal="left"/>
    </xf>
    <xf numFmtId="172" fontId="27" fillId="0" borderId="14" xfId="3" applyNumberFormat="1" applyFont="1" applyBorder="1" applyAlignment="1">
      <alignment horizontal="center" wrapText="1"/>
    </xf>
    <xf numFmtId="0" fontId="27" fillId="0" borderId="4" xfId="3" applyFont="1" applyBorder="1" applyAlignment="1">
      <alignment horizontal="center"/>
    </xf>
    <xf numFmtId="0" fontId="32" fillId="0" borderId="58" xfId="0" applyFont="1" applyBorder="1" applyAlignment="1">
      <alignment horizontal="center"/>
    </xf>
    <xf numFmtId="170" fontId="36" fillId="0" borderId="16" xfId="5" applyNumberFormat="1" applyFont="1" applyFill="1" applyBorder="1" applyAlignment="1"/>
    <xf numFmtId="168" fontId="36" fillId="0" borderId="17" xfId="1" applyNumberFormat="1" applyFont="1" applyFill="1" applyBorder="1" applyAlignment="1">
      <alignment horizontal="center"/>
    </xf>
    <xf numFmtId="170" fontId="36" fillId="0" borderId="26" xfId="5" applyNumberFormat="1" applyFont="1" applyFill="1" applyBorder="1" applyAlignment="1">
      <alignment horizontal="center"/>
    </xf>
    <xf numFmtId="168" fontId="36" fillId="0" borderId="27" xfId="1" applyNumberFormat="1" applyFont="1" applyFill="1" applyBorder="1" applyAlignment="1">
      <alignment horizontal="center"/>
    </xf>
    <xf numFmtId="0" fontId="32" fillId="0" borderId="0" xfId="3" applyFont="1" applyAlignment="1">
      <alignment vertical="center" wrapText="1"/>
    </xf>
    <xf numFmtId="171" fontId="32" fillId="0" borderId="0" xfId="3" applyNumberFormat="1" applyFont="1" applyAlignment="1">
      <alignment horizontal="center"/>
    </xf>
    <xf numFmtId="168" fontId="27" fillId="0" borderId="46" xfId="1" applyNumberFormat="1" applyFont="1" applyFill="1" applyBorder="1" applyAlignment="1">
      <alignment horizontal="center"/>
    </xf>
    <xf numFmtId="0" fontId="1" fillId="28" borderId="0" xfId="12" applyFill="1"/>
    <xf numFmtId="3" fontId="64" fillId="8" borderId="30" xfId="0" applyNumberFormat="1" applyFont="1" applyFill="1" applyBorder="1" applyAlignment="1">
      <alignment horizontal="right" vertical="center"/>
    </xf>
    <xf numFmtId="3" fontId="64" fillId="8" borderId="12" xfId="0" applyNumberFormat="1" applyFont="1" applyFill="1" applyBorder="1" applyAlignment="1">
      <alignment horizontal="right" vertical="center"/>
    </xf>
    <xf numFmtId="3" fontId="64" fillId="8" borderId="29" xfId="0" applyNumberFormat="1" applyFont="1" applyFill="1" applyBorder="1" applyAlignment="1">
      <alignment horizontal="right" vertical="center"/>
    </xf>
    <xf numFmtId="3" fontId="1" fillId="0" borderId="0" xfId="12" applyNumberFormat="1"/>
    <xf numFmtId="3" fontId="64" fillId="8" borderId="34" xfId="0" applyNumberFormat="1" applyFont="1" applyFill="1" applyBorder="1" applyAlignment="1">
      <alignment horizontal="right" vertical="center"/>
    </xf>
    <xf numFmtId="3" fontId="64" fillId="8" borderId="10" xfId="0" applyNumberFormat="1" applyFont="1" applyFill="1" applyBorder="1" applyAlignment="1">
      <alignment horizontal="right" vertical="center"/>
    </xf>
    <xf numFmtId="3" fontId="64" fillId="8" borderId="36" xfId="0" applyNumberFormat="1" applyFont="1" applyFill="1" applyBorder="1" applyAlignment="1">
      <alignment horizontal="right" vertical="center"/>
    </xf>
    <xf numFmtId="181" fontId="64" fillId="30" borderId="0" xfId="0" applyNumberFormat="1" applyFont="1" applyFill="1" applyAlignment="1">
      <alignment horizontal="right" vertical="center"/>
    </xf>
    <xf numFmtId="181" fontId="64" fillId="30" borderId="19" xfId="0" applyNumberFormat="1" applyFont="1" applyFill="1" applyBorder="1" applyAlignment="1">
      <alignment horizontal="right" vertical="center"/>
    </xf>
    <xf numFmtId="167" fontId="64" fillId="8" borderId="12" xfId="0" applyNumberFormat="1" applyFont="1" applyFill="1" applyBorder="1" applyAlignment="1">
      <alignment horizontal="right" vertical="center"/>
    </xf>
    <xf numFmtId="167" fontId="64" fillId="8" borderId="29" xfId="0" applyNumberFormat="1" applyFont="1" applyFill="1" applyBorder="1" applyAlignment="1">
      <alignment horizontal="right" vertical="center"/>
    </xf>
    <xf numFmtId="3" fontId="64" fillId="8" borderId="0" xfId="0" applyNumberFormat="1" applyFont="1" applyFill="1" applyAlignment="1">
      <alignment horizontal="right" vertical="center"/>
    </xf>
    <xf numFmtId="3" fontId="64" fillId="8" borderId="19" xfId="0" applyNumberFormat="1" applyFont="1" applyFill="1" applyBorder="1" applyAlignment="1">
      <alignment horizontal="right" vertical="center"/>
    </xf>
    <xf numFmtId="167" fontId="64" fillId="8" borderId="0" xfId="0" applyNumberFormat="1" applyFont="1" applyFill="1" applyAlignment="1">
      <alignment horizontal="right" vertical="center"/>
    </xf>
    <xf numFmtId="167" fontId="64" fillId="8" borderId="19" xfId="0" applyNumberFormat="1" applyFont="1" applyFill="1" applyBorder="1" applyAlignment="1">
      <alignment horizontal="right" vertical="center"/>
    </xf>
    <xf numFmtId="167" fontId="64" fillId="8" borderId="10" xfId="0" applyNumberFormat="1" applyFont="1" applyFill="1" applyBorder="1" applyAlignment="1">
      <alignment horizontal="right" vertical="center"/>
    </xf>
    <xf numFmtId="167" fontId="64" fillId="8" borderId="36" xfId="0" applyNumberFormat="1" applyFont="1" applyFill="1" applyBorder="1" applyAlignment="1">
      <alignment horizontal="right" vertical="center"/>
    </xf>
    <xf numFmtId="182" fontId="64" fillId="8" borderId="12" xfId="0" applyNumberFormat="1" applyFont="1" applyFill="1" applyBorder="1" applyAlignment="1">
      <alignment horizontal="right" vertical="center"/>
    </xf>
    <xf numFmtId="3" fontId="64" fillId="0" borderId="0" xfId="0" applyNumberFormat="1" applyFont="1" applyAlignment="1">
      <alignment horizontal="right" vertical="center"/>
    </xf>
    <xf numFmtId="167" fontId="1" fillId="0" borderId="0" xfId="12" applyNumberFormat="1"/>
    <xf numFmtId="3" fontId="41" fillId="8" borderId="0" xfId="0" applyNumberFormat="1" applyFont="1" applyFill="1" applyAlignment="1">
      <alignment horizontal="center"/>
    </xf>
    <xf numFmtId="3" fontId="41" fillId="8" borderId="19" xfId="0" applyNumberFormat="1" applyFont="1" applyFill="1" applyBorder="1" applyAlignment="1">
      <alignment horizontal="center"/>
    </xf>
    <xf numFmtId="3" fontId="41" fillId="8" borderId="10" xfId="0" applyNumberFormat="1" applyFont="1" applyFill="1" applyBorder="1" applyAlignment="1">
      <alignment horizontal="center"/>
    </xf>
    <xf numFmtId="3" fontId="41" fillId="8" borderId="36" xfId="0" applyNumberFormat="1" applyFont="1" applyFill="1" applyBorder="1" applyAlignment="1">
      <alignment horizontal="center"/>
    </xf>
    <xf numFmtId="167" fontId="41" fillId="8" borderId="0" xfId="0" applyNumberFormat="1" applyFont="1" applyFill="1" applyAlignment="1">
      <alignment horizontal="center"/>
    </xf>
    <xf numFmtId="167" fontId="41" fillId="8" borderId="19" xfId="0" applyNumberFormat="1" applyFont="1" applyFill="1" applyBorder="1" applyAlignment="1">
      <alignment horizontal="center"/>
    </xf>
    <xf numFmtId="3" fontId="41" fillId="8" borderId="12" xfId="0" applyNumberFormat="1" applyFont="1" applyFill="1" applyBorder="1" applyAlignment="1">
      <alignment horizontal="center"/>
    </xf>
    <xf numFmtId="3" fontId="41" fillId="8" borderId="29" xfId="0" applyNumberFormat="1" applyFont="1" applyFill="1" applyBorder="1" applyAlignment="1">
      <alignment horizontal="center"/>
    </xf>
    <xf numFmtId="167" fontId="41" fillId="8" borderId="30" xfId="0" applyNumberFormat="1" applyFont="1" applyFill="1" applyBorder="1" applyAlignment="1">
      <alignment horizontal="center"/>
    </xf>
    <xf numFmtId="167" fontId="41" fillId="8" borderId="12" xfId="0" applyNumberFormat="1" applyFont="1" applyFill="1" applyBorder="1" applyAlignment="1">
      <alignment horizontal="center"/>
    </xf>
    <xf numFmtId="167" fontId="41" fillId="8" borderId="29" xfId="0" applyNumberFormat="1" applyFont="1" applyFill="1" applyBorder="1" applyAlignment="1">
      <alignment horizontal="center"/>
    </xf>
    <xf numFmtId="3" fontId="41" fillId="8" borderId="32" xfId="0" applyNumberFormat="1" applyFont="1" applyFill="1" applyBorder="1" applyAlignment="1">
      <alignment horizontal="center"/>
    </xf>
    <xf numFmtId="3" fontId="41" fillId="8" borderId="34" xfId="0" applyNumberFormat="1" applyFont="1" applyFill="1" applyBorder="1" applyAlignment="1">
      <alignment horizontal="center"/>
    </xf>
    <xf numFmtId="3" fontId="41" fillId="8" borderId="30" xfId="0" applyNumberFormat="1" applyFont="1" applyFill="1" applyBorder="1" applyAlignment="1">
      <alignment horizontal="center"/>
    </xf>
    <xf numFmtId="0" fontId="40" fillId="8" borderId="0" xfId="0" applyFont="1" applyFill="1" applyAlignment="1">
      <alignment horizontal="left" vertical="top"/>
    </xf>
    <xf numFmtId="1" fontId="31" fillId="8" borderId="0" xfId="0" applyNumberFormat="1" applyFont="1" applyFill="1" applyAlignment="1">
      <alignment horizontal="left" vertical="top"/>
    </xf>
    <xf numFmtId="0" fontId="31" fillId="8" borderId="0" xfId="0" applyFont="1" applyFill="1" applyAlignment="1">
      <alignment horizontal="center" vertical="top"/>
    </xf>
    <xf numFmtId="0" fontId="31" fillId="8" borderId="0" xfId="0" applyFont="1" applyFill="1" applyAlignment="1">
      <alignment horizontal="left" vertical="top"/>
    </xf>
    <xf numFmtId="173" fontId="31" fillId="8" borderId="0" xfId="0" applyNumberFormat="1" applyFont="1" applyFill="1" applyAlignment="1">
      <alignment horizontal="left" vertical="top"/>
    </xf>
    <xf numFmtId="0" fontId="31" fillId="8" borderId="0" xfId="0" applyFont="1" applyFill="1"/>
    <xf numFmtId="1" fontId="31" fillId="8" borderId="0" xfId="0" applyNumberFormat="1" applyFont="1" applyFill="1"/>
    <xf numFmtId="0" fontId="31" fillId="8" borderId="0" xfId="0" applyFont="1" applyFill="1" applyAlignment="1">
      <alignment horizontal="center"/>
    </xf>
    <xf numFmtId="173" fontId="31" fillId="8" borderId="0" xfId="0" applyNumberFormat="1" applyFont="1" applyFill="1"/>
    <xf numFmtId="0" fontId="40" fillId="8" borderId="0" xfId="0" applyFont="1" applyFill="1" applyAlignment="1">
      <alignment vertical="center"/>
    </xf>
    <xf numFmtId="173" fontId="32" fillId="4" borderId="0" xfId="0" applyNumberFormat="1" applyFont="1" applyFill="1" applyAlignment="1">
      <alignment horizontal="left" vertical="top"/>
    </xf>
    <xf numFmtId="1" fontId="3" fillId="0" borderId="0" xfId="0" applyNumberFormat="1" applyFont="1"/>
    <xf numFmtId="3" fontId="74" fillId="0" borderId="0" xfId="0" applyNumberFormat="1" applyFont="1" applyAlignment="1" applyProtection="1">
      <alignment horizontal="left" vertical="center" wrapText="1"/>
      <protection locked="0"/>
    </xf>
    <xf numFmtId="3" fontId="74" fillId="3" borderId="0" xfId="0" applyNumberFormat="1" applyFont="1" applyFill="1" applyAlignment="1" applyProtection="1">
      <alignment horizontal="right" vertical="center" wrapText="1"/>
      <protection locked="0"/>
    </xf>
    <xf numFmtId="3" fontId="74" fillId="0" borderId="0" xfId="0" applyNumberFormat="1" applyFont="1" applyAlignment="1" applyProtection="1">
      <alignment horizontal="right" vertical="center" wrapText="1"/>
      <protection locked="0"/>
    </xf>
    <xf numFmtId="3" fontId="75" fillId="0" borderId="0" xfId="0" applyNumberFormat="1" applyFont="1" applyAlignment="1" applyProtection="1">
      <alignment horizontal="right" vertical="center" wrapText="1"/>
      <protection locked="0"/>
    </xf>
    <xf numFmtId="3" fontId="75" fillId="3" borderId="0" xfId="0" applyNumberFormat="1" applyFont="1" applyFill="1" applyAlignment="1" applyProtection="1">
      <alignment horizontal="right" vertical="center" wrapText="1"/>
      <protection locked="0"/>
    </xf>
    <xf numFmtId="3" fontId="0" fillId="3" borderId="0" xfId="0" applyNumberFormat="1" applyFill="1"/>
    <xf numFmtId="0" fontId="3" fillId="0" borderId="0" xfId="0" applyFont="1" applyAlignment="1">
      <alignment horizontal="center" wrapText="1"/>
    </xf>
    <xf numFmtId="0" fontId="73" fillId="29" borderId="0" xfId="12" applyFont="1" applyFill="1" applyAlignment="1">
      <alignment horizontal="left" wrapText="1"/>
    </xf>
    <xf numFmtId="3" fontId="16" fillId="0" borderId="0" xfId="0" applyNumberFormat="1" applyFont="1" applyAlignment="1" applyProtection="1">
      <alignment horizontal="left" vertical="center" wrapText="1"/>
      <protection locked="0"/>
    </xf>
    <xf numFmtId="0" fontId="0" fillId="0" borderId="0" xfId="0"/>
    <xf numFmtId="3" fontId="13" fillId="0" borderId="0" xfId="0" applyNumberFormat="1" applyFont="1" applyAlignment="1" applyProtection="1">
      <alignment horizontal="left" vertical="center" wrapText="1"/>
      <protection locked="0"/>
    </xf>
    <xf numFmtId="3" fontId="17" fillId="0" borderId="0" xfId="0" applyNumberFormat="1" applyFont="1" applyAlignment="1" applyProtection="1">
      <alignment horizontal="left" vertical="center" wrapText="1"/>
      <protection locked="0"/>
    </xf>
    <xf numFmtId="3" fontId="18" fillId="0" borderId="0" xfId="0" applyNumberFormat="1" applyFont="1" applyAlignment="1" applyProtection="1">
      <alignment horizontal="left" vertical="center" wrapText="1"/>
      <protection locked="0"/>
    </xf>
    <xf numFmtId="3" fontId="19" fillId="0" borderId="0" xfId="0" applyNumberFormat="1" applyFont="1" applyAlignment="1" applyProtection="1">
      <alignment horizontal="left" vertical="center" wrapText="1"/>
      <protection locked="0"/>
    </xf>
    <xf numFmtId="0" fontId="70" fillId="0" borderId="0" xfId="11" applyFont="1"/>
    <xf numFmtId="0" fontId="69" fillId="0" borderId="0" xfId="11"/>
    <xf numFmtId="0" fontId="37" fillId="9" borderId="38" xfId="0" applyFont="1" applyFill="1" applyBorder="1" applyAlignment="1">
      <alignment horizontal="center" vertical="top" wrapText="1"/>
    </xf>
    <xf numFmtId="0" fontId="37" fillId="9" borderId="28" xfId="0" applyFont="1" applyFill="1" applyBorder="1" applyAlignment="1">
      <alignment horizontal="center" vertical="top" wrapText="1"/>
    </xf>
    <xf numFmtId="0" fontId="40" fillId="0" borderId="0" xfId="0" applyFont="1" applyAlignment="1">
      <alignment horizontal="left" vertical="top" wrapText="1"/>
    </xf>
    <xf numFmtId="0" fontId="36" fillId="0" borderId="0" xfId="3" applyFont="1" applyAlignment="1">
      <alignment horizontal="left" vertical="top" wrapText="1"/>
    </xf>
    <xf numFmtId="0" fontId="37" fillId="9" borderId="16" xfId="0" applyFont="1" applyFill="1" applyBorder="1" applyAlignment="1">
      <alignment horizontal="center" vertical="top" wrapText="1"/>
    </xf>
    <xf numFmtId="0" fontId="37" fillId="9" borderId="17" xfId="0" applyFont="1" applyFill="1" applyBorder="1" applyAlignment="1">
      <alignment horizontal="center" vertical="top" wrapText="1"/>
    </xf>
    <xf numFmtId="0" fontId="37" fillId="9" borderId="15" xfId="0" applyFont="1" applyFill="1" applyBorder="1" applyAlignment="1">
      <alignment horizontal="center" vertical="top" wrapText="1"/>
    </xf>
    <xf numFmtId="0" fontId="37" fillId="9" borderId="39" xfId="0" applyFont="1" applyFill="1" applyBorder="1" applyAlignment="1">
      <alignment horizontal="center" vertical="top" wrapText="1"/>
    </xf>
    <xf numFmtId="0" fontId="40" fillId="0" borderId="0" xfId="0" applyFont="1" applyAlignment="1">
      <alignment horizontal="left" vertical="top"/>
    </xf>
    <xf numFmtId="0" fontId="40" fillId="0" borderId="0" xfId="3" applyFont="1" applyAlignment="1">
      <alignment horizontal="left" vertical="top" wrapText="1"/>
    </xf>
    <xf numFmtId="0" fontId="37" fillId="9" borderId="14" xfId="0" applyFont="1" applyFill="1" applyBorder="1" applyAlignment="1">
      <alignment horizontal="center" vertical="top" wrapText="1"/>
    </xf>
    <xf numFmtId="0" fontId="37" fillId="9" borderId="40" xfId="0" applyFont="1" applyFill="1" applyBorder="1" applyAlignment="1">
      <alignment horizontal="center" vertical="top" wrapText="1"/>
    </xf>
    <xf numFmtId="0" fontId="41" fillId="0" borderId="0" xfId="0" applyFont="1" applyAlignment="1">
      <alignment horizontal="left" vertical="top" wrapText="1"/>
    </xf>
    <xf numFmtId="0" fontId="41" fillId="0" borderId="0" xfId="0" applyFont="1" applyAlignment="1">
      <alignment horizontal="left" wrapText="1"/>
    </xf>
    <xf numFmtId="0" fontId="40" fillId="8" borderId="0" xfId="0" applyFont="1" applyFill="1" applyAlignment="1">
      <alignment horizontal="left" vertical="top" wrapText="1"/>
    </xf>
    <xf numFmtId="0" fontId="34" fillId="8" borderId="0" xfId="0" applyFont="1" applyFill="1" applyAlignment="1">
      <alignment horizontal="left" vertical="top" wrapText="1"/>
    </xf>
    <xf numFmtId="0" fontId="40" fillId="8" borderId="0" xfId="0" applyFont="1" applyFill="1" applyAlignment="1">
      <alignment horizontal="left" vertical="center" wrapText="1"/>
    </xf>
    <xf numFmtId="0" fontId="55" fillId="8" borderId="0" xfId="0" applyFont="1" applyFill="1" applyAlignment="1">
      <alignment horizontal="left" vertical="top" wrapText="1"/>
    </xf>
    <xf numFmtId="0" fontId="55" fillId="8" borderId="0" xfId="0" applyFont="1" applyFill="1" applyAlignment="1">
      <alignment horizontal="left" vertical="center" wrapText="1"/>
    </xf>
    <xf numFmtId="0" fontId="65" fillId="0" borderId="38" xfId="0" applyFont="1" applyBorder="1" applyAlignment="1">
      <alignment horizontal="left" vertical="center" wrapText="1"/>
    </xf>
    <xf numFmtId="0" fontId="65" fillId="0" borderId="28" xfId="0" applyFont="1" applyBorder="1" applyAlignment="1">
      <alignment horizontal="left" vertical="center" wrapText="1"/>
    </xf>
    <xf numFmtId="0" fontId="65" fillId="6" borderId="38" xfId="0" applyFont="1" applyFill="1" applyBorder="1" applyAlignment="1">
      <alignment horizontal="left" vertical="center" wrapText="1"/>
    </xf>
    <xf numFmtId="0" fontId="65" fillId="6" borderId="28" xfId="0" applyFont="1" applyFill="1" applyBorder="1" applyAlignment="1">
      <alignment horizontal="left" vertical="center" wrapText="1"/>
    </xf>
    <xf numFmtId="0" fontId="37" fillId="9" borderId="14" xfId="0" applyFont="1" applyFill="1" applyBorder="1" applyAlignment="1">
      <alignment horizontal="center" vertical="center" wrapText="1"/>
    </xf>
    <xf numFmtId="0" fontId="37" fillId="9" borderId="40" xfId="0" applyFont="1" applyFill="1" applyBorder="1" applyAlignment="1">
      <alignment horizontal="center" vertical="center" wrapText="1"/>
    </xf>
    <xf numFmtId="0" fontId="37" fillId="9" borderId="56" xfId="0" applyFont="1" applyFill="1" applyBorder="1" applyAlignment="1">
      <alignment horizontal="center" vertical="center" wrapText="1"/>
    </xf>
    <xf numFmtId="0" fontId="37" fillId="9" borderId="18" xfId="0" applyFont="1" applyFill="1" applyBorder="1" applyAlignment="1">
      <alignment horizontal="center" vertical="center" wrapText="1"/>
    </xf>
    <xf numFmtId="0" fontId="37" fillId="9" borderId="56" xfId="0" applyFont="1" applyFill="1" applyBorder="1" applyAlignment="1">
      <alignment horizontal="center" vertical="top" wrapText="1"/>
    </xf>
    <xf numFmtId="0" fontId="27" fillId="0" borderId="0" xfId="0" applyFont="1" applyAlignment="1">
      <alignment horizontal="left" vertical="top" wrapText="1"/>
    </xf>
    <xf numFmtId="0" fontId="38" fillId="8" borderId="0" xfId="7" applyFont="1" applyFill="1" applyAlignment="1">
      <alignment horizontal="left" vertical="top" wrapText="1"/>
    </xf>
    <xf numFmtId="0" fontId="66" fillId="8" borderId="38" xfId="0" applyFont="1" applyFill="1" applyBorder="1" applyAlignment="1">
      <alignment horizontal="left" vertical="center" wrapText="1"/>
    </xf>
    <xf numFmtId="0" fontId="66" fillId="8" borderId="28" xfId="0" applyFont="1" applyFill="1" applyBorder="1" applyAlignment="1">
      <alignment horizontal="left" vertical="center" wrapText="1"/>
    </xf>
  </cellXfs>
  <cellStyles count="14">
    <cellStyle name="Comma" xfId="5" builtinId="3"/>
    <cellStyle name="Currency" xfId="8" builtinId="4"/>
    <cellStyle name="Hyperlink" xfId="9" builtinId="8"/>
    <cellStyle name="Normal" xfId="0" builtinId="0"/>
    <cellStyle name="Normal 10" xfId="13" xr:uid="{77E64F31-BF80-4556-8A19-4EC39C421572}"/>
    <cellStyle name="Normal 17" xfId="12" xr:uid="{C1A2E856-A1EF-42C2-8C50-DC7B2BDBAFC4}"/>
    <cellStyle name="Normal 2" xfId="3" xr:uid="{303B9FA9-8486-4F9D-A7B5-B760BADAE182}"/>
    <cellStyle name="Normal 2 2 2" xfId="7" xr:uid="{D2DD9669-54E3-48BA-90E9-C7A6F23DA33A}"/>
    <cellStyle name="Normal 2 2 3" xfId="6" xr:uid="{F88F5A6F-80FC-4963-9C8B-8F9FB08E5255}"/>
    <cellStyle name="Normal 3" xfId="4" xr:uid="{2A8A2F60-8B92-417E-87BF-54916D3621CD}"/>
    <cellStyle name="Normal 4" xfId="2" xr:uid="{96BFDA0F-45A0-4E1C-9D90-815920300130}"/>
    <cellStyle name="Normal 5" xfId="10" xr:uid="{6AE193D3-C207-4BBB-AD0A-5740E3834243}"/>
    <cellStyle name="Normal 6" xfId="11" xr:uid="{159FA704-5ACF-4581-88A6-AFAE0A51CBA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styles" Target="styles.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'Online Shopping'!$B$1</c:f>
              <c:strCache>
                <c:ptCount val="1"/>
                <c:pt idx="0">
                  <c:v>Inner Study Area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'Online Shopping'!$A$2:$A$9</c:f>
              <c:strCache>
                <c:ptCount val="8"/>
                <c:pt idx="0">
                  <c:v>Small media</c:v>
                </c:pt>
                <c:pt idx="1">
                  <c:v>Recreational </c:v>
                </c:pt>
                <c:pt idx="2">
                  <c:v>Electrical</c:v>
                </c:pt>
                <c:pt idx="3">
                  <c:v>Clothing and footwear</c:v>
                </c:pt>
                <c:pt idx="4">
                  <c:v>Small household </c:v>
                </c:pt>
                <c:pt idx="5">
                  <c:v>Furniture</c:v>
                </c:pt>
                <c:pt idx="6">
                  <c:v>DIY </c:v>
                </c:pt>
                <c:pt idx="7">
                  <c:v>Chemist</c:v>
                </c:pt>
              </c:strCache>
            </c:strRef>
          </c:cat>
          <c:val>
            <c:numRef>
              <c:f>'Online Shopping'!$B$2:$B$9</c:f>
              <c:numCache>
                <c:formatCode>0.0%</c:formatCode>
                <c:ptCount val="8"/>
                <c:pt idx="0">
                  <c:v>0</c:v>
                </c:pt>
                <c:pt idx="1">
                  <c:v>0</c:v>
                </c:pt>
                <c:pt idx="2">
                  <c:v>0</c:v>
                </c:pt>
                <c:pt idx="3">
                  <c:v>0.37398444444444451</c:v>
                </c:pt>
                <c:pt idx="4">
                  <c:v>0</c:v>
                </c:pt>
                <c:pt idx="5">
                  <c:v>0</c:v>
                </c:pt>
                <c:pt idx="6">
                  <c:v>0</c:v>
                </c:pt>
                <c:pt idx="7">
                  <c:v>0</c:v>
                </c:pt>
              </c:numCache>
            </c:numRef>
          </c:val>
          <c:extLst>
            <c:ext xmlns:c16="http://schemas.microsoft.com/office/drawing/2014/chart" uri="{C3380CC4-5D6E-409C-BE32-E72D297353CC}">
              <c16:uniqueId val="{00000000-9362-4A74-B88E-30696BD59B50}"/>
            </c:ext>
          </c:extLst>
        </c:ser>
        <c:ser>
          <c:idx val="1"/>
          <c:order val="1"/>
          <c:tx>
            <c:strRef>
              <c:f>'Online Shopping'!$C$1</c:f>
              <c:strCache>
                <c:ptCount val="1"/>
                <c:pt idx="0">
                  <c:v>Study Area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'Online Shopping'!$A$2:$A$9</c:f>
              <c:strCache>
                <c:ptCount val="8"/>
                <c:pt idx="0">
                  <c:v>Small media</c:v>
                </c:pt>
                <c:pt idx="1">
                  <c:v>Recreational </c:v>
                </c:pt>
                <c:pt idx="2">
                  <c:v>Electrical</c:v>
                </c:pt>
                <c:pt idx="3">
                  <c:v>Clothing and footwear</c:v>
                </c:pt>
                <c:pt idx="4">
                  <c:v>Small household </c:v>
                </c:pt>
                <c:pt idx="5">
                  <c:v>Furniture</c:v>
                </c:pt>
                <c:pt idx="6">
                  <c:v>DIY </c:v>
                </c:pt>
                <c:pt idx="7">
                  <c:v>Chemist</c:v>
                </c:pt>
              </c:strCache>
            </c:strRef>
          </c:cat>
          <c:val>
            <c:numRef>
              <c:f>'Online Shopping'!$C$2:$C$9</c:f>
              <c:numCache>
                <c:formatCode>0.0%</c:formatCode>
                <c:ptCount val="8"/>
                <c:pt idx="0">
                  <c:v>3.49E-3</c:v>
                </c:pt>
                <c:pt idx="1">
                  <c:v>0</c:v>
                </c:pt>
                <c:pt idx="2">
                  <c:v>7.6000000000000004E-4</c:v>
                </c:pt>
                <c:pt idx="3">
                  <c:v>0.41089999999999999</c:v>
                </c:pt>
                <c:pt idx="4">
                  <c:v>0</c:v>
                </c:pt>
                <c:pt idx="5">
                  <c:v>0</c:v>
                </c:pt>
                <c:pt idx="6">
                  <c:v>0</c:v>
                </c:pt>
                <c:pt idx="7">
                  <c:v>1.6999999999999999E-3</c:v>
                </c:pt>
              </c:numCache>
            </c:numRef>
          </c:val>
          <c:extLst>
            <c:ext xmlns:c16="http://schemas.microsoft.com/office/drawing/2014/chart" uri="{C3380CC4-5D6E-409C-BE32-E72D297353CC}">
              <c16:uniqueId val="{00000001-9362-4A74-B88E-30696BD59B50}"/>
            </c:ext>
          </c:extLst>
        </c:ser>
        <c:dLbls>
          <c:showLegendKey val="0"/>
          <c:showVal val="0"/>
          <c:showCatName val="0"/>
          <c:showSerName val="0"/>
          <c:showPercent val="0"/>
          <c:showBubbleSize val="0"/>
        </c:dLbls>
        <c:gapWidth val="182"/>
        <c:axId val="1789408816"/>
        <c:axId val="1623179280"/>
      </c:barChart>
      <c:catAx>
        <c:axId val="1789408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179280"/>
        <c:crosses val="autoZero"/>
        <c:auto val="1"/>
        <c:lblAlgn val="ctr"/>
        <c:lblOffset val="100"/>
        <c:noMultiLvlLbl val="0"/>
      </c:catAx>
      <c:valAx>
        <c:axId val="162317928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9408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Within Milton Keynes Council Area</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share graphs'!$F$3:$S$3</c:f>
              <c:strCache>
                <c:ptCount val="14"/>
                <c:pt idx="0">
                  <c:v>Zone 1</c:v>
                </c:pt>
                <c:pt idx="1">
                  <c:v>Zone 2</c:v>
                </c:pt>
                <c:pt idx="2">
                  <c:v>Zone 3</c:v>
                </c:pt>
                <c:pt idx="3">
                  <c:v>Zone 4</c:v>
                </c:pt>
                <c:pt idx="4">
                  <c:v>Zone 5</c:v>
                </c:pt>
                <c:pt idx="5">
                  <c:v>Zone 6</c:v>
                </c:pt>
                <c:pt idx="6">
                  <c:v>Zone 7</c:v>
                </c:pt>
                <c:pt idx="7">
                  <c:v>Zone 8</c:v>
                </c:pt>
                <c:pt idx="8">
                  <c:v>Zone 9</c:v>
                </c:pt>
                <c:pt idx="9">
                  <c:v>Zone 10</c:v>
                </c:pt>
                <c:pt idx="10">
                  <c:v>Zone 11</c:v>
                </c:pt>
                <c:pt idx="11">
                  <c:v>Zone 12</c:v>
                </c:pt>
                <c:pt idx="12">
                  <c:v>Zone 13</c:v>
                </c:pt>
                <c:pt idx="13">
                  <c:v>Zone 14</c:v>
                </c:pt>
              </c:strCache>
            </c:strRef>
          </c:cat>
          <c:val>
            <c:numRef>
              <c:f>'Market share graphs'!$F$4:$S$4</c:f>
              <c:numCache>
                <c:formatCode>0.0%</c:formatCode>
                <c:ptCount val="14"/>
                <c:pt idx="0">
                  <c:v>0.94664515112529557</c:v>
                </c:pt>
                <c:pt idx="1">
                  <c:v>0.9567086432879135</c:v>
                </c:pt>
                <c:pt idx="2">
                  <c:v>0.99658818883186151</c:v>
                </c:pt>
                <c:pt idx="3">
                  <c:v>0.86862448793767721</c:v>
                </c:pt>
                <c:pt idx="4">
                  <c:v>0.92872572120974883</c:v>
                </c:pt>
                <c:pt idx="5">
                  <c:v>0.9891017892421935</c:v>
                </c:pt>
                <c:pt idx="6">
                  <c:v>0.927354059904554</c:v>
                </c:pt>
                <c:pt idx="7">
                  <c:v>0.30114313589647307</c:v>
                </c:pt>
                <c:pt idx="8">
                  <c:v>0.99499918940441323</c:v>
                </c:pt>
                <c:pt idx="9">
                  <c:v>0.89231020821472429</c:v>
                </c:pt>
                <c:pt idx="10">
                  <c:v>0.13906748592482965</c:v>
                </c:pt>
                <c:pt idx="11">
                  <c:v>0.27381396991143914</c:v>
                </c:pt>
                <c:pt idx="12">
                  <c:v>9.1535064115943171E-2</c:v>
                </c:pt>
                <c:pt idx="13">
                  <c:v>6.0560463310849626E-2</c:v>
                </c:pt>
              </c:numCache>
            </c:numRef>
          </c:val>
          <c:extLst>
            <c:ext xmlns:c16="http://schemas.microsoft.com/office/drawing/2014/chart" uri="{C3380CC4-5D6E-409C-BE32-E72D297353CC}">
              <c16:uniqueId val="{00000000-C107-4C6C-9449-7FCD62AED5C0}"/>
            </c:ext>
          </c:extLst>
        </c:ser>
        <c:ser>
          <c:idx val="1"/>
          <c:order val="1"/>
          <c:tx>
            <c:v>Outside of Milton Keynes Council Area</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share graphs'!$F$3:$S$3</c:f>
              <c:strCache>
                <c:ptCount val="14"/>
                <c:pt idx="0">
                  <c:v>Zone 1</c:v>
                </c:pt>
                <c:pt idx="1">
                  <c:v>Zone 2</c:v>
                </c:pt>
                <c:pt idx="2">
                  <c:v>Zone 3</c:v>
                </c:pt>
                <c:pt idx="3">
                  <c:v>Zone 4</c:v>
                </c:pt>
                <c:pt idx="4">
                  <c:v>Zone 5</c:v>
                </c:pt>
                <c:pt idx="5">
                  <c:v>Zone 6</c:v>
                </c:pt>
                <c:pt idx="6">
                  <c:v>Zone 7</c:v>
                </c:pt>
                <c:pt idx="7">
                  <c:v>Zone 8</c:v>
                </c:pt>
                <c:pt idx="8">
                  <c:v>Zone 9</c:v>
                </c:pt>
                <c:pt idx="9">
                  <c:v>Zone 10</c:v>
                </c:pt>
                <c:pt idx="10">
                  <c:v>Zone 11</c:v>
                </c:pt>
                <c:pt idx="11">
                  <c:v>Zone 12</c:v>
                </c:pt>
                <c:pt idx="12">
                  <c:v>Zone 13</c:v>
                </c:pt>
                <c:pt idx="13">
                  <c:v>Zone 14</c:v>
                </c:pt>
              </c:strCache>
            </c:strRef>
          </c:cat>
          <c:val>
            <c:numRef>
              <c:f>'Market share graphs'!$F$5:$S$5</c:f>
              <c:numCache>
                <c:formatCode>0.0%</c:formatCode>
                <c:ptCount val="14"/>
                <c:pt idx="0">
                  <c:v>5.335484887470443E-2</c:v>
                </c:pt>
                <c:pt idx="1">
                  <c:v>4.3291356712086504E-2</c:v>
                </c:pt>
                <c:pt idx="2">
                  <c:v>3.4118111681384899E-3</c:v>
                </c:pt>
                <c:pt idx="3">
                  <c:v>0.13137551206232279</c:v>
                </c:pt>
                <c:pt idx="4">
                  <c:v>7.1274278790251167E-2</c:v>
                </c:pt>
                <c:pt idx="5">
                  <c:v>1.0898210757806504E-2</c:v>
                </c:pt>
                <c:pt idx="6">
                  <c:v>7.2645940095446004E-2</c:v>
                </c:pt>
                <c:pt idx="7">
                  <c:v>0.69885686410352688</c:v>
                </c:pt>
                <c:pt idx="8">
                  <c:v>5.0008105955867688E-3</c:v>
                </c:pt>
                <c:pt idx="9">
                  <c:v>0.10768979178527571</c:v>
                </c:pt>
                <c:pt idx="10">
                  <c:v>0.86093251407517035</c:v>
                </c:pt>
                <c:pt idx="11">
                  <c:v>0.72618603008856086</c:v>
                </c:pt>
                <c:pt idx="12">
                  <c:v>0.90846493588405686</c:v>
                </c:pt>
                <c:pt idx="13">
                  <c:v>0.93943953668915037</c:v>
                </c:pt>
              </c:numCache>
            </c:numRef>
          </c:val>
          <c:extLst>
            <c:ext xmlns:c16="http://schemas.microsoft.com/office/drawing/2014/chart" uri="{C3380CC4-5D6E-409C-BE32-E72D297353CC}">
              <c16:uniqueId val="{00000001-C107-4C6C-9449-7FCD62AED5C0}"/>
            </c:ext>
          </c:extLst>
        </c:ser>
        <c:dLbls>
          <c:showLegendKey val="0"/>
          <c:showVal val="0"/>
          <c:showCatName val="0"/>
          <c:showSerName val="0"/>
          <c:showPercent val="0"/>
          <c:showBubbleSize val="0"/>
        </c:dLbls>
        <c:gapWidth val="150"/>
        <c:overlap val="100"/>
        <c:axId val="1093929167"/>
        <c:axId val="1093915855"/>
      </c:barChart>
      <c:catAx>
        <c:axId val="1093929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3915855"/>
        <c:crosses val="autoZero"/>
        <c:auto val="1"/>
        <c:lblAlgn val="ctr"/>
        <c:lblOffset val="100"/>
        <c:noMultiLvlLbl val="0"/>
      </c:catAx>
      <c:valAx>
        <c:axId val="109391585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39291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Within Milton Keynes Council Area</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share graphs'!$F$29:$S$29</c:f>
              <c:strCache>
                <c:ptCount val="14"/>
                <c:pt idx="0">
                  <c:v>Zone 1</c:v>
                </c:pt>
                <c:pt idx="1">
                  <c:v>Zone 2</c:v>
                </c:pt>
                <c:pt idx="2">
                  <c:v>Zone 3</c:v>
                </c:pt>
                <c:pt idx="3">
                  <c:v>Zone 4</c:v>
                </c:pt>
                <c:pt idx="4">
                  <c:v>Zone 5</c:v>
                </c:pt>
                <c:pt idx="5">
                  <c:v>Zone 6</c:v>
                </c:pt>
                <c:pt idx="6">
                  <c:v>Zone 7</c:v>
                </c:pt>
                <c:pt idx="7">
                  <c:v>Zone 8</c:v>
                </c:pt>
                <c:pt idx="8">
                  <c:v>Zone 9</c:v>
                </c:pt>
                <c:pt idx="9">
                  <c:v>Zone 10</c:v>
                </c:pt>
                <c:pt idx="10">
                  <c:v>Zone 11</c:v>
                </c:pt>
                <c:pt idx="11">
                  <c:v>Zone 12</c:v>
                </c:pt>
                <c:pt idx="12">
                  <c:v>Zone 13</c:v>
                </c:pt>
                <c:pt idx="13">
                  <c:v>Zone 14</c:v>
                </c:pt>
              </c:strCache>
            </c:strRef>
          </c:cat>
          <c:val>
            <c:numRef>
              <c:f>'Market share graphs'!$F$30:$S$30</c:f>
              <c:numCache>
                <c:formatCode>0.0%</c:formatCode>
                <c:ptCount val="14"/>
                <c:pt idx="0">
                  <c:v>0.88943250157413445</c:v>
                </c:pt>
                <c:pt idx="1">
                  <c:v>0.97902020685287738</c:v>
                </c:pt>
                <c:pt idx="2">
                  <c:v>0.95622136663303614</c:v>
                </c:pt>
                <c:pt idx="3">
                  <c:v>0.72642611254875833</c:v>
                </c:pt>
                <c:pt idx="4">
                  <c:v>0.93436343271385103</c:v>
                </c:pt>
                <c:pt idx="5">
                  <c:v>0.97801983834489736</c:v>
                </c:pt>
                <c:pt idx="6">
                  <c:v>0.9248876397063317</c:v>
                </c:pt>
                <c:pt idx="7">
                  <c:v>0.55906643943991319</c:v>
                </c:pt>
                <c:pt idx="8">
                  <c:v>0.96964528939665284</c:v>
                </c:pt>
                <c:pt idx="9">
                  <c:v>0.83028831933953717</c:v>
                </c:pt>
                <c:pt idx="10">
                  <c:v>0.37102039536201126</c:v>
                </c:pt>
                <c:pt idx="11">
                  <c:v>0.56893460331076307</c:v>
                </c:pt>
                <c:pt idx="12">
                  <c:v>0.27435186124882632</c:v>
                </c:pt>
                <c:pt idx="13">
                  <c:v>0.29482782782360911</c:v>
                </c:pt>
              </c:numCache>
            </c:numRef>
          </c:val>
          <c:extLst>
            <c:ext xmlns:c16="http://schemas.microsoft.com/office/drawing/2014/chart" uri="{C3380CC4-5D6E-409C-BE32-E72D297353CC}">
              <c16:uniqueId val="{00000000-155D-4D31-A64C-B3AD3F75D7A8}"/>
            </c:ext>
          </c:extLst>
        </c:ser>
        <c:ser>
          <c:idx val="1"/>
          <c:order val="1"/>
          <c:tx>
            <c:v>Outside of Milton Keynes Council Area</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'Market share graphs'!$F$29:$S$29</c:f>
              <c:strCache>
                <c:ptCount val="14"/>
                <c:pt idx="0">
                  <c:v>Zone 1</c:v>
                </c:pt>
                <c:pt idx="1">
                  <c:v>Zone 2</c:v>
                </c:pt>
                <c:pt idx="2">
                  <c:v>Zone 3</c:v>
                </c:pt>
                <c:pt idx="3">
                  <c:v>Zone 4</c:v>
                </c:pt>
                <c:pt idx="4">
                  <c:v>Zone 5</c:v>
                </c:pt>
                <c:pt idx="5">
                  <c:v>Zone 6</c:v>
                </c:pt>
                <c:pt idx="6">
                  <c:v>Zone 7</c:v>
                </c:pt>
                <c:pt idx="7">
                  <c:v>Zone 8</c:v>
                </c:pt>
                <c:pt idx="8">
                  <c:v>Zone 9</c:v>
                </c:pt>
                <c:pt idx="9">
                  <c:v>Zone 10</c:v>
                </c:pt>
                <c:pt idx="10">
                  <c:v>Zone 11</c:v>
                </c:pt>
                <c:pt idx="11">
                  <c:v>Zone 12</c:v>
                </c:pt>
                <c:pt idx="12">
                  <c:v>Zone 13</c:v>
                </c:pt>
                <c:pt idx="13">
                  <c:v>Zone 14</c:v>
                </c:pt>
              </c:strCache>
            </c:strRef>
          </c:cat>
          <c:val>
            <c:numRef>
              <c:f>'Market share graphs'!$F$31:$S$31</c:f>
              <c:numCache>
                <c:formatCode>0.0%</c:formatCode>
                <c:ptCount val="14"/>
                <c:pt idx="0">
                  <c:v>0.11056749842586555</c:v>
                </c:pt>
                <c:pt idx="1">
                  <c:v>2.0979793147122616E-2</c:v>
                </c:pt>
                <c:pt idx="2">
                  <c:v>4.3778633366963859E-2</c:v>
                </c:pt>
                <c:pt idx="3">
                  <c:v>0.27357388745124167</c:v>
                </c:pt>
                <c:pt idx="4">
                  <c:v>6.5636567286148972E-2</c:v>
                </c:pt>
                <c:pt idx="5">
                  <c:v>2.1980161655102637E-2</c:v>
                </c:pt>
                <c:pt idx="6">
                  <c:v>7.5112360293668301E-2</c:v>
                </c:pt>
                <c:pt idx="7">
                  <c:v>0.44093356056008681</c:v>
                </c:pt>
                <c:pt idx="8">
                  <c:v>3.0354710603347157E-2</c:v>
                </c:pt>
                <c:pt idx="9">
                  <c:v>0.16971168066046283</c:v>
                </c:pt>
                <c:pt idx="10">
                  <c:v>0.62897960463798874</c:v>
                </c:pt>
                <c:pt idx="11">
                  <c:v>0.43106539668923693</c:v>
                </c:pt>
                <c:pt idx="12">
                  <c:v>0.72564813875117373</c:v>
                </c:pt>
                <c:pt idx="13">
                  <c:v>0.70517217217639083</c:v>
                </c:pt>
              </c:numCache>
            </c:numRef>
          </c:val>
          <c:extLst>
            <c:ext xmlns:c16="http://schemas.microsoft.com/office/drawing/2014/chart" uri="{C3380CC4-5D6E-409C-BE32-E72D297353CC}">
              <c16:uniqueId val="{00000001-155D-4D31-A64C-B3AD3F75D7A8}"/>
            </c:ext>
          </c:extLst>
        </c:ser>
        <c:dLbls>
          <c:showLegendKey val="0"/>
          <c:showVal val="0"/>
          <c:showCatName val="0"/>
          <c:showSerName val="0"/>
          <c:showPercent val="0"/>
          <c:showBubbleSize val="0"/>
        </c:dLbls>
        <c:gapWidth val="150"/>
        <c:overlap val="100"/>
        <c:axId val="1332217695"/>
        <c:axId val="1332218111"/>
      </c:barChart>
      <c:catAx>
        <c:axId val="1332217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2218111"/>
        <c:crosses val="autoZero"/>
        <c:auto val="1"/>
        <c:lblAlgn val="ctr"/>
        <c:lblOffset val="100"/>
        <c:noMultiLvlLbl val="0"/>
      </c:catAx>
      <c:valAx>
        <c:axId val="133221811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2217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'Market share graphs'!$B$67</c:f>
              <c:strCache>
                <c:ptCount val="1"/>
                <c:pt idx="0">
                  <c:v>Outer Study Area</c:v>
                </c:pt>
              </c:strCache>
            </c:strRef>
          </c:tx>
          <c:spPr>
            <a:solidFill>
              <a:schemeClr val="accent1"/>
            </a:solidFill>
            <a:ln>
              <a:noFill/>
            </a:ln>
            <a:effectLst/>
          </c:spPr>
          <c:invertIfNegative val="0"/>
          <c:cat>
            <c:strRef>
              <c:f>'Market share graphs'!$A$68:$A$75</c:f>
              <c:strCache>
                <c:ptCount val="8"/>
                <c:pt idx="0">
                  <c:v> Clothing &amp; Footwear </c:v>
                </c:pt>
                <c:pt idx="1">
                  <c:v> Furniture </c:v>
                </c:pt>
                <c:pt idx="2">
                  <c:v> DIY </c:v>
                </c:pt>
                <c:pt idx="3">
                  <c:v> Electrical </c:v>
                </c:pt>
                <c:pt idx="4">
                  <c:v> Small Household </c:v>
                </c:pt>
                <c:pt idx="5">
                  <c:v> Small media </c:v>
                </c:pt>
                <c:pt idx="6">
                  <c:v> Chemist </c:v>
                </c:pt>
                <c:pt idx="7">
                  <c:v> Recreational </c:v>
                </c:pt>
              </c:strCache>
            </c:strRef>
          </c:cat>
          <c:val>
            <c:numRef>
              <c:f>'Market share graphs'!$B$68:$B$75</c:f>
              <c:numCache>
                <c:formatCode>0.0%</c:formatCode>
                <c:ptCount val="8"/>
                <c:pt idx="0">
                  <c:v>0.47617912891571951</c:v>
                </c:pt>
                <c:pt idx="1">
                  <c:v>0.43527890562138061</c:v>
                </c:pt>
                <c:pt idx="2">
                  <c:v>0.254036281325564</c:v>
                </c:pt>
                <c:pt idx="3">
                  <c:v>0.4898499588487274</c:v>
                </c:pt>
                <c:pt idx="4">
                  <c:v>0.47925321245792302</c:v>
                </c:pt>
                <c:pt idx="5">
                  <c:v>0.35087444665384382</c:v>
                </c:pt>
                <c:pt idx="6">
                  <c:v>0.21463829427868433</c:v>
                </c:pt>
                <c:pt idx="7">
                  <c:v>0.44463574657966948</c:v>
                </c:pt>
              </c:numCache>
            </c:numRef>
          </c:val>
          <c:extLst>
            <c:ext xmlns:c16="http://schemas.microsoft.com/office/drawing/2014/chart" uri="{C3380CC4-5D6E-409C-BE32-E72D297353CC}">
              <c16:uniqueId val="{00000000-65ED-45A8-B67C-A994652E4126}"/>
            </c:ext>
          </c:extLst>
        </c:ser>
        <c:ser>
          <c:idx val="1"/>
          <c:order val="1"/>
          <c:tx>
            <c:strRef>
              <c:f>'Market share graphs'!$C$67</c:f>
              <c:strCache>
                <c:ptCount val="1"/>
                <c:pt idx="0">
                  <c:v>Inner Study Area</c:v>
                </c:pt>
              </c:strCache>
            </c:strRef>
          </c:tx>
          <c:spPr>
            <a:solidFill>
              <a:schemeClr val="accent2"/>
            </a:solidFill>
            <a:ln>
              <a:noFill/>
            </a:ln>
            <a:effectLst/>
          </c:spPr>
          <c:invertIfNegative val="0"/>
          <c:cat>
            <c:strRef>
              <c:f>'Market share graphs'!$A$68:$A$75</c:f>
              <c:strCache>
                <c:ptCount val="8"/>
                <c:pt idx="0">
                  <c:v> Clothing &amp; Footwear </c:v>
                </c:pt>
                <c:pt idx="1">
                  <c:v> Furniture </c:v>
                </c:pt>
                <c:pt idx="2">
                  <c:v> DIY </c:v>
                </c:pt>
                <c:pt idx="3">
                  <c:v> Electrical </c:v>
                </c:pt>
                <c:pt idx="4">
                  <c:v> Small Household </c:v>
                </c:pt>
                <c:pt idx="5">
                  <c:v> Small media </c:v>
                </c:pt>
                <c:pt idx="6">
                  <c:v> Chemist </c:v>
                </c:pt>
                <c:pt idx="7">
                  <c:v> Recreational </c:v>
                </c:pt>
              </c:strCache>
            </c:strRef>
          </c:cat>
          <c:val>
            <c:numRef>
              <c:f>'Market share graphs'!$C$68:$C$75</c:f>
              <c:numCache>
                <c:formatCode>0.0%</c:formatCode>
                <c:ptCount val="8"/>
                <c:pt idx="0">
                  <c:v>0.91921204735695361</c:v>
                </c:pt>
                <c:pt idx="1">
                  <c:v>0.89220567951366214</c:v>
                </c:pt>
                <c:pt idx="2">
                  <c:v>0.88226508329608444</c:v>
                </c:pt>
                <c:pt idx="3">
                  <c:v>0.90895252228958923</c:v>
                </c:pt>
                <c:pt idx="4">
                  <c:v>0.88892726920234078</c:v>
                </c:pt>
                <c:pt idx="5">
                  <c:v>0.89119834100152984</c:v>
                </c:pt>
                <c:pt idx="6">
                  <c:v>0.96809449825351612</c:v>
                </c:pt>
                <c:pt idx="7">
                  <c:v>0.91522194789327471</c:v>
                </c:pt>
              </c:numCache>
            </c:numRef>
          </c:val>
          <c:extLst>
            <c:ext xmlns:c16="http://schemas.microsoft.com/office/drawing/2014/chart" uri="{C3380CC4-5D6E-409C-BE32-E72D297353CC}">
              <c16:uniqueId val="{00000001-65ED-45A8-B67C-A994652E4126}"/>
            </c:ext>
          </c:extLst>
        </c:ser>
        <c:dLbls>
          <c:showLegendKey val="0"/>
          <c:showVal val="0"/>
          <c:showCatName val="0"/>
          <c:showSerName val="0"/>
          <c:showPercent val="0"/>
          <c:showBubbleSize val="0"/>
        </c:dLbls>
        <c:gapWidth val="182"/>
        <c:axId val="1235426127"/>
        <c:axId val="1235425295"/>
      </c:barChart>
      <c:catAx>
        <c:axId val="123542612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25295"/>
        <c:crosses val="autoZero"/>
        <c:auto val="1"/>
        <c:lblAlgn val="ctr"/>
        <c:lblOffset val="100"/>
        <c:noMultiLvlLbl val="0"/>
      </c:catAx>
      <c:valAx>
        <c:axId val="1235425295"/>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26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4</xdr:col>
      <xdr:colOff>381000</xdr:colOff>
      <xdr:row>6</xdr:row>
      <xdr:rowOff>104775</xdr:rowOff>
    </xdr:from>
    <xdr:to>
      <xdr:col>16</xdr:col>
      <xdr:colOff>228600</xdr:colOff>
      <xdr:row>28</xdr:row>
      <xdr:rowOff>104775</xdr:rowOff>
    </xdr:to>
    <xdr:graphicFrame macro="">
      <xdr:nvGraphicFramePr>
        <xdr:cNvPr id="2" name="Chart 1">
          <a:extLst>
            <a:ext uri="{FF2B5EF4-FFF2-40B4-BE49-F238E27FC236}">
              <a16:creationId xmlns:a16="http://schemas.microsoft.com/office/drawing/2014/main" id="{A9D38F92-8953-ECB9-761D-8AC465882E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364615</xdr:colOff>
      <xdr:row>0</xdr:row>
      <xdr:rowOff>170816</xdr:rowOff>
    </xdr:from>
    <xdr:to>
      <xdr:col>1</xdr:col>
      <xdr:colOff>1169390</xdr:colOff>
      <xdr:row>0</xdr:row>
      <xdr:rowOff>170816</xdr:rowOff>
    </xdr:to>
    <xdr:grpSp>
      <xdr:nvGrpSpPr>
        <xdr:cNvPr id="2" name="Group 1">
          <a:extLst>
            <a:ext uri="{FF2B5EF4-FFF2-40B4-BE49-F238E27FC236}">
              <a16:creationId xmlns:a16="http://schemas.microsoft.com/office/drawing/2014/main" id="{29E57755-53E3-4529-8EF8-080B9AEC77D3}"/>
            </a:ext>
          </a:extLst>
        </xdr:cNvPr>
        <xdr:cNvGrpSpPr/>
      </xdr:nvGrpSpPr>
      <xdr:grpSpPr>
        <a:xfrm>
          <a:off x="364615" y="170816"/>
          <a:ext cx="1417550" cy="0"/>
          <a:chOff x="-1538288" y="8450263"/>
          <a:chExt cx="1778001" cy="347663"/>
        </a:xfrm>
      </xdr:grpSpPr>
      <xdr:sp macro="" textlink="">
        <xdr:nvSpPr>
          <xdr:cNvPr id="3" name="Freeform 26">
            <a:extLst>
              <a:ext uri="{FF2B5EF4-FFF2-40B4-BE49-F238E27FC236}">
                <a16:creationId xmlns:a16="http://schemas.microsoft.com/office/drawing/2014/main" id="{428D8CAF-E784-0DD8-B2EE-498B34BD51B3}"/>
              </a:ext>
            </a:extLst>
          </xdr:cNvPr>
          <xdr:cNvSpPr>
            <a:spLocks noEditPoints="1"/>
          </xdr:cNvSpPr>
        </xdr:nvSpPr>
        <xdr:spPr bwMode="auto">
          <a:xfrm>
            <a:off x="-203200" y="8559801"/>
            <a:ext cx="149225" cy="146050"/>
          </a:xfrm>
          <a:custGeom>
            <a:avLst/>
            <a:gdLst>
              <a:gd name="T0" fmla="*/ 109 w 114"/>
              <a:gd name="T1" fmla="*/ 3 h 112"/>
              <a:gd name="T2" fmla="*/ 97 w 114"/>
              <a:gd name="T3" fmla="*/ 3 h 112"/>
              <a:gd name="T4" fmla="*/ 93 w 114"/>
              <a:gd name="T5" fmla="*/ 7 h 112"/>
              <a:gd name="T6" fmla="*/ 93 w 114"/>
              <a:gd name="T7" fmla="*/ 16 h 112"/>
              <a:gd name="T8" fmla="*/ 55 w 114"/>
              <a:gd name="T9" fmla="*/ 0 h 112"/>
              <a:gd name="T10" fmla="*/ 0 w 114"/>
              <a:gd name="T11" fmla="*/ 56 h 112"/>
              <a:gd name="T12" fmla="*/ 55 w 114"/>
              <a:gd name="T13" fmla="*/ 112 h 112"/>
              <a:gd name="T14" fmla="*/ 93 w 114"/>
              <a:gd name="T15" fmla="*/ 97 h 112"/>
              <a:gd name="T16" fmla="*/ 93 w 114"/>
              <a:gd name="T17" fmla="*/ 105 h 112"/>
              <a:gd name="T18" fmla="*/ 97 w 114"/>
              <a:gd name="T19" fmla="*/ 109 h 112"/>
              <a:gd name="T20" fmla="*/ 109 w 114"/>
              <a:gd name="T21" fmla="*/ 109 h 112"/>
              <a:gd name="T22" fmla="*/ 114 w 114"/>
              <a:gd name="T23" fmla="*/ 105 h 112"/>
              <a:gd name="T24" fmla="*/ 114 w 114"/>
              <a:gd name="T25" fmla="*/ 7 h 112"/>
              <a:gd name="T26" fmla="*/ 109 w 114"/>
              <a:gd name="T27" fmla="*/ 3 h 112"/>
              <a:gd name="T28" fmla="*/ 57 w 114"/>
              <a:gd name="T29" fmla="*/ 92 h 112"/>
              <a:gd name="T30" fmla="*/ 21 w 114"/>
              <a:gd name="T31" fmla="*/ 56 h 112"/>
              <a:gd name="T32" fmla="*/ 57 w 114"/>
              <a:gd name="T33" fmla="*/ 20 h 112"/>
              <a:gd name="T34" fmla="*/ 93 w 114"/>
              <a:gd name="T35" fmla="*/ 56 h 112"/>
              <a:gd name="T36" fmla="*/ 57 w 114"/>
              <a:gd name="T37" fmla="*/ 92 h 1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4" h="112">
                <a:moveTo>
                  <a:pt x="109" y="3"/>
                </a:moveTo>
                <a:cubicBezTo>
                  <a:pt x="97" y="3"/>
                  <a:pt x="97" y="3"/>
                  <a:pt x="97" y="3"/>
                </a:cubicBezTo>
                <a:cubicBezTo>
                  <a:pt x="95" y="3"/>
                  <a:pt x="93" y="5"/>
                  <a:pt x="93" y="7"/>
                </a:cubicBezTo>
                <a:cubicBezTo>
                  <a:pt x="93" y="16"/>
                  <a:pt x="93" y="16"/>
                  <a:pt x="93" y="16"/>
                </a:cubicBezTo>
                <a:cubicBezTo>
                  <a:pt x="85" y="8"/>
                  <a:pt x="73" y="0"/>
                  <a:pt x="55" y="0"/>
                </a:cubicBezTo>
                <a:cubicBezTo>
                  <a:pt x="24" y="0"/>
                  <a:pt x="0" y="25"/>
                  <a:pt x="0" y="56"/>
                </a:cubicBezTo>
                <a:cubicBezTo>
                  <a:pt x="0" y="88"/>
                  <a:pt x="24" y="112"/>
                  <a:pt x="55" y="112"/>
                </a:cubicBezTo>
                <a:cubicBezTo>
                  <a:pt x="73" y="112"/>
                  <a:pt x="85" y="105"/>
                  <a:pt x="93" y="97"/>
                </a:cubicBezTo>
                <a:cubicBezTo>
                  <a:pt x="93" y="105"/>
                  <a:pt x="93" y="105"/>
                  <a:pt x="93" y="105"/>
                </a:cubicBezTo>
                <a:cubicBezTo>
                  <a:pt x="93" y="108"/>
                  <a:pt x="95" y="109"/>
                  <a:pt x="97" y="109"/>
                </a:cubicBezTo>
                <a:cubicBezTo>
                  <a:pt x="109" y="109"/>
                  <a:pt x="109" y="109"/>
                  <a:pt x="109" y="109"/>
                </a:cubicBezTo>
                <a:cubicBezTo>
                  <a:pt x="112" y="109"/>
                  <a:pt x="114" y="108"/>
                  <a:pt x="114" y="105"/>
                </a:cubicBezTo>
                <a:cubicBezTo>
                  <a:pt x="114" y="7"/>
                  <a:pt x="114" y="7"/>
                  <a:pt x="114" y="7"/>
                </a:cubicBezTo>
                <a:cubicBezTo>
                  <a:pt x="114" y="5"/>
                  <a:pt x="112" y="3"/>
                  <a:pt x="109" y="3"/>
                </a:cubicBezTo>
                <a:close/>
                <a:moveTo>
                  <a:pt x="57" y="92"/>
                </a:moveTo>
                <a:cubicBezTo>
                  <a:pt x="37" y="92"/>
                  <a:pt x="21" y="76"/>
                  <a:pt x="21" y="56"/>
                </a:cubicBezTo>
                <a:cubicBezTo>
                  <a:pt x="21" y="36"/>
                  <a:pt x="37" y="20"/>
                  <a:pt x="57" y="20"/>
                </a:cubicBezTo>
                <a:cubicBezTo>
                  <a:pt x="76" y="20"/>
                  <a:pt x="93" y="36"/>
                  <a:pt x="93" y="56"/>
                </a:cubicBezTo>
                <a:cubicBezTo>
                  <a:pt x="93" y="76"/>
                  <a:pt x="76" y="92"/>
                  <a:pt x="57" y="92"/>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4" name="Freeform 27">
            <a:extLst>
              <a:ext uri="{FF2B5EF4-FFF2-40B4-BE49-F238E27FC236}">
                <a16:creationId xmlns:a16="http://schemas.microsoft.com/office/drawing/2014/main" id="{E3A8FA5F-3E1A-F3C7-D445-2FA2914261AF}"/>
              </a:ext>
            </a:extLst>
          </xdr:cNvPr>
          <xdr:cNvSpPr>
            <a:spLocks/>
          </xdr:cNvSpPr>
        </xdr:nvSpPr>
        <xdr:spPr bwMode="auto">
          <a:xfrm>
            <a:off x="-982662" y="8526463"/>
            <a:ext cx="26988" cy="174625"/>
          </a:xfrm>
          <a:custGeom>
            <a:avLst/>
            <a:gdLst>
              <a:gd name="T0" fmla="*/ 17 w 21"/>
              <a:gd name="T1" fmla="*/ 0 h 135"/>
              <a:gd name="T2" fmla="*/ 4 w 21"/>
              <a:gd name="T3" fmla="*/ 0 h 135"/>
              <a:gd name="T4" fmla="*/ 0 w 21"/>
              <a:gd name="T5" fmla="*/ 4 h 135"/>
              <a:gd name="T6" fmla="*/ 0 w 21"/>
              <a:gd name="T7" fmla="*/ 131 h 135"/>
              <a:gd name="T8" fmla="*/ 4 w 21"/>
              <a:gd name="T9" fmla="*/ 135 h 135"/>
              <a:gd name="T10" fmla="*/ 17 w 21"/>
              <a:gd name="T11" fmla="*/ 135 h 135"/>
              <a:gd name="T12" fmla="*/ 21 w 21"/>
              <a:gd name="T13" fmla="*/ 131 h 135"/>
              <a:gd name="T14" fmla="*/ 21 w 21"/>
              <a:gd name="T15" fmla="*/ 4 h 135"/>
              <a:gd name="T16" fmla="*/ 17 w 21"/>
              <a:gd name="T17" fmla="*/ 0 h 1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1" h="135">
                <a:moveTo>
                  <a:pt x="17" y="0"/>
                </a:moveTo>
                <a:cubicBezTo>
                  <a:pt x="4" y="0"/>
                  <a:pt x="4" y="0"/>
                  <a:pt x="4" y="0"/>
                </a:cubicBezTo>
                <a:cubicBezTo>
                  <a:pt x="2" y="0"/>
                  <a:pt x="0" y="2"/>
                  <a:pt x="0" y="4"/>
                </a:cubicBezTo>
                <a:cubicBezTo>
                  <a:pt x="0" y="131"/>
                  <a:pt x="0" y="131"/>
                  <a:pt x="0" y="131"/>
                </a:cubicBezTo>
                <a:cubicBezTo>
                  <a:pt x="0" y="134"/>
                  <a:pt x="2" y="135"/>
                  <a:pt x="4" y="135"/>
                </a:cubicBezTo>
                <a:cubicBezTo>
                  <a:pt x="17" y="135"/>
                  <a:pt x="17" y="135"/>
                  <a:pt x="17" y="135"/>
                </a:cubicBezTo>
                <a:cubicBezTo>
                  <a:pt x="19" y="135"/>
                  <a:pt x="21" y="134"/>
                  <a:pt x="21" y="131"/>
                </a:cubicBezTo>
                <a:cubicBezTo>
                  <a:pt x="21" y="4"/>
                  <a:pt x="21" y="4"/>
                  <a:pt x="21" y="4"/>
                </a:cubicBezTo>
                <a:cubicBezTo>
                  <a:pt x="21" y="2"/>
                  <a:pt x="19" y="0"/>
                  <a:pt x="17" y="0"/>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5" name="Freeform 28">
            <a:extLst>
              <a:ext uri="{FF2B5EF4-FFF2-40B4-BE49-F238E27FC236}">
                <a16:creationId xmlns:a16="http://schemas.microsoft.com/office/drawing/2014/main" id="{0DE083A5-0890-AB17-6E83-856FE9869861}"/>
              </a:ext>
            </a:extLst>
          </xdr:cNvPr>
          <xdr:cNvSpPr>
            <a:spLocks/>
          </xdr:cNvSpPr>
        </xdr:nvSpPr>
        <xdr:spPr bwMode="auto">
          <a:xfrm>
            <a:off x="-1450975" y="8480426"/>
            <a:ext cx="217488" cy="250825"/>
          </a:xfrm>
          <a:custGeom>
            <a:avLst/>
            <a:gdLst>
              <a:gd name="T0" fmla="*/ 88 w 166"/>
              <a:gd name="T1" fmla="*/ 11 h 192"/>
              <a:gd name="T2" fmla="*/ 6 w 166"/>
              <a:gd name="T3" fmla="*/ 12 h 192"/>
              <a:gd name="T4" fmla="*/ 1 w 166"/>
              <a:gd name="T5" fmla="*/ 18 h 192"/>
              <a:gd name="T6" fmla="*/ 1 w 166"/>
              <a:gd name="T7" fmla="*/ 26 h 192"/>
              <a:gd name="T8" fmla="*/ 34 w 166"/>
              <a:gd name="T9" fmla="*/ 102 h 192"/>
              <a:gd name="T10" fmla="*/ 41 w 166"/>
              <a:gd name="T11" fmla="*/ 105 h 192"/>
              <a:gd name="T12" fmla="*/ 50 w 166"/>
              <a:gd name="T13" fmla="*/ 101 h 192"/>
              <a:gd name="T14" fmla="*/ 53 w 166"/>
              <a:gd name="T15" fmla="*/ 98 h 192"/>
              <a:gd name="T16" fmla="*/ 53 w 166"/>
              <a:gd name="T17" fmla="*/ 94 h 192"/>
              <a:gd name="T18" fmla="*/ 25 w 166"/>
              <a:gd name="T19" fmla="*/ 28 h 192"/>
              <a:gd name="T20" fmla="*/ 128 w 166"/>
              <a:gd name="T21" fmla="*/ 76 h 192"/>
              <a:gd name="T22" fmla="*/ 109 w 166"/>
              <a:gd name="T23" fmla="*/ 172 h 192"/>
              <a:gd name="T24" fmla="*/ 108 w 166"/>
              <a:gd name="T25" fmla="*/ 178 h 192"/>
              <a:gd name="T26" fmla="*/ 112 w 166"/>
              <a:gd name="T27" fmla="*/ 189 h 192"/>
              <a:gd name="T28" fmla="*/ 116 w 166"/>
              <a:gd name="T29" fmla="*/ 192 h 192"/>
              <a:gd name="T30" fmla="*/ 117 w 166"/>
              <a:gd name="T31" fmla="*/ 192 h 192"/>
              <a:gd name="T32" fmla="*/ 121 w 166"/>
              <a:gd name="T33" fmla="*/ 190 h 192"/>
              <a:gd name="T34" fmla="*/ 148 w 166"/>
              <a:gd name="T35" fmla="*/ 68 h 192"/>
              <a:gd name="T36" fmla="*/ 88 w 166"/>
              <a:gd name="T37" fmla="*/ 11 h 19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66" h="192">
                <a:moveTo>
                  <a:pt x="88" y="11"/>
                </a:moveTo>
                <a:cubicBezTo>
                  <a:pt x="62" y="0"/>
                  <a:pt x="32" y="1"/>
                  <a:pt x="6" y="12"/>
                </a:cubicBezTo>
                <a:cubicBezTo>
                  <a:pt x="4" y="13"/>
                  <a:pt x="2" y="15"/>
                  <a:pt x="1" y="18"/>
                </a:cubicBezTo>
                <a:cubicBezTo>
                  <a:pt x="0" y="21"/>
                  <a:pt x="0" y="24"/>
                  <a:pt x="1" y="26"/>
                </a:cubicBezTo>
                <a:cubicBezTo>
                  <a:pt x="34" y="102"/>
                  <a:pt x="34" y="102"/>
                  <a:pt x="34" y="102"/>
                </a:cubicBezTo>
                <a:cubicBezTo>
                  <a:pt x="35" y="105"/>
                  <a:pt x="38" y="106"/>
                  <a:pt x="41" y="105"/>
                </a:cubicBezTo>
                <a:cubicBezTo>
                  <a:pt x="50" y="101"/>
                  <a:pt x="50" y="101"/>
                  <a:pt x="50" y="101"/>
                </a:cubicBezTo>
                <a:cubicBezTo>
                  <a:pt x="52" y="100"/>
                  <a:pt x="53" y="99"/>
                  <a:pt x="53" y="98"/>
                </a:cubicBezTo>
                <a:cubicBezTo>
                  <a:pt x="54" y="97"/>
                  <a:pt x="54" y="95"/>
                  <a:pt x="53" y="94"/>
                </a:cubicBezTo>
                <a:cubicBezTo>
                  <a:pt x="25" y="28"/>
                  <a:pt x="25" y="28"/>
                  <a:pt x="25" y="28"/>
                </a:cubicBezTo>
                <a:cubicBezTo>
                  <a:pt x="66" y="16"/>
                  <a:pt x="111" y="37"/>
                  <a:pt x="128" y="76"/>
                </a:cubicBezTo>
                <a:cubicBezTo>
                  <a:pt x="143" y="109"/>
                  <a:pt x="135" y="147"/>
                  <a:pt x="109" y="172"/>
                </a:cubicBezTo>
                <a:cubicBezTo>
                  <a:pt x="107" y="174"/>
                  <a:pt x="107" y="176"/>
                  <a:pt x="108" y="178"/>
                </a:cubicBezTo>
                <a:cubicBezTo>
                  <a:pt x="112" y="189"/>
                  <a:pt x="112" y="189"/>
                  <a:pt x="112" y="189"/>
                </a:cubicBezTo>
                <a:cubicBezTo>
                  <a:pt x="113" y="190"/>
                  <a:pt x="114" y="191"/>
                  <a:pt x="116" y="192"/>
                </a:cubicBezTo>
                <a:cubicBezTo>
                  <a:pt x="117" y="192"/>
                  <a:pt x="117" y="192"/>
                  <a:pt x="117" y="192"/>
                </a:cubicBezTo>
                <a:cubicBezTo>
                  <a:pt x="119" y="192"/>
                  <a:pt x="120" y="191"/>
                  <a:pt x="121" y="190"/>
                </a:cubicBezTo>
                <a:cubicBezTo>
                  <a:pt x="155" y="159"/>
                  <a:pt x="166" y="110"/>
                  <a:pt x="148" y="68"/>
                </a:cubicBezTo>
                <a:cubicBezTo>
                  <a:pt x="136" y="42"/>
                  <a:pt x="115" y="21"/>
                  <a:pt x="88" y="11"/>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6" name="Freeform 29">
            <a:extLst>
              <a:ext uri="{FF2B5EF4-FFF2-40B4-BE49-F238E27FC236}">
                <a16:creationId xmlns:a16="http://schemas.microsoft.com/office/drawing/2014/main" id="{39EB51EC-9420-F34B-4371-9AB5DCBD621B}"/>
              </a:ext>
            </a:extLst>
          </xdr:cNvPr>
          <xdr:cNvSpPr>
            <a:spLocks/>
          </xdr:cNvSpPr>
        </xdr:nvSpPr>
        <xdr:spPr bwMode="auto">
          <a:xfrm>
            <a:off x="-1169987" y="8521701"/>
            <a:ext cx="163513" cy="184150"/>
          </a:xfrm>
          <a:custGeom>
            <a:avLst/>
            <a:gdLst>
              <a:gd name="T0" fmla="*/ 121 w 125"/>
              <a:gd name="T1" fmla="*/ 61 h 141"/>
              <a:gd name="T2" fmla="*/ 71 w 125"/>
              <a:gd name="T3" fmla="*/ 61 h 141"/>
              <a:gd name="T4" fmla="*/ 67 w 125"/>
              <a:gd name="T5" fmla="*/ 65 h 141"/>
              <a:gd name="T6" fmla="*/ 67 w 125"/>
              <a:gd name="T7" fmla="*/ 77 h 141"/>
              <a:gd name="T8" fmla="*/ 71 w 125"/>
              <a:gd name="T9" fmla="*/ 81 h 141"/>
              <a:gd name="T10" fmla="*/ 104 w 125"/>
              <a:gd name="T11" fmla="*/ 81 h 141"/>
              <a:gd name="T12" fmla="*/ 104 w 125"/>
              <a:gd name="T13" fmla="*/ 109 h 141"/>
              <a:gd name="T14" fmla="*/ 71 w 125"/>
              <a:gd name="T15" fmla="*/ 121 h 141"/>
              <a:gd name="T16" fmla="*/ 21 w 125"/>
              <a:gd name="T17" fmla="*/ 71 h 141"/>
              <a:gd name="T18" fmla="*/ 71 w 125"/>
              <a:gd name="T19" fmla="*/ 20 h 141"/>
              <a:gd name="T20" fmla="*/ 107 w 125"/>
              <a:gd name="T21" fmla="*/ 35 h 141"/>
              <a:gd name="T22" fmla="*/ 113 w 125"/>
              <a:gd name="T23" fmla="*/ 35 h 141"/>
              <a:gd name="T24" fmla="*/ 121 w 125"/>
              <a:gd name="T25" fmla="*/ 27 h 141"/>
              <a:gd name="T26" fmla="*/ 122 w 125"/>
              <a:gd name="T27" fmla="*/ 24 h 141"/>
              <a:gd name="T28" fmla="*/ 121 w 125"/>
              <a:gd name="T29" fmla="*/ 21 h 141"/>
              <a:gd name="T30" fmla="*/ 71 w 125"/>
              <a:gd name="T31" fmla="*/ 0 h 141"/>
              <a:gd name="T32" fmla="*/ 0 w 125"/>
              <a:gd name="T33" fmla="*/ 71 h 141"/>
              <a:gd name="T34" fmla="*/ 71 w 125"/>
              <a:gd name="T35" fmla="*/ 141 h 141"/>
              <a:gd name="T36" fmla="*/ 124 w 125"/>
              <a:gd name="T37" fmla="*/ 117 h 141"/>
              <a:gd name="T38" fmla="*/ 125 w 125"/>
              <a:gd name="T39" fmla="*/ 114 h 141"/>
              <a:gd name="T40" fmla="*/ 125 w 125"/>
              <a:gd name="T41" fmla="*/ 65 h 141"/>
              <a:gd name="T42" fmla="*/ 121 w 125"/>
              <a:gd name="T43" fmla="*/ 61 h 1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25" h="141">
                <a:moveTo>
                  <a:pt x="121" y="61"/>
                </a:moveTo>
                <a:cubicBezTo>
                  <a:pt x="71" y="61"/>
                  <a:pt x="71" y="61"/>
                  <a:pt x="71" y="61"/>
                </a:cubicBezTo>
                <a:cubicBezTo>
                  <a:pt x="68" y="61"/>
                  <a:pt x="67" y="63"/>
                  <a:pt x="67" y="65"/>
                </a:cubicBezTo>
                <a:cubicBezTo>
                  <a:pt x="67" y="77"/>
                  <a:pt x="67" y="77"/>
                  <a:pt x="67" y="77"/>
                </a:cubicBezTo>
                <a:cubicBezTo>
                  <a:pt x="67" y="79"/>
                  <a:pt x="68" y="81"/>
                  <a:pt x="71" y="81"/>
                </a:cubicBezTo>
                <a:cubicBezTo>
                  <a:pt x="104" y="81"/>
                  <a:pt x="104" y="81"/>
                  <a:pt x="104" y="81"/>
                </a:cubicBezTo>
                <a:cubicBezTo>
                  <a:pt x="104" y="109"/>
                  <a:pt x="104" y="109"/>
                  <a:pt x="104" y="109"/>
                </a:cubicBezTo>
                <a:cubicBezTo>
                  <a:pt x="95" y="117"/>
                  <a:pt x="83" y="121"/>
                  <a:pt x="71" y="121"/>
                </a:cubicBezTo>
                <a:cubicBezTo>
                  <a:pt x="43" y="121"/>
                  <a:pt x="21" y="99"/>
                  <a:pt x="21" y="71"/>
                </a:cubicBezTo>
                <a:cubicBezTo>
                  <a:pt x="21" y="43"/>
                  <a:pt x="43" y="20"/>
                  <a:pt x="71" y="20"/>
                </a:cubicBezTo>
                <a:cubicBezTo>
                  <a:pt x="84" y="20"/>
                  <a:pt x="97" y="26"/>
                  <a:pt x="107" y="35"/>
                </a:cubicBezTo>
                <a:cubicBezTo>
                  <a:pt x="108" y="37"/>
                  <a:pt x="111" y="37"/>
                  <a:pt x="113" y="35"/>
                </a:cubicBezTo>
                <a:cubicBezTo>
                  <a:pt x="121" y="27"/>
                  <a:pt x="121" y="27"/>
                  <a:pt x="121" y="27"/>
                </a:cubicBezTo>
                <a:cubicBezTo>
                  <a:pt x="122" y="26"/>
                  <a:pt x="122" y="25"/>
                  <a:pt x="122" y="24"/>
                </a:cubicBezTo>
                <a:cubicBezTo>
                  <a:pt x="122" y="23"/>
                  <a:pt x="122" y="22"/>
                  <a:pt x="121" y="21"/>
                </a:cubicBezTo>
                <a:cubicBezTo>
                  <a:pt x="107" y="8"/>
                  <a:pt x="89" y="0"/>
                  <a:pt x="71" y="0"/>
                </a:cubicBezTo>
                <a:cubicBezTo>
                  <a:pt x="31" y="0"/>
                  <a:pt x="0" y="32"/>
                  <a:pt x="0" y="71"/>
                </a:cubicBezTo>
                <a:cubicBezTo>
                  <a:pt x="0" y="110"/>
                  <a:pt x="31" y="141"/>
                  <a:pt x="71" y="141"/>
                </a:cubicBezTo>
                <a:cubicBezTo>
                  <a:pt x="91" y="141"/>
                  <a:pt x="111" y="132"/>
                  <a:pt x="124" y="117"/>
                </a:cubicBezTo>
                <a:cubicBezTo>
                  <a:pt x="125" y="116"/>
                  <a:pt x="125" y="115"/>
                  <a:pt x="125" y="114"/>
                </a:cubicBezTo>
                <a:cubicBezTo>
                  <a:pt x="125" y="65"/>
                  <a:pt x="125" y="65"/>
                  <a:pt x="125" y="65"/>
                </a:cubicBezTo>
                <a:cubicBezTo>
                  <a:pt x="125" y="63"/>
                  <a:pt x="123" y="61"/>
                  <a:pt x="121" y="61"/>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7" name="Freeform 30">
            <a:extLst>
              <a:ext uri="{FF2B5EF4-FFF2-40B4-BE49-F238E27FC236}">
                <a16:creationId xmlns:a16="http://schemas.microsoft.com/office/drawing/2014/main" id="{AAAEE958-5FA9-1E76-9670-6571C8798EA1}"/>
              </a:ext>
            </a:extLst>
          </xdr:cNvPr>
          <xdr:cNvSpPr>
            <a:spLocks/>
          </xdr:cNvSpPr>
        </xdr:nvSpPr>
        <xdr:spPr bwMode="auto">
          <a:xfrm>
            <a:off x="-1473200" y="8450263"/>
            <a:ext cx="34925" cy="33338"/>
          </a:xfrm>
          <a:custGeom>
            <a:avLst/>
            <a:gdLst>
              <a:gd name="T0" fmla="*/ 14 w 27"/>
              <a:gd name="T1" fmla="*/ 25 h 25"/>
              <a:gd name="T2" fmla="*/ 19 w 27"/>
              <a:gd name="T3" fmla="*/ 24 h 25"/>
              <a:gd name="T4" fmla="*/ 26 w 27"/>
              <a:gd name="T5" fmla="*/ 17 h 25"/>
              <a:gd name="T6" fmla="*/ 26 w 27"/>
              <a:gd name="T7" fmla="*/ 8 h 25"/>
              <a:gd name="T8" fmla="*/ 19 w 27"/>
              <a:gd name="T9" fmla="*/ 1 h 25"/>
              <a:gd name="T10" fmla="*/ 9 w 27"/>
              <a:gd name="T11" fmla="*/ 1 h 25"/>
              <a:gd name="T12" fmla="*/ 3 w 27"/>
              <a:gd name="T13" fmla="*/ 17 h 25"/>
              <a:gd name="T14" fmla="*/ 14 w 27"/>
              <a:gd name="T15" fmla="*/ 25 h 2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 h="25">
                <a:moveTo>
                  <a:pt x="14" y="25"/>
                </a:moveTo>
                <a:cubicBezTo>
                  <a:pt x="16" y="25"/>
                  <a:pt x="18" y="25"/>
                  <a:pt x="19" y="24"/>
                </a:cubicBezTo>
                <a:cubicBezTo>
                  <a:pt x="22" y="23"/>
                  <a:pt x="25" y="20"/>
                  <a:pt x="26" y="17"/>
                </a:cubicBezTo>
                <a:cubicBezTo>
                  <a:pt x="27" y="14"/>
                  <a:pt x="27" y="11"/>
                  <a:pt x="26" y="8"/>
                </a:cubicBezTo>
                <a:cubicBezTo>
                  <a:pt x="24" y="5"/>
                  <a:pt x="22" y="2"/>
                  <a:pt x="19" y="1"/>
                </a:cubicBezTo>
                <a:cubicBezTo>
                  <a:pt x="16" y="0"/>
                  <a:pt x="12" y="0"/>
                  <a:pt x="9" y="1"/>
                </a:cubicBezTo>
                <a:cubicBezTo>
                  <a:pt x="3" y="4"/>
                  <a:pt x="0" y="11"/>
                  <a:pt x="3" y="17"/>
                </a:cubicBezTo>
                <a:cubicBezTo>
                  <a:pt x="5" y="22"/>
                  <a:pt x="10" y="25"/>
                  <a:pt x="14" y="25"/>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8" name="Freeform 31">
            <a:extLst>
              <a:ext uri="{FF2B5EF4-FFF2-40B4-BE49-F238E27FC236}">
                <a16:creationId xmlns:a16="http://schemas.microsoft.com/office/drawing/2014/main" id="{748CC820-540C-510F-9DD2-11AC33D29283}"/>
              </a:ext>
            </a:extLst>
          </xdr:cNvPr>
          <xdr:cNvSpPr>
            <a:spLocks/>
          </xdr:cNvSpPr>
        </xdr:nvSpPr>
        <xdr:spPr bwMode="auto">
          <a:xfrm>
            <a:off x="-1335087" y="8764588"/>
            <a:ext cx="36513" cy="33338"/>
          </a:xfrm>
          <a:custGeom>
            <a:avLst/>
            <a:gdLst>
              <a:gd name="T0" fmla="*/ 25 w 28"/>
              <a:gd name="T1" fmla="*/ 9 h 26"/>
              <a:gd name="T2" fmla="*/ 9 w 28"/>
              <a:gd name="T3" fmla="*/ 3 h 26"/>
              <a:gd name="T4" fmla="*/ 2 w 28"/>
              <a:gd name="T5" fmla="*/ 19 h 26"/>
              <a:gd name="T6" fmla="*/ 14 w 28"/>
              <a:gd name="T7" fmla="*/ 26 h 26"/>
              <a:gd name="T8" fmla="*/ 19 w 28"/>
              <a:gd name="T9" fmla="*/ 25 h 26"/>
              <a:gd name="T10" fmla="*/ 25 w 28"/>
              <a:gd name="T11" fmla="*/ 9 h 26"/>
            </a:gdLst>
            <a:ahLst/>
            <a:cxnLst>
              <a:cxn ang="0">
                <a:pos x="T0" y="T1"/>
              </a:cxn>
              <a:cxn ang="0">
                <a:pos x="T2" y="T3"/>
              </a:cxn>
              <a:cxn ang="0">
                <a:pos x="T4" y="T5"/>
              </a:cxn>
              <a:cxn ang="0">
                <a:pos x="T6" y="T7"/>
              </a:cxn>
              <a:cxn ang="0">
                <a:pos x="T8" y="T9"/>
              </a:cxn>
              <a:cxn ang="0">
                <a:pos x="T10" y="T11"/>
              </a:cxn>
            </a:cxnLst>
            <a:rect l="0" t="0" r="r" b="b"/>
            <a:pathLst>
              <a:path w="28" h="26">
                <a:moveTo>
                  <a:pt x="25" y="9"/>
                </a:moveTo>
                <a:cubicBezTo>
                  <a:pt x="22" y="3"/>
                  <a:pt x="15" y="0"/>
                  <a:pt x="9" y="3"/>
                </a:cubicBezTo>
                <a:cubicBezTo>
                  <a:pt x="3" y="5"/>
                  <a:pt x="0" y="13"/>
                  <a:pt x="2" y="19"/>
                </a:cubicBezTo>
                <a:cubicBezTo>
                  <a:pt x="4" y="24"/>
                  <a:pt x="9" y="26"/>
                  <a:pt x="14" y="26"/>
                </a:cubicBezTo>
                <a:cubicBezTo>
                  <a:pt x="15" y="26"/>
                  <a:pt x="17" y="26"/>
                  <a:pt x="19" y="25"/>
                </a:cubicBezTo>
                <a:cubicBezTo>
                  <a:pt x="25" y="23"/>
                  <a:pt x="28" y="15"/>
                  <a:pt x="25" y="9"/>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9" name="Freeform 32">
            <a:extLst>
              <a:ext uri="{FF2B5EF4-FFF2-40B4-BE49-F238E27FC236}">
                <a16:creationId xmlns:a16="http://schemas.microsoft.com/office/drawing/2014/main" id="{749B6582-FD1B-0602-9E6C-405EFAAD5317}"/>
              </a:ext>
            </a:extLst>
          </xdr:cNvPr>
          <xdr:cNvSpPr>
            <a:spLocks/>
          </xdr:cNvSpPr>
        </xdr:nvSpPr>
        <xdr:spPr bwMode="auto">
          <a:xfrm>
            <a:off x="-1538288" y="8518526"/>
            <a:ext cx="219075" cy="246063"/>
          </a:xfrm>
          <a:custGeom>
            <a:avLst/>
            <a:gdLst>
              <a:gd name="T0" fmla="*/ 165 w 168"/>
              <a:gd name="T1" fmla="*/ 166 h 189"/>
              <a:gd name="T2" fmla="*/ 132 w 168"/>
              <a:gd name="T3" fmla="*/ 90 h 189"/>
              <a:gd name="T4" fmla="*/ 125 w 168"/>
              <a:gd name="T5" fmla="*/ 87 h 189"/>
              <a:gd name="T6" fmla="*/ 116 w 168"/>
              <a:gd name="T7" fmla="*/ 91 h 189"/>
              <a:gd name="T8" fmla="*/ 113 w 168"/>
              <a:gd name="T9" fmla="*/ 94 h 189"/>
              <a:gd name="T10" fmla="*/ 113 w 168"/>
              <a:gd name="T11" fmla="*/ 99 h 189"/>
              <a:gd name="T12" fmla="*/ 141 w 168"/>
              <a:gd name="T13" fmla="*/ 164 h 189"/>
              <a:gd name="T14" fmla="*/ 38 w 168"/>
              <a:gd name="T15" fmla="*/ 116 h 189"/>
              <a:gd name="T16" fmla="*/ 57 w 168"/>
              <a:gd name="T17" fmla="*/ 20 h 189"/>
              <a:gd name="T18" fmla="*/ 58 w 168"/>
              <a:gd name="T19" fmla="*/ 14 h 189"/>
              <a:gd name="T20" fmla="*/ 54 w 168"/>
              <a:gd name="T21" fmla="*/ 4 h 189"/>
              <a:gd name="T22" fmla="*/ 50 w 168"/>
              <a:gd name="T23" fmla="*/ 1 h 189"/>
              <a:gd name="T24" fmla="*/ 45 w 168"/>
              <a:gd name="T25" fmla="*/ 2 h 189"/>
              <a:gd name="T26" fmla="*/ 19 w 168"/>
              <a:gd name="T27" fmla="*/ 125 h 189"/>
              <a:gd name="T28" fmla="*/ 117 w 168"/>
              <a:gd name="T29" fmla="*/ 189 h 189"/>
              <a:gd name="T30" fmla="*/ 160 w 168"/>
              <a:gd name="T31" fmla="*/ 180 h 189"/>
              <a:gd name="T32" fmla="*/ 165 w 168"/>
              <a:gd name="T33" fmla="*/ 166 h 18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68" h="189">
                <a:moveTo>
                  <a:pt x="165" y="166"/>
                </a:moveTo>
                <a:cubicBezTo>
                  <a:pt x="132" y="90"/>
                  <a:pt x="132" y="90"/>
                  <a:pt x="132" y="90"/>
                </a:cubicBezTo>
                <a:cubicBezTo>
                  <a:pt x="131" y="87"/>
                  <a:pt x="128" y="86"/>
                  <a:pt x="125" y="87"/>
                </a:cubicBezTo>
                <a:cubicBezTo>
                  <a:pt x="116" y="91"/>
                  <a:pt x="116" y="91"/>
                  <a:pt x="116" y="91"/>
                </a:cubicBezTo>
                <a:cubicBezTo>
                  <a:pt x="114" y="92"/>
                  <a:pt x="113" y="93"/>
                  <a:pt x="113" y="94"/>
                </a:cubicBezTo>
                <a:cubicBezTo>
                  <a:pt x="112" y="96"/>
                  <a:pt x="112" y="97"/>
                  <a:pt x="113" y="99"/>
                </a:cubicBezTo>
                <a:cubicBezTo>
                  <a:pt x="141" y="164"/>
                  <a:pt x="141" y="164"/>
                  <a:pt x="141" y="164"/>
                </a:cubicBezTo>
                <a:cubicBezTo>
                  <a:pt x="100" y="177"/>
                  <a:pt x="55" y="156"/>
                  <a:pt x="38" y="116"/>
                </a:cubicBezTo>
                <a:cubicBezTo>
                  <a:pt x="24" y="84"/>
                  <a:pt x="31" y="45"/>
                  <a:pt x="57" y="20"/>
                </a:cubicBezTo>
                <a:cubicBezTo>
                  <a:pt x="59" y="19"/>
                  <a:pt x="59" y="16"/>
                  <a:pt x="58" y="14"/>
                </a:cubicBezTo>
                <a:cubicBezTo>
                  <a:pt x="54" y="4"/>
                  <a:pt x="54" y="4"/>
                  <a:pt x="54" y="4"/>
                </a:cubicBezTo>
                <a:cubicBezTo>
                  <a:pt x="53" y="2"/>
                  <a:pt x="52" y="1"/>
                  <a:pt x="50" y="1"/>
                </a:cubicBezTo>
                <a:cubicBezTo>
                  <a:pt x="48" y="0"/>
                  <a:pt x="46" y="1"/>
                  <a:pt x="45" y="2"/>
                </a:cubicBezTo>
                <a:cubicBezTo>
                  <a:pt x="11" y="33"/>
                  <a:pt x="0" y="82"/>
                  <a:pt x="19" y="125"/>
                </a:cubicBezTo>
                <a:cubicBezTo>
                  <a:pt x="36" y="165"/>
                  <a:pt x="76" y="189"/>
                  <a:pt x="117" y="189"/>
                </a:cubicBezTo>
                <a:cubicBezTo>
                  <a:pt x="131" y="189"/>
                  <a:pt x="146" y="186"/>
                  <a:pt x="160" y="180"/>
                </a:cubicBezTo>
                <a:cubicBezTo>
                  <a:pt x="165" y="178"/>
                  <a:pt x="168" y="172"/>
                  <a:pt x="165" y="166"/>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10" name="Freeform 33">
            <a:extLst>
              <a:ext uri="{FF2B5EF4-FFF2-40B4-BE49-F238E27FC236}">
                <a16:creationId xmlns:a16="http://schemas.microsoft.com/office/drawing/2014/main" id="{801434DC-A4AB-7F74-FDBC-46B50A80DE52}"/>
              </a:ext>
            </a:extLst>
          </xdr:cNvPr>
          <xdr:cNvSpPr>
            <a:spLocks noEditPoints="1"/>
          </xdr:cNvSpPr>
        </xdr:nvSpPr>
        <xdr:spPr bwMode="auto">
          <a:xfrm>
            <a:off x="-933450" y="8559801"/>
            <a:ext cx="149225" cy="146050"/>
          </a:xfrm>
          <a:custGeom>
            <a:avLst/>
            <a:gdLst>
              <a:gd name="T0" fmla="*/ 57 w 114"/>
              <a:gd name="T1" fmla="*/ 0 h 112"/>
              <a:gd name="T2" fmla="*/ 0 w 114"/>
              <a:gd name="T3" fmla="*/ 56 h 112"/>
              <a:gd name="T4" fmla="*/ 57 w 114"/>
              <a:gd name="T5" fmla="*/ 112 h 112"/>
              <a:gd name="T6" fmla="*/ 114 w 114"/>
              <a:gd name="T7" fmla="*/ 56 h 112"/>
              <a:gd name="T8" fmla="*/ 57 w 114"/>
              <a:gd name="T9" fmla="*/ 0 h 112"/>
              <a:gd name="T10" fmla="*/ 57 w 114"/>
              <a:gd name="T11" fmla="*/ 92 h 112"/>
              <a:gd name="T12" fmla="*/ 21 w 114"/>
              <a:gd name="T13" fmla="*/ 56 h 112"/>
              <a:gd name="T14" fmla="*/ 57 w 114"/>
              <a:gd name="T15" fmla="*/ 20 h 112"/>
              <a:gd name="T16" fmla="*/ 92 w 114"/>
              <a:gd name="T17" fmla="*/ 56 h 112"/>
              <a:gd name="T18" fmla="*/ 57 w 114"/>
              <a:gd name="T19" fmla="*/ 92 h 1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2">
                <a:moveTo>
                  <a:pt x="57" y="0"/>
                </a:moveTo>
                <a:cubicBezTo>
                  <a:pt x="25" y="0"/>
                  <a:pt x="0" y="25"/>
                  <a:pt x="0" y="56"/>
                </a:cubicBezTo>
                <a:cubicBezTo>
                  <a:pt x="0" y="87"/>
                  <a:pt x="25" y="112"/>
                  <a:pt x="57" y="112"/>
                </a:cubicBezTo>
                <a:cubicBezTo>
                  <a:pt x="88" y="112"/>
                  <a:pt x="114" y="87"/>
                  <a:pt x="114" y="56"/>
                </a:cubicBezTo>
                <a:cubicBezTo>
                  <a:pt x="114" y="25"/>
                  <a:pt x="88" y="0"/>
                  <a:pt x="57" y="0"/>
                </a:cubicBezTo>
                <a:close/>
                <a:moveTo>
                  <a:pt x="57" y="92"/>
                </a:moveTo>
                <a:cubicBezTo>
                  <a:pt x="37" y="92"/>
                  <a:pt x="21" y="76"/>
                  <a:pt x="21" y="56"/>
                </a:cubicBezTo>
                <a:cubicBezTo>
                  <a:pt x="21" y="36"/>
                  <a:pt x="37" y="20"/>
                  <a:pt x="57" y="20"/>
                </a:cubicBezTo>
                <a:cubicBezTo>
                  <a:pt x="76" y="20"/>
                  <a:pt x="92" y="36"/>
                  <a:pt x="92" y="56"/>
                </a:cubicBezTo>
                <a:cubicBezTo>
                  <a:pt x="92" y="76"/>
                  <a:pt x="77" y="92"/>
                  <a:pt x="57" y="92"/>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11" name="Freeform 34">
            <a:extLst>
              <a:ext uri="{FF2B5EF4-FFF2-40B4-BE49-F238E27FC236}">
                <a16:creationId xmlns:a16="http://schemas.microsoft.com/office/drawing/2014/main" id="{06A2BD60-453E-FAB9-FCCB-A938E78CBE6C}"/>
              </a:ext>
            </a:extLst>
          </xdr:cNvPr>
          <xdr:cNvSpPr>
            <a:spLocks noEditPoints="1"/>
          </xdr:cNvSpPr>
        </xdr:nvSpPr>
        <xdr:spPr bwMode="auto">
          <a:xfrm>
            <a:off x="-371475" y="8526463"/>
            <a:ext cx="152400" cy="174625"/>
          </a:xfrm>
          <a:custGeom>
            <a:avLst/>
            <a:gdLst>
              <a:gd name="T0" fmla="*/ 48 w 116"/>
              <a:gd name="T1" fmla="*/ 0 h 135"/>
              <a:gd name="T2" fmla="*/ 5 w 116"/>
              <a:gd name="T3" fmla="*/ 0 h 135"/>
              <a:gd name="T4" fmla="*/ 0 w 116"/>
              <a:gd name="T5" fmla="*/ 4 h 135"/>
              <a:gd name="T6" fmla="*/ 0 w 116"/>
              <a:gd name="T7" fmla="*/ 131 h 135"/>
              <a:gd name="T8" fmla="*/ 5 w 116"/>
              <a:gd name="T9" fmla="*/ 135 h 135"/>
              <a:gd name="T10" fmla="*/ 48 w 116"/>
              <a:gd name="T11" fmla="*/ 135 h 135"/>
              <a:gd name="T12" fmla="*/ 116 w 116"/>
              <a:gd name="T13" fmla="*/ 68 h 135"/>
              <a:gd name="T14" fmla="*/ 48 w 116"/>
              <a:gd name="T15" fmla="*/ 0 h 135"/>
              <a:gd name="T16" fmla="*/ 48 w 116"/>
              <a:gd name="T17" fmla="*/ 115 h 135"/>
              <a:gd name="T18" fmla="*/ 21 w 116"/>
              <a:gd name="T19" fmla="*/ 115 h 135"/>
              <a:gd name="T20" fmla="*/ 21 w 116"/>
              <a:gd name="T21" fmla="*/ 20 h 135"/>
              <a:gd name="T22" fmla="*/ 48 w 116"/>
              <a:gd name="T23" fmla="*/ 20 h 135"/>
              <a:gd name="T24" fmla="*/ 95 w 116"/>
              <a:gd name="T25" fmla="*/ 68 h 135"/>
              <a:gd name="T26" fmla="*/ 48 w 116"/>
              <a:gd name="T27" fmla="*/ 115 h 1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6" h="135">
                <a:moveTo>
                  <a:pt x="48" y="0"/>
                </a:moveTo>
                <a:cubicBezTo>
                  <a:pt x="5" y="0"/>
                  <a:pt x="5" y="0"/>
                  <a:pt x="5" y="0"/>
                </a:cubicBezTo>
                <a:cubicBezTo>
                  <a:pt x="2" y="0"/>
                  <a:pt x="0" y="2"/>
                  <a:pt x="0" y="4"/>
                </a:cubicBezTo>
                <a:cubicBezTo>
                  <a:pt x="0" y="131"/>
                  <a:pt x="0" y="131"/>
                  <a:pt x="0" y="131"/>
                </a:cubicBezTo>
                <a:cubicBezTo>
                  <a:pt x="0" y="134"/>
                  <a:pt x="2" y="135"/>
                  <a:pt x="5" y="135"/>
                </a:cubicBezTo>
                <a:cubicBezTo>
                  <a:pt x="48" y="135"/>
                  <a:pt x="48" y="135"/>
                  <a:pt x="48" y="135"/>
                </a:cubicBezTo>
                <a:cubicBezTo>
                  <a:pt x="85" y="135"/>
                  <a:pt x="116" y="105"/>
                  <a:pt x="116" y="68"/>
                </a:cubicBezTo>
                <a:cubicBezTo>
                  <a:pt x="116" y="30"/>
                  <a:pt x="85" y="0"/>
                  <a:pt x="48" y="0"/>
                </a:cubicBezTo>
                <a:close/>
                <a:moveTo>
                  <a:pt x="48" y="115"/>
                </a:moveTo>
                <a:cubicBezTo>
                  <a:pt x="21" y="115"/>
                  <a:pt x="21" y="115"/>
                  <a:pt x="21" y="115"/>
                </a:cubicBezTo>
                <a:cubicBezTo>
                  <a:pt x="21" y="20"/>
                  <a:pt x="21" y="20"/>
                  <a:pt x="21" y="20"/>
                </a:cubicBezTo>
                <a:cubicBezTo>
                  <a:pt x="48" y="20"/>
                  <a:pt x="48" y="20"/>
                  <a:pt x="48" y="20"/>
                </a:cubicBezTo>
                <a:cubicBezTo>
                  <a:pt x="74" y="20"/>
                  <a:pt x="95" y="41"/>
                  <a:pt x="95" y="68"/>
                </a:cubicBezTo>
                <a:cubicBezTo>
                  <a:pt x="95" y="94"/>
                  <a:pt x="74" y="115"/>
                  <a:pt x="48" y="115"/>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12" name="Freeform 35">
            <a:extLst>
              <a:ext uri="{FF2B5EF4-FFF2-40B4-BE49-F238E27FC236}">
                <a16:creationId xmlns:a16="http://schemas.microsoft.com/office/drawing/2014/main" id="{57885498-35B9-CA58-C5FB-52F9027592FA}"/>
              </a:ext>
            </a:extLst>
          </xdr:cNvPr>
          <xdr:cNvSpPr>
            <a:spLocks/>
          </xdr:cNvSpPr>
        </xdr:nvSpPr>
        <xdr:spPr bwMode="auto">
          <a:xfrm>
            <a:off x="-423862" y="8526463"/>
            <a:ext cx="26988" cy="174625"/>
          </a:xfrm>
          <a:custGeom>
            <a:avLst/>
            <a:gdLst>
              <a:gd name="T0" fmla="*/ 17 w 21"/>
              <a:gd name="T1" fmla="*/ 0 h 135"/>
              <a:gd name="T2" fmla="*/ 4 w 21"/>
              <a:gd name="T3" fmla="*/ 0 h 135"/>
              <a:gd name="T4" fmla="*/ 0 w 21"/>
              <a:gd name="T5" fmla="*/ 4 h 135"/>
              <a:gd name="T6" fmla="*/ 0 w 21"/>
              <a:gd name="T7" fmla="*/ 131 h 135"/>
              <a:gd name="T8" fmla="*/ 4 w 21"/>
              <a:gd name="T9" fmla="*/ 135 h 135"/>
              <a:gd name="T10" fmla="*/ 17 w 21"/>
              <a:gd name="T11" fmla="*/ 135 h 135"/>
              <a:gd name="T12" fmla="*/ 21 w 21"/>
              <a:gd name="T13" fmla="*/ 131 h 135"/>
              <a:gd name="T14" fmla="*/ 21 w 21"/>
              <a:gd name="T15" fmla="*/ 4 h 135"/>
              <a:gd name="T16" fmla="*/ 17 w 21"/>
              <a:gd name="T17" fmla="*/ 0 h 1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1" h="135">
                <a:moveTo>
                  <a:pt x="17" y="0"/>
                </a:moveTo>
                <a:cubicBezTo>
                  <a:pt x="4" y="0"/>
                  <a:pt x="4" y="0"/>
                  <a:pt x="4" y="0"/>
                </a:cubicBezTo>
                <a:cubicBezTo>
                  <a:pt x="2" y="0"/>
                  <a:pt x="0" y="2"/>
                  <a:pt x="0" y="4"/>
                </a:cubicBezTo>
                <a:cubicBezTo>
                  <a:pt x="0" y="131"/>
                  <a:pt x="0" y="131"/>
                  <a:pt x="0" y="131"/>
                </a:cubicBezTo>
                <a:cubicBezTo>
                  <a:pt x="0" y="134"/>
                  <a:pt x="2" y="135"/>
                  <a:pt x="4" y="135"/>
                </a:cubicBezTo>
                <a:cubicBezTo>
                  <a:pt x="17" y="135"/>
                  <a:pt x="17" y="135"/>
                  <a:pt x="17" y="135"/>
                </a:cubicBezTo>
                <a:cubicBezTo>
                  <a:pt x="19" y="135"/>
                  <a:pt x="21" y="134"/>
                  <a:pt x="21" y="131"/>
                </a:cubicBezTo>
                <a:cubicBezTo>
                  <a:pt x="21" y="4"/>
                  <a:pt x="21" y="4"/>
                  <a:pt x="21" y="4"/>
                </a:cubicBezTo>
                <a:cubicBezTo>
                  <a:pt x="21" y="2"/>
                  <a:pt x="19" y="0"/>
                  <a:pt x="17" y="0"/>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13" name="Freeform 36">
            <a:extLst>
              <a:ext uri="{FF2B5EF4-FFF2-40B4-BE49-F238E27FC236}">
                <a16:creationId xmlns:a16="http://schemas.microsoft.com/office/drawing/2014/main" id="{71227BF2-6903-28E1-9223-6F63DE335B46}"/>
              </a:ext>
            </a:extLst>
          </xdr:cNvPr>
          <xdr:cNvSpPr>
            <a:spLocks/>
          </xdr:cNvSpPr>
        </xdr:nvSpPr>
        <xdr:spPr bwMode="auto">
          <a:xfrm>
            <a:off x="-36512" y="8534401"/>
            <a:ext cx="71438" cy="171450"/>
          </a:xfrm>
          <a:custGeom>
            <a:avLst/>
            <a:gdLst>
              <a:gd name="T0" fmla="*/ 50 w 55"/>
              <a:gd name="T1" fmla="*/ 112 h 131"/>
              <a:gd name="T2" fmla="*/ 47 w 55"/>
              <a:gd name="T3" fmla="*/ 109 h 131"/>
              <a:gd name="T4" fmla="*/ 44 w 55"/>
              <a:gd name="T5" fmla="*/ 110 h 131"/>
              <a:gd name="T6" fmla="*/ 39 w 55"/>
              <a:gd name="T7" fmla="*/ 111 h 131"/>
              <a:gd name="T8" fmla="*/ 32 w 55"/>
              <a:gd name="T9" fmla="*/ 105 h 131"/>
              <a:gd name="T10" fmla="*/ 32 w 55"/>
              <a:gd name="T11" fmla="*/ 42 h 131"/>
              <a:gd name="T12" fmla="*/ 49 w 55"/>
              <a:gd name="T13" fmla="*/ 42 h 131"/>
              <a:gd name="T14" fmla="*/ 53 w 55"/>
              <a:gd name="T15" fmla="*/ 38 h 131"/>
              <a:gd name="T16" fmla="*/ 53 w 55"/>
              <a:gd name="T17" fmla="*/ 26 h 131"/>
              <a:gd name="T18" fmla="*/ 49 w 55"/>
              <a:gd name="T19" fmla="*/ 22 h 131"/>
              <a:gd name="T20" fmla="*/ 32 w 55"/>
              <a:gd name="T21" fmla="*/ 22 h 131"/>
              <a:gd name="T22" fmla="*/ 32 w 55"/>
              <a:gd name="T23" fmla="*/ 4 h 131"/>
              <a:gd name="T24" fmla="*/ 28 w 55"/>
              <a:gd name="T25" fmla="*/ 0 h 131"/>
              <a:gd name="T26" fmla="*/ 16 w 55"/>
              <a:gd name="T27" fmla="*/ 0 h 131"/>
              <a:gd name="T28" fmla="*/ 12 w 55"/>
              <a:gd name="T29" fmla="*/ 4 h 131"/>
              <a:gd name="T30" fmla="*/ 12 w 55"/>
              <a:gd name="T31" fmla="*/ 22 h 131"/>
              <a:gd name="T32" fmla="*/ 4 w 55"/>
              <a:gd name="T33" fmla="*/ 22 h 131"/>
              <a:gd name="T34" fmla="*/ 0 w 55"/>
              <a:gd name="T35" fmla="*/ 26 h 131"/>
              <a:gd name="T36" fmla="*/ 0 w 55"/>
              <a:gd name="T37" fmla="*/ 38 h 131"/>
              <a:gd name="T38" fmla="*/ 4 w 55"/>
              <a:gd name="T39" fmla="*/ 42 h 131"/>
              <a:gd name="T40" fmla="*/ 12 w 55"/>
              <a:gd name="T41" fmla="*/ 42 h 131"/>
              <a:gd name="T42" fmla="*/ 12 w 55"/>
              <a:gd name="T43" fmla="*/ 106 h 131"/>
              <a:gd name="T44" fmla="*/ 39 w 55"/>
              <a:gd name="T45" fmla="*/ 131 h 131"/>
              <a:gd name="T46" fmla="*/ 53 w 55"/>
              <a:gd name="T47" fmla="*/ 127 h 131"/>
              <a:gd name="T48" fmla="*/ 54 w 55"/>
              <a:gd name="T49" fmla="*/ 122 h 131"/>
              <a:gd name="T50" fmla="*/ 50 w 55"/>
              <a:gd name="T51" fmla="*/ 112 h 1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55" h="131">
                <a:moveTo>
                  <a:pt x="50" y="112"/>
                </a:moveTo>
                <a:cubicBezTo>
                  <a:pt x="50" y="110"/>
                  <a:pt x="49" y="109"/>
                  <a:pt x="47" y="109"/>
                </a:cubicBezTo>
                <a:cubicBezTo>
                  <a:pt x="46" y="109"/>
                  <a:pt x="45" y="109"/>
                  <a:pt x="44" y="110"/>
                </a:cubicBezTo>
                <a:cubicBezTo>
                  <a:pt x="42" y="111"/>
                  <a:pt x="41" y="111"/>
                  <a:pt x="39" y="111"/>
                </a:cubicBezTo>
                <a:cubicBezTo>
                  <a:pt x="34" y="111"/>
                  <a:pt x="32" y="110"/>
                  <a:pt x="32" y="105"/>
                </a:cubicBezTo>
                <a:cubicBezTo>
                  <a:pt x="32" y="42"/>
                  <a:pt x="32" y="42"/>
                  <a:pt x="32" y="42"/>
                </a:cubicBezTo>
                <a:cubicBezTo>
                  <a:pt x="49" y="42"/>
                  <a:pt x="49" y="42"/>
                  <a:pt x="49" y="42"/>
                </a:cubicBezTo>
                <a:cubicBezTo>
                  <a:pt x="51" y="42"/>
                  <a:pt x="53" y="40"/>
                  <a:pt x="53" y="38"/>
                </a:cubicBezTo>
                <a:cubicBezTo>
                  <a:pt x="53" y="26"/>
                  <a:pt x="53" y="26"/>
                  <a:pt x="53" y="26"/>
                </a:cubicBezTo>
                <a:cubicBezTo>
                  <a:pt x="53" y="24"/>
                  <a:pt x="51" y="22"/>
                  <a:pt x="49" y="22"/>
                </a:cubicBezTo>
                <a:cubicBezTo>
                  <a:pt x="32" y="22"/>
                  <a:pt x="32" y="22"/>
                  <a:pt x="32" y="22"/>
                </a:cubicBezTo>
                <a:cubicBezTo>
                  <a:pt x="32" y="4"/>
                  <a:pt x="32" y="4"/>
                  <a:pt x="32" y="4"/>
                </a:cubicBezTo>
                <a:cubicBezTo>
                  <a:pt x="32" y="2"/>
                  <a:pt x="31" y="0"/>
                  <a:pt x="28" y="0"/>
                </a:cubicBezTo>
                <a:cubicBezTo>
                  <a:pt x="16" y="0"/>
                  <a:pt x="16" y="0"/>
                  <a:pt x="16" y="0"/>
                </a:cubicBezTo>
                <a:cubicBezTo>
                  <a:pt x="13" y="0"/>
                  <a:pt x="12" y="2"/>
                  <a:pt x="12" y="4"/>
                </a:cubicBezTo>
                <a:cubicBezTo>
                  <a:pt x="12" y="22"/>
                  <a:pt x="12" y="22"/>
                  <a:pt x="12" y="22"/>
                </a:cubicBezTo>
                <a:cubicBezTo>
                  <a:pt x="4" y="22"/>
                  <a:pt x="4" y="22"/>
                  <a:pt x="4" y="22"/>
                </a:cubicBezTo>
                <a:cubicBezTo>
                  <a:pt x="2" y="22"/>
                  <a:pt x="0" y="24"/>
                  <a:pt x="0" y="26"/>
                </a:cubicBezTo>
                <a:cubicBezTo>
                  <a:pt x="0" y="38"/>
                  <a:pt x="0" y="38"/>
                  <a:pt x="0" y="38"/>
                </a:cubicBezTo>
                <a:cubicBezTo>
                  <a:pt x="0" y="40"/>
                  <a:pt x="2" y="42"/>
                  <a:pt x="4" y="42"/>
                </a:cubicBezTo>
                <a:cubicBezTo>
                  <a:pt x="12" y="42"/>
                  <a:pt x="12" y="42"/>
                  <a:pt x="12" y="42"/>
                </a:cubicBezTo>
                <a:cubicBezTo>
                  <a:pt x="12" y="106"/>
                  <a:pt x="12" y="106"/>
                  <a:pt x="12" y="106"/>
                </a:cubicBezTo>
                <a:cubicBezTo>
                  <a:pt x="12" y="121"/>
                  <a:pt x="23" y="131"/>
                  <a:pt x="39" y="131"/>
                </a:cubicBezTo>
                <a:cubicBezTo>
                  <a:pt x="43" y="131"/>
                  <a:pt x="48" y="130"/>
                  <a:pt x="53" y="127"/>
                </a:cubicBezTo>
                <a:cubicBezTo>
                  <a:pt x="54" y="126"/>
                  <a:pt x="55" y="124"/>
                  <a:pt x="54" y="122"/>
                </a:cubicBezTo>
                <a:lnTo>
                  <a:pt x="50" y="112"/>
                </a:ln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14" name="Freeform 37">
            <a:extLst>
              <a:ext uri="{FF2B5EF4-FFF2-40B4-BE49-F238E27FC236}">
                <a16:creationId xmlns:a16="http://schemas.microsoft.com/office/drawing/2014/main" id="{C8A155A3-1BAB-8B10-F265-539FAA7612FF}"/>
              </a:ext>
            </a:extLst>
          </xdr:cNvPr>
          <xdr:cNvSpPr>
            <a:spLocks/>
          </xdr:cNvSpPr>
        </xdr:nvSpPr>
        <xdr:spPr bwMode="auto">
          <a:xfrm>
            <a:off x="204788" y="8669338"/>
            <a:ext cx="34925" cy="33338"/>
          </a:xfrm>
          <a:custGeom>
            <a:avLst/>
            <a:gdLst>
              <a:gd name="T0" fmla="*/ 24 w 26"/>
              <a:gd name="T1" fmla="*/ 9 h 26"/>
              <a:gd name="T2" fmla="*/ 7 w 26"/>
              <a:gd name="T3" fmla="*/ 2 h 26"/>
              <a:gd name="T4" fmla="*/ 1 w 26"/>
              <a:gd name="T5" fmla="*/ 9 h 26"/>
              <a:gd name="T6" fmla="*/ 1 w 26"/>
              <a:gd name="T7" fmla="*/ 19 h 26"/>
              <a:gd name="T8" fmla="*/ 8 w 26"/>
              <a:gd name="T9" fmla="*/ 25 h 26"/>
              <a:gd name="T10" fmla="*/ 12 w 26"/>
              <a:gd name="T11" fmla="*/ 26 h 26"/>
              <a:gd name="T12" fmla="*/ 17 w 26"/>
              <a:gd name="T13" fmla="*/ 25 h 26"/>
              <a:gd name="T14" fmla="*/ 24 w 26"/>
              <a:gd name="T15" fmla="*/ 9 h 2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6" h="26">
                <a:moveTo>
                  <a:pt x="24" y="9"/>
                </a:moveTo>
                <a:cubicBezTo>
                  <a:pt x="21" y="3"/>
                  <a:pt x="14" y="0"/>
                  <a:pt x="7" y="2"/>
                </a:cubicBezTo>
                <a:cubicBezTo>
                  <a:pt x="4" y="4"/>
                  <a:pt x="2" y="6"/>
                  <a:pt x="1" y="9"/>
                </a:cubicBezTo>
                <a:cubicBezTo>
                  <a:pt x="0" y="12"/>
                  <a:pt x="0" y="16"/>
                  <a:pt x="1" y="19"/>
                </a:cubicBezTo>
                <a:cubicBezTo>
                  <a:pt x="2" y="22"/>
                  <a:pt x="5" y="24"/>
                  <a:pt x="8" y="25"/>
                </a:cubicBezTo>
                <a:cubicBezTo>
                  <a:pt x="9" y="26"/>
                  <a:pt x="11" y="26"/>
                  <a:pt x="12" y="26"/>
                </a:cubicBezTo>
                <a:cubicBezTo>
                  <a:pt x="14" y="26"/>
                  <a:pt x="16" y="26"/>
                  <a:pt x="17" y="25"/>
                </a:cubicBezTo>
                <a:cubicBezTo>
                  <a:pt x="24" y="22"/>
                  <a:pt x="26" y="15"/>
                  <a:pt x="24" y="9"/>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15" name="Freeform 38">
            <a:extLst>
              <a:ext uri="{FF2B5EF4-FFF2-40B4-BE49-F238E27FC236}">
                <a16:creationId xmlns:a16="http://schemas.microsoft.com/office/drawing/2014/main" id="{8A7172E9-ECA5-E1C6-3287-11B7B79F8287}"/>
              </a:ext>
            </a:extLst>
          </xdr:cNvPr>
          <xdr:cNvSpPr>
            <a:spLocks noEditPoints="1"/>
          </xdr:cNvSpPr>
        </xdr:nvSpPr>
        <xdr:spPr bwMode="auto">
          <a:xfrm>
            <a:off x="-763587" y="8526463"/>
            <a:ext cx="149225" cy="179388"/>
          </a:xfrm>
          <a:custGeom>
            <a:avLst/>
            <a:gdLst>
              <a:gd name="T0" fmla="*/ 59 w 114"/>
              <a:gd name="T1" fmla="*/ 26 h 138"/>
              <a:gd name="T2" fmla="*/ 21 w 114"/>
              <a:gd name="T3" fmla="*/ 42 h 138"/>
              <a:gd name="T4" fmla="*/ 21 w 114"/>
              <a:gd name="T5" fmla="*/ 4 h 138"/>
              <a:gd name="T6" fmla="*/ 17 w 114"/>
              <a:gd name="T7" fmla="*/ 0 h 138"/>
              <a:gd name="T8" fmla="*/ 5 w 114"/>
              <a:gd name="T9" fmla="*/ 0 h 138"/>
              <a:gd name="T10" fmla="*/ 0 w 114"/>
              <a:gd name="T11" fmla="*/ 4 h 138"/>
              <a:gd name="T12" fmla="*/ 0 w 114"/>
              <a:gd name="T13" fmla="*/ 131 h 138"/>
              <a:gd name="T14" fmla="*/ 5 w 114"/>
              <a:gd name="T15" fmla="*/ 135 h 138"/>
              <a:gd name="T16" fmla="*/ 17 w 114"/>
              <a:gd name="T17" fmla="*/ 135 h 138"/>
              <a:gd name="T18" fmla="*/ 21 w 114"/>
              <a:gd name="T19" fmla="*/ 131 h 138"/>
              <a:gd name="T20" fmla="*/ 21 w 114"/>
              <a:gd name="T21" fmla="*/ 123 h 138"/>
              <a:gd name="T22" fmla="*/ 59 w 114"/>
              <a:gd name="T23" fmla="*/ 138 h 138"/>
              <a:gd name="T24" fmla="*/ 114 w 114"/>
              <a:gd name="T25" fmla="*/ 82 h 138"/>
              <a:gd name="T26" fmla="*/ 59 w 114"/>
              <a:gd name="T27" fmla="*/ 26 h 138"/>
              <a:gd name="T28" fmla="*/ 57 w 114"/>
              <a:gd name="T29" fmla="*/ 118 h 138"/>
              <a:gd name="T30" fmla="*/ 21 w 114"/>
              <a:gd name="T31" fmla="*/ 82 h 138"/>
              <a:gd name="T32" fmla="*/ 57 w 114"/>
              <a:gd name="T33" fmla="*/ 46 h 138"/>
              <a:gd name="T34" fmla="*/ 93 w 114"/>
              <a:gd name="T35" fmla="*/ 82 h 138"/>
              <a:gd name="T36" fmla="*/ 57 w 114"/>
              <a:gd name="T37" fmla="*/ 118 h 1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4" h="138">
                <a:moveTo>
                  <a:pt x="59" y="26"/>
                </a:moveTo>
                <a:cubicBezTo>
                  <a:pt x="41" y="26"/>
                  <a:pt x="29" y="34"/>
                  <a:pt x="21" y="42"/>
                </a:cubicBezTo>
                <a:cubicBezTo>
                  <a:pt x="21" y="4"/>
                  <a:pt x="21" y="4"/>
                  <a:pt x="21" y="4"/>
                </a:cubicBezTo>
                <a:cubicBezTo>
                  <a:pt x="21" y="2"/>
                  <a:pt x="19" y="0"/>
                  <a:pt x="17" y="0"/>
                </a:cubicBezTo>
                <a:cubicBezTo>
                  <a:pt x="5" y="0"/>
                  <a:pt x="5" y="0"/>
                  <a:pt x="5" y="0"/>
                </a:cubicBezTo>
                <a:cubicBezTo>
                  <a:pt x="2" y="0"/>
                  <a:pt x="0" y="2"/>
                  <a:pt x="0" y="4"/>
                </a:cubicBezTo>
                <a:cubicBezTo>
                  <a:pt x="0" y="131"/>
                  <a:pt x="0" y="131"/>
                  <a:pt x="0" y="131"/>
                </a:cubicBezTo>
                <a:cubicBezTo>
                  <a:pt x="0" y="134"/>
                  <a:pt x="2" y="135"/>
                  <a:pt x="5" y="135"/>
                </a:cubicBezTo>
                <a:cubicBezTo>
                  <a:pt x="17" y="135"/>
                  <a:pt x="17" y="135"/>
                  <a:pt x="17" y="135"/>
                </a:cubicBezTo>
                <a:cubicBezTo>
                  <a:pt x="19" y="135"/>
                  <a:pt x="21" y="134"/>
                  <a:pt x="21" y="131"/>
                </a:cubicBezTo>
                <a:cubicBezTo>
                  <a:pt x="21" y="123"/>
                  <a:pt x="21" y="123"/>
                  <a:pt x="21" y="123"/>
                </a:cubicBezTo>
                <a:cubicBezTo>
                  <a:pt x="29" y="131"/>
                  <a:pt x="41" y="138"/>
                  <a:pt x="59" y="138"/>
                </a:cubicBezTo>
                <a:cubicBezTo>
                  <a:pt x="90" y="138"/>
                  <a:pt x="114" y="114"/>
                  <a:pt x="114" y="82"/>
                </a:cubicBezTo>
                <a:cubicBezTo>
                  <a:pt x="114" y="51"/>
                  <a:pt x="90" y="26"/>
                  <a:pt x="59" y="26"/>
                </a:cubicBezTo>
                <a:close/>
                <a:moveTo>
                  <a:pt x="57" y="118"/>
                </a:moveTo>
                <a:cubicBezTo>
                  <a:pt x="37" y="118"/>
                  <a:pt x="21" y="102"/>
                  <a:pt x="21" y="82"/>
                </a:cubicBezTo>
                <a:cubicBezTo>
                  <a:pt x="21" y="62"/>
                  <a:pt x="37" y="46"/>
                  <a:pt x="57" y="46"/>
                </a:cubicBezTo>
                <a:cubicBezTo>
                  <a:pt x="77" y="46"/>
                  <a:pt x="93" y="62"/>
                  <a:pt x="93" y="82"/>
                </a:cubicBezTo>
                <a:cubicBezTo>
                  <a:pt x="93" y="102"/>
                  <a:pt x="77" y="118"/>
                  <a:pt x="57" y="118"/>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16" name="Freeform 39">
            <a:extLst>
              <a:ext uri="{FF2B5EF4-FFF2-40B4-BE49-F238E27FC236}">
                <a16:creationId xmlns:a16="http://schemas.microsoft.com/office/drawing/2014/main" id="{E6966A61-B0E7-25A6-6E78-03B102F414FA}"/>
              </a:ext>
            </a:extLst>
          </xdr:cNvPr>
          <xdr:cNvSpPr>
            <a:spLocks noEditPoints="1"/>
          </xdr:cNvSpPr>
        </xdr:nvSpPr>
        <xdr:spPr bwMode="auto">
          <a:xfrm>
            <a:off x="41275" y="8559801"/>
            <a:ext cx="147638" cy="146050"/>
          </a:xfrm>
          <a:custGeom>
            <a:avLst/>
            <a:gdLst>
              <a:gd name="T0" fmla="*/ 110 w 114"/>
              <a:gd name="T1" fmla="*/ 3 h 112"/>
              <a:gd name="T2" fmla="*/ 97 w 114"/>
              <a:gd name="T3" fmla="*/ 3 h 112"/>
              <a:gd name="T4" fmla="*/ 93 w 114"/>
              <a:gd name="T5" fmla="*/ 7 h 112"/>
              <a:gd name="T6" fmla="*/ 93 w 114"/>
              <a:gd name="T7" fmla="*/ 16 h 112"/>
              <a:gd name="T8" fmla="*/ 56 w 114"/>
              <a:gd name="T9" fmla="*/ 0 h 112"/>
              <a:gd name="T10" fmla="*/ 0 w 114"/>
              <a:gd name="T11" fmla="*/ 56 h 112"/>
              <a:gd name="T12" fmla="*/ 56 w 114"/>
              <a:gd name="T13" fmla="*/ 112 h 112"/>
              <a:gd name="T14" fmla="*/ 93 w 114"/>
              <a:gd name="T15" fmla="*/ 97 h 112"/>
              <a:gd name="T16" fmla="*/ 93 w 114"/>
              <a:gd name="T17" fmla="*/ 105 h 112"/>
              <a:gd name="T18" fmla="*/ 97 w 114"/>
              <a:gd name="T19" fmla="*/ 109 h 112"/>
              <a:gd name="T20" fmla="*/ 110 w 114"/>
              <a:gd name="T21" fmla="*/ 109 h 112"/>
              <a:gd name="T22" fmla="*/ 114 w 114"/>
              <a:gd name="T23" fmla="*/ 105 h 112"/>
              <a:gd name="T24" fmla="*/ 114 w 114"/>
              <a:gd name="T25" fmla="*/ 7 h 112"/>
              <a:gd name="T26" fmla="*/ 110 w 114"/>
              <a:gd name="T27" fmla="*/ 3 h 112"/>
              <a:gd name="T28" fmla="*/ 57 w 114"/>
              <a:gd name="T29" fmla="*/ 92 h 112"/>
              <a:gd name="T30" fmla="*/ 21 w 114"/>
              <a:gd name="T31" fmla="*/ 56 h 112"/>
              <a:gd name="T32" fmla="*/ 57 w 114"/>
              <a:gd name="T33" fmla="*/ 20 h 112"/>
              <a:gd name="T34" fmla="*/ 93 w 114"/>
              <a:gd name="T35" fmla="*/ 56 h 112"/>
              <a:gd name="T36" fmla="*/ 57 w 114"/>
              <a:gd name="T37" fmla="*/ 92 h 1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4" h="112">
                <a:moveTo>
                  <a:pt x="110" y="3"/>
                </a:moveTo>
                <a:cubicBezTo>
                  <a:pt x="97" y="3"/>
                  <a:pt x="97" y="3"/>
                  <a:pt x="97" y="3"/>
                </a:cubicBezTo>
                <a:cubicBezTo>
                  <a:pt x="95" y="3"/>
                  <a:pt x="93" y="5"/>
                  <a:pt x="93" y="7"/>
                </a:cubicBezTo>
                <a:cubicBezTo>
                  <a:pt x="93" y="16"/>
                  <a:pt x="93" y="16"/>
                  <a:pt x="93" y="16"/>
                </a:cubicBezTo>
                <a:cubicBezTo>
                  <a:pt x="85" y="8"/>
                  <a:pt x="73" y="0"/>
                  <a:pt x="56" y="0"/>
                </a:cubicBezTo>
                <a:cubicBezTo>
                  <a:pt x="24" y="0"/>
                  <a:pt x="0" y="25"/>
                  <a:pt x="0" y="56"/>
                </a:cubicBezTo>
                <a:cubicBezTo>
                  <a:pt x="0" y="88"/>
                  <a:pt x="24" y="112"/>
                  <a:pt x="56" y="112"/>
                </a:cubicBezTo>
                <a:cubicBezTo>
                  <a:pt x="73" y="112"/>
                  <a:pt x="85" y="105"/>
                  <a:pt x="93" y="97"/>
                </a:cubicBezTo>
                <a:cubicBezTo>
                  <a:pt x="93" y="105"/>
                  <a:pt x="93" y="105"/>
                  <a:pt x="93" y="105"/>
                </a:cubicBezTo>
                <a:cubicBezTo>
                  <a:pt x="93" y="108"/>
                  <a:pt x="95" y="109"/>
                  <a:pt x="97" y="109"/>
                </a:cubicBezTo>
                <a:cubicBezTo>
                  <a:pt x="110" y="109"/>
                  <a:pt x="110" y="109"/>
                  <a:pt x="110" y="109"/>
                </a:cubicBezTo>
                <a:cubicBezTo>
                  <a:pt x="112" y="109"/>
                  <a:pt x="114" y="108"/>
                  <a:pt x="114" y="105"/>
                </a:cubicBezTo>
                <a:cubicBezTo>
                  <a:pt x="114" y="7"/>
                  <a:pt x="114" y="7"/>
                  <a:pt x="114" y="7"/>
                </a:cubicBezTo>
                <a:cubicBezTo>
                  <a:pt x="114" y="5"/>
                  <a:pt x="112" y="3"/>
                  <a:pt x="110" y="3"/>
                </a:cubicBezTo>
                <a:close/>
                <a:moveTo>
                  <a:pt x="57" y="92"/>
                </a:moveTo>
                <a:cubicBezTo>
                  <a:pt x="37" y="92"/>
                  <a:pt x="21" y="76"/>
                  <a:pt x="21" y="56"/>
                </a:cubicBezTo>
                <a:cubicBezTo>
                  <a:pt x="21" y="36"/>
                  <a:pt x="37" y="20"/>
                  <a:pt x="57" y="20"/>
                </a:cubicBezTo>
                <a:cubicBezTo>
                  <a:pt x="77" y="20"/>
                  <a:pt x="93" y="36"/>
                  <a:pt x="93" y="56"/>
                </a:cubicBezTo>
                <a:cubicBezTo>
                  <a:pt x="93" y="76"/>
                  <a:pt x="77" y="92"/>
                  <a:pt x="57" y="92"/>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17" name="Freeform 40">
            <a:extLst>
              <a:ext uri="{FF2B5EF4-FFF2-40B4-BE49-F238E27FC236}">
                <a16:creationId xmlns:a16="http://schemas.microsoft.com/office/drawing/2014/main" id="{67724450-6BAE-E0F9-AD43-FC3D02FF6558}"/>
              </a:ext>
            </a:extLst>
          </xdr:cNvPr>
          <xdr:cNvSpPr>
            <a:spLocks noEditPoints="1"/>
          </xdr:cNvSpPr>
        </xdr:nvSpPr>
        <xdr:spPr bwMode="auto">
          <a:xfrm>
            <a:off x="-598487" y="8559801"/>
            <a:ext cx="147638" cy="146050"/>
          </a:xfrm>
          <a:custGeom>
            <a:avLst/>
            <a:gdLst>
              <a:gd name="T0" fmla="*/ 110 w 114"/>
              <a:gd name="T1" fmla="*/ 3 h 112"/>
              <a:gd name="T2" fmla="*/ 97 w 114"/>
              <a:gd name="T3" fmla="*/ 3 h 112"/>
              <a:gd name="T4" fmla="*/ 93 w 114"/>
              <a:gd name="T5" fmla="*/ 7 h 112"/>
              <a:gd name="T6" fmla="*/ 93 w 114"/>
              <a:gd name="T7" fmla="*/ 16 h 112"/>
              <a:gd name="T8" fmla="*/ 56 w 114"/>
              <a:gd name="T9" fmla="*/ 0 h 112"/>
              <a:gd name="T10" fmla="*/ 0 w 114"/>
              <a:gd name="T11" fmla="*/ 56 h 112"/>
              <a:gd name="T12" fmla="*/ 56 w 114"/>
              <a:gd name="T13" fmla="*/ 112 h 112"/>
              <a:gd name="T14" fmla="*/ 93 w 114"/>
              <a:gd name="T15" fmla="*/ 97 h 112"/>
              <a:gd name="T16" fmla="*/ 93 w 114"/>
              <a:gd name="T17" fmla="*/ 105 h 112"/>
              <a:gd name="T18" fmla="*/ 97 w 114"/>
              <a:gd name="T19" fmla="*/ 109 h 112"/>
              <a:gd name="T20" fmla="*/ 110 w 114"/>
              <a:gd name="T21" fmla="*/ 109 h 112"/>
              <a:gd name="T22" fmla="*/ 114 w 114"/>
              <a:gd name="T23" fmla="*/ 105 h 112"/>
              <a:gd name="T24" fmla="*/ 114 w 114"/>
              <a:gd name="T25" fmla="*/ 7 h 112"/>
              <a:gd name="T26" fmla="*/ 110 w 114"/>
              <a:gd name="T27" fmla="*/ 3 h 112"/>
              <a:gd name="T28" fmla="*/ 57 w 114"/>
              <a:gd name="T29" fmla="*/ 92 h 112"/>
              <a:gd name="T30" fmla="*/ 21 w 114"/>
              <a:gd name="T31" fmla="*/ 56 h 112"/>
              <a:gd name="T32" fmla="*/ 57 w 114"/>
              <a:gd name="T33" fmla="*/ 20 h 112"/>
              <a:gd name="T34" fmla="*/ 93 w 114"/>
              <a:gd name="T35" fmla="*/ 56 h 112"/>
              <a:gd name="T36" fmla="*/ 57 w 114"/>
              <a:gd name="T37" fmla="*/ 92 h 1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4" h="112">
                <a:moveTo>
                  <a:pt x="110" y="3"/>
                </a:moveTo>
                <a:cubicBezTo>
                  <a:pt x="97" y="3"/>
                  <a:pt x="97" y="3"/>
                  <a:pt x="97" y="3"/>
                </a:cubicBezTo>
                <a:cubicBezTo>
                  <a:pt x="95" y="3"/>
                  <a:pt x="93" y="5"/>
                  <a:pt x="93" y="7"/>
                </a:cubicBezTo>
                <a:cubicBezTo>
                  <a:pt x="93" y="16"/>
                  <a:pt x="93" y="16"/>
                  <a:pt x="93" y="16"/>
                </a:cubicBezTo>
                <a:cubicBezTo>
                  <a:pt x="85" y="8"/>
                  <a:pt x="73" y="0"/>
                  <a:pt x="56" y="0"/>
                </a:cubicBezTo>
                <a:cubicBezTo>
                  <a:pt x="25" y="0"/>
                  <a:pt x="0" y="25"/>
                  <a:pt x="0" y="56"/>
                </a:cubicBezTo>
                <a:cubicBezTo>
                  <a:pt x="0" y="88"/>
                  <a:pt x="25" y="112"/>
                  <a:pt x="56" y="112"/>
                </a:cubicBezTo>
                <a:cubicBezTo>
                  <a:pt x="73" y="112"/>
                  <a:pt x="85" y="105"/>
                  <a:pt x="93" y="97"/>
                </a:cubicBezTo>
                <a:cubicBezTo>
                  <a:pt x="93" y="105"/>
                  <a:pt x="93" y="105"/>
                  <a:pt x="93" y="105"/>
                </a:cubicBezTo>
                <a:cubicBezTo>
                  <a:pt x="93" y="108"/>
                  <a:pt x="95" y="109"/>
                  <a:pt x="97" y="109"/>
                </a:cubicBezTo>
                <a:cubicBezTo>
                  <a:pt x="110" y="109"/>
                  <a:pt x="110" y="109"/>
                  <a:pt x="110" y="109"/>
                </a:cubicBezTo>
                <a:cubicBezTo>
                  <a:pt x="112" y="109"/>
                  <a:pt x="114" y="108"/>
                  <a:pt x="114" y="105"/>
                </a:cubicBezTo>
                <a:cubicBezTo>
                  <a:pt x="114" y="7"/>
                  <a:pt x="114" y="7"/>
                  <a:pt x="114" y="7"/>
                </a:cubicBezTo>
                <a:cubicBezTo>
                  <a:pt x="114" y="5"/>
                  <a:pt x="112" y="3"/>
                  <a:pt x="110" y="3"/>
                </a:cubicBezTo>
                <a:close/>
                <a:moveTo>
                  <a:pt x="57" y="92"/>
                </a:moveTo>
                <a:cubicBezTo>
                  <a:pt x="37" y="92"/>
                  <a:pt x="21" y="76"/>
                  <a:pt x="21" y="56"/>
                </a:cubicBezTo>
                <a:cubicBezTo>
                  <a:pt x="21" y="36"/>
                  <a:pt x="37" y="20"/>
                  <a:pt x="57" y="20"/>
                </a:cubicBezTo>
                <a:cubicBezTo>
                  <a:pt x="77" y="20"/>
                  <a:pt x="93" y="36"/>
                  <a:pt x="93" y="56"/>
                </a:cubicBezTo>
                <a:cubicBezTo>
                  <a:pt x="93" y="76"/>
                  <a:pt x="77" y="92"/>
                  <a:pt x="57" y="92"/>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grpSp>
    <xdr:clientData/>
  </xdr:twoCellAnchor>
  <xdr:twoCellAnchor>
    <xdr:from>
      <xdr:col>0</xdr:col>
      <xdr:colOff>364615</xdr:colOff>
      <xdr:row>1</xdr:row>
      <xdr:rowOff>2541</xdr:rowOff>
    </xdr:from>
    <xdr:to>
      <xdr:col>1</xdr:col>
      <xdr:colOff>1172565</xdr:colOff>
      <xdr:row>1</xdr:row>
      <xdr:rowOff>2541</xdr:rowOff>
    </xdr:to>
    <xdr:grpSp>
      <xdr:nvGrpSpPr>
        <xdr:cNvPr id="18" name="Group 17">
          <a:extLst>
            <a:ext uri="{FF2B5EF4-FFF2-40B4-BE49-F238E27FC236}">
              <a16:creationId xmlns:a16="http://schemas.microsoft.com/office/drawing/2014/main" id="{CD7529DC-2DF6-4B16-8B32-44FA81F5A9C8}"/>
            </a:ext>
          </a:extLst>
        </xdr:cNvPr>
        <xdr:cNvGrpSpPr/>
      </xdr:nvGrpSpPr>
      <xdr:grpSpPr>
        <a:xfrm>
          <a:off x="364615" y="697866"/>
          <a:ext cx="1414375" cy="0"/>
          <a:chOff x="-1538288" y="8450263"/>
          <a:chExt cx="1778001" cy="347663"/>
        </a:xfrm>
      </xdr:grpSpPr>
      <xdr:sp macro="" textlink="">
        <xdr:nvSpPr>
          <xdr:cNvPr id="19" name="Freeform 26">
            <a:extLst>
              <a:ext uri="{FF2B5EF4-FFF2-40B4-BE49-F238E27FC236}">
                <a16:creationId xmlns:a16="http://schemas.microsoft.com/office/drawing/2014/main" id="{CF849E61-6258-9AFD-5232-76FE934D50DF}"/>
              </a:ext>
            </a:extLst>
          </xdr:cNvPr>
          <xdr:cNvSpPr>
            <a:spLocks noEditPoints="1"/>
          </xdr:cNvSpPr>
        </xdr:nvSpPr>
        <xdr:spPr bwMode="auto">
          <a:xfrm>
            <a:off x="-203200" y="8559801"/>
            <a:ext cx="149225" cy="146050"/>
          </a:xfrm>
          <a:custGeom>
            <a:avLst/>
            <a:gdLst>
              <a:gd name="T0" fmla="*/ 109 w 114"/>
              <a:gd name="T1" fmla="*/ 3 h 112"/>
              <a:gd name="T2" fmla="*/ 97 w 114"/>
              <a:gd name="T3" fmla="*/ 3 h 112"/>
              <a:gd name="T4" fmla="*/ 93 w 114"/>
              <a:gd name="T5" fmla="*/ 7 h 112"/>
              <a:gd name="T6" fmla="*/ 93 w 114"/>
              <a:gd name="T7" fmla="*/ 16 h 112"/>
              <a:gd name="T8" fmla="*/ 55 w 114"/>
              <a:gd name="T9" fmla="*/ 0 h 112"/>
              <a:gd name="T10" fmla="*/ 0 w 114"/>
              <a:gd name="T11" fmla="*/ 56 h 112"/>
              <a:gd name="T12" fmla="*/ 55 w 114"/>
              <a:gd name="T13" fmla="*/ 112 h 112"/>
              <a:gd name="T14" fmla="*/ 93 w 114"/>
              <a:gd name="T15" fmla="*/ 97 h 112"/>
              <a:gd name="T16" fmla="*/ 93 w 114"/>
              <a:gd name="T17" fmla="*/ 105 h 112"/>
              <a:gd name="T18" fmla="*/ 97 w 114"/>
              <a:gd name="T19" fmla="*/ 109 h 112"/>
              <a:gd name="T20" fmla="*/ 109 w 114"/>
              <a:gd name="T21" fmla="*/ 109 h 112"/>
              <a:gd name="T22" fmla="*/ 114 w 114"/>
              <a:gd name="T23" fmla="*/ 105 h 112"/>
              <a:gd name="T24" fmla="*/ 114 w 114"/>
              <a:gd name="T25" fmla="*/ 7 h 112"/>
              <a:gd name="T26" fmla="*/ 109 w 114"/>
              <a:gd name="T27" fmla="*/ 3 h 112"/>
              <a:gd name="T28" fmla="*/ 57 w 114"/>
              <a:gd name="T29" fmla="*/ 92 h 112"/>
              <a:gd name="T30" fmla="*/ 21 w 114"/>
              <a:gd name="T31" fmla="*/ 56 h 112"/>
              <a:gd name="T32" fmla="*/ 57 w 114"/>
              <a:gd name="T33" fmla="*/ 20 h 112"/>
              <a:gd name="T34" fmla="*/ 93 w 114"/>
              <a:gd name="T35" fmla="*/ 56 h 112"/>
              <a:gd name="T36" fmla="*/ 57 w 114"/>
              <a:gd name="T37" fmla="*/ 92 h 1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4" h="112">
                <a:moveTo>
                  <a:pt x="109" y="3"/>
                </a:moveTo>
                <a:cubicBezTo>
                  <a:pt x="97" y="3"/>
                  <a:pt x="97" y="3"/>
                  <a:pt x="97" y="3"/>
                </a:cubicBezTo>
                <a:cubicBezTo>
                  <a:pt x="95" y="3"/>
                  <a:pt x="93" y="5"/>
                  <a:pt x="93" y="7"/>
                </a:cubicBezTo>
                <a:cubicBezTo>
                  <a:pt x="93" y="16"/>
                  <a:pt x="93" y="16"/>
                  <a:pt x="93" y="16"/>
                </a:cubicBezTo>
                <a:cubicBezTo>
                  <a:pt x="85" y="8"/>
                  <a:pt x="73" y="0"/>
                  <a:pt x="55" y="0"/>
                </a:cubicBezTo>
                <a:cubicBezTo>
                  <a:pt x="24" y="0"/>
                  <a:pt x="0" y="25"/>
                  <a:pt x="0" y="56"/>
                </a:cubicBezTo>
                <a:cubicBezTo>
                  <a:pt x="0" y="88"/>
                  <a:pt x="24" y="112"/>
                  <a:pt x="55" y="112"/>
                </a:cubicBezTo>
                <a:cubicBezTo>
                  <a:pt x="73" y="112"/>
                  <a:pt x="85" y="105"/>
                  <a:pt x="93" y="97"/>
                </a:cubicBezTo>
                <a:cubicBezTo>
                  <a:pt x="93" y="105"/>
                  <a:pt x="93" y="105"/>
                  <a:pt x="93" y="105"/>
                </a:cubicBezTo>
                <a:cubicBezTo>
                  <a:pt x="93" y="108"/>
                  <a:pt x="95" y="109"/>
                  <a:pt x="97" y="109"/>
                </a:cubicBezTo>
                <a:cubicBezTo>
                  <a:pt x="109" y="109"/>
                  <a:pt x="109" y="109"/>
                  <a:pt x="109" y="109"/>
                </a:cubicBezTo>
                <a:cubicBezTo>
                  <a:pt x="112" y="109"/>
                  <a:pt x="114" y="108"/>
                  <a:pt x="114" y="105"/>
                </a:cubicBezTo>
                <a:cubicBezTo>
                  <a:pt x="114" y="7"/>
                  <a:pt x="114" y="7"/>
                  <a:pt x="114" y="7"/>
                </a:cubicBezTo>
                <a:cubicBezTo>
                  <a:pt x="114" y="5"/>
                  <a:pt x="112" y="3"/>
                  <a:pt x="109" y="3"/>
                </a:cubicBezTo>
                <a:close/>
                <a:moveTo>
                  <a:pt x="57" y="92"/>
                </a:moveTo>
                <a:cubicBezTo>
                  <a:pt x="37" y="92"/>
                  <a:pt x="21" y="76"/>
                  <a:pt x="21" y="56"/>
                </a:cubicBezTo>
                <a:cubicBezTo>
                  <a:pt x="21" y="36"/>
                  <a:pt x="37" y="20"/>
                  <a:pt x="57" y="20"/>
                </a:cubicBezTo>
                <a:cubicBezTo>
                  <a:pt x="76" y="20"/>
                  <a:pt x="93" y="36"/>
                  <a:pt x="93" y="56"/>
                </a:cubicBezTo>
                <a:cubicBezTo>
                  <a:pt x="93" y="76"/>
                  <a:pt x="76" y="92"/>
                  <a:pt x="57" y="92"/>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20" name="Freeform 27">
            <a:extLst>
              <a:ext uri="{FF2B5EF4-FFF2-40B4-BE49-F238E27FC236}">
                <a16:creationId xmlns:a16="http://schemas.microsoft.com/office/drawing/2014/main" id="{A7040599-B937-07A0-E1DA-02419307BE17}"/>
              </a:ext>
            </a:extLst>
          </xdr:cNvPr>
          <xdr:cNvSpPr>
            <a:spLocks/>
          </xdr:cNvSpPr>
        </xdr:nvSpPr>
        <xdr:spPr bwMode="auto">
          <a:xfrm>
            <a:off x="-982662" y="8526463"/>
            <a:ext cx="26988" cy="174625"/>
          </a:xfrm>
          <a:custGeom>
            <a:avLst/>
            <a:gdLst>
              <a:gd name="T0" fmla="*/ 17 w 21"/>
              <a:gd name="T1" fmla="*/ 0 h 135"/>
              <a:gd name="T2" fmla="*/ 4 w 21"/>
              <a:gd name="T3" fmla="*/ 0 h 135"/>
              <a:gd name="T4" fmla="*/ 0 w 21"/>
              <a:gd name="T5" fmla="*/ 4 h 135"/>
              <a:gd name="T6" fmla="*/ 0 w 21"/>
              <a:gd name="T7" fmla="*/ 131 h 135"/>
              <a:gd name="T8" fmla="*/ 4 w 21"/>
              <a:gd name="T9" fmla="*/ 135 h 135"/>
              <a:gd name="T10" fmla="*/ 17 w 21"/>
              <a:gd name="T11" fmla="*/ 135 h 135"/>
              <a:gd name="T12" fmla="*/ 21 w 21"/>
              <a:gd name="T13" fmla="*/ 131 h 135"/>
              <a:gd name="T14" fmla="*/ 21 w 21"/>
              <a:gd name="T15" fmla="*/ 4 h 135"/>
              <a:gd name="T16" fmla="*/ 17 w 21"/>
              <a:gd name="T17" fmla="*/ 0 h 1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1" h="135">
                <a:moveTo>
                  <a:pt x="17" y="0"/>
                </a:moveTo>
                <a:cubicBezTo>
                  <a:pt x="4" y="0"/>
                  <a:pt x="4" y="0"/>
                  <a:pt x="4" y="0"/>
                </a:cubicBezTo>
                <a:cubicBezTo>
                  <a:pt x="2" y="0"/>
                  <a:pt x="0" y="2"/>
                  <a:pt x="0" y="4"/>
                </a:cubicBezTo>
                <a:cubicBezTo>
                  <a:pt x="0" y="131"/>
                  <a:pt x="0" y="131"/>
                  <a:pt x="0" y="131"/>
                </a:cubicBezTo>
                <a:cubicBezTo>
                  <a:pt x="0" y="134"/>
                  <a:pt x="2" y="135"/>
                  <a:pt x="4" y="135"/>
                </a:cubicBezTo>
                <a:cubicBezTo>
                  <a:pt x="17" y="135"/>
                  <a:pt x="17" y="135"/>
                  <a:pt x="17" y="135"/>
                </a:cubicBezTo>
                <a:cubicBezTo>
                  <a:pt x="19" y="135"/>
                  <a:pt x="21" y="134"/>
                  <a:pt x="21" y="131"/>
                </a:cubicBezTo>
                <a:cubicBezTo>
                  <a:pt x="21" y="4"/>
                  <a:pt x="21" y="4"/>
                  <a:pt x="21" y="4"/>
                </a:cubicBezTo>
                <a:cubicBezTo>
                  <a:pt x="21" y="2"/>
                  <a:pt x="19" y="0"/>
                  <a:pt x="17" y="0"/>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21" name="Freeform 28">
            <a:extLst>
              <a:ext uri="{FF2B5EF4-FFF2-40B4-BE49-F238E27FC236}">
                <a16:creationId xmlns:a16="http://schemas.microsoft.com/office/drawing/2014/main" id="{AAAD2B1B-14B1-1A75-D259-24DBBE65FF22}"/>
              </a:ext>
            </a:extLst>
          </xdr:cNvPr>
          <xdr:cNvSpPr>
            <a:spLocks/>
          </xdr:cNvSpPr>
        </xdr:nvSpPr>
        <xdr:spPr bwMode="auto">
          <a:xfrm>
            <a:off x="-1450975" y="8480426"/>
            <a:ext cx="217488" cy="250825"/>
          </a:xfrm>
          <a:custGeom>
            <a:avLst/>
            <a:gdLst>
              <a:gd name="T0" fmla="*/ 88 w 166"/>
              <a:gd name="T1" fmla="*/ 11 h 192"/>
              <a:gd name="T2" fmla="*/ 6 w 166"/>
              <a:gd name="T3" fmla="*/ 12 h 192"/>
              <a:gd name="T4" fmla="*/ 1 w 166"/>
              <a:gd name="T5" fmla="*/ 18 h 192"/>
              <a:gd name="T6" fmla="*/ 1 w 166"/>
              <a:gd name="T7" fmla="*/ 26 h 192"/>
              <a:gd name="T8" fmla="*/ 34 w 166"/>
              <a:gd name="T9" fmla="*/ 102 h 192"/>
              <a:gd name="T10" fmla="*/ 41 w 166"/>
              <a:gd name="T11" fmla="*/ 105 h 192"/>
              <a:gd name="T12" fmla="*/ 50 w 166"/>
              <a:gd name="T13" fmla="*/ 101 h 192"/>
              <a:gd name="T14" fmla="*/ 53 w 166"/>
              <a:gd name="T15" fmla="*/ 98 h 192"/>
              <a:gd name="T16" fmla="*/ 53 w 166"/>
              <a:gd name="T17" fmla="*/ 94 h 192"/>
              <a:gd name="T18" fmla="*/ 25 w 166"/>
              <a:gd name="T19" fmla="*/ 28 h 192"/>
              <a:gd name="T20" fmla="*/ 128 w 166"/>
              <a:gd name="T21" fmla="*/ 76 h 192"/>
              <a:gd name="T22" fmla="*/ 109 w 166"/>
              <a:gd name="T23" fmla="*/ 172 h 192"/>
              <a:gd name="T24" fmla="*/ 108 w 166"/>
              <a:gd name="T25" fmla="*/ 178 h 192"/>
              <a:gd name="T26" fmla="*/ 112 w 166"/>
              <a:gd name="T27" fmla="*/ 189 h 192"/>
              <a:gd name="T28" fmla="*/ 116 w 166"/>
              <a:gd name="T29" fmla="*/ 192 h 192"/>
              <a:gd name="T30" fmla="*/ 117 w 166"/>
              <a:gd name="T31" fmla="*/ 192 h 192"/>
              <a:gd name="T32" fmla="*/ 121 w 166"/>
              <a:gd name="T33" fmla="*/ 190 h 192"/>
              <a:gd name="T34" fmla="*/ 148 w 166"/>
              <a:gd name="T35" fmla="*/ 68 h 192"/>
              <a:gd name="T36" fmla="*/ 88 w 166"/>
              <a:gd name="T37" fmla="*/ 11 h 19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66" h="192">
                <a:moveTo>
                  <a:pt x="88" y="11"/>
                </a:moveTo>
                <a:cubicBezTo>
                  <a:pt x="62" y="0"/>
                  <a:pt x="32" y="1"/>
                  <a:pt x="6" y="12"/>
                </a:cubicBezTo>
                <a:cubicBezTo>
                  <a:pt x="4" y="13"/>
                  <a:pt x="2" y="15"/>
                  <a:pt x="1" y="18"/>
                </a:cubicBezTo>
                <a:cubicBezTo>
                  <a:pt x="0" y="21"/>
                  <a:pt x="0" y="24"/>
                  <a:pt x="1" y="26"/>
                </a:cubicBezTo>
                <a:cubicBezTo>
                  <a:pt x="34" y="102"/>
                  <a:pt x="34" y="102"/>
                  <a:pt x="34" y="102"/>
                </a:cubicBezTo>
                <a:cubicBezTo>
                  <a:pt x="35" y="105"/>
                  <a:pt x="38" y="106"/>
                  <a:pt x="41" y="105"/>
                </a:cubicBezTo>
                <a:cubicBezTo>
                  <a:pt x="50" y="101"/>
                  <a:pt x="50" y="101"/>
                  <a:pt x="50" y="101"/>
                </a:cubicBezTo>
                <a:cubicBezTo>
                  <a:pt x="52" y="100"/>
                  <a:pt x="53" y="99"/>
                  <a:pt x="53" y="98"/>
                </a:cubicBezTo>
                <a:cubicBezTo>
                  <a:pt x="54" y="97"/>
                  <a:pt x="54" y="95"/>
                  <a:pt x="53" y="94"/>
                </a:cubicBezTo>
                <a:cubicBezTo>
                  <a:pt x="25" y="28"/>
                  <a:pt x="25" y="28"/>
                  <a:pt x="25" y="28"/>
                </a:cubicBezTo>
                <a:cubicBezTo>
                  <a:pt x="66" y="16"/>
                  <a:pt x="111" y="37"/>
                  <a:pt x="128" y="76"/>
                </a:cubicBezTo>
                <a:cubicBezTo>
                  <a:pt x="143" y="109"/>
                  <a:pt x="135" y="147"/>
                  <a:pt x="109" y="172"/>
                </a:cubicBezTo>
                <a:cubicBezTo>
                  <a:pt x="107" y="174"/>
                  <a:pt x="107" y="176"/>
                  <a:pt x="108" y="178"/>
                </a:cubicBezTo>
                <a:cubicBezTo>
                  <a:pt x="112" y="189"/>
                  <a:pt x="112" y="189"/>
                  <a:pt x="112" y="189"/>
                </a:cubicBezTo>
                <a:cubicBezTo>
                  <a:pt x="113" y="190"/>
                  <a:pt x="114" y="191"/>
                  <a:pt x="116" y="192"/>
                </a:cubicBezTo>
                <a:cubicBezTo>
                  <a:pt x="117" y="192"/>
                  <a:pt x="117" y="192"/>
                  <a:pt x="117" y="192"/>
                </a:cubicBezTo>
                <a:cubicBezTo>
                  <a:pt x="119" y="192"/>
                  <a:pt x="120" y="191"/>
                  <a:pt x="121" y="190"/>
                </a:cubicBezTo>
                <a:cubicBezTo>
                  <a:pt x="155" y="159"/>
                  <a:pt x="166" y="110"/>
                  <a:pt x="148" y="68"/>
                </a:cubicBezTo>
                <a:cubicBezTo>
                  <a:pt x="136" y="42"/>
                  <a:pt x="115" y="21"/>
                  <a:pt x="88" y="11"/>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22" name="Freeform 29">
            <a:extLst>
              <a:ext uri="{FF2B5EF4-FFF2-40B4-BE49-F238E27FC236}">
                <a16:creationId xmlns:a16="http://schemas.microsoft.com/office/drawing/2014/main" id="{0EADDB17-82DA-2A66-D985-3297D33D4F1A}"/>
              </a:ext>
            </a:extLst>
          </xdr:cNvPr>
          <xdr:cNvSpPr>
            <a:spLocks/>
          </xdr:cNvSpPr>
        </xdr:nvSpPr>
        <xdr:spPr bwMode="auto">
          <a:xfrm>
            <a:off x="-1169987" y="8521701"/>
            <a:ext cx="163513" cy="184150"/>
          </a:xfrm>
          <a:custGeom>
            <a:avLst/>
            <a:gdLst>
              <a:gd name="T0" fmla="*/ 121 w 125"/>
              <a:gd name="T1" fmla="*/ 61 h 141"/>
              <a:gd name="T2" fmla="*/ 71 w 125"/>
              <a:gd name="T3" fmla="*/ 61 h 141"/>
              <a:gd name="T4" fmla="*/ 67 w 125"/>
              <a:gd name="T5" fmla="*/ 65 h 141"/>
              <a:gd name="T6" fmla="*/ 67 w 125"/>
              <a:gd name="T7" fmla="*/ 77 h 141"/>
              <a:gd name="T8" fmla="*/ 71 w 125"/>
              <a:gd name="T9" fmla="*/ 81 h 141"/>
              <a:gd name="T10" fmla="*/ 104 w 125"/>
              <a:gd name="T11" fmla="*/ 81 h 141"/>
              <a:gd name="T12" fmla="*/ 104 w 125"/>
              <a:gd name="T13" fmla="*/ 109 h 141"/>
              <a:gd name="T14" fmla="*/ 71 w 125"/>
              <a:gd name="T15" fmla="*/ 121 h 141"/>
              <a:gd name="T16" fmla="*/ 21 w 125"/>
              <a:gd name="T17" fmla="*/ 71 h 141"/>
              <a:gd name="T18" fmla="*/ 71 w 125"/>
              <a:gd name="T19" fmla="*/ 20 h 141"/>
              <a:gd name="T20" fmla="*/ 107 w 125"/>
              <a:gd name="T21" fmla="*/ 35 h 141"/>
              <a:gd name="T22" fmla="*/ 113 w 125"/>
              <a:gd name="T23" fmla="*/ 35 h 141"/>
              <a:gd name="T24" fmla="*/ 121 w 125"/>
              <a:gd name="T25" fmla="*/ 27 h 141"/>
              <a:gd name="T26" fmla="*/ 122 w 125"/>
              <a:gd name="T27" fmla="*/ 24 h 141"/>
              <a:gd name="T28" fmla="*/ 121 w 125"/>
              <a:gd name="T29" fmla="*/ 21 h 141"/>
              <a:gd name="T30" fmla="*/ 71 w 125"/>
              <a:gd name="T31" fmla="*/ 0 h 141"/>
              <a:gd name="T32" fmla="*/ 0 w 125"/>
              <a:gd name="T33" fmla="*/ 71 h 141"/>
              <a:gd name="T34" fmla="*/ 71 w 125"/>
              <a:gd name="T35" fmla="*/ 141 h 141"/>
              <a:gd name="T36" fmla="*/ 124 w 125"/>
              <a:gd name="T37" fmla="*/ 117 h 141"/>
              <a:gd name="T38" fmla="*/ 125 w 125"/>
              <a:gd name="T39" fmla="*/ 114 h 141"/>
              <a:gd name="T40" fmla="*/ 125 w 125"/>
              <a:gd name="T41" fmla="*/ 65 h 141"/>
              <a:gd name="T42" fmla="*/ 121 w 125"/>
              <a:gd name="T43" fmla="*/ 61 h 1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25" h="141">
                <a:moveTo>
                  <a:pt x="121" y="61"/>
                </a:moveTo>
                <a:cubicBezTo>
                  <a:pt x="71" y="61"/>
                  <a:pt x="71" y="61"/>
                  <a:pt x="71" y="61"/>
                </a:cubicBezTo>
                <a:cubicBezTo>
                  <a:pt x="68" y="61"/>
                  <a:pt x="67" y="63"/>
                  <a:pt x="67" y="65"/>
                </a:cubicBezTo>
                <a:cubicBezTo>
                  <a:pt x="67" y="77"/>
                  <a:pt x="67" y="77"/>
                  <a:pt x="67" y="77"/>
                </a:cubicBezTo>
                <a:cubicBezTo>
                  <a:pt x="67" y="79"/>
                  <a:pt x="68" y="81"/>
                  <a:pt x="71" y="81"/>
                </a:cubicBezTo>
                <a:cubicBezTo>
                  <a:pt x="104" y="81"/>
                  <a:pt x="104" y="81"/>
                  <a:pt x="104" y="81"/>
                </a:cubicBezTo>
                <a:cubicBezTo>
                  <a:pt x="104" y="109"/>
                  <a:pt x="104" y="109"/>
                  <a:pt x="104" y="109"/>
                </a:cubicBezTo>
                <a:cubicBezTo>
                  <a:pt x="95" y="117"/>
                  <a:pt x="83" y="121"/>
                  <a:pt x="71" y="121"/>
                </a:cubicBezTo>
                <a:cubicBezTo>
                  <a:pt x="43" y="121"/>
                  <a:pt x="21" y="99"/>
                  <a:pt x="21" y="71"/>
                </a:cubicBezTo>
                <a:cubicBezTo>
                  <a:pt x="21" y="43"/>
                  <a:pt x="43" y="20"/>
                  <a:pt x="71" y="20"/>
                </a:cubicBezTo>
                <a:cubicBezTo>
                  <a:pt x="84" y="20"/>
                  <a:pt x="97" y="26"/>
                  <a:pt x="107" y="35"/>
                </a:cubicBezTo>
                <a:cubicBezTo>
                  <a:pt x="108" y="37"/>
                  <a:pt x="111" y="37"/>
                  <a:pt x="113" y="35"/>
                </a:cubicBezTo>
                <a:cubicBezTo>
                  <a:pt x="121" y="27"/>
                  <a:pt x="121" y="27"/>
                  <a:pt x="121" y="27"/>
                </a:cubicBezTo>
                <a:cubicBezTo>
                  <a:pt x="122" y="26"/>
                  <a:pt x="122" y="25"/>
                  <a:pt x="122" y="24"/>
                </a:cubicBezTo>
                <a:cubicBezTo>
                  <a:pt x="122" y="23"/>
                  <a:pt x="122" y="22"/>
                  <a:pt x="121" y="21"/>
                </a:cubicBezTo>
                <a:cubicBezTo>
                  <a:pt x="107" y="8"/>
                  <a:pt x="89" y="0"/>
                  <a:pt x="71" y="0"/>
                </a:cubicBezTo>
                <a:cubicBezTo>
                  <a:pt x="31" y="0"/>
                  <a:pt x="0" y="32"/>
                  <a:pt x="0" y="71"/>
                </a:cubicBezTo>
                <a:cubicBezTo>
                  <a:pt x="0" y="110"/>
                  <a:pt x="31" y="141"/>
                  <a:pt x="71" y="141"/>
                </a:cubicBezTo>
                <a:cubicBezTo>
                  <a:pt x="91" y="141"/>
                  <a:pt x="111" y="132"/>
                  <a:pt x="124" y="117"/>
                </a:cubicBezTo>
                <a:cubicBezTo>
                  <a:pt x="125" y="116"/>
                  <a:pt x="125" y="115"/>
                  <a:pt x="125" y="114"/>
                </a:cubicBezTo>
                <a:cubicBezTo>
                  <a:pt x="125" y="65"/>
                  <a:pt x="125" y="65"/>
                  <a:pt x="125" y="65"/>
                </a:cubicBezTo>
                <a:cubicBezTo>
                  <a:pt x="125" y="63"/>
                  <a:pt x="123" y="61"/>
                  <a:pt x="121" y="61"/>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23" name="Freeform 30">
            <a:extLst>
              <a:ext uri="{FF2B5EF4-FFF2-40B4-BE49-F238E27FC236}">
                <a16:creationId xmlns:a16="http://schemas.microsoft.com/office/drawing/2014/main" id="{D6649B6F-0DE1-D57D-A1FF-D81C27B265BD}"/>
              </a:ext>
            </a:extLst>
          </xdr:cNvPr>
          <xdr:cNvSpPr>
            <a:spLocks/>
          </xdr:cNvSpPr>
        </xdr:nvSpPr>
        <xdr:spPr bwMode="auto">
          <a:xfrm>
            <a:off x="-1473200" y="8450263"/>
            <a:ext cx="34925" cy="33338"/>
          </a:xfrm>
          <a:custGeom>
            <a:avLst/>
            <a:gdLst>
              <a:gd name="T0" fmla="*/ 14 w 27"/>
              <a:gd name="T1" fmla="*/ 25 h 25"/>
              <a:gd name="T2" fmla="*/ 19 w 27"/>
              <a:gd name="T3" fmla="*/ 24 h 25"/>
              <a:gd name="T4" fmla="*/ 26 w 27"/>
              <a:gd name="T5" fmla="*/ 17 h 25"/>
              <a:gd name="T6" fmla="*/ 26 w 27"/>
              <a:gd name="T7" fmla="*/ 8 h 25"/>
              <a:gd name="T8" fmla="*/ 19 w 27"/>
              <a:gd name="T9" fmla="*/ 1 h 25"/>
              <a:gd name="T10" fmla="*/ 9 w 27"/>
              <a:gd name="T11" fmla="*/ 1 h 25"/>
              <a:gd name="T12" fmla="*/ 3 w 27"/>
              <a:gd name="T13" fmla="*/ 17 h 25"/>
              <a:gd name="T14" fmla="*/ 14 w 27"/>
              <a:gd name="T15" fmla="*/ 25 h 2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 h="25">
                <a:moveTo>
                  <a:pt x="14" y="25"/>
                </a:moveTo>
                <a:cubicBezTo>
                  <a:pt x="16" y="25"/>
                  <a:pt x="18" y="25"/>
                  <a:pt x="19" y="24"/>
                </a:cubicBezTo>
                <a:cubicBezTo>
                  <a:pt x="22" y="23"/>
                  <a:pt x="25" y="20"/>
                  <a:pt x="26" y="17"/>
                </a:cubicBezTo>
                <a:cubicBezTo>
                  <a:pt x="27" y="14"/>
                  <a:pt x="27" y="11"/>
                  <a:pt x="26" y="8"/>
                </a:cubicBezTo>
                <a:cubicBezTo>
                  <a:pt x="24" y="5"/>
                  <a:pt x="22" y="2"/>
                  <a:pt x="19" y="1"/>
                </a:cubicBezTo>
                <a:cubicBezTo>
                  <a:pt x="16" y="0"/>
                  <a:pt x="12" y="0"/>
                  <a:pt x="9" y="1"/>
                </a:cubicBezTo>
                <a:cubicBezTo>
                  <a:pt x="3" y="4"/>
                  <a:pt x="0" y="11"/>
                  <a:pt x="3" y="17"/>
                </a:cubicBezTo>
                <a:cubicBezTo>
                  <a:pt x="5" y="22"/>
                  <a:pt x="10" y="25"/>
                  <a:pt x="14" y="25"/>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24" name="Freeform 31">
            <a:extLst>
              <a:ext uri="{FF2B5EF4-FFF2-40B4-BE49-F238E27FC236}">
                <a16:creationId xmlns:a16="http://schemas.microsoft.com/office/drawing/2014/main" id="{B0A46D30-EE41-6DD5-E79B-7328B85371C2}"/>
              </a:ext>
            </a:extLst>
          </xdr:cNvPr>
          <xdr:cNvSpPr>
            <a:spLocks/>
          </xdr:cNvSpPr>
        </xdr:nvSpPr>
        <xdr:spPr bwMode="auto">
          <a:xfrm>
            <a:off x="-1335087" y="8764588"/>
            <a:ext cx="36513" cy="33338"/>
          </a:xfrm>
          <a:custGeom>
            <a:avLst/>
            <a:gdLst>
              <a:gd name="T0" fmla="*/ 25 w 28"/>
              <a:gd name="T1" fmla="*/ 9 h 26"/>
              <a:gd name="T2" fmla="*/ 9 w 28"/>
              <a:gd name="T3" fmla="*/ 3 h 26"/>
              <a:gd name="T4" fmla="*/ 2 w 28"/>
              <a:gd name="T5" fmla="*/ 19 h 26"/>
              <a:gd name="T6" fmla="*/ 14 w 28"/>
              <a:gd name="T7" fmla="*/ 26 h 26"/>
              <a:gd name="T8" fmla="*/ 19 w 28"/>
              <a:gd name="T9" fmla="*/ 25 h 26"/>
              <a:gd name="T10" fmla="*/ 25 w 28"/>
              <a:gd name="T11" fmla="*/ 9 h 26"/>
            </a:gdLst>
            <a:ahLst/>
            <a:cxnLst>
              <a:cxn ang="0">
                <a:pos x="T0" y="T1"/>
              </a:cxn>
              <a:cxn ang="0">
                <a:pos x="T2" y="T3"/>
              </a:cxn>
              <a:cxn ang="0">
                <a:pos x="T4" y="T5"/>
              </a:cxn>
              <a:cxn ang="0">
                <a:pos x="T6" y="T7"/>
              </a:cxn>
              <a:cxn ang="0">
                <a:pos x="T8" y="T9"/>
              </a:cxn>
              <a:cxn ang="0">
                <a:pos x="T10" y="T11"/>
              </a:cxn>
            </a:cxnLst>
            <a:rect l="0" t="0" r="r" b="b"/>
            <a:pathLst>
              <a:path w="28" h="26">
                <a:moveTo>
                  <a:pt x="25" y="9"/>
                </a:moveTo>
                <a:cubicBezTo>
                  <a:pt x="22" y="3"/>
                  <a:pt x="15" y="0"/>
                  <a:pt x="9" y="3"/>
                </a:cubicBezTo>
                <a:cubicBezTo>
                  <a:pt x="3" y="5"/>
                  <a:pt x="0" y="13"/>
                  <a:pt x="2" y="19"/>
                </a:cubicBezTo>
                <a:cubicBezTo>
                  <a:pt x="4" y="24"/>
                  <a:pt x="9" y="26"/>
                  <a:pt x="14" y="26"/>
                </a:cubicBezTo>
                <a:cubicBezTo>
                  <a:pt x="15" y="26"/>
                  <a:pt x="17" y="26"/>
                  <a:pt x="19" y="25"/>
                </a:cubicBezTo>
                <a:cubicBezTo>
                  <a:pt x="25" y="23"/>
                  <a:pt x="28" y="15"/>
                  <a:pt x="25" y="9"/>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25" name="Freeform 32">
            <a:extLst>
              <a:ext uri="{FF2B5EF4-FFF2-40B4-BE49-F238E27FC236}">
                <a16:creationId xmlns:a16="http://schemas.microsoft.com/office/drawing/2014/main" id="{21AA67B2-FE2E-03AF-F528-9003423BBF0B}"/>
              </a:ext>
            </a:extLst>
          </xdr:cNvPr>
          <xdr:cNvSpPr>
            <a:spLocks/>
          </xdr:cNvSpPr>
        </xdr:nvSpPr>
        <xdr:spPr bwMode="auto">
          <a:xfrm>
            <a:off x="-1538288" y="8518526"/>
            <a:ext cx="219075" cy="246063"/>
          </a:xfrm>
          <a:custGeom>
            <a:avLst/>
            <a:gdLst>
              <a:gd name="T0" fmla="*/ 165 w 168"/>
              <a:gd name="T1" fmla="*/ 166 h 189"/>
              <a:gd name="T2" fmla="*/ 132 w 168"/>
              <a:gd name="T3" fmla="*/ 90 h 189"/>
              <a:gd name="T4" fmla="*/ 125 w 168"/>
              <a:gd name="T5" fmla="*/ 87 h 189"/>
              <a:gd name="T6" fmla="*/ 116 w 168"/>
              <a:gd name="T7" fmla="*/ 91 h 189"/>
              <a:gd name="T8" fmla="*/ 113 w 168"/>
              <a:gd name="T9" fmla="*/ 94 h 189"/>
              <a:gd name="T10" fmla="*/ 113 w 168"/>
              <a:gd name="T11" fmla="*/ 99 h 189"/>
              <a:gd name="T12" fmla="*/ 141 w 168"/>
              <a:gd name="T13" fmla="*/ 164 h 189"/>
              <a:gd name="T14" fmla="*/ 38 w 168"/>
              <a:gd name="T15" fmla="*/ 116 h 189"/>
              <a:gd name="T16" fmla="*/ 57 w 168"/>
              <a:gd name="T17" fmla="*/ 20 h 189"/>
              <a:gd name="T18" fmla="*/ 58 w 168"/>
              <a:gd name="T19" fmla="*/ 14 h 189"/>
              <a:gd name="T20" fmla="*/ 54 w 168"/>
              <a:gd name="T21" fmla="*/ 4 h 189"/>
              <a:gd name="T22" fmla="*/ 50 w 168"/>
              <a:gd name="T23" fmla="*/ 1 h 189"/>
              <a:gd name="T24" fmla="*/ 45 w 168"/>
              <a:gd name="T25" fmla="*/ 2 h 189"/>
              <a:gd name="T26" fmla="*/ 19 w 168"/>
              <a:gd name="T27" fmla="*/ 125 h 189"/>
              <a:gd name="T28" fmla="*/ 117 w 168"/>
              <a:gd name="T29" fmla="*/ 189 h 189"/>
              <a:gd name="T30" fmla="*/ 160 w 168"/>
              <a:gd name="T31" fmla="*/ 180 h 189"/>
              <a:gd name="T32" fmla="*/ 165 w 168"/>
              <a:gd name="T33" fmla="*/ 166 h 18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68" h="189">
                <a:moveTo>
                  <a:pt x="165" y="166"/>
                </a:moveTo>
                <a:cubicBezTo>
                  <a:pt x="132" y="90"/>
                  <a:pt x="132" y="90"/>
                  <a:pt x="132" y="90"/>
                </a:cubicBezTo>
                <a:cubicBezTo>
                  <a:pt x="131" y="87"/>
                  <a:pt x="128" y="86"/>
                  <a:pt x="125" y="87"/>
                </a:cubicBezTo>
                <a:cubicBezTo>
                  <a:pt x="116" y="91"/>
                  <a:pt x="116" y="91"/>
                  <a:pt x="116" y="91"/>
                </a:cubicBezTo>
                <a:cubicBezTo>
                  <a:pt x="114" y="92"/>
                  <a:pt x="113" y="93"/>
                  <a:pt x="113" y="94"/>
                </a:cubicBezTo>
                <a:cubicBezTo>
                  <a:pt x="112" y="96"/>
                  <a:pt x="112" y="97"/>
                  <a:pt x="113" y="99"/>
                </a:cubicBezTo>
                <a:cubicBezTo>
                  <a:pt x="141" y="164"/>
                  <a:pt x="141" y="164"/>
                  <a:pt x="141" y="164"/>
                </a:cubicBezTo>
                <a:cubicBezTo>
                  <a:pt x="100" y="177"/>
                  <a:pt x="55" y="156"/>
                  <a:pt x="38" y="116"/>
                </a:cubicBezTo>
                <a:cubicBezTo>
                  <a:pt x="24" y="84"/>
                  <a:pt x="31" y="45"/>
                  <a:pt x="57" y="20"/>
                </a:cubicBezTo>
                <a:cubicBezTo>
                  <a:pt x="59" y="19"/>
                  <a:pt x="59" y="16"/>
                  <a:pt x="58" y="14"/>
                </a:cubicBezTo>
                <a:cubicBezTo>
                  <a:pt x="54" y="4"/>
                  <a:pt x="54" y="4"/>
                  <a:pt x="54" y="4"/>
                </a:cubicBezTo>
                <a:cubicBezTo>
                  <a:pt x="53" y="2"/>
                  <a:pt x="52" y="1"/>
                  <a:pt x="50" y="1"/>
                </a:cubicBezTo>
                <a:cubicBezTo>
                  <a:pt x="48" y="0"/>
                  <a:pt x="46" y="1"/>
                  <a:pt x="45" y="2"/>
                </a:cubicBezTo>
                <a:cubicBezTo>
                  <a:pt x="11" y="33"/>
                  <a:pt x="0" y="82"/>
                  <a:pt x="19" y="125"/>
                </a:cubicBezTo>
                <a:cubicBezTo>
                  <a:pt x="36" y="165"/>
                  <a:pt x="76" y="189"/>
                  <a:pt x="117" y="189"/>
                </a:cubicBezTo>
                <a:cubicBezTo>
                  <a:pt x="131" y="189"/>
                  <a:pt x="146" y="186"/>
                  <a:pt x="160" y="180"/>
                </a:cubicBezTo>
                <a:cubicBezTo>
                  <a:pt x="165" y="178"/>
                  <a:pt x="168" y="172"/>
                  <a:pt x="165" y="166"/>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26" name="Freeform 33">
            <a:extLst>
              <a:ext uri="{FF2B5EF4-FFF2-40B4-BE49-F238E27FC236}">
                <a16:creationId xmlns:a16="http://schemas.microsoft.com/office/drawing/2014/main" id="{24847730-6EF7-F08E-8B6C-EA9619200B7B}"/>
              </a:ext>
            </a:extLst>
          </xdr:cNvPr>
          <xdr:cNvSpPr>
            <a:spLocks noEditPoints="1"/>
          </xdr:cNvSpPr>
        </xdr:nvSpPr>
        <xdr:spPr bwMode="auto">
          <a:xfrm>
            <a:off x="-933450" y="8559801"/>
            <a:ext cx="149225" cy="146050"/>
          </a:xfrm>
          <a:custGeom>
            <a:avLst/>
            <a:gdLst>
              <a:gd name="T0" fmla="*/ 57 w 114"/>
              <a:gd name="T1" fmla="*/ 0 h 112"/>
              <a:gd name="T2" fmla="*/ 0 w 114"/>
              <a:gd name="T3" fmla="*/ 56 h 112"/>
              <a:gd name="T4" fmla="*/ 57 w 114"/>
              <a:gd name="T5" fmla="*/ 112 h 112"/>
              <a:gd name="T6" fmla="*/ 114 w 114"/>
              <a:gd name="T7" fmla="*/ 56 h 112"/>
              <a:gd name="T8" fmla="*/ 57 w 114"/>
              <a:gd name="T9" fmla="*/ 0 h 112"/>
              <a:gd name="T10" fmla="*/ 57 w 114"/>
              <a:gd name="T11" fmla="*/ 92 h 112"/>
              <a:gd name="T12" fmla="*/ 21 w 114"/>
              <a:gd name="T13" fmla="*/ 56 h 112"/>
              <a:gd name="T14" fmla="*/ 57 w 114"/>
              <a:gd name="T15" fmla="*/ 20 h 112"/>
              <a:gd name="T16" fmla="*/ 92 w 114"/>
              <a:gd name="T17" fmla="*/ 56 h 112"/>
              <a:gd name="T18" fmla="*/ 57 w 114"/>
              <a:gd name="T19" fmla="*/ 92 h 1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2">
                <a:moveTo>
                  <a:pt x="57" y="0"/>
                </a:moveTo>
                <a:cubicBezTo>
                  <a:pt x="25" y="0"/>
                  <a:pt x="0" y="25"/>
                  <a:pt x="0" y="56"/>
                </a:cubicBezTo>
                <a:cubicBezTo>
                  <a:pt x="0" y="87"/>
                  <a:pt x="25" y="112"/>
                  <a:pt x="57" y="112"/>
                </a:cubicBezTo>
                <a:cubicBezTo>
                  <a:pt x="88" y="112"/>
                  <a:pt x="114" y="87"/>
                  <a:pt x="114" y="56"/>
                </a:cubicBezTo>
                <a:cubicBezTo>
                  <a:pt x="114" y="25"/>
                  <a:pt x="88" y="0"/>
                  <a:pt x="57" y="0"/>
                </a:cubicBezTo>
                <a:close/>
                <a:moveTo>
                  <a:pt x="57" y="92"/>
                </a:moveTo>
                <a:cubicBezTo>
                  <a:pt x="37" y="92"/>
                  <a:pt x="21" y="76"/>
                  <a:pt x="21" y="56"/>
                </a:cubicBezTo>
                <a:cubicBezTo>
                  <a:pt x="21" y="36"/>
                  <a:pt x="37" y="20"/>
                  <a:pt x="57" y="20"/>
                </a:cubicBezTo>
                <a:cubicBezTo>
                  <a:pt x="76" y="20"/>
                  <a:pt x="92" y="36"/>
                  <a:pt x="92" y="56"/>
                </a:cubicBezTo>
                <a:cubicBezTo>
                  <a:pt x="92" y="76"/>
                  <a:pt x="77" y="92"/>
                  <a:pt x="57" y="92"/>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27" name="Freeform 34">
            <a:extLst>
              <a:ext uri="{FF2B5EF4-FFF2-40B4-BE49-F238E27FC236}">
                <a16:creationId xmlns:a16="http://schemas.microsoft.com/office/drawing/2014/main" id="{7E5742F7-E636-CE4E-AAA2-D53A200F5401}"/>
              </a:ext>
            </a:extLst>
          </xdr:cNvPr>
          <xdr:cNvSpPr>
            <a:spLocks noEditPoints="1"/>
          </xdr:cNvSpPr>
        </xdr:nvSpPr>
        <xdr:spPr bwMode="auto">
          <a:xfrm>
            <a:off x="-371475" y="8526463"/>
            <a:ext cx="152400" cy="174625"/>
          </a:xfrm>
          <a:custGeom>
            <a:avLst/>
            <a:gdLst>
              <a:gd name="T0" fmla="*/ 48 w 116"/>
              <a:gd name="T1" fmla="*/ 0 h 135"/>
              <a:gd name="T2" fmla="*/ 5 w 116"/>
              <a:gd name="T3" fmla="*/ 0 h 135"/>
              <a:gd name="T4" fmla="*/ 0 w 116"/>
              <a:gd name="T5" fmla="*/ 4 h 135"/>
              <a:gd name="T6" fmla="*/ 0 w 116"/>
              <a:gd name="T7" fmla="*/ 131 h 135"/>
              <a:gd name="T8" fmla="*/ 5 w 116"/>
              <a:gd name="T9" fmla="*/ 135 h 135"/>
              <a:gd name="T10" fmla="*/ 48 w 116"/>
              <a:gd name="T11" fmla="*/ 135 h 135"/>
              <a:gd name="T12" fmla="*/ 116 w 116"/>
              <a:gd name="T13" fmla="*/ 68 h 135"/>
              <a:gd name="T14" fmla="*/ 48 w 116"/>
              <a:gd name="T15" fmla="*/ 0 h 135"/>
              <a:gd name="T16" fmla="*/ 48 w 116"/>
              <a:gd name="T17" fmla="*/ 115 h 135"/>
              <a:gd name="T18" fmla="*/ 21 w 116"/>
              <a:gd name="T19" fmla="*/ 115 h 135"/>
              <a:gd name="T20" fmla="*/ 21 w 116"/>
              <a:gd name="T21" fmla="*/ 20 h 135"/>
              <a:gd name="T22" fmla="*/ 48 w 116"/>
              <a:gd name="T23" fmla="*/ 20 h 135"/>
              <a:gd name="T24" fmla="*/ 95 w 116"/>
              <a:gd name="T25" fmla="*/ 68 h 135"/>
              <a:gd name="T26" fmla="*/ 48 w 116"/>
              <a:gd name="T27" fmla="*/ 115 h 1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16" h="135">
                <a:moveTo>
                  <a:pt x="48" y="0"/>
                </a:moveTo>
                <a:cubicBezTo>
                  <a:pt x="5" y="0"/>
                  <a:pt x="5" y="0"/>
                  <a:pt x="5" y="0"/>
                </a:cubicBezTo>
                <a:cubicBezTo>
                  <a:pt x="2" y="0"/>
                  <a:pt x="0" y="2"/>
                  <a:pt x="0" y="4"/>
                </a:cubicBezTo>
                <a:cubicBezTo>
                  <a:pt x="0" y="131"/>
                  <a:pt x="0" y="131"/>
                  <a:pt x="0" y="131"/>
                </a:cubicBezTo>
                <a:cubicBezTo>
                  <a:pt x="0" y="134"/>
                  <a:pt x="2" y="135"/>
                  <a:pt x="5" y="135"/>
                </a:cubicBezTo>
                <a:cubicBezTo>
                  <a:pt x="48" y="135"/>
                  <a:pt x="48" y="135"/>
                  <a:pt x="48" y="135"/>
                </a:cubicBezTo>
                <a:cubicBezTo>
                  <a:pt x="85" y="135"/>
                  <a:pt x="116" y="105"/>
                  <a:pt x="116" y="68"/>
                </a:cubicBezTo>
                <a:cubicBezTo>
                  <a:pt x="116" y="30"/>
                  <a:pt x="85" y="0"/>
                  <a:pt x="48" y="0"/>
                </a:cubicBezTo>
                <a:close/>
                <a:moveTo>
                  <a:pt x="48" y="115"/>
                </a:moveTo>
                <a:cubicBezTo>
                  <a:pt x="21" y="115"/>
                  <a:pt x="21" y="115"/>
                  <a:pt x="21" y="115"/>
                </a:cubicBezTo>
                <a:cubicBezTo>
                  <a:pt x="21" y="20"/>
                  <a:pt x="21" y="20"/>
                  <a:pt x="21" y="20"/>
                </a:cubicBezTo>
                <a:cubicBezTo>
                  <a:pt x="48" y="20"/>
                  <a:pt x="48" y="20"/>
                  <a:pt x="48" y="20"/>
                </a:cubicBezTo>
                <a:cubicBezTo>
                  <a:pt x="74" y="20"/>
                  <a:pt x="95" y="41"/>
                  <a:pt x="95" y="68"/>
                </a:cubicBezTo>
                <a:cubicBezTo>
                  <a:pt x="95" y="94"/>
                  <a:pt x="74" y="115"/>
                  <a:pt x="48" y="115"/>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28" name="Freeform 35">
            <a:extLst>
              <a:ext uri="{FF2B5EF4-FFF2-40B4-BE49-F238E27FC236}">
                <a16:creationId xmlns:a16="http://schemas.microsoft.com/office/drawing/2014/main" id="{2E4262FD-966A-73E7-A103-7AFDC8AEE8AC}"/>
              </a:ext>
            </a:extLst>
          </xdr:cNvPr>
          <xdr:cNvSpPr>
            <a:spLocks/>
          </xdr:cNvSpPr>
        </xdr:nvSpPr>
        <xdr:spPr bwMode="auto">
          <a:xfrm>
            <a:off x="-423862" y="8526463"/>
            <a:ext cx="26988" cy="174625"/>
          </a:xfrm>
          <a:custGeom>
            <a:avLst/>
            <a:gdLst>
              <a:gd name="T0" fmla="*/ 17 w 21"/>
              <a:gd name="T1" fmla="*/ 0 h 135"/>
              <a:gd name="T2" fmla="*/ 4 w 21"/>
              <a:gd name="T3" fmla="*/ 0 h 135"/>
              <a:gd name="T4" fmla="*/ 0 w 21"/>
              <a:gd name="T5" fmla="*/ 4 h 135"/>
              <a:gd name="T6" fmla="*/ 0 w 21"/>
              <a:gd name="T7" fmla="*/ 131 h 135"/>
              <a:gd name="T8" fmla="*/ 4 w 21"/>
              <a:gd name="T9" fmla="*/ 135 h 135"/>
              <a:gd name="T10" fmla="*/ 17 w 21"/>
              <a:gd name="T11" fmla="*/ 135 h 135"/>
              <a:gd name="T12" fmla="*/ 21 w 21"/>
              <a:gd name="T13" fmla="*/ 131 h 135"/>
              <a:gd name="T14" fmla="*/ 21 w 21"/>
              <a:gd name="T15" fmla="*/ 4 h 135"/>
              <a:gd name="T16" fmla="*/ 17 w 21"/>
              <a:gd name="T17" fmla="*/ 0 h 1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1" h="135">
                <a:moveTo>
                  <a:pt x="17" y="0"/>
                </a:moveTo>
                <a:cubicBezTo>
                  <a:pt x="4" y="0"/>
                  <a:pt x="4" y="0"/>
                  <a:pt x="4" y="0"/>
                </a:cubicBezTo>
                <a:cubicBezTo>
                  <a:pt x="2" y="0"/>
                  <a:pt x="0" y="2"/>
                  <a:pt x="0" y="4"/>
                </a:cubicBezTo>
                <a:cubicBezTo>
                  <a:pt x="0" y="131"/>
                  <a:pt x="0" y="131"/>
                  <a:pt x="0" y="131"/>
                </a:cubicBezTo>
                <a:cubicBezTo>
                  <a:pt x="0" y="134"/>
                  <a:pt x="2" y="135"/>
                  <a:pt x="4" y="135"/>
                </a:cubicBezTo>
                <a:cubicBezTo>
                  <a:pt x="17" y="135"/>
                  <a:pt x="17" y="135"/>
                  <a:pt x="17" y="135"/>
                </a:cubicBezTo>
                <a:cubicBezTo>
                  <a:pt x="19" y="135"/>
                  <a:pt x="21" y="134"/>
                  <a:pt x="21" y="131"/>
                </a:cubicBezTo>
                <a:cubicBezTo>
                  <a:pt x="21" y="4"/>
                  <a:pt x="21" y="4"/>
                  <a:pt x="21" y="4"/>
                </a:cubicBezTo>
                <a:cubicBezTo>
                  <a:pt x="21" y="2"/>
                  <a:pt x="19" y="0"/>
                  <a:pt x="17" y="0"/>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29" name="Freeform 36">
            <a:extLst>
              <a:ext uri="{FF2B5EF4-FFF2-40B4-BE49-F238E27FC236}">
                <a16:creationId xmlns:a16="http://schemas.microsoft.com/office/drawing/2014/main" id="{D9DA468F-68F5-A181-20E3-639BE5AFE9CE}"/>
              </a:ext>
            </a:extLst>
          </xdr:cNvPr>
          <xdr:cNvSpPr>
            <a:spLocks/>
          </xdr:cNvSpPr>
        </xdr:nvSpPr>
        <xdr:spPr bwMode="auto">
          <a:xfrm>
            <a:off x="-36512" y="8534401"/>
            <a:ext cx="71438" cy="171450"/>
          </a:xfrm>
          <a:custGeom>
            <a:avLst/>
            <a:gdLst>
              <a:gd name="T0" fmla="*/ 50 w 55"/>
              <a:gd name="T1" fmla="*/ 112 h 131"/>
              <a:gd name="T2" fmla="*/ 47 w 55"/>
              <a:gd name="T3" fmla="*/ 109 h 131"/>
              <a:gd name="T4" fmla="*/ 44 w 55"/>
              <a:gd name="T5" fmla="*/ 110 h 131"/>
              <a:gd name="T6" fmla="*/ 39 w 55"/>
              <a:gd name="T7" fmla="*/ 111 h 131"/>
              <a:gd name="T8" fmla="*/ 32 w 55"/>
              <a:gd name="T9" fmla="*/ 105 h 131"/>
              <a:gd name="T10" fmla="*/ 32 w 55"/>
              <a:gd name="T11" fmla="*/ 42 h 131"/>
              <a:gd name="T12" fmla="*/ 49 w 55"/>
              <a:gd name="T13" fmla="*/ 42 h 131"/>
              <a:gd name="T14" fmla="*/ 53 w 55"/>
              <a:gd name="T15" fmla="*/ 38 h 131"/>
              <a:gd name="T16" fmla="*/ 53 w 55"/>
              <a:gd name="T17" fmla="*/ 26 h 131"/>
              <a:gd name="T18" fmla="*/ 49 w 55"/>
              <a:gd name="T19" fmla="*/ 22 h 131"/>
              <a:gd name="T20" fmla="*/ 32 w 55"/>
              <a:gd name="T21" fmla="*/ 22 h 131"/>
              <a:gd name="T22" fmla="*/ 32 w 55"/>
              <a:gd name="T23" fmla="*/ 4 h 131"/>
              <a:gd name="T24" fmla="*/ 28 w 55"/>
              <a:gd name="T25" fmla="*/ 0 h 131"/>
              <a:gd name="T26" fmla="*/ 16 w 55"/>
              <a:gd name="T27" fmla="*/ 0 h 131"/>
              <a:gd name="T28" fmla="*/ 12 w 55"/>
              <a:gd name="T29" fmla="*/ 4 h 131"/>
              <a:gd name="T30" fmla="*/ 12 w 55"/>
              <a:gd name="T31" fmla="*/ 22 h 131"/>
              <a:gd name="T32" fmla="*/ 4 w 55"/>
              <a:gd name="T33" fmla="*/ 22 h 131"/>
              <a:gd name="T34" fmla="*/ 0 w 55"/>
              <a:gd name="T35" fmla="*/ 26 h 131"/>
              <a:gd name="T36" fmla="*/ 0 w 55"/>
              <a:gd name="T37" fmla="*/ 38 h 131"/>
              <a:gd name="T38" fmla="*/ 4 w 55"/>
              <a:gd name="T39" fmla="*/ 42 h 131"/>
              <a:gd name="T40" fmla="*/ 12 w 55"/>
              <a:gd name="T41" fmla="*/ 42 h 131"/>
              <a:gd name="T42" fmla="*/ 12 w 55"/>
              <a:gd name="T43" fmla="*/ 106 h 131"/>
              <a:gd name="T44" fmla="*/ 39 w 55"/>
              <a:gd name="T45" fmla="*/ 131 h 131"/>
              <a:gd name="T46" fmla="*/ 53 w 55"/>
              <a:gd name="T47" fmla="*/ 127 h 131"/>
              <a:gd name="T48" fmla="*/ 54 w 55"/>
              <a:gd name="T49" fmla="*/ 122 h 131"/>
              <a:gd name="T50" fmla="*/ 50 w 55"/>
              <a:gd name="T51" fmla="*/ 112 h 1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55" h="131">
                <a:moveTo>
                  <a:pt x="50" y="112"/>
                </a:moveTo>
                <a:cubicBezTo>
                  <a:pt x="50" y="110"/>
                  <a:pt x="49" y="109"/>
                  <a:pt x="47" y="109"/>
                </a:cubicBezTo>
                <a:cubicBezTo>
                  <a:pt x="46" y="109"/>
                  <a:pt x="45" y="109"/>
                  <a:pt x="44" y="110"/>
                </a:cubicBezTo>
                <a:cubicBezTo>
                  <a:pt x="42" y="111"/>
                  <a:pt x="41" y="111"/>
                  <a:pt x="39" y="111"/>
                </a:cubicBezTo>
                <a:cubicBezTo>
                  <a:pt x="34" y="111"/>
                  <a:pt x="32" y="110"/>
                  <a:pt x="32" y="105"/>
                </a:cubicBezTo>
                <a:cubicBezTo>
                  <a:pt x="32" y="42"/>
                  <a:pt x="32" y="42"/>
                  <a:pt x="32" y="42"/>
                </a:cubicBezTo>
                <a:cubicBezTo>
                  <a:pt x="49" y="42"/>
                  <a:pt x="49" y="42"/>
                  <a:pt x="49" y="42"/>
                </a:cubicBezTo>
                <a:cubicBezTo>
                  <a:pt x="51" y="42"/>
                  <a:pt x="53" y="40"/>
                  <a:pt x="53" y="38"/>
                </a:cubicBezTo>
                <a:cubicBezTo>
                  <a:pt x="53" y="26"/>
                  <a:pt x="53" y="26"/>
                  <a:pt x="53" y="26"/>
                </a:cubicBezTo>
                <a:cubicBezTo>
                  <a:pt x="53" y="24"/>
                  <a:pt x="51" y="22"/>
                  <a:pt x="49" y="22"/>
                </a:cubicBezTo>
                <a:cubicBezTo>
                  <a:pt x="32" y="22"/>
                  <a:pt x="32" y="22"/>
                  <a:pt x="32" y="22"/>
                </a:cubicBezTo>
                <a:cubicBezTo>
                  <a:pt x="32" y="4"/>
                  <a:pt x="32" y="4"/>
                  <a:pt x="32" y="4"/>
                </a:cubicBezTo>
                <a:cubicBezTo>
                  <a:pt x="32" y="2"/>
                  <a:pt x="31" y="0"/>
                  <a:pt x="28" y="0"/>
                </a:cubicBezTo>
                <a:cubicBezTo>
                  <a:pt x="16" y="0"/>
                  <a:pt x="16" y="0"/>
                  <a:pt x="16" y="0"/>
                </a:cubicBezTo>
                <a:cubicBezTo>
                  <a:pt x="13" y="0"/>
                  <a:pt x="12" y="2"/>
                  <a:pt x="12" y="4"/>
                </a:cubicBezTo>
                <a:cubicBezTo>
                  <a:pt x="12" y="22"/>
                  <a:pt x="12" y="22"/>
                  <a:pt x="12" y="22"/>
                </a:cubicBezTo>
                <a:cubicBezTo>
                  <a:pt x="4" y="22"/>
                  <a:pt x="4" y="22"/>
                  <a:pt x="4" y="22"/>
                </a:cubicBezTo>
                <a:cubicBezTo>
                  <a:pt x="2" y="22"/>
                  <a:pt x="0" y="24"/>
                  <a:pt x="0" y="26"/>
                </a:cubicBezTo>
                <a:cubicBezTo>
                  <a:pt x="0" y="38"/>
                  <a:pt x="0" y="38"/>
                  <a:pt x="0" y="38"/>
                </a:cubicBezTo>
                <a:cubicBezTo>
                  <a:pt x="0" y="40"/>
                  <a:pt x="2" y="42"/>
                  <a:pt x="4" y="42"/>
                </a:cubicBezTo>
                <a:cubicBezTo>
                  <a:pt x="12" y="42"/>
                  <a:pt x="12" y="42"/>
                  <a:pt x="12" y="42"/>
                </a:cubicBezTo>
                <a:cubicBezTo>
                  <a:pt x="12" y="106"/>
                  <a:pt x="12" y="106"/>
                  <a:pt x="12" y="106"/>
                </a:cubicBezTo>
                <a:cubicBezTo>
                  <a:pt x="12" y="121"/>
                  <a:pt x="23" y="131"/>
                  <a:pt x="39" y="131"/>
                </a:cubicBezTo>
                <a:cubicBezTo>
                  <a:pt x="43" y="131"/>
                  <a:pt x="48" y="130"/>
                  <a:pt x="53" y="127"/>
                </a:cubicBezTo>
                <a:cubicBezTo>
                  <a:pt x="54" y="126"/>
                  <a:pt x="55" y="124"/>
                  <a:pt x="54" y="122"/>
                </a:cubicBezTo>
                <a:lnTo>
                  <a:pt x="50" y="112"/>
                </a:ln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30" name="Freeform 37">
            <a:extLst>
              <a:ext uri="{FF2B5EF4-FFF2-40B4-BE49-F238E27FC236}">
                <a16:creationId xmlns:a16="http://schemas.microsoft.com/office/drawing/2014/main" id="{A1180154-7E4E-9A83-6D76-7C797749AFAE}"/>
              </a:ext>
            </a:extLst>
          </xdr:cNvPr>
          <xdr:cNvSpPr>
            <a:spLocks/>
          </xdr:cNvSpPr>
        </xdr:nvSpPr>
        <xdr:spPr bwMode="auto">
          <a:xfrm>
            <a:off x="204788" y="8669338"/>
            <a:ext cx="34925" cy="33338"/>
          </a:xfrm>
          <a:custGeom>
            <a:avLst/>
            <a:gdLst>
              <a:gd name="T0" fmla="*/ 24 w 26"/>
              <a:gd name="T1" fmla="*/ 9 h 26"/>
              <a:gd name="T2" fmla="*/ 7 w 26"/>
              <a:gd name="T3" fmla="*/ 2 h 26"/>
              <a:gd name="T4" fmla="*/ 1 w 26"/>
              <a:gd name="T5" fmla="*/ 9 h 26"/>
              <a:gd name="T6" fmla="*/ 1 w 26"/>
              <a:gd name="T7" fmla="*/ 19 h 26"/>
              <a:gd name="T8" fmla="*/ 8 w 26"/>
              <a:gd name="T9" fmla="*/ 25 h 26"/>
              <a:gd name="T10" fmla="*/ 12 w 26"/>
              <a:gd name="T11" fmla="*/ 26 h 26"/>
              <a:gd name="T12" fmla="*/ 17 w 26"/>
              <a:gd name="T13" fmla="*/ 25 h 26"/>
              <a:gd name="T14" fmla="*/ 24 w 26"/>
              <a:gd name="T15" fmla="*/ 9 h 2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6" h="26">
                <a:moveTo>
                  <a:pt x="24" y="9"/>
                </a:moveTo>
                <a:cubicBezTo>
                  <a:pt x="21" y="3"/>
                  <a:pt x="14" y="0"/>
                  <a:pt x="7" y="2"/>
                </a:cubicBezTo>
                <a:cubicBezTo>
                  <a:pt x="4" y="4"/>
                  <a:pt x="2" y="6"/>
                  <a:pt x="1" y="9"/>
                </a:cubicBezTo>
                <a:cubicBezTo>
                  <a:pt x="0" y="12"/>
                  <a:pt x="0" y="16"/>
                  <a:pt x="1" y="19"/>
                </a:cubicBezTo>
                <a:cubicBezTo>
                  <a:pt x="2" y="22"/>
                  <a:pt x="5" y="24"/>
                  <a:pt x="8" y="25"/>
                </a:cubicBezTo>
                <a:cubicBezTo>
                  <a:pt x="9" y="26"/>
                  <a:pt x="11" y="26"/>
                  <a:pt x="12" y="26"/>
                </a:cubicBezTo>
                <a:cubicBezTo>
                  <a:pt x="14" y="26"/>
                  <a:pt x="16" y="26"/>
                  <a:pt x="17" y="25"/>
                </a:cubicBezTo>
                <a:cubicBezTo>
                  <a:pt x="24" y="22"/>
                  <a:pt x="26" y="15"/>
                  <a:pt x="24" y="9"/>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31" name="Freeform 38">
            <a:extLst>
              <a:ext uri="{FF2B5EF4-FFF2-40B4-BE49-F238E27FC236}">
                <a16:creationId xmlns:a16="http://schemas.microsoft.com/office/drawing/2014/main" id="{7C5DB6DE-BFF0-F260-498E-7291FEE6CBE0}"/>
              </a:ext>
            </a:extLst>
          </xdr:cNvPr>
          <xdr:cNvSpPr>
            <a:spLocks noEditPoints="1"/>
          </xdr:cNvSpPr>
        </xdr:nvSpPr>
        <xdr:spPr bwMode="auto">
          <a:xfrm>
            <a:off x="-763587" y="8526463"/>
            <a:ext cx="149225" cy="179388"/>
          </a:xfrm>
          <a:custGeom>
            <a:avLst/>
            <a:gdLst>
              <a:gd name="T0" fmla="*/ 59 w 114"/>
              <a:gd name="T1" fmla="*/ 26 h 138"/>
              <a:gd name="T2" fmla="*/ 21 w 114"/>
              <a:gd name="T3" fmla="*/ 42 h 138"/>
              <a:gd name="T4" fmla="*/ 21 w 114"/>
              <a:gd name="T5" fmla="*/ 4 h 138"/>
              <a:gd name="T6" fmla="*/ 17 w 114"/>
              <a:gd name="T7" fmla="*/ 0 h 138"/>
              <a:gd name="T8" fmla="*/ 5 w 114"/>
              <a:gd name="T9" fmla="*/ 0 h 138"/>
              <a:gd name="T10" fmla="*/ 0 w 114"/>
              <a:gd name="T11" fmla="*/ 4 h 138"/>
              <a:gd name="T12" fmla="*/ 0 w 114"/>
              <a:gd name="T13" fmla="*/ 131 h 138"/>
              <a:gd name="T14" fmla="*/ 5 w 114"/>
              <a:gd name="T15" fmla="*/ 135 h 138"/>
              <a:gd name="T16" fmla="*/ 17 w 114"/>
              <a:gd name="T17" fmla="*/ 135 h 138"/>
              <a:gd name="T18" fmla="*/ 21 w 114"/>
              <a:gd name="T19" fmla="*/ 131 h 138"/>
              <a:gd name="T20" fmla="*/ 21 w 114"/>
              <a:gd name="T21" fmla="*/ 123 h 138"/>
              <a:gd name="T22" fmla="*/ 59 w 114"/>
              <a:gd name="T23" fmla="*/ 138 h 138"/>
              <a:gd name="T24" fmla="*/ 114 w 114"/>
              <a:gd name="T25" fmla="*/ 82 h 138"/>
              <a:gd name="T26" fmla="*/ 59 w 114"/>
              <a:gd name="T27" fmla="*/ 26 h 138"/>
              <a:gd name="T28" fmla="*/ 57 w 114"/>
              <a:gd name="T29" fmla="*/ 118 h 138"/>
              <a:gd name="T30" fmla="*/ 21 w 114"/>
              <a:gd name="T31" fmla="*/ 82 h 138"/>
              <a:gd name="T32" fmla="*/ 57 w 114"/>
              <a:gd name="T33" fmla="*/ 46 h 138"/>
              <a:gd name="T34" fmla="*/ 93 w 114"/>
              <a:gd name="T35" fmla="*/ 82 h 138"/>
              <a:gd name="T36" fmla="*/ 57 w 114"/>
              <a:gd name="T37" fmla="*/ 118 h 1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4" h="138">
                <a:moveTo>
                  <a:pt x="59" y="26"/>
                </a:moveTo>
                <a:cubicBezTo>
                  <a:pt x="41" y="26"/>
                  <a:pt x="29" y="34"/>
                  <a:pt x="21" y="42"/>
                </a:cubicBezTo>
                <a:cubicBezTo>
                  <a:pt x="21" y="4"/>
                  <a:pt x="21" y="4"/>
                  <a:pt x="21" y="4"/>
                </a:cubicBezTo>
                <a:cubicBezTo>
                  <a:pt x="21" y="2"/>
                  <a:pt x="19" y="0"/>
                  <a:pt x="17" y="0"/>
                </a:cubicBezTo>
                <a:cubicBezTo>
                  <a:pt x="5" y="0"/>
                  <a:pt x="5" y="0"/>
                  <a:pt x="5" y="0"/>
                </a:cubicBezTo>
                <a:cubicBezTo>
                  <a:pt x="2" y="0"/>
                  <a:pt x="0" y="2"/>
                  <a:pt x="0" y="4"/>
                </a:cubicBezTo>
                <a:cubicBezTo>
                  <a:pt x="0" y="131"/>
                  <a:pt x="0" y="131"/>
                  <a:pt x="0" y="131"/>
                </a:cubicBezTo>
                <a:cubicBezTo>
                  <a:pt x="0" y="134"/>
                  <a:pt x="2" y="135"/>
                  <a:pt x="5" y="135"/>
                </a:cubicBezTo>
                <a:cubicBezTo>
                  <a:pt x="17" y="135"/>
                  <a:pt x="17" y="135"/>
                  <a:pt x="17" y="135"/>
                </a:cubicBezTo>
                <a:cubicBezTo>
                  <a:pt x="19" y="135"/>
                  <a:pt x="21" y="134"/>
                  <a:pt x="21" y="131"/>
                </a:cubicBezTo>
                <a:cubicBezTo>
                  <a:pt x="21" y="123"/>
                  <a:pt x="21" y="123"/>
                  <a:pt x="21" y="123"/>
                </a:cubicBezTo>
                <a:cubicBezTo>
                  <a:pt x="29" y="131"/>
                  <a:pt x="41" y="138"/>
                  <a:pt x="59" y="138"/>
                </a:cubicBezTo>
                <a:cubicBezTo>
                  <a:pt x="90" y="138"/>
                  <a:pt x="114" y="114"/>
                  <a:pt x="114" y="82"/>
                </a:cubicBezTo>
                <a:cubicBezTo>
                  <a:pt x="114" y="51"/>
                  <a:pt x="90" y="26"/>
                  <a:pt x="59" y="26"/>
                </a:cubicBezTo>
                <a:close/>
                <a:moveTo>
                  <a:pt x="57" y="118"/>
                </a:moveTo>
                <a:cubicBezTo>
                  <a:pt x="37" y="118"/>
                  <a:pt x="21" y="102"/>
                  <a:pt x="21" y="82"/>
                </a:cubicBezTo>
                <a:cubicBezTo>
                  <a:pt x="21" y="62"/>
                  <a:pt x="37" y="46"/>
                  <a:pt x="57" y="46"/>
                </a:cubicBezTo>
                <a:cubicBezTo>
                  <a:pt x="77" y="46"/>
                  <a:pt x="93" y="62"/>
                  <a:pt x="93" y="82"/>
                </a:cubicBezTo>
                <a:cubicBezTo>
                  <a:pt x="93" y="102"/>
                  <a:pt x="77" y="118"/>
                  <a:pt x="57" y="118"/>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32" name="Freeform 39">
            <a:extLst>
              <a:ext uri="{FF2B5EF4-FFF2-40B4-BE49-F238E27FC236}">
                <a16:creationId xmlns:a16="http://schemas.microsoft.com/office/drawing/2014/main" id="{818BAAB0-2060-A52F-379E-33CCE8C30439}"/>
              </a:ext>
            </a:extLst>
          </xdr:cNvPr>
          <xdr:cNvSpPr>
            <a:spLocks noEditPoints="1"/>
          </xdr:cNvSpPr>
        </xdr:nvSpPr>
        <xdr:spPr bwMode="auto">
          <a:xfrm>
            <a:off x="41275" y="8559801"/>
            <a:ext cx="147638" cy="146050"/>
          </a:xfrm>
          <a:custGeom>
            <a:avLst/>
            <a:gdLst>
              <a:gd name="T0" fmla="*/ 110 w 114"/>
              <a:gd name="T1" fmla="*/ 3 h 112"/>
              <a:gd name="T2" fmla="*/ 97 w 114"/>
              <a:gd name="T3" fmla="*/ 3 h 112"/>
              <a:gd name="T4" fmla="*/ 93 w 114"/>
              <a:gd name="T5" fmla="*/ 7 h 112"/>
              <a:gd name="T6" fmla="*/ 93 w 114"/>
              <a:gd name="T7" fmla="*/ 16 h 112"/>
              <a:gd name="T8" fmla="*/ 56 w 114"/>
              <a:gd name="T9" fmla="*/ 0 h 112"/>
              <a:gd name="T10" fmla="*/ 0 w 114"/>
              <a:gd name="T11" fmla="*/ 56 h 112"/>
              <a:gd name="T12" fmla="*/ 56 w 114"/>
              <a:gd name="T13" fmla="*/ 112 h 112"/>
              <a:gd name="T14" fmla="*/ 93 w 114"/>
              <a:gd name="T15" fmla="*/ 97 h 112"/>
              <a:gd name="T16" fmla="*/ 93 w 114"/>
              <a:gd name="T17" fmla="*/ 105 h 112"/>
              <a:gd name="T18" fmla="*/ 97 w 114"/>
              <a:gd name="T19" fmla="*/ 109 h 112"/>
              <a:gd name="T20" fmla="*/ 110 w 114"/>
              <a:gd name="T21" fmla="*/ 109 h 112"/>
              <a:gd name="T22" fmla="*/ 114 w 114"/>
              <a:gd name="T23" fmla="*/ 105 h 112"/>
              <a:gd name="T24" fmla="*/ 114 w 114"/>
              <a:gd name="T25" fmla="*/ 7 h 112"/>
              <a:gd name="T26" fmla="*/ 110 w 114"/>
              <a:gd name="T27" fmla="*/ 3 h 112"/>
              <a:gd name="T28" fmla="*/ 57 w 114"/>
              <a:gd name="T29" fmla="*/ 92 h 112"/>
              <a:gd name="T30" fmla="*/ 21 w 114"/>
              <a:gd name="T31" fmla="*/ 56 h 112"/>
              <a:gd name="T32" fmla="*/ 57 w 114"/>
              <a:gd name="T33" fmla="*/ 20 h 112"/>
              <a:gd name="T34" fmla="*/ 93 w 114"/>
              <a:gd name="T35" fmla="*/ 56 h 112"/>
              <a:gd name="T36" fmla="*/ 57 w 114"/>
              <a:gd name="T37" fmla="*/ 92 h 1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4" h="112">
                <a:moveTo>
                  <a:pt x="110" y="3"/>
                </a:moveTo>
                <a:cubicBezTo>
                  <a:pt x="97" y="3"/>
                  <a:pt x="97" y="3"/>
                  <a:pt x="97" y="3"/>
                </a:cubicBezTo>
                <a:cubicBezTo>
                  <a:pt x="95" y="3"/>
                  <a:pt x="93" y="5"/>
                  <a:pt x="93" y="7"/>
                </a:cubicBezTo>
                <a:cubicBezTo>
                  <a:pt x="93" y="16"/>
                  <a:pt x="93" y="16"/>
                  <a:pt x="93" y="16"/>
                </a:cubicBezTo>
                <a:cubicBezTo>
                  <a:pt x="85" y="8"/>
                  <a:pt x="73" y="0"/>
                  <a:pt x="56" y="0"/>
                </a:cubicBezTo>
                <a:cubicBezTo>
                  <a:pt x="24" y="0"/>
                  <a:pt x="0" y="25"/>
                  <a:pt x="0" y="56"/>
                </a:cubicBezTo>
                <a:cubicBezTo>
                  <a:pt x="0" y="88"/>
                  <a:pt x="24" y="112"/>
                  <a:pt x="56" y="112"/>
                </a:cubicBezTo>
                <a:cubicBezTo>
                  <a:pt x="73" y="112"/>
                  <a:pt x="85" y="105"/>
                  <a:pt x="93" y="97"/>
                </a:cubicBezTo>
                <a:cubicBezTo>
                  <a:pt x="93" y="105"/>
                  <a:pt x="93" y="105"/>
                  <a:pt x="93" y="105"/>
                </a:cubicBezTo>
                <a:cubicBezTo>
                  <a:pt x="93" y="108"/>
                  <a:pt x="95" y="109"/>
                  <a:pt x="97" y="109"/>
                </a:cubicBezTo>
                <a:cubicBezTo>
                  <a:pt x="110" y="109"/>
                  <a:pt x="110" y="109"/>
                  <a:pt x="110" y="109"/>
                </a:cubicBezTo>
                <a:cubicBezTo>
                  <a:pt x="112" y="109"/>
                  <a:pt x="114" y="108"/>
                  <a:pt x="114" y="105"/>
                </a:cubicBezTo>
                <a:cubicBezTo>
                  <a:pt x="114" y="7"/>
                  <a:pt x="114" y="7"/>
                  <a:pt x="114" y="7"/>
                </a:cubicBezTo>
                <a:cubicBezTo>
                  <a:pt x="114" y="5"/>
                  <a:pt x="112" y="3"/>
                  <a:pt x="110" y="3"/>
                </a:cubicBezTo>
                <a:close/>
                <a:moveTo>
                  <a:pt x="57" y="92"/>
                </a:moveTo>
                <a:cubicBezTo>
                  <a:pt x="37" y="92"/>
                  <a:pt x="21" y="76"/>
                  <a:pt x="21" y="56"/>
                </a:cubicBezTo>
                <a:cubicBezTo>
                  <a:pt x="21" y="36"/>
                  <a:pt x="37" y="20"/>
                  <a:pt x="57" y="20"/>
                </a:cubicBezTo>
                <a:cubicBezTo>
                  <a:pt x="77" y="20"/>
                  <a:pt x="93" y="36"/>
                  <a:pt x="93" y="56"/>
                </a:cubicBezTo>
                <a:cubicBezTo>
                  <a:pt x="93" y="76"/>
                  <a:pt x="77" y="92"/>
                  <a:pt x="57" y="92"/>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sp macro="" textlink="">
        <xdr:nvSpPr>
          <xdr:cNvPr id="33" name="Freeform 40">
            <a:extLst>
              <a:ext uri="{FF2B5EF4-FFF2-40B4-BE49-F238E27FC236}">
                <a16:creationId xmlns:a16="http://schemas.microsoft.com/office/drawing/2014/main" id="{6E722891-899E-3644-CCA5-BA7085B2C189}"/>
              </a:ext>
            </a:extLst>
          </xdr:cNvPr>
          <xdr:cNvSpPr>
            <a:spLocks noEditPoints="1"/>
          </xdr:cNvSpPr>
        </xdr:nvSpPr>
        <xdr:spPr bwMode="auto">
          <a:xfrm>
            <a:off x="-598487" y="8559801"/>
            <a:ext cx="147638" cy="146050"/>
          </a:xfrm>
          <a:custGeom>
            <a:avLst/>
            <a:gdLst>
              <a:gd name="T0" fmla="*/ 110 w 114"/>
              <a:gd name="T1" fmla="*/ 3 h 112"/>
              <a:gd name="T2" fmla="*/ 97 w 114"/>
              <a:gd name="T3" fmla="*/ 3 h 112"/>
              <a:gd name="T4" fmla="*/ 93 w 114"/>
              <a:gd name="T5" fmla="*/ 7 h 112"/>
              <a:gd name="T6" fmla="*/ 93 w 114"/>
              <a:gd name="T7" fmla="*/ 16 h 112"/>
              <a:gd name="T8" fmla="*/ 56 w 114"/>
              <a:gd name="T9" fmla="*/ 0 h 112"/>
              <a:gd name="T10" fmla="*/ 0 w 114"/>
              <a:gd name="T11" fmla="*/ 56 h 112"/>
              <a:gd name="T12" fmla="*/ 56 w 114"/>
              <a:gd name="T13" fmla="*/ 112 h 112"/>
              <a:gd name="T14" fmla="*/ 93 w 114"/>
              <a:gd name="T15" fmla="*/ 97 h 112"/>
              <a:gd name="T16" fmla="*/ 93 w 114"/>
              <a:gd name="T17" fmla="*/ 105 h 112"/>
              <a:gd name="T18" fmla="*/ 97 w 114"/>
              <a:gd name="T19" fmla="*/ 109 h 112"/>
              <a:gd name="T20" fmla="*/ 110 w 114"/>
              <a:gd name="T21" fmla="*/ 109 h 112"/>
              <a:gd name="T22" fmla="*/ 114 w 114"/>
              <a:gd name="T23" fmla="*/ 105 h 112"/>
              <a:gd name="T24" fmla="*/ 114 w 114"/>
              <a:gd name="T25" fmla="*/ 7 h 112"/>
              <a:gd name="T26" fmla="*/ 110 w 114"/>
              <a:gd name="T27" fmla="*/ 3 h 112"/>
              <a:gd name="T28" fmla="*/ 57 w 114"/>
              <a:gd name="T29" fmla="*/ 92 h 112"/>
              <a:gd name="T30" fmla="*/ 21 w 114"/>
              <a:gd name="T31" fmla="*/ 56 h 112"/>
              <a:gd name="T32" fmla="*/ 57 w 114"/>
              <a:gd name="T33" fmla="*/ 20 h 112"/>
              <a:gd name="T34" fmla="*/ 93 w 114"/>
              <a:gd name="T35" fmla="*/ 56 h 112"/>
              <a:gd name="T36" fmla="*/ 57 w 114"/>
              <a:gd name="T37" fmla="*/ 92 h 1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4" h="112">
                <a:moveTo>
                  <a:pt x="110" y="3"/>
                </a:moveTo>
                <a:cubicBezTo>
                  <a:pt x="97" y="3"/>
                  <a:pt x="97" y="3"/>
                  <a:pt x="97" y="3"/>
                </a:cubicBezTo>
                <a:cubicBezTo>
                  <a:pt x="95" y="3"/>
                  <a:pt x="93" y="5"/>
                  <a:pt x="93" y="7"/>
                </a:cubicBezTo>
                <a:cubicBezTo>
                  <a:pt x="93" y="16"/>
                  <a:pt x="93" y="16"/>
                  <a:pt x="93" y="16"/>
                </a:cubicBezTo>
                <a:cubicBezTo>
                  <a:pt x="85" y="8"/>
                  <a:pt x="73" y="0"/>
                  <a:pt x="56" y="0"/>
                </a:cubicBezTo>
                <a:cubicBezTo>
                  <a:pt x="25" y="0"/>
                  <a:pt x="0" y="25"/>
                  <a:pt x="0" y="56"/>
                </a:cubicBezTo>
                <a:cubicBezTo>
                  <a:pt x="0" y="88"/>
                  <a:pt x="25" y="112"/>
                  <a:pt x="56" y="112"/>
                </a:cubicBezTo>
                <a:cubicBezTo>
                  <a:pt x="73" y="112"/>
                  <a:pt x="85" y="105"/>
                  <a:pt x="93" y="97"/>
                </a:cubicBezTo>
                <a:cubicBezTo>
                  <a:pt x="93" y="105"/>
                  <a:pt x="93" y="105"/>
                  <a:pt x="93" y="105"/>
                </a:cubicBezTo>
                <a:cubicBezTo>
                  <a:pt x="93" y="108"/>
                  <a:pt x="95" y="109"/>
                  <a:pt x="97" y="109"/>
                </a:cubicBezTo>
                <a:cubicBezTo>
                  <a:pt x="110" y="109"/>
                  <a:pt x="110" y="109"/>
                  <a:pt x="110" y="109"/>
                </a:cubicBezTo>
                <a:cubicBezTo>
                  <a:pt x="112" y="109"/>
                  <a:pt x="114" y="108"/>
                  <a:pt x="114" y="105"/>
                </a:cubicBezTo>
                <a:cubicBezTo>
                  <a:pt x="114" y="7"/>
                  <a:pt x="114" y="7"/>
                  <a:pt x="114" y="7"/>
                </a:cubicBezTo>
                <a:cubicBezTo>
                  <a:pt x="114" y="5"/>
                  <a:pt x="112" y="3"/>
                  <a:pt x="110" y="3"/>
                </a:cubicBezTo>
                <a:close/>
                <a:moveTo>
                  <a:pt x="57" y="92"/>
                </a:moveTo>
                <a:cubicBezTo>
                  <a:pt x="37" y="92"/>
                  <a:pt x="21" y="76"/>
                  <a:pt x="21" y="56"/>
                </a:cubicBezTo>
                <a:cubicBezTo>
                  <a:pt x="21" y="36"/>
                  <a:pt x="37" y="20"/>
                  <a:pt x="57" y="20"/>
                </a:cubicBezTo>
                <a:cubicBezTo>
                  <a:pt x="77" y="20"/>
                  <a:pt x="93" y="36"/>
                  <a:pt x="93" y="56"/>
                </a:cubicBezTo>
                <a:cubicBezTo>
                  <a:pt x="93" y="76"/>
                  <a:pt x="77" y="92"/>
                  <a:pt x="57" y="92"/>
                </a:cubicBezTo>
                <a:close/>
              </a:path>
            </a:pathLst>
          </a:custGeom>
          <a:solidFill>
            <a:srgbClr val="2E293D"/>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solidFill>
                <a:schemeClr val="tx2"/>
              </a:solidFill>
            </a:endParaRPr>
          </a:p>
        </xdr:txBody>
      </xdr:sp>
    </xdr:grpSp>
    <xdr:clientData/>
  </xdr:twoCellAnchor>
  <xdr:oneCellAnchor>
    <xdr:from>
      <xdr:col>12</xdr:col>
      <xdr:colOff>742950</xdr:colOff>
      <xdr:row>0</xdr:row>
      <xdr:rowOff>0</xdr:rowOff>
    </xdr:from>
    <xdr:ext cx="1571625" cy="704850"/>
    <xdr:sp macro="" textlink="">
      <xdr:nvSpPr>
        <xdr:cNvPr id="34" name="TextBox 33">
          <a:extLst>
            <a:ext uri="{FF2B5EF4-FFF2-40B4-BE49-F238E27FC236}">
              <a16:creationId xmlns:a16="http://schemas.microsoft.com/office/drawing/2014/main" id="{6934CF2D-D9EC-475A-A215-0E38C82E39B5}"/>
            </a:ext>
          </a:extLst>
        </xdr:cNvPr>
        <xdr:cNvSpPr txBox="1"/>
      </xdr:nvSpPr>
      <xdr:spPr>
        <a:xfrm>
          <a:off x="13754100" y="0"/>
          <a:ext cx="1571625"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GB" sz="1200" b="1">
              <a:solidFill>
                <a:schemeClr val="tx1"/>
              </a:solidFill>
            </a:rPr>
            <a:t>RETAIL</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xdr:col>
      <xdr:colOff>587375</xdr:colOff>
      <xdr:row>9</xdr:row>
      <xdr:rowOff>84137</xdr:rowOff>
    </xdr:from>
    <xdr:to>
      <xdr:col>10</xdr:col>
      <xdr:colOff>282575</xdr:colOff>
      <xdr:row>24</xdr:row>
      <xdr:rowOff>106362</xdr:rowOff>
    </xdr:to>
    <xdr:graphicFrame macro="">
      <xdr:nvGraphicFramePr>
        <xdr:cNvPr id="2" name="Chart 1">
          <a:extLst>
            <a:ext uri="{FF2B5EF4-FFF2-40B4-BE49-F238E27FC236}">
              <a16:creationId xmlns:a16="http://schemas.microsoft.com/office/drawing/2014/main" id="{49A8F11A-C7FF-72A6-1B1D-E5D04141F1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161925</xdr:colOff>
      <xdr:row>34</xdr:row>
      <xdr:rowOff>158750</xdr:rowOff>
    </xdr:from>
    <xdr:to>
      <xdr:col>12</xdr:col>
      <xdr:colOff>466725</xdr:colOff>
      <xdr:row>50</xdr:row>
      <xdr:rowOff>6350</xdr:rowOff>
    </xdr:to>
    <xdr:graphicFrame macro="">
      <xdr:nvGraphicFramePr>
        <xdr:cNvPr id="3" name="Chart 2">
          <a:extLst>
            <a:ext uri="{FF2B5EF4-FFF2-40B4-BE49-F238E27FC236}">
              <a16:creationId xmlns:a16="http://schemas.microsoft.com/office/drawing/2014/main" id="{7B24D6D7-80E5-BFBE-0543-470D2EBC40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585787</xdr:colOff>
      <xdr:row>70</xdr:row>
      <xdr:rowOff>80962</xdr:rowOff>
    </xdr:from>
    <xdr:to>
      <xdr:col>13</xdr:col>
      <xdr:colOff>280987</xdr:colOff>
      <xdr:row>85</xdr:row>
      <xdr:rowOff>109537</xdr:rowOff>
    </xdr:to>
    <xdr:graphicFrame macro="">
      <xdr:nvGraphicFramePr>
        <xdr:cNvPr id="4" name="Chart 3">
          <a:extLst>
            <a:ext uri="{FF2B5EF4-FFF2-40B4-BE49-F238E27FC236}">
              <a16:creationId xmlns:a16="http://schemas.microsoft.com/office/drawing/2014/main" id="{CB424912-A48E-AB28-67E2-2661E2BBE1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404%20Milton%20Keynes%20Retail%20&amp;%20Leisure%20Study/003-Report/NEMS/012A23%20Milton%20Keynes%20Combined%20Tabulations%20-%20F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404%20Milton%20Keynes%20Retail%20&amp;%20Leisure%20Study/003-Report/Capacity%20model/Capacity%20model%20-%2020.04.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404%20Milton%20Keynes%20Retail%20&amp;%20Leisure%20Study/003-Report/NEMS/012A23%20Milton%20Keynes%20-%20Food%20Expenditure.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M:\40771%20-%20Milton%20Keynes%20Retail%20Study%20Upadte%202025\003-Report\Capacity%20modelling\Copy%20of%20MK%20City%202050%20Plan%20-%20Housing%20Site%20list%20and%20Draft%20Trajectory%20-%2016-06-25.xlsx" TargetMode="External"/><Relationship Id="rId1" Type="http://schemas.openxmlformats.org/officeDocument/2006/relationships/externalLinkPath" Target="Copy%20of%20MK%20City%202050%20Plan%20-%20Housing%20Site%20list%20and%20Draft%20Trajectory%20-%2016-06-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roadwaymalyanltd-my.sharepoint.com/personal/f_bruce_nexusresearch_co_uk/Documents/Milton%20Keynes/PRACTICE%20-%20VoG%20Capacity%20Model%20-%2024.03.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6070%20-%20ABC/06-Reports/Capacity%20Model/ABC%20Capacity%20Model%20-%2031.08.2022.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M:\40771%20-%20Milton%20Keynes%20Retail%20Study%20Upadte%202025\003-Report\Capacity%20modelling\Capacity%20model%20(Scenario%20A)%20-%2019-05-25.xlsx" TargetMode="External"/><Relationship Id="rId1" Type="http://schemas.openxmlformats.org/officeDocument/2006/relationships/externalLinkPath" Target="Capacity%20model%20(Scenario%20A)%20-%2019-05-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one"/>
      <sheetName val="Zone Wtd"/>
      <sheetName val="Zone Filt Nulls"/>
      <sheetName val="Zone Filt Nulls Wtd"/>
      <sheetName val="Sheet1"/>
      <sheetName val="Zone Filt Nulls SFT"/>
      <sheetName val="Zone Filt Nulls SFT Wtd"/>
      <sheetName val="Q23"/>
      <sheetName val="Q23 Wtd"/>
    </sheetNames>
    <sheetDataSet>
      <sheetData sheetId="0" refreshError="1"/>
      <sheetData sheetId="1" refreshError="1"/>
      <sheetData sheetId="2" refreshError="1"/>
      <sheetData sheetId="3">
        <row r="1457">
          <cell r="C1457">
            <v>0.41089999999999999</v>
          </cell>
          <cell r="E1457">
            <v>0.34148000000000001</v>
          </cell>
          <cell r="G1457">
            <v>0.34806999999999999</v>
          </cell>
          <cell r="I1457">
            <v>0.36523</v>
          </cell>
          <cell r="K1457">
            <v>0.50538000000000005</v>
          </cell>
          <cell r="M1457">
            <v>0.34266999999999997</v>
          </cell>
          <cell r="O1457">
            <v>0.27873999999999999</v>
          </cell>
          <cell r="Q1457">
            <v>0.33731</v>
          </cell>
          <cell r="U1457">
            <v>0.33861000000000002</v>
          </cell>
          <cell r="W1457">
            <v>0.50836999999999999</v>
          </cell>
        </row>
        <row r="1927">
          <cell r="C1927">
            <v>3.49E-3</v>
          </cell>
          <cell r="E1927">
            <v>0</v>
          </cell>
          <cell r="G1927">
            <v>0</v>
          </cell>
          <cell r="I1927">
            <v>0</v>
          </cell>
          <cell r="K1927">
            <v>0</v>
          </cell>
          <cell r="M1927">
            <v>0</v>
          </cell>
          <cell r="O1927">
            <v>0</v>
          </cell>
          <cell r="Q1927">
            <v>0</v>
          </cell>
          <cell r="U1927">
            <v>0</v>
          </cell>
          <cell r="W1927">
            <v>0</v>
          </cell>
        </row>
        <row r="2397">
          <cell r="C2397">
            <v>0</v>
          </cell>
          <cell r="E2397">
            <v>0</v>
          </cell>
          <cell r="G2397">
            <v>0</v>
          </cell>
          <cell r="I2397">
            <v>0</v>
          </cell>
          <cell r="K2397">
            <v>0</v>
          </cell>
          <cell r="M2397">
            <v>0</v>
          </cell>
          <cell r="O2397">
            <v>0</v>
          </cell>
          <cell r="Q2397">
            <v>0</v>
          </cell>
          <cell r="U2397">
            <v>0</v>
          </cell>
          <cell r="W2397">
            <v>0</v>
          </cell>
        </row>
        <row r="2867">
          <cell r="C2867">
            <v>0</v>
          </cell>
          <cell r="E2867">
            <v>0</v>
          </cell>
          <cell r="G2867">
            <v>0</v>
          </cell>
          <cell r="I2867">
            <v>0</v>
          </cell>
          <cell r="K2867">
            <v>0</v>
          </cell>
          <cell r="M2867">
            <v>0</v>
          </cell>
          <cell r="O2867">
            <v>0</v>
          </cell>
          <cell r="Q2867">
            <v>0</v>
          </cell>
          <cell r="U2867">
            <v>0</v>
          </cell>
          <cell r="W2867">
            <v>0</v>
          </cell>
        </row>
        <row r="3337">
          <cell r="C3337">
            <v>1.6999999999999999E-3</v>
          </cell>
          <cell r="E3337">
            <v>0</v>
          </cell>
          <cell r="G3337">
            <v>0</v>
          </cell>
          <cell r="I3337">
            <v>0</v>
          </cell>
          <cell r="K3337">
            <v>0</v>
          </cell>
          <cell r="M3337">
            <v>0</v>
          </cell>
          <cell r="O3337">
            <v>0</v>
          </cell>
          <cell r="Q3337">
            <v>0</v>
          </cell>
          <cell r="U3337">
            <v>0</v>
          </cell>
          <cell r="W3337">
            <v>0</v>
          </cell>
        </row>
        <row r="3807">
          <cell r="C3807">
            <v>7.6000000000000004E-4</v>
          </cell>
          <cell r="E3807">
            <v>0</v>
          </cell>
          <cell r="G3807">
            <v>0</v>
          </cell>
          <cell r="I3807">
            <v>0</v>
          </cell>
          <cell r="K3807">
            <v>0</v>
          </cell>
          <cell r="M3807">
            <v>0</v>
          </cell>
          <cell r="O3807">
            <v>0</v>
          </cell>
          <cell r="Q3807">
            <v>0</v>
          </cell>
          <cell r="U3807">
            <v>0</v>
          </cell>
          <cell r="W3807">
            <v>0</v>
          </cell>
        </row>
        <row r="4277">
          <cell r="C4277">
            <v>0</v>
          </cell>
          <cell r="E4277">
            <v>0</v>
          </cell>
          <cell r="G4277">
            <v>0</v>
          </cell>
          <cell r="I4277">
            <v>0</v>
          </cell>
          <cell r="K4277">
            <v>0</v>
          </cell>
          <cell r="M4277">
            <v>0</v>
          </cell>
          <cell r="O4277">
            <v>0</v>
          </cell>
          <cell r="Q4277">
            <v>0</v>
          </cell>
          <cell r="U4277">
            <v>0</v>
          </cell>
          <cell r="W4277">
            <v>0</v>
          </cell>
        </row>
        <row r="4747">
          <cell r="C4747">
            <v>0</v>
          </cell>
          <cell r="E4747">
            <v>0</v>
          </cell>
          <cell r="G4747">
            <v>0</v>
          </cell>
          <cell r="I4747">
            <v>0</v>
          </cell>
          <cell r="K4747">
            <v>0</v>
          </cell>
          <cell r="M4747">
            <v>0</v>
          </cell>
          <cell r="O4747">
            <v>0</v>
          </cell>
          <cell r="Q4747">
            <v>0</v>
          </cell>
          <cell r="U4747">
            <v>0</v>
          </cell>
          <cell r="W4747">
            <v>0</v>
          </cell>
        </row>
      </sheetData>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 Zone Filt Nulls &amp; SFT (Wtd)"/>
      <sheetName val="Main"/>
      <sheetName val="Sheet1"/>
      <sheetName val="Top Up"/>
      <sheetName val="Clothes"/>
      <sheetName val="Books"/>
      <sheetName val="Small household"/>
      <sheetName val="Toys"/>
      <sheetName val="Chemist"/>
      <sheetName val="Electric"/>
      <sheetName val="DIY"/>
      <sheetName val="Furniture"/>
    </sheetNames>
    <sheetDataSet>
      <sheetData sheetId="0" refreshError="1"/>
      <sheetData sheetId="1" refreshError="1">
        <row r="2">
          <cell r="B2" t="str">
            <v>Aldi, Cambridge Street, Aylesbury, HP20 1BT</v>
          </cell>
        </row>
        <row r="3">
          <cell r="B3" t="str">
            <v>Aldi, Church Street, Dunstable, LU5 4RP</v>
          </cell>
          <cell r="C3" t="str">
            <v>Outside of MKCC</v>
          </cell>
          <cell r="D3" t="str">
            <v xml:space="preserve">Dunstable </v>
          </cell>
        </row>
        <row r="4">
          <cell r="B4" t="str">
            <v>Aldi, Fairhill, Bedford, MK41 7FY</v>
          </cell>
          <cell r="C4" t="str">
            <v>Outside of MKCC</v>
          </cell>
          <cell r="D4" t="str">
            <v>Bedford</v>
          </cell>
        </row>
        <row r="5">
          <cell r="B5" t="str">
            <v>Aldi, Grovebury Retail Park, Leighton Buzzard, LU7 4EG</v>
          </cell>
          <cell r="C5" t="str">
            <v>Outside of MKCC</v>
          </cell>
          <cell r="D5" t="str">
            <v>Leighton Buzzard</v>
          </cell>
        </row>
        <row r="6">
          <cell r="B6" t="str">
            <v>Aldi, Kettering Retail Park, Carina Road, Kettering, NN15 6YA</v>
          </cell>
          <cell r="C6" t="str">
            <v>Outside of MKCC</v>
          </cell>
          <cell r="D6" t="str">
            <v>Outside of MKCC - Other</v>
          </cell>
        </row>
        <row r="7">
          <cell r="B7" t="str">
            <v>Aldi, Laporte Retail Park, Dallow Road, Luton, LU1 1HL</v>
          </cell>
          <cell r="C7" t="str">
            <v>Outside of MKCC</v>
          </cell>
          <cell r="D7" t="str">
            <v>Outside of MKCC - Other</v>
          </cell>
        </row>
        <row r="8">
          <cell r="B8" t="str">
            <v>Aldi, Launton Road, Bicester, OX26 6PZ</v>
          </cell>
          <cell r="C8" t="str">
            <v>Outside of MKCC</v>
          </cell>
          <cell r="D8" t="str">
            <v xml:space="preserve">Bicester </v>
          </cell>
        </row>
        <row r="9">
          <cell r="B9" t="str">
            <v>Aldi, Old Greens Norton Road, Towcester, NN12 8AX</v>
          </cell>
          <cell r="C9" t="str">
            <v>Outside of MKCC</v>
          </cell>
          <cell r="D9" t="str">
            <v>Towcester</v>
          </cell>
        </row>
        <row r="10">
          <cell r="B10" t="str">
            <v>Aldi, Osier Way, Buckingham, MK18 1TG</v>
          </cell>
          <cell r="C10" t="str">
            <v>Outside of MKCC</v>
          </cell>
          <cell r="D10" t="str">
            <v>Buckingham</v>
          </cell>
        </row>
        <row r="11">
          <cell r="B11" t="str">
            <v>Aldi, Rimmington Way, Aylesbury, HP19 8AW</v>
          </cell>
          <cell r="C11" t="str">
            <v>Outside of MKCC</v>
          </cell>
          <cell r="D11" t="str">
            <v>Aylesbury</v>
          </cell>
        </row>
        <row r="12">
          <cell r="B12" t="str">
            <v>Aldi, Stantonbury, Milton Keynes, MK14 6GU</v>
          </cell>
          <cell r="C12" t="str">
            <v>Local Centres</v>
          </cell>
          <cell r="D12" t="str">
            <v>Stantonbury LC - Aldi</v>
          </cell>
        </row>
        <row r="13">
          <cell r="B13" t="str">
            <v>Aldi, The Place Retail Park, Milton Keynes, MK9 1EN</v>
          </cell>
          <cell r="C13" t="str">
            <v>Central Milton Keynes</v>
          </cell>
          <cell r="D13" t="str">
            <v>Aldi, The Place Retail Park, Milton Keynes</v>
          </cell>
        </row>
        <row r="14">
          <cell r="B14" t="str">
            <v>Aldi, Towcester Road, Northampton, NN1 1BQ</v>
          </cell>
          <cell r="C14" t="str">
            <v>Outside of MKCC</v>
          </cell>
          <cell r="D14" t="str">
            <v>Northampton</v>
          </cell>
        </row>
        <row r="15">
          <cell r="B15" t="str">
            <v>Aldi, Victoria Road, Wellingborough, NN8 1HH</v>
          </cell>
          <cell r="C15" t="str">
            <v>Outside of MKCC</v>
          </cell>
          <cell r="D15" t="str">
            <v>Outside of MKCC - Other</v>
          </cell>
        </row>
        <row r="16">
          <cell r="B16" t="str">
            <v>Aldi, Vimy Road, Linslade, Leighton Buzzard, LU7 7ER</v>
          </cell>
          <cell r="C16" t="str">
            <v>Outside of MKCC</v>
          </cell>
          <cell r="D16" t="str">
            <v>Leighton Buzzard</v>
          </cell>
        </row>
        <row r="17">
          <cell r="B17" t="str">
            <v>Aldi, Watling Street, Bletchley, Milton Keynes, MK1 1EY</v>
          </cell>
          <cell r="C17" t="str">
            <v>Out of Centre</v>
          </cell>
          <cell r="D17" t="str">
            <v>OoC - Zone 1 - Aldi, Watling Street, Bletchley</v>
          </cell>
        </row>
        <row r="18">
          <cell r="B18" t="str">
            <v>Aldi, Weedon Road, Northampton, NN5 5DE</v>
          </cell>
          <cell r="C18" t="str">
            <v>Outside of MKCC</v>
          </cell>
          <cell r="D18" t="str">
            <v>Northampton</v>
          </cell>
        </row>
        <row r="19">
          <cell r="B19" t="str">
            <v>Aldi, Westcroft Retail Park, Barnsdale Drive, Westcroft, MK4 4DD</v>
          </cell>
          <cell r="C19" t="str">
            <v>Westcroft TC</v>
          </cell>
          <cell r="D19" t="str">
            <v>Aldi, Barnsdale Drive, Westcroft</v>
          </cell>
        </row>
        <row r="20">
          <cell r="B20" t="str">
            <v>Aldi, Westville Road, Bedford, MK42 9BL</v>
          </cell>
          <cell r="C20" t="str">
            <v>Outside of MKCC</v>
          </cell>
          <cell r="D20" t="str">
            <v>Bedford</v>
          </cell>
        </row>
        <row r="21">
          <cell r="B21" t="str">
            <v>Aldi, Winchester Circle, Kingston, Milton Keynes, MK10 0BA</v>
          </cell>
          <cell r="C21" t="str">
            <v>Kingston TC</v>
          </cell>
          <cell r="D21" t="str">
            <v>Aldi, Winchester Circle, Kingston</v>
          </cell>
        </row>
        <row r="22">
          <cell r="B22" t="str">
            <v>Amazing-Grains, Fountain Court, Olney, MK46 4DG</v>
          </cell>
          <cell r="C22" t="str">
            <v>Olney DC</v>
          </cell>
          <cell r="D22" t="str">
            <v>Olney DC - Other in Centre</v>
          </cell>
        </row>
        <row r="23">
          <cell r="B23" t="str">
            <v>Asda, Bletcham Way, Bletchley, Milton Keynes, MK1 1QB</v>
          </cell>
          <cell r="C23" t="str">
            <v>Out of Centre</v>
          </cell>
          <cell r="D23" t="str">
            <v>OoC - Zone 1 - Asda, Bletcham Way, Bletchley</v>
          </cell>
        </row>
        <row r="24">
          <cell r="B24" t="str">
            <v>Asda, Chapel Street, Rugby, CV21 3EB</v>
          </cell>
          <cell r="C24" t="str">
            <v>Outside of MKCC</v>
          </cell>
          <cell r="D24" t="str">
            <v>Other</v>
          </cell>
        </row>
        <row r="25">
          <cell r="B25" t="str">
            <v>Asda, Court Drive, Dunstable, LU5 4JD</v>
          </cell>
          <cell r="C25" t="str">
            <v>Outside of MKCC</v>
          </cell>
          <cell r="D25" t="str">
            <v xml:space="preserve">Dunstable </v>
          </cell>
        </row>
        <row r="26">
          <cell r="B26" t="str">
            <v>Asda, Cunliffe Drive, Northfield Avenue, Kettering, NN16 9HU</v>
          </cell>
          <cell r="C26" t="str">
            <v>Outside of MKCC</v>
          </cell>
          <cell r="D26" t="str">
            <v>Outside of MKCC - Other</v>
          </cell>
        </row>
        <row r="27">
          <cell r="B27" t="str">
            <v>Asda, Glyn Square, Creed Street, Wolverton, MK12 5JQ</v>
          </cell>
          <cell r="C27" t="str">
            <v>Wolverton TC</v>
          </cell>
          <cell r="D27" t="str">
            <v>Wolverton TC - Other in Centre</v>
          </cell>
        </row>
        <row r="28">
          <cell r="B28" t="str">
            <v>Asda, Harborough Road, Kingsthorpe, Northampton, NN2 7AZ</v>
          </cell>
          <cell r="C28" t="str">
            <v>Outside of MKCC</v>
          </cell>
          <cell r="D28" t="str">
            <v>Northampton</v>
          </cell>
        </row>
        <row r="29">
          <cell r="B29" t="str">
            <v>Asda, Islay Court, Jersey Drive, Newton Leys, Bletchley, Milton Keynes, MK3 5QW</v>
          </cell>
          <cell r="C29" t="str">
            <v>Local Centres</v>
          </cell>
          <cell r="D29" t="str">
            <v>Other Local Centres</v>
          </cell>
        </row>
        <row r="30">
          <cell r="B30" t="str">
            <v>Asda, Mandeville Road, Aylesbury, HP21 8BD</v>
          </cell>
          <cell r="C30" t="str">
            <v>Outside of MKCC</v>
          </cell>
          <cell r="D30" t="str">
            <v>Aylesbury</v>
          </cell>
        </row>
        <row r="31">
          <cell r="B31" t="str">
            <v>Asda, Selkirk Drive, Oakridge Park, Stantonbury, Milton Keynes, MK14 6FF</v>
          </cell>
          <cell r="C31" t="str">
            <v>Local Centres</v>
          </cell>
          <cell r="D31" t="str">
            <v>Other Local Centres</v>
          </cell>
        </row>
        <row r="32">
          <cell r="B32" t="str">
            <v>Asda, Washbrook Road, Rushden, NN10 6AA</v>
          </cell>
          <cell r="C32" t="str">
            <v>Outside of MKCC</v>
          </cell>
          <cell r="D32" t="str">
            <v>Outside of MKCC - Other</v>
          </cell>
        </row>
        <row r="33">
          <cell r="B33" t="str">
            <v>Asda, Wigmore Hall Shopping Centre, Wigmore Lane, Stopsley, Luton, LU2 9TA</v>
          </cell>
          <cell r="C33" t="str">
            <v>Outside of MKCC</v>
          </cell>
          <cell r="D33" t="str">
            <v>Outside of MKCC - Other</v>
          </cell>
        </row>
        <row r="34">
          <cell r="B34" t="str">
            <v>B &amp; K News Convenience Store, Conniburrow Boulevard, Conniburrow, Milton Keynes, MK14 7AH</v>
          </cell>
          <cell r="C34" t="str">
            <v>Out of Centre</v>
          </cell>
          <cell r="D34" t="str">
            <v>OoC - Zone 5</v>
          </cell>
        </row>
        <row r="35">
          <cell r="B35" t="str">
            <v>B&amp;M, Alban Retail Park, Bedford, MK42 0NW</v>
          </cell>
          <cell r="C35" t="str">
            <v>Outside of MKCC</v>
          </cell>
          <cell r="D35" t="str">
            <v>Bedford</v>
          </cell>
        </row>
        <row r="36">
          <cell r="B36" t="str">
            <v>B&amp;M, Farthing Grove, Netherfield, Milton Keynes, MK6 4JH</v>
          </cell>
          <cell r="C36" t="str">
            <v>Local Centres</v>
          </cell>
          <cell r="D36" t="str">
            <v>Other Local Centres</v>
          </cell>
        </row>
        <row r="37">
          <cell r="B37" t="str">
            <v>Bridge Store, Towcester Road, Old Stratford, MK19 6AN</v>
          </cell>
          <cell r="C37" t="str">
            <v>Outside of MKCC</v>
          </cell>
          <cell r="D37" t="str">
            <v>Other</v>
          </cell>
        </row>
        <row r="38">
          <cell r="B38" t="str">
            <v>Budgens, Ampthill Road, Maulden, MK45 2DH</v>
          </cell>
          <cell r="C38" t="str">
            <v>Outside of MKCC</v>
          </cell>
          <cell r="D38" t="str">
            <v>Other</v>
          </cell>
        </row>
        <row r="39">
          <cell r="B39" t="str">
            <v>Budgens, Dalgin Place, Milton Keynes, MK9 4BA</v>
          </cell>
          <cell r="C39" t="str">
            <v>Central Milton Keynes</v>
          </cell>
          <cell r="D39" t="str">
            <v>Central Milton Keynes - Other in Centre</v>
          </cell>
        </row>
        <row r="40">
          <cell r="B40" t="str">
            <v>Budgens, Dodkin, Beanhill, Milton Keynes, MK6 4LP</v>
          </cell>
          <cell r="C40" t="str">
            <v>Local Centres</v>
          </cell>
          <cell r="D40" t="str">
            <v>Other Local Centres</v>
          </cell>
        </row>
        <row r="41">
          <cell r="B41" t="str">
            <v>Budgens, Stagsden Road, Bromham, MK43 8PU</v>
          </cell>
          <cell r="C41" t="str">
            <v>Outside of MKCC</v>
          </cell>
          <cell r="D41" t="str">
            <v>Other</v>
          </cell>
        </row>
        <row r="42">
          <cell r="B42" t="str">
            <v>Castlethorpe Village Shop, The Chestnuts, Castlethorpe, MK19 7EU</v>
          </cell>
          <cell r="C42" t="str">
            <v>Outside of MKCC</v>
          </cell>
          <cell r="D42" t="str">
            <v>Other</v>
          </cell>
        </row>
        <row r="43">
          <cell r="B43" t="str">
            <v>Co-Op Food, Barberry Place, Bicester, OX26 3HA</v>
          </cell>
          <cell r="C43" t="str">
            <v>Outside of MKCC</v>
          </cell>
          <cell r="D43" t="str">
            <v xml:space="preserve">Bicester </v>
          </cell>
        </row>
        <row r="44">
          <cell r="B44" t="str">
            <v>Co-Op Food, Barry Road, Northampton, NN1 5JS</v>
          </cell>
          <cell r="C44" t="str">
            <v>Outside of MKCC</v>
          </cell>
          <cell r="D44" t="str">
            <v>Northampton</v>
          </cell>
        </row>
        <row r="45">
          <cell r="B45" t="str">
            <v>Co-Op Food, Bassett Avenue, Bicester, OX26 4TZ</v>
          </cell>
          <cell r="C45" t="str">
            <v>Outside of MKCC</v>
          </cell>
          <cell r="D45" t="str">
            <v xml:space="preserve">Bicester </v>
          </cell>
        </row>
        <row r="46">
          <cell r="B46" t="str">
            <v>Co-Op Food, Bedford Road, Barton-Le-Clay, MK45 4LL</v>
          </cell>
          <cell r="C46" t="str">
            <v>Outside of MKCC</v>
          </cell>
          <cell r="D46" t="str">
            <v>Other</v>
          </cell>
        </row>
        <row r="47">
          <cell r="B47" t="str">
            <v>Co-Op Food, Bignal Court, Lake Avenue, Kettering, NN15 7RH</v>
          </cell>
          <cell r="C47" t="str">
            <v>Outside of MKCC</v>
          </cell>
          <cell r="D47" t="str">
            <v>Outside of MKCC - Other</v>
          </cell>
        </row>
        <row r="48">
          <cell r="B48" t="str">
            <v>Co-Op Food, Birchfield Road East, Northampton, NN3 2HG</v>
          </cell>
          <cell r="C48" t="str">
            <v>Outside of MKCC</v>
          </cell>
          <cell r="D48" t="str">
            <v>Northampton</v>
          </cell>
        </row>
        <row r="49">
          <cell r="B49" t="str">
            <v>Co-Op Food, Birds Hill, Heath and Reach, Leighton Buzzard, LU7 0AQ</v>
          </cell>
          <cell r="C49" t="str">
            <v>Outside of MKCC</v>
          </cell>
          <cell r="D49" t="str">
            <v>Leighton Buzzard</v>
          </cell>
        </row>
        <row r="50">
          <cell r="B50" t="str">
            <v>Co-Op Food, Birdsfoot Lane, Luton, LU3 2HX</v>
          </cell>
          <cell r="C50" t="str">
            <v>Outside of MKCC</v>
          </cell>
          <cell r="D50" t="str">
            <v>Outside of MKCC - Other</v>
          </cell>
        </row>
        <row r="51">
          <cell r="B51" t="str">
            <v>Co-Op Food, Biscot Road, Luton, LU3 1AW</v>
          </cell>
          <cell r="C51" t="str">
            <v>Outside of MKCC</v>
          </cell>
          <cell r="D51" t="str">
            <v>Outside of MKCC - Other</v>
          </cell>
        </row>
        <row r="52">
          <cell r="B52" t="str">
            <v>Co-Op Food, Bishopscote Road, Limbury, Luton, LU3 1PB</v>
          </cell>
          <cell r="C52" t="str">
            <v>Outside of MKCC</v>
          </cell>
          <cell r="D52" t="str">
            <v>Outside of MKCC - Other</v>
          </cell>
        </row>
        <row r="53">
          <cell r="B53" t="str">
            <v>Co-Op Food, Bodmin Place, Broughton, Milton Keynes, MK10 7DP</v>
          </cell>
          <cell r="C53" t="str">
            <v>Local Centres</v>
          </cell>
          <cell r="D53" t="str">
            <v>Other Local Centres</v>
          </cell>
        </row>
        <row r="54">
          <cell r="B54" t="str">
            <v>Co-Op Food, Brooklands Avenue, Bedford, MK42 6AE</v>
          </cell>
          <cell r="C54" t="str">
            <v>Outside of MKCC</v>
          </cell>
          <cell r="D54" t="str">
            <v>Bedford</v>
          </cell>
        </row>
        <row r="55">
          <cell r="B55" t="str">
            <v>Co-Op Food, Burchester Place, Grimsbury, Banbury, OX16 3WT</v>
          </cell>
          <cell r="C55" t="str">
            <v>Outside of MKCC</v>
          </cell>
          <cell r="D55" t="str">
            <v>Outside of MKCC - Other</v>
          </cell>
        </row>
        <row r="56">
          <cell r="B56" t="str">
            <v>Co-Op Food, Bushland Road, Northampton, NN3 2NS</v>
          </cell>
          <cell r="C56" t="str">
            <v>Outside of MKCC</v>
          </cell>
          <cell r="D56" t="str">
            <v>Northampton</v>
          </cell>
        </row>
        <row r="57">
          <cell r="B57" t="str">
            <v>Co-Op Food, Chatsworth Drive, Cherwell Heights, Banbury, OX16 9YJ</v>
          </cell>
          <cell r="C57" t="str">
            <v>Outside of MKCC</v>
          </cell>
          <cell r="D57" t="str">
            <v>Outside of MKCC - Other</v>
          </cell>
        </row>
        <row r="58">
          <cell r="B58" t="str">
            <v>Co-Op Food, Cherwell Drive, Oxford, OX3 0LY</v>
          </cell>
          <cell r="C58" t="str">
            <v>Outside of MKCC</v>
          </cell>
          <cell r="D58" t="str">
            <v>Other</v>
          </cell>
        </row>
        <row r="59">
          <cell r="B59" t="str">
            <v>Co-Op Food, Church Lane, Goldington, Bedford, MK41 0PW</v>
          </cell>
          <cell r="C59" t="str">
            <v>Outside of MKCC</v>
          </cell>
          <cell r="D59" t="str">
            <v>Bedford</v>
          </cell>
        </row>
        <row r="60">
          <cell r="B60" t="str">
            <v>Co-Op Food, Clay Avenue, Stewartby, Bedford, MK43 9SU</v>
          </cell>
          <cell r="C60" t="str">
            <v>Outside of MKCC</v>
          </cell>
          <cell r="D60" t="str">
            <v>Other</v>
          </cell>
        </row>
        <row r="61">
          <cell r="B61" t="str">
            <v>Co-Op Food, Coniston Road, Flitwick, MK45 1QY</v>
          </cell>
          <cell r="C61" t="str">
            <v>Outside of MKCC</v>
          </cell>
          <cell r="D61" t="str">
            <v>Flitwick</v>
          </cell>
        </row>
        <row r="62">
          <cell r="B62" t="str">
            <v>Co-Op Food, Downs Barn Boulevard, Downs Barn, Milton Keynes, MK14 7QB</v>
          </cell>
          <cell r="C62" t="str">
            <v>Out of Centre</v>
          </cell>
          <cell r="D62" t="str">
            <v>OoC - Zone 5</v>
          </cell>
        </row>
        <row r="63">
          <cell r="B63" t="str">
            <v>Co-Op Food, Farthing Grove, Netherfield, Milton Keynes, MK6 4JH</v>
          </cell>
          <cell r="C63" t="str">
            <v>Local Centres</v>
          </cell>
          <cell r="D63" t="str">
            <v>Other Local Centres</v>
          </cell>
        </row>
        <row r="64">
          <cell r="B64" t="str">
            <v>Co-Op Food, Ferriston, Hardwick Estate, Banbury, OX16 1XE</v>
          </cell>
          <cell r="C64" t="str">
            <v>Outside of MKCC</v>
          </cell>
          <cell r="D64" t="str">
            <v>Outside of MKCC - Other</v>
          </cell>
        </row>
        <row r="65">
          <cell r="B65" t="str">
            <v>Co-Op Food, Fishermead Boulevard, Fishermead, Milton Keynes, MK6 2AD</v>
          </cell>
          <cell r="C65" t="str">
            <v>Local Centres</v>
          </cell>
          <cell r="D65" t="str">
            <v>Other Local Centres</v>
          </cell>
        </row>
        <row r="66">
          <cell r="B66" t="str">
            <v>Co-Op Food, Grange Place, Kettering, NN16 0NT</v>
          </cell>
          <cell r="C66" t="str">
            <v>Outside of MKCC</v>
          </cell>
          <cell r="D66" t="str">
            <v>Outside of MKCC - Other</v>
          </cell>
        </row>
        <row r="67">
          <cell r="B67" t="str">
            <v>Co-Op Food, Guildford Avenue, Kingsmead, Milton Keynes, MK4 4JZ</v>
          </cell>
          <cell r="C67" t="str">
            <v>Out of Centre</v>
          </cell>
          <cell r="D67" t="str">
            <v>OoC - Zone 2</v>
          </cell>
        </row>
        <row r="68">
          <cell r="B68" t="str">
            <v>Co-Op Food, Hester Street, Semilong Road, Semilong, Northampton, NN2 6BH</v>
          </cell>
          <cell r="C68" t="str">
            <v>Outside of MKCC</v>
          </cell>
          <cell r="D68" t="str">
            <v>Northampton</v>
          </cell>
        </row>
        <row r="69">
          <cell r="B69" t="str">
            <v>Co-Op Food, High Street, Bedford, MK43 0DP</v>
          </cell>
          <cell r="C69" t="str">
            <v>Outside of MKCC</v>
          </cell>
          <cell r="D69" t="str">
            <v>Other</v>
          </cell>
        </row>
        <row r="70">
          <cell r="B70" t="str">
            <v>Co-Op Food, High Street, Brackley, Northampton, NN13 7BW</v>
          </cell>
          <cell r="C70" t="str">
            <v>Outside of MKCC</v>
          </cell>
          <cell r="D70" t="str">
            <v>Brackley</v>
          </cell>
        </row>
        <row r="71">
          <cell r="B71" t="str">
            <v>Co-Op Food, High Street, Deanshanger, Milton Keynes, MK19 6HR</v>
          </cell>
          <cell r="C71" t="str">
            <v>Outside of MKCC</v>
          </cell>
          <cell r="D71" t="str">
            <v>Other</v>
          </cell>
        </row>
        <row r="72">
          <cell r="B72" t="str">
            <v>Co-Op Food, High Street, Earls Barton, NN6 0JJ</v>
          </cell>
          <cell r="C72" t="str">
            <v>Outside of MKCC</v>
          </cell>
          <cell r="D72" t="str">
            <v>Other</v>
          </cell>
        </row>
        <row r="73">
          <cell r="B73" t="str">
            <v>Co-Op Food, High Street, Harrold, Bedford, MK43 7DA</v>
          </cell>
          <cell r="C73" t="str">
            <v>Outside of MKCC</v>
          </cell>
          <cell r="D73" t="str">
            <v>Other</v>
          </cell>
        </row>
        <row r="74">
          <cell r="B74" t="str">
            <v>Co-Op Food, High Street, Higham Ferrers, Rushden, NN10 8BL</v>
          </cell>
          <cell r="C74" t="str">
            <v>Outside of MKCC</v>
          </cell>
          <cell r="D74" t="str">
            <v>Outside of MKCC - Other</v>
          </cell>
        </row>
        <row r="75">
          <cell r="B75" t="str">
            <v>Co-Op Food, High Street, Irchester, NN29 7AA</v>
          </cell>
          <cell r="C75" t="str">
            <v>Outside of MKCC</v>
          </cell>
          <cell r="D75" t="str">
            <v>Other</v>
          </cell>
        </row>
        <row r="76">
          <cell r="B76" t="str">
            <v>Co-Op Food, High Street, Long Buckby, Northampton, NN6 7RE</v>
          </cell>
          <cell r="C76" t="str">
            <v>Outside of MKCC</v>
          </cell>
          <cell r="D76" t="str">
            <v>Other</v>
          </cell>
        </row>
        <row r="77">
          <cell r="B77" t="str">
            <v>Co-Op Food, High Street, Mulberry Close, Stotfold, Hitchin, SG5 4NL</v>
          </cell>
          <cell r="C77" t="str">
            <v>Outside of MKCC</v>
          </cell>
          <cell r="D77" t="str">
            <v>Other</v>
          </cell>
        </row>
        <row r="78">
          <cell r="B78" t="str">
            <v>Co-Op Food, High Street, New Bradwell, Milton Keynes, MK13 0BT</v>
          </cell>
          <cell r="C78" t="str">
            <v>Local Centres</v>
          </cell>
          <cell r="D78" t="str">
            <v>Other Local Centres</v>
          </cell>
        </row>
        <row r="79">
          <cell r="B79" t="str">
            <v>Co-Op Food, High Street, Newport Pagnell, MK16 8AB</v>
          </cell>
          <cell r="C79" t="str">
            <v>Newport Pagnell DC</v>
          </cell>
          <cell r="D79" t="str">
            <v>Co-Op Food, High Street, Newport Pagnell</v>
          </cell>
        </row>
        <row r="80">
          <cell r="B80" t="str">
            <v>Co-Op Food, High Street, Sharnbrook, MK44 1PF</v>
          </cell>
          <cell r="C80" t="str">
            <v>Outside of MKCC</v>
          </cell>
          <cell r="D80" t="str">
            <v>Other</v>
          </cell>
        </row>
        <row r="81">
          <cell r="B81" t="str">
            <v>Co-Op Food, High Street, Winslow, MK18 3DQ</v>
          </cell>
          <cell r="C81" t="str">
            <v>Outside of MKCC</v>
          </cell>
          <cell r="D81" t="str">
            <v>Other</v>
          </cell>
        </row>
        <row r="82">
          <cell r="B82" t="str">
            <v>Co-Op Food, High Street, Woburn Sands, MK17 8RF</v>
          </cell>
          <cell r="C82" t="str">
            <v>Woburn Sands DC</v>
          </cell>
          <cell r="D82" t="str">
            <v>Woburn Sands DC - Other in Centre</v>
          </cell>
        </row>
        <row r="83">
          <cell r="B83" t="str">
            <v>Co-Op Food, Hunters Way, Greenhills, Brixworth, NN6 9EL</v>
          </cell>
          <cell r="C83" t="str">
            <v>Outside of MKCC</v>
          </cell>
          <cell r="D83" t="str">
            <v>Other</v>
          </cell>
        </row>
        <row r="84">
          <cell r="B84" t="str">
            <v>Co-Op Food, Jansel Square, Bedgrove, Aylesbury, HP21 7ET</v>
          </cell>
          <cell r="C84" t="str">
            <v>Outside of MKCC</v>
          </cell>
          <cell r="D84" t="str">
            <v>Aylesbury</v>
          </cell>
        </row>
        <row r="85">
          <cell r="B85" t="str">
            <v>Co-Op Food, King Street, Potton, Sandy, SG19 2QT</v>
          </cell>
          <cell r="C85" t="str">
            <v>Outside of MKCC</v>
          </cell>
          <cell r="D85" t="str">
            <v>Other</v>
          </cell>
        </row>
        <row r="86">
          <cell r="B86" t="str">
            <v>Co-Op Food, Lowther Road, Dunstable, LU6 3NL</v>
          </cell>
          <cell r="C86" t="str">
            <v>Outside of MKCC</v>
          </cell>
          <cell r="D86" t="str">
            <v xml:space="preserve">Dunstable </v>
          </cell>
        </row>
        <row r="87">
          <cell r="B87" t="str">
            <v>Co-Op Food, Market Square, Whipperley Ring, Luton, LU1 5RD</v>
          </cell>
          <cell r="C87" t="str">
            <v>Outside of MKCC</v>
          </cell>
          <cell r="D87" t="str">
            <v>Outside of MKCC - Other</v>
          </cell>
        </row>
        <row r="88">
          <cell r="B88" t="str">
            <v>Co-Op Food, Neighbourhood Centre, Northern Way, Wellingborough, NN8 4UF</v>
          </cell>
          <cell r="C88" t="str">
            <v>Outside of MKCC</v>
          </cell>
          <cell r="D88" t="str">
            <v>Outside of MKCC - Other</v>
          </cell>
        </row>
        <row r="89">
          <cell r="B89" t="str">
            <v>Co-Op Food, New Hill Place, Dunthorne Way, Grange Farm, Milton Keynes, MK8 0LW</v>
          </cell>
          <cell r="C89" t="str">
            <v>Local Centres</v>
          </cell>
          <cell r="D89" t="str">
            <v>Other Local Centres</v>
          </cell>
        </row>
        <row r="90">
          <cell r="B90" t="str">
            <v>Co-Op Food, Newnham Road, Northampton, NN2 7RE</v>
          </cell>
          <cell r="C90" t="str">
            <v>Outside of MKCC</v>
          </cell>
          <cell r="D90" t="str">
            <v>Northampton</v>
          </cell>
        </row>
        <row r="91">
          <cell r="B91" t="str">
            <v>Co-Op Food, Newton Road, Bletchley, Milton Keynes, MK3 5BS</v>
          </cell>
          <cell r="C91" t="str">
            <v>Out of Centre</v>
          </cell>
          <cell r="D91" t="str">
            <v>OoC - Zone 1- Co-Op Food, Newton Road, Bletchley</v>
          </cell>
        </row>
        <row r="92">
          <cell r="B92" t="str">
            <v>Co-Op Food, Newton Road, Wollaston, Wellingborough, NN29 7QN</v>
          </cell>
          <cell r="C92" t="str">
            <v>Outside of MKCC</v>
          </cell>
          <cell r="D92" t="str">
            <v>Other</v>
          </cell>
        </row>
        <row r="93">
          <cell r="B93" t="str">
            <v>Co-Op Food, Oakley Road, Chinnor, OX39 4HB</v>
          </cell>
          <cell r="C93" t="str">
            <v>Outside of MKCC</v>
          </cell>
          <cell r="D93" t="str">
            <v>Other</v>
          </cell>
        </row>
        <row r="94">
          <cell r="B94" t="str">
            <v>Co-Op Food, Olympic Way, Wellingborough, NN8 3QE</v>
          </cell>
          <cell r="C94" t="str">
            <v>Outside of MKCC</v>
          </cell>
          <cell r="D94" t="str">
            <v>Outside of MKCC - Other</v>
          </cell>
        </row>
        <row r="95">
          <cell r="B95" t="str">
            <v>Co-Op Food, Orwell Drive, Hawkslade Farm, Aylesbury, HP21 9JL</v>
          </cell>
          <cell r="C95" t="str">
            <v>Outside of MKCC</v>
          </cell>
          <cell r="D95" t="str">
            <v>Aylesbury</v>
          </cell>
        </row>
        <row r="96">
          <cell r="B96" t="str">
            <v>Co-Op Food, Park End, Croughton, Brackley, NN13 5LX</v>
          </cell>
          <cell r="C96" t="str">
            <v>Outside of MKCC</v>
          </cell>
          <cell r="D96" t="str">
            <v>Brackley</v>
          </cell>
        </row>
        <row r="97">
          <cell r="B97" t="str">
            <v>Co-Op Food, Phipps Road, Woodfordhalse, Daventry, NN11 3TW</v>
          </cell>
          <cell r="C97" t="str">
            <v>Outside of MKCC</v>
          </cell>
          <cell r="D97" t="str">
            <v>Other</v>
          </cell>
        </row>
        <row r="98">
          <cell r="B98" t="str">
            <v>Co-Op Food, Plaistow Crescent, Monkston Park, Milton Keynes, MK10 9PN</v>
          </cell>
          <cell r="C98" t="str">
            <v>Local Centres</v>
          </cell>
          <cell r="D98" t="str">
            <v>Other Local Centres</v>
          </cell>
        </row>
        <row r="99">
          <cell r="B99" t="str">
            <v>Co-Op Food, Queensway Shopping Centre, Mewburn Road, Banbury, OX16 9PQ</v>
          </cell>
          <cell r="C99" t="str">
            <v>Outside of MKCC</v>
          </cell>
          <cell r="D99" t="str">
            <v>Outside of MKCC - Other</v>
          </cell>
        </row>
        <row r="100">
          <cell r="B100" t="str">
            <v>Co-Op Food, Rotary Way, Hanwell Fields, Banbury, OX16 1ER</v>
          </cell>
          <cell r="C100" t="str">
            <v>Outside of MKCC</v>
          </cell>
          <cell r="D100" t="str">
            <v>Outside of MKCC - Other</v>
          </cell>
        </row>
        <row r="101">
          <cell r="B101" t="str">
            <v>Co-Op Food, Rothersthorpe Road, Far Cotton, Northampton, NN4 8JA</v>
          </cell>
          <cell r="C101" t="str">
            <v>Outside of MKCC</v>
          </cell>
          <cell r="D101" t="str">
            <v>Northampton</v>
          </cell>
        </row>
        <row r="102">
          <cell r="B102" t="str">
            <v>Co-Op Food, Ruscote Arcade, Longelandes Way, Banbury, OX16 1PH</v>
          </cell>
          <cell r="C102" t="str">
            <v>Outside of MKCC</v>
          </cell>
          <cell r="D102" t="str">
            <v>Outside of MKCC - Other</v>
          </cell>
        </row>
        <row r="103">
          <cell r="B103" t="str">
            <v>Co-Op Food, St Dominics Square, Lewsey Farm, Luton, LU4 0UN</v>
          </cell>
          <cell r="C103" t="str">
            <v>Outside of MKCC</v>
          </cell>
          <cell r="D103" t="str">
            <v>Outside of MKCC - Other</v>
          </cell>
        </row>
        <row r="104">
          <cell r="B104" t="str">
            <v>Co-Op Food, St Johns Road, Kettering, NN15 5AZ</v>
          </cell>
          <cell r="C104" t="str">
            <v>Outside of MKCC</v>
          </cell>
          <cell r="D104" t="str">
            <v>Outside of MKCC - Other</v>
          </cell>
        </row>
        <row r="105">
          <cell r="B105" t="str">
            <v>Co-Op Food, St Johns Street, Kempston, Bedford, MK42 8EP</v>
          </cell>
          <cell r="C105" t="str">
            <v>Outside of MKCC</v>
          </cell>
          <cell r="D105" t="str">
            <v>Bedford</v>
          </cell>
        </row>
        <row r="106">
          <cell r="B106" t="str">
            <v>Co-Op Food, St Leger Court, Great Linford, Milton Keynes, MK14 5HA</v>
          </cell>
          <cell r="C106" t="str">
            <v>Local Centres</v>
          </cell>
          <cell r="D106" t="str">
            <v>Other Local Centres</v>
          </cell>
        </row>
        <row r="107">
          <cell r="B107" t="str">
            <v>Co-Op Food, Stamford Road, Kettering, NN16 8LL</v>
          </cell>
          <cell r="C107" t="str">
            <v>Outside of MKCC</v>
          </cell>
          <cell r="D107" t="str">
            <v>Outside of MKCC - Other</v>
          </cell>
        </row>
        <row r="108">
          <cell r="B108" t="str">
            <v>Co-Op Food, Stanbridge Road, Leighton Buzzard, LU7 4DF</v>
          </cell>
          <cell r="C108" t="str">
            <v>Outside of MKCC</v>
          </cell>
          <cell r="D108" t="str">
            <v>Leighton Buzzard</v>
          </cell>
        </row>
        <row r="109">
          <cell r="B109" t="str">
            <v>Co-Op Food, Stanley Court, Weston Road, Olney, MK46 5NH</v>
          </cell>
          <cell r="C109" t="str">
            <v>Olney DC</v>
          </cell>
          <cell r="D109" t="str">
            <v>Co-Op Food, Stanley Court</v>
          </cell>
        </row>
        <row r="110">
          <cell r="B110" t="str">
            <v>Co-Op Food, Station Road, Marston Moretaine, Bedford, MK43 0PH</v>
          </cell>
          <cell r="C110" t="str">
            <v>Outside of MKCC</v>
          </cell>
          <cell r="D110" t="str">
            <v>Other</v>
          </cell>
        </row>
        <row r="111">
          <cell r="B111" t="str">
            <v>Co-Op Food, Tanfield Lane, Broughton, Milton Keynes, MK10 9NY</v>
          </cell>
          <cell r="C111" t="str">
            <v>Local Centres</v>
          </cell>
          <cell r="D111" t="str">
            <v>Other Local Centres</v>
          </cell>
        </row>
        <row r="112">
          <cell r="B112" t="str">
            <v>Co-Op Food, Tattenhoe Lane, Bletchley, MK3 7AQ</v>
          </cell>
          <cell r="C112" t="str">
            <v>Out of Centre</v>
          </cell>
          <cell r="D112" t="str">
            <v>OoC - Zone 2</v>
          </cell>
        </row>
        <row r="113">
          <cell r="B113" t="str">
            <v>Co-Op Food, The Falconer, Ashby Road, Daventry, NN11 9QG</v>
          </cell>
          <cell r="C113" t="str">
            <v>Outside of MKCC</v>
          </cell>
          <cell r="D113" t="str">
            <v>Outside of MKCC - Other</v>
          </cell>
        </row>
        <row r="114">
          <cell r="B114" t="str">
            <v>Co-Op Food, Tower Crescent, Tower Drive, Neath Hill, MK14 6JY</v>
          </cell>
          <cell r="C114" t="str">
            <v>Local Centres</v>
          </cell>
          <cell r="D114" t="str">
            <v>Other Local Centres</v>
          </cell>
        </row>
        <row r="115">
          <cell r="B115" t="str">
            <v>Co-Op Food, Water Eaton Road, Bletchley, Milton Keynes, MK2 3AQ</v>
          </cell>
          <cell r="C115" t="str">
            <v>Out of Centre</v>
          </cell>
          <cell r="D115" t="str">
            <v>OoC - Zone 1 - Other</v>
          </cell>
        </row>
        <row r="116">
          <cell r="B116" t="str">
            <v>Co-Op Food, Water Lane, Wilmslow, SK9 5AW</v>
          </cell>
          <cell r="C116" t="str">
            <v>Outside of MKCC</v>
          </cell>
          <cell r="D116" t="str">
            <v>Other</v>
          </cell>
        </row>
        <row r="117">
          <cell r="B117" t="str">
            <v>Co-Op Food, Watling Street, Towcester, NN12 6BT</v>
          </cell>
          <cell r="C117" t="str">
            <v>Outside of MKCC</v>
          </cell>
          <cell r="D117" t="str">
            <v>Towcester</v>
          </cell>
        </row>
        <row r="118">
          <cell r="B118" t="str">
            <v>Co-Op Food, Wedgewood Street, Aylesbury, HP19 7HL</v>
          </cell>
          <cell r="C118" t="str">
            <v>Outside of MKCC</v>
          </cell>
          <cell r="D118" t="str">
            <v>Aylesbury</v>
          </cell>
        </row>
        <row r="119">
          <cell r="B119" t="str">
            <v>Co-Op Food, West Street, Steeple Claydon, MK18 2NT</v>
          </cell>
          <cell r="C119" t="str">
            <v>Outside of MKCC</v>
          </cell>
          <cell r="D119" t="str">
            <v>Other</v>
          </cell>
        </row>
        <row r="120">
          <cell r="B120" t="str">
            <v>Co-Op Food, Westfield Road, Dunstable, LU6 1DP</v>
          </cell>
          <cell r="C120" t="str">
            <v>Outside of MKCC</v>
          </cell>
          <cell r="D120" t="str">
            <v xml:space="preserve">Dunstable </v>
          </cell>
        </row>
        <row r="121">
          <cell r="B121" t="str">
            <v>Co-Op Food, Wigmore Lane, Luton, LU2 8AB</v>
          </cell>
          <cell r="C121" t="str">
            <v>Outside of MKCC</v>
          </cell>
          <cell r="D121" t="str">
            <v>Outside of MKCC - Other</v>
          </cell>
        </row>
        <row r="122">
          <cell r="B122" t="str">
            <v>Co-Op Food, Willowvale Way, Steeple Claydon, MK18 2PP</v>
          </cell>
          <cell r="C122" t="str">
            <v>Outside of MKCC</v>
          </cell>
          <cell r="D122" t="str">
            <v>Other</v>
          </cell>
        </row>
        <row r="123">
          <cell r="B123" t="str">
            <v>Co-Op Food, Winfold Lane, Emerson Valley, Milton Keynes, MK4 2SH</v>
          </cell>
          <cell r="C123" t="str">
            <v>Local Centres</v>
          </cell>
          <cell r="D123" t="str">
            <v>Other Local Centres</v>
          </cell>
        </row>
        <row r="124">
          <cell r="B124" t="str">
            <v>Co-Op Food, Wootton Fields Centre, Wootton Hope Drive, Wootton, NN4 6DY</v>
          </cell>
          <cell r="C124" t="str">
            <v>Outside of MKCC</v>
          </cell>
          <cell r="D124" t="str">
            <v>Northampton</v>
          </cell>
        </row>
        <row r="125">
          <cell r="B125" t="str">
            <v>Co-Op Food, Wordsworth Avenue, Newport Pagnell, MK16 8SB</v>
          </cell>
          <cell r="C125" t="str">
            <v>Local Centres</v>
          </cell>
          <cell r="D125" t="str">
            <v>Other Local Centres</v>
          </cell>
        </row>
        <row r="126">
          <cell r="B126" t="str">
            <v>Costco, Mandeville Drive, Kingston, Milton Keynes, MK10 0DB</v>
          </cell>
          <cell r="C126" t="str">
            <v>Out of Centre</v>
          </cell>
          <cell r="D126" t="str">
            <v>OoC - Zone 4</v>
          </cell>
        </row>
        <row r="127">
          <cell r="B127" t="str">
            <v>Costcutter, Bicester Road, Launton, OX26 5DQ</v>
          </cell>
          <cell r="C127" t="str">
            <v>Outside of MKCC</v>
          </cell>
          <cell r="D127" t="str">
            <v>Other</v>
          </cell>
        </row>
        <row r="128">
          <cell r="B128" t="str">
            <v>Elm Farm Food &amp; Wine, Elm Court, Elm Farm Road, Aylesbury, HP21 7NQ</v>
          </cell>
          <cell r="C128" t="str">
            <v>Outside of MKCC</v>
          </cell>
          <cell r="D128" t="str">
            <v>Aylesbury</v>
          </cell>
        </row>
        <row r="129">
          <cell r="B129" t="str">
            <v>Excl. Nulls &amp; SFT</v>
          </cell>
        </row>
        <row r="130">
          <cell r="B130" t="str">
            <v>Farmfoods, Ashton Square, West Street, Dunstable, LU6 3SN</v>
          </cell>
          <cell r="C130" t="str">
            <v>Outside of MKCC</v>
          </cell>
          <cell r="D130" t="str">
            <v xml:space="preserve">Dunstable </v>
          </cell>
        </row>
        <row r="131">
          <cell r="B131" t="str">
            <v>Farmfoods, Glyn Square, Wolverton, Milton Keynes, MK12 5JQ</v>
          </cell>
          <cell r="C131" t="str">
            <v>Wolverton TC</v>
          </cell>
          <cell r="D131" t="str">
            <v>Wolverton TC - Other in Centre</v>
          </cell>
        </row>
        <row r="132">
          <cell r="B132" t="str">
            <v>Farmfoods, Kingsway, Bedford, MK42 9BA</v>
          </cell>
          <cell r="C132" t="str">
            <v>Outside of MKCC</v>
          </cell>
          <cell r="D132" t="str">
            <v>Bedford</v>
          </cell>
        </row>
        <row r="133">
          <cell r="B133" t="str">
            <v>Farmfoods, Newlands Shopping Centre, Northall Street, Kettering, NN16 8AQ</v>
          </cell>
          <cell r="C133" t="str">
            <v>Outside of MKCC</v>
          </cell>
          <cell r="D133" t="str">
            <v>Outside of MKCC - Other</v>
          </cell>
        </row>
        <row r="134">
          <cell r="B134" t="str">
            <v>Farmfoods, The Arndale Centre, The Mall, Luton, LU1 2TE</v>
          </cell>
          <cell r="C134" t="str">
            <v>Outside of MKCC</v>
          </cell>
          <cell r="D134" t="str">
            <v>Outside of MKCC - Other</v>
          </cell>
        </row>
        <row r="135">
          <cell r="B135" t="str">
            <v>Farmfoods, The Brunel Centre, The Concourse, Bletchley, Milton Keynes, MK2 2ES</v>
          </cell>
          <cell r="C135" t="str">
            <v>Bletchley TC</v>
          </cell>
          <cell r="D135" t="str">
            <v>Farmfoods, The Brunel Centre</v>
          </cell>
        </row>
        <row r="136">
          <cell r="B136" t="str">
            <v>Farmfoods, The Calthorpe Centre, Calthorpe Street Banbury, OX16 5EX</v>
          </cell>
          <cell r="C136" t="str">
            <v>Outside of MKCC</v>
          </cell>
          <cell r="D136" t="str">
            <v>Outside of MKCC - Other</v>
          </cell>
        </row>
        <row r="137">
          <cell r="B137" t="str">
            <v>G J Douglas Family Butchers, High Street, Newport Pagnell, MK16 8AQ</v>
          </cell>
          <cell r="C137" t="str">
            <v>Newport Pagnell DC</v>
          </cell>
          <cell r="D137" t="str">
            <v>Newport Pagnell DC - Other in Centre</v>
          </cell>
        </row>
        <row r="138">
          <cell r="B138" t="str">
            <v>Great Linford Community Fridge, St Leger Court, Great Linford, MK14 5HA</v>
          </cell>
          <cell r="C138" t="str">
            <v>Local Centres</v>
          </cell>
          <cell r="D138" t="str">
            <v>Other Local Centres</v>
          </cell>
        </row>
        <row r="139">
          <cell r="B139" t="str">
            <v>Gurkah Groceries, Jersey Road, Wolverton, MK12 5BN</v>
          </cell>
          <cell r="C139" t="str">
            <v>Out of Centre</v>
          </cell>
          <cell r="D139" t="str">
            <v>OoC - Zone 7 - Other</v>
          </cell>
        </row>
        <row r="140">
          <cell r="B140" t="str">
            <v>Harvest, Fountain Court, Olney, MK46 4DG</v>
          </cell>
          <cell r="C140" t="str">
            <v>Olney DC</v>
          </cell>
          <cell r="D140" t="str">
            <v>Olney DC - Other in Centre</v>
          </cell>
        </row>
        <row r="141">
          <cell r="B141" t="str">
            <v>Haynes Post Office, Silver End Road, Haynes, MK45 3PS</v>
          </cell>
          <cell r="C141" t="str">
            <v>Outside of MKCC</v>
          </cell>
          <cell r="D141" t="str">
            <v>Other</v>
          </cell>
        </row>
        <row r="142">
          <cell r="B142" t="str">
            <v>Heyford Meats, The Green, Nether Heyford, NN7 3LE</v>
          </cell>
          <cell r="C142" t="str">
            <v>Outside of MKCC</v>
          </cell>
          <cell r="D142" t="str">
            <v>Other</v>
          </cell>
        </row>
        <row r="143">
          <cell r="B143" t="str">
            <v>Hodgelea Food &amp; Wine, Brookside, Hodge Lea, Milton Keynes, MK12 6JP</v>
          </cell>
          <cell r="C143" t="str">
            <v>Out of Centre</v>
          </cell>
          <cell r="D143" t="str">
            <v>OoC - Zone 7 - Other</v>
          </cell>
        </row>
        <row r="144">
          <cell r="B144" t="str">
            <v>Home Bargains, Beacon Retail Park, Watling Street, Bletchley, MK1 1BN</v>
          </cell>
          <cell r="C144" t="str">
            <v>Out of Centre</v>
          </cell>
          <cell r="D144" t="str">
            <v>OoC - Zone 1 - Other</v>
          </cell>
        </row>
        <row r="145">
          <cell r="B145" t="str">
            <v>Home Bargains, Queensway, Bletchley, Milton Keynes, MK2 2DR</v>
          </cell>
          <cell r="C145" t="str">
            <v>Bletchley TC</v>
          </cell>
          <cell r="D145" t="str">
            <v>Bletchley TC - Other in Centre</v>
          </cell>
        </row>
        <row r="146">
          <cell r="B146" t="str">
            <v>Home Bargains, Winchester Circle, Kingston, Milton Keynes, MK10 0BA</v>
          </cell>
          <cell r="C146" t="str">
            <v>Kingston TC</v>
          </cell>
          <cell r="D146" t="str">
            <v>Kingston TC - Other in Centre</v>
          </cell>
        </row>
        <row r="147">
          <cell r="B147" t="str">
            <v>Hunters Farm Shop, Watling Street, Little Brickhill, MK17 9DN</v>
          </cell>
          <cell r="C147" t="str">
            <v>Outside of MKCC</v>
          </cell>
          <cell r="D147" t="str">
            <v>Other</v>
          </cell>
        </row>
        <row r="148">
          <cell r="B148" t="str">
            <v>Iceland, Calthorpe Street, Banbury, OX16 5EX</v>
          </cell>
          <cell r="C148" t="str">
            <v>Outside of MKCC</v>
          </cell>
          <cell r="D148" t="str">
            <v>Outside of MKCC - Other</v>
          </cell>
        </row>
        <row r="149">
          <cell r="B149" t="str">
            <v>Iceland, Churchgate Shopping Centre, Churchgate, Hitchin, SG5 1DN</v>
          </cell>
          <cell r="C149" t="str">
            <v>Outside of MKCC</v>
          </cell>
          <cell r="D149" t="str">
            <v>Outside of MKCC - Other</v>
          </cell>
        </row>
        <row r="150">
          <cell r="B150" t="str">
            <v>Iceland, Dukes Drive, Bletchley, MK2 2QG</v>
          </cell>
          <cell r="C150" t="str">
            <v>Out of Centre</v>
          </cell>
          <cell r="D150" t="str">
            <v>OoC - Zone 1 - Other</v>
          </cell>
        </row>
        <row r="151">
          <cell r="B151" t="str">
            <v>Iceland, Greenhill Street, Bedford, MK40 1LX</v>
          </cell>
          <cell r="C151" t="str">
            <v>Outside of MKCC</v>
          </cell>
          <cell r="D151" t="str">
            <v>Bedford</v>
          </cell>
        </row>
        <row r="152">
          <cell r="B152" t="str">
            <v>Iceland, Grove Court, Station Road, Biggleswade, SG18 8AP</v>
          </cell>
          <cell r="C152" t="str">
            <v>Outside of MKCC</v>
          </cell>
          <cell r="D152" t="str">
            <v>Other</v>
          </cell>
        </row>
        <row r="153">
          <cell r="B153" t="str">
            <v>Iceland, Harlestone Road, Northampton, NN5 7AE</v>
          </cell>
          <cell r="C153" t="str">
            <v>Outside of MKCC</v>
          </cell>
          <cell r="D153" t="str">
            <v>Northampton</v>
          </cell>
        </row>
        <row r="154">
          <cell r="B154" t="str">
            <v>Iceland, High Street North, Dunstable, LU6 1LE</v>
          </cell>
          <cell r="C154" t="str">
            <v>Outside of MKCC</v>
          </cell>
          <cell r="D154" t="str">
            <v xml:space="preserve">Dunstable </v>
          </cell>
        </row>
        <row r="155">
          <cell r="B155" t="str">
            <v>Iceland, High Street, Aylesbury, HP20 1SA</v>
          </cell>
          <cell r="C155" t="str">
            <v>Outside of MKCC</v>
          </cell>
          <cell r="D155" t="str">
            <v>Aylesbury</v>
          </cell>
        </row>
        <row r="156">
          <cell r="B156" t="str">
            <v>Iceland, High Street, Rushden, NN10 0PJ</v>
          </cell>
          <cell r="C156" t="str">
            <v>Outside of MKCC</v>
          </cell>
          <cell r="D156" t="str">
            <v>Outside of MKCC - Other</v>
          </cell>
        </row>
        <row r="157">
          <cell r="B157" t="str">
            <v>Iceland, Market Square, Leighton Buzzard, LU7 1EU</v>
          </cell>
          <cell r="C157" t="str">
            <v>Outside of MKCC</v>
          </cell>
          <cell r="D157" t="str">
            <v>Leighton Buzzard</v>
          </cell>
        </row>
        <row r="158">
          <cell r="B158" t="str">
            <v>Iceland, Marsh Road, Leagrave, Luton, LU3 2QG</v>
          </cell>
          <cell r="C158" t="str">
            <v>Outside of MKCC</v>
          </cell>
          <cell r="D158" t="str">
            <v>Outside of MKCC - Other</v>
          </cell>
        </row>
        <row r="159">
          <cell r="B159" t="str">
            <v>Iceland, Newlands Shopping Centre, Newlands Street, Kettering, NN16 8JH</v>
          </cell>
          <cell r="C159" t="str">
            <v>Outside of MKCC</v>
          </cell>
          <cell r="D159" t="str">
            <v>Outside of MKCC - Other</v>
          </cell>
        </row>
        <row r="160">
          <cell r="B160" t="str">
            <v>Iceland, Park Street, Luton, LU1 3JX</v>
          </cell>
          <cell r="C160" t="str">
            <v>Outside of MKCC</v>
          </cell>
          <cell r="D160" t="str">
            <v>Outside of MKCC - Other</v>
          </cell>
        </row>
        <row r="161">
          <cell r="B161" t="str">
            <v>Iceland, Sheep Street, Bicester, OX26 6TB</v>
          </cell>
          <cell r="C161" t="str">
            <v>Outside of MKCC</v>
          </cell>
          <cell r="D161" t="str">
            <v xml:space="preserve">Bicester </v>
          </cell>
        </row>
        <row r="162">
          <cell r="B162" t="str">
            <v>Iceland, St Peters Shopping Centre, St Peters Way, Northampton, NN1 1PS</v>
          </cell>
          <cell r="C162" t="str">
            <v>Outside of MKCC</v>
          </cell>
          <cell r="D162" t="str">
            <v>Northampton</v>
          </cell>
        </row>
        <row r="163">
          <cell r="B163" t="str">
            <v>Iceland, Swansgate Shopping Centre, Cheese Lane, Swansgate, Wellingborough, NN8 1EX</v>
          </cell>
          <cell r="C163" t="str">
            <v>Outside of MKCC</v>
          </cell>
          <cell r="D163" t="str">
            <v>Outside of MKCC - Other</v>
          </cell>
        </row>
        <row r="164">
          <cell r="B164" t="str">
            <v>Iceland, Watling Street, Bletchley, MK1 1YY</v>
          </cell>
          <cell r="C164" t="str">
            <v>Out of Centre</v>
          </cell>
          <cell r="D164" t="str">
            <v>OoC - Zone 1 - Other</v>
          </cell>
        </row>
        <row r="165">
          <cell r="B165" t="str">
            <v>Iceland, Wigmore Park Shopping Centre, Wigmore Lane, Luton, LU2 9TA</v>
          </cell>
          <cell r="C165" t="str">
            <v>Outside of MKCC</v>
          </cell>
          <cell r="D165" t="str">
            <v>Outside of MKCC - Other</v>
          </cell>
        </row>
        <row r="166">
          <cell r="B166" t="str">
            <v>Kensworth Village Stores, Common Road, Kensworth, LU6 3RG</v>
          </cell>
          <cell r="C166" t="str">
            <v>Outside of MKCC</v>
          </cell>
          <cell r="D166" t="str">
            <v>Other</v>
          </cell>
        </row>
        <row r="167">
          <cell r="B167" t="str">
            <v>Kings Farm Shop, Nash Lee End, Wendover, HP22 6BH</v>
          </cell>
          <cell r="C167" t="str">
            <v>Outside of MKCC</v>
          </cell>
          <cell r="D167" t="str">
            <v>Other</v>
          </cell>
        </row>
        <row r="168">
          <cell r="B168" t="str">
            <v>Lidl, Aylesbury Shopping Park, Cambridge Street, Aylesbury, HP20 1DG</v>
          </cell>
          <cell r="C168" t="str">
            <v>Outside of MKCC</v>
          </cell>
          <cell r="D168" t="str">
            <v>Aylesbury</v>
          </cell>
        </row>
        <row r="169">
          <cell r="B169" t="str">
            <v>Lidl, Evesham Road, Bishops Cleeve, GL52 8NF</v>
          </cell>
          <cell r="C169" t="str">
            <v>Outside of MKCC</v>
          </cell>
          <cell r="D169" t="str">
            <v>Other</v>
          </cell>
        </row>
        <row r="170">
          <cell r="B170" t="str">
            <v>Lidl, Fen Street, Milton Keynes, MK10 7NP</v>
          </cell>
          <cell r="C170" t="str">
            <v>Local Centres</v>
          </cell>
          <cell r="D170" t="str">
            <v>Other Local Centres</v>
          </cell>
        </row>
        <row r="171">
          <cell r="B171" t="str">
            <v>Lidl, Great North Road, Eaton Socon, Saint Neots, PE19 8EN</v>
          </cell>
          <cell r="C171" t="str">
            <v>Outside of MKCC</v>
          </cell>
          <cell r="D171" t="str">
            <v>Other</v>
          </cell>
        </row>
        <row r="172">
          <cell r="B172" t="str">
            <v>Lidl, Houghton Road, Houghton Regis, Dunstable, LU5 5AX</v>
          </cell>
          <cell r="C172" t="str">
            <v>Outside of MKCC</v>
          </cell>
          <cell r="D172" t="str">
            <v>Outside of MKCC - Other</v>
          </cell>
        </row>
        <row r="173">
          <cell r="B173" t="str">
            <v>Lidl, Launton Road Retail Park, Bicester, OX26 4JQ</v>
          </cell>
          <cell r="C173" t="str">
            <v>Outside of MKCC</v>
          </cell>
          <cell r="D173" t="str">
            <v xml:space="preserve">Bicester </v>
          </cell>
        </row>
        <row r="174">
          <cell r="B174" t="str">
            <v>Lidl, London Road, Wellingborough, NN8 2DP</v>
          </cell>
          <cell r="C174" t="str">
            <v>Outside of MKCC</v>
          </cell>
          <cell r="D174" t="str">
            <v>Outside of MKCC - Other</v>
          </cell>
        </row>
        <row r="175">
          <cell r="B175" t="str">
            <v>Lidl, Luton Road, Dunstable, LU5 4LW</v>
          </cell>
          <cell r="C175" t="str">
            <v>Outside of MKCC</v>
          </cell>
          <cell r="D175" t="str">
            <v xml:space="preserve">Dunstable </v>
          </cell>
        </row>
        <row r="176">
          <cell r="B176" t="str">
            <v>Lidl, Needlepin Way, Buckingham, MK18 7RB</v>
          </cell>
          <cell r="C176" t="str">
            <v>Outside of MKCC</v>
          </cell>
          <cell r="D176" t="str">
            <v>Buckingham</v>
          </cell>
        </row>
        <row r="177">
          <cell r="B177" t="str">
            <v>Lidl, Northfield Avenue, Mariners Way, Kettering, NN16 8AR</v>
          </cell>
          <cell r="C177" t="str">
            <v>Outside of MKCC</v>
          </cell>
          <cell r="D177" t="str">
            <v>Outside of MKCC - Other</v>
          </cell>
        </row>
        <row r="178">
          <cell r="B178" t="str">
            <v>Lidl, Oakfield Road, Aylesbury, HP20 1GD</v>
          </cell>
          <cell r="C178" t="str">
            <v>Outside of MKCC</v>
          </cell>
          <cell r="D178" t="str">
            <v>Aylesbury</v>
          </cell>
        </row>
        <row r="179">
          <cell r="B179" t="str">
            <v>Lidl, Oldbrook Boulevard, Oldbrook, Milton Keynes, MK6 2YA</v>
          </cell>
          <cell r="C179" t="str">
            <v>Local Centres</v>
          </cell>
          <cell r="D179" t="str">
            <v>Oldbrook LC</v>
          </cell>
        </row>
        <row r="180">
          <cell r="B180" t="str">
            <v>Lidl, Perkins Road, Bedford, MK41 0GX</v>
          </cell>
          <cell r="C180" t="str">
            <v>Outside of MKCC</v>
          </cell>
          <cell r="D180" t="str">
            <v>Bedford</v>
          </cell>
        </row>
        <row r="181">
          <cell r="B181" t="str">
            <v>Lidl, Princes Way, Bletchley, Milton Keynes, MK2 2EN</v>
          </cell>
          <cell r="C181" t="str">
            <v>Out of Centre</v>
          </cell>
          <cell r="D181" t="str">
            <v>OoC - Zone 1 - Lidl, Princes Way, Bletchley</v>
          </cell>
        </row>
        <row r="182">
          <cell r="B182" t="str">
            <v>Lidl, Ridge Road, Bedford, MK42 7LZ</v>
          </cell>
          <cell r="C182" t="str">
            <v>Outside of MKCC</v>
          </cell>
          <cell r="D182" t="str">
            <v>Bedford</v>
          </cell>
        </row>
        <row r="183">
          <cell r="B183" t="str">
            <v>Lidl, Rope Walk, Bedford, MK42 0DJ</v>
          </cell>
          <cell r="C183" t="str">
            <v>Outside of MKCC</v>
          </cell>
          <cell r="D183" t="str">
            <v>Bedford</v>
          </cell>
        </row>
        <row r="184">
          <cell r="B184" t="str">
            <v>Lidl, Spiceball Park Road, Banbury, OX16 2DX</v>
          </cell>
          <cell r="C184" t="str">
            <v>Outside of MKCC</v>
          </cell>
          <cell r="D184" t="str">
            <v>Outside of MKCC - Other</v>
          </cell>
        </row>
        <row r="185">
          <cell r="B185" t="str">
            <v>Lidl, Stratford Road, Wolverton, Milton Keynes, MK12 5NT</v>
          </cell>
          <cell r="C185" t="str">
            <v>Out of Centre</v>
          </cell>
          <cell r="D185" t="str">
            <v>OoC - Zone 7 - Lidl, Stratford Road, Wolverton</v>
          </cell>
        </row>
        <row r="186">
          <cell r="B186" t="str">
            <v>Lidl, Towcester Road, Northampton, NN1 1BQ</v>
          </cell>
          <cell r="C186" t="str">
            <v>Outside of MKCC</v>
          </cell>
          <cell r="D186" t="str">
            <v>Northampton</v>
          </cell>
        </row>
        <row r="187">
          <cell r="B187" t="str">
            <v>Lidl, Weedon Road, Northampton, NN5 5DF</v>
          </cell>
          <cell r="C187" t="str">
            <v>Outside of MKCC</v>
          </cell>
          <cell r="D187" t="str">
            <v>Northampton</v>
          </cell>
        </row>
        <row r="188">
          <cell r="B188" t="str">
            <v>Lidl, Wolverton Road, Blakelands, Milton Keynes, MK14 5AA</v>
          </cell>
          <cell r="C188" t="str">
            <v>Out of Centre</v>
          </cell>
          <cell r="D188" t="str">
            <v>OoC - Zone 5</v>
          </cell>
        </row>
        <row r="189">
          <cell r="B189" t="str">
            <v>Local shops, Ampthill Town Centre,  MK45 2NG</v>
          </cell>
          <cell r="C189" t="str">
            <v>Outside of MKCC</v>
          </cell>
          <cell r="D189" t="str">
            <v>Outside of MKCC - Other</v>
          </cell>
        </row>
        <row r="190">
          <cell r="B190" t="str">
            <v>Local shops, Ardley Village Centre, OX27 7PF</v>
          </cell>
          <cell r="C190" t="str">
            <v>Outside of MKCC</v>
          </cell>
          <cell r="D190" t="str">
            <v>Other</v>
          </cell>
        </row>
        <row r="191">
          <cell r="B191" t="str">
            <v>Local shops, Beanhill Local Centre, Milton Keynes, MK6 4LP</v>
          </cell>
          <cell r="C191" t="str">
            <v>Local Centres</v>
          </cell>
          <cell r="D191" t="str">
            <v>Other Local Centres</v>
          </cell>
        </row>
        <row r="192">
          <cell r="B192" t="str">
            <v>Local shops, Bicester Town Centre, OX26 6FA</v>
          </cell>
          <cell r="C192" t="str">
            <v>Outside of MKCC</v>
          </cell>
          <cell r="D192" t="str">
            <v xml:space="preserve">Bicester </v>
          </cell>
        </row>
        <row r="193">
          <cell r="B193" t="str">
            <v>Local shops, Bletchley Town Centre</v>
          </cell>
          <cell r="C193" t="str">
            <v>Bletchley TC</v>
          </cell>
          <cell r="D193" t="str">
            <v>Bletchley TC - Other in Centre</v>
          </cell>
        </row>
        <row r="194">
          <cell r="B194" t="str">
            <v>Local shops, Brackley Town Centre,  NN13 7AB</v>
          </cell>
          <cell r="C194" t="str">
            <v>Outside of MKCC</v>
          </cell>
          <cell r="D194" t="str">
            <v>Brackley</v>
          </cell>
        </row>
        <row r="195">
          <cell r="B195" t="str">
            <v>Local shops, Broadfields Retail Park, Bicester Road, Aylesbury, HP19 8BU</v>
          </cell>
          <cell r="C195" t="str">
            <v>Outside of MKCC</v>
          </cell>
          <cell r="D195" t="str">
            <v>Aylesbury</v>
          </cell>
        </row>
        <row r="196">
          <cell r="B196" t="str">
            <v>Local shops, Buckingham Town Centre, MK18 1EL</v>
          </cell>
          <cell r="C196" t="str">
            <v>Outside of MKCC</v>
          </cell>
          <cell r="D196" t="str">
            <v>Buckingham</v>
          </cell>
        </row>
        <row r="197">
          <cell r="B197" t="str">
            <v>Local shops, Bugbrooke Village Centre, NN7 3PG</v>
          </cell>
          <cell r="C197" t="str">
            <v>Outside of MKCC</v>
          </cell>
          <cell r="D197" t="str">
            <v>Other</v>
          </cell>
        </row>
        <row r="198">
          <cell r="B198" t="str">
            <v>Local shops, Flitwick Town Centre, MK45 1AJ</v>
          </cell>
          <cell r="C198" t="str">
            <v>Outside of MKCC</v>
          </cell>
          <cell r="D198" t="str">
            <v>Flitwick</v>
          </cell>
        </row>
        <row r="199">
          <cell r="B199" t="str">
            <v>Local shops, Hanslope Village Centre, MK19 7LU</v>
          </cell>
          <cell r="C199" t="str">
            <v>Out of Centre</v>
          </cell>
          <cell r="D199" t="str">
            <v>OoC - Zone 9</v>
          </cell>
        </row>
        <row r="200">
          <cell r="B200" t="str">
            <v>Local shops, Kingston Local Centre, Milton Keynes, MK10 0AF</v>
          </cell>
          <cell r="C200" t="str">
            <v>Kingston TC</v>
          </cell>
          <cell r="D200" t="str">
            <v>Kingston TC - Other in Centre</v>
          </cell>
        </row>
        <row r="201">
          <cell r="B201" t="str">
            <v>Local shops, Leighton Buzzard Town Centre, LU7 1DN</v>
          </cell>
          <cell r="C201" t="str">
            <v>Outside of MKCC</v>
          </cell>
          <cell r="D201" t="str">
            <v>Leighton Buzzard</v>
          </cell>
        </row>
        <row r="202">
          <cell r="B202" t="str">
            <v>Local shops, Maulden Village Centre, MK45 2DH</v>
          </cell>
          <cell r="C202" t="str">
            <v>Outside of MKCC</v>
          </cell>
          <cell r="D202" t="str">
            <v>Other</v>
          </cell>
        </row>
        <row r="203">
          <cell r="B203" t="str">
            <v>Local shops, Milton Keynes City Centre, MK9 3ES</v>
          </cell>
          <cell r="C203" t="str">
            <v>Central Milton Keynes</v>
          </cell>
          <cell r="D203" t="str">
            <v>Central Milton Keynes - Other in Centre</v>
          </cell>
        </row>
        <row r="204">
          <cell r="B204" t="str">
            <v>Local shops, North Crawley Village Centre, MK16 9HJ</v>
          </cell>
          <cell r="C204" t="str">
            <v>Out of Centre</v>
          </cell>
          <cell r="D204" t="str">
            <v>OoC - Zone 9</v>
          </cell>
        </row>
        <row r="205">
          <cell r="B205" t="str">
            <v>Local shops, North Marston Village Centre, MK18 3PN</v>
          </cell>
          <cell r="C205" t="str">
            <v>Outside of MKCC</v>
          </cell>
          <cell r="D205" t="str">
            <v>Other</v>
          </cell>
        </row>
        <row r="206">
          <cell r="B206" t="str">
            <v>Local shops, Springfield Local Centre, Milton Keynes, MK6 3JH</v>
          </cell>
          <cell r="C206" t="str">
            <v>Out of Centre</v>
          </cell>
          <cell r="D206" t="str">
            <v>OoC - Zone 4</v>
          </cell>
        </row>
        <row r="207">
          <cell r="B207" t="str">
            <v>Local shops, Stony Stratford Town Centre, MK11 1BD</v>
          </cell>
          <cell r="C207" t="str">
            <v>Stony Stratford DC</v>
          </cell>
          <cell r="D207" t="str">
            <v>Stony Stratford DC - Other in Centre</v>
          </cell>
        </row>
        <row r="208">
          <cell r="B208" t="str">
            <v>Local shops, Tickford Street, Newport Pagnell, MK16 9BA</v>
          </cell>
          <cell r="C208" t="str">
            <v>Out of Centre</v>
          </cell>
          <cell r="D208" t="str">
            <v>OoC - Zone 9</v>
          </cell>
        </row>
        <row r="209">
          <cell r="B209" t="str">
            <v>Local shops, Tinkers Bridge Local Centre, MK6 3DD</v>
          </cell>
          <cell r="C209" t="str">
            <v>Local Centres</v>
          </cell>
          <cell r="D209" t="str">
            <v>Other Local Centres</v>
          </cell>
        </row>
        <row r="210">
          <cell r="B210" t="str">
            <v>Local shops, Winslow Town Centre, MK18 3DQ</v>
          </cell>
          <cell r="C210" t="str">
            <v>Outside of MKCC</v>
          </cell>
          <cell r="D210" t="str">
            <v>Other</v>
          </cell>
        </row>
        <row r="211">
          <cell r="B211" t="str">
            <v>Local shops, Wolverton Town Centre, MK12 5JW</v>
          </cell>
          <cell r="C211" t="str">
            <v>Wolverton TC</v>
          </cell>
          <cell r="D211" t="str">
            <v>Wolverton TC - Other in Centre</v>
          </cell>
        </row>
        <row r="212">
          <cell r="B212" t="str">
            <v>Local shops, Wootton Village Centre, MK43 9JU</v>
          </cell>
          <cell r="C212" t="str">
            <v>Outside of MKCC</v>
          </cell>
          <cell r="D212" t="str">
            <v>Other</v>
          </cell>
        </row>
        <row r="213">
          <cell r="B213" t="str">
            <v>Londis, London Road, Stony Stratford, Milton Keynes, MK11 1JA</v>
          </cell>
          <cell r="C213" t="str">
            <v>Stony Stratford DC</v>
          </cell>
          <cell r="D213" t="str">
            <v>Stony Stratford DC - Other in Centre</v>
          </cell>
        </row>
        <row r="214">
          <cell r="B214" t="str">
            <v>Londis, Victoria Road, Stratford, Bletchley, MK2 2NP</v>
          </cell>
          <cell r="C214" t="str">
            <v>Out of Centre</v>
          </cell>
          <cell r="D214" t="str">
            <v>OoC - Zone 1 - Other</v>
          </cell>
        </row>
        <row r="215">
          <cell r="B215" t="str">
            <v>Marks and Spencer (M&amp;S), Abington Avenue, Northampton, NN1 4QB</v>
          </cell>
          <cell r="C215" t="str">
            <v>Outside of MKCC</v>
          </cell>
          <cell r="D215" t="str">
            <v>Northampton</v>
          </cell>
        </row>
        <row r="216">
          <cell r="B216" t="str">
            <v>Marks and Spencer (M&amp;S), Bancroft, Hitchin, SG5 1LS</v>
          </cell>
          <cell r="C216" t="str">
            <v>Outside of MKCC</v>
          </cell>
          <cell r="D216" t="str">
            <v>Outside of MKCC - Other</v>
          </cell>
        </row>
        <row r="217">
          <cell r="B217" t="str">
            <v>Marks and Spencer (M&amp;S), Brackley BP, Northampton Road, Brackley, NN13 5SZ</v>
          </cell>
          <cell r="C217" t="str">
            <v>Outside of MKCC</v>
          </cell>
          <cell r="D217" t="str">
            <v>Brackley</v>
          </cell>
        </row>
        <row r="218">
          <cell r="B218" t="str">
            <v>Marks and Spencer (M&amp;S), Bradwell Abbey BP, Monks Way, Stacey Bushes, Linford Wood, MK12 6HU</v>
          </cell>
          <cell r="C218" t="str">
            <v>Out of Centre</v>
          </cell>
          <cell r="D218" t="str">
            <v>OoC - Zone 7 - Other</v>
          </cell>
        </row>
        <row r="219">
          <cell r="B219" t="str">
            <v>Marks and Spencer (M&amp;S), Castlefields Retail Park, London Road, Wellingborough, NN8 2DP</v>
          </cell>
          <cell r="C219" t="str">
            <v>Outside of MKCC</v>
          </cell>
          <cell r="D219" t="str">
            <v>Outside of MKCC - Other</v>
          </cell>
        </row>
        <row r="220">
          <cell r="B220" t="str">
            <v>Marks and Spencer (M&amp;S), Elder Gate, Milton Keynes, MK9 1BB</v>
          </cell>
          <cell r="C220" t="str">
            <v>Central Milton Keynes</v>
          </cell>
          <cell r="D220" t="str">
            <v>Central Milton Keynes - Other in Centre</v>
          </cell>
        </row>
        <row r="221">
          <cell r="B221" t="str">
            <v>Marks and Spencer (M&amp;S), Frogmore Street, Tring, HP23 5BN</v>
          </cell>
          <cell r="C221" t="str">
            <v>Outside of MKCC</v>
          </cell>
          <cell r="D221" t="str">
            <v>Other</v>
          </cell>
        </row>
        <row r="222">
          <cell r="B222" t="str">
            <v>Marks and Spencer (M&amp;S), Grovebury Retail Park, Grovebury Road, Leighton Buzzard, LU7 4EG</v>
          </cell>
          <cell r="C222" t="str">
            <v>Outside of MKCC</v>
          </cell>
          <cell r="D222" t="str">
            <v>Leighton Buzzard</v>
          </cell>
        </row>
        <row r="223">
          <cell r="B223" t="str">
            <v>Marks and Spencer (M&amp;S), High Street, Aylesbury, HP20 1SH</v>
          </cell>
          <cell r="C223" t="str">
            <v>Outside of MKCC</v>
          </cell>
          <cell r="D223" t="str">
            <v>Aylesbury</v>
          </cell>
        </row>
        <row r="224">
          <cell r="B224" t="str">
            <v>Marks and Spencer (M&amp;S), Kingsmere Retail Park, Kelso Road, Bicester, OX26 1ES</v>
          </cell>
          <cell r="C224" t="str">
            <v>Outside of MKCC</v>
          </cell>
          <cell r="D224" t="str">
            <v xml:space="preserve">Bicester </v>
          </cell>
        </row>
        <row r="225">
          <cell r="B225" t="str">
            <v>Marks and Spencer (M&amp;S), London Luton Airport, Luton, LU2 9LY</v>
          </cell>
          <cell r="C225" t="str">
            <v>Outside of MKCC</v>
          </cell>
          <cell r="D225" t="str">
            <v>Outside of MKCC - Other</v>
          </cell>
        </row>
        <row r="226">
          <cell r="B226" t="str">
            <v>Marks and Spencer (M&amp;S), Raunds BP, Sycamore Road, Raunds, Wellingborough, NN9 6EQ</v>
          </cell>
          <cell r="C226" t="str">
            <v>Outside of MKCC</v>
          </cell>
          <cell r="D226" t="str">
            <v>Other</v>
          </cell>
        </row>
        <row r="227">
          <cell r="B227" t="str">
            <v>Marks and Spencer (M&amp;S), Sam Clark Way, Kempston, MK42 7GB</v>
          </cell>
          <cell r="C227" t="str">
            <v>Outside of MKCC</v>
          </cell>
          <cell r="D227" t="str">
            <v>Other</v>
          </cell>
        </row>
        <row r="228">
          <cell r="B228" t="str">
            <v>Marks and Spencer (M&amp;S), Stadium Way West, Bletchley, Milton Keynes, MK1 1ST</v>
          </cell>
          <cell r="C228" t="str">
            <v>Out of Centre</v>
          </cell>
          <cell r="D228" t="str">
            <v>OoC - Zone 1 - Other</v>
          </cell>
        </row>
        <row r="229">
          <cell r="B229" t="str">
            <v>Marks and Spencer (M&amp;S), Sunset Walk, Burns Way, Milton Keynes, MK9 3PD</v>
          </cell>
          <cell r="C229" t="str">
            <v>Central Milton Keynes</v>
          </cell>
          <cell r="D229" t="str">
            <v>Central Milton Keynes - Other in Centre</v>
          </cell>
        </row>
        <row r="230">
          <cell r="B230" t="str">
            <v>Marks and Spencer (M&amp;S), The Kingston Centre, Winchester Circle, Milton Keynes, MK10 0BA</v>
          </cell>
          <cell r="C230" t="str">
            <v>Kingston TC</v>
          </cell>
          <cell r="D230" t="str">
            <v>Kingston TC - Other in Centre</v>
          </cell>
        </row>
        <row r="231">
          <cell r="B231" t="str">
            <v>Marks and Spencer (M&amp;S), Tickford Street, Newport Pagnell, MK16 9BD</v>
          </cell>
          <cell r="C231" t="str">
            <v>Out of Centre</v>
          </cell>
          <cell r="D231" t="str">
            <v>OoC - Zone 9</v>
          </cell>
        </row>
        <row r="232">
          <cell r="B232" t="str">
            <v>Marks and Spencer (M&amp;S), Toddington South Service Area, M1 Motorway, Ipswich Road, Dunstable, LU5 6HR</v>
          </cell>
          <cell r="C232" t="str">
            <v>Outside of MKCC</v>
          </cell>
          <cell r="D232" t="str">
            <v>Other</v>
          </cell>
        </row>
        <row r="233">
          <cell r="B233" t="str">
            <v>McColl's, Highgrove Hill, Great Holm, Milton Keynes, MK8 9AQ</v>
          </cell>
          <cell r="C233" t="str">
            <v>Local Centres</v>
          </cell>
          <cell r="D233" t="str">
            <v>Other Local Centres</v>
          </cell>
        </row>
        <row r="234">
          <cell r="B234" t="str">
            <v>Morrisons Superstore, Ampthill Road, Bedford, MK42 9PP</v>
          </cell>
          <cell r="C234" t="str">
            <v>Outside of MKCC</v>
          </cell>
          <cell r="D234" t="str">
            <v>Bedford</v>
          </cell>
        </row>
        <row r="235">
          <cell r="B235" t="str">
            <v>Morrisons Superstore, Barnsdale Drive, Westcroft, Milton Keynes, MK4 4DD</v>
          </cell>
          <cell r="C235" t="str">
            <v>Westcroft TC</v>
          </cell>
          <cell r="D235" t="str">
            <v>Morrisons Superstore, Barnsdale Drive, Westcroft</v>
          </cell>
        </row>
        <row r="236">
          <cell r="B236" t="str">
            <v>Morrisons Superstore, Elder Gate, Milton Keynes, MK9 1DL</v>
          </cell>
          <cell r="C236" t="str">
            <v>Central Milton Keynes</v>
          </cell>
          <cell r="D236" t="str">
            <v>Morrisons Superstore, Elder Gate, Westcroft</v>
          </cell>
        </row>
        <row r="237">
          <cell r="B237" t="str">
            <v>Morrisons Superstore, High Street, Houghton Regis, Dunstable, LU5 5BJ</v>
          </cell>
          <cell r="C237" t="str">
            <v>Outside of MKCC</v>
          </cell>
          <cell r="D237" t="str">
            <v>Outside of MKCC - Other</v>
          </cell>
        </row>
        <row r="238">
          <cell r="B238" t="str">
            <v>Morrisons Superstore, Kettering Road, Northampton, NN3 6AA</v>
          </cell>
          <cell r="C238" t="str">
            <v>Outside of MKCC</v>
          </cell>
          <cell r="D238" t="str">
            <v>Northampton</v>
          </cell>
        </row>
        <row r="239">
          <cell r="B239" t="str">
            <v>Morrisons Superstore, Lake Street, Leighton Buzzard, LU7 1WS</v>
          </cell>
          <cell r="C239" t="str">
            <v>Outside of MKCC</v>
          </cell>
          <cell r="D239" t="str">
            <v>Leighton Buzzard</v>
          </cell>
        </row>
        <row r="240">
          <cell r="B240" t="str">
            <v>Morrisons Superstore, Lower Street, Kettering, NN16 8AN</v>
          </cell>
          <cell r="C240" t="str">
            <v>Outside of MKCC</v>
          </cell>
          <cell r="D240" t="str">
            <v>Outside of MKCC - Other</v>
          </cell>
        </row>
        <row r="241">
          <cell r="B241" t="str">
            <v>Morrisons Superstore, Oxford Street, Wellingborough, NN8 4JJ</v>
          </cell>
          <cell r="C241" t="str">
            <v>Outside of MKCC</v>
          </cell>
          <cell r="D241" t="str">
            <v>Outside of MKCC - Other</v>
          </cell>
        </row>
        <row r="242">
          <cell r="B242" t="str">
            <v>Morrisons Superstore, Station Way, Aylesbury, HP20 2HX</v>
          </cell>
          <cell r="C242" t="str">
            <v>Outside of MKCC</v>
          </cell>
          <cell r="D242" t="str">
            <v>Aylesbury</v>
          </cell>
        </row>
        <row r="243">
          <cell r="B243" t="str">
            <v>Morrisons Superstore, Swan Close Road, Banbury, OX16 5AQ</v>
          </cell>
          <cell r="C243" t="str">
            <v>Outside of MKCC</v>
          </cell>
          <cell r="D243" t="str">
            <v>Outside of MKCC - Other</v>
          </cell>
        </row>
        <row r="244">
          <cell r="B244" t="str">
            <v>Morrisons Superstore, Victoria Promenade, Northampton, NN1 1HB</v>
          </cell>
          <cell r="C244" t="str">
            <v>Outside of MKCC</v>
          </cell>
          <cell r="D244" t="str">
            <v>Northampton</v>
          </cell>
        </row>
        <row r="245">
          <cell r="B245" t="str">
            <v>Nisa Local, School Lane, Yardley Gobion, NN12 7UL</v>
          </cell>
          <cell r="C245" t="str">
            <v>Outside of MKCC</v>
          </cell>
          <cell r="D245" t="str">
            <v>Other</v>
          </cell>
        </row>
        <row r="246">
          <cell r="B246" t="str">
            <v>Nisa Local, Wolverton Road, Stony Stratford, MK11 1ED</v>
          </cell>
          <cell r="C246" t="str">
            <v>Out of Centre</v>
          </cell>
          <cell r="D246" t="str">
            <v>OoC - Zone 7 - Other</v>
          </cell>
        </row>
        <row r="247">
          <cell r="B247" t="str">
            <v>One Stop, Annesley Road, Newport Pagnell, MK16 0BG</v>
          </cell>
          <cell r="C247" t="str">
            <v>Out of Centre</v>
          </cell>
          <cell r="D247" t="str">
            <v>OoC - Zone 9</v>
          </cell>
        </row>
        <row r="248">
          <cell r="B248" t="str">
            <v>One Stop, Bradwell Common Boulevard, Bradwell Common, Milton Keynes, MK13 8DY</v>
          </cell>
          <cell r="C248" t="str">
            <v>Local Centres</v>
          </cell>
          <cell r="D248" t="str">
            <v>Other Local Centres</v>
          </cell>
        </row>
        <row r="249">
          <cell r="B249" t="str">
            <v>One Stop, Garraways, Coffee Hall, Milton Keynes, MK6 5DD</v>
          </cell>
          <cell r="C249" t="str">
            <v>Local Centres</v>
          </cell>
          <cell r="D249" t="str">
            <v>Other Local Centres</v>
          </cell>
        </row>
        <row r="250">
          <cell r="B250" t="str">
            <v>One Stop, High Street, Olney, MK46 4EF</v>
          </cell>
          <cell r="C250" t="str">
            <v>Out of Centre</v>
          </cell>
          <cell r="D250" t="str">
            <v>OoC - Zone 10 - Other</v>
          </cell>
        </row>
        <row r="251">
          <cell r="B251" t="str">
            <v>One Stop, High Street, Winslow, Buckingham, MK18 3HF</v>
          </cell>
          <cell r="C251" t="str">
            <v>Outside of MKCC</v>
          </cell>
          <cell r="D251" t="str">
            <v>Other</v>
          </cell>
        </row>
        <row r="252">
          <cell r="B252" t="str">
            <v>One Stop, Molivers Lane, Bromham, Bedford, MK43 8LD</v>
          </cell>
          <cell r="C252" t="str">
            <v>Outside of MKCC</v>
          </cell>
          <cell r="D252" t="str">
            <v>Other</v>
          </cell>
        </row>
        <row r="253">
          <cell r="B253" t="str">
            <v>One Stop, Springfield Local Centre, Springfield, Milton Keynes, MK6 3JH</v>
          </cell>
          <cell r="C253" t="str">
            <v>Out of Centre</v>
          </cell>
          <cell r="D253" t="str">
            <v>OoC - Zone 4</v>
          </cell>
        </row>
        <row r="254">
          <cell r="B254" t="str">
            <v>One Stop, The High Street, Two Mile Ash, Milton Keynes, MK8 8HG</v>
          </cell>
          <cell r="C254" t="str">
            <v>Local Centres</v>
          </cell>
          <cell r="D254" t="str">
            <v>Other Local Centres</v>
          </cell>
        </row>
        <row r="255">
          <cell r="B255" t="str">
            <v>One Stop, White Horse Drive, Emerson Valley, Milton Keynes, MK4 2AS</v>
          </cell>
          <cell r="C255" t="str">
            <v>Local Centres</v>
          </cell>
          <cell r="D255" t="str">
            <v>Other Local Centres</v>
          </cell>
        </row>
        <row r="256">
          <cell r="B256" t="str">
            <v>One Stop, Woodpiece Road, Upper Arncott, OX25 1PJ</v>
          </cell>
          <cell r="C256" t="str">
            <v>Outside of MKCC</v>
          </cell>
          <cell r="D256" t="str">
            <v>Other</v>
          </cell>
        </row>
        <row r="257">
          <cell r="B257" t="str">
            <v>P S Tilbury, Jansel Square, Bedgrove, HP21 7ET</v>
          </cell>
          <cell r="C257" t="str">
            <v>Outside of MKCC</v>
          </cell>
          <cell r="D257" t="str">
            <v>Aylesbury</v>
          </cell>
        </row>
        <row r="258">
          <cell r="B258" t="str">
            <v>Padbury Meats, Main Street, Padbury, MK18 2AY</v>
          </cell>
          <cell r="C258" t="str">
            <v>Outside of MKCC</v>
          </cell>
          <cell r="D258" t="str">
            <v>Other</v>
          </cell>
        </row>
        <row r="259">
          <cell r="B259" t="str">
            <v>Premier Eagle Supermarket, Harrier Court, Eaglestone, Milton Keynes, MK6 5BZ</v>
          </cell>
          <cell r="C259" t="str">
            <v>Local Centres</v>
          </cell>
          <cell r="D259" t="str">
            <v>Other Local Centres</v>
          </cell>
        </row>
        <row r="260">
          <cell r="B260" t="str">
            <v>Premier Stores, Barkham Close, Cheddington, LU7 0RT</v>
          </cell>
          <cell r="C260" t="str">
            <v>Outside of MKCC</v>
          </cell>
          <cell r="D260" t="str">
            <v>Other</v>
          </cell>
        </row>
        <row r="261">
          <cell r="B261" t="str">
            <v>Premier Stores, Gold Street, Hanslope, Milton Keynes, MK19 7LU</v>
          </cell>
          <cell r="C261" t="str">
            <v>Out of Centre</v>
          </cell>
          <cell r="D261" t="str">
            <v>OoC - Zone 9</v>
          </cell>
        </row>
        <row r="262">
          <cell r="B262" t="str">
            <v>Premier Stores, High Street, Lavendon, MK46 4EX</v>
          </cell>
          <cell r="C262" t="str">
            <v>Out of Centre</v>
          </cell>
          <cell r="D262" t="str">
            <v>OoC - Zone 10 - Other</v>
          </cell>
        </row>
        <row r="263">
          <cell r="B263" t="str">
            <v>Premier Stores, High Street, Westoning, MK45 5JG</v>
          </cell>
          <cell r="C263" t="str">
            <v>Outside of MKCC</v>
          </cell>
          <cell r="D263" t="str">
            <v>Other</v>
          </cell>
        </row>
        <row r="264">
          <cell r="B264" t="str">
            <v>Premier Stores, Marsworth Road, Pitstone, LU7 9AT</v>
          </cell>
          <cell r="C264" t="str">
            <v>Outside of MKCC</v>
          </cell>
          <cell r="D264" t="str">
            <v>Other</v>
          </cell>
        </row>
        <row r="265">
          <cell r="B265" t="str">
            <v>Premier Stores, Whaddon Way, Bletchley, MK3 7DG</v>
          </cell>
          <cell r="C265" t="str">
            <v>Local Centres</v>
          </cell>
          <cell r="D265" t="str">
            <v>Other Local Centres</v>
          </cell>
        </row>
        <row r="266">
          <cell r="B266" t="str">
            <v>S C Sinfield, Balls Lane, Willington, MK44 3PT</v>
          </cell>
          <cell r="C266" t="str">
            <v>Outside of MKCC</v>
          </cell>
          <cell r="D266" t="str">
            <v>Other</v>
          </cell>
        </row>
        <row r="267">
          <cell r="B267" t="str">
            <v>Sainsbury's Local, Berryfields Local Centre, Aylesbury, HP18 0PT</v>
          </cell>
          <cell r="C267" t="str">
            <v>Outside of MKCC</v>
          </cell>
          <cell r="D267" t="str">
            <v>Other</v>
          </cell>
        </row>
        <row r="268">
          <cell r="B268" t="str">
            <v>Sainsbury's Local, Chandos Road, Buckingham, MK18 1AL</v>
          </cell>
          <cell r="C268" t="str">
            <v>Outside of MKCC</v>
          </cell>
          <cell r="D268" t="str">
            <v>Buckingham</v>
          </cell>
        </row>
        <row r="269">
          <cell r="B269" t="str">
            <v>Sainsbury's Local, Folkes Road, Bedford, MK43 9BY</v>
          </cell>
          <cell r="C269" t="str">
            <v>Outside of MKCC</v>
          </cell>
          <cell r="D269" t="str">
            <v>Other</v>
          </cell>
        </row>
        <row r="270">
          <cell r="B270" t="str">
            <v>Sainsbury's Local, Granville Square, Willen, Milton Keynes, MK15 9JL</v>
          </cell>
          <cell r="C270" t="str">
            <v>Local Centres</v>
          </cell>
          <cell r="D270" t="str">
            <v>Willen LC - Sainsbury's Local, Granville Square</v>
          </cell>
        </row>
        <row r="271">
          <cell r="B271" t="str">
            <v>Sainsbury's Local, Jansel Square, Camborne Avenue, Bedgrove, HP21 7ET</v>
          </cell>
          <cell r="C271" t="str">
            <v>Outside of MKCC</v>
          </cell>
          <cell r="D271" t="str">
            <v>Aylesbury</v>
          </cell>
        </row>
        <row r="272">
          <cell r="B272" t="str">
            <v>Sainsbury's Local, Oakfield Road, Aylesbury, HP20 1LL</v>
          </cell>
          <cell r="C272" t="str">
            <v>Outside of MKCC</v>
          </cell>
          <cell r="D272" t="str">
            <v>Aylesbury</v>
          </cell>
        </row>
        <row r="273">
          <cell r="B273" t="str">
            <v>Sainsbury's Superstore, Bells Brook, Biggleswade, SG18 0NA</v>
          </cell>
          <cell r="C273" t="str">
            <v>Outside of MKCC</v>
          </cell>
          <cell r="D273" t="str">
            <v>Other</v>
          </cell>
        </row>
        <row r="274">
          <cell r="B274" t="str">
            <v>Sainsbury's Superstore, Bramingham Park, Quantock Rise, Luton, LU3 4AB</v>
          </cell>
          <cell r="C274" t="str">
            <v>Outside of MKCC</v>
          </cell>
          <cell r="D274" t="str">
            <v>Outside of MKCC - Other</v>
          </cell>
        </row>
        <row r="275">
          <cell r="B275" t="str">
            <v>Sainsbury's Superstore, Buckingham Street, Aylesbury, HP20 2LA</v>
          </cell>
          <cell r="C275" t="str">
            <v>Outside of MKCC</v>
          </cell>
          <cell r="D275" t="str">
            <v>Aylesbury</v>
          </cell>
        </row>
        <row r="276">
          <cell r="B276" t="str">
            <v>Sainsbury's Superstore, Clapham Road, Bedford, MK41 7PJ</v>
          </cell>
          <cell r="C276" t="str">
            <v>Outside of MKCC</v>
          </cell>
          <cell r="D276" t="str">
            <v>Bedford</v>
          </cell>
        </row>
        <row r="277">
          <cell r="B277" t="str">
            <v>Sainsbury's Superstore, Dunstable Road, Luton, LU1 1DY</v>
          </cell>
          <cell r="C277" t="str">
            <v>Outside of MKCC</v>
          </cell>
          <cell r="D277" t="str">
            <v>Outside of MKCC - Other</v>
          </cell>
        </row>
        <row r="278">
          <cell r="B278" t="str">
            <v>Sainsbury's Superstore, Engaine Drive, Shenley Church End, Milton Keynes, MK5 6JU</v>
          </cell>
          <cell r="C278" t="str">
            <v>Local Centres</v>
          </cell>
          <cell r="D278" t="str">
            <v>Shenley Church End LC - Sainsbury's Superstore, Engaine Drive</v>
          </cell>
        </row>
        <row r="279">
          <cell r="B279" t="str">
            <v>Sainsbury's Superstore, Gambrel Road, Westgate Industrial Estate, Northampton, NN5 5DG</v>
          </cell>
          <cell r="C279" t="str">
            <v>Outside of MKCC</v>
          </cell>
          <cell r="D279" t="str">
            <v>Northampton</v>
          </cell>
        </row>
        <row r="280">
          <cell r="B280" t="str">
            <v>Sainsbury's Superstore, Gatehouse Road, Aylesbury, HP19 8ED</v>
          </cell>
          <cell r="C280" t="str">
            <v>Outside of MKCC</v>
          </cell>
          <cell r="D280" t="str">
            <v>Aylesbury</v>
          </cell>
        </row>
        <row r="281">
          <cell r="B281" t="str">
            <v>Sainsbury's Superstore, High Street, Thame, OX9 2BU</v>
          </cell>
          <cell r="C281" t="str">
            <v>Outside of MKCC</v>
          </cell>
          <cell r="D281" t="str">
            <v>Other</v>
          </cell>
        </row>
        <row r="282">
          <cell r="B282" t="str">
            <v>Sainsbury's Superstore, Lavendon Road, Olney, MK46 4HH</v>
          </cell>
          <cell r="C282" t="str">
            <v>Out of Centre</v>
          </cell>
          <cell r="D282" t="str">
            <v>OoC - Zone 10 - Sainsbury's Superstore, Lavendon Road, Olney</v>
          </cell>
        </row>
        <row r="283">
          <cell r="B283" t="str">
            <v>Sainsbury's Superstore, Luton Road, Dunstable, LU5 4RF</v>
          </cell>
          <cell r="C283" t="str">
            <v>Outside of MKCC</v>
          </cell>
          <cell r="D283" t="str">
            <v xml:space="preserve">Dunstable </v>
          </cell>
        </row>
        <row r="284">
          <cell r="B284" t="str">
            <v>Sainsbury's Superstore, Northampton Road, Wellingborough, NN8 3GZ</v>
          </cell>
          <cell r="C284" t="str">
            <v>Outside of MKCC</v>
          </cell>
          <cell r="D284" t="str">
            <v>Northampton</v>
          </cell>
        </row>
        <row r="285">
          <cell r="B285" t="str">
            <v>Sainsbury's Superstore, Oxford Road, Banbury, OX16 9XA</v>
          </cell>
          <cell r="C285" t="str">
            <v>Outside of MKCC</v>
          </cell>
          <cell r="D285" t="str">
            <v>Outside of MKCC - Other</v>
          </cell>
        </row>
        <row r="286">
          <cell r="B286" t="str">
            <v>Sainsbury's Superstore, Pioneer Square, Bure Place, Bicester, OX26 6FA</v>
          </cell>
          <cell r="C286" t="str">
            <v>Outside of MKCC</v>
          </cell>
          <cell r="D286" t="str">
            <v xml:space="preserve">Bicester </v>
          </cell>
        </row>
        <row r="287">
          <cell r="B287" t="str">
            <v>Sainsbury's Superstore, Priors Road, Cheltenham, GL52 5AQ</v>
          </cell>
          <cell r="C287" t="str">
            <v>Outside of MKCC</v>
          </cell>
          <cell r="D287" t="str">
            <v>Other</v>
          </cell>
        </row>
        <row r="288">
          <cell r="B288" t="str">
            <v>Sainsbury's Superstore, Rockingham Road, Kettering, NN16 8JY</v>
          </cell>
          <cell r="C288" t="str">
            <v>Outside of MKCC</v>
          </cell>
          <cell r="D288" t="str">
            <v>Outside of MKCC - Other</v>
          </cell>
        </row>
        <row r="289">
          <cell r="B289" t="str">
            <v>Sainsbury's Superstore, Saxon Centre, Bedford Road, Kempston, Bedford, MK42 8AY</v>
          </cell>
          <cell r="C289" t="str">
            <v>Outside of MKCC</v>
          </cell>
          <cell r="D289" t="str">
            <v>Bedford</v>
          </cell>
        </row>
        <row r="290">
          <cell r="B290" t="str">
            <v>Sainsbury's Superstore, Wellington Road, Brackley, NN13 6RE</v>
          </cell>
          <cell r="C290" t="str">
            <v>Outside of MKCC</v>
          </cell>
          <cell r="D290" t="str">
            <v>Brackley</v>
          </cell>
        </row>
        <row r="291">
          <cell r="B291" t="str">
            <v>Sainsbury's Superstore, Whinbush Road, Hitchin, SG5 1PU</v>
          </cell>
          <cell r="C291" t="str">
            <v>Outside of MKCC</v>
          </cell>
          <cell r="D291" t="str">
            <v>Outside of MKCC - Other</v>
          </cell>
        </row>
        <row r="292">
          <cell r="B292" t="str">
            <v>Sainsbury's Superstore, Witan Gate, Milton Keynes, MK9 2FW</v>
          </cell>
          <cell r="C292" t="str">
            <v>Central Milton Keynes</v>
          </cell>
          <cell r="D292" t="str">
            <v>Sainsbury's Superstore, Witan Gate, Milton Keynes</v>
          </cell>
        </row>
        <row r="293">
          <cell r="B293" t="str">
            <v>Smith and Clay, Market Place, Brackley, NN13 7DP</v>
          </cell>
          <cell r="C293" t="str">
            <v>Outside of MKCC</v>
          </cell>
          <cell r="D293" t="str">
            <v>Brackley</v>
          </cell>
        </row>
        <row r="294">
          <cell r="B294" t="str">
            <v>Tesco Express, Abington Street, Northampton, NN1 2AN</v>
          </cell>
          <cell r="C294" t="str">
            <v>Outside of MKCC</v>
          </cell>
          <cell r="D294" t="str">
            <v>Northampton</v>
          </cell>
        </row>
        <row r="295">
          <cell r="B295" t="str">
            <v>Tesco Express, Andrew Close, Shenley, Radlett, WD7 9LP</v>
          </cell>
          <cell r="C295" t="str">
            <v>Outside of MKCC</v>
          </cell>
          <cell r="D295" t="str">
            <v>Other</v>
          </cell>
        </row>
        <row r="296">
          <cell r="B296" t="str">
            <v>Tesco Express, Ardwell Lane, Greenleys, Milton Keynes, MK12 6AX</v>
          </cell>
          <cell r="C296" t="str">
            <v>Local Centres</v>
          </cell>
          <cell r="D296" t="str">
            <v>Greenleys LC - Tesco Express, Ardwell Lane</v>
          </cell>
        </row>
        <row r="297">
          <cell r="B297" t="str">
            <v>Tesco Express, Aries Court, Appenine Way, Leighton Buzzard, LU7 3XW</v>
          </cell>
          <cell r="C297" t="str">
            <v>Outside of MKCC</v>
          </cell>
          <cell r="D297" t="str">
            <v>Leighton Buzzard</v>
          </cell>
        </row>
        <row r="298">
          <cell r="B298" t="str">
            <v>Tesco Express, Beauvais Square, Shortstown, MK42 0GE</v>
          </cell>
          <cell r="C298" t="str">
            <v>Outside of MKCC</v>
          </cell>
          <cell r="D298" t="str">
            <v>Other</v>
          </cell>
        </row>
        <row r="299">
          <cell r="B299" t="str">
            <v>Tesco Express, Bedford Road, Kempston, Bedford, MK42 8DD</v>
          </cell>
          <cell r="C299" t="str">
            <v>Outside of MKCC</v>
          </cell>
          <cell r="D299" t="str">
            <v>Bedford</v>
          </cell>
        </row>
        <row r="300">
          <cell r="B300" t="str">
            <v>Tesco Express, Bordeaux Close, Duston, Northampton, NN5 6YR</v>
          </cell>
          <cell r="C300" t="str">
            <v>Outside of MKCC</v>
          </cell>
          <cell r="D300" t="str">
            <v>Northampton</v>
          </cell>
        </row>
        <row r="301">
          <cell r="B301" t="str">
            <v>Tesco Express, Bowmont Square, Shakespeare Drive, Bicester, OX26 2GJ</v>
          </cell>
          <cell r="C301" t="str">
            <v>Outside of MKCC</v>
          </cell>
          <cell r="D301" t="str">
            <v xml:space="preserve">Bicester </v>
          </cell>
        </row>
        <row r="302">
          <cell r="B302" t="str">
            <v>Tesco Express, Buckingham Road, Bletchley, Milton Keynes, MK3 5BP</v>
          </cell>
          <cell r="C302" t="str">
            <v>Out of Centre</v>
          </cell>
          <cell r="D302" t="str">
            <v>OoC - Zone 1 - Tesco Express, Buckingham Road, Bletchley</v>
          </cell>
        </row>
        <row r="303">
          <cell r="B303" t="str">
            <v>Tesco Express, Butts Road, East Hunsbury, Northampton,  NN4 0UE</v>
          </cell>
          <cell r="C303" t="str">
            <v>Outside of MKCC</v>
          </cell>
          <cell r="D303" t="str">
            <v>Northampton</v>
          </cell>
        </row>
        <row r="304">
          <cell r="B304" t="str">
            <v>Tesco Express, Calverton Road, Limbury Mead, Luton, LU3 2SZ</v>
          </cell>
          <cell r="C304" t="str">
            <v>Outside of MKCC</v>
          </cell>
          <cell r="D304" t="str">
            <v>Outside of MKCC - Other</v>
          </cell>
        </row>
        <row r="305">
          <cell r="B305" t="str">
            <v>Tesco Express, Cannon Street, Wellingborough, NN8 4DU</v>
          </cell>
          <cell r="C305" t="str">
            <v>Outside of MKCC</v>
          </cell>
          <cell r="D305" t="str">
            <v>Northampton</v>
          </cell>
        </row>
        <row r="306">
          <cell r="B306" t="str">
            <v>Tesco Express, Cause End Road, Wootton, MK43 9DA</v>
          </cell>
          <cell r="C306" t="str">
            <v>Outside of MKCC</v>
          </cell>
          <cell r="D306" t="str">
            <v>Other</v>
          </cell>
        </row>
        <row r="307">
          <cell r="B307" t="str">
            <v>Tesco Express, Cofferidge Close, Stony Stratford, MK11 1BY</v>
          </cell>
          <cell r="C307" t="str">
            <v>Stony Stratford DC</v>
          </cell>
          <cell r="D307" t="str">
            <v>Tesco Express, Cofferidge Close, Stony Stratford</v>
          </cell>
        </row>
        <row r="308">
          <cell r="B308" t="str">
            <v>Tesco Express, Coniston Road, Linslade, Leighton Buzzard, LU7 2PJ</v>
          </cell>
          <cell r="C308" t="str">
            <v>Outside of MKCC</v>
          </cell>
          <cell r="D308" t="str">
            <v>Leighton Buzzard</v>
          </cell>
        </row>
        <row r="309">
          <cell r="B309" t="str">
            <v>Tesco Express, Coppice Drive, Spinney Hill, Northampton, NN3 6ND</v>
          </cell>
          <cell r="C309" t="str">
            <v>Outside of MKCC</v>
          </cell>
          <cell r="D309" t="str">
            <v>Northampton</v>
          </cell>
        </row>
        <row r="310">
          <cell r="B310" t="str">
            <v>Tesco Express, Dulverton Drive, Furzton, Milton Keynes, MK4 1EN</v>
          </cell>
          <cell r="C310" t="str">
            <v>Local Centres</v>
          </cell>
          <cell r="D310" t="str">
            <v>Other Local Centres</v>
          </cell>
        </row>
        <row r="311">
          <cell r="B311" t="str">
            <v>Tesco Express, Egerton Gate, Shenley Brook End, Milton Keynes, MK5 7HH</v>
          </cell>
          <cell r="C311" t="str">
            <v>Local Centres</v>
          </cell>
          <cell r="D311" t="str">
            <v>Other Local Centres</v>
          </cell>
        </row>
        <row r="312">
          <cell r="B312" t="str">
            <v>Tesco Express, Elthorne Way, Green Park Drive, Newport Pagnell, MK16 0JR</v>
          </cell>
          <cell r="C312" t="str">
            <v>Local Centres</v>
          </cell>
          <cell r="D312" t="str">
            <v>Other Local Centres</v>
          </cell>
        </row>
        <row r="313">
          <cell r="B313" t="str">
            <v>Tesco Express, Fyfield Barrow, Walnut Tree, Milton Keynes, MK7 7AN</v>
          </cell>
          <cell r="C313" t="str">
            <v>Local Centres</v>
          </cell>
          <cell r="D313" t="str">
            <v>Other Local Centres</v>
          </cell>
        </row>
        <row r="314">
          <cell r="B314" t="str">
            <v>Tesco Express, Giffard Park, Milton Keynes, MK14 5QD</v>
          </cell>
          <cell r="C314" t="str">
            <v>Local Centres</v>
          </cell>
          <cell r="D314" t="str">
            <v>Other Local Centres</v>
          </cell>
        </row>
        <row r="315">
          <cell r="B315" t="str">
            <v>Tesco Express, Grafton Close, Bushfield Centre, Wellingborough, NN8 5WA</v>
          </cell>
          <cell r="C315" t="str">
            <v>Outside of MKCC</v>
          </cell>
          <cell r="D315" t="str">
            <v>Northampton</v>
          </cell>
        </row>
        <row r="316">
          <cell r="B316" t="str">
            <v>Tesco Express, Hart Place, Bicester, OX26 4FR</v>
          </cell>
          <cell r="C316" t="str">
            <v>Outside of MKCC</v>
          </cell>
          <cell r="D316" t="str">
            <v xml:space="preserve">Bicester </v>
          </cell>
        </row>
        <row r="317">
          <cell r="B317" t="str">
            <v>Tesco Express, High Street North, Dunstable, LU6 1LW</v>
          </cell>
          <cell r="C317" t="str">
            <v>Outside of MKCC</v>
          </cell>
          <cell r="D317" t="str">
            <v xml:space="preserve">Dunstable </v>
          </cell>
        </row>
        <row r="318">
          <cell r="B318" t="str">
            <v>Tesco Express, High Street, Woburn Sands, Milton Keynes, MK17 8RQ</v>
          </cell>
          <cell r="C318" t="str">
            <v>Woburn Sands DC</v>
          </cell>
          <cell r="D318" t="str">
            <v>Woburn Sands DC - Other in Centre</v>
          </cell>
        </row>
        <row r="319">
          <cell r="B319" t="str">
            <v>Tesco Express, Holm Square, Southwold, Bicester, OX26 3YQ</v>
          </cell>
          <cell r="C319" t="str">
            <v>Outside of MKCC</v>
          </cell>
          <cell r="D319" t="str">
            <v xml:space="preserve">Bicester </v>
          </cell>
        </row>
        <row r="320">
          <cell r="B320" t="str">
            <v>Tesco Express, Holst Crescent, Old Farm Park, Milton Keynes, MK7 8QU</v>
          </cell>
          <cell r="C320" t="str">
            <v>Local Centres</v>
          </cell>
          <cell r="D320" t="str">
            <v>Other Local Centres</v>
          </cell>
        </row>
        <row r="321">
          <cell r="B321" t="str">
            <v>Tesco Express, Jackson Road, Aylesbury, HP19 9BF</v>
          </cell>
          <cell r="C321" t="str">
            <v>Outside of MKCC</v>
          </cell>
          <cell r="D321" t="str">
            <v>Aylesbury</v>
          </cell>
        </row>
        <row r="322">
          <cell r="B322" t="str">
            <v>Tesco Express, King Street, Potton, Sandy, SG19 2QT</v>
          </cell>
          <cell r="C322" t="str">
            <v>Outside of MKCC</v>
          </cell>
          <cell r="D322" t="str">
            <v>Other</v>
          </cell>
        </row>
        <row r="323">
          <cell r="B323" t="str">
            <v>Tesco Express, Langdale Road, Dunstable, LU6 3BS</v>
          </cell>
          <cell r="C323" t="str">
            <v>Outside of MKCC</v>
          </cell>
          <cell r="D323" t="str">
            <v xml:space="preserve">Dunstable </v>
          </cell>
        </row>
        <row r="324">
          <cell r="B324" t="str">
            <v>Tesco Express, Limehurst Road, Duston, Northampton, NN5 6LP</v>
          </cell>
          <cell r="C324" t="str">
            <v>Outside of MKCC</v>
          </cell>
          <cell r="D324" t="str">
            <v>Northampton</v>
          </cell>
        </row>
        <row r="325">
          <cell r="B325" t="str">
            <v>Tesco Express, Market Hill, Buckingham, MK18 1JX</v>
          </cell>
          <cell r="C325" t="str">
            <v>Outside of MKCC</v>
          </cell>
          <cell r="D325" t="str">
            <v>Buckingham</v>
          </cell>
        </row>
        <row r="326">
          <cell r="B326" t="str">
            <v>Tesco Express, Market Place, Olney, MK46 4BA</v>
          </cell>
          <cell r="C326" t="str">
            <v>Olney DC</v>
          </cell>
          <cell r="D326" t="str">
            <v>Olney DC - Other in Centre</v>
          </cell>
        </row>
        <row r="327">
          <cell r="B327" t="str">
            <v>Tesco Express, Marshworth, Tinkers Bridge, Milton Keynes, MK6 3DD</v>
          </cell>
          <cell r="C327" t="str">
            <v>Local Centres</v>
          </cell>
          <cell r="D327" t="str">
            <v>Other Local Centres</v>
          </cell>
        </row>
        <row r="328">
          <cell r="B328" t="str">
            <v>Tesco Express, Melrose Avenue, Bletchley, Milton Keynes, MK3 6PB</v>
          </cell>
          <cell r="C328" t="str">
            <v>Local Centres</v>
          </cell>
          <cell r="D328" t="str">
            <v>Other Local Centres</v>
          </cell>
        </row>
        <row r="329">
          <cell r="B329" t="str">
            <v>Tesco Express, Nightingale Place, Langford Village, Bicester, OX26 6XX</v>
          </cell>
          <cell r="C329" t="str">
            <v>Outside of MKCC</v>
          </cell>
          <cell r="D329" t="str">
            <v xml:space="preserve">Bicester </v>
          </cell>
        </row>
        <row r="330">
          <cell r="B330" t="str">
            <v>Tesco Express, Oldbrook Boulevard, Oldbrook, Milton Keynes, MK6 2JB</v>
          </cell>
          <cell r="C330" t="str">
            <v>Local Centres</v>
          </cell>
          <cell r="D330" t="str">
            <v>Oldbrook LC</v>
          </cell>
        </row>
        <row r="331">
          <cell r="B331" t="str">
            <v>Tesco Express, Oxley Park, Milton Keynes, MK4 4TB</v>
          </cell>
          <cell r="C331" t="str">
            <v>Local Centres</v>
          </cell>
          <cell r="D331" t="str">
            <v>Other Local Centres</v>
          </cell>
        </row>
        <row r="332">
          <cell r="B332" t="str">
            <v>Tesco Express, Pavillons Way, Lark Rise, Brackley, NN13 6JR</v>
          </cell>
          <cell r="C332" t="str">
            <v>Outside of MKCC</v>
          </cell>
          <cell r="D332" t="str">
            <v>Brackley</v>
          </cell>
        </row>
        <row r="333">
          <cell r="B333" t="str">
            <v>Tesco Express, Swinden Court, Heelands, Milton Keynes, MK13 7PN</v>
          </cell>
          <cell r="C333" t="str">
            <v>Local Centres</v>
          </cell>
          <cell r="D333" t="str">
            <v>Other Local Centres</v>
          </cell>
        </row>
        <row r="334">
          <cell r="B334" t="str">
            <v>Tesco Express, The Parade, Sundon Park, Luton, LU3 3BJ</v>
          </cell>
          <cell r="C334" t="str">
            <v>Outside of MKCC</v>
          </cell>
          <cell r="D334" t="str">
            <v>Outside of MKCC - Other</v>
          </cell>
        </row>
        <row r="335">
          <cell r="B335" t="str">
            <v>Tesco Express, Tring Road, Wendover, HP22 6NU</v>
          </cell>
          <cell r="C335" t="str">
            <v>Outside of MKCC</v>
          </cell>
          <cell r="D335" t="str">
            <v>Other</v>
          </cell>
        </row>
        <row r="336">
          <cell r="B336" t="str">
            <v>Tesco Express, Wimbourne Place, Ashby Fields Local Centre, Daventry, NN11 0XY</v>
          </cell>
          <cell r="C336" t="str">
            <v>Outside of MKCC</v>
          </cell>
          <cell r="D336" t="str">
            <v>Outside of MKCC - Other</v>
          </cell>
        </row>
        <row r="337">
          <cell r="B337" t="str">
            <v>Tesco Extra, Broadfields Retail Park, Bicester Road, Aylesbury, HP19 8BU</v>
          </cell>
          <cell r="C337" t="str">
            <v>Outside of MKCC</v>
          </cell>
          <cell r="D337" t="str">
            <v>Aylesbury</v>
          </cell>
        </row>
        <row r="338">
          <cell r="B338" t="str">
            <v>Tesco Extra, Cardington Road, Bedford, MK42 0BG</v>
          </cell>
          <cell r="C338" t="str">
            <v>Outside of MKCC</v>
          </cell>
          <cell r="D338" t="str">
            <v>Bedford</v>
          </cell>
        </row>
        <row r="339">
          <cell r="B339" t="str">
            <v>Tesco Extra, Carina Road, Kettering, NN15 6XB</v>
          </cell>
          <cell r="C339" t="str">
            <v>Outside of MKCC</v>
          </cell>
          <cell r="D339" t="str">
            <v>Outside of MKCC - Other</v>
          </cell>
        </row>
        <row r="340">
          <cell r="B340" t="str">
            <v>Tesco Extra, Clannell Road, Northampton, NN4 0JF</v>
          </cell>
          <cell r="C340" t="str">
            <v>Outside of MKCC</v>
          </cell>
          <cell r="D340" t="str">
            <v>Northampton</v>
          </cell>
        </row>
        <row r="341">
          <cell r="B341" t="str">
            <v>Tesco Extra, Jarman Way, Hemel Hempstead, HP2 4JS</v>
          </cell>
          <cell r="C341" t="str">
            <v>Outside of MKCC</v>
          </cell>
          <cell r="D341" t="str">
            <v>Other</v>
          </cell>
        </row>
        <row r="342">
          <cell r="B342" t="str">
            <v>Tesco Extra, Skimpot Road, Dunstable, LU5 4JU</v>
          </cell>
          <cell r="C342" t="str">
            <v>Outside of MKCC</v>
          </cell>
          <cell r="D342" t="str">
            <v xml:space="preserve">Dunstable </v>
          </cell>
        </row>
        <row r="343">
          <cell r="B343" t="str">
            <v>Tesco Extra, Watling Street, Bletchley, Milton Keynes, MK1 1DD</v>
          </cell>
          <cell r="C343" t="str">
            <v>Out of Centre</v>
          </cell>
          <cell r="D343" t="str">
            <v>OoC - Zone 1 - Tesco Extra, Watling Street, Bletchley</v>
          </cell>
        </row>
        <row r="344">
          <cell r="B344" t="str">
            <v>Tesco Extra, Weston Favell Shopping Centre, Weston Favell, Northampton, NN3 8JZ</v>
          </cell>
          <cell r="C344" t="str">
            <v>Outside of MKCC</v>
          </cell>
          <cell r="D344" t="str">
            <v>Northampton</v>
          </cell>
        </row>
        <row r="345">
          <cell r="B345" t="str">
            <v>Tesco Extra, Winchester Circle, Kingston, Milton Keynes, MK10 0AH</v>
          </cell>
          <cell r="C345" t="str">
            <v>Kingston TC</v>
          </cell>
          <cell r="D345" t="str">
            <v>Tesco Extra, Winchester Circle, Kingston</v>
          </cell>
        </row>
        <row r="346">
          <cell r="B346" t="str">
            <v>Tesco Metro, The Mall, (Arndale Centre), Luton, LU1 2LL</v>
          </cell>
          <cell r="C346" t="str">
            <v>Outside of MKCC</v>
          </cell>
          <cell r="D346" t="str">
            <v>Outside of MKCC - Other</v>
          </cell>
        </row>
        <row r="347">
          <cell r="B347" t="str">
            <v>Tesco Superstore, Coniston Road, Flitwick, MK45 1LX</v>
          </cell>
          <cell r="C347" t="str">
            <v>Outside of MKCC</v>
          </cell>
          <cell r="D347" t="str">
            <v>Flitwick</v>
          </cell>
        </row>
        <row r="348">
          <cell r="B348" t="str">
            <v>Tesco Superstore, Lakeview Drive, Bicester, OX26 1DE</v>
          </cell>
          <cell r="C348" t="str">
            <v>Outside of MKCC</v>
          </cell>
          <cell r="D348" t="str">
            <v xml:space="preserve">Bicester </v>
          </cell>
        </row>
        <row r="349">
          <cell r="B349" t="str">
            <v>Tesco Superstore, London Road, Buckingham, MK18 1AB</v>
          </cell>
          <cell r="C349" t="str">
            <v>Outside of MKCC</v>
          </cell>
          <cell r="D349" t="str">
            <v>Buckingham</v>
          </cell>
        </row>
        <row r="350">
          <cell r="B350" t="str">
            <v>Tesco Superstore, London Road, Tring, HP23 5NB</v>
          </cell>
          <cell r="C350" t="str">
            <v>Outside of MKCC</v>
          </cell>
          <cell r="D350" t="str">
            <v>Other</v>
          </cell>
        </row>
        <row r="351">
          <cell r="B351" t="str">
            <v>Tesco Superstore, McConnell Drive, Wolverton, Milton Keynes, MK12 5RJ</v>
          </cell>
          <cell r="C351" t="str">
            <v>Wolverton TC</v>
          </cell>
          <cell r="D351" t="str">
            <v>Tesco Superstore, McConnell Drive, Wolverton</v>
          </cell>
        </row>
        <row r="352">
          <cell r="B352" t="str">
            <v>Tesco Superstore, New Street, Daventry, NN11 4BT</v>
          </cell>
          <cell r="C352" t="str">
            <v>Outside of MKCC</v>
          </cell>
          <cell r="D352" t="str">
            <v>Outside of MKCC - Other</v>
          </cell>
        </row>
        <row r="353">
          <cell r="B353" t="str">
            <v>Tesco Superstore, Old Tiffield Road, Towcester, NN12 6PF</v>
          </cell>
          <cell r="C353" t="str">
            <v>Outside of MKCC</v>
          </cell>
          <cell r="D353" t="str">
            <v>Towcester</v>
          </cell>
        </row>
        <row r="354">
          <cell r="B354" t="str">
            <v>Tesco Superstore, Oxford Road, Brackley, NN13 7EF</v>
          </cell>
          <cell r="C354" t="str">
            <v>Outside of MKCC</v>
          </cell>
          <cell r="D354" t="str">
            <v>Brackley</v>
          </cell>
        </row>
        <row r="355">
          <cell r="B355" t="str">
            <v>Tesco Superstore, Riverfield Drive, Bedford, MK41 0SE</v>
          </cell>
          <cell r="C355" t="str">
            <v>Outside of MKCC</v>
          </cell>
          <cell r="D355" t="str">
            <v>Bedford</v>
          </cell>
        </row>
        <row r="356">
          <cell r="B356" t="str">
            <v>Tesco Superstore, Tring Road, Aylesbury, HP20 1PQ</v>
          </cell>
          <cell r="C356" t="str">
            <v>Outside of MKCC</v>
          </cell>
          <cell r="D356" t="str">
            <v>Aylesbury</v>
          </cell>
        </row>
        <row r="357">
          <cell r="B357" t="str">
            <v>Tesco Superstore, Turnells Mill Lane, Wellingborough, NN8 2EF</v>
          </cell>
          <cell r="C357" t="str">
            <v>Outside of MKCC</v>
          </cell>
          <cell r="D357" t="str">
            <v>Outside of MKCC - Other</v>
          </cell>
        </row>
        <row r="358">
          <cell r="B358" t="str">
            <v>Tesco Superstore, Vimy Road, Leighton Buzzard, LU7 1ER</v>
          </cell>
          <cell r="C358" t="str">
            <v>Outside of MKCC</v>
          </cell>
          <cell r="D358" t="str">
            <v>Leighton Buzzard</v>
          </cell>
        </row>
        <row r="359">
          <cell r="B359" t="str">
            <v>The Shop, Granborough Road, North Marston, MK18 3PN</v>
          </cell>
          <cell r="C359" t="str">
            <v>Outside of MKCC</v>
          </cell>
          <cell r="D359" t="str">
            <v>Other</v>
          </cell>
        </row>
        <row r="360">
          <cell r="B360" t="str">
            <v>Tompkins Butchers, Gold Street, Hanslope, MK19 7LU</v>
          </cell>
          <cell r="C360" t="str">
            <v>Out of Centre</v>
          </cell>
          <cell r="D360" t="str">
            <v>OoC - Zone 9</v>
          </cell>
        </row>
        <row r="361">
          <cell r="B361" t="str">
            <v>Waitrose, Babbage Gate, Oakgrove, Milton Keynes, MK10 9SU</v>
          </cell>
          <cell r="C361" t="str">
            <v>Local Centres</v>
          </cell>
          <cell r="D361" t="str">
            <v>Oakgrove LC - Waitrose, Babbage Gate</v>
          </cell>
        </row>
        <row r="362">
          <cell r="B362" t="str">
            <v>Waitrose, Bedford Street, Ampthill, MK45 2LU</v>
          </cell>
          <cell r="C362" t="str">
            <v>Outside of MKCC</v>
          </cell>
          <cell r="D362" t="str">
            <v>Outside of MKCC - Other</v>
          </cell>
        </row>
        <row r="363">
          <cell r="B363" t="str">
            <v>Waitrose, Bowen Square, Daventry, NN11 4DR</v>
          </cell>
          <cell r="C363" t="str">
            <v>Outside of MKCC</v>
          </cell>
          <cell r="D363" t="str">
            <v>Outside of MKCC - Other</v>
          </cell>
        </row>
        <row r="364">
          <cell r="B364" t="str">
            <v>Waitrose, Bridge Road, Welwyn Garden City, AL8 6AB</v>
          </cell>
          <cell r="C364" t="str">
            <v>Outside of MKCC</v>
          </cell>
          <cell r="D364" t="str">
            <v>Other</v>
          </cell>
        </row>
        <row r="365">
          <cell r="B365" t="str">
            <v>Waitrose, Crown Park, Northampton Road, Rushden, NN10 6AR</v>
          </cell>
          <cell r="C365" t="str">
            <v>Outside of MKCC</v>
          </cell>
          <cell r="D365" t="str">
            <v>Outside of MKCC - Other</v>
          </cell>
        </row>
        <row r="366">
          <cell r="B366" t="str">
            <v>Waitrose, Exchange Street, Waterside, Aylesbury, HP20 1AL</v>
          </cell>
          <cell r="C366" t="str">
            <v>Outside of MKCC</v>
          </cell>
          <cell r="D366" t="str">
            <v>Aylesbury</v>
          </cell>
        </row>
        <row r="367">
          <cell r="B367" t="str">
            <v>Waitrose, Goldington Road, Bedford, MK41 0UE</v>
          </cell>
          <cell r="C367" t="str">
            <v>Outside of MKCC</v>
          </cell>
          <cell r="D367" t="str">
            <v>Bedford</v>
          </cell>
        </row>
        <row r="368">
          <cell r="B368" t="str">
            <v>Waitrose, High Street, Meadow Walk, Buckingham, MK18 1RS</v>
          </cell>
          <cell r="C368" t="str">
            <v>Outside of MKCC</v>
          </cell>
          <cell r="D368" t="str">
            <v>Buckingham</v>
          </cell>
        </row>
        <row r="369">
          <cell r="B369" t="str">
            <v>Waitrose, Manor Road, Brackley, NN13 6BE</v>
          </cell>
          <cell r="C369" t="str">
            <v>Outside of MKCC</v>
          </cell>
          <cell r="D369" t="str">
            <v>Brackley</v>
          </cell>
        </row>
        <row r="370">
          <cell r="B370" t="str">
            <v>Waitrose, Newport Pagnell Road, Northampton, NN4 6HP</v>
          </cell>
          <cell r="C370" t="str">
            <v>Outside of MKCC</v>
          </cell>
          <cell r="D370" t="str">
            <v>Northampton</v>
          </cell>
        </row>
        <row r="371">
          <cell r="B371" t="str">
            <v>Waitrose, Richmond Road, Water Lane, Towcester, NN12 6HZ</v>
          </cell>
          <cell r="C371" t="str">
            <v>Outside of MKCC</v>
          </cell>
          <cell r="D371" t="str">
            <v>Towcester</v>
          </cell>
        </row>
        <row r="372">
          <cell r="B372" t="str">
            <v>Waitrose, Southam Road, Banbury, OX16 2FW</v>
          </cell>
          <cell r="C372" t="str">
            <v>Outside of MKCC</v>
          </cell>
          <cell r="D372" t="str">
            <v>Outside of MKCC - Other</v>
          </cell>
        </row>
        <row r="373">
          <cell r="B373" t="str">
            <v>Waitrose, The Kingsthorpe Centre, Harborough Road, Kingsthorpe, Northampton, NN2 7BD</v>
          </cell>
          <cell r="C373" t="str">
            <v>Outside of MKCC</v>
          </cell>
          <cell r="D373" t="str">
            <v>Northampton</v>
          </cell>
        </row>
        <row r="374">
          <cell r="B374" t="str">
            <v>Waitrose, The Lairage, Bedford Road, Hitchin, SG5 1HF</v>
          </cell>
          <cell r="C374" t="str">
            <v>Outside of MKCC</v>
          </cell>
          <cell r="D374" t="str">
            <v>Outside of MKCC - Other</v>
          </cell>
        </row>
        <row r="375">
          <cell r="B375" t="str">
            <v>Waitrose, Waterborne Walk, Leighton Buzzard, LU7 1DH</v>
          </cell>
          <cell r="C375" t="str">
            <v>Outside of MKCC</v>
          </cell>
          <cell r="D375" t="str">
            <v>Leighton Buzzard</v>
          </cell>
        </row>
        <row r="376">
          <cell r="B376" t="str">
            <v>Wilko, High Street, Bedford, MK40 1RY</v>
          </cell>
          <cell r="C376" t="str">
            <v>Outside of MKCC</v>
          </cell>
          <cell r="D376" t="str">
            <v>Bedford</v>
          </cell>
        </row>
      </sheetData>
      <sheetData sheetId="2" refreshError="1"/>
      <sheetData sheetId="3" refreshError="1"/>
      <sheetData sheetId="4" refreshError="1">
        <row r="5">
          <cell r="B5" t="str">
            <v>Aldi, Westcroft Retail Park, Barnsdale Drive, Westcroft, MK4 4DD</v>
          </cell>
          <cell r="C5" t="str">
            <v>Westcroft TC</v>
          </cell>
          <cell r="D5" t="str">
            <v>Aldi, Barnsdale Drive, Westcroft</v>
          </cell>
        </row>
        <row r="6">
          <cell r="B6" t="str">
            <v>Aldi, Stantonbury, Milton Keynes, MK14 6GU</v>
          </cell>
          <cell r="C6" t="str">
            <v>Local Centres</v>
          </cell>
          <cell r="D6" t="str">
            <v>Stantonbury LC - Aldi</v>
          </cell>
        </row>
        <row r="7">
          <cell r="B7" t="str">
            <v>Aldi, The Place Retail Park, Milton Keynes, MK9 1EN</v>
          </cell>
          <cell r="C7" t="str">
            <v>Central Milton Keynes</v>
          </cell>
          <cell r="D7" t="str">
            <v>Aldi, The Place Retail Park, Milton Keynes</v>
          </cell>
        </row>
        <row r="8">
          <cell r="B8" t="str">
            <v>Aldi, Winchester Circle, Kingston, Milton Keynes, MK10 0BA</v>
          </cell>
          <cell r="C8" t="str">
            <v>Kingston TC</v>
          </cell>
          <cell r="D8" t="str">
            <v>Aldi, Winchester Circle, Kingston</v>
          </cell>
        </row>
        <row r="9">
          <cell r="B9" t="str">
            <v>Asda, Islay Court, Jersey Drive, Newton Leys, Bletchley, Milton Keynes, MK3 5QW</v>
          </cell>
          <cell r="C9" t="str">
            <v>Local Centres</v>
          </cell>
          <cell r="D9" t="str">
            <v>Other Local Centres</v>
          </cell>
        </row>
        <row r="10">
          <cell r="B10" t="str">
            <v>Aldi, Cambridge Street, Aylesbury, HP20 1BT</v>
          </cell>
          <cell r="C10" t="str">
            <v>Outside of MKCC</v>
          </cell>
          <cell r="D10" t="e">
            <v>#N/A</v>
          </cell>
        </row>
        <row r="11">
          <cell r="B11" t="str">
            <v>Aldi, Rimmington Way, Aylesbury, HP19 8AW</v>
          </cell>
          <cell r="C11" t="str">
            <v>Outside of MKCC</v>
          </cell>
          <cell r="D11" t="str">
            <v>Aylesbury</v>
          </cell>
        </row>
        <row r="12">
          <cell r="B12" t="str">
            <v>Lidl, Aylesbury Shopping Park, Cambridge Street, Aylesbury, HP20 1DG</v>
          </cell>
          <cell r="C12" t="str">
            <v>Outside of MKCC</v>
          </cell>
          <cell r="D12" t="str">
            <v>Aylesbury</v>
          </cell>
        </row>
        <row r="13">
          <cell r="B13" t="str">
            <v>Marks and Spencer (M&amp;S), High Street, Aylesbury, HP20 1SH</v>
          </cell>
          <cell r="C13" t="str">
            <v>Outside of MKCC</v>
          </cell>
          <cell r="D13" t="str">
            <v>Aylesbury</v>
          </cell>
        </row>
        <row r="14">
          <cell r="B14" t="str">
            <v>Morrisons Superstore, Station Way, Aylesbury, HP20 2HX</v>
          </cell>
          <cell r="C14" t="str">
            <v>Outside of MKCC</v>
          </cell>
          <cell r="D14" t="str">
            <v>Aylesbury</v>
          </cell>
        </row>
        <row r="15">
          <cell r="B15" t="str">
            <v>Sainsbury's Superstore, Buckingham Street, Aylesbury, HP20 2LA</v>
          </cell>
          <cell r="C15" t="str">
            <v>Outside of MKCC</v>
          </cell>
          <cell r="D15" t="str">
            <v>Aylesbury</v>
          </cell>
        </row>
        <row r="16">
          <cell r="B16" t="str">
            <v>Sainsbury's Superstore, Gatehouse Road, Aylesbury, HP19 8ED</v>
          </cell>
          <cell r="C16" t="str">
            <v>Outside of MKCC</v>
          </cell>
          <cell r="D16" t="str">
            <v>Aylesbury</v>
          </cell>
        </row>
        <row r="17">
          <cell r="B17" t="str">
            <v>Tesco Extra, Broadfields Retail Park, Bicester Road, Aylesbury, HP19 8BU</v>
          </cell>
          <cell r="C17" t="str">
            <v>Outside of MKCC</v>
          </cell>
          <cell r="D17" t="str">
            <v>Aylesbury</v>
          </cell>
        </row>
        <row r="18">
          <cell r="B18" t="str">
            <v>Tesco Superstore, Tring Road, Aylesbury, HP20 1PQ</v>
          </cell>
          <cell r="C18" t="str">
            <v>Outside of MKCC</v>
          </cell>
          <cell r="D18" t="str">
            <v>Aylesbury</v>
          </cell>
        </row>
        <row r="19">
          <cell r="B19" t="str">
            <v>Aylesbury Shopping Park, Cambridge Close, Aylesbury, HP20 1DG</v>
          </cell>
          <cell r="C19" t="str">
            <v>Outside of MKCC</v>
          </cell>
          <cell r="D19" t="str">
            <v>Aylesbury</v>
          </cell>
        </row>
        <row r="20">
          <cell r="B20" t="str">
            <v>Aylesbury Town Centre</v>
          </cell>
          <cell r="C20" t="str">
            <v>Outside of MKCC</v>
          </cell>
          <cell r="D20" t="str">
            <v>Aylesbury</v>
          </cell>
        </row>
        <row r="21">
          <cell r="B21" t="str">
            <v>B&amp;Q, The Vale Hundreds Retail Park, Vale Park Drive, Aylesbury, HP20 1EA</v>
          </cell>
          <cell r="C21" t="str">
            <v>Outside of MKCC</v>
          </cell>
          <cell r="D21" t="str">
            <v>Aylesbury</v>
          </cell>
        </row>
        <row r="22">
          <cell r="B22" t="str">
            <v>Broadfields Retail Park, Bicester Road, Aylesbury, HP19 8BU</v>
          </cell>
          <cell r="C22" t="str">
            <v>Outside of MKCC</v>
          </cell>
          <cell r="D22" t="str">
            <v>Aylesbury</v>
          </cell>
        </row>
        <row r="23">
          <cell r="B23" t="str">
            <v>Screwfix, Kempson Close, Gatehouse Way, Gatehouse Industrial Area, Aylesbury, HP19 8UQ</v>
          </cell>
          <cell r="C23" t="str">
            <v>Outside of MKCC</v>
          </cell>
          <cell r="D23" t="str">
            <v>Aylesbury</v>
          </cell>
        </row>
        <row r="24">
          <cell r="B24" t="str">
            <v>Vale Retail Park, Vale Park Drive, Aylesbury, HP20 1DH</v>
          </cell>
          <cell r="C24" t="str">
            <v>Outside of MKCC</v>
          </cell>
          <cell r="D24" t="str">
            <v>Aylesbury</v>
          </cell>
        </row>
        <row r="25">
          <cell r="B25" t="str">
            <v>Walton Court Centre, Hannon Road, Aylesbury, HP21 8TJ</v>
          </cell>
          <cell r="C25" t="str">
            <v>Outside of MKCC</v>
          </cell>
          <cell r="D25" t="str">
            <v>Aylesbury</v>
          </cell>
        </row>
        <row r="26">
          <cell r="B26" t="str">
            <v>Wickes, Aylesbury Shopping Park, Cambridge Close, Aylesbury, HP20 1DG</v>
          </cell>
          <cell r="C26" t="str">
            <v>Outside of MKCC</v>
          </cell>
          <cell r="D26" t="str">
            <v>Aylesbury</v>
          </cell>
        </row>
        <row r="27">
          <cell r="B27" t="str">
            <v>Lucas Furniture, Sir Henry Lee Crescent, Aylesbury, HP18 0PE</v>
          </cell>
          <cell r="C27" t="str">
            <v>Outside of MKCC</v>
          </cell>
          <cell r="D27" t="str">
            <v>Aylesbury</v>
          </cell>
        </row>
        <row r="28">
          <cell r="B28" t="str">
            <v>Banbury Cross Retail Park, Banbury, OX16 1LX</v>
          </cell>
          <cell r="C28" t="str">
            <v>Outside of MKCC</v>
          </cell>
          <cell r="D28" t="str">
            <v>Banbury</v>
          </cell>
        </row>
        <row r="29">
          <cell r="B29" t="str">
            <v>Banbury Town Centre</v>
          </cell>
          <cell r="C29" t="str">
            <v>Outside of MKCC</v>
          </cell>
          <cell r="D29" t="str">
            <v>Banbury</v>
          </cell>
        </row>
        <row r="30">
          <cell r="B30" t="str">
            <v>Bicester Village Outlet Centre, Bicester, OX26 6WD</v>
          </cell>
          <cell r="C30" t="str">
            <v>Outside of MKCC</v>
          </cell>
          <cell r="D30" t="str">
            <v>Outside of MKCC - Other</v>
          </cell>
        </row>
        <row r="31">
          <cell r="B31" t="str">
            <v>Banbury Gateway Shopping Park, Acorn Way, Banbury, OX16 3ER</v>
          </cell>
          <cell r="C31" t="str">
            <v>Outside of MKCC</v>
          </cell>
          <cell r="D31" t="str">
            <v>Banbury</v>
          </cell>
        </row>
        <row r="32">
          <cell r="B32" t="str">
            <v>Marks and Spencer (M&amp;S), Gateway Retail Park, Ruthvenfield Road, Banbury, OX16 3ER</v>
          </cell>
          <cell r="C32" t="str">
            <v>Outside of MKCC</v>
          </cell>
          <cell r="D32" t="str">
            <v>Banbury</v>
          </cell>
        </row>
        <row r="33">
          <cell r="B33" t="str">
            <v>Biggleswade Retail Park (also known as A1 Trading Park), Biggleswade, SG18 8PS</v>
          </cell>
          <cell r="C33" t="str">
            <v>Outside of MKCC</v>
          </cell>
          <cell r="D33" t="str">
            <v>Outside of MKCC - Other</v>
          </cell>
        </row>
        <row r="34">
          <cell r="B34" t="str">
            <v>B&amp;Q, Marley Way, Southam Road, Banbury, OX16 2RL</v>
          </cell>
          <cell r="C34" t="str">
            <v>Outside of MKCC</v>
          </cell>
          <cell r="D34" t="str">
            <v>Banbury</v>
          </cell>
        </row>
        <row r="35">
          <cell r="B35" t="str">
            <v>Bennetts Family Furnishing, Warwick Road, Banbury, OX16 2AB</v>
          </cell>
          <cell r="C35" t="str">
            <v>Outside of MKCC</v>
          </cell>
          <cell r="D35" t="str">
            <v>Banbury</v>
          </cell>
        </row>
        <row r="36">
          <cell r="B36" t="str">
            <v>Dunelm, Southam Road, Banbury, OX16 2RX</v>
          </cell>
          <cell r="C36" t="str">
            <v>Outside of MKCC</v>
          </cell>
          <cell r="D36" t="str">
            <v>Banbury</v>
          </cell>
        </row>
        <row r="37">
          <cell r="B37" t="str">
            <v>Beanhill Local Centre, Milton Keynes, MK6 4LP</v>
          </cell>
          <cell r="C37" t="str">
            <v>Local Centres</v>
          </cell>
          <cell r="D37" t="str">
            <v>Beanhill</v>
          </cell>
        </row>
        <row r="38">
          <cell r="B38" t="str">
            <v>Bedford Town Centre</v>
          </cell>
          <cell r="C38" t="str">
            <v>Outside of MKCC</v>
          </cell>
          <cell r="D38" t="str">
            <v>Bedford</v>
          </cell>
        </row>
        <row r="39">
          <cell r="B39" t="str">
            <v>Sainsbury's Superstore, Clapham Road, Bedford, MK41 7PJ</v>
          </cell>
          <cell r="C39" t="str">
            <v>Outside of MKCC</v>
          </cell>
          <cell r="D39" t="str">
            <v>Bedford</v>
          </cell>
        </row>
        <row r="40">
          <cell r="B40" t="str">
            <v>Tesco Extra, Cardington Road, Bedford, MK42 0BG</v>
          </cell>
          <cell r="C40" t="str">
            <v>Outside of MKCC</v>
          </cell>
          <cell r="D40" t="str">
            <v>Bedford</v>
          </cell>
        </row>
        <row r="41">
          <cell r="B41" t="str">
            <v>Aldi, Fairhill, Bedford, MK41 7FY</v>
          </cell>
          <cell r="C41" t="str">
            <v>Outside of MKCC</v>
          </cell>
          <cell r="D41" t="str">
            <v>Bedford</v>
          </cell>
        </row>
        <row r="42">
          <cell r="B42" t="str">
            <v>Aldi, Westville Road, Bedford, MK42 9BL</v>
          </cell>
          <cell r="C42" t="str">
            <v>Outside of MKCC</v>
          </cell>
          <cell r="D42" t="str">
            <v>Bedford</v>
          </cell>
        </row>
        <row r="43">
          <cell r="B43" t="str">
            <v>Lidl, Perkins Road, Bedford, MK41 0GX</v>
          </cell>
          <cell r="C43" t="str">
            <v>Outside of MKCC</v>
          </cell>
          <cell r="D43" t="str">
            <v>Bedford</v>
          </cell>
        </row>
        <row r="44">
          <cell r="B44" t="str">
            <v>Lidl, Ridge Road, Bedford, MK42 7LZ</v>
          </cell>
          <cell r="C44" t="str">
            <v>Outside of MKCC</v>
          </cell>
          <cell r="D44" t="str">
            <v>Bedford</v>
          </cell>
        </row>
        <row r="45">
          <cell r="B45" t="str">
            <v>Lidl, Rope Walk, Bedford, MK42 0DJ</v>
          </cell>
          <cell r="C45" t="str">
            <v>Outside of MKCC</v>
          </cell>
          <cell r="D45" t="str">
            <v>Bedford</v>
          </cell>
        </row>
        <row r="46">
          <cell r="B46" t="str">
            <v>Morrisons Superstore, Ampthill Road, Bedford, MK42 9PP</v>
          </cell>
          <cell r="C46" t="str">
            <v>Outside of MKCC</v>
          </cell>
          <cell r="D46" t="str">
            <v>Bedford</v>
          </cell>
        </row>
        <row r="47">
          <cell r="B47" t="str">
            <v>Sainsbury's Superstore, Saxon Centre, Bedford Road, Kempston, Bedford, MK42 8AY</v>
          </cell>
          <cell r="C47" t="str">
            <v>Outside of MKCC</v>
          </cell>
          <cell r="D47" t="str">
            <v>Bedford</v>
          </cell>
        </row>
        <row r="48">
          <cell r="B48" t="str">
            <v>Tesco Superstore, Riverfield Drive, Bedford, MK41 0SE</v>
          </cell>
          <cell r="C48" t="str">
            <v>Outside of MKCC</v>
          </cell>
          <cell r="D48" t="str">
            <v>Bedford</v>
          </cell>
        </row>
        <row r="49">
          <cell r="B49" t="str">
            <v>Kempston Town Centre</v>
          </cell>
          <cell r="C49" t="str">
            <v>Outside of MKCC</v>
          </cell>
          <cell r="D49" t="str">
            <v>Bedford</v>
          </cell>
        </row>
        <row r="50">
          <cell r="B50" t="str">
            <v>Interchange Retail Park, Bedford, MK42 7RW</v>
          </cell>
          <cell r="C50" t="str">
            <v>Outside of MKCC</v>
          </cell>
          <cell r="D50" t="str">
            <v>Bedford</v>
          </cell>
        </row>
        <row r="51">
          <cell r="B51" t="str">
            <v>Alban Retail Park, London Road, Bedford, MK42 0NW</v>
          </cell>
          <cell r="C51" t="str">
            <v>Outside of MKCC</v>
          </cell>
          <cell r="D51" t="str">
            <v>Bedford</v>
          </cell>
        </row>
        <row r="52">
          <cell r="B52" t="str">
            <v>Aspects Leisure Park, Newnham Avenue, Bedford, MK41 9LN</v>
          </cell>
          <cell r="C52" t="str">
            <v>Outside of MKCC</v>
          </cell>
          <cell r="D52" t="str">
            <v>Bedford</v>
          </cell>
        </row>
        <row r="53">
          <cell r="B53" t="str">
            <v>B&amp;Q, Interchange Retail Park, Bedford, MK42 7GA</v>
          </cell>
          <cell r="C53" t="str">
            <v>Outside of MKCC</v>
          </cell>
          <cell r="D53" t="str">
            <v>Bedford</v>
          </cell>
        </row>
        <row r="54">
          <cell r="B54" t="str">
            <v>Hatters, Goldington Road, Bedford, MK41 0DX</v>
          </cell>
          <cell r="C54" t="str">
            <v>Outside of MKCC</v>
          </cell>
          <cell r="D54" t="str">
            <v>Bedford</v>
          </cell>
        </row>
        <row r="55">
          <cell r="B55" t="str">
            <v>Howdens, Arkwright Road Industrial Estate, Bedford, MK42 0LQ</v>
          </cell>
          <cell r="C55" t="str">
            <v>Outside of MKCC</v>
          </cell>
          <cell r="D55" t="str">
            <v>Bedford</v>
          </cell>
        </row>
        <row r="56">
          <cell r="B56" t="str">
            <v>Riverfield Drive, Bedford, MK41 0UE (Wickes, B&amp;M)</v>
          </cell>
          <cell r="C56" t="str">
            <v>Outside of MKCC</v>
          </cell>
          <cell r="D56" t="str">
            <v>Bedford</v>
          </cell>
        </row>
        <row r="57">
          <cell r="B57" t="str">
            <v>St Johns Centre / Retail Park, Rope Walk, Bedford, MK42 0DJ</v>
          </cell>
          <cell r="C57" t="str">
            <v>Outside of MKCC</v>
          </cell>
          <cell r="D57" t="str">
            <v>Bedford</v>
          </cell>
        </row>
        <row r="58">
          <cell r="B58" t="str">
            <v>Carpets 4 Less, Telford Road, Launton Road, Bicester, OX26 4LD</v>
          </cell>
          <cell r="C58" t="str">
            <v>Outside of MKCC</v>
          </cell>
          <cell r="D58" t="str">
            <v>Bicester</v>
          </cell>
        </row>
        <row r="59">
          <cell r="B59" t="str">
            <v>Launton Road Retail Park, Bicester, OX26 4JQ</v>
          </cell>
          <cell r="C59" t="str">
            <v>Outside of MKCC</v>
          </cell>
          <cell r="D59" t="str">
            <v>Bicester</v>
          </cell>
        </row>
        <row r="60">
          <cell r="B60" t="str">
            <v>Sobell House Bicester Warehouse, Launton Business Centre, Murdock Road, Bicester, OX26 4PL</v>
          </cell>
          <cell r="C60" t="str">
            <v>Outside of MKCC</v>
          </cell>
          <cell r="D60" t="str">
            <v>Bicester</v>
          </cell>
        </row>
        <row r="61">
          <cell r="B61" t="str">
            <v>Wickes, Launton Road, Bicester, OX26 6PZ</v>
          </cell>
          <cell r="C61" t="str">
            <v>Outside of MKCC</v>
          </cell>
          <cell r="D61" t="str">
            <v>Bicester</v>
          </cell>
        </row>
        <row r="62">
          <cell r="B62" t="str">
            <v>Aldi, Launton Road, Bicester, OX26 6PZ</v>
          </cell>
          <cell r="C62" t="str">
            <v>Outside of MKCC</v>
          </cell>
          <cell r="D62" t="str">
            <v>Bicester</v>
          </cell>
        </row>
        <row r="63">
          <cell r="B63" t="str">
            <v>Lidl, Launton Road Retail Park, Bicester, OX26 4JQ</v>
          </cell>
          <cell r="C63" t="str">
            <v>Outside of MKCC</v>
          </cell>
          <cell r="D63" t="str">
            <v>Bicester</v>
          </cell>
        </row>
        <row r="64">
          <cell r="B64" t="str">
            <v>Sainsbury's Superstore, Pioneer Square, Bure Place, Bicester, OX26 6FA</v>
          </cell>
          <cell r="C64" t="str">
            <v>Outside of MKCC</v>
          </cell>
          <cell r="D64" t="str">
            <v>Bicester</v>
          </cell>
        </row>
        <row r="65">
          <cell r="B65" t="str">
            <v>Tesco Superstore, Lakeview Drive, Bicester, OX26 1DE</v>
          </cell>
          <cell r="C65" t="str">
            <v>Outside of MKCC</v>
          </cell>
          <cell r="D65" t="str">
            <v>Bicester</v>
          </cell>
        </row>
        <row r="66">
          <cell r="B66" t="str">
            <v>Bicester Avenue Garden Centre, Oxford Road, Bicester, OX25 2NY</v>
          </cell>
          <cell r="C66" t="str">
            <v>Outside of MKCC</v>
          </cell>
          <cell r="D66" t="str">
            <v>Bicester</v>
          </cell>
        </row>
        <row r="67">
          <cell r="B67" t="str">
            <v>Bicester Town Centre</v>
          </cell>
          <cell r="C67" t="str">
            <v>Outside of MKCC</v>
          </cell>
          <cell r="D67" t="str">
            <v>Bicester</v>
          </cell>
        </row>
        <row r="68">
          <cell r="B68" t="str">
            <v>Sainsbury's Superstore, Bells Brook, Biggleswade, SG18 0NA</v>
          </cell>
          <cell r="C68" t="str">
            <v>Outside of MKCC</v>
          </cell>
          <cell r="D68" t="str">
            <v>Outside of MKCC - Other</v>
          </cell>
        </row>
        <row r="69">
          <cell r="B69" t="str">
            <v>Marks and Spencer (M&amp;S), London Road, Biggleswade, SG18 8PS</v>
          </cell>
          <cell r="C69" t="str">
            <v>Outside of MKCC</v>
          </cell>
          <cell r="D69" t="str">
            <v>Outside of MKCC - Other</v>
          </cell>
        </row>
        <row r="70">
          <cell r="B70" t="str">
            <v>Biggleswade Town Centre</v>
          </cell>
          <cell r="C70" t="str">
            <v>Outside of MKCC</v>
          </cell>
          <cell r="D70" t="str">
            <v>Outside of MKCC - Other</v>
          </cell>
        </row>
        <row r="71">
          <cell r="B71" t="str">
            <v>Tesco Superstore, Oxford Road, Brackley, NN13 7EF</v>
          </cell>
          <cell r="C71" t="str">
            <v>Outside of MKCC</v>
          </cell>
          <cell r="D71" t="str">
            <v>Outside of MKCC - Other</v>
          </cell>
        </row>
        <row r="72">
          <cell r="B72" t="str">
            <v>Brackley Medical Centre, Wellington Road, Brackley, NN13 6QZ</v>
          </cell>
          <cell r="C72" t="str">
            <v>Outside of MKCC</v>
          </cell>
          <cell r="D72" t="str">
            <v>Outside of MKCC - Other</v>
          </cell>
        </row>
        <row r="73">
          <cell r="B73" t="str">
            <v>Bletchley Town Centre (e.g. Queensway, including the Brunel Shopping Centre)</v>
          </cell>
          <cell r="C73" t="str">
            <v>Bletchley TC</v>
          </cell>
          <cell r="D73" t="str">
            <v>Bletchley Town Centre (e.g. Queensway, including the Brunel Shopping Centre)</v>
          </cell>
        </row>
        <row r="74">
          <cell r="B74" t="str">
            <v>Brackley Town Centre</v>
          </cell>
          <cell r="C74" t="str">
            <v>Outside of MKCC</v>
          </cell>
          <cell r="D74" t="str">
            <v>Outside of MKCC - Other</v>
          </cell>
        </row>
        <row r="75">
          <cell r="B75" t="str">
            <v>Buckingham Road Industrial Estate, Brackley, NN13 7BE</v>
          </cell>
          <cell r="C75" t="str">
            <v>Outside of MKCC</v>
          </cell>
          <cell r="D75" t="str">
            <v>Outside of MKCC - Other</v>
          </cell>
        </row>
        <row r="76">
          <cell r="B76" t="str">
            <v>Screwfix, Tungsten Business Park, Wellington Road, Brackley, NN13 6RE</v>
          </cell>
          <cell r="C76" t="str">
            <v>Outside of MKCC</v>
          </cell>
          <cell r="D76" t="str">
            <v>Outside of MKCC - Other</v>
          </cell>
        </row>
        <row r="77">
          <cell r="B77" t="str">
            <v xml:space="preserve"> Abbey Retail Park, South Way, Daventry, NN11 4GL</v>
          </cell>
          <cell r="C77" t="str">
            <v>Outside of MKCC</v>
          </cell>
          <cell r="D77" t="str">
            <v>Outside of MKCC - Other</v>
          </cell>
        </row>
        <row r="78">
          <cell r="B78" t="str">
            <v>Daventry Town Centre</v>
          </cell>
          <cell r="C78" t="str">
            <v>Outside of MKCC</v>
          </cell>
          <cell r="D78" t="str">
            <v>Outside of MKCC - Other</v>
          </cell>
        </row>
        <row r="79">
          <cell r="B79" t="str">
            <v>Bradwell Common Local Centre, Milton Keynes, MK13 8RN</v>
          </cell>
          <cell r="C79" t="str">
            <v>Local Centres</v>
          </cell>
          <cell r="D79" t="str">
            <v>Bradwell Common</v>
          </cell>
        </row>
        <row r="80">
          <cell r="B80" t="str">
            <v>Brookland Local Centre, Milton Keynes, MK10 7NG</v>
          </cell>
          <cell r="C80" t="str">
            <v>Local Centres</v>
          </cell>
          <cell r="D80" t="str">
            <v>Brookland</v>
          </cell>
        </row>
        <row r="81">
          <cell r="B81" t="str">
            <v>Lidl, Fen Street, Milton Keynes, MK10 7NP</v>
          </cell>
          <cell r="C81" t="str">
            <v>Local Centres</v>
          </cell>
          <cell r="D81" t="str">
            <v>Other Local Centres</v>
          </cell>
        </row>
        <row r="82">
          <cell r="B82" t="str">
            <v>Broughton Village Centre</v>
          </cell>
          <cell r="C82" t="str">
            <v>Local Centres</v>
          </cell>
          <cell r="D82" t="str">
            <v>Broughton</v>
          </cell>
        </row>
        <row r="83">
          <cell r="B83" t="str">
            <v>Aldi, Osier Way, Buckingham, MK18 1TG</v>
          </cell>
          <cell r="C83" t="str">
            <v>Outside of MKCC</v>
          </cell>
          <cell r="D83" t="str">
            <v>Buckingham</v>
          </cell>
        </row>
        <row r="84">
          <cell r="B84" t="str">
            <v>Tesco Superstore, London Road, Buckingham, MK18 1AB</v>
          </cell>
          <cell r="C84" t="str">
            <v>Outside of MKCC</v>
          </cell>
          <cell r="D84" t="str">
            <v>Buckingham</v>
          </cell>
        </row>
        <row r="85">
          <cell r="B85" t="str">
            <v>Buckingham Industrial Estate, Top Angel, Buckingham, MK18 1WA</v>
          </cell>
          <cell r="C85" t="str">
            <v>Outside of MKCC</v>
          </cell>
          <cell r="D85" t="str">
            <v>Buckingham</v>
          </cell>
        </row>
        <row r="86">
          <cell r="B86" t="str">
            <v>Buckingham Town Centre</v>
          </cell>
          <cell r="C86" t="str">
            <v>Outside of MKCC</v>
          </cell>
          <cell r="D86" t="str">
            <v>Buckingham</v>
          </cell>
        </row>
        <row r="87">
          <cell r="B87" t="str">
            <v>Spektacle Solutions, Hillcrest Way, Buckingham, MK18 1HJ</v>
          </cell>
          <cell r="C87" t="str">
            <v>Outside of MKCC</v>
          </cell>
          <cell r="D87" t="str">
            <v>Buckingham</v>
          </cell>
        </row>
        <row r="88">
          <cell r="B88" t="str">
            <v>Marks and Spencer (M&amp;S), Elder Gate, Milton Keynes, MK9 1BB</v>
          </cell>
          <cell r="C88" t="str">
            <v>Central Milton Keynes</v>
          </cell>
          <cell r="D88" t="str">
            <v>Central Milton Keynes - Other in Centre</v>
          </cell>
        </row>
        <row r="89">
          <cell r="B89" t="str">
            <v>Argos, Grafton Gate, West, Milton Keynes, MK9 1DL</v>
          </cell>
          <cell r="C89" t="str">
            <v>Central Milton Keynes</v>
          </cell>
          <cell r="D89" t="str">
            <v>Central Milton Keynes - Other in Centre</v>
          </cell>
        </row>
        <row r="90">
          <cell r="B90" t="str">
            <v>Grafton Retail Park, Oldbrook, Milton Keynes, MK6 2RX</v>
          </cell>
          <cell r="C90" t="str">
            <v>Central Milton Keynes</v>
          </cell>
          <cell r="D90" t="str">
            <v>Central Milton Keynes - Other in Centre</v>
          </cell>
        </row>
        <row r="91">
          <cell r="B91" t="str">
            <v>The Place Retail Park, Elder Gate, Portway, Milton Keynes, MK9 1EN</v>
          </cell>
          <cell r="C91" t="str">
            <v>Central Milton Keynes</v>
          </cell>
          <cell r="D91" t="str">
            <v>Central Milton Keynes - Other in Centre</v>
          </cell>
        </row>
        <row r="92">
          <cell r="B92" t="str">
            <v>Asda, Court Drive, Dunstable, LU5 4JD</v>
          </cell>
          <cell r="C92" t="str">
            <v>Outside of MKCC</v>
          </cell>
          <cell r="D92" t="str">
            <v>Outside of MKCC - Other</v>
          </cell>
        </row>
        <row r="93">
          <cell r="B93" t="str">
            <v>Dunstable Town Centre</v>
          </cell>
          <cell r="C93" t="str">
            <v>Outside of MKCC</v>
          </cell>
          <cell r="D93" t="str">
            <v>Outside of MKCC - Other</v>
          </cell>
        </row>
        <row r="94">
          <cell r="B94" t="str">
            <v>Sainsbury's Superstore, Luton Road, Dunstable, LU5 4RF</v>
          </cell>
          <cell r="C94" t="str">
            <v>Outside of MKCC</v>
          </cell>
          <cell r="D94" t="str">
            <v>Outside of MKCC - Other</v>
          </cell>
        </row>
        <row r="95">
          <cell r="B95" t="str">
            <v>Aldi, Church Street, Dunstable, LU5 4RP</v>
          </cell>
          <cell r="C95" t="str">
            <v>Outside of MKCC</v>
          </cell>
          <cell r="D95" t="str">
            <v>Outside of MKCC - Other</v>
          </cell>
        </row>
        <row r="96">
          <cell r="B96" t="str">
            <v>Lidl, Luton Road, Dunstable, LU5 4LW</v>
          </cell>
          <cell r="C96" t="str">
            <v>Outside of MKCC</v>
          </cell>
          <cell r="D96" t="str">
            <v>Outside of MKCC - Other</v>
          </cell>
        </row>
        <row r="97">
          <cell r="B97" t="str">
            <v>Tesco Extra, Skimpot Road, Dunstable, LU5 4JU</v>
          </cell>
          <cell r="C97" t="str">
            <v>Outside of MKCC</v>
          </cell>
          <cell r="D97" t="str">
            <v>Outside of MKCC - Other</v>
          </cell>
        </row>
        <row r="98">
          <cell r="B98" t="str">
            <v>Dunelm, Luton Road, Dunstable, LU5 4JN</v>
          </cell>
          <cell r="C98" t="str">
            <v>Outside of MKCC</v>
          </cell>
          <cell r="D98" t="str">
            <v>Outside of MKCC - Other</v>
          </cell>
        </row>
        <row r="99">
          <cell r="B99" t="str">
            <v>Screwfix, Portland Close, Dunstable, LU5 5AW</v>
          </cell>
          <cell r="C99" t="str">
            <v>Outside of MKCC</v>
          </cell>
          <cell r="D99" t="str">
            <v>Outside of MKCC - Other</v>
          </cell>
        </row>
        <row r="100">
          <cell r="B100" t="str">
            <v>White Lion Retail Park, Dunstable, LU5 4WL</v>
          </cell>
          <cell r="C100" t="str">
            <v>Outside of MKCC</v>
          </cell>
          <cell r="D100" t="str">
            <v>Outside of MKCC - Other</v>
          </cell>
        </row>
        <row r="101">
          <cell r="B101" t="str">
            <v>Tesco Superstore, Coniston Road, Flitwick, MK45 1LX</v>
          </cell>
          <cell r="C101" t="str">
            <v>Outside of MKCC</v>
          </cell>
          <cell r="D101" t="str">
            <v>Outside of MKCC - Other</v>
          </cell>
        </row>
        <row r="102">
          <cell r="B102" t="str">
            <v>Kettering Retail Park, Carina Road, Kettering, NN15 6YA</v>
          </cell>
          <cell r="C102" t="str">
            <v>Outside of MKCC</v>
          </cell>
          <cell r="D102" t="str">
            <v>Outside of MKCC - Other</v>
          </cell>
        </row>
        <row r="103">
          <cell r="B103" t="str">
            <v>Belgrave Retail Park / Northfield Avenue, Kettering, NN16 9TS</v>
          </cell>
          <cell r="C103" t="str">
            <v>Outside of MKCC</v>
          </cell>
          <cell r="D103" t="str">
            <v>Outside of MKCC - Other</v>
          </cell>
        </row>
        <row r="104">
          <cell r="B104" t="str">
            <v>Whaddon Way Local Centre, Bletchley, Milton Keynes, MK3 7DG</v>
          </cell>
          <cell r="C104" t="str">
            <v>Local Centres</v>
          </cell>
          <cell r="D104" t="str">
            <v>Far Bletchley</v>
          </cell>
        </row>
        <row r="105">
          <cell r="B105" t="str">
            <v>Fishermead Local Centre, Milton Keynes, MK6 2AG</v>
          </cell>
          <cell r="C105" t="str">
            <v>Local Centres</v>
          </cell>
          <cell r="D105" t="str">
            <v>Fishermead</v>
          </cell>
        </row>
        <row r="106">
          <cell r="B106" t="str">
            <v>Kettering Town Centre</v>
          </cell>
          <cell r="C106" t="str">
            <v>Outside of MKCC</v>
          </cell>
          <cell r="D106" t="str">
            <v>Outside of MKCC - Other</v>
          </cell>
        </row>
        <row r="107">
          <cell r="B107" t="str">
            <v>Fullers Slade Local Centre</v>
          </cell>
          <cell r="C107" t="str">
            <v>Local Centres</v>
          </cell>
          <cell r="D107" t="str">
            <v>Fullers Slade</v>
          </cell>
        </row>
        <row r="108">
          <cell r="B108" t="str">
            <v>Furzton District Centre</v>
          </cell>
          <cell r="C108" t="str">
            <v>Local Centres</v>
          </cell>
          <cell r="D108" t="str">
            <v>Furzton</v>
          </cell>
        </row>
        <row r="109">
          <cell r="B109" t="str">
            <v>Giffard Park Local Centre</v>
          </cell>
          <cell r="C109" t="str">
            <v>Local Centres</v>
          </cell>
          <cell r="D109" t="str">
            <v>Giffard Park</v>
          </cell>
        </row>
        <row r="110">
          <cell r="B110" t="str">
            <v>Grange Farm Local Centre</v>
          </cell>
          <cell r="C110" t="str">
            <v>Local Centres</v>
          </cell>
          <cell r="D110" t="str">
            <v>Grange Farm</v>
          </cell>
        </row>
        <row r="111">
          <cell r="B111" t="str">
            <v>Great Holm Village Centre, MK8 9HN</v>
          </cell>
          <cell r="C111" t="str">
            <v>Local Centres</v>
          </cell>
          <cell r="D111" t="str">
            <v>Great Holm</v>
          </cell>
        </row>
        <row r="112">
          <cell r="B112" t="str">
            <v>Co-Op Food, St Leger Court, Great Linford, Milton Keynes, MK14 5HA</v>
          </cell>
          <cell r="C112" t="str">
            <v>Local Centres</v>
          </cell>
          <cell r="D112" t="str">
            <v>Other Local Centres</v>
          </cell>
        </row>
        <row r="113">
          <cell r="B113" t="str">
            <v>Great Linford Village Centre</v>
          </cell>
          <cell r="C113" t="str">
            <v>Local Centres</v>
          </cell>
          <cell r="D113" t="str">
            <v>Great Linford</v>
          </cell>
        </row>
        <row r="114">
          <cell r="B114" t="str">
            <v>Greenleys Local Centre</v>
          </cell>
          <cell r="C114" t="str">
            <v>Local Centres</v>
          </cell>
          <cell r="D114" t="str">
            <v>Greenleys</v>
          </cell>
        </row>
        <row r="115">
          <cell r="B115" t="str">
            <v>Greenleys Local Centre, Milton Keynes, MK12 6AH</v>
          </cell>
          <cell r="C115" t="str">
            <v>Local Centres</v>
          </cell>
          <cell r="D115" t="str">
            <v>Greenleys</v>
          </cell>
        </row>
        <row r="116">
          <cell r="B116" t="str">
            <v>Heelands Local Centre, Milton Keynes, MK13 7PN</v>
          </cell>
          <cell r="C116" t="str">
            <v>Local Centres</v>
          </cell>
          <cell r="D116" t="str">
            <v>Heelands</v>
          </cell>
        </row>
        <row r="117">
          <cell r="B117" t="str">
            <v>B&amp;Q, Laporte Retail Park, Dallow Road, Luton, LU1 1HJ</v>
          </cell>
          <cell r="C117" t="str">
            <v>Outside of MKCC</v>
          </cell>
          <cell r="D117" t="str">
            <v>Outside of MKCC - Other</v>
          </cell>
        </row>
        <row r="118">
          <cell r="B118" t="str">
            <v>Hatters Way Retail Park / Chaul End Lane, Luton, LU4 8EZ</v>
          </cell>
          <cell r="C118" t="str">
            <v>Outside of MKCC</v>
          </cell>
          <cell r="D118" t="str">
            <v>Outside of MKCC - Other</v>
          </cell>
        </row>
        <row r="119">
          <cell r="B119" t="str">
            <v>Homebase, Bramingham Business Park, Enterprise Way, Luton, LU3 4BU</v>
          </cell>
          <cell r="C119" t="str">
            <v>Outside of MKCC</v>
          </cell>
          <cell r="D119" t="str">
            <v>Outside of MKCC - Other</v>
          </cell>
        </row>
        <row r="120">
          <cell r="B120" t="str">
            <v>Laporte Retail Park, Dallow Road, Luton, LU1 1HJ</v>
          </cell>
          <cell r="C120" t="str">
            <v>Outside of MKCC</v>
          </cell>
          <cell r="D120" t="str">
            <v>Outside of MKCC - Other</v>
          </cell>
        </row>
        <row r="121">
          <cell r="B121" t="str">
            <v>London Luton Airport, Airport Way, Luton, LU2 9LY</v>
          </cell>
          <cell r="C121" t="str">
            <v>Outside of MKCC</v>
          </cell>
          <cell r="D121" t="str">
            <v>Outside of MKCC - Other</v>
          </cell>
        </row>
        <row r="122">
          <cell r="B122" t="str">
            <v>Luton Retail Park, Gipsy Lane, Luton, LU1 3JH</v>
          </cell>
          <cell r="C122" t="str">
            <v>Outside of MKCC</v>
          </cell>
          <cell r="D122" t="str">
            <v>Outside of MKCC - Other</v>
          </cell>
        </row>
        <row r="123">
          <cell r="B123" t="str">
            <v>Luton Town Centre</v>
          </cell>
          <cell r="C123" t="str">
            <v>Outside of MKCC</v>
          </cell>
          <cell r="D123" t="str">
            <v>Outside of MKCC - Other</v>
          </cell>
        </row>
        <row r="124">
          <cell r="B124" t="str">
            <v>Madford Retail Park, Dunstable Road, Luton, LU4 8DN</v>
          </cell>
          <cell r="C124" t="str">
            <v>Outside of MKCC</v>
          </cell>
          <cell r="D124" t="str">
            <v>Outside of MKCC - Other</v>
          </cell>
        </row>
        <row r="125">
          <cell r="B125" t="str">
            <v>High Wycombe Town Centre, HP11 2DQ</v>
          </cell>
          <cell r="C125" t="str">
            <v>Outside of MKCC</v>
          </cell>
          <cell r="D125" t="str">
            <v>Outside of MKCC - Other</v>
          </cell>
        </row>
        <row r="126">
          <cell r="B126" t="str">
            <v>Marks and Spencer (M&amp;S), Barnet Road, London Colney, St Albans, AL2 1AB</v>
          </cell>
          <cell r="C126" t="str">
            <v>Outside of MKCC</v>
          </cell>
          <cell r="D126" t="str">
            <v>Outside of MKCC - Other</v>
          </cell>
        </row>
        <row r="127">
          <cell r="B127" t="str">
            <v>St Albans City Centre, AL1 3DH</v>
          </cell>
          <cell r="C127" t="str">
            <v>Outside of MKCC</v>
          </cell>
          <cell r="D127" t="str">
            <v>Outside of MKCC - Other</v>
          </cell>
        </row>
        <row r="128">
          <cell r="B128" t="str">
            <v>Kingsmead Local Centre</v>
          </cell>
          <cell r="C128" t="str">
            <v>Local Centres</v>
          </cell>
          <cell r="D128" t="str">
            <v>Kingsmead</v>
          </cell>
        </row>
        <row r="129">
          <cell r="B129" t="str">
            <v>Kingston District Centre</v>
          </cell>
          <cell r="C129" t="str">
            <v>Kingston TC</v>
          </cell>
          <cell r="D129" t="str">
            <v>Kingston TC - Other in Centre</v>
          </cell>
        </row>
        <row r="130">
          <cell r="B130" t="str">
            <v>The Kingston Centre, Winchester Circle, Milton Keynes, MK10 0BA (Homesense, Boots, Home Bargains)</v>
          </cell>
          <cell r="C130" t="str">
            <v>Kingston TC</v>
          </cell>
          <cell r="D130" t="str">
            <v>Kingston TC - Other in Centre</v>
          </cell>
        </row>
        <row r="131">
          <cell r="B131" t="str">
            <v>Aldi, Grovebury Retail Park, Leighton Buzzard, LU7 4EG</v>
          </cell>
          <cell r="C131" t="str">
            <v>Outside of MKCC</v>
          </cell>
          <cell r="D131" t="str">
            <v>Leighton Buzzard</v>
          </cell>
        </row>
        <row r="132">
          <cell r="B132" t="str">
            <v>Morrisons Superstore, Lake Street, Leighton Buzzard, LU7 1WS</v>
          </cell>
          <cell r="C132" t="str">
            <v>Outside of MKCC</v>
          </cell>
          <cell r="D132" t="str">
            <v>Leighton Buzzard</v>
          </cell>
        </row>
        <row r="133">
          <cell r="B133" t="str">
            <v>Tesco Superstore, Vimy Road, Leighton Buzzard, LU7 1ER</v>
          </cell>
          <cell r="C133" t="str">
            <v>Outside of MKCC</v>
          </cell>
          <cell r="D133" t="str">
            <v>Leighton Buzzard</v>
          </cell>
        </row>
        <row r="134">
          <cell r="B134" t="str">
            <v>Waitrose, Waterborne Walk, Leighton Buzzard, LU7 1DH</v>
          </cell>
          <cell r="C134" t="str">
            <v>Outside of MKCC</v>
          </cell>
          <cell r="D134" t="str">
            <v>Leighton Buzzard</v>
          </cell>
        </row>
        <row r="135">
          <cell r="B135" t="str">
            <v>B&amp;M, Grovebury Retail Park, Leighton Buzzard, LU7 4EG</v>
          </cell>
          <cell r="C135" t="str">
            <v>Outside of MKCC</v>
          </cell>
          <cell r="D135" t="str">
            <v>Leighton Buzzard</v>
          </cell>
        </row>
        <row r="136">
          <cell r="B136" t="str">
            <v>Grovebury Retail Park, Leighton Buzzard, LU7 4EG</v>
          </cell>
          <cell r="C136" t="str">
            <v>Outside of MKCC</v>
          </cell>
          <cell r="D136" t="str">
            <v>Leighton Buzzard</v>
          </cell>
        </row>
        <row r="137">
          <cell r="B137" t="str">
            <v>Homebase, Vimy Road, Linslade, Leighton Buzzard, LU7 1ER</v>
          </cell>
          <cell r="C137" t="str">
            <v>Outside of MKCC</v>
          </cell>
          <cell r="D137" t="str">
            <v>Leighton Buzzard</v>
          </cell>
        </row>
        <row r="138">
          <cell r="B138" t="str">
            <v>Leighton Buzzard Garden Centre, Hockliffe Road, Leighton Buzzard, LU7 9NX</v>
          </cell>
          <cell r="C138" t="str">
            <v>Outside of MKCC</v>
          </cell>
          <cell r="D138" t="str">
            <v>Leighton Buzzard</v>
          </cell>
        </row>
        <row r="139">
          <cell r="B139" t="str">
            <v>Leighton Buzzard Town Centre</v>
          </cell>
          <cell r="C139" t="str">
            <v>Outside of MKCC</v>
          </cell>
          <cell r="D139" t="str">
            <v>Leighton Buzzard</v>
          </cell>
        </row>
        <row r="140">
          <cell r="B140" t="str">
            <v>Touchwood Pharmacy, Coniston Road, Leighton Buzzard, LU7 2PJ</v>
          </cell>
          <cell r="C140" t="str">
            <v>Outside of MKCC</v>
          </cell>
          <cell r="D140" t="str">
            <v>Leighton Buzzard</v>
          </cell>
        </row>
        <row r="141">
          <cell r="B141" t="str">
            <v>Aldi, Vimy Road, Linslade, Leighton Buzzard, LU7 7ER</v>
          </cell>
          <cell r="C141" t="str">
            <v>Outside of MKCC</v>
          </cell>
          <cell r="D141" t="str">
            <v>Leighton Buzzard</v>
          </cell>
        </row>
        <row r="142">
          <cell r="B142" t="str">
            <v>Central London / West End</v>
          </cell>
          <cell r="C142" t="str">
            <v>Outside of MKCC</v>
          </cell>
          <cell r="D142" t="str">
            <v>London</v>
          </cell>
        </row>
        <row r="143">
          <cell r="B143" t="str">
            <v>Brent Cross Shopping Centre, Prince Charles Drive, Brent Cross, London, NW4 3FP</v>
          </cell>
          <cell r="C143" t="str">
            <v>Outside of MKCC</v>
          </cell>
          <cell r="D143" t="str">
            <v>London</v>
          </cell>
        </row>
        <row r="144">
          <cell r="B144" t="str">
            <v>London Designer Outlet, Wembley Park Boulevard, London, HA9 0TG</v>
          </cell>
          <cell r="C144" t="str">
            <v>Outside of MKCC</v>
          </cell>
          <cell r="D144" t="str">
            <v>London</v>
          </cell>
        </row>
        <row r="145">
          <cell r="B145" t="str">
            <v>Heathrow Airport, Longford, Hounslow, TW6 1AH</v>
          </cell>
          <cell r="C145" t="str">
            <v>Outside of MKCC</v>
          </cell>
          <cell r="D145" t="str">
            <v>London</v>
          </cell>
        </row>
        <row r="146">
          <cell r="B146" t="str">
            <v>Toys R Us, Tilling Road, Brent Cross, London, NW2 1LW</v>
          </cell>
          <cell r="C146" t="str">
            <v>Outside of MKCC</v>
          </cell>
          <cell r="D146" t="str">
            <v>London</v>
          </cell>
        </row>
        <row r="147">
          <cell r="B147" t="str">
            <v>Berkhamsted Town Centre</v>
          </cell>
          <cell r="C147" t="str">
            <v>Outside of MKCC</v>
          </cell>
          <cell r="D147" t="str">
            <v>Outside of MKCC - Other</v>
          </cell>
        </row>
        <row r="148">
          <cell r="B148" t="str">
            <v>Boundary Outlet, Poplar Way, Catcliffe, Rotherham, S60 5TR</v>
          </cell>
          <cell r="C148" t="str">
            <v>Outside of MKCC</v>
          </cell>
          <cell r="D148" t="str">
            <v>Outside of MKCC - Other</v>
          </cell>
        </row>
        <row r="149">
          <cell r="B149" t="str">
            <v>Beaconsfield Town Centre, HP9 1QW</v>
          </cell>
          <cell r="C149" t="str">
            <v>Outside of MKCC</v>
          </cell>
          <cell r="D149" t="str">
            <v>Outside of MKCC - Other</v>
          </cell>
        </row>
        <row r="150">
          <cell r="B150" t="str">
            <v>Hemel Hempstead Town Centre</v>
          </cell>
          <cell r="C150" t="str">
            <v>Outside of MKCC</v>
          </cell>
          <cell r="D150" t="str">
            <v>Outside of MKCC - Other</v>
          </cell>
        </row>
        <row r="151">
          <cell r="B151" t="str">
            <v>Llandudno Town Centre, LL30 2RP</v>
          </cell>
          <cell r="C151" t="str">
            <v>Outside of MKCC</v>
          </cell>
          <cell r="D151" t="str">
            <v>Outside of MKCC - Other</v>
          </cell>
        </row>
        <row r="152">
          <cell r="B152" t="str">
            <v>Brighton City Centre, BN1 1HJ</v>
          </cell>
          <cell r="C152" t="str">
            <v>Outside of MKCC</v>
          </cell>
          <cell r="D152" t="str">
            <v>Outside of MKCC - Other</v>
          </cell>
        </row>
        <row r="153">
          <cell r="B153" t="str">
            <v>Leamington Spa Town Centre, CV31 3AA</v>
          </cell>
          <cell r="C153" t="str">
            <v>Outside of MKCC</v>
          </cell>
          <cell r="D153" t="str">
            <v>Outside of MKCC - Other</v>
          </cell>
        </row>
        <row r="154">
          <cell r="B154" t="str">
            <v>Marks and Spencer (M&amp;S), Queens Gate Shopping Centre, London Road, Peterborough, PE1 1NT</v>
          </cell>
          <cell r="C154" t="str">
            <v>Outside of MKCC</v>
          </cell>
          <cell r="D154" t="str">
            <v>Outside of MKCC - Other</v>
          </cell>
        </row>
        <row r="155">
          <cell r="B155" t="str">
            <v>Marks and Spencer (M&amp;S), Western Road, Brighton, BN1 2BJ</v>
          </cell>
          <cell r="C155" t="str">
            <v>Outside of MKCC</v>
          </cell>
          <cell r="D155" t="str">
            <v>Outside of MKCC - Other</v>
          </cell>
        </row>
        <row r="156">
          <cell r="B156" t="str">
            <v>St Neots Town Centre</v>
          </cell>
          <cell r="C156" t="str">
            <v>Outside of MKCC</v>
          </cell>
          <cell r="D156" t="str">
            <v>Outside of MKCC - Other</v>
          </cell>
        </row>
        <row r="157">
          <cell r="B157" t="str">
            <v>Boundary Outlet, A1, Grantham, NG32 2AB</v>
          </cell>
          <cell r="C157" t="str">
            <v>Outside of MKCC</v>
          </cell>
          <cell r="D157" t="str">
            <v>Outside of MKCC - Other</v>
          </cell>
        </row>
        <row r="158">
          <cell r="B158" t="str">
            <v>Market Harborough Town Centre, LE16 7DR</v>
          </cell>
          <cell r="C158" t="str">
            <v>Outside of MKCC</v>
          </cell>
          <cell r="D158" t="str">
            <v>Outside of MKCC - Other</v>
          </cell>
        </row>
        <row r="159">
          <cell r="B159" t="str">
            <v>Marks and Spencer (M&amp;S), Sunset Walk, Burns Way, East, Milton Keynes, MK9 3PD</v>
          </cell>
          <cell r="C159" t="str">
            <v>Central Milton Keynes</v>
          </cell>
          <cell r="D159" t="str">
            <v>Central Milton Keynes - Other in Centre</v>
          </cell>
        </row>
        <row r="160">
          <cell r="B160" t="str">
            <v>Morrisons Superstore, Barnsdale Drive, Westcroft, Milton Keynes, MK4 4DD</v>
          </cell>
          <cell r="C160" t="str">
            <v>Westcroft TC</v>
          </cell>
          <cell r="D160" t="str">
            <v>Morrisons Superstore, Barnsdale Drive, Westcroft</v>
          </cell>
        </row>
        <row r="161">
          <cell r="B161" t="str">
            <v>Milton Keynes City Centre (including The Centre MK &amp; Intu Milton Keynes)</v>
          </cell>
          <cell r="C161" t="str">
            <v>Central Milton Keynes</v>
          </cell>
          <cell r="D161" t="str">
            <v>Milton Keynes City Centre (including The Centre MK &amp; Intu Milton Keynes)</v>
          </cell>
        </row>
        <row r="162">
          <cell r="B162" t="str">
            <v>Neath Hill Local Centre, Milton Keynes, MK14 6JY</v>
          </cell>
          <cell r="C162" t="str">
            <v>Local Centres</v>
          </cell>
          <cell r="D162" t="str">
            <v>Neath Hill</v>
          </cell>
        </row>
        <row r="163">
          <cell r="B163" t="str">
            <v>Netherfield Local Centre, Milton Keynes, MK6 4HS</v>
          </cell>
          <cell r="C163" t="str">
            <v>Local Centres</v>
          </cell>
          <cell r="D163" t="str">
            <v>Netherfield</v>
          </cell>
        </row>
        <row r="164">
          <cell r="B164" t="str">
            <v>New Bradwell Village Centre</v>
          </cell>
          <cell r="C164" t="str">
            <v>Local Centres</v>
          </cell>
          <cell r="D164" t="str">
            <v>New Bradwell</v>
          </cell>
        </row>
        <row r="165">
          <cell r="B165" t="str">
            <v>Astons Pharmacy, Wordsworth Avenue, Newport Pagnell, MK16 8SB</v>
          </cell>
          <cell r="C165" t="str">
            <v>Local Centres</v>
          </cell>
          <cell r="D165" t="str">
            <v>Newport Pagnell</v>
          </cell>
        </row>
        <row r="166">
          <cell r="B166" t="str">
            <v>Newport Pagnell Town Centre</v>
          </cell>
          <cell r="C166" t="str">
            <v>Newport Pagnell DC</v>
          </cell>
          <cell r="D166" t="str">
            <v>Newport Pagnell DC - Other in Centre</v>
          </cell>
        </row>
        <row r="167">
          <cell r="B167" t="str">
            <v>Newton Leys District Centre</v>
          </cell>
          <cell r="C167" t="str">
            <v>Local Centres</v>
          </cell>
          <cell r="D167" t="str">
            <v>Newton Leys</v>
          </cell>
        </row>
        <row r="168">
          <cell r="B168" t="str">
            <v>Sixfields Retail Park, Gambrel Road, Northampton, NN5 5DG</v>
          </cell>
          <cell r="C168" t="str">
            <v>Outside of MKCC</v>
          </cell>
          <cell r="D168" t="str">
            <v>Northampton</v>
          </cell>
        </row>
        <row r="169">
          <cell r="B169" t="str">
            <v>Northampton Town Centre</v>
          </cell>
          <cell r="C169" t="str">
            <v>Outside of MKCC</v>
          </cell>
          <cell r="D169" t="str">
            <v>Northampton</v>
          </cell>
        </row>
        <row r="170">
          <cell r="B170" t="str">
            <v>Tesco Extra, Clannell Road, Northampton, NN4 0JF</v>
          </cell>
          <cell r="C170" t="str">
            <v>Outside of MKCC</v>
          </cell>
          <cell r="D170" t="str">
            <v>Northampton</v>
          </cell>
        </row>
        <row r="171">
          <cell r="B171" t="str">
            <v>Dobbies Garden Centre, Newport Pagnell Road, Northampton, NN4 6HP</v>
          </cell>
          <cell r="C171" t="str">
            <v>Outside of MKCC</v>
          </cell>
          <cell r="D171" t="str">
            <v>Northampton</v>
          </cell>
        </row>
        <row r="172">
          <cell r="B172" t="str">
            <v>Asda, Harborough Road, Kingsthorpe, Northampton, NN2 7AZ</v>
          </cell>
          <cell r="C172" t="str">
            <v>Outside of MKCC</v>
          </cell>
          <cell r="D172" t="str">
            <v>Northampton</v>
          </cell>
        </row>
        <row r="173">
          <cell r="B173" t="str">
            <v>Lidl, Towcester Road, Northampton, NN1 1BQ</v>
          </cell>
          <cell r="C173" t="str">
            <v>Outside of MKCC</v>
          </cell>
          <cell r="D173" t="str">
            <v>Northampton</v>
          </cell>
        </row>
        <row r="174">
          <cell r="B174" t="str">
            <v>Morrisons Superstore, Kettering Road, Northampton, NN3 6AA</v>
          </cell>
          <cell r="C174" t="str">
            <v>Outside of MKCC</v>
          </cell>
          <cell r="D174" t="str">
            <v>Northampton</v>
          </cell>
        </row>
        <row r="175">
          <cell r="B175" t="str">
            <v>Morrisons Superstore, Victoria Promenade, Northampton, NN1 1HB</v>
          </cell>
          <cell r="C175" t="str">
            <v>Outside of MKCC</v>
          </cell>
          <cell r="D175" t="str">
            <v>Northampton</v>
          </cell>
        </row>
        <row r="176">
          <cell r="B176" t="str">
            <v>Sainsbury's Superstore, Gambrel Road, Westgate Industrial Estate, Northampton, NN5 5DG</v>
          </cell>
          <cell r="C176" t="str">
            <v>Outside of MKCC</v>
          </cell>
          <cell r="D176" t="str">
            <v>Northampton</v>
          </cell>
        </row>
        <row r="177">
          <cell r="B177" t="str">
            <v>Sainsbury's Superstore, Northampton Road, Wellingborough, NN8 3GZ</v>
          </cell>
          <cell r="C177" t="str">
            <v>Outside of MKCC</v>
          </cell>
          <cell r="D177" t="str">
            <v>Northampton</v>
          </cell>
        </row>
        <row r="178">
          <cell r="B178" t="str">
            <v>Tesco Extra, Weston Favell Shopping Centre, Weston Favell, Northampton, NN3 8JZ</v>
          </cell>
          <cell r="C178" t="str">
            <v>Outside of MKCC</v>
          </cell>
          <cell r="D178" t="str">
            <v>Northampton</v>
          </cell>
        </row>
        <row r="179">
          <cell r="B179" t="str">
            <v>B&amp;Q, Nene Valley Retail Park, Northampton, NN1 1BQ</v>
          </cell>
          <cell r="C179" t="str">
            <v>Outside of MKCC</v>
          </cell>
          <cell r="D179" t="str">
            <v>Northampton</v>
          </cell>
        </row>
        <row r="180">
          <cell r="B180" t="str">
            <v>Cattle Market Road / Victoria Promenade, Northampton, NN1 1HH</v>
          </cell>
          <cell r="C180" t="str">
            <v>Outside of MKCC</v>
          </cell>
          <cell r="D180" t="str">
            <v>Northampton</v>
          </cell>
        </row>
        <row r="181">
          <cell r="B181" t="str">
            <v>Nene Valley Retail Park, Towester Road, Northampton, NN1 1ET</v>
          </cell>
          <cell r="C181" t="str">
            <v>Outside of MKCC</v>
          </cell>
          <cell r="D181" t="str">
            <v>Northampton</v>
          </cell>
        </row>
        <row r="182">
          <cell r="B182" t="str">
            <v>Northants Flooring, Rothersthorpe Avenue, Northampton, NN4 8JH</v>
          </cell>
          <cell r="C182" t="str">
            <v>Outside of MKCC</v>
          </cell>
          <cell r="D182" t="str">
            <v>Northampton</v>
          </cell>
        </row>
        <row r="183">
          <cell r="B183" t="str">
            <v>Riverside Business Park, Fairground Way, Northampton, NN3 9HG</v>
          </cell>
          <cell r="C183" t="str">
            <v>Outside of MKCC</v>
          </cell>
          <cell r="D183" t="str">
            <v>Northampton</v>
          </cell>
        </row>
        <row r="184">
          <cell r="B184" t="str">
            <v>St James Retail Park, Towester Road, Northampton, NN1 1EE</v>
          </cell>
          <cell r="C184" t="str">
            <v>Outside of MKCC</v>
          </cell>
          <cell r="D184" t="str">
            <v>Northampton</v>
          </cell>
        </row>
        <row r="185">
          <cell r="B185" t="str">
            <v>St Peters Way Retail Park, Northampton, NN1 1PS</v>
          </cell>
          <cell r="C185" t="str">
            <v>Outside of MKCC</v>
          </cell>
          <cell r="D185" t="str">
            <v>Northampton</v>
          </cell>
        </row>
        <row r="186">
          <cell r="B186" t="str">
            <v>Weston Favell Local Centre</v>
          </cell>
          <cell r="C186" t="str">
            <v>Outside of MKCC</v>
          </cell>
          <cell r="D186" t="str">
            <v>Northampton</v>
          </cell>
        </row>
        <row r="187">
          <cell r="B187" t="str">
            <v>Waitrose, Babbage Gate, Milton Keynes, MK10 9SU</v>
          </cell>
          <cell r="C187" t="str">
            <v>Local Centres</v>
          </cell>
          <cell r="D187" t="str">
            <v>Oakgrove</v>
          </cell>
        </row>
        <row r="188">
          <cell r="B188" t="str">
            <v>Asda, Selkirk Drive, Oakridge Park, Stantonbury, Milton Keynes, MK14 6FF</v>
          </cell>
          <cell r="C188" t="str">
            <v>Local Centres</v>
          </cell>
          <cell r="D188" t="str">
            <v>Other Local Centres</v>
          </cell>
        </row>
        <row r="189">
          <cell r="B189" t="str">
            <v>Oakridge Park (formerly Stantonbury Park)</v>
          </cell>
          <cell r="C189" t="str">
            <v>Local Centres</v>
          </cell>
          <cell r="D189" t="str">
            <v>Oakridge Park</v>
          </cell>
        </row>
        <row r="190">
          <cell r="B190" t="str">
            <v>Lidl, Oldbrook Boulevard, Oldbrook, Milton Keynes, MK6 2YA</v>
          </cell>
          <cell r="C190" t="str">
            <v>Local Centres</v>
          </cell>
          <cell r="D190" t="str">
            <v>Oldbrook LC</v>
          </cell>
        </row>
        <row r="191">
          <cell r="B191" t="str">
            <v>Olney Town Centre</v>
          </cell>
          <cell r="C191" t="str">
            <v>Olney DC</v>
          </cell>
          <cell r="D191" t="str">
            <v>Olney DC - Other in Centre</v>
          </cell>
        </row>
        <row r="192">
          <cell r="B192" t="str">
            <v>Coleman Flooring, Barton Road, Bletchley, Milton Keynes, MK2 3BS</v>
          </cell>
          <cell r="C192" t="str">
            <v>Out of Centre</v>
          </cell>
          <cell r="D192" t="str">
            <v>OoC - Zone 1 - Other</v>
          </cell>
        </row>
        <row r="193">
          <cell r="B193" t="str">
            <v>Fenny Stratford Town Centre</v>
          </cell>
          <cell r="C193" t="str">
            <v>Out of Centre</v>
          </cell>
          <cell r="D193" t="str">
            <v>OoC - Zone 1 - Other</v>
          </cell>
        </row>
        <row r="194">
          <cell r="B194" t="str">
            <v>IKEA, Goslington, Bletcham Way, Bletchley, Milton Keynes, MK1 1QB</v>
          </cell>
          <cell r="C194" t="str">
            <v>Out of Centre</v>
          </cell>
          <cell r="D194" t="str">
            <v>OoC - Zone 1 - Other</v>
          </cell>
        </row>
        <row r="195">
          <cell r="B195" t="str">
            <v>Screwfix, Goulds Close, Bletchley, Milton Keynes, MK1 1EQ</v>
          </cell>
          <cell r="C195" t="str">
            <v>Out of Centre</v>
          </cell>
          <cell r="D195" t="str">
            <v>OoC - Zone 1 - Other</v>
          </cell>
        </row>
        <row r="196">
          <cell r="B196" t="str">
            <v>Selco Builders Warehouse, Denbigh Road, Bletchley, Milton Keynes, MK1 1DF</v>
          </cell>
          <cell r="C196" t="str">
            <v>Out of Centre</v>
          </cell>
          <cell r="D196" t="str">
            <v>OoC - Zone 1 - Other</v>
          </cell>
        </row>
        <row r="197">
          <cell r="B197" t="str">
            <v>Travis Perkins, Denbigh Road, Bletchley, Milton Keynes, MK1 1AX</v>
          </cell>
          <cell r="C197" t="str">
            <v>Out of Centre</v>
          </cell>
          <cell r="D197" t="str">
            <v>OoC - Zone 1 - Other</v>
          </cell>
        </row>
        <row r="198">
          <cell r="B198" t="str">
            <v>Wickes, Watling Street, Bletchley, Milton Keynes, MK1 1BX</v>
          </cell>
          <cell r="C198" t="str">
            <v>Out of Centre</v>
          </cell>
          <cell r="D198" t="str">
            <v>OoC - Zone 1 - Other</v>
          </cell>
        </row>
        <row r="199">
          <cell r="B199" t="str">
            <v>Matalan, Watling Street, Bletchley, Milton Keynes, MK1 1HS</v>
          </cell>
          <cell r="C199" t="str">
            <v>Out of Centre</v>
          </cell>
          <cell r="D199" t="str">
            <v>OoC - Zone 1 - Other</v>
          </cell>
        </row>
        <row r="200">
          <cell r="B200" t="str">
            <v>Aldi, Watling Street, Bletchley, Milton Keynes, MK1 1EY</v>
          </cell>
          <cell r="C200" t="str">
            <v>Out of Centre</v>
          </cell>
          <cell r="D200" t="str">
            <v>OoC - Zone 1 - Other</v>
          </cell>
        </row>
        <row r="201">
          <cell r="B201" t="str">
            <v>Lidl, Princes Way, Bletchley, Milton Keynes, MK2 2EN</v>
          </cell>
          <cell r="C201" t="str">
            <v>Out of Centre</v>
          </cell>
          <cell r="D201" t="str">
            <v>OoC - Zone 1 - Other</v>
          </cell>
        </row>
        <row r="202">
          <cell r="B202" t="str">
            <v>Marks and Spencer (M&amp;S), Stadium Way West, Bletchley, Milton Keynes, MK1 1ST</v>
          </cell>
          <cell r="C202" t="str">
            <v>Out of Centre</v>
          </cell>
          <cell r="D202" t="str">
            <v>OoC - Zone 1 - Other</v>
          </cell>
        </row>
        <row r="203">
          <cell r="B203" t="str">
            <v>Tesco Express, Buckingham Road, Bletchley, Milton Keynes, MK3 5BP</v>
          </cell>
          <cell r="C203" t="str">
            <v>Out of Centre</v>
          </cell>
          <cell r="D203" t="str">
            <v>OoC - Zone 1 - Other</v>
          </cell>
        </row>
        <row r="204">
          <cell r="B204" t="str">
            <v>Asda, Bletcham Way, Bletchley, Milton Keynes, MK1 1QB</v>
          </cell>
          <cell r="C204" t="str">
            <v>Out of Centre</v>
          </cell>
          <cell r="D204" t="str">
            <v>OoC - Zone 1 - Asda, Bletcham Way, Bletchley</v>
          </cell>
        </row>
        <row r="205">
          <cell r="B205" t="str">
            <v>Beacon Retail Park, Watling Street, Bletchley, Milton Keynes, MK1 1BN</v>
          </cell>
          <cell r="C205" t="str">
            <v>Out of Centre</v>
          </cell>
          <cell r="D205" t="str">
            <v>OoC - Zone 1 - Beacon Retail Park, Watling, Bletchley</v>
          </cell>
        </row>
        <row r="206">
          <cell r="B206" t="str">
            <v>MK1 Shopping Park, Stadium Way West, Bletchley, Milton Keynes, MK1 1ST</v>
          </cell>
          <cell r="C206" t="str">
            <v>Out of Centre</v>
          </cell>
          <cell r="D206" t="str">
            <v>OoC - Zone 1 - MK1 Shopping Park, Stadium Way West, Bletchley</v>
          </cell>
        </row>
        <row r="207">
          <cell r="B207" t="str">
            <v>Tesco Extra, Watling Street, Bletchley, Milton Keynes, MK1 1DD</v>
          </cell>
          <cell r="C207" t="str">
            <v>Out of Centre</v>
          </cell>
          <cell r="D207" t="str">
            <v>OoC - Zone 1 - Tesco Extra, Watling Street, Bletchley</v>
          </cell>
        </row>
        <row r="208">
          <cell r="B208" t="str">
            <v>Clifton Reynes Village Centre</v>
          </cell>
          <cell r="C208" t="str">
            <v>Out of Centre</v>
          </cell>
          <cell r="D208" t="str">
            <v>OoC - Zone 10</v>
          </cell>
        </row>
        <row r="209">
          <cell r="B209" t="str">
            <v>Cold Brayfield Village Centre</v>
          </cell>
          <cell r="C209" t="str">
            <v>Out of Centre</v>
          </cell>
          <cell r="D209" t="str">
            <v>OoC - Zone 10</v>
          </cell>
        </row>
        <row r="210">
          <cell r="B210" t="str">
            <v>Emberton Village Centre</v>
          </cell>
          <cell r="C210" t="str">
            <v>Out of Centre</v>
          </cell>
          <cell r="D210" t="str">
            <v>OoC - Zone 10</v>
          </cell>
        </row>
        <row r="211">
          <cell r="B211" t="str">
            <v>Lavendon Village Centre</v>
          </cell>
          <cell r="C211" t="str">
            <v>Out of Centre</v>
          </cell>
          <cell r="D211" t="str">
            <v>OoC - Zone 10</v>
          </cell>
        </row>
        <row r="212">
          <cell r="B212" t="str">
            <v>Ravenstone Village Centre</v>
          </cell>
          <cell r="C212" t="str">
            <v>Out of Centre</v>
          </cell>
          <cell r="D212" t="str">
            <v>OoC - Zone 10</v>
          </cell>
        </row>
        <row r="213">
          <cell r="B213" t="str">
            <v>Warrington Village Centre</v>
          </cell>
          <cell r="C213" t="str">
            <v>Out of Centre</v>
          </cell>
          <cell r="D213" t="str">
            <v>OoC - Zone 10</v>
          </cell>
        </row>
        <row r="214">
          <cell r="B214" t="str">
            <v>Weston Underwood Village Centre</v>
          </cell>
          <cell r="C214" t="str">
            <v>Out of Centre</v>
          </cell>
          <cell r="D214" t="str">
            <v>OoC - Zone 10</v>
          </cell>
        </row>
        <row r="215">
          <cell r="B215" t="str">
            <v>Sainsbury's Superstore, Lavendon Road, Olney, MK46 4HH</v>
          </cell>
          <cell r="C215" t="str">
            <v>Out of Centre</v>
          </cell>
          <cell r="D215" t="str">
            <v>OoC - Zone 10</v>
          </cell>
        </row>
        <row r="216">
          <cell r="B216" t="str">
            <v>Newton Blossomville Village Centre</v>
          </cell>
          <cell r="C216" t="str">
            <v>Out of Centre</v>
          </cell>
          <cell r="D216" t="str">
            <v>OoC - Zone 11</v>
          </cell>
        </row>
        <row r="217">
          <cell r="B217" t="str">
            <v>Dobbies Garden Centre, Belvedere Lane, Watling Street, Bletchley, Milton Keynes, MK17 9JH</v>
          </cell>
          <cell r="C217" t="str">
            <v>Out of Centre</v>
          </cell>
          <cell r="D217" t="str">
            <v>OoC - Zone 12</v>
          </cell>
        </row>
        <row r="218">
          <cell r="B218" t="str">
            <v>Edlesborough Village Centre, LU6 2JH</v>
          </cell>
          <cell r="C218" t="str">
            <v>Out of Centre</v>
          </cell>
          <cell r="D218" t="str">
            <v>OoC - Zone 12</v>
          </cell>
        </row>
        <row r="219">
          <cell r="B219" t="str">
            <v>Frosts Garden Centre, Newport Road, Woburn Sands, Milton Keynes, MK17 8UE</v>
          </cell>
          <cell r="C219" t="str">
            <v>Out of Centre</v>
          </cell>
          <cell r="D219" t="str">
            <v>OoC - Zone 12</v>
          </cell>
        </row>
        <row r="220">
          <cell r="B220" t="str">
            <v>Little Brickhill Village Centre</v>
          </cell>
          <cell r="C220" t="str">
            <v>Out of Centre</v>
          </cell>
          <cell r="D220" t="str">
            <v>OoC - Zone 12</v>
          </cell>
        </row>
        <row r="221">
          <cell r="B221" t="str">
            <v>Lower End Local Centre</v>
          </cell>
          <cell r="C221" t="str">
            <v>Out of Centre</v>
          </cell>
          <cell r="D221" t="str">
            <v>OoC - Zone 12</v>
          </cell>
        </row>
        <row r="222">
          <cell r="B222" t="str">
            <v>Woburn Sands Emporium, Newport Road, Woburn Sands, Milton Keynes, MK17 8UF</v>
          </cell>
          <cell r="C222" t="str">
            <v>Out of Centre</v>
          </cell>
          <cell r="D222" t="str">
            <v>OoC - Zone 12</v>
          </cell>
        </row>
        <row r="223">
          <cell r="B223" t="str">
            <v>Wavendon Village Centre</v>
          </cell>
          <cell r="C223" t="str">
            <v>Out of Centre</v>
          </cell>
          <cell r="D223" t="str">
            <v>OoC - Zone 12</v>
          </cell>
        </row>
        <row r="224">
          <cell r="B224" t="str">
            <v>Crownhill Local Centre</v>
          </cell>
          <cell r="C224" t="str">
            <v>Out of Centre</v>
          </cell>
          <cell r="D224" t="str">
            <v>OoC - Zone 2</v>
          </cell>
        </row>
        <row r="225">
          <cell r="B225" t="str">
            <v>Rainbow Pharmacy, Witham Court, Bletchley, Milton Keynes, MK3 7QU</v>
          </cell>
          <cell r="C225" t="str">
            <v>Out of Centre</v>
          </cell>
          <cell r="D225" t="str">
            <v>OoC - Zone 2</v>
          </cell>
        </row>
        <row r="226">
          <cell r="B226" t="str">
            <v>Shenley Lodge Local Centre</v>
          </cell>
          <cell r="C226" t="str">
            <v>Out of Centre</v>
          </cell>
          <cell r="D226" t="str">
            <v>OoC - Zone 2</v>
          </cell>
        </row>
        <row r="227">
          <cell r="B227" t="str">
            <v>Tattenhoe Local Centre</v>
          </cell>
          <cell r="C227" t="str">
            <v>Out of Centre</v>
          </cell>
          <cell r="D227" t="str">
            <v>OoC - Zone 2</v>
          </cell>
        </row>
        <row r="228">
          <cell r="B228" t="str">
            <v>Morrisons Superstore, Elder Gate, Milton Keynes, MK9 1DL</v>
          </cell>
          <cell r="C228" t="str">
            <v>Central Milton Keynes</v>
          </cell>
          <cell r="D228" t="str">
            <v>Morrisons Superstore, Elder Gate, Westcroft</v>
          </cell>
        </row>
        <row r="229">
          <cell r="B229" t="str">
            <v>Loughton Town Centre</v>
          </cell>
          <cell r="C229" t="str">
            <v>Out of Centre</v>
          </cell>
          <cell r="D229" t="str">
            <v>OoC - Zone 3</v>
          </cell>
        </row>
        <row r="230">
          <cell r="B230" t="str">
            <v>Wickes, Winterhill House, Winterhill, Milton Keynes, MK6 1AP</v>
          </cell>
          <cell r="C230" t="str">
            <v>Out of Centre</v>
          </cell>
          <cell r="D230" t="str">
            <v>OoC - Zone 3</v>
          </cell>
        </row>
        <row r="231">
          <cell r="B231" t="str">
            <v>Winterhill Local Centre</v>
          </cell>
          <cell r="C231" t="str">
            <v>Out of Centre</v>
          </cell>
          <cell r="D231" t="str">
            <v>OoC - Zone 3</v>
          </cell>
        </row>
        <row r="232">
          <cell r="B232" t="str">
            <v>Winterhill Retail Park, Snowdon Drive, Milton Keynes, MK6 1AJ</v>
          </cell>
          <cell r="C232" t="str">
            <v>Out of Centre</v>
          </cell>
          <cell r="D232" t="str">
            <v>OoC - Zone 3</v>
          </cell>
        </row>
        <row r="233">
          <cell r="B233" t="str">
            <v>Rushmere Retail Park, Watling Street, Bletchley, MK6 1BN</v>
          </cell>
          <cell r="C233" t="str">
            <v>Out of Centre</v>
          </cell>
          <cell r="D233" t="str">
            <v>OoC - Zone 3</v>
          </cell>
        </row>
        <row r="234">
          <cell r="B234" t="str">
            <v>Routeco Retail Park, Winterhill, Milton Keynes, MK6 1BN</v>
          </cell>
          <cell r="C234" t="str">
            <v>Out of Centre</v>
          </cell>
          <cell r="D234" t="str">
            <v>OoC - Zone 3</v>
          </cell>
        </row>
        <row r="235">
          <cell r="B235" t="str">
            <v>Costco, Mandeville Drive, Kingston, Milton Keynes, MK10 0DB</v>
          </cell>
          <cell r="C235" t="str">
            <v>Out of Centre</v>
          </cell>
          <cell r="D235" t="str">
            <v>OoC - Zone 4</v>
          </cell>
        </row>
        <row r="236">
          <cell r="B236" t="str">
            <v>Brownswood Local Centre, MK7 8DQ</v>
          </cell>
          <cell r="C236" t="str">
            <v>Out of Centre</v>
          </cell>
          <cell r="D236" t="str">
            <v>OoC - Zone 4</v>
          </cell>
        </row>
        <row r="237">
          <cell r="B237" t="str">
            <v>Caldecotte Local Centre</v>
          </cell>
          <cell r="C237" t="str">
            <v>Out of Centre</v>
          </cell>
          <cell r="D237" t="str">
            <v>OoC - Zone 4</v>
          </cell>
        </row>
        <row r="238">
          <cell r="B238" t="str">
            <v>Milton Keynes Village Centre, MK10 9AL</v>
          </cell>
          <cell r="C238" t="str">
            <v>Out of Centre</v>
          </cell>
          <cell r="D238" t="str">
            <v>OoC - Zone 4</v>
          </cell>
        </row>
        <row r="239">
          <cell r="B239" t="str">
            <v>Simpson Village Centre</v>
          </cell>
          <cell r="C239" t="str">
            <v>Out of Centre</v>
          </cell>
          <cell r="D239" t="str">
            <v>OoC - Zone 4</v>
          </cell>
        </row>
        <row r="240">
          <cell r="B240" t="str">
            <v>Walton District Centre</v>
          </cell>
          <cell r="C240" t="str">
            <v>Out of Centre</v>
          </cell>
          <cell r="D240" t="str">
            <v>OoC - Zone 4</v>
          </cell>
        </row>
        <row r="241">
          <cell r="B241" t="str">
            <v>Woughton on the Green Local Centre</v>
          </cell>
          <cell r="C241" t="str">
            <v>Out of Centre</v>
          </cell>
          <cell r="D241" t="str">
            <v>OoC - Zone 4</v>
          </cell>
        </row>
        <row r="242">
          <cell r="B242" t="str">
            <v>Lidl, Wolverton Road, Blakelands, Milton Keynes, MK14 5AA</v>
          </cell>
          <cell r="C242" t="str">
            <v>Out of Centre</v>
          </cell>
          <cell r="D242" t="str">
            <v>OoC - Zone 5</v>
          </cell>
        </row>
        <row r="243">
          <cell r="B243" t="str">
            <v>Blakelands Local Centre</v>
          </cell>
          <cell r="C243" t="str">
            <v>Out of Centre</v>
          </cell>
          <cell r="D243" t="str">
            <v>OoC - Zone 5</v>
          </cell>
        </row>
        <row r="244">
          <cell r="B244" t="str">
            <v>Linford Wood Local Centre</v>
          </cell>
          <cell r="C244" t="str">
            <v>Out of Centre</v>
          </cell>
          <cell r="D244" t="str">
            <v>OoC - Zone 5</v>
          </cell>
        </row>
        <row r="245">
          <cell r="B245" t="str">
            <v>B&amp;Q, Patriot Drive, Milton Keynes, MK13 8PU</v>
          </cell>
          <cell r="C245" t="str">
            <v>Out of Centre</v>
          </cell>
          <cell r="D245" t="str">
            <v>OoC - Zone 6 - Other</v>
          </cell>
        </row>
        <row r="246">
          <cell r="B246" t="str">
            <v>Bradville Local Centre</v>
          </cell>
          <cell r="C246" t="str">
            <v>Out of Centre</v>
          </cell>
          <cell r="D246" t="str">
            <v>OoC - Zone 6 - Other</v>
          </cell>
        </row>
        <row r="247">
          <cell r="B247" t="str">
            <v>Bradwell Village Centre</v>
          </cell>
          <cell r="C247" t="str">
            <v>Out of Centre</v>
          </cell>
          <cell r="D247" t="str">
            <v>OoC - Zone 6 - Other</v>
          </cell>
        </row>
        <row r="248">
          <cell r="B248" t="str">
            <v>Central Retail Park, Rooksley, Milton Keynes, MK13 8PU</v>
          </cell>
          <cell r="C248" t="str">
            <v>Out of Centre</v>
          </cell>
          <cell r="D248" t="str">
            <v>OoC - Zone 6 - Central Retail Park, Rooksley</v>
          </cell>
        </row>
        <row r="249">
          <cell r="B249" t="str">
            <v>Benchmarx Kitchens &amp; Joinery, Dean's Road, Wolverton, Milton Keynes, MK12 5NA</v>
          </cell>
          <cell r="C249" t="str">
            <v>Out of Centre</v>
          </cell>
          <cell r="D249" t="str">
            <v>OoC - Zone 7</v>
          </cell>
        </row>
        <row r="250">
          <cell r="B250" t="str">
            <v>Blue Bridge Local Centre</v>
          </cell>
          <cell r="C250" t="str">
            <v>Out of Centre</v>
          </cell>
          <cell r="D250" t="str">
            <v>OoC - Zone 7</v>
          </cell>
        </row>
        <row r="251">
          <cell r="B251" t="str">
            <v>Jewsons, Dickens Road, Old Wolverton, Wolverton, Milton Keynes, MK12 5QF</v>
          </cell>
          <cell r="C251" t="str">
            <v>Out of Centre</v>
          </cell>
          <cell r="D251" t="str">
            <v>OoC - Zone 7</v>
          </cell>
        </row>
        <row r="252">
          <cell r="B252" t="str">
            <v>Kiln Farm Local Centre, Milton Keynes, MK11 3EW</v>
          </cell>
          <cell r="C252" t="str">
            <v>Out of Centre</v>
          </cell>
          <cell r="D252" t="str">
            <v>OoC - Zone 7</v>
          </cell>
        </row>
        <row r="253">
          <cell r="B253" t="str">
            <v>Old Wolverton Village Centre</v>
          </cell>
          <cell r="C253" t="str">
            <v>Out of Centre</v>
          </cell>
          <cell r="D253" t="str">
            <v>OoC - Zone 7</v>
          </cell>
        </row>
        <row r="254">
          <cell r="B254" t="str">
            <v>Screwfix, Stacy Bushes Trading Centre, Erica Road, Stacey Bushes, Milton Keynes, MK12 6HS</v>
          </cell>
          <cell r="C254" t="str">
            <v>Out of Centre</v>
          </cell>
          <cell r="D254" t="str">
            <v>OoC - Zone 7</v>
          </cell>
        </row>
        <row r="255">
          <cell r="B255" t="str">
            <v>Sid Telfers, Newport Road, New Bradwell, Milton Keynes, MK13 0AJ</v>
          </cell>
          <cell r="C255" t="str">
            <v>Out of Centre</v>
          </cell>
          <cell r="D255" t="str">
            <v>OoC - Zone 7</v>
          </cell>
        </row>
        <row r="256">
          <cell r="B256" t="str">
            <v>Tools4Trade, Wolverton Mill, Wolverton, Milton Keynes, MK12 6LB</v>
          </cell>
          <cell r="C256" t="str">
            <v>Out of Centre</v>
          </cell>
          <cell r="D256" t="str">
            <v>OoC - Zone 7</v>
          </cell>
        </row>
        <row r="257">
          <cell r="B257" t="str">
            <v>Toolstation, Stacey Bushes Trading Estate, Erica Road, Milton Keynes, MK12 6HS</v>
          </cell>
          <cell r="C257" t="str">
            <v>Out of Centre</v>
          </cell>
          <cell r="D257" t="str">
            <v>OoC - Zone 7</v>
          </cell>
        </row>
        <row r="258">
          <cell r="B258" t="str">
            <v>Willen Hospice Furniture Store, Burners Lane, Kiln Farm, Milton Keynes, MK11 3HA</v>
          </cell>
          <cell r="C258" t="str">
            <v>Out of Centre</v>
          </cell>
          <cell r="D258" t="str">
            <v>OoC - Zone 7</v>
          </cell>
        </row>
        <row r="259">
          <cell r="B259" t="str">
            <v>Bancroft Park Local Centre</v>
          </cell>
          <cell r="C259" t="str">
            <v>Out of Centre</v>
          </cell>
          <cell r="D259" t="str">
            <v>OoC - Zone 7</v>
          </cell>
        </row>
        <row r="260">
          <cell r="B260" t="str">
            <v>Lidl, Stratford Road, Wolverton, Milton Keynes, MK12 5NT</v>
          </cell>
          <cell r="C260" t="str">
            <v>Out of Centre</v>
          </cell>
          <cell r="D260" t="str">
            <v>OoC - Zone 7</v>
          </cell>
        </row>
        <row r="261">
          <cell r="B261" t="str">
            <v>Calverton Village Centre</v>
          </cell>
          <cell r="C261" t="str">
            <v>Out of Centre</v>
          </cell>
          <cell r="D261" t="str">
            <v>OoC - Zone 8</v>
          </cell>
        </row>
        <row r="262">
          <cell r="B262" t="str">
            <v>Lower Weald Village Centre</v>
          </cell>
          <cell r="C262" t="str">
            <v>Out of Centre</v>
          </cell>
          <cell r="D262" t="str">
            <v>OoC - Zone 8</v>
          </cell>
        </row>
        <row r="263">
          <cell r="B263" t="str">
            <v>Middle Weald Village Centre</v>
          </cell>
          <cell r="C263" t="str">
            <v>Out of Centre</v>
          </cell>
          <cell r="D263" t="str">
            <v>OoC - Zone 8</v>
          </cell>
        </row>
        <row r="264">
          <cell r="B264" t="str">
            <v>Upper Weald Village Centre</v>
          </cell>
          <cell r="C264" t="str">
            <v>Out of Centre</v>
          </cell>
          <cell r="D264" t="str">
            <v>OoC - Zone 8</v>
          </cell>
        </row>
        <row r="265">
          <cell r="B265" t="str">
            <v>Alban Hill Nurseries, High Street, Sherington, Newport Pagnell, MK16 9QP</v>
          </cell>
          <cell r="C265" t="str">
            <v>Out of Centre</v>
          </cell>
          <cell r="D265" t="str">
            <v>OoC - Zone 9</v>
          </cell>
        </row>
        <row r="266">
          <cell r="B266" t="str">
            <v>Astwood Village Centre</v>
          </cell>
          <cell r="C266" t="str">
            <v>Out of Centre</v>
          </cell>
          <cell r="D266" t="str">
            <v>OoC - Zone 9</v>
          </cell>
        </row>
        <row r="267">
          <cell r="B267" t="str">
            <v>Castlethorpe Village Centre</v>
          </cell>
          <cell r="C267" t="str">
            <v>Out of Centre</v>
          </cell>
          <cell r="D267" t="str">
            <v>OoC - Zone 9</v>
          </cell>
        </row>
        <row r="268">
          <cell r="B268" t="str">
            <v>Chicheley Village Centre</v>
          </cell>
          <cell r="C268" t="str">
            <v>Out of Centre</v>
          </cell>
          <cell r="D268" t="str">
            <v>OoC - Zone 9</v>
          </cell>
        </row>
        <row r="269">
          <cell r="B269" t="str">
            <v>Filgrave Village Centre</v>
          </cell>
          <cell r="C269" t="str">
            <v>Out of Centre</v>
          </cell>
          <cell r="D269" t="str">
            <v>OoC - Zone 9</v>
          </cell>
        </row>
        <row r="270">
          <cell r="B270" t="str">
            <v>Gayhurst Village Centre</v>
          </cell>
          <cell r="C270" t="str">
            <v>Out of Centre</v>
          </cell>
          <cell r="D270" t="str">
            <v>OoC - Zone 9</v>
          </cell>
        </row>
        <row r="271">
          <cell r="B271" t="str">
            <v>Hanslope Village Centre</v>
          </cell>
          <cell r="C271" t="str">
            <v>Out of Centre</v>
          </cell>
          <cell r="D271" t="str">
            <v>OoC - Zone 9</v>
          </cell>
        </row>
        <row r="272">
          <cell r="B272" t="str">
            <v>Hardmead Village Centre</v>
          </cell>
          <cell r="C272" t="str">
            <v>Out of Centre</v>
          </cell>
          <cell r="D272" t="str">
            <v>OoC - Zone 9</v>
          </cell>
        </row>
        <row r="273">
          <cell r="B273" t="str">
            <v>Haversham Village Centre</v>
          </cell>
          <cell r="C273" t="str">
            <v>Out of Centre</v>
          </cell>
          <cell r="D273" t="str">
            <v>OoC - Zone 9</v>
          </cell>
        </row>
        <row r="274">
          <cell r="B274" t="str">
            <v>Hungate End Village Centre</v>
          </cell>
          <cell r="C274" t="str">
            <v>Out of Centre</v>
          </cell>
          <cell r="D274" t="str">
            <v>OoC - Zone 9</v>
          </cell>
        </row>
        <row r="275">
          <cell r="B275" t="str">
            <v>Lathbury Village Centre</v>
          </cell>
          <cell r="C275" t="str">
            <v>Out of Centre</v>
          </cell>
          <cell r="D275" t="str">
            <v>OoC - Zone 9</v>
          </cell>
        </row>
        <row r="276">
          <cell r="B276" t="str">
            <v>Little Crawley Village Centre</v>
          </cell>
          <cell r="C276" t="str">
            <v>Out of Centre</v>
          </cell>
          <cell r="D276" t="str">
            <v>OoC - Zone 9</v>
          </cell>
        </row>
        <row r="277">
          <cell r="B277" t="str">
            <v>Little Linford Village Centre</v>
          </cell>
          <cell r="C277" t="str">
            <v>Out of Centre</v>
          </cell>
          <cell r="D277" t="str">
            <v>OoC - Zone 9</v>
          </cell>
        </row>
        <row r="278">
          <cell r="B278" t="str">
            <v>Long Street Village Centre</v>
          </cell>
          <cell r="C278" t="str">
            <v>Out of Centre</v>
          </cell>
          <cell r="D278" t="str">
            <v>OoC - Zone 9</v>
          </cell>
        </row>
        <row r="279">
          <cell r="B279" t="str">
            <v>Moulsoe Village Centre</v>
          </cell>
          <cell r="C279" t="str">
            <v>Out of Centre</v>
          </cell>
          <cell r="D279" t="str">
            <v>OoC - Zone 9</v>
          </cell>
        </row>
        <row r="280">
          <cell r="B280" t="str">
            <v>North Crawley Village Centre</v>
          </cell>
          <cell r="C280" t="str">
            <v>Out of Centre</v>
          </cell>
          <cell r="D280" t="str">
            <v>OoC - Zone 9</v>
          </cell>
        </row>
        <row r="281">
          <cell r="B281" t="str">
            <v>Pindon End District Centre</v>
          </cell>
          <cell r="C281" t="str">
            <v>Out of Centre</v>
          </cell>
          <cell r="D281" t="str">
            <v>OoC - Zone 9</v>
          </cell>
        </row>
        <row r="282">
          <cell r="B282" t="str">
            <v>Sherington Nurseries, Bedford Road, Sherington, MK16 9NQ</v>
          </cell>
          <cell r="C282" t="str">
            <v>Out of Centre</v>
          </cell>
          <cell r="D282" t="str">
            <v>OoC - Zone 9</v>
          </cell>
        </row>
        <row r="283">
          <cell r="B283" t="str">
            <v>Sherington Village Centre</v>
          </cell>
          <cell r="C283" t="str">
            <v>Out of Centre</v>
          </cell>
          <cell r="D283" t="str">
            <v>OoC - Zone 9</v>
          </cell>
        </row>
        <row r="284">
          <cell r="B284" t="str">
            <v>Stoke Goldington Village Centre</v>
          </cell>
          <cell r="C284" t="str">
            <v>Out of Centre</v>
          </cell>
          <cell r="D284" t="str">
            <v>OoC - Zone 9</v>
          </cell>
        </row>
        <row r="285">
          <cell r="B285" t="str">
            <v>Dorking Town Centre, RH4 1AW</v>
          </cell>
          <cell r="C285" t="str">
            <v>Outside of MKCC</v>
          </cell>
          <cell r="D285" t="str">
            <v>Outside of MKCC - Other</v>
          </cell>
        </row>
        <row r="286">
          <cell r="B286" t="str">
            <v>Hatfield Town Centre</v>
          </cell>
          <cell r="C286" t="str">
            <v>Outside of MKCC</v>
          </cell>
          <cell r="D286" t="str">
            <v>Outside of MKCC - Other</v>
          </cell>
        </row>
        <row r="287">
          <cell r="B287" t="str">
            <v>Adstone Village Centre, NN12 8DY</v>
          </cell>
          <cell r="C287" t="str">
            <v>Outside of MKCC</v>
          </cell>
          <cell r="D287" t="str">
            <v>Outside of MKCC - Other</v>
          </cell>
        </row>
        <row r="288">
          <cell r="B288" t="str">
            <v>Bugbrooke Village Centre, NN7 3PG</v>
          </cell>
          <cell r="C288" t="str">
            <v>Outside of MKCC</v>
          </cell>
          <cell r="D288" t="str">
            <v>Outside of MKCC - Other</v>
          </cell>
        </row>
        <row r="289">
          <cell r="B289" t="str">
            <v>Carpets Northampton, Towcester Road, Milton Malsor, Northampton, NN7 3AP</v>
          </cell>
          <cell r="C289" t="str">
            <v>Outside of MKCC</v>
          </cell>
          <cell r="D289" t="str">
            <v>Outside of MKCC - Other</v>
          </cell>
        </row>
        <row r="290">
          <cell r="B290" t="str">
            <v>Cherry Lane Garden Centre, Watling Street, Potterspury, Towcester, NN12 7QN</v>
          </cell>
          <cell r="C290" t="str">
            <v>Outside of MKCC</v>
          </cell>
          <cell r="D290" t="str">
            <v>Outside of MKCC - Other</v>
          </cell>
        </row>
        <row r="291">
          <cell r="B291" t="str">
            <v>Old Stratford Village Centre, MK19 6AE</v>
          </cell>
          <cell r="C291" t="str">
            <v>Outside of MKCC</v>
          </cell>
          <cell r="D291" t="str">
            <v>Outside of MKCC - Other</v>
          </cell>
        </row>
        <row r="292">
          <cell r="B292" t="str">
            <v>Silverstone Village Centre</v>
          </cell>
          <cell r="C292" t="str">
            <v>Outside of MKCC</v>
          </cell>
          <cell r="D292" t="str">
            <v>Outside of MKCC - Other</v>
          </cell>
        </row>
        <row r="293">
          <cell r="B293" t="str">
            <v>Ampthill Town Centre</v>
          </cell>
          <cell r="C293" t="str">
            <v>Outside of MKCC</v>
          </cell>
          <cell r="D293" t="str">
            <v>Outside of MKCC - Other</v>
          </cell>
        </row>
        <row r="294">
          <cell r="B294" t="str">
            <v>Bromham Village Centre, MK43 8JT</v>
          </cell>
          <cell r="C294" t="str">
            <v>Outside of MKCC</v>
          </cell>
          <cell r="D294" t="str">
            <v>Outside of MKCC - Other</v>
          </cell>
        </row>
        <row r="295">
          <cell r="B295" t="str">
            <v>Cranfield Village Centre</v>
          </cell>
          <cell r="C295" t="str">
            <v>Outside of MKCC</v>
          </cell>
          <cell r="D295" t="str">
            <v>Outside of MKCC - Other</v>
          </cell>
        </row>
        <row r="296">
          <cell r="B296" t="str">
            <v>Flitwick Town Centre</v>
          </cell>
          <cell r="C296" t="str">
            <v>Outside of MKCC</v>
          </cell>
          <cell r="D296" t="str">
            <v>Outside of MKCC - Other</v>
          </cell>
        </row>
        <row r="297">
          <cell r="B297" t="str">
            <v>Kempston Nurseries, Green End Road, Bedford, MK43 8RL</v>
          </cell>
          <cell r="C297" t="str">
            <v>Outside of MKCC</v>
          </cell>
          <cell r="D297" t="str">
            <v>Outside of MKCC - Other</v>
          </cell>
        </row>
        <row r="298">
          <cell r="B298" t="str">
            <v>Marston Moretaine Village Centre</v>
          </cell>
          <cell r="C298" t="str">
            <v>Outside of MKCC</v>
          </cell>
          <cell r="D298" t="str">
            <v>Outside of MKCC - Other</v>
          </cell>
        </row>
        <row r="299">
          <cell r="B299" t="str">
            <v>Seasons Garden Centre, Bedford Road, Bedford, MK45 3HU</v>
          </cell>
          <cell r="C299" t="str">
            <v>Outside of MKCC</v>
          </cell>
          <cell r="D299" t="str">
            <v>Outside of MKCC - Other</v>
          </cell>
        </row>
        <row r="300">
          <cell r="B300" t="str">
            <v>Waitrose, Bedford Street, Ampthill, Bedford, MK45 2LU</v>
          </cell>
          <cell r="C300" t="str">
            <v>Outside of MKCC</v>
          </cell>
          <cell r="D300" t="str">
            <v>Outside of MKCC - Other</v>
          </cell>
        </row>
        <row r="301">
          <cell r="B301" t="str">
            <v>Wilstead Village Centre, MK45 3BT</v>
          </cell>
          <cell r="C301" t="str">
            <v>Outside of MKCC</v>
          </cell>
          <cell r="D301" t="str">
            <v>Outside of MKCC - Other</v>
          </cell>
        </row>
        <row r="302">
          <cell r="B302" t="str">
            <v>Aspley Guise &amp; Woburn Sands Golf Club, West Hill, Aspley Guise, Milton Keynes, MK17 8DX</v>
          </cell>
          <cell r="C302" t="str">
            <v>Outside of MKCC</v>
          </cell>
          <cell r="D302" t="str">
            <v>Outside of MKCC - Other</v>
          </cell>
        </row>
        <row r="303">
          <cell r="B303" t="str">
            <v>Bow Brickhill Village Centre</v>
          </cell>
          <cell r="C303" t="str">
            <v>Outside of MKCC</v>
          </cell>
          <cell r="D303" t="str">
            <v>Outside of MKCC - Other</v>
          </cell>
        </row>
        <row r="304">
          <cell r="B304" t="str">
            <v>Chapel Flooring, Woburn Road, Leighton Buzzard, LU7 0AR</v>
          </cell>
          <cell r="C304" t="str">
            <v>Outside of MKCC</v>
          </cell>
          <cell r="D304" t="str">
            <v>Outside of MKCC - Other</v>
          </cell>
        </row>
        <row r="305">
          <cell r="B305" t="str">
            <v>Cross End Local Centre</v>
          </cell>
          <cell r="C305" t="str">
            <v>Outside of MKCC</v>
          </cell>
          <cell r="D305" t="str">
            <v>Outside of MKCC - Other</v>
          </cell>
        </row>
        <row r="306">
          <cell r="B306" t="str">
            <v>Flitvale Garden Centre, Flitwick Road, Westoning, Bedford, MK45 5AA</v>
          </cell>
          <cell r="C306" t="str">
            <v>Outside of MKCC</v>
          </cell>
          <cell r="D306" t="str">
            <v>Outside of MKCC - Other</v>
          </cell>
        </row>
        <row r="307">
          <cell r="B307" t="str">
            <v>Harlington Village Centre, LU5 6LS</v>
          </cell>
          <cell r="C307" t="str">
            <v>Outside of MKCC</v>
          </cell>
          <cell r="D307" t="str">
            <v>Outside of MKCC - Other</v>
          </cell>
        </row>
        <row r="308">
          <cell r="B308" t="str">
            <v>Heath and Reach Village Centre, LU7 0AP</v>
          </cell>
          <cell r="C308" t="str">
            <v>Outside of MKCC</v>
          </cell>
          <cell r="D308" t="str">
            <v>Outside of MKCC - Other</v>
          </cell>
        </row>
        <row r="309">
          <cell r="B309" t="str">
            <v>Poplars Garden Centre, Harlington Road, Toddington, Dunstable, LU5 6HE</v>
          </cell>
          <cell r="C309" t="str">
            <v>Outside of MKCC</v>
          </cell>
          <cell r="D309" t="str">
            <v>Outside of MKCC - Other</v>
          </cell>
        </row>
        <row r="310">
          <cell r="B310" t="str">
            <v>The Works, Harlington Road, Toddington, Dunstable, LU5 6HE</v>
          </cell>
          <cell r="C310" t="str">
            <v>Outside of MKCC</v>
          </cell>
          <cell r="D310" t="str">
            <v>Outside of MKCC - Other</v>
          </cell>
        </row>
        <row r="311">
          <cell r="B311" t="str">
            <v>Toddington Village Centre, LU5 6BY</v>
          </cell>
          <cell r="C311" t="str">
            <v>Outside of MKCC</v>
          </cell>
          <cell r="D311" t="str">
            <v>Outside of MKCC - Other</v>
          </cell>
        </row>
        <row r="312">
          <cell r="B312" t="str">
            <v>Woburn Town Centre</v>
          </cell>
          <cell r="C312" t="str">
            <v>Outside of MKCC</v>
          </cell>
          <cell r="D312" t="str">
            <v>Outside of MKCC - Other</v>
          </cell>
        </row>
        <row r="313">
          <cell r="B313" t="str">
            <v>Aston Clinton Village Centre, HP22 5HL</v>
          </cell>
          <cell r="C313" t="str">
            <v>Outside of MKCC</v>
          </cell>
          <cell r="D313" t="str">
            <v>Outside of MKCC - Other</v>
          </cell>
        </row>
        <row r="314">
          <cell r="B314" t="str">
            <v>North Marston Village Centre, MK18 3PD</v>
          </cell>
          <cell r="C314" t="str">
            <v>Outside of MKCC</v>
          </cell>
          <cell r="D314" t="str">
            <v>Outside of MKCC - Other</v>
          </cell>
        </row>
        <row r="315">
          <cell r="B315" t="str">
            <v>Phoenix Carpets, Warren Road, Milton Keynes, MK17 0PS</v>
          </cell>
          <cell r="C315" t="str">
            <v>Outside of MKCC</v>
          </cell>
          <cell r="D315" t="str">
            <v>Outside of MKCC - Other</v>
          </cell>
        </row>
        <row r="316">
          <cell r="B316" t="str">
            <v>Tring Town Centre</v>
          </cell>
          <cell r="C316" t="str">
            <v>Outside of MKCC</v>
          </cell>
          <cell r="D316" t="str">
            <v>Outside of MKCC - Other</v>
          </cell>
        </row>
        <row r="317">
          <cell r="B317" t="str">
            <v>Winslow Town Centre</v>
          </cell>
          <cell r="C317" t="str">
            <v>Outside of MKCC</v>
          </cell>
          <cell r="D317" t="str">
            <v>Outside of MKCC - Other</v>
          </cell>
        </row>
        <row r="318">
          <cell r="B318" t="str">
            <v>Buckingham Nurseries &amp; Garden Centre, Tingewick Road, Buckingham, MK18 4AE</v>
          </cell>
          <cell r="C318" t="str">
            <v>Outside of MKCC</v>
          </cell>
          <cell r="D318" t="str">
            <v>Outside of MKCC - Other</v>
          </cell>
        </row>
        <row r="319">
          <cell r="B319" t="str">
            <v>Preston Bissett Nurseries, Bushey Lane, Preston Bissett, Buckingham, MK18 4ND</v>
          </cell>
          <cell r="C319" t="str">
            <v>Outside of MKCC</v>
          </cell>
          <cell r="D319" t="str">
            <v>Outside of MKCC - Other</v>
          </cell>
        </row>
        <row r="320">
          <cell r="B320" t="str">
            <v>Preston Bissett Village Centre, MK18 4LX</v>
          </cell>
          <cell r="C320" t="str">
            <v>Outside of MKCC</v>
          </cell>
          <cell r="D320" t="str">
            <v>Outside of MKCC - Other</v>
          </cell>
        </row>
        <row r="321">
          <cell r="B321" t="str">
            <v>Sainsbury's Superstore, Whinbush Road, Hitchin, SG5 1PU</v>
          </cell>
          <cell r="C321" t="str">
            <v>Outside of MKCC</v>
          </cell>
          <cell r="D321" t="str">
            <v>Outside of MKCC - Other</v>
          </cell>
        </row>
        <row r="322">
          <cell r="B322" t="str">
            <v>Sainsbury's Superstore, High Street, Thame, OX9 2BU</v>
          </cell>
          <cell r="C322" t="str">
            <v>Outside of MKCC</v>
          </cell>
          <cell r="D322" t="str">
            <v>Outside of MKCC - Other</v>
          </cell>
        </row>
        <row r="323">
          <cell r="B323" t="str">
            <v>Tesco Superstore, London Road, Tring, HP23 5NB</v>
          </cell>
          <cell r="C323" t="str">
            <v>Outside of MKCC</v>
          </cell>
          <cell r="D323" t="str">
            <v>Outside of MKCC - Other</v>
          </cell>
        </row>
        <row r="324">
          <cell r="B324" t="str">
            <v>Waitrose, Bridge Road, Welwyn Garden City, AL8 6AB</v>
          </cell>
          <cell r="C324" t="str">
            <v>Outside of MKCC</v>
          </cell>
          <cell r="D324" t="str">
            <v>Outside of MKCC - Other</v>
          </cell>
        </row>
        <row r="325">
          <cell r="B325" t="str">
            <v>Argos, Weldon South Industrial Estate, Cronin Road, Corby, NN18 8AG</v>
          </cell>
          <cell r="C325" t="str">
            <v>Outside of MKCC</v>
          </cell>
          <cell r="D325" t="str">
            <v>Outside of MKCC - Other</v>
          </cell>
        </row>
        <row r="326">
          <cell r="B326" t="str">
            <v>Arlesey Town Centre</v>
          </cell>
          <cell r="C326" t="str">
            <v>Outside of MKCC</v>
          </cell>
          <cell r="D326" t="str">
            <v>Outside of MKCC - Other</v>
          </cell>
        </row>
        <row r="327">
          <cell r="B327" t="str">
            <v>Tathall End Village Centre</v>
          </cell>
          <cell r="C327" t="str">
            <v>Out of Centre</v>
          </cell>
          <cell r="D327" t="str">
            <v>OoC - Zone 9</v>
          </cell>
        </row>
        <row r="328">
          <cell r="B328" t="str">
            <v>Asda, Town Centre, Hatfield, AL10 0JP</v>
          </cell>
          <cell r="C328" t="str">
            <v>Outside of MKCC</v>
          </cell>
          <cell r="D328" t="str">
            <v>Outside of MKCC - Other</v>
          </cell>
        </row>
        <row r="329">
          <cell r="B329" t="str">
            <v>B&amp;M, Southern Cross Trading Estate, Bognor Regis, PO22 9SE</v>
          </cell>
          <cell r="C329" t="str">
            <v>Outside of MKCC</v>
          </cell>
          <cell r="D329" t="str">
            <v>Outside of MKCC - Other</v>
          </cell>
        </row>
        <row r="330">
          <cell r="B330" t="str">
            <v>Baldock Town Centre</v>
          </cell>
          <cell r="C330" t="str">
            <v>Outside of MKCC</v>
          </cell>
          <cell r="D330" t="str">
            <v>Outside of MKCC - Other</v>
          </cell>
        </row>
        <row r="331">
          <cell r="B331" t="str">
            <v>Birmingham City Centre</v>
          </cell>
          <cell r="C331" t="str">
            <v>Outside of MKCC</v>
          </cell>
          <cell r="D331" t="str">
            <v>Outside of MKCC - Other</v>
          </cell>
        </row>
        <row r="332">
          <cell r="B332" t="str">
            <v>Boongate Retail Park, Padholme ROAd, Peterborough, PE1 5UY</v>
          </cell>
          <cell r="C332" t="str">
            <v>Outside of MKCC</v>
          </cell>
          <cell r="D332" t="str">
            <v>Outside of MKCC - Other</v>
          </cell>
        </row>
        <row r="333">
          <cell r="B333" t="str">
            <v>Carlton Village Centre, MK43 7JR</v>
          </cell>
          <cell r="C333" t="str">
            <v>Outside of MKCC</v>
          </cell>
          <cell r="D333" t="str">
            <v>Outside of MKCC - Other</v>
          </cell>
        </row>
        <row r="334">
          <cell r="B334" t="str">
            <v>Central 6 Retail Park, Warwick Road, Coventry, CV3 6TA</v>
          </cell>
          <cell r="C334" t="str">
            <v>Outside of MKCC</v>
          </cell>
          <cell r="D334" t="str">
            <v>Outside of MKCC - Other</v>
          </cell>
        </row>
        <row r="335">
          <cell r="B335" t="str">
            <v>Costco, Hartspring Lane, Bushey, WD25 8JS</v>
          </cell>
          <cell r="C335" t="str">
            <v>Outside of MKCC</v>
          </cell>
          <cell r="D335" t="str">
            <v>Outside of MKCC - Other</v>
          </cell>
        </row>
        <row r="336">
          <cell r="B336" t="str">
            <v>Crawley Town Centre, RH10 1HS</v>
          </cell>
          <cell r="C336" t="str">
            <v>Outside of MKCC</v>
          </cell>
          <cell r="D336" t="str">
            <v>Outside of MKCC - Other</v>
          </cell>
        </row>
        <row r="337">
          <cell r="B337" t="str">
            <v>Denham Giant Car Boot Sale, Denham Court Drive, Denham, UB9 5PG</v>
          </cell>
          <cell r="C337" t="str">
            <v>Outside of MKCC</v>
          </cell>
          <cell r="D337" t="str">
            <v>Outside of MKCC - Other</v>
          </cell>
        </row>
        <row r="338">
          <cell r="B338" t="str">
            <v>Diss Town Centre, IP22 4LB</v>
          </cell>
          <cell r="C338" t="str">
            <v>Outside of MKCC</v>
          </cell>
          <cell r="D338" t="str">
            <v>Outside of MKCC - Other</v>
          </cell>
        </row>
        <row r="339">
          <cell r="B339" t="str">
            <v>Dobbies Garden Centre, Aylesbury Road, Weston Turville, Aylesbury, HP22 6BD</v>
          </cell>
          <cell r="C339" t="str">
            <v>Outside of MKCC</v>
          </cell>
          <cell r="D339" t="str">
            <v>Outside of MKCC - Other</v>
          </cell>
        </row>
        <row r="340">
          <cell r="B340" t="str">
            <v>Forbury Retail Park, Reading, RG1 3JD</v>
          </cell>
          <cell r="C340" t="str">
            <v>Outside of MKCC</v>
          </cell>
          <cell r="D340" t="str">
            <v>Outside of MKCC - Other</v>
          </cell>
        </row>
        <row r="341">
          <cell r="B341" t="str">
            <v>Great Yarmouth Town Centre, NR30 2EJ</v>
          </cell>
          <cell r="C341" t="str">
            <v>Outside of MKCC</v>
          </cell>
          <cell r="D341" t="str">
            <v>Outside of MKCC - Other</v>
          </cell>
        </row>
        <row r="342">
          <cell r="B342" t="str">
            <v>Haddenham Garden Centre, Stanbridge Road, Haddenham, Aylesbury, HP17 8HN</v>
          </cell>
          <cell r="C342" t="str">
            <v>Outside of MKCC</v>
          </cell>
          <cell r="D342" t="str">
            <v>Outside of MKCC - Other</v>
          </cell>
        </row>
        <row r="343">
          <cell r="B343" t="str">
            <v>Harpenden Town Centre</v>
          </cell>
          <cell r="C343" t="str">
            <v>Outside of MKCC</v>
          </cell>
          <cell r="D343" t="str">
            <v>Outside of MKCC - Other</v>
          </cell>
        </row>
        <row r="344">
          <cell r="B344" t="str">
            <v>Harrold Village Centre, MK43 7BH</v>
          </cell>
          <cell r="C344" t="str">
            <v>Outside of MKCC</v>
          </cell>
          <cell r="D344" t="str">
            <v>Outside of MKCC - Other</v>
          </cell>
        </row>
        <row r="345">
          <cell r="B345" t="str">
            <v>Hertford Town Centre</v>
          </cell>
          <cell r="C345" t="str">
            <v>Outside of MKCC</v>
          </cell>
          <cell r="D345" t="str">
            <v>Outside of MKCC - Other</v>
          </cell>
        </row>
        <row r="346">
          <cell r="B346" t="str">
            <v>Hertfordshire Garden Centre, Redding Lane, Redbourn, St Albans, AL3 7PS</v>
          </cell>
          <cell r="C346" t="str">
            <v>Outside of MKCC</v>
          </cell>
          <cell r="D346" t="str">
            <v>Outside of MKCC - Other</v>
          </cell>
        </row>
        <row r="347">
          <cell r="B347" t="str">
            <v>Hitchin Town Centre</v>
          </cell>
          <cell r="C347" t="str">
            <v>Outside of MKCC</v>
          </cell>
          <cell r="D347" t="str">
            <v>Outside of MKCC - Other</v>
          </cell>
        </row>
        <row r="348">
          <cell r="B348" t="str">
            <v>Hoddesdon Town Centre</v>
          </cell>
          <cell r="C348" t="str">
            <v>Outside of MKCC</v>
          </cell>
          <cell r="D348" t="str">
            <v>Outside of MKCC - Other</v>
          </cell>
        </row>
        <row r="349">
          <cell r="B349" t="str">
            <v>Huntingdon Town Centre</v>
          </cell>
          <cell r="C349" t="str">
            <v>Outside of MKCC</v>
          </cell>
          <cell r="D349" t="str">
            <v>Outside of MKCC - Other</v>
          </cell>
        </row>
        <row r="350">
          <cell r="B350" t="str">
            <v>IKEA, Eastgate Shopping Centre, Eastgate Road, Bristol, BS5 6XX</v>
          </cell>
          <cell r="C350" t="str">
            <v>Outside of MKCC</v>
          </cell>
          <cell r="D350" t="str">
            <v>Outside of MKCC - Other</v>
          </cell>
        </row>
        <row r="351">
          <cell r="B351" t="str">
            <v>John Lewis, Bridge Road, Welwyn Garden City, AL8 6TP</v>
          </cell>
          <cell r="C351" t="str">
            <v>Outside of MKCC</v>
          </cell>
          <cell r="D351" t="str">
            <v>Outside of MKCC - Other</v>
          </cell>
        </row>
        <row r="352">
          <cell r="B352" t="str">
            <v>John Lewis, Holmers Farm Way Cressex Centre, High Wycombe, HP12 4NW</v>
          </cell>
          <cell r="C352" t="str">
            <v>Outside of MKCC</v>
          </cell>
          <cell r="D352" t="str">
            <v>Outside of MKCC - Other</v>
          </cell>
        </row>
        <row r="353">
          <cell r="B353" t="str">
            <v>Kidlington Village Centre</v>
          </cell>
          <cell r="C353" t="str">
            <v>Outside of MKCC</v>
          </cell>
          <cell r="D353" t="str">
            <v>Outside of MKCC - Other</v>
          </cell>
        </row>
        <row r="354">
          <cell r="B354" t="str">
            <v>Kingsthorpe Local Centre</v>
          </cell>
          <cell r="C354" t="str">
            <v>Outside of MKCC</v>
          </cell>
          <cell r="D354" t="str">
            <v>Outside of MKCC - Other</v>
          </cell>
        </row>
        <row r="355">
          <cell r="B355" t="str">
            <v>Letchworth Town Centre</v>
          </cell>
          <cell r="C355" t="str">
            <v>Outside of MKCC</v>
          </cell>
          <cell r="D355" t="str">
            <v>Outside of MKCC - Other</v>
          </cell>
        </row>
        <row r="356">
          <cell r="B356" t="str">
            <v>Marks and Spencer (M&amp;S), Oxford Road Eden Place  High Wycombe, HP11 2DH</v>
          </cell>
          <cell r="C356" t="str">
            <v>Outside of MKCC</v>
          </cell>
          <cell r="D356" t="str">
            <v>Outside of MKCC - Other</v>
          </cell>
        </row>
        <row r="357">
          <cell r="B357" t="str">
            <v>Marks and Spencer (M&amp;S), St Peter's Street, St Albans, AL1 3DP</v>
          </cell>
          <cell r="C357" t="str">
            <v>Outside of MKCC</v>
          </cell>
          <cell r="D357" t="str">
            <v>Outside of MKCC - Other</v>
          </cell>
        </row>
        <row r="358">
          <cell r="B358" t="str">
            <v>National Exhibition Centre, North Avenue, Marston Green, Birmingham, B40 1NT</v>
          </cell>
          <cell r="C358" t="str">
            <v>Outside of MKCC</v>
          </cell>
          <cell r="D358" t="str">
            <v>Outside of MKCC - Other</v>
          </cell>
        </row>
        <row r="359">
          <cell r="B359" t="str">
            <v>Oakley Village Centre, MK43 7RJ</v>
          </cell>
          <cell r="C359" t="str">
            <v>Outside of MKCC</v>
          </cell>
          <cell r="D359" t="str">
            <v>Outside of MKCC - Other</v>
          </cell>
        </row>
        <row r="360">
          <cell r="B360" t="str">
            <v>Peterborough City Centre, PE1 1NH</v>
          </cell>
          <cell r="C360" t="str">
            <v>Outside of MKCC</v>
          </cell>
          <cell r="D360" t="str">
            <v>Outside of MKCC - Other</v>
          </cell>
        </row>
        <row r="361">
          <cell r="B361" t="str">
            <v>Podington by Cherry Lane, High Street, Podington, Wellingborough, NN29 7HS</v>
          </cell>
          <cell r="C361" t="str">
            <v>Outside of MKCC</v>
          </cell>
          <cell r="D361" t="str">
            <v>Outside of MKCC - Other</v>
          </cell>
        </row>
        <row r="362">
          <cell r="B362" t="str">
            <v>Portishead Town Centre, BS20 6AH</v>
          </cell>
          <cell r="C362" t="str">
            <v>Outside of MKCC</v>
          </cell>
          <cell r="D362" t="str">
            <v>Outside of MKCC - Other</v>
          </cell>
        </row>
        <row r="363">
          <cell r="B363" t="str">
            <v>Potton Town Centre</v>
          </cell>
          <cell r="C363" t="str">
            <v>Outside of MKCC</v>
          </cell>
          <cell r="D363" t="str">
            <v>Outside of MKCC - Other</v>
          </cell>
        </row>
        <row r="364">
          <cell r="B364" t="str">
            <v>Princes Risborough Town Centre, HP27 0TT</v>
          </cell>
          <cell r="C364" t="str">
            <v>Outside of MKCC</v>
          </cell>
          <cell r="D364" t="str">
            <v>Outside of MKCC - Other</v>
          </cell>
        </row>
        <row r="365">
          <cell r="B365" t="str">
            <v>Reading Town Centre</v>
          </cell>
          <cell r="C365" t="str">
            <v>Outside of MKCC</v>
          </cell>
          <cell r="D365" t="str">
            <v>Outside of MKCC - Other</v>
          </cell>
        </row>
        <row r="366">
          <cell r="B366" t="str">
            <v>Royston Town Centre</v>
          </cell>
          <cell r="C366" t="str">
            <v>Outside of MKCC</v>
          </cell>
          <cell r="D366" t="str">
            <v>Outside of MKCC - Other</v>
          </cell>
        </row>
        <row r="367">
          <cell r="B367" t="str">
            <v>Rugby Town Centre</v>
          </cell>
          <cell r="C367" t="str">
            <v>Outside of MKCC</v>
          </cell>
          <cell r="D367" t="str">
            <v>Outside of MKCC - Other</v>
          </cell>
        </row>
        <row r="368">
          <cell r="B368" t="str">
            <v>Shefford Town Centre</v>
          </cell>
          <cell r="C368" t="str">
            <v>Outside of MKCC</v>
          </cell>
          <cell r="D368" t="str">
            <v>Outside of MKCC - Other</v>
          </cell>
        </row>
        <row r="369">
          <cell r="B369" t="str">
            <v>Shortstown Village Centre, MK42 0UX</v>
          </cell>
          <cell r="C369" t="str">
            <v>Outside of MKCC</v>
          </cell>
          <cell r="D369" t="str">
            <v>Outside of MKCC - Other</v>
          </cell>
        </row>
        <row r="370">
          <cell r="B370" t="str">
            <v>St Ives Town Centre</v>
          </cell>
          <cell r="C370" t="str">
            <v>Outside of MKCC</v>
          </cell>
          <cell r="D370" t="str">
            <v>Outside of MKCC - Other</v>
          </cell>
        </row>
        <row r="371">
          <cell r="B371" t="str">
            <v>Stevenage Town Centre</v>
          </cell>
          <cell r="C371" t="str">
            <v>Outside of MKCC</v>
          </cell>
          <cell r="D371" t="str">
            <v>Outside of MKCC - Other</v>
          </cell>
        </row>
        <row r="372">
          <cell r="B372" t="str">
            <v>Stotfold Town Centre</v>
          </cell>
          <cell r="C372" t="str">
            <v>Outside of MKCC</v>
          </cell>
          <cell r="D372" t="str">
            <v>Outside of MKCC - Other</v>
          </cell>
        </row>
        <row r="373">
          <cell r="B373" t="str">
            <v>The Rural Shopping Yard, Castle Ashby, NN7 1LF</v>
          </cell>
          <cell r="C373" t="str">
            <v>Outside of MKCC</v>
          </cell>
          <cell r="D373" t="str">
            <v>Outside of MKCC - Other</v>
          </cell>
        </row>
        <row r="374">
          <cell r="B374" t="str">
            <v>Tudor Rose Patchwork, Oakley Park Station Road, Oakley, MK43 7RB</v>
          </cell>
          <cell r="C374" t="str">
            <v>Outside of MKCC</v>
          </cell>
          <cell r="D374" t="str">
            <v>Outside of MKCC - Other</v>
          </cell>
        </row>
        <row r="375">
          <cell r="B375" t="str">
            <v>Waltham Cross Town Centre, EN8 7BY</v>
          </cell>
          <cell r="C375" t="str">
            <v>Outside of MKCC</v>
          </cell>
          <cell r="D375" t="str">
            <v>Outside of MKCC - Other</v>
          </cell>
        </row>
        <row r="376">
          <cell r="B376" t="str">
            <v>Ware Town Centre</v>
          </cell>
          <cell r="C376" t="str">
            <v>Outside of MKCC</v>
          </cell>
          <cell r="D376" t="str">
            <v>Outside of MKCC - Other</v>
          </cell>
        </row>
        <row r="377">
          <cell r="B377" t="str">
            <v>Welwyn Garden City Town Centre</v>
          </cell>
          <cell r="C377" t="str">
            <v>Outside of MKCC</v>
          </cell>
          <cell r="D377" t="str">
            <v>Outside of MKCC - Other</v>
          </cell>
        </row>
        <row r="378">
          <cell r="B378" t="str">
            <v>Wendover Village Centre, HP22 6DX</v>
          </cell>
          <cell r="C378" t="str">
            <v>Outside of MKCC</v>
          </cell>
          <cell r="D378" t="str">
            <v>Outside of MKCC - Other</v>
          </cell>
        </row>
        <row r="379">
          <cell r="B379" t="str">
            <v>Whilton Locks, Whilton, Daventry, NN11 2NH</v>
          </cell>
          <cell r="C379" t="str">
            <v>Outside of MKCC</v>
          </cell>
          <cell r="D379" t="str">
            <v>Outside of MKCC - Other</v>
          </cell>
        </row>
        <row r="380">
          <cell r="B380" t="str">
            <v>Windsor Town Centre, SL4 1TG</v>
          </cell>
          <cell r="C380" t="str">
            <v>Outside of MKCC</v>
          </cell>
          <cell r="D380" t="str">
            <v>Outside of MKCC - Other</v>
          </cell>
        </row>
        <row r="381">
          <cell r="B381" t="str">
            <v>Witney Town Centre</v>
          </cell>
          <cell r="C381" t="str">
            <v>Outside of MKCC</v>
          </cell>
          <cell r="D381" t="str">
            <v>Outside of MKCC - Other</v>
          </cell>
        </row>
        <row r="382">
          <cell r="B382" t="str">
            <v>Wootton Village Centre, OX1 5JS</v>
          </cell>
          <cell r="C382" t="str">
            <v>Outside of MKCC</v>
          </cell>
          <cell r="D382" t="str">
            <v>Outside of MKCC - Other</v>
          </cell>
        </row>
        <row r="383">
          <cell r="B383" t="str">
            <v>Chicksands Village Centre, SG17 5XY</v>
          </cell>
          <cell r="C383" t="str">
            <v>Outside of MKCC</v>
          </cell>
          <cell r="D383" t="str">
            <v>Outside of MKCC - Other</v>
          </cell>
        </row>
        <row r="384">
          <cell r="B384" t="str">
            <v>Sandy Town Centre</v>
          </cell>
          <cell r="C384" t="str">
            <v>Outside of MKCC</v>
          </cell>
          <cell r="D384" t="str">
            <v>Outside of MKCC - Other</v>
          </cell>
        </row>
        <row r="385">
          <cell r="B385" t="str">
            <v>Ivinghoe Village Centre, LU7 9EQ</v>
          </cell>
          <cell r="C385" t="str">
            <v>Outside of MKCC</v>
          </cell>
          <cell r="D385" t="str">
            <v>Outside of MKCC - Other</v>
          </cell>
        </row>
        <row r="386">
          <cell r="B386" t="str">
            <v>Sainsbury's Superstore, Oxford Road, Banbury, OX16 9XA</v>
          </cell>
          <cell r="C386" t="str">
            <v>Outside of MKCC</v>
          </cell>
          <cell r="D386" t="str">
            <v>Outside of MKCC - Other</v>
          </cell>
        </row>
        <row r="387">
          <cell r="B387" t="str">
            <v>Morrisons Superstore, Swan Close Road, Banbury, OX16 5AQ</v>
          </cell>
          <cell r="C387" t="str">
            <v>Outside of MKCC</v>
          </cell>
          <cell r="D387" t="str">
            <v>Outside of MKCC - Other</v>
          </cell>
        </row>
        <row r="388">
          <cell r="B388" t="str">
            <v>Tesco Superstore, New Street, Daventry, NN11 4BT</v>
          </cell>
          <cell r="C388" t="str">
            <v>Outside of MKCC</v>
          </cell>
          <cell r="D388" t="str">
            <v>Outside of MKCC - Other</v>
          </cell>
        </row>
        <row r="389">
          <cell r="B389" t="str">
            <v>Lidl, Houghton Road, Houghton Regis, Dunstable, LU5 5AX</v>
          </cell>
          <cell r="C389" t="str">
            <v>Outside of MKCC</v>
          </cell>
          <cell r="D389" t="str">
            <v>Outside of MKCC - Other</v>
          </cell>
        </row>
        <row r="390">
          <cell r="B390" t="str">
            <v>Morrisons Superstore, High Street, Houghton Regis, Dunstable, LU5 5BJ</v>
          </cell>
          <cell r="C390" t="str">
            <v>Outside of MKCC</v>
          </cell>
          <cell r="D390" t="str">
            <v>Outside of MKCC - Other</v>
          </cell>
        </row>
        <row r="391">
          <cell r="B391" t="str">
            <v>Aldi, Kettering Retail Park, Carina Road, Kettering, NN15 6YA</v>
          </cell>
          <cell r="C391" t="str">
            <v>Outside of MKCC</v>
          </cell>
          <cell r="D391" t="str">
            <v>Outside of MKCC - Other</v>
          </cell>
        </row>
        <row r="392">
          <cell r="B392" t="str">
            <v>Asda, Cunliffe Drive, Northfield Avenue, Kettering, NN16 9HU</v>
          </cell>
          <cell r="C392" t="str">
            <v>Outside of MKCC</v>
          </cell>
          <cell r="D392" t="str">
            <v>Outside of MKCC - Other</v>
          </cell>
        </row>
        <row r="393">
          <cell r="B393" t="str">
            <v>Lidl, Northfield Avenue, Mariners Way, Kettering, NN16 8AR</v>
          </cell>
          <cell r="C393" t="str">
            <v>Outside of MKCC</v>
          </cell>
          <cell r="D393" t="str">
            <v>Outside of MKCC - Other</v>
          </cell>
        </row>
        <row r="394">
          <cell r="B394" t="str">
            <v>Morrisons Superstore, Lower Street, Kettering, NN16 8AN</v>
          </cell>
          <cell r="C394" t="str">
            <v>Outside of MKCC</v>
          </cell>
          <cell r="D394" t="str">
            <v>Outside of MKCC - Other</v>
          </cell>
        </row>
        <row r="395">
          <cell r="B395" t="str">
            <v>Sainsbury's Superstore, Rockingham Road, Kettering, NN16 8JY</v>
          </cell>
          <cell r="C395" t="str">
            <v>Outside of MKCC</v>
          </cell>
          <cell r="D395" t="str">
            <v>Outside of MKCC - Other</v>
          </cell>
        </row>
        <row r="396">
          <cell r="B396" t="str">
            <v>Tesco Extra, Carina Road, Kettering, NN15 6XB</v>
          </cell>
          <cell r="C396" t="str">
            <v>Outside of MKCC</v>
          </cell>
          <cell r="D396" t="str">
            <v>Outside of MKCC - Other</v>
          </cell>
        </row>
        <row r="397">
          <cell r="B397" t="str">
            <v>Sainsbury's Superstore, Bramingham Park, Quantock Rise, Luton, LU3 4AB</v>
          </cell>
          <cell r="C397" t="str">
            <v>Outside of MKCC</v>
          </cell>
          <cell r="D397" t="str">
            <v>Outside of MKCC - Other</v>
          </cell>
        </row>
        <row r="398">
          <cell r="B398" t="str">
            <v>Aldi, Laporte Retail Park, Dallow Road, Luton, LU1 1HL</v>
          </cell>
          <cell r="C398" t="str">
            <v>Outside of MKCC</v>
          </cell>
          <cell r="D398" t="str">
            <v>Outside of MKCC - Other</v>
          </cell>
        </row>
        <row r="399">
          <cell r="B399" t="str">
            <v>Asda, Wigmore Hall Shopping Centre, Wigmore Lane, Stopsley, Luton, LU2 9TA</v>
          </cell>
          <cell r="C399" t="str">
            <v>Outside of MKCC</v>
          </cell>
          <cell r="D399" t="str">
            <v>Outside of MKCC - Other</v>
          </cell>
        </row>
        <row r="400">
          <cell r="B400" t="str">
            <v>Sainsbury's Superstore, Dunstable Road, Luton, LU1 1DY</v>
          </cell>
          <cell r="C400" t="str">
            <v>Outside of MKCC</v>
          </cell>
          <cell r="D400" t="str">
            <v>Outside of MKCC - Other</v>
          </cell>
        </row>
        <row r="401">
          <cell r="B401" t="str">
            <v>Asda, Washbrook Road, Rushden, NN10 6AA</v>
          </cell>
          <cell r="C401" t="str">
            <v>Outside of MKCC</v>
          </cell>
          <cell r="D401" t="str">
            <v>Outside of MKCC - Other</v>
          </cell>
        </row>
        <row r="402">
          <cell r="B402" t="str">
            <v>Aldi, Victoria Road, Wellingborough, NN8 1HH</v>
          </cell>
          <cell r="C402" t="str">
            <v>Outside of MKCC</v>
          </cell>
          <cell r="D402" t="str">
            <v>Outside of MKCC - Other</v>
          </cell>
        </row>
        <row r="403">
          <cell r="B403" t="str">
            <v>Morrisons Superstore, Oxford Street, Wellingborough, NN8 4JJ</v>
          </cell>
          <cell r="C403" t="str">
            <v>Outside of MKCC</v>
          </cell>
          <cell r="D403" t="str">
            <v>Outside of MKCC - Other</v>
          </cell>
        </row>
        <row r="404">
          <cell r="B404" t="str">
            <v>Tesco Superstore, Turnells Mill Lane, Wellingborough, NN8 2EF</v>
          </cell>
          <cell r="C404" t="str">
            <v>Outside of MKCC</v>
          </cell>
          <cell r="D404" t="str">
            <v>Outside of MKCC - Other</v>
          </cell>
        </row>
        <row r="405">
          <cell r="B405" t="str">
            <v>Oxford City Centre</v>
          </cell>
          <cell r="C405" t="str">
            <v>Outside of MKCC</v>
          </cell>
          <cell r="D405" t="str">
            <v>Outside of MKCC - Other</v>
          </cell>
        </row>
        <row r="406">
          <cell r="B406" t="str">
            <v>The Westgate, Queen Street, Oxford, OX1 1PB</v>
          </cell>
          <cell r="C406" t="str">
            <v>Outside of MKCC</v>
          </cell>
          <cell r="D406" t="str">
            <v>Outside of MKCC - Other</v>
          </cell>
        </row>
        <row r="407">
          <cell r="B407" t="str">
            <v>B&amp;Q, Seacourt Tower Retail Park, Oxford, OX2 0JJ</v>
          </cell>
          <cell r="C407" t="str">
            <v>Outside of MKCC</v>
          </cell>
          <cell r="D407" t="str">
            <v>Outside of MKCC - Other</v>
          </cell>
        </row>
        <row r="408">
          <cell r="B408" t="str">
            <v>Botley Road Retail Park, Botley Road, Oxford, OX2 0HY</v>
          </cell>
          <cell r="C408" t="str">
            <v>Outside of MKCC</v>
          </cell>
          <cell r="D408" t="str">
            <v>Outside of MKCC - Other</v>
          </cell>
        </row>
        <row r="409">
          <cell r="B409" t="str">
            <v>Sainsbury's Superstore, Engaine Drive, Shenley Church End, Milton Keynes, MK5 6JU</v>
          </cell>
          <cell r="C409" t="str">
            <v>Local Centres</v>
          </cell>
          <cell r="D409" t="str">
            <v>Shenley Church End LC - Sainsbury's Superstore, Engaine Drive</v>
          </cell>
        </row>
        <row r="410">
          <cell r="B410" t="str">
            <v>Sainsbury's Superstore, Witan Gate, Milton Keynes, MK9 2FW</v>
          </cell>
          <cell r="C410" t="str">
            <v>Central Milton Keynes</v>
          </cell>
          <cell r="D410" t="str">
            <v>Sainsbury's Superstore, Witan Gate, Milton Keynes</v>
          </cell>
        </row>
        <row r="411">
          <cell r="B411" t="str">
            <v>Shenley Brook End Village Centre</v>
          </cell>
          <cell r="C411" t="str">
            <v>Local Centres</v>
          </cell>
          <cell r="D411" t="str">
            <v>Shenley Brook End</v>
          </cell>
        </row>
        <row r="412">
          <cell r="B412" t="str">
            <v>Jardines Pharmacy, Benbow Court, Shenley Church End, Milton Keynes, MK5 6JG</v>
          </cell>
          <cell r="C412" t="str">
            <v>Local Centres</v>
          </cell>
          <cell r="D412" t="str">
            <v>Shenley Church End</v>
          </cell>
        </row>
        <row r="413">
          <cell r="B413" t="str">
            <v>Shenley Church End Village Centre</v>
          </cell>
          <cell r="C413" t="str">
            <v>Local Centres</v>
          </cell>
          <cell r="D413" t="str">
            <v>Shenley Church End</v>
          </cell>
        </row>
        <row r="414">
          <cell r="B414" t="str">
            <v>Stacey Bushes Local Centre</v>
          </cell>
          <cell r="C414" t="str">
            <v>Local Centres</v>
          </cell>
          <cell r="D414" t="str">
            <v>Stacey Bushes</v>
          </cell>
        </row>
        <row r="415">
          <cell r="B415" t="str">
            <v>Stantonbury Village Centre</v>
          </cell>
          <cell r="C415" t="str">
            <v>Local Centres</v>
          </cell>
          <cell r="D415" t="str">
            <v>Stantonbury</v>
          </cell>
        </row>
        <row r="416">
          <cell r="B416" t="str">
            <v>Stony Stratford Town Centre</v>
          </cell>
          <cell r="C416" t="str">
            <v>Stony Stratford DC</v>
          </cell>
          <cell r="D416" t="str">
            <v>Stony Stratford DC - Other in Centre</v>
          </cell>
        </row>
        <row r="417">
          <cell r="B417" t="str">
            <v>Tattenhoe Park Local Centre</v>
          </cell>
          <cell r="C417" t="str">
            <v>Local Centres</v>
          </cell>
          <cell r="D417" t="str">
            <v>Tattenhoe Park</v>
          </cell>
        </row>
        <row r="418">
          <cell r="B418" t="str">
            <v>Tesco Extra, Winchester Circle, Kingston, Milton Keynes, MK10 0AH</v>
          </cell>
          <cell r="C418" t="str">
            <v>Kingston TC</v>
          </cell>
          <cell r="D418" t="str">
            <v>Tesco Extra, Winchester Circle, Kingston</v>
          </cell>
        </row>
        <row r="419">
          <cell r="B419" t="str">
            <v>Tesco Superstore, McConnell Drive, Wolverton, Milton Keynes, MK12 5RJ</v>
          </cell>
          <cell r="C419" t="str">
            <v>Wolverton TC</v>
          </cell>
          <cell r="D419" t="str">
            <v>Tesco Superstore, McConnell Drive, Wolverton</v>
          </cell>
        </row>
        <row r="420">
          <cell r="B420" t="str">
            <v>Aldi, Old Greens Norton Road, Towcester, NN12 8AX</v>
          </cell>
          <cell r="C420" t="str">
            <v>Outside of MKCC</v>
          </cell>
          <cell r="D420" t="str">
            <v>Towcester</v>
          </cell>
        </row>
        <row r="421">
          <cell r="B421" t="str">
            <v>Tesco Superstore, Old Tiffield Road, Towcester, NN12 6PF</v>
          </cell>
          <cell r="C421" t="str">
            <v>Outside of MKCC</v>
          </cell>
          <cell r="D421" t="str">
            <v>Towcester</v>
          </cell>
        </row>
        <row r="422">
          <cell r="B422" t="str">
            <v>B&amp;M, Old Tiffield Road, Towcester, NN12 6PF</v>
          </cell>
          <cell r="C422" t="str">
            <v>Outside of MKCC</v>
          </cell>
          <cell r="D422" t="str">
            <v>Towcester</v>
          </cell>
        </row>
        <row r="423">
          <cell r="B423" t="str">
            <v>Bell Plantation, Watling Street, Towcester, NN12 6GX</v>
          </cell>
          <cell r="C423" t="str">
            <v>Outside of MKCC</v>
          </cell>
          <cell r="D423" t="str">
            <v>Towcester</v>
          </cell>
        </row>
        <row r="424">
          <cell r="B424" t="str">
            <v>Huws Gray, Old Greens Norton Road, Towcester, NN12 8AX</v>
          </cell>
          <cell r="C424" t="str">
            <v>Outside of MKCC</v>
          </cell>
          <cell r="D424" t="str">
            <v>Towcester</v>
          </cell>
        </row>
        <row r="425">
          <cell r="B425" t="str">
            <v>Screwfix, Valley Business Park, Old Tiffield Road, Towcester, NN12 6PG</v>
          </cell>
          <cell r="C425" t="str">
            <v>Outside of MKCC</v>
          </cell>
          <cell r="D425" t="str">
            <v>Towcester</v>
          </cell>
        </row>
        <row r="426">
          <cell r="B426" t="str">
            <v>Towcester Town Centre</v>
          </cell>
          <cell r="C426" t="str">
            <v>Outside of MKCC</v>
          </cell>
          <cell r="D426" t="str">
            <v>Towcester</v>
          </cell>
        </row>
        <row r="427">
          <cell r="B427" t="str">
            <v>Waitrose, Richmond Road, Towcester, NN12 6HZ</v>
          </cell>
          <cell r="C427" t="str">
            <v>Outside of MKCC</v>
          </cell>
          <cell r="D427" t="str">
            <v>Towcester</v>
          </cell>
        </row>
        <row r="428">
          <cell r="B428" t="str">
            <v>Two Mile Ash District Centre</v>
          </cell>
          <cell r="C428" t="str">
            <v>Local Centres</v>
          </cell>
          <cell r="D428" t="str">
            <v>Two Mile Ash</v>
          </cell>
        </row>
        <row r="429">
          <cell r="B429" t="str">
            <v>Walnut Tree Local Centre, Milton Keynes, MK7 7AN</v>
          </cell>
          <cell r="C429" t="str">
            <v>Local Centres</v>
          </cell>
          <cell r="D429" t="str">
            <v>Walnut Tree</v>
          </cell>
        </row>
        <row r="430">
          <cell r="B430" t="str">
            <v>Lloyds Pharmacy, West Way, Botley, Oxford, OX2 9TJ</v>
          </cell>
          <cell r="C430" t="str">
            <v>Outside of MKCC</v>
          </cell>
          <cell r="D430" t="str">
            <v>Outside of MKCC - Other</v>
          </cell>
        </row>
        <row r="431">
          <cell r="B431" t="str">
            <v>Rushden Lakes Shopping Centre, Rushden, NN10 6FH</v>
          </cell>
          <cell r="C431" t="str">
            <v>Outside of MKCC</v>
          </cell>
          <cell r="D431" t="str">
            <v>Outside of MKCC - Other</v>
          </cell>
        </row>
        <row r="432">
          <cell r="B432" t="str">
            <v>Rushden Town Centre</v>
          </cell>
          <cell r="C432" t="str">
            <v>Outside of MKCC</v>
          </cell>
          <cell r="D432" t="str">
            <v>Outside of MKCC - Other</v>
          </cell>
        </row>
        <row r="433">
          <cell r="B433" t="str">
            <v>Wellingborough Town Centre</v>
          </cell>
          <cell r="C433" t="str">
            <v>Outside of MKCC</v>
          </cell>
          <cell r="D433" t="str">
            <v>Outside of MKCC - Other</v>
          </cell>
        </row>
        <row r="434">
          <cell r="B434" t="str">
            <v>Castlefields Retail Park, Wellingborough, NN8 2DP</v>
          </cell>
          <cell r="C434" t="str">
            <v>Outside of MKCC</v>
          </cell>
          <cell r="D434" t="str">
            <v>Outside of MKCC - Other</v>
          </cell>
        </row>
        <row r="435">
          <cell r="B435" t="str">
            <v>Victoria Retail Park, Whitworth Way, Wellingborough, NN8 2EF</v>
          </cell>
          <cell r="C435" t="str">
            <v>Outside of MKCC</v>
          </cell>
          <cell r="D435" t="str">
            <v>Outside of MKCC - Other</v>
          </cell>
        </row>
        <row r="436">
          <cell r="B436" t="str">
            <v>Melrose Avenue Local Centre, Bletchley, MK3 6PB</v>
          </cell>
          <cell r="C436" t="str">
            <v>Local Centres</v>
          </cell>
          <cell r="D436" t="str">
            <v>West Bletchley</v>
          </cell>
        </row>
        <row r="437">
          <cell r="B437" t="str">
            <v>Westcroft District Centre</v>
          </cell>
          <cell r="C437" t="str">
            <v>Westcroft TC</v>
          </cell>
          <cell r="D437" t="str">
            <v>Westcroft TC - Other in Centre</v>
          </cell>
        </row>
        <row r="438">
          <cell r="B438" t="str">
            <v>Westcroft Retail Park, Westcroft, Milton Keynes, MK4 4DD</v>
          </cell>
          <cell r="C438" t="str">
            <v>Westcroft TC</v>
          </cell>
          <cell r="D438" t="str">
            <v>Westcroft TC - Other in Centre</v>
          </cell>
        </row>
        <row r="439">
          <cell r="B439" t="str">
            <v>Willen District Centre</v>
          </cell>
          <cell r="C439" t="str">
            <v>Local Centres</v>
          </cell>
          <cell r="D439" t="str">
            <v>Willen</v>
          </cell>
        </row>
        <row r="440">
          <cell r="B440" t="str">
            <v>Woburn Sands Town Centre</v>
          </cell>
          <cell r="C440" t="str">
            <v>Woburn Sands DC</v>
          </cell>
          <cell r="D440" t="str">
            <v>Woburn Sands DC - Other in Centre</v>
          </cell>
        </row>
        <row r="441">
          <cell r="B441" t="str">
            <v>Asda, Glyn Square, Creed Street, Wolverton, MK12 5JQ</v>
          </cell>
          <cell r="C441" t="str">
            <v>Wolverton TC</v>
          </cell>
          <cell r="D441" t="str">
            <v>Wolverton TC - Other in Centre</v>
          </cell>
        </row>
        <row r="442">
          <cell r="B442" t="str">
            <v>Wolverton Town Centre</v>
          </cell>
          <cell r="C442" t="str">
            <v>Wolverton TC</v>
          </cell>
          <cell r="D442" t="str">
            <v>Wolverton TC - Other in Centre</v>
          </cell>
        </row>
        <row r="443">
          <cell r="B443" t="str">
            <v>Woolstone Village Centre</v>
          </cell>
          <cell r="C443" t="str">
            <v>Local Centres</v>
          </cell>
          <cell r="D443" t="str">
            <v>Woolstone</v>
          </cell>
        </row>
        <row r="444">
          <cell r="B444" t="str">
            <v>Xscape, Marlborough Gate, Milton Keynes, MK9 3XS</v>
          </cell>
          <cell r="C444" t="str">
            <v>Central Milton Keynes</v>
          </cell>
          <cell r="D444" t="str">
            <v>Xscape</v>
          </cell>
        </row>
        <row r="445">
          <cell r="B445" t="str">
            <v>Tickford End District Centre</v>
          </cell>
          <cell r="C445" t="str">
            <v>Out of Centre</v>
          </cell>
          <cell r="D445" t="str">
            <v>OoC - Zone 9</v>
          </cell>
        </row>
        <row r="446">
          <cell r="B446" t="str">
            <v>Tyringham Village Centre</v>
          </cell>
          <cell r="C446" t="str">
            <v>Out of Centre</v>
          </cell>
          <cell r="D446" t="str">
            <v>OoC - Zone 9</v>
          </cell>
        </row>
        <row r="447">
          <cell r="B447" t="str">
            <v>Water Eaton Village Centre</v>
          </cell>
          <cell r="C447" t="str">
            <v>Local Centres</v>
          </cell>
          <cell r="D447" t="str">
            <v>Water Eaton</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01 Main"/>
      <sheetName val="Q09 Top-up"/>
    </sheetNames>
    <sheetDataSet>
      <sheetData sheetId="0">
        <row r="5">
          <cell r="A5" t="str">
            <v>Zone 1</v>
          </cell>
          <cell r="B5" t="str">
            <v>Mean</v>
          </cell>
          <cell r="C5" t="str">
            <v>Sample</v>
          </cell>
        </row>
        <row r="6">
          <cell r="A6" t="str">
            <v>Aldi, Watling Street, Bletchley, Milton Keynes, MK1 1EY</v>
          </cell>
          <cell r="B6">
            <v>72.59</v>
          </cell>
          <cell r="C6">
            <v>25</v>
          </cell>
        </row>
        <row r="7">
          <cell r="A7" t="str">
            <v>Asda, Bletcham Way, Bletchley, Milton Keynes, MK1 1QB</v>
          </cell>
          <cell r="B7">
            <v>86.13</v>
          </cell>
          <cell r="C7">
            <v>46</v>
          </cell>
        </row>
        <row r="8">
          <cell r="A8" t="str">
            <v>Asda, Islay Court, Jersey Drive, Newton Leys, Bletchley, Milton Keynes, MK3 5QW</v>
          </cell>
          <cell r="B8">
            <v>81.25</v>
          </cell>
          <cell r="C8">
            <v>4</v>
          </cell>
        </row>
        <row r="9">
          <cell r="A9" t="str">
            <v>Co-Op Food, Newton Road, Bletchley, Milton Keynes, MK3 5BS</v>
          </cell>
          <cell r="B9">
            <v>120</v>
          </cell>
          <cell r="C9">
            <v>1</v>
          </cell>
        </row>
        <row r="10">
          <cell r="A10" t="str">
            <v>Co-Op Food, Water Eaton Road, Bletchley, Milton Keynes, MK2 3AQ</v>
          </cell>
          <cell r="B10">
            <v>0</v>
          </cell>
          <cell r="C10">
            <v>0</v>
          </cell>
        </row>
        <row r="11">
          <cell r="A11" t="str">
            <v>Farmfoods, The Brunel Centre, The Concourse, Bletchley, Milton Keynes, MK2 2ES</v>
          </cell>
          <cell r="B11">
            <v>42.5</v>
          </cell>
          <cell r="C11">
            <v>2</v>
          </cell>
        </row>
        <row r="12">
          <cell r="A12" t="str">
            <v>Home Bargains, Beacon Retail Park, Watling Street, Bletchley, MK1 1BN</v>
          </cell>
          <cell r="B12">
            <v>0</v>
          </cell>
          <cell r="C12">
            <v>0</v>
          </cell>
        </row>
        <row r="13">
          <cell r="A13" t="str">
            <v>Home Bargains, Queensway, Bletchley, Milton Keynes, MK2 2DR</v>
          </cell>
          <cell r="B13">
            <v>0</v>
          </cell>
          <cell r="C13">
            <v>0</v>
          </cell>
        </row>
        <row r="14">
          <cell r="A14" t="str">
            <v>Iceland, Dukes Drive, Bletchley, MK2 2QG</v>
          </cell>
          <cell r="B14">
            <v>63.33</v>
          </cell>
          <cell r="C14">
            <v>3</v>
          </cell>
        </row>
        <row r="15">
          <cell r="A15" t="str">
            <v>Iceland, Watling Street, Bletchley, MK1 1YY</v>
          </cell>
          <cell r="B15">
            <v>100</v>
          </cell>
          <cell r="C15">
            <v>1</v>
          </cell>
        </row>
        <row r="16">
          <cell r="A16" t="str">
            <v>Lidl, Princes Way, Bletchley, Milton Keynes, MK2 2EN</v>
          </cell>
          <cell r="B16">
            <v>47.36</v>
          </cell>
          <cell r="C16">
            <v>12</v>
          </cell>
        </row>
        <row r="17">
          <cell r="A17" t="str">
            <v>Local shops, Bletchley Town Centre</v>
          </cell>
          <cell r="B17">
            <v>14</v>
          </cell>
          <cell r="C17">
            <v>1</v>
          </cell>
        </row>
        <row r="18">
          <cell r="A18" t="str">
            <v>Londis, Victoria Road, Stratford, Bletchley, MK2 2NP</v>
          </cell>
          <cell r="B18">
            <v>0</v>
          </cell>
          <cell r="C18">
            <v>0</v>
          </cell>
        </row>
        <row r="19">
          <cell r="A19" t="str">
            <v>Marks and Spencer (M&amp;S), Stadium Way West, Bletchley, Milton Keynes, MK1 1ST</v>
          </cell>
          <cell r="B19">
            <v>62</v>
          </cell>
          <cell r="C19">
            <v>6</v>
          </cell>
        </row>
        <row r="20">
          <cell r="A20" t="str">
            <v>Tesco Express, Buckingham Road, Bletchley, Milton Keynes, MK3 5BP</v>
          </cell>
          <cell r="B20">
            <v>98.38</v>
          </cell>
          <cell r="C20">
            <v>13</v>
          </cell>
        </row>
        <row r="21">
          <cell r="A21" t="str">
            <v>Tesco Express, Melrose Avenue, Bletchley, Milton Keynes, MK3 6PB</v>
          </cell>
          <cell r="B21">
            <v>13</v>
          </cell>
          <cell r="C21">
            <v>1</v>
          </cell>
        </row>
        <row r="22">
          <cell r="A22" t="str">
            <v>Tesco Extra, Watling Street, Bletchley, Milton Keynes, MK1 1DD</v>
          </cell>
          <cell r="B22">
            <v>70.73</v>
          </cell>
          <cell r="C22">
            <v>72</v>
          </cell>
        </row>
        <row r="23">
          <cell r="A23" t="str">
            <v>Zone 2</v>
          </cell>
        </row>
        <row r="24">
          <cell r="A24" t="str">
            <v>Aldi, Westcroft Retail Park, Barnsdale Drive, Westcroft, MK4 4DD</v>
          </cell>
          <cell r="B24">
            <v>64.75</v>
          </cell>
          <cell r="C24">
            <v>4</v>
          </cell>
        </row>
        <row r="25">
          <cell r="A25" t="str">
            <v>Co-Op Food, Guildford Avenue, Kingsmead, Milton Keynes, MK4 4JZ</v>
          </cell>
          <cell r="B25">
            <v>0</v>
          </cell>
          <cell r="C25">
            <v>0</v>
          </cell>
        </row>
        <row r="26">
          <cell r="A26" t="str">
            <v>Co-Op Food, New Hill Place, Dunthorne Way, Grange Farm, Milton Keynes, MK8 0LW</v>
          </cell>
          <cell r="B26">
            <v>0</v>
          </cell>
          <cell r="C26">
            <v>0</v>
          </cell>
        </row>
        <row r="27">
          <cell r="A27" t="str">
            <v>Co-Op Food, Tattenhoe Lane, Bletchley, MK3 7AQ</v>
          </cell>
          <cell r="B27">
            <v>0</v>
          </cell>
          <cell r="C27">
            <v>0</v>
          </cell>
        </row>
        <row r="28">
          <cell r="A28" t="str">
            <v>Co-Op Food, Winfold Lane, Emerson Valley, Milton Keynes, MK4 2SH</v>
          </cell>
          <cell r="B28">
            <v>0</v>
          </cell>
          <cell r="C28">
            <v>0</v>
          </cell>
        </row>
        <row r="29">
          <cell r="A29" t="str">
            <v>Morrisons Superstore, Barnsdale Drive, Westcroft, Milton Keynes, MK4 4DD</v>
          </cell>
          <cell r="B29">
            <v>63.87</v>
          </cell>
          <cell r="C29">
            <v>56</v>
          </cell>
        </row>
        <row r="30">
          <cell r="A30" t="str">
            <v>One Stop, White Horse Drive, Emerson Valley, Milton Keynes, MK4 2AS</v>
          </cell>
          <cell r="B30">
            <v>0</v>
          </cell>
          <cell r="C30">
            <v>0</v>
          </cell>
        </row>
        <row r="31">
          <cell r="A31" t="str">
            <v>Premier Stores, Whaddon Way, Bletchley, MK3 7DG</v>
          </cell>
          <cell r="B31">
            <v>0</v>
          </cell>
          <cell r="C31">
            <v>0</v>
          </cell>
        </row>
        <row r="32">
          <cell r="A32" t="str">
            <v>Sainsbury's Superstore, Engaine Drive, Shenley Church End, Milton Keynes, MK5 6JU</v>
          </cell>
          <cell r="B32">
            <v>62.95</v>
          </cell>
          <cell r="C32">
            <v>23</v>
          </cell>
        </row>
        <row r="33">
          <cell r="A33" t="str">
            <v>Tesco Express, Dulverton Drive, Furzton, Milton Keynes, MK4 1EN</v>
          </cell>
          <cell r="B33">
            <v>30</v>
          </cell>
          <cell r="C33">
            <v>2</v>
          </cell>
        </row>
        <row r="34">
          <cell r="A34" t="str">
            <v>Tesco Express, Egerton Gate, Shenley Brook End, Milton Keynes, MK5 7HH</v>
          </cell>
          <cell r="B34">
            <v>0</v>
          </cell>
          <cell r="C34">
            <v>0</v>
          </cell>
        </row>
        <row r="35">
          <cell r="A35" t="str">
            <v>Tesco Express, Oxley Park, Milton Keynes, MK4 4TB</v>
          </cell>
          <cell r="B35">
            <v>0</v>
          </cell>
          <cell r="C35">
            <v>0</v>
          </cell>
        </row>
        <row r="36">
          <cell r="A36" t="str">
            <v>Zone 3</v>
          </cell>
        </row>
        <row r="37">
          <cell r="A37" t="str">
            <v>Aldi, The Place Retail Park, Milton Keynes, MK9 1EN</v>
          </cell>
          <cell r="B37">
            <v>61.56</v>
          </cell>
          <cell r="C37">
            <v>18</v>
          </cell>
        </row>
        <row r="38">
          <cell r="A38" t="str">
            <v>B&amp;M, Farthing Grove, Netherfield, Milton Keynes, MK6 4JH</v>
          </cell>
          <cell r="B38">
            <v>30</v>
          </cell>
          <cell r="C38">
            <v>2</v>
          </cell>
        </row>
        <row r="39">
          <cell r="A39" t="str">
            <v>Budgens, Dodkin, Beanhill, Milton Keynes, MK6 4LP</v>
          </cell>
          <cell r="B39">
            <v>0</v>
          </cell>
          <cell r="C39">
            <v>0</v>
          </cell>
        </row>
        <row r="40">
          <cell r="A40" t="str">
            <v>Co-Op Food, Farthing Grove, Netherfield, Milton Keynes, MK6 4JH</v>
          </cell>
          <cell r="B40">
            <v>0</v>
          </cell>
          <cell r="C40">
            <v>0</v>
          </cell>
        </row>
        <row r="41">
          <cell r="A41" t="str">
            <v>Co-Op Food, Fishermead Boulevard, Fishermead, Milton Keynes, MK6 2AD</v>
          </cell>
          <cell r="B41">
            <v>0</v>
          </cell>
          <cell r="C41">
            <v>0</v>
          </cell>
        </row>
        <row r="42">
          <cell r="A42" t="str">
            <v>Lidl, Oldbrook Boulevard, Oldbrook, Milton Keynes, MK6 2YA</v>
          </cell>
          <cell r="B42">
            <v>41.25</v>
          </cell>
          <cell r="C42">
            <v>5</v>
          </cell>
        </row>
        <row r="43">
          <cell r="A43" t="str">
            <v>Local shops, Beanhill Local Centre, Milton Keynes, MK6 4LP</v>
          </cell>
          <cell r="B43">
            <v>40</v>
          </cell>
          <cell r="C43">
            <v>1</v>
          </cell>
        </row>
        <row r="44">
          <cell r="A44" t="str">
            <v>Local shops, Milton Keynes City Centre, MK9 3ES</v>
          </cell>
          <cell r="B44">
            <v>0</v>
          </cell>
          <cell r="C44">
            <v>0</v>
          </cell>
        </row>
        <row r="45">
          <cell r="A45" t="str">
            <v>Marks and Spencer (M&amp;S), Elder Gate, Milton Keynes, MK9 1BB</v>
          </cell>
          <cell r="B45">
            <v>63.33</v>
          </cell>
          <cell r="C45">
            <v>3</v>
          </cell>
        </row>
        <row r="46">
          <cell r="A46" t="str">
            <v>Marks and Spencer (M&amp;S), Sunset Walk, Burns Way, Milton Keynes, MK9 3PD</v>
          </cell>
          <cell r="B46">
            <v>83</v>
          </cell>
          <cell r="C46">
            <v>6</v>
          </cell>
        </row>
        <row r="47">
          <cell r="A47" t="str">
            <v>Morrisons Superstore, Elder Gate, Milton Keynes, MK9 1DL</v>
          </cell>
          <cell r="B47">
            <v>91.96</v>
          </cell>
          <cell r="C47">
            <v>30</v>
          </cell>
        </row>
        <row r="48">
          <cell r="A48" t="str">
            <v>One Stop, Garraways, Coffee Hall, Milton Keynes, MK6 5DD</v>
          </cell>
          <cell r="B48">
            <v>0</v>
          </cell>
          <cell r="C48">
            <v>0</v>
          </cell>
        </row>
        <row r="49">
          <cell r="A49" t="str">
            <v>Premier Eagle Supermarket, Harrier Court, Eaglestone, Milton Keynes, MK6 5BZ</v>
          </cell>
          <cell r="B49">
            <v>0</v>
          </cell>
          <cell r="C49">
            <v>0</v>
          </cell>
        </row>
        <row r="50">
          <cell r="A50" t="str">
            <v>Sainsbury's Superstore, Witan Gate, Milton Keynes, MK9 2FW</v>
          </cell>
          <cell r="B50">
            <v>76.45</v>
          </cell>
          <cell r="C50">
            <v>81</v>
          </cell>
        </row>
        <row r="51">
          <cell r="A51" t="str">
            <v>Tesco Express, Oldbrook Boulevard, Oldbrook, Milton Keynes, MK6 2JB</v>
          </cell>
          <cell r="B51">
            <v>0</v>
          </cell>
          <cell r="C51">
            <v>0</v>
          </cell>
        </row>
        <row r="52">
          <cell r="A52" t="str">
            <v>Zone 4</v>
          </cell>
        </row>
        <row r="53">
          <cell r="A53" t="str">
            <v>Aldi, Winchester Circle, Kingston, Milton Keynes, MK10 0BA</v>
          </cell>
          <cell r="B53">
            <v>88</v>
          </cell>
          <cell r="C53">
            <v>4</v>
          </cell>
        </row>
        <row r="54">
          <cell r="A54" t="str">
            <v>Co-Op Food, Bodmin Place, Broughton, Milton Keynes, MK10 7DP</v>
          </cell>
          <cell r="B54">
            <v>0</v>
          </cell>
          <cell r="C54">
            <v>0</v>
          </cell>
        </row>
        <row r="55">
          <cell r="A55" t="str">
            <v>Co-Op Food, Plaistow Crescent, Monkston Park, Milton Keynes, MK10 9PN</v>
          </cell>
          <cell r="B55">
            <v>0</v>
          </cell>
          <cell r="C55">
            <v>0</v>
          </cell>
        </row>
        <row r="56">
          <cell r="A56" t="str">
            <v>Co-Op Food, Tanfield Lane, Broughton, Milton Keynes, MK10 9NY</v>
          </cell>
          <cell r="B56">
            <v>0</v>
          </cell>
          <cell r="C56">
            <v>0</v>
          </cell>
        </row>
        <row r="57">
          <cell r="A57" t="str">
            <v>Costco, Mandeville Drive, Kingston, Milton Keynes, MK10 0DB</v>
          </cell>
          <cell r="B57">
            <v>181.25</v>
          </cell>
          <cell r="C57">
            <v>4</v>
          </cell>
        </row>
        <row r="58">
          <cell r="A58" t="str">
            <v>Home Bargains, Winchester Circle, Kingston, Milton Keynes, MK10 0BA</v>
          </cell>
          <cell r="B58">
            <v>9</v>
          </cell>
          <cell r="C58">
            <v>1</v>
          </cell>
        </row>
        <row r="59">
          <cell r="A59" t="str">
            <v>Lidl, Fen Street, Milton Keynes, MK10 7NP</v>
          </cell>
          <cell r="B59">
            <v>59</v>
          </cell>
          <cell r="C59">
            <v>4</v>
          </cell>
        </row>
        <row r="60">
          <cell r="A60" t="str">
            <v>Local shops, Kingston Local Centre, Milton Keynes, MK10 0AF</v>
          </cell>
          <cell r="B60">
            <v>25</v>
          </cell>
          <cell r="C60">
            <v>1</v>
          </cell>
        </row>
        <row r="61">
          <cell r="A61" t="str">
            <v>Local shops, Springfield Local Centre, Milton Keynes, MK6 3JH</v>
          </cell>
          <cell r="B61">
            <v>0</v>
          </cell>
          <cell r="C61">
            <v>0</v>
          </cell>
        </row>
        <row r="62">
          <cell r="A62" t="str">
            <v>Local shops, Tinkers Bridge Local Centre, MK6 3DD</v>
          </cell>
          <cell r="B62">
            <v>0</v>
          </cell>
          <cell r="C62">
            <v>0</v>
          </cell>
        </row>
        <row r="63">
          <cell r="A63" t="str">
            <v>Marks and Spencer (M&amp;S), The Kingston Centre, Winchester Circle, Milton Keynes, MK10 0BA</v>
          </cell>
          <cell r="B63">
            <v>40</v>
          </cell>
          <cell r="C63">
            <v>1</v>
          </cell>
        </row>
        <row r="64">
          <cell r="A64" t="str">
            <v>One Stop, Springfield Local Centre, Springfield, Milton Keynes, MK6 3JH</v>
          </cell>
          <cell r="B64">
            <v>0</v>
          </cell>
          <cell r="C64">
            <v>0</v>
          </cell>
        </row>
        <row r="65">
          <cell r="A65" t="str">
            <v>Tesco Express, Fyfield Barrow, Walnut Tree, Milton Keynes, MK7 7AN</v>
          </cell>
          <cell r="B65">
            <v>0</v>
          </cell>
          <cell r="C65">
            <v>0</v>
          </cell>
        </row>
        <row r="66">
          <cell r="A66" t="str">
            <v>Tesco Express, Holst Crescent, Old Farm Park, Milton Keynes, MK7 8QU</v>
          </cell>
          <cell r="B66">
            <v>0</v>
          </cell>
          <cell r="C66">
            <v>0</v>
          </cell>
        </row>
        <row r="67">
          <cell r="A67" t="str">
            <v>Tesco Express, Marshworth, Tinkers Bridge, Milton Keynes, MK6 3DD</v>
          </cell>
          <cell r="B67">
            <v>0</v>
          </cell>
          <cell r="C67">
            <v>0</v>
          </cell>
        </row>
        <row r="68">
          <cell r="A68" t="str">
            <v>Tesco Extra, Winchester Circle, Kingston, Milton Keynes, MK10 0AH</v>
          </cell>
          <cell r="B68">
            <v>75.77</v>
          </cell>
          <cell r="C68">
            <v>55</v>
          </cell>
        </row>
        <row r="69">
          <cell r="A69" t="str">
            <v>Waitrose, Babbage Gate, Oakgrove, Milton Keynes, MK10 9SU</v>
          </cell>
          <cell r="B69">
            <v>91.23</v>
          </cell>
          <cell r="C69">
            <v>28</v>
          </cell>
        </row>
        <row r="70">
          <cell r="A70" t="str">
            <v>Zone 5</v>
          </cell>
        </row>
        <row r="71">
          <cell r="A71" t="str">
            <v>Aldi, Stantonbury, Milton Keynes, MK14 6GU</v>
          </cell>
          <cell r="B71">
            <v>67.05</v>
          </cell>
          <cell r="C71">
            <v>48</v>
          </cell>
        </row>
        <row r="72">
          <cell r="A72" t="str">
            <v>Asda, Selkirk Drive, Oakridge Park, Stantonbury, Milton Keynes, MK14 6FF</v>
          </cell>
          <cell r="B72">
            <v>58.33</v>
          </cell>
          <cell r="C72">
            <v>6</v>
          </cell>
        </row>
        <row r="73">
          <cell r="A73" t="str">
            <v>B &amp; K News Convenience Store, Conniburrow Boulevard, Conniburrow, Milton Keynes, MK14 7AH</v>
          </cell>
          <cell r="B73">
            <v>0</v>
          </cell>
          <cell r="C73">
            <v>0</v>
          </cell>
        </row>
        <row r="74">
          <cell r="A74" t="str">
            <v>Budgens, Dalgin Place, Milton Keynes, MK9 4BA</v>
          </cell>
          <cell r="B74">
            <v>0</v>
          </cell>
          <cell r="C74">
            <v>0</v>
          </cell>
        </row>
        <row r="75">
          <cell r="A75" t="str">
            <v>Co-Op Food, Downs Barn Boulevard, Downs Barn, Milton Keynes, MK14 7QB</v>
          </cell>
          <cell r="B75">
            <v>0</v>
          </cell>
          <cell r="C75">
            <v>0</v>
          </cell>
        </row>
        <row r="76">
          <cell r="A76" t="str">
            <v>Co-Op Food, St Leger Court, Great Linford, Milton Keynes, MK14 5HA</v>
          </cell>
          <cell r="B76">
            <v>0</v>
          </cell>
          <cell r="C76">
            <v>0</v>
          </cell>
        </row>
        <row r="77">
          <cell r="A77" t="str">
            <v>Co-Op Food, Tower Crescent, Tower Drive, Neath Hill, MK14 6JY</v>
          </cell>
          <cell r="B77">
            <v>0</v>
          </cell>
          <cell r="C77">
            <v>0</v>
          </cell>
        </row>
        <row r="78">
          <cell r="A78" t="str">
            <v>Great Linford Community Fridge, St Leger Court, Great Linford, MK14 5HA</v>
          </cell>
          <cell r="B78">
            <v>0</v>
          </cell>
          <cell r="C78">
            <v>0</v>
          </cell>
        </row>
        <row r="79">
          <cell r="A79" t="str">
            <v>Lidl, Wolverton Road, Blakelands, Milton Keynes, MK14 5AA</v>
          </cell>
          <cell r="B79">
            <v>51.15</v>
          </cell>
          <cell r="C79">
            <v>29</v>
          </cell>
        </row>
        <row r="80">
          <cell r="A80" t="str">
            <v>Sainsbury's Local, Granville Square, Willen, Milton Keynes, MK15 9JL</v>
          </cell>
          <cell r="B80">
            <v>57</v>
          </cell>
          <cell r="C80">
            <v>5</v>
          </cell>
        </row>
        <row r="81">
          <cell r="A81" t="str">
            <v>Tesco Express, Giffard Park, Milton Keynes, MK14 5QD</v>
          </cell>
          <cell r="B81">
            <v>0</v>
          </cell>
          <cell r="C81">
            <v>0</v>
          </cell>
        </row>
        <row r="82">
          <cell r="A82" t="str">
            <v>Zone 6</v>
          </cell>
        </row>
        <row r="83">
          <cell r="A83" t="str">
            <v>McColl's, Highgrove Hill, Great Holm, Milton Keynes, MK8 9AQ</v>
          </cell>
          <cell r="B83">
            <v>0</v>
          </cell>
          <cell r="C83">
            <v>0</v>
          </cell>
        </row>
        <row r="84">
          <cell r="A84" t="str">
            <v>One Stop, Bradwell Common Boulevard, Bradwell Common, Milton Keynes, MK13 8DY</v>
          </cell>
          <cell r="B84">
            <v>0</v>
          </cell>
          <cell r="C84">
            <v>0</v>
          </cell>
        </row>
        <row r="85">
          <cell r="A85" t="str">
            <v>One Stop, The High Street, Two Mile Ash, Milton Keynes, MK8 8HG</v>
          </cell>
          <cell r="B85">
            <v>0</v>
          </cell>
          <cell r="C85">
            <v>0</v>
          </cell>
        </row>
        <row r="86">
          <cell r="A86" t="str">
            <v>Tesco Express, Swinden Court, Heelands, Milton Keynes, MK13 7PN</v>
          </cell>
          <cell r="B86">
            <v>13</v>
          </cell>
          <cell r="C86">
            <v>1</v>
          </cell>
        </row>
        <row r="87">
          <cell r="A87" t="str">
            <v>Zone 7</v>
          </cell>
        </row>
        <row r="88">
          <cell r="A88" t="str">
            <v>Asda, Glyn Square, Creed Street, Wolverton, MK12 5JQ</v>
          </cell>
          <cell r="B88">
            <v>50</v>
          </cell>
          <cell r="C88">
            <v>2</v>
          </cell>
        </row>
        <row r="89">
          <cell r="A89" t="str">
            <v>Co-Op Food, High Street, New Bradwell, Milton Keynes, MK13 0BT</v>
          </cell>
          <cell r="B89">
            <v>0</v>
          </cell>
          <cell r="C89">
            <v>0</v>
          </cell>
        </row>
        <row r="90">
          <cell r="A90" t="str">
            <v>Farmfoods, Glyn Square, Wolverton, Milton Keynes, MK12 5JQ</v>
          </cell>
          <cell r="B90">
            <v>0</v>
          </cell>
          <cell r="C90">
            <v>0</v>
          </cell>
        </row>
        <row r="91">
          <cell r="A91" t="str">
            <v>Gurkah Groceries, Jersey Road, Wolverton, MK12 5BN</v>
          </cell>
          <cell r="B91">
            <v>0</v>
          </cell>
          <cell r="C91">
            <v>0</v>
          </cell>
        </row>
        <row r="92">
          <cell r="A92" t="str">
            <v>Hodgelea Food &amp; Wine, Brookside, Hodge Lea, Milton Keynes, MK12 6JP</v>
          </cell>
          <cell r="B92">
            <v>0</v>
          </cell>
          <cell r="C92">
            <v>0</v>
          </cell>
        </row>
        <row r="93">
          <cell r="A93" t="str">
            <v>Lidl, Stratford Road, Wolverton, Milton Keynes, MK12 5NT</v>
          </cell>
          <cell r="B93">
            <v>68.62</v>
          </cell>
          <cell r="C93">
            <v>15</v>
          </cell>
        </row>
        <row r="94">
          <cell r="A94" t="str">
            <v>Local shops, Stony Stratford Town Centre, MK11 1BD</v>
          </cell>
          <cell r="B94">
            <v>0</v>
          </cell>
          <cell r="C94">
            <v>0</v>
          </cell>
        </row>
        <row r="95">
          <cell r="A95" t="str">
            <v>Local shops, Wolverton Town Centre, MK12 5JW</v>
          </cell>
          <cell r="B95">
            <v>0</v>
          </cell>
          <cell r="C95">
            <v>0</v>
          </cell>
        </row>
        <row r="96">
          <cell r="A96" t="str">
            <v>Londis, London Road, Stony Stratford, Milton Keynes, MK11 1JA</v>
          </cell>
          <cell r="B96">
            <v>0</v>
          </cell>
          <cell r="C96">
            <v>0</v>
          </cell>
        </row>
        <row r="97">
          <cell r="A97" t="str">
            <v>Marks and Spencer (M&amp;S), Bradwell Abbey BP, Monks Way, Stacey Bushes, Linford Wood, MK12 6HU</v>
          </cell>
          <cell r="B97">
            <v>0</v>
          </cell>
          <cell r="C97">
            <v>0</v>
          </cell>
        </row>
        <row r="98">
          <cell r="A98" t="str">
            <v>Nisa Local, Wolverton Road, Stony Stratford, MK11 1ED</v>
          </cell>
          <cell r="B98">
            <v>0</v>
          </cell>
          <cell r="C98">
            <v>0</v>
          </cell>
        </row>
        <row r="99">
          <cell r="A99" t="str">
            <v>Tesco Express, Ardwell Lane, Greenleys, Milton Keynes, MK12 6AX</v>
          </cell>
          <cell r="B99">
            <v>74.760000000000005</v>
          </cell>
          <cell r="C99">
            <v>21</v>
          </cell>
        </row>
        <row r="100">
          <cell r="A100" t="str">
            <v>Tesco Express, Cofferidge Close, Stony Stratford, MK11 1BY</v>
          </cell>
          <cell r="B100">
            <v>19</v>
          </cell>
          <cell r="C100">
            <v>2</v>
          </cell>
        </row>
        <row r="101">
          <cell r="A101" t="str">
            <v>Tesco Superstore, McConnell Drive, Wolverton, Milton Keynes, MK12 5RJ</v>
          </cell>
          <cell r="B101">
            <v>72.95</v>
          </cell>
          <cell r="C101">
            <v>94</v>
          </cell>
        </row>
        <row r="102">
          <cell r="A102" t="str">
            <v>Zone 8</v>
          </cell>
        </row>
        <row r="103">
          <cell r="A103" t="str">
            <v>Aldi, Old Greens Norton Road, Towcester, NN12 8AX</v>
          </cell>
          <cell r="B103">
            <v>48</v>
          </cell>
          <cell r="C103">
            <v>9</v>
          </cell>
        </row>
        <row r="104">
          <cell r="A104" t="str">
            <v>Aldi, Osier Way, Buckingham, MK18 1TG</v>
          </cell>
          <cell r="B104">
            <v>77.14</v>
          </cell>
          <cell r="C104">
            <v>7</v>
          </cell>
        </row>
        <row r="105">
          <cell r="A105" t="str">
            <v>Bridge Store, Towcester Road, Old Stratford, MK19 6AN</v>
          </cell>
          <cell r="B105">
            <v>0</v>
          </cell>
          <cell r="C105">
            <v>0</v>
          </cell>
        </row>
        <row r="106">
          <cell r="A106" t="str">
            <v>Co-Op Food, High Street, Brackley, Northampton, NN13 7BW</v>
          </cell>
          <cell r="B106">
            <v>0</v>
          </cell>
          <cell r="C106">
            <v>0</v>
          </cell>
        </row>
        <row r="107">
          <cell r="A107" t="str">
            <v>Co-Op Food, High Street, Deanshanger, Milton Keynes, MK19 6HR</v>
          </cell>
          <cell r="B107">
            <v>0</v>
          </cell>
          <cell r="C107">
            <v>0</v>
          </cell>
        </row>
        <row r="108">
          <cell r="A108" t="str">
            <v>Co-Op Food, Park End, Croughton, Brackley, NN13 5LX</v>
          </cell>
          <cell r="B108">
            <v>0</v>
          </cell>
          <cell r="C108">
            <v>0</v>
          </cell>
        </row>
        <row r="109">
          <cell r="A109" t="str">
            <v>Co-Op Food, Watling Street, Towcester, NN12 6BT</v>
          </cell>
          <cell r="B109">
            <v>0</v>
          </cell>
          <cell r="C109">
            <v>0</v>
          </cell>
        </row>
        <row r="110">
          <cell r="A110" t="str">
            <v>Heyford Meats, The Green, Nether Heyford, NN7 3LE</v>
          </cell>
          <cell r="B110">
            <v>0</v>
          </cell>
          <cell r="C110">
            <v>0</v>
          </cell>
        </row>
        <row r="111">
          <cell r="A111" t="str">
            <v>Lidl, Needlepin Way, Buckingham, MK18 7RB</v>
          </cell>
          <cell r="B111">
            <v>48.67</v>
          </cell>
          <cell r="C111">
            <v>3</v>
          </cell>
        </row>
        <row r="112">
          <cell r="A112" t="str">
            <v>Local shops, Brackley Town Centre,  NN13 7AB</v>
          </cell>
          <cell r="B112">
            <v>55</v>
          </cell>
          <cell r="C112">
            <v>1</v>
          </cell>
        </row>
        <row r="113">
          <cell r="A113" t="str">
            <v>Local shops, Buckingham Town Centre, MK18 1EL</v>
          </cell>
          <cell r="B113">
            <v>0</v>
          </cell>
          <cell r="C113">
            <v>0</v>
          </cell>
        </row>
        <row r="114">
          <cell r="A114" t="str">
            <v>Local shops, Bugbrooke Village Centre, NN7 3PG</v>
          </cell>
          <cell r="B114">
            <v>0</v>
          </cell>
          <cell r="C114">
            <v>0</v>
          </cell>
        </row>
        <row r="115">
          <cell r="A115" t="str">
            <v>Marks and Spencer (M&amp;S), Brackley BP, Northampton Road, Brackley, NN13 5SZ</v>
          </cell>
          <cell r="B115">
            <v>0</v>
          </cell>
          <cell r="C115">
            <v>0</v>
          </cell>
        </row>
        <row r="116">
          <cell r="A116" t="str">
            <v>Nisa Local, School Lane, Yardley Gobion, NN12 7UL</v>
          </cell>
          <cell r="B116">
            <v>0</v>
          </cell>
          <cell r="C116">
            <v>0</v>
          </cell>
        </row>
        <row r="117">
          <cell r="A117" t="str">
            <v>Sainsbury's Local, Chandos Road, Buckingham, MK18 1AL</v>
          </cell>
          <cell r="B117">
            <v>0</v>
          </cell>
          <cell r="C117">
            <v>0</v>
          </cell>
        </row>
        <row r="118">
          <cell r="A118" t="str">
            <v>Sainsbury's Superstore, Wellington Road, Brackley, NN13 6RE</v>
          </cell>
          <cell r="B118">
            <v>72.2</v>
          </cell>
          <cell r="C118">
            <v>5</v>
          </cell>
        </row>
        <row r="119">
          <cell r="A119" t="str">
            <v>Smith and Clay, Market Place, Brackley, NN13 7DP</v>
          </cell>
          <cell r="B119">
            <v>0</v>
          </cell>
          <cell r="C119">
            <v>0</v>
          </cell>
        </row>
        <row r="120">
          <cell r="A120" t="str">
            <v>Tesco Express, Market Hill, Buckingham, MK18 1JX</v>
          </cell>
          <cell r="B120">
            <v>0</v>
          </cell>
          <cell r="C120">
            <v>0</v>
          </cell>
        </row>
        <row r="121">
          <cell r="A121" t="str">
            <v>Tesco Express, Pavillons Way, Lark Rise, Brackley, NN13 6JR</v>
          </cell>
          <cell r="B121">
            <v>55</v>
          </cell>
          <cell r="C121">
            <v>2</v>
          </cell>
        </row>
        <row r="122">
          <cell r="A122" t="str">
            <v>Tesco Superstore, London Road, Buckingham, MK18 1AB</v>
          </cell>
          <cell r="B122">
            <v>78.47</v>
          </cell>
          <cell r="C122">
            <v>17</v>
          </cell>
        </row>
        <row r="123">
          <cell r="A123" t="str">
            <v>Tesco Superstore, Old Tiffield Road, Towcester, NN12 6PF</v>
          </cell>
          <cell r="B123">
            <v>46.67</v>
          </cell>
          <cell r="C123">
            <v>3</v>
          </cell>
        </row>
        <row r="124">
          <cell r="A124" t="str">
            <v>Tesco Superstore, Oxford Road, Brackley, NN13 7EF</v>
          </cell>
          <cell r="B124">
            <v>57.08</v>
          </cell>
          <cell r="C124">
            <v>14</v>
          </cell>
        </row>
        <row r="125">
          <cell r="A125" t="str">
            <v>Waitrose, High Street, Meadow Walk, Buckingham, MK18 1RS</v>
          </cell>
          <cell r="B125">
            <v>53.33</v>
          </cell>
          <cell r="C125">
            <v>3</v>
          </cell>
        </row>
        <row r="126">
          <cell r="A126" t="str">
            <v>Waitrose, Manor Road, Brackley, NN13 6BE</v>
          </cell>
          <cell r="B126">
            <v>93</v>
          </cell>
          <cell r="C126">
            <v>2</v>
          </cell>
        </row>
        <row r="127">
          <cell r="A127" t="str">
            <v>Waitrose, Richmond Road, Water Lane, Towcester, NN12 6HZ</v>
          </cell>
          <cell r="B127">
            <v>56.5</v>
          </cell>
          <cell r="C127">
            <v>4</v>
          </cell>
        </row>
        <row r="128">
          <cell r="A128" t="str">
            <v>Zone 9</v>
          </cell>
        </row>
        <row r="129">
          <cell r="A129" t="str">
            <v>Castlethorpe Village Shop, The Chestnuts, Castlethorpe, MK19 7EU</v>
          </cell>
          <cell r="B129">
            <v>0</v>
          </cell>
          <cell r="C129">
            <v>0</v>
          </cell>
        </row>
        <row r="130">
          <cell r="A130" t="str">
            <v>Co-Op Food, High Street, Newport Pagnell, MK16 8AB</v>
          </cell>
          <cell r="B130">
            <v>42</v>
          </cell>
          <cell r="C130">
            <v>6</v>
          </cell>
        </row>
        <row r="131">
          <cell r="A131" t="str">
            <v>Co-Op Food, Wordsworth Avenue, Newport Pagnell, MK16 8SB</v>
          </cell>
          <cell r="B131">
            <v>0</v>
          </cell>
          <cell r="C131">
            <v>0</v>
          </cell>
        </row>
        <row r="132">
          <cell r="A132" t="str">
            <v>G J Douglas Family Butchers, High Street, Newport Pagnell, MK16 8AQ</v>
          </cell>
          <cell r="B132">
            <v>0</v>
          </cell>
          <cell r="C132">
            <v>0</v>
          </cell>
        </row>
        <row r="133">
          <cell r="A133" t="str">
            <v>Local shops, Hanslope Village Centre, MK19 7LU</v>
          </cell>
          <cell r="B133">
            <v>0</v>
          </cell>
          <cell r="C133">
            <v>0</v>
          </cell>
        </row>
        <row r="134">
          <cell r="A134" t="str">
            <v>Local shops, North Crawley Village Centre, MK16 9HJ</v>
          </cell>
          <cell r="B134">
            <v>0</v>
          </cell>
          <cell r="C134">
            <v>0</v>
          </cell>
        </row>
        <row r="135">
          <cell r="A135" t="str">
            <v>Local shops, Tickford Street, Newport Pagnell, MK16 9BA</v>
          </cell>
          <cell r="B135">
            <v>0</v>
          </cell>
          <cell r="C135">
            <v>0</v>
          </cell>
        </row>
        <row r="136">
          <cell r="A136" t="str">
            <v>Marks and Spencer (M&amp;S), Tickford Street, Newport Pagnell, MK16 9BD</v>
          </cell>
          <cell r="B136">
            <v>0</v>
          </cell>
          <cell r="C136">
            <v>0</v>
          </cell>
        </row>
        <row r="137">
          <cell r="A137" t="str">
            <v>One Stop, Annesley Road, Newport Pagnell, MK16 0BG</v>
          </cell>
          <cell r="B137">
            <v>0</v>
          </cell>
          <cell r="C137">
            <v>0</v>
          </cell>
        </row>
        <row r="138">
          <cell r="A138" t="str">
            <v>Premier Stores, Gold Street, Hanslope, Milton Keynes, MK19 7LU</v>
          </cell>
          <cell r="B138">
            <v>0</v>
          </cell>
          <cell r="C138">
            <v>0</v>
          </cell>
        </row>
        <row r="139">
          <cell r="A139" t="str">
            <v>Tesco Express, Elthorne Way, Green Park Drive, Newport Pagnell, MK16 0JR</v>
          </cell>
          <cell r="B139">
            <v>0</v>
          </cell>
          <cell r="C139">
            <v>0</v>
          </cell>
        </row>
        <row r="140">
          <cell r="A140" t="str">
            <v>Tompkins Butchers, Gold Street, Hanslope, MK19 7LU</v>
          </cell>
          <cell r="B140">
            <v>0</v>
          </cell>
          <cell r="C140">
            <v>0</v>
          </cell>
        </row>
        <row r="141">
          <cell r="A141" t="str">
            <v>Zone 10</v>
          </cell>
        </row>
        <row r="142">
          <cell r="A142" t="str">
            <v>Amazing-Grains, Fountain Court, Olney, MK46 4DG</v>
          </cell>
          <cell r="B142">
            <v>0</v>
          </cell>
          <cell r="C142">
            <v>0</v>
          </cell>
        </row>
        <row r="143">
          <cell r="A143" t="str">
            <v>Co-Op Food, Stanley Court, Weston Road, Olney, MK46 5NH</v>
          </cell>
          <cell r="B143">
            <v>39.61</v>
          </cell>
          <cell r="C143">
            <v>19</v>
          </cell>
        </row>
        <row r="144">
          <cell r="A144" t="str">
            <v>Harvest, Fountain Court, Olney, MK46 4DG</v>
          </cell>
          <cell r="B144">
            <v>0</v>
          </cell>
          <cell r="C144">
            <v>0</v>
          </cell>
        </row>
        <row r="145">
          <cell r="A145" t="str">
            <v>One Stop, High Street, Olney, MK46 4EF</v>
          </cell>
          <cell r="B145">
            <v>0</v>
          </cell>
          <cell r="C145">
            <v>0</v>
          </cell>
        </row>
        <row r="146">
          <cell r="A146" t="str">
            <v>Premier Stores, High Street, Lavendon, MK46 4EX</v>
          </cell>
          <cell r="B146">
            <v>0</v>
          </cell>
          <cell r="C146">
            <v>0</v>
          </cell>
        </row>
        <row r="147">
          <cell r="A147" t="str">
            <v>Sainsbury's Superstore, Lavendon Road, Olney, MK46 4HH</v>
          </cell>
          <cell r="B147">
            <v>53.06</v>
          </cell>
          <cell r="C147">
            <v>36</v>
          </cell>
        </row>
        <row r="148">
          <cell r="A148" t="str">
            <v>Tesco Express, Market Place, Olney, MK46 4BA</v>
          </cell>
          <cell r="B148">
            <v>62</v>
          </cell>
          <cell r="C148">
            <v>2</v>
          </cell>
        </row>
        <row r="149">
          <cell r="A149" t="str">
            <v>Zone 11</v>
          </cell>
        </row>
        <row r="150">
          <cell r="A150" t="str">
            <v>Budgens, Ampthill Road, Maulden, MK45 2DH</v>
          </cell>
          <cell r="B150">
            <v>0</v>
          </cell>
          <cell r="C150">
            <v>0</v>
          </cell>
        </row>
        <row r="151">
          <cell r="A151" t="str">
            <v>Budgens, Stagsden Road, Bromham, MK43 8PU</v>
          </cell>
          <cell r="B151">
            <v>0</v>
          </cell>
          <cell r="C151">
            <v>0</v>
          </cell>
        </row>
        <row r="152">
          <cell r="A152" t="str">
            <v>Co-Op Food, Clay Avenue, Stewartby, Bedford, MK43 9SU</v>
          </cell>
          <cell r="B152">
            <v>0</v>
          </cell>
          <cell r="C152">
            <v>0</v>
          </cell>
        </row>
        <row r="153">
          <cell r="A153" t="str">
            <v>Co-Op Food, Coniston Road, Flitwick, MK45 1QY</v>
          </cell>
          <cell r="B153">
            <v>0</v>
          </cell>
          <cell r="C153">
            <v>0</v>
          </cell>
        </row>
        <row r="154">
          <cell r="A154" t="str">
            <v>Co-Op Food, High Street, Bedford, MK43 0DP</v>
          </cell>
          <cell r="B154">
            <v>10</v>
          </cell>
          <cell r="C154">
            <v>1</v>
          </cell>
        </row>
        <row r="155">
          <cell r="A155" t="str">
            <v>Co-Op Food, Station Road, Marston Moretaine, Bedford, MK43 0PH</v>
          </cell>
          <cell r="B155">
            <v>50</v>
          </cell>
          <cell r="C155">
            <v>1</v>
          </cell>
        </row>
        <row r="156">
          <cell r="A156" t="str">
            <v>Haynes Post Office, Silver End Road, Haynes, MK45 3PS</v>
          </cell>
          <cell r="B156">
            <v>0</v>
          </cell>
          <cell r="C156">
            <v>0</v>
          </cell>
        </row>
        <row r="157">
          <cell r="A157" t="str">
            <v>Local shops, Ampthill Town Centre,  MK45 2NG</v>
          </cell>
          <cell r="B157">
            <v>99</v>
          </cell>
          <cell r="C157">
            <v>2</v>
          </cell>
        </row>
        <row r="158">
          <cell r="A158" t="str">
            <v>Local shops, Flitwick Town Centre, MK45 1AJ</v>
          </cell>
          <cell r="B158">
            <v>89</v>
          </cell>
          <cell r="C158">
            <v>1</v>
          </cell>
        </row>
        <row r="159">
          <cell r="A159" t="str">
            <v>Local shops, Maulden Village Centre, MK45 2DH</v>
          </cell>
          <cell r="B159">
            <v>0</v>
          </cell>
          <cell r="C159">
            <v>0</v>
          </cell>
        </row>
        <row r="160">
          <cell r="A160" t="str">
            <v>Local shops, Wootton Village Centre, MK43 9JU</v>
          </cell>
          <cell r="B160">
            <v>0</v>
          </cell>
          <cell r="C160">
            <v>0</v>
          </cell>
        </row>
        <row r="161">
          <cell r="A161" t="str">
            <v>One Stop, Molivers Lane, Bromham, Bedford, MK43 8LD</v>
          </cell>
          <cell r="B161">
            <v>0</v>
          </cell>
          <cell r="C161">
            <v>0</v>
          </cell>
        </row>
        <row r="162">
          <cell r="A162" t="str">
            <v>Sainsbury's Local, Folkes Road, Bedford, MK43 9BY</v>
          </cell>
          <cell r="B162">
            <v>50</v>
          </cell>
          <cell r="C162">
            <v>1</v>
          </cell>
        </row>
        <row r="163">
          <cell r="A163" t="str">
            <v>Tesco Express, Cause End Road, Wootton, MK43 9DA</v>
          </cell>
          <cell r="B163">
            <v>0</v>
          </cell>
          <cell r="C163">
            <v>0</v>
          </cell>
        </row>
        <row r="164">
          <cell r="A164" t="str">
            <v>Tesco Superstore, Coniston Road, Flitwick, MK45 1LX</v>
          </cell>
          <cell r="B164">
            <v>82.23</v>
          </cell>
          <cell r="C164">
            <v>35</v>
          </cell>
        </row>
        <row r="165">
          <cell r="A165" t="str">
            <v>Waitrose, Bedford Street, Ampthill, MK45 2LU</v>
          </cell>
          <cell r="B165">
            <v>70.14</v>
          </cell>
          <cell r="C165">
            <v>8</v>
          </cell>
        </row>
        <row r="166">
          <cell r="A166" t="str">
            <v>Zone 12</v>
          </cell>
        </row>
        <row r="167">
          <cell r="A167" t="str">
            <v>Aldi, Grovebury Retail Park, Leighton Buzzard, LU7 4EG</v>
          </cell>
          <cell r="B167">
            <v>73</v>
          </cell>
          <cell r="C167">
            <v>7</v>
          </cell>
        </row>
        <row r="168">
          <cell r="A168" t="str">
            <v>Co-Op Food, Birds Hill, Heath and Reach, Leighton Buzzard, LU7 0AQ</v>
          </cell>
          <cell r="B168">
            <v>45</v>
          </cell>
          <cell r="C168">
            <v>1</v>
          </cell>
        </row>
        <row r="169">
          <cell r="A169" t="str">
            <v>Co-Op Food, High Street, Woburn Sands, MK17 8RF</v>
          </cell>
          <cell r="B169">
            <v>50</v>
          </cell>
          <cell r="C169">
            <v>2</v>
          </cell>
        </row>
        <row r="170">
          <cell r="A170" t="str">
            <v>Co-Op Food, Stanbridge Road, Leighton Buzzard, LU7 4DF</v>
          </cell>
          <cell r="B170">
            <v>0</v>
          </cell>
          <cell r="C170">
            <v>0</v>
          </cell>
        </row>
        <row r="171">
          <cell r="A171" t="str">
            <v>Hunters Farm Shop, Watling Street, Little Brickhill, MK17 9DN</v>
          </cell>
          <cell r="B171">
            <v>0</v>
          </cell>
          <cell r="C171">
            <v>0</v>
          </cell>
        </row>
        <row r="172">
          <cell r="A172" t="str">
            <v>Iceland, Market Square, Leighton Buzzard, LU7 1EU</v>
          </cell>
          <cell r="B172">
            <v>0</v>
          </cell>
          <cell r="C172">
            <v>0</v>
          </cell>
        </row>
        <row r="173">
          <cell r="A173" t="str">
            <v>Local shops, Leighton Buzzard Town Centre, LU7 1DN</v>
          </cell>
          <cell r="B173">
            <v>20</v>
          </cell>
          <cell r="C173">
            <v>1</v>
          </cell>
        </row>
        <row r="174">
          <cell r="A174" t="str">
            <v>Marks and Spencer (M&amp;S), Grovebury Retail Park, Grovebury Road, Leighton Buzzard, LU7 4EG</v>
          </cell>
          <cell r="B174">
            <v>89</v>
          </cell>
          <cell r="C174">
            <v>1</v>
          </cell>
        </row>
        <row r="175">
          <cell r="A175" t="str">
            <v>Marks and Spencer (M&amp;S), Toddington South Service Area, M1 Motorway, Ipswich Road, Dunstable, LU5 6HR</v>
          </cell>
          <cell r="B175">
            <v>0</v>
          </cell>
          <cell r="C175">
            <v>0</v>
          </cell>
        </row>
        <row r="176">
          <cell r="A176" t="str">
            <v>Morrisons Superstore, Lake Street, Leighton Buzzard, LU7 1WS</v>
          </cell>
          <cell r="B176">
            <v>71.11</v>
          </cell>
          <cell r="C176">
            <v>9</v>
          </cell>
        </row>
        <row r="177">
          <cell r="A177" t="str">
            <v>Premier Stores, Barkham Close, Cheddington, LU7 0RT</v>
          </cell>
          <cell r="B177">
            <v>0</v>
          </cell>
          <cell r="C177">
            <v>0</v>
          </cell>
        </row>
        <row r="178">
          <cell r="A178" t="str">
            <v>Premier Stores, High Street, Westoning, MK45 5JG</v>
          </cell>
          <cell r="B178">
            <v>0</v>
          </cell>
          <cell r="C178">
            <v>0</v>
          </cell>
        </row>
        <row r="179">
          <cell r="A179" t="str">
            <v>Premier Stores, Marsworth Road, Pitstone, LU7 9AT</v>
          </cell>
          <cell r="B179">
            <v>0</v>
          </cell>
          <cell r="C179">
            <v>0</v>
          </cell>
        </row>
        <row r="180">
          <cell r="A180" t="str">
            <v>Tesco Express, Aries Court, Appenine Way, Leighton Buzzard, LU7 3XW</v>
          </cell>
          <cell r="B180">
            <v>37.5</v>
          </cell>
          <cell r="C180">
            <v>3</v>
          </cell>
        </row>
        <row r="181">
          <cell r="A181" t="str">
            <v>Tesco Express, Coniston Road, Linslade, Leighton Buzzard, LU7 2PJ</v>
          </cell>
          <cell r="B181">
            <v>0</v>
          </cell>
          <cell r="C181">
            <v>0</v>
          </cell>
        </row>
        <row r="182">
          <cell r="A182" t="str">
            <v>Tesco Express, High Street, Woburn Sands, Milton Keynes, MK17 8RQ</v>
          </cell>
          <cell r="B182">
            <v>12</v>
          </cell>
          <cell r="C182">
            <v>1</v>
          </cell>
        </row>
        <row r="183">
          <cell r="A183" t="str">
            <v>Tesco Superstore, Vimy Road, Leighton Buzzard, LU7 1ER</v>
          </cell>
          <cell r="B183">
            <v>77.53</v>
          </cell>
          <cell r="C183">
            <v>19</v>
          </cell>
        </row>
        <row r="184">
          <cell r="A184" t="str">
            <v>Waitrose, Waterborne Walk, Leighton Buzzard, LU7 1DH</v>
          </cell>
          <cell r="B184">
            <v>71.430000000000007</v>
          </cell>
          <cell r="C184">
            <v>7</v>
          </cell>
        </row>
        <row r="185">
          <cell r="A185" t="str">
            <v>Zone 13</v>
          </cell>
        </row>
        <row r="186">
          <cell r="A186" t="str">
            <v>Aldi, Cambridge Street, Aylesbury, HP20 1BT</v>
          </cell>
          <cell r="B186">
            <v>70.290000000000006</v>
          </cell>
          <cell r="C186">
            <v>7</v>
          </cell>
        </row>
        <row r="187">
          <cell r="A187" t="str">
            <v>Aldi, Rimmington Way, Aylesbury, HP19 8AW</v>
          </cell>
          <cell r="B187">
            <v>73.33</v>
          </cell>
          <cell r="C187">
            <v>3</v>
          </cell>
        </row>
        <row r="188">
          <cell r="A188" t="str">
            <v>Asda, Mandeville Road, Aylesbury, HP21 8BD</v>
          </cell>
          <cell r="B188">
            <v>50</v>
          </cell>
          <cell r="C188">
            <v>2</v>
          </cell>
        </row>
        <row r="189">
          <cell r="A189" t="str">
            <v>Co-Op Food, High Street, Winslow, MK18 3DQ</v>
          </cell>
          <cell r="B189">
            <v>0</v>
          </cell>
          <cell r="C189">
            <v>0</v>
          </cell>
        </row>
        <row r="190">
          <cell r="A190" t="str">
            <v>Co-Op Food, Jansel Square, Bedgrove, Aylesbury, HP21 7ET</v>
          </cell>
          <cell r="B190">
            <v>0</v>
          </cell>
          <cell r="C190">
            <v>0</v>
          </cell>
        </row>
        <row r="191">
          <cell r="A191" t="str">
            <v>Co-Op Food, Orwell Drive, Hawkslade Farm, Aylesbury, HP21 9JL</v>
          </cell>
          <cell r="B191">
            <v>0</v>
          </cell>
          <cell r="C191">
            <v>0</v>
          </cell>
        </row>
        <row r="192">
          <cell r="A192" t="str">
            <v>Co-Op Food, Wedgewood Street, Aylesbury, HP19 7HL</v>
          </cell>
          <cell r="B192">
            <v>0</v>
          </cell>
          <cell r="C192">
            <v>0</v>
          </cell>
        </row>
        <row r="193">
          <cell r="A193" t="str">
            <v>Elm Farm Food &amp; Wine, Elm Court, Elm Farm Road, Aylesbury, HP21 7NQ</v>
          </cell>
          <cell r="B193">
            <v>0</v>
          </cell>
          <cell r="C193">
            <v>0</v>
          </cell>
        </row>
        <row r="194">
          <cell r="A194" t="str">
            <v>Iceland, High Street, Aylesbury, HP20 1SA</v>
          </cell>
          <cell r="B194">
            <v>0</v>
          </cell>
          <cell r="C194">
            <v>0</v>
          </cell>
        </row>
        <row r="195">
          <cell r="A195" t="str">
            <v>Lidl, Aylesbury Shopping Park, Cambridge Street, Aylesbury, HP20 1DG</v>
          </cell>
          <cell r="B195">
            <v>0</v>
          </cell>
          <cell r="C195">
            <v>1</v>
          </cell>
        </row>
        <row r="196">
          <cell r="A196" t="str">
            <v>Lidl, Oakfield Road, Aylesbury, HP20 1GD</v>
          </cell>
          <cell r="B196">
            <v>0</v>
          </cell>
          <cell r="C196">
            <v>0</v>
          </cell>
        </row>
        <row r="197">
          <cell r="A197" t="str">
            <v>Local shops, Broadfields Retail Park, Bicester Road, Aylesbury, HP19 8BU</v>
          </cell>
          <cell r="B197">
            <v>0</v>
          </cell>
          <cell r="C197">
            <v>0</v>
          </cell>
        </row>
        <row r="198">
          <cell r="A198" t="str">
            <v>Local shops, North Marston Village Centre, MK18 3PN</v>
          </cell>
          <cell r="B198">
            <v>0</v>
          </cell>
          <cell r="C198">
            <v>0</v>
          </cell>
        </row>
        <row r="199">
          <cell r="A199" t="str">
            <v>Local shops, Winslow Town Centre, MK18 3DQ</v>
          </cell>
          <cell r="B199">
            <v>0</v>
          </cell>
          <cell r="C199">
            <v>0</v>
          </cell>
        </row>
        <row r="200">
          <cell r="A200" t="str">
            <v>Marks and Spencer (M&amp;S), High Street, Aylesbury, HP20 1SH</v>
          </cell>
          <cell r="B200">
            <v>0</v>
          </cell>
          <cell r="C200">
            <v>0</v>
          </cell>
        </row>
        <row r="201">
          <cell r="A201" t="str">
            <v>Morrisons Superstore, Station Way, Aylesbury, HP20 2HX</v>
          </cell>
          <cell r="B201">
            <v>28.5</v>
          </cell>
          <cell r="C201">
            <v>3</v>
          </cell>
        </row>
        <row r="202">
          <cell r="A202" t="str">
            <v>One Stop, High Street, Winslow, Buckingham, MK18 3HF</v>
          </cell>
          <cell r="B202">
            <v>0</v>
          </cell>
          <cell r="C202">
            <v>0</v>
          </cell>
        </row>
        <row r="203">
          <cell r="A203" t="str">
            <v>P S Tilbury, Jansel Square, Bedgrove, HP21 7ET</v>
          </cell>
          <cell r="B203">
            <v>0</v>
          </cell>
          <cell r="C203">
            <v>0</v>
          </cell>
        </row>
        <row r="204">
          <cell r="A204" t="str">
            <v>Sainsbury's Local, Jansel Square, Camborne Avenue, Bedgrove, HP21 7ET</v>
          </cell>
          <cell r="B204">
            <v>0</v>
          </cell>
          <cell r="C204">
            <v>1</v>
          </cell>
        </row>
        <row r="205">
          <cell r="A205" t="str">
            <v>Sainsbury's Local, Oakfield Road, Aylesbury, HP20 1LL</v>
          </cell>
          <cell r="B205">
            <v>37.67</v>
          </cell>
          <cell r="C205">
            <v>3</v>
          </cell>
        </row>
        <row r="206">
          <cell r="A206" t="str">
            <v>Sainsbury's Superstore, Buckingham Street, Aylesbury, HP20 2LA</v>
          </cell>
          <cell r="B206">
            <v>25</v>
          </cell>
          <cell r="C206">
            <v>1</v>
          </cell>
        </row>
        <row r="207">
          <cell r="A207" t="str">
            <v>Sainsbury's Superstore, Gatehouse Road, Aylesbury, HP19 8ED</v>
          </cell>
          <cell r="B207">
            <v>59.5</v>
          </cell>
          <cell r="C207">
            <v>4</v>
          </cell>
        </row>
        <row r="208">
          <cell r="A208" t="str">
            <v>Tesco Express, Jackson Road, Aylesbury, HP19 9BF</v>
          </cell>
          <cell r="B208">
            <v>60</v>
          </cell>
          <cell r="C208">
            <v>1</v>
          </cell>
        </row>
        <row r="209">
          <cell r="A209" t="str">
            <v>Tesco Extra, Broadfields Retail Park, Bicester Road, Aylesbury, HP19 8BU</v>
          </cell>
          <cell r="B209">
            <v>97.45</v>
          </cell>
          <cell r="C209">
            <v>23</v>
          </cell>
        </row>
        <row r="210">
          <cell r="A210" t="str">
            <v>Tesco Superstore, Tring Road, Aylesbury, HP20 1PQ</v>
          </cell>
          <cell r="B210">
            <v>72.75</v>
          </cell>
          <cell r="C210">
            <v>16</v>
          </cell>
        </row>
        <row r="211">
          <cell r="A211" t="str">
            <v>The Shop, Granborough Road, North Marston, MK18 3PN</v>
          </cell>
          <cell r="B211">
            <v>0</v>
          </cell>
          <cell r="C211">
            <v>0</v>
          </cell>
        </row>
        <row r="212">
          <cell r="A212" t="str">
            <v>Waitrose, Exchange Street, Waterside, Aylesbury, HP20 1AL</v>
          </cell>
          <cell r="B212">
            <v>135</v>
          </cell>
          <cell r="C212">
            <v>3</v>
          </cell>
        </row>
        <row r="213">
          <cell r="A213" t="str">
            <v>Zone 14</v>
          </cell>
        </row>
        <row r="214">
          <cell r="A214" t="str">
            <v>Aldi, Launton Road, Bicester, OX26 6PZ</v>
          </cell>
          <cell r="B214">
            <v>48.5</v>
          </cell>
          <cell r="C214">
            <v>9</v>
          </cell>
        </row>
        <row r="215">
          <cell r="A215" t="str">
            <v>Co-Op Food, Barberry Place, Bicester, OX26 3HA</v>
          </cell>
          <cell r="B215">
            <v>0</v>
          </cell>
          <cell r="C215">
            <v>0</v>
          </cell>
        </row>
        <row r="216">
          <cell r="A216" t="str">
            <v>Co-Op Food, Bassett Avenue, Bicester, OX26 4TZ</v>
          </cell>
          <cell r="B216">
            <v>0</v>
          </cell>
          <cell r="C216">
            <v>0</v>
          </cell>
        </row>
        <row r="217">
          <cell r="A217" t="str">
            <v>Co-Op Food, West Street, Steeple Claydon, MK18 2NT</v>
          </cell>
          <cell r="B217">
            <v>0</v>
          </cell>
          <cell r="C217">
            <v>0</v>
          </cell>
        </row>
        <row r="218">
          <cell r="A218" t="str">
            <v>Co-Op Food, Willowvale Way, Steeple Claydon, MK18 2PP</v>
          </cell>
          <cell r="B218">
            <v>0</v>
          </cell>
          <cell r="C218">
            <v>0</v>
          </cell>
        </row>
        <row r="219">
          <cell r="A219" t="str">
            <v>Costcutter, Bicester Road, Launton, OX26 5DQ</v>
          </cell>
          <cell r="B219">
            <v>10</v>
          </cell>
          <cell r="C219">
            <v>1</v>
          </cell>
        </row>
        <row r="220">
          <cell r="A220" t="str">
            <v>Iceland, Sheep Street, Bicester, OX26 6TB</v>
          </cell>
          <cell r="B220">
            <v>40</v>
          </cell>
          <cell r="C220">
            <v>1</v>
          </cell>
        </row>
        <row r="221">
          <cell r="A221" t="str">
            <v>Lidl, Launton Road Retail Park, Bicester, OX26 4JQ</v>
          </cell>
          <cell r="B221">
            <v>75.88</v>
          </cell>
          <cell r="C221">
            <v>8</v>
          </cell>
        </row>
        <row r="222">
          <cell r="A222" t="str">
            <v>Local shops, Ardley Village Centre, OX27 7PF</v>
          </cell>
          <cell r="B222">
            <v>30</v>
          </cell>
          <cell r="C222">
            <v>1</v>
          </cell>
        </row>
        <row r="223">
          <cell r="A223" t="str">
            <v>Local shops, Bicester Town Centre, OX26 6FA</v>
          </cell>
          <cell r="B223">
            <v>40</v>
          </cell>
          <cell r="C223">
            <v>1</v>
          </cell>
        </row>
        <row r="224">
          <cell r="A224" t="str">
            <v>Marks and Spencer (M&amp;S), Kingsmere Retail Park, Kelso Road, Bicester, OX26 1ES</v>
          </cell>
          <cell r="B224">
            <v>61.67</v>
          </cell>
          <cell r="C224">
            <v>3</v>
          </cell>
        </row>
        <row r="225">
          <cell r="A225" t="str">
            <v>One Stop, Woodpiece Road, Upper Arncott, OX25 1PJ</v>
          </cell>
          <cell r="B225">
            <v>0</v>
          </cell>
          <cell r="C225">
            <v>0</v>
          </cell>
        </row>
        <row r="226">
          <cell r="A226" t="str">
            <v>Padbury Meats, Main Street, Padbury, MK18 2AY</v>
          </cell>
          <cell r="B226">
            <v>0</v>
          </cell>
          <cell r="C226">
            <v>0</v>
          </cell>
        </row>
        <row r="227">
          <cell r="A227" t="str">
            <v>Sainsbury's Superstore, Pioneer Square, Bure Place, Bicester, OX26 6FA</v>
          </cell>
          <cell r="B227">
            <v>47.19</v>
          </cell>
          <cell r="C227">
            <v>18</v>
          </cell>
        </row>
        <row r="228">
          <cell r="A228" t="str">
            <v>Tesco Express, Bowmont Square, Shakespeare Drive, Bicester, OX26 2GJ</v>
          </cell>
          <cell r="B228">
            <v>0</v>
          </cell>
          <cell r="C228">
            <v>0</v>
          </cell>
        </row>
        <row r="229">
          <cell r="A229" t="str">
            <v>Tesco Express, Hart Place, Bicester, OX26 4FR</v>
          </cell>
          <cell r="B229">
            <v>150</v>
          </cell>
          <cell r="C229">
            <v>1</v>
          </cell>
        </row>
        <row r="230">
          <cell r="A230" t="str">
            <v>Tesco Express, Holm Square, Southwold, Bicester, OX26 3YQ</v>
          </cell>
          <cell r="B230">
            <v>30</v>
          </cell>
          <cell r="C230">
            <v>1</v>
          </cell>
        </row>
        <row r="231">
          <cell r="A231" t="str">
            <v>Tesco Express, Nightingale Place, Langford Village, Bicester, OX26 6XX</v>
          </cell>
          <cell r="B231">
            <v>0</v>
          </cell>
          <cell r="C231">
            <v>0</v>
          </cell>
        </row>
        <row r="232">
          <cell r="A232" t="str">
            <v>Tesco Superstore, Lakeview Drive, Bicester, OX26 1DE</v>
          </cell>
          <cell r="B232">
            <v>114.45</v>
          </cell>
          <cell r="C232">
            <v>12</v>
          </cell>
        </row>
        <row r="233">
          <cell r="A233" t="str">
            <v>Outside Survey Area</v>
          </cell>
        </row>
        <row r="234">
          <cell r="A234" t="str">
            <v>Aldi, Church Street, Dunstable, LU5 4RP</v>
          </cell>
          <cell r="B234">
            <v>38</v>
          </cell>
          <cell r="C234">
            <v>2</v>
          </cell>
        </row>
        <row r="235">
          <cell r="A235" t="str">
            <v>Aldi, Fairhill, Bedford, MK41 7FY</v>
          </cell>
          <cell r="B235">
            <v>80.8</v>
          </cell>
          <cell r="C235">
            <v>5</v>
          </cell>
        </row>
        <row r="236">
          <cell r="A236" t="str">
            <v>Aldi, Kettering Retail Park, Carina Road, Kettering, NN15 6YA</v>
          </cell>
          <cell r="B236">
            <v>50</v>
          </cell>
          <cell r="C236">
            <v>1</v>
          </cell>
        </row>
        <row r="237">
          <cell r="A237" t="str">
            <v>Aldi, Laporte Retail Park, Dallow Road, Luton, LU1 1HL</v>
          </cell>
          <cell r="B237">
            <v>64</v>
          </cell>
          <cell r="C237">
            <v>1</v>
          </cell>
        </row>
        <row r="238">
          <cell r="A238" t="str">
            <v>Aldi, Towcester Road, Northampton, NN1 1BQ</v>
          </cell>
          <cell r="B238">
            <v>0</v>
          </cell>
          <cell r="C238">
            <v>0</v>
          </cell>
        </row>
        <row r="239">
          <cell r="A239" t="str">
            <v>Aldi, Victoria Road, Wellingborough, NN8 1HH</v>
          </cell>
          <cell r="B239">
            <v>0</v>
          </cell>
          <cell r="C239">
            <v>0</v>
          </cell>
        </row>
        <row r="240">
          <cell r="A240" t="str">
            <v>Aldi, Vimy Road, Linslade, Leighton Buzzard, LU7 7ER</v>
          </cell>
          <cell r="B240">
            <v>48.89</v>
          </cell>
          <cell r="C240">
            <v>10</v>
          </cell>
        </row>
        <row r="241">
          <cell r="A241" t="str">
            <v>Aldi, Weedon Road, Northampton, NN5 5DE</v>
          </cell>
          <cell r="B241">
            <v>100</v>
          </cell>
          <cell r="C241">
            <v>1</v>
          </cell>
        </row>
        <row r="242">
          <cell r="A242" t="str">
            <v>Aldi, Westville Road, Bedford, MK42 9BL</v>
          </cell>
          <cell r="B242">
            <v>73.33</v>
          </cell>
          <cell r="C242">
            <v>3</v>
          </cell>
        </row>
        <row r="243">
          <cell r="A243" t="str">
            <v>Asda, Chapel Street, Rugby, CV21 3EB</v>
          </cell>
          <cell r="B243">
            <v>0</v>
          </cell>
          <cell r="C243">
            <v>0</v>
          </cell>
        </row>
        <row r="244">
          <cell r="A244" t="str">
            <v>Asda, Court Drive, Dunstable, LU5 4JD</v>
          </cell>
          <cell r="B244">
            <v>68.33</v>
          </cell>
          <cell r="C244">
            <v>3</v>
          </cell>
        </row>
        <row r="245">
          <cell r="A245" t="str">
            <v>Asda, Cunliffe Drive, Northfield Avenue, Kettering, NN16 9HU</v>
          </cell>
          <cell r="B245">
            <v>33.5</v>
          </cell>
          <cell r="C245">
            <v>4</v>
          </cell>
        </row>
        <row r="246">
          <cell r="A246" t="str">
            <v>Asda, Harborough Road, Kingsthorpe, Northampton, NN2 7AZ</v>
          </cell>
          <cell r="B246">
            <v>85</v>
          </cell>
          <cell r="C246">
            <v>3</v>
          </cell>
        </row>
        <row r="247">
          <cell r="A247" t="str">
            <v>Asda, Washbrook Road, Rushden, NN10 6AA</v>
          </cell>
          <cell r="B247">
            <v>0</v>
          </cell>
          <cell r="C247">
            <v>0</v>
          </cell>
        </row>
        <row r="248">
          <cell r="A248" t="str">
            <v>Asda, Wigmore Hall Shopping Centre, Wigmore Lane, Stopsley, Luton, LU2 9TA</v>
          </cell>
          <cell r="B248">
            <v>55</v>
          </cell>
          <cell r="C248">
            <v>1</v>
          </cell>
        </row>
        <row r="249">
          <cell r="A249" t="str">
            <v>B&amp;M, Alban Retail Park, Bedford, MK42 0NW</v>
          </cell>
          <cell r="B249">
            <v>126</v>
          </cell>
          <cell r="C249">
            <v>1</v>
          </cell>
        </row>
        <row r="250">
          <cell r="A250" t="str">
            <v>Co-Op Food, Barry Road, Northampton, NN1 5JS</v>
          </cell>
          <cell r="B250">
            <v>0</v>
          </cell>
          <cell r="C250">
            <v>0</v>
          </cell>
        </row>
        <row r="251">
          <cell r="A251" t="str">
            <v>Co-Op Food, Bedford Road, Barton-Le-Clay, MK45 4LL</v>
          </cell>
          <cell r="B251">
            <v>0</v>
          </cell>
          <cell r="C251">
            <v>0</v>
          </cell>
        </row>
        <row r="252">
          <cell r="A252" t="str">
            <v>Co-Op Food, Bignal Court, Lake Avenue, Kettering, NN15 7RH</v>
          </cell>
          <cell r="B252">
            <v>0</v>
          </cell>
          <cell r="C252">
            <v>0</v>
          </cell>
        </row>
        <row r="253">
          <cell r="A253" t="str">
            <v>Co-Op Food, Birchfield Road East, Northampton, NN3 2HG</v>
          </cell>
          <cell r="B253">
            <v>0</v>
          </cell>
          <cell r="C253">
            <v>0</v>
          </cell>
        </row>
        <row r="254">
          <cell r="A254" t="str">
            <v>Co-Op Food, Birdsfoot Lane, Luton, LU3 2HX</v>
          </cell>
          <cell r="B254">
            <v>0</v>
          </cell>
          <cell r="C254">
            <v>0</v>
          </cell>
        </row>
        <row r="255">
          <cell r="A255" t="str">
            <v>Co-Op Food, Biscot Road, Luton, LU3 1AW</v>
          </cell>
          <cell r="B255">
            <v>0</v>
          </cell>
          <cell r="C255">
            <v>0</v>
          </cell>
        </row>
        <row r="256">
          <cell r="A256" t="str">
            <v>Co-Op Food, Bishopscote Road, Limbury, Luton, LU3 1PB</v>
          </cell>
          <cell r="B256">
            <v>0</v>
          </cell>
          <cell r="C256">
            <v>0</v>
          </cell>
        </row>
        <row r="257">
          <cell r="A257" t="str">
            <v>Co-Op Food, Brooklands Avenue, Bedford, MK42 6AE</v>
          </cell>
          <cell r="B257">
            <v>0</v>
          </cell>
          <cell r="C257">
            <v>0</v>
          </cell>
        </row>
        <row r="258">
          <cell r="A258" t="str">
            <v>Co-Op Food, Burchester Place, Grimsbury, Banbury, OX16 3WT</v>
          </cell>
          <cell r="B258">
            <v>0</v>
          </cell>
          <cell r="C258">
            <v>0</v>
          </cell>
        </row>
        <row r="259">
          <cell r="A259" t="str">
            <v>Co-Op Food, Bushland Road, Northampton, NN3 2NS</v>
          </cell>
          <cell r="B259">
            <v>0</v>
          </cell>
          <cell r="C259">
            <v>0</v>
          </cell>
        </row>
        <row r="260">
          <cell r="A260" t="str">
            <v>Co-Op Food, Chatsworth Drive, Cherwell Heights, Banbury, OX16 9YJ</v>
          </cell>
          <cell r="B260">
            <v>0</v>
          </cell>
          <cell r="C260">
            <v>0</v>
          </cell>
        </row>
        <row r="261">
          <cell r="A261" t="str">
            <v>Co-Op Food, Cherwell Drive, Oxford, OX3 0LY</v>
          </cell>
          <cell r="B261">
            <v>0</v>
          </cell>
          <cell r="C261">
            <v>0</v>
          </cell>
        </row>
        <row r="262">
          <cell r="A262" t="str">
            <v>Co-Op Food, Church Lane, Goldington, Bedford, MK41 0PW</v>
          </cell>
          <cell r="B262">
            <v>0</v>
          </cell>
          <cell r="C262">
            <v>0</v>
          </cell>
        </row>
        <row r="263">
          <cell r="A263" t="str">
            <v>Co-Op Food, Ferriston, Hardwick Estate, Banbury, OX16 1XE</v>
          </cell>
          <cell r="B263">
            <v>0</v>
          </cell>
          <cell r="C263">
            <v>0</v>
          </cell>
        </row>
        <row r="264">
          <cell r="A264" t="str">
            <v>Co-Op Food, Grange Place, Kettering, NN16 0NT</v>
          </cell>
          <cell r="B264">
            <v>0</v>
          </cell>
          <cell r="C264">
            <v>0</v>
          </cell>
        </row>
        <row r="265">
          <cell r="A265" t="str">
            <v>Co-Op Food, Hester Street, Semilong Road, Semilong, Northampton, NN2 6BH</v>
          </cell>
          <cell r="B265">
            <v>0</v>
          </cell>
          <cell r="C265">
            <v>0</v>
          </cell>
        </row>
        <row r="266">
          <cell r="A266" t="str">
            <v>Co-Op Food, High Street, Earls Barton, NN6 0JJ</v>
          </cell>
          <cell r="B266">
            <v>0</v>
          </cell>
          <cell r="C266">
            <v>0</v>
          </cell>
        </row>
        <row r="267">
          <cell r="A267" t="str">
            <v>Co-Op Food, High Street, Harrold, Bedford, MK43 7DA</v>
          </cell>
          <cell r="B267">
            <v>0</v>
          </cell>
          <cell r="C267">
            <v>0</v>
          </cell>
        </row>
        <row r="268">
          <cell r="A268" t="str">
            <v>Co-Op Food, High Street, Higham Ferrers, Rushden, NN10 8BL</v>
          </cell>
          <cell r="B268">
            <v>0</v>
          </cell>
          <cell r="C268">
            <v>0</v>
          </cell>
        </row>
        <row r="269">
          <cell r="A269" t="str">
            <v>Co-Op Food, High Street, Irchester, NN29 7AA</v>
          </cell>
          <cell r="B269">
            <v>0</v>
          </cell>
          <cell r="C269">
            <v>0</v>
          </cell>
        </row>
        <row r="270">
          <cell r="A270" t="str">
            <v>Co-Op Food, High Street, Long Buckby, Northampton, NN6 7RE</v>
          </cell>
          <cell r="B270">
            <v>0</v>
          </cell>
          <cell r="C270">
            <v>0</v>
          </cell>
        </row>
        <row r="271">
          <cell r="A271" t="str">
            <v>Co-Op Food, High Street, Mulberry Close, Stotfold, Hitchin, SG5 4NL</v>
          </cell>
          <cell r="B271">
            <v>0</v>
          </cell>
          <cell r="C271">
            <v>0</v>
          </cell>
        </row>
        <row r="272">
          <cell r="A272" t="str">
            <v>Co-Op Food, High Street, Sharnbrook, MK44 1PF</v>
          </cell>
          <cell r="B272">
            <v>0</v>
          </cell>
          <cell r="C272">
            <v>0</v>
          </cell>
        </row>
        <row r="273">
          <cell r="A273" t="str">
            <v>Co-Op Food, Hunters Way, Greenhills, Brixworth, NN6 9EL</v>
          </cell>
          <cell r="B273">
            <v>0</v>
          </cell>
          <cell r="C273">
            <v>0</v>
          </cell>
        </row>
        <row r="274">
          <cell r="A274" t="str">
            <v>Co-Op Food, King Street, Potton, Sandy, SG19 2QT</v>
          </cell>
          <cell r="B274">
            <v>0</v>
          </cell>
          <cell r="C274">
            <v>0</v>
          </cell>
        </row>
        <row r="275">
          <cell r="A275" t="str">
            <v>Co-Op Food, Lowther Road, Dunstable, LU6 3NL</v>
          </cell>
          <cell r="B275">
            <v>0</v>
          </cell>
          <cell r="C275">
            <v>0</v>
          </cell>
        </row>
        <row r="276">
          <cell r="A276" t="str">
            <v>Co-Op Food, Market Square, Whipperley Ring, Luton, LU1 5RD</v>
          </cell>
          <cell r="B276">
            <v>0</v>
          </cell>
          <cell r="C276">
            <v>0</v>
          </cell>
        </row>
        <row r="277">
          <cell r="A277" t="str">
            <v>Co-Op Food, Neighbourhood Centre, Northern Way, Wellingborough, NN8 4UF</v>
          </cell>
          <cell r="B277">
            <v>0</v>
          </cell>
          <cell r="C277">
            <v>0</v>
          </cell>
        </row>
        <row r="278">
          <cell r="A278" t="str">
            <v>Co-Op Food, Newnham Road, Northampton, NN2 7RE</v>
          </cell>
          <cell r="B278">
            <v>0</v>
          </cell>
          <cell r="C278">
            <v>0</v>
          </cell>
        </row>
        <row r="279">
          <cell r="A279" t="str">
            <v>Co-Op Food, Newton Road, Wollaston, Wellingborough, NN29 7QN</v>
          </cell>
          <cell r="B279">
            <v>0</v>
          </cell>
          <cell r="C279">
            <v>0</v>
          </cell>
        </row>
        <row r="280">
          <cell r="A280" t="str">
            <v>Co-Op Food, Oakley Road, Chinnor, OX39 4HB</v>
          </cell>
          <cell r="B280">
            <v>0</v>
          </cell>
          <cell r="C280">
            <v>0</v>
          </cell>
        </row>
        <row r="281">
          <cell r="A281" t="str">
            <v>Co-Op Food, Olympic Way, Wellingborough, NN8 3QE</v>
          </cell>
          <cell r="B281">
            <v>0</v>
          </cell>
          <cell r="C281">
            <v>0</v>
          </cell>
        </row>
        <row r="282">
          <cell r="A282" t="str">
            <v>Co-Op Food, Phipps Road, Woodfordhalse, Daventry, NN11 3TW</v>
          </cell>
          <cell r="B282">
            <v>0</v>
          </cell>
          <cell r="C282">
            <v>0</v>
          </cell>
        </row>
        <row r="283">
          <cell r="A283" t="str">
            <v>Co-Op Food, Queensway Shopping Centre, Mewburn Road, Banbury, OX16 9PQ</v>
          </cell>
          <cell r="B283">
            <v>0</v>
          </cell>
          <cell r="C283">
            <v>0</v>
          </cell>
        </row>
        <row r="284">
          <cell r="A284" t="str">
            <v>Co-Op Food, Rotary Way, Hanwell Fields, Banbury, OX16 1ER</v>
          </cell>
          <cell r="B284">
            <v>0</v>
          </cell>
          <cell r="C284">
            <v>0</v>
          </cell>
        </row>
        <row r="285">
          <cell r="A285" t="str">
            <v>Co-Op Food, Rothersthorpe Road, Far Cotton, Northampton, NN4 8JA</v>
          </cell>
          <cell r="B285">
            <v>0</v>
          </cell>
          <cell r="C285">
            <v>0</v>
          </cell>
        </row>
        <row r="286">
          <cell r="A286" t="str">
            <v>Co-Op Food, Ruscote Arcade, Longelandes Way, Banbury, OX16 1PH</v>
          </cell>
          <cell r="B286">
            <v>0</v>
          </cell>
          <cell r="C286">
            <v>0</v>
          </cell>
        </row>
        <row r="287">
          <cell r="A287" t="str">
            <v>Co-Op Food, St Dominics Square, Lewsey Farm, Luton, LU4 0UN</v>
          </cell>
          <cell r="B287">
            <v>0</v>
          </cell>
          <cell r="C287">
            <v>0</v>
          </cell>
        </row>
        <row r="288">
          <cell r="A288" t="str">
            <v>Co-Op Food, St Johns Road, Kettering, NN15 5AZ</v>
          </cell>
          <cell r="B288">
            <v>0</v>
          </cell>
          <cell r="C288">
            <v>0</v>
          </cell>
        </row>
        <row r="289">
          <cell r="A289" t="str">
            <v>Co-Op Food, St Johns Street, Kempston, Bedford, MK42 8EP</v>
          </cell>
          <cell r="B289">
            <v>0</v>
          </cell>
          <cell r="C289">
            <v>0</v>
          </cell>
        </row>
        <row r="290">
          <cell r="A290" t="str">
            <v>Co-Op Food, Stamford Road, Kettering, NN16 8LL</v>
          </cell>
          <cell r="B290">
            <v>0</v>
          </cell>
          <cell r="C290">
            <v>0</v>
          </cell>
        </row>
        <row r="291">
          <cell r="A291" t="str">
            <v>Co-Op Food, The Falconer, Ashby Road, Daventry, NN11 9QG</v>
          </cell>
          <cell r="B291">
            <v>0</v>
          </cell>
          <cell r="C291">
            <v>0</v>
          </cell>
        </row>
        <row r="292">
          <cell r="A292" t="str">
            <v>Co-Op Food, Westfield Road, Dunstable, LU6 1DP</v>
          </cell>
          <cell r="B292">
            <v>0</v>
          </cell>
          <cell r="C292">
            <v>0</v>
          </cell>
        </row>
        <row r="293">
          <cell r="A293" t="str">
            <v>Co-Op Food, Wigmore Lane, Luton, LU2 8AB</v>
          </cell>
          <cell r="B293">
            <v>0</v>
          </cell>
          <cell r="C293">
            <v>0</v>
          </cell>
        </row>
        <row r="294">
          <cell r="A294" t="str">
            <v>Co-Op Food, Wootton Fields Centre, Wootton Hope Drive, Wootton, NN4 6DY</v>
          </cell>
          <cell r="B294">
            <v>0</v>
          </cell>
          <cell r="C294">
            <v>0</v>
          </cell>
        </row>
        <row r="295">
          <cell r="A295" t="str">
            <v>Farmfoods, Ashton Square, West Street, Dunstable, LU6 3SN</v>
          </cell>
          <cell r="B295">
            <v>0</v>
          </cell>
          <cell r="C295">
            <v>0</v>
          </cell>
        </row>
        <row r="296">
          <cell r="A296" t="str">
            <v>Farmfoods, Kingsway, Bedford, MK42 9BA</v>
          </cell>
          <cell r="B296">
            <v>0</v>
          </cell>
          <cell r="C296">
            <v>0</v>
          </cell>
        </row>
        <row r="297">
          <cell r="A297" t="str">
            <v>Farmfoods, Newlands Shopping Centre, Northall Street, Kettering, NN16 8AQ</v>
          </cell>
          <cell r="B297">
            <v>0</v>
          </cell>
          <cell r="C297">
            <v>0</v>
          </cell>
        </row>
        <row r="298">
          <cell r="A298" t="str">
            <v>Farmfoods, The Arndale Centre, The Mall, Luton, LU1 2TE</v>
          </cell>
          <cell r="B298">
            <v>0</v>
          </cell>
          <cell r="C298">
            <v>0</v>
          </cell>
        </row>
        <row r="299">
          <cell r="A299" t="str">
            <v>Farmfoods, The Calthorpe Centre, Calthorpe Street Banbury, OX16 5EX</v>
          </cell>
          <cell r="B299">
            <v>0</v>
          </cell>
          <cell r="C299">
            <v>0</v>
          </cell>
        </row>
        <row r="300">
          <cell r="A300" t="str">
            <v>Iceland, Calthorpe Street, Banbury, OX16 5EX</v>
          </cell>
          <cell r="B300">
            <v>0</v>
          </cell>
          <cell r="C300">
            <v>0</v>
          </cell>
        </row>
        <row r="301">
          <cell r="A301" t="str">
            <v>Iceland, Churchgate Shopping Centre, Churchgate, Hitchin, SG5 1DN</v>
          </cell>
          <cell r="B301">
            <v>0</v>
          </cell>
          <cell r="C301">
            <v>0</v>
          </cell>
        </row>
        <row r="302">
          <cell r="A302" t="str">
            <v>Iceland, Greenhill Street, Bedford, MK40 1LX</v>
          </cell>
          <cell r="B302">
            <v>20</v>
          </cell>
          <cell r="C302">
            <v>1</v>
          </cell>
        </row>
        <row r="303">
          <cell r="A303" t="str">
            <v>Iceland, Grove Court, Station Road, Biggleswade, SG18 8AP</v>
          </cell>
          <cell r="B303">
            <v>0</v>
          </cell>
          <cell r="C303">
            <v>0</v>
          </cell>
        </row>
        <row r="304">
          <cell r="A304" t="str">
            <v>Iceland, Harlestone Road, Northampton, NN5 7AE</v>
          </cell>
          <cell r="B304">
            <v>0</v>
          </cell>
          <cell r="C304">
            <v>0</v>
          </cell>
        </row>
        <row r="305">
          <cell r="A305" t="str">
            <v>Iceland, High Street North, Dunstable, LU6 1LE</v>
          </cell>
          <cell r="B305">
            <v>0</v>
          </cell>
          <cell r="C305">
            <v>0</v>
          </cell>
        </row>
        <row r="306">
          <cell r="A306" t="str">
            <v>Iceland, High Street, Rushden, NN10 0PJ</v>
          </cell>
          <cell r="B306">
            <v>0</v>
          </cell>
          <cell r="C306">
            <v>0</v>
          </cell>
        </row>
        <row r="307">
          <cell r="A307" t="str">
            <v>Iceland, Marsh Road, Leagrave, Luton, LU3 2QG</v>
          </cell>
          <cell r="B307">
            <v>0</v>
          </cell>
          <cell r="C307">
            <v>0</v>
          </cell>
        </row>
        <row r="308">
          <cell r="A308" t="str">
            <v>Iceland, Newlands Shopping Centre, Newlands Street, Kettering, NN16 8JH</v>
          </cell>
          <cell r="B308">
            <v>0</v>
          </cell>
          <cell r="C308">
            <v>0</v>
          </cell>
        </row>
        <row r="309">
          <cell r="A309" t="str">
            <v>Iceland, Park Street, Luton, LU1 3JX</v>
          </cell>
          <cell r="B309">
            <v>0</v>
          </cell>
          <cell r="C309">
            <v>0</v>
          </cell>
        </row>
        <row r="310">
          <cell r="A310" t="str">
            <v>Iceland, St Peters Shopping Centre, St Peters Way, Northampton, NN1 1PS</v>
          </cell>
          <cell r="B310">
            <v>0</v>
          </cell>
          <cell r="C310">
            <v>0</v>
          </cell>
        </row>
        <row r="311">
          <cell r="A311" t="str">
            <v>Iceland, Swansgate Shopping Centre, Cheese Lane, Swansgate, Wellingborough, NN8 1EX</v>
          </cell>
          <cell r="B311">
            <v>0</v>
          </cell>
          <cell r="C311">
            <v>0</v>
          </cell>
        </row>
        <row r="312">
          <cell r="A312" t="str">
            <v>Iceland, Wigmore Park Shopping Centre, Wigmore Lane, Luton, LU2 9TA</v>
          </cell>
          <cell r="B312">
            <v>0</v>
          </cell>
          <cell r="C312">
            <v>0</v>
          </cell>
        </row>
        <row r="313">
          <cell r="A313" t="str">
            <v>Kensworth Village Stores, Common Road, Kensworth, LU6 3RG</v>
          </cell>
          <cell r="B313">
            <v>0</v>
          </cell>
          <cell r="C313">
            <v>0</v>
          </cell>
        </row>
        <row r="314">
          <cell r="A314" t="str">
            <v>Kings Farm Shop, Nash Lee End, Wendover, HP22 6BH</v>
          </cell>
          <cell r="B314">
            <v>0</v>
          </cell>
          <cell r="C314">
            <v>0</v>
          </cell>
        </row>
        <row r="315">
          <cell r="A315" t="str">
            <v>Lidl, Evesham Road, Bishops Cleeve, GL52 8NF</v>
          </cell>
          <cell r="B315">
            <v>60</v>
          </cell>
          <cell r="C315">
            <v>1</v>
          </cell>
        </row>
        <row r="316">
          <cell r="A316" t="str">
            <v>Lidl, Great North Road, Eaton Socon, Saint Neots, PE19 8EN</v>
          </cell>
          <cell r="B316">
            <v>0</v>
          </cell>
          <cell r="C316">
            <v>0</v>
          </cell>
        </row>
        <row r="317">
          <cell r="A317" t="str">
            <v>Lidl, Houghton Road, Houghton Regis, Dunstable, LU5 5AX</v>
          </cell>
          <cell r="B317">
            <v>80</v>
          </cell>
          <cell r="C317">
            <v>1</v>
          </cell>
        </row>
        <row r="318">
          <cell r="A318" t="str">
            <v>Lidl, London Road, Wellingborough, NN8 2DP</v>
          </cell>
          <cell r="B318">
            <v>35</v>
          </cell>
          <cell r="C318">
            <v>1</v>
          </cell>
        </row>
        <row r="319">
          <cell r="A319" t="str">
            <v>Lidl, Luton Road, Dunstable, LU5 4LW</v>
          </cell>
          <cell r="B319">
            <v>56.5</v>
          </cell>
          <cell r="C319">
            <v>2</v>
          </cell>
        </row>
        <row r="320">
          <cell r="A320" t="str">
            <v>Lidl, Northfield Avenue, Mariners Way, Kettering, NN16 8AR</v>
          </cell>
          <cell r="B320">
            <v>0</v>
          </cell>
          <cell r="C320">
            <v>0</v>
          </cell>
        </row>
        <row r="321">
          <cell r="A321" t="str">
            <v>Lidl, Perkins Road, Bedford, MK41 0GX</v>
          </cell>
          <cell r="B321">
            <v>0</v>
          </cell>
          <cell r="C321">
            <v>0</v>
          </cell>
        </row>
        <row r="322">
          <cell r="A322" t="str">
            <v>Lidl, Ridge Road, Bedford, MK42 7LZ</v>
          </cell>
          <cell r="B322">
            <v>87.67</v>
          </cell>
          <cell r="C322">
            <v>3</v>
          </cell>
        </row>
        <row r="323">
          <cell r="A323" t="str">
            <v>Lidl, Rope Walk, Bedford, MK42 0DJ</v>
          </cell>
          <cell r="B323">
            <v>0</v>
          </cell>
          <cell r="C323">
            <v>0</v>
          </cell>
        </row>
        <row r="324">
          <cell r="A324" t="str">
            <v>Lidl, Spiceball Park Road, Banbury, OX16 2DX</v>
          </cell>
          <cell r="B324">
            <v>0</v>
          </cell>
          <cell r="C324">
            <v>0</v>
          </cell>
        </row>
        <row r="325">
          <cell r="A325" t="str">
            <v>Lidl, Towcester Road, Northampton, NN1 1BQ</v>
          </cell>
          <cell r="B325">
            <v>0</v>
          </cell>
          <cell r="C325">
            <v>0</v>
          </cell>
        </row>
        <row r="326">
          <cell r="A326" t="str">
            <v>Lidl, Weedon Road, Northampton, NN5 5DF</v>
          </cell>
          <cell r="B326">
            <v>80</v>
          </cell>
          <cell r="C326">
            <v>1</v>
          </cell>
        </row>
        <row r="327">
          <cell r="A327" t="str">
            <v>Marks and Spencer (M&amp;S), Abington Avenue, Northampton, NN1 4QB</v>
          </cell>
          <cell r="B327">
            <v>0</v>
          </cell>
          <cell r="C327">
            <v>0</v>
          </cell>
        </row>
        <row r="328">
          <cell r="A328" t="str">
            <v>Marks and Spencer (M&amp;S), Bancroft, Hitchin, SG5 1LS</v>
          </cell>
          <cell r="B328">
            <v>0</v>
          </cell>
          <cell r="C328">
            <v>0</v>
          </cell>
        </row>
        <row r="329">
          <cell r="A329" t="str">
            <v>Marks and Spencer (M&amp;S), Castlefields Retail Park, London Road, Wellingborough, NN8 2DP</v>
          </cell>
          <cell r="B329">
            <v>0</v>
          </cell>
          <cell r="C329">
            <v>0</v>
          </cell>
        </row>
        <row r="330">
          <cell r="A330" t="str">
            <v>Marks and Spencer (M&amp;S), Frogmore Street, Tring, HP23 5BN</v>
          </cell>
          <cell r="B330">
            <v>0</v>
          </cell>
          <cell r="C330">
            <v>0</v>
          </cell>
        </row>
        <row r="331">
          <cell r="A331" t="str">
            <v>Marks and Spencer (M&amp;S), London Luton Airport, Luton, LU2 9LY</v>
          </cell>
          <cell r="B331">
            <v>0</v>
          </cell>
          <cell r="C331">
            <v>0</v>
          </cell>
        </row>
        <row r="332">
          <cell r="A332" t="str">
            <v>Marks and Spencer (M&amp;S), Raunds BP, Sycamore Road, Raunds, Wellingborough, NN9 6EQ</v>
          </cell>
          <cell r="B332">
            <v>0</v>
          </cell>
          <cell r="C332">
            <v>0</v>
          </cell>
        </row>
        <row r="333">
          <cell r="A333" t="str">
            <v>Marks and Spencer (M&amp;S), Sam Clark Way, Kempston, MK42 7GB</v>
          </cell>
          <cell r="B333">
            <v>0</v>
          </cell>
          <cell r="C333">
            <v>0</v>
          </cell>
        </row>
        <row r="334">
          <cell r="A334" t="str">
            <v>Morrisons Superstore, Ampthill Road, Bedford, MK42 9PP</v>
          </cell>
          <cell r="B334">
            <v>81.25</v>
          </cell>
          <cell r="C334">
            <v>4</v>
          </cell>
        </row>
        <row r="335">
          <cell r="A335" t="str">
            <v>Morrisons Superstore, High Street, Houghton Regis, Dunstable, LU5 5BJ</v>
          </cell>
          <cell r="B335">
            <v>55</v>
          </cell>
          <cell r="C335">
            <v>2</v>
          </cell>
        </row>
        <row r="336">
          <cell r="A336" t="str">
            <v>Morrisons Superstore, Kettering Road, Northampton, NN3 6AA</v>
          </cell>
          <cell r="B336">
            <v>0</v>
          </cell>
          <cell r="C336">
            <v>0</v>
          </cell>
        </row>
        <row r="337">
          <cell r="A337" t="str">
            <v>Morrisons Superstore, Lower Street, Kettering, NN16 8AN</v>
          </cell>
          <cell r="B337">
            <v>0</v>
          </cell>
          <cell r="C337">
            <v>0</v>
          </cell>
        </row>
        <row r="338">
          <cell r="A338" t="str">
            <v>Morrisons Superstore, Oxford Street, Wellingborough, NN8 4JJ</v>
          </cell>
          <cell r="B338">
            <v>45</v>
          </cell>
          <cell r="C338">
            <v>1</v>
          </cell>
        </row>
        <row r="339">
          <cell r="A339" t="str">
            <v>Morrisons Superstore, Swan Close Road, Banbury, OX16 5AQ</v>
          </cell>
          <cell r="B339">
            <v>67</v>
          </cell>
          <cell r="C339">
            <v>1</v>
          </cell>
        </row>
        <row r="340">
          <cell r="A340" t="str">
            <v>Morrisons Superstore, Victoria Promenade, Northampton, NN1 1HB</v>
          </cell>
          <cell r="B340">
            <v>70</v>
          </cell>
          <cell r="C340">
            <v>1</v>
          </cell>
        </row>
        <row r="341">
          <cell r="A341" t="str">
            <v>S C Sinfield, Balls Lane, Willington, MK44 3PT</v>
          </cell>
          <cell r="B341">
            <v>0</v>
          </cell>
          <cell r="C341">
            <v>0</v>
          </cell>
        </row>
        <row r="342">
          <cell r="A342" t="str">
            <v>Sainsbury's Local, Berryfields Local Centre, Aylesbury, HP18 0PT</v>
          </cell>
          <cell r="B342">
            <v>0</v>
          </cell>
          <cell r="C342">
            <v>0</v>
          </cell>
        </row>
        <row r="343">
          <cell r="A343" t="str">
            <v>Sainsbury's Superstore, Bells Brook, Biggleswade, SG18 0NA</v>
          </cell>
          <cell r="B343">
            <v>57.5</v>
          </cell>
          <cell r="C343">
            <v>3</v>
          </cell>
        </row>
        <row r="344">
          <cell r="A344" t="str">
            <v>Sainsbury's Superstore, Bramingham Park, Quantock Rise, Luton, LU3 4AB</v>
          </cell>
          <cell r="B344">
            <v>0</v>
          </cell>
          <cell r="C344">
            <v>0</v>
          </cell>
        </row>
        <row r="345">
          <cell r="A345" t="str">
            <v>Sainsbury's Superstore, Clapham Road, Bedford, MK41 7PJ</v>
          </cell>
          <cell r="B345">
            <v>65</v>
          </cell>
          <cell r="C345">
            <v>2</v>
          </cell>
        </row>
        <row r="346">
          <cell r="A346" t="str">
            <v>Sainsbury's Superstore, Dunstable Road, Luton, LU1 1DY</v>
          </cell>
          <cell r="B346">
            <v>0</v>
          </cell>
          <cell r="C346">
            <v>0</v>
          </cell>
        </row>
        <row r="347">
          <cell r="A347" t="str">
            <v>Sainsbury's Superstore, Gambrel Road, Westgate Industrial Estate, Northampton, NN5 5DG</v>
          </cell>
          <cell r="B347">
            <v>140</v>
          </cell>
          <cell r="C347">
            <v>1</v>
          </cell>
        </row>
        <row r="348">
          <cell r="A348" t="str">
            <v>Sainsbury's Superstore, High Street, Thame, OX9 2BU</v>
          </cell>
          <cell r="B348">
            <v>0</v>
          </cell>
          <cell r="C348">
            <v>1</v>
          </cell>
        </row>
        <row r="349">
          <cell r="A349" t="str">
            <v>Sainsbury's Superstore, Luton Road, Dunstable, LU5 4RF</v>
          </cell>
          <cell r="B349">
            <v>6</v>
          </cell>
          <cell r="C349">
            <v>2</v>
          </cell>
        </row>
        <row r="350">
          <cell r="A350" t="str">
            <v>Sainsbury's Superstore, Northampton Road, Wellingborough, NN8 3GZ</v>
          </cell>
          <cell r="B350">
            <v>0</v>
          </cell>
          <cell r="C350">
            <v>0</v>
          </cell>
        </row>
        <row r="351">
          <cell r="A351" t="str">
            <v>Sainsbury's Superstore, Oxford Road, Banbury, OX16 9XA</v>
          </cell>
          <cell r="B351">
            <v>0</v>
          </cell>
          <cell r="C351">
            <v>0</v>
          </cell>
        </row>
        <row r="352">
          <cell r="A352" t="str">
            <v>Sainsbury's Superstore, Priors Road, Cheltenham, GL52 5AQ</v>
          </cell>
          <cell r="B352">
            <v>119</v>
          </cell>
          <cell r="C352">
            <v>1</v>
          </cell>
        </row>
        <row r="353">
          <cell r="A353" t="str">
            <v>Sainsbury's Superstore, Rockingham Road, Kettering, NN16 8JY</v>
          </cell>
          <cell r="B353">
            <v>0</v>
          </cell>
          <cell r="C353">
            <v>0</v>
          </cell>
        </row>
        <row r="354">
          <cell r="A354" t="str">
            <v>Sainsbury's Superstore, Saxon Centre, Bedford Road, Kempston, Bedford, MK42 8AY</v>
          </cell>
          <cell r="B354">
            <v>71.400000000000006</v>
          </cell>
          <cell r="C354">
            <v>6</v>
          </cell>
        </row>
        <row r="355">
          <cell r="A355" t="str">
            <v>Sainsbury's Superstore, Whinbush Road, Hitchin, SG5 1PU</v>
          </cell>
          <cell r="B355">
            <v>70</v>
          </cell>
          <cell r="C355">
            <v>1</v>
          </cell>
        </row>
        <row r="356">
          <cell r="A356" t="str">
            <v>Tesco Express, Abington Street, Northampton, NN1 2AN</v>
          </cell>
          <cell r="B356">
            <v>40</v>
          </cell>
          <cell r="C356">
            <v>1</v>
          </cell>
        </row>
        <row r="357">
          <cell r="A357" t="str">
            <v>Tesco Express, Andrew Close, Shenley, Radlett, WD7 9LP</v>
          </cell>
          <cell r="B357">
            <v>30</v>
          </cell>
          <cell r="C357">
            <v>1</v>
          </cell>
        </row>
        <row r="358">
          <cell r="A358" t="str">
            <v>Tesco Express, Beauvais Square, Shortstown, MK42 0GE</v>
          </cell>
          <cell r="B358">
            <v>0</v>
          </cell>
          <cell r="C358">
            <v>0</v>
          </cell>
        </row>
        <row r="359">
          <cell r="A359" t="str">
            <v>Tesco Express, Bedford Road, Kempston, Bedford, MK42 8DD</v>
          </cell>
          <cell r="B359">
            <v>0</v>
          </cell>
          <cell r="C359">
            <v>0</v>
          </cell>
        </row>
        <row r="360">
          <cell r="A360" t="str">
            <v>Tesco Express, Bordeaux Close, Duston, Northampton, NN5 6YR</v>
          </cell>
          <cell r="B360">
            <v>0</v>
          </cell>
          <cell r="C360">
            <v>0</v>
          </cell>
        </row>
        <row r="361">
          <cell r="A361" t="str">
            <v>Tesco Express, Butts Road, East Hunsbury, Northampton,  NN4 0UE</v>
          </cell>
          <cell r="B361">
            <v>0</v>
          </cell>
          <cell r="C361">
            <v>0</v>
          </cell>
        </row>
        <row r="362">
          <cell r="A362" t="str">
            <v>Tesco Express, Calverton Road, Limbury Mead, Luton, LU3 2SZ</v>
          </cell>
          <cell r="B362">
            <v>0</v>
          </cell>
          <cell r="C362">
            <v>0</v>
          </cell>
        </row>
        <row r="363">
          <cell r="A363" t="str">
            <v>Tesco Express, Cannon Street, Wellingborough, NN8 4DU</v>
          </cell>
          <cell r="B363">
            <v>0</v>
          </cell>
          <cell r="C363">
            <v>0</v>
          </cell>
        </row>
        <row r="364">
          <cell r="A364" t="str">
            <v>Tesco Express, Coppice Drive, Spinney Hill, Northampton, NN3 6ND</v>
          </cell>
          <cell r="B364">
            <v>79</v>
          </cell>
          <cell r="C364">
            <v>1</v>
          </cell>
        </row>
        <row r="365">
          <cell r="A365" t="str">
            <v>Tesco Express, Grafton Close, Bushfield Centre, Wellingborough, NN8 5WA</v>
          </cell>
          <cell r="B365">
            <v>0</v>
          </cell>
          <cell r="C365">
            <v>0</v>
          </cell>
        </row>
        <row r="366">
          <cell r="A366" t="str">
            <v>Tesco Express, High Street North, Dunstable, LU6 1LW</v>
          </cell>
          <cell r="B366">
            <v>0</v>
          </cell>
          <cell r="C366">
            <v>0</v>
          </cell>
        </row>
        <row r="367">
          <cell r="A367" t="str">
            <v>Tesco Express, King Street, Potton, Sandy, SG19 2QT</v>
          </cell>
          <cell r="B367">
            <v>0</v>
          </cell>
          <cell r="C367">
            <v>0</v>
          </cell>
        </row>
        <row r="368">
          <cell r="A368" t="str">
            <v>Tesco Express, Langdale Road, Dunstable, LU6 3BS</v>
          </cell>
          <cell r="B368">
            <v>0</v>
          </cell>
          <cell r="C368">
            <v>0</v>
          </cell>
        </row>
        <row r="369">
          <cell r="A369" t="str">
            <v>Tesco Express, Limehurst Road, Duston, Northampton, NN5 6LP</v>
          </cell>
          <cell r="B369">
            <v>0</v>
          </cell>
          <cell r="C369">
            <v>0</v>
          </cell>
        </row>
        <row r="370">
          <cell r="A370" t="str">
            <v>Tesco Express, The Parade, Sundon Park, Luton, LU3 3BJ</v>
          </cell>
          <cell r="B370">
            <v>55</v>
          </cell>
          <cell r="C370">
            <v>1</v>
          </cell>
        </row>
        <row r="371">
          <cell r="A371" t="str">
            <v>Tesco Express, Tring Road, Wendover, HP22 6NU</v>
          </cell>
          <cell r="B371">
            <v>0</v>
          </cell>
          <cell r="C371">
            <v>0</v>
          </cell>
        </row>
        <row r="372">
          <cell r="A372" t="str">
            <v>Tesco Express, Wimbourne Place, Ashby Fields Local Centre, Daventry, NN11 0XY</v>
          </cell>
          <cell r="B372">
            <v>0</v>
          </cell>
          <cell r="C372">
            <v>0</v>
          </cell>
        </row>
        <row r="373">
          <cell r="A373" t="str">
            <v>Tesco Extra, Cardington Road, Bedford, MK42 0BG</v>
          </cell>
          <cell r="B373">
            <v>70</v>
          </cell>
          <cell r="C373">
            <v>5</v>
          </cell>
        </row>
        <row r="374">
          <cell r="A374" t="str">
            <v>Tesco Extra, Carina Road, Kettering, NN15 6XB</v>
          </cell>
          <cell r="B374">
            <v>0</v>
          </cell>
          <cell r="C374">
            <v>0</v>
          </cell>
        </row>
        <row r="375">
          <cell r="A375" t="str">
            <v>Tesco Extra, Clannell Road, Northampton, NN4 0JF</v>
          </cell>
          <cell r="B375">
            <v>122.5</v>
          </cell>
          <cell r="C375">
            <v>2</v>
          </cell>
        </row>
        <row r="376">
          <cell r="A376" t="str">
            <v>Tesco Extra, Jarman Way, Hemel Hempstead, HP2 4JS</v>
          </cell>
          <cell r="B376">
            <v>0</v>
          </cell>
          <cell r="C376">
            <v>1</v>
          </cell>
        </row>
        <row r="377">
          <cell r="A377" t="str">
            <v>Tesco Extra, Skimpot Road, Dunstable, LU5 4JU</v>
          </cell>
          <cell r="B377">
            <v>50</v>
          </cell>
          <cell r="C377">
            <v>1</v>
          </cell>
        </row>
        <row r="378">
          <cell r="A378" t="str">
            <v>Tesco Extra, Weston Favell Shopping Centre, Weston Favell, Northampton, NN3 8JZ</v>
          </cell>
          <cell r="B378">
            <v>170</v>
          </cell>
          <cell r="C378">
            <v>1</v>
          </cell>
        </row>
        <row r="379">
          <cell r="A379" t="str">
            <v>Tesco Metro, The Mall, (Arndale Centre), Luton, LU1 2LL</v>
          </cell>
          <cell r="B379">
            <v>0</v>
          </cell>
          <cell r="C379">
            <v>0</v>
          </cell>
        </row>
        <row r="380">
          <cell r="A380" t="str">
            <v>Tesco Superstore, London Road, Tring, HP23 5NB</v>
          </cell>
          <cell r="B380">
            <v>70</v>
          </cell>
          <cell r="C380">
            <v>1</v>
          </cell>
        </row>
        <row r="381">
          <cell r="A381" t="str">
            <v>Tesco Superstore, New Street, Daventry, NN11 4BT</v>
          </cell>
          <cell r="B381">
            <v>0</v>
          </cell>
          <cell r="C381">
            <v>0</v>
          </cell>
        </row>
        <row r="382">
          <cell r="A382" t="str">
            <v>Tesco Superstore, Riverfield Drive, Bedford, MK41 0SE</v>
          </cell>
          <cell r="B382">
            <v>70</v>
          </cell>
          <cell r="C382">
            <v>1</v>
          </cell>
        </row>
        <row r="383">
          <cell r="A383" t="str">
            <v>Tesco Superstore, Turnells Mill Lane, Wellingborough, NN8 2EF</v>
          </cell>
          <cell r="B383">
            <v>75</v>
          </cell>
          <cell r="C383">
            <v>2</v>
          </cell>
        </row>
        <row r="384">
          <cell r="A384" t="str">
            <v>Waitrose, Bowen Square, Daventry, NN11 4DR</v>
          </cell>
          <cell r="B384">
            <v>0</v>
          </cell>
          <cell r="C384">
            <v>0</v>
          </cell>
        </row>
        <row r="385">
          <cell r="A385" t="str">
            <v>Waitrose, Bridge Road, Welwyn Garden City, AL8 6AB</v>
          </cell>
          <cell r="B385">
            <v>80</v>
          </cell>
          <cell r="C385">
            <v>1</v>
          </cell>
        </row>
        <row r="386">
          <cell r="A386" t="str">
            <v>Waitrose, Crown Park, Northampton Road, Rushden, NN10 6AR</v>
          </cell>
          <cell r="B386">
            <v>0</v>
          </cell>
          <cell r="C386">
            <v>0</v>
          </cell>
        </row>
        <row r="387">
          <cell r="A387" t="str">
            <v>Waitrose, Goldington Road, Bedford, MK41 0UE</v>
          </cell>
          <cell r="B387">
            <v>100</v>
          </cell>
          <cell r="C387">
            <v>1</v>
          </cell>
        </row>
        <row r="388">
          <cell r="A388" t="str">
            <v>Waitrose, Newport Pagnell Road, Northampton, NN4 6HP</v>
          </cell>
          <cell r="B388">
            <v>0</v>
          </cell>
          <cell r="C388">
            <v>0</v>
          </cell>
        </row>
        <row r="389">
          <cell r="A389" t="str">
            <v>Waitrose, Southam Road, Banbury, OX16 2FW</v>
          </cell>
          <cell r="B389">
            <v>78</v>
          </cell>
          <cell r="C389">
            <v>1</v>
          </cell>
        </row>
        <row r="390">
          <cell r="A390" t="str">
            <v>Waitrose, The Kingsthorpe Centre, Harborough Road, Kingsthorpe, Northampton, NN2 7BD</v>
          </cell>
          <cell r="B390">
            <v>0</v>
          </cell>
          <cell r="C390">
            <v>0</v>
          </cell>
        </row>
        <row r="391">
          <cell r="A391" t="str">
            <v>Waitrose, The Lairage, Bedford Road, Hitchin, SG5 1HF</v>
          </cell>
          <cell r="B391">
            <v>0</v>
          </cell>
          <cell r="C391">
            <v>0</v>
          </cell>
        </row>
        <row r="392">
          <cell r="A392" t="str">
            <v>Wilko, High Street, Bedford, MK40 1RY</v>
          </cell>
          <cell r="B392">
            <v>50</v>
          </cell>
          <cell r="C392">
            <v>1</v>
          </cell>
        </row>
      </sheetData>
      <sheetData sheetId="1">
        <row r="6">
          <cell r="A6" t="str">
            <v>Aldi, Watling Street, Bletchley, Milton Keynes, MK1 1EY</v>
          </cell>
          <cell r="B6">
            <v>30.5</v>
          </cell>
          <cell r="C6">
            <v>6</v>
          </cell>
        </row>
        <row r="7">
          <cell r="A7" t="str">
            <v>Asda, Bletcham Way, Bletchley, Milton Keynes, MK1 1QB</v>
          </cell>
          <cell r="B7">
            <v>40.56</v>
          </cell>
          <cell r="C7">
            <v>20</v>
          </cell>
        </row>
        <row r="8">
          <cell r="A8" t="str">
            <v>Asda, Islay Court, Jersey Drive, Newton Leys, Bletchley, Milton Keynes, MK3 5QW</v>
          </cell>
          <cell r="B8">
            <v>14.8</v>
          </cell>
          <cell r="C8">
            <v>5</v>
          </cell>
        </row>
        <row r="9">
          <cell r="A9" t="str">
            <v>Co-Op Food, Newton Road, Bletchley, Milton Keynes, MK3 5BS</v>
          </cell>
          <cell r="B9">
            <v>13.5</v>
          </cell>
          <cell r="C9">
            <v>5</v>
          </cell>
        </row>
        <row r="10">
          <cell r="A10" t="str">
            <v>Co-Op Food, Water Eaton Road, Bletchley, Milton Keynes, MK2 3AQ</v>
          </cell>
          <cell r="B10">
            <v>12.5</v>
          </cell>
          <cell r="C10">
            <v>2</v>
          </cell>
        </row>
        <row r="11">
          <cell r="A11" t="str">
            <v>Farmfoods, The Brunel Centre, The Concourse, Bletchley, Milton Keynes, MK2 2ES</v>
          </cell>
          <cell r="B11">
            <v>29.75</v>
          </cell>
          <cell r="C11">
            <v>4</v>
          </cell>
        </row>
        <row r="12">
          <cell r="A12" t="str">
            <v>Home Bargains, Beacon Retail Park, Watling Street, Bletchley, MK1 1BN</v>
          </cell>
          <cell r="B12">
            <v>10</v>
          </cell>
          <cell r="C12">
            <v>1</v>
          </cell>
        </row>
        <row r="13">
          <cell r="A13" t="str">
            <v>Home Bargains, Queensway, Bletchley, Milton Keynes, MK2 2DR</v>
          </cell>
          <cell r="B13">
            <v>18.5</v>
          </cell>
          <cell r="C13">
            <v>2</v>
          </cell>
        </row>
        <row r="14">
          <cell r="A14" t="str">
            <v>Iceland, Dukes Drive, Bletchley, MK2 2QG</v>
          </cell>
          <cell r="B14">
            <v>30</v>
          </cell>
          <cell r="C14">
            <v>1</v>
          </cell>
        </row>
        <row r="15">
          <cell r="A15" t="str">
            <v>Iceland, Watling Street, Bletchley, MK1 1YY</v>
          </cell>
          <cell r="B15">
            <v>12</v>
          </cell>
          <cell r="C15">
            <v>1</v>
          </cell>
        </row>
        <row r="16">
          <cell r="A16" t="str">
            <v>Lidl, Princes Way, Bletchley, Milton Keynes, MK2 2EN</v>
          </cell>
          <cell r="B16">
            <v>33.08</v>
          </cell>
          <cell r="C16">
            <v>13</v>
          </cell>
        </row>
        <row r="17">
          <cell r="A17" t="str">
            <v>Local shops, Bletchley Town Centre</v>
          </cell>
          <cell r="B17">
            <v>7</v>
          </cell>
          <cell r="C17">
            <v>3</v>
          </cell>
        </row>
        <row r="18">
          <cell r="A18" t="str">
            <v>Londis, Victoria Road, Stratford, Bletchley, MK2 2NP</v>
          </cell>
          <cell r="B18">
            <v>2</v>
          </cell>
          <cell r="C18">
            <v>1</v>
          </cell>
        </row>
        <row r="19">
          <cell r="A19" t="str">
            <v>Marks and Spencer (M&amp;S), Stadium Way West, Bletchley, Milton Keynes, MK1 1ST</v>
          </cell>
          <cell r="B19">
            <v>33.67</v>
          </cell>
          <cell r="C19">
            <v>7</v>
          </cell>
        </row>
        <row r="20">
          <cell r="A20" t="str">
            <v>Tesco Express, Buckingham Road, Bletchley, Milton Keynes, MK3 5BP</v>
          </cell>
          <cell r="B20">
            <v>28.18</v>
          </cell>
          <cell r="C20">
            <v>11</v>
          </cell>
        </row>
        <row r="21">
          <cell r="A21" t="str">
            <v>Tesco Express, Melrose Avenue, Bletchley, Milton Keynes, MK3 6PB</v>
          </cell>
          <cell r="B21">
            <v>9.14</v>
          </cell>
          <cell r="C21">
            <v>8</v>
          </cell>
        </row>
        <row r="22">
          <cell r="A22" t="str">
            <v>Tesco Extra, Watling Street, Bletchley, Milton Keynes, MK1 1DD</v>
          </cell>
          <cell r="B22">
            <v>22.08</v>
          </cell>
          <cell r="C22">
            <v>29</v>
          </cell>
        </row>
        <row r="23">
          <cell r="A23" t="str">
            <v>Zone 2</v>
          </cell>
        </row>
        <row r="24">
          <cell r="A24" t="str">
            <v>Aldi, Westcroft Retail Park, Barnsdale Drive, Westcroft, MK4 4DD</v>
          </cell>
          <cell r="B24">
            <v>18.75</v>
          </cell>
          <cell r="C24">
            <v>4</v>
          </cell>
        </row>
        <row r="25">
          <cell r="A25" t="str">
            <v>Co-Op Food, Guildford Avenue, Kingsmead, Milton Keynes, MK4 4JZ</v>
          </cell>
          <cell r="B25">
            <v>12</v>
          </cell>
          <cell r="C25">
            <v>1</v>
          </cell>
        </row>
        <row r="26">
          <cell r="A26" t="str">
            <v>Co-Op Food, New Hill Place, Dunthorne Way, Grange Farm, Milton Keynes, MK8 0LW</v>
          </cell>
          <cell r="B26">
            <v>12</v>
          </cell>
          <cell r="C26">
            <v>3</v>
          </cell>
        </row>
        <row r="27">
          <cell r="A27" t="str">
            <v>Co-Op Food, Tattenhoe Lane, Bletchley, MK3 7AQ</v>
          </cell>
          <cell r="B27">
            <v>4</v>
          </cell>
          <cell r="C27">
            <v>1</v>
          </cell>
        </row>
        <row r="28">
          <cell r="A28" t="str">
            <v>Co-Op Food, Winfold Lane, Emerson Valley, Milton Keynes, MK4 2SH</v>
          </cell>
          <cell r="B28">
            <v>5.33</v>
          </cell>
          <cell r="C28">
            <v>4</v>
          </cell>
        </row>
        <row r="29">
          <cell r="A29" t="str">
            <v>Morrisons Superstore, Barnsdale Drive, Westcroft, Milton Keynes, MK4 4DD</v>
          </cell>
          <cell r="B29">
            <v>23.42</v>
          </cell>
          <cell r="C29">
            <v>21</v>
          </cell>
        </row>
        <row r="30">
          <cell r="A30" t="str">
            <v>One Stop, White Horse Drive, Emerson Valley, Milton Keynes, MK4 2AS</v>
          </cell>
          <cell r="B30">
            <v>13.33</v>
          </cell>
          <cell r="C30">
            <v>3</v>
          </cell>
        </row>
        <row r="31">
          <cell r="A31" t="str">
            <v>Premier Stores, Whaddon Way, Bletchley, MK3 7DG</v>
          </cell>
          <cell r="B31">
            <v>12</v>
          </cell>
          <cell r="C31">
            <v>1</v>
          </cell>
        </row>
        <row r="32">
          <cell r="A32" t="str">
            <v>Sainsbury's Superstore, Engaine Drive, Shenley Church End, Milton Keynes, MK5 6JU</v>
          </cell>
          <cell r="B32">
            <v>19.13</v>
          </cell>
          <cell r="C32">
            <v>27</v>
          </cell>
        </row>
        <row r="33">
          <cell r="A33" t="str">
            <v>Tesco Express, Dulverton Drive, Furzton, Milton Keynes, MK4 1EN</v>
          </cell>
          <cell r="B33">
            <v>13</v>
          </cell>
          <cell r="C33">
            <v>6</v>
          </cell>
        </row>
        <row r="34">
          <cell r="A34" t="str">
            <v>Tesco Express, Egerton Gate, Shenley Brook End, Milton Keynes, MK5 7HH</v>
          </cell>
          <cell r="B34">
            <v>15.2</v>
          </cell>
          <cell r="C34">
            <v>6</v>
          </cell>
        </row>
        <row r="35">
          <cell r="A35" t="str">
            <v>Tesco Express, Oxley Park, Milton Keynes, MK4 4TB</v>
          </cell>
          <cell r="B35">
            <v>0</v>
          </cell>
          <cell r="C35">
            <v>0</v>
          </cell>
        </row>
        <row r="36">
          <cell r="A36" t="str">
            <v>Zone 3</v>
          </cell>
        </row>
        <row r="37">
          <cell r="A37" t="str">
            <v>Aldi, The Place Retail Park, Milton Keynes, MK9 1EN</v>
          </cell>
          <cell r="B37">
            <v>30.88</v>
          </cell>
          <cell r="C37">
            <v>9</v>
          </cell>
        </row>
        <row r="38">
          <cell r="A38" t="str">
            <v>B&amp;M, Farthing Grove, Netherfield, Milton Keynes, MK6 4JH</v>
          </cell>
          <cell r="B38">
            <v>13.2</v>
          </cell>
          <cell r="C38">
            <v>5</v>
          </cell>
        </row>
        <row r="39">
          <cell r="A39" t="str">
            <v>Budgens, Dodkin, Beanhill, Milton Keynes, MK6 4LP</v>
          </cell>
          <cell r="B39">
            <v>2</v>
          </cell>
          <cell r="C39">
            <v>1</v>
          </cell>
        </row>
        <row r="40">
          <cell r="A40" t="str">
            <v>Co-Op Food, Farthing Grove, Netherfield, Milton Keynes, MK6 4JH</v>
          </cell>
          <cell r="B40">
            <v>9.75</v>
          </cell>
          <cell r="C40">
            <v>8</v>
          </cell>
        </row>
        <row r="41">
          <cell r="A41" t="str">
            <v>Co-Op Food, Fishermead Boulevard, Fishermead, Milton Keynes, MK6 2AD</v>
          </cell>
          <cell r="B41">
            <v>15</v>
          </cell>
          <cell r="C41">
            <v>5</v>
          </cell>
        </row>
        <row r="42">
          <cell r="A42" t="str">
            <v>Lidl, Oldbrook Boulevard, Oldbrook, Milton Keynes, MK6 2YA</v>
          </cell>
          <cell r="B42">
            <v>18.170000000000002</v>
          </cell>
          <cell r="C42">
            <v>7</v>
          </cell>
        </row>
        <row r="43">
          <cell r="A43" t="str">
            <v>Local shops, Beanhill Local Centre, Milton Keynes, MK6 4LP</v>
          </cell>
          <cell r="B43">
            <v>0</v>
          </cell>
          <cell r="C43">
            <v>0</v>
          </cell>
        </row>
        <row r="44">
          <cell r="A44" t="str">
            <v>Local shops, Milton Keynes City Centre, MK9 3ES</v>
          </cell>
          <cell r="B44">
            <v>31.67</v>
          </cell>
          <cell r="C44">
            <v>3</v>
          </cell>
        </row>
        <row r="45">
          <cell r="A45" t="str">
            <v>Marks and Spencer (M&amp;S), Elder Gate, Milton Keynes, MK9 1BB</v>
          </cell>
          <cell r="B45">
            <v>17.5</v>
          </cell>
          <cell r="C45">
            <v>3</v>
          </cell>
        </row>
        <row r="46">
          <cell r="A46" t="str">
            <v>Marks and Spencer (M&amp;S), Sunset Walk, Burns Way, Milton Keynes, MK9 3PD</v>
          </cell>
          <cell r="B46">
            <v>15.33</v>
          </cell>
          <cell r="C46">
            <v>3</v>
          </cell>
        </row>
        <row r="47">
          <cell r="A47" t="str">
            <v>Morrisons Superstore, Elder Gate, Milton Keynes, MK9 1DL</v>
          </cell>
          <cell r="B47">
            <v>24.94</v>
          </cell>
          <cell r="C47">
            <v>18</v>
          </cell>
        </row>
        <row r="48">
          <cell r="A48" t="str">
            <v>One Stop, Garraways, Coffee Hall, Milton Keynes, MK6 5DD</v>
          </cell>
          <cell r="B48">
            <v>9</v>
          </cell>
          <cell r="C48">
            <v>4</v>
          </cell>
        </row>
        <row r="49">
          <cell r="A49" t="str">
            <v>Premier Eagle Supermarket, Harrier Court, Eaglestone, Milton Keynes, MK6 5BZ</v>
          </cell>
          <cell r="B49">
            <v>5</v>
          </cell>
          <cell r="C49">
            <v>1</v>
          </cell>
        </row>
        <row r="50">
          <cell r="A50" t="str">
            <v>Sainsbury's Superstore, Witan Gate, Milton Keynes, MK9 2FW</v>
          </cell>
          <cell r="B50">
            <v>34.33</v>
          </cell>
          <cell r="C50">
            <v>15</v>
          </cell>
        </row>
        <row r="51">
          <cell r="A51" t="str">
            <v>Tesco Express, Oldbrook Boulevard, Oldbrook, Milton Keynes, MK6 2JB</v>
          </cell>
          <cell r="B51">
            <v>13.5</v>
          </cell>
          <cell r="C51">
            <v>10</v>
          </cell>
        </row>
        <row r="52">
          <cell r="A52" t="str">
            <v>Zone 4</v>
          </cell>
        </row>
        <row r="53">
          <cell r="A53" t="str">
            <v>Aldi, Winchester Circle, Kingston, Milton Keynes, MK10 0BA</v>
          </cell>
          <cell r="B53">
            <v>27.5</v>
          </cell>
          <cell r="C53">
            <v>4</v>
          </cell>
        </row>
        <row r="54">
          <cell r="A54" t="str">
            <v>Co-Op Food, Bodmin Place, Broughton, Milton Keynes, MK10 7DP</v>
          </cell>
          <cell r="B54">
            <v>25</v>
          </cell>
          <cell r="C54">
            <v>2</v>
          </cell>
        </row>
        <row r="55">
          <cell r="A55" t="str">
            <v>Co-Op Food, Plaistow Crescent, Monkston Park, Milton Keynes, MK10 9PN</v>
          </cell>
          <cell r="B55">
            <v>16</v>
          </cell>
          <cell r="C55">
            <v>3</v>
          </cell>
        </row>
        <row r="56">
          <cell r="A56" t="str">
            <v>Co-Op Food, Tanfield Lane, Broughton, Milton Keynes, MK10 9NY</v>
          </cell>
          <cell r="B56">
            <v>13</v>
          </cell>
          <cell r="C56">
            <v>1</v>
          </cell>
        </row>
        <row r="57">
          <cell r="A57" t="str">
            <v>Costco, Mandeville Drive, Kingston, Milton Keynes, MK10 0DB</v>
          </cell>
          <cell r="B57">
            <v>80</v>
          </cell>
          <cell r="C57">
            <v>2</v>
          </cell>
        </row>
        <row r="58">
          <cell r="A58" t="str">
            <v>Home Bargains, Winchester Circle, Kingston, Milton Keynes, MK10 0BA</v>
          </cell>
          <cell r="B58">
            <v>0</v>
          </cell>
          <cell r="C58">
            <v>0</v>
          </cell>
        </row>
        <row r="59">
          <cell r="A59" t="str">
            <v>Lidl, Fen Street, Milton Keynes, MK10 7NP</v>
          </cell>
          <cell r="B59">
            <v>17.5</v>
          </cell>
          <cell r="C59">
            <v>2</v>
          </cell>
        </row>
        <row r="60">
          <cell r="A60" t="str">
            <v>Local shops, Kingston Local Centre, Milton Keynes, MK10 0AF</v>
          </cell>
          <cell r="B60">
            <v>0</v>
          </cell>
          <cell r="C60">
            <v>0</v>
          </cell>
        </row>
        <row r="61">
          <cell r="A61" t="str">
            <v>Local shops, Springfield Local Centre, Milton Keynes, MK6 3JH</v>
          </cell>
          <cell r="B61">
            <v>0</v>
          </cell>
          <cell r="C61">
            <v>1</v>
          </cell>
        </row>
        <row r="62">
          <cell r="A62" t="str">
            <v>Local shops, Tinkers Bridge Local Centre, MK6 3DD</v>
          </cell>
          <cell r="B62">
            <v>0</v>
          </cell>
          <cell r="C62">
            <v>1</v>
          </cell>
        </row>
        <row r="63">
          <cell r="A63" t="str">
            <v>Marks and Spencer (M&amp;S), The Kingston Centre, Winchester Circle, Milton Keynes, MK10 0BA</v>
          </cell>
          <cell r="B63">
            <v>0</v>
          </cell>
          <cell r="C63">
            <v>0</v>
          </cell>
        </row>
        <row r="64">
          <cell r="A64" t="str">
            <v>One Stop, Springfield Local Centre, Springfield, Milton Keynes, MK6 3JH</v>
          </cell>
          <cell r="B64">
            <v>4</v>
          </cell>
          <cell r="C64">
            <v>2</v>
          </cell>
        </row>
        <row r="65">
          <cell r="A65" t="str">
            <v>Tesco Express, Fyfield Barrow, Walnut Tree, Milton Keynes, MK7 7AN</v>
          </cell>
          <cell r="B65">
            <v>3</v>
          </cell>
          <cell r="C65">
            <v>1</v>
          </cell>
        </row>
        <row r="66">
          <cell r="A66" t="str">
            <v>Tesco Express, Holst Crescent, Old Farm Park, Milton Keynes, MK7 8QU</v>
          </cell>
          <cell r="B66">
            <v>6</v>
          </cell>
          <cell r="C66">
            <v>1</v>
          </cell>
        </row>
        <row r="67">
          <cell r="A67" t="str">
            <v>Tesco Express, Marshworth, Tinkers Bridge, Milton Keynes, MK6 3DD</v>
          </cell>
          <cell r="B67">
            <v>0</v>
          </cell>
          <cell r="C67">
            <v>0</v>
          </cell>
        </row>
        <row r="68">
          <cell r="A68" t="str">
            <v>Tesco Extra, Winchester Circle, Kingston, Milton Keynes, MK10 0AH</v>
          </cell>
          <cell r="B68">
            <v>15.17</v>
          </cell>
          <cell r="C68">
            <v>9</v>
          </cell>
        </row>
        <row r="69">
          <cell r="A69" t="str">
            <v>Waitrose, Babbage Gate, Oakgrove, Milton Keynes, MK10 9SU</v>
          </cell>
          <cell r="B69">
            <v>29.6</v>
          </cell>
          <cell r="C69">
            <v>10</v>
          </cell>
        </row>
        <row r="70">
          <cell r="A70" t="str">
            <v>Zone 5</v>
          </cell>
        </row>
        <row r="71">
          <cell r="A71" t="str">
            <v>Aldi, Stantonbury, Milton Keynes, MK14 6GU</v>
          </cell>
          <cell r="B71">
            <v>19.13</v>
          </cell>
          <cell r="C71">
            <v>16</v>
          </cell>
        </row>
        <row r="72">
          <cell r="A72" t="str">
            <v>Asda, Selkirk Drive, Oakridge Park, Stantonbury, Milton Keynes, MK14 6FF</v>
          </cell>
          <cell r="B72">
            <v>21.62</v>
          </cell>
          <cell r="C72">
            <v>13</v>
          </cell>
        </row>
        <row r="73">
          <cell r="A73" t="str">
            <v>B &amp; K News Convenience Store, Conniburrow Boulevard, Conniburrow, Milton Keynes, MK14 7AH</v>
          </cell>
          <cell r="B73">
            <v>17.5</v>
          </cell>
          <cell r="C73">
            <v>2</v>
          </cell>
        </row>
        <row r="74">
          <cell r="A74" t="str">
            <v>Budgens, Dalgin Place, Milton Keynes, MK9 4BA</v>
          </cell>
          <cell r="B74">
            <v>14</v>
          </cell>
          <cell r="C74">
            <v>2</v>
          </cell>
        </row>
        <row r="75">
          <cell r="A75" t="str">
            <v>Co-Op Food, Downs Barn Boulevard, Downs Barn, Milton Keynes, MK14 7QB</v>
          </cell>
          <cell r="B75">
            <v>2</v>
          </cell>
          <cell r="C75">
            <v>1</v>
          </cell>
        </row>
        <row r="76">
          <cell r="A76" t="str">
            <v>Co-Op Food, St Leger Court, Great Linford, Milton Keynes, MK14 5HA</v>
          </cell>
          <cell r="B76">
            <v>6.5</v>
          </cell>
          <cell r="C76">
            <v>10</v>
          </cell>
        </row>
        <row r="77">
          <cell r="A77" t="str">
            <v>Co-Op Food, Tower Crescent, Tower Drive, Neath Hill, MK14 6JY</v>
          </cell>
          <cell r="B77">
            <v>13.25</v>
          </cell>
          <cell r="C77">
            <v>12</v>
          </cell>
        </row>
        <row r="78">
          <cell r="A78" t="str">
            <v>Great Linford Community Fridge, St Leger Court, Great Linford, MK14 5HA</v>
          </cell>
          <cell r="B78">
            <v>7</v>
          </cell>
          <cell r="C78">
            <v>1</v>
          </cell>
        </row>
        <row r="79">
          <cell r="A79" t="str">
            <v>Lidl, Wolverton Road, Blakelands, Milton Keynes, MK14 5AA</v>
          </cell>
          <cell r="B79">
            <v>23.38</v>
          </cell>
          <cell r="C79">
            <v>18</v>
          </cell>
        </row>
        <row r="80">
          <cell r="A80" t="str">
            <v>Sainsbury's Local, Granville Square, Willen, Milton Keynes, MK15 9JL</v>
          </cell>
          <cell r="B80">
            <v>12.18</v>
          </cell>
          <cell r="C80">
            <v>17</v>
          </cell>
        </row>
        <row r="81">
          <cell r="A81" t="str">
            <v>Tesco Express, Giffard Park, Milton Keynes, MK14 5QD</v>
          </cell>
          <cell r="B81">
            <v>15.5</v>
          </cell>
          <cell r="C81">
            <v>3</v>
          </cell>
        </row>
        <row r="82">
          <cell r="A82" t="str">
            <v>Zone 6</v>
          </cell>
        </row>
        <row r="83">
          <cell r="A83" t="str">
            <v>McColl's, Highgrove Hill, Great Holm, Milton Keynes, MK8 9AQ</v>
          </cell>
          <cell r="B83">
            <v>3</v>
          </cell>
          <cell r="C83">
            <v>1</v>
          </cell>
        </row>
        <row r="84">
          <cell r="A84" t="str">
            <v>One Stop, Bradwell Common Boulevard, Bradwell Common, Milton Keynes, MK13 8DY</v>
          </cell>
          <cell r="B84">
            <v>7.5</v>
          </cell>
          <cell r="C84">
            <v>2</v>
          </cell>
        </row>
        <row r="85">
          <cell r="A85" t="str">
            <v>One Stop, The High Street, Two Mile Ash, Milton Keynes, MK8 8HG</v>
          </cell>
          <cell r="B85">
            <v>2</v>
          </cell>
          <cell r="C85">
            <v>1</v>
          </cell>
        </row>
        <row r="86">
          <cell r="A86" t="str">
            <v>Tesco Express, Swinden Court, Heelands, Milton Keynes, MK13 7PN</v>
          </cell>
          <cell r="B86">
            <v>7.09</v>
          </cell>
          <cell r="C86">
            <v>11</v>
          </cell>
        </row>
        <row r="87">
          <cell r="A87" t="str">
            <v>Zone 7</v>
          </cell>
        </row>
        <row r="88">
          <cell r="A88" t="str">
            <v>Asda, Glyn Square, Creed Street, Wolverton, MK12 5JQ</v>
          </cell>
          <cell r="B88">
            <v>15.33</v>
          </cell>
          <cell r="C88">
            <v>6</v>
          </cell>
        </row>
        <row r="89">
          <cell r="A89" t="str">
            <v>Co-Op Food, High Street, New Bradwell, Milton Keynes, MK13 0BT</v>
          </cell>
          <cell r="B89">
            <v>9</v>
          </cell>
          <cell r="C89">
            <v>5</v>
          </cell>
        </row>
        <row r="90">
          <cell r="A90" t="str">
            <v>Farmfoods, Glyn Square, Wolverton, Milton Keynes, MK12 5JQ</v>
          </cell>
          <cell r="B90">
            <v>52</v>
          </cell>
          <cell r="C90">
            <v>2</v>
          </cell>
        </row>
        <row r="91">
          <cell r="A91" t="str">
            <v>Gurkah Groceries, Jersey Road, Wolverton, MK12 5BN</v>
          </cell>
          <cell r="B91">
            <v>4</v>
          </cell>
          <cell r="C91">
            <v>1</v>
          </cell>
        </row>
        <row r="92">
          <cell r="A92" t="str">
            <v>Hodgelea Food &amp; Wine, Brookside, Hodge Lea, Milton Keynes, MK12 6JP</v>
          </cell>
          <cell r="B92">
            <v>4</v>
          </cell>
          <cell r="C92">
            <v>2</v>
          </cell>
        </row>
        <row r="93">
          <cell r="A93" t="str">
            <v>Lidl, Stratford Road, Wolverton, Milton Keynes, MK12 5NT</v>
          </cell>
          <cell r="B93">
            <v>29.23</v>
          </cell>
          <cell r="C93">
            <v>13</v>
          </cell>
        </row>
        <row r="94">
          <cell r="A94" t="str">
            <v>Local shops, Stony Stratford Town Centre, MK11 1BD</v>
          </cell>
          <cell r="B94">
            <v>13</v>
          </cell>
          <cell r="C94">
            <v>1</v>
          </cell>
        </row>
        <row r="95">
          <cell r="A95" t="str">
            <v>Local shops, Wolverton Town Centre, MK12 5JW</v>
          </cell>
          <cell r="B95">
            <v>1</v>
          </cell>
          <cell r="C95">
            <v>1</v>
          </cell>
        </row>
        <row r="96">
          <cell r="A96" t="str">
            <v>Londis, London Road, Stony Stratford, Milton Keynes, MK11 1JA</v>
          </cell>
          <cell r="B96">
            <v>1</v>
          </cell>
          <cell r="C96">
            <v>1</v>
          </cell>
        </row>
        <row r="97">
          <cell r="A97" t="str">
            <v>Marks and Spencer (M&amp;S), Bradwell Abbey BP, Monks Way, Stacey Bushes, Linford Wood, MK12 6HU</v>
          </cell>
          <cell r="B97">
            <v>0</v>
          </cell>
          <cell r="C97">
            <v>1</v>
          </cell>
        </row>
        <row r="98">
          <cell r="A98" t="str">
            <v>Nisa Local, Wolverton Road, Stony Stratford, MK11 1ED</v>
          </cell>
          <cell r="B98">
            <v>5</v>
          </cell>
          <cell r="C98">
            <v>1</v>
          </cell>
        </row>
        <row r="99">
          <cell r="A99" t="str">
            <v>Tesco Express, Ardwell Lane, Greenleys, Milton Keynes, MK12 6AX</v>
          </cell>
          <cell r="B99">
            <v>21.88</v>
          </cell>
          <cell r="C99">
            <v>25</v>
          </cell>
        </row>
        <row r="100">
          <cell r="A100" t="str">
            <v>Tesco Express, Cofferidge Close, Stony Stratford, MK11 1BY</v>
          </cell>
          <cell r="B100">
            <v>7.5</v>
          </cell>
          <cell r="C100">
            <v>2</v>
          </cell>
        </row>
        <row r="101">
          <cell r="A101" t="str">
            <v>Tesco Superstore, McConnell Drive, Wolverton, Milton Keynes, MK12 5RJ</v>
          </cell>
          <cell r="B101">
            <v>18.39</v>
          </cell>
          <cell r="C101">
            <v>37</v>
          </cell>
        </row>
        <row r="102">
          <cell r="A102" t="str">
            <v>Zone 8</v>
          </cell>
        </row>
        <row r="103">
          <cell r="A103" t="str">
            <v>Aldi, Old Greens Norton Road, Towcester, NN12 8AX</v>
          </cell>
          <cell r="B103">
            <v>15.5</v>
          </cell>
          <cell r="C103">
            <v>2</v>
          </cell>
        </row>
        <row r="104">
          <cell r="A104" t="str">
            <v>Aldi, Osier Way, Buckingham, MK18 1TG</v>
          </cell>
          <cell r="B104">
            <v>0</v>
          </cell>
          <cell r="C104">
            <v>0</v>
          </cell>
        </row>
        <row r="105">
          <cell r="A105" t="str">
            <v>Bridge Store, Towcester Road, Old Stratford, MK19 6AN</v>
          </cell>
          <cell r="B105">
            <v>0</v>
          </cell>
          <cell r="C105">
            <v>0</v>
          </cell>
        </row>
        <row r="106">
          <cell r="A106" t="str">
            <v>Co-Op Food, High Street, Brackley, Northampton, NN13 7BW</v>
          </cell>
          <cell r="B106">
            <v>10</v>
          </cell>
          <cell r="C106">
            <v>1</v>
          </cell>
        </row>
        <row r="107">
          <cell r="A107" t="str">
            <v>Co-Op Food, High Street, Deanshanger, Milton Keynes, MK19 6HR</v>
          </cell>
          <cell r="B107">
            <v>9</v>
          </cell>
          <cell r="C107">
            <v>2</v>
          </cell>
        </row>
        <row r="108">
          <cell r="A108" t="str">
            <v>Co-Op Food, Park End, Croughton, Brackley, NN13 5LX</v>
          </cell>
          <cell r="B108">
            <v>22</v>
          </cell>
          <cell r="C108">
            <v>1</v>
          </cell>
        </row>
        <row r="109">
          <cell r="A109" t="str">
            <v>Co-Op Food, Watling Street, Towcester, NN12 6BT</v>
          </cell>
          <cell r="B109">
            <v>0</v>
          </cell>
          <cell r="C109">
            <v>0</v>
          </cell>
        </row>
        <row r="110">
          <cell r="A110" t="str">
            <v>Heyford Meats, The Green, Nether Heyford, NN7 3LE</v>
          </cell>
          <cell r="B110">
            <v>15</v>
          </cell>
          <cell r="C110">
            <v>1</v>
          </cell>
        </row>
        <row r="111">
          <cell r="A111" t="str">
            <v>Lidl, Needlepin Way, Buckingham, MK18 7RB</v>
          </cell>
          <cell r="B111">
            <v>10.33</v>
          </cell>
          <cell r="C111">
            <v>3</v>
          </cell>
        </row>
        <row r="112">
          <cell r="A112" t="str">
            <v>Local shops, Brackley Town Centre,  NN13 7AB</v>
          </cell>
          <cell r="B112">
            <v>0</v>
          </cell>
          <cell r="C112">
            <v>0</v>
          </cell>
        </row>
        <row r="113">
          <cell r="A113" t="str">
            <v>Local shops, Buckingham Town Centre, MK18 1EL</v>
          </cell>
          <cell r="B113">
            <v>10</v>
          </cell>
          <cell r="C113">
            <v>1</v>
          </cell>
        </row>
        <row r="114">
          <cell r="A114" t="str">
            <v>Local shops, Bugbrooke Village Centre, NN7 3PG</v>
          </cell>
          <cell r="B114">
            <v>3</v>
          </cell>
          <cell r="C114">
            <v>1</v>
          </cell>
        </row>
        <row r="115">
          <cell r="A115" t="str">
            <v>Marks and Spencer (M&amp;S), Brackley BP, Northampton Road, Brackley, NN13 5SZ</v>
          </cell>
          <cell r="B115">
            <v>0</v>
          </cell>
          <cell r="C115">
            <v>0</v>
          </cell>
        </row>
        <row r="116">
          <cell r="A116" t="str">
            <v>Nisa Local, School Lane, Yardley Gobion, NN12 7UL</v>
          </cell>
          <cell r="B116">
            <v>20</v>
          </cell>
          <cell r="C116">
            <v>1</v>
          </cell>
        </row>
        <row r="117">
          <cell r="A117" t="str">
            <v>Sainsbury's Local, Chandos Road, Buckingham, MK18 1AL</v>
          </cell>
          <cell r="B117">
            <v>7</v>
          </cell>
          <cell r="C117">
            <v>2</v>
          </cell>
        </row>
        <row r="118">
          <cell r="A118" t="str">
            <v>Sainsbury's Superstore, Wellington Road, Brackley, NN13 6RE</v>
          </cell>
          <cell r="B118">
            <v>18.329999999999998</v>
          </cell>
          <cell r="C118">
            <v>6</v>
          </cell>
        </row>
        <row r="119">
          <cell r="A119" t="str">
            <v>Smith and Clay, Market Place, Brackley, NN13 7DP</v>
          </cell>
          <cell r="B119">
            <v>20</v>
          </cell>
          <cell r="C119">
            <v>1</v>
          </cell>
        </row>
        <row r="120">
          <cell r="A120" t="str">
            <v>Tesco Express, Market Hill, Buckingham, MK18 1JX</v>
          </cell>
          <cell r="B120">
            <v>0</v>
          </cell>
          <cell r="C120">
            <v>0</v>
          </cell>
        </row>
        <row r="121">
          <cell r="A121" t="str">
            <v>Tesco Express, Pavillons Way, Lark Rise, Brackley, NN13 6JR</v>
          </cell>
          <cell r="B121">
            <v>0</v>
          </cell>
          <cell r="C121">
            <v>0</v>
          </cell>
        </row>
        <row r="122">
          <cell r="A122" t="str">
            <v>Tesco Superstore, London Road, Buckingham, MK18 1AB</v>
          </cell>
          <cell r="B122">
            <v>29</v>
          </cell>
          <cell r="C122">
            <v>10</v>
          </cell>
        </row>
        <row r="123">
          <cell r="A123" t="str">
            <v>Tesco Superstore, Old Tiffield Road, Towcester, NN12 6PF</v>
          </cell>
          <cell r="B123">
            <v>16.5</v>
          </cell>
          <cell r="C123">
            <v>4</v>
          </cell>
        </row>
        <row r="124">
          <cell r="A124" t="str">
            <v>Tesco Superstore, Oxford Road, Brackley, NN13 7EF</v>
          </cell>
          <cell r="B124">
            <v>15.25</v>
          </cell>
          <cell r="C124">
            <v>4</v>
          </cell>
        </row>
        <row r="125">
          <cell r="A125" t="str">
            <v>Waitrose, High Street, Meadow Walk, Buckingham, MK18 1RS</v>
          </cell>
          <cell r="B125">
            <v>29</v>
          </cell>
          <cell r="C125">
            <v>3</v>
          </cell>
        </row>
        <row r="126">
          <cell r="A126" t="str">
            <v>Waitrose, Manor Road, Brackley, NN13 6BE</v>
          </cell>
          <cell r="B126">
            <v>20.5</v>
          </cell>
          <cell r="C126">
            <v>4</v>
          </cell>
        </row>
        <row r="127">
          <cell r="A127" t="str">
            <v>Waitrose, Richmond Road, Water Lane, Towcester, NN12 6HZ</v>
          </cell>
          <cell r="B127">
            <v>25</v>
          </cell>
          <cell r="C127">
            <v>4</v>
          </cell>
        </row>
        <row r="128">
          <cell r="A128" t="str">
            <v>Zone 9</v>
          </cell>
        </row>
        <row r="129">
          <cell r="A129" t="str">
            <v>Castlethorpe Village Shop, The Chestnuts, Castlethorpe, MK19 7EU</v>
          </cell>
          <cell r="B129">
            <v>10</v>
          </cell>
          <cell r="C129">
            <v>1</v>
          </cell>
        </row>
        <row r="130">
          <cell r="A130" t="str">
            <v>Co-Op Food, High Street, Newport Pagnell, MK16 8AB</v>
          </cell>
          <cell r="B130">
            <v>15.29</v>
          </cell>
          <cell r="C130">
            <v>17</v>
          </cell>
        </row>
        <row r="131">
          <cell r="A131" t="str">
            <v>Co-Op Food, Wordsworth Avenue, Newport Pagnell, MK16 8SB</v>
          </cell>
          <cell r="B131">
            <v>16.2</v>
          </cell>
          <cell r="C131">
            <v>11</v>
          </cell>
        </row>
        <row r="132">
          <cell r="A132" t="str">
            <v>G J Douglas Family Butchers, High Street, Newport Pagnell, MK16 8AQ</v>
          </cell>
          <cell r="B132">
            <v>17</v>
          </cell>
          <cell r="C132">
            <v>1</v>
          </cell>
        </row>
        <row r="133">
          <cell r="A133" t="str">
            <v>Local shops, Hanslope Village Centre, MK19 7LU</v>
          </cell>
          <cell r="B133">
            <v>7</v>
          </cell>
          <cell r="C133">
            <v>2</v>
          </cell>
        </row>
        <row r="134">
          <cell r="A134" t="str">
            <v>Local shops, North Crawley Village Centre, MK16 9HJ</v>
          </cell>
          <cell r="B134">
            <v>7.33</v>
          </cell>
          <cell r="C134">
            <v>3</v>
          </cell>
        </row>
        <row r="135">
          <cell r="A135" t="str">
            <v>Local shops, Tickford Street, Newport Pagnell, MK16 9BA</v>
          </cell>
          <cell r="B135">
            <v>25</v>
          </cell>
          <cell r="C135">
            <v>1</v>
          </cell>
        </row>
        <row r="136">
          <cell r="A136" t="str">
            <v>Marks and Spencer (M&amp;S), Tickford Street, Newport Pagnell, MK16 9BD</v>
          </cell>
          <cell r="B136">
            <v>10</v>
          </cell>
          <cell r="C136">
            <v>1</v>
          </cell>
        </row>
        <row r="137">
          <cell r="A137" t="str">
            <v>One Stop, Annesley Road, Newport Pagnell, MK16 0BG</v>
          </cell>
          <cell r="B137">
            <v>8</v>
          </cell>
          <cell r="C137">
            <v>2</v>
          </cell>
        </row>
        <row r="138">
          <cell r="A138" t="str">
            <v>Premier Stores, Gold Street, Hanslope, Milton Keynes, MK19 7LU</v>
          </cell>
          <cell r="B138">
            <v>14.33</v>
          </cell>
          <cell r="C138">
            <v>3</v>
          </cell>
        </row>
        <row r="139">
          <cell r="A139" t="str">
            <v>Tesco Express, Elthorne Way, Green Park Drive, Newport Pagnell, MK16 0JR</v>
          </cell>
          <cell r="B139">
            <v>7</v>
          </cell>
          <cell r="C139">
            <v>3</v>
          </cell>
        </row>
        <row r="140">
          <cell r="A140" t="str">
            <v>Tompkins Butchers, Gold Street, Hanslope, MK19 7LU</v>
          </cell>
          <cell r="B140">
            <v>37</v>
          </cell>
          <cell r="C140">
            <v>1</v>
          </cell>
        </row>
        <row r="141">
          <cell r="A141" t="str">
            <v>Zone 10</v>
          </cell>
        </row>
        <row r="142">
          <cell r="A142" t="str">
            <v>Amazing-Grains, Fountain Court, Olney, MK46 4DG</v>
          </cell>
          <cell r="B142">
            <v>5.5</v>
          </cell>
          <cell r="C142">
            <v>2</v>
          </cell>
        </row>
        <row r="143">
          <cell r="A143" t="str">
            <v>Co-Op Food, Stanley Court, Weston Road, Olney, MK46 5NH</v>
          </cell>
          <cell r="B143">
            <v>13.06</v>
          </cell>
          <cell r="C143">
            <v>34</v>
          </cell>
        </row>
        <row r="144">
          <cell r="A144" t="str">
            <v>Harvest, Fountain Court, Olney, MK46 4DG</v>
          </cell>
          <cell r="B144">
            <v>60</v>
          </cell>
          <cell r="C144">
            <v>1</v>
          </cell>
        </row>
        <row r="145">
          <cell r="A145" t="str">
            <v>One Stop, High Street, Olney, MK46 4EF</v>
          </cell>
          <cell r="B145">
            <v>9</v>
          </cell>
          <cell r="C145">
            <v>3</v>
          </cell>
        </row>
        <row r="146">
          <cell r="A146" t="str">
            <v>Premier Stores, High Street, Lavendon, MK46 4EX</v>
          </cell>
          <cell r="B146">
            <v>4</v>
          </cell>
          <cell r="C146">
            <v>2</v>
          </cell>
        </row>
        <row r="147">
          <cell r="A147" t="str">
            <v>Sainsbury's Superstore, Lavendon Road, Olney, MK46 4HH</v>
          </cell>
          <cell r="B147">
            <v>15.13</v>
          </cell>
          <cell r="C147">
            <v>18</v>
          </cell>
        </row>
        <row r="148">
          <cell r="A148" t="str">
            <v>Tesco Express, Market Place, Olney, MK46 4BA</v>
          </cell>
          <cell r="B148">
            <v>12.08</v>
          </cell>
          <cell r="C148">
            <v>14</v>
          </cell>
        </row>
        <row r="149">
          <cell r="A149" t="str">
            <v>Zone 11</v>
          </cell>
        </row>
        <row r="150">
          <cell r="A150" t="str">
            <v>Budgens, Ampthill Road, Maulden, MK45 2DH</v>
          </cell>
          <cell r="B150">
            <v>25</v>
          </cell>
          <cell r="C150">
            <v>1</v>
          </cell>
        </row>
        <row r="151">
          <cell r="A151" t="str">
            <v>Budgens, Stagsden Road, Bromham, MK43 8PU</v>
          </cell>
          <cell r="B151">
            <v>20</v>
          </cell>
          <cell r="C151">
            <v>1</v>
          </cell>
        </row>
        <row r="152">
          <cell r="A152" t="str">
            <v>Co-Op Food, Clay Avenue, Stewartby, Bedford, MK43 9SU</v>
          </cell>
          <cell r="B152">
            <v>10</v>
          </cell>
          <cell r="C152">
            <v>1</v>
          </cell>
        </row>
        <row r="153">
          <cell r="A153" t="str">
            <v>Co-Op Food, Coniston Road, Flitwick, MK45 1QY</v>
          </cell>
          <cell r="B153">
            <v>0</v>
          </cell>
          <cell r="C153">
            <v>0</v>
          </cell>
        </row>
        <row r="154">
          <cell r="A154" t="str">
            <v>Co-Op Food, High Street, Bedford, MK43 0DP</v>
          </cell>
          <cell r="B154">
            <v>13</v>
          </cell>
          <cell r="C154">
            <v>6</v>
          </cell>
        </row>
        <row r="155">
          <cell r="A155" t="str">
            <v>Co-Op Food, Station Road, Marston Moretaine, Bedford, MK43 0PH</v>
          </cell>
          <cell r="B155">
            <v>22.5</v>
          </cell>
          <cell r="C155">
            <v>3</v>
          </cell>
        </row>
        <row r="156">
          <cell r="A156" t="str">
            <v>Haynes Post Office, Silver End Road, Haynes, MK45 3PS</v>
          </cell>
          <cell r="B156">
            <v>0</v>
          </cell>
          <cell r="C156">
            <v>1</v>
          </cell>
        </row>
        <row r="157">
          <cell r="A157" t="str">
            <v>Local shops, Ampthill Town Centre,  MK45 2NG</v>
          </cell>
          <cell r="B157">
            <v>0</v>
          </cell>
          <cell r="C157">
            <v>0</v>
          </cell>
        </row>
        <row r="158">
          <cell r="A158" t="str">
            <v>Local shops, Flitwick Town Centre, MK45 1AJ</v>
          </cell>
          <cell r="B158">
            <v>0</v>
          </cell>
          <cell r="C158">
            <v>0</v>
          </cell>
        </row>
        <row r="159">
          <cell r="A159" t="str">
            <v>Local shops, Maulden Village Centre, MK45 2DH</v>
          </cell>
          <cell r="B159">
            <v>5</v>
          </cell>
          <cell r="C159">
            <v>1</v>
          </cell>
        </row>
        <row r="160">
          <cell r="A160" t="str">
            <v>Local shops, Wootton Village Centre, MK43 9JU</v>
          </cell>
          <cell r="B160">
            <v>80</v>
          </cell>
          <cell r="C160">
            <v>1</v>
          </cell>
        </row>
        <row r="161">
          <cell r="A161" t="str">
            <v>One Stop, Molivers Lane, Bromham, Bedford, MK43 8LD</v>
          </cell>
          <cell r="B161">
            <v>10</v>
          </cell>
          <cell r="C161">
            <v>1</v>
          </cell>
        </row>
        <row r="162">
          <cell r="A162" t="str">
            <v>Sainsbury's Local, Folkes Road, Bedford, MK43 9BY</v>
          </cell>
          <cell r="B162">
            <v>16.5</v>
          </cell>
          <cell r="C162">
            <v>2</v>
          </cell>
        </row>
        <row r="163">
          <cell r="A163" t="str">
            <v>Tesco Express, Cause End Road, Wootton, MK43 9DA</v>
          </cell>
          <cell r="B163">
            <v>3</v>
          </cell>
          <cell r="C163">
            <v>1</v>
          </cell>
        </row>
        <row r="164">
          <cell r="A164" t="str">
            <v>Tesco Superstore, Coniston Road, Flitwick, MK45 1LX</v>
          </cell>
          <cell r="B164">
            <v>21.67</v>
          </cell>
          <cell r="C164">
            <v>10</v>
          </cell>
        </row>
        <row r="165">
          <cell r="A165" t="str">
            <v>Waitrose, Bedford Street, Ampthill, MK45 2LU</v>
          </cell>
          <cell r="B165">
            <v>18.14</v>
          </cell>
          <cell r="C165">
            <v>9</v>
          </cell>
        </row>
        <row r="166">
          <cell r="A166" t="str">
            <v>Zone 12</v>
          </cell>
        </row>
        <row r="167">
          <cell r="A167" t="str">
            <v>Aldi, Grovebury Retail Park, Leighton Buzzard, LU7 4EG</v>
          </cell>
          <cell r="B167">
            <v>47.5</v>
          </cell>
          <cell r="C167">
            <v>2</v>
          </cell>
        </row>
        <row r="168">
          <cell r="A168" t="str">
            <v>Co-Op Food, Birds Hill, Heath and Reach, Leighton Buzzard, LU7 0AQ</v>
          </cell>
          <cell r="B168">
            <v>4.5</v>
          </cell>
          <cell r="C168">
            <v>2</v>
          </cell>
        </row>
        <row r="169">
          <cell r="A169" t="str">
            <v>Co-Op Food, High Street, Woburn Sands, MK17 8RF</v>
          </cell>
          <cell r="B169">
            <v>16.5</v>
          </cell>
          <cell r="C169">
            <v>7</v>
          </cell>
        </row>
        <row r="170">
          <cell r="A170" t="str">
            <v>Co-Op Food, Stanbridge Road, Leighton Buzzard, LU7 4DF</v>
          </cell>
          <cell r="B170">
            <v>3</v>
          </cell>
          <cell r="C170">
            <v>2</v>
          </cell>
        </row>
        <row r="171">
          <cell r="A171" t="str">
            <v>Hunters Farm Shop, Watling Street, Little Brickhill, MK17 9DN</v>
          </cell>
          <cell r="B171">
            <v>26.67</v>
          </cell>
          <cell r="C171">
            <v>3</v>
          </cell>
        </row>
        <row r="172">
          <cell r="A172" t="str">
            <v>Iceland, Market Square, Leighton Buzzard, LU7 1EU</v>
          </cell>
          <cell r="B172">
            <v>0</v>
          </cell>
          <cell r="C172">
            <v>0</v>
          </cell>
        </row>
        <row r="173">
          <cell r="A173" t="str">
            <v>Local shops, Leighton Buzzard Town Centre, LU7 1DN</v>
          </cell>
          <cell r="B173">
            <v>0</v>
          </cell>
          <cell r="C173">
            <v>0</v>
          </cell>
        </row>
        <row r="174">
          <cell r="A174" t="str">
            <v>Marks and Spencer (M&amp;S), Grovebury Retail Park, Grovebury Road, Leighton Buzzard, LU7 4EG</v>
          </cell>
          <cell r="B174">
            <v>25</v>
          </cell>
          <cell r="C174">
            <v>2</v>
          </cell>
        </row>
        <row r="175">
          <cell r="A175" t="str">
            <v>Marks and Spencer (M&amp;S), Toddington South Service Area, M1 Motorway, Ipswich Road, Dunstable, LU5 6HR</v>
          </cell>
          <cell r="B175">
            <v>0</v>
          </cell>
          <cell r="C175">
            <v>0</v>
          </cell>
        </row>
        <row r="176">
          <cell r="A176" t="str">
            <v>Morrisons Superstore, Lake Street, Leighton Buzzard, LU7 1WS</v>
          </cell>
          <cell r="B176">
            <v>25</v>
          </cell>
          <cell r="C176">
            <v>5</v>
          </cell>
        </row>
        <row r="177">
          <cell r="A177" t="str">
            <v>Premier Stores, Barkham Close, Cheddington, LU7 0RT</v>
          </cell>
          <cell r="B177">
            <v>15</v>
          </cell>
          <cell r="C177">
            <v>1</v>
          </cell>
        </row>
        <row r="178">
          <cell r="A178" t="str">
            <v>Premier Stores, High Street, Westoning, MK45 5JG</v>
          </cell>
          <cell r="B178">
            <v>4</v>
          </cell>
          <cell r="C178">
            <v>1</v>
          </cell>
        </row>
        <row r="179">
          <cell r="A179" t="str">
            <v>Premier Stores, Marsworth Road, Pitstone, LU7 9AT</v>
          </cell>
          <cell r="B179">
            <v>12</v>
          </cell>
          <cell r="C179">
            <v>1</v>
          </cell>
        </row>
        <row r="180">
          <cell r="A180" t="str">
            <v>Tesco Express, Aries Court, Appenine Way, Leighton Buzzard, LU7 3XW</v>
          </cell>
          <cell r="B180">
            <v>0</v>
          </cell>
          <cell r="C180">
            <v>0</v>
          </cell>
        </row>
        <row r="181">
          <cell r="A181" t="str">
            <v>Tesco Express, Coniston Road, Linslade, Leighton Buzzard, LU7 2PJ</v>
          </cell>
          <cell r="B181">
            <v>17.5</v>
          </cell>
          <cell r="C181">
            <v>2</v>
          </cell>
        </row>
        <row r="182">
          <cell r="A182" t="str">
            <v>Tesco Express, High Street, Woburn Sands, Milton Keynes, MK17 8RQ</v>
          </cell>
          <cell r="B182">
            <v>16.329999999999998</v>
          </cell>
          <cell r="C182">
            <v>3</v>
          </cell>
        </row>
        <row r="183">
          <cell r="A183" t="str">
            <v>Tesco Superstore, Vimy Road, Leighton Buzzard, LU7 1ER</v>
          </cell>
          <cell r="B183">
            <v>13.83</v>
          </cell>
          <cell r="C183">
            <v>7</v>
          </cell>
        </row>
        <row r="184">
          <cell r="A184" t="str">
            <v>Waitrose, Waterborne Walk, Leighton Buzzard, LU7 1DH</v>
          </cell>
          <cell r="B184">
            <v>16.5</v>
          </cell>
          <cell r="C184">
            <v>6</v>
          </cell>
        </row>
        <row r="185">
          <cell r="A185" t="str">
            <v>Zone 13</v>
          </cell>
        </row>
        <row r="186">
          <cell r="A186" t="str">
            <v>Aldi, Cambridge Street, Aylesbury, HP20 1BT</v>
          </cell>
          <cell r="B186">
            <v>26.4</v>
          </cell>
          <cell r="C186">
            <v>5</v>
          </cell>
        </row>
        <row r="187">
          <cell r="A187" t="str">
            <v>Aldi, Rimmington Way, Aylesbury, HP19 8AW</v>
          </cell>
          <cell r="B187">
            <v>34</v>
          </cell>
          <cell r="C187">
            <v>1</v>
          </cell>
        </row>
        <row r="188">
          <cell r="A188" t="str">
            <v>Asda, Mandeville Road, Aylesbury, HP21 8BD</v>
          </cell>
          <cell r="B188">
            <v>20</v>
          </cell>
          <cell r="C188">
            <v>1</v>
          </cell>
        </row>
        <row r="189">
          <cell r="A189" t="str">
            <v>Co-Op Food, High Street, Winslow, MK18 3DQ</v>
          </cell>
          <cell r="B189">
            <v>20.5</v>
          </cell>
          <cell r="C189">
            <v>4</v>
          </cell>
        </row>
        <row r="190">
          <cell r="A190" t="str">
            <v>Co-Op Food, Jansel Square, Bedgrove, Aylesbury, HP21 7ET</v>
          </cell>
          <cell r="B190">
            <v>27.5</v>
          </cell>
          <cell r="C190">
            <v>2</v>
          </cell>
        </row>
        <row r="191">
          <cell r="A191" t="str">
            <v>Co-Op Food, Orwell Drive, Hawkslade Farm, Aylesbury, HP21 9JL</v>
          </cell>
          <cell r="B191">
            <v>0</v>
          </cell>
          <cell r="C191">
            <v>0</v>
          </cell>
        </row>
        <row r="192">
          <cell r="A192" t="str">
            <v>Co-Op Food, Wedgewood Street, Aylesbury, HP19 7HL</v>
          </cell>
          <cell r="B192">
            <v>1</v>
          </cell>
          <cell r="C192">
            <v>1</v>
          </cell>
        </row>
        <row r="193">
          <cell r="A193" t="str">
            <v>Elm Farm Food &amp; Wine, Elm Court, Elm Farm Road, Aylesbury, HP21 7NQ</v>
          </cell>
          <cell r="B193">
            <v>10</v>
          </cell>
          <cell r="C193">
            <v>1</v>
          </cell>
        </row>
        <row r="194">
          <cell r="A194" t="str">
            <v>Iceland, High Street, Aylesbury, HP20 1SA</v>
          </cell>
          <cell r="B194">
            <v>40</v>
          </cell>
          <cell r="C194">
            <v>1</v>
          </cell>
        </row>
        <row r="195">
          <cell r="A195" t="str">
            <v>Lidl, Aylesbury Shopping Park, Cambridge Street, Aylesbury, HP20 1DG</v>
          </cell>
          <cell r="B195">
            <v>14</v>
          </cell>
          <cell r="C195">
            <v>2</v>
          </cell>
        </row>
        <row r="196">
          <cell r="A196" t="str">
            <v>Lidl, Oakfield Road, Aylesbury, HP20 1GD</v>
          </cell>
          <cell r="B196">
            <v>12</v>
          </cell>
          <cell r="C196">
            <v>1</v>
          </cell>
        </row>
        <row r="197">
          <cell r="A197" t="str">
            <v>Local shops, Broadfields Retail Park, Bicester Road, Aylesbury, HP19 8BU</v>
          </cell>
          <cell r="B197">
            <v>35</v>
          </cell>
          <cell r="C197">
            <v>1</v>
          </cell>
        </row>
        <row r="198">
          <cell r="A198" t="str">
            <v>Local shops, North Marston Village Centre, MK18 3PN</v>
          </cell>
          <cell r="B198">
            <v>15</v>
          </cell>
          <cell r="C198">
            <v>1</v>
          </cell>
        </row>
        <row r="199">
          <cell r="A199" t="str">
            <v>Local shops, Winslow Town Centre, MK18 3DQ</v>
          </cell>
          <cell r="B199">
            <v>24.5</v>
          </cell>
          <cell r="C199">
            <v>2</v>
          </cell>
        </row>
        <row r="200">
          <cell r="A200" t="str">
            <v>Marks and Spencer (M&amp;S), High Street, Aylesbury, HP20 1SH</v>
          </cell>
          <cell r="B200">
            <v>28.33</v>
          </cell>
          <cell r="C200">
            <v>3</v>
          </cell>
        </row>
        <row r="201">
          <cell r="A201" t="str">
            <v>Morrisons Superstore, Station Way, Aylesbury, HP20 2HX</v>
          </cell>
          <cell r="B201">
            <v>30</v>
          </cell>
          <cell r="C201">
            <v>3</v>
          </cell>
        </row>
        <row r="202">
          <cell r="A202" t="str">
            <v>One Stop, High Street, Winslow, Buckingham, MK18 3HF</v>
          </cell>
          <cell r="B202">
            <v>1</v>
          </cell>
          <cell r="C202">
            <v>1</v>
          </cell>
        </row>
        <row r="203">
          <cell r="A203" t="str">
            <v>P S Tilbury, Jansel Square, Bedgrove, HP21 7ET</v>
          </cell>
          <cell r="B203">
            <v>12</v>
          </cell>
          <cell r="C203">
            <v>1</v>
          </cell>
        </row>
        <row r="204">
          <cell r="A204" t="str">
            <v>Sainsbury's Local, Jansel Square, Camborne Avenue, Bedgrove, HP21 7ET</v>
          </cell>
          <cell r="B204">
            <v>0</v>
          </cell>
          <cell r="C204">
            <v>1</v>
          </cell>
        </row>
        <row r="205">
          <cell r="A205" t="str">
            <v>Sainsbury's Local, Oakfield Road, Aylesbury, HP20 1LL</v>
          </cell>
          <cell r="B205">
            <v>16.8</v>
          </cell>
          <cell r="C205">
            <v>5</v>
          </cell>
        </row>
        <row r="206">
          <cell r="A206" t="str">
            <v>Sainsbury's Superstore, Buckingham Street, Aylesbury, HP20 2LA</v>
          </cell>
          <cell r="B206">
            <v>14</v>
          </cell>
          <cell r="C206">
            <v>4</v>
          </cell>
        </row>
        <row r="207">
          <cell r="A207" t="str">
            <v>Sainsbury's Superstore, Gatehouse Road, Aylesbury, HP19 8ED</v>
          </cell>
          <cell r="B207">
            <v>9</v>
          </cell>
          <cell r="C207">
            <v>4</v>
          </cell>
        </row>
        <row r="208">
          <cell r="A208" t="str">
            <v>Tesco Express, Jackson Road, Aylesbury, HP19 9BF</v>
          </cell>
          <cell r="B208">
            <v>15</v>
          </cell>
          <cell r="C208">
            <v>1</v>
          </cell>
        </row>
        <row r="209">
          <cell r="A209" t="str">
            <v>Tesco Extra, Broadfields Retail Park, Bicester Road, Aylesbury, HP19 8BU</v>
          </cell>
          <cell r="B209">
            <v>23.57</v>
          </cell>
          <cell r="C209">
            <v>7</v>
          </cell>
        </row>
        <row r="210">
          <cell r="A210" t="str">
            <v>Tesco Superstore, Tring Road, Aylesbury, HP20 1PQ</v>
          </cell>
          <cell r="B210">
            <v>14.25</v>
          </cell>
          <cell r="C210">
            <v>9</v>
          </cell>
        </row>
        <row r="211">
          <cell r="A211" t="str">
            <v>The Shop, Granborough Road, North Marston, MK18 3PN</v>
          </cell>
          <cell r="B211">
            <v>13</v>
          </cell>
          <cell r="C211">
            <v>1</v>
          </cell>
        </row>
        <row r="212">
          <cell r="A212" t="str">
            <v>Waitrose, Exchange Street, Waterside, Aylesbury, HP20 1AL</v>
          </cell>
          <cell r="B212">
            <v>47.5</v>
          </cell>
          <cell r="C212">
            <v>2</v>
          </cell>
        </row>
        <row r="213">
          <cell r="A213" t="str">
            <v>Zone 14</v>
          </cell>
        </row>
        <row r="214">
          <cell r="A214" t="str">
            <v>Aldi, Launton Road, Bicester, OX26 6PZ</v>
          </cell>
          <cell r="B214">
            <v>60</v>
          </cell>
          <cell r="C214">
            <v>1</v>
          </cell>
        </row>
        <row r="215">
          <cell r="A215" t="str">
            <v>Co-Op Food, Barberry Place, Bicester, OX26 3HA</v>
          </cell>
          <cell r="B215">
            <v>24.67</v>
          </cell>
          <cell r="C215">
            <v>4</v>
          </cell>
        </row>
        <row r="216">
          <cell r="A216" t="str">
            <v>Co-Op Food, Bassett Avenue, Bicester, OX26 4TZ</v>
          </cell>
          <cell r="B216">
            <v>0</v>
          </cell>
          <cell r="C216">
            <v>0</v>
          </cell>
        </row>
        <row r="217">
          <cell r="A217" t="str">
            <v>Co-Op Food, West Street, Steeple Claydon, MK18 2NT</v>
          </cell>
          <cell r="B217">
            <v>50</v>
          </cell>
          <cell r="C217">
            <v>1</v>
          </cell>
        </row>
        <row r="218">
          <cell r="A218" t="str">
            <v>Co-Op Food, Willowvale Way, Steeple Claydon, MK18 2PP</v>
          </cell>
          <cell r="B218">
            <v>10</v>
          </cell>
          <cell r="C218">
            <v>1</v>
          </cell>
        </row>
        <row r="219">
          <cell r="A219" t="str">
            <v>Costcutter, Bicester Road, Launton, OX26 5DQ</v>
          </cell>
          <cell r="B219">
            <v>10</v>
          </cell>
          <cell r="C219">
            <v>1</v>
          </cell>
        </row>
        <row r="220">
          <cell r="A220" t="str">
            <v>Iceland, Sheep Street, Bicester, OX26 6TB</v>
          </cell>
          <cell r="B220">
            <v>12</v>
          </cell>
          <cell r="C220">
            <v>2</v>
          </cell>
        </row>
        <row r="221">
          <cell r="A221" t="str">
            <v>Lidl, Launton Road Retail Park, Bicester, OX26 4JQ</v>
          </cell>
          <cell r="B221">
            <v>22</v>
          </cell>
          <cell r="C221">
            <v>8</v>
          </cell>
        </row>
        <row r="222">
          <cell r="A222" t="str">
            <v>Local shops, Ardley Village Centre, OX27 7PF</v>
          </cell>
          <cell r="B222">
            <v>0</v>
          </cell>
          <cell r="C222">
            <v>0</v>
          </cell>
        </row>
        <row r="223">
          <cell r="A223" t="str">
            <v>Local shops, Bicester Town Centre, OX26 6FA</v>
          </cell>
          <cell r="B223">
            <v>30</v>
          </cell>
          <cell r="C223">
            <v>1</v>
          </cell>
        </row>
        <row r="224">
          <cell r="A224" t="str">
            <v>Marks and Spencer (M&amp;S), Kingsmere Retail Park, Kelso Road, Bicester, OX26 1ES</v>
          </cell>
          <cell r="B224">
            <v>31.5</v>
          </cell>
          <cell r="C224">
            <v>5</v>
          </cell>
        </row>
        <row r="225">
          <cell r="A225" t="str">
            <v>One Stop, Woodpiece Road, Upper Arncott, OX25 1PJ</v>
          </cell>
          <cell r="B225">
            <v>25</v>
          </cell>
          <cell r="C225">
            <v>2</v>
          </cell>
        </row>
        <row r="226">
          <cell r="A226" t="str">
            <v>Padbury Meats, Main Street, Padbury, MK18 2AY</v>
          </cell>
          <cell r="B226">
            <v>40</v>
          </cell>
          <cell r="C226">
            <v>1</v>
          </cell>
        </row>
        <row r="227">
          <cell r="A227" t="str">
            <v>Sainsbury's Superstore, Pioneer Square, Bure Place, Bicester, OX26 6FA</v>
          </cell>
          <cell r="B227">
            <v>17.29</v>
          </cell>
          <cell r="C227">
            <v>15</v>
          </cell>
        </row>
        <row r="228">
          <cell r="A228" t="str">
            <v>Tesco Express, Bowmont Square, Shakespeare Drive, Bicester, OX26 2GJ</v>
          </cell>
          <cell r="B228">
            <v>11.5</v>
          </cell>
          <cell r="C228">
            <v>2</v>
          </cell>
        </row>
        <row r="229">
          <cell r="A229" t="str">
            <v>Tesco Express, Hart Place, Bicester, OX26 4FR</v>
          </cell>
          <cell r="B229">
            <v>15.33</v>
          </cell>
          <cell r="C229">
            <v>3</v>
          </cell>
        </row>
        <row r="230">
          <cell r="A230" t="str">
            <v>Tesco Express, Holm Square, Southwold, Bicester, OX26 3YQ</v>
          </cell>
          <cell r="B230">
            <v>17</v>
          </cell>
          <cell r="C230">
            <v>2</v>
          </cell>
        </row>
        <row r="231">
          <cell r="A231" t="str">
            <v>Tesco Express, Nightingale Place, Langford Village, Bicester, OX26 6XX</v>
          </cell>
          <cell r="B231">
            <v>22.33</v>
          </cell>
          <cell r="C231">
            <v>3</v>
          </cell>
        </row>
        <row r="232">
          <cell r="A232" t="str">
            <v>Tesco Superstore, Lakeview Drive, Bicester, OX26 1DE</v>
          </cell>
          <cell r="B232">
            <v>35</v>
          </cell>
          <cell r="C232">
            <v>4</v>
          </cell>
        </row>
        <row r="233">
          <cell r="A233" t="str">
            <v>Outside Survey Area</v>
          </cell>
        </row>
        <row r="234">
          <cell r="A234" t="str">
            <v>Aldi, Church Street, Dunstable, LU5 4RP</v>
          </cell>
          <cell r="B234">
            <v>0</v>
          </cell>
          <cell r="C234">
            <v>0</v>
          </cell>
        </row>
        <row r="235">
          <cell r="A235" t="str">
            <v>Aldi, Fairhill, Bedford, MK41 7FY</v>
          </cell>
          <cell r="B235">
            <v>40</v>
          </cell>
          <cell r="C235">
            <v>1</v>
          </cell>
        </row>
        <row r="236">
          <cell r="A236" t="str">
            <v>Aldi, Kettering Retail Park, Carina Road, Kettering, NN15 6YA</v>
          </cell>
          <cell r="B236">
            <v>0</v>
          </cell>
          <cell r="C236">
            <v>0</v>
          </cell>
        </row>
        <row r="237">
          <cell r="A237" t="str">
            <v>Aldi, Laporte Retail Park, Dallow Road, Luton, LU1 1HL</v>
          </cell>
          <cell r="B237">
            <v>0</v>
          </cell>
          <cell r="C237">
            <v>0</v>
          </cell>
        </row>
        <row r="238">
          <cell r="A238" t="str">
            <v>Aldi, Towcester Road, Northampton, NN1 1BQ</v>
          </cell>
          <cell r="B238">
            <v>30</v>
          </cell>
          <cell r="C238">
            <v>1</v>
          </cell>
        </row>
        <row r="239">
          <cell r="A239" t="str">
            <v>Aldi, Victoria Road, Wellingborough, NN8 1HH</v>
          </cell>
          <cell r="B239">
            <v>0</v>
          </cell>
          <cell r="C239">
            <v>0</v>
          </cell>
        </row>
        <row r="240">
          <cell r="A240" t="str">
            <v>Aldi, Vimy Road, Linslade, Leighton Buzzard, LU7 7ER</v>
          </cell>
          <cell r="B240">
            <v>10.199999999999999</v>
          </cell>
          <cell r="C240">
            <v>5</v>
          </cell>
        </row>
        <row r="241">
          <cell r="A241" t="str">
            <v>Aldi, Weedon Road, Northampton, NN5 5DE</v>
          </cell>
          <cell r="B241">
            <v>0</v>
          </cell>
          <cell r="C241">
            <v>0</v>
          </cell>
        </row>
        <row r="242">
          <cell r="A242" t="str">
            <v>Aldi, Westville Road, Bedford, MK42 9BL</v>
          </cell>
          <cell r="B242">
            <v>0</v>
          </cell>
          <cell r="C242">
            <v>0</v>
          </cell>
        </row>
        <row r="243">
          <cell r="A243" t="str">
            <v>Asda, Chapel Street, Rugby, CV21 3EB</v>
          </cell>
          <cell r="B243">
            <v>15</v>
          </cell>
          <cell r="C243">
            <v>1</v>
          </cell>
        </row>
        <row r="244">
          <cell r="A244" t="str">
            <v>Asda, Court Drive, Dunstable, LU5 4JD</v>
          </cell>
          <cell r="B244">
            <v>57</v>
          </cell>
          <cell r="C244">
            <v>1</v>
          </cell>
        </row>
        <row r="245">
          <cell r="A245" t="str">
            <v>Asda, Cunliffe Drive, Northfield Avenue, Kettering, NN16 9HU</v>
          </cell>
          <cell r="B245">
            <v>86</v>
          </cell>
          <cell r="C245">
            <v>1</v>
          </cell>
        </row>
        <row r="246">
          <cell r="A246" t="str">
            <v>Asda, Harborough Road, Kingsthorpe, Northampton, NN2 7AZ</v>
          </cell>
          <cell r="B246">
            <v>24</v>
          </cell>
          <cell r="C246">
            <v>2</v>
          </cell>
        </row>
        <row r="247">
          <cell r="A247" t="str">
            <v>Asda, Washbrook Road, Rushden, NN10 6AA</v>
          </cell>
          <cell r="B247">
            <v>0</v>
          </cell>
          <cell r="C247">
            <v>0</v>
          </cell>
        </row>
        <row r="248">
          <cell r="A248" t="str">
            <v>Asda, Wigmore Hall Shopping Centre, Wigmore Lane, Stopsley, Luton, LU2 9TA</v>
          </cell>
          <cell r="B248">
            <v>10</v>
          </cell>
          <cell r="C248">
            <v>1</v>
          </cell>
        </row>
        <row r="249">
          <cell r="A249" t="str">
            <v>B&amp;M, Alban Retail Park, Bedford, MK42 0NW</v>
          </cell>
          <cell r="B249">
            <v>0</v>
          </cell>
          <cell r="C249">
            <v>0</v>
          </cell>
        </row>
        <row r="250">
          <cell r="A250" t="str">
            <v>Co-Op Food, Barry Road, Northampton, NN1 5JS</v>
          </cell>
          <cell r="B250">
            <v>5</v>
          </cell>
          <cell r="C250">
            <v>1</v>
          </cell>
        </row>
        <row r="251">
          <cell r="A251" t="str">
            <v>Co-Op Food, Bedford Road, Barton-Le-Clay, MK45 4LL</v>
          </cell>
          <cell r="B251">
            <v>0</v>
          </cell>
          <cell r="C251">
            <v>0</v>
          </cell>
        </row>
        <row r="252">
          <cell r="A252" t="str">
            <v>Co-Op Food, Bignal Court, Lake Avenue, Kettering, NN15 7RH</v>
          </cell>
          <cell r="B252">
            <v>0</v>
          </cell>
          <cell r="C252">
            <v>0</v>
          </cell>
        </row>
        <row r="253">
          <cell r="A253" t="str">
            <v>Co-Op Food, Birchfield Road East, Northampton, NN3 2HG</v>
          </cell>
          <cell r="B253">
            <v>0</v>
          </cell>
          <cell r="C253">
            <v>0</v>
          </cell>
        </row>
        <row r="254">
          <cell r="A254" t="str">
            <v>Co-Op Food, Birdsfoot Lane, Luton, LU3 2HX</v>
          </cell>
          <cell r="B254">
            <v>0</v>
          </cell>
          <cell r="C254">
            <v>0</v>
          </cell>
        </row>
        <row r="255">
          <cell r="A255" t="str">
            <v>Co-Op Food, Biscot Road, Luton, LU3 1AW</v>
          </cell>
          <cell r="B255">
            <v>55</v>
          </cell>
          <cell r="C255">
            <v>1</v>
          </cell>
        </row>
        <row r="256">
          <cell r="A256" t="str">
            <v>Co-Op Food, Bishopscote Road, Limbury, Luton, LU3 1PB</v>
          </cell>
          <cell r="B256">
            <v>0</v>
          </cell>
          <cell r="C256">
            <v>0</v>
          </cell>
        </row>
        <row r="257">
          <cell r="A257" t="str">
            <v>Co-Op Food, Brooklands Avenue, Bedford, MK42 6AE</v>
          </cell>
          <cell r="B257">
            <v>2</v>
          </cell>
          <cell r="C257">
            <v>1</v>
          </cell>
        </row>
        <row r="258">
          <cell r="A258" t="str">
            <v>Co-Op Food, Burchester Place, Grimsbury, Banbury, OX16 3WT</v>
          </cell>
          <cell r="B258">
            <v>0</v>
          </cell>
          <cell r="C258">
            <v>0</v>
          </cell>
        </row>
        <row r="259">
          <cell r="A259" t="str">
            <v>Co-Op Food, Bushland Road, Northampton, NN3 2NS</v>
          </cell>
          <cell r="B259">
            <v>0</v>
          </cell>
          <cell r="C259">
            <v>0</v>
          </cell>
        </row>
        <row r="260">
          <cell r="A260" t="str">
            <v>Co-Op Food, Chatsworth Drive, Cherwell Heights, Banbury, OX16 9YJ</v>
          </cell>
          <cell r="B260">
            <v>0</v>
          </cell>
          <cell r="C260">
            <v>0</v>
          </cell>
        </row>
        <row r="261">
          <cell r="A261" t="str">
            <v>Co-Op Food, Cherwell Drive, Oxford, OX3 0LY</v>
          </cell>
          <cell r="B261">
            <v>20</v>
          </cell>
          <cell r="C261">
            <v>1</v>
          </cell>
        </row>
        <row r="262">
          <cell r="A262" t="str">
            <v>Co-Op Food, Church Lane, Goldington, Bedford, MK41 0PW</v>
          </cell>
          <cell r="B262">
            <v>0</v>
          </cell>
          <cell r="C262">
            <v>0</v>
          </cell>
        </row>
        <row r="263">
          <cell r="A263" t="str">
            <v>Co-Op Food, Ferriston, Hardwick Estate, Banbury, OX16 1XE</v>
          </cell>
          <cell r="B263">
            <v>0</v>
          </cell>
          <cell r="C263">
            <v>0</v>
          </cell>
        </row>
        <row r="264">
          <cell r="A264" t="str">
            <v>Co-Op Food, Grange Place, Kettering, NN16 0NT</v>
          </cell>
          <cell r="B264">
            <v>0</v>
          </cell>
          <cell r="C264">
            <v>0</v>
          </cell>
        </row>
        <row r="265">
          <cell r="A265" t="str">
            <v>Co-Op Food, Hester Street, Semilong Road, Semilong, Northampton, NN2 6BH</v>
          </cell>
          <cell r="B265">
            <v>0</v>
          </cell>
          <cell r="C265">
            <v>0</v>
          </cell>
        </row>
        <row r="266">
          <cell r="A266" t="str">
            <v>Co-Op Food, High Street, Earls Barton, NN6 0JJ</v>
          </cell>
          <cell r="B266">
            <v>0</v>
          </cell>
          <cell r="C266">
            <v>0</v>
          </cell>
        </row>
        <row r="267">
          <cell r="A267" t="str">
            <v>Co-Op Food, High Street, Harrold, Bedford, MK43 7DA</v>
          </cell>
          <cell r="B267">
            <v>0</v>
          </cell>
          <cell r="C267">
            <v>0</v>
          </cell>
        </row>
        <row r="268">
          <cell r="A268" t="str">
            <v>Co-Op Food, High Street, Higham Ferrers, Rushden, NN10 8BL</v>
          </cell>
          <cell r="B268">
            <v>0</v>
          </cell>
          <cell r="C268">
            <v>0</v>
          </cell>
        </row>
        <row r="269">
          <cell r="A269" t="str">
            <v>Co-Op Food, High Street, Irchester, NN29 7AA</v>
          </cell>
          <cell r="B269">
            <v>0</v>
          </cell>
          <cell r="C269">
            <v>0</v>
          </cell>
        </row>
        <row r="270">
          <cell r="A270" t="str">
            <v>Co-Op Food, High Street, Long Buckby, Northampton, NN6 7RE</v>
          </cell>
          <cell r="B270">
            <v>0</v>
          </cell>
          <cell r="C270">
            <v>0</v>
          </cell>
        </row>
        <row r="271">
          <cell r="A271" t="str">
            <v>Co-Op Food, High Street, Mulberry Close, Stotfold, Hitchin, SG5 4NL</v>
          </cell>
          <cell r="B271">
            <v>0</v>
          </cell>
          <cell r="C271">
            <v>0</v>
          </cell>
        </row>
        <row r="272">
          <cell r="A272" t="str">
            <v>Co-Op Food, High Street, Sharnbrook, MK44 1PF</v>
          </cell>
          <cell r="B272">
            <v>0</v>
          </cell>
          <cell r="C272">
            <v>0</v>
          </cell>
        </row>
        <row r="273">
          <cell r="A273" t="str">
            <v>Co-Op Food, Hunters Way, Greenhills, Brixworth, NN6 9EL</v>
          </cell>
          <cell r="B273">
            <v>0</v>
          </cell>
          <cell r="C273">
            <v>0</v>
          </cell>
        </row>
        <row r="274">
          <cell r="A274" t="str">
            <v>Co-Op Food, King Street, Potton, Sandy, SG19 2QT</v>
          </cell>
          <cell r="B274">
            <v>0</v>
          </cell>
          <cell r="C274">
            <v>0</v>
          </cell>
        </row>
        <row r="275">
          <cell r="A275" t="str">
            <v>Co-Op Food, Lowther Road, Dunstable, LU6 3NL</v>
          </cell>
          <cell r="B275">
            <v>10</v>
          </cell>
          <cell r="C275">
            <v>1</v>
          </cell>
        </row>
        <row r="276">
          <cell r="A276" t="str">
            <v>Co-Op Food, Market Square, Whipperley Ring, Luton, LU1 5RD</v>
          </cell>
          <cell r="B276">
            <v>0</v>
          </cell>
          <cell r="C276">
            <v>0</v>
          </cell>
        </row>
        <row r="277">
          <cell r="A277" t="str">
            <v>Co-Op Food, Neighbourhood Centre, Northern Way, Wellingborough, NN8 4UF</v>
          </cell>
          <cell r="B277">
            <v>0</v>
          </cell>
          <cell r="C277">
            <v>0</v>
          </cell>
        </row>
        <row r="278">
          <cell r="A278" t="str">
            <v>Co-Op Food, Newnham Road, Northampton, NN2 7RE</v>
          </cell>
          <cell r="B278">
            <v>0</v>
          </cell>
          <cell r="C278">
            <v>0</v>
          </cell>
        </row>
        <row r="279">
          <cell r="A279" t="str">
            <v>Co-Op Food, Newton Road, Wollaston, Wellingborough, NN29 7QN</v>
          </cell>
          <cell r="B279">
            <v>0</v>
          </cell>
          <cell r="C279">
            <v>0</v>
          </cell>
        </row>
        <row r="280">
          <cell r="A280" t="str">
            <v>Co-Op Food, Oakley Road, Chinnor, OX39 4HB</v>
          </cell>
          <cell r="B280">
            <v>20</v>
          </cell>
          <cell r="C280">
            <v>1</v>
          </cell>
        </row>
        <row r="281">
          <cell r="A281" t="str">
            <v>Co-Op Food, Olympic Way, Wellingborough, NN8 3QE</v>
          </cell>
          <cell r="B281">
            <v>0</v>
          </cell>
          <cell r="C281">
            <v>0</v>
          </cell>
        </row>
        <row r="282">
          <cell r="A282" t="str">
            <v>Co-Op Food, Phipps Road, Woodfordhalse, Daventry, NN11 3TW</v>
          </cell>
          <cell r="B282">
            <v>0</v>
          </cell>
          <cell r="C282">
            <v>0</v>
          </cell>
        </row>
        <row r="283">
          <cell r="A283" t="str">
            <v>Co-Op Food, Queensway Shopping Centre, Mewburn Road, Banbury, OX16 9PQ</v>
          </cell>
          <cell r="B283">
            <v>40</v>
          </cell>
          <cell r="C283">
            <v>1</v>
          </cell>
        </row>
        <row r="284">
          <cell r="A284" t="str">
            <v>Co-Op Food, Rotary Way, Hanwell Fields, Banbury, OX16 1ER</v>
          </cell>
          <cell r="B284">
            <v>0</v>
          </cell>
          <cell r="C284">
            <v>0</v>
          </cell>
        </row>
        <row r="285">
          <cell r="A285" t="str">
            <v>Co-Op Food, Rothersthorpe Road, Far Cotton, Northampton, NN4 8JA</v>
          </cell>
          <cell r="B285">
            <v>0</v>
          </cell>
          <cell r="C285">
            <v>0</v>
          </cell>
        </row>
        <row r="286">
          <cell r="A286" t="str">
            <v>Co-Op Food, Ruscote Arcade, Longelandes Way, Banbury, OX16 1PH</v>
          </cell>
          <cell r="B286">
            <v>0</v>
          </cell>
          <cell r="C286">
            <v>0</v>
          </cell>
        </row>
        <row r="287">
          <cell r="A287" t="str">
            <v>Co-Op Food, St Dominics Square, Lewsey Farm, Luton, LU4 0UN</v>
          </cell>
          <cell r="B287">
            <v>30</v>
          </cell>
          <cell r="C287">
            <v>1</v>
          </cell>
        </row>
        <row r="288">
          <cell r="A288" t="str">
            <v>Co-Op Food, St Johns Road, Kettering, NN15 5AZ</v>
          </cell>
          <cell r="B288">
            <v>0</v>
          </cell>
          <cell r="C288">
            <v>0</v>
          </cell>
        </row>
        <row r="289">
          <cell r="A289" t="str">
            <v>Co-Op Food, St Johns Street, Kempston, Bedford, MK42 8EP</v>
          </cell>
          <cell r="B289">
            <v>0</v>
          </cell>
          <cell r="C289">
            <v>0</v>
          </cell>
        </row>
        <row r="290">
          <cell r="A290" t="str">
            <v>Co-Op Food, Stamford Road, Kettering, NN16 8LL</v>
          </cell>
          <cell r="B290">
            <v>0</v>
          </cell>
          <cell r="C290">
            <v>0</v>
          </cell>
        </row>
        <row r="291">
          <cell r="A291" t="str">
            <v>Co-Op Food, The Falconer, Ashby Road, Daventry, NN11 9QG</v>
          </cell>
          <cell r="B291">
            <v>0</v>
          </cell>
          <cell r="C291">
            <v>0</v>
          </cell>
        </row>
        <row r="292">
          <cell r="A292" t="str">
            <v>Co-Op Food, Westfield Road, Dunstable, LU6 1DP</v>
          </cell>
          <cell r="B292">
            <v>30</v>
          </cell>
          <cell r="C292">
            <v>1</v>
          </cell>
        </row>
        <row r="293">
          <cell r="A293" t="str">
            <v>Co-Op Food, Wigmore Lane, Luton, LU2 8AB</v>
          </cell>
          <cell r="B293">
            <v>0</v>
          </cell>
          <cell r="C293">
            <v>0</v>
          </cell>
        </row>
        <row r="294">
          <cell r="A294" t="str">
            <v>Co-Op Food, Wootton Fields Centre, Wootton Hope Drive, Wootton, NN4 6DY</v>
          </cell>
          <cell r="B294">
            <v>0</v>
          </cell>
          <cell r="C294">
            <v>0</v>
          </cell>
        </row>
        <row r="295">
          <cell r="A295" t="str">
            <v>Farmfoods, Ashton Square, West Street, Dunstable, LU6 3SN</v>
          </cell>
          <cell r="B295">
            <v>0</v>
          </cell>
          <cell r="C295">
            <v>0</v>
          </cell>
        </row>
        <row r="296">
          <cell r="A296" t="str">
            <v>Farmfoods, Kingsway, Bedford, MK42 9BA</v>
          </cell>
          <cell r="B296">
            <v>0</v>
          </cell>
          <cell r="C296">
            <v>0</v>
          </cell>
        </row>
        <row r="297">
          <cell r="A297" t="str">
            <v>Farmfoods, Newlands Shopping Centre, Northall Street, Kettering, NN16 8AQ</v>
          </cell>
          <cell r="B297">
            <v>0</v>
          </cell>
          <cell r="C297">
            <v>0</v>
          </cell>
        </row>
        <row r="298">
          <cell r="A298" t="str">
            <v>Farmfoods, The Arndale Centre, The Mall, Luton, LU1 2TE</v>
          </cell>
          <cell r="B298">
            <v>0</v>
          </cell>
          <cell r="C298">
            <v>0</v>
          </cell>
        </row>
        <row r="299">
          <cell r="A299" t="str">
            <v>Farmfoods, The Calthorpe Centre, Calthorpe Street Banbury, OX16 5EX</v>
          </cell>
          <cell r="B299">
            <v>0</v>
          </cell>
          <cell r="C299">
            <v>0</v>
          </cell>
        </row>
        <row r="300">
          <cell r="A300" t="str">
            <v>Iceland, Calthorpe Street, Banbury, OX16 5EX</v>
          </cell>
          <cell r="B300">
            <v>0</v>
          </cell>
          <cell r="C300">
            <v>0</v>
          </cell>
        </row>
        <row r="301">
          <cell r="A301" t="str">
            <v>Iceland, Churchgate Shopping Centre, Churchgate, Hitchin, SG5 1DN</v>
          </cell>
          <cell r="B301">
            <v>0</v>
          </cell>
          <cell r="C301">
            <v>0</v>
          </cell>
        </row>
        <row r="302">
          <cell r="A302" t="str">
            <v>Iceland, Greenhill Street, Bedford, MK40 1LX</v>
          </cell>
          <cell r="B302">
            <v>0</v>
          </cell>
          <cell r="C302">
            <v>0</v>
          </cell>
        </row>
        <row r="303">
          <cell r="A303" t="str">
            <v>Iceland, Grove Court, Station Road, Biggleswade, SG18 8AP</v>
          </cell>
          <cell r="B303">
            <v>0</v>
          </cell>
          <cell r="C303">
            <v>0</v>
          </cell>
        </row>
        <row r="304">
          <cell r="A304" t="str">
            <v>Iceland, Harlestone Road, Northampton, NN5 7AE</v>
          </cell>
          <cell r="B304">
            <v>0</v>
          </cell>
          <cell r="C304">
            <v>0</v>
          </cell>
        </row>
        <row r="305">
          <cell r="A305" t="str">
            <v>Iceland, High Street North, Dunstable, LU6 1LE</v>
          </cell>
          <cell r="B305">
            <v>0</v>
          </cell>
          <cell r="C305">
            <v>0</v>
          </cell>
        </row>
        <row r="306">
          <cell r="A306" t="str">
            <v>Iceland, High Street, Rushden, NN10 0PJ</v>
          </cell>
          <cell r="B306">
            <v>0</v>
          </cell>
          <cell r="C306">
            <v>0</v>
          </cell>
        </row>
        <row r="307">
          <cell r="A307" t="str">
            <v>Iceland, Marsh Road, Leagrave, Luton, LU3 2QG</v>
          </cell>
          <cell r="B307">
            <v>0</v>
          </cell>
          <cell r="C307">
            <v>0</v>
          </cell>
        </row>
        <row r="308">
          <cell r="A308" t="str">
            <v>Iceland, Newlands Shopping Centre, Newlands Street, Kettering, NN16 8JH</v>
          </cell>
          <cell r="B308">
            <v>0</v>
          </cell>
          <cell r="C308">
            <v>0</v>
          </cell>
        </row>
        <row r="309">
          <cell r="A309" t="str">
            <v>Iceland, Park Street, Luton, LU1 3JX</v>
          </cell>
          <cell r="B309">
            <v>0</v>
          </cell>
          <cell r="C309">
            <v>0</v>
          </cell>
        </row>
        <row r="310">
          <cell r="A310" t="str">
            <v>Iceland, St Peters Shopping Centre, St Peters Way, Northampton, NN1 1PS</v>
          </cell>
          <cell r="B310">
            <v>0</v>
          </cell>
          <cell r="C310">
            <v>0</v>
          </cell>
        </row>
        <row r="311">
          <cell r="A311" t="str">
            <v>Iceland, Swansgate Shopping Centre, Cheese Lane, Swansgate, Wellingborough, NN8 1EX</v>
          </cell>
          <cell r="B311">
            <v>0</v>
          </cell>
          <cell r="C311">
            <v>0</v>
          </cell>
        </row>
        <row r="312">
          <cell r="A312" t="str">
            <v>Iceland, Wigmore Park Shopping Centre, Wigmore Lane, Luton, LU2 9TA</v>
          </cell>
          <cell r="B312">
            <v>0</v>
          </cell>
          <cell r="C312">
            <v>0</v>
          </cell>
        </row>
        <row r="313">
          <cell r="A313" t="str">
            <v>Kensworth Village Stores, Common Road, Kensworth, LU6 3RG</v>
          </cell>
          <cell r="B313">
            <v>5</v>
          </cell>
          <cell r="C313">
            <v>1</v>
          </cell>
        </row>
        <row r="314">
          <cell r="A314" t="str">
            <v>Kings Farm Shop, Nash Lee End, Wendover, HP22 6BH</v>
          </cell>
          <cell r="B314">
            <v>15</v>
          </cell>
          <cell r="C314">
            <v>1</v>
          </cell>
        </row>
        <row r="315">
          <cell r="A315" t="str">
            <v>Lidl, Evesham Road, Bishops Cleeve, GL52 8NF</v>
          </cell>
          <cell r="B315">
            <v>0</v>
          </cell>
          <cell r="C315">
            <v>0</v>
          </cell>
        </row>
        <row r="316">
          <cell r="A316" t="str">
            <v>Lidl, Great North Road, Eaton Socon, Saint Neots, PE19 8EN</v>
          </cell>
          <cell r="B316">
            <v>20</v>
          </cell>
          <cell r="C316">
            <v>1</v>
          </cell>
        </row>
        <row r="317">
          <cell r="A317" t="str">
            <v>Lidl, Houghton Road, Houghton Regis, Dunstable, LU5 5AX</v>
          </cell>
          <cell r="B317">
            <v>30</v>
          </cell>
          <cell r="C317">
            <v>1</v>
          </cell>
        </row>
        <row r="318">
          <cell r="A318" t="str">
            <v>Lidl, London Road, Wellingborough, NN8 2DP</v>
          </cell>
          <cell r="B318">
            <v>0</v>
          </cell>
          <cell r="C318">
            <v>0</v>
          </cell>
        </row>
        <row r="319">
          <cell r="A319" t="str">
            <v>Lidl, Luton Road, Dunstable, LU5 4LW</v>
          </cell>
          <cell r="B319">
            <v>10</v>
          </cell>
          <cell r="C319">
            <v>1</v>
          </cell>
        </row>
        <row r="320">
          <cell r="A320" t="str">
            <v>Lidl, Northfield Avenue, Mariners Way, Kettering, NN16 8AR</v>
          </cell>
          <cell r="B320">
            <v>0</v>
          </cell>
          <cell r="C320">
            <v>0</v>
          </cell>
        </row>
        <row r="321">
          <cell r="A321" t="str">
            <v>Lidl, Perkins Road, Bedford, MK41 0GX</v>
          </cell>
          <cell r="B321">
            <v>45</v>
          </cell>
          <cell r="C321">
            <v>1</v>
          </cell>
        </row>
        <row r="322">
          <cell r="A322" t="str">
            <v>Lidl, Ridge Road, Bedford, MK42 7LZ</v>
          </cell>
          <cell r="B322">
            <v>14</v>
          </cell>
          <cell r="C322">
            <v>2</v>
          </cell>
        </row>
        <row r="323">
          <cell r="A323" t="str">
            <v>Lidl, Rope Walk, Bedford, MK42 0DJ</v>
          </cell>
          <cell r="B323">
            <v>20</v>
          </cell>
          <cell r="C323">
            <v>1</v>
          </cell>
        </row>
        <row r="324">
          <cell r="A324" t="str">
            <v>Lidl, Spiceball Park Road, Banbury, OX16 2DX</v>
          </cell>
          <cell r="B324">
            <v>16</v>
          </cell>
          <cell r="C324">
            <v>1</v>
          </cell>
        </row>
        <row r="325">
          <cell r="A325" t="str">
            <v>Lidl, Towcester Road, Northampton, NN1 1BQ</v>
          </cell>
          <cell r="B325">
            <v>0</v>
          </cell>
          <cell r="C325">
            <v>0</v>
          </cell>
        </row>
        <row r="326">
          <cell r="A326" t="str">
            <v>Lidl, Weedon Road, Northampton, NN5 5DF</v>
          </cell>
          <cell r="B326">
            <v>0</v>
          </cell>
          <cell r="C326">
            <v>0</v>
          </cell>
        </row>
        <row r="327">
          <cell r="A327" t="str">
            <v>Marks and Spencer (M&amp;S), Abington Avenue, Northampton, NN1 4QB</v>
          </cell>
          <cell r="B327">
            <v>0</v>
          </cell>
          <cell r="C327">
            <v>0</v>
          </cell>
        </row>
        <row r="328">
          <cell r="A328" t="str">
            <v>Marks and Spencer (M&amp;S), Bancroft, Hitchin, SG5 1LS</v>
          </cell>
          <cell r="B328">
            <v>0</v>
          </cell>
          <cell r="C328">
            <v>0</v>
          </cell>
        </row>
        <row r="329">
          <cell r="A329" t="str">
            <v>Marks and Spencer (M&amp;S), Castlefields Retail Park, London Road, Wellingborough, NN8 2DP</v>
          </cell>
          <cell r="B329">
            <v>70</v>
          </cell>
          <cell r="C329">
            <v>1</v>
          </cell>
        </row>
        <row r="330">
          <cell r="A330" t="str">
            <v>Marks and Spencer (M&amp;S), Frogmore Street, Tring, HP23 5BN</v>
          </cell>
          <cell r="B330">
            <v>35</v>
          </cell>
          <cell r="C330">
            <v>3</v>
          </cell>
        </row>
        <row r="331">
          <cell r="A331" t="str">
            <v>Marks and Spencer (M&amp;S), London Luton Airport, Luton, LU2 9LY</v>
          </cell>
          <cell r="B331">
            <v>0</v>
          </cell>
          <cell r="C331">
            <v>0</v>
          </cell>
        </row>
        <row r="332">
          <cell r="A332" t="str">
            <v>Marks and Spencer (M&amp;S), Raunds BP, Sycamore Road, Raunds, Wellingborough, NN9 6EQ</v>
          </cell>
          <cell r="B332">
            <v>0</v>
          </cell>
          <cell r="C332">
            <v>0</v>
          </cell>
        </row>
        <row r="333">
          <cell r="A333" t="str">
            <v>Marks and Spencer (M&amp;S), Sam Clark Way, Kempston, MK42 7GB</v>
          </cell>
          <cell r="B333">
            <v>45</v>
          </cell>
          <cell r="C333">
            <v>2</v>
          </cell>
        </row>
        <row r="334">
          <cell r="A334" t="str">
            <v>Morrisons Superstore, Ampthill Road, Bedford, MK42 9PP</v>
          </cell>
          <cell r="B334">
            <v>37</v>
          </cell>
          <cell r="C334">
            <v>2</v>
          </cell>
        </row>
        <row r="335">
          <cell r="A335" t="str">
            <v>Morrisons Superstore, High Street, Houghton Regis, Dunstable, LU5 5BJ</v>
          </cell>
          <cell r="B335">
            <v>62</v>
          </cell>
          <cell r="C335">
            <v>2</v>
          </cell>
        </row>
        <row r="336">
          <cell r="A336" t="str">
            <v>Morrisons Superstore, Kettering Road, Northampton, NN3 6AA</v>
          </cell>
          <cell r="B336">
            <v>0</v>
          </cell>
          <cell r="C336">
            <v>0</v>
          </cell>
        </row>
        <row r="337">
          <cell r="A337" t="str">
            <v>Morrisons Superstore, Lower Street, Kettering, NN16 8AN</v>
          </cell>
          <cell r="B337">
            <v>0</v>
          </cell>
          <cell r="C337">
            <v>0</v>
          </cell>
        </row>
        <row r="338">
          <cell r="A338" t="str">
            <v>Morrisons Superstore, Oxford Street, Wellingborough, NN8 4JJ</v>
          </cell>
          <cell r="B338">
            <v>0</v>
          </cell>
          <cell r="C338">
            <v>0</v>
          </cell>
        </row>
        <row r="339">
          <cell r="A339" t="str">
            <v>Morrisons Superstore, Swan Close Road, Banbury, OX16 5AQ</v>
          </cell>
          <cell r="B339">
            <v>0</v>
          </cell>
          <cell r="C339">
            <v>0</v>
          </cell>
        </row>
        <row r="340">
          <cell r="A340" t="str">
            <v>Morrisons Superstore, Victoria Promenade, Northampton, NN1 1HB</v>
          </cell>
          <cell r="B340">
            <v>0</v>
          </cell>
          <cell r="C340">
            <v>0</v>
          </cell>
        </row>
        <row r="341">
          <cell r="A341" t="str">
            <v>S C Sinfield, Balls Lane, Willington, MK44 3PT</v>
          </cell>
          <cell r="B341">
            <v>20</v>
          </cell>
          <cell r="C341">
            <v>1</v>
          </cell>
        </row>
        <row r="342">
          <cell r="A342" t="str">
            <v>Sainsbury's Local, Berryfields Local Centre, Aylesbury, HP18 0PT</v>
          </cell>
          <cell r="B342">
            <v>15</v>
          </cell>
          <cell r="C342">
            <v>1</v>
          </cell>
        </row>
        <row r="343">
          <cell r="A343" t="str">
            <v>Sainsbury's Superstore, Bells Brook, Biggleswade, SG18 0NA</v>
          </cell>
          <cell r="B343">
            <v>0</v>
          </cell>
          <cell r="C343">
            <v>0</v>
          </cell>
        </row>
        <row r="344">
          <cell r="A344" t="str">
            <v>Sainsbury's Superstore, Bramingham Park, Quantock Rise, Luton, LU3 4AB</v>
          </cell>
          <cell r="B344">
            <v>7</v>
          </cell>
          <cell r="C344">
            <v>1</v>
          </cell>
        </row>
        <row r="345">
          <cell r="A345" t="str">
            <v>Sainsbury's Superstore, Clapham Road, Bedford, MK41 7PJ</v>
          </cell>
          <cell r="B345">
            <v>31.67</v>
          </cell>
          <cell r="C345">
            <v>3</v>
          </cell>
        </row>
        <row r="346">
          <cell r="A346" t="str">
            <v>Sainsbury's Superstore, Dunstable Road, Luton, LU1 1DY</v>
          </cell>
          <cell r="B346">
            <v>0</v>
          </cell>
          <cell r="C346">
            <v>0</v>
          </cell>
        </row>
        <row r="347">
          <cell r="A347" t="str">
            <v>Sainsbury's Superstore, Gambrel Road, Westgate Industrial Estate, Northampton, NN5 5DG</v>
          </cell>
          <cell r="B347">
            <v>12</v>
          </cell>
          <cell r="C347">
            <v>1</v>
          </cell>
        </row>
        <row r="348">
          <cell r="A348" t="str">
            <v>Sainsbury's Superstore, High Street, Thame, OX9 2BU</v>
          </cell>
          <cell r="B348">
            <v>0</v>
          </cell>
          <cell r="C348">
            <v>0</v>
          </cell>
        </row>
        <row r="349">
          <cell r="A349" t="str">
            <v>Sainsbury's Superstore, Luton Road, Dunstable, LU5 4RF</v>
          </cell>
          <cell r="B349">
            <v>25</v>
          </cell>
          <cell r="C349">
            <v>2</v>
          </cell>
        </row>
        <row r="350">
          <cell r="A350" t="str">
            <v>Sainsbury's Superstore, Northampton Road, Wellingborough, NN8 3GZ</v>
          </cell>
          <cell r="B350">
            <v>0</v>
          </cell>
          <cell r="C350">
            <v>0</v>
          </cell>
        </row>
        <row r="351">
          <cell r="A351" t="str">
            <v>Sainsbury's Superstore, Oxford Road, Banbury, OX16 9XA</v>
          </cell>
          <cell r="B351">
            <v>0</v>
          </cell>
          <cell r="C351">
            <v>0</v>
          </cell>
        </row>
        <row r="352">
          <cell r="A352" t="str">
            <v>Sainsbury's Superstore, Priors Road, Cheltenham, GL52 5AQ</v>
          </cell>
          <cell r="B352">
            <v>0</v>
          </cell>
          <cell r="C352">
            <v>0</v>
          </cell>
        </row>
        <row r="353">
          <cell r="A353" t="str">
            <v>Sainsbury's Superstore, Rockingham Road, Kettering, NN16 8JY</v>
          </cell>
          <cell r="B353">
            <v>0</v>
          </cell>
          <cell r="C353">
            <v>0</v>
          </cell>
        </row>
        <row r="354">
          <cell r="A354" t="str">
            <v>Sainsbury's Superstore, Saxon Centre, Bedford Road, Kempston, Bedford, MK42 8AY</v>
          </cell>
          <cell r="B354">
            <v>0</v>
          </cell>
          <cell r="C354">
            <v>0</v>
          </cell>
        </row>
        <row r="355">
          <cell r="A355" t="str">
            <v>Sainsbury's Superstore, Whinbush Road, Hitchin, SG5 1PU</v>
          </cell>
          <cell r="B355">
            <v>0</v>
          </cell>
          <cell r="C355">
            <v>0</v>
          </cell>
        </row>
        <row r="356">
          <cell r="A356" t="str">
            <v>Tesco Express, Abington Street, Northampton, NN1 2AN</v>
          </cell>
          <cell r="B356">
            <v>0</v>
          </cell>
          <cell r="C356">
            <v>0</v>
          </cell>
        </row>
        <row r="357">
          <cell r="A357" t="str">
            <v>Tesco Express, Andrew Close, Shenley, Radlett, WD7 9LP</v>
          </cell>
          <cell r="B357">
            <v>0</v>
          </cell>
          <cell r="C357">
            <v>0</v>
          </cell>
        </row>
        <row r="358">
          <cell r="A358" t="str">
            <v>Tesco Express, Beauvais Square, Shortstown, MK42 0GE</v>
          </cell>
          <cell r="B358">
            <v>3</v>
          </cell>
          <cell r="C358">
            <v>1</v>
          </cell>
        </row>
        <row r="359">
          <cell r="A359" t="str">
            <v>Tesco Express, Bedford Road, Kempston, Bedford, MK42 8DD</v>
          </cell>
          <cell r="B359">
            <v>0</v>
          </cell>
          <cell r="C359">
            <v>0</v>
          </cell>
        </row>
        <row r="360">
          <cell r="A360" t="str">
            <v>Tesco Express, Bordeaux Close, Duston, Northampton, NN5 6YR</v>
          </cell>
          <cell r="B360">
            <v>45</v>
          </cell>
          <cell r="C360">
            <v>1</v>
          </cell>
        </row>
        <row r="361">
          <cell r="A361" t="str">
            <v>Tesco Express, Butts Road, East Hunsbury, Northampton,  NN4 0UE</v>
          </cell>
          <cell r="B361">
            <v>10</v>
          </cell>
          <cell r="C361">
            <v>1</v>
          </cell>
        </row>
        <row r="362">
          <cell r="A362" t="str">
            <v>Tesco Express, Calverton Road, Limbury Mead, Luton, LU3 2SZ</v>
          </cell>
          <cell r="B362">
            <v>0</v>
          </cell>
          <cell r="C362">
            <v>0</v>
          </cell>
        </row>
        <row r="363">
          <cell r="A363" t="str">
            <v>Tesco Express, Cannon Street, Wellingborough, NN8 4DU</v>
          </cell>
          <cell r="B363">
            <v>10</v>
          </cell>
          <cell r="C363">
            <v>1</v>
          </cell>
        </row>
        <row r="364">
          <cell r="A364" t="str">
            <v>Tesco Express, Coppice Drive, Spinney Hill, Northampton, NN3 6ND</v>
          </cell>
          <cell r="B364">
            <v>79</v>
          </cell>
          <cell r="C364">
            <v>1</v>
          </cell>
        </row>
        <row r="365">
          <cell r="A365" t="str">
            <v>Tesco Express, Grafton Close, Bushfield Centre, Wellingborough, NN8 5WA</v>
          </cell>
          <cell r="B365">
            <v>56</v>
          </cell>
          <cell r="C365">
            <v>1</v>
          </cell>
        </row>
        <row r="366">
          <cell r="A366" t="str">
            <v>Tesco Express, High Street North, Dunstable, LU6 1LW</v>
          </cell>
          <cell r="B366">
            <v>0</v>
          </cell>
          <cell r="C366">
            <v>0</v>
          </cell>
        </row>
        <row r="367">
          <cell r="A367" t="str">
            <v>Tesco Express, King Street, Potton, Sandy, SG19 2QT</v>
          </cell>
          <cell r="B367">
            <v>0</v>
          </cell>
          <cell r="C367">
            <v>0</v>
          </cell>
        </row>
        <row r="368">
          <cell r="A368" t="str">
            <v>Tesco Express, Langdale Road, Dunstable, LU6 3BS</v>
          </cell>
          <cell r="B368">
            <v>50</v>
          </cell>
          <cell r="C368">
            <v>1</v>
          </cell>
        </row>
        <row r="369">
          <cell r="A369" t="str">
            <v>Tesco Express, Limehurst Road, Duston, Northampton, NN5 6LP</v>
          </cell>
          <cell r="B369">
            <v>0</v>
          </cell>
          <cell r="C369">
            <v>0</v>
          </cell>
        </row>
        <row r="370">
          <cell r="A370" t="str">
            <v>Tesco Express, The Parade, Sundon Park, Luton, LU3 3BJ</v>
          </cell>
          <cell r="B370">
            <v>0</v>
          </cell>
          <cell r="C370">
            <v>0</v>
          </cell>
        </row>
        <row r="371">
          <cell r="A371" t="str">
            <v>Tesco Express, Tring Road, Wendover, HP22 6NU</v>
          </cell>
          <cell r="B371">
            <v>10</v>
          </cell>
          <cell r="C371">
            <v>1</v>
          </cell>
        </row>
        <row r="372">
          <cell r="A372" t="str">
            <v>Tesco Express, Wimbourne Place, Ashby Fields Local Centre, Daventry, NN11 0XY</v>
          </cell>
          <cell r="B372">
            <v>0</v>
          </cell>
          <cell r="C372">
            <v>0</v>
          </cell>
        </row>
        <row r="373">
          <cell r="A373" t="str">
            <v>Tesco Extra, Cardington Road, Bedford, MK42 0BG</v>
          </cell>
          <cell r="B373">
            <v>0</v>
          </cell>
          <cell r="C373">
            <v>0</v>
          </cell>
        </row>
        <row r="374">
          <cell r="A374" t="str">
            <v>Tesco Extra, Carina Road, Kettering, NN15 6XB</v>
          </cell>
          <cell r="B374">
            <v>0</v>
          </cell>
          <cell r="C374">
            <v>0</v>
          </cell>
        </row>
        <row r="375">
          <cell r="A375" t="str">
            <v>Tesco Extra, Clannell Road, Northampton, NN4 0JF</v>
          </cell>
          <cell r="B375">
            <v>86</v>
          </cell>
          <cell r="C375">
            <v>1</v>
          </cell>
        </row>
        <row r="376">
          <cell r="A376" t="str">
            <v>Tesco Extra, Jarman Way, Hemel Hempstead, HP2 4JS</v>
          </cell>
          <cell r="B376">
            <v>0</v>
          </cell>
          <cell r="C376">
            <v>0</v>
          </cell>
        </row>
        <row r="377">
          <cell r="A377" t="str">
            <v>Tesco Extra, Skimpot Road, Dunstable, LU5 4JU</v>
          </cell>
          <cell r="B377">
            <v>15</v>
          </cell>
          <cell r="C377">
            <v>1</v>
          </cell>
        </row>
        <row r="378">
          <cell r="A378" t="str">
            <v>Tesco Extra, Weston Favell Shopping Centre, Weston Favell, Northampton, NN3 8JZ</v>
          </cell>
          <cell r="B378">
            <v>0</v>
          </cell>
          <cell r="C378">
            <v>0</v>
          </cell>
        </row>
        <row r="379">
          <cell r="A379" t="str">
            <v>Tesco Metro, The Mall, (Arndale Centre), Luton, LU1 2LL</v>
          </cell>
          <cell r="B379">
            <v>0</v>
          </cell>
          <cell r="C379">
            <v>0</v>
          </cell>
        </row>
        <row r="380">
          <cell r="A380" t="str">
            <v>Tesco Superstore, London Road, Tring, HP23 5NB</v>
          </cell>
          <cell r="B380">
            <v>10</v>
          </cell>
          <cell r="C380">
            <v>1</v>
          </cell>
        </row>
        <row r="381">
          <cell r="A381" t="str">
            <v>Tesco Superstore, New Street, Daventry, NN11 4BT</v>
          </cell>
          <cell r="B381">
            <v>0</v>
          </cell>
          <cell r="C381">
            <v>0</v>
          </cell>
        </row>
        <row r="382">
          <cell r="A382" t="str">
            <v>Tesco Superstore, Riverfield Drive, Bedford, MK41 0SE</v>
          </cell>
          <cell r="B382">
            <v>0</v>
          </cell>
          <cell r="C382">
            <v>0</v>
          </cell>
        </row>
        <row r="383">
          <cell r="A383" t="str">
            <v>Tesco Superstore, Turnells Mill Lane, Wellingborough, NN8 2EF</v>
          </cell>
          <cell r="B383">
            <v>6</v>
          </cell>
          <cell r="C383">
            <v>1</v>
          </cell>
        </row>
        <row r="384">
          <cell r="A384" t="str">
            <v>Waitrose, Bowen Square, Daventry, NN11 4DR</v>
          </cell>
          <cell r="B384">
            <v>0</v>
          </cell>
          <cell r="C384">
            <v>0</v>
          </cell>
        </row>
        <row r="385">
          <cell r="A385" t="str">
            <v>Waitrose, Bridge Road, Welwyn Garden City, AL8 6AB</v>
          </cell>
          <cell r="B385">
            <v>23</v>
          </cell>
          <cell r="C385">
            <v>1</v>
          </cell>
        </row>
        <row r="386">
          <cell r="A386" t="str">
            <v>Waitrose, Crown Park, Northampton Road, Rushden, NN10 6AR</v>
          </cell>
          <cell r="B386">
            <v>0</v>
          </cell>
          <cell r="C386">
            <v>0</v>
          </cell>
        </row>
        <row r="387">
          <cell r="A387" t="str">
            <v>Waitrose, Goldington Road, Bedford, MK41 0UE</v>
          </cell>
          <cell r="B387">
            <v>0</v>
          </cell>
          <cell r="C387">
            <v>0</v>
          </cell>
        </row>
        <row r="388">
          <cell r="A388" t="str">
            <v>Waitrose, Newport Pagnell Road, Northampton, NN4 6HP</v>
          </cell>
          <cell r="B388">
            <v>50</v>
          </cell>
          <cell r="C388">
            <v>1</v>
          </cell>
        </row>
        <row r="389">
          <cell r="A389" t="str">
            <v>Waitrose, Southam Road, Banbury, OX16 2FW</v>
          </cell>
          <cell r="B389">
            <v>5</v>
          </cell>
          <cell r="C389">
            <v>1</v>
          </cell>
        </row>
        <row r="390">
          <cell r="A390" t="str">
            <v>Waitrose, The Kingsthorpe Centre, Harborough Road, Kingsthorpe, Northampton, NN2 7BD</v>
          </cell>
          <cell r="B390">
            <v>0</v>
          </cell>
          <cell r="C390">
            <v>0</v>
          </cell>
        </row>
        <row r="391">
          <cell r="A391" t="str">
            <v>Waitrose, The Lairage, Bedford Road, Hitchin, SG5 1HF</v>
          </cell>
          <cell r="B391">
            <v>0</v>
          </cell>
          <cell r="C391">
            <v>0</v>
          </cell>
        </row>
        <row r="392">
          <cell r="A392" t="str">
            <v>Wilko, High Street, Bedford, MK40 1RY</v>
          </cell>
          <cell r="B392">
            <v>0</v>
          </cell>
          <cell r="C392">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otal (2)"/>
      <sheetName val="Summary Trajectory"/>
      <sheetName val="Existing Commitments - Strat"/>
      <sheetName val="CMK"/>
      <sheetName val="C. Bletchley"/>
      <sheetName val="Existing Commitments- non-strat"/>
      <sheetName val="MRT Sites"/>
      <sheetName val="Total"/>
      <sheetName val="Table"/>
    </sheetNames>
    <sheetDataSet>
      <sheetData sheetId="0">
        <row r="242">
          <cell r="E242">
            <v>889.91403559542766</v>
          </cell>
          <cell r="F242">
            <v>676.27318767182749</v>
          </cell>
          <cell r="G242">
            <v>610.20478401211005</v>
          </cell>
          <cell r="H242">
            <v>867.00478401211001</v>
          </cell>
          <cell r="I242">
            <v>173.40478401211001</v>
          </cell>
          <cell r="J242">
            <v>437.40478401211004</v>
          </cell>
          <cell r="K242">
            <v>283.80478401211002</v>
          </cell>
          <cell r="L242">
            <v>511.80478401211002</v>
          </cell>
          <cell r="M242">
            <v>852.60478401211003</v>
          </cell>
          <cell r="N242">
            <v>524.75586760344117</v>
          </cell>
          <cell r="O242">
            <v>524.75586760344117</v>
          </cell>
          <cell r="P242">
            <v>524.75586760344117</v>
          </cell>
          <cell r="Q242">
            <v>524.75586760344117</v>
          </cell>
          <cell r="R242">
            <v>524.75586760344117</v>
          </cell>
          <cell r="S242">
            <v>524.75586760344117</v>
          </cell>
          <cell r="T242">
            <v>524.75586760344117</v>
          </cell>
          <cell r="U242">
            <v>524.75586760344117</v>
          </cell>
          <cell r="V242">
            <v>524.75586760344117</v>
          </cell>
          <cell r="W242">
            <v>524.75586760344117</v>
          </cell>
          <cell r="X242">
            <v>284.75586760344123</v>
          </cell>
          <cell r="Y242">
            <v>284.75586760344123</v>
          </cell>
          <cell r="Z242">
            <v>284.75586760344123</v>
          </cell>
          <cell r="AA242">
            <v>284.75586760344123</v>
          </cell>
          <cell r="AB242">
            <v>284.75586760344123</v>
          </cell>
          <cell r="AC242">
            <v>284.75586760344123</v>
          </cell>
          <cell r="AD242">
            <v>284.75586760344123</v>
          </cell>
          <cell r="AE242">
            <v>287.01469113285299</v>
          </cell>
          <cell r="AF242">
            <v>289.27351466226474</v>
          </cell>
        </row>
        <row r="243">
          <cell r="E243">
            <v>1312.9166401389089</v>
          </cell>
          <cell r="F243">
            <v>997.725944147012</v>
          </cell>
          <cell r="G243">
            <v>423.91599690571331</v>
          </cell>
          <cell r="H243">
            <v>519.91599690571331</v>
          </cell>
          <cell r="I243">
            <v>599.11599690571336</v>
          </cell>
          <cell r="J243">
            <v>555.91599690571331</v>
          </cell>
          <cell r="K243">
            <v>294.31599690571335</v>
          </cell>
          <cell r="L243">
            <v>301.51599690571334</v>
          </cell>
          <cell r="M243">
            <v>260.71599690571333</v>
          </cell>
          <cell r="N243">
            <v>360.95129102336034</v>
          </cell>
          <cell r="O243">
            <v>360.95129102336034</v>
          </cell>
          <cell r="P243">
            <v>360.95129102336034</v>
          </cell>
          <cell r="Q243">
            <v>360.95129102336034</v>
          </cell>
          <cell r="R243">
            <v>360.95129102336034</v>
          </cell>
          <cell r="S243">
            <v>360.95129102336034</v>
          </cell>
          <cell r="T243">
            <v>360.95129102336034</v>
          </cell>
          <cell r="U243">
            <v>360.95129102336034</v>
          </cell>
          <cell r="V243">
            <v>360.95129102336034</v>
          </cell>
          <cell r="W243">
            <v>360.95129102336034</v>
          </cell>
          <cell r="X243">
            <v>360.95129102336034</v>
          </cell>
          <cell r="Y243">
            <v>360.95129102336034</v>
          </cell>
          <cell r="Z243">
            <v>360.95129102336034</v>
          </cell>
          <cell r="AA243">
            <v>288.95129102336034</v>
          </cell>
          <cell r="AB243">
            <v>192.95129102336037</v>
          </cell>
          <cell r="AC243">
            <v>192.95129102336037</v>
          </cell>
          <cell r="AD243">
            <v>192.95129102336037</v>
          </cell>
          <cell r="AE243">
            <v>195.21011455277213</v>
          </cell>
          <cell r="AF243">
            <v>197.46893808218391</v>
          </cell>
        </row>
        <row r="244">
          <cell r="E244">
            <v>781.28555925336411</v>
          </cell>
          <cell r="F244">
            <v>593.72305020981048</v>
          </cell>
          <cell r="G244">
            <v>1928.542189708714</v>
          </cell>
          <cell r="H244">
            <v>798.142189708714</v>
          </cell>
          <cell r="I244">
            <v>608.54218970871409</v>
          </cell>
          <cell r="J244">
            <v>1652.542189708714</v>
          </cell>
          <cell r="K244">
            <v>1818.1421897087141</v>
          </cell>
          <cell r="L244">
            <v>1214.4037926910066</v>
          </cell>
          <cell r="M244">
            <v>888.56065595821474</v>
          </cell>
          <cell r="N244">
            <v>1014.772420664097</v>
          </cell>
          <cell r="O244">
            <v>1014.772420664097</v>
          </cell>
          <cell r="P244">
            <v>1014.772420664097</v>
          </cell>
          <cell r="Q244">
            <v>1009.8061045943327</v>
          </cell>
          <cell r="R244">
            <v>1008.5645255768916</v>
          </cell>
          <cell r="S244">
            <v>1008.5645255768916</v>
          </cell>
          <cell r="T244">
            <v>1008.5645255768916</v>
          </cell>
          <cell r="U244">
            <v>1008.5645255768916</v>
          </cell>
          <cell r="V244">
            <v>1008.5645255768916</v>
          </cell>
          <cell r="W244">
            <v>1008.5645255768916</v>
          </cell>
          <cell r="X244">
            <v>1008.5645255768916</v>
          </cell>
          <cell r="Y244">
            <v>1008.5645255768916</v>
          </cell>
          <cell r="Z244">
            <v>1008.5645255768916</v>
          </cell>
          <cell r="AA244">
            <v>1008.5645255768916</v>
          </cell>
          <cell r="AB244">
            <v>1008.5645255768916</v>
          </cell>
          <cell r="AC244">
            <v>1008.5645255768916</v>
          </cell>
          <cell r="AD244">
            <v>1008.5645255768916</v>
          </cell>
          <cell r="AE244">
            <v>1012.5174667533623</v>
          </cell>
          <cell r="AF244">
            <v>1016.4704079298332</v>
          </cell>
        </row>
        <row r="245">
          <cell r="E245">
            <v>1138.6636955578062</v>
          </cell>
          <cell r="F245">
            <v>865.30574446534501</v>
          </cell>
          <cell r="G245">
            <v>822.49934574758186</v>
          </cell>
          <cell r="H245">
            <v>496.09934574758188</v>
          </cell>
          <cell r="I245">
            <v>836.89934574758183</v>
          </cell>
          <cell r="J245">
            <v>697.6993457475819</v>
          </cell>
          <cell r="K245">
            <v>983.29934574758181</v>
          </cell>
          <cell r="L245">
            <v>1129.6993457475819</v>
          </cell>
          <cell r="M245">
            <v>1086.4993457475819</v>
          </cell>
          <cell r="N245">
            <v>1324.0993457475818</v>
          </cell>
          <cell r="O245">
            <v>1501.6993457475819</v>
          </cell>
          <cell r="P245">
            <v>1544.8993457475819</v>
          </cell>
          <cell r="Q245">
            <v>1520.8993457475819</v>
          </cell>
          <cell r="R245">
            <v>1208.8993457475819</v>
          </cell>
          <cell r="S245">
            <v>1028.8993457475819</v>
          </cell>
          <cell r="T245">
            <v>980.89934574758183</v>
          </cell>
          <cell r="U245">
            <v>692.89934574758183</v>
          </cell>
          <cell r="V245">
            <v>812.89934574758183</v>
          </cell>
          <cell r="W245">
            <v>1052.8993457475819</v>
          </cell>
          <cell r="X245">
            <v>1052.8993457475819</v>
          </cell>
          <cell r="Y245">
            <v>1052.8993457475819</v>
          </cell>
          <cell r="Z245">
            <v>692.89934574758183</v>
          </cell>
          <cell r="AA245">
            <v>692.89934574758183</v>
          </cell>
          <cell r="AB245">
            <v>692.89934574758183</v>
          </cell>
          <cell r="AC245">
            <v>692.89934574758183</v>
          </cell>
          <cell r="AD245">
            <v>692.89934574758183</v>
          </cell>
          <cell r="AE245">
            <v>572.89934574758183</v>
          </cell>
          <cell r="AF245">
            <v>332.89934574758189</v>
          </cell>
        </row>
        <row r="246">
          <cell r="E246">
            <v>728.95689480538272</v>
          </cell>
          <cell r="F246">
            <v>553.95688033569672</v>
          </cell>
          <cell r="G246">
            <v>285.07288814932713</v>
          </cell>
          <cell r="H246">
            <v>299.47288814932716</v>
          </cell>
          <cell r="I246">
            <v>177.07288814932716</v>
          </cell>
          <cell r="J246">
            <v>131.47288814932716</v>
          </cell>
          <cell r="K246">
            <v>59.472888149327161</v>
          </cell>
          <cell r="L246">
            <v>596.01128516703443</v>
          </cell>
          <cell r="M246">
            <v>1005.8544218998264</v>
          </cell>
          <cell r="N246">
            <v>866.6544218998265</v>
          </cell>
          <cell r="O246">
            <v>806.6544218998265</v>
          </cell>
          <cell r="P246">
            <v>806.6544218998265</v>
          </cell>
          <cell r="Q246">
            <v>802.02073796959087</v>
          </cell>
          <cell r="R246">
            <v>800.86231698703193</v>
          </cell>
          <cell r="S246">
            <v>800.86231698703193</v>
          </cell>
          <cell r="T246">
            <v>800.86231698703193</v>
          </cell>
          <cell r="U246">
            <v>800.86231698703193</v>
          </cell>
          <cell r="V246">
            <v>800.86231698703193</v>
          </cell>
          <cell r="W246">
            <v>800.86231698703193</v>
          </cell>
          <cell r="X246">
            <v>800.86231698703193</v>
          </cell>
          <cell r="Y246">
            <v>800.86231698703193</v>
          </cell>
          <cell r="Z246">
            <v>800.86231698703193</v>
          </cell>
          <cell r="AA246">
            <v>800.86231698703193</v>
          </cell>
          <cell r="AB246">
            <v>800.86231698703193</v>
          </cell>
          <cell r="AC246">
            <v>800.86231698703193</v>
          </cell>
          <cell r="AD246">
            <v>800.86231698703193</v>
          </cell>
          <cell r="AE246">
            <v>800.86231698703193</v>
          </cell>
          <cell r="AF246">
            <v>800.86231698703193</v>
          </cell>
        </row>
        <row r="247">
          <cell r="E247">
            <v>526.70484734481261</v>
          </cell>
          <cell r="F247">
            <v>400.25929677325996</v>
          </cell>
          <cell r="G247">
            <v>1031.7718940818984</v>
          </cell>
          <cell r="H247">
            <v>911.77189408189849</v>
          </cell>
          <cell r="I247">
            <v>609.3718940818984</v>
          </cell>
          <cell r="J247">
            <v>710.17189408189847</v>
          </cell>
          <cell r="K247">
            <v>798.97189408189854</v>
          </cell>
          <cell r="L247">
            <v>815.77189408189849</v>
          </cell>
          <cell r="M247">
            <v>930.97189408189843</v>
          </cell>
          <cell r="N247">
            <v>1036.43071761131</v>
          </cell>
          <cell r="O247">
            <v>820.43071761131011</v>
          </cell>
          <cell r="P247">
            <v>424.43071761131017</v>
          </cell>
          <cell r="Q247">
            <v>424.43071761131017</v>
          </cell>
          <cell r="R247">
            <v>203.63071761131016</v>
          </cell>
          <cell r="S247">
            <v>64.430717611310186</v>
          </cell>
          <cell r="T247">
            <v>64.430717611310186</v>
          </cell>
          <cell r="U247">
            <v>64.430717611310186</v>
          </cell>
          <cell r="V247">
            <v>64.430717611310186</v>
          </cell>
          <cell r="W247">
            <v>64.430717611310186</v>
          </cell>
          <cell r="X247">
            <v>64.430717611310186</v>
          </cell>
          <cell r="Y247">
            <v>64.430717611310186</v>
          </cell>
          <cell r="Z247">
            <v>64.430717611310186</v>
          </cell>
          <cell r="AA247">
            <v>64.430717611310186</v>
          </cell>
          <cell r="AB247">
            <v>64.430717611310186</v>
          </cell>
          <cell r="AC247">
            <v>64.430717611310186</v>
          </cell>
          <cell r="AD247">
            <v>64.430717611310186</v>
          </cell>
          <cell r="AE247">
            <v>64.995423493663125</v>
          </cell>
          <cell r="AF247">
            <v>65.560129376016064</v>
          </cell>
        </row>
        <row r="248">
          <cell r="E248">
            <v>691.83420633772243</v>
          </cell>
          <cell r="F248">
            <v>525.74620170742298</v>
          </cell>
          <cell r="G248">
            <v>75.644185746246222</v>
          </cell>
          <cell r="H248">
            <v>306.04418574624623</v>
          </cell>
          <cell r="I248">
            <v>315.64418574624625</v>
          </cell>
          <cell r="J248">
            <v>253.24418574624622</v>
          </cell>
          <cell r="K248">
            <v>56.444185746246227</v>
          </cell>
          <cell r="L248">
            <v>104.44418574624623</v>
          </cell>
          <cell r="M248">
            <v>97.244185746246231</v>
          </cell>
          <cell r="N248">
            <v>77.903009275657993</v>
          </cell>
          <cell r="O248">
            <v>197.90300927565798</v>
          </cell>
          <cell r="P248">
            <v>257.90300927565801</v>
          </cell>
          <cell r="Q248">
            <v>317.90300927565801</v>
          </cell>
          <cell r="R248">
            <v>317.90300927565801</v>
          </cell>
          <cell r="S248">
            <v>197.90300927565798</v>
          </cell>
          <cell r="T248">
            <v>137.90300927565798</v>
          </cell>
          <cell r="U248">
            <v>77.903009275657993</v>
          </cell>
          <cell r="V248">
            <v>77.903009275657993</v>
          </cell>
          <cell r="W248">
            <v>77.903009275657993</v>
          </cell>
          <cell r="X248">
            <v>77.903009275657993</v>
          </cell>
          <cell r="Y248">
            <v>77.903009275657993</v>
          </cell>
          <cell r="Z248">
            <v>77.903009275657993</v>
          </cell>
          <cell r="AA248">
            <v>77.903009275657993</v>
          </cell>
          <cell r="AB248">
            <v>77.903009275657993</v>
          </cell>
          <cell r="AC248">
            <v>77.903009275657993</v>
          </cell>
          <cell r="AD248">
            <v>77.903009275657993</v>
          </cell>
          <cell r="AE248">
            <v>78.467715158010932</v>
          </cell>
          <cell r="AF248">
            <v>79.032421040363872</v>
          </cell>
        </row>
        <row r="249">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row>
        <row r="250">
          <cell r="E250">
            <v>623.67121979453043</v>
          </cell>
          <cell r="F250">
            <v>473.94704094921138</v>
          </cell>
          <cell r="G250">
            <v>50.883020602606763</v>
          </cell>
          <cell r="H250">
            <v>278.88302060260679</v>
          </cell>
          <cell r="I250">
            <v>816.48302060260664</v>
          </cell>
          <cell r="J250">
            <v>946.08302060260667</v>
          </cell>
          <cell r="K250">
            <v>1030.0830206026067</v>
          </cell>
          <cell r="L250">
            <v>1222.0830206026067</v>
          </cell>
          <cell r="M250">
            <v>2184.4830206026068</v>
          </cell>
          <cell r="N250">
            <v>2203.6830206026066</v>
          </cell>
          <cell r="O250">
            <v>1766.8830206026068</v>
          </cell>
          <cell r="P250">
            <v>1766.8830206026068</v>
          </cell>
          <cell r="Q250">
            <v>1634.8830206026068</v>
          </cell>
          <cell r="R250">
            <v>1550.8830206026068</v>
          </cell>
          <cell r="S250">
            <v>1478.8830206026068</v>
          </cell>
          <cell r="T250">
            <v>1430.8830206026068</v>
          </cell>
          <cell r="U250">
            <v>1430.8830206026068</v>
          </cell>
          <cell r="V250">
            <v>1430.8830206026068</v>
          </cell>
          <cell r="W250">
            <v>1430.8830206026068</v>
          </cell>
          <cell r="X250">
            <v>1430.8830206026068</v>
          </cell>
          <cell r="Y250">
            <v>1430.8830206026068</v>
          </cell>
          <cell r="Z250">
            <v>1430.8830206026068</v>
          </cell>
          <cell r="AA250">
            <v>1430.8830206026068</v>
          </cell>
          <cell r="AB250">
            <v>1430.8830206026068</v>
          </cell>
          <cell r="AC250">
            <v>1430.8830206026068</v>
          </cell>
          <cell r="AD250">
            <v>1430.8830206026068</v>
          </cell>
          <cell r="AE250">
            <v>1430.8830206026068</v>
          </cell>
          <cell r="AF250">
            <v>1406.8830206026068</v>
          </cell>
        </row>
        <row r="251">
          <cell r="E251">
            <v>254.05290117204453</v>
          </cell>
          <cell r="F251">
            <v>193.06265374041382</v>
          </cell>
          <cell r="G251">
            <v>20.727233507340586</v>
          </cell>
          <cell r="H251">
            <v>20.727233507340586</v>
          </cell>
          <cell r="I251">
            <v>20.727233507340586</v>
          </cell>
          <cell r="J251">
            <v>20.727233507340586</v>
          </cell>
          <cell r="K251">
            <v>20.727233507340586</v>
          </cell>
          <cell r="L251">
            <v>20.727233507340586</v>
          </cell>
          <cell r="M251">
            <v>20.727233507340586</v>
          </cell>
          <cell r="N251">
            <v>20.727233507340586</v>
          </cell>
          <cell r="O251">
            <v>20.727233507340586</v>
          </cell>
          <cell r="P251">
            <v>20.727233507340586</v>
          </cell>
          <cell r="Q251">
            <v>20.727233507340586</v>
          </cell>
          <cell r="R251">
            <v>20.727233507340586</v>
          </cell>
          <cell r="S251">
            <v>20.727233507340586</v>
          </cell>
          <cell r="T251">
            <v>20.727233507340586</v>
          </cell>
          <cell r="U251">
            <v>20.727233507340586</v>
          </cell>
          <cell r="V251">
            <v>20.727233507340586</v>
          </cell>
          <cell r="W251">
            <v>20.727233507340586</v>
          </cell>
          <cell r="X251">
            <v>20.727233507340586</v>
          </cell>
          <cell r="Y251">
            <v>20.727233507340586</v>
          </cell>
          <cell r="Z251">
            <v>20.727233507340586</v>
          </cell>
          <cell r="AA251">
            <v>20.727233507340586</v>
          </cell>
          <cell r="AB251">
            <v>20.727233507340586</v>
          </cell>
          <cell r="AC251">
            <v>20.727233507340586</v>
          </cell>
          <cell r="AD251">
            <v>20.727233507340586</v>
          </cell>
          <cell r="AE251">
            <v>20.727233507340586</v>
          </cell>
          <cell r="AF251">
            <v>20.727233507340586</v>
          </cell>
        </row>
        <row r="252">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row>
        <row r="253">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row>
        <row r="254">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row>
        <row r="255">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01 Main"/>
      <sheetName val="Q07 Top-up"/>
      <sheetName val="Main"/>
      <sheetName val="Top up"/>
      <sheetName val="clothes"/>
      <sheetName val="books"/>
      <sheetName val="small household"/>
      <sheetName val="toys"/>
      <sheetName val="chemist"/>
      <sheetName val="electric"/>
      <sheetName val="DIY"/>
      <sheetName val="furniture"/>
      <sheetName val="Global Data"/>
      <sheetName val="pop"/>
      <sheetName val="expend"/>
      <sheetName val="A1"/>
      <sheetName val="A2"/>
      <sheetName val="A3"/>
      <sheetName val="A4"/>
      <sheetName val="A5"/>
      <sheetName val="A6+7"/>
      <sheetName val="A8"/>
      <sheetName val="A9"/>
      <sheetName val="A10"/>
      <sheetName val="A11"/>
      <sheetName val="A12"/>
      <sheetName val="A13"/>
      <sheetName val="A14"/>
      <sheetName val="A15"/>
      <sheetName val="A16"/>
      <sheetName val="A17 - tot"/>
      <sheetName val="A18"/>
      <sheetName val="Report 1"/>
      <sheetName val="Report 2"/>
      <sheetName val="Report 3"/>
    </sheetNames>
    <sheetDataSet>
      <sheetData sheetId="0"/>
      <sheetData sheetId="1"/>
      <sheetData sheetId="2"/>
      <sheetData sheetId="3"/>
      <sheetData sheetId="4">
        <row r="285">
          <cell r="A285" t="str">
            <v xml:space="preserve">Destination </v>
          </cell>
        </row>
      </sheetData>
      <sheetData sheetId="5"/>
      <sheetData sheetId="6"/>
      <sheetData sheetId="7"/>
      <sheetData sheetId="8"/>
      <sheetData sheetId="9"/>
      <sheetData sheetId="10"/>
      <sheetData sheetId="11"/>
      <sheetData sheetId="12"/>
      <sheetData sheetId="13"/>
      <sheetData sheetId="14"/>
      <sheetData sheetId="15"/>
      <sheetData sheetId="16">
        <row r="8">
          <cell r="A8" t="str">
            <v xml:space="preserve">Destination </v>
          </cell>
        </row>
      </sheetData>
      <sheetData sheetId="17"/>
      <sheetData sheetId="18"/>
      <sheetData sheetId="19"/>
      <sheetData sheetId="20"/>
      <sheetData sheetId="21"/>
      <sheetData sheetId="22">
        <row r="1">
          <cell r="A1" t="str">
            <v>Vale of Glamorgan -  Retail and Leisure Needs Assessment</v>
          </cell>
        </row>
        <row r="2">
          <cell r="A2" t="str">
            <v>Nexus Planning</v>
          </cell>
        </row>
        <row r="51">
          <cell r="A51" t="str">
            <v>2020 Prices</v>
          </cell>
        </row>
      </sheetData>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 Zone Filt Nulls SFT Wtd"/>
      <sheetName val="Inflow survey "/>
      <sheetName val="Covid and Online"/>
      <sheetName val="Report - conv"/>
      <sheetName val="Sheet2"/>
      <sheetName val="Report - comp"/>
      <sheetName val="Sheet1"/>
      <sheetName val="Population"/>
      <sheetName val="Expenditure"/>
      <sheetName val="GlobalData"/>
      <sheetName val="LPA Conv Committ"/>
      <sheetName val="LPA Comp Commit"/>
      <sheetName val="LPA Leisure Commitments"/>
      <sheetName val="Main "/>
      <sheetName val="Top Up "/>
      <sheetName val="Clothes"/>
      <sheetName val="Firniture"/>
      <sheetName val="DIY"/>
      <sheetName val="Electric"/>
      <sheetName val="Household"/>
      <sheetName val="Books"/>
      <sheetName val="Chemist"/>
      <sheetName val="Recreation"/>
      <sheetName val="A1 - Conv"/>
      <sheetName val="A2"/>
      <sheetName val="A3"/>
      <sheetName val="A4"/>
      <sheetName val="A5"/>
      <sheetName val="A7"/>
      <sheetName val="A8"/>
      <sheetName val="A9"/>
      <sheetName val="A10"/>
      <sheetName val="A11"/>
      <sheetName val="A12"/>
      <sheetName val="A13"/>
      <sheetName val="A14"/>
      <sheetName val="A15"/>
      <sheetName val="A16"/>
      <sheetName val="A17 +18"/>
      <sheetName val="Heath 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
          <cell r="A8" t="str">
            <v>Destination</v>
          </cell>
        </row>
      </sheetData>
      <sheetData sheetId="26"/>
      <sheetData sheetId="27">
        <row r="29">
          <cell r="A29" t="str">
            <v xml:space="preserve">Notes: </v>
          </cell>
        </row>
      </sheetData>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 Zone Filt Nulls &amp; SFT (Wtd)"/>
      <sheetName val="Online Shopping"/>
      <sheetName val="Main"/>
      <sheetName val="Top-Up"/>
      <sheetName val="Clothes"/>
      <sheetName val="Furniture"/>
      <sheetName val="DIY"/>
      <sheetName val="Electric"/>
      <sheetName val="Small household"/>
      <sheetName val="Books"/>
      <sheetName val="Chemist"/>
      <sheetName val="Global Data"/>
      <sheetName val="Toys"/>
      <sheetName val="Pop"/>
      <sheetName val="Exp"/>
      <sheetName val="A1"/>
      <sheetName val="A2"/>
      <sheetName val="A3"/>
      <sheetName val="A4"/>
      <sheetName val="A5"/>
      <sheetName val="A6+7"/>
      <sheetName val="Market share graphs"/>
      <sheetName val="Individual centre turnover"/>
      <sheetName val="A8"/>
      <sheetName val="A9"/>
      <sheetName val="A10"/>
      <sheetName val="A11"/>
      <sheetName val="A12"/>
      <sheetName val="A13"/>
      <sheetName val="A14"/>
      <sheetName val="A15"/>
      <sheetName val="A16"/>
      <sheetName val="A17 - total"/>
      <sheetName val="A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0">
          <cell r="B10">
            <v>35407</v>
          </cell>
        </row>
      </sheetData>
      <sheetData sheetId="16" refreshError="1"/>
      <sheetData sheetId="17" refreshError="1"/>
      <sheetData sheetId="18" refreshError="1"/>
      <sheetData sheetId="19" refreshError="1">
        <row r="11">
          <cell r="Q11">
            <v>11864.122446157651</v>
          </cell>
        </row>
        <row r="13">
          <cell r="Q13">
            <v>14005.958878261985</v>
          </cell>
        </row>
        <row r="26">
          <cell r="Q26">
            <v>16386.392788403373</v>
          </cell>
        </row>
      </sheetData>
      <sheetData sheetId="20">
        <row r="104">
          <cell r="J104">
            <v>10083.903558585658</v>
          </cell>
        </row>
      </sheetData>
      <sheetData sheetId="21" refreshError="1"/>
      <sheetData sheetId="22" refreshError="1"/>
      <sheetData sheetId="23">
        <row r="10">
          <cell r="L10">
            <v>5612.4619820265962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53">
          <cell r="AN53">
            <v>6040.6441629983892</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tax.service.gov.uk/business-rates-find/valuations/start/8790771000" TargetMode="External"/><Relationship Id="rId1" Type="http://schemas.openxmlformats.org/officeDocument/2006/relationships/hyperlink" Target="https://www.tax.service.gov.uk/business-rates-find/valuations/start/8830128000"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D662A-1268-480D-8142-055EF12B0A3A}">
  <sheetPr>
    <tabColor theme="5"/>
  </sheetPr>
  <dimension ref="A1:AF7329"/>
  <sheetViews>
    <sheetView workbookViewId="0"/>
  </sheetViews>
  <sheetFormatPr defaultRowHeight="14.5" x14ac:dyDescent="0.35"/>
  <cols>
    <col min="2" max="2" width="45.7265625" style="1" customWidth="1"/>
  </cols>
  <sheetData>
    <row r="1" spans="1:32" ht="45.75" customHeight="1" x14ac:dyDescent="0.35">
      <c r="C1" s="947" t="s">
        <v>0</v>
      </c>
      <c r="D1" s="947"/>
      <c r="E1" s="947" t="s">
        <v>1</v>
      </c>
      <c r="F1" s="947"/>
      <c r="G1" s="947" t="s">
        <v>2</v>
      </c>
      <c r="H1" s="947"/>
      <c r="I1" s="947" t="s">
        <v>3</v>
      </c>
      <c r="J1" s="947"/>
      <c r="K1" s="947" t="s">
        <v>4</v>
      </c>
      <c r="L1" s="947"/>
      <c r="M1" s="947" t="s">
        <v>5</v>
      </c>
      <c r="N1" s="947"/>
      <c r="O1" s="947" t="s">
        <v>6</v>
      </c>
      <c r="P1" s="947"/>
      <c r="Q1" s="947" t="s">
        <v>7</v>
      </c>
      <c r="R1" s="947"/>
      <c r="S1" s="947" t="s">
        <v>8</v>
      </c>
      <c r="T1" s="947"/>
      <c r="U1" s="947" t="s">
        <v>9</v>
      </c>
      <c r="V1" s="947"/>
      <c r="W1" s="947" t="s">
        <v>10</v>
      </c>
      <c r="X1" s="947"/>
      <c r="Y1" s="947" t="s">
        <v>11</v>
      </c>
      <c r="Z1" s="947"/>
      <c r="AA1" s="947" t="s">
        <v>12</v>
      </c>
      <c r="AB1" s="947"/>
      <c r="AC1" s="947" t="s">
        <v>13</v>
      </c>
      <c r="AD1" s="947"/>
      <c r="AE1" s="947" t="s">
        <v>14</v>
      </c>
      <c r="AF1" s="947"/>
    </row>
    <row r="3" spans="1:32" x14ac:dyDescent="0.35">
      <c r="B3" s="2" t="s">
        <v>15</v>
      </c>
    </row>
    <row r="5" spans="1:32" x14ac:dyDescent="0.35">
      <c r="A5" s="3" t="s">
        <v>16</v>
      </c>
      <c r="B5" s="2" t="s">
        <v>17</v>
      </c>
    </row>
    <row r="6" spans="1:32" x14ac:dyDescent="0.35">
      <c r="B6" s="4" t="s">
        <v>18</v>
      </c>
    </row>
    <row r="8" spans="1:32" x14ac:dyDescent="0.35">
      <c r="B8" s="2" t="s">
        <v>1</v>
      </c>
    </row>
    <row r="9" spans="1:32" x14ac:dyDescent="0.35">
      <c r="B9" s="1" t="s">
        <v>19</v>
      </c>
      <c r="C9" s="5">
        <v>1.515E-2</v>
      </c>
      <c r="D9" s="6">
        <v>17.187999999999999</v>
      </c>
      <c r="E9" s="5">
        <v>7.6950000000000005E-2</v>
      </c>
      <c r="F9" s="6">
        <v>4.4050000000000002</v>
      </c>
      <c r="G9" s="5">
        <v>4.9079999999999999E-2</v>
      </c>
      <c r="H9" s="6">
        <v>4.8979999999999997</v>
      </c>
      <c r="I9" s="5">
        <v>4.1779999999999998E-2</v>
      </c>
      <c r="J9" s="6">
        <v>2.3929999999999998</v>
      </c>
      <c r="K9" s="5">
        <v>1.779E-2</v>
      </c>
      <c r="L9" s="6">
        <v>1.1379999999999999</v>
      </c>
      <c r="M9" s="5">
        <v>0</v>
      </c>
      <c r="N9" s="6">
        <v>0</v>
      </c>
      <c r="O9" s="5">
        <v>1.1140000000000001E-2</v>
      </c>
      <c r="P9" s="6">
        <v>0.437</v>
      </c>
      <c r="Q9" s="5">
        <v>0</v>
      </c>
      <c r="R9" s="6">
        <v>0</v>
      </c>
      <c r="S9" s="5">
        <v>0</v>
      </c>
      <c r="T9" s="6">
        <v>0</v>
      </c>
      <c r="U9" s="5">
        <v>0</v>
      </c>
      <c r="V9" s="6">
        <v>0</v>
      </c>
      <c r="W9" s="5">
        <v>0</v>
      </c>
      <c r="X9" s="6">
        <v>0</v>
      </c>
      <c r="Y9" s="5">
        <v>0</v>
      </c>
      <c r="Z9" s="6">
        <v>0</v>
      </c>
      <c r="AA9" s="5">
        <v>2.5190000000000001E-2</v>
      </c>
      <c r="AB9" s="6">
        <v>3.9180000000000001</v>
      </c>
      <c r="AC9" s="5">
        <v>0</v>
      </c>
      <c r="AD9" s="6">
        <v>0</v>
      </c>
      <c r="AE9" s="5">
        <v>0</v>
      </c>
      <c r="AF9" s="6">
        <v>0</v>
      </c>
    </row>
    <row r="10" spans="1:32" x14ac:dyDescent="0.35">
      <c r="B10" s="1" t="s">
        <v>20</v>
      </c>
      <c r="C10" s="5">
        <v>4.7160000000000001E-2</v>
      </c>
      <c r="D10" s="6">
        <v>53.511000000000003</v>
      </c>
      <c r="E10" s="5">
        <v>5.423E-2</v>
      </c>
      <c r="F10" s="6">
        <v>3.1040000000000001</v>
      </c>
      <c r="G10" s="5">
        <v>7.0550000000000002E-2</v>
      </c>
      <c r="H10" s="6">
        <v>7.0410000000000004</v>
      </c>
      <c r="I10" s="5">
        <v>0.13697999999999999</v>
      </c>
      <c r="J10" s="6">
        <v>7.8449999999999998</v>
      </c>
      <c r="K10" s="5">
        <v>0.13394</v>
      </c>
      <c r="L10" s="6">
        <v>8.5660000000000007</v>
      </c>
      <c r="M10" s="5">
        <v>4.4790000000000003E-2</v>
      </c>
      <c r="N10" s="6">
        <v>2.2570000000000001</v>
      </c>
      <c r="O10" s="5">
        <v>5.5799999999999999E-3</v>
      </c>
      <c r="P10" s="6">
        <v>0.219</v>
      </c>
      <c r="Q10" s="5">
        <v>6.2640000000000001E-2</v>
      </c>
      <c r="R10" s="6">
        <v>3.0419999999999998</v>
      </c>
      <c r="S10" s="5">
        <v>4.9399999999999999E-2</v>
      </c>
      <c r="T10" s="6">
        <v>7.1280000000000001</v>
      </c>
      <c r="U10" s="5">
        <v>0</v>
      </c>
      <c r="V10" s="6">
        <v>0</v>
      </c>
      <c r="W10" s="5">
        <v>0</v>
      </c>
      <c r="X10" s="6">
        <v>0</v>
      </c>
      <c r="Y10" s="5">
        <v>0</v>
      </c>
      <c r="Z10" s="6">
        <v>0</v>
      </c>
      <c r="AA10" s="5">
        <v>6.2920000000000004E-2</v>
      </c>
      <c r="AB10" s="6">
        <v>9.7859999999999996</v>
      </c>
      <c r="AC10" s="5">
        <v>2.367E-2</v>
      </c>
      <c r="AD10" s="6">
        <v>4.524</v>
      </c>
      <c r="AE10" s="5">
        <v>0</v>
      </c>
      <c r="AF10" s="6">
        <v>0</v>
      </c>
    </row>
    <row r="11" spans="1:32" x14ac:dyDescent="0.35">
      <c r="B11" s="1" t="s">
        <v>21</v>
      </c>
      <c r="C11" s="5">
        <v>7.7600000000000004E-3</v>
      </c>
      <c r="D11" s="6">
        <v>8.8000000000000007</v>
      </c>
      <c r="E11" s="5">
        <v>1.719E-2</v>
      </c>
      <c r="F11" s="6">
        <v>0.98399999999999999</v>
      </c>
      <c r="G11" s="5">
        <v>0</v>
      </c>
      <c r="H11" s="6">
        <v>0</v>
      </c>
      <c r="I11" s="5">
        <v>0</v>
      </c>
      <c r="J11" s="6">
        <v>0</v>
      </c>
      <c r="K11" s="5">
        <v>0</v>
      </c>
      <c r="L11" s="6">
        <v>0</v>
      </c>
      <c r="M11" s="5">
        <v>0</v>
      </c>
      <c r="N11" s="6">
        <v>0</v>
      </c>
      <c r="O11" s="5">
        <v>0</v>
      </c>
      <c r="P11" s="6">
        <v>0</v>
      </c>
      <c r="Q11" s="5">
        <v>0</v>
      </c>
      <c r="R11" s="6">
        <v>0</v>
      </c>
      <c r="S11" s="5">
        <v>2.0070000000000001E-2</v>
      </c>
      <c r="T11" s="6">
        <v>2.8959999999999999</v>
      </c>
      <c r="U11" s="5">
        <v>0</v>
      </c>
      <c r="V11" s="6">
        <v>0</v>
      </c>
      <c r="W11" s="5">
        <v>0</v>
      </c>
      <c r="X11" s="6">
        <v>0</v>
      </c>
      <c r="Y11" s="5">
        <v>3.5860000000000003E-2</v>
      </c>
      <c r="Z11" s="6">
        <v>3.0510000000000002</v>
      </c>
      <c r="AA11" s="5">
        <v>0</v>
      </c>
      <c r="AB11" s="6">
        <v>0</v>
      </c>
      <c r="AC11" s="5">
        <v>0</v>
      </c>
      <c r="AD11" s="6">
        <v>0</v>
      </c>
      <c r="AE11" s="5">
        <v>2.18E-2</v>
      </c>
      <c r="AF11" s="6">
        <v>1.8680000000000001</v>
      </c>
    </row>
    <row r="12" spans="1:32" x14ac:dyDescent="0.35">
      <c r="B12" s="1" t="s">
        <v>22</v>
      </c>
      <c r="C12" s="5">
        <v>2.2000000000000001E-4</v>
      </c>
      <c r="D12" s="6">
        <v>0.249</v>
      </c>
      <c r="E12" s="5">
        <v>4.3499999999999997E-3</v>
      </c>
      <c r="F12" s="6">
        <v>0.249</v>
      </c>
      <c r="G12" s="5">
        <v>0</v>
      </c>
      <c r="H12" s="6">
        <v>0</v>
      </c>
      <c r="I12" s="5">
        <v>0</v>
      </c>
      <c r="J12" s="6">
        <v>0</v>
      </c>
      <c r="K12" s="5">
        <v>0</v>
      </c>
      <c r="L12" s="6">
        <v>0</v>
      </c>
      <c r="M12" s="5">
        <v>0</v>
      </c>
      <c r="N12" s="6">
        <v>0</v>
      </c>
      <c r="O12" s="5">
        <v>0</v>
      </c>
      <c r="P12" s="6">
        <v>0</v>
      </c>
      <c r="Q12" s="5">
        <v>0</v>
      </c>
      <c r="R12" s="6">
        <v>0</v>
      </c>
      <c r="S12" s="5">
        <v>0</v>
      </c>
      <c r="T12" s="6">
        <v>0</v>
      </c>
      <c r="U12" s="5">
        <v>0</v>
      </c>
      <c r="V12" s="6">
        <v>0</v>
      </c>
      <c r="W12" s="5">
        <v>0</v>
      </c>
      <c r="X12" s="6">
        <v>0</v>
      </c>
      <c r="Y12" s="5">
        <v>0</v>
      </c>
      <c r="Z12" s="6">
        <v>0</v>
      </c>
      <c r="AA12" s="5">
        <v>0</v>
      </c>
      <c r="AB12" s="6">
        <v>0</v>
      </c>
      <c r="AC12" s="5">
        <v>0</v>
      </c>
      <c r="AD12" s="6">
        <v>0</v>
      </c>
      <c r="AE12" s="5">
        <v>0</v>
      </c>
      <c r="AF12" s="6">
        <v>0</v>
      </c>
    </row>
    <row r="13" spans="1:32" x14ac:dyDescent="0.35">
      <c r="B13" s="1" t="s">
        <v>23</v>
      </c>
      <c r="C13" s="5">
        <v>0</v>
      </c>
      <c r="D13" s="6">
        <v>0</v>
      </c>
      <c r="E13" s="5">
        <v>0</v>
      </c>
      <c r="F13" s="6">
        <v>0</v>
      </c>
      <c r="G13" s="5">
        <v>0</v>
      </c>
      <c r="H13" s="6">
        <v>0</v>
      </c>
      <c r="I13" s="5">
        <v>0</v>
      </c>
      <c r="J13" s="6">
        <v>0</v>
      </c>
      <c r="K13" s="5">
        <v>0</v>
      </c>
      <c r="L13" s="6">
        <v>0</v>
      </c>
      <c r="M13" s="5">
        <v>0</v>
      </c>
      <c r="N13" s="6">
        <v>0</v>
      </c>
      <c r="O13" s="5">
        <v>0</v>
      </c>
      <c r="P13" s="6">
        <v>0</v>
      </c>
      <c r="Q13" s="5">
        <v>0</v>
      </c>
      <c r="R13" s="6">
        <v>0</v>
      </c>
      <c r="S13" s="5">
        <v>0</v>
      </c>
      <c r="T13" s="6">
        <v>0</v>
      </c>
      <c r="U13" s="5">
        <v>0</v>
      </c>
      <c r="V13" s="6">
        <v>0</v>
      </c>
      <c r="W13" s="5">
        <v>0</v>
      </c>
      <c r="X13" s="6">
        <v>0</v>
      </c>
      <c r="Y13" s="5">
        <v>0</v>
      </c>
      <c r="Z13" s="6">
        <v>0</v>
      </c>
      <c r="AA13" s="5">
        <v>0</v>
      </c>
      <c r="AB13" s="6">
        <v>0</v>
      </c>
      <c r="AC13" s="5">
        <v>0</v>
      </c>
      <c r="AD13" s="6">
        <v>0</v>
      </c>
      <c r="AE13" s="5">
        <v>0</v>
      </c>
      <c r="AF13" s="6">
        <v>0</v>
      </c>
    </row>
    <row r="14" spans="1:32" x14ac:dyDescent="0.35">
      <c r="B14" s="1" t="s">
        <v>24</v>
      </c>
      <c r="C14" s="5">
        <v>4.4000000000000002E-4</v>
      </c>
      <c r="D14" s="6">
        <v>0.498</v>
      </c>
      <c r="E14" s="5">
        <v>8.6999999999999994E-3</v>
      </c>
      <c r="F14" s="6">
        <v>0.498</v>
      </c>
      <c r="G14" s="5">
        <v>0</v>
      </c>
      <c r="H14" s="6">
        <v>0</v>
      </c>
      <c r="I14" s="5">
        <v>0</v>
      </c>
      <c r="J14" s="6">
        <v>0</v>
      </c>
      <c r="K14" s="5">
        <v>0</v>
      </c>
      <c r="L14" s="6">
        <v>0</v>
      </c>
      <c r="M14" s="5">
        <v>0</v>
      </c>
      <c r="N14" s="6">
        <v>0</v>
      </c>
      <c r="O14" s="5">
        <v>0</v>
      </c>
      <c r="P14" s="6">
        <v>0</v>
      </c>
      <c r="Q14" s="5">
        <v>0</v>
      </c>
      <c r="R14" s="6">
        <v>0</v>
      </c>
      <c r="S14" s="5">
        <v>0</v>
      </c>
      <c r="T14" s="6">
        <v>0</v>
      </c>
      <c r="U14" s="5">
        <v>0</v>
      </c>
      <c r="V14" s="6">
        <v>0</v>
      </c>
      <c r="W14" s="5">
        <v>0</v>
      </c>
      <c r="X14" s="6">
        <v>0</v>
      </c>
      <c r="Y14" s="5">
        <v>0</v>
      </c>
      <c r="Z14" s="6">
        <v>0</v>
      </c>
      <c r="AA14" s="5">
        <v>0</v>
      </c>
      <c r="AB14" s="6">
        <v>0</v>
      </c>
      <c r="AC14" s="5">
        <v>0</v>
      </c>
      <c r="AD14" s="6">
        <v>0</v>
      </c>
      <c r="AE14" s="5">
        <v>0</v>
      </c>
      <c r="AF14" s="6">
        <v>0</v>
      </c>
    </row>
    <row r="15" spans="1:32" x14ac:dyDescent="0.35">
      <c r="B15" s="1" t="s">
        <v>25</v>
      </c>
      <c r="C15" s="5">
        <v>0</v>
      </c>
      <c r="D15" s="6">
        <v>0</v>
      </c>
      <c r="E15" s="5">
        <v>0</v>
      </c>
      <c r="F15" s="6">
        <v>0</v>
      </c>
      <c r="G15" s="5">
        <v>0</v>
      </c>
      <c r="H15" s="6">
        <v>0</v>
      </c>
      <c r="I15" s="5">
        <v>0</v>
      </c>
      <c r="J15" s="6">
        <v>0</v>
      </c>
      <c r="K15" s="5">
        <v>0</v>
      </c>
      <c r="L15" s="6">
        <v>0</v>
      </c>
      <c r="M15" s="5">
        <v>0</v>
      </c>
      <c r="N15" s="6">
        <v>0</v>
      </c>
      <c r="O15" s="5">
        <v>0</v>
      </c>
      <c r="P15" s="6">
        <v>0</v>
      </c>
      <c r="Q15" s="5">
        <v>0</v>
      </c>
      <c r="R15" s="6">
        <v>0</v>
      </c>
      <c r="S15" s="5">
        <v>0</v>
      </c>
      <c r="T15" s="6">
        <v>0</v>
      </c>
      <c r="U15" s="5">
        <v>0</v>
      </c>
      <c r="V15" s="6">
        <v>0</v>
      </c>
      <c r="W15" s="5">
        <v>0</v>
      </c>
      <c r="X15" s="6">
        <v>0</v>
      </c>
      <c r="Y15" s="5">
        <v>0</v>
      </c>
      <c r="Z15" s="6">
        <v>0</v>
      </c>
      <c r="AA15" s="5">
        <v>0</v>
      </c>
      <c r="AB15" s="6">
        <v>0</v>
      </c>
      <c r="AC15" s="5">
        <v>0</v>
      </c>
      <c r="AD15" s="6">
        <v>0</v>
      </c>
      <c r="AE15" s="5">
        <v>0</v>
      </c>
      <c r="AF15" s="6">
        <v>0</v>
      </c>
    </row>
    <row r="16" spans="1:32" x14ac:dyDescent="0.35">
      <c r="B16" s="1" t="s">
        <v>26</v>
      </c>
      <c r="C16" s="5">
        <v>0</v>
      </c>
      <c r="D16" s="6">
        <v>0</v>
      </c>
      <c r="E16" s="5">
        <v>0</v>
      </c>
      <c r="F16" s="6">
        <v>0</v>
      </c>
      <c r="G16" s="5">
        <v>0</v>
      </c>
      <c r="H16" s="6">
        <v>0</v>
      </c>
      <c r="I16" s="5">
        <v>0</v>
      </c>
      <c r="J16" s="6">
        <v>0</v>
      </c>
      <c r="K16" s="5">
        <v>0</v>
      </c>
      <c r="L16" s="6">
        <v>0</v>
      </c>
      <c r="M16" s="5">
        <v>0</v>
      </c>
      <c r="N16" s="6">
        <v>0</v>
      </c>
      <c r="O16" s="5">
        <v>0</v>
      </c>
      <c r="P16" s="6">
        <v>0</v>
      </c>
      <c r="Q16" s="5">
        <v>0</v>
      </c>
      <c r="R16" s="6">
        <v>0</v>
      </c>
      <c r="S16" s="5">
        <v>0</v>
      </c>
      <c r="T16" s="6">
        <v>0</v>
      </c>
      <c r="U16" s="5">
        <v>0</v>
      </c>
      <c r="V16" s="6">
        <v>0</v>
      </c>
      <c r="W16" s="5">
        <v>0</v>
      </c>
      <c r="X16" s="6">
        <v>0</v>
      </c>
      <c r="Y16" s="5">
        <v>0</v>
      </c>
      <c r="Z16" s="6">
        <v>0</v>
      </c>
      <c r="AA16" s="5">
        <v>0</v>
      </c>
      <c r="AB16" s="6">
        <v>0</v>
      </c>
      <c r="AC16" s="5">
        <v>0</v>
      </c>
      <c r="AD16" s="6">
        <v>0</v>
      </c>
      <c r="AE16" s="5">
        <v>0</v>
      </c>
      <c r="AF16" s="6">
        <v>0</v>
      </c>
    </row>
    <row r="17" spans="2:32" x14ac:dyDescent="0.35">
      <c r="B17" s="1" t="s">
        <v>27</v>
      </c>
      <c r="C17" s="5">
        <v>2.5999999999999999E-3</v>
      </c>
      <c r="D17" s="6">
        <v>2.9510000000000001</v>
      </c>
      <c r="E17" s="5">
        <v>2.3369999999999998E-2</v>
      </c>
      <c r="F17" s="6">
        <v>1.3380000000000001</v>
      </c>
      <c r="G17" s="5">
        <v>0</v>
      </c>
      <c r="H17" s="6">
        <v>0</v>
      </c>
      <c r="I17" s="5">
        <v>2.8160000000000001E-2</v>
      </c>
      <c r="J17" s="6">
        <v>1.613</v>
      </c>
      <c r="K17" s="5">
        <v>0</v>
      </c>
      <c r="L17" s="6">
        <v>0</v>
      </c>
      <c r="M17" s="5">
        <v>0</v>
      </c>
      <c r="N17" s="6">
        <v>0</v>
      </c>
      <c r="O17" s="5">
        <v>0</v>
      </c>
      <c r="P17" s="6">
        <v>0</v>
      </c>
      <c r="Q17" s="5">
        <v>0</v>
      </c>
      <c r="R17" s="6">
        <v>0</v>
      </c>
      <c r="S17" s="5">
        <v>0</v>
      </c>
      <c r="T17" s="6">
        <v>0</v>
      </c>
      <c r="U17" s="5">
        <v>0</v>
      </c>
      <c r="V17" s="6">
        <v>0</v>
      </c>
      <c r="W17" s="5">
        <v>0</v>
      </c>
      <c r="X17" s="6">
        <v>0</v>
      </c>
      <c r="Y17" s="5">
        <v>0</v>
      </c>
      <c r="Z17" s="6">
        <v>0</v>
      </c>
      <c r="AA17" s="5">
        <v>0</v>
      </c>
      <c r="AB17" s="6">
        <v>0</v>
      </c>
      <c r="AC17" s="5">
        <v>0</v>
      </c>
      <c r="AD17" s="6">
        <v>0</v>
      </c>
      <c r="AE17" s="5">
        <v>0</v>
      </c>
      <c r="AF17" s="6">
        <v>0</v>
      </c>
    </row>
    <row r="18" spans="2:32" x14ac:dyDescent="0.35">
      <c r="B18" s="1" t="s">
        <v>28</v>
      </c>
      <c r="C18" s="5">
        <v>1.17E-3</v>
      </c>
      <c r="D18" s="6">
        <v>1.3240000000000001</v>
      </c>
      <c r="E18" s="5">
        <v>2.3130000000000001E-2</v>
      </c>
      <c r="F18" s="6">
        <v>1.3240000000000001</v>
      </c>
      <c r="G18" s="5">
        <v>0</v>
      </c>
      <c r="H18" s="6">
        <v>0</v>
      </c>
      <c r="I18" s="5">
        <v>0</v>
      </c>
      <c r="J18" s="6">
        <v>0</v>
      </c>
      <c r="K18" s="5">
        <v>0</v>
      </c>
      <c r="L18" s="6">
        <v>0</v>
      </c>
      <c r="M18" s="5">
        <v>0</v>
      </c>
      <c r="N18" s="6">
        <v>0</v>
      </c>
      <c r="O18" s="5">
        <v>0</v>
      </c>
      <c r="P18" s="6">
        <v>0</v>
      </c>
      <c r="Q18" s="5">
        <v>0</v>
      </c>
      <c r="R18" s="6">
        <v>0</v>
      </c>
      <c r="S18" s="5">
        <v>0</v>
      </c>
      <c r="T18" s="6">
        <v>0</v>
      </c>
      <c r="U18" s="5">
        <v>0</v>
      </c>
      <c r="V18" s="6">
        <v>0</v>
      </c>
      <c r="W18" s="5">
        <v>0</v>
      </c>
      <c r="X18" s="6">
        <v>0</v>
      </c>
      <c r="Y18" s="5">
        <v>0</v>
      </c>
      <c r="Z18" s="6">
        <v>0</v>
      </c>
      <c r="AA18" s="5">
        <v>0</v>
      </c>
      <c r="AB18" s="6">
        <v>0</v>
      </c>
      <c r="AC18" s="5">
        <v>0</v>
      </c>
      <c r="AD18" s="6">
        <v>0</v>
      </c>
      <c r="AE18" s="5">
        <v>0</v>
      </c>
      <c r="AF18" s="6">
        <v>0</v>
      </c>
    </row>
    <row r="19" spans="2:32" x14ac:dyDescent="0.35">
      <c r="B19" s="1" t="s">
        <v>29</v>
      </c>
      <c r="C19" s="5">
        <v>6.1700000000000001E-3</v>
      </c>
      <c r="D19" s="6">
        <v>6.9989999999999997</v>
      </c>
      <c r="E19" s="5">
        <v>6.4149999999999999E-2</v>
      </c>
      <c r="F19" s="6">
        <v>3.6720000000000002</v>
      </c>
      <c r="G19" s="5">
        <v>4.2100000000000002E-3</v>
      </c>
      <c r="H19" s="6">
        <v>0.42</v>
      </c>
      <c r="I19" s="5">
        <v>4.45E-3</v>
      </c>
      <c r="J19" s="6">
        <v>0.255</v>
      </c>
      <c r="K19" s="5">
        <v>1.779E-2</v>
      </c>
      <c r="L19" s="6">
        <v>1.1379999999999999</v>
      </c>
      <c r="M19" s="5">
        <v>0</v>
      </c>
      <c r="N19" s="6">
        <v>0</v>
      </c>
      <c r="O19" s="5">
        <v>1.984E-2</v>
      </c>
      <c r="P19" s="6">
        <v>0.77800000000000002</v>
      </c>
      <c r="Q19" s="5">
        <v>0</v>
      </c>
      <c r="R19" s="6">
        <v>0</v>
      </c>
      <c r="S19" s="5">
        <v>0</v>
      </c>
      <c r="T19" s="6">
        <v>0</v>
      </c>
      <c r="U19" s="5">
        <v>0</v>
      </c>
      <c r="V19" s="6">
        <v>0</v>
      </c>
      <c r="W19" s="5">
        <v>0</v>
      </c>
      <c r="X19" s="6">
        <v>0</v>
      </c>
      <c r="Y19" s="5">
        <v>0</v>
      </c>
      <c r="Z19" s="6">
        <v>0</v>
      </c>
      <c r="AA19" s="5">
        <v>4.7400000000000003E-3</v>
      </c>
      <c r="AB19" s="6">
        <v>0.73699999999999999</v>
      </c>
      <c r="AC19" s="5">
        <v>0</v>
      </c>
      <c r="AD19" s="6">
        <v>0</v>
      </c>
      <c r="AE19" s="5">
        <v>0</v>
      </c>
      <c r="AF19" s="6">
        <v>0</v>
      </c>
    </row>
    <row r="20" spans="2:32" x14ac:dyDescent="0.35">
      <c r="B20" s="1" t="s">
        <v>30</v>
      </c>
      <c r="C20" s="5">
        <v>8.7000000000000001E-4</v>
      </c>
      <c r="D20" s="6">
        <v>0.98399999999999999</v>
      </c>
      <c r="E20" s="5">
        <v>1.719E-2</v>
      </c>
      <c r="F20" s="6">
        <v>0.98399999999999999</v>
      </c>
      <c r="G20" s="5">
        <v>0</v>
      </c>
      <c r="H20" s="6">
        <v>0</v>
      </c>
      <c r="I20" s="5">
        <v>0</v>
      </c>
      <c r="J20" s="6">
        <v>0</v>
      </c>
      <c r="K20" s="5">
        <v>0</v>
      </c>
      <c r="L20" s="6">
        <v>0</v>
      </c>
      <c r="M20" s="5">
        <v>0</v>
      </c>
      <c r="N20" s="6">
        <v>0</v>
      </c>
      <c r="O20" s="5">
        <v>0</v>
      </c>
      <c r="P20" s="6">
        <v>0</v>
      </c>
      <c r="Q20" s="5">
        <v>0</v>
      </c>
      <c r="R20" s="6">
        <v>0</v>
      </c>
      <c r="S20" s="5">
        <v>0</v>
      </c>
      <c r="T20" s="6">
        <v>0</v>
      </c>
      <c r="U20" s="5">
        <v>0</v>
      </c>
      <c r="V20" s="6">
        <v>0</v>
      </c>
      <c r="W20" s="5">
        <v>0</v>
      </c>
      <c r="X20" s="6">
        <v>0</v>
      </c>
      <c r="Y20" s="5">
        <v>0</v>
      </c>
      <c r="Z20" s="6">
        <v>0</v>
      </c>
      <c r="AA20" s="5">
        <v>0</v>
      </c>
      <c r="AB20" s="6">
        <v>0</v>
      </c>
      <c r="AC20" s="5">
        <v>0</v>
      </c>
      <c r="AD20" s="6">
        <v>0</v>
      </c>
      <c r="AE20" s="5">
        <v>0</v>
      </c>
      <c r="AF20" s="6">
        <v>0</v>
      </c>
    </row>
    <row r="21" spans="2:32" x14ac:dyDescent="0.35">
      <c r="B21" s="1" t="s">
        <v>31</v>
      </c>
      <c r="C21" s="5">
        <v>0</v>
      </c>
      <c r="D21" s="6">
        <v>0</v>
      </c>
      <c r="E21" s="5">
        <v>0</v>
      </c>
      <c r="F21" s="6">
        <v>0</v>
      </c>
      <c r="G21" s="5">
        <v>0</v>
      </c>
      <c r="H21" s="6">
        <v>0</v>
      </c>
      <c r="I21" s="5">
        <v>0</v>
      </c>
      <c r="J21" s="6">
        <v>0</v>
      </c>
      <c r="K21" s="5">
        <v>0</v>
      </c>
      <c r="L21" s="6">
        <v>0</v>
      </c>
      <c r="M21" s="5">
        <v>0</v>
      </c>
      <c r="N21" s="6">
        <v>0</v>
      </c>
      <c r="O21" s="5">
        <v>0</v>
      </c>
      <c r="P21" s="6">
        <v>0</v>
      </c>
      <c r="Q21" s="5">
        <v>0</v>
      </c>
      <c r="R21" s="6">
        <v>0</v>
      </c>
      <c r="S21" s="5">
        <v>0</v>
      </c>
      <c r="T21" s="6">
        <v>0</v>
      </c>
      <c r="U21" s="5">
        <v>0</v>
      </c>
      <c r="V21" s="6">
        <v>0</v>
      </c>
      <c r="W21" s="5">
        <v>0</v>
      </c>
      <c r="X21" s="6">
        <v>0</v>
      </c>
      <c r="Y21" s="5">
        <v>0</v>
      </c>
      <c r="Z21" s="6">
        <v>0</v>
      </c>
      <c r="AA21" s="5">
        <v>0</v>
      </c>
      <c r="AB21" s="6">
        <v>0</v>
      </c>
      <c r="AC21" s="5">
        <v>0</v>
      </c>
      <c r="AD21" s="6">
        <v>0</v>
      </c>
      <c r="AE21" s="5">
        <v>0</v>
      </c>
      <c r="AF21" s="6">
        <v>0</v>
      </c>
    </row>
    <row r="22" spans="2:32" x14ac:dyDescent="0.35">
      <c r="B22" s="1" t="s">
        <v>32</v>
      </c>
      <c r="C22" s="5">
        <v>1.2899999999999999E-3</v>
      </c>
      <c r="D22" s="6">
        <v>1.468</v>
      </c>
      <c r="E22" s="5">
        <v>1.3050000000000001E-2</v>
      </c>
      <c r="F22" s="6">
        <v>0.747</v>
      </c>
      <c r="G22" s="5">
        <v>0</v>
      </c>
      <c r="H22" s="6">
        <v>0</v>
      </c>
      <c r="I22" s="5">
        <v>4.45E-3</v>
      </c>
      <c r="J22" s="6">
        <v>0.255</v>
      </c>
      <c r="K22" s="5">
        <v>0</v>
      </c>
      <c r="L22" s="6">
        <v>0</v>
      </c>
      <c r="M22" s="5">
        <v>5.0200000000000002E-3</v>
      </c>
      <c r="N22" s="6">
        <v>0.253</v>
      </c>
      <c r="O22" s="5">
        <v>0</v>
      </c>
      <c r="P22" s="6">
        <v>0</v>
      </c>
      <c r="Q22" s="5">
        <v>4.3899999999999998E-3</v>
      </c>
      <c r="R22" s="6">
        <v>0.21299999999999999</v>
      </c>
      <c r="S22" s="5">
        <v>0</v>
      </c>
      <c r="T22" s="6">
        <v>0</v>
      </c>
      <c r="U22" s="5">
        <v>0</v>
      </c>
      <c r="V22" s="6">
        <v>0</v>
      </c>
      <c r="W22" s="5">
        <v>0</v>
      </c>
      <c r="X22" s="6">
        <v>0</v>
      </c>
      <c r="Y22" s="5">
        <v>0</v>
      </c>
      <c r="Z22" s="6">
        <v>0</v>
      </c>
      <c r="AA22" s="5">
        <v>0</v>
      </c>
      <c r="AB22" s="6">
        <v>0</v>
      </c>
      <c r="AC22" s="5">
        <v>0</v>
      </c>
      <c r="AD22" s="6">
        <v>0</v>
      </c>
      <c r="AE22" s="5">
        <v>0</v>
      </c>
      <c r="AF22" s="6">
        <v>0</v>
      </c>
    </row>
    <row r="23" spans="2:32" x14ac:dyDescent="0.35">
      <c r="B23" s="1" t="s">
        <v>33</v>
      </c>
      <c r="C23" s="5"/>
      <c r="D23" s="6"/>
      <c r="E23" s="5"/>
      <c r="F23" s="6"/>
      <c r="G23" s="5"/>
      <c r="H23" s="6"/>
      <c r="I23" s="5"/>
      <c r="J23" s="6"/>
      <c r="K23" s="5"/>
      <c r="L23" s="6"/>
      <c r="M23" s="5"/>
      <c r="N23" s="6"/>
      <c r="O23" s="5"/>
      <c r="P23" s="6"/>
      <c r="Q23" s="5"/>
      <c r="R23" s="6"/>
      <c r="S23" s="5"/>
      <c r="T23" s="6"/>
      <c r="U23" s="5"/>
      <c r="V23" s="6"/>
      <c r="W23" s="5"/>
      <c r="X23" s="6"/>
      <c r="Y23" s="5"/>
      <c r="Z23" s="6"/>
      <c r="AA23" s="5"/>
      <c r="AB23" s="6"/>
      <c r="AC23" s="5"/>
      <c r="AD23" s="6"/>
      <c r="AE23" s="5"/>
      <c r="AF23" s="6"/>
    </row>
    <row r="24" spans="2:32" x14ac:dyDescent="0.35">
      <c r="B24" s="1" t="s">
        <v>34</v>
      </c>
      <c r="C24" s="5">
        <v>1.1800000000000001E-3</v>
      </c>
      <c r="D24" s="6">
        <v>1.3380000000000001</v>
      </c>
      <c r="E24" s="5">
        <v>2.3369999999999998E-2</v>
      </c>
      <c r="F24" s="6">
        <v>1.3380000000000001</v>
      </c>
      <c r="G24" s="5">
        <v>0</v>
      </c>
      <c r="H24" s="6">
        <v>0</v>
      </c>
      <c r="I24" s="5">
        <v>0</v>
      </c>
      <c r="J24" s="6">
        <v>0</v>
      </c>
      <c r="K24" s="5">
        <v>0</v>
      </c>
      <c r="L24" s="6">
        <v>0</v>
      </c>
      <c r="M24" s="5">
        <v>0</v>
      </c>
      <c r="N24" s="6">
        <v>0</v>
      </c>
      <c r="O24" s="5">
        <v>0</v>
      </c>
      <c r="P24" s="6">
        <v>0</v>
      </c>
      <c r="Q24" s="5">
        <v>0</v>
      </c>
      <c r="R24" s="6">
        <v>0</v>
      </c>
      <c r="S24" s="5">
        <v>0</v>
      </c>
      <c r="T24" s="6">
        <v>0</v>
      </c>
      <c r="U24" s="5">
        <v>0</v>
      </c>
      <c r="V24" s="6">
        <v>0</v>
      </c>
      <c r="W24" s="5">
        <v>0</v>
      </c>
      <c r="X24" s="6">
        <v>0</v>
      </c>
      <c r="Y24" s="5">
        <v>0</v>
      </c>
      <c r="Z24" s="6">
        <v>0</v>
      </c>
      <c r="AA24" s="5">
        <v>0</v>
      </c>
      <c r="AB24" s="6">
        <v>0</v>
      </c>
      <c r="AC24" s="5">
        <v>0</v>
      </c>
      <c r="AD24" s="6">
        <v>0</v>
      </c>
      <c r="AE24" s="5">
        <v>0</v>
      </c>
      <c r="AF24" s="6">
        <v>0</v>
      </c>
    </row>
    <row r="25" spans="2:32" x14ac:dyDescent="0.35">
      <c r="B25" s="1" t="s">
        <v>35</v>
      </c>
      <c r="C25" s="5"/>
      <c r="D25" s="6"/>
      <c r="E25" s="5"/>
      <c r="F25" s="6"/>
      <c r="G25" s="5"/>
      <c r="H25" s="6"/>
      <c r="I25" s="5"/>
      <c r="J25" s="6"/>
      <c r="K25" s="5"/>
      <c r="L25" s="6"/>
      <c r="M25" s="5"/>
      <c r="N25" s="6"/>
      <c r="O25" s="5"/>
      <c r="P25" s="6"/>
      <c r="Q25" s="5"/>
      <c r="R25" s="6"/>
      <c r="S25" s="5"/>
      <c r="T25" s="6"/>
      <c r="U25" s="5"/>
      <c r="V25" s="6"/>
      <c r="W25" s="5"/>
      <c r="X25" s="6"/>
      <c r="Y25" s="5"/>
      <c r="Z25" s="6"/>
      <c r="AA25" s="5"/>
      <c r="AB25" s="6"/>
      <c r="AC25" s="5"/>
      <c r="AD25" s="6"/>
      <c r="AE25" s="5"/>
      <c r="AF25" s="6"/>
    </row>
    <row r="26" spans="2:32" x14ac:dyDescent="0.35">
      <c r="B26" s="1" t="s">
        <v>2318</v>
      </c>
      <c r="C26" s="5">
        <v>6.3259999999999997E-2</v>
      </c>
      <c r="D26" s="6">
        <v>71.78</v>
      </c>
      <c r="E26" s="5">
        <v>0.36825000000000002</v>
      </c>
      <c r="F26" s="6">
        <v>21.079000000000001</v>
      </c>
      <c r="G26" s="5">
        <v>0.16381000000000001</v>
      </c>
      <c r="H26" s="6">
        <v>16.347999999999999</v>
      </c>
      <c r="I26" s="5">
        <v>9.0270000000000003E-2</v>
      </c>
      <c r="J26" s="6">
        <v>5.17</v>
      </c>
      <c r="K26" s="5">
        <v>0.10869999999999999</v>
      </c>
      <c r="L26" s="6">
        <v>6.952</v>
      </c>
      <c r="M26" s="5">
        <v>1.0059999999999999E-2</v>
      </c>
      <c r="N26" s="6">
        <v>0.50700000000000001</v>
      </c>
      <c r="O26" s="5">
        <v>5.5799999999999999E-3</v>
      </c>
      <c r="P26" s="6">
        <v>0.219</v>
      </c>
      <c r="Q26" s="5">
        <v>2.3539999999999998E-2</v>
      </c>
      <c r="R26" s="6">
        <v>1.143</v>
      </c>
      <c r="S26" s="5">
        <v>2.0070000000000001E-2</v>
      </c>
      <c r="T26" s="6">
        <v>2.8959999999999999</v>
      </c>
      <c r="U26" s="5">
        <v>0</v>
      </c>
      <c r="V26" s="6">
        <v>0</v>
      </c>
      <c r="W26" s="5">
        <v>0</v>
      </c>
      <c r="X26" s="6">
        <v>0</v>
      </c>
      <c r="Y26" s="5">
        <v>0</v>
      </c>
      <c r="Z26" s="6">
        <v>0</v>
      </c>
      <c r="AA26" s="5">
        <v>7.1970000000000006E-2</v>
      </c>
      <c r="AB26" s="6">
        <v>11.193999999999999</v>
      </c>
      <c r="AC26" s="5">
        <v>3.2820000000000002E-2</v>
      </c>
      <c r="AD26" s="6">
        <v>6.274</v>
      </c>
      <c r="AE26" s="5">
        <v>0</v>
      </c>
      <c r="AF26" s="6">
        <v>0</v>
      </c>
    </row>
    <row r="27" spans="2:32" x14ac:dyDescent="0.35">
      <c r="B27" s="2" t="s">
        <v>2</v>
      </c>
    </row>
    <row r="28" spans="2:32" x14ac:dyDescent="0.35">
      <c r="B28" s="1" t="s">
        <v>36</v>
      </c>
      <c r="C28" s="5">
        <v>1.1199999999999999E-3</v>
      </c>
      <c r="D28" s="6">
        <v>1.27</v>
      </c>
      <c r="E28" s="5">
        <v>0</v>
      </c>
      <c r="F28" s="6">
        <v>0</v>
      </c>
      <c r="G28" s="5">
        <v>8.4100000000000008E-3</v>
      </c>
      <c r="H28" s="6">
        <v>0.83899999999999997</v>
      </c>
      <c r="I28" s="5">
        <v>0</v>
      </c>
      <c r="J28" s="6">
        <v>0</v>
      </c>
      <c r="K28" s="5">
        <v>0</v>
      </c>
      <c r="L28" s="6">
        <v>0</v>
      </c>
      <c r="M28" s="5">
        <v>0</v>
      </c>
      <c r="N28" s="6">
        <v>0</v>
      </c>
      <c r="O28" s="5">
        <v>5.5799999999999999E-3</v>
      </c>
      <c r="P28" s="6">
        <v>0.219</v>
      </c>
      <c r="Q28" s="5">
        <v>4.3899999999999998E-3</v>
      </c>
      <c r="R28" s="6">
        <v>0.21299999999999999</v>
      </c>
      <c r="S28" s="5">
        <v>0</v>
      </c>
      <c r="T28" s="6">
        <v>0</v>
      </c>
      <c r="U28" s="5">
        <v>0</v>
      </c>
      <c r="V28" s="6">
        <v>0</v>
      </c>
      <c r="W28" s="5">
        <v>0</v>
      </c>
      <c r="X28" s="6">
        <v>0</v>
      </c>
      <c r="Y28" s="5">
        <v>0</v>
      </c>
      <c r="Z28" s="6">
        <v>0</v>
      </c>
      <c r="AA28" s="5">
        <v>0</v>
      </c>
      <c r="AB28" s="6">
        <v>0</v>
      </c>
      <c r="AC28" s="5">
        <v>0</v>
      </c>
      <c r="AD28" s="6">
        <v>0</v>
      </c>
      <c r="AE28" s="5">
        <v>0</v>
      </c>
      <c r="AF28" s="6">
        <v>0</v>
      </c>
    </row>
    <row r="29" spans="2:32" x14ac:dyDescent="0.35">
      <c r="B29" s="1" t="s">
        <v>37</v>
      </c>
      <c r="C29" s="5">
        <v>0</v>
      </c>
      <c r="D29" s="6">
        <v>0</v>
      </c>
      <c r="E29" s="5">
        <v>0</v>
      </c>
      <c r="F29" s="6">
        <v>0</v>
      </c>
      <c r="G29" s="5">
        <v>0</v>
      </c>
      <c r="H29" s="6">
        <v>0</v>
      </c>
      <c r="I29" s="5">
        <v>0</v>
      </c>
      <c r="J29" s="6">
        <v>0</v>
      </c>
      <c r="K29" s="5">
        <v>0</v>
      </c>
      <c r="L29" s="6">
        <v>0</v>
      </c>
      <c r="M29" s="5">
        <v>0</v>
      </c>
      <c r="N29" s="6">
        <v>0</v>
      </c>
      <c r="O29" s="5">
        <v>0</v>
      </c>
      <c r="P29" s="6">
        <v>0</v>
      </c>
      <c r="Q29" s="5">
        <v>0</v>
      </c>
      <c r="R29" s="6">
        <v>0</v>
      </c>
      <c r="S29" s="5">
        <v>0</v>
      </c>
      <c r="T29" s="6">
        <v>0</v>
      </c>
      <c r="U29" s="5">
        <v>0</v>
      </c>
      <c r="V29" s="6">
        <v>0</v>
      </c>
      <c r="W29" s="5">
        <v>0</v>
      </c>
      <c r="X29" s="6">
        <v>0</v>
      </c>
      <c r="Y29" s="5">
        <v>0</v>
      </c>
      <c r="Z29" s="6">
        <v>0</v>
      </c>
      <c r="AA29" s="5">
        <v>0</v>
      </c>
      <c r="AB29" s="6">
        <v>0</v>
      </c>
      <c r="AC29" s="5">
        <v>0</v>
      </c>
      <c r="AD29" s="6">
        <v>0</v>
      </c>
      <c r="AE29" s="5">
        <v>0</v>
      </c>
      <c r="AF29" s="6">
        <v>0</v>
      </c>
    </row>
    <row r="30" spans="2:32" x14ac:dyDescent="0.35">
      <c r="B30" s="1" t="s">
        <v>38</v>
      </c>
      <c r="C30" s="5">
        <v>0</v>
      </c>
      <c r="D30" s="6">
        <v>0</v>
      </c>
      <c r="E30" s="5">
        <v>0</v>
      </c>
      <c r="F30" s="6">
        <v>0</v>
      </c>
      <c r="G30" s="5">
        <v>0</v>
      </c>
      <c r="H30" s="6">
        <v>0</v>
      </c>
      <c r="I30" s="5">
        <v>0</v>
      </c>
      <c r="J30" s="6">
        <v>0</v>
      </c>
      <c r="K30" s="5">
        <v>0</v>
      </c>
      <c r="L30" s="6">
        <v>0</v>
      </c>
      <c r="M30" s="5">
        <v>0</v>
      </c>
      <c r="N30" s="6">
        <v>0</v>
      </c>
      <c r="O30" s="5">
        <v>0</v>
      </c>
      <c r="P30" s="6">
        <v>0</v>
      </c>
      <c r="Q30" s="5">
        <v>0</v>
      </c>
      <c r="R30" s="6">
        <v>0</v>
      </c>
      <c r="S30" s="5">
        <v>0</v>
      </c>
      <c r="T30" s="6">
        <v>0</v>
      </c>
      <c r="U30" s="5">
        <v>0</v>
      </c>
      <c r="V30" s="6">
        <v>0</v>
      </c>
      <c r="W30" s="5">
        <v>0</v>
      </c>
      <c r="X30" s="6">
        <v>0</v>
      </c>
      <c r="Y30" s="5">
        <v>0</v>
      </c>
      <c r="Z30" s="6">
        <v>0</v>
      </c>
      <c r="AA30" s="5">
        <v>0</v>
      </c>
      <c r="AB30" s="6">
        <v>0</v>
      </c>
      <c r="AC30" s="5">
        <v>0</v>
      </c>
      <c r="AD30" s="6">
        <v>0</v>
      </c>
      <c r="AE30" s="5">
        <v>0</v>
      </c>
      <c r="AF30" s="6">
        <v>0</v>
      </c>
    </row>
    <row r="31" spans="2:32" x14ac:dyDescent="0.35">
      <c r="B31" s="1" t="s">
        <v>39</v>
      </c>
      <c r="C31" s="5">
        <v>0</v>
      </c>
      <c r="D31" s="6">
        <v>0</v>
      </c>
      <c r="E31" s="5">
        <v>0</v>
      </c>
      <c r="F31" s="6">
        <v>0</v>
      </c>
      <c r="G31" s="5">
        <v>0</v>
      </c>
      <c r="H31" s="6">
        <v>0</v>
      </c>
      <c r="I31" s="5">
        <v>0</v>
      </c>
      <c r="J31" s="6">
        <v>0</v>
      </c>
      <c r="K31" s="5">
        <v>0</v>
      </c>
      <c r="L31" s="6">
        <v>0</v>
      </c>
      <c r="M31" s="5">
        <v>0</v>
      </c>
      <c r="N31" s="6">
        <v>0</v>
      </c>
      <c r="O31" s="5">
        <v>0</v>
      </c>
      <c r="P31" s="6">
        <v>0</v>
      </c>
      <c r="Q31" s="5">
        <v>0</v>
      </c>
      <c r="R31" s="6">
        <v>0</v>
      </c>
      <c r="S31" s="5">
        <v>0</v>
      </c>
      <c r="T31" s="6">
        <v>0</v>
      </c>
      <c r="U31" s="5">
        <v>0</v>
      </c>
      <c r="V31" s="6">
        <v>0</v>
      </c>
      <c r="W31" s="5">
        <v>0</v>
      </c>
      <c r="X31" s="6">
        <v>0</v>
      </c>
      <c r="Y31" s="5">
        <v>0</v>
      </c>
      <c r="Z31" s="6">
        <v>0</v>
      </c>
      <c r="AA31" s="5">
        <v>0</v>
      </c>
      <c r="AB31" s="6">
        <v>0</v>
      </c>
      <c r="AC31" s="5">
        <v>0</v>
      </c>
      <c r="AD31" s="6">
        <v>0</v>
      </c>
      <c r="AE31" s="5">
        <v>0</v>
      </c>
      <c r="AF31" s="6">
        <v>0</v>
      </c>
    </row>
    <row r="32" spans="2:32" x14ac:dyDescent="0.35">
      <c r="B32" s="1" t="s">
        <v>40</v>
      </c>
      <c r="C32" s="5">
        <v>0</v>
      </c>
      <c r="D32" s="6">
        <v>0</v>
      </c>
      <c r="E32" s="5">
        <v>0</v>
      </c>
      <c r="F32" s="6">
        <v>0</v>
      </c>
      <c r="G32" s="5">
        <v>0</v>
      </c>
      <c r="H32" s="6">
        <v>0</v>
      </c>
      <c r="I32" s="5">
        <v>0</v>
      </c>
      <c r="J32" s="6">
        <v>0</v>
      </c>
      <c r="K32" s="5">
        <v>0</v>
      </c>
      <c r="L32" s="6">
        <v>0</v>
      </c>
      <c r="M32" s="5">
        <v>0</v>
      </c>
      <c r="N32" s="6">
        <v>0</v>
      </c>
      <c r="O32" s="5">
        <v>0</v>
      </c>
      <c r="P32" s="6">
        <v>0</v>
      </c>
      <c r="Q32" s="5">
        <v>0</v>
      </c>
      <c r="R32" s="6">
        <v>0</v>
      </c>
      <c r="S32" s="5">
        <v>0</v>
      </c>
      <c r="T32" s="6">
        <v>0</v>
      </c>
      <c r="U32" s="5">
        <v>0</v>
      </c>
      <c r="V32" s="6">
        <v>0</v>
      </c>
      <c r="W32" s="5">
        <v>0</v>
      </c>
      <c r="X32" s="6">
        <v>0</v>
      </c>
      <c r="Y32" s="5">
        <v>0</v>
      </c>
      <c r="Z32" s="6">
        <v>0</v>
      </c>
      <c r="AA32" s="5">
        <v>0</v>
      </c>
      <c r="AB32" s="6">
        <v>0</v>
      </c>
      <c r="AC32" s="5">
        <v>0</v>
      </c>
      <c r="AD32" s="6">
        <v>0</v>
      </c>
      <c r="AE32" s="5">
        <v>0</v>
      </c>
      <c r="AF32" s="6">
        <v>0</v>
      </c>
    </row>
    <row r="33" spans="2:32" x14ac:dyDescent="0.35">
      <c r="B33" s="1" t="s">
        <v>41</v>
      </c>
      <c r="C33" s="5">
        <v>4.2889999999999998E-2</v>
      </c>
      <c r="D33" s="6">
        <v>48.66</v>
      </c>
      <c r="E33" s="5">
        <v>2.853E-2</v>
      </c>
      <c r="F33" s="6">
        <v>1.633</v>
      </c>
      <c r="G33" s="5">
        <v>0.32789000000000001</v>
      </c>
      <c r="H33" s="6">
        <v>32.722999999999999</v>
      </c>
      <c r="I33" s="5">
        <v>5.7389999999999997E-2</v>
      </c>
      <c r="J33" s="6">
        <v>3.2869999999999999</v>
      </c>
      <c r="K33" s="5">
        <v>4.8489999999999998E-2</v>
      </c>
      <c r="L33" s="6">
        <v>3.101</v>
      </c>
      <c r="M33" s="5">
        <v>0</v>
      </c>
      <c r="N33" s="6">
        <v>0</v>
      </c>
      <c r="O33" s="5">
        <v>6.0639999999999999E-2</v>
      </c>
      <c r="P33" s="6">
        <v>2.3780000000000001</v>
      </c>
      <c r="Q33" s="5">
        <v>0</v>
      </c>
      <c r="R33" s="6">
        <v>0</v>
      </c>
      <c r="S33" s="5">
        <v>0</v>
      </c>
      <c r="T33" s="6">
        <v>0</v>
      </c>
      <c r="U33" s="5">
        <v>0</v>
      </c>
      <c r="V33" s="6">
        <v>0</v>
      </c>
      <c r="W33" s="5">
        <v>0</v>
      </c>
      <c r="X33" s="6">
        <v>0</v>
      </c>
      <c r="Y33" s="5">
        <v>0</v>
      </c>
      <c r="Z33" s="6">
        <v>0</v>
      </c>
      <c r="AA33" s="5">
        <v>0</v>
      </c>
      <c r="AB33" s="6">
        <v>0</v>
      </c>
      <c r="AC33" s="5">
        <v>2.6499999999999999E-2</v>
      </c>
      <c r="AD33" s="6">
        <v>5.0659999999999998</v>
      </c>
      <c r="AE33" s="5">
        <v>5.5199999999999997E-3</v>
      </c>
      <c r="AF33" s="6">
        <v>0.47299999999999998</v>
      </c>
    </row>
    <row r="34" spans="2:32" x14ac:dyDescent="0.35">
      <c r="B34" s="1" t="s">
        <v>42</v>
      </c>
      <c r="C34" s="5">
        <v>0</v>
      </c>
      <c r="D34" s="6">
        <v>0</v>
      </c>
      <c r="E34" s="5">
        <v>0</v>
      </c>
      <c r="F34" s="6">
        <v>0</v>
      </c>
      <c r="G34" s="5">
        <v>0</v>
      </c>
      <c r="H34" s="6">
        <v>0</v>
      </c>
      <c r="I34" s="5">
        <v>0</v>
      </c>
      <c r="J34" s="6">
        <v>0</v>
      </c>
      <c r="K34" s="5">
        <v>0</v>
      </c>
      <c r="L34" s="6">
        <v>0</v>
      </c>
      <c r="M34" s="5">
        <v>0</v>
      </c>
      <c r="N34" s="6">
        <v>0</v>
      </c>
      <c r="O34" s="5">
        <v>0</v>
      </c>
      <c r="P34" s="6">
        <v>0</v>
      </c>
      <c r="Q34" s="5">
        <v>0</v>
      </c>
      <c r="R34" s="6">
        <v>0</v>
      </c>
      <c r="S34" s="5">
        <v>0</v>
      </c>
      <c r="T34" s="6">
        <v>0</v>
      </c>
      <c r="U34" s="5">
        <v>0</v>
      </c>
      <c r="V34" s="6">
        <v>0</v>
      </c>
      <c r="W34" s="5">
        <v>0</v>
      </c>
      <c r="X34" s="6">
        <v>0</v>
      </c>
      <c r="Y34" s="5">
        <v>0</v>
      </c>
      <c r="Z34" s="6">
        <v>0</v>
      </c>
      <c r="AA34" s="5">
        <v>0</v>
      </c>
      <c r="AB34" s="6">
        <v>0</v>
      </c>
      <c r="AC34" s="5">
        <v>0</v>
      </c>
      <c r="AD34" s="6">
        <v>0</v>
      </c>
      <c r="AE34" s="5">
        <v>0</v>
      </c>
      <c r="AF34" s="6">
        <v>0</v>
      </c>
    </row>
    <row r="35" spans="2:32" x14ac:dyDescent="0.35">
      <c r="B35" s="1" t="s">
        <v>43</v>
      </c>
      <c r="C35" s="5">
        <v>0</v>
      </c>
      <c r="D35" s="6">
        <v>0</v>
      </c>
      <c r="E35" s="5">
        <v>0</v>
      </c>
      <c r="F35" s="6">
        <v>0</v>
      </c>
      <c r="G35" s="5">
        <v>0</v>
      </c>
      <c r="H35" s="6">
        <v>0</v>
      </c>
      <c r="I35" s="5">
        <v>0</v>
      </c>
      <c r="J35" s="6">
        <v>0</v>
      </c>
      <c r="K35" s="5">
        <v>0</v>
      </c>
      <c r="L35" s="6">
        <v>0</v>
      </c>
      <c r="M35" s="5">
        <v>0</v>
      </c>
      <c r="N35" s="6">
        <v>0</v>
      </c>
      <c r="O35" s="5">
        <v>0</v>
      </c>
      <c r="P35" s="6">
        <v>0</v>
      </c>
      <c r="Q35" s="5">
        <v>0</v>
      </c>
      <c r="R35" s="6">
        <v>0</v>
      </c>
      <c r="S35" s="5">
        <v>0</v>
      </c>
      <c r="T35" s="6">
        <v>0</v>
      </c>
      <c r="U35" s="5">
        <v>0</v>
      </c>
      <c r="V35" s="6">
        <v>0</v>
      </c>
      <c r="W35" s="5">
        <v>0</v>
      </c>
      <c r="X35" s="6">
        <v>0</v>
      </c>
      <c r="Y35" s="5">
        <v>0</v>
      </c>
      <c r="Z35" s="6">
        <v>0</v>
      </c>
      <c r="AA35" s="5">
        <v>0</v>
      </c>
      <c r="AB35" s="6">
        <v>0</v>
      </c>
      <c r="AC35" s="5">
        <v>0</v>
      </c>
      <c r="AD35" s="6">
        <v>0</v>
      </c>
      <c r="AE35" s="5">
        <v>0</v>
      </c>
      <c r="AF35" s="6">
        <v>0</v>
      </c>
    </row>
    <row r="36" spans="2:32" x14ac:dyDescent="0.35">
      <c r="B36" s="1" t="s">
        <v>44</v>
      </c>
      <c r="C36" s="5">
        <v>1.397E-2</v>
      </c>
      <c r="D36" s="6">
        <v>15.853999999999999</v>
      </c>
      <c r="E36" s="5">
        <v>4.3499999999999997E-3</v>
      </c>
      <c r="F36" s="6">
        <v>0.249</v>
      </c>
      <c r="G36" s="5">
        <v>8.8050000000000003E-2</v>
      </c>
      <c r="H36" s="6">
        <v>8.7870000000000008</v>
      </c>
      <c r="I36" s="5">
        <v>2.6540000000000001E-2</v>
      </c>
      <c r="J36" s="6">
        <v>1.52</v>
      </c>
      <c r="K36" s="5">
        <v>0</v>
      </c>
      <c r="L36" s="6">
        <v>0</v>
      </c>
      <c r="M36" s="5">
        <v>1.0059999999999999E-2</v>
      </c>
      <c r="N36" s="6">
        <v>0.50700000000000001</v>
      </c>
      <c r="O36" s="5">
        <v>2.7869999999999999E-2</v>
      </c>
      <c r="P36" s="6">
        <v>1.093</v>
      </c>
      <c r="Q36" s="5">
        <v>0</v>
      </c>
      <c r="R36" s="6">
        <v>0</v>
      </c>
      <c r="S36" s="5">
        <v>2.3599999999999999E-2</v>
      </c>
      <c r="T36" s="6">
        <v>3.4049999999999998</v>
      </c>
      <c r="U36" s="5">
        <v>7.0400000000000003E-3</v>
      </c>
      <c r="V36" s="6">
        <v>0.29299999999999998</v>
      </c>
      <c r="W36" s="5">
        <v>0</v>
      </c>
      <c r="X36" s="6">
        <v>0</v>
      </c>
      <c r="Y36" s="5">
        <v>0</v>
      </c>
      <c r="Z36" s="6">
        <v>0</v>
      </c>
      <c r="AA36" s="5">
        <v>0</v>
      </c>
      <c r="AB36" s="6">
        <v>0</v>
      </c>
      <c r="AC36" s="5">
        <v>0</v>
      </c>
      <c r="AD36" s="6">
        <v>0</v>
      </c>
      <c r="AE36" s="5">
        <v>0</v>
      </c>
      <c r="AF36" s="6">
        <v>0</v>
      </c>
    </row>
    <row r="37" spans="2:32" x14ac:dyDescent="0.35">
      <c r="B37" s="1" t="s">
        <v>45</v>
      </c>
      <c r="C37" s="5">
        <v>2.3500000000000001E-3</v>
      </c>
      <c r="D37" s="6">
        <v>2.6680000000000001</v>
      </c>
      <c r="E37" s="5">
        <v>0</v>
      </c>
      <c r="F37" s="6">
        <v>0</v>
      </c>
      <c r="G37" s="5">
        <v>1.6619999999999999E-2</v>
      </c>
      <c r="H37" s="6">
        <v>1.659</v>
      </c>
      <c r="I37" s="5">
        <v>1.763E-2</v>
      </c>
      <c r="J37" s="6">
        <v>1.01</v>
      </c>
      <c r="K37" s="5">
        <v>0</v>
      </c>
      <c r="L37" s="6">
        <v>0</v>
      </c>
      <c r="M37" s="5">
        <v>0</v>
      </c>
      <c r="N37" s="6">
        <v>0</v>
      </c>
      <c r="O37" s="5">
        <v>0</v>
      </c>
      <c r="P37" s="6">
        <v>0</v>
      </c>
      <c r="Q37" s="5">
        <v>0</v>
      </c>
      <c r="R37" s="6">
        <v>0</v>
      </c>
      <c r="S37" s="5">
        <v>0</v>
      </c>
      <c r="T37" s="6">
        <v>0</v>
      </c>
      <c r="U37" s="5">
        <v>0</v>
      </c>
      <c r="V37" s="6">
        <v>0</v>
      </c>
      <c r="W37" s="5">
        <v>0</v>
      </c>
      <c r="X37" s="6">
        <v>0</v>
      </c>
      <c r="Y37" s="5">
        <v>0</v>
      </c>
      <c r="Z37" s="6">
        <v>0</v>
      </c>
      <c r="AA37" s="5">
        <v>0</v>
      </c>
      <c r="AB37" s="6">
        <v>0</v>
      </c>
      <c r="AC37" s="5">
        <v>0</v>
      </c>
      <c r="AD37" s="6">
        <v>0</v>
      </c>
      <c r="AE37" s="5">
        <v>0</v>
      </c>
      <c r="AF37" s="6">
        <v>0</v>
      </c>
    </row>
    <row r="38" spans="2:32" x14ac:dyDescent="0.35">
      <c r="B38" s="1" t="s">
        <v>46</v>
      </c>
      <c r="C38" s="5">
        <v>0</v>
      </c>
      <c r="D38" s="6">
        <v>0</v>
      </c>
      <c r="E38" s="5">
        <v>0</v>
      </c>
      <c r="F38" s="6">
        <v>0</v>
      </c>
      <c r="G38" s="5">
        <v>0</v>
      </c>
      <c r="H38" s="6">
        <v>0</v>
      </c>
      <c r="I38" s="5">
        <v>0</v>
      </c>
      <c r="J38" s="6">
        <v>0</v>
      </c>
      <c r="K38" s="5">
        <v>0</v>
      </c>
      <c r="L38" s="6">
        <v>0</v>
      </c>
      <c r="M38" s="5">
        <v>0</v>
      </c>
      <c r="N38" s="6">
        <v>0</v>
      </c>
      <c r="O38" s="5">
        <v>0</v>
      </c>
      <c r="P38" s="6">
        <v>0</v>
      </c>
      <c r="Q38" s="5">
        <v>0</v>
      </c>
      <c r="R38" s="6">
        <v>0</v>
      </c>
      <c r="S38" s="5">
        <v>0</v>
      </c>
      <c r="T38" s="6">
        <v>0</v>
      </c>
      <c r="U38" s="5">
        <v>0</v>
      </c>
      <c r="V38" s="6">
        <v>0</v>
      </c>
      <c r="W38" s="5">
        <v>0</v>
      </c>
      <c r="X38" s="6">
        <v>0</v>
      </c>
      <c r="Y38" s="5">
        <v>0</v>
      </c>
      <c r="Z38" s="6">
        <v>0</v>
      </c>
      <c r="AA38" s="5">
        <v>0</v>
      </c>
      <c r="AB38" s="6">
        <v>0</v>
      </c>
      <c r="AC38" s="5">
        <v>0</v>
      </c>
      <c r="AD38" s="6">
        <v>0</v>
      </c>
      <c r="AE38" s="5">
        <v>0</v>
      </c>
      <c r="AF38" s="6">
        <v>0</v>
      </c>
    </row>
    <row r="39" spans="2:32" x14ac:dyDescent="0.35">
      <c r="B39" s="1" t="s">
        <v>47</v>
      </c>
      <c r="C39" s="5">
        <v>0</v>
      </c>
      <c r="D39" s="6">
        <v>0</v>
      </c>
      <c r="E39" s="5">
        <v>0</v>
      </c>
      <c r="F39" s="6">
        <v>0</v>
      </c>
      <c r="G39" s="5">
        <v>0</v>
      </c>
      <c r="H39" s="6">
        <v>0</v>
      </c>
      <c r="I39" s="5">
        <v>0</v>
      </c>
      <c r="J39" s="6">
        <v>0</v>
      </c>
      <c r="K39" s="5">
        <v>0</v>
      </c>
      <c r="L39" s="6">
        <v>0</v>
      </c>
      <c r="M39" s="5">
        <v>0</v>
      </c>
      <c r="N39" s="6">
        <v>0</v>
      </c>
      <c r="O39" s="5">
        <v>0</v>
      </c>
      <c r="P39" s="6">
        <v>0</v>
      </c>
      <c r="Q39" s="5">
        <v>0</v>
      </c>
      <c r="R39" s="6">
        <v>0</v>
      </c>
      <c r="S39" s="5">
        <v>0</v>
      </c>
      <c r="T39" s="6">
        <v>0</v>
      </c>
      <c r="U39" s="5">
        <v>0</v>
      </c>
      <c r="V39" s="6">
        <v>0</v>
      </c>
      <c r="W39" s="5">
        <v>0</v>
      </c>
      <c r="X39" s="6">
        <v>0</v>
      </c>
      <c r="Y39" s="5">
        <v>0</v>
      </c>
      <c r="Z39" s="6">
        <v>0</v>
      </c>
      <c r="AA39" s="5">
        <v>0</v>
      </c>
      <c r="AB39" s="6">
        <v>0</v>
      </c>
      <c r="AC39" s="5">
        <v>0</v>
      </c>
      <c r="AD39" s="6">
        <v>0</v>
      </c>
      <c r="AE39" s="5">
        <v>0</v>
      </c>
      <c r="AF39" s="6">
        <v>0</v>
      </c>
    </row>
    <row r="40" spans="2:32" x14ac:dyDescent="0.35">
      <c r="B40" s="2" t="s">
        <v>3</v>
      </c>
    </row>
    <row r="41" spans="2:32" x14ac:dyDescent="0.35">
      <c r="B41" s="1" t="s">
        <v>48</v>
      </c>
      <c r="C41" s="5">
        <v>1.201E-2</v>
      </c>
      <c r="D41" s="6">
        <v>13.631</v>
      </c>
      <c r="E41" s="5">
        <v>0</v>
      </c>
      <c r="F41" s="6">
        <v>0</v>
      </c>
      <c r="G41" s="5">
        <v>3.3340000000000002E-2</v>
      </c>
      <c r="H41" s="6">
        <v>3.327</v>
      </c>
      <c r="I41" s="5">
        <v>2.0320000000000001E-2</v>
      </c>
      <c r="J41" s="6">
        <v>1.1639999999999999</v>
      </c>
      <c r="K41" s="5">
        <v>8.4700000000000001E-3</v>
      </c>
      <c r="L41" s="6">
        <v>0.54200000000000004</v>
      </c>
      <c r="M41" s="5">
        <v>1.7899999999999999E-2</v>
      </c>
      <c r="N41" s="6">
        <v>0.90200000000000002</v>
      </c>
      <c r="O41" s="5">
        <v>0.10174999999999999</v>
      </c>
      <c r="P41" s="6">
        <v>3.99</v>
      </c>
      <c r="Q41" s="5">
        <v>1.7319999999999999E-2</v>
      </c>
      <c r="R41" s="6">
        <v>0.84099999999999997</v>
      </c>
      <c r="S41" s="5">
        <v>1.9859999999999999E-2</v>
      </c>
      <c r="T41" s="6">
        <v>2.8660000000000001</v>
      </c>
      <c r="U41" s="5">
        <v>0</v>
      </c>
      <c r="V41" s="6">
        <v>0</v>
      </c>
      <c r="W41" s="5">
        <v>0</v>
      </c>
      <c r="X41" s="6">
        <v>0</v>
      </c>
      <c r="Y41" s="5">
        <v>0</v>
      </c>
      <c r="Z41" s="6">
        <v>0</v>
      </c>
      <c r="AA41" s="5">
        <v>0</v>
      </c>
      <c r="AB41" s="6">
        <v>0</v>
      </c>
      <c r="AC41" s="5">
        <v>0</v>
      </c>
      <c r="AD41" s="6">
        <v>0</v>
      </c>
      <c r="AE41" s="5">
        <v>0</v>
      </c>
      <c r="AF41" s="6">
        <v>0</v>
      </c>
    </row>
    <row r="42" spans="2:32" x14ac:dyDescent="0.35">
      <c r="B42" s="1" t="s">
        <v>49</v>
      </c>
      <c r="C42" s="5">
        <v>4.4999999999999999E-4</v>
      </c>
      <c r="D42" s="6">
        <v>0.51100000000000001</v>
      </c>
      <c r="E42" s="5">
        <v>0</v>
      </c>
      <c r="F42" s="6">
        <v>0</v>
      </c>
      <c r="G42" s="5">
        <v>0</v>
      </c>
      <c r="H42" s="6">
        <v>0</v>
      </c>
      <c r="I42" s="5">
        <v>8.9200000000000008E-3</v>
      </c>
      <c r="J42" s="6">
        <v>0.51100000000000001</v>
      </c>
      <c r="K42" s="5">
        <v>0</v>
      </c>
      <c r="L42" s="6">
        <v>0</v>
      </c>
      <c r="M42" s="5">
        <v>0</v>
      </c>
      <c r="N42" s="6">
        <v>0</v>
      </c>
      <c r="O42" s="5">
        <v>0</v>
      </c>
      <c r="P42" s="6">
        <v>0</v>
      </c>
      <c r="Q42" s="5">
        <v>0</v>
      </c>
      <c r="R42" s="6">
        <v>0</v>
      </c>
      <c r="S42" s="5">
        <v>0</v>
      </c>
      <c r="T42" s="6">
        <v>0</v>
      </c>
      <c r="U42" s="5">
        <v>0</v>
      </c>
      <c r="V42" s="6">
        <v>0</v>
      </c>
      <c r="W42" s="5">
        <v>0</v>
      </c>
      <c r="X42" s="6">
        <v>0</v>
      </c>
      <c r="Y42" s="5">
        <v>0</v>
      </c>
      <c r="Z42" s="6">
        <v>0</v>
      </c>
      <c r="AA42" s="5">
        <v>0</v>
      </c>
      <c r="AB42" s="6">
        <v>0</v>
      </c>
      <c r="AC42" s="5">
        <v>0</v>
      </c>
      <c r="AD42" s="6">
        <v>0</v>
      </c>
      <c r="AE42" s="5">
        <v>0</v>
      </c>
      <c r="AF42" s="6">
        <v>0</v>
      </c>
    </row>
    <row r="43" spans="2:32" x14ac:dyDescent="0.35">
      <c r="B43" s="1" t="s">
        <v>50</v>
      </c>
      <c r="C43" s="5">
        <v>0</v>
      </c>
      <c r="D43" s="6">
        <v>0</v>
      </c>
      <c r="E43" s="5">
        <v>0</v>
      </c>
      <c r="F43" s="6">
        <v>0</v>
      </c>
      <c r="G43" s="5">
        <v>0</v>
      </c>
      <c r="H43" s="6">
        <v>0</v>
      </c>
      <c r="I43" s="5">
        <v>0</v>
      </c>
      <c r="J43" s="6">
        <v>0</v>
      </c>
      <c r="K43" s="5">
        <v>0</v>
      </c>
      <c r="L43" s="6">
        <v>0</v>
      </c>
      <c r="M43" s="5">
        <v>0</v>
      </c>
      <c r="N43" s="6">
        <v>0</v>
      </c>
      <c r="O43" s="5">
        <v>0</v>
      </c>
      <c r="P43" s="6">
        <v>0</v>
      </c>
      <c r="Q43" s="5">
        <v>0</v>
      </c>
      <c r="R43" s="6">
        <v>0</v>
      </c>
      <c r="S43" s="5">
        <v>0</v>
      </c>
      <c r="T43" s="6">
        <v>0</v>
      </c>
      <c r="U43" s="5">
        <v>0</v>
      </c>
      <c r="V43" s="6">
        <v>0</v>
      </c>
      <c r="W43" s="5">
        <v>0</v>
      </c>
      <c r="X43" s="6">
        <v>0</v>
      </c>
      <c r="Y43" s="5">
        <v>0</v>
      </c>
      <c r="Z43" s="6">
        <v>0</v>
      </c>
      <c r="AA43" s="5">
        <v>0</v>
      </c>
      <c r="AB43" s="6">
        <v>0</v>
      </c>
      <c r="AC43" s="5">
        <v>0</v>
      </c>
      <c r="AD43" s="6">
        <v>0</v>
      </c>
      <c r="AE43" s="5">
        <v>0</v>
      </c>
      <c r="AF43" s="6">
        <v>0</v>
      </c>
    </row>
    <row r="44" spans="2:32" x14ac:dyDescent="0.35">
      <c r="B44" s="1" t="s">
        <v>51</v>
      </c>
      <c r="C44" s="5">
        <v>0</v>
      </c>
      <c r="D44" s="6">
        <v>0</v>
      </c>
      <c r="E44" s="5">
        <v>0</v>
      </c>
      <c r="F44" s="6">
        <v>0</v>
      </c>
      <c r="G44" s="5">
        <v>0</v>
      </c>
      <c r="H44" s="6">
        <v>0</v>
      </c>
      <c r="I44" s="5">
        <v>0</v>
      </c>
      <c r="J44" s="6">
        <v>0</v>
      </c>
      <c r="K44" s="5">
        <v>0</v>
      </c>
      <c r="L44" s="6">
        <v>0</v>
      </c>
      <c r="M44" s="5">
        <v>0</v>
      </c>
      <c r="N44" s="6">
        <v>0</v>
      </c>
      <c r="O44" s="5">
        <v>0</v>
      </c>
      <c r="P44" s="6">
        <v>0</v>
      </c>
      <c r="Q44" s="5">
        <v>0</v>
      </c>
      <c r="R44" s="6">
        <v>0</v>
      </c>
      <c r="S44" s="5">
        <v>0</v>
      </c>
      <c r="T44" s="6">
        <v>0</v>
      </c>
      <c r="U44" s="5">
        <v>0</v>
      </c>
      <c r="V44" s="6">
        <v>0</v>
      </c>
      <c r="W44" s="5">
        <v>0</v>
      </c>
      <c r="X44" s="6">
        <v>0</v>
      </c>
      <c r="Y44" s="5">
        <v>0</v>
      </c>
      <c r="Z44" s="6">
        <v>0</v>
      </c>
      <c r="AA44" s="5">
        <v>0</v>
      </c>
      <c r="AB44" s="6">
        <v>0</v>
      </c>
      <c r="AC44" s="5">
        <v>0</v>
      </c>
      <c r="AD44" s="6">
        <v>0</v>
      </c>
      <c r="AE44" s="5">
        <v>0</v>
      </c>
      <c r="AF44" s="6">
        <v>0</v>
      </c>
    </row>
    <row r="45" spans="2:32" x14ac:dyDescent="0.35">
      <c r="B45" s="1" t="s">
        <v>52</v>
      </c>
      <c r="C45" s="5">
        <v>0</v>
      </c>
      <c r="D45" s="6">
        <v>0</v>
      </c>
      <c r="E45" s="5">
        <v>0</v>
      </c>
      <c r="F45" s="6">
        <v>0</v>
      </c>
      <c r="G45" s="5">
        <v>0</v>
      </c>
      <c r="H45" s="6">
        <v>0</v>
      </c>
      <c r="I45" s="5">
        <v>0</v>
      </c>
      <c r="J45" s="6">
        <v>0</v>
      </c>
      <c r="K45" s="5">
        <v>0</v>
      </c>
      <c r="L45" s="6">
        <v>0</v>
      </c>
      <c r="M45" s="5">
        <v>0</v>
      </c>
      <c r="N45" s="6">
        <v>0</v>
      </c>
      <c r="O45" s="5">
        <v>0</v>
      </c>
      <c r="P45" s="6">
        <v>0</v>
      </c>
      <c r="Q45" s="5">
        <v>0</v>
      </c>
      <c r="R45" s="6">
        <v>0</v>
      </c>
      <c r="S45" s="5">
        <v>0</v>
      </c>
      <c r="T45" s="6">
        <v>0</v>
      </c>
      <c r="U45" s="5">
        <v>0</v>
      </c>
      <c r="V45" s="6">
        <v>0</v>
      </c>
      <c r="W45" s="5">
        <v>0</v>
      </c>
      <c r="X45" s="6">
        <v>0</v>
      </c>
      <c r="Y45" s="5">
        <v>0</v>
      </c>
      <c r="Z45" s="6">
        <v>0</v>
      </c>
      <c r="AA45" s="5">
        <v>0</v>
      </c>
      <c r="AB45" s="6">
        <v>0</v>
      </c>
      <c r="AC45" s="5">
        <v>0</v>
      </c>
      <c r="AD45" s="6">
        <v>0</v>
      </c>
      <c r="AE45" s="5">
        <v>0</v>
      </c>
      <c r="AF45" s="6">
        <v>0</v>
      </c>
    </row>
    <row r="46" spans="2:32" x14ac:dyDescent="0.35">
      <c r="B46" s="1" t="s">
        <v>53</v>
      </c>
      <c r="C46" s="5">
        <v>4.4200000000000003E-3</v>
      </c>
      <c r="D46" s="6">
        <v>5.01</v>
      </c>
      <c r="E46" s="5">
        <v>0</v>
      </c>
      <c r="F46" s="6">
        <v>0</v>
      </c>
      <c r="G46" s="5">
        <v>0</v>
      </c>
      <c r="H46" s="6">
        <v>0</v>
      </c>
      <c r="I46" s="5">
        <v>8.7480000000000002E-2</v>
      </c>
      <c r="J46" s="6">
        <v>5.01</v>
      </c>
      <c r="K46" s="5">
        <v>0</v>
      </c>
      <c r="L46" s="6">
        <v>0</v>
      </c>
      <c r="M46" s="5">
        <v>0</v>
      </c>
      <c r="N46" s="6">
        <v>0</v>
      </c>
      <c r="O46" s="5">
        <v>0</v>
      </c>
      <c r="P46" s="6">
        <v>0</v>
      </c>
      <c r="Q46" s="5">
        <v>0</v>
      </c>
      <c r="R46" s="6">
        <v>0</v>
      </c>
      <c r="S46" s="5">
        <v>0</v>
      </c>
      <c r="T46" s="6">
        <v>0</v>
      </c>
      <c r="U46" s="5">
        <v>0</v>
      </c>
      <c r="V46" s="6">
        <v>0</v>
      </c>
      <c r="W46" s="5">
        <v>0</v>
      </c>
      <c r="X46" s="6">
        <v>0</v>
      </c>
      <c r="Y46" s="5">
        <v>0</v>
      </c>
      <c r="Z46" s="6">
        <v>0</v>
      </c>
      <c r="AA46" s="5">
        <v>0</v>
      </c>
      <c r="AB46" s="6">
        <v>0</v>
      </c>
      <c r="AC46" s="5">
        <v>0</v>
      </c>
      <c r="AD46" s="6">
        <v>0</v>
      </c>
      <c r="AE46" s="5">
        <v>0</v>
      </c>
      <c r="AF46" s="6">
        <v>0</v>
      </c>
    </row>
    <row r="47" spans="2:32" x14ac:dyDescent="0.35">
      <c r="B47" s="1" t="s">
        <v>54</v>
      </c>
      <c r="C47" s="5">
        <v>2.2000000000000001E-4</v>
      </c>
      <c r="D47" s="6">
        <v>0.255</v>
      </c>
      <c r="E47" s="5">
        <v>0</v>
      </c>
      <c r="F47" s="6">
        <v>0</v>
      </c>
      <c r="G47" s="5">
        <v>0</v>
      </c>
      <c r="H47" s="6">
        <v>0</v>
      </c>
      <c r="I47" s="5">
        <v>4.45E-3</v>
      </c>
      <c r="J47" s="6">
        <v>0.255</v>
      </c>
      <c r="K47" s="5">
        <v>0</v>
      </c>
      <c r="L47" s="6">
        <v>0</v>
      </c>
      <c r="M47" s="5">
        <v>0</v>
      </c>
      <c r="N47" s="6">
        <v>0</v>
      </c>
      <c r="O47" s="5">
        <v>0</v>
      </c>
      <c r="P47" s="6">
        <v>0</v>
      </c>
      <c r="Q47" s="5">
        <v>0</v>
      </c>
      <c r="R47" s="6">
        <v>0</v>
      </c>
      <c r="S47" s="5">
        <v>0</v>
      </c>
      <c r="T47" s="6">
        <v>0</v>
      </c>
      <c r="U47" s="5">
        <v>0</v>
      </c>
      <c r="V47" s="6">
        <v>0</v>
      </c>
      <c r="W47" s="5">
        <v>0</v>
      </c>
      <c r="X47" s="6">
        <v>0</v>
      </c>
      <c r="Y47" s="5">
        <v>0</v>
      </c>
      <c r="Z47" s="6">
        <v>0</v>
      </c>
      <c r="AA47" s="5">
        <v>0</v>
      </c>
      <c r="AB47" s="6">
        <v>0</v>
      </c>
      <c r="AC47" s="5">
        <v>0</v>
      </c>
      <c r="AD47" s="6">
        <v>0</v>
      </c>
      <c r="AE47" s="5">
        <v>0</v>
      </c>
      <c r="AF47" s="6">
        <v>0</v>
      </c>
    </row>
    <row r="48" spans="2:32" x14ac:dyDescent="0.35">
      <c r="B48" s="1" t="s">
        <v>55</v>
      </c>
      <c r="C48" s="5">
        <v>0</v>
      </c>
      <c r="D48" s="6">
        <v>0</v>
      </c>
      <c r="E48" s="5">
        <v>0</v>
      </c>
      <c r="F48" s="6">
        <v>0</v>
      </c>
      <c r="G48" s="5">
        <v>0</v>
      </c>
      <c r="H48" s="6">
        <v>0</v>
      </c>
      <c r="I48" s="5">
        <v>0</v>
      </c>
      <c r="J48" s="6">
        <v>0</v>
      </c>
      <c r="K48" s="5">
        <v>0</v>
      </c>
      <c r="L48" s="6">
        <v>0</v>
      </c>
      <c r="M48" s="5">
        <v>0</v>
      </c>
      <c r="N48" s="6">
        <v>0</v>
      </c>
      <c r="O48" s="5">
        <v>0</v>
      </c>
      <c r="P48" s="6">
        <v>0</v>
      </c>
      <c r="Q48" s="5">
        <v>0</v>
      </c>
      <c r="R48" s="6">
        <v>0</v>
      </c>
      <c r="S48" s="5">
        <v>0</v>
      </c>
      <c r="T48" s="6">
        <v>0</v>
      </c>
      <c r="U48" s="5">
        <v>0</v>
      </c>
      <c r="V48" s="6">
        <v>0</v>
      </c>
      <c r="W48" s="5">
        <v>0</v>
      </c>
      <c r="X48" s="6">
        <v>0</v>
      </c>
      <c r="Y48" s="5">
        <v>0</v>
      </c>
      <c r="Z48" s="6">
        <v>0</v>
      </c>
      <c r="AA48" s="5">
        <v>0</v>
      </c>
      <c r="AB48" s="6">
        <v>0</v>
      </c>
      <c r="AC48" s="5">
        <v>0</v>
      </c>
      <c r="AD48" s="6">
        <v>0</v>
      </c>
      <c r="AE48" s="5">
        <v>0</v>
      </c>
      <c r="AF48" s="6">
        <v>0</v>
      </c>
    </row>
    <row r="49" spans="2:32" x14ac:dyDescent="0.35">
      <c r="B49" s="1" t="s">
        <v>56</v>
      </c>
      <c r="C49" s="5">
        <v>1.32E-3</v>
      </c>
      <c r="D49" s="6">
        <v>1.4930000000000001</v>
      </c>
      <c r="E49" s="5">
        <v>1.719E-2</v>
      </c>
      <c r="F49" s="6">
        <v>0.98399999999999999</v>
      </c>
      <c r="G49" s="5">
        <v>0</v>
      </c>
      <c r="H49" s="6">
        <v>0</v>
      </c>
      <c r="I49" s="5">
        <v>4.45E-3</v>
      </c>
      <c r="J49" s="6">
        <v>0.255</v>
      </c>
      <c r="K49" s="5">
        <v>0</v>
      </c>
      <c r="L49" s="6">
        <v>0</v>
      </c>
      <c r="M49" s="5">
        <v>5.0200000000000002E-3</v>
      </c>
      <c r="N49" s="6">
        <v>0.253</v>
      </c>
      <c r="O49" s="5">
        <v>0</v>
      </c>
      <c r="P49" s="6">
        <v>0</v>
      </c>
      <c r="Q49" s="5">
        <v>0</v>
      </c>
      <c r="R49" s="6">
        <v>0</v>
      </c>
      <c r="S49" s="5">
        <v>0</v>
      </c>
      <c r="T49" s="6">
        <v>0</v>
      </c>
      <c r="U49" s="5">
        <v>0</v>
      </c>
      <c r="V49" s="6">
        <v>0</v>
      </c>
      <c r="W49" s="5">
        <v>0</v>
      </c>
      <c r="X49" s="6">
        <v>0</v>
      </c>
      <c r="Y49" s="5">
        <v>0</v>
      </c>
      <c r="Z49" s="6">
        <v>0</v>
      </c>
      <c r="AA49" s="5">
        <v>0</v>
      </c>
      <c r="AB49" s="6">
        <v>0</v>
      </c>
      <c r="AC49" s="5">
        <v>0</v>
      </c>
      <c r="AD49" s="6">
        <v>0</v>
      </c>
      <c r="AE49" s="5">
        <v>0</v>
      </c>
      <c r="AF49" s="6">
        <v>0</v>
      </c>
    </row>
    <row r="50" spans="2:32" x14ac:dyDescent="0.35">
      <c r="B50" s="1" t="s">
        <v>57</v>
      </c>
      <c r="C50" s="5">
        <v>3.9399999999999999E-3</v>
      </c>
      <c r="D50" s="6">
        <v>4.468</v>
      </c>
      <c r="E50" s="5">
        <v>0</v>
      </c>
      <c r="F50" s="6">
        <v>0</v>
      </c>
      <c r="G50" s="5">
        <v>0</v>
      </c>
      <c r="H50" s="6">
        <v>0</v>
      </c>
      <c r="I50" s="5">
        <v>1.14E-2</v>
      </c>
      <c r="J50" s="6">
        <v>0.65300000000000002</v>
      </c>
      <c r="K50" s="5">
        <v>0</v>
      </c>
      <c r="L50" s="6">
        <v>0</v>
      </c>
      <c r="M50" s="5">
        <v>0</v>
      </c>
      <c r="N50" s="6">
        <v>0</v>
      </c>
      <c r="O50" s="5">
        <v>1.6729999999999998E-2</v>
      </c>
      <c r="P50" s="6">
        <v>0.65600000000000003</v>
      </c>
      <c r="Q50" s="5">
        <v>0</v>
      </c>
      <c r="R50" s="6">
        <v>0</v>
      </c>
      <c r="S50" s="5">
        <v>1.9859999999999999E-2</v>
      </c>
      <c r="T50" s="6">
        <v>2.8660000000000001</v>
      </c>
      <c r="U50" s="5">
        <v>7.0400000000000003E-3</v>
      </c>
      <c r="V50" s="6">
        <v>0.29299999999999998</v>
      </c>
      <c r="W50" s="5">
        <v>0</v>
      </c>
      <c r="X50" s="6">
        <v>0</v>
      </c>
      <c r="Y50" s="5">
        <v>0</v>
      </c>
      <c r="Z50" s="6">
        <v>0</v>
      </c>
      <c r="AA50" s="5">
        <v>0</v>
      </c>
      <c r="AB50" s="6">
        <v>0</v>
      </c>
      <c r="AC50" s="5">
        <v>0</v>
      </c>
      <c r="AD50" s="6">
        <v>0</v>
      </c>
      <c r="AE50" s="5">
        <v>0</v>
      </c>
      <c r="AF50" s="6">
        <v>0</v>
      </c>
    </row>
    <row r="51" spans="2:32" x14ac:dyDescent="0.35">
      <c r="B51" s="1" t="s">
        <v>58</v>
      </c>
      <c r="C51" s="5">
        <v>1.392E-2</v>
      </c>
      <c r="D51" s="6">
        <v>15.798</v>
      </c>
      <c r="E51" s="5">
        <v>0</v>
      </c>
      <c r="F51" s="6">
        <v>0</v>
      </c>
      <c r="G51" s="5">
        <v>2.2589999999999999E-2</v>
      </c>
      <c r="H51" s="6">
        <v>2.254</v>
      </c>
      <c r="I51" s="5">
        <v>8.7410000000000002E-2</v>
      </c>
      <c r="J51" s="6">
        <v>5.0060000000000002</v>
      </c>
      <c r="K51" s="5">
        <v>2.4879999999999999E-2</v>
      </c>
      <c r="L51" s="6">
        <v>1.591</v>
      </c>
      <c r="M51" s="5">
        <v>4.4790000000000003E-2</v>
      </c>
      <c r="N51" s="6">
        <v>2.2570000000000001</v>
      </c>
      <c r="O51" s="5">
        <v>4.7710000000000002E-2</v>
      </c>
      <c r="P51" s="6">
        <v>1.871</v>
      </c>
      <c r="Q51" s="5">
        <v>3.2039999999999999E-2</v>
      </c>
      <c r="R51" s="6">
        <v>1.556</v>
      </c>
      <c r="S51" s="5">
        <v>3.7399999999999998E-3</v>
      </c>
      <c r="T51" s="6">
        <v>0.53900000000000003</v>
      </c>
      <c r="U51" s="5">
        <v>7.0400000000000003E-3</v>
      </c>
      <c r="V51" s="6">
        <v>0.29299999999999998</v>
      </c>
      <c r="W51" s="5">
        <v>2.9000000000000001E-2</v>
      </c>
      <c r="X51" s="6">
        <v>0.43099999999999999</v>
      </c>
      <c r="Y51" s="5">
        <v>0</v>
      </c>
      <c r="Z51" s="6">
        <v>0</v>
      </c>
      <c r="AA51" s="5">
        <v>0</v>
      </c>
      <c r="AB51" s="6">
        <v>0</v>
      </c>
      <c r="AC51" s="5">
        <v>0</v>
      </c>
      <c r="AD51" s="6">
        <v>0</v>
      </c>
      <c r="AE51" s="5">
        <v>0</v>
      </c>
      <c r="AF51" s="6">
        <v>0</v>
      </c>
    </row>
    <row r="52" spans="2:32" x14ac:dyDescent="0.35">
      <c r="B52" s="1" t="s">
        <v>59</v>
      </c>
      <c r="C52" s="5">
        <v>0</v>
      </c>
      <c r="D52" s="6">
        <v>0</v>
      </c>
      <c r="E52" s="5">
        <v>0</v>
      </c>
      <c r="F52" s="6">
        <v>0</v>
      </c>
      <c r="G52" s="5">
        <v>0</v>
      </c>
      <c r="H52" s="6">
        <v>0</v>
      </c>
      <c r="I52" s="5">
        <v>0</v>
      </c>
      <c r="J52" s="6">
        <v>0</v>
      </c>
      <c r="K52" s="5">
        <v>0</v>
      </c>
      <c r="L52" s="6">
        <v>0</v>
      </c>
      <c r="M52" s="5">
        <v>0</v>
      </c>
      <c r="N52" s="6">
        <v>0</v>
      </c>
      <c r="O52" s="5">
        <v>0</v>
      </c>
      <c r="P52" s="6">
        <v>0</v>
      </c>
      <c r="Q52" s="5">
        <v>0</v>
      </c>
      <c r="R52" s="6">
        <v>0</v>
      </c>
      <c r="S52" s="5">
        <v>0</v>
      </c>
      <c r="T52" s="6">
        <v>0</v>
      </c>
      <c r="U52" s="5">
        <v>0</v>
      </c>
      <c r="V52" s="6">
        <v>0</v>
      </c>
      <c r="W52" s="5">
        <v>0</v>
      </c>
      <c r="X52" s="6">
        <v>0</v>
      </c>
      <c r="Y52" s="5">
        <v>0</v>
      </c>
      <c r="Z52" s="6">
        <v>0</v>
      </c>
      <c r="AA52" s="5">
        <v>0</v>
      </c>
      <c r="AB52" s="6">
        <v>0</v>
      </c>
      <c r="AC52" s="5">
        <v>0</v>
      </c>
      <c r="AD52" s="6">
        <v>0</v>
      </c>
      <c r="AE52" s="5">
        <v>0</v>
      </c>
      <c r="AF52" s="6">
        <v>0</v>
      </c>
    </row>
    <row r="53" spans="2:32" x14ac:dyDescent="0.35">
      <c r="B53" s="1" t="s">
        <v>60</v>
      </c>
      <c r="C53" s="5">
        <v>0</v>
      </c>
      <c r="D53" s="6">
        <v>0</v>
      </c>
      <c r="E53" s="5">
        <v>0</v>
      </c>
      <c r="F53" s="6">
        <v>0</v>
      </c>
      <c r="G53" s="5">
        <v>0</v>
      </c>
      <c r="H53" s="6">
        <v>0</v>
      </c>
      <c r="I53" s="5">
        <v>0</v>
      </c>
      <c r="J53" s="6">
        <v>0</v>
      </c>
      <c r="K53" s="5">
        <v>0</v>
      </c>
      <c r="L53" s="6">
        <v>0</v>
      </c>
      <c r="M53" s="5">
        <v>0</v>
      </c>
      <c r="N53" s="6">
        <v>0</v>
      </c>
      <c r="O53" s="5">
        <v>0</v>
      </c>
      <c r="P53" s="6">
        <v>0</v>
      </c>
      <c r="Q53" s="5">
        <v>0</v>
      </c>
      <c r="R53" s="6">
        <v>0</v>
      </c>
      <c r="S53" s="5">
        <v>0</v>
      </c>
      <c r="T53" s="6">
        <v>0</v>
      </c>
      <c r="U53" s="5">
        <v>0</v>
      </c>
      <c r="V53" s="6">
        <v>0</v>
      </c>
      <c r="W53" s="5">
        <v>0</v>
      </c>
      <c r="X53" s="6">
        <v>0</v>
      </c>
      <c r="Y53" s="5">
        <v>0</v>
      </c>
      <c r="Z53" s="6">
        <v>0</v>
      </c>
      <c r="AA53" s="5">
        <v>0</v>
      </c>
      <c r="AB53" s="6">
        <v>0</v>
      </c>
      <c r="AC53" s="5">
        <v>0</v>
      </c>
      <c r="AD53" s="6">
        <v>0</v>
      </c>
      <c r="AE53" s="5">
        <v>0</v>
      </c>
      <c r="AF53" s="6">
        <v>0</v>
      </c>
    </row>
    <row r="54" spans="2:32" x14ac:dyDescent="0.35">
      <c r="B54" s="1" t="s">
        <v>61</v>
      </c>
      <c r="C54" s="5">
        <v>4.5539999999999997E-2</v>
      </c>
      <c r="D54" s="6">
        <v>51.673999999999999</v>
      </c>
      <c r="E54" s="5">
        <v>5.0779999999999999E-2</v>
      </c>
      <c r="F54" s="6">
        <v>2.907</v>
      </c>
      <c r="G54" s="5">
        <v>0.10012</v>
      </c>
      <c r="H54" s="6">
        <v>9.9920000000000009</v>
      </c>
      <c r="I54" s="5">
        <v>0.20729</v>
      </c>
      <c r="J54" s="6">
        <v>11.872</v>
      </c>
      <c r="K54" s="5">
        <v>5.5759999999999997E-2</v>
      </c>
      <c r="L54" s="6">
        <v>3.5659999999999998</v>
      </c>
      <c r="M54" s="5">
        <v>0.1792</v>
      </c>
      <c r="N54" s="6">
        <v>9.0299999999999994</v>
      </c>
      <c r="O54" s="5">
        <v>0.15351999999999999</v>
      </c>
      <c r="P54" s="6">
        <v>6.02</v>
      </c>
      <c r="Q54" s="5">
        <v>3.2039999999999999E-2</v>
      </c>
      <c r="R54" s="6">
        <v>1.556</v>
      </c>
      <c r="S54" s="5">
        <v>1.329E-2</v>
      </c>
      <c r="T54" s="6">
        <v>1.9179999999999999</v>
      </c>
      <c r="U54" s="5">
        <v>6.0350000000000001E-2</v>
      </c>
      <c r="V54" s="6">
        <v>2.5110000000000001</v>
      </c>
      <c r="W54" s="5">
        <v>0</v>
      </c>
      <c r="X54" s="6">
        <v>0</v>
      </c>
      <c r="Y54" s="5">
        <v>1.7069999999999998E-2</v>
      </c>
      <c r="Z54" s="6">
        <v>1.452</v>
      </c>
      <c r="AA54" s="5">
        <v>0</v>
      </c>
      <c r="AB54" s="6">
        <v>0</v>
      </c>
      <c r="AC54" s="5">
        <v>4.45E-3</v>
      </c>
      <c r="AD54" s="6">
        <v>0.85099999999999998</v>
      </c>
      <c r="AE54" s="5">
        <v>0</v>
      </c>
      <c r="AF54" s="6">
        <v>0</v>
      </c>
    </row>
    <row r="55" spans="2:32" x14ac:dyDescent="0.35">
      <c r="B55" s="1" t="s">
        <v>62</v>
      </c>
      <c r="C55" s="5">
        <v>0</v>
      </c>
      <c r="D55" s="6">
        <v>0</v>
      </c>
      <c r="E55" s="5">
        <v>0</v>
      </c>
      <c r="F55" s="6">
        <v>0</v>
      </c>
      <c r="G55" s="5">
        <v>0</v>
      </c>
      <c r="H55" s="6">
        <v>0</v>
      </c>
      <c r="I55" s="5">
        <v>0</v>
      </c>
      <c r="J55" s="6">
        <v>0</v>
      </c>
      <c r="K55" s="5">
        <v>0</v>
      </c>
      <c r="L55" s="6">
        <v>0</v>
      </c>
      <c r="M55" s="5">
        <v>0</v>
      </c>
      <c r="N55" s="6">
        <v>0</v>
      </c>
      <c r="O55" s="5">
        <v>0</v>
      </c>
      <c r="P55" s="6">
        <v>0</v>
      </c>
      <c r="Q55" s="5">
        <v>0</v>
      </c>
      <c r="R55" s="6">
        <v>0</v>
      </c>
      <c r="S55" s="5">
        <v>0</v>
      </c>
      <c r="T55" s="6">
        <v>0</v>
      </c>
      <c r="U55" s="5">
        <v>0</v>
      </c>
      <c r="V55" s="6">
        <v>0</v>
      </c>
      <c r="W55" s="5">
        <v>0</v>
      </c>
      <c r="X55" s="6">
        <v>0</v>
      </c>
      <c r="Y55" s="5">
        <v>0</v>
      </c>
      <c r="Z55" s="6">
        <v>0</v>
      </c>
      <c r="AA55" s="5">
        <v>0</v>
      </c>
      <c r="AB55" s="6">
        <v>0</v>
      </c>
      <c r="AC55" s="5">
        <v>0</v>
      </c>
      <c r="AD55" s="6">
        <v>0</v>
      </c>
      <c r="AE55" s="5">
        <v>0</v>
      </c>
      <c r="AF55" s="6">
        <v>0</v>
      </c>
    </row>
    <row r="56" spans="2:32" x14ac:dyDescent="0.35">
      <c r="B56" s="2" t="s">
        <v>4</v>
      </c>
    </row>
    <row r="57" spans="2:32" x14ac:dyDescent="0.35">
      <c r="B57" s="1" t="s">
        <v>63</v>
      </c>
      <c r="C57" s="5">
        <v>2.4199999999999998E-3</v>
      </c>
      <c r="D57" s="6">
        <v>2.742</v>
      </c>
      <c r="E57" s="5">
        <v>0</v>
      </c>
      <c r="F57" s="6">
        <v>0</v>
      </c>
      <c r="G57" s="5">
        <v>0</v>
      </c>
      <c r="H57" s="6">
        <v>0</v>
      </c>
      <c r="I57" s="5">
        <v>0</v>
      </c>
      <c r="J57" s="6">
        <v>0</v>
      </c>
      <c r="K57" s="5">
        <v>0</v>
      </c>
      <c r="L57" s="6">
        <v>0</v>
      </c>
      <c r="M57" s="5">
        <v>5.0200000000000002E-3</v>
      </c>
      <c r="N57" s="6">
        <v>0.253</v>
      </c>
      <c r="O57" s="5">
        <v>0</v>
      </c>
      <c r="P57" s="6">
        <v>0</v>
      </c>
      <c r="Q57" s="5">
        <v>0</v>
      </c>
      <c r="R57" s="6">
        <v>0</v>
      </c>
      <c r="S57" s="5">
        <v>0</v>
      </c>
      <c r="T57" s="6">
        <v>0</v>
      </c>
      <c r="U57" s="5">
        <v>7.0400000000000003E-3</v>
      </c>
      <c r="V57" s="6">
        <v>0.29299999999999998</v>
      </c>
      <c r="W57" s="5">
        <v>2.086E-2</v>
      </c>
      <c r="X57" s="6">
        <v>0.31</v>
      </c>
      <c r="Y57" s="5">
        <v>0</v>
      </c>
      <c r="Z57" s="6">
        <v>0</v>
      </c>
      <c r="AA57" s="5">
        <v>1.2120000000000001E-2</v>
      </c>
      <c r="AB57" s="6">
        <v>1.885</v>
      </c>
      <c r="AC57" s="5">
        <v>0</v>
      </c>
      <c r="AD57" s="6">
        <v>0</v>
      </c>
      <c r="AE57" s="5">
        <v>0</v>
      </c>
      <c r="AF57" s="6">
        <v>0</v>
      </c>
    </row>
    <row r="58" spans="2:32" x14ac:dyDescent="0.35">
      <c r="B58" s="1" t="s">
        <v>64</v>
      </c>
      <c r="C58" s="5">
        <v>0</v>
      </c>
      <c r="D58" s="6">
        <v>0</v>
      </c>
      <c r="E58" s="5">
        <v>0</v>
      </c>
      <c r="F58" s="6">
        <v>0</v>
      </c>
      <c r="G58" s="5">
        <v>0</v>
      </c>
      <c r="H58" s="6">
        <v>0</v>
      </c>
      <c r="I58" s="5">
        <v>0</v>
      </c>
      <c r="J58" s="6">
        <v>0</v>
      </c>
      <c r="K58" s="5">
        <v>0</v>
      </c>
      <c r="L58" s="6">
        <v>0</v>
      </c>
      <c r="M58" s="5">
        <v>0</v>
      </c>
      <c r="N58" s="6">
        <v>0</v>
      </c>
      <c r="O58" s="5">
        <v>0</v>
      </c>
      <c r="P58" s="6">
        <v>0</v>
      </c>
      <c r="Q58" s="5">
        <v>0</v>
      </c>
      <c r="R58" s="6">
        <v>0</v>
      </c>
      <c r="S58" s="5">
        <v>0</v>
      </c>
      <c r="T58" s="6">
        <v>0</v>
      </c>
      <c r="U58" s="5">
        <v>0</v>
      </c>
      <c r="V58" s="6">
        <v>0</v>
      </c>
      <c r="W58" s="5">
        <v>0</v>
      </c>
      <c r="X58" s="6">
        <v>0</v>
      </c>
      <c r="Y58" s="5">
        <v>0</v>
      </c>
      <c r="Z58" s="6">
        <v>0</v>
      </c>
      <c r="AA58" s="5">
        <v>0</v>
      </c>
      <c r="AB58" s="6">
        <v>0</v>
      </c>
      <c r="AC58" s="5">
        <v>0</v>
      </c>
      <c r="AD58" s="6">
        <v>0</v>
      </c>
      <c r="AE58" s="5">
        <v>0</v>
      </c>
      <c r="AF58" s="6">
        <v>0</v>
      </c>
    </row>
    <row r="59" spans="2:32" x14ac:dyDescent="0.35">
      <c r="B59" s="1" t="s">
        <v>65</v>
      </c>
      <c r="C59" s="5">
        <v>0</v>
      </c>
      <c r="D59" s="6">
        <v>0</v>
      </c>
      <c r="E59" s="5">
        <v>0</v>
      </c>
      <c r="F59" s="6">
        <v>0</v>
      </c>
      <c r="G59" s="5">
        <v>0</v>
      </c>
      <c r="H59" s="6">
        <v>0</v>
      </c>
      <c r="I59" s="5">
        <v>0</v>
      </c>
      <c r="J59" s="6">
        <v>0</v>
      </c>
      <c r="K59" s="5">
        <v>0</v>
      </c>
      <c r="L59" s="6">
        <v>0</v>
      </c>
      <c r="M59" s="5">
        <v>0</v>
      </c>
      <c r="N59" s="6">
        <v>0</v>
      </c>
      <c r="O59" s="5">
        <v>0</v>
      </c>
      <c r="P59" s="6">
        <v>0</v>
      </c>
      <c r="Q59" s="5">
        <v>0</v>
      </c>
      <c r="R59" s="6">
        <v>0</v>
      </c>
      <c r="S59" s="5">
        <v>0</v>
      </c>
      <c r="T59" s="6">
        <v>0</v>
      </c>
      <c r="U59" s="5">
        <v>0</v>
      </c>
      <c r="V59" s="6">
        <v>0</v>
      </c>
      <c r="W59" s="5">
        <v>0</v>
      </c>
      <c r="X59" s="6">
        <v>0</v>
      </c>
      <c r="Y59" s="5">
        <v>0</v>
      </c>
      <c r="Z59" s="6">
        <v>0</v>
      </c>
      <c r="AA59" s="5">
        <v>0</v>
      </c>
      <c r="AB59" s="6">
        <v>0</v>
      </c>
      <c r="AC59" s="5">
        <v>0</v>
      </c>
      <c r="AD59" s="6">
        <v>0</v>
      </c>
      <c r="AE59" s="5">
        <v>0</v>
      </c>
      <c r="AF59" s="6">
        <v>0</v>
      </c>
    </row>
    <row r="60" spans="2:32" x14ac:dyDescent="0.35">
      <c r="B60" s="1" t="s">
        <v>66</v>
      </c>
      <c r="C60" s="5">
        <v>0</v>
      </c>
      <c r="D60" s="6">
        <v>0</v>
      </c>
      <c r="E60" s="5">
        <v>0</v>
      </c>
      <c r="F60" s="6">
        <v>0</v>
      </c>
      <c r="G60" s="5">
        <v>0</v>
      </c>
      <c r="H60" s="6">
        <v>0</v>
      </c>
      <c r="I60" s="5">
        <v>0</v>
      </c>
      <c r="J60" s="6">
        <v>0</v>
      </c>
      <c r="K60" s="5">
        <v>0</v>
      </c>
      <c r="L60" s="6">
        <v>0</v>
      </c>
      <c r="M60" s="5">
        <v>0</v>
      </c>
      <c r="N60" s="6">
        <v>0</v>
      </c>
      <c r="O60" s="5">
        <v>0</v>
      </c>
      <c r="P60" s="6">
        <v>0</v>
      </c>
      <c r="Q60" s="5">
        <v>0</v>
      </c>
      <c r="R60" s="6">
        <v>0</v>
      </c>
      <c r="S60" s="5">
        <v>0</v>
      </c>
      <c r="T60" s="6">
        <v>0</v>
      </c>
      <c r="U60" s="5">
        <v>0</v>
      </c>
      <c r="V60" s="6">
        <v>0</v>
      </c>
      <c r="W60" s="5">
        <v>0</v>
      </c>
      <c r="X60" s="6">
        <v>0</v>
      </c>
      <c r="Y60" s="5">
        <v>0</v>
      </c>
      <c r="Z60" s="6">
        <v>0</v>
      </c>
      <c r="AA60" s="5">
        <v>0</v>
      </c>
      <c r="AB60" s="6">
        <v>0</v>
      </c>
      <c r="AC60" s="5">
        <v>0</v>
      </c>
      <c r="AD60" s="6">
        <v>0</v>
      </c>
      <c r="AE60" s="5">
        <v>0</v>
      </c>
      <c r="AF60" s="6">
        <v>0</v>
      </c>
    </row>
    <row r="61" spans="2:32" x14ac:dyDescent="0.35">
      <c r="B61" s="1" t="s">
        <v>67</v>
      </c>
      <c r="C61" s="5">
        <v>3.8600000000000001E-3</v>
      </c>
      <c r="D61" s="6">
        <v>4.3840000000000003</v>
      </c>
      <c r="E61" s="5">
        <v>0</v>
      </c>
      <c r="F61" s="6">
        <v>0</v>
      </c>
      <c r="G61" s="5">
        <v>0</v>
      </c>
      <c r="H61" s="6">
        <v>0</v>
      </c>
      <c r="I61" s="5">
        <v>0</v>
      </c>
      <c r="J61" s="6">
        <v>0</v>
      </c>
      <c r="K61" s="5">
        <v>0</v>
      </c>
      <c r="L61" s="6">
        <v>0</v>
      </c>
      <c r="M61" s="5">
        <v>0</v>
      </c>
      <c r="N61" s="6">
        <v>0</v>
      </c>
      <c r="O61" s="5">
        <v>2.2030000000000001E-2</v>
      </c>
      <c r="P61" s="6">
        <v>0.86399999999999999</v>
      </c>
      <c r="Q61" s="5">
        <v>0</v>
      </c>
      <c r="R61" s="6">
        <v>0</v>
      </c>
      <c r="S61" s="5">
        <v>0</v>
      </c>
      <c r="T61" s="6">
        <v>0</v>
      </c>
      <c r="U61" s="5">
        <v>5.5550000000000002E-2</v>
      </c>
      <c r="V61" s="6">
        <v>2.3109999999999999</v>
      </c>
      <c r="W61" s="5">
        <v>0</v>
      </c>
      <c r="X61" s="6">
        <v>0</v>
      </c>
      <c r="Y61" s="5">
        <v>0</v>
      </c>
      <c r="Z61" s="6">
        <v>0</v>
      </c>
      <c r="AA61" s="5">
        <v>0</v>
      </c>
      <c r="AB61" s="6">
        <v>0</v>
      </c>
      <c r="AC61" s="5">
        <v>0</v>
      </c>
      <c r="AD61" s="6">
        <v>0</v>
      </c>
      <c r="AE61" s="5">
        <v>1.4109999999999999E-2</v>
      </c>
      <c r="AF61" s="6">
        <v>1.2090000000000001</v>
      </c>
    </row>
    <row r="62" spans="2:32" x14ac:dyDescent="0.35">
      <c r="B62" s="1" t="s">
        <v>68</v>
      </c>
      <c r="C62" s="5">
        <v>9.8999999999999999E-4</v>
      </c>
      <c r="D62" s="6">
        <v>1.1259999999999999</v>
      </c>
      <c r="E62" s="5">
        <v>0</v>
      </c>
      <c r="F62" s="6">
        <v>0</v>
      </c>
      <c r="G62" s="5">
        <v>0</v>
      </c>
      <c r="H62" s="6">
        <v>0</v>
      </c>
      <c r="I62" s="5">
        <v>0</v>
      </c>
      <c r="J62" s="6">
        <v>0</v>
      </c>
      <c r="K62" s="5">
        <v>1.7610000000000001E-2</v>
      </c>
      <c r="L62" s="6">
        <v>1.1259999999999999</v>
      </c>
      <c r="M62" s="5">
        <v>0</v>
      </c>
      <c r="N62" s="6">
        <v>0</v>
      </c>
      <c r="O62" s="5">
        <v>0</v>
      </c>
      <c r="P62" s="6">
        <v>0</v>
      </c>
      <c r="Q62" s="5">
        <v>0</v>
      </c>
      <c r="R62" s="6">
        <v>0</v>
      </c>
      <c r="S62" s="5">
        <v>0</v>
      </c>
      <c r="T62" s="6">
        <v>0</v>
      </c>
      <c r="U62" s="5">
        <v>0</v>
      </c>
      <c r="V62" s="6">
        <v>0</v>
      </c>
      <c r="W62" s="5">
        <v>0</v>
      </c>
      <c r="X62" s="6">
        <v>0</v>
      </c>
      <c r="Y62" s="5">
        <v>0</v>
      </c>
      <c r="Z62" s="6">
        <v>0</v>
      </c>
      <c r="AA62" s="5">
        <v>0</v>
      </c>
      <c r="AB62" s="6">
        <v>0</v>
      </c>
      <c r="AC62" s="5">
        <v>0</v>
      </c>
      <c r="AD62" s="6">
        <v>0</v>
      </c>
      <c r="AE62" s="5">
        <v>0</v>
      </c>
      <c r="AF62" s="6">
        <v>0</v>
      </c>
    </row>
    <row r="63" spans="2:32" x14ac:dyDescent="0.35">
      <c r="B63" s="1" t="s">
        <v>69</v>
      </c>
      <c r="C63" s="5">
        <v>2.96E-3</v>
      </c>
      <c r="D63" s="6">
        <v>3.3570000000000002</v>
      </c>
      <c r="E63" s="5">
        <v>0</v>
      </c>
      <c r="F63" s="6">
        <v>0</v>
      </c>
      <c r="G63" s="5">
        <v>0</v>
      </c>
      <c r="H63" s="6">
        <v>0</v>
      </c>
      <c r="I63" s="5">
        <v>4.45E-3</v>
      </c>
      <c r="J63" s="6">
        <v>0.255</v>
      </c>
      <c r="K63" s="5">
        <v>4.8489999999999998E-2</v>
      </c>
      <c r="L63" s="6">
        <v>3.101</v>
      </c>
      <c r="M63" s="5">
        <v>0</v>
      </c>
      <c r="N63" s="6">
        <v>0</v>
      </c>
      <c r="O63" s="5">
        <v>0</v>
      </c>
      <c r="P63" s="6">
        <v>0</v>
      </c>
      <c r="Q63" s="5">
        <v>0</v>
      </c>
      <c r="R63" s="6">
        <v>0</v>
      </c>
      <c r="S63" s="5">
        <v>0</v>
      </c>
      <c r="T63" s="6">
        <v>0</v>
      </c>
      <c r="U63" s="5">
        <v>0</v>
      </c>
      <c r="V63" s="6">
        <v>0</v>
      </c>
      <c r="W63" s="5">
        <v>0</v>
      </c>
      <c r="X63" s="6">
        <v>0</v>
      </c>
      <c r="Y63" s="5">
        <v>0</v>
      </c>
      <c r="Z63" s="6">
        <v>0</v>
      </c>
      <c r="AA63" s="5">
        <v>0</v>
      </c>
      <c r="AB63" s="6">
        <v>0</v>
      </c>
      <c r="AC63" s="5">
        <v>0</v>
      </c>
      <c r="AD63" s="6">
        <v>0</v>
      </c>
      <c r="AE63" s="5">
        <v>0</v>
      </c>
      <c r="AF63" s="6">
        <v>0</v>
      </c>
    </row>
    <row r="64" spans="2:32" x14ac:dyDescent="0.35">
      <c r="B64" s="1" t="s">
        <v>70</v>
      </c>
      <c r="C64" s="5">
        <v>2.2000000000000001E-4</v>
      </c>
      <c r="D64" s="6">
        <v>0.253</v>
      </c>
      <c r="E64" s="5">
        <v>0</v>
      </c>
      <c r="F64" s="6">
        <v>0</v>
      </c>
      <c r="G64" s="5">
        <v>0</v>
      </c>
      <c r="H64" s="6">
        <v>0</v>
      </c>
      <c r="I64" s="5">
        <v>0</v>
      </c>
      <c r="J64" s="6">
        <v>0</v>
      </c>
      <c r="K64" s="5">
        <v>0</v>
      </c>
      <c r="L64" s="6">
        <v>0</v>
      </c>
      <c r="M64" s="5">
        <v>5.0200000000000002E-3</v>
      </c>
      <c r="N64" s="6">
        <v>0.253</v>
      </c>
      <c r="O64" s="5">
        <v>0</v>
      </c>
      <c r="P64" s="6">
        <v>0</v>
      </c>
      <c r="Q64" s="5">
        <v>0</v>
      </c>
      <c r="R64" s="6">
        <v>0</v>
      </c>
      <c r="S64" s="5">
        <v>0</v>
      </c>
      <c r="T64" s="6">
        <v>0</v>
      </c>
      <c r="U64" s="5">
        <v>0</v>
      </c>
      <c r="V64" s="6">
        <v>0</v>
      </c>
      <c r="W64" s="5">
        <v>0</v>
      </c>
      <c r="X64" s="6">
        <v>0</v>
      </c>
      <c r="Y64" s="5">
        <v>0</v>
      </c>
      <c r="Z64" s="6">
        <v>0</v>
      </c>
      <c r="AA64" s="5">
        <v>0</v>
      </c>
      <c r="AB64" s="6">
        <v>0</v>
      </c>
      <c r="AC64" s="5">
        <v>0</v>
      </c>
      <c r="AD64" s="6">
        <v>0</v>
      </c>
      <c r="AE64" s="5">
        <v>0</v>
      </c>
      <c r="AF64" s="6">
        <v>0</v>
      </c>
    </row>
    <row r="65" spans="2:32" x14ac:dyDescent="0.35">
      <c r="B65" s="1" t="s">
        <v>71</v>
      </c>
      <c r="C65" s="5">
        <v>0</v>
      </c>
      <c r="D65" s="6">
        <v>0</v>
      </c>
      <c r="E65" s="5">
        <v>0</v>
      </c>
      <c r="F65" s="6">
        <v>0</v>
      </c>
      <c r="G65" s="5">
        <v>0</v>
      </c>
      <c r="H65" s="6">
        <v>0</v>
      </c>
      <c r="I65" s="5">
        <v>0</v>
      </c>
      <c r="J65" s="6">
        <v>0</v>
      </c>
      <c r="K65" s="5">
        <v>0</v>
      </c>
      <c r="L65" s="6">
        <v>0</v>
      </c>
      <c r="M65" s="5">
        <v>0</v>
      </c>
      <c r="N65" s="6">
        <v>0</v>
      </c>
      <c r="O65" s="5">
        <v>0</v>
      </c>
      <c r="P65" s="6">
        <v>0</v>
      </c>
      <c r="Q65" s="5">
        <v>0</v>
      </c>
      <c r="R65" s="6">
        <v>0</v>
      </c>
      <c r="S65" s="5">
        <v>0</v>
      </c>
      <c r="T65" s="6">
        <v>0</v>
      </c>
      <c r="U65" s="5">
        <v>0</v>
      </c>
      <c r="V65" s="6">
        <v>0</v>
      </c>
      <c r="W65" s="5">
        <v>0</v>
      </c>
      <c r="X65" s="6">
        <v>0</v>
      </c>
      <c r="Y65" s="5">
        <v>0</v>
      </c>
      <c r="Z65" s="6">
        <v>0</v>
      </c>
      <c r="AA65" s="5">
        <v>0</v>
      </c>
      <c r="AB65" s="6">
        <v>0</v>
      </c>
      <c r="AC65" s="5">
        <v>0</v>
      </c>
      <c r="AD65" s="6">
        <v>0</v>
      </c>
      <c r="AE65" s="5">
        <v>0</v>
      </c>
      <c r="AF65" s="6">
        <v>0</v>
      </c>
    </row>
    <row r="66" spans="2:32" x14ac:dyDescent="0.35">
      <c r="B66" s="1" t="s">
        <v>72</v>
      </c>
      <c r="C66" s="5">
        <v>0</v>
      </c>
      <c r="D66" s="6">
        <v>0</v>
      </c>
      <c r="E66" s="5">
        <v>0</v>
      </c>
      <c r="F66" s="6">
        <v>0</v>
      </c>
      <c r="G66" s="5">
        <v>0</v>
      </c>
      <c r="H66" s="6">
        <v>0</v>
      </c>
      <c r="I66" s="5">
        <v>0</v>
      </c>
      <c r="J66" s="6">
        <v>0</v>
      </c>
      <c r="K66" s="5">
        <v>0</v>
      </c>
      <c r="L66" s="6">
        <v>0</v>
      </c>
      <c r="M66" s="5">
        <v>0</v>
      </c>
      <c r="N66" s="6">
        <v>0</v>
      </c>
      <c r="O66" s="5">
        <v>0</v>
      </c>
      <c r="P66" s="6">
        <v>0</v>
      </c>
      <c r="Q66" s="5">
        <v>0</v>
      </c>
      <c r="R66" s="6">
        <v>0</v>
      </c>
      <c r="S66" s="5">
        <v>0</v>
      </c>
      <c r="T66" s="6">
        <v>0</v>
      </c>
      <c r="U66" s="5">
        <v>0</v>
      </c>
      <c r="V66" s="6">
        <v>0</v>
      </c>
      <c r="W66" s="5">
        <v>0</v>
      </c>
      <c r="X66" s="6">
        <v>0</v>
      </c>
      <c r="Y66" s="5">
        <v>0</v>
      </c>
      <c r="Z66" s="6">
        <v>0</v>
      </c>
      <c r="AA66" s="5">
        <v>0</v>
      </c>
      <c r="AB66" s="6">
        <v>0</v>
      </c>
      <c r="AC66" s="5">
        <v>0</v>
      </c>
      <c r="AD66" s="6">
        <v>0</v>
      </c>
      <c r="AE66" s="5">
        <v>0</v>
      </c>
      <c r="AF66" s="6">
        <v>0</v>
      </c>
    </row>
    <row r="67" spans="2:32" x14ac:dyDescent="0.35">
      <c r="B67" s="1" t="s">
        <v>73</v>
      </c>
      <c r="C67" s="5">
        <v>5.0000000000000001E-4</v>
      </c>
      <c r="D67" s="6">
        <v>0.56799999999999995</v>
      </c>
      <c r="E67" s="5">
        <v>0</v>
      </c>
      <c r="F67" s="6">
        <v>0</v>
      </c>
      <c r="G67" s="5">
        <v>0</v>
      </c>
      <c r="H67" s="6">
        <v>0</v>
      </c>
      <c r="I67" s="5">
        <v>0</v>
      </c>
      <c r="J67" s="6">
        <v>0</v>
      </c>
      <c r="K67" s="5">
        <v>0</v>
      </c>
      <c r="L67" s="6">
        <v>0</v>
      </c>
      <c r="M67" s="5">
        <v>0</v>
      </c>
      <c r="N67" s="6">
        <v>0</v>
      </c>
      <c r="O67" s="5">
        <v>0</v>
      </c>
      <c r="P67" s="6">
        <v>0</v>
      </c>
      <c r="Q67" s="5">
        <v>0</v>
      </c>
      <c r="R67" s="6">
        <v>0</v>
      </c>
      <c r="S67" s="5">
        <v>0</v>
      </c>
      <c r="T67" s="6">
        <v>0</v>
      </c>
      <c r="U67" s="5">
        <v>0</v>
      </c>
      <c r="V67" s="6">
        <v>0</v>
      </c>
      <c r="W67" s="5">
        <v>0</v>
      </c>
      <c r="X67" s="6">
        <v>0</v>
      </c>
      <c r="Y67" s="5">
        <v>6.6800000000000002E-3</v>
      </c>
      <c r="Z67" s="6">
        <v>0.56799999999999995</v>
      </c>
      <c r="AA67" s="5">
        <v>0</v>
      </c>
      <c r="AB67" s="6">
        <v>0</v>
      </c>
      <c r="AC67" s="5">
        <v>0</v>
      </c>
      <c r="AD67" s="6">
        <v>0</v>
      </c>
      <c r="AE67" s="5">
        <v>0</v>
      </c>
      <c r="AF67" s="6">
        <v>0</v>
      </c>
    </row>
    <row r="68" spans="2:32" x14ac:dyDescent="0.35">
      <c r="B68" s="1" t="s">
        <v>74</v>
      </c>
      <c r="C68" s="5">
        <v>0</v>
      </c>
      <c r="D68" s="6">
        <v>0</v>
      </c>
      <c r="E68" s="5">
        <v>0</v>
      </c>
      <c r="F68" s="6">
        <v>0</v>
      </c>
      <c r="G68" s="5">
        <v>0</v>
      </c>
      <c r="H68" s="6">
        <v>0</v>
      </c>
      <c r="I68" s="5">
        <v>0</v>
      </c>
      <c r="J68" s="6">
        <v>0</v>
      </c>
      <c r="K68" s="5">
        <v>0</v>
      </c>
      <c r="L68" s="6">
        <v>0</v>
      </c>
      <c r="M68" s="5">
        <v>0</v>
      </c>
      <c r="N68" s="6">
        <v>0</v>
      </c>
      <c r="O68" s="5">
        <v>0</v>
      </c>
      <c r="P68" s="6">
        <v>0</v>
      </c>
      <c r="Q68" s="5">
        <v>0</v>
      </c>
      <c r="R68" s="6">
        <v>0</v>
      </c>
      <c r="S68" s="5">
        <v>0</v>
      </c>
      <c r="T68" s="6">
        <v>0</v>
      </c>
      <c r="U68" s="5">
        <v>0</v>
      </c>
      <c r="V68" s="6">
        <v>0</v>
      </c>
      <c r="W68" s="5">
        <v>0</v>
      </c>
      <c r="X68" s="6">
        <v>0</v>
      </c>
      <c r="Y68" s="5">
        <v>0</v>
      </c>
      <c r="Z68" s="6">
        <v>0</v>
      </c>
      <c r="AA68" s="5">
        <v>0</v>
      </c>
      <c r="AB68" s="6">
        <v>0</v>
      </c>
      <c r="AC68" s="5">
        <v>0</v>
      </c>
      <c r="AD68" s="6">
        <v>0</v>
      </c>
      <c r="AE68" s="5">
        <v>0</v>
      </c>
      <c r="AF68" s="6">
        <v>0</v>
      </c>
    </row>
    <row r="69" spans="2:32" x14ac:dyDescent="0.35">
      <c r="B69" s="1" t="s">
        <v>75</v>
      </c>
      <c r="C69" s="5">
        <v>0</v>
      </c>
      <c r="D69" s="6">
        <v>0</v>
      </c>
      <c r="E69" s="5">
        <v>0</v>
      </c>
      <c r="F69" s="6">
        <v>0</v>
      </c>
      <c r="G69" s="5">
        <v>0</v>
      </c>
      <c r="H69" s="6">
        <v>0</v>
      </c>
      <c r="I69" s="5">
        <v>0</v>
      </c>
      <c r="J69" s="6">
        <v>0</v>
      </c>
      <c r="K69" s="5">
        <v>0</v>
      </c>
      <c r="L69" s="6">
        <v>0</v>
      </c>
      <c r="M69" s="5">
        <v>0</v>
      </c>
      <c r="N69" s="6">
        <v>0</v>
      </c>
      <c r="O69" s="5">
        <v>0</v>
      </c>
      <c r="P69" s="6">
        <v>0</v>
      </c>
      <c r="Q69" s="5">
        <v>0</v>
      </c>
      <c r="R69" s="6">
        <v>0</v>
      </c>
      <c r="S69" s="5">
        <v>0</v>
      </c>
      <c r="T69" s="6">
        <v>0</v>
      </c>
      <c r="U69" s="5">
        <v>0</v>
      </c>
      <c r="V69" s="6">
        <v>0</v>
      </c>
      <c r="W69" s="5">
        <v>0</v>
      </c>
      <c r="X69" s="6">
        <v>0</v>
      </c>
      <c r="Y69" s="5">
        <v>0</v>
      </c>
      <c r="Z69" s="6">
        <v>0</v>
      </c>
      <c r="AA69" s="5">
        <v>0</v>
      </c>
      <c r="AB69" s="6">
        <v>0</v>
      </c>
      <c r="AC69" s="5">
        <v>0</v>
      </c>
      <c r="AD69" s="6">
        <v>0</v>
      </c>
      <c r="AE69" s="5">
        <v>0</v>
      </c>
      <c r="AF69" s="6">
        <v>0</v>
      </c>
    </row>
    <row r="70" spans="2:32" x14ac:dyDescent="0.35">
      <c r="B70" s="1" t="s">
        <v>76</v>
      </c>
      <c r="C70" s="5">
        <v>0</v>
      </c>
      <c r="D70" s="6">
        <v>0</v>
      </c>
      <c r="E70" s="5">
        <v>0</v>
      </c>
      <c r="F70" s="6">
        <v>0</v>
      </c>
      <c r="G70" s="5">
        <v>0</v>
      </c>
      <c r="H70" s="6">
        <v>0</v>
      </c>
      <c r="I70" s="5">
        <v>0</v>
      </c>
      <c r="J70" s="6">
        <v>0</v>
      </c>
      <c r="K70" s="5">
        <v>0</v>
      </c>
      <c r="L70" s="6">
        <v>0</v>
      </c>
      <c r="M70" s="5">
        <v>0</v>
      </c>
      <c r="N70" s="6">
        <v>0</v>
      </c>
      <c r="O70" s="5">
        <v>0</v>
      </c>
      <c r="P70" s="6">
        <v>0</v>
      </c>
      <c r="Q70" s="5">
        <v>0</v>
      </c>
      <c r="R70" s="6">
        <v>0</v>
      </c>
      <c r="S70" s="5">
        <v>0</v>
      </c>
      <c r="T70" s="6">
        <v>0</v>
      </c>
      <c r="U70" s="5">
        <v>0</v>
      </c>
      <c r="V70" s="6">
        <v>0</v>
      </c>
      <c r="W70" s="5">
        <v>0</v>
      </c>
      <c r="X70" s="6">
        <v>0</v>
      </c>
      <c r="Y70" s="5">
        <v>0</v>
      </c>
      <c r="Z70" s="6">
        <v>0</v>
      </c>
      <c r="AA70" s="5">
        <v>0</v>
      </c>
      <c r="AB70" s="6">
        <v>0</v>
      </c>
      <c r="AC70" s="5">
        <v>0</v>
      </c>
      <c r="AD70" s="6">
        <v>0</v>
      </c>
      <c r="AE70" s="5">
        <v>0</v>
      </c>
      <c r="AF70" s="6">
        <v>0</v>
      </c>
    </row>
    <row r="71" spans="2:32" x14ac:dyDescent="0.35">
      <c r="B71" s="1" t="s">
        <v>77</v>
      </c>
      <c r="C71" s="5">
        <v>0</v>
      </c>
      <c r="D71" s="6">
        <v>0</v>
      </c>
      <c r="E71" s="5">
        <v>0</v>
      </c>
      <c r="F71" s="6">
        <v>0</v>
      </c>
      <c r="G71" s="5">
        <v>0</v>
      </c>
      <c r="H71" s="6">
        <v>0</v>
      </c>
      <c r="I71" s="5">
        <v>0</v>
      </c>
      <c r="J71" s="6">
        <v>0</v>
      </c>
      <c r="K71" s="5">
        <v>0</v>
      </c>
      <c r="L71" s="6">
        <v>0</v>
      </c>
      <c r="M71" s="5">
        <v>0</v>
      </c>
      <c r="N71" s="6">
        <v>0</v>
      </c>
      <c r="O71" s="5">
        <v>0</v>
      </c>
      <c r="P71" s="6">
        <v>0</v>
      </c>
      <c r="Q71" s="5">
        <v>0</v>
      </c>
      <c r="R71" s="6">
        <v>0</v>
      </c>
      <c r="S71" s="5">
        <v>0</v>
      </c>
      <c r="T71" s="6">
        <v>0</v>
      </c>
      <c r="U71" s="5">
        <v>0</v>
      </c>
      <c r="V71" s="6">
        <v>0</v>
      </c>
      <c r="W71" s="5">
        <v>0</v>
      </c>
      <c r="X71" s="6">
        <v>0</v>
      </c>
      <c r="Y71" s="5">
        <v>0</v>
      </c>
      <c r="Z71" s="6">
        <v>0</v>
      </c>
      <c r="AA71" s="5">
        <v>0</v>
      </c>
      <c r="AB71" s="6">
        <v>0</v>
      </c>
      <c r="AC71" s="5">
        <v>0</v>
      </c>
      <c r="AD71" s="6">
        <v>0</v>
      </c>
      <c r="AE71" s="5">
        <v>0</v>
      </c>
      <c r="AF71" s="6">
        <v>0</v>
      </c>
    </row>
    <row r="72" spans="2:32" x14ac:dyDescent="0.35">
      <c r="B72" s="1" t="s">
        <v>78</v>
      </c>
      <c r="C72" s="5">
        <v>3.7420000000000002E-2</v>
      </c>
      <c r="D72" s="6">
        <v>42.454999999999998</v>
      </c>
      <c r="E72" s="5">
        <v>0</v>
      </c>
      <c r="F72" s="6">
        <v>0</v>
      </c>
      <c r="G72" s="5">
        <v>4.2100000000000002E-3</v>
      </c>
      <c r="H72" s="6">
        <v>0.42</v>
      </c>
      <c r="I72" s="5">
        <v>4.2410000000000003E-2</v>
      </c>
      <c r="J72" s="6">
        <v>2.4289999999999998</v>
      </c>
      <c r="K72" s="5">
        <v>0.16036</v>
      </c>
      <c r="L72" s="6">
        <v>10.256</v>
      </c>
      <c r="M72" s="5">
        <v>0.1024</v>
      </c>
      <c r="N72" s="6">
        <v>5.16</v>
      </c>
      <c r="O72" s="5">
        <v>5.7579999999999999E-2</v>
      </c>
      <c r="P72" s="6">
        <v>2.258</v>
      </c>
      <c r="Q72" s="5">
        <v>0</v>
      </c>
      <c r="R72" s="6">
        <v>0</v>
      </c>
      <c r="S72" s="5">
        <v>0</v>
      </c>
      <c r="T72" s="6">
        <v>0</v>
      </c>
      <c r="U72" s="5">
        <v>0.11054</v>
      </c>
      <c r="V72" s="6">
        <v>4.5990000000000002</v>
      </c>
      <c r="W72" s="5">
        <v>0.11115999999999999</v>
      </c>
      <c r="X72" s="6">
        <v>1.6519999999999999</v>
      </c>
      <c r="Y72" s="5">
        <v>4.8829999999999998E-2</v>
      </c>
      <c r="Z72" s="6">
        <v>4.1539999999999999</v>
      </c>
      <c r="AA72" s="5">
        <v>7.4120000000000005E-2</v>
      </c>
      <c r="AB72" s="6">
        <v>11.526999999999999</v>
      </c>
      <c r="AC72" s="5">
        <v>0</v>
      </c>
      <c r="AD72" s="6">
        <v>0</v>
      </c>
      <c r="AE72" s="5">
        <v>0</v>
      </c>
      <c r="AF72" s="6">
        <v>0</v>
      </c>
    </row>
    <row r="73" spans="2:32" x14ac:dyDescent="0.35">
      <c r="B73" s="1" t="s">
        <v>79</v>
      </c>
      <c r="C73" s="5">
        <v>1.357E-2</v>
      </c>
      <c r="D73" s="6">
        <v>15.391</v>
      </c>
      <c r="E73" s="5">
        <v>4.3499999999999997E-3</v>
      </c>
      <c r="F73" s="6">
        <v>0.249</v>
      </c>
      <c r="G73" s="5">
        <v>3.3110000000000001E-2</v>
      </c>
      <c r="H73" s="6">
        <v>3.3039999999999998</v>
      </c>
      <c r="I73" s="5">
        <v>2.7269999999999999E-2</v>
      </c>
      <c r="J73" s="6">
        <v>1.5620000000000001</v>
      </c>
      <c r="K73" s="5">
        <v>3.6670000000000001E-2</v>
      </c>
      <c r="L73" s="6">
        <v>2.3450000000000002</v>
      </c>
      <c r="M73" s="5">
        <v>7.1559999999999999E-2</v>
      </c>
      <c r="N73" s="6">
        <v>3.6059999999999999</v>
      </c>
      <c r="O73" s="5">
        <v>2.5420000000000002E-2</v>
      </c>
      <c r="P73" s="6">
        <v>0.997</v>
      </c>
      <c r="Q73" s="5">
        <v>0</v>
      </c>
      <c r="R73" s="6">
        <v>0</v>
      </c>
      <c r="S73" s="5">
        <v>0</v>
      </c>
      <c r="T73" s="6">
        <v>0</v>
      </c>
      <c r="U73" s="5">
        <v>6.9650000000000004E-2</v>
      </c>
      <c r="V73" s="6">
        <v>2.8980000000000001</v>
      </c>
      <c r="W73" s="5">
        <v>2.9000000000000001E-2</v>
      </c>
      <c r="X73" s="6">
        <v>0.43099999999999999</v>
      </c>
      <c r="Y73" s="5">
        <v>0</v>
      </c>
      <c r="Z73" s="6">
        <v>0</v>
      </c>
      <c r="AA73" s="5">
        <v>0</v>
      </c>
      <c r="AB73" s="6">
        <v>0</v>
      </c>
      <c r="AC73" s="5">
        <v>0</v>
      </c>
      <c r="AD73" s="6">
        <v>0</v>
      </c>
      <c r="AE73" s="5">
        <v>0</v>
      </c>
      <c r="AF73" s="6">
        <v>0</v>
      </c>
    </row>
    <row r="74" spans="2:32" x14ac:dyDescent="0.35">
      <c r="B74" s="2" t="s">
        <v>5</v>
      </c>
    </row>
    <row r="75" spans="2:32" x14ac:dyDescent="0.35">
      <c r="B75" s="1" t="s">
        <v>80</v>
      </c>
      <c r="C75" s="5">
        <v>2.9059999999999999E-2</v>
      </c>
      <c r="D75" s="6">
        <v>32.975000000000001</v>
      </c>
      <c r="E75" s="5">
        <v>4.0559999999999999E-2</v>
      </c>
      <c r="F75" s="6">
        <v>2.3220000000000001</v>
      </c>
      <c r="G75" s="5">
        <v>0</v>
      </c>
      <c r="H75" s="6">
        <v>0</v>
      </c>
      <c r="I75" s="5">
        <v>0</v>
      </c>
      <c r="J75" s="6">
        <v>0</v>
      </c>
      <c r="K75" s="5">
        <v>1.779E-2</v>
      </c>
      <c r="L75" s="6">
        <v>1.1379999999999999</v>
      </c>
      <c r="M75" s="5">
        <v>0.1968</v>
      </c>
      <c r="N75" s="6">
        <v>9.9169999999999998</v>
      </c>
      <c r="O75" s="5">
        <v>0.10808</v>
      </c>
      <c r="P75" s="6">
        <v>4.2380000000000004</v>
      </c>
      <c r="Q75" s="5">
        <v>0.1216</v>
      </c>
      <c r="R75" s="6">
        <v>5.9050000000000002</v>
      </c>
      <c r="S75" s="5">
        <v>4.0140000000000002E-2</v>
      </c>
      <c r="T75" s="6">
        <v>5.7919999999999998</v>
      </c>
      <c r="U75" s="5">
        <v>8.5129999999999997E-2</v>
      </c>
      <c r="V75" s="6">
        <v>3.5419999999999998</v>
      </c>
      <c r="W75" s="5">
        <v>8.1399999999999997E-3</v>
      </c>
      <c r="X75" s="6">
        <v>0.121</v>
      </c>
      <c r="Y75" s="5">
        <v>0</v>
      </c>
      <c r="Z75" s="6">
        <v>0</v>
      </c>
      <c r="AA75" s="5">
        <v>0</v>
      </c>
      <c r="AB75" s="6">
        <v>0</v>
      </c>
      <c r="AC75" s="5">
        <v>0</v>
      </c>
      <c r="AD75" s="6">
        <v>0</v>
      </c>
      <c r="AE75" s="5">
        <v>0</v>
      </c>
      <c r="AF75" s="6">
        <v>0</v>
      </c>
    </row>
    <row r="76" spans="2:32" x14ac:dyDescent="0.35">
      <c r="B76" s="1" t="s">
        <v>81</v>
      </c>
      <c r="C76" s="5">
        <v>3.4099999999999998E-3</v>
      </c>
      <c r="D76" s="6">
        <v>3.8639999999999999</v>
      </c>
      <c r="E76" s="5">
        <v>0</v>
      </c>
      <c r="F76" s="6">
        <v>0</v>
      </c>
      <c r="G76" s="5">
        <v>0</v>
      </c>
      <c r="H76" s="6">
        <v>0</v>
      </c>
      <c r="I76" s="5">
        <v>0</v>
      </c>
      <c r="J76" s="6">
        <v>0</v>
      </c>
      <c r="K76" s="5">
        <v>1.3089999999999999E-2</v>
      </c>
      <c r="L76" s="6">
        <v>0.83699999999999997</v>
      </c>
      <c r="M76" s="5">
        <v>4.4630000000000003E-2</v>
      </c>
      <c r="N76" s="6">
        <v>2.2490000000000001</v>
      </c>
      <c r="O76" s="5">
        <v>1.984E-2</v>
      </c>
      <c r="P76" s="6">
        <v>0.77800000000000002</v>
      </c>
      <c r="Q76" s="5">
        <v>0</v>
      </c>
      <c r="R76" s="6">
        <v>0</v>
      </c>
      <c r="S76" s="5">
        <v>0</v>
      </c>
      <c r="T76" s="6">
        <v>0</v>
      </c>
      <c r="U76" s="5">
        <v>0</v>
      </c>
      <c r="V76" s="6">
        <v>0</v>
      </c>
      <c r="W76" s="5">
        <v>0</v>
      </c>
      <c r="X76" s="6">
        <v>0</v>
      </c>
      <c r="Y76" s="5">
        <v>0</v>
      </c>
      <c r="Z76" s="6">
        <v>0</v>
      </c>
      <c r="AA76" s="5">
        <v>0</v>
      </c>
      <c r="AB76" s="6">
        <v>0</v>
      </c>
      <c r="AC76" s="5">
        <v>0</v>
      </c>
      <c r="AD76" s="6">
        <v>0</v>
      </c>
      <c r="AE76" s="5">
        <v>0</v>
      </c>
      <c r="AF76" s="6">
        <v>0</v>
      </c>
    </row>
    <row r="77" spans="2:32" x14ac:dyDescent="0.35">
      <c r="B77" s="1" t="s">
        <v>82</v>
      </c>
      <c r="C77" s="5">
        <v>0</v>
      </c>
      <c r="D77" s="6">
        <v>0</v>
      </c>
      <c r="E77" s="5">
        <v>0</v>
      </c>
      <c r="F77" s="6">
        <v>0</v>
      </c>
      <c r="G77" s="5">
        <v>0</v>
      </c>
      <c r="H77" s="6">
        <v>0</v>
      </c>
      <c r="I77" s="5">
        <v>0</v>
      </c>
      <c r="J77" s="6">
        <v>0</v>
      </c>
      <c r="K77" s="5">
        <v>0</v>
      </c>
      <c r="L77" s="6">
        <v>0</v>
      </c>
      <c r="M77" s="5">
        <v>0</v>
      </c>
      <c r="N77" s="6">
        <v>0</v>
      </c>
      <c r="O77" s="5">
        <v>0</v>
      </c>
      <c r="P77" s="6">
        <v>0</v>
      </c>
      <c r="Q77" s="5">
        <v>0</v>
      </c>
      <c r="R77" s="6">
        <v>0</v>
      </c>
      <c r="S77" s="5">
        <v>0</v>
      </c>
      <c r="T77" s="6">
        <v>0</v>
      </c>
      <c r="U77" s="5">
        <v>0</v>
      </c>
      <c r="V77" s="6">
        <v>0</v>
      </c>
      <c r="W77" s="5">
        <v>0</v>
      </c>
      <c r="X77" s="6">
        <v>0</v>
      </c>
      <c r="Y77" s="5">
        <v>0</v>
      </c>
      <c r="Z77" s="6">
        <v>0</v>
      </c>
      <c r="AA77" s="5">
        <v>0</v>
      </c>
      <c r="AB77" s="6">
        <v>0</v>
      </c>
      <c r="AC77" s="5">
        <v>0</v>
      </c>
      <c r="AD77" s="6">
        <v>0</v>
      </c>
      <c r="AE77" s="5">
        <v>0</v>
      </c>
      <c r="AF77" s="6">
        <v>0</v>
      </c>
    </row>
    <row r="78" spans="2:32" x14ac:dyDescent="0.35">
      <c r="B78" s="1" t="s">
        <v>83</v>
      </c>
      <c r="C78" s="5">
        <v>0</v>
      </c>
      <c r="D78" s="6">
        <v>0</v>
      </c>
      <c r="E78" s="5">
        <v>0</v>
      </c>
      <c r="F78" s="6">
        <v>0</v>
      </c>
      <c r="G78" s="5">
        <v>0</v>
      </c>
      <c r="H78" s="6">
        <v>0</v>
      </c>
      <c r="I78" s="5">
        <v>0</v>
      </c>
      <c r="J78" s="6">
        <v>0</v>
      </c>
      <c r="K78" s="5">
        <v>0</v>
      </c>
      <c r="L78" s="6">
        <v>0</v>
      </c>
      <c r="M78" s="5">
        <v>0</v>
      </c>
      <c r="N78" s="6">
        <v>0</v>
      </c>
      <c r="O78" s="5">
        <v>0</v>
      </c>
      <c r="P78" s="6">
        <v>0</v>
      </c>
      <c r="Q78" s="5">
        <v>0</v>
      </c>
      <c r="R78" s="6">
        <v>0</v>
      </c>
      <c r="S78" s="5">
        <v>0</v>
      </c>
      <c r="T78" s="6">
        <v>0</v>
      </c>
      <c r="U78" s="5">
        <v>0</v>
      </c>
      <c r="V78" s="6">
        <v>0</v>
      </c>
      <c r="W78" s="5">
        <v>0</v>
      </c>
      <c r="X78" s="6">
        <v>0</v>
      </c>
      <c r="Y78" s="5">
        <v>0</v>
      </c>
      <c r="Z78" s="6">
        <v>0</v>
      </c>
      <c r="AA78" s="5">
        <v>0</v>
      </c>
      <c r="AB78" s="6">
        <v>0</v>
      </c>
      <c r="AC78" s="5">
        <v>0</v>
      </c>
      <c r="AD78" s="6">
        <v>0</v>
      </c>
      <c r="AE78" s="5">
        <v>0</v>
      </c>
      <c r="AF78" s="6">
        <v>0</v>
      </c>
    </row>
    <row r="79" spans="2:32" x14ac:dyDescent="0.35">
      <c r="B79" s="1" t="s">
        <v>84</v>
      </c>
      <c r="C79" s="5">
        <v>0</v>
      </c>
      <c r="D79" s="6">
        <v>0</v>
      </c>
      <c r="E79" s="5">
        <v>0</v>
      </c>
      <c r="F79" s="6">
        <v>0</v>
      </c>
      <c r="G79" s="5">
        <v>0</v>
      </c>
      <c r="H79" s="6">
        <v>0</v>
      </c>
      <c r="I79" s="5">
        <v>0</v>
      </c>
      <c r="J79" s="6">
        <v>0</v>
      </c>
      <c r="K79" s="5">
        <v>0</v>
      </c>
      <c r="L79" s="6">
        <v>0</v>
      </c>
      <c r="M79" s="5">
        <v>0</v>
      </c>
      <c r="N79" s="6">
        <v>0</v>
      </c>
      <c r="O79" s="5">
        <v>0</v>
      </c>
      <c r="P79" s="6">
        <v>0</v>
      </c>
      <c r="Q79" s="5">
        <v>0</v>
      </c>
      <c r="R79" s="6">
        <v>0</v>
      </c>
      <c r="S79" s="5">
        <v>0</v>
      </c>
      <c r="T79" s="6">
        <v>0</v>
      </c>
      <c r="U79" s="5">
        <v>0</v>
      </c>
      <c r="V79" s="6">
        <v>0</v>
      </c>
      <c r="W79" s="5">
        <v>0</v>
      </c>
      <c r="X79" s="6">
        <v>0</v>
      </c>
      <c r="Y79" s="5">
        <v>0</v>
      </c>
      <c r="Z79" s="6">
        <v>0</v>
      </c>
      <c r="AA79" s="5">
        <v>0</v>
      </c>
      <c r="AB79" s="6">
        <v>0</v>
      </c>
      <c r="AC79" s="5">
        <v>0</v>
      </c>
      <c r="AD79" s="6">
        <v>0</v>
      </c>
      <c r="AE79" s="5">
        <v>0</v>
      </c>
      <c r="AF79" s="6">
        <v>0</v>
      </c>
    </row>
    <row r="80" spans="2:32" x14ac:dyDescent="0.35">
      <c r="B80" s="1" t="s">
        <v>85</v>
      </c>
      <c r="C80" s="5">
        <v>0</v>
      </c>
      <c r="D80" s="6">
        <v>0</v>
      </c>
      <c r="E80" s="5">
        <v>0</v>
      </c>
      <c r="F80" s="6">
        <v>0</v>
      </c>
      <c r="G80" s="5">
        <v>0</v>
      </c>
      <c r="H80" s="6">
        <v>0</v>
      </c>
      <c r="I80" s="5">
        <v>0</v>
      </c>
      <c r="J80" s="6">
        <v>0</v>
      </c>
      <c r="K80" s="5">
        <v>0</v>
      </c>
      <c r="L80" s="6">
        <v>0</v>
      </c>
      <c r="M80" s="5">
        <v>0</v>
      </c>
      <c r="N80" s="6">
        <v>0</v>
      </c>
      <c r="O80" s="5">
        <v>0</v>
      </c>
      <c r="P80" s="6">
        <v>0</v>
      </c>
      <c r="Q80" s="5">
        <v>0</v>
      </c>
      <c r="R80" s="6">
        <v>0</v>
      </c>
      <c r="S80" s="5">
        <v>0</v>
      </c>
      <c r="T80" s="6">
        <v>0</v>
      </c>
      <c r="U80" s="5">
        <v>0</v>
      </c>
      <c r="V80" s="6">
        <v>0</v>
      </c>
      <c r="W80" s="5">
        <v>0</v>
      </c>
      <c r="X80" s="6">
        <v>0</v>
      </c>
      <c r="Y80" s="5">
        <v>0</v>
      </c>
      <c r="Z80" s="6">
        <v>0</v>
      </c>
      <c r="AA80" s="5">
        <v>0</v>
      </c>
      <c r="AB80" s="6">
        <v>0</v>
      </c>
      <c r="AC80" s="5">
        <v>0</v>
      </c>
      <c r="AD80" s="6">
        <v>0</v>
      </c>
      <c r="AE80" s="5">
        <v>0</v>
      </c>
      <c r="AF80" s="6">
        <v>0</v>
      </c>
    </row>
    <row r="81" spans="2:32" x14ac:dyDescent="0.35">
      <c r="B81" s="1" t="s">
        <v>86</v>
      </c>
      <c r="C81" s="5">
        <v>0</v>
      </c>
      <c r="D81" s="6">
        <v>0</v>
      </c>
      <c r="E81" s="5">
        <v>0</v>
      </c>
      <c r="F81" s="6">
        <v>0</v>
      </c>
      <c r="G81" s="5">
        <v>0</v>
      </c>
      <c r="H81" s="6">
        <v>0</v>
      </c>
      <c r="I81" s="5">
        <v>0</v>
      </c>
      <c r="J81" s="6">
        <v>0</v>
      </c>
      <c r="K81" s="5">
        <v>0</v>
      </c>
      <c r="L81" s="6">
        <v>0</v>
      </c>
      <c r="M81" s="5">
        <v>0</v>
      </c>
      <c r="N81" s="6">
        <v>0</v>
      </c>
      <c r="O81" s="5">
        <v>0</v>
      </c>
      <c r="P81" s="6">
        <v>0</v>
      </c>
      <c r="Q81" s="5">
        <v>0</v>
      </c>
      <c r="R81" s="6">
        <v>0</v>
      </c>
      <c r="S81" s="5">
        <v>0</v>
      </c>
      <c r="T81" s="6">
        <v>0</v>
      </c>
      <c r="U81" s="5">
        <v>0</v>
      </c>
      <c r="V81" s="6">
        <v>0</v>
      </c>
      <c r="W81" s="5">
        <v>0</v>
      </c>
      <c r="X81" s="6">
        <v>0</v>
      </c>
      <c r="Y81" s="5">
        <v>0</v>
      </c>
      <c r="Z81" s="6">
        <v>0</v>
      </c>
      <c r="AA81" s="5">
        <v>0</v>
      </c>
      <c r="AB81" s="6">
        <v>0</v>
      </c>
      <c r="AC81" s="5">
        <v>0</v>
      </c>
      <c r="AD81" s="6">
        <v>0</v>
      </c>
      <c r="AE81" s="5">
        <v>0</v>
      </c>
      <c r="AF81" s="6">
        <v>0</v>
      </c>
    </row>
    <row r="82" spans="2:32" x14ac:dyDescent="0.35">
      <c r="B82" s="1" t="s">
        <v>87</v>
      </c>
      <c r="C82" s="5">
        <v>0</v>
      </c>
      <c r="D82" s="6">
        <v>0</v>
      </c>
      <c r="E82" s="5">
        <v>0</v>
      </c>
      <c r="F82" s="6">
        <v>0</v>
      </c>
      <c r="G82" s="5">
        <v>0</v>
      </c>
      <c r="H82" s="6">
        <v>0</v>
      </c>
      <c r="I82" s="5">
        <v>0</v>
      </c>
      <c r="J82" s="6">
        <v>0</v>
      </c>
      <c r="K82" s="5">
        <v>0</v>
      </c>
      <c r="L82" s="6">
        <v>0</v>
      </c>
      <c r="M82" s="5">
        <v>0</v>
      </c>
      <c r="N82" s="6">
        <v>0</v>
      </c>
      <c r="O82" s="5">
        <v>0</v>
      </c>
      <c r="P82" s="6">
        <v>0</v>
      </c>
      <c r="Q82" s="5">
        <v>0</v>
      </c>
      <c r="R82" s="6">
        <v>0</v>
      </c>
      <c r="S82" s="5">
        <v>0</v>
      </c>
      <c r="T82" s="6">
        <v>0</v>
      </c>
      <c r="U82" s="5">
        <v>0</v>
      </c>
      <c r="V82" s="6">
        <v>0</v>
      </c>
      <c r="W82" s="5">
        <v>0</v>
      </c>
      <c r="X82" s="6">
        <v>0</v>
      </c>
      <c r="Y82" s="5">
        <v>0</v>
      </c>
      <c r="Z82" s="6">
        <v>0</v>
      </c>
      <c r="AA82" s="5">
        <v>0</v>
      </c>
      <c r="AB82" s="6">
        <v>0</v>
      </c>
      <c r="AC82" s="5">
        <v>0</v>
      </c>
      <c r="AD82" s="6">
        <v>0</v>
      </c>
      <c r="AE82" s="5">
        <v>0</v>
      </c>
      <c r="AF82" s="6">
        <v>0</v>
      </c>
    </row>
    <row r="83" spans="2:32" x14ac:dyDescent="0.35">
      <c r="B83" s="1" t="s">
        <v>88</v>
      </c>
      <c r="C83" s="5">
        <v>1.155E-2</v>
      </c>
      <c r="D83" s="6">
        <v>13.108000000000001</v>
      </c>
      <c r="E83" s="5">
        <v>0</v>
      </c>
      <c r="F83" s="6">
        <v>0</v>
      </c>
      <c r="G83" s="5">
        <v>0</v>
      </c>
      <c r="H83" s="6">
        <v>0</v>
      </c>
      <c r="I83" s="5">
        <v>1.14E-2</v>
      </c>
      <c r="J83" s="6">
        <v>0.65300000000000002</v>
      </c>
      <c r="K83" s="5">
        <v>0</v>
      </c>
      <c r="L83" s="6">
        <v>0</v>
      </c>
      <c r="M83" s="5">
        <v>9.7479999999999997E-2</v>
      </c>
      <c r="N83" s="6">
        <v>4.9119999999999999</v>
      </c>
      <c r="O83" s="5">
        <v>5.5799999999999999E-3</v>
      </c>
      <c r="P83" s="6">
        <v>0.219</v>
      </c>
      <c r="Q83" s="5">
        <v>0</v>
      </c>
      <c r="R83" s="6">
        <v>0</v>
      </c>
      <c r="S83" s="5">
        <v>0</v>
      </c>
      <c r="T83" s="6">
        <v>0</v>
      </c>
      <c r="U83" s="5">
        <v>0.16564999999999999</v>
      </c>
      <c r="V83" s="6">
        <v>6.8920000000000003</v>
      </c>
      <c r="W83" s="5">
        <v>2.9000000000000001E-2</v>
      </c>
      <c r="X83" s="6">
        <v>0.43099999999999999</v>
      </c>
      <c r="Y83" s="5">
        <v>0</v>
      </c>
      <c r="Z83" s="6">
        <v>0</v>
      </c>
      <c r="AA83" s="5">
        <v>0</v>
      </c>
      <c r="AB83" s="6">
        <v>0</v>
      </c>
      <c r="AC83" s="5">
        <v>0</v>
      </c>
      <c r="AD83" s="6">
        <v>0</v>
      </c>
      <c r="AE83" s="5">
        <v>0</v>
      </c>
      <c r="AF83" s="6">
        <v>0</v>
      </c>
    </row>
    <row r="84" spans="2:32" x14ac:dyDescent="0.35">
      <c r="B84" s="1" t="s">
        <v>89</v>
      </c>
      <c r="C84" s="5">
        <v>5.3E-3</v>
      </c>
      <c r="D84" s="6">
        <v>6.0090000000000003</v>
      </c>
      <c r="E84" s="5">
        <v>4.65E-2</v>
      </c>
      <c r="F84" s="6">
        <v>2.6619999999999999</v>
      </c>
      <c r="G84" s="5">
        <v>0</v>
      </c>
      <c r="H84" s="6">
        <v>0</v>
      </c>
      <c r="I84" s="5">
        <v>2.3959999999999999E-2</v>
      </c>
      <c r="J84" s="6">
        <v>1.3720000000000001</v>
      </c>
      <c r="K84" s="5">
        <v>3.0880000000000001E-2</v>
      </c>
      <c r="L84" s="6">
        <v>1.9750000000000001</v>
      </c>
      <c r="M84" s="5">
        <v>0</v>
      </c>
      <c r="N84" s="6">
        <v>0</v>
      </c>
      <c r="O84" s="5">
        <v>0</v>
      </c>
      <c r="P84" s="6">
        <v>0</v>
      </c>
      <c r="Q84" s="5">
        <v>0</v>
      </c>
      <c r="R84" s="6">
        <v>0</v>
      </c>
      <c r="S84" s="5">
        <v>0</v>
      </c>
      <c r="T84" s="6">
        <v>0</v>
      </c>
      <c r="U84" s="5">
        <v>0</v>
      </c>
      <c r="V84" s="6">
        <v>0</v>
      </c>
      <c r="W84" s="5">
        <v>0</v>
      </c>
      <c r="X84" s="6">
        <v>0</v>
      </c>
      <c r="Y84" s="5">
        <v>0</v>
      </c>
      <c r="Z84" s="6">
        <v>0</v>
      </c>
      <c r="AA84" s="5">
        <v>0</v>
      </c>
      <c r="AB84" s="6">
        <v>0</v>
      </c>
      <c r="AC84" s="5">
        <v>0</v>
      </c>
      <c r="AD84" s="6">
        <v>0</v>
      </c>
      <c r="AE84" s="5">
        <v>0</v>
      </c>
      <c r="AF84" s="6">
        <v>0</v>
      </c>
    </row>
    <row r="85" spans="2:32" x14ac:dyDescent="0.35">
      <c r="B85" s="1" t="s">
        <v>90</v>
      </c>
      <c r="C85" s="5">
        <v>0</v>
      </c>
      <c r="D85" s="6">
        <v>0</v>
      </c>
      <c r="E85" s="5">
        <v>0</v>
      </c>
      <c r="F85" s="6">
        <v>0</v>
      </c>
      <c r="G85" s="5">
        <v>0</v>
      </c>
      <c r="H85" s="6">
        <v>0</v>
      </c>
      <c r="I85" s="5">
        <v>0</v>
      </c>
      <c r="J85" s="6">
        <v>0</v>
      </c>
      <c r="K85" s="5">
        <v>0</v>
      </c>
      <c r="L85" s="6">
        <v>0</v>
      </c>
      <c r="M85" s="5">
        <v>0</v>
      </c>
      <c r="N85" s="6">
        <v>0</v>
      </c>
      <c r="O85" s="5">
        <v>0</v>
      </c>
      <c r="P85" s="6">
        <v>0</v>
      </c>
      <c r="Q85" s="5">
        <v>0</v>
      </c>
      <c r="R85" s="6">
        <v>0</v>
      </c>
      <c r="S85" s="5">
        <v>0</v>
      </c>
      <c r="T85" s="6">
        <v>0</v>
      </c>
      <c r="U85" s="5">
        <v>0</v>
      </c>
      <c r="V85" s="6">
        <v>0</v>
      </c>
      <c r="W85" s="5">
        <v>0</v>
      </c>
      <c r="X85" s="6">
        <v>0</v>
      </c>
      <c r="Y85" s="5">
        <v>0</v>
      </c>
      <c r="Z85" s="6">
        <v>0</v>
      </c>
      <c r="AA85" s="5">
        <v>0</v>
      </c>
      <c r="AB85" s="6">
        <v>0</v>
      </c>
      <c r="AC85" s="5">
        <v>0</v>
      </c>
      <c r="AD85" s="6">
        <v>0</v>
      </c>
      <c r="AE85" s="5">
        <v>0</v>
      </c>
      <c r="AF85" s="6">
        <v>0</v>
      </c>
    </row>
    <row r="86" spans="2:32" x14ac:dyDescent="0.35">
      <c r="B86" s="2" t="s">
        <v>6</v>
      </c>
    </row>
    <row r="87" spans="2:32" x14ac:dyDescent="0.35">
      <c r="B87" s="1" t="s">
        <v>91</v>
      </c>
      <c r="C87" s="5">
        <v>0</v>
      </c>
      <c r="D87" s="6">
        <v>0</v>
      </c>
      <c r="E87" s="5">
        <v>0</v>
      </c>
      <c r="F87" s="6">
        <v>0</v>
      </c>
      <c r="G87" s="5">
        <v>0</v>
      </c>
      <c r="H87" s="6">
        <v>0</v>
      </c>
      <c r="I87" s="5">
        <v>0</v>
      </c>
      <c r="J87" s="6">
        <v>0</v>
      </c>
      <c r="K87" s="5">
        <v>0</v>
      </c>
      <c r="L87" s="6">
        <v>0</v>
      </c>
      <c r="M87" s="5">
        <v>0</v>
      </c>
      <c r="N87" s="6">
        <v>0</v>
      </c>
      <c r="O87" s="5">
        <v>0</v>
      </c>
      <c r="P87" s="6">
        <v>0</v>
      </c>
      <c r="Q87" s="5">
        <v>0</v>
      </c>
      <c r="R87" s="6">
        <v>0</v>
      </c>
      <c r="S87" s="5">
        <v>0</v>
      </c>
      <c r="T87" s="6">
        <v>0</v>
      </c>
      <c r="U87" s="5">
        <v>0</v>
      </c>
      <c r="V87" s="6">
        <v>0</v>
      </c>
      <c r="W87" s="5">
        <v>0</v>
      </c>
      <c r="X87" s="6">
        <v>0</v>
      </c>
      <c r="Y87" s="5">
        <v>0</v>
      </c>
      <c r="Z87" s="6">
        <v>0</v>
      </c>
      <c r="AA87" s="5">
        <v>0</v>
      </c>
      <c r="AB87" s="6">
        <v>0</v>
      </c>
      <c r="AC87" s="5">
        <v>0</v>
      </c>
      <c r="AD87" s="6">
        <v>0</v>
      </c>
      <c r="AE87" s="5">
        <v>0</v>
      </c>
      <c r="AF87" s="6">
        <v>0</v>
      </c>
    </row>
    <row r="88" spans="2:32" x14ac:dyDescent="0.35">
      <c r="B88" s="1" t="s">
        <v>92</v>
      </c>
      <c r="C88" s="5">
        <v>0</v>
      </c>
      <c r="D88" s="6">
        <v>0</v>
      </c>
      <c r="E88" s="5">
        <v>0</v>
      </c>
      <c r="F88" s="6">
        <v>0</v>
      </c>
      <c r="G88" s="5">
        <v>0</v>
      </c>
      <c r="H88" s="6">
        <v>0</v>
      </c>
      <c r="I88" s="5">
        <v>0</v>
      </c>
      <c r="J88" s="6">
        <v>0</v>
      </c>
      <c r="K88" s="5">
        <v>0</v>
      </c>
      <c r="L88" s="6">
        <v>0</v>
      </c>
      <c r="M88" s="5">
        <v>0</v>
      </c>
      <c r="N88" s="6">
        <v>0</v>
      </c>
      <c r="O88" s="5">
        <v>0</v>
      </c>
      <c r="P88" s="6">
        <v>0</v>
      </c>
      <c r="Q88" s="5">
        <v>0</v>
      </c>
      <c r="R88" s="6">
        <v>0</v>
      </c>
      <c r="S88" s="5">
        <v>0</v>
      </c>
      <c r="T88" s="6">
        <v>0</v>
      </c>
      <c r="U88" s="5">
        <v>0</v>
      </c>
      <c r="V88" s="6">
        <v>0</v>
      </c>
      <c r="W88" s="5">
        <v>0</v>
      </c>
      <c r="X88" s="6">
        <v>0</v>
      </c>
      <c r="Y88" s="5">
        <v>0</v>
      </c>
      <c r="Z88" s="6">
        <v>0</v>
      </c>
      <c r="AA88" s="5">
        <v>0</v>
      </c>
      <c r="AB88" s="6">
        <v>0</v>
      </c>
      <c r="AC88" s="5">
        <v>0</v>
      </c>
      <c r="AD88" s="6">
        <v>0</v>
      </c>
      <c r="AE88" s="5">
        <v>0</v>
      </c>
      <c r="AF88" s="6">
        <v>0</v>
      </c>
    </row>
    <row r="89" spans="2:32" x14ac:dyDescent="0.35">
      <c r="B89" s="1" t="s">
        <v>93</v>
      </c>
      <c r="C89" s="5">
        <v>0</v>
      </c>
      <c r="D89" s="6">
        <v>0</v>
      </c>
      <c r="E89" s="5">
        <v>0</v>
      </c>
      <c r="F89" s="6">
        <v>0</v>
      </c>
      <c r="G89" s="5">
        <v>0</v>
      </c>
      <c r="H89" s="6">
        <v>0</v>
      </c>
      <c r="I89" s="5">
        <v>0</v>
      </c>
      <c r="J89" s="6">
        <v>0</v>
      </c>
      <c r="K89" s="5">
        <v>0</v>
      </c>
      <c r="L89" s="6">
        <v>0</v>
      </c>
      <c r="M89" s="5">
        <v>0</v>
      </c>
      <c r="N89" s="6">
        <v>0</v>
      </c>
      <c r="O89" s="5">
        <v>0</v>
      </c>
      <c r="P89" s="6">
        <v>0</v>
      </c>
      <c r="Q89" s="5">
        <v>0</v>
      </c>
      <c r="R89" s="6">
        <v>0</v>
      </c>
      <c r="S89" s="5">
        <v>0</v>
      </c>
      <c r="T89" s="6">
        <v>0</v>
      </c>
      <c r="U89" s="5">
        <v>0</v>
      </c>
      <c r="V89" s="6">
        <v>0</v>
      </c>
      <c r="W89" s="5">
        <v>0</v>
      </c>
      <c r="X89" s="6">
        <v>0</v>
      </c>
      <c r="Y89" s="5">
        <v>0</v>
      </c>
      <c r="Z89" s="6">
        <v>0</v>
      </c>
      <c r="AA89" s="5">
        <v>0</v>
      </c>
      <c r="AB89" s="6">
        <v>0</v>
      </c>
      <c r="AC89" s="5">
        <v>0</v>
      </c>
      <c r="AD89" s="6">
        <v>0</v>
      </c>
      <c r="AE89" s="5">
        <v>0</v>
      </c>
      <c r="AF89" s="6">
        <v>0</v>
      </c>
    </row>
    <row r="90" spans="2:32" x14ac:dyDescent="0.35">
      <c r="B90" s="1" t="s">
        <v>94</v>
      </c>
      <c r="C90" s="5">
        <v>1.9000000000000001E-4</v>
      </c>
      <c r="D90" s="6">
        <v>0.219</v>
      </c>
      <c r="E90" s="5">
        <v>0</v>
      </c>
      <c r="F90" s="6">
        <v>0</v>
      </c>
      <c r="G90" s="5">
        <v>0</v>
      </c>
      <c r="H90" s="6">
        <v>0</v>
      </c>
      <c r="I90" s="5">
        <v>0</v>
      </c>
      <c r="J90" s="6">
        <v>0</v>
      </c>
      <c r="K90" s="5">
        <v>0</v>
      </c>
      <c r="L90" s="6">
        <v>0</v>
      </c>
      <c r="M90" s="5">
        <v>0</v>
      </c>
      <c r="N90" s="6">
        <v>0</v>
      </c>
      <c r="O90" s="5">
        <v>5.5799999999999999E-3</v>
      </c>
      <c r="P90" s="6">
        <v>0.219</v>
      </c>
      <c r="Q90" s="5">
        <v>0</v>
      </c>
      <c r="R90" s="6">
        <v>0</v>
      </c>
      <c r="S90" s="5">
        <v>0</v>
      </c>
      <c r="T90" s="6">
        <v>0</v>
      </c>
      <c r="U90" s="5">
        <v>0</v>
      </c>
      <c r="V90" s="6">
        <v>0</v>
      </c>
      <c r="W90" s="5">
        <v>0</v>
      </c>
      <c r="X90" s="6">
        <v>0</v>
      </c>
      <c r="Y90" s="5">
        <v>0</v>
      </c>
      <c r="Z90" s="6">
        <v>0</v>
      </c>
      <c r="AA90" s="5">
        <v>0</v>
      </c>
      <c r="AB90" s="6">
        <v>0</v>
      </c>
      <c r="AC90" s="5">
        <v>0</v>
      </c>
      <c r="AD90" s="6">
        <v>0</v>
      </c>
      <c r="AE90" s="5">
        <v>0</v>
      </c>
      <c r="AF90" s="6">
        <v>0</v>
      </c>
    </row>
    <row r="91" spans="2:32" x14ac:dyDescent="0.35">
      <c r="B91" s="2" t="s">
        <v>7</v>
      </c>
    </row>
    <row r="92" spans="2:32" x14ac:dyDescent="0.35">
      <c r="B92" s="1" t="s">
        <v>95</v>
      </c>
      <c r="C92" s="5">
        <v>1.23E-3</v>
      </c>
      <c r="D92" s="6">
        <v>1.3959999999999999</v>
      </c>
      <c r="E92" s="5">
        <v>0</v>
      </c>
      <c r="F92" s="6">
        <v>0</v>
      </c>
      <c r="G92" s="5">
        <v>0</v>
      </c>
      <c r="H92" s="6">
        <v>0</v>
      </c>
      <c r="I92" s="5">
        <v>0</v>
      </c>
      <c r="J92" s="6">
        <v>0</v>
      </c>
      <c r="K92" s="5">
        <v>0</v>
      </c>
      <c r="L92" s="6">
        <v>0</v>
      </c>
      <c r="M92" s="5">
        <v>5.0200000000000002E-3</v>
      </c>
      <c r="N92" s="6">
        <v>0.253</v>
      </c>
      <c r="O92" s="5">
        <v>0</v>
      </c>
      <c r="P92" s="6">
        <v>0</v>
      </c>
      <c r="Q92" s="5">
        <v>2.3539999999999998E-2</v>
      </c>
      <c r="R92" s="6">
        <v>1.143</v>
      </c>
      <c r="S92" s="5">
        <v>0</v>
      </c>
      <c r="T92" s="6">
        <v>0</v>
      </c>
      <c r="U92" s="5">
        <v>0</v>
      </c>
      <c r="V92" s="6">
        <v>0</v>
      </c>
      <c r="W92" s="5">
        <v>0</v>
      </c>
      <c r="X92" s="6">
        <v>0</v>
      </c>
      <c r="Y92" s="5">
        <v>0</v>
      </c>
      <c r="Z92" s="6">
        <v>0</v>
      </c>
      <c r="AA92" s="5">
        <v>0</v>
      </c>
      <c r="AB92" s="6">
        <v>0</v>
      </c>
      <c r="AC92" s="5">
        <v>0</v>
      </c>
      <c r="AD92" s="6">
        <v>0</v>
      </c>
      <c r="AE92" s="5">
        <v>0</v>
      </c>
      <c r="AF92" s="6">
        <v>0</v>
      </c>
    </row>
    <row r="93" spans="2:32" x14ac:dyDescent="0.35">
      <c r="B93" s="1" t="s">
        <v>96</v>
      </c>
      <c r="C93" s="5">
        <v>0</v>
      </c>
      <c r="D93" s="6">
        <v>0</v>
      </c>
      <c r="E93" s="5">
        <v>0</v>
      </c>
      <c r="F93" s="6">
        <v>0</v>
      </c>
      <c r="G93" s="5">
        <v>0</v>
      </c>
      <c r="H93" s="6">
        <v>0</v>
      </c>
      <c r="I93" s="5">
        <v>0</v>
      </c>
      <c r="J93" s="6">
        <v>0</v>
      </c>
      <c r="K93" s="5">
        <v>0</v>
      </c>
      <c r="L93" s="6">
        <v>0</v>
      </c>
      <c r="M93" s="5">
        <v>0</v>
      </c>
      <c r="N93" s="6">
        <v>0</v>
      </c>
      <c r="O93" s="5">
        <v>0</v>
      </c>
      <c r="P93" s="6">
        <v>0</v>
      </c>
      <c r="Q93" s="5">
        <v>0</v>
      </c>
      <c r="R93" s="6">
        <v>0</v>
      </c>
      <c r="S93" s="5">
        <v>0</v>
      </c>
      <c r="T93" s="6">
        <v>0</v>
      </c>
      <c r="U93" s="5">
        <v>0</v>
      </c>
      <c r="V93" s="6">
        <v>0</v>
      </c>
      <c r="W93" s="5">
        <v>0</v>
      </c>
      <c r="X93" s="6">
        <v>0</v>
      </c>
      <c r="Y93" s="5">
        <v>0</v>
      </c>
      <c r="Z93" s="6">
        <v>0</v>
      </c>
      <c r="AA93" s="5">
        <v>0</v>
      </c>
      <c r="AB93" s="6">
        <v>0</v>
      </c>
      <c r="AC93" s="5">
        <v>0</v>
      </c>
      <c r="AD93" s="6">
        <v>0</v>
      </c>
      <c r="AE93" s="5">
        <v>0</v>
      </c>
      <c r="AF93" s="6">
        <v>0</v>
      </c>
    </row>
    <row r="94" spans="2:32" x14ac:dyDescent="0.35">
      <c r="B94" s="1" t="s">
        <v>97</v>
      </c>
      <c r="C94" s="5">
        <v>0</v>
      </c>
      <c r="D94" s="6">
        <v>0</v>
      </c>
      <c r="E94" s="5">
        <v>0</v>
      </c>
      <c r="F94" s="6">
        <v>0</v>
      </c>
      <c r="G94" s="5">
        <v>0</v>
      </c>
      <c r="H94" s="6">
        <v>0</v>
      </c>
      <c r="I94" s="5">
        <v>0</v>
      </c>
      <c r="J94" s="6">
        <v>0</v>
      </c>
      <c r="K94" s="5">
        <v>0</v>
      </c>
      <c r="L94" s="6">
        <v>0</v>
      </c>
      <c r="M94" s="5">
        <v>0</v>
      </c>
      <c r="N94" s="6">
        <v>0</v>
      </c>
      <c r="O94" s="5">
        <v>0</v>
      </c>
      <c r="P94" s="6">
        <v>0</v>
      </c>
      <c r="Q94" s="5">
        <v>0</v>
      </c>
      <c r="R94" s="6">
        <v>0</v>
      </c>
      <c r="S94" s="5">
        <v>0</v>
      </c>
      <c r="T94" s="6">
        <v>0</v>
      </c>
      <c r="U94" s="5">
        <v>0</v>
      </c>
      <c r="V94" s="6">
        <v>0</v>
      </c>
      <c r="W94" s="5">
        <v>0</v>
      </c>
      <c r="X94" s="6">
        <v>0</v>
      </c>
      <c r="Y94" s="5">
        <v>0</v>
      </c>
      <c r="Z94" s="6">
        <v>0</v>
      </c>
      <c r="AA94" s="5">
        <v>0</v>
      </c>
      <c r="AB94" s="6">
        <v>0</v>
      </c>
      <c r="AC94" s="5">
        <v>0</v>
      </c>
      <c r="AD94" s="6">
        <v>0</v>
      </c>
      <c r="AE94" s="5">
        <v>0</v>
      </c>
      <c r="AF94" s="6">
        <v>0</v>
      </c>
    </row>
    <row r="95" spans="2:32" x14ac:dyDescent="0.35">
      <c r="B95" s="1" t="s">
        <v>98</v>
      </c>
      <c r="C95" s="5">
        <v>0</v>
      </c>
      <c r="D95" s="6">
        <v>0</v>
      </c>
      <c r="E95" s="5">
        <v>0</v>
      </c>
      <c r="F95" s="6">
        <v>0</v>
      </c>
      <c r="G95" s="5">
        <v>0</v>
      </c>
      <c r="H95" s="6">
        <v>0</v>
      </c>
      <c r="I95" s="5">
        <v>0</v>
      </c>
      <c r="J95" s="6">
        <v>0</v>
      </c>
      <c r="K95" s="5">
        <v>0</v>
      </c>
      <c r="L95" s="6">
        <v>0</v>
      </c>
      <c r="M95" s="5">
        <v>0</v>
      </c>
      <c r="N95" s="6">
        <v>0</v>
      </c>
      <c r="O95" s="5">
        <v>0</v>
      </c>
      <c r="P95" s="6">
        <v>0</v>
      </c>
      <c r="Q95" s="5">
        <v>0</v>
      </c>
      <c r="R95" s="6">
        <v>0</v>
      </c>
      <c r="S95" s="5">
        <v>0</v>
      </c>
      <c r="T95" s="6">
        <v>0</v>
      </c>
      <c r="U95" s="5">
        <v>0</v>
      </c>
      <c r="V95" s="6">
        <v>0</v>
      </c>
      <c r="W95" s="5">
        <v>0</v>
      </c>
      <c r="X95" s="6">
        <v>0</v>
      </c>
      <c r="Y95" s="5">
        <v>0</v>
      </c>
      <c r="Z95" s="6">
        <v>0</v>
      </c>
      <c r="AA95" s="5">
        <v>0</v>
      </c>
      <c r="AB95" s="6">
        <v>0</v>
      </c>
      <c r="AC95" s="5">
        <v>0</v>
      </c>
      <c r="AD95" s="6">
        <v>0</v>
      </c>
      <c r="AE95" s="5">
        <v>0</v>
      </c>
      <c r="AF95" s="6">
        <v>0</v>
      </c>
    </row>
    <row r="96" spans="2:32" x14ac:dyDescent="0.35">
      <c r="B96" s="1" t="s">
        <v>99</v>
      </c>
      <c r="C96" s="5">
        <v>0</v>
      </c>
      <c r="D96" s="6">
        <v>0</v>
      </c>
      <c r="E96" s="5">
        <v>0</v>
      </c>
      <c r="F96" s="6">
        <v>0</v>
      </c>
      <c r="G96" s="5">
        <v>0</v>
      </c>
      <c r="H96" s="6">
        <v>0</v>
      </c>
      <c r="I96" s="5">
        <v>0</v>
      </c>
      <c r="J96" s="6">
        <v>0</v>
      </c>
      <c r="K96" s="5">
        <v>0</v>
      </c>
      <c r="L96" s="6">
        <v>0</v>
      </c>
      <c r="M96" s="5">
        <v>0</v>
      </c>
      <c r="N96" s="6">
        <v>0</v>
      </c>
      <c r="O96" s="5">
        <v>0</v>
      </c>
      <c r="P96" s="6">
        <v>0</v>
      </c>
      <c r="Q96" s="5">
        <v>0</v>
      </c>
      <c r="R96" s="6">
        <v>0</v>
      </c>
      <c r="S96" s="5">
        <v>0</v>
      </c>
      <c r="T96" s="6">
        <v>0</v>
      </c>
      <c r="U96" s="5">
        <v>0</v>
      </c>
      <c r="V96" s="6">
        <v>0</v>
      </c>
      <c r="W96" s="5">
        <v>0</v>
      </c>
      <c r="X96" s="6">
        <v>0</v>
      </c>
      <c r="Y96" s="5">
        <v>0</v>
      </c>
      <c r="Z96" s="6">
        <v>0</v>
      </c>
      <c r="AA96" s="5">
        <v>0</v>
      </c>
      <c r="AB96" s="6">
        <v>0</v>
      </c>
      <c r="AC96" s="5">
        <v>0</v>
      </c>
      <c r="AD96" s="6">
        <v>0</v>
      </c>
      <c r="AE96" s="5">
        <v>0</v>
      </c>
      <c r="AF96" s="6">
        <v>0</v>
      </c>
    </row>
    <row r="97" spans="2:32" x14ac:dyDescent="0.35">
      <c r="B97" s="1" t="s">
        <v>100</v>
      </c>
      <c r="C97" s="5">
        <v>9.0299999999999998E-3</v>
      </c>
      <c r="D97" s="6">
        <v>10.241</v>
      </c>
      <c r="E97" s="5">
        <v>0</v>
      </c>
      <c r="F97" s="6">
        <v>0</v>
      </c>
      <c r="G97" s="5">
        <v>0</v>
      </c>
      <c r="H97" s="6">
        <v>0</v>
      </c>
      <c r="I97" s="5">
        <v>0</v>
      </c>
      <c r="J97" s="6">
        <v>0</v>
      </c>
      <c r="K97" s="5">
        <v>0</v>
      </c>
      <c r="L97" s="6">
        <v>0</v>
      </c>
      <c r="M97" s="5">
        <v>0</v>
      </c>
      <c r="N97" s="6">
        <v>0</v>
      </c>
      <c r="O97" s="5">
        <v>2.5420000000000002E-2</v>
      </c>
      <c r="P97" s="6">
        <v>0.997</v>
      </c>
      <c r="Q97" s="5">
        <v>7.7259999999999995E-2</v>
      </c>
      <c r="R97" s="6">
        <v>3.7519999999999998</v>
      </c>
      <c r="S97" s="5">
        <v>2.3599999999999999E-2</v>
      </c>
      <c r="T97" s="6">
        <v>3.4049999999999998</v>
      </c>
      <c r="U97" s="5">
        <v>5.0189999999999999E-2</v>
      </c>
      <c r="V97" s="6">
        <v>2.0880000000000001</v>
      </c>
      <c r="W97" s="5">
        <v>0</v>
      </c>
      <c r="X97" s="6">
        <v>0</v>
      </c>
      <c r="Y97" s="5">
        <v>0</v>
      </c>
      <c r="Z97" s="6">
        <v>0</v>
      </c>
      <c r="AA97" s="5">
        <v>0</v>
      </c>
      <c r="AB97" s="6">
        <v>0</v>
      </c>
      <c r="AC97" s="5">
        <v>0</v>
      </c>
      <c r="AD97" s="6">
        <v>0</v>
      </c>
      <c r="AE97" s="5">
        <v>0</v>
      </c>
      <c r="AF97" s="6">
        <v>0</v>
      </c>
    </row>
    <row r="98" spans="2:32" x14ac:dyDescent="0.35">
      <c r="B98" s="1" t="s">
        <v>101</v>
      </c>
      <c r="C98" s="5">
        <v>0</v>
      </c>
      <c r="D98" s="6">
        <v>0</v>
      </c>
      <c r="E98" s="5">
        <v>0</v>
      </c>
      <c r="F98" s="6">
        <v>0</v>
      </c>
      <c r="G98" s="5">
        <v>0</v>
      </c>
      <c r="H98" s="6">
        <v>0</v>
      </c>
      <c r="I98" s="5">
        <v>0</v>
      </c>
      <c r="J98" s="6">
        <v>0</v>
      </c>
      <c r="K98" s="5">
        <v>0</v>
      </c>
      <c r="L98" s="6">
        <v>0</v>
      </c>
      <c r="M98" s="5">
        <v>0</v>
      </c>
      <c r="N98" s="6">
        <v>0</v>
      </c>
      <c r="O98" s="5">
        <v>0</v>
      </c>
      <c r="P98" s="6">
        <v>0</v>
      </c>
      <c r="Q98" s="5">
        <v>0</v>
      </c>
      <c r="R98" s="6">
        <v>0</v>
      </c>
      <c r="S98" s="5">
        <v>0</v>
      </c>
      <c r="T98" s="6">
        <v>0</v>
      </c>
      <c r="U98" s="5">
        <v>0</v>
      </c>
      <c r="V98" s="6">
        <v>0</v>
      </c>
      <c r="W98" s="5">
        <v>0</v>
      </c>
      <c r="X98" s="6">
        <v>0</v>
      </c>
      <c r="Y98" s="5">
        <v>0</v>
      </c>
      <c r="Z98" s="6">
        <v>0</v>
      </c>
      <c r="AA98" s="5">
        <v>0</v>
      </c>
      <c r="AB98" s="6">
        <v>0</v>
      </c>
      <c r="AC98" s="5">
        <v>0</v>
      </c>
      <c r="AD98" s="6">
        <v>0</v>
      </c>
      <c r="AE98" s="5">
        <v>0</v>
      </c>
      <c r="AF98" s="6">
        <v>0</v>
      </c>
    </row>
    <row r="99" spans="2:32" x14ac:dyDescent="0.35">
      <c r="B99" s="1" t="s">
        <v>102</v>
      </c>
      <c r="C99" s="5">
        <v>0</v>
      </c>
      <c r="D99" s="6">
        <v>0</v>
      </c>
      <c r="E99" s="5">
        <v>0</v>
      </c>
      <c r="F99" s="6">
        <v>0</v>
      </c>
      <c r="G99" s="5">
        <v>0</v>
      </c>
      <c r="H99" s="6">
        <v>0</v>
      </c>
      <c r="I99" s="5">
        <v>0</v>
      </c>
      <c r="J99" s="6">
        <v>0</v>
      </c>
      <c r="K99" s="5">
        <v>0</v>
      </c>
      <c r="L99" s="6">
        <v>0</v>
      </c>
      <c r="M99" s="5">
        <v>0</v>
      </c>
      <c r="N99" s="6">
        <v>0</v>
      </c>
      <c r="O99" s="5">
        <v>0</v>
      </c>
      <c r="P99" s="6">
        <v>0</v>
      </c>
      <c r="Q99" s="5">
        <v>0</v>
      </c>
      <c r="R99" s="6">
        <v>0</v>
      </c>
      <c r="S99" s="5">
        <v>0</v>
      </c>
      <c r="T99" s="6">
        <v>0</v>
      </c>
      <c r="U99" s="5">
        <v>0</v>
      </c>
      <c r="V99" s="6">
        <v>0</v>
      </c>
      <c r="W99" s="5">
        <v>0</v>
      </c>
      <c r="X99" s="6">
        <v>0</v>
      </c>
      <c r="Y99" s="5">
        <v>0</v>
      </c>
      <c r="Z99" s="6">
        <v>0</v>
      </c>
      <c r="AA99" s="5">
        <v>0</v>
      </c>
      <c r="AB99" s="6">
        <v>0</v>
      </c>
      <c r="AC99" s="5">
        <v>0</v>
      </c>
      <c r="AD99" s="6">
        <v>0</v>
      </c>
      <c r="AE99" s="5">
        <v>0</v>
      </c>
      <c r="AF99" s="6">
        <v>0</v>
      </c>
    </row>
    <row r="100" spans="2:32" x14ac:dyDescent="0.35">
      <c r="B100" s="1" t="s">
        <v>103</v>
      </c>
      <c r="C100" s="5">
        <v>0</v>
      </c>
      <c r="D100" s="6">
        <v>0</v>
      </c>
      <c r="E100" s="5">
        <v>0</v>
      </c>
      <c r="F100" s="6">
        <v>0</v>
      </c>
      <c r="G100" s="5">
        <v>0</v>
      </c>
      <c r="H100" s="6">
        <v>0</v>
      </c>
      <c r="I100" s="5">
        <v>0</v>
      </c>
      <c r="J100" s="6">
        <v>0</v>
      </c>
      <c r="K100" s="5">
        <v>0</v>
      </c>
      <c r="L100" s="6">
        <v>0</v>
      </c>
      <c r="M100" s="5">
        <v>0</v>
      </c>
      <c r="N100" s="6">
        <v>0</v>
      </c>
      <c r="O100" s="5">
        <v>0</v>
      </c>
      <c r="P100" s="6">
        <v>0</v>
      </c>
      <c r="Q100" s="5">
        <v>0</v>
      </c>
      <c r="R100" s="6">
        <v>0</v>
      </c>
      <c r="S100" s="5">
        <v>0</v>
      </c>
      <c r="T100" s="6">
        <v>0</v>
      </c>
      <c r="U100" s="5">
        <v>0</v>
      </c>
      <c r="V100" s="6">
        <v>0</v>
      </c>
      <c r="W100" s="5">
        <v>0</v>
      </c>
      <c r="X100" s="6">
        <v>0</v>
      </c>
      <c r="Y100" s="5">
        <v>0</v>
      </c>
      <c r="Z100" s="6">
        <v>0</v>
      </c>
      <c r="AA100" s="5">
        <v>0</v>
      </c>
      <c r="AB100" s="6">
        <v>0</v>
      </c>
      <c r="AC100" s="5">
        <v>0</v>
      </c>
      <c r="AD100" s="6">
        <v>0</v>
      </c>
      <c r="AE100" s="5">
        <v>0</v>
      </c>
      <c r="AF100" s="6">
        <v>0</v>
      </c>
    </row>
    <row r="101" spans="2:32" x14ac:dyDescent="0.35">
      <c r="B101" s="1" t="s">
        <v>104</v>
      </c>
      <c r="C101" s="5">
        <v>0</v>
      </c>
      <c r="D101" s="6">
        <v>0</v>
      </c>
      <c r="E101" s="5">
        <v>0</v>
      </c>
      <c r="F101" s="6">
        <v>0</v>
      </c>
      <c r="G101" s="5">
        <v>0</v>
      </c>
      <c r="H101" s="6">
        <v>0</v>
      </c>
      <c r="I101" s="5">
        <v>0</v>
      </c>
      <c r="J101" s="6">
        <v>0</v>
      </c>
      <c r="K101" s="5">
        <v>0</v>
      </c>
      <c r="L101" s="6">
        <v>0</v>
      </c>
      <c r="M101" s="5">
        <v>0</v>
      </c>
      <c r="N101" s="6">
        <v>0</v>
      </c>
      <c r="O101" s="5">
        <v>0</v>
      </c>
      <c r="P101" s="6">
        <v>0</v>
      </c>
      <c r="Q101" s="5">
        <v>0</v>
      </c>
      <c r="R101" s="6">
        <v>0</v>
      </c>
      <c r="S101" s="5">
        <v>0</v>
      </c>
      <c r="T101" s="6">
        <v>0</v>
      </c>
      <c r="U101" s="5">
        <v>0</v>
      </c>
      <c r="V101" s="6">
        <v>0</v>
      </c>
      <c r="W101" s="5">
        <v>0</v>
      </c>
      <c r="X101" s="6">
        <v>0</v>
      </c>
      <c r="Y101" s="5">
        <v>0</v>
      </c>
      <c r="Z101" s="6">
        <v>0</v>
      </c>
      <c r="AA101" s="5">
        <v>0</v>
      </c>
      <c r="AB101" s="6">
        <v>0</v>
      </c>
      <c r="AC101" s="5">
        <v>0</v>
      </c>
      <c r="AD101" s="6">
        <v>0</v>
      </c>
      <c r="AE101" s="5">
        <v>0</v>
      </c>
      <c r="AF101" s="6">
        <v>0</v>
      </c>
    </row>
    <row r="102" spans="2:32" x14ac:dyDescent="0.35">
      <c r="B102" s="1" t="s">
        <v>105</v>
      </c>
      <c r="C102" s="5">
        <v>0</v>
      </c>
      <c r="D102" s="6">
        <v>0</v>
      </c>
      <c r="E102" s="5">
        <v>0</v>
      </c>
      <c r="F102" s="6">
        <v>0</v>
      </c>
      <c r="G102" s="5">
        <v>0</v>
      </c>
      <c r="H102" s="6">
        <v>0</v>
      </c>
      <c r="I102" s="5">
        <v>0</v>
      </c>
      <c r="J102" s="6">
        <v>0</v>
      </c>
      <c r="K102" s="5">
        <v>0</v>
      </c>
      <c r="L102" s="6">
        <v>0</v>
      </c>
      <c r="M102" s="5">
        <v>0</v>
      </c>
      <c r="N102" s="6">
        <v>0</v>
      </c>
      <c r="O102" s="5">
        <v>0</v>
      </c>
      <c r="P102" s="6">
        <v>0</v>
      </c>
      <c r="Q102" s="5">
        <v>0</v>
      </c>
      <c r="R102" s="6">
        <v>0</v>
      </c>
      <c r="S102" s="5">
        <v>0</v>
      </c>
      <c r="T102" s="6">
        <v>0</v>
      </c>
      <c r="U102" s="5">
        <v>0</v>
      </c>
      <c r="V102" s="6">
        <v>0</v>
      </c>
      <c r="W102" s="5">
        <v>0</v>
      </c>
      <c r="X102" s="6">
        <v>0</v>
      </c>
      <c r="Y102" s="5">
        <v>0</v>
      </c>
      <c r="Z102" s="6">
        <v>0</v>
      </c>
      <c r="AA102" s="5">
        <v>0</v>
      </c>
      <c r="AB102" s="6">
        <v>0</v>
      </c>
      <c r="AC102" s="5">
        <v>0</v>
      </c>
      <c r="AD102" s="6">
        <v>0</v>
      </c>
      <c r="AE102" s="5">
        <v>0</v>
      </c>
      <c r="AF102" s="6">
        <v>0</v>
      </c>
    </row>
    <row r="103" spans="2:32" x14ac:dyDescent="0.35">
      <c r="B103" s="1" t="s">
        <v>106</v>
      </c>
      <c r="C103" s="5"/>
      <c r="D103" s="6"/>
      <c r="E103" s="5"/>
      <c r="F103" s="6"/>
      <c r="G103" s="5"/>
      <c r="H103" s="6"/>
      <c r="I103" s="5"/>
      <c r="J103" s="6"/>
      <c r="K103" s="5"/>
      <c r="L103" s="6"/>
      <c r="M103" s="5"/>
      <c r="N103" s="6"/>
      <c r="O103" s="5"/>
      <c r="P103" s="6"/>
      <c r="Q103" s="5"/>
      <c r="R103" s="6"/>
      <c r="S103" s="5"/>
      <c r="T103" s="6"/>
      <c r="U103" s="5"/>
      <c r="V103" s="6"/>
      <c r="W103" s="5"/>
      <c r="X103" s="6"/>
      <c r="Y103" s="5"/>
      <c r="Z103" s="6"/>
      <c r="AA103" s="5"/>
      <c r="AB103" s="6"/>
      <c r="AC103" s="5"/>
      <c r="AD103" s="6"/>
      <c r="AE103" s="5"/>
      <c r="AF103" s="6"/>
    </row>
    <row r="104" spans="2:32" x14ac:dyDescent="0.35">
      <c r="B104" s="1" t="s">
        <v>107</v>
      </c>
      <c r="C104" s="5">
        <v>1.6900000000000001E-3</v>
      </c>
      <c r="D104" s="6">
        <v>1.9179999999999999</v>
      </c>
      <c r="E104" s="5">
        <v>0</v>
      </c>
      <c r="F104" s="6">
        <v>0</v>
      </c>
      <c r="G104" s="5">
        <v>0</v>
      </c>
      <c r="H104" s="6">
        <v>0</v>
      </c>
      <c r="I104" s="5">
        <v>0</v>
      </c>
      <c r="J104" s="6">
        <v>0</v>
      </c>
      <c r="K104" s="5">
        <v>0</v>
      </c>
      <c r="L104" s="6">
        <v>0</v>
      </c>
      <c r="M104" s="5">
        <v>0</v>
      </c>
      <c r="N104" s="6">
        <v>0</v>
      </c>
      <c r="O104" s="5">
        <v>0</v>
      </c>
      <c r="P104" s="6">
        <v>0</v>
      </c>
      <c r="Q104" s="5">
        <v>0</v>
      </c>
      <c r="R104" s="6">
        <v>0</v>
      </c>
      <c r="S104" s="5">
        <v>1.329E-2</v>
      </c>
      <c r="T104" s="6">
        <v>1.9179999999999999</v>
      </c>
      <c r="U104" s="5">
        <v>0</v>
      </c>
      <c r="V104" s="6">
        <v>0</v>
      </c>
      <c r="W104" s="5">
        <v>0</v>
      </c>
      <c r="X104" s="6">
        <v>0</v>
      </c>
      <c r="Y104" s="5">
        <v>0</v>
      </c>
      <c r="Z104" s="6">
        <v>0</v>
      </c>
      <c r="AA104" s="5">
        <v>0</v>
      </c>
      <c r="AB104" s="6">
        <v>0</v>
      </c>
      <c r="AC104" s="5">
        <v>0</v>
      </c>
      <c r="AD104" s="6">
        <v>0</v>
      </c>
      <c r="AE104" s="5">
        <v>0</v>
      </c>
      <c r="AF104" s="6">
        <v>0</v>
      </c>
    </row>
    <row r="105" spans="2:32" x14ac:dyDescent="0.35">
      <c r="B105" s="1" t="s">
        <v>108</v>
      </c>
      <c r="C105" s="5"/>
      <c r="D105" s="6"/>
      <c r="E105" s="5"/>
      <c r="F105" s="6"/>
      <c r="G105" s="5"/>
      <c r="H105" s="6"/>
      <c r="I105" s="5"/>
      <c r="J105" s="6"/>
      <c r="K105" s="5"/>
      <c r="L105" s="6"/>
      <c r="M105" s="5"/>
      <c r="N105" s="6"/>
      <c r="O105" s="5"/>
      <c r="P105" s="6"/>
      <c r="Q105" s="5"/>
      <c r="R105" s="6"/>
      <c r="S105" s="5"/>
      <c r="T105" s="6"/>
      <c r="U105" s="5"/>
      <c r="V105" s="6"/>
      <c r="W105" s="5"/>
      <c r="X105" s="6"/>
      <c r="Y105" s="5"/>
      <c r="Z105" s="6"/>
      <c r="AA105" s="5"/>
      <c r="AB105" s="6"/>
      <c r="AC105" s="5"/>
      <c r="AD105" s="6"/>
      <c r="AE105" s="5"/>
      <c r="AF105" s="6"/>
    </row>
    <row r="106" spans="2:32" x14ac:dyDescent="0.35">
      <c r="B106" s="1" t="s">
        <v>2319</v>
      </c>
      <c r="C106" s="5">
        <v>6.6840000000000011E-2</v>
      </c>
      <c r="D106" s="6">
        <v>75.831000000000003</v>
      </c>
      <c r="E106" s="5">
        <v>5.7770000000000002E-2</v>
      </c>
      <c r="F106" s="6">
        <v>3.3069999999999999</v>
      </c>
      <c r="G106" s="5">
        <v>2.2589999999999999E-2</v>
      </c>
      <c r="H106" s="6">
        <v>2.254</v>
      </c>
      <c r="I106" s="5">
        <v>4.6649999999999997E-2</v>
      </c>
      <c r="J106" s="6">
        <v>2.6720000000000002</v>
      </c>
      <c r="K106" s="5">
        <v>0.11423000000000001</v>
      </c>
      <c r="L106" s="6">
        <v>7.306</v>
      </c>
      <c r="M106" s="5">
        <v>7.6560000000000003E-2</v>
      </c>
      <c r="N106" s="6">
        <v>3.8579999999999997</v>
      </c>
      <c r="O106" s="5">
        <v>0.27456999999999998</v>
      </c>
      <c r="P106" s="6">
        <v>10.767000000000001</v>
      </c>
      <c r="Q106" s="5">
        <v>0.48063999999999996</v>
      </c>
      <c r="R106" s="6">
        <v>23.34</v>
      </c>
      <c r="S106" s="5">
        <v>7.5670000000000001E-2</v>
      </c>
      <c r="T106" s="6">
        <v>10.919</v>
      </c>
      <c r="U106" s="5">
        <v>0.27126</v>
      </c>
      <c r="V106" s="6">
        <v>11.286</v>
      </c>
      <c r="W106" s="5">
        <v>8.1399999999999997E-3</v>
      </c>
      <c r="X106" s="6">
        <v>0.121</v>
      </c>
      <c r="Y106" s="5">
        <v>0</v>
      </c>
      <c r="Z106" s="6">
        <v>0</v>
      </c>
      <c r="AA106" s="5">
        <v>0</v>
      </c>
      <c r="AB106" s="6">
        <v>0</v>
      </c>
      <c r="AC106" s="5">
        <v>0</v>
      </c>
      <c r="AD106" s="6">
        <v>0</v>
      </c>
      <c r="AE106" s="5">
        <v>0</v>
      </c>
      <c r="AF106" s="6">
        <v>0</v>
      </c>
    </row>
    <row r="107" spans="2:32" x14ac:dyDescent="0.35">
      <c r="B107" s="2" t="s">
        <v>8</v>
      </c>
    </row>
    <row r="108" spans="2:32" x14ac:dyDescent="0.35">
      <c r="B108" s="1" t="s">
        <v>109</v>
      </c>
      <c r="C108" s="5">
        <v>1.474E-2</v>
      </c>
      <c r="D108" s="6">
        <v>16.725000000000001</v>
      </c>
      <c r="E108" s="5">
        <v>0</v>
      </c>
      <c r="F108" s="6">
        <v>0</v>
      </c>
      <c r="G108" s="5">
        <v>0</v>
      </c>
      <c r="H108" s="6">
        <v>0</v>
      </c>
      <c r="I108" s="5">
        <v>0</v>
      </c>
      <c r="J108" s="6">
        <v>0</v>
      </c>
      <c r="K108" s="5">
        <v>0</v>
      </c>
      <c r="L108" s="6">
        <v>0</v>
      </c>
      <c r="M108" s="5">
        <v>0</v>
      </c>
      <c r="N108" s="6">
        <v>0</v>
      </c>
      <c r="O108" s="5">
        <v>0</v>
      </c>
      <c r="P108" s="6">
        <v>0</v>
      </c>
      <c r="Q108" s="5">
        <v>0</v>
      </c>
      <c r="R108" s="6">
        <v>0</v>
      </c>
      <c r="S108" s="5">
        <v>0.11591</v>
      </c>
      <c r="T108" s="6">
        <v>16.725000000000001</v>
      </c>
      <c r="U108" s="5">
        <v>0</v>
      </c>
      <c r="V108" s="6">
        <v>0</v>
      </c>
      <c r="W108" s="5">
        <v>0</v>
      </c>
      <c r="X108" s="6">
        <v>0</v>
      </c>
      <c r="Y108" s="5">
        <v>0</v>
      </c>
      <c r="Z108" s="6">
        <v>0</v>
      </c>
      <c r="AA108" s="5">
        <v>0</v>
      </c>
      <c r="AB108" s="6">
        <v>0</v>
      </c>
      <c r="AC108" s="5">
        <v>0</v>
      </c>
      <c r="AD108" s="6">
        <v>0</v>
      </c>
      <c r="AE108" s="5">
        <v>0</v>
      </c>
      <c r="AF108" s="6">
        <v>0</v>
      </c>
    </row>
    <row r="109" spans="2:32" x14ac:dyDescent="0.35">
      <c r="B109" s="1" t="s">
        <v>110</v>
      </c>
      <c r="C109" s="5">
        <v>8.3599999999999994E-3</v>
      </c>
      <c r="D109" s="6">
        <v>9.484</v>
      </c>
      <c r="E109" s="5">
        <v>0</v>
      </c>
      <c r="F109" s="6">
        <v>0</v>
      </c>
      <c r="G109" s="5">
        <v>0</v>
      </c>
      <c r="H109" s="6">
        <v>0</v>
      </c>
      <c r="I109" s="5">
        <v>0</v>
      </c>
      <c r="J109" s="6">
        <v>0</v>
      </c>
      <c r="K109" s="5">
        <v>0</v>
      </c>
      <c r="L109" s="6">
        <v>0</v>
      </c>
      <c r="M109" s="5">
        <v>0</v>
      </c>
      <c r="N109" s="6">
        <v>0</v>
      </c>
      <c r="O109" s="5">
        <v>0</v>
      </c>
      <c r="P109" s="6">
        <v>0</v>
      </c>
      <c r="Q109" s="5">
        <v>0</v>
      </c>
      <c r="R109" s="6">
        <v>0</v>
      </c>
      <c r="S109" s="5">
        <v>2.2239999999999999E-2</v>
      </c>
      <c r="T109" s="6">
        <v>3.2090000000000001</v>
      </c>
      <c r="U109" s="5">
        <v>0</v>
      </c>
      <c r="V109" s="6">
        <v>0</v>
      </c>
      <c r="W109" s="5">
        <v>0</v>
      </c>
      <c r="X109" s="6">
        <v>0</v>
      </c>
      <c r="Y109" s="5">
        <v>0</v>
      </c>
      <c r="Z109" s="6">
        <v>0</v>
      </c>
      <c r="AA109" s="5">
        <v>0</v>
      </c>
      <c r="AB109" s="6">
        <v>0</v>
      </c>
      <c r="AC109" s="5">
        <v>2.6499999999999999E-2</v>
      </c>
      <c r="AD109" s="6">
        <v>5.0659999999999998</v>
      </c>
      <c r="AE109" s="5">
        <v>1.4109999999999999E-2</v>
      </c>
      <c r="AF109" s="6">
        <v>1.2090000000000001</v>
      </c>
    </row>
    <row r="110" spans="2:32" x14ac:dyDescent="0.35">
      <c r="B110" s="1" t="s">
        <v>111</v>
      </c>
      <c r="C110" s="5">
        <v>0</v>
      </c>
      <c r="D110" s="6">
        <v>0</v>
      </c>
      <c r="E110" s="5">
        <v>0</v>
      </c>
      <c r="F110" s="6">
        <v>0</v>
      </c>
      <c r="G110" s="5">
        <v>0</v>
      </c>
      <c r="H110" s="6">
        <v>0</v>
      </c>
      <c r="I110" s="5">
        <v>0</v>
      </c>
      <c r="J110" s="6">
        <v>0</v>
      </c>
      <c r="K110" s="5">
        <v>0</v>
      </c>
      <c r="L110" s="6">
        <v>0</v>
      </c>
      <c r="M110" s="5">
        <v>0</v>
      </c>
      <c r="N110" s="6">
        <v>0</v>
      </c>
      <c r="O110" s="5">
        <v>0</v>
      </c>
      <c r="P110" s="6">
        <v>0</v>
      </c>
      <c r="Q110" s="5">
        <v>0</v>
      </c>
      <c r="R110" s="6">
        <v>0</v>
      </c>
      <c r="S110" s="5">
        <v>0</v>
      </c>
      <c r="T110" s="6">
        <v>0</v>
      </c>
      <c r="U110" s="5">
        <v>0</v>
      </c>
      <c r="V110" s="6">
        <v>0</v>
      </c>
      <c r="W110" s="5">
        <v>0</v>
      </c>
      <c r="X110" s="6">
        <v>0</v>
      </c>
      <c r="Y110" s="5">
        <v>0</v>
      </c>
      <c r="Z110" s="6">
        <v>0</v>
      </c>
      <c r="AA110" s="5">
        <v>0</v>
      </c>
      <c r="AB110" s="6">
        <v>0</v>
      </c>
      <c r="AC110" s="5">
        <v>0</v>
      </c>
      <c r="AD110" s="6">
        <v>0</v>
      </c>
      <c r="AE110" s="5">
        <v>0</v>
      </c>
      <c r="AF110" s="6">
        <v>0</v>
      </c>
    </row>
    <row r="111" spans="2:32" x14ac:dyDescent="0.35">
      <c r="B111" s="1" t="s">
        <v>112</v>
      </c>
      <c r="C111" s="5">
        <v>0</v>
      </c>
      <c r="D111" s="6">
        <v>0</v>
      </c>
      <c r="E111" s="5">
        <v>0</v>
      </c>
      <c r="F111" s="6">
        <v>0</v>
      </c>
      <c r="G111" s="5">
        <v>0</v>
      </c>
      <c r="H111" s="6">
        <v>0</v>
      </c>
      <c r="I111" s="5">
        <v>0</v>
      </c>
      <c r="J111" s="6">
        <v>0</v>
      </c>
      <c r="K111" s="5">
        <v>0</v>
      </c>
      <c r="L111" s="6">
        <v>0</v>
      </c>
      <c r="M111" s="5">
        <v>0</v>
      </c>
      <c r="N111" s="6">
        <v>0</v>
      </c>
      <c r="O111" s="5">
        <v>0</v>
      </c>
      <c r="P111" s="6">
        <v>0</v>
      </c>
      <c r="Q111" s="5">
        <v>0</v>
      </c>
      <c r="R111" s="6">
        <v>0</v>
      </c>
      <c r="S111" s="5">
        <v>0</v>
      </c>
      <c r="T111" s="6">
        <v>0</v>
      </c>
      <c r="U111" s="5">
        <v>0</v>
      </c>
      <c r="V111" s="6">
        <v>0</v>
      </c>
      <c r="W111" s="5">
        <v>0</v>
      </c>
      <c r="X111" s="6">
        <v>0</v>
      </c>
      <c r="Y111" s="5">
        <v>0</v>
      </c>
      <c r="Z111" s="6">
        <v>0</v>
      </c>
      <c r="AA111" s="5">
        <v>0</v>
      </c>
      <c r="AB111" s="6">
        <v>0</v>
      </c>
      <c r="AC111" s="5">
        <v>0</v>
      </c>
      <c r="AD111" s="6">
        <v>0</v>
      </c>
      <c r="AE111" s="5">
        <v>0</v>
      </c>
      <c r="AF111" s="6">
        <v>0</v>
      </c>
    </row>
    <row r="112" spans="2:32" x14ac:dyDescent="0.35">
      <c r="B112" s="1" t="s">
        <v>113</v>
      </c>
      <c r="C112" s="5">
        <v>0</v>
      </c>
      <c r="D112" s="6">
        <v>0</v>
      </c>
      <c r="E112" s="5">
        <v>0</v>
      </c>
      <c r="F112" s="6">
        <v>0</v>
      </c>
      <c r="G112" s="5">
        <v>0</v>
      </c>
      <c r="H112" s="6">
        <v>0</v>
      </c>
      <c r="I112" s="5">
        <v>0</v>
      </c>
      <c r="J112" s="6">
        <v>0</v>
      </c>
      <c r="K112" s="5">
        <v>0</v>
      </c>
      <c r="L112" s="6">
        <v>0</v>
      </c>
      <c r="M112" s="5">
        <v>0</v>
      </c>
      <c r="N112" s="6">
        <v>0</v>
      </c>
      <c r="O112" s="5">
        <v>0</v>
      </c>
      <c r="P112" s="6">
        <v>0</v>
      </c>
      <c r="Q112" s="5">
        <v>0</v>
      </c>
      <c r="R112" s="6">
        <v>0</v>
      </c>
      <c r="S112" s="5">
        <v>0</v>
      </c>
      <c r="T112" s="6">
        <v>0</v>
      </c>
      <c r="U112" s="5">
        <v>0</v>
      </c>
      <c r="V112" s="6">
        <v>0</v>
      </c>
      <c r="W112" s="5">
        <v>0</v>
      </c>
      <c r="X112" s="6">
        <v>0</v>
      </c>
      <c r="Y112" s="5">
        <v>0</v>
      </c>
      <c r="Z112" s="6">
        <v>0</v>
      </c>
      <c r="AA112" s="5">
        <v>0</v>
      </c>
      <c r="AB112" s="6">
        <v>0</v>
      </c>
      <c r="AC112" s="5">
        <v>0</v>
      </c>
      <c r="AD112" s="6">
        <v>0</v>
      </c>
      <c r="AE112" s="5">
        <v>0</v>
      </c>
      <c r="AF112" s="6">
        <v>0</v>
      </c>
    </row>
    <row r="113" spans="2:32" x14ac:dyDescent="0.35">
      <c r="B113" s="1" t="s">
        <v>114</v>
      </c>
      <c r="C113" s="5">
        <v>0</v>
      </c>
      <c r="D113" s="6">
        <v>0</v>
      </c>
      <c r="E113" s="5">
        <v>0</v>
      </c>
      <c r="F113" s="6">
        <v>0</v>
      </c>
      <c r="G113" s="5">
        <v>0</v>
      </c>
      <c r="H113" s="6">
        <v>0</v>
      </c>
      <c r="I113" s="5">
        <v>0</v>
      </c>
      <c r="J113" s="6">
        <v>0</v>
      </c>
      <c r="K113" s="5">
        <v>0</v>
      </c>
      <c r="L113" s="6">
        <v>0</v>
      </c>
      <c r="M113" s="5">
        <v>0</v>
      </c>
      <c r="N113" s="6">
        <v>0</v>
      </c>
      <c r="O113" s="5">
        <v>0</v>
      </c>
      <c r="P113" s="6">
        <v>0</v>
      </c>
      <c r="Q113" s="5">
        <v>0</v>
      </c>
      <c r="R113" s="6">
        <v>0</v>
      </c>
      <c r="S113" s="5">
        <v>0</v>
      </c>
      <c r="T113" s="6">
        <v>0</v>
      </c>
      <c r="U113" s="5">
        <v>0</v>
      </c>
      <c r="V113" s="6">
        <v>0</v>
      </c>
      <c r="W113" s="5">
        <v>0</v>
      </c>
      <c r="X113" s="6">
        <v>0</v>
      </c>
      <c r="Y113" s="5">
        <v>0</v>
      </c>
      <c r="Z113" s="6">
        <v>0</v>
      </c>
      <c r="AA113" s="5">
        <v>0</v>
      </c>
      <c r="AB113" s="6">
        <v>0</v>
      </c>
      <c r="AC113" s="5">
        <v>0</v>
      </c>
      <c r="AD113" s="6">
        <v>0</v>
      </c>
      <c r="AE113" s="5">
        <v>0</v>
      </c>
      <c r="AF113" s="6">
        <v>0</v>
      </c>
    </row>
    <row r="114" spans="2:32" x14ac:dyDescent="0.35">
      <c r="B114" s="1" t="s">
        <v>115</v>
      </c>
      <c r="C114" s="5">
        <v>0</v>
      </c>
      <c r="D114" s="6">
        <v>0</v>
      </c>
      <c r="E114" s="5">
        <v>0</v>
      </c>
      <c r="F114" s="6">
        <v>0</v>
      </c>
      <c r="G114" s="5">
        <v>0</v>
      </c>
      <c r="H114" s="6">
        <v>0</v>
      </c>
      <c r="I114" s="5">
        <v>0</v>
      </c>
      <c r="J114" s="6">
        <v>0</v>
      </c>
      <c r="K114" s="5">
        <v>0</v>
      </c>
      <c r="L114" s="6">
        <v>0</v>
      </c>
      <c r="M114" s="5">
        <v>0</v>
      </c>
      <c r="N114" s="6">
        <v>0</v>
      </c>
      <c r="O114" s="5">
        <v>0</v>
      </c>
      <c r="P114" s="6">
        <v>0</v>
      </c>
      <c r="Q114" s="5">
        <v>0</v>
      </c>
      <c r="R114" s="6">
        <v>0</v>
      </c>
      <c r="S114" s="5">
        <v>0</v>
      </c>
      <c r="T114" s="6">
        <v>0</v>
      </c>
      <c r="U114" s="5">
        <v>0</v>
      </c>
      <c r="V114" s="6">
        <v>0</v>
      </c>
      <c r="W114" s="5">
        <v>0</v>
      </c>
      <c r="X114" s="6">
        <v>0</v>
      </c>
      <c r="Y114" s="5">
        <v>0</v>
      </c>
      <c r="Z114" s="6">
        <v>0</v>
      </c>
      <c r="AA114" s="5">
        <v>0</v>
      </c>
      <c r="AB114" s="6">
        <v>0</v>
      </c>
      <c r="AC114" s="5">
        <v>0</v>
      </c>
      <c r="AD114" s="6">
        <v>0</v>
      </c>
      <c r="AE114" s="5">
        <v>0</v>
      </c>
      <c r="AF114" s="6">
        <v>0</v>
      </c>
    </row>
    <row r="115" spans="2:32" x14ac:dyDescent="0.35">
      <c r="B115" s="1" t="s">
        <v>116</v>
      </c>
      <c r="C115" s="5">
        <v>0</v>
      </c>
      <c r="D115" s="6">
        <v>0</v>
      </c>
      <c r="E115" s="5">
        <v>0</v>
      </c>
      <c r="F115" s="6">
        <v>0</v>
      </c>
      <c r="G115" s="5">
        <v>0</v>
      </c>
      <c r="H115" s="6">
        <v>0</v>
      </c>
      <c r="I115" s="5">
        <v>0</v>
      </c>
      <c r="J115" s="6">
        <v>0</v>
      </c>
      <c r="K115" s="5">
        <v>0</v>
      </c>
      <c r="L115" s="6">
        <v>0</v>
      </c>
      <c r="M115" s="5">
        <v>0</v>
      </c>
      <c r="N115" s="6">
        <v>0</v>
      </c>
      <c r="O115" s="5">
        <v>0</v>
      </c>
      <c r="P115" s="6">
        <v>0</v>
      </c>
      <c r="Q115" s="5">
        <v>0</v>
      </c>
      <c r="R115" s="6">
        <v>0</v>
      </c>
      <c r="S115" s="5">
        <v>0</v>
      </c>
      <c r="T115" s="6">
        <v>0</v>
      </c>
      <c r="U115" s="5">
        <v>0</v>
      </c>
      <c r="V115" s="6">
        <v>0</v>
      </c>
      <c r="W115" s="5">
        <v>0</v>
      </c>
      <c r="X115" s="6">
        <v>0</v>
      </c>
      <c r="Y115" s="5">
        <v>0</v>
      </c>
      <c r="Z115" s="6">
        <v>0</v>
      </c>
      <c r="AA115" s="5">
        <v>0</v>
      </c>
      <c r="AB115" s="6">
        <v>0</v>
      </c>
      <c r="AC115" s="5">
        <v>0</v>
      </c>
      <c r="AD115" s="6">
        <v>0</v>
      </c>
      <c r="AE115" s="5">
        <v>0</v>
      </c>
      <c r="AF115" s="6">
        <v>0</v>
      </c>
    </row>
    <row r="116" spans="2:32" x14ac:dyDescent="0.35">
      <c r="B116" s="1" t="s">
        <v>117</v>
      </c>
      <c r="C116" s="5">
        <v>3.5000000000000001E-3</v>
      </c>
      <c r="D116" s="6">
        <v>3.9670000000000001</v>
      </c>
      <c r="E116" s="5">
        <v>0</v>
      </c>
      <c r="F116" s="6">
        <v>0</v>
      </c>
      <c r="G116" s="5">
        <v>0</v>
      </c>
      <c r="H116" s="6">
        <v>0</v>
      </c>
      <c r="I116" s="5">
        <v>0</v>
      </c>
      <c r="J116" s="6">
        <v>0</v>
      </c>
      <c r="K116" s="5">
        <v>0</v>
      </c>
      <c r="L116" s="6">
        <v>0</v>
      </c>
      <c r="M116" s="5">
        <v>0</v>
      </c>
      <c r="N116" s="6">
        <v>0</v>
      </c>
      <c r="O116" s="5">
        <v>0</v>
      </c>
      <c r="P116" s="6">
        <v>0</v>
      </c>
      <c r="Q116" s="5">
        <v>0</v>
      </c>
      <c r="R116" s="6">
        <v>0</v>
      </c>
      <c r="S116" s="5">
        <v>1.9109999999999999E-2</v>
      </c>
      <c r="T116" s="6">
        <v>2.758</v>
      </c>
      <c r="U116" s="5">
        <v>0</v>
      </c>
      <c r="V116" s="6">
        <v>0</v>
      </c>
      <c r="W116" s="5">
        <v>0</v>
      </c>
      <c r="X116" s="6">
        <v>0</v>
      </c>
      <c r="Y116" s="5">
        <v>0</v>
      </c>
      <c r="Z116" s="6">
        <v>0</v>
      </c>
      <c r="AA116" s="5">
        <v>0</v>
      </c>
      <c r="AB116" s="6">
        <v>0</v>
      </c>
      <c r="AC116" s="5">
        <v>0</v>
      </c>
      <c r="AD116" s="6">
        <v>0</v>
      </c>
      <c r="AE116" s="5">
        <v>1.4109999999999999E-2</v>
      </c>
      <c r="AF116" s="6">
        <v>1.2090000000000001</v>
      </c>
    </row>
    <row r="117" spans="2:32" x14ac:dyDescent="0.35">
      <c r="B117" s="1" t="s">
        <v>118</v>
      </c>
      <c r="C117" s="5">
        <v>1.8799999999999999E-3</v>
      </c>
      <c r="D117" s="6">
        <v>2.1309999999999998</v>
      </c>
      <c r="E117" s="5">
        <v>0</v>
      </c>
      <c r="F117" s="6">
        <v>0</v>
      </c>
      <c r="G117" s="5">
        <v>0</v>
      </c>
      <c r="H117" s="6">
        <v>0</v>
      </c>
      <c r="I117" s="5">
        <v>0</v>
      </c>
      <c r="J117" s="6">
        <v>0</v>
      </c>
      <c r="K117" s="5">
        <v>0</v>
      </c>
      <c r="L117" s="6">
        <v>0</v>
      </c>
      <c r="M117" s="5">
        <v>0</v>
      </c>
      <c r="N117" s="6">
        <v>0</v>
      </c>
      <c r="O117" s="5">
        <v>0</v>
      </c>
      <c r="P117" s="6">
        <v>0</v>
      </c>
      <c r="Q117" s="5">
        <v>0</v>
      </c>
      <c r="R117" s="6">
        <v>0</v>
      </c>
      <c r="S117" s="5">
        <v>1.477E-2</v>
      </c>
      <c r="T117" s="6">
        <v>2.1309999999999998</v>
      </c>
      <c r="U117" s="5">
        <v>0</v>
      </c>
      <c r="V117" s="6">
        <v>0</v>
      </c>
      <c r="W117" s="5">
        <v>0</v>
      </c>
      <c r="X117" s="6">
        <v>0</v>
      </c>
      <c r="Y117" s="5">
        <v>0</v>
      </c>
      <c r="Z117" s="6">
        <v>0</v>
      </c>
      <c r="AA117" s="5">
        <v>0</v>
      </c>
      <c r="AB117" s="6">
        <v>0</v>
      </c>
      <c r="AC117" s="5">
        <v>0</v>
      </c>
      <c r="AD117" s="6">
        <v>0</v>
      </c>
      <c r="AE117" s="5">
        <v>0</v>
      </c>
      <c r="AF117" s="6">
        <v>0</v>
      </c>
    </row>
    <row r="118" spans="2:32" x14ac:dyDescent="0.35">
      <c r="B118" s="1" t="s">
        <v>119</v>
      </c>
      <c r="C118" s="5">
        <v>0</v>
      </c>
      <c r="D118" s="6">
        <v>0</v>
      </c>
      <c r="E118" s="5">
        <v>0</v>
      </c>
      <c r="F118" s="6">
        <v>0</v>
      </c>
      <c r="G118" s="5">
        <v>0</v>
      </c>
      <c r="H118" s="6">
        <v>0</v>
      </c>
      <c r="I118" s="5">
        <v>0</v>
      </c>
      <c r="J118" s="6">
        <v>0</v>
      </c>
      <c r="K118" s="5">
        <v>0</v>
      </c>
      <c r="L118" s="6">
        <v>0</v>
      </c>
      <c r="M118" s="5">
        <v>0</v>
      </c>
      <c r="N118" s="6">
        <v>0</v>
      </c>
      <c r="O118" s="5">
        <v>0</v>
      </c>
      <c r="P118" s="6">
        <v>0</v>
      </c>
      <c r="Q118" s="5">
        <v>0</v>
      </c>
      <c r="R118" s="6">
        <v>0</v>
      </c>
      <c r="S118" s="5">
        <v>0</v>
      </c>
      <c r="T118" s="6">
        <v>0</v>
      </c>
      <c r="U118" s="5">
        <v>0</v>
      </c>
      <c r="V118" s="6">
        <v>0</v>
      </c>
      <c r="W118" s="5">
        <v>0</v>
      </c>
      <c r="X118" s="6">
        <v>0</v>
      </c>
      <c r="Y118" s="5">
        <v>0</v>
      </c>
      <c r="Z118" s="6">
        <v>0</v>
      </c>
      <c r="AA118" s="5">
        <v>0</v>
      </c>
      <c r="AB118" s="6">
        <v>0</v>
      </c>
      <c r="AC118" s="5">
        <v>0</v>
      </c>
      <c r="AD118" s="6">
        <v>0</v>
      </c>
      <c r="AE118" s="5">
        <v>0</v>
      </c>
      <c r="AF118" s="6">
        <v>0</v>
      </c>
    </row>
    <row r="119" spans="2:32" x14ac:dyDescent="0.35">
      <c r="B119" s="1" t="s">
        <v>120</v>
      </c>
      <c r="C119" s="5">
        <v>0</v>
      </c>
      <c r="D119" s="6">
        <v>0</v>
      </c>
      <c r="E119" s="5">
        <v>0</v>
      </c>
      <c r="F119" s="6">
        <v>0</v>
      </c>
      <c r="G119" s="5">
        <v>0</v>
      </c>
      <c r="H119" s="6">
        <v>0</v>
      </c>
      <c r="I119" s="5">
        <v>0</v>
      </c>
      <c r="J119" s="6">
        <v>0</v>
      </c>
      <c r="K119" s="5">
        <v>0</v>
      </c>
      <c r="L119" s="6">
        <v>0</v>
      </c>
      <c r="M119" s="5">
        <v>0</v>
      </c>
      <c r="N119" s="6">
        <v>0</v>
      </c>
      <c r="O119" s="5">
        <v>0</v>
      </c>
      <c r="P119" s="6">
        <v>0</v>
      </c>
      <c r="Q119" s="5">
        <v>0</v>
      </c>
      <c r="R119" s="6">
        <v>0</v>
      </c>
      <c r="S119" s="5">
        <v>0</v>
      </c>
      <c r="T119" s="6">
        <v>0</v>
      </c>
      <c r="U119" s="5">
        <v>0</v>
      </c>
      <c r="V119" s="6">
        <v>0</v>
      </c>
      <c r="W119" s="5">
        <v>0</v>
      </c>
      <c r="X119" s="6">
        <v>0</v>
      </c>
      <c r="Y119" s="5">
        <v>0</v>
      </c>
      <c r="Z119" s="6">
        <v>0</v>
      </c>
      <c r="AA119" s="5">
        <v>0</v>
      </c>
      <c r="AB119" s="6">
        <v>0</v>
      </c>
      <c r="AC119" s="5">
        <v>0</v>
      </c>
      <c r="AD119" s="6">
        <v>0</v>
      </c>
      <c r="AE119" s="5">
        <v>0</v>
      </c>
      <c r="AF119" s="6">
        <v>0</v>
      </c>
    </row>
    <row r="120" spans="2:32" x14ac:dyDescent="0.35">
      <c r="B120" s="1" t="s">
        <v>121</v>
      </c>
      <c r="C120" s="5">
        <v>0</v>
      </c>
      <c r="D120" s="6">
        <v>0</v>
      </c>
      <c r="E120" s="5">
        <v>0</v>
      </c>
      <c r="F120" s="6">
        <v>0</v>
      </c>
      <c r="G120" s="5">
        <v>0</v>
      </c>
      <c r="H120" s="6">
        <v>0</v>
      </c>
      <c r="I120" s="5">
        <v>0</v>
      </c>
      <c r="J120" s="6">
        <v>0</v>
      </c>
      <c r="K120" s="5">
        <v>0</v>
      </c>
      <c r="L120" s="6">
        <v>0</v>
      </c>
      <c r="M120" s="5">
        <v>0</v>
      </c>
      <c r="N120" s="6">
        <v>0</v>
      </c>
      <c r="O120" s="5">
        <v>0</v>
      </c>
      <c r="P120" s="6">
        <v>0</v>
      </c>
      <c r="Q120" s="5">
        <v>0</v>
      </c>
      <c r="R120" s="6">
        <v>0</v>
      </c>
      <c r="S120" s="5">
        <v>0</v>
      </c>
      <c r="T120" s="6">
        <v>0</v>
      </c>
      <c r="U120" s="5">
        <v>0</v>
      </c>
      <c r="V120" s="6">
        <v>0</v>
      </c>
      <c r="W120" s="5">
        <v>0</v>
      </c>
      <c r="X120" s="6">
        <v>0</v>
      </c>
      <c r="Y120" s="5">
        <v>0</v>
      </c>
      <c r="Z120" s="6">
        <v>0</v>
      </c>
      <c r="AA120" s="5">
        <v>0</v>
      </c>
      <c r="AB120" s="6">
        <v>0</v>
      </c>
      <c r="AC120" s="5">
        <v>0</v>
      </c>
      <c r="AD120" s="6">
        <v>0</v>
      </c>
      <c r="AE120" s="5">
        <v>0</v>
      </c>
      <c r="AF120" s="6">
        <v>0</v>
      </c>
    </row>
    <row r="121" spans="2:32" x14ac:dyDescent="0.35">
      <c r="B121" s="1" t="s">
        <v>122</v>
      </c>
      <c r="C121" s="5">
        <v>0</v>
      </c>
      <c r="D121" s="6">
        <v>0</v>
      </c>
      <c r="E121" s="5">
        <v>0</v>
      </c>
      <c r="F121" s="6">
        <v>0</v>
      </c>
      <c r="G121" s="5">
        <v>0</v>
      </c>
      <c r="H121" s="6">
        <v>0</v>
      </c>
      <c r="I121" s="5">
        <v>0</v>
      </c>
      <c r="J121" s="6">
        <v>0</v>
      </c>
      <c r="K121" s="5">
        <v>0</v>
      </c>
      <c r="L121" s="6">
        <v>0</v>
      </c>
      <c r="M121" s="5">
        <v>0</v>
      </c>
      <c r="N121" s="6">
        <v>0</v>
      </c>
      <c r="O121" s="5">
        <v>0</v>
      </c>
      <c r="P121" s="6">
        <v>0</v>
      </c>
      <c r="Q121" s="5">
        <v>0</v>
      </c>
      <c r="R121" s="6">
        <v>0</v>
      </c>
      <c r="S121" s="5">
        <v>0</v>
      </c>
      <c r="T121" s="6">
        <v>0</v>
      </c>
      <c r="U121" s="5">
        <v>0</v>
      </c>
      <c r="V121" s="6">
        <v>0</v>
      </c>
      <c r="W121" s="5">
        <v>0</v>
      </c>
      <c r="X121" s="6">
        <v>0</v>
      </c>
      <c r="Y121" s="5">
        <v>0</v>
      </c>
      <c r="Z121" s="6">
        <v>0</v>
      </c>
      <c r="AA121" s="5">
        <v>0</v>
      </c>
      <c r="AB121" s="6">
        <v>0</v>
      </c>
      <c r="AC121" s="5">
        <v>0</v>
      </c>
      <c r="AD121" s="6">
        <v>0</v>
      </c>
      <c r="AE121" s="5">
        <v>0</v>
      </c>
      <c r="AF121" s="6">
        <v>0</v>
      </c>
    </row>
    <row r="122" spans="2:32" x14ac:dyDescent="0.35">
      <c r="B122" s="1" t="s">
        <v>123</v>
      </c>
      <c r="C122" s="5">
        <v>0</v>
      </c>
      <c r="D122" s="6">
        <v>0</v>
      </c>
      <c r="E122" s="5">
        <v>0</v>
      </c>
      <c r="F122" s="6">
        <v>0</v>
      </c>
      <c r="G122" s="5">
        <v>0</v>
      </c>
      <c r="H122" s="6">
        <v>0</v>
      </c>
      <c r="I122" s="5">
        <v>0</v>
      </c>
      <c r="J122" s="6">
        <v>0</v>
      </c>
      <c r="K122" s="5">
        <v>0</v>
      </c>
      <c r="L122" s="6">
        <v>0</v>
      </c>
      <c r="M122" s="5">
        <v>0</v>
      </c>
      <c r="N122" s="6">
        <v>0</v>
      </c>
      <c r="O122" s="5">
        <v>0</v>
      </c>
      <c r="P122" s="6">
        <v>0</v>
      </c>
      <c r="Q122" s="5">
        <v>0</v>
      </c>
      <c r="R122" s="6">
        <v>0</v>
      </c>
      <c r="S122" s="5">
        <v>0</v>
      </c>
      <c r="T122" s="6">
        <v>0</v>
      </c>
      <c r="U122" s="5">
        <v>0</v>
      </c>
      <c r="V122" s="6">
        <v>0</v>
      </c>
      <c r="W122" s="5">
        <v>0</v>
      </c>
      <c r="X122" s="6">
        <v>0</v>
      </c>
      <c r="Y122" s="5">
        <v>0</v>
      </c>
      <c r="Z122" s="6">
        <v>0</v>
      </c>
      <c r="AA122" s="5">
        <v>0</v>
      </c>
      <c r="AB122" s="6">
        <v>0</v>
      </c>
      <c r="AC122" s="5">
        <v>0</v>
      </c>
      <c r="AD122" s="6">
        <v>0</v>
      </c>
      <c r="AE122" s="5">
        <v>0</v>
      </c>
      <c r="AF122" s="6">
        <v>0</v>
      </c>
    </row>
    <row r="123" spans="2:32" x14ac:dyDescent="0.35">
      <c r="B123" s="1" t="s">
        <v>124</v>
      </c>
      <c r="C123" s="5">
        <v>4.5999999999999999E-3</v>
      </c>
      <c r="D123" s="6">
        <v>5.2140000000000004</v>
      </c>
      <c r="E123" s="5">
        <v>0</v>
      </c>
      <c r="F123" s="6">
        <v>0</v>
      </c>
      <c r="G123" s="5">
        <v>0</v>
      </c>
      <c r="H123" s="6">
        <v>0</v>
      </c>
      <c r="I123" s="5">
        <v>0</v>
      </c>
      <c r="J123" s="6">
        <v>0</v>
      </c>
      <c r="K123" s="5">
        <v>0</v>
      </c>
      <c r="L123" s="6">
        <v>0</v>
      </c>
      <c r="M123" s="5">
        <v>0</v>
      </c>
      <c r="N123" s="6">
        <v>0</v>
      </c>
      <c r="O123" s="5">
        <v>0</v>
      </c>
      <c r="P123" s="6">
        <v>0</v>
      </c>
      <c r="Q123" s="5">
        <v>0</v>
      </c>
      <c r="R123" s="6">
        <v>0</v>
      </c>
      <c r="S123" s="5">
        <v>3.6130000000000002E-2</v>
      </c>
      <c r="T123" s="6">
        <v>5.2140000000000004</v>
      </c>
      <c r="U123" s="5">
        <v>0</v>
      </c>
      <c r="V123" s="6">
        <v>0</v>
      </c>
      <c r="W123" s="5">
        <v>0</v>
      </c>
      <c r="X123" s="6">
        <v>0</v>
      </c>
      <c r="Y123" s="5">
        <v>0</v>
      </c>
      <c r="Z123" s="6">
        <v>0</v>
      </c>
      <c r="AA123" s="5">
        <v>0</v>
      </c>
      <c r="AB123" s="6">
        <v>0</v>
      </c>
      <c r="AC123" s="5">
        <v>0</v>
      </c>
      <c r="AD123" s="6">
        <v>0</v>
      </c>
      <c r="AE123" s="5">
        <v>0</v>
      </c>
      <c r="AF123" s="6">
        <v>0</v>
      </c>
    </row>
    <row r="124" spans="2:32" x14ac:dyDescent="0.35">
      <c r="B124" s="1" t="s">
        <v>125</v>
      </c>
      <c r="C124" s="5">
        <v>0</v>
      </c>
      <c r="D124" s="6">
        <v>0</v>
      </c>
      <c r="E124" s="5">
        <v>0</v>
      </c>
      <c r="F124" s="6">
        <v>0</v>
      </c>
      <c r="G124" s="5">
        <v>0</v>
      </c>
      <c r="H124" s="6">
        <v>0</v>
      </c>
      <c r="I124" s="5">
        <v>0</v>
      </c>
      <c r="J124" s="6">
        <v>0</v>
      </c>
      <c r="K124" s="5">
        <v>0</v>
      </c>
      <c r="L124" s="6">
        <v>0</v>
      </c>
      <c r="M124" s="5">
        <v>0</v>
      </c>
      <c r="N124" s="6">
        <v>0</v>
      </c>
      <c r="O124" s="5">
        <v>0</v>
      </c>
      <c r="P124" s="6">
        <v>0</v>
      </c>
      <c r="Q124" s="5">
        <v>0</v>
      </c>
      <c r="R124" s="6">
        <v>0</v>
      </c>
      <c r="S124" s="5">
        <v>0</v>
      </c>
      <c r="T124" s="6">
        <v>0</v>
      </c>
      <c r="U124" s="5">
        <v>0</v>
      </c>
      <c r="V124" s="6">
        <v>0</v>
      </c>
      <c r="W124" s="5">
        <v>0</v>
      </c>
      <c r="X124" s="6">
        <v>0</v>
      </c>
      <c r="Y124" s="5">
        <v>0</v>
      </c>
      <c r="Z124" s="6">
        <v>0</v>
      </c>
      <c r="AA124" s="5">
        <v>0</v>
      </c>
      <c r="AB124" s="6">
        <v>0</v>
      </c>
      <c r="AC124" s="5">
        <v>0</v>
      </c>
      <c r="AD124" s="6">
        <v>0</v>
      </c>
      <c r="AE124" s="5">
        <v>0</v>
      </c>
      <c r="AF124" s="6">
        <v>0</v>
      </c>
    </row>
    <row r="125" spans="2:32" x14ac:dyDescent="0.35">
      <c r="B125" s="1" t="s">
        <v>126</v>
      </c>
      <c r="C125" s="5">
        <v>0</v>
      </c>
      <c r="D125" s="6">
        <v>0</v>
      </c>
      <c r="E125" s="5">
        <v>0</v>
      </c>
      <c r="F125" s="6">
        <v>0</v>
      </c>
      <c r="G125" s="5">
        <v>0</v>
      </c>
      <c r="H125" s="6">
        <v>0</v>
      </c>
      <c r="I125" s="5">
        <v>0</v>
      </c>
      <c r="J125" s="6">
        <v>0</v>
      </c>
      <c r="K125" s="5">
        <v>0</v>
      </c>
      <c r="L125" s="6">
        <v>0</v>
      </c>
      <c r="M125" s="5">
        <v>0</v>
      </c>
      <c r="N125" s="6">
        <v>0</v>
      </c>
      <c r="O125" s="5">
        <v>0</v>
      </c>
      <c r="P125" s="6">
        <v>0</v>
      </c>
      <c r="Q125" s="5">
        <v>0</v>
      </c>
      <c r="R125" s="6">
        <v>0</v>
      </c>
      <c r="S125" s="5">
        <v>0</v>
      </c>
      <c r="T125" s="6">
        <v>0</v>
      </c>
      <c r="U125" s="5">
        <v>0</v>
      </c>
      <c r="V125" s="6">
        <v>0</v>
      </c>
      <c r="W125" s="5">
        <v>0</v>
      </c>
      <c r="X125" s="6">
        <v>0</v>
      </c>
      <c r="Y125" s="5">
        <v>0</v>
      </c>
      <c r="Z125" s="6">
        <v>0</v>
      </c>
      <c r="AA125" s="5">
        <v>0</v>
      </c>
      <c r="AB125" s="6">
        <v>0</v>
      </c>
      <c r="AC125" s="5">
        <v>0</v>
      </c>
      <c r="AD125" s="6">
        <v>0</v>
      </c>
      <c r="AE125" s="5">
        <v>0</v>
      </c>
      <c r="AF125" s="6">
        <v>0</v>
      </c>
    </row>
    <row r="126" spans="2:32" x14ac:dyDescent="0.35">
      <c r="B126" s="1" t="s">
        <v>127</v>
      </c>
      <c r="C126" s="5">
        <v>2.3500000000000001E-3</v>
      </c>
      <c r="D126" s="6">
        <v>2.67</v>
      </c>
      <c r="E126" s="5">
        <v>0</v>
      </c>
      <c r="F126" s="6">
        <v>0</v>
      </c>
      <c r="G126" s="5">
        <v>0</v>
      </c>
      <c r="H126" s="6">
        <v>0</v>
      </c>
      <c r="I126" s="5">
        <v>0</v>
      </c>
      <c r="J126" s="6">
        <v>0</v>
      </c>
      <c r="K126" s="5">
        <v>0</v>
      </c>
      <c r="L126" s="6">
        <v>0</v>
      </c>
      <c r="M126" s="5">
        <v>0</v>
      </c>
      <c r="N126" s="6">
        <v>0</v>
      </c>
      <c r="O126" s="5">
        <v>0</v>
      </c>
      <c r="P126" s="6">
        <v>0</v>
      </c>
      <c r="Q126" s="5">
        <v>0</v>
      </c>
      <c r="R126" s="6">
        <v>0</v>
      </c>
      <c r="S126" s="5">
        <v>1.8499999999999999E-2</v>
      </c>
      <c r="T126" s="6">
        <v>2.67</v>
      </c>
      <c r="U126" s="5">
        <v>0</v>
      </c>
      <c r="V126" s="6">
        <v>0</v>
      </c>
      <c r="W126" s="5">
        <v>0</v>
      </c>
      <c r="X126" s="6">
        <v>0</v>
      </c>
      <c r="Y126" s="5">
        <v>0</v>
      </c>
      <c r="Z126" s="6">
        <v>0</v>
      </c>
      <c r="AA126" s="5">
        <v>0</v>
      </c>
      <c r="AB126" s="6">
        <v>0</v>
      </c>
      <c r="AC126" s="5">
        <v>0</v>
      </c>
      <c r="AD126" s="6">
        <v>0</v>
      </c>
      <c r="AE126" s="5">
        <v>0</v>
      </c>
      <c r="AF126" s="6">
        <v>0</v>
      </c>
    </row>
    <row r="127" spans="2:32" x14ac:dyDescent="0.35">
      <c r="B127" s="1" t="s">
        <v>128</v>
      </c>
      <c r="C127" s="5">
        <v>1.7239999999999998E-2</v>
      </c>
      <c r="D127" s="6">
        <v>19.565000000000001</v>
      </c>
      <c r="E127" s="5">
        <v>0</v>
      </c>
      <c r="F127" s="6">
        <v>0</v>
      </c>
      <c r="G127" s="5">
        <v>1.0749999999999999E-2</v>
      </c>
      <c r="H127" s="6">
        <v>1.073</v>
      </c>
      <c r="I127" s="5">
        <v>0</v>
      </c>
      <c r="J127" s="6">
        <v>0</v>
      </c>
      <c r="K127" s="5">
        <v>0</v>
      </c>
      <c r="L127" s="6">
        <v>0</v>
      </c>
      <c r="M127" s="5">
        <v>0</v>
      </c>
      <c r="N127" s="6">
        <v>0</v>
      </c>
      <c r="O127" s="5">
        <v>0</v>
      </c>
      <c r="P127" s="6">
        <v>0</v>
      </c>
      <c r="Q127" s="5">
        <v>0</v>
      </c>
      <c r="R127" s="6">
        <v>0</v>
      </c>
      <c r="S127" s="5">
        <v>1.9109999999999999E-2</v>
      </c>
      <c r="T127" s="6">
        <v>2.758</v>
      </c>
      <c r="U127" s="5">
        <v>0</v>
      </c>
      <c r="V127" s="6">
        <v>0</v>
      </c>
      <c r="W127" s="5">
        <v>0</v>
      </c>
      <c r="X127" s="6">
        <v>0</v>
      </c>
      <c r="Y127" s="5">
        <v>0</v>
      </c>
      <c r="Z127" s="6">
        <v>0</v>
      </c>
      <c r="AA127" s="5">
        <v>0</v>
      </c>
      <c r="AB127" s="6">
        <v>0</v>
      </c>
      <c r="AC127" s="5">
        <v>5.731E-2</v>
      </c>
      <c r="AD127" s="6">
        <v>10.954000000000001</v>
      </c>
      <c r="AE127" s="5">
        <v>5.5789999999999999E-2</v>
      </c>
      <c r="AF127" s="6">
        <v>4.78</v>
      </c>
    </row>
    <row r="128" spans="2:32" x14ac:dyDescent="0.35">
      <c r="B128" s="1" t="s">
        <v>129</v>
      </c>
      <c r="C128" s="5">
        <v>2.1700000000000001E-3</v>
      </c>
      <c r="D128" s="6">
        <v>2.4569999999999999</v>
      </c>
      <c r="E128" s="5">
        <v>0</v>
      </c>
      <c r="F128" s="6">
        <v>0</v>
      </c>
      <c r="G128" s="5">
        <v>0</v>
      </c>
      <c r="H128" s="6">
        <v>0</v>
      </c>
      <c r="I128" s="5">
        <v>0</v>
      </c>
      <c r="J128" s="6">
        <v>0</v>
      </c>
      <c r="K128" s="5">
        <v>0</v>
      </c>
      <c r="L128" s="6">
        <v>0</v>
      </c>
      <c r="M128" s="5">
        <v>0</v>
      </c>
      <c r="N128" s="6">
        <v>0</v>
      </c>
      <c r="O128" s="5">
        <v>0</v>
      </c>
      <c r="P128" s="6">
        <v>0</v>
      </c>
      <c r="Q128" s="5">
        <v>0</v>
      </c>
      <c r="R128" s="6">
        <v>0</v>
      </c>
      <c r="S128" s="5">
        <v>1.703E-2</v>
      </c>
      <c r="T128" s="6">
        <v>2.4569999999999999</v>
      </c>
      <c r="U128" s="5">
        <v>0</v>
      </c>
      <c r="V128" s="6">
        <v>0</v>
      </c>
      <c r="W128" s="5">
        <v>0</v>
      </c>
      <c r="X128" s="6">
        <v>0</v>
      </c>
      <c r="Y128" s="5">
        <v>0</v>
      </c>
      <c r="Z128" s="6">
        <v>0</v>
      </c>
      <c r="AA128" s="5">
        <v>0</v>
      </c>
      <c r="AB128" s="6">
        <v>0</v>
      </c>
      <c r="AC128" s="5">
        <v>0</v>
      </c>
      <c r="AD128" s="6">
        <v>0</v>
      </c>
      <c r="AE128" s="5">
        <v>0</v>
      </c>
      <c r="AF128" s="6">
        <v>0</v>
      </c>
    </row>
    <row r="129" spans="2:32" x14ac:dyDescent="0.35">
      <c r="B129" s="1" t="s">
        <v>130</v>
      </c>
      <c r="C129" s="5">
        <v>1.9009999999999999E-2</v>
      </c>
      <c r="D129" s="6">
        <v>21.57</v>
      </c>
      <c r="E129" s="5">
        <v>0</v>
      </c>
      <c r="F129" s="6">
        <v>0</v>
      </c>
      <c r="G129" s="5">
        <v>0</v>
      </c>
      <c r="H129" s="6">
        <v>0</v>
      </c>
      <c r="I129" s="5">
        <v>0</v>
      </c>
      <c r="J129" s="6">
        <v>0</v>
      </c>
      <c r="K129" s="5">
        <v>0</v>
      </c>
      <c r="L129" s="6">
        <v>0</v>
      </c>
      <c r="M129" s="5">
        <v>0</v>
      </c>
      <c r="N129" s="6">
        <v>0</v>
      </c>
      <c r="O129" s="5">
        <v>0</v>
      </c>
      <c r="P129" s="6">
        <v>0</v>
      </c>
      <c r="Q129" s="5">
        <v>0</v>
      </c>
      <c r="R129" s="6">
        <v>0</v>
      </c>
      <c r="S129" s="5">
        <v>0.14294000000000001</v>
      </c>
      <c r="T129" s="6">
        <v>20.625</v>
      </c>
      <c r="U129" s="5">
        <v>0</v>
      </c>
      <c r="V129" s="6">
        <v>0</v>
      </c>
      <c r="W129" s="5">
        <v>0</v>
      </c>
      <c r="X129" s="6">
        <v>0</v>
      </c>
      <c r="Y129" s="5">
        <v>0</v>
      </c>
      <c r="Z129" s="6">
        <v>0</v>
      </c>
      <c r="AA129" s="5">
        <v>0</v>
      </c>
      <c r="AB129" s="6">
        <v>0</v>
      </c>
      <c r="AC129" s="5">
        <v>0</v>
      </c>
      <c r="AD129" s="6">
        <v>0</v>
      </c>
      <c r="AE129" s="5">
        <v>1.103E-2</v>
      </c>
      <c r="AF129" s="6">
        <v>0.94499999999999995</v>
      </c>
    </row>
    <row r="130" spans="2:32" x14ac:dyDescent="0.35">
      <c r="B130" s="1" t="s">
        <v>131</v>
      </c>
      <c r="C130" s="5">
        <v>2.0500000000000002E-3</v>
      </c>
      <c r="D130" s="6">
        <v>2.3239999999999998</v>
      </c>
      <c r="E130" s="5">
        <v>0</v>
      </c>
      <c r="F130" s="6">
        <v>0</v>
      </c>
      <c r="G130" s="5">
        <v>0</v>
      </c>
      <c r="H130" s="6">
        <v>0</v>
      </c>
      <c r="I130" s="5">
        <v>0</v>
      </c>
      <c r="J130" s="6">
        <v>0</v>
      </c>
      <c r="K130" s="5">
        <v>0</v>
      </c>
      <c r="L130" s="6">
        <v>0</v>
      </c>
      <c r="M130" s="5">
        <v>0</v>
      </c>
      <c r="N130" s="6">
        <v>0</v>
      </c>
      <c r="O130" s="5">
        <v>0</v>
      </c>
      <c r="P130" s="6">
        <v>0</v>
      </c>
      <c r="Q130" s="5">
        <v>0</v>
      </c>
      <c r="R130" s="6">
        <v>0</v>
      </c>
      <c r="S130" s="5">
        <v>9.5600000000000008E-3</v>
      </c>
      <c r="T130" s="6">
        <v>1.379</v>
      </c>
      <c r="U130" s="5">
        <v>0</v>
      </c>
      <c r="V130" s="6">
        <v>0</v>
      </c>
      <c r="W130" s="5">
        <v>0</v>
      </c>
      <c r="X130" s="6">
        <v>0</v>
      </c>
      <c r="Y130" s="5">
        <v>0</v>
      </c>
      <c r="Z130" s="6">
        <v>0</v>
      </c>
      <c r="AA130" s="5">
        <v>0</v>
      </c>
      <c r="AB130" s="6">
        <v>0</v>
      </c>
      <c r="AC130" s="5">
        <v>0</v>
      </c>
      <c r="AD130" s="6">
        <v>0</v>
      </c>
      <c r="AE130" s="5">
        <v>1.103E-2</v>
      </c>
      <c r="AF130" s="6">
        <v>0.94499999999999995</v>
      </c>
    </row>
    <row r="131" spans="2:32" x14ac:dyDescent="0.35">
      <c r="B131" s="1" t="s">
        <v>132</v>
      </c>
      <c r="C131" s="5">
        <v>2.7100000000000002E-3</v>
      </c>
      <c r="D131" s="6">
        <v>3.0779999999999998</v>
      </c>
      <c r="E131" s="5">
        <v>0</v>
      </c>
      <c r="F131" s="6">
        <v>0</v>
      </c>
      <c r="G131" s="5">
        <v>0</v>
      </c>
      <c r="H131" s="6">
        <v>0</v>
      </c>
      <c r="I131" s="5">
        <v>0</v>
      </c>
      <c r="J131" s="6">
        <v>0</v>
      </c>
      <c r="K131" s="5">
        <v>0</v>
      </c>
      <c r="L131" s="6">
        <v>0</v>
      </c>
      <c r="M131" s="5">
        <v>0</v>
      </c>
      <c r="N131" s="6">
        <v>0</v>
      </c>
      <c r="O131" s="5">
        <v>0</v>
      </c>
      <c r="P131" s="6">
        <v>0</v>
      </c>
      <c r="Q131" s="5">
        <v>0</v>
      </c>
      <c r="R131" s="6">
        <v>0</v>
      </c>
      <c r="S131" s="5">
        <v>3.7399999999999998E-3</v>
      </c>
      <c r="T131" s="6">
        <v>0.53900000000000003</v>
      </c>
      <c r="U131" s="5">
        <v>0</v>
      </c>
      <c r="V131" s="6">
        <v>0</v>
      </c>
      <c r="W131" s="5">
        <v>0</v>
      </c>
      <c r="X131" s="6">
        <v>0</v>
      </c>
      <c r="Y131" s="5">
        <v>0</v>
      </c>
      <c r="Z131" s="6">
        <v>0</v>
      </c>
      <c r="AA131" s="5">
        <v>0</v>
      </c>
      <c r="AB131" s="6">
        <v>0</v>
      </c>
      <c r="AC131" s="5">
        <v>0</v>
      </c>
      <c r="AD131" s="6">
        <v>0</v>
      </c>
      <c r="AE131" s="5">
        <v>2.963E-2</v>
      </c>
      <c r="AF131" s="6">
        <v>2.5390000000000001</v>
      </c>
    </row>
    <row r="132" spans="2:32" x14ac:dyDescent="0.35">
      <c r="B132" s="1" t="s">
        <v>133</v>
      </c>
      <c r="C132" s="5">
        <v>5.2199999999999998E-3</v>
      </c>
      <c r="D132" s="6">
        <v>5.9169999999999998</v>
      </c>
      <c r="E132" s="5">
        <v>0</v>
      </c>
      <c r="F132" s="6">
        <v>0</v>
      </c>
      <c r="G132" s="5">
        <v>0</v>
      </c>
      <c r="H132" s="6">
        <v>0</v>
      </c>
      <c r="I132" s="5">
        <v>0</v>
      </c>
      <c r="J132" s="6">
        <v>0</v>
      </c>
      <c r="K132" s="5">
        <v>0</v>
      </c>
      <c r="L132" s="6">
        <v>0</v>
      </c>
      <c r="M132" s="5">
        <v>0</v>
      </c>
      <c r="N132" s="6">
        <v>0</v>
      </c>
      <c r="O132" s="5">
        <v>0</v>
      </c>
      <c r="P132" s="6">
        <v>0</v>
      </c>
      <c r="Q132" s="5">
        <v>0</v>
      </c>
      <c r="R132" s="6">
        <v>0</v>
      </c>
      <c r="S132" s="5">
        <v>3.8969999999999998E-2</v>
      </c>
      <c r="T132" s="6">
        <v>5.6230000000000002</v>
      </c>
      <c r="U132" s="5">
        <v>7.0400000000000003E-3</v>
      </c>
      <c r="V132" s="6">
        <v>0.29299999999999998</v>
      </c>
      <c r="W132" s="5">
        <v>0</v>
      </c>
      <c r="X132" s="6">
        <v>0</v>
      </c>
      <c r="Y132" s="5">
        <v>0</v>
      </c>
      <c r="Z132" s="6">
        <v>0</v>
      </c>
      <c r="AA132" s="5">
        <v>0</v>
      </c>
      <c r="AB132" s="6">
        <v>0</v>
      </c>
      <c r="AC132" s="5">
        <v>0</v>
      </c>
      <c r="AD132" s="6">
        <v>0</v>
      </c>
      <c r="AE132" s="5">
        <v>0</v>
      </c>
      <c r="AF132" s="6">
        <v>0</v>
      </c>
    </row>
    <row r="133" spans="2:32" x14ac:dyDescent="0.35">
      <c r="B133" s="2" t="s">
        <v>9</v>
      </c>
    </row>
    <row r="134" spans="2:32" x14ac:dyDescent="0.35">
      <c r="B134" s="1" t="s">
        <v>134</v>
      </c>
      <c r="C134" s="5">
        <v>0</v>
      </c>
      <c r="D134" s="6">
        <v>0</v>
      </c>
      <c r="E134" s="5">
        <v>0</v>
      </c>
      <c r="F134" s="6">
        <v>0</v>
      </c>
      <c r="G134" s="5">
        <v>0</v>
      </c>
      <c r="H134" s="6">
        <v>0</v>
      </c>
      <c r="I134" s="5">
        <v>0</v>
      </c>
      <c r="J134" s="6">
        <v>0</v>
      </c>
      <c r="K134" s="5">
        <v>0</v>
      </c>
      <c r="L134" s="6">
        <v>0</v>
      </c>
      <c r="M134" s="5">
        <v>0</v>
      </c>
      <c r="N134" s="6">
        <v>0</v>
      </c>
      <c r="O134" s="5">
        <v>0</v>
      </c>
      <c r="P134" s="6">
        <v>0</v>
      </c>
      <c r="Q134" s="5">
        <v>0</v>
      </c>
      <c r="R134" s="6">
        <v>0</v>
      </c>
      <c r="S134" s="5">
        <v>0</v>
      </c>
      <c r="T134" s="6">
        <v>0</v>
      </c>
      <c r="U134" s="5">
        <v>0</v>
      </c>
      <c r="V134" s="6">
        <v>0</v>
      </c>
      <c r="W134" s="5">
        <v>0</v>
      </c>
      <c r="X134" s="6">
        <v>0</v>
      </c>
      <c r="Y134" s="5">
        <v>0</v>
      </c>
      <c r="Z134" s="6">
        <v>0</v>
      </c>
      <c r="AA134" s="5">
        <v>0</v>
      </c>
      <c r="AB134" s="6">
        <v>0</v>
      </c>
      <c r="AC134" s="5">
        <v>0</v>
      </c>
      <c r="AD134" s="6">
        <v>0</v>
      </c>
      <c r="AE134" s="5">
        <v>0</v>
      </c>
      <c r="AF134" s="6">
        <v>0</v>
      </c>
    </row>
    <row r="135" spans="2:32" x14ac:dyDescent="0.35">
      <c r="B135" s="1" t="s">
        <v>135</v>
      </c>
      <c r="C135" s="5">
        <v>1.9499999999999999E-3</v>
      </c>
      <c r="D135" s="6">
        <v>2.218</v>
      </c>
      <c r="E135" s="5">
        <v>0</v>
      </c>
      <c r="F135" s="6">
        <v>0</v>
      </c>
      <c r="G135" s="5">
        <v>0</v>
      </c>
      <c r="H135" s="6">
        <v>0</v>
      </c>
      <c r="I135" s="5">
        <v>0</v>
      </c>
      <c r="J135" s="6">
        <v>0</v>
      </c>
      <c r="K135" s="5">
        <v>0</v>
      </c>
      <c r="L135" s="6">
        <v>0</v>
      </c>
      <c r="M135" s="5">
        <v>0</v>
      </c>
      <c r="N135" s="6">
        <v>0</v>
      </c>
      <c r="O135" s="5">
        <v>0</v>
      </c>
      <c r="P135" s="6">
        <v>0</v>
      </c>
      <c r="Q135" s="5">
        <v>0</v>
      </c>
      <c r="R135" s="6">
        <v>0</v>
      </c>
      <c r="S135" s="5">
        <v>0</v>
      </c>
      <c r="T135" s="6">
        <v>0</v>
      </c>
      <c r="U135" s="5">
        <v>5.3310000000000003E-2</v>
      </c>
      <c r="V135" s="6">
        <v>2.218</v>
      </c>
      <c r="W135" s="5">
        <v>0</v>
      </c>
      <c r="X135" s="6">
        <v>0</v>
      </c>
      <c r="Y135" s="5">
        <v>0</v>
      </c>
      <c r="Z135" s="6">
        <v>0</v>
      </c>
      <c r="AA135" s="5">
        <v>0</v>
      </c>
      <c r="AB135" s="6">
        <v>0</v>
      </c>
      <c r="AC135" s="5">
        <v>0</v>
      </c>
      <c r="AD135" s="6">
        <v>0</v>
      </c>
      <c r="AE135" s="5">
        <v>0</v>
      </c>
      <c r="AF135" s="6">
        <v>0</v>
      </c>
    </row>
    <row r="136" spans="2:32" x14ac:dyDescent="0.35">
      <c r="B136" s="1" t="s">
        <v>136</v>
      </c>
      <c r="C136" s="5">
        <v>0</v>
      </c>
      <c r="D136" s="6">
        <v>0</v>
      </c>
      <c r="E136" s="5">
        <v>0</v>
      </c>
      <c r="F136" s="6">
        <v>0</v>
      </c>
      <c r="G136" s="5">
        <v>0</v>
      </c>
      <c r="H136" s="6">
        <v>0</v>
      </c>
      <c r="I136" s="5">
        <v>0</v>
      </c>
      <c r="J136" s="6">
        <v>0</v>
      </c>
      <c r="K136" s="5">
        <v>0</v>
      </c>
      <c r="L136" s="6">
        <v>0</v>
      </c>
      <c r="M136" s="5">
        <v>0</v>
      </c>
      <c r="N136" s="6">
        <v>0</v>
      </c>
      <c r="O136" s="5">
        <v>0</v>
      </c>
      <c r="P136" s="6">
        <v>0</v>
      </c>
      <c r="Q136" s="5">
        <v>0</v>
      </c>
      <c r="R136" s="6">
        <v>0</v>
      </c>
      <c r="S136" s="5">
        <v>0</v>
      </c>
      <c r="T136" s="6">
        <v>0</v>
      </c>
      <c r="U136" s="5">
        <v>0</v>
      </c>
      <c r="V136" s="6">
        <v>0</v>
      </c>
      <c r="W136" s="5">
        <v>0</v>
      </c>
      <c r="X136" s="6">
        <v>0</v>
      </c>
      <c r="Y136" s="5">
        <v>0</v>
      </c>
      <c r="Z136" s="6">
        <v>0</v>
      </c>
      <c r="AA136" s="5">
        <v>0</v>
      </c>
      <c r="AB136" s="6">
        <v>0</v>
      </c>
      <c r="AC136" s="5">
        <v>0</v>
      </c>
      <c r="AD136" s="6">
        <v>0</v>
      </c>
      <c r="AE136" s="5">
        <v>0</v>
      </c>
      <c r="AF136" s="6">
        <v>0</v>
      </c>
    </row>
    <row r="137" spans="2:32" x14ac:dyDescent="0.35">
      <c r="B137" s="1" t="s">
        <v>137</v>
      </c>
      <c r="C137" s="5">
        <v>0</v>
      </c>
      <c r="D137" s="6">
        <v>0</v>
      </c>
      <c r="E137" s="5">
        <v>0</v>
      </c>
      <c r="F137" s="6">
        <v>0</v>
      </c>
      <c r="G137" s="5">
        <v>0</v>
      </c>
      <c r="H137" s="6">
        <v>0</v>
      </c>
      <c r="I137" s="5">
        <v>0</v>
      </c>
      <c r="J137" s="6">
        <v>0</v>
      </c>
      <c r="K137" s="5">
        <v>0</v>
      </c>
      <c r="L137" s="6">
        <v>0</v>
      </c>
      <c r="M137" s="5">
        <v>0</v>
      </c>
      <c r="N137" s="6">
        <v>0</v>
      </c>
      <c r="O137" s="5">
        <v>0</v>
      </c>
      <c r="P137" s="6">
        <v>0</v>
      </c>
      <c r="Q137" s="5">
        <v>0</v>
      </c>
      <c r="R137" s="6">
        <v>0</v>
      </c>
      <c r="S137" s="5">
        <v>0</v>
      </c>
      <c r="T137" s="6">
        <v>0</v>
      </c>
      <c r="U137" s="5">
        <v>0</v>
      </c>
      <c r="V137" s="6">
        <v>0</v>
      </c>
      <c r="W137" s="5">
        <v>0</v>
      </c>
      <c r="X137" s="6">
        <v>0</v>
      </c>
      <c r="Y137" s="5">
        <v>0</v>
      </c>
      <c r="Z137" s="6">
        <v>0</v>
      </c>
      <c r="AA137" s="5">
        <v>0</v>
      </c>
      <c r="AB137" s="6">
        <v>0</v>
      </c>
      <c r="AC137" s="5">
        <v>0</v>
      </c>
      <c r="AD137" s="6">
        <v>0</v>
      </c>
      <c r="AE137" s="5">
        <v>0</v>
      </c>
      <c r="AF137" s="6">
        <v>0</v>
      </c>
    </row>
    <row r="138" spans="2:32" x14ac:dyDescent="0.35">
      <c r="B138" s="1" t="s">
        <v>138</v>
      </c>
      <c r="C138" s="5">
        <v>0</v>
      </c>
      <c r="D138" s="6">
        <v>0</v>
      </c>
      <c r="E138" s="5">
        <v>0</v>
      </c>
      <c r="F138" s="6">
        <v>0</v>
      </c>
      <c r="G138" s="5">
        <v>0</v>
      </c>
      <c r="H138" s="6">
        <v>0</v>
      </c>
      <c r="I138" s="5">
        <v>0</v>
      </c>
      <c r="J138" s="6">
        <v>0</v>
      </c>
      <c r="K138" s="5">
        <v>0</v>
      </c>
      <c r="L138" s="6">
        <v>0</v>
      </c>
      <c r="M138" s="5">
        <v>0</v>
      </c>
      <c r="N138" s="6">
        <v>0</v>
      </c>
      <c r="O138" s="5">
        <v>0</v>
      </c>
      <c r="P138" s="6">
        <v>0</v>
      </c>
      <c r="Q138" s="5">
        <v>0</v>
      </c>
      <c r="R138" s="6">
        <v>0</v>
      </c>
      <c r="S138" s="5">
        <v>0</v>
      </c>
      <c r="T138" s="6">
        <v>0</v>
      </c>
      <c r="U138" s="5">
        <v>0</v>
      </c>
      <c r="V138" s="6">
        <v>0</v>
      </c>
      <c r="W138" s="5">
        <v>0</v>
      </c>
      <c r="X138" s="6">
        <v>0</v>
      </c>
      <c r="Y138" s="5">
        <v>0</v>
      </c>
      <c r="Z138" s="6">
        <v>0</v>
      </c>
      <c r="AA138" s="5">
        <v>0</v>
      </c>
      <c r="AB138" s="6">
        <v>0</v>
      </c>
      <c r="AC138" s="5">
        <v>0</v>
      </c>
      <c r="AD138" s="6">
        <v>0</v>
      </c>
      <c r="AE138" s="5">
        <v>0</v>
      </c>
      <c r="AF138" s="6">
        <v>0</v>
      </c>
    </row>
    <row r="139" spans="2:32" x14ac:dyDescent="0.35">
      <c r="B139" s="1" t="s">
        <v>139</v>
      </c>
      <c r="C139" s="5">
        <v>0</v>
      </c>
      <c r="D139" s="6">
        <v>0</v>
      </c>
      <c r="E139" s="5">
        <v>0</v>
      </c>
      <c r="F139" s="6">
        <v>0</v>
      </c>
      <c r="G139" s="5">
        <v>0</v>
      </c>
      <c r="H139" s="6">
        <v>0</v>
      </c>
      <c r="I139" s="5">
        <v>0</v>
      </c>
      <c r="J139" s="6">
        <v>0</v>
      </c>
      <c r="K139" s="5">
        <v>0</v>
      </c>
      <c r="L139" s="6">
        <v>0</v>
      </c>
      <c r="M139" s="5">
        <v>0</v>
      </c>
      <c r="N139" s="6">
        <v>0</v>
      </c>
      <c r="O139" s="5">
        <v>0</v>
      </c>
      <c r="P139" s="6">
        <v>0</v>
      </c>
      <c r="Q139" s="5">
        <v>0</v>
      </c>
      <c r="R139" s="6">
        <v>0</v>
      </c>
      <c r="S139" s="5">
        <v>0</v>
      </c>
      <c r="T139" s="6">
        <v>0</v>
      </c>
      <c r="U139" s="5">
        <v>0</v>
      </c>
      <c r="V139" s="6">
        <v>0</v>
      </c>
      <c r="W139" s="5">
        <v>0</v>
      </c>
      <c r="X139" s="6">
        <v>0</v>
      </c>
      <c r="Y139" s="5">
        <v>0</v>
      </c>
      <c r="Z139" s="6">
        <v>0</v>
      </c>
      <c r="AA139" s="5">
        <v>0</v>
      </c>
      <c r="AB139" s="6">
        <v>0</v>
      </c>
      <c r="AC139" s="5">
        <v>0</v>
      </c>
      <c r="AD139" s="6">
        <v>0</v>
      </c>
      <c r="AE139" s="5">
        <v>0</v>
      </c>
      <c r="AF139" s="6">
        <v>0</v>
      </c>
    </row>
    <row r="140" spans="2:32" x14ac:dyDescent="0.35">
      <c r="B140" s="1" t="s">
        <v>140</v>
      </c>
      <c r="C140" s="5">
        <v>0</v>
      </c>
      <c r="D140" s="6">
        <v>0</v>
      </c>
      <c r="E140" s="5">
        <v>0</v>
      </c>
      <c r="F140" s="6">
        <v>0</v>
      </c>
      <c r="G140" s="5">
        <v>0</v>
      </c>
      <c r="H140" s="6">
        <v>0</v>
      </c>
      <c r="I140" s="5">
        <v>0</v>
      </c>
      <c r="J140" s="6">
        <v>0</v>
      </c>
      <c r="K140" s="5">
        <v>0</v>
      </c>
      <c r="L140" s="6">
        <v>0</v>
      </c>
      <c r="M140" s="5">
        <v>0</v>
      </c>
      <c r="N140" s="6">
        <v>0</v>
      </c>
      <c r="O140" s="5">
        <v>0</v>
      </c>
      <c r="P140" s="6">
        <v>0</v>
      </c>
      <c r="Q140" s="5">
        <v>0</v>
      </c>
      <c r="R140" s="6">
        <v>0</v>
      </c>
      <c r="S140" s="5">
        <v>0</v>
      </c>
      <c r="T140" s="6">
        <v>0</v>
      </c>
      <c r="U140" s="5">
        <v>0</v>
      </c>
      <c r="V140" s="6">
        <v>0</v>
      </c>
      <c r="W140" s="5">
        <v>0</v>
      </c>
      <c r="X140" s="6">
        <v>0</v>
      </c>
      <c r="Y140" s="5">
        <v>0</v>
      </c>
      <c r="Z140" s="6">
        <v>0</v>
      </c>
      <c r="AA140" s="5">
        <v>0</v>
      </c>
      <c r="AB140" s="6">
        <v>0</v>
      </c>
      <c r="AC140" s="5">
        <v>0</v>
      </c>
      <c r="AD140" s="6">
        <v>0</v>
      </c>
      <c r="AE140" s="5">
        <v>0</v>
      </c>
      <c r="AF140" s="6">
        <v>0</v>
      </c>
    </row>
    <row r="141" spans="2:32" x14ac:dyDescent="0.35">
      <c r="B141" s="1" t="s">
        <v>141</v>
      </c>
      <c r="C141" s="5">
        <v>0</v>
      </c>
      <c r="D141" s="6">
        <v>0</v>
      </c>
      <c r="E141" s="5">
        <v>0</v>
      </c>
      <c r="F141" s="6">
        <v>0</v>
      </c>
      <c r="G141" s="5">
        <v>0</v>
      </c>
      <c r="H141" s="6">
        <v>0</v>
      </c>
      <c r="I141" s="5">
        <v>0</v>
      </c>
      <c r="J141" s="6">
        <v>0</v>
      </c>
      <c r="K141" s="5">
        <v>0</v>
      </c>
      <c r="L141" s="6">
        <v>0</v>
      </c>
      <c r="M141" s="5">
        <v>0</v>
      </c>
      <c r="N141" s="6">
        <v>0</v>
      </c>
      <c r="O141" s="5">
        <v>0</v>
      </c>
      <c r="P141" s="6">
        <v>0</v>
      </c>
      <c r="Q141" s="5">
        <v>0</v>
      </c>
      <c r="R141" s="6">
        <v>0</v>
      </c>
      <c r="S141" s="5">
        <v>0</v>
      </c>
      <c r="T141" s="6">
        <v>0</v>
      </c>
      <c r="U141" s="5">
        <v>0</v>
      </c>
      <c r="V141" s="6">
        <v>0</v>
      </c>
      <c r="W141" s="5">
        <v>0</v>
      </c>
      <c r="X141" s="6">
        <v>0</v>
      </c>
      <c r="Y141" s="5">
        <v>0</v>
      </c>
      <c r="Z141" s="6">
        <v>0</v>
      </c>
      <c r="AA141" s="5">
        <v>0</v>
      </c>
      <c r="AB141" s="6">
        <v>0</v>
      </c>
      <c r="AC141" s="5">
        <v>0</v>
      </c>
      <c r="AD141" s="6">
        <v>0</v>
      </c>
      <c r="AE141" s="5">
        <v>0</v>
      </c>
      <c r="AF141" s="6">
        <v>0</v>
      </c>
    </row>
    <row r="142" spans="2:32" x14ac:dyDescent="0.35">
      <c r="B142" s="1" t="s">
        <v>142</v>
      </c>
      <c r="C142" s="5">
        <v>0</v>
      </c>
      <c r="D142" s="6">
        <v>0</v>
      </c>
      <c r="E142" s="5">
        <v>0</v>
      </c>
      <c r="F142" s="6">
        <v>0</v>
      </c>
      <c r="G142" s="5">
        <v>0</v>
      </c>
      <c r="H142" s="6">
        <v>0</v>
      </c>
      <c r="I142" s="5">
        <v>0</v>
      </c>
      <c r="J142" s="6">
        <v>0</v>
      </c>
      <c r="K142" s="5">
        <v>0</v>
      </c>
      <c r="L142" s="6">
        <v>0</v>
      </c>
      <c r="M142" s="5">
        <v>0</v>
      </c>
      <c r="N142" s="6">
        <v>0</v>
      </c>
      <c r="O142" s="5">
        <v>0</v>
      </c>
      <c r="P142" s="6">
        <v>0</v>
      </c>
      <c r="Q142" s="5">
        <v>0</v>
      </c>
      <c r="R142" s="6">
        <v>0</v>
      </c>
      <c r="S142" s="5">
        <v>0</v>
      </c>
      <c r="T142" s="6">
        <v>0</v>
      </c>
      <c r="U142" s="5">
        <v>0</v>
      </c>
      <c r="V142" s="6">
        <v>0</v>
      </c>
      <c r="W142" s="5">
        <v>0</v>
      </c>
      <c r="X142" s="6">
        <v>0</v>
      </c>
      <c r="Y142" s="5">
        <v>0</v>
      </c>
      <c r="Z142" s="6">
        <v>0</v>
      </c>
      <c r="AA142" s="5">
        <v>0</v>
      </c>
      <c r="AB142" s="6">
        <v>0</v>
      </c>
      <c r="AC142" s="5">
        <v>0</v>
      </c>
      <c r="AD142" s="6">
        <v>0</v>
      </c>
      <c r="AE142" s="5">
        <v>0</v>
      </c>
      <c r="AF142" s="6">
        <v>0</v>
      </c>
    </row>
    <row r="143" spans="2:32" x14ac:dyDescent="0.35">
      <c r="B143" s="1" t="s">
        <v>143</v>
      </c>
      <c r="C143" s="5">
        <v>0</v>
      </c>
      <c r="D143" s="6">
        <v>0</v>
      </c>
      <c r="E143" s="5">
        <v>0</v>
      </c>
      <c r="F143" s="6">
        <v>0</v>
      </c>
      <c r="G143" s="5">
        <v>0</v>
      </c>
      <c r="H143" s="6">
        <v>0</v>
      </c>
      <c r="I143" s="5">
        <v>0</v>
      </c>
      <c r="J143" s="6">
        <v>0</v>
      </c>
      <c r="K143" s="5">
        <v>0</v>
      </c>
      <c r="L143" s="6">
        <v>0</v>
      </c>
      <c r="M143" s="5">
        <v>0</v>
      </c>
      <c r="N143" s="6">
        <v>0</v>
      </c>
      <c r="O143" s="5">
        <v>0</v>
      </c>
      <c r="P143" s="6">
        <v>0</v>
      </c>
      <c r="Q143" s="5">
        <v>0</v>
      </c>
      <c r="R143" s="6">
        <v>0</v>
      </c>
      <c r="S143" s="5">
        <v>0</v>
      </c>
      <c r="T143" s="6">
        <v>0</v>
      </c>
      <c r="U143" s="5">
        <v>0</v>
      </c>
      <c r="V143" s="6">
        <v>0</v>
      </c>
      <c r="W143" s="5">
        <v>0</v>
      </c>
      <c r="X143" s="6">
        <v>0</v>
      </c>
      <c r="Y143" s="5">
        <v>0</v>
      </c>
      <c r="Z143" s="6">
        <v>0</v>
      </c>
      <c r="AA143" s="5">
        <v>0</v>
      </c>
      <c r="AB143" s="6">
        <v>0</v>
      </c>
      <c r="AC143" s="5">
        <v>0</v>
      </c>
      <c r="AD143" s="6">
        <v>0</v>
      </c>
      <c r="AE143" s="5">
        <v>0</v>
      </c>
      <c r="AF143" s="6">
        <v>0</v>
      </c>
    </row>
    <row r="144" spans="2:32" x14ac:dyDescent="0.35">
      <c r="B144" s="1" t="s">
        <v>144</v>
      </c>
      <c r="C144" s="5">
        <v>0</v>
      </c>
      <c r="D144" s="6">
        <v>0</v>
      </c>
      <c r="E144" s="5">
        <v>0</v>
      </c>
      <c r="F144" s="6">
        <v>0</v>
      </c>
      <c r="G144" s="5">
        <v>0</v>
      </c>
      <c r="H144" s="6">
        <v>0</v>
      </c>
      <c r="I144" s="5">
        <v>0</v>
      </c>
      <c r="J144" s="6">
        <v>0</v>
      </c>
      <c r="K144" s="5">
        <v>0</v>
      </c>
      <c r="L144" s="6">
        <v>0</v>
      </c>
      <c r="M144" s="5">
        <v>0</v>
      </c>
      <c r="N144" s="6">
        <v>0</v>
      </c>
      <c r="O144" s="5">
        <v>0</v>
      </c>
      <c r="P144" s="6">
        <v>0</v>
      </c>
      <c r="Q144" s="5">
        <v>0</v>
      </c>
      <c r="R144" s="6">
        <v>0</v>
      </c>
      <c r="S144" s="5">
        <v>0</v>
      </c>
      <c r="T144" s="6">
        <v>0</v>
      </c>
      <c r="U144" s="5">
        <v>0</v>
      </c>
      <c r="V144" s="6">
        <v>0</v>
      </c>
      <c r="W144" s="5">
        <v>0</v>
      </c>
      <c r="X144" s="6">
        <v>0</v>
      </c>
      <c r="Y144" s="5">
        <v>0</v>
      </c>
      <c r="Z144" s="6">
        <v>0</v>
      </c>
      <c r="AA144" s="5">
        <v>0</v>
      </c>
      <c r="AB144" s="6">
        <v>0</v>
      </c>
      <c r="AC144" s="5">
        <v>0</v>
      </c>
      <c r="AD144" s="6">
        <v>0</v>
      </c>
      <c r="AE144" s="5">
        <v>0</v>
      </c>
      <c r="AF144" s="6">
        <v>0</v>
      </c>
    </row>
    <row r="145" spans="2:32" x14ac:dyDescent="0.35">
      <c r="B145" s="1" t="s">
        <v>145</v>
      </c>
      <c r="C145" s="5">
        <v>0</v>
      </c>
      <c r="D145" s="6">
        <v>0</v>
      </c>
      <c r="E145" s="5">
        <v>0</v>
      </c>
      <c r="F145" s="6">
        <v>0</v>
      </c>
      <c r="G145" s="5">
        <v>0</v>
      </c>
      <c r="H145" s="6">
        <v>0</v>
      </c>
      <c r="I145" s="5">
        <v>0</v>
      </c>
      <c r="J145" s="6">
        <v>0</v>
      </c>
      <c r="K145" s="5">
        <v>0</v>
      </c>
      <c r="L145" s="6">
        <v>0</v>
      </c>
      <c r="M145" s="5">
        <v>0</v>
      </c>
      <c r="N145" s="6">
        <v>0</v>
      </c>
      <c r="O145" s="5">
        <v>0</v>
      </c>
      <c r="P145" s="6">
        <v>0</v>
      </c>
      <c r="Q145" s="5">
        <v>0</v>
      </c>
      <c r="R145" s="6">
        <v>0</v>
      </c>
      <c r="S145" s="5">
        <v>0</v>
      </c>
      <c r="T145" s="6">
        <v>0</v>
      </c>
      <c r="U145" s="5">
        <v>0</v>
      </c>
      <c r="V145" s="6">
        <v>0</v>
      </c>
      <c r="W145" s="5">
        <v>0</v>
      </c>
      <c r="X145" s="6">
        <v>0</v>
      </c>
      <c r="Y145" s="5">
        <v>0</v>
      </c>
      <c r="Z145" s="6">
        <v>0</v>
      </c>
      <c r="AA145" s="5">
        <v>0</v>
      </c>
      <c r="AB145" s="6">
        <v>0</v>
      </c>
      <c r="AC145" s="5">
        <v>0</v>
      </c>
      <c r="AD145" s="6">
        <v>0</v>
      </c>
      <c r="AE145" s="5">
        <v>0</v>
      </c>
      <c r="AF145" s="6">
        <v>0</v>
      </c>
    </row>
    <row r="146" spans="2:32" x14ac:dyDescent="0.35">
      <c r="B146" s="2" t="s">
        <v>10</v>
      </c>
    </row>
    <row r="147" spans="2:32" x14ac:dyDescent="0.35">
      <c r="B147" s="1" t="s">
        <v>146</v>
      </c>
      <c r="C147" s="5">
        <v>0</v>
      </c>
      <c r="D147" s="6">
        <v>0</v>
      </c>
      <c r="E147" s="5">
        <v>0</v>
      </c>
      <c r="F147" s="6">
        <v>0</v>
      </c>
      <c r="G147" s="5">
        <v>0</v>
      </c>
      <c r="H147" s="6">
        <v>0</v>
      </c>
      <c r="I147" s="5">
        <v>0</v>
      </c>
      <c r="J147" s="6">
        <v>0</v>
      </c>
      <c r="K147" s="5">
        <v>0</v>
      </c>
      <c r="L147" s="6">
        <v>0</v>
      </c>
      <c r="M147" s="5">
        <v>0</v>
      </c>
      <c r="N147" s="6">
        <v>0</v>
      </c>
      <c r="O147" s="5">
        <v>0</v>
      </c>
      <c r="P147" s="6">
        <v>0</v>
      </c>
      <c r="Q147" s="5">
        <v>0</v>
      </c>
      <c r="R147" s="6">
        <v>0</v>
      </c>
      <c r="S147" s="5">
        <v>0</v>
      </c>
      <c r="T147" s="6">
        <v>0</v>
      </c>
      <c r="U147" s="5">
        <v>0</v>
      </c>
      <c r="V147" s="6">
        <v>0</v>
      </c>
      <c r="W147" s="5">
        <v>0</v>
      </c>
      <c r="X147" s="6">
        <v>0</v>
      </c>
      <c r="Y147" s="5">
        <v>0</v>
      </c>
      <c r="Z147" s="6">
        <v>0</v>
      </c>
      <c r="AA147" s="5">
        <v>0</v>
      </c>
      <c r="AB147" s="6">
        <v>0</v>
      </c>
      <c r="AC147" s="5">
        <v>0</v>
      </c>
      <c r="AD147" s="6">
        <v>0</v>
      </c>
      <c r="AE147" s="5">
        <v>0</v>
      </c>
      <c r="AF147" s="6">
        <v>0</v>
      </c>
    </row>
    <row r="148" spans="2:32" x14ac:dyDescent="0.35">
      <c r="B148" s="1" t="s">
        <v>147</v>
      </c>
      <c r="C148" s="5">
        <v>3.29E-3</v>
      </c>
      <c r="D148" s="6">
        <v>3.734</v>
      </c>
      <c r="E148" s="5">
        <v>0</v>
      </c>
      <c r="F148" s="6">
        <v>0</v>
      </c>
      <c r="G148" s="5">
        <v>0</v>
      </c>
      <c r="H148" s="6">
        <v>0</v>
      </c>
      <c r="I148" s="5">
        <v>0</v>
      </c>
      <c r="J148" s="6">
        <v>0</v>
      </c>
      <c r="K148" s="5">
        <v>0</v>
      </c>
      <c r="L148" s="6">
        <v>0</v>
      </c>
      <c r="M148" s="5">
        <v>0</v>
      </c>
      <c r="N148" s="6">
        <v>0</v>
      </c>
      <c r="O148" s="5">
        <v>0</v>
      </c>
      <c r="P148" s="6">
        <v>0</v>
      </c>
      <c r="Q148" s="5">
        <v>0</v>
      </c>
      <c r="R148" s="6">
        <v>0</v>
      </c>
      <c r="S148" s="5">
        <v>0</v>
      </c>
      <c r="T148" s="6">
        <v>0</v>
      </c>
      <c r="U148" s="5">
        <v>7.0400000000000003E-3</v>
      </c>
      <c r="V148" s="6">
        <v>0.29299999999999998</v>
      </c>
      <c r="W148" s="5">
        <v>0.23147999999999999</v>
      </c>
      <c r="X148" s="6">
        <v>3.44</v>
      </c>
      <c r="Y148" s="5">
        <v>0</v>
      </c>
      <c r="Z148" s="6">
        <v>0</v>
      </c>
      <c r="AA148" s="5">
        <v>0</v>
      </c>
      <c r="AB148" s="6">
        <v>0</v>
      </c>
      <c r="AC148" s="5">
        <v>0</v>
      </c>
      <c r="AD148" s="6">
        <v>0</v>
      </c>
      <c r="AE148" s="5">
        <v>0</v>
      </c>
      <c r="AF148" s="6">
        <v>0</v>
      </c>
    </row>
    <row r="149" spans="2:32" x14ac:dyDescent="0.35">
      <c r="B149" s="1" t="s">
        <v>148</v>
      </c>
      <c r="C149" s="5">
        <v>0</v>
      </c>
      <c r="D149" s="6">
        <v>0</v>
      </c>
      <c r="E149" s="5">
        <v>0</v>
      </c>
      <c r="F149" s="6">
        <v>0</v>
      </c>
      <c r="G149" s="5">
        <v>0</v>
      </c>
      <c r="H149" s="6">
        <v>0</v>
      </c>
      <c r="I149" s="5">
        <v>0</v>
      </c>
      <c r="J149" s="6">
        <v>0</v>
      </c>
      <c r="K149" s="5">
        <v>0</v>
      </c>
      <c r="L149" s="6">
        <v>0</v>
      </c>
      <c r="M149" s="5">
        <v>0</v>
      </c>
      <c r="N149" s="6">
        <v>0</v>
      </c>
      <c r="O149" s="5">
        <v>0</v>
      </c>
      <c r="P149" s="6">
        <v>0</v>
      </c>
      <c r="Q149" s="5">
        <v>0</v>
      </c>
      <c r="R149" s="6">
        <v>0</v>
      </c>
      <c r="S149" s="5">
        <v>0</v>
      </c>
      <c r="T149" s="6">
        <v>0</v>
      </c>
      <c r="U149" s="5">
        <v>0</v>
      </c>
      <c r="V149" s="6">
        <v>0</v>
      </c>
      <c r="W149" s="5">
        <v>0</v>
      </c>
      <c r="X149" s="6">
        <v>0</v>
      </c>
      <c r="Y149" s="5">
        <v>0</v>
      </c>
      <c r="Z149" s="6">
        <v>0</v>
      </c>
      <c r="AA149" s="5">
        <v>0</v>
      </c>
      <c r="AB149" s="6">
        <v>0</v>
      </c>
      <c r="AC149" s="5">
        <v>0</v>
      </c>
      <c r="AD149" s="6">
        <v>0</v>
      </c>
      <c r="AE149" s="5">
        <v>0</v>
      </c>
      <c r="AF149" s="6">
        <v>0</v>
      </c>
    </row>
    <row r="150" spans="2:32" x14ac:dyDescent="0.35">
      <c r="B150" s="1" t="s">
        <v>149</v>
      </c>
      <c r="C150" s="5">
        <v>0</v>
      </c>
      <c r="D150" s="6">
        <v>0</v>
      </c>
      <c r="E150" s="5">
        <v>0</v>
      </c>
      <c r="F150" s="6">
        <v>0</v>
      </c>
      <c r="G150" s="5">
        <v>0</v>
      </c>
      <c r="H150" s="6">
        <v>0</v>
      </c>
      <c r="I150" s="5">
        <v>0</v>
      </c>
      <c r="J150" s="6">
        <v>0</v>
      </c>
      <c r="K150" s="5">
        <v>0</v>
      </c>
      <c r="L150" s="6">
        <v>0</v>
      </c>
      <c r="M150" s="5">
        <v>0</v>
      </c>
      <c r="N150" s="6">
        <v>0</v>
      </c>
      <c r="O150" s="5">
        <v>0</v>
      </c>
      <c r="P150" s="6">
        <v>0</v>
      </c>
      <c r="Q150" s="5">
        <v>0</v>
      </c>
      <c r="R150" s="6">
        <v>0</v>
      </c>
      <c r="S150" s="5">
        <v>0</v>
      </c>
      <c r="T150" s="6">
        <v>0</v>
      </c>
      <c r="U150" s="5">
        <v>0</v>
      </c>
      <c r="V150" s="6">
        <v>0</v>
      </c>
      <c r="W150" s="5">
        <v>0</v>
      </c>
      <c r="X150" s="6">
        <v>0</v>
      </c>
      <c r="Y150" s="5">
        <v>0</v>
      </c>
      <c r="Z150" s="6">
        <v>0</v>
      </c>
      <c r="AA150" s="5">
        <v>0</v>
      </c>
      <c r="AB150" s="6">
        <v>0</v>
      </c>
      <c r="AC150" s="5">
        <v>0</v>
      </c>
      <c r="AD150" s="6">
        <v>0</v>
      </c>
      <c r="AE150" s="5">
        <v>0</v>
      </c>
      <c r="AF150" s="6">
        <v>0</v>
      </c>
    </row>
    <row r="151" spans="2:32" x14ac:dyDescent="0.35">
      <c r="B151" s="1" t="s">
        <v>150</v>
      </c>
      <c r="C151" s="5">
        <v>0</v>
      </c>
      <c r="D151" s="6">
        <v>0</v>
      </c>
      <c r="E151" s="5">
        <v>0</v>
      </c>
      <c r="F151" s="6">
        <v>0</v>
      </c>
      <c r="G151" s="5">
        <v>0</v>
      </c>
      <c r="H151" s="6">
        <v>0</v>
      </c>
      <c r="I151" s="5">
        <v>0</v>
      </c>
      <c r="J151" s="6">
        <v>0</v>
      </c>
      <c r="K151" s="5">
        <v>0</v>
      </c>
      <c r="L151" s="6">
        <v>0</v>
      </c>
      <c r="M151" s="5">
        <v>0</v>
      </c>
      <c r="N151" s="6">
        <v>0</v>
      </c>
      <c r="O151" s="5">
        <v>0</v>
      </c>
      <c r="P151" s="6">
        <v>0</v>
      </c>
      <c r="Q151" s="5">
        <v>0</v>
      </c>
      <c r="R151" s="6">
        <v>0</v>
      </c>
      <c r="S151" s="5">
        <v>0</v>
      </c>
      <c r="T151" s="6">
        <v>0</v>
      </c>
      <c r="U151" s="5">
        <v>0</v>
      </c>
      <c r="V151" s="6">
        <v>0</v>
      </c>
      <c r="W151" s="5">
        <v>0</v>
      </c>
      <c r="X151" s="6">
        <v>0</v>
      </c>
      <c r="Y151" s="5">
        <v>0</v>
      </c>
      <c r="Z151" s="6">
        <v>0</v>
      </c>
      <c r="AA151" s="5">
        <v>0</v>
      </c>
      <c r="AB151" s="6">
        <v>0</v>
      </c>
      <c r="AC151" s="5">
        <v>0</v>
      </c>
      <c r="AD151" s="6">
        <v>0</v>
      </c>
      <c r="AE151" s="5">
        <v>0</v>
      </c>
      <c r="AF151" s="6">
        <v>0</v>
      </c>
    </row>
    <row r="152" spans="2:32" x14ac:dyDescent="0.35">
      <c r="B152" s="1" t="s">
        <v>151</v>
      </c>
      <c r="C152" s="5">
        <v>7.7600000000000004E-3</v>
      </c>
      <c r="D152" s="6">
        <v>8.8019999999999996</v>
      </c>
      <c r="E152" s="5">
        <v>0</v>
      </c>
      <c r="F152" s="6">
        <v>0</v>
      </c>
      <c r="G152" s="5">
        <v>0</v>
      </c>
      <c r="H152" s="6">
        <v>0</v>
      </c>
      <c r="I152" s="5">
        <v>0</v>
      </c>
      <c r="J152" s="6">
        <v>0</v>
      </c>
      <c r="K152" s="5">
        <v>0</v>
      </c>
      <c r="L152" s="6">
        <v>0</v>
      </c>
      <c r="M152" s="5">
        <v>0</v>
      </c>
      <c r="N152" s="6">
        <v>0</v>
      </c>
      <c r="O152" s="5">
        <v>0</v>
      </c>
      <c r="P152" s="6">
        <v>0</v>
      </c>
      <c r="Q152" s="5">
        <v>0</v>
      </c>
      <c r="R152" s="6">
        <v>0</v>
      </c>
      <c r="S152" s="5">
        <v>0</v>
      </c>
      <c r="T152" s="6">
        <v>0</v>
      </c>
      <c r="U152" s="5">
        <v>3.6080000000000001E-2</v>
      </c>
      <c r="V152" s="6">
        <v>1.5009999999999999</v>
      </c>
      <c r="W152" s="5">
        <v>0.39351000000000003</v>
      </c>
      <c r="X152" s="6">
        <v>5.8479999999999999</v>
      </c>
      <c r="Y152" s="5">
        <v>1.7069999999999998E-2</v>
      </c>
      <c r="Z152" s="6">
        <v>1.452</v>
      </c>
      <c r="AA152" s="5">
        <v>0</v>
      </c>
      <c r="AB152" s="6">
        <v>0</v>
      </c>
      <c r="AC152" s="5">
        <v>0</v>
      </c>
      <c r="AD152" s="6">
        <v>0</v>
      </c>
      <c r="AE152" s="5">
        <v>0</v>
      </c>
      <c r="AF152" s="6">
        <v>0</v>
      </c>
    </row>
    <row r="153" spans="2:32" x14ac:dyDescent="0.35">
      <c r="B153" s="1" t="s">
        <v>152</v>
      </c>
      <c r="C153" s="5">
        <v>2.1000000000000001E-4</v>
      </c>
      <c r="D153" s="6">
        <v>0.24199999999999999</v>
      </c>
      <c r="E153" s="5">
        <v>0</v>
      </c>
      <c r="F153" s="6">
        <v>0</v>
      </c>
      <c r="G153" s="5">
        <v>0</v>
      </c>
      <c r="H153" s="6">
        <v>0</v>
      </c>
      <c r="I153" s="5">
        <v>0</v>
      </c>
      <c r="J153" s="6">
        <v>0</v>
      </c>
      <c r="K153" s="5">
        <v>0</v>
      </c>
      <c r="L153" s="6">
        <v>0</v>
      </c>
      <c r="M153" s="5">
        <v>0</v>
      </c>
      <c r="N153" s="6">
        <v>0</v>
      </c>
      <c r="O153" s="5">
        <v>0</v>
      </c>
      <c r="P153" s="6">
        <v>0</v>
      </c>
      <c r="Q153" s="5">
        <v>0</v>
      </c>
      <c r="R153" s="6">
        <v>0</v>
      </c>
      <c r="S153" s="5">
        <v>0</v>
      </c>
      <c r="T153" s="6">
        <v>0</v>
      </c>
      <c r="U153" s="5">
        <v>0</v>
      </c>
      <c r="V153" s="6">
        <v>0</v>
      </c>
      <c r="W153" s="5">
        <v>1.6279999999999999E-2</v>
      </c>
      <c r="X153" s="6">
        <v>0.24199999999999999</v>
      </c>
      <c r="Y153" s="5">
        <v>0</v>
      </c>
      <c r="Z153" s="6">
        <v>0</v>
      </c>
      <c r="AA153" s="5">
        <v>0</v>
      </c>
      <c r="AB153" s="6">
        <v>0</v>
      </c>
      <c r="AC153" s="5">
        <v>0</v>
      </c>
      <c r="AD153" s="6">
        <v>0</v>
      </c>
      <c r="AE153" s="5">
        <v>0</v>
      </c>
      <c r="AF153" s="6">
        <v>0</v>
      </c>
    </row>
    <row r="154" spans="2:32" x14ac:dyDescent="0.35">
      <c r="B154" s="2" t="s">
        <v>11</v>
      </c>
    </row>
    <row r="155" spans="2:32" x14ac:dyDescent="0.35">
      <c r="B155" s="1" t="s">
        <v>153</v>
      </c>
      <c r="C155" s="5">
        <v>0</v>
      </c>
      <c r="D155" s="6">
        <v>0</v>
      </c>
      <c r="E155" s="5">
        <v>0</v>
      </c>
      <c r="F155" s="6">
        <v>0</v>
      </c>
      <c r="G155" s="5">
        <v>0</v>
      </c>
      <c r="H155" s="6">
        <v>0</v>
      </c>
      <c r="I155" s="5">
        <v>0</v>
      </c>
      <c r="J155" s="6">
        <v>0</v>
      </c>
      <c r="K155" s="5">
        <v>0</v>
      </c>
      <c r="L155" s="6">
        <v>0</v>
      </c>
      <c r="M155" s="5">
        <v>0</v>
      </c>
      <c r="N155" s="6">
        <v>0</v>
      </c>
      <c r="O155" s="5">
        <v>0</v>
      </c>
      <c r="P155" s="6">
        <v>0</v>
      </c>
      <c r="Q155" s="5">
        <v>0</v>
      </c>
      <c r="R155" s="6">
        <v>0</v>
      </c>
      <c r="S155" s="5">
        <v>0</v>
      </c>
      <c r="T155" s="6">
        <v>0</v>
      </c>
      <c r="U155" s="5">
        <v>0</v>
      </c>
      <c r="V155" s="6">
        <v>0</v>
      </c>
      <c r="W155" s="5">
        <v>0</v>
      </c>
      <c r="X155" s="6">
        <v>0</v>
      </c>
      <c r="Y155" s="5">
        <v>0</v>
      </c>
      <c r="Z155" s="6">
        <v>0</v>
      </c>
      <c r="AA155" s="5">
        <v>0</v>
      </c>
      <c r="AB155" s="6">
        <v>0</v>
      </c>
      <c r="AC155" s="5">
        <v>0</v>
      </c>
      <c r="AD155" s="6">
        <v>0</v>
      </c>
      <c r="AE155" s="5">
        <v>0</v>
      </c>
      <c r="AF155" s="6">
        <v>0</v>
      </c>
    </row>
    <row r="156" spans="2:32" x14ac:dyDescent="0.35">
      <c r="B156" s="1" t="s">
        <v>154</v>
      </c>
      <c r="C156" s="5">
        <v>0</v>
      </c>
      <c r="D156" s="6">
        <v>0</v>
      </c>
      <c r="E156" s="5">
        <v>0</v>
      </c>
      <c r="F156" s="6">
        <v>0</v>
      </c>
      <c r="G156" s="5">
        <v>0</v>
      </c>
      <c r="H156" s="6">
        <v>0</v>
      </c>
      <c r="I156" s="5">
        <v>0</v>
      </c>
      <c r="J156" s="6">
        <v>0</v>
      </c>
      <c r="K156" s="5">
        <v>0</v>
      </c>
      <c r="L156" s="6">
        <v>0</v>
      </c>
      <c r="M156" s="5">
        <v>0</v>
      </c>
      <c r="N156" s="6">
        <v>0</v>
      </c>
      <c r="O156" s="5">
        <v>0</v>
      </c>
      <c r="P156" s="6">
        <v>0</v>
      </c>
      <c r="Q156" s="5">
        <v>0</v>
      </c>
      <c r="R156" s="6">
        <v>0</v>
      </c>
      <c r="S156" s="5">
        <v>0</v>
      </c>
      <c r="T156" s="6">
        <v>0</v>
      </c>
      <c r="U156" s="5">
        <v>0</v>
      </c>
      <c r="V156" s="6">
        <v>0</v>
      </c>
      <c r="W156" s="5">
        <v>0</v>
      </c>
      <c r="X156" s="6">
        <v>0</v>
      </c>
      <c r="Y156" s="5">
        <v>0</v>
      </c>
      <c r="Z156" s="6">
        <v>0</v>
      </c>
      <c r="AA156" s="5">
        <v>0</v>
      </c>
      <c r="AB156" s="6">
        <v>0</v>
      </c>
      <c r="AC156" s="5">
        <v>0</v>
      </c>
      <c r="AD156" s="6">
        <v>0</v>
      </c>
      <c r="AE156" s="5">
        <v>0</v>
      </c>
      <c r="AF156" s="6">
        <v>0</v>
      </c>
    </row>
    <row r="157" spans="2:32" x14ac:dyDescent="0.35">
      <c r="B157" s="1" t="s">
        <v>155</v>
      </c>
      <c r="C157" s="5">
        <v>0</v>
      </c>
      <c r="D157" s="6">
        <v>0</v>
      </c>
      <c r="E157" s="5">
        <v>0</v>
      </c>
      <c r="F157" s="6">
        <v>0</v>
      </c>
      <c r="G157" s="5">
        <v>0</v>
      </c>
      <c r="H157" s="6">
        <v>0</v>
      </c>
      <c r="I157" s="5">
        <v>0</v>
      </c>
      <c r="J157" s="6">
        <v>0</v>
      </c>
      <c r="K157" s="5">
        <v>0</v>
      </c>
      <c r="L157" s="6">
        <v>0</v>
      </c>
      <c r="M157" s="5">
        <v>0</v>
      </c>
      <c r="N157" s="6">
        <v>0</v>
      </c>
      <c r="O157" s="5">
        <v>0</v>
      </c>
      <c r="P157" s="6">
        <v>0</v>
      </c>
      <c r="Q157" s="5">
        <v>0</v>
      </c>
      <c r="R157" s="6">
        <v>0</v>
      </c>
      <c r="S157" s="5">
        <v>0</v>
      </c>
      <c r="T157" s="6">
        <v>0</v>
      </c>
      <c r="U157" s="5">
        <v>0</v>
      </c>
      <c r="V157" s="6">
        <v>0</v>
      </c>
      <c r="W157" s="5">
        <v>0</v>
      </c>
      <c r="X157" s="6">
        <v>0</v>
      </c>
      <c r="Y157" s="5">
        <v>0</v>
      </c>
      <c r="Z157" s="6">
        <v>0</v>
      </c>
      <c r="AA157" s="5">
        <v>0</v>
      </c>
      <c r="AB157" s="6">
        <v>0</v>
      </c>
      <c r="AC157" s="5">
        <v>0</v>
      </c>
      <c r="AD157" s="6">
        <v>0</v>
      </c>
      <c r="AE157" s="5">
        <v>0</v>
      </c>
      <c r="AF157" s="6">
        <v>0</v>
      </c>
    </row>
    <row r="158" spans="2:32" x14ac:dyDescent="0.35">
      <c r="B158" s="1" t="s">
        <v>156</v>
      </c>
      <c r="C158" s="5">
        <v>0</v>
      </c>
      <c r="D158" s="6">
        <v>0</v>
      </c>
      <c r="E158" s="5">
        <v>0</v>
      </c>
      <c r="F158" s="6">
        <v>0</v>
      </c>
      <c r="G158" s="5">
        <v>0</v>
      </c>
      <c r="H158" s="6">
        <v>0</v>
      </c>
      <c r="I158" s="5">
        <v>0</v>
      </c>
      <c r="J158" s="6">
        <v>0</v>
      </c>
      <c r="K158" s="5">
        <v>0</v>
      </c>
      <c r="L158" s="6">
        <v>0</v>
      </c>
      <c r="M158" s="5">
        <v>0</v>
      </c>
      <c r="N158" s="6">
        <v>0</v>
      </c>
      <c r="O158" s="5">
        <v>0</v>
      </c>
      <c r="P158" s="6">
        <v>0</v>
      </c>
      <c r="Q158" s="5">
        <v>0</v>
      </c>
      <c r="R158" s="6">
        <v>0</v>
      </c>
      <c r="S158" s="5">
        <v>0</v>
      </c>
      <c r="T158" s="6">
        <v>0</v>
      </c>
      <c r="U158" s="5">
        <v>0</v>
      </c>
      <c r="V158" s="6">
        <v>0</v>
      </c>
      <c r="W158" s="5">
        <v>0</v>
      </c>
      <c r="X158" s="6">
        <v>0</v>
      </c>
      <c r="Y158" s="5">
        <v>0</v>
      </c>
      <c r="Z158" s="6">
        <v>0</v>
      </c>
      <c r="AA158" s="5">
        <v>0</v>
      </c>
      <c r="AB158" s="6">
        <v>0</v>
      </c>
      <c r="AC158" s="5">
        <v>0</v>
      </c>
      <c r="AD158" s="6">
        <v>0</v>
      </c>
      <c r="AE158" s="5">
        <v>0</v>
      </c>
      <c r="AF158" s="6">
        <v>0</v>
      </c>
    </row>
    <row r="159" spans="2:32" x14ac:dyDescent="0.35">
      <c r="B159" s="1" t="s">
        <v>157</v>
      </c>
      <c r="C159" s="5">
        <v>1.98E-3</v>
      </c>
      <c r="D159" s="6">
        <v>2.2450000000000001</v>
      </c>
      <c r="E159" s="5">
        <v>0</v>
      </c>
      <c r="F159" s="6">
        <v>0</v>
      </c>
      <c r="G159" s="5">
        <v>0</v>
      </c>
      <c r="H159" s="6">
        <v>0</v>
      </c>
      <c r="I159" s="5">
        <v>0</v>
      </c>
      <c r="J159" s="6">
        <v>0</v>
      </c>
      <c r="K159" s="5">
        <v>0</v>
      </c>
      <c r="L159" s="6">
        <v>0</v>
      </c>
      <c r="M159" s="5">
        <v>0</v>
      </c>
      <c r="N159" s="6">
        <v>0</v>
      </c>
      <c r="O159" s="5">
        <v>0</v>
      </c>
      <c r="P159" s="6">
        <v>0</v>
      </c>
      <c r="Q159" s="5">
        <v>0</v>
      </c>
      <c r="R159" s="6">
        <v>0</v>
      </c>
      <c r="S159" s="5">
        <v>0</v>
      </c>
      <c r="T159" s="6">
        <v>0</v>
      </c>
      <c r="U159" s="5">
        <v>0</v>
      </c>
      <c r="V159" s="6">
        <v>0</v>
      </c>
      <c r="W159" s="5">
        <v>0</v>
      </c>
      <c r="X159" s="6">
        <v>0</v>
      </c>
      <c r="Y159" s="5">
        <v>2.639E-2</v>
      </c>
      <c r="Z159" s="6">
        <v>2.2450000000000001</v>
      </c>
      <c r="AA159" s="5">
        <v>0</v>
      </c>
      <c r="AB159" s="6">
        <v>0</v>
      </c>
      <c r="AC159" s="5">
        <v>0</v>
      </c>
      <c r="AD159" s="6">
        <v>0</v>
      </c>
      <c r="AE159" s="5">
        <v>0</v>
      </c>
      <c r="AF159" s="6">
        <v>0</v>
      </c>
    </row>
    <row r="160" spans="2:32" x14ac:dyDescent="0.35">
      <c r="B160" s="1" t="s">
        <v>158</v>
      </c>
      <c r="C160" s="5">
        <v>1.98E-3</v>
      </c>
      <c r="D160" s="6">
        <v>2.2450000000000001</v>
      </c>
      <c r="E160" s="5">
        <v>0</v>
      </c>
      <c r="F160" s="6">
        <v>0</v>
      </c>
      <c r="G160" s="5">
        <v>0</v>
      </c>
      <c r="H160" s="6">
        <v>0</v>
      </c>
      <c r="I160" s="5">
        <v>0</v>
      </c>
      <c r="J160" s="6">
        <v>0</v>
      </c>
      <c r="K160" s="5">
        <v>0</v>
      </c>
      <c r="L160" s="6">
        <v>0</v>
      </c>
      <c r="M160" s="5">
        <v>0</v>
      </c>
      <c r="N160" s="6">
        <v>0</v>
      </c>
      <c r="O160" s="5">
        <v>0</v>
      </c>
      <c r="P160" s="6">
        <v>0</v>
      </c>
      <c r="Q160" s="5">
        <v>0</v>
      </c>
      <c r="R160" s="6">
        <v>0</v>
      </c>
      <c r="S160" s="5">
        <v>0</v>
      </c>
      <c r="T160" s="6">
        <v>0</v>
      </c>
      <c r="U160" s="5">
        <v>0</v>
      </c>
      <c r="V160" s="6">
        <v>0</v>
      </c>
      <c r="W160" s="5">
        <v>0</v>
      </c>
      <c r="X160" s="6">
        <v>0</v>
      </c>
      <c r="Y160" s="5">
        <v>2.639E-2</v>
      </c>
      <c r="Z160" s="6">
        <v>2.2450000000000001</v>
      </c>
      <c r="AA160" s="5">
        <v>0</v>
      </c>
      <c r="AB160" s="6">
        <v>0</v>
      </c>
      <c r="AC160" s="5">
        <v>0</v>
      </c>
      <c r="AD160" s="6">
        <v>0</v>
      </c>
      <c r="AE160" s="5">
        <v>0</v>
      </c>
      <c r="AF160" s="6">
        <v>0</v>
      </c>
    </row>
    <row r="161" spans="2:32" x14ac:dyDescent="0.35">
      <c r="B161" s="1" t="s">
        <v>159</v>
      </c>
      <c r="C161" s="5">
        <v>0</v>
      </c>
      <c r="D161" s="6">
        <v>0</v>
      </c>
      <c r="E161" s="5">
        <v>0</v>
      </c>
      <c r="F161" s="6">
        <v>0</v>
      </c>
      <c r="G161" s="5">
        <v>0</v>
      </c>
      <c r="H161" s="6">
        <v>0</v>
      </c>
      <c r="I161" s="5">
        <v>0</v>
      </c>
      <c r="J161" s="6">
        <v>0</v>
      </c>
      <c r="K161" s="5">
        <v>0</v>
      </c>
      <c r="L161" s="6">
        <v>0</v>
      </c>
      <c r="M161" s="5">
        <v>0</v>
      </c>
      <c r="N161" s="6">
        <v>0</v>
      </c>
      <c r="O161" s="5">
        <v>0</v>
      </c>
      <c r="P161" s="6">
        <v>0</v>
      </c>
      <c r="Q161" s="5">
        <v>0</v>
      </c>
      <c r="R161" s="6">
        <v>0</v>
      </c>
      <c r="S161" s="5">
        <v>0</v>
      </c>
      <c r="T161" s="6">
        <v>0</v>
      </c>
      <c r="U161" s="5">
        <v>0</v>
      </c>
      <c r="V161" s="6">
        <v>0</v>
      </c>
      <c r="W161" s="5">
        <v>0</v>
      </c>
      <c r="X161" s="6">
        <v>0</v>
      </c>
      <c r="Y161" s="5">
        <v>0</v>
      </c>
      <c r="Z161" s="6">
        <v>0</v>
      </c>
      <c r="AA161" s="5">
        <v>0</v>
      </c>
      <c r="AB161" s="6">
        <v>0</v>
      </c>
      <c r="AC161" s="5">
        <v>0</v>
      </c>
      <c r="AD161" s="6">
        <v>0</v>
      </c>
      <c r="AE161" s="5">
        <v>0</v>
      </c>
      <c r="AF161" s="6">
        <v>0</v>
      </c>
    </row>
    <row r="162" spans="2:32" x14ac:dyDescent="0.35">
      <c r="B162" s="1" t="s">
        <v>160</v>
      </c>
      <c r="C162" s="5">
        <v>1.7799999999999999E-3</v>
      </c>
      <c r="D162" s="6">
        <v>2.02</v>
      </c>
      <c r="E162" s="5">
        <v>0</v>
      </c>
      <c r="F162" s="6">
        <v>0</v>
      </c>
      <c r="G162" s="5">
        <v>0</v>
      </c>
      <c r="H162" s="6">
        <v>0</v>
      </c>
      <c r="I162" s="5">
        <v>0</v>
      </c>
      <c r="J162" s="6">
        <v>0</v>
      </c>
      <c r="K162" s="5">
        <v>0</v>
      </c>
      <c r="L162" s="6">
        <v>0</v>
      </c>
      <c r="M162" s="5">
        <v>0</v>
      </c>
      <c r="N162" s="6">
        <v>0</v>
      </c>
      <c r="O162" s="5">
        <v>0</v>
      </c>
      <c r="P162" s="6">
        <v>0</v>
      </c>
      <c r="Q162" s="5">
        <v>0</v>
      </c>
      <c r="R162" s="6">
        <v>0</v>
      </c>
      <c r="S162" s="5">
        <v>0</v>
      </c>
      <c r="T162" s="6">
        <v>0</v>
      </c>
      <c r="U162" s="5">
        <v>0</v>
      </c>
      <c r="V162" s="6">
        <v>0</v>
      </c>
      <c r="W162" s="5">
        <v>0</v>
      </c>
      <c r="X162" s="6">
        <v>0</v>
      </c>
      <c r="Y162" s="5">
        <v>2.375E-2</v>
      </c>
      <c r="Z162" s="6">
        <v>2.02</v>
      </c>
      <c r="AA162" s="5">
        <v>0</v>
      </c>
      <c r="AB162" s="6">
        <v>0</v>
      </c>
      <c r="AC162" s="5">
        <v>0</v>
      </c>
      <c r="AD162" s="6">
        <v>0</v>
      </c>
      <c r="AE162" s="5">
        <v>0</v>
      </c>
      <c r="AF162" s="6">
        <v>0</v>
      </c>
    </row>
    <row r="163" spans="2:32" x14ac:dyDescent="0.35">
      <c r="B163" s="1" t="s">
        <v>161</v>
      </c>
      <c r="C163" s="5">
        <v>6.4999999999999997E-4</v>
      </c>
      <c r="D163" s="6">
        <v>0.73699999999999999</v>
      </c>
      <c r="E163" s="5">
        <v>0</v>
      </c>
      <c r="F163" s="6">
        <v>0</v>
      </c>
      <c r="G163" s="5">
        <v>0</v>
      </c>
      <c r="H163" s="6">
        <v>0</v>
      </c>
      <c r="I163" s="5">
        <v>0</v>
      </c>
      <c r="J163" s="6">
        <v>0</v>
      </c>
      <c r="K163" s="5">
        <v>0</v>
      </c>
      <c r="L163" s="6">
        <v>0</v>
      </c>
      <c r="M163" s="5">
        <v>0</v>
      </c>
      <c r="N163" s="6">
        <v>0</v>
      </c>
      <c r="O163" s="5">
        <v>0</v>
      </c>
      <c r="P163" s="6">
        <v>0</v>
      </c>
      <c r="Q163" s="5">
        <v>0</v>
      </c>
      <c r="R163" s="6">
        <v>0</v>
      </c>
      <c r="S163" s="5">
        <v>0</v>
      </c>
      <c r="T163" s="6">
        <v>0</v>
      </c>
      <c r="U163" s="5">
        <v>0</v>
      </c>
      <c r="V163" s="6">
        <v>0</v>
      </c>
      <c r="W163" s="5">
        <v>0</v>
      </c>
      <c r="X163" s="6">
        <v>0</v>
      </c>
      <c r="Y163" s="5">
        <v>0</v>
      </c>
      <c r="Z163" s="6">
        <v>0</v>
      </c>
      <c r="AA163" s="5">
        <v>4.7400000000000003E-3</v>
      </c>
      <c r="AB163" s="6">
        <v>0.73699999999999999</v>
      </c>
      <c r="AC163" s="5">
        <v>0</v>
      </c>
      <c r="AD163" s="6">
        <v>0</v>
      </c>
      <c r="AE163" s="5">
        <v>0</v>
      </c>
      <c r="AF163" s="6">
        <v>0</v>
      </c>
    </row>
    <row r="164" spans="2:32" x14ac:dyDescent="0.35">
      <c r="B164" s="1" t="s">
        <v>162</v>
      </c>
      <c r="C164" s="5">
        <v>0</v>
      </c>
      <c r="D164" s="6">
        <v>0</v>
      </c>
      <c r="E164" s="5">
        <v>0</v>
      </c>
      <c r="F164" s="6">
        <v>0</v>
      </c>
      <c r="G164" s="5">
        <v>0</v>
      </c>
      <c r="H164" s="6">
        <v>0</v>
      </c>
      <c r="I164" s="5">
        <v>0</v>
      </c>
      <c r="J164" s="6">
        <v>0</v>
      </c>
      <c r="K164" s="5">
        <v>0</v>
      </c>
      <c r="L164" s="6">
        <v>0</v>
      </c>
      <c r="M164" s="5">
        <v>0</v>
      </c>
      <c r="N164" s="6">
        <v>0</v>
      </c>
      <c r="O164" s="5">
        <v>0</v>
      </c>
      <c r="P164" s="6">
        <v>0</v>
      </c>
      <c r="Q164" s="5">
        <v>0</v>
      </c>
      <c r="R164" s="6">
        <v>0</v>
      </c>
      <c r="S164" s="5">
        <v>0</v>
      </c>
      <c r="T164" s="6">
        <v>0</v>
      </c>
      <c r="U164" s="5">
        <v>0</v>
      </c>
      <c r="V164" s="6">
        <v>0</v>
      </c>
      <c r="W164" s="5">
        <v>0</v>
      </c>
      <c r="X164" s="6">
        <v>0</v>
      </c>
      <c r="Y164" s="5">
        <v>0</v>
      </c>
      <c r="Z164" s="6">
        <v>0</v>
      </c>
      <c r="AA164" s="5">
        <v>0</v>
      </c>
      <c r="AB164" s="6">
        <v>0</v>
      </c>
      <c r="AC164" s="5">
        <v>0</v>
      </c>
      <c r="AD164" s="6">
        <v>0</v>
      </c>
      <c r="AE164" s="5">
        <v>0</v>
      </c>
      <c r="AF164" s="6">
        <v>0</v>
      </c>
    </row>
    <row r="165" spans="2:32" x14ac:dyDescent="0.35">
      <c r="B165" s="1" t="s">
        <v>163</v>
      </c>
      <c r="C165" s="5">
        <v>0</v>
      </c>
      <c r="D165" s="6">
        <v>0</v>
      </c>
      <c r="E165" s="5">
        <v>0</v>
      </c>
      <c r="F165" s="6">
        <v>0</v>
      </c>
      <c r="G165" s="5">
        <v>0</v>
      </c>
      <c r="H165" s="6">
        <v>0</v>
      </c>
      <c r="I165" s="5">
        <v>0</v>
      </c>
      <c r="J165" s="6">
        <v>0</v>
      </c>
      <c r="K165" s="5">
        <v>0</v>
      </c>
      <c r="L165" s="6">
        <v>0</v>
      </c>
      <c r="M165" s="5">
        <v>0</v>
      </c>
      <c r="N165" s="6">
        <v>0</v>
      </c>
      <c r="O165" s="5">
        <v>0</v>
      </c>
      <c r="P165" s="6">
        <v>0</v>
      </c>
      <c r="Q165" s="5">
        <v>0</v>
      </c>
      <c r="R165" s="6">
        <v>0</v>
      </c>
      <c r="S165" s="5">
        <v>0</v>
      </c>
      <c r="T165" s="6">
        <v>0</v>
      </c>
      <c r="U165" s="5">
        <v>0</v>
      </c>
      <c r="V165" s="6">
        <v>0</v>
      </c>
      <c r="W165" s="5">
        <v>0</v>
      </c>
      <c r="X165" s="6">
        <v>0</v>
      </c>
      <c r="Y165" s="5">
        <v>0</v>
      </c>
      <c r="Z165" s="6">
        <v>0</v>
      </c>
      <c r="AA165" s="5">
        <v>0</v>
      </c>
      <c r="AB165" s="6">
        <v>0</v>
      </c>
      <c r="AC165" s="5">
        <v>0</v>
      </c>
      <c r="AD165" s="6">
        <v>0</v>
      </c>
      <c r="AE165" s="5">
        <v>0</v>
      </c>
      <c r="AF165" s="6">
        <v>0</v>
      </c>
    </row>
    <row r="166" spans="2:32" x14ac:dyDescent="0.35">
      <c r="B166" s="1" t="s">
        <v>164</v>
      </c>
      <c r="C166" s="5">
        <v>0</v>
      </c>
      <c r="D166" s="6">
        <v>0</v>
      </c>
      <c r="E166" s="5">
        <v>0</v>
      </c>
      <c r="F166" s="6">
        <v>0</v>
      </c>
      <c r="G166" s="5">
        <v>0</v>
      </c>
      <c r="H166" s="6">
        <v>0</v>
      </c>
      <c r="I166" s="5">
        <v>0</v>
      </c>
      <c r="J166" s="6">
        <v>0</v>
      </c>
      <c r="K166" s="5">
        <v>0</v>
      </c>
      <c r="L166" s="6">
        <v>0</v>
      </c>
      <c r="M166" s="5">
        <v>0</v>
      </c>
      <c r="N166" s="6">
        <v>0</v>
      </c>
      <c r="O166" s="5">
        <v>0</v>
      </c>
      <c r="P166" s="6">
        <v>0</v>
      </c>
      <c r="Q166" s="5">
        <v>0</v>
      </c>
      <c r="R166" s="6">
        <v>0</v>
      </c>
      <c r="S166" s="5">
        <v>0</v>
      </c>
      <c r="T166" s="6">
        <v>0</v>
      </c>
      <c r="U166" s="5">
        <v>0</v>
      </c>
      <c r="V166" s="6">
        <v>0</v>
      </c>
      <c r="W166" s="5">
        <v>0</v>
      </c>
      <c r="X166" s="6">
        <v>0</v>
      </c>
      <c r="Y166" s="5">
        <v>0</v>
      </c>
      <c r="Z166" s="6">
        <v>0</v>
      </c>
      <c r="AA166" s="5">
        <v>0</v>
      </c>
      <c r="AB166" s="6">
        <v>0</v>
      </c>
      <c r="AC166" s="5">
        <v>0</v>
      </c>
      <c r="AD166" s="6">
        <v>0</v>
      </c>
      <c r="AE166" s="5">
        <v>0</v>
      </c>
      <c r="AF166" s="6">
        <v>0</v>
      </c>
    </row>
    <row r="167" spans="2:32" x14ac:dyDescent="0.35">
      <c r="B167" s="1" t="s">
        <v>165</v>
      </c>
      <c r="C167" s="5">
        <v>1.8799999999999999E-3</v>
      </c>
      <c r="D167" s="6">
        <v>2.1309999999999998</v>
      </c>
      <c r="E167" s="5">
        <v>0</v>
      </c>
      <c r="F167" s="6">
        <v>0</v>
      </c>
      <c r="G167" s="5">
        <v>0</v>
      </c>
      <c r="H167" s="6">
        <v>0</v>
      </c>
      <c r="I167" s="5">
        <v>0</v>
      </c>
      <c r="J167" s="6">
        <v>0</v>
      </c>
      <c r="K167" s="5">
        <v>0</v>
      </c>
      <c r="L167" s="6">
        <v>0</v>
      </c>
      <c r="M167" s="5">
        <v>0</v>
      </c>
      <c r="N167" s="6">
        <v>0</v>
      </c>
      <c r="O167" s="5">
        <v>0</v>
      </c>
      <c r="P167" s="6">
        <v>0</v>
      </c>
      <c r="Q167" s="5">
        <v>0</v>
      </c>
      <c r="R167" s="6">
        <v>0</v>
      </c>
      <c r="S167" s="5">
        <v>1.477E-2</v>
      </c>
      <c r="T167" s="6">
        <v>2.1309999999999998</v>
      </c>
      <c r="U167" s="5">
        <v>0</v>
      </c>
      <c r="V167" s="6">
        <v>0</v>
      </c>
      <c r="W167" s="5">
        <v>0</v>
      </c>
      <c r="X167" s="6">
        <v>0</v>
      </c>
      <c r="Y167" s="5">
        <v>0</v>
      </c>
      <c r="Z167" s="6">
        <v>0</v>
      </c>
      <c r="AA167" s="5">
        <v>0</v>
      </c>
      <c r="AB167" s="6">
        <v>0</v>
      </c>
      <c r="AC167" s="5">
        <v>0</v>
      </c>
      <c r="AD167" s="6">
        <v>0</v>
      </c>
      <c r="AE167" s="5">
        <v>0</v>
      </c>
      <c r="AF167" s="6">
        <v>0</v>
      </c>
    </row>
    <row r="168" spans="2:32" x14ac:dyDescent="0.35">
      <c r="B168" s="1" t="s">
        <v>166</v>
      </c>
      <c r="C168" s="5">
        <v>0</v>
      </c>
      <c r="D168" s="6">
        <v>0</v>
      </c>
      <c r="E168" s="5">
        <v>0</v>
      </c>
      <c r="F168" s="6">
        <v>0</v>
      </c>
      <c r="G168" s="5">
        <v>0</v>
      </c>
      <c r="H168" s="6">
        <v>0</v>
      </c>
      <c r="I168" s="5">
        <v>0</v>
      </c>
      <c r="J168" s="6">
        <v>0</v>
      </c>
      <c r="K168" s="5">
        <v>0</v>
      </c>
      <c r="L168" s="6">
        <v>0</v>
      </c>
      <c r="M168" s="5">
        <v>0</v>
      </c>
      <c r="N168" s="6">
        <v>0</v>
      </c>
      <c r="O168" s="5">
        <v>0</v>
      </c>
      <c r="P168" s="6">
        <v>0</v>
      </c>
      <c r="Q168" s="5">
        <v>0</v>
      </c>
      <c r="R168" s="6">
        <v>0</v>
      </c>
      <c r="S168" s="5">
        <v>0</v>
      </c>
      <c r="T168" s="6">
        <v>0</v>
      </c>
      <c r="U168" s="5">
        <v>0</v>
      </c>
      <c r="V168" s="6">
        <v>0</v>
      </c>
      <c r="W168" s="5">
        <v>0</v>
      </c>
      <c r="X168" s="6">
        <v>0</v>
      </c>
      <c r="Y168" s="5">
        <v>0</v>
      </c>
      <c r="Z168" s="6">
        <v>0</v>
      </c>
      <c r="AA168" s="5">
        <v>0</v>
      </c>
      <c r="AB168" s="6">
        <v>0</v>
      </c>
      <c r="AC168" s="5">
        <v>0</v>
      </c>
      <c r="AD168" s="6">
        <v>0</v>
      </c>
      <c r="AE168" s="5">
        <v>0</v>
      </c>
      <c r="AF168" s="6">
        <v>0</v>
      </c>
    </row>
    <row r="169" spans="2:32" x14ac:dyDescent="0.35">
      <c r="B169" s="1" t="s">
        <v>167</v>
      </c>
      <c r="C169" s="5">
        <v>3.3020000000000001E-2</v>
      </c>
      <c r="D169" s="6">
        <v>37.463999999999999</v>
      </c>
      <c r="E169" s="5">
        <v>0</v>
      </c>
      <c r="F169" s="6">
        <v>0</v>
      </c>
      <c r="G169" s="5">
        <v>0</v>
      </c>
      <c r="H169" s="6">
        <v>0</v>
      </c>
      <c r="I169" s="5">
        <v>0</v>
      </c>
      <c r="J169" s="6">
        <v>0</v>
      </c>
      <c r="K169" s="5">
        <v>0</v>
      </c>
      <c r="L169" s="6">
        <v>0</v>
      </c>
      <c r="M169" s="5">
        <v>2.673E-2</v>
      </c>
      <c r="N169" s="6">
        <v>1.347</v>
      </c>
      <c r="O169" s="5">
        <v>0</v>
      </c>
      <c r="P169" s="6">
        <v>0</v>
      </c>
      <c r="Q169" s="5">
        <v>0</v>
      </c>
      <c r="R169" s="6">
        <v>0</v>
      </c>
      <c r="S169" s="5">
        <v>0</v>
      </c>
      <c r="T169" s="6">
        <v>0</v>
      </c>
      <c r="U169" s="5">
        <v>0</v>
      </c>
      <c r="V169" s="6">
        <v>0</v>
      </c>
      <c r="W169" s="5">
        <v>0</v>
      </c>
      <c r="X169" s="6">
        <v>0</v>
      </c>
      <c r="Y169" s="5">
        <v>0.38990999999999998</v>
      </c>
      <c r="Z169" s="6">
        <v>33.17</v>
      </c>
      <c r="AA169" s="5">
        <v>1.8950000000000002E-2</v>
      </c>
      <c r="AB169" s="6">
        <v>2.9470000000000001</v>
      </c>
      <c r="AC169" s="5">
        <v>0</v>
      </c>
      <c r="AD169" s="6">
        <v>0</v>
      </c>
      <c r="AE169" s="5">
        <v>0</v>
      </c>
      <c r="AF169" s="6">
        <v>0</v>
      </c>
    </row>
    <row r="170" spans="2:32" x14ac:dyDescent="0.35">
      <c r="B170" s="1" t="s">
        <v>168</v>
      </c>
      <c r="C170" s="5">
        <v>5.4799999999999996E-3</v>
      </c>
      <c r="D170" s="6">
        <v>6.2190000000000003</v>
      </c>
      <c r="E170" s="5">
        <v>0</v>
      </c>
      <c r="F170" s="6">
        <v>0</v>
      </c>
      <c r="G170" s="5">
        <v>0</v>
      </c>
      <c r="H170" s="6">
        <v>0</v>
      </c>
      <c r="I170" s="5">
        <v>0</v>
      </c>
      <c r="J170" s="6">
        <v>0</v>
      </c>
      <c r="K170" s="5">
        <v>0</v>
      </c>
      <c r="L170" s="6">
        <v>0</v>
      </c>
      <c r="M170" s="5">
        <v>0</v>
      </c>
      <c r="N170" s="6">
        <v>0</v>
      </c>
      <c r="O170" s="5">
        <v>0</v>
      </c>
      <c r="P170" s="6">
        <v>0</v>
      </c>
      <c r="Q170" s="5">
        <v>0</v>
      </c>
      <c r="R170" s="6">
        <v>0</v>
      </c>
      <c r="S170" s="5">
        <v>0</v>
      </c>
      <c r="T170" s="6">
        <v>0</v>
      </c>
      <c r="U170" s="5">
        <v>0</v>
      </c>
      <c r="V170" s="6">
        <v>0</v>
      </c>
      <c r="W170" s="5">
        <v>0</v>
      </c>
      <c r="X170" s="6">
        <v>0</v>
      </c>
      <c r="Y170" s="5">
        <v>7.3099999999999998E-2</v>
      </c>
      <c r="Z170" s="6">
        <v>6.2190000000000003</v>
      </c>
      <c r="AA170" s="5">
        <v>0</v>
      </c>
      <c r="AB170" s="6">
        <v>0</v>
      </c>
      <c r="AC170" s="5">
        <v>0</v>
      </c>
      <c r="AD170" s="6">
        <v>0</v>
      </c>
      <c r="AE170" s="5">
        <v>0</v>
      </c>
      <c r="AF170" s="6">
        <v>0</v>
      </c>
    </row>
    <row r="171" spans="2:32" x14ac:dyDescent="0.35">
      <c r="B171" s="2" t="s">
        <v>12</v>
      </c>
    </row>
    <row r="172" spans="2:32" x14ac:dyDescent="0.35">
      <c r="B172" s="1" t="s">
        <v>169</v>
      </c>
      <c r="C172" s="5">
        <v>9.5899999999999996E-3</v>
      </c>
      <c r="D172" s="6">
        <v>10.882</v>
      </c>
      <c r="E172" s="5">
        <v>0</v>
      </c>
      <c r="F172" s="6">
        <v>0</v>
      </c>
      <c r="G172" s="5">
        <v>0</v>
      </c>
      <c r="H172" s="6">
        <v>0</v>
      </c>
      <c r="I172" s="5">
        <v>4.45E-3</v>
      </c>
      <c r="J172" s="6">
        <v>0.255</v>
      </c>
      <c r="K172" s="5">
        <v>0</v>
      </c>
      <c r="L172" s="6">
        <v>0</v>
      </c>
      <c r="M172" s="5">
        <v>2.7029999999999998E-2</v>
      </c>
      <c r="N172" s="6">
        <v>1.3620000000000001</v>
      </c>
      <c r="O172" s="5">
        <v>0</v>
      </c>
      <c r="P172" s="6">
        <v>0</v>
      </c>
      <c r="Q172" s="5">
        <v>1.7319999999999999E-2</v>
      </c>
      <c r="R172" s="6">
        <v>0.84099999999999997</v>
      </c>
      <c r="S172" s="5">
        <v>0</v>
      </c>
      <c r="T172" s="6">
        <v>0</v>
      </c>
      <c r="U172" s="5">
        <v>0</v>
      </c>
      <c r="V172" s="6">
        <v>0</v>
      </c>
      <c r="W172" s="5">
        <v>0</v>
      </c>
      <c r="X172" s="6">
        <v>0</v>
      </c>
      <c r="Y172" s="5">
        <v>0</v>
      </c>
      <c r="Z172" s="6">
        <v>0</v>
      </c>
      <c r="AA172" s="5">
        <v>5.416E-2</v>
      </c>
      <c r="AB172" s="6">
        <v>8.4239999999999995</v>
      </c>
      <c r="AC172" s="5">
        <v>0</v>
      </c>
      <c r="AD172" s="6">
        <v>0</v>
      </c>
      <c r="AE172" s="5">
        <v>0</v>
      </c>
      <c r="AF172" s="6">
        <v>0</v>
      </c>
    </row>
    <row r="173" spans="2:32" x14ac:dyDescent="0.35">
      <c r="B173" s="1" t="s">
        <v>170</v>
      </c>
      <c r="C173" s="5">
        <v>4.0299999999999997E-3</v>
      </c>
      <c r="D173" s="6">
        <v>4.5720000000000001</v>
      </c>
      <c r="E173" s="5">
        <v>0</v>
      </c>
      <c r="F173" s="6">
        <v>0</v>
      </c>
      <c r="G173" s="5">
        <v>0</v>
      </c>
      <c r="H173" s="6">
        <v>0</v>
      </c>
      <c r="I173" s="5">
        <v>0</v>
      </c>
      <c r="J173" s="6">
        <v>0</v>
      </c>
      <c r="K173" s="5">
        <v>0</v>
      </c>
      <c r="L173" s="6">
        <v>0</v>
      </c>
      <c r="M173" s="5">
        <v>0</v>
      </c>
      <c r="N173" s="6">
        <v>0</v>
      </c>
      <c r="O173" s="5">
        <v>0</v>
      </c>
      <c r="P173" s="6">
        <v>0</v>
      </c>
      <c r="Q173" s="5">
        <v>0</v>
      </c>
      <c r="R173" s="6">
        <v>0</v>
      </c>
      <c r="S173" s="5">
        <v>0</v>
      </c>
      <c r="T173" s="6">
        <v>0</v>
      </c>
      <c r="U173" s="5">
        <v>0</v>
      </c>
      <c r="V173" s="6">
        <v>0</v>
      </c>
      <c r="W173" s="5">
        <v>0</v>
      </c>
      <c r="X173" s="6">
        <v>0</v>
      </c>
      <c r="Y173" s="5">
        <v>0</v>
      </c>
      <c r="Z173" s="6">
        <v>0</v>
      </c>
      <c r="AA173" s="5">
        <v>0</v>
      </c>
      <c r="AB173" s="6">
        <v>0</v>
      </c>
      <c r="AC173" s="5">
        <v>2.392E-2</v>
      </c>
      <c r="AD173" s="6">
        <v>4.5720000000000001</v>
      </c>
      <c r="AE173" s="5">
        <v>0</v>
      </c>
      <c r="AF173" s="6">
        <v>0</v>
      </c>
    </row>
    <row r="174" spans="2:32" x14ac:dyDescent="0.35">
      <c r="B174" s="1" t="s">
        <v>171</v>
      </c>
      <c r="C174" s="5">
        <v>1.39E-3</v>
      </c>
      <c r="D174" s="6">
        <v>1.5740000000000001</v>
      </c>
      <c r="E174" s="5">
        <v>0</v>
      </c>
      <c r="F174" s="6">
        <v>0</v>
      </c>
      <c r="G174" s="5">
        <v>0</v>
      </c>
      <c r="H174" s="6">
        <v>0</v>
      </c>
      <c r="I174" s="5">
        <v>0</v>
      </c>
      <c r="J174" s="6">
        <v>0</v>
      </c>
      <c r="K174" s="5">
        <v>1.3089999999999999E-2</v>
      </c>
      <c r="L174" s="6">
        <v>0.83699999999999997</v>
      </c>
      <c r="M174" s="5">
        <v>0</v>
      </c>
      <c r="N174" s="6">
        <v>0</v>
      </c>
      <c r="O174" s="5">
        <v>0</v>
      </c>
      <c r="P174" s="6">
        <v>0</v>
      </c>
      <c r="Q174" s="5">
        <v>0</v>
      </c>
      <c r="R174" s="6">
        <v>0</v>
      </c>
      <c r="S174" s="5">
        <v>0</v>
      </c>
      <c r="T174" s="6">
        <v>0</v>
      </c>
      <c r="U174" s="5">
        <v>0</v>
      </c>
      <c r="V174" s="6">
        <v>0</v>
      </c>
      <c r="W174" s="5">
        <v>0</v>
      </c>
      <c r="X174" s="6">
        <v>0</v>
      </c>
      <c r="Y174" s="5">
        <v>0</v>
      </c>
      <c r="Z174" s="6">
        <v>0</v>
      </c>
      <c r="AA174" s="5">
        <v>4.7400000000000003E-3</v>
      </c>
      <c r="AB174" s="6">
        <v>0.73699999999999999</v>
      </c>
      <c r="AC174" s="5">
        <v>0</v>
      </c>
      <c r="AD174" s="6">
        <v>0</v>
      </c>
      <c r="AE174" s="5">
        <v>0</v>
      </c>
      <c r="AF174" s="6">
        <v>0</v>
      </c>
    </row>
    <row r="175" spans="2:32" x14ac:dyDescent="0.35">
      <c r="B175" s="1" t="s">
        <v>172</v>
      </c>
      <c r="C175" s="5">
        <v>0</v>
      </c>
      <c r="D175" s="6">
        <v>0</v>
      </c>
      <c r="E175" s="5">
        <v>0</v>
      </c>
      <c r="F175" s="6">
        <v>0</v>
      </c>
      <c r="G175" s="5">
        <v>0</v>
      </c>
      <c r="H175" s="6">
        <v>0</v>
      </c>
      <c r="I175" s="5">
        <v>0</v>
      </c>
      <c r="J175" s="6">
        <v>0</v>
      </c>
      <c r="K175" s="5">
        <v>0</v>
      </c>
      <c r="L175" s="6">
        <v>0</v>
      </c>
      <c r="M175" s="5">
        <v>0</v>
      </c>
      <c r="N175" s="6">
        <v>0</v>
      </c>
      <c r="O175" s="5">
        <v>0</v>
      </c>
      <c r="P175" s="6">
        <v>0</v>
      </c>
      <c r="Q175" s="5">
        <v>0</v>
      </c>
      <c r="R175" s="6">
        <v>0</v>
      </c>
      <c r="S175" s="5">
        <v>0</v>
      </c>
      <c r="T175" s="6">
        <v>0</v>
      </c>
      <c r="U175" s="5">
        <v>0</v>
      </c>
      <c r="V175" s="6">
        <v>0</v>
      </c>
      <c r="W175" s="5">
        <v>0</v>
      </c>
      <c r="X175" s="6">
        <v>0</v>
      </c>
      <c r="Y175" s="5">
        <v>0</v>
      </c>
      <c r="Z175" s="6">
        <v>0</v>
      </c>
      <c r="AA175" s="5">
        <v>0</v>
      </c>
      <c r="AB175" s="6">
        <v>0</v>
      </c>
      <c r="AC175" s="5">
        <v>0</v>
      </c>
      <c r="AD175" s="6">
        <v>0</v>
      </c>
      <c r="AE175" s="5">
        <v>0</v>
      </c>
      <c r="AF175" s="6">
        <v>0</v>
      </c>
    </row>
    <row r="176" spans="2:32" x14ac:dyDescent="0.35">
      <c r="B176" s="1" t="s">
        <v>173</v>
      </c>
      <c r="C176" s="5">
        <v>0</v>
      </c>
      <c r="D176" s="6">
        <v>0</v>
      </c>
      <c r="E176" s="5">
        <v>0</v>
      </c>
      <c r="F176" s="6">
        <v>0</v>
      </c>
      <c r="G176" s="5">
        <v>0</v>
      </c>
      <c r="H176" s="6">
        <v>0</v>
      </c>
      <c r="I176" s="5">
        <v>0</v>
      </c>
      <c r="J176" s="6">
        <v>0</v>
      </c>
      <c r="K176" s="5">
        <v>0</v>
      </c>
      <c r="L176" s="6">
        <v>0</v>
      </c>
      <c r="M176" s="5">
        <v>0</v>
      </c>
      <c r="N176" s="6">
        <v>0</v>
      </c>
      <c r="O176" s="5">
        <v>0</v>
      </c>
      <c r="P176" s="6">
        <v>0</v>
      </c>
      <c r="Q176" s="5">
        <v>0</v>
      </c>
      <c r="R176" s="6">
        <v>0</v>
      </c>
      <c r="S176" s="5">
        <v>0</v>
      </c>
      <c r="T176" s="6">
        <v>0</v>
      </c>
      <c r="U176" s="5">
        <v>0</v>
      </c>
      <c r="V176" s="6">
        <v>0</v>
      </c>
      <c r="W176" s="5">
        <v>0</v>
      </c>
      <c r="X176" s="6">
        <v>0</v>
      </c>
      <c r="Y176" s="5">
        <v>0</v>
      </c>
      <c r="Z176" s="6">
        <v>0</v>
      </c>
      <c r="AA176" s="5">
        <v>0</v>
      </c>
      <c r="AB176" s="6">
        <v>0</v>
      </c>
      <c r="AC176" s="5">
        <v>0</v>
      </c>
      <c r="AD176" s="6">
        <v>0</v>
      </c>
      <c r="AE176" s="5">
        <v>0</v>
      </c>
      <c r="AF176" s="6">
        <v>0</v>
      </c>
    </row>
    <row r="177" spans="2:32" x14ac:dyDescent="0.35">
      <c r="B177" s="1" t="s">
        <v>174</v>
      </c>
      <c r="C177" s="5">
        <v>0</v>
      </c>
      <c r="D177" s="6">
        <v>0</v>
      </c>
      <c r="E177" s="5">
        <v>0</v>
      </c>
      <c r="F177" s="6">
        <v>0</v>
      </c>
      <c r="G177" s="5">
        <v>0</v>
      </c>
      <c r="H177" s="6">
        <v>0</v>
      </c>
      <c r="I177" s="5">
        <v>0</v>
      </c>
      <c r="J177" s="6">
        <v>0</v>
      </c>
      <c r="K177" s="5">
        <v>0</v>
      </c>
      <c r="L177" s="6">
        <v>0</v>
      </c>
      <c r="M177" s="5">
        <v>0</v>
      </c>
      <c r="N177" s="6">
        <v>0</v>
      </c>
      <c r="O177" s="5">
        <v>0</v>
      </c>
      <c r="P177" s="6">
        <v>0</v>
      </c>
      <c r="Q177" s="5">
        <v>0</v>
      </c>
      <c r="R177" s="6">
        <v>0</v>
      </c>
      <c r="S177" s="5">
        <v>0</v>
      </c>
      <c r="T177" s="6">
        <v>0</v>
      </c>
      <c r="U177" s="5">
        <v>0</v>
      </c>
      <c r="V177" s="6">
        <v>0</v>
      </c>
      <c r="W177" s="5">
        <v>0</v>
      </c>
      <c r="X177" s="6">
        <v>0</v>
      </c>
      <c r="Y177" s="5">
        <v>0</v>
      </c>
      <c r="Z177" s="6">
        <v>0</v>
      </c>
      <c r="AA177" s="5">
        <v>0</v>
      </c>
      <c r="AB177" s="6">
        <v>0</v>
      </c>
      <c r="AC177" s="5">
        <v>0</v>
      </c>
      <c r="AD177" s="6">
        <v>0</v>
      </c>
      <c r="AE177" s="5">
        <v>0</v>
      </c>
      <c r="AF177" s="6">
        <v>0</v>
      </c>
    </row>
    <row r="178" spans="2:32" x14ac:dyDescent="0.35">
      <c r="B178" s="1" t="s">
        <v>175</v>
      </c>
      <c r="C178" s="5">
        <v>7.5000000000000002E-4</v>
      </c>
      <c r="D178" s="6">
        <v>0.85099999999999998</v>
      </c>
      <c r="E178" s="5">
        <v>0</v>
      </c>
      <c r="F178" s="6">
        <v>0</v>
      </c>
      <c r="G178" s="5">
        <v>0</v>
      </c>
      <c r="H178" s="6">
        <v>0</v>
      </c>
      <c r="I178" s="5">
        <v>0</v>
      </c>
      <c r="J178" s="6">
        <v>0</v>
      </c>
      <c r="K178" s="5">
        <v>0</v>
      </c>
      <c r="L178" s="6">
        <v>0</v>
      </c>
      <c r="M178" s="5">
        <v>0</v>
      </c>
      <c r="N178" s="6">
        <v>0</v>
      </c>
      <c r="O178" s="5">
        <v>0</v>
      </c>
      <c r="P178" s="6">
        <v>0</v>
      </c>
      <c r="Q178" s="5">
        <v>0</v>
      </c>
      <c r="R178" s="6">
        <v>0</v>
      </c>
      <c r="S178" s="5">
        <v>0</v>
      </c>
      <c r="T178" s="6">
        <v>0</v>
      </c>
      <c r="U178" s="5">
        <v>0</v>
      </c>
      <c r="V178" s="6">
        <v>0</v>
      </c>
      <c r="W178" s="5">
        <v>0</v>
      </c>
      <c r="X178" s="6">
        <v>0</v>
      </c>
      <c r="Y178" s="5">
        <v>0</v>
      </c>
      <c r="Z178" s="6">
        <v>0</v>
      </c>
      <c r="AA178" s="5">
        <v>0</v>
      </c>
      <c r="AB178" s="6">
        <v>0</v>
      </c>
      <c r="AC178" s="5">
        <v>4.45E-3</v>
      </c>
      <c r="AD178" s="6">
        <v>0.85099999999999998</v>
      </c>
      <c r="AE178" s="5">
        <v>0</v>
      </c>
      <c r="AF178" s="6">
        <v>0</v>
      </c>
    </row>
    <row r="179" spans="2:32" x14ac:dyDescent="0.35">
      <c r="B179" s="1" t="s">
        <v>176</v>
      </c>
      <c r="C179" s="5">
        <v>6.4999999999999997E-4</v>
      </c>
      <c r="D179" s="6">
        <v>0.73699999999999999</v>
      </c>
      <c r="E179" s="5">
        <v>0</v>
      </c>
      <c r="F179" s="6">
        <v>0</v>
      </c>
      <c r="G179" s="5">
        <v>0</v>
      </c>
      <c r="H179" s="6">
        <v>0</v>
      </c>
      <c r="I179" s="5">
        <v>0</v>
      </c>
      <c r="J179" s="6">
        <v>0</v>
      </c>
      <c r="K179" s="5">
        <v>0</v>
      </c>
      <c r="L179" s="6">
        <v>0</v>
      </c>
      <c r="M179" s="5">
        <v>0</v>
      </c>
      <c r="N179" s="6">
        <v>0</v>
      </c>
      <c r="O179" s="5">
        <v>0</v>
      </c>
      <c r="P179" s="6">
        <v>0</v>
      </c>
      <c r="Q179" s="5">
        <v>0</v>
      </c>
      <c r="R179" s="6">
        <v>0</v>
      </c>
      <c r="S179" s="5">
        <v>0</v>
      </c>
      <c r="T179" s="6">
        <v>0</v>
      </c>
      <c r="U179" s="5">
        <v>0</v>
      </c>
      <c r="V179" s="6">
        <v>0</v>
      </c>
      <c r="W179" s="5">
        <v>0</v>
      </c>
      <c r="X179" s="6">
        <v>0</v>
      </c>
      <c r="Y179" s="5">
        <v>0</v>
      </c>
      <c r="Z179" s="6">
        <v>0</v>
      </c>
      <c r="AA179" s="5">
        <v>4.7400000000000003E-3</v>
      </c>
      <c r="AB179" s="6">
        <v>0.73699999999999999</v>
      </c>
      <c r="AC179" s="5">
        <v>0</v>
      </c>
      <c r="AD179" s="6">
        <v>0</v>
      </c>
      <c r="AE179" s="5">
        <v>0</v>
      </c>
      <c r="AF179" s="6">
        <v>0</v>
      </c>
    </row>
    <row r="180" spans="2:32" x14ac:dyDescent="0.35">
      <c r="B180" s="1" t="s">
        <v>177</v>
      </c>
      <c r="C180" s="5">
        <v>0</v>
      </c>
      <c r="D180" s="6">
        <v>0</v>
      </c>
      <c r="E180" s="5">
        <v>0</v>
      </c>
      <c r="F180" s="6">
        <v>0</v>
      </c>
      <c r="G180" s="5">
        <v>0</v>
      </c>
      <c r="H180" s="6">
        <v>0</v>
      </c>
      <c r="I180" s="5">
        <v>0</v>
      </c>
      <c r="J180" s="6">
        <v>0</v>
      </c>
      <c r="K180" s="5">
        <v>0</v>
      </c>
      <c r="L180" s="6">
        <v>0</v>
      </c>
      <c r="M180" s="5">
        <v>0</v>
      </c>
      <c r="N180" s="6">
        <v>0</v>
      </c>
      <c r="O180" s="5">
        <v>0</v>
      </c>
      <c r="P180" s="6">
        <v>0</v>
      </c>
      <c r="Q180" s="5">
        <v>0</v>
      </c>
      <c r="R180" s="6">
        <v>0</v>
      </c>
      <c r="S180" s="5">
        <v>0</v>
      </c>
      <c r="T180" s="6">
        <v>0</v>
      </c>
      <c r="U180" s="5">
        <v>0</v>
      </c>
      <c r="V180" s="6">
        <v>0</v>
      </c>
      <c r="W180" s="5">
        <v>0</v>
      </c>
      <c r="X180" s="6">
        <v>0</v>
      </c>
      <c r="Y180" s="5">
        <v>0</v>
      </c>
      <c r="Z180" s="6">
        <v>0</v>
      </c>
      <c r="AA180" s="5">
        <v>0</v>
      </c>
      <c r="AB180" s="6">
        <v>0</v>
      </c>
      <c r="AC180" s="5">
        <v>0</v>
      </c>
      <c r="AD180" s="6">
        <v>0</v>
      </c>
      <c r="AE180" s="5">
        <v>0</v>
      </c>
      <c r="AF180" s="6">
        <v>0</v>
      </c>
    </row>
    <row r="181" spans="2:32" x14ac:dyDescent="0.35">
      <c r="B181" s="1" t="s">
        <v>178</v>
      </c>
      <c r="C181" s="5">
        <v>1.456E-2</v>
      </c>
      <c r="D181" s="6">
        <v>16.523</v>
      </c>
      <c r="E181" s="5">
        <v>1.1129999999999999E-2</v>
      </c>
      <c r="F181" s="6">
        <v>0.63700000000000001</v>
      </c>
      <c r="G181" s="5">
        <v>0</v>
      </c>
      <c r="H181" s="6">
        <v>0</v>
      </c>
      <c r="I181" s="5">
        <v>0</v>
      </c>
      <c r="J181" s="6">
        <v>0</v>
      </c>
      <c r="K181" s="5">
        <v>0</v>
      </c>
      <c r="L181" s="6">
        <v>0</v>
      </c>
      <c r="M181" s="5">
        <v>0</v>
      </c>
      <c r="N181" s="6">
        <v>0</v>
      </c>
      <c r="O181" s="5">
        <v>0</v>
      </c>
      <c r="P181" s="6">
        <v>0</v>
      </c>
      <c r="Q181" s="5">
        <v>0</v>
      </c>
      <c r="R181" s="6">
        <v>0</v>
      </c>
      <c r="S181" s="5">
        <v>0</v>
      </c>
      <c r="T181" s="6">
        <v>0</v>
      </c>
      <c r="U181" s="5">
        <v>0</v>
      </c>
      <c r="V181" s="6">
        <v>0</v>
      </c>
      <c r="W181" s="5">
        <v>0</v>
      </c>
      <c r="X181" s="6">
        <v>0</v>
      </c>
      <c r="Y181" s="5">
        <v>0</v>
      </c>
      <c r="Z181" s="6">
        <v>0</v>
      </c>
      <c r="AA181" s="5">
        <v>0.10213999999999999</v>
      </c>
      <c r="AB181" s="6">
        <v>15.885999999999999</v>
      </c>
      <c r="AC181" s="5">
        <v>0</v>
      </c>
      <c r="AD181" s="6">
        <v>0</v>
      </c>
      <c r="AE181" s="5">
        <v>0</v>
      </c>
      <c r="AF181" s="6">
        <v>0</v>
      </c>
    </row>
    <row r="182" spans="2:32" x14ac:dyDescent="0.35">
      <c r="B182" s="1" t="s">
        <v>179</v>
      </c>
      <c r="C182" s="5">
        <v>0</v>
      </c>
      <c r="D182" s="6">
        <v>0</v>
      </c>
      <c r="E182" s="5">
        <v>0</v>
      </c>
      <c r="F182" s="6">
        <v>0</v>
      </c>
      <c r="G182" s="5">
        <v>0</v>
      </c>
      <c r="H182" s="6">
        <v>0</v>
      </c>
      <c r="I182" s="5">
        <v>0</v>
      </c>
      <c r="J182" s="6">
        <v>0</v>
      </c>
      <c r="K182" s="5">
        <v>0</v>
      </c>
      <c r="L182" s="6">
        <v>0</v>
      </c>
      <c r="M182" s="5">
        <v>0</v>
      </c>
      <c r="N182" s="6">
        <v>0</v>
      </c>
      <c r="O182" s="5">
        <v>0</v>
      </c>
      <c r="P182" s="6">
        <v>0</v>
      </c>
      <c r="Q182" s="5">
        <v>0</v>
      </c>
      <c r="R182" s="6">
        <v>0</v>
      </c>
      <c r="S182" s="5">
        <v>0</v>
      </c>
      <c r="T182" s="6">
        <v>0</v>
      </c>
      <c r="U182" s="5">
        <v>0</v>
      </c>
      <c r="V182" s="6">
        <v>0</v>
      </c>
      <c r="W182" s="5">
        <v>0</v>
      </c>
      <c r="X182" s="6">
        <v>0</v>
      </c>
      <c r="Y182" s="5">
        <v>0</v>
      </c>
      <c r="Z182" s="6">
        <v>0</v>
      </c>
      <c r="AA182" s="5">
        <v>0</v>
      </c>
      <c r="AB182" s="6">
        <v>0</v>
      </c>
      <c r="AC182" s="5">
        <v>0</v>
      </c>
      <c r="AD182" s="6">
        <v>0</v>
      </c>
      <c r="AE182" s="5">
        <v>0</v>
      </c>
      <c r="AF182" s="6">
        <v>0</v>
      </c>
    </row>
    <row r="183" spans="2:32" x14ac:dyDescent="0.35">
      <c r="B183" s="1" t="s">
        <v>180</v>
      </c>
      <c r="C183" s="5">
        <v>0</v>
      </c>
      <c r="D183" s="6">
        <v>0</v>
      </c>
      <c r="E183" s="5">
        <v>0</v>
      </c>
      <c r="F183" s="6">
        <v>0</v>
      </c>
      <c r="G183" s="5">
        <v>0</v>
      </c>
      <c r="H183" s="6">
        <v>0</v>
      </c>
      <c r="I183" s="5">
        <v>0</v>
      </c>
      <c r="J183" s="6">
        <v>0</v>
      </c>
      <c r="K183" s="5">
        <v>0</v>
      </c>
      <c r="L183" s="6">
        <v>0</v>
      </c>
      <c r="M183" s="5">
        <v>0</v>
      </c>
      <c r="N183" s="6">
        <v>0</v>
      </c>
      <c r="O183" s="5">
        <v>0</v>
      </c>
      <c r="P183" s="6">
        <v>0</v>
      </c>
      <c r="Q183" s="5">
        <v>0</v>
      </c>
      <c r="R183" s="6">
        <v>0</v>
      </c>
      <c r="S183" s="5">
        <v>0</v>
      </c>
      <c r="T183" s="6">
        <v>0</v>
      </c>
      <c r="U183" s="5">
        <v>0</v>
      </c>
      <c r="V183" s="6">
        <v>0</v>
      </c>
      <c r="W183" s="5">
        <v>0</v>
      </c>
      <c r="X183" s="6">
        <v>0</v>
      </c>
      <c r="Y183" s="5">
        <v>0</v>
      </c>
      <c r="Z183" s="6">
        <v>0</v>
      </c>
      <c r="AA183" s="5">
        <v>0</v>
      </c>
      <c r="AB183" s="6">
        <v>0</v>
      </c>
      <c r="AC183" s="5">
        <v>0</v>
      </c>
      <c r="AD183" s="6">
        <v>0</v>
      </c>
      <c r="AE183" s="5">
        <v>0</v>
      </c>
      <c r="AF183" s="6">
        <v>0</v>
      </c>
    </row>
    <row r="184" spans="2:32" x14ac:dyDescent="0.35">
      <c r="B184" s="1" t="s">
        <v>181</v>
      </c>
      <c r="C184" s="5">
        <v>0</v>
      </c>
      <c r="D184" s="6">
        <v>0</v>
      </c>
      <c r="E184" s="5">
        <v>0</v>
      </c>
      <c r="F184" s="6">
        <v>0</v>
      </c>
      <c r="G184" s="5">
        <v>0</v>
      </c>
      <c r="H184" s="6">
        <v>0</v>
      </c>
      <c r="I184" s="5">
        <v>0</v>
      </c>
      <c r="J184" s="6">
        <v>0</v>
      </c>
      <c r="K184" s="5">
        <v>0</v>
      </c>
      <c r="L184" s="6">
        <v>0</v>
      </c>
      <c r="M184" s="5">
        <v>0</v>
      </c>
      <c r="N184" s="6">
        <v>0</v>
      </c>
      <c r="O184" s="5">
        <v>0</v>
      </c>
      <c r="P184" s="6">
        <v>0</v>
      </c>
      <c r="Q184" s="5">
        <v>0</v>
      </c>
      <c r="R184" s="6">
        <v>0</v>
      </c>
      <c r="S184" s="5">
        <v>0</v>
      </c>
      <c r="T184" s="6">
        <v>0</v>
      </c>
      <c r="U184" s="5">
        <v>0</v>
      </c>
      <c r="V184" s="6">
        <v>0</v>
      </c>
      <c r="W184" s="5">
        <v>0</v>
      </c>
      <c r="X184" s="6">
        <v>0</v>
      </c>
      <c r="Y184" s="5">
        <v>0</v>
      </c>
      <c r="Z184" s="6">
        <v>0</v>
      </c>
      <c r="AA184" s="5">
        <v>0</v>
      </c>
      <c r="AB184" s="6">
        <v>0</v>
      </c>
      <c r="AC184" s="5">
        <v>0</v>
      </c>
      <c r="AD184" s="6">
        <v>0</v>
      </c>
      <c r="AE184" s="5">
        <v>0</v>
      </c>
      <c r="AF184" s="6">
        <v>0</v>
      </c>
    </row>
    <row r="185" spans="2:32" x14ac:dyDescent="0.35">
      <c r="B185" s="1" t="s">
        <v>182</v>
      </c>
      <c r="C185" s="5">
        <v>3.3500000000000001E-3</v>
      </c>
      <c r="D185" s="6">
        <v>3.806</v>
      </c>
      <c r="E185" s="5">
        <v>0</v>
      </c>
      <c r="F185" s="6">
        <v>0</v>
      </c>
      <c r="G185" s="5">
        <v>0</v>
      </c>
      <c r="H185" s="6">
        <v>0</v>
      </c>
      <c r="I185" s="5">
        <v>0</v>
      </c>
      <c r="J185" s="6">
        <v>0</v>
      </c>
      <c r="K185" s="5">
        <v>2.6190000000000001E-2</v>
      </c>
      <c r="L185" s="6">
        <v>1.675</v>
      </c>
      <c r="M185" s="5">
        <v>0</v>
      </c>
      <c r="N185" s="6">
        <v>0</v>
      </c>
      <c r="O185" s="5">
        <v>0</v>
      </c>
      <c r="P185" s="6">
        <v>0</v>
      </c>
      <c r="Q185" s="5">
        <v>0</v>
      </c>
      <c r="R185" s="6">
        <v>0</v>
      </c>
      <c r="S185" s="5">
        <v>1.477E-2</v>
      </c>
      <c r="T185" s="6">
        <v>2.1309999999999998</v>
      </c>
      <c r="U185" s="5">
        <v>0</v>
      </c>
      <c r="V185" s="6">
        <v>0</v>
      </c>
      <c r="W185" s="5">
        <v>0</v>
      </c>
      <c r="X185" s="6">
        <v>0</v>
      </c>
      <c r="Y185" s="5">
        <v>0</v>
      </c>
      <c r="Z185" s="6">
        <v>0</v>
      </c>
      <c r="AA185" s="5">
        <v>0</v>
      </c>
      <c r="AB185" s="6">
        <v>0</v>
      </c>
      <c r="AC185" s="5">
        <v>0</v>
      </c>
      <c r="AD185" s="6">
        <v>0</v>
      </c>
      <c r="AE185" s="5">
        <v>0</v>
      </c>
      <c r="AF185" s="6">
        <v>0</v>
      </c>
    </row>
    <row r="186" spans="2:32" x14ac:dyDescent="0.35">
      <c r="B186" s="1" t="s">
        <v>183</v>
      </c>
      <c r="C186" s="5">
        <v>0</v>
      </c>
      <c r="D186" s="6">
        <v>0</v>
      </c>
      <c r="E186" s="5">
        <v>0</v>
      </c>
      <c r="F186" s="6">
        <v>0</v>
      </c>
      <c r="G186" s="5">
        <v>0</v>
      </c>
      <c r="H186" s="6">
        <v>0</v>
      </c>
      <c r="I186" s="5">
        <v>0</v>
      </c>
      <c r="J186" s="6">
        <v>0</v>
      </c>
      <c r="K186" s="5">
        <v>0</v>
      </c>
      <c r="L186" s="6">
        <v>0</v>
      </c>
      <c r="M186" s="5">
        <v>0</v>
      </c>
      <c r="N186" s="6">
        <v>0</v>
      </c>
      <c r="O186" s="5">
        <v>0</v>
      </c>
      <c r="P186" s="6">
        <v>0</v>
      </c>
      <c r="Q186" s="5">
        <v>0</v>
      </c>
      <c r="R186" s="6">
        <v>0</v>
      </c>
      <c r="S186" s="5">
        <v>0</v>
      </c>
      <c r="T186" s="6">
        <v>0</v>
      </c>
      <c r="U186" s="5">
        <v>0</v>
      </c>
      <c r="V186" s="6">
        <v>0</v>
      </c>
      <c r="W186" s="5">
        <v>0</v>
      </c>
      <c r="X186" s="6">
        <v>0</v>
      </c>
      <c r="Y186" s="5">
        <v>0</v>
      </c>
      <c r="Z186" s="6">
        <v>0</v>
      </c>
      <c r="AA186" s="5">
        <v>0</v>
      </c>
      <c r="AB186" s="6">
        <v>0</v>
      </c>
      <c r="AC186" s="5">
        <v>0</v>
      </c>
      <c r="AD186" s="6">
        <v>0</v>
      </c>
      <c r="AE186" s="5">
        <v>0</v>
      </c>
      <c r="AF186" s="6">
        <v>0</v>
      </c>
    </row>
    <row r="187" spans="2:32" x14ac:dyDescent="0.35">
      <c r="B187" s="1" t="s">
        <v>184</v>
      </c>
      <c r="C187" s="5">
        <v>6.4999999999999997E-4</v>
      </c>
      <c r="D187" s="6">
        <v>0.73699999999999999</v>
      </c>
      <c r="E187" s="5">
        <v>0</v>
      </c>
      <c r="F187" s="6">
        <v>0</v>
      </c>
      <c r="G187" s="5">
        <v>0</v>
      </c>
      <c r="H187" s="6">
        <v>0</v>
      </c>
      <c r="I187" s="5">
        <v>0</v>
      </c>
      <c r="J187" s="6">
        <v>0</v>
      </c>
      <c r="K187" s="5">
        <v>0</v>
      </c>
      <c r="L187" s="6">
        <v>0</v>
      </c>
      <c r="M187" s="5">
        <v>0</v>
      </c>
      <c r="N187" s="6">
        <v>0</v>
      </c>
      <c r="O187" s="5">
        <v>0</v>
      </c>
      <c r="P187" s="6">
        <v>0</v>
      </c>
      <c r="Q187" s="5">
        <v>0</v>
      </c>
      <c r="R187" s="6">
        <v>0</v>
      </c>
      <c r="S187" s="5">
        <v>0</v>
      </c>
      <c r="T187" s="6">
        <v>0</v>
      </c>
      <c r="U187" s="5">
        <v>0</v>
      </c>
      <c r="V187" s="6">
        <v>0</v>
      </c>
      <c r="W187" s="5">
        <v>0</v>
      </c>
      <c r="X187" s="6">
        <v>0</v>
      </c>
      <c r="Y187" s="5">
        <v>0</v>
      </c>
      <c r="Z187" s="6">
        <v>0</v>
      </c>
      <c r="AA187" s="5">
        <v>4.7400000000000003E-3</v>
      </c>
      <c r="AB187" s="6">
        <v>0.73699999999999999</v>
      </c>
      <c r="AC187" s="5">
        <v>0</v>
      </c>
      <c r="AD187" s="6">
        <v>0</v>
      </c>
      <c r="AE187" s="5">
        <v>0</v>
      </c>
      <c r="AF187" s="6">
        <v>0</v>
      </c>
    </row>
    <row r="188" spans="2:32" x14ac:dyDescent="0.35">
      <c r="B188" s="1" t="s">
        <v>185</v>
      </c>
      <c r="C188" s="5">
        <v>2.7019999999999999E-2</v>
      </c>
      <c r="D188" s="6">
        <v>30.652000000000001</v>
      </c>
      <c r="E188" s="5">
        <v>0</v>
      </c>
      <c r="F188" s="6">
        <v>0</v>
      </c>
      <c r="G188" s="5">
        <v>0</v>
      </c>
      <c r="H188" s="6">
        <v>0</v>
      </c>
      <c r="I188" s="5">
        <v>0</v>
      </c>
      <c r="J188" s="6">
        <v>0</v>
      </c>
      <c r="K188" s="5">
        <v>0</v>
      </c>
      <c r="L188" s="6">
        <v>0</v>
      </c>
      <c r="M188" s="5">
        <v>0</v>
      </c>
      <c r="N188" s="6">
        <v>0</v>
      </c>
      <c r="O188" s="5">
        <v>0</v>
      </c>
      <c r="P188" s="6">
        <v>0</v>
      </c>
      <c r="Q188" s="5">
        <v>0</v>
      </c>
      <c r="R188" s="6">
        <v>0</v>
      </c>
      <c r="S188" s="5">
        <v>0</v>
      </c>
      <c r="T188" s="6">
        <v>0</v>
      </c>
      <c r="U188" s="5">
        <v>0</v>
      </c>
      <c r="V188" s="6">
        <v>0</v>
      </c>
      <c r="W188" s="5">
        <v>0</v>
      </c>
      <c r="X188" s="6">
        <v>0</v>
      </c>
      <c r="Y188" s="5">
        <v>0</v>
      </c>
      <c r="Z188" s="6">
        <v>0</v>
      </c>
      <c r="AA188" s="5">
        <v>0.19161</v>
      </c>
      <c r="AB188" s="6">
        <v>29.800999999999998</v>
      </c>
      <c r="AC188" s="5">
        <v>4.45E-3</v>
      </c>
      <c r="AD188" s="6">
        <v>0.85099999999999998</v>
      </c>
      <c r="AE188" s="5">
        <v>0</v>
      </c>
      <c r="AF188" s="6">
        <v>0</v>
      </c>
    </row>
    <row r="189" spans="2:32" x14ac:dyDescent="0.35">
      <c r="B189" s="1" t="s">
        <v>186</v>
      </c>
      <c r="C189" s="5">
        <v>6.5700000000000003E-3</v>
      </c>
      <c r="D189" s="6">
        <v>7.4539999999999997</v>
      </c>
      <c r="E189" s="5">
        <v>0</v>
      </c>
      <c r="F189" s="6">
        <v>0</v>
      </c>
      <c r="G189" s="5">
        <v>0</v>
      </c>
      <c r="H189" s="6">
        <v>0</v>
      </c>
      <c r="I189" s="5">
        <v>0</v>
      </c>
      <c r="J189" s="6">
        <v>0</v>
      </c>
      <c r="K189" s="5">
        <v>0</v>
      </c>
      <c r="L189" s="6">
        <v>0</v>
      </c>
      <c r="M189" s="5">
        <v>0</v>
      </c>
      <c r="N189" s="6">
        <v>0</v>
      </c>
      <c r="O189" s="5">
        <v>0</v>
      </c>
      <c r="P189" s="6">
        <v>0</v>
      </c>
      <c r="Q189" s="5">
        <v>0</v>
      </c>
      <c r="R189" s="6">
        <v>0</v>
      </c>
      <c r="S189" s="5">
        <v>0</v>
      </c>
      <c r="T189" s="6">
        <v>0</v>
      </c>
      <c r="U189" s="5">
        <v>0</v>
      </c>
      <c r="V189" s="6">
        <v>0</v>
      </c>
      <c r="W189" s="5">
        <v>0</v>
      </c>
      <c r="X189" s="6">
        <v>0</v>
      </c>
      <c r="Y189" s="5">
        <v>0</v>
      </c>
      <c r="Z189" s="6">
        <v>0</v>
      </c>
      <c r="AA189" s="5">
        <v>4.793E-2</v>
      </c>
      <c r="AB189" s="6">
        <v>7.4539999999999997</v>
      </c>
      <c r="AC189" s="5">
        <v>0</v>
      </c>
      <c r="AD189" s="6">
        <v>0</v>
      </c>
      <c r="AE189" s="5">
        <v>0</v>
      </c>
      <c r="AF189" s="6">
        <v>0</v>
      </c>
    </row>
    <row r="190" spans="2:32" x14ac:dyDescent="0.35">
      <c r="B190" s="2" t="s">
        <v>13</v>
      </c>
    </row>
    <row r="191" spans="2:32" x14ac:dyDescent="0.35">
      <c r="B191" s="1" t="s">
        <v>187</v>
      </c>
      <c r="C191" s="5">
        <v>2.7060000000000001E-2</v>
      </c>
      <c r="D191" s="6">
        <v>30.699000000000002</v>
      </c>
      <c r="E191" s="5">
        <v>0</v>
      </c>
      <c r="F191" s="6">
        <v>0</v>
      </c>
      <c r="G191" s="5">
        <v>0</v>
      </c>
      <c r="H191" s="6">
        <v>0</v>
      </c>
      <c r="I191" s="5">
        <v>0</v>
      </c>
      <c r="J191" s="6">
        <v>0</v>
      </c>
      <c r="K191" s="5">
        <v>0</v>
      </c>
      <c r="L191" s="6">
        <v>0</v>
      </c>
      <c r="M191" s="5">
        <v>0</v>
      </c>
      <c r="N191" s="6">
        <v>0</v>
      </c>
      <c r="O191" s="5">
        <v>0</v>
      </c>
      <c r="P191" s="6">
        <v>0</v>
      </c>
      <c r="Q191" s="5">
        <v>0</v>
      </c>
      <c r="R191" s="6">
        <v>0</v>
      </c>
      <c r="S191" s="5">
        <v>0</v>
      </c>
      <c r="T191" s="6">
        <v>0</v>
      </c>
      <c r="U191" s="5">
        <v>0</v>
      </c>
      <c r="V191" s="6">
        <v>0</v>
      </c>
      <c r="W191" s="5">
        <v>0</v>
      </c>
      <c r="X191" s="6">
        <v>0</v>
      </c>
      <c r="Y191" s="5">
        <v>0</v>
      </c>
      <c r="Z191" s="6">
        <v>0</v>
      </c>
      <c r="AA191" s="5">
        <v>0</v>
      </c>
      <c r="AB191" s="6">
        <v>0</v>
      </c>
      <c r="AC191" s="5">
        <v>0.16061</v>
      </c>
      <c r="AD191" s="6">
        <v>30.699000000000002</v>
      </c>
      <c r="AE191" s="5">
        <v>0</v>
      </c>
      <c r="AF191" s="6">
        <v>0</v>
      </c>
    </row>
    <row r="192" spans="2:32" x14ac:dyDescent="0.35">
      <c r="B192" s="1" t="s">
        <v>188</v>
      </c>
      <c r="C192" s="5">
        <v>1.098E-2</v>
      </c>
      <c r="D192" s="6">
        <v>12.46</v>
      </c>
      <c r="E192" s="5">
        <v>0</v>
      </c>
      <c r="F192" s="6">
        <v>0</v>
      </c>
      <c r="G192" s="5">
        <v>0</v>
      </c>
      <c r="H192" s="6">
        <v>0</v>
      </c>
      <c r="I192" s="5">
        <v>0</v>
      </c>
      <c r="J192" s="6">
        <v>0</v>
      </c>
      <c r="K192" s="5">
        <v>0</v>
      </c>
      <c r="L192" s="6">
        <v>0</v>
      </c>
      <c r="M192" s="5">
        <v>0</v>
      </c>
      <c r="N192" s="6">
        <v>0</v>
      </c>
      <c r="O192" s="5">
        <v>0</v>
      </c>
      <c r="P192" s="6">
        <v>0</v>
      </c>
      <c r="Q192" s="5">
        <v>0</v>
      </c>
      <c r="R192" s="6">
        <v>0</v>
      </c>
      <c r="S192" s="5">
        <v>0</v>
      </c>
      <c r="T192" s="6">
        <v>0</v>
      </c>
      <c r="U192" s="5">
        <v>0</v>
      </c>
      <c r="V192" s="6">
        <v>0</v>
      </c>
      <c r="W192" s="5">
        <v>0</v>
      </c>
      <c r="X192" s="6">
        <v>0</v>
      </c>
      <c r="Y192" s="5">
        <v>0</v>
      </c>
      <c r="Z192" s="6">
        <v>0</v>
      </c>
      <c r="AA192" s="5">
        <v>0</v>
      </c>
      <c r="AB192" s="6">
        <v>0</v>
      </c>
      <c r="AC192" s="5">
        <v>6.5189999999999998E-2</v>
      </c>
      <c r="AD192" s="6">
        <v>12.46</v>
      </c>
      <c r="AE192" s="5">
        <v>0</v>
      </c>
      <c r="AF192" s="6">
        <v>0</v>
      </c>
    </row>
    <row r="193" spans="2:32" x14ac:dyDescent="0.35">
      <c r="B193" s="1" t="s">
        <v>189</v>
      </c>
      <c r="C193" s="5">
        <v>2.6700000000000001E-3</v>
      </c>
      <c r="D193" s="6">
        <v>3.0270000000000001</v>
      </c>
      <c r="E193" s="5">
        <v>0</v>
      </c>
      <c r="F193" s="6">
        <v>0</v>
      </c>
      <c r="G193" s="5">
        <v>0</v>
      </c>
      <c r="H193" s="6">
        <v>0</v>
      </c>
      <c r="I193" s="5">
        <v>0</v>
      </c>
      <c r="J193" s="6">
        <v>0</v>
      </c>
      <c r="K193" s="5">
        <v>0</v>
      </c>
      <c r="L193" s="6">
        <v>0</v>
      </c>
      <c r="M193" s="5">
        <v>0</v>
      </c>
      <c r="N193" s="6">
        <v>0</v>
      </c>
      <c r="O193" s="5">
        <v>0</v>
      </c>
      <c r="P193" s="6">
        <v>0</v>
      </c>
      <c r="Q193" s="5">
        <v>0</v>
      </c>
      <c r="R193" s="6">
        <v>0</v>
      </c>
      <c r="S193" s="5">
        <v>0</v>
      </c>
      <c r="T193" s="6">
        <v>0</v>
      </c>
      <c r="U193" s="5">
        <v>0</v>
      </c>
      <c r="V193" s="6">
        <v>0</v>
      </c>
      <c r="W193" s="5">
        <v>0</v>
      </c>
      <c r="X193" s="6">
        <v>0</v>
      </c>
      <c r="Y193" s="5">
        <v>0</v>
      </c>
      <c r="Z193" s="6">
        <v>0</v>
      </c>
      <c r="AA193" s="5">
        <v>0</v>
      </c>
      <c r="AB193" s="6">
        <v>0</v>
      </c>
      <c r="AC193" s="5">
        <v>1.584E-2</v>
      </c>
      <c r="AD193" s="6">
        <v>3.0270000000000001</v>
      </c>
      <c r="AE193" s="5">
        <v>0</v>
      </c>
      <c r="AF193" s="6">
        <v>0</v>
      </c>
    </row>
    <row r="194" spans="2:32" x14ac:dyDescent="0.35">
      <c r="B194" s="1" t="s">
        <v>190</v>
      </c>
      <c r="C194" s="5">
        <v>0</v>
      </c>
      <c r="D194" s="6">
        <v>0</v>
      </c>
      <c r="E194" s="5">
        <v>0</v>
      </c>
      <c r="F194" s="6">
        <v>0</v>
      </c>
      <c r="G194" s="5">
        <v>0</v>
      </c>
      <c r="H194" s="6">
        <v>0</v>
      </c>
      <c r="I194" s="5">
        <v>0</v>
      </c>
      <c r="J194" s="6">
        <v>0</v>
      </c>
      <c r="K194" s="5">
        <v>0</v>
      </c>
      <c r="L194" s="6">
        <v>0</v>
      </c>
      <c r="M194" s="5">
        <v>0</v>
      </c>
      <c r="N194" s="6">
        <v>0</v>
      </c>
      <c r="O194" s="5">
        <v>0</v>
      </c>
      <c r="P194" s="6">
        <v>0</v>
      </c>
      <c r="Q194" s="5">
        <v>0</v>
      </c>
      <c r="R194" s="6">
        <v>0</v>
      </c>
      <c r="S194" s="5">
        <v>0</v>
      </c>
      <c r="T194" s="6">
        <v>0</v>
      </c>
      <c r="U194" s="5">
        <v>0</v>
      </c>
      <c r="V194" s="6">
        <v>0</v>
      </c>
      <c r="W194" s="5">
        <v>0</v>
      </c>
      <c r="X194" s="6">
        <v>0</v>
      </c>
      <c r="Y194" s="5">
        <v>0</v>
      </c>
      <c r="Z194" s="6">
        <v>0</v>
      </c>
      <c r="AA194" s="5">
        <v>0</v>
      </c>
      <c r="AB194" s="6">
        <v>0</v>
      </c>
      <c r="AC194" s="5">
        <v>0</v>
      </c>
      <c r="AD194" s="6">
        <v>0</v>
      </c>
      <c r="AE194" s="5">
        <v>0</v>
      </c>
      <c r="AF194" s="6">
        <v>0</v>
      </c>
    </row>
    <row r="195" spans="2:32" x14ac:dyDescent="0.35">
      <c r="B195" s="1" t="s">
        <v>191</v>
      </c>
      <c r="C195" s="5">
        <v>0</v>
      </c>
      <c r="D195" s="6">
        <v>0</v>
      </c>
      <c r="E195" s="5">
        <v>0</v>
      </c>
      <c r="F195" s="6">
        <v>0</v>
      </c>
      <c r="G195" s="5">
        <v>0</v>
      </c>
      <c r="H195" s="6">
        <v>0</v>
      </c>
      <c r="I195" s="5">
        <v>0</v>
      </c>
      <c r="J195" s="6">
        <v>0</v>
      </c>
      <c r="K195" s="5">
        <v>0</v>
      </c>
      <c r="L195" s="6">
        <v>0</v>
      </c>
      <c r="M195" s="5">
        <v>0</v>
      </c>
      <c r="N195" s="6">
        <v>0</v>
      </c>
      <c r="O195" s="5">
        <v>0</v>
      </c>
      <c r="P195" s="6">
        <v>0</v>
      </c>
      <c r="Q195" s="5">
        <v>0</v>
      </c>
      <c r="R195" s="6">
        <v>0</v>
      </c>
      <c r="S195" s="5">
        <v>0</v>
      </c>
      <c r="T195" s="6">
        <v>0</v>
      </c>
      <c r="U195" s="5">
        <v>0</v>
      </c>
      <c r="V195" s="6">
        <v>0</v>
      </c>
      <c r="W195" s="5">
        <v>0</v>
      </c>
      <c r="X195" s="6">
        <v>0</v>
      </c>
      <c r="Y195" s="5">
        <v>0</v>
      </c>
      <c r="Z195" s="6">
        <v>0</v>
      </c>
      <c r="AA195" s="5">
        <v>0</v>
      </c>
      <c r="AB195" s="6">
        <v>0</v>
      </c>
      <c r="AC195" s="5">
        <v>0</v>
      </c>
      <c r="AD195" s="6">
        <v>0</v>
      </c>
      <c r="AE195" s="5">
        <v>0</v>
      </c>
      <c r="AF195" s="6">
        <v>0</v>
      </c>
    </row>
    <row r="196" spans="2:32" x14ac:dyDescent="0.35">
      <c r="B196" s="1" t="s">
        <v>192</v>
      </c>
      <c r="C196" s="5">
        <v>0</v>
      </c>
      <c r="D196" s="6">
        <v>0</v>
      </c>
      <c r="E196" s="5">
        <v>0</v>
      </c>
      <c r="F196" s="6">
        <v>0</v>
      </c>
      <c r="G196" s="5">
        <v>0</v>
      </c>
      <c r="H196" s="6">
        <v>0</v>
      </c>
      <c r="I196" s="5">
        <v>0</v>
      </c>
      <c r="J196" s="6">
        <v>0</v>
      </c>
      <c r="K196" s="5">
        <v>0</v>
      </c>
      <c r="L196" s="6">
        <v>0</v>
      </c>
      <c r="M196" s="5">
        <v>0</v>
      </c>
      <c r="N196" s="6">
        <v>0</v>
      </c>
      <c r="O196" s="5">
        <v>0</v>
      </c>
      <c r="P196" s="6">
        <v>0</v>
      </c>
      <c r="Q196" s="5">
        <v>0</v>
      </c>
      <c r="R196" s="6">
        <v>0</v>
      </c>
      <c r="S196" s="5">
        <v>0</v>
      </c>
      <c r="T196" s="6">
        <v>0</v>
      </c>
      <c r="U196" s="5">
        <v>0</v>
      </c>
      <c r="V196" s="6">
        <v>0</v>
      </c>
      <c r="W196" s="5">
        <v>0</v>
      </c>
      <c r="X196" s="6">
        <v>0</v>
      </c>
      <c r="Y196" s="5">
        <v>0</v>
      </c>
      <c r="Z196" s="6">
        <v>0</v>
      </c>
      <c r="AA196" s="5">
        <v>0</v>
      </c>
      <c r="AB196" s="6">
        <v>0</v>
      </c>
      <c r="AC196" s="5">
        <v>0</v>
      </c>
      <c r="AD196" s="6">
        <v>0</v>
      </c>
      <c r="AE196" s="5">
        <v>0</v>
      </c>
      <c r="AF196" s="6">
        <v>0</v>
      </c>
    </row>
    <row r="197" spans="2:32" x14ac:dyDescent="0.35">
      <c r="B197" s="1" t="s">
        <v>193</v>
      </c>
      <c r="C197" s="5">
        <v>0</v>
      </c>
      <c r="D197" s="6">
        <v>0</v>
      </c>
      <c r="E197" s="5">
        <v>0</v>
      </c>
      <c r="F197" s="6">
        <v>0</v>
      </c>
      <c r="G197" s="5">
        <v>0</v>
      </c>
      <c r="H197" s="6">
        <v>0</v>
      </c>
      <c r="I197" s="5">
        <v>0</v>
      </c>
      <c r="J197" s="6">
        <v>0</v>
      </c>
      <c r="K197" s="5">
        <v>0</v>
      </c>
      <c r="L197" s="6">
        <v>0</v>
      </c>
      <c r="M197" s="5">
        <v>0</v>
      </c>
      <c r="N197" s="6">
        <v>0</v>
      </c>
      <c r="O197" s="5">
        <v>0</v>
      </c>
      <c r="P197" s="6">
        <v>0</v>
      </c>
      <c r="Q197" s="5">
        <v>0</v>
      </c>
      <c r="R197" s="6">
        <v>0</v>
      </c>
      <c r="S197" s="5">
        <v>0</v>
      </c>
      <c r="T197" s="6">
        <v>0</v>
      </c>
      <c r="U197" s="5">
        <v>0</v>
      </c>
      <c r="V197" s="6">
        <v>0</v>
      </c>
      <c r="W197" s="5">
        <v>0</v>
      </c>
      <c r="X197" s="6">
        <v>0</v>
      </c>
      <c r="Y197" s="5">
        <v>0</v>
      </c>
      <c r="Z197" s="6">
        <v>0</v>
      </c>
      <c r="AA197" s="5">
        <v>0</v>
      </c>
      <c r="AB197" s="6">
        <v>0</v>
      </c>
      <c r="AC197" s="5">
        <v>0</v>
      </c>
      <c r="AD197" s="6">
        <v>0</v>
      </c>
      <c r="AE197" s="5">
        <v>0</v>
      </c>
      <c r="AF197" s="6">
        <v>0</v>
      </c>
    </row>
    <row r="198" spans="2:32" x14ac:dyDescent="0.35">
      <c r="B198" s="1" t="s">
        <v>194</v>
      </c>
      <c r="C198" s="5">
        <v>0</v>
      </c>
      <c r="D198" s="6">
        <v>0</v>
      </c>
      <c r="E198" s="5">
        <v>0</v>
      </c>
      <c r="F198" s="6">
        <v>0</v>
      </c>
      <c r="G198" s="5">
        <v>0</v>
      </c>
      <c r="H198" s="6">
        <v>0</v>
      </c>
      <c r="I198" s="5">
        <v>0</v>
      </c>
      <c r="J198" s="6">
        <v>0</v>
      </c>
      <c r="K198" s="5">
        <v>0</v>
      </c>
      <c r="L198" s="6">
        <v>0</v>
      </c>
      <c r="M198" s="5">
        <v>0</v>
      </c>
      <c r="N198" s="6">
        <v>0</v>
      </c>
      <c r="O198" s="5">
        <v>0</v>
      </c>
      <c r="P198" s="6">
        <v>0</v>
      </c>
      <c r="Q198" s="5">
        <v>0</v>
      </c>
      <c r="R198" s="6">
        <v>0</v>
      </c>
      <c r="S198" s="5">
        <v>0</v>
      </c>
      <c r="T198" s="6">
        <v>0</v>
      </c>
      <c r="U198" s="5">
        <v>0</v>
      </c>
      <c r="V198" s="6">
        <v>0</v>
      </c>
      <c r="W198" s="5">
        <v>0</v>
      </c>
      <c r="X198" s="6">
        <v>0</v>
      </c>
      <c r="Y198" s="5">
        <v>0</v>
      </c>
      <c r="Z198" s="6">
        <v>0</v>
      </c>
      <c r="AA198" s="5">
        <v>0</v>
      </c>
      <c r="AB198" s="6">
        <v>0</v>
      </c>
      <c r="AC198" s="5">
        <v>0</v>
      </c>
      <c r="AD198" s="6">
        <v>0</v>
      </c>
      <c r="AE198" s="5">
        <v>0</v>
      </c>
      <c r="AF198" s="6">
        <v>0</v>
      </c>
    </row>
    <row r="199" spans="2:32" x14ac:dyDescent="0.35">
      <c r="B199" s="1" t="s">
        <v>195</v>
      </c>
      <c r="C199" s="5">
        <v>0</v>
      </c>
      <c r="D199" s="6">
        <v>0</v>
      </c>
      <c r="E199" s="5">
        <v>0</v>
      </c>
      <c r="F199" s="6">
        <v>0</v>
      </c>
      <c r="G199" s="5">
        <v>0</v>
      </c>
      <c r="H199" s="6">
        <v>0</v>
      </c>
      <c r="I199" s="5">
        <v>0</v>
      </c>
      <c r="J199" s="6">
        <v>0</v>
      </c>
      <c r="K199" s="5">
        <v>0</v>
      </c>
      <c r="L199" s="6">
        <v>0</v>
      </c>
      <c r="M199" s="5">
        <v>0</v>
      </c>
      <c r="N199" s="6">
        <v>0</v>
      </c>
      <c r="O199" s="5">
        <v>0</v>
      </c>
      <c r="P199" s="6">
        <v>0</v>
      </c>
      <c r="Q199" s="5">
        <v>0</v>
      </c>
      <c r="R199" s="6">
        <v>0</v>
      </c>
      <c r="S199" s="5">
        <v>0</v>
      </c>
      <c r="T199" s="6">
        <v>0</v>
      </c>
      <c r="U199" s="5">
        <v>0</v>
      </c>
      <c r="V199" s="6">
        <v>0</v>
      </c>
      <c r="W199" s="5">
        <v>0</v>
      </c>
      <c r="X199" s="6">
        <v>0</v>
      </c>
      <c r="Y199" s="5">
        <v>0</v>
      </c>
      <c r="Z199" s="6">
        <v>0</v>
      </c>
      <c r="AA199" s="5">
        <v>0</v>
      </c>
      <c r="AB199" s="6">
        <v>0</v>
      </c>
      <c r="AC199" s="5">
        <v>0</v>
      </c>
      <c r="AD199" s="6">
        <v>0</v>
      </c>
      <c r="AE199" s="5">
        <v>0</v>
      </c>
      <c r="AF199" s="6">
        <v>0</v>
      </c>
    </row>
    <row r="200" spans="2:32" x14ac:dyDescent="0.35">
      <c r="B200" s="1" t="s">
        <v>196</v>
      </c>
      <c r="C200" s="5">
        <v>7.5000000000000002E-4</v>
      </c>
      <c r="D200" s="6">
        <v>0.85099999999999998</v>
      </c>
      <c r="E200" s="5">
        <v>0</v>
      </c>
      <c r="F200" s="6">
        <v>0</v>
      </c>
      <c r="G200" s="5">
        <v>0</v>
      </c>
      <c r="H200" s="6">
        <v>0</v>
      </c>
      <c r="I200" s="5">
        <v>0</v>
      </c>
      <c r="J200" s="6">
        <v>0</v>
      </c>
      <c r="K200" s="5">
        <v>0</v>
      </c>
      <c r="L200" s="6">
        <v>0</v>
      </c>
      <c r="M200" s="5">
        <v>0</v>
      </c>
      <c r="N200" s="6">
        <v>0</v>
      </c>
      <c r="O200" s="5">
        <v>0</v>
      </c>
      <c r="P200" s="6">
        <v>0</v>
      </c>
      <c r="Q200" s="5">
        <v>0</v>
      </c>
      <c r="R200" s="6">
        <v>0</v>
      </c>
      <c r="S200" s="5">
        <v>0</v>
      </c>
      <c r="T200" s="6">
        <v>0</v>
      </c>
      <c r="U200" s="5">
        <v>0</v>
      </c>
      <c r="V200" s="6">
        <v>0</v>
      </c>
      <c r="W200" s="5">
        <v>0</v>
      </c>
      <c r="X200" s="6">
        <v>0</v>
      </c>
      <c r="Y200" s="5">
        <v>0</v>
      </c>
      <c r="Z200" s="6">
        <v>0</v>
      </c>
      <c r="AA200" s="5">
        <v>0</v>
      </c>
      <c r="AB200" s="6">
        <v>0</v>
      </c>
      <c r="AC200" s="5">
        <v>4.45E-3</v>
      </c>
      <c r="AD200" s="6">
        <v>0.85099999999999998</v>
      </c>
      <c r="AE200" s="5">
        <v>0</v>
      </c>
      <c r="AF200" s="6">
        <v>0</v>
      </c>
    </row>
    <row r="201" spans="2:32" x14ac:dyDescent="0.35">
      <c r="B201" s="1" t="s">
        <v>197</v>
      </c>
      <c r="C201" s="5">
        <v>0</v>
      </c>
      <c r="D201" s="6">
        <v>0</v>
      </c>
      <c r="E201" s="5">
        <v>0</v>
      </c>
      <c r="F201" s="6">
        <v>0</v>
      </c>
      <c r="G201" s="5">
        <v>0</v>
      </c>
      <c r="H201" s="6">
        <v>0</v>
      </c>
      <c r="I201" s="5">
        <v>0</v>
      </c>
      <c r="J201" s="6">
        <v>0</v>
      </c>
      <c r="K201" s="5">
        <v>0</v>
      </c>
      <c r="L201" s="6">
        <v>0</v>
      </c>
      <c r="M201" s="5">
        <v>0</v>
      </c>
      <c r="N201" s="6">
        <v>0</v>
      </c>
      <c r="O201" s="5">
        <v>0</v>
      </c>
      <c r="P201" s="6">
        <v>0</v>
      </c>
      <c r="Q201" s="5">
        <v>0</v>
      </c>
      <c r="R201" s="6">
        <v>0</v>
      </c>
      <c r="S201" s="5">
        <v>0</v>
      </c>
      <c r="T201" s="6">
        <v>0</v>
      </c>
      <c r="U201" s="5">
        <v>0</v>
      </c>
      <c r="V201" s="6">
        <v>0</v>
      </c>
      <c r="W201" s="5">
        <v>0</v>
      </c>
      <c r="X201" s="6">
        <v>0</v>
      </c>
      <c r="Y201" s="5">
        <v>0</v>
      </c>
      <c r="Z201" s="6">
        <v>0</v>
      </c>
      <c r="AA201" s="5">
        <v>0</v>
      </c>
      <c r="AB201" s="6">
        <v>0</v>
      </c>
      <c r="AC201" s="5">
        <v>0</v>
      </c>
      <c r="AD201" s="6">
        <v>0</v>
      </c>
      <c r="AE201" s="5">
        <v>0</v>
      </c>
      <c r="AF201" s="6">
        <v>0</v>
      </c>
    </row>
    <row r="202" spans="2:32" x14ac:dyDescent="0.35">
      <c r="B202" s="1" t="s">
        <v>198</v>
      </c>
      <c r="C202" s="5">
        <v>0</v>
      </c>
      <c r="D202" s="6">
        <v>0</v>
      </c>
      <c r="E202" s="5">
        <v>0</v>
      </c>
      <c r="F202" s="6">
        <v>0</v>
      </c>
      <c r="G202" s="5">
        <v>0</v>
      </c>
      <c r="H202" s="6">
        <v>0</v>
      </c>
      <c r="I202" s="5">
        <v>0</v>
      </c>
      <c r="J202" s="6">
        <v>0</v>
      </c>
      <c r="K202" s="5">
        <v>0</v>
      </c>
      <c r="L202" s="6">
        <v>0</v>
      </c>
      <c r="M202" s="5">
        <v>0</v>
      </c>
      <c r="N202" s="6">
        <v>0</v>
      </c>
      <c r="O202" s="5">
        <v>0</v>
      </c>
      <c r="P202" s="6">
        <v>0</v>
      </c>
      <c r="Q202" s="5">
        <v>0</v>
      </c>
      <c r="R202" s="6">
        <v>0</v>
      </c>
      <c r="S202" s="5">
        <v>0</v>
      </c>
      <c r="T202" s="6">
        <v>0</v>
      </c>
      <c r="U202" s="5">
        <v>0</v>
      </c>
      <c r="V202" s="6">
        <v>0</v>
      </c>
      <c r="W202" s="5">
        <v>0</v>
      </c>
      <c r="X202" s="6">
        <v>0</v>
      </c>
      <c r="Y202" s="5">
        <v>0</v>
      </c>
      <c r="Z202" s="6">
        <v>0</v>
      </c>
      <c r="AA202" s="5">
        <v>0</v>
      </c>
      <c r="AB202" s="6">
        <v>0</v>
      </c>
      <c r="AC202" s="5">
        <v>0</v>
      </c>
      <c r="AD202" s="6">
        <v>0</v>
      </c>
      <c r="AE202" s="5">
        <v>0</v>
      </c>
      <c r="AF202" s="6">
        <v>0</v>
      </c>
    </row>
    <row r="203" spans="2:32" x14ac:dyDescent="0.35">
      <c r="B203" s="1" t="s">
        <v>199</v>
      </c>
      <c r="C203" s="5">
        <v>0</v>
      </c>
      <c r="D203" s="6">
        <v>0</v>
      </c>
      <c r="E203" s="5">
        <v>0</v>
      </c>
      <c r="F203" s="6">
        <v>0</v>
      </c>
      <c r="G203" s="5">
        <v>0</v>
      </c>
      <c r="H203" s="6">
        <v>0</v>
      </c>
      <c r="I203" s="5">
        <v>0</v>
      </c>
      <c r="J203" s="6">
        <v>0</v>
      </c>
      <c r="K203" s="5">
        <v>0</v>
      </c>
      <c r="L203" s="6">
        <v>0</v>
      </c>
      <c r="M203" s="5">
        <v>0</v>
      </c>
      <c r="N203" s="6">
        <v>0</v>
      </c>
      <c r="O203" s="5">
        <v>0</v>
      </c>
      <c r="P203" s="6">
        <v>0</v>
      </c>
      <c r="Q203" s="5">
        <v>0</v>
      </c>
      <c r="R203" s="6">
        <v>0</v>
      </c>
      <c r="S203" s="5">
        <v>0</v>
      </c>
      <c r="T203" s="6">
        <v>0</v>
      </c>
      <c r="U203" s="5">
        <v>0</v>
      </c>
      <c r="V203" s="6">
        <v>0</v>
      </c>
      <c r="W203" s="5">
        <v>0</v>
      </c>
      <c r="X203" s="6">
        <v>0</v>
      </c>
      <c r="Y203" s="5">
        <v>0</v>
      </c>
      <c r="Z203" s="6">
        <v>0</v>
      </c>
      <c r="AA203" s="5">
        <v>0</v>
      </c>
      <c r="AB203" s="6">
        <v>0</v>
      </c>
      <c r="AC203" s="5">
        <v>0</v>
      </c>
      <c r="AD203" s="6">
        <v>0</v>
      </c>
      <c r="AE203" s="5">
        <v>0</v>
      </c>
      <c r="AF203" s="6">
        <v>0</v>
      </c>
    </row>
    <row r="204" spans="2:32" x14ac:dyDescent="0.35">
      <c r="B204" s="1" t="s">
        <v>200</v>
      </c>
      <c r="C204" s="5">
        <v>0</v>
      </c>
      <c r="D204" s="6">
        <v>0</v>
      </c>
      <c r="E204" s="5">
        <v>0</v>
      </c>
      <c r="F204" s="6">
        <v>0</v>
      </c>
      <c r="G204" s="5">
        <v>0</v>
      </c>
      <c r="H204" s="6">
        <v>0</v>
      </c>
      <c r="I204" s="5">
        <v>0</v>
      </c>
      <c r="J204" s="6">
        <v>0</v>
      </c>
      <c r="K204" s="5">
        <v>0</v>
      </c>
      <c r="L204" s="6">
        <v>0</v>
      </c>
      <c r="M204" s="5">
        <v>0</v>
      </c>
      <c r="N204" s="6">
        <v>0</v>
      </c>
      <c r="O204" s="5">
        <v>0</v>
      </c>
      <c r="P204" s="6">
        <v>0</v>
      </c>
      <c r="Q204" s="5">
        <v>0</v>
      </c>
      <c r="R204" s="6">
        <v>0</v>
      </c>
      <c r="S204" s="5">
        <v>0</v>
      </c>
      <c r="T204" s="6">
        <v>0</v>
      </c>
      <c r="U204" s="5">
        <v>0</v>
      </c>
      <c r="V204" s="6">
        <v>0</v>
      </c>
      <c r="W204" s="5">
        <v>0</v>
      </c>
      <c r="X204" s="6">
        <v>0</v>
      </c>
      <c r="Y204" s="5">
        <v>0</v>
      </c>
      <c r="Z204" s="6">
        <v>0</v>
      </c>
      <c r="AA204" s="5">
        <v>0</v>
      </c>
      <c r="AB204" s="6">
        <v>0</v>
      </c>
      <c r="AC204" s="5">
        <v>0</v>
      </c>
      <c r="AD204" s="6">
        <v>0</v>
      </c>
      <c r="AE204" s="5">
        <v>0</v>
      </c>
      <c r="AF204" s="6">
        <v>0</v>
      </c>
    </row>
    <row r="205" spans="2:32" x14ac:dyDescent="0.35">
      <c r="B205" s="1" t="s">
        <v>201</v>
      </c>
      <c r="C205" s="5">
        <v>0</v>
      </c>
      <c r="D205" s="6">
        <v>0</v>
      </c>
      <c r="E205" s="5">
        <v>0</v>
      </c>
      <c r="F205" s="6">
        <v>0</v>
      </c>
      <c r="G205" s="5">
        <v>0</v>
      </c>
      <c r="H205" s="6">
        <v>0</v>
      </c>
      <c r="I205" s="5">
        <v>0</v>
      </c>
      <c r="J205" s="6">
        <v>0</v>
      </c>
      <c r="K205" s="5">
        <v>0</v>
      </c>
      <c r="L205" s="6">
        <v>0</v>
      </c>
      <c r="M205" s="5">
        <v>0</v>
      </c>
      <c r="N205" s="6">
        <v>0</v>
      </c>
      <c r="O205" s="5">
        <v>0</v>
      </c>
      <c r="P205" s="6">
        <v>0</v>
      </c>
      <c r="Q205" s="5">
        <v>0</v>
      </c>
      <c r="R205" s="6">
        <v>0</v>
      </c>
      <c r="S205" s="5">
        <v>0</v>
      </c>
      <c r="T205" s="6">
        <v>0</v>
      </c>
      <c r="U205" s="5">
        <v>0</v>
      </c>
      <c r="V205" s="6">
        <v>0</v>
      </c>
      <c r="W205" s="5">
        <v>0</v>
      </c>
      <c r="X205" s="6">
        <v>0</v>
      </c>
      <c r="Y205" s="5">
        <v>0</v>
      </c>
      <c r="Z205" s="6">
        <v>0</v>
      </c>
      <c r="AA205" s="5">
        <v>0</v>
      </c>
      <c r="AB205" s="6">
        <v>0</v>
      </c>
      <c r="AC205" s="5">
        <v>0</v>
      </c>
      <c r="AD205" s="6">
        <v>0</v>
      </c>
      <c r="AE205" s="5">
        <v>0</v>
      </c>
      <c r="AF205" s="6">
        <v>0</v>
      </c>
    </row>
    <row r="206" spans="2:32" x14ac:dyDescent="0.35">
      <c r="B206" s="1" t="s">
        <v>202</v>
      </c>
      <c r="C206" s="5">
        <v>5.5300000000000002E-3</v>
      </c>
      <c r="D206" s="6">
        <v>6.274</v>
      </c>
      <c r="E206" s="5">
        <v>0</v>
      </c>
      <c r="F206" s="6">
        <v>0</v>
      </c>
      <c r="G206" s="5">
        <v>0</v>
      </c>
      <c r="H206" s="6">
        <v>0</v>
      </c>
      <c r="I206" s="5">
        <v>0</v>
      </c>
      <c r="J206" s="6">
        <v>0</v>
      </c>
      <c r="K206" s="5">
        <v>0</v>
      </c>
      <c r="L206" s="6">
        <v>0</v>
      </c>
      <c r="M206" s="5">
        <v>0</v>
      </c>
      <c r="N206" s="6">
        <v>0</v>
      </c>
      <c r="O206" s="5">
        <v>0</v>
      </c>
      <c r="P206" s="6">
        <v>0</v>
      </c>
      <c r="Q206" s="5">
        <v>0</v>
      </c>
      <c r="R206" s="6">
        <v>0</v>
      </c>
      <c r="S206" s="5">
        <v>0</v>
      </c>
      <c r="T206" s="6">
        <v>0</v>
      </c>
      <c r="U206" s="5">
        <v>0</v>
      </c>
      <c r="V206" s="6">
        <v>0</v>
      </c>
      <c r="W206" s="5">
        <v>0</v>
      </c>
      <c r="X206" s="6">
        <v>0</v>
      </c>
      <c r="Y206" s="5">
        <v>0</v>
      </c>
      <c r="Z206" s="6">
        <v>0</v>
      </c>
      <c r="AA206" s="5">
        <v>0</v>
      </c>
      <c r="AB206" s="6">
        <v>0</v>
      </c>
      <c r="AC206" s="5">
        <v>3.2820000000000002E-2</v>
      </c>
      <c r="AD206" s="6">
        <v>6.274</v>
      </c>
      <c r="AE206" s="5">
        <v>0</v>
      </c>
      <c r="AF206" s="6">
        <v>0</v>
      </c>
    </row>
    <row r="207" spans="2:32" x14ac:dyDescent="0.35">
      <c r="B207" s="1" t="s">
        <v>203</v>
      </c>
      <c r="C207" s="5">
        <v>0</v>
      </c>
      <c r="D207" s="6">
        <v>0</v>
      </c>
      <c r="E207" s="5">
        <v>0</v>
      </c>
      <c r="F207" s="6">
        <v>0</v>
      </c>
      <c r="G207" s="5">
        <v>0</v>
      </c>
      <c r="H207" s="6">
        <v>0</v>
      </c>
      <c r="I207" s="5">
        <v>0</v>
      </c>
      <c r="J207" s="6">
        <v>0</v>
      </c>
      <c r="K207" s="5">
        <v>0</v>
      </c>
      <c r="L207" s="6">
        <v>0</v>
      </c>
      <c r="M207" s="5">
        <v>0</v>
      </c>
      <c r="N207" s="6">
        <v>0</v>
      </c>
      <c r="O207" s="5">
        <v>0</v>
      </c>
      <c r="P207" s="6">
        <v>0</v>
      </c>
      <c r="Q207" s="5">
        <v>0</v>
      </c>
      <c r="R207" s="6">
        <v>0</v>
      </c>
      <c r="S207" s="5">
        <v>0</v>
      </c>
      <c r="T207" s="6">
        <v>0</v>
      </c>
      <c r="U207" s="5">
        <v>0</v>
      </c>
      <c r="V207" s="6">
        <v>0</v>
      </c>
      <c r="W207" s="5">
        <v>0</v>
      </c>
      <c r="X207" s="6">
        <v>0</v>
      </c>
      <c r="Y207" s="5">
        <v>0</v>
      </c>
      <c r="Z207" s="6">
        <v>0</v>
      </c>
      <c r="AA207" s="5">
        <v>0</v>
      </c>
      <c r="AB207" s="6">
        <v>0</v>
      </c>
      <c r="AC207" s="5">
        <v>0</v>
      </c>
      <c r="AD207" s="6">
        <v>0</v>
      </c>
      <c r="AE207" s="5">
        <v>0</v>
      </c>
      <c r="AF207" s="6">
        <v>0</v>
      </c>
    </row>
    <row r="208" spans="2:32" x14ac:dyDescent="0.35">
      <c r="B208" s="1" t="s">
        <v>204</v>
      </c>
      <c r="C208" s="5">
        <v>0</v>
      </c>
      <c r="D208" s="6">
        <v>0</v>
      </c>
      <c r="E208" s="5">
        <v>0</v>
      </c>
      <c r="F208" s="6">
        <v>0</v>
      </c>
      <c r="G208" s="5">
        <v>0</v>
      </c>
      <c r="H208" s="6">
        <v>0</v>
      </c>
      <c r="I208" s="5">
        <v>0</v>
      </c>
      <c r="J208" s="6">
        <v>0</v>
      </c>
      <c r="K208" s="5">
        <v>0</v>
      </c>
      <c r="L208" s="6">
        <v>0</v>
      </c>
      <c r="M208" s="5">
        <v>0</v>
      </c>
      <c r="N208" s="6">
        <v>0</v>
      </c>
      <c r="O208" s="5">
        <v>0</v>
      </c>
      <c r="P208" s="6">
        <v>0</v>
      </c>
      <c r="Q208" s="5">
        <v>0</v>
      </c>
      <c r="R208" s="6">
        <v>0</v>
      </c>
      <c r="S208" s="5">
        <v>0</v>
      </c>
      <c r="T208" s="6">
        <v>0</v>
      </c>
      <c r="U208" s="5">
        <v>0</v>
      </c>
      <c r="V208" s="6">
        <v>0</v>
      </c>
      <c r="W208" s="5">
        <v>0</v>
      </c>
      <c r="X208" s="6">
        <v>0</v>
      </c>
      <c r="Y208" s="5">
        <v>0</v>
      </c>
      <c r="Z208" s="6">
        <v>0</v>
      </c>
      <c r="AA208" s="5">
        <v>0</v>
      </c>
      <c r="AB208" s="6">
        <v>0</v>
      </c>
      <c r="AC208" s="5">
        <v>0</v>
      </c>
      <c r="AD208" s="6">
        <v>0</v>
      </c>
      <c r="AE208" s="5">
        <v>0</v>
      </c>
      <c r="AF208" s="6">
        <v>0</v>
      </c>
    </row>
    <row r="209" spans="2:32" x14ac:dyDescent="0.35">
      <c r="B209" s="1" t="s">
        <v>205</v>
      </c>
      <c r="C209" s="5">
        <v>2.96E-3</v>
      </c>
      <c r="D209" s="6">
        <v>3.3639999999999999</v>
      </c>
      <c r="E209" s="5">
        <v>0</v>
      </c>
      <c r="F209" s="6">
        <v>0</v>
      </c>
      <c r="G209" s="5">
        <v>0</v>
      </c>
      <c r="H209" s="6">
        <v>0</v>
      </c>
      <c r="I209" s="5">
        <v>0</v>
      </c>
      <c r="J209" s="6">
        <v>0</v>
      </c>
      <c r="K209" s="5">
        <v>0</v>
      </c>
      <c r="L209" s="6">
        <v>0</v>
      </c>
      <c r="M209" s="5">
        <v>0</v>
      </c>
      <c r="N209" s="6">
        <v>0</v>
      </c>
      <c r="O209" s="5">
        <v>0</v>
      </c>
      <c r="P209" s="6">
        <v>0</v>
      </c>
      <c r="Q209" s="5">
        <v>0</v>
      </c>
      <c r="R209" s="6">
        <v>0</v>
      </c>
      <c r="S209" s="5">
        <v>0</v>
      </c>
      <c r="T209" s="6">
        <v>0</v>
      </c>
      <c r="U209" s="5">
        <v>0</v>
      </c>
      <c r="V209" s="6">
        <v>0</v>
      </c>
      <c r="W209" s="5">
        <v>0</v>
      </c>
      <c r="X209" s="6">
        <v>0</v>
      </c>
      <c r="Y209" s="5">
        <v>0</v>
      </c>
      <c r="Z209" s="6">
        <v>0</v>
      </c>
      <c r="AA209" s="5">
        <v>0</v>
      </c>
      <c r="AB209" s="6">
        <v>0</v>
      </c>
      <c r="AC209" s="5">
        <v>1.7600000000000001E-2</v>
      </c>
      <c r="AD209" s="6">
        <v>3.3639999999999999</v>
      </c>
      <c r="AE209" s="5">
        <v>0</v>
      </c>
      <c r="AF209" s="6">
        <v>0</v>
      </c>
    </row>
    <row r="210" spans="2:32" x14ac:dyDescent="0.35">
      <c r="B210" s="1" t="s">
        <v>206</v>
      </c>
      <c r="C210" s="5">
        <v>4.7099999999999998E-3</v>
      </c>
      <c r="D210" s="6">
        <v>5.3470000000000004</v>
      </c>
      <c r="E210" s="5">
        <v>0</v>
      </c>
      <c r="F210" s="6">
        <v>0</v>
      </c>
      <c r="G210" s="5">
        <v>0</v>
      </c>
      <c r="H210" s="6">
        <v>0</v>
      </c>
      <c r="I210" s="5">
        <v>0</v>
      </c>
      <c r="J210" s="6">
        <v>0</v>
      </c>
      <c r="K210" s="5">
        <v>0</v>
      </c>
      <c r="L210" s="6">
        <v>0</v>
      </c>
      <c r="M210" s="5">
        <v>0</v>
      </c>
      <c r="N210" s="6">
        <v>0</v>
      </c>
      <c r="O210" s="5">
        <v>0</v>
      </c>
      <c r="P210" s="6">
        <v>0</v>
      </c>
      <c r="Q210" s="5">
        <v>4.0840000000000001E-2</v>
      </c>
      <c r="R210" s="6">
        <v>1.9830000000000001</v>
      </c>
      <c r="S210" s="5">
        <v>0</v>
      </c>
      <c r="T210" s="6">
        <v>0</v>
      </c>
      <c r="U210" s="5">
        <v>0</v>
      </c>
      <c r="V210" s="6">
        <v>0</v>
      </c>
      <c r="W210" s="5">
        <v>0</v>
      </c>
      <c r="X210" s="6">
        <v>0</v>
      </c>
      <c r="Y210" s="5">
        <v>0</v>
      </c>
      <c r="Z210" s="6">
        <v>0</v>
      </c>
      <c r="AA210" s="5">
        <v>0</v>
      </c>
      <c r="AB210" s="6">
        <v>0</v>
      </c>
      <c r="AC210" s="5">
        <v>1.7600000000000001E-2</v>
      </c>
      <c r="AD210" s="6">
        <v>3.3639999999999999</v>
      </c>
      <c r="AE210" s="5">
        <v>0</v>
      </c>
      <c r="AF210" s="6">
        <v>0</v>
      </c>
    </row>
    <row r="211" spans="2:32" x14ac:dyDescent="0.35">
      <c r="B211" s="1" t="s">
        <v>207</v>
      </c>
      <c r="C211" s="5">
        <v>7.5000000000000002E-4</v>
      </c>
      <c r="D211" s="6">
        <v>0.85099999999999998</v>
      </c>
      <c r="E211" s="5">
        <v>0</v>
      </c>
      <c r="F211" s="6">
        <v>0</v>
      </c>
      <c r="G211" s="5">
        <v>0</v>
      </c>
      <c r="H211" s="6">
        <v>0</v>
      </c>
      <c r="I211" s="5">
        <v>0</v>
      </c>
      <c r="J211" s="6">
        <v>0</v>
      </c>
      <c r="K211" s="5">
        <v>0</v>
      </c>
      <c r="L211" s="6">
        <v>0</v>
      </c>
      <c r="M211" s="5">
        <v>0</v>
      </c>
      <c r="N211" s="6">
        <v>0</v>
      </c>
      <c r="O211" s="5">
        <v>0</v>
      </c>
      <c r="P211" s="6">
        <v>0</v>
      </c>
      <c r="Q211" s="5">
        <v>0</v>
      </c>
      <c r="R211" s="6">
        <v>0</v>
      </c>
      <c r="S211" s="5">
        <v>0</v>
      </c>
      <c r="T211" s="6">
        <v>0</v>
      </c>
      <c r="U211" s="5">
        <v>0</v>
      </c>
      <c r="V211" s="6">
        <v>0</v>
      </c>
      <c r="W211" s="5">
        <v>0</v>
      </c>
      <c r="X211" s="6">
        <v>0</v>
      </c>
      <c r="Y211" s="5">
        <v>0</v>
      </c>
      <c r="Z211" s="6">
        <v>0</v>
      </c>
      <c r="AA211" s="5">
        <v>0</v>
      </c>
      <c r="AB211" s="6">
        <v>0</v>
      </c>
      <c r="AC211" s="5">
        <v>4.45E-3</v>
      </c>
      <c r="AD211" s="6">
        <v>0.85099999999999998</v>
      </c>
      <c r="AE211" s="5">
        <v>0</v>
      </c>
      <c r="AF211" s="6">
        <v>0</v>
      </c>
    </row>
    <row r="212" spans="2:32" x14ac:dyDescent="0.35">
      <c r="B212" s="1" t="s">
        <v>208</v>
      </c>
      <c r="C212" s="5">
        <v>9.6600000000000002E-3</v>
      </c>
      <c r="D212" s="6">
        <v>10.962999999999999</v>
      </c>
      <c r="E212" s="5">
        <v>0</v>
      </c>
      <c r="F212" s="6">
        <v>0</v>
      </c>
      <c r="G212" s="5">
        <v>0</v>
      </c>
      <c r="H212" s="6">
        <v>0</v>
      </c>
      <c r="I212" s="5">
        <v>0</v>
      </c>
      <c r="J212" s="6">
        <v>0</v>
      </c>
      <c r="K212" s="5">
        <v>0</v>
      </c>
      <c r="L212" s="6">
        <v>0</v>
      </c>
      <c r="M212" s="5">
        <v>0</v>
      </c>
      <c r="N212" s="6">
        <v>0</v>
      </c>
      <c r="O212" s="5">
        <v>0</v>
      </c>
      <c r="P212" s="6">
        <v>0</v>
      </c>
      <c r="Q212" s="5">
        <v>0</v>
      </c>
      <c r="R212" s="6">
        <v>0</v>
      </c>
      <c r="S212" s="5">
        <v>0</v>
      </c>
      <c r="T212" s="6">
        <v>0</v>
      </c>
      <c r="U212" s="5">
        <v>0</v>
      </c>
      <c r="V212" s="6">
        <v>0</v>
      </c>
      <c r="W212" s="5">
        <v>0</v>
      </c>
      <c r="X212" s="6">
        <v>0</v>
      </c>
      <c r="Y212" s="5">
        <v>0</v>
      </c>
      <c r="Z212" s="6">
        <v>0</v>
      </c>
      <c r="AA212" s="5">
        <v>0</v>
      </c>
      <c r="AB212" s="6">
        <v>0</v>
      </c>
      <c r="AC212" s="5">
        <v>5.7360000000000001E-2</v>
      </c>
      <c r="AD212" s="6">
        <v>10.962999999999999</v>
      </c>
      <c r="AE212" s="5">
        <v>0</v>
      </c>
      <c r="AF212" s="6">
        <v>0</v>
      </c>
    </row>
    <row r="213" spans="2:32" x14ac:dyDescent="0.35">
      <c r="B213" s="1" t="s">
        <v>209</v>
      </c>
      <c r="C213" s="5">
        <v>7.3999999999999999E-4</v>
      </c>
      <c r="D213" s="6">
        <v>0.83699999999999997</v>
      </c>
      <c r="E213" s="5">
        <v>0</v>
      </c>
      <c r="F213" s="6">
        <v>0</v>
      </c>
      <c r="G213" s="5">
        <v>0</v>
      </c>
      <c r="H213" s="6">
        <v>0</v>
      </c>
      <c r="I213" s="5">
        <v>0</v>
      </c>
      <c r="J213" s="6">
        <v>0</v>
      </c>
      <c r="K213" s="5">
        <v>1.3089999999999999E-2</v>
      </c>
      <c r="L213" s="6">
        <v>0.83699999999999997</v>
      </c>
      <c r="M213" s="5">
        <v>0</v>
      </c>
      <c r="N213" s="6">
        <v>0</v>
      </c>
      <c r="O213" s="5">
        <v>0</v>
      </c>
      <c r="P213" s="6">
        <v>0</v>
      </c>
      <c r="Q213" s="5">
        <v>0</v>
      </c>
      <c r="R213" s="6">
        <v>0</v>
      </c>
      <c r="S213" s="5">
        <v>0</v>
      </c>
      <c r="T213" s="6">
        <v>0</v>
      </c>
      <c r="U213" s="5">
        <v>0</v>
      </c>
      <c r="V213" s="6">
        <v>0</v>
      </c>
      <c r="W213" s="5">
        <v>0</v>
      </c>
      <c r="X213" s="6">
        <v>0</v>
      </c>
      <c r="Y213" s="5">
        <v>0</v>
      </c>
      <c r="Z213" s="6">
        <v>0</v>
      </c>
      <c r="AA213" s="5">
        <v>0</v>
      </c>
      <c r="AB213" s="6">
        <v>0</v>
      </c>
      <c r="AC213" s="5">
        <v>0</v>
      </c>
      <c r="AD213" s="6">
        <v>0</v>
      </c>
      <c r="AE213" s="5">
        <v>0</v>
      </c>
      <c r="AF213" s="6">
        <v>0</v>
      </c>
    </row>
    <row r="214" spans="2:32" x14ac:dyDescent="0.35">
      <c r="B214" s="1" t="s">
        <v>210</v>
      </c>
      <c r="C214" s="5">
        <v>4.3130000000000002E-2</v>
      </c>
      <c r="D214" s="6">
        <v>48.936999999999998</v>
      </c>
      <c r="E214" s="5">
        <v>0</v>
      </c>
      <c r="F214" s="6">
        <v>0</v>
      </c>
      <c r="G214" s="5">
        <v>0</v>
      </c>
      <c r="H214" s="6">
        <v>0</v>
      </c>
      <c r="I214" s="5">
        <v>0</v>
      </c>
      <c r="J214" s="6">
        <v>0</v>
      </c>
      <c r="K214" s="5">
        <v>0</v>
      </c>
      <c r="L214" s="6">
        <v>0</v>
      </c>
      <c r="M214" s="5">
        <v>0</v>
      </c>
      <c r="N214" s="6">
        <v>0</v>
      </c>
      <c r="O214" s="5">
        <v>0</v>
      </c>
      <c r="P214" s="6">
        <v>0</v>
      </c>
      <c r="Q214" s="5">
        <v>0</v>
      </c>
      <c r="R214" s="6">
        <v>0</v>
      </c>
      <c r="S214" s="5">
        <v>0</v>
      </c>
      <c r="T214" s="6">
        <v>0</v>
      </c>
      <c r="U214" s="5">
        <v>0</v>
      </c>
      <c r="V214" s="6">
        <v>0</v>
      </c>
      <c r="W214" s="5">
        <v>0</v>
      </c>
      <c r="X214" s="6">
        <v>0</v>
      </c>
      <c r="Y214" s="5">
        <v>0</v>
      </c>
      <c r="Z214" s="6">
        <v>0</v>
      </c>
      <c r="AA214" s="5">
        <v>1.2120000000000001E-2</v>
      </c>
      <c r="AB214" s="6">
        <v>1.885</v>
      </c>
      <c r="AC214" s="5">
        <v>0.20352000000000001</v>
      </c>
      <c r="AD214" s="6">
        <v>38.901000000000003</v>
      </c>
      <c r="AE214" s="5">
        <v>9.5140000000000002E-2</v>
      </c>
      <c r="AF214" s="6">
        <v>8.1509999999999998</v>
      </c>
    </row>
    <row r="215" spans="2:32" x14ac:dyDescent="0.35">
      <c r="B215" s="1" t="s">
        <v>211</v>
      </c>
      <c r="C215" s="5">
        <v>2.8989999999999998E-2</v>
      </c>
      <c r="D215" s="6">
        <v>32.893999999999998</v>
      </c>
      <c r="E215" s="5">
        <v>0</v>
      </c>
      <c r="F215" s="6">
        <v>0</v>
      </c>
      <c r="G215" s="5">
        <v>0</v>
      </c>
      <c r="H215" s="6">
        <v>0</v>
      </c>
      <c r="I215" s="5">
        <v>0</v>
      </c>
      <c r="J215" s="6">
        <v>0</v>
      </c>
      <c r="K215" s="5">
        <v>0</v>
      </c>
      <c r="L215" s="6">
        <v>0</v>
      </c>
      <c r="M215" s="5">
        <v>0</v>
      </c>
      <c r="N215" s="6">
        <v>0</v>
      </c>
      <c r="O215" s="5">
        <v>0</v>
      </c>
      <c r="P215" s="6">
        <v>0</v>
      </c>
      <c r="Q215" s="5">
        <v>0</v>
      </c>
      <c r="R215" s="6">
        <v>0</v>
      </c>
      <c r="S215" s="5">
        <v>0</v>
      </c>
      <c r="T215" s="6">
        <v>0</v>
      </c>
      <c r="U215" s="5">
        <v>0</v>
      </c>
      <c r="V215" s="6">
        <v>0</v>
      </c>
      <c r="W215" s="5">
        <v>0</v>
      </c>
      <c r="X215" s="6">
        <v>0</v>
      </c>
      <c r="Y215" s="5">
        <v>0</v>
      </c>
      <c r="Z215" s="6">
        <v>0</v>
      </c>
      <c r="AA215" s="5">
        <v>2.9929999999999998E-2</v>
      </c>
      <c r="AB215" s="6">
        <v>4.6550000000000002</v>
      </c>
      <c r="AC215" s="5">
        <v>0.14774000000000001</v>
      </c>
      <c r="AD215" s="6">
        <v>28.239000000000001</v>
      </c>
      <c r="AE215" s="5">
        <v>0</v>
      </c>
      <c r="AF215" s="6">
        <v>0</v>
      </c>
    </row>
    <row r="216" spans="2:32" x14ac:dyDescent="0.35">
      <c r="B216" s="1" t="s">
        <v>212</v>
      </c>
      <c r="C216" s="5">
        <v>0</v>
      </c>
      <c r="D216" s="6">
        <v>0</v>
      </c>
      <c r="E216" s="5">
        <v>0</v>
      </c>
      <c r="F216" s="6">
        <v>0</v>
      </c>
      <c r="G216" s="5">
        <v>0</v>
      </c>
      <c r="H216" s="6">
        <v>0</v>
      </c>
      <c r="I216" s="5">
        <v>0</v>
      </c>
      <c r="J216" s="6">
        <v>0</v>
      </c>
      <c r="K216" s="5">
        <v>0</v>
      </c>
      <c r="L216" s="6">
        <v>0</v>
      </c>
      <c r="M216" s="5">
        <v>0</v>
      </c>
      <c r="N216" s="6">
        <v>0</v>
      </c>
      <c r="O216" s="5">
        <v>0</v>
      </c>
      <c r="P216" s="6">
        <v>0</v>
      </c>
      <c r="Q216" s="5">
        <v>0</v>
      </c>
      <c r="R216" s="6">
        <v>0</v>
      </c>
      <c r="S216" s="5">
        <v>0</v>
      </c>
      <c r="T216" s="6">
        <v>0</v>
      </c>
      <c r="U216" s="5">
        <v>0</v>
      </c>
      <c r="V216" s="6">
        <v>0</v>
      </c>
      <c r="W216" s="5">
        <v>0</v>
      </c>
      <c r="X216" s="6">
        <v>0</v>
      </c>
      <c r="Y216" s="5">
        <v>0</v>
      </c>
      <c r="Z216" s="6">
        <v>0</v>
      </c>
      <c r="AA216" s="5">
        <v>0</v>
      </c>
      <c r="AB216" s="6">
        <v>0</v>
      </c>
      <c r="AC216" s="5">
        <v>0</v>
      </c>
      <c r="AD216" s="6">
        <v>0</v>
      </c>
      <c r="AE216" s="5">
        <v>0</v>
      </c>
      <c r="AF216" s="6">
        <v>0</v>
      </c>
    </row>
    <row r="217" spans="2:32" x14ac:dyDescent="0.35">
      <c r="B217" s="1" t="s">
        <v>213</v>
      </c>
      <c r="C217" s="5">
        <v>4.5900000000000003E-3</v>
      </c>
      <c r="D217" s="6">
        <v>5.2039999999999997</v>
      </c>
      <c r="E217" s="5">
        <v>0</v>
      </c>
      <c r="F217" s="6">
        <v>0</v>
      </c>
      <c r="G217" s="5">
        <v>0</v>
      </c>
      <c r="H217" s="6">
        <v>0</v>
      </c>
      <c r="I217" s="5">
        <v>0</v>
      </c>
      <c r="J217" s="6">
        <v>0</v>
      </c>
      <c r="K217" s="5">
        <v>0</v>
      </c>
      <c r="L217" s="6">
        <v>0</v>
      </c>
      <c r="M217" s="5">
        <v>0</v>
      </c>
      <c r="N217" s="6">
        <v>0</v>
      </c>
      <c r="O217" s="5">
        <v>0</v>
      </c>
      <c r="P217" s="6">
        <v>0</v>
      </c>
      <c r="Q217" s="5">
        <v>0</v>
      </c>
      <c r="R217" s="6">
        <v>0</v>
      </c>
      <c r="S217" s="5">
        <v>0</v>
      </c>
      <c r="T217" s="6">
        <v>0</v>
      </c>
      <c r="U217" s="5">
        <v>0</v>
      </c>
      <c r="V217" s="6">
        <v>0</v>
      </c>
      <c r="W217" s="5">
        <v>0</v>
      </c>
      <c r="X217" s="6">
        <v>0</v>
      </c>
      <c r="Y217" s="5">
        <v>0</v>
      </c>
      <c r="Z217" s="6">
        <v>0</v>
      </c>
      <c r="AA217" s="5">
        <v>0</v>
      </c>
      <c r="AB217" s="6">
        <v>0</v>
      </c>
      <c r="AC217" s="5">
        <v>2.7230000000000001E-2</v>
      </c>
      <c r="AD217" s="6">
        <v>5.2039999999999997</v>
      </c>
      <c r="AE217" s="5">
        <v>0</v>
      </c>
      <c r="AF217" s="6">
        <v>0</v>
      </c>
    </row>
    <row r="218" spans="2:32" x14ac:dyDescent="0.35">
      <c r="B218" s="2" t="s">
        <v>14</v>
      </c>
    </row>
    <row r="219" spans="2:32" x14ac:dyDescent="0.35">
      <c r="B219" s="1" t="s">
        <v>214</v>
      </c>
      <c r="C219" s="5">
        <v>1.055E-2</v>
      </c>
      <c r="D219" s="6">
        <v>11.965</v>
      </c>
      <c r="E219" s="5">
        <v>0</v>
      </c>
      <c r="F219" s="6">
        <v>0</v>
      </c>
      <c r="G219" s="5">
        <v>0</v>
      </c>
      <c r="H219" s="6">
        <v>0</v>
      </c>
      <c r="I219" s="5">
        <v>0</v>
      </c>
      <c r="J219" s="6">
        <v>0</v>
      </c>
      <c r="K219" s="5">
        <v>0</v>
      </c>
      <c r="L219" s="6">
        <v>0</v>
      </c>
      <c r="M219" s="5">
        <v>0</v>
      </c>
      <c r="N219" s="6">
        <v>0</v>
      </c>
      <c r="O219" s="5">
        <v>0</v>
      </c>
      <c r="P219" s="6">
        <v>0</v>
      </c>
      <c r="Q219" s="5">
        <v>0</v>
      </c>
      <c r="R219" s="6">
        <v>0</v>
      </c>
      <c r="S219" s="5">
        <v>0</v>
      </c>
      <c r="T219" s="6">
        <v>0</v>
      </c>
      <c r="U219" s="5">
        <v>0</v>
      </c>
      <c r="V219" s="6">
        <v>0</v>
      </c>
      <c r="W219" s="5">
        <v>0</v>
      </c>
      <c r="X219" s="6">
        <v>0</v>
      </c>
      <c r="Y219" s="5">
        <v>0</v>
      </c>
      <c r="Z219" s="6">
        <v>0</v>
      </c>
      <c r="AA219" s="5">
        <v>0</v>
      </c>
      <c r="AB219" s="6">
        <v>0</v>
      </c>
      <c r="AC219" s="5">
        <v>0</v>
      </c>
      <c r="AD219" s="6">
        <v>0</v>
      </c>
      <c r="AE219" s="5">
        <v>0.13965</v>
      </c>
      <c r="AF219" s="6">
        <v>11.965</v>
      </c>
    </row>
    <row r="220" spans="2:32" x14ac:dyDescent="0.35">
      <c r="B220" s="1" t="s">
        <v>215</v>
      </c>
      <c r="C220" s="5">
        <v>0</v>
      </c>
      <c r="D220" s="6">
        <v>0</v>
      </c>
      <c r="E220" s="5">
        <v>0</v>
      </c>
      <c r="F220" s="6">
        <v>0</v>
      </c>
      <c r="G220" s="5">
        <v>0</v>
      </c>
      <c r="H220" s="6">
        <v>0</v>
      </c>
      <c r="I220" s="5">
        <v>0</v>
      </c>
      <c r="J220" s="6">
        <v>0</v>
      </c>
      <c r="K220" s="5">
        <v>0</v>
      </c>
      <c r="L220" s="6">
        <v>0</v>
      </c>
      <c r="M220" s="5">
        <v>0</v>
      </c>
      <c r="N220" s="6">
        <v>0</v>
      </c>
      <c r="O220" s="5">
        <v>0</v>
      </c>
      <c r="P220" s="6">
        <v>0</v>
      </c>
      <c r="Q220" s="5">
        <v>0</v>
      </c>
      <c r="R220" s="6">
        <v>0</v>
      </c>
      <c r="S220" s="5">
        <v>0</v>
      </c>
      <c r="T220" s="6">
        <v>0</v>
      </c>
      <c r="U220" s="5">
        <v>0</v>
      </c>
      <c r="V220" s="6">
        <v>0</v>
      </c>
      <c r="W220" s="5">
        <v>0</v>
      </c>
      <c r="X220" s="6">
        <v>0</v>
      </c>
      <c r="Y220" s="5">
        <v>0</v>
      </c>
      <c r="Z220" s="6">
        <v>0</v>
      </c>
      <c r="AA220" s="5">
        <v>0</v>
      </c>
      <c r="AB220" s="6">
        <v>0</v>
      </c>
      <c r="AC220" s="5">
        <v>0</v>
      </c>
      <c r="AD220" s="6">
        <v>0</v>
      </c>
      <c r="AE220" s="5">
        <v>0</v>
      </c>
      <c r="AF220" s="6">
        <v>0</v>
      </c>
    </row>
    <row r="221" spans="2:32" x14ac:dyDescent="0.35">
      <c r="B221" s="1" t="s">
        <v>216</v>
      </c>
      <c r="C221" s="5">
        <v>0</v>
      </c>
      <c r="D221" s="6">
        <v>0</v>
      </c>
      <c r="E221" s="5">
        <v>0</v>
      </c>
      <c r="F221" s="6">
        <v>0</v>
      </c>
      <c r="G221" s="5">
        <v>0</v>
      </c>
      <c r="H221" s="6">
        <v>0</v>
      </c>
      <c r="I221" s="5">
        <v>0</v>
      </c>
      <c r="J221" s="6">
        <v>0</v>
      </c>
      <c r="K221" s="5">
        <v>0</v>
      </c>
      <c r="L221" s="6">
        <v>0</v>
      </c>
      <c r="M221" s="5">
        <v>0</v>
      </c>
      <c r="N221" s="6">
        <v>0</v>
      </c>
      <c r="O221" s="5">
        <v>0</v>
      </c>
      <c r="P221" s="6">
        <v>0</v>
      </c>
      <c r="Q221" s="5">
        <v>0</v>
      </c>
      <c r="R221" s="6">
        <v>0</v>
      </c>
      <c r="S221" s="5">
        <v>0</v>
      </c>
      <c r="T221" s="6">
        <v>0</v>
      </c>
      <c r="U221" s="5">
        <v>0</v>
      </c>
      <c r="V221" s="6">
        <v>0</v>
      </c>
      <c r="W221" s="5">
        <v>0</v>
      </c>
      <c r="X221" s="6">
        <v>0</v>
      </c>
      <c r="Y221" s="5">
        <v>0</v>
      </c>
      <c r="Z221" s="6">
        <v>0</v>
      </c>
      <c r="AA221" s="5">
        <v>0</v>
      </c>
      <c r="AB221" s="6">
        <v>0</v>
      </c>
      <c r="AC221" s="5">
        <v>0</v>
      </c>
      <c r="AD221" s="6">
        <v>0</v>
      </c>
      <c r="AE221" s="5">
        <v>0</v>
      </c>
      <c r="AF221" s="6">
        <v>0</v>
      </c>
    </row>
    <row r="222" spans="2:32" x14ac:dyDescent="0.35">
      <c r="B222" s="1" t="s">
        <v>217</v>
      </c>
      <c r="C222" s="5">
        <v>0</v>
      </c>
      <c r="D222" s="6">
        <v>0</v>
      </c>
      <c r="E222" s="5">
        <v>0</v>
      </c>
      <c r="F222" s="6">
        <v>0</v>
      </c>
      <c r="G222" s="5">
        <v>0</v>
      </c>
      <c r="H222" s="6">
        <v>0</v>
      </c>
      <c r="I222" s="5">
        <v>0</v>
      </c>
      <c r="J222" s="6">
        <v>0</v>
      </c>
      <c r="K222" s="5">
        <v>0</v>
      </c>
      <c r="L222" s="6">
        <v>0</v>
      </c>
      <c r="M222" s="5">
        <v>0</v>
      </c>
      <c r="N222" s="6">
        <v>0</v>
      </c>
      <c r="O222" s="5">
        <v>0</v>
      </c>
      <c r="P222" s="6">
        <v>0</v>
      </c>
      <c r="Q222" s="5">
        <v>0</v>
      </c>
      <c r="R222" s="6">
        <v>0</v>
      </c>
      <c r="S222" s="5">
        <v>0</v>
      </c>
      <c r="T222" s="6">
        <v>0</v>
      </c>
      <c r="U222" s="5">
        <v>0</v>
      </c>
      <c r="V222" s="6">
        <v>0</v>
      </c>
      <c r="W222" s="5">
        <v>0</v>
      </c>
      <c r="X222" s="6">
        <v>0</v>
      </c>
      <c r="Y222" s="5">
        <v>0</v>
      </c>
      <c r="Z222" s="6">
        <v>0</v>
      </c>
      <c r="AA222" s="5">
        <v>0</v>
      </c>
      <c r="AB222" s="6">
        <v>0</v>
      </c>
      <c r="AC222" s="5">
        <v>0</v>
      </c>
      <c r="AD222" s="6">
        <v>0</v>
      </c>
      <c r="AE222" s="5">
        <v>0</v>
      </c>
      <c r="AF222" s="6">
        <v>0</v>
      </c>
    </row>
    <row r="223" spans="2:32" x14ac:dyDescent="0.35">
      <c r="B223" s="1" t="s">
        <v>218</v>
      </c>
      <c r="C223" s="5">
        <v>0</v>
      </c>
      <c r="D223" s="6">
        <v>0</v>
      </c>
      <c r="E223" s="5">
        <v>0</v>
      </c>
      <c r="F223" s="6">
        <v>0</v>
      </c>
      <c r="G223" s="5">
        <v>0</v>
      </c>
      <c r="H223" s="6">
        <v>0</v>
      </c>
      <c r="I223" s="5">
        <v>0</v>
      </c>
      <c r="J223" s="6">
        <v>0</v>
      </c>
      <c r="K223" s="5">
        <v>0</v>
      </c>
      <c r="L223" s="6">
        <v>0</v>
      </c>
      <c r="M223" s="5">
        <v>0</v>
      </c>
      <c r="N223" s="6">
        <v>0</v>
      </c>
      <c r="O223" s="5">
        <v>0</v>
      </c>
      <c r="P223" s="6">
        <v>0</v>
      </c>
      <c r="Q223" s="5">
        <v>0</v>
      </c>
      <c r="R223" s="6">
        <v>0</v>
      </c>
      <c r="S223" s="5">
        <v>0</v>
      </c>
      <c r="T223" s="6">
        <v>0</v>
      </c>
      <c r="U223" s="5">
        <v>0</v>
      </c>
      <c r="V223" s="6">
        <v>0</v>
      </c>
      <c r="W223" s="5">
        <v>0</v>
      </c>
      <c r="X223" s="6">
        <v>0</v>
      </c>
      <c r="Y223" s="5">
        <v>0</v>
      </c>
      <c r="Z223" s="6">
        <v>0</v>
      </c>
      <c r="AA223" s="5">
        <v>0</v>
      </c>
      <c r="AB223" s="6">
        <v>0</v>
      </c>
      <c r="AC223" s="5">
        <v>0</v>
      </c>
      <c r="AD223" s="6">
        <v>0</v>
      </c>
      <c r="AE223" s="5">
        <v>0</v>
      </c>
      <c r="AF223" s="6">
        <v>0</v>
      </c>
    </row>
    <row r="224" spans="2:32" x14ac:dyDescent="0.35">
      <c r="B224" s="1" t="s">
        <v>219</v>
      </c>
      <c r="C224" s="5">
        <v>1.65E-3</v>
      </c>
      <c r="D224" s="6">
        <v>1.8680000000000001</v>
      </c>
      <c r="E224" s="5">
        <v>0</v>
      </c>
      <c r="F224" s="6">
        <v>0</v>
      </c>
      <c r="G224" s="5">
        <v>0</v>
      </c>
      <c r="H224" s="6">
        <v>0</v>
      </c>
      <c r="I224" s="5">
        <v>0</v>
      </c>
      <c r="J224" s="6">
        <v>0</v>
      </c>
      <c r="K224" s="5">
        <v>0</v>
      </c>
      <c r="L224" s="6">
        <v>0</v>
      </c>
      <c r="M224" s="5">
        <v>0</v>
      </c>
      <c r="N224" s="6">
        <v>0</v>
      </c>
      <c r="O224" s="5">
        <v>0</v>
      </c>
      <c r="P224" s="6">
        <v>0</v>
      </c>
      <c r="Q224" s="5">
        <v>0</v>
      </c>
      <c r="R224" s="6">
        <v>0</v>
      </c>
      <c r="S224" s="5">
        <v>0</v>
      </c>
      <c r="T224" s="6">
        <v>0</v>
      </c>
      <c r="U224" s="5">
        <v>0</v>
      </c>
      <c r="V224" s="6">
        <v>0</v>
      </c>
      <c r="W224" s="5">
        <v>0</v>
      </c>
      <c r="X224" s="6">
        <v>0</v>
      </c>
      <c r="Y224" s="5">
        <v>0</v>
      </c>
      <c r="Z224" s="6">
        <v>0</v>
      </c>
      <c r="AA224" s="5">
        <v>0</v>
      </c>
      <c r="AB224" s="6">
        <v>0</v>
      </c>
      <c r="AC224" s="5">
        <v>0</v>
      </c>
      <c r="AD224" s="6">
        <v>0</v>
      </c>
      <c r="AE224" s="5">
        <v>2.18E-2</v>
      </c>
      <c r="AF224" s="6">
        <v>1.8680000000000001</v>
      </c>
    </row>
    <row r="225" spans="2:32" x14ac:dyDescent="0.35">
      <c r="B225" s="1" t="s">
        <v>220</v>
      </c>
      <c r="C225" s="5">
        <v>4.2000000000000002E-4</v>
      </c>
      <c r="D225" s="6">
        <v>0.47299999999999998</v>
      </c>
      <c r="E225" s="5">
        <v>0</v>
      </c>
      <c r="F225" s="6">
        <v>0</v>
      </c>
      <c r="G225" s="5">
        <v>0</v>
      </c>
      <c r="H225" s="6">
        <v>0</v>
      </c>
      <c r="I225" s="5">
        <v>0</v>
      </c>
      <c r="J225" s="6">
        <v>0</v>
      </c>
      <c r="K225" s="5">
        <v>0</v>
      </c>
      <c r="L225" s="6">
        <v>0</v>
      </c>
      <c r="M225" s="5">
        <v>0</v>
      </c>
      <c r="N225" s="6">
        <v>0</v>
      </c>
      <c r="O225" s="5">
        <v>0</v>
      </c>
      <c r="P225" s="6">
        <v>0</v>
      </c>
      <c r="Q225" s="5">
        <v>0</v>
      </c>
      <c r="R225" s="6">
        <v>0</v>
      </c>
      <c r="S225" s="5">
        <v>0</v>
      </c>
      <c r="T225" s="6">
        <v>0</v>
      </c>
      <c r="U225" s="5">
        <v>0</v>
      </c>
      <c r="V225" s="6">
        <v>0</v>
      </c>
      <c r="W225" s="5">
        <v>0</v>
      </c>
      <c r="X225" s="6">
        <v>0</v>
      </c>
      <c r="Y225" s="5">
        <v>0</v>
      </c>
      <c r="Z225" s="6">
        <v>0</v>
      </c>
      <c r="AA225" s="5">
        <v>0</v>
      </c>
      <c r="AB225" s="6">
        <v>0</v>
      </c>
      <c r="AC225" s="5">
        <v>0</v>
      </c>
      <c r="AD225" s="6">
        <v>0</v>
      </c>
      <c r="AE225" s="5">
        <v>5.5199999999999997E-3</v>
      </c>
      <c r="AF225" s="6">
        <v>0.47299999999999998</v>
      </c>
    </row>
    <row r="226" spans="2:32" x14ac:dyDescent="0.35">
      <c r="B226" s="1" t="s">
        <v>221</v>
      </c>
      <c r="C226" s="5">
        <v>1.2200000000000001E-2</v>
      </c>
      <c r="D226" s="6">
        <v>13.843</v>
      </c>
      <c r="E226" s="5">
        <v>0</v>
      </c>
      <c r="F226" s="6">
        <v>0</v>
      </c>
      <c r="G226" s="5">
        <v>0</v>
      </c>
      <c r="H226" s="6">
        <v>0</v>
      </c>
      <c r="I226" s="5">
        <v>0</v>
      </c>
      <c r="J226" s="6">
        <v>0</v>
      </c>
      <c r="K226" s="5">
        <v>0</v>
      </c>
      <c r="L226" s="6">
        <v>0</v>
      </c>
      <c r="M226" s="5">
        <v>0</v>
      </c>
      <c r="N226" s="6">
        <v>0</v>
      </c>
      <c r="O226" s="5">
        <v>0</v>
      </c>
      <c r="P226" s="6">
        <v>0</v>
      </c>
      <c r="Q226" s="5">
        <v>0</v>
      </c>
      <c r="R226" s="6">
        <v>0</v>
      </c>
      <c r="S226" s="5">
        <v>2.0070000000000001E-2</v>
      </c>
      <c r="T226" s="6">
        <v>2.8959999999999999</v>
      </c>
      <c r="U226" s="5">
        <v>0</v>
      </c>
      <c r="V226" s="6">
        <v>0</v>
      </c>
      <c r="W226" s="5">
        <v>0</v>
      </c>
      <c r="X226" s="6">
        <v>0</v>
      </c>
      <c r="Y226" s="5">
        <v>0</v>
      </c>
      <c r="Z226" s="6">
        <v>0</v>
      </c>
      <c r="AA226" s="5">
        <v>0</v>
      </c>
      <c r="AB226" s="6">
        <v>0</v>
      </c>
      <c r="AC226" s="5">
        <v>2.392E-2</v>
      </c>
      <c r="AD226" s="6">
        <v>4.5720000000000001</v>
      </c>
      <c r="AE226" s="5">
        <v>7.4410000000000004E-2</v>
      </c>
      <c r="AF226" s="6">
        <v>6.375</v>
      </c>
    </row>
    <row r="227" spans="2:32" x14ac:dyDescent="0.35">
      <c r="B227" s="1" t="s">
        <v>222</v>
      </c>
      <c r="C227" s="5">
        <v>1.65E-3</v>
      </c>
      <c r="D227" s="6">
        <v>1.8680000000000001</v>
      </c>
      <c r="E227" s="5">
        <v>0</v>
      </c>
      <c r="F227" s="6">
        <v>0</v>
      </c>
      <c r="G227" s="5">
        <v>0</v>
      </c>
      <c r="H227" s="6">
        <v>0</v>
      </c>
      <c r="I227" s="5">
        <v>0</v>
      </c>
      <c r="J227" s="6">
        <v>0</v>
      </c>
      <c r="K227" s="5">
        <v>0</v>
      </c>
      <c r="L227" s="6">
        <v>0</v>
      </c>
      <c r="M227" s="5">
        <v>0</v>
      </c>
      <c r="N227" s="6">
        <v>0</v>
      </c>
      <c r="O227" s="5">
        <v>0</v>
      </c>
      <c r="P227" s="6">
        <v>0</v>
      </c>
      <c r="Q227" s="5">
        <v>0</v>
      </c>
      <c r="R227" s="6">
        <v>0</v>
      </c>
      <c r="S227" s="5">
        <v>0</v>
      </c>
      <c r="T227" s="6">
        <v>0</v>
      </c>
      <c r="U227" s="5">
        <v>0</v>
      </c>
      <c r="V227" s="6">
        <v>0</v>
      </c>
      <c r="W227" s="5">
        <v>0</v>
      </c>
      <c r="X227" s="6">
        <v>0</v>
      </c>
      <c r="Y227" s="5">
        <v>0</v>
      </c>
      <c r="Z227" s="6">
        <v>0</v>
      </c>
      <c r="AA227" s="5">
        <v>0</v>
      </c>
      <c r="AB227" s="6">
        <v>0</v>
      </c>
      <c r="AC227" s="5">
        <v>0</v>
      </c>
      <c r="AD227" s="6">
        <v>0</v>
      </c>
      <c r="AE227" s="5">
        <v>2.18E-2</v>
      </c>
      <c r="AF227" s="6">
        <v>1.8680000000000001</v>
      </c>
    </row>
    <row r="228" spans="2:32" x14ac:dyDescent="0.35">
      <c r="B228" s="1" t="s">
        <v>223</v>
      </c>
      <c r="C228" s="5">
        <v>4.2000000000000002E-4</v>
      </c>
      <c r="D228" s="6">
        <v>0.47299999999999998</v>
      </c>
      <c r="E228" s="5">
        <v>0</v>
      </c>
      <c r="F228" s="6">
        <v>0</v>
      </c>
      <c r="G228" s="5">
        <v>0</v>
      </c>
      <c r="H228" s="6">
        <v>0</v>
      </c>
      <c r="I228" s="5">
        <v>0</v>
      </c>
      <c r="J228" s="6">
        <v>0</v>
      </c>
      <c r="K228" s="5">
        <v>0</v>
      </c>
      <c r="L228" s="6">
        <v>0</v>
      </c>
      <c r="M228" s="5">
        <v>0</v>
      </c>
      <c r="N228" s="6">
        <v>0</v>
      </c>
      <c r="O228" s="5">
        <v>0</v>
      </c>
      <c r="P228" s="6">
        <v>0</v>
      </c>
      <c r="Q228" s="5">
        <v>0</v>
      </c>
      <c r="R228" s="6">
        <v>0</v>
      </c>
      <c r="S228" s="5">
        <v>0</v>
      </c>
      <c r="T228" s="6">
        <v>0</v>
      </c>
      <c r="U228" s="5">
        <v>0</v>
      </c>
      <c r="V228" s="6">
        <v>0</v>
      </c>
      <c r="W228" s="5">
        <v>0</v>
      </c>
      <c r="X228" s="6">
        <v>0</v>
      </c>
      <c r="Y228" s="5">
        <v>0</v>
      </c>
      <c r="Z228" s="6">
        <v>0</v>
      </c>
      <c r="AA228" s="5">
        <v>0</v>
      </c>
      <c r="AB228" s="6">
        <v>0</v>
      </c>
      <c r="AC228" s="5">
        <v>0</v>
      </c>
      <c r="AD228" s="6">
        <v>0</v>
      </c>
      <c r="AE228" s="5">
        <v>5.5199999999999997E-3</v>
      </c>
      <c r="AF228" s="6">
        <v>0.47299999999999998</v>
      </c>
    </row>
    <row r="229" spans="2:32" x14ac:dyDescent="0.35">
      <c r="B229" s="1" t="s">
        <v>224</v>
      </c>
      <c r="C229" s="5">
        <v>3.13E-3</v>
      </c>
      <c r="D229" s="6">
        <v>3.55</v>
      </c>
      <c r="E229" s="5">
        <v>0</v>
      </c>
      <c r="F229" s="6">
        <v>0</v>
      </c>
      <c r="G229" s="5">
        <v>0</v>
      </c>
      <c r="H229" s="6">
        <v>0</v>
      </c>
      <c r="I229" s="5">
        <v>0</v>
      </c>
      <c r="J229" s="6">
        <v>0</v>
      </c>
      <c r="K229" s="5">
        <v>0</v>
      </c>
      <c r="L229" s="6">
        <v>0</v>
      </c>
      <c r="M229" s="5">
        <v>0</v>
      </c>
      <c r="N229" s="6">
        <v>0</v>
      </c>
      <c r="O229" s="5">
        <v>0</v>
      </c>
      <c r="P229" s="6">
        <v>0</v>
      </c>
      <c r="Q229" s="5">
        <v>0</v>
      </c>
      <c r="R229" s="6">
        <v>0</v>
      </c>
      <c r="S229" s="5">
        <v>0</v>
      </c>
      <c r="T229" s="6">
        <v>0</v>
      </c>
      <c r="U229" s="5">
        <v>0</v>
      </c>
      <c r="V229" s="6">
        <v>0</v>
      </c>
      <c r="W229" s="5">
        <v>0</v>
      </c>
      <c r="X229" s="6">
        <v>0</v>
      </c>
      <c r="Y229" s="5">
        <v>0</v>
      </c>
      <c r="Z229" s="6">
        <v>0</v>
      </c>
      <c r="AA229" s="5">
        <v>0</v>
      </c>
      <c r="AB229" s="6">
        <v>0</v>
      </c>
      <c r="AC229" s="5">
        <v>0</v>
      </c>
      <c r="AD229" s="6">
        <v>0</v>
      </c>
      <c r="AE229" s="5">
        <v>4.1439999999999998E-2</v>
      </c>
      <c r="AF229" s="6">
        <v>3.55</v>
      </c>
    </row>
    <row r="230" spans="2:32" x14ac:dyDescent="0.35">
      <c r="B230" s="1" t="s">
        <v>225</v>
      </c>
      <c r="C230" s="5">
        <v>0</v>
      </c>
      <c r="D230" s="6">
        <v>0</v>
      </c>
      <c r="E230" s="5">
        <v>0</v>
      </c>
      <c r="F230" s="6">
        <v>0</v>
      </c>
      <c r="G230" s="5">
        <v>0</v>
      </c>
      <c r="H230" s="6">
        <v>0</v>
      </c>
      <c r="I230" s="5">
        <v>0</v>
      </c>
      <c r="J230" s="6">
        <v>0</v>
      </c>
      <c r="K230" s="5">
        <v>0</v>
      </c>
      <c r="L230" s="6">
        <v>0</v>
      </c>
      <c r="M230" s="5">
        <v>0</v>
      </c>
      <c r="N230" s="6">
        <v>0</v>
      </c>
      <c r="O230" s="5">
        <v>0</v>
      </c>
      <c r="P230" s="6">
        <v>0</v>
      </c>
      <c r="Q230" s="5">
        <v>0</v>
      </c>
      <c r="R230" s="6">
        <v>0</v>
      </c>
      <c r="S230" s="5">
        <v>0</v>
      </c>
      <c r="T230" s="6">
        <v>0</v>
      </c>
      <c r="U230" s="5">
        <v>0</v>
      </c>
      <c r="V230" s="6">
        <v>0</v>
      </c>
      <c r="W230" s="5">
        <v>0</v>
      </c>
      <c r="X230" s="6">
        <v>0</v>
      </c>
      <c r="Y230" s="5">
        <v>0</v>
      </c>
      <c r="Z230" s="6">
        <v>0</v>
      </c>
      <c r="AA230" s="5">
        <v>0</v>
      </c>
      <c r="AB230" s="6">
        <v>0</v>
      </c>
      <c r="AC230" s="5">
        <v>0</v>
      </c>
      <c r="AD230" s="6">
        <v>0</v>
      </c>
      <c r="AE230" s="5">
        <v>0</v>
      </c>
      <c r="AF230" s="6">
        <v>0</v>
      </c>
    </row>
    <row r="231" spans="2:32" x14ac:dyDescent="0.35">
      <c r="B231" s="1" t="s">
        <v>226</v>
      </c>
      <c r="C231" s="5">
        <v>0</v>
      </c>
      <c r="D231" s="6">
        <v>0</v>
      </c>
      <c r="E231" s="5">
        <v>0</v>
      </c>
      <c r="F231" s="6">
        <v>0</v>
      </c>
      <c r="G231" s="5">
        <v>0</v>
      </c>
      <c r="H231" s="6">
        <v>0</v>
      </c>
      <c r="I231" s="5">
        <v>0</v>
      </c>
      <c r="J231" s="6">
        <v>0</v>
      </c>
      <c r="K231" s="5">
        <v>0</v>
      </c>
      <c r="L231" s="6">
        <v>0</v>
      </c>
      <c r="M231" s="5">
        <v>0</v>
      </c>
      <c r="N231" s="6">
        <v>0</v>
      </c>
      <c r="O231" s="5">
        <v>0</v>
      </c>
      <c r="P231" s="6">
        <v>0</v>
      </c>
      <c r="Q231" s="5">
        <v>0</v>
      </c>
      <c r="R231" s="6">
        <v>0</v>
      </c>
      <c r="S231" s="5">
        <v>0</v>
      </c>
      <c r="T231" s="6">
        <v>0</v>
      </c>
      <c r="U231" s="5">
        <v>0</v>
      </c>
      <c r="V231" s="6">
        <v>0</v>
      </c>
      <c r="W231" s="5">
        <v>0</v>
      </c>
      <c r="X231" s="6">
        <v>0</v>
      </c>
      <c r="Y231" s="5">
        <v>0</v>
      </c>
      <c r="Z231" s="6">
        <v>0</v>
      </c>
      <c r="AA231" s="5">
        <v>0</v>
      </c>
      <c r="AB231" s="6">
        <v>0</v>
      </c>
      <c r="AC231" s="5">
        <v>0</v>
      </c>
      <c r="AD231" s="6">
        <v>0</v>
      </c>
      <c r="AE231" s="5">
        <v>0</v>
      </c>
      <c r="AF231" s="6">
        <v>0</v>
      </c>
    </row>
    <row r="232" spans="2:32" x14ac:dyDescent="0.35">
      <c r="B232" s="1" t="s">
        <v>227</v>
      </c>
      <c r="C232" s="5">
        <v>1.2540000000000001E-2</v>
      </c>
      <c r="D232" s="6">
        <v>14.227</v>
      </c>
      <c r="E232" s="5">
        <v>0</v>
      </c>
      <c r="F232" s="6">
        <v>0</v>
      </c>
      <c r="G232" s="5">
        <v>0</v>
      </c>
      <c r="H232" s="6">
        <v>0</v>
      </c>
      <c r="I232" s="5">
        <v>0</v>
      </c>
      <c r="J232" s="6">
        <v>0</v>
      </c>
      <c r="K232" s="5">
        <v>0</v>
      </c>
      <c r="L232" s="6">
        <v>0</v>
      </c>
      <c r="M232" s="5">
        <v>0</v>
      </c>
      <c r="N232" s="6">
        <v>0</v>
      </c>
      <c r="O232" s="5">
        <v>0</v>
      </c>
      <c r="P232" s="6">
        <v>0</v>
      </c>
      <c r="Q232" s="5">
        <v>0</v>
      </c>
      <c r="R232" s="6">
        <v>0</v>
      </c>
      <c r="S232" s="5">
        <v>0</v>
      </c>
      <c r="T232" s="6">
        <v>0</v>
      </c>
      <c r="U232" s="5">
        <v>0</v>
      </c>
      <c r="V232" s="6">
        <v>0</v>
      </c>
      <c r="W232" s="5">
        <v>0</v>
      </c>
      <c r="X232" s="6">
        <v>0</v>
      </c>
      <c r="Y232" s="5">
        <v>0</v>
      </c>
      <c r="Z232" s="6">
        <v>0</v>
      </c>
      <c r="AA232" s="5">
        <v>0</v>
      </c>
      <c r="AB232" s="6">
        <v>0</v>
      </c>
      <c r="AC232" s="5">
        <v>0</v>
      </c>
      <c r="AD232" s="6">
        <v>0</v>
      </c>
      <c r="AE232" s="5">
        <v>0.16606000000000001</v>
      </c>
      <c r="AF232" s="6">
        <v>14.227</v>
      </c>
    </row>
    <row r="233" spans="2:32" x14ac:dyDescent="0.35">
      <c r="B233" s="1" t="s">
        <v>228</v>
      </c>
      <c r="C233" s="5">
        <v>0</v>
      </c>
      <c r="D233" s="6">
        <v>0</v>
      </c>
      <c r="E233" s="5">
        <v>0</v>
      </c>
      <c r="F233" s="6">
        <v>0</v>
      </c>
      <c r="G233" s="5">
        <v>0</v>
      </c>
      <c r="H233" s="6">
        <v>0</v>
      </c>
      <c r="I233" s="5">
        <v>0</v>
      </c>
      <c r="J233" s="6">
        <v>0</v>
      </c>
      <c r="K233" s="5">
        <v>0</v>
      </c>
      <c r="L233" s="6">
        <v>0</v>
      </c>
      <c r="M233" s="5">
        <v>0</v>
      </c>
      <c r="N233" s="6">
        <v>0</v>
      </c>
      <c r="O233" s="5">
        <v>0</v>
      </c>
      <c r="P233" s="6">
        <v>0</v>
      </c>
      <c r="Q233" s="5">
        <v>0</v>
      </c>
      <c r="R233" s="6">
        <v>0</v>
      </c>
      <c r="S233" s="5">
        <v>0</v>
      </c>
      <c r="T233" s="6">
        <v>0</v>
      </c>
      <c r="U233" s="5">
        <v>0</v>
      </c>
      <c r="V233" s="6">
        <v>0</v>
      </c>
      <c r="W233" s="5">
        <v>0</v>
      </c>
      <c r="X233" s="6">
        <v>0</v>
      </c>
      <c r="Y233" s="5">
        <v>0</v>
      </c>
      <c r="Z233" s="6">
        <v>0</v>
      </c>
      <c r="AA233" s="5">
        <v>0</v>
      </c>
      <c r="AB233" s="6">
        <v>0</v>
      </c>
      <c r="AC233" s="5">
        <v>0</v>
      </c>
      <c r="AD233" s="6">
        <v>0</v>
      </c>
      <c r="AE233" s="5">
        <v>0</v>
      </c>
      <c r="AF233" s="6">
        <v>0</v>
      </c>
    </row>
    <row r="234" spans="2:32" x14ac:dyDescent="0.35">
      <c r="B234" s="1" t="s">
        <v>229</v>
      </c>
      <c r="C234" s="5">
        <v>1.65E-3</v>
      </c>
      <c r="D234" s="6">
        <v>1.8680000000000001</v>
      </c>
      <c r="E234" s="5">
        <v>0</v>
      </c>
      <c r="F234" s="6">
        <v>0</v>
      </c>
      <c r="G234" s="5">
        <v>0</v>
      </c>
      <c r="H234" s="6">
        <v>0</v>
      </c>
      <c r="I234" s="5">
        <v>0</v>
      </c>
      <c r="J234" s="6">
        <v>0</v>
      </c>
      <c r="K234" s="5">
        <v>0</v>
      </c>
      <c r="L234" s="6">
        <v>0</v>
      </c>
      <c r="M234" s="5">
        <v>0</v>
      </c>
      <c r="N234" s="6">
        <v>0</v>
      </c>
      <c r="O234" s="5">
        <v>0</v>
      </c>
      <c r="P234" s="6">
        <v>0</v>
      </c>
      <c r="Q234" s="5">
        <v>0</v>
      </c>
      <c r="R234" s="6">
        <v>0</v>
      </c>
      <c r="S234" s="5">
        <v>0</v>
      </c>
      <c r="T234" s="6">
        <v>0</v>
      </c>
      <c r="U234" s="5">
        <v>0</v>
      </c>
      <c r="V234" s="6">
        <v>0</v>
      </c>
      <c r="W234" s="5">
        <v>0</v>
      </c>
      <c r="X234" s="6">
        <v>0</v>
      </c>
      <c r="Y234" s="5">
        <v>0</v>
      </c>
      <c r="Z234" s="6">
        <v>0</v>
      </c>
      <c r="AA234" s="5">
        <v>0</v>
      </c>
      <c r="AB234" s="6">
        <v>0</v>
      </c>
      <c r="AC234" s="5">
        <v>0</v>
      </c>
      <c r="AD234" s="6">
        <v>0</v>
      </c>
      <c r="AE234" s="5">
        <v>2.18E-2</v>
      </c>
      <c r="AF234" s="6">
        <v>1.8680000000000001</v>
      </c>
    </row>
    <row r="235" spans="2:32" x14ac:dyDescent="0.35">
      <c r="B235" s="1" t="s">
        <v>230</v>
      </c>
      <c r="C235" s="5">
        <v>2.2100000000000002E-3</v>
      </c>
      <c r="D235" s="6">
        <v>2.5129999999999999</v>
      </c>
      <c r="E235" s="5">
        <v>0</v>
      </c>
      <c r="F235" s="6">
        <v>0</v>
      </c>
      <c r="G235" s="5">
        <v>0</v>
      </c>
      <c r="H235" s="6">
        <v>0</v>
      </c>
      <c r="I235" s="5">
        <v>0</v>
      </c>
      <c r="J235" s="6">
        <v>0</v>
      </c>
      <c r="K235" s="5">
        <v>0</v>
      </c>
      <c r="L235" s="6">
        <v>0</v>
      </c>
      <c r="M235" s="5">
        <v>0</v>
      </c>
      <c r="N235" s="6">
        <v>0</v>
      </c>
      <c r="O235" s="5">
        <v>0</v>
      </c>
      <c r="P235" s="6">
        <v>0</v>
      </c>
      <c r="Q235" s="5">
        <v>0</v>
      </c>
      <c r="R235" s="6">
        <v>0</v>
      </c>
      <c r="S235" s="5">
        <v>0</v>
      </c>
      <c r="T235" s="6">
        <v>0</v>
      </c>
      <c r="U235" s="5">
        <v>0</v>
      </c>
      <c r="V235" s="6">
        <v>0</v>
      </c>
      <c r="W235" s="5">
        <v>0</v>
      </c>
      <c r="X235" s="6">
        <v>0</v>
      </c>
      <c r="Y235" s="5">
        <v>0</v>
      </c>
      <c r="Z235" s="6">
        <v>0</v>
      </c>
      <c r="AA235" s="5">
        <v>0</v>
      </c>
      <c r="AB235" s="6">
        <v>0</v>
      </c>
      <c r="AC235" s="5">
        <v>0</v>
      </c>
      <c r="AD235" s="6">
        <v>0</v>
      </c>
      <c r="AE235" s="5">
        <v>2.9329999999999998E-2</v>
      </c>
      <c r="AF235" s="6">
        <v>2.5129999999999999</v>
      </c>
    </row>
    <row r="236" spans="2:32" x14ac:dyDescent="0.35">
      <c r="B236" s="1" t="s">
        <v>231</v>
      </c>
      <c r="C236" s="5">
        <v>0</v>
      </c>
      <c r="D236" s="6">
        <v>0</v>
      </c>
      <c r="E236" s="5">
        <v>0</v>
      </c>
      <c r="F236" s="6">
        <v>0</v>
      </c>
      <c r="G236" s="5">
        <v>0</v>
      </c>
      <c r="H236" s="6">
        <v>0</v>
      </c>
      <c r="I236" s="5">
        <v>0</v>
      </c>
      <c r="J236" s="6">
        <v>0</v>
      </c>
      <c r="K236" s="5">
        <v>0</v>
      </c>
      <c r="L236" s="6">
        <v>0</v>
      </c>
      <c r="M236" s="5">
        <v>0</v>
      </c>
      <c r="N236" s="6">
        <v>0</v>
      </c>
      <c r="O236" s="5">
        <v>0</v>
      </c>
      <c r="P236" s="6">
        <v>0</v>
      </c>
      <c r="Q236" s="5">
        <v>0</v>
      </c>
      <c r="R236" s="6">
        <v>0</v>
      </c>
      <c r="S236" s="5">
        <v>0</v>
      </c>
      <c r="T236" s="6">
        <v>0</v>
      </c>
      <c r="U236" s="5">
        <v>0</v>
      </c>
      <c r="V236" s="6">
        <v>0</v>
      </c>
      <c r="W236" s="5">
        <v>0</v>
      </c>
      <c r="X236" s="6">
        <v>0</v>
      </c>
      <c r="Y236" s="5">
        <v>0</v>
      </c>
      <c r="Z236" s="6">
        <v>0</v>
      </c>
      <c r="AA236" s="5">
        <v>0</v>
      </c>
      <c r="AB236" s="6">
        <v>0</v>
      </c>
      <c r="AC236" s="5">
        <v>0</v>
      </c>
      <c r="AD236" s="6">
        <v>0</v>
      </c>
      <c r="AE236" s="5">
        <v>0</v>
      </c>
      <c r="AF236" s="6">
        <v>0</v>
      </c>
    </row>
    <row r="237" spans="2:32" x14ac:dyDescent="0.35">
      <c r="B237" s="1" t="s">
        <v>232</v>
      </c>
      <c r="C237" s="5">
        <v>1.242E-2</v>
      </c>
      <c r="D237" s="6">
        <v>14.092000000000001</v>
      </c>
      <c r="E237" s="5">
        <v>0</v>
      </c>
      <c r="F237" s="6">
        <v>0</v>
      </c>
      <c r="G237" s="5">
        <v>0</v>
      </c>
      <c r="H237" s="6">
        <v>0</v>
      </c>
      <c r="I237" s="5">
        <v>0</v>
      </c>
      <c r="J237" s="6">
        <v>0</v>
      </c>
      <c r="K237" s="5">
        <v>0</v>
      </c>
      <c r="L237" s="6">
        <v>0</v>
      </c>
      <c r="M237" s="5">
        <v>0</v>
      </c>
      <c r="N237" s="6">
        <v>0</v>
      </c>
      <c r="O237" s="5">
        <v>0</v>
      </c>
      <c r="P237" s="6">
        <v>0</v>
      </c>
      <c r="Q237" s="5">
        <v>0</v>
      </c>
      <c r="R237" s="6">
        <v>0</v>
      </c>
      <c r="S237" s="5">
        <v>0</v>
      </c>
      <c r="T237" s="6">
        <v>0</v>
      </c>
      <c r="U237" s="5">
        <v>0</v>
      </c>
      <c r="V237" s="6">
        <v>0</v>
      </c>
      <c r="W237" s="5">
        <v>0</v>
      </c>
      <c r="X237" s="6">
        <v>0</v>
      </c>
      <c r="Y237" s="5">
        <v>0</v>
      </c>
      <c r="Z237" s="6">
        <v>0</v>
      </c>
      <c r="AA237" s="5">
        <v>0</v>
      </c>
      <c r="AB237" s="6">
        <v>0</v>
      </c>
      <c r="AC237" s="5">
        <v>0</v>
      </c>
      <c r="AD237" s="6">
        <v>0</v>
      </c>
      <c r="AE237" s="5">
        <v>0.16447999999999999</v>
      </c>
      <c r="AF237" s="6">
        <v>14.092000000000001</v>
      </c>
    </row>
    <row r="238" spans="2:32" x14ac:dyDescent="0.35">
      <c r="B238" s="2" t="s">
        <v>233</v>
      </c>
    </row>
    <row r="239" spans="2:32" x14ac:dyDescent="0.35">
      <c r="B239" s="1" t="s">
        <v>234</v>
      </c>
      <c r="C239" s="5">
        <v>4.2300000000000003E-3</v>
      </c>
      <c r="D239" s="6">
        <v>4.798</v>
      </c>
      <c r="E239" s="5">
        <v>0</v>
      </c>
      <c r="F239" s="6">
        <v>0</v>
      </c>
      <c r="G239" s="5">
        <v>0</v>
      </c>
      <c r="H239" s="6">
        <v>0</v>
      </c>
      <c r="I239" s="5">
        <v>0</v>
      </c>
      <c r="J239" s="6">
        <v>0</v>
      </c>
      <c r="K239" s="5">
        <v>0</v>
      </c>
      <c r="L239" s="6">
        <v>0</v>
      </c>
      <c r="M239" s="5">
        <v>0</v>
      </c>
      <c r="N239" s="6">
        <v>0</v>
      </c>
      <c r="O239" s="5">
        <v>0</v>
      </c>
      <c r="P239" s="6">
        <v>0</v>
      </c>
      <c r="Q239" s="5">
        <v>0</v>
      </c>
      <c r="R239" s="6">
        <v>0</v>
      </c>
      <c r="S239" s="5">
        <v>0</v>
      </c>
      <c r="T239" s="6">
        <v>0</v>
      </c>
      <c r="U239" s="5">
        <v>0</v>
      </c>
      <c r="V239" s="6">
        <v>0</v>
      </c>
      <c r="W239" s="5">
        <v>0</v>
      </c>
      <c r="X239" s="6">
        <v>0</v>
      </c>
      <c r="Y239" s="5">
        <v>0</v>
      </c>
      <c r="Z239" s="6">
        <v>0</v>
      </c>
      <c r="AA239" s="5">
        <v>3.0849999999999999E-2</v>
      </c>
      <c r="AB239" s="6">
        <v>4.798</v>
      </c>
      <c r="AC239" s="5">
        <v>0</v>
      </c>
      <c r="AD239" s="6">
        <v>0</v>
      </c>
      <c r="AE239" s="5">
        <v>0</v>
      </c>
      <c r="AF239" s="6">
        <v>0</v>
      </c>
    </row>
    <row r="240" spans="2:32" x14ac:dyDescent="0.35">
      <c r="B240" s="1" t="s">
        <v>235</v>
      </c>
      <c r="C240" s="5">
        <v>3.5999999999999999E-3</v>
      </c>
      <c r="D240" s="6">
        <v>4.0819999999999999</v>
      </c>
      <c r="E240" s="5">
        <v>0</v>
      </c>
      <c r="F240" s="6">
        <v>0</v>
      </c>
      <c r="G240" s="5">
        <v>0</v>
      </c>
      <c r="H240" s="6">
        <v>0</v>
      </c>
      <c r="I240" s="5">
        <v>0</v>
      </c>
      <c r="J240" s="6">
        <v>0</v>
      </c>
      <c r="K240" s="5">
        <v>0</v>
      </c>
      <c r="L240" s="6">
        <v>0</v>
      </c>
      <c r="M240" s="5">
        <v>5.0200000000000002E-3</v>
      </c>
      <c r="N240" s="6">
        <v>0.253</v>
      </c>
      <c r="O240" s="5">
        <v>0</v>
      </c>
      <c r="P240" s="6">
        <v>0</v>
      </c>
      <c r="Q240" s="5">
        <v>0</v>
      </c>
      <c r="R240" s="6">
        <v>0</v>
      </c>
      <c r="S240" s="5">
        <v>0</v>
      </c>
      <c r="T240" s="6">
        <v>0</v>
      </c>
      <c r="U240" s="5">
        <v>0</v>
      </c>
      <c r="V240" s="6">
        <v>0</v>
      </c>
      <c r="W240" s="5">
        <v>1.6279999999999999E-2</v>
      </c>
      <c r="X240" s="6">
        <v>0.24199999999999999</v>
      </c>
      <c r="Y240" s="5">
        <v>4.215E-2</v>
      </c>
      <c r="Z240" s="6">
        <v>3.5859999999999999</v>
      </c>
      <c r="AA240" s="5">
        <v>0</v>
      </c>
      <c r="AB240" s="6">
        <v>0</v>
      </c>
      <c r="AC240" s="5">
        <v>0</v>
      </c>
      <c r="AD240" s="6">
        <v>0</v>
      </c>
      <c r="AE240" s="5">
        <v>0</v>
      </c>
      <c r="AF240" s="6">
        <v>0</v>
      </c>
    </row>
    <row r="241" spans="2:32" x14ac:dyDescent="0.35">
      <c r="B241" s="1" t="s">
        <v>236</v>
      </c>
      <c r="C241" s="5">
        <v>1.65E-3</v>
      </c>
      <c r="D241" s="6">
        <v>1.8680000000000001</v>
      </c>
      <c r="E241" s="5">
        <v>0</v>
      </c>
      <c r="F241" s="6">
        <v>0</v>
      </c>
      <c r="G241" s="5">
        <v>0</v>
      </c>
      <c r="H241" s="6">
        <v>0</v>
      </c>
      <c r="I241" s="5">
        <v>0</v>
      </c>
      <c r="J241" s="6">
        <v>0</v>
      </c>
      <c r="K241" s="5">
        <v>0</v>
      </c>
      <c r="L241" s="6">
        <v>0</v>
      </c>
      <c r="M241" s="5">
        <v>0</v>
      </c>
      <c r="N241" s="6">
        <v>0</v>
      </c>
      <c r="O241" s="5">
        <v>0</v>
      </c>
      <c r="P241" s="6">
        <v>0</v>
      </c>
      <c r="Q241" s="5">
        <v>0</v>
      </c>
      <c r="R241" s="6">
        <v>0</v>
      </c>
      <c r="S241" s="5">
        <v>0</v>
      </c>
      <c r="T241" s="6">
        <v>0</v>
      </c>
      <c r="U241" s="5">
        <v>0</v>
      </c>
      <c r="V241" s="6">
        <v>0</v>
      </c>
      <c r="W241" s="5">
        <v>0</v>
      </c>
      <c r="X241" s="6">
        <v>0</v>
      </c>
      <c r="Y241" s="5">
        <v>0</v>
      </c>
      <c r="Z241" s="6">
        <v>0</v>
      </c>
      <c r="AA241" s="5">
        <v>0</v>
      </c>
      <c r="AB241" s="6">
        <v>0</v>
      </c>
      <c r="AC241" s="5">
        <v>0</v>
      </c>
      <c r="AD241" s="6">
        <v>0</v>
      </c>
      <c r="AE241" s="5">
        <v>2.18E-2</v>
      </c>
      <c r="AF241" s="6">
        <v>1.8680000000000001</v>
      </c>
    </row>
    <row r="242" spans="2:32" x14ac:dyDescent="0.35">
      <c r="B242" s="1" t="s">
        <v>237</v>
      </c>
      <c r="C242" s="5">
        <v>3.4499999999999999E-3</v>
      </c>
      <c r="D242" s="6">
        <v>3.9180000000000001</v>
      </c>
      <c r="E242" s="5">
        <v>0</v>
      </c>
      <c r="F242" s="6">
        <v>0</v>
      </c>
      <c r="G242" s="5">
        <v>0</v>
      </c>
      <c r="H242" s="6">
        <v>0</v>
      </c>
      <c r="I242" s="5">
        <v>0</v>
      </c>
      <c r="J242" s="6">
        <v>0</v>
      </c>
      <c r="K242" s="5">
        <v>0</v>
      </c>
      <c r="L242" s="6">
        <v>0</v>
      </c>
      <c r="M242" s="5">
        <v>0</v>
      </c>
      <c r="N242" s="6">
        <v>0</v>
      </c>
      <c r="O242" s="5">
        <v>0</v>
      </c>
      <c r="P242" s="6">
        <v>0</v>
      </c>
      <c r="Q242" s="5">
        <v>0</v>
      </c>
      <c r="R242" s="6">
        <v>0</v>
      </c>
      <c r="S242" s="5">
        <v>0</v>
      </c>
      <c r="T242" s="6">
        <v>0</v>
      </c>
      <c r="U242" s="5">
        <v>0</v>
      </c>
      <c r="V242" s="6">
        <v>0</v>
      </c>
      <c r="W242" s="5">
        <v>0</v>
      </c>
      <c r="X242" s="6">
        <v>0</v>
      </c>
      <c r="Y242" s="5">
        <v>0</v>
      </c>
      <c r="Z242" s="6">
        <v>0</v>
      </c>
      <c r="AA242" s="5">
        <v>2.5190000000000001E-2</v>
      </c>
      <c r="AB242" s="6">
        <v>3.9180000000000001</v>
      </c>
      <c r="AC242" s="5">
        <v>0</v>
      </c>
      <c r="AD242" s="6">
        <v>0</v>
      </c>
      <c r="AE242" s="5">
        <v>0</v>
      </c>
      <c r="AF242" s="6">
        <v>0</v>
      </c>
    </row>
    <row r="243" spans="2:32" x14ac:dyDescent="0.35">
      <c r="B243" s="1" t="s">
        <v>238</v>
      </c>
      <c r="C243" s="5">
        <v>0</v>
      </c>
      <c r="D243" s="6">
        <v>0</v>
      </c>
      <c r="E243" s="5">
        <v>0</v>
      </c>
      <c r="F243" s="6">
        <v>0</v>
      </c>
      <c r="G243" s="5">
        <v>0</v>
      </c>
      <c r="H243" s="6">
        <v>0</v>
      </c>
      <c r="I243" s="5">
        <v>0</v>
      </c>
      <c r="J243" s="6">
        <v>0</v>
      </c>
      <c r="K243" s="5">
        <v>0</v>
      </c>
      <c r="L243" s="6">
        <v>0</v>
      </c>
      <c r="M243" s="5">
        <v>0</v>
      </c>
      <c r="N243" s="6">
        <v>0</v>
      </c>
      <c r="O243" s="5">
        <v>0</v>
      </c>
      <c r="P243" s="6">
        <v>0</v>
      </c>
      <c r="Q243" s="5">
        <v>0</v>
      </c>
      <c r="R243" s="6">
        <v>0</v>
      </c>
      <c r="S243" s="5">
        <v>0</v>
      </c>
      <c r="T243" s="6">
        <v>0</v>
      </c>
      <c r="U243" s="5">
        <v>0</v>
      </c>
      <c r="V243" s="6">
        <v>0</v>
      </c>
      <c r="W243" s="5">
        <v>0</v>
      </c>
      <c r="X243" s="6">
        <v>0</v>
      </c>
      <c r="Y243" s="5">
        <v>0</v>
      </c>
      <c r="Z243" s="6">
        <v>0</v>
      </c>
      <c r="AA243" s="5">
        <v>0</v>
      </c>
      <c r="AB243" s="6">
        <v>0</v>
      </c>
      <c r="AC243" s="5">
        <v>0</v>
      </c>
      <c r="AD243" s="6">
        <v>0</v>
      </c>
      <c r="AE243" s="5">
        <v>0</v>
      </c>
      <c r="AF243" s="6">
        <v>0</v>
      </c>
    </row>
    <row r="244" spans="2:32" x14ac:dyDescent="0.35">
      <c r="B244" s="1" t="s">
        <v>239</v>
      </c>
      <c r="C244" s="5">
        <v>0</v>
      </c>
      <c r="D244" s="6">
        <v>0</v>
      </c>
      <c r="E244" s="5">
        <v>0</v>
      </c>
      <c r="F244" s="6">
        <v>0</v>
      </c>
      <c r="G244" s="5">
        <v>0</v>
      </c>
      <c r="H244" s="6">
        <v>0</v>
      </c>
      <c r="I244" s="5">
        <v>0</v>
      </c>
      <c r="J244" s="6">
        <v>0</v>
      </c>
      <c r="K244" s="5">
        <v>0</v>
      </c>
      <c r="L244" s="6">
        <v>0</v>
      </c>
      <c r="M244" s="5">
        <v>0</v>
      </c>
      <c r="N244" s="6">
        <v>0</v>
      </c>
      <c r="O244" s="5">
        <v>0</v>
      </c>
      <c r="P244" s="6">
        <v>0</v>
      </c>
      <c r="Q244" s="5">
        <v>0</v>
      </c>
      <c r="R244" s="6">
        <v>0</v>
      </c>
      <c r="S244" s="5">
        <v>0</v>
      </c>
      <c r="T244" s="6">
        <v>0</v>
      </c>
      <c r="U244" s="5">
        <v>0</v>
      </c>
      <c r="V244" s="6">
        <v>0</v>
      </c>
      <c r="W244" s="5">
        <v>0</v>
      </c>
      <c r="X244" s="6">
        <v>0</v>
      </c>
      <c r="Y244" s="5">
        <v>0</v>
      </c>
      <c r="Z244" s="6">
        <v>0</v>
      </c>
      <c r="AA244" s="5">
        <v>0</v>
      </c>
      <c r="AB244" s="6">
        <v>0</v>
      </c>
      <c r="AC244" s="5">
        <v>0</v>
      </c>
      <c r="AD244" s="6">
        <v>0</v>
      </c>
      <c r="AE244" s="5">
        <v>0</v>
      </c>
      <c r="AF244" s="6">
        <v>0</v>
      </c>
    </row>
    <row r="245" spans="2:32" x14ac:dyDescent="0.35">
      <c r="B245" s="1" t="s">
        <v>240</v>
      </c>
      <c r="C245" s="5">
        <v>1.787E-2</v>
      </c>
      <c r="D245" s="6">
        <v>20.277000000000001</v>
      </c>
      <c r="E245" s="5">
        <v>0</v>
      </c>
      <c r="F245" s="6">
        <v>0</v>
      </c>
      <c r="G245" s="5">
        <v>0</v>
      </c>
      <c r="H245" s="6">
        <v>0</v>
      </c>
      <c r="I245" s="5">
        <v>0</v>
      </c>
      <c r="J245" s="6">
        <v>0</v>
      </c>
      <c r="K245" s="5">
        <v>0</v>
      </c>
      <c r="L245" s="6">
        <v>0</v>
      </c>
      <c r="M245" s="5">
        <v>0</v>
      </c>
      <c r="N245" s="6">
        <v>0</v>
      </c>
      <c r="O245" s="5">
        <v>0</v>
      </c>
      <c r="P245" s="6">
        <v>0</v>
      </c>
      <c r="Q245" s="5">
        <v>0</v>
      </c>
      <c r="R245" s="6">
        <v>0</v>
      </c>
      <c r="S245" s="5">
        <v>0</v>
      </c>
      <c r="T245" s="6">
        <v>0</v>
      </c>
      <c r="U245" s="5">
        <v>0</v>
      </c>
      <c r="V245" s="6">
        <v>0</v>
      </c>
      <c r="W245" s="5">
        <v>0</v>
      </c>
      <c r="X245" s="6">
        <v>0</v>
      </c>
      <c r="Y245" s="5">
        <v>0</v>
      </c>
      <c r="Z245" s="6">
        <v>0</v>
      </c>
      <c r="AA245" s="5">
        <v>0.13038</v>
      </c>
      <c r="AB245" s="6">
        <v>20.277000000000001</v>
      </c>
      <c r="AC245" s="5">
        <v>0</v>
      </c>
      <c r="AD245" s="6">
        <v>0</v>
      </c>
      <c r="AE245" s="5">
        <v>0</v>
      </c>
      <c r="AF245" s="6">
        <v>0</v>
      </c>
    </row>
    <row r="246" spans="2:32" x14ac:dyDescent="0.35">
      <c r="B246" s="1" t="s">
        <v>241</v>
      </c>
      <c r="C246" s="5">
        <v>2.5300000000000001E-3</v>
      </c>
      <c r="D246" s="6">
        <v>2.8660000000000001</v>
      </c>
      <c r="E246" s="5">
        <v>0</v>
      </c>
      <c r="F246" s="6">
        <v>0</v>
      </c>
      <c r="G246" s="5">
        <v>0</v>
      </c>
      <c r="H246" s="6">
        <v>0</v>
      </c>
      <c r="I246" s="5">
        <v>0</v>
      </c>
      <c r="J246" s="6">
        <v>0</v>
      </c>
      <c r="K246" s="5">
        <v>0</v>
      </c>
      <c r="L246" s="6">
        <v>0</v>
      </c>
      <c r="M246" s="5">
        <v>0</v>
      </c>
      <c r="N246" s="6">
        <v>0</v>
      </c>
      <c r="O246" s="5">
        <v>0</v>
      </c>
      <c r="P246" s="6">
        <v>0</v>
      </c>
      <c r="Q246" s="5">
        <v>0</v>
      </c>
      <c r="R246" s="6">
        <v>0</v>
      </c>
      <c r="S246" s="5">
        <v>1.9859999999999999E-2</v>
      </c>
      <c r="T246" s="6">
        <v>2.8660000000000001</v>
      </c>
      <c r="U246" s="5">
        <v>0</v>
      </c>
      <c r="V246" s="6">
        <v>0</v>
      </c>
      <c r="W246" s="5">
        <v>0</v>
      </c>
      <c r="X246" s="6">
        <v>0</v>
      </c>
      <c r="Y246" s="5">
        <v>0</v>
      </c>
      <c r="Z246" s="6">
        <v>0</v>
      </c>
      <c r="AA246" s="5">
        <v>0</v>
      </c>
      <c r="AB246" s="6">
        <v>0</v>
      </c>
      <c r="AC246" s="5">
        <v>0</v>
      </c>
      <c r="AD246" s="6">
        <v>0</v>
      </c>
      <c r="AE246" s="5">
        <v>0</v>
      </c>
      <c r="AF246" s="6">
        <v>0</v>
      </c>
    </row>
    <row r="247" spans="2:32" x14ac:dyDescent="0.35">
      <c r="B247" s="1" t="s">
        <v>242</v>
      </c>
      <c r="C247" s="5">
        <v>3.6900000000000001E-3</v>
      </c>
      <c r="D247" s="6">
        <v>4.1859999999999999</v>
      </c>
      <c r="E247" s="5">
        <v>0</v>
      </c>
      <c r="F247" s="6">
        <v>0</v>
      </c>
      <c r="G247" s="5">
        <v>0</v>
      </c>
      <c r="H247" s="6">
        <v>0</v>
      </c>
      <c r="I247" s="5">
        <v>0</v>
      </c>
      <c r="J247" s="6">
        <v>0</v>
      </c>
      <c r="K247" s="5">
        <v>0</v>
      </c>
      <c r="L247" s="6">
        <v>0</v>
      </c>
      <c r="M247" s="5">
        <v>0</v>
      </c>
      <c r="N247" s="6">
        <v>0</v>
      </c>
      <c r="O247" s="5">
        <v>0</v>
      </c>
      <c r="P247" s="6">
        <v>0</v>
      </c>
      <c r="Q247" s="5">
        <v>0</v>
      </c>
      <c r="R247" s="6">
        <v>0</v>
      </c>
      <c r="S247" s="5">
        <v>0</v>
      </c>
      <c r="T247" s="6">
        <v>0</v>
      </c>
      <c r="U247" s="5">
        <v>0</v>
      </c>
      <c r="V247" s="6">
        <v>0</v>
      </c>
      <c r="W247" s="5">
        <v>0</v>
      </c>
      <c r="X247" s="6">
        <v>0</v>
      </c>
      <c r="Y247" s="5">
        <v>4.9209999999999997E-2</v>
      </c>
      <c r="Z247" s="6">
        <v>4.1859999999999999</v>
      </c>
      <c r="AA247" s="5">
        <v>0</v>
      </c>
      <c r="AB247" s="6">
        <v>0</v>
      </c>
      <c r="AC247" s="5">
        <v>0</v>
      </c>
      <c r="AD247" s="6">
        <v>0</v>
      </c>
      <c r="AE247" s="5">
        <v>0</v>
      </c>
      <c r="AF247" s="6">
        <v>0</v>
      </c>
    </row>
    <row r="248" spans="2:32" x14ac:dyDescent="0.35">
      <c r="B248" s="1" t="s">
        <v>243</v>
      </c>
      <c r="C248" s="5">
        <v>0</v>
      </c>
      <c r="D248" s="6">
        <v>0</v>
      </c>
      <c r="E248" s="5">
        <v>0</v>
      </c>
      <c r="F248" s="6">
        <v>0</v>
      </c>
      <c r="G248" s="5">
        <v>0</v>
      </c>
      <c r="H248" s="6">
        <v>0</v>
      </c>
      <c r="I248" s="5">
        <v>0</v>
      </c>
      <c r="J248" s="6">
        <v>0</v>
      </c>
      <c r="K248" s="5">
        <v>0</v>
      </c>
      <c r="L248" s="6">
        <v>0</v>
      </c>
      <c r="M248" s="5">
        <v>0</v>
      </c>
      <c r="N248" s="6">
        <v>0</v>
      </c>
      <c r="O248" s="5">
        <v>0</v>
      </c>
      <c r="P248" s="6">
        <v>0</v>
      </c>
      <c r="Q248" s="5">
        <v>0</v>
      </c>
      <c r="R248" s="6">
        <v>0</v>
      </c>
      <c r="S248" s="5">
        <v>0</v>
      </c>
      <c r="T248" s="6">
        <v>0</v>
      </c>
      <c r="U248" s="5">
        <v>0</v>
      </c>
      <c r="V248" s="6">
        <v>0</v>
      </c>
      <c r="W248" s="5">
        <v>0</v>
      </c>
      <c r="X248" s="6">
        <v>0</v>
      </c>
      <c r="Y248" s="5">
        <v>0</v>
      </c>
      <c r="Z248" s="6">
        <v>0</v>
      </c>
      <c r="AA248" s="5">
        <v>0</v>
      </c>
      <c r="AB248" s="6">
        <v>0</v>
      </c>
      <c r="AC248" s="5">
        <v>0</v>
      </c>
      <c r="AD248" s="6">
        <v>0</v>
      </c>
      <c r="AE248" s="5">
        <v>0</v>
      </c>
      <c r="AF248" s="6">
        <v>0</v>
      </c>
    </row>
    <row r="249" spans="2:32" x14ac:dyDescent="0.35">
      <c r="B249" s="1" t="s">
        <v>244</v>
      </c>
      <c r="C249" s="5">
        <v>3.46E-3</v>
      </c>
      <c r="D249" s="6">
        <v>3.923</v>
      </c>
      <c r="E249" s="5">
        <v>0</v>
      </c>
      <c r="F249" s="6">
        <v>0</v>
      </c>
      <c r="G249" s="5">
        <v>0</v>
      </c>
      <c r="H249" s="6">
        <v>0</v>
      </c>
      <c r="I249" s="5">
        <v>0</v>
      </c>
      <c r="J249" s="6">
        <v>0</v>
      </c>
      <c r="K249" s="5">
        <v>1.3089999999999999E-2</v>
      </c>
      <c r="L249" s="6">
        <v>0.83699999999999997</v>
      </c>
      <c r="M249" s="5">
        <v>0</v>
      </c>
      <c r="N249" s="6">
        <v>0</v>
      </c>
      <c r="O249" s="5">
        <v>0</v>
      </c>
      <c r="P249" s="6">
        <v>0</v>
      </c>
      <c r="Q249" s="5">
        <v>1.7319999999999999E-2</v>
      </c>
      <c r="R249" s="6">
        <v>0.84099999999999997</v>
      </c>
      <c r="S249" s="5">
        <v>0</v>
      </c>
      <c r="T249" s="6">
        <v>0</v>
      </c>
      <c r="U249" s="5">
        <v>0</v>
      </c>
      <c r="V249" s="6">
        <v>0</v>
      </c>
      <c r="W249" s="5">
        <v>0</v>
      </c>
      <c r="X249" s="6">
        <v>0</v>
      </c>
      <c r="Y249" s="5">
        <v>2.639E-2</v>
      </c>
      <c r="Z249" s="6">
        <v>2.2450000000000001</v>
      </c>
      <c r="AA249" s="5">
        <v>0</v>
      </c>
      <c r="AB249" s="6">
        <v>0</v>
      </c>
      <c r="AC249" s="5">
        <v>0</v>
      </c>
      <c r="AD249" s="6">
        <v>0</v>
      </c>
      <c r="AE249" s="5">
        <v>0</v>
      </c>
      <c r="AF249" s="6">
        <v>0</v>
      </c>
    </row>
    <row r="250" spans="2:32" x14ac:dyDescent="0.35">
      <c r="B250" s="1" t="s">
        <v>245</v>
      </c>
      <c r="C250" s="5">
        <v>4.5100000000000001E-3</v>
      </c>
      <c r="D250" s="6">
        <v>5.1120000000000001</v>
      </c>
      <c r="E250" s="5">
        <v>0</v>
      </c>
      <c r="F250" s="6">
        <v>0</v>
      </c>
      <c r="G250" s="5">
        <v>0</v>
      </c>
      <c r="H250" s="6">
        <v>0</v>
      </c>
      <c r="I250" s="5">
        <v>0</v>
      </c>
      <c r="J250" s="6">
        <v>0</v>
      </c>
      <c r="K250" s="5">
        <v>1.779E-2</v>
      </c>
      <c r="L250" s="6">
        <v>1.1379999999999999</v>
      </c>
      <c r="M250" s="5">
        <v>1.9879999999999998E-2</v>
      </c>
      <c r="N250" s="6">
        <v>1.002</v>
      </c>
      <c r="O250" s="5">
        <v>0</v>
      </c>
      <c r="P250" s="6">
        <v>0</v>
      </c>
      <c r="Q250" s="5">
        <v>1.7319999999999999E-2</v>
      </c>
      <c r="R250" s="6">
        <v>0.84099999999999997</v>
      </c>
      <c r="S250" s="5">
        <v>1.477E-2</v>
      </c>
      <c r="T250" s="6">
        <v>2.1309999999999998</v>
      </c>
      <c r="U250" s="5">
        <v>0</v>
      </c>
      <c r="V250" s="6">
        <v>0</v>
      </c>
      <c r="W250" s="5">
        <v>0</v>
      </c>
      <c r="X250" s="6">
        <v>0</v>
      </c>
      <c r="Y250" s="5">
        <v>0</v>
      </c>
      <c r="Z250" s="6">
        <v>0</v>
      </c>
      <c r="AA250" s="5">
        <v>0</v>
      </c>
      <c r="AB250" s="6">
        <v>0</v>
      </c>
      <c r="AC250" s="5">
        <v>0</v>
      </c>
      <c r="AD250" s="6">
        <v>0</v>
      </c>
      <c r="AE250" s="5">
        <v>0</v>
      </c>
      <c r="AF250" s="6">
        <v>0</v>
      </c>
    </row>
    <row r="251" spans="2:32" x14ac:dyDescent="0.35">
      <c r="B251" s="1" t="s">
        <v>246</v>
      </c>
      <c r="C251" s="5">
        <v>2.3400000000000001E-3</v>
      </c>
      <c r="D251" s="6">
        <v>2.6589999999999998</v>
      </c>
      <c r="E251" s="5">
        <v>1.719E-2</v>
      </c>
      <c r="F251" s="6">
        <v>0.98399999999999999</v>
      </c>
      <c r="G251" s="5">
        <v>0</v>
      </c>
      <c r="H251" s="6">
        <v>0</v>
      </c>
      <c r="I251" s="5">
        <v>0</v>
      </c>
      <c r="J251" s="6">
        <v>0</v>
      </c>
      <c r="K251" s="5">
        <v>2.6190000000000001E-2</v>
      </c>
      <c r="L251" s="6">
        <v>1.675</v>
      </c>
      <c r="M251" s="5">
        <v>0</v>
      </c>
      <c r="N251" s="6">
        <v>0</v>
      </c>
      <c r="O251" s="5">
        <v>0</v>
      </c>
      <c r="P251" s="6">
        <v>0</v>
      </c>
      <c r="Q251" s="5">
        <v>0</v>
      </c>
      <c r="R251" s="6">
        <v>0</v>
      </c>
      <c r="S251" s="5">
        <v>0</v>
      </c>
      <c r="T251" s="6">
        <v>0</v>
      </c>
      <c r="U251" s="5">
        <v>0</v>
      </c>
      <c r="V251" s="6">
        <v>0</v>
      </c>
      <c r="W251" s="5">
        <v>0</v>
      </c>
      <c r="X251" s="6">
        <v>0</v>
      </c>
      <c r="Y251" s="5">
        <v>0</v>
      </c>
      <c r="Z251" s="6">
        <v>0</v>
      </c>
      <c r="AA251" s="5">
        <v>0</v>
      </c>
      <c r="AB251" s="6">
        <v>0</v>
      </c>
      <c r="AC251" s="5">
        <v>0</v>
      </c>
      <c r="AD251" s="6">
        <v>0</v>
      </c>
      <c r="AE251" s="5">
        <v>0</v>
      </c>
      <c r="AF251" s="6">
        <v>0</v>
      </c>
    </row>
    <row r="252" spans="2:32" x14ac:dyDescent="0.35">
      <c r="B252" s="1" t="s">
        <v>247</v>
      </c>
      <c r="C252" s="5">
        <v>0</v>
      </c>
      <c r="D252" s="6">
        <v>0</v>
      </c>
      <c r="E252" s="5">
        <v>0</v>
      </c>
      <c r="F252" s="6">
        <v>0</v>
      </c>
      <c r="G252" s="5">
        <v>0</v>
      </c>
      <c r="H252" s="6">
        <v>0</v>
      </c>
      <c r="I252" s="5">
        <v>0</v>
      </c>
      <c r="J252" s="6">
        <v>0</v>
      </c>
      <c r="K252" s="5">
        <v>0</v>
      </c>
      <c r="L252" s="6">
        <v>0</v>
      </c>
      <c r="M252" s="5">
        <v>0</v>
      </c>
      <c r="N252" s="6">
        <v>0</v>
      </c>
      <c r="O252" s="5">
        <v>0</v>
      </c>
      <c r="P252" s="6">
        <v>0</v>
      </c>
      <c r="Q252" s="5">
        <v>0</v>
      </c>
      <c r="R252" s="6">
        <v>0</v>
      </c>
      <c r="S252" s="5">
        <v>0</v>
      </c>
      <c r="T252" s="6">
        <v>0</v>
      </c>
      <c r="U252" s="5">
        <v>0</v>
      </c>
      <c r="V252" s="6">
        <v>0</v>
      </c>
      <c r="W252" s="5">
        <v>0</v>
      </c>
      <c r="X252" s="6">
        <v>0</v>
      </c>
      <c r="Y252" s="5">
        <v>0</v>
      </c>
      <c r="Z252" s="6">
        <v>0</v>
      </c>
      <c r="AA252" s="5">
        <v>0</v>
      </c>
      <c r="AB252" s="6">
        <v>0</v>
      </c>
      <c r="AC252" s="5">
        <v>0</v>
      </c>
      <c r="AD252" s="6">
        <v>0</v>
      </c>
      <c r="AE252" s="5">
        <v>0</v>
      </c>
      <c r="AF252" s="6">
        <v>0</v>
      </c>
    </row>
    <row r="253" spans="2:32" x14ac:dyDescent="0.35">
      <c r="B253" s="1" t="s">
        <v>248</v>
      </c>
      <c r="C253" s="5">
        <v>2.7E-4</v>
      </c>
      <c r="D253" s="6">
        <v>0.31</v>
      </c>
      <c r="E253" s="5">
        <v>0</v>
      </c>
      <c r="F253" s="6">
        <v>0</v>
      </c>
      <c r="G253" s="5">
        <v>0</v>
      </c>
      <c r="H253" s="6">
        <v>0</v>
      </c>
      <c r="I253" s="5">
        <v>0</v>
      </c>
      <c r="J253" s="6">
        <v>0</v>
      </c>
      <c r="K253" s="5">
        <v>0</v>
      </c>
      <c r="L253" s="6">
        <v>0</v>
      </c>
      <c r="M253" s="5">
        <v>0</v>
      </c>
      <c r="N253" s="6">
        <v>0</v>
      </c>
      <c r="O253" s="5">
        <v>0</v>
      </c>
      <c r="P253" s="6">
        <v>0</v>
      </c>
      <c r="Q253" s="5">
        <v>0</v>
      </c>
      <c r="R253" s="6">
        <v>0</v>
      </c>
      <c r="S253" s="5">
        <v>0</v>
      </c>
      <c r="T253" s="6">
        <v>0</v>
      </c>
      <c r="U253" s="5">
        <v>0</v>
      </c>
      <c r="V253" s="6">
        <v>0</v>
      </c>
      <c r="W253" s="5">
        <v>2.086E-2</v>
      </c>
      <c r="X253" s="6">
        <v>0.31</v>
      </c>
      <c r="Y253" s="5">
        <v>0</v>
      </c>
      <c r="Z253" s="6">
        <v>0</v>
      </c>
      <c r="AA253" s="5">
        <v>0</v>
      </c>
      <c r="AB253" s="6">
        <v>0</v>
      </c>
      <c r="AC253" s="5">
        <v>0</v>
      </c>
      <c r="AD253" s="6">
        <v>0</v>
      </c>
      <c r="AE253" s="5">
        <v>0</v>
      </c>
      <c r="AF253" s="6">
        <v>0</v>
      </c>
    </row>
    <row r="254" spans="2:32" x14ac:dyDescent="0.35">
      <c r="B254" s="1" t="s">
        <v>249</v>
      </c>
      <c r="C254" s="5">
        <v>1.2800000000000001E-3</v>
      </c>
      <c r="D254" s="6">
        <v>1.452</v>
      </c>
      <c r="E254" s="5">
        <v>0</v>
      </c>
      <c r="F254" s="6">
        <v>0</v>
      </c>
      <c r="G254" s="5">
        <v>0</v>
      </c>
      <c r="H254" s="6">
        <v>0</v>
      </c>
      <c r="I254" s="5">
        <v>0</v>
      </c>
      <c r="J254" s="6">
        <v>0</v>
      </c>
      <c r="K254" s="5">
        <v>0</v>
      </c>
      <c r="L254" s="6">
        <v>0</v>
      </c>
      <c r="M254" s="5">
        <v>0</v>
      </c>
      <c r="N254" s="6">
        <v>0</v>
      </c>
      <c r="O254" s="5">
        <v>0</v>
      </c>
      <c r="P254" s="6">
        <v>0</v>
      </c>
      <c r="Q254" s="5">
        <v>0</v>
      </c>
      <c r="R254" s="6">
        <v>0</v>
      </c>
      <c r="S254" s="5">
        <v>0</v>
      </c>
      <c r="T254" s="6">
        <v>0</v>
      </c>
      <c r="U254" s="5">
        <v>0</v>
      </c>
      <c r="V254" s="6">
        <v>0</v>
      </c>
      <c r="W254" s="5">
        <v>0</v>
      </c>
      <c r="X254" s="6">
        <v>0</v>
      </c>
      <c r="Y254" s="5">
        <v>1.7069999999999998E-2</v>
      </c>
      <c r="Z254" s="6">
        <v>1.452</v>
      </c>
      <c r="AA254" s="5">
        <v>0</v>
      </c>
      <c r="AB254" s="6">
        <v>0</v>
      </c>
      <c r="AC254" s="5">
        <v>0</v>
      </c>
      <c r="AD254" s="6">
        <v>0</v>
      </c>
      <c r="AE254" s="5">
        <v>0</v>
      </c>
      <c r="AF254" s="6">
        <v>0</v>
      </c>
    </row>
    <row r="255" spans="2:32" x14ac:dyDescent="0.35">
      <c r="B255" s="1" t="s">
        <v>250</v>
      </c>
      <c r="C255" s="5">
        <v>0</v>
      </c>
      <c r="D255" s="6">
        <v>0</v>
      </c>
      <c r="E255" s="5">
        <v>0</v>
      </c>
      <c r="F255" s="6">
        <v>0</v>
      </c>
      <c r="G255" s="5">
        <v>0</v>
      </c>
      <c r="H255" s="6">
        <v>0</v>
      </c>
      <c r="I255" s="5">
        <v>0</v>
      </c>
      <c r="J255" s="6">
        <v>0</v>
      </c>
      <c r="K255" s="5">
        <v>0</v>
      </c>
      <c r="L255" s="6">
        <v>0</v>
      </c>
      <c r="M255" s="5">
        <v>0</v>
      </c>
      <c r="N255" s="6">
        <v>0</v>
      </c>
      <c r="O255" s="5">
        <v>0</v>
      </c>
      <c r="P255" s="6">
        <v>0</v>
      </c>
      <c r="Q255" s="5">
        <v>0</v>
      </c>
      <c r="R255" s="6">
        <v>0</v>
      </c>
      <c r="S255" s="5">
        <v>0</v>
      </c>
      <c r="T255" s="6">
        <v>0</v>
      </c>
      <c r="U255" s="5">
        <v>0</v>
      </c>
      <c r="V255" s="6">
        <v>0</v>
      </c>
      <c r="W255" s="5">
        <v>0</v>
      </c>
      <c r="X255" s="6">
        <v>0</v>
      </c>
      <c r="Y255" s="5">
        <v>0</v>
      </c>
      <c r="Z255" s="6">
        <v>0</v>
      </c>
      <c r="AA255" s="5">
        <v>0</v>
      </c>
      <c r="AB255" s="6">
        <v>0</v>
      </c>
      <c r="AC255" s="5">
        <v>0</v>
      </c>
      <c r="AD255" s="6">
        <v>0</v>
      </c>
      <c r="AE255" s="5">
        <v>0</v>
      </c>
      <c r="AF255" s="6">
        <v>0</v>
      </c>
    </row>
    <row r="256" spans="2:32" x14ac:dyDescent="0.35">
      <c r="B256" s="1" t="s">
        <v>251</v>
      </c>
      <c r="C256" s="5">
        <v>0</v>
      </c>
      <c r="D256" s="6">
        <v>0</v>
      </c>
      <c r="E256" s="5">
        <v>0</v>
      </c>
      <c r="F256" s="6">
        <v>0</v>
      </c>
      <c r="G256" s="5">
        <v>0</v>
      </c>
      <c r="H256" s="6">
        <v>0</v>
      </c>
      <c r="I256" s="5">
        <v>0</v>
      </c>
      <c r="J256" s="6">
        <v>0</v>
      </c>
      <c r="K256" s="5">
        <v>0</v>
      </c>
      <c r="L256" s="6">
        <v>0</v>
      </c>
      <c r="M256" s="5">
        <v>0</v>
      </c>
      <c r="N256" s="6">
        <v>0</v>
      </c>
      <c r="O256" s="5">
        <v>0</v>
      </c>
      <c r="P256" s="6">
        <v>0</v>
      </c>
      <c r="Q256" s="5">
        <v>0</v>
      </c>
      <c r="R256" s="6">
        <v>0</v>
      </c>
      <c r="S256" s="5">
        <v>0</v>
      </c>
      <c r="T256" s="6">
        <v>0</v>
      </c>
      <c r="U256" s="5">
        <v>0</v>
      </c>
      <c r="V256" s="6">
        <v>0</v>
      </c>
      <c r="W256" s="5">
        <v>0</v>
      </c>
      <c r="X256" s="6">
        <v>0</v>
      </c>
      <c r="Y256" s="5">
        <v>0</v>
      </c>
      <c r="Z256" s="6">
        <v>0</v>
      </c>
      <c r="AA256" s="5">
        <v>0</v>
      </c>
      <c r="AB256" s="6">
        <v>0</v>
      </c>
      <c r="AC256" s="5">
        <v>0</v>
      </c>
      <c r="AD256" s="6">
        <v>0</v>
      </c>
      <c r="AE256" s="5">
        <v>0</v>
      </c>
      <c r="AF256" s="6">
        <v>0</v>
      </c>
    </row>
    <row r="257" spans="2:32" x14ac:dyDescent="0.35">
      <c r="B257" s="1" t="s">
        <v>252</v>
      </c>
      <c r="C257" s="5">
        <v>0</v>
      </c>
      <c r="D257" s="6">
        <v>0</v>
      </c>
      <c r="E257" s="5">
        <v>0</v>
      </c>
      <c r="F257" s="6">
        <v>0</v>
      </c>
      <c r="G257" s="5">
        <v>0</v>
      </c>
      <c r="H257" s="6">
        <v>0</v>
      </c>
      <c r="I257" s="5">
        <v>0</v>
      </c>
      <c r="J257" s="6">
        <v>0</v>
      </c>
      <c r="K257" s="5">
        <v>0</v>
      </c>
      <c r="L257" s="6">
        <v>0</v>
      </c>
      <c r="M257" s="5">
        <v>0</v>
      </c>
      <c r="N257" s="6">
        <v>0</v>
      </c>
      <c r="O257" s="5">
        <v>0</v>
      </c>
      <c r="P257" s="6">
        <v>0</v>
      </c>
      <c r="Q257" s="5">
        <v>0</v>
      </c>
      <c r="R257" s="6">
        <v>0</v>
      </c>
      <c r="S257" s="5">
        <v>0</v>
      </c>
      <c r="T257" s="6">
        <v>0</v>
      </c>
      <c r="U257" s="5">
        <v>0</v>
      </c>
      <c r="V257" s="6">
        <v>0</v>
      </c>
      <c r="W257" s="5">
        <v>0</v>
      </c>
      <c r="X257" s="6">
        <v>0</v>
      </c>
      <c r="Y257" s="5">
        <v>0</v>
      </c>
      <c r="Z257" s="6">
        <v>0</v>
      </c>
      <c r="AA257" s="5">
        <v>0</v>
      </c>
      <c r="AB257" s="6">
        <v>0</v>
      </c>
      <c r="AC257" s="5">
        <v>0</v>
      </c>
      <c r="AD257" s="6">
        <v>0</v>
      </c>
      <c r="AE257" s="5">
        <v>0</v>
      </c>
      <c r="AF257" s="6">
        <v>0</v>
      </c>
    </row>
    <row r="258" spans="2:32" x14ac:dyDescent="0.35">
      <c r="B258" s="1" t="s">
        <v>253</v>
      </c>
      <c r="C258" s="5">
        <v>0</v>
      </c>
      <c r="D258" s="6">
        <v>0</v>
      </c>
      <c r="E258" s="5">
        <v>0</v>
      </c>
      <c r="F258" s="6">
        <v>0</v>
      </c>
      <c r="G258" s="5">
        <v>0</v>
      </c>
      <c r="H258" s="6">
        <v>0</v>
      </c>
      <c r="I258" s="5">
        <v>0</v>
      </c>
      <c r="J258" s="6">
        <v>0</v>
      </c>
      <c r="K258" s="5">
        <v>0</v>
      </c>
      <c r="L258" s="6">
        <v>0</v>
      </c>
      <c r="M258" s="5">
        <v>0</v>
      </c>
      <c r="N258" s="6">
        <v>0</v>
      </c>
      <c r="O258" s="5">
        <v>0</v>
      </c>
      <c r="P258" s="6">
        <v>0</v>
      </c>
      <c r="Q258" s="5">
        <v>0</v>
      </c>
      <c r="R258" s="6">
        <v>0</v>
      </c>
      <c r="S258" s="5">
        <v>0</v>
      </c>
      <c r="T258" s="6">
        <v>0</v>
      </c>
      <c r="U258" s="5">
        <v>0</v>
      </c>
      <c r="V258" s="6">
        <v>0</v>
      </c>
      <c r="W258" s="5">
        <v>0</v>
      </c>
      <c r="X258" s="6">
        <v>0</v>
      </c>
      <c r="Y258" s="5">
        <v>0</v>
      </c>
      <c r="Z258" s="6">
        <v>0</v>
      </c>
      <c r="AA258" s="5">
        <v>0</v>
      </c>
      <c r="AB258" s="6">
        <v>0</v>
      </c>
      <c r="AC258" s="5">
        <v>0</v>
      </c>
      <c r="AD258" s="6">
        <v>0</v>
      </c>
      <c r="AE258" s="5">
        <v>0</v>
      </c>
      <c r="AF258" s="6">
        <v>0</v>
      </c>
    </row>
    <row r="259" spans="2:32" x14ac:dyDescent="0.35">
      <c r="B259" s="1" t="s">
        <v>254</v>
      </c>
      <c r="C259" s="5">
        <v>0</v>
      </c>
      <c r="D259" s="6">
        <v>0</v>
      </c>
      <c r="E259" s="5">
        <v>0</v>
      </c>
      <c r="F259" s="6">
        <v>0</v>
      </c>
      <c r="G259" s="5">
        <v>0</v>
      </c>
      <c r="H259" s="6">
        <v>0</v>
      </c>
      <c r="I259" s="5">
        <v>0</v>
      </c>
      <c r="J259" s="6">
        <v>0</v>
      </c>
      <c r="K259" s="5">
        <v>0</v>
      </c>
      <c r="L259" s="6">
        <v>0</v>
      </c>
      <c r="M259" s="5">
        <v>0</v>
      </c>
      <c r="N259" s="6">
        <v>0</v>
      </c>
      <c r="O259" s="5">
        <v>0</v>
      </c>
      <c r="P259" s="6">
        <v>0</v>
      </c>
      <c r="Q259" s="5">
        <v>0</v>
      </c>
      <c r="R259" s="6">
        <v>0</v>
      </c>
      <c r="S259" s="5">
        <v>0</v>
      </c>
      <c r="T259" s="6">
        <v>0</v>
      </c>
      <c r="U259" s="5">
        <v>0</v>
      </c>
      <c r="V259" s="6">
        <v>0</v>
      </c>
      <c r="W259" s="5">
        <v>0</v>
      </c>
      <c r="X259" s="6">
        <v>0</v>
      </c>
      <c r="Y259" s="5">
        <v>0</v>
      </c>
      <c r="Z259" s="6">
        <v>0</v>
      </c>
      <c r="AA259" s="5">
        <v>0</v>
      </c>
      <c r="AB259" s="6">
        <v>0</v>
      </c>
      <c r="AC259" s="5">
        <v>0</v>
      </c>
      <c r="AD259" s="6">
        <v>0</v>
      </c>
      <c r="AE259" s="5">
        <v>0</v>
      </c>
      <c r="AF259" s="6">
        <v>0</v>
      </c>
    </row>
    <row r="260" spans="2:32" x14ac:dyDescent="0.35">
      <c r="B260" s="1" t="s">
        <v>255</v>
      </c>
      <c r="C260" s="5">
        <v>0</v>
      </c>
      <c r="D260" s="6">
        <v>0</v>
      </c>
      <c r="E260" s="5">
        <v>0</v>
      </c>
      <c r="F260" s="6">
        <v>0</v>
      </c>
      <c r="G260" s="5">
        <v>0</v>
      </c>
      <c r="H260" s="6">
        <v>0</v>
      </c>
      <c r="I260" s="5">
        <v>0</v>
      </c>
      <c r="J260" s="6">
        <v>0</v>
      </c>
      <c r="K260" s="5">
        <v>0</v>
      </c>
      <c r="L260" s="6">
        <v>0</v>
      </c>
      <c r="M260" s="5">
        <v>0</v>
      </c>
      <c r="N260" s="6">
        <v>0</v>
      </c>
      <c r="O260" s="5">
        <v>0</v>
      </c>
      <c r="P260" s="6">
        <v>0</v>
      </c>
      <c r="Q260" s="5">
        <v>0</v>
      </c>
      <c r="R260" s="6">
        <v>0</v>
      </c>
      <c r="S260" s="5">
        <v>0</v>
      </c>
      <c r="T260" s="6">
        <v>0</v>
      </c>
      <c r="U260" s="5">
        <v>0</v>
      </c>
      <c r="V260" s="6">
        <v>0</v>
      </c>
      <c r="W260" s="5">
        <v>0</v>
      </c>
      <c r="X260" s="6">
        <v>0</v>
      </c>
      <c r="Y260" s="5">
        <v>0</v>
      </c>
      <c r="Z260" s="6">
        <v>0</v>
      </c>
      <c r="AA260" s="5">
        <v>0</v>
      </c>
      <c r="AB260" s="6">
        <v>0</v>
      </c>
      <c r="AC260" s="5">
        <v>0</v>
      </c>
      <c r="AD260" s="6">
        <v>0</v>
      </c>
      <c r="AE260" s="5">
        <v>0</v>
      </c>
      <c r="AF260" s="6">
        <v>0</v>
      </c>
    </row>
    <row r="261" spans="2:32" x14ac:dyDescent="0.35">
      <c r="B261" s="1" t="s">
        <v>256</v>
      </c>
      <c r="C261" s="5">
        <v>0</v>
      </c>
      <c r="D261" s="6">
        <v>0</v>
      </c>
      <c r="E261" s="5">
        <v>0</v>
      </c>
      <c r="F261" s="6">
        <v>0</v>
      </c>
      <c r="G261" s="5">
        <v>0</v>
      </c>
      <c r="H261" s="6">
        <v>0</v>
      </c>
      <c r="I261" s="5">
        <v>0</v>
      </c>
      <c r="J261" s="6">
        <v>0</v>
      </c>
      <c r="K261" s="5">
        <v>0</v>
      </c>
      <c r="L261" s="6">
        <v>0</v>
      </c>
      <c r="M261" s="5">
        <v>0</v>
      </c>
      <c r="N261" s="6">
        <v>0</v>
      </c>
      <c r="O261" s="5">
        <v>0</v>
      </c>
      <c r="P261" s="6">
        <v>0</v>
      </c>
      <c r="Q261" s="5">
        <v>0</v>
      </c>
      <c r="R261" s="6">
        <v>0</v>
      </c>
      <c r="S261" s="5">
        <v>0</v>
      </c>
      <c r="T261" s="6">
        <v>0</v>
      </c>
      <c r="U261" s="5">
        <v>0</v>
      </c>
      <c r="V261" s="6">
        <v>0</v>
      </c>
      <c r="W261" s="5">
        <v>0</v>
      </c>
      <c r="X261" s="6">
        <v>0</v>
      </c>
      <c r="Y261" s="5">
        <v>0</v>
      </c>
      <c r="Z261" s="6">
        <v>0</v>
      </c>
      <c r="AA261" s="5">
        <v>0</v>
      </c>
      <c r="AB261" s="6">
        <v>0</v>
      </c>
      <c r="AC261" s="5">
        <v>0</v>
      </c>
      <c r="AD261" s="6">
        <v>0</v>
      </c>
      <c r="AE261" s="5">
        <v>0</v>
      </c>
      <c r="AF261" s="6">
        <v>0</v>
      </c>
    </row>
    <row r="262" spans="2:32" x14ac:dyDescent="0.35">
      <c r="B262" s="1" t="s">
        <v>257</v>
      </c>
      <c r="C262" s="5">
        <v>0</v>
      </c>
      <c r="D262" s="6">
        <v>0</v>
      </c>
      <c r="E262" s="5">
        <v>0</v>
      </c>
      <c r="F262" s="6">
        <v>0</v>
      </c>
      <c r="G262" s="5">
        <v>0</v>
      </c>
      <c r="H262" s="6">
        <v>0</v>
      </c>
      <c r="I262" s="5">
        <v>0</v>
      </c>
      <c r="J262" s="6">
        <v>0</v>
      </c>
      <c r="K262" s="5">
        <v>0</v>
      </c>
      <c r="L262" s="6">
        <v>0</v>
      </c>
      <c r="M262" s="5">
        <v>0</v>
      </c>
      <c r="N262" s="6">
        <v>0</v>
      </c>
      <c r="O262" s="5">
        <v>0</v>
      </c>
      <c r="P262" s="6">
        <v>0</v>
      </c>
      <c r="Q262" s="5">
        <v>0</v>
      </c>
      <c r="R262" s="6">
        <v>0</v>
      </c>
      <c r="S262" s="5">
        <v>0</v>
      </c>
      <c r="T262" s="6">
        <v>0</v>
      </c>
      <c r="U262" s="5">
        <v>0</v>
      </c>
      <c r="V262" s="6">
        <v>0</v>
      </c>
      <c r="W262" s="5">
        <v>0</v>
      </c>
      <c r="X262" s="6">
        <v>0</v>
      </c>
      <c r="Y262" s="5">
        <v>0</v>
      </c>
      <c r="Z262" s="6">
        <v>0</v>
      </c>
      <c r="AA262" s="5">
        <v>0</v>
      </c>
      <c r="AB262" s="6">
        <v>0</v>
      </c>
      <c r="AC262" s="5">
        <v>0</v>
      </c>
      <c r="AD262" s="6">
        <v>0</v>
      </c>
      <c r="AE262" s="5">
        <v>0</v>
      </c>
      <c r="AF262" s="6">
        <v>0</v>
      </c>
    </row>
    <row r="263" spans="2:32" x14ac:dyDescent="0.35">
      <c r="B263" s="1" t="s">
        <v>258</v>
      </c>
      <c r="C263" s="5">
        <v>0</v>
      </c>
      <c r="D263" s="6">
        <v>0</v>
      </c>
      <c r="E263" s="5">
        <v>0</v>
      </c>
      <c r="F263" s="6">
        <v>0</v>
      </c>
      <c r="G263" s="5">
        <v>0</v>
      </c>
      <c r="H263" s="6">
        <v>0</v>
      </c>
      <c r="I263" s="5">
        <v>0</v>
      </c>
      <c r="J263" s="6">
        <v>0</v>
      </c>
      <c r="K263" s="5">
        <v>0</v>
      </c>
      <c r="L263" s="6">
        <v>0</v>
      </c>
      <c r="M263" s="5">
        <v>0</v>
      </c>
      <c r="N263" s="6">
        <v>0</v>
      </c>
      <c r="O263" s="5">
        <v>0</v>
      </c>
      <c r="P263" s="6">
        <v>0</v>
      </c>
      <c r="Q263" s="5">
        <v>0</v>
      </c>
      <c r="R263" s="6">
        <v>0</v>
      </c>
      <c r="S263" s="5">
        <v>0</v>
      </c>
      <c r="T263" s="6">
        <v>0</v>
      </c>
      <c r="U263" s="5">
        <v>0</v>
      </c>
      <c r="V263" s="6">
        <v>0</v>
      </c>
      <c r="W263" s="5">
        <v>0</v>
      </c>
      <c r="X263" s="6">
        <v>0</v>
      </c>
      <c r="Y263" s="5">
        <v>0</v>
      </c>
      <c r="Z263" s="6">
        <v>0</v>
      </c>
      <c r="AA263" s="5">
        <v>0</v>
      </c>
      <c r="AB263" s="6">
        <v>0</v>
      </c>
      <c r="AC263" s="5">
        <v>0</v>
      </c>
      <c r="AD263" s="6">
        <v>0</v>
      </c>
      <c r="AE263" s="5">
        <v>0</v>
      </c>
      <c r="AF263" s="6">
        <v>0</v>
      </c>
    </row>
    <row r="264" spans="2:32" x14ac:dyDescent="0.35">
      <c r="B264" s="1" t="s">
        <v>259</v>
      </c>
      <c r="C264" s="5">
        <v>0</v>
      </c>
      <c r="D264" s="6">
        <v>0</v>
      </c>
      <c r="E264" s="5">
        <v>0</v>
      </c>
      <c r="F264" s="6">
        <v>0</v>
      </c>
      <c r="G264" s="5">
        <v>0</v>
      </c>
      <c r="H264" s="6">
        <v>0</v>
      </c>
      <c r="I264" s="5">
        <v>0</v>
      </c>
      <c r="J264" s="6">
        <v>0</v>
      </c>
      <c r="K264" s="5">
        <v>0</v>
      </c>
      <c r="L264" s="6">
        <v>0</v>
      </c>
      <c r="M264" s="5">
        <v>0</v>
      </c>
      <c r="N264" s="6">
        <v>0</v>
      </c>
      <c r="O264" s="5">
        <v>0</v>
      </c>
      <c r="P264" s="6">
        <v>0</v>
      </c>
      <c r="Q264" s="5">
        <v>0</v>
      </c>
      <c r="R264" s="6">
        <v>0</v>
      </c>
      <c r="S264" s="5">
        <v>0</v>
      </c>
      <c r="T264" s="6">
        <v>0</v>
      </c>
      <c r="U264" s="5">
        <v>0</v>
      </c>
      <c r="V264" s="6">
        <v>0</v>
      </c>
      <c r="W264" s="5">
        <v>0</v>
      </c>
      <c r="X264" s="6">
        <v>0</v>
      </c>
      <c r="Y264" s="5">
        <v>0</v>
      </c>
      <c r="Z264" s="6">
        <v>0</v>
      </c>
      <c r="AA264" s="5">
        <v>0</v>
      </c>
      <c r="AB264" s="6">
        <v>0</v>
      </c>
      <c r="AC264" s="5">
        <v>0</v>
      </c>
      <c r="AD264" s="6">
        <v>0</v>
      </c>
      <c r="AE264" s="5">
        <v>0</v>
      </c>
      <c r="AF264" s="6">
        <v>0</v>
      </c>
    </row>
    <row r="265" spans="2:32" x14ac:dyDescent="0.35">
      <c r="B265" s="1" t="s">
        <v>260</v>
      </c>
      <c r="C265" s="5">
        <v>0</v>
      </c>
      <c r="D265" s="6">
        <v>0</v>
      </c>
      <c r="E265" s="5">
        <v>0</v>
      </c>
      <c r="F265" s="6">
        <v>0</v>
      </c>
      <c r="G265" s="5">
        <v>0</v>
      </c>
      <c r="H265" s="6">
        <v>0</v>
      </c>
      <c r="I265" s="5">
        <v>0</v>
      </c>
      <c r="J265" s="6">
        <v>0</v>
      </c>
      <c r="K265" s="5">
        <v>0</v>
      </c>
      <c r="L265" s="6">
        <v>0</v>
      </c>
      <c r="M265" s="5">
        <v>0</v>
      </c>
      <c r="N265" s="6">
        <v>0</v>
      </c>
      <c r="O265" s="5">
        <v>0</v>
      </c>
      <c r="P265" s="6">
        <v>0</v>
      </c>
      <c r="Q265" s="5">
        <v>0</v>
      </c>
      <c r="R265" s="6">
        <v>0</v>
      </c>
      <c r="S265" s="5">
        <v>0</v>
      </c>
      <c r="T265" s="6">
        <v>0</v>
      </c>
      <c r="U265" s="5">
        <v>0</v>
      </c>
      <c r="V265" s="6">
        <v>0</v>
      </c>
      <c r="W265" s="5">
        <v>0</v>
      </c>
      <c r="X265" s="6">
        <v>0</v>
      </c>
      <c r="Y265" s="5">
        <v>0</v>
      </c>
      <c r="Z265" s="6">
        <v>0</v>
      </c>
      <c r="AA265" s="5">
        <v>0</v>
      </c>
      <c r="AB265" s="6">
        <v>0</v>
      </c>
      <c r="AC265" s="5">
        <v>0</v>
      </c>
      <c r="AD265" s="6">
        <v>0</v>
      </c>
      <c r="AE265" s="5">
        <v>0</v>
      </c>
      <c r="AF265" s="6">
        <v>0</v>
      </c>
    </row>
    <row r="266" spans="2:32" x14ac:dyDescent="0.35">
      <c r="B266" s="1" t="s">
        <v>261</v>
      </c>
      <c r="C266" s="5">
        <v>0</v>
      </c>
      <c r="D266" s="6">
        <v>0</v>
      </c>
      <c r="E266" s="5">
        <v>0</v>
      </c>
      <c r="F266" s="6">
        <v>0</v>
      </c>
      <c r="G266" s="5">
        <v>0</v>
      </c>
      <c r="H266" s="6">
        <v>0</v>
      </c>
      <c r="I266" s="5">
        <v>0</v>
      </c>
      <c r="J266" s="6">
        <v>0</v>
      </c>
      <c r="K266" s="5">
        <v>0</v>
      </c>
      <c r="L266" s="6">
        <v>0</v>
      </c>
      <c r="M266" s="5">
        <v>0</v>
      </c>
      <c r="N266" s="6">
        <v>0</v>
      </c>
      <c r="O266" s="5">
        <v>0</v>
      </c>
      <c r="P266" s="6">
        <v>0</v>
      </c>
      <c r="Q266" s="5">
        <v>0</v>
      </c>
      <c r="R266" s="6">
        <v>0</v>
      </c>
      <c r="S266" s="5">
        <v>0</v>
      </c>
      <c r="T266" s="6">
        <v>0</v>
      </c>
      <c r="U266" s="5">
        <v>0</v>
      </c>
      <c r="V266" s="6">
        <v>0</v>
      </c>
      <c r="W266" s="5">
        <v>0</v>
      </c>
      <c r="X266" s="6">
        <v>0</v>
      </c>
      <c r="Y266" s="5">
        <v>0</v>
      </c>
      <c r="Z266" s="6">
        <v>0</v>
      </c>
      <c r="AA266" s="5">
        <v>0</v>
      </c>
      <c r="AB266" s="6">
        <v>0</v>
      </c>
      <c r="AC266" s="5">
        <v>0</v>
      </c>
      <c r="AD266" s="6">
        <v>0</v>
      </c>
      <c r="AE266" s="5">
        <v>0</v>
      </c>
      <c r="AF266" s="6">
        <v>0</v>
      </c>
    </row>
    <row r="267" spans="2:32" x14ac:dyDescent="0.35">
      <c r="B267" s="1" t="s">
        <v>262</v>
      </c>
      <c r="C267" s="5">
        <v>0</v>
      </c>
      <c r="D267" s="6">
        <v>0</v>
      </c>
      <c r="E267" s="5">
        <v>0</v>
      </c>
      <c r="F267" s="6">
        <v>0</v>
      </c>
      <c r="G267" s="5">
        <v>0</v>
      </c>
      <c r="H267" s="6">
        <v>0</v>
      </c>
      <c r="I267" s="5">
        <v>0</v>
      </c>
      <c r="J267" s="6">
        <v>0</v>
      </c>
      <c r="K267" s="5">
        <v>0</v>
      </c>
      <c r="L267" s="6">
        <v>0</v>
      </c>
      <c r="M267" s="5">
        <v>0</v>
      </c>
      <c r="N267" s="6">
        <v>0</v>
      </c>
      <c r="O267" s="5">
        <v>0</v>
      </c>
      <c r="P267" s="6">
        <v>0</v>
      </c>
      <c r="Q267" s="5">
        <v>0</v>
      </c>
      <c r="R267" s="6">
        <v>0</v>
      </c>
      <c r="S267" s="5">
        <v>0</v>
      </c>
      <c r="T267" s="6">
        <v>0</v>
      </c>
      <c r="U267" s="5">
        <v>0</v>
      </c>
      <c r="V267" s="6">
        <v>0</v>
      </c>
      <c r="W267" s="5">
        <v>0</v>
      </c>
      <c r="X267" s="6">
        <v>0</v>
      </c>
      <c r="Y267" s="5">
        <v>0</v>
      </c>
      <c r="Z267" s="6">
        <v>0</v>
      </c>
      <c r="AA267" s="5">
        <v>0</v>
      </c>
      <c r="AB267" s="6">
        <v>0</v>
      </c>
      <c r="AC267" s="5">
        <v>0</v>
      </c>
      <c r="AD267" s="6">
        <v>0</v>
      </c>
      <c r="AE267" s="5">
        <v>0</v>
      </c>
      <c r="AF267" s="6">
        <v>0</v>
      </c>
    </row>
    <row r="268" spans="2:32" x14ac:dyDescent="0.35">
      <c r="B268" s="1" t="s">
        <v>263</v>
      </c>
      <c r="C268" s="5">
        <v>0</v>
      </c>
      <c r="D268" s="6">
        <v>0</v>
      </c>
      <c r="E268" s="5">
        <v>0</v>
      </c>
      <c r="F268" s="6">
        <v>0</v>
      </c>
      <c r="G268" s="5">
        <v>0</v>
      </c>
      <c r="H268" s="6">
        <v>0</v>
      </c>
      <c r="I268" s="5">
        <v>0</v>
      </c>
      <c r="J268" s="6">
        <v>0</v>
      </c>
      <c r="K268" s="5">
        <v>0</v>
      </c>
      <c r="L268" s="6">
        <v>0</v>
      </c>
      <c r="M268" s="5">
        <v>0</v>
      </c>
      <c r="N268" s="6">
        <v>0</v>
      </c>
      <c r="O268" s="5">
        <v>0</v>
      </c>
      <c r="P268" s="6">
        <v>0</v>
      </c>
      <c r="Q268" s="5">
        <v>0</v>
      </c>
      <c r="R268" s="6">
        <v>0</v>
      </c>
      <c r="S268" s="5">
        <v>0</v>
      </c>
      <c r="T268" s="6">
        <v>0</v>
      </c>
      <c r="U268" s="5">
        <v>0</v>
      </c>
      <c r="V268" s="6">
        <v>0</v>
      </c>
      <c r="W268" s="5">
        <v>0</v>
      </c>
      <c r="X268" s="6">
        <v>0</v>
      </c>
      <c r="Y268" s="5">
        <v>0</v>
      </c>
      <c r="Z268" s="6">
        <v>0</v>
      </c>
      <c r="AA268" s="5">
        <v>0</v>
      </c>
      <c r="AB268" s="6">
        <v>0</v>
      </c>
      <c r="AC268" s="5">
        <v>0</v>
      </c>
      <c r="AD268" s="6">
        <v>0</v>
      </c>
      <c r="AE268" s="5">
        <v>0</v>
      </c>
      <c r="AF268" s="6">
        <v>0</v>
      </c>
    </row>
    <row r="269" spans="2:32" x14ac:dyDescent="0.35">
      <c r="B269" s="1" t="s">
        <v>264</v>
      </c>
      <c r="C269" s="5">
        <v>0</v>
      </c>
      <c r="D269" s="6">
        <v>0</v>
      </c>
      <c r="E269" s="5">
        <v>0</v>
      </c>
      <c r="F269" s="6">
        <v>0</v>
      </c>
      <c r="G269" s="5">
        <v>0</v>
      </c>
      <c r="H269" s="6">
        <v>0</v>
      </c>
      <c r="I269" s="5">
        <v>0</v>
      </c>
      <c r="J269" s="6">
        <v>0</v>
      </c>
      <c r="K269" s="5">
        <v>0</v>
      </c>
      <c r="L269" s="6">
        <v>0</v>
      </c>
      <c r="M269" s="5">
        <v>0</v>
      </c>
      <c r="N269" s="6">
        <v>0</v>
      </c>
      <c r="O269" s="5">
        <v>0</v>
      </c>
      <c r="P269" s="6">
        <v>0</v>
      </c>
      <c r="Q269" s="5">
        <v>0</v>
      </c>
      <c r="R269" s="6">
        <v>0</v>
      </c>
      <c r="S269" s="5">
        <v>0</v>
      </c>
      <c r="T269" s="6">
        <v>0</v>
      </c>
      <c r="U269" s="5">
        <v>0</v>
      </c>
      <c r="V269" s="6">
        <v>0</v>
      </c>
      <c r="W269" s="5">
        <v>0</v>
      </c>
      <c r="X269" s="6">
        <v>0</v>
      </c>
      <c r="Y269" s="5">
        <v>0</v>
      </c>
      <c r="Z269" s="6">
        <v>0</v>
      </c>
      <c r="AA269" s="5">
        <v>0</v>
      </c>
      <c r="AB269" s="6">
        <v>0</v>
      </c>
      <c r="AC269" s="5">
        <v>0</v>
      </c>
      <c r="AD269" s="6">
        <v>0</v>
      </c>
      <c r="AE269" s="5">
        <v>0</v>
      </c>
      <c r="AF269" s="6">
        <v>0</v>
      </c>
    </row>
    <row r="270" spans="2:32" x14ac:dyDescent="0.35">
      <c r="B270" s="1" t="s">
        <v>265</v>
      </c>
      <c r="C270" s="5">
        <v>0</v>
      </c>
      <c r="D270" s="6">
        <v>0</v>
      </c>
      <c r="E270" s="5">
        <v>0</v>
      </c>
      <c r="F270" s="6">
        <v>0</v>
      </c>
      <c r="G270" s="5">
        <v>0</v>
      </c>
      <c r="H270" s="6">
        <v>0</v>
      </c>
      <c r="I270" s="5">
        <v>0</v>
      </c>
      <c r="J270" s="6">
        <v>0</v>
      </c>
      <c r="K270" s="5">
        <v>0</v>
      </c>
      <c r="L270" s="6">
        <v>0</v>
      </c>
      <c r="M270" s="5">
        <v>0</v>
      </c>
      <c r="N270" s="6">
        <v>0</v>
      </c>
      <c r="O270" s="5">
        <v>0</v>
      </c>
      <c r="P270" s="6">
        <v>0</v>
      </c>
      <c r="Q270" s="5">
        <v>0</v>
      </c>
      <c r="R270" s="6">
        <v>0</v>
      </c>
      <c r="S270" s="5">
        <v>0</v>
      </c>
      <c r="T270" s="6">
        <v>0</v>
      </c>
      <c r="U270" s="5">
        <v>0</v>
      </c>
      <c r="V270" s="6">
        <v>0</v>
      </c>
      <c r="W270" s="5">
        <v>0</v>
      </c>
      <c r="X270" s="6">
        <v>0</v>
      </c>
      <c r="Y270" s="5">
        <v>0</v>
      </c>
      <c r="Z270" s="6">
        <v>0</v>
      </c>
      <c r="AA270" s="5">
        <v>0</v>
      </c>
      <c r="AB270" s="6">
        <v>0</v>
      </c>
      <c r="AC270" s="5">
        <v>0</v>
      </c>
      <c r="AD270" s="6">
        <v>0</v>
      </c>
      <c r="AE270" s="5">
        <v>0</v>
      </c>
      <c r="AF270" s="6">
        <v>0</v>
      </c>
    </row>
    <row r="271" spans="2:32" x14ac:dyDescent="0.35">
      <c r="B271" s="1" t="s">
        <v>266</v>
      </c>
      <c r="C271" s="5">
        <v>0</v>
      </c>
      <c r="D271" s="6">
        <v>0</v>
      </c>
      <c r="E271" s="5">
        <v>0</v>
      </c>
      <c r="F271" s="6">
        <v>0</v>
      </c>
      <c r="G271" s="5">
        <v>0</v>
      </c>
      <c r="H271" s="6">
        <v>0</v>
      </c>
      <c r="I271" s="5">
        <v>0</v>
      </c>
      <c r="J271" s="6">
        <v>0</v>
      </c>
      <c r="K271" s="5">
        <v>0</v>
      </c>
      <c r="L271" s="6">
        <v>0</v>
      </c>
      <c r="M271" s="5">
        <v>0</v>
      </c>
      <c r="N271" s="6">
        <v>0</v>
      </c>
      <c r="O271" s="5">
        <v>0</v>
      </c>
      <c r="P271" s="6">
        <v>0</v>
      </c>
      <c r="Q271" s="5">
        <v>0</v>
      </c>
      <c r="R271" s="6">
        <v>0</v>
      </c>
      <c r="S271" s="5">
        <v>0</v>
      </c>
      <c r="T271" s="6">
        <v>0</v>
      </c>
      <c r="U271" s="5">
        <v>0</v>
      </c>
      <c r="V271" s="6">
        <v>0</v>
      </c>
      <c r="W271" s="5">
        <v>0</v>
      </c>
      <c r="X271" s="6">
        <v>0</v>
      </c>
      <c r="Y271" s="5">
        <v>0</v>
      </c>
      <c r="Z271" s="6">
        <v>0</v>
      </c>
      <c r="AA271" s="5">
        <v>0</v>
      </c>
      <c r="AB271" s="6">
        <v>0</v>
      </c>
      <c r="AC271" s="5">
        <v>0</v>
      </c>
      <c r="AD271" s="6">
        <v>0</v>
      </c>
      <c r="AE271" s="5">
        <v>0</v>
      </c>
      <c r="AF271" s="6">
        <v>0</v>
      </c>
    </row>
    <row r="272" spans="2:32" x14ac:dyDescent="0.35">
      <c r="B272" s="1" t="s">
        <v>267</v>
      </c>
      <c r="C272" s="5">
        <v>0</v>
      </c>
      <c r="D272" s="6">
        <v>0</v>
      </c>
      <c r="E272" s="5">
        <v>0</v>
      </c>
      <c r="F272" s="6">
        <v>0</v>
      </c>
      <c r="G272" s="5">
        <v>0</v>
      </c>
      <c r="H272" s="6">
        <v>0</v>
      </c>
      <c r="I272" s="5">
        <v>0</v>
      </c>
      <c r="J272" s="6">
        <v>0</v>
      </c>
      <c r="K272" s="5">
        <v>0</v>
      </c>
      <c r="L272" s="6">
        <v>0</v>
      </c>
      <c r="M272" s="5">
        <v>0</v>
      </c>
      <c r="N272" s="6">
        <v>0</v>
      </c>
      <c r="O272" s="5">
        <v>0</v>
      </c>
      <c r="P272" s="6">
        <v>0</v>
      </c>
      <c r="Q272" s="5">
        <v>0</v>
      </c>
      <c r="R272" s="6">
        <v>0</v>
      </c>
      <c r="S272" s="5">
        <v>0</v>
      </c>
      <c r="T272" s="6">
        <v>0</v>
      </c>
      <c r="U272" s="5">
        <v>0</v>
      </c>
      <c r="V272" s="6">
        <v>0</v>
      </c>
      <c r="W272" s="5">
        <v>0</v>
      </c>
      <c r="X272" s="6">
        <v>0</v>
      </c>
      <c r="Y272" s="5">
        <v>0</v>
      </c>
      <c r="Z272" s="6">
        <v>0</v>
      </c>
      <c r="AA272" s="5">
        <v>0</v>
      </c>
      <c r="AB272" s="6">
        <v>0</v>
      </c>
      <c r="AC272" s="5">
        <v>0</v>
      </c>
      <c r="AD272" s="6">
        <v>0</v>
      </c>
      <c r="AE272" s="5">
        <v>0</v>
      </c>
      <c r="AF272" s="6">
        <v>0</v>
      </c>
    </row>
    <row r="273" spans="2:32" x14ac:dyDescent="0.35">
      <c r="B273" s="1" t="s">
        <v>268</v>
      </c>
      <c r="C273" s="5">
        <v>0</v>
      </c>
      <c r="D273" s="6">
        <v>0</v>
      </c>
      <c r="E273" s="5">
        <v>0</v>
      </c>
      <c r="F273" s="6">
        <v>0</v>
      </c>
      <c r="G273" s="5">
        <v>0</v>
      </c>
      <c r="H273" s="6">
        <v>0</v>
      </c>
      <c r="I273" s="5">
        <v>0</v>
      </c>
      <c r="J273" s="6">
        <v>0</v>
      </c>
      <c r="K273" s="5">
        <v>0</v>
      </c>
      <c r="L273" s="6">
        <v>0</v>
      </c>
      <c r="M273" s="5">
        <v>0</v>
      </c>
      <c r="N273" s="6">
        <v>0</v>
      </c>
      <c r="O273" s="5">
        <v>0</v>
      </c>
      <c r="P273" s="6">
        <v>0</v>
      </c>
      <c r="Q273" s="5">
        <v>0</v>
      </c>
      <c r="R273" s="6">
        <v>0</v>
      </c>
      <c r="S273" s="5">
        <v>0</v>
      </c>
      <c r="T273" s="6">
        <v>0</v>
      </c>
      <c r="U273" s="5">
        <v>0</v>
      </c>
      <c r="V273" s="6">
        <v>0</v>
      </c>
      <c r="W273" s="5">
        <v>0</v>
      </c>
      <c r="X273" s="6">
        <v>0</v>
      </c>
      <c r="Y273" s="5">
        <v>0</v>
      </c>
      <c r="Z273" s="6">
        <v>0</v>
      </c>
      <c r="AA273" s="5">
        <v>0</v>
      </c>
      <c r="AB273" s="6">
        <v>0</v>
      </c>
      <c r="AC273" s="5">
        <v>0</v>
      </c>
      <c r="AD273" s="6">
        <v>0</v>
      </c>
      <c r="AE273" s="5">
        <v>0</v>
      </c>
      <c r="AF273" s="6">
        <v>0</v>
      </c>
    </row>
    <row r="274" spans="2:32" x14ac:dyDescent="0.35">
      <c r="B274" s="1" t="s">
        <v>269</v>
      </c>
      <c r="C274" s="5">
        <v>0</v>
      </c>
      <c r="D274" s="6">
        <v>0</v>
      </c>
      <c r="E274" s="5">
        <v>0</v>
      </c>
      <c r="F274" s="6">
        <v>0</v>
      </c>
      <c r="G274" s="5">
        <v>0</v>
      </c>
      <c r="H274" s="6">
        <v>0</v>
      </c>
      <c r="I274" s="5">
        <v>0</v>
      </c>
      <c r="J274" s="6">
        <v>0</v>
      </c>
      <c r="K274" s="5">
        <v>0</v>
      </c>
      <c r="L274" s="6">
        <v>0</v>
      </c>
      <c r="M274" s="5">
        <v>0</v>
      </c>
      <c r="N274" s="6">
        <v>0</v>
      </c>
      <c r="O274" s="5">
        <v>0</v>
      </c>
      <c r="P274" s="6">
        <v>0</v>
      </c>
      <c r="Q274" s="5">
        <v>0</v>
      </c>
      <c r="R274" s="6">
        <v>0</v>
      </c>
      <c r="S274" s="5">
        <v>0</v>
      </c>
      <c r="T274" s="6">
        <v>0</v>
      </c>
      <c r="U274" s="5">
        <v>0</v>
      </c>
      <c r="V274" s="6">
        <v>0</v>
      </c>
      <c r="W274" s="5">
        <v>0</v>
      </c>
      <c r="X274" s="6">
        <v>0</v>
      </c>
      <c r="Y274" s="5">
        <v>0</v>
      </c>
      <c r="Z274" s="6">
        <v>0</v>
      </c>
      <c r="AA274" s="5">
        <v>0</v>
      </c>
      <c r="AB274" s="6">
        <v>0</v>
      </c>
      <c r="AC274" s="5">
        <v>0</v>
      </c>
      <c r="AD274" s="6">
        <v>0</v>
      </c>
      <c r="AE274" s="5">
        <v>0</v>
      </c>
      <c r="AF274" s="6">
        <v>0</v>
      </c>
    </row>
    <row r="275" spans="2:32" x14ac:dyDescent="0.35">
      <c r="B275" s="1" t="s">
        <v>270</v>
      </c>
      <c r="C275" s="5">
        <v>0</v>
      </c>
      <c r="D275" s="6">
        <v>0</v>
      </c>
      <c r="E275" s="5">
        <v>0</v>
      </c>
      <c r="F275" s="6">
        <v>0</v>
      </c>
      <c r="G275" s="5">
        <v>0</v>
      </c>
      <c r="H275" s="6">
        <v>0</v>
      </c>
      <c r="I275" s="5">
        <v>0</v>
      </c>
      <c r="J275" s="6">
        <v>0</v>
      </c>
      <c r="K275" s="5">
        <v>0</v>
      </c>
      <c r="L275" s="6">
        <v>0</v>
      </c>
      <c r="M275" s="5">
        <v>0</v>
      </c>
      <c r="N275" s="6">
        <v>0</v>
      </c>
      <c r="O275" s="5">
        <v>0</v>
      </c>
      <c r="P275" s="6">
        <v>0</v>
      </c>
      <c r="Q275" s="5">
        <v>0</v>
      </c>
      <c r="R275" s="6">
        <v>0</v>
      </c>
      <c r="S275" s="5">
        <v>0</v>
      </c>
      <c r="T275" s="6">
        <v>0</v>
      </c>
      <c r="U275" s="5">
        <v>0</v>
      </c>
      <c r="V275" s="6">
        <v>0</v>
      </c>
      <c r="W275" s="5">
        <v>0</v>
      </c>
      <c r="X275" s="6">
        <v>0</v>
      </c>
      <c r="Y275" s="5">
        <v>0</v>
      </c>
      <c r="Z275" s="6">
        <v>0</v>
      </c>
      <c r="AA275" s="5">
        <v>0</v>
      </c>
      <c r="AB275" s="6">
        <v>0</v>
      </c>
      <c r="AC275" s="5">
        <v>0</v>
      </c>
      <c r="AD275" s="6">
        <v>0</v>
      </c>
      <c r="AE275" s="5">
        <v>0</v>
      </c>
      <c r="AF275" s="6">
        <v>0</v>
      </c>
    </row>
    <row r="276" spans="2:32" x14ac:dyDescent="0.35">
      <c r="B276" s="1" t="s">
        <v>271</v>
      </c>
      <c r="C276" s="5">
        <v>0</v>
      </c>
      <c r="D276" s="6">
        <v>0</v>
      </c>
      <c r="E276" s="5">
        <v>0</v>
      </c>
      <c r="F276" s="6">
        <v>0</v>
      </c>
      <c r="G276" s="5">
        <v>0</v>
      </c>
      <c r="H276" s="6">
        <v>0</v>
      </c>
      <c r="I276" s="5">
        <v>0</v>
      </c>
      <c r="J276" s="6">
        <v>0</v>
      </c>
      <c r="K276" s="5">
        <v>0</v>
      </c>
      <c r="L276" s="6">
        <v>0</v>
      </c>
      <c r="M276" s="5">
        <v>0</v>
      </c>
      <c r="N276" s="6">
        <v>0</v>
      </c>
      <c r="O276" s="5">
        <v>0</v>
      </c>
      <c r="P276" s="6">
        <v>0</v>
      </c>
      <c r="Q276" s="5">
        <v>0</v>
      </c>
      <c r="R276" s="6">
        <v>0</v>
      </c>
      <c r="S276" s="5">
        <v>0</v>
      </c>
      <c r="T276" s="6">
        <v>0</v>
      </c>
      <c r="U276" s="5">
        <v>0</v>
      </c>
      <c r="V276" s="6">
        <v>0</v>
      </c>
      <c r="W276" s="5">
        <v>0</v>
      </c>
      <c r="X276" s="6">
        <v>0</v>
      </c>
      <c r="Y276" s="5">
        <v>0</v>
      </c>
      <c r="Z276" s="6">
        <v>0</v>
      </c>
      <c r="AA276" s="5">
        <v>0</v>
      </c>
      <c r="AB276" s="6">
        <v>0</v>
      </c>
      <c r="AC276" s="5">
        <v>0</v>
      </c>
      <c r="AD276" s="6">
        <v>0</v>
      </c>
      <c r="AE276" s="5">
        <v>0</v>
      </c>
      <c r="AF276" s="6">
        <v>0</v>
      </c>
    </row>
    <row r="277" spans="2:32" x14ac:dyDescent="0.35">
      <c r="B277" s="1" t="s">
        <v>272</v>
      </c>
      <c r="C277" s="5">
        <v>0</v>
      </c>
      <c r="D277" s="6">
        <v>0</v>
      </c>
      <c r="E277" s="5">
        <v>0</v>
      </c>
      <c r="F277" s="6">
        <v>0</v>
      </c>
      <c r="G277" s="5">
        <v>0</v>
      </c>
      <c r="H277" s="6">
        <v>0</v>
      </c>
      <c r="I277" s="5">
        <v>0</v>
      </c>
      <c r="J277" s="6">
        <v>0</v>
      </c>
      <c r="K277" s="5">
        <v>0</v>
      </c>
      <c r="L277" s="6">
        <v>0</v>
      </c>
      <c r="M277" s="5">
        <v>0</v>
      </c>
      <c r="N277" s="6">
        <v>0</v>
      </c>
      <c r="O277" s="5">
        <v>0</v>
      </c>
      <c r="P277" s="6">
        <v>0</v>
      </c>
      <c r="Q277" s="5">
        <v>0</v>
      </c>
      <c r="R277" s="6">
        <v>0</v>
      </c>
      <c r="S277" s="5">
        <v>0</v>
      </c>
      <c r="T277" s="6">
        <v>0</v>
      </c>
      <c r="U277" s="5">
        <v>0</v>
      </c>
      <c r="V277" s="6">
        <v>0</v>
      </c>
      <c r="W277" s="5">
        <v>0</v>
      </c>
      <c r="X277" s="6">
        <v>0</v>
      </c>
      <c r="Y277" s="5">
        <v>0</v>
      </c>
      <c r="Z277" s="6">
        <v>0</v>
      </c>
      <c r="AA277" s="5">
        <v>0</v>
      </c>
      <c r="AB277" s="6">
        <v>0</v>
      </c>
      <c r="AC277" s="5">
        <v>0</v>
      </c>
      <c r="AD277" s="6">
        <v>0</v>
      </c>
      <c r="AE277" s="5">
        <v>0</v>
      </c>
      <c r="AF277" s="6">
        <v>0</v>
      </c>
    </row>
    <row r="278" spans="2:32" x14ac:dyDescent="0.35">
      <c r="B278" s="1" t="s">
        <v>273</v>
      </c>
      <c r="C278" s="5">
        <v>0</v>
      </c>
      <c r="D278" s="6">
        <v>0</v>
      </c>
      <c r="E278" s="5">
        <v>0</v>
      </c>
      <c r="F278" s="6">
        <v>0</v>
      </c>
      <c r="G278" s="5">
        <v>0</v>
      </c>
      <c r="H278" s="6">
        <v>0</v>
      </c>
      <c r="I278" s="5">
        <v>0</v>
      </c>
      <c r="J278" s="6">
        <v>0</v>
      </c>
      <c r="K278" s="5">
        <v>0</v>
      </c>
      <c r="L278" s="6">
        <v>0</v>
      </c>
      <c r="M278" s="5">
        <v>0</v>
      </c>
      <c r="N278" s="6">
        <v>0</v>
      </c>
      <c r="O278" s="5">
        <v>0</v>
      </c>
      <c r="P278" s="6">
        <v>0</v>
      </c>
      <c r="Q278" s="5">
        <v>0</v>
      </c>
      <c r="R278" s="6">
        <v>0</v>
      </c>
      <c r="S278" s="5">
        <v>0</v>
      </c>
      <c r="T278" s="6">
        <v>0</v>
      </c>
      <c r="U278" s="5">
        <v>0</v>
      </c>
      <c r="V278" s="6">
        <v>0</v>
      </c>
      <c r="W278" s="5">
        <v>0</v>
      </c>
      <c r="X278" s="6">
        <v>0</v>
      </c>
      <c r="Y278" s="5">
        <v>0</v>
      </c>
      <c r="Z278" s="6">
        <v>0</v>
      </c>
      <c r="AA278" s="5">
        <v>0</v>
      </c>
      <c r="AB278" s="6">
        <v>0</v>
      </c>
      <c r="AC278" s="5">
        <v>0</v>
      </c>
      <c r="AD278" s="6">
        <v>0</v>
      </c>
      <c r="AE278" s="5">
        <v>0</v>
      </c>
      <c r="AF278" s="6">
        <v>0</v>
      </c>
    </row>
    <row r="279" spans="2:32" x14ac:dyDescent="0.35">
      <c r="B279" s="1" t="s">
        <v>274</v>
      </c>
      <c r="C279" s="5">
        <v>0</v>
      </c>
      <c r="D279" s="6">
        <v>0</v>
      </c>
      <c r="E279" s="5">
        <v>0</v>
      </c>
      <c r="F279" s="6">
        <v>0</v>
      </c>
      <c r="G279" s="5">
        <v>0</v>
      </c>
      <c r="H279" s="6">
        <v>0</v>
      </c>
      <c r="I279" s="5">
        <v>0</v>
      </c>
      <c r="J279" s="6">
        <v>0</v>
      </c>
      <c r="K279" s="5">
        <v>0</v>
      </c>
      <c r="L279" s="6">
        <v>0</v>
      </c>
      <c r="M279" s="5">
        <v>0</v>
      </c>
      <c r="N279" s="6">
        <v>0</v>
      </c>
      <c r="O279" s="5">
        <v>0</v>
      </c>
      <c r="P279" s="6">
        <v>0</v>
      </c>
      <c r="Q279" s="5">
        <v>0</v>
      </c>
      <c r="R279" s="6">
        <v>0</v>
      </c>
      <c r="S279" s="5">
        <v>0</v>
      </c>
      <c r="T279" s="6">
        <v>0</v>
      </c>
      <c r="U279" s="5">
        <v>0</v>
      </c>
      <c r="V279" s="6">
        <v>0</v>
      </c>
      <c r="W279" s="5">
        <v>0</v>
      </c>
      <c r="X279" s="6">
        <v>0</v>
      </c>
      <c r="Y279" s="5">
        <v>0</v>
      </c>
      <c r="Z279" s="6">
        <v>0</v>
      </c>
      <c r="AA279" s="5">
        <v>0</v>
      </c>
      <c r="AB279" s="6">
        <v>0</v>
      </c>
      <c r="AC279" s="5">
        <v>0</v>
      </c>
      <c r="AD279" s="6">
        <v>0</v>
      </c>
      <c r="AE279" s="5">
        <v>0</v>
      </c>
      <c r="AF279" s="6">
        <v>0</v>
      </c>
    </row>
    <row r="280" spans="2:32" x14ac:dyDescent="0.35">
      <c r="B280" s="1" t="s">
        <v>275</v>
      </c>
      <c r="C280" s="5">
        <v>0</v>
      </c>
      <c r="D280" s="6">
        <v>0</v>
      </c>
      <c r="E280" s="5">
        <v>0</v>
      </c>
      <c r="F280" s="6">
        <v>0</v>
      </c>
      <c r="G280" s="5">
        <v>0</v>
      </c>
      <c r="H280" s="6">
        <v>0</v>
      </c>
      <c r="I280" s="5">
        <v>0</v>
      </c>
      <c r="J280" s="6">
        <v>0</v>
      </c>
      <c r="K280" s="5">
        <v>0</v>
      </c>
      <c r="L280" s="6">
        <v>0</v>
      </c>
      <c r="M280" s="5">
        <v>0</v>
      </c>
      <c r="N280" s="6">
        <v>0</v>
      </c>
      <c r="O280" s="5">
        <v>0</v>
      </c>
      <c r="P280" s="6">
        <v>0</v>
      </c>
      <c r="Q280" s="5">
        <v>0</v>
      </c>
      <c r="R280" s="6">
        <v>0</v>
      </c>
      <c r="S280" s="5">
        <v>0</v>
      </c>
      <c r="T280" s="6">
        <v>0</v>
      </c>
      <c r="U280" s="5">
        <v>0</v>
      </c>
      <c r="V280" s="6">
        <v>0</v>
      </c>
      <c r="W280" s="5">
        <v>0</v>
      </c>
      <c r="X280" s="6">
        <v>0</v>
      </c>
      <c r="Y280" s="5">
        <v>0</v>
      </c>
      <c r="Z280" s="6">
        <v>0</v>
      </c>
      <c r="AA280" s="5">
        <v>0</v>
      </c>
      <c r="AB280" s="6">
        <v>0</v>
      </c>
      <c r="AC280" s="5">
        <v>0</v>
      </c>
      <c r="AD280" s="6">
        <v>0</v>
      </c>
      <c r="AE280" s="5">
        <v>0</v>
      </c>
      <c r="AF280" s="6">
        <v>0</v>
      </c>
    </row>
    <row r="281" spans="2:32" x14ac:dyDescent="0.35">
      <c r="B281" s="1" t="s">
        <v>276</v>
      </c>
      <c r="C281" s="5">
        <v>0</v>
      </c>
      <c r="D281" s="6">
        <v>0</v>
      </c>
      <c r="E281" s="5">
        <v>0</v>
      </c>
      <c r="F281" s="6">
        <v>0</v>
      </c>
      <c r="G281" s="5">
        <v>0</v>
      </c>
      <c r="H281" s="6">
        <v>0</v>
      </c>
      <c r="I281" s="5">
        <v>0</v>
      </c>
      <c r="J281" s="6">
        <v>0</v>
      </c>
      <c r="K281" s="5">
        <v>0</v>
      </c>
      <c r="L281" s="6">
        <v>0</v>
      </c>
      <c r="M281" s="5">
        <v>0</v>
      </c>
      <c r="N281" s="6">
        <v>0</v>
      </c>
      <c r="O281" s="5">
        <v>0</v>
      </c>
      <c r="P281" s="6">
        <v>0</v>
      </c>
      <c r="Q281" s="5">
        <v>0</v>
      </c>
      <c r="R281" s="6">
        <v>0</v>
      </c>
      <c r="S281" s="5">
        <v>0</v>
      </c>
      <c r="T281" s="6">
        <v>0</v>
      </c>
      <c r="U281" s="5">
        <v>0</v>
      </c>
      <c r="V281" s="6">
        <v>0</v>
      </c>
      <c r="W281" s="5">
        <v>0</v>
      </c>
      <c r="X281" s="6">
        <v>0</v>
      </c>
      <c r="Y281" s="5">
        <v>0</v>
      </c>
      <c r="Z281" s="6">
        <v>0</v>
      </c>
      <c r="AA281" s="5">
        <v>0</v>
      </c>
      <c r="AB281" s="6">
        <v>0</v>
      </c>
      <c r="AC281" s="5">
        <v>0</v>
      </c>
      <c r="AD281" s="6">
        <v>0</v>
      </c>
      <c r="AE281" s="5">
        <v>0</v>
      </c>
      <c r="AF281" s="6">
        <v>0</v>
      </c>
    </row>
    <row r="282" spans="2:32" x14ac:dyDescent="0.35">
      <c r="B282" s="1" t="s">
        <v>277</v>
      </c>
      <c r="C282" s="5">
        <v>0</v>
      </c>
      <c r="D282" s="6">
        <v>0</v>
      </c>
      <c r="E282" s="5">
        <v>0</v>
      </c>
      <c r="F282" s="6">
        <v>0</v>
      </c>
      <c r="G282" s="5">
        <v>0</v>
      </c>
      <c r="H282" s="6">
        <v>0</v>
      </c>
      <c r="I282" s="5">
        <v>0</v>
      </c>
      <c r="J282" s="6">
        <v>0</v>
      </c>
      <c r="K282" s="5">
        <v>0</v>
      </c>
      <c r="L282" s="6">
        <v>0</v>
      </c>
      <c r="M282" s="5">
        <v>0</v>
      </c>
      <c r="N282" s="6">
        <v>0</v>
      </c>
      <c r="O282" s="5">
        <v>0</v>
      </c>
      <c r="P282" s="6">
        <v>0</v>
      </c>
      <c r="Q282" s="5">
        <v>0</v>
      </c>
      <c r="R282" s="6">
        <v>0</v>
      </c>
      <c r="S282" s="5">
        <v>0</v>
      </c>
      <c r="T282" s="6">
        <v>0</v>
      </c>
      <c r="U282" s="5">
        <v>0</v>
      </c>
      <c r="V282" s="6">
        <v>0</v>
      </c>
      <c r="W282" s="5">
        <v>0</v>
      </c>
      <c r="X282" s="6">
        <v>0</v>
      </c>
      <c r="Y282" s="5">
        <v>0</v>
      </c>
      <c r="Z282" s="6">
        <v>0</v>
      </c>
      <c r="AA282" s="5">
        <v>0</v>
      </c>
      <c r="AB282" s="6">
        <v>0</v>
      </c>
      <c r="AC282" s="5">
        <v>0</v>
      </c>
      <c r="AD282" s="6">
        <v>0</v>
      </c>
      <c r="AE282" s="5">
        <v>0</v>
      </c>
      <c r="AF282" s="6">
        <v>0</v>
      </c>
    </row>
    <row r="283" spans="2:32" x14ac:dyDescent="0.35">
      <c r="B283" s="1" t="s">
        <v>278</v>
      </c>
      <c r="C283" s="5">
        <v>0</v>
      </c>
      <c r="D283" s="6">
        <v>0</v>
      </c>
      <c r="E283" s="5">
        <v>0</v>
      </c>
      <c r="F283" s="6">
        <v>0</v>
      </c>
      <c r="G283" s="5">
        <v>0</v>
      </c>
      <c r="H283" s="6">
        <v>0</v>
      </c>
      <c r="I283" s="5">
        <v>0</v>
      </c>
      <c r="J283" s="6">
        <v>0</v>
      </c>
      <c r="K283" s="5">
        <v>0</v>
      </c>
      <c r="L283" s="6">
        <v>0</v>
      </c>
      <c r="M283" s="5">
        <v>0</v>
      </c>
      <c r="N283" s="6">
        <v>0</v>
      </c>
      <c r="O283" s="5">
        <v>0</v>
      </c>
      <c r="P283" s="6">
        <v>0</v>
      </c>
      <c r="Q283" s="5">
        <v>0</v>
      </c>
      <c r="R283" s="6">
        <v>0</v>
      </c>
      <c r="S283" s="5">
        <v>0</v>
      </c>
      <c r="T283" s="6">
        <v>0</v>
      </c>
      <c r="U283" s="5">
        <v>0</v>
      </c>
      <c r="V283" s="6">
        <v>0</v>
      </c>
      <c r="W283" s="5">
        <v>0</v>
      </c>
      <c r="X283" s="6">
        <v>0</v>
      </c>
      <c r="Y283" s="5">
        <v>0</v>
      </c>
      <c r="Z283" s="6">
        <v>0</v>
      </c>
      <c r="AA283" s="5">
        <v>0</v>
      </c>
      <c r="AB283" s="6">
        <v>0</v>
      </c>
      <c r="AC283" s="5">
        <v>0</v>
      </c>
      <c r="AD283" s="6">
        <v>0</v>
      </c>
      <c r="AE283" s="5">
        <v>0</v>
      </c>
      <c r="AF283" s="6">
        <v>0</v>
      </c>
    </row>
    <row r="284" spans="2:32" x14ac:dyDescent="0.35">
      <c r="B284" s="1" t="s">
        <v>279</v>
      </c>
      <c r="C284" s="5">
        <v>0</v>
      </c>
      <c r="D284" s="6">
        <v>0</v>
      </c>
      <c r="E284" s="5">
        <v>0</v>
      </c>
      <c r="F284" s="6">
        <v>0</v>
      </c>
      <c r="G284" s="5">
        <v>0</v>
      </c>
      <c r="H284" s="6">
        <v>0</v>
      </c>
      <c r="I284" s="5">
        <v>0</v>
      </c>
      <c r="J284" s="6">
        <v>0</v>
      </c>
      <c r="K284" s="5">
        <v>0</v>
      </c>
      <c r="L284" s="6">
        <v>0</v>
      </c>
      <c r="M284" s="5">
        <v>0</v>
      </c>
      <c r="N284" s="6">
        <v>0</v>
      </c>
      <c r="O284" s="5">
        <v>0</v>
      </c>
      <c r="P284" s="6">
        <v>0</v>
      </c>
      <c r="Q284" s="5">
        <v>0</v>
      </c>
      <c r="R284" s="6">
        <v>0</v>
      </c>
      <c r="S284" s="5">
        <v>0</v>
      </c>
      <c r="T284" s="6">
        <v>0</v>
      </c>
      <c r="U284" s="5">
        <v>0</v>
      </c>
      <c r="V284" s="6">
        <v>0</v>
      </c>
      <c r="W284" s="5">
        <v>0</v>
      </c>
      <c r="X284" s="6">
        <v>0</v>
      </c>
      <c r="Y284" s="5">
        <v>0</v>
      </c>
      <c r="Z284" s="6">
        <v>0</v>
      </c>
      <c r="AA284" s="5">
        <v>0</v>
      </c>
      <c r="AB284" s="6">
        <v>0</v>
      </c>
      <c r="AC284" s="5">
        <v>0</v>
      </c>
      <c r="AD284" s="6">
        <v>0</v>
      </c>
      <c r="AE284" s="5">
        <v>0</v>
      </c>
      <c r="AF284" s="6">
        <v>0</v>
      </c>
    </row>
    <row r="285" spans="2:32" x14ac:dyDescent="0.35">
      <c r="B285" s="1" t="s">
        <v>280</v>
      </c>
      <c r="C285" s="5">
        <v>0</v>
      </c>
      <c r="D285" s="6">
        <v>0</v>
      </c>
      <c r="E285" s="5">
        <v>0</v>
      </c>
      <c r="F285" s="6">
        <v>0</v>
      </c>
      <c r="G285" s="5">
        <v>0</v>
      </c>
      <c r="H285" s="6">
        <v>0</v>
      </c>
      <c r="I285" s="5">
        <v>0</v>
      </c>
      <c r="J285" s="6">
        <v>0</v>
      </c>
      <c r="K285" s="5">
        <v>0</v>
      </c>
      <c r="L285" s="6">
        <v>0</v>
      </c>
      <c r="M285" s="5">
        <v>0</v>
      </c>
      <c r="N285" s="6">
        <v>0</v>
      </c>
      <c r="O285" s="5">
        <v>0</v>
      </c>
      <c r="P285" s="6">
        <v>0</v>
      </c>
      <c r="Q285" s="5">
        <v>0</v>
      </c>
      <c r="R285" s="6">
        <v>0</v>
      </c>
      <c r="S285" s="5">
        <v>0</v>
      </c>
      <c r="T285" s="6">
        <v>0</v>
      </c>
      <c r="U285" s="5">
        <v>0</v>
      </c>
      <c r="V285" s="6">
        <v>0</v>
      </c>
      <c r="W285" s="5">
        <v>0</v>
      </c>
      <c r="X285" s="6">
        <v>0</v>
      </c>
      <c r="Y285" s="5">
        <v>0</v>
      </c>
      <c r="Z285" s="6">
        <v>0</v>
      </c>
      <c r="AA285" s="5">
        <v>0</v>
      </c>
      <c r="AB285" s="6">
        <v>0</v>
      </c>
      <c r="AC285" s="5">
        <v>0</v>
      </c>
      <c r="AD285" s="6">
        <v>0</v>
      </c>
      <c r="AE285" s="5">
        <v>0</v>
      </c>
      <c r="AF285" s="6">
        <v>0</v>
      </c>
    </row>
    <row r="286" spans="2:32" x14ac:dyDescent="0.35">
      <c r="B286" s="1" t="s">
        <v>281</v>
      </c>
      <c r="C286" s="5">
        <v>0</v>
      </c>
      <c r="D286" s="6">
        <v>0</v>
      </c>
      <c r="E286" s="5">
        <v>0</v>
      </c>
      <c r="F286" s="6">
        <v>0</v>
      </c>
      <c r="G286" s="5">
        <v>0</v>
      </c>
      <c r="H286" s="6">
        <v>0</v>
      </c>
      <c r="I286" s="5">
        <v>0</v>
      </c>
      <c r="J286" s="6">
        <v>0</v>
      </c>
      <c r="K286" s="5">
        <v>0</v>
      </c>
      <c r="L286" s="6">
        <v>0</v>
      </c>
      <c r="M286" s="5">
        <v>0</v>
      </c>
      <c r="N286" s="6">
        <v>0</v>
      </c>
      <c r="O286" s="5">
        <v>0</v>
      </c>
      <c r="P286" s="6">
        <v>0</v>
      </c>
      <c r="Q286" s="5">
        <v>0</v>
      </c>
      <c r="R286" s="6">
        <v>0</v>
      </c>
      <c r="S286" s="5">
        <v>0</v>
      </c>
      <c r="T286" s="6">
        <v>0</v>
      </c>
      <c r="U286" s="5">
        <v>0</v>
      </c>
      <c r="V286" s="6">
        <v>0</v>
      </c>
      <c r="W286" s="5">
        <v>0</v>
      </c>
      <c r="X286" s="6">
        <v>0</v>
      </c>
      <c r="Y286" s="5">
        <v>0</v>
      </c>
      <c r="Z286" s="6">
        <v>0</v>
      </c>
      <c r="AA286" s="5">
        <v>0</v>
      </c>
      <c r="AB286" s="6">
        <v>0</v>
      </c>
      <c r="AC286" s="5">
        <v>0</v>
      </c>
      <c r="AD286" s="6">
        <v>0</v>
      </c>
      <c r="AE286" s="5">
        <v>0</v>
      </c>
      <c r="AF286" s="6">
        <v>0</v>
      </c>
    </row>
    <row r="287" spans="2:32" x14ac:dyDescent="0.35">
      <c r="B287" s="1" t="s">
        <v>282</v>
      </c>
      <c r="C287" s="5">
        <v>0</v>
      </c>
      <c r="D287" s="6">
        <v>0</v>
      </c>
      <c r="E287" s="5">
        <v>0</v>
      </c>
      <c r="F287" s="6">
        <v>0</v>
      </c>
      <c r="G287" s="5">
        <v>0</v>
      </c>
      <c r="H287" s="6">
        <v>0</v>
      </c>
      <c r="I287" s="5">
        <v>0</v>
      </c>
      <c r="J287" s="6">
        <v>0</v>
      </c>
      <c r="K287" s="5">
        <v>0</v>
      </c>
      <c r="L287" s="6">
        <v>0</v>
      </c>
      <c r="M287" s="5">
        <v>0</v>
      </c>
      <c r="N287" s="6">
        <v>0</v>
      </c>
      <c r="O287" s="5">
        <v>0</v>
      </c>
      <c r="P287" s="6">
        <v>0</v>
      </c>
      <c r="Q287" s="5">
        <v>0</v>
      </c>
      <c r="R287" s="6">
        <v>0</v>
      </c>
      <c r="S287" s="5">
        <v>0</v>
      </c>
      <c r="T287" s="6">
        <v>0</v>
      </c>
      <c r="U287" s="5">
        <v>0</v>
      </c>
      <c r="V287" s="6">
        <v>0</v>
      </c>
      <c r="W287" s="5">
        <v>0</v>
      </c>
      <c r="X287" s="6">
        <v>0</v>
      </c>
      <c r="Y287" s="5">
        <v>0</v>
      </c>
      <c r="Z287" s="6">
        <v>0</v>
      </c>
      <c r="AA287" s="5">
        <v>0</v>
      </c>
      <c r="AB287" s="6">
        <v>0</v>
      </c>
      <c r="AC287" s="5">
        <v>0</v>
      </c>
      <c r="AD287" s="6">
        <v>0</v>
      </c>
      <c r="AE287" s="5">
        <v>0</v>
      </c>
      <c r="AF287" s="6">
        <v>0</v>
      </c>
    </row>
    <row r="288" spans="2:32" x14ac:dyDescent="0.35">
      <c r="B288" s="1" t="s">
        <v>283</v>
      </c>
      <c r="C288" s="5">
        <v>0</v>
      </c>
      <c r="D288" s="6">
        <v>0</v>
      </c>
      <c r="E288" s="5">
        <v>0</v>
      </c>
      <c r="F288" s="6">
        <v>0</v>
      </c>
      <c r="G288" s="5">
        <v>0</v>
      </c>
      <c r="H288" s="6">
        <v>0</v>
      </c>
      <c r="I288" s="5">
        <v>0</v>
      </c>
      <c r="J288" s="6">
        <v>0</v>
      </c>
      <c r="K288" s="5">
        <v>0</v>
      </c>
      <c r="L288" s="6">
        <v>0</v>
      </c>
      <c r="M288" s="5">
        <v>0</v>
      </c>
      <c r="N288" s="6">
        <v>0</v>
      </c>
      <c r="O288" s="5">
        <v>0</v>
      </c>
      <c r="P288" s="6">
        <v>0</v>
      </c>
      <c r="Q288" s="5">
        <v>0</v>
      </c>
      <c r="R288" s="6">
        <v>0</v>
      </c>
      <c r="S288" s="5">
        <v>0</v>
      </c>
      <c r="T288" s="6">
        <v>0</v>
      </c>
      <c r="U288" s="5">
        <v>0</v>
      </c>
      <c r="V288" s="6">
        <v>0</v>
      </c>
      <c r="W288" s="5">
        <v>0</v>
      </c>
      <c r="X288" s="6">
        <v>0</v>
      </c>
      <c r="Y288" s="5">
        <v>0</v>
      </c>
      <c r="Z288" s="6">
        <v>0</v>
      </c>
      <c r="AA288" s="5">
        <v>0</v>
      </c>
      <c r="AB288" s="6">
        <v>0</v>
      </c>
      <c r="AC288" s="5">
        <v>0</v>
      </c>
      <c r="AD288" s="6">
        <v>0</v>
      </c>
      <c r="AE288" s="5">
        <v>0</v>
      </c>
      <c r="AF288" s="6">
        <v>0</v>
      </c>
    </row>
    <row r="289" spans="2:32" x14ac:dyDescent="0.35">
      <c r="B289" s="1" t="s">
        <v>284</v>
      </c>
      <c r="C289" s="5">
        <v>0</v>
      </c>
      <c r="D289" s="6">
        <v>0</v>
      </c>
      <c r="E289" s="5">
        <v>0</v>
      </c>
      <c r="F289" s="6">
        <v>0</v>
      </c>
      <c r="G289" s="5">
        <v>0</v>
      </c>
      <c r="H289" s="6">
        <v>0</v>
      </c>
      <c r="I289" s="5">
        <v>0</v>
      </c>
      <c r="J289" s="6">
        <v>0</v>
      </c>
      <c r="K289" s="5">
        <v>0</v>
      </c>
      <c r="L289" s="6">
        <v>0</v>
      </c>
      <c r="M289" s="5">
        <v>0</v>
      </c>
      <c r="N289" s="6">
        <v>0</v>
      </c>
      <c r="O289" s="5">
        <v>0</v>
      </c>
      <c r="P289" s="6">
        <v>0</v>
      </c>
      <c r="Q289" s="5">
        <v>0</v>
      </c>
      <c r="R289" s="6">
        <v>0</v>
      </c>
      <c r="S289" s="5">
        <v>0</v>
      </c>
      <c r="T289" s="6">
        <v>0</v>
      </c>
      <c r="U289" s="5">
        <v>0</v>
      </c>
      <c r="V289" s="6">
        <v>0</v>
      </c>
      <c r="W289" s="5">
        <v>0</v>
      </c>
      <c r="X289" s="6">
        <v>0</v>
      </c>
      <c r="Y289" s="5">
        <v>0</v>
      </c>
      <c r="Z289" s="6">
        <v>0</v>
      </c>
      <c r="AA289" s="5">
        <v>0</v>
      </c>
      <c r="AB289" s="6">
        <v>0</v>
      </c>
      <c r="AC289" s="5">
        <v>0</v>
      </c>
      <c r="AD289" s="6">
        <v>0</v>
      </c>
      <c r="AE289" s="5">
        <v>0</v>
      </c>
      <c r="AF289" s="6">
        <v>0</v>
      </c>
    </row>
    <row r="290" spans="2:32" x14ac:dyDescent="0.35">
      <c r="B290" s="1" t="s">
        <v>285</v>
      </c>
      <c r="C290" s="5">
        <v>0</v>
      </c>
      <c r="D290" s="6">
        <v>0</v>
      </c>
      <c r="E290" s="5">
        <v>0</v>
      </c>
      <c r="F290" s="6">
        <v>0</v>
      </c>
      <c r="G290" s="5">
        <v>0</v>
      </c>
      <c r="H290" s="6">
        <v>0</v>
      </c>
      <c r="I290" s="5">
        <v>0</v>
      </c>
      <c r="J290" s="6">
        <v>0</v>
      </c>
      <c r="K290" s="5">
        <v>0</v>
      </c>
      <c r="L290" s="6">
        <v>0</v>
      </c>
      <c r="M290" s="5">
        <v>0</v>
      </c>
      <c r="N290" s="6">
        <v>0</v>
      </c>
      <c r="O290" s="5">
        <v>0</v>
      </c>
      <c r="P290" s="6">
        <v>0</v>
      </c>
      <c r="Q290" s="5">
        <v>0</v>
      </c>
      <c r="R290" s="6">
        <v>0</v>
      </c>
      <c r="S290" s="5">
        <v>0</v>
      </c>
      <c r="T290" s="6">
        <v>0</v>
      </c>
      <c r="U290" s="5">
        <v>0</v>
      </c>
      <c r="V290" s="6">
        <v>0</v>
      </c>
      <c r="W290" s="5">
        <v>0</v>
      </c>
      <c r="X290" s="6">
        <v>0</v>
      </c>
      <c r="Y290" s="5">
        <v>0</v>
      </c>
      <c r="Z290" s="6">
        <v>0</v>
      </c>
      <c r="AA290" s="5">
        <v>0</v>
      </c>
      <c r="AB290" s="6">
        <v>0</v>
      </c>
      <c r="AC290" s="5">
        <v>0</v>
      </c>
      <c r="AD290" s="6">
        <v>0</v>
      </c>
      <c r="AE290" s="5">
        <v>0</v>
      </c>
      <c r="AF290" s="6">
        <v>0</v>
      </c>
    </row>
    <row r="291" spans="2:32" x14ac:dyDescent="0.35">
      <c r="B291" s="1" t="s">
        <v>286</v>
      </c>
      <c r="C291" s="5">
        <v>0</v>
      </c>
      <c r="D291" s="6">
        <v>0</v>
      </c>
      <c r="E291" s="5">
        <v>0</v>
      </c>
      <c r="F291" s="6">
        <v>0</v>
      </c>
      <c r="G291" s="5">
        <v>0</v>
      </c>
      <c r="H291" s="6">
        <v>0</v>
      </c>
      <c r="I291" s="5">
        <v>0</v>
      </c>
      <c r="J291" s="6">
        <v>0</v>
      </c>
      <c r="K291" s="5">
        <v>0</v>
      </c>
      <c r="L291" s="6">
        <v>0</v>
      </c>
      <c r="M291" s="5">
        <v>0</v>
      </c>
      <c r="N291" s="6">
        <v>0</v>
      </c>
      <c r="O291" s="5">
        <v>0</v>
      </c>
      <c r="P291" s="6">
        <v>0</v>
      </c>
      <c r="Q291" s="5">
        <v>0</v>
      </c>
      <c r="R291" s="6">
        <v>0</v>
      </c>
      <c r="S291" s="5">
        <v>0</v>
      </c>
      <c r="T291" s="6">
        <v>0</v>
      </c>
      <c r="U291" s="5">
        <v>0</v>
      </c>
      <c r="V291" s="6">
        <v>0</v>
      </c>
      <c r="W291" s="5">
        <v>0</v>
      </c>
      <c r="X291" s="6">
        <v>0</v>
      </c>
      <c r="Y291" s="5">
        <v>0</v>
      </c>
      <c r="Z291" s="6">
        <v>0</v>
      </c>
      <c r="AA291" s="5">
        <v>0</v>
      </c>
      <c r="AB291" s="6">
        <v>0</v>
      </c>
      <c r="AC291" s="5">
        <v>0</v>
      </c>
      <c r="AD291" s="6">
        <v>0</v>
      </c>
      <c r="AE291" s="5">
        <v>0</v>
      </c>
      <c r="AF291" s="6">
        <v>0</v>
      </c>
    </row>
    <row r="292" spans="2:32" x14ac:dyDescent="0.35">
      <c r="B292" s="1" t="s">
        <v>287</v>
      </c>
      <c r="C292" s="5">
        <v>0</v>
      </c>
      <c r="D292" s="6">
        <v>0</v>
      </c>
      <c r="E292" s="5">
        <v>0</v>
      </c>
      <c r="F292" s="6">
        <v>0</v>
      </c>
      <c r="G292" s="5">
        <v>0</v>
      </c>
      <c r="H292" s="6">
        <v>0</v>
      </c>
      <c r="I292" s="5">
        <v>0</v>
      </c>
      <c r="J292" s="6">
        <v>0</v>
      </c>
      <c r="K292" s="5">
        <v>0</v>
      </c>
      <c r="L292" s="6">
        <v>0</v>
      </c>
      <c r="M292" s="5">
        <v>0</v>
      </c>
      <c r="N292" s="6">
        <v>0</v>
      </c>
      <c r="O292" s="5">
        <v>0</v>
      </c>
      <c r="P292" s="6">
        <v>0</v>
      </c>
      <c r="Q292" s="5">
        <v>0</v>
      </c>
      <c r="R292" s="6">
        <v>0</v>
      </c>
      <c r="S292" s="5">
        <v>0</v>
      </c>
      <c r="T292" s="6">
        <v>0</v>
      </c>
      <c r="U292" s="5">
        <v>0</v>
      </c>
      <c r="V292" s="6">
        <v>0</v>
      </c>
      <c r="W292" s="5">
        <v>0</v>
      </c>
      <c r="X292" s="6">
        <v>0</v>
      </c>
      <c r="Y292" s="5">
        <v>0</v>
      </c>
      <c r="Z292" s="6">
        <v>0</v>
      </c>
      <c r="AA292" s="5">
        <v>0</v>
      </c>
      <c r="AB292" s="6">
        <v>0</v>
      </c>
      <c r="AC292" s="5">
        <v>0</v>
      </c>
      <c r="AD292" s="6">
        <v>0</v>
      </c>
      <c r="AE292" s="5">
        <v>0</v>
      </c>
      <c r="AF292" s="6">
        <v>0</v>
      </c>
    </row>
    <row r="293" spans="2:32" x14ac:dyDescent="0.35">
      <c r="B293" s="1" t="s">
        <v>288</v>
      </c>
      <c r="C293" s="5">
        <v>0</v>
      </c>
      <c r="D293" s="6">
        <v>0</v>
      </c>
      <c r="E293" s="5">
        <v>0</v>
      </c>
      <c r="F293" s="6">
        <v>0</v>
      </c>
      <c r="G293" s="5">
        <v>0</v>
      </c>
      <c r="H293" s="6">
        <v>0</v>
      </c>
      <c r="I293" s="5">
        <v>0</v>
      </c>
      <c r="J293" s="6">
        <v>0</v>
      </c>
      <c r="K293" s="5">
        <v>0</v>
      </c>
      <c r="L293" s="6">
        <v>0</v>
      </c>
      <c r="M293" s="5">
        <v>0</v>
      </c>
      <c r="N293" s="6">
        <v>0</v>
      </c>
      <c r="O293" s="5">
        <v>0</v>
      </c>
      <c r="P293" s="6">
        <v>0</v>
      </c>
      <c r="Q293" s="5">
        <v>0</v>
      </c>
      <c r="R293" s="6">
        <v>0</v>
      </c>
      <c r="S293" s="5">
        <v>0</v>
      </c>
      <c r="T293" s="6">
        <v>0</v>
      </c>
      <c r="U293" s="5">
        <v>0</v>
      </c>
      <c r="V293" s="6">
        <v>0</v>
      </c>
      <c r="W293" s="5">
        <v>0</v>
      </c>
      <c r="X293" s="6">
        <v>0</v>
      </c>
      <c r="Y293" s="5">
        <v>0</v>
      </c>
      <c r="Z293" s="6">
        <v>0</v>
      </c>
      <c r="AA293" s="5">
        <v>0</v>
      </c>
      <c r="AB293" s="6">
        <v>0</v>
      </c>
      <c r="AC293" s="5">
        <v>0</v>
      </c>
      <c r="AD293" s="6">
        <v>0</v>
      </c>
      <c r="AE293" s="5">
        <v>0</v>
      </c>
      <c r="AF293" s="6">
        <v>0</v>
      </c>
    </row>
    <row r="294" spans="2:32" x14ac:dyDescent="0.35">
      <c r="B294" s="1" t="s">
        <v>289</v>
      </c>
      <c r="C294" s="5">
        <v>0</v>
      </c>
      <c r="D294" s="6">
        <v>0</v>
      </c>
      <c r="E294" s="5">
        <v>0</v>
      </c>
      <c r="F294" s="6">
        <v>0</v>
      </c>
      <c r="G294" s="5">
        <v>0</v>
      </c>
      <c r="H294" s="6">
        <v>0</v>
      </c>
      <c r="I294" s="5">
        <v>0</v>
      </c>
      <c r="J294" s="6">
        <v>0</v>
      </c>
      <c r="K294" s="5">
        <v>0</v>
      </c>
      <c r="L294" s="6">
        <v>0</v>
      </c>
      <c r="M294" s="5">
        <v>0</v>
      </c>
      <c r="N294" s="6">
        <v>0</v>
      </c>
      <c r="O294" s="5">
        <v>0</v>
      </c>
      <c r="P294" s="6">
        <v>0</v>
      </c>
      <c r="Q294" s="5">
        <v>0</v>
      </c>
      <c r="R294" s="6">
        <v>0</v>
      </c>
      <c r="S294" s="5">
        <v>0</v>
      </c>
      <c r="T294" s="6">
        <v>0</v>
      </c>
      <c r="U294" s="5">
        <v>0</v>
      </c>
      <c r="V294" s="6">
        <v>0</v>
      </c>
      <c r="W294" s="5">
        <v>0</v>
      </c>
      <c r="X294" s="6">
        <v>0</v>
      </c>
      <c r="Y294" s="5">
        <v>0</v>
      </c>
      <c r="Z294" s="6">
        <v>0</v>
      </c>
      <c r="AA294" s="5">
        <v>0</v>
      </c>
      <c r="AB294" s="6">
        <v>0</v>
      </c>
      <c r="AC294" s="5">
        <v>0</v>
      </c>
      <c r="AD294" s="6">
        <v>0</v>
      </c>
      <c r="AE294" s="5">
        <v>0</v>
      </c>
      <c r="AF294" s="6">
        <v>0</v>
      </c>
    </row>
    <row r="295" spans="2:32" x14ac:dyDescent="0.35">
      <c r="B295" s="1" t="s">
        <v>290</v>
      </c>
      <c r="C295" s="5">
        <v>0</v>
      </c>
      <c r="D295" s="6">
        <v>0</v>
      </c>
      <c r="E295" s="5">
        <v>0</v>
      </c>
      <c r="F295" s="6">
        <v>0</v>
      </c>
      <c r="G295" s="5">
        <v>0</v>
      </c>
      <c r="H295" s="6">
        <v>0</v>
      </c>
      <c r="I295" s="5">
        <v>0</v>
      </c>
      <c r="J295" s="6">
        <v>0</v>
      </c>
      <c r="K295" s="5">
        <v>0</v>
      </c>
      <c r="L295" s="6">
        <v>0</v>
      </c>
      <c r="M295" s="5">
        <v>0</v>
      </c>
      <c r="N295" s="6">
        <v>0</v>
      </c>
      <c r="O295" s="5">
        <v>0</v>
      </c>
      <c r="P295" s="6">
        <v>0</v>
      </c>
      <c r="Q295" s="5">
        <v>0</v>
      </c>
      <c r="R295" s="6">
        <v>0</v>
      </c>
      <c r="S295" s="5">
        <v>0</v>
      </c>
      <c r="T295" s="6">
        <v>0</v>
      </c>
      <c r="U295" s="5">
        <v>0</v>
      </c>
      <c r="V295" s="6">
        <v>0</v>
      </c>
      <c r="W295" s="5">
        <v>0</v>
      </c>
      <c r="X295" s="6">
        <v>0</v>
      </c>
      <c r="Y295" s="5">
        <v>0</v>
      </c>
      <c r="Z295" s="6">
        <v>0</v>
      </c>
      <c r="AA295" s="5">
        <v>0</v>
      </c>
      <c r="AB295" s="6">
        <v>0</v>
      </c>
      <c r="AC295" s="5">
        <v>0</v>
      </c>
      <c r="AD295" s="6">
        <v>0</v>
      </c>
      <c r="AE295" s="5">
        <v>0</v>
      </c>
      <c r="AF295" s="6">
        <v>0</v>
      </c>
    </row>
    <row r="296" spans="2:32" x14ac:dyDescent="0.35">
      <c r="B296" s="1" t="s">
        <v>291</v>
      </c>
      <c r="C296" s="5">
        <v>0</v>
      </c>
      <c r="D296" s="6">
        <v>0</v>
      </c>
      <c r="E296" s="5">
        <v>0</v>
      </c>
      <c r="F296" s="6">
        <v>0</v>
      </c>
      <c r="G296" s="5">
        <v>0</v>
      </c>
      <c r="H296" s="6">
        <v>0</v>
      </c>
      <c r="I296" s="5">
        <v>0</v>
      </c>
      <c r="J296" s="6">
        <v>0</v>
      </c>
      <c r="K296" s="5">
        <v>0</v>
      </c>
      <c r="L296" s="6">
        <v>0</v>
      </c>
      <c r="M296" s="5">
        <v>0</v>
      </c>
      <c r="N296" s="6">
        <v>0</v>
      </c>
      <c r="O296" s="5">
        <v>0</v>
      </c>
      <c r="P296" s="6">
        <v>0</v>
      </c>
      <c r="Q296" s="5">
        <v>0</v>
      </c>
      <c r="R296" s="6">
        <v>0</v>
      </c>
      <c r="S296" s="5">
        <v>0</v>
      </c>
      <c r="T296" s="6">
        <v>0</v>
      </c>
      <c r="U296" s="5">
        <v>0</v>
      </c>
      <c r="V296" s="6">
        <v>0</v>
      </c>
      <c r="W296" s="5">
        <v>0</v>
      </c>
      <c r="X296" s="6">
        <v>0</v>
      </c>
      <c r="Y296" s="5">
        <v>0</v>
      </c>
      <c r="Z296" s="6">
        <v>0</v>
      </c>
      <c r="AA296" s="5">
        <v>0</v>
      </c>
      <c r="AB296" s="6">
        <v>0</v>
      </c>
      <c r="AC296" s="5">
        <v>0</v>
      </c>
      <c r="AD296" s="6">
        <v>0</v>
      </c>
      <c r="AE296" s="5">
        <v>0</v>
      </c>
      <c r="AF296" s="6">
        <v>0</v>
      </c>
    </row>
    <row r="297" spans="2:32" x14ac:dyDescent="0.35">
      <c r="B297" s="1" t="s">
        <v>292</v>
      </c>
      <c r="C297" s="5">
        <v>0</v>
      </c>
      <c r="D297" s="6">
        <v>0</v>
      </c>
      <c r="E297" s="5">
        <v>0</v>
      </c>
      <c r="F297" s="6">
        <v>0</v>
      </c>
      <c r="G297" s="5">
        <v>0</v>
      </c>
      <c r="H297" s="6">
        <v>0</v>
      </c>
      <c r="I297" s="5">
        <v>0</v>
      </c>
      <c r="J297" s="6">
        <v>0</v>
      </c>
      <c r="K297" s="5">
        <v>0</v>
      </c>
      <c r="L297" s="6">
        <v>0</v>
      </c>
      <c r="M297" s="5">
        <v>0</v>
      </c>
      <c r="N297" s="6">
        <v>0</v>
      </c>
      <c r="O297" s="5">
        <v>0</v>
      </c>
      <c r="P297" s="6">
        <v>0</v>
      </c>
      <c r="Q297" s="5">
        <v>0</v>
      </c>
      <c r="R297" s="6">
        <v>0</v>
      </c>
      <c r="S297" s="5">
        <v>0</v>
      </c>
      <c r="T297" s="6">
        <v>0</v>
      </c>
      <c r="U297" s="5">
        <v>0</v>
      </c>
      <c r="V297" s="6">
        <v>0</v>
      </c>
      <c r="W297" s="5">
        <v>0</v>
      </c>
      <c r="X297" s="6">
        <v>0</v>
      </c>
      <c r="Y297" s="5">
        <v>0</v>
      </c>
      <c r="Z297" s="6">
        <v>0</v>
      </c>
      <c r="AA297" s="5">
        <v>0</v>
      </c>
      <c r="AB297" s="6">
        <v>0</v>
      </c>
      <c r="AC297" s="5">
        <v>0</v>
      </c>
      <c r="AD297" s="6">
        <v>0</v>
      </c>
      <c r="AE297" s="5">
        <v>0</v>
      </c>
      <c r="AF297" s="6">
        <v>0</v>
      </c>
    </row>
    <row r="298" spans="2:32" x14ac:dyDescent="0.35">
      <c r="B298" s="1" t="s">
        <v>293</v>
      </c>
      <c r="C298" s="5">
        <v>0</v>
      </c>
      <c r="D298" s="6">
        <v>0</v>
      </c>
      <c r="E298" s="5">
        <v>0</v>
      </c>
      <c r="F298" s="6">
        <v>0</v>
      </c>
      <c r="G298" s="5">
        <v>0</v>
      </c>
      <c r="H298" s="6">
        <v>0</v>
      </c>
      <c r="I298" s="5">
        <v>0</v>
      </c>
      <c r="J298" s="6">
        <v>0</v>
      </c>
      <c r="K298" s="5">
        <v>0</v>
      </c>
      <c r="L298" s="6">
        <v>0</v>
      </c>
      <c r="M298" s="5">
        <v>0</v>
      </c>
      <c r="N298" s="6">
        <v>0</v>
      </c>
      <c r="O298" s="5">
        <v>0</v>
      </c>
      <c r="P298" s="6">
        <v>0</v>
      </c>
      <c r="Q298" s="5">
        <v>0</v>
      </c>
      <c r="R298" s="6">
        <v>0</v>
      </c>
      <c r="S298" s="5">
        <v>0</v>
      </c>
      <c r="T298" s="6">
        <v>0</v>
      </c>
      <c r="U298" s="5">
        <v>0</v>
      </c>
      <c r="V298" s="6">
        <v>0</v>
      </c>
      <c r="W298" s="5">
        <v>0</v>
      </c>
      <c r="X298" s="6">
        <v>0</v>
      </c>
      <c r="Y298" s="5">
        <v>0</v>
      </c>
      <c r="Z298" s="6">
        <v>0</v>
      </c>
      <c r="AA298" s="5">
        <v>0</v>
      </c>
      <c r="AB298" s="6">
        <v>0</v>
      </c>
      <c r="AC298" s="5">
        <v>0</v>
      </c>
      <c r="AD298" s="6">
        <v>0</v>
      </c>
      <c r="AE298" s="5">
        <v>0</v>
      </c>
      <c r="AF298" s="6">
        <v>0</v>
      </c>
    </row>
    <row r="299" spans="2:32" x14ac:dyDescent="0.35">
      <c r="B299" s="1" t="s">
        <v>294</v>
      </c>
      <c r="C299" s="5">
        <v>0</v>
      </c>
      <c r="D299" s="6">
        <v>0</v>
      </c>
      <c r="E299" s="5">
        <v>0</v>
      </c>
      <c r="F299" s="6">
        <v>0</v>
      </c>
      <c r="G299" s="5">
        <v>0</v>
      </c>
      <c r="H299" s="6">
        <v>0</v>
      </c>
      <c r="I299" s="5">
        <v>0</v>
      </c>
      <c r="J299" s="6">
        <v>0</v>
      </c>
      <c r="K299" s="5">
        <v>0</v>
      </c>
      <c r="L299" s="6">
        <v>0</v>
      </c>
      <c r="M299" s="5">
        <v>0</v>
      </c>
      <c r="N299" s="6">
        <v>0</v>
      </c>
      <c r="O299" s="5">
        <v>0</v>
      </c>
      <c r="P299" s="6">
        <v>0</v>
      </c>
      <c r="Q299" s="5">
        <v>0</v>
      </c>
      <c r="R299" s="6">
        <v>0</v>
      </c>
      <c r="S299" s="5">
        <v>0</v>
      </c>
      <c r="T299" s="6">
        <v>0</v>
      </c>
      <c r="U299" s="5">
        <v>0</v>
      </c>
      <c r="V299" s="6">
        <v>0</v>
      </c>
      <c r="W299" s="5">
        <v>0</v>
      </c>
      <c r="X299" s="6">
        <v>0</v>
      </c>
      <c r="Y299" s="5">
        <v>0</v>
      </c>
      <c r="Z299" s="6">
        <v>0</v>
      </c>
      <c r="AA299" s="5">
        <v>0</v>
      </c>
      <c r="AB299" s="6">
        <v>0</v>
      </c>
      <c r="AC299" s="5">
        <v>0</v>
      </c>
      <c r="AD299" s="6">
        <v>0</v>
      </c>
      <c r="AE299" s="5">
        <v>0</v>
      </c>
      <c r="AF299" s="6">
        <v>0</v>
      </c>
    </row>
    <row r="300" spans="2:32" x14ac:dyDescent="0.35">
      <c r="B300" s="1" t="s">
        <v>295</v>
      </c>
      <c r="C300" s="5">
        <v>0</v>
      </c>
      <c r="D300" s="6">
        <v>0</v>
      </c>
      <c r="E300" s="5">
        <v>0</v>
      </c>
      <c r="F300" s="6">
        <v>0</v>
      </c>
      <c r="G300" s="5">
        <v>0</v>
      </c>
      <c r="H300" s="6">
        <v>0</v>
      </c>
      <c r="I300" s="5">
        <v>0</v>
      </c>
      <c r="J300" s="6">
        <v>0</v>
      </c>
      <c r="K300" s="5">
        <v>0</v>
      </c>
      <c r="L300" s="6">
        <v>0</v>
      </c>
      <c r="M300" s="5">
        <v>0</v>
      </c>
      <c r="N300" s="6">
        <v>0</v>
      </c>
      <c r="O300" s="5">
        <v>0</v>
      </c>
      <c r="P300" s="6">
        <v>0</v>
      </c>
      <c r="Q300" s="5">
        <v>0</v>
      </c>
      <c r="R300" s="6">
        <v>0</v>
      </c>
      <c r="S300" s="5">
        <v>0</v>
      </c>
      <c r="T300" s="6">
        <v>0</v>
      </c>
      <c r="U300" s="5">
        <v>0</v>
      </c>
      <c r="V300" s="6">
        <v>0</v>
      </c>
      <c r="W300" s="5">
        <v>0</v>
      </c>
      <c r="X300" s="6">
        <v>0</v>
      </c>
      <c r="Y300" s="5">
        <v>0</v>
      </c>
      <c r="Z300" s="6">
        <v>0</v>
      </c>
      <c r="AA300" s="5">
        <v>0</v>
      </c>
      <c r="AB300" s="6">
        <v>0</v>
      </c>
      <c r="AC300" s="5">
        <v>0</v>
      </c>
      <c r="AD300" s="6">
        <v>0</v>
      </c>
      <c r="AE300" s="5">
        <v>0</v>
      </c>
      <c r="AF300" s="6">
        <v>0</v>
      </c>
    </row>
    <row r="301" spans="2:32" x14ac:dyDescent="0.35">
      <c r="B301" s="1" t="s">
        <v>296</v>
      </c>
      <c r="C301" s="5">
        <v>0</v>
      </c>
      <c r="D301" s="6">
        <v>0</v>
      </c>
      <c r="E301" s="5">
        <v>0</v>
      </c>
      <c r="F301" s="6">
        <v>0</v>
      </c>
      <c r="G301" s="5">
        <v>0</v>
      </c>
      <c r="H301" s="6">
        <v>0</v>
      </c>
      <c r="I301" s="5">
        <v>0</v>
      </c>
      <c r="J301" s="6">
        <v>0</v>
      </c>
      <c r="K301" s="5">
        <v>0</v>
      </c>
      <c r="L301" s="6">
        <v>0</v>
      </c>
      <c r="M301" s="5">
        <v>0</v>
      </c>
      <c r="N301" s="6">
        <v>0</v>
      </c>
      <c r="O301" s="5">
        <v>0</v>
      </c>
      <c r="P301" s="6">
        <v>0</v>
      </c>
      <c r="Q301" s="5">
        <v>0</v>
      </c>
      <c r="R301" s="6">
        <v>0</v>
      </c>
      <c r="S301" s="5">
        <v>0</v>
      </c>
      <c r="T301" s="6">
        <v>0</v>
      </c>
      <c r="U301" s="5">
        <v>0</v>
      </c>
      <c r="V301" s="6">
        <v>0</v>
      </c>
      <c r="W301" s="5">
        <v>0</v>
      </c>
      <c r="X301" s="6">
        <v>0</v>
      </c>
      <c r="Y301" s="5">
        <v>0</v>
      </c>
      <c r="Z301" s="6">
        <v>0</v>
      </c>
      <c r="AA301" s="5">
        <v>0</v>
      </c>
      <c r="AB301" s="6">
        <v>0</v>
      </c>
      <c r="AC301" s="5">
        <v>0</v>
      </c>
      <c r="AD301" s="6">
        <v>0</v>
      </c>
      <c r="AE301" s="5">
        <v>0</v>
      </c>
      <c r="AF301" s="6">
        <v>0</v>
      </c>
    </row>
    <row r="302" spans="2:32" x14ac:dyDescent="0.35">
      <c r="B302" s="1" t="s">
        <v>297</v>
      </c>
      <c r="C302" s="5">
        <v>0</v>
      </c>
      <c r="D302" s="6">
        <v>0</v>
      </c>
      <c r="E302" s="5">
        <v>0</v>
      </c>
      <c r="F302" s="6">
        <v>0</v>
      </c>
      <c r="G302" s="5">
        <v>0</v>
      </c>
      <c r="H302" s="6">
        <v>0</v>
      </c>
      <c r="I302" s="5">
        <v>0</v>
      </c>
      <c r="J302" s="6">
        <v>0</v>
      </c>
      <c r="K302" s="5">
        <v>0</v>
      </c>
      <c r="L302" s="6">
        <v>0</v>
      </c>
      <c r="M302" s="5">
        <v>0</v>
      </c>
      <c r="N302" s="6">
        <v>0</v>
      </c>
      <c r="O302" s="5">
        <v>0</v>
      </c>
      <c r="P302" s="6">
        <v>0</v>
      </c>
      <c r="Q302" s="5">
        <v>0</v>
      </c>
      <c r="R302" s="6">
        <v>0</v>
      </c>
      <c r="S302" s="5">
        <v>0</v>
      </c>
      <c r="T302" s="6">
        <v>0</v>
      </c>
      <c r="U302" s="5">
        <v>0</v>
      </c>
      <c r="V302" s="6">
        <v>0</v>
      </c>
      <c r="W302" s="5">
        <v>0</v>
      </c>
      <c r="X302" s="6">
        <v>0</v>
      </c>
      <c r="Y302" s="5">
        <v>0</v>
      </c>
      <c r="Z302" s="6">
        <v>0</v>
      </c>
      <c r="AA302" s="5">
        <v>0</v>
      </c>
      <c r="AB302" s="6">
        <v>0</v>
      </c>
      <c r="AC302" s="5">
        <v>0</v>
      </c>
      <c r="AD302" s="6">
        <v>0</v>
      </c>
      <c r="AE302" s="5">
        <v>0</v>
      </c>
      <c r="AF302" s="6">
        <v>0</v>
      </c>
    </row>
    <row r="303" spans="2:32" x14ac:dyDescent="0.35">
      <c r="B303" s="1" t="s">
        <v>298</v>
      </c>
      <c r="C303" s="5">
        <v>0</v>
      </c>
      <c r="D303" s="6">
        <v>0</v>
      </c>
      <c r="E303" s="5">
        <v>0</v>
      </c>
      <c r="F303" s="6">
        <v>0</v>
      </c>
      <c r="G303" s="5">
        <v>0</v>
      </c>
      <c r="H303" s="6">
        <v>0</v>
      </c>
      <c r="I303" s="5">
        <v>0</v>
      </c>
      <c r="J303" s="6">
        <v>0</v>
      </c>
      <c r="K303" s="5">
        <v>0</v>
      </c>
      <c r="L303" s="6">
        <v>0</v>
      </c>
      <c r="M303" s="5">
        <v>0</v>
      </c>
      <c r="N303" s="6">
        <v>0</v>
      </c>
      <c r="O303" s="5">
        <v>0</v>
      </c>
      <c r="P303" s="6">
        <v>0</v>
      </c>
      <c r="Q303" s="5">
        <v>0</v>
      </c>
      <c r="R303" s="6">
        <v>0</v>
      </c>
      <c r="S303" s="5">
        <v>0</v>
      </c>
      <c r="T303" s="6">
        <v>0</v>
      </c>
      <c r="U303" s="5">
        <v>0</v>
      </c>
      <c r="V303" s="6">
        <v>0</v>
      </c>
      <c r="W303" s="5">
        <v>0</v>
      </c>
      <c r="X303" s="6">
        <v>0</v>
      </c>
      <c r="Y303" s="5">
        <v>0</v>
      </c>
      <c r="Z303" s="6">
        <v>0</v>
      </c>
      <c r="AA303" s="5">
        <v>0</v>
      </c>
      <c r="AB303" s="6">
        <v>0</v>
      </c>
      <c r="AC303" s="5">
        <v>0</v>
      </c>
      <c r="AD303" s="6">
        <v>0</v>
      </c>
      <c r="AE303" s="5">
        <v>0</v>
      </c>
      <c r="AF303" s="6">
        <v>0</v>
      </c>
    </row>
    <row r="304" spans="2:32" x14ac:dyDescent="0.35">
      <c r="B304" s="1" t="s">
        <v>299</v>
      </c>
      <c r="C304" s="5">
        <v>0</v>
      </c>
      <c r="D304" s="6">
        <v>0</v>
      </c>
      <c r="E304" s="5">
        <v>0</v>
      </c>
      <c r="F304" s="6">
        <v>0</v>
      </c>
      <c r="G304" s="5">
        <v>0</v>
      </c>
      <c r="H304" s="6">
        <v>0</v>
      </c>
      <c r="I304" s="5">
        <v>0</v>
      </c>
      <c r="J304" s="6">
        <v>0</v>
      </c>
      <c r="K304" s="5">
        <v>0</v>
      </c>
      <c r="L304" s="6">
        <v>0</v>
      </c>
      <c r="M304" s="5">
        <v>0</v>
      </c>
      <c r="N304" s="6">
        <v>0</v>
      </c>
      <c r="O304" s="5">
        <v>0</v>
      </c>
      <c r="P304" s="6">
        <v>0</v>
      </c>
      <c r="Q304" s="5">
        <v>0</v>
      </c>
      <c r="R304" s="6">
        <v>0</v>
      </c>
      <c r="S304" s="5">
        <v>0</v>
      </c>
      <c r="T304" s="6">
        <v>0</v>
      </c>
      <c r="U304" s="5">
        <v>0</v>
      </c>
      <c r="V304" s="6">
        <v>0</v>
      </c>
      <c r="W304" s="5">
        <v>0</v>
      </c>
      <c r="X304" s="6">
        <v>0</v>
      </c>
      <c r="Y304" s="5">
        <v>0</v>
      </c>
      <c r="Z304" s="6">
        <v>0</v>
      </c>
      <c r="AA304" s="5">
        <v>0</v>
      </c>
      <c r="AB304" s="6">
        <v>0</v>
      </c>
      <c r="AC304" s="5">
        <v>0</v>
      </c>
      <c r="AD304" s="6">
        <v>0</v>
      </c>
      <c r="AE304" s="5">
        <v>0</v>
      </c>
      <c r="AF304" s="6">
        <v>0</v>
      </c>
    </row>
    <row r="305" spans="2:32" x14ac:dyDescent="0.35">
      <c r="B305" s="1" t="s">
        <v>300</v>
      </c>
      <c r="C305" s="5">
        <v>0</v>
      </c>
      <c r="D305" s="6">
        <v>0</v>
      </c>
      <c r="E305" s="5">
        <v>0</v>
      </c>
      <c r="F305" s="6">
        <v>0</v>
      </c>
      <c r="G305" s="5">
        <v>0</v>
      </c>
      <c r="H305" s="6">
        <v>0</v>
      </c>
      <c r="I305" s="5">
        <v>0</v>
      </c>
      <c r="J305" s="6">
        <v>0</v>
      </c>
      <c r="K305" s="5">
        <v>0</v>
      </c>
      <c r="L305" s="6">
        <v>0</v>
      </c>
      <c r="M305" s="5">
        <v>0</v>
      </c>
      <c r="N305" s="6">
        <v>0</v>
      </c>
      <c r="O305" s="5">
        <v>0</v>
      </c>
      <c r="P305" s="6">
        <v>0</v>
      </c>
      <c r="Q305" s="5">
        <v>0</v>
      </c>
      <c r="R305" s="6">
        <v>0</v>
      </c>
      <c r="S305" s="5">
        <v>0</v>
      </c>
      <c r="T305" s="6">
        <v>0</v>
      </c>
      <c r="U305" s="5">
        <v>0</v>
      </c>
      <c r="V305" s="6">
        <v>0</v>
      </c>
      <c r="W305" s="5">
        <v>0</v>
      </c>
      <c r="X305" s="6">
        <v>0</v>
      </c>
      <c r="Y305" s="5">
        <v>0</v>
      </c>
      <c r="Z305" s="6">
        <v>0</v>
      </c>
      <c r="AA305" s="5">
        <v>0</v>
      </c>
      <c r="AB305" s="6">
        <v>0</v>
      </c>
      <c r="AC305" s="5">
        <v>0</v>
      </c>
      <c r="AD305" s="6">
        <v>0</v>
      </c>
      <c r="AE305" s="5">
        <v>0</v>
      </c>
      <c r="AF305" s="6">
        <v>0</v>
      </c>
    </row>
    <row r="306" spans="2:32" x14ac:dyDescent="0.35">
      <c r="B306" s="1" t="s">
        <v>301</v>
      </c>
      <c r="C306" s="5">
        <v>0</v>
      </c>
      <c r="D306" s="6">
        <v>0</v>
      </c>
      <c r="E306" s="5">
        <v>0</v>
      </c>
      <c r="F306" s="6">
        <v>0</v>
      </c>
      <c r="G306" s="5">
        <v>0</v>
      </c>
      <c r="H306" s="6">
        <v>0</v>
      </c>
      <c r="I306" s="5">
        <v>0</v>
      </c>
      <c r="J306" s="6">
        <v>0</v>
      </c>
      <c r="K306" s="5">
        <v>0</v>
      </c>
      <c r="L306" s="6">
        <v>0</v>
      </c>
      <c r="M306" s="5">
        <v>0</v>
      </c>
      <c r="N306" s="6">
        <v>0</v>
      </c>
      <c r="O306" s="5">
        <v>0</v>
      </c>
      <c r="P306" s="6">
        <v>0</v>
      </c>
      <c r="Q306" s="5">
        <v>0</v>
      </c>
      <c r="R306" s="6">
        <v>0</v>
      </c>
      <c r="S306" s="5">
        <v>0</v>
      </c>
      <c r="T306" s="6">
        <v>0</v>
      </c>
      <c r="U306" s="5">
        <v>0</v>
      </c>
      <c r="V306" s="6">
        <v>0</v>
      </c>
      <c r="W306" s="5">
        <v>0</v>
      </c>
      <c r="X306" s="6">
        <v>0</v>
      </c>
      <c r="Y306" s="5">
        <v>0</v>
      </c>
      <c r="Z306" s="6">
        <v>0</v>
      </c>
      <c r="AA306" s="5">
        <v>0</v>
      </c>
      <c r="AB306" s="6">
        <v>0</v>
      </c>
      <c r="AC306" s="5">
        <v>0</v>
      </c>
      <c r="AD306" s="6">
        <v>0</v>
      </c>
      <c r="AE306" s="5">
        <v>0</v>
      </c>
      <c r="AF306" s="6">
        <v>0</v>
      </c>
    </row>
    <row r="307" spans="2:32" x14ac:dyDescent="0.35">
      <c r="B307" s="1" t="s">
        <v>302</v>
      </c>
      <c r="C307" s="5">
        <v>1.1E-4</v>
      </c>
      <c r="D307" s="6">
        <v>0.121</v>
      </c>
      <c r="E307" s="5">
        <v>0</v>
      </c>
      <c r="F307" s="6">
        <v>0</v>
      </c>
      <c r="G307" s="5">
        <v>0</v>
      </c>
      <c r="H307" s="6">
        <v>0</v>
      </c>
      <c r="I307" s="5">
        <v>0</v>
      </c>
      <c r="J307" s="6">
        <v>0</v>
      </c>
      <c r="K307" s="5">
        <v>0</v>
      </c>
      <c r="L307" s="6">
        <v>0</v>
      </c>
      <c r="M307" s="5">
        <v>0</v>
      </c>
      <c r="N307" s="6">
        <v>0</v>
      </c>
      <c r="O307" s="5">
        <v>0</v>
      </c>
      <c r="P307" s="6">
        <v>0</v>
      </c>
      <c r="Q307" s="5">
        <v>0</v>
      </c>
      <c r="R307" s="6">
        <v>0</v>
      </c>
      <c r="S307" s="5">
        <v>0</v>
      </c>
      <c r="T307" s="6">
        <v>0</v>
      </c>
      <c r="U307" s="5">
        <v>0</v>
      </c>
      <c r="V307" s="6">
        <v>0</v>
      </c>
      <c r="W307" s="5">
        <v>8.1399999999999997E-3</v>
      </c>
      <c r="X307" s="6">
        <v>0.121</v>
      </c>
      <c r="Y307" s="5">
        <v>0</v>
      </c>
      <c r="Z307" s="6">
        <v>0</v>
      </c>
      <c r="AA307" s="5">
        <v>0</v>
      </c>
      <c r="AB307" s="6">
        <v>0</v>
      </c>
      <c r="AC307" s="5">
        <v>0</v>
      </c>
      <c r="AD307" s="6">
        <v>0</v>
      </c>
      <c r="AE307" s="5">
        <v>0</v>
      </c>
      <c r="AF307" s="6">
        <v>0</v>
      </c>
    </row>
    <row r="308" spans="2:32" x14ac:dyDescent="0.35">
      <c r="B308" s="1" t="s">
        <v>303</v>
      </c>
      <c r="C308" s="5">
        <v>0</v>
      </c>
      <c r="D308" s="6">
        <v>0</v>
      </c>
      <c r="E308" s="5">
        <v>0</v>
      </c>
      <c r="F308" s="6">
        <v>0</v>
      </c>
      <c r="G308" s="5">
        <v>0</v>
      </c>
      <c r="H308" s="6">
        <v>0</v>
      </c>
      <c r="I308" s="5">
        <v>0</v>
      </c>
      <c r="J308" s="6">
        <v>0</v>
      </c>
      <c r="K308" s="5">
        <v>0</v>
      </c>
      <c r="L308" s="6">
        <v>0</v>
      </c>
      <c r="M308" s="5">
        <v>0</v>
      </c>
      <c r="N308" s="6">
        <v>0</v>
      </c>
      <c r="O308" s="5">
        <v>0</v>
      </c>
      <c r="P308" s="6">
        <v>0</v>
      </c>
      <c r="Q308" s="5">
        <v>0</v>
      </c>
      <c r="R308" s="6">
        <v>0</v>
      </c>
      <c r="S308" s="5">
        <v>0</v>
      </c>
      <c r="T308" s="6">
        <v>0</v>
      </c>
      <c r="U308" s="5">
        <v>0</v>
      </c>
      <c r="V308" s="6">
        <v>0</v>
      </c>
      <c r="W308" s="5">
        <v>0</v>
      </c>
      <c r="X308" s="6">
        <v>0</v>
      </c>
      <c r="Y308" s="5">
        <v>0</v>
      </c>
      <c r="Z308" s="6">
        <v>0</v>
      </c>
      <c r="AA308" s="5">
        <v>0</v>
      </c>
      <c r="AB308" s="6">
        <v>0</v>
      </c>
      <c r="AC308" s="5">
        <v>0</v>
      </c>
      <c r="AD308" s="6">
        <v>0</v>
      </c>
      <c r="AE308" s="5">
        <v>0</v>
      </c>
      <c r="AF308" s="6">
        <v>0</v>
      </c>
    </row>
    <row r="309" spans="2:32" x14ac:dyDescent="0.35">
      <c r="B309" s="1" t="s">
        <v>304</v>
      </c>
      <c r="C309" s="5">
        <v>0</v>
      </c>
      <c r="D309" s="6">
        <v>0</v>
      </c>
      <c r="E309" s="5">
        <v>0</v>
      </c>
      <c r="F309" s="6">
        <v>0</v>
      </c>
      <c r="G309" s="5">
        <v>0</v>
      </c>
      <c r="H309" s="6">
        <v>0</v>
      </c>
      <c r="I309" s="5">
        <v>0</v>
      </c>
      <c r="J309" s="6">
        <v>0</v>
      </c>
      <c r="K309" s="5">
        <v>0</v>
      </c>
      <c r="L309" s="6">
        <v>0</v>
      </c>
      <c r="M309" s="5">
        <v>0</v>
      </c>
      <c r="N309" s="6">
        <v>0</v>
      </c>
      <c r="O309" s="5">
        <v>0</v>
      </c>
      <c r="P309" s="6">
        <v>0</v>
      </c>
      <c r="Q309" s="5">
        <v>0</v>
      </c>
      <c r="R309" s="6">
        <v>0</v>
      </c>
      <c r="S309" s="5">
        <v>0</v>
      </c>
      <c r="T309" s="6">
        <v>0</v>
      </c>
      <c r="U309" s="5">
        <v>0</v>
      </c>
      <c r="V309" s="6">
        <v>0</v>
      </c>
      <c r="W309" s="5">
        <v>0</v>
      </c>
      <c r="X309" s="6">
        <v>0</v>
      </c>
      <c r="Y309" s="5">
        <v>0</v>
      </c>
      <c r="Z309" s="6">
        <v>0</v>
      </c>
      <c r="AA309" s="5">
        <v>0</v>
      </c>
      <c r="AB309" s="6">
        <v>0</v>
      </c>
      <c r="AC309" s="5">
        <v>0</v>
      </c>
      <c r="AD309" s="6">
        <v>0</v>
      </c>
      <c r="AE309" s="5">
        <v>0</v>
      </c>
      <c r="AF309" s="6">
        <v>0</v>
      </c>
    </row>
    <row r="310" spans="2:32" x14ac:dyDescent="0.35">
      <c r="B310" s="1" t="s">
        <v>305</v>
      </c>
      <c r="C310" s="5">
        <v>0</v>
      </c>
      <c r="D310" s="6">
        <v>0</v>
      </c>
      <c r="E310" s="5">
        <v>0</v>
      </c>
      <c r="F310" s="6">
        <v>0</v>
      </c>
      <c r="G310" s="5">
        <v>0</v>
      </c>
      <c r="H310" s="6">
        <v>0</v>
      </c>
      <c r="I310" s="5">
        <v>0</v>
      </c>
      <c r="J310" s="6">
        <v>0</v>
      </c>
      <c r="K310" s="5">
        <v>0</v>
      </c>
      <c r="L310" s="6">
        <v>0</v>
      </c>
      <c r="M310" s="5">
        <v>0</v>
      </c>
      <c r="N310" s="6">
        <v>0</v>
      </c>
      <c r="O310" s="5">
        <v>0</v>
      </c>
      <c r="P310" s="6">
        <v>0</v>
      </c>
      <c r="Q310" s="5">
        <v>0</v>
      </c>
      <c r="R310" s="6">
        <v>0</v>
      </c>
      <c r="S310" s="5">
        <v>0</v>
      </c>
      <c r="T310" s="6">
        <v>0</v>
      </c>
      <c r="U310" s="5">
        <v>0</v>
      </c>
      <c r="V310" s="6">
        <v>0</v>
      </c>
      <c r="W310" s="5">
        <v>0</v>
      </c>
      <c r="X310" s="6">
        <v>0</v>
      </c>
      <c r="Y310" s="5">
        <v>0</v>
      </c>
      <c r="Z310" s="6">
        <v>0</v>
      </c>
      <c r="AA310" s="5">
        <v>0</v>
      </c>
      <c r="AB310" s="6">
        <v>0</v>
      </c>
      <c r="AC310" s="5">
        <v>0</v>
      </c>
      <c r="AD310" s="6">
        <v>0</v>
      </c>
      <c r="AE310" s="5">
        <v>0</v>
      </c>
      <c r="AF310" s="6">
        <v>0</v>
      </c>
    </row>
    <row r="311" spans="2:32" x14ac:dyDescent="0.35">
      <c r="B311" s="1" t="s">
        <v>306</v>
      </c>
      <c r="C311" s="5">
        <v>0</v>
      </c>
      <c r="D311" s="6">
        <v>0</v>
      </c>
      <c r="E311" s="5">
        <v>0</v>
      </c>
      <c r="F311" s="6">
        <v>0</v>
      </c>
      <c r="G311" s="5">
        <v>0</v>
      </c>
      <c r="H311" s="6">
        <v>0</v>
      </c>
      <c r="I311" s="5">
        <v>0</v>
      </c>
      <c r="J311" s="6">
        <v>0</v>
      </c>
      <c r="K311" s="5">
        <v>0</v>
      </c>
      <c r="L311" s="6">
        <v>0</v>
      </c>
      <c r="M311" s="5">
        <v>0</v>
      </c>
      <c r="N311" s="6">
        <v>0</v>
      </c>
      <c r="O311" s="5">
        <v>0</v>
      </c>
      <c r="P311" s="6">
        <v>0</v>
      </c>
      <c r="Q311" s="5">
        <v>0</v>
      </c>
      <c r="R311" s="6">
        <v>0</v>
      </c>
      <c r="S311" s="5">
        <v>0</v>
      </c>
      <c r="T311" s="6">
        <v>0</v>
      </c>
      <c r="U311" s="5">
        <v>0</v>
      </c>
      <c r="V311" s="6">
        <v>0</v>
      </c>
      <c r="W311" s="5">
        <v>0</v>
      </c>
      <c r="X311" s="6">
        <v>0</v>
      </c>
      <c r="Y311" s="5">
        <v>0</v>
      </c>
      <c r="Z311" s="6">
        <v>0</v>
      </c>
      <c r="AA311" s="5">
        <v>0</v>
      </c>
      <c r="AB311" s="6">
        <v>0</v>
      </c>
      <c r="AC311" s="5">
        <v>0</v>
      </c>
      <c r="AD311" s="6">
        <v>0</v>
      </c>
      <c r="AE311" s="5">
        <v>0</v>
      </c>
      <c r="AF311" s="6">
        <v>0</v>
      </c>
    </row>
    <row r="312" spans="2:32" x14ac:dyDescent="0.35">
      <c r="B312" s="1" t="s">
        <v>307</v>
      </c>
      <c r="C312" s="5">
        <v>0</v>
      </c>
      <c r="D312" s="6">
        <v>0</v>
      </c>
      <c r="E312" s="5">
        <v>0</v>
      </c>
      <c r="F312" s="6">
        <v>0</v>
      </c>
      <c r="G312" s="5">
        <v>0</v>
      </c>
      <c r="H312" s="6">
        <v>0</v>
      </c>
      <c r="I312" s="5">
        <v>0</v>
      </c>
      <c r="J312" s="6">
        <v>0</v>
      </c>
      <c r="K312" s="5">
        <v>0</v>
      </c>
      <c r="L312" s="6">
        <v>0</v>
      </c>
      <c r="M312" s="5">
        <v>0</v>
      </c>
      <c r="N312" s="6">
        <v>0</v>
      </c>
      <c r="O312" s="5">
        <v>0</v>
      </c>
      <c r="P312" s="6">
        <v>0</v>
      </c>
      <c r="Q312" s="5">
        <v>0</v>
      </c>
      <c r="R312" s="6">
        <v>0</v>
      </c>
      <c r="S312" s="5">
        <v>0</v>
      </c>
      <c r="T312" s="6">
        <v>0</v>
      </c>
      <c r="U312" s="5">
        <v>0</v>
      </c>
      <c r="V312" s="6">
        <v>0</v>
      </c>
      <c r="W312" s="5">
        <v>0</v>
      </c>
      <c r="X312" s="6">
        <v>0</v>
      </c>
      <c r="Y312" s="5">
        <v>0</v>
      </c>
      <c r="Z312" s="6">
        <v>0</v>
      </c>
      <c r="AA312" s="5">
        <v>0</v>
      </c>
      <c r="AB312" s="6">
        <v>0</v>
      </c>
      <c r="AC312" s="5">
        <v>0</v>
      </c>
      <c r="AD312" s="6">
        <v>0</v>
      </c>
      <c r="AE312" s="5">
        <v>0</v>
      </c>
      <c r="AF312" s="6">
        <v>0</v>
      </c>
    </row>
    <row r="313" spans="2:32" x14ac:dyDescent="0.35">
      <c r="B313" s="1" t="s">
        <v>308</v>
      </c>
      <c r="C313" s="5">
        <v>0</v>
      </c>
      <c r="D313" s="6">
        <v>0</v>
      </c>
      <c r="E313" s="5">
        <v>0</v>
      </c>
      <c r="F313" s="6">
        <v>0</v>
      </c>
      <c r="G313" s="5">
        <v>0</v>
      </c>
      <c r="H313" s="6">
        <v>0</v>
      </c>
      <c r="I313" s="5">
        <v>0</v>
      </c>
      <c r="J313" s="6">
        <v>0</v>
      </c>
      <c r="K313" s="5">
        <v>0</v>
      </c>
      <c r="L313" s="6">
        <v>0</v>
      </c>
      <c r="M313" s="5">
        <v>0</v>
      </c>
      <c r="N313" s="6">
        <v>0</v>
      </c>
      <c r="O313" s="5">
        <v>0</v>
      </c>
      <c r="P313" s="6">
        <v>0</v>
      </c>
      <c r="Q313" s="5">
        <v>0</v>
      </c>
      <c r="R313" s="6">
        <v>0</v>
      </c>
      <c r="S313" s="5">
        <v>0</v>
      </c>
      <c r="T313" s="6">
        <v>0</v>
      </c>
      <c r="U313" s="5">
        <v>0</v>
      </c>
      <c r="V313" s="6">
        <v>0</v>
      </c>
      <c r="W313" s="5">
        <v>0</v>
      </c>
      <c r="X313" s="6">
        <v>0</v>
      </c>
      <c r="Y313" s="5">
        <v>0</v>
      </c>
      <c r="Z313" s="6">
        <v>0</v>
      </c>
      <c r="AA313" s="5">
        <v>0</v>
      </c>
      <c r="AB313" s="6">
        <v>0</v>
      </c>
      <c r="AC313" s="5">
        <v>0</v>
      </c>
      <c r="AD313" s="6">
        <v>0</v>
      </c>
      <c r="AE313" s="5">
        <v>0</v>
      </c>
      <c r="AF313" s="6">
        <v>0</v>
      </c>
    </row>
    <row r="314" spans="2:32" x14ac:dyDescent="0.35">
      <c r="B314" s="1" t="s">
        <v>309</v>
      </c>
      <c r="C314" s="5">
        <v>0</v>
      </c>
      <c r="D314" s="6">
        <v>0</v>
      </c>
      <c r="E314" s="5">
        <v>0</v>
      </c>
      <c r="F314" s="6">
        <v>0</v>
      </c>
      <c r="G314" s="5">
        <v>0</v>
      </c>
      <c r="H314" s="6">
        <v>0</v>
      </c>
      <c r="I314" s="5">
        <v>0</v>
      </c>
      <c r="J314" s="6">
        <v>0</v>
      </c>
      <c r="K314" s="5">
        <v>0</v>
      </c>
      <c r="L314" s="6">
        <v>0</v>
      </c>
      <c r="M314" s="5">
        <v>0</v>
      </c>
      <c r="N314" s="6">
        <v>0</v>
      </c>
      <c r="O314" s="5">
        <v>0</v>
      </c>
      <c r="P314" s="6">
        <v>0</v>
      </c>
      <c r="Q314" s="5">
        <v>0</v>
      </c>
      <c r="R314" s="6">
        <v>0</v>
      </c>
      <c r="S314" s="5">
        <v>0</v>
      </c>
      <c r="T314" s="6">
        <v>0</v>
      </c>
      <c r="U314" s="5">
        <v>0</v>
      </c>
      <c r="V314" s="6">
        <v>0</v>
      </c>
      <c r="W314" s="5">
        <v>0</v>
      </c>
      <c r="X314" s="6">
        <v>0</v>
      </c>
      <c r="Y314" s="5">
        <v>0</v>
      </c>
      <c r="Z314" s="6">
        <v>0</v>
      </c>
      <c r="AA314" s="5">
        <v>0</v>
      </c>
      <c r="AB314" s="6">
        <v>0</v>
      </c>
      <c r="AC314" s="5">
        <v>0</v>
      </c>
      <c r="AD314" s="6">
        <v>0</v>
      </c>
      <c r="AE314" s="5">
        <v>0</v>
      </c>
      <c r="AF314" s="6">
        <v>0</v>
      </c>
    </row>
    <row r="315" spans="2:32" x14ac:dyDescent="0.35">
      <c r="B315" s="1" t="s">
        <v>310</v>
      </c>
      <c r="C315" s="5">
        <v>0</v>
      </c>
      <c r="D315" s="6">
        <v>0</v>
      </c>
      <c r="E315" s="5">
        <v>0</v>
      </c>
      <c r="F315" s="6">
        <v>0</v>
      </c>
      <c r="G315" s="5">
        <v>0</v>
      </c>
      <c r="H315" s="6">
        <v>0</v>
      </c>
      <c r="I315" s="5">
        <v>0</v>
      </c>
      <c r="J315" s="6">
        <v>0</v>
      </c>
      <c r="K315" s="5">
        <v>0</v>
      </c>
      <c r="L315" s="6">
        <v>0</v>
      </c>
      <c r="M315" s="5">
        <v>0</v>
      </c>
      <c r="N315" s="6">
        <v>0</v>
      </c>
      <c r="O315" s="5">
        <v>0</v>
      </c>
      <c r="P315" s="6">
        <v>0</v>
      </c>
      <c r="Q315" s="5">
        <v>0</v>
      </c>
      <c r="R315" s="6">
        <v>0</v>
      </c>
      <c r="S315" s="5">
        <v>0</v>
      </c>
      <c r="T315" s="6">
        <v>0</v>
      </c>
      <c r="U315" s="5">
        <v>0</v>
      </c>
      <c r="V315" s="6">
        <v>0</v>
      </c>
      <c r="W315" s="5">
        <v>0</v>
      </c>
      <c r="X315" s="6">
        <v>0</v>
      </c>
      <c r="Y315" s="5">
        <v>0</v>
      </c>
      <c r="Z315" s="6">
        <v>0</v>
      </c>
      <c r="AA315" s="5">
        <v>0</v>
      </c>
      <c r="AB315" s="6">
        <v>0</v>
      </c>
      <c r="AC315" s="5">
        <v>0</v>
      </c>
      <c r="AD315" s="6">
        <v>0</v>
      </c>
      <c r="AE315" s="5">
        <v>0</v>
      </c>
      <c r="AF315" s="6">
        <v>0</v>
      </c>
    </row>
    <row r="316" spans="2:32" x14ac:dyDescent="0.35">
      <c r="B316" s="1" t="s">
        <v>311</v>
      </c>
      <c r="C316" s="5">
        <v>0</v>
      </c>
      <c r="D316" s="6">
        <v>0</v>
      </c>
      <c r="E316" s="5">
        <v>0</v>
      </c>
      <c r="F316" s="6">
        <v>0</v>
      </c>
      <c r="G316" s="5">
        <v>0</v>
      </c>
      <c r="H316" s="6">
        <v>0</v>
      </c>
      <c r="I316" s="5">
        <v>0</v>
      </c>
      <c r="J316" s="6">
        <v>0</v>
      </c>
      <c r="K316" s="5">
        <v>0</v>
      </c>
      <c r="L316" s="6">
        <v>0</v>
      </c>
      <c r="M316" s="5">
        <v>0</v>
      </c>
      <c r="N316" s="6">
        <v>0</v>
      </c>
      <c r="O316" s="5">
        <v>0</v>
      </c>
      <c r="P316" s="6">
        <v>0</v>
      </c>
      <c r="Q316" s="5">
        <v>0</v>
      </c>
      <c r="R316" s="6">
        <v>0</v>
      </c>
      <c r="S316" s="5">
        <v>0</v>
      </c>
      <c r="T316" s="6">
        <v>0</v>
      </c>
      <c r="U316" s="5">
        <v>0</v>
      </c>
      <c r="V316" s="6">
        <v>0</v>
      </c>
      <c r="W316" s="5">
        <v>0</v>
      </c>
      <c r="X316" s="6">
        <v>0</v>
      </c>
      <c r="Y316" s="5">
        <v>0</v>
      </c>
      <c r="Z316" s="6">
        <v>0</v>
      </c>
      <c r="AA316" s="5">
        <v>0</v>
      </c>
      <c r="AB316" s="6">
        <v>0</v>
      </c>
      <c r="AC316" s="5">
        <v>0</v>
      </c>
      <c r="AD316" s="6">
        <v>0</v>
      </c>
      <c r="AE316" s="5">
        <v>0</v>
      </c>
      <c r="AF316" s="6">
        <v>0</v>
      </c>
    </row>
    <row r="317" spans="2:32" x14ac:dyDescent="0.35">
      <c r="B317" s="1" t="s">
        <v>312</v>
      </c>
      <c r="C317" s="5">
        <v>0</v>
      </c>
      <c r="D317" s="6">
        <v>0</v>
      </c>
      <c r="E317" s="5">
        <v>0</v>
      </c>
      <c r="F317" s="6">
        <v>0</v>
      </c>
      <c r="G317" s="5">
        <v>0</v>
      </c>
      <c r="H317" s="6">
        <v>0</v>
      </c>
      <c r="I317" s="5">
        <v>0</v>
      </c>
      <c r="J317" s="6">
        <v>0</v>
      </c>
      <c r="K317" s="5">
        <v>0</v>
      </c>
      <c r="L317" s="6">
        <v>0</v>
      </c>
      <c r="M317" s="5">
        <v>0</v>
      </c>
      <c r="N317" s="6">
        <v>0</v>
      </c>
      <c r="O317" s="5">
        <v>0</v>
      </c>
      <c r="P317" s="6">
        <v>0</v>
      </c>
      <c r="Q317" s="5">
        <v>0</v>
      </c>
      <c r="R317" s="6">
        <v>0</v>
      </c>
      <c r="S317" s="5">
        <v>0</v>
      </c>
      <c r="T317" s="6">
        <v>0</v>
      </c>
      <c r="U317" s="5">
        <v>0</v>
      </c>
      <c r="V317" s="6">
        <v>0</v>
      </c>
      <c r="W317" s="5">
        <v>0</v>
      </c>
      <c r="X317" s="6">
        <v>0</v>
      </c>
      <c r="Y317" s="5">
        <v>0</v>
      </c>
      <c r="Z317" s="6">
        <v>0</v>
      </c>
      <c r="AA317" s="5">
        <v>0</v>
      </c>
      <c r="AB317" s="6">
        <v>0</v>
      </c>
      <c r="AC317" s="5">
        <v>0</v>
      </c>
      <c r="AD317" s="6">
        <v>0</v>
      </c>
      <c r="AE317" s="5">
        <v>0</v>
      </c>
      <c r="AF317" s="6">
        <v>0</v>
      </c>
    </row>
    <row r="318" spans="2:32" x14ac:dyDescent="0.35">
      <c r="B318" s="1" t="s">
        <v>313</v>
      </c>
      <c r="C318" s="5">
        <v>0</v>
      </c>
      <c r="D318" s="6">
        <v>0</v>
      </c>
      <c r="E318" s="5">
        <v>0</v>
      </c>
      <c r="F318" s="6">
        <v>0</v>
      </c>
      <c r="G318" s="5">
        <v>0</v>
      </c>
      <c r="H318" s="6">
        <v>0</v>
      </c>
      <c r="I318" s="5">
        <v>0</v>
      </c>
      <c r="J318" s="6">
        <v>0</v>
      </c>
      <c r="K318" s="5">
        <v>0</v>
      </c>
      <c r="L318" s="6">
        <v>0</v>
      </c>
      <c r="M318" s="5">
        <v>0</v>
      </c>
      <c r="N318" s="6">
        <v>0</v>
      </c>
      <c r="O318" s="5">
        <v>0</v>
      </c>
      <c r="P318" s="6">
        <v>0</v>
      </c>
      <c r="Q318" s="5">
        <v>0</v>
      </c>
      <c r="R318" s="6">
        <v>0</v>
      </c>
      <c r="S318" s="5">
        <v>0</v>
      </c>
      <c r="T318" s="6">
        <v>0</v>
      </c>
      <c r="U318" s="5">
        <v>0</v>
      </c>
      <c r="V318" s="6">
        <v>0</v>
      </c>
      <c r="W318" s="5">
        <v>0</v>
      </c>
      <c r="X318" s="6">
        <v>0</v>
      </c>
      <c r="Y318" s="5">
        <v>0</v>
      </c>
      <c r="Z318" s="6">
        <v>0</v>
      </c>
      <c r="AA318" s="5">
        <v>0</v>
      </c>
      <c r="AB318" s="6">
        <v>0</v>
      </c>
      <c r="AC318" s="5">
        <v>0</v>
      </c>
      <c r="AD318" s="6">
        <v>0</v>
      </c>
      <c r="AE318" s="5">
        <v>0</v>
      </c>
      <c r="AF318" s="6">
        <v>0</v>
      </c>
    </row>
    <row r="319" spans="2:32" x14ac:dyDescent="0.35">
      <c r="B319" s="1" t="s">
        <v>314</v>
      </c>
      <c r="C319" s="5">
        <v>0</v>
      </c>
      <c r="D319" s="6">
        <v>0</v>
      </c>
      <c r="E319" s="5">
        <v>0</v>
      </c>
      <c r="F319" s="6">
        <v>0</v>
      </c>
      <c r="G319" s="5">
        <v>0</v>
      </c>
      <c r="H319" s="6">
        <v>0</v>
      </c>
      <c r="I319" s="5">
        <v>0</v>
      </c>
      <c r="J319" s="6">
        <v>0</v>
      </c>
      <c r="K319" s="5">
        <v>0</v>
      </c>
      <c r="L319" s="6">
        <v>0</v>
      </c>
      <c r="M319" s="5">
        <v>0</v>
      </c>
      <c r="N319" s="6">
        <v>0</v>
      </c>
      <c r="O319" s="5">
        <v>0</v>
      </c>
      <c r="P319" s="6">
        <v>0</v>
      </c>
      <c r="Q319" s="5">
        <v>0</v>
      </c>
      <c r="R319" s="6">
        <v>0</v>
      </c>
      <c r="S319" s="5">
        <v>0</v>
      </c>
      <c r="T319" s="6">
        <v>0</v>
      </c>
      <c r="U319" s="5">
        <v>0</v>
      </c>
      <c r="V319" s="6">
        <v>0</v>
      </c>
      <c r="W319" s="5">
        <v>0</v>
      </c>
      <c r="X319" s="6">
        <v>0</v>
      </c>
      <c r="Y319" s="5">
        <v>0</v>
      </c>
      <c r="Z319" s="6">
        <v>0</v>
      </c>
      <c r="AA319" s="5">
        <v>0</v>
      </c>
      <c r="AB319" s="6">
        <v>0</v>
      </c>
      <c r="AC319" s="5">
        <v>0</v>
      </c>
      <c r="AD319" s="6">
        <v>0</v>
      </c>
      <c r="AE319" s="5">
        <v>0</v>
      </c>
      <c r="AF319" s="6">
        <v>0</v>
      </c>
    </row>
    <row r="320" spans="2:32" x14ac:dyDescent="0.35">
      <c r="B320" s="1" t="s">
        <v>315</v>
      </c>
      <c r="C320" s="5">
        <v>2.7E-4</v>
      </c>
      <c r="D320" s="6">
        <v>0.31</v>
      </c>
      <c r="E320" s="5">
        <v>0</v>
      </c>
      <c r="F320" s="6">
        <v>0</v>
      </c>
      <c r="G320" s="5">
        <v>0</v>
      </c>
      <c r="H320" s="6">
        <v>0</v>
      </c>
      <c r="I320" s="5">
        <v>0</v>
      </c>
      <c r="J320" s="6">
        <v>0</v>
      </c>
      <c r="K320" s="5">
        <v>0</v>
      </c>
      <c r="L320" s="6">
        <v>0</v>
      </c>
      <c r="M320" s="5">
        <v>0</v>
      </c>
      <c r="N320" s="6">
        <v>0</v>
      </c>
      <c r="O320" s="5">
        <v>0</v>
      </c>
      <c r="P320" s="6">
        <v>0</v>
      </c>
      <c r="Q320" s="5">
        <v>0</v>
      </c>
      <c r="R320" s="6">
        <v>0</v>
      </c>
      <c r="S320" s="5">
        <v>0</v>
      </c>
      <c r="T320" s="6">
        <v>0</v>
      </c>
      <c r="U320" s="5">
        <v>0</v>
      </c>
      <c r="V320" s="6">
        <v>0</v>
      </c>
      <c r="W320" s="5">
        <v>2.086E-2</v>
      </c>
      <c r="X320" s="6">
        <v>0.31</v>
      </c>
      <c r="Y320" s="5">
        <v>0</v>
      </c>
      <c r="Z320" s="6">
        <v>0</v>
      </c>
      <c r="AA320" s="5">
        <v>0</v>
      </c>
      <c r="AB320" s="6">
        <v>0</v>
      </c>
      <c r="AC320" s="5">
        <v>0</v>
      </c>
      <c r="AD320" s="6">
        <v>0</v>
      </c>
      <c r="AE320" s="5">
        <v>0</v>
      </c>
      <c r="AF320" s="6">
        <v>0</v>
      </c>
    </row>
    <row r="321" spans="2:32" x14ac:dyDescent="0.35">
      <c r="B321" s="1" t="s">
        <v>316</v>
      </c>
      <c r="C321" s="5">
        <v>0</v>
      </c>
      <c r="D321" s="6">
        <v>0</v>
      </c>
      <c r="E321" s="5">
        <v>0</v>
      </c>
      <c r="F321" s="6">
        <v>0</v>
      </c>
      <c r="G321" s="5">
        <v>0</v>
      </c>
      <c r="H321" s="6">
        <v>0</v>
      </c>
      <c r="I321" s="5">
        <v>0</v>
      </c>
      <c r="J321" s="6">
        <v>0</v>
      </c>
      <c r="K321" s="5">
        <v>0</v>
      </c>
      <c r="L321" s="6">
        <v>0</v>
      </c>
      <c r="M321" s="5">
        <v>0</v>
      </c>
      <c r="N321" s="6">
        <v>0</v>
      </c>
      <c r="O321" s="5">
        <v>0</v>
      </c>
      <c r="P321" s="6">
        <v>0</v>
      </c>
      <c r="Q321" s="5">
        <v>0</v>
      </c>
      <c r="R321" s="6">
        <v>0</v>
      </c>
      <c r="S321" s="5">
        <v>0</v>
      </c>
      <c r="T321" s="6">
        <v>0</v>
      </c>
      <c r="U321" s="5">
        <v>0</v>
      </c>
      <c r="V321" s="6">
        <v>0</v>
      </c>
      <c r="W321" s="5">
        <v>0</v>
      </c>
      <c r="X321" s="6">
        <v>0</v>
      </c>
      <c r="Y321" s="5">
        <v>0</v>
      </c>
      <c r="Z321" s="6">
        <v>0</v>
      </c>
      <c r="AA321" s="5">
        <v>0</v>
      </c>
      <c r="AB321" s="6">
        <v>0</v>
      </c>
      <c r="AC321" s="5">
        <v>0</v>
      </c>
      <c r="AD321" s="6">
        <v>0</v>
      </c>
      <c r="AE321" s="5">
        <v>0</v>
      </c>
      <c r="AF321" s="6">
        <v>0</v>
      </c>
    </row>
    <row r="322" spans="2:32" x14ac:dyDescent="0.35">
      <c r="B322" s="1" t="s">
        <v>317</v>
      </c>
      <c r="C322" s="5">
        <v>3.49E-3</v>
      </c>
      <c r="D322" s="6">
        <v>3.9590000000000001</v>
      </c>
      <c r="E322" s="5">
        <v>0</v>
      </c>
      <c r="F322" s="6">
        <v>0</v>
      </c>
      <c r="G322" s="5">
        <v>0</v>
      </c>
      <c r="H322" s="6">
        <v>0</v>
      </c>
      <c r="I322" s="5">
        <v>0</v>
      </c>
      <c r="J322" s="6">
        <v>0</v>
      </c>
      <c r="K322" s="5">
        <v>0</v>
      </c>
      <c r="L322" s="6">
        <v>0</v>
      </c>
      <c r="M322" s="5">
        <v>0</v>
      </c>
      <c r="N322" s="6">
        <v>0</v>
      </c>
      <c r="O322" s="5">
        <v>0</v>
      </c>
      <c r="P322" s="6">
        <v>0</v>
      </c>
      <c r="Q322" s="5">
        <v>0</v>
      </c>
      <c r="R322" s="6">
        <v>0</v>
      </c>
      <c r="S322" s="5">
        <v>0</v>
      </c>
      <c r="T322" s="6">
        <v>0</v>
      </c>
      <c r="U322" s="5">
        <v>0</v>
      </c>
      <c r="V322" s="6">
        <v>0</v>
      </c>
      <c r="W322" s="5">
        <v>0</v>
      </c>
      <c r="X322" s="6">
        <v>0</v>
      </c>
      <c r="Y322" s="5">
        <v>0</v>
      </c>
      <c r="Z322" s="6">
        <v>0</v>
      </c>
      <c r="AA322" s="5">
        <v>2.546E-2</v>
      </c>
      <c r="AB322" s="6">
        <v>3.9590000000000001</v>
      </c>
      <c r="AC322" s="5">
        <v>0</v>
      </c>
      <c r="AD322" s="6">
        <v>0</v>
      </c>
      <c r="AE322" s="5">
        <v>0</v>
      </c>
      <c r="AF322" s="6">
        <v>0</v>
      </c>
    </row>
    <row r="323" spans="2:32" x14ac:dyDescent="0.35">
      <c r="B323" s="1" t="s">
        <v>318</v>
      </c>
      <c r="C323" s="5">
        <v>1.1E-4</v>
      </c>
      <c r="D323" s="6">
        <v>0.121</v>
      </c>
      <c r="E323" s="5">
        <v>0</v>
      </c>
      <c r="F323" s="6">
        <v>0</v>
      </c>
      <c r="G323" s="5">
        <v>0</v>
      </c>
      <c r="H323" s="6">
        <v>0</v>
      </c>
      <c r="I323" s="5">
        <v>0</v>
      </c>
      <c r="J323" s="6">
        <v>0</v>
      </c>
      <c r="K323" s="5">
        <v>0</v>
      </c>
      <c r="L323" s="6">
        <v>0</v>
      </c>
      <c r="M323" s="5">
        <v>0</v>
      </c>
      <c r="N323" s="6">
        <v>0</v>
      </c>
      <c r="O323" s="5">
        <v>0</v>
      </c>
      <c r="P323" s="6">
        <v>0</v>
      </c>
      <c r="Q323" s="5">
        <v>0</v>
      </c>
      <c r="R323" s="6">
        <v>0</v>
      </c>
      <c r="S323" s="5">
        <v>0</v>
      </c>
      <c r="T323" s="6">
        <v>0</v>
      </c>
      <c r="U323" s="5">
        <v>0</v>
      </c>
      <c r="V323" s="6">
        <v>0</v>
      </c>
      <c r="W323" s="5">
        <v>8.1399999999999997E-3</v>
      </c>
      <c r="X323" s="6">
        <v>0.121</v>
      </c>
      <c r="Y323" s="5">
        <v>0</v>
      </c>
      <c r="Z323" s="6">
        <v>0</v>
      </c>
      <c r="AA323" s="5">
        <v>0</v>
      </c>
      <c r="AB323" s="6">
        <v>0</v>
      </c>
      <c r="AC323" s="5">
        <v>0</v>
      </c>
      <c r="AD323" s="6">
        <v>0</v>
      </c>
      <c r="AE323" s="5">
        <v>0</v>
      </c>
      <c r="AF323" s="6">
        <v>0</v>
      </c>
    </row>
    <row r="324" spans="2:32" x14ac:dyDescent="0.35">
      <c r="B324" s="1" t="s">
        <v>319</v>
      </c>
      <c r="C324" s="5">
        <v>1.2999999999999999E-3</v>
      </c>
      <c r="D324" s="6">
        <v>1.474</v>
      </c>
      <c r="E324" s="5">
        <v>0</v>
      </c>
      <c r="F324" s="6">
        <v>0</v>
      </c>
      <c r="G324" s="5">
        <v>0</v>
      </c>
      <c r="H324" s="6">
        <v>0</v>
      </c>
      <c r="I324" s="5">
        <v>0</v>
      </c>
      <c r="J324" s="6">
        <v>0</v>
      </c>
      <c r="K324" s="5">
        <v>0</v>
      </c>
      <c r="L324" s="6">
        <v>0</v>
      </c>
      <c r="M324" s="5">
        <v>0</v>
      </c>
      <c r="N324" s="6">
        <v>0</v>
      </c>
      <c r="O324" s="5">
        <v>0</v>
      </c>
      <c r="P324" s="6">
        <v>0</v>
      </c>
      <c r="Q324" s="5">
        <v>0</v>
      </c>
      <c r="R324" s="6">
        <v>0</v>
      </c>
      <c r="S324" s="5">
        <v>0</v>
      </c>
      <c r="T324" s="6">
        <v>0</v>
      </c>
      <c r="U324" s="5">
        <v>0</v>
      </c>
      <c r="V324" s="6">
        <v>0</v>
      </c>
      <c r="W324" s="5">
        <v>0</v>
      </c>
      <c r="X324" s="6">
        <v>0</v>
      </c>
      <c r="Y324" s="5">
        <v>0</v>
      </c>
      <c r="Z324" s="6">
        <v>0</v>
      </c>
      <c r="AA324" s="5">
        <v>9.4800000000000006E-3</v>
      </c>
      <c r="AB324" s="6">
        <v>1.474</v>
      </c>
      <c r="AC324" s="5">
        <v>0</v>
      </c>
      <c r="AD324" s="6">
        <v>0</v>
      </c>
      <c r="AE324" s="5">
        <v>0</v>
      </c>
      <c r="AF324" s="6">
        <v>0</v>
      </c>
    </row>
    <row r="325" spans="2:32" x14ac:dyDescent="0.35">
      <c r="B325" s="1" t="s">
        <v>320</v>
      </c>
      <c r="C325" s="5">
        <v>0</v>
      </c>
      <c r="D325" s="6">
        <v>0</v>
      </c>
      <c r="E325" s="5">
        <v>0</v>
      </c>
      <c r="F325" s="6">
        <v>0</v>
      </c>
      <c r="G325" s="5">
        <v>0</v>
      </c>
      <c r="H325" s="6">
        <v>0</v>
      </c>
      <c r="I325" s="5">
        <v>0</v>
      </c>
      <c r="J325" s="6">
        <v>0</v>
      </c>
      <c r="K325" s="5">
        <v>0</v>
      </c>
      <c r="L325" s="6">
        <v>0</v>
      </c>
      <c r="M325" s="5">
        <v>0</v>
      </c>
      <c r="N325" s="6">
        <v>0</v>
      </c>
      <c r="O325" s="5">
        <v>0</v>
      </c>
      <c r="P325" s="6">
        <v>0</v>
      </c>
      <c r="Q325" s="5">
        <v>0</v>
      </c>
      <c r="R325" s="6">
        <v>0</v>
      </c>
      <c r="S325" s="5">
        <v>0</v>
      </c>
      <c r="T325" s="6">
        <v>0</v>
      </c>
      <c r="U325" s="5">
        <v>0</v>
      </c>
      <c r="V325" s="6">
        <v>0</v>
      </c>
      <c r="W325" s="5">
        <v>0</v>
      </c>
      <c r="X325" s="6">
        <v>0</v>
      </c>
      <c r="Y325" s="5">
        <v>0</v>
      </c>
      <c r="Z325" s="6">
        <v>0</v>
      </c>
      <c r="AA325" s="5">
        <v>0</v>
      </c>
      <c r="AB325" s="6">
        <v>0</v>
      </c>
      <c r="AC325" s="5">
        <v>0</v>
      </c>
      <c r="AD325" s="6">
        <v>0</v>
      </c>
      <c r="AE325" s="5">
        <v>0</v>
      </c>
      <c r="AF325" s="6">
        <v>0</v>
      </c>
    </row>
    <row r="326" spans="2:32" x14ac:dyDescent="0.35">
      <c r="B326" s="1" t="s">
        <v>321</v>
      </c>
      <c r="C326" s="5">
        <v>0</v>
      </c>
      <c r="D326" s="6">
        <v>0</v>
      </c>
      <c r="E326" s="5">
        <v>0</v>
      </c>
      <c r="F326" s="6">
        <v>0</v>
      </c>
      <c r="G326" s="5">
        <v>0</v>
      </c>
      <c r="H326" s="6">
        <v>0</v>
      </c>
      <c r="I326" s="5">
        <v>0</v>
      </c>
      <c r="J326" s="6">
        <v>0</v>
      </c>
      <c r="K326" s="5">
        <v>0</v>
      </c>
      <c r="L326" s="6">
        <v>0</v>
      </c>
      <c r="M326" s="5">
        <v>0</v>
      </c>
      <c r="N326" s="6">
        <v>0</v>
      </c>
      <c r="O326" s="5">
        <v>0</v>
      </c>
      <c r="P326" s="6">
        <v>0</v>
      </c>
      <c r="Q326" s="5">
        <v>0</v>
      </c>
      <c r="R326" s="6">
        <v>0</v>
      </c>
      <c r="S326" s="5">
        <v>0</v>
      </c>
      <c r="T326" s="6">
        <v>0</v>
      </c>
      <c r="U326" s="5">
        <v>0</v>
      </c>
      <c r="V326" s="6">
        <v>0</v>
      </c>
      <c r="W326" s="5">
        <v>0</v>
      </c>
      <c r="X326" s="6">
        <v>0</v>
      </c>
      <c r="Y326" s="5">
        <v>0</v>
      </c>
      <c r="Z326" s="6">
        <v>0</v>
      </c>
      <c r="AA326" s="5">
        <v>0</v>
      </c>
      <c r="AB326" s="6">
        <v>0</v>
      </c>
      <c r="AC326" s="5">
        <v>0</v>
      </c>
      <c r="AD326" s="6">
        <v>0</v>
      </c>
      <c r="AE326" s="5">
        <v>0</v>
      </c>
      <c r="AF326" s="6">
        <v>0</v>
      </c>
    </row>
    <row r="327" spans="2:32" x14ac:dyDescent="0.35">
      <c r="B327" s="1" t="s">
        <v>322</v>
      </c>
      <c r="C327" s="5">
        <v>3.7499999999999999E-3</v>
      </c>
      <c r="D327" s="6">
        <v>4.2510000000000003</v>
      </c>
      <c r="E327" s="5">
        <v>0</v>
      </c>
      <c r="F327" s="6">
        <v>0</v>
      </c>
      <c r="G327" s="5">
        <v>2.2360000000000001E-2</v>
      </c>
      <c r="H327" s="6">
        <v>2.2309999999999999</v>
      </c>
      <c r="I327" s="5">
        <v>0</v>
      </c>
      <c r="J327" s="6">
        <v>0</v>
      </c>
      <c r="K327" s="5">
        <v>0</v>
      </c>
      <c r="L327" s="6">
        <v>0</v>
      </c>
      <c r="M327" s="5">
        <v>0</v>
      </c>
      <c r="N327" s="6">
        <v>0</v>
      </c>
      <c r="O327" s="5">
        <v>0</v>
      </c>
      <c r="P327" s="6">
        <v>0</v>
      </c>
      <c r="Q327" s="5">
        <v>0</v>
      </c>
      <c r="R327" s="6">
        <v>0</v>
      </c>
      <c r="S327" s="5">
        <v>0</v>
      </c>
      <c r="T327" s="6">
        <v>0</v>
      </c>
      <c r="U327" s="5">
        <v>0</v>
      </c>
      <c r="V327" s="6">
        <v>0</v>
      </c>
      <c r="W327" s="5">
        <v>0</v>
      </c>
      <c r="X327" s="6">
        <v>0</v>
      </c>
      <c r="Y327" s="5">
        <v>2.375E-2</v>
      </c>
      <c r="Z327" s="6">
        <v>2.02</v>
      </c>
      <c r="AA327" s="5">
        <v>0</v>
      </c>
      <c r="AB327" s="6">
        <v>0</v>
      </c>
      <c r="AC327" s="5">
        <v>0</v>
      </c>
      <c r="AD327" s="6">
        <v>0</v>
      </c>
      <c r="AE327" s="5">
        <v>0</v>
      </c>
      <c r="AF327" s="6">
        <v>0</v>
      </c>
    </row>
    <row r="328" spans="2:32" x14ac:dyDescent="0.35">
      <c r="B328" s="1" t="s">
        <v>323</v>
      </c>
      <c r="C328" s="5">
        <v>0</v>
      </c>
      <c r="D328" s="6">
        <v>0</v>
      </c>
      <c r="E328" s="5">
        <v>0</v>
      </c>
      <c r="F328" s="6">
        <v>0</v>
      </c>
      <c r="G328" s="5">
        <v>0</v>
      </c>
      <c r="H328" s="6">
        <v>0</v>
      </c>
      <c r="I328" s="5">
        <v>0</v>
      </c>
      <c r="J328" s="6">
        <v>0</v>
      </c>
      <c r="K328" s="5">
        <v>0</v>
      </c>
      <c r="L328" s="6">
        <v>0</v>
      </c>
      <c r="M328" s="5">
        <v>0</v>
      </c>
      <c r="N328" s="6">
        <v>0</v>
      </c>
      <c r="O328" s="5">
        <v>0</v>
      </c>
      <c r="P328" s="6">
        <v>0</v>
      </c>
      <c r="Q328" s="5">
        <v>0</v>
      </c>
      <c r="R328" s="6">
        <v>0</v>
      </c>
      <c r="S328" s="5">
        <v>0</v>
      </c>
      <c r="T328" s="6">
        <v>0</v>
      </c>
      <c r="U328" s="5">
        <v>0</v>
      </c>
      <c r="V328" s="6">
        <v>0</v>
      </c>
      <c r="W328" s="5">
        <v>0</v>
      </c>
      <c r="X328" s="6">
        <v>0</v>
      </c>
      <c r="Y328" s="5">
        <v>0</v>
      </c>
      <c r="Z328" s="6">
        <v>0</v>
      </c>
      <c r="AA328" s="5">
        <v>0</v>
      </c>
      <c r="AB328" s="6">
        <v>0</v>
      </c>
      <c r="AC328" s="5">
        <v>0</v>
      </c>
      <c r="AD328" s="6">
        <v>0</v>
      </c>
      <c r="AE328" s="5">
        <v>0</v>
      </c>
      <c r="AF328" s="6">
        <v>0</v>
      </c>
    </row>
    <row r="329" spans="2:32" x14ac:dyDescent="0.35">
      <c r="B329" s="1" t="s">
        <v>324</v>
      </c>
      <c r="C329" s="5">
        <v>0</v>
      </c>
      <c r="D329" s="6">
        <v>0</v>
      </c>
      <c r="E329" s="5">
        <v>0</v>
      </c>
      <c r="F329" s="6">
        <v>0</v>
      </c>
      <c r="G329" s="5">
        <v>0</v>
      </c>
      <c r="H329" s="6">
        <v>0</v>
      </c>
      <c r="I329" s="5">
        <v>0</v>
      </c>
      <c r="J329" s="6">
        <v>0</v>
      </c>
      <c r="K329" s="5">
        <v>0</v>
      </c>
      <c r="L329" s="6">
        <v>0</v>
      </c>
      <c r="M329" s="5">
        <v>0</v>
      </c>
      <c r="N329" s="6">
        <v>0</v>
      </c>
      <c r="O329" s="5">
        <v>0</v>
      </c>
      <c r="P329" s="6">
        <v>0</v>
      </c>
      <c r="Q329" s="5">
        <v>0</v>
      </c>
      <c r="R329" s="6">
        <v>0</v>
      </c>
      <c r="S329" s="5">
        <v>0</v>
      </c>
      <c r="T329" s="6">
        <v>0</v>
      </c>
      <c r="U329" s="5">
        <v>0</v>
      </c>
      <c r="V329" s="6">
        <v>0</v>
      </c>
      <c r="W329" s="5">
        <v>0</v>
      </c>
      <c r="X329" s="6">
        <v>0</v>
      </c>
      <c r="Y329" s="5">
        <v>0</v>
      </c>
      <c r="Z329" s="6">
        <v>0</v>
      </c>
      <c r="AA329" s="5">
        <v>0</v>
      </c>
      <c r="AB329" s="6">
        <v>0</v>
      </c>
      <c r="AC329" s="5">
        <v>0</v>
      </c>
      <c r="AD329" s="6">
        <v>0</v>
      </c>
      <c r="AE329" s="5">
        <v>0</v>
      </c>
      <c r="AF329" s="6">
        <v>0</v>
      </c>
    </row>
    <row r="330" spans="2:32" x14ac:dyDescent="0.35">
      <c r="B330" s="1" t="s">
        <v>325</v>
      </c>
      <c r="C330" s="5">
        <v>0</v>
      </c>
      <c r="D330" s="6">
        <v>0</v>
      </c>
      <c r="E330" s="5">
        <v>0</v>
      </c>
      <c r="F330" s="6">
        <v>0</v>
      </c>
      <c r="G330" s="5">
        <v>0</v>
      </c>
      <c r="H330" s="6">
        <v>0</v>
      </c>
      <c r="I330" s="5">
        <v>0</v>
      </c>
      <c r="J330" s="6">
        <v>0</v>
      </c>
      <c r="K330" s="5">
        <v>0</v>
      </c>
      <c r="L330" s="6">
        <v>0</v>
      </c>
      <c r="M330" s="5">
        <v>0</v>
      </c>
      <c r="N330" s="6">
        <v>0</v>
      </c>
      <c r="O330" s="5">
        <v>0</v>
      </c>
      <c r="P330" s="6">
        <v>0</v>
      </c>
      <c r="Q330" s="5">
        <v>0</v>
      </c>
      <c r="R330" s="6">
        <v>0</v>
      </c>
      <c r="S330" s="5">
        <v>0</v>
      </c>
      <c r="T330" s="6">
        <v>0</v>
      </c>
      <c r="U330" s="5">
        <v>0</v>
      </c>
      <c r="V330" s="6">
        <v>0</v>
      </c>
      <c r="W330" s="5">
        <v>0</v>
      </c>
      <c r="X330" s="6">
        <v>0</v>
      </c>
      <c r="Y330" s="5">
        <v>0</v>
      </c>
      <c r="Z330" s="6">
        <v>0</v>
      </c>
      <c r="AA330" s="5">
        <v>0</v>
      </c>
      <c r="AB330" s="6">
        <v>0</v>
      </c>
      <c r="AC330" s="5">
        <v>0</v>
      </c>
      <c r="AD330" s="6">
        <v>0</v>
      </c>
      <c r="AE330" s="5">
        <v>0</v>
      </c>
      <c r="AF330" s="6">
        <v>0</v>
      </c>
    </row>
    <row r="331" spans="2:32" x14ac:dyDescent="0.35">
      <c r="B331" s="1" t="s">
        <v>326</v>
      </c>
      <c r="C331" s="5">
        <v>2.5300000000000001E-3</v>
      </c>
      <c r="D331" s="6">
        <v>2.8660000000000001</v>
      </c>
      <c r="E331" s="5">
        <v>0</v>
      </c>
      <c r="F331" s="6">
        <v>0</v>
      </c>
      <c r="G331" s="5">
        <v>0</v>
      </c>
      <c r="H331" s="6">
        <v>0</v>
      </c>
      <c r="I331" s="5">
        <v>0</v>
      </c>
      <c r="J331" s="6">
        <v>0</v>
      </c>
      <c r="K331" s="5">
        <v>0</v>
      </c>
      <c r="L331" s="6">
        <v>0</v>
      </c>
      <c r="M331" s="5">
        <v>0</v>
      </c>
      <c r="N331" s="6">
        <v>0</v>
      </c>
      <c r="O331" s="5">
        <v>0</v>
      </c>
      <c r="P331" s="6">
        <v>0</v>
      </c>
      <c r="Q331" s="5">
        <v>0</v>
      </c>
      <c r="R331" s="6">
        <v>0</v>
      </c>
      <c r="S331" s="5">
        <v>1.9859999999999999E-2</v>
      </c>
      <c r="T331" s="6">
        <v>2.8660000000000001</v>
      </c>
      <c r="U331" s="5">
        <v>0</v>
      </c>
      <c r="V331" s="6">
        <v>0</v>
      </c>
      <c r="W331" s="5">
        <v>0</v>
      </c>
      <c r="X331" s="6">
        <v>0</v>
      </c>
      <c r="Y331" s="5">
        <v>0</v>
      </c>
      <c r="Z331" s="6">
        <v>0</v>
      </c>
      <c r="AA331" s="5">
        <v>0</v>
      </c>
      <c r="AB331" s="6">
        <v>0</v>
      </c>
      <c r="AC331" s="5">
        <v>0</v>
      </c>
      <c r="AD331" s="6">
        <v>0</v>
      </c>
      <c r="AE331" s="5">
        <v>0</v>
      </c>
      <c r="AF331" s="6">
        <v>0</v>
      </c>
    </row>
    <row r="332" spans="2:32" x14ac:dyDescent="0.35">
      <c r="B332" s="1" t="s">
        <v>327</v>
      </c>
      <c r="C332" s="5">
        <v>0</v>
      </c>
      <c r="D332" s="6">
        <v>0</v>
      </c>
      <c r="E332" s="5">
        <v>0</v>
      </c>
      <c r="F332" s="6">
        <v>0</v>
      </c>
      <c r="G332" s="5">
        <v>0</v>
      </c>
      <c r="H332" s="6">
        <v>0</v>
      </c>
      <c r="I332" s="5">
        <v>0</v>
      </c>
      <c r="J332" s="6">
        <v>0</v>
      </c>
      <c r="K332" s="5">
        <v>0</v>
      </c>
      <c r="L332" s="6">
        <v>0</v>
      </c>
      <c r="M332" s="5">
        <v>0</v>
      </c>
      <c r="N332" s="6">
        <v>0</v>
      </c>
      <c r="O332" s="5">
        <v>0</v>
      </c>
      <c r="P332" s="6">
        <v>0</v>
      </c>
      <c r="Q332" s="5">
        <v>0</v>
      </c>
      <c r="R332" s="6">
        <v>0</v>
      </c>
      <c r="S332" s="5">
        <v>0</v>
      </c>
      <c r="T332" s="6">
        <v>0</v>
      </c>
      <c r="U332" s="5">
        <v>0</v>
      </c>
      <c r="V332" s="6">
        <v>0</v>
      </c>
      <c r="W332" s="5">
        <v>0</v>
      </c>
      <c r="X332" s="6">
        <v>0</v>
      </c>
      <c r="Y332" s="5">
        <v>0</v>
      </c>
      <c r="Z332" s="6">
        <v>0</v>
      </c>
      <c r="AA332" s="5">
        <v>0</v>
      </c>
      <c r="AB332" s="6">
        <v>0</v>
      </c>
      <c r="AC332" s="5">
        <v>0</v>
      </c>
      <c r="AD332" s="6">
        <v>0</v>
      </c>
      <c r="AE332" s="5">
        <v>0</v>
      </c>
      <c r="AF332" s="6">
        <v>0</v>
      </c>
    </row>
    <row r="333" spans="2:32" x14ac:dyDescent="0.35">
      <c r="B333" s="1" t="s">
        <v>328</v>
      </c>
      <c r="C333" s="5">
        <v>0</v>
      </c>
      <c r="D333" s="6">
        <v>0</v>
      </c>
      <c r="E333" s="5">
        <v>0</v>
      </c>
      <c r="F333" s="6">
        <v>0</v>
      </c>
      <c r="G333" s="5">
        <v>0</v>
      </c>
      <c r="H333" s="6">
        <v>0</v>
      </c>
      <c r="I333" s="5">
        <v>0</v>
      </c>
      <c r="J333" s="6">
        <v>0</v>
      </c>
      <c r="K333" s="5">
        <v>0</v>
      </c>
      <c r="L333" s="6">
        <v>0</v>
      </c>
      <c r="M333" s="5">
        <v>0</v>
      </c>
      <c r="N333" s="6">
        <v>0</v>
      </c>
      <c r="O333" s="5">
        <v>0</v>
      </c>
      <c r="P333" s="6">
        <v>0</v>
      </c>
      <c r="Q333" s="5">
        <v>0</v>
      </c>
      <c r="R333" s="6">
        <v>0</v>
      </c>
      <c r="S333" s="5">
        <v>0</v>
      </c>
      <c r="T333" s="6">
        <v>0</v>
      </c>
      <c r="U333" s="5">
        <v>0</v>
      </c>
      <c r="V333" s="6">
        <v>0</v>
      </c>
      <c r="W333" s="5">
        <v>0</v>
      </c>
      <c r="X333" s="6">
        <v>0</v>
      </c>
      <c r="Y333" s="5">
        <v>0</v>
      </c>
      <c r="Z333" s="6">
        <v>0</v>
      </c>
      <c r="AA333" s="5">
        <v>0</v>
      </c>
      <c r="AB333" s="6">
        <v>0</v>
      </c>
      <c r="AC333" s="5">
        <v>0</v>
      </c>
      <c r="AD333" s="6">
        <v>0</v>
      </c>
      <c r="AE333" s="5">
        <v>0</v>
      </c>
      <c r="AF333" s="6">
        <v>0</v>
      </c>
    </row>
    <row r="334" spans="2:32" x14ac:dyDescent="0.35">
      <c r="B334" s="1" t="s">
        <v>329</v>
      </c>
      <c r="C334" s="5">
        <v>0</v>
      </c>
      <c r="D334" s="6">
        <v>0</v>
      </c>
      <c r="E334" s="5">
        <v>0</v>
      </c>
      <c r="F334" s="6">
        <v>0</v>
      </c>
      <c r="G334" s="5">
        <v>0</v>
      </c>
      <c r="H334" s="6">
        <v>0</v>
      </c>
      <c r="I334" s="5">
        <v>0</v>
      </c>
      <c r="J334" s="6">
        <v>0</v>
      </c>
      <c r="K334" s="5">
        <v>0</v>
      </c>
      <c r="L334" s="6">
        <v>0</v>
      </c>
      <c r="M334" s="5">
        <v>0</v>
      </c>
      <c r="N334" s="6">
        <v>0</v>
      </c>
      <c r="O334" s="5">
        <v>0</v>
      </c>
      <c r="P334" s="6">
        <v>0</v>
      </c>
      <c r="Q334" s="5">
        <v>0</v>
      </c>
      <c r="R334" s="6">
        <v>0</v>
      </c>
      <c r="S334" s="5">
        <v>0</v>
      </c>
      <c r="T334" s="6">
        <v>0</v>
      </c>
      <c r="U334" s="5">
        <v>0</v>
      </c>
      <c r="V334" s="6">
        <v>0</v>
      </c>
      <c r="W334" s="5">
        <v>0</v>
      </c>
      <c r="X334" s="6">
        <v>0</v>
      </c>
      <c r="Y334" s="5">
        <v>0</v>
      </c>
      <c r="Z334" s="6">
        <v>0</v>
      </c>
      <c r="AA334" s="5">
        <v>0</v>
      </c>
      <c r="AB334" s="6">
        <v>0</v>
      </c>
      <c r="AC334" s="5">
        <v>0</v>
      </c>
      <c r="AD334" s="6">
        <v>0</v>
      </c>
      <c r="AE334" s="5">
        <v>0</v>
      </c>
      <c r="AF334" s="6">
        <v>0</v>
      </c>
    </row>
    <row r="335" spans="2:32" x14ac:dyDescent="0.35">
      <c r="B335" s="1" t="s">
        <v>330</v>
      </c>
      <c r="C335" s="5">
        <v>0</v>
      </c>
      <c r="D335" s="6">
        <v>0</v>
      </c>
      <c r="E335" s="5">
        <v>0</v>
      </c>
      <c r="F335" s="6">
        <v>0</v>
      </c>
      <c r="G335" s="5">
        <v>0</v>
      </c>
      <c r="H335" s="6">
        <v>0</v>
      </c>
      <c r="I335" s="5">
        <v>0</v>
      </c>
      <c r="J335" s="6">
        <v>0</v>
      </c>
      <c r="K335" s="5">
        <v>0</v>
      </c>
      <c r="L335" s="6">
        <v>0</v>
      </c>
      <c r="M335" s="5">
        <v>0</v>
      </c>
      <c r="N335" s="6">
        <v>0</v>
      </c>
      <c r="O335" s="5">
        <v>0</v>
      </c>
      <c r="P335" s="6">
        <v>0</v>
      </c>
      <c r="Q335" s="5">
        <v>0</v>
      </c>
      <c r="R335" s="6">
        <v>0</v>
      </c>
      <c r="S335" s="5">
        <v>0</v>
      </c>
      <c r="T335" s="6">
        <v>0</v>
      </c>
      <c r="U335" s="5">
        <v>0</v>
      </c>
      <c r="V335" s="6">
        <v>0</v>
      </c>
      <c r="W335" s="5">
        <v>0</v>
      </c>
      <c r="X335" s="6">
        <v>0</v>
      </c>
      <c r="Y335" s="5">
        <v>0</v>
      </c>
      <c r="Z335" s="6">
        <v>0</v>
      </c>
      <c r="AA335" s="5">
        <v>0</v>
      </c>
      <c r="AB335" s="6">
        <v>0</v>
      </c>
      <c r="AC335" s="5">
        <v>0</v>
      </c>
      <c r="AD335" s="6">
        <v>0</v>
      </c>
      <c r="AE335" s="5">
        <v>0</v>
      </c>
      <c r="AF335" s="6">
        <v>0</v>
      </c>
    </row>
    <row r="336" spans="2:32" x14ac:dyDescent="0.35">
      <c r="B336" s="1" t="s">
        <v>331</v>
      </c>
      <c r="C336" s="5">
        <v>0</v>
      </c>
      <c r="D336" s="6">
        <v>0</v>
      </c>
      <c r="E336" s="5">
        <v>0</v>
      </c>
      <c r="F336" s="6">
        <v>0</v>
      </c>
      <c r="G336" s="5">
        <v>0</v>
      </c>
      <c r="H336" s="6">
        <v>0</v>
      </c>
      <c r="I336" s="5">
        <v>0</v>
      </c>
      <c r="J336" s="6">
        <v>0</v>
      </c>
      <c r="K336" s="5">
        <v>0</v>
      </c>
      <c r="L336" s="6">
        <v>0</v>
      </c>
      <c r="M336" s="5">
        <v>0</v>
      </c>
      <c r="N336" s="6">
        <v>0</v>
      </c>
      <c r="O336" s="5">
        <v>0</v>
      </c>
      <c r="P336" s="6">
        <v>0</v>
      </c>
      <c r="Q336" s="5">
        <v>0</v>
      </c>
      <c r="R336" s="6">
        <v>0</v>
      </c>
      <c r="S336" s="5">
        <v>0</v>
      </c>
      <c r="T336" s="6">
        <v>0</v>
      </c>
      <c r="U336" s="5">
        <v>0</v>
      </c>
      <c r="V336" s="6">
        <v>0</v>
      </c>
      <c r="W336" s="5">
        <v>0</v>
      </c>
      <c r="X336" s="6">
        <v>0</v>
      </c>
      <c r="Y336" s="5">
        <v>0</v>
      </c>
      <c r="Z336" s="6">
        <v>0</v>
      </c>
      <c r="AA336" s="5">
        <v>0</v>
      </c>
      <c r="AB336" s="6">
        <v>0</v>
      </c>
      <c r="AC336" s="5">
        <v>0</v>
      </c>
      <c r="AD336" s="6">
        <v>0</v>
      </c>
      <c r="AE336" s="5">
        <v>0</v>
      </c>
      <c r="AF336" s="6">
        <v>0</v>
      </c>
    </row>
    <row r="337" spans="2:32" x14ac:dyDescent="0.35">
      <c r="B337" s="1" t="s">
        <v>332</v>
      </c>
      <c r="C337" s="5">
        <v>0</v>
      </c>
      <c r="D337" s="6">
        <v>0</v>
      </c>
      <c r="E337" s="5">
        <v>0</v>
      </c>
      <c r="F337" s="6">
        <v>0</v>
      </c>
      <c r="G337" s="5">
        <v>0</v>
      </c>
      <c r="H337" s="6">
        <v>0</v>
      </c>
      <c r="I337" s="5">
        <v>0</v>
      </c>
      <c r="J337" s="6">
        <v>0</v>
      </c>
      <c r="K337" s="5">
        <v>0</v>
      </c>
      <c r="L337" s="6">
        <v>0</v>
      </c>
      <c r="M337" s="5">
        <v>0</v>
      </c>
      <c r="N337" s="6">
        <v>0</v>
      </c>
      <c r="O337" s="5">
        <v>0</v>
      </c>
      <c r="P337" s="6">
        <v>0</v>
      </c>
      <c r="Q337" s="5">
        <v>0</v>
      </c>
      <c r="R337" s="6">
        <v>0</v>
      </c>
      <c r="S337" s="5">
        <v>0</v>
      </c>
      <c r="T337" s="6">
        <v>0</v>
      </c>
      <c r="U337" s="5">
        <v>0</v>
      </c>
      <c r="V337" s="6">
        <v>0</v>
      </c>
      <c r="W337" s="5">
        <v>0</v>
      </c>
      <c r="X337" s="6">
        <v>0</v>
      </c>
      <c r="Y337" s="5">
        <v>0</v>
      </c>
      <c r="Z337" s="6">
        <v>0</v>
      </c>
      <c r="AA337" s="5">
        <v>0</v>
      </c>
      <c r="AB337" s="6">
        <v>0</v>
      </c>
      <c r="AC337" s="5">
        <v>0</v>
      </c>
      <c r="AD337" s="6">
        <v>0</v>
      </c>
      <c r="AE337" s="5">
        <v>0</v>
      </c>
      <c r="AF337" s="6">
        <v>0</v>
      </c>
    </row>
    <row r="338" spans="2:32" x14ac:dyDescent="0.35">
      <c r="B338" s="1" t="s">
        <v>333</v>
      </c>
      <c r="C338" s="5">
        <v>0</v>
      </c>
      <c r="D338" s="6">
        <v>0</v>
      </c>
      <c r="E338" s="5">
        <v>0</v>
      </c>
      <c r="F338" s="6">
        <v>0</v>
      </c>
      <c r="G338" s="5">
        <v>0</v>
      </c>
      <c r="H338" s="6">
        <v>0</v>
      </c>
      <c r="I338" s="5">
        <v>0</v>
      </c>
      <c r="J338" s="6">
        <v>0</v>
      </c>
      <c r="K338" s="5">
        <v>0</v>
      </c>
      <c r="L338" s="6">
        <v>0</v>
      </c>
      <c r="M338" s="5">
        <v>0</v>
      </c>
      <c r="N338" s="6">
        <v>0</v>
      </c>
      <c r="O338" s="5">
        <v>0</v>
      </c>
      <c r="P338" s="6">
        <v>0</v>
      </c>
      <c r="Q338" s="5">
        <v>0</v>
      </c>
      <c r="R338" s="6">
        <v>0</v>
      </c>
      <c r="S338" s="5">
        <v>0</v>
      </c>
      <c r="T338" s="6">
        <v>0</v>
      </c>
      <c r="U338" s="5">
        <v>0</v>
      </c>
      <c r="V338" s="6">
        <v>0</v>
      </c>
      <c r="W338" s="5">
        <v>0</v>
      </c>
      <c r="X338" s="6">
        <v>0</v>
      </c>
      <c r="Y338" s="5">
        <v>0</v>
      </c>
      <c r="Z338" s="6">
        <v>0</v>
      </c>
      <c r="AA338" s="5">
        <v>0</v>
      </c>
      <c r="AB338" s="6">
        <v>0</v>
      </c>
      <c r="AC338" s="5">
        <v>0</v>
      </c>
      <c r="AD338" s="6">
        <v>0</v>
      </c>
      <c r="AE338" s="5">
        <v>0</v>
      </c>
      <c r="AF338" s="6">
        <v>0</v>
      </c>
    </row>
    <row r="339" spans="2:32" x14ac:dyDescent="0.35">
      <c r="B339" s="1" t="s">
        <v>334</v>
      </c>
      <c r="C339" s="5">
        <v>2E-3</v>
      </c>
      <c r="D339" s="6">
        <v>2.2709999999999999</v>
      </c>
      <c r="E339" s="5">
        <v>0</v>
      </c>
      <c r="F339" s="6">
        <v>0</v>
      </c>
      <c r="G339" s="5">
        <v>0</v>
      </c>
      <c r="H339" s="6">
        <v>0</v>
      </c>
      <c r="I339" s="5">
        <v>0</v>
      </c>
      <c r="J339" s="6">
        <v>0</v>
      </c>
      <c r="K339" s="5">
        <v>0</v>
      </c>
      <c r="L339" s="6">
        <v>0</v>
      </c>
      <c r="M339" s="5">
        <v>0</v>
      </c>
      <c r="N339" s="6">
        <v>0</v>
      </c>
      <c r="O339" s="5">
        <v>0</v>
      </c>
      <c r="P339" s="6">
        <v>0</v>
      </c>
      <c r="Q339" s="5">
        <v>0</v>
      </c>
      <c r="R339" s="6">
        <v>0</v>
      </c>
      <c r="S339" s="5">
        <v>0</v>
      </c>
      <c r="T339" s="6">
        <v>0</v>
      </c>
      <c r="U339" s="5">
        <v>0</v>
      </c>
      <c r="V339" s="6">
        <v>0</v>
      </c>
      <c r="W339" s="5">
        <v>0</v>
      </c>
      <c r="X339" s="6">
        <v>0</v>
      </c>
      <c r="Y339" s="5">
        <v>2.6700000000000002E-2</v>
      </c>
      <c r="Z339" s="6">
        <v>2.2709999999999999</v>
      </c>
      <c r="AA339" s="5">
        <v>0</v>
      </c>
      <c r="AB339" s="6">
        <v>0</v>
      </c>
      <c r="AC339" s="5">
        <v>0</v>
      </c>
      <c r="AD339" s="6">
        <v>0</v>
      </c>
      <c r="AE339" s="5">
        <v>0</v>
      </c>
      <c r="AF339" s="6">
        <v>0</v>
      </c>
    </row>
    <row r="340" spans="2:32" x14ac:dyDescent="0.35">
      <c r="B340" s="1" t="s">
        <v>335</v>
      </c>
      <c r="C340" s="5">
        <v>3.7100000000000002E-3</v>
      </c>
      <c r="D340" s="6">
        <v>4.2080000000000002</v>
      </c>
      <c r="E340" s="5">
        <v>4.3499999999999997E-3</v>
      </c>
      <c r="F340" s="6">
        <v>0.249</v>
      </c>
      <c r="G340" s="5">
        <v>0</v>
      </c>
      <c r="H340" s="6">
        <v>0</v>
      </c>
      <c r="I340" s="5">
        <v>0</v>
      </c>
      <c r="J340" s="6">
        <v>0</v>
      </c>
      <c r="K340" s="5">
        <v>0</v>
      </c>
      <c r="L340" s="6">
        <v>0</v>
      </c>
      <c r="M340" s="5">
        <v>0</v>
      </c>
      <c r="N340" s="6">
        <v>0</v>
      </c>
      <c r="O340" s="5">
        <v>0</v>
      </c>
      <c r="P340" s="6">
        <v>0</v>
      </c>
      <c r="Q340" s="5">
        <v>0</v>
      </c>
      <c r="R340" s="6">
        <v>0</v>
      </c>
      <c r="S340" s="5">
        <v>0</v>
      </c>
      <c r="T340" s="6">
        <v>0</v>
      </c>
      <c r="U340" s="5">
        <v>0</v>
      </c>
      <c r="V340" s="6">
        <v>0</v>
      </c>
      <c r="W340" s="5">
        <v>0</v>
      </c>
      <c r="X340" s="6">
        <v>0</v>
      </c>
      <c r="Y340" s="5">
        <v>0</v>
      </c>
      <c r="Z340" s="6">
        <v>0</v>
      </c>
      <c r="AA340" s="5">
        <v>2.546E-2</v>
      </c>
      <c r="AB340" s="6">
        <v>3.9590000000000001</v>
      </c>
      <c r="AC340" s="5">
        <v>0</v>
      </c>
      <c r="AD340" s="6">
        <v>0</v>
      </c>
      <c r="AE340" s="5">
        <v>0</v>
      </c>
      <c r="AF340" s="6">
        <v>0</v>
      </c>
    </row>
    <row r="341" spans="2:32" x14ac:dyDescent="0.35">
      <c r="B341" s="1" t="s">
        <v>336</v>
      </c>
      <c r="C341" s="5">
        <v>0</v>
      </c>
      <c r="D341" s="6">
        <v>0</v>
      </c>
      <c r="E341" s="5">
        <v>0</v>
      </c>
      <c r="F341" s="6">
        <v>0</v>
      </c>
      <c r="G341" s="5">
        <v>0</v>
      </c>
      <c r="H341" s="6">
        <v>0</v>
      </c>
      <c r="I341" s="5">
        <v>0</v>
      </c>
      <c r="J341" s="6">
        <v>0</v>
      </c>
      <c r="K341" s="5">
        <v>0</v>
      </c>
      <c r="L341" s="6">
        <v>0</v>
      </c>
      <c r="M341" s="5">
        <v>0</v>
      </c>
      <c r="N341" s="6">
        <v>0</v>
      </c>
      <c r="O341" s="5">
        <v>0</v>
      </c>
      <c r="P341" s="6">
        <v>0</v>
      </c>
      <c r="Q341" s="5">
        <v>0</v>
      </c>
      <c r="R341" s="6">
        <v>0</v>
      </c>
      <c r="S341" s="5">
        <v>0</v>
      </c>
      <c r="T341" s="6">
        <v>0</v>
      </c>
      <c r="U341" s="5">
        <v>0</v>
      </c>
      <c r="V341" s="6">
        <v>0</v>
      </c>
      <c r="W341" s="5">
        <v>0</v>
      </c>
      <c r="X341" s="6">
        <v>0</v>
      </c>
      <c r="Y341" s="5">
        <v>0</v>
      </c>
      <c r="Z341" s="6">
        <v>0</v>
      </c>
      <c r="AA341" s="5">
        <v>0</v>
      </c>
      <c r="AB341" s="6">
        <v>0</v>
      </c>
      <c r="AC341" s="5">
        <v>0</v>
      </c>
      <c r="AD341" s="6">
        <v>0</v>
      </c>
      <c r="AE341" s="5">
        <v>0</v>
      </c>
      <c r="AF341" s="6">
        <v>0</v>
      </c>
    </row>
    <row r="342" spans="2:32" x14ac:dyDescent="0.35">
      <c r="B342" s="1" t="s">
        <v>337</v>
      </c>
      <c r="C342" s="5">
        <v>0</v>
      </c>
      <c r="D342" s="6">
        <v>0</v>
      </c>
      <c r="E342" s="5">
        <v>0</v>
      </c>
      <c r="F342" s="6">
        <v>0</v>
      </c>
      <c r="G342" s="5">
        <v>0</v>
      </c>
      <c r="H342" s="6">
        <v>0</v>
      </c>
      <c r="I342" s="5">
        <v>0</v>
      </c>
      <c r="J342" s="6">
        <v>0</v>
      </c>
      <c r="K342" s="5">
        <v>0</v>
      </c>
      <c r="L342" s="6">
        <v>0</v>
      </c>
      <c r="M342" s="5">
        <v>0</v>
      </c>
      <c r="N342" s="6">
        <v>0</v>
      </c>
      <c r="O342" s="5">
        <v>0</v>
      </c>
      <c r="P342" s="6">
        <v>0</v>
      </c>
      <c r="Q342" s="5">
        <v>0</v>
      </c>
      <c r="R342" s="6">
        <v>0</v>
      </c>
      <c r="S342" s="5">
        <v>0</v>
      </c>
      <c r="T342" s="6">
        <v>0</v>
      </c>
      <c r="U342" s="5">
        <v>0</v>
      </c>
      <c r="V342" s="6">
        <v>0</v>
      </c>
      <c r="W342" s="5">
        <v>0</v>
      </c>
      <c r="X342" s="6">
        <v>0</v>
      </c>
      <c r="Y342" s="5">
        <v>0</v>
      </c>
      <c r="Z342" s="6">
        <v>0</v>
      </c>
      <c r="AA342" s="5">
        <v>0</v>
      </c>
      <c r="AB342" s="6">
        <v>0</v>
      </c>
      <c r="AC342" s="5">
        <v>0</v>
      </c>
      <c r="AD342" s="6">
        <v>0</v>
      </c>
      <c r="AE342" s="5">
        <v>0</v>
      </c>
      <c r="AF342" s="6">
        <v>0</v>
      </c>
    </row>
    <row r="343" spans="2:32" x14ac:dyDescent="0.35">
      <c r="B343" s="1" t="s">
        <v>338</v>
      </c>
      <c r="C343" s="5">
        <v>1.1E-4</v>
      </c>
      <c r="D343" s="6">
        <v>0.121</v>
      </c>
      <c r="E343" s="5">
        <v>0</v>
      </c>
      <c r="F343" s="6">
        <v>0</v>
      </c>
      <c r="G343" s="5">
        <v>0</v>
      </c>
      <c r="H343" s="6">
        <v>0</v>
      </c>
      <c r="I343" s="5">
        <v>0</v>
      </c>
      <c r="J343" s="6">
        <v>0</v>
      </c>
      <c r="K343" s="5">
        <v>0</v>
      </c>
      <c r="L343" s="6">
        <v>0</v>
      </c>
      <c r="M343" s="5">
        <v>0</v>
      </c>
      <c r="N343" s="6">
        <v>0</v>
      </c>
      <c r="O343" s="5">
        <v>0</v>
      </c>
      <c r="P343" s="6">
        <v>0</v>
      </c>
      <c r="Q343" s="5">
        <v>0</v>
      </c>
      <c r="R343" s="6">
        <v>0</v>
      </c>
      <c r="S343" s="5">
        <v>0</v>
      </c>
      <c r="T343" s="6">
        <v>0</v>
      </c>
      <c r="U343" s="5">
        <v>0</v>
      </c>
      <c r="V343" s="6">
        <v>0</v>
      </c>
      <c r="W343" s="5">
        <v>8.1399999999999997E-3</v>
      </c>
      <c r="X343" s="6">
        <v>0.121</v>
      </c>
      <c r="Y343" s="5">
        <v>0</v>
      </c>
      <c r="Z343" s="6">
        <v>0</v>
      </c>
      <c r="AA343" s="5">
        <v>0</v>
      </c>
      <c r="AB343" s="6">
        <v>0</v>
      </c>
      <c r="AC343" s="5">
        <v>0</v>
      </c>
      <c r="AD343" s="6">
        <v>0</v>
      </c>
      <c r="AE343" s="5">
        <v>0</v>
      </c>
      <c r="AF343" s="6">
        <v>0</v>
      </c>
    </row>
    <row r="344" spans="2:32" x14ac:dyDescent="0.35">
      <c r="B344" s="1" t="s">
        <v>339</v>
      </c>
      <c r="C344" s="5">
        <v>4.8000000000000001E-4</v>
      </c>
      <c r="D344" s="6">
        <v>0.53900000000000003</v>
      </c>
      <c r="E344" s="5">
        <v>0</v>
      </c>
      <c r="F344" s="6">
        <v>0</v>
      </c>
      <c r="G344" s="5">
        <v>0</v>
      </c>
      <c r="H344" s="6">
        <v>0</v>
      </c>
      <c r="I344" s="5">
        <v>0</v>
      </c>
      <c r="J344" s="6">
        <v>0</v>
      </c>
      <c r="K344" s="5">
        <v>0</v>
      </c>
      <c r="L344" s="6">
        <v>0</v>
      </c>
      <c r="M344" s="5">
        <v>0</v>
      </c>
      <c r="N344" s="6">
        <v>0</v>
      </c>
      <c r="O344" s="5">
        <v>0</v>
      </c>
      <c r="P344" s="6">
        <v>0</v>
      </c>
      <c r="Q344" s="5">
        <v>0</v>
      </c>
      <c r="R344" s="6">
        <v>0</v>
      </c>
      <c r="S344" s="5">
        <v>3.7399999999999998E-3</v>
      </c>
      <c r="T344" s="6">
        <v>0.53900000000000003</v>
      </c>
      <c r="U344" s="5">
        <v>0</v>
      </c>
      <c r="V344" s="6">
        <v>0</v>
      </c>
      <c r="W344" s="5">
        <v>0</v>
      </c>
      <c r="X344" s="6">
        <v>0</v>
      </c>
      <c r="Y344" s="5">
        <v>0</v>
      </c>
      <c r="Z344" s="6">
        <v>0</v>
      </c>
      <c r="AA344" s="5">
        <v>0</v>
      </c>
      <c r="AB344" s="6">
        <v>0</v>
      </c>
      <c r="AC344" s="5">
        <v>0</v>
      </c>
      <c r="AD344" s="6">
        <v>0</v>
      </c>
      <c r="AE344" s="5">
        <v>0</v>
      </c>
      <c r="AF344" s="6">
        <v>0</v>
      </c>
    </row>
    <row r="345" spans="2:32" x14ac:dyDescent="0.35">
      <c r="B345" s="1" t="s">
        <v>340</v>
      </c>
      <c r="C345" s="5">
        <v>1.1E-4</v>
      </c>
      <c r="D345" s="6">
        <v>0.121</v>
      </c>
      <c r="E345" s="5">
        <v>0</v>
      </c>
      <c r="F345" s="6">
        <v>0</v>
      </c>
      <c r="G345" s="5">
        <v>0</v>
      </c>
      <c r="H345" s="6">
        <v>0</v>
      </c>
      <c r="I345" s="5">
        <v>0</v>
      </c>
      <c r="J345" s="6">
        <v>0</v>
      </c>
      <c r="K345" s="5">
        <v>0</v>
      </c>
      <c r="L345" s="6">
        <v>0</v>
      </c>
      <c r="M345" s="5">
        <v>0</v>
      </c>
      <c r="N345" s="6">
        <v>0</v>
      </c>
      <c r="O345" s="5">
        <v>0</v>
      </c>
      <c r="P345" s="6">
        <v>0</v>
      </c>
      <c r="Q345" s="5">
        <v>0</v>
      </c>
      <c r="R345" s="6">
        <v>0</v>
      </c>
      <c r="S345" s="5">
        <v>0</v>
      </c>
      <c r="T345" s="6">
        <v>0</v>
      </c>
      <c r="U345" s="5">
        <v>0</v>
      </c>
      <c r="V345" s="6">
        <v>0</v>
      </c>
      <c r="W345" s="5">
        <v>8.1399999999999997E-3</v>
      </c>
      <c r="X345" s="6">
        <v>0.121</v>
      </c>
      <c r="Y345" s="5">
        <v>0</v>
      </c>
      <c r="Z345" s="6">
        <v>0</v>
      </c>
      <c r="AA345" s="5">
        <v>0</v>
      </c>
      <c r="AB345" s="6">
        <v>0</v>
      </c>
      <c r="AC345" s="5">
        <v>0</v>
      </c>
      <c r="AD345" s="6">
        <v>0</v>
      </c>
      <c r="AE345" s="5">
        <v>0</v>
      </c>
      <c r="AF345" s="6">
        <v>0</v>
      </c>
    </row>
    <row r="346" spans="2:32" x14ac:dyDescent="0.35">
      <c r="B346" s="1" t="s">
        <v>341</v>
      </c>
      <c r="C346" s="5">
        <v>0</v>
      </c>
      <c r="D346" s="6">
        <v>0</v>
      </c>
      <c r="E346" s="5">
        <v>0</v>
      </c>
      <c r="F346" s="6">
        <v>0</v>
      </c>
      <c r="G346" s="5">
        <v>0</v>
      </c>
      <c r="H346" s="6">
        <v>0</v>
      </c>
      <c r="I346" s="5">
        <v>0</v>
      </c>
      <c r="J346" s="6">
        <v>0</v>
      </c>
      <c r="K346" s="5">
        <v>0</v>
      </c>
      <c r="L346" s="6">
        <v>0</v>
      </c>
      <c r="M346" s="5">
        <v>0</v>
      </c>
      <c r="N346" s="6">
        <v>0</v>
      </c>
      <c r="O346" s="5">
        <v>0</v>
      </c>
      <c r="P346" s="6">
        <v>0</v>
      </c>
      <c r="Q346" s="5">
        <v>0</v>
      </c>
      <c r="R346" s="6">
        <v>0</v>
      </c>
      <c r="S346" s="5">
        <v>0</v>
      </c>
      <c r="T346" s="6">
        <v>0</v>
      </c>
      <c r="U346" s="5">
        <v>0</v>
      </c>
      <c r="V346" s="6">
        <v>0</v>
      </c>
      <c r="W346" s="5">
        <v>0</v>
      </c>
      <c r="X346" s="6">
        <v>0</v>
      </c>
      <c r="Y346" s="5">
        <v>0</v>
      </c>
      <c r="Z346" s="6">
        <v>0</v>
      </c>
      <c r="AA346" s="5">
        <v>0</v>
      </c>
      <c r="AB346" s="6">
        <v>0</v>
      </c>
      <c r="AC346" s="5">
        <v>0</v>
      </c>
      <c r="AD346" s="6">
        <v>0</v>
      </c>
      <c r="AE346" s="5">
        <v>0</v>
      </c>
      <c r="AF346" s="6">
        <v>0</v>
      </c>
    </row>
    <row r="347" spans="2:32" x14ac:dyDescent="0.35">
      <c r="B347" s="1" t="s">
        <v>342</v>
      </c>
      <c r="C347" s="5">
        <v>0</v>
      </c>
      <c r="D347" s="6">
        <v>0</v>
      </c>
      <c r="E347" s="5">
        <v>0</v>
      </c>
      <c r="F347" s="6">
        <v>0</v>
      </c>
      <c r="G347" s="5">
        <v>0</v>
      </c>
      <c r="H347" s="6">
        <v>0</v>
      </c>
      <c r="I347" s="5">
        <v>0</v>
      </c>
      <c r="J347" s="6">
        <v>0</v>
      </c>
      <c r="K347" s="5">
        <v>0</v>
      </c>
      <c r="L347" s="6">
        <v>0</v>
      </c>
      <c r="M347" s="5">
        <v>0</v>
      </c>
      <c r="N347" s="6">
        <v>0</v>
      </c>
      <c r="O347" s="5">
        <v>0</v>
      </c>
      <c r="P347" s="6">
        <v>0</v>
      </c>
      <c r="Q347" s="5">
        <v>0</v>
      </c>
      <c r="R347" s="6">
        <v>0</v>
      </c>
      <c r="S347" s="5">
        <v>0</v>
      </c>
      <c r="T347" s="6">
        <v>0</v>
      </c>
      <c r="U347" s="5">
        <v>0</v>
      </c>
      <c r="V347" s="6">
        <v>0</v>
      </c>
      <c r="W347" s="5">
        <v>0</v>
      </c>
      <c r="X347" s="6">
        <v>0</v>
      </c>
      <c r="Y347" s="5">
        <v>0</v>
      </c>
      <c r="Z347" s="6">
        <v>0</v>
      </c>
      <c r="AA347" s="5">
        <v>0</v>
      </c>
      <c r="AB347" s="6">
        <v>0</v>
      </c>
      <c r="AC347" s="5">
        <v>0</v>
      </c>
      <c r="AD347" s="6">
        <v>0</v>
      </c>
      <c r="AE347" s="5">
        <v>0</v>
      </c>
      <c r="AF347" s="6">
        <v>0</v>
      </c>
    </row>
    <row r="348" spans="2:32" x14ac:dyDescent="0.35">
      <c r="B348" s="1" t="s">
        <v>343</v>
      </c>
      <c r="C348" s="5">
        <v>4.0600000000000002E-3</v>
      </c>
      <c r="D348" s="6">
        <v>4.6070000000000002</v>
      </c>
      <c r="E348" s="5">
        <v>2.3369999999999998E-2</v>
      </c>
      <c r="F348" s="6">
        <v>1.3380000000000001</v>
      </c>
      <c r="G348" s="5">
        <v>0</v>
      </c>
      <c r="H348" s="6">
        <v>0</v>
      </c>
      <c r="I348" s="5">
        <v>0</v>
      </c>
      <c r="J348" s="6">
        <v>0</v>
      </c>
      <c r="K348" s="5">
        <v>1.779E-2</v>
      </c>
      <c r="L348" s="6">
        <v>1.1379999999999999</v>
      </c>
      <c r="M348" s="5">
        <v>0</v>
      </c>
      <c r="N348" s="6">
        <v>0</v>
      </c>
      <c r="O348" s="5">
        <v>0</v>
      </c>
      <c r="P348" s="6">
        <v>0</v>
      </c>
      <c r="Q348" s="5">
        <v>0</v>
      </c>
      <c r="R348" s="6">
        <v>0</v>
      </c>
      <c r="S348" s="5">
        <v>1.477E-2</v>
      </c>
      <c r="T348" s="6">
        <v>2.1309999999999998</v>
      </c>
      <c r="U348" s="5">
        <v>0</v>
      </c>
      <c r="V348" s="6">
        <v>0</v>
      </c>
      <c r="W348" s="5">
        <v>0</v>
      </c>
      <c r="X348" s="6">
        <v>0</v>
      </c>
      <c r="Y348" s="5">
        <v>0</v>
      </c>
      <c r="Z348" s="6">
        <v>0</v>
      </c>
      <c r="AA348" s="5">
        <v>0</v>
      </c>
      <c r="AB348" s="6">
        <v>0</v>
      </c>
      <c r="AC348" s="5">
        <v>0</v>
      </c>
      <c r="AD348" s="6">
        <v>0</v>
      </c>
      <c r="AE348" s="5">
        <v>0</v>
      </c>
      <c r="AF348" s="6">
        <v>0</v>
      </c>
    </row>
    <row r="349" spans="2:32" x14ac:dyDescent="0.35">
      <c r="B349" s="1" t="s">
        <v>344</v>
      </c>
      <c r="C349" s="5">
        <v>0</v>
      </c>
      <c r="D349" s="6">
        <v>0</v>
      </c>
      <c r="E349" s="5">
        <v>0</v>
      </c>
      <c r="F349" s="6">
        <v>0</v>
      </c>
      <c r="G349" s="5">
        <v>0</v>
      </c>
      <c r="H349" s="6">
        <v>0</v>
      </c>
      <c r="I349" s="5">
        <v>0</v>
      </c>
      <c r="J349" s="6">
        <v>0</v>
      </c>
      <c r="K349" s="5">
        <v>0</v>
      </c>
      <c r="L349" s="6">
        <v>0</v>
      </c>
      <c r="M349" s="5">
        <v>0</v>
      </c>
      <c r="N349" s="6">
        <v>0</v>
      </c>
      <c r="O349" s="5">
        <v>0</v>
      </c>
      <c r="P349" s="6">
        <v>0</v>
      </c>
      <c r="Q349" s="5">
        <v>0</v>
      </c>
      <c r="R349" s="6">
        <v>0</v>
      </c>
      <c r="S349" s="5">
        <v>0</v>
      </c>
      <c r="T349" s="6">
        <v>0</v>
      </c>
      <c r="U349" s="5">
        <v>0</v>
      </c>
      <c r="V349" s="6">
        <v>0</v>
      </c>
      <c r="W349" s="5">
        <v>0</v>
      </c>
      <c r="X349" s="6">
        <v>0</v>
      </c>
      <c r="Y349" s="5">
        <v>0</v>
      </c>
      <c r="Z349" s="6">
        <v>0</v>
      </c>
      <c r="AA349" s="5">
        <v>0</v>
      </c>
      <c r="AB349" s="6">
        <v>0</v>
      </c>
      <c r="AC349" s="5">
        <v>0</v>
      </c>
      <c r="AD349" s="6">
        <v>0</v>
      </c>
      <c r="AE349" s="5">
        <v>0</v>
      </c>
      <c r="AF349" s="6">
        <v>0</v>
      </c>
    </row>
    <row r="350" spans="2:32" x14ac:dyDescent="0.35">
      <c r="B350" s="1" t="s">
        <v>345</v>
      </c>
      <c r="C350" s="5">
        <v>1.39E-3</v>
      </c>
      <c r="D350" s="6">
        <v>1.5740000000000001</v>
      </c>
      <c r="E350" s="5">
        <v>0</v>
      </c>
      <c r="F350" s="6">
        <v>0</v>
      </c>
      <c r="G350" s="5">
        <v>0</v>
      </c>
      <c r="H350" s="6">
        <v>0</v>
      </c>
      <c r="I350" s="5">
        <v>0</v>
      </c>
      <c r="J350" s="6">
        <v>0</v>
      </c>
      <c r="K350" s="5">
        <v>0</v>
      </c>
      <c r="L350" s="6">
        <v>0</v>
      </c>
      <c r="M350" s="5">
        <v>0</v>
      </c>
      <c r="N350" s="6">
        <v>0</v>
      </c>
      <c r="O350" s="5">
        <v>0</v>
      </c>
      <c r="P350" s="6">
        <v>0</v>
      </c>
      <c r="Q350" s="5">
        <v>0</v>
      </c>
      <c r="R350" s="6">
        <v>0</v>
      </c>
      <c r="S350" s="5">
        <v>0</v>
      </c>
      <c r="T350" s="6">
        <v>0</v>
      </c>
      <c r="U350" s="5">
        <v>0</v>
      </c>
      <c r="V350" s="6">
        <v>0</v>
      </c>
      <c r="W350" s="5">
        <v>8.1399999999999997E-3</v>
      </c>
      <c r="X350" s="6">
        <v>0.121</v>
      </c>
      <c r="Y350" s="5">
        <v>1.7069999999999998E-2</v>
      </c>
      <c r="Z350" s="6">
        <v>1.452</v>
      </c>
      <c r="AA350" s="5">
        <v>0</v>
      </c>
      <c r="AB350" s="6">
        <v>0</v>
      </c>
      <c r="AC350" s="5">
        <v>0</v>
      </c>
      <c r="AD350" s="6">
        <v>0</v>
      </c>
      <c r="AE350" s="5">
        <v>0</v>
      </c>
      <c r="AF350" s="6">
        <v>0</v>
      </c>
    </row>
    <row r="351" spans="2:32" x14ac:dyDescent="0.35">
      <c r="B351" s="1" t="s">
        <v>346</v>
      </c>
      <c r="C351" s="5">
        <v>0</v>
      </c>
      <c r="D351" s="6">
        <v>0</v>
      </c>
      <c r="E351" s="5">
        <v>0</v>
      </c>
      <c r="F351" s="6">
        <v>0</v>
      </c>
      <c r="G351" s="5">
        <v>0</v>
      </c>
      <c r="H351" s="6">
        <v>0</v>
      </c>
      <c r="I351" s="5">
        <v>0</v>
      </c>
      <c r="J351" s="6">
        <v>0</v>
      </c>
      <c r="K351" s="5">
        <v>0</v>
      </c>
      <c r="L351" s="6">
        <v>0</v>
      </c>
      <c r="M351" s="5">
        <v>0</v>
      </c>
      <c r="N351" s="6">
        <v>0</v>
      </c>
      <c r="O351" s="5">
        <v>0</v>
      </c>
      <c r="P351" s="6">
        <v>0</v>
      </c>
      <c r="Q351" s="5">
        <v>0</v>
      </c>
      <c r="R351" s="6">
        <v>0</v>
      </c>
      <c r="S351" s="5">
        <v>0</v>
      </c>
      <c r="T351" s="6">
        <v>0</v>
      </c>
      <c r="U351" s="5">
        <v>0</v>
      </c>
      <c r="V351" s="6">
        <v>0</v>
      </c>
      <c r="W351" s="5">
        <v>0</v>
      </c>
      <c r="X351" s="6">
        <v>0</v>
      </c>
      <c r="Y351" s="5">
        <v>0</v>
      </c>
      <c r="Z351" s="6">
        <v>0</v>
      </c>
      <c r="AA351" s="5">
        <v>0</v>
      </c>
      <c r="AB351" s="6">
        <v>0</v>
      </c>
      <c r="AC351" s="5">
        <v>0</v>
      </c>
      <c r="AD351" s="6">
        <v>0</v>
      </c>
      <c r="AE351" s="5">
        <v>0</v>
      </c>
      <c r="AF351" s="6">
        <v>0</v>
      </c>
    </row>
    <row r="352" spans="2:32" x14ac:dyDescent="0.35">
      <c r="B352" s="1" t="s">
        <v>347</v>
      </c>
      <c r="C352" s="5">
        <v>2.5300000000000001E-3</v>
      </c>
      <c r="D352" s="6">
        <v>2.8660000000000001</v>
      </c>
      <c r="E352" s="5">
        <v>0</v>
      </c>
      <c r="F352" s="6">
        <v>0</v>
      </c>
      <c r="G352" s="5">
        <v>0</v>
      </c>
      <c r="H352" s="6">
        <v>0</v>
      </c>
      <c r="I352" s="5">
        <v>0</v>
      </c>
      <c r="J352" s="6">
        <v>0</v>
      </c>
      <c r="K352" s="5">
        <v>0</v>
      </c>
      <c r="L352" s="6">
        <v>0</v>
      </c>
      <c r="M352" s="5">
        <v>0</v>
      </c>
      <c r="N352" s="6">
        <v>0</v>
      </c>
      <c r="O352" s="5">
        <v>0</v>
      </c>
      <c r="P352" s="6">
        <v>0</v>
      </c>
      <c r="Q352" s="5">
        <v>0</v>
      </c>
      <c r="R352" s="6">
        <v>0</v>
      </c>
      <c r="S352" s="5">
        <v>1.9859999999999999E-2</v>
      </c>
      <c r="T352" s="6">
        <v>2.8660000000000001</v>
      </c>
      <c r="U352" s="5">
        <v>0</v>
      </c>
      <c r="V352" s="6">
        <v>0</v>
      </c>
      <c r="W352" s="5">
        <v>0</v>
      </c>
      <c r="X352" s="6">
        <v>0</v>
      </c>
      <c r="Y352" s="5">
        <v>0</v>
      </c>
      <c r="Z352" s="6">
        <v>0</v>
      </c>
      <c r="AA352" s="5">
        <v>0</v>
      </c>
      <c r="AB352" s="6">
        <v>0</v>
      </c>
      <c r="AC352" s="5">
        <v>0</v>
      </c>
      <c r="AD352" s="6">
        <v>0</v>
      </c>
      <c r="AE352" s="5">
        <v>0</v>
      </c>
      <c r="AF352" s="6">
        <v>0</v>
      </c>
    </row>
    <row r="353" spans="2:32" x14ac:dyDescent="0.35">
      <c r="B353" s="1" t="s">
        <v>348</v>
      </c>
      <c r="C353" s="5">
        <v>1.07E-3</v>
      </c>
      <c r="D353" s="6">
        <v>1.2090000000000001</v>
      </c>
      <c r="E353" s="5">
        <v>0</v>
      </c>
      <c r="F353" s="6">
        <v>0</v>
      </c>
      <c r="G353" s="5">
        <v>0</v>
      </c>
      <c r="H353" s="6">
        <v>0</v>
      </c>
      <c r="I353" s="5">
        <v>0</v>
      </c>
      <c r="J353" s="6">
        <v>0</v>
      </c>
      <c r="K353" s="5">
        <v>0</v>
      </c>
      <c r="L353" s="6">
        <v>0</v>
      </c>
      <c r="M353" s="5">
        <v>0</v>
      </c>
      <c r="N353" s="6">
        <v>0</v>
      </c>
      <c r="O353" s="5">
        <v>0</v>
      </c>
      <c r="P353" s="6">
        <v>0</v>
      </c>
      <c r="Q353" s="5">
        <v>0</v>
      </c>
      <c r="R353" s="6">
        <v>0</v>
      </c>
      <c r="S353" s="5">
        <v>0</v>
      </c>
      <c r="T353" s="6">
        <v>0</v>
      </c>
      <c r="U353" s="5">
        <v>0</v>
      </c>
      <c r="V353" s="6">
        <v>0</v>
      </c>
      <c r="W353" s="5">
        <v>0</v>
      </c>
      <c r="X353" s="6">
        <v>0</v>
      </c>
      <c r="Y353" s="5">
        <v>0</v>
      </c>
      <c r="Z353" s="6">
        <v>0</v>
      </c>
      <c r="AA353" s="5">
        <v>0</v>
      </c>
      <c r="AB353" s="6">
        <v>0</v>
      </c>
      <c r="AC353" s="5">
        <v>0</v>
      </c>
      <c r="AD353" s="6">
        <v>0</v>
      </c>
      <c r="AE353" s="5">
        <v>1.4109999999999999E-2</v>
      </c>
      <c r="AF353" s="6">
        <v>1.2090000000000001</v>
      </c>
    </row>
    <row r="354" spans="2:32" x14ac:dyDescent="0.35">
      <c r="B354" s="1" t="s">
        <v>349</v>
      </c>
      <c r="C354" s="5">
        <v>1.2999999999999999E-3</v>
      </c>
      <c r="D354" s="6">
        <v>1.474</v>
      </c>
      <c r="E354" s="5">
        <v>0</v>
      </c>
      <c r="F354" s="6">
        <v>0</v>
      </c>
      <c r="G354" s="5">
        <v>0</v>
      </c>
      <c r="H354" s="6">
        <v>0</v>
      </c>
      <c r="I354" s="5">
        <v>0</v>
      </c>
      <c r="J354" s="6">
        <v>0</v>
      </c>
      <c r="K354" s="5">
        <v>0</v>
      </c>
      <c r="L354" s="6">
        <v>0</v>
      </c>
      <c r="M354" s="5">
        <v>0</v>
      </c>
      <c r="N354" s="6">
        <v>0</v>
      </c>
      <c r="O354" s="5">
        <v>0</v>
      </c>
      <c r="P354" s="6">
        <v>0</v>
      </c>
      <c r="Q354" s="5">
        <v>0</v>
      </c>
      <c r="R354" s="6">
        <v>0</v>
      </c>
      <c r="S354" s="5">
        <v>0</v>
      </c>
      <c r="T354" s="6">
        <v>0</v>
      </c>
      <c r="U354" s="5">
        <v>0</v>
      </c>
      <c r="V354" s="6">
        <v>0</v>
      </c>
      <c r="W354" s="5">
        <v>0</v>
      </c>
      <c r="X354" s="6">
        <v>0</v>
      </c>
      <c r="Y354" s="5">
        <v>0</v>
      </c>
      <c r="Z354" s="6">
        <v>0</v>
      </c>
      <c r="AA354" s="5">
        <v>9.4800000000000006E-3</v>
      </c>
      <c r="AB354" s="6">
        <v>1.474</v>
      </c>
      <c r="AC354" s="5">
        <v>0</v>
      </c>
      <c r="AD354" s="6">
        <v>0</v>
      </c>
      <c r="AE354" s="5">
        <v>0</v>
      </c>
      <c r="AF354" s="6">
        <v>0</v>
      </c>
    </row>
    <row r="355" spans="2:32" x14ac:dyDescent="0.35">
      <c r="B355" s="1" t="s">
        <v>350</v>
      </c>
      <c r="C355" s="5">
        <v>0</v>
      </c>
      <c r="D355" s="6">
        <v>0</v>
      </c>
      <c r="E355" s="5">
        <v>0</v>
      </c>
      <c r="F355" s="6">
        <v>0</v>
      </c>
      <c r="G355" s="5">
        <v>0</v>
      </c>
      <c r="H355" s="6">
        <v>0</v>
      </c>
      <c r="I355" s="5">
        <v>0</v>
      </c>
      <c r="J355" s="6">
        <v>0</v>
      </c>
      <c r="K355" s="5">
        <v>0</v>
      </c>
      <c r="L355" s="6">
        <v>0</v>
      </c>
      <c r="M355" s="5">
        <v>0</v>
      </c>
      <c r="N355" s="6">
        <v>0</v>
      </c>
      <c r="O355" s="5">
        <v>0</v>
      </c>
      <c r="P355" s="6">
        <v>0</v>
      </c>
      <c r="Q355" s="5">
        <v>0</v>
      </c>
      <c r="R355" s="6">
        <v>0</v>
      </c>
      <c r="S355" s="5">
        <v>0</v>
      </c>
      <c r="T355" s="6">
        <v>0</v>
      </c>
      <c r="U355" s="5">
        <v>0</v>
      </c>
      <c r="V355" s="6">
        <v>0</v>
      </c>
      <c r="W355" s="5">
        <v>0</v>
      </c>
      <c r="X355" s="6">
        <v>0</v>
      </c>
      <c r="Y355" s="5">
        <v>0</v>
      </c>
      <c r="Z355" s="6">
        <v>0</v>
      </c>
      <c r="AA355" s="5">
        <v>0</v>
      </c>
      <c r="AB355" s="6">
        <v>0</v>
      </c>
      <c r="AC355" s="5">
        <v>0</v>
      </c>
      <c r="AD355" s="6">
        <v>0</v>
      </c>
      <c r="AE355" s="5">
        <v>0</v>
      </c>
      <c r="AF355" s="6">
        <v>0</v>
      </c>
    </row>
    <row r="356" spans="2:32" x14ac:dyDescent="0.35">
      <c r="B356" s="1" t="s">
        <v>351</v>
      </c>
      <c r="C356" s="5">
        <v>0</v>
      </c>
      <c r="D356" s="6">
        <v>0</v>
      </c>
      <c r="E356" s="5">
        <v>0</v>
      </c>
      <c r="F356" s="6">
        <v>0</v>
      </c>
      <c r="G356" s="5">
        <v>0</v>
      </c>
      <c r="H356" s="6">
        <v>0</v>
      </c>
      <c r="I356" s="5">
        <v>0</v>
      </c>
      <c r="J356" s="6">
        <v>0</v>
      </c>
      <c r="K356" s="5">
        <v>0</v>
      </c>
      <c r="L356" s="6">
        <v>0</v>
      </c>
      <c r="M356" s="5">
        <v>0</v>
      </c>
      <c r="N356" s="6">
        <v>0</v>
      </c>
      <c r="O356" s="5">
        <v>0</v>
      </c>
      <c r="P356" s="6">
        <v>0</v>
      </c>
      <c r="Q356" s="5">
        <v>0</v>
      </c>
      <c r="R356" s="6">
        <v>0</v>
      </c>
      <c r="S356" s="5">
        <v>0</v>
      </c>
      <c r="T356" s="6">
        <v>0</v>
      </c>
      <c r="U356" s="5">
        <v>0</v>
      </c>
      <c r="V356" s="6">
        <v>0</v>
      </c>
      <c r="W356" s="5">
        <v>0</v>
      </c>
      <c r="X356" s="6">
        <v>0</v>
      </c>
      <c r="Y356" s="5">
        <v>0</v>
      </c>
      <c r="Z356" s="6">
        <v>0</v>
      </c>
      <c r="AA356" s="5">
        <v>0</v>
      </c>
      <c r="AB356" s="6">
        <v>0</v>
      </c>
      <c r="AC356" s="5">
        <v>0</v>
      </c>
      <c r="AD356" s="6">
        <v>0</v>
      </c>
      <c r="AE356" s="5">
        <v>0</v>
      </c>
      <c r="AF356" s="6">
        <v>0</v>
      </c>
    </row>
    <row r="357" spans="2:32" x14ac:dyDescent="0.35">
      <c r="B357" s="1" t="s">
        <v>352</v>
      </c>
      <c r="C357" s="5">
        <v>1E-3</v>
      </c>
      <c r="D357" s="6">
        <v>1.1379999999999999</v>
      </c>
      <c r="E357" s="5">
        <v>0</v>
      </c>
      <c r="F357" s="6">
        <v>0</v>
      </c>
      <c r="G357" s="5">
        <v>0</v>
      </c>
      <c r="H357" s="6">
        <v>0</v>
      </c>
      <c r="I357" s="5">
        <v>0</v>
      </c>
      <c r="J357" s="6">
        <v>0</v>
      </c>
      <c r="K357" s="5">
        <v>1.779E-2</v>
      </c>
      <c r="L357" s="6">
        <v>1.1379999999999999</v>
      </c>
      <c r="M357" s="5">
        <v>0</v>
      </c>
      <c r="N357" s="6">
        <v>0</v>
      </c>
      <c r="O357" s="5">
        <v>0</v>
      </c>
      <c r="P357" s="6">
        <v>0</v>
      </c>
      <c r="Q357" s="5">
        <v>0</v>
      </c>
      <c r="R357" s="6">
        <v>0</v>
      </c>
      <c r="S357" s="5">
        <v>0</v>
      </c>
      <c r="T357" s="6">
        <v>0</v>
      </c>
      <c r="U357" s="5">
        <v>0</v>
      </c>
      <c r="V357" s="6">
        <v>0</v>
      </c>
      <c r="W357" s="5">
        <v>0</v>
      </c>
      <c r="X357" s="6">
        <v>0</v>
      </c>
      <c r="Y357" s="5">
        <v>0</v>
      </c>
      <c r="Z357" s="6">
        <v>0</v>
      </c>
      <c r="AA357" s="5">
        <v>0</v>
      </c>
      <c r="AB357" s="6">
        <v>0</v>
      </c>
      <c r="AC357" s="5">
        <v>0</v>
      </c>
      <c r="AD357" s="6">
        <v>0</v>
      </c>
      <c r="AE357" s="5">
        <v>0</v>
      </c>
      <c r="AF357" s="6">
        <v>0</v>
      </c>
    </row>
    <row r="358" spans="2:32" x14ac:dyDescent="0.35">
      <c r="B358" s="1" t="s">
        <v>353</v>
      </c>
      <c r="C358" s="5">
        <v>0</v>
      </c>
      <c r="D358" s="6">
        <v>0</v>
      </c>
      <c r="E358" s="5">
        <v>0</v>
      </c>
      <c r="F358" s="6">
        <v>0</v>
      </c>
      <c r="G358" s="5">
        <v>0</v>
      </c>
      <c r="H358" s="6">
        <v>0</v>
      </c>
      <c r="I358" s="5">
        <v>0</v>
      </c>
      <c r="J358" s="6">
        <v>0</v>
      </c>
      <c r="K358" s="5">
        <v>0</v>
      </c>
      <c r="L358" s="6">
        <v>0</v>
      </c>
      <c r="M358" s="5">
        <v>0</v>
      </c>
      <c r="N358" s="6">
        <v>0</v>
      </c>
      <c r="O358" s="5">
        <v>0</v>
      </c>
      <c r="P358" s="6">
        <v>0</v>
      </c>
      <c r="Q358" s="5">
        <v>0</v>
      </c>
      <c r="R358" s="6">
        <v>0</v>
      </c>
      <c r="S358" s="5">
        <v>0</v>
      </c>
      <c r="T358" s="6">
        <v>0</v>
      </c>
      <c r="U358" s="5">
        <v>0</v>
      </c>
      <c r="V358" s="6">
        <v>0</v>
      </c>
      <c r="W358" s="5">
        <v>0</v>
      </c>
      <c r="X358" s="6">
        <v>0</v>
      </c>
      <c r="Y358" s="5">
        <v>0</v>
      </c>
      <c r="Z358" s="6">
        <v>0</v>
      </c>
      <c r="AA358" s="5">
        <v>0</v>
      </c>
      <c r="AB358" s="6">
        <v>0</v>
      </c>
      <c r="AC358" s="5">
        <v>0</v>
      </c>
      <c r="AD358" s="6">
        <v>0</v>
      </c>
      <c r="AE358" s="5">
        <v>0</v>
      </c>
      <c r="AF358" s="6">
        <v>0</v>
      </c>
    </row>
    <row r="359" spans="2:32" x14ac:dyDescent="0.35">
      <c r="B359" s="1" t="s">
        <v>354</v>
      </c>
      <c r="C359" s="5">
        <v>3.3899999999999998E-3</v>
      </c>
      <c r="D359" s="6">
        <v>3.8439999999999999</v>
      </c>
      <c r="E359" s="5">
        <v>0</v>
      </c>
      <c r="F359" s="6">
        <v>0</v>
      </c>
      <c r="G359" s="5">
        <v>0</v>
      </c>
      <c r="H359" s="6">
        <v>0</v>
      </c>
      <c r="I359" s="5">
        <v>0</v>
      </c>
      <c r="J359" s="6">
        <v>0</v>
      </c>
      <c r="K359" s="5">
        <v>0</v>
      </c>
      <c r="L359" s="6">
        <v>0</v>
      </c>
      <c r="M359" s="5">
        <v>0</v>
      </c>
      <c r="N359" s="6">
        <v>0</v>
      </c>
      <c r="O359" s="5">
        <v>0</v>
      </c>
      <c r="P359" s="6">
        <v>0</v>
      </c>
      <c r="Q359" s="5">
        <v>0</v>
      </c>
      <c r="R359" s="6">
        <v>0</v>
      </c>
      <c r="S359" s="5">
        <v>0</v>
      </c>
      <c r="T359" s="6">
        <v>0</v>
      </c>
      <c r="U359" s="5">
        <v>0</v>
      </c>
      <c r="V359" s="6">
        <v>0</v>
      </c>
      <c r="W359" s="5">
        <v>8.1399999999999997E-3</v>
      </c>
      <c r="X359" s="6">
        <v>0.121</v>
      </c>
      <c r="Y359" s="5">
        <v>4.376E-2</v>
      </c>
      <c r="Z359" s="6">
        <v>3.7229999999999999</v>
      </c>
      <c r="AA359" s="5">
        <v>0</v>
      </c>
      <c r="AB359" s="6">
        <v>0</v>
      </c>
      <c r="AC359" s="5">
        <v>0</v>
      </c>
      <c r="AD359" s="6">
        <v>0</v>
      </c>
      <c r="AE359" s="5">
        <v>0</v>
      </c>
      <c r="AF359" s="6">
        <v>0</v>
      </c>
    </row>
    <row r="360" spans="2:32" x14ac:dyDescent="0.35">
      <c r="B360" s="1" t="s">
        <v>355</v>
      </c>
      <c r="C360" s="5">
        <v>1.9000000000000001E-4</v>
      </c>
      <c r="D360" s="6">
        <v>0.21299999999999999</v>
      </c>
      <c r="E360" s="5">
        <v>0</v>
      </c>
      <c r="F360" s="6">
        <v>0</v>
      </c>
      <c r="G360" s="5">
        <v>0</v>
      </c>
      <c r="H360" s="6">
        <v>0</v>
      </c>
      <c r="I360" s="5">
        <v>0</v>
      </c>
      <c r="J360" s="6">
        <v>0</v>
      </c>
      <c r="K360" s="5">
        <v>0</v>
      </c>
      <c r="L360" s="6">
        <v>0</v>
      </c>
      <c r="M360" s="5">
        <v>0</v>
      </c>
      <c r="N360" s="6">
        <v>0</v>
      </c>
      <c r="O360" s="5">
        <v>0</v>
      </c>
      <c r="P360" s="6">
        <v>0</v>
      </c>
      <c r="Q360" s="5">
        <v>4.3899999999999998E-3</v>
      </c>
      <c r="R360" s="6">
        <v>0.21299999999999999</v>
      </c>
      <c r="S360" s="5">
        <v>0</v>
      </c>
      <c r="T360" s="6">
        <v>0</v>
      </c>
      <c r="U360" s="5">
        <v>0</v>
      </c>
      <c r="V360" s="6">
        <v>0</v>
      </c>
      <c r="W360" s="5">
        <v>0</v>
      </c>
      <c r="X360" s="6">
        <v>0</v>
      </c>
      <c r="Y360" s="5">
        <v>0</v>
      </c>
      <c r="Z360" s="6">
        <v>0</v>
      </c>
      <c r="AA360" s="5">
        <v>0</v>
      </c>
      <c r="AB360" s="6">
        <v>0</v>
      </c>
      <c r="AC360" s="5">
        <v>0</v>
      </c>
      <c r="AD360" s="6">
        <v>0</v>
      </c>
      <c r="AE360" s="5">
        <v>0</v>
      </c>
      <c r="AF360" s="6">
        <v>0</v>
      </c>
    </row>
    <row r="361" spans="2:32" x14ac:dyDescent="0.35">
      <c r="B361" s="1" t="s">
        <v>356</v>
      </c>
      <c r="C361" s="5">
        <v>4.8000000000000001E-4</v>
      </c>
      <c r="D361" s="6">
        <v>0.53900000000000003</v>
      </c>
      <c r="E361" s="5">
        <v>0</v>
      </c>
      <c r="F361" s="6">
        <v>0</v>
      </c>
      <c r="G361" s="5">
        <v>0</v>
      </c>
      <c r="H361" s="6">
        <v>0</v>
      </c>
      <c r="I361" s="5">
        <v>0</v>
      </c>
      <c r="J361" s="6">
        <v>0</v>
      </c>
      <c r="K361" s="5">
        <v>0</v>
      </c>
      <c r="L361" s="6">
        <v>0</v>
      </c>
      <c r="M361" s="5">
        <v>0</v>
      </c>
      <c r="N361" s="6">
        <v>0</v>
      </c>
      <c r="O361" s="5">
        <v>0</v>
      </c>
      <c r="P361" s="6">
        <v>0</v>
      </c>
      <c r="Q361" s="5">
        <v>0</v>
      </c>
      <c r="R361" s="6">
        <v>0</v>
      </c>
      <c r="S361" s="5">
        <v>3.7399999999999998E-3</v>
      </c>
      <c r="T361" s="6">
        <v>0.53900000000000003</v>
      </c>
      <c r="U361" s="5">
        <v>0</v>
      </c>
      <c r="V361" s="6">
        <v>0</v>
      </c>
      <c r="W361" s="5">
        <v>0</v>
      </c>
      <c r="X361" s="6">
        <v>0</v>
      </c>
      <c r="Y361" s="5">
        <v>0</v>
      </c>
      <c r="Z361" s="6">
        <v>0</v>
      </c>
      <c r="AA361" s="5">
        <v>0</v>
      </c>
      <c r="AB361" s="6">
        <v>0</v>
      </c>
      <c r="AC361" s="5">
        <v>0</v>
      </c>
      <c r="AD361" s="6">
        <v>0</v>
      </c>
      <c r="AE361" s="5">
        <v>0</v>
      </c>
      <c r="AF361" s="6">
        <v>0</v>
      </c>
    </row>
    <row r="362" spans="2:32" x14ac:dyDescent="0.35">
      <c r="B362" s="1" t="s">
        <v>357</v>
      </c>
      <c r="C362" s="5">
        <v>1.97E-3</v>
      </c>
      <c r="D362" s="6">
        <v>2.2309999999999999</v>
      </c>
      <c r="E362" s="5">
        <v>0</v>
      </c>
      <c r="F362" s="6">
        <v>0</v>
      </c>
      <c r="G362" s="5">
        <v>2.2360000000000001E-2</v>
      </c>
      <c r="H362" s="6">
        <v>2.2309999999999999</v>
      </c>
      <c r="I362" s="5">
        <v>0</v>
      </c>
      <c r="J362" s="6">
        <v>0</v>
      </c>
      <c r="K362" s="5">
        <v>0</v>
      </c>
      <c r="L362" s="6">
        <v>0</v>
      </c>
      <c r="M362" s="5">
        <v>0</v>
      </c>
      <c r="N362" s="6">
        <v>0</v>
      </c>
      <c r="O362" s="5">
        <v>0</v>
      </c>
      <c r="P362" s="6">
        <v>0</v>
      </c>
      <c r="Q362" s="5">
        <v>0</v>
      </c>
      <c r="R362" s="6">
        <v>0</v>
      </c>
      <c r="S362" s="5">
        <v>0</v>
      </c>
      <c r="T362" s="6">
        <v>0</v>
      </c>
      <c r="U362" s="5">
        <v>0</v>
      </c>
      <c r="V362" s="6">
        <v>0</v>
      </c>
      <c r="W362" s="5">
        <v>0</v>
      </c>
      <c r="X362" s="6">
        <v>0</v>
      </c>
      <c r="Y362" s="5">
        <v>0</v>
      </c>
      <c r="Z362" s="6">
        <v>0</v>
      </c>
      <c r="AA362" s="5">
        <v>0</v>
      </c>
      <c r="AB362" s="6">
        <v>0</v>
      </c>
      <c r="AC362" s="5">
        <v>0</v>
      </c>
      <c r="AD362" s="6">
        <v>0</v>
      </c>
      <c r="AE362" s="5">
        <v>0</v>
      </c>
      <c r="AF362" s="6">
        <v>0</v>
      </c>
    </row>
    <row r="363" spans="2:32" x14ac:dyDescent="0.35">
      <c r="B363" s="1" t="s">
        <v>358</v>
      </c>
      <c r="C363" s="5">
        <v>0</v>
      </c>
      <c r="D363" s="6">
        <v>0</v>
      </c>
      <c r="E363" s="5">
        <v>0</v>
      </c>
      <c r="F363" s="6">
        <v>0</v>
      </c>
      <c r="G363" s="5">
        <v>0</v>
      </c>
      <c r="H363" s="6">
        <v>0</v>
      </c>
      <c r="I363" s="5">
        <v>0</v>
      </c>
      <c r="J363" s="6">
        <v>0</v>
      </c>
      <c r="K363" s="5">
        <v>0</v>
      </c>
      <c r="L363" s="6">
        <v>0</v>
      </c>
      <c r="M363" s="5">
        <v>0</v>
      </c>
      <c r="N363" s="6">
        <v>0</v>
      </c>
      <c r="O363" s="5">
        <v>0</v>
      </c>
      <c r="P363" s="6">
        <v>0</v>
      </c>
      <c r="Q363" s="5">
        <v>0</v>
      </c>
      <c r="R363" s="6">
        <v>0</v>
      </c>
      <c r="S363" s="5">
        <v>0</v>
      </c>
      <c r="T363" s="6">
        <v>0</v>
      </c>
      <c r="U363" s="5">
        <v>0</v>
      </c>
      <c r="V363" s="6">
        <v>0</v>
      </c>
      <c r="W363" s="5">
        <v>0</v>
      </c>
      <c r="X363" s="6">
        <v>0</v>
      </c>
      <c r="Y363" s="5">
        <v>0</v>
      </c>
      <c r="Z363" s="6">
        <v>0</v>
      </c>
      <c r="AA363" s="5">
        <v>0</v>
      </c>
      <c r="AB363" s="6">
        <v>0</v>
      </c>
      <c r="AC363" s="5">
        <v>0</v>
      </c>
      <c r="AD363" s="6">
        <v>0</v>
      </c>
      <c r="AE363" s="5">
        <v>0</v>
      </c>
      <c r="AF363" s="6">
        <v>0</v>
      </c>
    </row>
    <row r="364" spans="2:32" x14ac:dyDescent="0.35">
      <c r="B364" s="1" t="s">
        <v>359</v>
      </c>
      <c r="C364" s="5">
        <v>0</v>
      </c>
      <c r="D364" s="6">
        <v>0</v>
      </c>
      <c r="E364" s="5">
        <v>0</v>
      </c>
      <c r="F364" s="6">
        <v>0</v>
      </c>
      <c r="G364" s="5">
        <v>0</v>
      </c>
      <c r="H364" s="6">
        <v>0</v>
      </c>
      <c r="I364" s="5">
        <v>0</v>
      </c>
      <c r="J364" s="6">
        <v>0</v>
      </c>
      <c r="K364" s="5">
        <v>0</v>
      </c>
      <c r="L364" s="6">
        <v>0</v>
      </c>
      <c r="M364" s="5">
        <v>0</v>
      </c>
      <c r="N364" s="6">
        <v>0</v>
      </c>
      <c r="O364" s="5">
        <v>0</v>
      </c>
      <c r="P364" s="6">
        <v>0</v>
      </c>
      <c r="Q364" s="5">
        <v>0</v>
      </c>
      <c r="R364" s="6">
        <v>0</v>
      </c>
      <c r="S364" s="5">
        <v>0</v>
      </c>
      <c r="T364" s="6">
        <v>0</v>
      </c>
      <c r="U364" s="5">
        <v>0</v>
      </c>
      <c r="V364" s="6">
        <v>0</v>
      </c>
      <c r="W364" s="5">
        <v>0</v>
      </c>
      <c r="X364" s="6">
        <v>0</v>
      </c>
      <c r="Y364" s="5">
        <v>0</v>
      </c>
      <c r="Z364" s="6">
        <v>0</v>
      </c>
      <c r="AA364" s="5">
        <v>0</v>
      </c>
      <c r="AB364" s="6">
        <v>0</v>
      </c>
      <c r="AC364" s="5">
        <v>0</v>
      </c>
      <c r="AD364" s="6">
        <v>0</v>
      </c>
      <c r="AE364" s="5">
        <v>0</v>
      </c>
      <c r="AF364" s="6">
        <v>0</v>
      </c>
    </row>
    <row r="365" spans="2:32" x14ac:dyDescent="0.35">
      <c r="B365" s="1" t="s">
        <v>360</v>
      </c>
      <c r="C365" s="5">
        <v>0</v>
      </c>
      <c r="D365" s="6">
        <v>0</v>
      </c>
      <c r="E365" s="5">
        <v>0</v>
      </c>
      <c r="F365" s="6">
        <v>0</v>
      </c>
      <c r="G365" s="5">
        <v>0</v>
      </c>
      <c r="H365" s="6">
        <v>0</v>
      </c>
      <c r="I365" s="5">
        <v>0</v>
      </c>
      <c r="J365" s="6">
        <v>0</v>
      </c>
      <c r="K365" s="5">
        <v>0</v>
      </c>
      <c r="L365" s="6">
        <v>0</v>
      </c>
      <c r="M365" s="5">
        <v>0</v>
      </c>
      <c r="N365" s="6">
        <v>0</v>
      </c>
      <c r="O365" s="5">
        <v>0</v>
      </c>
      <c r="P365" s="6">
        <v>0</v>
      </c>
      <c r="Q365" s="5">
        <v>0</v>
      </c>
      <c r="R365" s="6">
        <v>0</v>
      </c>
      <c r="S365" s="5">
        <v>0</v>
      </c>
      <c r="T365" s="6">
        <v>0</v>
      </c>
      <c r="U365" s="5">
        <v>0</v>
      </c>
      <c r="V365" s="6">
        <v>0</v>
      </c>
      <c r="W365" s="5">
        <v>0</v>
      </c>
      <c r="X365" s="6">
        <v>0</v>
      </c>
      <c r="Y365" s="5">
        <v>0</v>
      </c>
      <c r="Z365" s="6">
        <v>0</v>
      </c>
      <c r="AA365" s="5">
        <v>0</v>
      </c>
      <c r="AB365" s="6">
        <v>0</v>
      </c>
      <c r="AC365" s="5">
        <v>0</v>
      </c>
      <c r="AD365" s="6">
        <v>0</v>
      </c>
      <c r="AE365" s="5">
        <v>0</v>
      </c>
      <c r="AF365" s="6">
        <v>0</v>
      </c>
    </row>
    <row r="366" spans="2:32" x14ac:dyDescent="0.35">
      <c r="B366" s="1" t="s">
        <v>361</v>
      </c>
      <c r="C366" s="5">
        <v>0</v>
      </c>
      <c r="D366" s="6">
        <v>0</v>
      </c>
      <c r="E366" s="5">
        <v>0</v>
      </c>
      <c r="F366" s="6">
        <v>0</v>
      </c>
      <c r="G366" s="5">
        <v>0</v>
      </c>
      <c r="H366" s="6">
        <v>0</v>
      </c>
      <c r="I366" s="5">
        <v>0</v>
      </c>
      <c r="J366" s="6">
        <v>0</v>
      </c>
      <c r="K366" s="5">
        <v>0</v>
      </c>
      <c r="L366" s="6">
        <v>0</v>
      </c>
      <c r="M366" s="5">
        <v>0</v>
      </c>
      <c r="N366" s="6">
        <v>0</v>
      </c>
      <c r="O366" s="5">
        <v>0</v>
      </c>
      <c r="P366" s="6">
        <v>0</v>
      </c>
      <c r="Q366" s="5">
        <v>0</v>
      </c>
      <c r="R366" s="6">
        <v>0</v>
      </c>
      <c r="S366" s="5">
        <v>0</v>
      </c>
      <c r="T366" s="6">
        <v>0</v>
      </c>
      <c r="U366" s="5">
        <v>0</v>
      </c>
      <c r="V366" s="6">
        <v>0</v>
      </c>
      <c r="W366" s="5">
        <v>0</v>
      </c>
      <c r="X366" s="6">
        <v>0</v>
      </c>
      <c r="Y366" s="5">
        <v>0</v>
      </c>
      <c r="Z366" s="6">
        <v>0</v>
      </c>
      <c r="AA366" s="5">
        <v>0</v>
      </c>
      <c r="AB366" s="6">
        <v>0</v>
      </c>
      <c r="AC366" s="5">
        <v>0</v>
      </c>
      <c r="AD366" s="6">
        <v>0</v>
      </c>
      <c r="AE366" s="5">
        <v>0</v>
      </c>
      <c r="AF366" s="6">
        <v>0</v>
      </c>
    </row>
    <row r="367" spans="2:32" x14ac:dyDescent="0.35">
      <c r="B367" s="1" t="s">
        <v>362</v>
      </c>
      <c r="C367" s="5">
        <v>0</v>
      </c>
      <c r="D367" s="6">
        <v>0</v>
      </c>
      <c r="E367" s="5">
        <v>0</v>
      </c>
      <c r="F367" s="6">
        <v>0</v>
      </c>
      <c r="G367" s="5">
        <v>0</v>
      </c>
      <c r="H367" s="6">
        <v>0</v>
      </c>
      <c r="I367" s="5">
        <v>0</v>
      </c>
      <c r="J367" s="6">
        <v>0</v>
      </c>
      <c r="K367" s="5">
        <v>0</v>
      </c>
      <c r="L367" s="6">
        <v>0</v>
      </c>
      <c r="M367" s="5">
        <v>0</v>
      </c>
      <c r="N367" s="6">
        <v>0</v>
      </c>
      <c r="O367" s="5">
        <v>0</v>
      </c>
      <c r="P367" s="6">
        <v>0</v>
      </c>
      <c r="Q367" s="5">
        <v>0</v>
      </c>
      <c r="R367" s="6">
        <v>0</v>
      </c>
      <c r="S367" s="5">
        <v>0</v>
      </c>
      <c r="T367" s="6">
        <v>0</v>
      </c>
      <c r="U367" s="5">
        <v>0</v>
      </c>
      <c r="V367" s="6">
        <v>0</v>
      </c>
      <c r="W367" s="5">
        <v>0</v>
      </c>
      <c r="X367" s="6">
        <v>0</v>
      </c>
      <c r="Y367" s="5">
        <v>0</v>
      </c>
      <c r="Z367" s="6">
        <v>0</v>
      </c>
      <c r="AA367" s="5">
        <v>0</v>
      </c>
      <c r="AB367" s="6">
        <v>0</v>
      </c>
      <c r="AC367" s="5">
        <v>0</v>
      </c>
      <c r="AD367" s="6">
        <v>0</v>
      </c>
      <c r="AE367" s="5">
        <v>0</v>
      </c>
      <c r="AF367" s="6">
        <v>0</v>
      </c>
    </row>
    <row r="368" spans="2:32" x14ac:dyDescent="0.35">
      <c r="B368" s="1" t="s">
        <v>363</v>
      </c>
      <c r="C368" s="5">
        <v>0</v>
      </c>
      <c r="D368" s="6">
        <v>0</v>
      </c>
      <c r="E368" s="5">
        <v>0</v>
      </c>
      <c r="F368" s="6">
        <v>0</v>
      </c>
      <c r="G368" s="5">
        <v>0</v>
      </c>
      <c r="H368" s="6">
        <v>0</v>
      </c>
      <c r="I368" s="5">
        <v>0</v>
      </c>
      <c r="J368" s="6">
        <v>0</v>
      </c>
      <c r="K368" s="5">
        <v>0</v>
      </c>
      <c r="L368" s="6">
        <v>0</v>
      </c>
      <c r="M368" s="5">
        <v>0</v>
      </c>
      <c r="N368" s="6">
        <v>0</v>
      </c>
      <c r="O368" s="5">
        <v>0</v>
      </c>
      <c r="P368" s="6">
        <v>0</v>
      </c>
      <c r="Q368" s="5">
        <v>0</v>
      </c>
      <c r="R368" s="6">
        <v>0</v>
      </c>
      <c r="S368" s="5">
        <v>0</v>
      </c>
      <c r="T368" s="6">
        <v>0</v>
      </c>
      <c r="U368" s="5">
        <v>0</v>
      </c>
      <c r="V368" s="6">
        <v>0</v>
      </c>
      <c r="W368" s="5">
        <v>0</v>
      </c>
      <c r="X368" s="6">
        <v>0</v>
      </c>
      <c r="Y368" s="5">
        <v>0</v>
      </c>
      <c r="Z368" s="6">
        <v>0</v>
      </c>
      <c r="AA368" s="5">
        <v>0</v>
      </c>
      <c r="AB368" s="6">
        <v>0</v>
      </c>
      <c r="AC368" s="5">
        <v>0</v>
      </c>
      <c r="AD368" s="6">
        <v>0</v>
      </c>
      <c r="AE368" s="5">
        <v>0</v>
      </c>
      <c r="AF368" s="6">
        <v>0</v>
      </c>
    </row>
    <row r="369" spans="2:32" x14ac:dyDescent="0.35">
      <c r="B369" s="1" t="s">
        <v>364</v>
      </c>
      <c r="C369" s="5">
        <v>1.8799999999999999E-3</v>
      </c>
      <c r="D369" s="6">
        <v>2.1309999999999998</v>
      </c>
      <c r="E369" s="5">
        <v>0</v>
      </c>
      <c r="F369" s="6">
        <v>0</v>
      </c>
      <c r="G369" s="5">
        <v>0</v>
      </c>
      <c r="H369" s="6">
        <v>0</v>
      </c>
      <c r="I369" s="5">
        <v>0</v>
      </c>
      <c r="J369" s="6">
        <v>0</v>
      </c>
      <c r="K369" s="5">
        <v>0</v>
      </c>
      <c r="L369" s="6">
        <v>0</v>
      </c>
      <c r="M369" s="5">
        <v>0</v>
      </c>
      <c r="N369" s="6">
        <v>0</v>
      </c>
      <c r="O369" s="5">
        <v>0</v>
      </c>
      <c r="P369" s="6">
        <v>0</v>
      </c>
      <c r="Q369" s="5">
        <v>0</v>
      </c>
      <c r="R369" s="6">
        <v>0</v>
      </c>
      <c r="S369" s="5">
        <v>1.477E-2</v>
      </c>
      <c r="T369" s="6">
        <v>2.1309999999999998</v>
      </c>
      <c r="U369" s="5">
        <v>0</v>
      </c>
      <c r="V369" s="6">
        <v>0</v>
      </c>
      <c r="W369" s="5">
        <v>0</v>
      </c>
      <c r="X369" s="6">
        <v>0</v>
      </c>
      <c r="Y369" s="5">
        <v>0</v>
      </c>
      <c r="Z369" s="6">
        <v>0</v>
      </c>
      <c r="AA369" s="5">
        <v>0</v>
      </c>
      <c r="AB369" s="6">
        <v>0</v>
      </c>
      <c r="AC369" s="5">
        <v>0</v>
      </c>
      <c r="AD369" s="6">
        <v>0</v>
      </c>
      <c r="AE369" s="5">
        <v>0</v>
      </c>
      <c r="AF369" s="6">
        <v>0</v>
      </c>
    </row>
    <row r="370" spans="2:32" x14ac:dyDescent="0.35">
      <c r="B370" s="1" t="s">
        <v>365</v>
      </c>
      <c r="C370" s="5">
        <v>0</v>
      </c>
      <c r="D370" s="6">
        <v>0</v>
      </c>
      <c r="E370" s="5">
        <v>0</v>
      </c>
      <c r="F370" s="6">
        <v>0</v>
      </c>
      <c r="G370" s="5">
        <v>0</v>
      </c>
      <c r="H370" s="6">
        <v>0</v>
      </c>
      <c r="I370" s="5">
        <v>0</v>
      </c>
      <c r="J370" s="6">
        <v>0</v>
      </c>
      <c r="K370" s="5">
        <v>0</v>
      </c>
      <c r="L370" s="6">
        <v>0</v>
      </c>
      <c r="M370" s="5">
        <v>0</v>
      </c>
      <c r="N370" s="6">
        <v>0</v>
      </c>
      <c r="O370" s="5">
        <v>0</v>
      </c>
      <c r="P370" s="6">
        <v>0</v>
      </c>
      <c r="Q370" s="5">
        <v>0</v>
      </c>
      <c r="R370" s="6">
        <v>0</v>
      </c>
      <c r="S370" s="5">
        <v>0</v>
      </c>
      <c r="T370" s="6">
        <v>0</v>
      </c>
      <c r="U370" s="5">
        <v>0</v>
      </c>
      <c r="V370" s="6">
        <v>0</v>
      </c>
      <c r="W370" s="5">
        <v>0</v>
      </c>
      <c r="X370" s="6">
        <v>0</v>
      </c>
      <c r="Y370" s="5">
        <v>0</v>
      </c>
      <c r="Z370" s="6">
        <v>0</v>
      </c>
      <c r="AA370" s="5">
        <v>0</v>
      </c>
      <c r="AB370" s="6">
        <v>0</v>
      </c>
      <c r="AC370" s="5">
        <v>0</v>
      </c>
      <c r="AD370" s="6">
        <v>0</v>
      </c>
      <c r="AE370" s="5">
        <v>0</v>
      </c>
      <c r="AF370" s="6">
        <v>0</v>
      </c>
    </row>
    <row r="371" spans="2:32" x14ac:dyDescent="0.35">
      <c r="B371" s="1" t="s">
        <v>366</v>
      </c>
      <c r="C371" s="5">
        <v>0</v>
      </c>
      <c r="D371" s="6">
        <v>0</v>
      </c>
      <c r="E371" s="5">
        <v>0</v>
      </c>
      <c r="F371" s="6">
        <v>0</v>
      </c>
      <c r="G371" s="5">
        <v>0</v>
      </c>
      <c r="H371" s="6">
        <v>0</v>
      </c>
      <c r="I371" s="5">
        <v>0</v>
      </c>
      <c r="J371" s="6">
        <v>0</v>
      </c>
      <c r="K371" s="5">
        <v>0</v>
      </c>
      <c r="L371" s="6">
        <v>0</v>
      </c>
      <c r="M371" s="5">
        <v>0</v>
      </c>
      <c r="N371" s="6">
        <v>0</v>
      </c>
      <c r="O371" s="5">
        <v>0</v>
      </c>
      <c r="P371" s="6">
        <v>0</v>
      </c>
      <c r="Q371" s="5">
        <v>0</v>
      </c>
      <c r="R371" s="6">
        <v>0</v>
      </c>
      <c r="S371" s="5">
        <v>0</v>
      </c>
      <c r="T371" s="6">
        <v>0</v>
      </c>
      <c r="U371" s="5">
        <v>0</v>
      </c>
      <c r="V371" s="6">
        <v>0</v>
      </c>
      <c r="W371" s="5">
        <v>0</v>
      </c>
      <c r="X371" s="6">
        <v>0</v>
      </c>
      <c r="Y371" s="5">
        <v>0</v>
      </c>
      <c r="Z371" s="6">
        <v>0</v>
      </c>
      <c r="AA371" s="5">
        <v>0</v>
      </c>
      <c r="AB371" s="6">
        <v>0</v>
      </c>
      <c r="AC371" s="5">
        <v>0</v>
      </c>
      <c r="AD371" s="6">
        <v>0</v>
      </c>
      <c r="AE371" s="5">
        <v>0</v>
      </c>
      <c r="AF371" s="6">
        <v>0</v>
      </c>
    </row>
    <row r="372" spans="2:32" x14ac:dyDescent="0.35">
      <c r="B372" s="1" t="s">
        <v>367</v>
      </c>
      <c r="C372" s="5">
        <v>0</v>
      </c>
      <c r="D372" s="6">
        <v>0</v>
      </c>
      <c r="E372" s="5">
        <v>0</v>
      </c>
      <c r="F372" s="6">
        <v>0</v>
      </c>
      <c r="G372" s="5">
        <v>0</v>
      </c>
      <c r="H372" s="6">
        <v>0</v>
      </c>
      <c r="I372" s="5">
        <v>0</v>
      </c>
      <c r="J372" s="6">
        <v>0</v>
      </c>
      <c r="K372" s="5">
        <v>0</v>
      </c>
      <c r="L372" s="6">
        <v>0</v>
      </c>
      <c r="M372" s="5">
        <v>0</v>
      </c>
      <c r="N372" s="6">
        <v>0</v>
      </c>
      <c r="O372" s="5">
        <v>0</v>
      </c>
      <c r="P372" s="6">
        <v>0</v>
      </c>
      <c r="Q372" s="5">
        <v>0</v>
      </c>
      <c r="R372" s="6">
        <v>0</v>
      </c>
      <c r="S372" s="5">
        <v>0</v>
      </c>
      <c r="T372" s="6">
        <v>0</v>
      </c>
      <c r="U372" s="5">
        <v>0</v>
      </c>
      <c r="V372" s="6">
        <v>0</v>
      </c>
      <c r="W372" s="5">
        <v>0</v>
      </c>
      <c r="X372" s="6">
        <v>0</v>
      </c>
      <c r="Y372" s="5">
        <v>0</v>
      </c>
      <c r="Z372" s="6">
        <v>0</v>
      </c>
      <c r="AA372" s="5">
        <v>0</v>
      </c>
      <c r="AB372" s="6">
        <v>0</v>
      </c>
      <c r="AC372" s="5">
        <v>0</v>
      </c>
      <c r="AD372" s="6">
        <v>0</v>
      </c>
      <c r="AE372" s="5">
        <v>0</v>
      </c>
      <c r="AF372" s="6">
        <v>0</v>
      </c>
    </row>
    <row r="373" spans="2:32" x14ac:dyDescent="0.35">
      <c r="B373" s="1" t="s">
        <v>368</v>
      </c>
      <c r="C373" s="5">
        <v>0</v>
      </c>
      <c r="D373" s="6">
        <v>0</v>
      </c>
      <c r="E373" s="5">
        <v>0</v>
      </c>
      <c r="F373" s="6">
        <v>0</v>
      </c>
      <c r="G373" s="5">
        <v>0</v>
      </c>
      <c r="H373" s="6">
        <v>0</v>
      </c>
      <c r="I373" s="5">
        <v>0</v>
      </c>
      <c r="J373" s="6">
        <v>0</v>
      </c>
      <c r="K373" s="5">
        <v>0</v>
      </c>
      <c r="L373" s="6">
        <v>0</v>
      </c>
      <c r="M373" s="5">
        <v>0</v>
      </c>
      <c r="N373" s="6">
        <v>0</v>
      </c>
      <c r="O373" s="5">
        <v>0</v>
      </c>
      <c r="P373" s="6">
        <v>0</v>
      </c>
      <c r="Q373" s="5">
        <v>0</v>
      </c>
      <c r="R373" s="6">
        <v>0</v>
      </c>
      <c r="S373" s="5">
        <v>0</v>
      </c>
      <c r="T373" s="6">
        <v>0</v>
      </c>
      <c r="U373" s="5">
        <v>0</v>
      </c>
      <c r="V373" s="6">
        <v>0</v>
      </c>
      <c r="W373" s="5">
        <v>0</v>
      </c>
      <c r="X373" s="6">
        <v>0</v>
      </c>
      <c r="Y373" s="5">
        <v>0</v>
      </c>
      <c r="Z373" s="6">
        <v>0</v>
      </c>
      <c r="AA373" s="5">
        <v>0</v>
      </c>
      <c r="AB373" s="6">
        <v>0</v>
      </c>
      <c r="AC373" s="5">
        <v>0</v>
      </c>
      <c r="AD373" s="6">
        <v>0</v>
      </c>
      <c r="AE373" s="5">
        <v>0</v>
      </c>
      <c r="AF373" s="6">
        <v>0</v>
      </c>
    </row>
    <row r="374" spans="2:32" x14ac:dyDescent="0.35">
      <c r="B374" s="1" t="s">
        <v>369</v>
      </c>
      <c r="C374" s="5">
        <v>0</v>
      </c>
      <c r="D374" s="6">
        <v>0</v>
      </c>
      <c r="E374" s="5">
        <v>0</v>
      </c>
      <c r="F374" s="6">
        <v>0</v>
      </c>
      <c r="G374" s="5">
        <v>0</v>
      </c>
      <c r="H374" s="6">
        <v>0</v>
      </c>
      <c r="I374" s="5">
        <v>0</v>
      </c>
      <c r="J374" s="6">
        <v>0</v>
      </c>
      <c r="K374" s="5">
        <v>0</v>
      </c>
      <c r="L374" s="6">
        <v>0</v>
      </c>
      <c r="M374" s="5">
        <v>0</v>
      </c>
      <c r="N374" s="6">
        <v>0</v>
      </c>
      <c r="O374" s="5">
        <v>0</v>
      </c>
      <c r="P374" s="6">
        <v>0</v>
      </c>
      <c r="Q374" s="5">
        <v>0</v>
      </c>
      <c r="R374" s="6">
        <v>0</v>
      </c>
      <c r="S374" s="5">
        <v>0</v>
      </c>
      <c r="T374" s="6">
        <v>0</v>
      </c>
      <c r="U374" s="5">
        <v>0</v>
      </c>
      <c r="V374" s="6">
        <v>0</v>
      </c>
      <c r="W374" s="5">
        <v>0</v>
      </c>
      <c r="X374" s="6">
        <v>0</v>
      </c>
      <c r="Y374" s="5">
        <v>0</v>
      </c>
      <c r="Z374" s="6">
        <v>0</v>
      </c>
      <c r="AA374" s="5">
        <v>0</v>
      </c>
      <c r="AB374" s="6">
        <v>0</v>
      </c>
      <c r="AC374" s="5">
        <v>0</v>
      </c>
      <c r="AD374" s="6">
        <v>0</v>
      </c>
      <c r="AE374" s="5">
        <v>0</v>
      </c>
      <c r="AF374" s="6">
        <v>0</v>
      </c>
    </row>
    <row r="375" spans="2:32" x14ac:dyDescent="0.35">
      <c r="B375" s="1" t="s">
        <v>370</v>
      </c>
      <c r="C375" s="5">
        <v>2.66E-3</v>
      </c>
      <c r="D375" s="6">
        <v>3.0190000000000001</v>
      </c>
      <c r="E375" s="5">
        <v>0</v>
      </c>
      <c r="F375" s="6">
        <v>0</v>
      </c>
      <c r="G375" s="5">
        <v>0</v>
      </c>
      <c r="H375" s="6">
        <v>0</v>
      </c>
      <c r="I375" s="5">
        <v>0</v>
      </c>
      <c r="J375" s="6">
        <v>0</v>
      </c>
      <c r="K375" s="5">
        <v>0</v>
      </c>
      <c r="L375" s="6">
        <v>0</v>
      </c>
      <c r="M375" s="5">
        <v>0</v>
      </c>
      <c r="N375" s="6">
        <v>0</v>
      </c>
      <c r="O375" s="5">
        <v>0</v>
      </c>
      <c r="P375" s="6">
        <v>0</v>
      </c>
      <c r="Q375" s="5">
        <v>0</v>
      </c>
      <c r="R375" s="6">
        <v>0</v>
      </c>
      <c r="S375" s="5">
        <v>0</v>
      </c>
      <c r="T375" s="6">
        <v>0</v>
      </c>
      <c r="U375" s="5">
        <v>0</v>
      </c>
      <c r="V375" s="6">
        <v>0</v>
      </c>
      <c r="W375" s="5">
        <v>0</v>
      </c>
      <c r="X375" s="6">
        <v>0</v>
      </c>
      <c r="Y375" s="5">
        <v>3.5490000000000001E-2</v>
      </c>
      <c r="Z375" s="6">
        <v>3.0190000000000001</v>
      </c>
      <c r="AA375" s="5">
        <v>0</v>
      </c>
      <c r="AB375" s="6">
        <v>0</v>
      </c>
      <c r="AC375" s="5">
        <v>0</v>
      </c>
      <c r="AD375" s="6">
        <v>0</v>
      </c>
      <c r="AE375" s="5">
        <v>0</v>
      </c>
      <c r="AF375" s="6">
        <v>0</v>
      </c>
    </row>
    <row r="376" spans="2:32" x14ac:dyDescent="0.35">
      <c r="B376" s="1" t="s">
        <v>371</v>
      </c>
      <c r="C376" s="5">
        <v>0</v>
      </c>
      <c r="D376" s="6">
        <v>0</v>
      </c>
      <c r="E376" s="5">
        <v>0</v>
      </c>
      <c r="F376" s="6">
        <v>0</v>
      </c>
      <c r="G376" s="5">
        <v>0</v>
      </c>
      <c r="H376" s="6">
        <v>0</v>
      </c>
      <c r="I376" s="5">
        <v>0</v>
      </c>
      <c r="J376" s="6">
        <v>0</v>
      </c>
      <c r="K376" s="5">
        <v>0</v>
      </c>
      <c r="L376" s="6">
        <v>0</v>
      </c>
      <c r="M376" s="5">
        <v>0</v>
      </c>
      <c r="N376" s="6">
        <v>0</v>
      </c>
      <c r="O376" s="5">
        <v>0</v>
      </c>
      <c r="P376" s="6">
        <v>0</v>
      </c>
      <c r="Q376" s="5">
        <v>0</v>
      </c>
      <c r="R376" s="6">
        <v>0</v>
      </c>
      <c r="S376" s="5">
        <v>0</v>
      </c>
      <c r="T376" s="6">
        <v>0</v>
      </c>
      <c r="U376" s="5">
        <v>0</v>
      </c>
      <c r="V376" s="6">
        <v>0</v>
      </c>
      <c r="W376" s="5">
        <v>0</v>
      </c>
      <c r="X376" s="6">
        <v>0</v>
      </c>
      <c r="Y376" s="5">
        <v>0</v>
      </c>
      <c r="Z376" s="6">
        <v>0</v>
      </c>
      <c r="AA376" s="5">
        <v>0</v>
      </c>
      <c r="AB376" s="6">
        <v>0</v>
      </c>
      <c r="AC376" s="5">
        <v>0</v>
      </c>
      <c r="AD376" s="6">
        <v>0</v>
      </c>
      <c r="AE376" s="5">
        <v>0</v>
      </c>
      <c r="AF376" s="6">
        <v>0</v>
      </c>
    </row>
    <row r="377" spans="2:32" x14ac:dyDescent="0.35">
      <c r="B377" s="1" t="s">
        <v>372</v>
      </c>
      <c r="C377" s="5">
        <v>0</v>
      </c>
      <c r="D377" s="6">
        <v>0</v>
      </c>
      <c r="E377" s="5">
        <v>0</v>
      </c>
      <c r="F377" s="6">
        <v>0</v>
      </c>
      <c r="G377" s="5">
        <v>0</v>
      </c>
      <c r="H377" s="6">
        <v>0</v>
      </c>
      <c r="I377" s="5">
        <v>0</v>
      </c>
      <c r="J377" s="6">
        <v>0</v>
      </c>
      <c r="K377" s="5">
        <v>0</v>
      </c>
      <c r="L377" s="6">
        <v>0</v>
      </c>
      <c r="M377" s="5">
        <v>0</v>
      </c>
      <c r="N377" s="6">
        <v>0</v>
      </c>
      <c r="O377" s="5">
        <v>0</v>
      </c>
      <c r="P377" s="6">
        <v>0</v>
      </c>
      <c r="Q377" s="5">
        <v>0</v>
      </c>
      <c r="R377" s="6">
        <v>0</v>
      </c>
      <c r="S377" s="5">
        <v>0</v>
      </c>
      <c r="T377" s="6">
        <v>0</v>
      </c>
      <c r="U377" s="5">
        <v>0</v>
      </c>
      <c r="V377" s="6">
        <v>0</v>
      </c>
      <c r="W377" s="5">
        <v>0</v>
      </c>
      <c r="X377" s="6">
        <v>0</v>
      </c>
      <c r="Y377" s="5">
        <v>0</v>
      </c>
      <c r="Z377" s="6">
        <v>0</v>
      </c>
      <c r="AA377" s="5">
        <v>0</v>
      </c>
      <c r="AB377" s="6">
        <v>0</v>
      </c>
      <c r="AC377" s="5">
        <v>0</v>
      </c>
      <c r="AD377" s="6">
        <v>0</v>
      </c>
      <c r="AE377" s="5">
        <v>0</v>
      </c>
      <c r="AF377" s="6">
        <v>0</v>
      </c>
    </row>
    <row r="378" spans="2:32" x14ac:dyDescent="0.35">
      <c r="B378" s="1" t="s">
        <v>373</v>
      </c>
      <c r="C378" s="5">
        <v>2.5000000000000001E-3</v>
      </c>
      <c r="D378" s="6">
        <v>2.839</v>
      </c>
      <c r="E378" s="5">
        <v>0</v>
      </c>
      <c r="F378" s="6">
        <v>0</v>
      </c>
      <c r="G378" s="5">
        <v>0</v>
      </c>
      <c r="H378" s="6">
        <v>0</v>
      </c>
      <c r="I378" s="5">
        <v>0</v>
      </c>
      <c r="J378" s="6">
        <v>0</v>
      </c>
      <c r="K378" s="5">
        <v>0</v>
      </c>
      <c r="L378" s="6">
        <v>0</v>
      </c>
      <c r="M378" s="5">
        <v>0</v>
      </c>
      <c r="N378" s="6">
        <v>0</v>
      </c>
      <c r="O378" s="5">
        <v>0</v>
      </c>
      <c r="P378" s="6">
        <v>0</v>
      </c>
      <c r="Q378" s="5">
        <v>0</v>
      </c>
      <c r="R378" s="6">
        <v>0</v>
      </c>
      <c r="S378" s="5">
        <v>0</v>
      </c>
      <c r="T378" s="6">
        <v>0</v>
      </c>
      <c r="U378" s="5">
        <v>0</v>
      </c>
      <c r="V378" s="6">
        <v>0</v>
      </c>
      <c r="W378" s="5">
        <v>0</v>
      </c>
      <c r="X378" s="6">
        <v>0</v>
      </c>
      <c r="Y378" s="5">
        <v>3.3369999999999997E-2</v>
      </c>
      <c r="Z378" s="6">
        <v>2.839</v>
      </c>
      <c r="AA378" s="5">
        <v>0</v>
      </c>
      <c r="AB378" s="6">
        <v>0</v>
      </c>
      <c r="AC378" s="5">
        <v>0</v>
      </c>
      <c r="AD378" s="6">
        <v>0</v>
      </c>
      <c r="AE378" s="5">
        <v>0</v>
      </c>
      <c r="AF378" s="6">
        <v>0</v>
      </c>
    </row>
    <row r="379" spans="2:32" x14ac:dyDescent="0.35">
      <c r="B379" s="1" t="s">
        <v>374</v>
      </c>
      <c r="C379" s="5">
        <v>0</v>
      </c>
      <c r="D379" s="6">
        <v>0</v>
      </c>
      <c r="E379" s="5">
        <v>0</v>
      </c>
      <c r="F379" s="6">
        <v>0</v>
      </c>
      <c r="G379" s="5">
        <v>0</v>
      </c>
      <c r="H379" s="6">
        <v>0</v>
      </c>
      <c r="I379" s="5">
        <v>0</v>
      </c>
      <c r="J379" s="6">
        <v>0</v>
      </c>
      <c r="K379" s="5">
        <v>0</v>
      </c>
      <c r="L379" s="6">
        <v>0</v>
      </c>
      <c r="M379" s="5">
        <v>0</v>
      </c>
      <c r="N379" s="6">
        <v>0</v>
      </c>
      <c r="O379" s="5">
        <v>0</v>
      </c>
      <c r="P379" s="6">
        <v>0</v>
      </c>
      <c r="Q379" s="5">
        <v>0</v>
      </c>
      <c r="R379" s="6">
        <v>0</v>
      </c>
      <c r="S379" s="5">
        <v>0</v>
      </c>
      <c r="T379" s="6">
        <v>0</v>
      </c>
      <c r="U379" s="5">
        <v>0</v>
      </c>
      <c r="V379" s="6">
        <v>0</v>
      </c>
      <c r="W379" s="5">
        <v>0</v>
      </c>
      <c r="X379" s="6">
        <v>0</v>
      </c>
      <c r="Y379" s="5">
        <v>0</v>
      </c>
      <c r="Z379" s="6">
        <v>0</v>
      </c>
      <c r="AA379" s="5">
        <v>0</v>
      </c>
      <c r="AB379" s="6">
        <v>0</v>
      </c>
      <c r="AC379" s="5">
        <v>0</v>
      </c>
      <c r="AD379" s="6">
        <v>0</v>
      </c>
      <c r="AE379" s="5">
        <v>0</v>
      </c>
      <c r="AF379" s="6">
        <v>0</v>
      </c>
    </row>
    <row r="380" spans="2:32" x14ac:dyDescent="0.35">
      <c r="B380" s="1" t="s">
        <v>375</v>
      </c>
      <c r="C380" s="5">
        <v>2.3500000000000001E-3</v>
      </c>
      <c r="D380" s="6">
        <v>2.67</v>
      </c>
      <c r="E380" s="5">
        <v>0</v>
      </c>
      <c r="F380" s="6">
        <v>0</v>
      </c>
      <c r="G380" s="5">
        <v>0</v>
      </c>
      <c r="H380" s="6">
        <v>0</v>
      </c>
      <c r="I380" s="5">
        <v>0</v>
      </c>
      <c r="J380" s="6">
        <v>0</v>
      </c>
      <c r="K380" s="5">
        <v>0</v>
      </c>
      <c r="L380" s="6">
        <v>0</v>
      </c>
      <c r="M380" s="5">
        <v>0</v>
      </c>
      <c r="N380" s="6">
        <v>0</v>
      </c>
      <c r="O380" s="5">
        <v>0</v>
      </c>
      <c r="P380" s="6">
        <v>0</v>
      </c>
      <c r="Q380" s="5">
        <v>0</v>
      </c>
      <c r="R380" s="6">
        <v>0</v>
      </c>
      <c r="S380" s="5">
        <v>1.8499999999999999E-2</v>
      </c>
      <c r="T380" s="6">
        <v>2.67</v>
      </c>
      <c r="U380" s="5">
        <v>0</v>
      </c>
      <c r="V380" s="6">
        <v>0</v>
      </c>
      <c r="W380" s="5">
        <v>0</v>
      </c>
      <c r="X380" s="6">
        <v>0</v>
      </c>
      <c r="Y380" s="5">
        <v>0</v>
      </c>
      <c r="Z380" s="6">
        <v>0</v>
      </c>
      <c r="AA380" s="5">
        <v>0</v>
      </c>
      <c r="AB380" s="6">
        <v>0</v>
      </c>
      <c r="AC380" s="5">
        <v>0</v>
      </c>
      <c r="AD380" s="6">
        <v>0</v>
      </c>
      <c r="AE380" s="5">
        <v>0</v>
      </c>
      <c r="AF380" s="6">
        <v>0</v>
      </c>
    </row>
    <row r="381" spans="2:32" x14ac:dyDescent="0.35">
      <c r="B381" s="1" t="s">
        <v>376</v>
      </c>
      <c r="C381" s="5">
        <v>1.01E-3</v>
      </c>
      <c r="D381" s="6">
        <v>1.143</v>
      </c>
      <c r="E381" s="5">
        <v>0</v>
      </c>
      <c r="F381" s="6">
        <v>0</v>
      </c>
      <c r="G381" s="5">
        <v>0</v>
      </c>
      <c r="H381" s="6">
        <v>0</v>
      </c>
      <c r="I381" s="5">
        <v>0</v>
      </c>
      <c r="J381" s="6">
        <v>0</v>
      </c>
      <c r="K381" s="5">
        <v>0</v>
      </c>
      <c r="L381" s="6">
        <v>0</v>
      </c>
      <c r="M381" s="5">
        <v>0</v>
      </c>
      <c r="N381" s="6">
        <v>0</v>
      </c>
      <c r="O381" s="5">
        <v>0</v>
      </c>
      <c r="P381" s="6">
        <v>0</v>
      </c>
      <c r="Q381" s="5">
        <v>2.3539999999999998E-2</v>
      </c>
      <c r="R381" s="6">
        <v>1.143</v>
      </c>
      <c r="S381" s="5">
        <v>0</v>
      </c>
      <c r="T381" s="6">
        <v>0</v>
      </c>
      <c r="U381" s="5">
        <v>0</v>
      </c>
      <c r="V381" s="6">
        <v>0</v>
      </c>
      <c r="W381" s="5">
        <v>0</v>
      </c>
      <c r="X381" s="6">
        <v>0</v>
      </c>
      <c r="Y381" s="5">
        <v>0</v>
      </c>
      <c r="Z381" s="6">
        <v>0</v>
      </c>
      <c r="AA381" s="5">
        <v>0</v>
      </c>
      <c r="AB381" s="6">
        <v>0</v>
      </c>
      <c r="AC381" s="5">
        <v>0</v>
      </c>
      <c r="AD381" s="6">
        <v>0</v>
      </c>
      <c r="AE381" s="5">
        <v>0</v>
      </c>
      <c r="AF381" s="6">
        <v>0</v>
      </c>
    </row>
    <row r="382" spans="2:32" x14ac:dyDescent="0.35">
      <c r="B382" s="1" t="s">
        <v>377</v>
      </c>
      <c r="C382" s="5">
        <v>6.4999999999999997E-4</v>
      </c>
      <c r="D382" s="6">
        <v>0.73699999999999999</v>
      </c>
      <c r="E382" s="5">
        <v>0</v>
      </c>
      <c r="F382" s="6">
        <v>0</v>
      </c>
      <c r="G382" s="5">
        <v>0</v>
      </c>
      <c r="H382" s="6">
        <v>0</v>
      </c>
      <c r="I382" s="5">
        <v>0</v>
      </c>
      <c r="J382" s="6">
        <v>0</v>
      </c>
      <c r="K382" s="5">
        <v>0</v>
      </c>
      <c r="L382" s="6">
        <v>0</v>
      </c>
      <c r="M382" s="5">
        <v>0</v>
      </c>
      <c r="N382" s="6">
        <v>0</v>
      </c>
      <c r="O382" s="5">
        <v>0</v>
      </c>
      <c r="P382" s="6">
        <v>0</v>
      </c>
      <c r="Q382" s="5">
        <v>0</v>
      </c>
      <c r="R382" s="6">
        <v>0</v>
      </c>
      <c r="S382" s="5">
        <v>0</v>
      </c>
      <c r="T382" s="6">
        <v>0</v>
      </c>
      <c r="U382" s="5">
        <v>0</v>
      </c>
      <c r="V382" s="6">
        <v>0</v>
      </c>
      <c r="W382" s="5">
        <v>0</v>
      </c>
      <c r="X382" s="6">
        <v>0</v>
      </c>
      <c r="Y382" s="5">
        <v>0</v>
      </c>
      <c r="Z382" s="6">
        <v>0</v>
      </c>
      <c r="AA382" s="5">
        <v>4.7400000000000003E-3</v>
      </c>
      <c r="AB382" s="6">
        <v>0.73699999999999999</v>
      </c>
      <c r="AC382" s="5">
        <v>0</v>
      </c>
      <c r="AD382" s="6">
        <v>0</v>
      </c>
      <c r="AE382" s="5">
        <v>0</v>
      </c>
      <c r="AF382" s="6">
        <v>0</v>
      </c>
    </row>
    <row r="383" spans="2:32" x14ac:dyDescent="0.35">
      <c r="B383" s="1" t="s">
        <v>378</v>
      </c>
      <c r="C383" s="5">
        <v>2.5500000000000002E-3</v>
      </c>
      <c r="D383" s="6">
        <v>2.8959999999999999</v>
      </c>
      <c r="E383" s="5">
        <v>0</v>
      </c>
      <c r="F383" s="6">
        <v>0</v>
      </c>
      <c r="G383" s="5">
        <v>0</v>
      </c>
      <c r="H383" s="6">
        <v>0</v>
      </c>
      <c r="I383" s="5">
        <v>0</v>
      </c>
      <c r="J383" s="6">
        <v>0</v>
      </c>
      <c r="K383" s="5">
        <v>0</v>
      </c>
      <c r="L383" s="6">
        <v>0</v>
      </c>
      <c r="M383" s="5">
        <v>0</v>
      </c>
      <c r="N383" s="6">
        <v>0</v>
      </c>
      <c r="O383" s="5">
        <v>0</v>
      </c>
      <c r="P383" s="6">
        <v>0</v>
      </c>
      <c r="Q383" s="5">
        <v>0</v>
      </c>
      <c r="R383" s="6">
        <v>0</v>
      </c>
      <c r="S383" s="5">
        <v>2.0070000000000001E-2</v>
      </c>
      <c r="T383" s="6">
        <v>2.8959999999999999</v>
      </c>
      <c r="U383" s="5">
        <v>0</v>
      </c>
      <c r="V383" s="6">
        <v>0</v>
      </c>
      <c r="W383" s="5">
        <v>0</v>
      </c>
      <c r="X383" s="6">
        <v>0</v>
      </c>
      <c r="Y383" s="5">
        <v>0</v>
      </c>
      <c r="Z383" s="6">
        <v>0</v>
      </c>
      <c r="AA383" s="5">
        <v>0</v>
      </c>
      <c r="AB383" s="6">
        <v>0</v>
      </c>
      <c r="AC383" s="5">
        <v>0</v>
      </c>
      <c r="AD383" s="6">
        <v>0</v>
      </c>
      <c r="AE383" s="5">
        <v>0</v>
      </c>
      <c r="AF383" s="6">
        <v>0</v>
      </c>
    </row>
    <row r="384" spans="2:32" x14ac:dyDescent="0.35">
      <c r="B384" s="1" t="s">
        <v>379</v>
      </c>
      <c r="C384" s="5">
        <v>0</v>
      </c>
      <c r="D384" s="6">
        <v>0</v>
      </c>
      <c r="E384" s="5">
        <v>0</v>
      </c>
      <c r="F384" s="6">
        <v>0</v>
      </c>
      <c r="G384" s="5">
        <v>0</v>
      </c>
      <c r="H384" s="6">
        <v>0</v>
      </c>
      <c r="I384" s="5">
        <v>0</v>
      </c>
      <c r="J384" s="6">
        <v>0</v>
      </c>
      <c r="K384" s="5">
        <v>0</v>
      </c>
      <c r="L384" s="6">
        <v>0</v>
      </c>
      <c r="M384" s="5">
        <v>0</v>
      </c>
      <c r="N384" s="6">
        <v>0</v>
      </c>
      <c r="O384" s="5">
        <v>0</v>
      </c>
      <c r="P384" s="6">
        <v>0</v>
      </c>
      <c r="Q384" s="5">
        <v>0</v>
      </c>
      <c r="R384" s="6">
        <v>0</v>
      </c>
      <c r="S384" s="5">
        <v>0</v>
      </c>
      <c r="T384" s="6">
        <v>0</v>
      </c>
      <c r="U384" s="5">
        <v>0</v>
      </c>
      <c r="V384" s="6">
        <v>0</v>
      </c>
      <c r="W384" s="5">
        <v>0</v>
      </c>
      <c r="X384" s="6">
        <v>0</v>
      </c>
      <c r="Y384" s="5">
        <v>0</v>
      </c>
      <c r="Z384" s="6">
        <v>0</v>
      </c>
      <c r="AA384" s="5">
        <v>0</v>
      </c>
      <c r="AB384" s="6">
        <v>0</v>
      </c>
      <c r="AC384" s="5">
        <v>0</v>
      </c>
      <c r="AD384" s="6">
        <v>0</v>
      </c>
      <c r="AE384" s="5">
        <v>0</v>
      </c>
      <c r="AF384" s="6">
        <v>0</v>
      </c>
    </row>
    <row r="385" spans="2:32" x14ac:dyDescent="0.35">
      <c r="B385" s="1" t="s">
        <v>380</v>
      </c>
      <c r="C385" s="5">
        <v>2.96E-3</v>
      </c>
      <c r="D385" s="6">
        <v>3.3639999999999999</v>
      </c>
      <c r="E385" s="5">
        <v>0</v>
      </c>
      <c r="F385" s="6">
        <v>0</v>
      </c>
      <c r="G385" s="5">
        <v>0</v>
      </c>
      <c r="H385" s="6">
        <v>0</v>
      </c>
      <c r="I385" s="5">
        <v>0</v>
      </c>
      <c r="J385" s="6">
        <v>0</v>
      </c>
      <c r="K385" s="5">
        <v>0</v>
      </c>
      <c r="L385" s="6">
        <v>0</v>
      </c>
      <c r="M385" s="5">
        <v>0</v>
      </c>
      <c r="N385" s="6">
        <v>0</v>
      </c>
      <c r="O385" s="5">
        <v>0</v>
      </c>
      <c r="P385" s="6">
        <v>0</v>
      </c>
      <c r="Q385" s="5">
        <v>0</v>
      </c>
      <c r="R385" s="6">
        <v>0</v>
      </c>
      <c r="S385" s="5">
        <v>0</v>
      </c>
      <c r="T385" s="6">
        <v>0</v>
      </c>
      <c r="U385" s="5">
        <v>0</v>
      </c>
      <c r="V385" s="6">
        <v>0</v>
      </c>
      <c r="W385" s="5">
        <v>0</v>
      </c>
      <c r="X385" s="6">
        <v>0</v>
      </c>
      <c r="Y385" s="5">
        <v>0</v>
      </c>
      <c r="Z385" s="6">
        <v>0</v>
      </c>
      <c r="AA385" s="5">
        <v>0</v>
      </c>
      <c r="AB385" s="6">
        <v>0</v>
      </c>
      <c r="AC385" s="5">
        <v>1.7600000000000001E-2</v>
      </c>
      <c r="AD385" s="6">
        <v>3.3639999999999999</v>
      </c>
      <c r="AE385" s="5">
        <v>0</v>
      </c>
      <c r="AF385" s="6">
        <v>0</v>
      </c>
    </row>
    <row r="386" spans="2:32" x14ac:dyDescent="0.35">
      <c r="B386" s="1" t="s">
        <v>381</v>
      </c>
      <c r="C386" s="5">
        <v>0</v>
      </c>
      <c r="D386" s="6">
        <v>0</v>
      </c>
      <c r="E386" s="5">
        <v>0</v>
      </c>
      <c r="F386" s="6">
        <v>0</v>
      </c>
      <c r="G386" s="5">
        <v>0</v>
      </c>
      <c r="H386" s="6">
        <v>0</v>
      </c>
      <c r="I386" s="5">
        <v>0</v>
      </c>
      <c r="J386" s="6">
        <v>0</v>
      </c>
      <c r="K386" s="5">
        <v>0</v>
      </c>
      <c r="L386" s="6">
        <v>0</v>
      </c>
      <c r="M386" s="5">
        <v>0</v>
      </c>
      <c r="N386" s="6">
        <v>0</v>
      </c>
      <c r="O386" s="5">
        <v>0</v>
      </c>
      <c r="P386" s="6">
        <v>0</v>
      </c>
      <c r="Q386" s="5">
        <v>0</v>
      </c>
      <c r="R386" s="6">
        <v>0</v>
      </c>
      <c r="S386" s="5">
        <v>0</v>
      </c>
      <c r="T386" s="6">
        <v>0</v>
      </c>
      <c r="U386" s="5">
        <v>0</v>
      </c>
      <c r="V386" s="6">
        <v>0</v>
      </c>
      <c r="W386" s="5">
        <v>0</v>
      </c>
      <c r="X386" s="6">
        <v>0</v>
      </c>
      <c r="Y386" s="5">
        <v>0</v>
      </c>
      <c r="Z386" s="6">
        <v>0</v>
      </c>
      <c r="AA386" s="5">
        <v>0</v>
      </c>
      <c r="AB386" s="6">
        <v>0</v>
      </c>
      <c r="AC386" s="5">
        <v>0</v>
      </c>
      <c r="AD386" s="6">
        <v>0</v>
      </c>
      <c r="AE386" s="5">
        <v>0</v>
      </c>
      <c r="AF386" s="6">
        <v>0</v>
      </c>
    </row>
    <row r="387" spans="2:32" x14ac:dyDescent="0.35">
      <c r="B387" s="1" t="s">
        <v>382</v>
      </c>
      <c r="C387" s="5">
        <v>5.0000000000000001E-4</v>
      </c>
      <c r="D387" s="6">
        <v>0.56799999999999995</v>
      </c>
      <c r="E387" s="5">
        <v>0</v>
      </c>
      <c r="F387" s="6">
        <v>0</v>
      </c>
      <c r="G387" s="5">
        <v>0</v>
      </c>
      <c r="H387" s="6">
        <v>0</v>
      </c>
      <c r="I387" s="5">
        <v>0</v>
      </c>
      <c r="J387" s="6">
        <v>0</v>
      </c>
      <c r="K387" s="5">
        <v>0</v>
      </c>
      <c r="L387" s="6">
        <v>0</v>
      </c>
      <c r="M387" s="5">
        <v>0</v>
      </c>
      <c r="N387" s="6">
        <v>0</v>
      </c>
      <c r="O387" s="5">
        <v>0</v>
      </c>
      <c r="P387" s="6">
        <v>0</v>
      </c>
      <c r="Q387" s="5">
        <v>0</v>
      </c>
      <c r="R387" s="6">
        <v>0</v>
      </c>
      <c r="S387" s="5">
        <v>0</v>
      </c>
      <c r="T387" s="6">
        <v>0</v>
      </c>
      <c r="U387" s="5">
        <v>0</v>
      </c>
      <c r="V387" s="6">
        <v>0</v>
      </c>
      <c r="W387" s="5">
        <v>0</v>
      </c>
      <c r="X387" s="6">
        <v>0</v>
      </c>
      <c r="Y387" s="5">
        <v>6.6800000000000002E-3</v>
      </c>
      <c r="Z387" s="6">
        <v>0.56799999999999995</v>
      </c>
      <c r="AA387" s="5">
        <v>0</v>
      </c>
      <c r="AB387" s="6">
        <v>0</v>
      </c>
      <c r="AC387" s="5">
        <v>0</v>
      </c>
      <c r="AD387" s="6">
        <v>0</v>
      </c>
      <c r="AE387" s="5">
        <v>0</v>
      </c>
      <c r="AF387" s="6">
        <v>0</v>
      </c>
    </row>
    <row r="388" spans="2:32" x14ac:dyDescent="0.35">
      <c r="B388" s="1" t="s">
        <v>383</v>
      </c>
      <c r="C388" s="5">
        <v>2.1000000000000001E-4</v>
      </c>
      <c r="D388" s="6">
        <v>0.24199999999999999</v>
      </c>
      <c r="E388" s="5">
        <v>0</v>
      </c>
      <c r="F388" s="6">
        <v>0</v>
      </c>
      <c r="G388" s="5">
        <v>0</v>
      </c>
      <c r="H388" s="6">
        <v>0</v>
      </c>
      <c r="I388" s="5">
        <v>0</v>
      </c>
      <c r="J388" s="6">
        <v>0</v>
      </c>
      <c r="K388" s="5">
        <v>0</v>
      </c>
      <c r="L388" s="6">
        <v>0</v>
      </c>
      <c r="M388" s="5">
        <v>0</v>
      </c>
      <c r="N388" s="6">
        <v>0</v>
      </c>
      <c r="O388" s="5">
        <v>0</v>
      </c>
      <c r="P388" s="6">
        <v>0</v>
      </c>
      <c r="Q388" s="5">
        <v>0</v>
      </c>
      <c r="R388" s="6">
        <v>0</v>
      </c>
      <c r="S388" s="5">
        <v>0</v>
      </c>
      <c r="T388" s="6">
        <v>0</v>
      </c>
      <c r="U388" s="5">
        <v>0</v>
      </c>
      <c r="V388" s="6">
        <v>0</v>
      </c>
      <c r="W388" s="5">
        <v>1.6279999999999999E-2</v>
      </c>
      <c r="X388" s="6">
        <v>0.24199999999999999</v>
      </c>
      <c r="Y388" s="5">
        <v>0</v>
      </c>
      <c r="Z388" s="6">
        <v>0</v>
      </c>
      <c r="AA388" s="5">
        <v>0</v>
      </c>
      <c r="AB388" s="6">
        <v>0</v>
      </c>
      <c r="AC388" s="5">
        <v>0</v>
      </c>
      <c r="AD388" s="6">
        <v>0</v>
      </c>
      <c r="AE388" s="5">
        <v>0</v>
      </c>
      <c r="AF388" s="6">
        <v>0</v>
      </c>
    </row>
    <row r="389" spans="2:32" x14ac:dyDescent="0.35">
      <c r="B389" s="1" t="s">
        <v>384</v>
      </c>
      <c r="C389" s="5">
        <v>0</v>
      </c>
      <c r="D389" s="6">
        <v>0</v>
      </c>
      <c r="E389" s="5">
        <v>0</v>
      </c>
      <c r="F389" s="6">
        <v>0</v>
      </c>
      <c r="G389" s="5">
        <v>0</v>
      </c>
      <c r="H389" s="6">
        <v>0</v>
      </c>
      <c r="I389" s="5">
        <v>0</v>
      </c>
      <c r="J389" s="6">
        <v>0</v>
      </c>
      <c r="K389" s="5">
        <v>0</v>
      </c>
      <c r="L389" s="6">
        <v>0</v>
      </c>
      <c r="M389" s="5">
        <v>0</v>
      </c>
      <c r="N389" s="6">
        <v>0</v>
      </c>
      <c r="O389" s="5">
        <v>0</v>
      </c>
      <c r="P389" s="6">
        <v>0</v>
      </c>
      <c r="Q389" s="5">
        <v>0</v>
      </c>
      <c r="R389" s="6">
        <v>0</v>
      </c>
      <c r="S389" s="5">
        <v>0</v>
      </c>
      <c r="T389" s="6">
        <v>0</v>
      </c>
      <c r="U389" s="5">
        <v>0</v>
      </c>
      <c r="V389" s="6">
        <v>0</v>
      </c>
      <c r="W389" s="5">
        <v>0</v>
      </c>
      <c r="X389" s="6">
        <v>0</v>
      </c>
      <c r="Y389" s="5">
        <v>0</v>
      </c>
      <c r="Z389" s="6">
        <v>0</v>
      </c>
      <c r="AA389" s="5">
        <v>0</v>
      </c>
      <c r="AB389" s="6">
        <v>0</v>
      </c>
      <c r="AC389" s="5">
        <v>0</v>
      </c>
      <c r="AD389" s="6">
        <v>0</v>
      </c>
      <c r="AE389" s="5">
        <v>0</v>
      </c>
      <c r="AF389" s="6">
        <v>0</v>
      </c>
    </row>
    <row r="390" spans="2:32" x14ac:dyDescent="0.35">
      <c r="B390" s="1" t="s">
        <v>385</v>
      </c>
      <c r="C390" s="5">
        <v>1.66E-3</v>
      </c>
      <c r="D390" s="6">
        <v>1.885</v>
      </c>
      <c r="E390" s="5">
        <v>0</v>
      </c>
      <c r="F390" s="6">
        <v>0</v>
      </c>
      <c r="G390" s="5">
        <v>0</v>
      </c>
      <c r="H390" s="6">
        <v>0</v>
      </c>
      <c r="I390" s="5">
        <v>0</v>
      </c>
      <c r="J390" s="6">
        <v>0</v>
      </c>
      <c r="K390" s="5">
        <v>0</v>
      </c>
      <c r="L390" s="6">
        <v>0</v>
      </c>
      <c r="M390" s="5">
        <v>0</v>
      </c>
      <c r="N390" s="6">
        <v>0</v>
      </c>
      <c r="O390" s="5">
        <v>0</v>
      </c>
      <c r="P390" s="6">
        <v>0</v>
      </c>
      <c r="Q390" s="5">
        <v>0</v>
      </c>
      <c r="R390" s="6">
        <v>0</v>
      </c>
      <c r="S390" s="5">
        <v>0</v>
      </c>
      <c r="T390" s="6">
        <v>0</v>
      </c>
      <c r="U390" s="5">
        <v>0</v>
      </c>
      <c r="V390" s="6">
        <v>0</v>
      </c>
      <c r="W390" s="5">
        <v>0</v>
      </c>
      <c r="X390" s="6">
        <v>0</v>
      </c>
      <c r="Y390" s="5">
        <v>0</v>
      </c>
      <c r="Z390" s="6">
        <v>0</v>
      </c>
      <c r="AA390" s="5">
        <v>1.2120000000000001E-2</v>
      </c>
      <c r="AB390" s="6">
        <v>1.885</v>
      </c>
      <c r="AC390" s="5">
        <v>0</v>
      </c>
      <c r="AD390" s="6">
        <v>0</v>
      </c>
      <c r="AE390" s="5">
        <v>0</v>
      </c>
      <c r="AF390" s="6">
        <v>0</v>
      </c>
    </row>
    <row r="391" spans="2:32" x14ac:dyDescent="0.35">
      <c r="B391" s="1" t="s">
        <v>386</v>
      </c>
      <c r="C391" s="5">
        <v>0</v>
      </c>
      <c r="D391" s="6">
        <v>0</v>
      </c>
      <c r="E391" s="5">
        <v>0</v>
      </c>
      <c r="F391" s="6">
        <v>0</v>
      </c>
      <c r="G391" s="5">
        <v>0</v>
      </c>
      <c r="H391" s="6">
        <v>0</v>
      </c>
      <c r="I391" s="5">
        <v>0</v>
      </c>
      <c r="J391" s="6">
        <v>0</v>
      </c>
      <c r="K391" s="5">
        <v>0</v>
      </c>
      <c r="L391" s="6">
        <v>0</v>
      </c>
      <c r="M391" s="5">
        <v>0</v>
      </c>
      <c r="N391" s="6">
        <v>0</v>
      </c>
      <c r="O391" s="5">
        <v>0</v>
      </c>
      <c r="P391" s="6">
        <v>0</v>
      </c>
      <c r="Q391" s="5">
        <v>0</v>
      </c>
      <c r="R391" s="6">
        <v>0</v>
      </c>
      <c r="S391" s="5">
        <v>0</v>
      </c>
      <c r="T391" s="6">
        <v>0</v>
      </c>
      <c r="U391" s="5">
        <v>0</v>
      </c>
      <c r="V391" s="6">
        <v>0</v>
      </c>
      <c r="W391" s="5">
        <v>0</v>
      </c>
      <c r="X391" s="6">
        <v>0</v>
      </c>
      <c r="Y391" s="5">
        <v>0</v>
      </c>
      <c r="Z391" s="6">
        <v>0</v>
      </c>
      <c r="AA391" s="5">
        <v>0</v>
      </c>
      <c r="AB391" s="6">
        <v>0</v>
      </c>
      <c r="AC391" s="5">
        <v>0</v>
      </c>
      <c r="AD391" s="6">
        <v>0</v>
      </c>
      <c r="AE391" s="5">
        <v>0</v>
      </c>
      <c r="AF391" s="6">
        <v>0</v>
      </c>
    </row>
    <row r="392" spans="2:32" x14ac:dyDescent="0.35">
      <c r="B392" s="1" t="s">
        <v>387</v>
      </c>
      <c r="C392" s="5">
        <v>5.0000000000000001E-4</v>
      </c>
      <c r="D392" s="6">
        <v>0.56799999999999995</v>
      </c>
      <c r="E392" s="5">
        <v>0</v>
      </c>
      <c r="F392" s="6">
        <v>0</v>
      </c>
      <c r="G392" s="5">
        <v>0</v>
      </c>
      <c r="H392" s="6">
        <v>0</v>
      </c>
      <c r="I392" s="5">
        <v>0</v>
      </c>
      <c r="J392" s="6">
        <v>0</v>
      </c>
      <c r="K392" s="5">
        <v>0</v>
      </c>
      <c r="L392" s="6">
        <v>0</v>
      </c>
      <c r="M392" s="5">
        <v>0</v>
      </c>
      <c r="N392" s="6">
        <v>0</v>
      </c>
      <c r="O392" s="5">
        <v>0</v>
      </c>
      <c r="P392" s="6">
        <v>0</v>
      </c>
      <c r="Q392" s="5">
        <v>0</v>
      </c>
      <c r="R392" s="6">
        <v>0</v>
      </c>
      <c r="S392" s="5">
        <v>0</v>
      </c>
      <c r="T392" s="6">
        <v>0</v>
      </c>
      <c r="U392" s="5">
        <v>0</v>
      </c>
      <c r="V392" s="6">
        <v>0</v>
      </c>
      <c r="W392" s="5">
        <v>0</v>
      </c>
      <c r="X392" s="6">
        <v>0</v>
      </c>
      <c r="Y392" s="5">
        <v>6.6800000000000002E-3</v>
      </c>
      <c r="Z392" s="6">
        <v>0.56799999999999995</v>
      </c>
      <c r="AA392" s="5">
        <v>0</v>
      </c>
      <c r="AB392" s="6">
        <v>0</v>
      </c>
      <c r="AC392" s="5">
        <v>0</v>
      </c>
      <c r="AD392" s="6">
        <v>0</v>
      </c>
      <c r="AE392" s="5">
        <v>0</v>
      </c>
      <c r="AF392" s="6">
        <v>0</v>
      </c>
    </row>
    <row r="393" spans="2:32" x14ac:dyDescent="0.35">
      <c r="B393" s="1" t="s">
        <v>388</v>
      </c>
      <c r="C393" s="5">
        <v>0</v>
      </c>
      <c r="D393" s="6">
        <v>0</v>
      </c>
      <c r="E393" s="5">
        <v>0</v>
      </c>
      <c r="F393" s="6">
        <v>0</v>
      </c>
      <c r="G393" s="5">
        <v>0</v>
      </c>
      <c r="H393" s="6">
        <v>0</v>
      </c>
      <c r="I393" s="5">
        <v>0</v>
      </c>
      <c r="J393" s="6">
        <v>0</v>
      </c>
      <c r="K393" s="5">
        <v>0</v>
      </c>
      <c r="L393" s="6">
        <v>0</v>
      </c>
      <c r="M393" s="5">
        <v>0</v>
      </c>
      <c r="N393" s="6">
        <v>0</v>
      </c>
      <c r="O393" s="5">
        <v>0</v>
      </c>
      <c r="P393" s="6">
        <v>0</v>
      </c>
      <c r="Q393" s="5">
        <v>0</v>
      </c>
      <c r="R393" s="6">
        <v>0</v>
      </c>
      <c r="S393" s="5">
        <v>0</v>
      </c>
      <c r="T393" s="6">
        <v>0</v>
      </c>
      <c r="U393" s="5">
        <v>0</v>
      </c>
      <c r="V393" s="6">
        <v>0</v>
      </c>
      <c r="W393" s="5">
        <v>0</v>
      </c>
      <c r="X393" s="6">
        <v>0</v>
      </c>
      <c r="Y393" s="5">
        <v>0</v>
      </c>
      <c r="Z393" s="6">
        <v>0</v>
      </c>
      <c r="AA393" s="5">
        <v>0</v>
      </c>
      <c r="AB393" s="6">
        <v>0</v>
      </c>
      <c r="AC393" s="5">
        <v>0</v>
      </c>
      <c r="AD393" s="6">
        <v>0</v>
      </c>
      <c r="AE393" s="5">
        <v>0</v>
      </c>
      <c r="AF393" s="6">
        <v>0</v>
      </c>
    </row>
    <row r="394" spans="2:32" x14ac:dyDescent="0.35">
      <c r="B394" s="1" t="s">
        <v>389</v>
      </c>
      <c r="C394" s="5">
        <v>2.5300000000000001E-3</v>
      </c>
      <c r="D394" s="6">
        <v>2.8660000000000001</v>
      </c>
      <c r="E394" s="5">
        <v>0</v>
      </c>
      <c r="F394" s="6">
        <v>0</v>
      </c>
      <c r="G394" s="5">
        <v>0</v>
      </c>
      <c r="H394" s="6">
        <v>0</v>
      </c>
      <c r="I394" s="5">
        <v>0</v>
      </c>
      <c r="J394" s="6">
        <v>0</v>
      </c>
      <c r="K394" s="5">
        <v>0</v>
      </c>
      <c r="L394" s="6">
        <v>0</v>
      </c>
      <c r="M394" s="5">
        <v>0</v>
      </c>
      <c r="N394" s="6">
        <v>0</v>
      </c>
      <c r="O394" s="5">
        <v>0</v>
      </c>
      <c r="P394" s="6">
        <v>0</v>
      </c>
      <c r="Q394" s="5">
        <v>0</v>
      </c>
      <c r="R394" s="6">
        <v>0</v>
      </c>
      <c r="S394" s="5">
        <v>1.9859999999999999E-2</v>
      </c>
      <c r="T394" s="6">
        <v>2.8660000000000001</v>
      </c>
      <c r="U394" s="5">
        <v>0</v>
      </c>
      <c r="V394" s="6">
        <v>0</v>
      </c>
      <c r="W394" s="5">
        <v>0</v>
      </c>
      <c r="X394" s="6">
        <v>0</v>
      </c>
      <c r="Y394" s="5">
        <v>0</v>
      </c>
      <c r="Z394" s="6">
        <v>0</v>
      </c>
      <c r="AA394" s="5">
        <v>0</v>
      </c>
      <c r="AB394" s="6">
        <v>0</v>
      </c>
      <c r="AC394" s="5">
        <v>0</v>
      </c>
      <c r="AD394" s="6">
        <v>0</v>
      </c>
      <c r="AE394" s="5">
        <v>0</v>
      </c>
      <c r="AF394" s="6">
        <v>0</v>
      </c>
    </row>
    <row r="395" spans="2:32" x14ac:dyDescent="0.35">
      <c r="B395" s="1" t="s">
        <v>390</v>
      </c>
      <c r="C395" s="5">
        <v>0</v>
      </c>
      <c r="D395" s="6">
        <v>0</v>
      </c>
      <c r="E395" s="5">
        <v>0</v>
      </c>
      <c r="F395" s="6">
        <v>0</v>
      </c>
      <c r="G395" s="5">
        <v>0</v>
      </c>
      <c r="H395" s="6">
        <v>0</v>
      </c>
      <c r="I395" s="5">
        <v>0</v>
      </c>
      <c r="J395" s="6">
        <v>0</v>
      </c>
      <c r="K395" s="5">
        <v>0</v>
      </c>
      <c r="L395" s="6">
        <v>0</v>
      </c>
      <c r="M395" s="5">
        <v>0</v>
      </c>
      <c r="N395" s="6">
        <v>0</v>
      </c>
      <c r="O395" s="5">
        <v>0</v>
      </c>
      <c r="P395" s="6">
        <v>0</v>
      </c>
      <c r="Q395" s="5">
        <v>0</v>
      </c>
      <c r="R395" s="6">
        <v>0</v>
      </c>
      <c r="S395" s="5">
        <v>0</v>
      </c>
      <c r="T395" s="6">
        <v>0</v>
      </c>
      <c r="U395" s="5">
        <v>0</v>
      </c>
      <c r="V395" s="6">
        <v>0</v>
      </c>
      <c r="W395" s="5">
        <v>0</v>
      </c>
      <c r="X395" s="6">
        <v>0</v>
      </c>
      <c r="Y395" s="5">
        <v>0</v>
      </c>
      <c r="Z395" s="6">
        <v>0</v>
      </c>
      <c r="AA395" s="5">
        <v>0</v>
      </c>
      <c r="AB395" s="6">
        <v>0</v>
      </c>
      <c r="AC395" s="5">
        <v>0</v>
      </c>
      <c r="AD395" s="6">
        <v>0</v>
      </c>
      <c r="AE395" s="5">
        <v>0</v>
      </c>
      <c r="AF395" s="6">
        <v>0</v>
      </c>
    </row>
    <row r="396" spans="2:32" x14ac:dyDescent="0.35">
      <c r="B396" s="1" t="s">
        <v>391</v>
      </c>
      <c r="C396" s="5">
        <v>0</v>
      </c>
      <c r="D396" s="6">
        <v>0</v>
      </c>
      <c r="E396" s="5">
        <v>0</v>
      </c>
      <c r="F396" s="6">
        <v>0</v>
      </c>
      <c r="G396" s="5">
        <v>0</v>
      </c>
      <c r="H396" s="6">
        <v>0</v>
      </c>
      <c r="I396" s="5">
        <v>0</v>
      </c>
      <c r="J396" s="6">
        <v>0</v>
      </c>
      <c r="K396" s="5">
        <v>0</v>
      </c>
      <c r="L396" s="6">
        <v>0</v>
      </c>
      <c r="M396" s="5">
        <v>0</v>
      </c>
      <c r="N396" s="6">
        <v>0</v>
      </c>
      <c r="O396" s="5">
        <v>0</v>
      </c>
      <c r="P396" s="6">
        <v>0</v>
      </c>
      <c r="Q396" s="5">
        <v>0</v>
      </c>
      <c r="R396" s="6">
        <v>0</v>
      </c>
      <c r="S396" s="5">
        <v>0</v>
      </c>
      <c r="T396" s="6">
        <v>0</v>
      </c>
      <c r="U396" s="5">
        <v>0</v>
      </c>
      <c r="V396" s="6">
        <v>0</v>
      </c>
      <c r="W396" s="5">
        <v>0</v>
      </c>
      <c r="X396" s="6">
        <v>0</v>
      </c>
      <c r="Y396" s="5">
        <v>0</v>
      </c>
      <c r="Z396" s="6">
        <v>0</v>
      </c>
      <c r="AA396" s="5">
        <v>0</v>
      </c>
      <c r="AB396" s="6">
        <v>0</v>
      </c>
      <c r="AC396" s="5">
        <v>0</v>
      </c>
      <c r="AD396" s="6">
        <v>0</v>
      </c>
      <c r="AE396" s="5">
        <v>0</v>
      </c>
      <c r="AF396" s="6">
        <v>0</v>
      </c>
    </row>
    <row r="397" spans="2:32" x14ac:dyDescent="0.35">
      <c r="B397" s="1" t="s">
        <v>392</v>
      </c>
      <c r="C397" s="5">
        <v>5.0000000000000001E-4</v>
      </c>
      <c r="D397" s="6">
        <v>0.56799999999999995</v>
      </c>
      <c r="E397" s="5">
        <v>0</v>
      </c>
      <c r="F397" s="6">
        <v>0</v>
      </c>
      <c r="G397" s="5">
        <v>0</v>
      </c>
      <c r="H397" s="6">
        <v>0</v>
      </c>
      <c r="I397" s="5">
        <v>0</v>
      </c>
      <c r="J397" s="6">
        <v>0</v>
      </c>
      <c r="K397" s="5">
        <v>0</v>
      </c>
      <c r="L397" s="6">
        <v>0</v>
      </c>
      <c r="M397" s="5">
        <v>0</v>
      </c>
      <c r="N397" s="6">
        <v>0</v>
      </c>
      <c r="O397" s="5">
        <v>0</v>
      </c>
      <c r="P397" s="6">
        <v>0</v>
      </c>
      <c r="Q397" s="5">
        <v>0</v>
      </c>
      <c r="R397" s="6">
        <v>0</v>
      </c>
      <c r="S397" s="5">
        <v>0</v>
      </c>
      <c r="T397" s="6">
        <v>0</v>
      </c>
      <c r="U397" s="5">
        <v>0</v>
      </c>
      <c r="V397" s="6">
        <v>0</v>
      </c>
      <c r="W397" s="5">
        <v>0</v>
      </c>
      <c r="X397" s="6">
        <v>0</v>
      </c>
      <c r="Y397" s="5">
        <v>6.6800000000000002E-3</v>
      </c>
      <c r="Z397" s="6">
        <v>0.56799999999999995</v>
      </c>
      <c r="AA397" s="5">
        <v>0</v>
      </c>
      <c r="AB397" s="6">
        <v>0</v>
      </c>
      <c r="AC397" s="5">
        <v>0</v>
      </c>
      <c r="AD397" s="6">
        <v>0</v>
      </c>
      <c r="AE397" s="5">
        <v>0</v>
      </c>
      <c r="AF397" s="6">
        <v>0</v>
      </c>
    </row>
    <row r="398" spans="2:32" x14ac:dyDescent="0.35">
      <c r="B398" s="2" t="s">
        <v>393</v>
      </c>
    </row>
    <row r="399" spans="2:32" x14ac:dyDescent="0.35">
      <c r="B399" s="1" t="s">
        <v>394</v>
      </c>
      <c r="C399" s="5">
        <v>0</v>
      </c>
      <c r="D399" s="6">
        <v>0</v>
      </c>
      <c r="E399" s="5">
        <v>0</v>
      </c>
      <c r="F399" s="6">
        <v>0</v>
      </c>
      <c r="G399" s="5">
        <v>0</v>
      </c>
      <c r="H399" s="6">
        <v>0</v>
      </c>
      <c r="I399" s="5">
        <v>0</v>
      </c>
      <c r="J399" s="6">
        <v>0</v>
      </c>
      <c r="K399" s="5">
        <v>0</v>
      </c>
      <c r="L399" s="6">
        <v>0</v>
      </c>
      <c r="M399" s="5">
        <v>0</v>
      </c>
      <c r="N399" s="6">
        <v>0</v>
      </c>
      <c r="O399" s="5">
        <v>0</v>
      </c>
      <c r="P399" s="6">
        <v>0</v>
      </c>
      <c r="Q399" s="5">
        <v>0</v>
      </c>
      <c r="R399" s="6">
        <v>0</v>
      </c>
      <c r="S399" s="5">
        <v>0</v>
      </c>
      <c r="T399" s="6">
        <v>0</v>
      </c>
      <c r="U399" s="5">
        <v>0</v>
      </c>
      <c r="V399" s="6">
        <v>0</v>
      </c>
      <c r="W399" s="5">
        <v>0</v>
      </c>
      <c r="X399" s="6">
        <v>0</v>
      </c>
      <c r="Y399" s="5">
        <v>0</v>
      </c>
      <c r="Z399" s="6">
        <v>0</v>
      </c>
      <c r="AA399" s="5">
        <v>0</v>
      </c>
      <c r="AB399" s="6">
        <v>0</v>
      </c>
      <c r="AC399" s="5">
        <v>0</v>
      </c>
      <c r="AD399" s="6">
        <v>0</v>
      </c>
      <c r="AE399" s="5">
        <v>0</v>
      </c>
      <c r="AF399" s="6">
        <v>0</v>
      </c>
    </row>
    <row r="400" spans="2:32" x14ac:dyDescent="0.35">
      <c r="B400" s="1" t="s">
        <v>395</v>
      </c>
      <c r="C400" s="5">
        <v>0</v>
      </c>
      <c r="D400" s="6">
        <v>0</v>
      </c>
      <c r="E400" s="5">
        <v>0</v>
      </c>
      <c r="F400" s="6">
        <v>0</v>
      </c>
      <c r="G400" s="5">
        <v>0</v>
      </c>
      <c r="H400" s="6">
        <v>0</v>
      </c>
      <c r="I400" s="5">
        <v>0</v>
      </c>
      <c r="J400" s="6">
        <v>0</v>
      </c>
      <c r="K400" s="5">
        <v>0</v>
      </c>
      <c r="L400" s="6">
        <v>0</v>
      </c>
      <c r="M400" s="5">
        <v>0</v>
      </c>
      <c r="N400" s="6">
        <v>0</v>
      </c>
      <c r="O400" s="5">
        <v>0</v>
      </c>
      <c r="P400" s="6">
        <v>0</v>
      </c>
      <c r="Q400" s="5">
        <v>0</v>
      </c>
      <c r="R400" s="6">
        <v>0</v>
      </c>
      <c r="S400" s="5">
        <v>0</v>
      </c>
      <c r="T400" s="6">
        <v>0</v>
      </c>
      <c r="U400" s="5">
        <v>0</v>
      </c>
      <c r="V400" s="6">
        <v>0</v>
      </c>
      <c r="W400" s="5">
        <v>0</v>
      </c>
      <c r="X400" s="6">
        <v>0</v>
      </c>
      <c r="Y400" s="5">
        <v>0</v>
      </c>
      <c r="Z400" s="6">
        <v>0</v>
      </c>
      <c r="AA400" s="5">
        <v>0</v>
      </c>
      <c r="AB400" s="6">
        <v>0</v>
      </c>
      <c r="AC400" s="5">
        <v>0</v>
      </c>
      <c r="AD400" s="6">
        <v>0</v>
      </c>
      <c r="AE400" s="5">
        <v>0</v>
      </c>
      <c r="AF400" s="6">
        <v>0</v>
      </c>
    </row>
    <row r="401" spans="1:32" x14ac:dyDescent="0.35">
      <c r="B401" s="1" t="s">
        <v>396</v>
      </c>
      <c r="C401" s="5">
        <v>0</v>
      </c>
      <c r="D401" s="6">
        <v>0</v>
      </c>
      <c r="E401" s="5">
        <v>0</v>
      </c>
      <c r="F401" s="6">
        <v>0</v>
      </c>
      <c r="G401" s="5">
        <v>0</v>
      </c>
      <c r="H401" s="6">
        <v>0</v>
      </c>
      <c r="I401" s="5">
        <v>0</v>
      </c>
      <c r="J401" s="6">
        <v>0</v>
      </c>
      <c r="K401" s="5">
        <v>0</v>
      </c>
      <c r="L401" s="6">
        <v>0</v>
      </c>
      <c r="M401" s="5">
        <v>0</v>
      </c>
      <c r="N401" s="6">
        <v>0</v>
      </c>
      <c r="O401" s="5">
        <v>0</v>
      </c>
      <c r="P401" s="6">
        <v>0</v>
      </c>
      <c r="Q401" s="5">
        <v>0</v>
      </c>
      <c r="R401" s="6">
        <v>0</v>
      </c>
      <c r="S401" s="5">
        <v>0</v>
      </c>
      <c r="T401" s="6">
        <v>0</v>
      </c>
      <c r="U401" s="5">
        <v>0</v>
      </c>
      <c r="V401" s="6">
        <v>0</v>
      </c>
      <c r="W401" s="5">
        <v>0</v>
      </c>
      <c r="X401" s="6">
        <v>0</v>
      </c>
      <c r="Y401" s="5">
        <v>0</v>
      </c>
      <c r="Z401" s="6">
        <v>0</v>
      </c>
      <c r="AA401" s="5">
        <v>0</v>
      </c>
      <c r="AB401" s="6">
        <v>0</v>
      </c>
      <c r="AC401" s="5">
        <v>0</v>
      </c>
      <c r="AD401" s="6">
        <v>0</v>
      </c>
      <c r="AE401" s="5">
        <v>0</v>
      </c>
      <c r="AF401" s="6">
        <v>0</v>
      </c>
    </row>
    <row r="402" spans="1:32" x14ac:dyDescent="0.35">
      <c r="B402" s="1" t="s">
        <v>397</v>
      </c>
      <c r="C402" s="5">
        <v>0</v>
      </c>
      <c r="D402" s="6">
        <v>0</v>
      </c>
      <c r="E402" s="5">
        <v>0</v>
      </c>
      <c r="F402" s="6">
        <v>0</v>
      </c>
      <c r="G402" s="5">
        <v>0</v>
      </c>
      <c r="H402" s="6">
        <v>0</v>
      </c>
      <c r="I402" s="5">
        <v>0</v>
      </c>
      <c r="J402" s="6">
        <v>0</v>
      </c>
      <c r="K402" s="5">
        <v>0</v>
      </c>
      <c r="L402" s="6">
        <v>0</v>
      </c>
      <c r="M402" s="5">
        <v>0</v>
      </c>
      <c r="N402" s="6">
        <v>0</v>
      </c>
      <c r="O402" s="5">
        <v>0</v>
      </c>
      <c r="P402" s="6">
        <v>0</v>
      </c>
      <c r="Q402" s="5">
        <v>0</v>
      </c>
      <c r="R402" s="6">
        <v>0</v>
      </c>
      <c r="S402" s="5">
        <v>0</v>
      </c>
      <c r="T402" s="6">
        <v>0</v>
      </c>
      <c r="U402" s="5">
        <v>0</v>
      </c>
      <c r="V402" s="6">
        <v>0</v>
      </c>
      <c r="W402" s="5">
        <v>0</v>
      </c>
      <c r="X402" s="6">
        <v>0</v>
      </c>
      <c r="Y402" s="5">
        <v>0</v>
      </c>
      <c r="Z402" s="6">
        <v>0</v>
      </c>
      <c r="AA402" s="5">
        <v>0</v>
      </c>
      <c r="AB402" s="6">
        <v>0</v>
      </c>
      <c r="AC402" s="5">
        <v>0</v>
      </c>
      <c r="AD402" s="6">
        <v>0</v>
      </c>
      <c r="AE402" s="5">
        <v>0</v>
      </c>
      <c r="AF402" s="6">
        <v>0</v>
      </c>
    </row>
    <row r="404" spans="1:32" x14ac:dyDescent="0.35">
      <c r="B404" s="2" t="s">
        <v>398</v>
      </c>
      <c r="D404" s="3">
        <v>1134.605</v>
      </c>
      <c r="F404" s="3">
        <v>57.241999999999997</v>
      </c>
      <c r="H404" s="3">
        <v>99.798000000000002</v>
      </c>
      <c r="J404" s="3">
        <v>57.273000000000003</v>
      </c>
      <c r="L404" s="3">
        <v>63.954000000000001</v>
      </c>
      <c r="N404" s="3">
        <v>50.392000000000003</v>
      </c>
      <c r="P404" s="3">
        <v>39.213999999999999</v>
      </c>
      <c r="R404" s="3">
        <v>48.561</v>
      </c>
      <c r="T404" s="3">
        <v>144.29400000000001</v>
      </c>
      <c r="V404" s="3">
        <v>41.604999999999997</v>
      </c>
      <c r="X404" s="3">
        <v>14.861000000000001</v>
      </c>
      <c r="Z404" s="3">
        <v>85.07</v>
      </c>
      <c r="AB404" s="3">
        <v>155.52699999999999</v>
      </c>
      <c r="AD404" s="3">
        <v>191.13900000000001</v>
      </c>
      <c r="AF404" s="3">
        <v>85.676000000000002</v>
      </c>
    </row>
    <row r="405" spans="1:32" x14ac:dyDescent="0.35">
      <c r="B405" s="2" t="s">
        <v>399</v>
      </c>
      <c r="D405" s="3">
        <v>1189</v>
      </c>
      <c r="F405" s="3">
        <v>93</v>
      </c>
      <c r="H405" s="3">
        <v>94</v>
      </c>
      <c r="J405" s="3">
        <v>94</v>
      </c>
      <c r="L405" s="3">
        <v>80</v>
      </c>
      <c r="N405" s="3">
        <v>85</v>
      </c>
      <c r="P405" s="3">
        <v>90</v>
      </c>
      <c r="R405" s="3">
        <v>86</v>
      </c>
      <c r="T405" s="3">
        <v>84</v>
      </c>
      <c r="V405" s="3">
        <v>85</v>
      </c>
      <c r="X405" s="3">
        <v>79</v>
      </c>
      <c r="Z405" s="3">
        <v>77</v>
      </c>
      <c r="AB405" s="3">
        <v>84</v>
      </c>
      <c r="AD405" s="3">
        <v>78</v>
      </c>
      <c r="AF405" s="3">
        <v>80</v>
      </c>
    </row>
    <row r="407" spans="1:32" x14ac:dyDescent="0.35">
      <c r="A407" s="3" t="s">
        <v>400</v>
      </c>
      <c r="B407" s="2" t="s">
        <v>401</v>
      </c>
    </row>
    <row r="408" spans="1:32" x14ac:dyDescent="0.35">
      <c r="B408" s="4" t="s">
        <v>402</v>
      </c>
    </row>
    <row r="410" spans="1:32" x14ac:dyDescent="0.35">
      <c r="B410" s="1" t="s">
        <v>403</v>
      </c>
      <c r="C410" s="5">
        <v>3.4169999999999999E-2</v>
      </c>
      <c r="D410" s="6">
        <v>9.375</v>
      </c>
      <c r="E410" s="5">
        <v>0</v>
      </c>
      <c r="F410" s="6">
        <v>0</v>
      </c>
      <c r="G410" s="5">
        <v>0</v>
      </c>
      <c r="H410" s="6">
        <v>0</v>
      </c>
      <c r="I410" s="5">
        <v>0</v>
      </c>
      <c r="J410" s="6">
        <v>0</v>
      </c>
      <c r="K410" s="5">
        <v>4.9160000000000002E-2</v>
      </c>
      <c r="L410" s="6">
        <v>0.83699999999999997</v>
      </c>
      <c r="M410" s="5">
        <v>0.14535000000000001</v>
      </c>
      <c r="N410" s="6">
        <v>1.3620000000000001</v>
      </c>
      <c r="O410" s="5">
        <v>0</v>
      </c>
      <c r="P410" s="6">
        <v>0</v>
      </c>
      <c r="Q410" s="5">
        <v>0</v>
      </c>
      <c r="R410" s="6">
        <v>0</v>
      </c>
      <c r="S410" s="5">
        <v>0.11083</v>
      </c>
      <c r="T410" s="6">
        <v>4.2619999999999996</v>
      </c>
      <c r="U410" s="5">
        <v>0</v>
      </c>
      <c r="V410" s="6">
        <v>0</v>
      </c>
      <c r="W410" s="5">
        <v>0</v>
      </c>
      <c r="X410" s="6">
        <v>0</v>
      </c>
      <c r="Y410" s="5">
        <v>0</v>
      </c>
      <c r="Z410" s="6">
        <v>0</v>
      </c>
      <c r="AA410" s="5">
        <v>8.4529999999999994E-2</v>
      </c>
      <c r="AB410" s="6">
        <v>2.9129999999999998</v>
      </c>
      <c r="AC410" s="5">
        <v>0</v>
      </c>
      <c r="AD410" s="6">
        <v>0</v>
      </c>
      <c r="AE410" s="5">
        <v>0</v>
      </c>
      <c r="AF410" s="6">
        <v>0</v>
      </c>
    </row>
    <row r="411" spans="1:32" x14ac:dyDescent="0.35">
      <c r="B411" s="1" t="s">
        <v>404</v>
      </c>
      <c r="C411" s="5">
        <v>0.12531</v>
      </c>
      <c r="D411" s="6">
        <v>34.384</v>
      </c>
      <c r="E411" s="5">
        <v>8.097E-2</v>
      </c>
      <c r="F411" s="6">
        <v>0.498</v>
      </c>
      <c r="G411" s="5">
        <v>0</v>
      </c>
      <c r="H411" s="6">
        <v>0</v>
      </c>
      <c r="I411" s="5">
        <v>0.33411000000000002</v>
      </c>
      <c r="J411" s="6">
        <v>1.2649999999999999</v>
      </c>
      <c r="K411" s="5">
        <v>0.36188999999999999</v>
      </c>
      <c r="L411" s="6">
        <v>6.1619999999999999</v>
      </c>
      <c r="M411" s="5">
        <v>0.17235</v>
      </c>
      <c r="N411" s="6">
        <v>1.615</v>
      </c>
      <c r="O411" s="5">
        <v>0.18367</v>
      </c>
      <c r="P411" s="6">
        <v>1.1619999999999999</v>
      </c>
      <c r="Q411" s="5">
        <v>0.12222</v>
      </c>
      <c r="R411" s="6">
        <v>1.0529999999999999</v>
      </c>
      <c r="S411" s="5">
        <v>0.18612999999999999</v>
      </c>
      <c r="T411" s="6">
        <v>7.1580000000000004</v>
      </c>
      <c r="U411" s="5">
        <v>0</v>
      </c>
      <c r="V411" s="6">
        <v>0</v>
      </c>
      <c r="W411" s="5">
        <v>0</v>
      </c>
      <c r="X411" s="6">
        <v>0</v>
      </c>
      <c r="Y411" s="5">
        <v>0.11523</v>
      </c>
      <c r="Z411" s="6">
        <v>4.4889999999999999</v>
      </c>
      <c r="AA411" s="5">
        <v>0.11369</v>
      </c>
      <c r="AB411" s="6">
        <v>3.9180000000000001</v>
      </c>
      <c r="AC411" s="5">
        <v>8.6389999999999995E-2</v>
      </c>
      <c r="AD411" s="6">
        <v>4.524</v>
      </c>
      <c r="AE411" s="5">
        <v>7.2440000000000004E-2</v>
      </c>
      <c r="AF411" s="6">
        <v>2.5390000000000001</v>
      </c>
    </row>
    <row r="412" spans="1:32" x14ac:dyDescent="0.35">
      <c r="B412" s="1" t="s">
        <v>405</v>
      </c>
      <c r="C412" s="5">
        <v>2.1739999999999999E-2</v>
      </c>
      <c r="D412" s="6">
        <v>5.9660000000000002</v>
      </c>
      <c r="E412" s="5">
        <v>0</v>
      </c>
      <c r="F412" s="6">
        <v>0</v>
      </c>
      <c r="G412" s="5">
        <v>0</v>
      </c>
      <c r="H412" s="6">
        <v>0</v>
      </c>
      <c r="I412" s="5">
        <v>0</v>
      </c>
      <c r="J412" s="6">
        <v>0</v>
      </c>
      <c r="K412" s="5">
        <v>6.6129999999999994E-2</v>
      </c>
      <c r="L412" s="6">
        <v>1.1259999999999999</v>
      </c>
      <c r="M412" s="5">
        <v>0</v>
      </c>
      <c r="N412" s="6">
        <v>0</v>
      </c>
      <c r="O412" s="5">
        <v>0</v>
      </c>
      <c r="P412" s="6">
        <v>0</v>
      </c>
      <c r="Q412" s="5">
        <v>9.7619999999999998E-2</v>
      </c>
      <c r="R412" s="6">
        <v>0.84099999999999997</v>
      </c>
      <c r="S412" s="5">
        <v>5.5410000000000001E-2</v>
      </c>
      <c r="T412" s="6">
        <v>2.1309999999999998</v>
      </c>
      <c r="U412" s="5">
        <v>0</v>
      </c>
      <c r="V412" s="6">
        <v>0</v>
      </c>
      <c r="W412" s="5">
        <v>0</v>
      </c>
      <c r="X412" s="6">
        <v>0</v>
      </c>
      <c r="Y412" s="5">
        <v>0</v>
      </c>
      <c r="Z412" s="6">
        <v>0</v>
      </c>
      <c r="AA412" s="5">
        <v>0</v>
      </c>
      <c r="AB412" s="6">
        <v>0</v>
      </c>
      <c r="AC412" s="5">
        <v>0</v>
      </c>
      <c r="AD412" s="6">
        <v>0</v>
      </c>
      <c r="AE412" s="5">
        <v>5.3289999999999997E-2</v>
      </c>
      <c r="AF412" s="6">
        <v>1.8680000000000001</v>
      </c>
    </row>
    <row r="413" spans="1:32" x14ac:dyDescent="0.35">
      <c r="B413" s="1" t="s">
        <v>406</v>
      </c>
      <c r="C413" s="5">
        <v>2.69E-2</v>
      </c>
      <c r="D413" s="6">
        <v>7.38</v>
      </c>
      <c r="E413" s="5">
        <v>0</v>
      </c>
      <c r="F413" s="6">
        <v>0</v>
      </c>
      <c r="G413" s="5">
        <v>0</v>
      </c>
      <c r="H413" s="6">
        <v>0</v>
      </c>
      <c r="I413" s="5">
        <v>0</v>
      </c>
      <c r="J413" s="6">
        <v>0</v>
      </c>
      <c r="K413" s="5">
        <v>0</v>
      </c>
      <c r="L413" s="6">
        <v>0</v>
      </c>
      <c r="M413" s="5">
        <v>0</v>
      </c>
      <c r="N413" s="6">
        <v>0</v>
      </c>
      <c r="O413" s="5">
        <v>0</v>
      </c>
      <c r="P413" s="6">
        <v>0</v>
      </c>
      <c r="Q413" s="5">
        <v>0</v>
      </c>
      <c r="R413" s="6">
        <v>0</v>
      </c>
      <c r="S413" s="5">
        <v>5.5410000000000001E-2</v>
      </c>
      <c r="T413" s="6">
        <v>2.1309999999999998</v>
      </c>
      <c r="U413" s="5">
        <v>0</v>
      </c>
      <c r="V413" s="6">
        <v>0</v>
      </c>
      <c r="W413" s="5">
        <v>0</v>
      </c>
      <c r="X413" s="6">
        <v>0</v>
      </c>
      <c r="Y413" s="5">
        <v>0</v>
      </c>
      <c r="Z413" s="6">
        <v>0</v>
      </c>
      <c r="AA413" s="5">
        <v>5.4699999999999999E-2</v>
      </c>
      <c r="AB413" s="6">
        <v>1.885</v>
      </c>
      <c r="AC413" s="5">
        <v>6.4240000000000005E-2</v>
      </c>
      <c r="AD413" s="6">
        <v>3.3639999999999999</v>
      </c>
      <c r="AE413" s="5">
        <v>0</v>
      </c>
      <c r="AF413" s="6">
        <v>0</v>
      </c>
    </row>
    <row r="414" spans="1:32" x14ac:dyDescent="0.35">
      <c r="B414" s="1" t="s">
        <v>407</v>
      </c>
      <c r="C414" s="5">
        <v>4.6699999999999998E-2</v>
      </c>
      <c r="D414" s="6">
        <v>12.815</v>
      </c>
      <c r="E414" s="5">
        <v>0</v>
      </c>
      <c r="F414" s="6">
        <v>0</v>
      </c>
      <c r="G414" s="5">
        <v>0.21912999999999999</v>
      </c>
      <c r="H414" s="6">
        <v>2.254</v>
      </c>
      <c r="I414" s="5">
        <v>0</v>
      </c>
      <c r="J414" s="6">
        <v>0</v>
      </c>
      <c r="K414" s="5">
        <v>0.16550000000000001</v>
      </c>
      <c r="L414" s="6">
        <v>2.8180000000000001</v>
      </c>
      <c r="M414" s="5">
        <v>2.7E-2</v>
      </c>
      <c r="N414" s="6">
        <v>0.253</v>
      </c>
      <c r="O414" s="5">
        <v>0.40400000000000003</v>
      </c>
      <c r="P414" s="6">
        <v>2.556</v>
      </c>
      <c r="Q414" s="5">
        <v>0</v>
      </c>
      <c r="R414" s="6">
        <v>0</v>
      </c>
      <c r="S414" s="5">
        <v>0</v>
      </c>
      <c r="T414" s="6">
        <v>0</v>
      </c>
      <c r="U414" s="5">
        <v>0</v>
      </c>
      <c r="V414" s="6">
        <v>0</v>
      </c>
      <c r="W414" s="5">
        <v>0.13259000000000001</v>
      </c>
      <c r="X414" s="6">
        <v>0.64400000000000002</v>
      </c>
      <c r="Y414" s="5">
        <v>6.6430000000000003E-2</v>
      </c>
      <c r="Z414" s="6">
        <v>2.5880000000000001</v>
      </c>
      <c r="AA414" s="5">
        <v>0</v>
      </c>
      <c r="AB414" s="6">
        <v>0</v>
      </c>
      <c r="AC414" s="5">
        <v>3.2500000000000001E-2</v>
      </c>
      <c r="AD414" s="6">
        <v>1.702</v>
      </c>
      <c r="AE414" s="5">
        <v>0</v>
      </c>
      <c r="AF414" s="6">
        <v>0</v>
      </c>
    </row>
    <row r="415" spans="1:32" x14ac:dyDescent="0.35">
      <c r="B415" s="1" t="s">
        <v>408</v>
      </c>
      <c r="C415" s="5">
        <v>0.12897</v>
      </c>
      <c r="D415" s="6">
        <v>35.387999999999998</v>
      </c>
      <c r="E415" s="5">
        <v>0</v>
      </c>
      <c r="F415" s="6">
        <v>0</v>
      </c>
      <c r="G415" s="5">
        <v>0.43369000000000002</v>
      </c>
      <c r="H415" s="6">
        <v>4.4610000000000003</v>
      </c>
      <c r="I415" s="5">
        <v>0</v>
      </c>
      <c r="J415" s="6">
        <v>0</v>
      </c>
      <c r="K415" s="5">
        <v>0</v>
      </c>
      <c r="L415" s="6">
        <v>0</v>
      </c>
      <c r="M415" s="5">
        <v>5.4109999999999998E-2</v>
      </c>
      <c r="N415" s="6">
        <v>0.50700000000000001</v>
      </c>
      <c r="O415" s="5">
        <v>3.4619999999999998E-2</v>
      </c>
      <c r="P415" s="6">
        <v>0.219</v>
      </c>
      <c r="Q415" s="5">
        <v>0.21903</v>
      </c>
      <c r="R415" s="6">
        <v>1.887</v>
      </c>
      <c r="S415" s="5">
        <v>0</v>
      </c>
      <c r="T415" s="6">
        <v>0</v>
      </c>
      <c r="U415" s="5">
        <v>0.28800999999999999</v>
      </c>
      <c r="V415" s="6">
        <v>2.4980000000000002</v>
      </c>
      <c r="W415" s="5">
        <v>2.4910000000000002E-2</v>
      </c>
      <c r="X415" s="6">
        <v>0.121</v>
      </c>
      <c r="Y415" s="5">
        <v>3.7269999999999998E-2</v>
      </c>
      <c r="Z415" s="6">
        <v>1.452</v>
      </c>
      <c r="AA415" s="5">
        <v>0.13078000000000001</v>
      </c>
      <c r="AB415" s="6">
        <v>4.5069999999999997</v>
      </c>
      <c r="AC415" s="5">
        <v>0.13829</v>
      </c>
      <c r="AD415" s="6">
        <v>7.242</v>
      </c>
      <c r="AE415" s="5">
        <v>0.35648000000000002</v>
      </c>
      <c r="AF415" s="6">
        <v>12.494999999999999</v>
      </c>
    </row>
    <row r="416" spans="1:32" x14ac:dyDescent="0.35">
      <c r="B416" s="1" t="s">
        <v>409</v>
      </c>
      <c r="C416" s="5">
        <v>0.10087</v>
      </c>
      <c r="D416" s="6">
        <v>27.678000000000001</v>
      </c>
      <c r="E416" s="5">
        <v>0</v>
      </c>
      <c r="F416" s="6">
        <v>0</v>
      </c>
      <c r="G416" s="5">
        <v>0.14515</v>
      </c>
      <c r="H416" s="6">
        <v>1.4930000000000001</v>
      </c>
      <c r="I416" s="5">
        <v>0.42602000000000001</v>
      </c>
      <c r="J416" s="6">
        <v>1.613</v>
      </c>
      <c r="K416" s="5">
        <v>0.11599</v>
      </c>
      <c r="L416" s="6">
        <v>1.9750000000000001</v>
      </c>
      <c r="M416" s="5">
        <v>0.10693</v>
      </c>
      <c r="N416" s="6">
        <v>1.002</v>
      </c>
      <c r="O416" s="5">
        <v>8.8359999999999994E-2</v>
      </c>
      <c r="P416" s="6">
        <v>0.55900000000000005</v>
      </c>
      <c r="Q416" s="5">
        <v>9.7619999999999998E-2</v>
      </c>
      <c r="R416" s="6">
        <v>0.84099999999999997</v>
      </c>
      <c r="S416" s="5">
        <v>9.7460000000000005E-2</v>
      </c>
      <c r="T416" s="6">
        <v>3.7480000000000002</v>
      </c>
      <c r="U416" s="5">
        <v>0.12037</v>
      </c>
      <c r="V416" s="6">
        <v>1.044</v>
      </c>
      <c r="W416" s="5">
        <v>0.30884</v>
      </c>
      <c r="X416" s="6">
        <v>1.5</v>
      </c>
      <c r="Y416" s="5">
        <v>0.14968000000000001</v>
      </c>
      <c r="Z416" s="6">
        <v>5.8310000000000004</v>
      </c>
      <c r="AA416" s="5">
        <v>0</v>
      </c>
      <c r="AB416" s="6">
        <v>0</v>
      </c>
      <c r="AC416" s="5">
        <v>0.12204</v>
      </c>
      <c r="AD416" s="6">
        <v>6.391</v>
      </c>
      <c r="AE416" s="5">
        <v>4.7960000000000003E-2</v>
      </c>
      <c r="AF416" s="6">
        <v>1.681</v>
      </c>
    </row>
    <row r="417" spans="1:32" x14ac:dyDescent="0.35">
      <c r="B417" s="1" t="s">
        <v>410</v>
      </c>
      <c r="C417" s="5">
        <v>0.41732000000000002</v>
      </c>
      <c r="D417" s="6">
        <v>114.508</v>
      </c>
      <c r="E417" s="5">
        <v>0.91910000000000003</v>
      </c>
      <c r="F417" s="6">
        <v>5.6529999999999996</v>
      </c>
      <c r="G417" s="5">
        <v>0.20202000000000001</v>
      </c>
      <c r="H417" s="6">
        <v>2.0779999999999998</v>
      </c>
      <c r="I417" s="5">
        <v>0.24007999999999999</v>
      </c>
      <c r="J417" s="6">
        <v>0.90900000000000003</v>
      </c>
      <c r="K417" s="5">
        <v>0.24126</v>
      </c>
      <c r="L417" s="6">
        <v>4.1079999999999997</v>
      </c>
      <c r="M417" s="5">
        <v>0.29497000000000001</v>
      </c>
      <c r="N417" s="6">
        <v>2.7639999999999998</v>
      </c>
      <c r="O417" s="5">
        <v>0.28941</v>
      </c>
      <c r="P417" s="6">
        <v>1.831</v>
      </c>
      <c r="Q417" s="5">
        <v>0.46359</v>
      </c>
      <c r="R417" s="6">
        <v>3.9940000000000002</v>
      </c>
      <c r="S417" s="5">
        <v>0.26960000000000001</v>
      </c>
      <c r="T417" s="6">
        <v>10.368</v>
      </c>
      <c r="U417" s="5">
        <v>0.37608999999999998</v>
      </c>
      <c r="V417" s="6">
        <v>3.262</v>
      </c>
      <c r="W417" s="5">
        <v>0.38501999999999997</v>
      </c>
      <c r="X417" s="6">
        <v>1.87</v>
      </c>
      <c r="Y417" s="5">
        <v>0.39810000000000001</v>
      </c>
      <c r="Z417" s="6">
        <v>15.509</v>
      </c>
      <c r="AA417" s="5">
        <v>0.61633000000000004</v>
      </c>
      <c r="AB417" s="6">
        <v>21.24</v>
      </c>
      <c r="AC417" s="5">
        <v>0.51498999999999995</v>
      </c>
      <c r="AD417" s="6">
        <v>26.969000000000001</v>
      </c>
      <c r="AE417" s="5">
        <v>0.39811000000000002</v>
      </c>
      <c r="AF417" s="6">
        <v>13.954000000000001</v>
      </c>
    </row>
    <row r="418" spans="1:32" x14ac:dyDescent="0.35">
      <c r="B418" s="1" t="s">
        <v>411</v>
      </c>
      <c r="C418" s="5">
        <v>9.8019999999999996E-2</v>
      </c>
      <c r="D418" s="6">
        <v>26.895</v>
      </c>
      <c r="E418" s="5">
        <v>0</v>
      </c>
      <c r="F418" s="6">
        <v>0</v>
      </c>
      <c r="G418" s="5">
        <v>0</v>
      </c>
      <c r="H418" s="6">
        <v>0</v>
      </c>
      <c r="I418" s="5">
        <v>0</v>
      </c>
      <c r="J418" s="6">
        <v>0</v>
      </c>
      <c r="K418" s="5">
        <v>0</v>
      </c>
      <c r="L418" s="6">
        <v>0</v>
      </c>
      <c r="M418" s="5">
        <v>0.19935</v>
      </c>
      <c r="N418" s="6">
        <v>1.8680000000000001</v>
      </c>
      <c r="O418" s="5">
        <v>0</v>
      </c>
      <c r="P418" s="6">
        <v>0</v>
      </c>
      <c r="Q418" s="5">
        <v>0</v>
      </c>
      <c r="R418" s="6">
        <v>0</v>
      </c>
      <c r="S418" s="5">
        <v>0.22514000000000001</v>
      </c>
      <c r="T418" s="6">
        <v>8.6579999999999995</v>
      </c>
      <c r="U418" s="5">
        <v>0.21560000000000001</v>
      </c>
      <c r="V418" s="6">
        <v>1.87</v>
      </c>
      <c r="W418" s="5">
        <v>0.14865</v>
      </c>
      <c r="X418" s="6">
        <v>0.72199999999999998</v>
      </c>
      <c r="Y418" s="5">
        <v>0.23327999999999999</v>
      </c>
      <c r="Z418" s="6">
        <v>9.0879999999999992</v>
      </c>
      <c r="AA418" s="5">
        <v>0</v>
      </c>
      <c r="AB418" s="6">
        <v>0</v>
      </c>
      <c r="AC418" s="5">
        <v>4.1570000000000003E-2</v>
      </c>
      <c r="AD418" s="6">
        <v>2.177</v>
      </c>
      <c r="AE418" s="5">
        <v>7.17E-2</v>
      </c>
      <c r="AF418" s="6">
        <v>2.5129999999999999</v>
      </c>
    </row>
    <row r="419" spans="1:32" x14ac:dyDescent="0.35">
      <c r="B419" s="1" t="s">
        <v>394</v>
      </c>
      <c r="C419" s="5">
        <v>0</v>
      </c>
      <c r="D419" s="6">
        <v>0</v>
      </c>
      <c r="E419" s="5">
        <v>0</v>
      </c>
      <c r="F419" s="6">
        <v>0</v>
      </c>
      <c r="G419" s="5">
        <v>0</v>
      </c>
      <c r="H419" s="6">
        <v>0</v>
      </c>
      <c r="I419" s="5">
        <v>0</v>
      </c>
      <c r="J419" s="6">
        <v>0</v>
      </c>
      <c r="K419" s="5">
        <v>0</v>
      </c>
      <c r="L419" s="6">
        <v>0</v>
      </c>
      <c r="M419" s="5">
        <v>0</v>
      </c>
      <c r="N419" s="6">
        <v>0</v>
      </c>
      <c r="O419" s="5">
        <v>0</v>
      </c>
      <c r="P419" s="6">
        <v>0</v>
      </c>
      <c r="Q419" s="5">
        <v>0</v>
      </c>
      <c r="R419" s="6">
        <v>0</v>
      </c>
      <c r="S419" s="5">
        <v>0</v>
      </c>
      <c r="T419" s="6">
        <v>0</v>
      </c>
      <c r="U419" s="5">
        <v>0</v>
      </c>
      <c r="V419" s="6">
        <v>0</v>
      </c>
      <c r="W419" s="5">
        <v>0</v>
      </c>
      <c r="X419" s="6">
        <v>0</v>
      </c>
      <c r="Y419" s="5">
        <v>0</v>
      </c>
      <c r="Z419" s="6">
        <v>0</v>
      </c>
      <c r="AA419" s="5">
        <v>0</v>
      </c>
      <c r="AB419" s="6">
        <v>0</v>
      </c>
      <c r="AC419" s="5">
        <v>0</v>
      </c>
      <c r="AD419" s="6">
        <v>0</v>
      </c>
      <c r="AE419" s="5">
        <v>0</v>
      </c>
      <c r="AF419" s="6">
        <v>0</v>
      </c>
    </row>
    <row r="420" spans="1:32" x14ac:dyDescent="0.35">
      <c r="B420" s="1" t="s">
        <v>412</v>
      </c>
      <c r="C420" s="5">
        <v>0</v>
      </c>
      <c r="D420" s="6">
        <v>0</v>
      </c>
      <c r="E420" s="5">
        <v>0</v>
      </c>
      <c r="F420" s="6">
        <v>0</v>
      </c>
      <c r="G420" s="5">
        <v>0</v>
      </c>
      <c r="H420" s="6">
        <v>0</v>
      </c>
      <c r="I420" s="5">
        <v>0</v>
      </c>
      <c r="J420" s="6">
        <v>0</v>
      </c>
      <c r="K420" s="5">
        <v>0</v>
      </c>
      <c r="L420" s="6">
        <v>0</v>
      </c>
      <c r="M420" s="5">
        <v>0</v>
      </c>
      <c r="N420" s="6">
        <v>0</v>
      </c>
      <c r="O420" s="5">
        <v>0</v>
      </c>
      <c r="P420" s="6">
        <v>0</v>
      </c>
      <c r="Q420" s="5">
        <v>0</v>
      </c>
      <c r="R420" s="6">
        <v>0</v>
      </c>
      <c r="S420" s="5">
        <v>0</v>
      </c>
      <c r="T420" s="6">
        <v>0</v>
      </c>
      <c r="U420" s="5">
        <v>0</v>
      </c>
      <c r="V420" s="6">
        <v>0</v>
      </c>
      <c r="W420" s="5">
        <v>0</v>
      </c>
      <c r="X420" s="6">
        <v>0</v>
      </c>
      <c r="Y420" s="5">
        <v>0</v>
      </c>
      <c r="Z420" s="6">
        <v>0</v>
      </c>
      <c r="AA420" s="5">
        <v>0</v>
      </c>
      <c r="AB420" s="6">
        <v>0</v>
      </c>
      <c r="AC420" s="5">
        <v>0</v>
      </c>
      <c r="AD420" s="6">
        <v>0</v>
      </c>
      <c r="AE420" s="5">
        <v>0</v>
      </c>
      <c r="AF420" s="6">
        <v>0</v>
      </c>
    </row>
    <row r="422" spans="1:32" x14ac:dyDescent="0.35">
      <c r="B422" s="2" t="s">
        <v>398</v>
      </c>
      <c r="D422" s="3">
        <v>274.38900000000001</v>
      </c>
      <c r="F422" s="3">
        <v>6.1509999999999998</v>
      </c>
      <c r="H422" s="3">
        <v>10.286</v>
      </c>
      <c r="J422" s="3">
        <v>3.786</v>
      </c>
      <c r="L422" s="3">
        <v>17.027000000000001</v>
      </c>
      <c r="N422" s="3">
        <v>9.3710000000000004</v>
      </c>
      <c r="P422" s="3">
        <v>6.327</v>
      </c>
      <c r="R422" s="3">
        <v>8.6150000000000002</v>
      </c>
      <c r="T422" s="3">
        <v>38.457000000000001</v>
      </c>
      <c r="V422" s="3">
        <v>8.673</v>
      </c>
      <c r="X422" s="3">
        <v>4.8570000000000002</v>
      </c>
      <c r="Z422" s="3">
        <v>38.957999999999998</v>
      </c>
      <c r="AB422" s="3">
        <v>34.462000000000003</v>
      </c>
      <c r="AD422" s="3">
        <v>52.369</v>
      </c>
      <c r="AF422" s="3">
        <v>35.051000000000002</v>
      </c>
    </row>
    <row r="423" spans="1:32" x14ac:dyDescent="0.35">
      <c r="B423" s="2" t="s">
        <v>399</v>
      </c>
      <c r="D423" s="3">
        <v>220</v>
      </c>
      <c r="F423" s="3">
        <v>10</v>
      </c>
      <c r="H423" s="3">
        <v>7</v>
      </c>
      <c r="J423" s="3">
        <v>6</v>
      </c>
      <c r="L423" s="3">
        <v>20</v>
      </c>
      <c r="N423" s="3">
        <v>15</v>
      </c>
      <c r="P423" s="3">
        <v>10</v>
      </c>
      <c r="R423" s="3">
        <v>14</v>
      </c>
      <c r="T423" s="3">
        <v>20</v>
      </c>
      <c r="V423" s="3">
        <v>16</v>
      </c>
      <c r="X423" s="3">
        <v>21</v>
      </c>
      <c r="Z423" s="3">
        <v>23</v>
      </c>
      <c r="AB423" s="3">
        <v>16</v>
      </c>
      <c r="AD423" s="3">
        <v>22</v>
      </c>
      <c r="AF423" s="3">
        <v>20</v>
      </c>
    </row>
    <row r="425" spans="1:32" x14ac:dyDescent="0.35">
      <c r="A425" s="3" t="s">
        <v>413</v>
      </c>
      <c r="B425" s="2" t="s">
        <v>414</v>
      </c>
    </row>
    <row r="426" spans="1:32" x14ac:dyDescent="0.35">
      <c r="B426" s="4" t="s">
        <v>402</v>
      </c>
    </row>
    <row r="428" spans="1:32" x14ac:dyDescent="0.35">
      <c r="B428" s="1" t="s">
        <v>415</v>
      </c>
      <c r="C428" s="5">
        <v>0.87075000000000002</v>
      </c>
      <c r="D428" s="6">
        <v>238.923</v>
      </c>
      <c r="E428" s="5">
        <v>0.95957999999999999</v>
      </c>
      <c r="F428" s="6">
        <v>5.9020000000000001</v>
      </c>
      <c r="G428" s="5">
        <v>0.99999000000000005</v>
      </c>
      <c r="H428" s="6">
        <v>10.286</v>
      </c>
      <c r="I428" s="5">
        <v>0.99995000000000001</v>
      </c>
      <c r="J428" s="6">
        <v>3.786</v>
      </c>
      <c r="K428" s="5">
        <v>0.85246</v>
      </c>
      <c r="L428" s="6">
        <v>14.515000000000001</v>
      </c>
      <c r="M428" s="5">
        <v>0.85470000000000002</v>
      </c>
      <c r="N428" s="6">
        <v>8.0090000000000003</v>
      </c>
      <c r="O428" s="5">
        <v>0.96543000000000001</v>
      </c>
      <c r="P428" s="6">
        <v>6.1079999999999997</v>
      </c>
      <c r="Q428" s="5">
        <v>0.99997000000000003</v>
      </c>
      <c r="R428" s="6">
        <v>8.6150000000000002</v>
      </c>
      <c r="S428" s="5">
        <v>0.64761000000000002</v>
      </c>
      <c r="T428" s="6">
        <v>24.905000000000001</v>
      </c>
      <c r="U428" s="5">
        <v>0.99995000000000001</v>
      </c>
      <c r="V428" s="6">
        <v>8.673</v>
      </c>
      <c r="W428" s="5">
        <v>0.92508000000000001</v>
      </c>
      <c r="X428" s="6">
        <v>4.4930000000000003</v>
      </c>
      <c r="Y428" s="5">
        <v>0.86407</v>
      </c>
      <c r="Z428" s="6">
        <v>33.661999999999999</v>
      </c>
      <c r="AA428" s="5">
        <v>0.81025000000000003</v>
      </c>
      <c r="AB428" s="6">
        <v>27.922999999999998</v>
      </c>
      <c r="AC428" s="5">
        <v>0.89737</v>
      </c>
      <c r="AD428" s="6">
        <v>46.994</v>
      </c>
      <c r="AE428" s="5">
        <v>1</v>
      </c>
      <c r="AF428" s="6">
        <v>35.051000000000002</v>
      </c>
    </row>
    <row r="429" spans="1:32" x14ac:dyDescent="0.35">
      <c r="B429" s="1" t="s">
        <v>416</v>
      </c>
      <c r="C429" s="5">
        <v>8.4330000000000002E-2</v>
      </c>
      <c r="D429" s="6">
        <v>23.14</v>
      </c>
      <c r="E429" s="5">
        <v>4.0480000000000002E-2</v>
      </c>
      <c r="F429" s="6">
        <v>0.249</v>
      </c>
      <c r="G429" s="5">
        <v>0</v>
      </c>
      <c r="H429" s="6">
        <v>0</v>
      </c>
      <c r="I429" s="5">
        <v>0</v>
      </c>
      <c r="J429" s="6">
        <v>0</v>
      </c>
      <c r="K429" s="5">
        <v>4.9160000000000002E-2</v>
      </c>
      <c r="L429" s="6">
        <v>0.83699999999999997</v>
      </c>
      <c r="M429" s="5">
        <v>0</v>
      </c>
      <c r="N429" s="6">
        <v>0</v>
      </c>
      <c r="O429" s="5">
        <v>3.4619999999999998E-2</v>
      </c>
      <c r="P429" s="6">
        <v>0.219</v>
      </c>
      <c r="Q429" s="5">
        <v>0</v>
      </c>
      <c r="R429" s="6">
        <v>0</v>
      </c>
      <c r="S429" s="5">
        <v>0.11083</v>
      </c>
      <c r="T429" s="6">
        <v>4.2619999999999996</v>
      </c>
      <c r="U429" s="5">
        <v>0</v>
      </c>
      <c r="V429" s="6">
        <v>0</v>
      </c>
      <c r="W429" s="5">
        <v>7.4940000000000007E-2</v>
      </c>
      <c r="X429" s="6">
        <v>0.36399999999999999</v>
      </c>
      <c r="Y429" s="5">
        <v>0.13592000000000001</v>
      </c>
      <c r="Z429" s="6">
        <v>5.2949999999999999</v>
      </c>
      <c r="AA429" s="5">
        <v>0.18973999999999999</v>
      </c>
      <c r="AB429" s="6">
        <v>6.5389999999999997</v>
      </c>
      <c r="AC429" s="5">
        <v>0.10264</v>
      </c>
      <c r="AD429" s="6">
        <v>5.375</v>
      </c>
      <c r="AE429" s="5">
        <v>0</v>
      </c>
      <c r="AF429" s="6">
        <v>0</v>
      </c>
    </row>
    <row r="430" spans="1:32" x14ac:dyDescent="0.35">
      <c r="B430" s="1" t="s">
        <v>417</v>
      </c>
      <c r="C430" s="5">
        <v>3.0500000000000002E-3</v>
      </c>
      <c r="D430" s="6">
        <v>0.83699999999999997</v>
      </c>
      <c r="E430" s="5">
        <v>0</v>
      </c>
      <c r="F430" s="6">
        <v>0</v>
      </c>
      <c r="G430" s="5">
        <v>0</v>
      </c>
      <c r="H430" s="6">
        <v>0</v>
      </c>
      <c r="I430" s="5">
        <v>0</v>
      </c>
      <c r="J430" s="6">
        <v>0</v>
      </c>
      <c r="K430" s="5">
        <v>4.9160000000000002E-2</v>
      </c>
      <c r="L430" s="6">
        <v>0.83699999999999997</v>
      </c>
      <c r="M430" s="5">
        <v>0</v>
      </c>
      <c r="N430" s="6">
        <v>0</v>
      </c>
      <c r="O430" s="5">
        <v>0</v>
      </c>
      <c r="P430" s="6">
        <v>0</v>
      </c>
      <c r="Q430" s="5">
        <v>0</v>
      </c>
      <c r="R430" s="6">
        <v>0</v>
      </c>
      <c r="S430" s="5">
        <v>0</v>
      </c>
      <c r="T430" s="6">
        <v>0</v>
      </c>
      <c r="U430" s="5">
        <v>0</v>
      </c>
      <c r="V430" s="6">
        <v>0</v>
      </c>
      <c r="W430" s="5">
        <v>0</v>
      </c>
      <c r="X430" s="6">
        <v>0</v>
      </c>
      <c r="Y430" s="5">
        <v>0</v>
      </c>
      <c r="Z430" s="6">
        <v>0</v>
      </c>
      <c r="AA430" s="5">
        <v>0</v>
      </c>
      <c r="AB430" s="6">
        <v>0</v>
      </c>
      <c r="AC430" s="5">
        <v>0</v>
      </c>
      <c r="AD430" s="6">
        <v>0</v>
      </c>
      <c r="AE430" s="5">
        <v>0</v>
      </c>
      <c r="AF430" s="6">
        <v>0</v>
      </c>
    </row>
    <row r="431" spans="1:32" x14ac:dyDescent="0.35">
      <c r="B431" s="1" t="s">
        <v>418</v>
      </c>
      <c r="C431" s="5">
        <v>4.1869999999999997E-2</v>
      </c>
      <c r="D431" s="6">
        <v>11.488</v>
      </c>
      <c r="E431" s="5">
        <v>0</v>
      </c>
      <c r="F431" s="6">
        <v>0</v>
      </c>
      <c r="G431" s="5">
        <v>0</v>
      </c>
      <c r="H431" s="6">
        <v>0</v>
      </c>
      <c r="I431" s="5">
        <v>0</v>
      </c>
      <c r="J431" s="6">
        <v>0</v>
      </c>
      <c r="K431" s="5">
        <v>4.9160000000000002E-2</v>
      </c>
      <c r="L431" s="6">
        <v>0.83699999999999997</v>
      </c>
      <c r="M431" s="5">
        <v>0.14535000000000001</v>
      </c>
      <c r="N431" s="6">
        <v>1.3620000000000001</v>
      </c>
      <c r="O431" s="5">
        <v>0</v>
      </c>
      <c r="P431" s="6">
        <v>0</v>
      </c>
      <c r="Q431" s="5">
        <v>0</v>
      </c>
      <c r="R431" s="6">
        <v>0</v>
      </c>
      <c r="S431" s="5">
        <v>0.24157000000000001</v>
      </c>
      <c r="T431" s="6">
        <v>9.2899999999999991</v>
      </c>
      <c r="U431" s="5">
        <v>0</v>
      </c>
      <c r="V431" s="6">
        <v>0</v>
      </c>
      <c r="W431" s="5">
        <v>0</v>
      </c>
      <c r="X431" s="6">
        <v>0</v>
      </c>
      <c r="Y431" s="5">
        <v>0</v>
      </c>
      <c r="Z431" s="6">
        <v>0</v>
      </c>
      <c r="AA431" s="5">
        <v>0</v>
      </c>
      <c r="AB431" s="6">
        <v>0</v>
      </c>
      <c r="AC431" s="5">
        <v>0</v>
      </c>
      <c r="AD431" s="6">
        <v>0</v>
      </c>
      <c r="AE431" s="5">
        <v>0</v>
      </c>
      <c r="AF431" s="6">
        <v>0</v>
      </c>
    </row>
    <row r="432" spans="1:32" x14ac:dyDescent="0.35">
      <c r="B432" s="1" t="s">
        <v>419</v>
      </c>
      <c r="C432" s="5">
        <v>0</v>
      </c>
      <c r="D432" s="6">
        <v>0</v>
      </c>
      <c r="E432" s="5">
        <v>0</v>
      </c>
      <c r="F432" s="6">
        <v>0</v>
      </c>
      <c r="G432" s="5">
        <v>0</v>
      </c>
      <c r="H432" s="6">
        <v>0</v>
      </c>
      <c r="I432" s="5">
        <v>0</v>
      </c>
      <c r="J432" s="6">
        <v>0</v>
      </c>
      <c r="K432" s="5">
        <v>0</v>
      </c>
      <c r="L432" s="6">
        <v>0</v>
      </c>
      <c r="M432" s="5">
        <v>0</v>
      </c>
      <c r="N432" s="6">
        <v>0</v>
      </c>
      <c r="O432" s="5">
        <v>0</v>
      </c>
      <c r="P432" s="6">
        <v>0</v>
      </c>
      <c r="Q432" s="5">
        <v>0</v>
      </c>
      <c r="R432" s="6">
        <v>0</v>
      </c>
      <c r="S432" s="5">
        <v>0</v>
      </c>
      <c r="T432" s="6">
        <v>0</v>
      </c>
      <c r="U432" s="5">
        <v>0</v>
      </c>
      <c r="V432" s="6">
        <v>0</v>
      </c>
      <c r="W432" s="5">
        <v>0</v>
      </c>
      <c r="X432" s="6">
        <v>0</v>
      </c>
      <c r="Y432" s="5">
        <v>0</v>
      </c>
      <c r="Z432" s="6">
        <v>0</v>
      </c>
      <c r="AA432" s="5">
        <v>0</v>
      </c>
      <c r="AB432" s="6">
        <v>0</v>
      </c>
      <c r="AC432" s="5">
        <v>0</v>
      </c>
      <c r="AD432" s="6">
        <v>0</v>
      </c>
      <c r="AE432" s="5">
        <v>0</v>
      </c>
      <c r="AF432" s="6">
        <v>0</v>
      </c>
    </row>
    <row r="433" spans="1:32" x14ac:dyDescent="0.35">
      <c r="B433" s="1" t="s">
        <v>394</v>
      </c>
      <c r="C433" s="5">
        <v>0</v>
      </c>
      <c r="D433" s="6">
        <v>0</v>
      </c>
      <c r="E433" s="5">
        <v>0</v>
      </c>
      <c r="F433" s="6">
        <v>0</v>
      </c>
      <c r="G433" s="5">
        <v>0</v>
      </c>
      <c r="H433" s="6">
        <v>0</v>
      </c>
      <c r="I433" s="5">
        <v>0</v>
      </c>
      <c r="J433" s="6">
        <v>0</v>
      </c>
      <c r="K433" s="5">
        <v>0</v>
      </c>
      <c r="L433" s="6">
        <v>0</v>
      </c>
      <c r="M433" s="5">
        <v>0</v>
      </c>
      <c r="N433" s="6">
        <v>0</v>
      </c>
      <c r="O433" s="5">
        <v>0</v>
      </c>
      <c r="P433" s="6">
        <v>0</v>
      </c>
      <c r="Q433" s="5">
        <v>0</v>
      </c>
      <c r="R433" s="6">
        <v>0</v>
      </c>
      <c r="S433" s="5">
        <v>0</v>
      </c>
      <c r="T433" s="6">
        <v>0</v>
      </c>
      <c r="U433" s="5">
        <v>0</v>
      </c>
      <c r="V433" s="6">
        <v>0</v>
      </c>
      <c r="W433" s="5">
        <v>0</v>
      </c>
      <c r="X433" s="6">
        <v>0</v>
      </c>
      <c r="Y433" s="5">
        <v>0</v>
      </c>
      <c r="Z433" s="6">
        <v>0</v>
      </c>
      <c r="AA433" s="5">
        <v>0</v>
      </c>
      <c r="AB433" s="6">
        <v>0</v>
      </c>
      <c r="AC433" s="5">
        <v>0</v>
      </c>
      <c r="AD433" s="6">
        <v>0</v>
      </c>
      <c r="AE433" s="5">
        <v>0</v>
      </c>
      <c r="AF433" s="6">
        <v>0</v>
      </c>
    </row>
    <row r="434" spans="1:32" x14ac:dyDescent="0.35">
      <c r="B434" s="1" t="s">
        <v>412</v>
      </c>
      <c r="C434" s="5">
        <v>0</v>
      </c>
      <c r="D434" s="6">
        <v>0</v>
      </c>
      <c r="E434" s="5">
        <v>0</v>
      </c>
      <c r="F434" s="6">
        <v>0</v>
      </c>
      <c r="G434" s="5">
        <v>0</v>
      </c>
      <c r="H434" s="6">
        <v>0</v>
      </c>
      <c r="I434" s="5">
        <v>0</v>
      </c>
      <c r="J434" s="6">
        <v>0</v>
      </c>
      <c r="K434" s="5">
        <v>0</v>
      </c>
      <c r="L434" s="6">
        <v>0</v>
      </c>
      <c r="M434" s="5">
        <v>0</v>
      </c>
      <c r="N434" s="6">
        <v>0</v>
      </c>
      <c r="O434" s="5">
        <v>0</v>
      </c>
      <c r="P434" s="6">
        <v>0</v>
      </c>
      <c r="Q434" s="5">
        <v>0</v>
      </c>
      <c r="R434" s="6">
        <v>0</v>
      </c>
      <c r="S434" s="5">
        <v>0</v>
      </c>
      <c r="T434" s="6">
        <v>0</v>
      </c>
      <c r="U434" s="5">
        <v>0</v>
      </c>
      <c r="V434" s="6">
        <v>0</v>
      </c>
      <c r="W434" s="5">
        <v>0</v>
      </c>
      <c r="X434" s="6">
        <v>0</v>
      </c>
      <c r="Y434" s="5">
        <v>0</v>
      </c>
      <c r="Z434" s="6">
        <v>0</v>
      </c>
      <c r="AA434" s="5">
        <v>0</v>
      </c>
      <c r="AB434" s="6">
        <v>0</v>
      </c>
      <c r="AC434" s="5">
        <v>0</v>
      </c>
      <c r="AD434" s="6">
        <v>0</v>
      </c>
      <c r="AE434" s="5">
        <v>0</v>
      </c>
      <c r="AF434" s="6">
        <v>0</v>
      </c>
    </row>
    <row r="436" spans="1:32" x14ac:dyDescent="0.35">
      <c r="B436" s="2" t="s">
        <v>398</v>
      </c>
      <c r="D436" s="3">
        <v>274.38900000000001</v>
      </c>
      <c r="F436" s="3">
        <v>6.1509999999999998</v>
      </c>
      <c r="H436" s="3">
        <v>10.286</v>
      </c>
      <c r="J436" s="3">
        <v>3.786</v>
      </c>
      <c r="L436" s="3">
        <v>17.027000000000001</v>
      </c>
      <c r="N436" s="3">
        <v>9.3710000000000004</v>
      </c>
      <c r="P436" s="3">
        <v>6.327</v>
      </c>
      <c r="R436" s="3">
        <v>8.6150000000000002</v>
      </c>
      <c r="T436" s="3">
        <v>38.457000000000001</v>
      </c>
      <c r="V436" s="3">
        <v>8.673</v>
      </c>
      <c r="X436" s="3">
        <v>4.8570000000000002</v>
      </c>
      <c r="Z436" s="3">
        <v>38.957999999999998</v>
      </c>
      <c r="AB436" s="3">
        <v>34.462000000000003</v>
      </c>
      <c r="AD436" s="3">
        <v>52.369</v>
      </c>
      <c r="AF436" s="3">
        <v>35.051000000000002</v>
      </c>
    </row>
    <row r="437" spans="1:32" x14ac:dyDescent="0.35">
      <c r="B437" s="2" t="s">
        <v>399</v>
      </c>
      <c r="D437" s="3">
        <v>220</v>
      </c>
      <c r="F437" s="3">
        <v>10</v>
      </c>
      <c r="H437" s="3">
        <v>7</v>
      </c>
      <c r="J437" s="3">
        <v>6</v>
      </c>
      <c r="L437" s="3">
        <v>20</v>
      </c>
      <c r="N437" s="3">
        <v>15</v>
      </c>
      <c r="P437" s="3">
        <v>10</v>
      </c>
      <c r="R437" s="3">
        <v>14</v>
      </c>
      <c r="T437" s="3">
        <v>20</v>
      </c>
      <c r="V437" s="3">
        <v>16</v>
      </c>
      <c r="X437" s="3">
        <v>21</v>
      </c>
      <c r="Z437" s="3">
        <v>23</v>
      </c>
      <c r="AB437" s="3">
        <v>16</v>
      </c>
      <c r="AD437" s="3">
        <v>22</v>
      </c>
      <c r="AF437" s="3">
        <v>20</v>
      </c>
    </row>
    <row r="439" spans="1:32" x14ac:dyDescent="0.35">
      <c r="A439" s="3" t="s">
        <v>420</v>
      </c>
      <c r="B439" s="2" t="s">
        <v>421</v>
      </c>
    </row>
    <row r="440" spans="1:32" x14ac:dyDescent="0.35">
      <c r="B440" s="4" t="s">
        <v>422</v>
      </c>
    </row>
    <row r="442" spans="1:32" x14ac:dyDescent="0.35">
      <c r="B442" s="1" t="s">
        <v>423</v>
      </c>
      <c r="C442" s="5">
        <v>0.88251999999999997</v>
      </c>
      <c r="D442" s="6">
        <v>1001.313</v>
      </c>
      <c r="E442" s="5">
        <v>0.77120999999999995</v>
      </c>
      <c r="F442" s="6">
        <v>44.145000000000003</v>
      </c>
      <c r="G442" s="5">
        <v>0.94352999999999998</v>
      </c>
      <c r="H442" s="6">
        <v>94.162000000000006</v>
      </c>
      <c r="I442" s="5">
        <v>0.78598999999999997</v>
      </c>
      <c r="J442" s="6">
        <v>45.015999999999998</v>
      </c>
      <c r="K442" s="5">
        <v>0.80235000000000001</v>
      </c>
      <c r="L442" s="6">
        <v>51.314</v>
      </c>
      <c r="M442" s="5">
        <v>0.90275000000000005</v>
      </c>
      <c r="N442" s="6">
        <v>45.491</v>
      </c>
      <c r="O442" s="5">
        <v>0.96899999999999997</v>
      </c>
      <c r="P442" s="6">
        <v>37.997999999999998</v>
      </c>
      <c r="Q442" s="5">
        <v>0.80442000000000002</v>
      </c>
      <c r="R442" s="6">
        <v>39.063000000000002</v>
      </c>
      <c r="S442" s="5">
        <v>0.89956999999999998</v>
      </c>
      <c r="T442" s="6">
        <v>129.803</v>
      </c>
      <c r="U442" s="5">
        <v>0.96474000000000004</v>
      </c>
      <c r="V442" s="6">
        <v>40.137999999999998</v>
      </c>
      <c r="W442" s="5">
        <v>0.86238999999999999</v>
      </c>
      <c r="X442" s="6">
        <v>12.816000000000001</v>
      </c>
      <c r="Y442" s="5">
        <v>0.86373</v>
      </c>
      <c r="Z442" s="6">
        <v>73.477999999999994</v>
      </c>
      <c r="AA442" s="5">
        <v>0.87856000000000001</v>
      </c>
      <c r="AB442" s="6">
        <v>136.63999999999999</v>
      </c>
      <c r="AC442" s="5">
        <v>0.93374000000000001</v>
      </c>
      <c r="AD442" s="6">
        <v>178.47499999999999</v>
      </c>
      <c r="AE442" s="5">
        <v>0.84941</v>
      </c>
      <c r="AF442" s="6">
        <v>72.774000000000001</v>
      </c>
    </row>
    <row r="443" spans="1:32" x14ac:dyDescent="0.35">
      <c r="B443" s="1" t="s">
        <v>424</v>
      </c>
      <c r="C443" s="5">
        <v>2.4930000000000001E-2</v>
      </c>
      <c r="D443" s="6">
        <v>28.288</v>
      </c>
      <c r="E443" s="5">
        <v>8.1100000000000005E-2</v>
      </c>
      <c r="F443" s="6">
        <v>4.6420000000000003</v>
      </c>
      <c r="G443" s="5">
        <v>1.2619999999999999E-2</v>
      </c>
      <c r="H443" s="6">
        <v>1.2589999999999999</v>
      </c>
      <c r="I443" s="5">
        <v>2.6540000000000001E-2</v>
      </c>
      <c r="J443" s="6">
        <v>1.52</v>
      </c>
      <c r="K443" s="5">
        <v>7.8179999999999999E-2</v>
      </c>
      <c r="L443" s="6">
        <v>5</v>
      </c>
      <c r="M443" s="5">
        <v>7.152E-2</v>
      </c>
      <c r="N443" s="6">
        <v>3.6040000000000001</v>
      </c>
      <c r="O443" s="5">
        <v>1.1140000000000001E-2</v>
      </c>
      <c r="P443" s="6">
        <v>0.437</v>
      </c>
      <c r="Q443" s="5">
        <v>4.5220000000000003E-2</v>
      </c>
      <c r="R443" s="6">
        <v>2.1960000000000002</v>
      </c>
      <c r="S443" s="5">
        <v>2.954E-2</v>
      </c>
      <c r="T443" s="6">
        <v>4.2619999999999996</v>
      </c>
      <c r="U443" s="5">
        <v>1.4109999999999999E-2</v>
      </c>
      <c r="V443" s="6">
        <v>0.58699999999999997</v>
      </c>
      <c r="W443" s="5">
        <v>0</v>
      </c>
      <c r="X443" s="6">
        <v>0</v>
      </c>
      <c r="Y443" s="5">
        <v>6.6800000000000002E-3</v>
      </c>
      <c r="Z443" s="6">
        <v>0.56799999999999995</v>
      </c>
      <c r="AA443" s="5">
        <v>0</v>
      </c>
      <c r="AB443" s="6">
        <v>0</v>
      </c>
      <c r="AC443" s="5">
        <v>4.45E-3</v>
      </c>
      <c r="AD443" s="6">
        <v>0.85099999999999998</v>
      </c>
      <c r="AE443" s="5">
        <v>3.925E-2</v>
      </c>
      <c r="AF443" s="6">
        <v>3.363</v>
      </c>
    </row>
    <row r="444" spans="1:32" x14ac:dyDescent="0.35">
      <c r="B444" s="1" t="s">
        <v>425</v>
      </c>
      <c r="C444" s="5">
        <v>8.3059999999999995E-2</v>
      </c>
      <c r="D444" s="6">
        <v>94.242000000000004</v>
      </c>
      <c r="E444" s="5">
        <v>0.14771000000000001</v>
      </c>
      <c r="F444" s="6">
        <v>8.4550000000000001</v>
      </c>
      <c r="G444" s="5">
        <v>4.3860000000000003E-2</v>
      </c>
      <c r="H444" s="6">
        <v>4.3769999999999998</v>
      </c>
      <c r="I444" s="5">
        <v>0.16352</v>
      </c>
      <c r="J444" s="6">
        <v>9.3650000000000002</v>
      </c>
      <c r="K444" s="5">
        <v>8.5260000000000002E-2</v>
      </c>
      <c r="L444" s="6">
        <v>5.4530000000000003</v>
      </c>
      <c r="M444" s="5">
        <v>2.572E-2</v>
      </c>
      <c r="N444" s="6">
        <v>1.296</v>
      </c>
      <c r="O444" s="5">
        <v>1.984E-2</v>
      </c>
      <c r="P444" s="6">
        <v>0.77800000000000002</v>
      </c>
      <c r="Q444" s="5">
        <v>0.15037</v>
      </c>
      <c r="R444" s="6">
        <v>7.3019999999999996</v>
      </c>
      <c r="S444" s="5">
        <v>4.6559999999999997E-2</v>
      </c>
      <c r="T444" s="6">
        <v>6.7190000000000003</v>
      </c>
      <c r="U444" s="5">
        <v>2.1149999999999999E-2</v>
      </c>
      <c r="V444" s="6">
        <v>0.88</v>
      </c>
      <c r="W444" s="5">
        <v>0.12947</v>
      </c>
      <c r="X444" s="6">
        <v>1.9239999999999999</v>
      </c>
      <c r="Y444" s="5">
        <v>0.12292</v>
      </c>
      <c r="Z444" s="6">
        <v>10.457000000000001</v>
      </c>
      <c r="AA444" s="5">
        <v>0.12144000000000001</v>
      </c>
      <c r="AB444" s="6">
        <v>18.887</v>
      </c>
      <c r="AC444" s="5">
        <v>5.7360000000000001E-2</v>
      </c>
      <c r="AD444" s="6">
        <v>10.962999999999999</v>
      </c>
      <c r="AE444" s="5">
        <v>8.6199999999999999E-2</v>
      </c>
      <c r="AF444" s="6">
        <v>7.3849999999999998</v>
      </c>
    </row>
    <row r="445" spans="1:32" x14ac:dyDescent="0.35">
      <c r="B445" s="1" t="s">
        <v>426</v>
      </c>
      <c r="C445" s="5">
        <v>0</v>
      </c>
      <c r="D445" s="6">
        <v>0</v>
      </c>
      <c r="E445" s="5">
        <v>0</v>
      </c>
      <c r="F445" s="6">
        <v>0</v>
      </c>
      <c r="G445" s="5">
        <v>0</v>
      </c>
      <c r="H445" s="6">
        <v>0</v>
      </c>
      <c r="I445" s="5">
        <v>0</v>
      </c>
      <c r="J445" s="6">
        <v>0</v>
      </c>
      <c r="K445" s="5">
        <v>0</v>
      </c>
      <c r="L445" s="6">
        <v>0</v>
      </c>
      <c r="M445" s="5">
        <v>0</v>
      </c>
      <c r="N445" s="6">
        <v>0</v>
      </c>
      <c r="O445" s="5">
        <v>0</v>
      </c>
      <c r="P445" s="6">
        <v>0</v>
      </c>
      <c r="Q445" s="5">
        <v>0</v>
      </c>
      <c r="R445" s="6">
        <v>0</v>
      </c>
      <c r="S445" s="5">
        <v>0</v>
      </c>
      <c r="T445" s="6">
        <v>0</v>
      </c>
      <c r="U445" s="5">
        <v>0</v>
      </c>
      <c r="V445" s="6">
        <v>0</v>
      </c>
      <c r="W445" s="5">
        <v>0</v>
      </c>
      <c r="X445" s="6">
        <v>0</v>
      </c>
      <c r="Y445" s="5">
        <v>0</v>
      </c>
      <c r="Z445" s="6">
        <v>0</v>
      </c>
      <c r="AA445" s="5">
        <v>0</v>
      </c>
      <c r="AB445" s="6">
        <v>0</v>
      </c>
      <c r="AC445" s="5">
        <v>0</v>
      </c>
      <c r="AD445" s="6">
        <v>0</v>
      </c>
      <c r="AE445" s="5">
        <v>0</v>
      </c>
      <c r="AF445" s="6">
        <v>0</v>
      </c>
    </row>
    <row r="446" spans="1:32" x14ac:dyDescent="0.35">
      <c r="B446" s="1" t="s">
        <v>427</v>
      </c>
      <c r="C446" s="5">
        <v>4.7999999999999996E-3</v>
      </c>
      <c r="D446" s="6">
        <v>5.4429999999999996</v>
      </c>
      <c r="E446" s="5">
        <v>0</v>
      </c>
      <c r="F446" s="6">
        <v>0</v>
      </c>
      <c r="G446" s="5">
        <v>0</v>
      </c>
      <c r="H446" s="6">
        <v>0</v>
      </c>
      <c r="I446" s="5">
        <v>0</v>
      </c>
      <c r="J446" s="6">
        <v>0</v>
      </c>
      <c r="K446" s="5">
        <v>3.31E-3</v>
      </c>
      <c r="L446" s="6">
        <v>0.21199999999999999</v>
      </c>
      <c r="M446" s="5">
        <v>0</v>
      </c>
      <c r="N446" s="6">
        <v>0</v>
      </c>
      <c r="O446" s="5">
        <v>0</v>
      </c>
      <c r="P446" s="6">
        <v>0</v>
      </c>
      <c r="Q446" s="5">
        <v>0</v>
      </c>
      <c r="R446" s="6">
        <v>0</v>
      </c>
      <c r="S446" s="5">
        <v>1.477E-2</v>
      </c>
      <c r="T446" s="6">
        <v>2.1309999999999998</v>
      </c>
      <c r="U446" s="5">
        <v>0</v>
      </c>
      <c r="V446" s="6">
        <v>0</v>
      </c>
      <c r="W446" s="5">
        <v>0</v>
      </c>
      <c r="X446" s="6">
        <v>0</v>
      </c>
      <c r="Y446" s="5">
        <v>6.6800000000000002E-3</v>
      </c>
      <c r="Z446" s="6">
        <v>0.56799999999999995</v>
      </c>
      <c r="AA446" s="5">
        <v>0</v>
      </c>
      <c r="AB446" s="6">
        <v>0</v>
      </c>
      <c r="AC446" s="5">
        <v>4.45E-3</v>
      </c>
      <c r="AD446" s="6">
        <v>0.85099999999999998</v>
      </c>
      <c r="AE446" s="5">
        <v>1.9619999999999999E-2</v>
      </c>
      <c r="AF446" s="6">
        <v>1.681</v>
      </c>
    </row>
    <row r="447" spans="1:32" x14ac:dyDescent="0.35">
      <c r="B447" s="1" t="s">
        <v>428</v>
      </c>
      <c r="C447" s="5">
        <v>2.8400000000000001E-3</v>
      </c>
      <c r="D447" s="6">
        <v>3.2229999999999999</v>
      </c>
      <c r="E447" s="5">
        <v>0</v>
      </c>
      <c r="F447" s="6">
        <v>0</v>
      </c>
      <c r="G447" s="5">
        <v>0</v>
      </c>
      <c r="H447" s="6">
        <v>0</v>
      </c>
      <c r="I447" s="5">
        <v>2.3959999999999999E-2</v>
      </c>
      <c r="J447" s="6">
        <v>1.3720000000000001</v>
      </c>
      <c r="K447" s="5">
        <v>0</v>
      </c>
      <c r="L447" s="6">
        <v>0</v>
      </c>
      <c r="M447" s="5">
        <v>0</v>
      </c>
      <c r="N447" s="6">
        <v>0</v>
      </c>
      <c r="O447" s="5">
        <v>0</v>
      </c>
      <c r="P447" s="6">
        <v>0</v>
      </c>
      <c r="Q447" s="5">
        <v>0</v>
      </c>
      <c r="R447" s="6">
        <v>0</v>
      </c>
      <c r="S447" s="5">
        <v>9.5600000000000008E-3</v>
      </c>
      <c r="T447" s="6">
        <v>1.379</v>
      </c>
      <c r="U447" s="5">
        <v>0</v>
      </c>
      <c r="V447" s="6">
        <v>0</v>
      </c>
      <c r="W447" s="5">
        <v>0</v>
      </c>
      <c r="X447" s="6">
        <v>0</v>
      </c>
      <c r="Y447" s="5">
        <v>0</v>
      </c>
      <c r="Z447" s="6">
        <v>0</v>
      </c>
      <c r="AA447" s="5">
        <v>0</v>
      </c>
      <c r="AB447" s="6">
        <v>0</v>
      </c>
      <c r="AC447" s="5">
        <v>0</v>
      </c>
      <c r="AD447" s="6">
        <v>0</v>
      </c>
      <c r="AE447" s="5">
        <v>5.5199999999999997E-3</v>
      </c>
      <c r="AF447" s="6">
        <v>0.47299999999999998</v>
      </c>
    </row>
    <row r="448" spans="1:32" x14ac:dyDescent="0.35">
      <c r="B448" s="1" t="s">
        <v>394</v>
      </c>
      <c r="C448" s="5">
        <v>0</v>
      </c>
      <c r="D448" s="6">
        <v>0</v>
      </c>
      <c r="E448" s="5">
        <v>0</v>
      </c>
      <c r="F448" s="6">
        <v>0</v>
      </c>
      <c r="G448" s="5">
        <v>0</v>
      </c>
      <c r="H448" s="6">
        <v>0</v>
      </c>
      <c r="I448" s="5">
        <v>0</v>
      </c>
      <c r="J448" s="6">
        <v>0</v>
      </c>
      <c r="K448" s="5">
        <v>0</v>
      </c>
      <c r="L448" s="6">
        <v>0</v>
      </c>
      <c r="M448" s="5">
        <v>0</v>
      </c>
      <c r="N448" s="6">
        <v>0</v>
      </c>
      <c r="O448" s="5">
        <v>0</v>
      </c>
      <c r="P448" s="6">
        <v>0</v>
      </c>
      <c r="Q448" s="5">
        <v>0</v>
      </c>
      <c r="R448" s="6">
        <v>0</v>
      </c>
      <c r="S448" s="5">
        <v>0</v>
      </c>
      <c r="T448" s="6">
        <v>0</v>
      </c>
      <c r="U448" s="5">
        <v>0</v>
      </c>
      <c r="V448" s="6">
        <v>0</v>
      </c>
      <c r="W448" s="5">
        <v>0</v>
      </c>
      <c r="X448" s="6">
        <v>0</v>
      </c>
      <c r="Y448" s="5">
        <v>0</v>
      </c>
      <c r="Z448" s="6">
        <v>0</v>
      </c>
      <c r="AA448" s="5">
        <v>0</v>
      </c>
      <c r="AB448" s="6">
        <v>0</v>
      </c>
      <c r="AC448" s="5">
        <v>0</v>
      </c>
      <c r="AD448" s="6">
        <v>0</v>
      </c>
      <c r="AE448" s="5">
        <v>0</v>
      </c>
      <c r="AF448" s="6">
        <v>0</v>
      </c>
    </row>
    <row r="449" spans="1:32" x14ac:dyDescent="0.35">
      <c r="B449" s="1" t="s">
        <v>429</v>
      </c>
      <c r="C449" s="5">
        <v>1.8500000000000001E-3</v>
      </c>
      <c r="D449" s="6">
        <v>2.097</v>
      </c>
      <c r="E449" s="5">
        <v>0</v>
      </c>
      <c r="F449" s="6">
        <v>0</v>
      </c>
      <c r="G449" s="5">
        <v>0</v>
      </c>
      <c r="H449" s="6">
        <v>0</v>
      </c>
      <c r="I449" s="5">
        <v>0</v>
      </c>
      <c r="J449" s="6">
        <v>0</v>
      </c>
      <c r="K449" s="5">
        <v>3.0880000000000001E-2</v>
      </c>
      <c r="L449" s="6">
        <v>1.9750000000000001</v>
      </c>
      <c r="M449" s="5">
        <v>0</v>
      </c>
      <c r="N449" s="6">
        <v>0</v>
      </c>
      <c r="O449" s="5">
        <v>0</v>
      </c>
      <c r="P449" s="6">
        <v>0</v>
      </c>
      <c r="Q449" s="5">
        <v>0</v>
      </c>
      <c r="R449" s="6">
        <v>0</v>
      </c>
      <c r="S449" s="5">
        <v>0</v>
      </c>
      <c r="T449" s="6">
        <v>0</v>
      </c>
      <c r="U449" s="5">
        <v>0</v>
      </c>
      <c r="V449" s="6">
        <v>0</v>
      </c>
      <c r="W449" s="5">
        <v>8.1399999999999997E-3</v>
      </c>
      <c r="X449" s="6">
        <v>0.121</v>
      </c>
      <c r="Y449" s="5">
        <v>0</v>
      </c>
      <c r="Z449" s="6">
        <v>0</v>
      </c>
      <c r="AA449" s="5">
        <v>0</v>
      </c>
      <c r="AB449" s="6">
        <v>0</v>
      </c>
      <c r="AC449" s="5">
        <v>0</v>
      </c>
      <c r="AD449" s="6">
        <v>0</v>
      </c>
      <c r="AE449" s="5">
        <v>0</v>
      </c>
      <c r="AF449" s="6">
        <v>0</v>
      </c>
    </row>
    <row r="451" spans="1:32" x14ac:dyDescent="0.35">
      <c r="B451" s="2" t="s">
        <v>398</v>
      </c>
      <c r="D451" s="3">
        <v>1134.605</v>
      </c>
      <c r="F451" s="3">
        <v>57.241999999999997</v>
      </c>
      <c r="H451" s="3">
        <v>99.798000000000002</v>
      </c>
      <c r="J451" s="3">
        <v>57.273000000000003</v>
      </c>
      <c r="L451" s="3">
        <v>63.954000000000001</v>
      </c>
      <c r="N451" s="3">
        <v>50.392000000000003</v>
      </c>
      <c r="P451" s="3">
        <v>39.213999999999999</v>
      </c>
      <c r="R451" s="3">
        <v>48.561</v>
      </c>
      <c r="T451" s="3">
        <v>144.29400000000001</v>
      </c>
      <c r="V451" s="3">
        <v>41.604999999999997</v>
      </c>
      <c r="X451" s="3">
        <v>14.861000000000001</v>
      </c>
      <c r="Z451" s="3">
        <v>85.07</v>
      </c>
      <c r="AB451" s="3">
        <v>155.52699999999999</v>
      </c>
      <c r="AD451" s="3">
        <v>191.13900000000001</v>
      </c>
      <c r="AF451" s="3">
        <v>85.676000000000002</v>
      </c>
    </row>
    <row r="452" spans="1:32" x14ac:dyDescent="0.35">
      <c r="B452" s="2" t="s">
        <v>399</v>
      </c>
      <c r="D452" s="3">
        <v>1189</v>
      </c>
      <c r="F452" s="3">
        <v>93</v>
      </c>
      <c r="H452" s="3">
        <v>94</v>
      </c>
      <c r="J452" s="3">
        <v>94</v>
      </c>
      <c r="L452" s="3">
        <v>80</v>
      </c>
      <c r="N452" s="3">
        <v>85</v>
      </c>
      <c r="P452" s="3">
        <v>90</v>
      </c>
      <c r="R452" s="3">
        <v>86</v>
      </c>
      <c r="T452" s="3">
        <v>84</v>
      </c>
      <c r="V452" s="3">
        <v>85</v>
      </c>
      <c r="X452" s="3">
        <v>79</v>
      </c>
      <c r="Z452" s="3">
        <v>77</v>
      </c>
      <c r="AB452" s="3">
        <v>84</v>
      </c>
      <c r="AD452" s="3">
        <v>78</v>
      </c>
      <c r="AF452" s="3">
        <v>80</v>
      </c>
    </row>
    <row r="454" spans="1:32" x14ac:dyDescent="0.35">
      <c r="A454" s="3" t="s">
        <v>430</v>
      </c>
      <c r="B454" s="2" t="s">
        <v>431</v>
      </c>
    </row>
    <row r="455" spans="1:32" x14ac:dyDescent="0.35">
      <c r="B455" s="4" t="s">
        <v>422</v>
      </c>
    </row>
    <row r="457" spans="1:32" x14ac:dyDescent="0.35">
      <c r="B457" s="1" t="s">
        <v>432</v>
      </c>
      <c r="C457" s="5">
        <v>0.62578999999999996</v>
      </c>
      <c r="D457" s="6">
        <v>710.02</v>
      </c>
      <c r="E457" s="5">
        <v>0.59424999999999994</v>
      </c>
      <c r="F457" s="6">
        <v>34.015999999999998</v>
      </c>
      <c r="G457" s="5">
        <v>0.90246000000000004</v>
      </c>
      <c r="H457" s="6">
        <v>90.063999999999993</v>
      </c>
      <c r="I457" s="5">
        <v>0.70165999999999995</v>
      </c>
      <c r="J457" s="6">
        <v>40.186</v>
      </c>
      <c r="K457" s="5">
        <v>0.41250999999999999</v>
      </c>
      <c r="L457" s="6">
        <v>26.382000000000001</v>
      </c>
      <c r="M457" s="5">
        <v>0.74709000000000003</v>
      </c>
      <c r="N457" s="6">
        <v>37.646999999999998</v>
      </c>
      <c r="O457" s="5">
        <v>0.82040999999999997</v>
      </c>
      <c r="P457" s="6">
        <v>32.170999999999999</v>
      </c>
      <c r="Q457" s="5">
        <v>0.72223000000000004</v>
      </c>
      <c r="R457" s="6">
        <v>35.072000000000003</v>
      </c>
      <c r="S457" s="5">
        <v>0.61034999999999995</v>
      </c>
      <c r="T457" s="6">
        <v>88.07</v>
      </c>
      <c r="U457" s="5">
        <v>0.64356999999999998</v>
      </c>
      <c r="V457" s="6">
        <v>26.776</v>
      </c>
      <c r="W457" s="5">
        <v>0.62048000000000003</v>
      </c>
      <c r="X457" s="6">
        <v>9.2210000000000001</v>
      </c>
      <c r="Y457" s="5">
        <v>0.56228</v>
      </c>
      <c r="Z457" s="6">
        <v>47.832999999999998</v>
      </c>
      <c r="AA457" s="5">
        <v>0.59894999999999998</v>
      </c>
      <c r="AB457" s="6">
        <v>93.152000000000001</v>
      </c>
      <c r="AC457" s="5">
        <v>0.53156000000000003</v>
      </c>
      <c r="AD457" s="6">
        <v>101.602</v>
      </c>
      <c r="AE457" s="5">
        <v>0.55823</v>
      </c>
      <c r="AF457" s="6">
        <v>47.826999999999998</v>
      </c>
    </row>
    <row r="458" spans="1:32" x14ac:dyDescent="0.35">
      <c r="B458" s="1" t="s">
        <v>433</v>
      </c>
      <c r="C458" s="5">
        <v>0.24393000000000001</v>
      </c>
      <c r="D458" s="6">
        <v>276.76299999999998</v>
      </c>
      <c r="E458" s="5">
        <v>0.21482999999999999</v>
      </c>
      <c r="F458" s="6">
        <v>12.297000000000001</v>
      </c>
      <c r="G458" s="5">
        <v>9.3329999999999996E-2</v>
      </c>
      <c r="H458" s="6">
        <v>9.3140000000000001</v>
      </c>
      <c r="I458" s="5">
        <v>0.19972999999999999</v>
      </c>
      <c r="J458" s="6">
        <v>11.439</v>
      </c>
      <c r="K458" s="5">
        <v>0.30286999999999997</v>
      </c>
      <c r="L458" s="6">
        <v>19.37</v>
      </c>
      <c r="M458" s="5">
        <v>0.18215000000000001</v>
      </c>
      <c r="N458" s="6">
        <v>9.1790000000000003</v>
      </c>
      <c r="O458" s="5">
        <v>0.11307</v>
      </c>
      <c r="P458" s="6">
        <v>4.4340000000000002</v>
      </c>
      <c r="Q458" s="5">
        <v>0.10541</v>
      </c>
      <c r="R458" s="6">
        <v>5.1189999999999998</v>
      </c>
      <c r="S458" s="5">
        <v>0.24229999999999999</v>
      </c>
      <c r="T458" s="6">
        <v>34.963000000000001</v>
      </c>
      <c r="U458" s="5">
        <v>0.34233999999999998</v>
      </c>
      <c r="V458" s="6">
        <v>14.243</v>
      </c>
      <c r="W458" s="5">
        <v>0.32151000000000002</v>
      </c>
      <c r="X458" s="6">
        <v>4.7779999999999996</v>
      </c>
      <c r="Y458" s="5">
        <v>0.32835999999999999</v>
      </c>
      <c r="Z458" s="6">
        <v>27.934000000000001</v>
      </c>
      <c r="AA458" s="5">
        <v>0.26523000000000002</v>
      </c>
      <c r="AB458" s="6">
        <v>41.250999999999998</v>
      </c>
      <c r="AC458" s="5">
        <v>0.31111</v>
      </c>
      <c r="AD458" s="6">
        <v>59.465000000000003</v>
      </c>
      <c r="AE458" s="5">
        <v>0.26821</v>
      </c>
      <c r="AF458" s="6">
        <v>22.978999999999999</v>
      </c>
    </row>
    <row r="459" spans="1:32" x14ac:dyDescent="0.35">
      <c r="B459" s="1" t="s">
        <v>434</v>
      </c>
      <c r="C459" s="5">
        <v>7.6259999999999994E-2</v>
      </c>
      <c r="D459" s="6">
        <v>86.53</v>
      </c>
      <c r="E459" s="5">
        <v>0.14781</v>
      </c>
      <c r="F459" s="6">
        <v>8.4610000000000003</v>
      </c>
      <c r="G459" s="5">
        <v>0</v>
      </c>
      <c r="H459" s="6">
        <v>0</v>
      </c>
      <c r="I459" s="5">
        <v>2.8410000000000001E-2</v>
      </c>
      <c r="J459" s="6">
        <v>1.627</v>
      </c>
      <c r="K459" s="5">
        <v>0.14033000000000001</v>
      </c>
      <c r="L459" s="6">
        <v>8.9749999999999996</v>
      </c>
      <c r="M459" s="5">
        <v>5.0639999999999998E-2</v>
      </c>
      <c r="N459" s="6">
        <v>2.552</v>
      </c>
      <c r="O459" s="5">
        <v>3.5520000000000003E-2</v>
      </c>
      <c r="P459" s="6">
        <v>1.393</v>
      </c>
      <c r="Q459" s="5">
        <v>7.5469999999999995E-2</v>
      </c>
      <c r="R459" s="6">
        <v>3.665</v>
      </c>
      <c r="S459" s="5">
        <v>6.8199999999999997E-2</v>
      </c>
      <c r="T459" s="6">
        <v>9.8409999999999993</v>
      </c>
      <c r="U459" s="5">
        <v>7.0400000000000003E-3</v>
      </c>
      <c r="V459" s="6">
        <v>0.29299999999999998</v>
      </c>
      <c r="W459" s="5">
        <v>3.7139999999999999E-2</v>
      </c>
      <c r="X459" s="6">
        <v>0.55200000000000005</v>
      </c>
      <c r="Y459" s="5">
        <v>8.5610000000000006E-2</v>
      </c>
      <c r="Z459" s="6">
        <v>7.2830000000000004</v>
      </c>
      <c r="AA459" s="5">
        <v>6.8320000000000006E-2</v>
      </c>
      <c r="AB459" s="6">
        <v>10.625</v>
      </c>
      <c r="AC459" s="5">
        <v>0.10433000000000001</v>
      </c>
      <c r="AD459" s="6">
        <v>19.940999999999999</v>
      </c>
      <c r="AE459" s="5">
        <v>0.13213</v>
      </c>
      <c r="AF459" s="6">
        <v>11.32</v>
      </c>
    </row>
    <row r="460" spans="1:32" x14ac:dyDescent="0.35">
      <c r="B460" s="1" t="s">
        <v>435</v>
      </c>
      <c r="C460" s="5">
        <v>6.9199999999999999E-3</v>
      </c>
      <c r="D460" s="6">
        <v>7.8479999999999999</v>
      </c>
      <c r="E460" s="5">
        <v>1.719E-2</v>
      </c>
      <c r="F460" s="6">
        <v>0.98399999999999999</v>
      </c>
      <c r="G460" s="5">
        <v>0</v>
      </c>
      <c r="H460" s="6">
        <v>0</v>
      </c>
      <c r="I460" s="5">
        <v>0</v>
      </c>
      <c r="J460" s="6">
        <v>0</v>
      </c>
      <c r="K460" s="5">
        <v>1.3089999999999999E-2</v>
      </c>
      <c r="L460" s="6">
        <v>0.83699999999999997</v>
      </c>
      <c r="M460" s="5">
        <v>5.0200000000000002E-3</v>
      </c>
      <c r="N460" s="6">
        <v>0.253</v>
      </c>
      <c r="O460" s="5">
        <v>1.984E-2</v>
      </c>
      <c r="P460" s="6">
        <v>0.77800000000000002</v>
      </c>
      <c r="Q460" s="5">
        <v>1.7319999999999999E-2</v>
      </c>
      <c r="R460" s="6">
        <v>0.84099999999999997</v>
      </c>
      <c r="S460" s="5">
        <v>0</v>
      </c>
      <c r="T460" s="6">
        <v>0</v>
      </c>
      <c r="U460" s="5">
        <v>0</v>
      </c>
      <c r="V460" s="6">
        <v>0</v>
      </c>
      <c r="W460" s="5">
        <v>0</v>
      </c>
      <c r="X460" s="6">
        <v>0</v>
      </c>
      <c r="Y460" s="5">
        <v>6.6800000000000002E-3</v>
      </c>
      <c r="Z460" s="6">
        <v>0.56799999999999995</v>
      </c>
      <c r="AA460" s="5">
        <v>1.2120000000000001E-2</v>
      </c>
      <c r="AB460" s="6">
        <v>1.885</v>
      </c>
      <c r="AC460" s="5">
        <v>8.8999999999999999E-3</v>
      </c>
      <c r="AD460" s="6">
        <v>1.702</v>
      </c>
      <c r="AE460" s="5">
        <v>0</v>
      </c>
      <c r="AF460" s="6">
        <v>0</v>
      </c>
    </row>
    <row r="461" spans="1:32" x14ac:dyDescent="0.35">
      <c r="B461" s="1" t="s">
        <v>436</v>
      </c>
      <c r="C461" s="5">
        <v>4.0699999999999998E-3</v>
      </c>
      <c r="D461" s="6">
        <v>4.6210000000000004</v>
      </c>
      <c r="E461" s="5">
        <v>1.719E-2</v>
      </c>
      <c r="F461" s="6">
        <v>0.98399999999999999</v>
      </c>
      <c r="G461" s="5">
        <v>0</v>
      </c>
      <c r="H461" s="6">
        <v>0</v>
      </c>
      <c r="I461" s="5">
        <v>2.8410000000000001E-2</v>
      </c>
      <c r="J461" s="6">
        <v>1.627</v>
      </c>
      <c r="K461" s="5">
        <v>0</v>
      </c>
      <c r="L461" s="6">
        <v>0</v>
      </c>
      <c r="M461" s="5">
        <v>1.0059999999999999E-2</v>
      </c>
      <c r="N461" s="6">
        <v>0.50700000000000001</v>
      </c>
      <c r="O461" s="5">
        <v>0</v>
      </c>
      <c r="P461" s="6">
        <v>0</v>
      </c>
      <c r="Q461" s="5">
        <v>0</v>
      </c>
      <c r="R461" s="6">
        <v>0</v>
      </c>
      <c r="S461" s="5">
        <v>0</v>
      </c>
      <c r="T461" s="6">
        <v>0</v>
      </c>
      <c r="U461" s="5">
        <v>7.0400000000000003E-3</v>
      </c>
      <c r="V461" s="6">
        <v>0.29299999999999998</v>
      </c>
      <c r="W461" s="5">
        <v>0</v>
      </c>
      <c r="X461" s="6">
        <v>0</v>
      </c>
      <c r="Y461" s="5">
        <v>0</v>
      </c>
      <c r="Z461" s="6">
        <v>0</v>
      </c>
      <c r="AA461" s="5">
        <v>0</v>
      </c>
      <c r="AB461" s="6">
        <v>0</v>
      </c>
      <c r="AC461" s="5">
        <v>0</v>
      </c>
      <c r="AD461" s="6">
        <v>0</v>
      </c>
      <c r="AE461" s="5">
        <v>1.4109999999999999E-2</v>
      </c>
      <c r="AF461" s="6">
        <v>1.2090000000000001</v>
      </c>
    </row>
    <row r="462" spans="1:32" x14ac:dyDescent="0.35">
      <c r="B462" s="1" t="s">
        <v>437</v>
      </c>
      <c r="C462" s="5">
        <v>4.3099999999999996E-3</v>
      </c>
      <c r="D462" s="6">
        <v>4.8869999999999996</v>
      </c>
      <c r="E462" s="5">
        <v>0</v>
      </c>
      <c r="F462" s="6">
        <v>0</v>
      </c>
      <c r="G462" s="5">
        <v>0</v>
      </c>
      <c r="H462" s="6">
        <v>0</v>
      </c>
      <c r="I462" s="5">
        <v>0</v>
      </c>
      <c r="J462" s="6">
        <v>0</v>
      </c>
      <c r="K462" s="5">
        <v>1.3089999999999999E-2</v>
      </c>
      <c r="L462" s="6">
        <v>0.83699999999999997</v>
      </c>
      <c r="M462" s="5">
        <v>0</v>
      </c>
      <c r="N462" s="6">
        <v>0</v>
      </c>
      <c r="O462" s="5">
        <v>0</v>
      </c>
      <c r="P462" s="6">
        <v>0</v>
      </c>
      <c r="Q462" s="5">
        <v>4.3899999999999998E-3</v>
      </c>
      <c r="R462" s="6">
        <v>0.21299999999999999</v>
      </c>
      <c r="S462" s="5">
        <v>0</v>
      </c>
      <c r="T462" s="6">
        <v>0</v>
      </c>
      <c r="U462" s="5">
        <v>0</v>
      </c>
      <c r="V462" s="6">
        <v>0</v>
      </c>
      <c r="W462" s="5">
        <v>0</v>
      </c>
      <c r="X462" s="6">
        <v>0</v>
      </c>
      <c r="Y462" s="5">
        <v>0</v>
      </c>
      <c r="Z462" s="6">
        <v>0</v>
      </c>
      <c r="AA462" s="5">
        <v>0</v>
      </c>
      <c r="AB462" s="6">
        <v>0</v>
      </c>
      <c r="AC462" s="5">
        <v>1.7600000000000001E-2</v>
      </c>
      <c r="AD462" s="6">
        <v>3.3639999999999999</v>
      </c>
      <c r="AE462" s="5">
        <v>5.5199999999999997E-3</v>
      </c>
      <c r="AF462" s="6">
        <v>0.47299999999999998</v>
      </c>
    </row>
    <row r="463" spans="1:32" x14ac:dyDescent="0.35">
      <c r="B463" s="1" t="s">
        <v>438</v>
      </c>
      <c r="C463" s="5">
        <v>1.9000000000000001E-4</v>
      </c>
      <c r="D463" s="6">
        <v>0.219</v>
      </c>
      <c r="E463" s="5">
        <v>0</v>
      </c>
      <c r="F463" s="6">
        <v>0</v>
      </c>
      <c r="G463" s="5">
        <v>0</v>
      </c>
      <c r="H463" s="6">
        <v>0</v>
      </c>
      <c r="I463" s="5">
        <v>0</v>
      </c>
      <c r="J463" s="6">
        <v>0</v>
      </c>
      <c r="K463" s="5">
        <v>0</v>
      </c>
      <c r="L463" s="6">
        <v>0</v>
      </c>
      <c r="M463" s="5">
        <v>0</v>
      </c>
      <c r="N463" s="6">
        <v>0</v>
      </c>
      <c r="O463" s="5">
        <v>5.5799999999999999E-3</v>
      </c>
      <c r="P463" s="6">
        <v>0.219</v>
      </c>
      <c r="Q463" s="5">
        <v>0</v>
      </c>
      <c r="R463" s="6">
        <v>0</v>
      </c>
      <c r="S463" s="5">
        <v>0</v>
      </c>
      <c r="T463" s="6">
        <v>0</v>
      </c>
      <c r="U463" s="5">
        <v>0</v>
      </c>
      <c r="V463" s="6">
        <v>0</v>
      </c>
      <c r="W463" s="5">
        <v>0</v>
      </c>
      <c r="X463" s="6">
        <v>0</v>
      </c>
      <c r="Y463" s="5">
        <v>0</v>
      </c>
      <c r="Z463" s="6">
        <v>0</v>
      </c>
      <c r="AA463" s="5">
        <v>0</v>
      </c>
      <c r="AB463" s="6">
        <v>0</v>
      </c>
      <c r="AC463" s="5">
        <v>0</v>
      </c>
      <c r="AD463" s="6">
        <v>0</v>
      </c>
      <c r="AE463" s="5">
        <v>0</v>
      </c>
      <c r="AF463" s="6">
        <v>0</v>
      </c>
    </row>
    <row r="464" spans="1:32" x14ac:dyDescent="0.35">
      <c r="B464" s="1" t="s">
        <v>439</v>
      </c>
      <c r="C464" s="5">
        <v>1E-3</v>
      </c>
      <c r="D464" s="6">
        <v>1.131</v>
      </c>
      <c r="E464" s="5">
        <v>0</v>
      </c>
      <c r="F464" s="6">
        <v>0</v>
      </c>
      <c r="G464" s="5">
        <v>0</v>
      </c>
      <c r="H464" s="6">
        <v>0</v>
      </c>
      <c r="I464" s="5">
        <v>0</v>
      </c>
      <c r="J464" s="6">
        <v>0</v>
      </c>
      <c r="K464" s="5">
        <v>0</v>
      </c>
      <c r="L464" s="6">
        <v>0</v>
      </c>
      <c r="M464" s="5">
        <v>0</v>
      </c>
      <c r="N464" s="6">
        <v>0</v>
      </c>
      <c r="O464" s="5">
        <v>0</v>
      </c>
      <c r="P464" s="6">
        <v>0</v>
      </c>
      <c r="Q464" s="5">
        <v>2.3290000000000002E-2</v>
      </c>
      <c r="R464" s="6">
        <v>1.131</v>
      </c>
      <c r="S464" s="5">
        <v>0</v>
      </c>
      <c r="T464" s="6">
        <v>0</v>
      </c>
      <c r="U464" s="5">
        <v>0</v>
      </c>
      <c r="V464" s="6">
        <v>0</v>
      </c>
      <c r="W464" s="5">
        <v>0</v>
      </c>
      <c r="X464" s="6">
        <v>0</v>
      </c>
      <c r="Y464" s="5">
        <v>0</v>
      </c>
      <c r="Z464" s="6">
        <v>0</v>
      </c>
      <c r="AA464" s="5">
        <v>0</v>
      </c>
      <c r="AB464" s="6">
        <v>0</v>
      </c>
      <c r="AC464" s="5">
        <v>0</v>
      </c>
      <c r="AD464" s="6">
        <v>0</v>
      </c>
      <c r="AE464" s="5">
        <v>0</v>
      </c>
      <c r="AF464" s="6">
        <v>0</v>
      </c>
    </row>
    <row r="465" spans="1:32" x14ac:dyDescent="0.35">
      <c r="B465" s="1" t="s">
        <v>440</v>
      </c>
      <c r="C465" s="5">
        <v>3.5599999999999998E-3</v>
      </c>
      <c r="D465" s="6">
        <v>4.0389999999999997</v>
      </c>
      <c r="E465" s="5">
        <v>0</v>
      </c>
      <c r="F465" s="6">
        <v>0</v>
      </c>
      <c r="G465" s="5">
        <v>4.2100000000000002E-3</v>
      </c>
      <c r="H465" s="6">
        <v>0.42</v>
      </c>
      <c r="I465" s="5">
        <v>4.45E-3</v>
      </c>
      <c r="J465" s="6">
        <v>0.255</v>
      </c>
      <c r="K465" s="5">
        <v>0</v>
      </c>
      <c r="L465" s="6">
        <v>0</v>
      </c>
      <c r="M465" s="5">
        <v>0</v>
      </c>
      <c r="N465" s="6">
        <v>0</v>
      </c>
      <c r="O465" s="5">
        <v>0</v>
      </c>
      <c r="P465" s="6">
        <v>0</v>
      </c>
      <c r="Q465" s="5">
        <v>0</v>
      </c>
      <c r="R465" s="6">
        <v>0</v>
      </c>
      <c r="S465" s="5">
        <v>0</v>
      </c>
      <c r="T465" s="6">
        <v>0</v>
      </c>
      <c r="U465" s="5">
        <v>0</v>
      </c>
      <c r="V465" s="6">
        <v>0</v>
      </c>
      <c r="W465" s="5">
        <v>0</v>
      </c>
      <c r="X465" s="6">
        <v>0</v>
      </c>
      <c r="Y465" s="5">
        <v>0</v>
      </c>
      <c r="Z465" s="6">
        <v>0</v>
      </c>
      <c r="AA465" s="5">
        <v>0</v>
      </c>
      <c r="AB465" s="6">
        <v>0</v>
      </c>
      <c r="AC465" s="5">
        <v>1.7600000000000001E-2</v>
      </c>
      <c r="AD465" s="6">
        <v>3.3639999999999999</v>
      </c>
      <c r="AE465" s="5">
        <v>0</v>
      </c>
      <c r="AF465" s="6">
        <v>0</v>
      </c>
    </row>
    <row r="466" spans="1:32" x14ac:dyDescent="0.35">
      <c r="B466" s="1" t="s">
        <v>441</v>
      </c>
      <c r="C466" s="5">
        <v>7.2300000000000003E-3</v>
      </c>
      <c r="D466" s="6">
        <v>8.2050000000000001</v>
      </c>
      <c r="E466" s="5">
        <v>0</v>
      </c>
      <c r="F466" s="6">
        <v>0</v>
      </c>
      <c r="G466" s="5">
        <v>0</v>
      </c>
      <c r="H466" s="6">
        <v>0</v>
      </c>
      <c r="I466" s="5">
        <v>2.8410000000000001E-2</v>
      </c>
      <c r="J466" s="6">
        <v>1.627</v>
      </c>
      <c r="K466" s="5">
        <v>0</v>
      </c>
      <c r="L466" s="6">
        <v>0</v>
      </c>
      <c r="M466" s="5">
        <v>0</v>
      </c>
      <c r="N466" s="6">
        <v>0</v>
      </c>
      <c r="O466" s="5">
        <v>5.5799999999999999E-3</v>
      </c>
      <c r="P466" s="6">
        <v>0.219</v>
      </c>
      <c r="Q466" s="5">
        <v>0</v>
      </c>
      <c r="R466" s="6">
        <v>0</v>
      </c>
      <c r="S466" s="5">
        <v>1.477E-2</v>
      </c>
      <c r="T466" s="6">
        <v>2.1309999999999998</v>
      </c>
      <c r="U466" s="5">
        <v>0</v>
      </c>
      <c r="V466" s="6">
        <v>0</v>
      </c>
      <c r="W466" s="5">
        <v>2.086E-2</v>
      </c>
      <c r="X466" s="6">
        <v>0.31</v>
      </c>
      <c r="Y466" s="5">
        <v>0</v>
      </c>
      <c r="Z466" s="6">
        <v>0</v>
      </c>
      <c r="AA466" s="5">
        <v>2.5190000000000001E-2</v>
      </c>
      <c r="AB466" s="6">
        <v>3.9180000000000001</v>
      </c>
      <c r="AC466" s="5">
        <v>0</v>
      </c>
      <c r="AD466" s="6">
        <v>0</v>
      </c>
      <c r="AE466" s="5">
        <v>0</v>
      </c>
      <c r="AF466" s="6">
        <v>0</v>
      </c>
    </row>
    <row r="467" spans="1:32" x14ac:dyDescent="0.35">
      <c r="B467" s="1" t="s">
        <v>429</v>
      </c>
      <c r="C467" s="5">
        <v>2.5739999999999999E-2</v>
      </c>
      <c r="D467" s="6">
        <v>29.207000000000001</v>
      </c>
      <c r="E467" s="5">
        <v>8.6999999999999994E-3</v>
      </c>
      <c r="F467" s="6">
        <v>0.498</v>
      </c>
      <c r="G467" s="5">
        <v>0</v>
      </c>
      <c r="H467" s="6">
        <v>0</v>
      </c>
      <c r="I467" s="5">
        <v>8.9200000000000008E-3</v>
      </c>
      <c r="J467" s="6">
        <v>0.51100000000000001</v>
      </c>
      <c r="K467" s="5">
        <v>0.10031</v>
      </c>
      <c r="L467" s="6">
        <v>6.415</v>
      </c>
      <c r="M467" s="5">
        <v>5.0200000000000002E-3</v>
      </c>
      <c r="N467" s="6">
        <v>0.253</v>
      </c>
      <c r="O467" s="5">
        <v>0</v>
      </c>
      <c r="P467" s="6">
        <v>0</v>
      </c>
      <c r="Q467" s="5">
        <v>5.194E-2</v>
      </c>
      <c r="R467" s="6">
        <v>2.5219999999999998</v>
      </c>
      <c r="S467" s="5">
        <v>6.4380000000000007E-2</v>
      </c>
      <c r="T467" s="6">
        <v>9.2899999999999991</v>
      </c>
      <c r="U467" s="5">
        <v>0</v>
      </c>
      <c r="V467" s="6">
        <v>0</v>
      </c>
      <c r="W467" s="5">
        <v>0</v>
      </c>
      <c r="X467" s="6">
        <v>0</v>
      </c>
      <c r="Y467" s="5">
        <v>1.7069999999999998E-2</v>
      </c>
      <c r="Z467" s="6">
        <v>1.452</v>
      </c>
      <c r="AA467" s="5">
        <v>3.0190000000000002E-2</v>
      </c>
      <c r="AB467" s="6">
        <v>4.6959999999999997</v>
      </c>
      <c r="AC467" s="5">
        <v>8.8999999999999999E-3</v>
      </c>
      <c r="AD467" s="6">
        <v>1.702</v>
      </c>
      <c r="AE467" s="5">
        <v>2.18E-2</v>
      </c>
      <c r="AF467" s="6">
        <v>1.8680000000000001</v>
      </c>
    </row>
    <row r="468" spans="1:32" x14ac:dyDescent="0.35">
      <c r="B468" s="1" t="s">
        <v>442</v>
      </c>
      <c r="C468" s="5">
        <v>1E-3</v>
      </c>
      <c r="D468" s="6">
        <v>1.1379999999999999</v>
      </c>
      <c r="E468" s="5">
        <v>0</v>
      </c>
      <c r="F468" s="6">
        <v>0</v>
      </c>
      <c r="G468" s="5">
        <v>0</v>
      </c>
      <c r="H468" s="6">
        <v>0</v>
      </c>
      <c r="I468" s="5">
        <v>0</v>
      </c>
      <c r="J468" s="6">
        <v>0</v>
      </c>
      <c r="K468" s="5">
        <v>1.779E-2</v>
      </c>
      <c r="L468" s="6">
        <v>1.1379999999999999</v>
      </c>
      <c r="M468" s="5">
        <v>0</v>
      </c>
      <c r="N468" s="6">
        <v>0</v>
      </c>
      <c r="O468" s="5">
        <v>0</v>
      </c>
      <c r="P468" s="6">
        <v>0</v>
      </c>
      <c r="Q468" s="5">
        <v>0</v>
      </c>
      <c r="R468" s="6">
        <v>0</v>
      </c>
      <c r="S468" s="5">
        <v>0</v>
      </c>
      <c r="T468" s="6">
        <v>0</v>
      </c>
      <c r="U468" s="5">
        <v>0</v>
      </c>
      <c r="V468" s="6">
        <v>0</v>
      </c>
      <c r="W468" s="5">
        <v>0</v>
      </c>
      <c r="X468" s="6">
        <v>0</v>
      </c>
      <c r="Y468" s="5">
        <v>0</v>
      </c>
      <c r="Z468" s="6">
        <v>0</v>
      </c>
      <c r="AA468" s="5">
        <v>0</v>
      </c>
      <c r="AB468" s="6">
        <v>0</v>
      </c>
      <c r="AC468" s="5">
        <v>0</v>
      </c>
      <c r="AD468" s="6">
        <v>0</v>
      </c>
      <c r="AE468" s="5">
        <v>0</v>
      </c>
      <c r="AF468" s="6">
        <v>0</v>
      </c>
    </row>
    <row r="470" spans="1:32" x14ac:dyDescent="0.35">
      <c r="B470" s="1" t="s">
        <v>443</v>
      </c>
      <c r="D470">
        <v>12.7</v>
      </c>
      <c r="F470">
        <v>13.54</v>
      </c>
      <c r="H470">
        <v>6.88</v>
      </c>
      <c r="J470">
        <v>13.57</v>
      </c>
      <c r="L470">
        <v>14.7</v>
      </c>
      <c r="N470">
        <v>10.53</v>
      </c>
      <c r="P470">
        <v>10.08</v>
      </c>
      <c r="R470">
        <v>11.54</v>
      </c>
      <c r="T470">
        <v>12.27</v>
      </c>
      <c r="V470">
        <v>11.03</v>
      </c>
      <c r="X470">
        <v>12.58</v>
      </c>
      <c r="Z470">
        <v>11.61</v>
      </c>
      <c r="AB470">
        <v>14.49</v>
      </c>
      <c r="AD470">
        <v>15.5</v>
      </c>
      <c r="AF470">
        <v>13.3</v>
      </c>
    </row>
    <row r="472" spans="1:32" x14ac:dyDescent="0.35">
      <c r="B472" s="2" t="s">
        <v>398</v>
      </c>
      <c r="D472" s="3">
        <v>1134.605</v>
      </c>
      <c r="F472" s="3">
        <v>57.241999999999997</v>
      </c>
      <c r="H472" s="3">
        <v>99.798000000000002</v>
      </c>
      <c r="J472" s="3">
        <v>57.273000000000003</v>
      </c>
      <c r="L472" s="3">
        <v>63.954000000000001</v>
      </c>
      <c r="N472" s="3">
        <v>50.392000000000003</v>
      </c>
      <c r="P472" s="3">
        <v>39.213999999999999</v>
      </c>
      <c r="R472" s="3">
        <v>48.561</v>
      </c>
      <c r="T472" s="3">
        <v>144.29400000000001</v>
      </c>
      <c r="V472" s="3">
        <v>41.604999999999997</v>
      </c>
      <c r="X472" s="3">
        <v>14.861000000000001</v>
      </c>
      <c r="Z472" s="3">
        <v>85.07</v>
      </c>
      <c r="AB472" s="3">
        <v>155.52699999999999</v>
      </c>
      <c r="AD472" s="3">
        <v>191.13900000000001</v>
      </c>
      <c r="AF472" s="3">
        <v>85.676000000000002</v>
      </c>
    </row>
    <row r="473" spans="1:32" x14ac:dyDescent="0.35">
      <c r="B473" s="2" t="s">
        <v>399</v>
      </c>
      <c r="D473" s="3">
        <v>1189</v>
      </c>
      <c r="F473" s="3">
        <v>93</v>
      </c>
      <c r="H473" s="3">
        <v>94</v>
      </c>
      <c r="J473" s="3">
        <v>94</v>
      </c>
      <c r="L473" s="3">
        <v>80</v>
      </c>
      <c r="N473" s="3">
        <v>85</v>
      </c>
      <c r="P473" s="3">
        <v>90</v>
      </c>
      <c r="R473" s="3">
        <v>86</v>
      </c>
      <c r="T473" s="3">
        <v>84</v>
      </c>
      <c r="V473" s="3">
        <v>85</v>
      </c>
      <c r="X473" s="3">
        <v>79</v>
      </c>
      <c r="Z473" s="3">
        <v>77</v>
      </c>
      <c r="AB473" s="3">
        <v>84</v>
      </c>
      <c r="AD473" s="3">
        <v>78</v>
      </c>
      <c r="AF473" s="3">
        <v>80</v>
      </c>
    </row>
    <row r="475" spans="1:32" x14ac:dyDescent="0.35">
      <c r="A475" s="3" t="s">
        <v>444</v>
      </c>
      <c r="B475" s="2" t="s">
        <v>445</v>
      </c>
    </row>
    <row r="477" spans="1:32" x14ac:dyDescent="0.35">
      <c r="B477" s="1" t="s">
        <v>446</v>
      </c>
      <c r="C477" s="5">
        <v>1.1199999999999999E-3</v>
      </c>
      <c r="D477" s="6">
        <v>1.585</v>
      </c>
      <c r="E477" s="5">
        <v>3.9300000000000003E-3</v>
      </c>
      <c r="F477" s="6">
        <v>0.249</v>
      </c>
      <c r="G477" s="5">
        <v>0</v>
      </c>
      <c r="H477" s="6">
        <v>0</v>
      </c>
      <c r="I477" s="5">
        <v>0</v>
      </c>
      <c r="J477" s="6">
        <v>0</v>
      </c>
      <c r="K477" s="5">
        <v>0</v>
      </c>
      <c r="L477" s="6">
        <v>0</v>
      </c>
      <c r="M477" s="5">
        <v>1.677E-2</v>
      </c>
      <c r="N477" s="6">
        <v>1.002</v>
      </c>
      <c r="O477" s="5">
        <v>0</v>
      </c>
      <c r="P477" s="6">
        <v>0</v>
      </c>
      <c r="Q477" s="5">
        <v>3.7299999999999998E-3</v>
      </c>
      <c r="R477" s="6">
        <v>0.21299999999999999</v>
      </c>
      <c r="S477" s="5">
        <v>0</v>
      </c>
      <c r="T477" s="6">
        <v>0</v>
      </c>
      <c r="U477" s="5">
        <v>0</v>
      </c>
      <c r="V477" s="6">
        <v>0</v>
      </c>
      <c r="W477" s="5">
        <v>6.1399999999999996E-3</v>
      </c>
      <c r="X477" s="6">
        <v>0.121</v>
      </c>
      <c r="Y477" s="5">
        <v>0</v>
      </c>
      <c r="Z477" s="6">
        <v>0</v>
      </c>
      <c r="AA477" s="5">
        <v>0</v>
      </c>
      <c r="AB477" s="6">
        <v>0</v>
      </c>
      <c r="AC477" s="5">
        <v>0</v>
      </c>
      <c r="AD477" s="6">
        <v>0</v>
      </c>
      <c r="AE477" s="5">
        <v>0</v>
      </c>
      <c r="AF477" s="6">
        <v>0</v>
      </c>
    </row>
    <row r="478" spans="1:32" x14ac:dyDescent="0.35">
      <c r="B478" s="1" t="s">
        <v>447</v>
      </c>
      <c r="C478" s="5">
        <v>1.822E-2</v>
      </c>
      <c r="D478" s="6">
        <v>25.675999999999998</v>
      </c>
      <c r="E478" s="5">
        <v>2.503E-2</v>
      </c>
      <c r="F478" s="6">
        <v>1.587</v>
      </c>
      <c r="G478" s="5">
        <v>1.3559999999999999E-2</v>
      </c>
      <c r="H478" s="6">
        <v>1.4930000000000001</v>
      </c>
      <c r="I478" s="5">
        <v>0</v>
      </c>
      <c r="J478" s="6">
        <v>0</v>
      </c>
      <c r="K478" s="5">
        <v>3.8289999999999998E-2</v>
      </c>
      <c r="L478" s="6">
        <v>3.101</v>
      </c>
      <c r="M478" s="5">
        <v>0</v>
      </c>
      <c r="N478" s="6">
        <v>0</v>
      </c>
      <c r="O478" s="5">
        <v>0</v>
      </c>
      <c r="P478" s="6">
        <v>0</v>
      </c>
      <c r="Q478" s="5">
        <v>3.7299999999999998E-3</v>
      </c>
      <c r="R478" s="6">
        <v>0.21299999999999999</v>
      </c>
      <c r="S478" s="5">
        <v>2.9499999999999999E-3</v>
      </c>
      <c r="T478" s="6">
        <v>0.53900000000000003</v>
      </c>
      <c r="U478" s="5">
        <v>0</v>
      </c>
      <c r="V478" s="6">
        <v>0</v>
      </c>
      <c r="W478" s="5">
        <v>0</v>
      </c>
      <c r="X478" s="6">
        <v>0</v>
      </c>
      <c r="Y478" s="5">
        <v>1.8100000000000002E-2</v>
      </c>
      <c r="Z478" s="6">
        <v>2.2450000000000001</v>
      </c>
      <c r="AA478" s="5">
        <v>2.913E-2</v>
      </c>
      <c r="AB478" s="6">
        <v>5.5350000000000001</v>
      </c>
      <c r="AC478" s="5">
        <v>3.7350000000000001E-2</v>
      </c>
      <c r="AD478" s="6">
        <v>9.0960000000000001</v>
      </c>
      <c r="AE478" s="5">
        <v>1.5469999999999999E-2</v>
      </c>
      <c r="AF478" s="6">
        <v>1.8680000000000001</v>
      </c>
    </row>
    <row r="479" spans="1:32" x14ac:dyDescent="0.35">
      <c r="B479" s="1" t="s">
        <v>448</v>
      </c>
      <c r="C479" s="5">
        <v>6.2500000000000003E-3</v>
      </c>
      <c r="D479" s="6">
        <v>8.8119999999999994</v>
      </c>
      <c r="E479" s="5">
        <v>5.774E-2</v>
      </c>
      <c r="F479" s="6">
        <v>3.66</v>
      </c>
      <c r="G479" s="5">
        <v>0</v>
      </c>
      <c r="H479" s="6">
        <v>0</v>
      </c>
      <c r="I479" s="5">
        <v>2.4889999999999999E-2</v>
      </c>
      <c r="J479" s="6">
        <v>1.52</v>
      </c>
      <c r="K479" s="5">
        <v>2.06E-2</v>
      </c>
      <c r="L479" s="6">
        <v>1.6679999999999999</v>
      </c>
      <c r="M479" s="5">
        <v>0</v>
      </c>
      <c r="N479" s="6">
        <v>0</v>
      </c>
      <c r="O479" s="5">
        <v>4.81E-3</v>
      </c>
      <c r="P479" s="6">
        <v>0.219</v>
      </c>
      <c r="Q479" s="5">
        <v>0</v>
      </c>
      <c r="R479" s="6">
        <v>0</v>
      </c>
      <c r="S479" s="5">
        <v>0</v>
      </c>
      <c r="T479" s="6">
        <v>0</v>
      </c>
      <c r="U479" s="5">
        <v>5.8300000000000001E-3</v>
      </c>
      <c r="V479" s="6">
        <v>0.29299999999999998</v>
      </c>
      <c r="W479" s="5">
        <v>1.227E-2</v>
      </c>
      <c r="X479" s="6">
        <v>0.24199999999999999</v>
      </c>
      <c r="Y479" s="5">
        <v>0</v>
      </c>
      <c r="Z479" s="6">
        <v>0</v>
      </c>
      <c r="AA479" s="5">
        <v>3.8800000000000002E-3</v>
      </c>
      <c r="AB479" s="6">
        <v>0.73699999999999999</v>
      </c>
      <c r="AC479" s="5">
        <v>0</v>
      </c>
      <c r="AD479" s="6">
        <v>0</v>
      </c>
      <c r="AE479" s="5">
        <v>3.9199999999999999E-3</v>
      </c>
      <c r="AF479" s="6">
        <v>0.47299999999999998</v>
      </c>
    </row>
    <row r="480" spans="1:32" x14ac:dyDescent="0.35">
      <c r="B480" s="1" t="s">
        <v>449</v>
      </c>
      <c r="C480" s="5">
        <v>3.2969999999999999E-2</v>
      </c>
      <c r="D480" s="6">
        <v>46.448</v>
      </c>
      <c r="E480" s="5">
        <v>2.9690000000000001E-2</v>
      </c>
      <c r="F480" s="6">
        <v>1.8819999999999999</v>
      </c>
      <c r="G480" s="5">
        <v>3.82E-3</v>
      </c>
      <c r="H480" s="6">
        <v>0.42</v>
      </c>
      <c r="I480" s="5">
        <v>6.8180000000000004E-2</v>
      </c>
      <c r="J480" s="6">
        <v>4.1630000000000003</v>
      </c>
      <c r="K480" s="5">
        <v>2.068E-2</v>
      </c>
      <c r="L480" s="6">
        <v>1.675</v>
      </c>
      <c r="M480" s="5">
        <v>1.272E-2</v>
      </c>
      <c r="N480" s="6">
        <v>0.76</v>
      </c>
      <c r="O480" s="5">
        <v>3.6060000000000002E-2</v>
      </c>
      <c r="P480" s="6">
        <v>1.6419999999999999</v>
      </c>
      <c r="Q480" s="5">
        <v>4.2119999999999998E-2</v>
      </c>
      <c r="R480" s="6">
        <v>2.4079999999999999</v>
      </c>
      <c r="S480" s="5">
        <v>2.6270000000000002E-2</v>
      </c>
      <c r="T480" s="6">
        <v>4.8010000000000002</v>
      </c>
      <c r="U480" s="5">
        <v>5.8300000000000001E-3</v>
      </c>
      <c r="V480" s="6">
        <v>0.29299999999999998</v>
      </c>
      <c r="W480" s="5">
        <v>9.7269999999999995E-2</v>
      </c>
      <c r="X480" s="6">
        <v>1.9179999999999999</v>
      </c>
      <c r="Y480" s="5">
        <v>3.4389999999999997E-2</v>
      </c>
      <c r="Z480" s="6">
        <v>4.2649999999999997</v>
      </c>
      <c r="AA480" s="5">
        <v>2.4719999999999999E-2</v>
      </c>
      <c r="AB480" s="6">
        <v>4.6959999999999997</v>
      </c>
      <c r="AC480" s="5">
        <v>5.815E-2</v>
      </c>
      <c r="AD480" s="6">
        <v>14.161</v>
      </c>
      <c r="AE480" s="5">
        <v>2.7859999999999999E-2</v>
      </c>
      <c r="AF480" s="6">
        <v>3.363</v>
      </c>
    </row>
    <row r="481" spans="2:32" x14ac:dyDescent="0.35">
      <c r="B481" s="1" t="s">
        <v>450</v>
      </c>
      <c r="C481" s="5">
        <v>2.2710000000000001E-2</v>
      </c>
      <c r="D481" s="6">
        <v>32.005000000000003</v>
      </c>
      <c r="E481" s="5">
        <v>7.8600000000000007E-3</v>
      </c>
      <c r="F481" s="6">
        <v>0.498</v>
      </c>
      <c r="G481" s="5">
        <v>3.82E-3</v>
      </c>
      <c r="H481" s="6">
        <v>0.42</v>
      </c>
      <c r="I481" s="5">
        <v>6.7949999999999997E-2</v>
      </c>
      <c r="J481" s="6">
        <v>4.149</v>
      </c>
      <c r="K481" s="5">
        <v>9.3100000000000006E-3</v>
      </c>
      <c r="L481" s="6">
        <v>0.754</v>
      </c>
      <c r="M481" s="5">
        <v>4.2300000000000003E-3</v>
      </c>
      <c r="N481" s="6">
        <v>0.253</v>
      </c>
      <c r="O481" s="5">
        <v>1.44E-2</v>
      </c>
      <c r="P481" s="6">
        <v>0.65600000000000003</v>
      </c>
      <c r="Q481" s="5">
        <v>1.8419999999999999E-2</v>
      </c>
      <c r="R481" s="6">
        <v>1.0529999999999999</v>
      </c>
      <c r="S481" s="5">
        <v>3.1690000000000003E-2</v>
      </c>
      <c r="T481" s="6">
        <v>5.7919999999999998</v>
      </c>
      <c r="U481" s="5">
        <v>2.6589999999999999E-2</v>
      </c>
      <c r="V481" s="6">
        <v>1.337</v>
      </c>
      <c r="W481" s="5">
        <v>0</v>
      </c>
      <c r="X481" s="6">
        <v>0</v>
      </c>
      <c r="Y481" s="5">
        <v>3.6310000000000002E-2</v>
      </c>
      <c r="Z481" s="6">
        <v>4.5030000000000001</v>
      </c>
      <c r="AA481" s="5">
        <v>3.0759999999999999E-2</v>
      </c>
      <c r="AB481" s="6">
        <v>5.8440000000000003</v>
      </c>
      <c r="AC481" s="5">
        <v>2.5770000000000001E-2</v>
      </c>
      <c r="AD481" s="6">
        <v>6.274</v>
      </c>
      <c r="AE481" s="5">
        <v>3.9199999999999999E-3</v>
      </c>
      <c r="AF481" s="6">
        <v>0.47299999999999998</v>
      </c>
    </row>
    <row r="482" spans="2:32" x14ac:dyDescent="0.35">
      <c r="B482" s="1" t="s">
        <v>451</v>
      </c>
      <c r="C482" s="5">
        <v>4.786E-2</v>
      </c>
      <c r="D482" s="6">
        <v>67.433000000000007</v>
      </c>
      <c r="E482" s="5">
        <v>2.3380000000000001E-2</v>
      </c>
      <c r="F482" s="6">
        <v>1.482</v>
      </c>
      <c r="G482" s="5">
        <v>0.10389</v>
      </c>
      <c r="H482" s="6">
        <v>11.436999999999999</v>
      </c>
      <c r="I482" s="5">
        <v>0.11271</v>
      </c>
      <c r="J482" s="6">
        <v>6.8819999999999997</v>
      </c>
      <c r="K482" s="5">
        <v>3.1019999999999999E-2</v>
      </c>
      <c r="L482" s="6">
        <v>2.512</v>
      </c>
      <c r="M482" s="5">
        <v>6.7119999999999999E-2</v>
      </c>
      <c r="N482" s="6">
        <v>4.0110000000000001</v>
      </c>
      <c r="O482" s="5">
        <v>2.6679999999999999E-2</v>
      </c>
      <c r="P482" s="6">
        <v>1.2150000000000001</v>
      </c>
      <c r="Q482" s="5">
        <v>1.487E-2</v>
      </c>
      <c r="R482" s="6">
        <v>0.85</v>
      </c>
      <c r="S482" s="5">
        <v>4.4310000000000002E-2</v>
      </c>
      <c r="T482" s="6">
        <v>8.0980000000000008</v>
      </c>
      <c r="U482" s="5">
        <v>4.4110000000000003E-2</v>
      </c>
      <c r="V482" s="6">
        <v>2.218</v>
      </c>
      <c r="W482" s="5">
        <v>5.5329999999999997E-2</v>
      </c>
      <c r="X482" s="6">
        <v>1.091</v>
      </c>
      <c r="Y482" s="5">
        <v>1.3729999999999999E-2</v>
      </c>
      <c r="Z482" s="6">
        <v>1.7030000000000001</v>
      </c>
      <c r="AA482" s="5">
        <v>2.5430000000000001E-2</v>
      </c>
      <c r="AB482" s="6">
        <v>4.8319999999999999</v>
      </c>
      <c r="AC482" s="5">
        <v>4.1050000000000003E-2</v>
      </c>
      <c r="AD482" s="6">
        <v>9.9949999999999992</v>
      </c>
      <c r="AE482" s="5">
        <v>9.1999999999999998E-2</v>
      </c>
      <c r="AF482" s="6">
        <v>11.106999999999999</v>
      </c>
    </row>
    <row r="483" spans="2:32" x14ac:dyDescent="0.35">
      <c r="B483" s="1" t="s">
        <v>452</v>
      </c>
      <c r="C483" s="5">
        <v>1.5740000000000001E-2</v>
      </c>
      <c r="D483" s="6">
        <v>22.170999999999999</v>
      </c>
      <c r="E483" s="5">
        <v>2.111E-2</v>
      </c>
      <c r="F483" s="6">
        <v>1.3380000000000001</v>
      </c>
      <c r="G483" s="5">
        <v>3.82E-3</v>
      </c>
      <c r="H483" s="6">
        <v>0.42</v>
      </c>
      <c r="I483" s="5">
        <v>1.255E-2</v>
      </c>
      <c r="J483" s="6">
        <v>0.76600000000000001</v>
      </c>
      <c r="K483" s="5">
        <v>2.4240000000000001E-2</v>
      </c>
      <c r="L483" s="6">
        <v>1.9630000000000001</v>
      </c>
      <c r="M483" s="5">
        <v>3.1019999999999999E-2</v>
      </c>
      <c r="N483" s="6">
        <v>1.8540000000000001</v>
      </c>
      <c r="O483" s="5">
        <v>0</v>
      </c>
      <c r="P483" s="6">
        <v>0</v>
      </c>
      <c r="Q483" s="5">
        <v>1.4710000000000001E-2</v>
      </c>
      <c r="R483" s="6">
        <v>0.84099999999999997</v>
      </c>
      <c r="S483" s="5">
        <v>2.6179999999999998E-2</v>
      </c>
      <c r="T483" s="6">
        <v>4.7839999999999998</v>
      </c>
      <c r="U483" s="5">
        <v>2.6589999999999999E-2</v>
      </c>
      <c r="V483" s="6">
        <v>1.337</v>
      </c>
      <c r="W483" s="5">
        <v>1.227E-2</v>
      </c>
      <c r="X483" s="6">
        <v>0.24199999999999999</v>
      </c>
      <c r="Y483" s="5">
        <v>2.087E-2</v>
      </c>
      <c r="Z483" s="6">
        <v>2.5880000000000001</v>
      </c>
      <c r="AA483" s="5">
        <v>0</v>
      </c>
      <c r="AB483" s="6">
        <v>0</v>
      </c>
      <c r="AC483" s="5">
        <v>1.243E-2</v>
      </c>
      <c r="AD483" s="6">
        <v>3.0270000000000001</v>
      </c>
      <c r="AE483" s="5">
        <v>2.495E-2</v>
      </c>
      <c r="AF483" s="6">
        <v>3.012</v>
      </c>
    </row>
    <row r="484" spans="2:32" x14ac:dyDescent="0.35">
      <c r="B484" s="1" t="s">
        <v>453</v>
      </c>
      <c r="C484" s="5">
        <v>4.079E-2</v>
      </c>
      <c r="D484" s="6">
        <v>57.470999999999997</v>
      </c>
      <c r="E484" s="5">
        <v>5.4629999999999998E-2</v>
      </c>
      <c r="F484" s="6">
        <v>3.4630000000000001</v>
      </c>
      <c r="G484" s="5">
        <v>6.2129999999999998E-2</v>
      </c>
      <c r="H484" s="6">
        <v>6.84</v>
      </c>
      <c r="I484" s="5">
        <v>5.5730000000000002E-2</v>
      </c>
      <c r="J484" s="6">
        <v>3.403</v>
      </c>
      <c r="K484" s="5">
        <v>1.034E-2</v>
      </c>
      <c r="L484" s="6">
        <v>0.83699999999999997</v>
      </c>
      <c r="M484" s="5">
        <v>8.5559999999999997E-2</v>
      </c>
      <c r="N484" s="6">
        <v>5.1130000000000004</v>
      </c>
      <c r="O484" s="5">
        <v>7.2349999999999998E-2</v>
      </c>
      <c r="P484" s="6">
        <v>3.2949999999999999</v>
      </c>
      <c r="Q484" s="5">
        <v>4.8079999999999998E-2</v>
      </c>
      <c r="R484" s="6">
        <v>2.7490000000000001</v>
      </c>
      <c r="S484" s="5">
        <v>3.3820000000000003E-2</v>
      </c>
      <c r="T484" s="6">
        <v>6.18</v>
      </c>
      <c r="U484" s="5">
        <v>9.1469999999999996E-2</v>
      </c>
      <c r="V484" s="6">
        <v>4.5990000000000002</v>
      </c>
      <c r="W484" s="5">
        <v>6.2179999999999999E-2</v>
      </c>
      <c r="X484" s="6">
        <v>1.226</v>
      </c>
      <c r="Y484" s="5">
        <v>1.3729999999999999E-2</v>
      </c>
      <c r="Z484" s="6">
        <v>1.7030000000000001</v>
      </c>
      <c r="AA484" s="5">
        <v>4.9000000000000002E-2</v>
      </c>
      <c r="AB484" s="6">
        <v>9.3089999999999993</v>
      </c>
      <c r="AC484" s="5">
        <v>2.6249999999999999E-2</v>
      </c>
      <c r="AD484" s="6">
        <v>6.391</v>
      </c>
      <c r="AE484" s="5">
        <v>1.9570000000000001E-2</v>
      </c>
      <c r="AF484" s="6">
        <v>2.363</v>
      </c>
    </row>
    <row r="485" spans="2:32" x14ac:dyDescent="0.35">
      <c r="B485" s="1" t="s">
        <v>454</v>
      </c>
      <c r="C485" s="5">
        <v>2.6769999999999999E-2</v>
      </c>
      <c r="D485" s="6">
        <v>37.72</v>
      </c>
      <c r="E485" s="5">
        <v>5.3780000000000001E-2</v>
      </c>
      <c r="F485" s="6">
        <v>3.4089999999999998</v>
      </c>
      <c r="G485" s="5">
        <v>2.4289999999999999E-2</v>
      </c>
      <c r="H485" s="6">
        <v>2.6739999999999999</v>
      </c>
      <c r="I485" s="5">
        <v>3.141E-2</v>
      </c>
      <c r="J485" s="6">
        <v>1.9179999999999999</v>
      </c>
      <c r="K485" s="5">
        <v>6.2100000000000002E-2</v>
      </c>
      <c r="L485" s="6">
        <v>5.0289999999999999</v>
      </c>
      <c r="M485" s="5">
        <v>1.933E-2</v>
      </c>
      <c r="N485" s="6">
        <v>1.155</v>
      </c>
      <c r="O485" s="5">
        <v>0</v>
      </c>
      <c r="P485" s="6">
        <v>0</v>
      </c>
      <c r="Q485" s="5">
        <v>1.9779999999999999E-2</v>
      </c>
      <c r="R485" s="6">
        <v>1.131</v>
      </c>
      <c r="S485" s="5">
        <v>1.461E-2</v>
      </c>
      <c r="T485" s="6">
        <v>2.67</v>
      </c>
      <c r="U485" s="5">
        <v>0</v>
      </c>
      <c r="V485" s="6">
        <v>0</v>
      </c>
      <c r="W485" s="5">
        <v>4.6460000000000001E-2</v>
      </c>
      <c r="X485" s="6">
        <v>0.91600000000000004</v>
      </c>
      <c r="Y485" s="5">
        <v>2.725E-2</v>
      </c>
      <c r="Z485" s="6">
        <v>3.38</v>
      </c>
      <c r="AA485" s="5">
        <v>3.0540000000000001E-2</v>
      </c>
      <c r="AB485" s="6">
        <v>5.8029999999999999</v>
      </c>
      <c r="AC485" s="5">
        <v>2.5770000000000001E-2</v>
      </c>
      <c r="AD485" s="6">
        <v>6.274</v>
      </c>
      <c r="AE485" s="5">
        <v>2.7859999999999999E-2</v>
      </c>
      <c r="AF485" s="6">
        <v>3.363</v>
      </c>
    </row>
    <row r="486" spans="2:32" x14ac:dyDescent="0.35">
      <c r="B486" s="1" t="s">
        <v>455</v>
      </c>
      <c r="C486" s="5">
        <v>8.3080000000000001E-2</v>
      </c>
      <c r="D486" s="6">
        <v>117.05500000000001</v>
      </c>
      <c r="E486" s="5">
        <v>4.9140000000000003E-2</v>
      </c>
      <c r="F486" s="6">
        <v>3.1150000000000002</v>
      </c>
      <c r="G486" s="5">
        <v>8.4309999999999996E-2</v>
      </c>
      <c r="H486" s="6">
        <v>9.2810000000000006</v>
      </c>
      <c r="I486" s="5">
        <v>9.9260000000000001E-2</v>
      </c>
      <c r="J486" s="6">
        <v>6.0609999999999999</v>
      </c>
      <c r="K486" s="5">
        <v>4.1059999999999999E-2</v>
      </c>
      <c r="L486" s="6">
        <v>3.3250000000000002</v>
      </c>
      <c r="M486" s="5">
        <v>9.9210000000000007E-2</v>
      </c>
      <c r="N486" s="6">
        <v>5.9290000000000003</v>
      </c>
      <c r="O486" s="5">
        <v>6.8769999999999998E-2</v>
      </c>
      <c r="P486" s="6">
        <v>3.1320000000000001</v>
      </c>
      <c r="Q486" s="5">
        <v>9.1069999999999998E-2</v>
      </c>
      <c r="R486" s="6">
        <v>5.2069999999999999</v>
      </c>
      <c r="S486" s="5">
        <v>0.11384</v>
      </c>
      <c r="T486" s="6">
        <v>20.805</v>
      </c>
      <c r="U486" s="5">
        <v>9.708E-2</v>
      </c>
      <c r="V486" s="6">
        <v>4.8810000000000002</v>
      </c>
      <c r="W486" s="5">
        <v>0.12775</v>
      </c>
      <c r="X486" s="6">
        <v>2.5190000000000001</v>
      </c>
      <c r="Y486" s="5">
        <v>7.9949999999999993E-2</v>
      </c>
      <c r="Z486" s="6">
        <v>9.9160000000000004</v>
      </c>
      <c r="AA486" s="5">
        <v>7.6730000000000007E-2</v>
      </c>
      <c r="AB486" s="6">
        <v>14.577</v>
      </c>
      <c r="AC486" s="5">
        <v>5.3359999999999998E-2</v>
      </c>
      <c r="AD486" s="6">
        <v>12.993</v>
      </c>
      <c r="AE486" s="5">
        <v>0.12686</v>
      </c>
      <c r="AF486" s="6">
        <v>15.316000000000001</v>
      </c>
    </row>
    <row r="487" spans="2:32" x14ac:dyDescent="0.35">
      <c r="B487" s="1" t="s">
        <v>456</v>
      </c>
      <c r="C487" s="5">
        <v>1.866E-2</v>
      </c>
      <c r="D487" s="6">
        <v>26.292000000000002</v>
      </c>
      <c r="E487" s="5">
        <v>7.8600000000000007E-3</v>
      </c>
      <c r="F487" s="6">
        <v>0.498</v>
      </c>
      <c r="G487" s="5">
        <v>3.82E-3</v>
      </c>
      <c r="H487" s="6">
        <v>0.42</v>
      </c>
      <c r="I487" s="5">
        <v>2.4889999999999999E-2</v>
      </c>
      <c r="J487" s="6">
        <v>1.52</v>
      </c>
      <c r="K487" s="5">
        <v>1.034E-2</v>
      </c>
      <c r="L487" s="6">
        <v>0.83699999999999997</v>
      </c>
      <c r="M487" s="5">
        <v>3.526E-2</v>
      </c>
      <c r="N487" s="6">
        <v>2.1070000000000002</v>
      </c>
      <c r="O487" s="5">
        <v>4.7669999999999997E-2</v>
      </c>
      <c r="P487" s="6">
        <v>2.1709999999999998</v>
      </c>
      <c r="Q487" s="5">
        <v>2.5870000000000001E-2</v>
      </c>
      <c r="R487" s="6">
        <v>1.4790000000000001</v>
      </c>
      <c r="S487" s="5">
        <v>2.2159999999999999E-2</v>
      </c>
      <c r="T487" s="6">
        <v>4.0490000000000004</v>
      </c>
      <c r="U487" s="5">
        <v>5.8300000000000001E-3</v>
      </c>
      <c r="V487" s="6">
        <v>0.29299999999999998</v>
      </c>
      <c r="W487" s="5">
        <v>2.1860000000000001E-2</v>
      </c>
      <c r="X487" s="6">
        <v>0.43099999999999999</v>
      </c>
      <c r="Y487" s="5">
        <v>3.3489999999999999E-2</v>
      </c>
      <c r="Z487" s="6">
        <v>4.1539999999999999</v>
      </c>
      <c r="AA487" s="5">
        <v>3.6889999999999999E-2</v>
      </c>
      <c r="AB487" s="6">
        <v>7.0090000000000003</v>
      </c>
      <c r="AC487" s="5">
        <v>3.49E-3</v>
      </c>
      <c r="AD487" s="6">
        <v>0.85099999999999998</v>
      </c>
      <c r="AE487" s="5">
        <v>3.9199999999999999E-3</v>
      </c>
      <c r="AF487" s="6">
        <v>0.47299999999999998</v>
      </c>
    </row>
    <row r="488" spans="2:32" x14ac:dyDescent="0.35">
      <c r="B488" s="1" t="s">
        <v>457</v>
      </c>
      <c r="C488" s="5">
        <v>6.3710000000000003E-2</v>
      </c>
      <c r="D488" s="6">
        <v>89.772999999999996</v>
      </c>
      <c r="E488" s="5">
        <v>0.12078999999999999</v>
      </c>
      <c r="F488" s="6">
        <v>7.657</v>
      </c>
      <c r="G488" s="5">
        <v>8.2930000000000004E-2</v>
      </c>
      <c r="H488" s="6">
        <v>9.1289999999999996</v>
      </c>
      <c r="I488" s="5">
        <v>8.0250000000000002E-2</v>
      </c>
      <c r="J488" s="6">
        <v>4.9000000000000004</v>
      </c>
      <c r="K488" s="5">
        <v>0.11722</v>
      </c>
      <c r="L488" s="6">
        <v>9.4930000000000003</v>
      </c>
      <c r="M488" s="5">
        <v>6.2869999999999995E-2</v>
      </c>
      <c r="N488" s="6">
        <v>3.7570000000000001</v>
      </c>
      <c r="O488" s="5">
        <v>0.17543</v>
      </c>
      <c r="P488" s="6">
        <v>7.9889999999999999</v>
      </c>
      <c r="Q488" s="5">
        <v>0.14585000000000001</v>
      </c>
      <c r="R488" s="6">
        <v>8.3390000000000004</v>
      </c>
      <c r="S488" s="5">
        <v>3.6360000000000003E-2</v>
      </c>
      <c r="T488" s="6">
        <v>6.6440000000000001</v>
      </c>
      <c r="U488" s="5">
        <v>0.11021</v>
      </c>
      <c r="V488" s="6">
        <v>5.5410000000000004</v>
      </c>
      <c r="W488" s="5">
        <v>6.8309999999999996E-2</v>
      </c>
      <c r="X488" s="6">
        <v>1.347</v>
      </c>
      <c r="Y488" s="5">
        <v>6.3769999999999993E-2</v>
      </c>
      <c r="Z488" s="6">
        <v>7.9089999999999998</v>
      </c>
      <c r="AA488" s="5">
        <v>2.6970000000000001E-2</v>
      </c>
      <c r="AB488" s="6">
        <v>5.1239999999999997</v>
      </c>
      <c r="AC488" s="5">
        <v>2.2919999999999999E-2</v>
      </c>
      <c r="AD488" s="6">
        <v>5.58</v>
      </c>
      <c r="AE488" s="5">
        <v>5.271E-2</v>
      </c>
      <c r="AF488" s="6">
        <v>6.3630000000000004</v>
      </c>
    </row>
    <row r="489" spans="2:32" x14ac:dyDescent="0.35">
      <c r="B489" s="1" t="s">
        <v>458</v>
      </c>
      <c r="C489" s="5">
        <v>2.6579999999999999E-2</v>
      </c>
      <c r="D489" s="6">
        <v>37.448</v>
      </c>
      <c r="E489" s="5">
        <v>2.503E-2</v>
      </c>
      <c r="F489" s="6">
        <v>1.587</v>
      </c>
      <c r="G489" s="5">
        <v>1.737E-2</v>
      </c>
      <c r="H489" s="6">
        <v>1.9119999999999999</v>
      </c>
      <c r="I489" s="5">
        <v>1.6539999999999999E-2</v>
      </c>
      <c r="J489" s="6">
        <v>1.01</v>
      </c>
      <c r="K489" s="5">
        <v>1.405E-2</v>
      </c>
      <c r="L489" s="6">
        <v>1.1379999999999999</v>
      </c>
      <c r="M489" s="5">
        <v>3.0169999999999999E-2</v>
      </c>
      <c r="N489" s="6">
        <v>1.8029999999999999</v>
      </c>
      <c r="O489" s="5">
        <v>2.6679999999999999E-2</v>
      </c>
      <c r="P489" s="6">
        <v>1.2150000000000001</v>
      </c>
      <c r="Q489" s="5">
        <v>4.7919999999999997E-2</v>
      </c>
      <c r="R489" s="6">
        <v>2.74</v>
      </c>
      <c r="S489" s="5">
        <v>1.0500000000000001E-2</v>
      </c>
      <c r="T489" s="6">
        <v>1.9179999999999999</v>
      </c>
      <c r="U489" s="5">
        <v>2.3349999999999999E-2</v>
      </c>
      <c r="V489" s="6">
        <v>1.1739999999999999</v>
      </c>
      <c r="W489" s="5">
        <v>1.227E-2</v>
      </c>
      <c r="X489" s="6">
        <v>0.24199999999999999</v>
      </c>
      <c r="Y489" s="5">
        <v>0</v>
      </c>
      <c r="Z489" s="6">
        <v>0</v>
      </c>
      <c r="AA489" s="5">
        <v>4.759E-2</v>
      </c>
      <c r="AB489" s="6">
        <v>9.0419999999999998</v>
      </c>
      <c r="AC489" s="5">
        <v>4.0849999999999997E-2</v>
      </c>
      <c r="AD489" s="6">
        <v>9.9469999999999992</v>
      </c>
      <c r="AE489" s="5">
        <v>3.083E-2</v>
      </c>
      <c r="AF489" s="6">
        <v>3.722</v>
      </c>
    </row>
    <row r="490" spans="2:32" x14ac:dyDescent="0.35">
      <c r="B490" s="1" t="s">
        <v>459</v>
      </c>
      <c r="C490" s="5">
        <v>5.1679999999999997E-2</v>
      </c>
      <c r="D490" s="6">
        <v>72.813999999999993</v>
      </c>
      <c r="E490" s="5">
        <v>6.6320000000000004E-2</v>
      </c>
      <c r="F490" s="6">
        <v>4.2039999999999997</v>
      </c>
      <c r="G490" s="5">
        <v>6.5729999999999997E-2</v>
      </c>
      <c r="H490" s="6">
        <v>7.2359999999999998</v>
      </c>
      <c r="I490" s="5">
        <v>2.742E-2</v>
      </c>
      <c r="J490" s="6">
        <v>1.6739999999999999</v>
      </c>
      <c r="K490" s="5">
        <v>7.8399999999999997E-3</v>
      </c>
      <c r="L490" s="6">
        <v>0.63500000000000001</v>
      </c>
      <c r="M490" s="5">
        <v>7.3959999999999998E-2</v>
      </c>
      <c r="N490" s="6">
        <v>4.42</v>
      </c>
      <c r="O490" s="5">
        <v>7.5999999999999998E-2</v>
      </c>
      <c r="P490" s="6">
        <v>3.4609999999999999</v>
      </c>
      <c r="Q490" s="5">
        <v>4.4159999999999998E-2</v>
      </c>
      <c r="R490" s="6">
        <v>2.5249999999999999</v>
      </c>
      <c r="S490" s="5">
        <v>4.3900000000000002E-2</v>
      </c>
      <c r="T490" s="6">
        <v>8.0229999999999997</v>
      </c>
      <c r="U490" s="5">
        <v>3.2439999999999997E-2</v>
      </c>
      <c r="V490" s="6">
        <v>1.631</v>
      </c>
      <c r="W490" s="5">
        <v>0.12288</v>
      </c>
      <c r="X490" s="6">
        <v>2.423</v>
      </c>
      <c r="Y490" s="5">
        <v>2.087E-2</v>
      </c>
      <c r="Z490" s="6">
        <v>2.5880000000000001</v>
      </c>
      <c r="AA490" s="5">
        <v>6.9620000000000001E-2</v>
      </c>
      <c r="AB490" s="6">
        <v>13.227</v>
      </c>
      <c r="AC490" s="5">
        <v>6.0299999999999999E-2</v>
      </c>
      <c r="AD490" s="6">
        <v>14.683999999999999</v>
      </c>
      <c r="AE490" s="5">
        <v>5.0389999999999997E-2</v>
      </c>
      <c r="AF490" s="6">
        <v>6.0839999999999996</v>
      </c>
    </row>
    <row r="491" spans="2:32" x14ac:dyDescent="0.35">
      <c r="B491" s="1" t="s">
        <v>460</v>
      </c>
      <c r="C491" s="5">
        <v>2.7E-2</v>
      </c>
      <c r="D491" s="6">
        <v>38.037999999999997</v>
      </c>
      <c r="E491" s="5">
        <v>7.8600000000000007E-3</v>
      </c>
      <c r="F491" s="6">
        <v>0.498</v>
      </c>
      <c r="G491" s="5">
        <v>1.737E-2</v>
      </c>
      <c r="H491" s="6">
        <v>1.9119999999999999</v>
      </c>
      <c r="I491" s="5">
        <v>4.1799999999999997E-3</v>
      </c>
      <c r="J491" s="6">
        <v>0.255</v>
      </c>
      <c r="K491" s="5">
        <v>3.7269999999999998E-2</v>
      </c>
      <c r="L491" s="6">
        <v>3.0179999999999998</v>
      </c>
      <c r="M491" s="5">
        <v>4.6249999999999999E-2</v>
      </c>
      <c r="N491" s="6">
        <v>2.7639999999999998</v>
      </c>
      <c r="O491" s="5">
        <v>6.9559999999999997E-2</v>
      </c>
      <c r="P491" s="6">
        <v>3.1680000000000001</v>
      </c>
      <c r="Q491" s="5">
        <v>2.9579999999999999E-2</v>
      </c>
      <c r="R491" s="6">
        <v>1.6910000000000001</v>
      </c>
      <c r="S491" s="5">
        <v>1.8630000000000001E-2</v>
      </c>
      <c r="T491" s="6">
        <v>3.4049999999999998</v>
      </c>
      <c r="U491" s="5">
        <v>2.6589999999999999E-2</v>
      </c>
      <c r="V491" s="6">
        <v>1.337</v>
      </c>
      <c r="W491" s="5">
        <v>1.8460000000000001E-2</v>
      </c>
      <c r="X491" s="6">
        <v>0.36399999999999999</v>
      </c>
      <c r="Y491" s="5">
        <v>2.46E-2</v>
      </c>
      <c r="Z491" s="6">
        <v>3.0510000000000002</v>
      </c>
      <c r="AA491" s="5">
        <v>3.4639999999999997E-2</v>
      </c>
      <c r="AB491" s="6">
        <v>6.5810000000000004</v>
      </c>
      <c r="AC491" s="5">
        <v>4.1050000000000003E-2</v>
      </c>
      <c r="AD491" s="6">
        <v>9.9949999999999992</v>
      </c>
      <c r="AE491" s="5">
        <v>0</v>
      </c>
      <c r="AF491" s="6">
        <v>0</v>
      </c>
    </row>
    <row r="492" spans="2:32" x14ac:dyDescent="0.35">
      <c r="B492" s="1" t="s">
        <v>461</v>
      </c>
      <c r="C492" s="5">
        <v>7.9740000000000005E-2</v>
      </c>
      <c r="D492" s="6">
        <v>112.35899999999999</v>
      </c>
      <c r="E492" s="5">
        <v>6.0019999999999997E-2</v>
      </c>
      <c r="F492" s="6">
        <v>3.8050000000000002</v>
      </c>
      <c r="G492" s="5">
        <v>3.3950000000000001E-2</v>
      </c>
      <c r="H492" s="6">
        <v>3.7370000000000001</v>
      </c>
      <c r="I492" s="5">
        <v>7.2950000000000001E-2</v>
      </c>
      <c r="J492" s="6">
        <v>4.4539999999999997</v>
      </c>
      <c r="K492" s="5">
        <v>7.9810000000000006E-2</v>
      </c>
      <c r="L492" s="6">
        <v>6.4630000000000001</v>
      </c>
      <c r="M492" s="5">
        <v>9.5060000000000006E-2</v>
      </c>
      <c r="N492" s="6">
        <v>5.681</v>
      </c>
      <c r="O492" s="5">
        <v>4.1079999999999998E-2</v>
      </c>
      <c r="P492" s="6">
        <v>1.871</v>
      </c>
      <c r="Q492" s="5">
        <v>5.6610000000000001E-2</v>
      </c>
      <c r="R492" s="6">
        <v>3.2370000000000001</v>
      </c>
      <c r="S492" s="5">
        <v>9.8309999999999995E-2</v>
      </c>
      <c r="T492" s="6">
        <v>17.966000000000001</v>
      </c>
      <c r="U492" s="5">
        <v>3.2439999999999997E-2</v>
      </c>
      <c r="V492" s="6">
        <v>1.631</v>
      </c>
      <c r="W492" s="5">
        <v>7.1760000000000004E-2</v>
      </c>
      <c r="X492" s="6">
        <v>1.415</v>
      </c>
      <c r="Y492" s="5">
        <v>0.11242000000000001</v>
      </c>
      <c r="Z492" s="6">
        <v>13.943</v>
      </c>
      <c r="AA492" s="5">
        <v>0.15725</v>
      </c>
      <c r="AB492" s="6">
        <v>29.875</v>
      </c>
      <c r="AC492" s="5">
        <v>4.1599999999999998E-2</v>
      </c>
      <c r="AD492" s="6">
        <v>10.131</v>
      </c>
      <c r="AE492" s="5">
        <v>6.7519999999999997E-2</v>
      </c>
      <c r="AF492" s="6">
        <v>8.1509999999999998</v>
      </c>
    </row>
    <row r="493" spans="2:32" x14ac:dyDescent="0.35">
      <c r="B493" s="1" t="s">
        <v>462</v>
      </c>
      <c r="C493" s="5">
        <v>1.298E-2</v>
      </c>
      <c r="D493" s="6">
        <v>18.285</v>
      </c>
      <c r="E493" s="5">
        <v>1.005E-2</v>
      </c>
      <c r="F493" s="6">
        <v>0.63700000000000001</v>
      </c>
      <c r="G493" s="5">
        <v>3.0130000000000001E-2</v>
      </c>
      <c r="H493" s="6">
        <v>3.3170000000000002</v>
      </c>
      <c r="I493" s="5">
        <v>0</v>
      </c>
      <c r="J493" s="6">
        <v>0</v>
      </c>
      <c r="K493" s="5">
        <v>2.4389999999999998E-2</v>
      </c>
      <c r="L493" s="6">
        <v>1.9750000000000001</v>
      </c>
      <c r="M493" s="5">
        <v>3.1019999999999999E-2</v>
      </c>
      <c r="N493" s="6">
        <v>1.8540000000000001</v>
      </c>
      <c r="O493" s="5">
        <v>9.5999999999999992E-3</v>
      </c>
      <c r="P493" s="6">
        <v>0.437</v>
      </c>
      <c r="Q493" s="5">
        <v>0</v>
      </c>
      <c r="R493" s="6">
        <v>0</v>
      </c>
      <c r="S493" s="5">
        <v>4.2189999999999998E-2</v>
      </c>
      <c r="T493" s="6">
        <v>7.71</v>
      </c>
      <c r="U493" s="5">
        <v>5.8300000000000001E-3</v>
      </c>
      <c r="V493" s="6">
        <v>0.29299999999999998</v>
      </c>
      <c r="W493" s="5">
        <v>0</v>
      </c>
      <c r="X493" s="6">
        <v>0</v>
      </c>
      <c r="Y493" s="5">
        <v>0</v>
      </c>
      <c r="Z493" s="6">
        <v>0</v>
      </c>
      <c r="AA493" s="5">
        <v>3.8800000000000002E-3</v>
      </c>
      <c r="AB493" s="6">
        <v>0.73699999999999999</v>
      </c>
      <c r="AC493" s="5">
        <v>3.49E-3</v>
      </c>
      <c r="AD493" s="6">
        <v>0.85099999999999998</v>
      </c>
      <c r="AE493" s="5">
        <v>3.9199999999999999E-3</v>
      </c>
      <c r="AF493" s="6">
        <v>0.47299999999999998</v>
      </c>
    </row>
    <row r="494" spans="2:32" x14ac:dyDescent="0.35">
      <c r="B494" s="1" t="s">
        <v>463</v>
      </c>
      <c r="C494" s="5">
        <v>3.039E-2</v>
      </c>
      <c r="D494" s="6">
        <v>42.826000000000001</v>
      </c>
      <c r="E494" s="5">
        <v>7.8600000000000007E-3</v>
      </c>
      <c r="F494" s="6">
        <v>0.498</v>
      </c>
      <c r="G494" s="5">
        <v>4.4339999999999997E-2</v>
      </c>
      <c r="H494" s="6">
        <v>4.8810000000000002</v>
      </c>
      <c r="I494" s="5">
        <v>4.6300000000000001E-2</v>
      </c>
      <c r="J494" s="6">
        <v>2.827</v>
      </c>
      <c r="K494" s="5">
        <v>2.7380000000000002E-2</v>
      </c>
      <c r="L494" s="6">
        <v>2.2170000000000001</v>
      </c>
      <c r="M494" s="5">
        <v>0</v>
      </c>
      <c r="N494" s="6">
        <v>0</v>
      </c>
      <c r="O494" s="5">
        <v>3.6060000000000002E-2</v>
      </c>
      <c r="P494" s="6">
        <v>1.6419999999999999</v>
      </c>
      <c r="Q494" s="5">
        <v>7.43E-3</v>
      </c>
      <c r="R494" s="6">
        <v>0.42499999999999999</v>
      </c>
      <c r="S494" s="5">
        <v>2.751E-2</v>
      </c>
      <c r="T494" s="6">
        <v>5.0270000000000001</v>
      </c>
      <c r="U494" s="5">
        <v>3.5700000000000003E-2</v>
      </c>
      <c r="V494" s="6">
        <v>1.7949999999999999</v>
      </c>
      <c r="W494" s="5">
        <v>4.4979999999999999E-2</v>
      </c>
      <c r="X494" s="6">
        <v>0.88700000000000001</v>
      </c>
      <c r="Y494" s="5">
        <v>1.3729999999999999E-2</v>
      </c>
      <c r="Z494" s="6">
        <v>1.7030000000000001</v>
      </c>
      <c r="AA494" s="5">
        <v>2.8379999999999999E-2</v>
      </c>
      <c r="AB494" s="6">
        <v>5.391</v>
      </c>
      <c r="AC494" s="5">
        <v>5.6890000000000003E-2</v>
      </c>
      <c r="AD494" s="6">
        <v>13.852</v>
      </c>
      <c r="AE494" s="5">
        <v>1.392E-2</v>
      </c>
      <c r="AF494" s="6">
        <v>1.681</v>
      </c>
    </row>
    <row r="495" spans="2:32" x14ac:dyDescent="0.35">
      <c r="B495" s="1" t="s">
        <v>464</v>
      </c>
      <c r="C495" s="5">
        <v>6.0899999999999999E-3</v>
      </c>
      <c r="D495" s="6">
        <v>8.5869999999999997</v>
      </c>
      <c r="E495" s="5">
        <v>3.9300000000000003E-3</v>
      </c>
      <c r="F495" s="6">
        <v>0.249</v>
      </c>
      <c r="G495" s="5">
        <v>2.0480000000000002E-2</v>
      </c>
      <c r="H495" s="6">
        <v>2.254</v>
      </c>
      <c r="I495" s="5">
        <v>1.069E-2</v>
      </c>
      <c r="J495" s="6">
        <v>0.65300000000000002</v>
      </c>
      <c r="K495" s="5">
        <v>0</v>
      </c>
      <c r="L495" s="6">
        <v>0</v>
      </c>
      <c r="M495" s="5">
        <v>0</v>
      </c>
      <c r="N495" s="6">
        <v>0</v>
      </c>
      <c r="O495" s="5">
        <v>1.7080000000000001E-2</v>
      </c>
      <c r="P495" s="6">
        <v>0.77800000000000002</v>
      </c>
      <c r="Q495" s="5">
        <v>1.9990000000000001E-2</v>
      </c>
      <c r="R495" s="6">
        <v>1.143</v>
      </c>
      <c r="S495" s="5">
        <v>0</v>
      </c>
      <c r="T495" s="6">
        <v>0</v>
      </c>
      <c r="U495" s="5">
        <v>5.8300000000000001E-3</v>
      </c>
      <c r="V495" s="6">
        <v>0.29299999999999998</v>
      </c>
      <c r="W495" s="5">
        <v>0</v>
      </c>
      <c r="X495" s="6">
        <v>0</v>
      </c>
      <c r="Y495" s="5">
        <v>4.5799999999999999E-3</v>
      </c>
      <c r="Z495" s="6">
        <v>0.56799999999999995</v>
      </c>
      <c r="AA495" s="5">
        <v>0</v>
      </c>
      <c r="AB495" s="6">
        <v>0</v>
      </c>
      <c r="AC495" s="5">
        <v>8.94E-3</v>
      </c>
      <c r="AD495" s="6">
        <v>2.177</v>
      </c>
      <c r="AE495" s="5">
        <v>3.9199999999999999E-3</v>
      </c>
      <c r="AF495" s="6">
        <v>0.47299999999999998</v>
      </c>
    </row>
    <row r="496" spans="2:32" x14ac:dyDescent="0.35">
      <c r="B496" s="1" t="s">
        <v>465</v>
      </c>
      <c r="C496" s="5">
        <v>9.2130000000000004E-2</v>
      </c>
      <c r="D496" s="6">
        <v>129.80600000000001</v>
      </c>
      <c r="E496" s="5">
        <v>0.14341999999999999</v>
      </c>
      <c r="F496" s="6">
        <v>9.0920000000000005</v>
      </c>
      <c r="G496" s="5">
        <v>6.1690000000000002E-2</v>
      </c>
      <c r="H496" s="6">
        <v>6.7910000000000004</v>
      </c>
      <c r="I496" s="5">
        <v>6.7710000000000006E-2</v>
      </c>
      <c r="J496" s="6">
        <v>4.1340000000000003</v>
      </c>
      <c r="K496" s="5">
        <v>0.11749999999999999</v>
      </c>
      <c r="L496" s="6">
        <v>9.5150000000000006</v>
      </c>
      <c r="M496" s="5">
        <v>0.11774999999999999</v>
      </c>
      <c r="N496" s="6">
        <v>7.0369999999999999</v>
      </c>
      <c r="O496" s="5">
        <v>6.1809999999999997E-2</v>
      </c>
      <c r="P496" s="6">
        <v>2.8149999999999999</v>
      </c>
      <c r="Q496" s="5">
        <v>7.0059999999999997E-2</v>
      </c>
      <c r="R496" s="6">
        <v>4.0060000000000002</v>
      </c>
      <c r="S496" s="5">
        <v>9.8180000000000003E-2</v>
      </c>
      <c r="T496" s="6">
        <v>17.942</v>
      </c>
      <c r="U496" s="5">
        <v>5.253E-2</v>
      </c>
      <c r="V496" s="6">
        <v>2.641</v>
      </c>
      <c r="W496" s="5">
        <v>7.2980000000000003E-2</v>
      </c>
      <c r="X496" s="6">
        <v>1.4390000000000001</v>
      </c>
      <c r="Y496" s="5">
        <v>0.1105</v>
      </c>
      <c r="Z496" s="6">
        <v>13.705</v>
      </c>
      <c r="AA496" s="5">
        <v>0.10517</v>
      </c>
      <c r="AB496" s="6">
        <v>19.981000000000002</v>
      </c>
      <c r="AC496" s="5">
        <v>8.1549999999999997E-2</v>
      </c>
      <c r="AD496" s="6">
        <v>19.859000000000002</v>
      </c>
      <c r="AE496" s="5">
        <v>8.9870000000000005E-2</v>
      </c>
      <c r="AF496" s="6">
        <v>10.85</v>
      </c>
    </row>
    <row r="497" spans="1:32" x14ac:dyDescent="0.35">
      <c r="B497" s="1" t="s">
        <v>466</v>
      </c>
      <c r="C497" s="5">
        <v>8.4390000000000007E-2</v>
      </c>
      <c r="D497" s="6">
        <v>118.901</v>
      </c>
      <c r="E497" s="5">
        <v>8.1540000000000001E-2</v>
      </c>
      <c r="F497" s="6">
        <v>5.1689999999999996</v>
      </c>
      <c r="G497" s="5">
        <v>7.0279999999999995E-2</v>
      </c>
      <c r="H497" s="6">
        <v>7.7370000000000001</v>
      </c>
      <c r="I497" s="5">
        <v>7.7039999999999997E-2</v>
      </c>
      <c r="J497" s="6">
        <v>4.7039999999999997</v>
      </c>
      <c r="K497" s="5">
        <v>8.9179999999999995E-2</v>
      </c>
      <c r="L497" s="6">
        <v>7.2220000000000004</v>
      </c>
      <c r="M497" s="5">
        <v>4.2300000000000003E-3</v>
      </c>
      <c r="N497" s="6">
        <v>0.253</v>
      </c>
      <c r="O497" s="5">
        <v>4.81E-3</v>
      </c>
      <c r="P497" s="6">
        <v>0.219</v>
      </c>
      <c r="Q497" s="5">
        <v>4.7399999999999998E-2</v>
      </c>
      <c r="R497" s="6">
        <v>2.71</v>
      </c>
      <c r="S497" s="5">
        <v>8.9330000000000007E-2</v>
      </c>
      <c r="T497" s="6">
        <v>16.324999999999999</v>
      </c>
      <c r="U497" s="5">
        <v>0.11315</v>
      </c>
      <c r="V497" s="6">
        <v>5.6890000000000001</v>
      </c>
      <c r="W497" s="5">
        <v>1.227E-2</v>
      </c>
      <c r="X497" s="6">
        <v>0.24199999999999999</v>
      </c>
      <c r="Y497" s="5">
        <v>9.6790000000000001E-2</v>
      </c>
      <c r="Z497" s="6">
        <v>12.005000000000001</v>
      </c>
      <c r="AA497" s="5">
        <v>8.2860000000000003E-2</v>
      </c>
      <c r="AB497" s="6">
        <v>15.742000000000001</v>
      </c>
      <c r="AC497" s="5">
        <v>0.13020999999999999</v>
      </c>
      <c r="AD497" s="6">
        <v>31.707000000000001</v>
      </c>
      <c r="AE497" s="5">
        <v>7.6020000000000004E-2</v>
      </c>
      <c r="AF497" s="6">
        <v>9.1780000000000008</v>
      </c>
    </row>
    <row r="498" spans="1:32" x14ac:dyDescent="0.35">
      <c r="B498" s="1" t="s">
        <v>467</v>
      </c>
      <c r="C498" s="5">
        <v>3.1699999999999999E-2</v>
      </c>
      <c r="D498" s="6">
        <v>44.67</v>
      </c>
      <c r="E498" s="5">
        <v>3.015E-2</v>
      </c>
      <c r="F498" s="6">
        <v>1.911</v>
      </c>
      <c r="G498" s="5">
        <v>1.8880000000000001E-2</v>
      </c>
      <c r="H498" s="6">
        <v>2.0779999999999998</v>
      </c>
      <c r="I498" s="5">
        <v>0</v>
      </c>
      <c r="J498" s="6">
        <v>0</v>
      </c>
      <c r="K498" s="5">
        <v>3.1019999999999999E-2</v>
      </c>
      <c r="L498" s="6">
        <v>2.512</v>
      </c>
      <c r="M498" s="5">
        <v>4.2300000000000003E-3</v>
      </c>
      <c r="N498" s="6">
        <v>0.253</v>
      </c>
      <c r="O498" s="5">
        <v>0</v>
      </c>
      <c r="P498" s="6">
        <v>0</v>
      </c>
      <c r="Q498" s="5">
        <v>3.8199999999999998E-2</v>
      </c>
      <c r="R498" s="6">
        <v>2.1840000000000002</v>
      </c>
      <c r="S498" s="5">
        <v>3.4479999999999997E-2</v>
      </c>
      <c r="T498" s="6">
        <v>6.3010000000000002</v>
      </c>
      <c r="U498" s="5">
        <v>5.7639999999999997E-2</v>
      </c>
      <c r="V498" s="6">
        <v>2.8980000000000001</v>
      </c>
      <c r="W498" s="5">
        <v>2.1860000000000001E-2</v>
      </c>
      <c r="X498" s="6">
        <v>0.43099999999999999</v>
      </c>
      <c r="Y498" s="5">
        <v>7.8950000000000006E-2</v>
      </c>
      <c r="Z498" s="6">
        <v>9.7919999999999998</v>
      </c>
      <c r="AA498" s="5">
        <v>4.0469999999999999E-2</v>
      </c>
      <c r="AB498" s="6">
        <v>7.6879999999999997</v>
      </c>
      <c r="AC498" s="5">
        <v>1.7309999999999999E-2</v>
      </c>
      <c r="AD498" s="6">
        <v>4.2149999999999999</v>
      </c>
      <c r="AE498" s="5">
        <v>3.6510000000000001E-2</v>
      </c>
      <c r="AF498" s="6">
        <v>4.4080000000000004</v>
      </c>
    </row>
    <row r="499" spans="1:32" x14ac:dyDescent="0.35">
      <c r="B499" s="1" t="s">
        <v>468</v>
      </c>
      <c r="C499" s="5">
        <v>4.8410000000000002E-2</v>
      </c>
      <c r="D499" s="6">
        <v>68.215999999999994</v>
      </c>
      <c r="E499" s="5">
        <v>3.6409999999999998E-2</v>
      </c>
      <c r="F499" s="6">
        <v>2.3079999999999998</v>
      </c>
      <c r="G499" s="5">
        <v>6.2449999999999999E-2</v>
      </c>
      <c r="H499" s="6">
        <v>6.875</v>
      </c>
      <c r="I499" s="5">
        <v>2.665E-2</v>
      </c>
      <c r="J499" s="6">
        <v>1.627</v>
      </c>
      <c r="K499" s="5">
        <v>2.7009999999999999E-2</v>
      </c>
      <c r="L499" s="6">
        <v>2.1869999999999998</v>
      </c>
      <c r="M499" s="5">
        <v>5.3560000000000003E-2</v>
      </c>
      <c r="N499" s="6">
        <v>3.2010000000000001</v>
      </c>
      <c r="O499" s="5">
        <v>3.5400000000000001E-2</v>
      </c>
      <c r="P499" s="6">
        <v>1.6120000000000001</v>
      </c>
      <c r="Q499" s="5">
        <v>7.3279999999999998E-2</v>
      </c>
      <c r="R499" s="6">
        <v>4.1900000000000004</v>
      </c>
      <c r="S499" s="5">
        <v>3.4479999999999997E-2</v>
      </c>
      <c r="T499" s="6">
        <v>6.3010000000000002</v>
      </c>
      <c r="U499" s="5">
        <v>6.9040000000000004E-2</v>
      </c>
      <c r="V499" s="6">
        <v>3.4710000000000001</v>
      </c>
      <c r="W499" s="5">
        <v>3.9149999999999997E-2</v>
      </c>
      <c r="X499" s="6">
        <v>0.77200000000000002</v>
      </c>
      <c r="Y499" s="5">
        <v>7.2099999999999997E-2</v>
      </c>
      <c r="Z499" s="6">
        <v>8.9420000000000002</v>
      </c>
      <c r="AA499" s="5">
        <v>9.92E-3</v>
      </c>
      <c r="AB499" s="6">
        <v>1.885</v>
      </c>
      <c r="AC499" s="5">
        <v>7.3609999999999995E-2</v>
      </c>
      <c r="AD499" s="6">
        <v>17.923999999999999</v>
      </c>
      <c r="AE499" s="5">
        <v>5.7320000000000003E-2</v>
      </c>
      <c r="AF499" s="6">
        <v>6.92</v>
      </c>
    </row>
    <row r="500" spans="1:32" x14ac:dyDescent="0.35">
      <c r="B500" s="1" t="s">
        <v>469</v>
      </c>
      <c r="C500" s="5">
        <v>1.159E-2</v>
      </c>
      <c r="D500" s="6">
        <v>16.335999999999999</v>
      </c>
      <c r="E500" s="5">
        <v>1.005E-2</v>
      </c>
      <c r="F500" s="6">
        <v>0.63700000000000001</v>
      </c>
      <c r="G500" s="5">
        <v>0</v>
      </c>
      <c r="H500" s="6">
        <v>0</v>
      </c>
      <c r="I500" s="5">
        <v>0</v>
      </c>
      <c r="J500" s="6">
        <v>0</v>
      </c>
      <c r="K500" s="5">
        <v>0</v>
      </c>
      <c r="L500" s="6">
        <v>0</v>
      </c>
      <c r="M500" s="5">
        <v>0</v>
      </c>
      <c r="N500" s="6">
        <v>0</v>
      </c>
      <c r="O500" s="5">
        <v>2.3779999999999999E-2</v>
      </c>
      <c r="P500" s="6">
        <v>1.083</v>
      </c>
      <c r="Q500" s="5">
        <v>9.5099999999999994E-3</v>
      </c>
      <c r="R500" s="6">
        <v>0.54400000000000004</v>
      </c>
      <c r="S500" s="5">
        <v>1.585E-2</v>
      </c>
      <c r="T500" s="6">
        <v>2.8959999999999999</v>
      </c>
      <c r="U500" s="5">
        <v>1.494E-2</v>
      </c>
      <c r="V500" s="6">
        <v>0.751</v>
      </c>
      <c r="W500" s="5">
        <v>6.1399999999999996E-3</v>
      </c>
      <c r="X500" s="6">
        <v>0.121</v>
      </c>
      <c r="Y500" s="5">
        <v>0</v>
      </c>
      <c r="Z500" s="6">
        <v>0</v>
      </c>
      <c r="AA500" s="5">
        <v>0</v>
      </c>
      <c r="AB500" s="6">
        <v>0</v>
      </c>
      <c r="AC500" s="5">
        <v>3.7350000000000001E-2</v>
      </c>
      <c r="AD500" s="6">
        <v>9.0960000000000001</v>
      </c>
      <c r="AE500" s="5">
        <v>1.001E-2</v>
      </c>
      <c r="AF500" s="6">
        <v>1.2090000000000001</v>
      </c>
    </row>
    <row r="501" spans="1:32" x14ac:dyDescent="0.35">
      <c r="B501" s="1" t="s">
        <v>470</v>
      </c>
      <c r="C501" s="5">
        <v>1.9720000000000001E-2</v>
      </c>
      <c r="D501" s="6">
        <v>27.791</v>
      </c>
      <c r="E501" s="5">
        <v>1.5520000000000001E-2</v>
      </c>
      <c r="F501" s="6">
        <v>0.98399999999999999</v>
      </c>
      <c r="G501" s="5">
        <v>0</v>
      </c>
      <c r="H501" s="6">
        <v>0</v>
      </c>
      <c r="I501" s="5">
        <v>0</v>
      </c>
      <c r="J501" s="6">
        <v>0</v>
      </c>
      <c r="K501" s="5">
        <v>6.6899999999999998E-3</v>
      </c>
      <c r="L501" s="6">
        <v>0.54200000000000004</v>
      </c>
      <c r="M501" s="5">
        <v>2.1690000000000001E-2</v>
      </c>
      <c r="N501" s="6">
        <v>1.296</v>
      </c>
      <c r="O501" s="5">
        <v>4.81E-3</v>
      </c>
      <c r="P501" s="6">
        <v>0.219</v>
      </c>
      <c r="Q501" s="5">
        <v>0</v>
      </c>
      <c r="R501" s="6">
        <v>0</v>
      </c>
      <c r="S501" s="5">
        <v>1.5679999999999999E-2</v>
      </c>
      <c r="T501" s="6">
        <v>2.8660000000000001</v>
      </c>
      <c r="U501" s="5">
        <v>2.0760000000000001E-2</v>
      </c>
      <c r="V501" s="6">
        <v>1.044</v>
      </c>
      <c r="W501" s="5">
        <v>6.1399999999999996E-3</v>
      </c>
      <c r="X501" s="6">
        <v>0.121</v>
      </c>
      <c r="Y501" s="5">
        <v>2.4340000000000001E-2</v>
      </c>
      <c r="Z501" s="6">
        <v>3.0190000000000001</v>
      </c>
      <c r="AA501" s="5">
        <v>3.8800000000000002E-3</v>
      </c>
      <c r="AB501" s="6">
        <v>0.73699999999999999</v>
      </c>
      <c r="AC501" s="5">
        <v>4.4339999999999997E-2</v>
      </c>
      <c r="AD501" s="6">
        <v>10.797000000000001</v>
      </c>
      <c r="AE501" s="5">
        <v>5.1069999999999997E-2</v>
      </c>
      <c r="AF501" s="6">
        <v>6.1660000000000004</v>
      </c>
    </row>
    <row r="502" spans="1:32" x14ac:dyDescent="0.35">
      <c r="B502" s="1" t="s">
        <v>471</v>
      </c>
      <c r="C502" s="5">
        <v>1.244E-2</v>
      </c>
      <c r="D502" s="6">
        <v>17.53</v>
      </c>
      <c r="E502" s="5">
        <v>0</v>
      </c>
      <c r="F502" s="6">
        <v>0</v>
      </c>
      <c r="G502" s="5">
        <v>3.0009999999999998E-2</v>
      </c>
      <c r="H502" s="6">
        <v>3.3039999999999998</v>
      </c>
      <c r="I502" s="5">
        <v>0</v>
      </c>
      <c r="J502" s="6">
        <v>0</v>
      </c>
      <c r="K502" s="5">
        <v>2.811E-2</v>
      </c>
      <c r="L502" s="6">
        <v>2.2759999999999998</v>
      </c>
      <c r="M502" s="5">
        <v>0</v>
      </c>
      <c r="N502" s="6">
        <v>0</v>
      </c>
      <c r="O502" s="5">
        <v>0</v>
      </c>
      <c r="P502" s="6">
        <v>0</v>
      </c>
      <c r="Q502" s="5">
        <v>1.9779999999999999E-2</v>
      </c>
      <c r="R502" s="6">
        <v>1.131</v>
      </c>
      <c r="S502" s="5">
        <v>0</v>
      </c>
      <c r="T502" s="6">
        <v>0</v>
      </c>
      <c r="U502" s="5">
        <v>3.1370000000000002E-2</v>
      </c>
      <c r="V502" s="6">
        <v>1.577</v>
      </c>
      <c r="W502" s="5">
        <v>0</v>
      </c>
      <c r="X502" s="6">
        <v>0</v>
      </c>
      <c r="Y502" s="5">
        <v>4.5799999999999999E-3</v>
      </c>
      <c r="Z502" s="6">
        <v>0.56799999999999995</v>
      </c>
      <c r="AA502" s="5">
        <v>1.9210000000000001E-2</v>
      </c>
      <c r="AB502" s="6">
        <v>3.65</v>
      </c>
      <c r="AC502" s="5">
        <v>0</v>
      </c>
      <c r="AD502" s="6">
        <v>0</v>
      </c>
      <c r="AE502" s="5">
        <v>4.1619999999999997E-2</v>
      </c>
      <c r="AF502" s="6">
        <v>5.0250000000000004</v>
      </c>
    </row>
    <row r="503" spans="1:32" x14ac:dyDescent="0.35">
      <c r="B503" s="1" t="s">
        <v>472</v>
      </c>
      <c r="C503" s="5">
        <v>9.3500000000000007E-3</v>
      </c>
      <c r="D503" s="6">
        <v>13.176</v>
      </c>
      <c r="E503" s="5">
        <v>0</v>
      </c>
      <c r="F503" s="6">
        <v>0</v>
      </c>
      <c r="G503" s="5">
        <v>2.027E-2</v>
      </c>
      <c r="H503" s="6">
        <v>2.2309999999999999</v>
      </c>
      <c r="I503" s="5">
        <v>1.069E-2</v>
      </c>
      <c r="J503" s="6">
        <v>0.65300000000000002</v>
      </c>
      <c r="K503" s="5">
        <v>3.8440000000000002E-2</v>
      </c>
      <c r="L503" s="6">
        <v>3.113</v>
      </c>
      <c r="M503" s="5">
        <v>0</v>
      </c>
      <c r="N503" s="6">
        <v>0</v>
      </c>
      <c r="O503" s="5">
        <v>0</v>
      </c>
      <c r="P503" s="6">
        <v>0</v>
      </c>
      <c r="Q503" s="5">
        <v>1.9779999999999999E-2</v>
      </c>
      <c r="R503" s="6">
        <v>1.131</v>
      </c>
      <c r="S503" s="5">
        <v>1.166E-2</v>
      </c>
      <c r="T503" s="6">
        <v>2.1309999999999998</v>
      </c>
      <c r="U503" s="5">
        <v>0</v>
      </c>
      <c r="V503" s="6">
        <v>0</v>
      </c>
      <c r="W503" s="5">
        <v>0</v>
      </c>
      <c r="X503" s="6">
        <v>0</v>
      </c>
      <c r="Y503" s="5">
        <v>0</v>
      </c>
      <c r="Z503" s="6">
        <v>0</v>
      </c>
      <c r="AA503" s="5">
        <v>2.0619999999999999E-2</v>
      </c>
      <c r="AB503" s="6">
        <v>3.9180000000000001</v>
      </c>
      <c r="AC503" s="5">
        <v>0</v>
      </c>
      <c r="AD503" s="6">
        <v>0</v>
      </c>
      <c r="AE503" s="5">
        <v>0</v>
      </c>
      <c r="AF503" s="6">
        <v>0</v>
      </c>
    </row>
    <row r="504" spans="1:32" x14ac:dyDescent="0.35">
      <c r="B504" s="1" t="s">
        <v>473</v>
      </c>
      <c r="C504" s="5">
        <v>6.1469999999999997E-2</v>
      </c>
      <c r="D504" s="6">
        <v>86.613</v>
      </c>
      <c r="E504" s="5">
        <v>1.5709999999999998E-2</v>
      </c>
      <c r="F504" s="6">
        <v>0.996</v>
      </c>
      <c r="G504" s="5">
        <v>8.5970000000000005E-2</v>
      </c>
      <c r="H504" s="6">
        <v>9.4640000000000004</v>
      </c>
      <c r="I504" s="5">
        <v>6.2010000000000003E-2</v>
      </c>
      <c r="J504" s="6">
        <v>3.786</v>
      </c>
      <c r="K504" s="5">
        <v>6.5310000000000007E-2</v>
      </c>
      <c r="L504" s="6">
        <v>5.2889999999999997</v>
      </c>
      <c r="M504" s="5">
        <v>8.3729999999999999E-2</v>
      </c>
      <c r="N504" s="6">
        <v>5.0039999999999996</v>
      </c>
      <c r="O504" s="5">
        <v>0.14238000000000001</v>
      </c>
      <c r="P504" s="6">
        <v>6.484</v>
      </c>
      <c r="Q504" s="5">
        <v>8.4419999999999995E-2</v>
      </c>
      <c r="R504" s="6">
        <v>4.827</v>
      </c>
      <c r="S504" s="5">
        <v>9.1450000000000004E-2</v>
      </c>
      <c r="T504" s="6">
        <v>16.713000000000001</v>
      </c>
      <c r="U504" s="5">
        <v>1.7500000000000002E-2</v>
      </c>
      <c r="V504" s="6">
        <v>0.88</v>
      </c>
      <c r="W504" s="5">
        <v>3.073E-2</v>
      </c>
      <c r="X504" s="6">
        <v>0.60599999999999998</v>
      </c>
      <c r="Y504" s="5">
        <v>5.8930000000000003E-2</v>
      </c>
      <c r="Z504" s="6">
        <v>7.3090000000000002</v>
      </c>
      <c r="AA504" s="5">
        <v>3.4720000000000001E-2</v>
      </c>
      <c r="AB504" s="6">
        <v>6.5970000000000004</v>
      </c>
      <c r="AC504" s="5">
        <v>5.2499999999999998E-2</v>
      </c>
      <c r="AD504" s="6">
        <v>12.782999999999999</v>
      </c>
      <c r="AE504" s="5">
        <v>4.8660000000000002E-2</v>
      </c>
      <c r="AF504" s="6">
        <v>5.875</v>
      </c>
    </row>
    <row r="505" spans="1:32" x14ac:dyDescent="0.35">
      <c r="B505" s="1" t="s">
        <v>442</v>
      </c>
      <c r="C505" s="5">
        <v>1.644E-2</v>
      </c>
      <c r="D505" s="6">
        <v>23.158000000000001</v>
      </c>
      <c r="E505" s="5">
        <v>3.1230000000000001E-2</v>
      </c>
      <c r="F505" s="6">
        <v>1.98</v>
      </c>
      <c r="G505" s="5">
        <v>3.474E-2</v>
      </c>
      <c r="H505" s="6">
        <v>3.8239999999999998</v>
      </c>
      <c r="I505" s="5">
        <v>0</v>
      </c>
      <c r="J505" s="6">
        <v>0</v>
      </c>
      <c r="K505" s="5">
        <v>2.0809999999999999E-2</v>
      </c>
      <c r="L505" s="6">
        <v>1.6850000000000001</v>
      </c>
      <c r="M505" s="5">
        <v>4.2300000000000003E-3</v>
      </c>
      <c r="N505" s="6">
        <v>0.253</v>
      </c>
      <c r="O505" s="5">
        <v>4.81E-3</v>
      </c>
      <c r="P505" s="6">
        <v>0.219</v>
      </c>
      <c r="Q505" s="5">
        <v>3.7299999999999998E-3</v>
      </c>
      <c r="R505" s="6">
        <v>0.21299999999999999</v>
      </c>
      <c r="S505" s="5">
        <v>1.5679999999999999E-2</v>
      </c>
      <c r="T505" s="6">
        <v>2.8660000000000001</v>
      </c>
      <c r="U505" s="5">
        <v>4.7359999999999999E-2</v>
      </c>
      <c r="V505" s="6">
        <v>2.3809999999999998</v>
      </c>
      <c r="W505" s="5">
        <v>3.0429999999999999E-2</v>
      </c>
      <c r="X505" s="6">
        <v>0.6</v>
      </c>
      <c r="Y505" s="5">
        <v>3.6049999999999999E-2</v>
      </c>
      <c r="Z505" s="6">
        <v>4.4710000000000001</v>
      </c>
      <c r="AA505" s="5">
        <v>7.7600000000000004E-3</v>
      </c>
      <c r="AB505" s="6">
        <v>1.474</v>
      </c>
      <c r="AC505" s="5">
        <v>3.49E-3</v>
      </c>
      <c r="AD505" s="6">
        <v>0.85099999999999998</v>
      </c>
      <c r="AE505" s="5">
        <v>1.9390000000000001E-2</v>
      </c>
      <c r="AF505" s="6">
        <v>2.3410000000000002</v>
      </c>
    </row>
    <row r="507" spans="1:32" x14ac:dyDescent="0.35">
      <c r="B507" s="1" t="s">
        <v>443</v>
      </c>
      <c r="D507">
        <v>82.43</v>
      </c>
      <c r="F507">
        <v>72.87</v>
      </c>
      <c r="H507">
        <v>86.23</v>
      </c>
      <c r="J507">
        <v>70.599999999999994</v>
      </c>
      <c r="L507">
        <v>90.28</v>
      </c>
      <c r="N507">
        <v>70.37</v>
      </c>
      <c r="P507">
        <v>70.02</v>
      </c>
      <c r="R507">
        <v>82.51</v>
      </c>
      <c r="T507">
        <v>81.17</v>
      </c>
      <c r="V507">
        <v>86.41</v>
      </c>
      <c r="X507">
        <v>64.760000000000005</v>
      </c>
      <c r="Z507">
        <v>86.27</v>
      </c>
      <c r="AB507">
        <v>81.099999999999994</v>
      </c>
      <c r="AD507">
        <v>86.52</v>
      </c>
      <c r="AF507">
        <v>88.23</v>
      </c>
    </row>
    <row r="509" spans="1:32" x14ac:dyDescent="0.35">
      <c r="B509" s="2" t="s">
        <v>398</v>
      </c>
      <c r="D509" s="3">
        <v>1408.9939999999999</v>
      </c>
      <c r="F509" s="3">
        <v>63.392000000000003</v>
      </c>
      <c r="H509" s="3">
        <v>110.084</v>
      </c>
      <c r="J509" s="3">
        <v>61.058999999999997</v>
      </c>
      <c r="L509" s="3">
        <v>80.981999999999999</v>
      </c>
      <c r="N509" s="3">
        <v>59.762</v>
      </c>
      <c r="P509" s="3">
        <v>45.54</v>
      </c>
      <c r="R509" s="3">
        <v>57.176000000000002</v>
      </c>
      <c r="T509" s="3">
        <v>182.751</v>
      </c>
      <c r="V509" s="3">
        <v>50.279000000000003</v>
      </c>
      <c r="X509" s="3">
        <v>19.718</v>
      </c>
      <c r="Z509" s="3">
        <v>124.02800000000001</v>
      </c>
      <c r="AB509" s="3">
        <v>189.989</v>
      </c>
      <c r="AD509" s="3">
        <v>243.50800000000001</v>
      </c>
      <c r="AF509" s="3">
        <v>120.727</v>
      </c>
    </row>
    <row r="510" spans="1:32" x14ac:dyDescent="0.35">
      <c r="B510" s="2" t="s">
        <v>399</v>
      </c>
      <c r="D510" s="3">
        <v>1409</v>
      </c>
      <c r="F510" s="3">
        <v>103</v>
      </c>
      <c r="H510" s="3">
        <v>101</v>
      </c>
      <c r="J510" s="3">
        <v>100</v>
      </c>
      <c r="L510" s="3">
        <v>100</v>
      </c>
      <c r="N510" s="3">
        <v>100</v>
      </c>
      <c r="P510" s="3">
        <v>100</v>
      </c>
      <c r="R510" s="3">
        <v>100</v>
      </c>
      <c r="T510" s="3">
        <v>104</v>
      </c>
      <c r="V510" s="3">
        <v>101</v>
      </c>
      <c r="X510" s="3">
        <v>100</v>
      </c>
      <c r="Z510" s="3">
        <v>100</v>
      </c>
      <c r="AB510" s="3">
        <v>100</v>
      </c>
      <c r="AD510" s="3">
        <v>100</v>
      </c>
      <c r="AF510" s="3">
        <v>100</v>
      </c>
    </row>
    <row r="512" spans="1:32" x14ac:dyDescent="0.35">
      <c r="A512" s="3" t="s">
        <v>474</v>
      </c>
      <c r="B512" s="2" t="s">
        <v>475</v>
      </c>
    </row>
    <row r="514" spans="2:32" x14ac:dyDescent="0.35">
      <c r="B514" s="1" t="s">
        <v>476</v>
      </c>
      <c r="C514" s="5">
        <v>4.8300000000000001E-3</v>
      </c>
      <c r="D514" s="6">
        <v>6.8090000000000002</v>
      </c>
      <c r="E514" s="5">
        <v>1.9449999999999999E-2</v>
      </c>
      <c r="F514" s="6">
        <v>1.2330000000000001</v>
      </c>
      <c r="G514" s="5">
        <v>0</v>
      </c>
      <c r="H514" s="6">
        <v>0</v>
      </c>
      <c r="I514" s="5">
        <v>4.1799999999999997E-3</v>
      </c>
      <c r="J514" s="6">
        <v>0.255</v>
      </c>
      <c r="K514" s="5">
        <v>1.405E-2</v>
      </c>
      <c r="L514" s="6">
        <v>1.1379999999999999</v>
      </c>
      <c r="M514" s="5">
        <v>0</v>
      </c>
      <c r="N514" s="6">
        <v>0</v>
      </c>
      <c r="O514" s="5">
        <v>0</v>
      </c>
      <c r="P514" s="6">
        <v>0</v>
      </c>
      <c r="Q514" s="5">
        <v>0</v>
      </c>
      <c r="R514" s="6">
        <v>0</v>
      </c>
      <c r="S514" s="5">
        <v>0</v>
      </c>
      <c r="T514" s="6">
        <v>0</v>
      </c>
      <c r="U514" s="5">
        <v>0</v>
      </c>
      <c r="V514" s="6">
        <v>0</v>
      </c>
      <c r="W514" s="5">
        <v>6.1399999999999996E-3</v>
      </c>
      <c r="X514" s="6">
        <v>0.121</v>
      </c>
      <c r="Y514" s="5">
        <v>0</v>
      </c>
      <c r="Z514" s="6">
        <v>0</v>
      </c>
      <c r="AA514" s="5">
        <v>9.92E-3</v>
      </c>
      <c r="AB514" s="6">
        <v>1.885</v>
      </c>
      <c r="AC514" s="5">
        <v>8.94E-3</v>
      </c>
      <c r="AD514" s="6">
        <v>2.177</v>
      </c>
      <c r="AE514" s="5">
        <v>0</v>
      </c>
      <c r="AF514" s="6">
        <v>0</v>
      </c>
    </row>
    <row r="515" spans="2:32" x14ac:dyDescent="0.35">
      <c r="B515" s="1" t="s">
        <v>477</v>
      </c>
      <c r="C515" s="5">
        <v>1.6039999999999999E-2</v>
      </c>
      <c r="D515" s="6">
        <v>22.594999999999999</v>
      </c>
      <c r="E515" s="5">
        <v>1.5520000000000001E-2</v>
      </c>
      <c r="F515" s="6">
        <v>0.98399999999999999</v>
      </c>
      <c r="G515" s="5">
        <v>1.507E-2</v>
      </c>
      <c r="H515" s="6">
        <v>1.659</v>
      </c>
      <c r="I515" s="5">
        <v>4.1799999999999997E-3</v>
      </c>
      <c r="J515" s="6">
        <v>0.255</v>
      </c>
      <c r="K515" s="5">
        <v>2.0750000000000001E-2</v>
      </c>
      <c r="L515" s="6">
        <v>1.68</v>
      </c>
      <c r="M515" s="5">
        <v>2.2790000000000001E-2</v>
      </c>
      <c r="N515" s="6">
        <v>1.3620000000000001</v>
      </c>
      <c r="O515" s="5">
        <v>0</v>
      </c>
      <c r="P515" s="6">
        <v>0</v>
      </c>
      <c r="Q515" s="5">
        <v>4.5839999999999999E-2</v>
      </c>
      <c r="R515" s="6">
        <v>2.621</v>
      </c>
      <c r="S515" s="5">
        <v>4.1950000000000001E-2</v>
      </c>
      <c r="T515" s="6">
        <v>7.6669999999999998</v>
      </c>
      <c r="U515" s="5">
        <v>0</v>
      </c>
      <c r="V515" s="6">
        <v>0</v>
      </c>
      <c r="W515" s="5">
        <v>6.1399999999999996E-3</v>
      </c>
      <c r="X515" s="6">
        <v>0.121</v>
      </c>
      <c r="Y515" s="5">
        <v>1.6289999999999999E-2</v>
      </c>
      <c r="Z515" s="6">
        <v>2.02</v>
      </c>
      <c r="AA515" s="5">
        <v>9.92E-3</v>
      </c>
      <c r="AB515" s="6">
        <v>1.885</v>
      </c>
      <c r="AC515" s="5">
        <v>0</v>
      </c>
      <c r="AD515" s="6">
        <v>0</v>
      </c>
      <c r="AE515" s="5">
        <v>1.9390000000000001E-2</v>
      </c>
      <c r="AF515" s="6">
        <v>2.3410000000000002</v>
      </c>
    </row>
    <row r="516" spans="2:32" x14ac:dyDescent="0.35">
      <c r="B516" s="1" t="s">
        <v>478</v>
      </c>
      <c r="C516" s="5">
        <v>0.12232999999999999</v>
      </c>
      <c r="D516" s="6">
        <v>172.36</v>
      </c>
      <c r="E516" s="5">
        <v>0.10915999999999999</v>
      </c>
      <c r="F516" s="6">
        <v>6.92</v>
      </c>
      <c r="G516" s="5">
        <v>0.13052</v>
      </c>
      <c r="H516" s="6">
        <v>14.368</v>
      </c>
      <c r="I516" s="5">
        <v>0.16483999999999999</v>
      </c>
      <c r="J516" s="6">
        <v>10.065</v>
      </c>
      <c r="K516" s="5">
        <v>0.14882000000000001</v>
      </c>
      <c r="L516" s="6">
        <v>12.052</v>
      </c>
      <c r="M516" s="5">
        <v>0.11303000000000001</v>
      </c>
      <c r="N516" s="6">
        <v>6.7549999999999999</v>
      </c>
      <c r="O516" s="5">
        <v>0.15798999999999999</v>
      </c>
      <c r="P516" s="6">
        <v>7.1950000000000003</v>
      </c>
      <c r="Q516" s="5">
        <v>0.17074</v>
      </c>
      <c r="R516" s="6">
        <v>9.7620000000000005</v>
      </c>
      <c r="S516" s="5">
        <v>0.12797</v>
      </c>
      <c r="T516" s="6">
        <v>23.387</v>
      </c>
      <c r="U516" s="5">
        <v>3.5000000000000003E-2</v>
      </c>
      <c r="V516" s="6">
        <v>1.76</v>
      </c>
      <c r="W516" s="5">
        <v>0.10614999999999999</v>
      </c>
      <c r="X516" s="6">
        <v>2.093</v>
      </c>
      <c r="Y516" s="5">
        <v>0.12494</v>
      </c>
      <c r="Z516" s="6">
        <v>15.496</v>
      </c>
      <c r="AA516" s="5">
        <v>0.13708000000000001</v>
      </c>
      <c r="AB516" s="6">
        <v>26.044</v>
      </c>
      <c r="AC516" s="5">
        <v>9.7930000000000003E-2</v>
      </c>
      <c r="AD516" s="6">
        <v>23.847000000000001</v>
      </c>
      <c r="AE516" s="5">
        <v>0.1045</v>
      </c>
      <c r="AF516" s="6">
        <v>12.616</v>
      </c>
    </row>
    <row r="517" spans="2:32" x14ac:dyDescent="0.35">
      <c r="B517" s="1" t="s">
        <v>479</v>
      </c>
      <c r="C517" s="5">
        <v>0.62905</v>
      </c>
      <c r="D517" s="6">
        <v>886.32799999999997</v>
      </c>
      <c r="E517" s="5">
        <v>0.67283000000000004</v>
      </c>
      <c r="F517" s="6">
        <v>42.652000000000001</v>
      </c>
      <c r="G517" s="5">
        <v>0.71564000000000005</v>
      </c>
      <c r="H517" s="6">
        <v>78.78</v>
      </c>
      <c r="I517" s="5">
        <v>0.58348</v>
      </c>
      <c r="J517" s="6">
        <v>35.627000000000002</v>
      </c>
      <c r="K517" s="5">
        <v>0.61889000000000005</v>
      </c>
      <c r="L517" s="6">
        <v>50.119</v>
      </c>
      <c r="M517" s="5">
        <v>0.60204000000000002</v>
      </c>
      <c r="N517" s="6">
        <v>35.978999999999999</v>
      </c>
      <c r="O517" s="5">
        <v>0.63043000000000005</v>
      </c>
      <c r="P517" s="6">
        <v>28.71</v>
      </c>
      <c r="Q517" s="5">
        <v>0.50510999999999995</v>
      </c>
      <c r="R517" s="6">
        <v>28.88</v>
      </c>
      <c r="S517" s="5">
        <v>0.66083000000000003</v>
      </c>
      <c r="T517" s="6">
        <v>120.768</v>
      </c>
      <c r="U517" s="5">
        <v>0.61167000000000005</v>
      </c>
      <c r="V517" s="6">
        <v>30.754000000000001</v>
      </c>
      <c r="W517" s="5">
        <v>0.43275000000000002</v>
      </c>
      <c r="X517" s="6">
        <v>8.5329999999999995</v>
      </c>
      <c r="Y517" s="5">
        <v>0.65585000000000004</v>
      </c>
      <c r="Z517" s="6">
        <v>81.343999999999994</v>
      </c>
      <c r="AA517" s="5">
        <v>0.52876999999999996</v>
      </c>
      <c r="AB517" s="6">
        <v>100.461</v>
      </c>
      <c r="AC517" s="5">
        <v>0.73950000000000005</v>
      </c>
      <c r="AD517" s="6">
        <v>180.07499999999999</v>
      </c>
      <c r="AE517" s="5">
        <v>0.5272</v>
      </c>
      <c r="AF517" s="6">
        <v>63.646999999999998</v>
      </c>
    </row>
    <row r="518" spans="2:32" x14ac:dyDescent="0.35">
      <c r="B518" s="1" t="s">
        <v>480</v>
      </c>
      <c r="C518" s="5">
        <v>0.12468</v>
      </c>
      <c r="D518" s="6">
        <v>175.66800000000001</v>
      </c>
      <c r="E518" s="5">
        <v>8.5010000000000002E-2</v>
      </c>
      <c r="F518" s="6">
        <v>5.3890000000000002</v>
      </c>
      <c r="G518" s="5">
        <v>7.1749999999999994E-2</v>
      </c>
      <c r="H518" s="6">
        <v>7.899</v>
      </c>
      <c r="I518" s="5">
        <v>0.14902000000000001</v>
      </c>
      <c r="J518" s="6">
        <v>9.0990000000000002</v>
      </c>
      <c r="K518" s="5">
        <v>0.15396000000000001</v>
      </c>
      <c r="L518" s="6">
        <v>12.468</v>
      </c>
      <c r="M518" s="5">
        <v>0.19885</v>
      </c>
      <c r="N518" s="6">
        <v>11.884</v>
      </c>
      <c r="O518" s="5">
        <v>0.11803</v>
      </c>
      <c r="P518" s="6">
        <v>5.375</v>
      </c>
      <c r="Q518" s="5">
        <v>0.21798000000000001</v>
      </c>
      <c r="R518" s="6">
        <v>12.462999999999999</v>
      </c>
      <c r="S518" s="5">
        <v>7.4190000000000006E-2</v>
      </c>
      <c r="T518" s="6">
        <v>13.558999999999999</v>
      </c>
      <c r="U518" s="5">
        <v>0.21146000000000001</v>
      </c>
      <c r="V518" s="6">
        <v>10.632</v>
      </c>
      <c r="W518" s="5">
        <v>0.26717000000000002</v>
      </c>
      <c r="X518" s="6">
        <v>5.2679999999999998</v>
      </c>
      <c r="Y518" s="5">
        <v>0.10156</v>
      </c>
      <c r="Z518" s="6">
        <v>12.596</v>
      </c>
      <c r="AA518" s="5">
        <v>0.18384</v>
      </c>
      <c r="AB518" s="6">
        <v>34.927999999999997</v>
      </c>
      <c r="AC518" s="5">
        <v>9.3979999999999994E-2</v>
      </c>
      <c r="AD518" s="6">
        <v>22.885999999999999</v>
      </c>
      <c r="AE518" s="5">
        <v>9.2960000000000001E-2</v>
      </c>
      <c r="AF518" s="6">
        <v>11.223000000000001</v>
      </c>
    </row>
    <row r="519" spans="2:32" x14ac:dyDescent="0.35">
      <c r="B519" s="1" t="s">
        <v>481</v>
      </c>
      <c r="C519" s="5">
        <v>6.7799999999999999E-2</v>
      </c>
      <c r="D519" s="6">
        <v>95.531999999999996</v>
      </c>
      <c r="E519" s="5">
        <v>8.6230000000000001E-2</v>
      </c>
      <c r="F519" s="6">
        <v>5.4660000000000002</v>
      </c>
      <c r="G519" s="5">
        <v>5.1959999999999999E-2</v>
      </c>
      <c r="H519" s="6">
        <v>5.72</v>
      </c>
      <c r="I519" s="5">
        <v>3.3930000000000002E-2</v>
      </c>
      <c r="J519" s="6">
        <v>2.0720000000000001</v>
      </c>
      <c r="K519" s="5">
        <v>4.0910000000000002E-2</v>
      </c>
      <c r="L519" s="6">
        <v>3.3130000000000002</v>
      </c>
      <c r="M519" s="5">
        <v>3.9739999999999998E-2</v>
      </c>
      <c r="N519" s="6">
        <v>2.375</v>
      </c>
      <c r="O519" s="5">
        <v>8.3970000000000003E-2</v>
      </c>
      <c r="P519" s="6">
        <v>3.8239999999999998</v>
      </c>
      <c r="Q519" s="5">
        <v>2.7210000000000002E-2</v>
      </c>
      <c r="R519" s="6">
        <v>1.556</v>
      </c>
      <c r="S519" s="5">
        <v>5.704E-2</v>
      </c>
      <c r="T519" s="6">
        <v>10.425000000000001</v>
      </c>
      <c r="U519" s="5">
        <v>0.11526</v>
      </c>
      <c r="V519" s="6">
        <v>5.7949999999999999</v>
      </c>
      <c r="W519" s="5">
        <v>0.15701000000000001</v>
      </c>
      <c r="X519" s="6">
        <v>3.0960000000000001</v>
      </c>
      <c r="Y519" s="5">
        <v>7.8689999999999996E-2</v>
      </c>
      <c r="Z519" s="6">
        <v>9.76</v>
      </c>
      <c r="AA519" s="5">
        <v>8.5349999999999995E-2</v>
      </c>
      <c r="AB519" s="6">
        <v>16.216000000000001</v>
      </c>
      <c r="AC519" s="5">
        <v>1.397E-2</v>
      </c>
      <c r="AD519" s="6">
        <v>3.403</v>
      </c>
      <c r="AE519" s="5">
        <v>0.18647</v>
      </c>
      <c r="AF519" s="6">
        <v>22.512</v>
      </c>
    </row>
    <row r="520" spans="2:32" x14ac:dyDescent="0.35">
      <c r="B520" s="1" t="s">
        <v>482</v>
      </c>
      <c r="C520" s="5">
        <v>1.9970000000000002E-2</v>
      </c>
      <c r="D520" s="6">
        <v>28.131</v>
      </c>
      <c r="E520" s="5">
        <v>0</v>
      </c>
      <c r="F520" s="6">
        <v>0</v>
      </c>
      <c r="G520" s="5">
        <v>0</v>
      </c>
      <c r="H520" s="6">
        <v>0</v>
      </c>
      <c r="I520" s="5">
        <v>4.129E-2</v>
      </c>
      <c r="J520" s="6">
        <v>2.5209999999999999</v>
      </c>
      <c r="K520" s="5">
        <v>0</v>
      </c>
      <c r="L520" s="6">
        <v>0</v>
      </c>
      <c r="M520" s="5">
        <v>1.272E-2</v>
      </c>
      <c r="N520" s="6">
        <v>0.76</v>
      </c>
      <c r="O520" s="5">
        <v>4.81E-3</v>
      </c>
      <c r="P520" s="6">
        <v>0.219</v>
      </c>
      <c r="Q520" s="5">
        <v>1.4710000000000001E-2</v>
      </c>
      <c r="R520" s="6">
        <v>0.84099999999999997</v>
      </c>
      <c r="S520" s="5">
        <v>3.0460000000000001E-2</v>
      </c>
      <c r="T520" s="6">
        <v>5.5659999999999998</v>
      </c>
      <c r="U520" s="5">
        <v>2.6589999999999999E-2</v>
      </c>
      <c r="V520" s="6">
        <v>1.337</v>
      </c>
      <c r="W520" s="5">
        <v>1.227E-2</v>
      </c>
      <c r="X520" s="6">
        <v>0.24199999999999999</v>
      </c>
      <c r="Y520" s="5">
        <v>0</v>
      </c>
      <c r="Z520" s="6">
        <v>0</v>
      </c>
      <c r="AA520" s="5">
        <v>4.1239999999999999E-2</v>
      </c>
      <c r="AB520" s="6">
        <v>7.835</v>
      </c>
      <c r="AC520" s="5">
        <v>1.593E-2</v>
      </c>
      <c r="AD520" s="6">
        <v>3.8780000000000001</v>
      </c>
      <c r="AE520" s="5">
        <v>4.0840000000000001E-2</v>
      </c>
      <c r="AF520" s="6">
        <v>4.93</v>
      </c>
    </row>
    <row r="521" spans="2:32" x14ac:dyDescent="0.35">
      <c r="B521" s="1" t="s">
        <v>483</v>
      </c>
      <c r="C521" s="5">
        <v>1.9E-3</v>
      </c>
      <c r="D521" s="6">
        <v>2.68</v>
      </c>
      <c r="E521" s="5">
        <v>0</v>
      </c>
      <c r="F521" s="6">
        <v>0</v>
      </c>
      <c r="G521" s="5">
        <v>0</v>
      </c>
      <c r="H521" s="6">
        <v>0</v>
      </c>
      <c r="I521" s="5">
        <v>1.069E-2</v>
      </c>
      <c r="J521" s="6">
        <v>0.65300000000000002</v>
      </c>
      <c r="K521" s="5">
        <v>0</v>
      </c>
      <c r="L521" s="6">
        <v>0</v>
      </c>
      <c r="M521" s="5">
        <v>1.0840000000000001E-2</v>
      </c>
      <c r="N521" s="6">
        <v>0.64800000000000002</v>
      </c>
      <c r="O521" s="5">
        <v>0</v>
      </c>
      <c r="P521" s="6">
        <v>0</v>
      </c>
      <c r="Q521" s="5">
        <v>0</v>
      </c>
      <c r="R521" s="6">
        <v>0</v>
      </c>
      <c r="S521" s="5">
        <v>7.5500000000000003E-3</v>
      </c>
      <c r="T521" s="6">
        <v>1.379</v>
      </c>
      <c r="U521" s="5">
        <v>0</v>
      </c>
      <c r="V521" s="6">
        <v>0</v>
      </c>
      <c r="W521" s="5">
        <v>0</v>
      </c>
      <c r="X521" s="6">
        <v>0</v>
      </c>
      <c r="Y521" s="5">
        <v>0</v>
      </c>
      <c r="Z521" s="6">
        <v>0</v>
      </c>
      <c r="AA521" s="5">
        <v>0</v>
      </c>
      <c r="AB521" s="6">
        <v>0</v>
      </c>
      <c r="AC521" s="5">
        <v>0</v>
      </c>
      <c r="AD521" s="6">
        <v>0</v>
      </c>
      <c r="AE521" s="5">
        <v>0</v>
      </c>
      <c r="AF521" s="6">
        <v>0</v>
      </c>
    </row>
    <row r="522" spans="2:32" x14ac:dyDescent="0.35">
      <c r="B522" s="1" t="s">
        <v>429</v>
      </c>
      <c r="C522" s="5">
        <v>1.341E-2</v>
      </c>
      <c r="D522" s="6">
        <v>18.890999999999998</v>
      </c>
      <c r="E522" s="5">
        <v>1.1780000000000001E-2</v>
      </c>
      <c r="F522" s="6">
        <v>0.747</v>
      </c>
      <c r="G522" s="5">
        <v>1.507E-2</v>
      </c>
      <c r="H522" s="6">
        <v>1.659</v>
      </c>
      <c r="I522" s="5">
        <v>8.3700000000000007E-3</v>
      </c>
      <c r="J522" s="6">
        <v>0.51100000000000001</v>
      </c>
      <c r="K522" s="5">
        <v>2.6199999999999999E-3</v>
      </c>
      <c r="L522" s="6">
        <v>0.21199999999999999</v>
      </c>
      <c r="M522" s="5">
        <v>0</v>
      </c>
      <c r="N522" s="6">
        <v>0</v>
      </c>
      <c r="O522" s="5">
        <v>4.81E-3</v>
      </c>
      <c r="P522" s="6">
        <v>0.219</v>
      </c>
      <c r="Q522" s="5">
        <v>1.8419999999999999E-2</v>
      </c>
      <c r="R522" s="6">
        <v>1.0529999999999999</v>
      </c>
      <c r="S522" s="5">
        <v>0</v>
      </c>
      <c r="T522" s="6">
        <v>0</v>
      </c>
      <c r="U522" s="5">
        <v>0</v>
      </c>
      <c r="V522" s="6">
        <v>0</v>
      </c>
      <c r="W522" s="5">
        <v>1.227E-2</v>
      </c>
      <c r="X522" s="6">
        <v>0.24199999999999999</v>
      </c>
      <c r="Y522" s="5">
        <v>2.2669999999999999E-2</v>
      </c>
      <c r="Z522" s="6">
        <v>2.8119999999999998</v>
      </c>
      <c r="AA522" s="5">
        <v>3.8800000000000002E-3</v>
      </c>
      <c r="AB522" s="6">
        <v>0.73699999999999999</v>
      </c>
      <c r="AC522" s="5">
        <v>2.9739999999999999E-2</v>
      </c>
      <c r="AD522" s="6">
        <v>7.242</v>
      </c>
      <c r="AE522" s="5">
        <v>2.8639999999999999E-2</v>
      </c>
      <c r="AF522" s="6">
        <v>3.4580000000000002</v>
      </c>
    </row>
    <row r="524" spans="2:32" x14ac:dyDescent="0.35">
      <c r="B524" s="1" t="s">
        <v>443</v>
      </c>
      <c r="D524">
        <v>1.1499999999999999</v>
      </c>
      <c r="F524">
        <v>1.24</v>
      </c>
      <c r="H524">
        <v>1.19</v>
      </c>
      <c r="J524">
        <v>1.1499999999999999</v>
      </c>
      <c r="L524">
        <v>1.29</v>
      </c>
      <c r="N524">
        <v>1.1100000000000001</v>
      </c>
      <c r="P524">
        <v>1.1200000000000001</v>
      </c>
      <c r="R524">
        <v>1.3</v>
      </c>
      <c r="T524">
        <v>1.25</v>
      </c>
      <c r="V524">
        <v>0.84</v>
      </c>
      <c r="X524">
        <v>0.97</v>
      </c>
      <c r="Z524">
        <v>1.1499999999999999</v>
      </c>
      <c r="AB524">
        <v>1.1200000000000001</v>
      </c>
      <c r="AD524">
        <v>1.1299999999999999</v>
      </c>
      <c r="AF524">
        <v>1.02</v>
      </c>
    </row>
    <row r="526" spans="2:32" x14ac:dyDescent="0.35">
      <c r="B526" s="2" t="s">
        <v>398</v>
      </c>
      <c r="D526" s="3">
        <v>1408.9939999999999</v>
      </c>
      <c r="F526" s="3">
        <v>63.392000000000003</v>
      </c>
      <c r="H526" s="3">
        <v>110.084</v>
      </c>
      <c r="J526" s="3">
        <v>61.058999999999997</v>
      </c>
      <c r="L526" s="3">
        <v>80.981999999999999</v>
      </c>
      <c r="N526" s="3">
        <v>59.762</v>
      </c>
      <c r="P526" s="3">
        <v>45.54</v>
      </c>
      <c r="R526" s="3">
        <v>57.176000000000002</v>
      </c>
      <c r="T526" s="3">
        <v>182.751</v>
      </c>
      <c r="V526" s="3">
        <v>50.279000000000003</v>
      </c>
      <c r="X526" s="3">
        <v>19.718</v>
      </c>
      <c r="Z526" s="3">
        <v>124.02800000000001</v>
      </c>
      <c r="AB526" s="3">
        <v>189.989</v>
      </c>
      <c r="AD526" s="3">
        <v>243.50800000000001</v>
      </c>
      <c r="AF526" s="3">
        <v>120.727</v>
      </c>
    </row>
    <row r="527" spans="2:32" x14ac:dyDescent="0.35">
      <c r="B527" s="2" t="s">
        <v>399</v>
      </c>
      <c r="D527" s="3">
        <v>1409</v>
      </c>
      <c r="F527" s="3">
        <v>103</v>
      </c>
      <c r="H527" s="3">
        <v>101</v>
      </c>
      <c r="J527" s="3">
        <v>100</v>
      </c>
      <c r="L527" s="3">
        <v>100</v>
      </c>
      <c r="N527" s="3">
        <v>100</v>
      </c>
      <c r="P527" s="3">
        <v>100</v>
      </c>
      <c r="R527" s="3">
        <v>100</v>
      </c>
      <c r="T527" s="3">
        <v>104</v>
      </c>
      <c r="V527" s="3">
        <v>101</v>
      </c>
      <c r="X527" s="3">
        <v>100</v>
      </c>
      <c r="Z527" s="3">
        <v>100</v>
      </c>
      <c r="AB527" s="3">
        <v>100</v>
      </c>
      <c r="AD527" s="3">
        <v>100</v>
      </c>
      <c r="AF527" s="3">
        <v>100</v>
      </c>
    </row>
    <row r="529" spans="1:32" x14ac:dyDescent="0.35">
      <c r="A529" s="3" t="s">
        <v>484</v>
      </c>
      <c r="B529" s="2" t="s">
        <v>485</v>
      </c>
    </row>
    <row r="531" spans="1:32" x14ac:dyDescent="0.35">
      <c r="B531" s="1" t="s">
        <v>486</v>
      </c>
      <c r="C531" s="5">
        <v>0.75829999999999997</v>
      </c>
      <c r="D531" s="6">
        <v>1068.434</v>
      </c>
      <c r="E531" s="5">
        <v>0.72641999999999995</v>
      </c>
      <c r="F531" s="6">
        <v>46.048999999999999</v>
      </c>
      <c r="G531" s="5">
        <v>0.80962000000000001</v>
      </c>
      <c r="H531" s="6">
        <v>89.126000000000005</v>
      </c>
      <c r="I531" s="5">
        <v>0.82591999999999999</v>
      </c>
      <c r="J531" s="6">
        <v>50.43</v>
      </c>
      <c r="K531" s="5">
        <v>0.80942000000000003</v>
      </c>
      <c r="L531" s="6">
        <v>65.548000000000002</v>
      </c>
      <c r="M531" s="5">
        <v>0.71921999999999997</v>
      </c>
      <c r="N531" s="6">
        <v>42.981999999999999</v>
      </c>
      <c r="O531" s="5">
        <v>0.78288999999999997</v>
      </c>
      <c r="P531" s="6">
        <v>35.652999999999999</v>
      </c>
      <c r="Q531" s="5">
        <v>0.83643000000000001</v>
      </c>
      <c r="R531" s="6">
        <v>47.823999999999998</v>
      </c>
      <c r="S531" s="5">
        <v>0.76290999999999998</v>
      </c>
      <c r="T531" s="6">
        <v>139.422</v>
      </c>
      <c r="U531" s="5">
        <v>0.83116999999999996</v>
      </c>
      <c r="V531" s="6">
        <v>41.79</v>
      </c>
      <c r="W531" s="5">
        <v>0.77858000000000005</v>
      </c>
      <c r="X531" s="6">
        <v>15.352</v>
      </c>
      <c r="Y531" s="5">
        <v>0.66064000000000001</v>
      </c>
      <c r="Z531" s="6">
        <v>81.938000000000002</v>
      </c>
      <c r="AA531" s="5">
        <v>0.65425999999999995</v>
      </c>
      <c r="AB531" s="6">
        <v>124.30200000000001</v>
      </c>
      <c r="AC531" s="5">
        <v>0.78415999999999997</v>
      </c>
      <c r="AD531" s="6">
        <v>190.94800000000001</v>
      </c>
      <c r="AE531" s="5">
        <v>0.80403999999999998</v>
      </c>
      <c r="AF531" s="6">
        <v>97.069000000000003</v>
      </c>
    </row>
    <row r="532" spans="1:32" x14ac:dyDescent="0.35">
      <c r="B532" s="1" t="s">
        <v>487</v>
      </c>
      <c r="C532" s="5">
        <v>0.24171000000000001</v>
      </c>
      <c r="D532" s="6">
        <v>340.56099999999998</v>
      </c>
      <c r="E532" s="5">
        <v>0.27357999999999999</v>
      </c>
      <c r="F532" s="6">
        <v>17.343</v>
      </c>
      <c r="G532" s="5">
        <v>0.19037999999999999</v>
      </c>
      <c r="H532" s="6">
        <v>20.957999999999998</v>
      </c>
      <c r="I532" s="5">
        <v>0.17408000000000001</v>
      </c>
      <c r="J532" s="6">
        <v>10.629</v>
      </c>
      <c r="K532" s="5">
        <v>0.19059000000000001</v>
      </c>
      <c r="L532" s="6">
        <v>15.433999999999999</v>
      </c>
      <c r="M532" s="5">
        <v>0.28077999999999997</v>
      </c>
      <c r="N532" s="6">
        <v>16.78</v>
      </c>
      <c r="O532" s="5">
        <v>0.21709999999999999</v>
      </c>
      <c r="P532" s="6">
        <v>9.8870000000000005</v>
      </c>
      <c r="Q532" s="5">
        <v>0.16356999999999999</v>
      </c>
      <c r="R532" s="6">
        <v>9.3520000000000003</v>
      </c>
      <c r="S532" s="5">
        <v>0.23709</v>
      </c>
      <c r="T532" s="6">
        <v>43.329000000000001</v>
      </c>
      <c r="U532" s="5">
        <v>0.16883999999999999</v>
      </c>
      <c r="V532" s="6">
        <v>8.4890000000000008</v>
      </c>
      <c r="W532" s="5">
        <v>0.22142000000000001</v>
      </c>
      <c r="X532" s="6">
        <v>4.3659999999999997</v>
      </c>
      <c r="Y532" s="5">
        <v>0.33935999999999999</v>
      </c>
      <c r="Z532" s="6">
        <v>42.09</v>
      </c>
      <c r="AA532" s="5">
        <v>0.34573999999999999</v>
      </c>
      <c r="AB532" s="6">
        <v>65.686999999999998</v>
      </c>
      <c r="AC532" s="5">
        <v>0.21584999999999999</v>
      </c>
      <c r="AD532" s="6">
        <v>52.56</v>
      </c>
      <c r="AE532" s="5">
        <v>0.19595000000000001</v>
      </c>
      <c r="AF532" s="6">
        <v>23.657</v>
      </c>
    </row>
    <row r="534" spans="1:32" x14ac:dyDescent="0.35">
      <c r="B534" s="2" t="s">
        <v>398</v>
      </c>
      <c r="D534" s="3">
        <v>1408.9939999999999</v>
      </c>
      <c r="F534" s="3">
        <v>63.392000000000003</v>
      </c>
      <c r="H534" s="3">
        <v>110.084</v>
      </c>
      <c r="J534" s="3">
        <v>61.058999999999997</v>
      </c>
      <c r="L534" s="3">
        <v>80.981999999999999</v>
      </c>
      <c r="N534" s="3">
        <v>59.762</v>
      </c>
      <c r="P534" s="3">
        <v>45.54</v>
      </c>
      <c r="R534" s="3">
        <v>57.176000000000002</v>
      </c>
      <c r="T534" s="3">
        <v>182.751</v>
      </c>
      <c r="V534" s="3">
        <v>50.279000000000003</v>
      </c>
      <c r="X534" s="3">
        <v>19.718</v>
      </c>
      <c r="Z534" s="3">
        <v>124.02800000000001</v>
      </c>
      <c r="AB534" s="3">
        <v>189.989</v>
      </c>
      <c r="AD534" s="3">
        <v>243.50800000000001</v>
      </c>
      <c r="AF534" s="3">
        <v>120.727</v>
      </c>
    </row>
    <row r="535" spans="1:32" x14ac:dyDescent="0.35">
      <c r="B535" s="2" t="s">
        <v>399</v>
      </c>
      <c r="D535" s="3">
        <v>1409</v>
      </c>
      <c r="F535" s="3">
        <v>103</v>
      </c>
      <c r="H535" s="3">
        <v>101</v>
      </c>
      <c r="J535" s="3">
        <v>100</v>
      </c>
      <c r="L535" s="3">
        <v>100</v>
      </c>
      <c r="N535" s="3">
        <v>100</v>
      </c>
      <c r="P535" s="3">
        <v>100</v>
      </c>
      <c r="R535" s="3">
        <v>100</v>
      </c>
      <c r="T535" s="3">
        <v>104</v>
      </c>
      <c r="V535" s="3">
        <v>101</v>
      </c>
      <c r="X535" s="3">
        <v>100</v>
      </c>
      <c r="Z535" s="3">
        <v>100</v>
      </c>
      <c r="AB535" s="3">
        <v>100</v>
      </c>
      <c r="AD535" s="3">
        <v>100</v>
      </c>
      <c r="AF535" s="3">
        <v>100</v>
      </c>
    </row>
    <row r="537" spans="1:32" x14ac:dyDescent="0.35">
      <c r="A537" s="3" t="s">
        <v>488</v>
      </c>
      <c r="B537" s="2" t="s">
        <v>489</v>
      </c>
    </row>
    <row r="538" spans="1:32" x14ac:dyDescent="0.35">
      <c r="B538" s="4" t="s">
        <v>490</v>
      </c>
    </row>
    <row r="540" spans="1:32" x14ac:dyDescent="0.35">
      <c r="B540" s="2" t="s">
        <v>1</v>
      </c>
    </row>
    <row r="541" spans="1:32" x14ac:dyDescent="0.35">
      <c r="B541" s="1" t="s">
        <v>19</v>
      </c>
      <c r="C541" s="5">
        <v>4.15E-3</v>
      </c>
      <c r="D541" s="6">
        <v>4.01</v>
      </c>
      <c r="E541" s="5">
        <v>5.4799999999999996E-3</v>
      </c>
      <c r="F541" s="6">
        <v>0.249</v>
      </c>
      <c r="G541" s="5">
        <v>9.6699999999999998E-3</v>
      </c>
      <c r="H541" s="6">
        <v>0.83899999999999997</v>
      </c>
      <c r="I541" s="5">
        <v>1.389E-2</v>
      </c>
      <c r="J541" s="6">
        <v>0.65300000000000002</v>
      </c>
      <c r="K541" s="5">
        <v>2.0539999999999999E-2</v>
      </c>
      <c r="L541" s="6">
        <v>1.1259999999999999</v>
      </c>
      <c r="M541" s="5">
        <v>0</v>
      </c>
      <c r="N541" s="6">
        <v>0</v>
      </c>
      <c r="O541" s="5">
        <v>0</v>
      </c>
      <c r="P541" s="6">
        <v>0</v>
      </c>
      <c r="Q541" s="5">
        <v>2.614E-2</v>
      </c>
      <c r="R541" s="6">
        <v>1.143</v>
      </c>
      <c r="S541" s="5">
        <v>0</v>
      </c>
      <c r="T541" s="6">
        <v>0</v>
      </c>
      <c r="U541" s="5">
        <v>0</v>
      </c>
      <c r="V541" s="6">
        <v>0</v>
      </c>
      <c r="W541" s="5">
        <v>0</v>
      </c>
      <c r="X541" s="6">
        <v>0</v>
      </c>
      <c r="Y541" s="5">
        <v>0</v>
      </c>
      <c r="Z541" s="6">
        <v>0</v>
      </c>
      <c r="AA541" s="5">
        <v>0</v>
      </c>
      <c r="AB541" s="6">
        <v>0</v>
      </c>
      <c r="AC541" s="5">
        <v>0</v>
      </c>
      <c r="AD541" s="6">
        <v>0</v>
      </c>
      <c r="AE541" s="5">
        <v>0</v>
      </c>
      <c r="AF541" s="6">
        <v>0</v>
      </c>
    </row>
    <row r="542" spans="1:32" x14ac:dyDescent="0.35">
      <c r="B542" s="1" t="s">
        <v>20</v>
      </c>
      <c r="C542" s="5">
        <v>2.4799999999999999E-2</v>
      </c>
      <c r="D542" s="6">
        <v>23.975999999999999</v>
      </c>
      <c r="E542" s="5">
        <v>5.1130000000000002E-2</v>
      </c>
      <c r="F542" s="6">
        <v>2.3220000000000001</v>
      </c>
      <c r="G542" s="5">
        <v>0.10884000000000001</v>
      </c>
      <c r="H542" s="6">
        <v>9.4469999999999992</v>
      </c>
      <c r="I542" s="5">
        <v>5.5750000000000001E-2</v>
      </c>
      <c r="J542" s="6">
        <v>2.6219999999999999</v>
      </c>
      <c r="K542" s="5">
        <v>9.7199999999999995E-2</v>
      </c>
      <c r="L542" s="6">
        <v>5.33</v>
      </c>
      <c r="M542" s="5">
        <v>1.7049999999999999E-2</v>
      </c>
      <c r="N542" s="6">
        <v>0.64800000000000002</v>
      </c>
      <c r="O542" s="5">
        <v>6.94E-3</v>
      </c>
      <c r="P542" s="6">
        <v>0.219</v>
      </c>
      <c r="Q542" s="5">
        <v>2.614E-2</v>
      </c>
      <c r="R542" s="6">
        <v>1.143</v>
      </c>
      <c r="S542" s="5">
        <v>0</v>
      </c>
      <c r="T542" s="6">
        <v>0</v>
      </c>
      <c r="U542" s="5">
        <v>0</v>
      </c>
      <c r="V542" s="6">
        <v>0</v>
      </c>
      <c r="W542" s="5">
        <v>0</v>
      </c>
      <c r="X542" s="6">
        <v>0</v>
      </c>
      <c r="Y542" s="5">
        <v>2.869E-2</v>
      </c>
      <c r="Z542" s="6">
        <v>2.2450000000000001</v>
      </c>
      <c r="AA542" s="5">
        <v>0</v>
      </c>
      <c r="AB542" s="6">
        <v>0</v>
      </c>
      <c r="AC542" s="5">
        <v>0</v>
      </c>
      <c r="AD542" s="6">
        <v>0</v>
      </c>
      <c r="AE542" s="5">
        <v>0</v>
      </c>
      <c r="AF542" s="6">
        <v>0</v>
      </c>
    </row>
    <row r="543" spans="1:32" x14ac:dyDescent="0.35">
      <c r="B543" s="1" t="s">
        <v>21</v>
      </c>
      <c r="C543" s="5">
        <v>7.3200000000000001E-3</v>
      </c>
      <c r="D543" s="6">
        <v>7.077</v>
      </c>
      <c r="E543" s="5">
        <v>6.9580000000000003E-2</v>
      </c>
      <c r="F543" s="6">
        <v>3.16</v>
      </c>
      <c r="G543" s="5">
        <v>0</v>
      </c>
      <c r="H543" s="6">
        <v>0</v>
      </c>
      <c r="I543" s="5">
        <v>0</v>
      </c>
      <c r="J543" s="6">
        <v>0</v>
      </c>
      <c r="K543" s="5">
        <v>0</v>
      </c>
      <c r="L543" s="6">
        <v>0</v>
      </c>
      <c r="M543" s="5">
        <v>0</v>
      </c>
      <c r="N543" s="6">
        <v>0</v>
      </c>
      <c r="O543" s="5">
        <v>0</v>
      </c>
      <c r="P543" s="6">
        <v>0</v>
      </c>
      <c r="Q543" s="5">
        <v>0</v>
      </c>
      <c r="R543" s="6">
        <v>0</v>
      </c>
      <c r="S543" s="5">
        <v>0</v>
      </c>
      <c r="T543" s="6">
        <v>0</v>
      </c>
      <c r="U543" s="5">
        <v>0</v>
      </c>
      <c r="V543" s="6">
        <v>0</v>
      </c>
      <c r="W543" s="5">
        <v>0</v>
      </c>
      <c r="X543" s="6">
        <v>0</v>
      </c>
      <c r="Y543" s="5">
        <v>0</v>
      </c>
      <c r="Z543" s="6">
        <v>0</v>
      </c>
      <c r="AA543" s="5">
        <v>3.3910000000000003E-2</v>
      </c>
      <c r="AB543" s="6">
        <v>3.9180000000000001</v>
      </c>
      <c r="AC543" s="5">
        <v>0</v>
      </c>
      <c r="AD543" s="6">
        <v>0</v>
      </c>
      <c r="AE543" s="5">
        <v>0</v>
      </c>
      <c r="AF543" s="6">
        <v>0</v>
      </c>
    </row>
    <row r="544" spans="1:32" x14ac:dyDescent="0.35">
      <c r="B544" s="1" t="s">
        <v>22</v>
      </c>
      <c r="C544" s="5">
        <v>4.45E-3</v>
      </c>
      <c r="D544" s="6">
        <v>4.298</v>
      </c>
      <c r="E544" s="5">
        <v>6.9580000000000003E-2</v>
      </c>
      <c r="F544" s="6">
        <v>3.16</v>
      </c>
      <c r="G544" s="5">
        <v>0</v>
      </c>
      <c r="H544" s="6">
        <v>0</v>
      </c>
      <c r="I544" s="5">
        <v>0</v>
      </c>
      <c r="J544" s="6">
        <v>0</v>
      </c>
      <c r="K544" s="5">
        <v>2.0750000000000001E-2</v>
      </c>
      <c r="L544" s="6">
        <v>1.1379999999999999</v>
      </c>
      <c r="M544" s="5">
        <v>0</v>
      </c>
      <c r="N544" s="6">
        <v>0</v>
      </c>
      <c r="O544" s="5">
        <v>0</v>
      </c>
      <c r="P544" s="6">
        <v>0</v>
      </c>
      <c r="Q544" s="5">
        <v>0</v>
      </c>
      <c r="R544" s="6">
        <v>0</v>
      </c>
      <c r="S544" s="5">
        <v>0</v>
      </c>
      <c r="T544" s="6">
        <v>0</v>
      </c>
      <c r="U544" s="5">
        <v>0</v>
      </c>
      <c r="V544" s="6">
        <v>0</v>
      </c>
      <c r="W544" s="5">
        <v>0</v>
      </c>
      <c r="X544" s="6">
        <v>0</v>
      </c>
      <c r="Y544" s="5">
        <v>0</v>
      </c>
      <c r="Z544" s="6">
        <v>0</v>
      </c>
      <c r="AA544" s="5">
        <v>0</v>
      </c>
      <c r="AB544" s="6">
        <v>0</v>
      </c>
      <c r="AC544" s="5">
        <v>0</v>
      </c>
      <c r="AD544" s="6">
        <v>0</v>
      </c>
      <c r="AE544" s="5">
        <v>0</v>
      </c>
      <c r="AF544" s="6">
        <v>0</v>
      </c>
    </row>
    <row r="545" spans="2:32" x14ac:dyDescent="0.35">
      <c r="B545" s="1" t="s">
        <v>23</v>
      </c>
      <c r="C545" s="5">
        <v>2.7299999999999998E-3</v>
      </c>
      <c r="D545" s="6">
        <v>2.6429999999999998</v>
      </c>
      <c r="E545" s="5">
        <v>2.1669999999999998E-2</v>
      </c>
      <c r="F545" s="6">
        <v>0.98399999999999999</v>
      </c>
      <c r="G545" s="5">
        <v>1.9109999999999999E-2</v>
      </c>
      <c r="H545" s="6">
        <v>1.659</v>
      </c>
      <c r="I545" s="5">
        <v>0</v>
      </c>
      <c r="J545" s="6">
        <v>0</v>
      </c>
      <c r="K545" s="5">
        <v>0</v>
      </c>
      <c r="L545" s="6">
        <v>0</v>
      </c>
      <c r="M545" s="5">
        <v>0</v>
      </c>
      <c r="N545" s="6">
        <v>0</v>
      </c>
      <c r="O545" s="5">
        <v>0</v>
      </c>
      <c r="P545" s="6">
        <v>0</v>
      </c>
      <c r="Q545" s="5">
        <v>0</v>
      </c>
      <c r="R545" s="6">
        <v>0</v>
      </c>
      <c r="S545" s="5">
        <v>0</v>
      </c>
      <c r="T545" s="6">
        <v>0</v>
      </c>
      <c r="U545" s="5">
        <v>0</v>
      </c>
      <c r="V545" s="6">
        <v>0</v>
      </c>
      <c r="W545" s="5">
        <v>0</v>
      </c>
      <c r="X545" s="6">
        <v>0</v>
      </c>
      <c r="Y545" s="5">
        <v>0</v>
      </c>
      <c r="Z545" s="6">
        <v>0</v>
      </c>
      <c r="AA545" s="5">
        <v>0</v>
      </c>
      <c r="AB545" s="6">
        <v>0</v>
      </c>
      <c r="AC545" s="5">
        <v>0</v>
      </c>
      <c r="AD545" s="6">
        <v>0</v>
      </c>
      <c r="AE545" s="5">
        <v>0</v>
      </c>
      <c r="AF545" s="6">
        <v>0</v>
      </c>
    </row>
    <row r="546" spans="2:32" x14ac:dyDescent="0.35">
      <c r="B546" s="1" t="s">
        <v>24</v>
      </c>
      <c r="C546" s="5">
        <v>2.14E-3</v>
      </c>
      <c r="D546" s="6">
        <v>2.0710000000000002</v>
      </c>
      <c r="E546" s="5">
        <v>4.5600000000000002E-2</v>
      </c>
      <c r="F546" s="6">
        <v>2.0710000000000002</v>
      </c>
      <c r="G546" s="5">
        <v>0</v>
      </c>
      <c r="H546" s="6">
        <v>0</v>
      </c>
      <c r="I546" s="5">
        <v>0</v>
      </c>
      <c r="J546" s="6">
        <v>0</v>
      </c>
      <c r="K546" s="5">
        <v>0</v>
      </c>
      <c r="L546" s="6">
        <v>0</v>
      </c>
      <c r="M546" s="5">
        <v>0</v>
      </c>
      <c r="N546" s="6">
        <v>0</v>
      </c>
      <c r="O546" s="5">
        <v>0</v>
      </c>
      <c r="P546" s="6">
        <v>0</v>
      </c>
      <c r="Q546" s="5">
        <v>0</v>
      </c>
      <c r="R546" s="6">
        <v>0</v>
      </c>
      <c r="S546" s="5">
        <v>0</v>
      </c>
      <c r="T546" s="6">
        <v>0</v>
      </c>
      <c r="U546" s="5">
        <v>0</v>
      </c>
      <c r="V546" s="6">
        <v>0</v>
      </c>
      <c r="W546" s="5">
        <v>0</v>
      </c>
      <c r="X546" s="6">
        <v>0</v>
      </c>
      <c r="Y546" s="5">
        <v>0</v>
      </c>
      <c r="Z546" s="6">
        <v>0</v>
      </c>
      <c r="AA546" s="5">
        <v>0</v>
      </c>
      <c r="AB546" s="6">
        <v>0</v>
      </c>
      <c r="AC546" s="5">
        <v>0</v>
      </c>
      <c r="AD546" s="6">
        <v>0</v>
      </c>
      <c r="AE546" s="5">
        <v>0</v>
      </c>
      <c r="AF546" s="6">
        <v>0</v>
      </c>
    </row>
    <row r="547" spans="2:32" x14ac:dyDescent="0.35">
      <c r="B547" s="1" t="s">
        <v>25</v>
      </c>
      <c r="C547" s="5">
        <v>2.5999999999999998E-4</v>
      </c>
      <c r="D547" s="6">
        <v>0.249</v>
      </c>
      <c r="E547" s="5">
        <v>5.4799999999999996E-3</v>
      </c>
      <c r="F547" s="6">
        <v>0.249</v>
      </c>
      <c r="G547" s="5">
        <v>0</v>
      </c>
      <c r="H547" s="6">
        <v>0</v>
      </c>
      <c r="I547" s="5">
        <v>0</v>
      </c>
      <c r="J547" s="6">
        <v>0</v>
      </c>
      <c r="K547" s="5">
        <v>0</v>
      </c>
      <c r="L547" s="6">
        <v>0</v>
      </c>
      <c r="M547" s="5">
        <v>0</v>
      </c>
      <c r="N547" s="6">
        <v>0</v>
      </c>
      <c r="O547" s="5">
        <v>0</v>
      </c>
      <c r="P547" s="6">
        <v>0</v>
      </c>
      <c r="Q547" s="5">
        <v>0</v>
      </c>
      <c r="R547" s="6">
        <v>0</v>
      </c>
      <c r="S547" s="5">
        <v>0</v>
      </c>
      <c r="T547" s="6">
        <v>0</v>
      </c>
      <c r="U547" s="5">
        <v>0</v>
      </c>
      <c r="V547" s="6">
        <v>0</v>
      </c>
      <c r="W547" s="5">
        <v>0</v>
      </c>
      <c r="X547" s="6">
        <v>0</v>
      </c>
      <c r="Y547" s="5">
        <v>0</v>
      </c>
      <c r="Z547" s="6">
        <v>0</v>
      </c>
      <c r="AA547" s="5">
        <v>0</v>
      </c>
      <c r="AB547" s="6">
        <v>0</v>
      </c>
      <c r="AC547" s="5">
        <v>0</v>
      </c>
      <c r="AD547" s="6">
        <v>0</v>
      </c>
      <c r="AE547" s="5">
        <v>0</v>
      </c>
      <c r="AF547" s="6">
        <v>0</v>
      </c>
    </row>
    <row r="548" spans="2:32" x14ac:dyDescent="0.35">
      <c r="B548" s="1" t="s">
        <v>26</v>
      </c>
      <c r="C548" s="5">
        <v>1.6299999999999999E-3</v>
      </c>
      <c r="D548" s="6">
        <v>1.573</v>
      </c>
      <c r="E548" s="5">
        <v>3.4639999999999997E-2</v>
      </c>
      <c r="F548" s="6">
        <v>1.573</v>
      </c>
      <c r="G548" s="5">
        <v>0</v>
      </c>
      <c r="H548" s="6">
        <v>0</v>
      </c>
      <c r="I548" s="5">
        <v>0</v>
      </c>
      <c r="J548" s="6">
        <v>0</v>
      </c>
      <c r="K548" s="5">
        <v>0</v>
      </c>
      <c r="L548" s="6">
        <v>0</v>
      </c>
      <c r="M548" s="5">
        <v>0</v>
      </c>
      <c r="N548" s="6">
        <v>0</v>
      </c>
      <c r="O548" s="5">
        <v>0</v>
      </c>
      <c r="P548" s="6">
        <v>0</v>
      </c>
      <c r="Q548" s="5">
        <v>0</v>
      </c>
      <c r="R548" s="6">
        <v>0</v>
      </c>
      <c r="S548" s="5">
        <v>0</v>
      </c>
      <c r="T548" s="6">
        <v>0</v>
      </c>
      <c r="U548" s="5">
        <v>0</v>
      </c>
      <c r="V548" s="6">
        <v>0</v>
      </c>
      <c r="W548" s="5">
        <v>0</v>
      </c>
      <c r="X548" s="6">
        <v>0</v>
      </c>
      <c r="Y548" s="5">
        <v>0</v>
      </c>
      <c r="Z548" s="6">
        <v>0</v>
      </c>
      <c r="AA548" s="5">
        <v>0</v>
      </c>
      <c r="AB548" s="6">
        <v>0</v>
      </c>
      <c r="AC548" s="5">
        <v>0</v>
      </c>
      <c r="AD548" s="6">
        <v>0</v>
      </c>
      <c r="AE548" s="5">
        <v>0</v>
      </c>
      <c r="AF548" s="6">
        <v>0</v>
      </c>
    </row>
    <row r="549" spans="2:32" x14ac:dyDescent="0.35">
      <c r="B549" s="1" t="s">
        <v>27</v>
      </c>
      <c r="C549" s="5">
        <v>6.8000000000000005E-4</v>
      </c>
      <c r="D549" s="6">
        <v>0.65300000000000002</v>
      </c>
      <c r="E549" s="5">
        <v>0</v>
      </c>
      <c r="F549" s="6">
        <v>0</v>
      </c>
      <c r="G549" s="5">
        <v>0</v>
      </c>
      <c r="H549" s="6">
        <v>0</v>
      </c>
      <c r="I549" s="5">
        <v>1.389E-2</v>
      </c>
      <c r="J549" s="6">
        <v>0.65300000000000002</v>
      </c>
      <c r="K549" s="5">
        <v>0</v>
      </c>
      <c r="L549" s="6">
        <v>0</v>
      </c>
      <c r="M549" s="5">
        <v>0</v>
      </c>
      <c r="N549" s="6">
        <v>0</v>
      </c>
      <c r="O549" s="5">
        <v>0</v>
      </c>
      <c r="P549" s="6">
        <v>0</v>
      </c>
      <c r="Q549" s="5">
        <v>0</v>
      </c>
      <c r="R549" s="6">
        <v>0</v>
      </c>
      <c r="S549" s="5">
        <v>0</v>
      </c>
      <c r="T549" s="6">
        <v>0</v>
      </c>
      <c r="U549" s="5">
        <v>0</v>
      </c>
      <c r="V549" s="6">
        <v>0</v>
      </c>
      <c r="W549" s="5">
        <v>0</v>
      </c>
      <c r="X549" s="6">
        <v>0</v>
      </c>
      <c r="Y549" s="5">
        <v>0</v>
      </c>
      <c r="Z549" s="6">
        <v>0</v>
      </c>
      <c r="AA549" s="5">
        <v>0</v>
      </c>
      <c r="AB549" s="6">
        <v>0</v>
      </c>
      <c r="AC549" s="5">
        <v>0</v>
      </c>
      <c r="AD549" s="6">
        <v>0</v>
      </c>
      <c r="AE549" s="5">
        <v>0</v>
      </c>
      <c r="AF549" s="6">
        <v>0</v>
      </c>
    </row>
    <row r="550" spans="2:32" x14ac:dyDescent="0.35">
      <c r="B550" s="1" t="s">
        <v>28</v>
      </c>
      <c r="C550" s="5">
        <v>4.2999999999999999E-4</v>
      </c>
      <c r="D550" s="6">
        <v>0.42</v>
      </c>
      <c r="E550" s="5">
        <v>0</v>
      </c>
      <c r="F550" s="6">
        <v>0</v>
      </c>
      <c r="G550" s="5">
        <v>4.8399999999999997E-3</v>
      </c>
      <c r="H550" s="6">
        <v>0.42</v>
      </c>
      <c r="I550" s="5">
        <v>0</v>
      </c>
      <c r="J550" s="6">
        <v>0</v>
      </c>
      <c r="K550" s="5">
        <v>0</v>
      </c>
      <c r="L550" s="6">
        <v>0</v>
      </c>
      <c r="M550" s="5">
        <v>0</v>
      </c>
      <c r="N550" s="6">
        <v>0</v>
      </c>
      <c r="O550" s="5">
        <v>0</v>
      </c>
      <c r="P550" s="6">
        <v>0</v>
      </c>
      <c r="Q550" s="5">
        <v>0</v>
      </c>
      <c r="R550" s="6">
        <v>0</v>
      </c>
      <c r="S550" s="5">
        <v>0</v>
      </c>
      <c r="T550" s="6">
        <v>0</v>
      </c>
      <c r="U550" s="5">
        <v>0</v>
      </c>
      <c r="V550" s="6">
        <v>0</v>
      </c>
      <c r="W550" s="5">
        <v>0</v>
      </c>
      <c r="X550" s="6">
        <v>0</v>
      </c>
      <c r="Y550" s="5">
        <v>0</v>
      </c>
      <c r="Z550" s="6">
        <v>0</v>
      </c>
      <c r="AA550" s="5">
        <v>0</v>
      </c>
      <c r="AB550" s="6">
        <v>0</v>
      </c>
      <c r="AC550" s="5">
        <v>0</v>
      </c>
      <c r="AD550" s="6">
        <v>0</v>
      </c>
      <c r="AE550" s="5">
        <v>0</v>
      </c>
      <c r="AF550" s="6">
        <v>0</v>
      </c>
    </row>
    <row r="551" spans="2:32" x14ac:dyDescent="0.35">
      <c r="B551" s="1" t="s">
        <v>29</v>
      </c>
      <c r="C551" s="5">
        <v>1.098E-2</v>
      </c>
      <c r="D551" s="6">
        <v>10.615</v>
      </c>
      <c r="E551" s="5">
        <v>0.15443000000000001</v>
      </c>
      <c r="F551" s="6">
        <v>7.0129999999999999</v>
      </c>
      <c r="G551" s="5">
        <v>1.9109999999999999E-2</v>
      </c>
      <c r="H551" s="6">
        <v>1.659</v>
      </c>
      <c r="I551" s="5">
        <v>5.4200000000000003E-3</v>
      </c>
      <c r="J551" s="6">
        <v>0.255</v>
      </c>
      <c r="K551" s="5">
        <v>1.5259999999999999E-2</v>
      </c>
      <c r="L551" s="6">
        <v>0.83699999999999997</v>
      </c>
      <c r="M551" s="5">
        <v>0</v>
      </c>
      <c r="N551" s="6">
        <v>0</v>
      </c>
      <c r="O551" s="5">
        <v>0</v>
      </c>
      <c r="P551" s="6">
        <v>0</v>
      </c>
      <c r="Q551" s="5">
        <v>0</v>
      </c>
      <c r="R551" s="6">
        <v>0</v>
      </c>
      <c r="S551" s="5">
        <v>0</v>
      </c>
      <c r="T551" s="6">
        <v>0</v>
      </c>
      <c r="U551" s="5">
        <v>0</v>
      </c>
      <c r="V551" s="6">
        <v>0</v>
      </c>
      <c r="W551" s="5">
        <v>0</v>
      </c>
      <c r="X551" s="6">
        <v>0</v>
      </c>
      <c r="Y551" s="5">
        <v>0</v>
      </c>
      <c r="Z551" s="6">
        <v>0</v>
      </c>
      <c r="AA551" s="5">
        <v>0</v>
      </c>
      <c r="AB551" s="6">
        <v>0</v>
      </c>
      <c r="AC551" s="5">
        <v>4.6699999999999997E-3</v>
      </c>
      <c r="AD551" s="6">
        <v>0.85099999999999998</v>
      </c>
      <c r="AE551" s="5">
        <v>0</v>
      </c>
      <c r="AF551" s="6">
        <v>0</v>
      </c>
    </row>
    <row r="552" spans="2:32" x14ac:dyDescent="0.35">
      <c r="B552" s="1" t="s">
        <v>30</v>
      </c>
      <c r="C552" s="5">
        <v>1.8799999999999999E-3</v>
      </c>
      <c r="D552" s="6">
        <v>1.8220000000000001</v>
      </c>
      <c r="E552" s="5">
        <v>4.0120000000000003E-2</v>
      </c>
      <c r="F552" s="6">
        <v>1.8220000000000001</v>
      </c>
      <c r="G552" s="5">
        <v>0</v>
      </c>
      <c r="H552" s="6">
        <v>0</v>
      </c>
      <c r="I552" s="5">
        <v>0</v>
      </c>
      <c r="J552" s="6">
        <v>0</v>
      </c>
      <c r="K552" s="5">
        <v>0</v>
      </c>
      <c r="L552" s="6">
        <v>0</v>
      </c>
      <c r="M552" s="5">
        <v>0</v>
      </c>
      <c r="N552" s="6">
        <v>0</v>
      </c>
      <c r="O552" s="5">
        <v>0</v>
      </c>
      <c r="P552" s="6">
        <v>0</v>
      </c>
      <c r="Q552" s="5">
        <v>0</v>
      </c>
      <c r="R552" s="6">
        <v>0</v>
      </c>
      <c r="S552" s="5">
        <v>0</v>
      </c>
      <c r="T552" s="6">
        <v>0</v>
      </c>
      <c r="U552" s="5">
        <v>0</v>
      </c>
      <c r="V552" s="6">
        <v>0</v>
      </c>
      <c r="W552" s="5">
        <v>0</v>
      </c>
      <c r="X552" s="6">
        <v>0</v>
      </c>
      <c r="Y552" s="5">
        <v>0</v>
      </c>
      <c r="Z552" s="6">
        <v>0</v>
      </c>
      <c r="AA552" s="5">
        <v>0</v>
      </c>
      <c r="AB552" s="6">
        <v>0</v>
      </c>
      <c r="AC552" s="5">
        <v>0</v>
      </c>
      <c r="AD552" s="6">
        <v>0</v>
      </c>
      <c r="AE552" s="5">
        <v>0</v>
      </c>
      <c r="AF552" s="6">
        <v>0</v>
      </c>
    </row>
    <row r="553" spans="2:32" x14ac:dyDescent="0.35">
      <c r="B553" s="1" t="s">
        <v>31</v>
      </c>
      <c r="C553" s="5">
        <v>2.5999999999999998E-4</v>
      </c>
      <c r="D553" s="6">
        <v>0.249</v>
      </c>
      <c r="E553" s="5">
        <v>5.4799999999999996E-3</v>
      </c>
      <c r="F553" s="6">
        <v>0.249</v>
      </c>
      <c r="G553" s="5">
        <v>0</v>
      </c>
      <c r="H553" s="6">
        <v>0</v>
      </c>
      <c r="I553" s="5">
        <v>0</v>
      </c>
      <c r="J553" s="6">
        <v>0</v>
      </c>
      <c r="K553" s="5">
        <v>0</v>
      </c>
      <c r="L553" s="6">
        <v>0</v>
      </c>
      <c r="M553" s="5">
        <v>0</v>
      </c>
      <c r="N553" s="6">
        <v>0</v>
      </c>
      <c r="O553" s="5">
        <v>0</v>
      </c>
      <c r="P553" s="6">
        <v>0</v>
      </c>
      <c r="Q553" s="5">
        <v>0</v>
      </c>
      <c r="R553" s="6">
        <v>0</v>
      </c>
      <c r="S553" s="5">
        <v>0</v>
      </c>
      <c r="T553" s="6">
        <v>0</v>
      </c>
      <c r="U553" s="5">
        <v>0</v>
      </c>
      <c r="V553" s="6">
        <v>0</v>
      </c>
      <c r="W553" s="5">
        <v>0</v>
      </c>
      <c r="X553" s="6">
        <v>0</v>
      </c>
      <c r="Y553" s="5">
        <v>0</v>
      </c>
      <c r="Z553" s="6">
        <v>0</v>
      </c>
      <c r="AA553" s="5">
        <v>0</v>
      </c>
      <c r="AB553" s="6">
        <v>0</v>
      </c>
      <c r="AC553" s="5">
        <v>0</v>
      </c>
      <c r="AD553" s="6">
        <v>0</v>
      </c>
      <c r="AE553" s="5">
        <v>0</v>
      </c>
      <c r="AF553" s="6">
        <v>0</v>
      </c>
    </row>
    <row r="554" spans="2:32" x14ac:dyDescent="0.35">
      <c r="B554" s="1" t="s">
        <v>32</v>
      </c>
      <c r="C554" s="5">
        <v>5.8599999999999998E-3</v>
      </c>
      <c r="D554" s="6">
        <v>5.6639999999999997</v>
      </c>
      <c r="E554" s="5">
        <v>0</v>
      </c>
      <c r="F554" s="6">
        <v>0</v>
      </c>
      <c r="G554" s="5">
        <v>4.2889999999999998E-2</v>
      </c>
      <c r="H554" s="6">
        <v>3.7229999999999999</v>
      </c>
      <c r="I554" s="5">
        <v>5.4200000000000003E-3</v>
      </c>
      <c r="J554" s="6">
        <v>0.255</v>
      </c>
      <c r="K554" s="5">
        <v>3.8700000000000002E-3</v>
      </c>
      <c r="L554" s="6">
        <v>0.21199999999999999</v>
      </c>
      <c r="M554" s="5">
        <v>0</v>
      </c>
      <c r="N554" s="6">
        <v>0</v>
      </c>
      <c r="O554" s="5">
        <v>0</v>
      </c>
      <c r="P554" s="6">
        <v>0</v>
      </c>
      <c r="Q554" s="5">
        <v>0</v>
      </c>
      <c r="R554" s="6">
        <v>0</v>
      </c>
      <c r="S554" s="5">
        <v>0</v>
      </c>
      <c r="T554" s="6">
        <v>0</v>
      </c>
      <c r="U554" s="5">
        <v>0</v>
      </c>
      <c r="V554" s="6">
        <v>0</v>
      </c>
      <c r="W554" s="5">
        <v>0</v>
      </c>
      <c r="X554" s="6">
        <v>0</v>
      </c>
      <c r="Y554" s="5">
        <v>0</v>
      </c>
      <c r="Z554" s="6">
        <v>0</v>
      </c>
      <c r="AA554" s="5">
        <v>1.2760000000000001E-2</v>
      </c>
      <c r="AB554" s="6">
        <v>1.474</v>
      </c>
      <c r="AC554" s="5">
        <v>0</v>
      </c>
      <c r="AD554" s="6">
        <v>0</v>
      </c>
      <c r="AE554" s="5">
        <v>0</v>
      </c>
      <c r="AF554" s="6">
        <v>0</v>
      </c>
    </row>
    <row r="555" spans="2:32" s="691" customFormat="1" x14ac:dyDescent="0.35">
      <c r="B555" s="692" t="s">
        <v>33</v>
      </c>
      <c r="C555" s="693"/>
      <c r="D555" s="695"/>
      <c r="E555" s="693"/>
      <c r="F555" s="695"/>
      <c r="G555" s="693"/>
      <c r="H555" s="695"/>
      <c r="I555" s="693"/>
      <c r="J555" s="695"/>
      <c r="K555" s="693"/>
      <c r="L555" s="695"/>
      <c r="M555" s="693"/>
      <c r="N555" s="695"/>
      <c r="O555" s="693"/>
      <c r="P555" s="695"/>
      <c r="Q555" s="693"/>
      <c r="R555" s="695"/>
      <c r="S555" s="693"/>
      <c r="T555" s="695"/>
      <c r="U555" s="693"/>
      <c r="V555" s="695"/>
      <c r="W555" s="693"/>
      <c r="X555" s="695"/>
      <c r="Y555" s="693"/>
      <c r="Z555" s="695"/>
      <c r="AA555" s="693"/>
      <c r="AB555" s="695"/>
      <c r="AC555" s="693"/>
      <c r="AD555" s="695"/>
      <c r="AE555" s="693"/>
      <c r="AF555" s="695"/>
    </row>
    <row r="556" spans="2:32" x14ac:dyDescent="0.35">
      <c r="B556" s="1" t="s">
        <v>34</v>
      </c>
      <c r="C556" s="5">
        <v>3.1700000000000001E-3</v>
      </c>
      <c r="D556" s="6">
        <v>3.0619999999999998</v>
      </c>
      <c r="E556" s="5">
        <v>3.048E-2</v>
      </c>
      <c r="F556" s="6">
        <v>1.3839999999999999</v>
      </c>
      <c r="G556" s="5">
        <v>1.933E-2</v>
      </c>
      <c r="H556" s="6">
        <v>1.6779999999999999</v>
      </c>
      <c r="I556" s="5">
        <v>0</v>
      </c>
      <c r="J556" s="6">
        <v>0</v>
      </c>
      <c r="K556" s="5">
        <v>0</v>
      </c>
      <c r="L556" s="6">
        <v>0</v>
      </c>
      <c r="M556" s="5">
        <v>0</v>
      </c>
      <c r="N556" s="6">
        <v>0</v>
      </c>
      <c r="O556" s="5">
        <v>0</v>
      </c>
      <c r="P556" s="6">
        <v>0</v>
      </c>
      <c r="Q556" s="5">
        <v>0</v>
      </c>
      <c r="R556" s="6">
        <v>0</v>
      </c>
      <c r="S556" s="5">
        <v>0</v>
      </c>
      <c r="T556" s="6">
        <v>0</v>
      </c>
      <c r="U556" s="5">
        <v>0</v>
      </c>
      <c r="V556" s="6">
        <v>0</v>
      </c>
      <c r="W556" s="5">
        <v>0</v>
      </c>
      <c r="X556" s="6">
        <v>0</v>
      </c>
      <c r="Y556" s="5">
        <v>0</v>
      </c>
      <c r="Z556" s="6">
        <v>0</v>
      </c>
      <c r="AA556" s="5">
        <v>0</v>
      </c>
      <c r="AB556" s="6">
        <v>0</v>
      </c>
      <c r="AC556" s="5">
        <v>0</v>
      </c>
      <c r="AD556" s="6">
        <v>0</v>
      </c>
      <c r="AE556" s="5">
        <v>0</v>
      </c>
      <c r="AF556" s="6">
        <v>0</v>
      </c>
    </row>
    <row r="557" spans="2:32" s="691" customFormat="1" x14ac:dyDescent="0.35">
      <c r="B557" s="692" t="s">
        <v>35</v>
      </c>
      <c r="C557" s="693"/>
      <c r="D557" s="695"/>
      <c r="E557" s="693"/>
      <c r="F557" s="695"/>
      <c r="G557" s="693"/>
      <c r="H557" s="695"/>
      <c r="I557" s="693"/>
      <c r="J557" s="695"/>
      <c r="K557" s="693"/>
      <c r="L557" s="695"/>
      <c r="M557" s="693"/>
      <c r="N557" s="695"/>
      <c r="O557" s="693"/>
      <c r="P557" s="695"/>
      <c r="Q557" s="693"/>
      <c r="R557" s="695"/>
      <c r="S557" s="693"/>
      <c r="T557" s="695"/>
      <c r="U557" s="693"/>
      <c r="V557" s="695"/>
      <c r="W557" s="693"/>
      <c r="X557" s="695"/>
      <c r="Y557" s="693"/>
      <c r="Z557" s="695"/>
      <c r="AA557" s="693"/>
      <c r="AB557" s="695"/>
      <c r="AC557" s="693"/>
      <c r="AD557" s="695"/>
      <c r="AE557" s="693"/>
      <c r="AF557" s="695"/>
    </row>
    <row r="558" spans="2:32" x14ac:dyDescent="0.35">
      <c r="B558" s="1" t="s">
        <v>2320</v>
      </c>
      <c r="C558" s="5">
        <v>2.4114999999999998E-2</v>
      </c>
      <c r="D558" s="6">
        <v>23.317499999999999</v>
      </c>
      <c r="E558" s="5">
        <v>0.27830500000000002</v>
      </c>
      <c r="F558" s="6">
        <v>12.638500000000001</v>
      </c>
      <c r="G558" s="5">
        <v>1.451E-2</v>
      </c>
      <c r="H558" s="6">
        <v>1.2589999999999999</v>
      </c>
      <c r="I558" s="5">
        <v>5.9755000000000003E-2</v>
      </c>
      <c r="J558" s="6">
        <v>2.81</v>
      </c>
      <c r="K558" s="5">
        <v>8.4575000000000011E-2</v>
      </c>
      <c r="L558" s="6">
        <v>4.6375000000000002</v>
      </c>
      <c r="M558" s="5">
        <v>0</v>
      </c>
      <c r="N558" s="6">
        <v>0</v>
      </c>
      <c r="O558" s="5">
        <v>0</v>
      </c>
      <c r="P558" s="6">
        <v>0</v>
      </c>
      <c r="Q558" s="5">
        <v>0</v>
      </c>
      <c r="R558" s="6">
        <v>0</v>
      </c>
      <c r="S558" s="5">
        <v>0</v>
      </c>
      <c r="T558" s="6">
        <v>0</v>
      </c>
      <c r="U558" s="5">
        <v>0</v>
      </c>
      <c r="V558" s="6">
        <v>0</v>
      </c>
      <c r="W558" s="5">
        <v>0</v>
      </c>
      <c r="X558" s="6">
        <v>0</v>
      </c>
      <c r="Y558" s="5">
        <v>1.4345E-2</v>
      </c>
      <c r="Z558" s="6">
        <v>1.1225000000000001</v>
      </c>
      <c r="AA558" s="5">
        <v>0</v>
      </c>
      <c r="AB558" s="6">
        <v>0</v>
      </c>
      <c r="AC558" s="5">
        <v>4.6699999999999997E-3</v>
      </c>
      <c r="AD558" s="6">
        <v>0.85099999999999998</v>
      </c>
      <c r="AE558" s="5">
        <v>0</v>
      </c>
      <c r="AF558" s="6">
        <v>0</v>
      </c>
    </row>
    <row r="559" spans="2:32" x14ac:dyDescent="0.35">
      <c r="B559" s="1" t="s">
        <v>2321</v>
      </c>
      <c r="C559" s="5">
        <v>5.9550000000000002E-3</v>
      </c>
      <c r="D559" s="6">
        <v>5.7565</v>
      </c>
      <c r="E559" s="5">
        <v>2.8305E-2</v>
      </c>
      <c r="F559" s="6">
        <v>1.2855000000000001</v>
      </c>
      <c r="G559" s="5">
        <v>0</v>
      </c>
      <c r="H559" s="6">
        <v>0</v>
      </c>
      <c r="I559" s="5">
        <v>1.4585000000000001E-2</v>
      </c>
      <c r="J559" s="6">
        <v>0.68600000000000005</v>
      </c>
      <c r="K559" s="5">
        <v>4.8555000000000001E-2</v>
      </c>
      <c r="L559" s="6">
        <v>2.6625000000000001</v>
      </c>
      <c r="M559" s="5">
        <v>0</v>
      </c>
      <c r="N559" s="6">
        <v>0</v>
      </c>
      <c r="O559" s="5">
        <v>0</v>
      </c>
      <c r="P559" s="6">
        <v>0</v>
      </c>
      <c r="Q559" s="5">
        <v>0</v>
      </c>
      <c r="R559" s="6">
        <v>0</v>
      </c>
      <c r="S559" s="5">
        <v>0</v>
      </c>
      <c r="T559" s="6">
        <v>0</v>
      </c>
      <c r="U559" s="5">
        <v>0</v>
      </c>
      <c r="V559" s="6">
        <v>0</v>
      </c>
      <c r="W559" s="5">
        <v>0</v>
      </c>
      <c r="X559" s="6">
        <v>0</v>
      </c>
      <c r="Y559" s="5">
        <v>1.4345E-2</v>
      </c>
      <c r="Z559" s="6">
        <v>1.1225000000000001</v>
      </c>
      <c r="AA559" s="5">
        <v>0</v>
      </c>
      <c r="AB559" s="6">
        <v>0</v>
      </c>
      <c r="AC559" s="5">
        <v>0</v>
      </c>
      <c r="AD559" s="6">
        <v>0</v>
      </c>
      <c r="AE559" s="5">
        <v>0</v>
      </c>
      <c r="AF559" s="6">
        <v>0</v>
      </c>
    </row>
    <row r="560" spans="2:32" x14ac:dyDescent="0.35">
      <c r="B560" s="2" t="s">
        <v>2</v>
      </c>
    </row>
    <row r="561" spans="2:32" x14ac:dyDescent="0.35">
      <c r="B561" s="1" t="s">
        <v>36</v>
      </c>
      <c r="C561" s="5">
        <v>2.2000000000000001E-3</v>
      </c>
      <c r="D561" s="6">
        <v>2.1309999999999998</v>
      </c>
      <c r="E561" s="5">
        <v>0</v>
      </c>
      <c r="F561" s="6">
        <v>0</v>
      </c>
      <c r="G561" s="5">
        <v>2.2030000000000001E-2</v>
      </c>
      <c r="H561" s="6">
        <v>1.9119999999999999</v>
      </c>
      <c r="I561" s="5">
        <v>0</v>
      </c>
      <c r="J561" s="6">
        <v>0</v>
      </c>
      <c r="K561" s="5">
        <v>0</v>
      </c>
      <c r="L561" s="6">
        <v>0</v>
      </c>
      <c r="M561" s="5">
        <v>0</v>
      </c>
      <c r="N561" s="6">
        <v>0</v>
      </c>
      <c r="O561" s="5">
        <v>6.94E-3</v>
      </c>
      <c r="P561" s="6">
        <v>0.219</v>
      </c>
      <c r="Q561" s="5">
        <v>0</v>
      </c>
      <c r="R561" s="6">
        <v>0</v>
      </c>
      <c r="S561" s="5">
        <v>0</v>
      </c>
      <c r="T561" s="6">
        <v>0</v>
      </c>
      <c r="U561" s="5">
        <v>0</v>
      </c>
      <c r="V561" s="6">
        <v>0</v>
      </c>
      <c r="W561" s="5">
        <v>0</v>
      </c>
      <c r="X561" s="6">
        <v>0</v>
      </c>
      <c r="Y561" s="5">
        <v>0</v>
      </c>
      <c r="Z561" s="6">
        <v>0</v>
      </c>
      <c r="AA561" s="5">
        <v>0</v>
      </c>
      <c r="AB561" s="6">
        <v>0</v>
      </c>
      <c r="AC561" s="5">
        <v>0</v>
      </c>
      <c r="AD561" s="6">
        <v>0</v>
      </c>
      <c r="AE561" s="5">
        <v>0</v>
      </c>
      <c r="AF561" s="6">
        <v>0</v>
      </c>
    </row>
    <row r="562" spans="2:32" x14ac:dyDescent="0.35">
      <c r="B562" s="1" t="s">
        <v>37</v>
      </c>
      <c r="C562" s="5">
        <v>2.33E-3</v>
      </c>
      <c r="D562" s="6">
        <v>2.254</v>
      </c>
      <c r="E562" s="5">
        <v>0</v>
      </c>
      <c r="F562" s="6">
        <v>0</v>
      </c>
      <c r="G562" s="5">
        <v>2.597E-2</v>
      </c>
      <c r="H562" s="6">
        <v>2.254</v>
      </c>
      <c r="I562" s="5">
        <v>0</v>
      </c>
      <c r="J562" s="6">
        <v>0</v>
      </c>
      <c r="K562" s="5">
        <v>0</v>
      </c>
      <c r="L562" s="6">
        <v>0</v>
      </c>
      <c r="M562" s="5">
        <v>0</v>
      </c>
      <c r="N562" s="6">
        <v>0</v>
      </c>
      <c r="O562" s="5">
        <v>0</v>
      </c>
      <c r="P562" s="6">
        <v>0</v>
      </c>
      <c r="Q562" s="5">
        <v>0</v>
      </c>
      <c r="R562" s="6">
        <v>0</v>
      </c>
      <c r="S562" s="5">
        <v>0</v>
      </c>
      <c r="T562" s="6">
        <v>0</v>
      </c>
      <c r="U562" s="5">
        <v>0</v>
      </c>
      <c r="V562" s="6">
        <v>0</v>
      </c>
      <c r="W562" s="5">
        <v>0</v>
      </c>
      <c r="X562" s="6">
        <v>0</v>
      </c>
      <c r="Y562" s="5">
        <v>0</v>
      </c>
      <c r="Z562" s="6">
        <v>0</v>
      </c>
      <c r="AA562" s="5">
        <v>0</v>
      </c>
      <c r="AB562" s="6">
        <v>0</v>
      </c>
      <c r="AC562" s="5">
        <v>0</v>
      </c>
      <c r="AD562" s="6">
        <v>0</v>
      </c>
      <c r="AE562" s="5">
        <v>0</v>
      </c>
      <c r="AF562" s="6">
        <v>0</v>
      </c>
    </row>
    <row r="563" spans="2:32" x14ac:dyDescent="0.35">
      <c r="B563" s="1" t="s">
        <v>38</v>
      </c>
      <c r="C563" s="5">
        <v>3.8800000000000002E-3</v>
      </c>
      <c r="D563" s="6">
        <v>3.7469999999999999</v>
      </c>
      <c r="E563" s="5">
        <v>0</v>
      </c>
      <c r="F563" s="6">
        <v>0</v>
      </c>
      <c r="G563" s="5">
        <v>4.317E-2</v>
      </c>
      <c r="H563" s="6">
        <v>3.7469999999999999</v>
      </c>
      <c r="I563" s="5">
        <v>0</v>
      </c>
      <c r="J563" s="6">
        <v>0</v>
      </c>
      <c r="K563" s="5">
        <v>0</v>
      </c>
      <c r="L563" s="6">
        <v>0</v>
      </c>
      <c r="M563" s="5">
        <v>0</v>
      </c>
      <c r="N563" s="6">
        <v>0</v>
      </c>
      <c r="O563" s="5">
        <v>0</v>
      </c>
      <c r="P563" s="6">
        <v>0</v>
      </c>
      <c r="Q563" s="5">
        <v>0</v>
      </c>
      <c r="R563" s="6">
        <v>0</v>
      </c>
      <c r="S563" s="5">
        <v>0</v>
      </c>
      <c r="T563" s="6">
        <v>0</v>
      </c>
      <c r="U563" s="5">
        <v>0</v>
      </c>
      <c r="V563" s="6">
        <v>0</v>
      </c>
      <c r="W563" s="5">
        <v>0</v>
      </c>
      <c r="X563" s="6">
        <v>0</v>
      </c>
      <c r="Y563" s="5">
        <v>0</v>
      </c>
      <c r="Z563" s="6">
        <v>0</v>
      </c>
      <c r="AA563" s="5">
        <v>0</v>
      </c>
      <c r="AB563" s="6">
        <v>0</v>
      </c>
      <c r="AC563" s="5">
        <v>0</v>
      </c>
      <c r="AD563" s="6">
        <v>0</v>
      </c>
      <c r="AE563" s="5">
        <v>0</v>
      </c>
      <c r="AF563" s="6">
        <v>0</v>
      </c>
    </row>
    <row r="564" spans="2:32" x14ac:dyDescent="0.35">
      <c r="B564" s="1" t="s">
        <v>39</v>
      </c>
      <c r="C564" s="5">
        <v>4.2999999999999999E-4</v>
      </c>
      <c r="D564" s="6">
        <v>0.42</v>
      </c>
      <c r="E564" s="5">
        <v>0</v>
      </c>
      <c r="F564" s="6">
        <v>0</v>
      </c>
      <c r="G564" s="5">
        <v>4.8399999999999997E-3</v>
      </c>
      <c r="H564" s="6">
        <v>0.42</v>
      </c>
      <c r="I564" s="5">
        <v>0</v>
      </c>
      <c r="J564" s="6">
        <v>0</v>
      </c>
      <c r="K564" s="5">
        <v>0</v>
      </c>
      <c r="L564" s="6">
        <v>0</v>
      </c>
      <c r="M564" s="5">
        <v>0</v>
      </c>
      <c r="N564" s="6">
        <v>0</v>
      </c>
      <c r="O564" s="5">
        <v>0</v>
      </c>
      <c r="P564" s="6">
        <v>0</v>
      </c>
      <c r="Q564" s="5">
        <v>0</v>
      </c>
      <c r="R564" s="6">
        <v>0</v>
      </c>
      <c r="S564" s="5">
        <v>0</v>
      </c>
      <c r="T564" s="6">
        <v>0</v>
      </c>
      <c r="U564" s="5">
        <v>0</v>
      </c>
      <c r="V564" s="6">
        <v>0</v>
      </c>
      <c r="W564" s="5">
        <v>0</v>
      </c>
      <c r="X564" s="6">
        <v>0</v>
      </c>
      <c r="Y564" s="5">
        <v>0</v>
      </c>
      <c r="Z564" s="6">
        <v>0</v>
      </c>
      <c r="AA564" s="5">
        <v>0</v>
      </c>
      <c r="AB564" s="6">
        <v>0</v>
      </c>
      <c r="AC564" s="5">
        <v>0</v>
      </c>
      <c r="AD564" s="6">
        <v>0</v>
      </c>
      <c r="AE564" s="5">
        <v>0</v>
      </c>
      <c r="AF564" s="6">
        <v>0</v>
      </c>
    </row>
    <row r="565" spans="2:32" x14ac:dyDescent="0.35">
      <c r="B565" s="1" t="s">
        <v>40</v>
      </c>
      <c r="C565" s="5">
        <v>5.6600000000000001E-3</v>
      </c>
      <c r="D565" s="6">
        <v>5.4740000000000002</v>
      </c>
      <c r="E565" s="5">
        <v>0</v>
      </c>
      <c r="F565" s="6">
        <v>0</v>
      </c>
      <c r="G565" s="5">
        <v>6.3070000000000001E-2</v>
      </c>
      <c r="H565" s="6">
        <v>5.4740000000000002</v>
      </c>
      <c r="I565" s="5">
        <v>0</v>
      </c>
      <c r="J565" s="6">
        <v>0</v>
      </c>
      <c r="K565" s="5">
        <v>0</v>
      </c>
      <c r="L565" s="6">
        <v>0</v>
      </c>
      <c r="M565" s="5">
        <v>0</v>
      </c>
      <c r="N565" s="6">
        <v>0</v>
      </c>
      <c r="O565" s="5">
        <v>0</v>
      </c>
      <c r="P565" s="6">
        <v>0</v>
      </c>
      <c r="Q565" s="5">
        <v>0</v>
      </c>
      <c r="R565" s="6">
        <v>0</v>
      </c>
      <c r="S565" s="5">
        <v>0</v>
      </c>
      <c r="T565" s="6">
        <v>0</v>
      </c>
      <c r="U565" s="5">
        <v>0</v>
      </c>
      <c r="V565" s="6">
        <v>0</v>
      </c>
      <c r="W565" s="5">
        <v>0</v>
      </c>
      <c r="X565" s="6">
        <v>0</v>
      </c>
      <c r="Y565" s="5">
        <v>0</v>
      </c>
      <c r="Z565" s="6">
        <v>0</v>
      </c>
      <c r="AA565" s="5">
        <v>0</v>
      </c>
      <c r="AB565" s="6">
        <v>0</v>
      </c>
      <c r="AC565" s="5">
        <v>0</v>
      </c>
      <c r="AD565" s="6">
        <v>0</v>
      </c>
      <c r="AE565" s="5">
        <v>0</v>
      </c>
      <c r="AF565" s="6">
        <v>0</v>
      </c>
    </row>
    <row r="566" spans="2:32" x14ac:dyDescent="0.35">
      <c r="B566" s="1" t="s">
        <v>41</v>
      </c>
      <c r="C566" s="5">
        <v>1.6920000000000001E-2</v>
      </c>
      <c r="D566" s="6">
        <v>16.356999999999999</v>
      </c>
      <c r="E566" s="5">
        <v>5.4799999999999996E-3</v>
      </c>
      <c r="F566" s="6">
        <v>0.249</v>
      </c>
      <c r="G566" s="5">
        <v>0.15864</v>
      </c>
      <c r="H566" s="6">
        <v>13.769</v>
      </c>
      <c r="I566" s="5">
        <v>5.4200000000000003E-3</v>
      </c>
      <c r="J566" s="6">
        <v>0.255</v>
      </c>
      <c r="K566" s="5">
        <v>9.8799999999999999E-3</v>
      </c>
      <c r="L566" s="6">
        <v>0.54200000000000004</v>
      </c>
      <c r="M566" s="5">
        <v>0</v>
      </c>
      <c r="N566" s="6">
        <v>0</v>
      </c>
      <c r="O566" s="5">
        <v>6.94E-3</v>
      </c>
      <c r="P566" s="6">
        <v>0.219</v>
      </c>
      <c r="Q566" s="5">
        <v>0</v>
      </c>
      <c r="R566" s="6">
        <v>0</v>
      </c>
      <c r="S566" s="5">
        <v>0</v>
      </c>
      <c r="T566" s="6">
        <v>0</v>
      </c>
      <c r="U566" s="5">
        <v>0</v>
      </c>
      <c r="V566" s="6">
        <v>0</v>
      </c>
      <c r="W566" s="5">
        <v>0</v>
      </c>
      <c r="X566" s="6">
        <v>0</v>
      </c>
      <c r="Y566" s="5">
        <v>0</v>
      </c>
      <c r="Z566" s="6">
        <v>0</v>
      </c>
      <c r="AA566" s="5">
        <v>0</v>
      </c>
      <c r="AB566" s="6">
        <v>0</v>
      </c>
      <c r="AC566" s="5">
        <v>4.6699999999999997E-3</v>
      </c>
      <c r="AD566" s="6">
        <v>0.85099999999999998</v>
      </c>
      <c r="AE566" s="5">
        <v>5.3899999999999998E-3</v>
      </c>
      <c r="AF566" s="6">
        <v>0.47299999999999998</v>
      </c>
    </row>
    <row r="567" spans="2:32" x14ac:dyDescent="0.35">
      <c r="B567" s="1" t="s">
        <v>42</v>
      </c>
      <c r="C567" s="5">
        <v>3.9399999999999999E-3</v>
      </c>
      <c r="D567" s="6">
        <v>3.8050000000000002</v>
      </c>
      <c r="E567" s="5">
        <v>0</v>
      </c>
      <c r="F567" s="6">
        <v>0</v>
      </c>
      <c r="G567" s="5">
        <v>4.3839999999999997E-2</v>
      </c>
      <c r="H567" s="6">
        <v>3.8050000000000002</v>
      </c>
      <c r="I567" s="5">
        <v>0</v>
      </c>
      <c r="J567" s="6">
        <v>0</v>
      </c>
      <c r="K567" s="5">
        <v>0</v>
      </c>
      <c r="L567" s="6">
        <v>0</v>
      </c>
      <c r="M567" s="5">
        <v>0</v>
      </c>
      <c r="N567" s="6">
        <v>0</v>
      </c>
      <c r="O567" s="5">
        <v>0</v>
      </c>
      <c r="P567" s="6">
        <v>0</v>
      </c>
      <c r="Q567" s="5">
        <v>0</v>
      </c>
      <c r="R567" s="6">
        <v>0</v>
      </c>
      <c r="S567" s="5">
        <v>0</v>
      </c>
      <c r="T567" s="6">
        <v>0</v>
      </c>
      <c r="U567" s="5">
        <v>0</v>
      </c>
      <c r="V567" s="6">
        <v>0</v>
      </c>
      <c r="W567" s="5">
        <v>0</v>
      </c>
      <c r="X567" s="6">
        <v>0</v>
      </c>
      <c r="Y567" s="5">
        <v>0</v>
      </c>
      <c r="Z567" s="6">
        <v>0</v>
      </c>
      <c r="AA567" s="5">
        <v>0</v>
      </c>
      <c r="AB567" s="6">
        <v>0</v>
      </c>
      <c r="AC567" s="5">
        <v>0</v>
      </c>
      <c r="AD567" s="6">
        <v>0</v>
      </c>
      <c r="AE567" s="5">
        <v>0</v>
      </c>
      <c r="AF567" s="6">
        <v>0</v>
      </c>
    </row>
    <row r="568" spans="2:32" x14ac:dyDescent="0.35">
      <c r="B568" s="1" t="s">
        <v>43</v>
      </c>
      <c r="C568" s="5">
        <v>1.1100000000000001E-3</v>
      </c>
      <c r="D568" s="6">
        <v>1.073</v>
      </c>
      <c r="E568" s="5">
        <v>0</v>
      </c>
      <c r="F568" s="6">
        <v>0</v>
      </c>
      <c r="G568" s="5">
        <v>1.2359999999999999E-2</v>
      </c>
      <c r="H568" s="6">
        <v>1.073</v>
      </c>
      <c r="I568" s="5">
        <v>0</v>
      </c>
      <c r="J568" s="6">
        <v>0</v>
      </c>
      <c r="K568" s="5">
        <v>0</v>
      </c>
      <c r="L568" s="6">
        <v>0</v>
      </c>
      <c r="M568" s="5">
        <v>0</v>
      </c>
      <c r="N568" s="6">
        <v>0</v>
      </c>
      <c r="O568" s="5">
        <v>0</v>
      </c>
      <c r="P568" s="6">
        <v>0</v>
      </c>
      <c r="Q568" s="5">
        <v>0</v>
      </c>
      <c r="R568" s="6">
        <v>0</v>
      </c>
      <c r="S568" s="5">
        <v>0</v>
      </c>
      <c r="T568" s="6">
        <v>0</v>
      </c>
      <c r="U568" s="5">
        <v>0</v>
      </c>
      <c r="V568" s="6">
        <v>0</v>
      </c>
      <c r="W568" s="5">
        <v>0</v>
      </c>
      <c r="X568" s="6">
        <v>0</v>
      </c>
      <c r="Y568" s="5">
        <v>0</v>
      </c>
      <c r="Z568" s="6">
        <v>0</v>
      </c>
      <c r="AA568" s="5">
        <v>0</v>
      </c>
      <c r="AB568" s="6">
        <v>0</v>
      </c>
      <c r="AC568" s="5">
        <v>0</v>
      </c>
      <c r="AD568" s="6">
        <v>0</v>
      </c>
      <c r="AE568" s="5">
        <v>0</v>
      </c>
      <c r="AF568" s="6">
        <v>0</v>
      </c>
    </row>
    <row r="569" spans="2:32" x14ac:dyDescent="0.35">
      <c r="B569" s="1" t="s">
        <v>44</v>
      </c>
      <c r="C569" s="5">
        <v>2.2970000000000001E-2</v>
      </c>
      <c r="D569" s="6">
        <v>22.207000000000001</v>
      </c>
      <c r="E569" s="5">
        <v>3.4639999999999997E-2</v>
      </c>
      <c r="F569" s="6">
        <v>1.573</v>
      </c>
      <c r="G569" s="5">
        <v>7.2459999999999997E-2</v>
      </c>
      <c r="H569" s="6">
        <v>6.2889999999999997</v>
      </c>
      <c r="I569" s="5">
        <v>7.9420000000000004E-2</v>
      </c>
      <c r="J569" s="6">
        <v>3.7349999999999999</v>
      </c>
      <c r="K569" s="5">
        <v>0</v>
      </c>
      <c r="L569" s="6">
        <v>0</v>
      </c>
      <c r="M569" s="5">
        <v>6.6600000000000001E-3</v>
      </c>
      <c r="N569" s="6">
        <v>0.253</v>
      </c>
      <c r="O569" s="5">
        <v>0.12847</v>
      </c>
      <c r="P569" s="6">
        <v>4.0549999999999997</v>
      </c>
      <c r="Q569" s="5">
        <v>0</v>
      </c>
      <c r="R569" s="6">
        <v>0</v>
      </c>
      <c r="S569" s="5">
        <v>6.3719999999999999E-2</v>
      </c>
      <c r="T569" s="6">
        <v>6.3010000000000002</v>
      </c>
      <c r="U569" s="5">
        <v>0</v>
      </c>
      <c r="V569" s="6">
        <v>0</v>
      </c>
      <c r="W569" s="5">
        <v>0</v>
      </c>
      <c r="X569" s="6">
        <v>0</v>
      </c>
      <c r="Y569" s="5">
        <v>0</v>
      </c>
      <c r="Z569" s="6">
        <v>0</v>
      </c>
      <c r="AA569" s="5">
        <v>0</v>
      </c>
      <c r="AB569" s="6">
        <v>0</v>
      </c>
      <c r="AC569" s="5">
        <v>0</v>
      </c>
      <c r="AD569" s="6">
        <v>0</v>
      </c>
      <c r="AE569" s="5">
        <v>0</v>
      </c>
      <c r="AF569" s="6">
        <v>0</v>
      </c>
    </row>
    <row r="570" spans="2:32" x14ac:dyDescent="0.35">
      <c r="B570" s="1" t="s">
        <v>45</v>
      </c>
      <c r="C570" s="5">
        <v>6.1900000000000002E-3</v>
      </c>
      <c r="D570" s="6">
        <v>5.99</v>
      </c>
      <c r="E570" s="5">
        <v>0</v>
      </c>
      <c r="F570" s="6">
        <v>0</v>
      </c>
      <c r="G570" s="5">
        <v>4.7730000000000002E-2</v>
      </c>
      <c r="H570" s="6">
        <v>4.1429999999999998</v>
      </c>
      <c r="I570" s="5">
        <v>2.1479999999999999E-2</v>
      </c>
      <c r="J570" s="6">
        <v>1.01</v>
      </c>
      <c r="K570" s="5">
        <v>1.5259999999999999E-2</v>
      </c>
      <c r="L570" s="6">
        <v>0.83699999999999997</v>
      </c>
      <c r="M570" s="5">
        <v>0</v>
      </c>
      <c r="N570" s="6">
        <v>0</v>
      </c>
      <c r="O570" s="5">
        <v>0</v>
      </c>
      <c r="P570" s="6">
        <v>0</v>
      </c>
      <c r="Q570" s="5">
        <v>0</v>
      </c>
      <c r="R570" s="6">
        <v>0</v>
      </c>
      <c r="S570" s="5">
        <v>0</v>
      </c>
      <c r="T570" s="6">
        <v>0</v>
      </c>
      <c r="U570" s="5">
        <v>0</v>
      </c>
      <c r="V570" s="6">
        <v>0</v>
      </c>
      <c r="W570" s="5">
        <v>0</v>
      </c>
      <c r="X570" s="6">
        <v>0</v>
      </c>
      <c r="Y570" s="5">
        <v>0</v>
      </c>
      <c r="Z570" s="6">
        <v>0</v>
      </c>
      <c r="AA570" s="5">
        <v>0</v>
      </c>
      <c r="AB570" s="6">
        <v>0</v>
      </c>
      <c r="AC570" s="5">
        <v>0</v>
      </c>
      <c r="AD570" s="6">
        <v>0</v>
      </c>
      <c r="AE570" s="5">
        <v>0</v>
      </c>
      <c r="AF570" s="6">
        <v>0</v>
      </c>
    </row>
    <row r="571" spans="2:32" x14ac:dyDescent="0.35">
      <c r="B571" s="1" t="s">
        <v>46</v>
      </c>
      <c r="C571" s="5">
        <v>9.1299999999999992E-3</v>
      </c>
      <c r="D571" s="6">
        <v>8.8290000000000006</v>
      </c>
      <c r="E571" s="5">
        <v>0</v>
      </c>
      <c r="F571" s="6">
        <v>0</v>
      </c>
      <c r="G571" s="5">
        <v>9.5509999999999998E-2</v>
      </c>
      <c r="H571" s="6">
        <v>8.2899999999999991</v>
      </c>
      <c r="I571" s="5">
        <v>0</v>
      </c>
      <c r="J571" s="6">
        <v>0</v>
      </c>
      <c r="K571" s="5">
        <v>0</v>
      </c>
      <c r="L571" s="6">
        <v>0</v>
      </c>
      <c r="M571" s="5">
        <v>0</v>
      </c>
      <c r="N571" s="6">
        <v>0</v>
      </c>
      <c r="O571" s="5">
        <v>0</v>
      </c>
      <c r="P571" s="6">
        <v>0</v>
      </c>
      <c r="Q571" s="5">
        <v>0</v>
      </c>
      <c r="R571" s="6">
        <v>0</v>
      </c>
      <c r="S571" s="5">
        <v>5.45E-3</v>
      </c>
      <c r="T571" s="6">
        <v>0.53900000000000003</v>
      </c>
      <c r="U571" s="5">
        <v>0</v>
      </c>
      <c r="V571" s="6">
        <v>0</v>
      </c>
      <c r="W571" s="5">
        <v>0</v>
      </c>
      <c r="X571" s="6">
        <v>0</v>
      </c>
      <c r="Y571" s="5">
        <v>0</v>
      </c>
      <c r="Z571" s="6">
        <v>0</v>
      </c>
      <c r="AA571" s="5">
        <v>0</v>
      </c>
      <c r="AB571" s="6">
        <v>0</v>
      </c>
      <c r="AC571" s="5">
        <v>0</v>
      </c>
      <c r="AD571" s="6">
        <v>0</v>
      </c>
      <c r="AE571" s="5">
        <v>0</v>
      </c>
      <c r="AF571" s="6">
        <v>0</v>
      </c>
    </row>
    <row r="572" spans="2:32" x14ac:dyDescent="0.35">
      <c r="B572" s="1" t="s">
        <v>47</v>
      </c>
      <c r="C572" s="5">
        <v>0</v>
      </c>
      <c r="D572" s="6">
        <v>0</v>
      </c>
      <c r="E572" s="5">
        <v>0</v>
      </c>
      <c r="F572" s="6">
        <v>0</v>
      </c>
      <c r="G572" s="5">
        <v>0</v>
      </c>
      <c r="H572" s="6">
        <v>0</v>
      </c>
      <c r="I572" s="5">
        <v>0</v>
      </c>
      <c r="J572" s="6">
        <v>0</v>
      </c>
      <c r="K572" s="5">
        <v>0</v>
      </c>
      <c r="L572" s="6">
        <v>0</v>
      </c>
      <c r="M572" s="5">
        <v>0</v>
      </c>
      <c r="N572" s="6">
        <v>0</v>
      </c>
      <c r="O572" s="5">
        <v>0</v>
      </c>
      <c r="P572" s="6">
        <v>0</v>
      </c>
      <c r="Q572" s="5">
        <v>0</v>
      </c>
      <c r="R572" s="6">
        <v>0</v>
      </c>
      <c r="S572" s="5">
        <v>0</v>
      </c>
      <c r="T572" s="6">
        <v>0</v>
      </c>
      <c r="U572" s="5">
        <v>0</v>
      </c>
      <c r="V572" s="6">
        <v>0</v>
      </c>
      <c r="W572" s="5">
        <v>0</v>
      </c>
      <c r="X572" s="6">
        <v>0</v>
      </c>
      <c r="Y572" s="5">
        <v>0</v>
      </c>
      <c r="Z572" s="6">
        <v>0</v>
      </c>
      <c r="AA572" s="5">
        <v>0</v>
      </c>
      <c r="AB572" s="6">
        <v>0</v>
      </c>
      <c r="AC572" s="5">
        <v>0</v>
      </c>
      <c r="AD572" s="6">
        <v>0</v>
      </c>
      <c r="AE572" s="5">
        <v>0</v>
      </c>
      <c r="AF572" s="6">
        <v>0</v>
      </c>
    </row>
    <row r="573" spans="2:32" x14ac:dyDescent="0.35">
      <c r="B573" s="2" t="s">
        <v>3</v>
      </c>
    </row>
    <row r="574" spans="2:32" x14ac:dyDescent="0.35">
      <c r="B574" s="1" t="s">
        <v>48</v>
      </c>
      <c r="C574" s="5">
        <v>4.4200000000000003E-3</v>
      </c>
      <c r="D574" s="6">
        <v>4.2709999999999999</v>
      </c>
      <c r="E574" s="5">
        <v>0</v>
      </c>
      <c r="F574" s="6">
        <v>0</v>
      </c>
      <c r="G574" s="5">
        <v>0</v>
      </c>
      <c r="H574" s="6">
        <v>0</v>
      </c>
      <c r="I574" s="5">
        <v>0</v>
      </c>
      <c r="J574" s="6">
        <v>0</v>
      </c>
      <c r="K574" s="5">
        <v>2.462E-2</v>
      </c>
      <c r="L574" s="6">
        <v>1.35</v>
      </c>
      <c r="M574" s="5">
        <v>1.3339999999999999E-2</v>
      </c>
      <c r="N574" s="6">
        <v>0.50700000000000001</v>
      </c>
      <c r="O574" s="5">
        <v>6.9760000000000003E-2</v>
      </c>
      <c r="P574" s="6">
        <v>2.202</v>
      </c>
      <c r="Q574" s="5">
        <v>4.8700000000000002E-3</v>
      </c>
      <c r="R574" s="6">
        <v>0.21299999999999999</v>
      </c>
      <c r="S574" s="5">
        <v>0</v>
      </c>
      <c r="T574" s="6">
        <v>0</v>
      </c>
      <c r="U574" s="5">
        <v>0</v>
      </c>
      <c r="V574" s="6">
        <v>0</v>
      </c>
      <c r="W574" s="5">
        <v>0</v>
      </c>
      <c r="X574" s="6">
        <v>0</v>
      </c>
      <c r="Y574" s="5">
        <v>0</v>
      </c>
      <c r="Z574" s="6">
        <v>0</v>
      </c>
      <c r="AA574" s="5">
        <v>0</v>
      </c>
      <c r="AB574" s="6">
        <v>0</v>
      </c>
      <c r="AC574" s="5">
        <v>0</v>
      </c>
      <c r="AD574" s="6">
        <v>0</v>
      </c>
      <c r="AE574" s="5">
        <v>0</v>
      </c>
      <c r="AF574" s="6">
        <v>0</v>
      </c>
    </row>
    <row r="575" spans="2:32" x14ac:dyDescent="0.35">
      <c r="B575" s="1" t="s">
        <v>49</v>
      </c>
      <c r="C575" s="5">
        <v>2.7599999999999999E-3</v>
      </c>
      <c r="D575" s="6">
        <v>2.665</v>
      </c>
      <c r="E575" s="5">
        <v>0</v>
      </c>
      <c r="F575" s="6">
        <v>0</v>
      </c>
      <c r="G575" s="5">
        <v>0</v>
      </c>
      <c r="H575" s="6">
        <v>0</v>
      </c>
      <c r="I575" s="5">
        <v>4.5170000000000002E-2</v>
      </c>
      <c r="J575" s="6">
        <v>2.1240000000000001</v>
      </c>
      <c r="K575" s="5">
        <v>9.8799999999999999E-3</v>
      </c>
      <c r="L575" s="6">
        <v>0.54200000000000004</v>
      </c>
      <c r="M575" s="5">
        <v>0</v>
      </c>
      <c r="N575" s="6">
        <v>0</v>
      </c>
      <c r="O575" s="5">
        <v>0</v>
      </c>
      <c r="P575" s="6">
        <v>0</v>
      </c>
      <c r="Q575" s="5">
        <v>0</v>
      </c>
      <c r="R575" s="6">
        <v>0</v>
      </c>
      <c r="S575" s="5">
        <v>0</v>
      </c>
      <c r="T575" s="6">
        <v>0</v>
      </c>
      <c r="U575" s="5">
        <v>0</v>
      </c>
      <c r="V575" s="6">
        <v>0</v>
      </c>
      <c r="W575" s="5">
        <v>0</v>
      </c>
      <c r="X575" s="6">
        <v>0</v>
      </c>
      <c r="Y575" s="5">
        <v>0</v>
      </c>
      <c r="Z575" s="6">
        <v>0</v>
      </c>
      <c r="AA575" s="5">
        <v>0</v>
      </c>
      <c r="AB575" s="6">
        <v>0</v>
      </c>
      <c r="AC575" s="5">
        <v>0</v>
      </c>
      <c r="AD575" s="6">
        <v>0</v>
      </c>
      <c r="AE575" s="5">
        <v>0</v>
      </c>
      <c r="AF575" s="6">
        <v>0</v>
      </c>
    </row>
    <row r="576" spans="2:32" x14ac:dyDescent="0.35">
      <c r="B576" s="1" t="s">
        <v>50</v>
      </c>
      <c r="C576" s="5">
        <v>1.42E-3</v>
      </c>
      <c r="D576" s="6">
        <v>1.3720000000000001</v>
      </c>
      <c r="E576" s="5">
        <v>0</v>
      </c>
      <c r="F576" s="6">
        <v>0</v>
      </c>
      <c r="G576" s="5">
        <v>0</v>
      </c>
      <c r="H576" s="6">
        <v>0</v>
      </c>
      <c r="I576" s="5">
        <v>2.9170000000000001E-2</v>
      </c>
      <c r="J576" s="6">
        <v>1.3720000000000001</v>
      </c>
      <c r="K576" s="5">
        <v>0</v>
      </c>
      <c r="L576" s="6">
        <v>0</v>
      </c>
      <c r="M576" s="5">
        <v>0</v>
      </c>
      <c r="N576" s="6">
        <v>0</v>
      </c>
      <c r="O576" s="5">
        <v>0</v>
      </c>
      <c r="P576" s="6">
        <v>0</v>
      </c>
      <c r="Q576" s="5">
        <v>0</v>
      </c>
      <c r="R576" s="6">
        <v>0</v>
      </c>
      <c r="S576" s="5">
        <v>0</v>
      </c>
      <c r="T576" s="6">
        <v>0</v>
      </c>
      <c r="U576" s="5">
        <v>0</v>
      </c>
      <c r="V576" s="6">
        <v>0</v>
      </c>
      <c r="W576" s="5">
        <v>0</v>
      </c>
      <c r="X576" s="6">
        <v>0</v>
      </c>
      <c r="Y576" s="5">
        <v>0</v>
      </c>
      <c r="Z576" s="6">
        <v>0</v>
      </c>
      <c r="AA576" s="5">
        <v>0</v>
      </c>
      <c r="AB576" s="6">
        <v>0</v>
      </c>
      <c r="AC576" s="5">
        <v>0</v>
      </c>
      <c r="AD576" s="6">
        <v>0</v>
      </c>
      <c r="AE576" s="5">
        <v>0</v>
      </c>
      <c r="AF576" s="6">
        <v>0</v>
      </c>
    </row>
    <row r="577" spans="2:32" x14ac:dyDescent="0.35">
      <c r="B577" s="1" t="s">
        <v>51</v>
      </c>
      <c r="C577" s="5">
        <v>6.4400000000000004E-3</v>
      </c>
      <c r="D577" s="6">
        <v>6.2270000000000003</v>
      </c>
      <c r="E577" s="5">
        <v>2.946E-2</v>
      </c>
      <c r="F577" s="6">
        <v>1.3380000000000001</v>
      </c>
      <c r="G577" s="5">
        <v>0</v>
      </c>
      <c r="H577" s="6">
        <v>0</v>
      </c>
      <c r="I577" s="5">
        <v>7.9759999999999998E-2</v>
      </c>
      <c r="J577" s="6">
        <v>3.7509999999999999</v>
      </c>
      <c r="K577" s="5">
        <v>2.0750000000000001E-2</v>
      </c>
      <c r="L577" s="6">
        <v>1.1379999999999999</v>
      </c>
      <c r="M577" s="5">
        <v>0</v>
      </c>
      <c r="N577" s="6">
        <v>0</v>
      </c>
      <c r="O577" s="5">
        <v>0</v>
      </c>
      <c r="P577" s="6">
        <v>0</v>
      </c>
      <c r="Q577" s="5">
        <v>0</v>
      </c>
      <c r="R577" s="6">
        <v>0</v>
      </c>
      <c r="S577" s="5">
        <v>0</v>
      </c>
      <c r="T577" s="6">
        <v>0</v>
      </c>
      <c r="U577" s="5">
        <v>0</v>
      </c>
      <c r="V577" s="6">
        <v>0</v>
      </c>
      <c r="W577" s="5">
        <v>0</v>
      </c>
      <c r="X577" s="6">
        <v>0</v>
      </c>
      <c r="Y577" s="5">
        <v>0</v>
      </c>
      <c r="Z577" s="6">
        <v>0</v>
      </c>
      <c r="AA577" s="5">
        <v>0</v>
      </c>
      <c r="AB577" s="6">
        <v>0</v>
      </c>
      <c r="AC577" s="5">
        <v>0</v>
      </c>
      <c r="AD577" s="6">
        <v>0</v>
      </c>
      <c r="AE577" s="5">
        <v>0</v>
      </c>
      <c r="AF577" s="6">
        <v>0</v>
      </c>
    </row>
    <row r="578" spans="2:32" x14ac:dyDescent="0.35">
      <c r="B578" s="1" t="s">
        <v>52</v>
      </c>
      <c r="C578" s="5">
        <v>2.8900000000000002E-3</v>
      </c>
      <c r="D578" s="6">
        <v>2.7909999999999999</v>
      </c>
      <c r="E578" s="5">
        <v>0</v>
      </c>
      <c r="F578" s="6">
        <v>0</v>
      </c>
      <c r="G578" s="5">
        <v>0</v>
      </c>
      <c r="H578" s="6">
        <v>0</v>
      </c>
      <c r="I578" s="5">
        <v>5.935E-2</v>
      </c>
      <c r="J578" s="6">
        <v>2.7909999999999999</v>
      </c>
      <c r="K578" s="5">
        <v>0</v>
      </c>
      <c r="L578" s="6">
        <v>0</v>
      </c>
      <c r="M578" s="5">
        <v>0</v>
      </c>
      <c r="N578" s="6">
        <v>0</v>
      </c>
      <c r="O578" s="5">
        <v>0</v>
      </c>
      <c r="P578" s="6">
        <v>0</v>
      </c>
      <c r="Q578" s="5">
        <v>0</v>
      </c>
      <c r="R578" s="6">
        <v>0</v>
      </c>
      <c r="S578" s="5">
        <v>0</v>
      </c>
      <c r="T578" s="6">
        <v>0</v>
      </c>
      <c r="U578" s="5">
        <v>0</v>
      </c>
      <c r="V578" s="6">
        <v>0</v>
      </c>
      <c r="W578" s="5">
        <v>0</v>
      </c>
      <c r="X578" s="6">
        <v>0</v>
      </c>
      <c r="Y578" s="5">
        <v>0</v>
      </c>
      <c r="Z578" s="6">
        <v>0</v>
      </c>
      <c r="AA578" s="5">
        <v>0</v>
      </c>
      <c r="AB578" s="6">
        <v>0</v>
      </c>
      <c r="AC578" s="5">
        <v>0</v>
      </c>
      <c r="AD578" s="6">
        <v>0</v>
      </c>
      <c r="AE578" s="5">
        <v>0</v>
      </c>
      <c r="AF578" s="6">
        <v>0</v>
      </c>
    </row>
    <row r="579" spans="2:32" x14ac:dyDescent="0.35">
      <c r="B579" s="1" t="s">
        <v>53</v>
      </c>
      <c r="C579" s="5">
        <v>5.8700000000000002E-3</v>
      </c>
      <c r="D579" s="6">
        <v>5.6740000000000004</v>
      </c>
      <c r="E579" s="5">
        <v>0</v>
      </c>
      <c r="F579" s="6">
        <v>0</v>
      </c>
      <c r="G579" s="5">
        <v>0</v>
      </c>
      <c r="H579" s="6">
        <v>0</v>
      </c>
      <c r="I579" s="5">
        <v>5.3929999999999999E-2</v>
      </c>
      <c r="J579" s="6">
        <v>2.536</v>
      </c>
      <c r="K579" s="5">
        <v>3.6020000000000003E-2</v>
      </c>
      <c r="L579" s="6">
        <v>1.9750000000000001</v>
      </c>
      <c r="M579" s="5">
        <v>0</v>
      </c>
      <c r="N579" s="6">
        <v>0</v>
      </c>
      <c r="O579" s="5">
        <v>3.6810000000000002E-2</v>
      </c>
      <c r="P579" s="6">
        <v>1.1619999999999999</v>
      </c>
      <c r="Q579" s="5">
        <v>0</v>
      </c>
      <c r="R579" s="6">
        <v>0</v>
      </c>
      <c r="S579" s="5">
        <v>0</v>
      </c>
      <c r="T579" s="6">
        <v>0</v>
      </c>
      <c r="U579" s="5">
        <v>0</v>
      </c>
      <c r="V579" s="6">
        <v>0</v>
      </c>
      <c r="W579" s="5">
        <v>0</v>
      </c>
      <c r="X579" s="6">
        <v>0</v>
      </c>
      <c r="Y579" s="5">
        <v>0</v>
      </c>
      <c r="Z579" s="6">
        <v>0</v>
      </c>
      <c r="AA579" s="5">
        <v>0</v>
      </c>
      <c r="AB579" s="6">
        <v>0</v>
      </c>
      <c r="AC579" s="5">
        <v>0</v>
      </c>
      <c r="AD579" s="6">
        <v>0</v>
      </c>
      <c r="AE579" s="5">
        <v>0</v>
      </c>
      <c r="AF579" s="6">
        <v>0</v>
      </c>
    </row>
    <row r="580" spans="2:32" x14ac:dyDescent="0.35">
      <c r="B580" s="1" t="s">
        <v>54</v>
      </c>
      <c r="C580" s="5">
        <v>0</v>
      </c>
      <c r="D580" s="6">
        <v>0</v>
      </c>
      <c r="E580" s="5">
        <v>0</v>
      </c>
      <c r="F580" s="6">
        <v>0</v>
      </c>
      <c r="G580" s="5">
        <v>0</v>
      </c>
      <c r="H580" s="6">
        <v>0</v>
      </c>
      <c r="I580" s="5">
        <v>0</v>
      </c>
      <c r="J580" s="6">
        <v>0</v>
      </c>
      <c r="K580" s="5">
        <v>0</v>
      </c>
      <c r="L580" s="6">
        <v>0</v>
      </c>
      <c r="M580" s="5">
        <v>0</v>
      </c>
      <c r="N580" s="6">
        <v>0</v>
      </c>
      <c r="O580" s="5">
        <v>0</v>
      </c>
      <c r="P580" s="6">
        <v>0</v>
      </c>
      <c r="Q580" s="5">
        <v>0</v>
      </c>
      <c r="R580" s="6">
        <v>0</v>
      </c>
      <c r="S580" s="5">
        <v>0</v>
      </c>
      <c r="T580" s="6">
        <v>0</v>
      </c>
      <c r="U580" s="5">
        <v>0</v>
      </c>
      <c r="V580" s="6">
        <v>0</v>
      </c>
      <c r="W580" s="5">
        <v>0</v>
      </c>
      <c r="X580" s="6">
        <v>0</v>
      </c>
      <c r="Y580" s="5">
        <v>0</v>
      </c>
      <c r="Z580" s="6">
        <v>0</v>
      </c>
      <c r="AA580" s="5">
        <v>0</v>
      </c>
      <c r="AB580" s="6">
        <v>0</v>
      </c>
      <c r="AC580" s="5">
        <v>0</v>
      </c>
      <c r="AD580" s="6">
        <v>0</v>
      </c>
      <c r="AE580" s="5">
        <v>0</v>
      </c>
      <c r="AF580" s="6">
        <v>0</v>
      </c>
    </row>
    <row r="581" spans="2:32" x14ac:dyDescent="0.35">
      <c r="B581" s="1" t="s">
        <v>55</v>
      </c>
      <c r="C581" s="5">
        <v>1.65E-3</v>
      </c>
      <c r="D581" s="6">
        <v>1.5960000000000001</v>
      </c>
      <c r="E581" s="5">
        <v>0</v>
      </c>
      <c r="F581" s="6">
        <v>0</v>
      </c>
      <c r="G581" s="5">
        <v>0</v>
      </c>
      <c r="H581" s="6">
        <v>0</v>
      </c>
      <c r="I581" s="5">
        <v>0</v>
      </c>
      <c r="J581" s="6">
        <v>0</v>
      </c>
      <c r="K581" s="5">
        <v>3.8700000000000002E-3</v>
      </c>
      <c r="L581" s="6">
        <v>0.21199999999999999</v>
      </c>
      <c r="M581" s="5">
        <v>0</v>
      </c>
      <c r="N581" s="6">
        <v>0</v>
      </c>
      <c r="O581" s="5">
        <v>0</v>
      </c>
      <c r="P581" s="6">
        <v>0</v>
      </c>
      <c r="Q581" s="5">
        <v>3.1669999999999997E-2</v>
      </c>
      <c r="R581" s="6">
        <v>1.385</v>
      </c>
      <c r="S581" s="5">
        <v>0</v>
      </c>
      <c r="T581" s="6">
        <v>0</v>
      </c>
      <c r="U581" s="5">
        <v>0</v>
      </c>
      <c r="V581" s="6">
        <v>0</v>
      </c>
      <c r="W581" s="5">
        <v>0</v>
      </c>
      <c r="X581" s="6">
        <v>0</v>
      </c>
      <c r="Y581" s="5">
        <v>0</v>
      </c>
      <c r="Z581" s="6">
        <v>0</v>
      </c>
      <c r="AA581" s="5">
        <v>0</v>
      </c>
      <c r="AB581" s="6">
        <v>0</v>
      </c>
      <c r="AC581" s="5">
        <v>0</v>
      </c>
      <c r="AD581" s="6">
        <v>0</v>
      </c>
      <c r="AE581" s="5">
        <v>0</v>
      </c>
      <c r="AF581" s="6">
        <v>0</v>
      </c>
    </row>
    <row r="582" spans="2:32" x14ac:dyDescent="0.35">
      <c r="B582" s="1" t="s">
        <v>56</v>
      </c>
      <c r="C582" s="5">
        <v>1.7099999999999999E-3</v>
      </c>
      <c r="D582" s="6">
        <v>1.653</v>
      </c>
      <c r="E582" s="5">
        <v>0</v>
      </c>
      <c r="F582" s="6">
        <v>0</v>
      </c>
      <c r="G582" s="5">
        <v>0</v>
      </c>
      <c r="H582" s="6">
        <v>0</v>
      </c>
      <c r="I582" s="5">
        <v>0</v>
      </c>
      <c r="J582" s="6">
        <v>0</v>
      </c>
      <c r="K582" s="5">
        <v>0</v>
      </c>
      <c r="L582" s="6">
        <v>0</v>
      </c>
      <c r="M582" s="5">
        <v>6.6600000000000001E-3</v>
      </c>
      <c r="N582" s="6">
        <v>0.253</v>
      </c>
      <c r="O582" s="5">
        <v>1.771E-2</v>
      </c>
      <c r="P582" s="6">
        <v>0.55900000000000005</v>
      </c>
      <c r="Q582" s="5">
        <v>1.9230000000000001E-2</v>
      </c>
      <c r="R582" s="6">
        <v>0.84099999999999997</v>
      </c>
      <c r="S582" s="5">
        <v>0</v>
      </c>
      <c r="T582" s="6">
        <v>0</v>
      </c>
      <c r="U582" s="5">
        <v>0</v>
      </c>
      <c r="V582" s="6">
        <v>0</v>
      </c>
      <c r="W582" s="5">
        <v>0</v>
      </c>
      <c r="X582" s="6">
        <v>0</v>
      </c>
      <c r="Y582" s="5">
        <v>0</v>
      </c>
      <c r="Z582" s="6">
        <v>0</v>
      </c>
      <c r="AA582" s="5">
        <v>0</v>
      </c>
      <c r="AB582" s="6">
        <v>0</v>
      </c>
      <c r="AC582" s="5">
        <v>0</v>
      </c>
      <c r="AD582" s="6">
        <v>0</v>
      </c>
      <c r="AE582" s="5">
        <v>0</v>
      </c>
      <c r="AF582" s="6">
        <v>0</v>
      </c>
    </row>
    <row r="583" spans="2:32" x14ac:dyDescent="0.35">
      <c r="B583" s="1" t="s">
        <v>57</v>
      </c>
      <c r="C583" s="5">
        <v>1.15E-3</v>
      </c>
      <c r="D583" s="6">
        <v>1.1160000000000001</v>
      </c>
      <c r="E583" s="5">
        <v>5.4799999999999996E-3</v>
      </c>
      <c r="F583" s="6">
        <v>0.249</v>
      </c>
      <c r="G583" s="5">
        <v>0</v>
      </c>
      <c r="H583" s="6">
        <v>0</v>
      </c>
      <c r="I583" s="5">
        <v>0</v>
      </c>
      <c r="J583" s="6">
        <v>0</v>
      </c>
      <c r="K583" s="5">
        <v>0</v>
      </c>
      <c r="L583" s="6">
        <v>0</v>
      </c>
      <c r="M583" s="5">
        <v>1.7049999999999999E-2</v>
      </c>
      <c r="N583" s="6">
        <v>0.64800000000000002</v>
      </c>
      <c r="O583" s="5">
        <v>6.94E-3</v>
      </c>
      <c r="P583" s="6">
        <v>0.219</v>
      </c>
      <c r="Q583" s="5">
        <v>0</v>
      </c>
      <c r="R583" s="6">
        <v>0</v>
      </c>
      <c r="S583" s="5">
        <v>0</v>
      </c>
      <c r="T583" s="6">
        <v>0</v>
      </c>
      <c r="U583" s="5">
        <v>0</v>
      </c>
      <c r="V583" s="6">
        <v>0</v>
      </c>
      <c r="W583" s="5">
        <v>0</v>
      </c>
      <c r="X583" s="6">
        <v>0</v>
      </c>
      <c r="Y583" s="5">
        <v>0</v>
      </c>
      <c r="Z583" s="6">
        <v>0</v>
      </c>
      <c r="AA583" s="5">
        <v>0</v>
      </c>
      <c r="AB583" s="6">
        <v>0</v>
      </c>
      <c r="AC583" s="5">
        <v>0</v>
      </c>
      <c r="AD583" s="6">
        <v>0</v>
      </c>
      <c r="AE583" s="5">
        <v>0</v>
      </c>
      <c r="AF583" s="6">
        <v>0</v>
      </c>
    </row>
    <row r="584" spans="2:32" x14ac:dyDescent="0.35">
      <c r="B584" s="1" t="s">
        <v>58</v>
      </c>
      <c r="C584" s="5">
        <v>1.251E-2</v>
      </c>
      <c r="D584" s="6">
        <v>12.093999999999999</v>
      </c>
      <c r="E584" s="5">
        <v>0</v>
      </c>
      <c r="F584" s="6">
        <v>0</v>
      </c>
      <c r="G584" s="5">
        <v>0</v>
      </c>
      <c r="H584" s="6">
        <v>0</v>
      </c>
      <c r="I584" s="5">
        <v>6.2390000000000001E-2</v>
      </c>
      <c r="J584" s="6">
        <v>2.9340000000000002</v>
      </c>
      <c r="K584" s="5">
        <v>0</v>
      </c>
      <c r="L584" s="6">
        <v>0</v>
      </c>
      <c r="M584" s="5">
        <v>8.1809999999999994E-2</v>
      </c>
      <c r="N584" s="6">
        <v>3.109</v>
      </c>
      <c r="O584" s="5">
        <v>7.8380000000000005E-2</v>
      </c>
      <c r="P584" s="6">
        <v>2.4740000000000002</v>
      </c>
      <c r="Q584" s="5">
        <v>4.8700000000000002E-3</v>
      </c>
      <c r="R584" s="6">
        <v>0.21299999999999999</v>
      </c>
      <c r="S584" s="5">
        <v>0</v>
      </c>
      <c r="T584" s="6">
        <v>0</v>
      </c>
      <c r="U584" s="5">
        <v>0</v>
      </c>
      <c r="V584" s="6">
        <v>0</v>
      </c>
      <c r="W584" s="5">
        <v>0</v>
      </c>
      <c r="X584" s="6">
        <v>0</v>
      </c>
      <c r="Y584" s="5">
        <v>0</v>
      </c>
      <c r="Z584" s="6">
        <v>0</v>
      </c>
      <c r="AA584" s="5">
        <v>0</v>
      </c>
      <c r="AB584" s="6">
        <v>0</v>
      </c>
      <c r="AC584" s="5">
        <v>1.8460000000000001E-2</v>
      </c>
      <c r="AD584" s="6">
        <v>3.3639999999999999</v>
      </c>
      <c r="AE584" s="5">
        <v>0</v>
      </c>
      <c r="AF584" s="6">
        <v>0</v>
      </c>
    </row>
    <row r="585" spans="2:32" x14ac:dyDescent="0.35">
      <c r="B585" s="1" t="s">
        <v>59</v>
      </c>
      <c r="C585" s="5">
        <v>2.5999999999999999E-3</v>
      </c>
      <c r="D585" s="6">
        <v>2.5110000000000001</v>
      </c>
      <c r="E585" s="5">
        <v>0</v>
      </c>
      <c r="F585" s="6">
        <v>0</v>
      </c>
      <c r="G585" s="5">
        <v>0</v>
      </c>
      <c r="H585" s="6">
        <v>0</v>
      </c>
      <c r="I585" s="5">
        <v>2.4750000000000001E-2</v>
      </c>
      <c r="J585" s="6">
        <v>1.1639999999999999</v>
      </c>
      <c r="K585" s="5">
        <v>0</v>
      </c>
      <c r="L585" s="6">
        <v>0</v>
      </c>
      <c r="M585" s="5">
        <v>3.5450000000000002E-2</v>
      </c>
      <c r="N585" s="6">
        <v>1.347</v>
      </c>
      <c r="O585" s="5">
        <v>0</v>
      </c>
      <c r="P585" s="6">
        <v>0</v>
      </c>
      <c r="Q585" s="5">
        <v>0</v>
      </c>
      <c r="R585" s="6">
        <v>0</v>
      </c>
      <c r="S585" s="5">
        <v>0</v>
      </c>
      <c r="T585" s="6">
        <v>0</v>
      </c>
      <c r="U585" s="5">
        <v>0</v>
      </c>
      <c r="V585" s="6">
        <v>0</v>
      </c>
      <c r="W585" s="5">
        <v>0</v>
      </c>
      <c r="X585" s="6">
        <v>0</v>
      </c>
      <c r="Y585" s="5">
        <v>0</v>
      </c>
      <c r="Z585" s="6">
        <v>0</v>
      </c>
      <c r="AA585" s="5">
        <v>0</v>
      </c>
      <c r="AB585" s="6">
        <v>0</v>
      </c>
      <c r="AC585" s="5">
        <v>0</v>
      </c>
      <c r="AD585" s="6">
        <v>0</v>
      </c>
      <c r="AE585" s="5">
        <v>0</v>
      </c>
      <c r="AF585" s="6">
        <v>0</v>
      </c>
    </row>
    <row r="586" spans="2:32" x14ac:dyDescent="0.35">
      <c r="B586" s="1" t="s">
        <v>60</v>
      </c>
      <c r="C586" s="5">
        <v>1.4E-3</v>
      </c>
      <c r="D586" s="6">
        <v>1.3580000000000001</v>
      </c>
      <c r="E586" s="5">
        <v>0</v>
      </c>
      <c r="F586" s="6">
        <v>0</v>
      </c>
      <c r="G586" s="5">
        <v>0</v>
      </c>
      <c r="H586" s="6">
        <v>0</v>
      </c>
      <c r="I586" s="5">
        <v>2.8879999999999999E-2</v>
      </c>
      <c r="J586" s="6">
        <v>1.3580000000000001</v>
      </c>
      <c r="K586" s="5">
        <v>0</v>
      </c>
      <c r="L586" s="6">
        <v>0</v>
      </c>
      <c r="M586" s="5">
        <v>0</v>
      </c>
      <c r="N586" s="6">
        <v>0</v>
      </c>
      <c r="O586" s="5">
        <v>0</v>
      </c>
      <c r="P586" s="6">
        <v>0</v>
      </c>
      <c r="Q586" s="5">
        <v>0</v>
      </c>
      <c r="R586" s="6">
        <v>0</v>
      </c>
      <c r="S586" s="5">
        <v>0</v>
      </c>
      <c r="T586" s="6">
        <v>0</v>
      </c>
      <c r="U586" s="5">
        <v>0</v>
      </c>
      <c r="V586" s="6">
        <v>0</v>
      </c>
      <c r="W586" s="5">
        <v>0</v>
      </c>
      <c r="X586" s="6">
        <v>0</v>
      </c>
      <c r="Y586" s="5">
        <v>0</v>
      </c>
      <c r="Z586" s="6">
        <v>0</v>
      </c>
      <c r="AA586" s="5">
        <v>0</v>
      </c>
      <c r="AB586" s="6">
        <v>0</v>
      </c>
      <c r="AC586" s="5">
        <v>0</v>
      </c>
      <c r="AD586" s="6">
        <v>0</v>
      </c>
      <c r="AE586" s="5">
        <v>0</v>
      </c>
      <c r="AF586" s="6">
        <v>0</v>
      </c>
    </row>
    <row r="587" spans="2:32" x14ac:dyDescent="0.35">
      <c r="B587" s="1" t="s">
        <v>61</v>
      </c>
      <c r="C587" s="5">
        <v>1.431E-2</v>
      </c>
      <c r="D587" s="6">
        <v>13.834</v>
      </c>
      <c r="E587" s="5">
        <v>0</v>
      </c>
      <c r="F587" s="6">
        <v>0</v>
      </c>
      <c r="G587" s="5">
        <v>0</v>
      </c>
      <c r="H587" s="6">
        <v>0</v>
      </c>
      <c r="I587" s="5">
        <v>7.5249999999999997E-2</v>
      </c>
      <c r="J587" s="6">
        <v>3.5390000000000001</v>
      </c>
      <c r="K587" s="5">
        <v>0</v>
      </c>
      <c r="L587" s="6">
        <v>0</v>
      </c>
      <c r="M587" s="5">
        <v>0</v>
      </c>
      <c r="N587" s="6">
        <v>0</v>
      </c>
      <c r="O587" s="5">
        <v>6.59E-2</v>
      </c>
      <c r="P587" s="6">
        <v>2.08</v>
      </c>
      <c r="Q587" s="5">
        <v>1.244E-2</v>
      </c>
      <c r="R587" s="6">
        <v>0.54400000000000004</v>
      </c>
      <c r="S587" s="5">
        <v>0</v>
      </c>
      <c r="T587" s="6">
        <v>0</v>
      </c>
      <c r="U587" s="5">
        <v>1.4149999999999999E-2</v>
      </c>
      <c r="V587" s="6">
        <v>0.58699999999999997</v>
      </c>
      <c r="W587" s="5">
        <v>0</v>
      </c>
      <c r="X587" s="6">
        <v>0</v>
      </c>
      <c r="Y587" s="5">
        <v>0</v>
      </c>
      <c r="Z587" s="6">
        <v>0</v>
      </c>
      <c r="AA587" s="5">
        <v>0</v>
      </c>
      <c r="AB587" s="6">
        <v>0</v>
      </c>
      <c r="AC587" s="5">
        <v>2.5090000000000001E-2</v>
      </c>
      <c r="AD587" s="6">
        <v>4.5720000000000001</v>
      </c>
      <c r="AE587" s="5">
        <v>2.862E-2</v>
      </c>
      <c r="AF587" s="6">
        <v>2.5129999999999999</v>
      </c>
    </row>
    <row r="588" spans="2:32" x14ac:dyDescent="0.35">
      <c r="B588" s="1" t="s">
        <v>62</v>
      </c>
      <c r="C588" s="5">
        <v>9.5999999999999992E-3</v>
      </c>
      <c r="D588" s="6">
        <v>9.2850000000000001</v>
      </c>
      <c r="E588" s="5">
        <v>0</v>
      </c>
      <c r="F588" s="6">
        <v>0</v>
      </c>
      <c r="G588" s="5">
        <v>2.5700000000000001E-2</v>
      </c>
      <c r="H588" s="6">
        <v>2.2309999999999999</v>
      </c>
      <c r="I588" s="5">
        <v>0.13222</v>
      </c>
      <c r="J588" s="6">
        <v>6.218</v>
      </c>
      <c r="K588" s="5">
        <v>1.5259999999999999E-2</v>
      </c>
      <c r="L588" s="6">
        <v>0.83699999999999997</v>
      </c>
      <c r="M588" s="5">
        <v>0</v>
      </c>
      <c r="N588" s="6">
        <v>0</v>
      </c>
      <c r="O588" s="5">
        <v>0</v>
      </c>
      <c r="P588" s="6">
        <v>0</v>
      </c>
      <c r="Q588" s="5">
        <v>0</v>
      </c>
      <c r="R588" s="6">
        <v>0</v>
      </c>
      <c r="S588" s="5">
        <v>0</v>
      </c>
      <c r="T588" s="6">
        <v>0</v>
      </c>
      <c r="U588" s="5">
        <v>0</v>
      </c>
      <c r="V588" s="6">
        <v>0</v>
      </c>
      <c r="W588" s="5">
        <v>0</v>
      </c>
      <c r="X588" s="6">
        <v>0</v>
      </c>
      <c r="Y588" s="5">
        <v>0</v>
      </c>
      <c r="Z588" s="6">
        <v>0</v>
      </c>
      <c r="AA588" s="5">
        <v>0</v>
      </c>
      <c r="AB588" s="6">
        <v>0</v>
      </c>
      <c r="AC588" s="5">
        <v>0</v>
      </c>
      <c r="AD588" s="6">
        <v>0</v>
      </c>
      <c r="AE588" s="5">
        <v>0</v>
      </c>
      <c r="AF588" s="6">
        <v>0</v>
      </c>
    </row>
    <row r="589" spans="2:32" x14ac:dyDescent="0.35">
      <c r="B589" s="2" t="s">
        <v>4</v>
      </c>
    </row>
    <row r="590" spans="2:32" x14ac:dyDescent="0.35">
      <c r="B590" s="1" t="s">
        <v>63</v>
      </c>
      <c r="C590" s="5">
        <v>2.7499999999999998E-3</v>
      </c>
      <c r="D590" s="6">
        <v>2.66</v>
      </c>
      <c r="E590" s="5">
        <v>0</v>
      </c>
      <c r="F590" s="6">
        <v>0</v>
      </c>
      <c r="G590" s="5">
        <v>0</v>
      </c>
      <c r="H590" s="6">
        <v>0</v>
      </c>
      <c r="I590" s="5">
        <v>5.4200000000000003E-3</v>
      </c>
      <c r="J590" s="6">
        <v>0.255</v>
      </c>
      <c r="K590" s="5">
        <v>3.0419999999999999E-2</v>
      </c>
      <c r="L590" s="6">
        <v>1.6679999999999999</v>
      </c>
      <c r="M590" s="5">
        <v>0</v>
      </c>
      <c r="N590" s="6">
        <v>0</v>
      </c>
      <c r="O590" s="5">
        <v>0</v>
      </c>
      <c r="P590" s="6">
        <v>0</v>
      </c>
      <c r="Q590" s="5">
        <v>0</v>
      </c>
      <c r="R590" s="6">
        <v>0</v>
      </c>
      <c r="S590" s="5">
        <v>0</v>
      </c>
      <c r="T590" s="6">
        <v>0</v>
      </c>
      <c r="U590" s="5">
        <v>0</v>
      </c>
      <c r="V590" s="6">
        <v>0</v>
      </c>
      <c r="W590" s="5">
        <v>0</v>
      </c>
      <c r="X590" s="6">
        <v>0</v>
      </c>
      <c r="Y590" s="5">
        <v>0</v>
      </c>
      <c r="Z590" s="6">
        <v>0</v>
      </c>
      <c r="AA590" s="5">
        <v>6.3800000000000003E-3</v>
      </c>
      <c r="AB590" s="6">
        <v>0.73699999999999999</v>
      </c>
      <c r="AC590" s="5">
        <v>0</v>
      </c>
      <c r="AD590" s="6">
        <v>0</v>
      </c>
      <c r="AE590" s="5">
        <v>0</v>
      </c>
      <c r="AF590" s="6">
        <v>0</v>
      </c>
    </row>
    <row r="591" spans="2:32" x14ac:dyDescent="0.35">
      <c r="B591" s="1" t="s">
        <v>64</v>
      </c>
      <c r="C591" s="5">
        <v>1.4300000000000001E-3</v>
      </c>
      <c r="D591" s="6">
        <v>1.379</v>
      </c>
      <c r="E591" s="5">
        <v>0</v>
      </c>
      <c r="F591" s="6">
        <v>0</v>
      </c>
      <c r="G591" s="5">
        <v>0</v>
      </c>
      <c r="H591" s="6">
        <v>0</v>
      </c>
      <c r="I591" s="5">
        <v>0</v>
      </c>
      <c r="J591" s="6">
        <v>0</v>
      </c>
      <c r="K591" s="5">
        <v>2.5149999999999999E-2</v>
      </c>
      <c r="L591" s="6">
        <v>1.379</v>
      </c>
      <c r="M591" s="5">
        <v>0</v>
      </c>
      <c r="N591" s="6">
        <v>0</v>
      </c>
      <c r="O591" s="5">
        <v>0</v>
      </c>
      <c r="P591" s="6">
        <v>0</v>
      </c>
      <c r="Q591" s="5">
        <v>0</v>
      </c>
      <c r="R591" s="6">
        <v>0</v>
      </c>
      <c r="S591" s="5">
        <v>0</v>
      </c>
      <c r="T591" s="6">
        <v>0</v>
      </c>
      <c r="U591" s="5">
        <v>0</v>
      </c>
      <c r="V591" s="6">
        <v>0</v>
      </c>
      <c r="W591" s="5">
        <v>0</v>
      </c>
      <c r="X591" s="6">
        <v>0</v>
      </c>
      <c r="Y591" s="5">
        <v>0</v>
      </c>
      <c r="Z591" s="6">
        <v>0</v>
      </c>
      <c r="AA591" s="5">
        <v>0</v>
      </c>
      <c r="AB591" s="6">
        <v>0</v>
      </c>
      <c r="AC591" s="5">
        <v>0</v>
      </c>
      <c r="AD591" s="6">
        <v>0</v>
      </c>
      <c r="AE591" s="5">
        <v>0</v>
      </c>
      <c r="AF591" s="6">
        <v>0</v>
      </c>
    </row>
    <row r="592" spans="2:32" x14ac:dyDescent="0.35">
      <c r="B592" s="1" t="s">
        <v>65</v>
      </c>
      <c r="C592" s="5">
        <v>1E-3</v>
      </c>
      <c r="D592" s="6">
        <v>0.96499999999999997</v>
      </c>
      <c r="E592" s="5">
        <v>0</v>
      </c>
      <c r="F592" s="6">
        <v>0</v>
      </c>
      <c r="G592" s="5">
        <v>0</v>
      </c>
      <c r="H592" s="6">
        <v>0</v>
      </c>
      <c r="I592" s="5">
        <v>0</v>
      </c>
      <c r="J592" s="6">
        <v>0</v>
      </c>
      <c r="K592" s="5">
        <v>1.7600000000000001E-2</v>
      </c>
      <c r="L592" s="6">
        <v>0.96499999999999997</v>
      </c>
      <c r="M592" s="5">
        <v>0</v>
      </c>
      <c r="N592" s="6">
        <v>0</v>
      </c>
      <c r="O592" s="5">
        <v>0</v>
      </c>
      <c r="P592" s="6">
        <v>0</v>
      </c>
      <c r="Q592" s="5">
        <v>0</v>
      </c>
      <c r="R592" s="6">
        <v>0</v>
      </c>
      <c r="S592" s="5">
        <v>0</v>
      </c>
      <c r="T592" s="6">
        <v>0</v>
      </c>
      <c r="U592" s="5">
        <v>0</v>
      </c>
      <c r="V592" s="6">
        <v>0</v>
      </c>
      <c r="W592" s="5">
        <v>0</v>
      </c>
      <c r="X592" s="6">
        <v>0</v>
      </c>
      <c r="Y592" s="5">
        <v>0</v>
      </c>
      <c r="Z592" s="6">
        <v>0</v>
      </c>
      <c r="AA592" s="5">
        <v>0</v>
      </c>
      <c r="AB592" s="6">
        <v>0</v>
      </c>
      <c r="AC592" s="5">
        <v>0</v>
      </c>
      <c r="AD592" s="6">
        <v>0</v>
      </c>
      <c r="AE592" s="5">
        <v>0</v>
      </c>
      <c r="AF592" s="6">
        <v>0</v>
      </c>
    </row>
    <row r="593" spans="2:32" x14ac:dyDescent="0.35">
      <c r="B593" s="1" t="s">
        <v>66</v>
      </c>
      <c r="C593" s="5">
        <v>1.1800000000000001E-3</v>
      </c>
      <c r="D593" s="6">
        <v>1.1379999999999999</v>
      </c>
      <c r="E593" s="5">
        <v>0</v>
      </c>
      <c r="F593" s="6">
        <v>0</v>
      </c>
      <c r="G593" s="5">
        <v>0</v>
      </c>
      <c r="H593" s="6">
        <v>0</v>
      </c>
      <c r="I593" s="5">
        <v>0</v>
      </c>
      <c r="J593" s="6">
        <v>0</v>
      </c>
      <c r="K593" s="5">
        <v>2.0750000000000001E-2</v>
      </c>
      <c r="L593" s="6">
        <v>1.1379999999999999</v>
      </c>
      <c r="M593" s="5">
        <v>0</v>
      </c>
      <c r="N593" s="6">
        <v>0</v>
      </c>
      <c r="O593" s="5">
        <v>0</v>
      </c>
      <c r="P593" s="6">
        <v>0</v>
      </c>
      <c r="Q593" s="5">
        <v>0</v>
      </c>
      <c r="R593" s="6">
        <v>0</v>
      </c>
      <c r="S593" s="5">
        <v>0</v>
      </c>
      <c r="T593" s="6">
        <v>0</v>
      </c>
      <c r="U593" s="5">
        <v>0</v>
      </c>
      <c r="V593" s="6">
        <v>0</v>
      </c>
      <c r="W593" s="5">
        <v>0</v>
      </c>
      <c r="X593" s="6">
        <v>0</v>
      </c>
      <c r="Y593" s="5">
        <v>0</v>
      </c>
      <c r="Z593" s="6">
        <v>0</v>
      </c>
      <c r="AA593" s="5">
        <v>0</v>
      </c>
      <c r="AB593" s="6">
        <v>0</v>
      </c>
      <c r="AC593" s="5">
        <v>0</v>
      </c>
      <c r="AD593" s="6">
        <v>0</v>
      </c>
      <c r="AE593" s="5">
        <v>0</v>
      </c>
      <c r="AF593" s="6">
        <v>0</v>
      </c>
    </row>
    <row r="594" spans="2:32" x14ac:dyDescent="0.35">
      <c r="B594" s="1" t="s">
        <v>67</v>
      </c>
      <c r="C594" s="5">
        <v>8.8999999999999995E-4</v>
      </c>
      <c r="D594" s="6">
        <v>0.86099999999999999</v>
      </c>
      <c r="E594" s="5">
        <v>0</v>
      </c>
      <c r="F594" s="6">
        <v>0</v>
      </c>
      <c r="G594" s="5">
        <v>0</v>
      </c>
      <c r="H594" s="6">
        <v>0</v>
      </c>
      <c r="I594" s="5">
        <v>0</v>
      </c>
      <c r="J594" s="6">
        <v>0</v>
      </c>
      <c r="K594" s="5">
        <v>0</v>
      </c>
      <c r="L594" s="6">
        <v>0</v>
      </c>
      <c r="M594" s="5">
        <v>0</v>
      </c>
      <c r="N594" s="6">
        <v>0</v>
      </c>
      <c r="O594" s="5">
        <v>0</v>
      </c>
      <c r="P594" s="6">
        <v>0</v>
      </c>
      <c r="Q594" s="5">
        <v>0</v>
      </c>
      <c r="R594" s="6">
        <v>0</v>
      </c>
      <c r="S594" s="5">
        <v>0</v>
      </c>
      <c r="T594" s="6">
        <v>0</v>
      </c>
      <c r="U594" s="5">
        <v>7.0600000000000003E-3</v>
      </c>
      <c r="V594" s="6">
        <v>0.29299999999999998</v>
      </c>
      <c r="W594" s="5">
        <v>0</v>
      </c>
      <c r="X594" s="6">
        <v>0</v>
      </c>
      <c r="Y594" s="5">
        <v>7.26E-3</v>
      </c>
      <c r="Z594" s="6">
        <v>0.56799999999999995</v>
      </c>
      <c r="AA594" s="5">
        <v>0</v>
      </c>
      <c r="AB594" s="6">
        <v>0</v>
      </c>
      <c r="AC594" s="5">
        <v>0</v>
      </c>
      <c r="AD594" s="6">
        <v>0</v>
      </c>
      <c r="AE594" s="5">
        <v>0</v>
      </c>
      <c r="AF594" s="6">
        <v>0</v>
      </c>
    </row>
    <row r="595" spans="2:32" x14ac:dyDescent="0.35">
      <c r="B595" s="1" t="s">
        <v>68</v>
      </c>
      <c r="C595" s="5">
        <v>0</v>
      </c>
      <c r="D595" s="6">
        <v>0</v>
      </c>
      <c r="E595" s="5">
        <v>0</v>
      </c>
      <c r="F595" s="6">
        <v>0</v>
      </c>
      <c r="G595" s="5">
        <v>0</v>
      </c>
      <c r="H595" s="6">
        <v>0</v>
      </c>
      <c r="I595" s="5">
        <v>0</v>
      </c>
      <c r="J595" s="6">
        <v>0</v>
      </c>
      <c r="K595" s="5">
        <v>0</v>
      </c>
      <c r="L595" s="6">
        <v>0</v>
      </c>
      <c r="M595" s="5">
        <v>0</v>
      </c>
      <c r="N595" s="6">
        <v>0</v>
      </c>
      <c r="O595" s="5">
        <v>0</v>
      </c>
      <c r="P595" s="6">
        <v>0</v>
      </c>
      <c r="Q595" s="5">
        <v>0</v>
      </c>
      <c r="R595" s="6">
        <v>0</v>
      </c>
      <c r="S595" s="5">
        <v>0</v>
      </c>
      <c r="T595" s="6">
        <v>0</v>
      </c>
      <c r="U595" s="5">
        <v>0</v>
      </c>
      <c r="V595" s="6">
        <v>0</v>
      </c>
      <c r="W595" s="5">
        <v>0</v>
      </c>
      <c r="X595" s="6">
        <v>0</v>
      </c>
      <c r="Y595" s="5">
        <v>0</v>
      </c>
      <c r="Z595" s="6">
        <v>0</v>
      </c>
      <c r="AA595" s="5">
        <v>0</v>
      </c>
      <c r="AB595" s="6">
        <v>0</v>
      </c>
      <c r="AC595" s="5">
        <v>0</v>
      </c>
      <c r="AD595" s="6">
        <v>0</v>
      </c>
      <c r="AE595" s="5">
        <v>0</v>
      </c>
      <c r="AF595" s="6">
        <v>0</v>
      </c>
    </row>
    <row r="596" spans="2:32" x14ac:dyDescent="0.35">
      <c r="B596" s="1" t="s">
        <v>69</v>
      </c>
      <c r="C596" s="5">
        <v>4.5199999999999997E-3</v>
      </c>
      <c r="D596" s="6">
        <v>4.3659999999999997</v>
      </c>
      <c r="E596" s="5">
        <v>0</v>
      </c>
      <c r="F596" s="6">
        <v>0</v>
      </c>
      <c r="G596" s="5">
        <v>0</v>
      </c>
      <c r="H596" s="6">
        <v>0</v>
      </c>
      <c r="I596" s="5">
        <v>0</v>
      </c>
      <c r="J596" s="6">
        <v>0</v>
      </c>
      <c r="K596" s="5">
        <v>0</v>
      </c>
      <c r="L596" s="6">
        <v>0</v>
      </c>
      <c r="M596" s="5">
        <v>0</v>
      </c>
      <c r="N596" s="6">
        <v>0</v>
      </c>
      <c r="O596" s="5">
        <v>0</v>
      </c>
      <c r="P596" s="6">
        <v>0</v>
      </c>
      <c r="Q596" s="5">
        <v>0</v>
      </c>
      <c r="R596" s="6">
        <v>0</v>
      </c>
      <c r="S596" s="5">
        <v>0</v>
      </c>
      <c r="T596" s="6">
        <v>0</v>
      </c>
      <c r="U596" s="5">
        <v>0</v>
      </c>
      <c r="V596" s="6">
        <v>0</v>
      </c>
      <c r="W596" s="5">
        <v>0</v>
      </c>
      <c r="X596" s="6">
        <v>0</v>
      </c>
      <c r="Y596" s="5">
        <v>1.856E-2</v>
      </c>
      <c r="Z596" s="6">
        <v>1.452</v>
      </c>
      <c r="AA596" s="5">
        <v>2.521E-2</v>
      </c>
      <c r="AB596" s="6">
        <v>2.9129999999999998</v>
      </c>
      <c r="AC596" s="5">
        <v>0</v>
      </c>
      <c r="AD596" s="6">
        <v>0</v>
      </c>
      <c r="AE596" s="5">
        <v>0</v>
      </c>
      <c r="AF596" s="6">
        <v>0</v>
      </c>
    </row>
    <row r="597" spans="2:32" x14ac:dyDescent="0.35">
      <c r="B597" s="1" t="s">
        <v>70</v>
      </c>
      <c r="C597" s="5">
        <v>0</v>
      </c>
      <c r="D597" s="6">
        <v>0</v>
      </c>
      <c r="E597" s="5">
        <v>0</v>
      </c>
      <c r="F597" s="6">
        <v>0</v>
      </c>
      <c r="G597" s="5">
        <v>0</v>
      </c>
      <c r="H597" s="6">
        <v>0</v>
      </c>
      <c r="I597" s="5">
        <v>0</v>
      </c>
      <c r="J597" s="6">
        <v>0</v>
      </c>
      <c r="K597" s="5">
        <v>0</v>
      </c>
      <c r="L597" s="6">
        <v>0</v>
      </c>
      <c r="M597" s="5">
        <v>0</v>
      </c>
      <c r="N597" s="6">
        <v>0</v>
      </c>
      <c r="O597" s="5">
        <v>0</v>
      </c>
      <c r="P597" s="6">
        <v>0</v>
      </c>
      <c r="Q597" s="5">
        <v>0</v>
      </c>
      <c r="R597" s="6">
        <v>0</v>
      </c>
      <c r="S597" s="5">
        <v>0</v>
      </c>
      <c r="T597" s="6">
        <v>0</v>
      </c>
      <c r="U597" s="5">
        <v>0</v>
      </c>
      <c r="V597" s="6">
        <v>0</v>
      </c>
      <c r="W597" s="5">
        <v>0</v>
      </c>
      <c r="X597" s="6">
        <v>0</v>
      </c>
      <c r="Y597" s="5">
        <v>0</v>
      </c>
      <c r="Z597" s="6">
        <v>0</v>
      </c>
      <c r="AA597" s="5">
        <v>0</v>
      </c>
      <c r="AB597" s="6">
        <v>0</v>
      </c>
      <c r="AC597" s="5">
        <v>0</v>
      </c>
      <c r="AD597" s="6">
        <v>0</v>
      </c>
      <c r="AE597" s="5">
        <v>0</v>
      </c>
      <c r="AF597" s="6">
        <v>0</v>
      </c>
    </row>
    <row r="598" spans="2:32" x14ac:dyDescent="0.35">
      <c r="B598" s="1" t="s">
        <v>71</v>
      </c>
      <c r="C598" s="5">
        <v>1.16E-3</v>
      </c>
      <c r="D598" s="6">
        <v>1.1259999999999999</v>
      </c>
      <c r="E598" s="5">
        <v>0</v>
      </c>
      <c r="F598" s="6">
        <v>0</v>
      </c>
      <c r="G598" s="5">
        <v>0</v>
      </c>
      <c r="H598" s="6">
        <v>0</v>
      </c>
      <c r="I598" s="5">
        <v>0</v>
      </c>
      <c r="J598" s="6">
        <v>0</v>
      </c>
      <c r="K598" s="5">
        <v>2.0539999999999999E-2</v>
      </c>
      <c r="L598" s="6">
        <v>1.1259999999999999</v>
      </c>
      <c r="M598" s="5">
        <v>0</v>
      </c>
      <c r="N598" s="6">
        <v>0</v>
      </c>
      <c r="O598" s="5">
        <v>0</v>
      </c>
      <c r="P598" s="6">
        <v>0</v>
      </c>
      <c r="Q598" s="5">
        <v>0</v>
      </c>
      <c r="R598" s="6">
        <v>0</v>
      </c>
      <c r="S598" s="5">
        <v>0</v>
      </c>
      <c r="T598" s="6">
        <v>0</v>
      </c>
      <c r="U598" s="5">
        <v>0</v>
      </c>
      <c r="V598" s="6">
        <v>0</v>
      </c>
      <c r="W598" s="5">
        <v>0</v>
      </c>
      <c r="X598" s="6">
        <v>0</v>
      </c>
      <c r="Y598" s="5">
        <v>0</v>
      </c>
      <c r="Z598" s="6">
        <v>0</v>
      </c>
      <c r="AA598" s="5">
        <v>0</v>
      </c>
      <c r="AB598" s="6">
        <v>0</v>
      </c>
      <c r="AC598" s="5">
        <v>0</v>
      </c>
      <c r="AD598" s="6">
        <v>0</v>
      </c>
      <c r="AE598" s="5">
        <v>0</v>
      </c>
      <c r="AF598" s="6">
        <v>0</v>
      </c>
    </row>
    <row r="599" spans="2:32" x14ac:dyDescent="0.35">
      <c r="B599" s="1" t="s">
        <v>72</v>
      </c>
      <c r="C599" s="5">
        <v>2.2000000000000001E-4</v>
      </c>
      <c r="D599" s="6">
        <v>0.21199999999999999</v>
      </c>
      <c r="E599" s="5">
        <v>0</v>
      </c>
      <c r="F599" s="6">
        <v>0</v>
      </c>
      <c r="G599" s="5">
        <v>0</v>
      </c>
      <c r="H599" s="6">
        <v>0</v>
      </c>
      <c r="I599" s="5">
        <v>0</v>
      </c>
      <c r="J599" s="6">
        <v>0</v>
      </c>
      <c r="K599" s="5">
        <v>3.8700000000000002E-3</v>
      </c>
      <c r="L599" s="6">
        <v>0.21199999999999999</v>
      </c>
      <c r="M599" s="5">
        <v>0</v>
      </c>
      <c r="N599" s="6">
        <v>0</v>
      </c>
      <c r="O599" s="5">
        <v>0</v>
      </c>
      <c r="P599" s="6">
        <v>0</v>
      </c>
      <c r="Q599" s="5">
        <v>0</v>
      </c>
      <c r="R599" s="6">
        <v>0</v>
      </c>
      <c r="S599" s="5">
        <v>0</v>
      </c>
      <c r="T599" s="6">
        <v>0</v>
      </c>
      <c r="U599" s="5">
        <v>0</v>
      </c>
      <c r="V599" s="6">
        <v>0</v>
      </c>
      <c r="W599" s="5">
        <v>0</v>
      </c>
      <c r="X599" s="6">
        <v>0</v>
      </c>
      <c r="Y599" s="5">
        <v>0</v>
      </c>
      <c r="Z599" s="6">
        <v>0</v>
      </c>
      <c r="AA599" s="5">
        <v>0</v>
      </c>
      <c r="AB599" s="6">
        <v>0</v>
      </c>
      <c r="AC599" s="5">
        <v>0</v>
      </c>
      <c r="AD599" s="6">
        <v>0</v>
      </c>
      <c r="AE599" s="5">
        <v>0</v>
      </c>
      <c r="AF599" s="6">
        <v>0</v>
      </c>
    </row>
    <row r="600" spans="2:32" x14ac:dyDescent="0.35">
      <c r="B600" s="1" t="s">
        <v>73</v>
      </c>
      <c r="C600" s="5">
        <v>0</v>
      </c>
      <c r="D600" s="6">
        <v>0</v>
      </c>
      <c r="E600" s="5">
        <v>0</v>
      </c>
      <c r="F600" s="6">
        <v>0</v>
      </c>
      <c r="G600" s="5">
        <v>0</v>
      </c>
      <c r="H600" s="6">
        <v>0</v>
      </c>
      <c r="I600" s="5">
        <v>0</v>
      </c>
      <c r="J600" s="6">
        <v>0</v>
      </c>
      <c r="K600" s="5">
        <v>0</v>
      </c>
      <c r="L600" s="6">
        <v>0</v>
      </c>
      <c r="M600" s="5">
        <v>0</v>
      </c>
      <c r="N600" s="6">
        <v>0</v>
      </c>
      <c r="O600" s="5">
        <v>0</v>
      </c>
      <c r="P600" s="6">
        <v>0</v>
      </c>
      <c r="Q600" s="5">
        <v>0</v>
      </c>
      <c r="R600" s="6">
        <v>0</v>
      </c>
      <c r="S600" s="5">
        <v>0</v>
      </c>
      <c r="T600" s="6">
        <v>0</v>
      </c>
      <c r="U600" s="5">
        <v>0</v>
      </c>
      <c r="V600" s="6">
        <v>0</v>
      </c>
      <c r="W600" s="5">
        <v>0</v>
      </c>
      <c r="X600" s="6">
        <v>0</v>
      </c>
      <c r="Y600" s="5">
        <v>0</v>
      </c>
      <c r="Z600" s="6">
        <v>0</v>
      </c>
      <c r="AA600" s="5">
        <v>0</v>
      </c>
      <c r="AB600" s="6">
        <v>0</v>
      </c>
      <c r="AC600" s="5">
        <v>0</v>
      </c>
      <c r="AD600" s="6">
        <v>0</v>
      </c>
      <c r="AE600" s="5">
        <v>0</v>
      </c>
      <c r="AF600" s="6">
        <v>0</v>
      </c>
    </row>
    <row r="601" spans="2:32" x14ac:dyDescent="0.35">
      <c r="B601" s="1" t="s">
        <v>74</v>
      </c>
      <c r="C601" s="5">
        <v>1.74E-3</v>
      </c>
      <c r="D601" s="6">
        <v>1.68</v>
      </c>
      <c r="E601" s="5">
        <v>0</v>
      </c>
      <c r="F601" s="6">
        <v>0</v>
      </c>
      <c r="G601" s="5">
        <v>0</v>
      </c>
      <c r="H601" s="6">
        <v>0</v>
      </c>
      <c r="I601" s="5">
        <v>0</v>
      </c>
      <c r="J601" s="6">
        <v>0</v>
      </c>
      <c r="K601" s="5">
        <v>3.0640000000000001E-2</v>
      </c>
      <c r="L601" s="6">
        <v>1.68</v>
      </c>
      <c r="M601" s="5">
        <v>0</v>
      </c>
      <c r="N601" s="6">
        <v>0</v>
      </c>
      <c r="O601" s="5">
        <v>0</v>
      </c>
      <c r="P601" s="6">
        <v>0</v>
      </c>
      <c r="Q601" s="5">
        <v>0</v>
      </c>
      <c r="R601" s="6">
        <v>0</v>
      </c>
      <c r="S601" s="5">
        <v>0</v>
      </c>
      <c r="T601" s="6">
        <v>0</v>
      </c>
      <c r="U601" s="5">
        <v>0</v>
      </c>
      <c r="V601" s="6">
        <v>0</v>
      </c>
      <c r="W601" s="5">
        <v>0</v>
      </c>
      <c r="X601" s="6">
        <v>0</v>
      </c>
      <c r="Y601" s="5">
        <v>0</v>
      </c>
      <c r="Z601" s="6">
        <v>0</v>
      </c>
      <c r="AA601" s="5">
        <v>0</v>
      </c>
      <c r="AB601" s="6">
        <v>0</v>
      </c>
      <c r="AC601" s="5">
        <v>0</v>
      </c>
      <c r="AD601" s="6">
        <v>0</v>
      </c>
      <c r="AE601" s="5">
        <v>0</v>
      </c>
      <c r="AF601" s="6">
        <v>0</v>
      </c>
    </row>
    <row r="602" spans="2:32" x14ac:dyDescent="0.35">
      <c r="B602" s="1" t="s">
        <v>75</v>
      </c>
      <c r="C602" s="5">
        <v>8.7000000000000001E-4</v>
      </c>
      <c r="D602" s="6">
        <v>0.83699999999999997</v>
      </c>
      <c r="E602" s="5">
        <v>0</v>
      </c>
      <c r="F602" s="6">
        <v>0</v>
      </c>
      <c r="G602" s="5">
        <v>0</v>
      </c>
      <c r="H602" s="6">
        <v>0</v>
      </c>
      <c r="I602" s="5">
        <v>0</v>
      </c>
      <c r="J602" s="6">
        <v>0</v>
      </c>
      <c r="K602" s="5">
        <v>1.5259999999999999E-2</v>
      </c>
      <c r="L602" s="6">
        <v>0.83699999999999997</v>
      </c>
      <c r="M602" s="5">
        <v>0</v>
      </c>
      <c r="N602" s="6">
        <v>0</v>
      </c>
      <c r="O602" s="5">
        <v>0</v>
      </c>
      <c r="P602" s="6">
        <v>0</v>
      </c>
      <c r="Q602" s="5">
        <v>0</v>
      </c>
      <c r="R602" s="6">
        <v>0</v>
      </c>
      <c r="S602" s="5">
        <v>0</v>
      </c>
      <c r="T602" s="6">
        <v>0</v>
      </c>
      <c r="U602" s="5">
        <v>0</v>
      </c>
      <c r="V602" s="6">
        <v>0</v>
      </c>
      <c r="W602" s="5">
        <v>0</v>
      </c>
      <c r="X602" s="6">
        <v>0</v>
      </c>
      <c r="Y602" s="5">
        <v>0</v>
      </c>
      <c r="Z602" s="6">
        <v>0</v>
      </c>
      <c r="AA602" s="5">
        <v>0</v>
      </c>
      <c r="AB602" s="6">
        <v>0</v>
      </c>
      <c r="AC602" s="5">
        <v>0</v>
      </c>
      <c r="AD602" s="6">
        <v>0</v>
      </c>
      <c r="AE602" s="5">
        <v>0</v>
      </c>
      <c r="AF602" s="6">
        <v>0</v>
      </c>
    </row>
    <row r="603" spans="2:32" x14ac:dyDescent="0.35">
      <c r="B603" s="1" t="s">
        <v>76</v>
      </c>
      <c r="C603" s="5">
        <v>2.5999999999999998E-4</v>
      </c>
      <c r="D603" s="6">
        <v>0.255</v>
      </c>
      <c r="E603" s="5">
        <v>0</v>
      </c>
      <c r="F603" s="6">
        <v>0</v>
      </c>
      <c r="G603" s="5">
        <v>0</v>
      </c>
      <c r="H603" s="6">
        <v>0</v>
      </c>
      <c r="I603" s="5">
        <v>5.4200000000000003E-3</v>
      </c>
      <c r="J603" s="6">
        <v>0.255</v>
      </c>
      <c r="K603" s="5">
        <v>0</v>
      </c>
      <c r="L603" s="6">
        <v>0</v>
      </c>
      <c r="M603" s="5">
        <v>0</v>
      </c>
      <c r="N603" s="6">
        <v>0</v>
      </c>
      <c r="O603" s="5">
        <v>0</v>
      </c>
      <c r="P603" s="6">
        <v>0</v>
      </c>
      <c r="Q603" s="5">
        <v>0</v>
      </c>
      <c r="R603" s="6">
        <v>0</v>
      </c>
      <c r="S603" s="5">
        <v>0</v>
      </c>
      <c r="T603" s="6">
        <v>0</v>
      </c>
      <c r="U603" s="5">
        <v>0</v>
      </c>
      <c r="V603" s="6">
        <v>0</v>
      </c>
      <c r="W603" s="5">
        <v>0</v>
      </c>
      <c r="X603" s="6">
        <v>0</v>
      </c>
      <c r="Y603" s="5">
        <v>0</v>
      </c>
      <c r="Z603" s="6">
        <v>0</v>
      </c>
      <c r="AA603" s="5">
        <v>0</v>
      </c>
      <c r="AB603" s="6">
        <v>0</v>
      </c>
      <c r="AC603" s="5">
        <v>0</v>
      </c>
      <c r="AD603" s="6">
        <v>0</v>
      </c>
      <c r="AE603" s="5">
        <v>0</v>
      </c>
      <c r="AF603" s="6">
        <v>0</v>
      </c>
    </row>
    <row r="604" spans="2:32" x14ac:dyDescent="0.35">
      <c r="B604" s="1" t="s">
        <v>77</v>
      </c>
      <c r="C604" s="5">
        <v>0</v>
      </c>
      <c r="D604" s="6">
        <v>0</v>
      </c>
      <c r="E604" s="5">
        <v>0</v>
      </c>
      <c r="F604" s="6">
        <v>0</v>
      </c>
      <c r="G604" s="5">
        <v>0</v>
      </c>
      <c r="H604" s="6">
        <v>0</v>
      </c>
      <c r="I604" s="5">
        <v>0</v>
      </c>
      <c r="J604" s="6">
        <v>0</v>
      </c>
      <c r="K604" s="5">
        <v>0</v>
      </c>
      <c r="L604" s="6">
        <v>0</v>
      </c>
      <c r="M604" s="5">
        <v>0</v>
      </c>
      <c r="N604" s="6">
        <v>0</v>
      </c>
      <c r="O604" s="5">
        <v>0</v>
      </c>
      <c r="P604" s="6">
        <v>0</v>
      </c>
      <c r="Q604" s="5">
        <v>0</v>
      </c>
      <c r="R604" s="6">
        <v>0</v>
      </c>
      <c r="S604" s="5">
        <v>0</v>
      </c>
      <c r="T604" s="6">
        <v>0</v>
      </c>
      <c r="U604" s="5">
        <v>0</v>
      </c>
      <c r="V604" s="6">
        <v>0</v>
      </c>
      <c r="W604" s="5">
        <v>0</v>
      </c>
      <c r="X604" s="6">
        <v>0</v>
      </c>
      <c r="Y604" s="5">
        <v>0</v>
      </c>
      <c r="Z604" s="6">
        <v>0</v>
      </c>
      <c r="AA604" s="5">
        <v>0</v>
      </c>
      <c r="AB604" s="6">
        <v>0</v>
      </c>
      <c r="AC604" s="5">
        <v>0</v>
      </c>
      <c r="AD604" s="6">
        <v>0</v>
      </c>
      <c r="AE604" s="5">
        <v>0</v>
      </c>
      <c r="AF604" s="6">
        <v>0</v>
      </c>
    </row>
    <row r="605" spans="2:32" x14ac:dyDescent="0.35">
      <c r="B605" s="1" t="s">
        <v>78</v>
      </c>
      <c r="C605" s="5">
        <v>2.9399999999999999E-3</v>
      </c>
      <c r="D605" s="6">
        <v>2.8410000000000002</v>
      </c>
      <c r="E605" s="5">
        <v>0</v>
      </c>
      <c r="F605" s="6">
        <v>0</v>
      </c>
      <c r="G605" s="5">
        <v>0</v>
      </c>
      <c r="H605" s="6">
        <v>0</v>
      </c>
      <c r="I605" s="5">
        <v>1.0869999999999999E-2</v>
      </c>
      <c r="J605" s="6">
        <v>0.51100000000000001</v>
      </c>
      <c r="K605" s="5">
        <v>2.5329999999999998E-2</v>
      </c>
      <c r="L605" s="6">
        <v>1.389</v>
      </c>
      <c r="M605" s="5">
        <v>1.7049999999999999E-2</v>
      </c>
      <c r="N605" s="6">
        <v>0.64800000000000002</v>
      </c>
      <c r="O605" s="5">
        <v>0</v>
      </c>
      <c r="P605" s="6">
        <v>0</v>
      </c>
      <c r="Q605" s="5">
        <v>0</v>
      </c>
      <c r="R605" s="6">
        <v>0</v>
      </c>
      <c r="S605" s="5">
        <v>0</v>
      </c>
      <c r="T605" s="6">
        <v>0</v>
      </c>
      <c r="U605" s="5">
        <v>7.0600000000000003E-3</v>
      </c>
      <c r="V605" s="6">
        <v>0.29299999999999998</v>
      </c>
      <c r="W605" s="5">
        <v>0</v>
      </c>
      <c r="X605" s="6">
        <v>0</v>
      </c>
      <c r="Y605" s="5">
        <v>0</v>
      </c>
      <c r="Z605" s="6">
        <v>0</v>
      </c>
      <c r="AA605" s="5">
        <v>0</v>
      </c>
      <c r="AB605" s="6">
        <v>0</v>
      </c>
      <c r="AC605" s="5">
        <v>0</v>
      </c>
      <c r="AD605" s="6">
        <v>0</v>
      </c>
      <c r="AE605" s="5">
        <v>0</v>
      </c>
      <c r="AF605" s="6">
        <v>0</v>
      </c>
    </row>
    <row r="606" spans="2:32" x14ac:dyDescent="0.35">
      <c r="B606" s="1" t="s">
        <v>79</v>
      </c>
      <c r="C606" s="5">
        <v>1.1429999999999999E-2</v>
      </c>
      <c r="D606" s="6">
        <v>11.048</v>
      </c>
      <c r="E606" s="5">
        <v>0</v>
      </c>
      <c r="F606" s="6">
        <v>0</v>
      </c>
      <c r="G606" s="5">
        <v>0</v>
      </c>
      <c r="H606" s="6">
        <v>0</v>
      </c>
      <c r="I606" s="5">
        <v>4.2759999999999999E-2</v>
      </c>
      <c r="J606" s="6">
        <v>2.0110000000000001</v>
      </c>
      <c r="K606" s="5">
        <v>4.052E-2</v>
      </c>
      <c r="L606" s="6">
        <v>2.222</v>
      </c>
      <c r="M606" s="5">
        <v>2.3740000000000001E-2</v>
      </c>
      <c r="N606" s="6">
        <v>0.90200000000000002</v>
      </c>
      <c r="O606" s="5">
        <v>0</v>
      </c>
      <c r="P606" s="6">
        <v>0</v>
      </c>
      <c r="Q606" s="5">
        <v>0</v>
      </c>
      <c r="R606" s="6">
        <v>0</v>
      </c>
      <c r="S606" s="5">
        <v>5.8569999999999997E-2</v>
      </c>
      <c r="T606" s="6">
        <v>5.7919999999999998</v>
      </c>
      <c r="U606" s="5">
        <v>0</v>
      </c>
      <c r="V606" s="6">
        <v>0</v>
      </c>
      <c r="W606" s="5">
        <v>7.8799999999999999E-3</v>
      </c>
      <c r="X606" s="6">
        <v>0.121</v>
      </c>
      <c r="Y606" s="5">
        <v>0</v>
      </c>
      <c r="Z606" s="6">
        <v>0</v>
      </c>
      <c r="AA606" s="5">
        <v>0</v>
      </c>
      <c r="AB606" s="6">
        <v>0</v>
      </c>
      <c r="AC606" s="5">
        <v>0</v>
      </c>
      <c r="AD606" s="6">
        <v>0</v>
      </c>
      <c r="AE606" s="5">
        <v>0</v>
      </c>
      <c r="AF606" s="6">
        <v>0</v>
      </c>
    </row>
    <row r="607" spans="2:32" x14ac:dyDescent="0.35">
      <c r="B607" s="2" t="s">
        <v>5</v>
      </c>
    </row>
    <row r="608" spans="2:32" x14ac:dyDescent="0.35">
      <c r="B608" s="1" t="s">
        <v>80</v>
      </c>
      <c r="C608" s="5">
        <v>7.6600000000000001E-3</v>
      </c>
      <c r="D608" s="6">
        <v>7.4059999999999997</v>
      </c>
      <c r="E608" s="5">
        <v>0</v>
      </c>
      <c r="F608" s="6">
        <v>0</v>
      </c>
      <c r="G608" s="5">
        <v>0</v>
      </c>
      <c r="H608" s="6">
        <v>0</v>
      </c>
      <c r="I608" s="5">
        <v>5.4200000000000003E-3</v>
      </c>
      <c r="J608" s="6">
        <v>0.255</v>
      </c>
      <c r="K608" s="5">
        <v>1.5259999999999999E-2</v>
      </c>
      <c r="L608" s="6">
        <v>0.83699999999999997</v>
      </c>
      <c r="M608" s="5">
        <v>1.3339999999999999E-2</v>
      </c>
      <c r="N608" s="6">
        <v>0.50700000000000001</v>
      </c>
      <c r="O608" s="5">
        <v>0.13739999999999999</v>
      </c>
      <c r="P608" s="6">
        <v>4.3369999999999997</v>
      </c>
      <c r="Q608" s="5">
        <v>9.7199999999999995E-3</v>
      </c>
      <c r="R608" s="6">
        <v>0.42499999999999999</v>
      </c>
      <c r="S608" s="5">
        <v>0</v>
      </c>
      <c r="T608" s="6">
        <v>0</v>
      </c>
      <c r="U608" s="5">
        <v>2.5159999999999998E-2</v>
      </c>
      <c r="V608" s="6">
        <v>1.044</v>
      </c>
      <c r="W608" s="5">
        <v>0</v>
      </c>
      <c r="X608" s="6">
        <v>0</v>
      </c>
      <c r="Y608" s="5">
        <v>0</v>
      </c>
      <c r="Z608" s="6">
        <v>0</v>
      </c>
      <c r="AA608" s="5">
        <v>0</v>
      </c>
      <c r="AB608" s="6">
        <v>0</v>
      </c>
      <c r="AC608" s="5">
        <v>0</v>
      </c>
      <c r="AD608" s="6">
        <v>0</v>
      </c>
      <c r="AE608" s="5">
        <v>0</v>
      </c>
      <c r="AF608" s="6">
        <v>0</v>
      </c>
    </row>
    <row r="609" spans="2:32" x14ac:dyDescent="0.35">
      <c r="B609" s="1" t="s">
        <v>81</v>
      </c>
      <c r="C609" s="5">
        <v>8.1899999999999994E-3</v>
      </c>
      <c r="D609" s="6">
        <v>7.9180000000000001</v>
      </c>
      <c r="E609" s="5">
        <v>0</v>
      </c>
      <c r="F609" s="6">
        <v>0</v>
      </c>
      <c r="G609" s="5">
        <v>0</v>
      </c>
      <c r="H609" s="6">
        <v>0</v>
      </c>
      <c r="I609" s="5">
        <v>0</v>
      </c>
      <c r="J609" s="6">
        <v>0</v>
      </c>
      <c r="K609" s="5">
        <v>0</v>
      </c>
      <c r="L609" s="6">
        <v>0</v>
      </c>
      <c r="M609" s="5">
        <v>6.3420000000000004E-2</v>
      </c>
      <c r="N609" s="6">
        <v>2.41</v>
      </c>
      <c r="O609" s="5">
        <v>8.0979999999999996E-2</v>
      </c>
      <c r="P609" s="6">
        <v>2.556</v>
      </c>
      <c r="Q609" s="5">
        <v>6.7500000000000004E-2</v>
      </c>
      <c r="R609" s="6">
        <v>2.952</v>
      </c>
      <c r="S609" s="5">
        <v>0</v>
      </c>
      <c r="T609" s="6">
        <v>0</v>
      </c>
      <c r="U609" s="5">
        <v>0</v>
      </c>
      <c r="V609" s="6">
        <v>0</v>
      </c>
      <c r="W609" s="5">
        <v>0</v>
      </c>
      <c r="X609" s="6">
        <v>0</v>
      </c>
      <c r="Y609" s="5">
        <v>0</v>
      </c>
      <c r="Z609" s="6">
        <v>0</v>
      </c>
      <c r="AA609" s="5">
        <v>0</v>
      </c>
      <c r="AB609" s="6">
        <v>0</v>
      </c>
      <c r="AC609" s="5">
        <v>0</v>
      </c>
      <c r="AD609" s="6">
        <v>0</v>
      </c>
      <c r="AE609" s="5">
        <v>0</v>
      </c>
      <c r="AF609" s="6">
        <v>0</v>
      </c>
    </row>
    <row r="610" spans="2:32" x14ac:dyDescent="0.35">
      <c r="B610" s="1" t="s">
        <v>82</v>
      </c>
      <c r="C610" s="5">
        <v>3.1199999999999999E-3</v>
      </c>
      <c r="D610" s="6">
        <v>3.016</v>
      </c>
      <c r="E610" s="5">
        <v>0</v>
      </c>
      <c r="F610" s="6">
        <v>0</v>
      </c>
      <c r="G610" s="5">
        <v>1.9109999999999999E-2</v>
      </c>
      <c r="H610" s="6">
        <v>1.659</v>
      </c>
      <c r="I610" s="5">
        <v>2.8879999999999999E-2</v>
      </c>
      <c r="J610" s="6">
        <v>1.3580000000000001</v>
      </c>
      <c r="K610" s="5">
        <v>0</v>
      </c>
      <c r="L610" s="6">
        <v>0</v>
      </c>
      <c r="M610" s="5">
        <v>0</v>
      </c>
      <c r="N610" s="6">
        <v>0</v>
      </c>
      <c r="O610" s="5">
        <v>0</v>
      </c>
      <c r="P610" s="6">
        <v>0</v>
      </c>
      <c r="Q610" s="5">
        <v>0</v>
      </c>
      <c r="R610" s="6">
        <v>0</v>
      </c>
      <c r="S610" s="5">
        <v>0</v>
      </c>
      <c r="T610" s="6">
        <v>0</v>
      </c>
      <c r="U610" s="5">
        <v>0</v>
      </c>
      <c r="V610" s="6">
        <v>0</v>
      </c>
      <c r="W610" s="5">
        <v>0</v>
      </c>
      <c r="X610" s="6">
        <v>0</v>
      </c>
      <c r="Y610" s="5">
        <v>0</v>
      </c>
      <c r="Z610" s="6">
        <v>0</v>
      </c>
      <c r="AA610" s="5">
        <v>0</v>
      </c>
      <c r="AB610" s="6">
        <v>0</v>
      </c>
      <c r="AC610" s="5">
        <v>0</v>
      </c>
      <c r="AD610" s="6">
        <v>0</v>
      </c>
      <c r="AE610" s="5">
        <v>0</v>
      </c>
      <c r="AF610" s="6">
        <v>0</v>
      </c>
    </row>
    <row r="611" spans="2:32" x14ac:dyDescent="0.35">
      <c r="B611" s="1" t="s">
        <v>83</v>
      </c>
      <c r="C611" s="5">
        <v>1.2999999999999999E-3</v>
      </c>
      <c r="D611" s="6">
        <v>1.2549999999999999</v>
      </c>
      <c r="E611" s="5">
        <v>0</v>
      </c>
      <c r="F611" s="6">
        <v>0</v>
      </c>
      <c r="G611" s="5">
        <v>0</v>
      </c>
      <c r="H611" s="6">
        <v>0</v>
      </c>
      <c r="I611" s="5">
        <v>0</v>
      </c>
      <c r="J611" s="6">
        <v>0</v>
      </c>
      <c r="K611" s="5">
        <v>0</v>
      </c>
      <c r="L611" s="6">
        <v>0</v>
      </c>
      <c r="M611" s="5">
        <v>3.3020000000000001E-2</v>
      </c>
      <c r="N611" s="6">
        <v>1.2549999999999999</v>
      </c>
      <c r="O611" s="5">
        <v>0</v>
      </c>
      <c r="P611" s="6">
        <v>0</v>
      </c>
      <c r="Q611" s="5">
        <v>0</v>
      </c>
      <c r="R611" s="6">
        <v>0</v>
      </c>
      <c r="S611" s="5">
        <v>0</v>
      </c>
      <c r="T611" s="6">
        <v>0</v>
      </c>
      <c r="U611" s="5">
        <v>0</v>
      </c>
      <c r="V611" s="6">
        <v>0</v>
      </c>
      <c r="W611" s="5">
        <v>0</v>
      </c>
      <c r="X611" s="6">
        <v>0</v>
      </c>
      <c r="Y611" s="5">
        <v>0</v>
      </c>
      <c r="Z611" s="6">
        <v>0</v>
      </c>
      <c r="AA611" s="5">
        <v>0</v>
      </c>
      <c r="AB611" s="6">
        <v>0</v>
      </c>
      <c r="AC611" s="5">
        <v>0</v>
      </c>
      <c r="AD611" s="6">
        <v>0</v>
      </c>
      <c r="AE611" s="5">
        <v>0</v>
      </c>
      <c r="AF611" s="6">
        <v>0</v>
      </c>
    </row>
    <row r="612" spans="2:32" x14ac:dyDescent="0.35">
      <c r="B612" s="1" t="s">
        <v>84</v>
      </c>
      <c r="C612" s="5">
        <v>2.5999999999999998E-4</v>
      </c>
      <c r="D612" s="6">
        <v>0.253</v>
      </c>
      <c r="E612" s="5">
        <v>0</v>
      </c>
      <c r="F612" s="6">
        <v>0</v>
      </c>
      <c r="G612" s="5">
        <v>0</v>
      </c>
      <c r="H612" s="6">
        <v>0</v>
      </c>
      <c r="I612" s="5">
        <v>0</v>
      </c>
      <c r="J612" s="6">
        <v>0</v>
      </c>
      <c r="K612" s="5">
        <v>0</v>
      </c>
      <c r="L612" s="6">
        <v>0</v>
      </c>
      <c r="M612" s="5">
        <v>6.6600000000000001E-3</v>
      </c>
      <c r="N612" s="6">
        <v>0.253</v>
      </c>
      <c r="O612" s="5">
        <v>0</v>
      </c>
      <c r="P612" s="6">
        <v>0</v>
      </c>
      <c r="Q612" s="5">
        <v>0</v>
      </c>
      <c r="R612" s="6">
        <v>0</v>
      </c>
      <c r="S612" s="5">
        <v>0</v>
      </c>
      <c r="T612" s="6">
        <v>0</v>
      </c>
      <c r="U612" s="5">
        <v>0</v>
      </c>
      <c r="V612" s="6">
        <v>0</v>
      </c>
      <c r="W612" s="5">
        <v>0</v>
      </c>
      <c r="X612" s="6">
        <v>0</v>
      </c>
      <c r="Y612" s="5">
        <v>0</v>
      </c>
      <c r="Z612" s="6">
        <v>0</v>
      </c>
      <c r="AA612" s="5">
        <v>0</v>
      </c>
      <c r="AB612" s="6">
        <v>0</v>
      </c>
      <c r="AC612" s="5">
        <v>0</v>
      </c>
      <c r="AD612" s="6">
        <v>0</v>
      </c>
      <c r="AE612" s="5">
        <v>0</v>
      </c>
      <c r="AF612" s="6">
        <v>0</v>
      </c>
    </row>
    <row r="613" spans="2:32" x14ac:dyDescent="0.35">
      <c r="B613" s="1" t="s">
        <v>85</v>
      </c>
      <c r="C613" s="5">
        <v>6.0299999999999998E-3</v>
      </c>
      <c r="D613" s="6">
        <v>5.83</v>
      </c>
      <c r="E613" s="5">
        <v>0</v>
      </c>
      <c r="F613" s="6">
        <v>0</v>
      </c>
      <c r="G613" s="5">
        <v>0</v>
      </c>
      <c r="H613" s="6">
        <v>0</v>
      </c>
      <c r="I613" s="5">
        <v>0</v>
      </c>
      <c r="J613" s="6">
        <v>0</v>
      </c>
      <c r="K613" s="5">
        <v>0</v>
      </c>
      <c r="L613" s="6">
        <v>0</v>
      </c>
      <c r="M613" s="5">
        <v>0.15340999999999999</v>
      </c>
      <c r="N613" s="6">
        <v>5.83</v>
      </c>
      <c r="O613" s="5">
        <v>0</v>
      </c>
      <c r="P613" s="6">
        <v>0</v>
      </c>
      <c r="Q613" s="5">
        <v>0</v>
      </c>
      <c r="R613" s="6">
        <v>0</v>
      </c>
      <c r="S613" s="5">
        <v>0</v>
      </c>
      <c r="T613" s="6">
        <v>0</v>
      </c>
      <c r="U613" s="5">
        <v>0</v>
      </c>
      <c r="V613" s="6">
        <v>0</v>
      </c>
      <c r="W613" s="5">
        <v>0</v>
      </c>
      <c r="X613" s="6">
        <v>0</v>
      </c>
      <c r="Y613" s="5">
        <v>0</v>
      </c>
      <c r="Z613" s="6">
        <v>0</v>
      </c>
      <c r="AA613" s="5">
        <v>0</v>
      </c>
      <c r="AB613" s="6">
        <v>0</v>
      </c>
      <c r="AC613" s="5">
        <v>0</v>
      </c>
      <c r="AD613" s="6">
        <v>0</v>
      </c>
      <c r="AE613" s="5">
        <v>0</v>
      </c>
      <c r="AF613" s="6">
        <v>0</v>
      </c>
    </row>
    <row r="614" spans="2:32" x14ac:dyDescent="0.35">
      <c r="B614" s="1" t="s">
        <v>86</v>
      </c>
      <c r="C614" s="5">
        <v>6.43E-3</v>
      </c>
      <c r="D614" s="6">
        <v>6.2220000000000004</v>
      </c>
      <c r="E614" s="5">
        <v>0</v>
      </c>
      <c r="F614" s="6">
        <v>0</v>
      </c>
      <c r="G614" s="5">
        <v>0</v>
      </c>
      <c r="H614" s="6">
        <v>0</v>
      </c>
      <c r="I614" s="5">
        <v>0</v>
      </c>
      <c r="J614" s="6">
        <v>0</v>
      </c>
      <c r="K614" s="5">
        <v>1.5259999999999999E-2</v>
      </c>
      <c r="L614" s="6">
        <v>0.83699999999999997</v>
      </c>
      <c r="M614" s="5">
        <v>0.14168</v>
      </c>
      <c r="N614" s="6">
        <v>5.3840000000000003</v>
      </c>
      <c r="O614" s="5">
        <v>0</v>
      </c>
      <c r="P614" s="6">
        <v>0</v>
      </c>
      <c r="Q614" s="5">
        <v>0</v>
      </c>
      <c r="R614" s="6">
        <v>0</v>
      </c>
      <c r="S614" s="5">
        <v>0</v>
      </c>
      <c r="T614" s="6">
        <v>0</v>
      </c>
      <c r="U614" s="5">
        <v>0</v>
      </c>
      <c r="V614" s="6">
        <v>0</v>
      </c>
      <c r="W614" s="5">
        <v>0</v>
      </c>
      <c r="X614" s="6">
        <v>0</v>
      </c>
      <c r="Y614" s="5">
        <v>0</v>
      </c>
      <c r="Z614" s="6">
        <v>0</v>
      </c>
      <c r="AA614" s="5">
        <v>0</v>
      </c>
      <c r="AB614" s="6">
        <v>0</v>
      </c>
      <c r="AC614" s="5">
        <v>0</v>
      </c>
      <c r="AD614" s="6">
        <v>0</v>
      </c>
      <c r="AE614" s="5">
        <v>0</v>
      </c>
      <c r="AF614" s="6">
        <v>0</v>
      </c>
    </row>
    <row r="615" spans="2:32" x14ac:dyDescent="0.35">
      <c r="B615" s="1" t="s">
        <v>87</v>
      </c>
      <c r="C615" s="5">
        <v>6.7000000000000002E-4</v>
      </c>
      <c r="D615" s="6">
        <v>0.64800000000000002</v>
      </c>
      <c r="E615" s="5">
        <v>0</v>
      </c>
      <c r="F615" s="6">
        <v>0</v>
      </c>
      <c r="G615" s="5">
        <v>0</v>
      </c>
      <c r="H615" s="6">
        <v>0</v>
      </c>
      <c r="I615" s="5">
        <v>0</v>
      </c>
      <c r="J615" s="6">
        <v>0</v>
      </c>
      <c r="K615" s="5">
        <v>0</v>
      </c>
      <c r="L615" s="6">
        <v>0</v>
      </c>
      <c r="M615" s="5">
        <v>1.7049999999999999E-2</v>
      </c>
      <c r="N615" s="6">
        <v>0.64800000000000002</v>
      </c>
      <c r="O615" s="5">
        <v>0</v>
      </c>
      <c r="P615" s="6">
        <v>0</v>
      </c>
      <c r="Q615" s="5">
        <v>0</v>
      </c>
      <c r="R615" s="6">
        <v>0</v>
      </c>
      <c r="S615" s="5">
        <v>0</v>
      </c>
      <c r="T615" s="6">
        <v>0</v>
      </c>
      <c r="U615" s="5">
        <v>0</v>
      </c>
      <c r="V615" s="6">
        <v>0</v>
      </c>
      <c r="W615" s="5">
        <v>0</v>
      </c>
      <c r="X615" s="6">
        <v>0</v>
      </c>
      <c r="Y615" s="5">
        <v>0</v>
      </c>
      <c r="Z615" s="6">
        <v>0</v>
      </c>
      <c r="AA615" s="5">
        <v>0</v>
      </c>
      <c r="AB615" s="6">
        <v>0</v>
      </c>
      <c r="AC615" s="5">
        <v>0</v>
      </c>
      <c r="AD615" s="6">
        <v>0</v>
      </c>
      <c r="AE615" s="5">
        <v>0</v>
      </c>
      <c r="AF615" s="6">
        <v>0</v>
      </c>
    </row>
    <row r="616" spans="2:32" x14ac:dyDescent="0.35">
      <c r="B616" s="1" t="s">
        <v>88</v>
      </c>
      <c r="C616" s="5">
        <v>1.038E-2</v>
      </c>
      <c r="D616" s="6">
        <v>10.032</v>
      </c>
      <c r="E616" s="5">
        <v>0</v>
      </c>
      <c r="F616" s="6">
        <v>0</v>
      </c>
      <c r="G616" s="5">
        <v>0</v>
      </c>
      <c r="H616" s="6">
        <v>0</v>
      </c>
      <c r="I616" s="5">
        <v>1.389E-2</v>
      </c>
      <c r="J616" s="6">
        <v>0.65300000000000002</v>
      </c>
      <c r="K616" s="5">
        <v>0</v>
      </c>
      <c r="L616" s="6">
        <v>0</v>
      </c>
      <c r="M616" s="5">
        <v>6.6600000000000001E-3</v>
      </c>
      <c r="N616" s="6">
        <v>0.253</v>
      </c>
      <c r="O616" s="5">
        <v>1.771E-2</v>
      </c>
      <c r="P616" s="6">
        <v>0.55900000000000005</v>
      </c>
      <c r="Q616" s="5">
        <v>0</v>
      </c>
      <c r="R616" s="6">
        <v>0</v>
      </c>
      <c r="S616" s="5">
        <v>0</v>
      </c>
      <c r="T616" s="6">
        <v>0</v>
      </c>
      <c r="U616" s="5">
        <v>0.18740999999999999</v>
      </c>
      <c r="V616" s="6">
        <v>7.7770000000000001</v>
      </c>
      <c r="W616" s="5">
        <v>5.1389999999999998E-2</v>
      </c>
      <c r="X616" s="6">
        <v>0.78900000000000003</v>
      </c>
      <c r="Y616" s="5">
        <v>0</v>
      </c>
      <c r="Z616" s="6">
        <v>0</v>
      </c>
      <c r="AA616" s="5">
        <v>0</v>
      </c>
      <c r="AB616" s="6">
        <v>0</v>
      </c>
      <c r="AC616" s="5">
        <v>0</v>
      </c>
      <c r="AD616" s="6">
        <v>0</v>
      </c>
      <c r="AE616" s="5">
        <v>0</v>
      </c>
      <c r="AF616" s="6">
        <v>0</v>
      </c>
    </row>
    <row r="617" spans="2:32" x14ac:dyDescent="0.35">
      <c r="B617" s="1" t="s">
        <v>89</v>
      </c>
      <c r="C617" s="5">
        <v>1.346E-2</v>
      </c>
      <c r="D617" s="6">
        <v>13.01</v>
      </c>
      <c r="E617" s="5">
        <v>0</v>
      </c>
      <c r="F617" s="6">
        <v>0</v>
      </c>
      <c r="G617" s="5">
        <v>2.597E-2</v>
      </c>
      <c r="H617" s="6">
        <v>2.254</v>
      </c>
      <c r="I617" s="5">
        <v>2.1479999999999999E-2</v>
      </c>
      <c r="J617" s="6">
        <v>1.01</v>
      </c>
      <c r="K617" s="5">
        <v>4.1509999999999998E-2</v>
      </c>
      <c r="L617" s="6">
        <v>2.2759999999999998</v>
      </c>
      <c r="M617" s="5">
        <v>0.19656999999999999</v>
      </c>
      <c r="N617" s="6">
        <v>7.47</v>
      </c>
      <c r="O617" s="5">
        <v>0</v>
      </c>
      <c r="P617" s="6">
        <v>0</v>
      </c>
      <c r="Q617" s="5">
        <v>0</v>
      </c>
      <c r="R617" s="6">
        <v>0</v>
      </c>
      <c r="S617" s="5">
        <v>0</v>
      </c>
      <c r="T617" s="6">
        <v>0</v>
      </c>
      <c r="U617" s="5">
        <v>0</v>
      </c>
      <c r="V617" s="6">
        <v>0</v>
      </c>
      <c r="W617" s="5">
        <v>0</v>
      </c>
      <c r="X617" s="6">
        <v>0</v>
      </c>
      <c r="Y617" s="5">
        <v>0</v>
      </c>
      <c r="Z617" s="6">
        <v>0</v>
      </c>
      <c r="AA617" s="5">
        <v>0</v>
      </c>
      <c r="AB617" s="6">
        <v>0</v>
      </c>
      <c r="AC617" s="5">
        <v>0</v>
      </c>
      <c r="AD617" s="6">
        <v>0</v>
      </c>
      <c r="AE617" s="5">
        <v>0</v>
      </c>
      <c r="AF617" s="6">
        <v>0</v>
      </c>
    </row>
    <row r="618" spans="2:32" x14ac:dyDescent="0.35">
      <c r="B618" s="1" t="s">
        <v>90</v>
      </c>
      <c r="C618" s="5">
        <v>1.1900000000000001E-3</v>
      </c>
      <c r="D618" s="6">
        <v>1.155</v>
      </c>
      <c r="E618" s="5">
        <v>0</v>
      </c>
      <c r="F618" s="6">
        <v>0</v>
      </c>
      <c r="G618" s="5">
        <v>0</v>
      </c>
      <c r="H618" s="6">
        <v>0</v>
      </c>
      <c r="I618" s="5">
        <v>0</v>
      </c>
      <c r="J618" s="6">
        <v>0</v>
      </c>
      <c r="K618" s="5">
        <v>0</v>
      </c>
      <c r="L618" s="6">
        <v>0</v>
      </c>
      <c r="M618" s="5">
        <v>3.039E-2</v>
      </c>
      <c r="N618" s="6">
        <v>1.155</v>
      </c>
      <c r="O618" s="5">
        <v>0</v>
      </c>
      <c r="P618" s="6">
        <v>0</v>
      </c>
      <c r="Q618" s="5">
        <v>0</v>
      </c>
      <c r="R618" s="6">
        <v>0</v>
      </c>
      <c r="S618" s="5">
        <v>0</v>
      </c>
      <c r="T618" s="6">
        <v>0</v>
      </c>
      <c r="U618" s="5">
        <v>0</v>
      </c>
      <c r="V618" s="6">
        <v>0</v>
      </c>
      <c r="W618" s="5">
        <v>0</v>
      </c>
      <c r="X618" s="6">
        <v>0</v>
      </c>
      <c r="Y618" s="5">
        <v>0</v>
      </c>
      <c r="Z618" s="6">
        <v>0</v>
      </c>
      <c r="AA618" s="5">
        <v>0</v>
      </c>
      <c r="AB618" s="6">
        <v>0</v>
      </c>
      <c r="AC618" s="5">
        <v>0</v>
      </c>
      <c r="AD618" s="6">
        <v>0</v>
      </c>
      <c r="AE618" s="5">
        <v>0</v>
      </c>
      <c r="AF618" s="6">
        <v>0</v>
      </c>
    </row>
    <row r="619" spans="2:32" x14ac:dyDescent="0.35">
      <c r="B619" s="2" t="s">
        <v>6</v>
      </c>
    </row>
    <row r="620" spans="2:32" x14ac:dyDescent="0.35">
      <c r="B620" s="1" t="s">
        <v>91</v>
      </c>
      <c r="C620" s="5">
        <v>1.1999999999999999E-3</v>
      </c>
      <c r="D620" s="6">
        <v>1.1619999999999999</v>
      </c>
      <c r="E620" s="5">
        <v>0</v>
      </c>
      <c r="F620" s="6">
        <v>0</v>
      </c>
      <c r="G620" s="5">
        <v>0</v>
      </c>
      <c r="H620" s="6">
        <v>0</v>
      </c>
      <c r="I620" s="5">
        <v>0</v>
      </c>
      <c r="J620" s="6">
        <v>0</v>
      </c>
      <c r="K620" s="5">
        <v>0</v>
      </c>
      <c r="L620" s="6">
        <v>0</v>
      </c>
      <c r="M620" s="5">
        <v>0</v>
      </c>
      <c r="N620" s="6">
        <v>0</v>
      </c>
      <c r="O620" s="5">
        <v>3.6810000000000002E-2</v>
      </c>
      <c r="P620" s="6">
        <v>1.1619999999999999</v>
      </c>
      <c r="Q620" s="5">
        <v>0</v>
      </c>
      <c r="R620" s="6">
        <v>0</v>
      </c>
      <c r="S620" s="5">
        <v>0</v>
      </c>
      <c r="T620" s="6">
        <v>0</v>
      </c>
      <c r="U620" s="5">
        <v>0</v>
      </c>
      <c r="V620" s="6">
        <v>0</v>
      </c>
      <c r="W620" s="5">
        <v>0</v>
      </c>
      <c r="X620" s="6">
        <v>0</v>
      </c>
      <c r="Y620" s="5">
        <v>0</v>
      </c>
      <c r="Z620" s="6">
        <v>0</v>
      </c>
      <c r="AA620" s="5">
        <v>0</v>
      </c>
      <c r="AB620" s="6">
        <v>0</v>
      </c>
      <c r="AC620" s="5">
        <v>0</v>
      </c>
      <c r="AD620" s="6">
        <v>0</v>
      </c>
      <c r="AE620" s="5">
        <v>0</v>
      </c>
      <c r="AF620" s="6">
        <v>0</v>
      </c>
    </row>
    <row r="621" spans="2:32" x14ac:dyDescent="0.35">
      <c r="B621" s="1" t="s">
        <v>92</v>
      </c>
      <c r="C621" s="5">
        <v>4.4999999999999999E-4</v>
      </c>
      <c r="D621" s="6">
        <v>0.437</v>
      </c>
      <c r="E621" s="5">
        <v>0</v>
      </c>
      <c r="F621" s="6">
        <v>0</v>
      </c>
      <c r="G621" s="5">
        <v>0</v>
      </c>
      <c r="H621" s="6">
        <v>0</v>
      </c>
      <c r="I621" s="5">
        <v>0</v>
      </c>
      <c r="J621" s="6">
        <v>0</v>
      </c>
      <c r="K621" s="5">
        <v>0</v>
      </c>
      <c r="L621" s="6">
        <v>0</v>
      </c>
      <c r="M621" s="5">
        <v>0</v>
      </c>
      <c r="N621" s="6">
        <v>0</v>
      </c>
      <c r="O621" s="5">
        <v>1.384E-2</v>
      </c>
      <c r="P621" s="6">
        <v>0.437</v>
      </c>
      <c r="Q621" s="5">
        <v>0</v>
      </c>
      <c r="R621" s="6">
        <v>0</v>
      </c>
      <c r="S621" s="5">
        <v>0</v>
      </c>
      <c r="T621" s="6">
        <v>0</v>
      </c>
      <c r="U621" s="5">
        <v>0</v>
      </c>
      <c r="V621" s="6">
        <v>0</v>
      </c>
      <c r="W621" s="5">
        <v>0</v>
      </c>
      <c r="X621" s="6">
        <v>0</v>
      </c>
      <c r="Y621" s="5">
        <v>0</v>
      </c>
      <c r="Z621" s="6">
        <v>0</v>
      </c>
      <c r="AA621" s="5">
        <v>0</v>
      </c>
      <c r="AB621" s="6">
        <v>0</v>
      </c>
      <c r="AC621" s="5">
        <v>0</v>
      </c>
      <c r="AD621" s="6">
        <v>0</v>
      </c>
      <c r="AE621" s="5">
        <v>0</v>
      </c>
      <c r="AF621" s="6">
        <v>0</v>
      </c>
    </row>
    <row r="622" spans="2:32" x14ac:dyDescent="0.35">
      <c r="B622" s="1" t="s">
        <v>93</v>
      </c>
      <c r="C622" s="5">
        <v>2.3000000000000001E-4</v>
      </c>
      <c r="D622" s="6">
        <v>0.219</v>
      </c>
      <c r="E622" s="5">
        <v>0</v>
      </c>
      <c r="F622" s="6">
        <v>0</v>
      </c>
      <c r="G622" s="5">
        <v>0</v>
      </c>
      <c r="H622" s="6">
        <v>0</v>
      </c>
      <c r="I622" s="5">
        <v>0</v>
      </c>
      <c r="J622" s="6">
        <v>0</v>
      </c>
      <c r="K622" s="5">
        <v>0</v>
      </c>
      <c r="L622" s="6">
        <v>0</v>
      </c>
      <c r="M622" s="5">
        <v>0</v>
      </c>
      <c r="N622" s="6">
        <v>0</v>
      </c>
      <c r="O622" s="5">
        <v>6.94E-3</v>
      </c>
      <c r="P622" s="6">
        <v>0.219</v>
      </c>
      <c r="Q622" s="5">
        <v>0</v>
      </c>
      <c r="R622" s="6">
        <v>0</v>
      </c>
      <c r="S622" s="5">
        <v>0</v>
      </c>
      <c r="T622" s="6">
        <v>0</v>
      </c>
      <c r="U622" s="5">
        <v>0</v>
      </c>
      <c r="V622" s="6">
        <v>0</v>
      </c>
      <c r="W622" s="5">
        <v>0</v>
      </c>
      <c r="X622" s="6">
        <v>0</v>
      </c>
      <c r="Y622" s="5">
        <v>0</v>
      </c>
      <c r="Z622" s="6">
        <v>0</v>
      </c>
      <c r="AA622" s="5">
        <v>0</v>
      </c>
      <c r="AB622" s="6">
        <v>0</v>
      </c>
      <c r="AC622" s="5">
        <v>0</v>
      </c>
      <c r="AD622" s="6">
        <v>0</v>
      </c>
      <c r="AE622" s="5">
        <v>0</v>
      </c>
      <c r="AF622" s="6">
        <v>0</v>
      </c>
    </row>
    <row r="623" spans="2:32" x14ac:dyDescent="0.35">
      <c r="B623" s="1" t="s">
        <v>94</v>
      </c>
      <c r="C623" s="5">
        <v>3.5100000000000001E-3</v>
      </c>
      <c r="D623" s="6">
        <v>3.391</v>
      </c>
      <c r="E623" s="5">
        <v>0</v>
      </c>
      <c r="F623" s="6">
        <v>0</v>
      </c>
      <c r="G623" s="5">
        <v>0</v>
      </c>
      <c r="H623" s="6">
        <v>0</v>
      </c>
      <c r="I623" s="5">
        <v>0</v>
      </c>
      <c r="J623" s="6">
        <v>0</v>
      </c>
      <c r="K623" s="5">
        <v>0</v>
      </c>
      <c r="L623" s="6">
        <v>0</v>
      </c>
      <c r="M623" s="5">
        <v>0</v>
      </c>
      <c r="N623" s="6">
        <v>0</v>
      </c>
      <c r="O623" s="5">
        <v>0.10743</v>
      </c>
      <c r="P623" s="6">
        <v>3.391</v>
      </c>
      <c r="Q623" s="5">
        <v>0</v>
      </c>
      <c r="R623" s="6">
        <v>0</v>
      </c>
      <c r="S623" s="5">
        <v>0</v>
      </c>
      <c r="T623" s="6">
        <v>0</v>
      </c>
      <c r="U623" s="5">
        <v>0</v>
      </c>
      <c r="V623" s="6">
        <v>0</v>
      </c>
      <c r="W623" s="5">
        <v>0</v>
      </c>
      <c r="X623" s="6">
        <v>0</v>
      </c>
      <c r="Y623" s="5">
        <v>0</v>
      </c>
      <c r="Z623" s="6">
        <v>0</v>
      </c>
      <c r="AA623" s="5">
        <v>0</v>
      </c>
      <c r="AB623" s="6">
        <v>0</v>
      </c>
      <c r="AC623" s="5">
        <v>0</v>
      </c>
      <c r="AD623" s="6">
        <v>0</v>
      </c>
      <c r="AE623" s="5">
        <v>0</v>
      </c>
      <c r="AF623" s="6">
        <v>0</v>
      </c>
    </row>
    <row r="624" spans="2:32" x14ac:dyDescent="0.35">
      <c r="B624" s="2" t="s">
        <v>7</v>
      </c>
    </row>
    <row r="625" spans="2:32" x14ac:dyDescent="0.35">
      <c r="B625" s="1" t="s">
        <v>95</v>
      </c>
      <c r="C625" s="5">
        <v>3.8800000000000002E-3</v>
      </c>
      <c r="D625" s="6">
        <v>3.7519999999999998</v>
      </c>
      <c r="E625" s="5">
        <v>0</v>
      </c>
      <c r="F625" s="6">
        <v>0</v>
      </c>
      <c r="G625" s="5">
        <v>0</v>
      </c>
      <c r="H625" s="6">
        <v>0</v>
      </c>
      <c r="I625" s="5">
        <v>0</v>
      </c>
      <c r="J625" s="6">
        <v>0</v>
      </c>
      <c r="K625" s="5">
        <v>0</v>
      </c>
      <c r="L625" s="6">
        <v>0</v>
      </c>
      <c r="M625" s="5">
        <v>0</v>
      </c>
      <c r="N625" s="6">
        <v>0</v>
      </c>
      <c r="O625" s="5">
        <v>0</v>
      </c>
      <c r="P625" s="6">
        <v>0</v>
      </c>
      <c r="Q625" s="5">
        <v>8.5790000000000005E-2</v>
      </c>
      <c r="R625" s="6">
        <v>3.7519999999999998</v>
      </c>
      <c r="S625" s="5">
        <v>0</v>
      </c>
      <c r="T625" s="6">
        <v>0</v>
      </c>
      <c r="U625" s="5">
        <v>0</v>
      </c>
      <c r="V625" s="6">
        <v>0</v>
      </c>
      <c r="W625" s="5">
        <v>0</v>
      </c>
      <c r="X625" s="6">
        <v>0</v>
      </c>
      <c r="Y625" s="5">
        <v>0</v>
      </c>
      <c r="Z625" s="6">
        <v>0</v>
      </c>
      <c r="AA625" s="5">
        <v>0</v>
      </c>
      <c r="AB625" s="6">
        <v>0</v>
      </c>
      <c r="AC625" s="5">
        <v>0</v>
      </c>
      <c r="AD625" s="6">
        <v>0</v>
      </c>
      <c r="AE625" s="5">
        <v>0</v>
      </c>
      <c r="AF625" s="6">
        <v>0</v>
      </c>
    </row>
    <row r="626" spans="2:32" x14ac:dyDescent="0.35">
      <c r="B626" s="1" t="s">
        <v>96</v>
      </c>
      <c r="C626" s="5">
        <v>2.7699999999999999E-3</v>
      </c>
      <c r="D626" s="6">
        <v>2.6739999999999999</v>
      </c>
      <c r="E626" s="5">
        <v>0</v>
      </c>
      <c r="F626" s="6">
        <v>0</v>
      </c>
      <c r="G626" s="5">
        <v>0</v>
      </c>
      <c r="H626" s="6">
        <v>0</v>
      </c>
      <c r="I626" s="5">
        <v>0</v>
      </c>
      <c r="J626" s="6">
        <v>0</v>
      </c>
      <c r="K626" s="5">
        <v>0</v>
      </c>
      <c r="L626" s="6">
        <v>0</v>
      </c>
      <c r="M626" s="5">
        <v>0</v>
      </c>
      <c r="N626" s="6">
        <v>0</v>
      </c>
      <c r="O626" s="5">
        <v>3.5450000000000002E-2</v>
      </c>
      <c r="P626" s="6">
        <v>1.119</v>
      </c>
      <c r="Q626" s="5">
        <v>3.5580000000000001E-2</v>
      </c>
      <c r="R626" s="6">
        <v>1.556</v>
      </c>
      <c r="S626" s="5">
        <v>0</v>
      </c>
      <c r="T626" s="6">
        <v>0</v>
      </c>
      <c r="U626" s="5">
        <v>0</v>
      </c>
      <c r="V626" s="6">
        <v>0</v>
      </c>
      <c r="W626" s="5">
        <v>0</v>
      </c>
      <c r="X626" s="6">
        <v>0</v>
      </c>
      <c r="Y626" s="5">
        <v>0</v>
      </c>
      <c r="Z626" s="6">
        <v>0</v>
      </c>
      <c r="AA626" s="5">
        <v>0</v>
      </c>
      <c r="AB626" s="6">
        <v>0</v>
      </c>
      <c r="AC626" s="5">
        <v>0</v>
      </c>
      <c r="AD626" s="6">
        <v>0</v>
      </c>
      <c r="AE626" s="5">
        <v>0</v>
      </c>
      <c r="AF626" s="6">
        <v>0</v>
      </c>
    </row>
    <row r="627" spans="2:32" x14ac:dyDescent="0.35">
      <c r="B627" s="1" t="s">
        <v>97</v>
      </c>
      <c r="C627" s="5">
        <v>8.8999999999999995E-4</v>
      </c>
      <c r="D627" s="6">
        <v>0.86099999999999999</v>
      </c>
      <c r="E627" s="5">
        <v>0</v>
      </c>
      <c r="F627" s="6">
        <v>0</v>
      </c>
      <c r="G627" s="5">
        <v>0</v>
      </c>
      <c r="H627" s="6">
        <v>0</v>
      </c>
      <c r="I627" s="5">
        <v>0</v>
      </c>
      <c r="J627" s="6">
        <v>0</v>
      </c>
      <c r="K627" s="5">
        <v>0</v>
      </c>
      <c r="L627" s="6">
        <v>0</v>
      </c>
      <c r="M627" s="5">
        <v>1.7049999999999999E-2</v>
      </c>
      <c r="N627" s="6">
        <v>0.64800000000000002</v>
      </c>
      <c r="O627" s="5">
        <v>0</v>
      </c>
      <c r="P627" s="6">
        <v>0</v>
      </c>
      <c r="Q627" s="5">
        <v>4.8700000000000002E-3</v>
      </c>
      <c r="R627" s="6">
        <v>0.21299999999999999</v>
      </c>
      <c r="S627" s="5">
        <v>0</v>
      </c>
      <c r="T627" s="6">
        <v>0</v>
      </c>
      <c r="U627" s="5">
        <v>0</v>
      </c>
      <c r="V627" s="6">
        <v>0</v>
      </c>
      <c r="W627" s="5">
        <v>0</v>
      </c>
      <c r="X627" s="6">
        <v>0</v>
      </c>
      <c r="Y627" s="5">
        <v>0</v>
      </c>
      <c r="Z627" s="6">
        <v>0</v>
      </c>
      <c r="AA627" s="5">
        <v>0</v>
      </c>
      <c r="AB627" s="6">
        <v>0</v>
      </c>
      <c r="AC627" s="5">
        <v>0</v>
      </c>
      <c r="AD627" s="6">
        <v>0</v>
      </c>
      <c r="AE627" s="5">
        <v>0</v>
      </c>
      <c r="AF627" s="6">
        <v>0</v>
      </c>
    </row>
    <row r="628" spans="2:32" x14ac:dyDescent="0.35">
      <c r="B628" s="1" t="s">
        <v>98</v>
      </c>
      <c r="C628" s="5">
        <v>2.2000000000000001E-4</v>
      </c>
      <c r="D628" s="6">
        <v>0.21299999999999999</v>
      </c>
      <c r="E628" s="5">
        <v>0</v>
      </c>
      <c r="F628" s="6">
        <v>0</v>
      </c>
      <c r="G628" s="5">
        <v>0</v>
      </c>
      <c r="H628" s="6">
        <v>0</v>
      </c>
      <c r="I628" s="5">
        <v>0</v>
      </c>
      <c r="J628" s="6">
        <v>0</v>
      </c>
      <c r="K628" s="5">
        <v>0</v>
      </c>
      <c r="L628" s="6">
        <v>0</v>
      </c>
      <c r="M628" s="5">
        <v>0</v>
      </c>
      <c r="N628" s="6">
        <v>0</v>
      </c>
      <c r="O628" s="5">
        <v>0</v>
      </c>
      <c r="P628" s="6">
        <v>0</v>
      </c>
      <c r="Q628" s="5">
        <v>4.8700000000000002E-3</v>
      </c>
      <c r="R628" s="6">
        <v>0.21299999999999999</v>
      </c>
      <c r="S628" s="5">
        <v>0</v>
      </c>
      <c r="T628" s="6">
        <v>0</v>
      </c>
      <c r="U628" s="5">
        <v>0</v>
      </c>
      <c r="V628" s="6">
        <v>0</v>
      </c>
      <c r="W628" s="5">
        <v>0</v>
      </c>
      <c r="X628" s="6">
        <v>0</v>
      </c>
      <c r="Y628" s="5">
        <v>0</v>
      </c>
      <c r="Z628" s="6">
        <v>0</v>
      </c>
      <c r="AA628" s="5">
        <v>0</v>
      </c>
      <c r="AB628" s="6">
        <v>0</v>
      </c>
      <c r="AC628" s="5">
        <v>0</v>
      </c>
      <c r="AD628" s="6">
        <v>0</v>
      </c>
      <c r="AE628" s="5">
        <v>0</v>
      </c>
      <c r="AF628" s="6">
        <v>0</v>
      </c>
    </row>
    <row r="629" spans="2:32" x14ac:dyDescent="0.35">
      <c r="B629" s="1" t="s">
        <v>99</v>
      </c>
      <c r="C629" s="5">
        <v>1.4E-3</v>
      </c>
      <c r="D629" s="6">
        <v>1.355</v>
      </c>
      <c r="E629" s="5">
        <v>0</v>
      </c>
      <c r="F629" s="6">
        <v>0</v>
      </c>
      <c r="G629" s="5">
        <v>0</v>
      </c>
      <c r="H629" s="6">
        <v>0</v>
      </c>
      <c r="I629" s="5">
        <v>0</v>
      </c>
      <c r="J629" s="6">
        <v>0</v>
      </c>
      <c r="K629" s="5">
        <v>0</v>
      </c>
      <c r="L629" s="6">
        <v>0</v>
      </c>
      <c r="M629" s="5">
        <v>0</v>
      </c>
      <c r="N629" s="6">
        <v>0</v>
      </c>
      <c r="O629" s="5">
        <v>0</v>
      </c>
      <c r="P629" s="6">
        <v>0</v>
      </c>
      <c r="Q629" s="5">
        <v>3.0980000000000001E-2</v>
      </c>
      <c r="R629" s="6">
        <v>1.355</v>
      </c>
      <c r="S629" s="5">
        <v>0</v>
      </c>
      <c r="T629" s="6">
        <v>0</v>
      </c>
      <c r="U629" s="5">
        <v>0</v>
      </c>
      <c r="V629" s="6">
        <v>0</v>
      </c>
      <c r="W629" s="5">
        <v>0</v>
      </c>
      <c r="X629" s="6">
        <v>0</v>
      </c>
      <c r="Y629" s="5">
        <v>0</v>
      </c>
      <c r="Z629" s="6">
        <v>0</v>
      </c>
      <c r="AA629" s="5">
        <v>0</v>
      </c>
      <c r="AB629" s="6">
        <v>0</v>
      </c>
      <c r="AC629" s="5">
        <v>0</v>
      </c>
      <c r="AD629" s="6">
        <v>0</v>
      </c>
      <c r="AE629" s="5">
        <v>0</v>
      </c>
      <c r="AF629" s="6">
        <v>0</v>
      </c>
    </row>
    <row r="630" spans="2:32" x14ac:dyDescent="0.35">
      <c r="B630" s="1" t="s">
        <v>100</v>
      </c>
      <c r="C630" s="5">
        <v>1.3180000000000001E-2</v>
      </c>
      <c r="D630" s="6">
        <v>12.741</v>
      </c>
      <c r="E630" s="5">
        <v>0</v>
      </c>
      <c r="F630" s="6">
        <v>0</v>
      </c>
      <c r="G630" s="5">
        <v>0</v>
      </c>
      <c r="H630" s="6">
        <v>0</v>
      </c>
      <c r="I630" s="5">
        <v>0</v>
      </c>
      <c r="J630" s="6">
        <v>0</v>
      </c>
      <c r="K630" s="5">
        <v>0</v>
      </c>
      <c r="L630" s="6">
        <v>0</v>
      </c>
      <c r="M630" s="5">
        <v>2.6370000000000001E-2</v>
      </c>
      <c r="N630" s="6">
        <v>1.002</v>
      </c>
      <c r="O630" s="5">
        <v>6.94E-3</v>
      </c>
      <c r="P630" s="6">
        <v>0.219</v>
      </c>
      <c r="Q630" s="5">
        <v>6.9279999999999994E-2</v>
      </c>
      <c r="R630" s="6">
        <v>3.03</v>
      </c>
      <c r="S630" s="5">
        <v>4.8379999999999999E-2</v>
      </c>
      <c r="T630" s="6">
        <v>4.7839999999999998</v>
      </c>
      <c r="U630" s="5">
        <v>8.9330000000000007E-2</v>
      </c>
      <c r="V630" s="6">
        <v>3.7069999999999999</v>
      </c>
      <c r="W630" s="5">
        <v>0</v>
      </c>
      <c r="X630" s="6">
        <v>0</v>
      </c>
      <c r="Y630" s="5">
        <v>0</v>
      </c>
      <c r="Z630" s="6">
        <v>0</v>
      </c>
      <c r="AA630" s="5">
        <v>0</v>
      </c>
      <c r="AB630" s="6">
        <v>0</v>
      </c>
      <c r="AC630" s="5">
        <v>0</v>
      </c>
      <c r="AD630" s="6">
        <v>0</v>
      </c>
      <c r="AE630" s="5">
        <v>0</v>
      </c>
      <c r="AF630" s="6">
        <v>0</v>
      </c>
    </row>
    <row r="631" spans="2:32" x14ac:dyDescent="0.35">
      <c r="B631" s="1" t="s">
        <v>101</v>
      </c>
      <c r="C631" s="5">
        <v>2.2000000000000001E-4</v>
      </c>
      <c r="D631" s="6">
        <v>0.21299999999999999</v>
      </c>
      <c r="E631" s="5">
        <v>0</v>
      </c>
      <c r="F631" s="6">
        <v>0</v>
      </c>
      <c r="G631" s="5">
        <v>0</v>
      </c>
      <c r="H631" s="6">
        <v>0</v>
      </c>
      <c r="I631" s="5">
        <v>0</v>
      </c>
      <c r="J631" s="6">
        <v>0</v>
      </c>
      <c r="K631" s="5">
        <v>0</v>
      </c>
      <c r="L631" s="6">
        <v>0</v>
      </c>
      <c r="M631" s="5">
        <v>0</v>
      </c>
      <c r="N631" s="6">
        <v>0</v>
      </c>
      <c r="O631" s="5">
        <v>0</v>
      </c>
      <c r="P631" s="6">
        <v>0</v>
      </c>
      <c r="Q631" s="5">
        <v>4.8700000000000002E-3</v>
      </c>
      <c r="R631" s="6">
        <v>0.21299999999999999</v>
      </c>
      <c r="S631" s="5">
        <v>0</v>
      </c>
      <c r="T631" s="6">
        <v>0</v>
      </c>
      <c r="U631" s="5">
        <v>0</v>
      </c>
      <c r="V631" s="6">
        <v>0</v>
      </c>
      <c r="W631" s="5">
        <v>0</v>
      </c>
      <c r="X631" s="6">
        <v>0</v>
      </c>
      <c r="Y631" s="5">
        <v>0</v>
      </c>
      <c r="Z631" s="6">
        <v>0</v>
      </c>
      <c r="AA631" s="5">
        <v>0</v>
      </c>
      <c r="AB631" s="6">
        <v>0</v>
      </c>
      <c r="AC631" s="5">
        <v>0</v>
      </c>
      <c r="AD631" s="6">
        <v>0</v>
      </c>
      <c r="AE631" s="5">
        <v>0</v>
      </c>
      <c r="AF631" s="6">
        <v>0</v>
      </c>
    </row>
    <row r="632" spans="2:32" x14ac:dyDescent="0.35">
      <c r="B632" s="1" t="s">
        <v>102</v>
      </c>
      <c r="C632" s="5">
        <v>5.5999999999999995E-4</v>
      </c>
      <c r="D632" s="6">
        <v>0.54400000000000004</v>
      </c>
      <c r="E632" s="5">
        <v>0</v>
      </c>
      <c r="F632" s="6">
        <v>0</v>
      </c>
      <c r="G632" s="5">
        <v>0</v>
      </c>
      <c r="H632" s="6">
        <v>0</v>
      </c>
      <c r="I632" s="5">
        <v>0</v>
      </c>
      <c r="J632" s="6">
        <v>0</v>
      </c>
      <c r="K632" s="5">
        <v>0</v>
      </c>
      <c r="L632" s="6">
        <v>0</v>
      </c>
      <c r="M632" s="5">
        <v>0</v>
      </c>
      <c r="N632" s="6">
        <v>0</v>
      </c>
      <c r="O632" s="5">
        <v>0</v>
      </c>
      <c r="P632" s="6">
        <v>0</v>
      </c>
      <c r="Q632" s="5">
        <v>1.244E-2</v>
      </c>
      <c r="R632" s="6">
        <v>0.54400000000000004</v>
      </c>
      <c r="S632" s="5">
        <v>0</v>
      </c>
      <c r="T632" s="6">
        <v>0</v>
      </c>
      <c r="U632" s="5">
        <v>0</v>
      </c>
      <c r="V632" s="6">
        <v>0</v>
      </c>
      <c r="W632" s="5">
        <v>0</v>
      </c>
      <c r="X632" s="6">
        <v>0</v>
      </c>
      <c r="Y632" s="5">
        <v>0</v>
      </c>
      <c r="Z632" s="6">
        <v>0</v>
      </c>
      <c r="AA632" s="5">
        <v>0</v>
      </c>
      <c r="AB632" s="6">
        <v>0</v>
      </c>
      <c r="AC632" s="5">
        <v>0</v>
      </c>
      <c r="AD632" s="6">
        <v>0</v>
      </c>
      <c r="AE632" s="5">
        <v>0</v>
      </c>
      <c r="AF632" s="6">
        <v>0</v>
      </c>
    </row>
    <row r="633" spans="2:32" x14ac:dyDescent="0.35">
      <c r="B633" s="1" t="s">
        <v>103</v>
      </c>
      <c r="C633" s="5">
        <v>2.2000000000000001E-4</v>
      </c>
      <c r="D633" s="6">
        <v>0.21299999999999999</v>
      </c>
      <c r="E633" s="5">
        <v>0</v>
      </c>
      <c r="F633" s="6">
        <v>0</v>
      </c>
      <c r="G633" s="5">
        <v>0</v>
      </c>
      <c r="H633" s="6">
        <v>0</v>
      </c>
      <c r="I633" s="5">
        <v>0</v>
      </c>
      <c r="J633" s="6">
        <v>0</v>
      </c>
      <c r="K633" s="5">
        <v>0</v>
      </c>
      <c r="L633" s="6">
        <v>0</v>
      </c>
      <c r="M633" s="5">
        <v>0</v>
      </c>
      <c r="N633" s="6">
        <v>0</v>
      </c>
      <c r="O633" s="5">
        <v>0</v>
      </c>
      <c r="P633" s="6">
        <v>0</v>
      </c>
      <c r="Q633" s="5">
        <v>4.8700000000000002E-3</v>
      </c>
      <c r="R633" s="6">
        <v>0.21299999999999999</v>
      </c>
      <c r="S633" s="5">
        <v>0</v>
      </c>
      <c r="T633" s="6">
        <v>0</v>
      </c>
      <c r="U633" s="5">
        <v>0</v>
      </c>
      <c r="V633" s="6">
        <v>0</v>
      </c>
      <c r="W633" s="5">
        <v>0</v>
      </c>
      <c r="X633" s="6">
        <v>0</v>
      </c>
      <c r="Y633" s="5">
        <v>0</v>
      </c>
      <c r="Z633" s="6">
        <v>0</v>
      </c>
      <c r="AA633" s="5">
        <v>0</v>
      </c>
      <c r="AB633" s="6">
        <v>0</v>
      </c>
      <c r="AC633" s="5">
        <v>0</v>
      </c>
      <c r="AD633" s="6">
        <v>0</v>
      </c>
      <c r="AE633" s="5">
        <v>0</v>
      </c>
      <c r="AF633" s="6">
        <v>0</v>
      </c>
    </row>
    <row r="634" spans="2:32" x14ac:dyDescent="0.35">
      <c r="B634" s="1" t="s">
        <v>104</v>
      </c>
      <c r="C634" s="5">
        <v>2.3000000000000001E-4</v>
      </c>
      <c r="D634" s="6">
        <v>0.219</v>
      </c>
      <c r="E634" s="5">
        <v>0</v>
      </c>
      <c r="F634" s="6">
        <v>0</v>
      </c>
      <c r="G634" s="5">
        <v>0</v>
      </c>
      <c r="H634" s="6">
        <v>0</v>
      </c>
      <c r="I634" s="5">
        <v>0</v>
      </c>
      <c r="J634" s="6">
        <v>0</v>
      </c>
      <c r="K634" s="5">
        <v>0</v>
      </c>
      <c r="L634" s="6">
        <v>0</v>
      </c>
      <c r="M634" s="5">
        <v>0</v>
      </c>
      <c r="N634" s="6">
        <v>0</v>
      </c>
      <c r="O634" s="5">
        <v>6.94E-3</v>
      </c>
      <c r="P634" s="6">
        <v>0.219</v>
      </c>
      <c r="Q634" s="5">
        <v>0</v>
      </c>
      <c r="R634" s="6">
        <v>0</v>
      </c>
      <c r="S634" s="5">
        <v>0</v>
      </c>
      <c r="T634" s="6">
        <v>0</v>
      </c>
      <c r="U634" s="5">
        <v>0</v>
      </c>
      <c r="V634" s="6">
        <v>0</v>
      </c>
      <c r="W634" s="5">
        <v>0</v>
      </c>
      <c r="X634" s="6">
        <v>0</v>
      </c>
      <c r="Y634" s="5">
        <v>0</v>
      </c>
      <c r="Z634" s="6">
        <v>0</v>
      </c>
      <c r="AA634" s="5">
        <v>0</v>
      </c>
      <c r="AB634" s="6">
        <v>0</v>
      </c>
      <c r="AC634" s="5">
        <v>0</v>
      </c>
      <c r="AD634" s="6">
        <v>0</v>
      </c>
      <c r="AE634" s="5">
        <v>0</v>
      </c>
      <c r="AF634" s="6">
        <v>0</v>
      </c>
    </row>
    <row r="635" spans="2:32" x14ac:dyDescent="0.35">
      <c r="B635" s="1" t="s">
        <v>105</v>
      </c>
      <c r="C635" s="5">
        <v>2.2000000000000001E-4</v>
      </c>
      <c r="D635" s="6">
        <v>0.21299999999999999</v>
      </c>
      <c r="E635" s="5">
        <v>0</v>
      </c>
      <c r="F635" s="6">
        <v>0</v>
      </c>
      <c r="G635" s="5">
        <v>0</v>
      </c>
      <c r="H635" s="6">
        <v>0</v>
      </c>
      <c r="I635" s="5">
        <v>0</v>
      </c>
      <c r="J635" s="6">
        <v>0</v>
      </c>
      <c r="K635" s="5">
        <v>0</v>
      </c>
      <c r="L635" s="6">
        <v>0</v>
      </c>
      <c r="M635" s="5">
        <v>0</v>
      </c>
      <c r="N635" s="6">
        <v>0</v>
      </c>
      <c r="O635" s="5">
        <v>0</v>
      </c>
      <c r="P635" s="6">
        <v>0</v>
      </c>
      <c r="Q635" s="5">
        <v>4.8700000000000002E-3</v>
      </c>
      <c r="R635" s="6">
        <v>0.21299999999999999</v>
      </c>
      <c r="S635" s="5">
        <v>0</v>
      </c>
      <c r="T635" s="6">
        <v>0</v>
      </c>
      <c r="U635" s="5">
        <v>0</v>
      </c>
      <c r="V635" s="6">
        <v>0</v>
      </c>
      <c r="W635" s="5">
        <v>0</v>
      </c>
      <c r="X635" s="6">
        <v>0</v>
      </c>
      <c r="Y635" s="5">
        <v>0</v>
      </c>
      <c r="Z635" s="6">
        <v>0</v>
      </c>
      <c r="AA635" s="5">
        <v>0</v>
      </c>
      <c r="AB635" s="6">
        <v>0</v>
      </c>
      <c r="AC635" s="5">
        <v>0</v>
      </c>
      <c r="AD635" s="6">
        <v>0</v>
      </c>
      <c r="AE635" s="5">
        <v>0</v>
      </c>
      <c r="AF635" s="6">
        <v>0</v>
      </c>
    </row>
    <row r="636" spans="2:32" s="691" customFormat="1" x14ac:dyDescent="0.35">
      <c r="B636" s="692" t="s">
        <v>106</v>
      </c>
      <c r="C636" s="693"/>
      <c r="D636" s="695"/>
      <c r="E636" s="693"/>
      <c r="F636" s="695"/>
      <c r="G636" s="693"/>
      <c r="H636" s="695"/>
      <c r="I636" s="693"/>
      <c r="J636" s="695"/>
      <c r="K636" s="693"/>
      <c r="L636" s="695"/>
      <c r="M636" s="693"/>
      <c r="N636" s="695"/>
      <c r="O636" s="693"/>
      <c r="P636" s="695"/>
      <c r="Q636" s="693"/>
      <c r="R636" s="695"/>
      <c r="S636" s="693"/>
      <c r="T636" s="695"/>
      <c r="U636" s="693"/>
      <c r="V636" s="695"/>
      <c r="W636" s="693"/>
      <c r="X636" s="695"/>
      <c r="Y636" s="693"/>
      <c r="Z636" s="695"/>
      <c r="AA636" s="693"/>
      <c r="AB636" s="695"/>
      <c r="AC636" s="693"/>
      <c r="AD636" s="695"/>
      <c r="AE636" s="693"/>
      <c r="AF636" s="695"/>
    </row>
    <row r="637" spans="2:32" x14ac:dyDescent="0.35">
      <c r="B637" s="1" t="s">
        <v>107</v>
      </c>
      <c r="C637" s="5">
        <v>7.7999999999999999E-4</v>
      </c>
      <c r="D637" s="6">
        <v>0.75800000000000001</v>
      </c>
      <c r="E637" s="5">
        <v>0</v>
      </c>
      <c r="F637" s="6">
        <v>0</v>
      </c>
      <c r="G637" s="5">
        <v>0</v>
      </c>
      <c r="H637" s="6">
        <v>0</v>
      </c>
      <c r="I637" s="5">
        <v>0</v>
      </c>
      <c r="J637" s="6">
        <v>0</v>
      </c>
      <c r="K637" s="5">
        <v>0</v>
      </c>
      <c r="L637" s="6">
        <v>0</v>
      </c>
      <c r="M637" s="5">
        <v>0</v>
      </c>
      <c r="N637" s="6">
        <v>0</v>
      </c>
      <c r="O637" s="5">
        <v>6.94E-3</v>
      </c>
      <c r="P637" s="6">
        <v>0.219</v>
      </c>
      <c r="Q637" s="5">
        <v>0</v>
      </c>
      <c r="R637" s="6">
        <v>0</v>
      </c>
      <c r="S637" s="5">
        <v>5.45E-3</v>
      </c>
      <c r="T637" s="6">
        <v>0.53900000000000003</v>
      </c>
      <c r="U637" s="5">
        <v>0</v>
      </c>
      <c r="V637" s="6">
        <v>0</v>
      </c>
      <c r="W637" s="5">
        <v>0</v>
      </c>
      <c r="X637" s="6">
        <v>0</v>
      </c>
      <c r="Y637" s="5">
        <v>0</v>
      </c>
      <c r="Z637" s="6">
        <v>0</v>
      </c>
      <c r="AA637" s="5">
        <v>0</v>
      </c>
      <c r="AB637" s="6">
        <v>0</v>
      </c>
      <c r="AC637" s="5">
        <v>0</v>
      </c>
      <c r="AD637" s="6">
        <v>0</v>
      </c>
      <c r="AE637" s="5">
        <v>0</v>
      </c>
      <c r="AF637" s="6">
        <v>0</v>
      </c>
    </row>
    <row r="638" spans="2:32" s="691" customFormat="1" x14ac:dyDescent="0.35">
      <c r="B638" s="692" t="s">
        <v>108</v>
      </c>
      <c r="C638" s="693"/>
      <c r="D638" s="695"/>
      <c r="E638" s="693"/>
      <c r="F638" s="695"/>
      <c r="G638" s="693"/>
      <c r="H638" s="695"/>
      <c r="I638" s="693"/>
      <c r="J638" s="695"/>
      <c r="K638" s="693"/>
      <c r="L638" s="695"/>
      <c r="M638" s="693"/>
      <c r="N638" s="695"/>
      <c r="O638" s="693"/>
      <c r="P638" s="695"/>
      <c r="Q638" s="693"/>
      <c r="R638" s="695"/>
      <c r="S638" s="693"/>
      <c r="T638" s="695"/>
      <c r="U638" s="693"/>
      <c r="V638" s="695"/>
      <c r="W638" s="693"/>
      <c r="X638" s="695"/>
      <c r="Y638" s="693"/>
      <c r="Z638" s="695"/>
      <c r="AA638" s="693"/>
      <c r="AB638" s="695"/>
      <c r="AC638" s="693"/>
      <c r="AD638" s="695"/>
      <c r="AE638" s="693"/>
      <c r="AF638" s="695"/>
    </row>
    <row r="639" spans="2:32" x14ac:dyDescent="0.35">
      <c r="B639" s="1" t="s">
        <v>2322</v>
      </c>
      <c r="C639" s="5">
        <v>1.6725E-2</v>
      </c>
      <c r="D639" s="6">
        <v>16.170500000000001</v>
      </c>
      <c r="E639" s="5">
        <v>2.5565000000000001E-2</v>
      </c>
      <c r="F639" s="6">
        <v>1.161</v>
      </c>
      <c r="G639" s="5">
        <v>2.2405000000000001E-2</v>
      </c>
      <c r="H639" s="6">
        <v>1.9444999999999999</v>
      </c>
      <c r="I639" s="5">
        <v>0</v>
      </c>
      <c r="J639" s="6">
        <v>0</v>
      </c>
      <c r="K639" s="5">
        <v>6.157E-2</v>
      </c>
      <c r="L639" s="6">
        <v>3.3759999999999999</v>
      </c>
      <c r="M639" s="5">
        <v>1.3185000000000001E-2</v>
      </c>
      <c r="N639" s="6">
        <v>0.501</v>
      </c>
      <c r="O639" s="5">
        <v>0</v>
      </c>
      <c r="P639" s="6">
        <v>0</v>
      </c>
      <c r="Q639" s="5">
        <v>6.1234999999999998E-2</v>
      </c>
      <c r="R639" s="6">
        <v>2.6779999999999999</v>
      </c>
      <c r="S639" s="5">
        <v>0</v>
      </c>
      <c r="T639" s="6">
        <v>0</v>
      </c>
      <c r="U639" s="5">
        <v>0</v>
      </c>
      <c r="V639" s="6">
        <v>0</v>
      </c>
      <c r="W639" s="5">
        <v>0</v>
      </c>
      <c r="X639" s="6">
        <v>0</v>
      </c>
      <c r="Y639" s="5">
        <v>2.8684999999999999E-2</v>
      </c>
      <c r="Z639" s="6">
        <v>2.2444999999999999</v>
      </c>
      <c r="AA639" s="5">
        <v>1.7129999999999999E-2</v>
      </c>
      <c r="AB639" s="6">
        <v>1.9795</v>
      </c>
      <c r="AC639" s="5">
        <v>1.2545000000000001E-2</v>
      </c>
      <c r="AD639" s="6">
        <v>2.286</v>
      </c>
      <c r="AE639" s="5">
        <v>0</v>
      </c>
      <c r="AF639" s="6">
        <v>0</v>
      </c>
    </row>
    <row r="640" spans="2:32" x14ac:dyDescent="0.35">
      <c r="B640" s="1" t="s">
        <v>2323</v>
      </c>
      <c r="C640" s="5">
        <v>3.6144999999999997E-2</v>
      </c>
      <c r="D640" s="6">
        <v>34.947500000000005</v>
      </c>
      <c r="E640" s="5">
        <v>2.5565000000000001E-2</v>
      </c>
      <c r="F640" s="6">
        <v>1.161</v>
      </c>
      <c r="G640" s="5">
        <v>2.7245000000000002E-2</v>
      </c>
      <c r="H640" s="6">
        <v>2.3645</v>
      </c>
      <c r="I640" s="5">
        <v>0</v>
      </c>
      <c r="J640" s="6">
        <v>0</v>
      </c>
      <c r="K640" s="5">
        <v>6.157E-2</v>
      </c>
      <c r="L640" s="6">
        <v>3.3759999999999999</v>
      </c>
      <c r="M640" s="5">
        <v>1.9845000000000002E-2</v>
      </c>
      <c r="N640" s="6">
        <v>0.754</v>
      </c>
      <c r="O640" s="5">
        <v>7.2800000000000004E-2</v>
      </c>
      <c r="P640" s="6">
        <v>2.298</v>
      </c>
      <c r="Q640" s="5">
        <v>0.37490499999999999</v>
      </c>
      <c r="R640" s="6">
        <v>16.396000000000001</v>
      </c>
      <c r="S640" s="5">
        <v>0</v>
      </c>
      <c r="T640" s="6">
        <v>0</v>
      </c>
      <c r="U640" s="5">
        <v>5.0319999999999997E-2</v>
      </c>
      <c r="V640" s="6">
        <v>2.0880000000000001</v>
      </c>
      <c r="W640" s="5">
        <v>0</v>
      </c>
      <c r="X640" s="6">
        <v>0</v>
      </c>
      <c r="Y640" s="5">
        <v>2.8684999999999999E-2</v>
      </c>
      <c r="Z640" s="6">
        <v>2.2444999999999999</v>
      </c>
      <c r="AA640" s="5">
        <v>1.7129999999999999E-2</v>
      </c>
      <c r="AB640" s="6">
        <v>1.9795</v>
      </c>
      <c r="AC640" s="5">
        <v>1.2545000000000001E-2</v>
      </c>
      <c r="AD640" s="6">
        <v>2.286</v>
      </c>
      <c r="AE640" s="5">
        <v>0</v>
      </c>
      <c r="AF640" s="6">
        <v>0</v>
      </c>
    </row>
    <row r="641" spans="2:32" x14ac:dyDescent="0.35">
      <c r="B641" s="2" t="s">
        <v>8</v>
      </c>
    </row>
    <row r="642" spans="2:32" x14ac:dyDescent="0.35">
      <c r="B642" s="1" t="s">
        <v>109</v>
      </c>
      <c r="C642" s="5">
        <v>5.96E-3</v>
      </c>
      <c r="D642" s="6">
        <v>5.7619999999999996</v>
      </c>
      <c r="E642" s="5">
        <v>0</v>
      </c>
      <c r="F642" s="6">
        <v>0</v>
      </c>
      <c r="G642" s="5">
        <v>0</v>
      </c>
      <c r="H642" s="6">
        <v>0</v>
      </c>
      <c r="I642" s="5">
        <v>0</v>
      </c>
      <c r="J642" s="6">
        <v>0</v>
      </c>
      <c r="K642" s="5">
        <v>0</v>
      </c>
      <c r="L642" s="6">
        <v>0</v>
      </c>
      <c r="M642" s="5">
        <v>0</v>
      </c>
      <c r="N642" s="6">
        <v>0</v>
      </c>
      <c r="O642" s="5">
        <v>0</v>
      </c>
      <c r="P642" s="6">
        <v>0</v>
      </c>
      <c r="Q642" s="5">
        <v>0</v>
      </c>
      <c r="R642" s="6">
        <v>0</v>
      </c>
      <c r="S642" s="5">
        <v>5.8270000000000002E-2</v>
      </c>
      <c r="T642" s="6">
        <v>5.7619999999999996</v>
      </c>
      <c r="U642" s="5">
        <v>0</v>
      </c>
      <c r="V642" s="6">
        <v>0</v>
      </c>
      <c r="W642" s="5">
        <v>0</v>
      </c>
      <c r="X642" s="6">
        <v>0</v>
      </c>
      <c r="Y642" s="5">
        <v>0</v>
      </c>
      <c r="Z642" s="6">
        <v>0</v>
      </c>
      <c r="AA642" s="5">
        <v>0</v>
      </c>
      <c r="AB642" s="6">
        <v>0</v>
      </c>
      <c r="AC642" s="5">
        <v>0</v>
      </c>
      <c r="AD642" s="6">
        <v>0</v>
      </c>
      <c r="AE642" s="5">
        <v>0</v>
      </c>
      <c r="AF642" s="6">
        <v>0</v>
      </c>
    </row>
    <row r="643" spans="2:32" x14ac:dyDescent="0.35">
      <c r="B643" s="1" t="s">
        <v>110</v>
      </c>
      <c r="C643" s="5">
        <v>0</v>
      </c>
      <c r="D643" s="6">
        <v>0</v>
      </c>
      <c r="E643" s="5">
        <v>0</v>
      </c>
      <c r="F643" s="6">
        <v>0</v>
      </c>
      <c r="G643" s="5">
        <v>0</v>
      </c>
      <c r="H643" s="6">
        <v>0</v>
      </c>
      <c r="I643" s="5">
        <v>0</v>
      </c>
      <c r="J643" s="6">
        <v>0</v>
      </c>
      <c r="K643" s="5">
        <v>0</v>
      </c>
      <c r="L643" s="6">
        <v>0</v>
      </c>
      <c r="M643" s="5">
        <v>0</v>
      </c>
      <c r="N643" s="6">
        <v>0</v>
      </c>
      <c r="O643" s="5">
        <v>0</v>
      </c>
      <c r="P643" s="6">
        <v>0</v>
      </c>
      <c r="Q643" s="5">
        <v>0</v>
      </c>
      <c r="R643" s="6">
        <v>0</v>
      </c>
      <c r="S643" s="5">
        <v>0</v>
      </c>
      <c r="T643" s="6">
        <v>0</v>
      </c>
      <c r="U643" s="5">
        <v>0</v>
      </c>
      <c r="V643" s="6">
        <v>0</v>
      </c>
      <c r="W643" s="5">
        <v>0</v>
      </c>
      <c r="X643" s="6">
        <v>0</v>
      </c>
      <c r="Y643" s="5">
        <v>0</v>
      </c>
      <c r="Z643" s="6">
        <v>0</v>
      </c>
      <c r="AA643" s="5">
        <v>0</v>
      </c>
      <c r="AB643" s="6">
        <v>0</v>
      </c>
      <c r="AC643" s="5">
        <v>0</v>
      </c>
      <c r="AD643" s="6">
        <v>0</v>
      </c>
      <c r="AE643" s="5">
        <v>0</v>
      </c>
      <c r="AF643" s="6">
        <v>0</v>
      </c>
    </row>
    <row r="644" spans="2:32" x14ac:dyDescent="0.35">
      <c r="B644" s="1" t="s">
        <v>111</v>
      </c>
      <c r="C644" s="5">
        <v>0</v>
      </c>
      <c r="D644" s="6">
        <v>0</v>
      </c>
      <c r="E644" s="5">
        <v>0</v>
      </c>
      <c r="F644" s="6">
        <v>0</v>
      </c>
      <c r="G644" s="5">
        <v>0</v>
      </c>
      <c r="H644" s="6">
        <v>0</v>
      </c>
      <c r="I644" s="5">
        <v>0</v>
      </c>
      <c r="J644" s="6">
        <v>0</v>
      </c>
      <c r="K644" s="5">
        <v>0</v>
      </c>
      <c r="L644" s="6">
        <v>0</v>
      </c>
      <c r="M644" s="5">
        <v>0</v>
      </c>
      <c r="N644" s="6">
        <v>0</v>
      </c>
      <c r="O644" s="5">
        <v>0</v>
      </c>
      <c r="P644" s="6">
        <v>0</v>
      </c>
      <c r="Q644" s="5">
        <v>0</v>
      </c>
      <c r="R644" s="6">
        <v>0</v>
      </c>
      <c r="S644" s="5">
        <v>0</v>
      </c>
      <c r="T644" s="6">
        <v>0</v>
      </c>
      <c r="U644" s="5">
        <v>0</v>
      </c>
      <c r="V644" s="6">
        <v>0</v>
      </c>
      <c r="W644" s="5">
        <v>0</v>
      </c>
      <c r="X644" s="6">
        <v>0</v>
      </c>
      <c r="Y644" s="5">
        <v>0</v>
      </c>
      <c r="Z644" s="6">
        <v>0</v>
      </c>
      <c r="AA644" s="5">
        <v>0</v>
      </c>
      <c r="AB644" s="6">
        <v>0</v>
      </c>
      <c r="AC644" s="5">
        <v>0</v>
      </c>
      <c r="AD644" s="6">
        <v>0</v>
      </c>
      <c r="AE644" s="5">
        <v>0</v>
      </c>
      <c r="AF644" s="6">
        <v>0</v>
      </c>
    </row>
    <row r="645" spans="2:32" x14ac:dyDescent="0.35">
      <c r="B645" s="1" t="s">
        <v>112</v>
      </c>
      <c r="C645" s="5">
        <v>2.2000000000000001E-3</v>
      </c>
      <c r="D645" s="6">
        <v>2.1309999999999998</v>
      </c>
      <c r="E645" s="5">
        <v>0</v>
      </c>
      <c r="F645" s="6">
        <v>0</v>
      </c>
      <c r="G645" s="5">
        <v>0</v>
      </c>
      <c r="H645" s="6">
        <v>0</v>
      </c>
      <c r="I645" s="5">
        <v>0</v>
      </c>
      <c r="J645" s="6">
        <v>0</v>
      </c>
      <c r="K645" s="5">
        <v>0</v>
      </c>
      <c r="L645" s="6">
        <v>0</v>
      </c>
      <c r="M645" s="5">
        <v>0</v>
      </c>
      <c r="N645" s="6">
        <v>0</v>
      </c>
      <c r="O645" s="5">
        <v>0</v>
      </c>
      <c r="P645" s="6">
        <v>0</v>
      </c>
      <c r="Q645" s="5">
        <v>0</v>
      </c>
      <c r="R645" s="6">
        <v>0</v>
      </c>
      <c r="S645" s="5">
        <v>2.155E-2</v>
      </c>
      <c r="T645" s="6">
        <v>2.1309999999999998</v>
      </c>
      <c r="U645" s="5">
        <v>0</v>
      </c>
      <c r="V645" s="6">
        <v>0</v>
      </c>
      <c r="W645" s="5">
        <v>0</v>
      </c>
      <c r="X645" s="6">
        <v>0</v>
      </c>
      <c r="Y645" s="5">
        <v>0</v>
      </c>
      <c r="Z645" s="6">
        <v>0</v>
      </c>
      <c r="AA645" s="5">
        <v>0</v>
      </c>
      <c r="AB645" s="6">
        <v>0</v>
      </c>
      <c r="AC645" s="5">
        <v>0</v>
      </c>
      <c r="AD645" s="6">
        <v>0</v>
      </c>
      <c r="AE645" s="5">
        <v>0</v>
      </c>
      <c r="AF645" s="6">
        <v>0</v>
      </c>
    </row>
    <row r="646" spans="2:32" x14ac:dyDescent="0.35">
      <c r="B646" s="1" t="s">
        <v>113</v>
      </c>
      <c r="C646" s="5">
        <v>4.4200000000000003E-3</v>
      </c>
      <c r="D646" s="6">
        <v>4.2750000000000004</v>
      </c>
      <c r="E646" s="5">
        <v>0</v>
      </c>
      <c r="F646" s="6">
        <v>0</v>
      </c>
      <c r="G646" s="5">
        <v>0</v>
      </c>
      <c r="H646" s="6">
        <v>0</v>
      </c>
      <c r="I646" s="5">
        <v>0</v>
      </c>
      <c r="J646" s="6">
        <v>0</v>
      </c>
      <c r="K646" s="5">
        <v>0</v>
      </c>
      <c r="L646" s="6">
        <v>0</v>
      </c>
      <c r="M646" s="5">
        <v>0</v>
      </c>
      <c r="N646" s="6">
        <v>0</v>
      </c>
      <c r="O646" s="5">
        <v>0</v>
      </c>
      <c r="P646" s="6">
        <v>0</v>
      </c>
      <c r="Q646" s="5">
        <v>0</v>
      </c>
      <c r="R646" s="6">
        <v>0</v>
      </c>
      <c r="S646" s="5">
        <v>4.3229999999999998E-2</v>
      </c>
      <c r="T646" s="6">
        <v>4.2750000000000004</v>
      </c>
      <c r="U646" s="5">
        <v>0</v>
      </c>
      <c r="V646" s="6">
        <v>0</v>
      </c>
      <c r="W646" s="5">
        <v>0</v>
      </c>
      <c r="X646" s="6">
        <v>0</v>
      </c>
      <c r="Y646" s="5">
        <v>0</v>
      </c>
      <c r="Z646" s="6">
        <v>0</v>
      </c>
      <c r="AA646" s="5">
        <v>0</v>
      </c>
      <c r="AB646" s="6">
        <v>0</v>
      </c>
      <c r="AC646" s="5">
        <v>0</v>
      </c>
      <c r="AD646" s="6">
        <v>0</v>
      </c>
      <c r="AE646" s="5">
        <v>0</v>
      </c>
      <c r="AF646" s="6">
        <v>0</v>
      </c>
    </row>
    <row r="647" spans="2:32" x14ac:dyDescent="0.35">
      <c r="B647" s="1" t="s">
        <v>114</v>
      </c>
      <c r="C647" s="5">
        <v>2.63E-3</v>
      </c>
      <c r="D647" s="6">
        <v>2.5390000000000001</v>
      </c>
      <c r="E647" s="5">
        <v>0</v>
      </c>
      <c r="F647" s="6">
        <v>0</v>
      </c>
      <c r="G647" s="5">
        <v>0</v>
      </c>
      <c r="H647" s="6">
        <v>0</v>
      </c>
      <c r="I647" s="5">
        <v>0</v>
      </c>
      <c r="J647" s="6">
        <v>0</v>
      </c>
      <c r="K647" s="5">
        <v>0</v>
      </c>
      <c r="L647" s="6">
        <v>0</v>
      </c>
      <c r="M647" s="5">
        <v>0</v>
      </c>
      <c r="N647" s="6">
        <v>0</v>
      </c>
      <c r="O647" s="5">
        <v>0</v>
      </c>
      <c r="P647" s="6">
        <v>0</v>
      </c>
      <c r="Q647" s="5">
        <v>0</v>
      </c>
      <c r="R647" s="6">
        <v>0</v>
      </c>
      <c r="S647" s="5">
        <v>0</v>
      </c>
      <c r="T647" s="6">
        <v>0</v>
      </c>
      <c r="U647" s="5">
        <v>0</v>
      </c>
      <c r="V647" s="6">
        <v>0</v>
      </c>
      <c r="W647" s="5">
        <v>0</v>
      </c>
      <c r="X647" s="6">
        <v>0</v>
      </c>
      <c r="Y647" s="5">
        <v>0</v>
      </c>
      <c r="Z647" s="6">
        <v>0</v>
      </c>
      <c r="AA647" s="5">
        <v>0</v>
      </c>
      <c r="AB647" s="6">
        <v>0</v>
      </c>
      <c r="AC647" s="5">
        <v>0</v>
      </c>
      <c r="AD647" s="6">
        <v>0</v>
      </c>
      <c r="AE647" s="5">
        <v>2.8920000000000001E-2</v>
      </c>
      <c r="AF647" s="6">
        <v>2.5390000000000001</v>
      </c>
    </row>
    <row r="648" spans="2:32" x14ac:dyDescent="0.35">
      <c r="B648" s="1" t="s">
        <v>115</v>
      </c>
      <c r="C648" s="5">
        <v>0</v>
      </c>
      <c r="D648" s="6">
        <v>0</v>
      </c>
      <c r="E648" s="5">
        <v>0</v>
      </c>
      <c r="F648" s="6">
        <v>0</v>
      </c>
      <c r="G648" s="5">
        <v>0</v>
      </c>
      <c r="H648" s="6">
        <v>0</v>
      </c>
      <c r="I648" s="5">
        <v>0</v>
      </c>
      <c r="J648" s="6">
        <v>0</v>
      </c>
      <c r="K648" s="5">
        <v>0</v>
      </c>
      <c r="L648" s="6">
        <v>0</v>
      </c>
      <c r="M648" s="5">
        <v>0</v>
      </c>
      <c r="N648" s="6">
        <v>0</v>
      </c>
      <c r="O648" s="5">
        <v>0</v>
      </c>
      <c r="P648" s="6">
        <v>0</v>
      </c>
      <c r="Q648" s="5">
        <v>0</v>
      </c>
      <c r="R648" s="6">
        <v>0</v>
      </c>
      <c r="S648" s="5">
        <v>0</v>
      </c>
      <c r="T648" s="6">
        <v>0</v>
      </c>
      <c r="U648" s="5">
        <v>0</v>
      </c>
      <c r="V648" s="6">
        <v>0</v>
      </c>
      <c r="W648" s="5">
        <v>0</v>
      </c>
      <c r="X648" s="6">
        <v>0</v>
      </c>
      <c r="Y648" s="5">
        <v>0</v>
      </c>
      <c r="Z648" s="6">
        <v>0</v>
      </c>
      <c r="AA648" s="5">
        <v>0</v>
      </c>
      <c r="AB648" s="6">
        <v>0</v>
      </c>
      <c r="AC648" s="5">
        <v>0</v>
      </c>
      <c r="AD648" s="6">
        <v>0</v>
      </c>
      <c r="AE648" s="5">
        <v>0</v>
      </c>
      <c r="AF648" s="6">
        <v>0</v>
      </c>
    </row>
    <row r="649" spans="2:32" x14ac:dyDescent="0.35">
      <c r="B649" s="1" t="s">
        <v>116</v>
      </c>
      <c r="C649" s="5">
        <v>3.0000000000000001E-3</v>
      </c>
      <c r="D649" s="6">
        <v>2.8959999999999999</v>
      </c>
      <c r="E649" s="5">
        <v>0</v>
      </c>
      <c r="F649" s="6">
        <v>0</v>
      </c>
      <c r="G649" s="5">
        <v>0</v>
      </c>
      <c r="H649" s="6">
        <v>0</v>
      </c>
      <c r="I649" s="5">
        <v>0</v>
      </c>
      <c r="J649" s="6">
        <v>0</v>
      </c>
      <c r="K649" s="5">
        <v>0</v>
      </c>
      <c r="L649" s="6">
        <v>0</v>
      </c>
      <c r="M649" s="5">
        <v>0</v>
      </c>
      <c r="N649" s="6">
        <v>0</v>
      </c>
      <c r="O649" s="5">
        <v>0</v>
      </c>
      <c r="P649" s="6">
        <v>0</v>
      </c>
      <c r="Q649" s="5">
        <v>0</v>
      </c>
      <c r="R649" s="6">
        <v>0</v>
      </c>
      <c r="S649" s="5">
        <v>2.929E-2</v>
      </c>
      <c r="T649" s="6">
        <v>2.8959999999999999</v>
      </c>
      <c r="U649" s="5">
        <v>0</v>
      </c>
      <c r="V649" s="6">
        <v>0</v>
      </c>
      <c r="W649" s="5">
        <v>0</v>
      </c>
      <c r="X649" s="6">
        <v>0</v>
      </c>
      <c r="Y649" s="5">
        <v>0</v>
      </c>
      <c r="Z649" s="6">
        <v>0</v>
      </c>
      <c r="AA649" s="5">
        <v>0</v>
      </c>
      <c r="AB649" s="6">
        <v>0</v>
      </c>
      <c r="AC649" s="5">
        <v>0</v>
      </c>
      <c r="AD649" s="6">
        <v>0</v>
      </c>
      <c r="AE649" s="5">
        <v>0</v>
      </c>
      <c r="AF649" s="6">
        <v>0</v>
      </c>
    </row>
    <row r="650" spans="2:32" x14ac:dyDescent="0.35">
      <c r="B650" s="1" t="s">
        <v>117</v>
      </c>
      <c r="C650" s="5">
        <v>5.96E-3</v>
      </c>
      <c r="D650" s="6">
        <v>5.76</v>
      </c>
      <c r="E650" s="5">
        <v>0</v>
      </c>
      <c r="F650" s="6">
        <v>0</v>
      </c>
      <c r="G650" s="5">
        <v>0</v>
      </c>
      <c r="H650" s="6">
        <v>0</v>
      </c>
      <c r="I650" s="5">
        <v>0</v>
      </c>
      <c r="J650" s="6">
        <v>0</v>
      </c>
      <c r="K650" s="5">
        <v>0</v>
      </c>
      <c r="L650" s="6">
        <v>0</v>
      </c>
      <c r="M650" s="5">
        <v>0</v>
      </c>
      <c r="N650" s="6">
        <v>0</v>
      </c>
      <c r="O650" s="5">
        <v>0</v>
      </c>
      <c r="P650" s="6">
        <v>0</v>
      </c>
      <c r="Q650" s="5">
        <v>0</v>
      </c>
      <c r="R650" s="6">
        <v>0</v>
      </c>
      <c r="S650" s="5">
        <v>1.3939999999999999E-2</v>
      </c>
      <c r="T650" s="6">
        <v>1.379</v>
      </c>
      <c r="U650" s="5">
        <v>0</v>
      </c>
      <c r="V650" s="6">
        <v>0</v>
      </c>
      <c r="W650" s="5">
        <v>0</v>
      </c>
      <c r="X650" s="6">
        <v>0</v>
      </c>
      <c r="Y650" s="5">
        <v>0</v>
      </c>
      <c r="Z650" s="6">
        <v>0</v>
      </c>
      <c r="AA650" s="5">
        <v>0</v>
      </c>
      <c r="AB650" s="6">
        <v>0</v>
      </c>
      <c r="AC650" s="5">
        <v>0</v>
      </c>
      <c r="AD650" s="6">
        <v>0</v>
      </c>
      <c r="AE650" s="5">
        <v>4.9889999999999997E-2</v>
      </c>
      <c r="AF650" s="6">
        <v>4.3810000000000002</v>
      </c>
    </row>
    <row r="651" spans="2:32" x14ac:dyDescent="0.35">
      <c r="B651" s="1" t="s">
        <v>118</v>
      </c>
      <c r="C651" s="5">
        <v>0</v>
      </c>
      <c r="D651" s="6">
        <v>0</v>
      </c>
      <c r="E651" s="5">
        <v>0</v>
      </c>
      <c r="F651" s="6">
        <v>0</v>
      </c>
      <c r="G651" s="5">
        <v>0</v>
      </c>
      <c r="H651" s="6">
        <v>0</v>
      </c>
      <c r="I651" s="5">
        <v>0</v>
      </c>
      <c r="J651" s="6">
        <v>0</v>
      </c>
      <c r="K651" s="5">
        <v>0</v>
      </c>
      <c r="L651" s="6">
        <v>0</v>
      </c>
      <c r="M651" s="5">
        <v>0</v>
      </c>
      <c r="N651" s="6">
        <v>0</v>
      </c>
      <c r="O651" s="5">
        <v>0</v>
      </c>
      <c r="P651" s="6">
        <v>0</v>
      </c>
      <c r="Q651" s="5">
        <v>0</v>
      </c>
      <c r="R651" s="6">
        <v>0</v>
      </c>
      <c r="S651" s="5">
        <v>0</v>
      </c>
      <c r="T651" s="6">
        <v>0</v>
      </c>
      <c r="U651" s="5">
        <v>0</v>
      </c>
      <c r="V651" s="6">
        <v>0</v>
      </c>
      <c r="W651" s="5">
        <v>0</v>
      </c>
      <c r="X651" s="6">
        <v>0</v>
      </c>
      <c r="Y651" s="5">
        <v>0</v>
      </c>
      <c r="Z651" s="6">
        <v>0</v>
      </c>
      <c r="AA651" s="5">
        <v>0</v>
      </c>
      <c r="AB651" s="6">
        <v>0</v>
      </c>
      <c r="AC651" s="5">
        <v>0</v>
      </c>
      <c r="AD651" s="6">
        <v>0</v>
      </c>
      <c r="AE651" s="5">
        <v>0</v>
      </c>
      <c r="AF651" s="6">
        <v>0</v>
      </c>
    </row>
    <row r="652" spans="2:32" x14ac:dyDescent="0.35">
      <c r="B652" s="1" t="s">
        <v>119</v>
      </c>
      <c r="C652" s="5">
        <v>2.33E-3</v>
      </c>
      <c r="D652" s="6">
        <v>2.254</v>
      </c>
      <c r="E652" s="5">
        <v>0</v>
      </c>
      <c r="F652" s="6">
        <v>0</v>
      </c>
      <c r="G652" s="5">
        <v>2.597E-2</v>
      </c>
      <c r="H652" s="6">
        <v>2.254</v>
      </c>
      <c r="I652" s="5">
        <v>0</v>
      </c>
      <c r="J652" s="6">
        <v>0</v>
      </c>
      <c r="K652" s="5">
        <v>0</v>
      </c>
      <c r="L652" s="6">
        <v>0</v>
      </c>
      <c r="M652" s="5">
        <v>0</v>
      </c>
      <c r="N652" s="6">
        <v>0</v>
      </c>
      <c r="O652" s="5">
        <v>0</v>
      </c>
      <c r="P652" s="6">
        <v>0</v>
      </c>
      <c r="Q652" s="5">
        <v>0</v>
      </c>
      <c r="R652" s="6">
        <v>0</v>
      </c>
      <c r="S652" s="5">
        <v>0</v>
      </c>
      <c r="T652" s="6">
        <v>0</v>
      </c>
      <c r="U652" s="5">
        <v>0</v>
      </c>
      <c r="V652" s="6">
        <v>0</v>
      </c>
      <c r="W652" s="5">
        <v>0</v>
      </c>
      <c r="X652" s="6">
        <v>0</v>
      </c>
      <c r="Y652" s="5">
        <v>0</v>
      </c>
      <c r="Z652" s="6">
        <v>0</v>
      </c>
      <c r="AA652" s="5">
        <v>0</v>
      </c>
      <c r="AB652" s="6">
        <v>0</v>
      </c>
      <c r="AC652" s="5">
        <v>0</v>
      </c>
      <c r="AD652" s="6">
        <v>0</v>
      </c>
      <c r="AE652" s="5">
        <v>0</v>
      </c>
      <c r="AF652" s="6">
        <v>0</v>
      </c>
    </row>
    <row r="653" spans="2:32" x14ac:dyDescent="0.35">
      <c r="B653" s="1" t="s">
        <v>120</v>
      </c>
      <c r="C653" s="5">
        <v>2.96E-3</v>
      </c>
      <c r="D653" s="6">
        <v>2.8660000000000001</v>
      </c>
      <c r="E653" s="5">
        <v>0</v>
      </c>
      <c r="F653" s="6">
        <v>0</v>
      </c>
      <c r="G653" s="5">
        <v>0</v>
      </c>
      <c r="H653" s="6">
        <v>0</v>
      </c>
      <c r="I653" s="5">
        <v>0</v>
      </c>
      <c r="J653" s="6">
        <v>0</v>
      </c>
      <c r="K653" s="5">
        <v>0</v>
      </c>
      <c r="L653" s="6">
        <v>0</v>
      </c>
      <c r="M653" s="5">
        <v>0</v>
      </c>
      <c r="N653" s="6">
        <v>0</v>
      </c>
      <c r="O653" s="5">
        <v>0</v>
      </c>
      <c r="P653" s="6">
        <v>0</v>
      </c>
      <c r="Q653" s="5">
        <v>0</v>
      </c>
      <c r="R653" s="6">
        <v>0</v>
      </c>
      <c r="S653" s="5">
        <v>2.8979999999999999E-2</v>
      </c>
      <c r="T653" s="6">
        <v>2.8660000000000001</v>
      </c>
      <c r="U653" s="5">
        <v>0</v>
      </c>
      <c r="V653" s="6">
        <v>0</v>
      </c>
      <c r="W653" s="5">
        <v>0</v>
      </c>
      <c r="X653" s="6">
        <v>0</v>
      </c>
      <c r="Y653" s="5">
        <v>0</v>
      </c>
      <c r="Z653" s="6">
        <v>0</v>
      </c>
      <c r="AA653" s="5">
        <v>0</v>
      </c>
      <c r="AB653" s="6">
        <v>0</v>
      </c>
      <c r="AC653" s="5">
        <v>0</v>
      </c>
      <c r="AD653" s="6">
        <v>0</v>
      </c>
      <c r="AE653" s="5">
        <v>0</v>
      </c>
      <c r="AF653" s="6">
        <v>0</v>
      </c>
    </row>
    <row r="654" spans="2:32" x14ac:dyDescent="0.35">
      <c r="B654" s="1" t="s">
        <v>121</v>
      </c>
      <c r="C654" s="5">
        <v>0</v>
      </c>
      <c r="D654" s="6">
        <v>0</v>
      </c>
      <c r="E654" s="5">
        <v>0</v>
      </c>
      <c r="F654" s="6">
        <v>0</v>
      </c>
      <c r="G654" s="5">
        <v>0</v>
      </c>
      <c r="H654" s="6">
        <v>0</v>
      </c>
      <c r="I654" s="5">
        <v>0</v>
      </c>
      <c r="J654" s="6">
        <v>0</v>
      </c>
      <c r="K654" s="5">
        <v>0</v>
      </c>
      <c r="L654" s="6">
        <v>0</v>
      </c>
      <c r="M654" s="5">
        <v>0</v>
      </c>
      <c r="N654" s="6">
        <v>0</v>
      </c>
      <c r="O654" s="5">
        <v>0</v>
      </c>
      <c r="P654" s="6">
        <v>0</v>
      </c>
      <c r="Q654" s="5">
        <v>0</v>
      </c>
      <c r="R654" s="6">
        <v>0</v>
      </c>
      <c r="S654" s="5">
        <v>0</v>
      </c>
      <c r="T654" s="6">
        <v>0</v>
      </c>
      <c r="U654" s="5">
        <v>0</v>
      </c>
      <c r="V654" s="6">
        <v>0</v>
      </c>
      <c r="W654" s="5">
        <v>0</v>
      </c>
      <c r="X654" s="6">
        <v>0</v>
      </c>
      <c r="Y654" s="5">
        <v>0</v>
      </c>
      <c r="Z654" s="6">
        <v>0</v>
      </c>
      <c r="AA654" s="5">
        <v>0</v>
      </c>
      <c r="AB654" s="6">
        <v>0</v>
      </c>
      <c r="AC654" s="5">
        <v>0</v>
      </c>
      <c r="AD654" s="6">
        <v>0</v>
      </c>
      <c r="AE654" s="5">
        <v>0</v>
      </c>
      <c r="AF654" s="6">
        <v>0</v>
      </c>
    </row>
    <row r="655" spans="2:32" x14ac:dyDescent="0.35">
      <c r="B655" s="1" t="s">
        <v>122</v>
      </c>
      <c r="C655" s="5">
        <v>2.96E-3</v>
      </c>
      <c r="D655" s="6">
        <v>2.8660000000000001</v>
      </c>
      <c r="E655" s="5">
        <v>0</v>
      </c>
      <c r="F655" s="6">
        <v>0</v>
      </c>
      <c r="G655" s="5">
        <v>0</v>
      </c>
      <c r="H655" s="6">
        <v>0</v>
      </c>
      <c r="I655" s="5">
        <v>0</v>
      </c>
      <c r="J655" s="6">
        <v>0</v>
      </c>
      <c r="K655" s="5">
        <v>0</v>
      </c>
      <c r="L655" s="6">
        <v>0</v>
      </c>
      <c r="M655" s="5">
        <v>0</v>
      </c>
      <c r="N655" s="6">
        <v>0</v>
      </c>
      <c r="O655" s="5">
        <v>0</v>
      </c>
      <c r="P655" s="6">
        <v>0</v>
      </c>
      <c r="Q655" s="5">
        <v>0</v>
      </c>
      <c r="R655" s="6">
        <v>0</v>
      </c>
      <c r="S655" s="5">
        <v>2.8979999999999999E-2</v>
      </c>
      <c r="T655" s="6">
        <v>2.8660000000000001</v>
      </c>
      <c r="U655" s="5">
        <v>0</v>
      </c>
      <c r="V655" s="6">
        <v>0</v>
      </c>
      <c r="W655" s="5">
        <v>0</v>
      </c>
      <c r="X655" s="6">
        <v>0</v>
      </c>
      <c r="Y655" s="5">
        <v>0</v>
      </c>
      <c r="Z655" s="6">
        <v>0</v>
      </c>
      <c r="AA655" s="5">
        <v>0</v>
      </c>
      <c r="AB655" s="6">
        <v>0</v>
      </c>
      <c r="AC655" s="5">
        <v>0</v>
      </c>
      <c r="AD655" s="6">
        <v>0</v>
      </c>
      <c r="AE655" s="5">
        <v>0</v>
      </c>
      <c r="AF655" s="6">
        <v>0</v>
      </c>
    </row>
    <row r="656" spans="2:32" x14ac:dyDescent="0.35">
      <c r="B656" s="1" t="s">
        <v>123</v>
      </c>
      <c r="C656" s="5">
        <v>2.3E-3</v>
      </c>
      <c r="D656" s="6">
        <v>2.2200000000000002</v>
      </c>
      <c r="E656" s="5">
        <v>0</v>
      </c>
      <c r="F656" s="6">
        <v>0</v>
      </c>
      <c r="G656" s="5">
        <v>0</v>
      </c>
      <c r="H656" s="6">
        <v>0</v>
      </c>
      <c r="I656" s="5">
        <v>0</v>
      </c>
      <c r="J656" s="6">
        <v>0</v>
      </c>
      <c r="K656" s="5">
        <v>0</v>
      </c>
      <c r="L656" s="6">
        <v>0</v>
      </c>
      <c r="M656" s="5">
        <v>0</v>
      </c>
      <c r="N656" s="6">
        <v>0</v>
      </c>
      <c r="O656" s="5">
        <v>0</v>
      </c>
      <c r="P656" s="6">
        <v>0</v>
      </c>
      <c r="Q656" s="5">
        <v>1.9230000000000001E-2</v>
      </c>
      <c r="R656" s="6">
        <v>0.84099999999999997</v>
      </c>
      <c r="S656" s="5">
        <v>1.3939999999999999E-2</v>
      </c>
      <c r="T656" s="6">
        <v>1.379</v>
      </c>
      <c r="U656" s="5">
        <v>0</v>
      </c>
      <c r="V656" s="6">
        <v>0</v>
      </c>
      <c r="W656" s="5">
        <v>0</v>
      </c>
      <c r="X656" s="6">
        <v>0</v>
      </c>
      <c r="Y656" s="5">
        <v>0</v>
      </c>
      <c r="Z656" s="6">
        <v>0</v>
      </c>
      <c r="AA656" s="5">
        <v>0</v>
      </c>
      <c r="AB656" s="6">
        <v>0</v>
      </c>
      <c r="AC656" s="5">
        <v>0</v>
      </c>
      <c r="AD656" s="6">
        <v>0</v>
      </c>
      <c r="AE656" s="5">
        <v>0</v>
      </c>
      <c r="AF656" s="6">
        <v>0</v>
      </c>
    </row>
    <row r="657" spans="2:32" x14ac:dyDescent="0.35">
      <c r="B657" s="1" t="s">
        <v>124</v>
      </c>
      <c r="C657" s="5">
        <v>9.0600000000000003E-3</v>
      </c>
      <c r="D657" s="6">
        <v>8.7579999999999991</v>
      </c>
      <c r="E657" s="5">
        <v>0</v>
      </c>
      <c r="F657" s="6">
        <v>0</v>
      </c>
      <c r="G657" s="5">
        <v>0</v>
      </c>
      <c r="H657" s="6">
        <v>0</v>
      </c>
      <c r="I657" s="5">
        <v>0</v>
      </c>
      <c r="J657" s="6">
        <v>0</v>
      </c>
      <c r="K657" s="5">
        <v>0</v>
      </c>
      <c r="L657" s="6">
        <v>0</v>
      </c>
      <c r="M657" s="5">
        <v>0</v>
      </c>
      <c r="N657" s="6">
        <v>0</v>
      </c>
      <c r="O657" s="5">
        <v>0</v>
      </c>
      <c r="P657" s="6">
        <v>0</v>
      </c>
      <c r="Q657" s="5">
        <v>0</v>
      </c>
      <c r="R657" s="6">
        <v>0</v>
      </c>
      <c r="S657" s="5">
        <v>8.856E-2</v>
      </c>
      <c r="T657" s="6">
        <v>8.7579999999999991</v>
      </c>
      <c r="U657" s="5">
        <v>0</v>
      </c>
      <c r="V657" s="6">
        <v>0</v>
      </c>
      <c r="W657" s="5">
        <v>0</v>
      </c>
      <c r="X657" s="6">
        <v>0</v>
      </c>
      <c r="Y657" s="5">
        <v>0</v>
      </c>
      <c r="Z657" s="6">
        <v>0</v>
      </c>
      <c r="AA657" s="5">
        <v>0</v>
      </c>
      <c r="AB657" s="6">
        <v>0</v>
      </c>
      <c r="AC657" s="5">
        <v>0</v>
      </c>
      <c r="AD657" s="6">
        <v>0</v>
      </c>
      <c r="AE657" s="5">
        <v>0</v>
      </c>
      <c r="AF657" s="6">
        <v>0</v>
      </c>
    </row>
    <row r="658" spans="2:32" x14ac:dyDescent="0.35">
      <c r="B658" s="1" t="s">
        <v>125</v>
      </c>
      <c r="C658" s="5">
        <v>3.0000000000000001E-3</v>
      </c>
      <c r="D658" s="6">
        <v>2.8959999999999999</v>
      </c>
      <c r="E658" s="5">
        <v>0</v>
      </c>
      <c r="F658" s="6">
        <v>0</v>
      </c>
      <c r="G658" s="5">
        <v>0</v>
      </c>
      <c r="H658" s="6">
        <v>0</v>
      </c>
      <c r="I658" s="5">
        <v>0</v>
      </c>
      <c r="J658" s="6">
        <v>0</v>
      </c>
      <c r="K658" s="5">
        <v>0</v>
      </c>
      <c r="L658" s="6">
        <v>0</v>
      </c>
      <c r="M658" s="5">
        <v>0</v>
      </c>
      <c r="N658" s="6">
        <v>0</v>
      </c>
      <c r="O658" s="5">
        <v>0</v>
      </c>
      <c r="P658" s="6">
        <v>0</v>
      </c>
      <c r="Q658" s="5">
        <v>0</v>
      </c>
      <c r="R658" s="6">
        <v>0</v>
      </c>
      <c r="S658" s="5">
        <v>2.929E-2</v>
      </c>
      <c r="T658" s="6">
        <v>2.8959999999999999</v>
      </c>
      <c r="U658" s="5">
        <v>0</v>
      </c>
      <c r="V658" s="6">
        <v>0</v>
      </c>
      <c r="W658" s="5">
        <v>0</v>
      </c>
      <c r="X658" s="6">
        <v>0</v>
      </c>
      <c r="Y658" s="5">
        <v>0</v>
      </c>
      <c r="Z658" s="6">
        <v>0</v>
      </c>
      <c r="AA658" s="5">
        <v>0</v>
      </c>
      <c r="AB658" s="6">
        <v>0</v>
      </c>
      <c r="AC658" s="5">
        <v>0</v>
      </c>
      <c r="AD658" s="6">
        <v>0</v>
      </c>
      <c r="AE658" s="5">
        <v>0</v>
      </c>
      <c r="AF658" s="6">
        <v>0</v>
      </c>
    </row>
    <row r="659" spans="2:32" x14ac:dyDescent="0.35">
      <c r="B659" s="1" t="s">
        <v>126</v>
      </c>
      <c r="C659" s="5">
        <v>0</v>
      </c>
      <c r="D659" s="6">
        <v>0</v>
      </c>
      <c r="E659" s="5">
        <v>0</v>
      </c>
      <c r="F659" s="6">
        <v>0</v>
      </c>
      <c r="G659" s="5">
        <v>0</v>
      </c>
      <c r="H659" s="6">
        <v>0</v>
      </c>
      <c r="I659" s="5">
        <v>0</v>
      </c>
      <c r="J659" s="6">
        <v>0</v>
      </c>
      <c r="K659" s="5">
        <v>0</v>
      </c>
      <c r="L659" s="6">
        <v>0</v>
      </c>
      <c r="M659" s="5">
        <v>0</v>
      </c>
      <c r="N659" s="6">
        <v>0</v>
      </c>
      <c r="O659" s="5">
        <v>0</v>
      </c>
      <c r="P659" s="6">
        <v>0</v>
      </c>
      <c r="Q659" s="5">
        <v>0</v>
      </c>
      <c r="R659" s="6">
        <v>0</v>
      </c>
      <c r="S659" s="5">
        <v>0</v>
      </c>
      <c r="T659" s="6">
        <v>0</v>
      </c>
      <c r="U659" s="5">
        <v>0</v>
      </c>
      <c r="V659" s="6">
        <v>0</v>
      </c>
      <c r="W659" s="5">
        <v>0</v>
      </c>
      <c r="X659" s="6">
        <v>0</v>
      </c>
      <c r="Y659" s="5">
        <v>0</v>
      </c>
      <c r="Z659" s="6">
        <v>0</v>
      </c>
      <c r="AA659" s="5">
        <v>0</v>
      </c>
      <c r="AB659" s="6">
        <v>0</v>
      </c>
      <c r="AC659" s="5">
        <v>0</v>
      </c>
      <c r="AD659" s="6">
        <v>0</v>
      </c>
      <c r="AE659" s="5">
        <v>0</v>
      </c>
      <c r="AF659" s="6">
        <v>0</v>
      </c>
    </row>
    <row r="660" spans="2:32" x14ac:dyDescent="0.35">
      <c r="B660" s="1" t="s">
        <v>127</v>
      </c>
      <c r="C660" s="5">
        <v>0</v>
      </c>
      <c r="D660" s="6">
        <v>0</v>
      </c>
      <c r="E660" s="5">
        <v>0</v>
      </c>
      <c r="F660" s="6">
        <v>0</v>
      </c>
      <c r="G660" s="5">
        <v>0</v>
      </c>
      <c r="H660" s="6">
        <v>0</v>
      </c>
      <c r="I660" s="5">
        <v>0</v>
      </c>
      <c r="J660" s="6">
        <v>0</v>
      </c>
      <c r="K660" s="5">
        <v>0</v>
      </c>
      <c r="L660" s="6">
        <v>0</v>
      </c>
      <c r="M660" s="5">
        <v>0</v>
      </c>
      <c r="N660" s="6">
        <v>0</v>
      </c>
      <c r="O660" s="5">
        <v>0</v>
      </c>
      <c r="P660" s="6">
        <v>0</v>
      </c>
      <c r="Q660" s="5">
        <v>0</v>
      </c>
      <c r="R660" s="6">
        <v>0</v>
      </c>
      <c r="S660" s="5">
        <v>0</v>
      </c>
      <c r="T660" s="6">
        <v>0</v>
      </c>
      <c r="U660" s="5">
        <v>0</v>
      </c>
      <c r="V660" s="6">
        <v>0</v>
      </c>
      <c r="W660" s="5">
        <v>0</v>
      </c>
      <c r="X660" s="6">
        <v>0</v>
      </c>
      <c r="Y660" s="5">
        <v>0</v>
      </c>
      <c r="Z660" s="6">
        <v>0</v>
      </c>
      <c r="AA660" s="5">
        <v>0</v>
      </c>
      <c r="AB660" s="6">
        <v>0</v>
      </c>
      <c r="AC660" s="5">
        <v>0</v>
      </c>
      <c r="AD660" s="6">
        <v>0</v>
      </c>
      <c r="AE660" s="5">
        <v>0</v>
      </c>
      <c r="AF660" s="6">
        <v>0</v>
      </c>
    </row>
    <row r="661" spans="2:32" x14ac:dyDescent="0.35">
      <c r="B661" s="1" t="s">
        <v>128</v>
      </c>
      <c r="C661" s="5">
        <v>7.2199999999999999E-3</v>
      </c>
      <c r="D661" s="6">
        <v>6.9820000000000002</v>
      </c>
      <c r="E661" s="5">
        <v>0</v>
      </c>
      <c r="F661" s="6">
        <v>0</v>
      </c>
      <c r="G661" s="5">
        <v>0</v>
      </c>
      <c r="H661" s="6">
        <v>0</v>
      </c>
      <c r="I661" s="5">
        <v>0</v>
      </c>
      <c r="J661" s="6">
        <v>0</v>
      </c>
      <c r="K661" s="5">
        <v>0</v>
      </c>
      <c r="L661" s="6">
        <v>0</v>
      </c>
      <c r="M661" s="5">
        <v>0</v>
      </c>
      <c r="N661" s="6">
        <v>0</v>
      </c>
      <c r="O661" s="5">
        <v>0</v>
      </c>
      <c r="P661" s="6">
        <v>0</v>
      </c>
      <c r="Q661" s="5">
        <v>0</v>
      </c>
      <c r="R661" s="6">
        <v>0</v>
      </c>
      <c r="S661" s="5">
        <v>3.3340000000000002E-2</v>
      </c>
      <c r="T661" s="6">
        <v>3.2970000000000002</v>
      </c>
      <c r="U661" s="5">
        <v>0</v>
      </c>
      <c r="V661" s="6">
        <v>0</v>
      </c>
      <c r="W661" s="5">
        <v>0</v>
      </c>
      <c r="X661" s="6">
        <v>0</v>
      </c>
      <c r="Y661" s="5">
        <v>0</v>
      </c>
      <c r="Z661" s="6">
        <v>0</v>
      </c>
      <c r="AA661" s="5">
        <v>0</v>
      </c>
      <c r="AB661" s="6">
        <v>0</v>
      </c>
      <c r="AC661" s="5">
        <v>4.6699999999999997E-3</v>
      </c>
      <c r="AD661" s="6">
        <v>0.85099999999999998</v>
      </c>
      <c r="AE661" s="5">
        <v>3.2289999999999999E-2</v>
      </c>
      <c r="AF661" s="6">
        <v>2.835</v>
      </c>
    </row>
    <row r="662" spans="2:32" x14ac:dyDescent="0.35">
      <c r="B662" s="1" t="s">
        <v>129</v>
      </c>
      <c r="C662" s="5">
        <v>5.6100000000000004E-3</v>
      </c>
      <c r="D662" s="6">
        <v>5.4279999999999999</v>
      </c>
      <c r="E662" s="5">
        <v>0</v>
      </c>
      <c r="F662" s="6">
        <v>0</v>
      </c>
      <c r="G662" s="5">
        <v>0</v>
      </c>
      <c r="H662" s="6">
        <v>0</v>
      </c>
      <c r="I662" s="5">
        <v>0</v>
      </c>
      <c r="J662" s="6">
        <v>0</v>
      </c>
      <c r="K662" s="5">
        <v>0</v>
      </c>
      <c r="L662" s="6">
        <v>0</v>
      </c>
      <c r="M662" s="5">
        <v>0</v>
      </c>
      <c r="N662" s="6">
        <v>0</v>
      </c>
      <c r="O662" s="5">
        <v>0</v>
      </c>
      <c r="P662" s="6">
        <v>0</v>
      </c>
      <c r="Q662" s="5">
        <v>0</v>
      </c>
      <c r="R662" s="6">
        <v>0</v>
      </c>
      <c r="S662" s="5">
        <v>5.4890000000000001E-2</v>
      </c>
      <c r="T662" s="6">
        <v>5.4279999999999999</v>
      </c>
      <c r="U662" s="5">
        <v>0</v>
      </c>
      <c r="V662" s="6">
        <v>0</v>
      </c>
      <c r="W662" s="5">
        <v>0</v>
      </c>
      <c r="X662" s="6">
        <v>0</v>
      </c>
      <c r="Y662" s="5">
        <v>0</v>
      </c>
      <c r="Z662" s="6">
        <v>0</v>
      </c>
      <c r="AA662" s="5">
        <v>0</v>
      </c>
      <c r="AB662" s="6">
        <v>0</v>
      </c>
      <c r="AC662" s="5">
        <v>0</v>
      </c>
      <c r="AD662" s="6">
        <v>0</v>
      </c>
      <c r="AE662" s="5">
        <v>0</v>
      </c>
      <c r="AF662" s="6">
        <v>0</v>
      </c>
    </row>
    <row r="663" spans="2:32" x14ac:dyDescent="0.35">
      <c r="B663" s="1" t="s">
        <v>130</v>
      </c>
      <c r="C663" s="5">
        <v>6.4000000000000003E-3</v>
      </c>
      <c r="D663" s="6">
        <v>6.1929999999999996</v>
      </c>
      <c r="E663" s="5">
        <v>0</v>
      </c>
      <c r="F663" s="6">
        <v>0</v>
      </c>
      <c r="G663" s="5">
        <v>0</v>
      </c>
      <c r="H663" s="6">
        <v>0</v>
      </c>
      <c r="I663" s="5">
        <v>0</v>
      </c>
      <c r="J663" s="6">
        <v>0</v>
      </c>
      <c r="K663" s="5">
        <v>0</v>
      </c>
      <c r="L663" s="6">
        <v>0</v>
      </c>
      <c r="M663" s="5">
        <v>0</v>
      </c>
      <c r="N663" s="6">
        <v>0</v>
      </c>
      <c r="O663" s="5">
        <v>0</v>
      </c>
      <c r="P663" s="6">
        <v>0</v>
      </c>
      <c r="Q663" s="5">
        <v>0</v>
      </c>
      <c r="R663" s="6">
        <v>0</v>
      </c>
      <c r="S663" s="5">
        <v>6.2630000000000005E-2</v>
      </c>
      <c r="T663" s="6">
        <v>6.1929999999999996</v>
      </c>
      <c r="U663" s="5">
        <v>0</v>
      </c>
      <c r="V663" s="6">
        <v>0</v>
      </c>
      <c r="W663" s="5">
        <v>0</v>
      </c>
      <c r="X663" s="6">
        <v>0</v>
      </c>
      <c r="Y663" s="5">
        <v>0</v>
      </c>
      <c r="Z663" s="6">
        <v>0</v>
      </c>
      <c r="AA663" s="5">
        <v>0</v>
      </c>
      <c r="AB663" s="6">
        <v>0</v>
      </c>
      <c r="AC663" s="5">
        <v>0</v>
      </c>
      <c r="AD663" s="6">
        <v>0</v>
      </c>
      <c r="AE663" s="5">
        <v>0</v>
      </c>
      <c r="AF663" s="6">
        <v>0</v>
      </c>
    </row>
    <row r="664" spans="2:32" x14ac:dyDescent="0.35">
      <c r="B664" s="1" t="s">
        <v>131</v>
      </c>
      <c r="C664" s="5">
        <v>4.0400000000000002E-3</v>
      </c>
      <c r="D664" s="6">
        <v>3.9020000000000001</v>
      </c>
      <c r="E664" s="5">
        <v>0</v>
      </c>
      <c r="F664" s="6">
        <v>0</v>
      </c>
      <c r="G664" s="5">
        <v>0</v>
      </c>
      <c r="H664" s="6">
        <v>0</v>
      </c>
      <c r="I664" s="5">
        <v>0</v>
      </c>
      <c r="J664" s="6">
        <v>0</v>
      </c>
      <c r="K664" s="5">
        <v>0</v>
      </c>
      <c r="L664" s="6">
        <v>0</v>
      </c>
      <c r="M664" s="5">
        <v>0</v>
      </c>
      <c r="N664" s="6">
        <v>0</v>
      </c>
      <c r="O664" s="5">
        <v>0</v>
      </c>
      <c r="P664" s="6">
        <v>0</v>
      </c>
      <c r="Q664" s="5">
        <v>0</v>
      </c>
      <c r="R664" s="6">
        <v>0</v>
      </c>
      <c r="S664" s="5">
        <v>5.45E-3</v>
      </c>
      <c r="T664" s="6">
        <v>0.53900000000000003</v>
      </c>
      <c r="U664" s="5">
        <v>0</v>
      </c>
      <c r="V664" s="6">
        <v>0</v>
      </c>
      <c r="W664" s="5">
        <v>0</v>
      </c>
      <c r="X664" s="6">
        <v>0</v>
      </c>
      <c r="Y664" s="5">
        <v>0</v>
      </c>
      <c r="Z664" s="6">
        <v>0</v>
      </c>
      <c r="AA664" s="5">
        <v>0</v>
      </c>
      <c r="AB664" s="6">
        <v>0</v>
      </c>
      <c r="AC664" s="5">
        <v>4.6699999999999997E-3</v>
      </c>
      <c r="AD664" s="6">
        <v>0.85099999999999998</v>
      </c>
      <c r="AE664" s="5">
        <v>2.862E-2</v>
      </c>
      <c r="AF664" s="6">
        <v>2.5129999999999999</v>
      </c>
    </row>
    <row r="665" spans="2:32" x14ac:dyDescent="0.35">
      <c r="B665" s="1" t="s">
        <v>132</v>
      </c>
      <c r="C665" s="5">
        <v>4.64E-3</v>
      </c>
      <c r="D665" s="6">
        <v>4.4829999999999997</v>
      </c>
      <c r="E665" s="5">
        <v>0</v>
      </c>
      <c r="F665" s="6">
        <v>0</v>
      </c>
      <c r="G665" s="5">
        <v>0</v>
      </c>
      <c r="H665" s="6">
        <v>0</v>
      </c>
      <c r="I665" s="5">
        <v>0</v>
      </c>
      <c r="J665" s="6">
        <v>0</v>
      </c>
      <c r="K665" s="5">
        <v>0</v>
      </c>
      <c r="L665" s="6">
        <v>0</v>
      </c>
      <c r="M665" s="5">
        <v>0</v>
      </c>
      <c r="N665" s="6">
        <v>0</v>
      </c>
      <c r="O665" s="5">
        <v>0</v>
      </c>
      <c r="P665" s="6">
        <v>0</v>
      </c>
      <c r="Q665" s="5">
        <v>0</v>
      </c>
      <c r="R665" s="6">
        <v>0</v>
      </c>
      <c r="S665" s="5">
        <v>4.5330000000000002E-2</v>
      </c>
      <c r="T665" s="6">
        <v>4.4829999999999997</v>
      </c>
      <c r="U665" s="5">
        <v>0</v>
      </c>
      <c r="V665" s="6">
        <v>0</v>
      </c>
      <c r="W665" s="5">
        <v>0</v>
      </c>
      <c r="X665" s="6">
        <v>0</v>
      </c>
      <c r="Y665" s="5">
        <v>0</v>
      </c>
      <c r="Z665" s="6">
        <v>0</v>
      </c>
      <c r="AA665" s="5">
        <v>0</v>
      </c>
      <c r="AB665" s="6">
        <v>0</v>
      </c>
      <c r="AC665" s="5">
        <v>0</v>
      </c>
      <c r="AD665" s="6">
        <v>0</v>
      </c>
      <c r="AE665" s="5">
        <v>0</v>
      </c>
      <c r="AF665" s="6">
        <v>0</v>
      </c>
    </row>
    <row r="666" spans="2:32" x14ac:dyDescent="0.35">
      <c r="B666" s="1" t="s">
        <v>133</v>
      </c>
      <c r="C666" s="5">
        <v>9.5899999999999996E-3</v>
      </c>
      <c r="D666" s="6">
        <v>9.2720000000000002</v>
      </c>
      <c r="E666" s="5">
        <v>0</v>
      </c>
      <c r="F666" s="6">
        <v>0</v>
      </c>
      <c r="G666" s="5">
        <v>0</v>
      </c>
      <c r="H666" s="6">
        <v>0</v>
      </c>
      <c r="I666" s="5">
        <v>0</v>
      </c>
      <c r="J666" s="6">
        <v>0</v>
      </c>
      <c r="K666" s="5">
        <v>0</v>
      </c>
      <c r="L666" s="6">
        <v>0</v>
      </c>
      <c r="M666" s="5">
        <v>0</v>
      </c>
      <c r="N666" s="6">
        <v>0</v>
      </c>
      <c r="O666" s="5">
        <v>0</v>
      </c>
      <c r="P666" s="6">
        <v>0</v>
      </c>
      <c r="Q666" s="5">
        <v>0</v>
      </c>
      <c r="R666" s="6">
        <v>0</v>
      </c>
      <c r="S666" s="5">
        <v>9.3759999999999996E-2</v>
      </c>
      <c r="T666" s="6">
        <v>9.2720000000000002</v>
      </c>
      <c r="U666" s="5">
        <v>0</v>
      </c>
      <c r="V666" s="6">
        <v>0</v>
      </c>
      <c r="W666" s="5">
        <v>0</v>
      </c>
      <c r="X666" s="6">
        <v>0</v>
      </c>
      <c r="Y666" s="5">
        <v>0</v>
      </c>
      <c r="Z666" s="6">
        <v>0</v>
      </c>
      <c r="AA666" s="5">
        <v>0</v>
      </c>
      <c r="AB666" s="6">
        <v>0</v>
      </c>
      <c r="AC666" s="5">
        <v>0</v>
      </c>
      <c r="AD666" s="6">
        <v>0</v>
      </c>
      <c r="AE666" s="5">
        <v>0</v>
      </c>
      <c r="AF666" s="6">
        <v>0</v>
      </c>
    </row>
    <row r="667" spans="2:32" x14ac:dyDescent="0.35">
      <c r="B667" s="2" t="s">
        <v>9</v>
      </c>
    </row>
    <row r="668" spans="2:32" x14ac:dyDescent="0.35">
      <c r="B668" s="1" t="s">
        <v>134</v>
      </c>
      <c r="C668" s="5">
        <v>2.9999999999999997E-4</v>
      </c>
      <c r="D668" s="6">
        <v>0.29299999999999998</v>
      </c>
      <c r="E668" s="5">
        <v>0</v>
      </c>
      <c r="F668" s="6">
        <v>0</v>
      </c>
      <c r="G668" s="5">
        <v>0</v>
      </c>
      <c r="H668" s="6">
        <v>0</v>
      </c>
      <c r="I668" s="5">
        <v>0</v>
      </c>
      <c r="J668" s="6">
        <v>0</v>
      </c>
      <c r="K668" s="5">
        <v>0</v>
      </c>
      <c r="L668" s="6">
        <v>0</v>
      </c>
      <c r="M668" s="5">
        <v>0</v>
      </c>
      <c r="N668" s="6">
        <v>0</v>
      </c>
      <c r="O668" s="5">
        <v>0</v>
      </c>
      <c r="P668" s="6">
        <v>0</v>
      </c>
      <c r="Q668" s="5">
        <v>0</v>
      </c>
      <c r="R668" s="6">
        <v>0</v>
      </c>
      <c r="S668" s="5">
        <v>0</v>
      </c>
      <c r="T668" s="6">
        <v>0</v>
      </c>
      <c r="U668" s="5">
        <v>7.0600000000000003E-3</v>
      </c>
      <c r="V668" s="6">
        <v>0.29299999999999998</v>
      </c>
      <c r="W668" s="5">
        <v>0</v>
      </c>
      <c r="X668" s="6">
        <v>0</v>
      </c>
      <c r="Y668" s="5">
        <v>0</v>
      </c>
      <c r="Z668" s="6">
        <v>0</v>
      </c>
      <c r="AA668" s="5">
        <v>0</v>
      </c>
      <c r="AB668" s="6">
        <v>0</v>
      </c>
      <c r="AC668" s="5">
        <v>0</v>
      </c>
      <c r="AD668" s="6">
        <v>0</v>
      </c>
      <c r="AE668" s="5">
        <v>0</v>
      </c>
      <c r="AF668" s="6">
        <v>0</v>
      </c>
    </row>
    <row r="669" spans="2:32" x14ac:dyDescent="0.35">
      <c r="B669" s="1" t="s">
        <v>135</v>
      </c>
      <c r="C669" s="5">
        <v>7.3699999999999998E-3</v>
      </c>
      <c r="D669" s="6">
        <v>7.1289999999999996</v>
      </c>
      <c r="E669" s="5">
        <v>0</v>
      </c>
      <c r="F669" s="6">
        <v>0</v>
      </c>
      <c r="G669" s="5">
        <v>0</v>
      </c>
      <c r="H669" s="6">
        <v>0</v>
      </c>
      <c r="I669" s="5">
        <v>0</v>
      </c>
      <c r="J669" s="6">
        <v>0</v>
      </c>
      <c r="K669" s="5">
        <v>0</v>
      </c>
      <c r="L669" s="6">
        <v>0</v>
      </c>
      <c r="M669" s="5">
        <v>6.6600000000000001E-3</v>
      </c>
      <c r="N669" s="6">
        <v>0.253</v>
      </c>
      <c r="O669" s="5">
        <v>0</v>
      </c>
      <c r="P669" s="6">
        <v>0</v>
      </c>
      <c r="Q669" s="5">
        <v>0</v>
      </c>
      <c r="R669" s="6">
        <v>0</v>
      </c>
      <c r="S669" s="5">
        <v>0</v>
      </c>
      <c r="T669" s="6">
        <v>0</v>
      </c>
      <c r="U669" s="5">
        <v>0.16569999999999999</v>
      </c>
      <c r="V669" s="6">
        <v>6.8760000000000003</v>
      </c>
      <c r="W669" s="5">
        <v>0</v>
      </c>
      <c r="X669" s="6">
        <v>0</v>
      </c>
      <c r="Y669" s="5">
        <v>0</v>
      </c>
      <c r="Z669" s="6">
        <v>0</v>
      </c>
      <c r="AA669" s="5">
        <v>0</v>
      </c>
      <c r="AB669" s="6">
        <v>0</v>
      </c>
      <c r="AC669" s="5">
        <v>0</v>
      </c>
      <c r="AD669" s="6">
        <v>0</v>
      </c>
      <c r="AE669" s="5">
        <v>0</v>
      </c>
      <c r="AF669" s="6">
        <v>0</v>
      </c>
    </row>
    <row r="670" spans="2:32" x14ac:dyDescent="0.35">
      <c r="B670" s="1" t="s">
        <v>136</v>
      </c>
      <c r="C670" s="5">
        <v>6.9300000000000004E-3</v>
      </c>
      <c r="D670" s="6">
        <v>6.702</v>
      </c>
      <c r="E670" s="5">
        <v>0</v>
      </c>
      <c r="F670" s="6">
        <v>0</v>
      </c>
      <c r="G670" s="5">
        <v>0</v>
      </c>
      <c r="H670" s="6">
        <v>0</v>
      </c>
      <c r="I670" s="5">
        <v>0</v>
      </c>
      <c r="J670" s="6">
        <v>0</v>
      </c>
      <c r="K670" s="5">
        <v>0</v>
      </c>
      <c r="L670" s="6">
        <v>0</v>
      </c>
      <c r="M670" s="5">
        <v>0</v>
      </c>
      <c r="N670" s="6">
        <v>0</v>
      </c>
      <c r="O670" s="5">
        <v>0</v>
      </c>
      <c r="P670" s="6">
        <v>0</v>
      </c>
      <c r="Q670" s="5">
        <v>0</v>
      </c>
      <c r="R670" s="6">
        <v>0</v>
      </c>
      <c r="S670" s="5">
        <v>0</v>
      </c>
      <c r="T670" s="6">
        <v>0</v>
      </c>
      <c r="U670" s="5">
        <v>0.16150999999999999</v>
      </c>
      <c r="V670" s="6">
        <v>6.702</v>
      </c>
      <c r="W670" s="5">
        <v>0</v>
      </c>
      <c r="X670" s="6">
        <v>0</v>
      </c>
      <c r="Y670" s="5">
        <v>0</v>
      </c>
      <c r="Z670" s="6">
        <v>0</v>
      </c>
      <c r="AA670" s="5">
        <v>0</v>
      </c>
      <c r="AB670" s="6">
        <v>0</v>
      </c>
      <c r="AC670" s="5">
        <v>0</v>
      </c>
      <c r="AD670" s="6">
        <v>0</v>
      </c>
      <c r="AE670" s="5">
        <v>0</v>
      </c>
      <c r="AF670" s="6">
        <v>0</v>
      </c>
    </row>
    <row r="671" spans="2:32" x14ac:dyDescent="0.35">
      <c r="B671" s="1" t="s">
        <v>137</v>
      </c>
      <c r="C671" s="5">
        <v>7.7999999999999999E-4</v>
      </c>
      <c r="D671" s="6">
        <v>0.751</v>
      </c>
      <c r="E671" s="5">
        <v>0</v>
      </c>
      <c r="F671" s="6">
        <v>0</v>
      </c>
      <c r="G671" s="5">
        <v>0</v>
      </c>
      <c r="H671" s="6">
        <v>0</v>
      </c>
      <c r="I671" s="5">
        <v>0</v>
      </c>
      <c r="J671" s="6">
        <v>0</v>
      </c>
      <c r="K671" s="5">
        <v>0</v>
      </c>
      <c r="L671" s="6">
        <v>0</v>
      </c>
      <c r="M671" s="5">
        <v>0</v>
      </c>
      <c r="N671" s="6">
        <v>0</v>
      </c>
      <c r="O671" s="5">
        <v>0</v>
      </c>
      <c r="P671" s="6">
        <v>0</v>
      </c>
      <c r="Q671" s="5">
        <v>0</v>
      </c>
      <c r="R671" s="6">
        <v>0</v>
      </c>
      <c r="S671" s="5">
        <v>0</v>
      </c>
      <c r="T671" s="6">
        <v>0</v>
      </c>
      <c r="U671" s="5">
        <v>1.8100000000000002E-2</v>
      </c>
      <c r="V671" s="6">
        <v>0.751</v>
      </c>
      <c r="W671" s="5">
        <v>0</v>
      </c>
      <c r="X671" s="6">
        <v>0</v>
      </c>
      <c r="Y671" s="5">
        <v>0</v>
      </c>
      <c r="Z671" s="6">
        <v>0</v>
      </c>
      <c r="AA671" s="5">
        <v>0</v>
      </c>
      <c r="AB671" s="6">
        <v>0</v>
      </c>
      <c r="AC671" s="5">
        <v>0</v>
      </c>
      <c r="AD671" s="6">
        <v>0</v>
      </c>
      <c r="AE671" s="5">
        <v>0</v>
      </c>
      <c r="AF671" s="6">
        <v>0</v>
      </c>
    </row>
    <row r="672" spans="2:32" x14ac:dyDescent="0.35">
      <c r="B672" s="1" t="s">
        <v>138</v>
      </c>
      <c r="C672" s="5">
        <v>2.3900000000000002E-3</v>
      </c>
      <c r="D672" s="6">
        <v>2.3109999999999999</v>
      </c>
      <c r="E672" s="5">
        <v>0</v>
      </c>
      <c r="F672" s="6">
        <v>0</v>
      </c>
      <c r="G672" s="5">
        <v>0</v>
      </c>
      <c r="H672" s="6">
        <v>0</v>
      </c>
      <c r="I672" s="5">
        <v>0</v>
      </c>
      <c r="J672" s="6">
        <v>0</v>
      </c>
      <c r="K672" s="5">
        <v>0</v>
      </c>
      <c r="L672" s="6">
        <v>0</v>
      </c>
      <c r="M672" s="5">
        <v>0</v>
      </c>
      <c r="N672" s="6">
        <v>0</v>
      </c>
      <c r="O672" s="5">
        <v>0</v>
      </c>
      <c r="P672" s="6">
        <v>0</v>
      </c>
      <c r="Q672" s="5">
        <v>0</v>
      </c>
      <c r="R672" s="6">
        <v>0</v>
      </c>
      <c r="S672" s="5">
        <v>0</v>
      </c>
      <c r="T672" s="6">
        <v>0</v>
      </c>
      <c r="U672" s="5">
        <v>5.5690000000000003E-2</v>
      </c>
      <c r="V672" s="6">
        <v>2.3109999999999999</v>
      </c>
      <c r="W672" s="5">
        <v>0</v>
      </c>
      <c r="X672" s="6">
        <v>0</v>
      </c>
      <c r="Y672" s="5">
        <v>0</v>
      </c>
      <c r="Z672" s="6">
        <v>0</v>
      </c>
      <c r="AA672" s="5">
        <v>0</v>
      </c>
      <c r="AB672" s="6">
        <v>0</v>
      </c>
      <c r="AC672" s="5">
        <v>0</v>
      </c>
      <c r="AD672" s="6">
        <v>0</v>
      </c>
      <c r="AE672" s="5">
        <v>0</v>
      </c>
      <c r="AF672" s="6">
        <v>0</v>
      </c>
    </row>
    <row r="673" spans="2:32" x14ac:dyDescent="0.35">
      <c r="B673" s="1" t="s">
        <v>139</v>
      </c>
      <c r="C673" s="5">
        <v>1.8600000000000001E-3</v>
      </c>
      <c r="D673" s="6">
        <v>1.7949999999999999</v>
      </c>
      <c r="E673" s="5">
        <v>0</v>
      </c>
      <c r="F673" s="6">
        <v>0</v>
      </c>
      <c r="G673" s="5">
        <v>0</v>
      </c>
      <c r="H673" s="6">
        <v>0</v>
      </c>
      <c r="I673" s="5">
        <v>0</v>
      </c>
      <c r="J673" s="6">
        <v>0</v>
      </c>
      <c r="K673" s="5">
        <v>0</v>
      </c>
      <c r="L673" s="6">
        <v>0</v>
      </c>
      <c r="M673" s="5">
        <v>0</v>
      </c>
      <c r="N673" s="6">
        <v>0</v>
      </c>
      <c r="O673" s="5">
        <v>0</v>
      </c>
      <c r="P673" s="6">
        <v>0</v>
      </c>
      <c r="Q673" s="5">
        <v>0</v>
      </c>
      <c r="R673" s="6">
        <v>0</v>
      </c>
      <c r="S673" s="5">
        <v>0</v>
      </c>
      <c r="T673" s="6">
        <v>0</v>
      </c>
      <c r="U673" s="5">
        <v>4.326E-2</v>
      </c>
      <c r="V673" s="6">
        <v>1.7949999999999999</v>
      </c>
      <c r="W673" s="5">
        <v>0</v>
      </c>
      <c r="X673" s="6">
        <v>0</v>
      </c>
      <c r="Y673" s="5">
        <v>0</v>
      </c>
      <c r="Z673" s="6">
        <v>0</v>
      </c>
      <c r="AA673" s="5">
        <v>0</v>
      </c>
      <c r="AB673" s="6">
        <v>0</v>
      </c>
      <c r="AC673" s="5">
        <v>0</v>
      </c>
      <c r="AD673" s="6">
        <v>0</v>
      </c>
      <c r="AE673" s="5">
        <v>0</v>
      </c>
      <c r="AF673" s="6">
        <v>0</v>
      </c>
    </row>
    <row r="674" spans="2:32" x14ac:dyDescent="0.35">
      <c r="B674" s="1" t="s">
        <v>140</v>
      </c>
      <c r="C674" s="5">
        <v>2.9999999999999997E-4</v>
      </c>
      <c r="D674" s="6">
        <v>0.29299999999999998</v>
      </c>
      <c r="E674" s="5">
        <v>0</v>
      </c>
      <c r="F674" s="6">
        <v>0</v>
      </c>
      <c r="G674" s="5">
        <v>0</v>
      </c>
      <c r="H674" s="6">
        <v>0</v>
      </c>
      <c r="I674" s="5">
        <v>0</v>
      </c>
      <c r="J674" s="6">
        <v>0</v>
      </c>
      <c r="K674" s="5">
        <v>0</v>
      </c>
      <c r="L674" s="6">
        <v>0</v>
      </c>
      <c r="M674" s="5">
        <v>0</v>
      </c>
      <c r="N674" s="6">
        <v>0</v>
      </c>
      <c r="O674" s="5">
        <v>0</v>
      </c>
      <c r="P674" s="6">
        <v>0</v>
      </c>
      <c r="Q674" s="5">
        <v>0</v>
      </c>
      <c r="R674" s="6">
        <v>0</v>
      </c>
      <c r="S674" s="5">
        <v>0</v>
      </c>
      <c r="T674" s="6">
        <v>0</v>
      </c>
      <c r="U674" s="5">
        <v>7.0600000000000003E-3</v>
      </c>
      <c r="V674" s="6">
        <v>0.29299999999999998</v>
      </c>
      <c r="W674" s="5">
        <v>0</v>
      </c>
      <c r="X674" s="6">
        <v>0</v>
      </c>
      <c r="Y674" s="5">
        <v>0</v>
      </c>
      <c r="Z674" s="6">
        <v>0</v>
      </c>
      <c r="AA674" s="5">
        <v>0</v>
      </c>
      <c r="AB674" s="6">
        <v>0</v>
      </c>
      <c r="AC674" s="5">
        <v>0</v>
      </c>
      <c r="AD674" s="6">
        <v>0</v>
      </c>
      <c r="AE674" s="5">
        <v>0</v>
      </c>
      <c r="AF674" s="6">
        <v>0</v>
      </c>
    </row>
    <row r="675" spans="2:32" x14ac:dyDescent="0.35">
      <c r="B675" s="1" t="s">
        <v>141</v>
      </c>
      <c r="C675" s="5">
        <v>7.7999999999999999E-4</v>
      </c>
      <c r="D675" s="6">
        <v>0.751</v>
      </c>
      <c r="E675" s="5">
        <v>0</v>
      </c>
      <c r="F675" s="6">
        <v>0</v>
      </c>
      <c r="G675" s="5">
        <v>0</v>
      </c>
      <c r="H675" s="6">
        <v>0</v>
      </c>
      <c r="I675" s="5">
        <v>0</v>
      </c>
      <c r="J675" s="6">
        <v>0</v>
      </c>
      <c r="K675" s="5">
        <v>0</v>
      </c>
      <c r="L675" s="6">
        <v>0</v>
      </c>
      <c r="M675" s="5">
        <v>0</v>
      </c>
      <c r="N675" s="6">
        <v>0</v>
      </c>
      <c r="O675" s="5">
        <v>0</v>
      </c>
      <c r="P675" s="6">
        <v>0</v>
      </c>
      <c r="Q675" s="5">
        <v>0</v>
      </c>
      <c r="R675" s="6">
        <v>0</v>
      </c>
      <c r="S675" s="5">
        <v>0</v>
      </c>
      <c r="T675" s="6">
        <v>0</v>
      </c>
      <c r="U675" s="5">
        <v>1.8100000000000002E-2</v>
      </c>
      <c r="V675" s="6">
        <v>0.751</v>
      </c>
      <c r="W675" s="5">
        <v>0</v>
      </c>
      <c r="X675" s="6">
        <v>0</v>
      </c>
      <c r="Y675" s="5">
        <v>0</v>
      </c>
      <c r="Z675" s="6">
        <v>0</v>
      </c>
      <c r="AA675" s="5">
        <v>0</v>
      </c>
      <c r="AB675" s="6">
        <v>0</v>
      </c>
      <c r="AC675" s="5">
        <v>0</v>
      </c>
      <c r="AD675" s="6">
        <v>0</v>
      </c>
      <c r="AE675" s="5">
        <v>0</v>
      </c>
      <c r="AF675" s="6">
        <v>0</v>
      </c>
    </row>
    <row r="676" spans="2:32" x14ac:dyDescent="0.35">
      <c r="B676" s="1" t="s">
        <v>142</v>
      </c>
      <c r="C676" s="5">
        <v>6.0999999999999997E-4</v>
      </c>
      <c r="D676" s="6">
        <v>0.58699999999999997</v>
      </c>
      <c r="E676" s="5">
        <v>0</v>
      </c>
      <c r="F676" s="6">
        <v>0</v>
      </c>
      <c r="G676" s="5">
        <v>0</v>
      </c>
      <c r="H676" s="6">
        <v>0</v>
      </c>
      <c r="I676" s="5">
        <v>0</v>
      </c>
      <c r="J676" s="6">
        <v>0</v>
      </c>
      <c r="K676" s="5">
        <v>0</v>
      </c>
      <c r="L676" s="6">
        <v>0</v>
      </c>
      <c r="M676" s="5">
        <v>0</v>
      </c>
      <c r="N676" s="6">
        <v>0</v>
      </c>
      <c r="O676" s="5">
        <v>0</v>
      </c>
      <c r="P676" s="6">
        <v>0</v>
      </c>
      <c r="Q676" s="5">
        <v>0</v>
      </c>
      <c r="R676" s="6">
        <v>0</v>
      </c>
      <c r="S676" s="5">
        <v>0</v>
      </c>
      <c r="T676" s="6">
        <v>0</v>
      </c>
      <c r="U676" s="5">
        <v>1.4149999999999999E-2</v>
      </c>
      <c r="V676" s="6">
        <v>0.58699999999999997</v>
      </c>
      <c r="W676" s="5">
        <v>0</v>
      </c>
      <c r="X676" s="6">
        <v>0</v>
      </c>
      <c r="Y676" s="5">
        <v>0</v>
      </c>
      <c r="Z676" s="6">
        <v>0</v>
      </c>
      <c r="AA676" s="5">
        <v>0</v>
      </c>
      <c r="AB676" s="6">
        <v>0</v>
      </c>
      <c r="AC676" s="5">
        <v>0</v>
      </c>
      <c r="AD676" s="6">
        <v>0</v>
      </c>
      <c r="AE676" s="5">
        <v>0</v>
      </c>
      <c r="AF676" s="6">
        <v>0</v>
      </c>
    </row>
    <row r="677" spans="2:32" x14ac:dyDescent="0.35">
      <c r="B677" s="1" t="s">
        <v>143</v>
      </c>
      <c r="C677" s="5">
        <v>9.1E-4</v>
      </c>
      <c r="D677" s="6">
        <v>0.88</v>
      </c>
      <c r="E677" s="5">
        <v>0</v>
      </c>
      <c r="F677" s="6">
        <v>0</v>
      </c>
      <c r="G677" s="5">
        <v>0</v>
      </c>
      <c r="H677" s="6">
        <v>0</v>
      </c>
      <c r="I677" s="5">
        <v>0</v>
      </c>
      <c r="J677" s="6">
        <v>0</v>
      </c>
      <c r="K677" s="5">
        <v>0</v>
      </c>
      <c r="L677" s="6">
        <v>0</v>
      </c>
      <c r="M677" s="5">
        <v>0</v>
      </c>
      <c r="N677" s="6">
        <v>0</v>
      </c>
      <c r="O677" s="5">
        <v>0</v>
      </c>
      <c r="P677" s="6">
        <v>0</v>
      </c>
      <c r="Q677" s="5">
        <v>0</v>
      </c>
      <c r="R677" s="6">
        <v>0</v>
      </c>
      <c r="S677" s="5">
        <v>0</v>
      </c>
      <c r="T677" s="6">
        <v>0</v>
      </c>
      <c r="U677" s="5">
        <v>2.121E-2</v>
      </c>
      <c r="V677" s="6">
        <v>0.88</v>
      </c>
      <c r="W677" s="5">
        <v>0</v>
      </c>
      <c r="X677" s="6">
        <v>0</v>
      </c>
      <c r="Y677" s="5">
        <v>0</v>
      </c>
      <c r="Z677" s="6">
        <v>0</v>
      </c>
      <c r="AA677" s="5">
        <v>0</v>
      </c>
      <c r="AB677" s="6">
        <v>0</v>
      </c>
      <c r="AC677" s="5">
        <v>0</v>
      </c>
      <c r="AD677" s="6">
        <v>0</v>
      </c>
      <c r="AE677" s="5">
        <v>0</v>
      </c>
      <c r="AF677" s="6">
        <v>0</v>
      </c>
    </row>
    <row r="678" spans="2:32" x14ac:dyDescent="0.35">
      <c r="B678" s="1" t="s">
        <v>144</v>
      </c>
      <c r="C678" s="5">
        <v>9.1E-4</v>
      </c>
      <c r="D678" s="6">
        <v>0.88</v>
      </c>
      <c r="E678" s="5">
        <v>0</v>
      </c>
      <c r="F678" s="6">
        <v>0</v>
      </c>
      <c r="G678" s="5">
        <v>0</v>
      </c>
      <c r="H678" s="6">
        <v>0</v>
      </c>
      <c r="I678" s="5">
        <v>0</v>
      </c>
      <c r="J678" s="6">
        <v>0</v>
      </c>
      <c r="K678" s="5">
        <v>0</v>
      </c>
      <c r="L678" s="6">
        <v>0</v>
      </c>
      <c r="M678" s="5">
        <v>0</v>
      </c>
      <c r="N678" s="6">
        <v>0</v>
      </c>
      <c r="O678" s="5">
        <v>0</v>
      </c>
      <c r="P678" s="6">
        <v>0</v>
      </c>
      <c r="Q678" s="5">
        <v>0</v>
      </c>
      <c r="R678" s="6">
        <v>0</v>
      </c>
      <c r="S678" s="5">
        <v>0</v>
      </c>
      <c r="T678" s="6">
        <v>0</v>
      </c>
      <c r="U678" s="5">
        <v>2.121E-2</v>
      </c>
      <c r="V678" s="6">
        <v>0.88</v>
      </c>
      <c r="W678" s="5">
        <v>0</v>
      </c>
      <c r="X678" s="6">
        <v>0</v>
      </c>
      <c r="Y678" s="5">
        <v>0</v>
      </c>
      <c r="Z678" s="6">
        <v>0</v>
      </c>
      <c r="AA678" s="5">
        <v>0</v>
      </c>
      <c r="AB678" s="6">
        <v>0</v>
      </c>
      <c r="AC678" s="5">
        <v>0</v>
      </c>
      <c r="AD678" s="6">
        <v>0</v>
      </c>
      <c r="AE678" s="5">
        <v>0</v>
      </c>
      <c r="AF678" s="6">
        <v>0</v>
      </c>
    </row>
    <row r="679" spans="2:32" x14ac:dyDescent="0.35">
      <c r="B679" s="1" t="s">
        <v>145</v>
      </c>
      <c r="C679" s="5">
        <v>7.7999999999999999E-4</v>
      </c>
      <c r="D679" s="6">
        <v>0.751</v>
      </c>
      <c r="E679" s="5">
        <v>0</v>
      </c>
      <c r="F679" s="6">
        <v>0</v>
      </c>
      <c r="G679" s="5">
        <v>0</v>
      </c>
      <c r="H679" s="6">
        <v>0</v>
      </c>
      <c r="I679" s="5">
        <v>0</v>
      </c>
      <c r="J679" s="6">
        <v>0</v>
      </c>
      <c r="K679" s="5">
        <v>0</v>
      </c>
      <c r="L679" s="6">
        <v>0</v>
      </c>
      <c r="M679" s="5">
        <v>0</v>
      </c>
      <c r="N679" s="6">
        <v>0</v>
      </c>
      <c r="O679" s="5">
        <v>0</v>
      </c>
      <c r="P679" s="6">
        <v>0</v>
      </c>
      <c r="Q679" s="5">
        <v>0</v>
      </c>
      <c r="R679" s="6">
        <v>0</v>
      </c>
      <c r="S679" s="5">
        <v>0</v>
      </c>
      <c r="T679" s="6">
        <v>0</v>
      </c>
      <c r="U679" s="5">
        <v>1.8100000000000002E-2</v>
      </c>
      <c r="V679" s="6">
        <v>0.751</v>
      </c>
      <c r="W679" s="5">
        <v>0</v>
      </c>
      <c r="X679" s="6">
        <v>0</v>
      </c>
      <c r="Y679" s="5">
        <v>0</v>
      </c>
      <c r="Z679" s="6">
        <v>0</v>
      </c>
      <c r="AA679" s="5">
        <v>0</v>
      </c>
      <c r="AB679" s="6">
        <v>0</v>
      </c>
      <c r="AC679" s="5">
        <v>0</v>
      </c>
      <c r="AD679" s="6">
        <v>0</v>
      </c>
      <c r="AE679" s="5">
        <v>0</v>
      </c>
      <c r="AF679" s="6">
        <v>0</v>
      </c>
    </row>
    <row r="680" spans="2:32" x14ac:dyDescent="0.35">
      <c r="B680" s="2" t="s">
        <v>10</v>
      </c>
    </row>
    <row r="681" spans="2:32" x14ac:dyDescent="0.35">
      <c r="B681" s="1" t="s">
        <v>146</v>
      </c>
      <c r="C681" s="5">
        <v>2.5000000000000001E-4</v>
      </c>
      <c r="D681" s="6">
        <v>0.24199999999999999</v>
      </c>
      <c r="E681" s="5">
        <v>0</v>
      </c>
      <c r="F681" s="6">
        <v>0</v>
      </c>
      <c r="G681" s="5">
        <v>0</v>
      </c>
      <c r="H681" s="6">
        <v>0</v>
      </c>
      <c r="I681" s="5">
        <v>0</v>
      </c>
      <c r="J681" s="6">
        <v>0</v>
      </c>
      <c r="K681" s="5">
        <v>0</v>
      </c>
      <c r="L681" s="6">
        <v>0</v>
      </c>
      <c r="M681" s="5">
        <v>0</v>
      </c>
      <c r="N681" s="6">
        <v>0</v>
      </c>
      <c r="O681" s="5">
        <v>0</v>
      </c>
      <c r="P681" s="6">
        <v>0</v>
      </c>
      <c r="Q681" s="5">
        <v>0</v>
      </c>
      <c r="R681" s="6">
        <v>0</v>
      </c>
      <c r="S681" s="5">
        <v>0</v>
      </c>
      <c r="T681" s="6">
        <v>0</v>
      </c>
      <c r="U681" s="5">
        <v>0</v>
      </c>
      <c r="V681" s="6">
        <v>0</v>
      </c>
      <c r="W681" s="5">
        <v>1.576E-2</v>
      </c>
      <c r="X681" s="6">
        <v>0.24199999999999999</v>
      </c>
      <c r="Y681" s="5">
        <v>0</v>
      </c>
      <c r="Z681" s="6">
        <v>0</v>
      </c>
      <c r="AA681" s="5">
        <v>0</v>
      </c>
      <c r="AB681" s="6">
        <v>0</v>
      </c>
      <c r="AC681" s="5">
        <v>0</v>
      </c>
      <c r="AD681" s="6">
        <v>0</v>
      </c>
      <c r="AE681" s="5">
        <v>0</v>
      </c>
      <c r="AF681" s="6">
        <v>0</v>
      </c>
    </row>
    <row r="682" spans="2:32" x14ac:dyDescent="0.35">
      <c r="B682" s="1" t="s">
        <v>147</v>
      </c>
      <c r="C682" s="5">
        <v>7.9299999999999995E-3</v>
      </c>
      <c r="D682" s="6">
        <v>7.6680000000000001</v>
      </c>
      <c r="E682" s="5">
        <v>0</v>
      </c>
      <c r="F682" s="6">
        <v>0</v>
      </c>
      <c r="G682" s="5">
        <v>0</v>
      </c>
      <c r="H682" s="6">
        <v>0</v>
      </c>
      <c r="I682" s="5">
        <v>0</v>
      </c>
      <c r="J682" s="6">
        <v>0</v>
      </c>
      <c r="K682" s="5">
        <v>0</v>
      </c>
      <c r="L682" s="6">
        <v>0</v>
      </c>
      <c r="M682" s="5">
        <v>0</v>
      </c>
      <c r="N682" s="6">
        <v>0</v>
      </c>
      <c r="O682" s="5">
        <v>0</v>
      </c>
      <c r="P682" s="6">
        <v>0</v>
      </c>
      <c r="Q682" s="5">
        <v>0</v>
      </c>
      <c r="R682" s="6">
        <v>0</v>
      </c>
      <c r="S682" s="5">
        <v>0</v>
      </c>
      <c r="T682" s="6">
        <v>0</v>
      </c>
      <c r="U682" s="5">
        <v>2.5159999999999998E-2</v>
      </c>
      <c r="V682" s="6">
        <v>1.044</v>
      </c>
      <c r="W682" s="5">
        <v>0.43147000000000002</v>
      </c>
      <c r="X682" s="6">
        <v>6.6239999999999997</v>
      </c>
      <c r="Y682" s="5">
        <v>0</v>
      </c>
      <c r="Z682" s="6">
        <v>0</v>
      </c>
      <c r="AA682" s="5">
        <v>0</v>
      </c>
      <c r="AB682" s="6">
        <v>0</v>
      </c>
      <c r="AC682" s="5">
        <v>0</v>
      </c>
      <c r="AD682" s="6">
        <v>0</v>
      </c>
      <c r="AE682" s="5">
        <v>0</v>
      </c>
      <c r="AF682" s="6">
        <v>0</v>
      </c>
    </row>
    <row r="683" spans="2:32" x14ac:dyDescent="0.35">
      <c r="B683" s="1" t="s">
        <v>148</v>
      </c>
      <c r="C683" s="5">
        <v>1.2999999999999999E-4</v>
      </c>
      <c r="D683" s="6">
        <v>0.121</v>
      </c>
      <c r="E683" s="5">
        <v>0</v>
      </c>
      <c r="F683" s="6">
        <v>0</v>
      </c>
      <c r="G683" s="5">
        <v>0</v>
      </c>
      <c r="H683" s="6">
        <v>0</v>
      </c>
      <c r="I683" s="5">
        <v>0</v>
      </c>
      <c r="J683" s="6">
        <v>0</v>
      </c>
      <c r="K683" s="5">
        <v>0</v>
      </c>
      <c r="L683" s="6">
        <v>0</v>
      </c>
      <c r="M683" s="5">
        <v>0</v>
      </c>
      <c r="N683" s="6">
        <v>0</v>
      </c>
      <c r="O683" s="5">
        <v>0</v>
      </c>
      <c r="P683" s="6">
        <v>0</v>
      </c>
      <c r="Q683" s="5">
        <v>0</v>
      </c>
      <c r="R683" s="6">
        <v>0</v>
      </c>
      <c r="S683" s="5">
        <v>0</v>
      </c>
      <c r="T683" s="6">
        <v>0</v>
      </c>
      <c r="U683" s="5">
        <v>0</v>
      </c>
      <c r="V683" s="6">
        <v>0</v>
      </c>
      <c r="W683" s="5">
        <v>7.8799999999999999E-3</v>
      </c>
      <c r="X683" s="6">
        <v>0.121</v>
      </c>
      <c r="Y683" s="5">
        <v>0</v>
      </c>
      <c r="Z683" s="6">
        <v>0</v>
      </c>
      <c r="AA683" s="5">
        <v>0</v>
      </c>
      <c r="AB683" s="6">
        <v>0</v>
      </c>
      <c r="AC683" s="5">
        <v>0</v>
      </c>
      <c r="AD683" s="6">
        <v>0</v>
      </c>
      <c r="AE683" s="5">
        <v>0</v>
      </c>
      <c r="AF683" s="6">
        <v>0</v>
      </c>
    </row>
    <row r="684" spans="2:32" x14ac:dyDescent="0.35">
      <c r="B684" s="1" t="s">
        <v>149</v>
      </c>
      <c r="C684" s="5">
        <v>3.8000000000000002E-4</v>
      </c>
      <c r="D684" s="6">
        <v>0.36399999999999999</v>
      </c>
      <c r="E684" s="5">
        <v>0</v>
      </c>
      <c r="F684" s="6">
        <v>0</v>
      </c>
      <c r="G684" s="5">
        <v>0</v>
      </c>
      <c r="H684" s="6">
        <v>0</v>
      </c>
      <c r="I684" s="5">
        <v>0</v>
      </c>
      <c r="J684" s="6">
        <v>0</v>
      </c>
      <c r="K684" s="5">
        <v>0</v>
      </c>
      <c r="L684" s="6">
        <v>0</v>
      </c>
      <c r="M684" s="5">
        <v>0</v>
      </c>
      <c r="N684" s="6">
        <v>0</v>
      </c>
      <c r="O684" s="5">
        <v>0</v>
      </c>
      <c r="P684" s="6">
        <v>0</v>
      </c>
      <c r="Q684" s="5">
        <v>0</v>
      </c>
      <c r="R684" s="6">
        <v>0</v>
      </c>
      <c r="S684" s="5">
        <v>0</v>
      </c>
      <c r="T684" s="6">
        <v>0</v>
      </c>
      <c r="U684" s="5">
        <v>0</v>
      </c>
      <c r="V684" s="6">
        <v>0</v>
      </c>
      <c r="W684" s="5">
        <v>2.3709999999999998E-2</v>
      </c>
      <c r="X684" s="6">
        <v>0.36399999999999999</v>
      </c>
      <c r="Y684" s="5">
        <v>0</v>
      </c>
      <c r="Z684" s="6">
        <v>0</v>
      </c>
      <c r="AA684" s="5">
        <v>0</v>
      </c>
      <c r="AB684" s="6">
        <v>0</v>
      </c>
      <c r="AC684" s="5">
        <v>0</v>
      </c>
      <c r="AD684" s="6">
        <v>0</v>
      </c>
      <c r="AE684" s="5">
        <v>0</v>
      </c>
      <c r="AF684" s="6">
        <v>0</v>
      </c>
    </row>
    <row r="685" spans="2:32" x14ac:dyDescent="0.35">
      <c r="B685" s="1" t="s">
        <v>150</v>
      </c>
      <c r="C685" s="5">
        <v>2.5000000000000001E-4</v>
      </c>
      <c r="D685" s="6">
        <v>0.24199999999999999</v>
      </c>
      <c r="E685" s="5">
        <v>0</v>
      </c>
      <c r="F685" s="6">
        <v>0</v>
      </c>
      <c r="G685" s="5">
        <v>0</v>
      </c>
      <c r="H685" s="6">
        <v>0</v>
      </c>
      <c r="I685" s="5">
        <v>0</v>
      </c>
      <c r="J685" s="6">
        <v>0</v>
      </c>
      <c r="K685" s="5">
        <v>0</v>
      </c>
      <c r="L685" s="6">
        <v>0</v>
      </c>
      <c r="M685" s="5">
        <v>0</v>
      </c>
      <c r="N685" s="6">
        <v>0</v>
      </c>
      <c r="O685" s="5">
        <v>0</v>
      </c>
      <c r="P685" s="6">
        <v>0</v>
      </c>
      <c r="Q685" s="5">
        <v>0</v>
      </c>
      <c r="R685" s="6">
        <v>0</v>
      </c>
      <c r="S685" s="5">
        <v>0</v>
      </c>
      <c r="T685" s="6">
        <v>0</v>
      </c>
      <c r="U685" s="5">
        <v>0</v>
      </c>
      <c r="V685" s="6">
        <v>0</v>
      </c>
      <c r="W685" s="5">
        <v>1.576E-2</v>
      </c>
      <c r="X685" s="6">
        <v>0.24199999999999999</v>
      </c>
      <c r="Y685" s="5">
        <v>0</v>
      </c>
      <c r="Z685" s="6">
        <v>0</v>
      </c>
      <c r="AA685" s="5">
        <v>0</v>
      </c>
      <c r="AB685" s="6">
        <v>0</v>
      </c>
      <c r="AC685" s="5">
        <v>0</v>
      </c>
      <c r="AD685" s="6">
        <v>0</v>
      </c>
      <c r="AE685" s="5">
        <v>0</v>
      </c>
      <c r="AF685" s="6">
        <v>0</v>
      </c>
    </row>
    <row r="686" spans="2:32" x14ac:dyDescent="0.35">
      <c r="B686" s="1" t="s">
        <v>151</v>
      </c>
      <c r="C686" s="5">
        <v>5.2199999999999998E-3</v>
      </c>
      <c r="D686" s="6">
        <v>5.0430000000000001</v>
      </c>
      <c r="E686" s="5">
        <v>0</v>
      </c>
      <c r="F686" s="6">
        <v>0</v>
      </c>
      <c r="G686" s="5">
        <v>0</v>
      </c>
      <c r="H686" s="6">
        <v>0</v>
      </c>
      <c r="I686" s="5">
        <v>0</v>
      </c>
      <c r="J686" s="6">
        <v>0</v>
      </c>
      <c r="K686" s="5">
        <v>0</v>
      </c>
      <c r="L686" s="6">
        <v>0</v>
      </c>
      <c r="M686" s="5">
        <v>0</v>
      </c>
      <c r="N686" s="6">
        <v>0</v>
      </c>
      <c r="O686" s="5">
        <v>0</v>
      </c>
      <c r="P686" s="6">
        <v>0</v>
      </c>
      <c r="Q686" s="5">
        <v>0</v>
      </c>
      <c r="R686" s="6">
        <v>0</v>
      </c>
      <c r="S686" s="5">
        <v>0</v>
      </c>
      <c r="T686" s="6">
        <v>0</v>
      </c>
      <c r="U686" s="5">
        <v>7.0600000000000003E-3</v>
      </c>
      <c r="V686" s="6">
        <v>0.29299999999999998</v>
      </c>
      <c r="W686" s="5">
        <v>0.30940000000000001</v>
      </c>
      <c r="X686" s="6">
        <v>4.75</v>
      </c>
      <c r="Y686" s="5">
        <v>0</v>
      </c>
      <c r="Z686" s="6">
        <v>0</v>
      </c>
      <c r="AA686" s="5">
        <v>0</v>
      </c>
      <c r="AB686" s="6">
        <v>0</v>
      </c>
      <c r="AC686" s="5">
        <v>0</v>
      </c>
      <c r="AD686" s="6">
        <v>0</v>
      </c>
      <c r="AE686" s="5">
        <v>0</v>
      </c>
      <c r="AF686" s="6">
        <v>0</v>
      </c>
    </row>
    <row r="687" spans="2:32" x14ac:dyDescent="0.35">
      <c r="B687" s="1" t="s">
        <v>152</v>
      </c>
      <c r="C687" s="5">
        <v>3.5999999999999999E-3</v>
      </c>
      <c r="D687" s="6">
        <v>3.4790000000000001</v>
      </c>
      <c r="E687" s="5">
        <v>0</v>
      </c>
      <c r="F687" s="6">
        <v>0</v>
      </c>
      <c r="G687" s="5">
        <v>0</v>
      </c>
      <c r="H687" s="6">
        <v>0</v>
      </c>
      <c r="I687" s="5">
        <v>0</v>
      </c>
      <c r="J687" s="6">
        <v>0</v>
      </c>
      <c r="K687" s="5">
        <v>0</v>
      </c>
      <c r="L687" s="6">
        <v>0</v>
      </c>
      <c r="M687" s="5">
        <v>0</v>
      </c>
      <c r="N687" s="6">
        <v>0</v>
      </c>
      <c r="O687" s="5">
        <v>0</v>
      </c>
      <c r="P687" s="6">
        <v>0</v>
      </c>
      <c r="Q687" s="5">
        <v>0</v>
      </c>
      <c r="R687" s="6">
        <v>0</v>
      </c>
      <c r="S687" s="5">
        <v>0</v>
      </c>
      <c r="T687" s="6">
        <v>0</v>
      </c>
      <c r="U687" s="5">
        <v>3.6170000000000001E-2</v>
      </c>
      <c r="V687" s="6">
        <v>1.5009999999999999</v>
      </c>
      <c r="W687" s="5">
        <v>0.12884000000000001</v>
      </c>
      <c r="X687" s="6">
        <v>1.978</v>
      </c>
      <c r="Y687" s="5">
        <v>0</v>
      </c>
      <c r="Z687" s="6">
        <v>0</v>
      </c>
      <c r="AA687" s="5">
        <v>0</v>
      </c>
      <c r="AB687" s="6">
        <v>0</v>
      </c>
      <c r="AC687" s="5">
        <v>0</v>
      </c>
      <c r="AD687" s="6">
        <v>0</v>
      </c>
      <c r="AE687" s="5">
        <v>0</v>
      </c>
      <c r="AF687" s="6">
        <v>0</v>
      </c>
    </row>
    <row r="688" spans="2:32" x14ac:dyDescent="0.35">
      <c r="B688" s="2" t="s">
        <v>11</v>
      </c>
    </row>
    <row r="689" spans="2:32" x14ac:dyDescent="0.35">
      <c r="B689" s="1" t="s">
        <v>153</v>
      </c>
      <c r="C689" s="5">
        <v>5.9000000000000003E-4</v>
      </c>
      <c r="D689" s="6">
        <v>0.56799999999999995</v>
      </c>
      <c r="E689" s="5">
        <v>0</v>
      </c>
      <c r="F689" s="6">
        <v>0</v>
      </c>
      <c r="G689" s="5">
        <v>0</v>
      </c>
      <c r="H689" s="6">
        <v>0</v>
      </c>
      <c r="I689" s="5">
        <v>0</v>
      </c>
      <c r="J689" s="6">
        <v>0</v>
      </c>
      <c r="K689" s="5">
        <v>0</v>
      </c>
      <c r="L689" s="6">
        <v>0</v>
      </c>
      <c r="M689" s="5">
        <v>0</v>
      </c>
      <c r="N689" s="6">
        <v>0</v>
      </c>
      <c r="O689" s="5">
        <v>0</v>
      </c>
      <c r="P689" s="6">
        <v>0</v>
      </c>
      <c r="Q689" s="5">
        <v>0</v>
      </c>
      <c r="R689" s="6">
        <v>0</v>
      </c>
      <c r="S689" s="5">
        <v>0</v>
      </c>
      <c r="T689" s="6">
        <v>0</v>
      </c>
      <c r="U689" s="5">
        <v>0</v>
      </c>
      <c r="V689" s="6">
        <v>0</v>
      </c>
      <c r="W689" s="5">
        <v>0</v>
      </c>
      <c r="X689" s="6">
        <v>0</v>
      </c>
      <c r="Y689" s="5">
        <v>7.26E-3</v>
      </c>
      <c r="Z689" s="6">
        <v>0.56799999999999995</v>
      </c>
      <c r="AA689" s="5">
        <v>0</v>
      </c>
      <c r="AB689" s="6">
        <v>0</v>
      </c>
      <c r="AC689" s="5">
        <v>0</v>
      </c>
      <c r="AD689" s="6">
        <v>0</v>
      </c>
      <c r="AE689" s="5">
        <v>0</v>
      </c>
      <c r="AF689" s="6">
        <v>0</v>
      </c>
    </row>
    <row r="690" spans="2:32" x14ac:dyDescent="0.35">
      <c r="B690" s="1" t="s">
        <v>154</v>
      </c>
      <c r="C690" s="5">
        <v>3.1199999999999999E-3</v>
      </c>
      <c r="D690" s="6">
        <v>3.0190000000000001</v>
      </c>
      <c r="E690" s="5">
        <v>0</v>
      </c>
      <c r="F690" s="6">
        <v>0</v>
      </c>
      <c r="G690" s="5">
        <v>0</v>
      </c>
      <c r="H690" s="6">
        <v>0</v>
      </c>
      <c r="I690" s="5">
        <v>0</v>
      </c>
      <c r="J690" s="6">
        <v>0</v>
      </c>
      <c r="K690" s="5">
        <v>0</v>
      </c>
      <c r="L690" s="6">
        <v>0</v>
      </c>
      <c r="M690" s="5">
        <v>0</v>
      </c>
      <c r="N690" s="6">
        <v>0</v>
      </c>
      <c r="O690" s="5">
        <v>0</v>
      </c>
      <c r="P690" s="6">
        <v>0</v>
      </c>
      <c r="Q690" s="5">
        <v>0</v>
      </c>
      <c r="R690" s="6">
        <v>0</v>
      </c>
      <c r="S690" s="5">
        <v>0</v>
      </c>
      <c r="T690" s="6">
        <v>0</v>
      </c>
      <c r="U690" s="5">
        <v>0</v>
      </c>
      <c r="V690" s="6">
        <v>0</v>
      </c>
      <c r="W690" s="5">
        <v>0</v>
      </c>
      <c r="X690" s="6">
        <v>0</v>
      </c>
      <c r="Y690" s="5">
        <v>3.8589999999999999E-2</v>
      </c>
      <c r="Z690" s="6">
        <v>3.0190000000000001</v>
      </c>
      <c r="AA690" s="5">
        <v>0</v>
      </c>
      <c r="AB690" s="6">
        <v>0</v>
      </c>
      <c r="AC690" s="5">
        <v>0</v>
      </c>
      <c r="AD690" s="6">
        <v>0</v>
      </c>
      <c r="AE690" s="5">
        <v>0</v>
      </c>
      <c r="AF690" s="6">
        <v>0</v>
      </c>
    </row>
    <row r="691" spans="2:32" x14ac:dyDescent="0.35">
      <c r="B691" s="1" t="s">
        <v>155</v>
      </c>
      <c r="C691" s="5">
        <v>3.16E-3</v>
      </c>
      <c r="D691" s="6">
        <v>3.0510000000000002</v>
      </c>
      <c r="E691" s="5">
        <v>0</v>
      </c>
      <c r="F691" s="6">
        <v>0</v>
      </c>
      <c r="G691" s="5">
        <v>0</v>
      </c>
      <c r="H691" s="6">
        <v>0</v>
      </c>
      <c r="I691" s="5">
        <v>0</v>
      </c>
      <c r="J691" s="6">
        <v>0</v>
      </c>
      <c r="K691" s="5">
        <v>0</v>
      </c>
      <c r="L691" s="6">
        <v>0</v>
      </c>
      <c r="M691" s="5">
        <v>0</v>
      </c>
      <c r="N691" s="6">
        <v>0</v>
      </c>
      <c r="O691" s="5">
        <v>0</v>
      </c>
      <c r="P691" s="6">
        <v>0</v>
      </c>
      <c r="Q691" s="5">
        <v>0</v>
      </c>
      <c r="R691" s="6">
        <v>0</v>
      </c>
      <c r="S691" s="5">
        <v>0</v>
      </c>
      <c r="T691" s="6">
        <v>0</v>
      </c>
      <c r="U691" s="5">
        <v>0</v>
      </c>
      <c r="V691" s="6">
        <v>0</v>
      </c>
      <c r="W691" s="5">
        <v>0</v>
      </c>
      <c r="X691" s="6">
        <v>0</v>
      </c>
      <c r="Y691" s="5">
        <v>3.8989999999999997E-2</v>
      </c>
      <c r="Z691" s="6">
        <v>3.0510000000000002</v>
      </c>
      <c r="AA691" s="5">
        <v>0</v>
      </c>
      <c r="AB691" s="6">
        <v>0</v>
      </c>
      <c r="AC691" s="5">
        <v>0</v>
      </c>
      <c r="AD691" s="6">
        <v>0</v>
      </c>
      <c r="AE691" s="5">
        <v>0</v>
      </c>
      <c r="AF691" s="6">
        <v>0</v>
      </c>
    </row>
    <row r="692" spans="2:32" x14ac:dyDescent="0.35">
      <c r="B692" s="1" t="s">
        <v>156</v>
      </c>
      <c r="C692" s="5">
        <v>0</v>
      </c>
      <c r="D692" s="6">
        <v>0</v>
      </c>
      <c r="E692" s="5">
        <v>0</v>
      </c>
      <c r="F692" s="6">
        <v>0</v>
      </c>
      <c r="G692" s="5">
        <v>0</v>
      </c>
      <c r="H692" s="6">
        <v>0</v>
      </c>
      <c r="I692" s="5">
        <v>0</v>
      </c>
      <c r="J692" s="6">
        <v>0</v>
      </c>
      <c r="K692" s="5">
        <v>0</v>
      </c>
      <c r="L692" s="6">
        <v>0</v>
      </c>
      <c r="M692" s="5">
        <v>0</v>
      </c>
      <c r="N692" s="6">
        <v>0</v>
      </c>
      <c r="O692" s="5">
        <v>0</v>
      </c>
      <c r="P692" s="6">
        <v>0</v>
      </c>
      <c r="Q692" s="5">
        <v>0</v>
      </c>
      <c r="R692" s="6">
        <v>0</v>
      </c>
      <c r="S692" s="5">
        <v>0</v>
      </c>
      <c r="T692" s="6">
        <v>0</v>
      </c>
      <c r="U692" s="5">
        <v>0</v>
      </c>
      <c r="V692" s="6">
        <v>0</v>
      </c>
      <c r="W692" s="5">
        <v>0</v>
      </c>
      <c r="X692" s="6">
        <v>0</v>
      </c>
      <c r="Y692" s="5">
        <v>0</v>
      </c>
      <c r="Z692" s="6">
        <v>0</v>
      </c>
      <c r="AA692" s="5">
        <v>0</v>
      </c>
      <c r="AB692" s="6">
        <v>0</v>
      </c>
      <c r="AC692" s="5">
        <v>0</v>
      </c>
      <c r="AD692" s="6">
        <v>0</v>
      </c>
      <c r="AE692" s="5">
        <v>0</v>
      </c>
      <c r="AF692" s="6">
        <v>0</v>
      </c>
    </row>
    <row r="693" spans="2:32" x14ac:dyDescent="0.35">
      <c r="B693" s="1" t="s">
        <v>157</v>
      </c>
      <c r="C693" s="5">
        <v>6.1700000000000001E-3</v>
      </c>
      <c r="D693" s="6">
        <v>5.968</v>
      </c>
      <c r="E693" s="5">
        <v>0</v>
      </c>
      <c r="F693" s="6">
        <v>0</v>
      </c>
      <c r="G693" s="5">
        <v>0</v>
      </c>
      <c r="H693" s="6">
        <v>0</v>
      </c>
      <c r="I693" s="5">
        <v>0</v>
      </c>
      <c r="J693" s="6">
        <v>0</v>
      </c>
      <c r="K693" s="5">
        <v>0</v>
      </c>
      <c r="L693" s="6">
        <v>0</v>
      </c>
      <c r="M693" s="5">
        <v>0</v>
      </c>
      <c r="N693" s="6">
        <v>0</v>
      </c>
      <c r="O693" s="5">
        <v>0</v>
      </c>
      <c r="P693" s="6">
        <v>0</v>
      </c>
      <c r="Q693" s="5">
        <v>0</v>
      </c>
      <c r="R693" s="6">
        <v>0</v>
      </c>
      <c r="S693" s="5">
        <v>0</v>
      </c>
      <c r="T693" s="6">
        <v>0</v>
      </c>
      <c r="U693" s="5">
        <v>0</v>
      </c>
      <c r="V693" s="6">
        <v>0</v>
      </c>
      <c r="W693" s="5">
        <v>0</v>
      </c>
      <c r="X693" s="6">
        <v>0</v>
      </c>
      <c r="Y693" s="5">
        <v>7.6280000000000001E-2</v>
      </c>
      <c r="Z693" s="6">
        <v>5.968</v>
      </c>
      <c r="AA693" s="5">
        <v>0</v>
      </c>
      <c r="AB693" s="6">
        <v>0</v>
      </c>
      <c r="AC693" s="5">
        <v>0</v>
      </c>
      <c r="AD693" s="6">
        <v>0</v>
      </c>
      <c r="AE693" s="5">
        <v>0</v>
      </c>
      <c r="AF693" s="6">
        <v>0</v>
      </c>
    </row>
    <row r="694" spans="2:32" x14ac:dyDescent="0.35">
      <c r="B694" s="1" t="s">
        <v>158</v>
      </c>
      <c r="C694" s="5">
        <v>6.9499999999999996E-3</v>
      </c>
      <c r="D694" s="6">
        <v>6.7160000000000002</v>
      </c>
      <c r="E694" s="5">
        <v>0</v>
      </c>
      <c r="F694" s="6">
        <v>0</v>
      </c>
      <c r="G694" s="5">
        <v>0</v>
      </c>
      <c r="H694" s="6">
        <v>0</v>
      </c>
      <c r="I694" s="5">
        <v>0</v>
      </c>
      <c r="J694" s="6">
        <v>0</v>
      </c>
      <c r="K694" s="5">
        <v>0</v>
      </c>
      <c r="L694" s="6">
        <v>0</v>
      </c>
      <c r="M694" s="5">
        <v>0</v>
      </c>
      <c r="N694" s="6">
        <v>0</v>
      </c>
      <c r="O694" s="5">
        <v>0</v>
      </c>
      <c r="P694" s="6">
        <v>0</v>
      </c>
      <c r="Q694" s="5">
        <v>0</v>
      </c>
      <c r="R694" s="6">
        <v>0</v>
      </c>
      <c r="S694" s="5">
        <v>0</v>
      </c>
      <c r="T694" s="6">
        <v>0</v>
      </c>
      <c r="U694" s="5">
        <v>0</v>
      </c>
      <c r="V694" s="6">
        <v>0</v>
      </c>
      <c r="W694" s="5">
        <v>0</v>
      </c>
      <c r="X694" s="6">
        <v>0</v>
      </c>
      <c r="Y694" s="5">
        <v>8.584E-2</v>
      </c>
      <c r="Z694" s="6">
        <v>6.7160000000000002</v>
      </c>
      <c r="AA694" s="5">
        <v>0</v>
      </c>
      <c r="AB694" s="6">
        <v>0</v>
      </c>
      <c r="AC694" s="5">
        <v>0</v>
      </c>
      <c r="AD694" s="6">
        <v>0</v>
      </c>
      <c r="AE694" s="5">
        <v>0</v>
      </c>
      <c r="AF694" s="6">
        <v>0</v>
      </c>
    </row>
    <row r="695" spans="2:32" x14ac:dyDescent="0.35">
      <c r="B695" s="1" t="s">
        <v>159</v>
      </c>
      <c r="C695" s="5">
        <v>3.1199999999999999E-3</v>
      </c>
      <c r="D695" s="6">
        <v>3.0190000000000001</v>
      </c>
      <c r="E695" s="5">
        <v>0</v>
      </c>
      <c r="F695" s="6">
        <v>0</v>
      </c>
      <c r="G695" s="5">
        <v>0</v>
      </c>
      <c r="H695" s="6">
        <v>0</v>
      </c>
      <c r="I695" s="5">
        <v>0</v>
      </c>
      <c r="J695" s="6">
        <v>0</v>
      </c>
      <c r="K695" s="5">
        <v>0</v>
      </c>
      <c r="L695" s="6">
        <v>0</v>
      </c>
      <c r="M695" s="5">
        <v>0</v>
      </c>
      <c r="N695" s="6">
        <v>0</v>
      </c>
      <c r="O695" s="5">
        <v>0</v>
      </c>
      <c r="P695" s="6">
        <v>0</v>
      </c>
      <c r="Q695" s="5">
        <v>0</v>
      </c>
      <c r="R695" s="6">
        <v>0</v>
      </c>
      <c r="S695" s="5">
        <v>0</v>
      </c>
      <c r="T695" s="6">
        <v>0</v>
      </c>
      <c r="U695" s="5">
        <v>0</v>
      </c>
      <c r="V695" s="6">
        <v>0</v>
      </c>
      <c r="W695" s="5">
        <v>0</v>
      </c>
      <c r="X695" s="6">
        <v>0</v>
      </c>
      <c r="Y695" s="5">
        <v>3.8589999999999999E-2</v>
      </c>
      <c r="Z695" s="6">
        <v>3.0190000000000001</v>
      </c>
      <c r="AA695" s="5">
        <v>0</v>
      </c>
      <c r="AB695" s="6">
        <v>0</v>
      </c>
      <c r="AC695" s="5">
        <v>0</v>
      </c>
      <c r="AD695" s="6">
        <v>0</v>
      </c>
      <c r="AE695" s="5">
        <v>0</v>
      </c>
      <c r="AF695" s="6">
        <v>0</v>
      </c>
    </row>
    <row r="696" spans="2:32" x14ac:dyDescent="0.35">
      <c r="B696" s="1" t="s">
        <v>160</v>
      </c>
      <c r="C696" s="5">
        <v>0</v>
      </c>
      <c r="D696" s="6">
        <v>0</v>
      </c>
      <c r="E696" s="5">
        <v>0</v>
      </c>
      <c r="F696" s="6">
        <v>0</v>
      </c>
      <c r="G696" s="5">
        <v>0</v>
      </c>
      <c r="H696" s="6">
        <v>0</v>
      </c>
      <c r="I696" s="5">
        <v>0</v>
      </c>
      <c r="J696" s="6">
        <v>0</v>
      </c>
      <c r="K696" s="5">
        <v>0</v>
      </c>
      <c r="L696" s="6">
        <v>0</v>
      </c>
      <c r="M696" s="5">
        <v>0</v>
      </c>
      <c r="N696" s="6">
        <v>0</v>
      </c>
      <c r="O696" s="5">
        <v>0</v>
      </c>
      <c r="P696" s="6">
        <v>0</v>
      </c>
      <c r="Q696" s="5">
        <v>0</v>
      </c>
      <c r="R696" s="6">
        <v>0</v>
      </c>
      <c r="S696" s="5">
        <v>0</v>
      </c>
      <c r="T696" s="6">
        <v>0</v>
      </c>
      <c r="U696" s="5">
        <v>0</v>
      </c>
      <c r="V696" s="6">
        <v>0</v>
      </c>
      <c r="W696" s="5">
        <v>0</v>
      </c>
      <c r="X696" s="6">
        <v>0</v>
      </c>
      <c r="Y696" s="5">
        <v>0</v>
      </c>
      <c r="Z696" s="6">
        <v>0</v>
      </c>
      <c r="AA696" s="5">
        <v>0</v>
      </c>
      <c r="AB696" s="6">
        <v>0</v>
      </c>
      <c r="AC696" s="5">
        <v>0</v>
      </c>
      <c r="AD696" s="6">
        <v>0</v>
      </c>
      <c r="AE696" s="5">
        <v>0</v>
      </c>
      <c r="AF696" s="6">
        <v>0</v>
      </c>
    </row>
    <row r="697" spans="2:32" x14ac:dyDescent="0.35">
      <c r="B697" s="1" t="s">
        <v>161</v>
      </c>
      <c r="C697" s="5">
        <v>0</v>
      </c>
      <c r="D697" s="6">
        <v>0</v>
      </c>
      <c r="E697" s="5">
        <v>0</v>
      </c>
      <c r="F697" s="6">
        <v>0</v>
      </c>
      <c r="G697" s="5">
        <v>0</v>
      </c>
      <c r="H697" s="6">
        <v>0</v>
      </c>
      <c r="I697" s="5">
        <v>0</v>
      </c>
      <c r="J697" s="6">
        <v>0</v>
      </c>
      <c r="K697" s="5">
        <v>0</v>
      </c>
      <c r="L697" s="6">
        <v>0</v>
      </c>
      <c r="M697" s="5">
        <v>0</v>
      </c>
      <c r="N697" s="6">
        <v>0</v>
      </c>
      <c r="O697" s="5">
        <v>0</v>
      </c>
      <c r="P697" s="6">
        <v>0</v>
      </c>
      <c r="Q697" s="5">
        <v>0</v>
      </c>
      <c r="R697" s="6">
        <v>0</v>
      </c>
      <c r="S697" s="5">
        <v>0</v>
      </c>
      <c r="T697" s="6">
        <v>0</v>
      </c>
      <c r="U697" s="5">
        <v>0</v>
      </c>
      <c r="V697" s="6">
        <v>0</v>
      </c>
      <c r="W697" s="5">
        <v>0</v>
      </c>
      <c r="X697" s="6">
        <v>0</v>
      </c>
      <c r="Y697" s="5">
        <v>0</v>
      </c>
      <c r="Z697" s="6">
        <v>0</v>
      </c>
      <c r="AA697" s="5">
        <v>0</v>
      </c>
      <c r="AB697" s="6">
        <v>0</v>
      </c>
      <c r="AC697" s="5">
        <v>0</v>
      </c>
      <c r="AD697" s="6">
        <v>0</v>
      </c>
      <c r="AE697" s="5">
        <v>0</v>
      </c>
      <c r="AF697" s="6">
        <v>0</v>
      </c>
    </row>
    <row r="698" spans="2:32" x14ac:dyDescent="0.35">
      <c r="B698" s="1" t="s">
        <v>162</v>
      </c>
      <c r="C698" s="5">
        <v>5.9000000000000003E-4</v>
      </c>
      <c r="D698" s="6">
        <v>0.56799999999999995</v>
      </c>
      <c r="E698" s="5">
        <v>0</v>
      </c>
      <c r="F698" s="6">
        <v>0</v>
      </c>
      <c r="G698" s="5">
        <v>0</v>
      </c>
      <c r="H698" s="6">
        <v>0</v>
      </c>
      <c r="I698" s="5">
        <v>0</v>
      </c>
      <c r="J698" s="6">
        <v>0</v>
      </c>
      <c r="K698" s="5">
        <v>0</v>
      </c>
      <c r="L698" s="6">
        <v>0</v>
      </c>
      <c r="M698" s="5">
        <v>0</v>
      </c>
      <c r="N698" s="6">
        <v>0</v>
      </c>
      <c r="O698" s="5">
        <v>0</v>
      </c>
      <c r="P698" s="6">
        <v>0</v>
      </c>
      <c r="Q698" s="5">
        <v>0</v>
      </c>
      <c r="R698" s="6">
        <v>0</v>
      </c>
      <c r="S698" s="5">
        <v>0</v>
      </c>
      <c r="T698" s="6">
        <v>0</v>
      </c>
      <c r="U698" s="5">
        <v>0</v>
      </c>
      <c r="V698" s="6">
        <v>0</v>
      </c>
      <c r="W698" s="5">
        <v>0</v>
      </c>
      <c r="X698" s="6">
        <v>0</v>
      </c>
      <c r="Y698" s="5">
        <v>7.26E-3</v>
      </c>
      <c r="Z698" s="6">
        <v>0.56799999999999995</v>
      </c>
      <c r="AA698" s="5">
        <v>0</v>
      </c>
      <c r="AB698" s="6">
        <v>0</v>
      </c>
      <c r="AC698" s="5">
        <v>0</v>
      </c>
      <c r="AD698" s="6">
        <v>0</v>
      </c>
      <c r="AE698" s="5">
        <v>0</v>
      </c>
      <c r="AF698" s="6">
        <v>0</v>
      </c>
    </row>
    <row r="699" spans="2:32" x14ac:dyDescent="0.35">
      <c r="B699" s="1" t="s">
        <v>163</v>
      </c>
      <c r="C699" s="5">
        <v>5.9000000000000003E-4</v>
      </c>
      <c r="D699" s="6">
        <v>0.56799999999999995</v>
      </c>
      <c r="E699" s="5">
        <v>0</v>
      </c>
      <c r="F699" s="6">
        <v>0</v>
      </c>
      <c r="G699" s="5">
        <v>0</v>
      </c>
      <c r="H699" s="6">
        <v>0</v>
      </c>
      <c r="I699" s="5">
        <v>0</v>
      </c>
      <c r="J699" s="6">
        <v>0</v>
      </c>
      <c r="K699" s="5">
        <v>0</v>
      </c>
      <c r="L699" s="6">
        <v>0</v>
      </c>
      <c r="M699" s="5">
        <v>0</v>
      </c>
      <c r="N699" s="6">
        <v>0</v>
      </c>
      <c r="O699" s="5">
        <v>0</v>
      </c>
      <c r="P699" s="6">
        <v>0</v>
      </c>
      <c r="Q699" s="5">
        <v>0</v>
      </c>
      <c r="R699" s="6">
        <v>0</v>
      </c>
      <c r="S699" s="5">
        <v>0</v>
      </c>
      <c r="T699" s="6">
        <v>0</v>
      </c>
      <c r="U699" s="5">
        <v>0</v>
      </c>
      <c r="V699" s="6">
        <v>0</v>
      </c>
      <c r="W699" s="5">
        <v>0</v>
      </c>
      <c r="X699" s="6">
        <v>0</v>
      </c>
      <c r="Y699" s="5">
        <v>7.26E-3</v>
      </c>
      <c r="Z699" s="6">
        <v>0.56799999999999995</v>
      </c>
      <c r="AA699" s="5">
        <v>0</v>
      </c>
      <c r="AB699" s="6">
        <v>0</v>
      </c>
      <c r="AC699" s="5">
        <v>0</v>
      </c>
      <c r="AD699" s="6">
        <v>0</v>
      </c>
      <c r="AE699" s="5">
        <v>0</v>
      </c>
      <c r="AF699" s="6">
        <v>0</v>
      </c>
    </row>
    <row r="700" spans="2:32" x14ac:dyDescent="0.35">
      <c r="B700" s="1" t="s">
        <v>164</v>
      </c>
      <c r="C700" s="5">
        <v>5.9000000000000003E-4</v>
      </c>
      <c r="D700" s="6">
        <v>0.56799999999999995</v>
      </c>
      <c r="E700" s="5">
        <v>0</v>
      </c>
      <c r="F700" s="6">
        <v>0</v>
      </c>
      <c r="G700" s="5">
        <v>0</v>
      </c>
      <c r="H700" s="6">
        <v>0</v>
      </c>
      <c r="I700" s="5">
        <v>0</v>
      </c>
      <c r="J700" s="6">
        <v>0</v>
      </c>
      <c r="K700" s="5">
        <v>0</v>
      </c>
      <c r="L700" s="6">
        <v>0</v>
      </c>
      <c r="M700" s="5">
        <v>0</v>
      </c>
      <c r="N700" s="6">
        <v>0</v>
      </c>
      <c r="O700" s="5">
        <v>0</v>
      </c>
      <c r="P700" s="6">
        <v>0</v>
      </c>
      <c r="Q700" s="5">
        <v>0</v>
      </c>
      <c r="R700" s="6">
        <v>0</v>
      </c>
      <c r="S700" s="5">
        <v>0</v>
      </c>
      <c r="T700" s="6">
        <v>0</v>
      </c>
      <c r="U700" s="5">
        <v>0</v>
      </c>
      <c r="V700" s="6">
        <v>0</v>
      </c>
      <c r="W700" s="5">
        <v>0</v>
      </c>
      <c r="X700" s="6">
        <v>0</v>
      </c>
      <c r="Y700" s="5">
        <v>7.26E-3</v>
      </c>
      <c r="Z700" s="6">
        <v>0.56799999999999995</v>
      </c>
      <c r="AA700" s="5">
        <v>0</v>
      </c>
      <c r="AB700" s="6">
        <v>0</v>
      </c>
      <c r="AC700" s="5">
        <v>0</v>
      </c>
      <c r="AD700" s="6">
        <v>0</v>
      </c>
      <c r="AE700" s="5">
        <v>0</v>
      </c>
      <c r="AF700" s="6">
        <v>0</v>
      </c>
    </row>
    <row r="701" spans="2:32" x14ac:dyDescent="0.35">
      <c r="B701" s="1" t="s">
        <v>165</v>
      </c>
      <c r="C701" s="5">
        <v>3.9899999999999996E-3</v>
      </c>
      <c r="D701" s="6">
        <v>3.8559999999999999</v>
      </c>
      <c r="E701" s="5">
        <v>0</v>
      </c>
      <c r="F701" s="6">
        <v>0</v>
      </c>
      <c r="G701" s="5">
        <v>0</v>
      </c>
      <c r="H701" s="6">
        <v>0</v>
      </c>
      <c r="I701" s="5">
        <v>0</v>
      </c>
      <c r="J701" s="6">
        <v>0</v>
      </c>
      <c r="K701" s="5">
        <v>1.5259999999999999E-2</v>
      </c>
      <c r="L701" s="6">
        <v>0.83699999999999997</v>
      </c>
      <c r="M701" s="5">
        <v>0</v>
      </c>
      <c r="N701" s="6">
        <v>0</v>
      </c>
      <c r="O701" s="5">
        <v>0</v>
      </c>
      <c r="P701" s="6">
        <v>0</v>
      </c>
      <c r="Q701" s="5">
        <v>0</v>
      </c>
      <c r="R701" s="6">
        <v>0</v>
      </c>
      <c r="S701" s="5">
        <v>0</v>
      </c>
      <c r="T701" s="6">
        <v>0</v>
      </c>
      <c r="U701" s="5">
        <v>0</v>
      </c>
      <c r="V701" s="6">
        <v>0</v>
      </c>
      <c r="W701" s="5">
        <v>0</v>
      </c>
      <c r="X701" s="6">
        <v>0</v>
      </c>
      <c r="Y701" s="5">
        <v>3.8589999999999999E-2</v>
      </c>
      <c r="Z701" s="6">
        <v>3.0190000000000001</v>
      </c>
      <c r="AA701" s="5">
        <v>0</v>
      </c>
      <c r="AB701" s="6">
        <v>0</v>
      </c>
      <c r="AC701" s="5">
        <v>0</v>
      </c>
      <c r="AD701" s="6">
        <v>0</v>
      </c>
      <c r="AE701" s="5">
        <v>0</v>
      </c>
      <c r="AF701" s="6">
        <v>0</v>
      </c>
    </row>
    <row r="702" spans="2:32" x14ac:dyDescent="0.35">
      <c r="B702" s="1" t="s">
        <v>166</v>
      </c>
      <c r="C702" s="5">
        <v>5.9000000000000003E-4</v>
      </c>
      <c r="D702" s="6">
        <v>0.56799999999999995</v>
      </c>
      <c r="E702" s="5">
        <v>0</v>
      </c>
      <c r="F702" s="6">
        <v>0</v>
      </c>
      <c r="G702" s="5">
        <v>0</v>
      </c>
      <c r="H702" s="6">
        <v>0</v>
      </c>
      <c r="I702" s="5">
        <v>0</v>
      </c>
      <c r="J702" s="6">
        <v>0</v>
      </c>
      <c r="K702" s="5">
        <v>0</v>
      </c>
      <c r="L702" s="6">
        <v>0</v>
      </c>
      <c r="M702" s="5">
        <v>0</v>
      </c>
      <c r="N702" s="6">
        <v>0</v>
      </c>
      <c r="O702" s="5">
        <v>0</v>
      </c>
      <c r="P702" s="6">
        <v>0</v>
      </c>
      <c r="Q702" s="5">
        <v>0</v>
      </c>
      <c r="R702" s="6">
        <v>0</v>
      </c>
      <c r="S702" s="5">
        <v>0</v>
      </c>
      <c r="T702" s="6">
        <v>0</v>
      </c>
      <c r="U702" s="5">
        <v>0</v>
      </c>
      <c r="V702" s="6">
        <v>0</v>
      </c>
      <c r="W702" s="5">
        <v>0</v>
      </c>
      <c r="X702" s="6">
        <v>0</v>
      </c>
      <c r="Y702" s="5">
        <v>7.26E-3</v>
      </c>
      <c r="Z702" s="6">
        <v>0.56799999999999995</v>
      </c>
      <c r="AA702" s="5">
        <v>0</v>
      </c>
      <c r="AB702" s="6">
        <v>0</v>
      </c>
      <c r="AC702" s="5">
        <v>0</v>
      </c>
      <c r="AD702" s="6">
        <v>0</v>
      </c>
      <c r="AE702" s="5">
        <v>0</v>
      </c>
      <c r="AF702" s="6">
        <v>0</v>
      </c>
    </row>
    <row r="703" spans="2:32" x14ac:dyDescent="0.35">
      <c r="B703" s="1" t="s">
        <v>167</v>
      </c>
      <c r="C703" s="5">
        <v>8.7899999999999992E-3</v>
      </c>
      <c r="D703" s="6">
        <v>8.5</v>
      </c>
      <c r="E703" s="5">
        <v>0</v>
      </c>
      <c r="F703" s="6">
        <v>0</v>
      </c>
      <c r="G703" s="5">
        <v>0</v>
      </c>
      <c r="H703" s="6">
        <v>0</v>
      </c>
      <c r="I703" s="5">
        <v>0</v>
      </c>
      <c r="J703" s="6">
        <v>0</v>
      </c>
      <c r="K703" s="5">
        <v>0</v>
      </c>
      <c r="L703" s="6">
        <v>0</v>
      </c>
      <c r="M703" s="5">
        <v>0</v>
      </c>
      <c r="N703" s="6">
        <v>0</v>
      </c>
      <c r="O703" s="5">
        <v>0</v>
      </c>
      <c r="P703" s="6">
        <v>0</v>
      </c>
      <c r="Q703" s="5">
        <v>0</v>
      </c>
      <c r="R703" s="6">
        <v>0</v>
      </c>
      <c r="S703" s="5">
        <v>0</v>
      </c>
      <c r="T703" s="6">
        <v>0</v>
      </c>
      <c r="U703" s="5">
        <v>0</v>
      </c>
      <c r="V703" s="6">
        <v>0</v>
      </c>
      <c r="W703" s="5">
        <v>0</v>
      </c>
      <c r="X703" s="6">
        <v>0</v>
      </c>
      <c r="Y703" s="5">
        <v>9.9220000000000003E-2</v>
      </c>
      <c r="Z703" s="6">
        <v>7.7629999999999999</v>
      </c>
      <c r="AA703" s="5">
        <v>6.3800000000000003E-3</v>
      </c>
      <c r="AB703" s="6">
        <v>0.73699999999999999</v>
      </c>
      <c r="AC703" s="5">
        <v>0</v>
      </c>
      <c r="AD703" s="6">
        <v>0</v>
      </c>
      <c r="AE703" s="5">
        <v>0</v>
      </c>
      <c r="AF703" s="6">
        <v>0</v>
      </c>
    </row>
    <row r="704" spans="2:32" x14ac:dyDescent="0.35">
      <c r="B704" s="1" t="s">
        <v>168</v>
      </c>
      <c r="C704" s="5">
        <v>1.3129999999999999E-2</v>
      </c>
      <c r="D704" s="6">
        <v>12.696999999999999</v>
      </c>
      <c r="E704" s="5">
        <v>0</v>
      </c>
      <c r="F704" s="6">
        <v>0</v>
      </c>
      <c r="G704" s="5">
        <v>0</v>
      </c>
      <c r="H704" s="6">
        <v>0</v>
      </c>
      <c r="I704" s="5">
        <v>0</v>
      </c>
      <c r="J704" s="6">
        <v>0</v>
      </c>
      <c r="K704" s="5">
        <v>0</v>
      </c>
      <c r="L704" s="6">
        <v>0</v>
      </c>
      <c r="M704" s="5">
        <v>0</v>
      </c>
      <c r="N704" s="6">
        <v>0</v>
      </c>
      <c r="O704" s="5">
        <v>0</v>
      </c>
      <c r="P704" s="6">
        <v>0</v>
      </c>
      <c r="Q704" s="5">
        <v>0</v>
      </c>
      <c r="R704" s="6">
        <v>0</v>
      </c>
      <c r="S704" s="5">
        <v>0</v>
      </c>
      <c r="T704" s="6">
        <v>0</v>
      </c>
      <c r="U704" s="5">
        <v>0</v>
      </c>
      <c r="V704" s="6">
        <v>0</v>
      </c>
      <c r="W704" s="5">
        <v>0</v>
      </c>
      <c r="X704" s="6">
        <v>0</v>
      </c>
      <c r="Y704" s="5">
        <v>0.16228000000000001</v>
      </c>
      <c r="Z704" s="6">
        <v>12.696999999999999</v>
      </c>
      <c r="AA704" s="5">
        <v>0</v>
      </c>
      <c r="AB704" s="6">
        <v>0</v>
      </c>
      <c r="AC704" s="5">
        <v>0</v>
      </c>
      <c r="AD704" s="6">
        <v>0</v>
      </c>
      <c r="AE704" s="5">
        <v>0</v>
      </c>
      <c r="AF704" s="6">
        <v>0</v>
      </c>
    </row>
    <row r="705" spans="2:32" x14ac:dyDescent="0.35">
      <c r="B705" s="2" t="s">
        <v>12</v>
      </c>
    </row>
    <row r="706" spans="2:32" x14ac:dyDescent="0.35">
      <c r="B706" s="1" t="s">
        <v>169</v>
      </c>
      <c r="C706" s="5">
        <v>2.8300000000000001E-3</v>
      </c>
      <c r="D706" s="6">
        <v>2.7360000000000002</v>
      </c>
      <c r="E706" s="5">
        <v>0</v>
      </c>
      <c r="F706" s="6">
        <v>0</v>
      </c>
      <c r="G706" s="5">
        <v>0</v>
      </c>
      <c r="H706" s="6">
        <v>0</v>
      </c>
      <c r="I706" s="5">
        <v>0</v>
      </c>
      <c r="J706" s="6">
        <v>0</v>
      </c>
      <c r="K706" s="5">
        <v>0</v>
      </c>
      <c r="L706" s="6">
        <v>0</v>
      </c>
      <c r="M706" s="5">
        <v>0</v>
      </c>
      <c r="N706" s="6">
        <v>0</v>
      </c>
      <c r="O706" s="5">
        <v>0</v>
      </c>
      <c r="P706" s="6">
        <v>0</v>
      </c>
      <c r="Q706" s="5">
        <v>0</v>
      </c>
      <c r="R706" s="6">
        <v>0</v>
      </c>
      <c r="S706" s="5">
        <v>0</v>
      </c>
      <c r="T706" s="6">
        <v>0</v>
      </c>
      <c r="U706" s="5">
        <v>0</v>
      </c>
      <c r="V706" s="6">
        <v>0</v>
      </c>
      <c r="W706" s="5">
        <v>0</v>
      </c>
      <c r="X706" s="6">
        <v>0</v>
      </c>
      <c r="Y706" s="5">
        <v>0</v>
      </c>
      <c r="Z706" s="6">
        <v>0</v>
      </c>
      <c r="AA706" s="5">
        <v>1.6310000000000002E-2</v>
      </c>
      <c r="AB706" s="6">
        <v>1.885</v>
      </c>
      <c r="AC706" s="5">
        <v>4.6699999999999997E-3</v>
      </c>
      <c r="AD706" s="6">
        <v>0.85099999999999998</v>
      </c>
      <c r="AE706" s="5">
        <v>0</v>
      </c>
      <c r="AF706" s="6">
        <v>0</v>
      </c>
    </row>
    <row r="707" spans="2:32" x14ac:dyDescent="0.35">
      <c r="B707" s="1" t="s">
        <v>170</v>
      </c>
      <c r="C707" s="5">
        <v>1.5200000000000001E-3</v>
      </c>
      <c r="D707" s="6">
        <v>1.474</v>
      </c>
      <c r="E707" s="5">
        <v>0</v>
      </c>
      <c r="F707" s="6">
        <v>0</v>
      </c>
      <c r="G707" s="5">
        <v>0</v>
      </c>
      <c r="H707" s="6">
        <v>0</v>
      </c>
      <c r="I707" s="5">
        <v>0</v>
      </c>
      <c r="J707" s="6">
        <v>0</v>
      </c>
      <c r="K707" s="5">
        <v>0</v>
      </c>
      <c r="L707" s="6">
        <v>0</v>
      </c>
      <c r="M707" s="5">
        <v>0</v>
      </c>
      <c r="N707" s="6">
        <v>0</v>
      </c>
      <c r="O707" s="5">
        <v>0</v>
      </c>
      <c r="P707" s="6">
        <v>0</v>
      </c>
      <c r="Q707" s="5">
        <v>0</v>
      </c>
      <c r="R707" s="6">
        <v>0</v>
      </c>
      <c r="S707" s="5">
        <v>0</v>
      </c>
      <c r="T707" s="6">
        <v>0</v>
      </c>
      <c r="U707" s="5">
        <v>0</v>
      </c>
      <c r="V707" s="6">
        <v>0</v>
      </c>
      <c r="W707" s="5">
        <v>0</v>
      </c>
      <c r="X707" s="6">
        <v>0</v>
      </c>
      <c r="Y707" s="5">
        <v>0</v>
      </c>
      <c r="Z707" s="6">
        <v>0</v>
      </c>
      <c r="AA707" s="5">
        <v>1.2760000000000001E-2</v>
      </c>
      <c r="AB707" s="6">
        <v>1.474</v>
      </c>
      <c r="AC707" s="5">
        <v>0</v>
      </c>
      <c r="AD707" s="6">
        <v>0</v>
      </c>
      <c r="AE707" s="5">
        <v>0</v>
      </c>
      <c r="AF707" s="6">
        <v>0</v>
      </c>
    </row>
    <row r="708" spans="2:32" x14ac:dyDescent="0.35">
      <c r="B708" s="1" t="s">
        <v>171</v>
      </c>
      <c r="C708" s="5">
        <v>1.32E-2</v>
      </c>
      <c r="D708" s="6">
        <v>12.768000000000001</v>
      </c>
      <c r="E708" s="5">
        <v>0</v>
      </c>
      <c r="F708" s="6">
        <v>0</v>
      </c>
      <c r="G708" s="5">
        <v>0</v>
      </c>
      <c r="H708" s="6">
        <v>0</v>
      </c>
      <c r="I708" s="5">
        <v>0</v>
      </c>
      <c r="J708" s="6">
        <v>0</v>
      </c>
      <c r="K708" s="5">
        <v>1.5259999999999999E-2</v>
      </c>
      <c r="L708" s="6">
        <v>0.83699999999999997</v>
      </c>
      <c r="M708" s="5">
        <v>0</v>
      </c>
      <c r="N708" s="6">
        <v>0</v>
      </c>
      <c r="O708" s="5">
        <v>0</v>
      </c>
      <c r="P708" s="6">
        <v>0</v>
      </c>
      <c r="Q708" s="5">
        <v>0</v>
      </c>
      <c r="R708" s="6">
        <v>0</v>
      </c>
      <c r="S708" s="5">
        <v>0</v>
      </c>
      <c r="T708" s="6">
        <v>0</v>
      </c>
      <c r="U708" s="5">
        <v>0</v>
      </c>
      <c r="V708" s="6">
        <v>0</v>
      </c>
      <c r="W708" s="5">
        <v>0</v>
      </c>
      <c r="X708" s="6">
        <v>0</v>
      </c>
      <c r="Y708" s="5">
        <v>0</v>
      </c>
      <c r="Z708" s="6">
        <v>0</v>
      </c>
      <c r="AA708" s="5">
        <v>0.10324999999999999</v>
      </c>
      <c r="AB708" s="6">
        <v>11.930999999999999</v>
      </c>
      <c r="AC708" s="5">
        <v>0</v>
      </c>
      <c r="AD708" s="6">
        <v>0</v>
      </c>
      <c r="AE708" s="5">
        <v>0</v>
      </c>
      <c r="AF708" s="6">
        <v>0</v>
      </c>
    </row>
    <row r="709" spans="2:32" x14ac:dyDescent="0.35">
      <c r="B709" s="1" t="s">
        <v>172</v>
      </c>
      <c r="C709" s="5">
        <v>2.7100000000000002E-3</v>
      </c>
      <c r="D709" s="6">
        <v>2.6219999999999999</v>
      </c>
      <c r="E709" s="5">
        <v>0</v>
      </c>
      <c r="F709" s="6">
        <v>0</v>
      </c>
      <c r="G709" s="5">
        <v>0</v>
      </c>
      <c r="H709" s="6">
        <v>0</v>
      </c>
      <c r="I709" s="5">
        <v>0</v>
      </c>
      <c r="J709" s="6">
        <v>0</v>
      </c>
      <c r="K709" s="5">
        <v>0</v>
      </c>
      <c r="L709" s="6">
        <v>0</v>
      </c>
      <c r="M709" s="5">
        <v>0</v>
      </c>
      <c r="N709" s="6">
        <v>0</v>
      </c>
      <c r="O709" s="5">
        <v>0</v>
      </c>
      <c r="P709" s="6">
        <v>0</v>
      </c>
      <c r="Q709" s="5">
        <v>0</v>
      </c>
      <c r="R709" s="6">
        <v>0</v>
      </c>
      <c r="S709" s="5">
        <v>0</v>
      </c>
      <c r="T709" s="6">
        <v>0</v>
      </c>
      <c r="U709" s="5">
        <v>0</v>
      </c>
      <c r="V709" s="6">
        <v>0</v>
      </c>
      <c r="W709" s="5">
        <v>0</v>
      </c>
      <c r="X709" s="6">
        <v>0</v>
      </c>
      <c r="Y709" s="5">
        <v>0</v>
      </c>
      <c r="Z709" s="6">
        <v>0</v>
      </c>
      <c r="AA709" s="5">
        <v>2.2689999999999998E-2</v>
      </c>
      <c r="AB709" s="6">
        <v>2.6219999999999999</v>
      </c>
      <c r="AC709" s="5">
        <v>0</v>
      </c>
      <c r="AD709" s="6">
        <v>0</v>
      </c>
      <c r="AE709" s="5">
        <v>0</v>
      </c>
      <c r="AF709" s="6">
        <v>0</v>
      </c>
    </row>
    <row r="710" spans="2:32" x14ac:dyDescent="0.35">
      <c r="B710" s="1" t="s">
        <v>173</v>
      </c>
      <c r="C710" s="5">
        <v>3.5699999999999998E-3</v>
      </c>
      <c r="D710" s="6">
        <v>3.45</v>
      </c>
      <c r="E710" s="5">
        <v>2.8049999999999999E-2</v>
      </c>
      <c r="F710" s="6">
        <v>1.274</v>
      </c>
      <c r="G710" s="5">
        <v>0</v>
      </c>
      <c r="H710" s="6">
        <v>0</v>
      </c>
      <c r="I710" s="5">
        <v>0</v>
      </c>
      <c r="J710" s="6">
        <v>0</v>
      </c>
      <c r="K710" s="5">
        <v>0</v>
      </c>
      <c r="L710" s="6">
        <v>0</v>
      </c>
      <c r="M710" s="5">
        <v>0</v>
      </c>
      <c r="N710" s="6">
        <v>0</v>
      </c>
      <c r="O710" s="5">
        <v>0</v>
      </c>
      <c r="P710" s="6">
        <v>0</v>
      </c>
      <c r="Q710" s="5">
        <v>0</v>
      </c>
      <c r="R710" s="6">
        <v>0</v>
      </c>
      <c r="S710" s="5">
        <v>0</v>
      </c>
      <c r="T710" s="6">
        <v>0</v>
      </c>
      <c r="U710" s="5">
        <v>0</v>
      </c>
      <c r="V710" s="6">
        <v>0</v>
      </c>
      <c r="W710" s="5">
        <v>0</v>
      </c>
      <c r="X710" s="6">
        <v>0</v>
      </c>
      <c r="Y710" s="5">
        <v>0</v>
      </c>
      <c r="Z710" s="6">
        <v>0</v>
      </c>
      <c r="AA710" s="5">
        <v>0</v>
      </c>
      <c r="AB710" s="6">
        <v>0</v>
      </c>
      <c r="AC710" s="5">
        <v>1.1950000000000001E-2</v>
      </c>
      <c r="AD710" s="6">
        <v>2.177</v>
      </c>
      <c r="AE710" s="5">
        <v>0</v>
      </c>
      <c r="AF710" s="6">
        <v>0</v>
      </c>
    </row>
    <row r="711" spans="2:32" x14ac:dyDescent="0.35">
      <c r="B711" s="1" t="s">
        <v>174</v>
      </c>
      <c r="C711" s="5">
        <v>0</v>
      </c>
      <c r="D711" s="6">
        <v>0</v>
      </c>
      <c r="E711" s="5">
        <v>0</v>
      </c>
      <c r="F711" s="6">
        <v>0</v>
      </c>
      <c r="G711" s="5">
        <v>0</v>
      </c>
      <c r="H711" s="6">
        <v>0</v>
      </c>
      <c r="I711" s="5">
        <v>0</v>
      </c>
      <c r="J711" s="6">
        <v>0</v>
      </c>
      <c r="K711" s="5">
        <v>0</v>
      </c>
      <c r="L711" s="6">
        <v>0</v>
      </c>
      <c r="M711" s="5">
        <v>0</v>
      </c>
      <c r="N711" s="6">
        <v>0</v>
      </c>
      <c r="O711" s="5">
        <v>0</v>
      </c>
      <c r="P711" s="6">
        <v>0</v>
      </c>
      <c r="Q711" s="5">
        <v>0</v>
      </c>
      <c r="R711" s="6">
        <v>0</v>
      </c>
      <c r="S711" s="5">
        <v>0</v>
      </c>
      <c r="T711" s="6">
        <v>0</v>
      </c>
      <c r="U711" s="5">
        <v>0</v>
      </c>
      <c r="V711" s="6">
        <v>0</v>
      </c>
      <c r="W711" s="5">
        <v>0</v>
      </c>
      <c r="X711" s="6">
        <v>0</v>
      </c>
      <c r="Y711" s="5">
        <v>0</v>
      </c>
      <c r="Z711" s="6">
        <v>0</v>
      </c>
      <c r="AA711" s="5">
        <v>0</v>
      </c>
      <c r="AB711" s="6">
        <v>0</v>
      </c>
      <c r="AC711" s="5">
        <v>0</v>
      </c>
      <c r="AD711" s="6">
        <v>0</v>
      </c>
      <c r="AE711" s="5">
        <v>0</v>
      </c>
      <c r="AF711" s="6">
        <v>0</v>
      </c>
    </row>
    <row r="712" spans="2:32" x14ac:dyDescent="0.35">
      <c r="B712" s="1" t="s">
        <v>175</v>
      </c>
      <c r="C712" s="5">
        <v>0</v>
      </c>
      <c r="D712" s="6">
        <v>0</v>
      </c>
      <c r="E712" s="5">
        <v>0</v>
      </c>
      <c r="F712" s="6">
        <v>0</v>
      </c>
      <c r="G712" s="5">
        <v>0</v>
      </c>
      <c r="H712" s="6">
        <v>0</v>
      </c>
      <c r="I712" s="5">
        <v>0</v>
      </c>
      <c r="J712" s="6">
        <v>0</v>
      </c>
      <c r="K712" s="5">
        <v>0</v>
      </c>
      <c r="L712" s="6">
        <v>0</v>
      </c>
      <c r="M712" s="5">
        <v>0</v>
      </c>
      <c r="N712" s="6">
        <v>0</v>
      </c>
      <c r="O712" s="5">
        <v>0</v>
      </c>
      <c r="P712" s="6">
        <v>0</v>
      </c>
      <c r="Q712" s="5">
        <v>0</v>
      </c>
      <c r="R712" s="6">
        <v>0</v>
      </c>
      <c r="S712" s="5">
        <v>0</v>
      </c>
      <c r="T712" s="6">
        <v>0</v>
      </c>
      <c r="U712" s="5">
        <v>0</v>
      </c>
      <c r="V712" s="6">
        <v>0</v>
      </c>
      <c r="W712" s="5">
        <v>0</v>
      </c>
      <c r="X712" s="6">
        <v>0</v>
      </c>
      <c r="Y712" s="5">
        <v>0</v>
      </c>
      <c r="Z712" s="6">
        <v>0</v>
      </c>
      <c r="AA712" s="5">
        <v>0</v>
      </c>
      <c r="AB712" s="6">
        <v>0</v>
      </c>
      <c r="AC712" s="5">
        <v>0</v>
      </c>
      <c r="AD712" s="6">
        <v>0</v>
      </c>
      <c r="AE712" s="5">
        <v>0</v>
      </c>
      <c r="AF712" s="6">
        <v>0</v>
      </c>
    </row>
    <row r="713" spans="2:32" x14ac:dyDescent="0.35">
      <c r="B713" s="1" t="s">
        <v>176</v>
      </c>
      <c r="C713" s="5">
        <v>1.64E-3</v>
      </c>
      <c r="D713" s="6">
        <v>1.5880000000000001</v>
      </c>
      <c r="E713" s="5">
        <v>0</v>
      </c>
      <c r="F713" s="6">
        <v>0</v>
      </c>
      <c r="G713" s="5">
        <v>0</v>
      </c>
      <c r="H713" s="6">
        <v>0</v>
      </c>
      <c r="I713" s="5">
        <v>0</v>
      </c>
      <c r="J713" s="6">
        <v>0</v>
      </c>
      <c r="K713" s="5">
        <v>0</v>
      </c>
      <c r="L713" s="6">
        <v>0</v>
      </c>
      <c r="M713" s="5">
        <v>0</v>
      </c>
      <c r="N713" s="6">
        <v>0</v>
      </c>
      <c r="O713" s="5">
        <v>0</v>
      </c>
      <c r="P713" s="6">
        <v>0</v>
      </c>
      <c r="Q713" s="5">
        <v>0</v>
      </c>
      <c r="R713" s="6">
        <v>0</v>
      </c>
      <c r="S713" s="5">
        <v>0</v>
      </c>
      <c r="T713" s="6">
        <v>0</v>
      </c>
      <c r="U713" s="5">
        <v>0</v>
      </c>
      <c r="V713" s="6">
        <v>0</v>
      </c>
      <c r="W713" s="5">
        <v>0</v>
      </c>
      <c r="X713" s="6">
        <v>0</v>
      </c>
      <c r="Y713" s="5">
        <v>0</v>
      </c>
      <c r="Z713" s="6">
        <v>0</v>
      </c>
      <c r="AA713" s="5">
        <v>6.3800000000000003E-3</v>
      </c>
      <c r="AB713" s="6">
        <v>0.73699999999999999</v>
      </c>
      <c r="AC713" s="5">
        <v>4.6699999999999997E-3</v>
      </c>
      <c r="AD713" s="6">
        <v>0.85099999999999998</v>
      </c>
      <c r="AE713" s="5">
        <v>0</v>
      </c>
      <c r="AF713" s="6">
        <v>0</v>
      </c>
    </row>
    <row r="714" spans="2:32" x14ac:dyDescent="0.35">
      <c r="B714" s="1" t="s">
        <v>177</v>
      </c>
      <c r="C714" s="5">
        <v>0</v>
      </c>
      <c r="D714" s="6">
        <v>0</v>
      </c>
      <c r="E714" s="5">
        <v>0</v>
      </c>
      <c r="F714" s="6">
        <v>0</v>
      </c>
      <c r="G714" s="5">
        <v>0</v>
      </c>
      <c r="H714" s="6">
        <v>0</v>
      </c>
      <c r="I714" s="5">
        <v>0</v>
      </c>
      <c r="J714" s="6">
        <v>0</v>
      </c>
      <c r="K714" s="5">
        <v>0</v>
      </c>
      <c r="L714" s="6">
        <v>0</v>
      </c>
      <c r="M714" s="5">
        <v>0</v>
      </c>
      <c r="N714" s="6">
        <v>0</v>
      </c>
      <c r="O714" s="5">
        <v>0</v>
      </c>
      <c r="P714" s="6">
        <v>0</v>
      </c>
      <c r="Q714" s="5">
        <v>0</v>
      </c>
      <c r="R714" s="6">
        <v>0</v>
      </c>
      <c r="S714" s="5">
        <v>0</v>
      </c>
      <c r="T714" s="6">
        <v>0</v>
      </c>
      <c r="U714" s="5">
        <v>0</v>
      </c>
      <c r="V714" s="6">
        <v>0</v>
      </c>
      <c r="W714" s="5">
        <v>0</v>
      </c>
      <c r="X714" s="6">
        <v>0</v>
      </c>
      <c r="Y714" s="5">
        <v>0</v>
      </c>
      <c r="Z714" s="6">
        <v>0</v>
      </c>
      <c r="AA714" s="5">
        <v>0</v>
      </c>
      <c r="AB714" s="6">
        <v>0</v>
      </c>
      <c r="AC714" s="5">
        <v>0</v>
      </c>
      <c r="AD714" s="6">
        <v>0</v>
      </c>
      <c r="AE714" s="5">
        <v>0</v>
      </c>
      <c r="AF714" s="6">
        <v>0</v>
      </c>
    </row>
    <row r="715" spans="2:32" x14ac:dyDescent="0.35">
      <c r="B715" s="1" t="s">
        <v>178</v>
      </c>
      <c r="C715" s="5">
        <v>1.2760000000000001E-2</v>
      </c>
      <c r="D715" s="6">
        <v>12.342000000000001</v>
      </c>
      <c r="E715" s="5">
        <v>0</v>
      </c>
      <c r="F715" s="6">
        <v>0</v>
      </c>
      <c r="G715" s="5">
        <v>0</v>
      </c>
      <c r="H715" s="6">
        <v>0</v>
      </c>
      <c r="I715" s="5">
        <v>0</v>
      </c>
      <c r="J715" s="6">
        <v>0</v>
      </c>
      <c r="K715" s="5">
        <v>0</v>
      </c>
      <c r="L715" s="6">
        <v>0</v>
      </c>
      <c r="M715" s="5">
        <v>0</v>
      </c>
      <c r="N715" s="6">
        <v>0</v>
      </c>
      <c r="O715" s="5">
        <v>0</v>
      </c>
      <c r="P715" s="6">
        <v>0</v>
      </c>
      <c r="Q715" s="5">
        <v>0</v>
      </c>
      <c r="R715" s="6">
        <v>0</v>
      </c>
      <c r="S715" s="5">
        <v>0</v>
      </c>
      <c r="T715" s="6">
        <v>0</v>
      </c>
      <c r="U715" s="5">
        <v>0</v>
      </c>
      <c r="V715" s="6">
        <v>0</v>
      </c>
      <c r="W715" s="5">
        <v>0</v>
      </c>
      <c r="X715" s="6">
        <v>0</v>
      </c>
      <c r="Y715" s="5">
        <v>0</v>
      </c>
      <c r="Z715" s="6">
        <v>0</v>
      </c>
      <c r="AA715" s="5">
        <v>0.10681</v>
      </c>
      <c r="AB715" s="6">
        <v>12.342000000000001</v>
      </c>
      <c r="AC715" s="5">
        <v>0</v>
      </c>
      <c r="AD715" s="6">
        <v>0</v>
      </c>
      <c r="AE715" s="5">
        <v>0</v>
      </c>
      <c r="AF715" s="6">
        <v>0</v>
      </c>
    </row>
    <row r="716" spans="2:32" x14ac:dyDescent="0.35">
      <c r="B716" s="1" t="s">
        <v>179</v>
      </c>
      <c r="C716" s="5">
        <v>1.9499999999999999E-3</v>
      </c>
      <c r="D716" s="6">
        <v>1.885</v>
      </c>
      <c r="E716" s="5">
        <v>0</v>
      </c>
      <c r="F716" s="6">
        <v>0</v>
      </c>
      <c r="G716" s="5">
        <v>0</v>
      </c>
      <c r="H716" s="6">
        <v>0</v>
      </c>
      <c r="I716" s="5">
        <v>0</v>
      </c>
      <c r="J716" s="6">
        <v>0</v>
      </c>
      <c r="K716" s="5">
        <v>0</v>
      </c>
      <c r="L716" s="6">
        <v>0</v>
      </c>
      <c r="M716" s="5">
        <v>0</v>
      </c>
      <c r="N716" s="6">
        <v>0</v>
      </c>
      <c r="O716" s="5">
        <v>0</v>
      </c>
      <c r="P716" s="6">
        <v>0</v>
      </c>
      <c r="Q716" s="5">
        <v>0</v>
      </c>
      <c r="R716" s="6">
        <v>0</v>
      </c>
      <c r="S716" s="5">
        <v>0</v>
      </c>
      <c r="T716" s="6">
        <v>0</v>
      </c>
      <c r="U716" s="5">
        <v>0</v>
      </c>
      <c r="V716" s="6">
        <v>0</v>
      </c>
      <c r="W716" s="5">
        <v>0</v>
      </c>
      <c r="X716" s="6">
        <v>0</v>
      </c>
      <c r="Y716" s="5">
        <v>0</v>
      </c>
      <c r="Z716" s="6">
        <v>0</v>
      </c>
      <c r="AA716" s="5">
        <v>1.6310000000000002E-2</v>
      </c>
      <c r="AB716" s="6">
        <v>1.885</v>
      </c>
      <c r="AC716" s="5">
        <v>0</v>
      </c>
      <c r="AD716" s="6">
        <v>0</v>
      </c>
      <c r="AE716" s="5">
        <v>0</v>
      </c>
      <c r="AF716" s="6">
        <v>0</v>
      </c>
    </row>
    <row r="717" spans="2:32" x14ac:dyDescent="0.35">
      <c r="B717" s="1" t="s">
        <v>180</v>
      </c>
      <c r="C717" s="5">
        <v>7.6000000000000004E-4</v>
      </c>
      <c r="D717" s="6">
        <v>0.73699999999999999</v>
      </c>
      <c r="E717" s="5">
        <v>0</v>
      </c>
      <c r="F717" s="6">
        <v>0</v>
      </c>
      <c r="G717" s="5">
        <v>0</v>
      </c>
      <c r="H717" s="6">
        <v>0</v>
      </c>
      <c r="I717" s="5">
        <v>0</v>
      </c>
      <c r="J717" s="6">
        <v>0</v>
      </c>
      <c r="K717" s="5">
        <v>0</v>
      </c>
      <c r="L717" s="6">
        <v>0</v>
      </c>
      <c r="M717" s="5">
        <v>0</v>
      </c>
      <c r="N717" s="6">
        <v>0</v>
      </c>
      <c r="O717" s="5">
        <v>0</v>
      </c>
      <c r="P717" s="6">
        <v>0</v>
      </c>
      <c r="Q717" s="5">
        <v>0</v>
      </c>
      <c r="R717" s="6">
        <v>0</v>
      </c>
      <c r="S717" s="5">
        <v>0</v>
      </c>
      <c r="T717" s="6">
        <v>0</v>
      </c>
      <c r="U717" s="5">
        <v>0</v>
      </c>
      <c r="V717" s="6">
        <v>0</v>
      </c>
      <c r="W717" s="5">
        <v>0</v>
      </c>
      <c r="X717" s="6">
        <v>0</v>
      </c>
      <c r="Y717" s="5">
        <v>0</v>
      </c>
      <c r="Z717" s="6">
        <v>0</v>
      </c>
      <c r="AA717" s="5">
        <v>6.3800000000000003E-3</v>
      </c>
      <c r="AB717" s="6">
        <v>0.73699999999999999</v>
      </c>
      <c r="AC717" s="5">
        <v>0</v>
      </c>
      <c r="AD717" s="6">
        <v>0</v>
      </c>
      <c r="AE717" s="5">
        <v>0</v>
      </c>
      <c r="AF717" s="6">
        <v>0</v>
      </c>
    </row>
    <row r="718" spans="2:32" x14ac:dyDescent="0.35">
      <c r="B718" s="1" t="s">
        <v>181</v>
      </c>
      <c r="C718" s="5">
        <v>7.6000000000000004E-4</v>
      </c>
      <c r="D718" s="6">
        <v>0.73699999999999999</v>
      </c>
      <c r="E718" s="5">
        <v>0</v>
      </c>
      <c r="F718" s="6">
        <v>0</v>
      </c>
      <c r="G718" s="5">
        <v>0</v>
      </c>
      <c r="H718" s="6">
        <v>0</v>
      </c>
      <c r="I718" s="5">
        <v>0</v>
      </c>
      <c r="J718" s="6">
        <v>0</v>
      </c>
      <c r="K718" s="5">
        <v>0</v>
      </c>
      <c r="L718" s="6">
        <v>0</v>
      </c>
      <c r="M718" s="5">
        <v>0</v>
      </c>
      <c r="N718" s="6">
        <v>0</v>
      </c>
      <c r="O718" s="5">
        <v>0</v>
      </c>
      <c r="P718" s="6">
        <v>0</v>
      </c>
      <c r="Q718" s="5">
        <v>0</v>
      </c>
      <c r="R718" s="6">
        <v>0</v>
      </c>
      <c r="S718" s="5">
        <v>0</v>
      </c>
      <c r="T718" s="6">
        <v>0</v>
      </c>
      <c r="U718" s="5">
        <v>0</v>
      </c>
      <c r="V718" s="6">
        <v>0</v>
      </c>
      <c r="W718" s="5">
        <v>0</v>
      </c>
      <c r="X718" s="6">
        <v>0</v>
      </c>
      <c r="Y718" s="5">
        <v>0</v>
      </c>
      <c r="Z718" s="6">
        <v>0</v>
      </c>
      <c r="AA718" s="5">
        <v>6.3800000000000003E-3</v>
      </c>
      <c r="AB718" s="6">
        <v>0.73699999999999999</v>
      </c>
      <c r="AC718" s="5">
        <v>0</v>
      </c>
      <c r="AD718" s="6">
        <v>0</v>
      </c>
      <c r="AE718" s="5">
        <v>0</v>
      </c>
      <c r="AF718" s="6">
        <v>0</v>
      </c>
    </row>
    <row r="719" spans="2:32" x14ac:dyDescent="0.35">
      <c r="B719" s="1" t="s">
        <v>182</v>
      </c>
      <c r="C719" s="5">
        <v>0</v>
      </c>
      <c r="D719" s="6">
        <v>0</v>
      </c>
      <c r="E719" s="5">
        <v>0</v>
      </c>
      <c r="F719" s="6">
        <v>0</v>
      </c>
      <c r="G719" s="5">
        <v>0</v>
      </c>
      <c r="H719" s="6">
        <v>0</v>
      </c>
      <c r="I719" s="5">
        <v>0</v>
      </c>
      <c r="J719" s="6">
        <v>0</v>
      </c>
      <c r="K719" s="5">
        <v>0</v>
      </c>
      <c r="L719" s="6">
        <v>0</v>
      </c>
      <c r="M719" s="5">
        <v>0</v>
      </c>
      <c r="N719" s="6">
        <v>0</v>
      </c>
      <c r="O719" s="5">
        <v>0</v>
      </c>
      <c r="P719" s="6">
        <v>0</v>
      </c>
      <c r="Q719" s="5">
        <v>0</v>
      </c>
      <c r="R719" s="6">
        <v>0</v>
      </c>
      <c r="S719" s="5">
        <v>0</v>
      </c>
      <c r="T719" s="6">
        <v>0</v>
      </c>
      <c r="U719" s="5">
        <v>0</v>
      </c>
      <c r="V719" s="6">
        <v>0</v>
      </c>
      <c r="W719" s="5">
        <v>0</v>
      </c>
      <c r="X719" s="6">
        <v>0</v>
      </c>
      <c r="Y719" s="5">
        <v>0</v>
      </c>
      <c r="Z719" s="6">
        <v>0</v>
      </c>
      <c r="AA719" s="5">
        <v>0</v>
      </c>
      <c r="AB719" s="6">
        <v>0</v>
      </c>
      <c r="AC719" s="5">
        <v>0</v>
      </c>
      <c r="AD719" s="6">
        <v>0</v>
      </c>
      <c r="AE719" s="5">
        <v>0</v>
      </c>
      <c r="AF719" s="6">
        <v>0</v>
      </c>
    </row>
    <row r="720" spans="2:32" x14ac:dyDescent="0.35">
      <c r="B720" s="1" t="s">
        <v>183</v>
      </c>
      <c r="C720" s="5">
        <v>6.0400000000000002E-3</v>
      </c>
      <c r="D720" s="6">
        <v>5.8440000000000003</v>
      </c>
      <c r="E720" s="5">
        <v>0</v>
      </c>
      <c r="F720" s="6">
        <v>0</v>
      </c>
      <c r="G720" s="5">
        <v>0</v>
      </c>
      <c r="H720" s="6">
        <v>0</v>
      </c>
      <c r="I720" s="5">
        <v>0</v>
      </c>
      <c r="J720" s="6">
        <v>0</v>
      </c>
      <c r="K720" s="5">
        <v>0</v>
      </c>
      <c r="L720" s="6">
        <v>0</v>
      </c>
      <c r="M720" s="5">
        <v>0</v>
      </c>
      <c r="N720" s="6">
        <v>0</v>
      </c>
      <c r="O720" s="5">
        <v>0</v>
      </c>
      <c r="P720" s="6">
        <v>0</v>
      </c>
      <c r="Q720" s="5">
        <v>0</v>
      </c>
      <c r="R720" s="6">
        <v>0</v>
      </c>
      <c r="S720" s="5">
        <v>0</v>
      </c>
      <c r="T720" s="6">
        <v>0</v>
      </c>
      <c r="U720" s="5">
        <v>0</v>
      </c>
      <c r="V720" s="6">
        <v>0</v>
      </c>
      <c r="W720" s="5">
        <v>0</v>
      </c>
      <c r="X720" s="6">
        <v>0</v>
      </c>
      <c r="Y720" s="5">
        <v>0</v>
      </c>
      <c r="Z720" s="6">
        <v>0</v>
      </c>
      <c r="AA720" s="5">
        <v>5.0569999999999997E-2</v>
      </c>
      <c r="AB720" s="6">
        <v>5.8440000000000003</v>
      </c>
      <c r="AC720" s="5">
        <v>0</v>
      </c>
      <c r="AD720" s="6">
        <v>0</v>
      </c>
      <c r="AE720" s="5">
        <v>0</v>
      </c>
      <c r="AF720" s="6">
        <v>0</v>
      </c>
    </row>
    <row r="721" spans="2:32" x14ac:dyDescent="0.35">
      <c r="B721" s="1" t="s">
        <v>184</v>
      </c>
      <c r="C721" s="5">
        <v>9.0200000000000002E-3</v>
      </c>
      <c r="D721" s="6">
        <v>8.718</v>
      </c>
      <c r="E721" s="5">
        <v>0</v>
      </c>
      <c r="F721" s="6">
        <v>0</v>
      </c>
      <c r="G721" s="5">
        <v>0</v>
      </c>
      <c r="H721" s="6">
        <v>0</v>
      </c>
      <c r="I721" s="5">
        <v>0</v>
      </c>
      <c r="J721" s="6">
        <v>0</v>
      </c>
      <c r="K721" s="5">
        <v>0</v>
      </c>
      <c r="L721" s="6">
        <v>0</v>
      </c>
      <c r="M721" s="5">
        <v>0</v>
      </c>
      <c r="N721" s="6">
        <v>0</v>
      </c>
      <c r="O721" s="5">
        <v>0</v>
      </c>
      <c r="P721" s="6">
        <v>0</v>
      </c>
      <c r="Q721" s="5">
        <v>1.9230000000000001E-2</v>
      </c>
      <c r="R721" s="6">
        <v>0.84099999999999997</v>
      </c>
      <c r="S721" s="5">
        <v>0</v>
      </c>
      <c r="T721" s="6">
        <v>0</v>
      </c>
      <c r="U721" s="5">
        <v>0</v>
      </c>
      <c r="V721" s="6">
        <v>0</v>
      </c>
      <c r="W721" s="5">
        <v>0</v>
      </c>
      <c r="X721" s="6">
        <v>0</v>
      </c>
      <c r="Y721" s="5">
        <v>0</v>
      </c>
      <c r="Z721" s="6">
        <v>0</v>
      </c>
      <c r="AA721" s="5">
        <v>6.8169999999999994E-2</v>
      </c>
      <c r="AB721" s="6">
        <v>7.8769999999999998</v>
      </c>
      <c r="AC721" s="5">
        <v>0</v>
      </c>
      <c r="AD721" s="6">
        <v>0</v>
      </c>
      <c r="AE721" s="5">
        <v>0</v>
      </c>
      <c r="AF721" s="6">
        <v>0</v>
      </c>
    </row>
    <row r="722" spans="2:32" x14ac:dyDescent="0.35">
      <c r="B722" s="1" t="s">
        <v>185</v>
      </c>
      <c r="C722" s="5">
        <v>8.9099999999999995E-3</v>
      </c>
      <c r="D722" s="6">
        <v>8.6199999999999992</v>
      </c>
      <c r="E722" s="5">
        <v>0</v>
      </c>
      <c r="F722" s="6">
        <v>0</v>
      </c>
      <c r="G722" s="5">
        <v>0</v>
      </c>
      <c r="H722" s="6">
        <v>0</v>
      </c>
      <c r="I722" s="5">
        <v>0</v>
      </c>
      <c r="J722" s="6">
        <v>0</v>
      </c>
      <c r="K722" s="5">
        <v>0</v>
      </c>
      <c r="L722" s="6">
        <v>0</v>
      </c>
      <c r="M722" s="5">
        <v>0</v>
      </c>
      <c r="N722" s="6">
        <v>0</v>
      </c>
      <c r="O722" s="5">
        <v>0</v>
      </c>
      <c r="P722" s="6">
        <v>0</v>
      </c>
      <c r="Q722" s="5">
        <v>0</v>
      </c>
      <c r="R722" s="6">
        <v>0</v>
      </c>
      <c r="S722" s="5">
        <v>0</v>
      </c>
      <c r="T722" s="6">
        <v>0</v>
      </c>
      <c r="U722" s="5">
        <v>0</v>
      </c>
      <c r="V722" s="6">
        <v>0</v>
      </c>
      <c r="W722" s="5">
        <v>0</v>
      </c>
      <c r="X722" s="6">
        <v>0</v>
      </c>
      <c r="Y722" s="5">
        <v>3.8989999999999997E-2</v>
      </c>
      <c r="Z722" s="6">
        <v>3.0510000000000002</v>
      </c>
      <c r="AA722" s="5">
        <v>4.8189999999999997E-2</v>
      </c>
      <c r="AB722" s="6">
        <v>5.569</v>
      </c>
      <c r="AC722" s="5">
        <v>0</v>
      </c>
      <c r="AD722" s="6">
        <v>0</v>
      </c>
      <c r="AE722" s="5">
        <v>0</v>
      </c>
      <c r="AF722" s="6">
        <v>0</v>
      </c>
    </row>
    <row r="723" spans="2:32" x14ac:dyDescent="0.35">
      <c r="B723" s="1" t="s">
        <v>186</v>
      </c>
      <c r="C723" s="5">
        <v>6.9499999999999996E-3</v>
      </c>
      <c r="D723" s="6">
        <v>6.7169999999999996</v>
      </c>
      <c r="E723" s="5">
        <v>0</v>
      </c>
      <c r="F723" s="6">
        <v>0</v>
      </c>
      <c r="G723" s="5">
        <v>0</v>
      </c>
      <c r="H723" s="6">
        <v>0</v>
      </c>
      <c r="I723" s="5">
        <v>0</v>
      </c>
      <c r="J723" s="6">
        <v>0</v>
      </c>
      <c r="K723" s="5">
        <v>0</v>
      </c>
      <c r="L723" s="6">
        <v>0</v>
      </c>
      <c r="M723" s="5">
        <v>0</v>
      </c>
      <c r="N723" s="6">
        <v>0</v>
      </c>
      <c r="O723" s="5">
        <v>0</v>
      </c>
      <c r="P723" s="6">
        <v>0</v>
      </c>
      <c r="Q723" s="5">
        <v>0</v>
      </c>
      <c r="R723" s="6">
        <v>0</v>
      </c>
      <c r="S723" s="5">
        <v>0</v>
      </c>
      <c r="T723" s="6">
        <v>0</v>
      </c>
      <c r="U723" s="5">
        <v>0</v>
      </c>
      <c r="V723" s="6">
        <v>0</v>
      </c>
      <c r="W723" s="5">
        <v>0</v>
      </c>
      <c r="X723" s="6">
        <v>0</v>
      </c>
      <c r="Y723" s="5">
        <v>0</v>
      </c>
      <c r="Z723" s="6">
        <v>0</v>
      </c>
      <c r="AA723" s="5">
        <v>5.8130000000000001E-2</v>
      </c>
      <c r="AB723" s="6">
        <v>6.7169999999999996</v>
      </c>
      <c r="AC723" s="5">
        <v>0</v>
      </c>
      <c r="AD723" s="6">
        <v>0</v>
      </c>
      <c r="AE723" s="5">
        <v>0</v>
      </c>
      <c r="AF723" s="6">
        <v>0</v>
      </c>
    </row>
    <row r="724" spans="2:32" x14ac:dyDescent="0.35">
      <c r="B724" s="2" t="s">
        <v>13</v>
      </c>
    </row>
    <row r="725" spans="2:32" x14ac:dyDescent="0.35">
      <c r="B725" s="1" t="s">
        <v>187</v>
      </c>
      <c r="C725" s="5">
        <v>1.342E-2</v>
      </c>
      <c r="D725" s="6">
        <v>12.977</v>
      </c>
      <c r="E725" s="5">
        <v>0</v>
      </c>
      <c r="F725" s="6">
        <v>0</v>
      </c>
      <c r="G725" s="5">
        <v>0</v>
      </c>
      <c r="H725" s="6">
        <v>0</v>
      </c>
      <c r="I725" s="5">
        <v>0</v>
      </c>
      <c r="J725" s="6">
        <v>0</v>
      </c>
      <c r="K725" s="5">
        <v>1.5259999999999999E-2</v>
      </c>
      <c r="L725" s="6">
        <v>0.83699999999999997</v>
      </c>
      <c r="M725" s="5">
        <v>0</v>
      </c>
      <c r="N725" s="6">
        <v>0</v>
      </c>
      <c r="O725" s="5">
        <v>2.7369999999999998E-2</v>
      </c>
      <c r="P725" s="6">
        <v>0.86399999999999999</v>
      </c>
      <c r="Q725" s="5">
        <v>0</v>
      </c>
      <c r="R725" s="6">
        <v>0</v>
      </c>
      <c r="S725" s="5">
        <v>2.155E-2</v>
      </c>
      <c r="T725" s="6">
        <v>2.1309999999999998</v>
      </c>
      <c r="U725" s="5">
        <v>0</v>
      </c>
      <c r="V725" s="6">
        <v>0</v>
      </c>
      <c r="W725" s="5">
        <v>0</v>
      </c>
      <c r="X725" s="6">
        <v>0</v>
      </c>
      <c r="Y725" s="5">
        <v>0</v>
      </c>
      <c r="Z725" s="6">
        <v>0</v>
      </c>
      <c r="AA725" s="5">
        <v>0</v>
      </c>
      <c r="AB725" s="6">
        <v>0</v>
      </c>
      <c r="AC725" s="5">
        <v>5.0180000000000002E-2</v>
      </c>
      <c r="AD725" s="6">
        <v>9.1440000000000001</v>
      </c>
      <c r="AE725" s="5">
        <v>0</v>
      </c>
      <c r="AF725" s="6">
        <v>0</v>
      </c>
    </row>
    <row r="726" spans="2:32" x14ac:dyDescent="0.35">
      <c r="B726" s="1" t="s">
        <v>188</v>
      </c>
      <c r="C726" s="5">
        <v>2.2499999999999998E-3</v>
      </c>
      <c r="D726" s="6">
        <v>2.177</v>
      </c>
      <c r="E726" s="5">
        <v>0</v>
      </c>
      <c r="F726" s="6">
        <v>0</v>
      </c>
      <c r="G726" s="5">
        <v>0</v>
      </c>
      <c r="H726" s="6">
        <v>0</v>
      </c>
      <c r="I726" s="5">
        <v>0</v>
      </c>
      <c r="J726" s="6">
        <v>0</v>
      </c>
      <c r="K726" s="5">
        <v>0</v>
      </c>
      <c r="L726" s="6">
        <v>0</v>
      </c>
      <c r="M726" s="5">
        <v>0</v>
      </c>
      <c r="N726" s="6">
        <v>0</v>
      </c>
      <c r="O726" s="5">
        <v>0</v>
      </c>
      <c r="P726" s="6">
        <v>0</v>
      </c>
      <c r="Q726" s="5">
        <v>0</v>
      </c>
      <c r="R726" s="6">
        <v>0</v>
      </c>
      <c r="S726" s="5">
        <v>0</v>
      </c>
      <c r="T726" s="6">
        <v>0</v>
      </c>
      <c r="U726" s="5">
        <v>0</v>
      </c>
      <c r="V726" s="6">
        <v>0</v>
      </c>
      <c r="W726" s="5">
        <v>0</v>
      </c>
      <c r="X726" s="6">
        <v>0</v>
      </c>
      <c r="Y726" s="5">
        <v>0</v>
      </c>
      <c r="Z726" s="6">
        <v>0</v>
      </c>
      <c r="AA726" s="5">
        <v>0</v>
      </c>
      <c r="AB726" s="6">
        <v>0</v>
      </c>
      <c r="AC726" s="5">
        <v>1.1950000000000001E-2</v>
      </c>
      <c r="AD726" s="6">
        <v>2.177</v>
      </c>
      <c r="AE726" s="5">
        <v>0</v>
      </c>
      <c r="AF726" s="6">
        <v>0</v>
      </c>
    </row>
    <row r="727" spans="2:32" x14ac:dyDescent="0.35">
      <c r="B727" s="1" t="s">
        <v>189</v>
      </c>
      <c r="C727" s="5">
        <v>4.7299999999999998E-3</v>
      </c>
      <c r="D727" s="6">
        <v>4.5720000000000001</v>
      </c>
      <c r="E727" s="5">
        <v>0</v>
      </c>
      <c r="F727" s="6">
        <v>0</v>
      </c>
      <c r="G727" s="5">
        <v>0</v>
      </c>
      <c r="H727" s="6">
        <v>0</v>
      </c>
      <c r="I727" s="5">
        <v>0</v>
      </c>
      <c r="J727" s="6">
        <v>0</v>
      </c>
      <c r="K727" s="5">
        <v>0</v>
      </c>
      <c r="L727" s="6">
        <v>0</v>
      </c>
      <c r="M727" s="5">
        <v>0</v>
      </c>
      <c r="N727" s="6">
        <v>0</v>
      </c>
      <c r="O727" s="5">
        <v>0</v>
      </c>
      <c r="P727" s="6">
        <v>0</v>
      </c>
      <c r="Q727" s="5">
        <v>0</v>
      </c>
      <c r="R727" s="6">
        <v>0</v>
      </c>
      <c r="S727" s="5">
        <v>0</v>
      </c>
      <c r="T727" s="6">
        <v>0</v>
      </c>
      <c r="U727" s="5">
        <v>0</v>
      </c>
      <c r="V727" s="6">
        <v>0</v>
      </c>
      <c r="W727" s="5">
        <v>0</v>
      </c>
      <c r="X727" s="6">
        <v>0</v>
      </c>
      <c r="Y727" s="5">
        <v>0</v>
      </c>
      <c r="Z727" s="6">
        <v>0</v>
      </c>
      <c r="AA727" s="5">
        <v>0</v>
      </c>
      <c r="AB727" s="6">
        <v>0</v>
      </c>
      <c r="AC727" s="5">
        <v>2.5090000000000001E-2</v>
      </c>
      <c r="AD727" s="6">
        <v>4.5720000000000001</v>
      </c>
      <c r="AE727" s="5">
        <v>0</v>
      </c>
      <c r="AF727" s="6">
        <v>0</v>
      </c>
    </row>
    <row r="728" spans="2:32" x14ac:dyDescent="0.35">
      <c r="B728" s="1" t="s">
        <v>190</v>
      </c>
      <c r="C728" s="5">
        <v>8.6400000000000001E-3</v>
      </c>
      <c r="D728" s="6">
        <v>8.3569999999999993</v>
      </c>
      <c r="E728" s="5">
        <v>0</v>
      </c>
      <c r="F728" s="6">
        <v>0</v>
      </c>
      <c r="G728" s="5">
        <v>0</v>
      </c>
      <c r="H728" s="6">
        <v>0</v>
      </c>
      <c r="I728" s="5">
        <v>0</v>
      </c>
      <c r="J728" s="6">
        <v>0</v>
      </c>
      <c r="K728" s="5">
        <v>0</v>
      </c>
      <c r="L728" s="6">
        <v>0</v>
      </c>
      <c r="M728" s="5">
        <v>0</v>
      </c>
      <c r="N728" s="6">
        <v>0</v>
      </c>
      <c r="O728" s="5">
        <v>0</v>
      </c>
      <c r="P728" s="6">
        <v>0</v>
      </c>
      <c r="Q728" s="5">
        <v>0</v>
      </c>
      <c r="R728" s="6">
        <v>0</v>
      </c>
      <c r="S728" s="5">
        <v>2.155E-2</v>
      </c>
      <c r="T728" s="6">
        <v>2.1309999999999998</v>
      </c>
      <c r="U728" s="5">
        <v>0</v>
      </c>
      <c r="V728" s="6">
        <v>0</v>
      </c>
      <c r="W728" s="5">
        <v>0</v>
      </c>
      <c r="X728" s="6">
        <v>0</v>
      </c>
      <c r="Y728" s="5">
        <v>0</v>
      </c>
      <c r="Z728" s="6">
        <v>0</v>
      </c>
      <c r="AA728" s="5">
        <v>0</v>
      </c>
      <c r="AB728" s="6">
        <v>0</v>
      </c>
      <c r="AC728" s="5">
        <v>3.4160000000000003E-2</v>
      </c>
      <c r="AD728" s="6">
        <v>6.2249999999999996</v>
      </c>
      <c r="AE728" s="5">
        <v>0</v>
      </c>
      <c r="AF728" s="6">
        <v>0</v>
      </c>
    </row>
    <row r="729" spans="2:32" x14ac:dyDescent="0.35">
      <c r="B729" s="1" t="s">
        <v>191</v>
      </c>
      <c r="C729" s="5">
        <v>1.7600000000000001E-3</v>
      </c>
      <c r="D729" s="6">
        <v>1.702</v>
      </c>
      <c r="E729" s="5">
        <v>0</v>
      </c>
      <c r="F729" s="6">
        <v>0</v>
      </c>
      <c r="G729" s="5">
        <v>0</v>
      </c>
      <c r="H729" s="6">
        <v>0</v>
      </c>
      <c r="I729" s="5">
        <v>0</v>
      </c>
      <c r="J729" s="6">
        <v>0</v>
      </c>
      <c r="K729" s="5">
        <v>0</v>
      </c>
      <c r="L729" s="6">
        <v>0</v>
      </c>
      <c r="M729" s="5">
        <v>0</v>
      </c>
      <c r="N729" s="6">
        <v>0</v>
      </c>
      <c r="O729" s="5">
        <v>0</v>
      </c>
      <c r="P729" s="6">
        <v>0</v>
      </c>
      <c r="Q729" s="5">
        <v>0</v>
      </c>
      <c r="R729" s="6">
        <v>0</v>
      </c>
      <c r="S729" s="5">
        <v>0</v>
      </c>
      <c r="T729" s="6">
        <v>0</v>
      </c>
      <c r="U729" s="5">
        <v>0</v>
      </c>
      <c r="V729" s="6">
        <v>0</v>
      </c>
      <c r="W729" s="5">
        <v>0</v>
      </c>
      <c r="X729" s="6">
        <v>0</v>
      </c>
      <c r="Y729" s="5">
        <v>0</v>
      </c>
      <c r="Z729" s="6">
        <v>0</v>
      </c>
      <c r="AA729" s="5">
        <v>0</v>
      </c>
      <c r="AB729" s="6">
        <v>0</v>
      </c>
      <c r="AC729" s="5">
        <v>9.3399999999999993E-3</v>
      </c>
      <c r="AD729" s="6">
        <v>1.702</v>
      </c>
      <c r="AE729" s="5">
        <v>0</v>
      </c>
      <c r="AF729" s="6">
        <v>0</v>
      </c>
    </row>
    <row r="730" spans="2:32" x14ac:dyDescent="0.35">
      <c r="B730" s="1" t="s">
        <v>192</v>
      </c>
      <c r="C730" s="5">
        <v>0</v>
      </c>
      <c r="D730" s="6">
        <v>0</v>
      </c>
      <c r="E730" s="5">
        <v>0</v>
      </c>
      <c r="F730" s="6">
        <v>0</v>
      </c>
      <c r="G730" s="5">
        <v>0</v>
      </c>
      <c r="H730" s="6">
        <v>0</v>
      </c>
      <c r="I730" s="5">
        <v>0</v>
      </c>
      <c r="J730" s="6">
        <v>0</v>
      </c>
      <c r="K730" s="5">
        <v>0</v>
      </c>
      <c r="L730" s="6">
        <v>0</v>
      </c>
      <c r="M730" s="5">
        <v>0</v>
      </c>
      <c r="N730" s="6">
        <v>0</v>
      </c>
      <c r="O730" s="5">
        <v>0</v>
      </c>
      <c r="P730" s="6">
        <v>0</v>
      </c>
      <c r="Q730" s="5">
        <v>0</v>
      </c>
      <c r="R730" s="6">
        <v>0</v>
      </c>
      <c r="S730" s="5">
        <v>0</v>
      </c>
      <c r="T730" s="6">
        <v>0</v>
      </c>
      <c r="U730" s="5">
        <v>0</v>
      </c>
      <c r="V730" s="6">
        <v>0</v>
      </c>
      <c r="W730" s="5">
        <v>0</v>
      </c>
      <c r="X730" s="6">
        <v>0</v>
      </c>
      <c r="Y730" s="5">
        <v>0</v>
      </c>
      <c r="Z730" s="6">
        <v>0</v>
      </c>
      <c r="AA730" s="5">
        <v>0</v>
      </c>
      <c r="AB730" s="6">
        <v>0</v>
      </c>
      <c r="AC730" s="5">
        <v>0</v>
      </c>
      <c r="AD730" s="6">
        <v>0</v>
      </c>
      <c r="AE730" s="5">
        <v>0</v>
      </c>
      <c r="AF730" s="6">
        <v>0</v>
      </c>
    </row>
    <row r="731" spans="2:32" x14ac:dyDescent="0.35">
      <c r="B731" s="1" t="s">
        <v>193</v>
      </c>
      <c r="C731" s="5">
        <v>2.2499999999999998E-3</v>
      </c>
      <c r="D731" s="6">
        <v>2.177</v>
      </c>
      <c r="E731" s="5">
        <v>0</v>
      </c>
      <c r="F731" s="6">
        <v>0</v>
      </c>
      <c r="G731" s="5">
        <v>0</v>
      </c>
      <c r="H731" s="6">
        <v>0</v>
      </c>
      <c r="I731" s="5">
        <v>0</v>
      </c>
      <c r="J731" s="6">
        <v>0</v>
      </c>
      <c r="K731" s="5">
        <v>0</v>
      </c>
      <c r="L731" s="6">
        <v>0</v>
      </c>
      <c r="M731" s="5">
        <v>0</v>
      </c>
      <c r="N731" s="6">
        <v>0</v>
      </c>
      <c r="O731" s="5">
        <v>0</v>
      </c>
      <c r="P731" s="6">
        <v>0</v>
      </c>
      <c r="Q731" s="5">
        <v>0</v>
      </c>
      <c r="R731" s="6">
        <v>0</v>
      </c>
      <c r="S731" s="5">
        <v>0</v>
      </c>
      <c r="T731" s="6">
        <v>0</v>
      </c>
      <c r="U731" s="5">
        <v>0</v>
      </c>
      <c r="V731" s="6">
        <v>0</v>
      </c>
      <c r="W731" s="5">
        <v>0</v>
      </c>
      <c r="X731" s="6">
        <v>0</v>
      </c>
      <c r="Y731" s="5">
        <v>0</v>
      </c>
      <c r="Z731" s="6">
        <v>0</v>
      </c>
      <c r="AA731" s="5">
        <v>0</v>
      </c>
      <c r="AB731" s="6">
        <v>0</v>
      </c>
      <c r="AC731" s="5">
        <v>1.1950000000000001E-2</v>
      </c>
      <c r="AD731" s="6">
        <v>2.177</v>
      </c>
      <c r="AE731" s="5">
        <v>0</v>
      </c>
      <c r="AF731" s="6">
        <v>0</v>
      </c>
    </row>
    <row r="732" spans="2:32" x14ac:dyDescent="0.35">
      <c r="B732" s="1" t="s">
        <v>194</v>
      </c>
      <c r="C732" s="5">
        <v>8.8000000000000003E-4</v>
      </c>
      <c r="D732" s="6">
        <v>0.85099999999999998</v>
      </c>
      <c r="E732" s="5">
        <v>0</v>
      </c>
      <c r="F732" s="6">
        <v>0</v>
      </c>
      <c r="G732" s="5">
        <v>0</v>
      </c>
      <c r="H732" s="6">
        <v>0</v>
      </c>
      <c r="I732" s="5">
        <v>0</v>
      </c>
      <c r="J732" s="6">
        <v>0</v>
      </c>
      <c r="K732" s="5">
        <v>0</v>
      </c>
      <c r="L732" s="6">
        <v>0</v>
      </c>
      <c r="M732" s="5">
        <v>0</v>
      </c>
      <c r="N732" s="6">
        <v>0</v>
      </c>
      <c r="O732" s="5">
        <v>0</v>
      </c>
      <c r="P732" s="6">
        <v>0</v>
      </c>
      <c r="Q732" s="5">
        <v>0</v>
      </c>
      <c r="R732" s="6">
        <v>0</v>
      </c>
      <c r="S732" s="5">
        <v>0</v>
      </c>
      <c r="T732" s="6">
        <v>0</v>
      </c>
      <c r="U732" s="5">
        <v>0</v>
      </c>
      <c r="V732" s="6">
        <v>0</v>
      </c>
      <c r="W732" s="5">
        <v>0</v>
      </c>
      <c r="X732" s="6">
        <v>0</v>
      </c>
      <c r="Y732" s="5">
        <v>0</v>
      </c>
      <c r="Z732" s="6">
        <v>0</v>
      </c>
      <c r="AA732" s="5">
        <v>0</v>
      </c>
      <c r="AB732" s="6">
        <v>0</v>
      </c>
      <c r="AC732" s="5">
        <v>4.6699999999999997E-3</v>
      </c>
      <c r="AD732" s="6">
        <v>0.85099999999999998</v>
      </c>
      <c r="AE732" s="5">
        <v>0</v>
      </c>
      <c r="AF732" s="6">
        <v>0</v>
      </c>
    </row>
    <row r="733" spans="2:32" x14ac:dyDescent="0.35">
      <c r="B733" s="1" t="s">
        <v>195</v>
      </c>
      <c r="C733" s="5">
        <v>4.6800000000000001E-3</v>
      </c>
      <c r="D733" s="6">
        <v>4.524</v>
      </c>
      <c r="E733" s="5">
        <v>0</v>
      </c>
      <c r="F733" s="6">
        <v>0</v>
      </c>
      <c r="G733" s="5">
        <v>0</v>
      </c>
      <c r="H733" s="6">
        <v>0</v>
      </c>
      <c r="I733" s="5">
        <v>0</v>
      </c>
      <c r="J733" s="6">
        <v>0</v>
      </c>
      <c r="K733" s="5">
        <v>0</v>
      </c>
      <c r="L733" s="6">
        <v>0</v>
      </c>
      <c r="M733" s="5">
        <v>0</v>
      </c>
      <c r="N733" s="6">
        <v>0</v>
      </c>
      <c r="O733" s="5">
        <v>0</v>
      </c>
      <c r="P733" s="6">
        <v>0</v>
      </c>
      <c r="Q733" s="5">
        <v>0</v>
      </c>
      <c r="R733" s="6">
        <v>0</v>
      </c>
      <c r="S733" s="5">
        <v>0</v>
      </c>
      <c r="T733" s="6">
        <v>0</v>
      </c>
      <c r="U733" s="5">
        <v>0</v>
      </c>
      <c r="V733" s="6">
        <v>0</v>
      </c>
      <c r="W733" s="5">
        <v>0</v>
      </c>
      <c r="X733" s="6">
        <v>0</v>
      </c>
      <c r="Y733" s="5">
        <v>0</v>
      </c>
      <c r="Z733" s="6">
        <v>0</v>
      </c>
      <c r="AA733" s="5">
        <v>0</v>
      </c>
      <c r="AB733" s="6">
        <v>0</v>
      </c>
      <c r="AC733" s="5">
        <v>2.4830000000000001E-2</v>
      </c>
      <c r="AD733" s="6">
        <v>4.524</v>
      </c>
      <c r="AE733" s="5">
        <v>0</v>
      </c>
      <c r="AF733" s="6">
        <v>0</v>
      </c>
    </row>
    <row r="734" spans="2:32" x14ac:dyDescent="0.35">
      <c r="B734" s="1" t="s">
        <v>196</v>
      </c>
      <c r="C734" s="5">
        <v>5.4400000000000004E-3</v>
      </c>
      <c r="D734" s="6">
        <v>5.2610000000000001</v>
      </c>
      <c r="E734" s="5">
        <v>0</v>
      </c>
      <c r="F734" s="6">
        <v>0</v>
      </c>
      <c r="G734" s="5">
        <v>0</v>
      </c>
      <c r="H734" s="6">
        <v>0</v>
      </c>
      <c r="I734" s="5">
        <v>0</v>
      </c>
      <c r="J734" s="6">
        <v>0</v>
      </c>
      <c r="K734" s="5">
        <v>0</v>
      </c>
      <c r="L734" s="6">
        <v>0</v>
      </c>
      <c r="M734" s="5">
        <v>0</v>
      </c>
      <c r="N734" s="6">
        <v>0</v>
      </c>
      <c r="O734" s="5">
        <v>0</v>
      </c>
      <c r="P734" s="6">
        <v>0</v>
      </c>
      <c r="Q734" s="5">
        <v>0</v>
      </c>
      <c r="R734" s="6">
        <v>0</v>
      </c>
      <c r="S734" s="5">
        <v>0</v>
      </c>
      <c r="T734" s="6">
        <v>0</v>
      </c>
      <c r="U734" s="5">
        <v>0</v>
      </c>
      <c r="V734" s="6">
        <v>0</v>
      </c>
      <c r="W734" s="5">
        <v>0</v>
      </c>
      <c r="X734" s="6">
        <v>0</v>
      </c>
      <c r="Y734" s="5">
        <v>0</v>
      </c>
      <c r="Z734" s="6">
        <v>0</v>
      </c>
      <c r="AA734" s="5">
        <v>6.3800000000000003E-3</v>
      </c>
      <c r="AB734" s="6">
        <v>0.73699999999999999</v>
      </c>
      <c r="AC734" s="5">
        <v>2.4830000000000001E-2</v>
      </c>
      <c r="AD734" s="6">
        <v>4.524</v>
      </c>
      <c r="AE734" s="5">
        <v>0</v>
      </c>
      <c r="AF734" s="6">
        <v>0</v>
      </c>
    </row>
    <row r="735" spans="2:32" x14ac:dyDescent="0.35">
      <c r="B735" s="1" t="s">
        <v>197</v>
      </c>
      <c r="C735" s="5">
        <v>8.8000000000000003E-4</v>
      </c>
      <c r="D735" s="6">
        <v>0.85099999999999998</v>
      </c>
      <c r="E735" s="5">
        <v>0</v>
      </c>
      <c r="F735" s="6">
        <v>0</v>
      </c>
      <c r="G735" s="5">
        <v>0</v>
      </c>
      <c r="H735" s="6">
        <v>0</v>
      </c>
      <c r="I735" s="5">
        <v>0</v>
      </c>
      <c r="J735" s="6">
        <v>0</v>
      </c>
      <c r="K735" s="5">
        <v>0</v>
      </c>
      <c r="L735" s="6">
        <v>0</v>
      </c>
      <c r="M735" s="5">
        <v>0</v>
      </c>
      <c r="N735" s="6">
        <v>0</v>
      </c>
      <c r="O735" s="5">
        <v>0</v>
      </c>
      <c r="P735" s="6">
        <v>0</v>
      </c>
      <c r="Q735" s="5">
        <v>0</v>
      </c>
      <c r="R735" s="6">
        <v>0</v>
      </c>
      <c r="S735" s="5">
        <v>0</v>
      </c>
      <c r="T735" s="6">
        <v>0</v>
      </c>
      <c r="U735" s="5">
        <v>0</v>
      </c>
      <c r="V735" s="6">
        <v>0</v>
      </c>
      <c r="W735" s="5">
        <v>0</v>
      </c>
      <c r="X735" s="6">
        <v>0</v>
      </c>
      <c r="Y735" s="5">
        <v>0</v>
      </c>
      <c r="Z735" s="6">
        <v>0</v>
      </c>
      <c r="AA735" s="5">
        <v>0</v>
      </c>
      <c r="AB735" s="6">
        <v>0</v>
      </c>
      <c r="AC735" s="5">
        <v>4.6699999999999997E-3</v>
      </c>
      <c r="AD735" s="6">
        <v>0.85099999999999998</v>
      </c>
      <c r="AE735" s="5">
        <v>0</v>
      </c>
      <c r="AF735" s="6">
        <v>0</v>
      </c>
    </row>
    <row r="736" spans="2:32" x14ac:dyDescent="0.35">
      <c r="B736" s="1" t="s">
        <v>198</v>
      </c>
      <c r="C736" s="5">
        <v>8.8000000000000003E-4</v>
      </c>
      <c r="D736" s="6">
        <v>0.85099999999999998</v>
      </c>
      <c r="E736" s="5">
        <v>0</v>
      </c>
      <c r="F736" s="6">
        <v>0</v>
      </c>
      <c r="G736" s="5">
        <v>0</v>
      </c>
      <c r="H736" s="6">
        <v>0</v>
      </c>
      <c r="I736" s="5">
        <v>0</v>
      </c>
      <c r="J736" s="6">
        <v>0</v>
      </c>
      <c r="K736" s="5">
        <v>0</v>
      </c>
      <c r="L736" s="6">
        <v>0</v>
      </c>
      <c r="M736" s="5">
        <v>0</v>
      </c>
      <c r="N736" s="6">
        <v>0</v>
      </c>
      <c r="O736" s="5">
        <v>0</v>
      </c>
      <c r="P736" s="6">
        <v>0</v>
      </c>
      <c r="Q736" s="5">
        <v>0</v>
      </c>
      <c r="R736" s="6">
        <v>0</v>
      </c>
      <c r="S736" s="5">
        <v>0</v>
      </c>
      <c r="T736" s="6">
        <v>0</v>
      </c>
      <c r="U736" s="5">
        <v>0</v>
      </c>
      <c r="V736" s="6">
        <v>0</v>
      </c>
      <c r="W736" s="5">
        <v>0</v>
      </c>
      <c r="X736" s="6">
        <v>0</v>
      </c>
      <c r="Y736" s="5">
        <v>0</v>
      </c>
      <c r="Z736" s="6">
        <v>0</v>
      </c>
      <c r="AA736" s="5">
        <v>0</v>
      </c>
      <c r="AB736" s="6">
        <v>0</v>
      </c>
      <c r="AC736" s="5">
        <v>4.6699999999999997E-3</v>
      </c>
      <c r="AD736" s="6">
        <v>0.85099999999999998</v>
      </c>
      <c r="AE736" s="5">
        <v>0</v>
      </c>
      <c r="AF736" s="6">
        <v>0</v>
      </c>
    </row>
    <row r="737" spans="2:32" x14ac:dyDescent="0.35">
      <c r="B737" s="1" t="s">
        <v>199</v>
      </c>
      <c r="C737" s="5">
        <v>8.8000000000000003E-4</v>
      </c>
      <c r="D737" s="6">
        <v>0.85099999999999998</v>
      </c>
      <c r="E737" s="5">
        <v>0</v>
      </c>
      <c r="F737" s="6">
        <v>0</v>
      </c>
      <c r="G737" s="5">
        <v>0</v>
      </c>
      <c r="H737" s="6">
        <v>0</v>
      </c>
      <c r="I737" s="5">
        <v>0</v>
      </c>
      <c r="J737" s="6">
        <v>0</v>
      </c>
      <c r="K737" s="5">
        <v>0</v>
      </c>
      <c r="L737" s="6">
        <v>0</v>
      </c>
      <c r="M737" s="5">
        <v>0</v>
      </c>
      <c r="N737" s="6">
        <v>0</v>
      </c>
      <c r="O737" s="5">
        <v>0</v>
      </c>
      <c r="P737" s="6">
        <v>0</v>
      </c>
      <c r="Q737" s="5">
        <v>0</v>
      </c>
      <c r="R737" s="6">
        <v>0</v>
      </c>
      <c r="S737" s="5">
        <v>0</v>
      </c>
      <c r="T737" s="6">
        <v>0</v>
      </c>
      <c r="U737" s="5">
        <v>0</v>
      </c>
      <c r="V737" s="6">
        <v>0</v>
      </c>
      <c r="W737" s="5">
        <v>0</v>
      </c>
      <c r="X737" s="6">
        <v>0</v>
      </c>
      <c r="Y737" s="5">
        <v>0</v>
      </c>
      <c r="Z737" s="6">
        <v>0</v>
      </c>
      <c r="AA737" s="5">
        <v>0</v>
      </c>
      <c r="AB737" s="6">
        <v>0</v>
      </c>
      <c r="AC737" s="5">
        <v>4.6699999999999997E-3</v>
      </c>
      <c r="AD737" s="6">
        <v>0.85099999999999998</v>
      </c>
      <c r="AE737" s="5">
        <v>0</v>
      </c>
      <c r="AF737" s="6">
        <v>0</v>
      </c>
    </row>
    <row r="738" spans="2:32" x14ac:dyDescent="0.35">
      <c r="B738" s="1" t="s">
        <v>200</v>
      </c>
      <c r="C738" s="5">
        <v>3.13E-3</v>
      </c>
      <c r="D738" s="6">
        <v>3.0270000000000001</v>
      </c>
      <c r="E738" s="5">
        <v>0</v>
      </c>
      <c r="F738" s="6">
        <v>0</v>
      </c>
      <c r="G738" s="5">
        <v>0</v>
      </c>
      <c r="H738" s="6">
        <v>0</v>
      </c>
      <c r="I738" s="5">
        <v>0</v>
      </c>
      <c r="J738" s="6">
        <v>0</v>
      </c>
      <c r="K738" s="5">
        <v>0</v>
      </c>
      <c r="L738" s="6">
        <v>0</v>
      </c>
      <c r="M738" s="5">
        <v>0</v>
      </c>
      <c r="N738" s="6">
        <v>0</v>
      </c>
      <c r="O738" s="5">
        <v>0</v>
      </c>
      <c r="P738" s="6">
        <v>0</v>
      </c>
      <c r="Q738" s="5">
        <v>0</v>
      </c>
      <c r="R738" s="6">
        <v>0</v>
      </c>
      <c r="S738" s="5">
        <v>0</v>
      </c>
      <c r="T738" s="6">
        <v>0</v>
      </c>
      <c r="U738" s="5">
        <v>0</v>
      </c>
      <c r="V738" s="6">
        <v>0</v>
      </c>
      <c r="W738" s="5">
        <v>0</v>
      </c>
      <c r="X738" s="6">
        <v>0</v>
      </c>
      <c r="Y738" s="5">
        <v>0</v>
      </c>
      <c r="Z738" s="6">
        <v>0</v>
      </c>
      <c r="AA738" s="5">
        <v>0</v>
      </c>
      <c r="AB738" s="6">
        <v>0</v>
      </c>
      <c r="AC738" s="5">
        <v>1.661E-2</v>
      </c>
      <c r="AD738" s="6">
        <v>3.0270000000000001</v>
      </c>
      <c r="AE738" s="5">
        <v>0</v>
      </c>
      <c r="AF738" s="6">
        <v>0</v>
      </c>
    </row>
    <row r="739" spans="2:32" x14ac:dyDescent="0.35">
      <c r="B739" s="1" t="s">
        <v>201</v>
      </c>
      <c r="C739" s="5">
        <v>3.0100000000000001E-3</v>
      </c>
      <c r="D739" s="6">
        <v>2.911</v>
      </c>
      <c r="E739" s="5">
        <v>0</v>
      </c>
      <c r="F739" s="6">
        <v>0</v>
      </c>
      <c r="G739" s="5">
        <v>0</v>
      </c>
      <c r="H739" s="6">
        <v>0</v>
      </c>
      <c r="I739" s="5">
        <v>0</v>
      </c>
      <c r="J739" s="6">
        <v>0</v>
      </c>
      <c r="K739" s="5">
        <v>0</v>
      </c>
      <c r="L739" s="6">
        <v>0</v>
      </c>
      <c r="M739" s="5">
        <v>0</v>
      </c>
      <c r="N739" s="6">
        <v>0</v>
      </c>
      <c r="O739" s="5">
        <v>0</v>
      </c>
      <c r="P739" s="6">
        <v>0</v>
      </c>
      <c r="Q739" s="5">
        <v>0</v>
      </c>
      <c r="R739" s="6">
        <v>0</v>
      </c>
      <c r="S739" s="5">
        <v>0</v>
      </c>
      <c r="T739" s="6">
        <v>0</v>
      </c>
      <c r="U739" s="5">
        <v>0</v>
      </c>
      <c r="V739" s="6">
        <v>0</v>
      </c>
      <c r="W739" s="5">
        <v>0</v>
      </c>
      <c r="X739" s="6">
        <v>0</v>
      </c>
      <c r="Y739" s="5">
        <v>0</v>
      </c>
      <c r="Z739" s="6">
        <v>0</v>
      </c>
      <c r="AA739" s="5">
        <v>0</v>
      </c>
      <c r="AB739" s="6">
        <v>0</v>
      </c>
      <c r="AC739" s="5">
        <v>9.3399999999999993E-3</v>
      </c>
      <c r="AD739" s="6">
        <v>1.702</v>
      </c>
      <c r="AE739" s="5">
        <v>1.3769999999999999E-2</v>
      </c>
      <c r="AF739" s="6">
        <v>1.2090000000000001</v>
      </c>
    </row>
    <row r="740" spans="2:32" x14ac:dyDescent="0.35">
      <c r="B740" s="1" t="s">
        <v>202</v>
      </c>
      <c r="C740" s="5">
        <v>6.6100000000000004E-3</v>
      </c>
      <c r="D740" s="6">
        <v>6.391</v>
      </c>
      <c r="E740" s="5">
        <v>0</v>
      </c>
      <c r="F740" s="6">
        <v>0</v>
      </c>
      <c r="G740" s="5">
        <v>0</v>
      </c>
      <c r="H740" s="6">
        <v>0</v>
      </c>
      <c r="I740" s="5">
        <v>0</v>
      </c>
      <c r="J740" s="6">
        <v>0</v>
      </c>
      <c r="K740" s="5">
        <v>0</v>
      </c>
      <c r="L740" s="6">
        <v>0</v>
      </c>
      <c r="M740" s="5">
        <v>0</v>
      </c>
      <c r="N740" s="6">
        <v>0</v>
      </c>
      <c r="O740" s="5">
        <v>0</v>
      </c>
      <c r="P740" s="6">
        <v>0</v>
      </c>
      <c r="Q740" s="5">
        <v>0</v>
      </c>
      <c r="R740" s="6">
        <v>0</v>
      </c>
      <c r="S740" s="5">
        <v>0</v>
      </c>
      <c r="T740" s="6">
        <v>0</v>
      </c>
      <c r="U740" s="5">
        <v>0</v>
      </c>
      <c r="V740" s="6">
        <v>0</v>
      </c>
      <c r="W740" s="5">
        <v>0</v>
      </c>
      <c r="X740" s="6">
        <v>0</v>
      </c>
      <c r="Y740" s="5">
        <v>0</v>
      </c>
      <c r="Z740" s="6">
        <v>0</v>
      </c>
      <c r="AA740" s="5">
        <v>0</v>
      </c>
      <c r="AB740" s="6">
        <v>0</v>
      </c>
      <c r="AC740" s="5">
        <v>3.5069999999999997E-2</v>
      </c>
      <c r="AD740" s="6">
        <v>6.391</v>
      </c>
      <c r="AE740" s="5">
        <v>0</v>
      </c>
      <c r="AF740" s="6">
        <v>0</v>
      </c>
    </row>
    <row r="741" spans="2:32" x14ac:dyDescent="0.35">
      <c r="B741" s="1" t="s">
        <v>203</v>
      </c>
      <c r="C741" s="5">
        <v>3.48E-3</v>
      </c>
      <c r="D741" s="6">
        <v>3.3639999999999999</v>
      </c>
      <c r="E741" s="5">
        <v>0</v>
      </c>
      <c r="F741" s="6">
        <v>0</v>
      </c>
      <c r="G741" s="5">
        <v>0</v>
      </c>
      <c r="H741" s="6">
        <v>0</v>
      </c>
      <c r="I741" s="5">
        <v>0</v>
      </c>
      <c r="J741" s="6">
        <v>0</v>
      </c>
      <c r="K741" s="5">
        <v>0</v>
      </c>
      <c r="L741" s="6">
        <v>0</v>
      </c>
      <c r="M741" s="5">
        <v>0</v>
      </c>
      <c r="N741" s="6">
        <v>0</v>
      </c>
      <c r="O741" s="5">
        <v>0</v>
      </c>
      <c r="P741" s="6">
        <v>0</v>
      </c>
      <c r="Q741" s="5">
        <v>0</v>
      </c>
      <c r="R741" s="6">
        <v>0</v>
      </c>
      <c r="S741" s="5">
        <v>0</v>
      </c>
      <c r="T741" s="6">
        <v>0</v>
      </c>
      <c r="U741" s="5">
        <v>0</v>
      </c>
      <c r="V741" s="6">
        <v>0</v>
      </c>
      <c r="W741" s="5">
        <v>0</v>
      </c>
      <c r="X741" s="6">
        <v>0</v>
      </c>
      <c r="Y741" s="5">
        <v>0</v>
      </c>
      <c r="Z741" s="6">
        <v>0</v>
      </c>
      <c r="AA741" s="5">
        <v>0</v>
      </c>
      <c r="AB741" s="6">
        <v>0</v>
      </c>
      <c r="AC741" s="5">
        <v>1.8460000000000001E-2</v>
      </c>
      <c r="AD741" s="6">
        <v>3.3639999999999999</v>
      </c>
      <c r="AE741" s="5">
        <v>0</v>
      </c>
      <c r="AF741" s="6">
        <v>0</v>
      </c>
    </row>
    <row r="742" spans="2:32" x14ac:dyDescent="0.35">
      <c r="B742" s="1" t="s">
        <v>204</v>
      </c>
      <c r="C742" s="5">
        <v>3.48E-3</v>
      </c>
      <c r="D742" s="6">
        <v>3.3639999999999999</v>
      </c>
      <c r="E742" s="5">
        <v>0</v>
      </c>
      <c r="F742" s="6">
        <v>0</v>
      </c>
      <c r="G742" s="5">
        <v>0</v>
      </c>
      <c r="H742" s="6">
        <v>0</v>
      </c>
      <c r="I742" s="5">
        <v>0</v>
      </c>
      <c r="J742" s="6">
        <v>0</v>
      </c>
      <c r="K742" s="5">
        <v>0</v>
      </c>
      <c r="L742" s="6">
        <v>0</v>
      </c>
      <c r="M742" s="5">
        <v>0</v>
      </c>
      <c r="N742" s="6">
        <v>0</v>
      </c>
      <c r="O742" s="5">
        <v>0</v>
      </c>
      <c r="P742" s="6">
        <v>0</v>
      </c>
      <c r="Q742" s="5">
        <v>0</v>
      </c>
      <c r="R742" s="6">
        <v>0</v>
      </c>
      <c r="S742" s="5">
        <v>0</v>
      </c>
      <c r="T742" s="6">
        <v>0</v>
      </c>
      <c r="U742" s="5">
        <v>0</v>
      </c>
      <c r="V742" s="6">
        <v>0</v>
      </c>
      <c r="W742" s="5">
        <v>0</v>
      </c>
      <c r="X742" s="6">
        <v>0</v>
      </c>
      <c r="Y742" s="5">
        <v>0</v>
      </c>
      <c r="Z742" s="6">
        <v>0</v>
      </c>
      <c r="AA742" s="5">
        <v>0</v>
      </c>
      <c r="AB742" s="6">
        <v>0</v>
      </c>
      <c r="AC742" s="5">
        <v>1.8460000000000001E-2</v>
      </c>
      <c r="AD742" s="6">
        <v>3.3639999999999999</v>
      </c>
      <c r="AE742" s="5">
        <v>0</v>
      </c>
      <c r="AF742" s="6">
        <v>0</v>
      </c>
    </row>
    <row r="743" spans="2:32" x14ac:dyDescent="0.35">
      <c r="B743" s="1" t="s">
        <v>205</v>
      </c>
      <c r="C743" s="5">
        <v>8.8000000000000003E-4</v>
      </c>
      <c r="D743" s="6">
        <v>0.85099999999999998</v>
      </c>
      <c r="E743" s="5">
        <v>0</v>
      </c>
      <c r="F743" s="6">
        <v>0</v>
      </c>
      <c r="G743" s="5">
        <v>0</v>
      </c>
      <c r="H743" s="6">
        <v>0</v>
      </c>
      <c r="I743" s="5">
        <v>0</v>
      </c>
      <c r="J743" s="6">
        <v>0</v>
      </c>
      <c r="K743" s="5">
        <v>0</v>
      </c>
      <c r="L743" s="6">
        <v>0</v>
      </c>
      <c r="M743" s="5">
        <v>0</v>
      </c>
      <c r="N743" s="6">
        <v>0</v>
      </c>
      <c r="O743" s="5">
        <v>0</v>
      </c>
      <c r="P743" s="6">
        <v>0</v>
      </c>
      <c r="Q743" s="5">
        <v>0</v>
      </c>
      <c r="R743" s="6">
        <v>0</v>
      </c>
      <c r="S743" s="5">
        <v>0</v>
      </c>
      <c r="T743" s="6">
        <v>0</v>
      </c>
      <c r="U743" s="5">
        <v>0</v>
      </c>
      <c r="V743" s="6">
        <v>0</v>
      </c>
      <c r="W743" s="5">
        <v>0</v>
      </c>
      <c r="X743" s="6">
        <v>0</v>
      </c>
      <c r="Y743" s="5">
        <v>0</v>
      </c>
      <c r="Z743" s="6">
        <v>0</v>
      </c>
      <c r="AA743" s="5">
        <v>0</v>
      </c>
      <c r="AB743" s="6">
        <v>0</v>
      </c>
      <c r="AC743" s="5">
        <v>4.6699999999999997E-3</v>
      </c>
      <c r="AD743" s="6">
        <v>0.85099999999999998</v>
      </c>
      <c r="AE743" s="5">
        <v>0</v>
      </c>
      <c r="AF743" s="6">
        <v>0</v>
      </c>
    </row>
    <row r="744" spans="2:32" x14ac:dyDescent="0.35">
      <c r="B744" s="1" t="s">
        <v>206</v>
      </c>
      <c r="C744" s="5">
        <v>1.37E-2</v>
      </c>
      <c r="D744" s="6">
        <v>13.244999999999999</v>
      </c>
      <c r="E744" s="5">
        <v>0</v>
      </c>
      <c r="F744" s="6">
        <v>0</v>
      </c>
      <c r="G744" s="5">
        <v>0</v>
      </c>
      <c r="H744" s="6">
        <v>0</v>
      </c>
      <c r="I744" s="5">
        <v>0</v>
      </c>
      <c r="J744" s="6">
        <v>0</v>
      </c>
      <c r="K744" s="5">
        <v>0</v>
      </c>
      <c r="L744" s="6">
        <v>0</v>
      </c>
      <c r="M744" s="5">
        <v>0</v>
      </c>
      <c r="N744" s="6">
        <v>0</v>
      </c>
      <c r="O744" s="5">
        <v>0</v>
      </c>
      <c r="P744" s="6">
        <v>0</v>
      </c>
      <c r="Q744" s="5">
        <v>2.614E-2</v>
      </c>
      <c r="R744" s="6">
        <v>1.143</v>
      </c>
      <c r="S744" s="5">
        <v>0</v>
      </c>
      <c r="T744" s="6">
        <v>0</v>
      </c>
      <c r="U744" s="5">
        <v>0</v>
      </c>
      <c r="V744" s="6">
        <v>0</v>
      </c>
      <c r="W744" s="5">
        <v>0</v>
      </c>
      <c r="X744" s="6">
        <v>0</v>
      </c>
      <c r="Y744" s="5">
        <v>0</v>
      </c>
      <c r="Z744" s="6">
        <v>0</v>
      </c>
      <c r="AA744" s="5">
        <v>0</v>
      </c>
      <c r="AB744" s="6">
        <v>0</v>
      </c>
      <c r="AC744" s="5">
        <v>6.6420000000000007E-2</v>
      </c>
      <c r="AD744" s="6">
        <v>12.103</v>
      </c>
      <c r="AE744" s="5">
        <v>0</v>
      </c>
      <c r="AF744" s="6">
        <v>0</v>
      </c>
    </row>
    <row r="745" spans="2:32" x14ac:dyDescent="0.35">
      <c r="B745" s="1" t="s">
        <v>207</v>
      </c>
      <c r="C745" s="5">
        <v>1.1339999999999999E-2</v>
      </c>
      <c r="D745" s="6">
        <v>10.962999999999999</v>
      </c>
      <c r="E745" s="5">
        <v>0</v>
      </c>
      <c r="F745" s="6">
        <v>0</v>
      </c>
      <c r="G745" s="5">
        <v>0</v>
      </c>
      <c r="H745" s="6">
        <v>0</v>
      </c>
      <c r="I745" s="5">
        <v>0</v>
      </c>
      <c r="J745" s="6">
        <v>0</v>
      </c>
      <c r="K745" s="5">
        <v>0</v>
      </c>
      <c r="L745" s="6">
        <v>0</v>
      </c>
      <c r="M745" s="5">
        <v>0</v>
      </c>
      <c r="N745" s="6">
        <v>0</v>
      </c>
      <c r="O745" s="5">
        <v>0</v>
      </c>
      <c r="P745" s="6">
        <v>0</v>
      </c>
      <c r="Q745" s="5">
        <v>0</v>
      </c>
      <c r="R745" s="6">
        <v>0</v>
      </c>
      <c r="S745" s="5">
        <v>0</v>
      </c>
      <c r="T745" s="6">
        <v>0</v>
      </c>
      <c r="U745" s="5">
        <v>0</v>
      </c>
      <c r="V745" s="6">
        <v>0</v>
      </c>
      <c r="W745" s="5">
        <v>0</v>
      </c>
      <c r="X745" s="6">
        <v>0</v>
      </c>
      <c r="Y745" s="5">
        <v>0</v>
      </c>
      <c r="Z745" s="6">
        <v>0</v>
      </c>
      <c r="AA745" s="5">
        <v>0</v>
      </c>
      <c r="AB745" s="6">
        <v>0</v>
      </c>
      <c r="AC745" s="5">
        <v>6.0170000000000001E-2</v>
      </c>
      <c r="AD745" s="6">
        <v>10.962999999999999</v>
      </c>
      <c r="AE745" s="5">
        <v>0</v>
      </c>
      <c r="AF745" s="6">
        <v>0</v>
      </c>
    </row>
    <row r="746" spans="2:32" x14ac:dyDescent="0.35">
      <c r="B746" s="1" t="s">
        <v>208</v>
      </c>
      <c r="C746" s="5">
        <v>1.1169999999999999E-2</v>
      </c>
      <c r="D746" s="6">
        <v>10.797000000000001</v>
      </c>
      <c r="E746" s="5">
        <v>0</v>
      </c>
      <c r="F746" s="6">
        <v>0</v>
      </c>
      <c r="G746" s="5">
        <v>0</v>
      </c>
      <c r="H746" s="6">
        <v>0</v>
      </c>
      <c r="I746" s="5">
        <v>0</v>
      </c>
      <c r="J746" s="6">
        <v>0</v>
      </c>
      <c r="K746" s="5">
        <v>0</v>
      </c>
      <c r="L746" s="6">
        <v>0</v>
      </c>
      <c r="M746" s="5">
        <v>0</v>
      </c>
      <c r="N746" s="6">
        <v>0</v>
      </c>
      <c r="O746" s="5">
        <v>0</v>
      </c>
      <c r="P746" s="6">
        <v>0</v>
      </c>
      <c r="Q746" s="5">
        <v>0</v>
      </c>
      <c r="R746" s="6">
        <v>0</v>
      </c>
      <c r="S746" s="5">
        <v>0</v>
      </c>
      <c r="T746" s="6">
        <v>0</v>
      </c>
      <c r="U746" s="5">
        <v>0</v>
      </c>
      <c r="V746" s="6">
        <v>0</v>
      </c>
      <c r="W746" s="5">
        <v>0</v>
      </c>
      <c r="X746" s="6">
        <v>0</v>
      </c>
      <c r="Y746" s="5">
        <v>0</v>
      </c>
      <c r="Z746" s="6">
        <v>0</v>
      </c>
      <c r="AA746" s="5">
        <v>0</v>
      </c>
      <c r="AB746" s="6">
        <v>0</v>
      </c>
      <c r="AC746" s="5">
        <v>5.926E-2</v>
      </c>
      <c r="AD746" s="6">
        <v>10.797000000000001</v>
      </c>
      <c r="AE746" s="5">
        <v>0</v>
      </c>
      <c r="AF746" s="6">
        <v>0</v>
      </c>
    </row>
    <row r="747" spans="2:32" x14ac:dyDescent="0.35">
      <c r="B747" s="1" t="s">
        <v>209</v>
      </c>
      <c r="C747" s="5">
        <v>3.48E-3</v>
      </c>
      <c r="D747" s="6">
        <v>3.3639999999999999</v>
      </c>
      <c r="E747" s="5">
        <v>0</v>
      </c>
      <c r="F747" s="6">
        <v>0</v>
      </c>
      <c r="G747" s="5">
        <v>0</v>
      </c>
      <c r="H747" s="6">
        <v>0</v>
      </c>
      <c r="I747" s="5">
        <v>0</v>
      </c>
      <c r="J747" s="6">
        <v>0</v>
      </c>
      <c r="K747" s="5">
        <v>0</v>
      </c>
      <c r="L747" s="6">
        <v>0</v>
      </c>
      <c r="M747" s="5">
        <v>0</v>
      </c>
      <c r="N747" s="6">
        <v>0</v>
      </c>
      <c r="O747" s="5">
        <v>0</v>
      </c>
      <c r="P747" s="6">
        <v>0</v>
      </c>
      <c r="Q747" s="5">
        <v>0</v>
      </c>
      <c r="R747" s="6">
        <v>0</v>
      </c>
      <c r="S747" s="5">
        <v>0</v>
      </c>
      <c r="T747" s="6">
        <v>0</v>
      </c>
      <c r="U747" s="5">
        <v>0</v>
      </c>
      <c r="V747" s="6">
        <v>0</v>
      </c>
      <c r="W747" s="5">
        <v>0</v>
      </c>
      <c r="X747" s="6">
        <v>0</v>
      </c>
      <c r="Y747" s="5">
        <v>0</v>
      </c>
      <c r="Z747" s="6">
        <v>0</v>
      </c>
      <c r="AA747" s="5">
        <v>0</v>
      </c>
      <c r="AB747" s="6">
        <v>0</v>
      </c>
      <c r="AC747" s="5">
        <v>1.8460000000000001E-2</v>
      </c>
      <c r="AD747" s="6">
        <v>3.3639999999999999</v>
      </c>
      <c r="AE747" s="5">
        <v>0</v>
      </c>
      <c r="AF747" s="6">
        <v>0</v>
      </c>
    </row>
    <row r="748" spans="2:32" x14ac:dyDescent="0.35">
      <c r="B748" s="1" t="s">
        <v>210</v>
      </c>
      <c r="C748" s="5">
        <v>1.464E-2</v>
      </c>
      <c r="D748" s="6">
        <v>14.154999999999999</v>
      </c>
      <c r="E748" s="5">
        <v>0</v>
      </c>
      <c r="F748" s="6">
        <v>0</v>
      </c>
      <c r="G748" s="5">
        <v>0</v>
      </c>
      <c r="H748" s="6">
        <v>0</v>
      </c>
      <c r="I748" s="5">
        <v>0</v>
      </c>
      <c r="J748" s="6">
        <v>0</v>
      </c>
      <c r="K748" s="5">
        <v>0</v>
      </c>
      <c r="L748" s="6">
        <v>0</v>
      </c>
      <c r="M748" s="5">
        <v>0</v>
      </c>
      <c r="N748" s="6">
        <v>0</v>
      </c>
      <c r="O748" s="5">
        <v>0</v>
      </c>
      <c r="P748" s="6">
        <v>0</v>
      </c>
      <c r="Q748" s="5">
        <v>0</v>
      </c>
      <c r="R748" s="6">
        <v>0</v>
      </c>
      <c r="S748" s="5">
        <v>0</v>
      </c>
      <c r="T748" s="6">
        <v>0</v>
      </c>
      <c r="U748" s="5">
        <v>0</v>
      </c>
      <c r="V748" s="6">
        <v>0</v>
      </c>
      <c r="W748" s="5">
        <v>0</v>
      </c>
      <c r="X748" s="6">
        <v>0</v>
      </c>
      <c r="Y748" s="5">
        <v>0</v>
      </c>
      <c r="Z748" s="6">
        <v>0</v>
      </c>
      <c r="AA748" s="5">
        <v>0</v>
      </c>
      <c r="AB748" s="6">
        <v>0</v>
      </c>
      <c r="AC748" s="5">
        <v>6.4839999999999995E-2</v>
      </c>
      <c r="AD748" s="6">
        <v>11.814</v>
      </c>
      <c r="AE748" s="5">
        <v>2.666E-2</v>
      </c>
      <c r="AF748" s="6">
        <v>2.3410000000000002</v>
      </c>
    </row>
    <row r="749" spans="2:32" x14ac:dyDescent="0.35">
      <c r="B749" s="1" t="s">
        <v>211</v>
      </c>
      <c r="C749" s="5">
        <v>3.0380000000000001E-2</v>
      </c>
      <c r="D749" s="6">
        <v>29.370999999999999</v>
      </c>
      <c r="E749" s="5">
        <v>0</v>
      </c>
      <c r="F749" s="6">
        <v>0</v>
      </c>
      <c r="G749" s="5">
        <v>0</v>
      </c>
      <c r="H749" s="6">
        <v>0</v>
      </c>
      <c r="I749" s="5">
        <v>0</v>
      </c>
      <c r="J749" s="6">
        <v>0</v>
      </c>
      <c r="K749" s="5">
        <v>0</v>
      </c>
      <c r="L749" s="6">
        <v>0</v>
      </c>
      <c r="M749" s="5">
        <v>0</v>
      </c>
      <c r="N749" s="6">
        <v>0</v>
      </c>
      <c r="O749" s="5">
        <v>0</v>
      </c>
      <c r="P749" s="6">
        <v>0</v>
      </c>
      <c r="Q749" s="5">
        <v>0</v>
      </c>
      <c r="R749" s="6">
        <v>0</v>
      </c>
      <c r="S749" s="5">
        <v>0</v>
      </c>
      <c r="T749" s="6">
        <v>0</v>
      </c>
      <c r="U749" s="5">
        <v>0</v>
      </c>
      <c r="V749" s="6">
        <v>0</v>
      </c>
      <c r="W749" s="5">
        <v>0</v>
      </c>
      <c r="X749" s="6">
        <v>0</v>
      </c>
      <c r="Y749" s="5">
        <v>0</v>
      </c>
      <c r="Z749" s="6">
        <v>0</v>
      </c>
      <c r="AA749" s="5">
        <v>3.4259999999999999E-2</v>
      </c>
      <c r="AB749" s="6">
        <v>3.9590000000000001</v>
      </c>
      <c r="AC749" s="5">
        <v>0.13947000000000001</v>
      </c>
      <c r="AD749" s="6">
        <v>25.411999999999999</v>
      </c>
      <c r="AE749" s="5">
        <v>0</v>
      </c>
      <c r="AF749" s="6">
        <v>0</v>
      </c>
    </row>
    <row r="750" spans="2:32" x14ac:dyDescent="0.35">
      <c r="B750" s="1" t="s">
        <v>212</v>
      </c>
      <c r="C750" s="5">
        <v>8.8000000000000003E-4</v>
      </c>
      <c r="D750" s="6">
        <v>0.85099999999999998</v>
      </c>
      <c r="E750" s="5">
        <v>0</v>
      </c>
      <c r="F750" s="6">
        <v>0</v>
      </c>
      <c r="G750" s="5">
        <v>0</v>
      </c>
      <c r="H750" s="6">
        <v>0</v>
      </c>
      <c r="I750" s="5">
        <v>0</v>
      </c>
      <c r="J750" s="6">
        <v>0</v>
      </c>
      <c r="K750" s="5">
        <v>0</v>
      </c>
      <c r="L750" s="6">
        <v>0</v>
      </c>
      <c r="M750" s="5">
        <v>0</v>
      </c>
      <c r="N750" s="6">
        <v>0</v>
      </c>
      <c r="O750" s="5">
        <v>0</v>
      </c>
      <c r="P750" s="6">
        <v>0</v>
      </c>
      <c r="Q750" s="5">
        <v>0</v>
      </c>
      <c r="R750" s="6">
        <v>0</v>
      </c>
      <c r="S750" s="5">
        <v>0</v>
      </c>
      <c r="T750" s="6">
        <v>0</v>
      </c>
      <c r="U750" s="5">
        <v>0</v>
      </c>
      <c r="V750" s="6">
        <v>0</v>
      </c>
      <c r="W750" s="5">
        <v>0</v>
      </c>
      <c r="X750" s="6">
        <v>0</v>
      </c>
      <c r="Y750" s="5">
        <v>0</v>
      </c>
      <c r="Z750" s="6">
        <v>0</v>
      </c>
      <c r="AA750" s="5">
        <v>0</v>
      </c>
      <c r="AB750" s="6">
        <v>0</v>
      </c>
      <c r="AC750" s="5">
        <v>4.6699999999999997E-3</v>
      </c>
      <c r="AD750" s="6">
        <v>0.85099999999999998</v>
      </c>
      <c r="AE750" s="5">
        <v>0</v>
      </c>
      <c r="AF750" s="6">
        <v>0</v>
      </c>
    </row>
    <row r="751" spans="2:32" x14ac:dyDescent="0.35">
      <c r="B751" s="1" t="s">
        <v>213</v>
      </c>
      <c r="C751" s="5">
        <v>1.7600000000000001E-3</v>
      </c>
      <c r="D751" s="6">
        <v>1.702</v>
      </c>
      <c r="E751" s="5">
        <v>0</v>
      </c>
      <c r="F751" s="6">
        <v>0</v>
      </c>
      <c r="G751" s="5">
        <v>0</v>
      </c>
      <c r="H751" s="6">
        <v>0</v>
      </c>
      <c r="I751" s="5">
        <v>0</v>
      </c>
      <c r="J751" s="6">
        <v>0</v>
      </c>
      <c r="K751" s="5">
        <v>0</v>
      </c>
      <c r="L751" s="6">
        <v>0</v>
      </c>
      <c r="M751" s="5">
        <v>0</v>
      </c>
      <c r="N751" s="6">
        <v>0</v>
      </c>
      <c r="O751" s="5">
        <v>0</v>
      </c>
      <c r="P751" s="6">
        <v>0</v>
      </c>
      <c r="Q751" s="5">
        <v>0</v>
      </c>
      <c r="R751" s="6">
        <v>0</v>
      </c>
      <c r="S751" s="5">
        <v>0</v>
      </c>
      <c r="T751" s="6">
        <v>0</v>
      </c>
      <c r="U751" s="5">
        <v>0</v>
      </c>
      <c r="V751" s="6">
        <v>0</v>
      </c>
      <c r="W751" s="5">
        <v>0</v>
      </c>
      <c r="X751" s="6">
        <v>0</v>
      </c>
      <c r="Y751" s="5">
        <v>0</v>
      </c>
      <c r="Z751" s="6">
        <v>0</v>
      </c>
      <c r="AA751" s="5">
        <v>0</v>
      </c>
      <c r="AB751" s="6">
        <v>0</v>
      </c>
      <c r="AC751" s="5">
        <v>9.3399999999999993E-3</v>
      </c>
      <c r="AD751" s="6">
        <v>1.702</v>
      </c>
      <c r="AE751" s="5">
        <v>0</v>
      </c>
      <c r="AF751" s="6">
        <v>0</v>
      </c>
    </row>
    <row r="752" spans="2:32" x14ac:dyDescent="0.35">
      <c r="B752" s="2" t="s">
        <v>14</v>
      </c>
    </row>
    <row r="753" spans="2:32" x14ac:dyDescent="0.35">
      <c r="B753" s="1" t="s">
        <v>214</v>
      </c>
      <c r="C753" s="5">
        <v>1.25E-3</v>
      </c>
      <c r="D753" s="6">
        <v>1.2090000000000001</v>
      </c>
      <c r="E753" s="5">
        <v>0</v>
      </c>
      <c r="F753" s="6">
        <v>0</v>
      </c>
      <c r="G753" s="5">
        <v>0</v>
      </c>
      <c r="H753" s="6">
        <v>0</v>
      </c>
      <c r="I753" s="5">
        <v>0</v>
      </c>
      <c r="J753" s="6">
        <v>0</v>
      </c>
      <c r="K753" s="5">
        <v>0</v>
      </c>
      <c r="L753" s="6">
        <v>0</v>
      </c>
      <c r="M753" s="5">
        <v>0</v>
      </c>
      <c r="N753" s="6">
        <v>0</v>
      </c>
      <c r="O753" s="5">
        <v>0</v>
      </c>
      <c r="P753" s="6">
        <v>0</v>
      </c>
      <c r="Q753" s="5">
        <v>0</v>
      </c>
      <c r="R753" s="6">
        <v>0</v>
      </c>
      <c r="S753" s="5">
        <v>0</v>
      </c>
      <c r="T753" s="6">
        <v>0</v>
      </c>
      <c r="U753" s="5">
        <v>0</v>
      </c>
      <c r="V753" s="6">
        <v>0</v>
      </c>
      <c r="W753" s="5">
        <v>0</v>
      </c>
      <c r="X753" s="6">
        <v>0</v>
      </c>
      <c r="Y753" s="5">
        <v>0</v>
      </c>
      <c r="Z753" s="6">
        <v>0</v>
      </c>
      <c r="AA753" s="5">
        <v>0</v>
      </c>
      <c r="AB753" s="6">
        <v>0</v>
      </c>
      <c r="AC753" s="5">
        <v>0</v>
      </c>
      <c r="AD753" s="6">
        <v>0</v>
      </c>
      <c r="AE753" s="5">
        <v>1.3769999999999999E-2</v>
      </c>
      <c r="AF753" s="6">
        <v>1.2090000000000001</v>
      </c>
    </row>
    <row r="754" spans="2:32" x14ac:dyDescent="0.35">
      <c r="B754" s="1" t="s">
        <v>215</v>
      </c>
      <c r="C754" s="5">
        <v>5.3E-3</v>
      </c>
      <c r="D754" s="6">
        <v>5.1239999999999997</v>
      </c>
      <c r="E754" s="5">
        <v>0</v>
      </c>
      <c r="F754" s="6">
        <v>0</v>
      </c>
      <c r="G754" s="5">
        <v>0</v>
      </c>
      <c r="H754" s="6">
        <v>0</v>
      </c>
      <c r="I754" s="5">
        <v>0</v>
      </c>
      <c r="J754" s="6">
        <v>0</v>
      </c>
      <c r="K754" s="5">
        <v>1.5259999999999999E-2</v>
      </c>
      <c r="L754" s="6">
        <v>0.83699999999999997</v>
      </c>
      <c r="M754" s="5">
        <v>0</v>
      </c>
      <c r="N754" s="6">
        <v>0</v>
      </c>
      <c r="O754" s="5">
        <v>0</v>
      </c>
      <c r="P754" s="6">
        <v>0</v>
      </c>
      <c r="Q754" s="5">
        <v>0</v>
      </c>
      <c r="R754" s="6">
        <v>0</v>
      </c>
      <c r="S754" s="5">
        <v>0</v>
      </c>
      <c r="T754" s="6">
        <v>0</v>
      </c>
      <c r="U754" s="5">
        <v>0</v>
      </c>
      <c r="V754" s="6">
        <v>0</v>
      </c>
      <c r="W754" s="5">
        <v>0</v>
      </c>
      <c r="X754" s="6">
        <v>0</v>
      </c>
      <c r="Y754" s="5">
        <v>0</v>
      </c>
      <c r="Z754" s="6">
        <v>0</v>
      </c>
      <c r="AA754" s="5">
        <v>0</v>
      </c>
      <c r="AB754" s="6">
        <v>0</v>
      </c>
      <c r="AC754" s="5">
        <v>0</v>
      </c>
      <c r="AD754" s="6">
        <v>0</v>
      </c>
      <c r="AE754" s="5">
        <v>4.8809999999999999E-2</v>
      </c>
      <c r="AF754" s="6">
        <v>4.2859999999999996</v>
      </c>
    </row>
    <row r="755" spans="2:32" x14ac:dyDescent="0.35">
      <c r="B755" s="1" t="s">
        <v>216</v>
      </c>
      <c r="C755" s="5">
        <v>0</v>
      </c>
      <c r="D755" s="6">
        <v>0</v>
      </c>
      <c r="E755" s="5">
        <v>0</v>
      </c>
      <c r="F755" s="6">
        <v>0</v>
      </c>
      <c r="G755" s="5">
        <v>0</v>
      </c>
      <c r="H755" s="6">
        <v>0</v>
      </c>
      <c r="I755" s="5">
        <v>0</v>
      </c>
      <c r="J755" s="6">
        <v>0</v>
      </c>
      <c r="K755" s="5">
        <v>0</v>
      </c>
      <c r="L755" s="6">
        <v>0</v>
      </c>
      <c r="M755" s="5">
        <v>0</v>
      </c>
      <c r="N755" s="6">
        <v>0</v>
      </c>
      <c r="O755" s="5">
        <v>0</v>
      </c>
      <c r="P755" s="6">
        <v>0</v>
      </c>
      <c r="Q755" s="5">
        <v>0</v>
      </c>
      <c r="R755" s="6">
        <v>0</v>
      </c>
      <c r="S755" s="5">
        <v>0</v>
      </c>
      <c r="T755" s="6">
        <v>0</v>
      </c>
      <c r="U755" s="5">
        <v>0</v>
      </c>
      <c r="V755" s="6">
        <v>0</v>
      </c>
      <c r="W755" s="5">
        <v>0</v>
      </c>
      <c r="X755" s="6">
        <v>0</v>
      </c>
      <c r="Y755" s="5">
        <v>0</v>
      </c>
      <c r="Z755" s="6">
        <v>0</v>
      </c>
      <c r="AA755" s="5">
        <v>0</v>
      </c>
      <c r="AB755" s="6">
        <v>0</v>
      </c>
      <c r="AC755" s="5">
        <v>0</v>
      </c>
      <c r="AD755" s="6">
        <v>0</v>
      </c>
      <c r="AE755" s="5">
        <v>0</v>
      </c>
      <c r="AF755" s="6">
        <v>0</v>
      </c>
    </row>
    <row r="756" spans="2:32" x14ac:dyDescent="0.35">
      <c r="B756" s="1" t="s">
        <v>217</v>
      </c>
      <c r="C756" s="5">
        <v>4.8999999999999998E-4</v>
      </c>
      <c r="D756" s="6">
        <v>0.47299999999999998</v>
      </c>
      <c r="E756" s="5">
        <v>0</v>
      </c>
      <c r="F756" s="6">
        <v>0</v>
      </c>
      <c r="G756" s="5">
        <v>0</v>
      </c>
      <c r="H756" s="6">
        <v>0</v>
      </c>
      <c r="I756" s="5">
        <v>0</v>
      </c>
      <c r="J756" s="6">
        <v>0</v>
      </c>
      <c r="K756" s="5">
        <v>0</v>
      </c>
      <c r="L756" s="6">
        <v>0</v>
      </c>
      <c r="M756" s="5">
        <v>0</v>
      </c>
      <c r="N756" s="6">
        <v>0</v>
      </c>
      <c r="O756" s="5">
        <v>0</v>
      </c>
      <c r="P756" s="6">
        <v>0</v>
      </c>
      <c r="Q756" s="5">
        <v>0</v>
      </c>
      <c r="R756" s="6">
        <v>0</v>
      </c>
      <c r="S756" s="5">
        <v>0</v>
      </c>
      <c r="T756" s="6">
        <v>0</v>
      </c>
      <c r="U756" s="5">
        <v>0</v>
      </c>
      <c r="V756" s="6">
        <v>0</v>
      </c>
      <c r="W756" s="5">
        <v>0</v>
      </c>
      <c r="X756" s="6">
        <v>0</v>
      </c>
      <c r="Y756" s="5">
        <v>0</v>
      </c>
      <c r="Z756" s="6">
        <v>0</v>
      </c>
      <c r="AA756" s="5">
        <v>0</v>
      </c>
      <c r="AB756" s="6">
        <v>0</v>
      </c>
      <c r="AC756" s="5">
        <v>0</v>
      </c>
      <c r="AD756" s="6">
        <v>0</v>
      </c>
      <c r="AE756" s="5">
        <v>5.3899999999999998E-3</v>
      </c>
      <c r="AF756" s="6">
        <v>0.47299999999999998</v>
      </c>
    </row>
    <row r="757" spans="2:32" x14ac:dyDescent="0.35">
      <c r="B757" s="1" t="s">
        <v>218</v>
      </c>
      <c r="C757" s="5">
        <v>1.25E-3</v>
      </c>
      <c r="D757" s="6">
        <v>1.2090000000000001</v>
      </c>
      <c r="E757" s="5">
        <v>0</v>
      </c>
      <c r="F757" s="6">
        <v>0</v>
      </c>
      <c r="G757" s="5">
        <v>0</v>
      </c>
      <c r="H757" s="6">
        <v>0</v>
      </c>
      <c r="I757" s="5">
        <v>0</v>
      </c>
      <c r="J757" s="6">
        <v>0</v>
      </c>
      <c r="K757" s="5">
        <v>0</v>
      </c>
      <c r="L757" s="6">
        <v>0</v>
      </c>
      <c r="M757" s="5">
        <v>0</v>
      </c>
      <c r="N757" s="6">
        <v>0</v>
      </c>
      <c r="O757" s="5">
        <v>0</v>
      </c>
      <c r="P757" s="6">
        <v>0</v>
      </c>
      <c r="Q757" s="5">
        <v>0</v>
      </c>
      <c r="R757" s="6">
        <v>0</v>
      </c>
      <c r="S757" s="5">
        <v>0</v>
      </c>
      <c r="T757" s="6">
        <v>0</v>
      </c>
      <c r="U757" s="5">
        <v>0</v>
      </c>
      <c r="V757" s="6">
        <v>0</v>
      </c>
      <c r="W757" s="5">
        <v>0</v>
      </c>
      <c r="X757" s="6">
        <v>0</v>
      </c>
      <c r="Y757" s="5">
        <v>0</v>
      </c>
      <c r="Z757" s="6">
        <v>0</v>
      </c>
      <c r="AA757" s="5">
        <v>0</v>
      </c>
      <c r="AB757" s="6">
        <v>0</v>
      </c>
      <c r="AC757" s="5">
        <v>0</v>
      </c>
      <c r="AD757" s="6">
        <v>0</v>
      </c>
      <c r="AE757" s="5">
        <v>1.3769999999999999E-2</v>
      </c>
      <c r="AF757" s="6">
        <v>1.2090000000000001</v>
      </c>
    </row>
    <row r="758" spans="2:32" x14ac:dyDescent="0.35">
      <c r="B758" s="1" t="s">
        <v>219</v>
      </c>
      <c r="C758" s="5">
        <v>4.8999999999999998E-4</v>
      </c>
      <c r="D758" s="6">
        <v>0.47299999999999998</v>
      </c>
      <c r="E758" s="5">
        <v>0</v>
      </c>
      <c r="F758" s="6">
        <v>0</v>
      </c>
      <c r="G758" s="5">
        <v>0</v>
      </c>
      <c r="H758" s="6">
        <v>0</v>
      </c>
      <c r="I758" s="5">
        <v>0</v>
      </c>
      <c r="J758" s="6">
        <v>0</v>
      </c>
      <c r="K758" s="5">
        <v>0</v>
      </c>
      <c r="L758" s="6">
        <v>0</v>
      </c>
      <c r="M758" s="5">
        <v>0</v>
      </c>
      <c r="N758" s="6">
        <v>0</v>
      </c>
      <c r="O758" s="5">
        <v>0</v>
      </c>
      <c r="P758" s="6">
        <v>0</v>
      </c>
      <c r="Q758" s="5">
        <v>0</v>
      </c>
      <c r="R758" s="6">
        <v>0</v>
      </c>
      <c r="S758" s="5">
        <v>0</v>
      </c>
      <c r="T758" s="6">
        <v>0</v>
      </c>
      <c r="U758" s="5">
        <v>0</v>
      </c>
      <c r="V758" s="6">
        <v>0</v>
      </c>
      <c r="W758" s="5">
        <v>0</v>
      </c>
      <c r="X758" s="6">
        <v>0</v>
      </c>
      <c r="Y758" s="5">
        <v>0</v>
      </c>
      <c r="Z758" s="6">
        <v>0</v>
      </c>
      <c r="AA758" s="5">
        <v>0</v>
      </c>
      <c r="AB758" s="6">
        <v>0</v>
      </c>
      <c r="AC758" s="5">
        <v>0</v>
      </c>
      <c r="AD758" s="6">
        <v>0</v>
      </c>
      <c r="AE758" s="5">
        <v>5.3899999999999998E-3</v>
      </c>
      <c r="AF758" s="6">
        <v>0.47299999999999998</v>
      </c>
    </row>
    <row r="759" spans="2:32" x14ac:dyDescent="0.35">
      <c r="B759" s="1" t="s">
        <v>220</v>
      </c>
      <c r="C759" s="5">
        <v>2.4199999999999998E-3</v>
      </c>
      <c r="D759" s="6">
        <v>2.3410000000000002</v>
      </c>
      <c r="E759" s="5">
        <v>0</v>
      </c>
      <c r="F759" s="6">
        <v>0</v>
      </c>
      <c r="G759" s="5">
        <v>0</v>
      </c>
      <c r="H759" s="6">
        <v>0</v>
      </c>
      <c r="I759" s="5">
        <v>0</v>
      </c>
      <c r="J759" s="6">
        <v>0</v>
      </c>
      <c r="K759" s="5">
        <v>0</v>
      </c>
      <c r="L759" s="6">
        <v>0</v>
      </c>
      <c r="M759" s="5">
        <v>0</v>
      </c>
      <c r="N759" s="6">
        <v>0</v>
      </c>
      <c r="O759" s="5">
        <v>0</v>
      </c>
      <c r="P759" s="6">
        <v>0</v>
      </c>
      <c r="Q759" s="5">
        <v>0</v>
      </c>
      <c r="R759" s="6">
        <v>0</v>
      </c>
      <c r="S759" s="5">
        <v>0</v>
      </c>
      <c r="T759" s="6">
        <v>0</v>
      </c>
      <c r="U759" s="5">
        <v>0</v>
      </c>
      <c r="V759" s="6">
        <v>0</v>
      </c>
      <c r="W759" s="5">
        <v>0</v>
      </c>
      <c r="X759" s="6">
        <v>0</v>
      </c>
      <c r="Y759" s="5">
        <v>0</v>
      </c>
      <c r="Z759" s="6">
        <v>0</v>
      </c>
      <c r="AA759" s="5">
        <v>0</v>
      </c>
      <c r="AB759" s="6">
        <v>0</v>
      </c>
      <c r="AC759" s="5">
        <v>0</v>
      </c>
      <c r="AD759" s="6">
        <v>0</v>
      </c>
      <c r="AE759" s="5">
        <v>2.666E-2</v>
      </c>
      <c r="AF759" s="6">
        <v>2.3410000000000002</v>
      </c>
    </row>
    <row r="760" spans="2:32" x14ac:dyDescent="0.35">
      <c r="B760" s="1" t="s">
        <v>221</v>
      </c>
      <c r="C760" s="5">
        <v>1.191E-2</v>
      </c>
      <c r="D760" s="6">
        <v>11.519</v>
      </c>
      <c r="E760" s="5">
        <v>0</v>
      </c>
      <c r="F760" s="6">
        <v>0</v>
      </c>
      <c r="G760" s="5">
        <v>0</v>
      </c>
      <c r="H760" s="6">
        <v>0</v>
      </c>
      <c r="I760" s="5">
        <v>0</v>
      </c>
      <c r="J760" s="6">
        <v>0</v>
      </c>
      <c r="K760" s="5">
        <v>0</v>
      </c>
      <c r="L760" s="6">
        <v>0</v>
      </c>
      <c r="M760" s="5">
        <v>0</v>
      </c>
      <c r="N760" s="6">
        <v>0</v>
      </c>
      <c r="O760" s="5">
        <v>0</v>
      </c>
      <c r="P760" s="6">
        <v>0</v>
      </c>
      <c r="Q760" s="5">
        <v>0</v>
      </c>
      <c r="R760" s="6">
        <v>0</v>
      </c>
      <c r="S760" s="5">
        <v>0</v>
      </c>
      <c r="T760" s="6">
        <v>0</v>
      </c>
      <c r="U760" s="5">
        <v>0</v>
      </c>
      <c r="V760" s="6">
        <v>0</v>
      </c>
      <c r="W760" s="5">
        <v>0</v>
      </c>
      <c r="X760" s="6">
        <v>0</v>
      </c>
      <c r="Y760" s="5">
        <v>0</v>
      </c>
      <c r="Z760" s="6">
        <v>0</v>
      </c>
      <c r="AA760" s="5">
        <v>0</v>
      </c>
      <c r="AB760" s="6">
        <v>0</v>
      </c>
      <c r="AC760" s="5">
        <v>0</v>
      </c>
      <c r="AD760" s="6">
        <v>0</v>
      </c>
      <c r="AE760" s="5">
        <v>0.13117999999999999</v>
      </c>
      <c r="AF760" s="6">
        <v>11.519</v>
      </c>
    </row>
    <row r="761" spans="2:32" x14ac:dyDescent="0.35">
      <c r="B761" s="1" t="s">
        <v>222</v>
      </c>
      <c r="C761" s="5">
        <v>0</v>
      </c>
      <c r="D761" s="6">
        <v>0</v>
      </c>
      <c r="E761" s="5">
        <v>0</v>
      </c>
      <c r="F761" s="6">
        <v>0</v>
      </c>
      <c r="G761" s="5">
        <v>0</v>
      </c>
      <c r="H761" s="6">
        <v>0</v>
      </c>
      <c r="I761" s="5">
        <v>0</v>
      </c>
      <c r="J761" s="6">
        <v>0</v>
      </c>
      <c r="K761" s="5">
        <v>0</v>
      </c>
      <c r="L761" s="6">
        <v>0</v>
      </c>
      <c r="M761" s="5">
        <v>0</v>
      </c>
      <c r="N761" s="6">
        <v>0</v>
      </c>
      <c r="O761" s="5">
        <v>0</v>
      </c>
      <c r="P761" s="6">
        <v>0</v>
      </c>
      <c r="Q761" s="5">
        <v>0</v>
      </c>
      <c r="R761" s="6">
        <v>0</v>
      </c>
      <c r="S761" s="5">
        <v>0</v>
      </c>
      <c r="T761" s="6">
        <v>0</v>
      </c>
      <c r="U761" s="5">
        <v>0</v>
      </c>
      <c r="V761" s="6">
        <v>0</v>
      </c>
      <c r="W761" s="5">
        <v>0</v>
      </c>
      <c r="X761" s="6">
        <v>0</v>
      </c>
      <c r="Y761" s="5">
        <v>0</v>
      </c>
      <c r="Z761" s="6">
        <v>0</v>
      </c>
      <c r="AA761" s="5">
        <v>0</v>
      </c>
      <c r="AB761" s="6">
        <v>0</v>
      </c>
      <c r="AC761" s="5">
        <v>0</v>
      </c>
      <c r="AD761" s="6">
        <v>0</v>
      </c>
      <c r="AE761" s="5">
        <v>0</v>
      </c>
      <c r="AF761" s="6">
        <v>0</v>
      </c>
    </row>
    <row r="762" spans="2:32" x14ac:dyDescent="0.35">
      <c r="B762" s="1" t="s">
        <v>223</v>
      </c>
      <c r="C762" s="5">
        <v>1.25E-3</v>
      </c>
      <c r="D762" s="6">
        <v>1.2090000000000001</v>
      </c>
      <c r="E762" s="5">
        <v>0</v>
      </c>
      <c r="F762" s="6">
        <v>0</v>
      </c>
      <c r="G762" s="5">
        <v>0</v>
      </c>
      <c r="H762" s="6">
        <v>0</v>
      </c>
      <c r="I762" s="5">
        <v>0</v>
      </c>
      <c r="J762" s="6">
        <v>0</v>
      </c>
      <c r="K762" s="5">
        <v>0</v>
      </c>
      <c r="L762" s="6">
        <v>0</v>
      </c>
      <c r="M762" s="5">
        <v>0</v>
      </c>
      <c r="N762" s="6">
        <v>0</v>
      </c>
      <c r="O762" s="5">
        <v>0</v>
      </c>
      <c r="P762" s="6">
        <v>0</v>
      </c>
      <c r="Q762" s="5">
        <v>0</v>
      </c>
      <c r="R762" s="6">
        <v>0</v>
      </c>
      <c r="S762" s="5">
        <v>0</v>
      </c>
      <c r="T762" s="6">
        <v>0</v>
      </c>
      <c r="U762" s="5">
        <v>0</v>
      </c>
      <c r="V762" s="6">
        <v>0</v>
      </c>
      <c r="W762" s="5">
        <v>0</v>
      </c>
      <c r="X762" s="6">
        <v>0</v>
      </c>
      <c r="Y762" s="5">
        <v>0</v>
      </c>
      <c r="Z762" s="6">
        <v>0</v>
      </c>
      <c r="AA762" s="5">
        <v>0</v>
      </c>
      <c r="AB762" s="6">
        <v>0</v>
      </c>
      <c r="AC762" s="5">
        <v>0</v>
      </c>
      <c r="AD762" s="6">
        <v>0</v>
      </c>
      <c r="AE762" s="5">
        <v>1.3769999999999999E-2</v>
      </c>
      <c r="AF762" s="6">
        <v>1.2090000000000001</v>
      </c>
    </row>
    <row r="763" spans="2:32" x14ac:dyDescent="0.35">
      <c r="B763" s="1" t="s">
        <v>224</v>
      </c>
      <c r="C763" s="5">
        <v>2.4399999999999999E-3</v>
      </c>
      <c r="D763" s="6">
        <v>2.363</v>
      </c>
      <c r="E763" s="5">
        <v>0</v>
      </c>
      <c r="F763" s="6">
        <v>0</v>
      </c>
      <c r="G763" s="5">
        <v>0</v>
      </c>
      <c r="H763" s="6">
        <v>0</v>
      </c>
      <c r="I763" s="5">
        <v>0</v>
      </c>
      <c r="J763" s="6">
        <v>0</v>
      </c>
      <c r="K763" s="5">
        <v>0</v>
      </c>
      <c r="L763" s="6">
        <v>0</v>
      </c>
      <c r="M763" s="5">
        <v>0</v>
      </c>
      <c r="N763" s="6">
        <v>0</v>
      </c>
      <c r="O763" s="5">
        <v>0</v>
      </c>
      <c r="P763" s="6">
        <v>0</v>
      </c>
      <c r="Q763" s="5">
        <v>0</v>
      </c>
      <c r="R763" s="6">
        <v>0</v>
      </c>
      <c r="S763" s="5">
        <v>0</v>
      </c>
      <c r="T763" s="6">
        <v>0</v>
      </c>
      <c r="U763" s="5">
        <v>0</v>
      </c>
      <c r="V763" s="6">
        <v>0</v>
      </c>
      <c r="W763" s="5">
        <v>0</v>
      </c>
      <c r="X763" s="6">
        <v>0</v>
      </c>
      <c r="Y763" s="5">
        <v>0</v>
      </c>
      <c r="Z763" s="6">
        <v>0</v>
      </c>
      <c r="AA763" s="5">
        <v>0</v>
      </c>
      <c r="AB763" s="6">
        <v>0</v>
      </c>
      <c r="AC763" s="5">
        <v>0</v>
      </c>
      <c r="AD763" s="6">
        <v>0</v>
      </c>
      <c r="AE763" s="5">
        <v>2.691E-2</v>
      </c>
      <c r="AF763" s="6">
        <v>2.363</v>
      </c>
    </row>
    <row r="764" spans="2:32" x14ac:dyDescent="0.35">
      <c r="B764" s="1" t="s">
        <v>225</v>
      </c>
      <c r="C764" s="5">
        <v>3.0899999999999999E-3</v>
      </c>
      <c r="D764" s="6">
        <v>2.9849999999999999</v>
      </c>
      <c r="E764" s="5">
        <v>0</v>
      </c>
      <c r="F764" s="6">
        <v>0</v>
      </c>
      <c r="G764" s="5">
        <v>0</v>
      </c>
      <c r="H764" s="6">
        <v>0</v>
      </c>
      <c r="I764" s="5">
        <v>0</v>
      </c>
      <c r="J764" s="6">
        <v>0</v>
      </c>
      <c r="K764" s="5">
        <v>0</v>
      </c>
      <c r="L764" s="6">
        <v>0</v>
      </c>
      <c r="M764" s="5">
        <v>0</v>
      </c>
      <c r="N764" s="6">
        <v>0</v>
      </c>
      <c r="O764" s="5">
        <v>0</v>
      </c>
      <c r="P764" s="6">
        <v>0</v>
      </c>
      <c r="Q764" s="5">
        <v>0</v>
      </c>
      <c r="R764" s="6">
        <v>0</v>
      </c>
      <c r="S764" s="5">
        <v>0</v>
      </c>
      <c r="T764" s="6">
        <v>0</v>
      </c>
      <c r="U764" s="5">
        <v>0</v>
      </c>
      <c r="V764" s="6">
        <v>0</v>
      </c>
      <c r="W764" s="5">
        <v>0</v>
      </c>
      <c r="X764" s="6">
        <v>0</v>
      </c>
      <c r="Y764" s="5">
        <v>0</v>
      </c>
      <c r="Z764" s="6">
        <v>0</v>
      </c>
      <c r="AA764" s="5">
        <v>0</v>
      </c>
      <c r="AB764" s="6">
        <v>0</v>
      </c>
      <c r="AC764" s="5">
        <v>0</v>
      </c>
      <c r="AD764" s="6">
        <v>0</v>
      </c>
      <c r="AE764" s="5">
        <v>3.3989999999999999E-2</v>
      </c>
      <c r="AF764" s="6">
        <v>2.9849999999999999</v>
      </c>
    </row>
    <row r="765" spans="2:32" x14ac:dyDescent="0.35">
      <c r="B765" s="1" t="s">
        <v>226</v>
      </c>
      <c r="C765" s="5">
        <v>1.25E-3</v>
      </c>
      <c r="D765" s="6">
        <v>1.2090000000000001</v>
      </c>
      <c r="E765" s="5">
        <v>0</v>
      </c>
      <c r="F765" s="6">
        <v>0</v>
      </c>
      <c r="G765" s="5">
        <v>0</v>
      </c>
      <c r="H765" s="6">
        <v>0</v>
      </c>
      <c r="I765" s="5">
        <v>0</v>
      </c>
      <c r="J765" s="6">
        <v>0</v>
      </c>
      <c r="K765" s="5">
        <v>0</v>
      </c>
      <c r="L765" s="6">
        <v>0</v>
      </c>
      <c r="M765" s="5">
        <v>0</v>
      </c>
      <c r="N765" s="6">
        <v>0</v>
      </c>
      <c r="O765" s="5">
        <v>0</v>
      </c>
      <c r="P765" s="6">
        <v>0</v>
      </c>
      <c r="Q765" s="5">
        <v>0</v>
      </c>
      <c r="R765" s="6">
        <v>0</v>
      </c>
      <c r="S765" s="5">
        <v>0</v>
      </c>
      <c r="T765" s="6">
        <v>0</v>
      </c>
      <c r="U765" s="5">
        <v>0</v>
      </c>
      <c r="V765" s="6">
        <v>0</v>
      </c>
      <c r="W765" s="5">
        <v>0</v>
      </c>
      <c r="X765" s="6">
        <v>0</v>
      </c>
      <c r="Y765" s="5">
        <v>0</v>
      </c>
      <c r="Z765" s="6">
        <v>0</v>
      </c>
      <c r="AA765" s="5">
        <v>0</v>
      </c>
      <c r="AB765" s="6">
        <v>0</v>
      </c>
      <c r="AC765" s="5">
        <v>0</v>
      </c>
      <c r="AD765" s="6">
        <v>0</v>
      </c>
      <c r="AE765" s="5">
        <v>1.3769999999999999E-2</v>
      </c>
      <c r="AF765" s="6">
        <v>1.2090000000000001</v>
      </c>
    </row>
    <row r="766" spans="2:32" x14ac:dyDescent="0.35">
      <c r="B766" s="1" t="s">
        <v>227</v>
      </c>
      <c r="C766" s="5">
        <v>1.393E-2</v>
      </c>
      <c r="D766" s="6">
        <v>13.468999999999999</v>
      </c>
      <c r="E766" s="5">
        <v>0</v>
      </c>
      <c r="F766" s="6">
        <v>0</v>
      </c>
      <c r="G766" s="5">
        <v>0</v>
      </c>
      <c r="H766" s="6">
        <v>0</v>
      </c>
      <c r="I766" s="5">
        <v>0</v>
      </c>
      <c r="J766" s="6">
        <v>0</v>
      </c>
      <c r="K766" s="5">
        <v>0</v>
      </c>
      <c r="L766" s="6">
        <v>0</v>
      </c>
      <c r="M766" s="5">
        <v>0</v>
      </c>
      <c r="N766" s="6">
        <v>0</v>
      </c>
      <c r="O766" s="5">
        <v>0</v>
      </c>
      <c r="P766" s="6">
        <v>0</v>
      </c>
      <c r="Q766" s="5">
        <v>0</v>
      </c>
      <c r="R766" s="6">
        <v>0</v>
      </c>
      <c r="S766" s="5">
        <v>0</v>
      </c>
      <c r="T766" s="6">
        <v>0</v>
      </c>
      <c r="U766" s="5">
        <v>0</v>
      </c>
      <c r="V766" s="6">
        <v>0</v>
      </c>
      <c r="W766" s="5">
        <v>0</v>
      </c>
      <c r="X766" s="6">
        <v>0</v>
      </c>
      <c r="Y766" s="5">
        <v>0</v>
      </c>
      <c r="Z766" s="6">
        <v>0</v>
      </c>
      <c r="AA766" s="5">
        <v>0</v>
      </c>
      <c r="AB766" s="6">
        <v>0</v>
      </c>
      <c r="AC766" s="5">
        <v>0</v>
      </c>
      <c r="AD766" s="6">
        <v>0</v>
      </c>
      <c r="AE766" s="5">
        <v>0.15339</v>
      </c>
      <c r="AF766" s="6">
        <v>13.468999999999999</v>
      </c>
    </row>
    <row r="767" spans="2:32" x14ac:dyDescent="0.35">
      <c r="B767" s="1" t="s">
        <v>228</v>
      </c>
      <c r="C767" s="5">
        <v>3.0899999999999999E-3</v>
      </c>
      <c r="D767" s="6">
        <v>2.9849999999999999</v>
      </c>
      <c r="E767" s="5">
        <v>0</v>
      </c>
      <c r="F767" s="6">
        <v>0</v>
      </c>
      <c r="G767" s="5">
        <v>0</v>
      </c>
      <c r="H767" s="6">
        <v>0</v>
      </c>
      <c r="I767" s="5">
        <v>0</v>
      </c>
      <c r="J767" s="6">
        <v>0</v>
      </c>
      <c r="K767" s="5">
        <v>0</v>
      </c>
      <c r="L767" s="6">
        <v>0</v>
      </c>
      <c r="M767" s="5">
        <v>0</v>
      </c>
      <c r="N767" s="6">
        <v>0</v>
      </c>
      <c r="O767" s="5">
        <v>0</v>
      </c>
      <c r="P767" s="6">
        <v>0</v>
      </c>
      <c r="Q767" s="5">
        <v>0</v>
      </c>
      <c r="R767" s="6">
        <v>0</v>
      </c>
      <c r="S767" s="5">
        <v>0</v>
      </c>
      <c r="T767" s="6">
        <v>0</v>
      </c>
      <c r="U767" s="5">
        <v>0</v>
      </c>
      <c r="V767" s="6">
        <v>0</v>
      </c>
      <c r="W767" s="5">
        <v>0</v>
      </c>
      <c r="X767" s="6">
        <v>0</v>
      </c>
      <c r="Y767" s="5">
        <v>0</v>
      </c>
      <c r="Z767" s="6">
        <v>0</v>
      </c>
      <c r="AA767" s="5">
        <v>0</v>
      </c>
      <c r="AB767" s="6">
        <v>0</v>
      </c>
      <c r="AC767" s="5">
        <v>0</v>
      </c>
      <c r="AD767" s="6">
        <v>0</v>
      </c>
      <c r="AE767" s="5">
        <v>3.3989999999999999E-2</v>
      </c>
      <c r="AF767" s="6">
        <v>2.9849999999999999</v>
      </c>
    </row>
    <row r="768" spans="2:32" x14ac:dyDescent="0.35">
      <c r="B768" s="1" t="s">
        <v>229</v>
      </c>
      <c r="C768" s="5">
        <v>4.2900000000000004E-3</v>
      </c>
      <c r="D768" s="6">
        <v>4.1500000000000004</v>
      </c>
      <c r="E768" s="5">
        <v>0</v>
      </c>
      <c r="F768" s="6">
        <v>0</v>
      </c>
      <c r="G768" s="5">
        <v>0</v>
      </c>
      <c r="H768" s="6">
        <v>0</v>
      </c>
      <c r="I768" s="5">
        <v>0</v>
      </c>
      <c r="J768" s="6">
        <v>0</v>
      </c>
      <c r="K768" s="5">
        <v>2.0750000000000001E-2</v>
      </c>
      <c r="L768" s="6">
        <v>1.1379999999999999</v>
      </c>
      <c r="M768" s="5">
        <v>0</v>
      </c>
      <c r="N768" s="6">
        <v>0</v>
      </c>
      <c r="O768" s="5">
        <v>0</v>
      </c>
      <c r="P768" s="6">
        <v>0</v>
      </c>
      <c r="Q768" s="5">
        <v>0</v>
      </c>
      <c r="R768" s="6">
        <v>0</v>
      </c>
      <c r="S768" s="5">
        <v>0</v>
      </c>
      <c r="T768" s="6">
        <v>0</v>
      </c>
      <c r="U768" s="5">
        <v>0</v>
      </c>
      <c r="V768" s="6">
        <v>0</v>
      </c>
      <c r="W768" s="5">
        <v>0</v>
      </c>
      <c r="X768" s="6">
        <v>0</v>
      </c>
      <c r="Y768" s="5">
        <v>0</v>
      </c>
      <c r="Z768" s="6">
        <v>0</v>
      </c>
      <c r="AA768" s="5">
        <v>0</v>
      </c>
      <c r="AB768" s="6">
        <v>0</v>
      </c>
      <c r="AC768" s="5">
        <v>0</v>
      </c>
      <c r="AD768" s="6">
        <v>0</v>
      </c>
      <c r="AE768" s="5">
        <v>3.4299999999999997E-2</v>
      </c>
      <c r="AF768" s="6">
        <v>3.012</v>
      </c>
    </row>
    <row r="769" spans="2:32" x14ac:dyDescent="0.35">
      <c r="B769" s="1" t="s">
        <v>230</v>
      </c>
      <c r="C769" s="5">
        <v>3.1199999999999999E-3</v>
      </c>
      <c r="D769" s="6">
        <v>3.012</v>
      </c>
      <c r="E769" s="5">
        <v>0</v>
      </c>
      <c r="F769" s="6">
        <v>0</v>
      </c>
      <c r="G769" s="5">
        <v>0</v>
      </c>
      <c r="H769" s="6">
        <v>0</v>
      </c>
      <c r="I769" s="5">
        <v>0</v>
      </c>
      <c r="J769" s="6">
        <v>0</v>
      </c>
      <c r="K769" s="5">
        <v>0</v>
      </c>
      <c r="L769" s="6">
        <v>0</v>
      </c>
      <c r="M769" s="5">
        <v>0</v>
      </c>
      <c r="N769" s="6">
        <v>0</v>
      </c>
      <c r="O769" s="5">
        <v>0</v>
      </c>
      <c r="P769" s="6">
        <v>0</v>
      </c>
      <c r="Q769" s="5">
        <v>0</v>
      </c>
      <c r="R769" s="6">
        <v>0</v>
      </c>
      <c r="S769" s="5">
        <v>0</v>
      </c>
      <c r="T769" s="6">
        <v>0</v>
      </c>
      <c r="U769" s="5">
        <v>0</v>
      </c>
      <c r="V769" s="6">
        <v>0</v>
      </c>
      <c r="W769" s="5">
        <v>0</v>
      </c>
      <c r="X769" s="6">
        <v>0</v>
      </c>
      <c r="Y769" s="5">
        <v>0</v>
      </c>
      <c r="Z769" s="6">
        <v>0</v>
      </c>
      <c r="AA769" s="5">
        <v>0</v>
      </c>
      <c r="AB769" s="6">
        <v>0</v>
      </c>
      <c r="AC769" s="5">
        <v>0</v>
      </c>
      <c r="AD769" s="6">
        <v>0</v>
      </c>
      <c r="AE769" s="5">
        <v>3.4299999999999997E-2</v>
      </c>
      <c r="AF769" s="6">
        <v>3.012</v>
      </c>
    </row>
    <row r="770" spans="2:32" x14ac:dyDescent="0.35">
      <c r="B770" s="1" t="s">
        <v>231</v>
      </c>
      <c r="C770" s="5">
        <v>4.3400000000000001E-3</v>
      </c>
      <c r="D770" s="6">
        <v>4.194</v>
      </c>
      <c r="E770" s="5">
        <v>0</v>
      </c>
      <c r="F770" s="6">
        <v>0</v>
      </c>
      <c r="G770" s="5">
        <v>0</v>
      </c>
      <c r="H770" s="6">
        <v>0</v>
      </c>
      <c r="I770" s="5">
        <v>0</v>
      </c>
      <c r="J770" s="6">
        <v>0</v>
      </c>
      <c r="K770" s="5">
        <v>0</v>
      </c>
      <c r="L770" s="6">
        <v>0</v>
      </c>
      <c r="M770" s="5">
        <v>0</v>
      </c>
      <c r="N770" s="6">
        <v>0</v>
      </c>
      <c r="O770" s="5">
        <v>0</v>
      </c>
      <c r="P770" s="6">
        <v>0</v>
      </c>
      <c r="Q770" s="5">
        <v>0</v>
      </c>
      <c r="R770" s="6">
        <v>0</v>
      </c>
      <c r="S770" s="5">
        <v>0</v>
      </c>
      <c r="T770" s="6">
        <v>0</v>
      </c>
      <c r="U770" s="5">
        <v>0</v>
      </c>
      <c r="V770" s="6">
        <v>0</v>
      </c>
      <c r="W770" s="5">
        <v>0</v>
      </c>
      <c r="X770" s="6">
        <v>0</v>
      </c>
      <c r="Y770" s="5">
        <v>0</v>
      </c>
      <c r="Z770" s="6">
        <v>0</v>
      </c>
      <c r="AA770" s="5">
        <v>0</v>
      </c>
      <c r="AB770" s="6">
        <v>0</v>
      </c>
      <c r="AC770" s="5">
        <v>0</v>
      </c>
      <c r="AD770" s="6">
        <v>0</v>
      </c>
      <c r="AE770" s="5">
        <v>4.7759999999999997E-2</v>
      </c>
      <c r="AF770" s="6">
        <v>4.194</v>
      </c>
    </row>
    <row r="771" spans="2:32" x14ac:dyDescent="0.35">
      <c r="B771" s="1" t="s">
        <v>232</v>
      </c>
      <c r="C771" s="5">
        <v>6.3499999999999997E-3</v>
      </c>
      <c r="D771" s="6">
        <v>6.1390000000000002</v>
      </c>
      <c r="E771" s="5">
        <v>0</v>
      </c>
      <c r="F771" s="6">
        <v>0</v>
      </c>
      <c r="G771" s="5">
        <v>0</v>
      </c>
      <c r="H771" s="6">
        <v>0</v>
      </c>
      <c r="I771" s="5">
        <v>0</v>
      </c>
      <c r="J771" s="6">
        <v>0</v>
      </c>
      <c r="K771" s="5">
        <v>0</v>
      </c>
      <c r="L771" s="6">
        <v>0</v>
      </c>
      <c r="M771" s="5">
        <v>0</v>
      </c>
      <c r="N771" s="6">
        <v>0</v>
      </c>
      <c r="O771" s="5">
        <v>0</v>
      </c>
      <c r="P771" s="6">
        <v>0</v>
      </c>
      <c r="Q771" s="5">
        <v>0</v>
      </c>
      <c r="R771" s="6">
        <v>0</v>
      </c>
      <c r="S771" s="5">
        <v>0</v>
      </c>
      <c r="T771" s="6">
        <v>0</v>
      </c>
      <c r="U771" s="5">
        <v>0</v>
      </c>
      <c r="V771" s="6">
        <v>0</v>
      </c>
      <c r="W771" s="5">
        <v>0</v>
      </c>
      <c r="X771" s="6">
        <v>0</v>
      </c>
      <c r="Y771" s="5">
        <v>0</v>
      </c>
      <c r="Z771" s="6">
        <v>0</v>
      </c>
      <c r="AA771" s="5">
        <v>0</v>
      </c>
      <c r="AB771" s="6">
        <v>0</v>
      </c>
      <c r="AC771" s="5">
        <v>0</v>
      </c>
      <c r="AD771" s="6">
        <v>0</v>
      </c>
      <c r="AE771" s="5">
        <v>6.991E-2</v>
      </c>
      <c r="AF771" s="6">
        <v>6.1390000000000002</v>
      </c>
    </row>
    <row r="772" spans="2:32" x14ac:dyDescent="0.35">
      <c r="B772" s="2" t="s">
        <v>233</v>
      </c>
    </row>
    <row r="773" spans="2:32" x14ac:dyDescent="0.35">
      <c r="B773" s="1" t="s">
        <v>234</v>
      </c>
      <c r="C773" s="5">
        <v>0</v>
      </c>
      <c r="D773" s="6">
        <v>0</v>
      </c>
      <c r="E773" s="5">
        <v>0</v>
      </c>
      <c r="F773" s="6">
        <v>0</v>
      </c>
      <c r="G773" s="5">
        <v>0</v>
      </c>
      <c r="H773" s="6">
        <v>0</v>
      </c>
      <c r="I773" s="5">
        <v>0</v>
      </c>
      <c r="J773" s="6">
        <v>0</v>
      </c>
      <c r="K773" s="5">
        <v>0</v>
      </c>
      <c r="L773" s="6">
        <v>0</v>
      </c>
      <c r="M773" s="5">
        <v>0</v>
      </c>
      <c r="N773" s="6">
        <v>0</v>
      </c>
      <c r="O773" s="5">
        <v>0</v>
      </c>
      <c r="P773" s="6">
        <v>0</v>
      </c>
      <c r="Q773" s="5">
        <v>0</v>
      </c>
      <c r="R773" s="6">
        <v>0</v>
      </c>
      <c r="S773" s="5">
        <v>0</v>
      </c>
      <c r="T773" s="6">
        <v>0</v>
      </c>
      <c r="U773" s="5">
        <v>0</v>
      </c>
      <c r="V773" s="6">
        <v>0</v>
      </c>
      <c r="W773" s="5">
        <v>0</v>
      </c>
      <c r="X773" s="6">
        <v>0</v>
      </c>
      <c r="Y773" s="5">
        <v>0</v>
      </c>
      <c r="Z773" s="6">
        <v>0</v>
      </c>
      <c r="AA773" s="5">
        <v>0</v>
      </c>
      <c r="AB773" s="6">
        <v>0</v>
      </c>
      <c r="AC773" s="5">
        <v>0</v>
      </c>
      <c r="AD773" s="6">
        <v>0</v>
      </c>
      <c r="AE773" s="5">
        <v>0</v>
      </c>
      <c r="AF773" s="6">
        <v>0</v>
      </c>
    </row>
    <row r="774" spans="2:32" x14ac:dyDescent="0.35">
      <c r="B774" s="1" t="s">
        <v>235</v>
      </c>
      <c r="C774" s="5">
        <v>5.9000000000000003E-4</v>
      </c>
      <c r="D774" s="6">
        <v>0.56799999999999995</v>
      </c>
      <c r="E774" s="5">
        <v>0</v>
      </c>
      <c r="F774" s="6">
        <v>0</v>
      </c>
      <c r="G774" s="5">
        <v>0</v>
      </c>
      <c r="H774" s="6">
        <v>0</v>
      </c>
      <c r="I774" s="5">
        <v>0</v>
      </c>
      <c r="J774" s="6">
        <v>0</v>
      </c>
      <c r="K774" s="5">
        <v>0</v>
      </c>
      <c r="L774" s="6">
        <v>0</v>
      </c>
      <c r="M774" s="5">
        <v>0</v>
      </c>
      <c r="N774" s="6">
        <v>0</v>
      </c>
      <c r="O774" s="5">
        <v>0</v>
      </c>
      <c r="P774" s="6">
        <v>0</v>
      </c>
      <c r="Q774" s="5">
        <v>0</v>
      </c>
      <c r="R774" s="6">
        <v>0</v>
      </c>
      <c r="S774" s="5">
        <v>0</v>
      </c>
      <c r="T774" s="6">
        <v>0</v>
      </c>
      <c r="U774" s="5">
        <v>0</v>
      </c>
      <c r="V774" s="6">
        <v>0</v>
      </c>
      <c r="W774" s="5">
        <v>0</v>
      </c>
      <c r="X774" s="6">
        <v>0</v>
      </c>
      <c r="Y774" s="5">
        <v>7.26E-3</v>
      </c>
      <c r="Z774" s="6">
        <v>0.56799999999999995</v>
      </c>
      <c r="AA774" s="5">
        <v>0</v>
      </c>
      <c r="AB774" s="6">
        <v>0</v>
      </c>
      <c r="AC774" s="5">
        <v>0</v>
      </c>
      <c r="AD774" s="6">
        <v>0</v>
      </c>
      <c r="AE774" s="5">
        <v>0</v>
      </c>
      <c r="AF774" s="6">
        <v>0</v>
      </c>
    </row>
    <row r="775" spans="2:32" x14ac:dyDescent="0.35">
      <c r="B775" s="1" t="s">
        <v>236</v>
      </c>
      <c r="C775" s="5">
        <v>0</v>
      </c>
      <c r="D775" s="6">
        <v>0</v>
      </c>
      <c r="E775" s="5">
        <v>0</v>
      </c>
      <c r="F775" s="6">
        <v>0</v>
      </c>
      <c r="G775" s="5">
        <v>0</v>
      </c>
      <c r="H775" s="6">
        <v>0</v>
      </c>
      <c r="I775" s="5">
        <v>0</v>
      </c>
      <c r="J775" s="6">
        <v>0</v>
      </c>
      <c r="K775" s="5">
        <v>0</v>
      </c>
      <c r="L775" s="6">
        <v>0</v>
      </c>
      <c r="M775" s="5">
        <v>0</v>
      </c>
      <c r="N775" s="6">
        <v>0</v>
      </c>
      <c r="O775" s="5">
        <v>0</v>
      </c>
      <c r="P775" s="6">
        <v>0</v>
      </c>
      <c r="Q775" s="5">
        <v>0</v>
      </c>
      <c r="R775" s="6">
        <v>0</v>
      </c>
      <c r="S775" s="5">
        <v>0</v>
      </c>
      <c r="T775" s="6">
        <v>0</v>
      </c>
      <c r="U775" s="5">
        <v>0</v>
      </c>
      <c r="V775" s="6">
        <v>0</v>
      </c>
      <c r="W775" s="5">
        <v>0</v>
      </c>
      <c r="X775" s="6">
        <v>0</v>
      </c>
      <c r="Y775" s="5">
        <v>0</v>
      </c>
      <c r="Z775" s="6">
        <v>0</v>
      </c>
      <c r="AA775" s="5">
        <v>0</v>
      </c>
      <c r="AB775" s="6">
        <v>0</v>
      </c>
      <c r="AC775" s="5">
        <v>0</v>
      </c>
      <c r="AD775" s="6">
        <v>0</v>
      </c>
      <c r="AE775" s="5">
        <v>0</v>
      </c>
      <c r="AF775" s="6">
        <v>0</v>
      </c>
    </row>
    <row r="776" spans="2:32" x14ac:dyDescent="0.35">
      <c r="B776" s="1" t="s">
        <v>237</v>
      </c>
      <c r="C776" s="5">
        <v>0</v>
      </c>
      <c r="D776" s="6">
        <v>0</v>
      </c>
      <c r="E776" s="5">
        <v>0</v>
      </c>
      <c r="F776" s="6">
        <v>0</v>
      </c>
      <c r="G776" s="5">
        <v>0</v>
      </c>
      <c r="H776" s="6">
        <v>0</v>
      </c>
      <c r="I776" s="5">
        <v>0</v>
      </c>
      <c r="J776" s="6">
        <v>0</v>
      </c>
      <c r="K776" s="5">
        <v>0</v>
      </c>
      <c r="L776" s="6">
        <v>0</v>
      </c>
      <c r="M776" s="5">
        <v>0</v>
      </c>
      <c r="N776" s="6">
        <v>0</v>
      </c>
      <c r="O776" s="5">
        <v>0</v>
      </c>
      <c r="P776" s="6">
        <v>0</v>
      </c>
      <c r="Q776" s="5">
        <v>0</v>
      </c>
      <c r="R776" s="6">
        <v>0</v>
      </c>
      <c r="S776" s="5">
        <v>0</v>
      </c>
      <c r="T776" s="6">
        <v>0</v>
      </c>
      <c r="U776" s="5">
        <v>0</v>
      </c>
      <c r="V776" s="6">
        <v>0</v>
      </c>
      <c r="W776" s="5">
        <v>0</v>
      </c>
      <c r="X776" s="6">
        <v>0</v>
      </c>
      <c r="Y776" s="5">
        <v>0</v>
      </c>
      <c r="Z776" s="6">
        <v>0</v>
      </c>
      <c r="AA776" s="5">
        <v>0</v>
      </c>
      <c r="AB776" s="6">
        <v>0</v>
      </c>
      <c r="AC776" s="5">
        <v>0</v>
      </c>
      <c r="AD776" s="6">
        <v>0</v>
      </c>
      <c r="AE776" s="5">
        <v>0</v>
      </c>
      <c r="AF776" s="6">
        <v>0</v>
      </c>
    </row>
    <row r="777" spans="2:32" x14ac:dyDescent="0.35">
      <c r="B777" s="1" t="s">
        <v>238</v>
      </c>
      <c r="C777" s="5">
        <v>5.5999999999999995E-4</v>
      </c>
      <c r="D777" s="6">
        <v>0.53900000000000003</v>
      </c>
      <c r="E777" s="5">
        <v>0</v>
      </c>
      <c r="F777" s="6">
        <v>0</v>
      </c>
      <c r="G777" s="5">
        <v>0</v>
      </c>
      <c r="H777" s="6">
        <v>0</v>
      </c>
      <c r="I777" s="5">
        <v>0</v>
      </c>
      <c r="J777" s="6">
        <v>0</v>
      </c>
      <c r="K777" s="5">
        <v>0</v>
      </c>
      <c r="L777" s="6">
        <v>0</v>
      </c>
      <c r="M777" s="5">
        <v>0</v>
      </c>
      <c r="N777" s="6">
        <v>0</v>
      </c>
      <c r="O777" s="5">
        <v>0</v>
      </c>
      <c r="P777" s="6">
        <v>0</v>
      </c>
      <c r="Q777" s="5">
        <v>0</v>
      </c>
      <c r="R777" s="6">
        <v>0</v>
      </c>
      <c r="S777" s="5">
        <v>5.45E-3</v>
      </c>
      <c r="T777" s="6">
        <v>0.53900000000000003</v>
      </c>
      <c r="U777" s="5">
        <v>0</v>
      </c>
      <c r="V777" s="6">
        <v>0</v>
      </c>
      <c r="W777" s="5">
        <v>0</v>
      </c>
      <c r="X777" s="6">
        <v>0</v>
      </c>
      <c r="Y777" s="5">
        <v>0</v>
      </c>
      <c r="Z777" s="6">
        <v>0</v>
      </c>
      <c r="AA777" s="5">
        <v>0</v>
      </c>
      <c r="AB777" s="6">
        <v>0</v>
      </c>
      <c r="AC777" s="5">
        <v>0</v>
      </c>
      <c r="AD777" s="6">
        <v>0</v>
      </c>
      <c r="AE777" s="5">
        <v>0</v>
      </c>
      <c r="AF777" s="6">
        <v>0</v>
      </c>
    </row>
    <row r="778" spans="2:32" x14ac:dyDescent="0.35">
      <c r="B778" s="1" t="s">
        <v>239</v>
      </c>
      <c r="C778" s="5">
        <v>0</v>
      </c>
      <c r="D778" s="6">
        <v>0</v>
      </c>
      <c r="E778" s="5">
        <v>0</v>
      </c>
      <c r="F778" s="6">
        <v>0</v>
      </c>
      <c r="G778" s="5">
        <v>0</v>
      </c>
      <c r="H778" s="6">
        <v>0</v>
      </c>
      <c r="I778" s="5">
        <v>0</v>
      </c>
      <c r="J778" s="6">
        <v>0</v>
      </c>
      <c r="K778" s="5">
        <v>0</v>
      </c>
      <c r="L778" s="6">
        <v>0</v>
      </c>
      <c r="M778" s="5">
        <v>0</v>
      </c>
      <c r="N778" s="6">
        <v>0</v>
      </c>
      <c r="O778" s="5">
        <v>0</v>
      </c>
      <c r="P778" s="6">
        <v>0</v>
      </c>
      <c r="Q778" s="5">
        <v>0</v>
      </c>
      <c r="R778" s="6">
        <v>0</v>
      </c>
      <c r="S778" s="5">
        <v>0</v>
      </c>
      <c r="T778" s="6">
        <v>0</v>
      </c>
      <c r="U778" s="5">
        <v>0</v>
      </c>
      <c r="V778" s="6">
        <v>0</v>
      </c>
      <c r="W778" s="5">
        <v>0</v>
      </c>
      <c r="X778" s="6">
        <v>0</v>
      </c>
      <c r="Y778" s="5">
        <v>0</v>
      </c>
      <c r="Z778" s="6">
        <v>0</v>
      </c>
      <c r="AA778" s="5">
        <v>0</v>
      </c>
      <c r="AB778" s="6">
        <v>0</v>
      </c>
      <c r="AC778" s="5">
        <v>0</v>
      </c>
      <c r="AD778" s="6">
        <v>0</v>
      </c>
      <c r="AE778" s="5">
        <v>0</v>
      </c>
      <c r="AF778" s="6">
        <v>0</v>
      </c>
    </row>
    <row r="779" spans="2:32" x14ac:dyDescent="0.35">
      <c r="B779" s="1" t="s">
        <v>240</v>
      </c>
      <c r="C779" s="5">
        <v>1.1650000000000001E-2</v>
      </c>
      <c r="D779" s="6">
        <v>11.26</v>
      </c>
      <c r="E779" s="5">
        <v>0</v>
      </c>
      <c r="F779" s="6">
        <v>0</v>
      </c>
      <c r="G779" s="5">
        <v>0</v>
      </c>
      <c r="H779" s="6">
        <v>0</v>
      </c>
      <c r="I779" s="5">
        <v>0</v>
      </c>
      <c r="J779" s="6">
        <v>0</v>
      </c>
      <c r="K779" s="5">
        <v>0</v>
      </c>
      <c r="L779" s="6">
        <v>0</v>
      </c>
      <c r="M779" s="5">
        <v>0</v>
      </c>
      <c r="N779" s="6">
        <v>0</v>
      </c>
      <c r="O779" s="5">
        <v>0</v>
      </c>
      <c r="P779" s="6">
        <v>0</v>
      </c>
      <c r="Q779" s="5">
        <v>0</v>
      </c>
      <c r="R779" s="6">
        <v>0</v>
      </c>
      <c r="S779" s="5">
        <v>0</v>
      </c>
      <c r="T779" s="6">
        <v>0</v>
      </c>
      <c r="U779" s="5">
        <v>0</v>
      </c>
      <c r="V779" s="6">
        <v>0</v>
      </c>
      <c r="W779" s="5">
        <v>0</v>
      </c>
      <c r="X779" s="6">
        <v>0</v>
      </c>
      <c r="Y779" s="5">
        <v>0</v>
      </c>
      <c r="Z779" s="6">
        <v>0</v>
      </c>
      <c r="AA779" s="5">
        <v>9.7449999999999995E-2</v>
      </c>
      <c r="AB779" s="6">
        <v>11.26</v>
      </c>
      <c r="AC779" s="5">
        <v>0</v>
      </c>
      <c r="AD779" s="6">
        <v>0</v>
      </c>
      <c r="AE779" s="5">
        <v>0</v>
      </c>
      <c r="AF779" s="6">
        <v>0</v>
      </c>
    </row>
    <row r="780" spans="2:32" x14ac:dyDescent="0.35">
      <c r="B780" s="1" t="s">
        <v>241</v>
      </c>
      <c r="C780" s="5">
        <v>0</v>
      </c>
      <c r="D780" s="6">
        <v>0</v>
      </c>
      <c r="E780" s="5">
        <v>0</v>
      </c>
      <c r="F780" s="6">
        <v>0</v>
      </c>
      <c r="G780" s="5">
        <v>0</v>
      </c>
      <c r="H780" s="6">
        <v>0</v>
      </c>
      <c r="I780" s="5">
        <v>0</v>
      </c>
      <c r="J780" s="6">
        <v>0</v>
      </c>
      <c r="K780" s="5">
        <v>0</v>
      </c>
      <c r="L780" s="6">
        <v>0</v>
      </c>
      <c r="M780" s="5">
        <v>0</v>
      </c>
      <c r="N780" s="6">
        <v>0</v>
      </c>
      <c r="O780" s="5">
        <v>0</v>
      </c>
      <c r="P780" s="6">
        <v>0</v>
      </c>
      <c r="Q780" s="5">
        <v>0</v>
      </c>
      <c r="R780" s="6">
        <v>0</v>
      </c>
      <c r="S780" s="5">
        <v>0</v>
      </c>
      <c r="T780" s="6">
        <v>0</v>
      </c>
      <c r="U780" s="5">
        <v>0</v>
      </c>
      <c r="V780" s="6">
        <v>0</v>
      </c>
      <c r="W780" s="5">
        <v>0</v>
      </c>
      <c r="X780" s="6">
        <v>0</v>
      </c>
      <c r="Y780" s="5">
        <v>0</v>
      </c>
      <c r="Z780" s="6">
        <v>0</v>
      </c>
      <c r="AA780" s="5">
        <v>0</v>
      </c>
      <c r="AB780" s="6">
        <v>0</v>
      </c>
      <c r="AC780" s="5">
        <v>0</v>
      </c>
      <c r="AD780" s="6">
        <v>0</v>
      </c>
      <c r="AE780" s="5">
        <v>0</v>
      </c>
      <c r="AF780" s="6">
        <v>0</v>
      </c>
    </row>
    <row r="781" spans="2:32" x14ac:dyDescent="0.35">
      <c r="B781" s="1" t="s">
        <v>242</v>
      </c>
      <c r="C781" s="5">
        <v>0</v>
      </c>
      <c r="D781" s="6">
        <v>0</v>
      </c>
      <c r="E781" s="5">
        <v>0</v>
      </c>
      <c r="F781" s="6">
        <v>0</v>
      </c>
      <c r="G781" s="5">
        <v>0</v>
      </c>
      <c r="H781" s="6">
        <v>0</v>
      </c>
      <c r="I781" s="5">
        <v>0</v>
      </c>
      <c r="J781" s="6">
        <v>0</v>
      </c>
      <c r="K781" s="5">
        <v>0</v>
      </c>
      <c r="L781" s="6">
        <v>0</v>
      </c>
      <c r="M781" s="5">
        <v>0</v>
      </c>
      <c r="N781" s="6">
        <v>0</v>
      </c>
      <c r="O781" s="5">
        <v>0</v>
      </c>
      <c r="P781" s="6">
        <v>0</v>
      </c>
      <c r="Q781" s="5">
        <v>0</v>
      </c>
      <c r="R781" s="6">
        <v>0</v>
      </c>
      <c r="S781" s="5">
        <v>0</v>
      </c>
      <c r="T781" s="6">
        <v>0</v>
      </c>
      <c r="U781" s="5">
        <v>0</v>
      </c>
      <c r="V781" s="6">
        <v>0</v>
      </c>
      <c r="W781" s="5">
        <v>0</v>
      </c>
      <c r="X781" s="6">
        <v>0</v>
      </c>
      <c r="Y781" s="5">
        <v>0</v>
      </c>
      <c r="Z781" s="6">
        <v>0</v>
      </c>
      <c r="AA781" s="5">
        <v>0</v>
      </c>
      <c r="AB781" s="6">
        <v>0</v>
      </c>
      <c r="AC781" s="5">
        <v>0</v>
      </c>
      <c r="AD781" s="6">
        <v>0</v>
      </c>
      <c r="AE781" s="5">
        <v>0</v>
      </c>
      <c r="AF781" s="6">
        <v>0</v>
      </c>
    </row>
    <row r="782" spans="2:32" x14ac:dyDescent="0.35">
      <c r="B782" s="1" t="s">
        <v>243</v>
      </c>
      <c r="C782" s="5">
        <v>2.5999999999999999E-3</v>
      </c>
      <c r="D782" s="6">
        <v>2.5129999999999999</v>
      </c>
      <c r="E782" s="5">
        <v>0</v>
      </c>
      <c r="F782" s="6">
        <v>0</v>
      </c>
      <c r="G782" s="5">
        <v>0</v>
      </c>
      <c r="H782" s="6">
        <v>0</v>
      </c>
      <c r="I782" s="5">
        <v>0</v>
      </c>
      <c r="J782" s="6">
        <v>0</v>
      </c>
      <c r="K782" s="5">
        <v>0</v>
      </c>
      <c r="L782" s="6">
        <v>0</v>
      </c>
      <c r="M782" s="5">
        <v>0</v>
      </c>
      <c r="N782" s="6">
        <v>0</v>
      </c>
      <c r="O782" s="5">
        <v>0</v>
      </c>
      <c r="P782" s="6">
        <v>0</v>
      </c>
      <c r="Q782" s="5">
        <v>0</v>
      </c>
      <c r="R782" s="6">
        <v>0</v>
      </c>
      <c r="S782" s="5">
        <v>0</v>
      </c>
      <c r="T782" s="6">
        <v>0</v>
      </c>
      <c r="U782" s="5">
        <v>0</v>
      </c>
      <c r="V782" s="6">
        <v>0</v>
      </c>
      <c r="W782" s="5">
        <v>0</v>
      </c>
      <c r="X782" s="6">
        <v>0</v>
      </c>
      <c r="Y782" s="5">
        <v>0</v>
      </c>
      <c r="Z782" s="6">
        <v>0</v>
      </c>
      <c r="AA782" s="5">
        <v>0</v>
      </c>
      <c r="AB782" s="6">
        <v>0</v>
      </c>
      <c r="AC782" s="5">
        <v>0</v>
      </c>
      <c r="AD782" s="6">
        <v>0</v>
      </c>
      <c r="AE782" s="5">
        <v>2.862E-2</v>
      </c>
      <c r="AF782" s="6">
        <v>2.5129999999999999</v>
      </c>
    </row>
    <row r="783" spans="2:32" x14ac:dyDescent="0.35">
      <c r="B783" s="1" t="s">
        <v>244</v>
      </c>
      <c r="C783" s="5">
        <v>1.1800000000000001E-3</v>
      </c>
      <c r="D783" s="6">
        <v>1.1379999999999999</v>
      </c>
      <c r="E783" s="5">
        <v>0</v>
      </c>
      <c r="F783" s="6">
        <v>0</v>
      </c>
      <c r="G783" s="5">
        <v>0</v>
      </c>
      <c r="H783" s="6">
        <v>0</v>
      </c>
      <c r="I783" s="5">
        <v>0</v>
      </c>
      <c r="J783" s="6">
        <v>0</v>
      </c>
      <c r="K783" s="5">
        <v>2.0750000000000001E-2</v>
      </c>
      <c r="L783" s="6">
        <v>1.1379999999999999</v>
      </c>
      <c r="M783" s="5">
        <v>0</v>
      </c>
      <c r="N783" s="6">
        <v>0</v>
      </c>
      <c r="O783" s="5">
        <v>0</v>
      </c>
      <c r="P783" s="6">
        <v>0</v>
      </c>
      <c r="Q783" s="5">
        <v>0</v>
      </c>
      <c r="R783" s="6">
        <v>0</v>
      </c>
      <c r="S783" s="5">
        <v>0</v>
      </c>
      <c r="T783" s="6">
        <v>0</v>
      </c>
      <c r="U783" s="5">
        <v>0</v>
      </c>
      <c r="V783" s="6">
        <v>0</v>
      </c>
      <c r="W783" s="5">
        <v>0</v>
      </c>
      <c r="X783" s="6">
        <v>0</v>
      </c>
      <c r="Y783" s="5">
        <v>0</v>
      </c>
      <c r="Z783" s="6">
        <v>0</v>
      </c>
      <c r="AA783" s="5">
        <v>0</v>
      </c>
      <c r="AB783" s="6">
        <v>0</v>
      </c>
      <c r="AC783" s="5">
        <v>0</v>
      </c>
      <c r="AD783" s="6">
        <v>0</v>
      </c>
      <c r="AE783" s="5">
        <v>0</v>
      </c>
      <c r="AF783" s="6">
        <v>0</v>
      </c>
    </row>
    <row r="784" spans="2:32" x14ac:dyDescent="0.35">
      <c r="B784" s="1" t="s">
        <v>245</v>
      </c>
      <c r="C784" s="5">
        <v>2.2000000000000001E-3</v>
      </c>
      <c r="D784" s="6">
        <v>2.1309999999999998</v>
      </c>
      <c r="E784" s="5">
        <v>0</v>
      </c>
      <c r="F784" s="6">
        <v>0</v>
      </c>
      <c r="G784" s="5">
        <v>0</v>
      </c>
      <c r="H784" s="6">
        <v>0</v>
      </c>
      <c r="I784" s="5">
        <v>0</v>
      </c>
      <c r="J784" s="6">
        <v>0</v>
      </c>
      <c r="K784" s="5">
        <v>0</v>
      </c>
      <c r="L784" s="6">
        <v>0</v>
      </c>
      <c r="M784" s="5">
        <v>0</v>
      </c>
      <c r="N784" s="6">
        <v>0</v>
      </c>
      <c r="O784" s="5">
        <v>0</v>
      </c>
      <c r="P784" s="6">
        <v>0</v>
      </c>
      <c r="Q784" s="5">
        <v>0</v>
      </c>
      <c r="R784" s="6">
        <v>0</v>
      </c>
      <c r="S784" s="5">
        <v>2.155E-2</v>
      </c>
      <c r="T784" s="6">
        <v>2.1309999999999998</v>
      </c>
      <c r="U784" s="5">
        <v>0</v>
      </c>
      <c r="V784" s="6">
        <v>0</v>
      </c>
      <c r="W784" s="5">
        <v>0</v>
      </c>
      <c r="X784" s="6">
        <v>0</v>
      </c>
      <c r="Y784" s="5">
        <v>0</v>
      </c>
      <c r="Z784" s="6">
        <v>0</v>
      </c>
      <c r="AA784" s="5">
        <v>0</v>
      </c>
      <c r="AB784" s="6">
        <v>0</v>
      </c>
      <c r="AC784" s="5">
        <v>0</v>
      </c>
      <c r="AD784" s="6">
        <v>0</v>
      </c>
      <c r="AE784" s="5">
        <v>0</v>
      </c>
      <c r="AF784" s="6">
        <v>0</v>
      </c>
    </row>
    <row r="785" spans="2:32" x14ac:dyDescent="0.35">
      <c r="B785" s="1" t="s">
        <v>246</v>
      </c>
      <c r="C785" s="5">
        <v>1.73E-3</v>
      </c>
      <c r="D785" s="6">
        <v>1.675</v>
      </c>
      <c r="E785" s="5">
        <v>0</v>
      </c>
      <c r="F785" s="6">
        <v>0</v>
      </c>
      <c r="G785" s="5">
        <v>0</v>
      </c>
      <c r="H785" s="6">
        <v>0</v>
      </c>
      <c r="I785" s="5">
        <v>0</v>
      </c>
      <c r="J785" s="6">
        <v>0</v>
      </c>
      <c r="K785" s="5">
        <v>3.0550000000000001E-2</v>
      </c>
      <c r="L785" s="6">
        <v>1.675</v>
      </c>
      <c r="M785" s="5">
        <v>0</v>
      </c>
      <c r="N785" s="6">
        <v>0</v>
      </c>
      <c r="O785" s="5">
        <v>0</v>
      </c>
      <c r="P785" s="6">
        <v>0</v>
      </c>
      <c r="Q785" s="5">
        <v>0</v>
      </c>
      <c r="R785" s="6">
        <v>0</v>
      </c>
      <c r="S785" s="5">
        <v>0</v>
      </c>
      <c r="T785" s="6">
        <v>0</v>
      </c>
      <c r="U785" s="5">
        <v>0</v>
      </c>
      <c r="V785" s="6">
        <v>0</v>
      </c>
      <c r="W785" s="5">
        <v>0</v>
      </c>
      <c r="X785" s="6">
        <v>0</v>
      </c>
      <c r="Y785" s="5">
        <v>0</v>
      </c>
      <c r="Z785" s="6">
        <v>0</v>
      </c>
      <c r="AA785" s="5">
        <v>0</v>
      </c>
      <c r="AB785" s="6">
        <v>0</v>
      </c>
      <c r="AC785" s="5">
        <v>0</v>
      </c>
      <c r="AD785" s="6">
        <v>0</v>
      </c>
      <c r="AE785" s="5">
        <v>0</v>
      </c>
      <c r="AF785" s="6">
        <v>0</v>
      </c>
    </row>
    <row r="786" spans="2:32" x14ac:dyDescent="0.35">
      <c r="B786" s="1" t="s">
        <v>247</v>
      </c>
      <c r="C786" s="5">
        <v>0</v>
      </c>
      <c r="D786" s="6">
        <v>0</v>
      </c>
      <c r="E786" s="5">
        <v>0</v>
      </c>
      <c r="F786" s="6">
        <v>0</v>
      </c>
      <c r="G786" s="5">
        <v>0</v>
      </c>
      <c r="H786" s="6">
        <v>0</v>
      </c>
      <c r="I786" s="5">
        <v>0</v>
      </c>
      <c r="J786" s="6">
        <v>0</v>
      </c>
      <c r="K786" s="5">
        <v>0</v>
      </c>
      <c r="L786" s="6">
        <v>0</v>
      </c>
      <c r="M786" s="5">
        <v>0</v>
      </c>
      <c r="N786" s="6">
        <v>0</v>
      </c>
      <c r="O786" s="5">
        <v>0</v>
      </c>
      <c r="P786" s="6">
        <v>0</v>
      </c>
      <c r="Q786" s="5">
        <v>0</v>
      </c>
      <c r="R786" s="6">
        <v>0</v>
      </c>
      <c r="S786" s="5">
        <v>0</v>
      </c>
      <c r="T786" s="6">
        <v>0</v>
      </c>
      <c r="U786" s="5">
        <v>0</v>
      </c>
      <c r="V786" s="6">
        <v>0</v>
      </c>
      <c r="W786" s="5">
        <v>0</v>
      </c>
      <c r="X786" s="6">
        <v>0</v>
      </c>
      <c r="Y786" s="5">
        <v>0</v>
      </c>
      <c r="Z786" s="6">
        <v>0</v>
      </c>
      <c r="AA786" s="5">
        <v>0</v>
      </c>
      <c r="AB786" s="6">
        <v>0</v>
      </c>
      <c r="AC786" s="5">
        <v>0</v>
      </c>
      <c r="AD786" s="6">
        <v>0</v>
      </c>
      <c r="AE786" s="5">
        <v>0</v>
      </c>
      <c r="AF786" s="6">
        <v>0</v>
      </c>
    </row>
    <row r="787" spans="2:32" x14ac:dyDescent="0.35">
      <c r="B787" s="1" t="s">
        <v>248</v>
      </c>
      <c r="C787" s="5">
        <v>4.7299999999999998E-3</v>
      </c>
      <c r="D787" s="6">
        <v>4.5720000000000001</v>
      </c>
      <c r="E787" s="5">
        <v>0</v>
      </c>
      <c r="F787" s="6">
        <v>0</v>
      </c>
      <c r="G787" s="5">
        <v>0</v>
      </c>
      <c r="H787" s="6">
        <v>0</v>
      </c>
      <c r="I787" s="5">
        <v>0</v>
      </c>
      <c r="J787" s="6">
        <v>0</v>
      </c>
      <c r="K787" s="5">
        <v>0</v>
      </c>
      <c r="L787" s="6">
        <v>0</v>
      </c>
      <c r="M787" s="5">
        <v>0</v>
      </c>
      <c r="N787" s="6">
        <v>0</v>
      </c>
      <c r="O787" s="5">
        <v>0</v>
      </c>
      <c r="P787" s="6">
        <v>0</v>
      </c>
      <c r="Q787" s="5">
        <v>0</v>
      </c>
      <c r="R787" s="6">
        <v>0</v>
      </c>
      <c r="S787" s="5">
        <v>0</v>
      </c>
      <c r="T787" s="6">
        <v>0</v>
      </c>
      <c r="U787" s="5">
        <v>0</v>
      </c>
      <c r="V787" s="6">
        <v>0</v>
      </c>
      <c r="W787" s="5">
        <v>0</v>
      </c>
      <c r="X787" s="6">
        <v>0</v>
      </c>
      <c r="Y787" s="5">
        <v>0</v>
      </c>
      <c r="Z787" s="6">
        <v>0</v>
      </c>
      <c r="AA787" s="5">
        <v>0</v>
      </c>
      <c r="AB787" s="6">
        <v>0</v>
      </c>
      <c r="AC787" s="5">
        <v>2.5090000000000001E-2</v>
      </c>
      <c r="AD787" s="6">
        <v>4.5720000000000001</v>
      </c>
      <c r="AE787" s="5">
        <v>0</v>
      </c>
      <c r="AF787" s="6">
        <v>0</v>
      </c>
    </row>
    <row r="788" spans="2:32" x14ac:dyDescent="0.35">
      <c r="B788" s="1" t="s">
        <v>249</v>
      </c>
      <c r="C788" s="5">
        <v>0</v>
      </c>
      <c r="D788" s="6">
        <v>0</v>
      </c>
      <c r="E788" s="5">
        <v>0</v>
      </c>
      <c r="F788" s="6">
        <v>0</v>
      </c>
      <c r="G788" s="5">
        <v>0</v>
      </c>
      <c r="H788" s="6">
        <v>0</v>
      </c>
      <c r="I788" s="5">
        <v>0</v>
      </c>
      <c r="J788" s="6">
        <v>0</v>
      </c>
      <c r="K788" s="5">
        <v>0</v>
      </c>
      <c r="L788" s="6">
        <v>0</v>
      </c>
      <c r="M788" s="5">
        <v>0</v>
      </c>
      <c r="N788" s="6">
        <v>0</v>
      </c>
      <c r="O788" s="5">
        <v>0</v>
      </c>
      <c r="P788" s="6">
        <v>0</v>
      </c>
      <c r="Q788" s="5">
        <v>0</v>
      </c>
      <c r="R788" s="6">
        <v>0</v>
      </c>
      <c r="S788" s="5">
        <v>0</v>
      </c>
      <c r="T788" s="6">
        <v>0</v>
      </c>
      <c r="U788" s="5">
        <v>0</v>
      </c>
      <c r="V788" s="6">
        <v>0</v>
      </c>
      <c r="W788" s="5">
        <v>0</v>
      </c>
      <c r="X788" s="6">
        <v>0</v>
      </c>
      <c r="Y788" s="5">
        <v>0</v>
      </c>
      <c r="Z788" s="6">
        <v>0</v>
      </c>
      <c r="AA788" s="5">
        <v>0</v>
      </c>
      <c r="AB788" s="6">
        <v>0</v>
      </c>
      <c r="AC788" s="5">
        <v>0</v>
      </c>
      <c r="AD788" s="6">
        <v>0</v>
      </c>
      <c r="AE788" s="5">
        <v>0</v>
      </c>
      <c r="AF788" s="6">
        <v>0</v>
      </c>
    </row>
    <row r="789" spans="2:32" x14ac:dyDescent="0.35">
      <c r="B789" s="1" t="s">
        <v>250</v>
      </c>
      <c r="C789" s="5">
        <v>8.7000000000000001E-4</v>
      </c>
      <c r="D789" s="6">
        <v>0.84099999999999997</v>
      </c>
      <c r="E789" s="5">
        <v>0</v>
      </c>
      <c r="F789" s="6">
        <v>0</v>
      </c>
      <c r="G789" s="5">
        <v>0</v>
      </c>
      <c r="H789" s="6">
        <v>0</v>
      </c>
      <c r="I789" s="5">
        <v>0</v>
      </c>
      <c r="J789" s="6">
        <v>0</v>
      </c>
      <c r="K789" s="5">
        <v>0</v>
      </c>
      <c r="L789" s="6">
        <v>0</v>
      </c>
      <c r="M789" s="5">
        <v>0</v>
      </c>
      <c r="N789" s="6">
        <v>0</v>
      </c>
      <c r="O789" s="5">
        <v>0</v>
      </c>
      <c r="P789" s="6">
        <v>0</v>
      </c>
      <c r="Q789" s="5">
        <v>1.9230000000000001E-2</v>
      </c>
      <c r="R789" s="6">
        <v>0.84099999999999997</v>
      </c>
      <c r="S789" s="5">
        <v>0</v>
      </c>
      <c r="T789" s="6">
        <v>0</v>
      </c>
      <c r="U789" s="5">
        <v>0</v>
      </c>
      <c r="V789" s="6">
        <v>0</v>
      </c>
      <c r="W789" s="5">
        <v>0</v>
      </c>
      <c r="X789" s="6">
        <v>0</v>
      </c>
      <c r="Y789" s="5">
        <v>0</v>
      </c>
      <c r="Z789" s="6">
        <v>0</v>
      </c>
      <c r="AA789" s="5">
        <v>0</v>
      </c>
      <c r="AB789" s="6">
        <v>0</v>
      </c>
      <c r="AC789" s="5">
        <v>0</v>
      </c>
      <c r="AD789" s="6">
        <v>0</v>
      </c>
      <c r="AE789" s="5">
        <v>0</v>
      </c>
      <c r="AF789" s="6">
        <v>0</v>
      </c>
    </row>
    <row r="790" spans="2:32" x14ac:dyDescent="0.35">
      <c r="B790" s="1" t="s">
        <v>251</v>
      </c>
      <c r="C790" s="5">
        <v>0</v>
      </c>
      <c r="D790" s="6">
        <v>0</v>
      </c>
      <c r="E790" s="5">
        <v>0</v>
      </c>
      <c r="F790" s="6">
        <v>0</v>
      </c>
      <c r="G790" s="5">
        <v>0</v>
      </c>
      <c r="H790" s="6">
        <v>0</v>
      </c>
      <c r="I790" s="5">
        <v>0</v>
      </c>
      <c r="J790" s="6">
        <v>0</v>
      </c>
      <c r="K790" s="5">
        <v>0</v>
      </c>
      <c r="L790" s="6">
        <v>0</v>
      </c>
      <c r="M790" s="5">
        <v>0</v>
      </c>
      <c r="N790" s="6">
        <v>0</v>
      </c>
      <c r="O790" s="5">
        <v>0</v>
      </c>
      <c r="P790" s="6">
        <v>0</v>
      </c>
      <c r="Q790" s="5">
        <v>0</v>
      </c>
      <c r="R790" s="6">
        <v>0</v>
      </c>
      <c r="S790" s="5">
        <v>0</v>
      </c>
      <c r="T790" s="6">
        <v>0</v>
      </c>
      <c r="U790" s="5">
        <v>0</v>
      </c>
      <c r="V790" s="6">
        <v>0</v>
      </c>
      <c r="W790" s="5">
        <v>0</v>
      </c>
      <c r="X790" s="6">
        <v>0</v>
      </c>
      <c r="Y790" s="5">
        <v>0</v>
      </c>
      <c r="Z790" s="6">
        <v>0</v>
      </c>
      <c r="AA790" s="5">
        <v>0</v>
      </c>
      <c r="AB790" s="6">
        <v>0</v>
      </c>
      <c r="AC790" s="5">
        <v>0</v>
      </c>
      <c r="AD790" s="6">
        <v>0</v>
      </c>
      <c r="AE790" s="5">
        <v>0</v>
      </c>
      <c r="AF790" s="6">
        <v>0</v>
      </c>
    </row>
    <row r="791" spans="2:32" x14ac:dyDescent="0.35">
      <c r="B791" s="1" t="s">
        <v>252</v>
      </c>
      <c r="C791" s="5">
        <v>0</v>
      </c>
      <c r="D791" s="6">
        <v>0</v>
      </c>
      <c r="E791" s="5">
        <v>0</v>
      </c>
      <c r="F791" s="6">
        <v>0</v>
      </c>
      <c r="G791" s="5">
        <v>0</v>
      </c>
      <c r="H791" s="6">
        <v>0</v>
      </c>
      <c r="I791" s="5">
        <v>0</v>
      </c>
      <c r="J791" s="6">
        <v>0</v>
      </c>
      <c r="K791" s="5">
        <v>0</v>
      </c>
      <c r="L791" s="6">
        <v>0</v>
      </c>
      <c r="M791" s="5">
        <v>0</v>
      </c>
      <c r="N791" s="6">
        <v>0</v>
      </c>
      <c r="O791" s="5">
        <v>0</v>
      </c>
      <c r="P791" s="6">
        <v>0</v>
      </c>
      <c r="Q791" s="5">
        <v>0</v>
      </c>
      <c r="R791" s="6">
        <v>0</v>
      </c>
      <c r="S791" s="5">
        <v>0</v>
      </c>
      <c r="T791" s="6">
        <v>0</v>
      </c>
      <c r="U791" s="5">
        <v>0</v>
      </c>
      <c r="V791" s="6">
        <v>0</v>
      </c>
      <c r="W791" s="5">
        <v>0</v>
      </c>
      <c r="X791" s="6">
        <v>0</v>
      </c>
      <c r="Y791" s="5">
        <v>0</v>
      </c>
      <c r="Z791" s="6">
        <v>0</v>
      </c>
      <c r="AA791" s="5">
        <v>0</v>
      </c>
      <c r="AB791" s="6">
        <v>0</v>
      </c>
      <c r="AC791" s="5">
        <v>0</v>
      </c>
      <c r="AD791" s="6">
        <v>0</v>
      </c>
      <c r="AE791" s="5">
        <v>0</v>
      </c>
      <c r="AF791" s="6">
        <v>0</v>
      </c>
    </row>
    <row r="792" spans="2:32" x14ac:dyDescent="0.35">
      <c r="B792" s="1" t="s">
        <v>253</v>
      </c>
      <c r="C792" s="5">
        <v>0</v>
      </c>
      <c r="D792" s="6">
        <v>0</v>
      </c>
      <c r="E792" s="5">
        <v>0</v>
      </c>
      <c r="F792" s="6">
        <v>0</v>
      </c>
      <c r="G792" s="5">
        <v>0</v>
      </c>
      <c r="H792" s="6">
        <v>0</v>
      </c>
      <c r="I792" s="5">
        <v>0</v>
      </c>
      <c r="J792" s="6">
        <v>0</v>
      </c>
      <c r="K792" s="5">
        <v>0</v>
      </c>
      <c r="L792" s="6">
        <v>0</v>
      </c>
      <c r="M792" s="5">
        <v>0</v>
      </c>
      <c r="N792" s="6">
        <v>0</v>
      </c>
      <c r="O792" s="5">
        <v>0</v>
      </c>
      <c r="P792" s="6">
        <v>0</v>
      </c>
      <c r="Q792" s="5">
        <v>0</v>
      </c>
      <c r="R792" s="6">
        <v>0</v>
      </c>
      <c r="S792" s="5">
        <v>0</v>
      </c>
      <c r="T792" s="6">
        <v>0</v>
      </c>
      <c r="U792" s="5">
        <v>0</v>
      </c>
      <c r="V792" s="6">
        <v>0</v>
      </c>
      <c r="W792" s="5">
        <v>0</v>
      </c>
      <c r="X792" s="6">
        <v>0</v>
      </c>
      <c r="Y792" s="5">
        <v>0</v>
      </c>
      <c r="Z792" s="6">
        <v>0</v>
      </c>
      <c r="AA792" s="5">
        <v>0</v>
      </c>
      <c r="AB792" s="6">
        <v>0</v>
      </c>
      <c r="AC792" s="5">
        <v>0</v>
      </c>
      <c r="AD792" s="6">
        <v>0</v>
      </c>
      <c r="AE792" s="5">
        <v>0</v>
      </c>
      <c r="AF792" s="6">
        <v>0</v>
      </c>
    </row>
    <row r="793" spans="2:32" x14ac:dyDescent="0.35">
      <c r="B793" s="1" t="s">
        <v>254</v>
      </c>
      <c r="C793" s="5">
        <v>0</v>
      </c>
      <c r="D793" s="6">
        <v>0</v>
      </c>
      <c r="E793" s="5">
        <v>0</v>
      </c>
      <c r="F793" s="6">
        <v>0</v>
      </c>
      <c r="G793" s="5">
        <v>0</v>
      </c>
      <c r="H793" s="6">
        <v>0</v>
      </c>
      <c r="I793" s="5">
        <v>0</v>
      </c>
      <c r="J793" s="6">
        <v>0</v>
      </c>
      <c r="K793" s="5">
        <v>0</v>
      </c>
      <c r="L793" s="6">
        <v>0</v>
      </c>
      <c r="M793" s="5">
        <v>0</v>
      </c>
      <c r="N793" s="6">
        <v>0</v>
      </c>
      <c r="O793" s="5">
        <v>0</v>
      </c>
      <c r="P793" s="6">
        <v>0</v>
      </c>
      <c r="Q793" s="5">
        <v>0</v>
      </c>
      <c r="R793" s="6">
        <v>0</v>
      </c>
      <c r="S793" s="5">
        <v>0</v>
      </c>
      <c r="T793" s="6">
        <v>0</v>
      </c>
      <c r="U793" s="5">
        <v>0</v>
      </c>
      <c r="V793" s="6">
        <v>0</v>
      </c>
      <c r="W793" s="5">
        <v>0</v>
      </c>
      <c r="X793" s="6">
        <v>0</v>
      </c>
      <c r="Y793" s="5">
        <v>0</v>
      </c>
      <c r="Z793" s="6">
        <v>0</v>
      </c>
      <c r="AA793" s="5">
        <v>0</v>
      </c>
      <c r="AB793" s="6">
        <v>0</v>
      </c>
      <c r="AC793" s="5">
        <v>0</v>
      </c>
      <c r="AD793" s="6">
        <v>0</v>
      </c>
      <c r="AE793" s="5">
        <v>0</v>
      </c>
      <c r="AF793" s="6">
        <v>0</v>
      </c>
    </row>
    <row r="794" spans="2:32" x14ac:dyDescent="0.35">
      <c r="B794" s="1" t="s">
        <v>255</v>
      </c>
      <c r="C794" s="5">
        <v>3.0100000000000001E-3</v>
      </c>
      <c r="D794" s="6">
        <v>2.9129999999999998</v>
      </c>
      <c r="E794" s="5">
        <v>0</v>
      </c>
      <c r="F794" s="6">
        <v>0</v>
      </c>
      <c r="G794" s="5">
        <v>0</v>
      </c>
      <c r="H794" s="6">
        <v>0</v>
      </c>
      <c r="I794" s="5">
        <v>0</v>
      </c>
      <c r="J794" s="6">
        <v>0</v>
      </c>
      <c r="K794" s="5">
        <v>0</v>
      </c>
      <c r="L794" s="6">
        <v>0</v>
      </c>
      <c r="M794" s="5">
        <v>0</v>
      </c>
      <c r="N794" s="6">
        <v>0</v>
      </c>
      <c r="O794" s="5">
        <v>0</v>
      </c>
      <c r="P794" s="6">
        <v>0</v>
      </c>
      <c r="Q794" s="5">
        <v>0</v>
      </c>
      <c r="R794" s="6">
        <v>0</v>
      </c>
      <c r="S794" s="5">
        <v>0</v>
      </c>
      <c r="T794" s="6">
        <v>0</v>
      </c>
      <c r="U794" s="5">
        <v>0</v>
      </c>
      <c r="V794" s="6">
        <v>0</v>
      </c>
      <c r="W794" s="5">
        <v>0</v>
      </c>
      <c r="X794" s="6">
        <v>0</v>
      </c>
      <c r="Y794" s="5">
        <v>0</v>
      </c>
      <c r="Z794" s="6">
        <v>0</v>
      </c>
      <c r="AA794" s="5">
        <v>2.521E-2</v>
      </c>
      <c r="AB794" s="6">
        <v>2.9129999999999998</v>
      </c>
      <c r="AC794" s="5">
        <v>0</v>
      </c>
      <c r="AD794" s="6">
        <v>0</v>
      </c>
      <c r="AE794" s="5">
        <v>0</v>
      </c>
      <c r="AF794" s="6">
        <v>0</v>
      </c>
    </row>
    <row r="795" spans="2:32" x14ac:dyDescent="0.35">
      <c r="B795" s="1" t="s">
        <v>256</v>
      </c>
      <c r="C795" s="5">
        <v>0</v>
      </c>
      <c r="D795" s="6">
        <v>0</v>
      </c>
      <c r="E795" s="5">
        <v>0</v>
      </c>
      <c r="F795" s="6">
        <v>0</v>
      </c>
      <c r="G795" s="5">
        <v>0</v>
      </c>
      <c r="H795" s="6">
        <v>0</v>
      </c>
      <c r="I795" s="5">
        <v>0</v>
      </c>
      <c r="J795" s="6">
        <v>0</v>
      </c>
      <c r="K795" s="5">
        <v>0</v>
      </c>
      <c r="L795" s="6">
        <v>0</v>
      </c>
      <c r="M795" s="5">
        <v>0</v>
      </c>
      <c r="N795" s="6">
        <v>0</v>
      </c>
      <c r="O795" s="5">
        <v>0</v>
      </c>
      <c r="P795" s="6">
        <v>0</v>
      </c>
      <c r="Q795" s="5">
        <v>0</v>
      </c>
      <c r="R795" s="6">
        <v>0</v>
      </c>
      <c r="S795" s="5">
        <v>0</v>
      </c>
      <c r="T795" s="6">
        <v>0</v>
      </c>
      <c r="U795" s="5">
        <v>0</v>
      </c>
      <c r="V795" s="6">
        <v>0</v>
      </c>
      <c r="W795" s="5">
        <v>0</v>
      </c>
      <c r="X795" s="6">
        <v>0</v>
      </c>
      <c r="Y795" s="5">
        <v>0</v>
      </c>
      <c r="Z795" s="6">
        <v>0</v>
      </c>
      <c r="AA795" s="5">
        <v>0</v>
      </c>
      <c r="AB795" s="6">
        <v>0</v>
      </c>
      <c r="AC795" s="5">
        <v>0</v>
      </c>
      <c r="AD795" s="6">
        <v>0</v>
      </c>
      <c r="AE795" s="5">
        <v>0</v>
      </c>
      <c r="AF795" s="6">
        <v>0</v>
      </c>
    </row>
    <row r="796" spans="2:32" x14ac:dyDescent="0.35">
      <c r="B796" s="1" t="s">
        <v>257</v>
      </c>
      <c r="C796" s="5">
        <v>5.9000000000000003E-4</v>
      </c>
      <c r="D796" s="6">
        <v>0.56799999999999995</v>
      </c>
      <c r="E796" s="5">
        <v>0</v>
      </c>
      <c r="F796" s="6">
        <v>0</v>
      </c>
      <c r="G796" s="5">
        <v>0</v>
      </c>
      <c r="H796" s="6">
        <v>0</v>
      </c>
      <c r="I796" s="5">
        <v>0</v>
      </c>
      <c r="J796" s="6">
        <v>0</v>
      </c>
      <c r="K796" s="5">
        <v>0</v>
      </c>
      <c r="L796" s="6">
        <v>0</v>
      </c>
      <c r="M796" s="5">
        <v>0</v>
      </c>
      <c r="N796" s="6">
        <v>0</v>
      </c>
      <c r="O796" s="5">
        <v>0</v>
      </c>
      <c r="P796" s="6">
        <v>0</v>
      </c>
      <c r="Q796" s="5">
        <v>0</v>
      </c>
      <c r="R796" s="6">
        <v>0</v>
      </c>
      <c r="S796" s="5">
        <v>0</v>
      </c>
      <c r="T796" s="6">
        <v>0</v>
      </c>
      <c r="U796" s="5">
        <v>0</v>
      </c>
      <c r="V796" s="6">
        <v>0</v>
      </c>
      <c r="W796" s="5">
        <v>0</v>
      </c>
      <c r="X796" s="6">
        <v>0</v>
      </c>
      <c r="Y796" s="5">
        <v>7.26E-3</v>
      </c>
      <c r="Z796" s="6">
        <v>0.56799999999999995</v>
      </c>
      <c r="AA796" s="5">
        <v>0</v>
      </c>
      <c r="AB796" s="6">
        <v>0</v>
      </c>
      <c r="AC796" s="5">
        <v>0</v>
      </c>
      <c r="AD796" s="6">
        <v>0</v>
      </c>
      <c r="AE796" s="5">
        <v>0</v>
      </c>
      <c r="AF796" s="6">
        <v>0</v>
      </c>
    </row>
    <row r="797" spans="2:32" x14ac:dyDescent="0.35">
      <c r="B797" s="1" t="s">
        <v>258</v>
      </c>
      <c r="C797" s="5">
        <v>0</v>
      </c>
      <c r="D797" s="6">
        <v>0</v>
      </c>
      <c r="E797" s="5">
        <v>0</v>
      </c>
      <c r="F797" s="6">
        <v>0</v>
      </c>
      <c r="G797" s="5">
        <v>0</v>
      </c>
      <c r="H797" s="6">
        <v>0</v>
      </c>
      <c r="I797" s="5">
        <v>0</v>
      </c>
      <c r="J797" s="6">
        <v>0</v>
      </c>
      <c r="K797" s="5">
        <v>0</v>
      </c>
      <c r="L797" s="6">
        <v>0</v>
      </c>
      <c r="M797" s="5">
        <v>0</v>
      </c>
      <c r="N797" s="6">
        <v>0</v>
      </c>
      <c r="O797" s="5">
        <v>0</v>
      </c>
      <c r="P797" s="6">
        <v>0</v>
      </c>
      <c r="Q797" s="5">
        <v>0</v>
      </c>
      <c r="R797" s="6">
        <v>0</v>
      </c>
      <c r="S797" s="5">
        <v>0</v>
      </c>
      <c r="T797" s="6">
        <v>0</v>
      </c>
      <c r="U797" s="5">
        <v>0</v>
      </c>
      <c r="V797" s="6">
        <v>0</v>
      </c>
      <c r="W797" s="5">
        <v>0</v>
      </c>
      <c r="X797" s="6">
        <v>0</v>
      </c>
      <c r="Y797" s="5">
        <v>0</v>
      </c>
      <c r="Z797" s="6">
        <v>0</v>
      </c>
      <c r="AA797" s="5">
        <v>0</v>
      </c>
      <c r="AB797" s="6">
        <v>0</v>
      </c>
      <c r="AC797" s="5">
        <v>0</v>
      </c>
      <c r="AD797" s="6">
        <v>0</v>
      </c>
      <c r="AE797" s="5">
        <v>0</v>
      </c>
      <c r="AF797" s="6">
        <v>0</v>
      </c>
    </row>
    <row r="798" spans="2:32" x14ac:dyDescent="0.35">
      <c r="B798" s="1" t="s">
        <v>259</v>
      </c>
      <c r="C798" s="5">
        <v>0</v>
      </c>
      <c r="D798" s="6">
        <v>0</v>
      </c>
      <c r="E798" s="5">
        <v>0</v>
      </c>
      <c r="F798" s="6">
        <v>0</v>
      </c>
      <c r="G798" s="5">
        <v>0</v>
      </c>
      <c r="H798" s="6">
        <v>0</v>
      </c>
      <c r="I798" s="5">
        <v>0</v>
      </c>
      <c r="J798" s="6">
        <v>0</v>
      </c>
      <c r="K798" s="5">
        <v>0</v>
      </c>
      <c r="L798" s="6">
        <v>0</v>
      </c>
      <c r="M798" s="5">
        <v>0</v>
      </c>
      <c r="N798" s="6">
        <v>0</v>
      </c>
      <c r="O798" s="5">
        <v>0</v>
      </c>
      <c r="P798" s="6">
        <v>0</v>
      </c>
      <c r="Q798" s="5">
        <v>0</v>
      </c>
      <c r="R798" s="6">
        <v>0</v>
      </c>
      <c r="S798" s="5">
        <v>0</v>
      </c>
      <c r="T798" s="6">
        <v>0</v>
      </c>
      <c r="U798" s="5">
        <v>0</v>
      </c>
      <c r="V798" s="6">
        <v>0</v>
      </c>
      <c r="W798" s="5">
        <v>0</v>
      </c>
      <c r="X798" s="6">
        <v>0</v>
      </c>
      <c r="Y798" s="5">
        <v>0</v>
      </c>
      <c r="Z798" s="6">
        <v>0</v>
      </c>
      <c r="AA798" s="5">
        <v>0</v>
      </c>
      <c r="AB798" s="6">
        <v>0</v>
      </c>
      <c r="AC798" s="5">
        <v>0</v>
      </c>
      <c r="AD798" s="6">
        <v>0</v>
      </c>
      <c r="AE798" s="5">
        <v>0</v>
      </c>
      <c r="AF798" s="6">
        <v>0</v>
      </c>
    </row>
    <row r="799" spans="2:32" x14ac:dyDescent="0.35">
      <c r="B799" s="1" t="s">
        <v>260</v>
      </c>
      <c r="C799" s="5">
        <v>0</v>
      </c>
      <c r="D799" s="6">
        <v>0</v>
      </c>
      <c r="E799" s="5">
        <v>0</v>
      </c>
      <c r="F799" s="6">
        <v>0</v>
      </c>
      <c r="G799" s="5">
        <v>0</v>
      </c>
      <c r="H799" s="6">
        <v>0</v>
      </c>
      <c r="I799" s="5">
        <v>0</v>
      </c>
      <c r="J799" s="6">
        <v>0</v>
      </c>
      <c r="K799" s="5">
        <v>0</v>
      </c>
      <c r="L799" s="6">
        <v>0</v>
      </c>
      <c r="M799" s="5">
        <v>0</v>
      </c>
      <c r="N799" s="6">
        <v>0</v>
      </c>
      <c r="O799" s="5">
        <v>0</v>
      </c>
      <c r="P799" s="6">
        <v>0</v>
      </c>
      <c r="Q799" s="5">
        <v>0</v>
      </c>
      <c r="R799" s="6">
        <v>0</v>
      </c>
      <c r="S799" s="5">
        <v>0</v>
      </c>
      <c r="T799" s="6">
        <v>0</v>
      </c>
      <c r="U799" s="5">
        <v>0</v>
      </c>
      <c r="V799" s="6">
        <v>0</v>
      </c>
      <c r="W799" s="5">
        <v>0</v>
      </c>
      <c r="X799" s="6">
        <v>0</v>
      </c>
      <c r="Y799" s="5">
        <v>0</v>
      </c>
      <c r="Z799" s="6">
        <v>0</v>
      </c>
      <c r="AA799" s="5">
        <v>0</v>
      </c>
      <c r="AB799" s="6">
        <v>0</v>
      </c>
      <c r="AC799" s="5">
        <v>0</v>
      </c>
      <c r="AD799" s="6">
        <v>0</v>
      </c>
      <c r="AE799" s="5">
        <v>0</v>
      </c>
      <c r="AF799" s="6">
        <v>0</v>
      </c>
    </row>
    <row r="800" spans="2:32" x14ac:dyDescent="0.35">
      <c r="B800" s="1" t="s">
        <v>261</v>
      </c>
      <c r="C800" s="5">
        <v>2.63E-3</v>
      </c>
      <c r="D800" s="6">
        <v>2.5390000000000001</v>
      </c>
      <c r="E800" s="5">
        <v>0</v>
      </c>
      <c r="F800" s="6">
        <v>0</v>
      </c>
      <c r="G800" s="5">
        <v>0</v>
      </c>
      <c r="H800" s="6">
        <v>0</v>
      </c>
      <c r="I800" s="5">
        <v>0</v>
      </c>
      <c r="J800" s="6">
        <v>0</v>
      </c>
      <c r="K800" s="5">
        <v>0</v>
      </c>
      <c r="L800" s="6">
        <v>0</v>
      </c>
      <c r="M800" s="5">
        <v>0</v>
      </c>
      <c r="N800" s="6">
        <v>0</v>
      </c>
      <c r="O800" s="5">
        <v>0</v>
      </c>
      <c r="P800" s="6">
        <v>0</v>
      </c>
      <c r="Q800" s="5">
        <v>0</v>
      </c>
      <c r="R800" s="6">
        <v>0</v>
      </c>
      <c r="S800" s="5">
        <v>0</v>
      </c>
      <c r="T800" s="6">
        <v>0</v>
      </c>
      <c r="U800" s="5">
        <v>0</v>
      </c>
      <c r="V800" s="6">
        <v>0</v>
      </c>
      <c r="W800" s="5">
        <v>0</v>
      </c>
      <c r="X800" s="6">
        <v>0</v>
      </c>
      <c r="Y800" s="5">
        <v>0</v>
      </c>
      <c r="Z800" s="6">
        <v>0</v>
      </c>
      <c r="AA800" s="5">
        <v>0</v>
      </c>
      <c r="AB800" s="6">
        <v>0</v>
      </c>
      <c r="AC800" s="5">
        <v>0</v>
      </c>
      <c r="AD800" s="6">
        <v>0</v>
      </c>
      <c r="AE800" s="5">
        <v>2.8920000000000001E-2</v>
      </c>
      <c r="AF800" s="6">
        <v>2.5390000000000001</v>
      </c>
    </row>
    <row r="801" spans="2:32" x14ac:dyDescent="0.35">
      <c r="B801" s="1" t="s">
        <v>262</v>
      </c>
      <c r="C801" s="5">
        <v>0</v>
      </c>
      <c r="D801" s="6">
        <v>0</v>
      </c>
      <c r="E801" s="5">
        <v>0</v>
      </c>
      <c r="F801" s="6">
        <v>0</v>
      </c>
      <c r="G801" s="5">
        <v>0</v>
      </c>
      <c r="H801" s="6">
        <v>0</v>
      </c>
      <c r="I801" s="5">
        <v>0</v>
      </c>
      <c r="J801" s="6">
        <v>0</v>
      </c>
      <c r="K801" s="5">
        <v>0</v>
      </c>
      <c r="L801" s="6">
        <v>0</v>
      </c>
      <c r="M801" s="5">
        <v>0</v>
      </c>
      <c r="N801" s="6">
        <v>0</v>
      </c>
      <c r="O801" s="5">
        <v>0</v>
      </c>
      <c r="P801" s="6">
        <v>0</v>
      </c>
      <c r="Q801" s="5">
        <v>0</v>
      </c>
      <c r="R801" s="6">
        <v>0</v>
      </c>
      <c r="S801" s="5">
        <v>0</v>
      </c>
      <c r="T801" s="6">
        <v>0</v>
      </c>
      <c r="U801" s="5">
        <v>0</v>
      </c>
      <c r="V801" s="6">
        <v>0</v>
      </c>
      <c r="W801" s="5">
        <v>0</v>
      </c>
      <c r="X801" s="6">
        <v>0</v>
      </c>
      <c r="Y801" s="5">
        <v>0</v>
      </c>
      <c r="Z801" s="6">
        <v>0</v>
      </c>
      <c r="AA801" s="5">
        <v>0</v>
      </c>
      <c r="AB801" s="6">
        <v>0</v>
      </c>
      <c r="AC801" s="5">
        <v>0</v>
      </c>
      <c r="AD801" s="6">
        <v>0</v>
      </c>
      <c r="AE801" s="5">
        <v>0</v>
      </c>
      <c r="AF801" s="6">
        <v>0</v>
      </c>
    </row>
    <row r="802" spans="2:32" x14ac:dyDescent="0.35">
      <c r="B802" s="1" t="s">
        <v>263</v>
      </c>
      <c r="C802" s="5">
        <v>0</v>
      </c>
      <c r="D802" s="6">
        <v>0</v>
      </c>
      <c r="E802" s="5">
        <v>0</v>
      </c>
      <c r="F802" s="6">
        <v>0</v>
      </c>
      <c r="G802" s="5">
        <v>0</v>
      </c>
      <c r="H802" s="6">
        <v>0</v>
      </c>
      <c r="I802" s="5">
        <v>0</v>
      </c>
      <c r="J802" s="6">
        <v>0</v>
      </c>
      <c r="K802" s="5">
        <v>0</v>
      </c>
      <c r="L802" s="6">
        <v>0</v>
      </c>
      <c r="M802" s="5">
        <v>0</v>
      </c>
      <c r="N802" s="6">
        <v>0</v>
      </c>
      <c r="O802" s="5">
        <v>0</v>
      </c>
      <c r="P802" s="6">
        <v>0</v>
      </c>
      <c r="Q802" s="5">
        <v>0</v>
      </c>
      <c r="R802" s="6">
        <v>0</v>
      </c>
      <c r="S802" s="5">
        <v>0</v>
      </c>
      <c r="T802" s="6">
        <v>0</v>
      </c>
      <c r="U802" s="5">
        <v>0</v>
      </c>
      <c r="V802" s="6">
        <v>0</v>
      </c>
      <c r="W802" s="5">
        <v>0</v>
      </c>
      <c r="X802" s="6">
        <v>0</v>
      </c>
      <c r="Y802" s="5">
        <v>0</v>
      </c>
      <c r="Z802" s="6">
        <v>0</v>
      </c>
      <c r="AA802" s="5">
        <v>0</v>
      </c>
      <c r="AB802" s="6">
        <v>0</v>
      </c>
      <c r="AC802" s="5">
        <v>0</v>
      </c>
      <c r="AD802" s="6">
        <v>0</v>
      </c>
      <c r="AE802" s="5">
        <v>0</v>
      </c>
      <c r="AF802" s="6">
        <v>0</v>
      </c>
    </row>
    <row r="803" spans="2:32" x14ac:dyDescent="0.35">
      <c r="B803" s="1" t="s">
        <v>264</v>
      </c>
      <c r="C803" s="5">
        <v>0</v>
      </c>
      <c r="D803" s="6">
        <v>0</v>
      </c>
      <c r="E803" s="5">
        <v>0</v>
      </c>
      <c r="F803" s="6">
        <v>0</v>
      </c>
      <c r="G803" s="5">
        <v>0</v>
      </c>
      <c r="H803" s="6">
        <v>0</v>
      </c>
      <c r="I803" s="5">
        <v>0</v>
      </c>
      <c r="J803" s="6">
        <v>0</v>
      </c>
      <c r="K803" s="5">
        <v>0</v>
      </c>
      <c r="L803" s="6">
        <v>0</v>
      </c>
      <c r="M803" s="5">
        <v>0</v>
      </c>
      <c r="N803" s="6">
        <v>0</v>
      </c>
      <c r="O803" s="5">
        <v>0</v>
      </c>
      <c r="P803" s="6">
        <v>0</v>
      </c>
      <c r="Q803" s="5">
        <v>0</v>
      </c>
      <c r="R803" s="6">
        <v>0</v>
      </c>
      <c r="S803" s="5">
        <v>0</v>
      </c>
      <c r="T803" s="6">
        <v>0</v>
      </c>
      <c r="U803" s="5">
        <v>0</v>
      </c>
      <c r="V803" s="6">
        <v>0</v>
      </c>
      <c r="W803" s="5">
        <v>0</v>
      </c>
      <c r="X803" s="6">
        <v>0</v>
      </c>
      <c r="Y803" s="5">
        <v>0</v>
      </c>
      <c r="Z803" s="6">
        <v>0</v>
      </c>
      <c r="AA803" s="5">
        <v>0</v>
      </c>
      <c r="AB803" s="6">
        <v>0</v>
      </c>
      <c r="AC803" s="5">
        <v>0</v>
      </c>
      <c r="AD803" s="6">
        <v>0</v>
      </c>
      <c r="AE803" s="5">
        <v>0</v>
      </c>
      <c r="AF803" s="6">
        <v>0</v>
      </c>
    </row>
    <row r="804" spans="2:32" x14ac:dyDescent="0.35">
      <c r="B804" s="1" t="s">
        <v>265</v>
      </c>
      <c r="C804" s="5">
        <v>0</v>
      </c>
      <c r="D804" s="6">
        <v>0</v>
      </c>
      <c r="E804" s="5">
        <v>0</v>
      </c>
      <c r="F804" s="6">
        <v>0</v>
      </c>
      <c r="G804" s="5">
        <v>0</v>
      </c>
      <c r="H804" s="6">
        <v>0</v>
      </c>
      <c r="I804" s="5">
        <v>0</v>
      </c>
      <c r="J804" s="6">
        <v>0</v>
      </c>
      <c r="K804" s="5">
        <v>0</v>
      </c>
      <c r="L804" s="6">
        <v>0</v>
      </c>
      <c r="M804" s="5">
        <v>0</v>
      </c>
      <c r="N804" s="6">
        <v>0</v>
      </c>
      <c r="O804" s="5">
        <v>0</v>
      </c>
      <c r="P804" s="6">
        <v>0</v>
      </c>
      <c r="Q804" s="5">
        <v>0</v>
      </c>
      <c r="R804" s="6">
        <v>0</v>
      </c>
      <c r="S804" s="5">
        <v>0</v>
      </c>
      <c r="T804" s="6">
        <v>0</v>
      </c>
      <c r="U804" s="5">
        <v>0</v>
      </c>
      <c r="V804" s="6">
        <v>0</v>
      </c>
      <c r="W804" s="5">
        <v>0</v>
      </c>
      <c r="X804" s="6">
        <v>0</v>
      </c>
      <c r="Y804" s="5">
        <v>0</v>
      </c>
      <c r="Z804" s="6">
        <v>0</v>
      </c>
      <c r="AA804" s="5">
        <v>0</v>
      </c>
      <c r="AB804" s="6">
        <v>0</v>
      </c>
      <c r="AC804" s="5">
        <v>0</v>
      </c>
      <c r="AD804" s="6">
        <v>0</v>
      </c>
      <c r="AE804" s="5">
        <v>0</v>
      </c>
      <c r="AF804" s="6">
        <v>0</v>
      </c>
    </row>
    <row r="805" spans="2:32" x14ac:dyDescent="0.35">
      <c r="B805" s="1" t="s">
        <v>266</v>
      </c>
      <c r="C805" s="5">
        <v>0</v>
      </c>
      <c r="D805" s="6">
        <v>0</v>
      </c>
      <c r="E805" s="5">
        <v>0</v>
      </c>
      <c r="F805" s="6">
        <v>0</v>
      </c>
      <c r="G805" s="5">
        <v>0</v>
      </c>
      <c r="H805" s="6">
        <v>0</v>
      </c>
      <c r="I805" s="5">
        <v>0</v>
      </c>
      <c r="J805" s="6">
        <v>0</v>
      </c>
      <c r="K805" s="5">
        <v>0</v>
      </c>
      <c r="L805" s="6">
        <v>0</v>
      </c>
      <c r="M805" s="5">
        <v>0</v>
      </c>
      <c r="N805" s="6">
        <v>0</v>
      </c>
      <c r="O805" s="5">
        <v>0</v>
      </c>
      <c r="P805" s="6">
        <v>0</v>
      </c>
      <c r="Q805" s="5">
        <v>0</v>
      </c>
      <c r="R805" s="6">
        <v>0</v>
      </c>
      <c r="S805" s="5">
        <v>0</v>
      </c>
      <c r="T805" s="6">
        <v>0</v>
      </c>
      <c r="U805" s="5">
        <v>0</v>
      </c>
      <c r="V805" s="6">
        <v>0</v>
      </c>
      <c r="W805" s="5">
        <v>0</v>
      </c>
      <c r="X805" s="6">
        <v>0</v>
      </c>
      <c r="Y805" s="5">
        <v>0</v>
      </c>
      <c r="Z805" s="6">
        <v>0</v>
      </c>
      <c r="AA805" s="5">
        <v>0</v>
      </c>
      <c r="AB805" s="6">
        <v>0</v>
      </c>
      <c r="AC805" s="5">
        <v>0</v>
      </c>
      <c r="AD805" s="6">
        <v>0</v>
      </c>
      <c r="AE805" s="5">
        <v>0</v>
      </c>
      <c r="AF805" s="6">
        <v>0</v>
      </c>
    </row>
    <row r="806" spans="2:32" x14ac:dyDescent="0.35">
      <c r="B806" s="1" t="s">
        <v>267</v>
      </c>
      <c r="C806" s="5">
        <v>0</v>
      </c>
      <c r="D806" s="6">
        <v>0</v>
      </c>
      <c r="E806" s="5">
        <v>0</v>
      </c>
      <c r="F806" s="6">
        <v>0</v>
      </c>
      <c r="G806" s="5">
        <v>0</v>
      </c>
      <c r="H806" s="6">
        <v>0</v>
      </c>
      <c r="I806" s="5">
        <v>0</v>
      </c>
      <c r="J806" s="6">
        <v>0</v>
      </c>
      <c r="K806" s="5">
        <v>0</v>
      </c>
      <c r="L806" s="6">
        <v>0</v>
      </c>
      <c r="M806" s="5">
        <v>0</v>
      </c>
      <c r="N806" s="6">
        <v>0</v>
      </c>
      <c r="O806" s="5">
        <v>0</v>
      </c>
      <c r="P806" s="6">
        <v>0</v>
      </c>
      <c r="Q806" s="5">
        <v>0</v>
      </c>
      <c r="R806" s="6">
        <v>0</v>
      </c>
      <c r="S806" s="5">
        <v>0</v>
      </c>
      <c r="T806" s="6">
        <v>0</v>
      </c>
      <c r="U806" s="5">
        <v>0</v>
      </c>
      <c r="V806" s="6">
        <v>0</v>
      </c>
      <c r="W806" s="5">
        <v>0</v>
      </c>
      <c r="X806" s="6">
        <v>0</v>
      </c>
      <c r="Y806" s="5">
        <v>0</v>
      </c>
      <c r="Z806" s="6">
        <v>0</v>
      </c>
      <c r="AA806" s="5">
        <v>0</v>
      </c>
      <c r="AB806" s="6">
        <v>0</v>
      </c>
      <c r="AC806" s="5">
        <v>0</v>
      </c>
      <c r="AD806" s="6">
        <v>0</v>
      </c>
      <c r="AE806" s="5">
        <v>0</v>
      </c>
      <c r="AF806" s="6">
        <v>0</v>
      </c>
    </row>
    <row r="807" spans="2:32" x14ac:dyDescent="0.35">
      <c r="B807" s="1" t="s">
        <v>268</v>
      </c>
      <c r="C807" s="5">
        <v>0</v>
      </c>
      <c r="D807" s="6">
        <v>0</v>
      </c>
      <c r="E807" s="5">
        <v>0</v>
      </c>
      <c r="F807" s="6">
        <v>0</v>
      </c>
      <c r="G807" s="5">
        <v>0</v>
      </c>
      <c r="H807" s="6">
        <v>0</v>
      </c>
      <c r="I807" s="5">
        <v>0</v>
      </c>
      <c r="J807" s="6">
        <v>0</v>
      </c>
      <c r="K807" s="5">
        <v>0</v>
      </c>
      <c r="L807" s="6">
        <v>0</v>
      </c>
      <c r="M807" s="5">
        <v>0</v>
      </c>
      <c r="N807" s="6">
        <v>0</v>
      </c>
      <c r="O807" s="5">
        <v>0</v>
      </c>
      <c r="P807" s="6">
        <v>0</v>
      </c>
      <c r="Q807" s="5">
        <v>0</v>
      </c>
      <c r="R807" s="6">
        <v>0</v>
      </c>
      <c r="S807" s="5">
        <v>0</v>
      </c>
      <c r="T807" s="6">
        <v>0</v>
      </c>
      <c r="U807" s="5">
        <v>0</v>
      </c>
      <c r="V807" s="6">
        <v>0</v>
      </c>
      <c r="W807" s="5">
        <v>0</v>
      </c>
      <c r="X807" s="6">
        <v>0</v>
      </c>
      <c r="Y807" s="5">
        <v>0</v>
      </c>
      <c r="Z807" s="6">
        <v>0</v>
      </c>
      <c r="AA807" s="5">
        <v>0</v>
      </c>
      <c r="AB807" s="6">
        <v>0</v>
      </c>
      <c r="AC807" s="5">
        <v>0</v>
      </c>
      <c r="AD807" s="6">
        <v>0</v>
      </c>
      <c r="AE807" s="5">
        <v>0</v>
      </c>
      <c r="AF807" s="6">
        <v>0</v>
      </c>
    </row>
    <row r="808" spans="2:32" x14ac:dyDescent="0.35">
      <c r="B808" s="1" t="s">
        <v>269</v>
      </c>
      <c r="C808" s="5">
        <v>0</v>
      </c>
      <c r="D808" s="6">
        <v>0</v>
      </c>
      <c r="E808" s="5">
        <v>0</v>
      </c>
      <c r="F808" s="6">
        <v>0</v>
      </c>
      <c r="G808" s="5">
        <v>0</v>
      </c>
      <c r="H808" s="6">
        <v>0</v>
      </c>
      <c r="I808" s="5">
        <v>0</v>
      </c>
      <c r="J808" s="6">
        <v>0</v>
      </c>
      <c r="K808" s="5">
        <v>0</v>
      </c>
      <c r="L808" s="6">
        <v>0</v>
      </c>
      <c r="M808" s="5">
        <v>0</v>
      </c>
      <c r="N808" s="6">
        <v>0</v>
      </c>
      <c r="O808" s="5">
        <v>0</v>
      </c>
      <c r="P808" s="6">
        <v>0</v>
      </c>
      <c r="Q808" s="5">
        <v>0</v>
      </c>
      <c r="R808" s="6">
        <v>0</v>
      </c>
      <c r="S808" s="5">
        <v>0</v>
      </c>
      <c r="T808" s="6">
        <v>0</v>
      </c>
      <c r="U808" s="5">
        <v>0</v>
      </c>
      <c r="V808" s="6">
        <v>0</v>
      </c>
      <c r="W808" s="5">
        <v>0</v>
      </c>
      <c r="X808" s="6">
        <v>0</v>
      </c>
      <c r="Y808" s="5">
        <v>0</v>
      </c>
      <c r="Z808" s="6">
        <v>0</v>
      </c>
      <c r="AA808" s="5">
        <v>0</v>
      </c>
      <c r="AB808" s="6">
        <v>0</v>
      </c>
      <c r="AC808" s="5">
        <v>0</v>
      </c>
      <c r="AD808" s="6">
        <v>0</v>
      </c>
      <c r="AE808" s="5">
        <v>0</v>
      </c>
      <c r="AF808" s="6">
        <v>0</v>
      </c>
    </row>
    <row r="809" spans="2:32" x14ac:dyDescent="0.35">
      <c r="B809" s="1" t="s">
        <v>270</v>
      </c>
      <c r="C809" s="5">
        <v>0</v>
      </c>
      <c r="D809" s="6">
        <v>0</v>
      </c>
      <c r="E809" s="5">
        <v>0</v>
      </c>
      <c r="F809" s="6">
        <v>0</v>
      </c>
      <c r="G809" s="5">
        <v>0</v>
      </c>
      <c r="H809" s="6">
        <v>0</v>
      </c>
      <c r="I809" s="5">
        <v>0</v>
      </c>
      <c r="J809" s="6">
        <v>0</v>
      </c>
      <c r="K809" s="5">
        <v>0</v>
      </c>
      <c r="L809" s="6">
        <v>0</v>
      </c>
      <c r="M809" s="5">
        <v>0</v>
      </c>
      <c r="N809" s="6">
        <v>0</v>
      </c>
      <c r="O809" s="5">
        <v>0</v>
      </c>
      <c r="P809" s="6">
        <v>0</v>
      </c>
      <c r="Q809" s="5">
        <v>0</v>
      </c>
      <c r="R809" s="6">
        <v>0</v>
      </c>
      <c r="S809" s="5">
        <v>0</v>
      </c>
      <c r="T809" s="6">
        <v>0</v>
      </c>
      <c r="U809" s="5">
        <v>0</v>
      </c>
      <c r="V809" s="6">
        <v>0</v>
      </c>
      <c r="W809" s="5">
        <v>0</v>
      </c>
      <c r="X809" s="6">
        <v>0</v>
      </c>
      <c r="Y809" s="5">
        <v>0</v>
      </c>
      <c r="Z809" s="6">
        <v>0</v>
      </c>
      <c r="AA809" s="5">
        <v>0</v>
      </c>
      <c r="AB809" s="6">
        <v>0</v>
      </c>
      <c r="AC809" s="5">
        <v>0</v>
      </c>
      <c r="AD809" s="6">
        <v>0</v>
      </c>
      <c r="AE809" s="5">
        <v>0</v>
      </c>
      <c r="AF809" s="6">
        <v>0</v>
      </c>
    </row>
    <row r="810" spans="2:32" x14ac:dyDescent="0.35">
      <c r="B810" s="1" t="s">
        <v>271</v>
      </c>
      <c r="C810" s="5">
        <v>0</v>
      </c>
      <c r="D810" s="6">
        <v>0</v>
      </c>
      <c r="E810" s="5">
        <v>0</v>
      </c>
      <c r="F810" s="6">
        <v>0</v>
      </c>
      <c r="G810" s="5">
        <v>0</v>
      </c>
      <c r="H810" s="6">
        <v>0</v>
      </c>
      <c r="I810" s="5">
        <v>0</v>
      </c>
      <c r="J810" s="6">
        <v>0</v>
      </c>
      <c r="K810" s="5">
        <v>0</v>
      </c>
      <c r="L810" s="6">
        <v>0</v>
      </c>
      <c r="M810" s="5">
        <v>0</v>
      </c>
      <c r="N810" s="6">
        <v>0</v>
      </c>
      <c r="O810" s="5">
        <v>0</v>
      </c>
      <c r="P810" s="6">
        <v>0</v>
      </c>
      <c r="Q810" s="5">
        <v>0</v>
      </c>
      <c r="R810" s="6">
        <v>0</v>
      </c>
      <c r="S810" s="5">
        <v>0</v>
      </c>
      <c r="T810" s="6">
        <v>0</v>
      </c>
      <c r="U810" s="5">
        <v>0</v>
      </c>
      <c r="V810" s="6">
        <v>0</v>
      </c>
      <c r="W810" s="5">
        <v>0</v>
      </c>
      <c r="X810" s="6">
        <v>0</v>
      </c>
      <c r="Y810" s="5">
        <v>0</v>
      </c>
      <c r="Z810" s="6">
        <v>0</v>
      </c>
      <c r="AA810" s="5">
        <v>0</v>
      </c>
      <c r="AB810" s="6">
        <v>0</v>
      </c>
      <c r="AC810" s="5">
        <v>0</v>
      </c>
      <c r="AD810" s="6">
        <v>0</v>
      </c>
      <c r="AE810" s="5">
        <v>0</v>
      </c>
      <c r="AF810" s="6">
        <v>0</v>
      </c>
    </row>
    <row r="811" spans="2:32" x14ac:dyDescent="0.35">
      <c r="B811" s="1" t="s">
        <v>272</v>
      </c>
      <c r="C811" s="5">
        <v>0</v>
      </c>
      <c r="D811" s="6">
        <v>0</v>
      </c>
      <c r="E811" s="5">
        <v>0</v>
      </c>
      <c r="F811" s="6">
        <v>0</v>
      </c>
      <c r="G811" s="5">
        <v>0</v>
      </c>
      <c r="H811" s="6">
        <v>0</v>
      </c>
      <c r="I811" s="5">
        <v>0</v>
      </c>
      <c r="J811" s="6">
        <v>0</v>
      </c>
      <c r="K811" s="5">
        <v>0</v>
      </c>
      <c r="L811" s="6">
        <v>0</v>
      </c>
      <c r="M811" s="5">
        <v>0</v>
      </c>
      <c r="N811" s="6">
        <v>0</v>
      </c>
      <c r="O811" s="5">
        <v>0</v>
      </c>
      <c r="P811" s="6">
        <v>0</v>
      </c>
      <c r="Q811" s="5">
        <v>0</v>
      </c>
      <c r="R811" s="6">
        <v>0</v>
      </c>
      <c r="S811" s="5">
        <v>0</v>
      </c>
      <c r="T811" s="6">
        <v>0</v>
      </c>
      <c r="U811" s="5">
        <v>0</v>
      </c>
      <c r="V811" s="6">
        <v>0</v>
      </c>
      <c r="W811" s="5">
        <v>0</v>
      </c>
      <c r="X811" s="6">
        <v>0</v>
      </c>
      <c r="Y811" s="5">
        <v>0</v>
      </c>
      <c r="Z811" s="6">
        <v>0</v>
      </c>
      <c r="AA811" s="5">
        <v>0</v>
      </c>
      <c r="AB811" s="6">
        <v>0</v>
      </c>
      <c r="AC811" s="5">
        <v>0</v>
      </c>
      <c r="AD811" s="6">
        <v>0</v>
      </c>
      <c r="AE811" s="5">
        <v>0</v>
      </c>
      <c r="AF811" s="6">
        <v>0</v>
      </c>
    </row>
    <row r="812" spans="2:32" x14ac:dyDescent="0.35">
      <c r="B812" s="1" t="s">
        <v>273</v>
      </c>
      <c r="C812" s="5">
        <v>0</v>
      </c>
      <c r="D812" s="6">
        <v>0</v>
      </c>
      <c r="E812" s="5">
        <v>0</v>
      </c>
      <c r="F812" s="6">
        <v>0</v>
      </c>
      <c r="G812" s="5">
        <v>0</v>
      </c>
      <c r="H812" s="6">
        <v>0</v>
      </c>
      <c r="I812" s="5">
        <v>0</v>
      </c>
      <c r="J812" s="6">
        <v>0</v>
      </c>
      <c r="K812" s="5">
        <v>0</v>
      </c>
      <c r="L812" s="6">
        <v>0</v>
      </c>
      <c r="M812" s="5">
        <v>0</v>
      </c>
      <c r="N812" s="6">
        <v>0</v>
      </c>
      <c r="O812" s="5">
        <v>0</v>
      </c>
      <c r="P812" s="6">
        <v>0</v>
      </c>
      <c r="Q812" s="5">
        <v>0</v>
      </c>
      <c r="R812" s="6">
        <v>0</v>
      </c>
      <c r="S812" s="5">
        <v>0</v>
      </c>
      <c r="T812" s="6">
        <v>0</v>
      </c>
      <c r="U812" s="5">
        <v>0</v>
      </c>
      <c r="V812" s="6">
        <v>0</v>
      </c>
      <c r="W812" s="5">
        <v>0</v>
      </c>
      <c r="X812" s="6">
        <v>0</v>
      </c>
      <c r="Y812" s="5">
        <v>0</v>
      </c>
      <c r="Z812" s="6">
        <v>0</v>
      </c>
      <c r="AA812" s="5">
        <v>0</v>
      </c>
      <c r="AB812" s="6">
        <v>0</v>
      </c>
      <c r="AC812" s="5">
        <v>0</v>
      </c>
      <c r="AD812" s="6">
        <v>0</v>
      </c>
      <c r="AE812" s="5">
        <v>0</v>
      </c>
      <c r="AF812" s="6">
        <v>0</v>
      </c>
    </row>
    <row r="813" spans="2:32" x14ac:dyDescent="0.35">
      <c r="B813" s="1" t="s">
        <v>274</v>
      </c>
      <c r="C813" s="5">
        <v>0</v>
      </c>
      <c r="D813" s="6">
        <v>0</v>
      </c>
      <c r="E813" s="5">
        <v>0</v>
      </c>
      <c r="F813" s="6">
        <v>0</v>
      </c>
      <c r="G813" s="5">
        <v>0</v>
      </c>
      <c r="H813" s="6">
        <v>0</v>
      </c>
      <c r="I813" s="5">
        <v>0</v>
      </c>
      <c r="J813" s="6">
        <v>0</v>
      </c>
      <c r="K813" s="5">
        <v>0</v>
      </c>
      <c r="L813" s="6">
        <v>0</v>
      </c>
      <c r="M813" s="5">
        <v>0</v>
      </c>
      <c r="N813" s="6">
        <v>0</v>
      </c>
      <c r="O813" s="5">
        <v>0</v>
      </c>
      <c r="P813" s="6">
        <v>0</v>
      </c>
      <c r="Q813" s="5">
        <v>0</v>
      </c>
      <c r="R813" s="6">
        <v>0</v>
      </c>
      <c r="S813" s="5">
        <v>0</v>
      </c>
      <c r="T813" s="6">
        <v>0</v>
      </c>
      <c r="U813" s="5">
        <v>0</v>
      </c>
      <c r="V813" s="6">
        <v>0</v>
      </c>
      <c r="W813" s="5">
        <v>0</v>
      </c>
      <c r="X813" s="6">
        <v>0</v>
      </c>
      <c r="Y813" s="5">
        <v>0</v>
      </c>
      <c r="Z813" s="6">
        <v>0</v>
      </c>
      <c r="AA813" s="5">
        <v>0</v>
      </c>
      <c r="AB813" s="6">
        <v>0</v>
      </c>
      <c r="AC813" s="5">
        <v>0</v>
      </c>
      <c r="AD813" s="6">
        <v>0</v>
      </c>
      <c r="AE813" s="5">
        <v>0</v>
      </c>
      <c r="AF813" s="6">
        <v>0</v>
      </c>
    </row>
    <row r="814" spans="2:32" x14ac:dyDescent="0.35">
      <c r="B814" s="1" t="s">
        <v>275</v>
      </c>
      <c r="C814" s="5">
        <v>7.6000000000000004E-4</v>
      </c>
      <c r="D814" s="6">
        <v>0.73699999999999999</v>
      </c>
      <c r="E814" s="5">
        <v>0</v>
      </c>
      <c r="F814" s="6">
        <v>0</v>
      </c>
      <c r="G814" s="5">
        <v>0</v>
      </c>
      <c r="H814" s="6">
        <v>0</v>
      </c>
      <c r="I814" s="5">
        <v>0</v>
      </c>
      <c r="J814" s="6">
        <v>0</v>
      </c>
      <c r="K814" s="5">
        <v>0</v>
      </c>
      <c r="L814" s="6">
        <v>0</v>
      </c>
      <c r="M814" s="5">
        <v>0</v>
      </c>
      <c r="N814" s="6">
        <v>0</v>
      </c>
      <c r="O814" s="5">
        <v>0</v>
      </c>
      <c r="P814" s="6">
        <v>0</v>
      </c>
      <c r="Q814" s="5">
        <v>0</v>
      </c>
      <c r="R814" s="6">
        <v>0</v>
      </c>
      <c r="S814" s="5">
        <v>0</v>
      </c>
      <c r="T814" s="6">
        <v>0</v>
      </c>
      <c r="U814" s="5">
        <v>0</v>
      </c>
      <c r="V814" s="6">
        <v>0</v>
      </c>
      <c r="W814" s="5">
        <v>0</v>
      </c>
      <c r="X814" s="6">
        <v>0</v>
      </c>
      <c r="Y814" s="5">
        <v>0</v>
      </c>
      <c r="Z814" s="6">
        <v>0</v>
      </c>
      <c r="AA814" s="5">
        <v>6.3800000000000003E-3</v>
      </c>
      <c r="AB814" s="6">
        <v>0.73699999999999999</v>
      </c>
      <c r="AC814" s="5">
        <v>0</v>
      </c>
      <c r="AD814" s="6">
        <v>0</v>
      </c>
      <c r="AE814" s="5">
        <v>0</v>
      </c>
      <c r="AF814" s="6">
        <v>0</v>
      </c>
    </row>
    <row r="815" spans="2:32" x14ac:dyDescent="0.35">
      <c r="B815" s="1" t="s">
        <v>276</v>
      </c>
      <c r="C815" s="5">
        <v>0</v>
      </c>
      <c r="D815" s="6">
        <v>0</v>
      </c>
      <c r="E815" s="5">
        <v>0</v>
      </c>
      <c r="F815" s="6">
        <v>0</v>
      </c>
      <c r="G815" s="5">
        <v>0</v>
      </c>
      <c r="H815" s="6">
        <v>0</v>
      </c>
      <c r="I815" s="5">
        <v>0</v>
      </c>
      <c r="J815" s="6">
        <v>0</v>
      </c>
      <c r="K815" s="5">
        <v>0</v>
      </c>
      <c r="L815" s="6">
        <v>0</v>
      </c>
      <c r="M815" s="5">
        <v>0</v>
      </c>
      <c r="N815" s="6">
        <v>0</v>
      </c>
      <c r="O815" s="5">
        <v>0</v>
      </c>
      <c r="P815" s="6">
        <v>0</v>
      </c>
      <c r="Q815" s="5">
        <v>0</v>
      </c>
      <c r="R815" s="6">
        <v>0</v>
      </c>
      <c r="S815" s="5">
        <v>0</v>
      </c>
      <c r="T815" s="6">
        <v>0</v>
      </c>
      <c r="U815" s="5">
        <v>0</v>
      </c>
      <c r="V815" s="6">
        <v>0</v>
      </c>
      <c r="W815" s="5">
        <v>0</v>
      </c>
      <c r="X815" s="6">
        <v>0</v>
      </c>
      <c r="Y815" s="5">
        <v>0</v>
      </c>
      <c r="Z815" s="6">
        <v>0</v>
      </c>
      <c r="AA815" s="5">
        <v>0</v>
      </c>
      <c r="AB815" s="6">
        <v>0</v>
      </c>
      <c r="AC815" s="5">
        <v>0</v>
      </c>
      <c r="AD815" s="6">
        <v>0</v>
      </c>
      <c r="AE815" s="5">
        <v>0</v>
      </c>
      <c r="AF815" s="6">
        <v>0</v>
      </c>
    </row>
    <row r="816" spans="2:32" x14ac:dyDescent="0.35">
      <c r="B816" s="1" t="s">
        <v>277</v>
      </c>
      <c r="C816" s="5">
        <v>0</v>
      </c>
      <c r="D816" s="6">
        <v>0</v>
      </c>
      <c r="E816" s="5">
        <v>0</v>
      </c>
      <c r="F816" s="6">
        <v>0</v>
      </c>
      <c r="G816" s="5">
        <v>0</v>
      </c>
      <c r="H816" s="6">
        <v>0</v>
      </c>
      <c r="I816" s="5">
        <v>0</v>
      </c>
      <c r="J816" s="6">
        <v>0</v>
      </c>
      <c r="K816" s="5">
        <v>0</v>
      </c>
      <c r="L816" s="6">
        <v>0</v>
      </c>
      <c r="M816" s="5">
        <v>0</v>
      </c>
      <c r="N816" s="6">
        <v>0</v>
      </c>
      <c r="O816" s="5">
        <v>0</v>
      </c>
      <c r="P816" s="6">
        <v>0</v>
      </c>
      <c r="Q816" s="5">
        <v>0</v>
      </c>
      <c r="R816" s="6">
        <v>0</v>
      </c>
      <c r="S816" s="5">
        <v>0</v>
      </c>
      <c r="T816" s="6">
        <v>0</v>
      </c>
      <c r="U816" s="5">
        <v>0</v>
      </c>
      <c r="V816" s="6">
        <v>0</v>
      </c>
      <c r="W816" s="5">
        <v>0</v>
      </c>
      <c r="X816" s="6">
        <v>0</v>
      </c>
      <c r="Y816" s="5">
        <v>0</v>
      </c>
      <c r="Z816" s="6">
        <v>0</v>
      </c>
      <c r="AA816" s="5">
        <v>0</v>
      </c>
      <c r="AB816" s="6">
        <v>0</v>
      </c>
      <c r="AC816" s="5">
        <v>0</v>
      </c>
      <c r="AD816" s="6">
        <v>0</v>
      </c>
      <c r="AE816" s="5">
        <v>0</v>
      </c>
      <c r="AF816" s="6">
        <v>0</v>
      </c>
    </row>
    <row r="817" spans="2:32" x14ac:dyDescent="0.35">
      <c r="B817" s="1" t="s">
        <v>278</v>
      </c>
      <c r="C817" s="5">
        <v>0</v>
      </c>
      <c r="D817" s="6">
        <v>0</v>
      </c>
      <c r="E817" s="5">
        <v>0</v>
      </c>
      <c r="F817" s="6">
        <v>0</v>
      </c>
      <c r="G817" s="5">
        <v>0</v>
      </c>
      <c r="H817" s="6">
        <v>0</v>
      </c>
      <c r="I817" s="5">
        <v>0</v>
      </c>
      <c r="J817" s="6">
        <v>0</v>
      </c>
      <c r="K817" s="5">
        <v>0</v>
      </c>
      <c r="L817" s="6">
        <v>0</v>
      </c>
      <c r="M817" s="5">
        <v>0</v>
      </c>
      <c r="N817" s="6">
        <v>0</v>
      </c>
      <c r="O817" s="5">
        <v>0</v>
      </c>
      <c r="P817" s="6">
        <v>0</v>
      </c>
      <c r="Q817" s="5">
        <v>0</v>
      </c>
      <c r="R817" s="6">
        <v>0</v>
      </c>
      <c r="S817" s="5">
        <v>0</v>
      </c>
      <c r="T817" s="6">
        <v>0</v>
      </c>
      <c r="U817" s="5">
        <v>0</v>
      </c>
      <c r="V817" s="6">
        <v>0</v>
      </c>
      <c r="W817" s="5">
        <v>0</v>
      </c>
      <c r="X817" s="6">
        <v>0</v>
      </c>
      <c r="Y817" s="5">
        <v>0</v>
      </c>
      <c r="Z817" s="6">
        <v>0</v>
      </c>
      <c r="AA817" s="5">
        <v>0</v>
      </c>
      <c r="AB817" s="6">
        <v>0</v>
      </c>
      <c r="AC817" s="5">
        <v>0</v>
      </c>
      <c r="AD817" s="6">
        <v>0</v>
      </c>
      <c r="AE817" s="5">
        <v>0</v>
      </c>
      <c r="AF817" s="6">
        <v>0</v>
      </c>
    </row>
    <row r="818" spans="2:32" x14ac:dyDescent="0.35">
      <c r="B818" s="1" t="s">
        <v>279</v>
      </c>
      <c r="C818" s="5">
        <v>0</v>
      </c>
      <c r="D818" s="6">
        <v>0</v>
      </c>
      <c r="E818" s="5">
        <v>0</v>
      </c>
      <c r="F818" s="6">
        <v>0</v>
      </c>
      <c r="G818" s="5">
        <v>0</v>
      </c>
      <c r="H818" s="6">
        <v>0</v>
      </c>
      <c r="I818" s="5">
        <v>0</v>
      </c>
      <c r="J818" s="6">
        <v>0</v>
      </c>
      <c r="K818" s="5">
        <v>0</v>
      </c>
      <c r="L818" s="6">
        <v>0</v>
      </c>
      <c r="M818" s="5">
        <v>0</v>
      </c>
      <c r="N818" s="6">
        <v>0</v>
      </c>
      <c r="O818" s="5">
        <v>0</v>
      </c>
      <c r="P818" s="6">
        <v>0</v>
      </c>
      <c r="Q818" s="5">
        <v>0</v>
      </c>
      <c r="R818" s="6">
        <v>0</v>
      </c>
      <c r="S818" s="5">
        <v>0</v>
      </c>
      <c r="T818" s="6">
        <v>0</v>
      </c>
      <c r="U818" s="5">
        <v>0</v>
      </c>
      <c r="V818" s="6">
        <v>0</v>
      </c>
      <c r="W818" s="5">
        <v>0</v>
      </c>
      <c r="X818" s="6">
        <v>0</v>
      </c>
      <c r="Y818" s="5">
        <v>0</v>
      </c>
      <c r="Z818" s="6">
        <v>0</v>
      </c>
      <c r="AA818" s="5">
        <v>0</v>
      </c>
      <c r="AB818" s="6">
        <v>0</v>
      </c>
      <c r="AC818" s="5">
        <v>0</v>
      </c>
      <c r="AD818" s="6">
        <v>0</v>
      </c>
      <c r="AE818" s="5">
        <v>0</v>
      </c>
      <c r="AF818" s="6">
        <v>0</v>
      </c>
    </row>
    <row r="819" spans="2:32" x14ac:dyDescent="0.35">
      <c r="B819" s="1" t="s">
        <v>280</v>
      </c>
      <c r="C819" s="5">
        <v>2.2499999999999998E-3</v>
      </c>
      <c r="D819" s="6">
        <v>2.177</v>
      </c>
      <c r="E819" s="5">
        <v>0</v>
      </c>
      <c r="F819" s="6">
        <v>0</v>
      </c>
      <c r="G819" s="5">
        <v>0</v>
      </c>
      <c r="H819" s="6">
        <v>0</v>
      </c>
      <c r="I819" s="5">
        <v>0</v>
      </c>
      <c r="J819" s="6">
        <v>0</v>
      </c>
      <c r="K819" s="5">
        <v>0</v>
      </c>
      <c r="L819" s="6">
        <v>0</v>
      </c>
      <c r="M819" s="5">
        <v>0</v>
      </c>
      <c r="N819" s="6">
        <v>0</v>
      </c>
      <c r="O819" s="5">
        <v>0</v>
      </c>
      <c r="P819" s="6">
        <v>0</v>
      </c>
      <c r="Q819" s="5">
        <v>0</v>
      </c>
      <c r="R819" s="6">
        <v>0</v>
      </c>
      <c r="S819" s="5">
        <v>0</v>
      </c>
      <c r="T819" s="6">
        <v>0</v>
      </c>
      <c r="U819" s="5">
        <v>0</v>
      </c>
      <c r="V819" s="6">
        <v>0</v>
      </c>
      <c r="W819" s="5">
        <v>0</v>
      </c>
      <c r="X819" s="6">
        <v>0</v>
      </c>
      <c r="Y819" s="5">
        <v>0</v>
      </c>
      <c r="Z819" s="6">
        <v>0</v>
      </c>
      <c r="AA819" s="5">
        <v>0</v>
      </c>
      <c r="AB819" s="6">
        <v>0</v>
      </c>
      <c r="AC819" s="5">
        <v>1.1950000000000001E-2</v>
      </c>
      <c r="AD819" s="6">
        <v>2.177</v>
      </c>
      <c r="AE819" s="5">
        <v>0</v>
      </c>
      <c r="AF819" s="6">
        <v>0</v>
      </c>
    </row>
    <row r="820" spans="2:32" x14ac:dyDescent="0.35">
      <c r="B820" s="1" t="s">
        <v>281</v>
      </c>
      <c r="C820" s="5">
        <v>0</v>
      </c>
      <c r="D820" s="6">
        <v>0</v>
      </c>
      <c r="E820" s="5">
        <v>0</v>
      </c>
      <c r="F820" s="6">
        <v>0</v>
      </c>
      <c r="G820" s="5">
        <v>0</v>
      </c>
      <c r="H820" s="6">
        <v>0</v>
      </c>
      <c r="I820" s="5">
        <v>0</v>
      </c>
      <c r="J820" s="6">
        <v>0</v>
      </c>
      <c r="K820" s="5">
        <v>0</v>
      </c>
      <c r="L820" s="6">
        <v>0</v>
      </c>
      <c r="M820" s="5">
        <v>0</v>
      </c>
      <c r="N820" s="6">
        <v>0</v>
      </c>
      <c r="O820" s="5">
        <v>0</v>
      </c>
      <c r="P820" s="6">
        <v>0</v>
      </c>
      <c r="Q820" s="5">
        <v>0</v>
      </c>
      <c r="R820" s="6">
        <v>0</v>
      </c>
      <c r="S820" s="5">
        <v>0</v>
      </c>
      <c r="T820" s="6">
        <v>0</v>
      </c>
      <c r="U820" s="5">
        <v>0</v>
      </c>
      <c r="V820" s="6">
        <v>0</v>
      </c>
      <c r="W820" s="5">
        <v>0</v>
      </c>
      <c r="X820" s="6">
        <v>0</v>
      </c>
      <c r="Y820" s="5">
        <v>0</v>
      </c>
      <c r="Z820" s="6">
        <v>0</v>
      </c>
      <c r="AA820" s="5">
        <v>0</v>
      </c>
      <c r="AB820" s="6">
        <v>0</v>
      </c>
      <c r="AC820" s="5">
        <v>0</v>
      </c>
      <c r="AD820" s="6">
        <v>0</v>
      </c>
      <c r="AE820" s="5">
        <v>0</v>
      </c>
      <c r="AF820" s="6">
        <v>0</v>
      </c>
    </row>
    <row r="821" spans="2:32" x14ac:dyDescent="0.35">
      <c r="B821" s="1" t="s">
        <v>282</v>
      </c>
      <c r="C821" s="5">
        <v>0</v>
      </c>
      <c r="D821" s="6">
        <v>0</v>
      </c>
      <c r="E821" s="5">
        <v>0</v>
      </c>
      <c r="F821" s="6">
        <v>0</v>
      </c>
      <c r="G821" s="5">
        <v>0</v>
      </c>
      <c r="H821" s="6">
        <v>0</v>
      </c>
      <c r="I821" s="5">
        <v>0</v>
      </c>
      <c r="J821" s="6">
        <v>0</v>
      </c>
      <c r="K821" s="5">
        <v>0</v>
      </c>
      <c r="L821" s="6">
        <v>0</v>
      </c>
      <c r="M821" s="5">
        <v>0</v>
      </c>
      <c r="N821" s="6">
        <v>0</v>
      </c>
      <c r="O821" s="5">
        <v>0</v>
      </c>
      <c r="P821" s="6">
        <v>0</v>
      </c>
      <c r="Q821" s="5">
        <v>0</v>
      </c>
      <c r="R821" s="6">
        <v>0</v>
      </c>
      <c r="S821" s="5">
        <v>0</v>
      </c>
      <c r="T821" s="6">
        <v>0</v>
      </c>
      <c r="U821" s="5">
        <v>0</v>
      </c>
      <c r="V821" s="6">
        <v>0</v>
      </c>
      <c r="W821" s="5">
        <v>0</v>
      </c>
      <c r="X821" s="6">
        <v>0</v>
      </c>
      <c r="Y821" s="5">
        <v>0</v>
      </c>
      <c r="Z821" s="6">
        <v>0</v>
      </c>
      <c r="AA821" s="5">
        <v>0</v>
      </c>
      <c r="AB821" s="6">
        <v>0</v>
      </c>
      <c r="AC821" s="5">
        <v>0</v>
      </c>
      <c r="AD821" s="6">
        <v>0</v>
      </c>
      <c r="AE821" s="5">
        <v>0</v>
      </c>
      <c r="AF821" s="6">
        <v>0</v>
      </c>
    </row>
    <row r="822" spans="2:32" x14ac:dyDescent="0.35">
      <c r="B822" s="1" t="s">
        <v>283</v>
      </c>
      <c r="C822" s="5">
        <v>2.5999999999999998E-4</v>
      </c>
      <c r="D822" s="6">
        <v>0.249</v>
      </c>
      <c r="E822" s="5">
        <v>5.4799999999999996E-3</v>
      </c>
      <c r="F822" s="6">
        <v>0.249</v>
      </c>
      <c r="G822" s="5">
        <v>0</v>
      </c>
      <c r="H822" s="6">
        <v>0</v>
      </c>
      <c r="I822" s="5">
        <v>0</v>
      </c>
      <c r="J822" s="6">
        <v>0</v>
      </c>
      <c r="K822" s="5">
        <v>0</v>
      </c>
      <c r="L822" s="6">
        <v>0</v>
      </c>
      <c r="M822" s="5">
        <v>0</v>
      </c>
      <c r="N822" s="6">
        <v>0</v>
      </c>
      <c r="O822" s="5">
        <v>0</v>
      </c>
      <c r="P822" s="6">
        <v>0</v>
      </c>
      <c r="Q822" s="5">
        <v>0</v>
      </c>
      <c r="R822" s="6">
        <v>0</v>
      </c>
      <c r="S822" s="5">
        <v>0</v>
      </c>
      <c r="T822" s="6">
        <v>0</v>
      </c>
      <c r="U822" s="5">
        <v>0</v>
      </c>
      <c r="V822" s="6">
        <v>0</v>
      </c>
      <c r="W822" s="5">
        <v>0</v>
      </c>
      <c r="X822" s="6">
        <v>0</v>
      </c>
      <c r="Y822" s="5">
        <v>0</v>
      </c>
      <c r="Z822" s="6">
        <v>0</v>
      </c>
      <c r="AA822" s="5">
        <v>0</v>
      </c>
      <c r="AB822" s="6">
        <v>0</v>
      </c>
      <c r="AC822" s="5">
        <v>0</v>
      </c>
      <c r="AD822" s="6">
        <v>0</v>
      </c>
      <c r="AE822" s="5">
        <v>0</v>
      </c>
      <c r="AF822" s="6">
        <v>0</v>
      </c>
    </row>
    <row r="823" spans="2:32" x14ac:dyDescent="0.35">
      <c r="B823" s="1" t="s">
        <v>284</v>
      </c>
      <c r="C823" s="5">
        <v>0</v>
      </c>
      <c r="D823" s="6">
        <v>0</v>
      </c>
      <c r="E823" s="5">
        <v>0</v>
      </c>
      <c r="F823" s="6">
        <v>0</v>
      </c>
      <c r="G823" s="5">
        <v>0</v>
      </c>
      <c r="H823" s="6">
        <v>0</v>
      </c>
      <c r="I823" s="5">
        <v>0</v>
      </c>
      <c r="J823" s="6">
        <v>0</v>
      </c>
      <c r="K823" s="5">
        <v>0</v>
      </c>
      <c r="L823" s="6">
        <v>0</v>
      </c>
      <c r="M823" s="5">
        <v>0</v>
      </c>
      <c r="N823" s="6">
        <v>0</v>
      </c>
      <c r="O823" s="5">
        <v>0</v>
      </c>
      <c r="P823" s="6">
        <v>0</v>
      </c>
      <c r="Q823" s="5">
        <v>0</v>
      </c>
      <c r="R823" s="6">
        <v>0</v>
      </c>
      <c r="S823" s="5">
        <v>0</v>
      </c>
      <c r="T823" s="6">
        <v>0</v>
      </c>
      <c r="U823" s="5">
        <v>0</v>
      </c>
      <c r="V823" s="6">
        <v>0</v>
      </c>
      <c r="W823" s="5">
        <v>0</v>
      </c>
      <c r="X823" s="6">
        <v>0</v>
      </c>
      <c r="Y823" s="5">
        <v>0</v>
      </c>
      <c r="Z823" s="6">
        <v>0</v>
      </c>
      <c r="AA823" s="5">
        <v>0</v>
      </c>
      <c r="AB823" s="6">
        <v>0</v>
      </c>
      <c r="AC823" s="5">
        <v>0</v>
      </c>
      <c r="AD823" s="6">
        <v>0</v>
      </c>
      <c r="AE823" s="5">
        <v>0</v>
      </c>
      <c r="AF823" s="6">
        <v>0</v>
      </c>
    </row>
    <row r="824" spans="2:32" x14ac:dyDescent="0.35">
      <c r="B824" s="1" t="s">
        <v>285</v>
      </c>
      <c r="C824" s="5">
        <v>0</v>
      </c>
      <c r="D824" s="6">
        <v>0</v>
      </c>
      <c r="E824" s="5">
        <v>0</v>
      </c>
      <c r="F824" s="6">
        <v>0</v>
      </c>
      <c r="G824" s="5">
        <v>0</v>
      </c>
      <c r="H824" s="6">
        <v>0</v>
      </c>
      <c r="I824" s="5">
        <v>0</v>
      </c>
      <c r="J824" s="6">
        <v>0</v>
      </c>
      <c r="K824" s="5">
        <v>0</v>
      </c>
      <c r="L824" s="6">
        <v>0</v>
      </c>
      <c r="M824" s="5">
        <v>0</v>
      </c>
      <c r="N824" s="6">
        <v>0</v>
      </c>
      <c r="O824" s="5">
        <v>0</v>
      </c>
      <c r="P824" s="6">
        <v>0</v>
      </c>
      <c r="Q824" s="5">
        <v>0</v>
      </c>
      <c r="R824" s="6">
        <v>0</v>
      </c>
      <c r="S824" s="5">
        <v>0</v>
      </c>
      <c r="T824" s="6">
        <v>0</v>
      </c>
      <c r="U824" s="5">
        <v>0</v>
      </c>
      <c r="V824" s="6">
        <v>0</v>
      </c>
      <c r="W824" s="5">
        <v>0</v>
      </c>
      <c r="X824" s="6">
        <v>0</v>
      </c>
      <c r="Y824" s="5">
        <v>0</v>
      </c>
      <c r="Z824" s="6">
        <v>0</v>
      </c>
      <c r="AA824" s="5">
        <v>0</v>
      </c>
      <c r="AB824" s="6">
        <v>0</v>
      </c>
      <c r="AC824" s="5">
        <v>0</v>
      </c>
      <c r="AD824" s="6">
        <v>0</v>
      </c>
      <c r="AE824" s="5">
        <v>0</v>
      </c>
      <c r="AF824" s="6">
        <v>0</v>
      </c>
    </row>
    <row r="825" spans="2:32" x14ac:dyDescent="0.35">
      <c r="B825" s="1" t="s">
        <v>286</v>
      </c>
      <c r="C825" s="5">
        <v>0</v>
      </c>
      <c r="D825" s="6">
        <v>0</v>
      </c>
      <c r="E825" s="5">
        <v>0</v>
      </c>
      <c r="F825" s="6">
        <v>0</v>
      </c>
      <c r="G825" s="5">
        <v>0</v>
      </c>
      <c r="H825" s="6">
        <v>0</v>
      </c>
      <c r="I825" s="5">
        <v>0</v>
      </c>
      <c r="J825" s="6">
        <v>0</v>
      </c>
      <c r="K825" s="5">
        <v>0</v>
      </c>
      <c r="L825" s="6">
        <v>0</v>
      </c>
      <c r="M825" s="5">
        <v>0</v>
      </c>
      <c r="N825" s="6">
        <v>0</v>
      </c>
      <c r="O825" s="5">
        <v>0</v>
      </c>
      <c r="P825" s="6">
        <v>0</v>
      </c>
      <c r="Q825" s="5">
        <v>0</v>
      </c>
      <c r="R825" s="6">
        <v>0</v>
      </c>
      <c r="S825" s="5">
        <v>0</v>
      </c>
      <c r="T825" s="6">
        <v>0</v>
      </c>
      <c r="U825" s="5">
        <v>0</v>
      </c>
      <c r="V825" s="6">
        <v>0</v>
      </c>
      <c r="W825" s="5">
        <v>0</v>
      </c>
      <c r="X825" s="6">
        <v>0</v>
      </c>
      <c r="Y825" s="5">
        <v>0</v>
      </c>
      <c r="Z825" s="6">
        <v>0</v>
      </c>
      <c r="AA825" s="5">
        <v>0</v>
      </c>
      <c r="AB825" s="6">
        <v>0</v>
      </c>
      <c r="AC825" s="5">
        <v>0</v>
      </c>
      <c r="AD825" s="6">
        <v>0</v>
      </c>
      <c r="AE825" s="5">
        <v>0</v>
      </c>
      <c r="AF825" s="6">
        <v>0</v>
      </c>
    </row>
    <row r="826" spans="2:32" x14ac:dyDescent="0.35">
      <c r="B826" s="1" t="s">
        <v>287</v>
      </c>
      <c r="C826" s="5">
        <v>1.41E-3</v>
      </c>
      <c r="D826" s="6">
        <v>1.3620000000000001</v>
      </c>
      <c r="E826" s="5">
        <v>0</v>
      </c>
      <c r="F826" s="6">
        <v>0</v>
      </c>
      <c r="G826" s="5">
        <v>0</v>
      </c>
      <c r="H826" s="6">
        <v>0</v>
      </c>
      <c r="I826" s="5">
        <v>0</v>
      </c>
      <c r="J826" s="6">
        <v>0</v>
      </c>
      <c r="K826" s="5">
        <v>0</v>
      </c>
      <c r="L826" s="6">
        <v>0</v>
      </c>
      <c r="M826" s="5">
        <v>3.5839999999999997E-2</v>
      </c>
      <c r="N826" s="6">
        <v>1.3620000000000001</v>
      </c>
      <c r="O826" s="5">
        <v>0</v>
      </c>
      <c r="P826" s="6">
        <v>0</v>
      </c>
      <c r="Q826" s="5">
        <v>0</v>
      </c>
      <c r="R826" s="6">
        <v>0</v>
      </c>
      <c r="S826" s="5">
        <v>0</v>
      </c>
      <c r="T826" s="6">
        <v>0</v>
      </c>
      <c r="U826" s="5">
        <v>0</v>
      </c>
      <c r="V826" s="6">
        <v>0</v>
      </c>
      <c r="W826" s="5">
        <v>0</v>
      </c>
      <c r="X826" s="6">
        <v>0</v>
      </c>
      <c r="Y826" s="5">
        <v>0</v>
      </c>
      <c r="Z826" s="6">
        <v>0</v>
      </c>
      <c r="AA826" s="5">
        <v>0</v>
      </c>
      <c r="AB826" s="6">
        <v>0</v>
      </c>
      <c r="AC826" s="5">
        <v>0</v>
      </c>
      <c r="AD826" s="6">
        <v>0</v>
      </c>
      <c r="AE826" s="5">
        <v>0</v>
      </c>
      <c r="AF826" s="6">
        <v>0</v>
      </c>
    </row>
    <row r="827" spans="2:32" x14ac:dyDescent="0.35">
      <c r="B827" s="1" t="s">
        <v>288</v>
      </c>
      <c r="C827" s="5">
        <v>0</v>
      </c>
      <c r="D827" s="6">
        <v>0</v>
      </c>
      <c r="E827" s="5">
        <v>0</v>
      </c>
      <c r="F827" s="6">
        <v>0</v>
      </c>
      <c r="G827" s="5">
        <v>0</v>
      </c>
      <c r="H827" s="6">
        <v>0</v>
      </c>
      <c r="I827" s="5">
        <v>0</v>
      </c>
      <c r="J827" s="6">
        <v>0</v>
      </c>
      <c r="K827" s="5">
        <v>0</v>
      </c>
      <c r="L827" s="6">
        <v>0</v>
      </c>
      <c r="M827" s="5">
        <v>0</v>
      </c>
      <c r="N827" s="6">
        <v>0</v>
      </c>
      <c r="O827" s="5">
        <v>0</v>
      </c>
      <c r="P827" s="6">
        <v>0</v>
      </c>
      <c r="Q827" s="5">
        <v>0</v>
      </c>
      <c r="R827" s="6">
        <v>0</v>
      </c>
      <c r="S827" s="5">
        <v>0</v>
      </c>
      <c r="T827" s="6">
        <v>0</v>
      </c>
      <c r="U827" s="5">
        <v>0</v>
      </c>
      <c r="V827" s="6">
        <v>0</v>
      </c>
      <c r="W827" s="5">
        <v>0</v>
      </c>
      <c r="X827" s="6">
        <v>0</v>
      </c>
      <c r="Y827" s="5">
        <v>0</v>
      </c>
      <c r="Z827" s="6">
        <v>0</v>
      </c>
      <c r="AA827" s="5">
        <v>0</v>
      </c>
      <c r="AB827" s="6">
        <v>0</v>
      </c>
      <c r="AC827" s="5">
        <v>0</v>
      </c>
      <c r="AD827" s="6">
        <v>0</v>
      </c>
      <c r="AE827" s="5">
        <v>0</v>
      </c>
      <c r="AF827" s="6">
        <v>0</v>
      </c>
    </row>
    <row r="828" spans="2:32" x14ac:dyDescent="0.35">
      <c r="B828" s="1" t="s">
        <v>289</v>
      </c>
      <c r="C828" s="5">
        <v>0</v>
      </c>
      <c r="D828" s="6">
        <v>0</v>
      </c>
      <c r="E828" s="5">
        <v>0</v>
      </c>
      <c r="F828" s="6">
        <v>0</v>
      </c>
      <c r="G828" s="5">
        <v>0</v>
      </c>
      <c r="H828" s="6">
        <v>0</v>
      </c>
      <c r="I828" s="5">
        <v>0</v>
      </c>
      <c r="J828" s="6">
        <v>0</v>
      </c>
      <c r="K828" s="5">
        <v>0</v>
      </c>
      <c r="L828" s="6">
        <v>0</v>
      </c>
      <c r="M828" s="5">
        <v>0</v>
      </c>
      <c r="N828" s="6">
        <v>0</v>
      </c>
      <c r="O828" s="5">
        <v>0</v>
      </c>
      <c r="P828" s="6">
        <v>0</v>
      </c>
      <c r="Q828" s="5">
        <v>0</v>
      </c>
      <c r="R828" s="6">
        <v>0</v>
      </c>
      <c r="S828" s="5">
        <v>0</v>
      </c>
      <c r="T828" s="6">
        <v>0</v>
      </c>
      <c r="U828" s="5">
        <v>0</v>
      </c>
      <c r="V828" s="6">
        <v>0</v>
      </c>
      <c r="W828" s="5">
        <v>0</v>
      </c>
      <c r="X828" s="6">
        <v>0</v>
      </c>
      <c r="Y828" s="5">
        <v>0</v>
      </c>
      <c r="Z828" s="6">
        <v>0</v>
      </c>
      <c r="AA828" s="5">
        <v>0</v>
      </c>
      <c r="AB828" s="6">
        <v>0</v>
      </c>
      <c r="AC828" s="5">
        <v>0</v>
      </c>
      <c r="AD828" s="6">
        <v>0</v>
      </c>
      <c r="AE828" s="5">
        <v>0</v>
      </c>
      <c r="AF828" s="6">
        <v>0</v>
      </c>
    </row>
    <row r="829" spans="2:32" x14ac:dyDescent="0.35">
      <c r="B829" s="1" t="s">
        <v>290</v>
      </c>
      <c r="C829" s="5">
        <v>0</v>
      </c>
      <c r="D829" s="6">
        <v>0</v>
      </c>
      <c r="E829" s="5">
        <v>0</v>
      </c>
      <c r="F829" s="6">
        <v>0</v>
      </c>
      <c r="G829" s="5">
        <v>0</v>
      </c>
      <c r="H829" s="6">
        <v>0</v>
      </c>
      <c r="I829" s="5">
        <v>0</v>
      </c>
      <c r="J829" s="6">
        <v>0</v>
      </c>
      <c r="K829" s="5">
        <v>0</v>
      </c>
      <c r="L829" s="6">
        <v>0</v>
      </c>
      <c r="M829" s="5">
        <v>0</v>
      </c>
      <c r="N829" s="6">
        <v>0</v>
      </c>
      <c r="O829" s="5">
        <v>0</v>
      </c>
      <c r="P829" s="6">
        <v>0</v>
      </c>
      <c r="Q829" s="5">
        <v>0</v>
      </c>
      <c r="R829" s="6">
        <v>0</v>
      </c>
      <c r="S829" s="5">
        <v>0</v>
      </c>
      <c r="T829" s="6">
        <v>0</v>
      </c>
      <c r="U829" s="5">
        <v>0</v>
      </c>
      <c r="V829" s="6">
        <v>0</v>
      </c>
      <c r="W829" s="5">
        <v>0</v>
      </c>
      <c r="X829" s="6">
        <v>0</v>
      </c>
      <c r="Y829" s="5">
        <v>0</v>
      </c>
      <c r="Z829" s="6">
        <v>0</v>
      </c>
      <c r="AA829" s="5">
        <v>0</v>
      </c>
      <c r="AB829" s="6">
        <v>0</v>
      </c>
      <c r="AC829" s="5">
        <v>0</v>
      </c>
      <c r="AD829" s="6">
        <v>0</v>
      </c>
      <c r="AE829" s="5">
        <v>0</v>
      </c>
      <c r="AF829" s="6">
        <v>0</v>
      </c>
    </row>
    <row r="830" spans="2:32" x14ac:dyDescent="0.35">
      <c r="B830" s="1" t="s">
        <v>291</v>
      </c>
      <c r="C830" s="5">
        <v>0</v>
      </c>
      <c r="D830" s="6">
        <v>0</v>
      </c>
      <c r="E830" s="5">
        <v>0</v>
      </c>
      <c r="F830" s="6">
        <v>0</v>
      </c>
      <c r="G830" s="5">
        <v>0</v>
      </c>
      <c r="H830" s="6">
        <v>0</v>
      </c>
      <c r="I830" s="5">
        <v>0</v>
      </c>
      <c r="J830" s="6">
        <v>0</v>
      </c>
      <c r="K830" s="5">
        <v>0</v>
      </c>
      <c r="L830" s="6">
        <v>0</v>
      </c>
      <c r="M830" s="5">
        <v>0</v>
      </c>
      <c r="N830" s="6">
        <v>0</v>
      </c>
      <c r="O830" s="5">
        <v>0</v>
      </c>
      <c r="P830" s="6">
        <v>0</v>
      </c>
      <c r="Q830" s="5">
        <v>0</v>
      </c>
      <c r="R830" s="6">
        <v>0</v>
      </c>
      <c r="S830" s="5">
        <v>0</v>
      </c>
      <c r="T830" s="6">
        <v>0</v>
      </c>
      <c r="U830" s="5">
        <v>0</v>
      </c>
      <c r="V830" s="6">
        <v>0</v>
      </c>
      <c r="W830" s="5">
        <v>0</v>
      </c>
      <c r="X830" s="6">
        <v>0</v>
      </c>
      <c r="Y830" s="5">
        <v>0</v>
      </c>
      <c r="Z830" s="6">
        <v>0</v>
      </c>
      <c r="AA830" s="5">
        <v>0</v>
      </c>
      <c r="AB830" s="6">
        <v>0</v>
      </c>
      <c r="AC830" s="5">
        <v>0</v>
      </c>
      <c r="AD830" s="6">
        <v>0</v>
      </c>
      <c r="AE830" s="5">
        <v>0</v>
      </c>
      <c r="AF830" s="6">
        <v>0</v>
      </c>
    </row>
    <row r="831" spans="2:32" x14ac:dyDescent="0.35">
      <c r="B831" s="1" t="s">
        <v>292</v>
      </c>
      <c r="C831" s="5">
        <v>7.6000000000000004E-4</v>
      </c>
      <c r="D831" s="6">
        <v>0.73699999999999999</v>
      </c>
      <c r="E831" s="5">
        <v>0</v>
      </c>
      <c r="F831" s="6">
        <v>0</v>
      </c>
      <c r="G831" s="5">
        <v>0</v>
      </c>
      <c r="H831" s="6">
        <v>0</v>
      </c>
      <c r="I831" s="5">
        <v>0</v>
      </c>
      <c r="J831" s="6">
        <v>0</v>
      </c>
      <c r="K831" s="5">
        <v>0</v>
      </c>
      <c r="L831" s="6">
        <v>0</v>
      </c>
      <c r="M831" s="5">
        <v>0</v>
      </c>
      <c r="N831" s="6">
        <v>0</v>
      </c>
      <c r="O831" s="5">
        <v>0</v>
      </c>
      <c r="P831" s="6">
        <v>0</v>
      </c>
      <c r="Q831" s="5">
        <v>0</v>
      </c>
      <c r="R831" s="6">
        <v>0</v>
      </c>
      <c r="S831" s="5">
        <v>0</v>
      </c>
      <c r="T831" s="6">
        <v>0</v>
      </c>
      <c r="U831" s="5">
        <v>0</v>
      </c>
      <c r="V831" s="6">
        <v>0</v>
      </c>
      <c r="W831" s="5">
        <v>0</v>
      </c>
      <c r="X831" s="6">
        <v>0</v>
      </c>
      <c r="Y831" s="5">
        <v>0</v>
      </c>
      <c r="Z831" s="6">
        <v>0</v>
      </c>
      <c r="AA831" s="5">
        <v>6.3800000000000003E-3</v>
      </c>
      <c r="AB831" s="6">
        <v>0.73699999999999999</v>
      </c>
      <c r="AC831" s="5">
        <v>0</v>
      </c>
      <c r="AD831" s="6">
        <v>0</v>
      </c>
      <c r="AE831" s="5">
        <v>0</v>
      </c>
      <c r="AF831" s="6">
        <v>0</v>
      </c>
    </row>
    <row r="832" spans="2:32" x14ac:dyDescent="0.35">
      <c r="B832" s="1" t="s">
        <v>293</v>
      </c>
      <c r="C832" s="5">
        <v>0</v>
      </c>
      <c r="D832" s="6">
        <v>0</v>
      </c>
      <c r="E832" s="5">
        <v>0</v>
      </c>
      <c r="F832" s="6">
        <v>0</v>
      </c>
      <c r="G832" s="5">
        <v>0</v>
      </c>
      <c r="H832" s="6">
        <v>0</v>
      </c>
      <c r="I832" s="5">
        <v>0</v>
      </c>
      <c r="J832" s="6">
        <v>0</v>
      </c>
      <c r="K832" s="5">
        <v>0</v>
      </c>
      <c r="L832" s="6">
        <v>0</v>
      </c>
      <c r="M832" s="5">
        <v>0</v>
      </c>
      <c r="N832" s="6">
        <v>0</v>
      </c>
      <c r="O832" s="5">
        <v>0</v>
      </c>
      <c r="P832" s="6">
        <v>0</v>
      </c>
      <c r="Q832" s="5">
        <v>0</v>
      </c>
      <c r="R832" s="6">
        <v>0</v>
      </c>
      <c r="S832" s="5">
        <v>0</v>
      </c>
      <c r="T832" s="6">
        <v>0</v>
      </c>
      <c r="U832" s="5">
        <v>0</v>
      </c>
      <c r="V832" s="6">
        <v>0</v>
      </c>
      <c r="W832" s="5">
        <v>0</v>
      </c>
      <c r="X832" s="6">
        <v>0</v>
      </c>
      <c r="Y832" s="5">
        <v>0</v>
      </c>
      <c r="Z832" s="6">
        <v>0</v>
      </c>
      <c r="AA832" s="5">
        <v>0</v>
      </c>
      <c r="AB832" s="6">
        <v>0</v>
      </c>
      <c r="AC832" s="5">
        <v>0</v>
      </c>
      <c r="AD832" s="6">
        <v>0</v>
      </c>
      <c r="AE832" s="5">
        <v>0</v>
      </c>
      <c r="AF832" s="6">
        <v>0</v>
      </c>
    </row>
    <row r="833" spans="2:32" x14ac:dyDescent="0.35">
      <c r="B833" s="1" t="s">
        <v>294</v>
      </c>
      <c r="C833" s="5">
        <v>0</v>
      </c>
      <c r="D833" s="6">
        <v>0</v>
      </c>
      <c r="E833" s="5">
        <v>0</v>
      </c>
      <c r="F833" s="6">
        <v>0</v>
      </c>
      <c r="G833" s="5">
        <v>0</v>
      </c>
      <c r="H833" s="6">
        <v>0</v>
      </c>
      <c r="I833" s="5">
        <v>0</v>
      </c>
      <c r="J833" s="6">
        <v>0</v>
      </c>
      <c r="K833" s="5">
        <v>0</v>
      </c>
      <c r="L833" s="6">
        <v>0</v>
      </c>
      <c r="M833" s="5">
        <v>0</v>
      </c>
      <c r="N833" s="6">
        <v>0</v>
      </c>
      <c r="O833" s="5">
        <v>0</v>
      </c>
      <c r="P833" s="6">
        <v>0</v>
      </c>
      <c r="Q833" s="5">
        <v>0</v>
      </c>
      <c r="R833" s="6">
        <v>0</v>
      </c>
      <c r="S833" s="5">
        <v>0</v>
      </c>
      <c r="T833" s="6">
        <v>0</v>
      </c>
      <c r="U833" s="5">
        <v>0</v>
      </c>
      <c r="V833" s="6">
        <v>0</v>
      </c>
      <c r="W833" s="5">
        <v>0</v>
      </c>
      <c r="X833" s="6">
        <v>0</v>
      </c>
      <c r="Y833" s="5">
        <v>0</v>
      </c>
      <c r="Z833" s="6">
        <v>0</v>
      </c>
      <c r="AA833" s="5">
        <v>0</v>
      </c>
      <c r="AB833" s="6">
        <v>0</v>
      </c>
      <c r="AC833" s="5">
        <v>0</v>
      </c>
      <c r="AD833" s="6">
        <v>0</v>
      </c>
      <c r="AE833" s="5">
        <v>0</v>
      </c>
      <c r="AF833" s="6">
        <v>0</v>
      </c>
    </row>
    <row r="834" spans="2:32" x14ac:dyDescent="0.35">
      <c r="B834" s="1" t="s">
        <v>295</v>
      </c>
      <c r="C834" s="5">
        <v>0</v>
      </c>
      <c r="D834" s="6">
        <v>0</v>
      </c>
      <c r="E834" s="5">
        <v>0</v>
      </c>
      <c r="F834" s="6">
        <v>0</v>
      </c>
      <c r="G834" s="5">
        <v>0</v>
      </c>
      <c r="H834" s="6">
        <v>0</v>
      </c>
      <c r="I834" s="5">
        <v>0</v>
      </c>
      <c r="J834" s="6">
        <v>0</v>
      </c>
      <c r="K834" s="5">
        <v>0</v>
      </c>
      <c r="L834" s="6">
        <v>0</v>
      </c>
      <c r="M834" s="5">
        <v>0</v>
      </c>
      <c r="N834" s="6">
        <v>0</v>
      </c>
      <c r="O834" s="5">
        <v>0</v>
      </c>
      <c r="P834" s="6">
        <v>0</v>
      </c>
      <c r="Q834" s="5">
        <v>0</v>
      </c>
      <c r="R834" s="6">
        <v>0</v>
      </c>
      <c r="S834" s="5">
        <v>0</v>
      </c>
      <c r="T834" s="6">
        <v>0</v>
      </c>
      <c r="U834" s="5">
        <v>0</v>
      </c>
      <c r="V834" s="6">
        <v>0</v>
      </c>
      <c r="W834" s="5">
        <v>0</v>
      </c>
      <c r="X834" s="6">
        <v>0</v>
      </c>
      <c r="Y834" s="5">
        <v>0</v>
      </c>
      <c r="Z834" s="6">
        <v>0</v>
      </c>
      <c r="AA834" s="5">
        <v>0</v>
      </c>
      <c r="AB834" s="6">
        <v>0</v>
      </c>
      <c r="AC834" s="5">
        <v>0</v>
      </c>
      <c r="AD834" s="6">
        <v>0</v>
      </c>
      <c r="AE834" s="5">
        <v>0</v>
      </c>
      <c r="AF834" s="6">
        <v>0</v>
      </c>
    </row>
    <row r="835" spans="2:32" x14ac:dyDescent="0.35">
      <c r="B835" s="1" t="s">
        <v>296</v>
      </c>
      <c r="C835" s="5">
        <v>0</v>
      </c>
      <c r="D835" s="6">
        <v>0</v>
      </c>
      <c r="E835" s="5">
        <v>0</v>
      </c>
      <c r="F835" s="6">
        <v>0</v>
      </c>
      <c r="G835" s="5">
        <v>0</v>
      </c>
      <c r="H835" s="6">
        <v>0</v>
      </c>
      <c r="I835" s="5">
        <v>0</v>
      </c>
      <c r="J835" s="6">
        <v>0</v>
      </c>
      <c r="K835" s="5">
        <v>0</v>
      </c>
      <c r="L835" s="6">
        <v>0</v>
      </c>
      <c r="M835" s="5">
        <v>0</v>
      </c>
      <c r="N835" s="6">
        <v>0</v>
      </c>
      <c r="O835" s="5">
        <v>0</v>
      </c>
      <c r="P835" s="6">
        <v>0</v>
      </c>
      <c r="Q835" s="5">
        <v>0</v>
      </c>
      <c r="R835" s="6">
        <v>0</v>
      </c>
      <c r="S835" s="5">
        <v>0</v>
      </c>
      <c r="T835" s="6">
        <v>0</v>
      </c>
      <c r="U835" s="5">
        <v>0</v>
      </c>
      <c r="V835" s="6">
        <v>0</v>
      </c>
      <c r="W835" s="5">
        <v>0</v>
      </c>
      <c r="X835" s="6">
        <v>0</v>
      </c>
      <c r="Y835" s="5">
        <v>0</v>
      </c>
      <c r="Z835" s="6">
        <v>0</v>
      </c>
      <c r="AA835" s="5">
        <v>0</v>
      </c>
      <c r="AB835" s="6">
        <v>0</v>
      </c>
      <c r="AC835" s="5">
        <v>0</v>
      </c>
      <c r="AD835" s="6">
        <v>0</v>
      </c>
      <c r="AE835" s="5">
        <v>0</v>
      </c>
      <c r="AF835" s="6">
        <v>0</v>
      </c>
    </row>
    <row r="836" spans="2:32" x14ac:dyDescent="0.35">
      <c r="B836" s="1" t="s">
        <v>297</v>
      </c>
      <c r="C836" s="5">
        <v>0</v>
      </c>
      <c r="D836" s="6">
        <v>0</v>
      </c>
      <c r="E836" s="5">
        <v>0</v>
      </c>
      <c r="F836" s="6">
        <v>0</v>
      </c>
      <c r="G836" s="5">
        <v>0</v>
      </c>
      <c r="H836" s="6">
        <v>0</v>
      </c>
      <c r="I836" s="5">
        <v>0</v>
      </c>
      <c r="J836" s="6">
        <v>0</v>
      </c>
      <c r="K836" s="5">
        <v>0</v>
      </c>
      <c r="L836" s="6">
        <v>0</v>
      </c>
      <c r="M836" s="5">
        <v>0</v>
      </c>
      <c r="N836" s="6">
        <v>0</v>
      </c>
      <c r="O836" s="5">
        <v>0</v>
      </c>
      <c r="P836" s="6">
        <v>0</v>
      </c>
      <c r="Q836" s="5">
        <v>0</v>
      </c>
      <c r="R836" s="6">
        <v>0</v>
      </c>
      <c r="S836" s="5">
        <v>0</v>
      </c>
      <c r="T836" s="6">
        <v>0</v>
      </c>
      <c r="U836" s="5">
        <v>0</v>
      </c>
      <c r="V836" s="6">
        <v>0</v>
      </c>
      <c r="W836" s="5">
        <v>0</v>
      </c>
      <c r="X836" s="6">
        <v>0</v>
      </c>
      <c r="Y836" s="5">
        <v>0</v>
      </c>
      <c r="Z836" s="6">
        <v>0</v>
      </c>
      <c r="AA836" s="5">
        <v>0</v>
      </c>
      <c r="AB836" s="6">
        <v>0</v>
      </c>
      <c r="AC836" s="5">
        <v>0</v>
      </c>
      <c r="AD836" s="6">
        <v>0</v>
      </c>
      <c r="AE836" s="5">
        <v>0</v>
      </c>
      <c r="AF836" s="6">
        <v>0</v>
      </c>
    </row>
    <row r="837" spans="2:32" x14ac:dyDescent="0.35">
      <c r="B837" s="1" t="s">
        <v>298</v>
      </c>
      <c r="C837" s="5">
        <v>0</v>
      </c>
      <c r="D837" s="6">
        <v>0</v>
      </c>
      <c r="E837" s="5">
        <v>0</v>
      </c>
      <c r="F837" s="6">
        <v>0</v>
      </c>
      <c r="G837" s="5">
        <v>0</v>
      </c>
      <c r="H837" s="6">
        <v>0</v>
      </c>
      <c r="I837" s="5">
        <v>0</v>
      </c>
      <c r="J837" s="6">
        <v>0</v>
      </c>
      <c r="K837" s="5">
        <v>0</v>
      </c>
      <c r="L837" s="6">
        <v>0</v>
      </c>
      <c r="M837" s="5">
        <v>0</v>
      </c>
      <c r="N837" s="6">
        <v>0</v>
      </c>
      <c r="O837" s="5">
        <v>0</v>
      </c>
      <c r="P837" s="6">
        <v>0</v>
      </c>
      <c r="Q837" s="5">
        <v>0</v>
      </c>
      <c r="R837" s="6">
        <v>0</v>
      </c>
      <c r="S837" s="5">
        <v>0</v>
      </c>
      <c r="T837" s="6">
        <v>0</v>
      </c>
      <c r="U837" s="5">
        <v>0</v>
      </c>
      <c r="V837" s="6">
        <v>0</v>
      </c>
      <c r="W837" s="5">
        <v>0</v>
      </c>
      <c r="X837" s="6">
        <v>0</v>
      </c>
      <c r="Y837" s="5">
        <v>0</v>
      </c>
      <c r="Z837" s="6">
        <v>0</v>
      </c>
      <c r="AA837" s="5">
        <v>0</v>
      </c>
      <c r="AB837" s="6">
        <v>0</v>
      </c>
      <c r="AC837" s="5">
        <v>0</v>
      </c>
      <c r="AD837" s="6">
        <v>0</v>
      </c>
      <c r="AE837" s="5">
        <v>0</v>
      </c>
      <c r="AF837" s="6">
        <v>0</v>
      </c>
    </row>
    <row r="838" spans="2:32" x14ac:dyDescent="0.35">
      <c r="B838" s="1" t="s">
        <v>299</v>
      </c>
      <c r="C838" s="5">
        <v>0</v>
      </c>
      <c r="D838" s="6">
        <v>0</v>
      </c>
      <c r="E838" s="5">
        <v>0</v>
      </c>
      <c r="F838" s="6">
        <v>0</v>
      </c>
      <c r="G838" s="5">
        <v>0</v>
      </c>
      <c r="H838" s="6">
        <v>0</v>
      </c>
      <c r="I838" s="5">
        <v>0</v>
      </c>
      <c r="J838" s="6">
        <v>0</v>
      </c>
      <c r="K838" s="5">
        <v>0</v>
      </c>
      <c r="L838" s="6">
        <v>0</v>
      </c>
      <c r="M838" s="5">
        <v>0</v>
      </c>
      <c r="N838" s="6">
        <v>0</v>
      </c>
      <c r="O838" s="5">
        <v>0</v>
      </c>
      <c r="P838" s="6">
        <v>0</v>
      </c>
      <c r="Q838" s="5">
        <v>0</v>
      </c>
      <c r="R838" s="6">
        <v>0</v>
      </c>
      <c r="S838" s="5">
        <v>0</v>
      </c>
      <c r="T838" s="6">
        <v>0</v>
      </c>
      <c r="U838" s="5">
        <v>0</v>
      </c>
      <c r="V838" s="6">
        <v>0</v>
      </c>
      <c r="W838" s="5">
        <v>0</v>
      </c>
      <c r="X838" s="6">
        <v>0</v>
      </c>
      <c r="Y838" s="5">
        <v>0</v>
      </c>
      <c r="Z838" s="6">
        <v>0</v>
      </c>
      <c r="AA838" s="5">
        <v>0</v>
      </c>
      <c r="AB838" s="6">
        <v>0</v>
      </c>
      <c r="AC838" s="5">
        <v>0</v>
      </c>
      <c r="AD838" s="6">
        <v>0</v>
      </c>
      <c r="AE838" s="5">
        <v>0</v>
      </c>
      <c r="AF838" s="6">
        <v>0</v>
      </c>
    </row>
    <row r="839" spans="2:32" x14ac:dyDescent="0.35">
      <c r="B839" s="1" t="s">
        <v>300</v>
      </c>
      <c r="C839" s="5">
        <v>0</v>
      </c>
      <c r="D839" s="6">
        <v>0</v>
      </c>
      <c r="E839" s="5">
        <v>0</v>
      </c>
      <c r="F839" s="6">
        <v>0</v>
      </c>
      <c r="G839" s="5">
        <v>0</v>
      </c>
      <c r="H839" s="6">
        <v>0</v>
      </c>
      <c r="I839" s="5">
        <v>0</v>
      </c>
      <c r="J839" s="6">
        <v>0</v>
      </c>
      <c r="K839" s="5">
        <v>0</v>
      </c>
      <c r="L839" s="6">
        <v>0</v>
      </c>
      <c r="M839" s="5">
        <v>0</v>
      </c>
      <c r="N839" s="6">
        <v>0</v>
      </c>
      <c r="O839" s="5">
        <v>0</v>
      </c>
      <c r="P839" s="6">
        <v>0</v>
      </c>
      <c r="Q839" s="5">
        <v>0</v>
      </c>
      <c r="R839" s="6">
        <v>0</v>
      </c>
      <c r="S839" s="5">
        <v>0</v>
      </c>
      <c r="T839" s="6">
        <v>0</v>
      </c>
      <c r="U839" s="5">
        <v>0</v>
      </c>
      <c r="V839" s="6">
        <v>0</v>
      </c>
      <c r="W839" s="5">
        <v>0</v>
      </c>
      <c r="X839" s="6">
        <v>0</v>
      </c>
      <c r="Y839" s="5">
        <v>0</v>
      </c>
      <c r="Z839" s="6">
        <v>0</v>
      </c>
      <c r="AA839" s="5">
        <v>0</v>
      </c>
      <c r="AB839" s="6">
        <v>0</v>
      </c>
      <c r="AC839" s="5">
        <v>0</v>
      </c>
      <c r="AD839" s="6">
        <v>0</v>
      </c>
      <c r="AE839" s="5">
        <v>0</v>
      </c>
      <c r="AF839" s="6">
        <v>0</v>
      </c>
    </row>
    <row r="840" spans="2:32" x14ac:dyDescent="0.35">
      <c r="B840" s="1" t="s">
        <v>301</v>
      </c>
      <c r="C840" s="5">
        <v>0</v>
      </c>
      <c r="D840" s="6">
        <v>0</v>
      </c>
      <c r="E840" s="5">
        <v>0</v>
      </c>
      <c r="F840" s="6">
        <v>0</v>
      </c>
      <c r="G840" s="5">
        <v>0</v>
      </c>
      <c r="H840" s="6">
        <v>0</v>
      </c>
      <c r="I840" s="5">
        <v>0</v>
      </c>
      <c r="J840" s="6">
        <v>0</v>
      </c>
      <c r="K840" s="5">
        <v>0</v>
      </c>
      <c r="L840" s="6">
        <v>0</v>
      </c>
      <c r="M840" s="5">
        <v>0</v>
      </c>
      <c r="N840" s="6">
        <v>0</v>
      </c>
      <c r="O840" s="5">
        <v>0</v>
      </c>
      <c r="P840" s="6">
        <v>0</v>
      </c>
      <c r="Q840" s="5">
        <v>0</v>
      </c>
      <c r="R840" s="6">
        <v>0</v>
      </c>
      <c r="S840" s="5">
        <v>0</v>
      </c>
      <c r="T840" s="6">
        <v>0</v>
      </c>
      <c r="U840" s="5">
        <v>0</v>
      </c>
      <c r="V840" s="6">
        <v>0</v>
      </c>
      <c r="W840" s="5">
        <v>0</v>
      </c>
      <c r="X840" s="6">
        <v>0</v>
      </c>
      <c r="Y840" s="5">
        <v>0</v>
      </c>
      <c r="Z840" s="6">
        <v>0</v>
      </c>
      <c r="AA840" s="5">
        <v>0</v>
      </c>
      <c r="AB840" s="6">
        <v>0</v>
      </c>
      <c r="AC840" s="5">
        <v>0</v>
      </c>
      <c r="AD840" s="6">
        <v>0</v>
      </c>
      <c r="AE840" s="5">
        <v>0</v>
      </c>
      <c r="AF840" s="6">
        <v>0</v>
      </c>
    </row>
    <row r="841" spans="2:32" x14ac:dyDescent="0.35">
      <c r="B841" s="1" t="s">
        <v>302</v>
      </c>
      <c r="C841" s="5">
        <v>0</v>
      </c>
      <c r="D841" s="6">
        <v>0</v>
      </c>
      <c r="E841" s="5">
        <v>0</v>
      </c>
      <c r="F841" s="6">
        <v>0</v>
      </c>
      <c r="G841" s="5">
        <v>0</v>
      </c>
      <c r="H841" s="6">
        <v>0</v>
      </c>
      <c r="I841" s="5">
        <v>0</v>
      </c>
      <c r="J841" s="6">
        <v>0</v>
      </c>
      <c r="K841" s="5">
        <v>0</v>
      </c>
      <c r="L841" s="6">
        <v>0</v>
      </c>
      <c r="M841" s="5">
        <v>0</v>
      </c>
      <c r="N841" s="6">
        <v>0</v>
      </c>
      <c r="O841" s="5">
        <v>0</v>
      </c>
      <c r="P841" s="6">
        <v>0</v>
      </c>
      <c r="Q841" s="5">
        <v>0</v>
      </c>
      <c r="R841" s="6">
        <v>0</v>
      </c>
      <c r="S841" s="5">
        <v>0</v>
      </c>
      <c r="T841" s="6">
        <v>0</v>
      </c>
      <c r="U841" s="5">
        <v>0</v>
      </c>
      <c r="V841" s="6">
        <v>0</v>
      </c>
      <c r="W841" s="5">
        <v>0</v>
      </c>
      <c r="X841" s="6">
        <v>0</v>
      </c>
      <c r="Y841" s="5">
        <v>0</v>
      </c>
      <c r="Z841" s="6">
        <v>0</v>
      </c>
      <c r="AA841" s="5">
        <v>0</v>
      </c>
      <c r="AB841" s="6">
        <v>0</v>
      </c>
      <c r="AC841" s="5">
        <v>0</v>
      </c>
      <c r="AD841" s="6">
        <v>0</v>
      </c>
      <c r="AE841" s="5">
        <v>0</v>
      </c>
      <c r="AF841" s="6">
        <v>0</v>
      </c>
    </row>
    <row r="842" spans="2:32" x14ac:dyDescent="0.35">
      <c r="B842" s="1" t="s">
        <v>303</v>
      </c>
      <c r="C842" s="5">
        <v>0</v>
      </c>
      <c r="D842" s="6">
        <v>0</v>
      </c>
      <c r="E842" s="5">
        <v>0</v>
      </c>
      <c r="F842" s="6">
        <v>0</v>
      </c>
      <c r="G842" s="5">
        <v>0</v>
      </c>
      <c r="H842" s="6">
        <v>0</v>
      </c>
      <c r="I842" s="5">
        <v>0</v>
      </c>
      <c r="J842" s="6">
        <v>0</v>
      </c>
      <c r="K842" s="5">
        <v>0</v>
      </c>
      <c r="L842" s="6">
        <v>0</v>
      </c>
      <c r="M842" s="5">
        <v>0</v>
      </c>
      <c r="N842" s="6">
        <v>0</v>
      </c>
      <c r="O842" s="5">
        <v>0</v>
      </c>
      <c r="P842" s="6">
        <v>0</v>
      </c>
      <c r="Q842" s="5">
        <v>0</v>
      </c>
      <c r="R842" s="6">
        <v>0</v>
      </c>
      <c r="S842" s="5">
        <v>0</v>
      </c>
      <c r="T842" s="6">
        <v>0</v>
      </c>
      <c r="U842" s="5">
        <v>0</v>
      </c>
      <c r="V842" s="6">
        <v>0</v>
      </c>
      <c r="W842" s="5">
        <v>0</v>
      </c>
      <c r="X842" s="6">
        <v>0</v>
      </c>
      <c r="Y842" s="5">
        <v>0</v>
      </c>
      <c r="Z842" s="6">
        <v>0</v>
      </c>
      <c r="AA842" s="5">
        <v>0</v>
      </c>
      <c r="AB842" s="6">
        <v>0</v>
      </c>
      <c r="AC842" s="5">
        <v>0</v>
      </c>
      <c r="AD842" s="6">
        <v>0</v>
      </c>
      <c r="AE842" s="5">
        <v>0</v>
      </c>
      <c r="AF842" s="6">
        <v>0</v>
      </c>
    </row>
    <row r="843" spans="2:32" x14ac:dyDescent="0.35">
      <c r="B843" s="1" t="s">
        <v>304</v>
      </c>
      <c r="C843" s="5">
        <v>0</v>
      </c>
      <c r="D843" s="6">
        <v>0</v>
      </c>
      <c r="E843" s="5">
        <v>0</v>
      </c>
      <c r="F843" s="6">
        <v>0</v>
      </c>
      <c r="G843" s="5">
        <v>0</v>
      </c>
      <c r="H843" s="6">
        <v>0</v>
      </c>
      <c r="I843" s="5">
        <v>0</v>
      </c>
      <c r="J843" s="6">
        <v>0</v>
      </c>
      <c r="K843" s="5">
        <v>0</v>
      </c>
      <c r="L843" s="6">
        <v>0</v>
      </c>
      <c r="M843" s="5">
        <v>0</v>
      </c>
      <c r="N843" s="6">
        <v>0</v>
      </c>
      <c r="O843" s="5">
        <v>0</v>
      </c>
      <c r="P843" s="6">
        <v>0</v>
      </c>
      <c r="Q843" s="5">
        <v>0</v>
      </c>
      <c r="R843" s="6">
        <v>0</v>
      </c>
      <c r="S843" s="5">
        <v>0</v>
      </c>
      <c r="T843" s="6">
        <v>0</v>
      </c>
      <c r="U843" s="5">
        <v>0</v>
      </c>
      <c r="V843" s="6">
        <v>0</v>
      </c>
      <c r="W843" s="5">
        <v>0</v>
      </c>
      <c r="X843" s="6">
        <v>0</v>
      </c>
      <c r="Y843" s="5">
        <v>0</v>
      </c>
      <c r="Z843" s="6">
        <v>0</v>
      </c>
      <c r="AA843" s="5">
        <v>0</v>
      </c>
      <c r="AB843" s="6">
        <v>0</v>
      </c>
      <c r="AC843" s="5">
        <v>0</v>
      </c>
      <c r="AD843" s="6">
        <v>0</v>
      </c>
      <c r="AE843" s="5">
        <v>0</v>
      </c>
      <c r="AF843" s="6">
        <v>0</v>
      </c>
    </row>
    <row r="844" spans="2:32" x14ac:dyDescent="0.35">
      <c r="B844" s="1" t="s">
        <v>305</v>
      </c>
      <c r="C844" s="5">
        <v>0</v>
      </c>
      <c r="D844" s="6">
        <v>0</v>
      </c>
      <c r="E844" s="5">
        <v>0</v>
      </c>
      <c r="F844" s="6">
        <v>0</v>
      </c>
      <c r="G844" s="5">
        <v>0</v>
      </c>
      <c r="H844" s="6">
        <v>0</v>
      </c>
      <c r="I844" s="5">
        <v>0</v>
      </c>
      <c r="J844" s="6">
        <v>0</v>
      </c>
      <c r="K844" s="5">
        <v>0</v>
      </c>
      <c r="L844" s="6">
        <v>0</v>
      </c>
      <c r="M844" s="5">
        <v>0</v>
      </c>
      <c r="N844" s="6">
        <v>0</v>
      </c>
      <c r="O844" s="5">
        <v>0</v>
      </c>
      <c r="P844" s="6">
        <v>0</v>
      </c>
      <c r="Q844" s="5">
        <v>0</v>
      </c>
      <c r="R844" s="6">
        <v>0</v>
      </c>
      <c r="S844" s="5">
        <v>0</v>
      </c>
      <c r="T844" s="6">
        <v>0</v>
      </c>
      <c r="U844" s="5">
        <v>0</v>
      </c>
      <c r="V844" s="6">
        <v>0</v>
      </c>
      <c r="W844" s="5">
        <v>0</v>
      </c>
      <c r="X844" s="6">
        <v>0</v>
      </c>
      <c r="Y844" s="5">
        <v>0</v>
      </c>
      <c r="Z844" s="6">
        <v>0</v>
      </c>
      <c r="AA844" s="5">
        <v>0</v>
      </c>
      <c r="AB844" s="6">
        <v>0</v>
      </c>
      <c r="AC844" s="5">
        <v>0</v>
      </c>
      <c r="AD844" s="6">
        <v>0</v>
      </c>
      <c r="AE844" s="5">
        <v>0</v>
      </c>
      <c r="AF844" s="6">
        <v>0</v>
      </c>
    </row>
    <row r="845" spans="2:32" x14ac:dyDescent="0.35">
      <c r="B845" s="1" t="s">
        <v>306</v>
      </c>
      <c r="C845" s="5">
        <v>0</v>
      </c>
      <c r="D845" s="6">
        <v>0</v>
      </c>
      <c r="E845" s="5">
        <v>0</v>
      </c>
      <c r="F845" s="6">
        <v>0</v>
      </c>
      <c r="G845" s="5">
        <v>0</v>
      </c>
      <c r="H845" s="6">
        <v>0</v>
      </c>
      <c r="I845" s="5">
        <v>0</v>
      </c>
      <c r="J845" s="6">
        <v>0</v>
      </c>
      <c r="K845" s="5">
        <v>0</v>
      </c>
      <c r="L845" s="6">
        <v>0</v>
      </c>
      <c r="M845" s="5">
        <v>0</v>
      </c>
      <c r="N845" s="6">
        <v>0</v>
      </c>
      <c r="O845" s="5">
        <v>0</v>
      </c>
      <c r="P845" s="6">
        <v>0</v>
      </c>
      <c r="Q845" s="5">
        <v>0</v>
      </c>
      <c r="R845" s="6">
        <v>0</v>
      </c>
      <c r="S845" s="5">
        <v>0</v>
      </c>
      <c r="T845" s="6">
        <v>0</v>
      </c>
      <c r="U845" s="5">
        <v>0</v>
      </c>
      <c r="V845" s="6">
        <v>0</v>
      </c>
      <c r="W845" s="5">
        <v>0</v>
      </c>
      <c r="X845" s="6">
        <v>0</v>
      </c>
      <c r="Y845" s="5">
        <v>0</v>
      </c>
      <c r="Z845" s="6">
        <v>0</v>
      </c>
      <c r="AA845" s="5">
        <v>0</v>
      </c>
      <c r="AB845" s="6">
        <v>0</v>
      </c>
      <c r="AC845" s="5">
        <v>0</v>
      </c>
      <c r="AD845" s="6">
        <v>0</v>
      </c>
      <c r="AE845" s="5">
        <v>0</v>
      </c>
      <c r="AF845" s="6">
        <v>0</v>
      </c>
    </row>
    <row r="846" spans="2:32" x14ac:dyDescent="0.35">
      <c r="B846" s="1" t="s">
        <v>307</v>
      </c>
      <c r="C846" s="5">
        <v>0</v>
      </c>
      <c r="D846" s="6">
        <v>0</v>
      </c>
      <c r="E846" s="5">
        <v>0</v>
      </c>
      <c r="F846" s="6">
        <v>0</v>
      </c>
      <c r="G846" s="5">
        <v>0</v>
      </c>
      <c r="H846" s="6">
        <v>0</v>
      </c>
      <c r="I846" s="5">
        <v>0</v>
      </c>
      <c r="J846" s="6">
        <v>0</v>
      </c>
      <c r="K846" s="5">
        <v>0</v>
      </c>
      <c r="L846" s="6">
        <v>0</v>
      </c>
      <c r="M846" s="5">
        <v>0</v>
      </c>
      <c r="N846" s="6">
        <v>0</v>
      </c>
      <c r="O846" s="5">
        <v>0</v>
      </c>
      <c r="P846" s="6">
        <v>0</v>
      </c>
      <c r="Q846" s="5">
        <v>0</v>
      </c>
      <c r="R846" s="6">
        <v>0</v>
      </c>
      <c r="S846" s="5">
        <v>0</v>
      </c>
      <c r="T846" s="6">
        <v>0</v>
      </c>
      <c r="U846" s="5">
        <v>0</v>
      </c>
      <c r="V846" s="6">
        <v>0</v>
      </c>
      <c r="W846" s="5">
        <v>0</v>
      </c>
      <c r="X846" s="6">
        <v>0</v>
      </c>
      <c r="Y846" s="5">
        <v>0</v>
      </c>
      <c r="Z846" s="6">
        <v>0</v>
      </c>
      <c r="AA846" s="5">
        <v>0</v>
      </c>
      <c r="AB846" s="6">
        <v>0</v>
      </c>
      <c r="AC846" s="5">
        <v>0</v>
      </c>
      <c r="AD846" s="6">
        <v>0</v>
      </c>
      <c r="AE846" s="5">
        <v>0</v>
      </c>
      <c r="AF846" s="6">
        <v>0</v>
      </c>
    </row>
    <row r="847" spans="2:32" x14ac:dyDescent="0.35">
      <c r="B847" s="1" t="s">
        <v>308</v>
      </c>
      <c r="C847" s="5">
        <v>0</v>
      </c>
      <c r="D847" s="6">
        <v>0</v>
      </c>
      <c r="E847" s="5">
        <v>0</v>
      </c>
      <c r="F847" s="6">
        <v>0</v>
      </c>
      <c r="G847" s="5">
        <v>0</v>
      </c>
      <c r="H847" s="6">
        <v>0</v>
      </c>
      <c r="I847" s="5">
        <v>0</v>
      </c>
      <c r="J847" s="6">
        <v>0</v>
      </c>
      <c r="K847" s="5">
        <v>0</v>
      </c>
      <c r="L847" s="6">
        <v>0</v>
      </c>
      <c r="M847" s="5">
        <v>0</v>
      </c>
      <c r="N847" s="6">
        <v>0</v>
      </c>
      <c r="O847" s="5">
        <v>0</v>
      </c>
      <c r="P847" s="6">
        <v>0</v>
      </c>
      <c r="Q847" s="5">
        <v>0</v>
      </c>
      <c r="R847" s="6">
        <v>0</v>
      </c>
      <c r="S847" s="5">
        <v>0</v>
      </c>
      <c r="T847" s="6">
        <v>0</v>
      </c>
      <c r="U847" s="5">
        <v>0</v>
      </c>
      <c r="V847" s="6">
        <v>0</v>
      </c>
      <c r="W847" s="5">
        <v>0</v>
      </c>
      <c r="X847" s="6">
        <v>0</v>
      </c>
      <c r="Y847" s="5">
        <v>0</v>
      </c>
      <c r="Z847" s="6">
        <v>0</v>
      </c>
      <c r="AA847" s="5">
        <v>0</v>
      </c>
      <c r="AB847" s="6">
        <v>0</v>
      </c>
      <c r="AC847" s="5">
        <v>0</v>
      </c>
      <c r="AD847" s="6">
        <v>0</v>
      </c>
      <c r="AE847" s="5">
        <v>0</v>
      </c>
      <c r="AF847" s="6">
        <v>0</v>
      </c>
    </row>
    <row r="848" spans="2:32" x14ac:dyDescent="0.35">
      <c r="B848" s="1" t="s">
        <v>309</v>
      </c>
      <c r="C848" s="5">
        <v>0</v>
      </c>
      <c r="D848" s="6">
        <v>0</v>
      </c>
      <c r="E848" s="5">
        <v>0</v>
      </c>
      <c r="F848" s="6">
        <v>0</v>
      </c>
      <c r="G848" s="5">
        <v>0</v>
      </c>
      <c r="H848" s="6">
        <v>0</v>
      </c>
      <c r="I848" s="5">
        <v>0</v>
      </c>
      <c r="J848" s="6">
        <v>0</v>
      </c>
      <c r="K848" s="5">
        <v>0</v>
      </c>
      <c r="L848" s="6">
        <v>0</v>
      </c>
      <c r="M848" s="5">
        <v>0</v>
      </c>
      <c r="N848" s="6">
        <v>0</v>
      </c>
      <c r="O848" s="5">
        <v>0</v>
      </c>
      <c r="P848" s="6">
        <v>0</v>
      </c>
      <c r="Q848" s="5">
        <v>0</v>
      </c>
      <c r="R848" s="6">
        <v>0</v>
      </c>
      <c r="S848" s="5">
        <v>0</v>
      </c>
      <c r="T848" s="6">
        <v>0</v>
      </c>
      <c r="U848" s="5">
        <v>0</v>
      </c>
      <c r="V848" s="6">
        <v>0</v>
      </c>
      <c r="W848" s="5">
        <v>0</v>
      </c>
      <c r="X848" s="6">
        <v>0</v>
      </c>
      <c r="Y848" s="5">
        <v>0</v>
      </c>
      <c r="Z848" s="6">
        <v>0</v>
      </c>
      <c r="AA848" s="5">
        <v>0</v>
      </c>
      <c r="AB848" s="6">
        <v>0</v>
      </c>
      <c r="AC848" s="5">
        <v>0</v>
      </c>
      <c r="AD848" s="6">
        <v>0</v>
      </c>
      <c r="AE848" s="5">
        <v>0</v>
      </c>
      <c r="AF848" s="6">
        <v>0</v>
      </c>
    </row>
    <row r="849" spans="2:32" x14ac:dyDescent="0.35">
      <c r="B849" s="1" t="s">
        <v>310</v>
      </c>
      <c r="C849" s="5">
        <v>0</v>
      </c>
      <c r="D849" s="6">
        <v>0</v>
      </c>
      <c r="E849" s="5">
        <v>0</v>
      </c>
      <c r="F849" s="6">
        <v>0</v>
      </c>
      <c r="G849" s="5">
        <v>0</v>
      </c>
      <c r="H849" s="6">
        <v>0</v>
      </c>
      <c r="I849" s="5">
        <v>0</v>
      </c>
      <c r="J849" s="6">
        <v>0</v>
      </c>
      <c r="K849" s="5">
        <v>0</v>
      </c>
      <c r="L849" s="6">
        <v>0</v>
      </c>
      <c r="M849" s="5">
        <v>0</v>
      </c>
      <c r="N849" s="6">
        <v>0</v>
      </c>
      <c r="O849" s="5">
        <v>0</v>
      </c>
      <c r="P849" s="6">
        <v>0</v>
      </c>
      <c r="Q849" s="5">
        <v>0</v>
      </c>
      <c r="R849" s="6">
        <v>0</v>
      </c>
      <c r="S849" s="5">
        <v>0</v>
      </c>
      <c r="T849" s="6">
        <v>0</v>
      </c>
      <c r="U849" s="5">
        <v>0</v>
      </c>
      <c r="V849" s="6">
        <v>0</v>
      </c>
      <c r="W849" s="5">
        <v>0</v>
      </c>
      <c r="X849" s="6">
        <v>0</v>
      </c>
      <c r="Y849" s="5">
        <v>0</v>
      </c>
      <c r="Z849" s="6">
        <v>0</v>
      </c>
      <c r="AA849" s="5">
        <v>0</v>
      </c>
      <c r="AB849" s="6">
        <v>0</v>
      </c>
      <c r="AC849" s="5">
        <v>0</v>
      </c>
      <c r="AD849" s="6">
        <v>0</v>
      </c>
      <c r="AE849" s="5">
        <v>0</v>
      </c>
      <c r="AF849" s="6">
        <v>0</v>
      </c>
    </row>
    <row r="850" spans="2:32" x14ac:dyDescent="0.35">
      <c r="B850" s="1" t="s">
        <v>311</v>
      </c>
      <c r="C850" s="5">
        <v>0</v>
      </c>
      <c r="D850" s="6">
        <v>0</v>
      </c>
      <c r="E850" s="5">
        <v>0</v>
      </c>
      <c r="F850" s="6">
        <v>0</v>
      </c>
      <c r="G850" s="5">
        <v>0</v>
      </c>
      <c r="H850" s="6">
        <v>0</v>
      </c>
      <c r="I850" s="5">
        <v>0</v>
      </c>
      <c r="J850" s="6">
        <v>0</v>
      </c>
      <c r="K850" s="5">
        <v>0</v>
      </c>
      <c r="L850" s="6">
        <v>0</v>
      </c>
      <c r="M850" s="5">
        <v>0</v>
      </c>
      <c r="N850" s="6">
        <v>0</v>
      </c>
      <c r="O850" s="5">
        <v>0</v>
      </c>
      <c r="P850" s="6">
        <v>0</v>
      </c>
      <c r="Q850" s="5">
        <v>0</v>
      </c>
      <c r="R850" s="6">
        <v>0</v>
      </c>
      <c r="S850" s="5">
        <v>0</v>
      </c>
      <c r="T850" s="6">
        <v>0</v>
      </c>
      <c r="U850" s="5">
        <v>0</v>
      </c>
      <c r="V850" s="6">
        <v>0</v>
      </c>
      <c r="W850" s="5">
        <v>0</v>
      </c>
      <c r="X850" s="6">
        <v>0</v>
      </c>
      <c r="Y850" s="5">
        <v>0</v>
      </c>
      <c r="Z850" s="6">
        <v>0</v>
      </c>
      <c r="AA850" s="5">
        <v>0</v>
      </c>
      <c r="AB850" s="6">
        <v>0</v>
      </c>
      <c r="AC850" s="5">
        <v>0</v>
      </c>
      <c r="AD850" s="6">
        <v>0</v>
      </c>
      <c r="AE850" s="5">
        <v>0</v>
      </c>
      <c r="AF850" s="6">
        <v>0</v>
      </c>
    </row>
    <row r="851" spans="2:32" x14ac:dyDescent="0.35">
      <c r="B851" s="1" t="s">
        <v>312</v>
      </c>
      <c r="C851" s="5">
        <v>0</v>
      </c>
      <c r="D851" s="6">
        <v>0</v>
      </c>
      <c r="E851" s="5">
        <v>0</v>
      </c>
      <c r="F851" s="6">
        <v>0</v>
      </c>
      <c r="G851" s="5">
        <v>0</v>
      </c>
      <c r="H851" s="6">
        <v>0</v>
      </c>
      <c r="I851" s="5">
        <v>0</v>
      </c>
      <c r="J851" s="6">
        <v>0</v>
      </c>
      <c r="K851" s="5">
        <v>0</v>
      </c>
      <c r="L851" s="6">
        <v>0</v>
      </c>
      <c r="M851" s="5">
        <v>0</v>
      </c>
      <c r="N851" s="6">
        <v>0</v>
      </c>
      <c r="O851" s="5">
        <v>0</v>
      </c>
      <c r="P851" s="6">
        <v>0</v>
      </c>
      <c r="Q851" s="5">
        <v>0</v>
      </c>
      <c r="R851" s="6">
        <v>0</v>
      </c>
      <c r="S851" s="5">
        <v>0</v>
      </c>
      <c r="T851" s="6">
        <v>0</v>
      </c>
      <c r="U851" s="5">
        <v>0</v>
      </c>
      <c r="V851" s="6">
        <v>0</v>
      </c>
      <c r="W851" s="5">
        <v>0</v>
      </c>
      <c r="X851" s="6">
        <v>0</v>
      </c>
      <c r="Y851" s="5">
        <v>0</v>
      </c>
      <c r="Z851" s="6">
        <v>0</v>
      </c>
      <c r="AA851" s="5">
        <v>0</v>
      </c>
      <c r="AB851" s="6">
        <v>0</v>
      </c>
      <c r="AC851" s="5">
        <v>0</v>
      </c>
      <c r="AD851" s="6">
        <v>0</v>
      </c>
      <c r="AE851" s="5">
        <v>0</v>
      </c>
      <c r="AF851" s="6">
        <v>0</v>
      </c>
    </row>
    <row r="852" spans="2:32" x14ac:dyDescent="0.35">
      <c r="B852" s="1" t="s">
        <v>313</v>
      </c>
      <c r="C852" s="5">
        <v>7.6000000000000004E-4</v>
      </c>
      <c r="D852" s="6">
        <v>0.73699999999999999</v>
      </c>
      <c r="E852" s="5">
        <v>0</v>
      </c>
      <c r="F852" s="6">
        <v>0</v>
      </c>
      <c r="G852" s="5">
        <v>0</v>
      </c>
      <c r="H852" s="6">
        <v>0</v>
      </c>
      <c r="I852" s="5">
        <v>0</v>
      </c>
      <c r="J852" s="6">
        <v>0</v>
      </c>
      <c r="K852" s="5">
        <v>0</v>
      </c>
      <c r="L852" s="6">
        <v>0</v>
      </c>
      <c r="M852" s="5">
        <v>0</v>
      </c>
      <c r="N852" s="6">
        <v>0</v>
      </c>
      <c r="O852" s="5">
        <v>0</v>
      </c>
      <c r="P852" s="6">
        <v>0</v>
      </c>
      <c r="Q852" s="5">
        <v>0</v>
      </c>
      <c r="R852" s="6">
        <v>0</v>
      </c>
      <c r="S852" s="5">
        <v>0</v>
      </c>
      <c r="T852" s="6">
        <v>0</v>
      </c>
      <c r="U852" s="5">
        <v>0</v>
      </c>
      <c r="V852" s="6">
        <v>0</v>
      </c>
      <c r="W852" s="5">
        <v>0</v>
      </c>
      <c r="X852" s="6">
        <v>0</v>
      </c>
      <c r="Y852" s="5">
        <v>0</v>
      </c>
      <c r="Z852" s="6">
        <v>0</v>
      </c>
      <c r="AA852" s="5">
        <v>6.3800000000000003E-3</v>
      </c>
      <c r="AB852" s="6">
        <v>0.73699999999999999</v>
      </c>
      <c r="AC852" s="5">
        <v>0</v>
      </c>
      <c r="AD852" s="6">
        <v>0</v>
      </c>
      <c r="AE852" s="5">
        <v>0</v>
      </c>
      <c r="AF852" s="6">
        <v>0</v>
      </c>
    </row>
    <row r="853" spans="2:32" x14ac:dyDescent="0.35">
      <c r="B853" s="1" t="s">
        <v>314</v>
      </c>
      <c r="C853" s="5">
        <v>2.2499999999999998E-3</v>
      </c>
      <c r="D853" s="6">
        <v>2.177</v>
      </c>
      <c r="E853" s="5">
        <v>0</v>
      </c>
      <c r="F853" s="6">
        <v>0</v>
      </c>
      <c r="G853" s="5">
        <v>0</v>
      </c>
      <c r="H853" s="6">
        <v>0</v>
      </c>
      <c r="I853" s="5">
        <v>0</v>
      </c>
      <c r="J853" s="6">
        <v>0</v>
      </c>
      <c r="K853" s="5">
        <v>0</v>
      </c>
      <c r="L853" s="6">
        <v>0</v>
      </c>
      <c r="M853" s="5">
        <v>0</v>
      </c>
      <c r="N853" s="6">
        <v>0</v>
      </c>
      <c r="O853" s="5">
        <v>0</v>
      </c>
      <c r="P853" s="6">
        <v>0</v>
      </c>
      <c r="Q853" s="5">
        <v>0</v>
      </c>
      <c r="R853" s="6">
        <v>0</v>
      </c>
      <c r="S853" s="5">
        <v>0</v>
      </c>
      <c r="T853" s="6">
        <v>0</v>
      </c>
      <c r="U853" s="5">
        <v>0</v>
      </c>
      <c r="V853" s="6">
        <v>0</v>
      </c>
      <c r="W853" s="5">
        <v>0</v>
      </c>
      <c r="X853" s="6">
        <v>0</v>
      </c>
      <c r="Y853" s="5">
        <v>0</v>
      </c>
      <c r="Z853" s="6">
        <v>0</v>
      </c>
      <c r="AA853" s="5">
        <v>0</v>
      </c>
      <c r="AB853" s="6">
        <v>0</v>
      </c>
      <c r="AC853" s="5">
        <v>1.1950000000000001E-2</v>
      </c>
      <c r="AD853" s="6">
        <v>2.177</v>
      </c>
      <c r="AE853" s="5">
        <v>0</v>
      </c>
      <c r="AF853" s="6">
        <v>0</v>
      </c>
    </row>
    <row r="854" spans="2:32" x14ac:dyDescent="0.35">
      <c r="B854" s="1" t="s">
        <v>315</v>
      </c>
      <c r="C854" s="5">
        <v>0</v>
      </c>
      <c r="D854" s="6">
        <v>0</v>
      </c>
      <c r="E854" s="5">
        <v>0</v>
      </c>
      <c r="F854" s="6">
        <v>0</v>
      </c>
      <c r="G854" s="5">
        <v>0</v>
      </c>
      <c r="H854" s="6">
        <v>0</v>
      </c>
      <c r="I854" s="5">
        <v>0</v>
      </c>
      <c r="J854" s="6">
        <v>0</v>
      </c>
      <c r="K854" s="5">
        <v>0</v>
      </c>
      <c r="L854" s="6">
        <v>0</v>
      </c>
      <c r="M854" s="5">
        <v>0</v>
      </c>
      <c r="N854" s="6">
        <v>0</v>
      </c>
      <c r="O854" s="5">
        <v>0</v>
      </c>
      <c r="P854" s="6">
        <v>0</v>
      </c>
      <c r="Q854" s="5">
        <v>0</v>
      </c>
      <c r="R854" s="6">
        <v>0</v>
      </c>
      <c r="S854" s="5">
        <v>0</v>
      </c>
      <c r="T854" s="6">
        <v>0</v>
      </c>
      <c r="U854" s="5">
        <v>0</v>
      </c>
      <c r="V854" s="6">
        <v>0</v>
      </c>
      <c r="W854" s="5">
        <v>0</v>
      </c>
      <c r="X854" s="6">
        <v>0</v>
      </c>
      <c r="Y854" s="5">
        <v>0</v>
      </c>
      <c r="Z854" s="6">
        <v>0</v>
      </c>
      <c r="AA854" s="5">
        <v>0</v>
      </c>
      <c r="AB854" s="6">
        <v>0</v>
      </c>
      <c r="AC854" s="5">
        <v>0</v>
      </c>
      <c r="AD854" s="6">
        <v>0</v>
      </c>
      <c r="AE854" s="5">
        <v>0</v>
      </c>
      <c r="AF854" s="6">
        <v>0</v>
      </c>
    </row>
    <row r="855" spans="2:32" x14ac:dyDescent="0.35">
      <c r="B855" s="1" t="s">
        <v>316</v>
      </c>
      <c r="C855" s="5">
        <v>3.16E-3</v>
      </c>
      <c r="D855" s="6">
        <v>3.0510000000000002</v>
      </c>
      <c r="E855" s="5">
        <v>0</v>
      </c>
      <c r="F855" s="6">
        <v>0</v>
      </c>
      <c r="G855" s="5">
        <v>0</v>
      </c>
      <c r="H855" s="6">
        <v>0</v>
      </c>
      <c r="I855" s="5">
        <v>0</v>
      </c>
      <c r="J855" s="6">
        <v>0</v>
      </c>
      <c r="K855" s="5">
        <v>0</v>
      </c>
      <c r="L855" s="6">
        <v>0</v>
      </c>
      <c r="M855" s="5">
        <v>0</v>
      </c>
      <c r="N855" s="6">
        <v>0</v>
      </c>
      <c r="O855" s="5">
        <v>0</v>
      </c>
      <c r="P855" s="6">
        <v>0</v>
      </c>
      <c r="Q855" s="5">
        <v>0</v>
      </c>
      <c r="R855" s="6">
        <v>0</v>
      </c>
      <c r="S855" s="5">
        <v>0</v>
      </c>
      <c r="T855" s="6">
        <v>0</v>
      </c>
      <c r="U855" s="5">
        <v>0</v>
      </c>
      <c r="V855" s="6">
        <v>0</v>
      </c>
      <c r="W855" s="5">
        <v>0</v>
      </c>
      <c r="X855" s="6">
        <v>0</v>
      </c>
      <c r="Y855" s="5">
        <v>3.8989999999999997E-2</v>
      </c>
      <c r="Z855" s="6">
        <v>3.0510000000000002</v>
      </c>
      <c r="AA855" s="5">
        <v>0</v>
      </c>
      <c r="AB855" s="6">
        <v>0</v>
      </c>
      <c r="AC855" s="5">
        <v>0</v>
      </c>
      <c r="AD855" s="6">
        <v>0</v>
      </c>
      <c r="AE855" s="5">
        <v>0</v>
      </c>
      <c r="AF855" s="6">
        <v>0</v>
      </c>
    </row>
    <row r="856" spans="2:32" x14ac:dyDescent="0.35">
      <c r="B856" s="1" t="s">
        <v>317</v>
      </c>
      <c r="C856" s="5">
        <v>4.0499999999999998E-3</v>
      </c>
      <c r="D856" s="6">
        <v>3.9180000000000001</v>
      </c>
      <c r="E856" s="5">
        <v>0</v>
      </c>
      <c r="F856" s="6">
        <v>0</v>
      </c>
      <c r="G856" s="5">
        <v>0</v>
      </c>
      <c r="H856" s="6">
        <v>0</v>
      </c>
      <c r="I856" s="5">
        <v>0</v>
      </c>
      <c r="J856" s="6">
        <v>0</v>
      </c>
      <c r="K856" s="5">
        <v>0</v>
      </c>
      <c r="L856" s="6">
        <v>0</v>
      </c>
      <c r="M856" s="5">
        <v>0</v>
      </c>
      <c r="N856" s="6">
        <v>0</v>
      </c>
      <c r="O856" s="5">
        <v>0</v>
      </c>
      <c r="P856" s="6">
        <v>0</v>
      </c>
      <c r="Q856" s="5">
        <v>0</v>
      </c>
      <c r="R856" s="6">
        <v>0</v>
      </c>
      <c r="S856" s="5">
        <v>0</v>
      </c>
      <c r="T856" s="6">
        <v>0</v>
      </c>
      <c r="U856" s="5">
        <v>0</v>
      </c>
      <c r="V856" s="6">
        <v>0</v>
      </c>
      <c r="W856" s="5">
        <v>0</v>
      </c>
      <c r="X856" s="6">
        <v>0</v>
      </c>
      <c r="Y856" s="5">
        <v>0</v>
      </c>
      <c r="Z856" s="6">
        <v>0</v>
      </c>
      <c r="AA856" s="5">
        <v>3.3910000000000003E-2</v>
      </c>
      <c r="AB856" s="6">
        <v>3.9180000000000001</v>
      </c>
      <c r="AC856" s="5">
        <v>0</v>
      </c>
      <c r="AD856" s="6">
        <v>0</v>
      </c>
      <c r="AE856" s="5">
        <v>0</v>
      </c>
      <c r="AF856" s="6">
        <v>0</v>
      </c>
    </row>
    <row r="857" spans="2:32" x14ac:dyDescent="0.35">
      <c r="B857" s="1" t="s">
        <v>318</v>
      </c>
      <c r="C857" s="5">
        <v>0</v>
      </c>
      <c r="D857" s="6">
        <v>0</v>
      </c>
      <c r="E857" s="5">
        <v>0</v>
      </c>
      <c r="F857" s="6">
        <v>0</v>
      </c>
      <c r="G857" s="5">
        <v>0</v>
      </c>
      <c r="H857" s="6">
        <v>0</v>
      </c>
      <c r="I857" s="5">
        <v>0</v>
      </c>
      <c r="J857" s="6">
        <v>0</v>
      </c>
      <c r="K857" s="5">
        <v>0</v>
      </c>
      <c r="L857" s="6">
        <v>0</v>
      </c>
      <c r="M857" s="5">
        <v>0</v>
      </c>
      <c r="N857" s="6">
        <v>0</v>
      </c>
      <c r="O857" s="5">
        <v>0</v>
      </c>
      <c r="P857" s="6">
        <v>0</v>
      </c>
      <c r="Q857" s="5">
        <v>0</v>
      </c>
      <c r="R857" s="6">
        <v>0</v>
      </c>
      <c r="S857" s="5">
        <v>0</v>
      </c>
      <c r="T857" s="6">
        <v>0</v>
      </c>
      <c r="U857" s="5">
        <v>0</v>
      </c>
      <c r="V857" s="6">
        <v>0</v>
      </c>
      <c r="W857" s="5">
        <v>0</v>
      </c>
      <c r="X857" s="6">
        <v>0</v>
      </c>
      <c r="Y857" s="5">
        <v>0</v>
      </c>
      <c r="Z857" s="6">
        <v>0</v>
      </c>
      <c r="AA857" s="5">
        <v>0</v>
      </c>
      <c r="AB857" s="6">
        <v>0</v>
      </c>
      <c r="AC857" s="5">
        <v>0</v>
      </c>
      <c r="AD857" s="6">
        <v>0</v>
      </c>
      <c r="AE857" s="5">
        <v>0</v>
      </c>
      <c r="AF857" s="6">
        <v>0</v>
      </c>
    </row>
    <row r="858" spans="2:32" x14ac:dyDescent="0.35">
      <c r="B858" s="1" t="s">
        <v>319</v>
      </c>
      <c r="C858" s="5">
        <v>3.0100000000000001E-3</v>
      </c>
      <c r="D858" s="6">
        <v>2.9129999999999998</v>
      </c>
      <c r="E858" s="5">
        <v>0</v>
      </c>
      <c r="F858" s="6">
        <v>0</v>
      </c>
      <c r="G858" s="5">
        <v>0</v>
      </c>
      <c r="H858" s="6">
        <v>0</v>
      </c>
      <c r="I858" s="5">
        <v>0</v>
      </c>
      <c r="J858" s="6">
        <v>0</v>
      </c>
      <c r="K858" s="5">
        <v>0</v>
      </c>
      <c r="L858" s="6">
        <v>0</v>
      </c>
      <c r="M858" s="5">
        <v>0</v>
      </c>
      <c r="N858" s="6">
        <v>0</v>
      </c>
      <c r="O858" s="5">
        <v>0</v>
      </c>
      <c r="P858" s="6">
        <v>0</v>
      </c>
      <c r="Q858" s="5">
        <v>0</v>
      </c>
      <c r="R858" s="6">
        <v>0</v>
      </c>
      <c r="S858" s="5">
        <v>0</v>
      </c>
      <c r="T858" s="6">
        <v>0</v>
      </c>
      <c r="U858" s="5">
        <v>0</v>
      </c>
      <c r="V858" s="6">
        <v>0</v>
      </c>
      <c r="W858" s="5">
        <v>0</v>
      </c>
      <c r="X858" s="6">
        <v>0</v>
      </c>
      <c r="Y858" s="5">
        <v>0</v>
      </c>
      <c r="Z858" s="6">
        <v>0</v>
      </c>
      <c r="AA858" s="5">
        <v>2.521E-2</v>
      </c>
      <c r="AB858" s="6">
        <v>2.9129999999999998</v>
      </c>
      <c r="AC858" s="5">
        <v>0</v>
      </c>
      <c r="AD858" s="6">
        <v>0</v>
      </c>
      <c r="AE858" s="5">
        <v>0</v>
      </c>
      <c r="AF858" s="6">
        <v>0</v>
      </c>
    </row>
    <row r="859" spans="2:32" x14ac:dyDescent="0.35">
      <c r="B859" s="1" t="s">
        <v>320</v>
      </c>
      <c r="C859" s="5">
        <v>0</v>
      </c>
      <c r="D859" s="6">
        <v>0</v>
      </c>
      <c r="E859" s="5">
        <v>0</v>
      </c>
      <c r="F859" s="6">
        <v>0</v>
      </c>
      <c r="G859" s="5">
        <v>0</v>
      </c>
      <c r="H859" s="6">
        <v>0</v>
      </c>
      <c r="I859" s="5">
        <v>0</v>
      </c>
      <c r="J859" s="6">
        <v>0</v>
      </c>
      <c r="K859" s="5">
        <v>0</v>
      </c>
      <c r="L859" s="6">
        <v>0</v>
      </c>
      <c r="M859" s="5">
        <v>0</v>
      </c>
      <c r="N859" s="6">
        <v>0</v>
      </c>
      <c r="O859" s="5">
        <v>0</v>
      </c>
      <c r="P859" s="6">
        <v>0</v>
      </c>
      <c r="Q859" s="5">
        <v>0</v>
      </c>
      <c r="R859" s="6">
        <v>0</v>
      </c>
      <c r="S859" s="5">
        <v>0</v>
      </c>
      <c r="T859" s="6">
        <v>0</v>
      </c>
      <c r="U859" s="5">
        <v>0</v>
      </c>
      <c r="V859" s="6">
        <v>0</v>
      </c>
      <c r="W859" s="5">
        <v>0</v>
      </c>
      <c r="X859" s="6">
        <v>0</v>
      </c>
      <c r="Y859" s="5">
        <v>0</v>
      </c>
      <c r="Z859" s="6">
        <v>0</v>
      </c>
      <c r="AA859" s="5">
        <v>0</v>
      </c>
      <c r="AB859" s="6">
        <v>0</v>
      </c>
      <c r="AC859" s="5">
        <v>0</v>
      </c>
      <c r="AD859" s="6">
        <v>0</v>
      </c>
      <c r="AE859" s="5">
        <v>0</v>
      </c>
      <c r="AF859" s="6">
        <v>0</v>
      </c>
    </row>
    <row r="860" spans="2:32" x14ac:dyDescent="0.35">
      <c r="B860" s="1" t="s">
        <v>321</v>
      </c>
      <c r="C860" s="5">
        <v>5.9000000000000003E-4</v>
      </c>
      <c r="D860" s="6">
        <v>0.56799999999999995</v>
      </c>
      <c r="E860" s="5">
        <v>0</v>
      </c>
      <c r="F860" s="6">
        <v>0</v>
      </c>
      <c r="G860" s="5">
        <v>0</v>
      </c>
      <c r="H860" s="6">
        <v>0</v>
      </c>
      <c r="I860" s="5">
        <v>0</v>
      </c>
      <c r="J860" s="6">
        <v>0</v>
      </c>
      <c r="K860" s="5">
        <v>0</v>
      </c>
      <c r="L860" s="6">
        <v>0</v>
      </c>
      <c r="M860" s="5">
        <v>0</v>
      </c>
      <c r="N860" s="6">
        <v>0</v>
      </c>
      <c r="O860" s="5">
        <v>0</v>
      </c>
      <c r="P860" s="6">
        <v>0</v>
      </c>
      <c r="Q860" s="5">
        <v>0</v>
      </c>
      <c r="R860" s="6">
        <v>0</v>
      </c>
      <c r="S860" s="5">
        <v>0</v>
      </c>
      <c r="T860" s="6">
        <v>0</v>
      </c>
      <c r="U860" s="5">
        <v>0</v>
      </c>
      <c r="V860" s="6">
        <v>0</v>
      </c>
      <c r="W860" s="5">
        <v>0</v>
      </c>
      <c r="X860" s="6">
        <v>0</v>
      </c>
      <c r="Y860" s="5">
        <v>7.26E-3</v>
      </c>
      <c r="Z860" s="6">
        <v>0.56799999999999995</v>
      </c>
      <c r="AA860" s="5">
        <v>0</v>
      </c>
      <c r="AB860" s="6">
        <v>0</v>
      </c>
      <c r="AC860" s="5">
        <v>0</v>
      </c>
      <c r="AD860" s="6">
        <v>0</v>
      </c>
      <c r="AE860" s="5">
        <v>0</v>
      </c>
      <c r="AF860" s="6">
        <v>0</v>
      </c>
    </row>
    <row r="861" spans="2:32" x14ac:dyDescent="0.35">
      <c r="B861" s="1" t="s">
        <v>322</v>
      </c>
      <c r="C861" s="5">
        <v>3.0000000000000001E-3</v>
      </c>
      <c r="D861" s="6">
        <v>2.9049999999999998</v>
      </c>
      <c r="E861" s="5">
        <v>0</v>
      </c>
      <c r="F861" s="6">
        <v>0</v>
      </c>
      <c r="G861" s="5">
        <v>0</v>
      </c>
      <c r="H861" s="6">
        <v>0</v>
      </c>
      <c r="I861" s="5">
        <v>0</v>
      </c>
      <c r="J861" s="6">
        <v>0</v>
      </c>
      <c r="K861" s="5">
        <v>0</v>
      </c>
      <c r="L861" s="6">
        <v>0</v>
      </c>
      <c r="M861" s="5">
        <v>0</v>
      </c>
      <c r="N861" s="6">
        <v>0</v>
      </c>
      <c r="O861" s="5">
        <v>0</v>
      </c>
      <c r="P861" s="6">
        <v>0</v>
      </c>
      <c r="Q861" s="5">
        <v>0</v>
      </c>
      <c r="R861" s="6">
        <v>0</v>
      </c>
      <c r="S861" s="5">
        <v>0</v>
      </c>
      <c r="T861" s="6">
        <v>0</v>
      </c>
      <c r="U861" s="5">
        <v>0</v>
      </c>
      <c r="V861" s="6">
        <v>0</v>
      </c>
      <c r="W861" s="5">
        <v>0</v>
      </c>
      <c r="X861" s="6">
        <v>0</v>
      </c>
      <c r="Y861" s="5">
        <v>3.7130000000000003E-2</v>
      </c>
      <c r="Z861" s="6">
        <v>2.9049999999999998</v>
      </c>
      <c r="AA861" s="5">
        <v>0</v>
      </c>
      <c r="AB861" s="6">
        <v>0</v>
      </c>
      <c r="AC861" s="5">
        <v>0</v>
      </c>
      <c r="AD861" s="6">
        <v>0</v>
      </c>
      <c r="AE861" s="5">
        <v>0</v>
      </c>
      <c r="AF861" s="6">
        <v>0</v>
      </c>
    </row>
    <row r="862" spans="2:32" x14ac:dyDescent="0.35">
      <c r="B862" s="1" t="s">
        <v>323</v>
      </c>
      <c r="C862" s="5">
        <v>3.0100000000000001E-3</v>
      </c>
      <c r="D862" s="6">
        <v>2.9129999999999998</v>
      </c>
      <c r="E862" s="5">
        <v>0</v>
      </c>
      <c r="F862" s="6">
        <v>0</v>
      </c>
      <c r="G862" s="5">
        <v>0</v>
      </c>
      <c r="H862" s="6">
        <v>0</v>
      </c>
      <c r="I862" s="5">
        <v>0</v>
      </c>
      <c r="J862" s="6">
        <v>0</v>
      </c>
      <c r="K862" s="5">
        <v>0</v>
      </c>
      <c r="L862" s="6">
        <v>0</v>
      </c>
      <c r="M862" s="5">
        <v>0</v>
      </c>
      <c r="N862" s="6">
        <v>0</v>
      </c>
      <c r="O862" s="5">
        <v>0</v>
      </c>
      <c r="P862" s="6">
        <v>0</v>
      </c>
      <c r="Q862" s="5">
        <v>0</v>
      </c>
      <c r="R862" s="6">
        <v>0</v>
      </c>
      <c r="S862" s="5">
        <v>0</v>
      </c>
      <c r="T862" s="6">
        <v>0</v>
      </c>
      <c r="U862" s="5">
        <v>0</v>
      </c>
      <c r="V862" s="6">
        <v>0</v>
      </c>
      <c r="W862" s="5">
        <v>0</v>
      </c>
      <c r="X862" s="6">
        <v>0</v>
      </c>
      <c r="Y862" s="5">
        <v>0</v>
      </c>
      <c r="Z862" s="6">
        <v>0</v>
      </c>
      <c r="AA862" s="5">
        <v>2.521E-2</v>
      </c>
      <c r="AB862" s="6">
        <v>2.9129999999999998</v>
      </c>
      <c r="AC862" s="5">
        <v>0</v>
      </c>
      <c r="AD862" s="6">
        <v>0</v>
      </c>
      <c r="AE862" s="5">
        <v>0</v>
      </c>
      <c r="AF862" s="6">
        <v>0</v>
      </c>
    </row>
    <row r="863" spans="2:32" x14ac:dyDescent="0.35">
      <c r="B863" s="1" t="s">
        <v>324</v>
      </c>
      <c r="C863" s="5">
        <v>5.5999999999999995E-4</v>
      </c>
      <c r="D863" s="6">
        <v>0.53900000000000003</v>
      </c>
      <c r="E863" s="5">
        <v>0</v>
      </c>
      <c r="F863" s="6">
        <v>0</v>
      </c>
      <c r="G863" s="5">
        <v>0</v>
      </c>
      <c r="H863" s="6">
        <v>0</v>
      </c>
      <c r="I863" s="5">
        <v>0</v>
      </c>
      <c r="J863" s="6">
        <v>0</v>
      </c>
      <c r="K863" s="5">
        <v>0</v>
      </c>
      <c r="L863" s="6">
        <v>0</v>
      </c>
      <c r="M863" s="5">
        <v>0</v>
      </c>
      <c r="N863" s="6">
        <v>0</v>
      </c>
      <c r="O863" s="5">
        <v>0</v>
      </c>
      <c r="P863" s="6">
        <v>0</v>
      </c>
      <c r="Q863" s="5">
        <v>0</v>
      </c>
      <c r="R863" s="6">
        <v>0</v>
      </c>
      <c r="S863" s="5">
        <v>5.45E-3</v>
      </c>
      <c r="T863" s="6">
        <v>0.53900000000000003</v>
      </c>
      <c r="U863" s="5">
        <v>0</v>
      </c>
      <c r="V863" s="6">
        <v>0</v>
      </c>
      <c r="W863" s="5">
        <v>0</v>
      </c>
      <c r="X863" s="6">
        <v>0</v>
      </c>
      <c r="Y863" s="5">
        <v>0</v>
      </c>
      <c r="Z863" s="6">
        <v>0</v>
      </c>
      <c r="AA863" s="5">
        <v>0</v>
      </c>
      <c r="AB863" s="6">
        <v>0</v>
      </c>
      <c r="AC863" s="5">
        <v>0</v>
      </c>
      <c r="AD863" s="6">
        <v>0</v>
      </c>
      <c r="AE863" s="5">
        <v>0</v>
      </c>
      <c r="AF863" s="6">
        <v>0</v>
      </c>
    </row>
    <row r="864" spans="2:32" x14ac:dyDescent="0.35">
      <c r="B864" s="1" t="s">
        <v>325</v>
      </c>
      <c r="C864" s="5">
        <v>0</v>
      </c>
      <c r="D864" s="6">
        <v>0</v>
      </c>
      <c r="E864" s="5">
        <v>0</v>
      </c>
      <c r="F864" s="6">
        <v>0</v>
      </c>
      <c r="G864" s="5">
        <v>0</v>
      </c>
      <c r="H864" s="6">
        <v>0</v>
      </c>
      <c r="I864" s="5">
        <v>0</v>
      </c>
      <c r="J864" s="6">
        <v>0</v>
      </c>
      <c r="K864" s="5">
        <v>0</v>
      </c>
      <c r="L864" s="6">
        <v>0</v>
      </c>
      <c r="M864" s="5">
        <v>0</v>
      </c>
      <c r="N864" s="6">
        <v>0</v>
      </c>
      <c r="O864" s="5">
        <v>0</v>
      </c>
      <c r="P864" s="6">
        <v>0</v>
      </c>
      <c r="Q864" s="5">
        <v>0</v>
      </c>
      <c r="R864" s="6">
        <v>0</v>
      </c>
      <c r="S864" s="5">
        <v>0</v>
      </c>
      <c r="T864" s="6">
        <v>0</v>
      </c>
      <c r="U864" s="5">
        <v>0</v>
      </c>
      <c r="V864" s="6">
        <v>0</v>
      </c>
      <c r="W864" s="5">
        <v>0</v>
      </c>
      <c r="X864" s="6">
        <v>0</v>
      </c>
      <c r="Y864" s="5">
        <v>0</v>
      </c>
      <c r="Z864" s="6">
        <v>0</v>
      </c>
      <c r="AA864" s="5">
        <v>0</v>
      </c>
      <c r="AB864" s="6">
        <v>0</v>
      </c>
      <c r="AC864" s="5">
        <v>0</v>
      </c>
      <c r="AD864" s="6">
        <v>0</v>
      </c>
      <c r="AE864" s="5">
        <v>0</v>
      </c>
      <c r="AF864" s="6">
        <v>0</v>
      </c>
    </row>
    <row r="865" spans="2:32" x14ac:dyDescent="0.35">
      <c r="B865" s="1" t="s">
        <v>326</v>
      </c>
      <c r="C865" s="5">
        <v>0</v>
      </c>
      <c r="D865" s="6">
        <v>0</v>
      </c>
      <c r="E865" s="5">
        <v>0</v>
      </c>
      <c r="F865" s="6">
        <v>0</v>
      </c>
      <c r="G865" s="5">
        <v>0</v>
      </c>
      <c r="H865" s="6">
        <v>0</v>
      </c>
      <c r="I865" s="5">
        <v>0</v>
      </c>
      <c r="J865" s="6">
        <v>0</v>
      </c>
      <c r="K865" s="5">
        <v>0</v>
      </c>
      <c r="L865" s="6">
        <v>0</v>
      </c>
      <c r="M865" s="5">
        <v>0</v>
      </c>
      <c r="N865" s="6">
        <v>0</v>
      </c>
      <c r="O865" s="5">
        <v>0</v>
      </c>
      <c r="P865" s="6">
        <v>0</v>
      </c>
      <c r="Q865" s="5">
        <v>0</v>
      </c>
      <c r="R865" s="6">
        <v>0</v>
      </c>
      <c r="S865" s="5">
        <v>0</v>
      </c>
      <c r="T865" s="6">
        <v>0</v>
      </c>
      <c r="U865" s="5">
        <v>0</v>
      </c>
      <c r="V865" s="6">
        <v>0</v>
      </c>
      <c r="W865" s="5">
        <v>0</v>
      </c>
      <c r="X865" s="6">
        <v>0</v>
      </c>
      <c r="Y865" s="5">
        <v>0</v>
      </c>
      <c r="Z865" s="6">
        <v>0</v>
      </c>
      <c r="AA865" s="5">
        <v>0</v>
      </c>
      <c r="AB865" s="6">
        <v>0</v>
      </c>
      <c r="AC865" s="5">
        <v>0</v>
      </c>
      <c r="AD865" s="6">
        <v>0</v>
      </c>
      <c r="AE865" s="5">
        <v>0</v>
      </c>
      <c r="AF865" s="6">
        <v>0</v>
      </c>
    </row>
    <row r="866" spans="2:32" x14ac:dyDescent="0.35">
      <c r="B866" s="1" t="s">
        <v>327</v>
      </c>
      <c r="C866" s="5">
        <v>0</v>
      </c>
      <c r="D866" s="6">
        <v>0</v>
      </c>
      <c r="E866" s="5">
        <v>0</v>
      </c>
      <c r="F866" s="6">
        <v>0</v>
      </c>
      <c r="G866" s="5">
        <v>0</v>
      </c>
      <c r="H866" s="6">
        <v>0</v>
      </c>
      <c r="I866" s="5">
        <v>0</v>
      </c>
      <c r="J866" s="6">
        <v>0</v>
      </c>
      <c r="K866" s="5">
        <v>0</v>
      </c>
      <c r="L866" s="6">
        <v>0</v>
      </c>
      <c r="M866" s="5">
        <v>0</v>
      </c>
      <c r="N866" s="6">
        <v>0</v>
      </c>
      <c r="O866" s="5">
        <v>0</v>
      </c>
      <c r="P866" s="6">
        <v>0</v>
      </c>
      <c r="Q866" s="5">
        <v>0</v>
      </c>
      <c r="R866" s="6">
        <v>0</v>
      </c>
      <c r="S866" s="5">
        <v>0</v>
      </c>
      <c r="T866" s="6">
        <v>0</v>
      </c>
      <c r="U866" s="5">
        <v>0</v>
      </c>
      <c r="V866" s="6">
        <v>0</v>
      </c>
      <c r="W866" s="5">
        <v>0</v>
      </c>
      <c r="X866" s="6">
        <v>0</v>
      </c>
      <c r="Y866" s="5">
        <v>0</v>
      </c>
      <c r="Z866" s="6">
        <v>0</v>
      </c>
      <c r="AA866" s="5">
        <v>0</v>
      </c>
      <c r="AB866" s="6">
        <v>0</v>
      </c>
      <c r="AC866" s="5">
        <v>0</v>
      </c>
      <c r="AD866" s="6">
        <v>0</v>
      </c>
      <c r="AE866" s="5">
        <v>0</v>
      </c>
      <c r="AF866" s="6">
        <v>0</v>
      </c>
    </row>
    <row r="867" spans="2:32" x14ac:dyDescent="0.35">
      <c r="B867" s="1" t="s">
        <v>328</v>
      </c>
      <c r="C867" s="5">
        <v>0</v>
      </c>
      <c r="D867" s="6">
        <v>0</v>
      </c>
      <c r="E867" s="5">
        <v>0</v>
      </c>
      <c r="F867" s="6">
        <v>0</v>
      </c>
      <c r="G867" s="5">
        <v>0</v>
      </c>
      <c r="H867" s="6">
        <v>0</v>
      </c>
      <c r="I867" s="5">
        <v>0</v>
      </c>
      <c r="J867" s="6">
        <v>0</v>
      </c>
      <c r="K867" s="5">
        <v>0</v>
      </c>
      <c r="L867" s="6">
        <v>0</v>
      </c>
      <c r="M867" s="5">
        <v>0</v>
      </c>
      <c r="N867" s="6">
        <v>0</v>
      </c>
      <c r="O867" s="5">
        <v>0</v>
      </c>
      <c r="P867" s="6">
        <v>0</v>
      </c>
      <c r="Q867" s="5">
        <v>0</v>
      </c>
      <c r="R867" s="6">
        <v>0</v>
      </c>
      <c r="S867" s="5">
        <v>0</v>
      </c>
      <c r="T867" s="6">
        <v>0</v>
      </c>
      <c r="U867" s="5">
        <v>0</v>
      </c>
      <c r="V867" s="6">
        <v>0</v>
      </c>
      <c r="W867" s="5">
        <v>0</v>
      </c>
      <c r="X867" s="6">
        <v>0</v>
      </c>
      <c r="Y867" s="5">
        <v>0</v>
      </c>
      <c r="Z867" s="6">
        <v>0</v>
      </c>
      <c r="AA867" s="5">
        <v>0</v>
      </c>
      <c r="AB867" s="6">
        <v>0</v>
      </c>
      <c r="AC867" s="5">
        <v>0</v>
      </c>
      <c r="AD867" s="6">
        <v>0</v>
      </c>
      <c r="AE867" s="5">
        <v>0</v>
      </c>
      <c r="AF867" s="6">
        <v>0</v>
      </c>
    </row>
    <row r="868" spans="2:32" x14ac:dyDescent="0.35">
      <c r="B868" s="1" t="s">
        <v>329</v>
      </c>
      <c r="C868" s="5">
        <v>1.2999999999999999E-4</v>
      </c>
      <c r="D868" s="6">
        <v>0.121</v>
      </c>
      <c r="E868" s="5">
        <v>0</v>
      </c>
      <c r="F868" s="6">
        <v>0</v>
      </c>
      <c r="G868" s="5">
        <v>0</v>
      </c>
      <c r="H868" s="6">
        <v>0</v>
      </c>
      <c r="I868" s="5">
        <v>0</v>
      </c>
      <c r="J868" s="6">
        <v>0</v>
      </c>
      <c r="K868" s="5">
        <v>0</v>
      </c>
      <c r="L868" s="6">
        <v>0</v>
      </c>
      <c r="M868" s="5">
        <v>0</v>
      </c>
      <c r="N868" s="6">
        <v>0</v>
      </c>
      <c r="O868" s="5">
        <v>0</v>
      </c>
      <c r="P868" s="6">
        <v>0</v>
      </c>
      <c r="Q868" s="5">
        <v>0</v>
      </c>
      <c r="R868" s="6">
        <v>0</v>
      </c>
      <c r="S868" s="5">
        <v>0</v>
      </c>
      <c r="T868" s="6">
        <v>0</v>
      </c>
      <c r="U868" s="5">
        <v>0</v>
      </c>
      <c r="V868" s="6">
        <v>0</v>
      </c>
      <c r="W868" s="5">
        <v>7.8799999999999999E-3</v>
      </c>
      <c r="X868" s="6">
        <v>0.121</v>
      </c>
      <c r="Y868" s="5">
        <v>0</v>
      </c>
      <c r="Z868" s="6">
        <v>0</v>
      </c>
      <c r="AA868" s="5">
        <v>0</v>
      </c>
      <c r="AB868" s="6">
        <v>0</v>
      </c>
      <c r="AC868" s="5">
        <v>0</v>
      </c>
      <c r="AD868" s="6">
        <v>0</v>
      </c>
      <c r="AE868" s="5">
        <v>0</v>
      </c>
      <c r="AF868" s="6">
        <v>0</v>
      </c>
    </row>
    <row r="869" spans="2:32" x14ac:dyDescent="0.35">
      <c r="B869" s="1" t="s">
        <v>330</v>
      </c>
      <c r="C869" s="5">
        <v>1.0410000000000001E-2</v>
      </c>
      <c r="D869" s="6">
        <v>10.064</v>
      </c>
      <c r="E869" s="5">
        <v>0</v>
      </c>
      <c r="F869" s="6">
        <v>0</v>
      </c>
      <c r="G869" s="5">
        <v>0</v>
      </c>
      <c r="H869" s="6">
        <v>0</v>
      </c>
      <c r="I869" s="5">
        <v>0</v>
      </c>
      <c r="J869" s="6">
        <v>0</v>
      </c>
      <c r="K869" s="5">
        <v>0</v>
      </c>
      <c r="L869" s="6">
        <v>0</v>
      </c>
      <c r="M869" s="5">
        <v>0</v>
      </c>
      <c r="N869" s="6">
        <v>0</v>
      </c>
      <c r="O869" s="5">
        <v>0</v>
      </c>
      <c r="P869" s="6">
        <v>0</v>
      </c>
      <c r="Q869" s="5">
        <v>0</v>
      </c>
      <c r="R869" s="6">
        <v>0</v>
      </c>
      <c r="S869" s="5">
        <v>0</v>
      </c>
      <c r="T869" s="6">
        <v>0</v>
      </c>
      <c r="U869" s="5">
        <v>0</v>
      </c>
      <c r="V869" s="6">
        <v>0</v>
      </c>
      <c r="W869" s="5">
        <v>0</v>
      </c>
      <c r="X869" s="6">
        <v>0</v>
      </c>
      <c r="Y869" s="5">
        <v>0</v>
      </c>
      <c r="Z869" s="6">
        <v>0</v>
      </c>
      <c r="AA869" s="5">
        <v>0</v>
      </c>
      <c r="AB869" s="6">
        <v>0</v>
      </c>
      <c r="AC869" s="5">
        <v>5.5230000000000001E-2</v>
      </c>
      <c r="AD869" s="6">
        <v>10.064</v>
      </c>
      <c r="AE869" s="5">
        <v>0</v>
      </c>
      <c r="AF869" s="6">
        <v>0</v>
      </c>
    </row>
    <row r="870" spans="2:32" x14ac:dyDescent="0.35">
      <c r="B870" s="1" t="s">
        <v>331</v>
      </c>
      <c r="C870" s="5">
        <v>0</v>
      </c>
      <c r="D870" s="6">
        <v>0</v>
      </c>
      <c r="E870" s="5">
        <v>0</v>
      </c>
      <c r="F870" s="6">
        <v>0</v>
      </c>
      <c r="G870" s="5">
        <v>0</v>
      </c>
      <c r="H870" s="6">
        <v>0</v>
      </c>
      <c r="I870" s="5">
        <v>0</v>
      </c>
      <c r="J870" s="6">
        <v>0</v>
      </c>
      <c r="K870" s="5">
        <v>0</v>
      </c>
      <c r="L870" s="6">
        <v>0</v>
      </c>
      <c r="M870" s="5">
        <v>0</v>
      </c>
      <c r="N870" s="6">
        <v>0</v>
      </c>
      <c r="O870" s="5">
        <v>0</v>
      </c>
      <c r="P870" s="6">
        <v>0</v>
      </c>
      <c r="Q870" s="5">
        <v>0</v>
      </c>
      <c r="R870" s="6">
        <v>0</v>
      </c>
      <c r="S870" s="5">
        <v>0</v>
      </c>
      <c r="T870" s="6">
        <v>0</v>
      </c>
      <c r="U870" s="5">
        <v>0</v>
      </c>
      <c r="V870" s="6">
        <v>0</v>
      </c>
      <c r="W870" s="5">
        <v>0</v>
      </c>
      <c r="X870" s="6">
        <v>0</v>
      </c>
      <c r="Y870" s="5">
        <v>0</v>
      </c>
      <c r="Z870" s="6">
        <v>0</v>
      </c>
      <c r="AA870" s="5">
        <v>0</v>
      </c>
      <c r="AB870" s="6">
        <v>0</v>
      </c>
      <c r="AC870" s="5">
        <v>0</v>
      </c>
      <c r="AD870" s="6">
        <v>0</v>
      </c>
      <c r="AE870" s="5">
        <v>0</v>
      </c>
      <c r="AF870" s="6">
        <v>0</v>
      </c>
    </row>
    <row r="871" spans="2:32" x14ac:dyDescent="0.35">
      <c r="B871" s="1" t="s">
        <v>332</v>
      </c>
      <c r="C871" s="5">
        <v>0</v>
      </c>
      <c r="D871" s="6">
        <v>0</v>
      </c>
      <c r="E871" s="5">
        <v>0</v>
      </c>
      <c r="F871" s="6">
        <v>0</v>
      </c>
      <c r="G871" s="5">
        <v>0</v>
      </c>
      <c r="H871" s="6">
        <v>0</v>
      </c>
      <c r="I871" s="5">
        <v>0</v>
      </c>
      <c r="J871" s="6">
        <v>0</v>
      </c>
      <c r="K871" s="5">
        <v>0</v>
      </c>
      <c r="L871" s="6">
        <v>0</v>
      </c>
      <c r="M871" s="5">
        <v>0</v>
      </c>
      <c r="N871" s="6">
        <v>0</v>
      </c>
      <c r="O871" s="5">
        <v>0</v>
      </c>
      <c r="P871" s="6">
        <v>0</v>
      </c>
      <c r="Q871" s="5">
        <v>0</v>
      </c>
      <c r="R871" s="6">
        <v>0</v>
      </c>
      <c r="S871" s="5">
        <v>0</v>
      </c>
      <c r="T871" s="6">
        <v>0</v>
      </c>
      <c r="U871" s="5">
        <v>0</v>
      </c>
      <c r="V871" s="6">
        <v>0</v>
      </c>
      <c r="W871" s="5">
        <v>0</v>
      </c>
      <c r="X871" s="6">
        <v>0</v>
      </c>
      <c r="Y871" s="5">
        <v>0</v>
      </c>
      <c r="Z871" s="6">
        <v>0</v>
      </c>
      <c r="AA871" s="5">
        <v>0</v>
      </c>
      <c r="AB871" s="6">
        <v>0</v>
      </c>
      <c r="AC871" s="5">
        <v>0</v>
      </c>
      <c r="AD871" s="6">
        <v>0</v>
      </c>
      <c r="AE871" s="5">
        <v>0</v>
      </c>
      <c r="AF871" s="6">
        <v>0</v>
      </c>
    </row>
    <row r="872" spans="2:32" x14ac:dyDescent="0.35">
      <c r="B872" s="1" t="s">
        <v>333</v>
      </c>
      <c r="C872" s="5">
        <v>1.3500000000000001E-3</v>
      </c>
      <c r="D872" s="6">
        <v>1.3049999999999999</v>
      </c>
      <c r="E872" s="5">
        <v>0</v>
      </c>
      <c r="F872" s="6">
        <v>0</v>
      </c>
      <c r="G872" s="5">
        <v>0</v>
      </c>
      <c r="H872" s="6">
        <v>0</v>
      </c>
      <c r="I872" s="5">
        <v>0</v>
      </c>
      <c r="J872" s="6">
        <v>0</v>
      </c>
      <c r="K872" s="5">
        <v>0</v>
      </c>
      <c r="L872" s="6">
        <v>0</v>
      </c>
      <c r="M872" s="5">
        <v>0</v>
      </c>
      <c r="N872" s="6">
        <v>0</v>
      </c>
      <c r="O872" s="5">
        <v>0</v>
      </c>
      <c r="P872" s="6">
        <v>0</v>
      </c>
      <c r="Q872" s="5">
        <v>0</v>
      </c>
      <c r="R872" s="6">
        <v>0</v>
      </c>
      <c r="S872" s="5">
        <v>0</v>
      </c>
      <c r="T872" s="6">
        <v>0</v>
      </c>
      <c r="U872" s="5">
        <v>0</v>
      </c>
      <c r="V872" s="6">
        <v>0</v>
      </c>
      <c r="W872" s="5">
        <v>0</v>
      </c>
      <c r="X872" s="6">
        <v>0</v>
      </c>
      <c r="Y872" s="5">
        <v>7.26E-3</v>
      </c>
      <c r="Z872" s="6">
        <v>0.56799999999999995</v>
      </c>
      <c r="AA872" s="5">
        <v>6.3800000000000003E-3</v>
      </c>
      <c r="AB872" s="6">
        <v>0.73699999999999999</v>
      </c>
      <c r="AC872" s="5">
        <v>0</v>
      </c>
      <c r="AD872" s="6">
        <v>0</v>
      </c>
      <c r="AE872" s="5">
        <v>0</v>
      </c>
      <c r="AF872" s="6">
        <v>0</v>
      </c>
    </row>
    <row r="873" spans="2:32" x14ac:dyDescent="0.35">
      <c r="B873" s="1" t="s">
        <v>334</v>
      </c>
      <c r="C873" s="5">
        <v>1.17E-3</v>
      </c>
      <c r="D873" s="6">
        <v>1.135</v>
      </c>
      <c r="E873" s="5">
        <v>0</v>
      </c>
      <c r="F873" s="6">
        <v>0</v>
      </c>
      <c r="G873" s="5">
        <v>0</v>
      </c>
      <c r="H873" s="6">
        <v>0</v>
      </c>
      <c r="I873" s="5">
        <v>0</v>
      </c>
      <c r="J873" s="6">
        <v>0</v>
      </c>
      <c r="K873" s="5">
        <v>0</v>
      </c>
      <c r="L873" s="6">
        <v>0</v>
      </c>
      <c r="M873" s="5">
        <v>0</v>
      </c>
      <c r="N873" s="6">
        <v>0</v>
      </c>
      <c r="O873" s="5">
        <v>0</v>
      </c>
      <c r="P873" s="6">
        <v>0</v>
      </c>
      <c r="Q873" s="5">
        <v>0</v>
      </c>
      <c r="R873" s="6">
        <v>0</v>
      </c>
      <c r="S873" s="5">
        <v>0</v>
      </c>
      <c r="T873" s="6">
        <v>0</v>
      </c>
      <c r="U873" s="5">
        <v>0</v>
      </c>
      <c r="V873" s="6">
        <v>0</v>
      </c>
      <c r="W873" s="5">
        <v>0</v>
      </c>
      <c r="X873" s="6">
        <v>0</v>
      </c>
      <c r="Y873" s="5">
        <v>1.451E-2</v>
      </c>
      <c r="Z873" s="6">
        <v>1.135</v>
      </c>
      <c r="AA873" s="5">
        <v>0</v>
      </c>
      <c r="AB873" s="6">
        <v>0</v>
      </c>
      <c r="AC873" s="5">
        <v>0</v>
      </c>
      <c r="AD873" s="6">
        <v>0</v>
      </c>
      <c r="AE873" s="5">
        <v>0</v>
      </c>
      <c r="AF873" s="6">
        <v>0</v>
      </c>
    </row>
    <row r="874" spans="2:32" x14ac:dyDescent="0.35">
      <c r="B874" s="1" t="s">
        <v>335</v>
      </c>
      <c r="C874" s="5">
        <v>4.81E-3</v>
      </c>
      <c r="D874" s="6">
        <v>4.6550000000000002</v>
      </c>
      <c r="E874" s="5">
        <v>0</v>
      </c>
      <c r="F874" s="6">
        <v>0</v>
      </c>
      <c r="G874" s="5">
        <v>0</v>
      </c>
      <c r="H874" s="6">
        <v>0</v>
      </c>
      <c r="I874" s="5">
        <v>0</v>
      </c>
      <c r="J874" s="6">
        <v>0</v>
      </c>
      <c r="K874" s="5">
        <v>0</v>
      </c>
      <c r="L874" s="6">
        <v>0</v>
      </c>
      <c r="M874" s="5">
        <v>0</v>
      </c>
      <c r="N874" s="6">
        <v>0</v>
      </c>
      <c r="O874" s="5">
        <v>0</v>
      </c>
      <c r="P874" s="6">
        <v>0</v>
      </c>
      <c r="Q874" s="5">
        <v>0</v>
      </c>
      <c r="R874" s="6">
        <v>0</v>
      </c>
      <c r="S874" s="5">
        <v>0</v>
      </c>
      <c r="T874" s="6">
        <v>0</v>
      </c>
      <c r="U874" s="5">
        <v>0</v>
      </c>
      <c r="V874" s="6">
        <v>0</v>
      </c>
      <c r="W874" s="5">
        <v>0</v>
      </c>
      <c r="X874" s="6">
        <v>0</v>
      </c>
      <c r="Y874" s="5">
        <v>0</v>
      </c>
      <c r="Z874" s="6">
        <v>0</v>
      </c>
      <c r="AA874" s="5">
        <v>4.0280000000000003E-2</v>
      </c>
      <c r="AB874" s="6">
        <v>4.6550000000000002</v>
      </c>
      <c r="AC874" s="5">
        <v>0</v>
      </c>
      <c r="AD874" s="6">
        <v>0</v>
      </c>
      <c r="AE874" s="5">
        <v>0</v>
      </c>
      <c r="AF874" s="6">
        <v>0</v>
      </c>
    </row>
    <row r="875" spans="2:32" x14ac:dyDescent="0.35">
      <c r="B875" s="1" t="s">
        <v>336</v>
      </c>
      <c r="C875" s="5">
        <v>0</v>
      </c>
      <c r="D875" s="6">
        <v>0</v>
      </c>
      <c r="E875" s="5">
        <v>0</v>
      </c>
      <c r="F875" s="6">
        <v>0</v>
      </c>
      <c r="G875" s="5">
        <v>0</v>
      </c>
      <c r="H875" s="6">
        <v>0</v>
      </c>
      <c r="I875" s="5">
        <v>0</v>
      </c>
      <c r="J875" s="6">
        <v>0</v>
      </c>
      <c r="K875" s="5">
        <v>0</v>
      </c>
      <c r="L875" s="6">
        <v>0</v>
      </c>
      <c r="M875" s="5">
        <v>0</v>
      </c>
      <c r="N875" s="6">
        <v>0</v>
      </c>
      <c r="O875" s="5">
        <v>0</v>
      </c>
      <c r="P875" s="6">
        <v>0</v>
      </c>
      <c r="Q875" s="5">
        <v>0</v>
      </c>
      <c r="R875" s="6">
        <v>0</v>
      </c>
      <c r="S875" s="5">
        <v>0</v>
      </c>
      <c r="T875" s="6">
        <v>0</v>
      </c>
      <c r="U875" s="5">
        <v>0</v>
      </c>
      <c r="V875" s="6">
        <v>0</v>
      </c>
      <c r="W875" s="5">
        <v>0</v>
      </c>
      <c r="X875" s="6">
        <v>0</v>
      </c>
      <c r="Y875" s="5">
        <v>0</v>
      </c>
      <c r="Z875" s="6">
        <v>0</v>
      </c>
      <c r="AA875" s="5">
        <v>0</v>
      </c>
      <c r="AB875" s="6">
        <v>0</v>
      </c>
      <c r="AC875" s="5">
        <v>0</v>
      </c>
      <c r="AD875" s="6">
        <v>0</v>
      </c>
      <c r="AE875" s="5">
        <v>0</v>
      </c>
      <c r="AF875" s="6">
        <v>0</v>
      </c>
    </row>
    <row r="876" spans="2:32" x14ac:dyDescent="0.35">
      <c r="B876" s="1" t="s">
        <v>337</v>
      </c>
      <c r="C876" s="5">
        <v>0</v>
      </c>
      <c r="D876" s="6">
        <v>0</v>
      </c>
      <c r="E876" s="5">
        <v>0</v>
      </c>
      <c r="F876" s="6">
        <v>0</v>
      </c>
      <c r="G876" s="5">
        <v>0</v>
      </c>
      <c r="H876" s="6">
        <v>0</v>
      </c>
      <c r="I876" s="5">
        <v>0</v>
      </c>
      <c r="J876" s="6">
        <v>0</v>
      </c>
      <c r="K876" s="5">
        <v>0</v>
      </c>
      <c r="L876" s="6">
        <v>0</v>
      </c>
      <c r="M876" s="5">
        <v>0</v>
      </c>
      <c r="N876" s="6">
        <v>0</v>
      </c>
      <c r="O876" s="5">
        <v>0</v>
      </c>
      <c r="P876" s="6">
        <v>0</v>
      </c>
      <c r="Q876" s="5">
        <v>0</v>
      </c>
      <c r="R876" s="6">
        <v>0</v>
      </c>
      <c r="S876" s="5">
        <v>0</v>
      </c>
      <c r="T876" s="6">
        <v>0</v>
      </c>
      <c r="U876" s="5">
        <v>0</v>
      </c>
      <c r="V876" s="6">
        <v>0</v>
      </c>
      <c r="W876" s="5">
        <v>0</v>
      </c>
      <c r="X876" s="6">
        <v>0</v>
      </c>
      <c r="Y876" s="5">
        <v>0</v>
      </c>
      <c r="Z876" s="6">
        <v>0</v>
      </c>
      <c r="AA876" s="5">
        <v>0</v>
      </c>
      <c r="AB876" s="6">
        <v>0</v>
      </c>
      <c r="AC876" s="5">
        <v>0</v>
      </c>
      <c r="AD876" s="6">
        <v>0</v>
      </c>
      <c r="AE876" s="5">
        <v>0</v>
      </c>
      <c r="AF876" s="6">
        <v>0</v>
      </c>
    </row>
    <row r="877" spans="2:32" x14ac:dyDescent="0.35">
      <c r="B877" s="1" t="s">
        <v>338</v>
      </c>
      <c r="C877" s="5">
        <v>0</v>
      </c>
      <c r="D877" s="6">
        <v>0</v>
      </c>
      <c r="E877" s="5">
        <v>0</v>
      </c>
      <c r="F877" s="6">
        <v>0</v>
      </c>
      <c r="G877" s="5">
        <v>0</v>
      </c>
      <c r="H877" s="6">
        <v>0</v>
      </c>
      <c r="I877" s="5">
        <v>0</v>
      </c>
      <c r="J877" s="6">
        <v>0</v>
      </c>
      <c r="K877" s="5">
        <v>0</v>
      </c>
      <c r="L877" s="6">
        <v>0</v>
      </c>
      <c r="M877" s="5">
        <v>0</v>
      </c>
      <c r="N877" s="6">
        <v>0</v>
      </c>
      <c r="O877" s="5">
        <v>0</v>
      </c>
      <c r="P877" s="6">
        <v>0</v>
      </c>
      <c r="Q877" s="5">
        <v>0</v>
      </c>
      <c r="R877" s="6">
        <v>0</v>
      </c>
      <c r="S877" s="5">
        <v>0</v>
      </c>
      <c r="T877" s="6">
        <v>0</v>
      </c>
      <c r="U877" s="5">
        <v>0</v>
      </c>
      <c r="V877" s="6">
        <v>0</v>
      </c>
      <c r="W877" s="5">
        <v>0</v>
      </c>
      <c r="X877" s="6">
        <v>0</v>
      </c>
      <c r="Y877" s="5">
        <v>0</v>
      </c>
      <c r="Z877" s="6">
        <v>0</v>
      </c>
      <c r="AA877" s="5">
        <v>0</v>
      </c>
      <c r="AB877" s="6">
        <v>0</v>
      </c>
      <c r="AC877" s="5">
        <v>0</v>
      </c>
      <c r="AD877" s="6">
        <v>0</v>
      </c>
      <c r="AE877" s="5">
        <v>0</v>
      </c>
      <c r="AF877" s="6">
        <v>0</v>
      </c>
    </row>
    <row r="878" spans="2:32" x14ac:dyDescent="0.35">
      <c r="B878" s="1" t="s">
        <v>339</v>
      </c>
      <c r="C878" s="5">
        <v>0</v>
      </c>
      <c r="D878" s="6">
        <v>0</v>
      </c>
      <c r="E878" s="5">
        <v>0</v>
      </c>
      <c r="F878" s="6">
        <v>0</v>
      </c>
      <c r="G878" s="5">
        <v>0</v>
      </c>
      <c r="H878" s="6">
        <v>0</v>
      </c>
      <c r="I878" s="5">
        <v>0</v>
      </c>
      <c r="J878" s="6">
        <v>0</v>
      </c>
      <c r="K878" s="5">
        <v>0</v>
      </c>
      <c r="L878" s="6">
        <v>0</v>
      </c>
      <c r="M878" s="5">
        <v>0</v>
      </c>
      <c r="N878" s="6">
        <v>0</v>
      </c>
      <c r="O878" s="5">
        <v>0</v>
      </c>
      <c r="P878" s="6">
        <v>0</v>
      </c>
      <c r="Q878" s="5">
        <v>0</v>
      </c>
      <c r="R878" s="6">
        <v>0</v>
      </c>
      <c r="S878" s="5">
        <v>0</v>
      </c>
      <c r="T878" s="6">
        <v>0</v>
      </c>
      <c r="U878" s="5">
        <v>0</v>
      </c>
      <c r="V878" s="6">
        <v>0</v>
      </c>
      <c r="W878" s="5">
        <v>0</v>
      </c>
      <c r="X878" s="6">
        <v>0</v>
      </c>
      <c r="Y878" s="5">
        <v>0</v>
      </c>
      <c r="Z878" s="6">
        <v>0</v>
      </c>
      <c r="AA878" s="5">
        <v>0</v>
      </c>
      <c r="AB878" s="6">
        <v>0</v>
      </c>
      <c r="AC878" s="5">
        <v>0</v>
      </c>
      <c r="AD878" s="6">
        <v>0</v>
      </c>
      <c r="AE878" s="5">
        <v>0</v>
      </c>
      <c r="AF878" s="6">
        <v>0</v>
      </c>
    </row>
    <row r="879" spans="2:32" x14ac:dyDescent="0.35">
      <c r="B879" s="1" t="s">
        <v>340</v>
      </c>
      <c r="C879" s="5">
        <v>0</v>
      </c>
      <c r="D879" s="6">
        <v>0</v>
      </c>
      <c r="E879" s="5">
        <v>0</v>
      </c>
      <c r="F879" s="6">
        <v>0</v>
      </c>
      <c r="G879" s="5">
        <v>0</v>
      </c>
      <c r="H879" s="6">
        <v>0</v>
      </c>
      <c r="I879" s="5">
        <v>0</v>
      </c>
      <c r="J879" s="6">
        <v>0</v>
      </c>
      <c r="K879" s="5">
        <v>0</v>
      </c>
      <c r="L879" s="6">
        <v>0</v>
      </c>
      <c r="M879" s="5">
        <v>0</v>
      </c>
      <c r="N879" s="6">
        <v>0</v>
      </c>
      <c r="O879" s="5">
        <v>0</v>
      </c>
      <c r="P879" s="6">
        <v>0</v>
      </c>
      <c r="Q879" s="5">
        <v>0</v>
      </c>
      <c r="R879" s="6">
        <v>0</v>
      </c>
      <c r="S879" s="5">
        <v>0</v>
      </c>
      <c r="T879" s="6">
        <v>0</v>
      </c>
      <c r="U879" s="5">
        <v>0</v>
      </c>
      <c r="V879" s="6">
        <v>0</v>
      </c>
      <c r="W879" s="5">
        <v>0</v>
      </c>
      <c r="X879" s="6">
        <v>0</v>
      </c>
      <c r="Y879" s="5">
        <v>0</v>
      </c>
      <c r="Z879" s="6">
        <v>0</v>
      </c>
      <c r="AA879" s="5">
        <v>0</v>
      </c>
      <c r="AB879" s="6">
        <v>0</v>
      </c>
      <c r="AC879" s="5">
        <v>0</v>
      </c>
      <c r="AD879" s="6">
        <v>0</v>
      </c>
      <c r="AE879" s="5">
        <v>0</v>
      </c>
      <c r="AF879" s="6">
        <v>0</v>
      </c>
    </row>
    <row r="880" spans="2:32" x14ac:dyDescent="0.35">
      <c r="B880" s="1" t="s">
        <v>341</v>
      </c>
      <c r="C880" s="5">
        <v>5.9000000000000003E-4</v>
      </c>
      <c r="D880" s="6">
        <v>0.56799999999999995</v>
      </c>
      <c r="E880" s="5">
        <v>0</v>
      </c>
      <c r="F880" s="6">
        <v>0</v>
      </c>
      <c r="G880" s="5">
        <v>0</v>
      </c>
      <c r="H880" s="6">
        <v>0</v>
      </c>
      <c r="I880" s="5">
        <v>0</v>
      </c>
      <c r="J880" s="6">
        <v>0</v>
      </c>
      <c r="K880" s="5">
        <v>0</v>
      </c>
      <c r="L880" s="6">
        <v>0</v>
      </c>
      <c r="M880" s="5">
        <v>0</v>
      </c>
      <c r="N880" s="6">
        <v>0</v>
      </c>
      <c r="O880" s="5">
        <v>0</v>
      </c>
      <c r="P880" s="6">
        <v>0</v>
      </c>
      <c r="Q880" s="5">
        <v>0</v>
      </c>
      <c r="R880" s="6">
        <v>0</v>
      </c>
      <c r="S880" s="5">
        <v>0</v>
      </c>
      <c r="T880" s="6">
        <v>0</v>
      </c>
      <c r="U880" s="5">
        <v>0</v>
      </c>
      <c r="V880" s="6">
        <v>0</v>
      </c>
      <c r="W880" s="5">
        <v>0</v>
      </c>
      <c r="X880" s="6">
        <v>0</v>
      </c>
      <c r="Y880" s="5">
        <v>7.26E-3</v>
      </c>
      <c r="Z880" s="6">
        <v>0.56799999999999995</v>
      </c>
      <c r="AA880" s="5">
        <v>0</v>
      </c>
      <c r="AB880" s="6">
        <v>0</v>
      </c>
      <c r="AC880" s="5">
        <v>0</v>
      </c>
      <c r="AD880" s="6">
        <v>0</v>
      </c>
      <c r="AE880" s="5">
        <v>0</v>
      </c>
      <c r="AF880" s="6">
        <v>0</v>
      </c>
    </row>
    <row r="881" spans="2:32" x14ac:dyDescent="0.35">
      <c r="B881" s="1" t="s">
        <v>342</v>
      </c>
      <c r="C881" s="5">
        <v>8.8000000000000003E-4</v>
      </c>
      <c r="D881" s="6">
        <v>0.85099999999999998</v>
      </c>
      <c r="E881" s="5">
        <v>0</v>
      </c>
      <c r="F881" s="6">
        <v>0</v>
      </c>
      <c r="G881" s="5">
        <v>0</v>
      </c>
      <c r="H881" s="6">
        <v>0</v>
      </c>
      <c r="I881" s="5">
        <v>0</v>
      </c>
      <c r="J881" s="6">
        <v>0</v>
      </c>
      <c r="K881" s="5">
        <v>0</v>
      </c>
      <c r="L881" s="6">
        <v>0</v>
      </c>
      <c r="M881" s="5">
        <v>0</v>
      </c>
      <c r="N881" s="6">
        <v>0</v>
      </c>
      <c r="O881" s="5">
        <v>0</v>
      </c>
      <c r="P881" s="6">
        <v>0</v>
      </c>
      <c r="Q881" s="5">
        <v>0</v>
      </c>
      <c r="R881" s="6">
        <v>0</v>
      </c>
      <c r="S881" s="5">
        <v>0</v>
      </c>
      <c r="T881" s="6">
        <v>0</v>
      </c>
      <c r="U881" s="5">
        <v>0</v>
      </c>
      <c r="V881" s="6">
        <v>0</v>
      </c>
      <c r="W881" s="5">
        <v>0</v>
      </c>
      <c r="X881" s="6">
        <v>0</v>
      </c>
      <c r="Y881" s="5">
        <v>0</v>
      </c>
      <c r="Z881" s="6">
        <v>0</v>
      </c>
      <c r="AA881" s="5">
        <v>0</v>
      </c>
      <c r="AB881" s="6">
        <v>0</v>
      </c>
      <c r="AC881" s="5">
        <v>4.6699999999999997E-3</v>
      </c>
      <c r="AD881" s="6">
        <v>0.85099999999999998</v>
      </c>
      <c r="AE881" s="5">
        <v>0</v>
      </c>
      <c r="AF881" s="6">
        <v>0</v>
      </c>
    </row>
    <row r="882" spans="2:32" x14ac:dyDescent="0.35">
      <c r="B882" s="1" t="s">
        <v>343</v>
      </c>
      <c r="C882" s="5">
        <v>0</v>
      </c>
      <c r="D882" s="6">
        <v>0</v>
      </c>
      <c r="E882" s="5">
        <v>0</v>
      </c>
      <c r="F882" s="6">
        <v>0</v>
      </c>
      <c r="G882" s="5">
        <v>0</v>
      </c>
      <c r="H882" s="6">
        <v>0</v>
      </c>
      <c r="I882" s="5">
        <v>0</v>
      </c>
      <c r="J882" s="6">
        <v>0</v>
      </c>
      <c r="K882" s="5">
        <v>0</v>
      </c>
      <c r="L882" s="6">
        <v>0</v>
      </c>
      <c r="M882" s="5">
        <v>0</v>
      </c>
      <c r="N882" s="6">
        <v>0</v>
      </c>
      <c r="O882" s="5">
        <v>0</v>
      </c>
      <c r="P882" s="6">
        <v>0</v>
      </c>
      <c r="Q882" s="5">
        <v>0</v>
      </c>
      <c r="R882" s="6">
        <v>0</v>
      </c>
      <c r="S882" s="5">
        <v>0</v>
      </c>
      <c r="T882" s="6">
        <v>0</v>
      </c>
      <c r="U882" s="5">
        <v>0</v>
      </c>
      <c r="V882" s="6">
        <v>0</v>
      </c>
      <c r="W882" s="5">
        <v>0</v>
      </c>
      <c r="X882" s="6">
        <v>0</v>
      </c>
      <c r="Y882" s="5">
        <v>0</v>
      </c>
      <c r="Z882" s="6">
        <v>0</v>
      </c>
      <c r="AA882" s="5">
        <v>0</v>
      </c>
      <c r="AB882" s="6">
        <v>0</v>
      </c>
      <c r="AC882" s="5">
        <v>0</v>
      </c>
      <c r="AD882" s="6">
        <v>0</v>
      </c>
      <c r="AE882" s="5">
        <v>0</v>
      </c>
      <c r="AF882" s="6">
        <v>0</v>
      </c>
    </row>
    <row r="883" spans="2:32" x14ac:dyDescent="0.35">
      <c r="B883" s="1" t="s">
        <v>344</v>
      </c>
      <c r="C883" s="5">
        <v>2.31E-3</v>
      </c>
      <c r="D883" s="6">
        <v>2.2309999999999999</v>
      </c>
      <c r="E883" s="5">
        <v>0</v>
      </c>
      <c r="F883" s="6">
        <v>0</v>
      </c>
      <c r="G883" s="5">
        <v>2.5700000000000001E-2</v>
      </c>
      <c r="H883" s="6">
        <v>2.2309999999999999</v>
      </c>
      <c r="I883" s="5">
        <v>0</v>
      </c>
      <c r="J883" s="6">
        <v>0</v>
      </c>
      <c r="K883" s="5">
        <v>0</v>
      </c>
      <c r="L883" s="6">
        <v>0</v>
      </c>
      <c r="M883" s="5">
        <v>0</v>
      </c>
      <c r="N883" s="6">
        <v>0</v>
      </c>
      <c r="O883" s="5">
        <v>0</v>
      </c>
      <c r="P883" s="6">
        <v>0</v>
      </c>
      <c r="Q883" s="5">
        <v>0</v>
      </c>
      <c r="R883" s="6">
        <v>0</v>
      </c>
      <c r="S883" s="5">
        <v>0</v>
      </c>
      <c r="T883" s="6">
        <v>0</v>
      </c>
      <c r="U883" s="5">
        <v>0</v>
      </c>
      <c r="V883" s="6">
        <v>0</v>
      </c>
      <c r="W883" s="5">
        <v>0</v>
      </c>
      <c r="X883" s="6">
        <v>0</v>
      </c>
      <c r="Y883" s="5">
        <v>0</v>
      </c>
      <c r="Z883" s="6">
        <v>0</v>
      </c>
      <c r="AA883" s="5">
        <v>0</v>
      </c>
      <c r="AB883" s="6">
        <v>0</v>
      </c>
      <c r="AC883" s="5">
        <v>0</v>
      </c>
      <c r="AD883" s="6">
        <v>0</v>
      </c>
      <c r="AE883" s="5">
        <v>0</v>
      </c>
      <c r="AF883" s="6">
        <v>0</v>
      </c>
    </row>
    <row r="884" spans="2:32" x14ac:dyDescent="0.35">
      <c r="B884" s="1" t="s">
        <v>345</v>
      </c>
      <c r="C884" s="5">
        <v>5.2100000000000002E-3</v>
      </c>
      <c r="D884" s="6">
        <v>5.0389999999999997</v>
      </c>
      <c r="E884" s="5">
        <v>0</v>
      </c>
      <c r="F884" s="6">
        <v>0</v>
      </c>
      <c r="G884" s="5">
        <v>0</v>
      </c>
      <c r="H884" s="6">
        <v>0</v>
      </c>
      <c r="I884" s="5">
        <v>0</v>
      </c>
      <c r="J884" s="6">
        <v>0</v>
      </c>
      <c r="K884" s="5">
        <v>0</v>
      </c>
      <c r="L884" s="6">
        <v>0</v>
      </c>
      <c r="M884" s="5">
        <v>0</v>
      </c>
      <c r="N884" s="6">
        <v>0</v>
      </c>
      <c r="O884" s="5">
        <v>0</v>
      </c>
      <c r="P884" s="6">
        <v>0</v>
      </c>
      <c r="Q884" s="5">
        <v>0</v>
      </c>
      <c r="R884" s="6">
        <v>0</v>
      </c>
      <c r="S884" s="5">
        <v>0</v>
      </c>
      <c r="T884" s="6">
        <v>0</v>
      </c>
      <c r="U884" s="5">
        <v>0</v>
      </c>
      <c r="V884" s="6">
        <v>0</v>
      </c>
      <c r="W884" s="5">
        <v>0</v>
      </c>
      <c r="X884" s="6">
        <v>0</v>
      </c>
      <c r="Y884" s="5">
        <v>6.4399999999999999E-2</v>
      </c>
      <c r="Z884" s="6">
        <v>5.0389999999999997</v>
      </c>
      <c r="AA884" s="5">
        <v>0</v>
      </c>
      <c r="AB884" s="6">
        <v>0</v>
      </c>
      <c r="AC884" s="5">
        <v>0</v>
      </c>
      <c r="AD884" s="6">
        <v>0</v>
      </c>
      <c r="AE884" s="5">
        <v>0</v>
      </c>
      <c r="AF884" s="6">
        <v>0</v>
      </c>
    </row>
    <row r="885" spans="2:32" x14ac:dyDescent="0.35">
      <c r="B885" s="1" t="s">
        <v>346</v>
      </c>
      <c r="C885" s="5">
        <v>0</v>
      </c>
      <c r="D885" s="6">
        <v>0</v>
      </c>
      <c r="E885" s="5">
        <v>0</v>
      </c>
      <c r="F885" s="6">
        <v>0</v>
      </c>
      <c r="G885" s="5">
        <v>0</v>
      </c>
      <c r="H885" s="6">
        <v>0</v>
      </c>
      <c r="I885" s="5">
        <v>0</v>
      </c>
      <c r="J885" s="6">
        <v>0</v>
      </c>
      <c r="K885" s="5">
        <v>0</v>
      </c>
      <c r="L885" s="6">
        <v>0</v>
      </c>
      <c r="M885" s="5">
        <v>0</v>
      </c>
      <c r="N885" s="6">
        <v>0</v>
      </c>
      <c r="O885" s="5">
        <v>0</v>
      </c>
      <c r="P885" s="6">
        <v>0</v>
      </c>
      <c r="Q885" s="5">
        <v>0</v>
      </c>
      <c r="R885" s="6">
        <v>0</v>
      </c>
      <c r="S885" s="5">
        <v>0</v>
      </c>
      <c r="T885" s="6">
        <v>0</v>
      </c>
      <c r="U885" s="5">
        <v>0</v>
      </c>
      <c r="V885" s="6">
        <v>0</v>
      </c>
      <c r="W885" s="5">
        <v>0</v>
      </c>
      <c r="X885" s="6">
        <v>0</v>
      </c>
      <c r="Y885" s="5">
        <v>0</v>
      </c>
      <c r="Z885" s="6">
        <v>0</v>
      </c>
      <c r="AA885" s="5">
        <v>0</v>
      </c>
      <c r="AB885" s="6">
        <v>0</v>
      </c>
      <c r="AC885" s="5">
        <v>0</v>
      </c>
      <c r="AD885" s="6">
        <v>0</v>
      </c>
      <c r="AE885" s="5">
        <v>0</v>
      </c>
      <c r="AF885" s="6">
        <v>0</v>
      </c>
    </row>
    <row r="886" spans="2:32" x14ac:dyDescent="0.35">
      <c r="B886" s="1" t="s">
        <v>347</v>
      </c>
      <c r="C886" s="5">
        <v>2.96E-3</v>
      </c>
      <c r="D886" s="6">
        <v>2.8660000000000001</v>
      </c>
      <c r="E886" s="5">
        <v>0</v>
      </c>
      <c r="F886" s="6">
        <v>0</v>
      </c>
      <c r="G886" s="5">
        <v>0</v>
      </c>
      <c r="H886" s="6">
        <v>0</v>
      </c>
      <c r="I886" s="5">
        <v>0</v>
      </c>
      <c r="J886" s="6">
        <v>0</v>
      </c>
      <c r="K886" s="5">
        <v>0</v>
      </c>
      <c r="L886" s="6">
        <v>0</v>
      </c>
      <c r="M886" s="5">
        <v>0</v>
      </c>
      <c r="N886" s="6">
        <v>0</v>
      </c>
      <c r="O886" s="5">
        <v>0</v>
      </c>
      <c r="P886" s="6">
        <v>0</v>
      </c>
      <c r="Q886" s="5">
        <v>0</v>
      </c>
      <c r="R886" s="6">
        <v>0</v>
      </c>
      <c r="S886" s="5">
        <v>2.8979999999999999E-2</v>
      </c>
      <c r="T886" s="6">
        <v>2.8660000000000001</v>
      </c>
      <c r="U886" s="5">
        <v>0</v>
      </c>
      <c r="V886" s="6">
        <v>0</v>
      </c>
      <c r="W886" s="5">
        <v>0</v>
      </c>
      <c r="X886" s="6">
        <v>0</v>
      </c>
      <c r="Y886" s="5">
        <v>0</v>
      </c>
      <c r="Z886" s="6">
        <v>0</v>
      </c>
      <c r="AA886" s="5">
        <v>0</v>
      </c>
      <c r="AB886" s="6">
        <v>0</v>
      </c>
      <c r="AC886" s="5">
        <v>0</v>
      </c>
      <c r="AD886" s="6">
        <v>0</v>
      </c>
      <c r="AE886" s="5">
        <v>0</v>
      </c>
      <c r="AF886" s="6">
        <v>0</v>
      </c>
    </row>
    <row r="887" spans="2:32" x14ac:dyDescent="0.35">
      <c r="B887" s="1" t="s">
        <v>348</v>
      </c>
      <c r="C887" s="5">
        <v>0</v>
      </c>
      <c r="D887" s="6">
        <v>0</v>
      </c>
      <c r="E887" s="5">
        <v>0</v>
      </c>
      <c r="F887" s="6">
        <v>0</v>
      </c>
      <c r="G887" s="5">
        <v>0</v>
      </c>
      <c r="H887" s="6">
        <v>0</v>
      </c>
      <c r="I887" s="5">
        <v>0</v>
      </c>
      <c r="J887" s="6">
        <v>0</v>
      </c>
      <c r="K887" s="5">
        <v>0</v>
      </c>
      <c r="L887" s="6">
        <v>0</v>
      </c>
      <c r="M887" s="5">
        <v>0</v>
      </c>
      <c r="N887" s="6">
        <v>0</v>
      </c>
      <c r="O887" s="5">
        <v>0</v>
      </c>
      <c r="P887" s="6">
        <v>0</v>
      </c>
      <c r="Q887" s="5">
        <v>0</v>
      </c>
      <c r="R887" s="6">
        <v>0</v>
      </c>
      <c r="S887" s="5">
        <v>0</v>
      </c>
      <c r="T887" s="6">
        <v>0</v>
      </c>
      <c r="U887" s="5">
        <v>0</v>
      </c>
      <c r="V887" s="6">
        <v>0</v>
      </c>
      <c r="W887" s="5">
        <v>0</v>
      </c>
      <c r="X887" s="6">
        <v>0</v>
      </c>
      <c r="Y887" s="5">
        <v>0</v>
      </c>
      <c r="Z887" s="6">
        <v>0</v>
      </c>
      <c r="AA887" s="5">
        <v>0</v>
      </c>
      <c r="AB887" s="6">
        <v>0</v>
      </c>
      <c r="AC887" s="5">
        <v>0</v>
      </c>
      <c r="AD887" s="6">
        <v>0</v>
      </c>
      <c r="AE887" s="5">
        <v>0</v>
      </c>
      <c r="AF887" s="6">
        <v>0</v>
      </c>
    </row>
    <row r="888" spans="2:32" x14ac:dyDescent="0.35">
      <c r="B888" s="1" t="s">
        <v>349</v>
      </c>
      <c r="C888" s="5">
        <v>1.6299999999999999E-3</v>
      </c>
      <c r="D888" s="6">
        <v>1.5740000000000001</v>
      </c>
      <c r="E888" s="5">
        <v>0</v>
      </c>
      <c r="F888" s="6">
        <v>0</v>
      </c>
      <c r="G888" s="5">
        <v>0</v>
      </c>
      <c r="H888" s="6">
        <v>0</v>
      </c>
      <c r="I888" s="5">
        <v>0</v>
      </c>
      <c r="J888" s="6">
        <v>0</v>
      </c>
      <c r="K888" s="5">
        <v>1.5259999999999999E-2</v>
      </c>
      <c r="L888" s="6">
        <v>0.83699999999999997</v>
      </c>
      <c r="M888" s="5">
        <v>0</v>
      </c>
      <c r="N888" s="6">
        <v>0</v>
      </c>
      <c r="O888" s="5">
        <v>0</v>
      </c>
      <c r="P888" s="6">
        <v>0</v>
      </c>
      <c r="Q888" s="5">
        <v>0</v>
      </c>
      <c r="R888" s="6">
        <v>0</v>
      </c>
      <c r="S888" s="5">
        <v>0</v>
      </c>
      <c r="T888" s="6">
        <v>0</v>
      </c>
      <c r="U888" s="5">
        <v>0</v>
      </c>
      <c r="V888" s="6">
        <v>0</v>
      </c>
      <c r="W888" s="5">
        <v>0</v>
      </c>
      <c r="X888" s="6">
        <v>0</v>
      </c>
      <c r="Y888" s="5">
        <v>0</v>
      </c>
      <c r="Z888" s="6">
        <v>0</v>
      </c>
      <c r="AA888" s="5">
        <v>6.3800000000000003E-3</v>
      </c>
      <c r="AB888" s="6">
        <v>0.73699999999999999</v>
      </c>
      <c r="AC888" s="5">
        <v>0</v>
      </c>
      <c r="AD888" s="6">
        <v>0</v>
      </c>
      <c r="AE888" s="5">
        <v>0</v>
      </c>
      <c r="AF888" s="6">
        <v>0</v>
      </c>
    </row>
    <row r="889" spans="2:32" x14ac:dyDescent="0.35">
      <c r="B889" s="1" t="s">
        <v>350</v>
      </c>
      <c r="C889" s="5">
        <v>0</v>
      </c>
      <c r="D889" s="6">
        <v>0</v>
      </c>
      <c r="E889" s="5">
        <v>0</v>
      </c>
      <c r="F889" s="6">
        <v>0</v>
      </c>
      <c r="G889" s="5">
        <v>0</v>
      </c>
      <c r="H889" s="6">
        <v>0</v>
      </c>
      <c r="I889" s="5">
        <v>0</v>
      </c>
      <c r="J889" s="6">
        <v>0</v>
      </c>
      <c r="K889" s="5">
        <v>0</v>
      </c>
      <c r="L889" s="6">
        <v>0</v>
      </c>
      <c r="M889" s="5">
        <v>0</v>
      </c>
      <c r="N889" s="6">
        <v>0</v>
      </c>
      <c r="O889" s="5">
        <v>0</v>
      </c>
      <c r="P889" s="6">
        <v>0</v>
      </c>
      <c r="Q889" s="5">
        <v>0</v>
      </c>
      <c r="R889" s="6">
        <v>0</v>
      </c>
      <c r="S889" s="5">
        <v>0</v>
      </c>
      <c r="T889" s="6">
        <v>0</v>
      </c>
      <c r="U889" s="5">
        <v>0</v>
      </c>
      <c r="V889" s="6">
        <v>0</v>
      </c>
      <c r="W889" s="5">
        <v>0</v>
      </c>
      <c r="X889" s="6">
        <v>0</v>
      </c>
      <c r="Y889" s="5">
        <v>0</v>
      </c>
      <c r="Z889" s="6">
        <v>0</v>
      </c>
      <c r="AA889" s="5">
        <v>0</v>
      </c>
      <c r="AB889" s="6">
        <v>0</v>
      </c>
      <c r="AC889" s="5">
        <v>0</v>
      </c>
      <c r="AD889" s="6">
        <v>0</v>
      </c>
      <c r="AE889" s="5">
        <v>0</v>
      </c>
      <c r="AF889" s="6">
        <v>0</v>
      </c>
    </row>
    <row r="890" spans="2:32" x14ac:dyDescent="0.35">
      <c r="B890" s="1" t="s">
        <v>351</v>
      </c>
      <c r="C890" s="5">
        <v>0</v>
      </c>
      <c r="D890" s="6">
        <v>0</v>
      </c>
      <c r="E890" s="5">
        <v>0</v>
      </c>
      <c r="F890" s="6">
        <v>0</v>
      </c>
      <c r="G890" s="5">
        <v>0</v>
      </c>
      <c r="H890" s="6">
        <v>0</v>
      </c>
      <c r="I890" s="5">
        <v>0</v>
      </c>
      <c r="J890" s="6">
        <v>0</v>
      </c>
      <c r="K890" s="5">
        <v>0</v>
      </c>
      <c r="L890" s="6">
        <v>0</v>
      </c>
      <c r="M890" s="5">
        <v>0</v>
      </c>
      <c r="N890" s="6">
        <v>0</v>
      </c>
      <c r="O890" s="5">
        <v>0</v>
      </c>
      <c r="P890" s="6">
        <v>0</v>
      </c>
      <c r="Q890" s="5">
        <v>0</v>
      </c>
      <c r="R890" s="6">
        <v>0</v>
      </c>
      <c r="S890" s="5">
        <v>0</v>
      </c>
      <c r="T890" s="6">
        <v>0</v>
      </c>
      <c r="U890" s="5">
        <v>0</v>
      </c>
      <c r="V890" s="6">
        <v>0</v>
      </c>
      <c r="W890" s="5">
        <v>0</v>
      </c>
      <c r="X890" s="6">
        <v>0</v>
      </c>
      <c r="Y890" s="5">
        <v>0</v>
      </c>
      <c r="Z890" s="6">
        <v>0</v>
      </c>
      <c r="AA890" s="5">
        <v>0</v>
      </c>
      <c r="AB890" s="6">
        <v>0</v>
      </c>
      <c r="AC890" s="5">
        <v>0</v>
      </c>
      <c r="AD890" s="6">
        <v>0</v>
      </c>
      <c r="AE890" s="5">
        <v>0</v>
      </c>
      <c r="AF890" s="6">
        <v>0</v>
      </c>
    </row>
    <row r="891" spans="2:32" x14ac:dyDescent="0.35">
      <c r="B891" s="1" t="s">
        <v>352</v>
      </c>
      <c r="C891" s="5">
        <v>0</v>
      </c>
      <c r="D891" s="6">
        <v>0</v>
      </c>
      <c r="E891" s="5">
        <v>0</v>
      </c>
      <c r="F891" s="6">
        <v>0</v>
      </c>
      <c r="G891" s="5">
        <v>0</v>
      </c>
      <c r="H891" s="6">
        <v>0</v>
      </c>
      <c r="I891" s="5">
        <v>0</v>
      </c>
      <c r="J891" s="6">
        <v>0</v>
      </c>
      <c r="K891" s="5">
        <v>0</v>
      </c>
      <c r="L891" s="6">
        <v>0</v>
      </c>
      <c r="M891" s="5">
        <v>0</v>
      </c>
      <c r="N891" s="6">
        <v>0</v>
      </c>
      <c r="O891" s="5">
        <v>0</v>
      </c>
      <c r="P891" s="6">
        <v>0</v>
      </c>
      <c r="Q891" s="5">
        <v>0</v>
      </c>
      <c r="R891" s="6">
        <v>0</v>
      </c>
      <c r="S891" s="5">
        <v>0</v>
      </c>
      <c r="T891" s="6">
        <v>0</v>
      </c>
      <c r="U891" s="5">
        <v>0</v>
      </c>
      <c r="V891" s="6">
        <v>0</v>
      </c>
      <c r="W891" s="5">
        <v>0</v>
      </c>
      <c r="X891" s="6">
        <v>0</v>
      </c>
      <c r="Y891" s="5">
        <v>0</v>
      </c>
      <c r="Z891" s="6">
        <v>0</v>
      </c>
      <c r="AA891" s="5">
        <v>0</v>
      </c>
      <c r="AB891" s="6">
        <v>0</v>
      </c>
      <c r="AC891" s="5">
        <v>0</v>
      </c>
      <c r="AD891" s="6">
        <v>0</v>
      </c>
      <c r="AE891" s="5">
        <v>0</v>
      </c>
      <c r="AF891" s="6">
        <v>0</v>
      </c>
    </row>
    <row r="892" spans="2:32" x14ac:dyDescent="0.35">
      <c r="B892" s="1" t="s">
        <v>353</v>
      </c>
      <c r="C892" s="5">
        <v>0</v>
      </c>
      <c r="D892" s="6">
        <v>0</v>
      </c>
      <c r="E892" s="5">
        <v>0</v>
      </c>
      <c r="F892" s="6">
        <v>0</v>
      </c>
      <c r="G892" s="5">
        <v>0</v>
      </c>
      <c r="H892" s="6">
        <v>0</v>
      </c>
      <c r="I892" s="5">
        <v>0</v>
      </c>
      <c r="J892" s="6">
        <v>0</v>
      </c>
      <c r="K892" s="5">
        <v>0</v>
      </c>
      <c r="L892" s="6">
        <v>0</v>
      </c>
      <c r="M892" s="5">
        <v>0</v>
      </c>
      <c r="N892" s="6">
        <v>0</v>
      </c>
      <c r="O892" s="5">
        <v>0</v>
      </c>
      <c r="P892" s="6">
        <v>0</v>
      </c>
      <c r="Q892" s="5">
        <v>0</v>
      </c>
      <c r="R892" s="6">
        <v>0</v>
      </c>
      <c r="S892" s="5">
        <v>0</v>
      </c>
      <c r="T892" s="6">
        <v>0</v>
      </c>
      <c r="U892" s="5">
        <v>0</v>
      </c>
      <c r="V892" s="6">
        <v>0</v>
      </c>
      <c r="W892" s="5">
        <v>0</v>
      </c>
      <c r="X892" s="6">
        <v>0</v>
      </c>
      <c r="Y892" s="5">
        <v>0</v>
      </c>
      <c r="Z892" s="6">
        <v>0</v>
      </c>
      <c r="AA892" s="5">
        <v>0</v>
      </c>
      <c r="AB892" s="6">
        <v>0</v>
      </c>
      <c r="AC892" s="5">
        <v>0</v>
      </c>
      <c r="AD892" s="6">
        <v>0</v>
      </c>
      <c r="AE892" s="5">
        <v>0</v>
      </c>
      <c r="AF892" s="6">
        <v>0</v>
      </c>
    </row>
    <row r="893" spans="2:32" x14ac:dyDescent="0.35">
      <c r="B893" s="1" t="s">
        <v>354</v>
      </c>
      <c r="C893" s="5">
        <v>0</v>
      </c>
      <c r="D893" s="6">
        <v>0</v>
      </c>
      <c r="E893" s="5">
        <v>0</v>
      </c>
      <c r="F893" s="6">
        <v>0</v>
      </c>
      <c r="G893" s="5">
        <v>0</v>
      </c>
      <c r="H893" s="6">
        <v>0</v>
      </c>
      <c r="I893" s="5">
        <v>0</v>
      </c>
      <c r="J893" s="6">
        <v>0</v>
      </c>
      <c r="K893" s="5">
        <v>0</v>
      </c>
      <c r="L893" s="6">
        <v>0</v>
      </c>
      <c r="M893" s="5">
        <v>0</v>
      </c>
      <c r="N893" s="6">
        <v>0</v>
      </c>
      <c r="O893" s="5">
        <v>0</v>
      </c>
      <c r="P893" s="6">
        <v>0</v>
      </c>
      <c r="Q893" s="5">
        <v>0</v>
      </c>
      <c r="R893" s="6">
        <v>0</v>
      </c>
      <c r="S893" s="5">
        <v>0</v>
      </c>
      <c r="T893" s="6">
        <v>0</v>
      </c>
      <c r="U893" s="5">
        <v>0</v>
      </c>
      <c r="V893" s="6">
        <v>0</v>
      </c>
      <c r="W893" s="5">
        <v>0</v>
      </c>
      <c r="X893" s="6">
        <v>0</v>
      </c>
      <c r="Y893" s="5">
        <v>0</v>
      </c>
      <c r="Z893" s="6">
        <v>0</v>
      </c>
      <c r="AA893" s="5">
        <v>0</v>
      </c>
      <c r="AB893" s="6">
        <v>0</v>
      </c>
      <c r="AC893" s="5">
        <v>0</v>
      </c>
      <c r="AD893" s="6">
        <v>0</v>
      </c>
      <c r="AE893" s="5">
        <v>0</v>
      </c>
      <c r="AF893" s="6">
        <v>0</v>
      </c>
    </row>
    <row r="894" spans="2:32" x14ac:dyDescent="0.35">
      <c r="B894" s="1" t="s">
        <v>355</v>
      </c>
      <c r="C894" s="5">
        <v>0</v>
      </c>
      <c r="D894" s="6">
        <v>0</v>
      </c>
      <c r="E894" s="5">
        <v>0</v>
      </c>
      <c r="F894" s="6">
        <v>0</v>
      </c>
      <c r="G894" s="5">
        <v>0</v>
      </c>
      <c r="H894" s="6">
        <v>0</v>
      </c>
      <c r="I894" s="5">
        <v>0</v>
      </c>
      <c r="J894" s="6">
        <v>0</v>
      </c>
      <c r="K894" s="5">
        <v>0</v>
      </c>
      <c r="L894" s="6">
        <v>0</v>
      </c>
      <c r="M894" s="5">
        <v>0</v>
      </c>
      <c r="N894" s="6">
        <v>0</v>
      </c>
      <c r="O894" s="5">
        <v>0</v>
      </c>
      <c r="P894" s="6">
        <v>0</v>
      </c>
      <c r="Q894" s="5">
        <v>0</v>
      </c>
      <c r="R894" s="6">
        <v>0</v>
      </c>
      <c r="S894" s="5">
        <v>0</v>
      </c>
      <c r="T894" s="6">
        <v>0</v>
      </c>
      <c r="U894" s="5">
        <v>0</v>
      </c>
      <c r="V894" s="6">
        <v>0</v>
      </c>
      <c r="W894" s="5">
        <v>0</v>
      </c>
      <c r="X894" s="6">
        <v>0</v>
      </c>
      <c r="Y894" s="5">
        <v>0</v>
      </c>
      <c r="Z894" s="6">
        <v>0</v>
      </c>
      <c r="AA894" s="5">
        <v>0</v>
      </c>
      <c r="AB894" s="6">
        <v>0</v>
      </c>
      <c r="AC894" s="5">
        <v>0</v>
      </c>
      <c r="AD894" s="6">
        <v>0</v>
      </c>
      <c r="AE894" s="5">
        <v>0</v>
      </c>
      <c r="AF894" s="6">
        <v>0</v>
      </c>
    </row>
    <row r="895" spans="2:32" x14ac:dyDescent="0.35">
      <c r="B895" s="1" t="s">
        <v>356</v>
      </c>
      <c r="C895" s="5">
        <v>0</v>
      </c>
      <c r="D895" s="6">
        <v>0</v>
      </c>
      <c r="E895" s="5">
        <v>0</v>
      </c>
      <c r="F895" s="6">
        <v>0</v>
      </c>
      <c r="G895" s="5">
        <v>0</v>
      </c>
      <c r="H895" s="6">
        <v>0</v>
      </c>
      <c r="I895" s="5">
        <v>0</v>
      </c>
      <c r="J895" s="6">
        <v>0</v>
      </c>
      <c r="K895" s="5">
        <v>0</v>
      </c>
      <c r="L895" s="6">
        <v>0</v>
      </c>
      <c r="M895" s="5">
        <v>0</v>
      </c>
      <c r="N895" s="6">
        <v>0</v>
      </c>
      <c r="O895" s="5">
        <v>0</v>
      </c>
      <c r="P895" s="6">
        <v>0</v>
      </c>
      <c r="Q895" s="5">
        <v>0</v>
      </c>
      <c r="R895" s="6">
        <v>0</v>
      </c>
      <c r="S895" s="5">
        <v>0</v>
      </c>
      <c r="T895" s="6">
        <v>0</v>
      </c>
      <c r="U895" s="5">
        <v>0</v>
      </c>
      <c r="V895" s="6">
        <v>0</v>
      </c>
      <c r="W895" s="5">
        <v>0</v>
      </c>
      <c r="X895" s="6">
        <v>0</v>
      </c>
      <c r="Y895" s="5">
        <v>0</v>
      </c>
      <c r="Z895" s="6">
        <v>0</v>
      </c>
      <c r="AA895" s="5">
        <v>0</v>
      </c>
      <c r="AB895" s="6">
        <v>0</v>
      </c>
      <c r="AC895" s="5">
        <v>0</v>
      </c>
      <c r="AD895" s="6">
        <v>0</v>
      </c>
      <c r="AE895" s="5">
        <v>0</v>
      </c>
      <c r="AF895" s="6">
        <v>0</v>
      </c>
    </row>
    <row r="896" spans="2:32" x14ac:dyDescent="0.35">
      <c r="B896" s="1" t="s">
        <v>357</v>
      </c>
      <c r="C896" s="5">
        <v>0</v>
      </c>
      <c r="D896" s="6">
        <v>0</v>
      </c>
      <c r="E896" s="5">
        <v>0</v>
      </c>
      <c r="F896" s="6">
        <v>0</v>
      </c>
      <c r="G896" s="5">
        <v>0</v>
      </c>
      <c r="H896" s="6">
        <v>0</v>
      </c>
      <c r="I896" s="5">
        <v>0</v>
      </c>
      <c r="J896" s="6">
        <v>0</v>
      </c>
      <c r="K896" s="5">
        <v>0</v>
      </c>
      <c r="L896" s="6">
        <v>0</v>
      </c>
      <c r="M896" s="5">
        <v>0</v>
      </c>
      <c r="N896" s="6">
        <v>0</v>
      </c>
      <c r="O896" s="5">
        <v>0</v>
      </c>
      <c r="P896" s="6">
        <v>0</v>
      </c>
      <c r="Q896" s="5">
        <v>0</v>
      </c>
      <c r="R896" s="6">
        <v>0</v>
      </c>
      <c r="S896" s="5">
        <v>0</v>
      </c>
      <c r="T896" s="6">
        <v>0</v>
      </c>
      <c r="U896" s="5">
        <v>0</v>
      </c>
      <c r="V896" s="6">
        <v>0</v>
      </c>
      <c r="W896" s="5">
        <v>0</v>
      </c>
      <c r="X896" s="6">
        <v>0</v>
      </c>
      <c r="Y896" s="5">
        <v>0</v>
      </c>
      <c r="Z896" s="6">
        <v>0</v>
      </c>
      <c r="AA896" s="5">
        <v>0</v>
      </c>
      <c r="AB896" s="6">
        <v>0</v>
      </c>
      <c r="AC896" s="5">
        <v>0</v>
      </c>
      <c r="AD896" s="6">
        <v>0</v>
      </c>
      <c r="AE896" s="5">
        <v>0</v>
      </c>
      <c r="AF896" s="6">
        <v>0</v>
      </c>
    </row>
    <row r="897" spans="2:32" x14ac:dyDescent="0.35">
      <c r="B897" s="1" t="s">
        <v>358</v>
      </c>
      <c r="C897" s="5">
        <v>5.9000000000000003E-4</v>
      </c>
      <c r="D897" s="6">
        <v>0.56799999999999995</v>
      </c>
      <c r="E897" s="5">
        <v>0</v>
      </c>
      <c r="F897" s="6">
        <v>0</v>
      </c>
      <c r="G897" s="5">
        <v>0</v>
      </c>
      <c r="H897" s="6">
        <v>0</v>
      </c>
      <c r="I897" s="5">
        <v>0</v>
      </c>
      <c r="J897" s="6">
        <v>0</v>
      </c>
      <c r="K897" s="5">
        <v>0</v>
      </c>
      <c r="L897" s="6">
        <v>0</v>
      </c>
      <c r="M897" s="5">
        <v>0</v>
      </c>
      <c r="N897" s="6">
        <v>0</v>
      </c>
      <c r="O897" s="5">
        <v>0</v>
      </c>
      <c r="P897" s="6">
        <v>0</v>
      </c>
      <c r="Q897" s="5">
        <v>0</v>
      </c>
      <c r="R897" s="6">
        <v>0</v>
      </c>
      <c r="S897" s="5">
        <v>0</v>
      </c>
      <c r="T897" s="6">
        <v>0</v>
      </c>
      <c r="U897" s="5">
        <v>0</v>
      </c>
      <c r="V897" s="6">
        <v>0</v>
      </c>
      <c r="W897" s="5">
        <v>0</v>
      </c>
      <c r="X897" s="6">
        <v>0</v>
      </c>
      <c r="Y897" s="5">
        <v>7.26E-3</v>
      </c>
      <c r="Z897" s="6">
        <v>0.56799999999999995</v>
      </c>
      <c r="AA897" s="5">
        <v>0</v>
      </c>
      <c r="AB897" s="6">
        <v>0</v>
      </c>
      <c r="AC897" s="5">
        <v>0</v>
      </c>
      <c r="AD897" s="6">
        <v>0</v>
      </c>
      <c r="AE897" s="5">
        <v>0</v>
      </c>
      <c r="AF897" s="6">
        <v>0</v>
      </c>
    </row>
    <row r="898" spans="2:32" x14ac:dyDescent="0.35">
      <c r="B898" s="1" t="s">
        <v>359</v>
      </c>
      <c r="C898" s="5">
        <v>0</v>
      </c>
      <c r="D898" s="6">
        <v>0</v>
      </c>
      <c r="E898" s="5">
        <v>0</v>
      </c>
      <c r="F898" s="6">
        <v>0</v>
      </c>
      <c r="G898" s="5">
        <v>0</v>
      </c>
      <c r="H898" s="6">
        <v>0</v>
      </c>
      <c r="I898" s="5">
        <v>0</v>
      </c>
      <c r="J898" s="6">
        <v>0</v>
      </c>
      <c r="K898" s="5">
        <v>0</v>
      </c>
      <c r="L898" s="6">
        <v>0</v>
      </c>
      <c r="M898" s="5">
        <v>0</v>
      </c>
      <c r="N898" s="6">
        <v>0</v>
      </c>
      <c r="O898" s="5">
        <v>0</v>
      </c>
      <c r="P898" s="6">
        <v>0</v>
      </c>
      <c r="Q898" s="5">
        <v>0</v>
      </c>
      <c r="R898" s="6">
        <v>0</v>
      </c>
      <c r="S898" s="5">
        <v>0</v>
      </c>
      <c r="T898" s="6">
        <v>0</v>
      </c>
      <c r="U898" s="5">
        <v>0</v>
      </c>
      <c r="V898" s="6">
        <v>0</v>
      </c>
      <c r="W898" s="5">
        <v>0</v>
      </c>
      <c r="X898" s="6">
        <v>0</v>
      </c>
      <c r="Y898" s="5">
        <v>0</v>
      </c>
      <c r="Z898" s="6">
        <v>0</v>
      </c>
      <c r="AA898" s="5">
        <v>0</v>
      </c>
      <c r="AB898" s="6">
        <v>0</v>
      </c>
      <c r="AC898" s="5">
        <v>0</v>
      </c>
      <c r="AD898" s="6">
        <v>0</v>
      </c>
      <c r="AE898" s="5">
        <v>0</v>
      </c>
      <c r="AF898" s="6">
        <v>0</v>
      </c>
    </row>
    <row r="899" spans="2:32" x14ac:dyDescent="0.35">
      <c r="B899" s="1" t="s">
        <v>360</v>
      </c>
      <c r="C899" s="5">
        <v>8.7000000000000001E-4</v>
      </c>
      <c r="D899" s="6">
        <v>0.84099999999999997</v>
      </c>
      <c r="E899" s="5">
        <v>0</v>
      </c>
      <c r="F899" s="6">
        <v>0</v>
      </c>
      <c r="G899" s="5">
        <v>0</v>
      </c>
      <c r="H899" s="6">
        <v>0</v>
      </c>
      <c r="I899" s="5">
        <v>0</v>
      </c>
      <c r="J899" s="6">
        <v>0</v>
      </c>
      <c r="K899" s="5">
        <v>0</v>
      </c>
      <c r="L899" s="6">
        <v>0</v>
      </c>
      <c r="M899" s="5">
        <v>0</v>
      </c>
      <c r="N899" s="6">
        <v>0</v>
      </c>
      <c r="O899" s="5">
        <v>0</v>
      </c>
      <c r="P899" s="6">
        <v>0</v>
      </c>
      <c r="Q899" s="5">
        <v>1.9230000000000001E-2</v>
      </c>
      <c r="R899" s="6">
        <v>0.84099999999999997</v>
      </c>
      <c r="S899" s="5">
        <v>0</v>
      </c>
      <c r="T899" s="6">
        <v>0</v>
      </c>
      <c r="U899" s="5">
        <v>0</v>
      </c>
      <c r="V899" s="6">
        <v>0</v>
      </c>
      <c r="W899" s="5">
        <v>0</v>
      </c>
      <c r="X899" s="6">
        <v>0</v>
      </c>
      <c r="Y899" s="5">
        <v>0</v>
      </c>
      <c r="Z899" s="6">
        <v>0</v>
      </c>
      <c r="AA899" s="5">
        <v>0</v>
      </c>
      <c r="AB899" s="6">
        <v>0</v>
      </c>
      <c r="AC899" s="5">
        <v>0</v>
      </c>
      <c r="AD899" s="6">
        <v>0</v>
      </c>
      <c r="AE899" s="5">
        <v>0</v>
      </c>
      <c r="AF899" s="6">
        <v>0</v>
      </c>
    </row>
    <row r="900" spans="2:32" x14ac:dyDescent="0.35">
      <c r="B900" s="1" t="s">
        <v>361</v>
      </c>
      <c r="C900" s="5">
        <v>5.9000000000000003E-4</v>
      </c>
      <c r="D900" s="6">
        <v>0.56799999999999995</v>
      </c>
      <c r="E900" s="5">
        <v>0</v>
      </c>
      <c r="F900" s="6">
        <v>0</v>
      </c>
      <c r="G900" s="5">
        <v>0</v>
      </c>
      <c r="H900" s="6">
        <v>0</v>
      </c>
      <c r="I900" s="5">
        <v>0</v>
      </c>
      <c r="J900" s="6">
        <v>0</v>
      </c>
      <c r="K900" s="5">
        <v>0</v>
      </c>
      <c r="L900" s="6">
        <v>0</v>
      </c>
      <c r="M900" s="5">
        <v>0</v>
      </c>
      <c r="N900" s="6">
        <v>0</v>
      </c>
      <c r="O900" s="5">
        <v>0</v>
      </c>
      <c r="P900" s="6">
        <v>0</v>
      </c>
      <c r="Q900" s="5">
        <v>0</v>
      </c>
      <c r="R900" s="6">
        <v>0</v>
      </c>
      <c r="S900" s="5">
        <v>0</v>
      </c>
      <c r="T900" s="6">
        <v>0</v>
      </c>
      <c r="U900" s="5">
        <v>0</v>
      </c>
      <c r="V900" s="6">
        <v>0</v>
      </c>
      <c r="W900" s="5">
        <v>0</v>
      </c>
      <c r="X900" s="6">
        <v>0</v>
      </c>
      <c r="Y900" s="5">
        <v>7.26E-3</v>
      </c>
      <c r="Z900" s="6">
        <v>0.56799999999999995</v>
      </c>
      <c r="AA900" s="5">
        <v>0</v>
      </c>
      <c r="AB900" s="6">
        <v>0</v>
      </c>
      <c r="AC900" s="5">
        <v>0</v>
      </c>
      <c r="AD900" s="6">
        <v>0</v>
      </c>
      <c r="AE900" s="5">
        <v>0</v>
      </c>
      <c r="AF900" s="6">
        <v>0</v>
      </c>
    </row>
    <row r="901" spans="2:32" x14ac:dyDescent="0.35">
      <c r="B901" s="1" t="s">
        <v>362</v>
      </c>
      <c r="C901" s="5">
        <v>0</v>
      </c>
      <c r="D901" s="6">
        <v>0</v>
      </c>
      <c r="E901" s="5">
        <v>0</v>
      </c>
      <c r="F901" s="6">
        <v>0</v>
      </c>
      <c r="G901" s="5">
        <v>0</v>
      </c>
      <c r="H901" s="6">
        <v>0</v>
      </c>
      <c r="I901" s="5">
        <v>0</v>
      </c>
      <c r="J901" s="6">
        <v>0</v>
      </c>
      <c r="K901" s="5">
        <v>0</v>
      </c>
      <c r="L901" s="6">
        <v>0</v>
      </c>
      <c r="M901" s="5">
        <v>0</v>
      </c>
      <c r="N901" s="6">
        <v>0</v>
      </c>
      <c r="O901" s="5">
        <v>0</v>
      </c>
      <c r="P901" s="6">
        <v>0</v>
      </c>
      <c r="Q901" s="5">
        <v>0</v>
      </c>
      <c r="R901" s="6">
        <v>0</v>
      </c>
      <c r="S901" s="5">
        <v>0</v>
      </c>
      <c r="T901" s="6">
        <v>0</v>
      </c>
      <c r="U901" s="5">
        <v>0</v>
      </c>
      <c r="V901" s="6">
        <v>0</v>
      </c>
      <c r="W901" s="5">
        <v>0</v>
      </c>
      <c r="X901" s="6">
        <v>0</v>
      </c>
      <c r="Y901" s="5">
        <v>0</v>
      </c>
      <c r="Z901" s="6">
        <v>0</v>
      </c>
      <c r="AA901" s="5">
        <v>0</v>
      </c>
      <c r="AB901" s="6">
        <v>0</v>
      </c>
      <c r="AC901" s="5">
        <v>0</v>
      </c>
      <c r="AD901" s="6">
        <v>0</v>
      </c>
      <c r="AE901" s="5">
        <v>0</v>
      </c>
      <c r="AF901" s="6">
        <v>0</v>
      </c>
    </row>
    <row r="902" spans="2:32" x14ac:dyDescent="0.35">
      <c r="B902" s="1" t="s">
        <v>363</v>
      </c>
      <c r="C902" s="5">
        <v>3.48E-3</v>
      </c>
      <c r="D902" s="6">
        <v>3.3639999999999999</v>
      </c>
      <c r="E902" s="5">
        <v>0</v>
      </c>
      <c r="F902" s="6">
        <v>0</v>
      </c>
      <c r="G902" s="5">
        <v>0</v>
      </c>
      <c r="H902" s="6">
        <v>0</v>
      </c>
      <c r="I902" s="5">
        <v>0</v>
      </c>
      <c r="J902" s="6">
        <v>0</v>
      </c>
      <c r="K902" s="5">
        <v>0</v>
      </c>
      <c r="L902" s="6">
        <v>0</v>
      </c>
      <c r="M902" s="5">
        <v>0</v>
      </c>
      <c r="N902" s="6">
        <v>0</v>
      </c>
      <c r="O902" s="5">
        <v>0</v>
      </c>
      <c r="P902" s="6">
        <v>0</v>
      </c>
      <c r="Q902" s="5">
        <v>0</v>
      </c>
      <c r="R902" s="6">
        <v>0</v>
      </c>
      <c r="S902" s="5">
        <v>0</v>
      </c>
      <c r="T902" s="6">
        <v>0</v>
      </c>
      <c r="U902" s="5">
        <v>0</v>
      </c>
      <c r="V902" s="6">
        <v>0</v>
      </c>
      <c r="W902" s="5">
        <v>0</v>
      </c>
      <c r="X902" s="6">
        <v>0</v>
      </c>
      <c r="Y902" s="5">
        <v>0</v>
      </c>
      <c r="Z902" s="6">
        <v>0</v>
      </c>
      <c r="AA902" s="5">
        <v>0</v>
      </c>
      <c r="AB902" s="6">
        <v>0</v>
      </c>
      <c r="AC902" s="5">
        <v>1.8460000000000001E-2</v>
      </c>
      <c r="AD902" s="6">
        <v>3.3639999999999999</v>
      </c>
      <c r="AE902" s="5">
        <v>0</v>
      </c>
      <c r="AF902" s="6">
        <v>0</v>
      </c>
    </row>
    <row r="903" spans="2:32" x14ac:dyDescent="0.35">
      <c r="B903" s="1" t="s">
        <v>364</v>
      </c>
      <c r="C903" s="5">
        <v>2.2000000000000001E-3</v>
      </c>
      <c r="D903" s="6">
        <v>2.1309999999999998</v>
      </c>
      <c r="E903" s="5">
        <v>0</v>
      </c>
      <c r="F903" s="6">
        <v>0</v>
      </c>
      <c r="G903" s="5">
        <v>0</v>
      </c>
      <c r="H903" s="6">
        <v>0</v>
      </c>
      <c r="I903" s="5">
        <v>0</v>
      </c>
      <c r="J903" s="6">
        <v>0</v>
      </c>
      <c r="K903" s="5">
        <v>0</v>
      </c>
      <c r="L903" s="6">
        <v>0</v>
      </c>
      <c r="M903" s="5">
        <v>0</v>
      </c>
      <c r="N903" s="6">
        <v>0</v>
      </c>
      <c r="O903" s="5">
        <v>0</v>
      </c>
      <c r="P903" s="6">
        <v>0</v>
      </c>
      <c r="Q903" s="5">
        <v>0</v>
      </c>
      <c r="R903" s="6">
        <v>0</v>
      </c>
      <c r="S903" s="5">
        <v>2.155E-2</v>
      </c>
      <c r="T903" s="6">
        <v>2.1309999999999998</v>
      </c>
      <c r="U903" s="5">
        <v>0</v>
      </c>
      <c r="V903" s="6">
        <v>0</v>
      </c>
      <c r="W903" s="5">
        <v>0</v>
      </c>
      <c r="X903" s="6">
        <v>0</v>
      </c>
      <c r="Y903" s="5">
        <v>0</v>
      </c>
      <c r="Z903" s="6">
        <v>0</v>
      </c>
      <c r="AA903" s="5">
        <v>0</v>
      </c>
      <c r="AB903" s="6">
        <v>0</v>
      </c>
      <c r="AC903" s="5">
        <v>0</v>
      </c>
      <c r="AD903" s="6">
        <v>0</v>
      </c>
      <c r="AE903" s="5">
        <v>0</v>
      </c>
      <c r="AF903" s="6">
        <v>0</v>
      </c>
    </row>
    <row r="904" spans="2:32" x14ac:dyDescent="0.35">
      <c r="B904" s="1" t="s">
        <v>365</v>
      </c>
      <c r="C904" s="5">
        <v>3.48E-3</v>
      </c>
      <c r="D904" s="6">
        <v>3.3639999999999999</v>
      </c>
      <c r="E904" s="5">
        <v>0</v>
      </c>
      <c r="F904" s="6">
        <v>0</v>
      </c>
      <c r="G904" s="5">
        <v>0</v>
      </c>
      <c r="H904" s="6">
        <v>0</v>
      </c>
      <c r="I904" s="5">
        <v>0</v>
      </c>
      <c r="J904" s="6">
        <v>0</v>
      </c>
      <c r="K904" s="5">
        <v>0</v>
      </c>
      <c r="L904" s="6">
        <v>0</v>
      </c>
      <c r="M904" s="5">
        <v>0</v>
      </c>
      <c r="N904" s="6">
        <v>0</v>
      </c>
      <c r="O904" s="5">
        <v>0</v>
      </c>
      <c r="P904" s="6">
        <v>0</v>
      </c>
      <c r="Q904" s="5">
        <v>0</v>
      </c>
      <c r="R904" s="6">
        <v>0</v>
      </c>
      <c r="S904" s="5">
        <v>0</v>
      </c>
      <c r="T904" s="6">
        <v>0</v>
      </c>
      <c r="U904" s="5">
        <v>0</v>
      </c>
      <c r="V904" s="6">
        <v>0</v>
      </c>
      <c r="W904" s="5">
        <v>0</v>
      </c>
      <c r="X904" s="6">
        <v>0</v>
      </c>
      <c r="Y904" s="5">
        <v>0</v>
      </c>
      <c r="Z904" s="6">
        <v>0</v>
      </c>
      <c r="AA904" s="5">
        <v>0</v>
      </c>
      <c r="AB904" s="6">
        <v>0</v>
      </c>
      <c r="AC904" s="5">
        <v>1.8460000000000001E-2</v>
      </c>
      <c r="AD904" s="6">
        <v>3.3639999999999999</v>
      </c>
      <c r="AE904" s="5">
        <v>0</v>
      </c>
      <c r="AF904" s="6">
        <v>0</v>
      </c>
    </row>
    <row r="905" spans="2:32" x14ac:dyDescent="0.35">
      <c r="B905" s="1" t="s">
        <v>366</v>
      </c>
      <c r="C905" s="5">
        <v>0</v>
      </c>
      <c r="D905" s="6">
        <v>0</v>
      </c>
      <c r="E905" s="5">
        <v>0</v>
      </c>
      <c r="F905" s="6">
        <v>0</v>
      </c>
      <c r="G905" s="5">
        <v>0</v>
      </c>
      <c r="H905" s="6">
        <v>0</v>
      </c>
      <c r="I905" s="5">
        <v>0</v>
      </c>
      <c r="J905" s="6">
        <v>0</v>
      </c>
      <c r="K905" s="5">
        <v>0</v>
      </c>
      <c r="L905" s="6">
        <v>0</v>
      </c>
      <c r="M905" s="5">
        <v>0</v>
      </c>
      <c r="N905" s="6">
        <v>0</v>
      </c>
      <c r="O905" s="5">
        <v>0</v>
      </c>
      <c r="P905" s="6">
        <v>0</v>
      </c>
      <c r="Q905" s="5">
        <v>0</v>
      </c>
      <c r="R905" s="6">
        <v>0</v>
      </c>
      <c r="S905" s="5">
        <v>0</v>
      </c>
      <c r="T905" s="6">
        <v>0</v>
      </c>
      <c r="U905" s="5">
        <v>0</v>
      </c>
      <c r="V905" s="6">
        <v>0</v>
      </c>
      <c r="W905" s="5">
        <v>0</v>
      </c>
      <c r="X905" s="6">
        <v>0</v>
      </c>
      <c r="Y905" s="5">
        <v>0</v>
      </c>
      <c r="Z905" s="6">
        <v>0</v>
      </c>
      <c r="AA905" s="5">
        <v>0</v>
      </c>
      <c r="AB905" s="6">
        <v>0</v>
      </c>
      <c r="AC905" s="5">
        <v>0</v>
      </c>
      <c r="AD905" s="6">
        <v>0</v>
      </c>
      <c r="AE905" s="5">
        <v>0</v>
      </c>
      <c r="AF905" s="6">
        <v>0</v>
      </c>
    </row>
    <row r="906" spans="2:32" x14ac:dyDescent="0.35">
      <c r="B906" s="1" t="s">
        <v>367</v>
      </c>
      <c r="C906" s="5">
        <v>0</v>
      </c>
      <c r="D906" s="6">
        <v>0</v>
      </c>
      <c r="E906" s="5">
        <v>0</v>
      </c>
      <c r="F906" s="6">
        <v>0</v>
      </c>
      <c r="G906" s="5">
        <v>0</v>
      </c>
      <c r="H906" s="6">
        <v>0</v>
      </c>
      <c r="I906" s="5">
        <v>0</v>
      </c>
      <c r="J906" s="6">
        <v>0</v>
      </c>
      <c r="K906" s="5">
        <v>0</v>
      </c>
      <c r="L906" s="6">
        <v>0</v>
      </c>
      <c r="M906" s="5">
        <v>0</v>
      </c>
      <c r="N906" s="6">
        <v>0</v>
      </c>
      <c r="O906" s="5">
        <v>0</v>
      </c>
      <c r="P906" s="6">
        <v>0</v>
      </c>
      <c r="Q906" s="5">
        <v>0</v>
      </c>
      <c r="R906" s="6">
        <v>0</v>
      </c>
      <c r="S906" s="5">
        <v>0</v>
      </c>
      <c r="T906" s="6">
        <v>0</v>
      </c>
      <c r="U906" s="5">
        <v>0</v>
      </c>
      <c r="V906" s="6">
        <v>0</v>
      </c>
      <c r="W906" s="5">
        <v>0</v>
      </c>
      <c r="X906" s="6">
        <v>0</v>
      </c>
      <c r="Y906" s="5">
        <v>0</v>
      </c>
      <c r="Z906" s="6">
        <v>0</v>
      </c>
      <c r="AA906" s="5">
        <v>0</v>
      </c>
      <c r="AB906" s="6">
        <v>0</v>
      </c>
      <c r="AC906" s="5">
        <v>0</v>
      </c>
      <c r="AD906" s="6">
        <v>0</v>
      </c>
      <c r="AE906" s="5">
        <v>0</v>
      </c>
      <c r="AF906" s="6">
        <v>0</v>
      </c>
    </row>
    <row r="907" spans="2:32" x14ac:dyDescent="0.35">
      <c r="B907" s="1" t="s">
        <v>368</v>
      </c>
      <c r="C907" s="5">
        <v>1.9300000000000001E-3</v>
      </c>
      <c r="D907" s="6">
        <v>1.8680000000000001</v>
      </c>
      <c r="E907" s="5">
        <v>0</v>
      </c>
      <c r="F907" s="6">
        <v>0</v>
      </c>
      <c r="G907" s="5">
        <v>0</v>
      </c>
      <c r="H907" s="6">
        <v>0</v>
      </c>
      <c r="I907" s="5">
        <v>0</v>
      </c>
      <c r="J907" s="6">
        <v>0</v>
      </c>
      <c r="K907" s="5">
        <v>0</v>
      </c>
      <c r="L907" s="6">
        <v>0</v>
      </c>
      <c r="M907" s="5">
        <v>0</v>
      </c>
      <c r="N907" s="6">
        <v>0</v>
      </c>
      <c r="O907" s="5">
        <v>0</v>
      </c>
      <c r="P907" s="6">
        <v>0</v>
      </c>
      <c r="Q907" s="5">
        <v>0</v>
      </c>
      <c r="R907" s="6">
        <v>0</v>
      </c>
      <c r="S907" s="5">
        <v>0</v>
      </c>
      <c r="T907" s="6">
        <v>0</v>
      </c>
      <c r="U907" s="5">
        <v>0</v>
      </c>
      <c r="V907" s="6">
        <v>0</v>
      </c>
      <c r="W907" s="5">
        <v>0</v>
      </c>
      <c r="X907" s="6">
        <v>0</v>
      </c>
      <c r="Y907" s="5">
        <v>0</v>
      </c>
      <c r="Z907" s="6">
        <v>0</v>
      </c>
      <c r="AA907" s="5">
        <v>0</v>
      </c>
      <c r="AB907" s="6">
        <v>0</v>
      </c>
      <c r="AC907" s="5">
        <v>0</v>
      </c>
      <c r="AD907" s="6">
        <v>0</v>
      </c>
      <c r="AE907" s="5">
        <v>2.1270000000000001E-2</v>
      </c>
      <c r="AF907" s="6">
        <v>1.8680000000000001</v>
      </c>
    </row>
    <row r="908" spans="2:32" x14ac:dyDescent="0.35">
      <c r="B908" s="1" t="s">
        <v>369</v>
      </c>
      <c r="C908" s="5">
        <v>0</v>
      </c>
      <c r="D908" s="6">
        <v>0</v>
      </c>
      <c r="E908" s="5">
        <v>0</v>
      </c>
      <c r="F908" s="6">
        <v>0</v>
      </c>
      <c r="G908" s="5">
        <v>0</v>
      </c>
      <c r="H908" s="6">
        <v>0</v>
      </c>
      <c r="I908" s="5">
        <v>0</v>
      </c>
      <c r="J908" s="6">
        <v>0</v>
      </c>
      <c r="K908" s="5">
        <v>0</v>
      </c>
      <c r="L908" s="6">
        <v>0</v>
      </c>
      <c r="M908" s="5">
        <v>0</v>
      </c>
      <c r="N908" s="6">
        <v>0</v>
      </c>
      <c r="O908" s="5">
        <v>0</v>
      </c>
      <c r="P908" s="6">
        <v>0</v>
      </c>
      <c r="Q908" s="5">
        <v>0</v>
      </c>
      <c r="R908" s="6">
        <v>0</v>
      </c>
      <c r="S908" s="5">
        <v>0</v>
      </c>
      <c r="T908" s="6">
        <v>0</v>
      </c>
      <c r="U908" s="5">
        <v>0</v>
      </c>
      <c r="V908" s="6">
        <v>0</v>
      </c>
      <c r="W908" s="5">
        <v>0</v>
      </c>
      <c r="X908" s="6">
        <v>0</v>
      </c>
      <c r="Y908" s="5">
        <v>0</v>
      </c>
      <c r="Z908" s="6">
        <v>0</v>
      </c>
      <c r="AA908" s="5">
        <v>0</v>
      </c>
      <c r="AB908" s="6">
        <v>0</v>
      </c>
      <c r="AC908" s="5">
        <v>0</v>
      </c>
      <c r="AD908" s="6">
        <v>0</v>
      </c>
      <c r="AE908" s="5">
        <v>0</v>
      </c>
      <c r="AF908" s="6">
        <v>0</v>
      </c>
    </row>
    <row r="909" spans="2:32" x14ac:dyDescent="0.35">
      <c r="B909" s="1" t="s">
        <v>370</v>
      </c>
      <c r="C909" s="5">
        <v>0</v>
      </c>
      <c r="D909" s="6">
        <v>0</v>
      </c>
      <c r="E909" s="5">
        <v>0</v>
      </c>
      <c r="F909" s="6">
        <v>0</v>
      </c>
      <c r="G909" s="5">
        <v>0</v>
      </c>
      <c r="H909" s="6">
        <v>0</v>
      </c>
      <c r="I909" s="5">
        <v>0</v>
      </c>
      <c r="J909" s="6">
        <v>0</v>
      </c>
      <c r="K909" s="5">
        <v>0</v>
      </c>
      <c r="L909" s="6">
        <v>0</v>
      </c>
      <c r="M909" s="5">
        <v>0</v>
      </c>
      <c r="N909" s="6">
        <v>0</v>
      </c>
      <c r="O909" s="5">
        <v>0</v>
      </c>
      <c r="P909" s="6">
        <v>0</v>
      </c>
      <c r="Q909" s="5">
        <v>0</v>
      </c>
      <c r="R909" s="6">
        <v>0</v>
      </c>
      <c r="S909" s="5">
        <v>0</v>
      </c>
      <c r="T909" s="6">
        <v>0</v>
      </c>
      <c r="U909" s="5">
        <v>0</v>
      </c>
      <c r="V909" s="6">
        <v>0</v>
      </c>
      <c r="W909" s="5">
        <v>0</v>
      </c>
      <c r="X909" s="6">
        <v>0</v>
      </c>
      <c r="Y909" s="5">
        <v>0</v>
      </c>
      <c r="Z909" s="6">
        <v>0</v>
      </c>
      <c r="AA909" s="5">
        <v>0</v>
      </c>
      <c r="AB909" s="6">
        <v>0</v>
      </c>
      <c r="AC909" s="5">
        <v>0</v>
      </c>
      <c r="AD909" s="6">
        <v>0</v>
      </c>
      <c r="AE909" s="5">
        <v>0</v>
      </c>
      <c r="AF909" s="6">
        <v>0</v>
      </c>
    </row>
    <row r="910" spans="2:32" x14ac:dyDescent="0.35">
      <c r="B910" s="1" t="s">
        <v>371</v>
      </c>
      <c r="C910" s="5">
        <v>8.8000000000000003E-4</v>
      </c>
      <c r="D910" s="6">
        <v>0.85099999999999998</v>
      </c>
      <c r="E910" s="5">
        <v>0</v>
      </c>
      <c r="F910" s="6">
        <v>0</v>
      </c>
      <c r="G910" s="5">
        <v>0</v>
      </c>
      <c r="H910" s="6">
        <v>0</v>
      </c>
      <c r="I910" s="5">
        <v>0</v>
      </c>
      <c r="J910" s="6">
        <v>0</v>
      </c>
      <c r="K910" s="5">
        <v>0</v>
      </c>
      <c r="L910" s="6">
        <v>0</v>
      </c>
      <c r="M910" s="5">
        <v>0</v>
      </c>
      <c r="N910" s="6">
        <v>0</v>
      </c>
      <c r="O910" s="5">
        <v>0</v>
      </c>
      <c r="P910" s="6">
        <v>0</v>
      </c>
      <c r="Q910" s="5">
        <v>0</v>
      </c>
      <c r="R910" s="6">
        <v>0</v>
      </c>
      <c r="S910" s="5">
        <v>0</v>
      </c>
      <c r="T910" s="6">
        <v>0</v>
      </c>
      <c r="U910" s="5">
        <v>0</v>
      </c>
      <c r="V910" s="6">
        <v>0</v>
      </c>
      <c r="W910" s="5">
        <v>0</v>
      </c>
      <c r="X910" s="6">
        <v>0</v>
      </c>
      <c r="Y910" s="5">
        <v>0</v>
      </c>
      <c r="Z910" s="6">
        <v>0</v>
      </c>
      <c r="AA910" s="5">
        <v>0</v>
      </c>
      <c r="AB910" s="6">
        <v>0</v>
      </c>
      <c r="AC910" s="5">
        <v>4.6699999999999997E-3</v>
      </c>
      <c r="AD910" s="6">
        <v>0.85099999999999998</v>
      </c>
      <c r="AE910" s="5">
        <v>0</v>
      </c>
      <c r="AF910" s="6">
        <v>0</v>
      </c>
    </row>
    <row r="911" spans="2:32" x14ac:dyDescent="0.35">
      <c r="B911" s="1" t="s">
        <v>372</v>
      </c>
      <c r="C911" s="5">
        <v>0</v>
      </c>
      <c r="D911" s="6">
        <v>0</v>
      </c>
      <c r="E911" s="5">
        <v>0</v>
      </c>
      <c r="F911" s="6">
        <v>0</v>
      </c>
      <c r="G911" s="5">
        <v>0</v>
      </c>
      <c r="H911" s="6">
        <v>0</v>
      </c>
      <c r="I911" s="5">
        <v>0</v>
      </c>
      <c r="J911" s="6">
        <v>0</v>
      </c>
      <c r="K911" s="5">
        <v>0</v>
      </c>
      <c r="L911" s="6">
        <v>0</v>
      </c>
      <c r="M911" s="5">
        <v>0</v>
      </c>
      <c r="N911" s="6">
        <v>0</v>
      </c>
      <c r="O911" s="5">
        <v>0</v>
      </c>
      <c r="P911" s="6">
        <v>0</v>
      </c>
      <c r="Q911" s="5">
        <v>0</v>
      </c>
      <c r="R911" s="6">
        <v>0</v>
      </c>
      <c r="S911" s="5">
        <v>0</v>
      </c>
      <c r="T911" s="6">
        <v>0</v>
      </c>
      <c r="U911" s="5">
        <v>0</v>
      </c>
      <c r="V911" s="6">
        <v>0</v>
      </c>
      <c r="W911" s="5">
        <v>0</v>
      </c>
      <c r="X911" s="6">
        <v>0</v>
      </c>
      <c r="Y911" s="5">
        <v>0</v>
      </c>
      <c r="Z911" s="6">
        <v>0</v>
      </c>
      <c r="AA911" s="5">
        <v>0</v>
      </c>
      <c r="AB911" s="6">
        <v>0</v>
      </c>
      <c r="AC911" s="5">
        <v>0</v>
      </c>
      <c r="AD911" s="6">
        <v>0</v>
      </c>
      <c r="AE911" s="5">
        <v>0</v>
      </c>
      <c r="AF911" s="6">
        <v>0</v>
      </c>
    </row>
    <row r="912" spans="2:32" x14ac:dyDescent="0.35">
      <c r="B912" s="1" t="s">
        <v>373</v>
      </c>
      <c r="C912" s="5">
        <v>0</v>
      </c>
      <c r="D912" s="6">
        <v>0</v>
      </c>
      <c r="E912" s="5">
        <v>0</v>
      </c>
      <c r="F912" s="6">
        <v>0</v>
      </c>
      <c r="G912" s="5">
        <v>0</v>
      </c>
      <c r="H912" s="6">
        <v>0</v>
      </c>
      <c r="I912" s="5">
        <v>0</v>
      </c>
      <c r="J912" s="6">
        <v>0</v>
      </c>
      <c r="K912" s="5">
        <v>0</v>
      </c>
      <c r="L912" s="6">
        <v>0</v>
      </c>
      <c r="M912" s="5">
        <v>0</v>
      </c>
      <c r="N912" s="6">
        <v>0</v>
      </c>
      <c r="O912" s="5">
        <v>0</v>
      </c>
      <c r="P912" s="6">
        <v>0</v>
      </c>
      <c r="Q912" s="5">
        <v>0</v>
      </c>
      <c r="R912" s="6">
        <v>0</v>
      </c>
      <c r="S912" s="5">
        <v>0</v>
      </c>
      <c r="T912" s="6">
        <v>0</v>
      </c>
      <c r="U912" s="5">
        <v>0</v>
      </c>
      <c r="V912" s="6">
        <v>0</v>
      </c>
      <c r="W912" s="5">
        <v>0</v>
      </c>
      <c r="X912" s="6">
        <v>0</v>
      </c>
      <c r="Y912" s="5">
        <v>0</v>
      </c>
      <c r="Z912" s="6">
        <v>0</v>
      </c>
      <c r="AA912" s="5">
        <v>0</v>
      </c>
      <c r="AB912" s="6">
        <v>0</v>
      </c>
      <c r="AC912" s="5">
        <v>0</v>
      </c>
      <c r="AD912" s="6">
        <v>0</v>
      </c>
      <c r="AE912" s="5">
        <v>0</v>
      </c>
      <c r="AF912" s="6">
        <v>0</v>
      </c>
    </row>
    <row r="913" spans="2:32" x14ac:dyDescent="0.35">
      <c r="B913" s="1" t="s">
        <v>374</v>
      </c>
      <c r="C913" s="5">
        <v>0</v>
      </c>
      <c r="D913" s="6">
        <v>0</v>
      </c>
      <c r="E913" s="5">
        <v>0</v>
      </c>
      <c r="F913" s="6">
        <v>0</v>
      </c>
      <c r="G913" s="5">
        <v>0</v>
      </c>
      <c r="H913" s="6">
        <v>0</v>
      </c>
      <c r="I913" s="5">
        <v>0</v>
      </c>
      <c r="J913" s="6">
        <v>0</v>
      </c>
      <c r="K913" s="5">
        <v>0</v>
      </c>
      <c r="L913" s="6">
        <v>0</v>
      </c>
      <c r="M913" s="5">
        <v>0</v>
      </c>
      <c r="N913" s="6">
        <v>0</v>
      </c>
      <c r="O913" s="5">
        <v>0</v>
      </c>
      <c r="P913" s="6">
        <v>0</v>
      </c>
      <c r="Q913" s="5">
        <v>0</v>
      </c>
      <c r="R913" s="6">
        <v>0</v>
      </c>
      <c r="S913" s="5">
        <v>0</v>
      </c>
      <c r="T913" s="6">
        <v>0</v>
      </c>
      <c r="U913" s="5">
        <v>0</v>
      </c>
      <c r="V913" s="6">
        <v>0</v>
      </c>
      <c r="W913" s="5">
        <v>0</v>
      </c>
      <c r="X913" s="6">
        <v>0</v>
      </c>
      <c r="Y913" s="5">
        <v>0</v>
      </c>
      <c r="Z913" s="6">
        <v>0</v>
      </c>
      <c r="AA913" s="5">
        <v>0</v>
      </c>
      <c r="AB913" s="6">
        <v>0</v>
      </c>
      <c r="AC913" s="5">
        <v>0</v>
      </c>
      <c r="AD913" s="6">
        <v>0</v>
      </c>
      <c r="AE913" s="5">
        <v>0</v>
      </c>
      <c r="AF913" s="6">
        <v>0</v>
      </c>
    </row>
    <row r="914" spans="2:32" x14ac:dyDescent="0.35">
      <c r="B914" s="1" t="s">
        <v>375</v>
      </c>
      <c r="C914" s="5">
        <v>2.2000000000000001E-3</v>
      </c>
      <c r="D914" s="6">
        <v>2.1309999999999998</v>
      </c>
      <c r="E914" s="5">
        <v>0</v>
      </c>
      <c r="F914" s="6">
        <v>0</v>
      </c>
      <c r="G914" s="5">
        <v>0</v>
      </c>
      <c r="H914" s="6">
        <v>0</v>
      </c>
      <c r="I914" s="5">
        <v>0</v>
      </c>
      <c r="J914" s="6">
        <v>0</v>
      </c>
      <c r="K914" s="5">
        <v>0</v>
      </c>
      <c r="L914" s="6">
        <v>0</v>
      </c>
      <c r="M914" s="5">
        <v>0</v>
      </c>
      <c r="N914" s="6">
        <v>0</v>
      </c>
      <c r="O914" s="5">
        <v>0</v>
      </c>
      <c r="P914" s="6">
        <v>0</v>
      </c>
      <c r="Q914" s="5">
        <v>0</v>
      </c>
      <c r="R914" s="6">
        <v>0</v>
      </c>
      <c r="S914" s="5">
        <v>2.155E-2</v>
      </c>
      <c r="T914" s="6">
        <v>2.1309999999999998</v>
      </c>
      <c r="U914" s="5">
        <v>0</v>
      </c>
      <c r="V914" s="6">
        <v>0</v>
      </c>
      <c r="W914" s="5">
        <v>0</v>
      </c>
      <c r="X914" s="6">
        <v>0</v>
      </c>
      <c r="Y914" s="5">
        <v>0</v>
      </c>
      <c r="Z914" s="6">
        <v>0</v>
      </c>
      <c r="AA914" s="5">
        <v>0</v>
      </c>
      <c r="AB914" s="6">
        <v>0</v>
      </c>
      <c r="AC914" s="5">
        <v>0</v>
      </c>
      <c r="AD914" s="6">
        <v>0</v>
      </c>
      <c r="AE914" s="5">
        <v>0</v>
      </c>
      <c r="AF914" s="6">
        <v>0</v>
      </c>
    </row>
    <row r="915" spans="2:32" x14ac:dyDescent="0.35">
      <c r="B915" s="1" t="s">
        <v>376</v>
      </c>
      <c r="C915" s="5">
        <v>0</v>
      </c>
      <c r="D915" s="6">
        <v>0</v>
      </c>
      <c r="E915" s="5">
        <v>0</v>
      </c>
      <c r="F915" s="6">
        <v>0</v>
      </c>
      <c r="G915" s="5">
        <v>0</v>
      </c>
      <c r="H915" s="6">
        <v>0</v>
      </c>
      <c r="I915" s="5">
        <v>0</v>
      </c>
      <c r="J915" s="6">
        <v>0</v>
      </c>
      <c r="K915" s="5">
        <v>0</v>
      </c>
      <c r="L915" s="6">
        <v>0</v>
      </c>
      <c r="M915" s="5">
        <v>0</v>
      </c>
      <c r="N915" s="6">
        <v>0</v>
      </c>
      <c r="O915" s="5">
        <v>0</v>
      </c>
      <c r="P915" s="6">
        <v>0</v>
      </c>
      <c r="Q915" s="5">
        <v>0</v>
      </c>
      <c r="R915" s="6">
        <v>0</v>
      </c>
      <c r="S915" s="5">
        <v>0</v>
      </c>
      <c r="T915" s="6">
        <v>0</v>
      </c>
      <c r="U915" s="5">
        <v>0</v>
      </c>
      <c r="V915" s="6">
        <v>0</v>
      </c>
      <c r="W915" s="5">
        <v>0</v>
      </c>
      <c r="X915" s="6">
        <v>0</v>
      </c>
      <c r="Y915" s="5">
        <v>0</v>
      </c>
      <c r="Z915" s="6">
        <v>0</v>
      </c>
      <c r="AA915" s="5">
        <v>0</v>
      </c>
      <c r="AB915" s="6">
        <v>0</v>
      </c>
      <c r="AC915" s="5">
        <v>0</v>
      </c>
      <c r="AD915" s="6">
        <v>0</v>
      </c>
      <c r="AE915" s="5">
        <v>0</v>
      </c>
      <c r="AF915" s="6">
        <v>0</v>
      </c>
    </row>
    <row r="916" spans="2:32" x14ac:dyDescent="0.35">
      <c r="B916" s="1" t="s">
        <v>377</v>
      </c>
      <c r="C916" s="5">
        <v>7.6000000000000004E-4</v>
      </c>
      <c r="D916" s="6">
        <v>0.73699999999999999</v>
      </c>
      <c r="E916" s="5">
        <v>0</v>
      </c>
      <c r="F916" s="6">
        <v>0</v>
      </c>
      <c r="G916" s="5">
        <v>0</v>
      </c>
      <c r="H916" s="6">
        <v>0</v>
      </c>
      <c r="I916" s="5">
        <v>0</v>
      </c>
      <c r="J916" s="6">
        <v>0</v>
      </c>
      <c r="K916" s="5">
        <v>0</v>
      </c>
      <c r="L916" s="6">
        <v>0</v>
      </c>
      <c r="M916" s="5">
        <v>0</v>
      </c>
      <c r="N916" s="6">
        <v>0</v>
      </c>
      <c r="O916" s="5">
        <v>0</v>
      </c>
      <c r="P916" s="6">
        <v>0</v>
      </c>
      <c r="Q916" s="5">
        <v>0</v>
      </c>
      <c r="R916" s="6">
        <v>0</v>
      </c>
      <c r="S916" s="5">
        <v>0</v>
      </c>
      <c r="T916" s="6">
        <v>0</v>
      </c>
      <c r="U916" s="5">
        <v>0</v>
      </c>
      <c r="V916" s="6">
        <v>0</v>
      </c>
      <c r="W916" s="5">
        <v>0</v>
      </c>
      <c r="X916" s="6">
        <v>0</v>
      </c>
      <c r="Y916" s="5">
        <v>0</v>
      </c>
      <c r="Z916" s="6">
        <v>0</v>
      </c>
      <c r="AA916" s="5">
        <v>6.3800000000000003E-3</v>
      </c>
      <c r="AB916" s="6">
        <v>0.73699999999999999</v>
      </c>
      <c r="AC916" s="5">
        <v>0</v>
      </c>
      <c r="AD916" s="6">
        <v>0</v>
      </c>
      <c r="AE916" s="5">
        <v>0</v>
      </c>
      <c r="AF916" s="6">
        <v>0</v>
      </c>
    </row>
    <row r="917" spans="2:32" x14ac:dyDescent="0.35">
      <c r="B917" s="1" t="s">
        <v>378</v>
      </c>
      <c r="C917" s="5">
        <v>0</v>
      </c>
      <c r="D917" s="6">
        <v>0</v>
      </c>
      <c r="E917" s="5">
        <v>0</v>
      </c>
      <c r="F917" s="6">
        <v>0</v>
      </c>
      <c r="G917" s="5">
        <v>0</v>
      </c>
      <c r="H917" s="6">
        <v>0</v>
      </c>
      <c r="I917" s="5">
        <v>0</v>
      </c>
      <c r="J917" s="6">
        <v>0</v>
      </c>
      <c r="K917" s="5">
        <v>0</v>
      </c>
      <c r="L917" s="6">
        <v>0</v>
      </c>
      <c r="M917" s="5">
        <v>0</v>
      </c>
      <c r="N917" s="6">
        <v>0</v>
      </c>
      <c r="O917" s="5">
        <v>0</v>
      </c>
      <c r="P917" s="6">
        <v>0</v>
      </c>
      <c r="Q917" s="5">
        <v>0</v>
      </c>
      <c r="R917" s="6">
        <v>0</v>
      </c>
      <c r="S917" s="5">
        <v>0</v>
      </c>
      <c r="T917" s="6">
        <v>0</v>
      </c>
      <c r="U917" s="5">
        <v>0</v>
      </c>
      <c r="V917" s="6">
        <v>0</v>
      </c>
      <c r="W917" s="5">
        <v>0</v>
      </c>
      <c r="X917" s="6">
        <v>0</v>
      </c>
      <c r="Y917" s="5">
        <v>0</v>
      </c>
      <c r="Z917" s="6">
        <v>0</v>
      </c>
      <c r="AA917" s="5">
        <v>0</v>
      </c>
      <c r="AB917" s="6">
        <v>0</v>
      </c>
      <c r="AC917" s="5">
        <v>0</v>
      </c>
      <c r="AD917" s="6">
        <v>0</v>
      </c>
      <c r="AE917" s="5">
        <v>0</v>
      </c>
      <c r="AF917" s="6">
        <v>0</v>
      </c>
    </row>
    <row r="918" spans="2:32" x14ac:dyDescent="0.35">
      <c r="B918" s="1" t="s">
        <v>379</v>
      </c>
      <c r="C918" s="5">
        <v>0</v>
      </c>
      <c r="D918" s="6">
        <v>0</v>
      </c>
      <c r="E918" s="5">
        <v>0</v>
      </c>
      <c r="F918" s="6">
        <v>0</v>
      </c>
      <c r="G918" s="5">
        <v>0</v>
      </c>
      <c r="H918" s="6">
        <v>0</v>
      </c>
      <c r="I918" s="5">
        <v>0</v>
      </c>
      <c r="J918" s="6">
        <v>0</v>
      </c>
      <c r="K918" s="5">
        <v>0</v>
      </c>
      <c r="L918" s="6">
        <v>0</v>
      </c>
      <c r="M918" s="5">
        <v>0</v>
      </c>
      <c r="N918" s="6">
        <v>0</v>
      </c>
      <c r="O918" s="5">
        <v>0</v>
      </c>
      <c r="P918" s="6">
        <v>0</v>
      </c>
      <c r="Q918" s="5">
        <v>0</v>
      </c>
      <c r="R918" s="6">
        <v>0</v>
      </c>
      <c r="S918" s="5">
        <v>0</v>
      </c>
      <c r="T918" s="6">
        <v>0</v>
      </c>
      <c r="U918" s="5">
        <v>0</v>
      </c>
      <c r="V918" s="6">
        <v>0</v>
      </c>
      <c r="W918" s="5">
        <v>0</v>
      </c>
      <c r="X918" s="6">
        <v>0</v>
      </c>
      <c r="Y918" s="5">
        <v>0</v>
      </c>
      <c r="Z918" s="6">
        <v>0</v>
      </c>
      <c r="AA918" s="5">
        <v>0</v>
      </c>
      <c r="AB918" s="6">
        <v>0</v>
      </c>
      <c r="AC918" s="5">
        <v>0</v>
      </c>
      <c r="AD918" s="6">
        <v>0</v>
      </c>
      <c r="AE918" s="5">
        <v>0</v>
      </c>
      <c r="AF918" s="6">
        <v>0</v>
      </c>
    </row>
    <row r="919" spans="2:32" x14ac:dyDescent="0.35">
      <c r="B919" s="1" t="s">
        <v>380</v>
      </c>
      <c r="C919" s="5">
        <v>1.9499999999999999E-3</v>
      </c>
      <c r="D919" s="6">
        <v>1.885</v>
      </c>
      <c r="E919" s="5">
        <v>0</v>
      </c>
      <c r="F919" s="6">
        <v>0</v>
      </c>
      <c r="G919" s="5">
        <v>0</v>
      </c>
      <c r="H919" s="6">
        <v>0</v>
      </c>
      <c r="I919" s="5">
        <v>0</v>
      </c>
      <c r="J919" s="6">
        <v>0</v>
      </c>
      <c r="K919" s="5">
        <v>0</v>
      </c>
      <c r="L919" s="6">
        <v>0</v>
      </c>
      <c r="M919" s="5">
        <v>0</v>
      </c>
      <c r="N919" s="6">
        <v>0</v>
      </c>
      <c r="O919" s="5">
        <v>0</v>
      </c>
      <c r="P919" s="6">
        <v>0</v>
      </c>
      <c r="Q919" s="5">
        <v>0</v>
      </c>
      <c r="R919" s="6">
        <v>0</v>
      </c>
      <c r="S919" s="5">
        <v>0</v>
      </c>
      <c r="T919" s="6">
        <v>0</v>
      </c>
      <c r="U919" s="5">
        <v>0</v>
      </c>
      <c r="V919" s="6">
        <v>0</v>
      </c>
      <c r="W919" s="5">
        <v>0</v>
      </c>
      <c r="X919" s="6">
        <v>0</v>
      </c>
      <c r="Y919" s="5">
        <v>0</v>
      </c>
      <c r="Z919" s="6">
        <v>0</v>
      </c>
      <c r="AA919" s="5">
        <v>1.6310000000000002E-2</v>
      </c>
      <c r="AB919" s="6">
        <v>1.885</v>
      </c>
      <c r="AC919" s="5">
        <v>0</v>
      </c>
      <c r="AD919" s="6">
        <v>0</v>
      </c>
      <c r="AE919" s="5">
        <v>0</v>
      </c>
      <c r="AF919" s="6">
        <v>0</v>
      </c>
    </row>
    <row r="920" spans="2:32" x14ac:dyDescent="0.35">
      <c r="B920" s="1" t="s">
        <v>381</v>
      </c>
      <c r="C920" s="5">
        <v>0</v>
      </c>
      <c r="D920" s="6">
        <v>0</v>
      </c>
      <c r="E920" s="5">
        <v>0</v>
      </c>
      <c r="F920" s="6">
        <v>0</v>
      </c>
      <c r="G920" s="5">
        <v>0</v>
      </c>
      <c r="H920" s="6">
        <v>0</v>
      </c>
      <c r="I920" s="5">
        <v>0</v>
      </c>
      <c r="J920" s="6">
        <v>0</v>
      </c>
      <c r="K920" s="5">
        <v>0</v>
      </c>
      <c r="L920" s="6">
        <v>0</v>
      </c>
      <c r="M920" s="5">
        <v>0</v>
      </c>
      <c r="N920" s="6">
        <v>0</v>
      </c>
      <c r="O920" s="5">
        <v>0</v>
      </c>
      <c r="P920" s="6">
        <v>0</v>
      </c>
      <c r="Q920" s="5">
        <v>0</v>
      </c>
      <c r="R920" s="6">
        <v>0</v>
      </c>
      <c r="S920" s="5">
        <v>0</v>
      </c>
      <c r="T920" s="6">
        <v>0</v>
      </c>
      <c r="U920" s="5">
        <v>0</v>
      </c>
      <c r="V920" s="6">
        <v>0</v>
      </c>
      <c r="W920" s="5">
        <v>0</v>
      </c>
      <c r="X920" s="6">
        <v>0</v>
      </c>
      <c r="Y920" s="5">
        <v>0</v>
      </c>
      <c r="Z920" s="6">
        <v>0</v>
      </c>
      <c r="AA920" s="5">
        <v>0</v>
      </c>
      <c r="AB920" s="6">
        <v>0</v>
      </c>
      <c r="AC920" s="5">
        <v>0</v>
      </c>
      <c r="AD920" s="6">
        <v>0</v>
      </c>
      <c r="AE920" s="5">
        <v>0</v>
      </c>
      <c r="AF920" s="6">
        <v>0</v>
      </c>
    </row>
    <row r="921" spans="2:32" x14ac:dyDescent="0.35">
      <c r="B921" s="1" t="s">
        <v>382</v>
      </c>
      <c r="C921" s="5">
        <v>0</v>
      </c>
      <c r="D921" s="6">
        <v>0</v>
      </c>
      <c r="E921" s="5">
        <v>0</v>
      </c>
      <c r="F921" s="6">
        <v>0</v>
      </c>
      <c r="G921" s="5">
        <v>0</v>
      </c>
      <c r="H921" s="6">
        <v>0</v>
      </c>
      <c r="I921" s="5">
        <v>0</v>
      </c>
      <c r="J921" s="6">
        <v>0</v>
      </c>
      <c r="K921" s="5">
        <v>0</v>
      </c>
      <c r="L921" s="6">
        <v>0</v>
      </c>
      <c r="M921" s="5">
        <v>0</v>
      </c>
      <c r="N921" s="6">
        <v>0</v>
      </c>
      <c r="O921" s="5">
        <v>0</v>
      </c>
      <c r="P921" s="6">
        <v>0</v>
      </c>
      <c r="Q921" s="5">
        <v>0</v>
      </c>
      <c r="R921" s="6">
        <v>0</v>
      </c>
      <c r="S921" s="5">
        <v>0</v>
      </c>
      <c r="T921" s="6">
        <v>0</v>
      </c>
      <c r="U921" s="5">
        <v>0</v>
      </c>
      <c r="V921" s="6">
        <v>0</v>
      </c>
      <c r="W921" s="5">
        <v>0</v>
      </c>
      <c r="X921" s="6">
        <v>0</v>
      </c>
      <c r="Y921" s="5">
        <v>0</v>
      </c>
      <c r="Z921" s="6">
        <v>0</v>
      </c>
      <c r="AA921" s="5">
        <v>0</v>
      </c>
      <c r="AB921" s="6">
        <v>0</v>
      </c>
      <c r="AC921" s="5">
        <v>0</v>
      </c>
      <c r="AD921" s="6">
        <v>0</v>
      </c>
      <c r="AE921" s="5">
        <v>0</v>
      </c>
      <c r="AF921" s="6">
        <v>0</v>
      </c>
    </row>
    <row r="922" spans="2:32" x14ac:dyDescent="0.35">
      <c r="B922" s="1" t="s">
        <v>383</v>
      </c>
      <c r="C922" s="5">
        <v>5.8E-4</v>
      </c>
      <c r="D922" s="6">
        <v>0.55900000000000005</v>
      </c>
      <c r="E922" s="5">
        <v>0</v>
      </c>
      <c r="F922" s="6">
        <v>0</v>
      </c>
      <c r="G922" s="5">
        <v>0</v>
      </c>
      <c r="H922" s="6">
        <v>0</v>
      </c>
      <c r="I922" s="5">
        <v>0</v>
      </c>
      <c r="J922" s="6">
        <v>0</v>
      </c>
      <c r="K922" s="5">
        <v>0</v>
      </c>
      <c r="L922" s="6">
        <v>0</v>
      </c>
      <c r="M922" s="5">
        <v>0</v>
      </c>
      <c r="N922" s="6">
        <v>0</v>
      </c>
      <c r="O922" s="5">
        <v>1.771E-2</v>
      </c>
      <c r="P922" s="6">
        <v>0.55900000000000005</v>
      </c>
      <c r="Q922" s="5">
        <v>0</v>
      </c>
      <c r="R922" s="6">
        <v>0</v>
      </c>
      <c r="S922" s="5">
        <v>0</v>
      </c>
      <c r="T922" s="6">
        <v>0</v>
      </c>
      <c r="U922" s="5">
        <v>0</v>
      </c>
      <c r="V922" s="6">
        <v>0</v>
      </c>
      <c r="W922" s="5">
        <v>0</v>
      </c>
      <c r="X922" s="6">
        <v>0</v>
      </c>
      <c r="Y922" s="5">
        <v>0</v>
      </c>
      <c r="Z922" s="6">
        <v>0</v>
      </c>
      <c r="AA922" s="5">
        <v>0</v>
      </c>
      <c r="AB922" s="6">
        <v>0</v>
      </c>
      <c r="AC922" s="5">
        <v>0</v>
      </c>
      <c r="AD922" s="6">
        <v>0</v>
      </c>
      <c r="AE922" s="5">
        <v>0</v>
      </c>
      <c r="AF922" s="6">
        <v>0</v>
      </c>
    </row>
    <row r="923" spans="2:32" x14ac:dyDescent="0.35">
      <c r="B923" s="1" t="s">
        <v>384</v>
      </c>
      <c r="C923" s="5">
        <v>0</v>
      </c>
      <c r="D923" s="6">
        <v>0</v>
      </c>
      <c r="E923" s="5">
        <v>0</v>
      </c>
      <c r="F923" s="6">
        <v>0</v>
      </c>
      <c r="G923" s="5">
        <v>0</v>
      </c>
      <c r="H923" s="6">
        <v>0</v>
      </c>
      <c r="I923" s="5">
        <v>0</v>
      </c>
      <c r="J923" s="6">
        <v>0</v>
      </c>
      <c r="K923" s="5">
        <v>0</v>
      </c>
      <c r="L923" s="6">
        <v>0</v>
      </c>
      <c r="M923" s="5">
        <v>0</v>
      </c>
      <c r="N923" s="6">
        <v>0</v>
      </c>
      <c r="O923" s="5">
        <v>0</v>
      </c>
      <c r="P923" s="6">
        <v>0</v>
      </c>
      <c r="Q923" s="5">
        <v>0</v>
      </c>
      <c r="R923" s="6">
        <v>0</v>
      </c>
      <c r="S923" s="5">
        <v>0</v>
      </c>
      <c r="T923" s="6">
        <v>0</v>
      </c>
      <c r="U923" s="5">
        <v>0</v>
      </c>
      <c r="V923" s="6">
        <v>0</v>
      </c>
      <c r="W923" s="5">
        <v>0</v>
      </c>
      <c r="X923" s="6">
        <v>0</v>
      </c>
      <c r="Y923" s="5">
        <v>0</v>
      </c>
      <c r="Z923" s="6">
        <v>0</v>
      </c>
      <c r="AA923" s="5">
        <v>0</v>
      </c>
      <c r="AB923" s="6">
        <v>0</v>
      </c>
      <c r="AC923" s="5">
        <v>0</v>
      </c>
      <c r="AD923" s="6">
        <v>0</v>
      </c>
      <c r="AE923" s="5">
        <v>0</v>
      </c>
      <c r="AF923" s="6">
        <v>0</v>
      </c>
    </row>
    <row r="924" spans="2:32" x14ac:dyDescent="0.35">
      <c r="B924" s="1" t="s">
        <v>385</v>
      </c>
      <c r="C924" s="5">
        <v>1.9499999999999999E-3</v>
      </c>
      <c r="D924" s="6">
        <v>1.885</v>
      </c>
      <c r="E924" s="5">
        <v>0</v>
      </c>
      <c r="F924" s="6">
        <v>0</v>
      </c>
      <c r="G924" s="5">
        <v>0</v>
      </c>
      <c r="H924" s="6">
        <v>0</v>
      </c>
      <c r="I924" s="5">
        <v>0</v>
      </c>
      <c r="J924" s="6">
        <v>0</v>
      </c>
      <c r="K924" s="5">
        <v>0</v>
      </c>
      <c r="L924" s="6">
        <v>0</v>
      </c>
      <c r="M924" s="5">
        <v>0</v>
      </c>
      <c r="N924" s="6">
        <v>0</v>
      </c>
      <c r="O924" s="5">
        <v>0</v>
      </c>
      <c r="P924" s="6">
        <v>0</v>
      </c>
      <c r="Q924" s="5">
        <v>0</v>
      </c>
      <c r="R924" s="6">
        <v>0</v>
      </c>
      <c r="S924" s="5">
        <v>0</v>
      </c>
      <c r="T924" s="6">
        <v>0</v>
      </c>
      <c r="U924" s="5">
        <v>0</v>
      </c>
      <c r="V924" s="6">
        <v>0</v>
      </c>
      <c r="W924" s="5">
        <v>0</v>
      </c>
      <c r="X924" s="6">
        <v>0</v>
      </c>
      <c r="Y924" s="5">
        <v>0</v>
      </c>
      <c r="Z924" s="6">
        <v>0</v>
      </c>
      <c r="AA924" s="5">
        <v>1.6310000000000002E-2</v>
      </c>
      <c r="AB924" s="6">
        <v>1.885</v>
      </c>
      <c r="AC924" s="5">
        <v>0</v>
      </c>
      <c r="AD924" s="6">
        <v>0</v>
      </c>
      <c r="AE924" s="5">
        <v>0</v>
      </c>
      <c r="AF924" s="6">
        <v>0</v>
      </c>
    </row>
    <row r="925" spans="2:32" x14ac:dyDescent="0.35">
      <c r="B925" s="1" t="s">
        <v>386</v>
      </c>
      <c r="C925" s="5">
        <v>0</v>
      </c>
      <c r="D925" s="6">
        <v>0</v>
      </c>
      <c r="E925" s="5">
        <v>0</v>
      </c>
      <c r="F925" s="6">
        <v>0</v>
      </c>
      <c r="G925" s="5">
        <v>0</v>
      </c>
      <c r="H925" s="6">
        <v>0</v>
      </c>
      <c r="I925" s="5">
        <v>0</v>
      </c>
      <c r="J925" s="6">
        <v>0</v>
      </c>
      <c r="K925" s="5">
        <v>0</v>
      </c>
      <c r="L925" s="6">
        <v>0</v>
      </c>
      <c r="M925" s="5">
        <v>0</v>
      </c>
      <c r="N925" s="6">
        <v>0</v>
      </c>
      <c r="O925" s="5">
        <v>0</v>
      </c>
      <c r="P925" s="6">
        <v>0</v>
      </c>
      <c r="Q925" s="5">
        <v>0</v>
      </c>
      <c r="R925" s="6">
        <v>0</v>
      </c>
      <c r="S925" s="5">
        <v>0</v>
      </c>
      <c r="T925" s="6">
        <v>0</v>
      </c>
      <c r="U925" s="5">
        <v>0</v>
      </c>
      <c r="V925" s="6">
        <v>0</v>
      </c>
      <c r="W925" s="5">
        <v>0</v>
      </c>
      <c r="X925" s="6">
        <v>0</v>
      </c>
      <c r="Y925" s="5">
        <v>0</v>
      </c>
      <c r="Z925" s="6">
        <v>0</v>
      </c>
      <c r="AA925" s="5">
        <v>0</v>
      </c>
      <c r="AB925" s="6">
        <v>0</v>
      </c>
      <c r="AC925" s="5">
        <v>0</v>
      </c>
      <c r="AD925" s="6">
        <v>0</v>
      </c>
      <c r="AE925" s="5">
        <v>0</v>
      </c>
      <c r="AF925" s="6">
        <v>0</v>
      </c>
    </row>
    <row r="926" spans="2:32" x14ac:dyDescent="0.35">
      <c r="B926" s="1" t="s">
        <v>387</v>
      </c>
      <c r="C926" s="5">
        <v>0</v>
      </c>
      <c r="D926" s="6">
        <v>0</v>
      </c>
      <c r="E926" s="5">
        <v>0</v>
      </c>
      <c r="F926" s="6">
        <v>0</v>
      </c>
      <c r="G926" s="5">
        <v>0</v>
      </c>
      <c r="H926" s="6">
        <v>0</v>
      </c>
      <c r="I926" s="5">
        <v>0</v>
      </c>
      <c r="J926" s="6">
        <v>0</v>
      </c>
      <c r="K926" s="5">
        <v>0</v>
      </c>
      <c r="L926" s="6">
        <v>0</v>
      </c>
      <c r="M926" s="5">
        <v>0</v>
      </c>
      <c r="N926" s="6">
        <v>0</v>
      </c>
      <c r="O926" s="5">
        <v>0</v>
      </c>
      <c r="P926" s="6">
        <v>0</v>
      </c>
      <c r="Q926" s="5">
        <v>0</v>
      </c>
      <c r="R926" s="6">
        <v>0</v>
      </c>
      <c r="S926" s="5">
        <v>0</v>
      </c>
      <c r="T926" s="6">
        <v>0</v>
      </c>
      <c r="U926" s="5">
        <v>0</v>
      </c>
      <c r="V926" s="6">
        <v>0</v>
      </c>
      <c r="W926" s="5">
        <v>0</v>
      </c>
      <c r="X926" s="6">
        <v>0</v>
      </c>
      <c r="Y926" s="5">
        <v>0</v>
      </c>
      <c r="Z926" s="6">
        <v>0</v>
      </c>
      <c r="AA926" s="5">
        <v>0</v>
      </c>
      <c r="AB926" s="6">
        <v>0</v>
      </c>
      <c r="AC926" s="5">
        <v>0</v>
      </c>
      <c r="AD926" s="6">
        <v>0</v>
      </c>
      <c r="AE926" s="5">
        <v>0</v>
      </c>
      <c r="AF926" s="6">
        <v>0</v>
      </c>
    </row>
    <row r="927" spans="2:32" x14ac:dyDescent="0.35">
      <c r="B927" s="1" t="s">
        <v>388</v>
      </c>
      <c r="C927" s="5">
        <v>5.5999999999999995E-4</v>
      </c>
      <c r="D927" s="6">
        <v>0.53900000000000003</v>
      </c>
      <c r="E927" s="5">
        <v>0</v>
      </c>
      <c r="F927" s="6">
        <v>0</v>
      </c>
      <c r="G927" s="5">
        <v>0</v>
      </c>
      <c r="H927" s="6">
        <v>0</v>
      </c>
      <c r="I927" s="5">
        <v>0</v>
      </c>
      <c r="J927" s="6">
        <v>0</v>
      </c>
      <c r="K927" s="5">
        <v>0</v>
      </c>
      <c r="L927" s="6">
        <v>0</v>
      </c>
      <c r="M927" s="5">
        <v>0</v>
      </c>
      <c r="N927" s="6">
        <v>0</v>
      </c>
      <c r="O927" s="5">
        <v>0</v>
      </c>
      <c r="P927" s="6">
        <v>0</v>
      </c>
      <c r="Q927" s="5">
        <v>0</v>
      </c>
      <c r="R927" s="6">
        <v>0</v>
      </c>
      <c r="S927" s="5">
        <v>5.45E-3</v>
      </c>
      <c r="T927" s="6">
        <v>0.53900000000000003</v>
      </c>
      <c r="U927" s="5">
        <v>0</v>
      </c>
      <c r="V927" s="6">
        <v>0</v>
      </c>
      <c r="W927" s="5">
        <v>0</v>
      </c>
      <c r="X927" s="6">
        <v>0</v>
      </c>
      <c r="Y927" s="5">
        <v>0</v>
      </c>
      <c r="Z927" s="6">
        <v>0</v>
      </c>
      <c r="AA927" s="5">
        <v>0</v>
      </c>
      <c r="AB927" s="6">
        <v>0</v>
      </c>
      <c r="AC927" s="5">
        <v>0</v>
      </c>
      <c r="AD927" s="6">
        <v>0</v>
      </c>
      <c r="AE927" s="5">
        <v>0</v>
      </c>
      <c r="AF927" s="6">
        <v>0</v>
      </c>
    </row>
    <row r="928" spans="2:32" x14ac:dyDescent="0.35">
      <c r="B928" s="1" t="s">
        <v>389</v>
      </c>
      <c r="C928" s="5">
        <v>1.4300000000000001E-3</v>
      </c>
      <c r="D928" s="6">
        <v>1.379</v>
      </c>
      <c r="E928" s="5">
        <v>0</v>
      </c>
      <c r="F928" s="6">
        <v>0</v>
      </c>
      <c r="G928" s="5">
        <v>0</v>
      </c>
      <c r="H928" s="6">
        <v>0</v>
      </c>
      <c r="I928" s="5">
        <v>0</v>
      </c>
      <c r="J928" s="6">
        <v>0</v>
      </c>
      <c r="K928" s="5">
        <v>0</v>
      </c>
      <c r="L928" s="6">
        <v>0</v>
      </c>
      <c r="M928" s="5">
        <v>0</v>
      </c>
      <c r="N928" s="6">
        <v>0</v>
      </c>
      <c r="O928" s="5">
        <v>0</v>
      </c>
      <c r="P928" s="6">
        <v>0</v>
      </c>
      <c r="Q928" s="5">
        <v>0</v>
      </c>
      <c r="R928" s="6">
        <v>0</v>
      </c>
      <c r="S928" s="5">
        <v>1.3939999999999999E-2</v>
      </c>
      <c r="T928" s="6">
        <v>1.379</v>
      </c>
      <c r="U928" s="5">
        <v>0</v>
      </c>
      <c r="V928" s="6">
        <v>0</v>
      </c>
      <c r="W928" s="5">
        <v>0</v>
      </c>
      <c r="X928" s="6">
        <v>0</v>
      </c>
      <c r="Y928" s="5">
        <v>0</v>
      </c>
      <c r="Z928" s="6">
        <v>0</v>
      </c>
      <c r="AA928" s="5">
        <v>0</v>
      </c>
      <c r="AB928" s="6">
        <v>0</v>
      </c>
      <c r="AC928" s="5">
        <v>0</v>
      </c>
      <c r="AD928" s="6">
        <v>0</v>
      </c>
      <c r="AE928" s="5">
        <v>0</v>
      </c>
      <c r="AF928" s="6">
        <v>0</v>
      </c>
    </row>
    <row r="929" spans="1:32" x14ac:dyDescent="0.35">
      <c r="B929" s="1" t="s">
        <v>390</v>
      </c>
      <c r="C929" s="5">
        <v>0</v>
      </c>
      <c r="D929" s="6">
        <v>0</v>
      </c>
      <c r="E929" s="5">
        <v>0</v>
      </c>
      <c r="F929" s="6">
        <v>0</v>
      </c>
      <c r="G929" s="5">
        <v>0</v>
      </c>
      <c r="H929" s="6">
        <v>0</v>
      </c>
      <c r="I929" s="5">
        <v>0</v>
      </c>
      <c r="J929" s="6">
        <v>0</v>
      </c>
      <c r="K929" s="5">
        <v>0</v>
      </c>
      <c r="L929" s="6">
        <v>0</v>
      </c>
      <c r="M929" s="5">
        <v>0</v>
      </c>
      <c r="N929" s="6">
        <v>0</v>
      </c>
      <c r="O929" s="5">
        <v>0</v>
      </c>
      <c r="P929" s="6">
        <v>0</v>
      </c>
      <c r="Q929" s="5">
        <v>0</v>
      </c>
      <c r="R929" s="6">
        <v>0</v>
      </c>
      <c r="S929" s="5">
        <v>0</v>
      </c>
      <c r="T929" s="6">
        <v>0</v>
      </c>
      <c r="U929" s="5">
        <v>0</v>
      </c>
      <c r="V929" s="6">
        <v>0</v>
      </c>
      <c r="W929" s="5">
        <v>0</v>
      </c>
      <c r="X929" s="6">
        <v>0</v>
      </c>
      <c r="Y929" s="5">
        <v>0</v>
      </c>
      <c r="Z929" s="6">
        <v>0</v>
      </c>
      <c r="AA929" s="5">
        <v>0</v>
      </c>
      <c r="AB929" s="6">
        <v>0</v>
      </c>
      <c r="AC929" s="5">
        <v>0</v>
      </c>
      <c r="AD929" s="6">
        <v>0</v>
      </c>
      <c r="AE929" s="5">
        <v>0</v>
      </c>
      <c r="AF929" s="6">
        <v>0</v>
      </c>
    </row>
    <row r="930" spans="1:32" x14ac:dyDescent="0.35">
      <c r="B930" s="1" t="s">
        <v>391</v>
      </c>
      <c r="C930" s="5">
        <v>0</v>
      </c>
      <c r="D930" s="6">
        <v>0</v>
      </c>
      <c r="E930" s="5">
        <v>0</v>
      </c>
      <c r="F930" s="6">
        <v>0</v>
      </c>
      <c r="G930" s="5">
        <v>0</v>
      </c>
      <c r="H930" s="6">
        <v>0</v>
      </c>
      <c r="I930" s="5">
        <v>0</v>
      </c>
      <c r="J930" s="6">
        <v>0</v>
      </c>
      <c r="K930" s="5">
        <v>0</v>
      </c>
      <c r="L930" s="6">
        <v>0</v>
      </c>
      <c r="M930" s="5">
        <v>0</v>
      </c>
      <c r="N930" s="6">
        <v>0</v>
      </c>
      <c r="O930" s="5">
        <v>0</v>
      </c>
      <c r="P930" s="6">
        <v>0</v>
      </c>
      <c r="Q930" s="5">
        <v>0</v>
      </c>
      <c r="R930" s="6">
        <v>0</v>
      </c>
      <c r="S930" s="5">
        <v>0</v>
      </c>
      <c r="T930" s="6">
        <v>0</v>
      </c>
      <c r="U930" s="5">
        <v>0</v>
      </c>
      <c r="V930" s="6">
        <v>0</v>
      </c>
      <c r="W930" s="5">
        <v>0</v>
      </c>
      <c r="X930" s="6">
        <v>0</v>
      </c>
      <c r="Y930" s="5">
        <v>0</v>
      </c>
      <c r="Z930" s="6">
        <v>0</v>
      </c>
      <c r="AA930" s="5">
        <v>0</v>
      </c>
      <c r="AB930" s="6">
        <v>0</v>
      </c>
      <c r="AC930" s="5">
        <v>0</v>
      </c>
      <c r="AD930" s="6">
        <v>0</v>
      </c>
      <c r="AE930" s="5">
        <v>0</v>
      </c>
      <c r="AF930" s="6">
        <v>0</v>
      </c>
    </row>
    <row r="931" spans="1:32" x14ac:dyDescent="0.35">
      <c r="B931" s="1" t="s">
        <v>392</v>
      </c>
      <c r="C931" s="5">
        <v>0</v>
      </c>
      <c r="D931" s="6">
        <v>0</v>
      </c>
      <c r="E931" s="5">
        <v>0</v>
      </c>
      <c r="F931" s="6">
        <v>0</v>
      </c>
      <c r="G931" s="5">
        <v>0</v>
      </c>
      <c r="H931" s="6">
        <v>0</v>
      </c>
      <c r="I931" s="5">
        <v>0</v>
      </c>
      <c r="J931" s="6">
        <v>0</v>
      </c>
      <c r="K931" s="5">
        <v>0</v>
      </c>
      <c r="L931" s="6">
        <v>0</v>
      </c>
      <c r="M931" s="5">
        <v>0</v>
      </c>
      <c r="N931" s="6">
        <v>0</v>
      </c>
      <c r="O931" s="5">
        <v>0</v>
      </c>
      <c r="P931" s="6">
        <v>0</v>
      </c>
      <c r="Q931" s="5">
        <v>0</v>
      </c>
      <c r="R931" s="6">
        <v>0</v>
      </c>
      <c r="S931" s="5">
        <v>0</v>
      </c>
      <c r="T931" s="6">
        <v>0</v>
      </c>
      <c r="U931" s="5">
        <v>0</v>
      </c>
      <c r="V931" s="6">
        <v>0</v>
      </c>
      <c r="W931" s="5">
        <v>0</v>
      </c>
      <c r="X931" s="6">
        <v>0</v>
      </c>
      <c r="Y931" s="5">
        <v>0</v>
      </c>
      <c r="Z931" s="6">
        <v>0</v>
      </c>
      <c r="AA931" s="5">
        <v>0</v>
      </c>
      <c r="AB931" s="6">
        <v>0</v>
      </c>
      <c r="AC931" s="5">
        <v>0</v>
      </c>
      <c r="AD931" s="6">
        <v>0</v>
      </c>
      <c r="AE931" s="5">
        <v>0</v>
      </c>
      <c r="AF931" s="6">
        <v>0</v>
      </c>
    </row>
    <row r="932" spans="1:32" x14ac:dyDescent="0.35">
      <c r="B932" s="2" t="s">
        <v>393</v>
      </c>
    </row>
    <row r="933" spans="1:32" x14ac:dyDescent="0.35">
      <c r="B933" s="1" t="s">
        <v>394</v>
      </c>
      <c r="C933" s="5">
        <v>0</v>
      </c>
      <c r="D933" s="6">
        <v>0</v>
      </c>
      <c r="E933" s="5">
        <v>0</v>
      </c>
      <c r="F933" s="6">
        <v>0</v>
      </c>
      <c r="G933" s="5">
        <v>0</v>
      </c>
      <c r="H933" s="6">
        <v>0</v>
      </c>
      <c r="I933" s="5">
        <v>0</v>
      </c>
      <c r="J933" s="6">
        <v>0</v>
      </c>
      <c r="K933" s="5">
        <v>0</v>
      </c>
      <c r="L933" s="6">
        <v>0</v>
      </c>
      <c r="M933" s="5">
        <v>0</v>
      </c>
      <c r="N933" s="6">
        <v>0</v>
      </c>
      <c r="O933" s="5">
        <v>0</v>
      </c>
      <c r="P933" s="6">
        <v>0</v>
      </c>
      <c r="Q933" s="5">
        <v>0</v>
      </c>
      <c r="R933" s="6">
        <v>0</v>
      </c>
      <c r="S933" s="5">
        <v>0</v>
      </c>
      <c r="T933" s="6">
        <v>0</v>
      </c>
      <c r="U933" s="5">
        <v>0</v>
      </c>
      <c r="V933" s="6">
        <v>0</v>
      </c>
      <c r="W933" s="5">
        <v>0</v>
      </c>
      <c r="X933" s="6">
        <v>0</v>
      </c>
      <c r="Y933" s="5">
        <v>0</v>
      </c>
      <c r="Z933" s="6">
        <v>0</v>
      </c>
      <c r="AA933" s="5">
        <v>0</v>
      </c>
      <c r="AB933" s="6">
        <v>0</v>
      </c>
      <c r="AC933" s="5">
        <v>0</v>
      </c>
      <c r="AD933" s="6">
        <v>0</v>
      </c>
      <c r="AE933" s="5">
        <v>0</v>
      </c>
      <c r="AF933" s="6">
        <v>0</v>
      </c>
    </row>
    <row r="934" spans="1:32" x14ac:dyDescent="0.35">
      <c r="B934" s="1" t="s">
        <v>395</v>
      </c>
      <c r="C934" s="5">
        <v>0</v>
      </c>
      <c r="D934" s="6">
        <v>0</v>
      </c>
      <c r="E934" s="5">
        <v>0</v>
      </c>
      <c r="F934" s="6">
        <v>0</v>
      </c>
      <c r="G934" s="5">
        <v>0</v>
      </c>
      <c r="H934" s="6">
        <v>0</v>
      </c>
      <c r="I934" s="5">
        <v>0</v>
      </c>
      <c r="J934" s="6">
        <v>0</v>
      </c>
      <c r="K934" s="5">
        <v>0</v>
      </c>
      <c r="L934" s="6">
        <v>0</v>
      </c>
      <c r="M934" s="5">
        <v>0</v>
      </c>
      <c r="N934" s="6">
        <v>0</v>
      </c>
      <c r="O934" s="5">
        <v>0</v>
      </c>
      <c r="P934" s="6">
        <v>0</v>
      </c>
      <c r="Q934" s="5">
        <v>0</v>
      </c>
      <c r="R934" s="6">
        <v>0</v>
      </c>
      <c r="S934" s="5">
        <v>0</v>
      </c>
      <c r="T934" s="6">
        <v>0</v>
      </c>
      <c r="U934" s="5">
        <v>0</v>
      </c>
      <c r="V934" s="6">
        <v>0</v>
      </c>
      <c r="W934" s="5">
        <v>0</v>
      </c>
      <c r="X934" s="6">
        <v>0</v>
      </c>
      <c r="Y934" s="5">
        <v>0</v>
      </c>
      <c r="Z934" s="6">
        <v>0</v>
      </c>
      <c r="AA934" s="5">
        <v>0</v>
      </c>
      <c r="AB934" s="6">
        <v>0</v>
      </c>
      <c r="AC934" s="5">
        <v>0</v>
      </c>
      <c r="AD934" s="6">
        <v>0</v>
      </c>
      <c r="AE934" s="5">
        <v>0</v>
      </c>
      <c r="AF934" s="6">
        <v>0</v>
      </c>
    </row>
    <row r="935" spans="1:32" x14ac:dyDescent="0.35">
      <c r="B935" s="1" t="s">
        <v>396</v>
      </c>
      <c r="C935" s="5">
        <v>0</v>
      </c>
      <c r="D935" s="6">
        <v>0</v>
      </c>
      <c r="E935" s="5">
        <v>0</v>
      </c>
      <c r="F935" s="6">
        <v>0</v>
      </c>
      <c r="G935" s="5">
        <v>0</v>
      </c>
      <c r="H935" s="6">
        <v>0</v>
      </c>
      <c r="I935" s="5">
        <v>0</v>
      </c>
      <c r="J935" s="6">
        <v>0</v>
      </c>
      <c r="K935" s="5">
        <v>0</v>
      </c>
      <c r="L935" s="6">
        <v>0</v>
      </c>
      <c r="M935" s="5">
        <v>0</v>
      </c>
      <c r="N935" s="6">
        <v>0</v>
      </c>
      <c r="O935" s="5">
        <v>0</v>
      </c>
      <c r="P935" s="6">
        <v>0</v>
      </c>
      <c r="Q935" s="5">
        <v>0</v>
      </c>
      <c r="R935" s="6">
        <v>0</v>
      </c>
      <c r="S935" s="5">
        <v>0</v>
      </c>
      <c r="T935" s="6">
        <v>0</v>
      </c>
      <c r="U935" s="5">
        <v>0</v>
      </c>
      <c r="V935" s="6">
        <v>0</v>
      </c>
      <c r="W935" s="5">
        <v>0</v>
      </c>
      <c r="X935" s="6">
        <v>0</v>
      </c>
      <c r="Y935" s="5">
        <v>0</v>
      </c>
      <c r="Z935" s="6">
        <v>0</v>
      </c>
      <c r="AA935" s="5">
        <v>0</v>
      </c>
      <c r="AB935" s="6">
        <v>0</v>
      </c>
      <c r="AC935" s="5">
        <v>0</v>
      </c>
      <c r="AD935" s="6">
        <v>0</v>
      </c>
      <c r="AE935" s="5">
        <v>0</v>
      </c>
      <c r="AF935" s="6">
        <v>0</v>
      </c>
    </row>
    <row r="936" spans="1:32" x14ac:dyDescent="0.35">
      <c r="B936" s="1" t="s">
        <v>397</v>
      </c>
      <c r="C936" s="5">
        <v>0</v>
      </c>
      <c r="D936" s="6">
        <v>0</v>
      </c>
      <c r="E936" s="5">
        <v>0</v>
      </c>
      <c r="F936" s="6">
        <v>0</v>
      </c>
      <c r="G936" s="5">
        <v>0</v>
      </c>
      <c r="H936" s="6">
        <v>0</v>
      </c>
      <c r="I936" s="5">
        <v>0</v>
      </c>
      <c r="J936" s="6">
        <v>0</v>
      </c>
      <c r="K936" s="5">
        <v>0</v>
      </c>
      <c r="L936" s="6">
        <v>0</v>
      </c>
      <c r="M936" s="5">
        <v>0</v>
      </c>
      <c r="N936" s="6">
        <v>0</v>
      </c>
      <c r="O936" s="5">
        <v>0</v>
      </c>
      <c r="P936" s="6">
        <v>0</v>
      </c>
      <c r="Q936" s="5">
        <v>0</v>
      </c>
      <c r="R936" s="6">
        <v>0</v>
      </c>
      <c r="S936" s="5">
        <v>0</v>
      </c>
      <c r="T936" s="6">
        <v>0</v>
      </c>
      <c r="U936" s="5">
        <v>0</v>
      </c>
      <c r="V936" s="6">
        <v>0</v>
      </c>
      <c r="W936" s="5">
        <v>0</v>
      </c>
      <c r="X936" s="6">
        <v>0</v>
      </c>
      <c r="Y936" s="5">
        <v>0</v>
      </c>
      <c r="Z936" s="6">
        <v>0</v>
      </c>
      <c r="AA936" s="5">
        <v>0</v>
      </c>
      <c r="AB936" s="6">
        <v>0</v>
      </c>
      <c r="AC936" s="5">
        <v>0</v>
      </c>
      <c r="AD936" s="6">
        <v>0</v>
      </c>
      <c r="AE936" s="5">
        <v>0</v>
      </c>
      <c r="AF936" s="6">
        <v>0</v>
      </c>
    </row>
    <row r="938" spans="1:32" x14ac:dyDescent="0.35">
      <c r="B938" s="2" t="s">
        <v>398</v>
      </c>
      <c r="D938" s="3">
        <v>966.91700000000003</v>
      </c>
      <c r="F938" s="3">
        <v>45.411999999999999</v>
      </c>
      <c r="H938" s="3">
        <v>86.795000000000002</v>
      </c>
      <c r="J938" s="3">
        <v>47.027000000000001</v>
      </c>
      <c r="L938" s="3">
        <v>54.832999999999998</v>
      </c>
      <c r="N938" s="3">
        <v>38.002000000000002</v>
      </c>
      <c r="P938" s="3">
        <v>31.565000000000001</v>
      </c>
      <c r="R938" s="3">
        <v>43.734000000000002</v>
      </c>
      <c r="T938" s="3">
        <v>98.89</v>
      </c>
      <c r="V938" s="3">
        <v>41.496000000000002</v>
      </c>
      <c r="X938" s="3">
        <v>15.352</v>
      </c>
      <c r="Z938" s="3">
        <v>78.241</v>
      </c>
      <c r="AB938" s="3">
        <v>115.55200000000001</v>
      </c>
      <c r="AD938" s="3">
        <v>182.21</v>
      </c>
      <c r="AF938" s="3">
        <v>87.808000000000007</v>
      </c>
    </row>
    <row r="939" spans="1:32" x14ac:dyDescent="0.35">
      <c r="B939" s="2" t="s">
        <v>399</v>
      </c>
      <c r="D939" s="3">
        <v>975</v>
      </c>
      <c r="F939" s="3">
        <v>68</v>
      </c>
      <c r="H939" s="3">
        <v>74</v>
      </c>
      <c r="J939" s="3">
        <v>72</v>
      </c>
      <c r="L939" s="3">
        <v>69</v>
      </c>
      <c r="N939" s="3">
        <v>70</v>
      </c>
      <c r="P939" s="3">
        <v>70</v>
      </c>
      <c r="R939" s="3">
        <v>75</v>
      </c>
      <c r="T939" s="3">
        <v>57</v>
      </c>
      <c r="V939" s="3">
        <v>77</v>
      </c>
      <c r="X939" s="3">
        <v>73</v>
      </c>
      <c r="Z939" s="3">
        <v>58</v>
      </c>
      <c r="AB939" s="3">
        <v>64</v>
      </c>
      <c r="AD939" s="3">
        <v>76</v>
      </c>
      <c r="AF939" s="3">
        <v>72</v>
      </c>
    </row>
    <row r="941" spans="1:32" x14ac:dyDescent="0.35">
      <c r="A941" s="3" t="s">
        <v>491</v>
      </c>
      <c r="B941" s="2" t="s">
        <v>492</v>
      </c>
    </row>
    <row r="942" spans="1:32" x14ac:dyDescent="0.35">
      <c r="B942" s="4" t="s">
        <v>493</v>
      </c>
    </row>
    <row r="944" spans="1:32" x14ac:dyDescent="0.35">
      <c r="B944" s="1" t="s">
        <v>446</v>
      </c>
      <c r="C944" s="5">
        <v>0.11209</v>
      </c>
      <c r="D944" s="6">
        <v>119.758</v>
      </c>
      <c r="E944" s="5">
        <v>0.18895000000000001</v>
      </c>
      <c r="F944" s="6">
        <v>8.7010000000000005</v>
      </c>
      <c r="G944" s="5">
        <v>0.10619000000000001</v>
      </c>
      <c r="H944" s="6">
        <v>9.4640000000000004</v>
      </c>
      <c r="I944" s="5">
        <v>0.18160000000000001</v>
      </c>
      <c r="J944" s="6">
        <v>9.1579999999999995</v>
      </c>
      <c r="K944" s="5">
        <v>8.0689999999999998E-2</v>
      </c>
      <c r="L944" s="6">
        <v>5.2889999999999997</v>
      </c>
      <c r="M944" s="5">
        <v>0.13378000000000001</v>
      </c>
      <c r="N944" s="6">
        <v>5.75</v>
      </c>
      <c r="O944" s="5">
        <v>0.17749000000000001</v>
      </c>
      <c r="P944" s="6">
        <v>6.3280000000000003</v>
      </c>
      <c r="Q944" s="5">
        <v>0.19323000000000001</v>
      </c>
      <c r="R944" s="6">
        <v>9.2409999999999997</v>
      </c>
      <c r="S944" s="5">
        <v>8.4839999999999999E-2</v>
      </c>
      <c r="T944" s="6">
        <v>11.827999999999999</v>
      </c>
      <c r="U944" s="5">
        <v>0.17765</v>
      </c>
      <c r="V944" s="6">
        <v>7.4240000000000004</v>
      </c>
      <c r="W944" s="5">
        <v>0.31468000000000002</v>
      </c>
      <c r="X944" s="6">
        <v>4.8310000000000004</v>
      </c>
      <c r="Y944" s="5">
        <v>9.9269999999999997E-2</v>
      </c>
      <c r="Z944" s="6">
        <v>8.1340000000000003</v>
      </c>
      <c r="AA944" s="5">
        <v>0.12595000000000001</v>
      </c>
      <c r="AB944" s="6">
        <v>15.656000000000001</v>
      </c>
      <c r="AC944" s="5">
        <v>6.1870000000000001E-2</v>
      </c>
      <c r="AD944" s="6">
        <v>11.814</v>
      </c>
      <c r="AE944" s="5">
        <v>6.3240000000000005E-2</v>
      </c>
      <c r="AF944" s="6">
        <v>6.1390000000000002</v>
      </c>
    </row>
    <row r="945" spans="2:32" x14ac:dyDescent="0.35">
      <c r="B945" s="1" t="s">
        <v>447</v>
      </c>
      <c r="C945" s="5">
        <v>0.17762</v>
      </c>
      <c r="D945" s="6">
        <v>189.77099999999999</v>
      </c>
      <c r="E945" s="5">
        <v>0.21998000000000001</v>
      </c>
      <c r="F945" s="6">
        <v>10.130000000000001</v>
      </c>
      <c r="G945" s="5">
        <v>0.23902000000000001</v>
      </c>
      <c r="H945" s="6">
        <v>21.303000000000001</v>
      </c>
      <c r="I945" s="5">
        <v>0.15096000000000001</v>
      </c>
      <c r="J945" s="6">
        <v>7.6130000000000004</v>
      </c>
      <c r="K945" s="5">
        <v>8.5830000000000004E-2</v>
      </c>
      <c r="L945" s="6">
        <v>5.6260000000000003</v>
      </c>
      <c r="M945" s="5">
        <v>0.29637999999999998</v>
      </c>
      <c r="N945" s="6">
        <v>12.739000000000001</v>
      </c>
      <c r="O945" s="5">
        <v>0.21129000000000001</v>
      </c>
      <c r="P945" s="6">
        <v>7.5330000000000004</v>
      </c>
      <c r="Q945" s="5">
        <v>0.18149999999999999</v>
      </c>
      <c r="R945" s="6">
        <v>8.68</v>
      </c>
      <c r="S945" s="5">
        <v>0.17130999999999999</v>
      </c>
      <c r="T945" s="6">
        <v>23.884</v>
      </c>
      <c r="U945" s="5">
        <v>0.20716000000000001</v>
      </c>
      <c r="V945" s="6">
        <v>8.657</v>
      </c>
      <c r="W945" s="5">
        <v>0.19092000000000001</v>
      </c>
      <c r="X945" s="6">
        <v>2.931</v>
      </c>
      <c r="Y945" s="5">
        <v>8.2669999999999993E-2</v>
      </c>
      <c r="Z945" s="6">
        <v>6.774</v>
      </c>
      <c r="AA945" s="5">
        <v>0.18537999999999999</v>
      </c>
      <c r="AB945" s="6">
        <v>23.042999999999999</v>
      </c>
      <c r="AC945" s="5">
        <v>0.19034000000000001</v>
      </c>
      <c r="AD945" s="6">
        <v>36.345999999999997</v>
      </c>
      <c r="AE945" s="5">
        <v>0.14951999999999999</v>
      </c>
      <c r="AF945" s="6">
        <v>14.513999999999999</v>
      </c>
    </row>
    <row r="946" spans="2:32" x14ac:dyDescent="0.35">
      <c r="B946" s="1" t="s">
        <v>448</v>
      </c>
      <c r="C946" s="5">
        <v>0.13192000000000001</v>
      </c>
      <c r="D946" s="6">
        <v>140.952</v>
      </c>
      <c r="E946" s="5">
        <v>0.12324</v>
      </c>
      <c r="F946" s="6">
        <v>5.6749999999999998</v>
      </c>
      <c r="G946" s="5">
        <v>0.13911000000000001</v>
      </c>
      <c r="H946" s="6">
        <v>12.398</v>
      </c>
      <c r="I946" s="5">
        <v>0.19344</v>
      </c>
      <c r="J946" s="6">
        <v>9.7550000000000008</v>
      </c>
      <c r="K946" s="5">
        <v>0.17909</v>
      </c>
      <c r="L946" s="6">
        <v>11.739000000000001</v>
      </c>
      <c r="M946" s="5">
        <v>0.12493</v>
      </c>
      <c r="N946" s="6">
        <v>5.37</v>
      </c>
      <c r="O946" s="5">
        <v>0.12181</v>
      </c>
      <c r="P946" s="6">
        <v>4.343</v>
      </c>
      <c r="Q946" s="5">
        <v>8.3949999999999997E-2</v>
      </c>
      <c r="R946" s="6">
        <v>4.0149999999999997</v>
      </c>
      <c r="S946" s="5">
        <v>9.4009999999999996E-2</v>
      </c>
      <c r="T946" s="6">
        <v>13.106999999999999</v>
      </c>
      <c r="U946" s="5">
        <v>0.14271</v>
      </c>
      <c r="V946" s="6">
        <v>5.9640000000000004</v>
      </c>
      <c r="W946" s="5">
        <v>0.11581</v>
      </c>
      <c r="X946" s="6">
        <v>1.778</v>
      </c>
      <c r="Y946" s="5">
        <v>6.4949999999999994E-2</v>
      </c>
      <c r="Z946" s="6">
        <v>5.3220000000000001</v>
      </c>
      <c r="AA946" s="5">
        <v>0.16905999999999999</v>
      </c>
      <c r="AB946" s="6">
        <v>21.013999999999999</v>
      </c>
      <c r="AC946" s="5">
        <v>9.7309999999999994E-2</v>
      </c>
      <c r="AD946" s="6">
        <v>18.581</v>
      </c>
      <c r="AE946" s="5">
        <v>0.22553000000000001</v>
      </c>
      <c r="AF946" s="6">
        <v>21.891999999999999</v>
      </c>
    </row>
    <row r="947" spans="2:32" x14ac:dyDescent="0.35">
      <c r="B947" s="1" t="s">
        <v>449</v>
      </c>
      <c r="C947" s="5">
        <v>0.18179000000000001</v>
      </c>
      <c r="D947" s="6">
        <v>194.233</v>
      </c>
      <c r="E947" s="5">
        <v>8.7730000000000002E-2</v>
      </c>
      <c r="F947" s="6">
        <v>4.04</v>
      </c>
      <c r="G947" s="5">
        <v>0.14157</v>
      </c>
      <c r="H947" s="6">
        <v>12.618</v>
      </c>
      <c r="I947" s="5">
        <v>0.21415999999999999</v>
      </c>
      <c r="J947" s="6">
        <v>10.8</v>
      </c>
      <c r="K947" s="5">
        <v>0.24564</v>
      </c>
      <c r="L947" s="6">
        <v>16.100999999999999</v>
      </c>
      <c r="M947" s="5">
        <v>0.12822</v>
      </c>
      <c r="N947" s="6">
        <v>5.5110000000000001</v>
      </c>
      <c r="O947" s="5">
        <v>0.11396000000000001</v>
      </c>
      <c r="P947" s="6">
        <v>4.0629999999999997</v>
      </c>
      <c r="Q947" s="5">
        <v>0.19983999999999999</v>
      </c>
      <c r="R947" s="6">
        <v>9.5570000000000004</v>
      </c>
      <c r="S947" s="5">
        <v>0.11394</v>
      </c>
      <c r="T947" s="6">
        <v>15.885999999999999</v>
      </c>
      <c r="U947" s="5">
        <v>0.15271999999999999</v>
      </c>
      <c r="V947" s="6">
        <v>6.3819999999999997</v>
      </c>
      <c r="W947" s="5">
        <v>9.3729999999999994E-2</v>
      </c>
      <c r="X947" s="6">
        <v>1.4390000000000001</v>
      </c>
      <c r="Y947" s="5">
        <v>0.33241999999999999</v>
      </c>
      <c r="Z947" s="6">
        <v>27.238</v>
      </c>
      <c r="AA947" s="5">
        <v>0.23349</v>
      </c>
      <c r="AB947" s="6">
        <v>29.023</v>
      </c>
      <c r="AC947" s="5">
        <v>0.18859999999999999</v>
      </c>
      <c r="AD947" s="6">
        <v>36.012</v>
      </c>
      <c r="AE947" s="5">
        <v>0.16034999999999999</v>
      </c>
      <c r="AF947" s="6">
        <v>15.565</v>
      </c>
    </row>
    <row r="948" spans="2:32" x14ac:dyDescent="0.35">
      <c r="B948" s="1" t="s">
        <v>450</v>
      </c>
      <c r="C948" s="5">
        <v>6.8089999999999998E-2</v>
      </c>
      <c r="D948" s="6">
        <v>72.745999999999995</v>
      </c>
      <c r="E948" s="5">
        <v>0.12037</v>
      </c>
      <c r="F948" s="6">
        <v>5.5430000000000001</v>
      </c>
      <c r="G948" s="5">
        <v>4.6629999999999998E-2</v>
      </c>
      <c r="H948" s="6">
        <v>4.1559999999999997</v>
      </c>
      <c r="I948" s="5">
        <v>2.8139999999999998E-2</v>
      </c>
      <c r="J948" s="6">
        <v>1.419</v>
      </c>
      <c r="K948" s="5">
        <v>1.277E-2</v>
      </c>
      <c r="L948" s="6">
        <v>0.83699999999999997</v>
      </c>
      <c r="M948" s="5">
        <v>5.9369999999999999E-2</v>
      </c>
      <c r="N948" s="6">
        <v>2.552</v>
      </c>
      <c r="O948" s="5">
        <v>2.7959999999999999E-2</v>
      </c>
      <c r="P948" s="6">
        <v>0.997</v>
      </c>
      <c r="Q948" s="5">
        <v>0.12153</v>
      </c>
      <c r="R948" s="6">
        <v>5.8120000000000003</v>
      </c>
      <c r="S948" s="5">
        <v>5.5079999999999997E-2</v>
      </c>
      <c r="T948" s="6">
        <v>7.68</v>
      </c>
      <c r="U948" s="5">
        <v>5.3080000000000002E-2</v>
      </c>
      <c r="V948" s="6">
        <v>2.218</v>
      </c>
      <c r="W948" s="5">
        <v>4.99E-2</v>
      </c>
      <c r="X948" s="6">
        <v>0.76600000000000001</v>
      </c>
      <c r="Y948" s="5">
        <v>0.11219</v>
      </c>
      <c r="Z948" s="6">
        <v>9.1929999999999996</v>
      </c>
      <c r="AA948" s="5">
        <v>5.2940000000000001E-2</v>
      </c>
      <c r="AB948" s="6">
        <v>6.5810000000000004</v>
      </c>
      <c r="AC948" s="5">
        <v>0.11759</v>
      </c>
      <c r="AD948" s="6">
        <v>22.454000000000001</v>
      </c>
      <c r="AE948" s="5">
        <v>2.6159999999999999E-2</v>
      </c>
      <c r="AF948" s="6">
        <v>2.5390000000000001</v>
      </c>
    </row>
    <row r="949" spans="2:32" x14ac:dyDescent="0.35">
      <c r="B949" s="1" t="s">
        <v>451</v>
      </c>
      <c r="C949" s="5">
        <v>6.3250000000000001E-2</v>
      </c>
      <c r="D949" s="6">
        <v>67.575000000000003</v>
      </c>
      <c r="E949" s="5">
        <v>3.005E-2</v>
      </c>
      <c r="F949" s="6">
        <v>1.3839999999999999</v>
      </c>
      <c r="G949" s="5">
        <v>0.11157</v>
      </c>
      <c r="H949" s="6">
        <v>9.9440000000000008</v>
      </c>
      <c r="I949" s="5">
        <v>7.1859999999999993E-2</v>
      </c>
      <c r="J949" s="6">
        <v>3.6240000000000001</v>
      </c>
      <c r="K949" s="5">
        <v>6.855E-2</v>
      </c>
      <c r="L949" s="6">
        <v>4.4930000000000003</v>
      </c>
      <c r="M949" s="5">
        <v>0.10516</v>
      </c>
      <c r="N949" s="6">
        <v>4.5199999999999996</v>
      </c>
      <c r="O949" s="5">
        <v>7.2900000000000006E-2</v>
      </c>
      <c r="P949" s="6">
        <v>2.5990000000000002</v>
      </c>
      <c r="Q949" s="5">
        <v>3.9809999999999998E-2</v>
      </c>
      <c r="R949" s="6">
        <v>1.9039999999999999</v>
      </c>
      <c r="S949" s="5">
        <v>6.4570000000000002E-2</v>
      </c>
      <c r="T949" s="6">
        <v>9.0020000000000007</v>
      </c>
      <c r="U949" s="5">
        <v>6.5420000000000006E-2</v>
      </c>
      <c r="V949" s="6">
        <v>2.734</v>
      </c>
      <c r="W949" s="5">
        <v>7.1980000000000002E-2</v>
      </c>
      <c r="X949" s="6">
        <v>1.105</v>
      </c>
      <c r="Y949" s="5">
        <v>4.931E-2</v>
      </c>
      <c r="Z949" s="6">
        <v>4.04</v>
      </c>
      <c r="AA949" s="5">
        <v>4.9299999999999997E-2</v>
      </c>
      <c r="AB949" s="6">
        <v>6.1280000000000001</v>
      </c>
      <c r="AC949" s="5">
        <v>6.1870000000000001E-2</v>
      </c>
      <c r="AD949" s="6">
        <v>11.814</v>
      </c>
      <c r="AE949" s="5">
        <v>4.4150000000000002E-2</v>
      </c>
      <c r="AF949" s="6">
        <v>4.2859999999999996</v>
      </c>
    </row>
    <row r="950" spans="2:32" x14ac:dyDescent="0.35">
      <c r="B950" s="1" t="s">
        <v>452</v>
      </c>
      <c r="C950" s="5">
        <v>2.2839999999999999E-2</v>
      </c>
      <c r="D950" s="6">
        <v>24.398</v>
      </c>
      <c r="E950" s="5">
        <v>2.6780000000000002E-2</v>
      </c>
      <c r="F950" s="6">
        <v>1.2330000000000001</v>
      </c>
      <c r="G950" s="5">
        <v>5.9740000000000001E-2</v>
      </c>
      <c r="H950" s="6">
        <v>5.3239999999999998</v>
      </c>
      <c r="I950" s="5">
        <v>5.0600000000000003E-3</v>
      </c>
      <c r="J950" s="6">
        <v>0.255</v>
      </c>
      <c r="K950" s="5">
        <v>3.4720000000000001E-2</v>
      </c>
      <c r="L950" s="6">
        <v>2.2759999999999998</v>
      </c>
      <c r="M950" s="5">
        <v>0</v>
      </c>
      <c r="N950" s="6">
        <v>0</v>
      </c>
      <c r="O950" s="5">
        <v>6.1399999999999996E-3</v>
      </c>
      <c r="P950" s="6">
        <v>0.219</v>
      </c>
      <c r="Q950" s="5">
        <v>1.7590000000000001E-2</v>
      </c>
      <c r="R950" s="6">
        <v>0.84099999999999997</v>
      </c>
      <c r="S950" s="5">
        <v>3.6060000000000002E-2</v>
      </c>
      <c r="T950" s="6">
        <v>5.0270000000000001</v>
      </c>
      <c r="U950" s="5">
        <v>1.405E-2</v>
      </c>
      <c r="V950" s="6">
        <v>0.58699999999999997</v>
      </c>
      <c r="W950" s="5">
        <v>0</v>
      </c>
      <c r="X950" s="6">
        <v>0</v>
      </c>
      <c r="Y950" s="5">
        <v>2.7400000000000001E-2</v>
      </c>
      <c r="Z950" s="6">
        <v>2.2450000000000001</v>
      </c>
      <c r="AA950" s="5">
        <v>0</v>
      </c>
      <c r="AB950" s="6">
        <v>0</v>
      </c>
      <c r="AC950" s="5">
        <v>3.347E-2</v>
      </c>
      <c r="AD950" s="6">
        <v>6.391</v>
      </c>
      <c r="AE950" s="5">
        <v>0</v>
      </c>
      <c r="AF950" s="6">
        <v>0</v>
      </c>
    </row>
    <row r="951" spans="2:32" x14ac:dyDescent="0.35">
      <c r="B951" s="1" t="s">
        <v>453</v>
      </c>
      <c r="C951" s="5">
        <v>4.2169999999999999E-2</v>
      </c>
      <c r="D951" s="6">
        <v>45.055999999999997</v>
      </c>
      <c r="E951" s="5">
        <v>3.9870000000000003E-2</v>
      </c>
      <c r="F951" s="6">
        <v>1.8360000000000001</v>
      </c>
      <c r="G951" s="5">
        <v>4.5539999999999997E-2</v>
      </c>
      <c r="H951" s="6">
        <v>4.0590000000000002</v>
      </c>
      <c r="I951" s="5">
        <v>0</v>
      </c>
      <c r="J951" s="6">
        <v>0</v>
      </c>
      <c r="K951" s="5">
        <v>5.1180000000000003E-2</v>
      </c>
      <c r="L951" s="6">
        <v>3.355</v>
      </c>
      <c r="M951" s="5">
        <v>4.3459999999999999E-2</v>
      </c>
      <c r="N951" s="6">
        <v>1.8680000000000001</v>
      </c>
      <c r="O951" s="5">
        <v>1.226E-2</v>
      </c>
      <c r="P951" s="6">
        <v>0.437</v>
      </c>
      <c r="Q951" s="5">
        <v>7.4609999999999996E-2</v>
      </c>
      <c r="R951" s="6">
        <v>3.5680000000000001</v>
      </c>
      <c r="S951" s="5">
        <v>6.132E-2</v>
      </c>
      <c r="T951" s="6">
        <v>8.5500000000000007</v>
      </c>
      <c r="U951" s="5">
        <v>5.389E-2</v>
      </c>
      <c r="V951" s="6">
        <v>2.2519999999999998</v>
      </c>
      <c r="W951" s="5">
        <v>4.1950000000000001E-2</v>
      </c>
      <c r="X951" s="6">
        <v>0.64400000000000002</v>
      </c>
      <c r="Y951" s="5">
        <v>4.1250000000000002E-2</v>
      </c>
      <c r="Z951" s="6">
        <v>3.38</v>
      </c>
      <c r="AA951" s="5">
        <v>0</v>
      </c>
      <c r="AB951" s="6">
        <v>0</v>
      </c>
      <c r="AC951" s="5">
        <v>5.4670000000000003E-2</v>
      </c>
      <c r="AD951" s="6">
        <v>10.44</v>
      </c>
      <c r="AE951" s="5">
        <v>4.8079999999999998E-2</v>
      </c>
      <c r="AF951" s="6">
        <v>4.6669999999999998</v>
      </c>
    </row>
    <row r="952" spans="2:32" x14ac:dyDescent="0.35">
      <c r="B952" s="1" t="s">
        <v>454</v>
      </c>
      <c r="C952" s="5">
        <v>2.0750000000000001E-2</v>
      </c>
      <c r="D952" s="6">
        <v>22.164999999999999</v>
      </c>
      <c r="E952" s="5">
        <v>5.4099999999999999E-3</v>
      </c>
      <c r="F952" s="6">
        <v>0.249</v>
      </c>
      <c r="G952" s="5">
        <v>0</v>
      </c>
      <c r="H952" s="6">
        <v>0</v>
      </c>
      <c r="I952" s="5">
        <v>2.7210000000000002E-2</v>
      </c>
      <c r="J952" s="6">
        <v>1.3720000000000001</v>
      </c>
      <c r="K952" s="5">
        <v>6.4700000000000001E-3</v>
      </c>
      <c r="L952" s="6">
        <v>0.42399999999999999</v>
      </c>
      <c r="M952" s="5">
        <v>0</v>
      </c>
      <c r="N952" s="6">
        <v>0</v>
      </c>
      <c r="O952" s="5">
        <v>0</v>
      </c>
      <c r="P952" s="6">
        <v>0</v>
      </c>
      <c r="Q952" s="5">
        <v>1.7590000000000001E-2</v>
      </c>
      <c r="R952" s="6">
        <v>0.84099999999999997</v>
      </c>
      <c r="S952" s="5">
        <v>2.0559999999999998E-2</v>
      </c>
      <c r="T952" s="6">
        <v>2.8660000000000001</v>
      </c>
      <c r="U952" s="5">
        <v>0</v>
      </c>
      <c r="V952" s="6">
        <v>0</v>
      </c>
      <c r="W952" s="5">
        <v>0</v>
      </c>
      <c r="X952" s="6">
        <v>0</v>
      </c>
      <c r="Y952" s="5">
        <v>3.1579999999999997E-2</v>
      </c>
      <c r="Z952" s="6">
        <v>2.5880000000000001</v>
      </c>
      <c r="AA952" s="5">
        <v>6.8959999999999994E-2</v>
      </c>
      <c r="AB952" s="6">
        <v>8.5719999999999992</v>
      </c>
      <c r="AC952" s="5">
        <v>1.14E-2</v>
      </c>
      <c r="AD952" s="6">
        <v>2.177</v>
      </c>
      <c r="AE952" s="5">
        <v>3.1699999999999999E-2</v>
      </c>
      <c r="AF952" s="6">
        <v>3.077</v>
      </c>
    </row>
    <row r="953" spans="2:32" x14ac:dyDescent="0.35">
      <c r="B953" s="1" t="s">
        <v>455</v>
      </c>
      <c r="C953" s="5">
        <v>3.245E-2</v>
      </c>
      <c r="D953" s="6">
        <v>34.667000000000002</v>
      </c>
      <c r="E953" s="5">
        <v>5.0119999999999998E-2</v>
      </c>
      <c r="F953" s="6">
        <v>2.3079999999999998</v>
      </c>
      <c r="G953" s="5">
        <v>0</v>
      </c>
      <c r="H953" s="6">
        <v>0</v>
      </c>
      <c r="I953" s="5">
        <v>5.0600000000000003E-3</v>
      </c>
      <c r="J953" s="6">
        <v>0.255</v>
      </c>
      <c r="K953" s="5">
        <v>2.9950000000000001E-2</v>
      </c>
      <c r="L953" s="6">
        <v>1.9630000000000001</v>
      </c>
      <c r="M953" s="5">
        <v>2.92E-2</v>
      </c>
      <c r="N953" s="6">
        <v>1.2549999999999999</v>
      </c>
      <c r="O953" s="5">
        <v>3.2590000000000001E-2</v>
      </c>
      <c r="P953" s="6">
        <v>1.1619999999999999</v>
      </c>
      <c r="Q953" s="5">
        <v>0</v>
      </c>
      <c r="R953" s="6">
        <v>0</v>
      </c>
      <c r="S953" s="5">
        <v>7.5630000000000003E-2</v>
      </c>
      <c r="T953" s="6">
        <v>10.545</v>
      </c>
      <c r="U953" s="5">
        <v>6.2309999999999997E-2</v>
      </c>
      <c r="V953" s="6">
        <v>2.6040000000000001</v>
      </c>
      <c r="W953" s="5">
        <v>4.24E-2</v>
      </c>
      <c r="X953" s="6">
        <v>0.65100000000000002</v>
      </c>
      <c r="Y953" s="5">
        <v>6.9300000000000004E-3</v>
      </c>
      <c r="Z953" s="6">
        <v>0.56799999999999995</v>
      </c>
      <c r="AA953" s="5">
        <v>5.9300000000000004E-3</v>
      </c>
      <c r="AB953" s="6">
        <v>0.73699999999999999</v>
      </c>
      <c r="AC953" s="5">
        <v>4.156E-2</v>
      </c>
      <c r="AD953" s="6">
        <v>7.9359999999999999</v>
      </c>
      <c r="AE953" s="5">
        <v>4.8230000000000002E-2</v>
      </c>
      <c r="AF953" s="6">
        <v>4.6820000000000004</v>
      </c>
    </row>
    <row r="954" spans="2:32" x14ac:dyDescent="0.35">
      <c r="B954" s="1" t="s">
        <v>456</v>
      </c>
      <c r="C954" s="5">
        <v>1.0410000000000001E-2</v>
      </c>
      <c r="D954" s="6">
        <v>11.125999999999999</v>
      </c>
      <c r="E954" s="5">
        <v>0</v>
      </c>
      <c r="F954" s="6">
        <v>0</v>
      </c>
      <c r="G954" s="5">
        <v>0</v>
      </c>
      <c r="H954" s="6">
        <v>0</v>
      </c>
      <c r="I954" s="5">
        <v>0</v>
      </c>
      <c r="J954" s="6">
        <v>0</v>
      </c>
      <c r="K954" s="5">
        <v>3.0130000000000001E-2</v>
      </c>
      <c r="L954" s="6">
        <v>1.9750000000000001</v>
      </c>
      <c r="M954" s="5">
        <v>0</v>
      </c>
      <c r="N954" s="6">
        <v>0</v>
      </c>
      <c r="O954" s="5">
        <v>0</v>
      </c>
      <c r="P954" s="6">
        <v>0</v>
      </c>
      <c r="Q954" s="5">
        <v>0</v>
      </c>
      <c r="R954" s="6">
        <v>0</v>
      </c>
      <c r="S954" s="5">
        <v>0</v>
      </c>
      <c r="T954" s="6">
        <v>0</v>
      </c>
      <c r="U954" s="5">
        <v>7.0099999999999997E-3</v>
      </c>
      <c r="V954" s="6">
        <v>0.29299999999999998</v>
      </c>
      <c r="W954" s="5">
        <v>0</v>
      </c>
      <c r="X954" s="6">
        <v>0</v>
      </c>
      <c r="Y954" s="5">
        <v>0</v>
      </c>
      <c r="Z954" s="6">
        <v>0</v>
      </c>
      <c r="AA954" s="5">
        <v>5.3760000000000002E-2</v>
      </c>
      <c r="AB954" s="6">
        <v>6.6829999999999998</v>
      </c>
      <c r="AC954" s="5">
        <v>8.9099999999999995E-3</v>
      </c>
      <c r="AD954" s="6">
        <v>1.702</v>
      </c>
      <c r="AE954" s="5">
        <v>4.8700000000000002E-3</v>
      </c>
      <c r="AF954" s="6">
        <v>0.47299999999999998</v>
      </c>
    </row>
    <row r="955" spans="2:32" x14ac:dyDescent="0.35">
      <c r="B955" s="1" t="s">
        <v>457</v>
      </c>
      <c r="C955" s="5">
        <v>2.0029999999999999E-2</v>
      </c>
      <c r="D955" s="6">
        <v>21.402000000000001</v>
      </c>
      <c r="E955" s="5">
        <v>5.4099999999999999E-3</v>
      </c>
      <c r="F955" s="6">
        <v>0.249</v>
      </c>
      <c r="G955" s="5">
        <v>0</v>
      </c>
      <c r="H955" s="6">
        <v>0</v>
      </c>
      <c r="I955" s="5">
        <v>0</v>
      </c>
      <c r="J955" s="6">
        <v>0</v>
      </c>
      <c r="K955" s="5">
        <v>1.736E-2</v>
      </c>
      <c r="L955" s="6">
        <v>1.1379999999999999</v>
      </c>
      <c r="M955" s="5">
        <v>3.7569999999999999E-2</v>
      </c>
      <c r="N955" s="6">
        <v>1.615</v>
      </c>
      <c r="O955" s="5">
        <v>2.4230000000000002E-2</v>
      </c>
      <c r="P955" s="6">
        <v>0.86399999999999999</v>
      </c>
      <c r="Q955" s="5">
        <v>2.3650000000000001E-2</v>
      </c>
      <c r="R955" s="6">
        <v>1.131</v>
      </c>
      <c r="S955" s="5">
        <v>3.6060000000000002E-2</v>
      </c>
      <c r="T955" s="6">
        <v>5.0270000000000001</v>
      </c>
      <c r="U955" s="5">
        <v>0</v>
      </c>
      <c r="V955" s="6">
        <v>0</v>
      </c>
      <c r="W955" s="5">
        <v>7.8799999999999999E-3</v>
      </c>
      <c r="X955" s="6">
        <v>0.121</v>
      </c>
      <c r="Y955" s="5">
        <v>1.772E-2</v>
      </c>
      <c r="Z955" s="6">
        <v>1.452</v>
      </c>
      <c r="AA955" s="5">
        <v>0</v>
      </c>
      <c r="AB955" s="6">
        <v>0</v>
      </c>
      <c r="AC955" s="5">
        <v>2.2069999999999999E-2</v>
      </c>
      <c r="AD955" s="6">
        <v>4.2149999999999999</v>
      </c>
      <c r="AE955" s="5">
        <v>5.7590000000000002E-2</v>
      </c>
      <c r="AF955" s="6">
        <v>5.59</v>
      </c>
    </row>
    <row r="956" spans="2:32" x14ac:dyDescent="0.35">
      <c r="B956" s="1" t="s">
        <v>458</v>
      </c>
      <c r="C956" s="5">
        <v>3.3E-3</v>
      </c>
      <c r="D956" s="6">
        <v>3.524</v>
      </c>
      <c r="E956" s="5">
        <v>0</v>
      </c>
      <c r="F956" s="6">
        <v>0</v>
      </c>
      <c r="G956" s="5">
        <v>0</v>
      </c>
      <c r="H956" s="6">
        <v>0</v>
      </c>
      <c r="I956" s="5">
        <v>5.0600000000000003E-3</v>
      </c>
      <c r="J956" s="6">
        <v>0.255</v>
      </c>
      <c r="K956" s="5">
        <v>0</v>
      </c>
      <c r="L956" s="6">
        <v>0</v>
      </c>
      <c r="M956" s="5">
        <v>0</v>
      </c>
      <c r="N956" s="6">
        <v>0</v>
      </c>
      <c r="O956" s="5">
        <v>0</v>
      </c>
      <c r="P956" s="6">
        <v>0</v>
      </c>
      <c r="Q956" s="5">
        <v>0</v>
      </c>
      <c r="R956" s="6">
        <v>0</v>
      </c>
      <c r="S956" s="5">
        <v>0</v>
      </c>
      <c r="T956" s="6">
        <v>0</v>
      </c>
      <c r="U956" s="5">
        <v>0</v>
      </c>
      <c r="V956" s="6">
        <v>0</v>
      </c>
      <c r="W956" s="5">
        <v>0</v>
      </c>
      <c r="X956" s="6">
        <v>0</v>
      </c>
      <c r="Y956" s="5">
        <v>0</v>
      </c>
      <c r="Z956" s="6">
        <v>0</v>
      </c>
      <c r="AA956" s="5">
        <v>0</v>
      </c>
      <c r="AB956" s="6">
        <v>0</v>
      </c>
      <c r="AC956" s="5">
        <v>4.4600000000000004E-3</v>
      </c>
      <c r="AD956" s="6">
        <v>0.85099999999999998</v>
      </c>
      <c r="AE956" s="5">
        <v>2.4910000000000002E-2</v>
      </c>
      <c r="AF956" s="6">
        <v>2.4180000000000001</v>
      </c>
    </row>
    <row r="957" spans="2:32" x14ac:dyDescent="0.35">
      <c r="B957" s="1" t="s">
        <v>459</v>
      </c>
      <c r="C957" s="5">
        <v>1.23E-3</v>
      </c>
      <c r="D957" s="6">
        <v>1.3129999999999999</v>
      </c>
      <c r="E957" s="5">
        <v>0</v>
      </c>
      <c r="F957" s="6">
        <v>0</v>
      </c>
      <c r="G957" s="5">
        <v>0</v>
      </c>
      <c r="H957" s="6">
        <v>0</v>
      </c>
      <c r="I957" s="5">
        <v>0</v>
      </c>
      <c r="J957" s="6">
        <v>0</v>
      </c>
      <c r="K957" s="5">
        <v>0</v>
      </c>
      <c r="L957" s="6">
        <v>0</v>
      </c>
      <c r="M957" s="5">
        <v>1.508E-2</v>
      </c>
      <c r="N957" s="6">
        <v>0.64800000000000002</v>
      </c>
      <c r="O957" s="5">
        <v>0</v>
      </c>
      <c r="P957" s="6">
        <v>0</v>
      </c>
      <c r="Q957" s="5">
        <v>1.1379999999999999E-2</v>
      </c>
      <c r="R957" s="6">
        <v>0.54400000000000004</v>
      </c>
      <c r="S957" s="5">
        <v>0</v>
      </c>
      <c r="T957" s="6">
        <v>0</v>
      </c>
      <c r="U957" s="5">
        <v>0</v>
      </c>
      <c r="V957" s="6">
        <v>0</v>
      </c>
      <c r="W957" s="5">
        <v>7.8799999999999999E-3</v>
      </c>
      <c r="X957" s="6">
        <v>0.121</v>
      </c>
      <c r="Y957" s="5">
        <v>0</v>
      </c>
      <c r="Z957" s="6">
        <v>0</v>
      </c>
      <c r="AA957" s="5">
        <v>0</v>
      </c>
      <c r="AB957" s="6">
        <v>0</v>
      </c>
      <c r="AC957" s="5">
        <v>0</v>
      </c>
      <c r="AD957" s="6">
        <v>0</v>
      </c>
      <c r="AE957" s="5">
        <v>0</v>
      </c>
      <c r="AF957" s="6">
        <v>0</v>
      </c>
    </row>
    <row r="958" spans="2:32" x14ac:dyDescent="0.35">
      <c r="B958" s="1" t="s">
        <v>460</v>
      </c>
      <c r="C958" s="5">
        <v>1.4499999999999999E-3</v>
      </c>
      <c r="D958" s="6">
        <v>1.544</v>
      </c>
      <c r="E958" s="5">
        <v>5.4099999999999999E-3</v>
      </c>
      <c r="F958" s="6">
        <v>0.249</v>
      </c>
      <c r="G958" s="5">
        <v>0</v>
      </c>
      <c r="H958" s="6">
        <v>0</v>
      </c>
      <c r="I958" s="5">
        <v>0</v>
      </c>
      <c r="J958" s="6">
        <v>0</v>
      </c>
      <c r="K958" s="5">
        <v>0</v>
      </c>
      <c r="L958" s="6">
        <v>0</v>
      </c>
      <c r="M958" s="5">
        <v>0</v>
      </c>
      <c r="N958" s="6">
        <v>0</v>
      </c>
      <c r="O958" s="5">
        <v>1.226E-2</v>
      </c>
      <c r="P958" s="6">
        <v>0.437</v>
      </c>
      <c r="Q958" s="5">
        <v>0</v>
      </c>
      <c r="R958" s="6">
        <v>0</v>
      </c>
      <c r="S958" s="5">
        <v>0</v>
      </c>
      <c r="T958" s="6">
        <v>0</v>
      </c>
      <c r="U958" s="5">
        <v>0</v>
      </c>
      <c r="V958" s="6">
        <v>0</v>
      </c>
      <c r="W958" s="5">
        <v>7.8799999999999999E-3</v>
      </c>
      <c r="X958" s="6">
        <v>0.121</v>
      </c>
      <c r="Y958" s="5">
        <v>0</v>
      </c>
      <c r="Z958" s="6">
        <v>0</v>
      </c>
      <c r="AA958" s="5">
        <v>5.9300000000000004E-3</v>
      </c>
      <c r="AB958" s="6">
        <v>0.73699999999999999</v>
      </c>
      <c r="AC958" s="5">
        <v>0</v>
      </c>
      <c r="AD958" s="6">
        <v>0</v>
      </c>
      <c r="AE958" s="5">
        <v>0</v>
      </c>
      <c r="AF958" s="6">
        <v>0</v>
      </c>
    </row>
    <row r="959" spans="2:32" x14ac:dyDescent="0.35">
      <c r="B959" s="1" t="s">
        <v>461</v>
      </c>
      <c r="C959" s="5">
        <v>7.8200000000000006E-3</v>
      </c>
      <c r="D959" s="6">
        <v>8.3580000000000005</v>
      </c>
      <c r="E959" s="5">
        <v>0</v>
      </c>
      <c r="F959" s="6">
        <v>0</v>
      </c>
      <c r="G959" s="5">
        <v>2.9729999999999999E-2</v>
      </c>
      <c r="H959" s="6">
        <v>2.65</v>
      </c>
      <c r="I959" s="5">
        <v>1.295E-2</v>
      </c>
      <c r="J959" s="6">
        <v>0.65300000000000002</v>
      </c>
      <c r="K959" s="5">
        <v>0</v>
      </c>
      <c r="L959" s="6">
        <v>0</v>
      </c>
      <c r="M959" s="5">
        <v>0</v>
      </c>
      <c r="N959" s="6">
        <v>0</v>
      </c>
      <c r="O959" s="5">
        <v>6.1399999999999996E-3</v>
      </c>
      <c r="P959" s="6">
        <v>0.219</v>
      </c>
      <c r="Q959" s="5">
        <v>0</v>
      </c>
      <c r="R959" s="6">
        <v>0</v>
      </c>
      <c r="S959" s="5">
        <v>1.915E-2</v>
      </c>
      <c r="T959" s="6">
        <v>2.67</v>
      </c>
      <c r="U959" s="5">
        <v>7.0099999999999997E-3</v>
      </c>
      <c r="V959" s="6">
        <v>0.29299999999999998</v>
      </c>
      <c r="W959" s="5">
        <v>0</v>
      </c>
      <c r="X959" s="6">
        <v>0</v>
      </c>
      <c r="Y959" s="5">
        <v>1.3849999999999999E-2</v>
      </c>
      <c r="Z959" s="6">
        <v>1.135</v>
      </c>
      <c r="AA959" s="5">
        <v>5.9300000000000004E-3</v>
      </c>
      <c r="AB959" s="6">
        <v>0.73699999999999999</v>
      </c>
      <c r="AC959" s="5">
        <v>0</v>
      </c>
      <c r="AD959" s="6">
        <v>0</v>
      </c>
      <c r="AE959" s="5">
        <v>0</v>
      </c>
      <c r="AF959" s="6">
        <v>0</v>
      </c>
    </row>
    <row r="960" spans="2:32" x14ac:dyDescent="0.35">
      <c r="B960" s="1" t="s">
        <v>462</v>
      </c>
      <c r="C960" s="5">
        <v>0</v>
      </c>
      <c r="D960" s="6">
        <v>0</v>
      </c>
      <c r="E960" s="5">
        <v>0</v>
      </c>
      <c r="F960" s="6">
        <v>0</v>
      </c>
      <c r="G960" s="5">
        <v>0</v>
      </c>
      <c r="H960" s="6">
        <v>0</v>
      </c>
      <c r="I960" s="5">
        <v>0</v>
      </c>
      <c r="J960" s="6">
        <v>0</v>
      </c>
      <c r="K960" s="5">
        <v>0</v>
      </c>
      <c r="L960" s="6">
        <v>0</v>
      </c>
      <c r="M960" s="5">
        <v>0</v>
      </c>
      <c r="N960" s="6">
        <v>0</v>
      </c>
      <c r="O960" s="5">
        <v>0</v>
      </c>
      <c r="P960" s="6">
        <v>0</v>
      </c>
      <c r="Q960" s="5">
        <v>0</v>
      </c>
      <c r="R960" s="6">
        <v>0</v>
      </c>
      <c r="S960" s="5">
        <v>0</v>
      </c>
      <c r="T960" s="6">
        <v>0</v>
      </c>
      <c r="U960" s="5">
        <v>0</v>
      </c>
      <c r="V960" s="6">
        <v>0</v>
      </c>
      <c r="W960" s="5">
        <v>0</v>
      </c>
      <c r="X960" s="6">
        <v>0</v>
      </c>
      <c r="Y960" s="5">
        <v>0</v>
      </c>
      <c r="Z960" s="6">
        <v>0</v>
      </c>
      <c r="AA960" s="5">
        <v>0</v>
      </c>
      <c r="AB960" s="6">
        <v>0</v>
      </c>
      <c r="AC960" s="5">
        <v>0</v>
      </c>
      <c r="AD960" s="6">
        <v>0</v>
      </c>
      <c r="AE960" s="5">
        <v>0</v>
      </c>
      <c r="AF960" s="6">
        <v>0</v>
      </c>
    </row>
    <row r="961" spans="2:32" x14ac:dyDescent="0.35">
      <c r="B961" s="1" t="s">
        <v>463</v>
      </c>
      <c r="C961" s="5">
        <v>4.6800000000000001E-3</v>
      </c>
      <c r="D961" s="6">
        <v>4.9989999999999997</v>
      </c>
      <c r="E961" s="5">
        <v>0</v>
      </c>
      <c r="F961" s="6">
        <v>0</v>
      </c>
      <c r="G961" s="5">
        <v>0</v>
      </c>
      <c r="H961" s="6">
        <v>0</v>
      </c>
      <c r="I961" s="5">
        <v>0</v>
      </c>
      <c r="J961" s="6">
        <v>0</v>
      </c>
      <c r="K961" s="5">
        <v>0</v>
      </c>
      <c r="L961" s="6">
        <v>0</v>
      </c>
      <c r="M961" s="5">
        <v>0</v>
      </c>
      <c r="N961" s="6">
        <v>0</v>
      </c>
      <c r="O961" s="5">
        <v>0</v>
      </c>
      <c r="P961" s="6">
        <v>0</v>
      </c>
      <c r="Q961" s="5">
        <v>0</v>
      </c>
      <c r="R961" s="6">
        <v>0</v>
      </c>
      <c r="S961" s="5">
        <v>3.057E-2</v>
      </c>
      <c r="T961" s="6">
        <v>4.2619999999999996</v>
      </c>
      <c r="U961" s="5">
        <v>0</v>
      </c>
      <c r="V961" s="6">
        <v>0</v>
      </c>
      <c r="W961" s="5">
        <v>0</v>
      </c>
      <c r="X961" s="6">
        <v>0</v>
      </c>
      <c r="Y961" s="5">
        <v>0</v>
      </c>
      <c r="Z961" s="6">
        <v>0</v>
      </c>
      <c r="AA961" s="5">
        <v>5.9300000000000004E-3</v>
      </c>
      <c r="AB961" s="6">
        <v>0.73699999999999999</v>
      </c>
      <c r="AC961" s="5">
        <v>0</v>
      </c>
      <c r="AD961" s="6">
        <v>0</v>
      </c>
      <c r="AE961" s="5">
        <v>0</v>
      </c>
      <c r="AF961" s="6">
        <v>0</v>
      </c>
    </row>
    <row r="962" spans="2:32" x14ac:dyDescent="0.35">
      <c r="B962" s="1" t="s">
        <v>464</v>
      </c>
      <c r="C962" s="5">
        <v>0</v>
      </c>
      <c r="D962" s="6">
        <v>0</v>
      </c>
      <c r="E962" s="5">
        <v>0</v>
      </c>
      <c r="F962" s="6">
        <v>0</v>
      </c>
      <c r="G962" s="5">
        <v>0</v>
      </c>
      <c r="H962" s="6">
        <v>0</v>
      </c>
      <c r="I962" s="5">
        <v>0</v>
      </c>
      <c r="J962" s="6">
        <v>0</v>
      </c>
      <c r="K962" s="5">
        <v>0</v>
      </c>
      <c r="L962" s="6">
        <v>0</v>
      </c>
      <c r="M962" s="5">
        <v>0</v>
      </c>
      <c r="N962" s="6">
        <v>0</v>
      </c>
      <c r="O962" s="5">
        <v>0</v>
      </c>
      <c r="P962" s="6">
        <v>0</v>
      </c>
      <c r="Q962" s="5">
        <v>0</v>
      </c>
      <c r="R962" s="6">
        <v>0</v>
      </c>
      <c r="S962" s="5">
        <v>0</v>
      </c>
      <c r="T962" s="6">
        <v>0</v>
      </c>
      <c r="U962" s="5">
        <v>0</v>
      </c>
      <c r="V962" s="6">
        <v>0</v>
      </c>
      <c r="W962" s="5">
        <v>0</v>
      </c>
      <c r="X962" s="6">
        <v>0</v>
      </c>
      <c r="Y962" s="5">
        <v>0</v>
      </c>
      <c r="Z962" s="6">
        <v>0</v>
      </c>
      <c r="AA962" s="5">
        <v>0</v>
      </c>
      <c r="AB962" s="6">
        <v>0</v>
      </c>
      <c r="AC962" s="5">
        <v>0</v>
      </c>
      <c r="AD962" s="6">
        <v>0</v>
      </c>
      <c r="AE962" s="5">
        <v>0</v>
      </c>
      <c r="AF962" s="6">
        <v>0</v>
      </c>
    </row>
    <row r="963" spans="2:32" x14ac:dyDescent="0.35">
      <c r="B963" s="1" t="s">
        <v>465</v>
      </c>
      <c r="C963" s="5">
        <v>3.1199999999999999E-3</v>
      </c>
      <c r="D963" s="6">
        <v>3.335</v>
      </c>
      <c r="E963" s="5">
        <v>2.9059999999999999E-2</v>
      </c>
      <c r="F963" s="6">
        <v>1.3380000000000001</v>
      </c>
      <c r="G963" s="5">
        <v>0</v>
      </c>
      <c r="H963" s="6">
        <v>0</v>
      </c>
      <c r="I963" s="5">
        <v>0</v>
      </c>
      <c r="J963" s="6">
        <v>0</v>
      </c>
      <c r="K963" s="5">
        <v>1.277E-2</v>
      </c>
      <c r="L963" s="6">
        <v>0.83699999999999997</v>
      </c>
      <c r="M963" s="5">
        <v>1.508E-2</v>
      </c>
      <c r="N963" s="6">
        <v>0.64800000000000002</v>
      </c>
      <c r="O963" s="5">
        <v>6.1399999999999996E-3</v>
      </c>
      <c r="P963" s="6">
        <v>0.219</v>
      </c>
      <c r="Q963" s="5">
        <v>0</v>
      </c>
      <c r="R963" s="6">
        <v>0</v>
      </c>
      <c r="S963" s="5">
        <v>0</v>
      </c>
      <c r="T963" s="6">
        <v>0</v>
      </c>
      <c r="U963" s="5">
        <v>7.0099999999999997E-3</v>
      </c>
      <c r="V963" s="6">
        <v>0.29299999999999998</v>
      </c>
      <c r="W963" s="5">
        <v>0</v>
      </c>
      <c r="X963" s="6">
        <v>0</v>
      </c>
      <c r="Y963" s="5">
        <v>0</v>
      </c>
      <c r="Z963" s="6">
        <v>0</v>
      </c>
      <c r="AA963" s="5">
        <v>0</v>
      </c>
      <c r="AB963" s="6">
        <v>0</v>
      </c>
      <c r="AC963" s="5">
        <v>0</v>
      </c>
      <c r="AD963" s="6">
        <v>0</v>
      </c>
      <c r="AE963" s="5">
        <v>0</v>
      </c>
      <c r="AF963" s="6">
        <v>0</v>
      </c>
    </row>
    <row r="964" spans="2:32" x14ac:dyDescent="0.35">
      <c r="B964" s="1" t="s">
        <v>466</v>
      </c>
      <c r="C964" s="5">
        <v>1.3799999999999999E-3</v>
      </c>
      <c r="D964" s="6">
        <v>1.474</v>
      </c>
      <c r="E964" s="5">
        <v>1.383E-2</v>
      </c>
      <c r="F964" s="6">
        <v>0.63700000000000001</v>
      </c>
      <c r="G964" s="5">
        <v>0</v>
      </c>
      <c r="H964" s="6">
        <v>0</v>
      </c>
      <c r="I964" s="5">
        <v>0</v>
      </c>
      <c r="J964" s="6">
        <v>0</v>
      </c>
      <c r="K964" s="5">
        <v>1.277E-2</v>
      </c>
      <c r="L964" s="6">
        <v>0.83699999999999997</v>
      </c>
      <c r="M964" s="5">
        <v>0</v>
      </c>
      <c r="N964" s="6">
        <v>0</v>
      </c>
      <c r="O964" s="5">
        <v>0</v>
      </c>
      <c r="P964" s="6">
        <v>0</v>
      </c>
      <c r="Q964" s="5">
        <v>0</v>
      </c>
      <c r="R964" s="6">
        <v>0</v>
      </c>
      <c r="S964" s="5">
        <v>0</v>
      </c>
      <c r="T964" s="6">
        <v>0</v>
      </c>
      <c r="U964" s="5">
        <v>0</v>
      </c>
      <c r="V964" s="6">
        <v>0</v>
      </c>
      <c r="W964" s="5">
        <v>0</v>
      </c>
      <c r="X964" s="6">
        <v>0</v>
      </c>
      <c r="Y964" s="5">
        <v>0</v>
      </c>
      <c r="Z964" s="6">
        <v>0</v>
      </c>
      <c r="AA964" s="5">
        <v>0</v>
      </c>
      <c r="AB964" s="6">
        <v>0</v>
      </c>
      <c r="AC964" s="5">
        <v>0</v>
      </c>
      <c r="AD964" s="6">
        <v>0</v>
      </c>
      <c r="AE964" s="5">
        <v>0</v>
      </c>
      <c r="AF964" s="6">
        <v>0</v>
      </c>
    </row>
    <row r="965" spans="2:32" x14ac:dyDescent="0.35">
      <c r="B965" s="1" t="s">
        <v>467</v>
      </c>
      <c r="C965" s="5">
        <v>0</v>
      </c>
      <c r="D965" s="6">
        <v>0</v>
      </c>
      <c r="E965" s="5">
        <v>0</v>
      </c>
      <c r="F965" s="6">
        <v>0</v>
      </c>
      <c r="G965" s="5">
        <v>0</v>
      </c>
      <c r="H965" s="6">
        <v>0</v>
      </c>
      <c r="I965" s="5">
        <v>0</v>
      </c>
      <c r="J965" s="6">
        <v>0</v>
      </c>
      <c r="K965" s="5">
        <v>0</v>
      </c>
      <c r="L965" s="6">
        <v>0</v>
      </c>
      <c r="M965" s="5">
        <v>0</v>
      </c>
      <c r="N965" s="6">
        <v>0</v>
      </c>
      <c r="O965" s="5">
        <v>0</v>
      </c>
      <c r="P965" s="6">
        <v>0</v>
      </c>
      <c r="Q965" s="5">
        <v>0</v>
      </c>
      <c r="R965" s="6">
        <v>0</v>
      </c>
      <c r="S965" s="5">
        <v>0</v>
      </c>
      <c r="T965" s="6">
        <v>0</v>
      </c>
      <c r="U965" s="5">
        <v>0</v>
      </c>
      <c r="V965" s="6">
        <v>0</v>
      </c>
      <c r="W965" s="5">
        <v>0</v>
      </c>
      <c r="X965" s="6">
        <v>0</v>
      </c>
      <c r="Y965" s="5">
        <v>0</v>
      </c>
      <c r="Z965" s="6">
        <v>0</v>
      </c>
      <c r="AA965" s="5">
        <v>0</v>
      </c>
      <c r="AB965" s="6">
        <v>0</v>
      </c>
      <c r="AC965" s="5">
        <v>0</v>
      </c>
      <c r="AD965" s="6">
        <v>0</v>
      </c>
      <c r="AE965" s="5">
        <v>0</v>
      </c>
      <c r="AF965" s="6">
        <v>0</v>
      </c>
    </row>
    <row r="966" spans="2:32" x14ac:dyDescent="0.35">
      <c r="B966" s="1" t="s">
        <v>468</v>
      </c>
      <c r="C966" s="5">
        <v>3.2000000000000002E-3</v>
      </c>
      <c r="D966" s="6">
        <v>3.42</v>
      </c>
      <c r="E966" s="5">
        <v>0</v>
      </c>
      <c r="F966" s="6">
        <v>0</v>
      </c>
      <c r="G966" s="5">
        <v>0</v>
      </c>
      <c r="H966" s="6">
        <v>0</v>
      </c>
      <c r="I966" s="5">
        <v>0</v>
      </c>
      <c r="J966" s="6">
        <v>0</v>
      </c>
      <c r="K966" s="5">
        <v>0</v>
      </c>
      <c r="L966" s="6">
        <v>0</v>
      </c>
      <c r="M966" s="5">
        <v>0</v>
      </c>
      <c r="N966" s="6">
        <v>0</v>
      </c>
      <c r="O966" s="5">
        <v>3.2960000000000003E-2</v>
      </c>
      <c r="P966" s="6">
        <v>1.175</v>
      </c>
      <c r="Q966" s="5">
        <v>0</v>
      </c>
      <c r="R966" s="6">
        <v>0</v>
      </c>
      <c r="S966" s="5">
        <v>0</v>
      </c>
      <c r="T966" s="6">
        <v>0</v>
      </c>
      <c r="U966" s="5">
        <v>0</v>
      </c>
      <c r="V966" s="6">
        <v>0</v>
      </c>
      <c r="W966" s="5">
        <v>0</v>
      </c>
      <c r="X966" s="6">
        <v>0</v>
      </c>
      <c r="Y966" s="5">
        <v>2.7400000000000001E-2</v>
      </c>
      <c r="Z966" s="6">
        <v>2.2450000000000001</v>
      </c>
      <c r="AA966" s="5">
        <v>0</v>
      </c>
      <c r="AB966" s="6">
        <v>0</v>
      </c>
      <c r="AC966" s="5">
        <v>0</v>
      </c>
      <c r="AD966" s="6">
        <v>0</v>
      </c>
      <c r="AE966" s="5">
        <v>0</v>
      </c>
      <c r="AF966" s="6">
        <v>0</v>
      </c>
    </row>
    <row r="967" spans="2:32" x14ac:dyDescent="0.35">
      <c r="B967" s="1" t="s">
        <v>469</v>
      </c>
      <c r="C967" s="5">
        <v>0</v>
      </c>
      <c r="D967" s="6">
        <v>0</v>
      </c>
      <c r="E967" s="5">
        <v>0</v>
      </c>
      <c r="F967" s="6">
        <v>0</v>
      </c>
      <c r="G967" s="5">
        <v>0</v>
      </c>
      <c r="H967" s="6">
        <v>0</v>
      </c>
      <c r="I967" s="5">
        <v>0</v>
      </c>
      <c r="J967" s="6">
        <v>0</v>
      </c>
      <c r="K967" s="5">
        <v>0</v>
      </c>
      <c r="L967" s="6">
        <v>0</v>
      </c>
      <c r="M967" s="5">
        <v>0</v>
      </c>
      <c r="N967" s="6">
        <v>0</v>
      </c>
      <c r="O967" s="5">
        <v>0</v>
      </c>
      <c r="P967" s="6">
        <v>0</v>
      </c>
      <c r="Q967" s="5">
        <v>0</v>
      </c>
      <c r="R967" s="6">
        <v>0</v>
      </c>
      <c r="S967" s="5">
        <v>0</v>
      </c>
      <c r="T967" s="6">
        <v>0</v>
      </c>
      <c r="U967" s="5">
        <v>0</v>
      </c>
      <c r="V967" s="6">
        <v>0</v>
      </c>
      <c r="W967" s="5">
        <v>0</v>
      </c>
      <c r="X967" s="6">
        <v>0</v>
      </c>
      <c r="Y967" s="5">
        <v>0</v>
      </c>
      <c r="Z967" s="6">
        <v>0</v>
      </c>
      <c r="AA967" s="5">
        <v>0</v>
      </c>
      <c r="AB967" s="6">
        <v>0</v>
      </c>
      <c r="AC967" s="5">
        <v>0</v>
      </c>
      <c r="AD967" s="6">
        <v>0</v>
      </c>
      <c r="AE967" s="5">
        <v>0</v>
      </c>
      <c r="AF967" s="6">
        <v>0</v>
      </c>
    </row>
    <row r="968" spans="2:32" x14ac:dyDescent="0.35">
      <c r="B968" s="1" t="s">
        <v>470</v>
      </c>
      <c r="C968" s="5">
        <v>2.0000000000000001E-4</v>
      </c>
      <c r="D968" s="6">
        <v>0.219</v>
      </c>
      <c r="E968" s="5">
        <v>0</v>
      </c>
      <c r="F968" s="6">
        <v>0</v>
      </c>
      <c r="G968" s="5">
        <v>0</v>
      </c>
      <c r="H968" s="6">
        <v>0</v>
      </c>
      <c r="I968" s="5">
        <v>0</v>
      </c>
      <c r="J968" s="6">
        <v>0</v>
      </c>
      <c r="K968" s="5">
        <v>0</v>
      </c>
      <c r="L968" s="6">
        <v>0</v>
      </c>
      <c r="M968" s="5">
        <v>0</v>
      </c>
      <c r="N968" s="6">
        <v>0</v>
      </c>
      <c r="O968" s="5">
        <v>6.1399999999999996E-3</v>
      </c>
      <c r="P968" s="6">
        <v>0.219</v>
      </c>
      <c r="Q968" s="5">
        <v>0</v>
      </c>
      <c r="R968" s="6">
        <v>0</v>
      </c>
      <c r="S968" s="5">
        <v>0</v>
      </c>
      <c r="T968" s="6">
        <v>0</v>
      </c>
      <c r="U968" s="5">
        <v>0</v>
      </c>
      <c r="V968" s="6">
        <v>0</v>
      </c>
      <c r="W968" s="5">
        <v>0</v>
      </c>
      <c r="X968" s="6">
        <v>0</v>
      </c>
      <c r="Y968" s="5">
        <v>0</v>
      </c>
      <c r="Z968" s="6">
        <v>0</v>
      </c>
      <c r="AA968" s="5">
        <v>0</v>
      </c>
      <c r="AB968" s="6">
        <v>0</v>
      </c>
      <c r="AC968" s="5">
        <v>0</v>
      </c>
      <c r="AD968" s="6">
        <v>0</v>
      </c>
      <c r="AE968" s="5">
        <v>0</v>
      </c>
      <c r="AF968" s="6">
        <v>0</v>
      </c>
    </row>
    <row r="969" spans="2:32" x14ac:dyDescent="0.35">
      <c r="B969" s="1" t="s">
        <v>471</v>
      </c>
      <c r="C969" s="5">
        <v>1.07E-3</v>
      </c>
      <c r="D969" s="6">
        <v>1.1379999999999999</v>
      </c>
      <c r="E969" s="5">
        <v>0</v>
      </c>
      <c r="F969" s="6">
        <v>0</v>
      </c>
      <c r="G969" s="5">
        <v>0</v>
      </c>
      <c r="H969" s="6">
        <v>0</v>
      </c>
      <c r="I969" s="5">
        <v>0</v>
      </c>
      <c r="J969" s="6">
        <v>0</v>
      </c>
      <c r="K969" s="5">
        <v>1.736E-2</v>
      </c>
      <c r="L969" s="6">
        <v>1.1379999999999999</v>
      </c>
      <c r="M969" s="5">
        <v>0</v>
      </c>
      <c r="N969" s="6">
        <v>0</v>
      </c>
      <c r="O969" s="5">
        <v>0</v>
      </c>
      <c r="P969" s="6">
        <v>0</v>
      </c>
      <c r="Q969" s="5">
        <v>0</v>
      </c>
      <c r="R969" s="6">
        <v>0</v>
      </c>
      <c r="S969" s="5">
        <v>0</v>
      </c>
      <c r="T969" s="6">
        <v>0</v>
      </c>
      <c r="U969" s="5">
        <v>0</v>
      </c>
      <c r="V969" s="6">
        <v>0</v>
      </c>
      <c r="W969" s="5">
        <v>0</v>
      </c>
      <c r="X969" s="6">
        <v>0</v>
      </c>
      <c r="Y969" s="5">
        <v>0</v>
      </c>
      <c r="Z969" s="6">
        <v>0</v>
      </c>
      <c r="AA969" s="5">
        <v>0</v>
      </c>
      <c r="AB969" s="6">
        <v>0</v>
      </c>
      <c r="AC969" s="5">
        <v>0</v>
      </c>
      <c r="AD969" s="6">
        <v>0</v>
      </c>
      <c r="AE969" s="5">
        <v>0</v>
      </c>
      <c r="AF969" s="6">
        <v>0</v>
      </c>
    </row>
    <row r="970" spans="2:32" x14ac:dyDescent="0.35">
      <c r="B970" s="1" t="s">
        <v>472</v>
      </c>
      <c r="C970" s="5">
        <v>1.07E-3</v>
      </c>
      <c r="D970" s="6">
        <v>1.1379999999999999</v>
      </c>
      <c r="E970" s="5">
        <v>0</v>
      </c>
      <c r="F970" s="6">
        <v>0</v>
      </c>
      <c r="G970" s="5">
        <v>0</v>
      </c>
      <c r="H970" s="6">
        <v>0</v>
      </c>
      <c r="I970" s="5">
        <v>0</v>
      </c>
      <c r="J970" s="6">
        <v>0</v>
      </c>
      <c r="K970" s="5">
        <v>1.736E-2</v>
      </c>
      <c r="L970" s="6">
        <v>1.1379999999999999</v>
      </c>
      <c r="M970" s="5">
        <v>0</v>
      </c>
      <c r="N970" s="6">
        <v>0</v>
      </c>
      <c r="O970" s="5">
        <v>0</v>
      </c>
      <c r="P970" s="6">
        <v>0</v>
      </c>
      <c r="Q970" s="5">
        <v>0</v>
      </c>
      <c r="R970" s="6">
        <v>0</v>
      </c>
      <c r="S970" s="5">
        <v>0</v>
      </c>
      <c r="T970" s="6">
        <v>0</v>
      </c>
      <c r="U970" s="5">
        <v>0</v>
      </c>
      <c r="V970" s="6">
        <v>0</v>
      </c>
      <c r="W970" s="5">
        <v>0</v>
      </c>
      <c r="X970" s="6">
        <v>0</v>
      </c>
      <c r="Y970" s="5">
        <v>0</v>
      </c>
      <c r="Z970" s="6">
        <v>0</v>
      </c>
      <c r="AA970" s="5">
        <v>0</v>
      </c>
      <c r="AB970" s="6">
        <v>0</v>
      </c>
      <c r="AC970" s="5">
        <v>0</v>
      </c>
      <c r="AD970" s="6">
        <v>0</v>
      </c>
      <c r="AE970" s="5">
        <v>0</v>
      </c>
      <c r="AF970" s="6">
        <v>0</v>
      </c>
    </row>
    <row r="971" spans="2:32" x14ac:dyDescent="0.35">
      <c r="B971" s="1" t="s">
        <v>473</v>
      </c>
      <c r="C971" s="5">
        <v>7.3130000000000001E-2</v>
      </c>
      <c r="D971" s="6">
        <v>78.138000000000005</v>
      </c>
      <c r="E971" s="5">
        <v>2.7040000000000002E-2</v>
      </c>
      <c r="F971" s="6">
        <v>1.2450000000000001</v>
      </c>
      <c r="G971" s="5">
        <v>6.8860000000000005E-2</v>
      </c>
      <c r="H971" s="6">
        <v>6.1369999999999996</v>
      </c>
      <c r="I971" s="5">
        <v>0.10452</v>
      </c>
      <c r="J971" s="6">
        <v>5.2709999999999999</v>
      </c>
      <c r="K971" s="5">
        <v>7.0319999999999994E-2</v>
      </c>
      <c r="L971" s="6">
        <v>4.609</v>
      </c>
      <c r="M971" s="5">
        <v>1.18E-2</v>
      </c>
      <c r="N971" s="6">
        <v>0.50700000000000001</v>
      </c>
      <c r="O971" s="5">
        <v>0.12967000000000001</v>
      </c>
      <c r="P971" s="6">
        <v>4.6230000000000002</v>
      </c>
      <c r="Q971" s="5">
        <v>3.0929999999999999E-2</v>
      </c>
      <c r="R971" s="6">
        <v>1.4790000000000001</v>
      </c>
      <c r="S971" s="5">
        <v>0.13691</v>
      </c>
      <c r="T971" s="6">
        <v>19.088000000000001</v>
      </c>
      <c r="U971" s="5">
        <v>3.1989999999999998E-2</v>
      </c>
      <c r="V971" s="6">
        <v>1.337</v>
      </c>
      <c r="W971" s="5">
        <v>4.7030000000000002E-2</v>
      </c>
      <c r="X971" s="6">
        <v>0.72199999999999998</v>
      </c>
      <c r="Y971" s="5">
        <v>5.6239999999999998E-2</v>
      </c>
      <c r="Z971" s="6">
        <v>4.6079999999999997</v>
      </c>
      <c r="AA971" s="5">
        <v>3.7449999999999997E-2</v>
      </c>
      <c r="AB971" s="6">
        <v>4.6550000000000002</v>
      </c>
      <c r="AC971" s="5">
        <v>8.1930000000000003E-2</v>
      </c>
      <c r="AD971" s="6">
        <v>15.644</v>
      </c>
      <c r="AE971" s="5">
        <v>8.4640000000000007E-2</v>
      </c>
      <c r="AF971" s="6">
        <v>8.2159999999999993</v>
      </c>
    </row>
    <row r="972" spans="2:32" x14ac:dyDescent="0.35">
      <c r="B972" s="1" t="s">
        <v>442</v>
      </c>
      <c r="C972" s="5">
        <v>1.4959999999999999E-2</v>
      </c>
      <c r="D972" s="6">
        <v>15.984999999999999</v>
      </c>
      <c r="E972" s="5">
        <v>2.6780000000000002E-2</v>
      </c>
      <c r="F972" s="6">
        <v>1.2330000000000001</v>
      </c>
      <c r="G972" s="5">
        <v>1.204E-2</v>
      </c>
      <c r="H972" s="6">
        <v>1.073</v>
      </c>
      <c r="I972" s="5">
        <v>0</v>
      </c>
      <c r="J972" s="6">
        <v>0</v>
      </c>
      <c r="K972" s="5">
        <v>2.7050000000000001E-2</v>
      </c>
      <c r="L972" s="6">
        <v>1.7729999999999999</v>
      </c>
      <c r="M972" s="5">
        <v>0</v>
      </c>
      <c r="N972" s="6">
        <v>0</v>
      </c>
      <c r="O972" s="5">
        <v>6.1399999999999996E-3</v>
      </c>
      <c r="P972" s="6">
        <v>0.219</v>
      </c>
      <c r="Q972" s="5">
        <v>4.45E-3</v>
      </c>
      <c r="R972" s="6">
        <v>0.21299999999999999</v>
      </c>
      <c r="S972" s="5">
        <v>0</v>
      </c>
      <c r="T972" s="6">
        <v>0</v>
      </c>
      <c r="U972" s="5">
        <v>1.797E-2</v>
      </c>
      <c r="V972" s="6">
        <v>0.751</v>
      </c>
      <c r="W972" s="5">
        <v>7.8799999999999999E-3</v>
      </c>
      <c r="X972" s="6">
        <v>0.121</v>
      </c>
      <c r="Y972" s="5">
        <v>3.6839999999999998E-2</v>
      </c>
      <c r="Z972" s="6">
        <v>3.0190000000000001</v>
      </c>
      <c r="AA972" s="5">
        <v>0</v>
      </c>
      <c r="AB972" s="6">
        <v>0</v>
      </c>
      <c r="AC972" s="5">
        <v>2.3939999999999999E-2</v>
      </c>
      <c r="AD972" s="6">
        <v>4.5720000000000001</v>
      </c>
      <c r="AE972" s="5">
        <v>3.1029999999999999E-2</v>
      </c>
      <c r="AF972" s="6">
        <v>3.012</v>
      </c>
    </row>
    <row r="974" spans="2:32" x14ac:dyDescent="0.35">
      <c r="B974" s="1" t="s">
        <v>443</v>
      </c>
      <c r="D974">
        <v>23.51</v>
      </c>
      <c r="F974">
        <v>21.73</v>
      </c>
      <c r="H974">
        <v>19.399999999999999</v>
      </c>
      <c r="J974">
        <v>16.46</v>
      </c>
      <c r="L974">
        <v>47.29</v>
      </c>
      <c r="N974">
        <v>20.07</v>
      </c>
      <c r="P974">
        <v>24.66</v>
      </c>
      <c r="R974">
        <v>18.89</v>
      </c>
      <c r="T974">
        <v>27.06</v>
      </c>
      <c r="V974">
        <v>19.32</v>
      </c>
      <c r="X974">
        <v>15.92</v>
      </c>
      <c r="Z974">
        <v>25.81</v>
      </c>
      <c r="AB974">
        <v>20.13</v>
      </c>
      <c r="AD974">
        <v>21.89</v>
      </c>
      <c r="AF974">
        <v>23.67</v>
      </c>
    </row>
    <row r="976" spans="2:32" x14ac:dyDescent="0.35">
      <c r="B976" s="2" t="s">
        <v>398</v>
      </c>
      <c r="D976" s="3">
        <v>1068.434</v>
      </c>
      <c r="F976" s="3">
        <v>46.048999999999999</v>
      </c>
      <c r="H976" s="3">
        <v>89.126000000000005</v>
      </c>
      <c r="J976" s="3">
        <v>50.43</v>
      </c>
      <c r="L976" s="3">
        <v>65.548000000000002</v>
      </c>
      <c r="N976" s="3">
        <v>42.981999999999999</v>
      </c>
      <c r="P976" s="3">
        <v>35.652999999999999</v>
      </c>
      <c r="R976" s="3">
        <v>47.823999999999998</v>
      </c>
      <c r="T976" s="3">
        <v>139.422</v>
      </c>
      <c r="V976" s="3">
        <v>41.79</v>
      </c>
      <c r="X976" s="3">
        <v>15.352</v>
      </c>
      <c r="Z976" s="3">
        <v>81.938000000000002</v>
      </c>
      <c r="AB976" s="3">
        <v>124.30200000000001</v>
      </c>
      <c r="AD976" s="3">
        <v>190.94800000000001</v>
      </c>
      <c r="AF976" s="3">
        <v>97.069000000000003</v>
      </c>
    </row>
    <row r="977" spans="1:32" x14ac:dyDescent="0.35">
      <c r="B977" s="2" t="s">
        <v>399</v>
      </c>
      <c r="D977" s="3">
        <v>1050</v>
      </c>
      <c r="F977" s="3">
        <v>69</v>
      </c>
      <c r="H977" s="3">
        <v>78</v>
      </c>
      <c r="J977" s="3">
        <v>78</v>
      </c>
      <c r="L977" s="3">
        <v>80</v>
      </c>
      <c r="N977" s="3">
        <v>75</v>
      </c>
      <c r="P977" s="3">
        <v>77</v>
      </c>
      <c r="R977" s="3">
        <v>81</v>
      </c>
      <c r="T977" s="3">
        <v>75</v>
      </c>
      <c r="V977" s="3">
        <v>78</v>
      </c>
      <c r="X977" s="3">
        <v>73</v>
      </c>
      <c r="Z977" s="3">
        <v>60</v>
      </c>
      <c r="AB977" s="3">
        <v>70</v>
      </c>
      <c r="AD977" s="3">
        <v>79</v>
      </c>
      <c r="AF977" s="3">
        <v>77</v>
      </c>
    </row>
    <row r="979" spans="1:32" x14ac:dyDescent="0.35">
      <c r="A979" s="3" t="s">
        <v>494</v>
      </c>
      <c r="B979" s="2" t="s">
        <v>495</v>
      </c>
    </row>
    <row r="980" spans="1:32" x14ac:dyDescent="0.35">
      <c r="B980" s="4" t="s">
        <v>493</v>
      </c>
    </row>
    <row r="982" spans="1:32" x14ac:dyDescent="0.35">
      <c r="B982" s="1" t="s">
        <v>476</v>
      </c>
      <c r="C982" s="5">
        <v>1.5789999999999998E-2</v>
      </c>
      <c r="D982" s="6">
        <v>16.875</v>
      </c>
      <c r="E982" s="5">
        <v>3.7589999999999998E-2</v>
      </c>
      <c r="F982" s="6">
        <v>1.7310000000000001</v>
      </c>
      <c r="G982" s="5">
        <v>3.7330000000000002E-2</v>
      </c>
      <c r="H982" s="6">
        <v>3.327</v>
      </c>
      <c r="I982" s="5">
        <v>3.1980000000000001E-2</v>
      </c>
      <c r="J982" s="6">
        <v>1.613</v>
      </c>
      <c r="K982" s="5">
        <v>3.2299999999999998E-3</v>
      </c>
      <c r="L982" s="6">
        <v>0.21199999999999999</v>
      </c>
      <c r="M982" s="5">
        <v>1.7680000000000001E-2</v>
      </c>
      <c r="N982" s="6">
        <v>0.76</v>
      </c>
      <c r="O982" s="5">
        <v>1.226E-2</v>
      </c>
      <c r="P982" s="6">
        <v>0.437</v>
      </c>
      <c r="Q982" s="5">
        <v>0</v>
      </c>
      <c r="R982" s="6">
        <v>0</v>
      </c>
      <c r="S982" s="5">
        <v>0</v>
      </c>
      <c r="T982" s="6">
        <v>0</v>
      </c>
      <c r="U982" s="5">
        <v>3.1989999999999998E-2</v>
      </c>
      <c r="V982" s="6">
        <v>1.337</v>
      </c>
      <c r="W982" s="5">
        <v>3.159E-2</v>
      </c>
      <c r="X982" s="6">
        <v>0.48499999999999999</v>
      </c>
      <c r="Y982" s="5">
        <v>0</v>
      </c>
      <c r="Z982" s="6">
        <v>0</v>
      </c>
      <c r="AA982" s="5">
        <v>2.1090000000000001E-2</v>
      </c>
      <c r="AB982" s="6">
        <v>2.6219999999999999</v>
      </c>
      <c r="AC982" s="5">
        <v>2.0310000000000002E-2</v>
      </c>
      <c r="AD982" s="6">
        <v>3.8780000000000001</v>
      </c>
      <c r="AE982" s="5">
        <v>4.8700000000000002E-3</v>
      </c>
      <c r="AF982" s="6">
        <v>0.47299999999999998</v>
      </c>
    </row>
    <row r="983" spans="1:32" x14ac:dyDescent="0.35">
      <c r="B983" s="1" t="s">
        <v>477</v>
      </c>
      <c r="C983" s="5">
        <v>3.381E-2</v>
      </c>
      <c r="D983" s="6">
        <v>36.119</v>
      </c>
      <c r="E983" s="5">
        <v>0</v>
      </c>
      <c r="F983" s="6">
        <v>0</v>
      </c>
      <c r="G983" s="5">
        <v>2.8029999999999999E-2</v>
      </c>
      <c r="H983" s="6">
        <v>2.4980000000000002</v>
      </c>
      <c r="I983" s="5">
        <v>5.7070000000000003E-2</v>
      </c>
      <c r="J983" s="6">
        <v>2.8780000000000001</v>
      </c>
      <c r="K983" s="5">
        <v>5.944E-2</v>
      </c>
      <c r="L983" s="6">
        <v>3.8959999999999999</v>
      </c>
      <c r="M983" s="5">
        <v>4.3130000000000002E-2</v>
      </c>
      <c r="N983" s="6">
        <v>1.8540000000000001</v>
      </c>
      <c r="O983" s="5">
        <v>6.1399999999999996E-3</v>
      </c>
      <c r="P983" s="6">
        <v>0.219</v>
      </c>
      <c r="Q983" s="5">
        <v>8.9700000000000002E-2</v>
      </c>
      <c r="R983" s="6">
        <v>4.29</v>
      </c>
      <c r="S983" s="5">
        <v>3.8700000000000002E-3</v>
      </c>
      <c r="T983" s="6">
        <v>0.53900000000000003</v>
      </c>
      <c r="U983" s="5">
        <v>5.1380000000000002E-2</v>
      </c>
      <c r="V983" s="6">
        <v>2.1469999999999998</v>
      </c>
      <c r="W983" s="5">
        <v>4.99E-2</v>
      </c>
      <c r="X983" s="6">
        <v>0.76600000000000001</v>
      </c>
      <c r="Y983" s="5">
        <v>6.9300000000000004E-3</v>
      </c>
      <c r="Z983" s="6">
        <v>0.56799999999999995</v>
      </c>
      <c r="AA983" s="5">
        <v>4.811E-2</v>
      </c>
      <c r="AB983" s="6">
        <v>5.98</v>
      </c>
      <c r="AC983" s="5">
        <v>3.5340000000000003E-2</v>
      </c>
      <c r="AD983" s="6">
        <v>6.7480000000000002</v>
      </c>
      <c r="AE983" s="5">
        <v>3.85E-2</v>
      </c>
      <c r="AF983" s="6">
        <v>3.7370000000000001</v>
      </c>
    </row>
    <row r="984" spans="1:32" x14ac:dyDescent="0.35">
      <c r="B984" s="1" t="s">
        <v>478</v>
      </c>
      <c r="C984" s="5">
        <v>0.33372000000000002</v>
      </c>
      <c r="D984" s="6">
        <v>356.55700000000002</v>
      </c>
      <c r="E984" s="5">
        <v>0.27446999999999999</v>
      </c>
      <c r="F984" s="6">
        <v>12.638999999999999</v>
      </c>
      <c r="G984" s="5">
        <v>0.29546</v>
      </c>
      <c r="H984" s="6">
        <v>26.332999999999998</v>
      </c>
      <c r="I984" s="5">
        <v>0.47765000000000002</v>
      </c>
      <c r="J984" s="6">
        <v>24.088000000000001</v>
      </c>
      <c r="K984" s="5">
        <v>0.23369000000000001</v>
      </c>
      <c r="L984" s="6">
        <v>15.318</v>
      </c>
      <c r="M984" s="5">
        <v>0.32235999999999998</v>
      </c>
      <c r="N984" s="6">
        <v>13.856</v>
      </c>
      <c r="O984" s="5">
        <v>0.26093</v>
      </c>
      <c r="P984" s="6">
        <v>9.3030000000000008</v>
      </c>
      <c r="Q984" s="5">
        <v>0.35070000000000001</v>
      </c>
      <c r="R984" s="6">
        <v>16.771999999999998</v>
      </c>
      <c r="S984" s="5">
        <v>0.46235999999999999</v>
      </c>
      <c r="T984" s="6">
        <v>64.462999999999994</v>
      </c>
      <c r="U984" s="5">
        <v>0.24348</v>
      </c>
      <c r="V984" s="6">
        <v>10.175000000000001</v>
      </c>
      <c r="W984" s="5">
        <v>0.53054999999999997</v>
      </c>
      <c r="X984" s="6">
        <v>8.1449999999999996</v>
      </c>
      <c r="Y984" s="5">
        <v>0.37728</v>
      </c>
      <c r="Z984" s="6">
        <v>30.914000000000001</v>
      </c>
      <c r="AA984" s="5">
        <v>0.25184000000000001</v>
      </c>
      <c r="AB984" s="6">
        <v>31.303999999999998</v>
      </c>
      <c r="AC984" s="5">
        <v>0.32218000000000002</v>
      </c>
      <c r="AD984" s="6">
        <v>61.52</v>
      </c>
      <c r="AE984" s="5">
        <v>0.32686999999999999</v>
      </c>
      <c r="AF984" s="6">
        <v>31.728999999999999</v>
      </c>
    </row>
    <row r="985" spans="1:32" x14ac:dyDescent="0.35">
      <c r="B985" s="1" t="s">
        <v>479</v>
      </c>
      <c r="C985" s="5">
        <v>0.35916999999999999</v>
      </c>
      <c r="D985" s="6">
        <v>383.745</v>
      </c>
      <c r="E985" s="5">
        <v>0.36070000000000002</v>
      </c>
      <c r="F985" s="6">
        <v>16.61</v>
      </c>
      <c r="G985" s="5">
        <v>0.3795</v>
      </c>
      <c r="H985" s="6">
        <v>33.823</v>
      </c>
      <c r="I985" s="5">
        <v>0.26491999999999999</v>
      </c>
      <c r="J985" s="6">
        <v>13.36</v>
      </c>
      <c r="K985" s="5">
        <v>0.43343999999999999</v>
      </c>
      <c r="L985" s="6">
        <v>28.411000000000001</v>
      </c>
      <c r="M985" s="5">
        <v>0.38811000000000001</v>
      </c>
      <c r="N985" s="6">
        <v>16.681999999999999</v>
      </c>
      <c r="O985" s="5">
        <v>0.26718999999999998</v>
      </c>
      <c r="P985" s="6">
        <v>9.5259999999999998</v>
      </c>
      <c r="Q985" s="5">
        <v>0.35515999999999998</v>
      </c>
      <c r="R985" s="6">
        <v>16.984999999999999</v>
      </c>
      <c r="S985" s="5">
        <v>0.34891</v>
      </c>
      <c r="T985" s="6">
        <v>48.645000000000003</v>
      </c>
      <c r="U985" s="5">
        <v>0.37869999999999998</v>
      </c>
      <c r="V985" s="6">
        <v>15.826000000000001</v>
      </c>
      <c r="W985" s="5">
        <v>0.26133000000000001</v>
      </c>
      <c r="X985" s="6">
        <v>4.0119999999999996</v>
      </c>
      <c r="Y985" s="5">
        <v>0.36066999999999999</v>
      </c>
      <c r="Z985" s="6">
        <v>29.553000000000001</v>
      </c>
      <c r="AA985" s="5">
        <v>0.42802000000000001</v>
      </c>
      <c r="AB985" s="6">
        <v>53.204000000000001</v>
      </c>
      <c r="AC985" s="5">
        <v>0.34477999999999998</v>
      </c>
      <c r="AD985" s="6">
        <v>65.834999999999994</v>
      </c>
      <c r="AE985" s="5">
        <v>0.32217000000000001</v>
      </c>
      <c r="AF985" s="6">
        <v>31.273</v>
      </c>
    </row>
    <row r="986" spans="1:32" x14ac:dyDescent="0.35">
      <c r="B986" s="1" t="s">
        <v>480</v>
      </c>
      <c r="C986" s="5">
        <v>0.13233</v>
      </c>
      <c r="D986" s="6">
        <v>141.387</v>
      </c>
      <c r="E986" s="5">
        <v>0.18970999999999999</v>
      </c>
      <c r="F986" s="6">
        <v>8.7360000000000007</v>
      </c>
      <c r="G986" s="5">
        <v>0.14223</v>
      </c>
      <c r="H986" s="6">
        <v>12.676</v>
      </c>
      <c r="I986" s="5">
        <v>9.7140000000000004E-2</v>
      </c>
      <c r="J986" s="6">
        <v>4.899</v>
      </c>
      <c r="K986" s="5">
        <v>0.13553999999999999</v>
      </c>
      <c r="L986" s="6">
        <v>8.8840000000000003</v>
      </c>
      <c r="M986" s="5">
        <v>0.14013</v>
      </c>
      <c r="N986" s="6">
        <v>6.0229999999999997</v>
      </c>
      <c r="O986" s="5">
        <v>0.31093999999999999</v>
      </c>
      <c r="P986" s="6">
        <v>11.086</v>
      </c>
      <c r="Q986" s="5">
        <v>0.15595000000000001</v>
      </c>
      <c r="R986" s="6">
        <v>7.4580000000000002</v>
      </c>
      <c r="S986" s="5">
        <v>0.11977</v>
      </c>
      <c r="T986" s="6">
        <v>16.699000000000002</v>
      </c>
      <c r="U986" s="5">
        <v>0.10693999999999999</v>
      </c>
      <c r="V986" s="6">
        <v>4.4690000000000003</v>
      </c>
      <c r="W986" s="5">
        <v>7.843E-2</v>
      </c>
      <c r="X986" s="6">
        <v>1.204</v>
      </c>
      <c r="Y986" s="5">
        <v>0.15897</v>
      </c>
      <c r="Z986" s="6">
        <v>13.026</v>
      </c>
      <c r="AA986" s="5">
        <v>9.2670000000000002E-2</v>
      </c>
      <c r="AB986" s="6">
        <v>11.519</v>
      </c>
      <c r="AC986" s="5">
        <v>0.10789</v>
      </c>
      <c r="AD986" s="6">
        <v>20.600999999999999</v>
      </c>
      <c r="AE986" s="5">
        <v>0.14532999999999999</v>
      </c>
      <c r="AF986" s="6">
        <v>14.106999999999999</v>
      </c>
    </row>
    <row r="987" spans="1:32" x14ac:dyDescent="0.35">
      <c r="B987" s="1" t="s">
        <v>481</v>
      </c>
      <c r="C987" s="5">
        <v>5.357E-2</v>
      </c>
      <c r="D987" s="6">
        <v>57.231999999999999</v>
      </c>
      <c r="E987" s="5">
        <v>6.3519999999999993E-2</v>
      </c>
      <c r="F987" s="6">
        <v>2.9249999999999998</v>
      </c>
      <c r="G987" s="5">
        <v>2.145E-2</v>
      </c>
      <c r="H987" s="6">
        <v>1.9119999999999999</v>
      </c>
      <c r="I987" s="5">
        <v>2.308E-2</v>
      </c>
      <c r="J987" s="6">
        <v>1.1639999999999999</v>
      </c>
      <c r="K987" s="5">
        <v>6.4850000000000005E-2</v>
      </c>
      <c r="L987" s="6">
        <v>4.2510000000000003</v>
      </c>
      <c r="M987" s="5">
        <v>2.3310000000000001E-2</v>
      </c>
      <c r="N987" s="6">
        <v>1.002</v>
      </c>
      <c r="O987" s="5">
        <v>4.521E-2</v>
      </c>
      <c r="P987" s="6">
        <v>1.6120000000000001</v>
      </c>
      <c r="Q987" s="5">
        <v>3.9600000000000003E-2</v>
      </c>
      <c r="R987" s="6">
        <v>1.8939999999999999</v>
      </c>
      <c r="S987" s="5">
        <v>1.528E-2</v>
      </c>
      <c r="T987" s="6">
        <v>2.1309999999999998</v>
      </c>
      <c r="U987" s="5">
        <v>6.5420000000000006E-2</v>
      </c>
      <c r="V987" s="6">
        <v>2.734</v>
      </c>
      <c r="W987" s="5">
        <v>2.8070000000000001E-2</v>
      </c>
      <c r="X987" s="6">
        <v>0.43099999999999999</v>
      </c>
      <c r="Y987" s="5">
        <v>2.7720000000000002E-2</v>
      </c>
      <c r="Z987" s="6">
        <v>2.2709999999999999</v>
      </c>
      <c r="AA987" s="5">
        <v>6.232E-2</v>
      </c>
      <c r="AB987" s="6">
        <v>7.7460000000000004</v>
      </c>
      <c r="AC987" s="5">
        <v>0.10317999999999999</v>
      </c>
      <c r="AD987" s="6">
        <v>19.702000000000002</v>
      </c>
      <c r="AE987" s="5">
        <v>7.6829999999999996E-2</v>
      </c>
      <c r="AF987" s="6">
        <v>7.4580000000000002</v>
      </c>
    </row>
    <row r="988" spans="1:32" x14ac:dyDescent="0.35">
      <c r="B988" s="1" t="s">
        <v>482</v>
      </c>
      <c r="C988" s="5">
        <v>2.1850000000000001E-2</v>
      </c>
      <c r="D988" s="6">
        <v>23.347000000000001</v>
      </c>
      <c r="E988" s="5">
        <v>2.9059999999999999E-2</v>
      </c>
      <c r="F988" s="6">
        <v>1.3380000000000001</v>
      </c>
      <c r="G988" s="5">
        <v>2.8029999999999999E-2</v>
      </c>
      <c r="H988" s="6">
        <v>2.4980000000000002</v>
      </c>
      <c r="I988" s="5">
        <v>0</v>
      </c>
      <c r="J988" s="6">
        <v>0</v>
      </c>
      <c r="K988" s="5">
        <v>1.277E-2</v>
      </c>
      <c r="L988" s="6">
        <v>0.83699999999999997</v>
      </c>
      <c r="M988" s="5">
        <v>5.8900000000000003E-3</v>
      </c>
      <c r="N988" s="6">
        <v>0.253</v>
      </c>
      <c r="O988" s="5">
        <v>1.84E-2</v>
      </c>
      <c r="P988" s="6">
        <v>0.65600000000000003</v>
      </c>
      <c r="Q988" s="5">
        <v>0</v>
      </c>
      <c r="R988" s="6">
        <v>0</v>
      </c>
      <c r="S988" s="5">
        <v>2.077E-2</v>
      </c>
      <c r="T988" s="6">
        <v>2.8959999999999999</v>
      </c>
      <c r="U988" s="5">
        <v>0</v>
      </c>
      <c r="V988" s="6">
        <v>0</v>
      </c>
      <c r="W988" s="5">
        <v>0</v>
      </c>
      <c r="X988" s="6">
        <v>0</v>
      </c>
      <c r="Y988" s="5">
        <v>6.9300000000000004E-3</v>
      </c>
      <c r="Z988" s="6">
        <v>0.56799999999999995</v>
      </c>
      <c r="AA988" s="5">
        <v>3.8600000000000002E-2</v>
      </c>
      <c r="AB988" s="6">
        <v>4.798</v>
      </c>
      <c r="AC988" s="5">
        <v>2.3939999999999999E-2</v>
      </c>
      <c r="AD988" s="6">
        <v>4.5720000000000001</v>
      </c>
      <c r="AE988" s="5">
        <v>5.0790000000000002E-2</v>
      </c>
      <c r="AF988" s="6">
        <v>4.93</v>
      </c>
    </row>
    <row r="989" spans="1:32" x14ac:dyDescent="0.35">
      <c r="B989" s="1" t="s">
        <v>483</v>
      </c>
      <c r="C989" s="5">
        <v>2.0000000000000001E-4</v>
      </c>
      <c r="D989" s="6">
        <v>0.219</v>
      </c>
      <c r="E989" s="5">
        <v>0</v>
      </c>
      <c r="F989" s="6">
        <v>0</v>
      </c>
      <c r="G989" s="5">
        <v>0</v>
      </c>
      <c r="H989" s="6">
        <v>0</v>
      </c>
      <c r="I989" s="5">
        <v>0</v>
      </c>
      <c r="J989" s="6">
        <v>0</v>
      </c>
      <c r="K989" s="5">
        <v>0</v>
      </c>
      <c r="L989" s="6">
        <v>0</v>
      </c>
      <c r="M989" s="5">
        <v>0</v>
      </c>
      <c r="N989" s="6">
        <v>0</v>
      </c>
      <c r="O989" s="5">
        <v>6.1399999999999996E-3</v>
      </c>
      <c r="P989" s="6">
        <v>0.219</v>
      </c>
      <c r="Q989" s="5">
        <v>0</v>
      </c>
      <c r="R989" s="6">
        <v>0</v>
      </c>
      <c r="S989" s="5">
        <v>0</v>
      </c>
      <c r="T989" s="6">
        <v>0</v>
      </c>
      <c r="U989" s="5">
        <v>0</v>
      </c>
      <c r="V989" s="6">
        <v>0</v>
      </c>
      <c r="W989" s="5">
        <v>0</v>
      </c>
      <c r="X989" s="6">
        <v>0</v>
      </c>
      <c r="Y989" s="5">
        <v>0</v>
      </c>
      <c r="Z989" s="6">
        <v>0</v>
      </c>
      <c r="AA989" s="5">
        <v>0</v>
      </c>
      <c r="AB989" s="6">
        <v>0</v>
      </c>
      <c r="AC989" s="5">
        <v>0</v>
      </c>
      <c r="AD989" s="6">
        <v>0</v>
      </c>
      <c r="AE989" s="5">
        <v>0</v>
      </c>
      <c r="AF989" s="6">
        <v>0</v>
      </c>
    </row>
    <row r="990" spans="1:32" x14ac:dyDescent="0.35">
      <c r="B990" s="1" t="s">
        <v>429</v>
      </c>
      <c r="C990" s="5">
        <v>4.956E-2</v>
      </c>
      <c r="D990" s="6">
        <v>52.951999999999998</v>
      </c>
      <c r="E990" s="5">
        <v>4.4970000000000003E-2</v>
      </c>
      <c r="F990" s="6">
        <v>2.0710000000000002</v>
      </c>
      <c r="G990" s="5">
        <v>6.7979999999999999E-2</v>
      </c>
      <c r="H990" s="6">
        <v>6.0590000000000002</v>
      </c>
      <c r="I990" s="5">
        <v>4.8169999999999998E-2</v>
      </c>
      <c r="J990" s="6">
        <v>2.4289999999999998</v>
      </c>
      <c r="K990" s="5">
        <v>5.7009999999999998E-2</v>
      </c>
      <c r="L990" s="6">
        <v>3.7370000000000001</v>
      </c>
      <c r="M990" s="5">
        <v>5.9369999999999999E-2</v>
      </c>
      <c r="N990" s="6">
        <v>2.552</v>
      </c>
      <c r="O990" s="5">
        <v>7.281E-2</v>
      </c>
      <c r="P990" s="6">
        <v>2.5960000000000001</v>
      </c>
      <c r="Q990" s="5">
        <v>8.8900000000000003E-3</v>
      </c>
      <c r="R990" s="6">
        <v>0.42499999999999999</v>
      </c>
      <c r="S990" s="5">
        <v>2.904E-2</v>
      </c>
      <c r="T990" s="6">
        <v>4.0490000000000004</v>
      </c>
      <c r="U990" s="5">
        <v>0.12209</v>
      </c>
      <c r="V990" s="6">
        <v>5.1020000000000003</v>
      </c>
      <c r="W990" s="5">
        <v>2.019E-2</v>
      </c>
      <c r="X990" s="6">
        <v>0.31</v>
      </c>
      <c r="Y990" s="5">
        <v>6.1499999999999999E-2</v>
      </c>
      <c r="Z990" s="6">
        <v>5.0389999999999997</v>
      </c>
      <c r="AA990" s="5">
        <v>5.7340000000000002E-2</v>
      </c>
      <c r="AB990" s="6">
        <v>7.1280000000000001</v>
      </c>
      <c r="AC990" s="5">
        <v>4.2380000000000001E-2</v>
      </c>
      <c r="AD990" s="6">
        <v>8.093</v>
      </c>
      <c r="AE990" s="5">
        <v>3.465E-2</v>
      </c>
      <c r="AF990" s="6">
        <v>3.363</v>
      </c>
    </row>
    <row r="992" spans="1:32" x14ac:dyDescent="0.35">
      <c r="B992" s="1" t="s">
        <v>443</v>
      </c>
      <c r="D992">
        <v>1.64</v>
      </c>
      <c r="F992">
        <v>1.49</v>
      </c>
      <c r="H992">
        <v>1.72</v>
      </c>
      <c r="J992">
        <v>2.13</v>
      </c>
      <c r="L992">
        <v>1.51</v>
      </c>
      <c r="N992">
        <v>1.71</v>
      </c>
      <c r="P992">
        <v>1.3</v>
      </c>
      <c r="R992">
        <v>1.79</v>
      </c>
      <c r="T992">
        <v>1.64</v>
      </c>
      <c r="V992">
        <v>1.76</v>
      </c>
      <c r="X992">
        <v>2.15</v>
      </c>
      <c r="Z992">
        <v>1.52</v>
      </c>
      <c r="AB992">
        <v>1.61</v>
      </c>
      <c r="AD992">
        <v>1.63</v>
      </c>
      <c r="AF992">
        <v>1.52</v>
      </c>
    </row>
    <row r="994" spans="1:32" x14ac:dyDescent="0.35">
      <c r="B994" s="2" t="s">
        <v>398</v>
      </c>
      <c r="D994" s="3">
        <v>1068.434</v>
      </c>
      <c r="F994" s="3">
        <v>46.048999999999999</v>
      </c>
      <c r="H994" s="3">
        <v>89.126000000000005</v>
      </c>
      <c r="J994" s="3">
        <v>50.43</v>
      </c>
      <c r="L994" s="3">
        <v>65.548000000000002</v>
      </c>
      <c r="N994" s="3">
        <v>42.981999999999999</v>
      </c>
      <c r="P994" s="3">
        <v>35.652999999999999</v>
      </c>
      <c r="R994" s="3">
        <v>47.823999999999998</v>
      </c>
      <c r="T994" s="3">
        <v>139.422</v>
      </c>
      <c r="V994" s="3">
        <v>41.79</v>
      </c>
      <c r="X994" s="3">
        <v>15.352</v>
      </c>
      <c r="Z994" s="3">
        <v>81.938000000000002</v>
      </c>
      <c r="AB994" s="3">
        <v>124.30200000000001</v>
      </c>
      <c r="AD994" s="3">
        <v>190.94800000000001</v>
      </c>
      <c r="AF994" s="3">
        <v>97.069000000000003</v>
      </c>
    </row>
    <row r="995" spans="1:32" x14ac:dyDescent="0.35">
      <c r="B995" s="2" t="s">
        <v>399</v>
      </c>
      <c r="D995" s="3">
        <v>1050</v>
      </c>
      <c r="F995" s="3">
        <v>69</v>
      </c>
      <c r="H995" s="3">
        <v>78</v>
      </c>
      <c r="J995" s="3">
        <v>78</v>
      </c>
      <c r="L995" s="3">
        <v>80</v>
      </c>
      <c r="N995" s="3">
        <v>75</v>
      </c>
      <c r="P995" s="3">
        <v>77</v>
      </c>
      <c r="R995" s="3">
        <v>81</v>
      </c>
      <c r="T995" s="3">
        <v>75</v>
      </c>
      <c r="V995" s="3">
        <v>78</v>
      </c>
      <c r="X995" s="3">
        <v>73</v>
      </c>
      <c r="Z995" s="3">
        <v>60</v>
      </c>
      <c r="AB995" s="3">
        <v>70</v>
      </c>
      <c r="AD995" s="3">
        <v>79</v>
      </c>
      <c r="AF995" s="3">
        <v>77</v>
      </c>
    </row>
    <row r="997" spans="1:32" x14ac:dyDescent="0.35">
      <c r="B997" s="2" t="s">
        <v>496</v>
      </c>
    </row>
    <row r="999" spans="1:32" x14ac:dyDescent="0.35">
      <c r="A999" s="3" t="s">
        <v>497</v>
      </c>
      <c r="B999" s="2" t="s">
        <v>498</v>
      </c>
    </row>
    <row r="1000" spans="1:32" x14ac:dyDescent="0.35">
      <c r="B1000" s="4" t="s">
        <v>18</v>
      </c>
    </row>
    <row r="1002" spans="1:32" x14ac:dyDescent="0.35">
      <c r="B1002" s="2" t="s">
        <v>1</v>
      </c>
    </row>
    <row r="1003" spans="1:32" x14ac:dyDescent="0.35">
      <c r="B1003" s="1" t="s">
        <v>19</v>
      </c>
      <c r="C1003" s="5">
        <v>1.57E-3</v>
      </c>
      <c r="D1003" s="6">
        <v>1.1379999999999999</v>
      </c>
      <c r="E1003" s="5">
        <v>0</v>
      </c>
      <c r="F1003" s="6">
        <v>0</v>
      </c>
      <c r="G1003" s="5">
        <v>0</v>
      </c>
      <c r="H1003" s="6">
        <v>0</v>
      </c>
      <c r="I1003" s="5">
        <v>0</v>
      </c>
      <c r="J1003" s="6">
        <v>0</v>
      </c>
      <c r="K1003" s="5">
        <v>3.3320000000000002E-2</v>
      </c>
      <c r="L1003" s="6">
        <v>1.1379999999999999</v>
      </c>
      <c r="M1003" s="5">
        <v>0</v>
      </c>
      <c r="N1003" s="6">
        <v>0</v>
      </c>
      <c r="O1003" s="5">
        <v>0</v>
      </c>
      <c r="P1003" s="6">
        <v>0</v>
      </c>
      <c r="Q1003" s="5">
        <v>0</v>
      </c>
      <c r="R1003" s="6">
        <v>0</v>
      </c>
      <c r="S1003" s="5">
        <v>0</v>
      </c>
      <c r="T1003" s="6">
        <v>0</v>
      </c>
      <c r="U1003" s="5">
        <v>0</v>
      </c>
      <c r="V1003" s="6">
        <v>0</v>
      </c>
      <c r="W1003" s="5">
        <v>0</v>
      </c>
      <c r="X1003" s="6">
        <v>0</v>
      </c>
      <c r="Y1003" s="5">
        <v>0</v>
      </c>
      <c r="Z1003" s="6">
        <v>0</v>
      </c>
      <c r="AA1003" s="5">
        <v>0</v>
      </c>
      <c r="AB1003" s="6">
        <v>0</v>
      </c>
      <c r="AC1003" s="5">
        <v>0</v>
      </c>
      <c r="AD1003" s="6">
        <v>0</v>
      </c>
      <c r="AE1003" s="5">
        <v>0</v>
      </c>
      <c r="AF1003" s="6">
        <v>0</v>
      </c>
    </row>
    <row r="1004" spans="1:32" x14ac:dyDescent="0.35">
      <c r="B1004" s="1" t="s">
        <v>20</v>
      </c>
      <c r="C1004" s="5">
        <v>3.1480000000000001E-2</v>
      </c>
      <c r="D1004" s="6">
        <v>22.873000000000001</v>
      </c>
      <c r="E1004" s="5">
        <v>3.2140000000000002E-2</v>
      </c>
      <c r="F1004" s="6">
        <v>1.2330000000000001</v>
      </c>
      <c r="G1004" s="5">
        <v>2.3769999999999999E-2</v>
      </c>
      <c r="H1004" s="6">
        <v>1.4930000000000001</v>
      </c>
      <c r="I1004" s="5">
        <v>9.6949999999999995E-2</v>
      </c>
      <c r="J1004" s="6">
        <v>3.2759999999999998</v>
      </c>
      <c r="K1004" s="5">
        <v>9.1139999999999999E-2</v>
      </c>
      <c r="L1004" s="6">
        <v>3.113</v>
      </c>
      <c r="M1004" s="5">
        <v>5.611E-2</v>
      </c>
      <c r="N1004" s="6">
        <v>1.9950000000000001</v>
      </c>
      <c r="O1004" s="5">
        <v>4.0419999999999998E-2</v>
      </c>
      <c r="P1004" s="6">
        <v>1.1619999999999999</v>
      </c>
      <c r="Q1004" s="5">
        <v>7.467E-2</v>
      </c>
      <c r="R1004" s="6">
        <v>2.5270000000000001</v>
      </c>
      <c r="S1004" s="5">
        <v>0</v>
      </c>
      <c r="T1004" s="6">
        <v>0</v>
      </c>
      <c r="U1004" s="5">
        <v>0</v>
      </c>
      <c r="V1004" s="6">
        <v>0</v>
      </c>
      <c r="W1004" s="5">
        <v>0</v>
      </c>
      <c r="X1004" s="6">
        <v>0</v>
      </c>
      <c r="Y1004" s="5">
        <v>3.3610000000000001E-2</v>
      </c>
      <c r="Z1004" s="6">
        <v>2.2450000000000001</v>
      </c>
      <c r="AA1004" s="5">
        <v>4.4040000000000003E-2</v>
      </c>
      <c r="AB1004" s="6">
        <v>3.9590000000000001</v>
      </c>
      <c r="AC1004" s="5">
        <v>0</v>
      </c>
      <c r="AD1004" s="6">
        <v>0</v>
      </c>
      <c r="AE1004" s="5">
        <v>3.0200000000000001E-2</v>
      </c>
      <c r="AF1004" s="6">
        <v>1.8680000000000001</v>
      </c>
    </row>
    <row r="1005" spans="1:32" x14ac:dyDescent="0.35">
      <c r="B1005" s="1" t="s">
        <v>21</v>
      </c>
      <c r="C1005" s="5">
        <v>0</v>
      </c>
      <c r="D1005" s="6">
        <v>0</v>
      </c>
      <c r="E1005" s="5">
        <v>0</v>
      </c>
      <c r="F1005" s="6">
        <v>0</v>
      </c>
      <c r="G1005" s="5">
        <v>0</v>
      </c>
      <c r="H1005" s="6">
        <v>0</v>
      </c>
      <c r="I1005" s="5">
        <v>0</v>
      </c>
      <c r="J1005" s="6">
        <v>0</v>
      </c>
      <c r="K1005" s="5">
        <v>0</v>
      </c>
      <c r="L1005" s="6">
        <v>0</v>
      </c>
      <c r="M1005" s="5">
        <v>0</v>
      </c>
      <c r="N1005" s="6">
        <v>0</v>
      </c>
      <c r="O1005" s="5">
        <v>0</v>
      </c>
      <c r="P1005" s="6">
        <v>0</v>
      </c>
      <c r="Q1005" s="5">
        <v>0</v>
      </c>
      <c r="R1005" s="6">
        <v>0</v>
      </c>
      <c r="S1005" s="5">
        <v>0</v>
      </c>
      <c r="T1005" s="6">
        <v>0</v>
      </c>
      <c r="U1005" s="5">
        <v>0</v>
      </c>
      <c r="V1005" s="6">
        <v>0</v>
      </c>
      <c r="W1005" s="5">
        <v>0</v>
      </c>
      <c r="X1005" s="6">
        <v>0</v>
      </c>
      <c r="Y1005" s="5">
        <v>0</v>
      </c>
      <c r="Z1005" s="6">
        <v>0</v>
      </c>
      <c r="AA1005" s="5">
        <v>0</v>
      </c>
      <c r="AB1005" s="6">
        <v>0</v>
      </c>
      <c r="AC1005" s="5">
        <v>0</v>
      </c>
      <c r="AD1005" s="6">
        <v>0</v>
      </c>
      <c r="AE1005" s="5">
        <v>0</v>
      </c>
      <c r="AF1005" s="6">
        <v>0</v>
      </c>
    </row>
    <row r="1006" spans="1:32" x14ac:dyDescent="0.35">
      <c r="B1006" s="1" t="s">
        <v>499</v>
      </c>
      <c r="C1006" s="5">
        <v>2.6599999999999999E-2</v>
      </c>
      <c r="D1006" s="6">
        <v>19.332000000000001</v>
      </c>
      <c r="E1006" s="5">
        <v>8.9230000000000004E-2</v>
      </c>
      <c r="F1006" s="6">
        <v>3.423</v>
      </c>
      <c r="G1006" s="5">
        <v>3.3079999999999998E-2</v>
      </c>
      <c r="H1006" s="6">
        <v>2.0779999999999998</v>
      </c>
      <c r="I1006" s="5">
        <v>2.69E-2</v>
      </c>
      <c r="J1006" s="6">
        <v>0.90900000000000003</v>
      </c>
      <c r="K1006" s="5">
        <v>9.8019999999999996E-2</v>
      </c>
      <c r="L1006" s="6">
        <v>3.3479999999999999</v>
      </c>
      <c r="M1006" s="5">
        <v>3.789E-2</v>
      </c>
      <c r="N1006" s="6">
        <v>1.347</v>
      </c>
      <c r="O1006" s="5">
        <v>3.005E-2</v>
      </c>
      <c r="P1006" s="6">
        <v>0.86399999999999999</v>
      </c>
      <c r="Q1006" s="5">
        <v>0</v>
      </c>
      <c r="R1006" s="6">
        <v>0</v>
      </c>
      <c r="S1006" s="5">
        <v>0</v>
      </c>
      <c r="T1006" s="6">
        <v>0</v>
      </c>
      <c r="U1006" s="5">
        <v>2.385E-2</v>
      </c>
      <c r="V1006" s="6">
        <v>0.751</v>
      </c>
      <c r="W1006" s="5">
        <v>0</v>
      </c>
      <c r="X1006" s="6">
        <v>0</v>
      </c>
      <c r="Y1006" s="5">
        <v>8.5000000000000006E-3</v>
      </c>
      <c r="Z1006" s="6">
        <v>0.56799999999999995</v>
      </c>
      <c r="AA1006" s="5">
        <v>1.6400000000000001E-2</v>
      </c>
      <c r="AB1006" s="6">
        <v>1.474</v>
      </c>
      <c r="AC1006" s="5">
        <v>3.8899999999999997E-2</v>
      </c>
      <c r="AD1006" s="6">
        <v>4.5720000000000001</v>
      </c>
      <c r="AE1006" s="5">
        <v>0</v>
      </c>
      <c r="AF1006" s="6">
        <v>0</v>
      </c>
    </row>
    <row r="1007" spans="1:32" x14ac:dyDescent="0.35">
      <c r="B1007" s="1" t="s">
        <v>500</v>
      </c>
      <c r="C1007" s="5">
        <v>1.465E-2</v>
      </c>
      <c r="D1007" s="6">
        <v>10.646000000000001</v>
      </c>
      <c r="E1007" s="5">
        <v>0.13724</v>
      </c>
      <c r="F1007" s="6">
        <v>5.2649999999999997</v>
      </c>
      <c r="G1007" s="5">
        <v>1.336E-2</v>
      </c>
      <c r="H1007" s="6">
        <v>0.83899999999999997</v>
      </c>
      <c r="I1007" s="5">
        <v>1.512E-2</v>
      </c>
      <c r="J1007" s="6">
        <v>0.51100000000000001</v>
      </c>
      <c r="K1007" s="5">
        <v>0</v>
      </c>
      <c r="L1007" s="6">
        <v>0</v>
      </c>
      <c r="M1007" s="5">
        <v>1.823E-2</v>
      </c>
      <c r="N1007" s="6">
        <v>0.64800000000000002</v>
      </c>
      <c r="O1007" s="5">
        <v>7.62E-3</v>
      </c>
      <c r="P1007" s="6">
        <v>0.219</v>
      </c>
      <c r="Q1007" s="5">
        <v>0</v>
      </c>
      <c r="R1007" s="6">
        <v>0</v>
      </c>
      <c r="S1007" s="5">
        <v>0</v>
      </c>
      <c r="T1007" s="6">
        <v>0</v>
      </c>
      <c r="U1007" s="5">
        <v>5.0090000000000003E-2</v>
      </c>
      <c r="V1007" s="6">
        <v>1.577</v>
      </c>
      <c r="W1007" s="5">
        <v>0</v>
      </c>
      <c r="X1007" s="6">
        <v>0</v>
      </c>
      <c r="Y1007" s="5">
        <v>0</v>
      </c>
      <c r="Z1007" s="6">
        <v>0</v>
      </c>
      <c r="AA1007" s="5">
        <v>8.2000000000000007E-3</v>
      </c>
      <c r="AB1007" s="6">
        <v>0.73699999999999999</v>
      </c>
      <c r="AC1007" s="5">
        <v>7.2399999999999999E-3</v>
      </c>
      <c r="AD1007" s="6">
        <v>0.85099999999999998</v>
      </c>
      <c r="AE1007" s="5">
        <v>0</v>
      </c>
      <c r="AF1007" s="6">
        <v>0</v>
      </c>
    </row>
    <row r="1008" spans="1:32" x14ac:dyDescent="0.35">
      <c r="B1008" s="1" t="s">
        <v>501</v>
      </c>
      <c r="C1008" s="5">
        <v>0</v>
      </c>
      <c r="D1008" s="6">
        <v>0</v>
      </c>
      <c r="E1008" s="5">
        <v>0</v>
      </c>
      <c r="F1008" s="6">
        <v>0</v>
      </c>
      <c r="G1008" s="5">
        <v>0</v>
      </c>
      <c r="H1008" s="6">
        <v>0</v>
      </c>
      <c r="I1008" s="5">
        <v>0</v>
      </c>
      <c r="J1008" s="6">
        <v>0</v>
      </c>
      <c r="K1008" s="5">
        <v>0</v>
      </c>
      <c r="L1008" s="6">
        <v>0</v>
      </c>
      <c r="M1008" s="5">
        <v>0</v>
      </c>
      <c r="N1008" s="6">
        <v>0</v>
      </c>
      <c r="O1008" s="5">
        <v>0</v>
      </c>
      <c r="P1008" s="6">
        <v>0</v>
      </c>
      <c r="Q1008" s="5">
        <v>0</v>
      </c>
      <c r="R1008" s="6">
        <v>0</v>
      </c>
      <c r="S1008" s="5">
        <v>0</v>
      </c>
      <c r="T1008" s="6">
        <v>0</v>
      </c>
      <c r="U1008" s="5">
        <v>0</v>
      </c>
      <c r="V1008" s="6">
        <v>0</v>
      </c>
      <c r="W1008" s="5">
        <v>0</v>
      </c>
      <c r="X1008" s="6">
        <v>0</v>
      </c>
      <c r="Y1008" s="5">
        <v>0</v>
      </c>
      <c r="Z1008" s="6">
        <v>0</v>
      </c>
      <c r="AA1008" s="5">
        <v>0</v>
      </c>
      <c r="AB1008" s="6">
        <v>0</v>
      </c>
      <c r="AC1008" s="5">
        <v>0</v>
      </c>
      <c r="AD1008" s="6">
        <v>0</v>
      </c>
      <c r="AE1008" s="5">
        <v>0</v>
      </c>
      <c r="AF1008" s="6">
        <v>0</v>
      </c>
    </row>
    <row r="1009" spans="2:32" x14ac:dyDescent="0.35">
      <c r="B1009" s="1" t="s">
        <v>502</v>
      </c>
      <c r="C1009" s="5">
        <v>0</v>
      </c>
      <c r="D1009" s="6">
        <v>0</v>
      </c>
      <c r="E1009" s="5">
        <v>0</v>
      </c>
      <c r="F1009" s="6">
        <v>0</v>
      </c>
      <c r="G1009" s="5">
        <v>0</v>
      </c>
      <c r="H1009" s="6">
        <v>0</v>
      </c>
      <c r="I1009" s="5">
        <v>0</v>
      </c>
      <c r="J1009" s="6">
        <v>0</v>
      </c>
      <c r="K1009" s="5">
        <v>0</v>
      </c>
      <c r="L1009" s="6">
        <v>0</v>
      </c>
      <c r="M1009" s="5">
        <v>0</v>
      </c>
      <c r="N1009" s="6">
        <v>0</v>
      </c>
      <c r="O1009" s="5">
        <v>0</v>
      </c>
      <c r="P1009" s="6">
        <v>0</v>
      </c>
      <c r="Q1009" s="5">
        <v>0</v>
      </c>
      <c r="R1009" s="6">
        <v>0</v>
      </c>
      <c r="S1009" s="5">
        <v>0</v>
      </c>
      <c r="T1009" s="6">
        <v>0</v>
      </c>
      <c r="U1009" s="5">
        <v>0</v>
      </c>
      <c r="V1009" s="6">
        <v>0</v>
      </c>
      <c r="W1009" s="5">
        <v>0</v>
      </c>
      <c r="X1009" s="6">
        <v>0</v>
      </c>
      <c r="Y1009" s="5">
        <v>0</v>
      </c>
      <c r="Z1009" s="6">
        <v>0</v>
      </c>
      <c r="AA1009" s="5">
        <v>0</v>
      </c>
      <c r="AB1009" s="6">
        <v>0</v>
      </c>
      <c r="AC1009" s="5">
        <v>0</v>
      </c>
      <c r="AD1009" s="6">
        <v>0</v>
      </c>
      <c r="AE1009" s="5">
        <v>0</v>
      </c>
      <c r="AF1009" s="6">
        <v>0</v>
      </c>
    </row>
    <row r="1010" spans="2:32" x14ac:dyDescent="0.35">
      <c r="B1010" s="1" t="s">
        <v>503</v>
      </c>
      <c r="C1010" s="5">
        <v>0</v>
      </c>
      <c r="D1010" s="6">
        <v>0</v>
      </c>
      <c r="E1010" s="5">
        <v>0</v>
      </c>
      <c r="F1010" s="6">
        <v>0</v>
      </c>
      <c r="G1010" s="5">
        <v>0</v>
      </c>
      <c r="H1010" s="6">
        <v>0</v>
      </c>
      <c r="I1010" s="5">
        <v>0</v>
      </c>
      <c r="J1010" s="6">
        <v>0</v>
      </c>
      <c r="K1010" s="5">
        <v>0</v>
      </c>
      <c r="L1010" s="6">
        <v>0</v>
      </c>
      <c r="M1010" s="5">
        <v>0</v>
      </c>
      <c r="N1010" s="6">
        <v>0</v>
      </c>
      <c r="O1010" s="5">
        <v>0</v>
      </c>
      <c r="P1010" s="6">
        <v>0</v>
      </c>
      <c r="Q1010" s="5">
        <v>0</v>
      </c>
      <c r="R1010" s="6">
        <v>0</v>
      </c>
      <c r="S1010" s="5">
        <v>0</v>
      </c>
      <c r="T1010" s="6">
        <v>0</v>
      </c>
      <c r="U1010" s="5">
        <v>0</v>
      </c>
      <c r="V1010" s="6">
        <v>0</v>
      </c>
      <c r="W1010" s="5">
        <v>0</v>
      </c>
      <c r="X1010" s="6">
        <v>0</v>
      </c>
      <c r="Y1010" s="5">
        <v>0</v>
      </c>
      <c r="Z1010" s="6">
        <v>0</v>
      </c>
      <c r="AA1010" s="5">
        <v>0</v>
      </c>
      <c r="AB1010" s="6">
        <v>0</v>
      </c>
      <c r="AC1010" s="5">
        <v>0</v>
      </c>
      <c r="AD1010" s="6">
        <v>0</v>
      </c>
      <c r="AE1010" s="5">
        <v>0</v>
      </c>
      <c r="AF1010" s="6">
        <v>0</v>
      </c>
    </row>
    <row r="1011" spans="2:32" x14ac:dyDescent="0.35">
      <c r="B1011" s="1" t="s">
        <v>29</v>
      </c>
      <c r="C1011" s="5">
        <v>3.4000000000000002E-4</v>
      </c>
      <c r="D1011" s="6">
        <v>0.249</v>
      </c>
      <c r="E1011" s="5">
        <v>6.4900000000000001E-3</v>
      </c>
      <c r="F1011" s="6">
        <v>0.249</v>
      </c>
      <c r="G1011" s="5">
        <v>0</v>
      </c>
      <c r="H1011" s="6">
        <v>0</v>
      </c>
      <c r="I1011" s="5">
        <v>0</v>
      </c>
      <c r="J1011" s="6">
        <v>0</v>
      </c>
      <c r="K1011" s="5">
        <v>0</v>
      </c>
      <c r="L1011" s="6">
        <v>0</v>
      </c>
      <c r="M1011" s="5">
        <v>0</v>
      </c>
      <c r="N1011" s="6">
        <v>0</v>
      </c>
      <c r="O1011" s="5">
        <v>0</v>
      </c>
      <c r="P1011" s="6">
        <v>0</v>
      </c>
      <c r="Q1011" s="5">
        <v>0</v>
      </c>
      <c r="R1011" s="6">
        <v>0</v>
      </c>
      <c r="S1011" s="5">
        <v>0</v>
      </c>
      <c r="T1011" s="6">
        <v>0</v>
      </c>
      <c r="U1011" s="5">
        <v>0</v>
      </c>
      <c r="V1011" s="6">
        <v>0</v>
      </c>
      <c r="W1011" s="5">
        <v>0</v>
      </c>
      <c r="X1011" s="6">
        <v>0</v>
      </c>
      <c r="Y1011" s="5">
        <v>0</v>
      </c>
      <c r="Z1011" s="6">
        <v>0</v>
      </c>
      <c r="AA1011" s="5">
        <v>0</v>
      </c>
      <c r="AB1011" s="6">
        <v>0</v>
      </c>
      <c r="AC1011" s="5">
        <v>0</v>
      </c>
      <c r="AD1011" s="6">
        <v>0</v>
      </c>
      <c r="AE1011" s="5">
        <v>0</v>
      </c>
      <c r="AF1011" s="6">
        <v>0</v>
      </c>
    </row>
    <row r="1012" spans="2:32" x14ac:dyDescent="0.35">
      <c r="B1012" s="1" t="s">
        <v>32</v>
      </c>
      <c r="C1012" s="5">
        <v>2.2799999999999999E-3</v>
      </c>
      <c r="D1012" s="6">
        <v>1.659</v>
      </c>
      <c r="E1012" s="5">
        <v>0</v>
      </c>
      <c r="F1012" s="6">
        <v>0</v>
      </c>
      <c r="G1012" s="5">
        <v>2.6409999999999999E-2</v>
      </c>
      <c r="H1012" s="6">
        <v>1.659</v>
      </c>
      <c r="I1012" s="5">
        <v>0</v>
      </c>
      <c r="J1012" s="6">
        <v>0</v>
      </c>
      <c r="K1012" s="5">
        <v>0</v>
      </c>
      <c r="L1012" s="6">
        <v>0</v>
      </c>
      <c r="M1012" s="5">
        <v>0</v>
      </c>
      <c r="N1012" s="6">
        <v>0</v>
      </c>
      <c r="O1012" s="5">
        <v>0</v>
      </c>
      <c r="P1012" s="6">
        <v>0</v>
      </c>
      <c r="Q1012" s="5">
        <v>0</v>
      </c>
      <c r="R1012" s="6">
        <v>0</v>
      </c>
      <c r="S1012" s="5">
        <v>0</v>
      </c>
      <c r="T1012" s="6">
        <v>0</v>
      </c>
      <c r="U1012" s="5">
        <v>0</v>
      </c>
      <c r="V1012" s="6">
        <v>0</v>
      </c>
      <c r="W1012" s="5">
        <v>0</v>
      </c>
      <c r="X1012" s="6">
        <v>0</v>
      </c>
      <c r="Y1012" s="5">
        <v>0</v>
      </c>
      <c r="Z1012" s="6">
        <v>0</v>
      </c>
      <c r="AA1012" s="5">
        <v>0</v>
      </c>
      <c r="AB1012" s="6">
        <v>0</v>
      </c>
      <c r="AC1012" s="5">
        <v>0</v>
      </c>
      <c r="AD1012" s="6">
        <v>0</v>
      </c>
      <c r="AE1012" s="5">
        <v>0</v>
      </c>
      <c r="AF1012" s="6">
        <v>0</v>
      </c>
    </row>
    <row r="1013" spans="2:32" x14ac:dyDescent="0.35">
      <c r="B1013" s="1" t="s">
        <v>504</v>
      </c>
      <c r="C1013" s="5">
        <v>1.1390000000000001E-2</v>
      </c>
      <c r="D1013" s="6">
        <v>8.2780000000000005</v>
      </c>
      <c r="E1013" s="5">
        <v>6.4900000000000001E-3</v>
      </c>
      <c r="F1013" s="6">
        <v>0.249</v>
      </c>
      <c r="G1013" s="5">
        <v>2.3769999999999999E-2</v>
      </c>
      <c r="H1013" s="6">
        <v>1.4930000000000001</v>
      </c>
      <c r="I1013" s="5">
        <v>7.5500000000000003E-3</v>
      </c>
      <c r="J1013" s="6">
        <v>0.255</v>
      </c>
      <c r="K1013" s="5">
        <v>0</v>
      </c>
      <c r="L1013" s="6">
        <v>0</v>
      </c>
      <c r="M1013" s="5">
        <v>7.1199999999999996E-3</v>
      </c>
      <c r="N1013" s="6">
        <v>0.253</v>
      </c>
      <c r="O1013" s="5">
        <v>7.62E-3</v>
      </c>
      <c r="P1013" s="6">
        <v>0.219</v>
      </c>
      <c r="Q1013" s="5">
        <v>0</v>
      </c>
      <c r="R1013" s="6">
        <v>0</v>
      </c>
      <c r="S1013" s="5">
        <v>0</v>
      </c>
      <c r="T1013" s="6">
        <v>0</v>
      </c>
      <c r="U1013" s="5">
        <v>0</v>
      </c>
      <c r="V1013" s="6">
        <v>0</v>
      </c>
      <c r="W1013" s="5">
        <v>0</v>
      </c>
      <c r="X1013" s="6">
        <v>0</v>
      </c>
      <c r="Y1013" s="5">
        <v>8.5000000000000006E-3</v>
      </c>
      <c r="Z1013" s="6">
        <v>0.56799999999999995</v>
      </c>
      <c r="AA1013" s="5">
        <v>4.3580000000000001E-2</v>
      </c>
      <c r="AB1013" s="6">
        <v>3.9180000000000001</v>
      </c>
      <c r="AC1013" s="5">
        <v>7.2399999999999999E-3</v>
      </c>
      <c r="AD1013" s="6">
        <v>0.85099999999999998</v>
      </c>
      <c r="AE1013" s="5">
        <v>7.6499999999999997E-3</v>
      </c>
      <c r="AF1013" s="6">
        <v>0.47299999999999998</v>
      </c>
    </row>
    <row r="1014" spans="2:32" x14ac:dyDescent="0.35">
      <c r="B1014" s="1" t="s">
        <v>505</v>
      </c>
      <c r="C1014" s="5">
        <v>0</v>
      </c>
      <c r="D1014" s="6">
        <v>0</v>
      </c>
      <c r="E1014" s="5">
        <v>0</v>
      </c>
      <c r="F1014" s="6">
        <v>0</v>
      </c>
      <c r="G1014" s="5">
        <v>0</v>
      </c>
      <c r="H1014" s="6">
        <v>0</v>
      </c>
      <c r="I1014" s="5">
        <v>0</v>
      </c>
      <c r="J1014" s="6">
        <v>0</v>
      </c>
      <c r="K1014" s="5">
        <v>0</v>
      </c>
      <c r="L1014" s="6">
        <v>0</v>
      </c>
      <c r="M1014" s="5">
        <v>0</v>
      </c>
      <c r="N1014" s="6">
        <v>0</v>
      </c>
      <c r="O1014" s="5">
        <v>0</v>
      </c>
      <c r="P1014" s="6">
        <v>0</v>
      </c>
      <c r="Q1014" s="5">
        <v>0</v>
      </c>
      <c r="R1014" s="6">
        <v>0</v>
      </c>
      <c r="S1014" s="5">
        <v>0</v>
      </c>
      <c r="T1014" s="6">
        <v>0</v>
      </c>
      <c r="U1014" s="5">
        <v>0</v>
      </c>
      <c r="V1014" s="6">
        <v>0</v>
      </c>
      <c r="W1014" s="5">
        <v>0</v>
      </c>
      <c r="X1014" s="6">
        <v>0</v>
      </c>
      <c r="Y1014" s="5">
        <v>0</v>
      </c>
      <c r="Z1014" s="6">
        <v>0</v>
      </c>
      <c r="AA1014" s="5">
        <v>0</v>
      </c>
      <c r="AB1014" s="6">
        <v>0</v>
      </c>
      <c r="AC1014" s="5">
        <v>0</v>
      </c>
      <c r="AD1014" s="6">
        <v>0</v>
      </c>
      <c r="AE1014" s="5">
        <v>0</v>
      </c>
      <c r="AF1014" s="6">
        <v>0</v>
      </c>
    </row>
    <row r="1015" spans="2:32" x14ac:dyDescent="0.35">
      <c r="B1015" s="1" t="s">
        <v>506</v>
      </c>
      <c r="C1015" s="5">
        <v>0.17557</v>
      </c>
      <c r="D1015" s="6">
        <v>127.581</v>
      </c>
      <c r="E1015" s="5">
        <v>0.32940000000000003</v>
      </c>
      <c r="F1015" s="6">
        <v>12.637</v>
      </c>
      <c r="G1015" s="5">
        <v>0.34061999999999998</v>
      </c>
      <c r="H1015" s="6">
        <v>21.398</v>
      </c>
      <c r="I1015" s="5">
        <v>0.2722</v>
      </c>
      <c r="J1015" s="6">
        <v>9.1980000000000004</v>
      </c>
      <c r="K1015" s="5">
        <v>0.21267</v>
      </c>
      <c r="L1015" s="6">
        <v>7.2640000000000002</v>
      </c>
      <c r="M1015" s="5">
        <v>7.7740000000000004E-2</v>
      </c>
      <c r="N1015" s="6">
        <v>2.7639999999999998</v>
      </c>
      <c r="O1015" s="5">
        <v>0.10091</v>
      </c>
      <c r="P1015" s="6">
        <v>2.9009999999999998</v>
      </c>
      <c r="Q1015" s="5">
        <v>0.14824999999999999</v>
      </c>
      <c r="R1015" s="6">
        <v>5.0170000000000003</v>
      </c>
      <c r="S1015" s="5">
        <v>3.9899999999999998E-2</v>
      </c>
      <c r="T1015" s="6">
        <v>3.2970000000000002</v>
      </c>
      <c r="U1015" s="5">
        <v>5.1799999999999999E-2</v>
      </c>
      <c r="V1015" s="6">
        <v>1.631</v>
      </c>
      <c r="W1015" s="5">
        <v>0.21695</v>
      </c>
      <c r="X1015" s="6">
        <v>1.992</v>
      </c>
      <c r="Y1015" s="5">
        <v>0.10094</v>
      </c>
      <c r="Z1015" s="6">
        <v>6.742</v>
      </c>
      <c r="AA1015" s="5">
        <v>0.30245</v>
      </c>
      <c r="AB1015" s="6">
        <v>27.192</v>
      </c>
      <c r="AC1015" s="5">
        <v>0.13311000000000001</v>
      </c>
      <c r="AD1015" s="6">
        <v>15.644</v>
      </c>
      <c r="AE1015" s="5">
        <v>0.16012000000000001</v>
      </c>
      <c r="AF1015" s="6">
        <v>9.9049999999999994</v>
      </c>
    </row>
    <row r="1016" spans="2:32" x14ac:dyDescent="0.35">
      <c r="B1016" s="1" t="s">
        <v>507</v>
      </c>
      <c r="C1016" s="5">
        <v>0</v>
      </c>
      <c r="D1016" s="6">
        <v>0</v>
      </c>
      <c r="E1016" s="5">
        <v>0</v>
      </c>
      <c r="F1016" s="6">
        <v>0</v>
      </c>
      <c r="G1016" s="5">
        <v>0</v>
      </c>
      <c r="H1016" s="6">
        <v>0</v>
      </c>
      <c r="I1016" s="5">
        <v>0</v>
      </c>
      <c r="J1016" s="6">
        <v>0</v>
      </c>
      <c r="K1016" s="5">
        <v>0</v>
      </c>
      <c r="L1016" s="6">
        <v>0</v>
      </c>
      <c r="M1016" s="5">
        <v>0</v>
      </c>
      <c r="N1016" s="6">
        <v>0</v>
      </c>
      <c r="O1016" s="5">
        <v>0</v>
      </c>
      <c r="P1016" s="6">
        <v>0</v>
      </c>
      <c r="Q1016" s="5">
        <v>0</v>
      </c>
      <c r="R1016" s="6">
        <v>0</v>
      </c>
      <c r="S1016" s="5">
        <v>0</v>
      </c>
      <c r="T1016" s="6">
        <v>0</v>
      </c>
      <c r="U1016" s="5">
        <v>0</v>
      </c>
      <c r="V1016" s="6">
        <v>0</v>
      </c>
      <c r="W1016" s="5">
        <v>0</v>
      </c>
      <c r="X1016" s="6">
        <v>0</v>
      </c>
      <c r="Y1016" s="5">
        <v>0</v>
      </c>
      <c r="Z1016" s="6">
        <v>0</v>
      </c>
      <c r="AA1016" s="5">
        <v>0</v>
      </c>
      <c r="AB1016" s="6">
        <v>0</v>
      </c>
      <c r="AC1016" s="5">
        <v>0</v>
      </c>
      <c r="AD1016" s="6">
        <v>0</v>
      </c>
      <c r="AE1016" s="5">
        <v>0</v>
      </c>
      <c r="AF1016" s="6">
        <v>0</v>
      </c>
    </row>
    <row r="1017" spans="2:32" x14ac:dyDescent="0.35">
      <c r="B1017" s="1" t="s">
        <v>508</v>
      </c>
      <c r="C1017" s="5">
        <v>0</v>
      </c>
      <c r="D1017" s="6">
        <v>0</v>
      </c>
      <c r="E1017" s="5">
        <v>0</v>
      </c>
      <c r="F1017" s="6">
        <v>0</v>
      </c>
      <c r="G1017" s="5">
        <v>0</v>
      </c>
      <c r="H1017" s="6">
        <v>0</v>
      </c>
      <c r="I1017" s="5">
        <v>0</v>
      </c>
      <c r="J1017" s="6">
        <v>0</v>
      </c>
      <c r="K1017" s="5">
        <v>0</v>
      </c>
      <c r="L1017" s="6">
        <v>0</v>
      </c>
      <c r="M1017" s="5">
        <v>0</v>
      </c>
      <c r="N1017" s="6">
        <v>0</v>
      </c>
      <c r="O1017" s="5">
        <v>0</v>
      </c>
      <c r="P1017" s="6">
        <v>0</v>
      </c>
      <c r="Q1017" s="5">
        <v>0</v>
      </c>
      <c r="R1017" s="6">
        <v>0</v>
      </c>
      <c r="S1017" s="5">
        <v>0</v>
      </c>
      <c r="T1017" s="6">
        <v>0</v>
      </c>
      <c r="U1017" s="5">
        <v>0</v>
      </c>
      <c r="V1017" s="6">
        <v>0</v>
      </c>
      <c r="W1017" s="5">
        <v>0</v>
      </c>
      <c r="X1017" s="6">
        <v>0</v>
      </c>
      <c r="Y1017" s="5">
        <v>0</v>
      </c>
      <c r="Z1017" s="6">
        <v>0</v>
      </c>
      <c r="AA1017" s="5">
        <v>0</v>
      </c>
      <c r="AB1017" s="6">
        <v>0</v>
      </c>
      <c r="AC1017" s="5">
        <v>0</v>
      </c>
      <c r="AD1017" s="6">
        <v>0</v>
      </c>
      <c r="AE1017" s="5">
        <v>0</v>
      </c>
      <c r="AF1017" s="6">
        <v>0</v>
      </c>
    </row>
    <row r="1018" spans="2:32" x14ac:dyDescent="0.35">
      <c r="B1018" s="1" t="s">
        <v>509</v>
      </c>
      <c r="C1018" s="5">
        <v>0</v>
      </c>
      <c r="D1018" s="6">
        <v>0</v>
      </c>
      <c r="E1018" s="5">
        <v>0</v>
      </c>
      <c r="F1018" s="6">
        <v>0</v>
      </c>
      <c r="G1018" s="5">
        <v>0</v>
      </c>
      <c r="H1018" s="6">
        <v>0</v>
      </c>
      <c r="I1018" s="5">
        <v>0</v>
      </c>
      <c r="J1018" s="6">
        <v>0</v>
      </c>
      <c r="K1018" s="5">
        <v>0</v>
      </c>
      <c r="L1018" s="6">
        <v>0</v>
      </c>
      <c r="M1018" s="5">
        <v>0</v>
      </c>
      <c r="N1018" s="6">
        <v>0</v>
      </c>
      <c r="O1018" s="5">
        <v>0</v>
      </c>
      <c r="P1018" s="6">
        <v>0</v>
      </c>
      <c r="Q1018" s="5">
        <v>0</v>
      </c>
      <c r="R1018" s="6">
        <v>0</v>
      </c>
      <c r="S1018" s="5">
        <v>0</v>
      </c>
      <c r="T1018" s="6">
        <v>0</v>
      </c>
      <c r="U1018" s="5">
        <v>0</v>
      </c>
      <c r="V1018" s="6">
        <v>0</v>
      </c>
      <c r="W1018" s="5">
        <v>0</v>
      </c>
      <c r="X1018" s="6">
        <v>0</v>
      </c>
      <c r="Y1018" s="5">
        <v>0</v>
      </c>
      <c r="Z1018" s="6">
        <v>0</v>
      </c>
      <c r="AA1018" s="5">
        <v>0</v>
      </c>
      <c r="AB1018" s="6">
        <v>0</v>
      </c>
      <c r="AC1018" s="5">
        <v>0</v>
      </c>
      <c r="AD1018" s="6">
        <v>0</v>
      </c>
      <c r="AE1018" s="5">
        <v>0</v>
      </c>
      <c r="AF1018" s="6">
        <v>0</v>
      </c>
    </row>
    <row r="1019" spans="2:32" x14ac:dyDescent="0.35">
      <c r="B1019" s="1" t="s">
        <v>33</v>
      </c>
      <c r="C1019" s="5">
        <v>1.82E-3</v>
      </c>
      <c r="D1019" s="6">
        <v>1.3240000000000001</v>
      </c>
      <c r="E1019" s="5">
        <v>3.4509999999999999E-2</v>
      </c>
      <c r="F1019" s="6">
        <v>1.3240000000000001</v>
      </c>
      <c r="G1019" s="5">
        <v>0</v>
      </c>
      <c r="H1019" s="6">
        <v>0</v>
      </c>
      <c r="I1019" s="5">
        <v>0</v>
      </c>
      <c r="J1019" s="6">
        <v>0</v>
      </c>
      <c r="K1019" s="5">
        <v>0</v>
      </c>
      <c r="L1019" s="6">
        <v>0</v>
      </c>
      <c r="M1019" s="5">
        <v>0</v>
      </c>
      <c r="N1019" s="6">
        <v>0</v>
      </c>
      <c r="O1019" s="5">
        <v>0</v>
      </c>
      <c r="P1019" s="6">
        <v>0</v>
      </c>
      <c r="Q1019" s="5">
        <v>0</v>
      </c>
      <c r="R1019" s="6">
        <v>0</v>
      </c>
      <c r="S1019" s="5">
        <v>0</v>
      </c>
      <c r="T1019" s="6">
        <v>0</v>
      </c>
      <c r="U1019" s="5">
        <v>0</v>
      </c>
      <c r="V1019" s="6">
        <v>0</v>
      </c>
      <c r="W1019" s="5">
        <v>0</v>
      </c>
      <c r="X1019" s="6">
        <v>0</v>
      </c>
      <c r="Y1019" s="5">
        <v>0</v>
      </c>
      <c r="Z1019" s="6">
        <v>0</v>
      </c>
      <c r="AA1019" s="5">
        <v>0</v>
      </c>
      <c r="AB1019" s="6">
        <v>0</v>
      </c>
      <c r="AC1019" s="5">
        <v>0</v>
      </c>
      <c r="AD1019" s="6">
        <v>0</v>
      </c>
      <c r="AE1019" s="5">
        <v>0</v>
      </c>
      <c r="AF1019" s="6">
        <v>0</v>
      </c>
    </row>
    <row r="1020" spans="2:32" x14ac:dyDescent="0.35">
      <c r="B1020" s="1" t="s">
        <v>35</v>
      </c>
      <c r="C1020" s="5">
        <v>9.58E-3</v>
      </c>
      <c r="D1020" s="6">
        <v>6.9630000000000001</v>
      </c>
      <c r="E1020" s="5">
        <v>3.8629999999999998E-2</v>
      </c>
      <c r="F1020" s="6">
        <v>1.482</v>
      </c>
      <c r="G1020" s="5">
        <v>6.6899999999999998E-3</v>
      </c>
      <c r="H1020" s="6">
        <v>0.42</v>
      </c>
      <c r="I1020" s="5">
        <v>4.0189999999999997E-2</v>
      </c>
      <c r="J1020" s="6">
        <v>1.3580000000000001</v>
      </c>
      <c r="K1020" s="5">
        <v>2.4510000000000001E-2</v>
      </c>
      <c r="L1020" s="6">
        <v>0.83699999999999997</v>
      </c>
      <c r="M1020" s="5">
        <v>0</v>
      </c>
      <c r="N1020" s="6">
        <v>0</v>
      </c>
      <c r="O1020" s="5">
        <v>0</v>
      </c>
      <c r="P1020" s="6">
        <v>0</v>
      </c>
      <c r="Q1020" s="5">
        <v>0</v>
      </c>
      <c r="R1020" s="6">
        <v>0</v>
      </c>
      <c r="S1020" s="5">
        <v>3.4680000000000002E-2</v>
      </c>
      <c r="T1020" s="6">
        <v>2.8660000000000001</v>
      </c>
      <c r="U1020" s="5">
        <v>0</v>
      </c>
      <c r="V1020" s="6">
        <v>0</v>
      </c>
      <c r="W1020" s="5">
        <v>0</v>
      </c>
      <c r="X1020" s="6">
        <v>0</v>
      </c>
      <c r="Y1020" s="5">
        <v>0</v>
      </c>
      <c r="Z1020" s="6">
        <v>0</v>
      </c>
      <c r="AA1020" s="5">
        <v>0</v>
      </c>
      <c r="AB1020" s="6">
        <v>0</v>
      </c>
      <c r="AC1020" s="5">
        <v>0</v>
      </c>
      <c r="AD1020" s="6">
        <v>0</v>
      </c>
      <c r="AE1020" s="5">
        <v>0</v>
      </c>
      <c r="AF1020" s="6">
        <v>0</v>
      </c>
    </row>
    <row r="1021" spans="2:32" x14ac:dyDescent="0.35">
      <c r="B1021" s="1" t="s">
        <v>510</v>
      </c>
      <c r="C1021" s="5">
        <v>0</v>
      </c>
      <c r="D1021" s="6">
        <v>0</v>
      </c>
      <c r="E1021" s="5">
        <v>0</v>
      </c>
      <c r="F1021" s="6">
        <v>0</v>
      </c>
      <c r="G1021" s="5">
        <v>0</v>
      </c>
      <c r="H1021" s="6">
        <v>0</v>
      </c>
      <c r="I1021" s="5">
        <v>0</v>
      </c>
      <c r="J1021" s="6">
        <v>0</v>
      </c>
      <c r="K1021" s="5">
        <v>0</v>
      </c>
      <c r="L1021" s="6">
        <v>0</v>
      </c>
      <c r="M1021" s="5">
        <v>0</v>
      </c>
      <c r="N1021" s="6">
        <v>0</v>
      </c>
      <c r="O1021" s="5">
        <v>0</v>
      </c>
      <c r="P1021" s="6">
        <v>0</v>
      </c>
      <c r="Q1021" s="5">
        <v>0</v>
      </c>
      <c r="R1021" s="6">
        <v>0</v>
      </c>
      <c r="S1021" s="5">
        <v>0</v>
      </c>
      <c r="T1021" s="6">
        <v>0</v>
      </c>
      <c r="U1021" s="5">
        <v>0</v>
      </c>
      <c r="V1021" s="6">
        <v>0</v>
      </c>
      <c r="W1021" s="5">
        <v>0</v>
      </c>
      <c r="X1021" s="6">
        <v>0</v>
      </c>
      <c r="Y1021" s="5">
        <v>0</v>
      </c>
      <c r="Z1021" s="6">
        <v>0</v>
      </c>
      <c r="AA1021" s="5">
        <v>0</v>
      </c>
      <c r="AB1021" s="6">
        <v>0</v>
      </c>
      <c r="AC1021" s="5">
        <v>0</v>
      </c>
      <c r="AD1021" s="6">
        <v>0</v>
      </c>
      <c r="AE1021" s="5">
        <v>0</v>
      </c>
      <c r="AF1021" s="6">
        <v>0</v>
      </c>
    </row>
    <row r="1022" spans="2:32" x14ac:dyDescent="0.35">
      <c r="B1022" s="1" t="s">
        <v>511</v>
      </c>
      <c r="C1022" s="5">
        <v>0</v>
      </c>
      <c r="D1022" s="6">
        <v>0</v>
      </c>
      <c r="E1022" s="5">
        <v>0</v>
      </c>
      <c r="F1022" s="6">
        <v>0</v>
      </c>
      <c r="G1022" s="5">
        <v>0</v>
      </c>
      <c r="H1022" s="6">
        <v>0</v>
      </c>
      <c r="I1022" s="5">
        <v>0</v>
      </c>
      <c r="J1022" s="6">
        <v>0</v>
      </c>
      <c r="K1022" s="5">
        <v>0</v>
      </c>
      <c r="L1022" s="6">
        <v>0</v>
      </c>
      <c r="M1022" s="5">
        <v>0</v>
      </c>
      <c r="N1022" s="6">
        <v>0</v>
      </c>
      <c r="O1022" s="5">
        <v>0</v>
      </c>
      <c r="P1022" s="6">
        <v>0</v>
      </c>
      <c r="Q1022" s="5">
        <v>0</v>
      </c>
      <c r="R1022" s="6">
        <v>0</v>
      </c>
      <c r="S1022" s="5">
        <v>0</v>
      </c>
      <c r="T1022" s="6">
        <v>0</v>
      </c>
      <c r="U1022" s="5">
        <v>0</v>
      </c>
      <c r="V1022" s="6">
        <v>0</v>
      </c>
      <c r="W1022" s="5">
        <v>0</v>
      </c>
      <c r="X1022" s="6">
        <v>0</v>
      </c>
      <c r="Y1022" s="5">
        <v>0</v>
      </c>
      <c r="Z1022" s="6">
        <v>0</v>
      </c>
      <c r="AA1022" s="5">
        <v>0</v>
      </c>
      <c r="AB1022" s="6">
        <v>0</v>
      </c>
      <c r="AC1022" s="5">
        <v>0</v>
      </c>
      <c r="AD1022" s="6">
        <v>0</v>
      </c>
      <c r="AE1022" s="5">
        <v>0</v>
      </c>
      <c r="AF1022" s="6">
        <v>0</v>
      </c>
    </row>
    <row r="1023" spans="2:32" x14ac:dyDescent="0.35">
      <c r="B1023" s="1" t="s">
        <v>512</v>
      </c>
      <c r="C1023" s="5">
        <v>0</v>
      </c>
      <c r="D1023" s="6">
        <v>0</v>
      </c>
      <c r="E1023" s="5">
        <v>0</v>
      </c>
      <c r="F1023" s="6">
        <v>0</v>
      </c>
      <c r="G1023" s="5">
        <v>0</v>
      </c>
      <c r="H1023" s="6">
        <v>0</v>
      </c>
      <c r="I1023" s="5">
        <v>0</v>
      </c>
      <c r="J1023" s="6">
        <v>0</v>
      </c>
      <c r="K1023" s="5">
        <v>0</v>
      </c>
      <c r="L1023" s="6">
        <v>0</v>
      </c>
      <c r="M1023" s="5">
        <v>0</v>
      </c>
      <c r="N1023" s="6">
        <v>0</v>
      </c>
      <c r="O1023" s="5">
        <v>0</v>
      </c>
      <c r="P1023" s="6">
        <v>0</v>
      </c>
      <c r="Q1023" s="5">
        <v>0</v>
      </c>
      <c r="R1023" s="6">
        <v>0</v>
      </c>
      <c r="S1023" s="5">
        <v>0</v>
      </c>
      <c r="T1023" s="6">
        <v>0</v>
      </c>
      <c r="U1023" s="5">
        <v>0</v>
      </c>
      <c r="V1023" s="6">
        <v>0</v>
      </c>
      <c r="W1023" s="5">
        <v>0</v>
      </c>
      <c r="X1023" s="6">
        <v>0</v>
      </c>
      <c r="Y1023" s="5">
        <v>0</v>
      </c>
      <c r="Z1023" s="6">
        <v>0</v>
      </c>
      <c r="AA1023" s="5">
        <v>0</v>
      </c>
      <c r="AB1023" s="6">
        <v>0</v>
      </c>
      <c r="AC1023" s="5">
        <v>0</v>
      </c>
      <c r="AD1023" s="6">
        <v>0</v>
      </c>
      <c r="AE1023" s="5">
        <v>0</v>
      </c>
      <c r="AF1023" s="6">
        <v>0</v>
      </c>
    </row>
    <row r="1024" spans="2:32" x14ac:dyDescent="0.35">
      <c r="B1024" s="2" t="s">
        <v>2</v>
      </c>
    </row>
    <row r="1025" spans="2:32" x14ac:dyDescent="0.35">
      <c r="B1025" s="1" t="s">
        <v>36</v>
      </c>
      <c r="C1025" s="5">
        <v>0</v>
      </c>
      <c r="D1025" s="6">
        <v>0</v>
      </c>
      <c r="E1025" s="5">
        <v>0</v>
      </c>
      <c r="F1025" s="6">
        <v>0</v>
      </c>
      <c r="G1025" s="5">
        <v>0</v>
      </c>
      <c r="H1025" s="6">
        <v>0</v>
      </c>
      <c r="I1025" s="5">
        <v>0</v>
      </c>
      <c r="J1025" s="6">
        <v>0</v>
      </c>
      <c r="K1025" s="5">
        <v>0</v>
      </c>
      <c r="L1025" s="6">
        <v>0</v>
      </c>
      <c r="M1025" s="5">
        <v>0</v>
      </c>
      <c r="N1025" s="6">
        <v>0</v>
      </c>
      <c r="O1025" s="5">
        <v>0</v>
      </c>
      <c r="P1025" s="6">
        <v>0</v>
      </c>
      <c r="Q1025" s="5">
        <v>0</v>
      </c>
      <c r="R1025" s="6">
        <v>0</v>
      </c>
      <c r="S1025" s="5">
        <v>0</v>
      </c>
      <c r="T1025" s="6">
        <v>0</v>
      </c>
      <c r="U1025" s="5">
        <v>0</v>
      </c>
      <c r="V1025" s="6">
        <v>0</v>
      </c>
      <c r="W1025" s="5">
        <v>0</v>
      </c>
      <c r="X1025" s="6">
        <v>0</v>
      </c>
      <c r="Y1025" s="5">
        <v>0</v>
      </c>
      <c r="Z1025" s="6">
        <v>0</v>
      </c>
      <c r="AA1025" s="5">
        <v>0</v>
      </c>
      <c r="AB1025" s="6">
        <v>0</v>
      </c>
      <c r="AC1025" s="5">
        <v>0</v>
      </c>
      <c r="AD1025" s="6">
        <v>0</v>
      </c>
      <c r="AE1025" s="5">
        <v>0</v>
      </c>
      <c r="AF1025" s="6">
        <v>0</v>
      </c>
    </row>
    <row r="1026" spans="2:32" x14ac:dyDescent="0.35">
      <c r="B1026" s="1" t="s">
        <v>513</v>
      </c>
      <c r="C1026" s="5">
        <v>0</v>
      </c>
      <c r="D1026" s="6">
        <v>0</v>
      </c>
      <c r="E1026" s="5">
        <v>0</v>
      </c>
      <c r="F1026" s="6">
        <v>0</v>
      </c>
      <c r="G1026" s="5">
        <v>0</v>
      </c>
      <c r="H1026" s="6">
        <v>0</v>
      </c>
      <c r="I1026" s="5">
        <v>0</v>
      </c>
      <c r="J1026" s="6">
        <v>0</v>
      </c>
      <c r="K1026" s="5">
        <v>0</v>
      </c>
      <c r="L1026" s="6">
        <v>0</v>
      </c>
      <c r="M1026" s="5">
        <v>0</v>
      </c>
      <c r="N1026" s="6">
        <v>0</v>
      </c>
      <c r="O1026" s="5">
        <v>0</v>
      </c>
      <c r="P1026" s="6">
        <v>0</v>
      </c>
      <c r="Q1026" s="5">
        <v>0</v>
      </c>
      <c r="R1026" s="6">
        <v>0</v>
      </c>
      <c r="S1026" s="5">
        <v>0</v>
      </c>
      <c r="T1026" s="6">
        <v>0</v>
      </c>
      <c r="U1026" s="5">
        <v>0</v>
      </c>
      <c r="V1026" s="6">
        <v>0</v>
      </c>
      <c r="W1026" s="5">
        <v>0</v>
      </c>
      <c r="X1026" s="6">
        <v>0</v>
      </c>
      <c r="Y1026" s="5">
        <v>0</v>
      </c>
      <c r="Z1026" s="6">
        <v>0</v>
      </c>
      <c r="AA1026" s="5">
        <v>0</v>
      </c>
      <c r="AB1026" s="6">
        <v>0</v>
      </c>
      <c r="AC1026" s="5">
        <v>0</v>
      </c>
      <c r="AD1026" s="6">
        <v>0</v>
      </c>
      <c r="AE1026" s="5">
        <v>0</v>
      </c>
      <c r="AF1026" s="6">
        <v>0</v>
      </c>
    </row>
    <row r="1027" spans="2:32" x14ac:dyDescent="0.35">
      <c r="B1027" s="1" t="s">
        <v>514</v>
      </c>
      <c r="C1027" s="5">
        <v>0</v>
      </c>
      <c r="D1027" s="6">
        <v>0</v>
      </c>
      <c r="E1027" s="5">
        <v>0</v>
      </c>
      <c r="F1027" s="6">
        <v>0</v>
      </c>
      <c r="G1027" s="5">
        <v>0</v>
      </c>
      <c r="H1027" s="6">
        <v>0</v>
      </c>
      <c r="I1027" s="5">
        <v>0</v>
      </c>
      <c r="J1027" s="6">
        <v>0</v>
      </c>
      <c r="K1027" s="5">
        <v>0</v>
      </c>
      <c r="L1027" s="6">
        <v>0</v>
      </c>
      <c r="M1027" s="5">
        <v>0</v>
      </c>
      <c r="N1027" s="6">
        <v>0</v>
      </c>
      <c r="O1027" s="5">
        <v>0</v>
      </c>
      <c r="P1027" s="6">
        <v>0</v>
      </c>
      <c r="Q1027" s="5">
        <v>0</v>
      </c>
      <c r="R1027" s="6">
        <v>0</v>
      </c>
      <c r="S1027" s="5">
        <v>0</v>
      </c>
      <c r="T1027" s="6">
        <v>0</v>
      </c>
      <c r="U1027" s="5">
        <v>0</v>
      </c>
      <c r="V1027" s="6">
        <v>0</v>
      </c>
      <c r="W1027" s="5">
        <v>0</v>
      </c>
      <c r="X1027" s="6">
        <v>0</v>
      </c>
      <c r="Y1027" s="5">
        <v>0</v>
      </c>
      <c r="Z1027" s="6">
        <v>0</v>
      </c>
      <c r="AA1027" s="5">
        <v>0</v>
      </c>
      <c r="AB1027" s="6">
        <v>0</v>
      </c>
      <c r="AC1027" s="5">
        <v>0</v>
      </c>
      <c r="AD1027" s="6">
        <v>0</v>
      </c>
      <c r="AE1027" s="5">
        <v>0</v>
      </c>
      <c r="AF1027" s="6">
        <v>0</v>
      </c>
    </row>
    <row r="1028" spans="2:32" x14ac:dyDescent="0.35">
      <c r="B1028" s="1" t="s">
        <v>515</v>
      </c>
      <c r="C1028" s="5">
        <v>0</v>
      </c>
      <c r="D1028" s="6">
        <v>0</v>
      </c>
      <c r="E1028" s="5">
        <v>0</v>
      </c>
      <c r="F1028" s="6">
        <v>0</v>
      </c>
      <c r="G1028" s="5">
        <v>0</v>
      </c>
      <c r="H1028" s="6">
        <v>0</v>
      </c>
      <c r="I1028" s="5">
        <v>0</v>
      </c>
      <c r="J1028" s="6">
        <v>0</v>
      </c>
      <c r="K1028" s="5">
        <v>0</v>
      </c>
      <c r="L1028" s="6">
        <v>0</v>
      </c>
      <c r="M1028" s="5">
        <v>0</v>
      </c>
      <c r="N1028" s="6">
        <v>0</v>
      </c>
      <c r="O1028" s="5">
        <v>0</v>
      </c>
      <c r="P1028" s="6">
        <v>0</v>
      </c>
      <c r="Q1028" s="5">
        <v>0</v>
      </c>
      <c r="R1028" s="6">
        <v>0</v>
      </c>
      <c r="S1028" s="5">
        <v>0</v>
      </c>
      <c r="T1028" s="6">
        <v>0</v>
      </c>
      <c r="U1028" s="5">
        <v>0</v>
      </c>
      <c r="V1028" s="6">
        <v>0</v>
      </c>
      <c r="W1028" s="5">
        <v>0</v>
      </c>
      <c r="X1028" s="6">
        <v>0</v>
      </c>
      <c r="Y1028" s="5">
        <v>0</v>
      </c>
      <c r="Z1028" s="6">
        <v>0</v>
      </c>
      <c r="AA1028" s="5">
        <v>0</v>
      </c>
      <c r="AB1028" s="6">
        <v>0</v>
      </c>
      <c r="AC1028" s="5">
        <v>0</v>
      </c>
      <c r="AD1028" s="6">
        <v>0</v>
      </c>
      <c r="AE1028" s="5">
        <v>0</v>
      </c>
      <c r="AF1028" s="6">
        <v>0</v>
      </c>
    </row>
    <row r="1029" spans="2:32" x14ac:dyDescent="0.35">
      <c r="B1029" s="1" t="s">
        <v>516</v>
      </c>
      <c r="C1029" s="5">
        <v>0</v>
      </c>
      <c r="D1029" s="6">
        <v>0</v>
      </c>
      <c r="E1029" s="5">
        <v>0</v>
      </c>
      <c r="F1029" s="6">
        <v>0</v>
      </c>
      <c r="G1029" s="5">
        <v>0</v>
      </c>
      <c r="H1029" s="6">
        <v>0</v>
      </c>
      <c r="I1029" s="5">
        <v>0</v>
      </c>
      <c r="J1029" s="6">
        <v>0</v>
      </c>
      <c r="K1029" s="5">
        <v>0</v>
      </c>
      <c r="L1029" s="6">
        <v>0</v>
      </c>
      <c r="M1029" s="5">
        <v>0</v>
      </c>
      <c r="N1029" s="6">
        <v>0</v>
      </c>
      <c r="O1029" s="5">
        <v>0</v>
      </c>
      <c r="P1029" s="6">
        <v>0</v>
      </c>
      <c r="Q1029" s="5">
        <v>0</v>
      </c>
      <c r="R1029" s="6">
        <v>0</v>
      </c>
      <c r="S1029" s="5">
        <v>0</v>
      </c>
      <c r="T1029" s="6">
        <v>0</v>
      </c>
      <c r="U1029" s="5">
        <v>0</v>
      </c>
      <c r="V1029" s="6">
        <v>0</v>
      </c>
      <c r="W1029" s="5">
        <v>0</v>
      </c>
      <c r="X1029" s="6">
        <v>0</v>
      </c>
      <c r="Y1029" s="5">
        <v>0</v>
      </c>
      <c r="Z1029" s="6">
        <v>0</v>
      </c>
      <c r="AA1029" s="5">
        <v>0</v>
      </c>
      <c r="AB1029" s="6">
        <v>0</v>
      </c>
      <c r="AC1029" s="5">
        <v>0</v>
      </c>
      <c r="AD1029" s="6">
        <v>0</v>
      </c>
      <c r="AE1029" s="5">
        <v>0</v>
      </c>
      <c r="AF1029" s="6">
        <v>0</v>
      </c>
    </row>
    <row r="1030" spans="2:32" x14ac:dyDescent="0.35">
      <c r="B1030" s="1" t="s">
        <v>517</v>
      </c>
      <c r="C1030" s="5">
        <v>1.66E-3</v>
      </c>
      <c r="D1030" s="6">
        <v>1.2090000000000001</v>
      </c>
      <c r="E1030" s="5">
        <v>0</v>
      </c>
      <c r="F1030" s="6">
        <v>0</v>
      </c>
      <c r="G1030" s="5">
        <v>0</v>
      </c>
      <c r="H1030" s="6">
        <v>0</v>
      </c>
      <c r="I1030" s="5">
        <v>0</v>
      </c>
      <c r="J1030" s="6">
        <v>0</v>
      </c>
      <c r="K1030" s="5">
        <v>0</v>
      </c>
      <c r="L1030" s="6">
        <v>0</v>
      </c>
      <c r="M1030" s="5">
        <v>0</v>
      </c>
      <c r="N1030" s="6">
        <v>0</v>
      </c>
      <c r="O1030" s="5">
        <v>0</v>
      </c>
      <c r="P1030" s="6">
        <v>0</v>
      </c>
      <c r="Q1030" s="5">
        <v>0</v>
      </c>
      <c r="R1030" s="6">
        <v>0</v>
      </c>
      <c r="S1030" s="5">
        <v>0</v>
      </c>
      <c r="T1030" s="6">
        <v>0</v>
      </c>
      <c r="U1030" s="5">
        <v>0</v>
      </c>
      <c r="V1030" s="6">
        <v>0</v>
      </c>
      <c r="W1030" s="5">
        <v>0</v>
      </c>
      <c r="X1030" s="6">
        <v>0</v>
      </c>
      <c r="Y1030" s="5">
        <v>0</v>
      </c>
      <c r="Z1030" s="6">
        <v>0</v>
      </c>
      <c r="AA1030" s="5">
        <v>0</v>
      </c>
      <c r="AB1030" s="6">
        <v>0</v>
      </c>
      <c r="AC1030" s="5">
        <v>0</v>
      </c>
      <c r="AD1030" s="6">
        <v>0</v>
      </c>
      <c r="AE1030" s="5">
        <v>1.9539999999999998E-2</v>
      </c>
      <c r="AF1030" s="6">
        <v>1.2090000000000001</v>
      </c>
    </row>
    <row r="1031" spans="2:32" x14ac:dyDescent="0.35">
      <c r="B1031" s="1" t="s">
        <v>41</v>
      </c>
      <c r="C1031" s="5">
        <v>2.9499999999999999E-3</v>
      </c>
      <c r="D1031" s="6">
        <v>2.1419999999999999</v>
      </c>
      <c r="E1031" s="5">
        <v>0</v>
      </c>
      <c r="F1031" s="6">
        <v>0</v>
      </c>
      <c r="G1031" s="5">
        <v>6.6899999999999998E-3</v>
      </c>
      <c r="H1031" s="6">
        <v>0.42</v>
      </c>
      <c r="I1031" s="5">
        <v>1.932E-2</v>
      </c>
      <c r="J1031" s="6">
        <v>0.65300000000000002</v>
      </c>
      <c r="K1031" s="5">
        <v>0</v>
      </c>
      <c r="L1031" s="6">
        <v>0</v>
      </c>
      <c r="M1031" s="5">
        <v>0</v>
      </c>
      <c r="N1031" s="6">
        <v>0</v>
      </c>
      <c r="O1031" s="5">
        <v>7.62E-3</v>
      </c>
      <c r="P1031" s="6">
        <v>0.219</v>
      </c>
      <c r="Q1031" s="5">
        <v>0</v>
      </c>
      <c r="R1031" s="6">
        <v>0</v>
      </c>
      <c r="S1031" s="5">
        <v>0</v>
      </c>
      <c r="T1031" s="6">
        <v>0</v>
      </c>
      <c r="U1031" s="5">
        <v>0</v>
      </c>
      <c r="V1031" s="6">
        <v>0</v>
      </c>
      <c r="W1031" s="5">
        <v>0</v>
      </c>
      <c r="X1031" s="6">
        <v>0</v>
      </c>
      <c r="Y1031" s="5">
        <v>0</v>
      </c>
      <c r="Z1031" s="6">
        <v>0</v>
      </c>
      <c r="AA1031" s="5">
        <v>0</v>
      </c>
      <c r="AB1031" s="6">
        <v>0</v>
      </c>
      <c r="AC1031" s="5">
        <v>7.2399999999999999E-3</v>
      </c>
      <c r="AD1031" s="6">
        <v>0.85099999999999998</v>
      </c>
      <c r="AE1031" s="5">
        <v>0</v>
      </c>
      <c r="AF1031" s="6">
        <v>0</v>
      </c>
    </row>
    <row r="1032" spans="2:32" x14ac:dyDescent="0.35">
      <c r="B1032" s="1" t="s">
        <v>518</v>
      </c>
      <c r="C1032" s="5">
        <v>0</v>
      </c>
      <c r="D1032" s="6">
        <v>0</v>
      </c>
      <c r="E1032" s="5">
        <v>0</v>
      </c>
      <c r="F1032" s="6">
        <v>0</v>
      </c>
      <c r="G1032" s="5">
        <v>0</v>
      </c>
      <c r="H1032" s="6">
        <v>0</v>
      </c>
      <c r="I1032" s="5">
        <v>0</v>
      </c>
      <c r="J1032" s="6">
        <v>0</v>
      </c>
      <c r="K1032" s="5">
        <v>0</v>
      </c>
      <c r="L1032" s="6">
        <v>0</v>
      </c>
      <c r="M1032" s="5">
        <v>0</v>
      </c>
      <c r="N1032" s="6">
        <v>0</v>
      </c>
      <c r="O1032" s="5">
        <v>0</v>
      </c>
      <c r="P1032" s="6">
        <v>0</v>
      </c>
      <c r="Q1032" s="5">
        <v>0</v>
      </c>
      <c r="R1032" s="6">
        <v>0</v>
      </c>
      <c r="S1032" s="5">
        <v>0</v>
      </c>
      <c r="T1032" s="6">
        <v>0</v>
      </c>
      <c r="U1032" s="5">
        <v>0</v>
      </c>
      <c r="V1032" s="6">
        <v>0</v>
      </c>
      <c r="W1032" s="5">
        <v>0</v>
      </c>
      <c r="X1032" s="6">
        <v>0</v>
      </c>
      <c r="Y1032" s="5">
        <v>0</v>
      </c>
      <c r="Z1032" s="6">
        <v>0</v>
      </c>
      <c r="AA1032" s="5">
        <v>0</v>
      </c>
      <c r="AB1032" s="6">
        <v>0</v>
      </c>
      <c r="AC1032" s="5">
        <v>0</v>
      </c>
      <c r="AD1032" s="6">
        <v>0</v>
      </c>
      <c r="AE1032" s="5">
        <v>0</v>
      </c>
      <c r="AF1032" s="6">
        <v>0</v>
      </c>
    </row>
    <row r="1033" spans="2:32" x14ac:dyDescent="0.35">
      <c r="B1033" s="1" t="s">
        <v>44</v>
      </c>
      <c r="C1033" s="5">
        <v>3.32E-3</v>
      </c>
      <c r="D1033" s="6">
        <v>2.411</v>
      </c>
      <c r="E1033" s="5">
        <v>3.4880000000000001E-2</v>
      </c>
      <c r="F1033" s="6">
        <v>1.3380000000000001</v>
      </c>
      <c r="G1033" s="5">
        <v>1.7080000000000001E-2</v>
      </c>
      <c r="H1033" s="6">
        <v>1.073</v>
      </c>
      <c r="I1033" s="5">
        <v>0</v>
      </c>
      <c r="J1033" s="6">
        <v>0</v>
      </c>
      <c r="K1033" s="5">
        <v>0</v>
      </c>
      <c r="L1033" s="6">
        <v>0</v>
      </c>
      <c r="M1033" s="5">
        <v>0</v>
      </c>
      <c r="N1033" s="6">
        <v>0</v>
      </c>
      <c r="O1033" s="5">
        <v>0</v>
      </c>
      <c r="P1033" s="6">
        <v>0</v>
      </c>
      <c r="Q1033" s="5">
        <v>0</v>
      </c>
      <c r="R1033" s="6">
        <v>0</v>
      </c>
      <c r="S1033" s="5">
        <v>0</v>
      </c>
      <c r="T1033" s="6">
        <v>0</v>
      </c>
      <c r="U1033" s="5">
        <v>0</v>
      </c>
      <c r="V1033" s="6">
        <v>0</v>
      </c>
      <c r="W1033" s="5">
        <v>0</v>
      </c>
      <c r="X1033" s="6">
        <v>0</v>
      </c>
      <c r="Y1033" s="5">
        <v>0</v>
      </c>
      <c r="Z1033" s="6">
        <v>0</v>
      </c>
      <c r="AA1033" s="5">
        <v>0</v>
      </c>
      <c r="AB1033" s="6">
        <v>0</v>
      </c>
      <c r="AC1033" s="5">
        <v>0</v>
      </c>
      <c r="AD1033" s="6">
        <v>0</v>
      </c>
      <c r="AE1033" s="5">
        <v>0</v>
      </c>
      <c r="AF1033" s="6">
        <v>0</v>
      </c>
    </row>
    <row r="1034" spans="2:32" x14ac:dyDescent="0.35">
      <c r="B1034" s="1" t="s">
        <v>519</v>
      </c>
      <c r="C1034" s="5">
        <v>0</v>
      </c>
      <c r="D1034" s="6">
        <v>0</v>
      </c>
      <c r="E1034" s="5">
        <v>0</v>
      </c>
      <c r="F1034" s="6">
        <v>0</v>
      </c>
      <c r="G1034" s="5">
        <v>0</v>
      </c>
      <c r="H1034" s="6">
        <v>0</v>
      </c>
      <c r="I1034" s="5">
        <v>0</v>
      </c>
      <c r="J1034" s="6">
        <v>0</v>
      </c>
      <c r="K1034" s="5">
        <v>0</v>
      </c>
      <c r="L1034" s="6">
        <v>0</v>
      </c>
      <c r="M1034" s="5">
        <v>0</v>
      </c>
      <c r="N1034" s="6">
        <v>0</v>
      </c>
      <c r="O1034" s="5">
        <v>0</v>
      </c>
      <c r="P1034" s="6">
        <v>0</v>
      </c>
      <c r="Q1034" s="5">
        <v>0</v>
      </c>
      <c r="R1034" s="6">
        <v>0</v>
      </c>
      <c r="S1034" s="5">
        <v>0</v>
      </c>
      <c r="T1034" s="6">
        <v>0</v>
      </c>
      <c r="U1034" s="5">
        <v>0</v>
      </c>
      <c r="V1034" s="6">
        <v>0</v>
      </c>
      <c r="W1034" s="5">
        <v>0</v>
      </c>
      <c r="X1034" s="6">
        <v>0</v>
      </c>
      <c r="Y1034" s="5">
        <v>0</v>
      </c>
      <c r="Z1034" s="6">
        <v>0</v>
      </c>
      <c r="AA1034" s="5">
        <v>0</v>
      </c>
      <c r="AB1034" s="6">
        <v>0</v>
      </c>
      <c r="AC1034" s="5">
        <v>0</v>
      </c>
      <c r="AD1034" s="6">
        <v>0</v>
      </c>
      <c r="AE1034" s="5">
        <v>0</v>
      </c>
      <c r="AF1034" s="6">
        <v>0</v>
      </c>
    </row>
    <row r="1035" spans="2:32" x14ac:dyDescent="0.35">
      <c r="B1035" s="1" t="s">
        <v>520</v>
      </c>
      <c r="C1035" s="5">
        <v>0</v>
      </c>
      <c r="D1035" s="6">
        <v>0</v>
      </c>
      <c r="E1035" s="5">
        <v>0</v>
      </c>
      <c r="F1035" s="6">
        <v>0</v>
      </c>
      <c r="G1035" s="5">
        <v>0</v>
      </c>
      <c r="H1035" s="6">
        <v>0</v>
      </c>
      <c r="I1035" s="5">
        <v>0</v>
      </c>
      <c r="J1035" s="6">
        <v>0</v>
      </c>
      <c r="K1035" s="5">
        <v>0</v>
      </c>
      <c r="L1035" s="6">
        <v>0</v>
      </c>
      <c r="M1035" s="5">
        <v>0</v>
      </c>
      <c r="N1035" s="6">
        <v>0</v>
      </c>
      <c r="O1035" s="5">
        <v>0</v>
      </c>
      <c r="P1035" s="6">
        <v>0</v>
      </c>
      <c r="Q1035" s="5">
        <v>0</v>
      </c>
      <c r="R1035" s="6">
        <v>0</v>
      </c>
      <c r="S1035" s="5">
        <v>0</v>
      </c>
      <c r="T1035" s="6">
        <v>0</v>
      </c>
      <c r="U1035" s="5">
        <v>0</v>
      </c>
      <c r="V1035" s="6">
        <v>0</v>
      </c>
      <c r="W1035" s="5">
        <v>0</v>
      </c>
      <c r="X1035" s="6">
        <v>0</v>
      </c>
      <c r="Y1035" s="5">
        <v>0</v>
      </c>
      <c r="Z1035" s="6">
        <v>0</v>
      </c>
      <c r="AA1035" s="5">
        <v>0</v>
      </c>
      <c r="AB1035" s="6">
        <v>0</v>
      </c>
      <c r="AC1035" s="5">
        <v>0</v>
      </c>
      <c r="AD1035" s="6">
        <v>0</v>
      </c>
      <c r="AE1035" s="5">
        <v>0</v>
      </c>
      <c r="AF1035" s="6">
        <v>0</v>
      </c>
    </row>
    <row r="1036" spans="2:32" x14ac:dyDescent="0.35">
      <c r="B1036" s="1" t="s">
        <v>521</v>
      </c>
      <c r="C1036" s="5">
        <v>0</v>
      </c>
      <c r="D1036" s="6">
        <v>0</v>
      </c>
      <c r="E1036" s="5">
        <v>0</v>
      </c>
      <c r="F1036" s="6">
        <v>0</v>
      </c>
      <c r="G1036" s="5">
        <v>0</v>
      </c>
      <c r="H1036" s="6">
        <v>0</v>
      </c>
      <c r="I1036" s="5">
        <v>0</v>
      </c>
      <c r="J1036" s="6">
        <v>0</v>
      </c>
      <c r="K1036" s="5">
        <v>0</v>
      </c>
      <c r="L1036" s="6">
        <v>0</v>
      </c>
      <c r="M1036" s="5">
        <v>0</v>
      </c>
      <c r="N1036" s="6">
        <v>0</v>
      </c>
      <c r="O1036" s="5">
        <v>0</v>
      </c>
      <c r="P1036" s="6">
        <v>0</v>
      </c>
      <c r="Q1036" s="5">
        <v>0</v>
      </c>
      <c r="R1036" s="6">
        <v>0</v>
      </c>
      <c r="S1036" s="5">
        <v>0</v>
      </c>
      <c r="T1036" s="6">
        <v>0</v>
      </c>
      <c r="U1036" s="5">
        <v>0</v>
      </c>
      <c r="V1036" s="6">
        <v>0</v>
      </c>
      <c r="W1036" s="5">
        <v>0</v>
      </c>
      <c r="X1036" s="6">
        <v>0</v>
      </c>
      <c r="Y1036" s="5">
        <v>0</v>
      </c>
      <c r="Z1036" s="6">
        <v>0</v>
      </c>
      <c r="AA1036" s="5">
        <v>0</v>
      </c>
      <c r="AB1036" s="6">
        <v>0</v>
      </c>
      <c r="AC1036" s="5">
        <v>0</v>
      </c>
      <c r="AD1036" s="6">
        <v>0</v>
      </c>
      <c r="AE1036" s="5">
        <v>0</v>
      </c>
      <c r="AF1036" s="6">
        <v>0</v>
      </c>
    </row>
    <row r="1037" spans="2:32" x14ac:dyDescent="0.35">
      <c r="B1037" s="1" t="s">
        <v>522</v>
      </c>
      <c r="C1037" s="5">
        <v>0</v>
      </c>
      <c r="D1037" s="6">
        <v>0</v>
      </c>
      <c r="E1037" s="5">
        <v>0</v>
      </c>
      <c r="F1037" s="6">
        <v>0</v>
      </c>
      <c r="G1037" s="5">
        <v>0</v>
      </c>
      <c r="H1037" s="6">
        <v>0</v>
      </c>
      <c r="I1037" s="5">
        <v>0</v>
      </c>
      <c r="J1037" s="6">
        <v>0</v>
      </c>
      <c r="K1037" s="5">
        <v>0</v>
      </c>
      <c r="L1037" s="6">
        <v>0</v>
      </c>
      <c r="M1037" s="5">
        <v>0</v>
      </c>
      <c r="N1037" s="6">
        <v>0</v>
      </c>
      <c r="O1037" s="5">
        <v>0</v>
      </c>
      <c r="P1037" s="6">
        <v>0</v>
      </c>
      <c r="Q1037" s="5">
        <v>0</v>
      </c>
      <c r="R1037" s="6">
        <v>0</v>
      </c>
      <c r="S1037" s="5">
        <v>0</v>
      </c>
      <c r="T1037" s="6">
        <v>0</v>
      </c>
      <c r="U1037" s="5">
        <v>0</v>
      </c>
      <c r="V1037" s="6">
        <v>0</v>
      </c>
      <c r="W1037" s="5">
        <v>0</v>
      </c>
      <c r="X1037" s="6">
        <v>0</v>
      </c>
      <c r="Y1037" s="5">
        <v>0</v>
      </c>
      <c r="Z1037" s="6">
        <v>0</v>
      </c>
      <c r="AA1037" s="5">
        <v>0</v>
      </c>
      <c r="AB1037" s="6">
        <v>0</v>
      </c>
      <c r="AC1037" s="5">
        <v>0</v>
      </c>
      <c r="AD1037" s="6">
        <v>0</v>
      </c>
      <c r="AE1037" s="5">
        <v>0</v>
      </c>
      <c r="AF1037" s="6">
        <v>0</v>
      </c>
    </row>
    <row r="1038" spans="2:32" x14ac:dyDescent="0.35">
      <c r="B1038" s="1" t="s">
        <v>523</v>
      </c>
      <c r="C1038" s="5">
        <v>0</v>
      </c>
      <c r="D1038" s="6">
        <v>0</v>
      </c>
      <c r="E1038" s="5">
        <v>0</v>
      </c>
      <c r="F1038" s="6">
        <v>0</v>
      </c>
      <c r="G1038" s="5">
        <v>0</v>
      </c>
      <c r="H1038" s="6">
        <v>0</v>
      </c>
      <c r="I1038" s="5">
        <v>0</v>
      </c>
      <c r="J1038" s="6">
        <v>0</v>
      </c>
      <c r="K1038" s="5">
        <v>0</v>
      </c>
      <c r="L1038" s="6">
        <v>0</v>
      </c>
      <c r="M1038" s="5">
        <v>0</v>
      </c>
      <c r="N1038" s="6">
        <v>0</v>
      </c>
      <c r="O1038" s="5">
        <v>0</v>
      </c>
      <c r="P1038" s="6">
        <v>0</v>
      </c>
      <c r="Q1038" s="5">
        <v>0</v>
      </c>
      <c r="R1038" s="6">
        <v>0</v>
      </c>
      <c r="S1038" s="5">
        <v>0</v>
      </c>
      <c r="T1038" s="6">
        <v>0</v>
      </c>
      <c r="U1038" s="5">
        <v>0</v>
      </c>
      <c r="V1038" s="6">
        <v>0</v>
      </c>
      <c r="W1038" s="5">
        <v>0</v>
      </c>
      <c r="X1038" s="6">
        <v>0</v>
      </c>
      <c r="Y1038" s="5">
        <v>0</v>
      </c>
      <c r="Z1038" s="6">
        <v>0</v>
      </c>
      <c r="AA1038" s="5">
        <v>0</v>
      </c>
      <c r="AB1038" s="6">
        <v>0</v>
      </c>
      <c r="AC1038" s="5">
        <v>0</v>
      </c>
      <c r="AD1038" s="6">
        <v>0</v>
      </c>
      <c r="AE1038" s="5">
        <v>0</v>
      </c>
      <c r="AF1038" s="6">
        <v>0</v>
      </c>
    </row>
    <row r="1039" spans="2:32" x14ac:dyDescent="0.35">
      <c r="B1039" s="1" t="s">
        <v>524</v>
      </c>
      <c r="C1039" s="5">
        <v>0</v>
      </c>
      <c r="D1039" s="6">
        <v>0</v>
      </c>
      <c r="E1039" s="5">
        <v>0</v>
      </c>
      <c r="F1039" s="6">
        <v>0</v>
      </c>
      <c r="G1039" s="5">
        <v>0</v>
      </c>
      <c r="H1039" s="6">
        <v>0</v>
      </c>
      <c r="I1039" s="5">
        <v>0</v>
      </c>
      <c r="J1039" s="6">
        <v>0</v>
      </c>
      <c r="K1039" s="5">
        <v>0</v>
      </c>
      <c r="L1039" s="6">
        <v>0</v>
      </c>
      <c r="M1039" s="5">
        <v>0</v>
      </c>
      <c r="N1039" s="6">
        <v>0</v>
      </c>
      <c r="O1039" s="5">
        <v>0</v>
      </c>
      <c r="P1039" s="6">
        <v>0</v>
      </c>
      <c r="Q1039" s="5">
        <v>0</v>
      </c>
      <c r="R1039" s="6">
        <v>0</v>
      </c>
      <c r="S1039" s="5">
        <v>0</v>
      </c>
      <c r="T1039" s="6">
        <v>0</v>
      </c>
      <c r="U1039" s="5">
        <v>0</v>
      </c>
      <c r="V1039" s="6">
        <v>0</v>
      </c>
      <c r="W1039" s="5">
        <v>0</v>
      </c>
      <c r="X1039" s="6">
        <v>0</v>
      </c>
      <c r="Y1039" s="5">
        <v>0</v>
      </c>
      <c r="Z1039" s="6">
        <v>0</v>
      </c>
      <c r="AA1039" s="5">
        <v>0</v>
      </c>
      <c r="AB1039" s="6">
        <v>0</v>
      </c>
      <c r="AC1039" s="5">
        <v>0</v>
      </c>
      <c r="AD1039" s="6">
        <v>0</v>
      </c>
      <c r="AE1039" s="5">
        <v>0</v>
      </c>
      <c r="AF1039" s="6">
        <v>0</v>
      </c>
    </row>
    <row r="1040" spans="2:32" x14ac:dyDescent="0.35">
      <c r="B1040" s="1" t="s">
        <v>525</v>
      </c>
      <c r="C1040" s="5">
        <v>2.9E-4</v>
      </c>
      <c r="D1040" s="6">
        <v>0.21299999999999999</v>
      </c>
      <c r="E1040" s="5">
        <v>0</v>
      </c>
      <c r="F1040" s="6">
        <v>0</v>
      </c>
      <c r="G1040" s="5">
        <v>0</v>
      </c>
      <c r="H1040" s="6">
        <v>0</v>
      </c>
      <c r="I1040" s="5">
        <v>0</v>
      </c>
      <c r="J1040" s="6">
        <v>0</v>
      </c>
      <c r="K1040" s="5">
        <v>0</v>
      </c>
      <c r="L1040" s="6">
        <v>0</v>
      </c>
      <c r="M1040" s="5">
        <v>0</v>
      </c>
      <c r="N1040" s="6">
        <v>0</v>
      </c>
      <c r="O1040" s="5">
        <v>0</v>
      </c>
      <c r="P1040" s="6">
        <v>0</v>
      </c>
      <c r="Q1040" s="5">
        <v>6.2899999999999996E-3</v>
      </c>
      <c r="R1040" s="6">
        <v>0.21299999999999999</v>
      </c>
      <c r="S1040" s="5">
        <v>0</v>
      </c>
      <c r="T1040" s="6">
        <v>0</v>
      </c>
      <c r="U1040" s="5">
        <v>0</v>
      </c>
      <c r="V1040" s="6">
        <v>0</v>
      </c>
      <c r="W1040" s="5">
        <v>0</v>
      </c>
      <c r="X1040" s="6">
        <v>0</v>
      </c>
      <c r="Y1040" s="5">
        <v>0</v>
      </c>
      <c r="Z1040" s="6">
        <v>0</v>
      </c>
      <c r="AA1040" s="5">
        <v>0</v>
      </c>
      <c r="AB1040" s="6">
        <v>0</v>
      </c>
      <c r="AC1040" s="5">
        <v>0</v>
      </c>
      <c r="AD1040" s="6">
        <v>0</v>
      </c>
      <c r="AE1040" s="5">
        <v>0</v>
      </c>
      <c r="AF1040" s="6">
        <v>0</v>
      </c>
    </row>
    <row r="1041" spans="2:32" x14ac:dyDescent="0.35">
      <c r="B1041" s="1" t="s">
        <v>526</v>
      </c>
      <c r="C1041" s="5">
        <v>0</v>
      </c>
      <c r="D1041" s="6">
        <v>0</v>
      </c>
      <c r="E1041" s="5">
        <v>0</v>
      </c>
      <c r="F1041" s="6">
        <v>0</v>
      </c>
      <c r="G1041" s="5">
        <v>0</v>
      </c>
      <c r="H1041" s="6">
        <v>0</v>
      </c>
      <c r="I1041" s="5">
        <v>0</v>
      </c>
      <c r="J1041" s="6">
        <v>0</v>
      </c>
      <c r="K1041" s="5">
        <v>0</v>
      </c>
      <c r="L1041" s="6">
        <v>0</v>
      </c>
      <c r="M1041" s="5">
        <v>0</v>
      </c>
      <c r="N1041" s="6">
        <v>0</v>
      </c>
      <c r="O1041" s="5">
        <v>0</v>
      </c>
      <c r="P1041" s="6">
        <v>0</v>
      </c>
      <c r="Q1041" s="5">
        <v>0</v>
      </c>
      <c r="R1041" s="6">
        <v>0</v>
      </c>
      <c r="S1041" s="5">
        <v>0</v>
      </c>
      <c r="T1041" s="6">
        <v>0</v>
      </c>
      <c r="U1041" s="5">
        <v>0</v>
      </c>
      <c r="V1041" s="6">
        <v>0</v>
      </c>
      <c r="W1041" s="5">
        <v>0</v>
      </c>
      <c r="X1041" s="6">
        <v>0</v>
      </c>
      <c r="Y1041" s="5">
        <v>0</v>
      </c>
      <c r="Z1041" s="6">
        <v>0</v>
      </c>
      <c r="AA1041" s="5">
        <v>0</v>
      </c>
      <c r="AB1041" s="6">
        <v>0</v>
      </c>
      <c r="AC1041" s="5">
        <v>0</v>
      </c>
      <c r="AD1041" s="6">
        <v>0</v>
      </c>
      <c r="AE1041" s="5">
        <v>0</v>
      </c>
      <c r="AF1041" s="6">
        <v>0</v>
      </c>
    </row>
    <row r="1042" spans="2:32" x14ac:dyDescent="0.35">
      <c r="B1042" s="2" t="s">
        <v>3</v>
      </c>
    </row>
    <row r="1043" spans="2:32" x14ac:dyDescent="0.35">
      <c r="B1043" s="1" t="s">
        <v>48</v>
      </c>
      <c r="C1043" s="5">
        <v>0</v>
      </c>
      <c r="D1043" s="6">
        <v>0</v>
      </c>
      <c r="E1043" s="5">
        <v>0</v>
      </c>
      <c r="F1043" s="6">
        <v>0</v>
      </c>
      <c r="G1043" s="5">
        <v>0</v>
      </c>
      <c r="H1043" s="6">
        <v>0</v>
      </c>
      <c r="I1043" s="5">
        <v>0</v>
      </c>
      <c r="J1043" s="6">
        <v>0</v>
      </c>
      <c r="K1043" s="5">
        <v>0</v>
      </c>
      <c r="L1043" s="6">
        <v>0</v>
      </c>
      <c r="M1043" s="5">
        <v>0</v>
      </c>
      <c r="N1043" s="6">
        <v>0</v>
      </c>
      <c r="O1043" s="5">
        <v>0</v>
      </c>
      <c r="P1043" s="6">
        <v>0</v>
      </c>
      <c r="Q1043" s="5">
        <v>0</v>
      </c>
      <c r="R1043" s="6">
        <v>0</v>
      </c>
      <c r="S1043" s="5">
        <v>0</v>
      </c>
      <c r="T1043" s="6">
        <v>0</v>
      </c>
      <c r="U1043" s="5">
        <v>0</v>
      </c>
      <c r="V1043" s="6">
        <v>0</v>
      </c>
      <c r="W1043" s="5">
        <v>0</v>
      </c>
      <c r="X1043" s="6">
        <v>0</v>
      </c>
      <c r="Y1043" s="5">
        <v>0</v>
      </c>
      <c r="Z1043" s="6">
        <v>0</v>
      </c>
      <c r="AA1043" s="5">
        <v>0</v>
      </c>
      <c r="AB1043" s="6">
        <v>0</v>
      </c>
      <c r="AC1043" s="5">
        <v>0</v>
      </c>
      <c r="AD1043" s="6">
        <v>0</v>
      </c>
      <c r="AE1043" s="5">
        <v>0</v>
      </c>
      <c r="AF1043" s="6">
        <v>0</v>
      </c>
    </row>
    <row r="1044" spans="2:32" x14ac:dyDescent="0.35">
      <c r="B1044" s="1" t="s">
        <v>527</v>
      </c>
      <c r="C1044" s="5">
        <v>0</v>
      </c>
      <c r="D1044" s="6">
        <v>0</v>
      </c>
      <c r="E1044" s="5">
        <v>0</v>
      </c>
      <c r="F1044" s="6">
        <v>0</v>
      </c>
      <c r="G1044" s="5">
        <v>0</v>
      </c>
      <c r="H1044" s="6">
        <v>0</v>
      </c>
      <c r="I1044" s="5">
        <v>0</v>
      </c>
      <c r="J1044" s="6">
        <v>0</v>
      </c>
      <c r="K1044" s="5">
        <v>0</v>
      </c>
      <c r="L1044" s="6">
        <v>0</v>
      </c>
      <c r="M1044" s="5">
        <v>0</v>
      </c>
      <c r="N1044" s="6">
        <v>0</v>
      </c>
      <c r="O1044" s="5">
        <v>0</v>
      </c>
      <c r="P1044" s="6">
        <v>0</v>
      </c>
      <c r="Q1044" s="5">
        <v>0</v>
      </c>
      <c r="R1044" s="6">
        <v>0</v>
      </c>
      <c r="S1044" s="5">
        <v>0</v>
      </c>
      <c r="T1044" s="6">
        <v>0</v>
      </c>
      <c r="U1044" s="5">
        <v>0</v>
      </c>
      <c r="V1044" s="6">
        <v>0</v>
      </c>
      <c r="W1044" s="5">
        <v>0</v>
      </c>
      <c r="X1044" s="6">
        <v>0</v>
      </c>
      <c r="Y1044" s="5">
        <v>0</v>
      </c>
      <c r="Z1044" s="6">
        <v>0</v>
      </c>
      <c r="AA1044" s="5">
        <v>0</v>
      </c>
      <c r="AB1044" s="6">
        <v>0</v>
      </c>
      <c r="AC1044" s="5">
        <v>0</v>
      </c>
      <c r="AD1044" s="6">
        <v>0</v>
      </c>
      <c r="AE1044" s="5">
        <v>0</v>
      </c>
      <c r="AF1044" s="6">
        <v>0</v>
      </c>
    </row>
    <row r="1045" spans="2:32" x14ac:dyDescent="0.35">
      <c r="B1045" s="1" t="s">
        <v>528</v>
      </c>
      <c r="C1045" s="5">
        <v>0</v>
      </c>
      <c r="D1045" s="6">
        <v>0</v>
      </c>
      <c r="E1045" s="5">
        <v>0</v>
      </c>
      <c r="F1045" s="6">
        <v>0</v>
      </c>
      <c r="G1045" s="5">
        <v>0</v>
      </c>
      <c r="H1045" s="6">
        <v>0</v>
      </c>
      <c r="I1045" s="5">
        <v>0</v>
      </c>
      <c r="J1045" s="6">
        <v>0</v>
      </c>
      <c r="K1045" s="5">
        <v>0</v>
      </c>
      <c r="L1045" s="6">
        <v>0</v>
      </c>
      <c r="M1045" s="5">
        <v>0</v>
      </c>
      <c r="N1045" s="6">
        <v>0</v>
      </c>
      <c r="O1045" s="5">
        <v>0</v>
      </c>
      <c r="P1045" s="6">
        <v>0</v>
      </c>
      <c r="Q1045" s="5">
        <v>0</v>
      </c>
      <c r="R1045" s="6">
        <v>0</v>
      </c>
      <c r="S1045" s="5">
        <v>0</v>
      </c>
      <c r="T1045" s="6">
        <v>0</v>
      </c>
      <c r="U1045" s="5">
        <v>0</v>
      </c>
      <c r="V1045" s="6">
        <v>0</v>
      </c>
      <c r="W1045" s="5">
        <v>0</v>
      </c>
      <c r="X1045" s="6">
        <v>0</v>
      </c>
      <c r="Y1045" s="5">
        <v>0</v>
      </c>
      <c r="Z1045" s="6">
        <v>0</v>
      </c>
      <c r="AA1045" s="5">
        <v>0</v>
      </c>
      <c r="AB1045" s="6">
        <v>0</v>
      </c>
      <c r="AC1045" s="5">
        <v>0</v>
      </c>
      <c r="AD1045" s="6">
        <v>0</v>
      </c>
      <c r="AE1045" s="5">
        <v>0</v>
      </c>
      <c r="AF1045" s="6">
        <v>0</v>
      </c>
    </row>
    <row r="1046" spans="2:32" x14ac:dyDescent="0.35">
      <c r="B1046" s="1" t="s">
        <v>529</v>
      </c>
      <c r="C1046" s="5">
        <v>0</v>
      </c>
      <c r="D1046" s="6">
        <v>0</v>
      </c>
      <c r="E1046" s="5">
        <v>0</v>
      </c>
      <c r="F1046" s="6">
        <v>0</v>
      </c>
      <c r="G1046" s="5">
        <v>0</v>
      </c>
      <c r="H1046" s="6">
        <v>0</v>
      </c>
      <c r="I1046" s="5">
        <v>0</v>
      </c>
      <c r="J1046" s="6">
        <v>0</v>
      </c>
      <c r="K1046" s="5">
        <v>0</v>
      </c>
      <c r="L1046" s="6">
        <v>0</v>
      </c>
      <c r="M1046" s="5">
        <v>0</v>
      </c>
      <c r="N1046" s="6">
        <v>0</v>
      </c>
      <c r="O1046" s="5">
        <v>0</v>
      </c>
      <c r="P1046" s="6">
        <v>0</v>
      </c>
      <c r="Q1046" s="5">
        <v>0</v>
      </c>
      <c r="R1046" s="6">
        <v>0</v>
      </c>
      <c r="S1046" s="5">
        <v>0</v>
      </c>
      <c r="T1046" s="6">
        <v>0</v>
      </c>
      <c r="U1046" s="5">
        <v>0</v>
      </c>
      <c r="V1046" s="6">
        <v>0</v>
      </c>
      <c r="W1046" s="5">
        <v>0</v>
      </c>
      <c r="X1046" s="6">
        <v>0</v>
      </c>
      <c r="Y1046" s="5">
        <v>0</v>
      </c>
      <c r="Z1046" s="6">
        <v>0</v>
      </c>
      <c r="AA1046" s="5">
        <v>0</v>
      </c>
      <c r="AB1046" s="6">
        <v>0</v>
      </c>
      <c r="AC1046" s="5">
        <v>0</v>
      </c>
      <c r="AD1046" s="6">
        <v>0</v>
      </c>
      <c r="AE1046" s="5">
        <v>0</v>
      </c>
      <c r="AF1046" s="6">
        <v>0</v>
      </c>
    </row>
    <row r="1047" spans="2:32" x14ac:dyDescent="0.35">
      <c r="B1047" s="1" t="s">
        <v>530</v>
      </c>
      <c r="C1047" s="5">
        <v>0</v>
      </c>
      <c r="D1047" s="6">
        <v>0</v>
      </c>
      <c r="E1047" s="5">
        <v>0</v>
      </c>
      <c r="F1047" s="6">
        <v>0</v>
      </c>
      <c r="G1047" s="5">
        <v>0</v>
      </c>
      <c r="H1047" s="6">
        <v>0</v>
      </c>
      <c r="I1047" s="5">
        <v>0</v>
      </c>
      <c r="J1047" s="6">
        <v>0</v>
      </c>
      <c r="K1047" s="5">
        <v>0</v>
      </c>
      <c r="L1047" s="6">
        <v>0</v>
      </c>
      <c r="M1047" s="5">
        <v>0</v>
      </c>
      <c r="N1047" s="6">
        <v>0</v>
      </c>
      <c r="O1047" s="5">
        <v>0</v>
      </c>
      <c r="P1047" s="6">
        <v>0</v>
      </c>
      <c r="Q1047" s="5">
        <v>0</v>
      </c>
      <c r="R1047" s="6">
        <v>0</v>
      </c>
      <c r="S1047" s="5">
        <v>0</v>
      </c>
      <c r="T1047" s="6">
        <v>0</v>
      </c>
      <c r="U1047" s="5">
        <v>0</v>
      </c>
      <c r="V1047" s="6">
        <v>0</v>
      </c>
      <c r="W1047" s="5">
        <v>0</v>
      </c>
      <c r="X1047" s="6">
        <v>0</v>
      </c>
      <c r="Y1047" s="5">
        <v>0</v>
      </c>
      <c r="Z1047" s="6">
        <v>0</v>
      </c>
      <c r="AA1047" s="5">
        <v>0</v>
      </c>
      <c r="AB1047" s="6">
        <v>0</v>
      </c>
      <c r="AC1047" s="5">
        <v>0</v>
      </c>
      <c r="AD1047" s="6">
        <v>0</v>
      </c>
      <c r="AE1047" s="5">
        <v>0</v>
      </c>
      <c r="AF1047" s="6">
        <v>0</v>
      </c>
    </row>
    <row r="1048" spans="2:32" x14ac:dyDescent="0.35">
      <c r="B1048" s="1" t="s">
        <v>53</v>
      </c>
      <c r="C1048" s="5">
        <v>0</v>
      </c>
      <c r="D1048" s="6">
        <v>0</v>
      </c>
      <c r="E1048" s="5">
        <v>0</v>
      </c>
      <c r="F1048" s="6">
        <v>0</v>
      </c>
      <c r="G1048" s="5">
        <v>0</v>
      </c>
      <c r="H1048" s="6">
        <v>0</v>
      </c>
      <c r="I1048" s="5">
        <v>0</v>
      </c>
      <c r="J1048" s="6">
        <v>0</v>
      </c>
      <c r="K1048" s="5">
        <v>0</v>
      </c>
      <c r="L1048" s="6">
        <v>0</v>
      </c>
      <c r="M1048" s="5">
        <v>0</v>
      </c>
      <c r="N1048" s="6">
        <v>0</v>
      </c>
      <c r="O1048" s="5">
        <v>0</v>
      </c>
      <c r="P1048" s="6">
        <v>0</v>
      </c>
      <c r="Q1048" s="5">
        <v>0</v>
      </c>
      <c r="R1048" s="6">
        <v>0</v>
      </c>
      <c r="S1048" s="5">
        <v>0</v>
      </c>
      <c r="T1048" s="6">
        <v>0</v>
      </c>
      <c r="U1048" s="5">
        <v>0</v>
      </c>
      <c r="V1048" s="6">
        <v>0</v>
      </c>
      <c r="W1048" s="5">
        <v>0</v>
      </c>
      <c r="X1048" s="6">
        <v>0</v>
      </c>
      <c r="Y1048" s="5">
        <v>0</v>
      </c>
      <c r="Z1048" s="6">
        <v>0</v>
      </c>
      <c r="AA1048" s="5">
        <v>0</v>
      </c>
      <c r="AB1048" s="6">
        <v>0</v>
      </c>
      <c r="AC1048" s="5">
        <v>0</v>
      </c>
      <c r="AD1048" s="6">
        <v>0</v>
      </c>
      <c r="AE1048" s="5">
        <v>0</v>
      </c>
      <c r="AF1048" s="6">
        <v>0</v>
      </c>
    </row>
    <row r="1049" spans="2:32" x14ac:dyDescent="0.35">
      <c r="B1049" s="1" t="s">
        <v>531</v>
      </c>
      <c r="C1049" s="5">
        <v>0</v>
      </c>
      <c r="D1049" s="6">
        <v>0</v>
      </c>
      <c r="E1049" s="5">
        <v>0</v>
      </c>
      <c r="F1049" s="6">
        <v>0</v>
      </c>
      <c r="G1049" s="5">
        <v>0</v>
      </c>
      <c r="H1049" s="6">
        <v>0</v>
      </c>
      <c r="I1049" s="5">
        <v>0</v>
      </c>
      <c r="J1049" s="6">
        <v>0</v>
      </c>
      <c r="K1049" s="5">
        <v>0</v>
      </c>
      <c r="L1049" s="6">
        <v>0</v>
      </c>
      <c r="M1049" s="5">
        <v>0</v>
      </c>
      <c r="N1049" s="6">
        <v>0</v>
      </c>
      <c r="O1049" s="5">
        <v>0</v>
      </c>
      <c r="P1049" s="6">
        <v>0</v>
      </c>
      <c r="Q1049" s="5">
        <v>0</v>
      </c>
      <c r="R1049" s="6">
        <v>0</v>
      </c>
      <c r="S1049" s="5">
        <v>0</v>
      </c>
      <c r="T1049" s="6">
        <v>0</v>
      </c>
      <c r="U1049" s="5">
        <v>0</v>
      </c>
      <c r="V1049" s="6">
        <v>0</v>
      </c>
      <c r="W1049" s="5">
        <v>0</v>
      </c>
      <c r="X1049" s="6">
        <v>0</v>
      </c>
      <c r="Y1049" s="5">
        <v>0</v>
      </c>
      <c r="Z1049" s="6">
        <v>0</v>
      </c>
      <c r="AA1049" s="5">
        <v>0</v>
      </c>
      <c r="AB1049" s="6">
        <v>0</v>
      </c>
      <c r="AC1049" s="5">
        <v>0</v>
      </c>
      <c r="AD1049" s="6">
        <v>0</v>
      </c>
      <c r="AE1049" s="5">
        <v>0</v>
      </c>
      <c r="AF1049" s="6">
        <v>0</v>
      </c>
    </row>
    <row r="1050" spans="2:32" x14ac:dyDescent="0.35">
      <c r="B1050" s="1" t="s">
        <v>56</v>
      </c>
      <c r="C1050" s="5">
        <v>7.6999999999999996E-4</v>
      </c>
      <c r="D1050" s="6">
        <v>0.55900000000000005</v>
      </c>
      <c r="E1050" s="5">
        <v>0</v>
      </c>
      <c r="F1050" s="6">
        <v>0</v>
      </c>
      <c r="G1050" s="5">
        <v>0</v>
      </c>
      <c r="H1050" s="6">
        <v>0</v>
      </c>
      <c r="I1050" s="5">
        <v>0</v>
      </c>
      <c r="J1050" s="6">
        <v>0</v>
      </c>
      <c r="K1050" s="5">
        <v>0</v>
      </c>
      <c r="L1050" s="6">
        <v>0</v>
      </c>
      <c r="M1050" s="5">
        <v>0</v>
      </c>
      <c r="N1050" s="6">
        <v>0</v>
      </c>
      <c r="O1050" s="5">
        <v>1.9439999999999999E-2</v>
      </c>
      <c r="P1050" s="6">
        <v>0.55900000000000005</v>
      </c>
      <c r="Q1050" s="5">
        <v>0</v>
      </c>
      <c r="R1050" s="6">
        <v>0</v>
      </c>
      <c r="S1050" s="5">
        <v>0</v>
      </c>
      <c r="T1050" s="6">
        <v>0</v>
      </c>
      <c r="U1050" s="5">
        <v>0</v>
      </c>
      <c r="V1050" s="6">
        <v>0</v>
      </c>
      <c r="W1050" s="5">
        <v>0</v>
      </c>
      <c r="X1050" s="6">
        <v>0</v>
      </c>
      <c r="Y1050" s="5">
        <v>0</v>
      </c>
      <c r="Z1050" s="6">
        <v>0</v>
      </c>
      <c r="AA1050" s="5">
        <v>0</v>
      </c>
      <c r="AB1050" s="6">
        <v>0</v>
      </c>
      <c r="AC1050" s="5">
        <v>0</v>
      </c>
      <c r="AD1050" s="6">
        <v>0</v>
      </c>
      <c r="AE1050" s="5">
        <v>0</v>
      </c>
      <c r="AF1050" s="6">
        <v>0</v>
      </c>
    </row>
    <row r="1051" spans="2:32" x14ac:dyDescent="0.35">
      <c r="B1051" s="1" t="s">
        <v>532</v>
      </c>
      <c r="C1051" s="5">
        <v>1.57E-3</v>
      </c>
      <c r="D1051" s="6">
        <v>1.1379999999999999</v>
      </c>
      <c r="E1051" s="5">
        <v>0</v>
      </c>
      <c r="F1051" s="6">
        <v>0</v>
      </c>
      <c r="G1051" s="5">
        <v>0</v>
      </c>
      <c r="H1051" s="6">
        <v>0</v>
      </c>
      <c r="I1051" s="5">
        <v>0</v>
      </c>
      <c r="J1051" s="6">
        <v>0</v>
      </c>
      <c r="K1051" s="5">
        <v>3.3320000000000002E-2</v>
      </c>
      <c r="L1051" s="6">
        <v>1.1379999999999999</v>
      </c>
      <c r="M1051" s="5">
        <v>0</v>
      </c>
      <c r="N1051" s="6">
        <v>0</v>
      </c>
      <c r="O1051" s="5">
        <v>0</v>
      </c>
      <c r="P1051" s="6">
        <v>0</v>
      </c>
      <c r="Q1051" s="5">
        <v>0</v>
      </c>
      <c r="R1051" s="6">
        <v>0</v>
      </c>
      <c r="S1051" s="5">
        <v>0</v>
      </c>
      <c r="T1051" s="6">
        <v>0</v>
      </c>
      <c r="U1051" s="5">
        <v>0</v>
      </c>
      <c r="V1051" s="6">
        <v>0</v>
      </c>
      <c r="W1051" s="5">
        <v>0</v>
      </c>
      <c r="X1051" s="6">
        <v>0</v>
      </c>
      <c r="Y1051" s="5">
        <v>0</v>
      </c>
      <c r="Z1051" s="6">
        <v>0</v>
      </c>
      <c r="AA1051" s="5">
        <v>0</v>
      </c>
      <c r="AB1051" s="6">
        <v>0</v>
      </c>
      <c r="AC1051" s="5">
        <v>0</v>
      </c>
      <c r="AD1051" s="6">
        <v>0</v>
      </c>
      <c r="AE1051" s="5">
        <v>0</v>
      </c>
      <c r="AF1051" s="6">
        <v>0</v>
      </c>
    </row>
    <row r="1052" spans="2:32" x14ac:dyDescent="0.35">
      <c r="B1052" s="1" t="s">
        <v>533</v>
      </c>
      <c r="C1052" s="5">
        <v>0.31519999999999998</v>
      </c>
      <c r="D1052" s="6">
        <v>229.04599999999999</v>
      </c>
      <c r="E1052" s="5">
        <v>0.25237999999999999</v>
      </c>
      <c r="F1052" s="6">
        <v>9.6820000000000004</v>
      </c>
      <c r="G1052" s="5">
        <v>0.48853999999999997</v>
      </c>
      <c r="H1052" s="6">
        <v>30.69</v>
      </c>
      <c r="I1052" s="5">
        <v>0.38391999999999998</v>
      </c>
      <c r="J1052" s="6">
        <v>12.973000000000001</v>
      </c>
      <c r="K1052" s="5">
        <v>0.14018</v>
      </c>
      <c r="L1052" s="6">
        <v>4.7880000000000003</v>
      </c>
      <c r="M1052" s="5">
        <v>0.65575000000000006</v>
      </c>
      <c r="N1052" s="6">
        <v>23.314</v>
      </c>
      <c r="O1052" s="5">
        <v>0.60272000000000003</v>
      </c>
      <c r="P1052" s="6">
        <v>17.327000000000002</v>
      </c>
      <c r="Q1052" s="5">
        <v>0.39621000000000001</v>
      </c>
      <c r="R1052" s="6">
        <v>13.407999999999999</v>
      </c>
      <c r="S1052" s="5">
        <v>0.30092999999999998</v>
      </c>
      <c r="T1052" s="6">
        <v>24.869</v>
      </c>
      <c r="U1052" s="5">
        <v>0.68986000000000003</v>
      </c>
      <c r="V1052" s="6">
        <v>21.72</v>
      </c>
      <c r="W1052" s="5">
        <v>0.42964999999999998</v>
      </c>
      <c r="X1052" s="6">
        <v>3.9449999999999998</v>
      </c>
      <c r="Y1052" s="5">
        <v>0.29981000000000002</v>
      </c>
      <c r="Z1052" s="6">
        <v>20.024999999999999</v>
      </c>
      <c r="AA1052" s="5">
        <v>0.28015000000000001</v>
      </c>
      <c r="AB1052" s="6">
        <v>25.187000000000001</v>
      </c>
      <c r="AC1052" s="5">
        <v>9.3200000000000005E-2</v>
      </c>
      <c r="AD1052" s="6">
        <v>10.954000000000001</v>
      </c>
      <c r="AE1052" s="5">
        <v>0.16431000000000001</v>
      </c>
      <c r="AF1052" s="6">
        <v>10.164</v>
      </c>
    </row>
    <row r="1053" spans="2:32" x14ac:dyDescent="0.35">
      <c r="B1053" s="1" t="s">
        <v>58</v>
      </c>
      <c r="C1053" s="5">
        <v>1.49E-3</v>
      </c>
      <c r="D1053" s="6">
        <v>1.083</v>
      </c>
      <c r="E1053" s="5">
        <v>0</v>
      </c>
      <c r="F1053" s="6">
        <v>0</v>
      </c>
      <c r="G1053" s="5">
        <v>0</v>
      </c>
      <c r="H1053" s="6">
        <v>0</v>
      </c>
      <c r="I1053" s="5">
        <v>0</v>
      </c>
      <c r="J1053" s="6">
        <v>0</v>
      </c>
      <c r="K1053" s="5">
        <v>0</v>
      </c>
      <c r="L1053" s="6">
        <v>0</v>
      </c>
      <c r="M1053" s="5">
        <v>0</v>
      </c>
      <c r="N1053" s="6">
        <v>0</v>
      </c>
      <c r="O1053" s="5">
        <v>0</v>
      </c>
      <c r="P1053" s="6">
        <v>0</v>
      </c>
      <c r="Q1053" s="5">
        <v>1.6080000000000001E-2</v>
      </c>
      <c r="R1053" s="6">
        <v>0.54400000000000004</v>
      </c>
      <c r="S1053" s="5">
        <v>6.5199999999999998E-3</v>
      </c>
      <c r="T1053" s="6">
        <v>0.53900000000000003</v>
      </c>
      <c r="U1053" s="5">
        <v>0</v>
      </c>
      <c r="V1053" s="6">
        <v>0</v>
      </c>
      <c r="W1053" s="5">
        <v>0</v>
      </c>
      <c r="X1053" s="6">
        <v>0</v>
      </c>
      <c r="Y1053" s="5">
        <v>0</v>
      </c>
      <c r="Z1053" s="6">
        <v>0</v>
      </c>
      <c r="AA1053" s="5">
        <v>0</v>
      </c>
      <c r="AB1053" s="6">
        <v>0</v>
      </c>
      <c r="AC1053" s="5">
        <v>0</v>
      </c>
      <c r="AD1053" s="6">
        <v>0</v>
      </c>
      <c r="AE1053" s="5">
        <v>0</v>
      </c>
      <c r="AF1053" s="6">
        <v>0</v>
      </c>
    </row>
    <row r="1054" spans="2:32" x14ac:dyDescent="0.35">
      <c r="B1054" s="1" t="s">
        <v>534</v>
      </c>
      <c r="C1054" s="5">
        <v>0</v>
      </c>
      <c r="D1054" s="6">
        <v>0</v>
      </c>
      <c r="E1054" s="5">
        <v>0</v>
      </c>
      <c r="F1054" s="6">
        <v>0</v>
      </c>
      <c r="G1054" s="5">
        <v>0</v>
      </c>
      <c r="H1054" s="6">
        <v>0</v>
      </c>
      <c r="I1054" s="5">
        <v>0</v>
      </c>
      <c r="J1054" s="6">
        <v>0</v>
      </c>
      <c r="K1054" s="5">
        <v>0</v>
      </c>
      <c r="L1054" s="6">
        <v>0</v>
      </c>
      <c r="M1054" s="5">
        <v>0</v>
      </c>
      <c r="N1054" s="6">
        <v>0</v>
      </c>
      <c r="O1054" s="5">
        <v>0</v>
      </c>
      <c r="P1054" s="6">
        <v>0</v>
      </c>
      <c r="Q1054" s="5">
        <v>0</v>
      </c>
      <c r="R1054" s="6">
        <v>0</v>
      </c>
      <c r="S1054" s="5">
        <v>0</v>
      </c>
      <c r="T1054" s="6">
        <v>0</v>
      </c>
      <c r="U1054" s="5">
        <v>0</v>
      </c>
      <c r="V1054" s="6">
        <v>0</v>
      </c>
      <c r="W1054" s="5">
        <v>0</v>
      </c>
      <c r="X1054" s="6">
        <v>0</v>
      </c>
      <c r="Y1054" s="5">
        <v>0</v>
      </c>
      <c r="Z1054" s="6">
        <v>0</v>
      </c>
      <c r="AA1054" s="5">
        <v>0</v>
      </c>
      <c r="AB1054" s="6">
        <v>0</v>
      </c>
      <c r="AC1054" s="5">
        <v>0</v>
      </c>
      <c r="AD1054" s="6">
        <v>0</v>
      </c>
      <c r="AE1054" s="5">
        <v>0</v>
      </c>
      <c r="AF1054" s="6">
        <v>0</v>
      </c>
    </row>
    <row r="1055" spans="2:32" x14ac:dyDescent="0.35">
      <c r="B1055" s="1" t="s">
        <v>535</v>
      </c>
      <c r="C1055" s="5">
        <v>0</v>
      </c>
      <c r="D1055" s="6">
        <v>0</v>
      </c>
      <c r="E1055" s="5">
        <v>0</v>
      </c>
      <c r="F1055" s="6">
        <v>0</v>
      </c>
      <c r="G1055" s="5">
        <v>0</v>
      </c>
      <c r="H1055" s="6">
        <v>0</v>
      </c>
      <c r="I1055" s="5">
        <v>0</v>
      </c>
      <c r="J1055" s="6">
        <v>0</v>
      </c>
      <c r="K1055" s="5">
        <v>0</v>
      </c>
      <c r="L1055" s="6">
        <v>0</v>
      </c>
      <c r="M1055" s="5">
        <v>0</v>
      </c>
      <c r="N1055" s="6">
        <v>0</v>
      </c>
      <c r="O1055" s="5">
        <v>0</v>
      </c>
      <c r="P1055" s="6">
        <v>0</v>
      </c>
      <c r="Q1055" s="5">
        <v>0</v>
      </c>
      <c r="R1055" s="6">
        <v>0</v>
      </c>
      <c r="S1055" s="5">
        <v>0</v>
      </c>
      <c r="T1055" s="6">
        <v>0</v>
      </c>
      <c r="U1055" s="5">
        <v>0</v>
      </c>
      <c r="V1055" s="6">
        <v>0</v>
      </c>
      <c r="W1055" s="5">
        <v>0</v>
      </c>
      <c r="X1055" s="6">
        <v>0</v>
      </c>
      <c r="Y1055" s="5">
        <v>0</v>
      </c>
      <c r="Z1055" s="6">
        <v>0</v>
      </c>
      <c r="AA1055" s="5">
        <v>0</v>
      </c>
      <c r="AB1055" s="6">
        <v>0</v>
      </c>
      <c r="AC1055" s="5">
        <v>0</v>
      </c>
      <c r="AD1055" s="6">
        <v>0</v>
      </c>
      <c r="AE1055" s="5">
        <v>0</v>
      </c>
      <c r="AF1055" s="6">
        <v>0</v>
      </c>
    </row>
    <row r="1056" spans="2:32" x14ac:dyDescent="0.35">
      <c r="B1056" s="1" t="s">
        <v>61</v>
      </c>
      <c r="C1056" s="5">
        <v>1.0749999999999999E-2</v>
      </c>
      <c r="D1056" s="6">
        <v>7.8140000000000001</v>
      </c>
      <c r="E1056" s="5">
        <v>0</v>
      </c>
      <c r="F1056" s="6">
        <v>0</v>
      </c>
      <c r="G1056" s="5">
        <v>0</v>
      </c>
      <c r="H1056" s="6">
        <v>0</v>
      </c>
      <c r="I1056" s="5">
        <v>4.0189999999999997E-2</v>
      </c>
      <c r="J1056" s="6">
        <v>1.3580000000000001</v>
      </c>
      <c r="K1056" s="5">
        <v>0</v>
      </c>
      <c r="L1056" s="6">
        <v>0</v>
      </c>
      <c r="M1056" s="5">
        <v>4.5030000000000001E-2</v>
      </c>
      <c r="N1056" s="6">
        <v>1.601</v>
      </c>
      <c r="O1056" s="5">
        <v>5.4129999999999998E-2</v>
      </c>
      <c r="P1056" s="6">
        <v>1.556</v>
      </c>
      <c r="Q1056" s="5">
        <v>3.3419999999999998E-2</v>
      </c>
      <c r="R1056" s="6">
        <v>1.131</v>
      </c>
      <c r="S1056" s="5">
        <v>6.5199999999999998E-3</v>
      </c>
      <c r="T1056" s="6">
        <v>0.53900000000000003</v>
      </c>
      <c r="U1056" s="5">
        <v>5.1799999999999999E-2</v>
      </c>
      <c r="V1056" s="6">
        <v>1.631</v>
      </c>
      <c r="W1056" s="5">
        <v>0</v>
      </c>
      <c r="X1056" s="6">
        <v>0</v>
      </c>
      <c r="Y1056" s="5">
        <v>0</v>
      </c>
      <c r="Z1056" s="6">
        <v>0</v>
      </c>
      <c r="AA1056" s="5">
        <v>0</v>
      </c>
      <c r="AB1056" s="6">
        <v>0</v>
      </c>
      <c r="AC1056" s="5">
        <v>0</v>
      </c>
      <c r="AD1056" s="6">
        <v>0</v>
      </c>
      <c r="AE1056" s="5">
        <v>0</v>
      </c>
      <c r="AF1056" s="6">
        <v>0</v>
      </c>
    </row>
    <row r="1057" spans="2:32" x14ac:dyDescent="0.35">
      <c r="B1057" s="1" t="s">
        <v>536</v>
      </c>
      <c r="C1057" s="5">
        <v>3.5E-4</v>
      </c>
      <c r="D1057" s="6">
        <v>0.253</v>
      </c>
      <c r="E1057" s="5">
        <v>0</v>
      </c>
      <c r="F1057" s="6">
        <v>0</v>
      </c>
      <c r="G1057" s="5">
        <v>0</v>
      </c>
      <c r="H1057" s="6">
        <v>0</v>
      </c>
      <c r="I1057" s="5">
        <v>0</v>
      </c>
      <c r="J1057" s="6">
        <v>0</v>
      </c>
      <c r="K1057" s="5">
        <v>0</v>
      </c>
      <c r="L1057" s="6">
        <v>0</v>
      </c>
      <c r="M1057" s="5">
        <v>7.1199999999999996E-3</v>
      </c>
      <c r="N1057" s="6">
        <v>0.253</v>
      </c>
      <c r="O1057" s="5">
        <v>0</v>
      </c>
      <c r="P1057" s="6">
        <v>0</v>
      </c>
      <c r="Q1057" s="5">
        <v>0</v>
      </c>
      <c r="R1057" s="6">
        <v>0</v>
      </c>
      <c r="S1057" s="5">
        <v>0</v>
      </c>
      <c r="T1057" s="6">
        <v>0</v>
      </c>
      <c r="U1057" s="5">
        <v>0</v>
      </c>
      <c r="V1057" s="6">
        <v>0</v>
      </c>
      <c r="W1057" s="5">
        <v>0</v>
      </c>
      <c r="X1057" s="6">
        <v>0</v>
      </c>
      <c r="Y1057" s="5">
        <v>0</v>
      </c>
      <c r="Z1057" s="6">
        <v>0</v>
      </c>
      <c r="AA1057" s="5">
        <v>0</v>
      </c>
      <c r="AB1057" s="6">
        <v>0</v>
      </c>
      <c r="AC1057" s="5">
        <v>0</v>
      </c>
      <c r="AD1057" s="6">
        <v>0</v>
      </c>
      <c r="AE1057" s="5">
        <v>0</v>
      </c>
      <c r="AF1057" s="6">
        <v>0</v>
      </c>
    </row>
    <row r="1058" spans="2:32" x14ac:dyDescent="0.35">
      <c r="B1058" s="1" t="s">
        <v>537</v>
      </c>
      <c r="C1058" s="5">
        <v>0</v>
      </c>
      <c r="D1058" s="6">
        <v>0</v>
      </c>
      <c r="E1058" s="5">
        <v>0</v>
      </c>
      <c r="F1058" s="6">
        <v>0</v>
      </c>
      <c r="G1058" s="5">
        <v>0</v>
      </c>
      <c r="H1058" s="6">
        <v>0</v>
      </c>
      <c r="I1058" s="5">
        <v>0</v>
      </c>
      <c r="J1058" s="6">
        <v>0</v>
      </c>
      <c r="K1058" s="5">
        <v>0</v>
      </c>
      <c r="L1058" s="6">
        <v>0</v>
      </c>
      <c r="M1058" s="5">
        <v>0</v>
      </c>
      <c r="N1058" s="6">
        <v>0</v>
      </c>
      <c r="O1058" s="5">
        <v>0</v>
      </c>
      <c r="P1058" s="6">
        <v>0</v>
      </c>
      <c r="Q1058" s="5">
        <v>0</v>
      </c>
      <c r="R1058" s="6">
        <v>0</v>
      </c>
      <c r="S1058" s="5">
        <v>0</v>
      </c>
      <c r="T1058" s="6">
        <v>0</v>
      </c>
      <c r="U1058" s="5">
        <v>0</v>
      </c>
      <c r="V1058" s="6">
        <v>0</v>
      </c>
      <c r="W1058" s="5">
        <v>0</v>
      </c>
      <c r="X1058" s="6">
        <v>0</v>
      </c>
      <c r="Y1058" s="5">
        <v>0</v>
      </c>
      <c r="Z1058" s="6">
        <v>0</v>
      </c>
      <c r="AA1058" s="5">
        <v>0</v>
      </c>
      <c r="AB1058" s="6">
        <v>0</v>
      </c>
      <c r="AC1058" s="5">
        <v>0</v>
      </c>
      <c r="AD1058" s="6">
        <v>0</v>
      </c>
      <c r="AE1058" s="5">
        <v>0</v>
      </c>
      <c r="AF1058" s="6">
        <v>0</v>
      </c>
    </row>
    <row r="1059" spans="2:32" x14ac:dyDescent="0.35">
      <c r="B1059" s="1" t="s">
        <v>538</v>
      </c>
      <c r="C1059" s="5">
        <v>0</v>
      </c>
      <c r="D1059" s="6">
        <v>0</v>
      </c>
      <c r="E1059" s="5">
        <v>0</v>
      </c>
      <c r="F1059" s="6">
        <v>0</v>
      </c>
      <c r="G1059" s="5">
        <v>0</v>
      </c>
      <c r="H1059" s="6">
        <v>0</v>
      </c>
      <c r="I1059" s="5">
        <v>0</v>
      </c>
      <c r="J1059" s="6">
        <v>0</v>
      </c>
      <c r="K1059" s="5">
        <v>0</v>
      </c>
      <c r="L1059" s="6">
        <v>0</v>
      </c>
      <c r="M1059" s="5">
        <v>0</v>
      </c>
      <c r="N1059" s="6">
        <v>0</v>
      </c>
      <c r="O1059" s="5">
        <v>0</v>
      </c>
      <c r="P1059" s="6">
        <v>0</v>
      </c>
      <c r="Q1059" s="5">
        <v>0</v>
      </c>
      <c r="R1059" s="6">
        <v>0</v>
      </c>
      <c r="S1059" s="5">
        <v>0</v>
      </c>
      <c r="T1059" s="6">
        <v>0</v>
      </c>
      <c r="U1059" s="5">
        <v>0</v>
      </c>
      <c r="V1059" s="6">
        <v>0</v>
      </c>
      <c r="W1059" s="5">
        <v>0</v>
      </c>
      <c r="X1059" s="6">
        <v>0</v>
      </c>
      <c r="Y1059" s="5">
        <v>0</v>
      </c>
      <c r="Z1059" s="6">
        <v>0</v>
      </c>
      <c r="AA1059" s="5">
        <v>0</v>
      </c>
      <c r="AB1059" s="6">
        <v>0</v>
      </c>
      <c r="AC1059" s="5">
        <v>0</v>
      </c>
      <c r="AD1059" s="6">
        <v>0</v>
      </c>
      <c r="AE1059" s="5">
        <v>0</v>
      </c>
      <c r="AF1059" s="6">
        <v>0</v>
      </c>
    </row>
    <row r="1060" spans="2:32" x14ac:dyDescent="0.35">
      <c r="B1060" s="1" t="s">
        <v>539</v>
      </c>
      <c r="C1060" s="5">
        <v>0</v>
      </c>
      <c r="D1060" s="6">
        <v>0</v>
      </c>
      <c r="E1060" s="5">
        <v>0</v>
      </c>
      <c r="F1060" s="6">
        <v>0</v>
      </c>
      <c r="G1060" s="5">
        <v>0</v>
      </c>
      <c r="H1060" s="6">
        <v>0</v>
      </c>
      <c r="I1060" s="5">
        <v>0</v>
      </c>
      <c r="J1060" s="6">
        <v>0</v>
      </c>
      <c r="K1060" s="5">
        <v>0</v>
      </c>
      <c r="L1060" s="6">
        <v>0</v>
      </c>
      <c r="M1060" s="5">
        <v>0</v>
      </c>
      <c r="N1060" s="6">
        <v>0</v>
      </c>
      <c r="O1060" s="5">
        <v>0</v>
      </c>
      <c r="P1060" s="6">
        <v>0</v>
      </c>
      <c r="Q1060" s="5">
        <v>0</v>
      </c>
      <c r="R1060" s="6">
        <v>0</v>
      </c>
      <c r="S1060" s="5">
        <v>0</v>
      </c>
      <c r="T1060" s="6">
        <v>0</v>
      </c>
      <c r="U1060" s="5">
        <v>0</v>
      </c>
      <c r="V1060" s="6">
        <v>0</v>
      </c>
      <c r="W1060" s="5">
        <v>0</v>
      </c>
      <c r="X1060" s="6">
        <v>0</v>
      </c>
      <c r="Y1060" s="5">
        <v>0</v>
      </c>
      <c r="Z1060" s="6">
        <v>0</v>
      </c>
      <c r="AA1060" s="5">
        <v>0</v>
      </c>
      <c r="AB1060" s="6">
        <v>0</v>
      </c>
      <c r="AC1060" s="5">
        <v>0</v>
      </c>
      <c r="AD1060" s="6">
        <v>0</v>
      </c>
      <c r="AE1060" s="5">
        <v>0</v>
      </c>
      <c r="AF1060" s="6">
        <v>0</v>
      </c>
    </row>
    <row r="1061" spans="2:32" x14ac:dyDescent="0.35">
      <c r="B1061" s="1" t="s">
        <v>540</v>
      </c>
      <c r="C1061" s="5">
        <v>0</v>
      </c>
      <c r="D1061" s="6">
        <v>0</v>
      </c>
      <c r="E1061" s="5">
        <v>0</v>
      </c>
      <c r="F1061" s="6">
        <v>0</v>
      </c>
      <c r="G1061" s="5">
        <v>0</v>
      </c>
      <c r="H1061" s="6">
        <v>0</v>
      </c>
      <c r="I1061" s="5">
        <v>0</v>
      </c>
      <c r="J1061" s="6">
        <v>0</v>
      </c>
      <c r="K1061" s="5">
        <v>0</v>
      </c>
      <c r="L1061" s="6">
        <v>0</v>
      </c>
      <c r="M1061" s="5">
        <v>0</v>
      </c>
      <c r="N1061" s="6">
        <v>0</v>
      </c>
      <c r="O1061" s="5">
        <v>0</v>
      </c>
      <c r="P1061" s="6">
        <v>0</v>
      </c>
      <c r="Q1061" s="5">
        <v>0</v>
      </c>
      <c r="R1061" s="6">
        <v>0</v>
      </c>
      <c r="S1061" s="5">
        <v>0</v>
      </c>
      <c r="T1061" s="6">
        <v>0</v>
      </c>
      <c r="U1061" s="5">
        <v>0</v>
      </c>
      <c r="V1061" s="6">
        <v>0</v>
      </c>
      <c r="W1061" s="5">
        <v>0</v>
      </c>
      <c r="X1061" s="6">
        <v>0</v>
      </c>
      <c r="Y1061" s="5">
        <v>0</v>
      </c>
      <c r="Z1061" s="6">
        <v>0</v>
      </c>
      <c r="AA1061" s="5">
        <v>0</v>
      </c>
      <c r="AB1061" s="6">
        <v>0</v>
      </c>
      <c r="AC1061" s="5">
        <v>0</v>
      </c>
      <c r="AD1061" s="6">
        <v>0</v>
      </c>
      <c r="AE1061" s="5">
        <v>0</v>
      </c>
      <c r="AF1061" s="6">
        <v>0</v>
      </c>
    </row>
    <row r="1062" spans="2:32" x14ac:dyDescent="0.35">
      <c r="B1062" s="2" t="s">
        <v>4</v>
      </c>
    </row>
    <row r="1063" spans="2:32" x14ac:dyDescent="0.35">
      <c r="B1063" s="1" t="s">
        <v>63</v>
      </c>
      <c r="C1063" s="5">
        <v>4.0000000000000002E-4</v>
      </c>
      <c r="D1063" s="6">
        <v>0.29299999999999998</v>
      </c>
      <c r="E1063" s="5">
        <v>0</v>
      </c>
      <c r="F1063" s="6">
        <v>0</v>
      </c>
      <c r="G1063" s="5">
        <v>0</v>
      </c>
      <c r="H1063" s="6">
        <v>0</v>
      </c>
      <c r="I1063" s="5">
        <v>0</v>
      </c>
      <c r="J1063" s="6">
        <v>0</v>
      </c>
      <c r="K1063" s="5">
        <v>0</v>
      </c>
      <c r="L1063" s="6">
        <v>0</v>
      </c>
      <c r="M1063" s="5">
        <v>0</v>
      </c>
      <c r="N1063" s="6">
        <v>0</v>
      </c>
      <c r="O1063" s="5">
        <v>0</v>
      </c>
      <c r="P1063" s="6">
        <v>0</v>
      </c>
      <c r="Q1063" s="5">
        <v>0</v>
      </c>
      <c r="R1063" s="6">
        <v>0</v>
      </c>
      <c r="S1063" s="5">
        <v>0</v>
      </c>
      <c r="T1063" s="6">
        <v>0</v>
      </c>
      <c r="U1063" s="5">
        <v>9.3100000000000006E-3</v>
      </c>
      <c r="V1063" s="6">
        <v>0.29299999999999998</v>
      </c>
      <c r="W1063" s="5">
        <v>0</v>
      </c>
      <c r="X1063" s="6">
        <v>0</v>
      </c>
      <c r="Y1063" s="5">
        <v>0</v>
      </c>
      <c r="Z1063" s="6">
        <v>0</v>
      </c>
      <c r="AA1063" s="5">
        <v>0</v>
      </c>
      <c r="AB1063" s="6">
        <v>0</v>
      </c>
      <c r="AC1063" s="5">
        <v>0</v>
      </c>
      <c r="AD1063" s="6">
        <v>0</v>
      </c>
      <c r="AE1063" s="5">
        <v>0</v>
      </c>
      <c r="AF1063" s="6">
        <v>0</v>
      </c>
    </row>
    <row r="1064" spans="2:32" x14ac:dyDescent="0.35">
      <c r="B1064" s="1" t="s">
        <v>541</v>
      </c>
      <c r="C1064" s="5">
        <v>0</v>
      </c>
      <c r="D1064" s="6">
        <v>0</v>
      </c>
      <c r="E1064" s="5">
        <v>0</v>
      </c>
      <c r="F1064" s="6">
        <v>0</v>
      </c>
      <c r="G1064" s="5">
        <v>0</v>
      </c>
      <c r="H1064" s="6">
        <v>0</v>
      </c>
      <c r="I1064" s="5">
        <v>0</v>
      </c>
      <c r="J1064" s="6">
        <v>0</v>
      </c>
      <c r="K1064" s="5">
        <v>0</v>
      </c>
      <c r="L1064" s="6">
        <v>0</v>
      </c>
      <c r="M1064" s="5">
        <v>0</v>
      </c>
      <c r="N1064" s="6">
        <v>0</v>
      </c>
      <c r="O1064" s="5">
        <v>0</v>
      </c>
      <c r="P1064" s="6">
        <v>0</v>
      </c>
      <c r="Q1064" s="5">
        <v>0</v>
      </c>
      <c r="R1064" s="6">
        <v>0</v>
      </c>
      <c r="S1064" s="5">
        <v>0</v>
      </c>
      <c r="T1064" s="6">
        <v>0</v>
      </c>
      <c r="U1064" s="5">
        <v>0</v>
      </c>
      <c r="V1064" s="6">
        <v>0</v>
      </c>
      <c r="W1064" s="5">
        <v>0</v>
      </c>
      <c r="X1064" s="6">
        <v>0</v>
      </c>
      <c r="Y1064" s="5">
        <v>0</v>
      </c>
      <c r="Z1064" s="6">
        <v>0</v>
      </c>
      <c r="AA1064" s="5">
        <v>0</v>
      </c>
      <c r="AB1064" s="6">
        <v>0</v>
      </c>
      <c r="AC1064" s="5">
        <v>0</v>
      </c>
      <c r="AD1064" s="6">
        <v>0</v>
      </c>
      <c r="AE1064" s="5">
        <v>0</v>
      </c>
      <c r="AF1064" s="6">
        <v>0</v>
      </c>
    </row>
    <row r="1065" spans="2:32" x14ac:dyDescent="0.35">
      <c r="B1065" s="1" t="s">
        <v>542</v>
      </c>
      <c r="C1065" s="5">
        <v>1.15E-3</v>
      </c>
      <c r="D1065" s="6">
        <v>0.83699999999999997</v>
      </c>
      <c r="E1065" s="5">
        <v>0</v>
      </c>
      <c r="F1065" s="6">
        <v>0</v>
      </c>
      <c r="G1065" s="5">
        <v>0</v>
      </c>
      <c r="H1065" s="6">
        <v>0</v>
      </c>
      <c r="I1065" s="5">
        <v>0</v>
      </c>
      <c r="J1065" s="6">
        <v>0</v>
      </c>
      <c r="K1065" s="5">
        <v>2.4510000000000001E-2</v>
      </c>
      <c r="L1065" s="6">
        <v>0.83699999999999997</v>
      </c>
      <c r="M1065" s="5">
        <v>0</v>
      </c>
      <c r="N1065" s="6">
        <v>0</v>
      </c>
      <c r="O1065" s="5">
        <v>0</v>
      </c>
      <c r="P1065" s="6">
        <v>0</v>
      </c>
      <c r="Q1065" s="5">
        <v>0</v>
      </c>
      <c r="R1065" s="6">
        <v>0</v>
      </c>
      <c r="S1065" s="5">
        <v>0</v>
      </c>
      <c r="T1065" s="6">
        <v>0</v>
      </c>
      <c r="U1065" s="5">
        <v>0</v>
      </c>
      <c r="V1065" s="6">
        <v>0</v>
      </c>
      <c r="W1065" s="5">
        <v>0</v>
      </c>
      <c r="X1065" s="6">
        <v>0</v>
      </c>
      <c r="Y1065" s="5">
        <v>0</v>
      </c>
      <c r="Z1065" s="6">
        <v>0</v>
      </c>
      <c r="AA1065" s="5">
        <v>0</v>
      </c>
      <c r="AB1065" s="6">
        <v>0</v>
      </c>
      <c r="AC1065" s="5">
        <v>0</v>
      </c>
      <c r="AD1065" s="6">
        <v>0</v>
      </c>
      <c r="AE1065" s="5">
        <v>0</v>
      </c>
      <c r="AF1065" s="6">
        <v>0</v>
      </c>
    </row>
    <row r="1066" spans="2:32" x14ac:dyDescent="0.35">
      <c r="B1066" s="1" t="s">
        <v>543</v>
      </c>
      <c r="C1066" s="5">
        <v>0</v>
      </c>
      <c r="D1066" s="6">
        <v>0</v>
      </c>
      <c r="E1066" s="5">
        <v>0</v>
      </c>
      <c r="F1066" s="6">
        <v>0</v>
      </c>
      <c r="G1066" s="5">
        <v>0</v>
      </c>
      <c r="H1066" s="6">
        <v>0</v>
      </c>
      <c r="I1066" s="5">
        <v>0</v>
      </c>
      <c r="J1066" s="6">
        <v>0</v>
      </c>
      <c r="K1066" s="5">
        <v>0</v>
      </c>
      <c r="L1066" s="6">
        <v>0</v>
      </c>
      <c r="M1066" s="5">
        <v>0</v>
      </c>
      <c r="N1066" s="6">
        <v>0</v>
      </c>
      <c r="O1066" s="5">
        <v>0</v>
      </c>
      <c r="P1066" s="6">
        <v>0</v>
      </c>
      <c r="Q1066" s="5">
        <v>0</v>
      </c>
      <c r="R1066" s="6">
        <v>0</v>
      </c>
      <c r="S1066" s="5">
        <v>0</v>
      </c>
      <c r="T1066" s="6">
        <v>0</v>
      </c>
      <c r="U1066" s="5">
        <v>0</v>
      </c>
      <c r="V1066" s="6">
        <v>0</v>
      </c>
      <c r="W1066" s="5">
        <v>0</v>
      </c>
      <c r="X1066" s="6">
        <v>0</v>
      </c>
      <c r="Y1066" s="5">
        <v>0</v>
      </c>
      <c r="Z1066" s="6">
        <v>0</v>
      </c>
      <c r="AA1066" s="5">
        <v>0</v>
      </c>
      <c r="AB1066" s="6">
        <v>0</v>
      </c>
      <c r="AC1066" s="5">
        <v>0</v>
      </c>
      <c r="AD1066" s="6">
        <v>0</v>
      </c>
      <c r="AE1066" s="5">
        <v>0</v>
      </c>
      <c r="AF1066" s="6">
        <v>0</v>
      </c>
    </row>
    <row r="1067" spans="2:32" x14ac:dyDescent="0.35">
      <c r="B1067" s="1" t="s">
        <v>544</v>
      </c>
      <c r="C1067" s="5">
        <v>0</v>
      </c>
      <c r="D1067" s="6">
        <v>0</v>
      </c>
      <c r="E1067" s="5">
        <v>0</v>
      </c>
      <c r="F1067" s="6">
        <v>0</v>
      </c>
      <c r="G1067" s="5">
        <v>0</v>
      </c>
      <c r="H1067" s="6">
        <v>0</v>
      </c>
      <c r="I1067" s="5">
        <v>0</v>
      </c>
      <c r="J1067" s="6">
        <v>0</v>
      </c>
      <c r="K1067" s="5">
        <v>0</v>
      </c>
      <c r="L1067" s="6">
        <v>0</v>
      </c>
      <c r="M1067" s="5">
        <v>0</v>
      </c>
      <c r="N1067" s="6">
        <v>0</v>
      </c>
      <c r="O1067" s="5">
        <v>0</v>
      </c>
      <c r="P1067" s="6">
        <v>0</v>
      </c>
      <c r="Q1067" s="5">
        <v>0</v>
      </c>
      <c r="R1067" s="6">
        <v>0</v>
      </c>
      <c r="S1067" s="5">
        <v>0</v>
      </c>
      <c r="T1067" s="6">
        <v>0</v>
      </c>
      <c r="U1067" s="5">
        <v>0</v>
      </c>
      <c r="V1067" s="6">
        <v>0</v>
      </c>
      <c r="W1067" s="5">
        <v>0</v>
      </c>
      <c r="X1067" s="6">
        <v>0</v>
      </c>
      <c r="Y1067" s="5">
        <v>0</v>
      </c>
      <c r="Z1067" s="6">
        <v>0</v>
      </c>
      <c r="AA1067" s="5">
        <v>0</v>
      </c>
      <c r="AB1067" s="6">
        <v>0</v>
      </c>
      <c r="AC1067" s="5">
        <v>0</v>
      </c>
      <c r="AD1067" s="6">
        <v>0</v>
      </c>
      <c r="AE1067" s="5">
        <v>0</v>
      </c>
      <c r="AF1067" s="6">
        <v>0</v>
      </c>
    </row>
    <row r="1068" spans="2:32" x14ac:dyDescent="0.35">
      <c r="B1068" s="1" t="s">
        <v>67</v>
      </c>
      <c r="C1068" s="5">
        <v>3.5699999999999998E-3</v>
      </c>
      <c r="D1068" s="6">
        <v>2.5950000000000002</v>
      </c>
      <c r="E1068" s="5">
        <v>0</v>
      </c>
      <c r="F1068" s="6">
        <v>0</v>
      </c>
      <c r="G1068" s="5">
        <v>0</v>
      </c>
      <c r="H1068" s="6">
        <v>0</v>
      </c>
      <c r="I1068" s="5">
        <v>0</v>
      </c>
      <c r="J1068" s="6">
        <v>0</v>
      </c>
      <c r="K1068" s="5">
        <v>0</v>
      </c>
      <c r="L1068" s="6">
        <v>0</v>
      </c>
      <c r="M1068" s="5">
        <v>7.1199999999999996E-3</v>
      </c>
      <c r="N1068" s="6">
        <v>0.253</v>
      </c>
      <c r="O1068" s="5">
        <v>0</v>
      </c>
      <c r="P1068" s="6">
        <v>0</v>
      </c>
      <c r="Q1068" s="5">
        <v>2.4850000000000001E-2</v>
      </c>
      <c r="R1068" s="6">
        <v>0.84099999999999997</v>
      </c>
      <c r="S1068" s="5">
        <v>0</v>
      </c>
      <c r="T1068" s="6">
        <v>0</v>
      </c>
      <c r="U1068" s="5">
        <v>4.7669999999999997E-2</v>
      </c>
      <c r="V1068" s="6">
        <v>1.5009999999999999</v>
      </c>
      <c r="W1068" s="5">
        <v>0</v>
      </c>
      <c r="X1068" s="6">
        <v>0</v>
      </c>
      <c r="Y1068" s="5">
        <v>0</v>
      </c>
      <c r="Z1068" s="6">
        <v>0</v>
      </c>
      <c r="AA1068" s="5">
        <v>0</v>
      </c>
      <c r="AB1068" s="6">
        <v>0</v>
      </c>
      <c r="AC1068" s="5">
        <v>0</v>
      </c>
      <c r="AD1068" s="6">
        <v>0</v>
      </c>
      <c r="AE1068" s="5">
        <v>0</v>
      </c>
      <c r="AF1068" s="6">
        <v>0</v>
      </c>
    </row>
    <row r="1069" spans="2:32" x14ac:dyDescent="0.35">
      <c r="B1069" s="1" t="s">
        <v>545</v>
      </c>
      <c r="C1069" s="5">
        <v>1.64E-3</v>
      </c>
      <c r="D1069" s="6">
        <v>1.1910000000000001</v>
      </c>
      <c r="E1069" s="5">
        <v>6.4900000000000001E-3</v>
      </c>
      <c r="F1069" s="6">
        <v>0.249</v>
      </c>
      <c r="G1069" s="5">
        <v>0</v>
      </c>
      <c r="H1069" s="6">
        <v>0</v>
      </c>
      <c r="I1069" s="5">
        <v>0</v>
      </c>
      <c r="J1069" s="6">
        <v>0</v>
      </c>
      <c r="K1069" s="5">
        <v>0</v>
      </c>
      <c r="L1069" s="6">
        <v>0</v>
      </c>
      <c r="M1069" s="5">
        <v>7.1199999999999996E-3</v>
      </c>
      <c r="N1069" s="6">
        <v>0.253</v>
      </c>
      <c r="O1069" s="5">
        <v>0</v>
      </c>
      <c r="P1069" s="6">
        <v>0</v>
      </c>
      <c r="Q1069" s="5">
        <v>0</v>
      </c>
      <c r="R1069" s="6">
        <v>0</v>
      </c>
      <c r="S1069" s="5">
        <v>0</v>
      </c>
      <c r="T1069" s="6">
        <v>0</v>
      </c>
      <c r="U1069" s="5">
        <v>0</v>
      </c>
      <c r="V1069" s="6">
        <v>0</v>
      </c>
      <c r="W1069" s="5">
        <v>1.3180000000000001E-2</v>
      </c>
      <c r="X1069" s="6">
        <v>0.121</v>
      </c>
      <c r="Y1069" s="5">
        <v>8.5000000000000006E-3</v>
      </c>
      <c r="Z1069" s="6">
        <v>0.56799999999999995</v>
      </c>
      <c r="AA1069" s="5">
        <v>0</v>
      </c>
      <c r="AB1069" s="6">
        <v>0</v>
      </c>
      <c r="AC1069" s="5">
        <v>0</v>
      </c>
      <c r="AD1069" s="6">
        <v>0</v>
      </c>
      <c r="AE1069" s="5">
        <v>0</v>
      </c>
      <c r="AF1069" s="6">
        <v>0</v>
      </c>
    </row>
    <row r="1070" spans="2:32" x14ac:dyDescent="0.35">
      <c r="B1070" s="1" t="s">
        <v>69</v>
      </c>
      <c r="C1070" s="5">
        <v>0</v>
      </c>
      <c r="D1070" s="6">
        <v>0</v>
      </c>
      <c r="E1070" s="5">
        <v>0</v>
      </c>
      <c r="F1070" s="6">
        <v>0</v>
      </c>
      <c r="G1070" s="5">
        <v>0</v>
      </c>
      <c r="H1070" s="6">
        <v>0</v>
      </c>
      <c r="I1070" s="5">
        <v>0</v>
      </c>
      <c r="J1070" s="6">
        <v>0</v>
      </c>
      <c r="K1070" s="5">
        <v>0</v>
      </c>
      <c r="L1070" s="6">
        <v>0</v>
      </c>
      <c r="M1070" s="5">
        <v>0</v>
      </c>
      <c r="N1070" s="6">
        <v>0</v>
      </c>
      <c r="O1070" s="5">
        <v>0</v>
      </c>
      <c r="P1070" s="6">
        <v>0</v>
      </c>
      <c r="Q1070" s="5">
        <v>0</v>
      </c>
      <c r="R1070" s="6">
        <v>0</v>
      </c>
      <c r="S1070" s="5">
        <v>0</v>
      </c>
      <c r="T1070" s="6">
        <v>0</v>
      </c>
      <c r="U1070" s="5">
        <v>0</v>
      </c>
      <c r="V1070" s="6">
        <v>0</v>
      </c>
      <c r="W1070" s="5">
        <v>0</v>
      </c>
      <c r="X1070" s="6">
        <v>0</v>
      </c>
      <c r="Y1070" s="5">
        <v>0</v>
      </c>
      <c r="Z1070" s="6">
        <v>0</v>
      </c>
      <c r="AA1070" s="5">
        <v>0</v>
      </c>
      <c r="AB1070" s="6">
        <v>0</v>
      </c>
      <c r="AC1070" s="5">
        <v>0</v>
      </c>
      <c r="AD1070" s="6">
        <v>0</v>
      </c>
      <c r="AE1070" s="5">
        <v>0</v>
      </c>
      <c r="AF1070" s="6">
        <v>0</v>
      </c>
    </row>
    <row r="1071" spans="2:32" x14ac:dyDescent="0.35">
      <c r="B1071" s="1" t="s">
        <v>546</v>
      </c>
      <c r="C1071" s="5">
        <v>0</v>
      </c>
      <c r="D1071" s="6">
        <v>0</v>
      </c>
      <c r="E1071" s="5">
        <v>0</v>
      </c>
      <c r="F1071" s="6">
        <v>0</v>
      </c>
      <c r="G1071" s="5">
        <v>0</v>
      </c>
      <c r="H1071" s="6">
        <v>0</v>
      </c>
      <c r="I1071" s="5">
        <v>0</v>
      </c>
      <c r="J1071" s="6">
        <v>0</v>
      </c>
      <c r="K1071" s="5">
        <v>0</v>
      </c>
      <c r="L1071" s="6">
        <v>0</v>
      </c>
      <c r="M1071" s="5">
        <v>0</v>
      </c>
      <c r="N1071" s="6">
        <v>0</v>
      </c>
      <c r="O1071" s="5">
        <v>0</v>
      </c>
      <c r="P1071" s="6">
        <v>0</v>
      </c>
      <c r="Q1071" s="5">
        <v>0</v>
      </c>
      <c r="R1071" s="6">
        <v>0</v>
      </c>
      <c r="S1071" s="5">
        <v>0</v>
      </c>
      <c r="T1071" s="6">
        <v>0</v>
      </c>
      <c r="U1071" s="5">
        <v>0</v>
      </c>
      <c r="V1071" s="6">
        <v>0</v>
      </c>
      <c r="W1071" s="5">
        <v>0</v>
      </c>
      <c r="X1071" s="6">
        <v>0</v>
      </c>
      <c r="Y1071" s="5">
        <v>0</v>
      </c>
      <c r="Z1071" s="6">
        <v>0</v>
      </c>
      <c r="AA1071" s="5">
        <v>0</v>
      </c>
      <c r="AB1071" s="6">
        <v>0</v>
      </c>
      <c r="AC1071" s="5">
        <v>0</v>
      </c>
      <c r="AD1071" s="6">
        <v>0</v>
      </c>
      <c r="AE1071" s="5">
        <v>0</v>
      </c>
      <c r="AF1071" s="6">
        <v>0</v>
      </c>
    </row>
    <row r="1072" spans="2:32" x14ac:dyDescent="0.35">
      <c r="B1072" s="1" t="s">
        <v>547</v>
      </c>
      <c r="C1072" s="5">
        <v>0</v>
      </c>
      <c r="D1072" s="6">
        <v>0</v>
      </c>
      <c r="E1072" s="5">
        <v>0</v>
      </c>
      <c r="F1072" s="6">
        <v>0</v>
      </c>
      <c r="G1072" s="5">
        <v>0</v>
      </c>
      <c r="H1072" s="6">
        <v>0</v>
      </c>
      <c r="I1072" s="5">
        <v>0</v>
      </c>
      <c r="J1072" s="6">
        <v>0</v>
      </c>
      <c r="K1072" s="5">
        <v>0</v>
      </c>
      <c r="L1072" s="6">
        <v>0</v>
      </c>
      <c r="M1072" s="5">
        <v>0</v>
      </c>
      <c r="N1072" s="6">
        <v>0</v>
      </c>
      <c r="O1072" s="5">
        <v>0</v>
      </c>
      <c r="P1072" s="6">
        <v>0</v>
      </c>
      <c r="Q1072" s="5">
        <v>0</v>
      </c>
      <c r="R1072" s="6">
        <v>0</v>
      </c>
      <c r="S1072" s="5">
        <v>0</v>
      </c>
      <c r="T1072" s="6">
        <v>0</v>
      </c>
      <c r="U1072" s="5">
        <v>0</v>
      </c>
      <c r="V1072" s="6">
        <v>0</v>
      </c>
      <c r="W1072" s="5">
        <v>0</v>
      </c>
      <c r="X1072" s="6">
        <v>0</v>
      </c>
      <c r="Y1072" s="5">
        <v>0</v>
      </c>
      <c r="Z1072" s="6">
        <v>0</v>
      </c>
      <c r="AA1072" s="5">
        <v>0</v>
      </c>
      <c r="AB1072" s="6">
        <v>0</v>
      </c>
      <c r="AC1072" s="5">
        <v>0</v>
      </c>
      <c r="AD1072" s="6">
        <v>0</v>
      </c>
      <c r="AE1072" s="5">
        <v>0</v>
      </c>
      <c r="AF1072" s="6">
        <v>0</v>
      </c>
    </row>
    <row r="1073" spans="2:32" x14ac:dyDescent="0.35">
      <c r="B1073" s="1" t="s">
        <v>78</v>
      </c>
      <c r="C1073" s="5">
        <v>1.248E-2</v>
      </c>
      <c r="D1073" s="6">
        <v>9.0670000000000002</v>
      </c>
      <c r="E1073" s="5">
        <v>0</v>
      </c>
      <c r="F1073" s="6">
        <v>0</v>
      </c>
      <c r="G1073" s="5">
        <v>0</v>
      </c>
      <c r="H1073" s="6">
        <v>0</v>
      </c>
      <c r="I1073" s="5">
        <v>2.69E-2</v>
      </c>
      <c r="J1073" s="6">
        <v>0.90900000000000003</v>
      </c>
      <c r="K1073" s="5">
        <v>2.2079999999999999E-2</v>
      </c>
      <c r="L1073" s="6">
        <v>0.754</v>
      </c>
      <c r="M1073" s="5">
        <v>7.1199999999999996E-3</v>
      </c>
      <c r="N1073" s="6">
        <v>0.253</v>
      </c>
      <c r="O1073" s="5">
        <v>1.52E-2</v>
      </c>
      <c r="P1073" s="6">
        <v>0.437</v>
      </c>
      <c r="Q1073" s="5">
        <v>1.6080000000000001E-2</v>
      </c>
      <c r="R1073" s="6">
        <v>0.54400000000000004</v>
      </c>
      <c r="S1073" s="5">
        <v>2.579E-2</v>
      </c>
      <c r="T1073" s="6">
        <v>2.1309999999999998</v>
      </c>
      <c r="U1073" s="5">
        <v>0</v>
      </c>
      <c r="V1073" s="6">
        <v>0</v>
      </c>
      <c r="W1073" s="5">
        <v>1.3180000000000001E-2</v>
      </c>
      <c r="X1073" s="6">
        <v>0.121</v>
      </c>
      <c r="Y1073" s="5">
        <v>0</v>
      </c>
      <c r="Z1073" s="6">
        <v>0</v>
      </c>
      <c r="AA1073" s="5">
        <v>4.3580000000000001E-2</v>
      </c>
      <c r="AB1073" s="6">
        <v>3.9180000000000001</v>
      </c>
      <c r="AC1073" s="5">
        <v>0</v>
      </c>
      <c r="AD1073" s="6">
        <v>0</v>
      </c>
      <c r="AE1073" s="5">
        <v>0</v>
      </c>
      <c r="AF1073" s="6">
        <v>0</v>
      </c>
    </row>
    <row r="1074" spans="2:32" x14ac:dyDescent="0.35">
      <c r="B1074" s="1" t="s">
        <v>548</v>
      </c>
      <c r="C1074" s="5">
        <v>0</v>
      </c>
      <c r="D1074" s="6">
        <v>0</v>
      </c>
      <c r="E1074" s="5">
        <v>0</v>
      </c>
      <c r="F1074" s="6">
        <v>0</v>
      </c>
      <c r="G1074" s="5">
        <v>0</v>
      </c>
      <c r="H1074" s="6">
        <v>0</v>
      </c>
      <c r="I1074" s="5">
        <v>0</v>
      </c>
      <c r="J1074" s="6">
        <v>0</v>
      </c>
      <c r="K1074" s="5">
        <v>0</v>
      </c>
      <c r="L1074" s="6">
        <v>0</v>
      </c>
      <c r="M1074" s="5">
        <v>0</v>
      </c>
      <c r="N1074" s="6">
        <v>0</v>
      </c>
      <c r="O1074" s="5">
        <v>0</v>
      </c>
      <c r="P1074" s="6">
        <v>0</v>
      </c>
      <c r="Q1074" s="5">
        <v>0</v>
      </c>
      <c r="R1074" s="6">
        <v>0</v>
      </c>
      <c r="S1074" s="5">
        <v>0</v>
      </c>
      <c r="T1074" s="6">
        <v>0</v>
      </c>
      <c r="U1074" s="5">
        <v>0</v>
      </c>
      <c r="V1074" s="6">
        <v>0</v>
      </c>
      <c r="W1074" s="5">
        <v>0</v>
      </c>
      <c r="X1074" s="6">
        <v>0</v>
      </c>
      <c r="Y1074" s="5">
        <v>0</v>
      </c>
      <c r="Z1074" s="6">
        <v>0</v>
      </c>
      <c r="AA1074" s="5">
        <v>0</v>
      </c>
      <c r="AB1074" s="6">
        <v>0</v>
      </c>
      <c r="AC1074" s="5">
        <v>0</v>
      </c>
      <c r="AD1074" s="6">
        <v>0</v>
      </c>
      <c r="AE1074" s="5">
        <v>0</v>
      </c>
      <c r="AF1074" s="6">
        <v>0</v>
      </c>
    </row>
    <row r="1075" spans="2:32" x14ac:dyDescent="0.35">
      <c r="B1075" s="1" t="s">
        <v>549</v>
      </c>
      <c r="C1075" s="5">
        <v>0</v>
      </c>
      <c r="D1075" s="6">
        <v>0</v>
      </c>
      <c r="E1075" s="5">
        <v>0</v>
      </c>
      <c r="F1075" s="6">
        <v>0</v>
      </c>
      <c r="G1075" s="5">
        <v>0</v>
      </c>
      <c r="H1075" s="6">
        <v>0</v>
      </c>
      <c r="I1075" s="5">
        <v>0</v>
      </c>
      <c r="J1075" s="6">
        <v>0</v>
      </c>
      <c r="K1075" s="5">
        <v>0</v>
      </c>
      <c r="L1075" s="6">
        <v>0</v>
      </c>
      <c r="M1075" s="5">
        <v>0</v>
      </c>
      <c r="N1075" s="6">
        <v>0</v>
      </c>
      <c r="O1075" s="5">
        <v>0</v>
      </c>
      <c r="P1075" s="6">
        <v>0</v>
      </c>
      <c r="Q1075" s="5">
        <v>0</v>
      </c>
      <c r="R1075" s="6">
        <v>0</v>
      </c>
      <c r="S1075" s="5">
        <v>0</v>
      </c>
      <c r="T1075" s="6">
        <v>0</v>
      </c>
      <c r="U1075" s="5">
        <v>0</v>
      </c>
      <c r="V1075" s="6">
        <v>0</v>
      </c>
      <c r="W1075" s="5">
        <v>0</v>
      </c>
      <c r="X1075" s="6">
        <v>0</v>
      </c>
      <c r="Y1075" s="5">
        <v>0</v>
      </c>
      <c r="Z1075" s="6">
        <v>0</v>
      </c>
      <c r="AA1075" s="5">
        <v>0</v>
      </c>
      <c r="AB1075" s="6">
        <v>0</v>
      </c>
      <c r="AC1075" s="5">
        <v>0</v>
      </c>
      <c r="AD1075" s="6">
        <v>0</v>
      </c>
      <c r="AE1075" s="5">
        <v>0</v>
      </c>
      <c r="AF1075" s="6">
        <v>0</v>
      </c>
    </row>
    <row r="1076" spans="2:32" x14ac:dyDescent="0.35">
      <c r="B1076" s="1" t="s">
        <v>550</v>
      </c>
      <c r="C1076" s="5">
        <v>0</v>
      </c>
      <c r="D1076" s="6">
        <v>0</v>
      </c>
      <c r="E1076" s="5">
        <v>0</v>
      </c>
      <c r="F1076" s="6">
        <v>0</v>
      </c>
      <c r="G1076" s="5">
        <v>0</v>
      </c>
      <c r="H1076" s="6">
        <v>0</v>
      </c>
      <c r="I1076" s="5">
        <v>0</v>
      </c>
      <c r="J1076" s="6">
        <v>0</v>
      </c>
      <c r="K1076" s="5">
        <v>0</v>
      </c>
      <c r="L1076" s="6">
        <v>0</v>
      </c>
      <c r="M1076" s="5">
        <v>0</v>
      </c>
      <c r="N1076" s="6">
        <v>0</v>
      </c>
      <c r="O1076" s="5">
        <v>0</v>
      </c>
      <c r="P1076" s="6">
        <v>0</v>
      </c>
      <c r="Q1076" s="5">
        <v>0</v>
      </c>
      <c r="R1076" s="6">
        <v>0</v>
      </c>
      <c r="S1076" s="5">
        <v>0</v>
      </c>
      <c r="T1076" s="6">
        <v>0</v>
      </c>
      <c r="U1076" s="5">
        <v>0</v>
      </c>
      <c r="V1076" s="6">
        <v>0</v>
      </c>
      <c r="W1076" s="5">
        <v>0</v>
      </c>
      <c r="X1076" s="6">
        <v>0</v>
      </c>
      <c r="Y1076" s="5">
        <v>0</v>
      </c>
      <c r="Z1076" s="6">
        <v>0</v>
      </c>
      <c r="AA1076" s="5">
        <v>0</v>
      </c>
      <c r="AB1076" s="6">
        <v>0</v>
      </c>
      <c r="AC1076" s="5">
        <v>0</v>
      </c>
      <c r="AD1076" s="6">
        <v>0</v>
      </c>
      <c r="AE1076" s="5">
        <v>0</v>
      </c>
      <c r="AF1076" s="6">
        <v>0</v>
      </c>
    </row>
    <row r="1077" spans="2:32" x14ac:dyDescent="0.35">
      <c r="B1077" s="1" t="s">
        <v>551</v>
      </c>
      <c r="C1077" s="5">
        <v>0</v>
      </c>
      <c r="D1077" s="6">
        <v>0</v>
      </c>
      <c r="E1077" s="5">
        <v>0</v>
      </c>
      <c r="F1077" s="6">
        <v>0</v>
      </c>
      <c r="G1077" s="5">
        <v>0</v>
      </c>
      <c r="H1077" s="6">
        <v>0</v>
      </c>
      <c r="I1077" s="5">
        <v>0</v>
      </c>
      <c r="J1077" s="6">
        <v>0</v>
      </c>
      <c r="K1077" s="5">
        <v>0</v>
      </c>
      <c r="L1077" s="6">
        <v>0</v>
      </c>
      <c r="M1077" s="5">
        <v>0</v>
      </c>
      <c r="N1077" s="6">
        <v>0</v>
      </c>
      <c r="O1077" s="5">
        <v>0</v>
      </c>
      <c r="P1077" s="6">
        <v>0</v>
      </c>
      <c r="Q1077" s="5">
        <v>0</v>
      </c>
      <c r="R1077" s="6">
        <v>0</v>
      </c>
      <c r="S1077" s="5">
        <v>0</v>
      </c>
      <c r="T1077" s="6">
        <v>0</v>
      </c>
      <c r="U1077" s="5">
        <v>0</v>
      </c>
      <c r="V1077" s="6">
        <v>0</v>
      </c>
      <c r="W1077" s="5">
        <v>0</v>
      </c>
      <c r="X1077" s="6">
        <v>0</v>
      </c>
      <c r="Y1077" s="5">
        <v>0</v>
      </c>
      <c r="Z1077" s="6">
        <v>0</v>
      </c>
      <c r="AA1077" s="5">
        <v>0</v>
      </c>
      <c r="AB1077" s="6">
        <v>0</v>
      </c>
      <c r="AC1077" s="5">
        <v>0</v>
      </c>
      <c r="AD1077" s="6">
        <v>0</v>
      </c>
      <c r="AE1077" s="5">
        <v>0</v>
      </c>
      <c r="AF1077" s="6">
        <v>0</v>
      </c>
    </row>
    <row r="1078" spans="2:32" x14ac:dyDescent="0.35">
      <c r="B1078" s="1" t="s">
        <v>552</v>
      </c>
      <c r="C1078" s="5">
        <v>0</v>
      </c>
      <c r="D1078" s="6">
        <v>0</v>
      </c>
      <c r="E1078" s="5">
        <v>0</v>
      </c>
      <c r="F1078" s="6">
        <v>0</v>
      </c>
      <c r="G1078" s="5">
        <v>0</v>
      </c>
      <c r="H1078" s="6">
        <v>0</v>
      </c>
      <c r="I1078" s="5">
        <v>0</v>
      </c>
      <c r="J1078" s="6">
        <v>0</v>
      </c>
      <c r="K1078" s="5">
        <v>0</v>
      </c>
      <c r="L1078" s="6">
        <v>0</v>
      </c>
      <c r="M1078" s="5">
        <v>0</v>
      </c>
      <c r="N1078" s="6">
        <v>0</v>
      </c>
      <c r="O1078" s="5">
        <v>0</v>
      </c>
      <c r="P1078" s="6">
        <v>0</v>
      </c>
      <c r="Q1078" s="5">
        <v>0</v>
      </c>
      <c r="R1078" s="6">
        <v>0</v>
      </c>
      <c r="S1078" s="5">
        <v>0</v>
      </c>
      <c r="T1078" s="6">
        <v>0</v>
      </c>
      <c r="U1078" s="5">
        <v>0</v>
      </c>
      <c r="V1078" s="6">
        <v>0</v>
      </c>
      <c r="W1078" s="5">
        <v>0</v>
      </c>
      <c r="X1078" s="6">
        <v>0</v>
      </c>
      <c r="Y1078" s="5">
        <v>0</v>
      </c>
      <c r="Z1078" s="6">
        <v>0</v>
      </c>
      <c r="AA1078" s="5">
        <v>0</v>
      </c>
      <c r="AB1078" s="6">
        <v>0</v>
      </c>
      <c r="AC1078" s="5">
        <v>0</v>
      </c>
      <c r="AD1078" s="6">
        <v>0</v>
      </c>
      <c r="AE1078" s="5">
        <v>0</v>
      </c>
      <c r="AF1078" s="6">
        <v>0</v>
      </c>
    </row>
    <row r="1079" spans="2:32" x14ac:dyDescent="0.35">
      <c r="B1079" s="2" t="s">
        <v>5</v>
      </c>
    </row>
    <row r="1080" spans="2:32" x14ac:dyDescent="0.35">
      <c r="B1080" s="1" t="s">
        <v>80</v>
      </c>
      <c r="C1080" s="5">
        <v>0</v>
      </c>
      <c r="D1080" s="6">
        <v>0</v>
      </c>
      <c r="E1080" s="5">
        <v>0</v>
      </c>
      <c r="F1080" s="6">
        <v>0</v>
      </c>
      <c r="G1080" s="5">
        <v>0</v>
      </c>
      <c r="H1080" s="6">
        <v>0</v>
      </c>
      <c r="I1080" s="5">
        <v>0</v>
      </c>
      <c r="J1080" s="6">
        <v>0</v>
      </c>
      <c r="K1080" s="5">
        <v>0</v>
      </c>
      <c r="L1080" s="6">
        <v>0</v>
      </c>
      <c r="M1080" s="5">
        <v>0</v>
      </c>
      <c r="N1080" s="6">
        <v>0</v>
      </c>
      <c r="O1080" s="5">
        <v>0</v>
      </c>
      <c r="P1080" s="6">
        <v>0</v>
      </c>
      <c r="Q1080" s="5">
        <v>0</v>
      </c>
      <c r="R1080" s="6">
        <v>0</v>
      </c>
      <c r="S1080" s="5">
        <v>0</v>
      </c>
      <c r="T1080" s="6">
        <v>0</v>
      </c>
      <c r="U1080" s="5">
        <v>0</v>
      </c>
      <c r="V1080" s="6">
        <v>0</v>
      </c>
      <c r="W1080" s="5">
        <v>0</v>
      </c>
      <c r="X1080" s="6">
        <v>0</v>
      </c>
      <c r="Y1080" s="5">
        <v>0</v>
      </c>
      <c r="Z1080" s="6">
        <v>0</v>
      </c>
      <c r="AA1080" s="5">
        <v>0</v>
      </c>
      <c r="AB1080" s="6">
        <v>0</v>
      </c>
      <c r="AC1080" s="5">
        <v>0</v>
      </c>
      <c r="AD1080" s="6">
        <v>0</v>
      </c>
      <c r="AE1080" s="5">
        <v>0</v>
      </c>
      <c r="AF1080" s="6">
        <v>0</v>
      </c>
    </row>
    <row r="1081" spans="2:32" x14ac:dyDescent="0.35">
      <c r="B1081" s="1" t="s">
        <v>81</v>
      </c>
      <c r="C1081" s="5">
        <v>0</v>
      </c>
      <c r="D1081" s="6">
        <v>0</v>
      </c>
      <c r="E1081" s="5">
        <v>0</v>
      </c>
      <c r="F1081" s="6">
        <v>0</v>
      </c>
      <c r="G1081" s="5">
        <v>0</v>
      </c>
      <c r="H1081" s="6">
        <v>0</v>
      </c>
      <c r="I1081" s="5">
        <v>0</v>
      </c>
      <c r="J1081" s="6">
        <v>0</v>
      </c>
      <c r="K1081" s="5">
        <v>0</v>
      </c>
      <c r="L1081" s="6">
        <v>0</v>
      </c>
      <c r="M1081" s="5">
        <v>0</v>
      </c>
      <c r="N1081" s="6">
        <v>0</v>
      </c>
      <c r="O1081" s="5">
        <v>0</v>
      </c>
      <c r="P1081" s="6">
        <v>0</v>
      </c>
      <c r="Q1081" s="5">
        <v>0</v>
      </c>
      <c r="R1081" s="6">
        <v>0</v>
      </c>
      <c r="S1081" s="5">
        <v>0</v>
      </c>
      <c r="T1081" s="6">
        <v>0</v>
      </c>
      <c r="U1081" s="5">
        <v>0</v>
      </c>
      <c r="V1081" s="6">
        <v>0</v>
      </c>
      <c r="W1081" s="5">
        <v>0</v>
      </c>
      <c r="X1081" s="6">
        <v>0</v>
      </c>
      <c r="Y1081" s="5">
        <v>0</v>
      </c>
      <c r="Z1081" s="6">
        <v>0</v>
      </c>
      <c r="AA1081" s="5">
        <v>0</v>
      </c>
      <c r="AB1081" s="6">
        <v>0</v>
      </c>
      <c r="AC1081" s="5">
        <v>0</v>
      </c>
      <c r="AD1081" s="6">
        <v>0</v>
      </c>
      <c r="AE1081" s="5">
        <v>0</v>
      </c>
      <c r="AF1081" s="6">
        <v>0</v>
      </c>
    </row>
    <row r="1082" spans="2:32" x14ac:dyDescent="0.35">
      <c r="B1082" s="1" t="s">
        <v>553</v>
      </c>
      <c r="C1082" s="5">
        <v>0</v>
      </c>
      <c r="D1082" s="6">
        <v>0</v>
      </c>
      <c r="E1082" s="5">
        <v>0</v>
      </c>
      <c r="F1082" s="6">
        <v>0</v>
      </c>
      <c r="G1082" s="5">
        <v>0</v>
      </c>
      <c r="H1082" s="6">
        <v>0</v>
      </c>
      <c r="I1082" s="5">
        <v>0</v>
      </c>
      <c r="J1082" s="6">
        <v>0</v>
      </c>
      <c r="K1082" s="5">
        <v>0</v>
      </c>
      <c r="L1082" s="6">
        <v>0</v>
      </c>
      <c r="M1082" s="5">
        <v>0</v>
      </c>
      <c r="N1082" s="6">
        <v>0</v>
      </c>
      <c r="O1082" s="5">
        <v>0</v>
      </c>
      <c r="P1082" s="6">
        <v>0</v>
      </c>
      <c r="Q1082" s="5">
        <v>0</v>
      </c>
      <c r="R1082" s="6">
        <v>0</v>
      </c>
      <c r="S1082" s="5">
        <v>0</v>
      </c>
      <c r="T1082" s="6">
        <v>0</v>
      </c>
      <c r="U1082" s="5">
        <v>0</v>
      </c>
      <c r="V1082" s="6">
        <v>0</v>
      </c>
      <c r="W1082" s="5">
        <v>0</v>
      </c>
      <c r="X1082" s="6">
        <v>0</v>
      </c>
      <c r="Y1082" s="5">
        <v>0</v>
      </c>
      <c r="Z1082" s="6">
        <v>0</v>
      </c>
      <c r="AA1082" s="5">
        <v>0</v>
      </c>
      <c r="AB1082" s="6">
        <v>0</v>
      </c>
      <c r="AC1082" s="5">
        <v>0</v>
      </c>
      <c r="AD1082" s="6">
        <v>0</v>
      </c>
      <c r="AE1082" s="5">
        <v>0</v>
      </c>
      <c r="AF1082" s="6">
        <v>0</v>
      </c>
    </row>
    <row r="1083" spans="2:32" x14ac:dyDescent="0.35">
      <c r="B1083" s="1" t="s">
        <v>85</v>
      </c>
      <c r="C1083" s="5">
        <v>0</v>
      </c>
      <c r="D1083" s="6">
        <v>0</v>
      </c>
      <c r="E1083" s="5">
        <v>0</v>
      </c>
      <c r="F1083" s="6">
        <v>0</v>
      </c>
      <c r="G1083" s="5">
        <v>0</v>
      </c>
      <c r="H1083" s="6">
        <v>0</v>
      </c>
      <c r="I1083" s="5">
        <v>0</v>
      </c>
      <c r="J1083" s="6">
        <v>0</v>
      </c>
      <c r="K1083" s="5">
        <v>0</v>
      </c>
      <c r="L1083" s="6">
        <v>0</v>
      </c>
      <c r="M1083" s="5">
        <v>0</v>
      </c>
      <c r="N1083" s="6">
        <v>0</v>
      </c>
      <c r="O1083" s="5">
        <v>0</v>
      </c>
      <c r="P1083" s="6">
        <v>0</v>
      </c>
      <c r="Q1083" s="5">
        <v>0</v>
      </c>
      <c r="R1083" s="6">
        <v>0</v>
      </c>
      <c r="S1083" s="5">
        <v>0</v>
      </c>
      <c r="T1083" s="6">
        <v>0</v>
      </c>
      <c r="U1083" s="5">
        <v>0</v>
      </c>
      <c r="V1083" s="6">
        <v>0</v>
      </c>
      <c r="W1083" s="5">
        <v>0</v>
      </c>
      <c r="X1083" s="6">
        <v>0</v>
      </c>
      <c r="Y1083" s="5">
        <v>0</v>
      </c>
      <c r="Z1083" s="6">
        <v>0</v>
      </c>
      <c r="AA1083" s="5">
        <v>0</v>
      </c>
      <c r="AB1083" s="6">
        <v>0</v>
      </c>
      <c r="AC1083" s="5">
        <v>0</v>
      </c>
      <c r="AD1083" s="6">
        <v>0</v>
      </c>
      <c r="AE1083" s="5">
        <v>0</v>
      </c>
      <c r="AF1083" s="6">
        <v>0</v>
      </c>
    </row>
    <row r="1084" spans="2:32" x14ac:dyDescent="0.35">
      <c r="B1084" s="1" t="s">
        <v>554</v>
      </c>
      <c r="C1084" s="5">
        <v>0</v>
      </c>
      <c r="D1084" s="6">
        <v>0</v>
      </c>
      <c r="E1084" s="5">
        <v>0</v>
      </c>
      <c r="F1084" s="6">
        <v>0</v>
      </c>
      <c r="G1084" s="5">
        <v>0</v>
      </c>
      <c r="H1084" s="6">
        <v>0</v>
      </c>
      <c r="I1084" s="5">
        <v>0</v>
      </c>
      <c r="J1084" s="6">
        <v>0</v>
      </c>
      <c r="K1084" s="5">
        <v>0</v>
      </c>
      <c r="L1084" s="6">
        <v>0</v>
      </c>
      <c r="M1084" s="5">
        <v>0</v>
      </c>
      <c r="N1084" s="6">
        <v>0</v>
      </c>
      <c r="O1084" s="5">
        <v>0</v>
      </c>
      <c r="P1084" s="6">
        <v>0</v>
      </c>
      <c r="Q1084" s="5">
        <v>0</v>
      </c>
      <c r="R1084" s="6">
        <v>0</v>
      </c>
      <c r="S1084" s="5">
        <v>0</v>
      </c>
      <c r="T1084" s="6">
        <v>0</v>
      </c>
      <c r="U1084" s="5">
        <v>0</v>
      </c>
      <c r="V1084" s="6">
        <v>0</v>
      </c>
      <c r="W1084" s="5">
        <v>0</v>
      </c>
      <c r="X1084" s="6">
        <v>0</v>
      </c>
      <c r="Y1084" s="5">
        <v>0</v>
      </c>
      <c r="Z1084" s="6">
        <v>0</v>
      </c>
      <c r="AA1084" s="5">
        <v>0</v>
      </c>
      <c r="AB1084" s="6">
        <v>0</v>
      </c>
      <c r="AC1084" s="5">
        <v>0</v>
      </c>
      <c r="AD1084" s="6">
        <v>0</v>
      </c>
      <c r="AE1084" s="5">
        <v>0</v>
      </c>
      <c r="AF1084" s="6">
        <v>0</v>
      </c>
    </row>
    <row r="1085" spans="2:32" x14ac:dyDescent="0.35">
      <c r="B1085" s="1" t="s">
        <v>555</v>
      </c>
      <c r="C1085" s="5">
        <v>0</v>
      </c>
      <c r="D1085" s="6">
        <v>0</v>
      </c>
      <c r="E1085" s="5">
        <v>0</v>
      </c>
      <c r="F1085" s="6">
        <v>0</v>
      </c>
      <c r="G1085" s="5">
        <v>0</v>
      </c>
      <c r="H1085" s="6">
        <v>0</v>
      </c>
      <c r="I1085" s="5">
        <v>0</v>
      </c>
      <c r="J1085" s="6">
        <v>0</v>
      </c>
      <c r="K1085" s="5">
        <v>0</v>
      </c>
      <c r="L1085" s="6">
        <v>0</v>
      </c>
      <c r="M1085" s="5">
        <v>0</v>
      </c>
      <c r="N1085" s="6">
        <v>0</v>
      </c>
      <c r="O1085" s="5">
        <v>0</v>
      </c>
      <c r="P1085" s="6">
        <v>0</v>
      </c>
      <c r="Q1085" s="5">
        <v>0</v>
      </c>
      <c r="R1085" s="6">
        <v>0</v>
      </c>
      <c r="S1085" s="5">
        <v>0</v>
      </c>
      <c r="T1085" s="6">
        <v>0</v>
      </c>
      <c r="U1085" s="5">
        <v>0</v>
      </c>
      <c r="V1085" s="6">
        <v>0</v>
      </c>
      <c r="W1085" s="5">
        <v>0</v>
      </c>
      <c r="X1085" s="6">
        <v>0</v>
      </c>
      <c r="Y1085" s="5">
        <v>0</v>
      </c>
      <c r="Z1085" s="6">
        <v>0</v>
      </c>
      <c r="AA1085" s="5">
        <v>0</v>
      </c>
      <c r="AB1085" s="6">
        <v>0</v>
      </c>
      <c r="AC1085" s="5">
        <v>0</v>
      </c>
      <c r="AD1085" s="6">
        <v>0</v>
      </c>
      <c r="AE1085" s="5">
        <v>0</v>
      </c>
      <c r="AF1085" s="6">
        <v>0</v>
      </c>
    </row>
    <row r="1086" spans="2:32" x14ac:dyDescent="0.35">
      <c r="B1086" s="1" t="s">
        <v>88</v>
      </c>
      <c r="C1086" s="5">
        <v>0</v>
      </c>
      <c r="D1086" s="6">
        <v>0</v>
      </c>
      <c r="E1086" s="5">
        <v>0</v>
      </c>
      <c r="F1086" s="6">
        <v>0</v>
      </c>
      <c r="G1086" s="5">
        <v>0</v>
      </c>
      <c r="H1086" s="6">
        <v>0</v>
      </c>
      <c r="I1086" s="5">
        <v>0</v>
      </c>
      <c r="J1086" s="6">
        <v>0</v>
      </c>
      <c r="K1086" s="5">
        <v>0</v>
      </c>
      <c r="L1086" s="6">
        <v>0</v>
      </c>
      <c r="M1086" s="5">
        <v>0</v>
      </c>
      <c r="N1086" s="6">
        <v>0</v>
      </c>
      <c r="O1086" s="5">
        <v>0</v>
      </c>
      <c r="P1086" s="6">
        <v>0</v>
      </c>
      <c r="Q1086" s="5">
        <v>0</v>
      </c>
      <c r="R1086" s="6">
        <v>0</v>
      </c>
      <c r="S1086" s="5">
        <v>0</v>
      </c>
      <c r="T1086" s="6">
        <v>0</v>
      </c>
      <c r="U1086" s="5">
        <v>0</v>
      </c>
      <c r="V1086" s="6">
        <v>0</v>
      </c>
      <c r="W1086" s="5">
        <v>0</v>
      </c>
      <c r="X1086" s="6">
        <v>0</v>
      </c>
      <c r="Y1086" s="5">
        <v>0</v>
      </c>
      <c r="Z1086" s="6">
        <v>0</v>
      </c>
      <c r="AA1086" s="5">
        <v>0</v>
      </c>
      <c r="AB1086" s="6">
        <v>0</v>
      </c>
      <c r="AC1086" s="5">
        <v>0</v>
      </c>
      <c r="AD1086" s="6">
        <v>0</v>
      </c>
      <c r="AE1086" s="5">
        <v>0</v>
      </c>
      <c r="AF1086" s="6">
        <v>0</v>
      </c>
    </row>
    <row r="1087" spans="2:32" x14ac:dyDescent="0.35">
      <c r="B1087" s="1" t="s">
        <v>556</v>
      </c>
      <c r="C1087" s="5">
        <v>0</v>
      </c>
      <c r="D1087" s="6">
        <v>0</v>
      </c>
      <c r="E1087" s="5">
        <v>0</v>
      </c>
      <c r="F1087" s="6">
        <v>0</v>
      </c>
      <c r="G1087" s="5">
        <v>0</v>
      </c>
      <c r="H1087" s="6">
        <v>0</v>
      </c>
      <c r="I1087" s="5">
        <v>0</v>
      </c>
      <c r="J1087" s="6">
        <v>0</v>
      </c>
      <c r="K1087" s="5">
        <v>0</v>
      </c>
      <c r="L1087" s="6">
        <v>0</v>
      </c>
      <c r="M1087" s="5">
        <v>0</v>
      </c>
      <c r="N1087" s="6">
        <v>0</v>
      </c>
      <c r="O1087" s="5">
        <v>0</v>
      </c>
      <c r="P1087" s="6">
        <v>0</v>
      </c>
      <c r="Q1087" s="5">
        <v>0</v>
      </c>
      <c r="R1087" s="6">
        <v>0</v>
      </c>
      <c r="S1087" s="5">
        <v>0</v>
      </c>
      <c r="T1087" s="6">
        <v>0</v>
      </c>
      <c r="U1087" s="5">
        <v>0</v>
      </c>
      <c r="V1087" s="6">
        <v>0</v>
      </c>
      <c r="W1087" s="5">
        <v>0</v>
      </c>
      <c r="X1087" s="6">
        <v>0</v>
      </c>
      <c r="Y1087" s="5">
        <v>0</v>
      </c>
      <c r="Z1087" s="6">
        <v>0</v>
      </c>
      <c r="AA1087" s="5">
        <v>0</v>
      </c>
      <c r="AB1087" s="6">
        <v>0</v>
      </c>
      <c r="AC1087" s="5">
        <v>0</v>
      </c>
      <c r="AD1087" s="6">
        <v>0</v>
      </c>
      <c r="AE1087" s="5">
        <v>0</v>
      </c>
      <c r="AF1087" s="6">
        <v>0</v>
      </c>
    </row>
    <row r="1088" spans="2:32" x14ac:dyDescent="0.35">
      <c r="B1088" s="1" t="s">
        <v>557</v>
      </c>
      <c r="C1088" s="5">
        <v>0</v>
      </c>
      <c r="D1088" s="6">
        <v>0</v>
      </c>
      <c r="E1088" s="5">
        <v>0</v>
      </c>
      <c r="F1088" s="6">
        <v>0</v>
      </c>
      <c r="G1088" s="5">
        <v>0</v>
      </c>
      <c r="H1088" s="6">
        <v>0</v>
      </c>
      <c r="I1088" s="5">
        <v>0</v>
      </c>
      <c r="J1088" s="6">
        <v>0</v>
      </c>
      <c r="K1088" s="5">
        <v>0</v>
      </c>
      <c r="L1088" s="6">
        <v>0</v>
      </c>
      <c r="M1088" s="5">
        <v>0</v>
      </c>
      <c r="N1088" s="6">
        <v>0</v>
      </c>
      <c r="O1088" s="5">
        <v>0</v>
      </c>
      <c r="P1088" s="6">
        <v>0</v>
      </c>
      <c r="Q1088" s="5">
        <v>0</v>
      </c>
      <c r="R1088" s="6">
        <v>0</v>
      </c>
      <c r="S1088" s="5">
        <v>0</v>
      </c>
      <c r="T1088" s="6">
        <v>0</v>
      </c>
      <c r="U1088" s="5">
        <v>0</v>
      </c>
      <c r="V1088" s="6">
        <v>0</v>
      </c>
      <c r="W1088" s="5">
        <v>0</v>
      </c>
      <c r="X1088" s="6">
        <v>0</v>
      </c>
      <c r="Y1088" s="5">
        <v>0</v>
      </c>
      <c r="Z1088" s="6">
        <v>0</v>
      </c>
      <c r="AA1088" s="5">
        <v>0</v>
      </c>
      <c r="AB1088" s="6">
        <v>0</v>
      </c>
      <c r="AC1088" s="5">
        <v>0</v>
      </c>
      <c r="AD1088" s="6">
        <v>0</v>
      </c>
      <c r="AE1088" s="5">
        <v>0</v>
      </c>
      <c r="AF1088" s="6">
        <v>0</v>
      </c>
    </row>
    <row r="1089" spans="2:32" x14ac:dyDescent="0.35">
      <c r="B1089" s="1" t="s">
        <v>558</v>
      </c>
      <c r="C1089" s="5">
        <v>0</v>
      </c>
      <c r="D1089" s="6">
        <v>0</v>
      </c>
      <c r="E1089" s="5">
        <v>0</v>
      </c>
      <c r="F1089" s="6">
        <v>0</v>
      </c>
      <c r="G1089" s="5">
        <v>0</v>
      </c>
      <c r="H1089" s="6">
        <v>0</v>
      </c>
      <c r="I1089" s="5">
        <v>0</v>
      </c>
      <c r="J1089" s="6">
        <v>0</v>
      </c>
      <c r="K1089" s="5">
        <v>0</v>
      </c>
      <c r="L1089" s="6">
        <v>0</v>
      </c>
      <c r="M1089" s="5">
        <v>0</v>
      </c>
      <c r="N1089" s="6">
        <v>0</v>
      </c>
      <c r="O1089" s="5">
        <v>0</v>
      </c>
      <c r="P1089" s="6">
        <v>0</v>
      </c>
      <c r="Q1089" s="5">
        <v>0</v>
      </c>
      <c r="R1089" s="6">
        <v>0</v>
      </c>
      <c r="S1089" s="5">
        <v>0</v>
      </c>
      <c r="T1089" s="6">
        <v>0</v>
      </c>
      <c r="U1089" s="5">
        <v>0</v>
      </c>
      <c r="V1089" s="6">
        <v>0</v>
      </c>
      <c r="W1089" s="5">
        <v>0</v>
      </c>
      <c r="X1089" s="6">
        <v>0</v>
      </c>
      <c r="Y1089" s="5">
        <v>0</v>
      </c>
      <c r="Z1089" s="6">
        <v>0</v>
      </c>
      <c r="AA1089" s="5">
        <v>0</v>
      </c>
      <c r="AB1089" s="6">
        <v>0</v>
      </c>
      <c r="AC1089" s="5">
        <v>0</v>
      </c>
      <c r="AD1089" s="6">
        <v>0</v>
      </c>
      <c r="AE1089" s="5">
        <v>0</v>
      </c>
      <c r="AF1089" s="6">
        <v>0</v>
      </c>
    </row>
    <row r="1090" spans="2:32" x14ac:dyDescent="0.35">
      <c r="B1090" s="1" t="s">
        <v>559</v>
      </c>
      <c r="C1090" s="5">
        <v>0</v>
      </c>
      <c r="D1090" s="6">
        <v>0</v>
      </c>
      <c r="E1090" s="5">
        <v>0</v>
      </c>
      <c r="F1090" s="6">
        <v>0</v>
      </c>
      <c r="G1090" s="5">
        <v>0</v>
      </c>
      <c r="H1090" s="6">
        <v>0</v>
      </c>
      <c r="I1090" s="5">
        <v>0</v>
      </c>
      <c r="J1090" s="6">
        <v>0</v>
      </c>
      <c r="K1090" s="5">
        <v>0</v>
      </c>
      <c r="L1090" s="6">
        <v>0</v>
      </c>
      <c r="M1090" s="5">
        <v>0</v>
      </c>
      <c r="N1090" s="6">
        <v>0</v>
      </c>
      <c r="O1090" s="5">
        <v>0</v>
      </c>
      <c r="P1090" s="6">
        <v>0</v>
      </c>
      <c r="Q1090" s="5">
        <v>0</v>
      </c>
      <c r="R1090" s="6">
        <v>0</v>
      </c>
      <c r="S1090" s="5">
        <v>0</v>
      </c>
      <c r="T1090" s="6">
        <v>0</v>
      </c>
      <c r="U1090" s="5">
        <v>0</v>
      </c>
      <c r="V1090" s="6">
        <v>0</v>
      </c>
      <c r="W1090" s="5">
        <v>0</v>
      </c>
      <c r="X1090" s="6">
        <v>0</v>
      </c>
      <c r="Y1090" s="5">
        <v>0</v>
      </c>
      <c r="Z1090" s="6">
        <v>0</v>
      </c>
      <c r="AA1090" s="5">
        <v>0</v>
      </c>
      <c r="AB1090" s="6">
        <v>0</v>
      </c>
      <c r="AC1090" s="5">
        <v>0</v>
      </c>
      <c r="AD1090" s="6">
        <v>0</v>
      </c>
      <c r="AE1090" s="5">
        <v>0</v>
      </c>
      <c r="AF1090" s="6">
        <v>0</v>
      </c>
    </row>
    <row r="1091" spans="2:32" x14ac:dyDescent="0.35">
      <c r="B1091" s="1" t="s">
        <v>560</v>
      </c>
      <c r="C1091" s="5">
        <v>0</v>
      </c>
      <c r="D1091" s="6">
        <v>0</v>
      </c>
      <c r="E1091" s="5">
        <v>0</v>
      </c>
      <c r="F1091" s="6">
        <v>0</v>
      </c>
      <c r="G1091" s="5">
        <v>0</v>
      </c>
      <c r="H1091" s="6">
        <v>0</v>
      </c>
      <c r="I1091" s="5">
        <v>0</v>
      </c>
      <c r="J1091" s="6">
        <v>0</v>
      </c>
      <c r="K1091" s="5">
        <v>0</v>
      </c>
      <c r="L1091" s="6">
        <v>0</v>
      </c>
      <c r="M1091" s="5">
        <v>0</v>
      </c>
      <c r="N1091" s="6">
        <v>0</v>
      </c>
      <c r="O1091" s="5">
        <v>0</v>
      </c>
      <c r="P1091" s="6">
        <v>0</v>
      </c>
      <c r="Q1091" s="5">
        <v>0</v>
      </c>
      <c r="R1091" s="6">
        <v>0</v>
      </c>
      <c r="S1091" s="5">
        <v>0</v>
      </c>
      <c r="T1091" s="6">
        <v>0</v>
      </c>
      <c r="U1091" s="5">
        <v>0</v>
      </c>
      <c r="V1091" s="6">
        <v>0</v>
      </c>
      <c r="W1091" s="5">
        <v>0</v>
      </c>
      <c r="X1091" s="6">
        <v>0</v>
      </c>
      <c r="Y1091" s="5">
        <v>0</v>
      </c>
      <c r="Z1091" s="6">
        <v>0</v>
      </c>
      <c r="AA1091" s="5">
        <v>0</v>
      </c>
      <c r="AB1091" s="6">
        <v>0</v>
      </c>
      <c r="AC1091" s="5">
        <v>0</v>
      </c>
      <c r="AD1091" s="6">
        <v>0</v>
      </c>
      <c r="AE1091" s="5">
        <v>0</v>
      </c>
      <c r="AF1091" s="6">
        <v>0</v>
      </c>
    </row>
    <row r="1092" spans="2:32" x14ac:dyDescent="0.35">
      <c r="B1092" s="1" t="s">
        <v>561</v>
      </c>
      <c r="C1092" s="5">
        <v>0</v>
      </c>
      <c r="D1092" s="6">
        <v>0</v>
      </c>
      <c r="E1092" s="5">
        <v>0</v>
      </c>
      <c r="F1092" s="6">
        <v>0</v>
      </c>
      <c r="G1092" s="5">
        <v>0</v>
      </c>
      <c r="H1092" s="6">
        <v>0</v>
      </c>
      <c r="I1092" s="5">
        <v>0</v>
      </c>
      <c r="J1092" s="6">
        <v>0</v>
      </c>
      <c r="K1092" s="5">
        <v>0</v>
      </c>
      <c r="L1092" s="6">
        <v>0</v>
      </c>
      <c r="M1092" s="5">
        <v>0</v>
      </c>
      <c r="N1092" s="6">
        <v>0</v>
      </c>
      <c r="O1092" s="5">
        <v>0</v>
      </c>
      <c r="P1092" s="6">
        <v>0</v>
      </c>
      <c r="Q1092" s="5">
        <v>0</v>
      </c>
      <c r="R1092" s="6">
        <v>0</v>
      </c>
      <c r="S1092" s="5">
        <v>0</v>
      </c>
      <c r="T1092" s="6">
        <v>0</v>
      </c>
      <c r="U1092" s="5">
        <v>0</v>
      </c>
      <c r="V1092" s="6">
        <v>0</v>
      </c>
      <c r="W1092" s="5">
        <v>0</v>
      </c>
      <c r="X1092" s="6">
        <v>0</v>
      </c>
      <c r="Y1092" s="5">
        <v>0</v>
      </c>
      <c r="Z1092" s="6">
        <v>0</v>
      </c>
      <c r="AA1092" s="5">
        <v>0</v>
      </c>
      <c r="AB1092" s="6">
        <v>0</v>
      </c>
      <c r="AC1092" s="5">
        <v>0</v>
      </c>
      <c r="AD1092" s="6">
        <v>0</v>
      </c>
      <c r="AE1092" s="5">
        <v>0</v>
      </c>
      <c r="AF1092" s="6">
        <v>0</v>
      </c>
    </row>
    <row r="1093" spans="2:32" x14ac:dyDescent="0.35">
      <c r="B1093" s="2" t="s">
        <v>6</v>
      </c>
    </row>
    <row r="1094" spans="2:32" x14ac:dyDescent="0.35">
      <c r="B1094" s="1" t="s">
        <v>562</v>
      </c>
      <c r="C1094" s="5">
        <v>0</v>
      </c>
      <c r="D1094" s="6">
        <v>0</v>
      </c>
      <c r="E1094" s="5">
        <v>0</v>
      </c>
      <c r="F1094" s="6">
        <v>0</v>
      </c>
      <c r="G1094" s="5">
        <v>0</v>
      </c>
      <c r="H1094" s="6">
        <v>0</v>
      </c>
      <c r="I1094" s="5">
        <v>0</v>
      </c>
      <c r="J1094" s="6">
        <v>0</v>
      </c>
      <c r="K1094" s="5">
        <v>0</v>
      </c>
      <c r="L1094" s="6">
        <v>0</v>
      </c>
      <c r="M1094" s="5">
        <v>0</v>
      </c>
      <c r="N1094" s="6">
        <v>0</v>
      </c>
      <c r="O1094" s="5">
        <v>0</v>
      </c>
      <c r="P1094" s="6">
        <v>0</v>
      </c>
      <c r="Q1094" s="5">
        <v>0</v>
      </c>
      <c r="R1094" s="6">
        <v>0</v>
      </c>
      <c r="S1094" s="5">
        <v>0</v>
      </c>
      <c r="T1094" s="6">
        <v>0</v>
      </c>
      <c r="U1094" s="5">
        <v>0</v>
      </c>
      <c r="V1094" s="6">
        <v>0</v>
      </c>
      <c r="W1094" s="5">
        <v>0</v>
      </c>
      <c r="X1094" s="6">
        <v>0</v>
      </c>
      <c r="Y1094" s="5">
        <v>0</v>
      </c>
      <c r="Z1094" s="6">
        <v>0</v>
      </c>
      <c r="AA1094" s="5">
        <v>0</v>
      </c>
      <c r="AB1094" s="6">
        <v>0</v>
      </c>
      <c r="AC1094" s="5">
        <v>0</v>
      </c>
      <c r="AD1094" s="6">
        <v>0</v>
      </c>
      <c r="AE1094" s="5">
        <v>0</v>
      </c>
      <c r="AF1094" s="6">
        <v>0</v>
      </c>
    </row>
    <row r="1095" spans="2:32" x14ac:dyDescent="0.35">
      <c r="B1095" s="1" t="s">
        <v>563</v>
      </c>
      <c r="C1095" s="5">
        <v>0</v>
      </c>
      <c r="D1095" s="6">
        <v>0</v>
      </c>
      <c r="E1095" s="5">
        <v>0</v>
      </c>
      <c r="F1095" s="6">
        <v>0</v>
      </c>
      <c r="G1095" s="5">
        <v>0</v>
      </c>
      <c r="H1095" s="6">
        <v>0</v>
      </c>
      <c r="I1095" s="5">
        <v>0</v>
      </c>
      <c r="J1095" s="6">
        <v>0</v>
      </c>
      <c r="K1095" s="5">
        <v>0</v>
      </c>
      <c r="L1095" s="6">
        <v>0</v>
      </c>
      <c r="M1095" s="5">
        <v>0</v>
      </c>
      <c r="N1095" s="6">
        <v>0</v>
      </c>
      <c r="O1095" s="5">
        <v>0</v>
      </c>
      <c r="P1095" s="6">
        <v>0</v>
      </c>
      <c r="Q1095" s="5">
        <v>0</v>
      </c>
      <c r="R1095" s="6">
        <v>0</v>
      </c>
      <c r="S1095" s="5">
        <v>0</v>
      </c>
      <c r="T1095" s="6">
        <v>0</v>
      </c>
      <c r="U1095" s="5">
        <v>0</v>
      </c>
      <c r="V1095" s="6">
        <v>0</v>
      </c>
      <c r="W1095" s="5">
        <v>0</v>
      </c>
      <c r="X1095" s="6">
        <v>0</v>
      </c>
      <c r="Y1095" s="5">
        <v>0</v>
      </c>
      <c r="Z1095" s="6">
        <v>0</v>
      </c>
      <c r="AA1095" s="5">
        <v>0</v>
      </c>
      <c r="AB1095" s="6">
        <v>0</v>
      </c>
      <c r="AC1095" s="5">
        <v>0</v>
      </c>
      <c r="AD1095" s="6">
        <v>0</v>
      </c>
      <c r="AE1095" s="5">
        <v>0</v>
      </c>
      <c r="AF1095" s="6">
        <v>0</v>
      </c>
    </row>
    <row r="1096" spans="2:32" x14ac:dyDescent="0.35">
      <c r="B1096" s="1" t="s">
        <v>564</v>
      </c>
      <c r="C1096" s="5">
        <v>0</v>
      </c>
      <c r="D1096" s="6">
        <v>0</v>
      </c>
      <c r="E1096" s="5">
        <v>0</v>
      </c>
      <c r="F1096" s="6">
        <v>0</v>
      </c>
      <c r="G1096" s="5">
        <v>0</v>
      </c>
      <c r="H1096" s="6">
        <v>0</v>
      </c>
      <c r="I1096" s="5">
        <v>0</v>
      </c>
      <c r="J1096" s="6">
        <v>0</v>
      </c>
      <c r="K1096" s="5">
        <v>0</v>
      </c>
      <c r="L1096" s="6">
        <v>0</v>
      </c>
      <c r="M1096" s="5">
        <v>0</v>
      </c>
      <c r="N1096" s="6">
        <v>0</v>
      </c>
      <c r="O1096" s="5">
        <v>0</v>
      </c>
      <c r="P1096" s="6">
        <v>0</v>
      </c>
      <c r="Q1096" s="5">
        <v>0</v>
      </c>
      <c r="R1096" s="6">
        <v>0</v>
      </c>
      <c r="S1096" s="5">
        <v>0</v>
      </c>
      <c r="T1096" s="6">
        <v>0</v>
      </c>
      <c r="U1096" s="5">
        <v>0</v>
      </c>
      <c r="V1096" s="6">
        <v>0</v>
      </c>
      <c r="W1096" s="5">
        <v>0</v>
      </c>
      <c r="X1096" s="6">
        <v>0</v>
      </c>
      <c r="Y1096" s="5">
        <v>0</v>
      </c>
      <c r="Z1096" s="6">
        <v>0</v>
      </c>
      <c r="AA1096" s="5">
        <v>0</v>
      </c>
      <c r="AB1096" s="6">
        <v>0</v>
      </c>
      <c r="AC1096" s="5">
        <v>0</v>
      </c>
      <c r="AD1096" s="6">
        <v>0</v>
      </c>
      <c r="AE1096" s="5">
        <v>0</v>
      </c>
      <c r="AF1096" s="6">
        <v>0</v>
      </c>
    </row>
    <row r="1097" spans="2:32" x14ac:dyDescent="0.35">
      <c r="B1097" s="1" t="s">
        <v>565</v>
      </c>
      <c r="C1097" s="5">
        <v>0</v>
      </c>
      <c r="D1097" s="6">
        <v>0</v>
      </c>
      <c r="E1097" s="5">
        <v>0</v>
      </c>
      <c r="F1097" s="6">
        <v>0</v>
      </c>
      <c r="G1097" s="5">
        <v>0</v>
      </c>
      <c r="H1097" s="6">
        <v>0</v>
      </c>
      <c r="I1097" s="5">
        <v>0</v>
      </c>
      <c r="J1097" s="6">
        <v>0</v>
      </c>
      <c r="K1097" s="5">
        <v>0</v>
      </c>
      <c r="L1097" s="6">
        <v>0</v>
      </c>
      <c r="M1097" s="5">
        <v>0</v>
      </c>
      <c r="N1097" s="6">
        <v>0</v>
      </c>
      <c r="O1097" s="5">
        <v>0</v>
      </c>
      <c r="P1097" s="6">
        <v>0</v>
      </c>
      <c r="Q1097" s="5">
        <v>0</v>
      </c>
      <c r="R1097" s="6">
        <v>0</v>
      </c>
      <c r="S1097" s="5">
        <v>0</v>
      </c>
      <c r="T1097" s="6">
        <v>0</v>
      </c>
      <c r="U1097" s="5">
        <v>0</v>
      </c>
      <c r="V1097" s="6">
        <v>0</v>
      </c>
      <c r="W1097" s="5">
        <v>0</v>
      </c>
      <c r="X1097" s="6">
        <v>0</v>
      </c>
      <c r="Y1097" s="5">
        <v>0</v>
      </c>
      <c r="Z1097" s="6">
        <v>0</v>
      </c>
      <c r="AA1097" s="5">
        <v>0</v>
      </c>
      <c r="AB1097" s="6">
        <v>0</v>
      </c>
      <c r="AC1097" s="5">
        <v>0</v>
      </c>
      <c r="AD1097" s="6">
        <v>0</v>
      </c>
      <c r="AE1097" s="5">
        <v>0</v>
      </c>
      <c r="AF1097" s="6">
        <v>0</v>
      </c>
    </row>
    <row r="1098" spans="2:32" x14ac:dyDescent="0.35">
      <c r="B1098" s="1" t="s">
        <v>566</v>
      </c>
      <c r="C1098" s="5">
        <v>7.7999999999999996E-3</v>
      </c>
      <c r="D1098" s="6">
        <v>5.6669999999999998</v>
      </c>
      <c r="E1098" s="5">
        <v>0</v>
      </c>
      <c r="F1098" s="6">
        <v>0</v>
      </c>
      <c r="G1098" s="5">
        <v>0</v>
      </c>
      <c r="H1098" s="6">
        <v>0</v>
      </c>
      <c r="I1098" s="5">
        <v>0</v>
      </c>
      <c r="J1098" s="6">
        <v>0</v>
      </c>
      <c r="K1098" s="5">
        <v>3.2969999999999999E-2</v>
      </c>
      <c r="L1098" s="6">
        <v>1.1259999999999999</v>
      </c>
      <c r="M1098" s="5">
        <v>2.818E-2</v>
      </c>
      <c r="N1098" s="6">
        <v>1.002</v>
      </c>
      <c r="O1098" s="5">
        <v>3.005E-2</v>
      </c>
      <c r="P1098" s="6">
        <v>0.86399999999999999</v>
      </c>
      <c r="Q1098" s="5">
        <v>6.4890000000000003E-2</v>
      </c>
      <c r="R1098" s="6">
        <v>2.1960000000000002</v>
      </c>
      <c r="S1098" s="5">
        <v>0</v>
      </c>
      <c r="T1098" s="6">
        <v>0</v>
      </c>
      <c r="U1098" s="5">
        <v>0</v>
      </c>
      <c r="V1098" s="6">
        <v>0</v>
      </c>
      <c r="W1098" s="5">
        <v>5.2170000000000001E-2</v>
      </c>
      <c r="X1098" s="6">
        <v>0.47899999999999998</v>
      </c>
      <c r="Y1098" s="5">
        <v>0</v>
      </c>
      <c r="Z1098" s="6">
        <v>0</v>
      </c>
      <c r="AA1098" s="5">
        <v>0</v>
      </c>
      <c r="AB1098" s="6">
        <v>0</v>
      </c>
      <c r="AC1098" s="5">
        <v>0</v>
      </c>
      <c r="AD1098" s="6">
        <v>0</v>
      </c>
      <c r="AE1098" s="5">
        <v>0</v>
      </c>
      <c r="AF1098" s="6">
        <v>0</v>
      </c>
    </row>
    <row r="1099" spans="2:32" x14ac:dyDescent="0.35">
      <c r="B1099" s="1" t="s">
        <v>567</v>
      </c>
      <c r="C1099" s="5">
        <v>0</v>
      </c>
      <c r="D1099" s="6">
        <v>0</v>
      </c>
      <c r="E1099" s="5">
        <v>0</v>
      </c>
      <c r="F1099" s="6">
        <v>0</v>
      </c>
      <c r="G1099" s="5">
        <v>0</v>
      </c>
      <c r="H1099" s="6">
        <v>0</v>
      </c>
      <c r="I1099" s="5">
        <v>0</v>
      </c>
      <c r="J1099" s="6">
        <v>0</v>
      </c>
      <c r="K1099" s="5">
        <v>0</v>
      </c>
      <c r="L1099" s="6">
        <v>0</v>
      </c>
      <c r="M1099" s="5">
        <v>0</v>
      </c>
      <c r="N1099" s="6">
        <v>0</v>
      </c>
      <c r="O1099" s="5">
        <v>0</v>
      </c>
      <c r="P1099" s="6">
        <v>0</v>
      </c>
      <c r="Q1099" s="5">
        <v>0</v>
      </c>
      <c r="R1099" s="6">
        <v>0</v>
      </c>
      <c r="S1099" s="5">
        <v>0</v>
      </c>
      <c r="T1099" s="6">
        <v>0</v>
      </c>
      <c r="U1099" s="5">
        <v>0</v>
      </c>
      <c r="V1099" s="6">
        <v>0</v>
      </c>
      <c r="W1099" s="5">
        <v>0</v>
      </c>
      <c r="X1099" s="6">
        <v>0</v>
      </c>
      <c r="Y1099" s="5">
        <v>0</v>
      </c>
      <c r="Z1099" s="6">
        <v>0</v>
      </c>
      <c r="AA1099" s="5">
        <v>0</v>
      </c>
      <c r="AB1099" s="6">
        <v>0</v>
      </c>
      <c r="AC1099" s="5">
        <v>0</v>
      </c>
      <c r="AD1099" s="6">
        <v>0</v>
      </c>
      <c r="AE1099" s="5">
        <v>0</v>
      </c>
      <c r="AF1099" s="6">
        <v>0</v>
      </c>
    </row>
    <row r="1100" spans="2:32" x14ac:dyDescent="0.35">
      <c r="B1100" s="1" t="s">
        <v>568</v>
      </c>
      <c r="C1100" s="5">
        <v>0</v>
      </c>
      <c r="D1100" s="6">
        <v>0</v>
      </c>
      <c r="E1100" s="5">
        <v>0</v>
      </c>
      <c r="F1100" s="6">
        <v>0</v>
      </c>
      <c r="G1100" s="5">
        <v>0</v>
      </c>
      <c r="H1100" s="6">
        <v>0</v>
      </c>
      <c r="I1100" s="5">
        <v>0</v>
      </c>
      <c r="J1100" s="6">
        <v>0</v>
      </c>
      <c r="K1100" s="5">
        <v>0</v>
      </c>
      <c r="L1100" s="6">
        <v>0</v>
      </c>
      <c r="M1100" s="5">
        <v>0</v>
      </c>
      <c r="N1100" s="6">
        <v>0</v>
      </c>
      <c r="O1100" s="5">
        <v>0</v>
      </c>
      <c r="P1100" s="6">
        <v>0</v>
      </c>
      <c r="Q1100" s="5">
        <v>0</v>
      </c>
      <c r="R1100" s="6">
        <v>0</v>
      </c>
      <c r="S1100" s="5">
        <v>0</v>
      </c>
      <c r="T1100" s="6">
        <v>0</v>
      </c>
      <c r="U1100" s="5">
        <v>0</v>
      </c>
      <c r="V1100" s="6">
        <v>0</v>
      </c>
      <c r="W1100" s="5">
        <v>0</v>
      </c>
      <c r="X1100" s="6">
        <v>0</v>
      </c>
      <c r="Y1100" s="5">
        <v>0</v>
      </c>
      <c r="Z1100" s="6">
        <v>0</v>
      </c>
      <c r="AA1100" s="5">
        <v>0</v>
      </c>
      <c r="AB1100" s="6">
        <v>0</v>
      </c>
      <c r="AC1100" s="5">
        <v>0</v>
      </c>
      <c r="AD1100" s="6">
        <v>0</v>
      </c>
      <c r="AE1100" s="5">
        <v>0</v>
      </c>
      <c r="AF1100" s="6">
        <v>0</v>
      </c>
    </row>
    <row r="1101" spans="2:32" x14ac:dyDescent="0.35">
      <c r="B1101" s="1" t="s">
        <v>569</v>
      </c>
      <c r="C1101" s="5">
        <v>0</v>
      </c>
      <c r="D1101" s="6">
        <v>0</v>
      </c>
      <c r="E1101" s="5">
        <v>0</v>
      </c>
      <c r="F1101" s="6">
        <v>0</v>
      </c>
      <c r="G1101" s="5">
        <v>0</v>
      </c>
      <c r="H1101" s="6">
        <v>0</v>
      </c>
      <c r="I1101" s="5">
        <v>0</v>
      </c>
      <c r="J1101" s="6">
        <v>0</v>
      </c>
      <c r="K1101" s="5">
        <v>0</v>
      </c>
      <c r="L1101" s="6">
        <v>0</v>
      </c>
      <c r="M1101" s="5">
        <v>0</v>
      </c>
      <c r="N1101" s="6">
        <v>0</v>
      </c>
      <c r="O1101" s="5">
        <v>0</v>
      </c>
      <c r="P1101" s="6">
        <v>0</v>
      </c>
      <c r="Q1101" s="5">
        <v>0</v>
      </c>
      <c r="R1101" s="6">
        <v>0</v>
      </c>
      <c r="S1101" s="5">
        <v>0</v>
      </c>
      <c r="T1101" s="6">
        <v>0</v>
      </c>
      <c r="U1101" s="5">
        <v>0</v>
      </c>
      <c r="V1101" s="6">
        <v>0</v>
      </c>
      <c r="W1101" s="5">
        <v>0</v>
      </c>
      <c r="X1101" s="6">
        <v>0</v>
      </c>
      <c r="Y1101" s="5">
        <v>0</v>
      </c>
      <c r="Z1101" s="6">
        <v>0</v>
      </c>
      <c r="AA1101" s="5">
        <v>0</v>
      </c>
      <c r="AB1101" s="6">
        <v>0</v>
      </c>
      <c r="AC1101" s="5">
        <v>0</v>
      </c>
      <c r="AD1101" s="6">
        <v>0</v>
      </c>
      <c r="AE1101" s="5">
        <v>0</v>
      </c>
      <c r="AF1101" s="6">
        <v>0</v>
      </c>
    </row>
    <row r="1102" spans="2:32" x14ac:dyDescent="0.35">
      <c r="B1102" s="2" t="s">
        <v>7</v>
      </c>
    </row>
    <row r="1103" spans="2:32" x14ac:dyDescent="0.35">
      <c r="B1103" s="1" t="s">
        <v>95</v>
      </c>
      <c r="C1103" s="5">
        <v>1.16E-3</v>
      </c>
      <c r="D1103" s="6">
        <v>0.84099999999999997</v>
      </c>
      <c r="E1103" s="5">
        <v>0</v>
      </c>
      <c r="F1103" s="6">
        <v>0</v>
      </c>
      <c r="G1103" s="5">
        <v>0</v>
      </c>
      <c r="H1103" s="6">
        <v>0</v>
      </c>
      <c r="I1103" s="5">
        <v>0</v>
      </c>
      <c r="J1103" s="6">
        <v>0</v>
      </c>
      <c r="K1103" s="5">
        <v>0</v>
      </c>
      <c r="L1103" s="6">
        <v>0</v>
      </c>
      <c r="M1103" s="5">
        <v>0</v>
      </c>
      <c r="N1103" s="6">
        <v>0</v>
      </c>
      <c r="O1103" s="5">
        <v>0</v>
      </c>
      <c r="P1103" s="6">
        <v>0</v>
      </c>
      <c r="Q1103" s="5">
        <v>2.4850000000000001E-2</v>
      </c>
      <c r="R1103" s="6">
        <v>0.84099999999999997</v>
      </c>
      <c r="S1103" s="5">
        <v>0</v>
      </c>
      <c r="T1103" s="6">
        <v>0</v>
      </c>
      <c r="U1103" s="5">
        <v>0</v>
      </c>
      <c r="V1103" s="6">
        <v>0</v>
      </c>
      <c r="W1103" s="5">
        <v>0</v>
      </c>
      <c r="X1103" s="6">
        <v>0</v>
      </c>
      <c r="Y1103" s="5">
        <v>0</v>
      </c>
      <c r="Z1103" s="6">
        <v>0</v>
      </c>
      <c r="AA1103" s="5">
        <v>0</v>
      </c>
      <c r="AB1103" s="6">
        <v>0</v>
      </c>
      <c r="AC1103" s="5">
        <v>0</v>
      </c>
      <c r="AD1103" s="6">
        <v>0</v>
      </c>
      <c r="AE1103" s="5">
        <v>0</v>
      </c>
      <c r="AF1103" s="6">
        <v>0</v>
      </c>
    </row>
    <row r="1104" spans="2:32" x14ac:dyDescent="0.35">
      <c r="B1104" s="1" t="s">
        <v>570</v>
      </c>
      <c r="C1104" s="5">
        <v>0</v>
      </c>
      <c r="D1104" s="6">
        <v>0</v>
      </c>
      <c r="E1104" s="5">
        <v>0</v>
      </c>
      <c r="F1104" s="6">
        <v>0</v>
      </c>
      <c r="G1104" s="5">
        <v>0</v>
      </c>
      <c r="H1104" s="6">
        <v>0</v>
      </c>
      <c r="I1104" s="5">
        <v>0</v>
      </c>
      <c r="J1104" s="6">
        <v>0</v>
      </c>
      <c r="K1104" s="5">
        <v>0</v>
      </c>
      <c r="L1104" s="6">
        <v>0</v>
      </c>
      <c r="M1104" s="5">
        <v>0</v>
      </c>
      <c r="N1104" s="6">
        <v>0</v>
      </c>
      <c r="O1104" s="5">
        <v>0</v>
      </c>
      <c r="P1104" s="6">
        <v>0</v>
      </c>
      <c r="Q1104" s="5">
        <v>0</v>
      </c>
      <c r="R1104" s="6">
        <v>0</v>
      </c>
      <c r="S1104" s="5">
        <v>0</v>
      </c>
      <c r="T1104" s="6">
        <v>0</v>
      </c>
      <c r="U1104" s="5">
        <v>0</v>
      </c>
      <c r="V1104" s="6">
        <v>0</v>
      </c>
      <c r="W1104" s="5">
        <v>0</v>
      </c>
      <c r="X1104" s="6">
        <v>0</v>
      </c>
      <c r="Y1104" s="5">
        <v>0</v>
      </c>
      <c r="Z1104" s="6">
        <v>0</v>
      </c>
      <c r="AA1104" s="5">
        <v>0</v>
      </c>
      <c r="AB1104" s="6">
        <v>0</v>
      </c>
      <c r="AC1104" s="5">
        <v>0</v>
      </c>
      <c r="AD1104" s="6">
        <v>0</v>
      </c>
      <c r="AE1104" s="5">
        <v>0</v>
      </c>
      <c r="AF1104" s="6">
        <v>0</v>
      </c>
    </row>
    <row r="1105" spans="2:32" x14ac:dyDescent="0.35">
      <c r="B1105" s="1" t="s">
        <v>571</v>
      </c>
      <c r="C1105" s="5">
        <v>0</v>
      </c>
      <c r="D1105" s="6">
        <v>0</v>
      </c>
      <c r="E1105" s="5">
        <v>0</v>
      </c>
      <c r="F1105" s="6">
        <v>0</v>
      </c>
      <c r="G1105" s="5">
        <v>0</v>
      </c>
      <c r="H1105" s="6">
        <v>0</v>
      </c>
      <c r="I1105" s="5">
        <v>0</v>
      </c>
      <c r="J1105" s="6">
        <v>0</v>
      </c>
      <c r="K1105" s="5">
        <v>0</v>
      </c>
      <c r="L1105" s="6">
        <v>0</v>
      </c>
      <c r="M1105" s="5">
        <v>0</v>
      </c>
      <c r="N1105" s="6">
        <v>0</v>
      </c>
      <c r="O1105" s="5">
        <v>0</v>
      </c>
      <c r="P1105" s="6">
        <v>0</v>
      </c>
      <c r="Q1105" s="5">
        <v>0</v>
      </c>
      <c r="R1105" s="6">
        <v>0</v>
      </c>
      <c r="S1105" s="5">
        <v>0</v>
      </c>
      <c r="T1105" s="6">
        <v>0</v>
      </c>
      <c r="U1105" s="5">
        <v>0</v>
      </c>
      <c r="V1105" s="6">
        <v>0</v>
      </c>
      <c r="W1105" s="5">
        <v>0</v>
      </c>
      <c r="X1105" s="6">
        <v>0</v>
      </c>
      <c r="Y1105" s="5">
        <v>0</v>
      </c>
      <c r="Z1105" s="6">
        <v>0</v>
      </c>
      <c r="AA1105" s="5">
        <v>0</v>
      </c>
      <c r="AB1105" s="6">
        <v>0</v>
      </c>
      <c r="AC1105" s="5">
        <v>0</v>
      </c>
      <c r="AD1105" s="6">
        <v>0</v>
      </c>
      <c r="AE1105" s="5">
        <v>0</v>
      </c>
      <c r="AF1105" s="6">
        <v>0</v>
      </c>
    </row>
    <row r="1106" spans="2:32" x14ac:dyDescent="0.35">
      <c r="B1106" s="1" t="s">
        <v>572</v>
      </c>
      <c r="C1106" s="5">
        <v>0</v>
      </c>
      <c r="D1106" s="6">
        <v>0</v>
      </c>
      <c r="E1106" s="5">
        <v>0</v>
      </c>
      <c r="F1106" s="6">
        <v>0</v>
      </c>
      <c r="G1106" s="5">
        <v>0</v>
      </c>
      <c r="H1106" s="6">
        <v>0</v>
      </c>
      <c r="I1106" s="5">
        <v>0</v>
      </c>
      <c r="J1106" s="6">
        <v>0</v>
      </c>
      <c r="K1106" s="5">
        <v>0</v>
      </c>
      <c r="L1106" s="6">
        <v>0</v>
      </c>
      <c r="M1106" s="5">
        <v>0</v>
      </c>
      <c r="N1106" s="6">
        <v>0</v>
      </c>
      <c r="O1106" s="5">
        <v>0</v>
      </c>
      <c r="P1106" s="6">
        <v>0</v>
      </c>
      <c r="Q1106" s="5">
        <v>0</v>
      </c>
      <c r="R1106" s="6">
        <v>0</v>
      </c>
      <c r="S1106" s="5">
        <v>0</v>
      </c>
      <c r="T1106" s="6">
        <v>0</v>
      </c>
      <c r="U1106" s="5">
        <v>0</v>
      </c>
      <c r="V1106" s="6">
        <v>0</v>
      </c>
      <c r="W1106" s="5">
        <v>0</v>
      </c>
      <c r="X1106" s="6">
        <v>0</v>
      </c>
      <c r="Y1106" s="5">
        <v>0</v>
      </c>
      <c r="Z1106" s="6">
        <v>0</v>
      </c>
      <c r="AA1106" s="5">
        <v>0</v>
      </c>
      <c r="AB1106" s="6">
        <v>0</v>
      </c>
      <c r="AC1106" s="5">
        <v>0</v>
      </c>
      <c r="AD1106" s="6">
        <v>0</v>
      </c>
      <c r="AE1106" s="5">
        <v>0</v>
      </c>
      <c r="AF1106" s="6">
        <v>0</v>
      </c>
    </row>
    <row r="1107" spans="2:32" x14ac:dyDescent="0.35">
      <c r="B1107" s="1" t="s">
        <v>573</v>
      </c>
      <c r="C1107" s="5">
        <v>0</v>
      </c>
      <c r="D1107" s="6">
        <v>0</v>
      </c>
      <c r="E1107" s="5">
        <v>0</v>
      </c>
      <c r="F1107" s="6">
        <v>0</v>
      </c>
      <c r="G1107" s="5">
        <v>0</v>
      </c>
      <c r="H1107" s="6">
        <v>0</v>
      </c>
      <c r="I1107" s="5">
        <v>0</v>
      </c>
      <c r="J1107" s="6">
        <v>0</v>
      </c>
      <c r="K1107" s="5">
        <v>0</v>
      </c>
      <c r="L1107" s="6">
        <v>0</v>
      </c>
      <c r="M1107" s="5">
        <v>0</v>
      </c>
      <c r="N1107" s="6">
        <v>0</v>
      </c>
      <c r="O1107" s="5">
        <v>0</v>
      </c>
      <c r="P1107" s="6">
        <v>0</v>
      </c>
      <c r="Q1107" s="5">
        <v>0</v>
      </c>
      <c r="R1107" s="6">
        <v>0</v>
      </c>
      <c r="S1107" s="5">
        <v>0</v>
      </c>
      <c r="T1107" s="6">
        <v>0</v>
      </c>
      <c r="U1107" s="5">
        <v>0</v>
      </c>
      <c r="V1107" s="6">
        <v>0</v>
      </c>
      <c r="W1107" s="5">
        <v>0</v>
      </c>
      <c r="X1107" s="6">
        <v>0</v>
      </c>
      <c r="Y1107" s="5">
        <v>0</v>
      </c>
      <c r="Z1107" s="6">
        <v>0</v>
      </c>
      <c r="AA1107" s="5">
        <v>0</v>
      </c>
      <c r="AB1107" s="6">
        <v>0</v>
      </c>
      <c r="AC1107" s="5">
        <v>0</v>
      </c>
      <c r="AD1107" s="6">
        <v>0</v>
      </c>
      <c r="AE1107" s="5">
        <v>0</v>
      </c>
      <c r="AF1107" s="6">
        <v>0</v>
      </c>
    </row>
    <row r="1108" spans="2:32" x14ac:dyDescent="0.35">
      <c r="B1108" s="1" t="s">
        <v>574</v>
      </c>
      <c r="C1108" s="5">
        <v>0</v>
      </c>
      <c r="D1108" s="6">
        <v>0</v>
      </c>
      <c r="E1108" s="5">
        <v>0</v>
      </c>
      <c r="F1108" s="6">
        <v>0</v>
      </c>
      <c r="G1108" s="5">
        <v>0</v>
      </c>
      <c r="H1108" s="6">
        <v>0</v>
      </c>
      <c r="I1108" s="5">
        <v>0</v>
      </c>
      <c r="J1108" s="6">
        <v>0</v>
      </c>
      <c r="K1108" s="5">
        <v>0</v>
      </c>
      <c r="L1108" s="6">
        <v>0</v>
      </c>
      <c r="M1108" s="5">
        <v>0</v>
      </c>
      <c r="N1108" s="6">
        <v>0</v>
      </c>
      <c r="O1108" s="5">
        <v>0</v>
      </c>
      <c r="P1108" s="6">
        <v>0</v>
      </c>
      <c r="Q1108" s="5">
        <v>0</v>
      </c>
      <c r="R1108" s="6">
        <v>0</v>
      </c>
      <c r="S1108" s="5">
        <v>0</v>
      </c>
      <c r="T1108" s="6">
        <v>0</v>
      </c>
      <c r="U1108" s="5">
        <v>0</v>
      </c>
      <c r="V1108" s="6">
        <v>0</v>
      </c>
      <c r="W1108" s="5">
        <v>0</v>
      </c>
      <c r="X1108" s="6">
        <v>0</v>
      </c>
      <c r="Y1108" s="5">
        <v>0</v>
      </c>
      <c r="Z1108" s="6">
        <v>0</v>
      </c>
      <c r="AA1108" s="5">
        <v>0</v>
      </c>
      <c r="AB1108" s="6">
        <v>0</v>
      </c>
      <c r="AC1108" s="5">
        <v>0</v>
      </c>
      <c r="AD1108" s="6">
        <v>0</v>
      </c>
      <c r="AE1108" s="5">
        <v>0</v>
      </c>
      <c r="AF1108" s="6">
        <v>0</v>
      </c>
    </row>
    <row r="1109" spans="2:32" x14ac:dyDescent="0.35">
      <c r="B1109" s="1" t="s">
        <v>575</v>
      </c>
      <c r="C1109" s="5">
        <v>0</v>
      </c>
      <c r="D1109" s="6">
        <v>0</v>
      </c>
      <c r="E1109" s="5">
        <v>0</v>
      </c>
      <c r="F1109" s="6">
        <v>0</v>
      </c>
      <c r="G1109" s="5">
        <v>0</v>
      </c>
      <c r="H1109" s="6">
        <v>0</v>
      </c>
      <c r="I1109" s="5">
        <v>0</v>
      </c>
      <c r="J1109" s="6">
        <v>0</v>
      </c>
      <c r="K1109" s="5">
        <v>0</v>
      </c>
      <c r="L1109" s="6">
        <v>0</v>
      </c>
      <c r="M1109" s="5">
        <v>0</v>
      </c>
      <c r="N1109" s="6">
        <v>0</v>
      </c>
      <c r="O1109" s="5">
        <v>0</v>
      </c>
      <c r="P1109" s="6">
        <v>0</v>
      </c>
      <c r="Q1109" s="5">
        <v>0</v>
      </c>
      <c r="R1109" s="6">
        <v>0</v>
      </c>
      <c r="S1109" s="5">
        <v>0</v>
      </c>
      <c r="T1109" s="6">
        <v>0</v>
      </c>
      <c r="U1109" s="5">
        <v>0</v>
      </c>
      <c r="V1109" s="6">
        <v>0</v>
      </c>
      <c r="W1109" s="5">
        <v>0</v>
      </c>
      <c r="X1109" s="6">
        <v>0</v>
      </c>
      <c r="Y1109" s="5">
        <v>0</v>
      </c>
      <c r="Z1109" s="6">
        <v>0</v>
      </c>
      <c r="AA1109" s="5">
        <v>0</v>
      </c>
      <c r="AB1109" s="6">
        <v>0</v>
      </c>
      <c r="AC1109" s="5">
        <v>0</v>
      </c>
      <c r="AD1109" s="6">
        <v>0</v>
      </c>
      <c r="AE1109" s="5">
        <v>0</v>
      </c>
      <c r="AF1109" s="6">
        <v>0</v>
      </c>
    </row>
    <row r="1110" spans="2:32" x14ac:dyDescent="0.35">
      <c r="B1110" s="1" t="s">
        <v>576</v>
      </c>
      <c r="C1110" s="5">
        <v>0</v>
      </c>
      <c r="D1110" s="6">
        <v>0</v>
      </c>
      <c r="E1110" s="5">
        <v>0</v>
      </c>
      <c r="F1110" s="6">
        <v>0</v>
      </c>
      <c r="G1110" s="5">
        <v>0</v>
      </c>
      <c r="H1110" s="6">
        <v>0</v>
      </c>
      <c r="I1110" s="5">
        <v>0</v>
      </c>
      <c r="J1110" s="6">
        <v>0</v>
      </c>
      <c r="K1110" s="5">
        <v>0</v>
      </c>
      <c r="L1110" s="6">
        <v>0</v>
      </c>
      <c r="M1110" s="5">
        <v>0</v>
      </c>
      <c r="N1110" s="6">
        <v>0</v>
      </c>
      <c r="O1110" s="5">
        <v>0</v>
      </c>
      <c r="P1110" s="6">
        <v>0</v>
      </c>
      <c r="Q1110" s="5">
        <v>0</v>
      </c>
      <c r="R1110" s="6">
        <v>0</v>
      </c>
      <c r="S1110" s="5">
        <v>0</v>
      </c>
      <c r="T1110" s="6">
        <v>0</v>
      </c>
      <c r="U1110" s="5">
        <v>0</v>
      </c>
      <c r="V1110" s="6">
        <v>0</v>
      </c>
      <c r="W1110" s="5">
        <v>0</v>
      </c>
      <c r="X1110" s="6">
        <v>0</v>
      </c>
      <c r="Y1110" s="5">
        <v>0</v>
      </c>
      <c r="Z1110" s="6">
        <v>0</v>
      </c>
      <c r="AA1110" s="5">
        <v>0</v>
      </c>
      <c r="AB1110" s="6">
        <v>0</v>
      </c>
      <c r="AC1110" s="5">
        <v>0</v>
      </c>
      <c r="AD1110" s="6">
        <v>0</v>
      </c>
      <c r="AE1110" s="5">
        <v>0</v>
      </c>
      <c r="AF1110" s="6">
        <v>0</v>
      </c>
    </row>
    <row r="1111" spans="2:32" x14ac:dyDescent="0.35">
      <c r="B1111" s="1" t="s">
        <v>577</v>
      </c>
      <c r="C1111" s="5">
        <v>0</v>
      </c>
      <c r="D1111" s="6">
        <v>0</v>
      </c>
      <c r="E1111" s="5">
        <v>0</v>
      </c>
      <c r="F1111" s="6">
        <v>0</v>
      </c>
      <c r="G1111" s="5">
        <v>0</v>
      </c>
      <c r="H1111" s="6">
        <v>0</v>
      </c>
      <c r="I1111" s="5">
        <v>0</v>
      </c>
      <c r="J1111" s="6">
        <v>0</v>
      </c>
      <c r="K1111" s="5">
        <v>0</v>
      </c>
      <c r="L1111" s="6">
        <v>0</v>
      </c>
      <c r="M1111" s="5">
        <v>0</v>
      </c>
      <c r="N1111" s="6">
        <v>0</v>
      </c>
      <c r="O1111" s="5">
        <v>0</v>
      </c>
      <c r="P1111" s="6">
        <v>0</v>
      </c>
      <c r="Q1111" s="5">
        <v>0</v>
      </c>
      <c r="R1111" s="6">
        <v>0</v>
      </c>
      <c r="S1111" s="5">
        <v>0</v>
      </c>
      <c r="T1111" s="6">
        <v>0</v>
      </c>
      <c r="U1111" s="5">
        <v>0</v>
      </c>
      <c r="V1111" s="6">
        <v>0</v>
      </c>
      <c r="W1111" s="5">
        <v>0</v>
      </c>
      <c r="X1111" s="6">
        <v>0</v>
      </c>
      <c r="Y1111" s="5">
        <v>0</v>
      </c>
      <c r="Z1111" s="6">
        <v>0</v>
      </c>
      <c r="AA1111" s="5">
        <v>0</v>
      </c>
      <c r="AB1111" s="6">
        <v>0</v>
      </c>
      <c r="AC1111" s="5">
        <v>0</v>
      </c>
      <c r="AD1111" s="6">
        <v>0</v>
      </c>
      <c r="AE1111" s="5">
        <v>0</v>
      </c>
      <c r="AF1111" s="6">
        <v>0</v>
      </c>
    </row>
    <row r="1112" spans="2:32" x14ac:dyDescent="0.35">
      <c r="B1112" s="1" t="s">
        <v>100</v>
      </c>
      <c r="C1112" s="5">
        <v>2.9E-4</v>
      </c>
      <c r="D1112" s="6">
        <v>0.21299999999999999</v>
      </c>
      <c r="E1112" s="5">
        <v>0</v>
      </c>
      <c r="F1112" s="6">
        <v>0</v>
      </c>
      <c r="G1112" s="5">
        <v>0</v>
      </c>
      <c r="H1112" s="6">
        <v>0</v>
      </c>
      <c r="I1112" s="5">
        <v>0</v>
      </c>
      <c r="J1112" s="6">
        <v>0</v>
      </c>
      <c r="K1112" s="5">
        <v>0</v>
      </c>
      <c r="L1112" s="6">
        <v>0</v>
      </c>
      <c r="M1112" s="5">
        <v>0</v>
      </c>
      <c r="N1112" s="6">
        <v>0</v>
      </c>
      <c r="O1112" s="5">
        <v>0</v>
      </c>
      <c r="P1112" s="6">
        <v>0</v>
      </c>
      <c r="Q1112" s="5">
        <v>6.2899999999999996E-3</v>
      </c>
      <c r="R1112" s="6">
        <v>0.21299999999999999</v>
      </c>
      <c r="S1112" s="5">
        <v>0</v>
      </c>
      <c r="T1112" s="6">
        <v>0</v>
      </c>
      <c r="U1112" s="5">
        <v>0</v>
      </c>
      <c r="V1112" s="6">
        <v>0</v>
      </c>
      <c r="W1112" s="5">
        <v>0</v>
      </c>
      <c r="X1112" s="6">
        <v>0</v>
      </c>
      <c r="Y1112" s="5">
        <v>0</v>
      </c>
      <c r="Z1112" s="6">
        <v>0</v>
      </c>
      <c r="AA1112" s="5">
        <v>0</v>
      </c>
      <c r="AB1112" s="6">
        <v>0</v>
      </c>
      <c r="AC1112" s="5">
        <v>0</v>
      </c>
      <c r="AD1112" s="6">
        <v>0</v>
      </c>
      <c r="AE1112" s="5">
        <v>0</v>
      </c>
      <c r="AF1112" s="6">
        <v>0</v>
      </c>
    </row>
    <row r="1113" spans="2:32" x14ac:dyDescent="0.35">
      <c r="B1113" s="1" t="s">
        <v>578</v>
      </c>
      <c r="C1113" s="5">
        <v>1.15E-3</v>
      </c>
      <c r="D1113" s="6">
        <v>0.83699999999999997</v>
      </c>
      <c r="E1113" s="5">
        <v>0</v>
      </c>
      <c r="F1113" s="6">
        <v>0</v>
      </c>
      <c r="G1113" s="5">
        <v>0</v>
      </c>
      <c r="H1113" s="6">
        <v>0</v>
      </c>
      <c r="I1113" s="5">
        <v>0</v>
      </c>
      <c r="J1113" s="6">
        <v>0</v>
      </c>
      <c r="K1113" s="5">
        <v>2.4510000000000001E-2</v>
      </c>
      <c r="L1113" s="6">
        <v>0.83699999999999997</v>
      </c>
      <c r="M1113" s="5">
        <v>0</v>
      </c>
      <c r="N1113" s="6">
        <v>0</v>
      </c>
      <c r="O1113" s="5">
        <v>0</v>
      </c>
      <c r="P1113" s="6">
        <v>0</v>
      </c>
      <c r="Q1113" s="5">
        <v>0</v>
      </c>
      <c r="R1113" s="6">
        <v>0</v>
      </c>
      <c r="S1113" s="5">
        <v>0</v>
      </c>
      <c r="T1113" s="6">
        <v>0</v>
      </c>
      <c r="U1113" s="5">
        <v>0</v>
      </c>
      <c r="V1113" s="6">
        <v>0</v>
      </c>
      <c r="W1113" s="5">
        <v>0</v>
      </c>
      <c r="X1113" s="6">
        <v>0</v>
      </c>
      <c r="Y1113" s="5">
        <v>0</v>
      </c>
      <c r="Z1113" s="6">
        <v>0</v>
      </c>
      <c r="AA1113" s="5">
        <v>0</v>
      </c>
      <c r="AB1113" s="6">
        <v>0</v>
      </c>
      <c r="AC1113" s="5">
        <v>0</v>
      </c>
      <c r="AD1113" s="6">
        <v>0</v>
      </c>
      <c r="AE1113" s="5">
        <v>0</v>
      </c>
      <c r="AF1113" s="6">
        <v>0</v>
      </c>
    </row>
    <row r="1114" spans="2:32" x14ac:dyDescent="0.35">
      <c r="B1114" s="1" t="s">
        <v>579</v>
      </c>
      <c r="C1114" s="5">
        <v>0</v>
      </c>
      <c r="D1114" s="6">
        <v>0</v>
      </c>
      <c r="E1114" s="5">
        <v>0</v>
      </c>
      <c r="F1114" s="6">
        <v>0</v>
      </c>
      <c r="G1114" s="5">
        <v>0</v>
      </c>
      <c r="H1114" s="6">
        <v>0</v>
      </c>
      <c r="I1114" s="5">
        <v>0</v>
      </c>
      <c r="J1114" s="6">
        <v>0</v>
      </c>
      <c r="K1114" s="5">
        <v>0</v>
      </c>
      <c r="L1114" s="6">
        <v>0</v>
      </c>
      <c r="M1114" s="5">
        <v>0</v>
      </c>
      <c r="N1114" s="6">
        <v>0</v>
      </c>
      <c r="O1114" s="5">
        <v>0</v>
      </c>
      <c r="P1114" s="6">
        <v>0</v>
      </c>
      <c r="Q1114" s="5">
        <v>0</v>
      </c>
      <c r="R1114" s="6">
        <v>0</v>
      </c>
      <c r="S1114" s="5">
        <v>0</v>
      </c>
      <c r="T1114" s="6">
        <v>0</v>
      </c>
      <c r="U1114" s="5">
        <v>0</v>
      </c>
      <c r="V1114" s="6">
        <v>0</v>
      </c>
      <c r="W1114" s="5">
        <v>0</v>
      </c>
      <c r="X1114" s="6">
        <v>0</v>
      </c>
      <c r="Y1114" s="5">
        <v>0</v>
      </c>
      <c r="Z1114" s="6">
        <v>0</v>
      </c>
      <c r="AA1114" s="5">
        <v>0</v>
      </c>
      <c r="AB1114" s="6">
        <v>0</v>
      </c>
      <c r="AC1114" s="5">
        <v>0</v>
      </c>
      <c r="AD1114" s="6">
        <v>0</v>
      </c>
      <c r="AE1114" s="5">
        <v>0</v>
      </c>
      <c r="AF1114" s="6">
        <v>0</v>
      </c>
    </row>
    <row r="1115" spans="2:32" x14ac:dyDescent="0.35">
      <c r="B1115" s="1" t="s">
        <v>580</v>
      </c>
      <c r="C1115" s="5">
        <v>0</v>
      </c>
      <c r="D1115" s="6">
        <v>0</v>
      </c>
      <c r="E1115" s="5">
        <v>0</v>
      </c>
      <c r="F1115" s="6">
        <v>0</v>
      </c>
      <c r="G1115" s="5">
        <v>0</v>
      </c>
      <c r="H1115" s="6">
        <v>0</v>
      </c>
      <c r="I1115" s="5">
        <v>0</v>
      </c>
      <c r="J1115" s="6">
        <v>0</v>
      </c>
      <c r="K1115" s="5">
        <v>0</v>
      </c>
      <c r="L1115" s="6">
        <v>0</v>
      </c>
      <c r="M1115" s="5">
        <v>0</v>
      </c>
      <c r="N1115" s="6">
        <v>0</v>
      </c>
      <c r="O1115" s="5">
        <v>0</v>
      </c>
      <c r="P1115" s="6">
        <v>0</v>
      </c>
      <c r="Q1115" s="5">
        <v>0</v>
      </c>
      <c r="R1115" s="6">
        <v>0</v>
      </c>
      <c r="S1115" s="5">
        <v>0</v>
      </c>
      <c r="T1115" s="6">
        <v>0</v>
      </c>
      <c r="U1115" s="5">
        <v>0</v>
      </c>
      <c r="V1115" s="6">
        <v>0</v>
      </c>
      <c r="W1115" s="5">
        <v>0</v>
      </c>
      <c r="X1115" s="6">
        <v>0</v>
      </c>
      <c r="Y1115" s="5">
        <v>0</v>
      </c>
      <c r="Z1115" s="6">
        <v>0</v>
      </c>
      <c r="AA1115" s="5">
        <v>0</v>
      </c>
      <c r="AB1115" s="6">
        <v>0</v>
      </c>
      <c r="AC1115" s="5">
        <v>0</v>
      </c>
      <c r="AD1115" s="6">
        <v>0</v>
      </c>
      <c r="AE1115" s="5">
        <v>0</v>
      </c>
      <c r="AF1115" s="6">
        <v>0</v>
      </c>
    </row>
    <row r="1116" spans="2:32" x14ac:dyDescent="0.35">
      <c r="B1116" s="1" t="s">
        <v>581</v>
      </c>
      <c r="C1116" s="5">
        <v>0</v>
      </c>
      <c r="D1116" s="6">
        <v>0</v>
      </c>
      <c r="E1116" s="5">
        <v>0</v>
      </c>
      <c r="F1116" s="6">
        <v>0</v>
      </c>
      <c r="G1116" s="5">
        <v>0</v>
      </c>
      <c r="H1116" s="6">
        <v>0</v>
      </c>
      <c r="I1116" s="5">
        <v>0</v>
      </c>
      <c r="J1116" s="6">
        <v>0</v>
      </c>
      <c r="K1116" s="5">
        <v>0</v>
      </c>
      <c r="L1116" s="6">
        <v>0</v>
      </c>
      <c r="M1116" s="5">
        <v>0</v>
      </c>
      <c r="N1116" s="6">
        <v>0</v>
      </c>
      <c r="O1116" s="5">
        <v>0</v>
      </c>
      <c r="P1116" s="6">
        <v>0</v>
      </c>
      <c r="Q1116" s="5">
        <v>0</v>
      </c>
      <c r="R1116" s="6">
        <v>0</v>
      </c>
      <c r="S1116" s="5">
        <v>0</v>
      </c>
      <c r="T1116" s="6">
        <v>0</v>
      </c>
      <c r="U1116" s="5">
        <v>0</v>
      </c>
      <c r="V1116" s="6">
        <v>0</v>
      </c>
      <c r="W1116" s="5">
        <v>0</v>
      </c>
      <c r="X1116" s="6">
        <v>0</v>
      </c>
      <c r="Y1116" s="5">
        <v>0</v>
      </c>
      <c r="Z1116" s="6">
        <v>0</v>
      </c>
      <c r="AA1116" s="5">
        <v>0</v>
      </c>
      <c r="AB1116" s="6">
        <v>0</v>
      </c>
      <c r="AC1116" s="5">
        <v>0</v>
      </c>
      <c r="AD1116" s="6">
        <v>0</v>
      </c>
      <c r="AE1116" s="5">
        <v>0</v>
      </c>
      <c r="AF1116" s="6">
        <v>0</v>
      </c>
    </row>
    <row r="1117" spans="2:32" x14ac:dyDescent="0.35">
      <c r="B1117" s="1" t="s">
        <v>582</v>
      </c>
      <c r="C1117" s="5">
        <v>0</v>
      </c>
      <c r="D1117" s="6">
        <v>0</v>
      </c>
      <c r="E1117" s="5">
        <v>0</v>
      </c>
      <c r="F1117" s="6">
        <v>0</v>
      </c>
      <c r="G1117" s="5">
        <v>0</v>
      </c>
      <c r="H1117" s="6">
        <v>0</v>
      </c>
      <c r="I1117" s="5">
        <v>0</v>
      </c>
      <c r="J1117" s="6">
        <v>0</v>
      </c>
      <c r="K1117" s="5">
        <v>0</v>
      </c>
      <c r="L1117" s="6">
        <v>0</v>
      </c>
      <c r="M1117" s="5">
        <v>0</v>
      </c>
      <c r="N1117" s="6">
        <v>0</v>
      </c>
      <c r="O1117" s="5">
        <v>0</v>
      </c>
      <c r="P1117" s="6">
        <v>0</v>
      </c>
      <c r="Q1117" s="5">
        <v>0</v>
      </c>
      <c r="R1117" s="6">
        <v>0</v>
      </c>
      <c r="S1117" s="5">
        <v>0</v>
      </c>
      <c r="T1117" s="6">
        <v>0</v>
      </c>
      <c r="U1117" s="5">
        <v>0</v>
      </c>
      <c r="V1117" s="6">
        <v>0</v>
      </c>
      <c r="W1117" s="5">
        <v>0</v>
      </c>
      <c r="X1117" s="6">
        <v>0</v>
      </c>
      <c r="Y1117" s="5">
        <v>0</v>
      </c>
      <c r="Z1117" s="6">
        <v>0</v>
      </c>
      <c r="AA1117" s="5">
        <v>0</v>
      </c>
      <c r="AB1117" s="6">
        <v>0</v>
      </c>
      <c r="AC1117" s="5">
        <v>0</v>
      </c>
      <c r="AD1117" s="6">
        <v>0</v>
      </c>
      <c r="AE1117" s="5">
        <v>0</v>
      </c>
      <c r="AF1117" s="6">
        <v>0</v>
      </c>
    </row>
    <row r="1118" spans="2:32" x14ac:dyDescent="0.35">
      <c r="B1118" s="1" t="s">
        <v>583</v>
      </c>
      <c r="C1118" s="5">
        <v>1.33E-3</v>
      </c>
      <c r="D1118" s="6">
        <v>0.97</v>
      </c>
      <c r="E1118" s="5">
        <v>0</v>
      </c>
      <c r="F1118" s="6">
        <v>0</v>
      </c>
      <c r="G1118" s="5">
        <v>0</v>
      </c>
      <c r="H1118" s="6">
        <v>0</v>
      </c>
      <c r="I1118" s="5">
        <v>0</v>
      </c>
      <c r="J1118" s="6">
        <v>0</v>
      </c>
      <c r="K1118" s="5">
        <v>0</v>
      </c>
      <c r="L1118" s="6">
        <v>0</v>
      </c>
      <c r="M1118" s="5">
        <v>0</v>
      </c>
      <c r="N1118" s="6">
        <v>0</v>
      </c>
      <c r="O1118" s="5">
        <v>7.62E-3</v>
      </c>
      <c r="P1118" s="6">
        <v>0.219</v>
      </c>
      <c r="Q1118" s="5">
        <v>6.2899999999999996E-3</v>
      </c>
      <c r="R1118" s="6">
        <v>0.21299999999999999</v>
      </c>
      <c r="S1118" s="5">
        <v>6.5199999999999998E-3</v>
      </c>
      <c r="T1118" s="6">
        <v>0.53900000000000003</v>
      </c>
      <c r="U1118" s="5">
        <v>0</v>
      </c>
      <c r="V1118" s="6">
        <v>0</v>
      </c>
      <c r="W1118" s="5">
        <v>0</v>
      </c>
      <c r="X1118" s="6">
        <v>0</v>
      </c>
      <c r="Y1118" s="5">
        <v>0</v>
      </c>
      <c r="Z1118" s="6">
        <v>0</v>
      </c>
      <c r="AA1118" s="5">
        <v>0</v>
      </c>
      <c r="AB1118" s="6">
        <v>0</v>
      </c>
      <c r="AC1118" s="5">
        <v>0</v>
      </c>
      <c r="AD1118" s="6">
        <v>0</v>
      </c>
      <c r="AE1118" s="5">
        <v>0</v>
      </c>
      <c r="AF1118" s="6">
        <v>0</v>
      </c>
    </row>
    <row r="1119" spans="2:32" x14ac:dyDescent="0.35">
      <c r="B1119" s="1" t="s">
        <v>108</v>
      </c>
      <c r="C1119" s="5">
        <v>1.223E-2</v>
      </c>
      <c r="D1119" s="6">
        <v>8.8849999999999998</v>
      </c>
      <c r="E1119" s="5">
        <v>0</v>
      </c>
      <c r="F1119" s="6">
        <v>0</v>
      </c>
      <c r="G1119" s="5">
        <v>0</v>
      </c>
      <c r="H1119" s="6">
        <v>0</v>
      </c>
      <c r="I1119" s="5">
        <v>0</v>
      </c>
      <c r="J1119" s="6">
        <v>0</v>
      </c>
      <c r="K1119" s="5">
        <v>0</v>
      </c>
      <c r="L1119" s="6">
        <v>0</v>
      </c>
      <c r="M1119" s="5">
        <v>7.1199999999999996E-3</v>
      </c>
      <c r="N1119" s="6">
        <v>0.253</v>
      </c>
      <c r="O1119" s="5">
        <v>4.9529999999999998E-2</v>
      </c>
      <c r="P1119" s="6">
        <v>1.4239999999999999</v>
      </c>
      <c r="Q1119" s="5">
        <v>5.5759999999999997E-2</v>
      </c>
      <c r="R1119" s="6">
        <v>1.887</v>
      </c>
      <c r="S1119" s="5">
        <v>6.0830000000000002E-2</v>
      </c>
      <c r="T1119" s="6">
        <v>5.0270000000000001</v>
      </c>
      <c r="U1119" s="5">
        <v>9.3100000000000006E-3</v>
      </c>
      <c r="V1119" s="6">
        <v>0.29299999999999998</v>
      </c>
      <c r="W1119" s="5">
        <v>0</v>
      </c>
      <c r="X1119" s="6">
        <v>0</v>
      </c>
      <c r="Y1119" s="5">
        <v>0</v>
      </c>
      <c r="Z1119" s="6">
        <v>0</v>
      </c>
      <c r="AA1119" s="5">
        <v>0</v>
      </c>
      <c r="AB1119" s="6">
        <v>0</v>
      </c>
      <c r="AC1119" s="5">
        <v>0</v>
      </c>
      <c r="AD1119" s="6">
        <v>0</v>
      </c>
      <c r="AE1119" s="5">
        <v>0</v>
      </c>
      <c r="AF1119" s="6">
        <v>0</v>
      </c>
    </row>
    <row r="1120" spans="2:32" x14ac:dyDescent="0.35">
      <c r="B1120" s="1" t="s">
        <v>584</v>
      </c>
      <c r="C1120" s="5">
        <v>0</v>
      </c>
      <c r="D1120" s="6">
        <v>0</v>
      </c>
      <c r="E1120" s="5">
        <v>0</v>
      </c>
      <c r="F1120" s="6">
        <v>0</v>
      </c>
      <c r="G1120" s="5">
        <v>0</v>
      </c>
      <c r="H1120" s="6">
        <v>0</v>
      </c>
      <c r="I1120" s="5">
        <v>0</v>
      </c>
      <c r="J1120" s="6">
        <v>0</v>
      </c>
      <c r="K1120" s="5">
        <v>0</v>
      </c>
      <c r="L1120" s="6">
        <v>0</v>
      </c>
      <c r="M1120" s="5">
        <v>0</v>
      </c>
      <c r="N1120" s="6">
        <v>0</v>
      </c>
      <c r="O1120" s="5">
        <v>0</v>
      </c>
      <c r="P1120" s="6">
        <v>0</v>
      </c>
      <c r="Q1120" s="5">
        <v>0</v>
      </c>
      <c r="R1120" s="6">
        <v>0</v>
      </c>
      <c r="S1120" s="5">
        <v>0</v>
      </c>
      <c r="T1120" s="6">
        <v>0</v>
      </c>
      <c r="U1120" s="5">
        <v>0</v>
      </c>
      <c r="V1120" s="6">
        <v>0</v>
      </c>
      <c r="W1120" s="5">
        <v>0</v>
      </c>
      <c r="X1120" s="6">
        <v>0</v>
      </c>
      <c r="Y1120" s="5">
        <v>0</v>
      </c>
      <c r="Z1120" s="6">
        <v>0</v>
      </c>
      <c r="AA1120" s="5">
        <v>0</v>
      </c>
      <c r="AB1120" s="6">
        <v>0</v>
      </c>
      <c r="AC1120" s="5">
        <v>0</v>
      </c>
      <c r="AD1120" s="6">
        <v>0</v>
      </c>
      <c r="AE1120" s="5">
        <v>0</v>
      </c>
      <c r="AF1120" s="6">
        <v>0</v>
      </c>
    </row>
    <row r="1121" spans="2:32" x14ac:dyDescent="0.35">
      <c r="B1121" s="1" t="s">
        <v>585</v>
      </c>
      <c r="C1121" s="5">
        <v>0</v>
      </c>
      <c r="D1121" s="6">
        <v>0</v>
      </c>
      <c r="E1121" s="5">
        <v>0</v>
      </c>
      <c r="F1121" s="6">
        <v>0</v>
      </c>
      <c r="G1121" s="5">
        <v>0</v>
      </c>
      <c r="H1121" s="6">
        <v>0</v>
      </c>
      <c r="I1121" s="5">
        <v>0</v>
      </c>
      <c r="J1121" s="6">
        <v>0</v>
      </c>
      <c r="K1121" s="5">
        <v>0</v>
      </c>
      <c r="L1121" s="6">
        <v>0</v>
      </c>
      <c r="M1121" s="5">
        <v>0</v>
      </c>
      <c r="N1121" s="6">
        <v>0</v>
      </c>
      <c r="O1121" s="5">
        <v>0</v>
      </c>
      <c r="P1121" s="6">
        <v>0</v>
      </c>
      <c r="Q1121" s="5">
        <v>0</v>
      </c>
      <c r="R1121" s="6">
        <v>0</v>
      </c>
      <c r="S1121" s="5">
        <v>0</v>
      </c>
      <c r="T1121" s="6">
        <v>0</v>
      </c>
      <c r="U1121" s="5">
        <v>0</v>
      </c>
      <c r="V1121" s="6">
        <v>0</v>
      </c>
      <c r="W1121" s="5">
        <v>0</v>
      </c>
      <c r="X1121" s="6">
        <v>0</v>
      </c>
      <c r="Y1121" s="5">
        <v>0</v>
      </c>
      <c r="Z1121" s="6">
        <v>0</v>
      </c>
      <c r="AA1121" s="5">
        <v>0</v>
      </c>
      <c r="AB1121" s="6">
        <v>0</v>
      </c>
      <c r="AC1121" s="5">
        <v>0</v>
      </c>
      <c r="AD1121" s="6">
        <v>0</v>
      </c>
      <c r="AE1121" s="5">
        <v>0</v>
      </c>
      <c r="AF1121" s="6">
        <v>0</v>
      </c>
    </row>
    <row r="1122" spans="2:32" x14ac:dyDescent="0.35">
      <c r="B1122" s="1" t="s">
        <v>586</v>
      </c>
      <c r="C1122" s="5">
        <v>0</v>
      </c>
      <c r="D1122" s="6">
        <v>0</v>
      </c>
      <c r="E1122" s="5">
        <v>0</v>
      </c>
      <c r="F1122" s="6">
        <v>0</v>
      </c>
      <c r="G1122" s="5">
        <v>0</v>
      </c>
      <c r="H1122" s="6">
        <v>0</v>
      </c>
      <c r="I1122" s="5">
        <v>0</v>
      </c>
      <c r="J1122" s="6">
        <v>0</v>
      </c>
      <c r="K1122" s="5">
        <v>0</v>
      </c>
      <c r="L1122" s="6">
        <v>0</v>
      </c>
      <c r="M1122" s="5">
        <v>0</v>
      </c>
      <c r="N1122" s="6">
        <v>0</v>
      </c>
      <c r="O1122" s="5">
        <v>0</v>
      </c>
      <c r="P1122" s="6">
        <v>0</v>
      </c>
      <c r="Q1122" s="5">
        <v>0</v>
      </c>
      <c r="R1122" s="6">
        <v>0</v>
      </c>
      <c r="S1122" s="5">
        <v>0</v>
      </c>
      <c r="T1122" s="6">
        <v>0</v>
      </c>
      <c r="U1122" s="5">
        <v>0</v>
      </c>
      <c r="V1122" s="6">
        <v>0</v>
      </c>
      <c r="W1122" s="5">
        <v>0</v>
      </c>
      <c r="X1122" s="6">
        <v>0</v>
      </c>
      <c r="Y1122" s="5">
        <v>0</v>
      </c>
      <c r="Z1122" s="6">
        <v>0</v>
      </c>
      <c r="AA1122" s="5">
        <v>0</v>
      </c>
      <c r="AB1122" s="6">
        <v>0</v>
      </c>
      <c r="AC1122" s="5">
        <v>0</v>
      </c>
      <c r="AD1122" s="6">
        <v>0</v>
      </c>
      <c r="AE1122" s="5">
        <v>0</v>
      </c>
      <c r="AF1122" s="6">
        <v>0</v>
      </c>
    </row>
    <row r="1123" spans="2:32" x14ac:dyDescent="0.35">
      <c r="B1123" s="1" t="s">
        <v>587</v>
      </c>
      <c r="C1123" s="5">
        <v>3.14E-3</v>
      </c>
      <c r="D1123" s="6">
        <v>2.2850000000000001</v>
      </c>
      <c r="E1123" s="5">
        <v>0</v>
      </c>
      <c r="F1123" s="6">
        <v>0</v>
      </c>
      <c r="G1123" s="5">
        <v>0</v>
      </c>
      <c r="H1123" s="6">
        <v>0</v>
      </c>
      <c r="I1123" s="5">
        <v>0</v>
      </c>
      <c r="J1123" s="6">
        <v>0</v>
      </c>
      <c r="K1123" s="5">
        <v>0</v>
      </c>
      <c r="L1123" s="6">
        <v>0</v>
      </c>
      <c r="M1123" s="5">
        <v>0</v>
      </c>
      <c r="N1123" s="6">
        <v>0</v>
      </c>
      <c r="O1123" s="5">
        <v>0</v>
      </c>
      <c r="P1123" s="6">
        <v>0</v>
      </c>
      <c r="Q1123" s="5">
        <v>6.7519999999999997E-2</v>
      </c>
      <c r="R1123" s="6">
        <v>2.2850000000000001</v>
      </c>
      <c r="S1123" s="5">
        <v>0</v>
      </c>
      <c r="T1123" s="6">
        <v>0</v>
      </c>
      <c r="U1123" s="5">
        <v>0</v>
      </c>
      <c r="V1123" s="6">
        <v>0</v>
      </c>
      <c r="W1123" s="5">
        <v>0</v>
      </c>
      <c r="X1123" s="6">
        <v>0</v>
      </c>
      <c r="Y1123" s="5">
        <v>0</v>
      </c>
      <c r="Z1123" s="6">
        <v>0</v>
      </c>
      <c r="AA1123" s="5">
        <v>0</v>
      </c>
      <c r="AB1123" s="6">
        <v>0</v>
      </c>
      <c r="AC1123" s="5">
        <v>0</v>
      </c>
      <c r="AD1123" s="6">
        <v>0</v>
      </c>
      <c r="AE1123" s="5">
        <v>0</v>
      </c>
      <c r="AF1123" s="6">
        <v>0</v>
      </c>
    </row>
    <row r="1124" spans="2:32" x14ac:dyDescent="0.35">
      <c r="B1124" s="2" t="s">
        <v>8</v>
      </c>
    </row>
    <row r="1125" spans="2:32" x14ac:dyDescent="0.35">
      <c r="B1125" s="1" t="s">
        <v>588</v>
      </c>
      <c r="C1125" s="5">
        <v>0</v>
      </c>
      <c r="D1125" s="6">
        <v>0</v>
      </c>
      <c r="E1125" s="5">
        <v>0</v>
      </c>
      <c r="F1125" s="6">
        <v>0</v>
      </c>
      <c r="G1125" s="5">
        <v>0</v>
      </c>
      <c r="H1125" s="6">
        <v>0</v>
      </c>
      <c r="I1125" s="5">
        <v>0</v>
      </c>
      <c r="J1125" s="6">
        <v>0</v>
      </c>
      <c r="K1125" s="5">
        <v>0</v>
      </c>
      <c r="L1125" s="6">
        <v>0</v>
      </c>
      <c r="M1125" s="5">
        <v>0</v>
      </c>
      <c r="N1125" s="6">
        <v>0</v>
      </c>
      <c r="O1125" s="5">
        <v>0</v>
      </c>
      <c r="P1125" s="6">
        <v>0</v>
      </c>
      <c r="Q1125" s="5">
        <v>0</v>
      </c>
      <c r="R1125" s="6">
        <v>0</v>
      </c>
      <c r="S1125" s="5">
        <v>0</v>
      </c>
      <c r="T1125" s="6">
        <v>0</v>
      </c>
      <c r="U1125" s="5">
        <v>0</v>
      </c>
      <c r="V1125" s="6">
        <v>0</v>
      </c>
      <c r="W1125" s="5">
        <v>0</v>
      </c>
      <c r="X1125" s="6">
        <v>0</v>
      </c>
      <c r="Y1125" s="5">
        <v>0</v>
      </c>
      <c r="Z1125" s="6">
        <v>0</v>
      </c>
      <c r="AA1125" s="5">
        <v>0</v>
      </c>
      <c r="AB1125" s="6">
        <v>0</v>
      </c>
      <c r="AC1125" s="5">
        <v>0</v>
      </c>
      <c r="AD1125" s="6">
        <v>0</v>
      </c>
      <c r="AE1125" s="5">
        <v>0</v>
      </c>
      <c r="AF1125" s="6">
        <v>0</v>
      </c>
    </row>
    <row r="1126" spans="2:32" x14ac:dyDescent="0.35">
      <c r="B1126" s="1" t="s">
        <v>109</v>
      </c>
      <c r="C1126" s="5">
        <v>0</v>
      </c>
      <c r="D1126" s="6">
        <v>0</v>
      </c>
      <c r="E1126" s="5">
        <v>0</v>
      </c>
      <c r="F1126" s="6">
        <v>0</v>
      </c>
      <c r="G1126" s="5">
        <v>0</v>
      </c>
      <c r="H1126" s="6">
        <v>0</v>
      </c>
      <c r="I1126" s="5">
        <v>0</v>
      </c>
      <c r="J1126" s="6">
        <v>0</v>
      </c>
      <c r="K1126" s="5">
        <v>0</v>
      </c>
      <c r="L1126" s="6">
        <v>0</v>
      </c>
      <c r="M1126" s="5">
        <v>0</v>
      </c>
      <c r="N1126" s="6">
        <v>0</v>
      </c>
      <c r="O1126" s="5">
        <v>0</v>
      </c>
      <c r="P1126" s="6">
        <v>0</v>
      </c>
      <c r="Q1126" s="5">
        <v>0</v>
      </c>
      <c r="R1126" s="6">
        <v>0</v>
      </c>
      <c r="S1126" s="5">
        <v>0</v>
      </c>
      <c r="T1126" s="6">
        <v>0</v>
      </c>
      <c r="U1126" s="5">
        <v>0</v>
      </c>
      <c r="V1126" s="6">
        <v>0</v>
      </c>
      <c r="W1126" s="5">
        <v>0</v>
      </c>
      <c r="X1126" s="6">
        <v>0</v>
      </c>
      <c r="Y1126" s="5">
        <v>0</v>
      </c>
      <c r="Z1126" s="6">
        <v>0</v>
      </c>
      <c r="AA1126" s="5">
        <v>0</v>
      </c>
      <c r="AB1126" s="6">
        <v>0</v>
      </c>
      <c r="AC1126" s="5">
        <v>0</v>
      </c>
      <c r="AD1126" s="6">
        <v>0</v>
      </c>
      <c r="AE1126" s="5">
        <v>0</v>
      </c>
      <c r="AF1126" s="6">
        <v>0</v>
      </c>
    </row>
    <row r="1127" spans="2:32" x14ac:dyDescent="0.35">
      <c r="B1127" s="1" t="s">
        <v>110</v>
      </c>
      <c r="C1127" s="5">
        <v>0</v>
      </c>
      <c r="D1127" s="6">
        <v>0</v>
      </c>
      <c r="E1127" s="5">
        <v>0</v>
      </c>
      <c r="F1127" s="6">
        <v>0</v>
      </c>
      <c r="G1127" s="5">
        <v>0</v>
      </c>
      <c r="H1127" s="6">
        <v>0</v>
      </c>
      <c r="I1127" s="5">
        <v>0</v>
      </c>
      <c r="J1127" s="6">
        <v>0</v>
      </c>
      <c r="K1127" s="5">
        <v>0</v>
      </c>
      <c r="L1127" s="6">
        <v>0</v>
      </c>
      <c r="M1127" s="5">
        <v>0</v>
      </c>
      <c r="N1127" s="6">
        <v>0</v>
      </c>
      <c r="O1127" s="5">
        <v>0</v>
      </c>
      <c r="P1127" s="6">
        <v>0</v>
      </c>
      <c r="Q1127" s="5">
        <v>0</v>
      </c>
      <c r="R1127" s="6">
        <v>0</v>
      </c>
      <c r="S1127" s="5">
        <v>0</v>
      </c>
      <c r="T1127" s="6">
        <v>0</v>
      </c>
      <c r="U1127" s="5">
        <v>0</v>
      </c>
      <c r="V1127" s="6">
        <v>0</v>
      </c>
      <c r="W1127" s="5">
        <v>0</v>
      </c>
      <c r="X1127" s="6">
        <v>0</v>
      </c>
      <c r="Y1127" s="5">
        <v>0</v>
      </c>
      <c r="Z1127" s="6">
        <v>0</v>
      </c>
      <c r="AA1127" s="5">
        <v>0</v>
      </c>
      <c r="AB1127" s="6">
        <v>0</v>
      </c>
      <c r="AC1127" s="5">
        <v>0</v>
      </c>
      <c r="AD1127" s="6">
        <v>0</v>
      </c>
      <c r="AE1127" s="5">
        <v>0</v>
      </c>
      <c r="AF1127" s="6">
        <v>0</v>
      </c>
    </row>
    <row r="1128" spans="2:32" x14ac:dyDescent="0.35">
      <c r="B1128" s="1" t="s">
        <v>589</v>
      </c>
      <c r="C1128" s="5">
        <v>0</v>
      </c>
      <c r="D1128" s="6">
        <v>0</v>
      </c>
      <c r="E1128" s="5">
        <v>0</v>
      </c>
      <c r="F1128" s="6">
        <v>0</v>
      </c>
      <c r="G1128" s="5">
        <v>0</v>
      </c>
      <c r="H1128" s="6">
        <v>0</v>
      </c>
      <c r="I1128" s="5">
        <v>0</v>
      </c>
      <c r="J1128" s="6">
        <v>0</v>
      </c>
      <c r="K1128" s="5">
        <v>0</v>
      </c>
      <c r="L1128" s="6">
        <v>0</v>
      </c>
      <c r="M1128" s="5">
        <v>0</v>
      </c>
      <c r="N1128" s="6">
        <v>0</v>
      </c>
      <c r="O1128" s="5">
        <v>0</v>
      </c>
      <c r="P1128" s="6">
        <v>0</v>
      </c>
      <c r="Q1128" s="5">
        <v>0</v>
      </c>
      <c r="R1128" s="6">
        <v>0</v>
      </c>
      <c r="S1128" s="5">
        <v>0</v>
      </c>
      <c r="T1128" s="6">
        <v>0</v>
      </c>
      <c r="U1128" s="5">
        <v>0</v>
      </c>
      <c r="V1128" s="6">
        <v>0</v>
      </c>
      <c r="W1128" s="5">
        <v>0</v>
      </c>
      <c r="X1128" s="6">
        <v>0</v>
      </c>
      <c r="Y1128" s="5">
        <v>0</v>
      </c>
      <c r="Z1128" s="6">
        <v>0</v>
      </c>
      <c r="AA1128" s="5">
        <v>0</v>
      </c>
      <c r="AB1128" s="6">
        <v>0</v>
      </c>
      <c r="AC1128" s="5">
        <v>0</v>
      </c>
      <c r="AD1128" s="6">
        <v>0</v>
      </c>
      <c r="AE1128" s="5">
        <v>0</v>
      </c>
      <c r="AF1128" s="6">
        <v>0</v>
      </c>
    </row>
    <row r="1129" spans="2:32" x14ac:dyDescent="0.35">
      <c r="B1129" s="1" t="s">
        <v>590</v>
      </c>
      <c r="C1129" s="5">
        <v>0</v>
      </c>
      <c r="D1129" s="6">
        <v>0</v>
      </c>
      <c r="E1129" s="5">
        <v>0</v>
      </c>
      <c r="F1129" s="6">
        <v>0</v>
      </c>
      <c r="G1129" s="5">
        <v>0</v>
      </c>
      <c r="H1129" s="6">
        <v>0</v>
      </c>
      <c r="I1129" s="5">
        <v>0</v>
      </c>
      <c r="J1129" s="6">
        <v>0</v>
      </c>
      <c r="K1129" s="5">
        <v>0</v>
      </c>
      <c r="L1129" s="6">
        <v>0</v>
      </c>
      <c r="M1129" s="5">
        <v>0</v>
      </c>
      <c r="N1129" s="6">
        <v>0</v>
      </c>
      <c r="O1129" s="5">
        <v>0</v>
      </c>
      <c r="P1129" s="6">
        <v>0</v>
      </c>
      <c r="Q1129" s="5">
        <v>0</v>
      </c>
      <c r="R1129" s="6">
        <v>0</v>
      </c>
      <c r="S1129" s="5">
        <v>0</v>
      </c>
      <c r="T1129" s="6">
        <v>0</v>
      </c>
      <c r="U1129" s="5">
        <v>0</v>
      </c>
      <c r="V1129" s="6">
        <v>0</v>
      </c>
      <c r="W1129" s="5">
        <v>0</v>
      </c>
      <c r="X1129" s="6">
        <v>0</v>
      </c>
      <c r="Y1129" s="5">
        <v>0</v>
      </c>
      <c r="Z1129" s="6">
        <v>0</v>
      </c>
      <c r="AA1129" s="5">
        <v>0</v>
      </c>
      <c r="AB1129" s="6">
        <v>0</v>
      </c>
      <c r="AC1129" s="5">
        <v>0</v>
      </c>
      <c r="AD1129" s="6">
        <v>0</v>
      </c>
      <c r="AE1129" s="5">
        <v>0</v>
      </c>
      <c r="AF1129" s="6">
        <v>0</v>
      </c>
    </row>
    <row r="1130" spans="2:32" x14ac:dyDescent="0.35">
      <c r="B1130" s="1" t="s">
        <v>591</v>
      </c>
      <c r="C1130" s="5">
        <v>0</v>
      </c>
      <c r="D1130" s="6">
        <v>0</v>
      </c>
      <c r="E1130" s="5">
        <v>0</v>
      </c>
      <c r="F1130" s="6">
        <v>0</v>
      </c>
      <c r="G1130" s="5">
        <v>0</v>
      </c>
      <c r="H1130" s="6">
        <v>0</v>
      </c>
      <c r="I1130" s="5">
        <v>0</v>
      </c>
      <c r="J1130" s="6">
        <v>0</v>
      </c>
      <c r="K1130" s="5">
        <v>0</v>
      </c>
      <c r="L1130" s="6">
        <v>0</v>
      </c>
      <c r="M1130" s="5">
        <v>0</v>
      </c>
      <c r="N1130" s="6">
        <v>0</v>
      </c>
      <c r="O1130" s="5">
        <v>0</v>
      </c>
      <c r="P1130" s="6">
        <v>0</v>
      </c>
      <c r="Q1130" s="5">
        <v>0</v>
      </c>
      <c r="R1130" s="6">
        <v>0</v>
      </c>
      <c r="S1130" s="5">
        <v>0</v>
      </c>
      <c r="T1130" s="6">
        <v>0</v>
      </c>
      <c r="U1130" s="5">
        <v>0</v>
      </c>
      <c r="V1130" s="6">
        <v>0</v>
      </c>
      <c r="W1130" s="5">
        <v>0</v>
      </c>
      <c r="X1130" s="6">
        <v>0</v>
      </c>
      <c r="Y1130" s="5">
        <v>0</v>
      </c>
      <c r="Z1130" s="6">
        <v>0</v>
      </c>
      <c r="AA1130" s="5">
        <v>0</v>
      </c>
      <c r="AB1130" s="6">
        <v>0</v>
      </c>
      <c r="AC1130" s="5">
        <v>0</v>
      </c>
      <c r="AD1130" s="6">
        <v>0</v>
      </c>
      <c r="AE1130" s="5">
        <v>0</v>
      </c>
      <c r="AF1130" s="6">
        <v>0</v>
      </c>
    </row>
    <row r="1131" spans="2:32" x14ac:dyDescent="0.35">
      <c r="B1131" s="1" t="s">
        <v>592</v>
      </c>
      <c r="C1131" s="5">
        <v>7.3999999999999999E-4</v>
      </c>
      <c r="D1131" s="6">
        <v>0.53900000000000003</v>
      </c>
      <c r="E1131" s="5">
        <v>0</v>
      </c>
      <c r="F1131" s="6">
        <v>0</v>
      </c>
      <c r="G1131" s="5">
        <v>0</v>
      </c>
      <c r="H1131" s="6">
        <v>0</v>
      </c>
      <c r="I1131" s="5">
        <v>0</v>
      </c>
      <c r="J1131" s="6">
        <v>0</v>
      </c>
      <c r="K1131" s="5">
        <v>0</v>
      </c>
      <c r="L1131" s="6">
        <v>0</v>
      </c>
      <c r="M1131" s="5">
        <v>0</v>
      </c>
      <c r="N1131" s="6">
        <v>0</v>
      </c>
      <c r="O1131" s="5">
        <v>0</v>
      </c>
      <c r="P1131" s="6">
        <v>0</v>
      </c>
      <c r="Q1131" s="5">
        <v>0</v>
      </c>
      <c r="R1131" s="6">
        <v>0</v>
      </c>
      <c r="S1131" s="5">
        <v>6.5199999999999998E-3</v>
      </c>
      <c r="T1131" s="6">
        <v>0.53900000000000003</v>
      </c>
      <c r="U1131" s="5">
        <v>0</v>
      </c>
      <c r="V1131" s="6">
        <v>0</v>
      </c>
      <c r="W1131" s="5">
        <v>0</v>
      </c>
      <c r="X1131" s="6">
        <v>0</v>
      </c>
      <c r="Y1131" s="5">
        <v>0</v>
      </c>
      <c r="Z1131" s="6">
        <v>0</v>
      </c>
      <c r="AA1131" s="5">
        <v>0</v>
      </c>
      <c r="AB1131" s="6">
        <v>0</v>
      </c>
      <c r="AC1131" s="5">
        <v>0</v>
      </c>
      <c r="AD1131" s="6">
        <v>0</v>
      </c>
      <c r="AE1131" s="5">
        <v>0</v>
      </c>
      <c r="AF1131" s="6">
        <v>0</v>
      </c>
    </row>
    <row r="1132" spans="2:32" x14ac:dyDescent="0.35">
      <c r="B1132" s="1" t="s">
        <v>593</v>
      </c>
      <c r="C1132" s="5">
        <v>0</v>
      </c>
      <c r="D1132" s="6">
        <v>0</v>
      </c>
      <c r="E1132" s="5">
        <v>0</v>
      </c>
      <c r="F1132" s="6">
        <v>0</v>
      </c>
      <c r="G1132" s="5">
        <v>0</v>
      </c>
      <c r="H1132" s="6">
        <v>0</v>
      </c>
      <c r="I1132" s="5">
        <v>0</v>
      </c>
      <c r="J1132" s="6">
        <v>0</v>
      </c>
      <c r="K1132" s="5">
        <v>0</v>
      </c>
      <c r="L1132" s="6">
        <v>0</v>
      </c>
      <c r="M1132" s="5">
        <v>0</v>
      </c>
      <c r="N1132" s="6">
        <v>0</v>
      </c>
      <c r="O1132" s="5">
        <v>0</v>
      </c>
      <c r="P1132" s="6">
        <v>0</v>
      </c>
      <c r="Q1132" s="5">
        <v>0</v>
      </c>
      <c r="R1132" s="6">
        <v>0</v>
      </c>
      <c r="S1132" s="5">
        <v>0</v>
      </c>
      <c r="T1132" s="6">
        <v>0</v>
      </c>
      <c r="U1132" s="5">
        <v>0</v>
      </c>
      <c r="V1132" s="6">
        <v>0</v>
      </c>
      <c r="W1132" s="5">
        <v>0</v>
      </c>
      <c r="X1132" s="6">
        <v>0</v>
      </c>
      <c r="Y1132" s="5">
        <v>0</v>
      </c>
      <c r="Z1132" s="6">
        <v>0</v>
      </c>
      <c r="AA1132" s="5">
        <v>0</v>
      </c>
      <c r="AB1132" s="6">
        <v>0</v>
      </c>
      <c r="AC1132" s="5">
        <v>0</v>
      </c>
      <c r="AD1132" s="6">
        <v>0</v>
      </c>
      <c r="AE1132" s="5">
        <v>0</v>
      </c>
      <c r="AF1132" s="6">
        <v>0</v>
      </c>
    </row>
    <row r="1133" spans="2:32" x14ac:dyDescent="0.35">
      <c r="B1133" s="1" t="s">
        <v>594</v>
      </c>
      <c r="C1133" s="5">
        <v>0</v>
      </c>
      <c r="D1133" s="6">
        <v>0</v>
      </c>
      <c r="E1133" s="5">
        <v>0</v>
      </c>
      <c r="F1133" s="6">
        <v>0</v>
      </c>
      <c r="G1133" s="5">
        <v>0</v>
      </c>
      <c r="H1133" s="6">
        <v>0</v>
      </c>
      <c r="I1133" s="5">
        <v>0</v>
      </c>
      <c r="J1133" s="6">
        <v>0</v>
      </c>
      <c r="K1133" s="5">
        <v>0</v>
      </c>
      <c r="L1133" s="6">
        <v>0</v>
      </c>
      <c r="M1133" s="5">
        <v>0</v>
      </c>
      <c r="N1133" s="6">
        <v>0</v>
      </c>
      <c r="O1133" s="5">
        <v>0</v>
      </c>
      <c r="P1133" s="6">
        <v>0</v>
      </c>
      <c r="Q1133" s="5">
        <v>0</v>
      </c>
      <c r="R1133" s="6">
        <v>0</v>
      </c>
      <c r="S1133" s="5">
        <v>0</v>
      </c>
      <c r="T1133" s="6">
        <v>0</v>
      </c>
      <c r="U1133" s="5">
        <v>0</v>
      </c>
      <c r="V1133" s="6">
        <v>0</v>
      </c>
      <c r="W1133" s="5">
        <v>0</v>
      </c>
      <c r="X1133" s="6">
        <v>0</v>
      </c>
      <c r="Y1133" s="5">
        <v>0</v>
      </c>
      <c r="Z1133" s="6">
        <v>0</v>
      </c>
      <c r="AA1133" s="5">
        <v>0</v>
      </c>
      <c r="AB1133" s="6">
        <v>0</v>
      </c>
      <c r="AC1133" s="5">
        <v>0</v>
      </c>
      <c r="AD1133" s="6">
        <v>0</v>
      </c>
      <c r="AE1133" s="5">
        <v>0</v>
      </c>
      <c r="AF1133" s="6">
        <v>0</v>
      </c>
    </row>
    <row r="1134" spans="2:32" x14ac:dyDescent="0.35">
      <c r="B1134" s="1" t="s">
        <v>595</v>
      </c>
      <c r="C1134" s="5">
        <v>4.8300000000000001E-3</v>
      </c>
      <c r="D1134" s="6">
        <v>3.51</v>
      </c>
      <c r="E1134" s="5">
        <v>0</v>
      </c>
      <c r="F1134" s="6">
        <v>0</v>
      </c>
      <c r="G1134" s="5">
        <v>0</v>
      </c>
      <c r="H1134" s="6">
        <v>0</v>
      </c>
      <c r="I1134" s="5">
        <v>0</v>
      </c>
      <c r="J1134" s="6">
        <v>0</v>
      </c>
      <c r="K1134" s="5">
        <v>0</v>
      </c>
      <c r="L1134" s="6">
        <v>0</v>
      </c>
      <c r="M1134" s="5">
        <v>0</v>
      </c>
      <c r="N1134" s="6">
        <v>0</v>
      </c>
      <c r="O1134" s="5">
        <v>0</v>
      </c>
      <c r="P1134" s="6">
        <v>0</v>
      </c>
      <c r="Q1134" s="5">
        <v>0</v>
      </c>
      <c r="R1134" s="6">
        <v>0</v>
      </c>
      <c r="S1134" s="5">
        <v>4.2470000000000001E-2</v>
      </c>
      <c r="T1134" s="6">
        <v>3.51</v>
      </c>
      <c r="U1134" s="5">
        <v>0</v>
      </c>
      <c r="V1134" s="6">
        <v>0</v>
      </c>
      <c r="W1134" s="5">
        <v>0</v>
      </c>
      <c r="X1134" s="6">
        <v>0</v>
      </c>
      <c r="Y1134" s="5">
        <v>0</v>
      </c>
      <c r="Z1134" s="6">
        <v>0</v>
      </c>
      <c r="AA1134" s="5">
        <v>0</v>
      </c>
      <c r="AB1134" s="6">
        <v>0</v>
      </c>
      <c r="AC1134" s="5">
        <v>0</v>
      </c>
      <c r="AD1134" s="6">
        <v>0</v>
      </c>
      <c r="AE1134" s="5">
        <v>0</v>
      </c>
      <c r="AF1134" s="6">
        <v>0</v>
      </c>
    </row>
    <row r="1135" spans="2:32" x14ac:dyDescent="0.35">
      <c r="B1135" s="1" t="s">
        <v>596</v>
      </c>
      <c r="C1135" s="5">
        <v>0</v>
      </c>
      <c r="D1135" s="6">
        <v>0</v>
      </c>
      <c r="E1135" s="5">
        <v>0</v>
      </c>
      <c r="F1135" s="6">
        <v>0</v>
      </c>
      <c r="G1135" s="5">
        <v>0</v>
      </c>
      <c r="H1135" s="6">
        <v>0</v>
      </c>
      <c r="I1135" s="5">
        <v>0</v>
      </c>
      <c r="J1135" s="6">
        <v>0</v>
      </c>
      <c r="K1135" s="5">
        <v>0</v>
      </c>
      <c r="L1135" s="6">
        <v>0</v>
      </c>
      <c r="M1135" s="5">
        <v>0</v>
      </c>
      <c r="N1135" s="6">
        <v>0</v>
      </c>
      <c r="O1135" s="5">
        <v>0</v>
      </c>
      <c r="P1135" s="6">
        <v>0</v>
      </c>
      <c r="Q1135" s="5">
        <v>0</v>
      </c>
      <c r="R1135" s="6">
        <v>0</v>
      </c>
      <c r="S1135" s="5">
        <v>0</v>
      </c>
      <c r="T1135" s="6">
        <v>0</v>
      </c>
      <c r="U1135" s="5">
        <v>0</v>
      </c>
      <c r="V1135" s="6">
        <v>0</v>
      </c>
      <c r="W1135" s="5">
        <v>0</v>
      </c>
      <c r="X1135" s="6">
        <v>0</v>
      </c>
      <c r="Y1135" s="5">
        <v>0</v>
      </c>
      <c r="Z1135" s="6">
        <v>0</v>
      </c>
      <c r="AA1135" s="5">
        <v>0</v>
      </c>
      <c r="AB1135" s="6">
        <v>0</v>
      </c>
      <c r="AC1135" s="5">
        <v>0</v>
      </c>
      <c r="AD1135" s="6">
        <v>0</v>
      </c>
      <c r="AE1135" s="5">
        <v>0</v>
      </c>
      <c r="AF1135" s="6">
        <v>0</v>
      </c>
    </row>
    <row r="1136" spans="2:32" x14ac:dyDescent="0.35">
      <c r="B1136" s="1" t="s">
        <v>597</v>
      </c>
      <c r="C1136" s="5">
        <v>0</v>
      </c>
      <c r="D1136" s="6">
        <v>0</v>
      </c>
      <c r="E1136" s="5">
        <v>0</v>
      </c>
      <c r="F1136" s="6">
        <v>0</v>
      </c>
      <c r="G1136" s="5">
        <v>0</v>
      </c>
      <c r="H1136" s="6">
        <v>0</v>
      </c>
      <c r="I1136" s="5">
        <v>0</v>
      </c>
      <c r="J1136" s="6">
        <v>0</v>
      </c>
      <c r="K1136" s="5">
        <v>0</v>
      </c>
      <c r="L1136" s="6">
        <v>0</v>
      </c>
      <c r="M1136" s="5">
        <v>0</v>
      </c>
      <c r="N1136" s="6">
        <v>0</v>
      </c>
      <c r="O1136" s="5">
        <v>0</v>
      </c>
      <c r="P1136" s="6">
        <v>0</v>
      </c>
      <c r="Q1136" s="5">
        <v>0</v>
      </c>
      <c r="R1136" s="6">
        <v>0</v>
      </c>
      <c r="S1136" s="5">
        <v>0</v>
      </c>
      <c r="T1136" s="6">
        <v>0</v>
      </c>
      <c r="U1136" s="5">
        <v>0</v>
      </c>
      <c r="V1136" s="6">
        <v>0</v>
      </c>
      <c r="W1136" s="5">
        <v>0</v>
      </c>
      <c r="X1136" s="6">
        <v>0</v>
      </c>
      <c r="Y1136" s="5">
        <v>0</v>
      </c>
      <c r="Z1136" s="6">
        <v>0</v>
      </c>
      <c r="AA1136" s="5">
        <v>0</v>
      </c>
      <c r="AB1136" s="6">
        <v>0</v>
      </c>
      <c r="AC1136" s="5">
        <v>0</v>
      </c>
      <c r="AD1136" s="6">
        <v>0</v>
      </c>
      <c r="AE1136" s="5">
        <v>0</v>
      </c>
      <c r="AF1136" s="6">
        <v>0</v>
      </c>
    </row>
    <row r="1137" spans="2:32" x14ac:dyDescent="0.35">
      <c r="B1137" s="1" t="s">
        <v>598</v>
      </c>
      <c r="C1137" s="5">
        <v>0</v>
      </c>
      <c r="D1137" s="6">
        <v>0</v>
      </c>
      <c r="E1137" s="5">
        <v>0</v>
      </c>
      <c r="F1137" s="6">
        <v>0</v>
      </c>
      <c r="G1137" s="5">
        <v>0</v>
      </c>
      <c r="H1137" s="6">
        <v>0</v>
      </c>
      <c r="I1137" s="5">
        <v>0</v>
      </c>
      <c r="J1137" s="6">
        <v>0</v>
      </c>
      <c r="K1137" s="5">
        <v>0</v>
      </c>
      <c r="L1137" s="6">
        <v>0</v>
      </c>
      <c r="M1137" s="5">
        <v>0</v>
      </c>
      <c r="N1137" s="6">
        <v>0</v>
      </c>
      <c r="O1137" s="5">
        <v>0</v>
      </c>
      <c r="P1137" s="6">
        <v>0</v>
      </c>
      <c r="Q1137" s="5">
        <v>0</v>
      </c>
      <c r="R1137" s="6">
        <v>0</v>
      </c>
      <c r="S1137" s="5">
        <v>0</v>
      </c>
      <c r="T1137" s="6">
        <v>0</v>
      </c>
      <c r="U1137" s="5">
        <v>0</v>
      </c>
      <c r="V1137" s="6">
        <v>0</v>
      </c>
      <c r="W1137" s="5">
        <v>0</v>
      </c>
      <c r="X1137" s="6">
        <v>0</v>
      </c>
      <c r="Y1137" s="5">
        <v>0</v>
      </c>
      <c r="Z1137" s="6">
        <v>0</v>
      </c>
      <c r="AA1137" s="5">
        <v>0</v>
      </c>
      <c r="AB1137" s="6">
        <v>0</v>
      </c>
      <c r="AC1137" s="5">
        <v>0</v>
      </c>
      <c r="AD1137" s="6">
        <v>0</v>
      </c>
      <c r="AE1137" s="5">
        <v>0</v>
      </c>
      <c r="AF1137" s="6">
        <v>0</v>
      </c>
    </row>
    <row r="1138" spans="2:32" x14ac:dyDescent="0.35">
      <c r="B1138" s="1" t="s">
        <v>599</v>
      </c>
      <c r="C1138" s="5">
        <v>0</v>
      </c>
      <c r="D1138" s="6">
        <v>0</v>
      </c>
      <c r="E1138" s="5">
        <v>0</v>
      </c>
      <c r="F1138" s="6">
        <v>0</v>
      </c>
      <c r="G1138" s="5">
        <v>0</v>
      </c>
      <c r="H1138" s="6">
        <v>0</v>
      </c>
      <c r="I1138" s="5">
        <v>0</v>
      </c>
      <c r="J1138" s="6">
        <v>0</v>
      </c>
      <c r="K1138" s="5">
        <v>0</v>
      </c>
      <c r="L1138" s="6">
        <v>0</v>
      </c>
      <c r="M1138" s="5">
        <v>0</v>
      </c>
      <c r="N1138" s="6">
        <v>0</v>
      </c>
      <c r="O1138" s="5">
        <v>0</v>
      </c>
      <c r="P1138" s="6">
        <v>0</v>
      </c>
      <c r="Q1138" s="5">
        <v>0</v>
      </c>
      <c r="R1138" s="6">
        <v>0</v>
      </c>
      <c r="S1138" s="5">
        <v>0</v>
      </c>
      <c r="T1138" s="6">
        <v>0</v>
      </c>
      <c r="U1138" s="5">
        <v>0</v>
      </c>
      <c r="V1138" s="6">
        <v>0</v>
      </c>
      <c r="W1138" s="5">
        <v>0</v>
      </c>
      <c r="X1138" s="6">
        <v>0</v>
      </c>
      <c r="Y1138" s="5">
        <v>0</v>
      </c>
      <c r="Z1138" s="6">
        <v>0</v>
      </c>
      <c r="AA1138" s="5">
        <v>0</v>
      </c>
      <c r="AB1138" s="6">
        <v>0</v>
      </c>
      <c r="AC1138" s="5">
        <v>0</v>
      </c>
      <c r="AD1138" s="6">
        <v>0</v>
      </c>
      <c r="AE1138" s="5">
        <v>0</v>
      </c>
      <c r="AF1138" s="6">
        <v>0</v>
      </c>
    </row>
    <row r="1139" spans="2:32" x14ac:dyDescent="0.35">
      <c r="B1139" s="1" t="s">
        <v>600</v>
      </c>
      <c r="C1139" s="5">
        <v>0</v>
      </c>
      <c r="D1139" s="6">
        <v>0</v>
      </c>
      <c r="E1139" s="5">
        <v>0</v>
      </c>
      <c r="F1139" s="6">
        <v>0</v>
      </c>
      <c r="G1139" s="5">
        <v>0</v>
      </c>
      <c r="H1139" s="6">
        <v>0</v>
      </c>
      <c r="I1139" s="5">
        <v>0</v>
      </c>
      <c r="J1139" s="6">
        <v>0</v>
      </c>
      <c r="K1139" s="5">
        <v>0</v>
      </c>
      <c r="L1139" s="6">
        <v>0</v>
      </c>
      <c r="M1139" s="5">
        <v>0</v>
      </c>
      <c r="N1139" s="6">
        <v>0</v>
      </c>
      <c r="O1139" s="5">
        <v>0</v>
      </c>
      <c r="P1139" s="6">
        <v>0</v>
      </c>
      <c r="Q1139" s="5">
        <v>0</v>
      </c>
      <c r="R1139" s="6">
        <v>0</v>
      </c>
      <c r="S1139" s="5">
        <v>0</v>
      </c>
      <c r="T1139" s="6">
        <v>0</v>
      </c>
      <c r="U1139" s="5">
        <v>0</v>
      </c>
      <c r="V1139" s="6">
        <v>0</v>
      </c>
      <c r="W1139" s="5">
        <v>0</v>
      </c>
      <c r="X1139" s="6">
        <v>0</v>
      </c>
      <c r="Y1139" s="5">
        <v>0</v>
      </c>
      <c r="Z1139" s="6">
        <v>0</v>
      </c>
      <c r="AA1139" s="5">
        <v>0</v>
      </c>
      <c r="AB1139" s="6">
        <v>0</v>
      </c>
      <c r="AC1139" s="5">
        <v>0</v>
      </c>
      <c r="AD1139" s="6">
        <v>0</v>
      </c>
      <c r="AE1139" s="5">
        <v>0</v>
      </c>
      <c r="AF1139" s="6">
        <v>0</v>
      </c>
    </row>
    <row r="1140" spans="2:32" x14ac:dyDescent="0.35">
      <c r="B1140" s="1" t="s">
        <v>601</v>
      </c>
      <c r="C1140" s="5">
        <v>0</v>
      </c>
      <c r="D1140" s="6">
        <v>0</v>
      </c>
      <c r="E1140" s="5">
        <v>0</v>
      </c>
      <c r="F1140" s="6">
        <v>0</v>
      </c>
      <c r="G1140" s="5">
        <v>0</v>
      </c>
      <c r="H1140" s="6">
        <v>0</v>
      </c>
      <c r="I1140" s="5">
        <v>0</v>
      </c>
      <c r="J1140" s="6">
        <v>0</v>
      </c>
      <c r="K1140" s="5">
        <v>0</v>
      </c>
      <c r="L1140" s="6">
        <v>0</v>
      </c>
      <c r="M1140" s="5">
        <v>0</v>
      </c>
      <c r="N1140" s="6">
        <v>0</v>
      </c>
      <c r="O1140" s="5">
        <v>0</v>
      </c>
      <c r="P1140" s="6">
        <v>0</v>
      </c>
      <c r="Q1140" s="5">
        <v>0</v>
      </c>
      <c r="R1140" s="6">
        <v>0</v>
      </c>
      <c r="S1140" s="5">
        <v>0</v>
      </c>
      <c r="T1140" s="6">
        <v>0</v>
      </c>
      <c r="U1140" s="5">
        <v>0</v>
      </c>
      <c r="V1140" s="6">
        <v>0</v>
      </c>
      <c r="W1140" s="5">
        <v>0</v>
      </c>
      <c r="X1140" s="6">
        <v>0</v>
      </c>
      <c r="Y1140" s="5">
        <v>0</v>
      </c>
      <c r="Z1140" s="6">
        <v>0</v>
      </c>
      <c r="AA1140" s="5">
        <v>0</v>
      </c>
      <c r="AB1140" s="6">
        <v>0</v>
      </c>
      <c r="AC1140" s="5">
        <v>0</v>
      </c>
      <c r="AD1140" s="6">
        <v>0</v>
      </c>
      <c r="AE1140" s="5">
        <v>0</v>
      </c>
      <c r="AF1140" s="6">
        <v>0</v>
      </c>
    </row>
    <row r="1141" spans="2:32" x14ac:dyDescent="0.35">
      <c r="B1141" s="1" t="s">
        <v>602</v>
      </c>
      <c r="C1141" s="5">
        <v>0</v>
      </c>
      <c r="D1141" s="6">
        <v>0</v>
      </c>
      <c r="E1141" s="5">
        <v>0</v>
      </c>
      <c r="F1141" s="6">
        <v>0</v>
      </c>
      <c r="G1141" s="5">
        <v>0</v>
      </c>
      <c r="H1141" s="6">
        <v>0</v>
      </c>
      <c r="I1141" s="5">
        <v>0</v>
      </c>
      <c r="J1141" s="6">
        <v>0</v>
      </c>
      <c r="K1141" s="5">
        <v>0</v>
      </c>
      <c r="L1141" s="6">
        <v>0</v>
      </c>
      <c r="M1141" s="5">
        <v>0</v>
      </c>
      <c r="N1141" s="6">
        <v>0</v>
      </c>
      <c r="O1141" s="5">
        <v>0</v>
      </c>
      <c r="P1141" s="6">
        <v>0</v>
      </c>
      <c r="Q1141" s="5">
        <v>0</v>
      </c>
      <c r="R1141" s="6">
        <v>0</v>
      </c>
      <c r="S1141" s="5">
        <v>0</v>
      </c>
      <c r="T1141" s="6">
        <v>0</v>
      </c>
      <c r="U1141" s="5">
        <v>0</v>
      </c>
      <c r="V1141" s="6">
        <v>0</v>
      </c>
      <c r="W1141" s="5">
        <v>0</v>
      </c>
      <c r="X1141" s="6">
        <v>0</v>
      </c>
      <c r="Y1141" s="5">
        <v>0</v>
      </c>
      <c r="Z1141" s="6">
        <v>0</v>
      </c>
      <c r="AA1141" s="5">
        <v>0</v>
      </c>
      <c r="AB1141" s="6">
        <v>0</v>
      </c>
      <c r="AC1141" s="5">
        <v>0</v>
      </c>
      <c r="AD1141" s="6">
        <v>0</v>
      </c>
      <c r="AE1141" s="5">
        <v>0</v>
      </c>
      <c r="AF1141" s="6">
        <v>0</v>
      </c>
    </row>
    <row r="1142" spans="2:32" x14ac:dyDescent="0.35">
      <c r="B1142" s="1" t="s">
        <v>603</v>
      </c>
      <c r="C1142" s="5">
        <v>0</v>
      </c>
      <c r="D1142" s="6">
        <v>0</v>
      </c>
      <c r="E1142" s="5">
        <v>0</v>
      </c>
      <c r="F1142" s="6">
        <v>0</v>
      </c>
      <c r="G1142" s="5">
        <v>0</v>
      </c>
      <c r="H1142" s="6">
        <v>0</v>
      </c>
      <c r="I1142" s="5">
        <v>0</v>
      </c>
      <c r="J1142" s="6">
        <v>0</v>
      </c>
      <c r="K1142" s="5">
        <v>0</v>
      </c>
      <c r="L1142" s="6">
        <v>0</v>
      </c>
      <c r="M1142" s="5">
        <v>0</v>
      </c>
      <c r="N1142" s="6">
        <v>0</v>
      </c>
      <c r="O1142" s="5">
        <v>0</v>
      </c>
      <c r="P1142" s="6">
        <v>0</v>
      </c>
      <c r="Q1142" s="5">
        <v>0</v>
      </c>
      <c r="R1142" s="6">
        <v>0</v>
      </c>
      <c r="S1142" s="5">
        <v>0</v>
      </c>
      <c r="T1142" s="6">
        <v>0</v>
      </c>
      <c r="U1142" s="5">
        <v>0</v>
      </c>
      <c r="V1142" s="6">
        <v>0</v>
      </c>
      <c r="W1142" s="5">
        <v>0</v>
      </c>
      <c r="X1142" s="6">
        <v>0</v>
      </c>
      <c r="Y1142" s="5">
        <v>0</v>
      </c>
      <c r="Z1142" s="6">
        <v>0</v>
      </c>
      <c r="AA1142" s="5">
        <v>0</v>
      </c>
      <c r="AB1142" s="6">
        <v>0</v>
      </c>
      <c r="AC1142" s="5">
        <v>0</v>
      </c>
      <c r="AD1142" s="6">
        <v>0</v>
      </c>
      <c r="AE1142" s="5">
        <v>0</v>
      </c>
      <c r="AF1142" s="6">
        <v>0</v>
      </c>
    </row>
    <row r="1143" spans="2:32" x14ac:dyDescent="0.35">
      <c r="B1143" s="1" t="s">
        <v>604</v>
      </c>
      <c r="C1143" s="5">
        <v>0</v>
      </c>
      <c r="D1143" s="6">
        <v>0</v>
      </c>
      <c r="E1143" s="5">
        <v>0</v>
      </c>
      <c r="F1143" s="6">
        <v>0</v>
      </c>
      <c r="G1143" s="5">
        <v>0</v>
      </c>
      <c r="H1143" s="6">
        <v>0</v>
      </c>
      <c r="I1143" s="5">
        <v>0</v>
      </c>
      <c r="J1143" s="6">
        <v>0</v>
      </c>
      <c r="K1143" s="5">
        <v>0</v>
      </c>
      <c r="L1143" s="6">
        <v>0</v>
      </c>
      <c r="M1143" s="5">
        <v>0</v>
      </c>
      <c r="N1143" s="6">
        <v>0</v>
      </c>
      <c r="O1143" s="5">
        <v>0</v>
      </c>
      <c r="P1143" s="6">
        <v>0</v>
      </c>
      <c r="Q1143" s="5">
        <v>0</v>
      </c>
      <c r="R1143" s="6">
        <v>0</v>
      </c>
      <c r="S1143" s="5">
        <v>0</v>
      </c>
      <c r="T1143" s="6">
        <v>0</v>
      </c>
      <c r="U1143" s="5">
        <v>0</v>
      </c>
      <c r="V1143" s="6">
        <v>0</v>
      </c>
      <c r="W1143" s="5">
        <v>0</v>
      </c>
      <c r="X1143" s="6">
        <v>0</v>
      </c>
      <c r="Y1143" s="5">
        <v>0</v>
      </c>
      <c r="Z1143" s="6">
        <v>0</v>
      </c>
      <c r="AA1143" s="5">
        <v>0</v>
      </c>
      <c r="AB1143" s="6">
        <v>0</v>
      </c>
      <c r="AC1143" s="5">
        <v>0</v>
      </c>
      <c r="AD1143" s="6">
        <v>0</v>
      </c>
      <c r="AE1143" s="5">
        <v>0</v>
      </c>
      <c r="AF1143" s="6">
        <v>0</v>
      </c>
    </row>
    <row r="1144" spans="2:32" x14ac:dyDescent="0.35">
      <c r="B1144" s="1" t="s">
        <v>605</v>
      </c>
      <c r="C1144" s="5">
        <v>0</v>
      </c>
      <c r="D1144" s="6">
        <v>0</v>
      </c>
      <c r="E1144" s="5">
        <v>0</v>
      </c>
      <c r="F1144" s="6">
        <v>0</v>
      </c>
      <c r="G1144" s="5">
        <v>0</v>
      </c>
      <c r="H1144" s="6">
        <v>0</v>
      </c>
      <c r="I1144" s="5">
        <v>0</v>
      </c>
      <c r="J1144" s="6">
        <v>0</v>
      </c>
      <c r="K1144" s="5">
        <v>0</v>
      </c>
      <c r="L1144" s="6">
        <v>0</v>
      </c>
      <c r="M1144" s="5">
        <v>0</v>
      </c>
      <c r="N1144" s="6">
        <v>0</v>
      </c>
      <c r="O1144" s="5">
        <v>0</v>
      </c>
      <c r="P1144" s="6">
        <v>0</v>
      </c>
      <c r="Q1144" s="5">
        <v>0</v>
      </c>
      <c r="R1144" s="6">
        <v>0</v>
      </c>
      <c r="S1144" s="5">
        <v>0</v>
      </c>
      <c r="T1144" s="6">
        <v>0</v>
      </c>
      <c r="U1144" s="5">
        <v>0</v>
      </c>
      <c r="V1144" s="6">
        <v>0</v>
      </c>
      <c r="W1144" s="5">
        <v>0</v>
      </c>
      <c r="X1144" s="6">
        <v>0</v>
      </c>
      <c r="Y1144" s="5">
        <v>0</v>
      </c>
      <c r="Z1144" s="6">
        <v>0</v>
      </c>
      <c r="AA1144" s="5">
        <v>0</v>
      </c>
      <c r="AB1144" s="6">
        <v>0</v>
      </c>
      <c r="AC1144" s="5">
        <v>0</v>
      </c>
      <c r="AD1144" s="6">
        <v>0</v>
      </c>
      <c r="AE1144" s="5">
        <v>0</v>
      </c>
      <c r="AF1144" s="6">
        <v>0</v>
      </c>
    </row>
    <row r="1145" spans="2:32" x14ac:dyDescent="0.35">
      <c r="B1145" s="1" t="s">
        <v>606</v>
      </c>
      <c r="C1145" s="5">
        <v>0</v>
      </c>
      <c r="D1145" s="6">
        <v>0</v>
      </c>
      <c r="E1145" s="5">
        <v>0</v>
      </c>
      <c r="F1145" s="6">
        <v>0</v>
      </c>
      <c r="G1145" s="5">
        <v>0</v>
      </c>
      <c r="H1145" s="6">
        <v>0</v>
      </c>
      <c r="I1145" s="5">
        <v>0</v>
      </c>
      <c r="J1145" s="6">
        <v>0</v>
      </c>
      <c r="K1145" s="5">
        <v>0</v>
      </c>
      <c r="L1145" s="6">
        <v>0</v>
      </c>
      <c r="M1145" s="5">
        <v>0</v>
      </c>
      <c r="N1145" s="6">
        <v>0</v>
      </c>
      <c r="O1145" s="5">
        <v>0</v>
      </c>
      <c r="P1145" s="6">
        <v>0</v>
      </c>
      <c r="Q1145" s="5">
        <v>0</v>
      </c>
      <c r="R1145" s="6">
        <v>0</v>
      </c>
      <c r="S1145" s="5">
        <v>0</v>
      </c>
      <c r="T1145" s="6">
        <v>0</v>
      </c>
      <c r="U1145" s="5">
        <v>0</v>
      </c>
      <c r="V1145" s="6">
        <v>0</v>
      </c>
      <c r="W1145" s="5">
        <v>0</v>
      </c>
      <c r="X1145" s="6">
        <v>0</v>
      </c>
      <c r="Y1145" s="5">
        <v>0</v>
      </c>
      <c r="Z1145" s="6">
        <v>0</v>
      </c>
      <c r="AA1145" s="5">
        <v>0</v>
      </c>
      <c r="AB1145" s="6">
        <v>0</v>
      </c>
      <c r="AC1145" s="5">
        <v>0</v>
      </c>
      <c r="AD1145" s="6">
        <v>0</v>
      </c>
      <c r="AE1145" s="5">
        <v>0</v>
      </c>
      <c r="AF1145" s="6">
        <v>0</v>
      </c>
    </row>
    <row r="1146" spans="2:32" x14ac:dyDescent="0.35">
      <c r="B1146" s="1" t="s">
        <v>607</v>
      </c>
      <c r="C1146" s="5">
        <v>0</v>
      </c>
      <c r="D1146" s="6">
        <v>0</v>
      </c>
      <c r="E1146" s="5">
        <v>0</v>
      </c>
      <c r="F1146" s="6">
        <v>0</v>
      </c>
      <c r="G1146" s="5">
        <v>0</v>
      </c>
      <c r="H1146" s="6">
        <v>0</v>
      </c>
      <c r="I1146" s="5">
        <v>0</v>
      </c>
      <c r="J1146" s="6">
        <v>0</v>
      </c>
      <c r="K1146" s="5">
        <v>0</v>
      </c>
      <c r="L1146" s="6">
        <v>0</v>
      </c>
      <c r="M1146" s="5">
        <v>0</v>
      </c>
      <c r="N1146" s="6">
        <v>0</v>
      </c>
      <c r="O1146" s="5">
        <v>0</v>
      </c>
      <c r="P1146" s="6">
        <v>0</v>
      </c>
      <c r="Q1146" s="5">
        <v>0</v>
      </c>
      <c r="R1146" s="6">
        <v>0</v>
      </c>
      <c r="S1146" s="5">
        <v>0</v>
      </c>
      <c r="T1146" s="6">
        <v>0</v>
      </c>
      <c r="U1146" s="5">
        <v>0</v>
      </c>
      <c r="V1146" s="6">
        <v>0</v>
      </c>
      <c r="W1146" s="5">
        <v>0</v>
      </c>
      <c r="X1146" s="6">
        <v>0</v>
      </c>
      <c r="Y1146" s="5">
        <v>0</v>
      </c>
      <c r="Z1146" s="6">
        <v>0</v>
      </c>
      <c r="AA1146" s="5">
        <v>0</v>
      </c>
      <c r="AB1146" s="6">
        <v>0</v>
      </c>
      <c r="AC1146" s="5">
        <v>0</v>
      </c>
      <c r="AD1146" s="6">
        <v>0</v>
      </c>
      <c r="AE1146" s="5">
        <v>0</v>
      </c>
      <c r="AF1146" s="6">
        <v>0</v>
      </c>
    </row>
    <row r="1147" spans="2:32" x14ac:dyDescent="0.35">
      <c r="B1147" s="1" t="s">
        <v>128</v>
      </c>
      <c r="C1147" s="5">
        <v>0</v>
      </c>
      <c r="D1147" s="6">
        <v>0</v>
      </c>
      <c r="E1147" s="5">
        <v>0</v>
      </c>
      <c r="F1147" s="6">
        <v>0</v>
      </c>
      <c r="G1147" s="5">
        <v>0</v>
      </c>
      <c r="H1147" s="6">
        <v>0</v>
      </c>
      <c r="I1147" s="5">
        <v>0</v>
      </c>
      <c r="J1147" s="6">
        <v>0</v>
      </c>
      <c r="K1147" s="5">
        <v>0</v>
      </c>
      <c r="L1147" s="6">
        <v>0</v>
      </c>
      <c r="M1147" s="5">
        <v>0</v>
      </c>
      <c r="N1147" s="6">
        <v>0</v>
      </c>
      <c r="O1147" s="5">
        <v>0</v>
      </c>
      <c r="P1147" s="6">
        <v>0</v>
      </c>
      <c r="Q1147" s="5">
        <v>0</v>
      </c>
      <c r="R1147" s="6">
        <v>0</v>
      </c>
      <c r="S1147" s="5">
        <v>0</v>
      </c>
      <c r="T1147" s="6">
        <v>0</v>
      </c>
      <c r="U1147" s="5">
        <v>0</v>
      </c>
      <c r="V1147" s="6">
        <v>0</v>
      </c>
      <c r="W1147" s="5">
        <v>0</v>
      </c>
      <c r="X1147" s="6">
        <v>0</v>
      </c>
      <c r="Y1147" s="5">
        <v>0</v>
      </c>
      <c r="Z1147" s="6">
        <v>0</v>
      </c>
      <c r="AA1147" s="5">
        <v>0</v>
      </c>
      <c r="AB1147" s="6">
        <v>0</v>
      </c>
      <c r="AC1147" s="5">
        <v>0</v>
      </c>
      <c r="AD1147" s="6">
        <v>0</v>
      </c>
      <c r="AE1147" s="5">
        <v>0</v>
      </c>
      <c r="AF1147" s="6">
        <v>0</v>
      </c>
    </row>
    <row r="1148" spans="2:32" x14ac:dyDescent="0.35">
      <c r="B1148" s="1" t="s">
        <v>129</v>
      </c>
      <c r="C1148" s="5">
        <v>0</v>
      </c>
      <c r="D1148" s="6">
        <v>0</v>
      </c>
      <c r="E1148" s="5">
        <v>0</v>
      </c>
      <c r="F1148" s="6">
        <v>0</v>
      </c>
      <c r="G1148" s="5">
        <v>0</v>
      </c>
      <c r="H1148" s="6">
        <v>0</v>
      </c>
      <c r="I1148" s="5">
        <v>0</v>
      </c>
      <c r="J1148" s="6">
        <v>0</v>
      </c>
      <c r="K1148" s="5">
        <v>0</v>
      </c>
      <c r="L1148" s="6">
        <v>0</v>
      </c>
      <c r="M1148" s="5">
        <v>0</v>
      </c>
      <c r="N1148" s="6">
        <v>0</v>
      </c>
      <c r="O1148" s="5">
        <v>0</v>
      </c>
      <c r="P1148" s="6">
        <v>0</v>
      </c>
      <c r="Q1148" s="5">
        <v>0</v>
      </c>
      <c r="R1148" s="6">
        <v>0</v>
      </c>
      <c r="S1148" s="5">
        <v>0</v>
      </c>
      <c r="T1148" s="6">
        <v>0</v>
      </c>
      <c r="U1148" s="5">
        <v>0</v>
      </c>
      <c r="V1148" s="6">
        <v>0</v>
      </c>
      <c r="W1148" s="5">
        <v>0</v>
      </c>
      <c r="X1148" s="6">
        <v>0</v>
      </c>
      <c r="Y1148" s="5">
        <v>0</v>
      </c>
      <c r="Z1148" s="6">
        <v>0</v>
      </c>
      <c r="AA1148" s="5">
        <v>0</v>
      </c>
      <c r="AB1148" s="6">
        <v>0</v>
      </c>
      <c r="AC1148" s="5">
        <v>0</v>
      </c>
      <c r="AD1148" s="6">
        <v>0</v>
      </c>
      <c r="AE1148" s="5">
        <v>0</v>
      </c>
      <c r="AF1148" s="6">
        <v>0</v>
      </c>
    </row>
    <row r="1149" spans="2:32" x14ac:dyDescent="0.35">
      <c r="B1149" s="1" t="s">
        <v>130</v>
      </c>
      <c r="C1149" s="5">
        <v>0</v>
      </c>
      <c r="D1149" s="6">
        <v>0</v>
      </c>
      <c r="E1149" s="5">
        <v>0</v>
      </c>
      <c r="F1149" s="6">
        <v>0</v>
      </c>
      <c r="G1149" s="5">
        <v>0</v>
      </c>
      <c r="H1149" s="6">
        <v>0</v>
      </c>
      <c r="I1149" s="5">
        <v>0</v>
      </c>
      <c r="J1149" s="6">
        <v>0</v>
      </c>
      <c r="K1149" s="5">
        <v>0</v>
      </c>
      <c r="L1149" s="6">
        <v>0</v>
      </c>
      <c r="M1149" s="5">
        <v>0</v>
      </c>
      <c r="N1149" s="6">
        <v>0</v>
      </c>
      <c r="O1149" s="5">
        <v>0</v>
      </c>
      <c r="P1149" s="6">
        <v>0</v>
      </c>
      <c r="Q1149" s="5">
        <v>0</v>
      </c>
      <c r="R1149" s="6">
        <v>0</v>
      </c>
      <c r="S1149" s="5">
        <v>0</v>
      </c>
      <c r="T1149" s="6">
        <v>0</v>
      </c>
      <c r="U1149" s="5">
        <v>0</v>
      </c>
      <c r="V1149" s="6">
        <v>0</v>
      </c>
      <c r="W1149" s="5">
        <v>0</v>
      </c>
      <c r="X1149" s="6">
        <v>0</v>
      </c>
      <c r="Y1149" s="5">
        <v>0</v>
      </c>
      <c r="Z1149" s="6">
        <v>0</v>
      </c>
      <c r="AA1149" s="5">
        <v>0</v>
      </c>
      <c r="AB1149" s="6">
        <v>0</v>
      </c>
      <c r="AC1149" s="5">
        <v>0</v>
      </c>
      <c r="AD1149" s="6">
        <v>0</v>
      </c>
      <c r="AE1149" s="5">
        <v>0</v>
      </c>
      <c r="AF1149" s="6">
        <v>0</v>
      </c>
    </row>
    <row r="1150" spans="2:32" x14ac:dyDescent="0.35">
      <c r="B1150" s="1" t="s">
        <v>608</v>
      </c>
      <c r="C1150" s="5">
        <v>0</v>
      </c>
      <c r="D1150" s="6">
        <v>0</v>
      </c>
      <c r="E1150" s="5">
        <v>0</v>
      </c>
      <c r="F1150" s="6">
        <v>0</v>
      </c>
      <c r="G1150" s="5">
        <v>0</v>
      </c>
      <c r="H1150" s="6">
        <v>0</v>
      </c>
      <c r="I1150" s="5">
        <v>0</v>
      </c>
      <c r="J1150" s="6">
        <v>0</v>
      </c>
      <c r="K1150" s="5">
        <v>0</v>
      </c>
      <c r="L1150" s="6">
        <v>0</v>
      </c>
      <c r="M1150" s="5">
        <v>0</v>
      </c>
      <c r="N1150" s="6">
        <v>0</v>
      </c>
      <c r="O1150" s="5">
        <v>0</v>
      </c>
      <c r="P1150" s="6">
        <v>0</v>
      </c>
      <c r="Q1150" s="5">
        <v>0</v>
      </c>
      <c r="R1150" s="6">
        <v>0</v>
      </c>
      <c r="S1150" s="5">
        <v>0</v>
      </c>
      <c r="T1150" s="6">
        <v>0</v>
      </c>
      <c r="U1150" s="5">
        <v>0</v>
      </c>
      <c r="V1150" s="6">
        <v>0</v>
      </c>
      <c r="W1150" s="5">
        <v>0</v>
      </c>
      <c r="X1150" s="6">
        <v>0</v>
      </c>
      <c r="Y1150" s="5">
        <v>0</v>
      </c>
      <c r="Z1150" s="6">
        <v>0</v>
      </c>
      <c r="AA1150" s="5">
        <v>0</v>
      </c>
      <c r="AB1150" s="6">
        <v>0</v>
      </c>
      <c r="AC1150" s="5">
        <v>0</v>
      </c>
      <c r="AD1150" s="6">
        <v>0</v>
      </c>
      <c r="AE1150" s="5">
        <v>0</v>
      </c>
      <c r="AF1150" s="6">
        <v>0</v>
      </c>
    </row>
    <row r="1151" spans="2:32" x14ac:dyDescent="0.35">
      <c r="B1151" s="1" t="s">
        <v>609</v>
      </c>
      <c r="C1151" s="5">
        <v>0</v>
      </c>
      <c r="D1151" s="6">
        <v>0</v>
      </c>
      <c r="E1151" s="5">
        <v>0</v>
      </c>
      <c r="F1151" s="6">
        <v>0</v>
      </c>
      <c r="G1151" s="5">
        <v>0</v>
      </c>
      <c r="H1151" s="6">
        <v>0</v>
      </c>
      <c r="I1151" s="5">
        <v>0</v>
      </c>
      <c r="J1151" s="6">
        <v>0</v>
      </c>
      <c r="K1151" s="5">
        <v>0</v>
      </c>
      <c r="L1151" s="6">
        <v>0</v>
      </c>
      <c r="M1151" s="5">
        <v>0</v>
      </c>
      <c r="N1151" s="6">
        <v>0</v>
      </c>
      <c r="O1151" s="5">
        <v>0</v>
      </c>
      <c r="P1151" s="6">
        <v>0</v>
      </c>
      <c r="Q1151" s="5">
        <v>0</v>
      </c>
      <c r="R1151" s="6">
        <v>0</v>
      </c>
      <c r="S1151" s="5">
        <v>0</v>
      </c>
      <c r="T1151" s="6">
        <v>0</v>
      </c>
      <c r="U1151" s="5">
        <v>0</v>
      </c>
      <c r="V1151" s="6">
        <v>0</v>
      </c>
      <c r="W1151" s="5">
        <v>0</v>
      </c>
      <c r="X1151" s="6">
        <v>0</v>
      </c>
      <c r="Y1151" s="5">
        <v>0</v>
      </c>
      <c r="Z1151" s="6">
        <v>0</v>
      </c>
      <c r="AA1151" s="5">
        <v>0</v>
      </c>
      <c r="AB1151" s="6">
        <v>0</v>
      </c>
      <c r="AC1151" s="5">
        <v>0</v>
      </c>
      <c r="AD1151" s="6">
        <v>0</v>
      </c>
      <c r="AE1151" s="5">
        <v>0</v>
      </c>
      <c r="AF1151" s="6">
        <v>0</v>
      </c>
    </row>
    <row r="1152" spans="2:32" x14ac:dyDescent="0.35">
      <c r="B1152" s="1" t="s">
        <v>610</v>
      </c>
      <c r="C1152" s="5">
        <v>0</v>
      </c>
      <c r="D1152" s="6">
        <v>0</v>
      </c>
      <c r="E1152" s="5">
        <v>0</v>
      </c>
      <c r="F1152" s="6">
        <v>0</v>
      </c>
      <c r="G1152" s="5">
        <v>0</v>
      </c>
      <c r="H1152" s="6">
        <v>0</v>
      </c>
      <c r="I1152" s="5">
        <v>0</v>
      </c>
      <c r="J1152" s="6">
        <v>0</v>
      </c>
      <c r="K1152" s="5">
        <v>0</v>
      </c>
      <c r="L1152" s="6">
        <v>0</v>
      </c>
      <c r="M1152" s="5">
        <v>0</v>
      </c>
      <c r="N1152" s="6">
        <v>0</v>
      </c>
      <c r="O1152" s="5">
        <v>0</v>
      </c>
      <c r="P1152" s="6">
        <v>0</v>
      </c>
      <c r="Q1152" s="5">
        <v>0</v>
      </c>
      <c r="R1152" s="6">
        <v>0</v>
      </c>
      <c r="S1152" s="5">
        <v>0</v>
      </c>
      <c r="T1152" s="6">
        <v>0</v>
      </c>
      <c r="U1152" s="5">
        <v>0</v>
      </c>
      <c r="V1152" s="6">
        <v>0</v>
      </c>
      <c r="W1152" s="5">
        <v>0</v>
      </c>
      <c r="X1152" s="6">
        <v>0</v>
      </c>
      <c r="Y1152" s="5">
        <v>0</v>
      </c>
      <c r="Z1152" s="6">
        <v>0</v>
      </c>
      <c r="AA1152" s="5">
        <v>0</v>
      </c>
      <c r="AB1152" s="6">
        <v>0</v>
      </c>
      <c r="AC1152" s="5">
        <v>0</v>
      </c>
      <c r="AD1152" s="6">
        <v>0</v>
      </c>
      <c r="AE1152" s="5">
        <v>0</v>
      </c>
      <c r="AF1152" s="6">
        <v>0</v>
      </c>
    </row>
    <row r="1153" spans="2:32" x14ac:dyDescent="0.35">
      <c r="B1153" s="2" t="s">
        <v>9</v>
      </c>
    </row>
    <row r="1154" spans="2:32" x14ac:dyDescent="0.35">
      <c r="B1154" s="1" t="s">
        <v>611</v>
      </c>
      <c r="C1154" s="5">
        <v>0</v>
      </c>
      <c r="D1154" s="6">
        <v>0</v>
      </c>
      <c r="E1154" s="5">
        <v>0</v>
      </c>
      <c r="F1154" s="6">
        <v>0</v>
      </c>
      <c r="G1154" s="5">
        <v>0</v>
      </c>
      <c r="H1154" s="6">
        <v>0</v>
      </c>
      <c r="I1154" s="5">
        <v>0</v>
      </c>
      <c r="J1154" s="6">
        <v>0</v>
      </c>
      <c r="K1154" s="5">
        <v>0</v>
      </c>
      <c r="L1154" s="6">
        <v>0</v>
      </c>
      <c r="M1154" s="5">
        <v>0</v>
      </c>
      <c r="N1154" s="6">
        <v>0</v>
      </c>
      <c r="O1154" s="5">
        <v>0</v>
      </c>
      <c r="P1154" s="6">
        <v>0</v>
      </c>
      <c r="Q1154" s="5">
        <v>0</v>
      </c>
      <c r="R1154" s="6">
        <v>0</v>
      </c>
      <c r="S1154" s="5">
        <v>0</v>
      </c>
      <c r="T1154" s="6">
        <v>0</v>
      </c>
      <c r="U1154" s="5">
        <v>0</v>
      </c>
      <c r="V1154" s="6">
        <v>0</v>
      </c>
      <c r="W1154" s="5">
        <v>0</v>
      </c>
      <c r="X1154" s="6">
        <v>0</v>
      </c>
      <c r="Y1154" s="5">
        <v>0</v>
      </c>
      <c r="Z1154" s="6">
        <v>0</v>
      </c>
      <c r="AA1154" s="5">
        <v>0</v>
      </c>
      <c r="AB1154" s="6">
        <v>0</v>
      </c>
      <c r="AC1154" s="5">
        <v>0</v>
      </c>
      <c r="AD1154" s="6">
        <v>0</v>
      </c>
      <c r="AE1154" s="5">
        <v>0</v>
      </c>
      <c r="AF1154" s="6">
        <v>0</v>
      </c>
    </row>
    <row r="1155" spans="2:32" x14ac:dyDescent="0.35">
      <c r="B1155" s="1" t="s">
        <v>612</v>
      </c>
      <c r="C1155" s="5">
        <v>0</v>
      </c>
      <c r="D1155" s="6">
        <v>0</v>
      </c>
      <c r="E1155" s="5">
        <v>0</v>
      </c>
      <c r="F1155" s="6">
        <v>0</v>
      </c>
      <c r="G1155" s="5">
        <v>0</v>
      </c>
      <c r="H1155" s="6">
        <v>0</v>
      </c>
      <c r="I1155" s="5">
        <v>0</v>
      </c>
      <c r="J1155" s="6">
        <v>0</v>
      </c>
      <c r="K1155" s="5">
        <v>0</v>
      </c>
      <c r="L1155" s="6">
        <v>0</v>
      </c>
      <c r="M1155" s="5">
        <v>0</v>
      </c>
      <c r="N1155" s="6">
        <v>0</v>
      </c>
      <c r="O1155" s="5">
        <v>0</v>
      </c>
      <c r="P1155" s="6">
        <v>0</v>
      </c>
      <c r="Q1155" s="5">
        <v>0</v>
      </c>
      <c r="R1155" s="6">
        <v>0</v>
      </c>
      <c r="S1155" s="5">
        <v>0</v>
      </c>
      <c r="T1155" s="6">
        <v>0</v>
      </c>
      <c r="U1155" s="5">
        <v>0</v>
      </c>
      <c r="V1155" s="6">
        <v>0</v>
      </c>
      <c r="W1155" s="5">
        <v>0</v>
      </c>
      <c r="X1155" s="6">
        <v>0</v>
      </c>
      <c r="Y1155" s="5">
        <v>0</v>
      </c>
      <c r="Z1155" s="6">
        <v>0</v>
      </c>
      <c r="AA1155" s="5">
        <v>0</v>
      </c>
      <c r="AB1155" s="6">
        <v>0</v>
      </c>
      <c r="AC1155" s="5">
        <v>0</v>
      </c>
      <c r="AD1155" s="6">
        <v>0</v>
      </c>
      <c r="AE1155" s="5">
        <v>0</v>
      </c>
      <c r="AF1155" s="6">
        <v>0</v>
      </c>
    </row>
    <row r="1156" spans="2:32" x14ac:dyDescent="0.35">
      <c r="B1156" s="1" t="s">
        <v>613</v>
      </c>
      <c r="C1156" s="5">
        <v>0</v>
      </c>
      <c r="D1156" s="6">
        <v>0</v>
      </c>
      <c r="E1156" s="5">
        <v>0</v>
      </c>
      <c r="F1156" s="6">
        <v>0</v>
      </c>
      <c r="G1156" s="5">
        <v>0</v>
      </c>
      <c r="H1156" s="6">
        <v>0</v>
      </c>
      <c r="I1156" s="5">
        <v>0</v>
      </c>
      <c r="J1156" s="6">
        <v>0</v>
      </c>
      <c r="K1156" s="5">
        <v>0</v>
      </c>
      <c r="L1156" s="6">
        <v>0</v>
      </c>
      <c r="M1156" s="5">
        <v>0</v>
      </c>
      <c r="N1156" s="6">
        <v>0</v>
      </c>
      <c r="O1156" s="5">
        <v>0</v>
      </c>
      <c r="P1156" s="6">
        <v>0</v>
      </c>
      <c r="Q1156" s="5">
        <v>0</v>
      </c>
      <c r="R1156" s="6">
        <v>0</v>
      </c>
      <c r="S1156" s="5">
        <v>0</v>
      </c>
      <c r="T1156" s="6">
        <v>0</v>
      </c>
      <c r="U1156" s="5">
        <v>0</v>
      </c>
      <c r="V1156" s="6">
        <v>0</v>
      </c>
      <c r="W1156" s="5">
        <v>0</v>
      </c>
      <c r="X1156" s="6">
        <v>0</v>
      </c>
      <c r="Y1156" s="5">
        <v>0</v>
      </c>
      <c r="Z1156" s="6">
        <v>0</v>
      </c>
      <c r="AA1156" s="5">
        <v>0</v>
      </c>
      <c r="AB1156" s="6">
        <v>0</v>
      </c>
      <c r="AC1156" s="5">
        <v>0</v>
      </c>
      <c r="AD1156" s="6">
        <v>0</v>
      </c>
      <c r="AE1156" s="5">
        <v>0</v>
      </c>
      <c r="AF1156" s="6">
        <v>0</v>
      </c>
    </row>
    <row r="1157" spans="2:32" x14ac:dyDescent="0.35">
      <c r="B1157" s="1" t="s">
        <v>614</v>
      </c>
      <c r="C1157" s="5">
        <v>0</v>
      </c>
      <c r="D1157" s="6">
        <v>0</v>
      </c>
      <c r="E1157" s="5">
        <v>0</v>
      </c>
      <c r="F1157" s="6">
        <v>0</v>
      </c>
      <c r="G1157" s="5">
        <v>0</v>
      </c>
      <c r="H1157" s="6">
        <v>0</v>
      </c>
      <c r="I1157" s="5">
        <v>0</v>
      </c>
      <c r="J1157" s="6">
        <v>0</v>
      </c>
      <c r="K1157" s="5">
        <v>0</v>
      </c>
      <c r="L1157" s="6">
        <v>0</v>
      </c>
      <c r="M1157" s="5">
        <v>0</v>
      </c>
      <c r="N1157" s="6">
        <v>0</v>
      </c>
      <c r="O1157" s="5">
        <v>0</v>
      </c>
      <c r="P1157" s="6">
        <v>0</v>
      </c>
      <c r="Q1157" s="5">
        <v>0</v>
      </c>
      <c r="R1157" s="6">
        <v>0</v>
      </c>
      <c r="S1157" s="5">
        <v>0</v>
      </c>
      <c r="T1157" s="6">
        <v>0</v>
      </c>
      <c r="U1157" s="5">
        <v>0</v>
      </c>
      <c r="V1157" s="6">
        <v>0</v>
      </c>
      <c r="W1157" s="5">
        <v>0</v>
      </c>
      <c r="X1157" s="6">
        <v>0</v>
      </c>
      <c r="Y1157" s="5">
        <v>0</v>
      </c>
      <c r="Z1157" s="6">
        <v>0</v>
      </c>
      <c r="AA1157" s="5">
        <v>0</v>
      </c>
      <c r="AB1157" s="6">
        <v>0</v>
      </c>
      <c r="AC1157" s="5">
        <v>0</v>
      </c>
      <c r="AD1157" s="6">
        <v>0</v>
      </c>
      <c r="AE1157" s="5">
        <v>0</v>
      </c>
      <c r="AF1157" s="6">
        <v>0</v>
      </c>
    </row>
    <row r="1158" spans="2:32" x14ac:dyDescent="0.35">
      <c r="B1158" s="1" t="s">
        <v>615</v>
      </c>
      <c r="C1158" s="5">
        <v>0</v>
      </c>
      <c r="D1158" s="6">
        <v>0</v>
      </c>
      <c r="E1158" s="5">
        <v>0</v>
      </c>
      <c r="F1158" s="6">
        <v>0</v>
      </c>
      <c r="G1158" s="5">
        <v>0</v>
      </c>
      <c r="H1158" s="6">
        <v>0</v>
      </c>
      <c r="I1158" s="5">
        <v>0</v>
      </c>
      <c r="J1158" s="6">
        <v>0</v>
      </c>
      <c r="K1158" s="5">
        <v>0</v>
      </c>
      <c r="L1158" s="6">
        <v>0</v>
      </c>
      <c r="M1158" s="5">
        <v>0</v>
      </c>
      <c r="N1158" s="6">
        <v>0</v>
      </c>
      <c r="O1158" s="5">
        <v>0</v>
      </c>
      <c r="P1158" s="6">
        <v>0</v>
      </c>
      <c r="Q1158" s="5">
        <v>0</v>
      </c>
      <c r="R1158" s="6">
        <v>0</v>
      </c>
      <c r="S1158" s="5">
        <v>0</v>
      </c>
      <c r="T1158" s="6">
        <v>0</v>
      </c>
      <c r="U1158" s="5">
        <v>0</v>
      </c>
      <c r="V1158" s="6">
        <v>0</v>
      </c>
      <c r="W1158" s="5">
        <v>0</v>
      </c>
      <c r="X1158" s="6">
        <v>0</v>
      </c>
      <c r="Y1158" s="5">
        <v>0</v>
      </c>
      <c r="Z1158" s="6">
        <v>0</v>
      </c>
      <c r="AA1158" s="5">
        <v>0</v>
      </c>
      <c r="AB1158" s="6">
        <v>0</v>
      </c>
      <c r="AC1158" s="5">
        <v>0</v>
      </c>
      <c r="AD1158" s="6">
        <v>0</v>
      </c>
      <c r="AE1158" s="5">
        <v>0</v>
      </c>
      <c r="AF1158" s="6">
        <v>0</v>
      </c>
    </row>
    <row r="1159" spans="2:32" x14ac:dyDescent="0.35">
      <c r="B1159" s="1" t="s">
        <v>616</v>
      </c>
      <c r="C1159" s="5">
        <v>0</v>
      </c>
      <c r="D1159" s="6">
        <v>0</v>
      </c>
      <c r="E1159" s="5">
        <v>0</v>
      </c>
      <c r="F1159" s="6">
        <v>0</v>
      </c>
      <c r="G1159" s="5">
        <v>0</v>
      </c>
      <c r="H1159" s="6">
        <v>0</v>
      </c>
      <c r="I1159" s="5">
        <v>0</v>
      </c>
      <c r="J1159" s="6">
        <v>0</v>
      </c>
      <c r="K1159" s="5">
        <v>0</v>
      </c>
      <c r="L1159" s="6">
        <v>0</v>
      </c>
      <c r="M1159" s="5">
        <v>0</v>
      </c>
      <c r="N1159" s="6">
        <v>0</v>
      </c>
      <c r="O1159" s="5">
        <v>0</v>
      </c>
      <c r="P1159" s="6">
        <v>0</v>
      </c>
      <c r="Q1159" s="5">
        <v>0</v>
      </c>
      <c r="R1159" s="6">
        <v>0</v>
      </c>
      <c r="S1159" s="5">
        <v>0</v>
      </c>
      <c r="T1159" s="6">
        <v>0</v>
      </c>
      <c r="U1159" s="5">
        <v>0</v>
      </c>
      <c r="V1159" s="6">
        <v>0</v>
      </c>
      <c r="W1159" s="5">
        <v>0</v>
      </c>
      <c r="X1159" s="6">
        <v>0</v>
      </c>
      <c r="Y1159" s="5">
        <v>0</v>
      </c>
      <c r="Z1159" s="6">
        <v>0</v>
      </c>
      <c r="AA1159" s="5">
        <v>0</v>
      </c>
      <c r="AB1159" s="6">
        <v>0</v>
      </c>
      <c r="AC1159" s="5">
        <v>0</v>
      </c>
      <c r="AD1159" s="6">
        <v>0</v>
      </c>
      <c r="AE1159" s="5">
        <v>0</v>
      </c>
      <c r="AF1159" s="6">
        <v>0</v>
      </c>
    </row>
    <row r="1160" spans="2:32" x14ac:dyDescent="0.35">
      <c r="B1160" s="1" t="s">
        <v>617</v>
      </c>
      <c r="C1160" s="5">
        <v>0</v>
      </c>
      <c r="D1160" s="6">
        <v>0</v>
      </c>
      <c r="E1160" s="5">
        <v>0</v>
      </c>
      <c r="F1160" s="6">
        <v>0</v>
      </c>
      <c r="G1160" s="5">
        <v>0</v>
      </c>
      <c r="H1160" s="6">
        <v>0</v>
      </c>
      <c r="I1160" s="5">
        <v>0</v>
      </c>
      <c r="J1160" s="6">
        <v>0</v>
      </c>
      <c r="K1160" s="5">
        <v>0</v>
      </c>
      <c r="L1160" s="6">
        <v>0</v>
      </c>
      <c r="M1160" s="5">
        <v>0</v>
      </c>
      <c r="N1160" s="6">
        <v>0</v>
      </c>
      <c r="O1160" s="5">
        <v>0</v>
      </c>
      <c r="P1160" s="6">
        <v>0</v>
      </c>
      <c r="Q1160" s="5">
        <v>0</v>
      </c>
      <c r="R1160" s="6">
        <v>0</v>
      </c>
      <c r="S1160" s="5">
        <v>0</v>
      </c>
      <c r="T1160" s="6">
        <v>0</v>
      </c>
      <c r="U1160" s="5">
        <v>0</v>
      </c>
      <c r="V1160" s="6">
        <v>0</v>
      </c>
      <c r="W1160" s="5">
        <v>0</v>
      </c>
      <c r="X1160" s="6">
        <v>0</v>
      </c>
      <c r="Y1160" s="5">
        <v>0</v>
      </c>
      <c r="Z1160" s="6">
        <v>0</v>
      </c>
      <c r="AA1160" s="5">
        <v>0</v>
      </c>
      <c r="AB1160" s="6">
        <v>0</v>
      </c>
      <c r="AC1160" s="5">
        <v>0</v>
      </c>
      <c r="AD1160" s="6">
        <v>0</v>
      </c>
      <c r="AE1160" s="5">
        <v>0</v>
      </c>
      <c r="AF1160" s="6">
        <v>0</v>
      </c>
    </row>
    <row r="1161" spans="2:32" x14ac:dyDescent="0.35">
      <c r="B1161" s="1" t="s">
        <v>618</v>
      </c>
      <c r="C1161" s="5">
        <v>0</v>
      </c>
      <c r="D1161" s="6">
        <v>0</v>
      </c>
      <c r="E1161" s="5">
        <v>0</v>
      </c>
      <c r="F1161" s="6">
        <v>0</v>
      </c>
      <c r="G1161" s="5">
        <v>0</v>
      </c>
      <c r="H1161" s="6">
        <v>0</v>
      </c>
      <c r="I1161" s="5">
        <v>0</v>
      </c>
      <c r="J1161" s="6">
        <v>0</v>
      </c>
      <c r="K1161" s="5">
        <v>0</v>
      </c>
      <c r="L1161" s="6">
        <v>0</v>
      </c>
      <c r="M1161" s="5">
        <v>0</v>
      </c>
      <c r="N1161" s="6">
        <v>0</v>
      </c>
      <c r="O1161" s="5">
        <v>0</v>
      </c>
      <c r="P1161" s="6">
        <v>0</v>
      </c>
      <c r="Q1161" s="5">
        <v>0</v>
      </c>
      <c r="R1161" s="6">
        <v>0</v>
      </c>
      <c r="S1161" s="5">
        <v>0</v>
      </c>
      <c r="T1161" s="6">
        <v>0</v>
      </c>
      <c r="U1161" s="5">
        <v>0</v>
      </c>
      <c r="V1161" s="6">
        <v>0</v>
      </c>
      <c r="W1161" s="5">
        <v>0</v>
      </c>
      <c r="X1161" s="6">
        <v>0</v>
      </c>
      <c r="Y1161" s="5">
        <v>0</v>
      </c>
      <c r="Z1161" s="6">
        <v>0</v>
      </c>
      <c r="AA1161" s="5">
        <v>0</v>
      </c>
      <c r="AB1161" s="6">
        <v>0</v>
      </c>
      <c r="AC1161" s="5">
        <v>0</v>
      </c>
      <c r="AD1161" s="6">
        <v>0</v>
      </c>
      <c r="AE1161" s="5">
        <v>0</v>
      </c>
      <c r="AF1161" s="6">
        <v>0</v>
      </c>
    </row>
    <row r="1162" spans="2:32" x14ac:dyDescent="0.35">
      <c r="B1162" s="1" t="s">
        <v>619</v>
      </c>
      <c r="C1162" s="5">
        <v>0</v>
      </c>
      <c r="D1162" s="6">
        <v>0</v>
      </c>
      <c r="E1162" s="5">
        <v>0</v>
      </c>
      <c r="F1162" s="6">
        <v>0</v>
      </c>
      <c r="G1162" s="5">
        <v>0</v>
      </c>
      <c r="H1162" s="6">
        <v>0</v>
      </c>
      <c r="I1162" s="5">
        <v>0</v>
      </c>
      <c r="J1162" s="6">
        <v>0</v>
      </c>
      <c r="K1162" s="5">
        <v>0</v>
      </c>
      <c r="L1162" s="6">
        <v>0</v>
      </c>
      <c r="M1162" s="5">
        <v>0</v>
      </c>
      <c r="N1162" s="6">
        <v>0</v>
      </c>
      <c r="O1162" s="5">
        <v>0</v>
      </c>
      <c r="P1162" s="6">
        <v>0</v>
      </c>
      <c r="Q1162" s="5">
        <v>0</v>
      </c>
      <c r="R1162" s="6">
        <v>0</v>
      </c>
      <c r="S1162" s="5">
        <v>0</v>
      </c>
      <c r="T1162" s="6">
        <v>0</v>
      </c>
      <c r="U1162" s="5">
        <v>0</v>
      </c>
      <c r="V1162" s="6">
        <v>0</v>
      </c>
      <c r="W1162" s="5">
        <v>0</v>
      </c>
      <c r="X1162" s="6">
        <v>0</v>
      </c>
      <c r="Y1162" s="5">
        <v>0</v>
      </c>
      <c r="Z1162" s="6">
        <v>0</v>
      </c>
      <c r="AA1162" s="5">
        <v>0</v>
      </c>
      <c r="AB1162" s="6">
        <v>0</v>
      </c>
      <c r="AC1162" s="5">
        <v>0</v>
      </c>
      <c r="AD1162" s="6">
        <v>0</v>
      </c>
      <c r="AE1162" s="5">
        <v>0</v>
      </c>
      <c r="AF1162" s="6">
        <v>0</v>
      </c>
    </row>
    <row r="1163" spans="2:32" x14ac:dyDescent="0.35">
      <c r="B1163" s="1" t="s">
        <v>620</v>
      </c>
      <c r="C1163" s="5">
        <v>0</v>
      </c>
      <c r="D1163" s="6">
        <v>0</v>
      </c>
      <c r="E1163" s="5">
        <v>0</v>
      </c>
      <c r="F1163" s="6">
        <v>0</v>
      </c>
      <c r="G1163" s="5">
        <v>0</v>
      </c>
      <c r="H1163" s="6">
        <v>0</v>
      </c>
      <c r="I1163" s="5">
        <v>0</v>
      </c>
      <c r="J1163" s="6">
        <v>0</v>
      </c>
      <c r="K1163" s="5">
        <v>0</v>
      </c>
      <c r="L1163" s="6">
        <v>0</v>
      </c>
      <c r="M1163" s="5">
        <v>0</v>
      </c>
      <c r="N1163" s="6">
        <v>0</v>
      </c>
      <c r="O1163" s="5">
        <v>0</v>
      </c>
      <c r="P1163" s="6">
        <v>0</v>
      </c>
      <c r="Q1163" s="5">
        <v>0</v>
      </c>
      <c r="R1163" s="6">
        <v>0</v>
      </c>
      <c r="S1163" s="5">
        <v>0</v>
      </c>
      <c r="T1163" s="6">
        <v>0</v>
      </c>
      <c r="U1163" s="5">
        <v>0</v>
      </c>
      <c r="V1163" s="6">
        <v>0</v>
      </c>
      <c r="W1163" s="5">
        <v>0</v>
      </c>
      <c r="X1163" s="6">
        <v>0</v>
      </c>
      <c r="Y1163" s="5">
        <v>0</v>
      </c>
      <c r="Z1163" s="6">
        <v>0</v>
      </c>
      <c r="AA1163" s="5">
        <v>0</v>
      </c>
      <c r="AB1163" s="6">
        <v>0</v>
      </c>
      <c r="AC1163" s="5">
        <v>0</v>
      </c>
      <c r="AD1163" s="6">
        <v>0</v>
      </c>
      <c r="AE1163" s="5">
        <v>0</v>
      </c>
      <c r="AF1163" s="6">
        <v>0</v>
      </c>
    </row>
    <row r="1164" spans="2:32" x14ac:dyDescent="0.35">
      <c r="B1164" s="1" t="s">
        <v>621</v>
      </c>
      <c r="C1164" s="5">
        <v>0</v>
      </c>
      <c r="D1164" s="6">
        <v>0</v>
      </c>
      <c r="E1164" s="5">
        <v>0</v>
      </c>
      <c r="F1164" s="6">
        <v>0</v>
      </c>
      <c r="G1164" s="5">
        <v>0</v>
      </c>
      <c r="H1164" s="6">
        <v>0</v>
      </c>
      <c r="I1164" s="5">
        <v>0</v>
      </c>
      <c r="J1164" s="6">
        <v>0</v>
      </c>
      <c r="K1164" s="5">
        <v>0</v>
      </c>
      <c r="L1164" s="6">
        <v>0</v>
      </c>
      <c r="M1164" s="5">
        <v>0</v>
      </c>
      <c r="N1164" s="6">
        <v>0</v>
      </c>
      <c r="O1164" s="5">
        <v>0</v>
      </c>
      <c r="P1164" s="6">
        <v>0</v>
      </c>
      <c r="Q1164" s="5">
        <v>0</v>
      </c>
      <c r="R1164" s="6">
        <v>0</v>
      </c>
      <c r="S1164" s="5">
        <v>0</v>
      </c>
      <c r="T1164" s="6">
        <v>0</v>
      </c>
      <c r="U1164" s="5">
        <v>0</v>
      </c>
      <c r="V1164" s="6">
        <v>0</v>
      </c>
      <c r="W1164" s="5">
        <v>0</v>
      </c>
      <c r="X1164" s="6">
        <v>0</v>
      </c>
      <c r="Y1164" s="5">
        <v>0</v>
      </c>
      <c r="Z1164" s="6">
        <v>0</v>
      </c>
      <c r="AA1164" s="5">
        <v>0</v>
      </c>
      <c r="AB1164" s="6">
        <v>0</v>
      </c>
      <c r="AC1164" s="5">
        <v>0</v>
      </c>
      <c r="AD1164" s="6">
        <v>0</v>
      </c>
      <c r="AE1164" s="5">
        <v>0</v>
      </c>
      <c r="AF1164" s="6">
        <v>0</v>
      </c>
    </row>
    <row r="1165" spans="2:32" x14ac:dyDescent="0.35">
      <c r="B1165" s="1" t="s">
        <v>622</v>
      </c>
      <c r="C1165" s="5">
        <v>0</v>
      </c>
      <c r="D1165" s="6">
        <v>0</v>
      </c>
      <c r="E1165" s="5">
        <v>0</v>
      </c>
      <c r="F1165" s="6">
        <v>0</v>
      </c>
      <c r="G1165" s="5">
        <v>0</v>
      </c>
      <c r="H1165" s="6">
        <v>0</v>
      </c>
      <c r="I1165" s="5">
        <v>0</v>
      </c>
      <c r="J1165" s="6">
        <v>0</v>
      </c>
      <c r="K1165" s="5">
        <v>0</v>
      </c>
      <c r="L1165" s="6">
        <v>0</v>
      </c>
      <c r="M1165" s="5">
        <v>0</v>
      </c>
      <c r="N1165" s="6">
        <v>0</v>
      </c>
      <c r="O1165" s="5">
        <v>0</v>
      </c>
      <c r="P1165" s="6">
        <v>0</v>
      </c>
      <c r="Q1165" s="5">
        <v>0</v>
      </c>
      <c r="R1165" s="6">
        <v>0</v>
      </c>
      <c r="S1165" s="5">
        <v>0</v>
      </c>
      <c r="T1165" s="6">
        <v>0</v>
      </c>
      <c r="U1165" s="5">
        <v>0</v>
      </c>
      <c r="V1165" s="6">
        <v>0</v>
      </c>
      <c r="W1165" s="5">
        <v>0</v>
      </c>
      <c r="X1165" s="6">
        <v>0</v>
      </c>
      <c r="Y1165" s="5">
        <v>0</v>
      </c>
      <c r="Z1165" s="6">
        <v>0</v>
      </c>
      <c r="AA1165" s="5">
        <v>0</v>
      </c>
      <c r="AB1165" s="6">
        <v>0</v>
      </c>
      <c r="AC1165" s="5">
        <v>0</v>
      </c>
      <c r="AD1165" s="6">
        <v>0</v>
      </c>
      <c r="AE1165" s="5">
        <v>0</v>
      </c>
      <c r="AF1165" s="6">
        <v>0</v>
      </c>
    </row>
    <row r="1166" spans="2:32" x14ac:dyDescent="0.35">
      <c r="B1166" s="1" t="s">
        <v>623</v>
      </c>
      <c r="C1166" s="5">
        <v>0</v>
      </c>
      <c r="D1166" s="6">
        <v>0</v>
      </c>
      <c r="E1166" s="5">
        <v>0</v>
      </c>
      <c r="F1166" s="6">
        <v>0</v>
      </c>
      <c r="G1166" s="5">
        <v>0</v>
      </c>
      <c r="H1166" s="6">
        <v>0</v>
      </c>
      <c r="I1166" s="5">
        <v>0</v>
      </c>
      <c r="J1166" s="6">
        <v>0</v>
      </c>
      <c r="K1166" s="5">
        <v>0</v>
      </c>
      <c r="L1166" s="6">
        <v>0</v>
      </c>
      <c r="M1166" s="5">
        <v>0</v>
      </c>
      <c r="N1166" s="6">
        <v>0</v>
      </c>
      <c r="O1166" s="5">
        <v>0</v>
      </c>
      <c r="P1166" s="6">
        <v>0</v>
      </c>
      <c r="Q1166" s="5">
        <v>0</v>
      </c>
      <c r="R1166" s="6">
        <v>0</v>
      </c>
      <c r="S1166" s="5">
        <v>0</v>
      </c>
      <c r="T1166" s="6">
        <v>0</v>
      </c>
      <c r="U1166" s="5">
        <v>0</v>
      </c>
      <c r="V1166" s="6">
        <v>0</v>
      </c>
      <c r="W1166" s="5">
        <v>0</v>
      </c>
      <c r="X1166" s="6">
        <v>0</v>
      </c>
      <c r="Y1166" s="5">
        <v>0</v>
      </c>
      <c r="Z1166" s="6">
        <v>0</v>
      </c>
      <c r="AA1166" s="5">
        <v>0</v>
      </c>
      <c r="AB1166" s="6">
        <v>0</v>
      </c>
      <c r="AC1166" s="5">
        <v>0</v>
      </c>
      <c r="AD1166" s="6">
        <v>0</v>
      </c>
      <c r="AE1166" s="5">
        <v>0</v>
      </c>
      <c r="AF1166" s="6">
        <v>0</v>
      </c>
    </row>
    <row r="1167" spans="2:32" x14ac:dyDescent="0.35">
      <c r="B1167" s="1" t="s">
        <v>624</v>
      </c>
      <c r="C1167" s="5">
        <v>0</v>
      </c>
      <c r="D1167" s="6">
        <v>0</v>
      </c>
      <c r="E1167" s="5">
        <v>0</v>
      </c>
      <c r="F1167" s="6">
        <v>0</v>
      </c>
      <c r="G1167" s="5">
        <v>0</v>
      </c>
      <c r="H1167" s="6">
        <v>0</v>
      </c>
      <c r="I1167" s="5">
        <v>0</v>
      </c>
      <c r="J1167" s="6">
        <v>0</v>
      </c>
      <c r="K1167" s="5">
        <v>0</v>
      </c>
      <c r="L1167" s="6">
        <v>0</v>
      </c>
      <c r="M1167" s="5">
        <v>0</v>
      </c>
      <c r="N1167" s="6">
        <v>0</v>
      </c>
      <c r="O1167" s="5">
        <v>0</v>
      </c>
      <c r="P1167" s="6">
        <v>0</v>
      </c>
      <c r="Q1167" s="5">
        <v>0</v>
      </c>
      <c r="R1167" s="6">
        <v>0</v>
      </c>
      <c r="S1167" s="5">
        <v>0</v>
      </c>
      <c r="T1167" s="6">
        <v>0</v>
      </c>
      <c r="U1167" s="5">
        <v>0</v>
      </c>
      <c r="V1167" s="6">
        <v>0</v>
      </c>
      <c r="W1167" s="5">
        <v>0</v>
      </c>
      <c r="X1167" s="6">
        <v>0</v>
      </c>
      <c r="Y1167" s="5">
        <v>0</v>
      </c>
      <c r="Z1167" s="6">
        <v>0</v>
      </c>
      <c r="AA1167" s="5">
        <v>0</v>
      </c>
      <c r="AB1167" s="6">
        <v>0</v>
      </c>
      <c r="AC1167" s="5">
        <v>0</v>
      </c>
      <c r="AD1167" s="6">
        <v>0</v>
      </c>
      <c r="AE1167" s="5">
        <v>0</v>
      </c>
      <c r="AF1167" s="6">
        <v>0</v>
      </c>
    </row>
    <row r="1168" spans="2:32" x14ac:dyDescent="0.35">
      <c r="B1168" s="1" t="s">
        <v>625</v>
      </c>
      <c r="C1168" s="5">
        <v>0</v>
      </c>
      <c r="D1168" s="6">
        <v>0</v>
      </c>
      <c r="E1168" s="5">
        <v>0</v>
      </c>
      <c r="F1168" s="6">
        <v>0</v>
      </c>
      <c r="G1168" s="5">
        <v>0</v>
      </c>
      <c r="H1168" s="6">
        <v>0</v>
      </c>
      <c r="I1168" s="5">
        <v>0</v>
      </c>
      <c r="J1168" s="6">
        <v>0</v>
      </c>
      <c r="K1168" s="5">
        <v>0</v>
      </c>
      <c r="L1168" s="6">
        <v>0</v>
      </c>
      <c r="M1168" s="5">
        <v>0</v>
      </c>
      <c r="N1168" s="6">
        <v>0</v>
      </c>
      <c r="O1168" s="5">
        <v>0</v>
      </c>
      <c r="P1168" s="6">
        <v>0</v>
      </c>
      <c r="Q1168" s="5">
        <v>0</v>
      </c>
      <c r="R1168" s="6">
        <v>0</v>
      </c>
      <c r="S1168" s="5">
        <v>0</v>
      </c>
      <c r="T1168" s="6">
        <v>0</v>
      </c>
      <c r="U1168" s="5">
        <v>0</v>
      </c>
      <c r="V1168" s="6">
        <v>0</v>
      </c>
      <c r="W1168" s="5">
        <v>0</v>
      </c>
      <c r="X1168" s="6">
        <v>0</v>
      </c>
      <c r="Y1168" s="5">
        <v>0</v>
      </c>
      <c r="Z1168" s="6">
        <v>0</v>
      </c>
      <c r="AA1168" s="5">
        <v>0</v>
      </c>
      <c r="AB1168" s="6">
        <v>0</v>
      </c>
      <c r="AC1168" s="5">
        <v>0</v>
      </c>
      <c r="AD1168" s="6">
        <v>0</v>
      </c>
      <c r="AE1168" s="5">
        <v>0</v>
      </c>
      <c r="AF1168" s="6">
        <v>0</v>
      </c>
    </row>
    <row r="1169" spans="2:32" x14ac:dyDescent="0.35">
      <c r="B1169" s="1" t="s">
        <v>626</v>
      </c>
      <c r="C1169" s="5">
        <v>0</v>
      </c>
      <c r="D1169" s="6">
        <v>0</v>
      </c>
      <c r="E1169" s="5">
        <v>0</v>
      </c>
      <c r="F1169" s="6">
        <v>0</v>
      </c>
      <c r="G1169" s="5">
        <v>0</v>
      </c>
      <c r="H1169" s="6">
        <v>0</v>
      </c>
      <c r="I1169" s="5">
        <v>0</v>
      </c>
      <c r="J1169" s="6">
        <v>0</v>
      </c>
      <c r="K1169" s="5">
        <v>0</v>
      </c>
      <c r="L1169" s="6">
        <v>0</v>
      </c>
      <c r="M1169" s="5">
        <v>0</v>
      </c>
      <c r="N1169" s="6">
        <v>0</v>
      </c>
      <c r="O1169" s="5">
        <v>0</v>
      </c>
      <c r="P1169" s="6">
        <v>0</v>
      </c>
      <c r="Q1169" s="5">
        <v>0</v>
      </c>
      <c r="R1169" s="6">
        <v>0</v>
      </c>
      <c r="S1169" s="5">
        <v>0</v>
      </c>
      <c r="T1169" s="6">
        <v>0</v>
      </c>
      <c r="U1169" s="5">
        <v>0</v>
      </c>
      <c r="V1169" s="6">
        <v>0</v>
      </c>
      <c r="W1169" s="5">
        <v>0</v>
      </c>
      <c r="X1169" s="6">
        <v>0</v>
      </c>
      <c r="Y1169" s="5">
        <v>0</v>
      </c>
      <c r="Z1169" s="6">
        <v>0</v>
      </c>
      <c r="AA1169" s="5">
        <v>0</v>
      </c>
      <c r="AB1169" s="6">
        <v>0</v>
      </c>
      <c r="AC1169" s="5">
        <v>0</v>
      </c>
      <c r="AD1169" s="6">
        <v>0</v>
      </c>
      <c r="AE1169" s="5">
        <v>0</v>
      </c>
      <c r="AF1169" s="6">
        <v>0</v>
      </c>
    </row>
    <row r="1170" spans="2:32" x14ac:dyDescent="0.35">
      <c r="B1170" s="1" t="s">
        <v>627</v>
      </c>
      <c r="C1170" s="5">
        <v>0</v>
      </c>
      <c r="D1170" s="6">
        <v>0</v>
      </c>
      <c r="E1170" s="5">
        <v>0</v>
      </c>
      <c r="F1170" s="6">
        <v>0</v>
      </c>
      <c r="G1170" s="5">
        <v>0</v>
      </c>
      <c r="H1170" s="6">
        <v>0</v>
      </c>
      <c r="I1170" s="5">
        <v>0</v>
      </c>
      <c r="J1170" s="6">
        <v>0</v>
      </c>
      <c r="K1170" s="5">
        <v>0</v>
      </c>
      <c r="L1170" s="6">
        <v>0</v>
      </c>
      <c r="M1170" s="5">
        <v>0</v>
      </c>
      <c r="N1170" s="6">
        <v>0</v>
      </c>
      <c r="O1170" s="5">
        <v>0</v>
      </c>
      <c r="P1170" s="6">
        <v>0</v>
      </c>
      <c r="Q1170" s="5">
        <v>0</v>
      </c>
      <c r="R1170" s="6">
        <v>0</v>
      </c>
      <c r="S1170" s="5">
        <v>0</v>
      </c>
      <c r="T1170" s="6">
        <v>0</v>
      </c>
      <c r="U1170" s="5">
        <v>0</v>
      </c>
      <c r="V1170" s="6">
        <v>0</v>
      </c>
      <c r="W1170" s="5">
        <v>0</v>
      </c>
      <c r="X1170" s="6">
        <v>0</v>
      </c>
      <c r="Y1170" s="5">
        <v>0</v>
      </c>
      <c r="Z1170" s="6">
        <v>0</v>
      </c>
      <c r="AA1170" s="5">
        <v>0</v>
      </c>
      <c r="AB1170" s="6">
        <v>0</v>
      </c>
      <c r="AC1170" s="5">
        <v>0</v>
      </c>
      <c r="AD1170" s="6">
        <v>0</v>
      </c>
      <c r="AE1170" s="5">
        <v>0</v>
      </c>
      <c r="AF1170" s="6">
        <v>0</v>
      </c>
    </row>
    <row r="1171" spans="2:32" x14ac:dyDescent="0.35">
      <c r="B1171" s="1" t="s">
        <v>628</v>
      </c>
      <c r="C1171" s="5">
        <v>0</v>
      </c>
      <c r="D1171" s="6">
        <v>0</v>
      </c>
      <c r="E1171" s="5">
        <v>0</v>
      </c>
      <c r="F1171" s="6">
        <v>0</v>
      </c>
      <c r="G1171" s="5">
        <v>0</v>
      </c>
      <c r="H1171" s="6">
        <v>0</v>
      </c>
      <c r="I1171" s="5">
        <v>0</v>
      </c>
      <c r="J1171" s="6">
        <v>0</v>
      </c>
      <c r="K1171" s="5">
        <v>0</v>
      </c>
      <c r="L1171" s="6">
        <v>0</v>
      </c>
      <c r="M1171" s="5">
        <v>0</v>
      </c>
      <c r="N1171" s="6">
        <v>0</v>
      </c>
      <c r="O1171" s="5">
        <v>0</v>
      </c>
      <c r="P1171" s="6">
        <v>0</v>
      </c>
      <c r="Q1171" s="5">
        <v>0</v>
      </c>
      <c r="R1171" s="6">
        <v>0</v>
      </c>
      <c r="S1171" s="5">
        <v>0</v>
      </c>
      <c r="T1171" s="6">
        <v>0</v>
      </c>
      <c r="U1171" s="5">
        <v>0</v>
      </c>
      <c r="V1171" s="6">
        <v>0</v>
      </c>
      <c r="W1171" s="5">
        <v>0</v>
      </c>
      <c r="X1171" s="6">
        <v>0</v>
      </c>
      <c r="Y1171" s="5">
        <v>0</v>
      </c>
      <c r="Z1171" s="6">
        <v>0</v>
      </c>
      <c r="AA1171" s="5">
        <v>0</v>
      </c>
      <c r="AB1171" s="6">
        <v>0</v>
      </c>
      <c r="AC1171" s="5">
        <v>0</v>
      </c>
      <c r="AD1171" s="6">
        <v>0</v>
      </c>
      <c r="AE1171" s="5">
        <v>0</v>
      </c>
      <c r="AF1171" s="6">
        <v>0</v>
      </c>
    </row>
    <row r="1172" spans="2:32" x14ac:dyDescent="0.35">
      <c r="B1172" s="1" t="s">
        <v>629</v>
      </c>
      <c r="C1172" s="5">
        <v>0</v>
      </c>
      <c r="D1172" s="6">
        <v>0</v>
      </c>
      <c r="E1172" s="5">
        <v>0</v>
      </c>
      <c r="F1172" s="6">
        <v>0</v>
      </c>
      <c r="G1172" s="5">
        <v>0</v>
      </c>
      <c r="H1172" s="6">
        <v>0</v>
      </c>
      <c r="I1172" s="5">
        <v>0</v>
      </c>
      <c r="J1172" s="6">
        <v>0</v>
      </c>
      <c r="K1172" s="5">
        <v>0</v>
      </c>
      <c r="L1172" s="6">
        <v>0</v>
      </c>
      <c r="M1172" s="5">
        <v>0</v>
      </c>
      <c r="N1172" s="6">
        <v>0</v>
      </c>
      <c r="O1172" s="5">
        <v>0</v>
      </c>
      <c r="P1172" s="6">
        <v>0</v>
      </c>
      <c r="Q1172" s="5">
        <v>0</v>
      </c>
      <c r="R1172" s="6">
        <v>0</v>
      </c>
      <c r="S1172" s="5">
        <v>0</v>
      </c>
      <c r="T1172" s="6">
        <v>0</v>
      </c>
      <c r="U1172" s="5">
        <v>0</v>
      </c>
      <c r="V1172" s="6">
        <v>0</v>
      </c>
      <c r="W1172" s="5">
        <v>0</v>
      </c>
      <c r="X1172" s="6">
        <v>0</v>
      </c>
      <c r="Y1172" s="5">
        <v>0</v>
      </c>
      <c r="Z1172" s="6">
        <v>0</v>
      </c>
      <c r="AA1172" s="5">
        <v>0</v>
      </c>
      <c r="AB1172" s="6">
        <v>0</v>
      </c>
      <c r="AC1172" s="5">
        <v>0</v>
      </c>
      <c r="AD1172" s="6">
        <v>0</v>
      </c>
      <c r="AE1172" s="5">
        <v>0</v>
      </c>
      <c r="AF1172" s="6">
        <v>0</v>
      </c>
    </row>
    <row r="1173" spans="2:32" x14ac:dyDescent="0.35">
      <c r="B1173" s="1" t="s">
        <v>630</v>
      </c>
      <c r="C1173" s="5">
        <v>0</v>
      </c>
      <c r="D1173" s="6">
        <v>0</v>
      </c>
      <c r="E1173" s="5">
        <v>0</v>
      </c>
      <c r="F1173" s="6">
        <v>0</v>
      </c>
      <c r="G1173" s="5">
        <v>0</v>
      </c>
      <c r="H1173" s="6">
        <v>0</v>
      </c>
      <c r="I1173" s="5">
        <v>0</v>
      </c>
      <c r="J1173" s="6">
        <v>0</v>
      </c>
      <c r="K1173" s="5">
        <v>0</v>
      </c>
      <c r="L1173" s="6">
        <v>0</v>
      </c>
      <c r="M1173" s="5">
        <v>0</v>
      </c>
      <c r="N1173" s="6">
        <v>0</v>
      </c>
      <c r="O1173" s="5">
        <v>0</v>
      </c>
      <c r="P1173" s="6">
        <v>0</v>
      </c>
      <c r="Q1173" s="5">
        <v>0</v>
      </c>
      <c r="R1173" s="6">
        <v>0</v>
      </c>
      <c r="S1173" s="5">
        <v>0</v>
      </c>
      <c r="T1173" s="6">
        <v>0</v>
      </c>
      <c r="U1173" s="5">
        <v>0</v>
      </c>
      <c r="V1173" s="6">
        <v>0</v>
      </c>
      <c r="W1173" s="5">
        <v>0</v>
      </c>
      <c r="X1173" s="6">
        <v>0</v>
      </c>
      <c r="Y1173" s="5">
        <v>0</v>
      </c>
      <c r="Z1173" s="6">
        <v>0</v>
      </c>
      <c r="AA1173" s="5">
        <v>0</v>
      </c>
      <c r="AB1173" s="6">
        <v>0</v>
      </c>
      <c r="AC1173" s="5">
        <v>0</v>
      </c>
      <c r="AD1173" s="6">
        <v>0</v>
      </c>
      <c r="AE1173" s="5">
        <v>0</v>
      </c>
      <c r="AF1173" s="6">
        <v>0</v>
      </c>
    </row>
    <row r="1174" spans="2:32" x14ac:dyDescent="0.35">
      <c r="B1174" s="1" t="s">
        <v>631</v>
      </c>
      <c r="C1174" s="5">
        <v>0</v>
      </c>
      <c r="D1174" s="6">
        <v>0</v>
      </c>
      <c r="E1174" s="5">
        <v>0</v>
      </c>
      <c r="F1174" s="6">
        <v>0</v>
      </c>
      <c r="G1174" s="5">
        <v>0</v>
      </c>
      <c r="H1174" s="6">
        <v>0</v>
      </c>
      <c r="I1174" s="5">
        <v>0</v>
      </c>
      <c r="J1174" s="6">
        <v>0</v>
      </c>
      <c r="K1174" s="5">
        <v>0</v>
      </c>
      <c r="L1174" s="6">
        <v>0</v>
      </c>
      <c r="M1174" s="5">
        <v>0</v>
      </c>
      <c r="N1174" s="6">
        <v>0</v>
      </c>
      <c r="O1174" s="5">
        <v>0</v>
      </c>
      <c r="P1174" s="6">
        <v>0</v>
      </c>
      <c r="Q1174" s="5">
        <v>0</v>
      </c>
      <c r="R1174" s="6">
        <v>0</v>
      </c>
      <c r="S1174" s="5">
        <v>0</v>
      </c>
      <c r="T1174" s="6">
        <v>0</v>
      </c>
      <c r="U1174" s="5">
        <v>0</v>
      </c>
      <c r="V1174" s="6">
        <v>0</v>
      </c>
      <c r="W1174" s="5">
        <v>0</v>
      </c>
      <c r="X1174" s="6">
        <v>0</v>
      </c>
      <c r="Y1174" s="5">
        <v>0</v>
      </c>
      <c r="Z1174" s="6">
        <v>0</v>
      </c>
      <c r="AA1174" s="5">
        <v>0</v>
      </c>
      <c r="AB1174" s="6">
        <v>0</v>
      </c>
      <c r="AC1174" s="5">
        <v>0</v>
      </c>
      <c r="AD1174" s="6">
        <v>0</v>
      </c>
      <c r="AE1174" s="5">
        <v>0</v>
      </c>
      <c r="AF1174" s="6">
        <v>0</v>
      </c>
    </row>
    <row r="1175" spans="2:32" x14ac:dyDescent="0.35">
      <c r="B1175" s="1" t="s">
        <v>632</v>
      </c>
      <c r="C1175" s="5">
        <v>0</v>
      </c>
      <c r="D1175" s="6">
        <v>0</v>
      </c>
      <c r="E1175" s="5">
        <v>0</v>
      </c>
      <c r="F1175" s="6">
        <v>0</v>
      </c>
      <c r="G1175" s="5">
        <v>0</v>
      </c>
      <c r="H1175" s="6">
        <v>0</v>
      </c>
      <c r="I1175" s="5">
        <v>0</v>
      </c>
      <c r="J1175" s="6">
        <v>0</v>
      </c>
      <c r="K1175" s="5">
        <v>0</v>
      </c>
      <c r="L1175" s="6">
        <v>0</v>
      </c>
      <c r="M1175" s="5">
        <v>0</v>
      </c>
      <c r="N1175" s="6">
        <v>0</v>
      </c>
      <c r="O1175" s="5">
        <v>0</v>
      </c>
      <c r="P1175" s="6">
        <v>0</v>
      </c>
      <c r="Q1175" s="5">
        <v>0</v>
      </c>
      <c r="R1175" s="6">
        <v>0</v>
      </c>
      <c r="S1175" s="5">
        <v>0</v>
      </c>
      <c r="T1175" s="6">
        <v>0</v>
      </c>
      <c r="U1175" s="5">
        <v>0</v>
      </c>
      <c r="V1175" s="6">
        <v>0</v>
      </c>
      <c r="W1175" s="5">
        <v>0</v>
      </c>
      <c r="X1175" s="6">
        <v>0</v>
      </c>
      <c r="Y1175" s="5">
        <v>0</v>
      </c>
      <c r="Z1175" s="6">
        <v>0</v>
      </c>
      <c r="AA1175" s="5">
        <v>0</v>
      </c>
      <c r="AB1175" s="6">
        <v>0</v>
      </c>
      <c r="AC1175" s="5">
        <v>0</v>
      </c>
      <c r="AD1175" s="6">
        <v>0</v>
      </c>
      <c r="AE1175" s="5">
        <v>0</v>
      </c>
      <c r="AF1175" s="6">
        <v>0</v>
      </c>
    </row>
    <row r="1176" spans="2:32" x14ac:dyDescent="0.35">
      <c r="B1176" s="1" t="s">
        <v>633</v>
      </c>
      <c r="C1176" s="5">
        <v>0</v>
      </c>
      <c r="D1176" s="6">
        <v>0</v>
      </c>
      <c r="E1176" s="5">
        <v>0</v>
      </c>
      <c r="F1176" s="6">
        <v>0</v>
      </c>
      <c r="G1176" s="5">
        <v>0</v>
      </c>
      <c r="H1176" s="6">
        <v>0</v>
      </c>
      <c r="I1176" s="5">
        <v>0</v>
      </c>
      <c r="J1176" s="6">
        <v>0</v>
      </c>
      <c r="K1176" s="5">
        <v>0</v>
      </c>
      <c r="L1176" s="6">
        <v>0</v>
      </c>
      <c r="M1176" s="5">
        <v>0</v>
      </c>
      <c r="N1176" s="6">
        <v>0</v>
      </c>
      <c r="O1176" s="5">
        <v>0</v>
      </c>
      <c r="P1176" s="6">
        <v>0</v>
      </c>
      <c r="Q1176" s="5">
        <v>0</v>
      </c>
      <c r="R1176" s="6">
        <v>0</v>
      </c>
      <c r="S1176" s="5">
        <v>0</v>
      </c>
      <c r="T1176" s="6">
        <v>0</v>
      </c>
      <c r="U1176" s="5">
        <v>0</v>
      </c>
      <c r="V1176" s="6">
        <v>0</v>
      </c>
      <c r="W1176" s="5">
        <v>0</v>
      </c>
      <c r="X1176" s="6">
        <v>0</v>
      </c>
      <c r="Y1176" s="5">
        <v>0</v>
      </c>
      <c r="Z1176" s="6">
        <v>0</v>
      </c>
      <c r="AA1176" s="5">
        <v>0</v>
      </c>
      <c r="AB1176" s="6">
        <v>0</v>
      </c>
      <c r="AC1176" s="5">
        <v>0</v>
      </c>
      <c r="AD1176" s="6">
        <v>0</v>
      </c>
      <c r="AE1176" s="5">
        <v>0</v>
      </c>
      <c r="AF1176" s="6">
        <v>0</v>
      </c>
    </row>
    <row r="1177" spans="2:32" x14ac:dyDescent="0.35">
      <c r="B1177" s="1" t="s">
        <v>634</v>
      </c>
      <c r="C1177" s="5">
        <v>0</v>
      </c>
      <c r="D1177" s="6">
        <v>0</v>
      </c>
      <c r="E1177" s="5">
        <v>0</v>
      </c>
      <c r="F1177" s="6">
        <v>0</v>
      </c>
      <c r="G1177" s="5">
        <v>0</v>
      </c>
      <c r="H1177" s="6">
        <v>0</v>
      </c>
      <c r="I1177" s="5">
        <v>0</v>
      </c>
      <c r="J1177" s="6">
        <v>0</v>
      </c>
      <c r="K1177" s="5">
        <v>0</v>
      </c>
      <c r="L1177" s="6">
        <v>0</v>
      </c>
      <c r="M1177" s="5">
        <v>0</v>
      </c>
      <c r="N1177" s="6">
        <v>0</v>
      </c>
      <c r="O1177" s="5">
        <v>0</v>
      </c>
      <c r="P1177" s="6">
        <v>0</v>
      </c>
      <c r="Q1177" s="5">
        <v>0</v>
      </c>
      <c r="R1177" s="6">
        <v>0</v>
      </c>
      <c r="S1177" s="5">
        <v>0</v>
      </c>
      <c r="T1177" s="6">
        <v>0</v>
      </c>
      <c r="U1177" s="5">
        <v>0</v>
      </c>
      <c r="V1177" s="6">
        <v>0</v>
      </c>
      <c r="W1177" s="5">
        <v>0</v>
      </c>
      <c r="X1177" s="6">
        <v>0</v>
      </c>
      <c r="Y1177" s="5">
        <v>0</v>
      </c>
      <c r="Z1177" s="6">
        <v>0</v>
      </c>
      <c r="AA1177" s="5">
        <v>0</v>
      </c>
      <c r="AB1177" s="6">
        <v>0</v>
      </c>
      <c r="AC1177" s="5">
        <v>0</v>
      </c>
      <c r="AD1177" s="6">
        <v>0</v>
      </c>
      <c r="AE1177" s="5">
        <v>0</v>
      </c>
      <c r="AF1177" s="6">
        <v>0</v>
      </c>
    </row>
    <row r="1178" spans="2:32" x14ac:dyDescent="0.35">
      <c r="B1178" s="1" t="s">
        <v>635</v>
      </c>
      <c r="C1178" s="5">
        <v>0</v>
      </c>
      <c r="D1178" s="6">
        <v>0</v>
      </c>
      <c r="E1178" s="5">
        <v>0</v>
      </c>
      <c r="F1178" s="6">
        <v>0</v>
      </c>
      <c r="G1178" s="5">
        <v>0</v>
      </c>
      <c r="H1178" s="6">
        <v>0</v>
      </c>
      <c r="I1178" s="5">
        <v>0</v>
      </c>
      <c r="J1178" s="6">
        <v>0</v>
      </c>
      <c r="K1178" s="5">
        <v>0</v>
      </c>
      <c r="L1178" s="6">
        <v>0</v>
      </c>
      <c r="M1178" s="5">
        <v>0</v>
      </c>
      <c r="N1178" s="6">
        <v>0</v>
      </c>
      <c r="O1178" s="5">
        <v>0</v>
      </c>
      <c r="P1178" s="6">
        <v>0</v>
      </c>
      <c r="Q1178" s="5">
        <v>0</v>
      </c>
      <c r="R1178" s="6">
        <v>0</v>
      </c>
      <c r="S1178" s="5">
        <v>0</v>
      </c>
      <c r="T1178" s="6">
        <v>0</v>
      </c>
      <c r="U1178" s="5">
        <v>0</v>
      </c>
      <c r="V1178" s="6">
        <v>0</v>
      </c>
      <c r="W1178" s="5">
        <v>0</v>
      </c>
      <c r="X1178" s="6">
        <v>0</v>
      </c>
      <c r="Y1178" s="5">
        <v>0</v>
      </c>
      <c r="Z1178" s="6">
        <v>0</v>
      </c>
      <c r="AA1178" s="5">
        <v>0</v>
      </c>
      <c r="AB1178" s="6">
        <v>0</v>
      </c>
      <c r="AC1178" s="5">
        <v>0</v>
      </c>
      <c r="AD1178" s="6">
        <v>0</v>
      </c>
      <c r="AE1178" s="5">
        <v>0</v>
      </c>
      <c r="AF1178" s="6">
        <v>0</v>
      </c>
    </row>
    <row r="1179" spans="2:32" x14ac:dyDescent="0.35">
      <c r="B1179" s="2" t="s">
        <v>10</v>
      </c>
    </row>
    <row r="1180" spans="2:32" x14ac:dyDescent="0.35">
      <c r="B1180" s="1" t="s">
        <v>636</v>
      </c>
      <c r="C1180" s="5">
        <v>0</v>
      </c>
      <c r="D1180" s="6">
        <v>0</v>
      </c>
      <c r="E1180" s="5">
        <v>0</v>
      </c>
      <c r="F1180" s="6">
        <v>0</v>
      </c>
      <c r="G1180" s="5">
        <v>0</v>
      </c>
      <c r="H1180" s="6">
        <v>0</v>
      </c>
      <c r="I1180" s="5">
        <v>0</v>
      </c>
      <c r="J1180" s="6">
        <v>0</v>
      </c>
      <c r="K1180" s="5">
        <v>0</v>
      </c>
      <c r="L1180" s="6">
        <v>0</v>
      </c>
      <c r="M1180" s="5">
        <v>0</v>
      </c>
      <c r="N1180" s="6">
        <v>0</v>
      </c>
      <c r="O1180" s="5">
        <v>0</v>
      </c>
      <c r="P1180" s="6">
        <v>0</v>
      </c>
      <c r="Q1180" s="5">
        <v>0</v>
      </c>
      <c r="R1180" s="6">
        <v>0</v>
      </c>
      <c r="S1180" s="5">
        <v>0</v>
      </c>
      <c r="T1180" s="6">
        <v>0</v>
      </c>
      <c r="U1180" s="5">
        <v>0</v>
      </c>
      <c r="V1180" s="6">
        <v>0</v>
      </c>
      <c r="W1180" s="5">
        <v>0</v>
      </c>
      <c r="X1180" s="6">
        <v>0</v>
      </c>
      <c r="Y1180" s="5">
        <v>0</v>
      </c>
      <c r="Z1180" s="6">
        <v>0</v>
      </c>
      <c r="AA1180" s="5">
        <v>0</v>
      </c>
      <c r="AB1180" s="6">
        <v>0</v>
      </c>
      <c r="AC1180" s="5">
        <v>0</v>
      </c>
      <c r="AD1180" s="6">
        <v>0</v>
      </c>
      <c r="AE1180" s="5">
        <v>0</v>
      </c>
      <c r="AF1180" s="6">
        <v>0</v>
      </c>
    </row>
    <row r="1181" spans="2:32" x14ac:dyDescent="0.35">
      <c r="B1181" s="1" t="s">
        <v>637</v>
      </c>
      <c r="C1181" s="5">
        <v>0</v>
      </c>
      <c r="D1181" s="6">
        <v>0</v>
      </c>
      <c r="E1181" s="5">
        <v>0</v>
      </c>
      <c r="F1181" s="6">
        <v>0</v>
      </c>
      <c r="G1181" s="5">
        <v>0</v>
      </c>
      <c r="H1181" s="6">
        <v>0</v>
      </c>
      <c r="I1181" s="5">
        <v>0</v>
      </c>
      <c r="J1181" s="6">
        <v>0</v>
      </c>
      <c r="K1181" s="5">
        <v>0</v>
      </c>
      <c r="L1181" s="6">
        <v>0</v>
      </c>
      <c r="M1181" s="5">
        <v>0</v>
      </c>
      <c r="N1181" s="6">
        <v>0</v>
      </c>
      <c r="O1181" s="5">
        <v>0</v>
      </c>
      <c r="P1181" s="6">
        <v>0</v>
      </c>
      <c r="Q1181" s="5">
        <v>0</v>
      </c>
      <c r="R1181" s="6">
        <v>0</v>
      </c>
      <c r="S1181" s="5">
        <v>0</v>
      </c>
      <c r="T1181" s="6">
        <v>0</v>
      </c>
      <c r="U1181" s="5">
        <v>0</v>
      </c>
      <c r="V1181" s="6">
        <v>0</v>
      </c>
      <c r="W1181" s="5">
        <v>0</v>
      </c>
      <c r="X1181" s="6">
        <v>0</v>
      </c>
      <c r="Y1181" s="5">
        <v>0</v>
      </c>
      <c r="Z1181" s="6">
        <v>0</v>
      </c>
      <c r="AA1181" s="5">
        <v>0</v>
      </c>
      <c r="AB1181" s="6">
        <v>0</v>
      </c>
      <c r="AC1181" s="5">
        <v>0</v>
      </c>
      <c r="AD1181" s="6">
        <v>0</v>
      </c>
      <c r="AE1181" s="5">
        <v>0</v>
      </c>
      <c r="AF1181" s="6">
        <v>0</v>
      </c>
    </row>
    <row r="1182" spans="2:32" x14ac:dyDescent="0.35">
      <c r="B1182" s="1" t="s">
        <v>638</v>
      </c>
      <c r="C1182" s="5">
        <v>0</v>
      </c>
      <c r="D1182" s="6">
        <v>0</v>
      </c>
      <c r="E1182" s="5">
        <v>0</v>
      </c>
      <c r="F1182" s="6">
        <v>0</v>
      </c>
      <c r="G1182" s="5">
        <v>0</v>
      </c>
      <c r="H1182" s="6">
        <v>0</v>
      </c>
      <c r="I1182" s="5">
        <v>0</v>
      </c>
      <c r="J1182" s="6">
        <v>0</v>
      </c>
      <c r="K1182" s="5">
        <v>0</v>
      </c>
      <c r="L1182" s="6">
        <v>0</v>
      </c>
      <c r="M1182" s="5">
        <v>0</v>
      </c>
      <c r="N1182" s="6">
        <v>0</v>
      </c>
      <c r="O1182" s="5">
        <v>0</v>
      </c>
      <c r="P1182" s="6">
        <v>0</v>
      </c>
      <c r="Q1182" s="5">
        <v>0</v>
      </c>
      <c r="R1182" s="6">
        <v>0</v>
      </c>
      <c r="S1182" s="5">
        <v>0</v>
      </c>
      <c r="T1182" s="6">
        <v>0</v>
      </c>
      <c r="U1182" s="5">
        <v>0</v>
      </c>
      <c r="V1182" s="6">
        <v>0</v>
      </c>
      <c r="W1182" s="5">
        <v>0</v>
      </c>
      <c r="X1182" s="6">
        <v>0</v>
      </c>
      <c r="Y1182" s="5">
        <v>0</v>
      </c>
      <c r="Z1182" s="6">
        <v>0</v>
      </c>
      <c r="AA1182" s="5">
        <v>0</v>
      </c>
      <c r="AB1182" s="6">
        <v>0</v>
      </c>
      <c r="AC1182" s="5">
        <v>0</v>
      </c>
      <c r="AD1182" s="6">
        <v>0</v>
      </c>
      <c r="AE1182" s="5">
        <v>0</v>
      </c>
      <c r="AF1182" s="6">
        <v>0</v>
      </c>
    </row>
    <row r="1183" spans="2:32" x14ac:dyDescent="0.35">
      <c r="B1183" s="1" t="s">
        <v>639</v>
      </c>
      <c r="C1183" s="5">
        <v>0</v>
      </c>
      <c r="D1183" s="6">
        <v>0</v>
      </c>
      <c r="E1183" s="5">
        <v>0</v>
      </c>
      <c r="F1183" s="6">
        <v>0</v>
      </c>
      <c r="G1183" s="5">
        <v>0</v>
      </c>
      <c r="H1183" s="6">
        <v>0</v>
      </c>
      <c r="I1183" s="5">
        <v>0</v>
      </c>
      <c r="J1183" s="6">
        <v>0</v>
      </c>
      <c r="K1183" s="5">
        <v>0</v>
      </c>
      <c r="L1183" s="6">
        <v>0</v>
      </c>
      <c r="M1183" s="5">
        <v>0</v>
      </c>
      <c r="N1183" s="6">
        <v>0</v>
      </c>
      <c r="O1183" s="5">
        <v>0</v>
      </c>
      <c r="P1183" s="6">
        <v>0</v>
      </c>
      <c r="Q1183" s="5">
        <v>0</v>
      </c>
      <c r="R1183" s="6">
        <v>0</v>
      </c>
      <c r="S1183" s="5">
        <v>0</v>
      </c>
      <c r="T1183" s="6">
        <v>0</v>
      </c>
      <c r="U1183" s="5">
        <v>0</v>
      </c>
      <c r="V1183" s="6">
        <v>0</v>
      </c>
      <c r="W1183" s="5">
        <v>0</v>
      </c>
      <c r="X1183" s="6">
        <v>0</v>
      </c>
      <c r="Y1183" s="5">
        <v>0</v>
      </c>
      <c r="Z1183" s="6">
        <v>0</v>
      </c>
      <c r="AA1183" s="5">
        <v>0</v>
      </c>
      <c r="AB1183" s="6">
        <v>0</v>
      </c>
      <c r="AC1183" s="5">
        <v>0</v>
      </c>
      <c r="AD1183" s="6">
        <v>0</v>
      </c>
      <c r="AE1183" s="5">
        <v>0</v>
      </c>
      <c r="AF1183" s="6">
        <v>0</v>
      </c>
    </row>
    <row r="1184" spans="2:32" x14ac:dyDescent="0.35">
      <c r="B1184" s="1" t="s">
        <v>640</v>
      </c>
      <c r="C1184" s="5">
        <v>3.13E-3</v>
      </c>
      <c r="D1184" s="6">
        <v>2.2749999999999999</v>
      </c>
      <c r="E1184" s="5">
        <v>0</v>
      </c>
      <c r="F1184" s="6">
        <v>0</v>
      </c>
      <c r="G1184" s="5">
        <v>0</v>
      </c>
      <c r="H1184" s="6">
        <v>0</v>
      </c>
      <c r="I1184" s="5">
        <v>0</v>
      </c>
      <c r="J1184" s="6">
        <v>0</v>
      </c>
      <c r="K1184" s="5">
        <v>0</v>
      </c>
      <c r="L1184" s="6">
        <v>0</v>
      </c>
      <c r="M1184" s="5">
        <v>0</v>
      </c>
      <c r="N1184" s="6">
        <v>0</v>
      </c>
      <c r="O1184" s="5">
        <v>0</v>
      </c>
      <c r="P1184" s="6">
        <v>0</v>
      </c>
      <c r="Q1184" s="5">
        <v>0</v>
      </c>
      <c r="R1184" s="6">
        <v>0</v>
      </c>
      <c r="S1184" s="5">
        <v>0</v>
      </c>
      <c r="T1184" s="6">
        <v>0</v>
      </c>
      <c r="U1184" s="5">
        <v>2.385E-2</v>
      </c>
      <c r="V1184" s="6">
        <v>0.751</v>
      </c>
      <c r="W1184" s="5">
        <v>7.3410000000000003E-2</v>
      </c>
      <c r="X1184" s="6">
        <v>0.67400000000000004</v>
      </c>
      <c r="Y1184" s="5">
        <v>0</v>
      </c>
      <c r="Z1184" s="6">
        <v>0</v>
      </c>
      <c r="AA1184" s="5">
        <v>0</v>
      </c>
      <c r="AB1184" s="6">
        <v>0</v>
      </c>
      <c r="AC1184" s="5">
        <v>7.2399999999999999E-3</v>
      </c>
      <c r="AD1184" s="6">
        <v>0.85099999999999998</v>
      </c>
      <c r="AE1184" s="5">
        <v>0</v>
      </c>
      <c r="AF1184" s="6">
        <v>0</v>
      </c>
    </row>
    <row r="1185" spans="2:32" x14ac:dyDescent="0.35">
      <c r="B1185" s="1" t="s">
        <v>641</v>
      </c>
      <c r="C1185" s="5">
        <v>0</v>
      </c>
      <c r="D1185" s="6">
        <v>0</v>
      </c>
      <c r="E1185" s="5">
        <v>0</v>
      </c>
      <c r="F1185" s="6">
        <v>0</v>
      </c>
      <c r="G1185" s="5">
        <v>0</v>
      </c>
      <c r="H1185" s="6">
        <v>0</v>
      </c>
      <c r="I1185" s="5">
        <v>0</v>
      </c>
      <c r="J1185" s="6">
        <v>0</v>
      </c>
      <c r="K1185" s="5">
        <v>0</v>
      </c>
      <c r="L1185" s="6">
        <v>0</v>
      </c>
      <c r="M1185" s="5">
        <v>0</v>
      </c>
      <c r="N1185" s="6">
        <v>0</v>
      </c>
      <c r="O1185" s="5">
        <v>0</v>
      </c>
      <c r="P1185" s="6">
        <v>0</v>
      </c>
      <c r="Q1185" s="5">
        <v>0</v>
      </c>
      <c r="R1185" s="6">
        <v>0</v>
      </c>
      <c r="S1185" s="5">
        <v>0</v>
      </c>
      <c r="T1185" s="6">
        <v>0</v>
      </c>
      <c r="U1185" s="5">
        <v>0</v>
      </c>
      <c r="V1185" s="6">
        <v>0</v>
      </c>
      <c r="W1185" s="5">
        <v>0</v>
      </c>
      <c r="X1185" s="6">
        <v>0</v>
      </c>
      <c r="Y1185" s="5">
        <v>0</v>
      </c>
      <c r="Z1185" s="6">
        <v>0</v>
      </c>
      <c r="AA1185" s="5">
        <v>0</v>
      </c>
      <c r="AB1185" s="6">
        <v>0</v>
      </c>
      <c r="AC1185" s="5">
        <v>0</v>
      </c>
      <c r="AD1185" s="6">
        <v>0</v>
      </c>
      <c r="AE1185" s="5">
        <v>0</v>
      </c>
      <c r="AF1185" s="6">
        <v>0</v>
      </c>
    </row>
    <row r="1186" spans="2:32" x14ac:dyDescent="0.35">
      <c r="B1186" s="1" t="s">
        <v>151</v>
      </c>
      <c r="C1186" s="5">
        <v>0</v>
      </c>
      <c r="D1186" s="6">
        <v>0</v>
      </c>
      <c r="E1186" s="5">
        <v>0</v>
      </c>
      <c r="F1186" s="6">
        <v>0</v>
      </c>
      <c r="G1186" s="5">
        <v>0</v>
      </c>
      <c r="H1186" s="6">
        <v>0</v>
      </c>
      <c r="I1186" s="5">
        <v>0</v>
      </c>
      <c r="J1186" s="6">
        <v>0</v>
      </c>
      <c r="K1186" s="5">
        <v>0</v>
      </c>
      <c r="L1186" s="6">
        <v>0</v>
      </c>
      <c r="M1186" s="5">
        <v>0</v>
      </c>
      <c r="N1186" s="6">
        <v>0</v>
      </c>
      <c r="O1186" s="5">
        <v>0</v>
      </c>
      <c r="P1186" s="6">
        <v>0</v>
      </c>
      <c r="Q1186" s="5">
        <v>0</v>
      </c>
      <c r="R1186" s="6">
        <v>0</v>
      </c>
      <c r="S1186" s="5">
        <v>0</v>
      </c>
      <c r="T1186" s="6">
        <v>0</v>
      </c>
      <c r="U1186" s="5">
        <v>0</v>
      </c>
      <c r="V1186" s="6">
        <v>0</v>
      </c>
      <c r="W1186" s="5">
        <v>0</v>
      </c>
      <c r="X1186" s="6">
        <v>0</v>
      </c>
      <c r="Y1186" s="5">
        <v>0</v>
      </c>
      <c r="Z1186" s="6">
        <v>0</v>
      </c>
      <c r="AA1186" s="5">
        <v>0</v>
      </c>
      <c r="AB1186" s="6">
        <v>0</v>
      </c>
      <c r="AC1186" s="5">
        <v>0</v>
      </c>
      <c r="AD1186" s="6">
        <v>0</v>
      </c>
      <c r="AE1186" s="5">
        <v>0</v>
      </c>
      <c r="AF1186" s="6">
        <v>0</v>
      </c>
    </row>
    <row r="1187" spans="2:32" x14ac:dyDescent="0.35">
      <c r="B1187" s="1" t="s">
        <v>642</v>
      </c>
      <c r="C1187" s="5">
        <v>0</v>
      </c>
      <c r="D1187" s="6">
        <v>0</v>
      </c>
      <c r="E1187" s="5">
        <v>0</v>
      </c>
      <c r="F1187" s="6">
        <v>0</v>
      </c>
      <c r="G1187" s="5">
        <v>0</v>
      </c>
      <c r="H1187" s="6">
        <v>0</v>
      </c>
      <c r="I1187" s="5">
        <v>0</v>
      </c>
      <c r="J1187" s="6">
        <v>0</v>
      </c>
      <c r="K1187" s="5">
        <v>0</v>
      </c>
      <c r="L1187" s="6">
        <v>0</v>
      </c>
      <c r="M1187" s="5">
        <v>0</v>
      </c>
      <c r="N1187" s="6">
        <v>0</v>
      </c>
      <c r="O1187" s="5">
        <v>0</v>
      </c>
      <c r="P1187" s="6">
        <v>0</v>
      </c>
      <c r="Q1187" s="5">
        <v>0</v>
      </c>
      <c r="R1187" s="6">
        <v>0</v>
      </c>
      <c r="S1187" s="5">
        <v>0</v>
      </c>
      <c r="T1187" s="6">
        <v>0</v>
      </c>
      <c r="U1187" s="5">
        <v>0</v>
      </c>
      <c r="V1187" s="6">
        <v>0</v>
      </c>
      <c r="W1187" s="5">
        <v>0</v>
      </c>
      <c r="X1187" s="6">
        <v>0</v>
      </c>
      <c r="Y1187" s="5">
        <v>0</v>
      </c>
      <c r="Z1187" s="6">
        <v>0</v>
      </c>
      <c r="AA1187" s="5">
        <v>0</v>
      </c>
      <c r="AB1187" s="6">
        <v>0</v>
      </c>
      <c r="AC1187" s="5">
        <v>0</v>
      </c>
      <c r="AD1187" s="6">
        <v>0</v>
      </c>
      <c r="AE1187" s="5">
        <v>0</v>
      </c>
      <c r="AF1187" s="6">
        <v>0</v>
      </c>
    </row>
    <row r="1188" spans="2:32" x14ac:dyDescent="0.35">
      <c r="B1188" s="1" t="s">
        <v>643</v>
      </c>
      <c r="C1188" s="5">
        <v>0</v>
      </c>
      <c r="D1188" s="6">
        <v>0</v>
      </c>
      <c r="E1188" s="5">
        <v>0</v>
      </c>
      <c r="F1188" s="6">
        <v>0</v>
      </c>
      <c r="G1188" s="5">
        <v>0</v>
      </c>
      <c r="H1188" s="6">
        <v>0</v>
      </c>
      <c r="I1188" s="5">
        <v>0</v>
      </c>
      <c r="J1188" s="6">
        <v>0</v>
      </c>
      <c r="K1188" s="5">
        <v>0</v>
      </c>
      <c r="L1188" s="6">
        <v>0</v>
      </c>
      <c r="M1188" s="5">
        <v>0</v>
      </c>
      <c r="N1188" s="6">
        <v>0</v>
      </c>
      <c r="O1188" s="5">
        <v>0</v>
      </c>
      <c r="P1188" s="6">
        <v>0</v>
      </c>
      <c r="Q1188" s="5">
        <v>0</v>
      </c>
      <c r="R1188" s="6">
        <v>0</v>
      </c>
      <c r="S1188" s="5">
        <v>0</v>
      </c>
      <c r="T1188" s="6">
        <v>0</v>
      </c>
      <c r="U1188" s="5">
        <v>0</v>
      </c>
      <c r="V1188" s="6">
        <v>0</v>
      </c>
      <c r="W1188" s="5">
        <v>0</v>
      </c>
      <c r="X1188" s="6">
        <v>0</v>
      </c>
      <c r="Y1188" s="5">
        <v>0</v>
      </c>
      <c r="Z1188" s="6">
        <v>0</v>
      </c>
      <c r="AA1188" s="5">
        <v>0</v>
      </c>
      <c r="AB1188" s="6">
        <v>0</v>
      </c>
      <c r="AC1188" s="5">
        <v>0</v>
      </c>
      <c r="AD1188" s="6">
        <v>0</v>
      </c>
      <c r="AE1188" s="5">
        <v>0</v>
      </c>
      <c r="AF1188" s="6">
        <v>0</v>
      </c>
    </row>
    <row r="1189" spans="2:32" x14ac:dyDescent="0.35">
      <c r="B1189" s="2" t="s">
        <v>11</v>
      </c>
    </row>
    <row r="1190" spans="2:32" x14ac:dyDescent="0.35">
      <c r="B1190" s="1" t="s">
        <v>644</v>
      </c>
      <c r="C1190" s="5">
        <v>7.7999999999999999E-4</v>
      </c>
      <c r="D1190" s="6">
        <v>0.56799999999999995</v>
      </c>
      <c r="E1190" s="5">
        <v>0</v>
      </c>
      <c r="F1190" s="6">
        <v>0</v>
      </c>
      <c r="G1190" s="5">
        <v>0</v>
      </c>
      <c r="H1190" s="6">
        <v>0</v>
      </c>
      <c r="I1190" s="5">
        <v>0</v>
      </c>
      <c r="J1190" s="6">
        <v>0</v>
      </c>
      <c r="K1190" s="5">
        <v>0</v>
      </c>
      <c r="L1190" s="6">
        <v>0</v>
      </c>
      <c r="M1190" s="5">
        <v>0</v>
      </c>
      <c r="N1190" s="6">
        <v>0</v>
      </c>
      <c r="O1190" s="5">
        <v>0</v>
      </c>
      <c r="P1190" s="6">
        <v>0</v>
      </c>
      <c r="Q1190" s="5">
        <v>0</v>
      </c>
      <c r="R1190" s="6">
        <v>0</v>
      </c>
      <c r="S1190" s="5">
        <v>0</v>
      </c>
      <c r="T1190" s="6">
        <v>0</v>
      </c>
      <c r="U1190" s="5">
        <v>0</v>
      </c>
      <c r="V1190" s="6">
        <v>0</v>
      </c>
      <c r="W1190" s="5">
        <v>0</v>
      </c>
      <c r="X1190" s="6">
        <v>0</v>
      </c>
      <c r="Y1190" s="5">
        <v>8.5000000000000006E-3</v>
      </c>
      <c r="Z1190" s="6">
        <v>0.56799999999999995</v>
      </c>
      <c r="AA1190" s="5">
        <v>0</v>
      </c>
      <c r="AB1190" s="6">
        <v>0</v>
      </c>
      <c r="AC1190" s="5">
        <v>0</v>
      </c>
      <c r="AD1190" s="6">
        <v>0</v>
      </c>
      <c r="AE1190" s="5">
        <v>0</v>
      </c>
      <c r="AF1190" s="6">
        <v>0</v>
      </c>
    </row>
    <row r="1191" spans="2:32" x14ac:dyDescent="0.35">
      <c r="B1191" s="1" t="s">
        <v>645</v>
      </c>
      <c r="C1191" s="5">
        <v>0</v>
      </c>
      <c r="D1191" s="6">
        <v>0</v>
      </c>
      <c r="E1191" s="5">
        <v>0</v>
      </c>
      <c r="F1191" s="6">
        <v>0</v>
      </c>
      <c r="G1191" s="5">
        <v>0</v>
      </c>
      <c r="H1191" s="6">
        <v>0</v>
      </c>
      <c r="I1191" s="5">
        <v>0</v>
      </c>
      <c r="J1191" s="6">
        <v>0</v>
      </c>
      <c r="K1191" s="5">
        <v>0</v>
      </c>
      <c r="L1191" s="6">
        <v>0</v>
      </c>
      <c r="M1191" s="5">
        <v>0</v>
      </c>
      <c r="N1191" s="6">
        <v>0</v>
      </c>
      <c r="O1191" s="5">
        <v>0</v>
      </c>
      <c r="P1191" s="6">
        <v>0</v>
      </c>
      <c r="Q1191" s="5">
        <v>0</v>
      </c>
      <c r="R1191" s="6">
        <v>0</v>
      </c>
      <c r="S1191" s="5">
        <v>0</v>
      </c>
      <c r="T1191" s="6">
        <v>0</v>
      </c>
      <c r="U1191" s="5">
        <v>0</v>
      </c>
      <c r="V1191" s="6">
        <v>0</v>
      </c>
      <c r="W1191" s="5">
        <v>0</v>
      </c>
      <c r="X1191" s="6">
        <v>0</v>
      </c>
      <c r="Y1191" s="5">
        <v>0</v>
      </c>
      <c r="Z1191" s="6">
        <v>0</v>
      </c>
      <c r="AA1191" s="5">
        <v>0</v>
      </c>
      <c r="AB1191" s="6">
        <v>0</v>
      </c>
      <c r="AC1191" s="5">
        <v>0</v>
      </c>
      <c r="AD1191" s="6">
        <v>0</v>
      </c>
      <c r="AE1191" s="5">
        <v>0</v>
      </c>
      <c r="AF1191" s="6">
        <v>0</v>
      </c>
    </row>
    <row r="1192" spans="2:32" x14ac:dyDescent="0.35">
      <c r="B1192" s="1" t="s">
        <v>646</v>
      </c>
      <c r="C1192" s="5">
        <v>0</v>
      </c>
      <c r="D1192" s="6">
        <v>0</v>
      </c>
      <c r="E1192" s="5">
        <v>0</v>
      </c>
      <c r="F1192" s="6">
        <v>0</v>
      </c>
      <c r="G1192" s="5">
        <v>0</v>
      </c>
      <c r="H1192" s="6">
        <v>0</v>
      </c>
      <c r="I1192" s="5">
        <v>0</v>
      </c>
      <c r="J1192" s="6">
        <v>0</v>
      </c>
      <c r="K1192" s="5">
        <v>0</v>
      </c>
      <c r="L1192" s="6">
        <v>0</v>
      </c>
      <c r="M1192" s="5">
        <v>0</v>
      </c>
      <c r="N1192" s="6">
        <v>0</v>
      </c>
      <c r="O1192" s="5">
        <v>0</v>
      </c>
      <c r="P1192" s="6">
        <v>0</v>
      </c>
      <c r="Q1192" s="5">
        <v>0</v>
      </c>
      <c r="R1192" s="6">
        <v>0</v>
      </c>
      <c r="S1192" s="5">
        <v>0</v>
      </c>
      <c r="T1192" s="6">
        <v>0</v>
      </c>
      <c r="U1192" s="5">
        <v>0</v>
      </c>
      <c r="V1192" s="6">
        <v>0</v>
      </c>
      <c r="W1192" s="5">
        <v>0</v>
      </c>
      <c r="X1192" s="6">
        <v>0</v>
      </c>
      <c r="Y1192" s="5">
        <v>0</v>
      </c>
      <c r="Z1192" s="6">
        <v>0</v>
      </c>
      <c r="AA1192" s="5">
        <v>0</v>
      </c>
      <c r="AB1192" s="6">
        <v>0</v>
      </c>
      <c r="AC1192" s="5">
        <v>0</v>
      </c>
      <c r="AD1192" s="6">
        <v>0</v>
      </c>
      <c r="AE1192" s="5">
        <v>0</v>
      </c>
      <c r="AF1192" s="6">
        <v>0</v>
      </c>
    </row>
    <row r="1193" spans="2:32" x14ac:dyDescent="0.35">
      <c r="B1193" s="1" t="s">
        <v>647</v>
      </c>
      <c r="C1193" s="5">
        <v>0</v>
      </c>
      <c r="D1193" s="6">
        <v>0</v>
      </c>
      <c r="E1193" s="5">
        <v>0</v>
      </c>
      <c r="F1193" s="6">
        <v>0</v>
      </c>
      <c r="G1193" s="5">
        <v>0</v>
      </c>
      <c r="H1193" s="6">
        <v>0</v>
      </c>
      <c r="I1193" s="5">
        <v>0</v>
      </c>
      <c r="J1193" s="6">
        <v>0</v>
      </c>
      <c r="K1193" s="5">
        <v>0</v>
      </c>
      <c r="L1193" s="6">
        <v>0</v>
      </c>
      <c r="M1193" s="5">
        <v>0</v>
      </c>
      <c r="N1193" s="6">
        <v>0</v>
      </c>
      <c r="O1193" s="5">
        <v>0</v>
      </c>
      <c r="P1193" s="6">
        <v>0</v>
      </c>
      <c r="Q1193" s="5">
        <v>0</v>
      </c>
      <c r="R1193" s="6">
        <v>0</v>
      </c>
      <c r="S1193" s="5">
        <v>0</v>
      </c>
      <c r="T1193" s="6">
        <v>0</v>
      </c>
      <c r="U1193" s="5">
        <v>0</v>
      </c>
      <c r="V1193" s="6">
        <v>0</v>
      </c>
      <c r="W1193" s="5">
        <v>0</v>
      </c>
      <c r="X1193" s="6">
        <v>0</v>
      </c>
      <c r="Y1193" s="5">
        <v>0</v>
      </c>
      <c r="Z1193" s="6">
        <v>0</v>
      </c>
      <c r="AA1193" s="5">
        <v>0</v>
      </c>
      <c r="AB1193" s="6">
        <v>0</v>
      </c>
      <c r="AC1193" s="5">
        <v>0</v>
      </c>
      <c r="AD1193" s="6">
        <v>0</v>
      </c>
      <c r="AE1193" s="5">
        <v>0</v>
      </c>
      <c r="AF1193" s="6">
        <v>0</v>
      </c>
    </row>
    <row r="1194" spans="2:32" x14ac:dyDescent="0.35">
      <c r="B1194" s="1" t="s">
        <v>648</v>
      </c>
      <c r="C1194" s="5">
        <v>0</v>
      </c>
      <c r="D1194" s="6">
        <v>0</v>
      </c>
      <c r="E1194" s="5">
        <v>0</v>
      </c>
      <c r="F1194" s="6">
        <v>0</v>
      </c>
      <c r="G1194" s="5">
        <v>0</v>
      </c>
      <c r="H1194" s="6">
        <v>0</v>
      </c>
      <c r="I1194" s="5">
        <v>0</v>
      </c>
      <c r="J1194" s="6">
        <v>0</v>
      </c>
      <c r="K1194" s="5">
        <v>0</v>
      </c>
      <c r="L1194" s="6">
        <v>0</v>
      </c>
      <c r="M1194" s="5">
        <v>0</v>
      </c>
      <c r="N1194" s="6">
        <v>0</v>
      </c>
      <c r="O1194" s="5">
        <v>0</v>
      </c>
      <c r="P1194" s="6">
        <v>0</v>
      </c>
      <c r="Q1194" s="5">
        <v>0</v>
      </c>
      <c r="R1194" s="6">
        <v>0</v>
      </c>
      <c r="S1194" s="5">
        <v>0</v>
      </c>
      <c r="T1194" s="6">
        <v>0</v>
      </c>
      <c r="U1194" s="5">
        <v>0</v>
      </c>
      <c r="V1194" s="6">
        <v>0</v>
      </c>
      <c r="W1194" s="5">
        <v>0</v>
      </c>
      <c r="X1194" s="6">
        <v>0</v>
      </c>
      <c r="Y1194" s="5">
        <v>0</v>
      </c>
      <c r="Z1194" s="6">
        <v>0</v>
      </c>
      <c r="AA1194" s="5">
        <v>0</v>
      </c>
      <c r="AB1194" s="6">
        <v>0</v>
      </c>
      <c r="AC1194" s="5">
        <v>0</v>
      </c>
      <c r="AD1194" s="6">
        <v>0</v>
      </c>
      <c r="AE1194" s="5">
        <v>0</v>
      </c>
      <c r="AF1194" s="6">
        <v>0</v>
      </c>
    </row>
    <row r="1195" spans="2:32" x14ac:dyDescent="0.35">
      <c r="B1195" s="1" t="s">
        <v>649</v>
      </c>
      <c r="C1195" s="5">
        <v>0</v>
      </c>
      <c r="D1195" s="6">
        <v>0</v>
      </c>
      <c r="E1195" s="5">
        <v>0</v>
      </c>
      <c r="F1195" s="6">
        <v>0</v>
      </c>
      <c r="G1195" s="5">
        <v>0</v>
      </c>
      <c r="H1195" s="6">
        <v>0</v>
      </c>
      <c r="I1195" s="5">
        <v>0</v>
      </c>
      <c r="J1195" s="6">
        <v>0</v>
      </c>
      <c r="K1195" s="5">
        <v>0</v>
      </c>
      <c r="L1195" s="6">
        <v>0</v>
      </c>
      <c r="M1195" s="5">
        <v>0</v>
      </c>
      <c r="N1195" s="6">
        <v>0</v>
      </c>
      <c r="O1195" s="5">
        <v>0</v>
      </c>
      <c r="P1195" s="6">
        <v>0</v>
      </c>
      <c r="Q1195" s="5">
        <v>0</v>
      </c>
      <c r="R1195" s="6">
        <v>0</v>
      </c>
      <c r="S1195" s="5">
        <v>0</v>
      </c>
      <c r="T1195" s="6">
        <v>0</v>
      </c>
      <c r="U1195" s="5">
        <v>0</v>
      </c>
      <c r="V1195" s="6">
        <v>0</v>
      </c>
      <c r="W1195" s="5">
        <v>0</v>
      </c>
      <c r="X1195" s="6">
        <v>0</v>
      </c>
      <c r="Y1195" s="5">
        <v>0</v>
      </c>
      <c r="Z1195" s="6">
        <v>0</v>
      </c>
      <c r="AA1195" s="5">
        <v>0</v>
      </c>
      <c r="AB1195" s="6">
        <v>0</v>
      </c>
      <c r="AC1195" s="5">
        <v>0</v>
      </c>
      <c r="AD1195" s="6">
        <v>0</v>
      </c>
      <c r="AE1195" s="5">
        <v>0</v>
      </c>
      <c r="AF1195" s="6">
        <v>0</v>
      </c>
    </row>
    <row r="1196" spans="2:32" x14ac:dyDescent="0.35">
      <c r="B1196" s="1" t="s">
        <v>650</v>
      </c>
      <c r="C1196" s="5">
        <v>0</v>
      </c>
      <c r="D1196" s="6">
        <v>0</v>
      </c>
      <c r="E1196" s="5">
        <v>0</v>
      </c>
      <c r="F1196" s="6">
        <v>0</v>
      </c>
      <c r="G1196" s="5">
        <v>0</v>
      </c>
      <c r="H1196" s="6">
        <v>0</v>
      </c>
      <c r="I1196" s="5">
        <v>0</v>
      </c>
      <c r="J1196" s="6">
        <v>0</v>
      </c>
      <c r="K1196" s="5">
        <v>0</v>
      </c>
      <c r="L1196" s="6">
        <v>0</v>
      </c>
      <c r="M1196" s="5">
        <v>0</v>
      </c>
      <c r="N1196" s="6">
        <v>0</v>
      </c>
      <c r="O1196" s="5">
        <v>0</v>
      </c>
      <c r="P1196" s="6">
        <v>0</v>
      </c>
      <c r="Q1196" s="5">
        <v>0</v>
      </c>
      <c r="R1196" s="6">
        <v>0</v>
      </c>
      <c r="S1196" s="5">
        <v>0</v>
      </c>
      <c r="T1196" s="6">
        <v>0</v>
      </c>
      <c r="U1196" s="5">
        <v>0</v>
      </c>
      <c r="V1196" s="6">
        <v>0</v>
      </c>
      <c r="W1196" s="5">
        <v>0</v>
      </c>
      <c r="X1196" s="6">
        <v>0</v>
      </c>
      <c r="Y1196" s="5">
        <v>0</v>
      </c>
      <c r="Z1196" s="6">
        <v>0</v>
      </c>
      <c r="AA1196" s="5">
        <v>0</v>
      </c>
      <c r="AB1196" s="6">
        <v>0</v>
      </c>
      <c r="AC1196" s="5">
        <v>0</v>
      </c>
      <c r="AD1196" s="6">
        <v>0</v>
      </c>
      <c r="AE1196" s="5">
        <v>0</v>
      </c>
      <c r="AF1196" s="6">
        <v>0</v>
      </c>
    </row>
    <row r="1197" spans="2:32" x14ac:dyDescent="0.35">
      <c r="B1197" s="1" t="s">
        <v>651</v>
      </c>
      <c r="C1197" s="5">
        <v>0</v>
      </c>
      <c r="D1197" s="6">
        <v>0</v>
      </c>
      <c r="E1197" s="5">
        <v>0</v>
      </c>
      <c r="F1197" s="6">
        <v>0</v>
      </c>
      <c r="G1197" s="5">
        <v>0</v>
      </c>
      <c r="H1197" s="6">
        <v>0</v>
      </c>
      <c r="I1197" s="5">
        <v>0</v>
      </c>
      <c r="J1197" s="6">
        <v>0</v>
      </c>
      <c r="K1197" s="5">
        <v>0</v>
      </c>
      <c r="L1197" s="6">
        <v>0</v>
      </c>
      <c r="M1197" s="5">
        <v>0</v>
      </c>
      <c r="N1197" s="6">
        <v>0</v>
      </c>
      <c r="O1197" s="5">
        <v>0</v>
      </c>
      <c r="P1197" s="6">
        <v>0</v>
      </c>
      <c r="Q1197" s="5">
        <v>0</v>
      </c>
      <c r="R1197" s="6">
        <v>0</v>
      </c>
      <c r="S1197" s="5">
        <v>0</v>
      </c>
      <c r="T1197" s="6">
        <v>0</v>
      </c>
      <c r="U1197" s="5">
        <v>0</v>
      </c>
      <c r="V1197" s="6">
        <v>0</v>
      </c>
      <c r="W1197" s="5">
        <v>0</v>
      </c>
      <c r="X1197" s="6">
        <v>0</v>
      </c>
      <c r="Y1197" s="5">
        <v>0</v>
      </c>
      <c r="Z1197" s="6">
        <v>0</v>
      </c>
      <c r="AA1197" s="5">
        <v>0</v>
      </c>
      <c r="AB1197" s="6">
        <v>0</v>
      </c>
      <c r="AC1197" s="5">
        <v>0</v>
      </c>
      <c r="AD1197" s="6">
        <v>0</v>
      </c>
      <c r="AE1197" s="5">
        <v>0</v>
      </c>
      <c r="AF1197" s="6">
        <v>0</v>
      </c>
    </row>
    <row r="1198" spans="2:32" x14ac:dyDescent="0.35">
      <c r="B1198" s="1" t="s">
        <v>167</v>
      </c>
      <c r="C1198" s="5">
        <v>2.7799999999999999E-3</v>
      </c>
      <c r="D1198" s="6">
        <v>2.02</v>
      </c>
      <c r="E1198" s="5">
        <v>0</v>
      </c>
      <c r="F1198" s="6">
        <v>0</v>
      </c>
      <c r="G1198" s="5">
        <v>0</v>
      </c>
      <c r="H1198" s="6">
        <v>0</v>
      </c>
      <c r="I1198" s="5">
        <v>0</v>
      </c>
      <c r="J1198" s="6">
        <v>0</v>
      </c>
      <c r="K1198" s="5">
        <v>0</v>
      </c>
      <c r="L1198" s="6">
        <v>0</v>
      </c>
      <c r="M1198" s="5">
        <v>0</v>
      </c>
      <c r="N1198" s="6">
        <v>0</v>
      </c>
      <c r="O1198" s="5">
        <v>0</v>
      </c>
      <c r="P1198" s="6">
        <v>0</v>
      </c>
      <c r="Q1198" s="5">
        <v>0</v>
      </c>
      <c r="R1198" s="6">
        <v>0</v>
      </c>
      <c r="S1198" s="5">
        <v>0</v>
      </c>
      <c r="T1198" s="6">
        <v>0</v>
      </c>
      <c r="U1198" s="5">
        <v>0</v>
      </c>
      <c r="V1198" s="6">
        <v>0</v>
      </c>
      <c r="W1198" s="5">
        <v>0</v>
      </c>
      <c r="X1198" s="6">
        <v>0</v>
      </c>
      <c r="Y1198" s="5">
        <v>3.024E-2</v>
      </c>
      <c r="Z1198" s="6">
        <v>2.02</v>
      </c>
      <c r="AA1198" s="5">
        <v>0</v>
      </c>
      <c r="AB1198" s="6">
        <v>0</v>
      </c>
      <c r="AC1198" s="5">
        <v>0</v>
      </c>
      <c r="AD1198" s="6">
        <v>0</v>
      </c>
      <c r="AE1198" s="5">
        <v>0</v>
      </c>
      <c r="AF1198" s="6">
        <v>0</v>
      </c>
    </row>
    <row r="1199" spans="2:32" x14ac:dyDescent="0.35">
      <c r="B1199" s="1" t="s">
        <v>652</v>
      </c>
      <c r="C1199" s="5">
        <v>0</v>
      </c>
      <c r="D1199" s="6">
        <v>0</v>
      </c>
      <c r="E1199" s="5">
        <v>0</v>
      </c>
      <c r="F1199" s="6">
        <v>0</v>
      </c>
      <c r="G1199" s="5">
        <v>0</v>
      </c>
      <c r="H1199" s="6">
        <v>0</v>
      </c>
      <c r="I1199" s="5">
        <v>0</v>
      </c>
      <c r="J1199" s="6">
        <v>0</v>
      </c>
      <c r="K1199" s="5">
        <v>0</v>
      </c>
      <c r="L1199" s="6">
        <v>0</v>
      </c>
      <c r="M1199" s="5">
        <v>0</v>
      </c>
      <c r="N1199" s="6">
        <v>0</v>
      </c>
      <c r="O1199" s="5">
        <v>0</v>
      </c>
      <c r="P1199" s="6">
        <v>0</v>
      </c>
      <c r="Q1199" s="5">
        <v>0</v>
      </c>
      <c r="R1199" s="6">
        <v>0</v>
      </c>
      <c r="S1199" s="5">
        <v>0</v>
      </c>
      <c r="T1199" s="6">
        <v>0</v>
      </c>
      <c r="U1199" s="5">
        <v>0</v>
      </c>
      <c r="V1199" s="6">
        <v>0</v>
      </c>
      <c r="W1199" s="5">
        <v>0</v>
      </c>
      <c r="X1199" s="6">
        <v>0</v>
      </c>
      <c r="Y1199" s="5">
        <v>0</v>
      </c>
      <c r="Z1199" s="6">
        <v>0</v>
      </c>
      <c r="AA1199" s="5">
        <v>0</v>
      </c>
      <c r="AB1199" s="6">
        <v>0</v>
      </c>
      <c r="AC1199" s="5">
        <v>0</v>
      </c>
      <c r="AD1199" s="6">
        <v>0</v>
      </c>
      <c r="AE1199" s="5">
        <v>0</v>
      </c>
      <c r="AF1199" s="6">
        <v>0</v>
      </c>
    </row>
    <row r="1200" spans="2:32" x14ac:dyDescent="0.35">
      <c r="B1200" s="1" t="s">
        <v>653</v>
      </c>
      <c r="C1200" s="5">
        <v>0</v>
      </c>
      <c r="D1200" s="6">
        <v>0</v>
      </c>
      <c r="E1200" s="5">
        <v>0</v>
      </c>
      <c r="F1200" s="6">
        <v>0</v>
      </c>
      <c r="G1200" s="5">
        <v>0</v>
      </c>
      <c r="H1200" s="6">
        <v>0</v>
      </c>
      <c r="I1200" s="5">
        <v>0</v>
      </c>
      <c r="J1200" s="6">
        <v>0</v>
      </c>
      <c r="K1200" s="5">
        <v>0</v>
      </c>
      <c r="L1200" s="6">
        <v>0</v>
      </c>
      <c r="M1200" s="5">
        <v>0</v>
      </c>
      <c r="N1200" s="6">
        <v>0</v>
      </c>
      <c r="O1200" s="5">
        <v>0</v>
      </c>
      <c r="P1200" s="6">
        <v>0</v>
      </c>
      <c r="Q1200" s="5">
        <v>0</v>
      </c>
      <c r="R1200" s="6">
        <v>0</v>
      </c>
      <c r="S1200" s="5">
        <v>0</v>
      </c>
      <c r="T1200" s="6">
        <v>0</v>
      </c>
      <c r="U1200" s="5">
        <v>0</v>
      </c>
      <c r="V1200" s="6">
        <v>0</v>
      </c>
      <c r="W1200" s="5">
        <v>0</v>
      </c>
      <c r="X1200" s="6">
        <v>0</v>
      </c>
      <c r="Y1200" s="5">
        <v>0</v>
      </c>
      <c r="Z1200" s="6">
        <v>0</v>
      </c>
      <c r="AA1200" s="5">
        <v>0</v>
      </c>
      <c r="AB1200" s="6">
        <v>0</v>
      </c>
      <c r="AC1200" s="5">
        <v>0</v>
      </c>
      <c r="AD1200" s="6">
        <v>0</v>
      </c>
      <c r="AE1200" s="5">
        <v>0</v>
      </c>
      <c r="AF1200" s="6">
        <v>0</v>
      </c>
    </row>
    <row r="1201" spans="2:32" x14ac:dyDescent="0.35">
      <c r="B1201" s="2" t="s">
        <v>12</v>
      </c>
    </row>
    <row r="1202" spans="2:32" x14ac:dyDescent="0.35">
      <c r="B1202" s="1" t="s">
        <v>169</v>
      </c>
      <c r="C1202" s="5">
        <v>0</v>
      </c>
      <c r="D1202" s="6">
        <v>0</v>
      </c>
      <c r="E1202" s="5">
        <v>0</v>
      </c>
      <c r="F1202" s="6">
        <v>0</v>
      </c>
      <c r="G1202" s="5">
        <v>0</v>
      </c>
      <c r="H1202" s="6">
        <v>0</v>
      </c>
      <c r="I1202" s="5">
        <v>0</v>
      </c>
      <c r="J1202" s="6">
        <v>0</v>
      </c>
      <c r="K1202" s="5">
        <v>0</v>
      </c>
      <c r="L1202" s="6">
        <v>0</v>
      </c>
      <c r="M1202" s="5">
        <v>0</v>
      </c>
      <c r="N1202" s="6">
        <v>0</v>
      </c>
      <c r="O1202" s="5">
        <v>0</v>
      </c>
      <c r="P1202" s="6">
        <v>0</v>
      </c>
      <c r="Q1202" s="5">
        <v>0</v>
      </c>
      <c r="R1202" s="6">
        <v>0</v>
      </c>
      <c r="S1202" s="5">
        <v>0</v>
      </c>
      <c r="T1202" s="6">
        <v>0</v>
      </c>
      <c r="U1202" s="5">
        <v>0</v>
      </c>
      <c r="V1202" s="6">
        <v>0</v>
      </c>
      <c r="W1202" s="5">
        <v>0</v>
      </c>
      <c r="X1202" s="6">
        <v>0</v>
      </c>
      <c r="Y1202" s="5">
        <v>0</v>
      </c>
      <c r="Z1202" s="6">
        <v>0</v>
      </c>
      <c r="AA1202" s="5">
        <v>0</v>
      </c>
      <c r="AB1202" s="6">
        <v>0</v>
      </c>
      <c r="AC1202" s="5">
        <v>0</v>
      </c>
      <c r="AD1202" s="6">
        <v>0</v>
      </c>
      <c r="AE1202" s="5">
        <v>0</v>
      </c>
      <c r="AF1202" s="6">
        <v>0</v>
      </c>
    </row>
    <row r="1203" spans="2:32" x14ac:dyDescent="0.35">
      <c r="B1203" s="1" t="s">
        <v>654</v>
      </c>
      <c r="C1203" s="5">
        <v>0</v>
      </c>
      <c r="D1203" s="6">
        <v>0</v>
      </c>
      <c r="E1203" s="5">
        <v>0</v>
      </c>
      <c r="F1203" s="6">
        <v>0</v>
      </c>
      <c r="G1203" s="5">
        <v>0</v>
      </c>
      <c r="H1203" s="6">
        <v>0</v>
      </c>
      <c r="I1203" s="5">
        <v>0</v>
      </c>
      <c r="J1203" s="6">
        <v>0</v>
      </c>
      <c r="K1203" s="5">
        <v>0</v>
      </c>
      <c r="L1203" s="6">
        <v>0</v>
      </c>
      <c r="M1203" s="5">
        <v>0</v>
      </c>
      <c r="N1203" s="6">
        <v>0</v>
      </c>
      <c r="O1203" s="5">
        <v>0</v>
      </c>
      <c r="P1203" s="6">
        <v>0</v>
      </c>
      <c r="Q1203" s="5">
        <v>0</v>
      </c>
      <c r="R1203" s="6">
        <v>0</v>
      </c>
      <c r="S1203" s="5">
        <v>0</v>
      </c>
      <c r="T1203" s="6">
        <v>0</v>
      </c>
      <c r="U1203" s="5">
        <v>0</v>
      </c>
      <c r="V1203" s="6">
        <v>0</v>
      </c>
      <c r="W1203" s="5">
        <v>0</v>
      </c>
      <c r="X1203" s="6">
        <v>0</v>
      </c>
      <c r="Y1203" s="5">
        <v>0</v>
      </c>
      <c r="Z1203" s="6">
        <v>0</v>
      </c>
      <c r="AA1203" s="5">
        <v>0</v>
      </c>
      <c r="AB1203" s="6">
        <v>0</v>
      </c>
      <c r="AC1203" s="5">
        <v>0</v>
      </c>
      <c r="AD1203" s="6">
        <v>0</v>
      </c>
      <c r="AE1203" s="5">
        <v>0</v>
      </c>
      <c r="AF1203" s="6">
        <v>0</v>
      </c>
    </row>
    <row r="1204" spans="2:32" x14ac:dyDescent="0.35">
      <c r="B1204" s="1" t="s">
        <v>655</v>
      </c>
      <c r="C1204" s="5">
        <v>0</v>
      </c>
      <c r="D1204" s="6">
        <v>0</v>
      </c>
      <c r="E1204" s="5">
        <v>0</v>
      </c>
      <c r="F1204" s="6">
        <v>0</v>
      </c>
      <c r="G1204" s="5">
        <v>0</v>
      </c>
      <c r="H1204" s="6">
        <v>0</v>
      </c>
      <c r="I1204" s="5">
        <v>0</v>
      </c>
      <c r="J1204" s="6">
        <v>0</v>
      </c>
      <c r="K1204" s="5">
        <v>0</v>
      </c>
      <c r="L1204" s="6">
        <v>0</v>
      </c>
      <c r="M1204" s="5">
        <v>0</v>
      </c>
      <c r="N1204" s="6">
        <v>0</v>
      </c>
      <c r="O1204" s="5">
        <v>0</v>
      </c>
      <c r="P1204" s="6">
        <v>0</v>
      </c>
      <c r="Q1204" s="5">
        <v>0</v>
      </c>
      <c r="R1204" s="6">
        <v>0</v>
      </c>
      <c r="S1204" s="5">
        <v>0</v>
      </c>
      <c r="T1204" s="6">
        <v>0</v>
      </c>
      <c r="U1204" s="5">
        <v>0</v>
      </c>
      <c r="V1204" s="6">
        <v>0</v>
      </c>
      <c r="W1204" s="5">
        <v>0</v>
      </c>
      <c r="X1204" s="6">
        <v>0</v>
      </c>
      <c r="Y1204" s="5">
        <v>0</v>
      </c>
      <c r="Z1204" s="6">
        <v>0</v>
      </c>
      <c r="AA1204" s="5">
        <v>0</v>
      </c>
      <c r="AB1204" s="6">
        <v>0</v>
      </c>
      <c r="AC1204" s="5">
        <v>0</v>
      </c>
      <c r="AD1204" s="6">
        <v>0</v>
      </c>
      <c r="AE1204" s="5">
        <v>0</v>
      </c>
      <c r="AF1204" s="6">
        <v>0</v>
      </c>
    </row>
    <row r="1205" spans="2:32" x14ac:dyDescent="0.35">
      <c r="B1205" s="1" t="s">
        <v>656</v>
      </c>
      <c r="C1205" s="5">
        <v>0</v>
      </c>
      <c r="D1205" s="6">
        <v>0</v>
      </c>
      <c r="E1205" s="5">
        <v>0</v>
      </c>
      <c r="F1205" s="6">
        <v>0</v>
      </c>
      <c r="G1205" s="5">
        <v>0</v>
      </c>
      <c r="H1205" s="6">
        <v>0</v>
      </c>
      <c r="I1205" s="5">
        <v>0</v>
      </c>
      <c r="J1205" s="6">
        <v>0</v>
      </c>
      <c r="K1205" s="5">
        <v>0</v>
      </c>
      <c r="L1205" s="6">
        <v>0</v>
      </c>
      <c r="M1205" s="5">
        <v>0</v>
      </c>
      <c r="N1205" s="6">
        <v>0</v>
      </c>
      <c r="O1205" s="5">
        <v>0</v>
      </c>
      <c r="P1205" s="6">
        <v>0</v>
      </c>
      <c r="Q1205" s="5">
        <v>0</v>
      </c>
      <c r="R1205" s="6">
        <v>0</v>
      </c>
      <c r="S1205" s="5">
        <v>0</v>
      </c>
      <c r="T1205" s="6">
        <v>0</v>
      </c>
      <c r="U1205" s="5">
        <v>0</v>
      </c>
      <c r="V1205" s="6">
        <v>0</v>
      </c>
      <c r="W1205" s="5">
        <v>0</v>
      </c>
      <c r="X1205" s="6">
        <v>0</v>
      </c>
      <c r="Y1205" s="5">
        <v>0</v>
      </c>
      <c r="Z1205" s="6">
        <v>0</v>
      </c>
      <c r="AA1205" s="5">
        <v>0</v>
      </c>
      <c r="AB1205" s="6">
        <v>0</v>
      </c>
      <c r="AC1205" s="5">
        <v>0</v>
      </c>
      <c r="AD1205" s="6">
        <v>0</v>
      </c>
      <c r="AE1205" s="5">
        <v>0</v>
      </c>
      <c r="AF1205" s="6">
        <v>0</v>
      </c>
    </row>
    <row r="1206" spans="2:32" x14ac:dyDescent="0.35">
      <c r="B1206" s="1" t="s">
        <v>657</v>
      </c>
      <c r="C1206" s="5">
        <v>0</v>
      </c>
      <c r="D1206" s="6">
        <v>0</v>
      </c>
      <c r="E1206" s="5">
        <v>0</v>
      </c>
      <c r="F1206" s="6">
        <v>0</v>
      </c>
      <c r="G1206" s="5">
        <v>0</v>
      </c>
      <c r="H1206" s="6">
        <v>0</v>
      </c>
      <c r="I1206" s="5">
        <v>0</v>
      </c>
      <c r="J1206" s="6">
        <v>0</v>
      </c>
      <c r="K1206" s="5">
        <v>0</v>
      </c>
      <c r="L1206" s="6">
        <v>0</v>
      </c>
      <c r="M1206" s="5">
        <v>0</v>
      </c>
      <c r="N1206" s="6">
        <v>0</v>
      </c>
      <c r="O1206" s="5">
        <v>0</v>
      </c>
      <c r="P1206" s="6">
        <v>0</v>
      </c>
      <c r="Q1206" s="5">
        <v>0</v>
      </c>
      <c r="R1206" s="6">
        <v>0</v>
      </c>
      <c r="S1206" s="5">
        <v>0</v>
      </c>
      <c r="T1206" s="6">
        <v>0</v>
      </c>
      <c r="U1206" s="5">
        <v>0</v>
      </c>
      <c r="V1206" s="6">
        <v>0</v>
      </c>
      <c r="W1206" s="5">
        <v>0</v>
      </c>
      <c r="X1206" s="6">
        <v>0</v>
      </c>
      <c r="Y1206" s="5">
        <v>0</v>
      </c>
      <c r="Z1206" s="6">
        <v>0</v>
      </c>
      <c r="AA1206" s="5">
        <v>0</v>
      </c>
      <c r="AB1206" s="6">
        <v>0</v>
      </c>
      <c r="AC1206" s="5">
        <v>0</v>
      </c>
      <c r="AD1206" s="6">
        <v>0</v>
      </c>
      <c r="AE1206" s="5">
        <v>0</v>
      </c>
      <c r="AF1206" s="6">
        <v>0</v>
      </c>
    </row>
    <row r="1207" spans="2:32" x14ac:dyDescent="0.35">
      <c r="B1207" s="1" t="s">
        <v>658</v>
      </c>
      <c r="C1207" s="5">
        <v>0</v>
      </c>
      <c r="D1207" s="6">
        <v>0</v>
      </c>
      <c r="E1207" s="5">
        <v>0</v>
      </c>
      <c r="F1207" s="6">
        <v>0</v>
      </c>
      <c r="G1207" s="5">
        <v>0</v>
      </c>
      <c r="H1207" s="6">
        <v>0</v>
      </c>
      <c r="I1207" s="5">
        <v>0</v>
      </c>
      <c r="J1207" s="6">
        <v>0</v>
      </c>
      <c r="K1207" s="5">
        <v>0</v>
      </c>
      <c r="L1207" s="6">
        <v>0</v>
      </c>
      <c r="M1207" s="5">
        <v>0</v>
      </c>
      <c r="N1207" s="6">
        <v>0</v>
      </c>
      <c r="O1207" s="5">
        <v>0</v>
      </c>
      <c r="P1207" s="6">
        <v>0</v>
      </c>
      <c r="Q1207" s="5">
        <v>0</v>
      </c>
      <c r="R1207" s="6">
        <v>0</v>
      </c>
      <c r="S1207" s="5">
        <v>0</v>
      </c>
      <c r="T1207" s="6">
        <v>0</v>
      </c>
      <c r="U1207" s="5">
        <v>0</v>
      </c>
      <c r="V1207" s="6">
        <v>0</v>
      </c>
      <c r="W1207" s="5">
        <v>0</v>
      </c>
      <c r="X1207" s="6">
        <v>0</v>
      </c>
      <c r="Y1207" s="5">
        <v>0</v>
      </c>
      <c r="Z1207" s="6">
        <v>0</v>
      </c>
      <c r="AA1207" s="5">
        <v>0</v>
      </c>
      <c r="AB1207" s="6">
        <v>0</v>
      </c>
      <c r="AC1207" s="5">
        <v>0</v>
      </c>
      <c r="AD1207" s="6">
        <v>0</v>
      </c>
      <c r="AE1207" s="5">
        <v>0</v>
      </c>
      <c r="AF1207" s="6">
        <v>0</v>
      </c>
    </row>
    <row r="1208" spans="2:32" x14ac:dyDescent="0.35">
      <c r="B1208" s="1" t="s">
        <v>659</v>
      </c>
      <c r="C1208" s="5">
        <v>4.0000000000000002E-4</v>
      </c>
      <c r="D1208" s="6">
        <v>0.29299999999999998</v>
      </c>
      <c r="E1208" s="5">
        <v>0</v>
      </c>
      <c r="F1208" s="6">
        <v>0</v>
      </c>
      <c r="G1208" s="5">
        <v>0</v>
      </c>
      <c r="H1208" s="6">
        <v>0</v>
      </c>
      <c r="I1208" s="5">
        <v>0</v>
      </c>
      <c r="J1208" s="6">
        <v>0</v>
      </c>
      <c r="K1208" s="5">
        <v>0</v>
      </c>
      <c r="L1208" s="6">
        <v>0</v>
      </c>
      <c r="M1208" s="5">
        <v>0</v>
      </c>
      <c r="N1208" s="6">
        <v>0</v>
      </c>
      <c r="O1208" s="5">
        <v>0</v>
      </c>
      <c r="P1208" s="6">
        <v>0</v>
      </c>
      <c r="Q1208" s="5">
        <v>0</v>
      </c>
      <c r="R1208" s="6">
        <v>0</v>
      </c>
      <c r="S1208" s="5">
        <v>0</v>
      </c>
      <c r="T1208" s="6">
        <v>0</v>
      </c>
      <c r="U1208" s="5">
        <v>9.3100000000000006E-3</v>
      </c>
      <c r="V1208" s="6">
        <v>0.29299999999999998</v>
      </c>
      <c r="W1208" s="5">
        <v>0</v>
      </c>
      <c r="X1208" s="6">
        <v>0</v>
      </c>
      <c r="Y1208" s="5">
        <v>0</v>
      </c>
      <c r="Z1208" s="6">
        <v>0</v>
      </c>
      <c r="AA1208" s="5">
        <v>0</v>
      </c>
      <c r="AB1208" s="6">
        <v>0</v>
      </c>
      <c r="AC1208" s="5">
        <v>0</v>
      </c>
      <c r="AD1208" s="6">
        <v>0</v>
      </c>
      <c r="AE1208" s="5">
        <v>0</v>
      </c>
      <c r="AF1208" s="6">
        <v>0</v>
      </c>
    </row>
    <row r="1209" spans="2:32" x14ac:dyDescent="0.35">
      <c r="B1209" s="1" t="s">
        <v>660</v>
      </c>
      <c r="C1209" s="5">
        <v>0</v>
      </c>
      <c r="D1209" s="6">
        <v>0</v>
      </c>
      <c r="E1209" s="5">
        <v>0</v>
      </c>
      <c r="F1209" s="6">
        <v>0</v>
      </c>
      <c r="G1209" s="5">
        <v>0</v>
      </c>
      <c r="H1209" s="6">
        <v>0</v>
      </c>
      <c r="I1209" s="5">
        <v>0</v>
      </c>
      <c r="J1209" s="6">
        <v>0</v>
      </c>
      <c r="K1209" s="5">
        <v>0</v>
      </c>
      <c r="L1209" s="6">
        <v>0</v>
      </c>
      <c r="M1209" s="5">
        <v>0</v>
      </c>
      <c r="N1209" s="6">
        <v>0</v>
      </c>
      <c r="O1209" s="5">
        <v>0</v>
      </c>
      <c r="P1209" s="6">
        <v>0</v>
      </c>
      <c r="Q1209" s="5">
        <v>0</v>
      </c>
      <c r="R1209" s="6">
        <v>0</v>
      </c>
      <c r="S1209" s="5">
        <v>0</v>
      </c>
      <c r="T1209" s="6">
        <v>0</v>
      </c>
      <c r="U1209" s="5">
        <v>0</v>
      </c>
      <c r="V1209" s="6">
        <v>0</v>
      </c>
      <c r="W1209" s="5">
        <v>0</v>
      </c>
      <c r="X1209" s="6">
        <v>0</v>
      </c>
      <c r="Y1209" s="5">
        <v>0</v>
      </c>
      <c r="Z1209" s="6">
        <v>0</v>
      </c>
      <c r="AA1209" s="5">
        <v>0</v>
      </c>
      <c r="AB1209" s="6">
        <v>0</v>
      </c>
      <c r="AC1209" s="5">
        <v>0</v>
      </c>
      <c r="AD1209" s="6">
        <v>0</v>
      </c>
      <c r="AE1209" s="5">
        <v>0</v>
      </c>
      <c r="AF1209" s="6">
        <v>0</v>
      </c>
    </row>
    <row r="1210" spans="2:32" x14ac:dyDescent="0.35">
      <c r="B1210" s="1" t="s">
        <v>661</v>
      </c>
      <c r="C1210" s="5">
        <v>0</v>
      </c>
      <c r="D1210" s="6">
        <v>0</v>
      </c>
      <c r="E1210" s="5">
        <v>0</v>
      </c>
      <c r="F1210" s="6">
        <v>0</v>
      </c>
      <c r="G1210" s="5">
        <v>0</v>
      </c>
      <c r="H1210" s="6">
        <v>0</v>
      </c>
      <c r="I1210" s="5">
        <v>0</v>
      </c>
      <c r="J1210" s="6">
        <v>0</v>
      </c>
      <c r="K1210" s="5">
        <v>0</v>
      </c>
      <c r="L1210" s="6">
        <v>0</v>
      </c>
      <c r="M1210" s="5">
        <v>0</v>
      </c>
      <c r="N1210" s="6">
        <v>0</v>
      </c>
      <c r="O1210" s="5">
        <v>0</v>
      </c>
      <c r="P1210" s="6">
        <v>0</v>
      </c>
      <c r="Q1210" s="5">
        <v>0</v>
      </c>
      <c r="R1210" s="6">
        <v>0</v>
      </c>
      <c r="S1210" s="5">
        <v>0</v>
      </c>
      <c r="T1210" s="6">
        <v>0</v>
      </c>
      <c r="U1210" s="5">
        <v>0</v>
      </c>
      <c r="V1210" s="6">
        <v>0</v>
      </c>
      <c r="W1210" s="5">
        <v>0</v>
      </c>
      <c r="X1210" s="6">
        <v>0</v>
      </c>
      <c r="Y1210" s="5">
        <v>0</v>
      </c>
      <c r="Z1210" s="6">
        <v>0</v>
      </c>
      <c r="AA1210" s="5">
        <v>0</v>
      </c>
      <c r="AB1210" s="6">
        <v>0</v>
      </c>
      <c r="AC1210" s="5">
        <v>0</v>
      </c>
      <c r="AD1210" s="6">
        <v>0</v>
      </c>
      <c r="AE1210" s="5">
        <v>0</v>
      </c>
      <c r="AF1210" s="6">
        <v>0</v>
      </c>
    </row>
    <row r="1211" spans="2:32" x14ac:dyDescent="0.35">
      <c r="B1211" s="1" t="s">
        <v>662</v>
      </c>
      <c r="C1211" s="5">
        <v>2.9999999999999997E-4</v>
      </c>
      <c r="D1211" s="6">
        <v>0.219</v>
      </c>
      <c r="E1211" s="5">
        <v>0</v>
      </c>
      <c r="F1211" s="6">
        <v>0</v>
      </c>
      <c r="G1211" s="5">
        <v>0</v>
      </c>
      <c r="H1211" s="6">
        <v>0</v>
      </c>
      <c r="I1211" s="5">
        <v>0</v>
      </c>
      <c r="J1211" s="6">
        <v>0</v>
      </c>
      <c r="K1211" s="5">
        <v>0</v>
      </c>
      <c r="L1211" s="6">
        <v>0</v>
      </c>
      <c r="M1211" s="5">
        <v>0</v>
      </c>
      <c r="N1211" s="6">
        <v>0</v>
      </c>
      <c r="O1211" s="5">
        <v>7.62E-3</v>
      </c>
      <c r="P1211" s="6">
        <v>0.219</v>
      </c>
      <c r="Q1211" s="5">
        <v>0</v>
      </c>
      <c r="R1211" s="6">
        <v>0</v>
      </c>
      <c r="S1211" s="5">
        <v>0</v>
      </c>
      <c r="T1211" s="6">
        <v>0</v>
      </c>
      <c r="U1211" s="5">
        <v>0</v>
      </c>
      <c r="V1211" s="6">
        <v>0</v>
      </c>
      <c r="W1211" s="5">
        <v>0</v>
      </c>
      <c r="X1211" s="6">
        <v>0</v>
      </c>
      <c r="Y1211" s="5">
        <v>0</v>
      </c>
      <c r="Z1211" s="6">
        <v>0</v>
      </c>
      <c r="AA1211" s="5">
        <v>0</v>
      </c>
      <c r="AB1211" s="6">
        <v>0</v>
      </c>
      <c r="AC1211" s="5">
        <v>0</v>
      </c>
      <c r="AD1211" s="6">
        <v>0</v>
      </c>
      <c r="AE1211" s="5">
        <v>0</v>
      </c>
      <c r="AF1211" s="6">
        <v>0</v>
      </c>
    </row>
    <row r="1212" spans="2:32" x14ac:dyDescent="0.35">
      <c r="B1212" s="1" t="s">
        <v>663</v>
      </c>
      <c r="C1212" s="5">
        <v>0</v>
      </c>
      <c r="D1212" s="6">
        <v>0</v>
      </c>
      <c r="E1212" s="5">
        <v>0</v>
      </c>
      <c r="F1212" s="6">
        <v>0</v>
      </c>
      <c r="G1212" s="5">
        <v>0</v>
      </c>
      <c r="H1212" s="6">
        <v>0</v>
      </c>
      <c r="I1212" s="5">
        <v>0</v>
      </c>
      <c r="J1212" s="6">
        <v>0</v>
      </c>
      <c r="K1212" s="5">
        <v>0</v>
      </c>
      <c r="L1212" s="6">
        <v>0</v>
      </c>
      <c r="M1212" s="5">
        <v>0</v>
      </c>
      <c r="N1212" s="6">
        <v>0</v>
      </c>
      <c r="O1212" s="5">
        <v>0</v>
      </c>
      <c r="P1212" s="6">
        <v>0</v>
      </c>
      <c r="Q1212" s="5">
        <v>0</v>
      </c>
      <c r="R1212" s="6">
        <v>0</v>
      </c>
      <c r="S1212" s="5">
        <v>0</v>
      </c>
      <c r="T1212" s="6">
        <v>0</v>
      </c>
      <c r="U1212" s="5">
        <v>0</v>
      </c>
      <c r="V1212" s="6">
        <v>0</v>
      </c>
      <c r="W1212" s="5">
        <v>0</v>
      </c>
      <c r="X1212" s="6">
        <v>0</v>
      </c>
      <c r="Y1212" s="5">
        <v>0</v>
      </c>
      <c r="Z1212" s="6">
        <v>0</v>
      </c>
      <c r="AA1212" s="5">
        <v>0</v>
      </c>
      <c r="AB1212" s="6">
        <v>0</v>
      </c>
      <c r="AC1212" s="5">
        <v>0</v>
      </c>
      <c r="AD1212" s="6">
        <v>0</v>
      </c>
      <c r="AE1212" s="5">
        <v>0</v>
      </c>
      <c r="AF1212" s="6">
        <v>0</v>
      </c>
    </row>
    <row r="1213" spans="2:32" x14ac:dyDescent="0.35">
      <c r="B1213" s="1" t="s">
        <v>664</v>
      </c>
      <c r="C1213" s="5">
        <v>0</v>
      </c>
      <c r="D1213" s="6">
        <v>0</v>
      </c>
      <c r="E1213" s="5">
        <v>0</v>
      </c>
      <c r="F1213" s="6">
        <v>0</v>
      </c>
      <c r="G1213" s="5">
        <v>0</v>
      </c>
      <c r="H1213" s="6">
        <v>0</v>
      </c>
      <c r="I1213" s="5">
        <v>0</v>
      </c>
      <c r="J1213" s="6">
        <v>0</v>
      </c>
      <c r="K1213" s="5">
        <v>0</v>
      </c>
      <c r="L1213" s="6">
        <v>0</v>
      </c>
      <c r="M1213" s="5">
        <v>0</v>
      </c>
      <c r="N1213" s="6">
        <v>0</v>
      </c>
      <c r="O1213" s="5">
        <v>0</v>
      </c>
      <c r="P1213" s="6">
        <v>0</v>
      </c>
      <c r="Q1213" s="5">
        <v>0</v>
      </c>
      <c r="R1213" s="6">
        <v>0</v>
      </c>
      <c r="S1213" s="5">
        <v>0</v>
      </c>
      <c r="T1213" s="6">
        <v>0</v>
      </c>
      <c r="U1213" s="5">
        <v>0</v>
      </c>
      <c r="V1213" s="6">
        <v>0</v>
      </c>
      <c r="W1213" s="5">
        <v>0</v>
      </c>
      <c r="X1213" s="6">
        <v>0</v>
      </c>
      <c r="Y1213" s="5">
        <v>0</v>
      </c>
      <c r="Z1213" s="6">
        <v>0</v>
      </c>
      <c r="AA1213" s="5">
        <v>0</v>
      </c>
      <c r="AB1213" s="6">
        <v>0</v>
      </c>
      <c r="AC1213" s="5">
        <v>0</v>
      </c>
      <c r="AD1213" s="6">
        <v>0</v>
      </c>
      <c r="AE1213" s="5">
        <v>0</v>
      </c>
      <c r="AF1213" s="6">
        <v>0</v>
      </c>
    </row>
    <row r="1214" spans="2:32" x14ac:dyDescent="0.35">
      <c r="B1214" s="1" t="s">
        <v>665</v>
      </c>
      <c r="C1214" s="5">
        <v>0</v>
      </c>
      <c r="D1214" s="6">
        <v>0</v>
      </c>
      <c r="E1214" s="5">
        <v>0</v>
      </c>
      <c r="F1214" s="6">
        <v>0</v>
      </c>
      <c r="G1214" s="5">
        <v>0</v>
      </c>
      <c r="H1214" s="6">
        <v>0</v>
      </c>
      <c r="I1214" s="5">
        <v>0</v>
      </c>
      <c r="J1214" s="6">
        <v>0</v>
      </c>
      <c r="K1214" s="5">
        <v>0</v>
      </c>
      <c r="L1214" s="6">
        <v>0</v>
      </c>
      <c r="M1214" s="5">
        <v>0</v>
      </c>
      <c r="N1214" s="6">
        <v>0</v>
      </c>
      <c r="O1214" s="5">
        <v>0</v>
      </c>
      <c r="P1214" s="6">
        <v>0</v>
      </c>
      <c r="Q1214" s="5">
        <v>0</v>
      </c>
      <c r="R1214" s="6">
        <v>0</v>
      </c>
      <c r="S1214" s="5">
        <v>0</v>
      </c>
      <c r="T1214" s="6">
        <v>0</v>
      </c>
      <c r="U1214" s="5">
        <v>0</v>
      </c>
      <c r="V1214" s="6">
        <v>0</v>
      </c>
      <c r="W1214" s="5">
        <v>0</v>
      </c>
      <c r="X1214" s="6">
        <v>0</v>
      </c>
      <c r="Y1214" s="5">
        <v>0</v>
      </c>
      <c r="Z1214" s="6">
        <v>0</v>
      </c>
      <c r="AA1214" s="5">
        <v>0</v>
      </c>
      <c r="AB1214" s="6">
        <v>0</v>
      </c>
      <c r="AC1214" s="5">
        <v>0</v>
      </c>
      <c r="AD1214" s="6">
        <v>0</v>
      </c>
      <c r="AE1214" s="5">
        <v>0</v>
      </c>
      <c r="AF1214" s="6">
        <v>0</v>
      </c>
    </row>
    <row r="1215" spans="2:32" x14ac:dyDescent="0.35">
      <c r="B1215" s="1" t="s">
        <v>666</v>
      </c>
      <c r="C1215" s="5">
        <v>0</v>
      </c>
      <c r="D1215" s="6">
        <v>0</v>
      </c>
      <c r="E1215" s="5">
        <v>0</v>
      </c>
      <c r="F1215" s="6">
        <v>0</v>
      </c>
      <c r="G1215" s="5">
        <v>0</v>
      </c>
      <c r="H1215" s="6">
        <v>0</v>
      </c>
      <c r="I1215" s="5">
        <v>0</v>
      </c>
      <c r="J1215" s="6">
        <v>0</v>
      </c>
      <c r="K1215" s="5">
        <v>0</v>
      </c>
      <c r="L1215" s="6">
        <v>0</v>
      </c>
      <c r="M1215" s="5">
        <v>0</v>
      </c>
      <c r="N1215" s="6">
        <v>0</v>
      </c>
      <c r="O1215" s="5">
        <v>0</v>
      </c>
      <c r="P1215" s="6">
        <v>0</v>
      </c>
      <c r="Q1215" s="5">
        <v>0</v>
      </c>
      <c r="R1215" s="6">
        <v>0</v>
      </c>
      <c r="S1215" s="5">
        <v>0</v>
      </c>
      <c r="T1215" s="6">
        <v>0</v>
      </c>
      <c r="U1215" s="5">
        <v>0</v>
      </c>
      <c r="V1215" s="6">
        <v>0</v>
      </c>
      <c r="W1215" s="5">
        <v>0</v>
      </c>
      <c r="X1215" s="6">
        <v>0</v>
      </c>
      <c r="Y1215" s="5">
        <v>0</v>
      </c>
      <c r="Z1215" s="6">
        <v>0</v>
      </c>
      <c r="AA1215" s="5">
        <v>0</v>
      </c>
      <c r="AB1215" s="6">
        <v>0</v>
      </c>
      <c r="AC1215" s="5">
        <v>0</v>
      </c>
      <c r="AD1215" s="6">
        <v>0</v>
      </c>
      <c r="AE1215" s="5">
        <v>0</v>
      </c>
      <c r="AF1215" s="6">
        <v>0</v>
      </c>
    </row>
    <row r="1216" spans="2:32" x14ac:dyDescent="0.35">
      <c r="B1216" s="1" t="s">
        <v>667</v>
      </c>
      <c r="C1216" s="5">
        <v>0</v>
      </c>
      <c r="D1216" s="6">
        <v>0</v>
      </c>
      <c r="E1216" s="5">
        <v>0</v>
      </c>
      <c r="F1216" s="6">
        <v>0</v>
      </c>
      <c r="G1216" s="5">
        <v>0</v>
      </c>
      <c r="H1216" s="6">
        <v>0</v>
      </c>
      <c r="I1216" s="5">
        <v>0</v>
      </c>
      <c r="J1216" s="6">
        <v>0</v>
      </c>
      <c r="K1216" s="5">
        <v>0</v>
      </c>
      <c r="L1216" s="6">
        <v>0</v>
      </c>
      <c r="M1216" s="5">
        <v>0</v>
      </c>
      <c r="N1216" s="6">
        <v>0</v>
      </c>
      <c r="O1216" s="5">
        <v>0</v>
      </c>
      <c r="P1216" s="6">
        <v>0</v>
      </c>
      <c r="Q1216" s="5">
        <v>0</v>
      </c>
      <c r="R1216" s="6">
        <v>0</v>
      </c>
      <c r="S1216" s="5">
        <v>0</v>
      </c>
      <c r="T1216" s="6">
        <v>0</v>
      </c>
      <c r="U1216" s="5">
        <v>0</v>
      </c>
      <c r="V1216" s="6">
        <v>0</v>
      </c>
      <c r="W1216" s="5">
        <v>0</v>
      </c>
      <c r="X1216" s="6">
        <v>0</v>
      </c>
      <c r="Y1216" s="5">
        <v>0</v>
      </c>
      <c r="Z1216" s="6">
        <v>0</v>
      </c>
      <c r="AA1216" s="5">
        <v>0</v>
      </c>
      <c r="AB1216" s="6">
        <v>0</v>
      </c>
      <c r="AC1216" s="5">
        <v>0</v>
      </c>
      <c r="AD1216" s="6">
        <v>0</v>
      </c>
      <c r="AE1216" s="5">
        <v>0</v>
      </c>
      <c r="AF1216" s="6">
        <v>0</v>
      </c>
    </row>
    <row r="1217" spans="2:32" x14ac:dyDescent="0.35">
      <c r="B1217" s="1" t="s">
        <v>668</v>
      </c>
      <c r="C1217" s="5">
        <v>0</v>
      </c>
      <c r="D1217" s="6">
        <v>0</v>
      </c>
      <c r="E1217" s="5">
        <v>0</v>
      </c>
      <c r="F1217" s="6">
        <v>0</v>
      </c>
      <c r="G1217" s="5">
        <v>0</v>
      </c>
      <c r="H1217" s="6">
        <v>0</v>
      </c>
      <c r="I1217" s="5">
        <v>0</v>
      </c>
      <c r="J1217" s="6">
        <v>0</v>
      </c>
      <c r="K1217" s="5">
        <v>0</v>
      </c>
      <c r="L1217" s="6">
        <v>0</v>
      </c>
      <c r="M1217" s="5">
        <v>0</v>
      </c>
      <c r="N1217" s="6">
        <v>0</v>
      </c>
      <c r="O1217" s="5">
        <v>0</v>
      </c>
      <c r="P1217" s="6">
        <v>0</v>
      </c>
      <c r="Q1217" s="5">
        <v>0</v>
      </c>
      <c r="R1217" s="6">
        <v>0</v>
      </c>
      <c r="S1217" s="5">
        <v>0</v>
      </c>
      <c r="T1217" s="6">
        <v>0</v>
      </c>
      <c r="U1217" s="5">
        <v>0</v>
      </c>
      <c r="V1217" s="6">
        <v>0</v>
      </c>
      <c r="W1217" s="5">
        <v>0</v>
      </c>
      <c r="X1217" s="6">
        <v>0</v>
      </c>
      <c r="Y1217" s="5">
        <v>0</v>
      </c>
      <c r="Z1217" s="6">
        <v>0</v>
      </c>
      <c r="AA1217" s="5">
        <v>0</v>
      </c>
      <c r="AB1217" s="6">
        <v>0</v>
      </c>
      <c r="AC1217" s="5">
        <v>0</v>
      </c>
      <c r="AD1217" s="6">
        <v>0</v>
      </c>
      <c r="AE1217" s="5">
        <v>0</v>
      </c>
      <c r="AF1217" s="6">
        <v>0</v>
      </c>
    </row>
    <row r="1218" spans="2:32" x14ac:dyDescent="0.35">
      <c r="B1218" s="1" t="s">
        <v>669</v>
      </c>
      <c r="C1218" s="5">
        <v>1.001E-2</v>
      </c>
      <c r="D1218" s="6">
        <v>7.2759999999999998</v>
      </c>
      <c r="E1218" s="5">
        <v>0</v>
      </c>
      <c r="F1218" s="6">
        <v>0</v>
      </c>
      <c r="G1218" s="5">
        <v>0</v>
      </c>
      <c r="H1218" s="6">
        <v>0</v>
      </c>
      <c r="I1218" s="5">
        <v>0</v>
      </c>
      <c r="J1218" s="6">
        <v>0</v>
      </c>
      <c r="K1218" s="5">
        <v>0</v>
      </c>
      <c r="L1218" s="6">
        <v>0</v>
      </c>
      <c r="M1218" s="5">
        <v>0</v>
      </c>
      <c r="N1218" s="6">
        <v>0</v>
      </c>
      <c r="O1218" s="5">
        <v>0</v>
      </c>
      <c r="P1218" s="6">
        <v>0</v>
      </c>
      <c r="Q1218" s="5">
        <v>0</v>
      </c>
      <c r="R1218" s="6">
        <v>0</v>
      </c>
      <c r="S1218" s="5">
        <v>0</v>
      </c>
      <c r="T1218" s="6">
        <v>0</v>
      </c>
      <c r="U1218" s="5">
        <v>0</v>
      </c>
      <c r="V1218" s="6">
        <v>0</v>
      </c>
      <c r="W1218" s="5">
        <v>0</v>
      </c>
      <c r="X1218" s="6">
        <v>0</v>
      </c>
      <c r="Y1218" s="5">
        <v>0</v>
      </c>
      <c r="Z1218" s="6">
        <v>0</v>
      </c>
      <c r="AA1218" s="5">
        <v>8.0930000000000002E-2</v>
      </c>
      <c r="AB1218" s="6">
        <v>7.2759999999999998</v>
      </c>
      <c r="AC1218" s="5">
        <v>0</v>
      </c>
      <c r="AD1218" s="6">
        <v>0</v>
      </c>
      <c r="AE1218" s="5">
        <v>0</v>
      </c>
      <c r="AF1218" s="6">
        <v>0</v>
      </c>
    </row>
    <row r="1219" spans="2:32" x14ac:dyDescent="0.35">
      <c r="B1219" s="1" t="s">
        <v>670</v>
      </c>
      <c r="C1219" s="5">
        <v>0</v>
      </c>
      <c r="D1219" s="6">
        <v>0</v>
      </c>
      <c r="E1219" s="5">
        <v>0</v>
      </c>
      <c r="F1219" s="6">
        <v>0</v>
      </c>
      <c r="G1219" s="5">
        <v>0</v>
      </c>
      <c r="H1219" s="6">
        <v>0</v>
      </c>
      <c r="I1219" s="5">
        <v>0</v>
      </c>
      <c r="J1219" s="6">
        <v>0</v>
      </c>
      <c r="K1219" s="5">
        <v>0</v>
      </c>
      <c r="L1219" s="6">
        <v>0</v>
      </c>
      <c r="M1219" s="5">
        <v>0</v>
      </c>
      <c r="N1219" s="6">
        <v>0</v>
      </c>
      <c r="O1219" s="5">
        <v>0</v>
      </c>
      <c r="P1219" s="6">
        <v>0</v>
      </c>
      <c r="Q1219" s="5">
        <v>0</v>
      </c>
      <c r="R1219" s="6">
        <v>0</v>
      </c>
      <c r="S1219" s="5">
        <v>0</v>
      </c>
      <c r="T1219" s="6">
        <v>0</v>
      </c>
      <c r="U1219" s="5">
        <v>0</v>
      </c>
      <c r="V1219" s="6">
        <v>0</v>
      </c>
      <c r="W1219" s="5">
        <v>0</v>
      </c>
      <c r="X1219" s="6">
        <v>0</v>
      </c>
      <c r="Y1219" s="5">
        <v>0</v>
      </c>
      <c r="Z1219" s="6">
        <v>0</v>
      </c>
      <c r="AA1219" s="5">
        <v>0</v>
      </c>
      <c r="AB1219" s="6">
        <v>0</v>
      </c>
      <c r="AC1219" s="5">
        <v>0</v>
      </c>
      <c r="AD1219" s="6">
        <v>0</v>
      </c>
      <c r="AE1219" s="5">
        <v>0</v>
      </c>
      <c r="AF1219" s="6">
        <v>0</v>
      </c>
    </row>
    <row r="1220" spans="2:32" x14ac:dyDescent="0.35">
      <c r="B1220" s="1" t="s">
        <v>671</v>
      </c>
      <c r="C1220" s="5">
        <v>0</v>
      </c>
      <c r="D1220" s="6">
        <v>0</v>
      </c>
      <c r="E1220" s="5">
        <v>0</v>
      </c>
      <c r="F1220" s="6">
        <v>0</v>
      </c>
      <c r="G1220" s="5">
        <v>0</v>
      </c>
      <c r="H1220" s="6">
        <v>0</v>
      </c>
      <c r="I1220" s="5">
        <v>0</v>
      </c>
      <c r="J1220" s="6">
        <v>0</v>
      </c>
      <c r="K1220" s="5">
        <v>0</v>
      </c>
      <c r="L1220" s="6">
        <v>0</v>
      </c>
      <c r="M1220" s="5">
        <v>0</v>
      </c>
      <c r="N1220" s="6">
        <v>0</v>
      </c>
      <c r="O1220" s="5">
        <v>0</v>
      </c>
      <c r="P1220" s="6">
        <v>0</v>
      </c>
      <c r="Q1220" s="5">
        <v>0</v>
      </c>
      <c r="R1220" s="6">
        <v>0</v>
      </c>
      <c r="S1220" s="5">
        <v>0</v>
      </c>
      <c r="T1220" s="6">
        <v>0</v>
      </c>
      <c r="U1220" s="5">
        <v>0</v>
      </c>
      <c r="V1220" s="6">
        <v>0</v>
      </c>
      <c r="W1220" s="5">
        <v>0</v>
      </c>
      <c r="X1220" s="6">
        <v>0</v>
      </c>
      <c r="Y1220" s="5">
        <v>0</v>
      </c>
      <c r="Z1220" s="6">
        <v>0</v>
      </c>
      <c r="AA1220" s="5">
        <v>0</v>
      </c>
      <c r="AB1220" s="6">
        <v>0</v>
      </c>
      <c r="AC1220" s="5">
        <v>0</v>
      </c>
      <c r="AD1220" s="6">
        <v>0</v>
      </c>
      <c r="AE1220" s="5">
        <v>0</v>
      </c>
      <c r="AF1220" s="6">
        <v>0</v>
      </c>
    </row>
    <row r="1221" spans="2:32" x14ac:dyDescent="0.35">
      <c r="B1221" s="1" t="s">
        <v>178</v>
      </c>
      <c r="C1221" s="5">
        <v>0</v>
      </c>
      <c r="D1221" s="6">
        <v>0</v>
      </c>
      <c r="E1221" s="5">
        <v>0</v>
      </c>
      <c r="F1221" s="6">
        <v>0</v>
      </c>
      <c r="G1221" s="5">
        <v>0</v>
      </c>
      <c r="H1221" s="6">
        <v>0</v>
      </c>
      <c r="I1221" s="5">
        <v>0</v>
      </c>
      <c r="J1221" s="6">
        <v>0</v>
      </c>
      <c r="K1221" s="5">
        <v>0</v>
      </c>
      <c r="L1221" s="6">
        <v>0</v>
      </c>
      <c r="M1221" s="5">
        <v>0</v>
      </c>
      <c r="N1221" s="6">
        <v>0</v>
      </c>
      <c r="O1221" s="5">
        <v>0</v>
      </c>
      <c r="P1221" s="6">
        <v>0</v>
      </c>
      <c r="Q1221" s="5">
        <v>0</v>
      </c>
      <c r="R1221" s="6">
        <v>0</v>
      </c>
      <c r="S1221" s="5">
        <v>0</v>
      </c>
      <c r="T1221" s="6">
        <v>0</v>
      </c>
      <c r="U1221" s="5">
        <v>0</v>
      </c>
      <c r="V1221" s="6">
        <v>0</v>
      </c>
      <c r="W1221" s="5">
        <v>0</v>
      </c>
      <c r="X1221" s="6">
        <v>0</v>
      </c>
      <c r="Y1221" s="5">
        <v>0</v>
      </c>
      <c r="Z1221" s="6">
        <v>0</v>
      </c>
      <c r="AA1221" s="5">
        <v>0</v>
      </c>
      <c r="AB1221" s="6">
        <v>0</v>
      </c>
      <c r="AC1221" s="5">
        <v>0</v>
      </c>
      <c r="AD1221" s="6">
        <v>0</v>
      </c>
      <c r="AE1221" s="5">
        <v>0</v>
      </c>
      <c r="AF1221" s="6">
        <v>0</v>
      </c>
    </row>
    <row r="1222" spans="2:32" x14ac:dyDescent="0.35">
      <c r="B1222" s="1" t="s">
        <v>672</v>
      </c>
      <c r="C1222" s="5">
        <v>0</v>
      </c>
      <c r="D1222" s="6">
        <v>0</v>
      </c>
      <c r="E1222" s="5">
        <v>0</v>
      </c>
      <c r="F1222" s="6">
        <v>0</v>
      </c>
      <c r="G1222" s="5">
        <v>0</v>
      </c>
      <c r="H1222" s="6">
        <v>0</v>
      </c>
      <c r="I1222" s="5">
        <v>0</v>
      </c>
      <c r="J1222" s="6">
        <v>0</v>
      </c>
      <c r="K1222" s="5">
        <v>0</v>
      </c>
      <c r="L1222" s="6">
        <v>0</v>
      </c>
      <c r="M1222" s="5">
        <v>0</v>
      </c>
      <c r="N1222" s="6">
        <v>0</v>
      </c>
      <c r="O1222" s="5">
        <v>0</v>
      </c>
      <c r="P1222" s="6">
        <v>0</v>
      </c>
      <c r="Q1222" s="5">
        <v>0</v>
      </c>
      <c r="R1222" s="6">
        <v>0</v>
      </c>
      <c r="S1222" s="5">
        <v>0</v>
      </c>
      <c r="T1222" s="6">
        <v>0</v>
      </c>
      <c r="U1222" s="5">
        <v>0</v>
      </c>
      <c r="V1222" s="6">
        <v>0</v>
      </c>
      <c r="W1222" s="5">
        <v>0</v>
      </c>
      <c r="X1222" s="6">
        <v>0</v>
      </c>
      <c r="Y1222" s="5">
        <v>0</v>
      </c>
      <c r="Z1222" s="6">
        <v>0</v>
      </c>
      <c r="AA1222" s="5">
        <v>0</v>
      </c>
      <c r="AB1222" s="6">
        <v>0</v>
      </c>
      <c r="AC1222" s="5">
        <v>0</v>
      </c>
      <c r="AD1222" s="6">
        <v>0</v>
      </c>
      <c r="AE1222" s="5">
        <v>0</v>
      </c>
      <c r="AF1222" s="6">
        <v>0</v>
      </c>
    </row>
    <row r="1223" spans="2:32" x14ac:dyDescent="0.35">
      <c r="B1223" s="1" t="s">
        <v>185</v>
      </c>
      <c r="C1223" s="5">
        <v>4.62E-3</v>
      </c>
      <c r="D1223" s="6">
        <v>3.359</v>
      </c>
      <c r="E1223" s="5">
        <v>0</v>
      </c>
      <c r="F1223" s="6">
        <v>0</v>
      </c>
      <c r="G1223" s="5">
        <v>0</v>
      </c>
      <c r="H1223" s="6">
        <v>0</v>
      </c>
      <c r="I1223" s="5">
        <v>0</v>
      </c>
      <c r="J1223" s="6">
        <v>0</v>
      </c>
      <c r="K1223" s="5">
        <v>0</v>
      </c>
      <c r="L1223" s="6">
        <v>0</v>
      </c>
      <c r="M1223" s="5">
        <v>0</v>
      </c>
      <c r="N1223" s="6">
        <v>0</v>
      </c>
      <c r="O1223" s="5">
        <v>0</v>
      </c>
      <c r="P1223" s="6">
        <v>0</v>
      </c>
      <c r="Q1223" s="5">
        <v>0</v>
      </c>
      <c r="R1223" s="6">
        <v>0</v>
      </c>
      <c r="S1223" s="5">
        <v>0</v>
      </c>
      <c r="T1223" s="6">
        <v>0</v>
      </c>
      <c r="U1223" s="5">
        <v>0</v>
      </c>
      <c r="V1223" s="6">
        <v>0</v>
      </c>
      <c r="W1223" s="5">
        <v>0</v>
      </c>
      <c r="X1223" s="6">
        <v>0</v>
      </c>
      <c r="Y1223" s="5">
        <v>0</v>
      </c>
      <c r="Z1223" s="6">
        <v>0</v>
      </c>
      <c r="AA1223" s="5">
        <v>3.7359999999999997E-2</v>
      </c>
      <c r="AB1223" s="6">
        <v>3.359</v>
      </c>
      <c r="AC1223" s="5">
        <v>0</v>
      </c>
      <c r="AD1223" s="6">
        <v>0</v>
      </c>
      <c r="AE1223" s="5">
        <v>0</v>
      </c>
      <c r="AF1223" s="6">
        <v>0</v>
      </c>
    </row>
    <row r="1224" spans="2:32" x14ac:dyDescent="0.35">
      <c r="B1224" s="1" t="s">
        <v>673</v>
      </c>
      <c r="C1224" s="5">
        <v>0</v>
      </c>
      <c r="D1224" s="6">
        <v>0</v>
      </c>
      <c r="E1224" s="5">
        <v>0</v>
      </c>
      <c r="F1224" s="6">
        <v>0</v>
      </c>
      <c r="G1224" s="5">
        <v>0</v>
      </c>
      <c r="H1224" s="6">
        <v>0</v>
      </c>
      <c r="I1224" s="5">
        <v>0</v>
      </c>
      <c r="J1224" s="6">
        <v>0</v>
      </c>
      <c r="K1224" s="5">
        <v>0</v>
      </c>
      <c r="L1224" s="6">
        <v>0</v>
      </c>
      <c r="M1224" s="5">
        <v>0</v>
      </c>
      <c r="N1224" s="6">
        <v>0</v>
      </c>
      <c r="O1224" s="5">
        <v>0</v>
      </c>
      <c r="P1224" s="6">
        <v>0</v>
      </c>
      <c r="Q1224" s="5">
        <v>0</v>
      </c>
      <c r="R1224" s="6">
        <v>0</v>
      </c>
      <c r="S1224" s="5">
        <v>0</v>
      </c>
      <c r="T1224" s="6">
        <v>0</v>
      </c>
      <c r="U1224" s="5">
        <v>0</v>
      </c>
      <c r="V1224" s="6">
        <v>0</v>
      </c>
      <c r="W1224" s="5">
        <v>0</v>
      </c>
      <c r="X1224" s="6">
        <v>0</v>
      </c>
      <c r="Y1224" s="5">
        <v>0</v>
      </c>
      <c r="Z1224" s="6">
        <v>0</v>
      </c>
      <c r="AA1224" s="5">
        <v>0</v>
      </c>
      <c r="AB1224" s="6">
        <v>0</v>
      </c>
      <c r="AC1224" s="5">
        <v>0</v>
      </c>
      <c r="AD1224" s="6">
        <v>0</v>
      </c>
      <c r="AE1224" s="5">
        <v>0</v>
      </c>
      <c r="AF1224" s="6">
        <v>0</v>
      </c>
    </row>
    <row r="1225" spans="2:32" x14ac:dyDescent="0.35">
      <c r="B1225" s="1" t="s">
        <v>674</v>
      </c>
      <c r="C1225" s="5">
        <v>0</v>
      </c>
      <c r="D1225" s="6">
        <v>0</v>
      </c>
      <c r="E1225" s="5">
        <v>0</v>
      </c>
      <c r="F1225" s="6">
        <v>0</v>
      </c>
      <c r="G1225" s="5">
        <v>0</v>
      </c>
      <c r="H1225" s="6">
        <v>0</v>
      </c>
      <c r="I1225" s="5">
        <v>0</v>
      </c>
      <c r="J1225" s="6">
        <v>0</v>
      </c>
      <c r="K1225" s="5">
        <v>0</v>
      </c>
      <c r="L1225" s="6">
        <v>0</v>
      </c>
      <c r="M1225" s="5">
        <v>0</v>
      </c>
      <c r="N1225" s="6">
        <v>0</v>
      </c>
      <c r="O1225" s="5">
        <v>0</v>
      </c>
      <c r="P1225" s="6">
        <v>0</v>
      </c>
      <c r="Q1225" s="5">
        <v>0</v>
      </c>
      <c r="R1225" s="6">
        <v>0</v>
      </c>
      <c r="S1225" s="5">
        <v>0</v>
      </c>
      <c r="T1225" s="6">
        <v>0</v>
      </c>
      <c r="U1225" s="5">
        <v>0</v>
      </c>
      <c r="V1225" s="6">
        <v>0</v>
      </c>
      <c r="W1225" s="5">
        <v>0</v>
      </c>
      <c r="X1225" s="6">
        <v>0</v>
      </c>
      <c r="Y1225" s="5">
        <v>0</v>
      </c>
      <c r="Z1225" s="6">
        <v>0</v>
      </c>
      <c r="AA1225" s="5">
        <v>0</v>
      </c>
      <c r="AB1225" s="6">
        <v>0</v>
      </c>
      <c r="AC1225" s="5">
        <v>0</v>
      </c>
      <c r="AD1225" s="6">
        <v>0</v>
      </c>
      <c r="AE1225" s="5">
        <v>0</v>
      </c>
      <c r="AF1225" s="6">
        <v>0</v>
      </c>
    </row>
    <row r="1226" spans="2:32" x14ac:dyDescent="0.35">
      <c r="B1226" s="1" t="s">
        <v>675</v>
      </c>
      <c r="C1226" s="5">
        <v>0</v>
      </c>
      <c r="D1226" s="6">
        <v>0</v>
      </c>
      <c r="E1226" s="5">
        <v>0</v>
      </c>
      <c r="F1226" s="6">
        <v>0</v>
      </c>
      <c r="G1226" s="5">
        <v>0</v>
      </c>
      <c r="H1226" s="6">
        <v>0</v>
      </c>
      <c r="I1226" s="5">
        <v>0</v>
      </c>
      <c r="J1226" s="6">
        <v>0</v>
      </c>
      <c r="K1226" s="5">
        <v>0</v>
      </c>
      <c r="L1226" s="6">
        <v>0</v>
      </c>
      <c r="M1226" s="5">
        <v>0</v>
      </c>
      <c r="N1226" s="6">
        <v>0</v>
      </c>
      <c r="O1226" s="5">
        <v>0</v>
      </c>
      <c r="P1226" s="6">
        <v>0</v>
      </c>
      <c r="Q1226" s="5">
        <v>0</v>
      </c>
      <c r="R1226" s="6">
        <v>0</v>
      </c>
      <c r="S1226" s="5">
        <v>0</v>
      </c>
      <c r="T1226" s="6">
        <v>0</v>
      </c>
      <c r="U1226" s="5">
        <v>0</v>
      </c>
      <c r="V1226" s="6">
        <v>0</v>
      </c>
      <c r="W1226" s="5">
        <v>0</v>
      </c>
      <c r="X1226" s="6">
        <v>0</v>
      </c>
      <c r="Y1226" s="5">
        <v>0</v>
      </c>
      <c r="Z1226" s="6">
        <v>0</v>
      </c>
      <c r="AA1226" s="5">
        <v>0</v>
      </c>
      <c r="AB1226" s="6">
        <v>0</v>
      </c>
      <c r="AC1226" s="5">
        <v>0</v>
      </c>
      <c r="AD1226" s="6">
        <v>0</v>
      </c>
      <c r="AE1226" s="5">
        <v>0</v>
      </c>
      <c r="AF1226" s="6">
        <v>0</v>
      </c>
    </row>
    <row r="1227" spans="2:32" x14ac:dyDescent="0.35">
      <c r="B1227" s="1" t="s">
        <v>186</v>
      </c>
      <c r="C1227" s="5">
        <v>0</v>
      </c>
      <c r="D1227" s="6">
        <v>0</v>
      </c>
      <c r="E1227" s="5">
        <v>0</v>
      </c>
      <c r="F1227" s="6">
        <v>0</v>
      </c>
      <c r="G1227" s="5">
        <v>0</v>
      </c>
      <c r="H1227" s="6">
        <v>0</v>
      </c>
      <c r="I1227" s="5">
        <v>0</v>
      </c>
      <c r="J1227" s="6">
        <v>0</v>
      </c>
      <c r="K1227" s="5">
        <v>0</v>
      </c>
      <c r="L1227" s="6">
        <v>0</v>
      </c>
      <c r="M1227" s="5">
        <v>0</v>
      </c>
      <c r="N1227" s="6">
        <v>0</v>
      </c>
      <c r="O1227" s="5">
        <v>0</v>
      </c>
      <c r="P1227" s="6">
        <v>0</v>
      </c>
      <c r="Q1227" s="5">
        <v>0</v>
      </c>
      <c r="R1227" s="6">
        <v>0</v>
      </c>
      <c r="S1227" s="5">
        <v>0</v>
      </c>
      <c r="T1227" s="6">
        <v>0</v>
      </c>
      <c r="U1227" s="5">
        <v>0</v>
      </c>
      <c r="V1227" s="6">
        <v>0</v>
      </c>
      <c r="W1227" s="5">
        <v>0</v>
      </c>
      <c r="X1227" s="6">
        <v>0</v>
      </c>
      <c r="Y1227" s="5">
        <v>0</v>
      </c>
      <c r="Z1227" s="6">
        <v>0</v>
      </c>
      <c r="AA1227" s="5">
        <v>0</v>
      </c>
      <c r="AB1227" s="6">
        <v>0</v>
      </c>
      <c r="AC1227" s="5">
        <v>0</v>
      </c>
      <c r="AD1227" s="6">
        <v>0</v>
      </c>
      <c r="AE1227" s="5">
        <v>0</v>
      </c>
      <c r="AF1227" s="6">
        <v>0</v>
      </c>
    </row>
    <row r="1228" spans="2:32" x14ac:dyDescent="0.35">
      <c r="B1228" s="1" t="s">
        <v>676</v>
      </c>
      <c r="C1228" s="5">
        <v>0</v>
      </c>
      <c r="D1228" s="6">
        <v>0</v>
      </c>
      <c r="E1228" s="5">
        <v>0</v>
      </c>
      <c r="F1228" s="6">
        <v>0</v>
      </c>
      <c r="G1228" s="5">
        <v>0</v>
      </c>
      <c r="H1228" s="6">
        <v>0</v>
      </c>
      <c r="I1228" s="5">
        <v>0</v>
      </c>
      <c r="J1228" s="6">
        <v>0</v>
      </c>
      <c r="K1228" s="5">
        <v>0</v>
      </c>
      <c r="L1228" s="6">
        <v>0</v>
      </c>
      <c r="M1228" s="5">
        <v>0</v>
      </c>
      <c r="N1228" s="6">
        <v>0</v>
      </c>
      <c r="O1228" s="5">
        <v>0</v>
      </c>
      <c r="P1228" s="6">
        <v>0</v>
      </c>
      <c r="Q1228" s="5">
        <v>0</v>
      </c>
      <c r="R1228" s="6">
        <v>0</v>
      </c>
      <c r="S1228" s="5">
        <v>0</v>
      </c>
      <c r="T1228" s="6">
        <v>0</v>
      </c>
      <c r="U1228" s="5">
        <v>0</v>
      </c>
      <c r="V1228" s="6">
        <v>0</v>
      </c>
      <c r="W1228" s="5">
        <v>0</v>
      </c>
      <c r="X1228" s="6">
        <v>0</v>
      </c>
      <c r="Y1228" s="5">
        <v>0</v>
      </c>
      <c r="Z1228" s="6">
        <v>0</v>
      </c>
      <c r="AA1228" s="5">
        <v>0</v>
      </c>
      <c r="AB1228" s="6">
        <v>0</v>
      </c>
      <c r="AC1228" s="5">
        <v>0</v>
      </c>
      <c r="AD1228" s="6">
        <v>0</v>
      </c>
      <c r="AE1228" s="5">
        <v>0</v>
      </c>
      <c r="AF1228" s="6">
        <v>0</v>
      </c>
    </row>
    <row r="1229" spans="2:32" x14ac:dyDescent="0.35">
      <c r="B1229" s="1" t="s">
        <v>677</v>
      </c>
      <c r="C1229" s="5">
        <v>0</v>
      </c>
      <c r="D1229" s="6">
        <v>0</v>
      </c>
      <c r="E1229" s="5">
        <v>0</v>
      </c>
      <c r="F1229" s="6">
        <v>0</v>
      </c>
      <c r="G1229" s="5">
        <v>0</v>
      </c>
      <c r="H1229" s="6">
        <v>0</v>
      </c>
      <c r="I1229" s="5">
        <v>0</v>
      </c>
      <c r="J1229" s="6">
        <v>0</v>
      </c>
      <c r="K1229" s="5">
        <v>0</v>
      </c>
      <c r="L1229" s="6">
        <v>0</v>
      </c>
      <c r="M1229" s="5">
        <v>0</v>
      </c>
      <c r="N1229" s="6">
        <v>0</v>
      </c>
      <c r="O1229" s="5">
        <v>0</v>
      </c>
      <c r="P1229" s="6">
        <v>0</v>
      </c>
      <c r="Q1229" s="5">
        <v>0</v>
      </c>
      <c r="R1229" s="6">
        <v>0</v>
      </c>
      <c r="S1229" s="5">
        <v>0</v>
      </c>
      <c r="T1229" s="6">
        <v>0</v>
      </c>
      <c r="U1229" s="5">
        <v>0</v>
      </c>
      <c r="V1229" s="6">
        <v>0</v>
      </c>
      <c r="W1229" s="5">
        <v>0</v>
      </c>
      <c r="X1229" s="6">
        <v>0</v>
      </c>
      <c r="Y1229" s="5">
        <v>0</v>
      </c>
      <c r="Z1229" s="6">
        <v>0</v>
      </c>
      <c r="AA1229" s="5">
        <v>0</v>
      </c>
      <c r="AB1229" s="6">
        <v>0</v>
      </c>
      <c r="AC1229" s="5">
        <v>0</v>
      </c>
      <c r="AD1229" s="6">
        <v>0</v>
      </c>
      <c r="AE1229" s="5">
        <v>0</v>
      </c>
      <c r="AF1229" s="6">
        <v>0</v>
      </c>
    </row>
    <row r="1230" spans="2:32" x14ac:dyDescent="0.35">
      <c r="B1230" s="1" t="s">
        <v>678</v>
      </c>
      <c r="C1230" s="5">
        <v>3.5899999999999999E-3</v>
      </c>
      <c r="D1230" s="6">
        <v>2.609</v>
      </c>
      <c r="E1230" s="5">
        <v>0</v>
      </c>
      <c r="F1230" s="6">
        <v>0</v>
      </c>
      <c r="G1230" s="5">
        <v>6.6899999999999998E-3</v>
      </c>
      <c r="H1230" s="6">
        <v>0.42</v>
      </c>
      <c r="I1230" s="5">
        <v>0</v>
      </c>
      <c r="J1230" s="6">
        <v>0</v>
      </c>
      <c r="K1230" s="5">
        <v>0</v>
      </c>
      <c r="L1230" s="6">
        <v>0</v>
      </c>
      <c r="M1230" s="5">
        <v>0</v>
      </c>
      <c r="N1230" s="6">
        <v>0</v>
      </c>
      <c r="O1230" s="5">
        <v>0</v>
      </c>
      <c r="P1230" s="6">
        <v>0</v>
      </c>
      <c r="Q1230" s="5">
        <v>0</v>
      </c>
      <c r="R1230" s="6">
        <v>0</v>
      </c>
      <c r="S1230" s="5">
        <v>0</v>
      </c>
      <c r="T1230" s="6">
        <v>0</v>
      </c>
      <c r="U1230" s="5">
        <v>0</v>
      </c>
      <c r="V1230" s="6">
        <v>0</v>
      </c>
      <c r="W1230" s="5">
        <v>0</v>
      </c>
      <c r="X1230" s="6">
        <v>0</v>
      </c>
      <c r="Y1230" s="5">
        <v>2.1739999999999999E-2</v>
      </c>
      <c r="Z1230" s="6">
        <v>1.452</v>
      </c>
      <c r="AA1230" s="5">
        <v>8.2000000000000007E-3</v>
      </c>
      <c r="AB1230" s="6">
        <v>0.73699999999999999</v>
      </c>
      <c r="AC1230" s="5">
        <v>0</v>
      </c>
      <c r="AD1230" s="6">
        <v>0</v>
      </c>
      <c r="AE1230" s="5">
        <v>0</v>
      </c>
      <c r="AF1230" s="6">
        <v>0</v>
      </c>
    </row>
    <row r="1231" spans="2:32" x14ac:dyDescent="0.35">
      <c r="B1231" s="1" t="s">
        <v>679</v>
      </c>
      <c r="C1231" s="5">
        <v>0</v>
      </c>
      <c r="D1231" s="6">
        <v>0</v>
      </c>
      <c r="E1231" s="5">
        <v>0</v>
      </c>
      <c r="F1231" s="6">
        <v>0</v>
      </c>
      <c r="G1231" s="5">
        <v>0</v>
      </c>
      <c r="H1231" s="6">
        <v>0</v>
      </c>
      <c r="I1231" s="5">
        <v>0</v>
      </c>
      <c r="J1231" s="6">
        <v>0</v>
      </c>
      <c r="K1231" s="5">
        <v>0</v>
      </c>
      <c r="L1231" s="6">
        <v>0</v>
      </c>
      <c r="M1231" s="5">
        <v>0</v>
      </c>
      <c r="N1231" s="6">
        <v>0</v>
      </c>
      <c r="O1231" s="5">
        <v>0</v>
      </c>
      <c r="P1231" s="6">
        <v>0</v>
      </c>
      <c r="Q1231" s="5">
        <v>0</v>
      </c>
      <c r="R1231" s="6">
        <v>0</v>
      </c>
      <c r="S1231" s="5">
        <v>0</v>
      </c>
      <c r="T1231" s="6">
        <v>0</v>
      </c>
      <c r="U1231" s="5">
        <v>0</v>
      </c>
      <c r="V1231" s="6">
        <v>0</v>
      </c>
      <c r="W1231" s="5">
        <v>0</v>
      </c>
      <c r="X1231" s="6">
        <v>0</v>
      </c>
      <c r="Y1231" s="5">
        <v>0</v>
      </c>
      <c r="Z1231" s="6">
        <v>0</v>
      </c>
      <c r="AA1231" s="5">
        <v>0</v>
      </c>
      <c r="AB1231" s="6">
        <v>0</v>
      </c>
      <c r="AC1231" s="5">
        <v>0</v>
      </c>
      <c r="AD1231" s="6">
        <v>0</v>
      </c>
      <c r="AE1231" s="5">
        <v>0</v>
      </c>
      <c r="AF1231" s="6">
        <v>0</v>
      </c>
    </row>
    <row r="1232" spans="2:32" x14ac:dyDescent="0.35">
      <c r="B1232" s="2" t="s">
        <v>13</v>
      </c>
    </row>
    <row r="1233" spans="2:32" x14ac:dyDescent="0.35">
      <c r="B1233" s="1" t="s">
        <v>187</v>
      </c>
      <c r="C1233" s="5">
        <v>0</v>
      </c>
      <c r="D1233" s="6">
        <v>0</v>
      </c>
      <c r="E1233" s="5">
        <v>0</v>
      </c>
      <c r="F1233" s="6">
        <v>0</v>
      </c>
      <c r="G1233" s="5">
        <v>0</v>
      </c>
      <c r="H1233" s="6">
        <v>0</v>
      </c>
      <c r="I1233" s="5">
        <v>0</v>
      </c>
      <c r="J1233" s="6">
        <v>0</v>
      </c>
      <c r="K1233" s="5">
        <v>0</v>
      </c>
      <c r="L1233" s="6">
        <v>0</v>
      </c>
      <c r="M1233" s="5">
        <v>0</v>
      </c>
      <c r="N1233" s="6">
        <v>0</v>
      </c>
      <c r="O1233" s="5">
        <v>0</v>
      </c>
      <c r="P1233" s="6">
        <v>0</v>
      </c>
      <c r="Q1233" s="5">
        <v>0</v>
      </c>
      <c r="R1233" s="6">
        <v>0</v>
      </c>
      <c r="S1233" s="5">
        <v>0</v>
      </c>
      <c r="T1233" s="6">
        <v>0</v>
      </c>
      <c r="U1233" s="5">
        <v>0</v>
      </c>
      <c r="V1233" s="6">
        <v>0</v>
      </c>
      <c r="W1233" s="5">
        <v>0</v>
      </c>
      <c r="X1233" s="6">
        <v>0</v>
      </c>
      <c r="Y1233" s="5">
        <v>0</v>
      </c>
      <c r="Z1233" s="6">
        <v>0</v>
      </c>
      <c r="AA1233" s="5">
        <v>0</v>
      </c>
      <c r="AB1233" s="6">
        <v>0</v>
      </c>
      <c r="AC1233" s="5">
        <v>0</v>
      </c>
      <c r="AD1233" s="6">
        <v>0</v>
      </c>
      <c r="AE1233" s="5">
        <v>0</v>
      </c>
      <c r="AF1233" s="6">
        <v>0</v>
      </c>
    </row>
    <row r="1234" spans="2:32" x14ac:dyDescent="0.35">
      <c r="B1234" s="1" t="s">
        <v>188</v>
      </c>
      <c r="C1234" s="5">
        <v>0</v>
      </c>
      <c r="D1234" s="6">
        <v>0</v>
      </c>
      <c r="E1234" s="5">
        <v>0</v>
      </c>
      <c r="F1234" s="6">
        <v>0</v>
      </c>
      <c r="G1234" s="5">
        <v>0</v>
      </c>
      <c r="H1234" s="6">
        <v>0</v>
      </c>
      <c r="I1234" s="5">
        <v>0</v>
      </c>
      <c r="J1234" s="6">
        <v>0</v>
      </c>
      <c r="K1234" s="5">
        <v>0</v>
      </c>
      <c r="L1234" s="6">
        <v>0</v>
      </c>
      <c r="M1234" s="5">
        <v>0</v>
      </c>
      <c r="N1234" s="6">
        <v>0</v>
      </c>
      <c r="O1234" s="5">
        <v>0</v>
      </c>
      <c r="P1234" s="6">
        <v>0</v>
      </c>
      <c r="Q1234" s="5">
        <v>0</v>
      </c>
      <c r="R1234" s="6">
        <v>0</v>
      </c>
      <c r="S1234" s="5">
        <v>0</v>
      </c>
      <c r="T1234" s="6">
        <v>0</v>
      </c>
      <c r="U1234" s="5">
        <v>0</v>
      </c>
      <c r="V1234" s="6">
        <v>0</v>
      </c>
      <c r="W1234" s="5">
        <v>0</v>
      </c>
      <c r="X1234" s="6">
        <v>0</v>
      </c>
      <c r="Y1234" s="5">
        <v>0</v>
      </c>
      <c r="Z1234" s="6">
        <v>0</v>
      </c>
      <c r="AA1234" s="5">
        <v>0</v>
      </c>
      <c r="AB1234" s="6">
        <v>0</v>
      </c>
      <c r="AC1234" s="5">
        <v>0</v>
      </c>
      <c r="AD1234" s="6">
        <v>0</v>
      </c>
      <c r="AE1234" s="5">
        <v>0</v>
      </c>
      <c r="AF1234" s="6">
        <v>0</v>
      </c>
    </row>
    <row r="1235" spans="2:32" x14ac:dyDescent="0.35">
      <c r="B1235" s="1" t="s">
        <v>680</v>
      </c>
      <c r="C1235" s="5">
        <v>0</v>
      </c>
      <c r="D1235" s="6">
        <v>0</v>
      </c>
      <c r="E1235" s="5">
        <v>0</v>
      </c>
      <c r="F1235" s="6">
        <v>0</v>
      </c>
      <c r="G1235" s="5">
        <v>0</v>
      </c>
      <c r="H1235" s="6">
        <v>0</v>
      </c>
      <c r="I1235" s="5">
        <v>0</v>
      </c>
      <c r="J1235" s="6">
        <v>0</v>
      </c>
      <c r="K1235" s="5">
        <v>0</v>
      </c>
      <c r="L1235" s="6">
        <v>0</v>
      </c>
      <c r="M1235" s="5">
        <v>0</v>
      </c>
      <c r="N1235" s="6">
        <v>0</v>
      </c>
      <c r="O1235" s="5">
        <v>0</v>
      </c>
      <c r="P1235" s="6">
        <v>0</v>
      </c>
      <c r="Q1235" s="5">
        <v>0</v>
      </c>
      <c r="R1235" s="6">
        <v>0</v>
      </c>
      <c r="S1235" s="5">
        <v>0</v>
      </c>
      <c r="T1235" s="6">
        <v>0</v>
      </c>
      <c r="U1235" s="5">
        <v>0</v>
      </c>
      <c r="V1235" s="6">
        <v>0</v>
      </c>
      <c r="W1235" s="5">
        <v>0</v>
      </c>
      <c r="X1235" s="6">
        <v>0</v>
      </c>
      <c r="Y1235" s="5">
        <v>0</v>
      </c>
      <c r="Z1235" s="6">
        <v>0</v>
      </c>
      <c r="AA1235" s="5">
        <v>0</v>
      </c>
      <c r="AB1235" s="6">
        <v>0</v>
      </c>
      <c r="AC1235" s="5">
        <v>0</v>
      </c>
      <c r="AD1235" s="6">
        <v>0</v>
      </c>
      <c r="AE1235" s="5">
        <v>0</v>
      </c>
      <c r="AF1235" s="6">
        <v>0</v>
      </c>
    </row>
    <row r="1236" spans="2:32" x14ac:dyDescent="0.35">
      <c r="B1236" s="1" t="s">
        <v>681</v>
      </c>
      <c r="C1236" s="5">
        <v>9.2899999999999996E-3</v>
      </c>
      <c r="D1236" s="6">
        <v>6.7480000000000002</v>
      </c>
      <c r="E1236" s="5">
        <v>0</v>
      </c>
      <c r="F1236" s="6">
        <v>0</v>
      </c>
      <c r="G1236" s="5">
        <v>0</v>
      </c>
      <c r="H1236" s="6">
        <v>0</v>
      </c>
      <c r="I1236" s="5">
        <v>0</v>
      </c>
      <c r="J1236" s="6">
        <v>0</v>
      </c>
      <c r="K1236" s="5">
        <v>0</v>
      </c>
      <c r="L1236" s="6">
        <v>0</v>
      </c>
      <c r="M1236" s="5">
        <v>0</v>
      </c>
      <c r="N1236" s="6">
        <v>0</v>
      </c>
      <c r="O1236" s="5">
        <v>0</v>
      </c>
      <c r="P1236" s="6">
        <v>0</v>
      </c>
      <c r="Q1236" s="5">
        <v>0</v>
      </c>
      <c r="R1236" s="6">
        <v>0</v>
      </c>
      <c r="S1236" s="5">
        <v>0</v>
      </c>
      <c r="T1236" s="6">
        <v>0</v>
      </c>
      <c r="U1236" s="5">
        <v>0</v>
      </c>
      <c r="V1236" s="6">
        <v>0</v>
      </c>
      <c r="W1236" s="5">
        <v>0</v>
      </c>
      <c r="X1236" s="6">
        <v>0</v>
      </c>
      <c r="Y1236" s="5">
        <v>0</v>
      </c>
      <c r="Z1236" s="6">
        <v>0</v>
      </c>
      <c r="AA1236" s="5">
        <v>0</v>
      </c>
      <c r="AB1236" s="6">
        <v>0</v>
      </c>
      <c r="AC1236" s="5">
        <v>5.7419999999999999E-2</v>
      </c>
      <c r="AD1236" s="6">
        <v>6.7480000000000002</v>
      </c>
      <c r="AE1236" s="5">
        <v>0</v>
      </c>
      <c r="AF1236" s="6">
        <v>0</v>
      </c>
    </row>
    <row r="1237" spans="2:32" x14ac:dyDescent="0.35">
      <c r="B1237" s="1" t="s">
        <v>682</v>
      </c>
      <c r="C1237" s="5">
        <v>2.632E-2</v>
      </c>
      <c r="D1237" s="6">
        <v>19.123000000000001</v>
      </c>
      <c r="E1237" s="5">
        <v>0</v>
      </c>
      <c r="F1237" s="6">
        <v>0</v>
      </c>
      <c r="G1237" s="5">
        <v>0</v>
      </c>
      <c r="H1237" s="6">
        <v>0</v>
      </c>
      <c r="I1237" s="5">
        <v>0</v>
      </c>
      <c r="J1237" s="6">
        <v>0</v>
      </c>
      <c r="K1237" s="5">
        <v>0</v>
      </c>
      <c r="L1237" s="6">
        <v>0</v>
      </c>
      <c r="M1237" s="5">
        <v>0</v>
      </c>
      <c r="N1237" s="6">
        <v>0</v>
      </c>
      <c r="O1237" s="5">
        <v>0</v>
      </c>
      <c r="P1237" s="6">
        <v>0</v>
      </c>
      <c r="Q1237" s="5">
        <v>0</v>
      </c>
      <c r="R1237" s="6">
        <v>0</v>
      </c>
      <c r="S1237" s="5">
        <v>0</v>
      </c>
      <c r="T1237" s="6">
        <v>0</v>
      </c>
      <c r="U1237" s="5">
        <v>0</v>
      </c>
      <c r="V1237" s="6">
        <v>0</v>
      </c>
      <c r="W1237" s="5">
        <v>0</v>
      </c>
      <c r="X1237" s="6">
        <v>0</v>
      </c>
      <c r="Y1237" s="5">
        <v>0</v>
      </c>
      <c r="Z1237" s="6">
        <v>0</v>
      </c>
      <c r="AA1237" s="5">
        <v>8.2000000000000007E-3</v>
      </c>
      <c r="AB1237" s="6">
        <v>0.73699999999999999</v>
      </c>
      <c r="AC1237" s="5">
        <v>0.14213999999999999</v>
      </c>
      <c r="AD1237" s="6">
        <v>16.704999999999998</v>
      </c>
      <c r="AE1237" s="5">
        <v>2.717E-2</v>
      </c>
      <c r="AF1237" s="6">
        <v>1.681</v>
      </c>
    </row>
    <row r="1238" spans="2:32" x14ac:dyDescent="0.35">
      <c r="B1238" s="1" t="s">
        <v>683</v>
      </c>
      <c r="C1238" s="5">
        <v>0</v>
      </c>
      <c r="D1238" s="6">
        <v>0</v>
      </c>
      <c r="E1238" s="5">
        <v>0</v>
      </c>
      <c r="F1238" s="6">
        <v>0</v>
      </c>
      <c r="G1238" s="5">
        <v>0</v>
      </c>
      <c r="H1238" s="6">
        <v>0</v>
      </c>
      <c r="I1238" s="5">
        <v>0</v>
      </c>
      <c r="J1238" s="6">
        <v>0</v>
      </c>
      <c r="K1238" s="5">
        <v>0</v>
      </c>
      <c r="L1238" s="6">
        <v>0</v>
      </c>
      <c r="M1238" s="5">
        <v>0</v>
      </c>
      <c r="N1238" s="6">
        <v>0</v>
      </c>
      <c r="O1238" s="5">
        <v>0</v>
      </c>
      <c r="P1238" s="6">
        <v>0</v>
      </c>
      <c r="Q1238" s="5">
        <v>0</v>
      </c>
      <c r="R1238" s="6">
        <v>0</v>
      </c>
      <c r="S1238" s="5">
        <v>0</v>
      </c>
      <c r="T1238" s="6">
        <v>0</v>
      </c>
      <c r="U1238" s="5">
        <v>0</v>
      </c>
      <c r="V1238" s="6">
        <v>0</v>
      </c>
      <c r="W1238" s="5">
        <v>0</v>
      </c>
      <c r="X1238" s="6">
        <v>0</v>
      </c>
      <c r="Y1238" s="5">
        <v>0</v>
      </c>
      <c r="Z1238" s="6">
        <v>0</v>
      </c>
      <c r="AA1238" s="5">
        <v>0</v>
      </c>
      <c r="AB1238" s="6">
        <v>0</v>
      </c>
      <c r="AC1238" s="5">
        <v>0</v>
      </c>
      <c r="AD1238" s="6">
        <v>0</v>
      </c>
      <c r="AE1238" s="5">
        <v>0</v>
      </c>
      <c r="AF1238" s="6">
        <v>0</v>
      </c>
    </row>
    <row r="1239" spans="2:32" x14ac:dyDescent="0.35">
      <c r="B1239" s="1" t="s">
        <v>684</v>
      </c>
      <c r="C1239" s="5">
        <v>2.4590000000000001E-2</v>
      </c>
      <c r="D1239" s="6">
        <v>17.869</v>
      </c>
      <c r="E1239" s="5">
        <v>0</v>
      </c>
      <c r="F1239" s="6">
        <v>0</v>
      </c>
      <c r="G1239" s="5">
        <v>0</v>
      </c>
      <c r="H1239" s="6">
        <v>0</v>
      </c>
      <c r="I1239" s="5">
        <v>0</v>
      </c>
      <c r="J1239" s="6">
        <v>0</v>
      </c>
      <c r="K1239" s="5">
        <v>3.3320000000000002E-2</v>
      </c>
      <c r="L1239" s="6">
        <v>1.1379999999999999</v>
      </c>
      <c r="M1239" s="5">
        <v>3.8309999999999997E-2</v>
      </c>
      <c r="N1239" s="6">
        <v>1.3620000000000001</v>
      </c>
      <c r="O1239" s="5">
        <v>0</v>
      </c>
      <c r="P1239" s="6">
        <v>0</v>
      </c>
      <c r="Q1239" s="5">
        <v>0</v>
      </c>
      <c r="R1239" s="6">
        <v>0</v>
      </c>
      <c r="S1239" s="5">
        <v>0</v>
      </c>
      <c r="T1239" s="6">
        <v>0</v>
      </c>
      <c r="U1239" s="5">
        <v>0</v>
      </c>
      <c r="V1239" s="6">
        <v>0</v>
      </c>
      <c r="W1239" s="5">
        <v>0</v>
      </c>
      <c r="X1239" s="6">
        <v>0</v>
      </c>
      <c r="Y1239" s="5">
        <v>0</v>
      </c>
      <c r="Z1239" s="6">
        <v>0</v>
      </c>
      <c r="AA1239" s="5">
        <v>0</v>
      </c>
      <c r="AB1239" s="6">
        <v>0</v>
      </c>
      <c r="AC1239" s="5">
        <v>0.13077</v>
      </c>
      <c r="AD1239" s="6">
        <v>15.369</v>
      </c>
      <c r="AE1239" s="5">
        <v>0</v>
      </c>
      <c r="AF1239" s="6">
        <v>0</v>
      </c>
    </row>
    <row r="1240" spans="2:32" x14ac:dyDescent="0.35">
      <c r="B1240" s="1" t="s">
        <v>196</v>
      </c>
      <c r="C1240" s="5">
        <v>0</v>
      </c>
      <c r="D1240" s="6">
        <v>0</v>
      </c>
      <c r="E1240" s="5">
        <v>0</v>
      </c>
      <c r="F1240" s="6">
        <v>0</v>
      </c>
      <c r="G1240" s="5">
        <v>0</v>
      </c>
      <c r="H1240" s="6">
        <v>0</v>
      </c>
      <c r="I1240" s="5">
        <v>0</v>
      </c>
      <c r="J1240" s="6">
        <v>0</v>
      </c>
      <c r="K1240" s="5">
        <v>0</v>
      </c>
      <c r="L1240" s="6">
        <v>0</v>
      </c>
      <c r="M1240" s="5">
        <v>0</v>
      </c>
      <c r="N1240" s="6">
        <v>0</v>
      </c>
      <c r="O1240" s="5">
        <v>0</v>
      </c>
      <c r="P1240" s="6">
        <v>0</v>
      </c>
      <c r="Q1240" s="5">
        <v>0</v>
      </c>
      <c r="R1240" s="6">
        <v>0</v>
      </c>
      <c r="S1240" s="5">
        <v>0</v>
      </c>
      <c r="T1240" s="6">
        <v>0</v>
      </c>
      <c r="U1240" s="5">
        <v>0</v>
      </c>
      <c r="V1240" s="6">
        <v>0</v>
      </c>
      <c r="W1240" s="5">
        <v>0</v>
      </c>
      <c r="X1240" s="6">
        <v>0</v>
      </c>
      <c r="Y1240" s="5">
        <v>0</v>
      </c>
      <c r="Z1240" s="6">
        <v>0</v>
      </c>
      <c r="AA1240" s="5">
        <v>0</v>
      </c>
      <c r="AB1240" s="6">
        <v>0</v>
      </c>
      <c r="AC1240" s="5">
        <v>0</v>
      </c>
      <c r="AD1240" s="6">
        <v>0</v>
      </c>
      <c r="AE1240" s="5">
        <v>0</v>
      </c>
      <c r="AF1240" s="6">
        <v>0</v>
      </c>
    </row>
    <row r="1241" spans="2:32" x14ac:dyDescent="0.35">
      <c r="B1241" s="1" t="s">
        <v>201</v>
      </c>
      <c r="C1241" s="5">
        <v>1.17E-3</v>
      </c>
      <c r="D1241" s="6">
        <v>0.85099999999999998</v>
      </c>
      <c r="E1241" s="5">
        <v>0</v>
      </c>
      <c r="F1241" s="6">
        <v>0</v>
      </c>
      <c r="G1241" s="5">
        <v>0</v>
      </c>
      <c r="H1241" s="6">
        <v>0</v>
      </c>
      <c r="I1241" s="5">
        <v>0</v>
      </c>
      <c r="J1241" s="6">
        <v>0</v>
      </c>
      <c r="K1241" s="5">
        <v>0</v>
      </c>
      <c r="L1241" s="6">
        <v>0</v>
      </c>
      <c r="M1241" s="5">
        <v>0</v>
      </c>
      <c r="N1241" s="6">
        <v>0</v>
      </c>
      <c r="O1241" s="5">
        <v>0</v>
      </c>
      <c r="P1241" s="6">
        <v>0</v>
      </c>
      <c r="Q1241" s="5">
        <v>0</v>
      </c>
      <c r="R1241" s="6">
        <v>0</v>
      </c>
      <c r="S1241" s="5">
        <v>0</v>
      </c>
      <c r="T1241" s="6">
        <v>0</v>
      </c>
      <c r="U1241" s="5">
        <v>0</v>
      </c>
      <c r="V1241" s="6">
        <v>0</v>
      </c>
      <c r="W1241" s="5">
        <v>0</v>
      </c>
      <c r="X1241" s="6">
        <v>0</v>
      </c>
      <c r="Y1241" s="5">
        <v>0</v>
      </c>
      <c r="Z1241" s="6">
        <v>0</v>
      </c>
      <c r="AA1241" s="5">
        <v>0</v>
      </c>
      <c r="AB1241" s="6">
        <v>0</v>
      </c>
      <c r="AC1241" s="5">
        <v>7.2399999999999999E-3</v>
      </c>
      <c r="AD1241" s="6">
        <v>0.85099999999999998</v>
      </c>
      <c r="AE1241" s="5">
        <v>0</v>
      </c>
      <c r="AF1241" s="6">
        <v>0</v>
      </c>
    </row>
    <row r="1242" spans="2:32" x14ac:dyDescent="0.35">
      <c r="B1242" s="1" t="s">
        <v>202</v>
      </c>
      <c r="C1242" s="5">
        <v>0</v>
      </c>
      <c r="D1242" s="6">
        <v>0</v>
      </c>
      <c r="E1242" s="5">
        <v>0</v>
      </c>
      <c r="F1242" s="6">
        <v>0</v>
      </c>
      <c r="G1242" s="5">
        <v>0</v>
      </c>
      <c r="H1242" s="6">
        <v>0</v>
      </c>
      <c r="I1242" s="5">
        <v>0</v>
      </c>
      <c r="J1242" s="6">
        <v>0</v>
      </c>
      <c r="K1242" s="5">
        <v>0</v>
      </c>
      <c r="L1242" s="6">
        <v>0</v>
      </c>
      <c r="M1242" s="5">
        <v>0</v>
      </c>
      <c r="N1242" s="6">
        <v>0</v>
      </c>
      <c r="O1242" s="5">
        <v>0</v>
      </c>
      <c r="P1242" s="6">
        <v>0</v>
      </c>
      <c r="Q1242" s="5">
        <v>0</v>
      </c>
      <c r="R1242" s="6">
        <v>0</v>
      </c>
      <c r="S1242" s="5">
        <v>0</v>
      </c>
      <c r="T1242" s="6">
        <v>0</v>
      </c>
      <c r="U1242" s="5">
        <v>0</v>
      </c>
      <c r="V1242" s="6">
        <v>0</v>
      </c>
      <c r="W1242" s="5">
        <v>0</v>
      </c>
      <c r="X1242" s="6">
        <v>0</v>
      </c>
      <c r="Y1242" s="5">
        <v>0</v>
      </c>
      <c r="Z1242" s="6">
        <v>0</v>
      </c>
      <c r="AA1242" s="5">
        <v>0</v>
      </c>
      <c r="AB1242" s="6">
        <v>0</v>
      </c>
      <c r="AC1242" s="5">
        <v>0</v>
      </c>
      <c r="AD1242" s="6">
        <v>0</v>
      </c>
      <c r="AE1242" s="5">
        <v>0</v>
      </c>
      <c r="AF1242" s="6">
        <v>0</v>
      </c>
    </row>
    <row r="1243" spans="2:32" x14ac:dyDescent="0.35">
      <c r="B1243" s="1" t="s">
        <v>685</v>
      </c>
      <c r="C1243" s="5">
        <v>0</v>
      </c>
      <c r="D1243" s="6">
        <v>0</v>
      </c>
      <c r="E1243" s="5">
        <v>0</v>
      </c>
      <c r="F1243" s="6">
        <v>0</v>
      </c>
      <c r="G1243" s="5">
        <v>0</v>
      </c>
      <c r="H1243" s="6">
        <v>0</v>
      </c>
      <c r="I1243" s="5">
        <v>0</v>
      </c>
      <c r="J1243" s="6">
        <v>0</v>
      </c>
      <c r="K1243" s="5">
        <v>0</v>
      </c>
      <c r="L1243" s="6">
        <v>0</v>
      </c>
      <c r="M1243" s="5">
        <v>0</v>
      </c>
      <c r="N1243" s="6">
        <v>0</v>
      </c>
      <c r="O1243" s="5">
        <v>0</v>
      </c>
      <c r="P1243" s="6">
        <v>0</v>
      </c>
      <c r="Q1243" s="5">
        <v>0</v>
      </c>
      <c r="R1243" s="6">
        <v>0</v>
      </c>
      <c r="S1243" s="5">
        <v>0</v>
      </c>
      <c r="T1243" s="6">
        <v>0</v>
      </c>
      <c r="U1243" s="5">
        <v>0</v>
      </c>
      <c r="V1243" s="6">
        <v>0</v>
      </c>
      <c r="W1243" s="5">
        <v>0</v>
      </c>
      <c r="X1243" s="6">
        <v>0</v>
      </c>
      <c r="Y1243" s="5">
        <v>0</v>
      </c>
      <c r="Z1243" s="6">
        <v>0</v>
      </c>
      <c r="AA1243" s="5">
        <v>0</v>
      </c>
      <c r="AB1243" s="6">
        <v>0</v>
      </c>
      <c r="AC1243" s="5">
        <v>0</v>
      </c>
      <c r="AD1243" s="6">
        <v>0</v>
      </c>
      <c r="AE1243" s="5">
        <v>0</v>
      </c>
      <c r="AF1243" s="6">
        <v>0</v>
      </c>
    </row>
    <row r="1244" spans="2:32" x14ac:dyDescent="0.35">
      <c r="B1244" s="1" t="s">
        <v>686</v>
      </c>
      <c r="C1244" s="5">
        <v>0</v>
      </c>
      <c r="D1244" s="6">
        <v>0</v>
      </c>
      <c r="E1244" s="5">
        <v>0</v>
      </c>
      <c r="F1244" s="6">
        <v>0</v>
      </c>
      <c r="G1244" s="5">
        <v>0</v>
      </c>
      <c r="H1244" s="6">
        <v>0</v>
      </c>
      <c r="I1244" s="5">
        <v>0</v>
      </c>
      <c r="J1244" s="6">
        <v>0</v>
      </c>
      <c r="K1244" s="5">
        <v>0</v>
      </c>
      <c r="L1244" s="6">
        <v>0</v>
      </c>
      <c r="M1244" s="5">
        <v>0</v>
      </c>
      <c r="N1244" s="6">
        <v>0</v>
      </c>
      <c r="O1244" s="5">
        <v>0</v>
      </c>
      <c r="P1244" s="6">
        <v>0</v>
      </c>
      <c r="Q1244" s="5">
        <v>0</v>
      </c>
      <c r="R1244" s="6">
        <v>0</v>
      </c>
      <c r="S1244" s="5">
        <v>0</v>
      </c>
      <c r="T1244" s="6">
        <v>0</v>
      </c>
      <c r="U1244" s="5">
        <v>0</v>
      </c>
      <c r="V1244" s="6">
        <v>0</v>
      </c>
      <c r="W1244" s="5">
        <v>0</v>
      </c>
      <c r="X1244" s="6">
        <v>0</v>
      </c>
      <c r="Y1244" s="5">
        <v>0</v>
      </c>
      <c r="Z1244" s="6">
        <v>0</v>
      </c>
      <c r="AA1244" s="5">
        <v>0</v>
      </c>
      <c r="AB1244" s="6">
        <v>0</v>
      </c>
      <c r="AC1244" s="5">
        <v>0</v>
      </c>
      <c r="AD1244" s="6">
        <v>0</v>
      </c>
      <c r="AE1244" s="5">
        <v>0</v>
      </c>
      <c r="AF1244" s="6">
        <v>0</v>
      </c>
    </row>
    <row r="1245" spans="2:32" x14ac:dyDescent="0.35">
      <c r="B1245" s="1" t="s">
        <v>207</v>
      </c>
      <c r="C1245" s="5">
        <v>0</v>
      </c>
      <c r="D1245" s="6">
        <v>0</v>
      </c>
      <c r="E1245" s="5">
        <v>0</v>
      </c>
      <c r="F1245" s="6">
        <v>0</v>
      </c>
      <c r="G1245" s="5">
        <v>0</v>
      </c>
      <c r="H1245" s="6">
        <v>0</v>
      </c>
      <c r="I1245" s="5">
        <v>0</v>
      </c>
      <c r="J1245" s="6">
        <v>0</v>
      </c>
      <c r="K1245" s="5">
        <v>0</v>
      </c>
      <c r="L1245" s="6">
        <v>0</v>
      </c>
      <c r="M1245" s="5">
        <v>0</v>
      </c>
      <c r="N1245" s="6">
        <v>0</v>
      </c>
      <c r="O1245" s="5">
        <v>0</v>
      </c>
      <c r="P1245" s="6">
        <v>0</v>
      </c>
      <c r="Q1245" s="5">
        <v>0</v>
      </c>
      <c r="R1245" s="6">
        <v>0</v>
      </c>
      <c r="S1245" s="5">
        <v>0</v>
      </c>
      <c r="T1245" s="6">
        <v>0</v>
      </c>
      <c r="U1245" s="5">
        <v>0</v>
      </c>
      <c r="V1245" s="6">
        <v>0</v>
      </c>
      <c r="W1245" s="5">
        <v>0</v>
      </c>
      <c r="X1245" s="6">
        <v>0</v>
      </c>
      <c r="Y1245" s="5">
        <v>0</v>
      </c>
      <c r="Z1245" s="6">
        <v>0</v>
      </c>
      <c r="AA1245" s="5">
        <v>0</v>
      </c>
      <c r="AB1245" s="6">
        <v>0</v>
      </c>
      <c r="AC1245" s="5">
        <v>0</v>
      </c>
      <c r="AD1245" s="6">
        <v>0</v>
      </c>
      <c r="AE1245" s="5">
        <v>0</v>
      </c>
      <c r="AF1245" s="6">
        <v>0</v>
      </c>
    </row>
    <row r="1246" spans="2:32" x14ac:dyDescent="0.35">
      <c r="B1246" s="1" t="s">
        <v>208</v>
      </c>
      <c r="C1246" s="5">
        <v>0</v>
      </c>
      <c r="D1246" s="6">
        <v>0</v>
      </c>
      <c r="E1246" s="5">
        <v>0</v>
      </c>
      <c r="F1246" s="6">
        <v>0</v>
      </c>
      <c r="G1246" s="5">
        <v>0</v>
      </c>
      <c r="H1246" s="6">
        <v>0</v>
      </c>
      <c r="I1246" s="5">
        <v>0</v>
      </c>
      <c r="J1246" s="6">
        <v>0</v>
      </c>
      <c r="K1246" s="5">
        <v>0</v>
      </c>
      <c r="L1246" s="6">
        <v>0</v>
      </c>
      <c r="M1246" s="5">
        <v>0</v>
      </c>
      <c r="N1246" s="6">
        <v>0</v>
      </c>
      <c r="O1246" s="5">
        <v>0</v>
      </c>
      <c r="P1246" s="6">
        <v>0</v>
      </c>
      <c r="Q1246" s="5">
        <v>0</v>
      </c>
      <c r="R1246" s="6">
        <v>0</v>
      </c>
      <c r="S1246" s="5">
        <v>0</v>
      </c>
      <c r="T1246" s="6">
        <v>0</v>
      </c>
      <c r="U1246" s="5">
        <v>0</v>
      </c>
      <c r="V1246" s="6">
        <v>0</v>
      </c>
      <c r="W1246" s="5">
        <v>0</v>
      </c>
      <c r="X1246" s="6">
        <v>0</v>
      </c>
      <c r="Y1246" s="5">
        <v>0</v>
      </c>
      <c r="Z1246" s="6">
        <v>0</v>
      </c>
      <c r="AA1246" s="5">
        <v>0</v>
      </c>
      <c r="AB1246" s="6">
        <v>0</v>
      </c>
      <c r="AC1246" s="5">
        <v>0</v>
      </c>
      <c r="AD1246" s="6">
        <v>0</v>
      </c>
      <c r="AE1246" s="5">
        <v>0</v>
      </c>
      <c r="AF1246" s="6">
        <v>0</v>
      </c>
    </row>
    <row r="1247" spans="2:32" x14ac:dyDescent="0.35">
      <c r="B1247" s="1" t="s">
        <v>687</v>
      </c>
      <c r="C1247" s="5">
        <v>0</v>
      </c>
      <c r="D1247" s="6">
        <v>0</v>
      </c>
      <c r="E1247" s="5">
        <v>0</v>
      </c>
      <c r="F1247" s="6">
        <v>0</v>
      </c>
      <c r="G1247" s="5">
        <v>0</v>
      </c>
      <c r="H1247" s="6">
        <v>0</v>
      </c>
      <c r="I1247" s="5">
        <v>0</v>
      </c>
      <c r="J1247" s="6">
        <v>0</v>
      </c>
      <c r="K1247" s="5">
        <v>0</v>
      </c>
      <c r="L1247" s="6">
        <v>0</v>
      </c>
      <c r="M1247" s="5">
        <v>0</v>
      </c>
      <c r="N1247" s="6">
        <v>0</v>
      </c>
      <c r="O1247" s="5">
        <v>0</v>
      </c>
      <c r="P1247" s="6">
        <v>0</v>
      </c>
      <c r="Q1247" s="5">
        <v>0</v>
      </c>
      <c r="R1247" s="6">
        <v>0</v>
      </c>
      <c r="S1247" s="5">
        <v>0</v>
      </c>
      <c r="T1247" s="6">
        <v>0</v>
      </c>
      <c r="U1247" s="5">
        <v>0</v>
      </c>
      <c r="V1247" s="6">
        <v>0</v>
      </c>
      <c r="W1247" s="5">
        <v>0</v>
      </c>
      <c r="X1247" s="6">
        <v>0</v>
      </c>
      <c r="Y1247" s="5">
        <v>0</v>
      </c>
      <c r="Z1247" s="6">
        <v>0</v>
      </c>
      <c r="AA1247" s="5">
        <v>0</v>
      </c>
      <c r="AB1247" s="6">
        <v>0</v>
      </c>
      <c r="AC1247" s="5">
        <v>0</v>
      </c>
      <c r="AD1247" s="6">
        <v>0</v>
      </c>
      <c r="AE1247" s="5">
        <v>0</v>
      </c>
      <c r="AF1247" s="6">
        <v>0</v>
      </c>
    </row>
    <row r="1248" spans="2:32" x14ac:dyDescent="0.35">
      <c r="B1248" s="1" t="s">
        <v>210</v>
      </c>
      <c r="C1248" s="5">
        <v>2.5389999999999999E-2</v>
      </c>
      <c r="D1248" s="6">
        <v>18.449000000000002</v>
      </c>
      <c r="E1248" s="5">
        <v>0</v>
      </c>
      <c r="F1248" s="6">
        <v>0</v>
      </c>
      <c r="G1248" s="5">
        <v>0</v>
      </c>
      <c r="H1248" s="6">
        <v>0</v>
      </c>
      <c r="I1248" s="5">
        <v>0</v>
      </c>
      <c r="J1248" s="6">
        <v>0</v>
      </c>
      <c r="K1248" s="5">
        <v>0</v>
      </c>
      <c r="L1248" s="6">
        <v>0</v>
      </c>
      <c r="M1248" s="5">
        <v>0</v>
      </c>
      <c r="N1248" s="6">
        <v>0</v>
      </c>
      <c r="O1248" s="5">
        <v>0</v>
      </c>
      <c r="P1248" s="6">
        <v>0</v>
      </c>
      <c r="Q1248" s="5">
        <v>0</v>
      </c>
      <c r="R1248" s="6">
        <v>0</v>
      </c>
      <c r="S1248" s="5">
        <v>2.579E-2</v>
      </c>
      <c r="T1248" s="6">
        <v>2.1309999999999998</v>
      </c>
      <c r="U1248" s="5">
        <v>0</v>
      </c>
      <c r="V1248" s="6">
        <v>0</v>
      </c>
      <c r="W1248" s="5">
        <v>0</v>
      </c>
      <c r="X1248" s="6">
        <v>0</v>
      </c>
      <c r="Y1248" s="5">
        <v>0</v>
      </c>
      <c r="Z1248" s="6">
        <v>0</v>
      </c>
      <c r="AA1248" s="5">
        <v>0</v>
      </c>
      <c r="AB1248" s="6">
        <v>0</v>
      </c>
      <c r="AC1248" s="5">
        <v>0.12453</v>
      </c>
      <c r="AD1248" s="6">
        <v>14.635999999999999</v>
      </c>
      <c r="AE1248" s="5">
        <v>2.717E-2</v>
      </c>
      <c r="AF1248" s="6">
        <v>1.681</v>
      </c>
    </row>
    <row r="1249" spans="2:32" x14ac:dyDescent="0.35">
      <c r="B1249" s="1" t="s">
        <v>211</v>
      </c>
      <c r="C1249" s="5">
        <v>1.17E-3</v>
      </c>
      <c r="D1249" s="6">
        <v>0.85099999999999998</v>
      </c>
      <c r="E1249" s="5">
        <v>0</v>
      </c>
      <c r="F1249" s="6">
        <v>0</v>
      </c>
      <c r="G1249" s="5">
        <v>0</v>
      </c>
      <c r="H1249" s="6">
        <v>0</v>
      </c>
      <c r="I1249" s="5">
        <v>0</v>
      </c>
      <c r="J1249" s="6">
        <v>0</v>
      </c>
      <c r="K1249" s="5">
        <v>0</v>
      </c>
      <c r="L1249" s="6">
        <v>0</v>
      </c>
      <c r="M1249" s="5">
        <v>0</v>
      </c>
      <c r="N1249" s="6">
        <v>0</v>
      </c>
      <c r="O1249" s="5">
        <v>0</v>
      </c>
      <c r="P1249" s="6">
        <v>0</v>
      </c>
      <c r="Q1249" s="5">
        <v>0</v>
      </c>
      <c r="R1249" s="6">
        <v>0</v>
      </c>
      <c r="S1249" s="5">
        <v>0</v>
      </c>
      <c r="T1249" s="6">
        <v>0</v>
      </c>
      <c r="U1249" s="5">
        <v>0</v>
      </c>
      <c r="V1249" s="6">
        <v>0</v>
      </c>
      <c r="W1249" s="5">
        <v>0</v>
      </c>
      <c r="X1249" s="6">
        <v>0</v>
      </c>
      <c r="Y1249" s="5">
        <v>0</v>
      </c>
      <c r="Z1249" s="6">
        <v>0</v>
      </c>
      <c r="AA1249" s="5">
        <v>0</v>
      </c>
      <c r="AB1249" s="6">
        <v>0</v>
      </c>
      <c r="AC1249" s="5">
        <v>7.2399999999999999E-3</v>
      </c>
      <c r="AD1249" s="6">
        <v>0.85099999999999998</v>
      </c>
      <c r="AE1249" s="5">
        <v>0</v>
      </c>
      <c r="AF1249" s="6">
        <v>0</v>
      </c>
    </row>
    <row r="1250" spans="2:32" x14ac:dyDescent="0.35">
      <c r="B1250" s="1" t="s">
        <v>688</v>
      </c>
      <c r="C1250" s="5">
        <v>0</v>
      </c>
      <c r="D1250" s="6">
        <v>0</v>
      </c>
      <c r="E1250" s="5">
        <v>0</v>
      </c>
      <c r="F1250" s="6">
        <v>0</v>
      </c>
      <c r="G1250" s="5">
        <v>0</v>
      </c>
      <c r="H1250" s="6">
        <v>0</v>
      </c>
      <c r="I1250" s="5">
        <v>0</v>
      </c>
      <c r="J1250" s="6">
        <v>0</v>
      </c>
      <c r="K1250" s="5">
        <v>0</v>
      </c>
      <c r="L1250" s="6">
        <v>0</v>
      </c>
      <c r="M1250" s="5">
        <v>0</v>
      </c>
      <c r="N1250" s="6">
        <v>0</v>
      </c>
      <c r="O1250" s="5">
        <v>0</v>
      </c>
      <c r="P1250" s="6">
        <v>0</v>
      </c>
      <c r="Q1250" s="5">
        <v>0</v>
      </c>
      <c r="R1250" s="6">
        <v>0</v>
      </c>
      <c r="S1250" s="5">
        <v>0</v>
      </c>
      <c r="T1250" s="6">
        <v>0</v>
      </c>
      <c r="U1250" s="5">
        <v>0</v>
      </c>
      <c r="V1250" s="6">
        <v>0</v>
      </c>
      <c r="W1250" s="5">
        <v>0</v>
      </c>
      <c r="X1250" s="6">
        <v>0</v>
      </c>
      <c r="Y1250" s="5">
        <v>0</v>
      </c>
      <c r="Z1250" s="6">
        <v>0</v>
      </c>
      <c r="AA1250" s="5">
        <v>0</v>
      </c>
      <c r="AB1250" s="6">
        <v>0</v>
      </c>
      <c r="AC1250" s="5">
        <v>0</v>
      </c>
      <c r="AD1250" s="6">
        <v>0</v>
      </c>
      <c r="AE1250" s="5">
        <v>0</v>
      </c>
      <c r="AF1250" s="6">
        <v>0</v>
      </c>
    </row>
    <row r="1251" spans="2:32" x14ac:dyDescent="0.35">
      <c r="B1251" s="1" t="s">
        <v>689</v>
      </c>
      <c r="C1251" s="5">
        <v>0</v>
      </c>
      <c r="D1251" s="6">
        <v>0</v>
      </c>
      <c r="E1251" s="5">
        <v>0</v>
      </c>
      <c r="F1251" s="6">
        <v>0</v>
      </c>
      <c r="G1251" s="5">
        <v>0</v>
      </c>
      <c r="H1251" s="6">
        <v>0</v>
      </c>
      <c r="I1251" s="5">
        <v>0</v>
      </c>
      <c r="J1251" s="6">
        <v>0</v>
      </c>
      <c r="K1251" s="5">
        <v>0</v>
      </c>
      <c r="L1251" s="6">
        <v>0</v>
      </c>
      <c r="M1251" s="5">
        <v>0</v>
      </c>
      <c r="N1251" s="6">
        <v>0</v>
      </c>
      <c r="O1251" s="5">
        <v>0</v>
      </c>
      <c r="P1251" s="6">
        <v>0</v>
      </c>
      <c r="Q1251" s="5">
        <v>0</v>
      </c>
      <c r="R1251" s="6">
        <v>0</v>
      </c>
      <c r="S1251" s="5">
        <v>0</v>
      </c>
      <c r="T1251" s="6">
        <v>0</v>
      </c>
      <c r="U1251" s="5">
        <v>0</v>
      </c>
      <c r="V1251" s="6">
        <v>0</v>
      </c>
      <c r="W1251" s="5">
        <v>0</v>
      </c>
      <c r="X1251" s="6">
        <v>0</v>
      </c>
      <c r="Y1251" s="5">
        <v>0</v>
      </c>
      <c r="Z1251" s="6">
        <v>0</v>
      </c>
      <c r="AA1251" s="5">
        <v>0</v>
      </c>
      <c r="AB1251" s="6">
        <v>0</v>
      </c>
      <c r="AC1251" s="5">
        <v>0</v>
      </c>
      <c r="AD1251" s="6">
        <v>0</v>
      </c>
      <c r="AE1251" s="5">
        <v>0</v>
      </c>
      <c r="AF1251" s="6">
        <v>0</v>
      </c>
    </row>
    <row r="1252" spans="2:32" x14ac:dyDescent="0.35">
      <c r="B1252" s="1" t="s">
        <v>690</v>
      </c>
      <c r="C1252" s="5">
        <v>0</v>
      </c>
      <c r="D1252" s="6">
        <v>0</v>
      </c>
      <c r="E1252" s="5">
        <v>0</v>
      </c>
      <c r="F1252" s="6">
        <v>0</v>
      </c>
      <c r="G1252" s="5">
        <v>0</v>
      </c>
      <c r="H1252" s="6">
        <v>0</v>
      </c>
      <c r="I1252" s="5">
        <v>0</v>
      </c>
      <c r="J1252" s="6">
        <v>0</v>
      </c>
      <c r="K1252" s="5">
        <v>0</v>
      </c>
      <c r="L1252" s="6">
        <v>0</v>
      </c>
      <c r="M1252" s="5">
        <v>0</v>
      </c>
      <c r="N1252" s="6">
        <v>0</v>
      </c>
      <c r="O1252" s="5">
        <v>0</v>
      </c>
      <c r="P1252" s="6">
        <v>0</v>
      </c>
      <c r="Q1252" s="5">
        <v>0</v>
      </c>
      <c r="R1252" s="6">
        <v>0</v>
      </c>
      <c r="S1252" s="5">
        <v>0</v>
      </c>
      <c r="T1252" s="6">
        <v>0</v>
      </c>
      <c r="U1252" s="5">
        <v>0</v>
      </c>
      <c r="V1252" s="6">
        <v>0</v>
      </c>
      <c r="W1252" s="5">
        <v>0</v>
      </c>
      <c r="X1252" s="6">
        <v>0</v>
      </c>
      <c r="Y1252" s="5">
        <v>0</v>
      </c>
      <c r="Z1252" s="6">
        <v>0</v>
      </c>
      <c r="AA1252" s="5">
        <v>0</v>
      </c>
      <c r="AB1252" s="6">
        <v>0</v>
      </c>
      <c r="AC1252" s="5">
        <v>0</v>
      </c>
      <c r="AD1252" s="6">
        <v>0</v>
      </c>
      <c r="AE1252" s="5">
        <v>0</v>
      </c>
      <c r="AF1252" s="6">
        <v>0</v>
      </c>
    </row>
    <row r="1253" spans="2:32" x14ac:dyDescent="0.35">
      <c r="B1253" s="1" t="s">
        <v>691</v>
      </c>
      <c r="C1253" s="5">
        <v>0</v>
      </c>
      <c r="D1253" s="6">
        <v>0</v>
      </c>
      <c r="E1253" s="5">
        <v>0</v>
      </c>
      <c r="F1253" s="6">
        <v>0</v>
      </c>
      <c r="G1253" s="5">
        <v>0</v>
      </c>
      <c r="H1253" s="6">
        <v>0</v>
      </c>
      <c r="I1253" s="5">
        <v>0</v>
      </c>
      <c r="J1253" s="6">
        <v>0</v>
      </c>
      <c r="K1253" s="5">
        <v>0</v>
      </c>
      <c r="L1253" s="6">
        <v>0</v>
      </c>
      <c r="M1253" s="5">
        <v>0</v>
      </c>
      <c r="N1253" s="6">
        <v>0</v>
      </c>
      <c r="O1253" s="5">
        <v>0</v>
      </c>
      <c r="P1253" s="6">
        <v>0</v>
      </c>
      <c r="Q1253" s="5">
        <v>0</v>
      </c>
      <c r="R1253" s="6">
        <v>0</v>
      </c>
      <c r="S1253" s="5">
        <v>0</v>
      </c>
      <c r="T1253" s="6">
        <v>0</v>
      </c>
      <c r="U1253" s="5">
        <v>0</v>
      </c>
      <c r="V1253" s="6">
        <v>0</v>
      </c>
      <c r="W1253" s="5">
        <v>0</v>
      </c>
      <c r="X1253" s="6">
        <v>0</v>
      </c>
      <c r="Y1253" s="5">
        <v>0</v>
      </c>
      <c r="Z1253" s="6">
        <v>0</v>
      </c>
      <c r="AA1253" s="5">
        <v>0</v>
      </c>
      <c r="AB1253" s="6">
        <v>0</v>
      </c>
      <c r="AC1253" s="5">
        <v>0</v>
      </c>
      <c r="AD1253" s="6">
        <v>0</v>
      </c>
      <c r="AE1253" s="5">
        <v>0</v>
      </c>
      <c r="AF1253" s="6">
        <v>0</v>
      </c>
    </row>
    <row r="1254" spans="2:32" x14ac:dyDescent="0.35">
      <c r="B1254" s="1" t="s">
        <v>692</v>
      </c>
      <c r="C1254" s="5">
        <v>1.17E-3</v>
      </c>
      <c r="D1254" s="6">
        <v>0.85099999999999998</v>
      </c>
      <c r="E1254" s="5">
        <v>0</v>
      </c>
      <c r="F1254" s="6">
        <v>0</v>
      </c>
      <c r="G1254" s="5">
        <v>0</v>
      </c>
      <c r="H1254" s="6">
        <v>0</v>
      </c>
      <c r="I1254" s="5">
        <v>0</v>
      </c>
      <c r="J1254" s="6">
        <v>0</v>
      </c>
      <c r="K1254" s="5">
        <v>0</v>
      </c>
      <c r="L1254" s="6">
        <v>0</v>
      </c>
      <c r="M1254" s="5">
        <v>0</v>
      </c>
      <c r="N1254" s="6">
        <v>0</v>
      </c>
      <c r="O1254" s="5">
        <v>0</v>
      </c>
      <c r="P1254" s="6">
        <v>0</v>
      </c>
      <c r="Q1254" s="5">
        <v>0</v>
      </c>
      <c r="R1254" s="6">
        <v>0</v>
      </c>
      <c r="S1254" s="5">
        <v>0</v>
      </c>
      <c r="T1254" s="6">
        <v>0</v>
      </c>
      <c r="U1254" s="5">
        <v>0</v>
      </c>
      <c r="V1254" s="6">
        <v>0</v>
      </c>
      <c r="W1254" s="5">
        <v>0</v>
      </c>
      <c r="X1254" s="6">
        <v>0</v>
      </c>
      <c r="Y1254" s="5">
        <v>0</v>
      </c>
      <c r="Z1254" s="6">
        <v>0</v>
      </c>
      <c r="AA1254" s="5">
        <v>0</v>
      </c>
      <c r="AB1254" s="6">
        <v>0</v>
      </c>
      <c r="AC1254" s="5">
        <v>7.2399999999999999E-3</v>
      </c>
      <c r="AD1254" s="6">
        <v>0.85099999999999998</v>
      </c>
      <c r="AE1254" s="5">
        <v>0</v>
      </c>
      <c r="AF1254" s="6">
        <v>0</v>
      </c>
    </row>
    <row r="1255" spans="2:32" x14ac:dyDescent="0.35">
      <c r="B1255" s="2" t="s">
        <v>14</v>
      </c>
    </row>
    <row r="1256" spans="2:32" x14ac:dyDescent="0.35">
      <c r="B1256" s="1" t="s">
        <v>214</v>
      </c>
      <c r="C1256" s="5">
        <v>0</v>
      </c>
      <c r="D1256" s="6">
        <v>0</v>
      </c>
      <c r="E1256" s="5">
        <v>0</v>
      </c>
      <c r="F1256" s="6">
        <v>0</v>
      </c>
      <c r="G1256" s="5">
        <v>0</v>
      </c>
      <c r="H1256" s="6">
        <v>0</v>
      </c>
      <c r="I1256" s="5">
        <v>0</v>
      </c>
      <c r="J1256" s="6">
        <v>0</v>
      </c>
      <c r="K1256" s="5">
        <v>0</v>
      </c>
      <c r="L1256" s="6">
        <v>0</v>
      </c>
      <c r="M1256" s="5">
        <v>0</v>
      </c>
      <c r="N1256" s="6">
        <v>0</v>
      </c>
      <c r="O1256" s="5">
        <v>0</v>
      </c>
      <c r="P1256" s="6">
        <v>0</v>
      </c>
      <c r="Q1256" s="5">
        <v>0</v>
      </c>
      <c r="R1256" s="6">
        <v>0</v>
      </c>
      <c r="S1256" s="5">
        <v>0</v>
      </c>
      <c r="T1256" s="6">
        <v>0</v>
      </c>
      <c r="U1256" s="5">
        <v>0</v>
      </c>
      <c r="V1256" s="6">
        <v>0</v>
      </c>
      <c r="W1256" s="5">
        <v>0</v>
      </c>
      <c r="X1256" s="6">
        <v>0</v>
      </c>
      <c r="Y1256" s="5">
        <v>0</v>
      </c>
      <c r="Z1256" s="6">
        <v>0</v>
      </c>
      <c r="AA1256" s="5">
        <v>0</v>
      </c>
      <c r="AB1256" s="6">
        <v>0</v>
      </c>
      <c r="AC1256" s="5">
        <v>0</v>
      </c>
      <c r="AD1256" s="6">
        <v>0</v>
      </c>
      <c r="AE1256" s="5">
        <v>0</v>
      </c>
      <c r="AF1256" s="6">
        <v>0</v>
      </c>
    </row>
    <row r="1257" spans="2:32" x14ac:dyDescent="0.35">
      <c r="B1257" s="1" t="s">
        <v>693</v>
      </c>
      <c r="C1257" s="5">
        <v>6.4999999999999997E-4</v>
      </c>
      <c r="D1257" s="6">
        <v>0.47299999999999998</v>
      </c>
      <c r="E1257" s="5">
        <v>0</v>
      </c>
      <c r="F1257" s="6">
        <v>0</v>
      </c>
      <c r="G1257" s="5">
        <v>0</v>
      </c>
      <c r="H1257" s="6">
        <v>0</v>
      </c>
      <c r="I1257" s="5">
        <v>0</v>
      </c>
      <c r="J1257" s="6">
        <v>0</v>
      </c>
      <c r="K1257" s="5">
        <v>0</v>
      </c>
      <c r="L1257" s="6">
        <v>0</v>
      </c>
      <c r="M1257" s="5">
        <v>0</v>
      </c>
      <c r="N1257" s="6">
        <v>0</v>
      </c>
      <c r="O1257" s="5">
        <v>0</v>
      </c>
      <c r="P1257" s="6">
        <v>0</v>
      </c>
      <c r="Q1257" s="5">
        <v>0</v>
      </c>
      <c r="R1257" s="6">
        <v>0</v>
      </c>
      <c r="S1257" s="5">
        <v>0</v>
      </c>
      <c r="T1257" s="6">
        <v>0</v>
      </c>
      <c r="U1257" s="5">
        <v>0</v>
      </c>
      <c r="V1257" s="6">
        <v>0</v>
      </c>
      <c r="W1257" s="5">
        <v>0</v>
      </c>
      <c r="X1257" s="6">
        <v>0</v>
      </c>
      <c r="Y1257" s="5">
        <v>0</v>
      </c>
      <c r="Z1257" s="6">
        <v>0</v>
      </c>
      <c r="AA1257" s="5">
        <v>0</v>
      </c>
      <c r="AB1257" s="6">
        <v>0</v>
      </c>
      <c r="AC1257" s="5">
        <v>0</v>
      </c>
      <c r="AD1257" s="6">
        <v>0</v>
      </c>
      <c r="AE1257" s="5">
        <v>7.6499999999999997E-3</v>
      </c>
      <c r="AF1257" s="6">
        <v>0.47299999999999998</v>
      </c>
    </row>
    <row r="1258" spans="2:32" x14ac:dyDescent="0.35">
      <c r="B1258" s="1" t="s">
        <v>694</v>
      </c>
      <c r="C1258" s="5">
        <v>2.4170000000000001E-2</v>
      </c>
      <c r="D1258" s="6">
        <v>17.565000000000001</v>
      </c>
      <c r="E1258" s="5">
        <v>0</v>
      </c>
      <c r="F1258" s="6">
        <v>0</v>
      </c>
      <c r="G1258" s="5">
        <v>0</v>
      </c>
      <c r="H1258" s="6">
        <v>0</v>
      </c>
      <c r="I1258" s="5">
        <v>0</v>
      </c>
      <c r="J1258" s="6">
        <v>0</v>
      </c>
      <c r="K1258" s="5">
        <v>0</v>
      </c>
      <c r="L1258" s="6">
        <v>0</v>
      </c>
      <c r="M1258" s="5">
        <v>0</v>
      </c>
      <c r="N1258" s="6">
        <v>0</v>
      </c>
      <c r="O1258" s="5">
        <v>0</v>
      </c>
      <c r="P1258" s="6">
        <v>0</v>
      </c>
      <c r="Q1258" s="5">
        <v>0</v>
      </c>
      <c r="R1258" s="6">
        <v>0</v>
      </c>
      <c r="S1258" s="5">
        <v>6.5199999999999998E-3</v>
      </c>
      <c r="T1258" s="6">
        <v>0.53900000000000003</v>
      </c>
      <c r="U1258" s="5">
        <v>0</v>
      </c>
      <c r="V1258" s="6">
        <v>0</v>
      </c>
      <c r="W1258" s="5">
        <v>0</v>
      </c>
      <c r="X1258" s="6">
        <v>0</v>
      </c>
      <c r="Y1258" s="5">
        <v>0</v>
      </c>
      <c r="Z1258" s="6">
        <v>0</v>
      </c>
      <c r="AA1258" s="5">
        <v>0</v>
      </c>
      <c r="AB1258" s="6">
        <v>0</v>
      </c>
      <c r="AC1258" s="5">
        <v>3.8490000000000003E-2</v>
      </c>
      <c r="AD1258" s="6">
        <v>4.524</v>
      </c>
      <c r="AE1258" s="5">
        <v>0.20211999999999999</v>
      </c>
      <c r="AF1258" s="6">
        <v>12.503</v>
      </c>
    </row>
    <row r="1259" spans="2:32" x14ac:dyDescent="0.35">
      <c r="B1259" s="1" t="s">
        <v>695</v>
      </c>
      <c r="C1259" s="5">
        <v>1.0410000000000001E-2</v>
      </c>
      <c r="D1259" s="6">
        <v>7.5640000000000001</v>
      </c>
      <c r="E1259" s="5">
        <v>0</v>
      </c>
      <c r="F1259" s="6">
        <v>0</v>
      </c>
      <c r="G1259" s="5">
        <v>0</v>
      </c>
      <c r="H1259" s="6">
        <v>0</v>
      </c>
      <c r="I1259" s="5">
        <v>0</v>
      </c>
      <c r="J1259" s="6">
        <v>0</v>
      </c>
      <c r="K1259" s="5">
        <v>2.4510000000000001E-2</v>
      </c>
      <c r="L1259" s="6">
        <v>0.83699999999999997</v>
      </c>
      <c r="M1259" s="5">
        <v>0</v>
      </c>
      <c r="N1259" s="6">
        <v>0</v>
      </c>
      <c r="O1259" s="5">
        <v>1.9439999999999999E-2</v>
      </c>
      <c r="P1259" s="6">
        <v>0.55900000000000005</v>
      </c>
      <c r="Q1259" s="5">
        <v>0</v>
      </c>
      <c r="R1259" s="6">
        <v>0</v>
      </c>
      <c r="S1259" s="5">
        <v>1.669E-2</v>
      </c>
      <c r="T1259" s="6">
        <v>1.379</v>
      </c>
      <c r="U1259" s="5">
        <v>0</v>
      </c>
      <c r="V1259" s="6">
        <v>0</v>
      </c>
      <c r="W1259" s="5">
        <v>0</v>
      </c>
      <c r="X1259" s="6">
        <v>0</v>
      </c>
      <c r="Y1259" s="5">
        <v>8.5000000000000006E-3</v>
      </c>
      <c r="Z1259" s="6">
        <v>0.56799999999999995</v>
      </c>
      <c r="AA1259" s="5">
        <v>0</v>
      </c>
      <c r="AB1259" s="6">
        <v>0</v>
      </c>
      <c r="AC1259" s="5">
        <v>0</v>
      </c>
      <c r="AD1259" s="6">
        <v>0</v>
      </c>
      <c r="AE1259" s="5">
        <v>6.8229999999999999E-2</v>
      </c>
      <c r="AF1259" s="6">
        <v>4.2210000000000001</v>
      </c>
    </row>
    <row r="1260" spans="2:32" x14ac:dyDescent="0.35">
      <c r="B1260" s="1" t="s">
        <v>696</v>
      </c>
      <c r="C1260" s="5">
        <v>0</v>
      </c>
      <c r="D1260" s="6">
        <v>0</v>
      </c>
      <c r="E1260" s="5">
        <v>0</v>
      </c>
      <c r="F1260" s="6">
        <v>0</v>
      </c>
      <c r="G1260" s="5">
        <v>0</v>
      </c>
      <c r="H1260" s="6">
        <v>0</v>
      </c>
      <c r="I1260" s="5">
        <v>0</v>
      </c>
      <c r="J1260" s="6">
        <v>0</v>
      </c>
      <c r="K1260" s="5">
        <v>0</v>
      </c>
      <c r="L1260" s="6">
        <v>0</v>
      </c>
      <c r="M1260" s="5">
        <v>0</v>
      </c>
      <c r="N1260" s="6">
        <v>0</v>
      </c>
      <c r="O1260" s="5">
        <v>0</v>
      </c>
      <c r="P1260" s="6">
        <v>0</v>
      </c>
      <c r="Q1260" s="5">
        <v>0</v>
      </c>
      <c r="R1260" s="6">
        <v>0</v>
      </c>
      <c r="S1260" s="5">
        <v>0</v>
      </c>
      <c r="T1260" s="6">
        <v>0</v>
      </c>
      <c r="U1260" s="5">
        <v>0</v>
      </c>
      <c r="V1260" s="6">
        <v>0</v>
      </c>
      <c r="W1260" s="5">
        <v>0</v>
      </c>
      <c r="X1260" s="6">
        <v>0</v>
      </c>
      <c r="Y1260" s="5">
        <v>0</v>
      </c>
      <c r="Z1260" s="6">
        <v>0</v>
      </c>
      <c r="AA1260" s="5">
        <v>0</v>
      </c>
      <c r="AB1260" s="6">
        <v>0</v>
      </c>
      <c r="AC1260" s="5">
        <v>0</v>
      </c>
      <c r="AD1260" s="6">
        <v>0</v>
      </c>
      <c r="AE1260" s="5">
        <v>0</v>
      </c>
      <c r="AF1260" s="6">
        <v>0</v>
      </c>
    </row>
    <row r="1261" spans="2:32" x14ac:dyDescent="0.35">
      <c r="B1261" s="1" t="s">
        <v>697</v>
      </c>
      <c r="C1261" s="5">
        <v>0</v>
      </c>
      <c r="D1261" s="6">
        <v>0</v>
      </c>
      <c r="E1261" s="5">
        <v>0</v>
      </c>
      <c r="F1261" s="6">
        <v>0</v>
      </c>
      <c r="G1261" s="5">
        <v>0</v>
      </c>
      <c r="H1261" s="6">
        <v>0</v>
      </c>
      <c r="I1261" s="5">
        <v>0</v>
      </c>
      <c r="J1261" s="6">
        <v>0</v>
      </c>
      <c r="K1261" s="5">
        <v>0</v>
      </c>
      <c r="L1261" s="6">
        <v>0</v>
      </c>
      <c r="M1261" s="5">
        <v>0</v>
      </c>
      <c r="N1261" s="6">
        <v>0</v>
      </c>
      <c r="O1261" s="5">
        <v>0</v>
      </c>
      <c r="P1261" s="6">
        <v>0</v>
      </c>
      <c r="Q1261" s="5">
        <v>0</v>
      </c>
      <c r="R1261" s="6">
        <v>0</v>
      </c>
      <c r="S1261" s="5">
        <v>0</v>
      </c>
      <c r="T1261" s="6">
        <v>0</v>
      </c>
      <c r="U1261" s="5">
        <v>0</v>
      </c>
      <c r="V1261" s="6">
        <v>0</v>
      </c>
      <c r="W1261" s="5">
        <v>0</v>
      </c>
      <c r="X1261" s="6">
        <v>0</v>
      </c>
      <c r="Y1261" s="5">
        <v>0</v>
      </c>
      <c r="Z1261" s="6">
        <v>0</v>
      </c>
      <c r="AA1261" s="5">
        <v>0</v>
      </c>
      <c r="AB1261" s="6">
        <v>0</v>
      </c>
      <c r="AC1261" s="5">
        <v>0</v>
      </c>
      <c r="AD1261" s="6">
        <v>0</v>
      </c>
      <c r="AE1261" s="5">
        <v>0</v>
      </c>
      <c r="AF1261" s="6">
        <v>0</v>
      </c>
    </row>
    <row r="1262" spans="2:32" x14ac:dyDescent="0.35">
      <c r="B1262" s="1" t="s">
        <v>698</v>
      </c>
      <c r="C1262" s="5">
        <v>0</v>
      </c>
      <c r="D1262" s="6">
        <v>0</v>
      </c>
      <c r="E1262" s="5">
        <v>0</v>
      </c>
      <c r="F1262" s="6">
        <v>0</v>
      </c>
      <c r="G1262" s="5">
        <v>0</v>
      </c>
      <c r="H1262" s="6">
        <v>0</v>
      </c>
      <c r="I1262" s="5">
        <v>0</v>
      </c>
      <c r="J1262" s="6">
        <v>0</v>
      </c>
      <c r="K1262" s="5">
        <v>0</v>
      </c>
      <c r="L1262" s="6">
        <v>0</v>
      </c>
      <c r="M1262" s="5">
        <v>0</v>
      </c>
      <c r="N1262" s="6">
        <v>0</v>
      </c>
      <c r="O1262" s="5">
        <v>0</v>
      </c>
      <c r="P1262" s="6">
        <v>0</v>
      </c>
      <c r="Q1262" s="5">
        <v>0</v>
      </c>
      <c r="R1262" s="6">
        <v>0</v>
      </c>
      <c r="S1262" s="5">
        <v>0</v>
      </c>
      <c r="T1262" s="6">
        <v>0</v>
      </c>
      <c r="U1262" s="5">
        <v>0</v>
      </c>
      <c r="V1262" s="6">
        <v>0</v>
      </c>
      <c r="W1262" s="5">
        <v>0</v>
      </c>
      <c r="X1262" s="6">
        <v>0</v>
      </c>
      <c r="Y1262" s="5">
        <v>0</v>
      </c>
      <c r="Z1262" s="6">
        <v>0</v>
      </c>
      <c r="AA1262" s="5">
        <v>0</v>
      </c>
      <c r="AB1262" s="6">
        <v>0</v>
      </c>
      <c r="AC1262" s="5">
        <v>0</v>
      </c>
      <c r="AD1262" s="6">
        <v>0</v>
      </c>
      <c r="AE1262" s="5">
        <v>0</v>
      </c>
      <c r="AF1262" s="6">
        <v>0</v>
      </c>
    </row>
    <row r="1263" spans="2:32" x14ac:dyDescent="0.35">
      <c r="B1263" s="1" t="s">
        <v>221</v>
      </c>
      <c r="C1263" s="5">
        <v>0</v>
      </c>
      <c r="D1263" s="6">
        <v>0</v>
      </c>
      <c r="E1263" s="5">
        <v>0</v>
      </c>
      <c r="F1263" s="6">
        <v>0</v>
      </c>
      <c r="G1263" s="5">
        <v>0</v>
      </c>
      <c r="H1263" s="6">
        <v>0</v>
      </c>
      <c r="I1263" s="5">
        <v>0</v>
      </c>
      <c r="J1263" s="6">
        <v>0</v>
      </c>
      <c r="K1263" s="5">
        <v>0</v>
      </c>
      <c r="L1263" s="6">
        <v>0</v>
      </c>
      <c r="M1263" s="5">
        <v>0</v>
      </c>
      <c r="N1263" s="6">
        <v>0</v>
      </c>
      <c r="O1263" s="5">
        <v>0</v>
      </c>
      <c r="P1263" s="6">
        <v>0</v>
      </c>
      <c r="Q1263" s="5">
        <v>0</v>
      </c>
      <c r="R1263" s="6">
        <v>0</v>
      </c>
      <c r="S1263" s="5">
        <v>0</v>
      </c>
      <c r="T1263" s="6">
        <v>0</v>
      </c>
      <c r="U1263" s="5">
        <v>0</v>
      </c>
      <c r="V1263" s="6">
        <v>0</v>
      </c>
      <c r="W1263" s="5">
        <v>0</v>
      </c>
      <c r="X1263" s="6">
        <v>0</v>
      </c>
      <c r="Y1263" s="5">
        <v>0</v>
      </c>
      <c r="Z1263" s="6">
        <v>0</v>
      </c>
      <c r="AA1263" s="5">
        <v>0</v>
      </c>
      <c r="AB1263" s="6">
        <v>0</v>
      </c>
      <c r="AC1263" s="5">
        <v>0</v>
      </c>
      <c r="AD1263" s="6">
        <v>0</v>
      </c>
      <c r="AE1263" s="5">
        <v>0</v>
      </c>
      <c r="AF1263" s="6">
        <v>0</v>
      </c>
    </row>
    <row r="1264" spans="2:32" x14ac:dyDescent="0.35">
      <c r="B1264" s="1" t="s">
        <v>699</v>
      </c>
      <c r="C1264" s="5">
        <v>0</v>
      </c>
      <c r="D1264" s="6">
        <v>0</v>
      </c>
      <c r="E1264" s="5">
        <v>0</v>
      </c>
      <c r="F1264" s="6">
        <v>0</v>
      </c>
      <c r="G1264" s="5">
        <v>0</v>
      </c>
      <c r="H1264" s="6">
        <v>0</v>
      </c>
      <c r="I1264" s="5">
        <v>0</v>
      </c>
      <c r="J1264" s="6">
        <v>0</v>
      </c>
      <c r="K1264" s="5">
        <v>0</v>
      </c>
      <c r="L1264" s="6">
        <v>0</v>
      </c>
      <c r="M1264" s="5">
        <v>0</v>
      </c>
      <c r="N1264" s="6">
        <v>0</v>
      </c>
      <c r="O1264" s="5">
        <v>0</v>
      </c>
      <c r="P1264" s="6">
        <v>0</v>
      </c>
      <c r="Q1264" s="5">
        <v>0</v>
      </c>
      <c r="R1264" s="6">
        <v>0</v>
      </c>
      <c r="S1264" s="5">
        <v>0</v>
      </c>
      <c r="T1264" s="6">
        <v>0</v>
      </c>
      <c r="U1264" s="5">
        <v>0</v>
      </c>
      <c r="V1264" s="6">
        <v>0</v>
      </c>
      <c r="W1264" s="5">
        <v>0</v>
      </c>
      <c r="X1264" s="6">
        <v>0</v>
      </c>
      <c r="Y1264" s="5">
        <v>0</v>
      </c>
      <c r="Z1264" s="6">
        <v>0</v>
      </c>
      <c r="AA1264" s="5">
        <v>0</v>
      </c>
      <c r="AB1264" s="6">
        <v>0</v>
      </c>
      <c r="AC1264" s="5">
        <v>0</v>
      </c>
      <c r="AD1264" s="6">
        <v>0</v>
      </c>
      <c r="AE1264" s="5">
        <v>0</v>
      </c>
      <c r="AF1264" s="6">
        <v>0</v>
      </c>
    </row>
    <row r="1265" spans="2:32" x14ac:dyDescent="0.35">
      <c r="B1265" s="1" t="s">
        <v>700</v>
      </c>
      <c r="C1265" s="5">
        <v>0</v>
      </c>
      <c r="D1265" s="6">
        <v>0</v>
      </c>
      <c r="E1265" s="5">
        <v>0</v>
      </c>
      <c r="F1265" s="6">
        <v>0</v>
      </c>
      <c r="G1265" s="5">
        <v>0</v>
      </c>
      <c r="H1265" s="6">
        <v>0</v>
      </c>
      <c r="I1265" s="5">
        <v>0</v>
      </c>
      <c r="J1265" s="6">
        <v>0</v>
      </c>
      <c r="K1265" s="5">
        <v>0</v>
      </c>
      <c r="L1265" s="6">
        <v>0</v>
      </c>
      <c r="M1265" s="5">
        <v>0</v>
      </c>
      <c r="N1265" s="6">
        <v>0</v>
      </c>
      <c r="O1265" s="5">
        <v>0</v>
      </c>
      <c r="P1265" s="6">
        <v>0</v>
      </c>
      <c r="Q1265" s="5">
        <v>0</v>
      </c>
      <c r="R1265" s="6">
        <v>0</v>
      </c>
      <c r="S1265" s="5">
        <v>0</v>
      </c>
      <c r="T1265" s="6">
        <v>0</v>
      </c>
      <c r="U1265" s="5">
        <v>0</v>
      </c>
      <c r="V1265" s="6">
        <v>0</v>
      </c>
      <c r="W1265" s="5">
        <v>0</v>
      </c>
      <c r="X1265" s="6">
        <v>0</v>
      </c>
      <c r="Y1265" s="5">
        <v>0</v>
      </c>
      <c r="Z1265" s="6">
        <v>0</v>
      </c>
      <c r="AA1265" s="5">
        <v>0</v>
      </c>
      <c r="AB1265" s="6">
        <v>0</v>
      </c>
      <c r="AC1265" s="5">
        <v>0</v>
      </c>
      <c r="AD1265" s="6">
        <v>0</v>
      </c>
      <c r="AE1265" s="5">
        <v>0</v>
      </c>
      <c r="AF1265" s="6">
        <v>0</v>
      </c>
    </row>
    <row r="1266" spans="2:32" x14ac:dyDescent="0.35">
      <c r="B1266" s="1" t="s">
        <v>227</v>
      </c>
      <c r="C1266" s="5">
        <v>1.9499999999999999E-3</v>
      </c>
      <c r="D1266" s="6">
        <v>1.4179999999999999</v>
      </c>
      <c r="E1266" s="5">
        <v>0</v>
      </c>
      <c r="F1266" s="6">
        <v>0</v>
      </c>
      <c r="G1266" s="5">
        <v>0</v>
      </c>
      <c r="H1266" s="6">
        <v>0</v>
      </c>
      <c r="I1266" s="5">
        <v>0</v>
      </c>
      <c r="J1266" s="6">
        <v>0</v>
      </c>
      <c r="K1266" s="5">
        <v>0</v>
      </c>
      <c r="L1266" s="6">
        <v>0</v>
      </c>
      <c r="M1266" s="5">
        <v>0</v>
      </c>
      <c r="N1266" s="6">
        <v>0</v>
      </c>
      <c r="O1266" s="5">
        <v>0</v>
      </c>
      <c r="P1266" s="6">
        <v>0</v>
      </c>
      <c r="Q1266" s="5">
        <v>0</v>
      </c>
      <c r="R1266" s="6">
        <v>0</v>
      </c>
      <c r="S1266" s="5">
        <v>0</v>
      </c>
      <c r="T1266" s="6">
        <v>0</v>
      </c>
      <c r="U1266" s="5">
        <v>0</v>
      </c>
      <c r="V1266" s="6">
        <v>0</v>
      </c>
      <c r="W1266" s="5">
        <v>0</v>
      </c>
      <c r="X1266" s="6">
        <v>0</v>
      </c>
      <c r="Y1266" s="5">
        <v>0</v>
      </c>
      <c r="Z1266" s="6">
        <v>0</v>
      </c>
      <c r="AA1266" s="5">
        <v>0</v>
      </c>
      <c r="AB1266" s="6">
        <v>0</v>
      </c>
      <c r="AC1266" s="5">
        <v>0</v>
      </c>
      <c r="AD1266" s="6">
        <v>0</v>
      </c>
      <c r="AE1266" s="5">
        <v>2.2919999999999999E-2</v>
      </c>
      <c r="AF1266" s="6">
        <v>1.4179999999999999</v>
      </c>
    </row>
    <row r="1267" spans="2:32" x14ac:dyDescent="0.35">
      <c r="B1267" s="1" t="s">
        <v>701</v>
      </c>
      <c r="C1267" s="5">
        <v>0</v>
      </c>
      <c r="D1267" s="6">
        <v>0</v>
      </c>
      <c r="E1267" s="5">
        <v>0</v>
      </c>
      <c r="F1267" s="6">
        <v>0</v>
      </c>
      <c r="G1267" s="5">
        <v>0</v>
      </c>
      <c r="H1267" s="6">
        <v>0</v>
      </c>
      <c r="I1267" s="5">
        <v>0</v>
      </c>
      <c r="J1267" s="6">
        <v>0</v>
      </c>
      <c r="K1267" s="5">
        <v>0</v>
      </c>
      <c r="L1267" s="6">
        <v>0</v>
      </c>
      <c r="M1267" s="5">
        <v>0</v>
      </c>
      <c r="N1267" s="6">
        <v>0</v>
      </c>
      <c r="O1267" s="5">
        <v>0</v>
      </c>
      <c r="P1267" s="6">
        <v>0</v>
      </c>
      <c r="Q1267" s="5">
        <v>0</v>
      </c>
      <c r="R1267" s="6">
        <v>0</v>
      </c>
      <c r="S1267" s="5">
        <v>0</v>
      </c>
      <c r="T1267" s="6">
        <v>0</v>
      </c>
      <c r="U1267" s="5">
        <v>0</v>
      </c>
      <c r="V1267" s="6">
        <v>0</v>
      </c>
      <c r="W1267" s="5">
        <v>0</v>
      </c>
      <c r="X1267" s="6">
        <v>0</v>
      </c>
      <c r="Y1267" s="5">
        <v>0</v>
      </c>
      <c r="Z1267" s="6">
        <v>0</v>
      </c>
      <c r="AA1267" s="5">
        <v>0</v>
      </c>
      <c r="AB1267" s="6">
        <v>0</v>
      </c>
      <c r="AC1267" s="5">
        <v>0</v>
      </c>
      <c r="AD1267" s="6">
        <v>0</v>
      </c>
      <c r="AE1267" s="5">
        <v>0</v>
      </c>
      <c r="AF1267" s="6">
        <v>0</v>
      </c>
    </row>
    <row r="1268" spans="2:32" x14ac:dyDescent="0.35">
      <c r="B1268" s="1" t="s">
        <v>232</v>
      </c>
      <c r="C1268" s="5">
        <v>1.66E-3</v>
      </c>
      <c r="D1268" s="6">
        <v>1.2090000000000001</v>
      </c>
      <c r="E1268" s="5">
        <v>0</v>
      </c>
      <c r="F1268" s="6">
        <v>0</v>
      </c>
      <c r="G1268" s="5">
        <v>0</v>
      </c>
      <c r="H1268" s="6">
        <v>0</v>
      </c>
      <c r="I1268" s="5">
        <v>0</v>
      </c>
      <c r="J1268" s="6">
        <v>0</v>
      </c>
      <c r="K1268" s="5">
        <v>0</v>
      </c>
      <c r="L1268" s="6">
        <v>0</v>
      </c>
      <c r="M1268" s="5">
        <v>0</v>
      </c>
      <c r="N1268" s="6">
        <v>0</v>
      </c>
      <c r="O1268" s="5">
        <v>0</v>
      </c>
      <c r="P1268" s="6">
        <v>0</v>
      </c>
      <c r="Q1268" s="5">
        <v>0</v>
      </c>
      <c r="R1268" s="6">
        <v>0</v>
      </c>
      <c r="S1268" s="5">
        <v>0</v>
      </c>
      <c r="T1268" s="6">
        <v>0</v>
      </c>
      <c r="U1268" s="5">
        <v>0</v>
      </c>
      <c r="V1268" s="6">
        <v>0</v>
      </c>
      <c r="W1268" s="5">
        <v>0</v>
      </c>
      <c r="X1268" s="6">
        <v>0</v>
      </c>
      <c r="Y1268" s="5">
        <v>0</v>
      </c>
      <c r="Z1268" s="6">
        <v>0</v>
      </c>
      <c r="AA1268" s="5">
        <v>0</v>
      </c>
      <c r="AB1268" s="6">
        <v>0</v>
      </c>
      <c r="AC1268" s="5">
        <v>0</v>
      </c>
      <c r="AD1268" s="6">
        <v>0</v>
      </c>
      <c r="AE1268" s="5">
        <v>1.9539999999999998E-2</v>
      </c>
      <c r="AF1268" s="6">
        <v>1.2090000000000001</v>
      </c>
    </row>
    <row r="1269" spans="2:32" x14ac:dyDescent="0.35">
      <c r="B1269" s="1" t="s">
        <v>702</v>
      </c>
      <c r="C1269" s="5">
        <v>0</v>
      </c>
      <c r="D1269" s="6">
        <v>0</v>
      </c>
      <c r="E1269" s="5">
        <v>0</v>
      </c>
      <c r="F1269" s="6">
        <v>0</v>
      </c>
      <c r="G1269" s="5">
        <v>0</v>
      </c>
      <c r="H1269" s="6">
        <v>0</v>
      </c>
      <c r="I1269" s="5">
        <v>0</v>
      </c>
      <c r="J1269" s="6">
        <v>0</v>
      </c>
      <c r="K1269" s="5">
        <v>0</v>
      </c>
      <c r="L1269" s="6">
        <v>0</v>
      </c>
      <c r="M1269" s="5">
        <v>0</v>
      </c>
      <c r="N1269" s="6">
        <v>0</v>
      </c>
      <c r="O1269" s="5">
        <v>0</v>
      </c>
      <c r="P1269" s="6">
        <v>0</v>
      </c>
      <c r="Q1269" s="5">
        <v>0</v>
      </c>
      <c r="R1269" s="6">
        <v>0</v>
      </c>
      <c r="S1269" s="5">
        <v>0</v>
      </c>
      <c r="T1269" s="6">
        <v>0</v>
      </c>
      <c r="U1269" s="5">
        <v>0</v>
      </c>
      <c r="V1269" s="6">
        <v>0</v>
      </c>
      <c r="W1269" s="5">
        <v>0</v>
      </c>
      <c r="X1269" s="6">
        <v>0</v>
      </c>
      <c r="Y1269" s="5">
        <v>0</v>
      </c>
      <c r="Z1269" s="6">
        <v>0</v>
      </c>
      <c r="AA1269" s="5">
        <v>0</v>
      </c>
      <c r="AB1269" s="6">
        <v>0</v>
      </c>
      <c r="AC1269" s="5">
        <v>0</v>
      </c>
      <c r="AD1269" s="6">
        <v>0</v>
      </c>
      <c r="AE1269" s="5">
        <v>0</v>
      </c>
      <c r="AF1269" s="6">
        <v>0</v>
      </c>
    </row>
    <row r="1270" spans="2:32" x14ac:dyDescent="0.35">
      <c r="B1270" s="2" t="s">
        <v>233</v>
      </c>
    </row>
    <row r="1271" spans="2:32" x14ac:dyDescent="0.35">
      <c r="B1271" s="1" t="s">
        <v>703</v>
      </c>
      <c r="C1271" s="5">
        <v>0</v>
      </c>
      <c r="D1271" s="6">
        <v>0</v>
      </c>
      <c r="E1271" s="5">
        <v>0</v>
      </c>
      <c r="F1271" s="6">
        <v>0</v>
      </c>
      <c r="G1271" s="5">
        <v>0</v>
      </c>
      <c r="H1271" s="6">
        <v>0</v>
      </c>
      <c r="I1271" s="5">
        <v>0</v>
      </c>
      <c r="J1271" s="6">
        <v>0</v>
      </c>
      <c r="K1271" s="5">
        <v>0</v>
      </c>
      <c r="L1271" s="6">
        <v>0</v>
      </c>
      <c r="M1271" s="5">
        <v>0</v>
      </c>
      <c r="N1271" s="6">
        <v>0</v>
      </c>
      <c r="O1271" s="5">
        <v>0</v>
      </c>
      <c r="P1271" s="6">
        <v>0</v>
      </c>
      <c r="Q1271" s="5">
        <v>0</v>
      </c>
      <c r="R1271" s="6">
        <v>0</v>
      </c>
      <c r="S1271" s="5">
        <v>0</v>
      </c>
      <c r="T1271" s="6">
        <v>0</v>
      </c>
      <c r="U1271" s="5">
        <v>0</v>
      </c>
      <c r="V1271" s="6">
        <v>0</v>
      </c>
      <c r="W1271" s="5">
        <v>0</v>
      </c>
      <c r="X1271" s="6">
        <v>0</v>
      </c>
      <c r="Y1271" s="5">
        <v>0</v>
      </c>
      <c r="Z1271" s="6">
        <v>0</v>
      </c>
      <c r="AA1271" s="5">
        <v>0</v>
      </c>
      <c r="AB1271" s="6">
        <v>0</v>
      </c>
      <c r="AC1271" s="5">
        <v>0</v>
      </c>
      <c r="AD1271" s="6">
        <v>0</v>
      </c>
      <c r="AE1271" s="5">
        <v>0</v>
      </c>
      <c r="AF1271" s="6">
        <v>0</v>
      </c>
    </row>
    <row r="1272" spans="2:32" x14ac:dyDescent="0.35">
      <c r="B1272" s="1" t="s">
        <v>704</v>
      </c>
      <c r="C1272" s="5">
        <v>0</v>
      </c>
      <c r="D1272" s="6">
        <v>0</v>
      </c>
      <c r="E1272" s="5">
        <v>0</v>
      </c>
      <c r="F1272" s="6">
        <v>0</v>
      </c>
      <c r="G1272" s="5">
        <v>0</v>
      </c>
      <c r="H1272" s="6">
        <v>0</v>
      </c>
      <c r="I1272" s="5">
        <v>0</v>
      </c>
      <c r="J1272" s="6">
        <v>0</v>
      </c>
      <c r="K1272" s="5">
        <v>0</v>
      </c>
      <c r="L1272" s="6">
        <v>0</v>
      </c>
      <c r="M1272" s="5">
        <v>0</v>
      </c>
      <c r="N1272" s="6">
        <v>0</v>
      </c>
      <c r="O1272" s="5">
        <v>0</v>
      </c>
      <c r="P1272" s="6">
        <v>0</v>
      </c>
      <c r="Q1272" s="5">
        <v>0</v>
      </c>
      <c r="R1272" s="6">
        <v>0</v>
      </c>
      <c r="S1272" s="5">
        <v>0</v>
      </c>
      <c r="T1272" s="6">
        <v>0</v>
      </c>
      <c r="U1272" s="5">
        <v>0</v>
      </c>
      <c r="V1272" s="6">
        <v>0</v>
      </c>
      <c r="W1272" s="5">
        <v>0</v>
      </c>
      <c r="X1272" s="6">
        <v>0</v>
      </c>
      <c r="Y1272" s="5">
        <v>0</v>
      </c>
      <c r="Z1272" s="6">
        <v>0</v>
      </c>
      <c r="AA1272" s="5">
        <v>0</v>
      </c>
      <c r="AB1272" s="6">
        <v>0</v>
      </c>
      <c r="AC1272" s="5">
        <v>0</v>
      </c>
      <c r="AD1272" s="6">
        <v>0</v>
      </c>
      <c r="AE1272" s="5">
        <v>0</v>
      </c>
      <c r="AF1272" s="6">
        <v>0</v>
      </c>
    </row>
    <row r="1273" spans="2:32" x14ac:dyDescent="0.35">
      <c r="B1273" s="1" t="s">
        <v>234</v>
      </c>
      <c r="C1273" s="5">
        <v>0</v>
      </c>
      <c r="D1273" s="6">
        <v>0</v>
      </c>
      <c r="E1273" s="5">
        <v>0</v>
      </c>
      <c r="F1273" s="6">
        <v>0</v>
      </c>
      <c r="G1273" s="5">
        <v>0</v>
      </c>
      <c r="H1273" s="6">
        <v>0</v>
      </c>
      <c r="I1273" s="5">
        <v>0</v>
      </c>
      <c r="J1273" s="6">
        <v>0</v>
      </c>
      <c r="K1273" s="5">
        <v>0</v>
      </c>
      <c r="L1273" s="6">
        <v>0</v>
      </c>
      <c r="M1273" s="5">
        <v>0</v>
      </c>
      <c r="N1273" s="6">
        <v>0</v>
      </c>
      <c r="O1273" s="5">
        <v>0</v>
      </c>
      <c r="P1273" s="6">
        <v>0</v>
      </c>
      <c r="Q1273" s="5">
        <v>0</v>
      </c>
      <c r="R1273" s="6">
        <v>0</v>
      </c>
      <c r="S1273" s="5">
        <v>0</v>
      </c>
      <c r="T1273" s="6">
        <v>0</v>
      </c>
      <c r="U1273" s="5">
        <v>0</v>
      </c>
      <c r="V1273" s="6">
        <v>0</v>
      </c>
      <c r="W1273" s="5">
        <v>0</v>
      </c>
      <c r="X1273" s="6">
        <v>0</v>
      </c>
      <c r="Y1273" s="5">
        <v>0</v>
      </c>
      <c r="Z1273" s="6">
        <v>0</v>
      </c>
      <c r="AA1273" s="5">
        <v>0</v>
      </c>
      <c r="AB1273" s="6">
        <v>0</v>
      </c>
      <c r="AC1273" s="5">
        <v>0</v>
      </c>
      <c r="AD1273" s="6">
        <v>0</v>
      </c>
      <c r="AE1273" s="5">
        <v>0</v>
      </c>
      <c r="AF1273" s="6">
        <v>0</v>
      </c>
    </row>
    <row r="1274" spans="2:32" x14ac:dyDescent="0.35">
      <c r="B1274" s="1" t="s">
        <v>235</v>
      </c>
      <c r="C1274" s="5">
        <v>0</v>
      </c>
      <c r="D1274" s="6">
        <v>0</v>
      </c>
      <c r="E1274" s="5">
        <v>0</v>
      </c>
      <c r="F1274" s="6">
        <v>0</v>
      </c>
      <c r="G1274" s="5">
        <v>0</v>
      </c>
      <c r="H1274" s="6">
        <v>0</v>
      </c>
      <c r="I1274" s="5">
        <v>0</v>
      </c>
      <c r="J1274" s="6">
        <v>0</v>
      </c>
      <c r="K1274" s="5">
        <v>0</v>
      </c>
      <c r="L1274" s="6">
        <v>0</v>
      </c>
      <c r="M1274" s="5">
        <v>0</v>
      </c>
      <c r="N1274" s="6">
        <v>0</v>
      </c>
      <c r="O1274" s="5">
        <v>0</v>
      </c>
      <c r="P1274" s="6">
        <v>0</v>
      </c>
      <c r="Q1274" s="5">
        <v>0</v>
      </c>
      <c r="R1274" s="6">
        <v>0</v>
      </c>
      <c r="S1274" s="5">
        <v>0</v>
      </c>
      <c r="T1274" s="6">
        <v>0</v>
      </c>
      <c r="U1274" s="5">
        <v>0</v>
      </c>
      <c r="V1274" s="6">
        <v>0</v>
      </c>
      <c r="W1274" s="5">
        <v>0</v>
      </c>
      <c r="X1274" s="6">
        <v>0</v>
      </c>
      <c r="Y1274" s="5">
        <v>0</v>
      </c>
      <c r="Z1274" s="6">
        <v>0</v>
      </c>
      <c r="AA1274" s="5">
        <v>0</v>
      </c>
      <c r="AB1274" s="6">
        <v>0</v>
      </c>
      <c r="AC1274" s="5">
        <v>0</v>
      </c>
      <c r="AD1274" s="6">
        <v>0</v>
      </c>
      <c r="AE1274" s="5">
        <v>0</v>
      </c>
      <c r="AF1274" s="6">
        <v>0</v>
      </c>
    </row>
    <row r="1275" spans="2:32" x14ac:dyDescent="0.35">
      <c r="B1275" s="1" t="s">
        <v>236</v>
      </c>
      <c r="C1275" s="5">
        <v>0</v>
      </c>
      <c r="D1275" s="6">
        <v>0</v>
      </c>
      <c r="E1275" s="5">
        <v>0</v>
      </c>
      <c r="F1275" s="6">
        <v>0</v>
      </c>
      <c r="G1275" s="5">
        <v>0</v>
      </c>
      <c r="H1275" s="6">
        <v>0</v>
      </c>
      <c r="I1275" s="5">
        <v>0</v>
      </c>
      <c r="J1275" s="6">
        <v>0</v>
      </c>
      <c r="K1275" s="5">
        <v>0</v>
      </c>
      <c r="L1275" s="6">
        <v>0</v>
      </c>
      <c r="M1275" s="5">
        <v>0</v>
      </c>
      <c r="N1275" s="6">
        <v>0</v>
      </c>
      <c r="O1275" s="5">
        <v>0</v>
      </c>
      <c r="P1275" s="6">
        <v>0</v>
      </c>
      <c r="Q1275" s="5">
        <v>0</v>
      </c>
      <c r="R1275" s="6">
        <v>0</v>
      </c>
      <c r="S1275" s="5">
        <v>0</v>
      </c>
      <c r="T1275" s="6">
        <v>0</v>
      </c>
      <c r="U1275" s="5">
        <v>0</v>
      </c>
      <c r="V1275" s="6">
        <v>0</v>
      </c>
      <c r="W1275" s="5">
        <v>0</v>
      </c>
      <c r="X1275" s="6">
        <v>0</v>
      </c>
      <c r="Y1275" s="5">
        <v>0</v>
      </c>
      <c r="Z1275" s="6">
        <v>0</v>
      </c>
      <c r="AA1275" s="5">
        <v>0</v>
      </c>
      <c r="AB1275" s="6">
        <v>0</v>
      </c>
      <c r="AC1275" s="5">
        <v>0</v>
      </c>
      <c r="AD1275" s="6">
        <v>0</v>
      </c>
      <c r="AE1275" s="5">
        <v>0</v>
      </c>
      <c r="AF1275" s="6">
        <v>0</v>
      </c>
    </row>
    <row r="1276" spans="2:32" x14ac:dyDescent="0.35">
      <c r="B1276" s="1" t="s">
        <v>237</v>
      </c>
      <c r="C1276" s="5">
        <v>0</v>
      </c>
      <c r="D1276" s="6">
        <v>0</v>
      </c>
      <c r="E1276" s="5">
        <v>0</v>
      </c>
      <c r="F1276" s="6">
        <v>0</v>
      </c>
      <c r="G1276" s="5">
        <v>0</v>
      </c>
      <c r="H1276" s="6">
        <v>0</v>
      </c>
      <c r="I1276" s="5">
        <v>0</v>
      </c>
      <c r="J1276" s="6">
        <v>0</v>
      </c>
      <c r="K1276" s="5">
        <v>0</v>
      </c>
      <c r="L1276" s="6">
        <v>0</v>
      </c>
      <c r="M1276" s="5">
        <v>0</v>
      </c>
      <c r="N1276" s="6">
        <v>0</v>
      </c>
      <c r="O1276" s="5">
        <v>0</v>
      </c>
      <c r="P1276" s="6">
        <v>0</v>
      </c>
      <c r="Q1276" s="5">
        <v>0</v>
      </c>
      <c r="R1276" s="6">
        <v>0</v>
      </c>
      <c r="S1276" s="5">
        <v>0</v>
      </c>
      <c r="T1276" s="6">
        <v>0</v>
      </c>
      <c r="U1276" s="5">
        <v>0</v>
      </c>
      <c r="V1276" s="6">
        <v>0</v>
      </c>
      <c r="W1276" s="5">
        <v>0</v>
      </c>
      <c r="X1276" s="6">
        <v>0</v>
      </c>
      <c r="Y1276" s="5">
        <v>0</v>
      </c>
      <c r="Z1276" s="6">
        <v>0</v>
      </c>
      <c r="AA1276" s="5">
        <v>0</v>
      </c>
      <c r="AB1276" s="6">
        <v>0</v>
      </c>
      <c r="AC1276" s="5">
        <v>0</v>
      </c>
      <c r="AD1276" s="6">
        <v>0</v>
      </c>
      <c r="AE1276" s="5">
        <v>0</v>
      </c>
      <c r="AF1276" s="6">
        <v>0</v>
      </c>
    </row>
    <row r="1277" spans="2:32" x14ac:dyDescent="0.35">
      <c r="B1277" s="1" t="s">
        <v>239</v>
      </c>
      <c r="C1277" s="5">
        <v>0</v>
      </c>
      <c r="D1277" s="6">
        <v>0</v>
      </c>
      <c r="E1277" s="5">
        <v>0</v>
      </c>
      <c r="F1277" s="6">
        <v>0</v>
      </c>
      <c r="G1277" s="5">
        <v>0</v>
      </c>
      <c r="H1277" s="6">
        <v>0</v>
      </c>
      <c r="I1277" s="5">
        <v>0</v>
      </c>
      <c r="J1277" s="6">
        <v>0</v>
      </c>
      <c r="K1277" s="5">
        <v>0</v>
      </c>
      <c r="L1277" s="6">
        <v>0</v>
      </c>
      <c r="M1277" s="5">
        <v>0</v>
      </c>
      <c r="N1277" s="6">
        <v>0</v>
      </c>
      <c r="O1277" s="5">
        <v>0</v>
      </c>
      <c r="P1277" s="6">
        <v>0</v>
      </c>
      <c r="Q1277" s="5">
        <v>0</v>
      </c>
      <c r="R1277" s="6">
        <v>0</v>
      </c>
      <c r="S1277" s="5">
        <v>0</v>
      </c>
      <c r="T1277" s="6">
        <v>0</v>
      </c>
      <c r="U1277" s="5">
        <v>0</v>
      </c>
      <c r="V1277" s="6">
        <v>0</v>
      </c>
      <c r="W1277" s="5">
        <v>0</v>
      </c>
      <c r="X1277" s="6">
        <v>0</v>
      </c>
      <c r="Y1277" s="5">
        <v>0</v>
      </c>
      <c r="Z1277" s="6">
        <v>0</v>
      </c>
      <c r="AA1277" s="5">
        <v>0</v>
      </c>
      <c r="AB1277" s="6">
        <v>0</v>
      </c>
      <c r="AC1277" s="5">
        <v>0</v>
      </c>
      <c r="AD1277" s="6">
        <v>0</v>
      </c>
      <c r="AE1277" s="5">
        <v>0</v>
      </c>
      <c r="AF1277" s="6">
        <v>0</v>
      </c>
    </row>
    <row r="1278" spans="2:32" x14ac:dyDescent="0.35">
      <c r="B1278" s="1" t="s">
        <v>240</v>
      </c>
      <c r="C1278" s="5">
        <v>0</v>
      </c>
      <c r="D1278" s="6">
        <v>0</v>
      </c>
      <c r="E1278" s="5">
        <v>0</v>
      </c>
      <c r="F1278" s="6">
        <v>0</v>
      </c>
      <c r="G1278" s="5">
        <v>0</v>
      </c>
      <c r="H1278" s="6">
        <v>0</v>
      </c>
      <c r="I1278" s="5">
        <v>0</v>
      </c>
      <c r="J1278" s="6">
        <v>0</v>
      </c>
      <c r="K1278" s="5">
        <v>0</v>
      </c>
      <c r="L1278" s="6">
        <v>0</v>
      </c>
      <c r="M1278" s="5">
        <v>0</v>
      </c>
      <c r="N1278" s="6">
        <v>0</v>
      </c>
      <c r="O1278" s="5">
        <v>0</v>
      </c>
      <c r="P1278" s="6">
        <v>0</v>
      </c>
      <c r="Q1278" s="5">
        <v>0</v>
      </c>
      <c r="R1278" s="6">
        <v>0</v>
      </c>
      <c r="S1278" s="5">
        <v>0</v>
      </c>
      <c r="T1278" s="6">
        <v>0</v>
      </c>
      <c r="U1278" s="5">
        <v>0</v>
      </c>
      <c r="V1278" s="6">
        <v>0</v>
      </c>
      <c r="W1278" s="5">
        <v>0</v>
      </c>
      <c r="X1278" s="6">
        <v>0</v>
      </c>
      <c r="Y1278" s="5">
        <v>0</v>
      </c>
      <c r="Z1278" s="6">
        <v>0</v>
      </c>
      <c r="AA1278" s="5">
        <v>0</v>
      </c>
      <c r="AB1278" s="6">
        <v>0</v>
      </c>
      <c r="AC1278" s="5">
        <v>0</v>
      </c>
      <c r="AD1278" s="6">
        <v>0</v>
      </c>
      <c r="AE1278" s="5">
        <v>0</v>
      </c>
      <c r="AF1278" s="6">
        <v>0</v>
      </c>
    </row>
    <row r="1279" spans="2:32" x14ac:dyDescent="0.35">
      <c r="B1279" s="1" t="s">
        <v>242</v>
      </c>
      <c r="C1279" s="5">
        <v>0</v>
      </c>
      <c r="D1279" s="6">
        <v>0</v>
      </c>
      <c r="E1279" s="5">
        <v>0</v>
      </c>
      <c r="F1279" s="6">
        <v>0</v>
      </c>
      <c r="G1279" s="5">
        <v>0</v>
      </c>
      <c r="H1279" s="6">
        <v>0</v>
      </c>
      <c r="I1279" s="5">
        <v>0</v>
      </c>
      <c r="J1279" s="6">
        <v>0</v>
      </c>
      <c r="K1279" s="5">
        <v>0</v>
      </c>
      <c r="L1279" s="6">
        <v>0</v>
      </c>
      <c r="M1279" s="5">
        <v>0</v>
      </c>
      <c r="N1279" s="6">
        <v>0</v>
      </c>
      <c r="O1279" s="5">
        <v>0</v>
      </c>
      <c r="P1279" s="6">
        <v>0</v>
      </c>
      <c r="Q1279" s="5">
        <v>0</v>
      </c>
      <c r="R1279" s="6">
        <v>0</v>
      </c>
      <c r="S1279" s="5">
        <v>0</v>
      </c>
      <c r="T1279" s="6">
        <v>0</v>
      </c>
      <c r="U1279" s="5">
        <v>0</v>
      </c>
      <c r="V1279" s="6">
        <v>0</v>
      </c>
      <c r="W1279" s="5">
        <v>0</v>
      </c>
      <c r="X1279" s="6">
        <v>0</v>
      </c>
      <c r="Y1279" s="5">
        <v>0</v>
      </c>
      <c r="Z1279" s="6">
        <v>0</v>
      </c>
      <c r="AA1279" s="5">
        <v>0</v>
      </c>
      <c r="AB1279" s="6">
        <v>0</v>
      </c>
      <c r="AC1279" s="5">
        <v>0</v>
      </c>
      <c r="AD1279" s="6">
        <v>0</v>
      </c>
      <c r="AE1279" s="5">
        <v>0</v>
      </c>
      <c r="AF1279" s="6">
        <v>0</v>
      </c>
    </row>
    <row r="1280" spans="2:32" x14ac:dyDescent="0.35">
      <c r="B1280" s="1" t="s">
        <v>705</v>
      </c>
      <c r="C1280" s="5">
        <v>0</v>
      </c>
      <c r="D1280" s="6">
        <v>0</v>
      </c>
      <c r="E1280" s="5">
        <v>0</v>
      </c>
      <c r="F1280" s="6">
        <v>0</v>
      </c>
      <c r="G1280" s="5">
        <v>0</v>
      </c>
      <c r="H1280" s="6">
        <v>0</v>
      </c>
      <c r="I1280" s="5">
        <v>0</v>
      </c>
      <c r="J1280" s="6">
        <v>0</v>
      </c>
      <c r="K1280" s="5">
        <v>0</v>
      </c>
      <c r="L1280" s="6">
        <v>0</v>
      </c>
      <c r="M1280" s="5">
        <v>0</v>
      </c>
      <c r="N1280" s="6">
        <v>0</v>
      </c>
      <c r="O1280" s="5">
        <v>0</v>
      </c>
      <c r="P1280" s="6">
        <v>0</v>
      </c>
      <c r="Q1280" s="5">
        <v>0</v>
      </c>
      <c r="R1280" s="6">
        <v>0</v>
      </c>
      <c r="S1280" s="5">
        <v>0</v>
      </c>
      <c r="T1280" s="6">
        <v>0</v>
      </c>
      <c r="U1280" s="5">
        <v>0</v>
      </c>
      <c r="V1280" s="6">
        <v>0</v>
      </c>
      <c r="W1280" s="5">
        <v>0</v>
      </c>
      <c r="X1280" s="6">
        <v>0</v>
      </c>
      <c r="Y1280" s="5">
        <v>0</v>
      </c>
      <c r="Z1280" s="6">
        <v>0</v>
      </c>
      <c r="AA1280" s="5">
        <v>0</v>
      </c>
      <c r="AB1280" s="6">
        <v>0</v>
      </c>
      <c r="AC1280" s="5">
        <v>0</v>
      </c>
      <c r="AD1280" s="6">
        <v>0</v>
      </c>
      <c r="AE1280" s="5">
        <v>0</v>
      </c>
      <c r="AF1280" s="6">
        <v>0</v>
      </c>
    </row>
    <row r="1281" spans="2:32" x14ac:dyDescent="0.35">
      <c r="B1281" s="1" t="s">
        <v>706</v>
      </c>
      <c r="C1281" s="5">
        <v>0</v>
      </c>
      <c r="D1281" s="6">
        <v>0</v>
      </c>
      <c r="E1281" s="5">
        <v>0</v>
      </c>
      <c r="F1281" s="6">
        <v>0</v>
      </c>
      <c r="G1281" s="5">
        <v>0</v>
      </c>
      <c r="H1281" s="6">
        <v>0</v>
      </c>
      <c r="I1281" s="5">
        <v>0</v>
      </c>
      <c r="J1281" s="6">
        <v>0</v>
      </c>
      <c r="K1281" s="5">
        <v>0</v>
      </c>
      <c r="L1281" s="6">
        <v>0</v>
      </c>
      <c r="M1281" s="5">
        <v>0</v>
      </c>
      <c r="N1281" s="6">
        <v>0</v>
      </c>
      <c r="O1281" s="5">
        <v>0</v>
      </c>
      <c r="P1281" s="6">
        <v>0</v>
      </c>
      <c r="Q1281" s="5">
        <v>0</v>
      </c>
      <c r="R1281" s="6">
        <v>0</v>
      </c>
      <c r="S1281" s="5">
        <v>0</v>
      </c>
      <c r="T1281" s="6">
        <v>0</v>
      </c>
      <c r="U1281" s="5">
        <v>0</v>
      </c>
      <c r="V1281" s="6">
        <v>0</v>
      </c>
      <c r="W1281" s="5">
        <v>0</v>
      </c>
      <c r="X1281" s="6">
        <v>0</v>
      </c>
      <c r="Y1281" s="5">
        <v>0</v>
      </c>
      <c r="Z1281" s="6">
        <v>0</v>
      </c>
      <c r="AA1281" s="5">
        <v>0</v>
      </c>
      <c r="AB1281" s="6">
        <v>0</v>
      </c>
      <c r="AC1281" s="5">
        <v>0</v>
      </c>
      <c r="AD1281" s="6">
        <v>0</v>
      </c>
      <c r="AE1281" s="5">
        <v>0</v>
      </c>
      <c r="AF1281" s="6">
        <v>0</v>
      </c>
    </row>
    <row r="1282" spans="2:32" x14ac:dyDescent="0.35">
      <c r="B1282" s="1" t="s">
        <v>244</v>
      </c>
      <c r="C1282" s="5">
        <v>5.45E-3</v>
      </c>
      <c r="D1282" s="6">
        <v>3.9590000000000001</v>
      </c>
      <c r="E1282" s="5">
        <v>0</v>
      </c>
      <c r="F1282" s="6">
        <v>0</v>
      </c>
      <c r="G1282" s="5">
        <v>0</v>
      </c>
      <c r="H1282" s="6">
        <v>0</v>
      </c>
      <c r="I1282" s="5">
        <v>0</v>
      </c>
      <c r="J1282" s="6">
        <v>0</v>
      </c>
      <c r="K1282" s="5">
        <v>0</v>
      </c>
      <c r="L1282" s="6">
        <v>0</v>
      </c>
      <c r="M1282" s="5">
        <v>0</v>
      </c>
      <c r="N1282" s="6">
        <v>0</v>
      </c>
      <c r="O1282" s="5">
        <v>0</v>
      </c>
      <c r="P1282" s="6">
        <v>0</v>
      </c>
      <c r="Q1282" s="5">
        <v>0</v>
      </c>
      <c r="R1282" s="6">
        <v>0</v>
      </c>
      <c r="S1282" s="5">
        <v>0</v>
      </c>
      <c r="T1282" s="6">
        <v>0</v>
      </c>
      <c r="U1282" s="5">
        <v>0</v>
      </c>
      <c r="V1282" s="6">
        <v>0</v>
      </c>
      <c r="W1282" s="5">
        <v>0</v>
      </c>
      <c r="X1282" s="6">
        <v>0</v>
      </c>
      <c r="Y1282" s="5">
        <v>0</v>
      </c>
      <c r="Z1282" s="6">
        <v>0</v>
      </c>
      <c r="AA1282" s="5">
        <v>4.4040000000000003E-2</v>
      </c>
      <c r="AB1282" s="6">
        <v>3.9590000000000001</v>
      </c>
      <c r="AC1282" s="5">
        <v>0</v>
      </c>
      <c r="AD1282" s="6">
        <v>0</v>
      </c>
      <c r="AE1282" s="5">
        <v>0</v>
      </c>
      <c r="AF1282" s="6">
        <v>0</v>
      </c>
    </row>
    <row r="1283" spans="2:32" x14ac:dyDescent="0.35">
      <c r="B1283" s="1" t="s">
        <v>245</v>
      </c>
      <c r="C1283" s="5">
        <v>0</v>
      </c>
      <c r="D1283" s="6">
        <v>0</v>
      </c>
      <c r="E1283" s="5">
        <v>0</v>
      </c>
      <c r="F1283" s="6">
        <v>0</v>
      </c>
      <c r="G1283" s="5">
        <v>0</v>
      </c>
      <c r="H1283" s="6">
        <v>0</v>
      </c>
      <c r="I1283" s="5">
        <v>0</v>
      </c>
      <c r="J1283" s="6">
        <v>0</v>
      </c>
      <c r="K1283" s="5">
        <v>0</v>
      </c>
      <c r="L1283" s="6">
        <v>0</v>
      </c>
      <c r="M1283" s="5">
        <v>0</v>
      </c>
      <c r="N1283" s="6">
        <v>0</v>
      </c>
      <c r="O1283" s="5">
        <v>0</v>
      </c>
      <c r="P1283" s="6">
        <v>0</v>
      </c>
      <c r="Q1283" s="5">
        <v>0</v>
      </c>
      <c r="R1283" s="6">
        <v>0</v>
      </c>
      <c r="S1283" s="5">
        <v>0</v>
      </c>
      <c r="T1283" s="6">
        <v>0</v>
      </c>
      <c r="U1283" s="5">
        <v>0</v>
      </c>
      <c r="V1283" s="6">
        <v>0</v>
      </c>
      <c r="W1283" s="5">
        <v>0</v>
      </c>
      <c r="X1283" s="6">
        <v>0</v>
      </c>
      <c r="Y1283" s="5">
        <v>0</v>
      </c>
      <c r="Z1283" s="6">
        <v>0</v>
      </c>
      <c r="AA1283" s="5">
        <v>0</v>
      </c>
      <c r="AB1283" s="6">
        <v>0</v>
      </c>
      <c r="AC1283" s="5">
        <v>0</v>
      </c>
      <c r="AD1283" s="6">
        <v>0</v>
      </c>
      <c r="AE1283" s="5">
        <v>0</v>
      </c>
      <c r="AF1283" s="6">
        <v>0</v>
      </c>
    </row>
    <row r="1284" spans="2:32" x14ac:dyDescent="0.35">
      <c r="B1284" s="1" t="s">
        <v>246</v>
      </c>
      <c r="C1284" s="5">
        <v>0</v>
      </c>
      <c r="D1284" s="6">
        <v>0</v>
      </c>
      <c r="E1284" s="5">
        <v>0</v>
      </c>
      <c r="F1284" s="6">
        <v>0</v>
      </c>
      <c r="G1284" s="5">
        <v>0</v>
      </c>
      <c r="H1284" s="6">
        <v>0</v>
      </c>
      <c r="I1284" s="5">
        <v>0</v>
      </c>
      <c r="J1284" s="6">
        <v>0</v>
      </c>
      <c r="K1284" s="5">
        <v>0</v>
      </c>
      <c r="L1284" s="6">
        <v>0</v>
      </c>
      <c r="M1284" s="5">
        <v>0</v>
      </c>
      <c r="N1284" s="6">
        <v>0</v>
      </c>
      <c r="O1284" s="5">
        <v>0</v>
      </c>
      <c r="P1284" s="6">
        <v>0</v>
      </c>
      <c r="Q1284" s="5">
        <v>0</v>
      </c>
      <c r="R1284" s="6">
        <v>0</v>
      </c>
      <c r="S1284" s="5">
        <v>0</v>
      </c>
      <c r="T1284" s="6">
        <v>0</v>
      </c>
      <c r="U1284" s="5">
        <v>0</v>
      </c>
      <c r="V1284" s="6">
        <v>0</v>
      </c>
      <c r="W1284" s="5">
        <v>0</v>
      </c>
      <c r="X1284" s="6">
        <v>0</v>
      </c>
      <c r="Y1284" s="5">
        <v>0</v>
      </c>
      <c r="Z1284" s="6">
        <v>0</v>
      </c>
      <c r="AA1284" s="5">
        <v>0</v>
      </c>
      <c r="AB1284" s="6">
        <v>0</v>
      </c>
      <c r="AC1284" s="5">
        <v>0</v>
      </c>
      <c r="AD1284" s="6">
        <v>0</v>
      </c>
      <c r="AE1284" s="5">
        <v>0</v>
      </c>
      <c r="AF1284" s="6">
        <v>0</v>
      </c>
    </row>
    <row r="1285" spans="2:32" x14ac:dyDescent="0.35">
      <c r="B1285" s="1" t="s">
        <v>707</v>
      </c>
      <c r="C1285" s="5">
        <v>0</v>
      </c>
      <c r="D1285" s="6">
        <v>0</v>
      </c>
      <c r="E1285" s="5">
        <v>0</v>
      </c>
      <c r="F1285" s="6">
        <v>0</v>
      </c>
      <c r="G1285" s="5">
        <v>0</v>
      </c>
      <c r="H1285" s="6">
        <v>0</v>
      </c>
      <c r="I1285" s="5">
        <v>0</v>
      </c>
      <c r="J1285" s="6">
        <v>0</v>
      </c>
      <c r="K1285" s="5">
        <v>0</v>
      </c>
      <c r="L1285" s="6">
        <v>0</v>
      </c>
      <c r="M1285" s="5">
        <v>0</v>
      </c>
      <c r="N1285" s="6">
        <v>0</v>
      </c>
      <c r="O1285" s="5">
        <v>0</v>
      </c>
      <c r="P1285" s="6">
        <v>0</v>
      </c>
      <c r="Q1285" s="5">
        <v>0</v>
      </c>
      <c r="R1285" s="6">
        <v>0</v>
      </c>
      <c r="S1285" s="5">
        <v>0</v>
      </c>
      <c r="T1285" s="6">
        <v>0</v>
      </c>
      <c r="U1285" s="5">
        <v>0</v>
      </c>
      <c r="V1285" s="6">
        <v>0</v>
      </c>
      <c r="W1285" s="5">
        <v>0</v>
      </c>
      <c r="X1285" s="6">
        <v>0</v>
      </c>
      <c r="Y1285" s="5">
        <v>0</v>
      </c>
      <c r="Z1285" s="6">
        <v>0</v>
      </c>
      <c r="AA1285" s="5">
        <v>0</v>
      </c>
      <c r="AB1285" s="6">
        <v>0</v>
      </c>
      <c r="AC1285" s="5">
        <v>0</v>
      </c>
      <c r="AD1285" s="6">
        <v>0</v>
      </c>
      <c r="AE1285" s="5">
        <v>0</v>
      </c>
      <c r="AF1285" s="6">
        <v>0</v>
      </c>
    </row>
    <row r="1286" spans="2:32" x14ac:dyDescent="0.35">
      <c r="B1286" s="1" t="s">
        <v>247</v>
      </c>
      <c r="C1286" s="5">
        <v>0</v>
      </c>
      <c r="D1286" s="6">
        <v>0</v>
      </c>
      <c r="E1286" s="5">
        <v>0</v>
      </c>
      <c r="F1286" s="6">
        <v>0</v>
      </c>
      <c r="G1286" s="5">
        <v>0</v>
      </c>
      <c r="H1286" s="6">
        <v>0</v>
      </c>
      <c r="I1286" s="5">
        <v>0</v>
      </c>
      <c r="J1286" s="6">
        <v>0</v>
      </c>
      <c r="K1286" s="5">
        <v>0</v>
      </c>
      <c r="L1286" s="6">
        <v>0</v>
      </c>
      <c r="M1286" s="5">
        <v>0</v>
      </c>
      <c r="N1286" s="6">
        <v>0</v>
      </c>
      <c r="O1286" s="5">
        <v>0</v>
      </c>
      <c r="P1286" s="6">
        <v>0</v>
      </c>
      <c r="Q1286" s="5">
        <v>0</v>
      </c>
      <c r="R1286" s="6">
        <v>0</v>
      </c>
      <c r="S1286" s="5">
        <v>0</v>
      </c>
      <c r="T1286" s="6">
        <v>0</v>
      </c>
      <c r="U1286" s="5">
        <v>0</v>
      </c>
      <c r="V1286" s="6">
        <v>0</v>
      </c>
      <c r="W1286" s="5">
        <v>0</v>
      </c>
      <c r="X1286" s="6">
        <v>0</v>
      </c>
      <c r="Y1286" s="5">
        <v>0</v>
      </c>
      <c r="Z1286" s="6">
        <v>0</v>
      </c>
      <c r="AA1286" s="5">
        <v>0</v>
      </c>
      <c r="AB1286" s="6">
        <v>0</v>
      </c>
      <c r="AC1286" s="5">
        <v>0</v>
      </c>
      <c r="AD1286" s="6">
        <v>0</v>
      </c>
      <c r="AE1286" s="5">
        <v>0</v>
      </c>
      <c r="AF1286" s="6">
        <v>0</v>
      </c>
    </row>
    <row r="1287" spans="2:32" x14ac:dyDescent="0.35">
      <c r="B1287" s="1" t="s">
        <v>248</v>
      </c>
      <c r="C1287" s="5">
        <v>0</v>
      </c>
      <c r="D1287" s="6">
        <v>0</v>
      </c>
      <c r="E1287" s="5">
        <v>0</v>
      </c>
      <c r="F1287" s="6">
        <v>0</v>
      </c>
      <c r="G1287" s="5">
        <v>0</v>
      </c>
      <c r="H1287" s="6">
        <v>0</v>
      </c>
      <c r="I1287" s="5">
        <v>0</v>
      </c>
      <c r="J1287" s="6">
        <v>0</v>
      </c>
      <c r="K1287" s="5">
        <v>0</v>
      </c>
      <c r="L1287" s="6">
        <v>0</v>
      </c>
      <c r="M1287" s="5">
        <v>0</v>
      </c>
      <c r="N1287" s="6">
        <v>0</v>
      </c>
      <c r="O1287" s="5">
        <v>0</v>
      </c>
      <c r="P1287" s="6">
        <v>0</v>
      </c>
      <c r="Q1287" s="5">
        <v>0</v>
      </c>
      <c r="R1287" s="6">
        <v>0</v>
      </c>
      <c r="S1287" s="5">
        <v>0</v>
      </c>
      <c r="T1287" s="6">
        <v>0</v>
      </c>
      <c r="U1287" s="5">
        <v>0</v>
      </c>
      <c r="V1287" s="6">
        <v>0</v>
      </c>
      <c r="W1287" s="5">
        <v>0</v>
      </c>
      <c r="X1287" s="6">
        <v>0</v>
      </c>
      <c r="Y1287" s="5">
        <v>0</v>
      </c>
      <c r="Z1287" s="6">
        <v>0</v>
      </c>
      <c r="AA1287" s="5">
        <v>0</v>
      </c>
      <c r="AB1287" s="6">
        <v>0</v>
      </c>
      <c r="AC1287" s="5">
        <v>0</v>
      </c>
      <c r="AD1287" s="6">
        <v>0</v>
      </c>
      <c r="AE1287" s="5">
        <v>0</v>
      </c>
      <c r="AF1287" s="6">
        <v>0</v>
      </c>
    </row>
    <row r="1288" spans="2:32" x14ac:dyDescent="0.35">
      <c r="B1288" s="1" t="s">
        <v>708</v>
      </c>
      <c r="C1288" s="5">
        <v>0</v>
      </c>
      <c r="D1288" s="6">
        <v>0</v>
      </c>
      <c r="E1288" s="5">
        <v>0</v>
      </c>
      <c r="F1288" s="6">
        <v>0</v>
      </c>
      <c r="G1288" s="5">
        <v>0</v>
      </c>
      <c r="H1288" s="6">
        <v>0</v>
      </c>
      <c r="I1288" s="5">
        <v>0</v>
      </c>
      <c r="J1288" s="6">
        <v>0</v>
      </c>
      <c r="K1288" s="5">
        <v>0</v>
      </c>
      <c r="L1288" s="6">
        <v>0</v>
      </c>
      <c r="M1288" s="5">
        <v>0</v>
      </c>
      <c r="N1288" s="6">
        <v>0</v>
      </c>
      <c r="O1288" s="5">
        <v>0</v>
      </c>
      <c r="P1288" s="6">
        <v>0</v>
      </c>
      <c r="Q1288" s="5">
        <v>0</v>
      </c>
      <c r="R1288" s="6">
        <v>0</v>
      </c>
      <c r="S1288" s="5">
        <v>0</v>
      </c>
      <c r="T1288" s="6">
        <v>0</v>
      </c>
      <c r="U1288" s="5">
        <v>0</v>
      </c>
      <c r="V1288" s="6">
        <v>0</v>
      </c>
      <c r="W1288" s="5">
        <v>0</v>
      </c>
      <c r="X1288" s="6">
        <v>0</v>
      </c>
      <c r="Y1288" s="5">
        <v>0</v>
      </c>
      <c r="Z1288" s="6">
        <v>0</v>
      </c>
      <c r="AA1288" s="5">
        <v>0</v>
      </c>
      <c r="AB1288" s="6">
        <v>0</v>
      </c>
      <c r="AC1288" s="5">
        <v>0</v>
      </c>
      <c r="AD1288" s="6">
        <v>0</v>
      </c>
      <c r="AE1288" s="5">
        <v>0</v>
      </c>
      <c r="AF1288" s="6">
        <v>0</v>
      </c>
    </row>
    <row r="1289" spans="2:32" x14ac:dyDescent="0.35">
      <c r="B1289" s="1" t="s">
        <v>709</v>
      </c>
      <c r="C1289" s="5">
        <v>0</v>
      </c>
      <c r="D1289" s="6">
        <v>0</v>
      </c>
      <c r="E1289" s="5">
        <v>0</v>
      </c>
      <c r="F1289" s="6">
        <v>0</v>
      </c>
      <c r="G1289" s="5">
        <v>0</v>
      </c>
      <c r="H1289" s="6">
        <v>0</v>
      </c>
      <c r="I1289" s="5">
        <v>0</v>
      </c>
      <c r="J1289" s="6">
        <v>0</v>
      </c>
      <c r="K1289" s="5">
        <v>0</v>
      </c>
      <c r="L1289" s="6">
        <v>0</v>
      </c>
      <c r="M1289" s="5">
        <v>0</v>
      </c>
      <c r="N1289" s="6">
        <v>0</v>
      </c>
      <c r="O1289" s="5">
        <v>0</v>
      </c>
      <c r="P1289" s="6">
        <v>0</v>
      </c>
      <c r="Q1289" s="5">
        <v>0</v>
      </c>
      <c r="R1289" s="6">
        <v>0</v>
      </c>
      <c r="S1289" s="5">
        <v>0</v>
      </c>
      <c r="T1289" s="6">
        <v>0</v>
      </c>
      <c r="U1289" s="5">
        <v>0</v>
      </c>
      <c r="V1289" s="6">
        <v>0</v>
      </c>
      <c r="W1289" s="5">
        <v>0</v>
      </c>
      <c r="X1289" s="6">
        <v>0</v>
      </c>
      <c r="Y1289" s="5">
        <v>0</v>
      </c>
      <c r="Z1289" s="6">
        <v>0</v>
      </c>
      <c r="AA1289" s="5">
        <v>0</v>
      </c>
      <c r="AB1289" s="6">
        <v>0</v>
      </c>
      <c r="AC1289" s="5">
        <v>0</v>
      </c>
      <c r="AD1289" s="6">
        <v>0</v>
      </c>
      <c r="AE1289" s="5">
        <v>0</v>
      </c>
      <c r="AF1289" s="6">
        <v>0</v>
      </c>
    </row>
    <row r="1290" spans="2:32" x14ac:dyDescent="0.35">
      <c r="B1290" s="1" t="s">
        <v>710</v>
      </c>
      <c r="C1290" s="5">
        <v>0</v>
      </c>
      <c r="D1290" s="6">
        <v>0</v>
      </c>
      <c r="E1290" s="5">
        <v>0</v>
      </c>
      <c r="F1290" s="6">
        <v>0</v>
      </c>
      <c r="G1290" s="5">
        <v>0</v>
      </c>
      <c r="H1290" s="6">
        <v>0</v>
      </c>
      <c r="I1290" s="5">
        <v>0</v>
      </c>
      <c r="J1290" s="6">
        <v>0</v>
      </c>
      <c r="K1290" s="5">
        <v>0</v>
      </c>
      <c r="L1290" s="6">
        <v>0</v>
      </c>
      <c r="M1290" s="5">
        <v>0</v>
      </c>
      <c r="N1290" s="6">
        <v>0</v>
      </c>
      <c r="O1290" s="5">
        <v>0</v>
      </c>
      <c r="P1290" s="6">
        <v>0</v>
      </c>
      <c r="Q1290" s="5">
        <v>0</v>
      </c>
      <c r="R1290" s="6">
        <v>0</v>
      </c>
      <c r="S1290" s="5">
        <v>0</v>
      </c>
      <c r="T1290" s="6">
        <v>0</v>
      </c>
      <c r="U1290" s="5">
        <v>0</v>
      </c>
      <c r="V1290" s="6">
        <v>0</v>
      </c>
      <c r="W1290" s="5">
        <v>0</v>
      </c>
      <c r="X1290" s="6">
        <v>0</v>
      </c>
      <c r="Y1290" s="5">
        <v>0</v>
      </c>
      <c r="Z1290" s="6">
        <v>0</v>
      </c>
      <c r="AA1290" s="5">
        <v>0</v>
      </c>
      <c r="AB1290" s="6">
        <v>0</v>
      </c>
      <c r="AC1290" s="5">
        <v>0</v>
      </c>
      <c r="AD1290" s="6">
        <v>0</v>
      </c>
      <c r="AE1290" s="5">
        <v>0</v>
      </c>
      <c r="AF1290" s="6">
        <v>0</v>
      </c>
    </row>
    <row r="1291" spans="2:32" x14ac:dyDescent="0.35">
      <c r="B1291" s="1" t="s">
        <v>711</v>
      </c>
      <c r="C1291" s="5">
        <v>0</v>
      </c>
      <c r="D1291" s="6">
        <v>0</v>
      </c>
      <c r="E1291" s="5">
        <v>0</v>
      </c>
      <c r="F1291" s="6">
        <v>0</v>
      </c>
      <c r="G1291" s="5">
        <v>0</v>
      </c>
      <c r="H1291" s="6">
        <v>0</v>
      </c>
      <c r="I1291" s="5">
        <v>0</v>
      </c>
      <c r="J1291" s="6">
        <v>0</v>
      </c>
      <c r="K1291" s="5">
        <v>0</v>
      </c>
      <c r="L1291" s="6">
        <v>0</v>
      </c>
      <c r="M1291" s="5">
        <v>0</v>
      </c>
      <c r="N1291" s="6">
        <v>0</v>
      </c>
      <c r="O1291" s="5">
        <v>0</v>
      </c>
      <c r="P1291" s="6">
        <v>0</v>
      </c>
      <c r="Q1291" s="5">
        <v>0</v>
      </c>
      <c r="R1291" s="6">
        <v>0</v>
      </c>
      <c r="S1291" s="5">
        <v>0</v>
      </c>
      <c r="T1291" s="6">
        <v>0</v>
      </c>
      <c r="U1291" s="5">
        <v>0</v>
      </c>
      <c r="V1291" s="6">
        <v>0</v>
      </c>
      <c r="W1291" s="5">
        <v>0</v>
      </c>
      <c r="X1291" s="6">
        <v>0</v>
      </c>
      <c r="Y1291" s="5">
        <v>0</v>
      </c>
      <c r="Z1291" s="6">
        <v>0</v>
      </c>
      <c r="AA1291" s="5">
        <v>0</v>
      </c>
      <c r="AB1291" s="6">
        <v>0</v>
      </c>
      <c r="AC1291" s="5">
        <v>0</v>
      </c>
      <c r="AD1291" s="6">
        <v>0</v>
      </c>
      <c r="AE1291" s="5">
        <v>0</v>
      </c>
      <c r="AF1291" s="6">
        <v>0</v>
      </c>
    </row>
    <row r="1292" spans="2:32" x14ac:dyDescent="0.35">
      <c r="B1292" s="1" t="s">
        <v>712</v>
      </c>
      <c r="C1292" s="5">
        <v>0</v>
      </c>
      <c r="D1292" s="6">
        <v>0</v>
      </c>
      <c r="E1292" s="5">
        <v>0</v>
      </c>
      <c r="F1292" s="6">
        <v>0</v>
      </c>
      <c r="G1292" s="5">
        <v>0</v>
      </c>
      <c r="H1292" s="6">
        <v>0</v>
      </c>
      <c r="I1292" s="5">
        <v>0</v>
      </c>
      <c r="J1292" s="6">
        <v>0</v>
      </c>
      <c r="K1292" s="5">
        <v>0</v>
      </c>
      <c r="L1292" s="6">
        <v>0</v>
      </c>
      <c r="M1292" s="5">
        <v>0</v>
      </c>
      <c r="N1292" s="6">
        <v>0</v>
      </c>
      <c r="O1292" s="5">
        <v>0</v>
      </c>
      <c r="P1292" s="6">
        <v>0</v>
      </c>
      <c r="Q1292" s="5">
        <v>0</v>
      </c>
      <c r="R1292" s="6">
        <v>0</v>
      </c>
      <c r="S1292" s="5">
        <v>0</v>
      </c>
      <c r="T1292" s="6">
        <v>0</v>
      </c>
      <c r="U1292" s="5">
        <v>0</v>
      </c>
      <c r="V1292" s="6">
        <v>0</v>
      </c>
      <c r="W1292" s="5">
        <v>0</v>
      </c>
      <c r="X1292" s="6">
        <v>0</v>
      </c>
      <c r="Y1292" s="5">
        <v>0</v>
      </c>
      <c r="Z1292" s="6">
        <v>0</v>
      </c>
      <c r="AA1292" s="5">
        <v>0</v>
      </c>
      <c r="AB1292" s="6">
        <v>0</v>
      </c>
      <c r="AC1292" s="5">
        <v>0</v>
      </c>
      <c r="AD1292" s="6">
        <v>0</v>
      </c>
      <c r="AE1292" s="5">
        <v>0</v>
      </c>
      <c r="AF1292" s="6">
        <v>0</v>
      </c>
    </row>
    <row r="1293" spans="2:32" x14ac:dyDescent="0.35">
      <c r="B1293" s="1" t="s">
        <v>713</v>
      </c>
      <c r="C1293" s="5">
        <v>0</v>
      </c>
      <c r="D1293" s="6">
        <v>0</v>
      </c>
      <c r="E1293" s="5">
        <v>0</v>
      </c>
      <c r="F1293" s="6">
        <v>0</v>
      </c>
      <c r="G1293" s="5">
        <v>0</v>
      </c>
      <c r="H1293" s="6">
        <v>0</v>
      </c>
      <c r="I1293" s="5">
        <v>0</v>
      </c>
      <c r="J1293" s="6">
        <v>0</v>
      </c>
      <c r="K1293" s="5">
        <v>0</v>
      </c>
      <c r="L1293" s="6">
        <v>0</v>
      </c>
      <c r="M1293" s="5">
        <v>0</v>
      </c>
      <c r="N1293" s="6">
        <v>0</v>
      </c>
      <c r="O1293" s="5">
        <v>0</v>
      </c>
      <c r="P1293" s="6">
        <v>0</v>
      </c>
      <c r="Q1293" s="5">
        <v>0</v>
      </c>
      <c r="R1293" s="6">
        <v>0</v>
      </c>
      <c r="S1293" s="5">
        <v>0</v>
      </c>
      <c r="T1293" s="6">
        <v>0</v>
      </c>
      <c r="U1293" s="5">
        <v>0</v>
      </c>
      <c r="V1293" s="6">
        <v>0</v>
      </c>
      <c r="W1293" s="5">
        <v>0</v>
      </c>
      <c r="X1293" s="6">
        <v>0</v>
      </c>
      <c r="Y1293" s="5">
        <v>0</v>
      </c>
      <c r="Z1293" s="6">
        <v>0</v>
      </c>
      <c r="AA1293" s="5">
        <v>0</v>
      </c>
      <c r="AB1293" s="6">
        <v>0</v>
      </c>
      <c r="AC1293" s="5">
        <v>0</v>
      </c>
      <c r="AD1293" s="6">
        <v>0</v>
      </c>
      <c r="AE1293" s="5">
        <v>0</v>
      </c>
      <c r="AF1293" s="6">
        <v>0</v>
      </c>
    </row>
    <row r="1294" spans="2:32" x14ac:dyDescent="0.35">
      <c r="B1294" s="1" t="s">
        <v>714</v>
      </c>
      <c r="C1294" s="5">
        <v>0</v>
      </c>
      <c r="D1294" s="6">
        <v>0</v>
      </c>
      <c r="E1294" s="5">
        <v>0</v>
      </c>
      <c r="F1294" s="6">
        <v>0</v>
      </c>
      <c r="G1294" s="5">
        <v>0</v>
      </c>
      <c r="H1294" s="6">
        <v>0</v>
      </c>
      <c r="I1294" s="5">
        <v>0</v>
      </c>
      <c r="J1294" s="6">
        <v>0</v>
      </c>
      <c r="K1294" s="5">
        <v>0</v>
      </c>
      <c r="L1294" s="6">
        <v>0</v>
      </c>
      <c r="M1294" s="5">
        <v>0</v>
      </c>
      <c r="N1294" s="6">
        <v>0</v>
      </c>
      <c r="O1294" s="5">
        <v>0</v>
      </c>
      <c r="P1294" s="6">
        <v>0</v>
      </c>
      <c r="Q1294" s="5">
        <v>0</v>
      </c>
      <c r="R1294" s="6">
        <v>0</v>
      </c>
      <c r="S1294" s="5">
        <v>0</v>
      </c>
      <c r="T1294" s="6">
        <v>0</v>
      </c>
      <c r="U1294" s="5">
        <v>0</v>
      </c>
      <c r="V1294" s="6">
        <v>0</v>
      </c>
      <c r="W1294" s="5">
        <v>0</v>
      </c>
      <c r="X1294" s="6">
        <v>0</v>
      </c>
      <c r="Y1294" s="5">
        <v>0</v>
      </c>
      <c r="Z1294" s="6">
        <v>0</v>
      </c>
      <c r="AA1294" s="5">
        <v>0</v>
      </c>
      <c r="AB1294" s="6">
        <v>0</v>
      </c>
      <c r="AC1294" s="5">
        <v>0</v>
      </c>
      <c r="AD1294" s="6">
        <v>0</v>
      </c>
      <c r="AE1294" s="5">
        <v>0</v>
      </c>
      <c r="AF1294" s="6">
        <v>0</v>
      </c>
    </row>
    <row r="1295" spans="2:32" x14ac:dyDescent="0.35">
      <c r="B1295" s="1" t="s">
        <v>715</v>
      </c>
      <c r="C1295" s="5">
        <v>0</v>
      </c>
      <c r="D1295" s="6">
        <v>0</v>
      </c>
      <c r="E1295" s="5">
        <v>0</v>
      </c>
      <c r="F1295" s="6">
        <v>0</v>
      </c>
      <c r="G1295" s="5">
        <v>0</v>
      </c>
      <c r="H1295" s="6">
        <v>0</v>
      </c>
      <c r="I1295" s="5">
        <v>0</v>
      </c>
      <c r="J1295" s="6">
        <v>0</v>
      </c>
      <c r="K1295" s="5">
        <v>0</v>
      </c>
      <c r="L1295" s="6">
        <v>0</v>
      </c>
      <c r="M1295" s="5">
        <v>0</v>
      </c>
      <c r="N1295" s="6">
        <v>0</v>
      </c>
      <c r="O1295" s="5">
        <v>0</v>
      </c>
      <c r="P1295" s="6">
        <v>0</v>
      </c>
      <c r="Q1295" s="5">
        <v>0</v>
      </c>
      <c r="R1295" s="6">
        <v>0</v>
      </c>
      <c r="S1295" s="5">
        <v>0</v>
      </c>
      <c r="T1295" s="6">
        <v>0</v>
      </c>
      <c r="U1295" s="5">
        <v>0</v>
      </c>
      <c r="V1295" s="6">
        <v>0</v>
      </c>
      <c r="W1295" s="5">
        <v>0</v>
      </c>
      <c r="X1295" s="6">
        <v>0</v>
      </c>
      <c r="Y1295" s="5">
        <v>0</v>
      </c>
      <c r="Z1295" s="6">
        <v>0</v>
      </c>
      <c r="AA1295" s="5">
        <v>0</v>
      </c>
      <c r="AB1295" s="6">
        <v>0</v>
      </c>
      <c r="AC1295" s="5">
        <v>0</v>
      </c>
      <c r="AD1295" s="6">
        <v>0</v>
      </c>
      <c r="AE1295" s="5">
        <v>0</v>
      </c>
      <c r="AF1295" s="6">
        <v>0</v>
      </c>
    </row>
    <row r="1296" spans="2:32" x14ac:dyDescent="0.35">
      <c r="B1296" s="1" t="s">
        <v>716</v>
      </c>
      <c r="C1296" s="5">
        <v>1.9890000000000001E-2</v>
      </c>
      <c r="D1296" s="6">
        <v>14.457000000000001</v>
      </c>
      <c r="E1296" s="5">
        <v>0</v>
      </c>
      <c r="F1296" s="6">
        <v>0</v>
      </c>
      <c r="G1296" s="5">
        <v>0</v>
      </c>
      <c r="H1296" s="6">
        <v>0</v>
      </c>
      <c r="I1296" s="5">
        <v>0</v>
      </c>
      <c r="J1296" s="6">
        <v>0</v>
      </c>
      <c r="K1296" s="5">
        <v>0</v>
      </c>
      <c r="L1296" s="6">
        <v>0</v>
      </c>
      <c r="M1296" s="5">
        <v>0</v>
      </c>
      <c r="N1296" s="6">
        <v>0</v>
      </c>
      <c r="O1296" s="5">
        <v>0</v>
      </c>
      <c r="P1296" s="6">
        <v>0</v>
      </c>
      <c r="Q1296" s="5">
        <v>0</v>
      </c>
      <c r="R1296" s="6">
        <v>0</v>
      </c>
      <c r="S1296" s="5">
        <v>7.0930000000000007E-2</v>
      </c>
      <c r="T1296" s="6">
        <v>5.8620000000000001</v>
      </c>
      <c r="U1296" s="5">
        <v>0</v>
      </c>
      <c r="V1296" s="6">
        <v>0</v>
      </c>
      <c r="W1296" s="5">
        <v>0</v>
      </c>
      <c r="X1296" s="6">
        <v>0</v>
      </c>
      <c r="Y1296" s="5">
        <v>0</v>
      </c>
      <c r="Z1296" s="6">
        <v>0</v>
      </c>
      <c r="AA1296" s="5">
        <v>0</v>
      </c>
      <c r="AB1296" s="6">
        <v>0</v>
      </c>
      <c r="AC1296" s="5">
        <v>2.862E-2</v>
      </c>
      <c r="AD1296" s="6">
        <v>3.3639999999999999</v>
      </c>
      <c r="AE1296" s="5">
        <v>8.4559999999999996E-2</v>
      </c>
      <c r="AF1296" s="6">
        <v>5.2309999999999999</v>
      </c>
    </row>
    <row r="1297" spans="2:32" x14ac:dyDescent="0.35">
      <c r="B1297" s="1" t="s">
        <v>717</v>
      </c>
      <c r="C1297" s="5">
        <v>7.3999999999999999E-4</v>
      </c>
      <c r="D1297" s="6">
        <v>0.53900000000000003</v>
      </c>
      <c r="E1297" s="5">
        <v>0</v>
      </c>
      <c r="F1297" s="6">
        <v>0</v>
      </c>
      <c r="G1297" s="5">
        <v>0</v>
      </c>
      <c r="H1297" s="6">
        <v>0</v>
      </c>
      <c r="I1297" s="5">
        <v>0</v>
      </c>
      <c r="J1297" s="6">
        <v>0</v>
      </c>
      <c r="K1297" s="5">
        <v>0</v>
      </c>
      <c r="L1297" s="6">
        <v>0</v>
      </c>
      <c r="M1297" s="5">
        <v>0</v>
      </c>
      <c r="N1297" s="6">
        <v>0</v>
      </c>
      <c r="O1297" s="5">
        <v>0</v>
      </c>
      <c r="P1297" s="6">
        <v>0</v>
      </c>
      <c r="Q1297" s="5">
        <v>0</v>
      </c>
      <c r="R1297" s="6">
        <v>0</v>
      </c>
      <c r="S1297" s="5">
        <v>6.5199999999999998E-3</v>
      </c>
      <c r="T1297" s="6">
        <v>0.53900000000000003</v>
      </c>
      <c r="U1297" s="5">
        <v>0</v>
      </c>
      <c r="V1297" s="6">
        <v>0</v>
      </c>
      <c r="W1297" s="5">
        <v>0</v>
      </c>
      <c r="X1297" s="6">
        <v>0</v>
      </c>
      <c r="Y1297" s="5">
        <v>0</v>
      </c>
      <c r="Z1297" s="6">
        <v>0</v>
      </c>
      <c r="AA1297" s="5">
        <v>0</v>
      </c>
      <c r="AB1297" s="6">
        <v>0</v>
      </c>
      <c r="AC1297" s="5">
        <v>0</v>
      </c>
      <c r="AD1297" s="6">
        <v>0</v>
      </c>
      <c r="AE1297" s="5">
        <v>0</v>
      </c>
      <c r="AF1297" s="6">
        <v>0</v>
      </c>
    </row>
    <row r="1298" spans="2:32" x14ac:dyDescent="0.35">
      <c r="B1298" s="1" t="s">
        <v>718</v>
      </c>
      <c r="C1298" s="5">
        <v>9.1900000000000003E-3</v>
      </c>
      <c r="D1298" s="6">
        <v>6.6779999999999999</v>
      </c>
      <c r="E1298" s="5">
        <v>0</v>
      </c>
      <c r="F1298" s="6">
        <v>0</v>
      </c>
      <c r="G1298" s="5">
        <v>0</v>
      </c>
      <c r="H1298" s="6">
        <v>0</v>
      </c>
      <c r="I1298" s="5">
        <v>0</v>
      </c>
      <c r="J1298" s="6">
        <v>0</v>
      </c>
      <c r="K1298" s="5">
        <v>0</v>
      </c>
      <c r="L1298" s="6">
        <v>0</v>
      </c>
      <c r="M1298" s="5">
        <v>0</v>
      </c>
      <c r="N1298" s="6">
        <v>0</v>
      </c>
      <c r="O1298" s="5">
        <v>0</v>
      </c>
      <c r="P1298" s="6">
        <v>0</v>
      </c>
      <c r="Q1298" s="5">
        <v>0</v>
      </c>
      <c r="R1298" s="6">
        <v>0</v>
      </c>
      <c r="S1298" s="5">
        <v>6.0470000000000003E-2</v>
      </c>
      <c r="T1298" s="6">
        <v>4.9969999999999999</v>
      </c>
      <c r="U1298" s="5">
        <v>0</v>
      </c>
      <c r="V1298" s="6">
        <v>0</v>
      </c>
      <c r="W1298" s="5">
        <v>0</v>
      </c>
      <c r="X1298" s="6">
        <v>0</v>
      </c>
      <c r="Y1298" s="5">
        <v>0</v>
      </c>
      <c r="Z1298" s="6">
        <v>0</v>
      </c>
      <c r="AA1298" s="5">
        <v>0</v>
      </c>
      <c r="AB1298" s="6">
        <v>0</v>
      </c>
      <c r="AC1298" s="5">
        <v>0</v>
      </c>
      <c r="AD1298" s="6">
        <v>0</v>
      </c>
      <c r="AE1298" s="5">
        <v>2.717E-2</v>
      </c>
      <c r="AF1298" s="6">
        <v>1.681</v>
      </c>
    </row>
    <row r="1299" spans="2:32" x14ac:dyDescent="0.35">
      <c r="B1299" s="1" t="s">
        <v>719</v>
      </c>
      <c r="C1299" s="5">
        <v>1.17E-3</v>
      </c>
      <c r="D1299" s="6">
        <v>0.85099999999999998</v>
      </c>
      <c r="E1299" s="5">
        <v>0</v>
      </c>
      <c r="F1299" s="6">
        <v>0</v>
      </c>
      <c r="G1299" s="5">
        <v>0</v>
      </c>
      <c r="H1299" s="6">
        <v>0</v>
      </c>
      <c r="I1299" s="5">
        <v>0</v>
      </c>
      <c r="J1299" s="6">
        <v>0</v>
      </c>
      <c r="K1299" s="5">
        <v>0</v>
      </c>
      <c r="L1299" s="6">
        <v>0</v>
      </c>
      <c r="M1299" s="5">
        <v>0</v>
      </c>
      <c r="N1299" s="6">
        <v>0</v>
      </c>
      <c r="O1299" s="5">
        <v>0</v>
      </c>
      <c r="P1299" s="6">
        <v>0</v>
      </c>
      <c r="Q1299" s="5">
        <v>0</v>
      </c>
      <c r="R1299" s="6">
        <v>0</v>
      </c>
      <c r="S1299" s="5">
        <v>0</v>
      </c>
      <c r="T1299" s="6">
        <v>0</v>
      </c>
      <c r="U1299" s="5">
        <v>0</v>
      </c>
      <c r="V1299" s="6">
        <v>0</v>
      </c>
      <c r="W1299" s="5">
        <v>0</v>
      </c>
      <c r="X1299" s="6">
        <v>0</v>
      </c>
      <c r="Y1299" s="5">
        <v>0</v>
      </c>
      <c r="Z1299" s="6">
        <v>0</v>
      </c>
      <c r="AA1299" s="5">
        <v>0</v>
      </c>
      <c r="AB1299" s="6">
        <v>0</v>
      </c>
      <c r="AC1299" s="5">
        <v>7.2399999999999999E-3</v>
      </c>
      <c r="AD1299" s="6">
        <v>0.85099999999999998</v>
      </c>
      <c r="AE1299" s="5">
        <v>0</v>
      </c>
      <c r="AF1299" s="6">
        <v>0</v>
      </c>
    </row>
    <row r="1300" spans="2:32" x14ac:dyDescent="0.35">
      <c r="B1300" s="1" t="s">
        <v>720</v>
      </c>
      <c r="C1300" s="5">
        <v>1.3480000000000001E-2</v>
      </c>
      <c r="D1300" s="6">
        <v>9.7929999999999993</v>
      </c>
      <c r="E1300" s="5">
        <v>0</v>
      </c>
      <c r="F1300" s="6">
        <v>0</v>
      </c>
      <c r="G1300" s="5">
        <v>0</v>
      </c>
      <c r="H1300" s="6">
        <v>0</v>
      </c>
      <c r="I1300" s="5">
        <v>0</v>
      </c>
      <c r="J1300" s="6">
        <v>0</v>
      </c>
      <c r="K1300" s="5">
        <v>0</v>
      </c>
      <c r="L1300" s="6">
        <v>0</v>
      </c>
      <c r="M1300" s="5">
        <v>0</v>
      </c>
      <c r="N1300" s="6">
        <v>0</v>
      </c>
      <c r="O1300" s="5">
        <v>0</v>
      </c>
      <c r="P1300" s="6">
        <v>0</v>
      </c>
      <c r="Q1300" s="5">
        <v>0</v>
      </c>
      <c r="R1300" s="6">
        <v>0</v>
      </c>
      <c r="S1300" s="5">
        <v>0</v>
      </c>
      <c r="T1300" s="6">
        <v>0</v>
      </c>
      <c r="U1300" s="5">
        <v>0</v>
      </c>
      <c r="V1300" s="6">
        <v>0</v>
      </c>
      <c r="W1300" s="5">
        <v>6.5350000000000005E-2</v>
      </c>
      <c r="X1300" s="6">
        <v>0.6</v>
      </c>
      <c r="Y1300" s="5">
        <v>0.13764000000000001</v>
      </c>
      <c r="Z1300" s="6">
        <v>9.1929999999999996</v>
      </c>
      <c r="AA1300" s="5">
        <v>0</v>
      </c>
      <c r="AB1300" s="6">
        <v>0</v>
      </c>
      <c r="AC1300" s="5">
        <v>0</v>
      </c>
      <c r="AD1300" s="6">
        <v>0</v>
      </c>
      <c r="AE1300" s="5">
        <v>0</v>
      </c>
      <c r="AF1300" s="6">
        <v>0</v>
      </c>
    </row>
    <row r="1301" spans="2:32" x14ac:dyDescent="0.35">
      <c r="B1301" s="1" t="s">
        <v>721</v>
      </c>
      <c r="C1301" s="5">
        <v>3.5E-4</v>
      </c>
      <c r="D1301" s="6">
        <v>0.255</v>
      </c>
      <c r="E1301" s="5">
        <v>0</v>
      </c>
      <c r="F1301" s="6">
        <v>0</v>
      </c>
      <c r="G1301" s="5">
        <v>0</v>
      </c>
      <c r="H1301" s="6">
        <v>0</v>
      </c>
      <c r="I1301" s="5">
        <v>7.5500000000000003E-3</v>
      </c>
      <c r="J1301" s="6">
        <v>0.255</v>
      </c>
      <c r="K1301" s="5">
        <v>0</v>
      </c>
      <c r="L1301" s="6">
        <v>0</v>
      </c>
      <c r="M1301" s="5">
        <v>0</v>
      </c>
      <c r="N1301" s="6">
        <v>0</v>
      </c>
      <c r="O1301" s="5">
        <v>0</v>
      </c>
      <c r="P1301" s="6">
        <v>0</v>
      </c>
      <c r="Q1301" s="5">
        <v>0</v>
      </c>
      <c r="R1301" s="6">
        <v>0</v>
      </c>
      <c r="S1301" s="5">
        <v>0</v>
      </c>
      <c r="T1301" s="6">
        <v>0</v>
      </c>
      <c r="U1301" s="5">
        <v>0</v>
      </c>
      <c r="V1301" s="6">
        <v>0</v>
      </c>
      <c r="W1301" s="5">
        <v>0</v>
      </c>
      <c r="X1301" s="6">
        <v>0</v>
      </c>
      <c r="Y1301" s="5">
        <v>0</v>
      </c>
      <c r="Z1301" s="6">
        <v>0</v>
      </c>
      <c r="AA1301" s="5">
        <v>0</v>
      </c>
      <c r="AB1301" s="6">
        <v>0</v>
      </c>
      <c r="AC1301" s="5">
        <v>0</v>
      </c>
      <c r="AD1301" s="6">
        <v>0</v>
      </c>
      <c r="AE1301" s="5">
        <v>0</v>
      </c>
      <c r="AF1301" s="6">
        <v>0</v>
      </c>
    </row>
    <row r="1302" spans="2:32" x14ac:dyDescent="0.35">
      <c r="B1302" s="1" t="s">
        <v>722</v>
      </c>
      <c r="C1302" s="5">
        <v>0</v>
      </c>
      <c r="D1302" s="6">
        <v>0</v>
      </c>
      <c r="E1302" s="5">
        <v>0</v>
      </c>
      <c r="F1302" s="6">
        <v>0</v>
      </c>
      <c r="G1302" s="5">
        <v>0</v>
      </c>
      <c r="H1302" s="6">
        <v>0</v>
      </c>
      <c r="I1302" s="5">
        <v>0</v>
      </c>
      <c r="J1302" s="6">
        <v>0</v>
      </c>
      <c r="K1302" s="5">
        <v>0</v>
      </c>
      <c r="L1302" s="6">
        <v>0</v>
      </c>
      <c r="M1302" s="5">
        <v>0</v>
      </c>
      <c r="N1302" s="6">
        <v>0</v>
      </c>
      <c r="O1302" s="5">
        <v>0</v>
      </c>
      <c r="P1302" s="6">
        <v>0</v>
      </c>
      <c r="Q1302" s="5">
        <v>0</v>
      </c>
      <c r="R1302" s="6">
        <v>0</v>
      </c>
      <c r="S1302" s="5">
        <v>0</v>
      </c>
      <c r="T1302" s="6">
        <v>0</v>
      </c>
      <c r="U1302" s="5">
        <v>0</v>
      </c>
      <c r="V1302" s="6">
        <v>0</v>
      </c>
      <c r="W1302" s="5">
        <v>0</v>
      </c>
      <c r="X1302" s="6">
        <v>0</v>
      </c>
      <c r="Y1302" s="5">
        <v>0</v>
      </c>
      <c r="Z1302" s="6">
        <v>0</v>
      </c>
      <c r="AA1302" s="5">
        <v>0</v>
      </c>
      <c r="AB1302" s="6">
        <v>0</v>
      </c>
      <c r="AC1302" s="5">
        <v>0</v>
      </c>
      <c r="AD1302" s="6">
        <v>0</v>
      </c>
      <c r="AE1302" s="5">
        <v>0</v>
      </c>
      <c r="AF1302" s="6">
        <v>0</v>
      </c>
    </row>
    <row r="1303" spans="2:32" x14ac:dyDescent="0.35">
      <c r="B1303" s="1" t="s">
        <v>723</v>
      </c>
      <c r="C1303" s="5">
        <v>2.3400000000000001E-3</v>
      </c>
      <c r="D1303" s="6">
        <v>1.702</v>
      </c>
      <c r="E1303" s="5">
        <v>0</v>
      </c>
      <c r="F1303" s="6">
        <v>0</v>
      </c>
      <c r="G1303" s="5">
        <v>0</v>
      </c>
      <c r="H1303" s="6">
        <v>0</v>
      </c>
      <c r="I1303" s="5">
        <v>0</v>
      </c>
      <c r="J1303" s="6">
        <v>0</v>
      </c>
      <c r="K1303" s="5">
        <v>0</v>
      </c>
      <c r="L1303" s="6">
        <v>0</v>
      </c>
      <c r="M1303" s="5">
        <v>0</v>
      </c>
      <c r="N1303" s="6">
        <v>0</v>
      </c>
      <c r="O1303" s="5">
        <v>0</v>
      </c>
      <c r="P1303" s="6">
        <v>0</v>
      </c>
      <c r="Q1303" s="5">
        <v>0</v>
      </c>
      <c r="R1303" s="6">
        <v>0</v>
      </c>
      <c r="S1303" s="5">
        <v>0</v>
      </c>
      <c r="T1303" s="6">
        <v>0</v>
      </c>
      <c r="U1303" s="5">
        <v>0</v>
      </c>
      <c r="V1303" s="6">
        <v>0</v>
      </c>
      <c r="W1303" s="5">
        <v>0</v>
      </c>
      <c r="X1303" s="6">
        <v>0</v>
      </c>
      <c r="Y1303" s="5">
        <v>0</v>
      </c>
      <c r="Z1303" s="6">
        <v>0</v>
      </c>
      <c r="AA1303" s="5">
        <v>0</v>
      </c>
      <c r="AB1303" s="6">
        <v>0</v>
      </c>
      <c r="AC1303" s="5">
        <v>1.448E-2</v>
      </c>
      <c r="AD1303" s="6">
        <v>1.702</v>
      </c>
      <c r="AE1303" s="5">
        <v>0</v>
      </c>
      <c r="AF1303" s="6">
        <v>0</v>
      </c>
    </row>
    <row r="1304" spans="2:32" x14ac:dyDescent="0.35">
      <c r="B1304" s="1" t="s">
        <v>724</v>
      </c>
      <c r="C1304" s="5">
        <v>2.1350000000000001E-2</v>
      </c>
      <c r="D1304" s="6">
        <v>15.515000000000001</v>
      </c>
      <c r="E1304" s="5">
        <v>0</v>
      </c>
      <c r="F1304" s="6">
        <v>0</v>
      </c>
      <c r="G1304" s="5">
        <v>0</v>
      </c>
      <c r="H1304" s="6">
        <v>0</v>
      </c>
      <c r="I1304" s="5">
        <v>4.0599999999999997E-2</v>
      </c>
      <c r="J1304" s="6">
        <v>1.3720000000000001</v>
      </c>
      <c r="K1304" s="5">
        <v>0.18040999999999999</v>
      </c>
      <c r="L1304" s="6">
        <v>6.1619999999999999</v>
      </c>
      <c r="M1304" s="5">
        <v>0</v>
      </c>
      <c r="N1304" s="6">
        <v>0</v>
      </c>
      <c r="O1304" s="5">
        <v>0</v>
      </c>
      <c r="P1304" s="6">
        <v>0</v>
      </c>
      <c r="Q1304" s="5">
        <v>5.8599999999999999E-2</v>
      </c>
      <c r="R1304" s="6">
        <v>1.9830000000000001</v>
      </c>
      <c r="S1304" s="5">
        <v>0</v>
      </c>
      <c r="T1304" s="6">
        <v>0</v>
      </c>
      <c r="U1304" s="5">
        <v>0</v>
      </c>
      <c r="V1304" s="6">
        <v>0</v>
      </c>
      <c r="W1304" s="5">
        <v>1.3180000000000001E-2</v>
      </c>
      <c r="X1304" s="6">
        <v>0.121</v>
      </c>
      <c r="Y1304" s="5">
        <v>8.5000000000000006E-3</v>
      </c>
      <c r="Z1304" s="6">
        <v>0.56799999999999995</v>
      </c>
      <c r="AA1304" s="5">
        <v>8.2000000000000007E-3</v>
      </c>
      <c r="AB1304" s="6">
        <v>0.73699999999999999</v>
      </c>
      <c r="AC1304" s="5">
        <v>3.8899999999999997E-2</v>
      </c>
      <c r="AD1304" s="6">
        <v>4.5720000000000001</v>
      </c>
      <c r="AE1304" s="5">
        <v>0</v>
      </c>
      <c r="AF1304" s="6">
        <v>0</v>
      </c>
    </row>
    <row r="1305" spans="2:32" x14ac:dyDescent="0.35">
      <c r="B1305" s="1" t="s">
        <v>725</v>
      </c>
      <c r="C1305" s="5">
        <v>0</v>
      </c>
      <c r="D1305" s="6">
        <v>0</v>
      </c>
      <c r="E1305" s="5">
        <v>0</v>
      </c>
      <c r="F1305" s="6">
        <v>0</v>
      </c>
      <c r="G1305" s="5">
        <v>0</v>
      </c>
      <c r="H1305" s="6">
        <v>0</v>
      </c>
      <c r="I1305" s="5">
        <v>0</v>
      </c>
      <c r="J1305" s="6">
        <v>0</v>
      </c>
      <c r="K1305" s="5">
        <v>0</v>
      </c>
      <c r="L1305" s="6">
        <v>0</v>
      </c>
      <c r="M1305" s="5">
        <v>0</v>
      </c>
      <c r="N1305" s="6">
        <v>0</v>
      </c>
      <c r="O1305" s="5">
        <v>0</v>
      </c>
      <c r="P1305" s="6">
        <v>0</v>
      </c>
      <c r="Q1305" s="5">
        <v>0</v>
      </c>
      <c r="R1305" s="6">
        <v>0</v>
      </c>
      <c r="S1305" s="5">
        <v>0</v>
      </c>
      <c r="T1305" s="6">
        <v>0</v>
      </c>
      <c r="U1305" s="5">
        <v>0</v>
      </c>
      <c r="V1305" s="6">
        <v>0</v>
      </c>
      <c r="W1305" s="5">
        <v>0</v>
      </c>
      <c r="X1305" s="6">
        <v>0</v>
      </c>
      <c r="Y1305" s="5">
        <v>0</v>
      </c>
      <c r="Z1305" s="6">
        <v>0</v>
      </c>
      <c r="AA1305" s="5">
        <v>0</v>
      </c>
      <c r="AB1305" s="6">
        <v>0</v>
      </c>
      <c r="AC1305" s="5">
        <v>0</v>
      </c>
      <c r="AD1305" s="6">
        <v>0</v>
      </c>
      <c r="AE1305" s="5">
        <v>0</v>
      </c>
      <c r="AF1305" s="6">
        <v>0</v>
      </c>
    </row>
    <row r="1306" spans="2:32" x14ac:dyDescent="0.35">
      <c r="B1306" s="1" t="s">
        <v>726</v>
      </c>
      <c r="C1306" s="5">
        <v>0</v>
      </c>
      <c r="D1306" s="6">
        <v>0</v>
      </c>
      <c r="E1306" s="5">
        <v>0</v>
      </c>
      <c r="F1306" s="6">
        <v>0</v>
      </c>
      <c r="G1306" s="5">
        <v>0</v>
      </c>
      <c r="H1306" s="6">
        <v>0</v>
      </c>
      <c r="I1306" s="5">
        <v>0</v>
      </c>
      <c r="J1306" s="6">
        <v>0</v>
      </c>
      <c r="K1306" s="5">
        <v>0</v>
      </c>
      <c r="L1306" s="6">
        <v>0</v>
      </c>
      <c r="M1306" s="5">
        <v>0</v>
      </c>
      <c r="N1306" s="6">
        <v>0</v>
      </c>
      <c r="O1306" s="5">
        <v>0</v>
      </c>
      <c r="P1306" s="6">
        <v>0</v>
      </c>
      <c r="Q1306" s="5">
        <v>0</v>
      </c>
      <c r="R1306" s="6">
        <v>0</v>
      </c>
      <c r="S1306" s="5">
        <v>0</v>
      </c>
      <c r="T1306" s="6">
        <v>0</v>
      </c>
      <c r="U1306" s="5">
        <v>0</v>
      </c>
      <c r="V1306" s="6">
        <v>0</v>
      </c>
      <c r="W1306" s="5">
        <v>0</v>
      </c>
      <c r="X1306" s="6">
        <v>0</v>
      </c>
      <c r="Y1306" s="5">
        <v>0</v>
      </c>
      <c r="Z1306" s="6">
        <v>0</v>
      </c>
      <c r="AA1306" s="5">
        <v>0</v>
      </c>
      <c r="AB1306" s="6">
        <v>0</v>
      </c>
      <c r="AC1306" s="5">
        <v>0</v>
      </c>
      <c r="AD1306" s="6">
        <v>0</v>
      </c>
      <c r="AE1306" s="5">
        <v>0</v>
      </c>
      <c r="AF1306" s="6">
        <v>0</v>
      </c>
    </row>
    <row r="1307" spans="2:32" x14ac:dyDescent="0.35">
      <c r="B1307" s="1" t="s">
        <v>727</v>
      </c>
      <c r="C1307" s="5">
        <v>0</v>
      </c>
      <c r="D1307" s="6">
        <v>0</v>
      </c>
      <c r="E1307" s="5">
        <v>0</v>
      </c>
      <c r="F1307" s="6">
        <v>0</v>
      </c>
      <c r="G1307" s="5">
        <v>0</v>
      </c>
      <c r="H1307" s="6">
        <v>0</v>
      </c>
      <c r="I1307" s="5">
        <v>0</v>
      </c>
      <c r="J1307" s="6">
        <v>0</v>
      </c>
      <c r="K1307" s="5">
        <v>0</v>
      </c>
      <c r="L1307" s="6">
        <v>0</v>
      </c>
      <c r="M1307" s="5">
        <v>0</v>
      </c>
      <c r="N1307" s="6">
        <v>0</v>
      </c>
      <c r="O1307" s="5">
        <v>0</v>
      </c>
      <c r="P1307" s="6">
        <v>0</v>
      </c>
      <c r="Q1307" s="5">
        <v>0</v>
      </c>
      <c r="R1307" s="6">
        <v>0</v>
      </c>
      <c r="S1307" s="5">
        <v>0</v>
      </c>
      <c r="T1307" s="6">
        <v>0</v>
      </c>
      <c r="U1307" s="5">
        <v>0</v>
      </c>
      <c r="V1307" s="6">
        <v>0</v>
      </c>
      <c r="W1307" s="5">
        <v>0</v>
      </c>
      <c r="X1307" s="6">
        <v>0</v>
      </c>
      <c r="Y1307" s="5">
        <v>0</v>
      </c>
      <c r="Z1307" s="6">
        <v>0</v>
      </c>
      <c r="AA1307" s="5">
        <v>0</v>
      </c>
      <c r="AB1307" s="6">
        <v>0</v>
      </c>
      <c r="AC1307" s="5">
        <v>0</v>
      </c>
      <c r="AD1307" s="6">
        <v>0</v>
      </c>
      <c r="AE1307" s="5">
        <v>0</v>
      </c>
      <c r="AF1307" s="6">
        <v>0</v>
      </c>
    </row>
    <row r="1308" spans="2:32" x14ac:dyDescent="0.35">
      <c r="B1308" s="1" t="s">
        <v>728</v>
      </c>
      <c r="C1308" s="5">
        <v>0</v>
      </c>
      <c r="D1308" s="6">
        <v>0</v>
      </c>
      <c r="E1308" s="5">
        <v>0</v>
      </c>
      <c r="F1308" s="6">
        <v>0</v>
      </c>
      <c r="G1308" s="5">
        <v>0</v>
      </c>
      <c r="H1308" s="6">
        <v>0</v>
      </c>
      <c r="I1308" s="5">
        <v>0</v>
      </c>
      <c r="J1308" s="6">
        <v>0</v>
      </c>
      <c r="K1308" s="5">
        <v>0</v>
      </c>
      <c r="L1308" s="6">
        <v>0</v>
      </c>
      <c r="M1308" s="5">
        <v>0</v>
      </c>
      <c r="N1308" s="6">
        <v>0</v>
      </c>
      <c r="O1308" s="5">
        <v>0</v>
      </c>
      <c r="P1308" s="6">
        <v>0</v>
      </c>
      <c r="Q1308" s="5">
        <v>0</v>
      </c>
      <c r="R1308" s="6">
        <v>0</v>
      </c>
      <c r="S1308" s="5">
        <v>0</v>
      </c>
      <c r="T1308" s="6">
        <v>0</v>
      </c>
      <c r="U1308" s="5">
        <v>0</v>
      </c>
      <c r="V1308" s="6">
        <v>0</v>
      </c>
      <c r="W1308" s="5">
        <v>0</v>
      </c>
      <c r="X1308" s="6">
        <v>0</v>
      </c>
      <c r="Y1308" s="5">
        <v>0</v>
      </c>
      <c r="Z1308" s="6">
        <v>0</v>
      </c>
      <c r="AA1308" s="5">
        <v>0</v>
      </c>
      <c r="AB1308" s="6">
        <v>0</v>
      </c>
      <c r="AC1308" s="5">
        <v>0</v>
      </c>
      <c r="AD1308" s="6">
        <v>0</v>
      </c>
      <c r="AE1308" s="5">
        <v>0</v>
      </c>
      <c r="AF1308" s="6">
        <v>0</v>
      </c>
    </row>
    <row r="1309" spans="2:32" x14ac:dyDescent="0.35">
      <c r="B1309" s="1" t="s">
        <v>729</v>
      </c>
      <c r="C1309" s="5">
        <v>7.3999999999999999E-4</v>
      </c>
      <c r="D1309" s="6">
        <v>0.54100000000000004</v>
      </c>
      <c r="E1309" s="5">
        <v>0</v>
      </c>
      <c r="F1309" s="6">
        <v>0</v>
      </c>
      <c r="G1309" s="5">
        <v>6.6899999999999998E-3</v>
      </c>
      <c r="H1309" s="6">
        <v>0.42</v>
      </c>
      <c r="I1309" s="5">
        <v>0</v>
      </c>
      <c r="J1309" s="6">
        <v>0</v>
      </c>
      <c r="K1309" s="5">
        <v>0</v>
      </c>
      <c r="L1309" s="6">
        <v>0</v>
      </c>
      <c r="M1309" s="5">
        <v>0</v>
      </c>
      <c r="N1309" s="6">
        <v>0</v>
      </c>
      <c r="O1309" s="5">
        <v>0</v>
      </c>
      <c r="P1309" s="6">
        <v>0</v>
      </c>
      <c r="Q1309" s="5">
        <v>0</v>
      </c>
      <c r="R1309" s="6">
        <v>0</v>
      </c>
      <c r="S1309" s="5">
        <v>0</v>
      </c>
      <c r="T1309" s="6">
        <v>0</v>
      </c>
      <c r="U1309" s="5">
        <v>0</v>
      </c>
      <c r="V1309" s="6">
        <v>0</v>
      </c>
      <c r="W1309" s="5">
        <v>1.3180000000000001E-2</v>
      </c>
      <c r="X1309" s="6">
        <v>0.121</v>
      </c>
      <c r="Y1309" s="5">
        <v>0</v>
      </c>
      <c r="Z1309" s="6">
        <v>0</v>
      </c>
      <c r="AA1309" s="5">
        <v>0</v>
      </c>
      <c r="AB1309" s="6">
        <v>0</v>
      </c>
      <c r="AC1309" s="5">
        <v>0</v>
      </c>
      <c r="AD1309" s="6">
        <v>0</v>
      </c>
      <c r="AE1309" s="5">
        <v>0</v>
      </c>
      <c r="AF1309" s="6">
        <v>0</v>
      </c>
    </row>
    <row r="1310" spans="2:32" x14ac:dyDescent="0.35">
      <c r="B1310" s="1" t="s">
        <v>730</v>
      </c>
      <c r="C1310" s="5">
        <v>1.66E-3</v>
      </c>
      <c r="D1310" s="6">
        <v>1.2090000000000001</v>
      </c>
      <c r="E1310" s="5">
        <v>0</v>
      </c>
      <c r="F1310" s="6">
        <v>0</v>
      </c>
      <c r="G1310" s="5">
        <v>0</v>
      </c>
      <c r="H1310" s="6">
        <v>0</v>
      </c>
      <c r="I1310" s="5">
        <v>0</v>
      </c>
      <c r="J1310" s="6">
        <v>0</v>
      </c>
      <c r="K1310" s="5">
        <v>0</v>
      </c>
      <c r="L1310" s="6">
        <v>0</v>
      </c>
      <c r="M1310" s="5">
        <v>0</v>
      </c>
      <c r="N1310" s="6">
        <v>0</v>
      </c>
      <c r="O1310" s="5">
        <v>0</v>
      </c>
      <c r="P1310" s="6">
        <v>0</v>
      </c>
      <c r="Q1310" s="5">
        <v>0</v>
      </c>
      <c r="R1310" s="6">
        <v>0</v>
      </c>
      <c r="S1310" s="5">
        <v>0</v>
      </c>
      <c r="T1310" s="6">
        <v>0</v>
      </c>
      <c r="U1310" s="5">
        <v>0</v>
      </c>
      <c r="V1310" s="6">
        <v>0</v>
      </c>
      <c r="W1310" s="5">
        <v>0</v>
      </c>
      <c r="X1310" s="6">
        <v>0</v>
      </c>
      <c r="Y1310" s="5">
        <v>0</v>
      </c>
      <c r="Z1310" s="6">
        <v>0</v>
      </c>
      <c r="AA1310" s="5">
        <v>0</v>
      </c>
      <c r="AB1310" s="6">
        <v>0</v>
      </c>
      <c r="AC1310" s="5">
        <v>0</v>
      </c>
      <c r="AD1310" s="6">
        <v>0</v>
      </c>
      <c r="AE1310" s="5">
        <v>1.9539999999999998E-2</v>
      </c>
      <c r="AF1310" s="6">
        <v>1.2090000000000001</v>
      </c>
    </row>
    <row r="1311" spans="2:32" x14ac:dyDescent="0.35">
      <c r="B1311" s="1" t="s">
        <v>731</v>
      </c>
      <c r="C1311" s="5">
        <v>4.6299999999999996E-3</v>
      </c>
      <c r="D1311" s="6">
        <v>3.3639999999999999</v>
      </c>
      <c r="E1311" s="5">
        <v>0</v>
      </c>
      <c r="F1311" s="6">
        <v>0</v>
      </c>
      <c r="G1311" s="5">
        <v>0</v>
      </c>
      <c r="H1311" s="6">
        <v>0</v>
      </c>
      <c r="I1311" s="5">
        <v>0</v>
      </c>
      <c r="J1311" s="6">
        <v>0</v>
      </c>
      <c r="K1311" s="5">
        <v>0</v>
      </c>
      <c r="L1311" s="6">
        <v>0</v>
      </c>
      <c r="M1311" s="5">
        <v>0</v>
      </c>
      <c r="N1311" s="6">
        <v>0</v>
      </c>
      <c r="O1311" s="5">
        <v>0</v>
      </c>
      <c r="P1311" s="6">
        <v>0</v>
      </c>
      <c r="Q1311" s="5">
        <v>0</v>
      </c>
      <c r="R1311" s="6">
        <v>0</v>
      </c>
      <c r="S1311" s="5">
        <v>0</v>
      </c>
      <c r="T1311" s="6">
        <v>0</v>
      </c>
      <c r="U1311" s="5">
        <v>0</v>
      </c>
      <c r="V1311" s="6">
        <v>0</v>
      </c>
      <c r="W1311" s="5">
        <v>0</v>
      </c>
      <c r="X1311" s="6">
        <v>0</v>
      </c>
      <c r="Y1311" s="5">
        <v>0</v>
      </c>
      <c r="Z1311" s="6">
        <v>0</v>
      </c>
      <c r="AA1311" s="5">
        <v>0</v>
      </c>
      <c r="AB1311" s="6">
        <v>0</v>
      </c>
      <c r="AC1311" s="5">
        <v>2.862E-2</v>
      </c>
      <c r="AD1311" s="6">
        <v>3.3639999999999999</v>
      </c>
      <c r="AE1311" s="5">
        <v>0</v>
      </c>
      <c r="AF1311" s="6">
        <v>0</v>
      </c>
    </row>
    <row r="1312" spans="2:32" x14ac:dyDescent="0.35">
      <c r="B1312" s="1" t="s">
        <v>732</v>
      </c>
      <c r="C1312" s="5">
        <v>7.7999999999999999E-4</v>
      </c>
      <c r="D1312" s="6">
        <v>0.56799999999999995</v>
      </c>
      <c r="E1312" s="5">
        <v>0</v>
      </c>
      <c r="F1312" s="6">
        <v>0</v>
      </c>
      <c r="G1312" s="5">
        <v>0</v>
      </c>
      <c r="H1312" s="6">
        <v>0</v>
      </c>
      <c r="I1312" s="5">
        <v>0</v>
      </c>
      <c r="J1312" s="6">
        <v>0</v>
      </c>
      <c r="K1312" s="5">
        <v>0</v>
      </c>
      <c r="L1312" s="6">
        <v>0</v>
      </c>
      <c r="M1312" s="5">
        <v>0</v>
      </c>
      <c r="N1312" s="6">
        <v>0</v>
      </c>
      <c r="O1312" s="5">
        <v>0</v>
      </c>
      <c r="P1312" s="6">
        <v>0</v>
      </c>
      <c r="Q1312" s="5">
        <v>0</v>
      </c>
      <c r="R1312" s="6">
        <v>0</v>
      </c>
      <c r="S1312" s="5">
        <v>0</v>
      </c>
      <c r="T1312" s="6">
        <v>0</v>
      </c>
      <c r="U1312" s="5">
        <v>0</v>
      </c>
      <c r="V1312" s="6">
        <v>0</v>
      </c>
      <c r="W1312" s="5">
        <v>0</v>
      </c>
      <c r="X1312" s="6">
        <v>0</v>
      </c>
      <c r="Y1312" s="5">
        <v>8.5000000000000006E-3</v>
      </c>
      <c r="Z1312" s="6">
        <v>0.56799999999999995</v>
      </c>
      <c r="AA1312" s="5">
        <v>0</v>
      </c>
      <c r="AB1312" s="6">
        <v>0</v>
      </c>
      <c r="AC1312" s="5">
        <v>0</v>
      </c>
      <c r="AD1312" s="6">
        <v>0</v>
      </c>
      <c r="AE1312" s="5">
        <v>0</v>
      </c>
      <c r="AF1312" s="6">
        <v>0</v>
      </c>
    </row>
    <row r="1313" spans="2:32" x14ac:dyDescent="0.35">
      <c r="B1313" s="1" t="s">
        <v>733</v>
      </c>
      <c r="C1313" s="5">
        <v>0</v>
      </c>
      <c r="D1313" s="6">
        <v>0</v>
      </c>
      <c r="E1313" s="5">
        <v>0</v>
      </c>
      <c r="F1313" s="6">
        <v>0</v>
      </c>
      <c r="G1313" s="5">
        <v>0</v>
      </c>
      <c r="H1313" s="6">
        <v>0</v>
      </c>
      <c r="I1313" s="5">
        <v>0</v>
      </c>
      <c r="J1313" s="6">
        <v>0</v>
      </c>
      <c r="K1313" s="5">
        <v>0</v>
      </c>
      <c r="L1313" s="6">
        <v>0</v>
      </c>
      <c r="M1313" s="5">
        <v>0</v>
      </c>
      <c r="N1313" s="6">
        <v>0</v>
      </c>
      <c r="O1313" s="5">
        <v>0</v>
      </c>
      <c r="P1313" s="6">
        <v>0</v>
      </c>
      <c r="Q1313" s="5">
        <v>0</v>
      </c>
      <c r="R1313" s="6">
        <v>0</v>
      </c>
      <c r="S1313" s="5">
        <v>0</v>
      </c>
      <c r="T1313" s="6">
        <v>0</v>
      </c>
      <c r="U1313" s="5">
        <v>0</v>
      </c>
      <c r="V1313" s="6">
        <v>0</v>
      </c>
      <c r="W1313" s="5">
        <v>0</v>
      </c>
      <c r="X1313" s="6">
        <v>0</v>
      </c>
      <c r="Y1313" s="5">
        <v>0</v>
      </c>
      <c r="Z1313" s="6">
        <v>0</v>
      </c>
      <c r="AA1313" s="5">
        <v>0</v>
      </c>
      <c r="AB1313" s="6">
        <v>0</v>
      </c>
      <c r="AC1313" s="5">
        <v>0</v>
      </c>
      <c r="AD1313" s="6">
        <v>0</v>
      </c>
      <c r="AE1313" s="5">
        <v>0</v>
      </c>
      <c r="AF1313" s="6">
        <v>0</v>
      </c>
    </row>
    <row r="1314" spans="2:32" x14ac:dyDescent="0.35">
      <c r="B1314" s="1" t="s">
        <v>734</v>
      </c>
      <c r="C1314" s="5">
        <v>0</v>
      </c>
      <c r="D1314" s="6">
        <v>0</v>
      </c>
      <c r="E1314" s="5">
        <v>0</v>
      </c>
      <c r="F1314" s="6">
        <v>0</v>
      </c>
      <c r="G1314" s="5">
        <v>0</v>
      </c>
      <c r="H1314" s="6">
        <v>0</v>
      </c>
      <c r="I1314" s="5">
        <v>0</v>
      </c>
      <c r="J1314" s="6">
        <v>0</v>
      </c>
      <c r="K1314" s="5">
        <v>0</v>
      </c>
      <c r="L1314" s="6">
        <v>0</v>
      </c>
      <c r="M1314" s="5">
        <v>0</v>
      </c>
      <c r="N1314" s="6">
        <v>0</v>
      </c>
      <c r="O1314" s="5">
        <v>0</v>
      </c>
      <c r="P1314" s="6">
        <v>0</v>
      </c>
      <c r="Q1314" s="5">
        <v>0</v>
      </c>
      <c r="R1314" s="6">
        <v>0</v>
      </c>
      <c r="S1314" s="5">
        <v>0</v>
      </c>
      <c r="T1314" s="6">
        <v>0</v>
      </c>
      <c r="U1314" s="5">
        <v>0</v>
      </c>
      <c r="V1314" s="6">
        <v>0</v>
      </c>
      <c r="W1314" s="5">
        <v>0</v>
      </c>
      <c r="X1314" s="6">
        <v>0</v>
      </c>
      <c r="Y1314" s="5">
        <v>0</v>
      </c>
      <c r="Z1314" s="6">
        <v>0</v>
      </c>
      <c r="AA1314" s="5">
        <v>0</v>
      </c>
      <c r="AB1314" s="6">
        <v>0</v>
      </c>
      <c r="AC1314" s="5">
        <v>0</v>
      </c>
      <c r="AD1314" s="6">
        <v>0</v>
      </c>
      <c r="AE1314" s="5">
        <v>0</v>
      </c>
      <c r="AF1314" s="6">
        <v>0</v>
      </c>
    </row>
    <row r="1315" spans="2:32" x14ac:dyDescent="0.35">
      <c r="B1315" s="1" t="s">
        <v>735</v>
      </c>
      <c r="C1315" s="5">
        <v>0</v>
      </c>
      <c r="D1315" s="6">
        <v>0</v>
      </c>
      <c r="E1315" s="5">
        <v>0</v>
      </c>
      <c r="F1315" s="6">
        <v>0</v>
      </c>
      <c r="G1315" s="5">
        <v>0</v>
      </c>
      <c r="H1315" s="6">
        <v>0</v>
      </c>
      <c r="I1315" s="5">
        <v>0</v>
      </c>
      <c r="J1315" s="6">
        <v>0</v>
      </c>
      <c r="K1315" s="5">
        <v>0</v>
      </c>
      <c r="L1315" s="6">
        <v>0</v>
      </c>
      <c r="M1315" s="5">
        <v>0</v>
      </c>
      <c r="N1315" s="6">
        <v>0</v>
      </c>
      <c r="O1315" s="5">
        <v>0</v>
      </c>
      <c r="P1315" s="6">
        <v>0</v>
      </c>
      <c r="Q1315" s="5">
        <v>0</v>
      </c>
      <c r="R1315" s="6">
        <v>0</v>
      </c>
      <c r="S1315" s="5">
        <v>0</v>
      </c>
      <c r="T1315" s="6">
        <v>0</v>
      </c>
      <c r="U1315" s="5">
        <v>0</v>
      </c>
      <c r="V1315" s="6">
        <v>0</v>
      </c>
      <c r="W1315" s="5">
        <v>0</v>
      </c>
      <c r="X1315" s="6">
        <v>0</v>
      </c>
      <c r="Y1315" s="5">
        <v>0</v>
      </c>
      <c r="Z1315" s="6">
        <v>0</v>
      </c>
      <c r="AA1315" s="5">
        <v>0</v>
      </c>
      <c r="AB1315" s="6">
        <v>0</v>
      </c>
      <c r="AC1315" s="5">
        <v>0</v>
      </c>
      <c r="AD1315" s="6">
        <v>0</v>
      </c>
      <c r="AE1315" s="5">
        <v>0</v>
      </c>
      <c r="AF1315" s="6">
        <v>0</v>
      </c>
    </row>
    <row r="1316" spans="2:32" x14ac:dyDescent="0.35">
      <c r="B1316" s="1" t="s">
        <v>736</v>
      </c>
      <c r="C1316" s="5">
        <v>0</v>
      </c>
      <c r="D1316" s="6">
        <v>0</v>
      </c>
      <c r="E1316" s="5">
        <v>0</v>
      </c>
      <c r="F1316" s="6">
        <v>0</v>
      </c>
      <c r="G1316" s="5">
        <v>0</v>
      </c>
      <c r="H1316" s="6">
        <v>0</v>
      </c>
      <c r="I1316" s="5">
        <v>0</v>
      </c>
      <c r="J1316" s="6">
        <v>0</v>
      </c>
      <c r="K1316" s="5">
        <v>0</v>
      </c>
      <c r="L1316" s="6">
        <v>0</v>
      </c>
      <c r="M1316" s="5">
        <v>0</v>
      </c>
      <c r="N1316" s="6">
        <v>0</v>
      </c>
      <c r="O1316" s="5">
        <v>0</v>
      </c>
      <c r="P1316" s="6">
        <v>0</v>
      </c>
      <c r="Q1316" s="5">
        <v>0</v>
      </c>
      <c r="R1316" s="6">
        <v>0</v>
      </c>
      <c r="S1316" s="5">
        <v>0</v>
      </c>
      <c r="T1316" s="6">
        <v>0</v>
      </c>
      <c r="U1316" s="5">
        <v>0</v>
      </c>
      <c r="V1316" s="6">
        <v>0</v>
      </c>
      <c r="W1316" s="5">
        <v>0</v>
      </c>
      <c r="X1316" s="6">
        <v>0</v>
      </c>
      <c r="Y1316" s="5">
        <v>0</v>
      </c>
      <c r="Z1316" s="6">
        <v>0</v>
      </c>
      <c r="AA1316" s="5">
        <v>0</v>
      </c>
      <c r="AB1316" s="6">
        <v>0</v>
      </c>
      <c r="AC1316" s="5">
        <v>0</v>
      </c>
      <c r="AD1316" s="6">
        <v>0</v>
      </c>
      <c r="AE1316" s="5">
        <v>0</v>
      </c>
      <c r="AF1316" s="6">
        <v>0</v>
      </c>
    </row>
    <row r="1317" spans="2:32" x14ac:dyDescent="0.35">
      <c r="B1317" s="1" t="s">
        <v>737</v>
      </c>
      <c r="C1317" s="5">
        <v>8.7899999999999992E-3</v>
      </c>
      <c r="D1317" s="6">
        <v>6.391</v>
      </c>
      <c r="E1317" s="5">
        <v>0</v>
      </c>
      <c r="F1317" s="6">
        <v>0</v>
      </c>
      <c r="G1317" s="5">
        <v>0</v>
      </c>
      <c r="H1317" s="6">
        <v>0</v>
      </c>
      <c r="I1317" s="5">
        <v>0</v>
      </c>
      <c r="J1317" s="6">
        <v>0</v>
      </c>
      <c r="K1317" s="5">
        <v>0</v>
      </c>
      <c r="L1317" s="6">
        <v>0</v>
      </c>
      <c r="M1317" s="5">
        <v>0</v>
      </c>
      <c r="N1317" s="6">
        <v>0</v>
      </c>
      <c r="O1317" s="5">
        <v>0</v>
      </c>
      <c r="P1317" s="6">
        <v>0</v>
      </c>
      <c r="Q1317" s="5">
        <v>0</v>
      </c>
      <c r="R1317" s="6">
        <v>0</v>
      </c>
      <c r="S1317" s="5">
        <v>0</v>
      </c>
      <c r="T1317" s="6">
        <v>0</v>
      </c>
      <c r="U1317" s="5">
        <v>2.385E-2</v>
      </c>
      <c r="V1317" s="6">
        <v>0.751</v>
      </c>
      <c r="W1317" s="5">
        <v>0</v>
      </c>
      <c r="X1317" s="6">
        <v>0</v>
      </c>
      <c r="Y1317" s="5">
        <v>4.5199999999999997E-2</v>
      </c>
      <c r="Z1317" s="6">
        <v>3.0190000000000001</v>
      </c>
      <c r="AA1317" s="5">
        <v>2.9159999999999998E-2</v>
      </c>
      <c r="AB1317" s="6">
        <v>2.6219999999999999</v>
      </c>
      <c r="AC1317" s="5">
        <v>0</v>
      </c>
      <c r="AD1317" s="6">
        <v>0</v>
      </c>
      <c r="AE1317" s="5">
        <v>0</v>
      </c>
      <c r="AF1317" s="6">
        <v>0</v>
      </c>
    </row>
    <row r="1318" spans="2:32" x14ac:dyDescent="0.35">
      <c r="B1318" s="1" t="s">
        <v>738</v>
      </c>
      <c r="C1318" s="5">
        <v>4.15E-3</v>
      </c>
      <c r="D1318" s="6">
        <v>3.0190000000000001</v>
      </c>
      <c r="E1318" s="5">
        <v>0</v>
      </c>
      <c r="F1318" s="6">
        <v>0</v>
      </c>
      <c r="G1318" s="5">
        <v>0</v>
      </c>
      <c r="H1318" s="6">
        <v>0</v>
      </c>
      <c r="I1318" s="5">
        <v>0</v>
      </c>
      <c r="J1318" s="6">
        <v>0</v>
      </c>
      <c r="K1318" s="5">
        <v>0</v>
      </c>
      <c r="L1318" s="6">
        <v>0</v>
      </c>
      <c r="M1318" s="5">
        <v>0</v>
      </c>
      <c r="N1318" s="6">
        <v>0</v>
      </c>
      <c r="O1318" s="5">
        <v>0</v>
      </c>
      <c r="P1318" s="6">
        <v>0</v>
      </c>
      <c r="Q1318" s="5">
        <v>0</v>
      </c>
      <c r="R1318" s="6">
        <v>0</v>
      </c>
      <c r="S1318" s="5">
        <v>0</v>
      </c>
      <c r="T1318" s="6">
        <v>0</v>
      </c>
      <c r="U1318" s="5">
        <v>0</v>
      </c>
      <c r="V1318" s="6">
        <v>0</v>
      </c>
      <c r="W1318" s="5">
        <v>0</v>
      </c>
      <c r="X1318" s="6">
        <v>0</v>
      </c>
      <c r="Y1318" s="5">
        <v>4.5199999999999997E-2</v>
      </c>
      <c r="Z1318" s="6">
        <v>3.0190000000000001</v>
      </c>
      <c r="AA1318" s="5">
        <v>0</v>
      </c>
      <c r="AB1318" s="6">
        <v>0</v>
      </c>
      <c r="AC1318" s="5">
        <v>0</v>
      </c>
      <c r="AD1318" s="6">
        <v>0</v>
      </c>
      <c r="AE1318" s="5">
        <v>0</v>
      </c>
      <c r="AF1318" s="6">
        <v>0</v>
      </c>
    </row>
    <row r="1319" spans="2:32" x14ac:dyDescent="0.35">
      <c r="B1319" s="1" t="s">
        <v>739</v>
      </c>
      <c r="C1319" s="5">
        <v>0</v>
      </c>
      <c r="D1319" s="6">
        <v>0</v>
      </c>
      <c r="E1319" s="5">
        <v>0</v>
      </c>
      <c r="F1319" s="6">
        <v>0</v>
      </c>
      <c r="G1319" s="5">
        <v>0</v>
      </c>
      <c r="H1319" s="6">
        <v>0</v>
      </c>
      <c r="I1319" s="5">
        <v>0</v>
      </c>
      <c r="J1319" s="6">
        <v>0</v>
      </c>
      <c r="K1319" s="5">
        <v>0</v>
      </c>
      <c r="L1319" s="6">
        <v>0</v>
      </c>
      <c r="M1319" s="5">
        <v>0</v>
      </c>
      <c r="N1319" s="6">
        <v>0</v>
      </c>
      <c r="O1319" s="5">
        <v>0</v>
      </c>
      <c r="P1319" s="6">
        <v>0</v>
      </c>
      <c r="Q1319" s="5">
        <v>0</v>
      </c>
      <c r="R1319" s="6">
        <v>0</v>
      </c>
      <c r="S1319" s="5">
        <v>0</v>
      </c>
      <c r="T1319" s="6">
        <v>0</v>
      </c>
      <c r="U1319" s="5">
        <v>0</v>
      </c>
      <c r="V1319" s="6">
        <v>0</v>
      </c>
      <c r="W1319" s="5">
        <v>0</v>
      </c>
      <c r="X1319" s="6">
        <v>0</v>
      </c>
      <c r="Y1319" s="5">
        <v>0</v>
      </c>
      <c r="Z1319" s="6">
        <v>0</v>
      </c>
      <c r="AA1319" s="5">
        <v>0</v>
      </c>
      <c r="AB1319" s="6">
        <v>0</v>
      </c>
      <c r="AC1319" s="5">
        <v>0</v>
      </c>
      <c r="AD1319" s="6">
        <v>0</v>
      </c>
      <c r="AE1319" s="5">
        <v>0</v>
      </c>
      <c r="AF1319" s="6">
        <v>0</v>
      </c>
    </row>
    <row r="1320" spans="2:32" x14ac:dyDescent="0.35">
      <c r="B1320" s="1" t="s">
        <v>740</v>
      </c>
      <c r="C1320" s="5">
        <v>0</v>
      </c>
      <c r="D1320" s="6">
        <v>0</v>
      </c>
      <c r="E1320" s="5">
        <v>0</v>
      </c>
      <c r="F1320" s="6">
        <v>0</v>
      </c>
      <c r="G1320" s="5">
        <v>0</v>
      </c>
      <c r="H1320" s="6">
        <v>0</v>
      </c>
      <c r="I1320" s="5">
        <v>0</v>
      </c>
      <c r="J1320" s="6">
        <v>0</v>
      </c>
      <c r="K1320" s="5">
        <v>0</v>
      </c>
      <c r="L1320" s="6">
        <v>0</v>
      </c>
      <c r="M1320" s="5">
        <v>0</v>
      </c>
      <c r="N1320" s="6">
        <v>0</v>
      </c>
      <c r="O1320" s="5">
        <v>0</v>
      </c>
      <c r="P1320" s="6">
        <v>0</v>
      </c>
      <c r="Q1320" s="5">
        <v>0</v>
      </c>
      <c r="R1320" s="6">
        <v>0</v>
      </c>
      <c r="S1320" s="5">
        <v>0</v>
      </c>
      <c r="T1320" s="6">
        <v>0</v>
      </c>
      <c r="U1320" s="5">
        <v>0</v>
      </c>
      <c r="V1320" s="6">
        <v>0</v>
      </c>
      <c r="W1320" s="5">
        <v>0</v>
      </c>
      <c r="X1320" s="6">
        <v>0</v>
      </c>
      <c r="Y1320" s="5">
        <v>0</v>
      </c>
      <c r="Z1320" s="6">
        <v>0</v>
      </c>
      <c r="AA1320" s="5">
        <v>0</v>
      </c>
      <c r="AB1320" s="6">
        <v>0</v>
      </c>
      <c r="AC1320" s="5">
        <v>0</v>
      </c>
      <c r="AD1320" s="6">
        <v>0</v>
      </c>
      <c r="AE1320" s="5">
        <v>0</v>
      </c>
      <c r="AF1320" s="6">
        <v>0</v>
      </c>
    </row>
    <row r="1321" spans="2:32" x14ac:dyDescent="0.35">
      <c r="B1321" s="1" t="s">
        <v>741</v>
      </c>
      <c r="C1321" s="5">
        <v>0</v>
      </c>
      <c r="D1321" s="6">
        <v>0</v>
      </c>
      <c r="E1321" s="5">
        <v>0</v>
      </c>
      <c r="F1321" s="6">
        <v>0</v>
      </c>
      <c r="G1321" s="5">
        <v>0</v>
      </c>
      <c r="H1321" s="6">
        <v>0</v>
      </c>
      <c r="I1321" s="5">
        <v>0</v>
      </c>
      <c r="J1321" s="6">
        <v>0</v>
      </c>
      <c r="K1321" s="5">
        <v>0</v>
      </c>
      <c r="L1321" s="6">
        <v>0</v>
      </c>
      <c r="M1321" s="5">
        <v>0</v>
      </c>
      <c r="N1321" s="6">
        <v>0</v>
      </c>
      <c r="O1321" s="5">
        <v>0</v>
      </c>
      <c r="P1321" s="6">
        <v>0</v>
      </c>
      <c r="Q1321" s="5">
        <v>0</v>
      </c>
      <c r="R1321" s="6">
        <v>0</v>
      </c>
      <c r="S1321" s="5">
        <v>0</v>
      </c>
      <c r="T1321" s="6">
        <v>0</v>
      </c>
      <c r="U1321" s="5">
        <v>0</v>
      </c>
      <c r="V1321" s="6">
        <v>0</v>
      </c>
      <c r="W1321" s="5">
        <v>0</v>
      </c>
      <c r="X1321" s="6">
        <v>0</v>
      </c>
      <c r="Y1321" s="5">
        <v>0</v>
      </c>
      <c r="Z1321" s="6">
        <v>0</v>
      </c>
      <c r="AA1321" s="5">
        <v>0</v>
      </c>
      <c r="AB1321" s="6">
        <v>0</v>
      </c>
      <c r="AC1321" s="5">
        <v>0</v>
      </c>
      <c r="AD1321" s="6">
        <v>0</v>
      </c>
      <c r="AE1321" s="5">
        <v>0</v>
      </c>
      <c r="AF1321" s="6">
        <v>0</v>
      </c>
    </row>
    <row r="1322" spans="2:32" x14ac:dyDescent="0.35">
      <c r="B1322" s="1" t="s">
        <v>742</v>
      </c>
      <c r="C1322" s="5">
        <v>0</v>
      </c>
      <c r="D1322" s="6">
        <v>0</v>
      </c>
      <c r="E1322" s="5">
        <v>0</v>
      </c>
      <c r="F1322" s="6">
        <v>0</v>
      </c>
      <c r="G1322" s="5">
        <v>0</v>
      </c>
      <c r="H1322" s="6">
        <v>0</v>
      </c>
      <c r="I1322" s="5">
        <v>0</v>
      </c>
      <c r="J1322" s="6">
        <v>0</v>
      </c>
      <c r="K1322" s="5">
        <v>0</v>
      </c>
      <c r="L1322" s="6">
        <v>0</v>
      </c>
      <c r="M1322" s="5">
        <v>0</v>
      </c>
      <c r="N1322" s="6">
        <v>0</v>
      </c>
      <c r="O1322" s="5">
        <v>0</v>
      </c>
      <c r="P1322" s="6">
        <v>0</v>
      </c>
      <c r="Q1322" s="5">
        <v>0</v>
      </c>
      <c r="R1322" s="6">
        <v>0</v>
      </c>
      <c r="S1322" s="5">
        <v>0</v>
      </c>
      <c r="T1322" s="6">
        <v>0</v>
      </c>
      <c r="U1322" s="5">
        <v>0</v>
      </c>
      <c r="V1322" s="6">
        <v>0</v>
      </c>
      <c r="W1322" s="5">
        <v>0</v>
      </c>
      <c r="X1322" s="6">
        <v>0</v>
      </c>
      <c r="Y1322" s="5">
        <v>0</v>
      </c>
      <c r="Z1322" s="6">
        <v>0</v>
      </c>
      <c r="AA1322" s="5">
        <v>0</v>
      </c>
      <c r="AB1322" s="6">
        <v>0</v>
      </c>
      <c r="AC1322" s="5">
        <v>0</v>
      </c>
      <c r="AD1322" s="6">
        <v>0</v>
      </c>
      <c r="AE1322" s="5">
        <v>0</v>
      </c>
      <c r="AF1322" s="6">
        <v>0</v>
      </c>
    </row>
    <row r="1323" spans="2:32" x14ac:dyDescent="0.35">
      <c r="B1323" s="1" t="s">
        <v>743</v>
      </c>
      <c r="C1323" s="5">
        <v>0</v>
      </c>
      <c r="D1323" s="6">
        <v>0</v>
      </c>
      <c r="E1323" s="5">
        <v>0</v>
      </c>
      <c r="F1323" s="6">
        <v>0</v>
      </c>
      <c r="G1323" s="5">
        <v>0</v>
      </c>
      <c r="H1323" s="6">
        <v>0</v>
      </c>
      <c r="I1323" s="5">
        <v>0</v>
      </c>
      <c r="J1323" s="6">
        <v>0</v>
      </c>
      <c r="K1323" s="5">
        <v>0</v>
      </c>
      <c r="L1323" s="6">
        <v>0</v>
      </c>
      <c r="M1323" s="5">
        <v>0</v>
      </c>
      <c r="N1323" s="6">
        <v>0</v>
      </c>
      <c r="O1323" s="5">
        <v>0</v>
      </c>
      <c r="P1323" s="6">
        <v>0</v>
      </c>
      <c r="Q1323" s="5">
        <v>0</v>
      </c>
      <c r="R1323" s="6">
        <v>0</v>
      </c>
      <c r="S1323" s="5">
        <v>0</v>
      </c>
      <c r="T1323" s="6">
        <v>0</v>
      </c>
      <c r="U1323" s="5">
        <v>0</v>
      </c>
      <c r="V1323" s="6">
        <v>0</v>
      </c>
      <c r="W1323" s="5">
        <v>0</v>
      </c>
      <c r="X1323" s="6">
        <v>0</v>
      </c>
      <c r="Y1323" s="5">
        <v>0</v>
      </c>
      <c r="Z1323" s="6">
        <v>0</v>
      </c>
      <c r="AA1323" s="5">
        <v>0</v>
      </c>
      <c r="AB1323" s="6">
        <v>0</v>
      </c>
      <c r="AC1323" s="5">
        <v>0</v>
      </c>
      <c r="AD1323" s="6">
        <v>0</v>
      </c>
      <c r="AE1323" s="5">
        <v>0</v>
      </c>
      <c r="AF1323" s="6">
        <v>0</v>
      </c>
    </row>
    <row r="1324" spans="2:32" x14ac:dyDescent="0.35">
      <c r="B1324" s="1" t="s">
        <v>744</v>
      </c>
      <c r="C1324" s="5">
        <v>0</v>
      </c>
      <c r="D1324" s="6">
        <v>0</v>
      </c>
      <c r="E1324" s="5">
        <v>0</v>
      </c>
      <c r="F1324" s="6">
        <v>0</v>
      </c>
      <c r="G1324" s="5">
        <v>0</v>
      </c>
      <c r="H1324" s="6">
        <v>0</v>
      </c>
      <c r="I1324" s="5">
        <v>0</v>
      </c>
      <c r="J1324" s="6">
        <v>0</v>
      </c>
      <c r="K1324" s="5">
        <v>0</v>
      </c>
      <c r="L1324" s="6">
        <v>0</v>
      </c>
      <c r="M1324" s="5">
        <v>0</v>
      </c>
      <c r="N1324" s="6">
        <v>0</v>
      </c>
      <c r="O1324" s="5">
        <v>0</v>
      </c>
      <c r="P1324" s="6">
        <v>0</v>
      </c>
      <c r="Q1324" s="5">
        <v>0</v>
      </c>
      <c r="R1324" s="6">
        <v>0</v>
      </c>
      <c r="S1324" s="5">
        <v>0</v>
      </c>
      <c r="T1324" s="6">
        <v>0</v>
      </c>
      <c r="U1324" s="5">
        <v>0</v>
      </c>
      <c r="V1324" s="6">
        <v>0</v>
      </c>
      <c r="W1324" s="5">
        <v>0</v>
      </c>
      <c r="X1324" s="6">
        <v>0</v>
      </c>
      <c r="Y1324" s="5">
        <v>0</v>
      </c>
      <c r="Z1324" s="6">
        <v>0</v>
      </c>
      <c r="AA1324" s="5">
        <v>0</v>
      </c>
      <c r="AB1324" s="6">
        <v>0</v>
      </c>
      <c r="AC1324" s="5">
        <v>0</v>
      </c>
      <c r="AD1324" s="6">
        <v>0</v>
      </c>
      <c r="AE1324" s="5">
        <v>0</v>
      </c>
      <c r="AF1324" s="6">
        <v>0</v>
      </c>
    </row>
    <row r="1325" spans="2:32" x14ac:dyDescent="0.35">
      <c r="B1325" s="1" t="s">
        <v>745</v>
      </c>
      <c r="C1325" s="5">
        <v>7.3999999999999999E-4</v>
      </c>
      <c r="D1325" s="6">
        <v>0.53900000000000003</v>
      </c>
      <c r="E1325" s="5">
        <v>0</v>
      </c>
      <c r="F1325" s="6">
        <v>0</v>
      </c>
      <c r="G1325" s="5">
        <v>0</v>
      </c>
      <c r="H1325" s="6">
        <v>0</v>
      </c>
      <c r="I1325" s="5">
        <v>0</v>
      </c>
      <c r="J1325" s="6">
        <v>0</v>
      </c>
      <c r="K1325" s="5">
        <v>0</v>
      </c>
      <c r="L1325" s="6">
        <v>0</v>
      </c>
      <c r="M1325" s="5">
        <v>0</v>
      </c>
      <c r="N1325" s="6">
        <v>0</v>
      </c>
      <c r="O1325" s="5">
        <v>0</v>
      </c>
      <c r="P1325" s="6">
        <v>0</v>
      </c>
      <c r="Q1325" s="5">
        <v>0</v>
      </c>
      <c r="R1325" s="6">
        <v>0</v>
      </c>
      <c r="S1325" s="5">
        <v>6.5199999999999998E-3</v>
      </c>
      <c r="T1325" s="6">
        <v>0.53900000000000003</v>
      </c>
      <c r="U1325" s="5">
        <v>0</v>
      </c>
      <c r="V1325" s="6">
        <v>0</v>
      </c>
      <c r="W1325" s="5">
        <v>0</v>
      </c>
      <c r="X1325" s="6">
        <v>0</v>
      </c>
      <c r="Y1325" s="5">
        <v>0</v>
      </c>
      <c r="Z1325" s="6">
        <v>0</v>
      </c>
      <c r="AA1325" s="5">
        <v>0</v>
      </c>
      <c r="AB1325" s="6">
        <v>0</v>
      </c>
      <c r="AC1325" s="5">
        <v>0</v>
      </c>
      <c r="AD1325" s="6">
        <v>0</v>
      </c>
      <c r="AE1325" s="5">
        <v>0</v>
      </c>
      <c r="AF1325" s="6">
        <v>0</v>
      </c>
    </row>
    <row r="1326" spans="2:32" x14ac:dyDescent="0.35">
      <c r="B1326" s="1" t="s">
        <v>746</v>
      </c>
      <c r="C1326" s="5">
        <v>6.4999999999999997E-4</v>
      </c>
      <c r="D1326" s="6">
        <v>0.47299999999999998</v>
      </c>
      <c r="E1326" s="5">
        <v>0</v>
      </c>
      <c r="F1326" s="6">
        <v>0</v>
      </c>
      <c r="G1326" s="5">
        <v>0</v>
      </c>
      <c r="H1326" s="6">
        <v>0</v>
      </c>
      <c r="I1326" s="5">
        <v>0</v>
      </c>
      <c r="J1326" s="6">
        <v>0</v>
      </c>
      <c r="K1326" s="5">
        <v>0</v>
      </c>
      <c r="L1326" s="6">
        <v>0</v>
      </c>
      <c r="M1326" s="5">
        <v>0</v>
      </c>
      <c r="N1326" s="6">
        <v>0</v>
      </c>
      <c r="O1326" s="5">
        <v>0</v>
      </c>
      <c r="P1326" s="6">
        <v>0</v>
      </c>
      <c r="Q1326" s="5">
        <v>0</v>
      </c>
      <c r="R1326" s="6">
        <v>0</v>
      </c>
      <c r="S1326" s="5">
        <v>0</v>
      </c>
      <c r="T1326" s="6">
        <v>0</v>
      </c>
      <c r="U1326" s="5">
        <v>0</v>
      </c>
      <c r="V1326" s="6">
        <v>0</v>
      </c>
      <c r="W1326" s="5">
        <v>0</v>
      </c>
      <c r="X1326" s="6">
        <v>0</v>
      </c>
      <c r="Y1326" s="5">
        <v>0</v>
      </c>
      <c r="Z1326" s="6">
        <v>0</v>
      </c>
      <c r="AA1326" s="5">
        <v>0</v>
      </c>
      <c r="AB1326" s="6">
        <v>0</v>
      </c>
      <c r="AC1326" s="5">
        <v>0</v>
      </c>
      <c r="AD1326" s="6">
        <v>0</v>
      </c>
      <c r="AE1326" s="5">
        <v>7.6499999999999997E-3</v>
      </c>
      <c r="AF1326" s="6">
        <v>0.47299999999999998</v>
      </c>
    </row>
    <row r="1327" spans="2:32" x14ac:dyDescent="0.35">
      <c r="B1327" s="1" t="s">
        <v>747</v>
      </c>
      <c r="C1327" s="5">
        <v>0</v>
      </c>
      <c r="D1327" s="6">
        <v>0</v>
      </c>
      <c r="E1327" s="5">
        <v>0</v>
      </c>
      <c r="F1327" s="6">
        <v>0</v>
      </c>
      <c r="G1327" s="5">
        <v>0</v>
      </c>
      <c r="H1327" s="6">
        <v>0</v>
      </c>
      <c r="I1327" s="5">
        <v>0</v>
      </c>
      <c r="J1327" s="6">
        <v>0</v>
      </c>
      <c r="K1327" s="5">
        <v>0</v>
      </c>
      <c r="L1327" s="6">
        <v>0</v>
      </c>
      <c r="M1327" s="5">
        <v>0</v>
      </c>
      <c r="N1327" s="6">
        <v>0</v>
      </c>
      <c r="O1327" s="5">
        <v>0</v>
      </c>
      <c r="P1327" s="6">
        <v>0</v>
      </c>
      <c r="Q1327" s="5">
        <v>0</v>
      </c>
      <c r="R1327" s="6">
        <v>0</v>
      </c>
      <c r="S1327" s="5">
        <v>0</v>
      </c>
      <c r="T1327" s="6">
        <v>0</v>
      </c>
      <c r="U1327" s="5">
        <v>0</v>
      </c>
      <c r="V1327" s="6">
        <v>0</v>
      </c>
      <c r="W1327" s="5">
        <v>0</v>
      </c>
      <c r="X1327" s="6">
        <v>0</v>
      </c>
      <c r="Y1327" s="5">
        <v>0</v>
      </c>
      <c r="Z1327" s="6">
        <v>0</v>
      </c>
      <c r="AA1327" s="5">
        <v>0</v>
      </c>
      <c r="AB1327" s="6">
        <v>0</v>
      </c>
      <c r="AC1327" s="5">
        <v>0</v>
      </c>
      <c r="AD1327" s="6">
        <v>0</v>
      </c>
      <c r="AE1327" s="5">
        <v>0</v>
      </c>
      <c r="AF1327" s="6">
        <v>0</v>
      </c>
    </row>
    <row r="1328" spans="2:32" x14ac:dyDescent="0.35">
      <c r="B1328" s="1" t="s">
        <v>748</v>
      </c>
      <c r="C1328" s="5">
        <v>0</v>
      </c>
      <c r="D1328" s="6">
        <v>0</v>
      </c>
      <c r="E1328" s="5">
        <v>0</v>
      </c>
      <c r="F1328" s="6">
        <v>0</v>
      </c>
      <c r="G1328" s="5">
        <v>0</v>
      </c>
      <c r="H1328" s="6">
        <v>0</v>
      </c>
      <c r="I1328" s="5">
        <v>0</v>
      </c>
      <c r="J1328" s="6">
        <v>0</v>
      </c>
      <c r="K1328" s="5">
        <v>0</v>
      </c>
      <c r="L1328" s="6">
        <v>0</v>
      </c>
      <c r="M1328" s="5">
        <v>0</v>
      </c>
      <c r="N1328" s="6">
        <v>0</v>
      </c>
      <c r="O1328" s="5">
        <v>0</v>
      </c>
      <c r="P1328" s="6">
        <v>0</v>
      </c>
      <c r="Q1328" s="5">
        <v>0</v>
      </c>
      <c r="R1328" s="6">
        <v>0</v>
      </c>
      <c r="S1328" s="5">
        <v>0</v>
      </c>
      <c r="T1328" s="6">
        <v>0</v>
      </c>
      <c r="U1328" s="5">
        <v>0</v>
      </c>
      <c r="V1328" s="6">
        <v>0</v>
      </c>
      <c r="W1328" s="5">
        <v>0</v>
      </c>
      <c r="X1328" s="6">
        <v>0</v>
      </c>
      <c r="Y1328" s="5">
        <v>0</v>
      </c>
      <c r="Z1328" s="6">
        <v>0</v>
      </c>
      <c r="AA1328" s="5">
        <v>0</v>
      </c>
      <c r="AB1328" s="6">
        <v>0</v>
      </c>
      <c r="AC1328" s="5">
        <v>0</v>
      </c>
      <c r="AD1328" s="6">
        <v>0</v>
      </c>
      <c r="AE1328" s="5">
        <v>0</v>
      </c>
      <c r="AF1328" s="6">
        <v>0</v>
      </c>
    </row>
    <row r="1329" spans="2:32" x14ac:dyDescent="0.35">
      <c r="B1329" s="1" t="s">
        <v>749</v>
      </c>
      <c r="C1329" s="5">
        <v>1.3600000000000001E-3</v>
      </c>
      <c r="D1329" s="6">
        <v>0.98599999999999999</v>
      </c>
      <c r="E1329" s="5">
        <v>6.4900000000000001E-3</v>
      </c>
      <c r="F1329" s="6">
        <v>0.249</v>
      </c>
      <c r="G1329" s="5">
        <v>0</v>
      </c>
      <c r="H1329" s="6">
        <v>0</v>
      </c>
      <c r="I1329" s="5">
        <v>0</v>
      </c>
      <c r="J1329" s="6">
        <v>0</v>
      </c>
      <c r="K1329" s="5">
        <v>0</v>
      </c>
      <c r="L1329" s="6">
        <v>0</v>
      </c>
      <c r="M1329" s="5">
        <v>0</v>
      </c>
      <c r="N1329" s="6">
        <v>0</v>
      </c>
      <c r="O1329" s="5">
        <v>0</v>
      </c>
      <c r="P1329" s="6">
        <v>0</v>
      </c>
      <c r="Q1329" s="5">
        <v>0</v>
      </c>
      <c r="R1329" s="6">
        <v>0</v>
      </c>
      <c r="S1329" s="5">
        <v>0</v>
      </c>
      <c r="T1329" s="6">
        <v>0</v>
      </c>
      <c r="U1329" s="5">
        <v>0</v>
      </c>
      <c r="V1329" s="6">
        <v>0</v>
      </c>
      <c r="W1329" s="5">
        <v>0</v>
      </c>
      <c r="X1329" s="6">
        <v>0</v>
      </c>
      <c r="Y1329" s="5">
        <v>0</v>
      </c>
      <c r="Z1329" s="6">
        <v>0</v>
      </c>
      <c r="AA1329" s="5">
        <v>8.2000000000000007E-3</v>
      </c>
      <c r="AB1329" s="6">
        <v>0.73699999999999999</v>
      </c>
      <c r="AC1329" s="5">
        <v>0</v>
      </c>
      <c r="AD1329" s="6">
        <v>0</v>
      </c>
      <c r="AE1329" s="5">
        <v>0</v>
      </c>
      <c r="AF1329" s="6">
        <v>0</v>
      </c>
    </row>
    <row r="1330" spans="2:32" x14ac:dyDescent="0.35">
      <c r="B1330" s="1" t="s">
        <v>750</v>
      </c>
      <c r="C1330" s="5">
        <v>0</v>
      </c>
      <c r="D1330" s="6">
        <v>0</v>
      </c>
      <c r="E1330" s="5">
        <v>0</v>
      </c>
      <c r="F1330" s="6">
        <v>0</v>
      </c>
      <c r="G1330" s="5">
        <v>0</v>
      </c>
      <c r="H1330" s="6">
        <v>0</v>
      </c>
      <c r="I1330" s="5">
        <v>0</v>
      </c>
      <c r="J1330" s="6">
        <v>0</v>
      </c>
      <c r="K1330" s="5">
        <v>0</v>
      </c>
      <c r="L1330" s="6">
        <v>0</v>
      </c>
      <c r="M1330" s="5">
        <v>0</v>
      </c>
      <c r="N1330" s="6">
        <v>0</v>
      </c>
      <c r="O1330" s="5">
        <v>0</v>
      </c>
      <c r="P1330" s="6">
        <v>0</v>
      </c>
      <c r="Q1330" s="5">
        <v>0</v>
      </c>
      <c r="R1330" s="6">
        <v>0</v>
      </c>
      <c r="S1330" s="5">
        <v>0</v>
      </c>
      <c r="T1330" s="6">
        <v>0</v>
      </c>
      <c r="U1330" s="5">
        <v>0</v>
      </c>
      <c r="V1330" s="6">
        <v>0</v>
      </c>
      <c r="W1330" s="5">
        <v>0</v>
      </c>
      <c r="X1330" s="6">
        <v>0</v>
      </c>
      <c r="Y1330" s="5">
        <v>0</v>
      </c>
      <c r="Z1330" s="6">
        <v>0</v>
      </c>
      <c r="AA1330" s="5">
        <v>0</v>
      </c>
      <c r="AB1330" s="6">
        <v>0</v>
      </c>
      <c r="AC1330" s="5">
        <v>0</v>
      </c>
      <c r="AD1330" s="6">
        <v>0</v>
      </c>
      <c r="AE1330" s="5">
        <v>0</v>
      </c>
      <c r="AF1330" s="6">
        <v>0</v>
      </c>
    </row>
    <row r="1331" spans="2:32" x14ac:dyDescent="0.35">
      <c r="B1331" s="1" t="s">
        <v>751</v>
      </c>
      <c r="C1331" s="5">
        <v>0</v>
      </c>
      <c r="D1331" s="6">
        <v>0</v>
      </c>
      <c r="E1331" s="5">
        <v>0</v>
      </c>
      <c r="F1331" s="6">
        <v>0</v>
      </c>
      <c r="G1331" s="5">
        <v>0</v>
      </c>
      <c r="H1331" s="6">
        <v>0</v>
      </c>
      <c r="I1331" s="5">
        <v>0</v>
      </c>
      <c r="J1331" s="6">
        <v>0</v>
      </c>
      <c r="K1331" s="5">
        <v>0</v>
      </c>
      <c r="L1331" s="6">
        <v>0</v>
      </c>
      <c r="M1331" s="5">
        <v>0</v>
      </c>
      <c r="N1331" s="6">
        <v>0</v>
      </c>
      <c r="O1331" s="5">
        <v>0</v>
      </c>
      <c r="P1331" s="6">
        <v>0</v>
      </c>
      <c r="Q1331" s="5">
        <v>0</v>
      </c>
      <c r="R1331" s="6">
        <v>0</v>
      </c>
      <c r="S1331" s="5">
        <v>0</v>
      </c>
      <c r="T1331" s="6">
        <v>0</v>
      </c>
      <c r="U1331" s="5">
        <v>0</v>
      </c>
      <c r="V1331" s="6">
        <v>0</v>
      </c>
      <c r="W1331" s="5">
        <v>0</v>
      </c>
      <c r="X1331" s="6">
        <v>0</v>
      </c>
      <c r="Y1331" s="5">
        <v>0</v>
      </c>
      <c r="Z1331" s="6">
        <v>0</v>
      </c>
      <c r="AA1331" s="5">
        <v>0</v>
      </c>
      <c r="AB1331" s="6">
        <v>0</v>
      </c>
      <c r="AC1331" s="5">
        <v>0</v>
      </c>
      <c r="AD1331" s="6">
        <v>0</v>
      </c>
      <c r="AE1331" s="5">
        <v>0</v>
      </c>
      <c r="AF1331" s="6">
        <v>0</v>
      </c>
    </row>
    <row r="1332" spans="2:32" x14ac:dyDescent="0.35">
      <c r="B1332" s="1" t="s">
        <v>752</v>
      </c>
      <c r="C1332" s="5">
        <v>0</v>
      </c>
      <c r="D1332" s="6">
        <v>0</v>
      </c>
      <c r="E1332" s="5">
        <v>0</v>
      </c>
      <c r="F1332" s="6">
        <v>0</v>
      </c>
      <c r="G1332" s="5">
        <v>0</v>
      </c>
      <c r="H1332" s="6">
        <v>0</v>
      </c>
      <c r="I1332" s="5">
        <v>0</v>
      </c>
      <c r="J1332" s="6">
        <v>0</v>
      </c>
      <c r="K1332" s="5">
        <v>0</v>
      </c>
      <c r="L1332" s="6">
        <v>0</v>
      </c>
      <c r="M1332" s="5">
        <v>0</v>
      </c>
      <c r="N1332" s="6">
        <v>0</v>
      </c>
      <c r="O1332" s="5">
        <v>0</v>
      </c>
      <c r="P1332" s="6">
        <v>0</v>
      </c>
      <c r="Q1332" s="5">
        <v>0</v>
      </c>
      <c r="R1332" s="6">
        <v>0</v>
      </c>
      <c r="S1332" s="5">
        <v>0</v>
      </c>
      <c r="T1332" s="6">
        <v>0</v>
      </c>
      <c r="U1332" s="5">
        <v>0</v>
      </c>
      <c r="V1332" s="6">
        <v>0</v>
      </c>
      <c r="W1332" s="5">
        <v>0</v>
      </c>
      <c r="X1332" s="6">
        <v>0</v>
      </c>
      <c r="Y1332" s="5">
        <v>0</v>
      </c>
      <c r="Z1332" s="6">
        <v>0</v>
      </c>
      <c r="AA1332" s="5">
        <v>0</v>
      </c>
      <c r="AB1332" s="6">
        <v>0</v>
      </c>
      <c r="AC1332" s="5">
        <v>0</v>
      </c>
      <c r="AD1332" s="6">
        <v>0</v>
      </c>
      <c r="AE1332" s="5">
        <v>0</v>
      </c>
      <c r="AF1332" s="6">
        <v>0</v>
      </c>
    </row>
    <row r="1333" spans="2:32" x14ac:dyDescent="0.35">
      <c r="B1333" s="1" t="s">
        <v>753</v>
      </c>
      <c r="C1333" s="5">
        <v>0</v>
      </c>
      <c r="D1333" s="6">
        <v>0</v>
      </c>
      <c r="E1333" s="5">
        <v>0</v>
      </c>
      <c r="F1333" s="6">
        <v>0</v>
      </c>
      <c r="G1333" s="5">
        <v>0</v>
      </c>
      <c r="H1333" s="6">
        <v>0</v>
      </c>
      <c r="I1333" s="5">
        <v>0</v>
      </c>
      <c r="J1333" s="6">
        <v>0</v>
      </c>
      <c r="K1333" s="5">
        <v>0</v>
      </c>
      <c r="L1333" s="6">
        <v>0</v>
      </c>
      <c r="M1333" s="5">
        <v>0</v>
      </c>
      <c r="N1333" s="6">
        <v>0</v>
      </c>
      <c r="O1333" s="5">
        <v>0</v>
      </c>
      <c r="P1333" s="6">
        <v>0</v>
      </c>
      <c r="Q1333" s="5">
        <v>0</v>
      </c>
      <c r="R1333" s="6">
        <v>0</v>
      </c>
      <c r="S1333" s="5">
        <v>0</v>
      </c>
      <c r="T1333" s="6">
        <v>0</v>
      </c>
      <c r="U1333" s="5">
        <v>0</v>
      </c>
      <c r="V1333" s="6">
        <v>0</v>
      </c>
      <c r="W1333" s="5">
        <v>0</v>
      </c>
      <c r="X1333" s="6">
        <v>0</v>
      </c>
      <c r="Y1333" s="5">
        <v>0</v>
      </c>
      <c r="Z1333" s="6">
        <v>0</v>
      </c>
      <c r="AA1333" s="5">
        <v>0</v>
      </c>
      <c r="AB1333" s="6">
        <v>0</v>
      </c>
      <c r="AC1333" s="5">
        <v>0</v>
      </c>
      <c r="AD1333" s="6">
        <v>0</v>
      </c>
      <c r="AE1333" s="5">
        <v>0</v>
      </c>
      <c r="AF1333" s="6">
        <v>0</v>
      </c>
    </row>
    <row r="1334" spans="2:32" x14ac:dyDescent="0.35">
      <c r="B1334" s="1" t="s">
        <v>754</v>
      </c>
      <c r="C1334" s="5">
        <v>0</v>
      </c>
      <c r="D1334" s="6">
        <v>0</v>
      </c>
      <c r="E1334" s="5">
        <v>0</v>
      </c>
      <c r="F1334" s="6">
        <v>0</v>
      </c>
      <c r="G1334" s="5">
        <v>0</v>
      </c>
      <c r="H1334" s="6">
        <v>0</v>
      </c>
      <c r="I1334" s="5">
        <v>0</v>
      </c>
      <c r="J1334" s="6">
        <v>0</v>
      </c>
      <c r="K1334" s="5">
        <v>0</v>
      </c>
      <c r="L1334" s="6">
        <v>0</v>
      </c>
      <c r="M1334" s="5">
        <v>0</v>
      </c>
      <c r="N1334" s="6">
        <v>0</v>
      </c>
      <c r="O1334" s="5">
        <v>0</v>
      </c>
      <c r="P1334" s="6">
        <v>0</v>
      </c>
      <c r="Q1334" s="5">
        <v>0</v>
      </c>
      <c r="R1334" s="6">
        <v>0</v>
      </c>
      <c r="S1334" s="5">
        <v>0</v>
      </c>
      <c r="T1334" s="6">
        <v>0</v>
      </c>
      <c r="U1334" s="5">
        <v>0</v>
      </c>
      <c r="V1334" s="6">
        <v>0</v>
      </c>
      <c r="W1334" s="5">
        <v>0</v>
      </c>
      <c r="X1334" s="6">
        <v>0</v>
      </c>
      <c r="Y1334" s="5">
        <v>0</v>
      </c>
      <c r="Z1334" s="6">
        <v>0</v>
      </c>
      <c r="AA1334" s="5">
        <v>0</v>
      </c>
      <c r="AB1334" s="6">
        <v>0</v>
      </c>
      <c r="AC1334" s="5">
        <v>0</v>
      </c>
      <c r="AD1334" s="6">
        <v>0</v>
      </c>
      <c r="AE1334" s="5">
        <v>0</v>
      </c>
      <c r="AF1334" s="6">
        <v>0</v>
      </c>
    </row>
    <row r="1335" spans="2:32" x14ac:dyDescent="0.35">
      <c r="B1335" s="1" t="s">
        <v>755</v>
      </c>
      <c r="C1335" s="5">
        <v>5.8E-4</v>
      </c>
      <c r="D1335" s="6">
        <v>0.42</v>
      </c>
      <c r="E1335" s="5">
        <v>0</v>
      </c>
      <c r="F1335" s="6">
        <v>0</v>
      </c>
      <c r="G1335" s="5">
        <v>6.6899999999999998E-3</v>
      </c>
      <c r="H1335" s="6">
        <v>0.42</v>
      </c>
      <c r="I1335" s="5">
        <v>0</v>
      </c>
      <c r="J1335" s="6">
        <v>0</v>
      </c>
      <c r="K1335" s="5">
        <v>0</v>
      </c>
      <c r="L1335" s="6">
        <v>0</v>
      </c>
      <c r="M1335" s="5">
        <v>0</v>
      </c>
      <c r="N1335" s="6">
        <v>0</v>
      </c>
      <c r="O1335" s="5">
        <v>0</v>
      </c>
      <c r="P1335" s="6">
        <v>0</v>
      </c>
      <c r="Q1335" s="5">
        <v>0</v>
      </c>
      <c r="R1335" s="6">
        <v>0</v>
      </c>
      <c r="S1335" s="5">
        <v>0</v>
      </c>
      <c r="T1335" s="6">
        <v>0</v>
      </c>
      <c r="U1335" s="5">
        <v>0</v>
      </c>
      <c r="V1335" s="6">
        <v>0</v>
      </c>
      <c r="W1335" s="5">
        <v>0</v>
      </c>
      <c r="X1335" s="6">
        <v>0</v>
      </c>
      <c r="Y1335" s="5">
        <v>0</v>
      </c>
      <c r="Z1335" s="6">
        <v>0</v>
      </c>
      <c r="AA1335" s="5">
        <v>0</v>
      </c>
      <c r="AB1335" s="6">
        <v>0</v>
      </c>
      <c r="AC1335" s="5">
        <v>0</v>
      </c>
      <c r="AD1335" s="6">
        <v>0</v>
      </c>
      <c r="AE1335" s="5">
        <v>0</v>
      </c>
      <c r="AF1335" s="6">
        <v>0</v>
      </c>
    </row>
    <row r="1336" spans="2:32" x14ac:dyDescent="0.35">
      <c r="B1336" s="1" t="s">
        <v>756</v>
      </c>
      <c r="C1336" s="5">
        <v>0</v>
      </c>
      <c r="D1336" s="6">
        <v>0</v>
      </c>
      <c r="E1336" s="5">
        <v>0</v>
      </c>
      <c r="F1336" s="6">
        <v>0</v>
      </c>
      <c r="G1336" s="5">
        <v>0</v>
      </c>
      <c r="H1336" s="6">
        <v>0</v>
      </c>
      <c r="I1336" s="5">
        <v>0</v>
      </c>
      <c r="J1336" s="6">
        <v>0</v>
      </c>
      <c r="K1336" s="5">
        <v>0</v>
      </c>
      <c r="L1336" s="6">
        <v>0</v>
      </c>
      <c r="M1336" s="5">
        <v>0</v>
      </c>
      <c r="N1336" s="6">
        <v>0</v>
      </c>
      <c r="O1336" s="5">
        <v>0</v>
      </c>
      <c r="P1336" s="6">
        <v>0</v>
      </c>
      <c r="Q1336" s="5">
        <v>0</v>
      </c>
      <c r="R1336" s="6">
        <v>0</v>
      </c>
      <c r="S1336" s="5">
        <v>0</v>
      </c>
      <c r="T1336" s="6">
        <v>0</v>
      </c>
      <c r="U1336" s="5">
        <v>0</v>
      </c>
      <c r="V1336" s="6">
        <v>0</v>
      </c>
      <c r="W1336" s="5">
        <v>0</v>
      </c>
      <c r="X1336" s="6">
        <v>0</v>
      </c>
      <c r="Y1336" s="5">
        <v>0</v>
      </c>
      <c r="Z1336" s="6">
        <v>0</v>
      </c>
      <c r="AA1336" s="5">
        <v>0</v>
      </c>
      <c r="AB1336" s="6">
        <v>0</v>
      </c>
      <c r="AC1336" s="5">
        <v>0</v>
      </c>
      <c r="AD1336" s="6">
        <v>0</v>
      </c>
      <c r="AE1336" s="5">
        <v>0</v>
      </c>
      <c r="AF1336" s="6">
        <v>0</v>
      </c>
    </row>
    <row r="1337" spans="2:32" x14ac:dyDescent="0.35">
      <c r="B1337" s="1" t="s">
        <v>757</v>
      </c>
      <c r="C1337" s="5">
        <v>0</v>
      </c>
      <c r="D1337" s="6">
        <v>0</v>
      </c>
      <c r="E1337" s="5">
        <v>0</v>
      </c>
      <c r="F1337" s="6">
        <v>0</v>
      </c>
      <c r="G1337" s="5">
        <v>0</v>
      </c>
      <c r="H1337" s="6">
        <v>0</v>
      </c>
      <c r="I1337" s="5">
        <v>0</v>
      </c>
      <c r="J1337" s="6">
        <v>0</v>
      </c>
      <c r="K1337" s="5">
        <v>0</v>
      </c>
      <c r="L1337" s="6">
        <v>0</v>
      </c>
      <c r="M1337" s="5">
        <v>0</v>
      </c>
      <c r="N1337" s="6">
        <v>0</v>
      </c>
      <c r="O1337" s="5">
        <v>0</v>
      </c>
      <c r="P1337" s="6">
        <v>0</v>
      </c>
      <c r="Q1337" s="5">
        <v>0</v>
      </c>
      <c r="R1337" s="6">
        <v>0</v>
      </c>
      <c r="S1337" s="5">
        <v>0</v>
      </c>
      <c r="T1337" s="6">
        <v>0</v>
      </c>
      <c r="U1337" s="5">
        <v>0</v>
      </c>
      <c r="V1337" s="6">
        <v>0</v>
      </c>
      <c r="W1337" s="5">
        <v>0</v>
      </c>
      <c r="X1337" s="6">
        <v>0</v>
      </c>
      <c r="Y1337" s="5">
        <v>0</v>
      </c>
      <c r="Z1337" s="6">
        <v>0</v>
      </c>
      <c r="AA1337" s="5">
        <v>0</v>
      </c>
      <c r="AB1337" s="6">
        <v>0</v>
      </c>
      <c r="AC1337" s="5">
        <v>0</v>
      </c>
      <c r="AD1337" s="6">
        <v>0</v>
      </c>
      <c r="AE1337" s="5">
        <v>0</v>
      </c>
      <c r="AF1337" s="6">
        <v>0</v>
      </c>
    </row>
    <row r="1338" spans="2:32" x14ac:dyDescent="0.35">
      <c r="B1338" s="1" t="s">
        <v>758</v>
      </c>
      <c r="C1338" s="5">
        <v>0</v>
      </c>
      <c r="D1338" s="6">
        <v>0</v>
      </c>
      <c r="E1338" s="5">
        <v>0</v>
      </c>
      <c r="F1338" s="6">
        <v>0</v>
      </c>
      <c r="G1338" s="5">
        <v>0</v>
      </c>
      <c r="H1338" s="6">
        <v>0</v>
      </c>
      <c r="I1338" s="5">
        <v>0</v>
      </c>
      <c r="J1338" s="6">
        <v>0</v>
      </c>
      <c r="K1338" s="5">
        <v>0</v>
      </c>
      <c r="L1338" s="6">
        <v>0</v>
      </c>
      <c r="M1338" s="5">
        <v>0</v>
      </c>
      <c r="N1338" s="6">
        <v>0</v>
      </c>
      <c r="O1338" s="5">
        <v>0</v>
      </c>
      <c r="P1338" s="6">
        <v>0</v>
      </c>
      <c r="Q1338" s="5">
        <v>0</v>
      </c>
      <c r="R1338" s="6">
        <v>0</v>
      </c>
      <c r="S1338" s="5">
        <v>0</v>
      </c>
      <c r="T1338" s="6">
        <v>0</v>
      </c>
      <c r="U1338" s="5">
        <v>0</v>
      </c>
      <c r="V1338" s="6">
        <v>0</v>
      </c>
      <c r="W1338" s="5">
        <v>0</v>
      </c>
      <c r="X1338" s="6">
        <v>0</v>
      </c>
      <c r="Y1338" s="5">
        <v>0</v>
      </c>
      <c r="Z1338" s="6">
        <v>0</v>
      </c>
      <c r="AA1338" s="5">
        <v>0</v>
      </c>
      <c r="AB1338" s="6">
        <v>0</v>
      </c>
      <c r="AC1338" s="5">
        <v>0</v>
      </c>
      <c r="AD1338" s="6">
        <v>0</v>
      </c>
      <c r="AE1338" s="5">
        <v>0</v>
      </c>
      <c r="AF1338" s="6">
        <v>0</v>
      </c>
    </row>
    <row r="1339" spans="2:32" x14ac:dyDescent="0.35">
      <c r="B1339" s="1" t="s">
        <v>759</v>
      </c>
      <c r="C1339" s="5">
        <v>1.17E-3</v>
      </c>
      <c r="D1339" s="6">
        <v>0.85099999999999998</v>
      </c>
      <c r="E1339" s="5">
        <v>0</v>
      </c>
      <c r="F1339" s="6">
        <v>0</v>
      </c>
      <c r="G1339" s="5">
        <v>0</v>
      </c>
      <c r="H1339" s="6">
        <v>0</v>
      </c>
      <c r="I1339" s="5">
        <v>0</v>
      </c>
      <c r="J1339" s="6">
        <v>0</v>
      </c>
      <c r="K1339" s="5">
        <v>0</v>
      </c>
      <c r="L1339" s="6">
        <v>0</v>
      </c>
      <c r="M1339" s="5">
        <v>0</v>
      </c>
      <c r="N1339" s="6">
        <v>0</v>
      </c>
      <c r="O1339" s="5">
        <v>0</v>
      </c>
      <c r="P1339" s="6">
        <v>0</v>
      </c>
      <c r="Q1339" s="5">
        <v>0</v>
      </c>
      <c r="R1339" s="6">
        <v>0</v>
      </c>
      <c r="S1339" s="5">
        <v>0</v>
      </c>
      <c r="T1339" s="6">
        <v>0</v>
      </c>
      <c r="U1339" s="5">
        <v>0</v>
      </c>
      <c r="V1339" s="6">
        <v>0</v>
      </c>
      <c r="W1339" s="5">
        <v>0</v>
      </c>
      <c r="X1339" s="6">
        <v>0</v>
      </c>
      <c r="Y1339" s="5">
        <v>0</v>
      </c>
      <c r="Z1339" s="6">
        <v>0</v>
      </c>
      <c r="AA1339" s="5">
        <v>0</v>
      </c>
      <c r="AB1339" s="6">
        <v>0</v>
      </c>
      <c r="AC1339" s="5">
        <v>7.2399999999999999E-3</v>
      </c>
      <c r="AD1339" s="6">
        <v>0.85099999999999998</v>
      </c>
      <c r="AE1339" s="5">
        <v>0</v>
      </c>
      <c r="AF1339" s="6">
        <v>0</v>
      </c>
    </row>
    <row r="1340" spans="2:32" x14ac:dyDescent="0.35">
      <c r="B1340" s="1" t="s">
        <v>760</v>
      </c>
      <c r="C1340" s="5">
        <v>0</v>
      </c>
      <c r="D1340" s="6">
        <v>0</v>
      </c>
      <c r="E1340" s="5">
        <v>0</v>
      </c>
      <c r="F1340" s="6">
        <v>0</v>
      </c>
      <c r="G1340" s="5">
        <v>0</v>
      </c>
      <c r="H1340" s="6">
        <v>0</v>
      </c>
      <c r="I1340" s="5">
        <v>0</v>
      </c>
      <c r="J1340" s="6">
        <v>0</v>
      </c>
      <c r="K1340" s="5">
        <v>0</v>
      </c>
      <c r="L1340" s="6">
        <v>0</v>
      </c>
      <c r="M1340" s="5">
        <v>0</v>
      </c>
      <c r="N1340" s="6">
        <v>0</v>
      </c>
      <c r="O1340" s="5">
        <v>0</v>
      </c>
      <c r="P1340" s="6">
        <v>0</v>
      </c>
      <c r="Q1340" s="5">
        <v>0</v>
      </c>
      <c r="R1340" s="6">
        <v>0</v>
      </c>
      <c r="S1340" s="5">
        <v>0</v>
      </c>
      <c r="T1340" s="6">
        <v>0</v>
      </c>
      <c r="U1340" s="5">
        <v>0</v>
      </c>
      <c r="V1340" s="6">
        <v>0</v>
      </c>
      <c r="W1340" s="5">
        <v>0</v>
      </c>
      <c r="X1340" s="6">
        <v>0</v>
      </c>
      <c r="Y1340" s="5">
        <v>0</v>
      </c>
      <c r="Z1340" s="6">
        <v>0</v>
      </c>
      <c r="AA1340" s="5">
        <v>0</v>
      </c>
      <c r="AB1340" s="6">
        <v>0</v>
      </c>
      <c r="AC1340" s="5">
        <v>0</v>
      </c>
      <c r="AD1340" s="6">
        <v>0</v>
      </c>
      <c r="AE1340" s="5">
        <v>0</v>
      </c>
      <c r="AF1340" s="6">
        <v>0</v>
      </c>
    </row>
    <row r="1341" spans="2:32" x14ac:dyDescent="0.35">
      <c r="B1341" s="1" t="s">
        <v>761</v>
      </c>
      <c r="C1341" s="5">
        <v>0</v>
      </c>
      <c r="D1341" s="6">
        <v>0</v>
      </c>
      <c r="E1341" s="5">
        <v>0</v>
      </c>
      <c r="F1341" s="6">
        <v>0</v>
      </c>
      <c r="G1341" s="5">
        <v>0</v>
      </c>
      <c r="H1341" s="6">
        <v>0</v>
      </c>
      <c r="I1341" s="5">
        <v>0</v>
      </c>
      <c r="J1341" s="6">
        <v>0</v>
      </c>
      <c r="K1341" s="5">
        <v>0</v>
      </c>
      <c r="L1341" s="6">
        <v>0</v>
      </c>
      <c r="M1341" s="5">
        <v>0</v>
      </c>
      <c r="N1341" s="6">
        <v>0</v>
      </c>
      <c r="O1341" s="5">
        <v>0</v>
      </c>
      <c r="P1341" s="6">
        <v>0</v>
      </c>
      <c r="Q1341" s="5">
        <v>0</v>
      </c>
      <c r="R1341" s="6">
        <v>0</v>
      </c>
      <c r="S1341" s="5">
        <v>0</v>
      </c>
      <c r="T1341" s="6">
        <v>0</v>
      </c>
      <c r="U1341" s="5">
        <v>0</v>
      </c>
      <c r="V1341" s="6">
        <v>0</v>
      </c>
      <c r="W1341" s="5">
        <v>0</v>
      </c>
      <c r="X1341" s="6">
        <v>0</v>
      </c>
      <c r="Y1341" s="5">
        <v>0</v>
      </c>
      <c r="Z1341" s="6">
        <v>0</v>
      </c>
      <c r="AA1341" s="5">
        <v>0</v>
      </c>
      <c r="AB1341" s="6">
        <v>0</v>
      </c>
      <c r="AC1341" s="5">
        <v>0</v>
      </c>
      <c r="AD1341" s="6">
        <v>0</v>
      </c>
      <c r="AE1341" s="5">
        <v>0</v>
      </c>
      <c r="AF1341" s="6">
        <v>0</v>
      </c>
    </row>
    <row r="1342" spans="2:32" x14ac:dyDescent="0.35">
      <c r="B1342" s="1" t="s">
        <v>762</v>
      </c>
      <c r="C1342" s="5">
        <v>4.64E-3</v>
      </c>
      <c r="D1342" s="6">
        <v>3.3690000000000002</v>
      </c>
      <c r="E1342" s="5">
        <v>0</v>
      </c>
      <c r="F1342" s="6">
        <v>0</v>
      </c>
      <c r="G1342" s="5">
        <v>0</v>
      </c>
      <c r="H1342" s="6">
        <v>0</v>
      </c>
      <c r="I1342" s="5">
        <v>0</v>
      </c>
      <c r="J1342" s="6">
        <v>0</v>
      </c>
      <c r="K1342" s="5">
        <v>0</v>
      </c>
      <c r="L1342" s="6">
        <v>0</v>
      </c>
      <c r="M1342" s="5">
        <v>0</v>
      </c>
      <c r="N1342" s="6">
        <v>0</v>
      </c>
      <c r="O1342" s="5">
        <v>0</v>
      </c>
      <c r="P1342" s="6">
        <v>0</v>
      </c>
      <c r="Q1342" s="5">
        <v>0</v>
      </c>
      <c r="R1342" s="6">
        <v>0</v>
      </c>
      <c r="S1342" s="5">
        <v>3.5040000000000002E-2</v>
      </c>
      <c r="T1342" s="6">
        <v>2.8959999999999999</v>
      </c>
      <c r="U1342" s="5">
        <v>0</v>
      </c>
      <c r="V1342" s="6">
        <v>0</v>
      </c>
      <c r="W1342" s="5">
        <v>0</v>
      </c>
      <c r="X1342" s="6">
        <v>0</v>
      </c>
      <c r="Y1342" s="5">
        <v>0</v>
      </c>
      <c r="Z1342" s="6">
        <v>0</v>
      </c>
      <c r="AA1342" s="5">
        <v>0</v>
      </c>
      <c r="AB1342" s="6">
        <v>0</v>
      </c>
      <c r="AC1342" s="5">
        <v>0</v>
      </c>
      <c r="AD1342" s="6">
        <v>0</v>
      </c>
      <c r="AE1342" s="5">
        <v>7.6499999999999997E-3</v>
      </c>
      <c r="AF1342" s="6">
        <v>0.47299999999999998</v>
      </c>
    </row>
    <row r="1343" spans="2:32" x14ac:dyDescent="0.35">
      <c r="B1343" s="1" t="s">
        <v>763</v>
      </c>
      <c r="C1343" s="5">
        <v>0</v>
      </c>
      <c r="D1343" s="6">
        <v>0</v>
      </c>
      <c r="E1343" s="5">
        <v>0</v>
      </c>
      <c r="F1343" s="6">
        <v>0</v>
      </c>
      <c r="G1343" s="5">
        <v>0</v>
      </c>
      <c r="H1343" s="6">
        <v>0</v>
      </c>
      <c r="I1343" s="5">
        <v>0</v>
      </c>
      <c r="J1343" s="6">
        <v>0</v>
      </c>
      <c r="K1343" s="5">
        <v>0</v>
      </c>
      <c r="L1343" s="6">
        <v>0</v>
      </c>
      <c r="M1343" s="5">
        <v>0</v>
      </c>
      <c r="N1343" s="6">
        <v>0</v>
      </c>
      <c r="O1343" s="5">
        <v>0</v>
      </c>
      <c r="P1343" s="6">
        <v>0</v>
      </c>
      <c r="Q1343" s="5">
        <v>0</v>
      </c>
      <c r="R1343" s="6">
        <v>0</v>
      </c>
      <c r="S1343" s="5">
        <v>0</v>
      </c>
      <c r="T1343" s="6">
        <v>0</v>
      </c>
      <c r="U1343" s="5">
        <v>0</v>
      </c>
      <c r="V1343" s="6">
        <v>0</v>
      </c>
      <c r="W1343" s="5">
        <v>0</v>
      </c>
      <c r="X1343" s="6">
        <v>0</v>
      </c>
      <c r="Y1343" s="5">
        <v>0</v>
      </c>
      <c r="Z1343" s="6">
        <v>0</v>
      </c>
      <c r="AA1343" s="5">
        <v>0</v>
      </c>
      <c r="AB1343" s="6">
        <v>0</v>
      </c>
      <c r="AC1343" s="5">
        <v>0</v>
      </c>
      <c r="AD1343" s="6">
        <v>0</v>
      </c>
      <c r="AE1343" s="5">
        <v>0</v>
      </c>
      <c r="AF1343" s="6">
        <v>0</v>
      </c>
    </row>
    <row r="1344" spans="2:32" x14ac:dyDescent="0.35">
      <c r="B1344" s="1" t="s">
        <v>764</v>
      </c>
      <c r="C1344" s="5">
        <v>0</v>
      </c>
      <c r="D1344" s="6">
        <v>0</v>
      </c>
      <c r="E1344" s="5">
        <v>0</v>
      </c>
      <c r="F1344" s="6">
        <v>0</v>
      </c>
      <c r="G1344" s="5">
        <v>0</v>
      </c>
      <c r="H1344" s="6">
        <v>0</v>
      </c>
      <c r="I1344" s="5">
        <v>0</v>
      </c>
      <c r="J1344" s="6">
        <v>0</v>
      </c>
      <c r="K1344" s="5">
        <v>0</v>
      </c>
      <c r="L1344" s="6">
        <v>0</v>
      </c>
      <c r="M1344" s="5">
        <v>0</v>
      </c>
      <c r="N1344" s="6">
        <v>0</v>
      </c>
      <c r="O1344" s="5">
        <v>0</v>
      </c>
      <c r="P1344" s="6">
        <v>0</v>
      </c>
      <c r="Q1344" s="5">
        <v>0</v>
      </c>
      <c r="R1344" s="6">
        <v>0</v>
      </c>
      <c r="S1344" s="5">
        <v>0</v>
      </c>
      <c r="T1344" s="6">
        <v>0</v>
      </c>
      <c r="U1344" s="5">
        <v>0</v>
      </c>
      <c r="V1344" s="6">
        <v>0</v>
      </c>
      <c r="W1344" s="5">
        <v>0</v>
      </c>
      <c r="X1344" s="6">
        <v>0</v>
      </c>
      <c r="Y1344" s="5">
        <v>0</v>
      </c>
      <c r="Z1344" s="6">
        <v>0</v>
      </c>
      <c r="AA1344" s="5">
        <v>0</v>
      </c>
      <c r="AB1344" s="6">
        <v>0</v>
      </c>
      <c r="AC1344" s="5">
        <v>0</v>
      </c>
      <c r="AD1344" s="6">
        <v>0</v>
      </c>
      <c r="AE1344" s="5">
        <v>0</v>
      </c>
      <c r="AF1344" s="6">
        <v>0</v>
      </c>
    </row>
    <row r="1345" spans="2:32" x14ac:dyDescent="0.35">
      <c r="B1345" s="1" t="s">
        <v>765</v>
      </c>
      <c r="C1345" s="5">
        <v>0</v>
      </c>
      <c r="D1345" s="6">
        <v>0</v>
      </c>
      <c r="E1345" s="5">
        <v>0</v>
      </c>
      <c r="F1345" s="6">
        <v>0</v>
      </c>
      <c r="G1345" s="5">
        <v>0</v>
      </c>
      <c r="H1345" s="6">
        <v>0</v>
      </c>
      <c r="I1345" s="5">
        <v>0</v>
      </c>
      <c r="J1345" s="6">
        <v>0</v>
      </c>
      <c r="K1345" s="5">
        <v>0</v>
      </c>
      <c r="L1345" s="6">
        <v>0</v>
      </c>
      <c r="M1345" s="5">
        <v>0</v>
      </c>
      <c r="N1345" s="6">
        <v>0</v>
      </c>
      <c r="O1345" s="5">
        <v>0</v>
      </c>
      <c r="P1345" s="6">
        <v>0</v>
      </c>
      <c r="Q1345" s="5">
        <v>0</v>
      </c>
      <c r="R1345" s="6">
        <v>0</v>
      </c>
      <c r="S1345" s="5">
        <v>0</v>
      </c>
      <c r="T1345" s="6">
        <v>0</v>
      </c>
      <c r="U1345" s="5">
        <v>0</v>
      </c>
      <c r="V1345" s="6">
        <v>0</v>
      </c>
      <c r="W1345" s="5">
        <v>0</v>
      </c>
      <c r="X1345" s="6">
        <v>0</v>
      </c>
      <c r="Y1345" s="5">
        <v>0</v>
      </c>
      <c r="Z1345" s="6">
        <v>0</v>
      </c>
      <c r="AA1345" s="5">
        <v>0</v>
      </c>
      <c r="AB1345" s="6">
        <v>0</v>
      </c>
      <c r="AC1345" s="5">
        <v>0</v>
      </c>
      <c r="AD1345" s="6">
        <v>0</v>
      </c>
      <c r="AE1345" s="5">
        <v>0</v>
      </c>
      <c r="AF1345" s="6">
        <v>0</v>
      </c>
    </row>
    <row r="1346" spans="2:32" x14ac:dyDescent="0.35">
      <c r="B1346" s="1" t="s">
        <v>766</v>
      </c>
      <c r="C1346" s="5">
        <v>0</v>
      </c>
      <c r="D1346" s="6">
        <v>0</v>
      </c>
      <c r="E1346" s="5">
        <v>0</v>
      </c>
      <c r="F1346" s="6">
        <v>0</v>
      </c>
      <c r="G1346" s="5">
        <v>0</v>
      </c>
      <c r="H1346" s="6">
        <v>0</v>
      </c>
      <c r="I1346" s="5">
        <v>0</v>
      </c>
      <c r="J1346" s="6">
        <v>0</v>
      </c>
      <c r="K1346" s="5">
        <v>0</v>
      </c>
      <c r="L1346" s="6">
        <v>0</v>
      </c>
      <c r="M1346" s="5">
        <v>0</v>
      </c>
      <c r="N1346" s="6">
        <v>0</v>
      </c>
      <c r="O1346" s="5">
        <v>0</v>
      </c>
      <c r="P1346" s="6">
        <v>0</v>
      </c>
      <c r="Q1346" s="5">
        <v>0</v>
      </c>
      <c r="R1346" s="6">
        <v>0</v>
      </c>
      <c r="S1346" s="5">
        <v>0</v>
      </c>
      <c r="T1346" s="6">
        <v>0</v>
      </c>
      <c r="U1346" s="5">
        <v>0</v>
      </c>
      <c r="V1346" s="6">
        <v>0</v>
      </c>
      <c r="W1346" s="5">
        <v>0</v>
      </c>
      <c r="X1346" s="6">
        <v>0</v>
      </c>
      <c r="Y1346" s="5">
        <v>0</v>
      </c>
      <c r="Z1346" s="6">
        <v>0</v>
      </c>
      <c r="AA1346" s="5">
        <v>0</v>
      </c>
      <c r="AB1346" s="6">
        <v>0</v>
      </c>
      <c r="AC1346" s="5">
        <v>0</v>
      </c>
      <c r="AD1346" s="6">
        <v>0</v>
      </c>
      <c r="AE1346" s="5">
        <v>0</v>
      </c>
      <c r="AF1346" s="6">
        <v>0</v>
      </c>
    </row>
    <row r="1347" spans="2:32" x14ac:dyDescent="0.35">
      <c r="B1347" s="1" t="s">
        <v>767</v>
      </c>
      <c r="C1347" s="5">
        <v>0</v>
      </c>
      <c r="D1347" s="6">
        <v>0</v>
      </c>
      <c r="E1347" s="5">
        <v>0</v>
      </c>
      <c r="F1347" s="6">
        <v>0</v>
      </c>
      <c r="G1347" s="5">
        <v>0</v>
      </c>
      <c r="H1347" s="6">
        <v>0</v>
      </c>
      <c r="I1347" s="5">
        <v>0</v>
      </c>
      <c r="J1347" s="6">
        <v>0</v>
      </c>
      <c r="K1347" s="5">
        <v>0</v>
      </c>
      <c r="L1347" s="6">
        <v>0</v>
      </c>
      <c r="M1347" s="5">
        <v>0</v>
      </c>
      <c r="N1347" s="6">
        <v>0</v>
      </c>
      <c r="O1347" s="5">
        <v>0</v>
      </c>
      <c r="P1347" s="6">
        <v>0</v>
      </c>
      <c r="Q1347" s="5">
        <v>0</v>
      </c>
      <c r="R1347" s="6">
        <v>0</v>
      </c>
      <c r="S1347" s="5">
        <v>0</v>
      </c>
      <c r="T1347" s="6">
        <v>0</v>
      </c>
      <c r="U1347" s="5">
        <v>0</v>
      </c>
      <c r="V1347" s="6">
        <v>0</v>
      </c>
      <c r="W1347" s="5">
        <v>0</v>
      </c>
      <c r="X1347" s="6">
        <v>0</v>
      </c>
      <c r="Y1347" s="5">
        <v>0</v>
      </c>
      <c r="Z1347" s="6">
        <v>0</v>
      </c>
      <c r="AA1347" s="5">
        <v>0</v>
      </c>
      <c r="AB1347" s="6">
        <v>0</v>
      </c>
      <c r="AC1347" s="5">
        <v>0</v>
      </c>
      <c r="AD1347" s="6">
        <v>0</v>
      </c>
      <c r="AE1347" s="5">
        <v>0</v>
      </c>
      <c r="AF1347" s="6">
        <v>0</v>
      </c>
    </row>
    <row r="1348" spans="2:32" x14ac:dyDescent="0.35">
      <c r="B1348" s="1" t="s">
        <v>768</v>
      </c>
      <c r="C1348" s="5">
        <v>0</v>
      </c>
      <c r="D1348" s="6">
        <v>0</v>
      </c>
      <c r="E1348" s="5">
        <v>0</v>
      </c>
      <c r="F1348" s="6">
        <v>0</v>
      </c>
      <c r="G1348" s="5">
        <v>0</v>
      </c>
      <c r="H1348" s="6">
        <v>0</v>
      </c>
      <c r="I1348" s="5">
        <v>0</v>
      </c>
      <c r="J1348" s="6">
        <v>0</v>
      </c>
      <c r="K1348" s="5">
        <v>0</v>
      </c>
      <c r="L1348" s="6">
        <v>0</v>
      </c>
      <c r="M1348" s="5">
        <v>0</v>
      </c>
      <c r="N1348" s="6">
        <v>0</v>
      </c>
      <c r="O1348" s="5">
        <v>0</v>
      </c>
      <c r="P1348" s="6">
        <v>0</v>
      </c>
      <c r="Q1348" s="5">
        <v>0</v>
      </c>
      <c r="R1348" s="6">
        <v>0</v>
      </c>
      <c r="S1348" s="5">
        <v>0</v>
      </c>
      <c r="T1348" s="6">
        <v>0</v>
      </c>
      <c r="U1348" s="5">
        <v>0</v>
      </c>
      <c r="V1348" s="6">
        <v>0</v>
      </c>
      <c r="W1348" s="5">
        <v>0</v>
      </c>
      <c r="X1348" s="6">
        <v>0</v>
      </c>
      <c r="Y1348" s="5">
        <v>0</v>
      </c>
      <c r="Z1348" s="6">
        <v>0</v>
      </c>
      <c r="AA1348" s="5">
        <v>0</v>
      </c>
      <c r="AB1348" s="6">
        <v>0</v>
      </c>
      <c r="AC1348" s="5">
        <v>0</v>
      </c>
      <c r="AD1348" s="6">
        <v>0</v>
      </c>
      <c r="AE1348" s="5">
        <v>0</v>
      </c>
      <c r="AF1348" s="6">
        <v>0</v>
      </c>
    </row>
    <row r="1349" spans="2:32" x14ac:dyDescent="0.35">
      <c r="B1349" s="1" t="s">
        <v>769</v>
      </c>
      <c r="C1349" s="5">
        <v>1.566E-2</v>
      </c>
      <c r="D1349" s="6">
        <v>11.382</v>
      </c>
      <c r="E1349" s="5">
        <v>0</v>
      </c>
      <c r="F1349" s="6">
        <v>0</v>
      </c>
      <c r="G1349" s="5">
        <v>0</v>
      </c>
      <c r="H1349" s="6">
        <v>0</v>
      </c>
      <c r="I1349" s="5">
        <v>0</v>
      </c>
      <c r="J1349" s="6">
        <v>0</v>
      </c>
      <c r="K1349" s="5">
        <v>0</v>
      </c>
      <c r="L1349" s="6">
        <v>0</v>
      </c>
      <c r="M1349" s="5">
        <v>0</v>
      </c>
      <c r="N1349" s="6">
        <v>0</v>
      </c>
      <c r="O1349" s="5">
        <v>0</v>
      </c>
      <c r="P1349" s="6">
        <v>0</v>
      </c>
      <c r="Q1349" s="5">
        <v>0</v>
      </c>
      <c r="R1349" s="6">
        <v>0</v>
      </c>
      <c r="S1349" s="5">
        <v>0</v>
      </c>
      <c r="T1349" s="6">
        <v>0</v>
      </c>
      <c r="U1349" s="5">
        <v>0</v>
      </c>
      <c r="V1349" s="6">
        <v>0</v>
      </c>
      <c r="W1349" s="5">
        <v>0</v>
      </c>
      <c r="X1349" s="6">
        <v>0</v>
      </c>
      <c r="Y1349" s="5">
        <v>0.17041000000000001</v>
      </c>
      <c r="Z1349" s="6">
        <v>11.382</v>
      </c>
      <c r="AA1349" s="5">
        <v>0</v>
      </c>
      <c r="AB1349" s="6">
        <v>0</v>
      </c>
      <c r="AC1349" s="5">
        <v>0</v>
      </c>
      <c r="AD1349" s="6">
        <v>0</v>
      </c>
      <c r="AE1349" s="5">
        <v>0</v>
      </c>
      <c r="AF1349" s="6">
        <v>0</v>
      </c>
    </row>
    <row r="1350" spans="2:32" x14ac:dyDescent="0.35">
      <c r="B1350" s="1" t="s">
        <v>770</v>
      </c>
      <c r="C1350" s="5">
        <v>0</v>
      </c>
      <c r="D1350" s="6">
        <v>0</v>
      </c>
      <c r="E1350" s="5">
        <v>0</v>
      </c>
      <c r="F1350" s="6">
        <v>0</v>
      </c>
      <c r="G1350" s="5">
        <v>0</v>
      </c>
      <c r="H1350" s="6">
        <v>0</v>
      </c>
      <c r="I1350" s="5">
        <v>0</v>
      </c>
      <c r="J1350" s="6">
        <v>0</v>
      </c>
      <c r="K1350" s="5">
        <v>0</v>
      </c>
      <c r="L1350" s="6">
        <v>0</v>
      </c>
      <c r="M1350" s="5">
        <v>0</v>
      </c>
      <c r="N1350" s="6">
        <v>0</v>
      </c>
      <c r="O1350" s="5">
        <v>0</v>
      </c>
      <c r="P1350" s="6">
        <v>0</v>
      </c>
      <c r="Q1350" s="5">
        <v>0</v>
      </c>
      <c r="R1350" s="6">
        <v>0</v>
      </c>
      <c r="S1350" s="5">
        <v>0</v>
      </c>
      <c r="T1350" s="6">
        <v>0</v>
      </c>
      <c r="U1350" s="5">
        <v>0</v>
      </c>
      <c r="V1350" s="6">
        <v>0</v>
      </c>
      <c r="W1350" s="5">
        <v>0</v>
      </c>
      <c r="X1350" s="6">
        <v>0</v>
      </c>
      <c r="Y1350" s="5">
        <v>0</v>
      </c>
      <c r="Z1350" s="6">
        <v>0</v>
      </c>
      <c r="AA1350" s="5">
        <v>0</v>
      </c>
      <c r="AB1350" s="6">
        <v>0</v>
      </c>
      <c r="AC1350" s="5">
        <v>0</v>
      </c>
      <c r="AD1350" s="6">
        <v>0</v>
      </c>
      <c r="AE1350" s="5">
        <v>0</v>
      </c>
      <c r="AF1350" s="6">
        <v>0</v>
      </c>
    </row>
    <row r="1351" spans="2:32" x14ac:dyDescent="0.35">
      <c r="B1351" s="1" t="s">
        <v>771</v>
      </c>
      <c r="C1351" s="5">
        <v>0</v>
      </c>
      <c r="D1351" s="6">
        <v>0</v>
      </c>
      <c r="E1351" s="5">
        <v>0</v>
      </c>
      <c r="F1351" s="6">
        <v>0</v>
      </c>
      <c r="G1351" s="5">
        <v>0</v>
      </c>
      <c r="H1351" s="6">
        <v>0</v>
      </c>
      <c r="I1351" s="5">
        <v>0</v>
      </c>
      <c r="J1351" s="6">
        <v>0</v>
      </c>
      <c r="K1351" s="5">
        <v>0</v>
      </c>
      <c r="L1351" s="6">
        <v>0</v>
      </c>
      <c r="M1351" s="5">
        <v>0</v>
      </c>
      <c r="N1351" s="6">
        <v>0</v>
      </c>
      <c r="O1351" s="5">
        <v>0</v>
      </c>
      <c r="P1351" s="6">
        <v>0</v>
      </c>
      <c r="Q1351" s="5">
        <v>0</v>
      </c>
      <c r="R1351" s="6">
        <v>0</v>
      </c>
      <c r="S1351" s="5">
        <v>0</v>
      </c>
      <c r="T1351" s="6">
        <v>0</v>
      </c>
      <c r="U1351" s="5">
        <v>0</v>
      </c>
      <c r="V1351" s="6">
        <v>0</v>
      </c>
      <c r="W1351" s="5">
        <v>0</v>
      </c>
      <c r="X1351" s="6">
        <v>0</v>
      </c>
      <c r="Y1351" s="5">
        <v>0</v>
      </c>
      <c r="Z1351" s="6">
        <v>0</v>
      </c>
      <c r="AA1351" s="5">
        <v>0</v>
      </c>
      <c r="AB1351" s="6">
        <v>0</v>
      </c>
      <c r="AC1351" s="5">
        <v>0</v>
      </c>
      <c r="AD1351" s="6">
        <v>0</v>
      </c>
      <c r="AE1351" s="5">
        <v>0</v>
      </c>
      <c r="AF1351" s="6">
        <v>0</v>
      </c>
    </row>
    <row r="1352" spans="2:32" x14ac:dyDescent="0.35">
      <c r="B1352" s="1" t="s">
        <v>772</v>
      </c>
      <c r="C1352" s="5">
        <v>0</v>
      </c>
      <c r="D1352" s="6">
        <v>0</v>
      </c>
      <c r="E1352" s="5">
        <v>0</v>
      </c>
      <c r="F1352" s="6">
        <v>0</v>
      </c>
      <c r="G1352" s="5">
        <v>0</v>
      </c>
      <c r="H1352" s="6">
        <v>0</v>
      </c>
      <c r="I1352" s="5">
        <v>0</v>
      </c>
      <c r="J1352" s="6">
        <v>0</v>
      </c>
      <c r="K1352" s="5">
        <v>0</v>
      </c>
      <c r="L1352" s="6">
        <v>0</v>
      </c>
      <c r="M1352" s="5">
        <v>0</v>
      </c>
      <c r="N1352" s="6">
        <v>0</v>
      </c>
      <c r="O1352" s="5">
        <v>0</v>
      </c>
      <c r="P1352" s="6">
        <v>0</v>
      </c>
      <c r="Q1352" s="5">
        <v>0</v>
      </c>
      <c r="R1352" s="6">
        <v>0</v>
      </c>
      <c r="S1352" s="5">
        <v>0</v>
      </c>
      <c r="T1352" s="6">
        <v>0</v>
      </c>
      <c r="U1352" s="5">
        <v>0</v>
      </c>
      <c r="V1352" s="6">
        <v>0</v>
      </c>
      <c r="W1352" s="5">
        <v>0</v>
      </c>
      <c r="X1352" s="6">
        <v>0</v>
      </c>
      <c r="Y1352" s="5">
        <v>0</v>
      </c>
      <c r="Z1352" s="6">
        <v>0</v>
      </c>
      <c r="AA1352" s="5">
        <v>0</v>
      </c>
      <c r="AB1352" s="6">
        <v>0</v>
      </c>
      <c r="AC1352" s="5">
        <v>0</v>
      </c>
      <c r="AD1352" s="6">
        <v>0</v>
      </c>
      <c r="AE1352" s="5">
        <v>0</v>
      </c>
      <c r="AF1352" s="6">
        <v>0</v>
      </c>
    </row>
    <row r="1353" spans="2:32" x14ac:dyDescent="0.35">
      <c r="B1353" s="1" t="s">
        <v>773</v>
      </c>
      <c r="C1353" s="5">
        <v>1.3500000000000001E-3</v>
      </c>
      <c r="D1353" s="6">
        <v>0.98399999999999999</v>
      </c>
      <c r="E1353" s="5">
        <v>2.5649999999999999E-2</v>
      </c>
      <c r="F1353" s="6">
        <v>0.98399999999999999</v>
      </c>
      <c r="G1353" s="5">
        <v>0</v>
      </c>
      <c r="H1353" s="6">
        <v>0</v>
      </c>
      <c r="I1353" s="5">
        <v>0</v>
      </c>
      <c r="J1353" s="6">
        <v>0</v>
      </c>
      <c r="K1353" s="5">
        <v>0</v>
      </c>
      <c r="L1353" s="6">
        <v>0</v>
      </c>
      <c r="M1353" s="5">
        <v>0</v>
      </c>
      <c r="N1353" s="6">
        <v>0</v>
      </c>
      <c r="O1353" s="5">
        <v>0</v>
      </c>
      <c r="P1353" s="6">
        <v>0</v>
      </c>
      <c r="Q1353" s="5">
        <v>0</v>
      </c>
      <c r="R1353" s="6">
        <v>0</v>
      </c>
      <c r="S1353" s="5">
        <v>0</v>
      </c>
      <c r="T1353" s="6">
        <v>0</v>
      </c>
      <c r="U1353" s="5">
        <v>0</v>
      </c>
      <c r="V1353" s="6">
        <v>0</v>
      </c>
      <c r="W1353" s="5">
        <v>0</v>
      </c>
      <c r="X1353" s="6">
        <v>0</v>
      </c>
      <c r="Y1353" s="5">
        <v>0</v>
      </c>
      <c r="Z1353" s="6">
        <v>0</v>
      </c>
      <c r="AA1353" s="5">
        <v>0</v>
      </c>
      <c r="AB1353" s="6">
        <v>0</v>
      </c>
      <c r="AC1353" s="5">
        <v>0</v>
      </c>
      <c r="AD1353" s="6">
        <v>0</v>
      </c>
      <c r="AE1353" s="5">
        <v>0</v>
      </c>
      <c r="AF1353" s="6">
        <v>0</v>
      </c>
    </row>
    <row r="1354" spans="2:32" x14ac:dyDescent="0.35">
      <c r="B1354" s="1" t="s">
        <v>774</v>
      </c>
      <c r="C1354" s="5">
        <v>0</v>
      </c>
      <c r="D1354" s="6">
        <v>0</v>
      </c>
      <c r="E1354" s="5">
        <v>0</v>
      </c>
      <c r="F1354" s="6">
        <v>0</v>
      </c>
      <c r="G1354" s="5">
        <v>0</v>
      </c>
      <c r="H1354" s="6">
        <v>0</v>
      </c>
      <c r="I1354" s="5">
        <v>0</v>
      </c>
      <c r="J1354" s="6">
        <v>0</v>
      </c>
      <c r="K1354" s="5">
        <v>0</v>
      </c>
      <c r="L1354" s="6">
        <v>0</v>
      </c>
      <c r="M1354" s="5">
        <v>0</v>
      </c>
      <c r="N1354" s="6">
        <v>0</v>
      </c>
      <c r="O1354" s="5">
        <v>0</v>
      </c>
      <c r="P1354" s="6">
        <v>0</v>
      </c>
      <c r="Q1354" s="5">
        <v>0</v>
      </c>
      <c r="R1354" s="6">
        <v>0</v>
      </c>
      <c r="S1354" s="5">
        <v>0</v>
      </c>
      <c r="T1354" s="6">
        <v>0</v>
      </c>
      <c r="U1354" s="5">
        <v>0</v>
      </c>
      <c r="V1354" s="6">
        <v>0</v>
      </c>
      <c r="W1354" s="5">
        <v>0</v>
      </c>
      <c r="X1354" s="6">
        <v>0</v>
      </c>
      <c r="Y1354" s="5">
        <v>0</v>
      </c>
      <c r="Z1354" s="6">
        <v>0</v>
      </c>
      <c r="AA1354" s="5">
        <v>0</v>
      </c>
      <c r="AB1354" s="6">
        <v>0</v>
      </c>
      <c r="AC1354" s="5">
        <v>0</v>
      </c>
      <c r="AD1354" s="6">
        <v>0</v>
      </c>
      <c r="AE1354" s="5">
        <v>0</v>
      </c>
      <c r="AF1354" s="6">
        <v>0</v>
      </c>
    </row>
    <row r="1355" spans="2:32" x14ac:dyDescent="0.35">
      <c r="B1355" s="1" t="s">
        <v>775</v>
      </c>
      <c r="C1355" s="5">
        <v>0</v>
      </c>
      <c r="D1355" s="6">
        <v>0</v>
      </c>
      <c r="E1355" s="5">
        <v>0</v>
      </c>
      <c r="F1355" s="6">
        <v>0</v>
      </c>
      <c r="G1355" s="5">
        <v>0</v>
      </c>
      <c r="H1355" s="6">
        <v>0</v>
      </c>
      <c r="I1355" s="5">
        <v>0</v>
      </c>
      <c r="J1355" s="6">
        <v>0</v>
      </c>
      <c r="K1355" s="5">
        <v>0</v>
      </c>
      <c r="L1355" s="6">
        <v>0</v>
      </c>
      <c r="M1355" s="5">
        <v>0</v>
      </c>
      <c r="N1355" s="6">
        <v>0</v>
      </c>
      <c r="O1355" s="5">
        <v>0</v>
      </c>
      <c r="P1355" s="6">
        <v>0</v>
      </c>
      <c r="Q1355" s="5">
        <v>0</v>
      </c>
      <c r="R1355" s="6">
        <v>0</v>
      </c>
      <c r="S1355" s="5">
        <v>0</v>
      </c>
      <c r="T1355" s="6">
        <v>0</v>
      </c>
      <c r="U1355" s="5">
        <v>0</v>
      </c>
      <c r="V1355" s="6">
        <v>0</v>
      </c>
      <c r="W1355" s="5">
        <v>0</v>
      </c>
      <c r="X1355" s="6">
        <v>0</v>
      </c>
      <c r="Y1355" s="5">
        <v>0</v>
      </c>
      <c r="Z1355" s="6">
        <v>0</v>
      </c>
      <c r="AA1355" s="5">
        <v>0</v>
      </c>
      <c r="AB1355" s="6">
        <v>0</v>
      </c>
      <c r="AC1355" s="5">
        <v>0</v>
      </c>
      <c r="AD1355" s="6">
        <v>0</v>
      </c>
      <c r="AE1355" s="5">
        <v>0</v>
      </c>
      <c r="AF1355" s="6">
        <v>0</v>
      </c>
    </row>
    <row r="1356" spans="2:32" x14ac:dyDescent="0.35">
      <c r="B1356" s="1" t="s">
        <v>776</v>
      </c>
      <c r="C1356" s="5">
        <v>0</v>
      </c>
      <c r="D1356" s="6">
        <v>0</v>
      </c>
      <c r="E1356" s="5">
        <v>0</v>
      </c>
      <c r="F1356" s="6">
        <v>0</v>
      </c>
      <c r="G1356" s="5">
        <v>0</v>
      </c>
      <c r="H1356" s="6">
        <v>0</v>
      </c>
      <c r="I1356" s="5">
        <v>0</v>
      </c>
      <c r="J1356" s="6">
        <v>0</v>
      </c>
      <c r="K1356" s="5">
        <v>0</v>
      </c>
      <c r="L1356" s="6">
        <v>0</v>
      </c>
      <c r="M1356" s="5">
        <v>0</v>
      </c>
      <c r="N1356" s="6">
        <v>0</v>
      </c>
      <c r="O1356" s="5">
        <v>0</v>
      </c>
      <c r="P1356" s="6">
        <v>0</v>
      </c>
      <c r="Q1356" s="5">
        <v>0</v>
      </c>
      <c r="R1356" s="6">
        <v>0</v>
      </c>
      <c r="S1356" s="5">
        <v>0</v>
      </c>
      <c r="T1356" s="6">
        <v>0</v>
      </c>
      <c r="U1356" s="5">
        <v>0</v>
      </c>
      <c r="V1356" s="6">
        <v>0</v>
      </c>
      <c r="W1356" s="5">
        <v>0</v>
      </c>
      <c r="X1356" s="6">
        <v>0</v>
      </c>
      <c r="Y1356" s="5">
        <v>0</v>
      </c>
      <c r="Z1356" s="6">
        <v>0</v>
      </c>
      <c r="AA1356" s="5">
        <v>0</v>
      </c>
      <c r="AB1356" s="6">
        <v>0</v>
      </c>
      <c r="AC1356" s="5">
        <v>0</v>
      </c>
      <c r="AD1356" s="6">
        <v>0</v>
      </c>
      <c r="AE1356" s="5">
        <v>0</v>
      </c>
      <c r="AF1356" s="6">
        <v>0</v>
      </c>
    </row>
    <row r="1357" spans="2:32" x14ac:dyDescent="0.35">
      <c r="B1357" s="1" t="s">
        <v>777</v>
      </c>
      <c r="C1357" s="5">
        <v>0</v>
      </c>
      <c r="D1357" s="6">
        <v>0</v>
      </c>
      <c r="E1357" s="5">
        <v>0</v>
      </c>
      <c r="F1357" s="6">
        <v>0</v>
      </c>
      <c r="G1357" s="5">
        <v>0</v>
      </c>
      <c r="H1357" s="6">
        <v>0</v>
      </c>
      <c r="I1357" s="5">
        <v>0</v>
      </c>
      <c r="J1357" s="6">
        <v>0</v>
      </c>
      <c r="K1357" s="5">
        <v>0</v>
      </c>
      <c r="L1357" s="6">
        <v>0</v>
      </c>
      <c r="M1357" s="5">
        <v>0</v>
      </c>
      <c r="N1357" s="6">
        <v>0</v>
      </c>
      <c r="O1357" s="5">
        <v>0</v>
      </c>
      <c r="P1357" s="6">
        <v>0</v>
      </c>
      <c r="Q1357" s="5">
        <v>0</v>
      </c>
      <c r="R1357" s="6">
        <v>0</v>
      </c>
      <c r="S1357" s="5">
        <v>0</v>
      </c>
      <c r="T1357" s="6">
        <v>0</v>
      </c>
      <c r="U1357" s="5">
        <v>0</v>
      </c>
      <c r="V1357" s="6">
        <v>0</v>
      </c>
      <c r="W1357" s="5">
        <v>0</v>
      </c>
      <c r="X1357" s="6">
        <v>0</v>
      </c>
      <c r="Y1357" s="5">
        <v>0</v>
      </c>
      <c r="Z1357" s="6">
        <v>0</v>
      </c>
      <c r="AA1357" s="5">
        <v>0</v>
      </c>
      <c r="AB1357" s="6">
        <v>0</v>
      </c>
      <c r="AC1357" s="5">
        <v>0</v>
      </c>
      <c r="AD1357" s="6">
        <v>0</v>
      </c>
      <c r="AE1357" s="5">
        <v>0</v>
      </c>
      <c r="AF1357" s="6">
        <v>0</v>
      </c>
    </row>
    <row r="1358" spans="2:32" x14ac:dyDescent="0.35">
      <c r="B1358" s="1" t="s">
        <v>778</v>
      </c>
      <c r="C1358" s="5">
        <v>0</v>
      </c>
      <c r="D1358" s="6">
        <v>0</v>
      </c>
      <c r="E1358" s="5">
        <v>0</v>
      </c>
      <c r="F1358" s="6">
        <v>0</v>
      </c>
      <c r="G1358" s="5">
        <v>0</v>
      </c>
      <c r="H1358" s="6">
        <v>0</v>
      </c>
      <c r="I1358" s="5">
        <v>0</v>
      </c>
      <c r="J1358" s="6">
        <v>0</v>
      </c>
      <c r="K1358" s="5">
        <v>0</v>
      </c>
      <c r="L1358" s="6">
        <v>0</v>
      </c>
      <c r="M1358" s="5">
        <v>0</v>
      </c>
      <c r="N1358" s="6">
        <v>0</v>
      </c>
      <c r="O1358" s="5">
        <v>0</v>
      </c>
      <c r="P1358" s="6">
        <v>0</v>
      </c>
      <c r="Q1358" s="5">
        <v>0</v>
      </c>
      <c r="R1358" s="6">
        <v>0</v>
      </c>
      <c r="S1358" s="5">
        <v>0</v>
      </c>
      <c r="T1358" s="6">
        <v>0</v>
      </c>
      <c r="U1358" s="5">
        <v>0</v>
      </c>
      <c r="V1358" s="6">
        <v>0</v>
      </c>
      <c r="W1358" s="5">
        <v>0</v>
      </c>
      <c r="X1358" s="6">
        <v>0</v>
      </c>
      <c r="Y1358" s="5">
        <v>0</v>
      </c>
      <c r="Z1358" s="6">
        <v>0</v>
      </c>
      <c r="AA1358" s="5">
        <v>0</v>
      </c>
      <c r="AB1358" s="6">
        <v>0</v>
      </c>
      <c r="AC1358" s="5">
        <v>0</v>
      </c>
      <c r="AD1358" s="6">
        <v>0</v>
      </c>
      <c r="AE1358" s="5">
        <v>0</v>
      </c>
      <c r="AF1358" s="6">
        <v>0</v>
      </c>
    </row>
    <row r="1359" spans="2:32" x14ac:dyDescent="0.35">
      <c r="B1359" s="1" t="s">
        <v>779</v>
      </c>
      <c r="C1359" s="5">
        <v>0</v>
      </c>
      <c r="D1359" s="6">
        <v>0</v>
      </c>
      <c r="E1359" s="5">
        <v>0</v>
      </c>
      <c r="F1359" s="6">
        <v>0</v>
      </c>
      <c r="G1359" s="5">
        <v>0</v>
      </c>
      <c r="H1359" s="6">
        <v>0</v>
      </c>
      <c r="I1359" s="5">
        <v>0</v>
      </c>
      <c r="J1359" s="6">
        <v>0</v>
      </c>
      <c r="K1359" s="5">
        <v>0</v>
      </c>
      <c r="L1359" s="6">
        <v>0</v>
      </c>
      <c r="M1359" s="5">
        <v>0</v>
      </c>
      <c r="N1359" s="6">
        <v>0</v>
      </c>
      <c r="O1359" s="5">
        <v>0</v>
      </c>
      <c r="P1359" s="6">
        <v>0</v>
      </c>
      <c r="Q1359" s="5">
        <v>0</v>
      </c>
      <c r="R1359" s="6">
        <v>0</v>
      </c>
      <c r="S1359" s="5">
        <v>0</v>
      </c>
      <c r="T1359" s="6">
        <v>0</v>
      </c>
      <c r="U1359" s="5">
        <v>0</v>
      </c>
      <c r="V1359" s="6">
        <v>0</v>
      </c>
      <c r="W1359" s="5">
        <v>0</v>
      </c>
      <c r="X1359" s="6">
        <v>0</v>
      </c>
      <c r="Y1359" s="5">
        <v>0</v>
      </c>
      <c r="Z1359" s="6">
        <v>0</v>
      </c>
      <c r="AA1359" s="5">
        <v>0</v>
      </c>
      <c r="AB1359" s="6">
        <v>0</v>
      </c>
      <c r="AC1359" s="5">
        <v>0</v>
      </c>
      <c r="AD1359" s="6">
        <v>0</v>
      </c>
      <c r="AE1359" s="5">
        <v>0</v>
      </c>
      <c r="AF1359" s="6">
        <v>0</v>
      </c>
    </row>
    <row r="1360" spans="2:32" x14ac:dyDescent="0.35">
      <c r="B1360" s="1" t="s">
        <v>317</v>
      </c>
      <c r="C1360" s="5">
        <v>0</v>
      </c>
      <c r="D1360" s="6">
        <v>0</v>
      </c>
      <c r="E1360" s="5">
        <v>0</v>
      </c>
      <c r="F1360" s="6">
        <v>0</v>
      </c>
      <c r="G1360" s="5">
        <v>0</v>
      </c>
      <c r="H1360" s="6">
        <v>0</v>
      </c>
      <c r="I1360" s="5">
        <v>0</v>
      </c>
      <c r="J1360" s="6">
        <v>0</v>
      </c>
      <c r="K1360" s="5">
        <v>0</v>
      </c>
      <c r="L1360" s="6">
        <v>0</v>
      </c>
      <c r="M1360" s="5">
        <v>0</v>
      </c>
      <c r="N1360" s="6">
        <v>0</v>
      </c>
      <c r="O1360" s="5">
        <v>0</v>
      </c>
      <c r="P1360" s="6">
        <v>0</v>
      </c>
      <c r="Q1360" s="5">
        <v>0</v>
      </c>
      <c r="R1360" s="6">
        <v>0</v>
      </c>
      <c r="S1360" s="5">
        <v>0</v>
      </c>
      <c r="T1360" s="6">
        <v>0</v>
      </c>
      <c r="U1360" s="5">
        <v>0</v>
      </c>
      <c r="V1360" s="6">
        <v>0</v>
      </c>
      <c r="W1360" s="5">
        <v>0</v>
      </c>
      <c r="X1360" s="6">
        <v>0</v>
      </c>
      <c r="Y1360" s="5">
        <v>0</v>
      </c>
      <c r="Z1360" s="6">
        <v>0</v>
      </c>
      <c r="AA1360" s="5">
        <v>0</v>
      </c>
      <c r="AB1360" s="6">
        <v>0</v>
      </c>
      <c r="AC1360" s="5">
        <v>0</v>
      </c>
      <c r="AD1360" s="6">
        <v>0</v>
      </c>
      <c r="AE1360" s="5">
        <v>0</v>
      </c>
      <c r="AF1360" s="6">
        <v>0</v>
      </c>
    </row>
    <row r="1361" spans="2:32" x14ac:dyDescent="0.35">
      <c r="B1361" s="1" t="s">
        <v>319</v>
      </c>
      <c r="C1361" s="5">
        <v>0</v>
      </c>
      <c r="D1361" s="6">
        <v>0</v>
      </c>
      <c r="E1361" s="5">
        <v>0</v>
      </c>
      <c r="F1361" s="6">
        <v>0</v>
      </c>
      <c r="G1361" s="5">
        <v>0</v>
      </c>
      <c r="H1361" s="6">
        <v>0</v>
      </c>
      <c r="I1361" s="5">
        <v>0</v>
      </c>
      <c r="J1361" s="6">
        <v>0</v>
      </c>
      <c r="K1361" s="5">
        <v>0</v>
      </c>
      <c r="L1361" s="6">
        <v>0</v>
      </c>
      <c r="M1361" s="5">
        <v>0</v>
      </c>
      <c r="N1361" s="6">
        <v>0</v>
      </c>
      <c r="O1361" s="5">
        <v>0</v>
      </c>
      <c r="P1361" s="6">
        <v>0</v>
      </c>
      <c r="Q1361" s="5">
        <v>0</v>
      </c>
      <c r="R1361" s="6">
        <v>0</v>
      </c>
      <c r="S1361" s="5">
        <v>0</v>
      </c>
      <c r="T1361" s="6">
        <v>0</v>
      </c>
      <c r="U1361" s="5">
        <v>0</v>
      </c>
      <c r="V1361" s="6">
        <v>0</v>
      </c>
      <c r="W1361" s="5">
        <v>0</v>
      </c>
      <c r="X1361" s="6">
        <v>0</v>
      </c>
      <c r="Y1361" s="5">
        <v>0</v>
      </c>
      <c r="Z1361" s="6">
        <v>0</v>
      </c>
      <c r="AA1361" s="5">
        <v>0</v>
      </c>
      <c r="AB1361" s="6">
        <v>0</v>
      </c>
      <c r="AC1361" s="5">
        <v>0</v>
      </c>
      <c r="AD1361" s="6">
        <v>0</v>
      </c>
      <c r="AE1361" s="5">
        <v>0</v>
      </c>
      <c r="AF1361" s="6">
        <v>0</v>
      </c>
    </row>
    <row r="1362" spans="2:32" x14ac:dyDescent="0.35">
      <c r="B1362" s="1" t="s">
        <v>320</v>
      </c>
      <c r="C1362" s="5">
        <v>0</v>
      </c>
      <c r="D1362" s="6">
        <v>0</v>
      </c>
      <c r="E1362" s="5">
        <v>0</v>
      </c>
      <c r="F1362" s="6">
        <v>0</v>
      </c>
      <c r="G1362" s="5">
        <v>0</v>
      </c>
      <c r="H1362" s="6">
        <v>0</v>
      </c>
      <c r="I1362" s="5">
        <v>0</v>
      </c>
      <c r="J1362" s="6">
        <v>0</v>
      </c>
      <c r="K1362" s="5">
        <v>0</v>
      </c>
      <c r="L1362" s="6">
        <v>0</v>
      </c>
      <c r="M1362" s="5">
        <v>0</v>
      </c>
      <c r="N1362" s="6">
        <v>0</v>
      </c>
      <c r="O1362" s="5">
        <v>0</v>
      </c>
      <c r="P1362" s="6">
        <v>0</v>
      </c>
      <c r="Q1362" s="5">
        <v>0</v>
      </c>
      <c r="R1362" s="6">
        <v>0</v>
      </c>
      <c r="S1362" s="5">
        <v>0</v>
      </c>
      <c r="T1362" s="6">
        <v>0</v>
      </c>
      <c r="U1362" s="5">
        <v>0</v>
      </c>
      <c r="V1362" s="6">
        <v>0</v>
      </c>
      <c r="W1362" s="5">
        <v>0</v>
      </c>
      <c r="X1362" s="6">
        <v>0</v>
      </c>
      <c r="Y1362" s="5">
        <v>0</v>
      </c>
      <c r="Z1362" s="6">
        <v>0</v>
      </c>
      <c r="AA1362" s="5">
        <v>0</v>
      </c>
      <c r="AB1362" s="6">
        <v>0</v>
      </c>
      <c r="AC1362" s="5">
        <v>0</v>
      </c>
      <c r="AD1362" s="6">
        <v>0</v>
      </c>
      <c r="AE1362" s="5">
        <v>0</v>
      </c>
      <c r="AF1362" s="6">
        <v>0</v>
      </c>
    </row>
    <row r="1363" spans="2:32" x14ac:dyDescent="0.35">
      <c r="B1363" s="1" t="s">
        <v>321</v>
      </c>
      <c r="C1363" s="5">
        <v>0</v>
      </c>
      <c r="D1363" s="6">
        <v>0</v>
      </c>
      <c r="E1363" s="5">
        <v>0</v>
      </c>
      <c r="F1363" s="6">
        <v>0</v>
      </c>
      <c r="G1363" s="5">
        <v>0</v>
      </c>
      <c r="H1363" s="6">
        <v>0</v>
      </c>
      <c r="I1363" s="5">
        <v>0</v>
      </c>
      <c r="J1363" s="6">
        <v>0</v>
      </c>
      <c r="K1363" s="5">
        <v>0</v>
      </c>
      <c r="L1363" s="6">
        <v>0</v>
      </c>
      <c r="M1363" s="5">
        <v>0</v>
      </c>
      <c r="N1363" s="6">
        <v>0</v>
      </c>
      <c r="O1363" s="5">
        <v>0</v>
      </c>
      <c r="P1363" s="6">
        <v>0</v>
      </c>
      <c r="Q1363" s="5">
        <v>0</v>
      </c>
      <c r="R1363" s="6">
        <v>0</v>
      </c>
      <c r="S1363" s="5">
        <v>0</v>
      </c>
      <c r="T1363" s="6">
        <v>0</v>
      </c>
      <c r="U1363" s="5">
        <v>0</v>
      </c>
      <c r="V1363" s="6">
        <v>0</v>
      </c>
      <c r="W1363" s="5">
        <v>0</v>
      </c>
      <c r="X1363" s="6">
        <v>0</v>
      </c>
      <c r="Y1363" s="5">
        <v>0</v>
      </c>
      <c r="Z1363" s="6">
        <v>0</v>
      </c>
      <c r="AA1363" s="5">
        <v>0</v>
      </c>
      <c r="AB1363" s="6">
        <v>0</v>
      </c>
      <c r="AC1363" s="5">
        <v>0</v>
      </c>
      <c r="AD1363" s="6">
        <v>0</v>
      </c>
      <c r="AE1363" s="5">
        <v>0</v>
      </c>
      <c r="AF1363" s="6">
        <v>0</v>
      </c>
    </row>
    <row r="1364" spans="2:32" x14ac:dyDescent="0.35">
      <c r="B1364" s="1" t="s">
        <v>322</v>
      </c>
      <c r="C1364" s="5">
        <v>0</v>
      </c>
      <c r="D1364" s="6">
        <v>0</v>
      </c>
      <c r="E1364" s="5">
        <v>0</v>
      </c>
      <c r="F1364" s="6">
        <v>0</v>
      </c>
      <c r="G1364" s="5">
        <v>0</v>
      </c>
      <c r="H1364" s="6">
        <v>0</v>
      </c>
      <c r="I1364" s="5">
        <v>0</v>
      </c>
      <c r="J1364" s="6">
        <v>0</v>
      </c>
      <c r="K1364" s="5">
        <v>0</v>
      </c>
      <c r="L1364" s="6">
        <v>0</v>
      </c>
      <c r="M1364" s="5">
        <v>0</v>
      </c>
      <c r="N1364" s="6">
        <v>0</v>
      </c>
      <c r="O1364" s="5">
        <v>0</v>
      </c>
      <c r="P1364" s="6">
        <v>0</v>
      </c>
      <c r="Q1364" s="5">
        <v>0</v>
      </c>
      <c r="R1364" s="6">
        <v>0</v>
      </c>
      <c r="S1364" s="5">
        <v>0</v>
      </c>
      <c r="T1364" s="6">
        <v>0</v>
      </c>
      <c r="U1364" s="5">
        <v>0</v>
      </c>
      <c r="V1364" s="6">
        <v>0</v>
      </c>
      <c r="W1364" s="5">
        <v>0</v>
      </c>
      <c r="X1364" s="6">
        <v>0</v>
      </c>
      <c r="Y1364" s="5">
        <v>0</v>
      </c>
      <c r="Z1364" s="6">
        <v>0</v>
      </c>
      <c r="AA1364" s="5">
        <v>0</v>
      </c>
      <c r="AB1364" s="6">
        <v>0</v>
      </c>
      <c r="AC1364" s="5">
        <v>0</v>
      </c>
      <c r="AD1364" s="6">
        <v>0</v>
      </c>
      <c r="AE1364" s="5">
        <v>0</v>
      </c>
      <c r="AF1364" s="6">
        <v>0</v>
      </c>
    </row>
    <row r="1365" spans="2:32" x14ac:dyDescent="0.35">
      <c r="B1365" s="1" t="s">
        <v>323</v>
      </c>
      <c r="C1365" s="5">
        <v>0</v>
      </c>
      <c r="D1365" s="6">
        <v>0</v>
      </c>
      <c r="E1365" s="5">
        <v>0</v>
      </c>
      <c r="F1365" s="6">
        <v>0</v>
      </c>
      <c r="G1365" s="5">
        <v>0</v>
      </c>
      <c r="H1365" s="6">
        <v>0</v>
      </c>
      <c r="I1365" s="5">
        <v>0</v>
      </c>
      <c r="J1365" s="6">
        <v>0</v>
      </c>
      <c r="K1365" s="5">
        <v>0</v>
      </c>
      <c r="L1365" s="6">
        <v>0</v>
      </c>
      <c r="M1365" s="5">
        <v>0</v>
      </c>
      <c r="N1365" s="6">
        <v>0</v>
      </c>
      <c r="O1365" s="5">
        <v>0</v>
      </c>
      <c r="P1365" s="6">
        <v>0</v>
      </c>
      <c r="Q1365" s="5">
        <v>0</v>
      </c>
      <c r="R1365" s="6">
        <v>0</v>
      </c>
      <c r="S1365" s="5">
        <v>0</v>
      </c>
      <c r="T1365" s="6">
        <v>0</v>
      </c>
      <c r="U1365" s="5">
        <v>0</v>
      </c>
      <c r="V1365" s="6">
        <v>0</v>
      </c>
      <c r="W1365" s="5">
        <v>0</v>
      </c>
      <c r="X1365" s="6">
        <v>0</v>
      </c>
      <c r="Y1365" s="5">
        <v>0</v>
      </c>
      <c r="Z1365" s="6">
        <v>0</v>
      </c>
      <c r="AA1365" s="5">
        <v>0</v>
      </c>
      <c r="AB1365" s="6">
        <v>0</v>
      </c>
      <c r="AC1365" s="5">
        <v>0</v>
      </c>
      <c r="AD1365" s="6">
        <v>0</v>
      </c>
      <c r="AE1365" s="5">
        <v>0</v>
      </c>
      <c r="AF1365" s="6">
        <v>0</v>
      </c>
    </row>
    <row r="1366" spans="2:32" x14ac:dyDescent="0.35">
      <c r="B1366" s="1" t="s">
        <v>325</v>
      </c>
      <c r="C1366" s="5">
        <v>0</v>
      </c>
      <c r="D1366" s="6">
        <v>0</v>
      </c>
      <c r="E1366" s="5">
        <v>0</v>
      </c>
      <c r="F1366" s="6">
        <v>0</v>
      </c>
      <c r="G1366" s="5">
        <v>0</v>
      </c>
      <c r="H1366" s="6">
        <v>0</v>
      </c>
      <c r="I1366" s="5">
        <v>0</v>
      </c>
      <c r="J1366" s="6">
        <v>0</v>
      </c>
      <c r="K1366" s="5">
        <v>0</v>
      </c>
      <c r="L1366" s="6">
        <v>0</v>
      </c>
      <c r="M1366" s="5">
        <v>0</v>
      </c>
      <c r="N1366" s="6">
        <v>0</v>
      </c>
      <c r="O1366" s="5">
        <v>0</v>
      </c>
      <c r="P1366" s="6">
        <v>0</v>
      </c>
      <c r="Q1366" s="5">
        <v>0</v>
      </c>
      <c r="R1366" s="6">
        <v>0</v>
      </c>
      <c r="S1366" s="5">
        <v>0</v>
      </c>
      <c r="T1366" s="6">
        <v>0</v>
      </c>
      <c r="U1366" s="5">
        <v>0</v>
      </c>
      <c r="V1366" s="6">
        <v>0</v>
      </c>
      <c r="W1366" s="5">
        <v>0</v>
      </c>
      <c r="X1366" s="6">
        <v>0</v>
      </c>
      <c r="Y1366" s="5">
        <v>0</v>
      </c>
      <c r="Z1366" s="6">
        <v>0</v>
      </c>
      <c r="AA1366" s="5">
        <v>0</v>
      </c>
      <c r="AB1366" s="6">
        <v>0</v>
      </c>
      <c r="AC1366" s="5">
        <v>0</v>
      </c>
      <c r="AD1366" s="6">
        <v>0</v>
      </c>
      <c r="AE1366" s="5">
        <v>0</v>
      </c>
      <c r="AF1366" s="6">
        <v>0</v>
      </c>
    </row>
    <row r="1367" spans="2:32" x14ac:dyDescent="0.35">
      <c r="B1367" s="1" t="s">
        <v>780</v>
      </c>
      <c r="C1367" s="5">
        <v>1.01E-3</v>
      </c>
      <c r="D1367" s="6">
        <v>0.73699999999999999</v>
      </c>
      <c r="E1367" s="5">
        <v>0</v>
      </c>
      <c r="F1367" s="6">
        <v>0</v>
      </c>
      <c r="G1367" s="5">
        <v>0</v>
      </c>
      <c r="H1367" s="6">
        <v>0</v>
      </c>
      <c r="I1367" s="5">
        <v>0</v>
      </c>
      <c r="J1367" s="6">
        <v>0</v>
      </c>
      <c r="K1367" s="5">
        <v>0</v>
      </c>
      <c r="L1367" s="6">
        <v>0</v>
      </c>
      <c r="M1367" s="5">
        <v>0</v>
      </c>
      <c r="N1367" s="6">
        <v>0</v>
      </c>
      <c r="O1367" s="5">
        <v>0</v>
      </c>
      <c r="P1367" s="6">
        <v>0</v>
      </c>
      <c r="Q1367" s="5">
        <v>0</v>
      </c>
      <c r="R1367" s="6">
        <v>0</v>
      </c>
      <c r="S1367" s="5">
        <v>0</v>
      </c>
      <c r="T1367" s="6">
        <v>0</v>
      </c>
      <c r="U1367" s="5">
        <v>0</v>
      </c>
      <c r="V1367" s="6">
        <v>0</v>
      </c>
      <c r="W1367" s="5">
        <v>0</v>
      </c>
      <c r="X1367" s="6">
        <v>0</v>
      </c>
      <c r="Y1367" s="5">
        <v>0</v>
      </c>
      <c r="Z1367" s="6">
        <v>0</v>
      </c>
      <c r="AA1367" s="5">
        <v>8.2000000000000007E-3</v>
      </c>
      <c r="AB1367" s="6">
        <v>0.73699999999999999</v>
      </c>
      <c r="AC1367" s="5">
        <v>0</v>
      </c>
      <c r="AD1367" s="6">
        <v>0</v>
      </c>
      <c r="AE1367" s="5">
        <v>0</v>
      </c>
      <c r="AF1367" s="6">
        <v>0</v>
      </c>
    </row>
    <row r="1368" spans="2:32" x14ac:dyDescent="0.35">
      <c r="B1368" s="1" t="s">
        <v>781</v>
      </c>
      <c r="C1368" s="5">
        <v>0</v>
      </c>
      <c r="D1368" s="6">
        <v>0</v>
      </c>
      <c r="E1368" s="5">
        <v>0</v>
      </c>
      <c r="F1368" s="6">
        <v>0</v>
      </c>
      <c r="G1368" s="5">
        <v>0</v>
      </c>
      <c r="H1368" s="6">
        <v>0</v>
      </c>
      <c r="I1368" s="5">
        <v>0</v>
      </c>
      <c r="J1368" s="6">
        <v>0</v>
      </c>
      <c r="K1368" s="5">
        <v>0</v>
      </c>
      <c r="L1368" s="6">
        <v>0</v>
      </c>
      <c r="M1368" s="5">
        <v>0</v>
      </c>
      <c r="N1368" s="6">
        <v>0</v>
      </c>
      <c r="O1368" s="5">
        <v>0</v>
      </c>
      <c r="P1368" s="6">
        <v>0</v>
      </c>
      <c r="Q1368" s="5">
        <v>0</v>
      </c>
      <c r="R1368" s="6">
        <v>0</v>
      </c>
      <c r="S1368" s="5">
        <v>0</v>
      </c>
      <c r="T1368" s="6">
        <v>0</v>
      </c>
      <c r="U1368" s="5">
        <v>0</v>
      </c>
      <c r="V1368" s="6">
        <v>0</v>
      </c>
      <c r="W1368" s="5">
        <v>0</v>
      </c>
      <c r="X1368" s="6">
        <v>0</v>
      </c>
      <c r="Y1368" s="5">
        <v>0</v>
      </c>
      <c r="Z1368" s="6">
        <v>0</v>
      </c>
      <c r="AA1368" s="5">
        <v>0</v>
      </c>
      <c r="AB1368" s="6">
        <v>0</v>
      </c>
      <c r="AC1368" s="5">
        <v>0</v>
      </c>
      <c r="AD1368" s="6">
        <v>0</v>
      </c>
      <c r="AE1368" s="5">
        <v>0</v>
      </c>
      <c r="AF1368" s="6">
        <v>0</v>
      </c>
    </row>
    <row r="1369" spans="2:32" x14ac:dyDescent="0.35">
      <c r="B1369" s="1" t="s">
        <v>782</v>
      </c>
      <c r="C1369" s="5">
        <v>4.6299999999999996E-3</v>
      </c>
      <c r="D1369" s="6">
        <v>3.3639999999999999</v>
      </c>
      <c r="E1369" s="5">
        <v>0</v>
      </c>
      <c r="F1369" s="6">
        <v>0</v>
      </c>
      <c r="G1369" s="5">
        <v>0</v>
      </c>
      <c r="H1369" s="6">
        <v>0</v>
      </c>
      <c r="I1369" s="5">
        <v>0</v>
      </c>
      <c r="J1369" s="6">
        <v>0</v>
      </c>
      <c r="K1369" s="5">
        <v>0</v>
      </c>
      <c r="L1369" s="6">
        <v>0</v>
      </c>
      <c r="M1369" s="5">
        <v>0</v>
      </c>
      <c r="N1369" s="6">
        <v>0</v>
      </c>
      <c r="O1369" s="5">
        <v>0</v>
      </c>
      <c r="P1369" s="6">
        <v>0</v>
      </c>
      <c r="Q1369" s="5">
        <v>0</v>
      </c>
      <c r="R1369" s="6">
        <v>0</v>
      </c>
      <c r="S1369" s="5">
        <v>0</v>
      </c>
      <c r="T1369" s="6">
        <v>0</v>
      </c>
      <c r="U1369" s="5">
        <v>0</v>
      </c>
      <c r="V1369" s="6">
        <v>0</v>
      </c>
      <c r="W1369" s="5">
        <v>0</v>
      </c>
      <c r="X1369" s="6">
        <v>0</v>
      </c>
      <c r="Y1369" s="5">
        <v>0</v>
      </c>
      <c r="Z1369" s="6">
        <v>0</v>
      </c>
      <c r="AA1369" s="5">
        <v>0</v>
      </c>
      <c r="AB1369" s="6">
        <v>0</v>
      </c>
      <c r="AC1369" s="5">
        <v>2.862E-2</v>
      </c>
      <c r="AD1369" s="6">
        <v>3.3639999999999999</v>
      </c>
      <c r="AE1369" s="5">
        <v>0</v>
      </c>
      <c r="AF1369" s="6">
        <v>0</v>
      </c>
    </row>
    <row r="1370" spans="2:32" x14ac:dyDescent="0.35">
      <c r="B1370" s="1" t="s">
        <v>783</v>
      </c>
      <c r="C1370" s="5">
        <v>0</v>
      </c>
      <c r="D1370" s="6">
        <v>0</v>
      </c>
      <c r="E1370" s="5">
        <v>0</v>
      </c>
      <c r="F1370" s="6">
        <v>0</v>
      </c>
      <c r="G1370" s="5">
        <v>0</v>
      </c>
      <c r="H1370" s="6">
        <v>0</v>
      </c>
      <c r="I1370" s="5">
        <v>0</v>
      </c>
      <c r="J1370" s="6">
        <v>0</v>
      </c>
      <c r="K1370" s="5">
        <v>0</v>
      </c>
      <c r="L1370" s="6">
        <v>0</v>
      </c>
      <c r="M1370" s="5">
        <v>0</v>
      </c>
      <c r="N1370" s="6">
        <v>0</v>
      </c>
      <c r="O1370" s="5">
        <v>0</v>
      </c>
      <c r="P1370" s="6">
        <v>0</v>
      </c>
      <c r="Q1370" s="5">
        <v>0</v>
      </c>
      <c r="R1370" s="6">
        <v>0</v>
      </c>
      <c r="S1370" s="5">
        <v>0</v>
      </c>
      <c r="T1370" s="6">
        <v>0</v>
      </c>
      <c r="U1370" s="5">
        <v>0</v>
      </c>
      <c r="V1370" s="6">
        <v>0</v>
      </c>
      <c r="W1370" s="5">
        <v>0</v>
      </c>
      <c r="X1370" s="6">
        <v>0</v>
      </c>
      <c r="Y1370" s="5">
        <v>0</v>
      </c>
      <c r="Z1370" s="6">
        <v>0</v>
      </c>
      <c r="AA1370" s="5">
        <v>0</v>
      </c>
      <c r="AB1370" s="6">
        <v>0</v>
      </c>
      <c r="AC1370" s="5">
        <v>0</v>
      </c>
      <c r="AD1370" s="6">
        <v>0</v>
      </c>
      <c r="AE1370" s="5">
        <v>0</v>
      </c>
      <c r="AF1370" s="6">
        <v>0</v>
      </c>
    </row>
    <row r="1371" spans="2:32" x14ac:dyDescent="0.35">
      <c r="B1371" s="1" t="s">
        <v>784</v>
      </c>
      <c r="C1371" s="5">
        <v>0</v>
      </c>
      <c r="D1371" s="6">
        <v>0</v>
      </c>
      <c r="E1371" s="5">
        <v>0</v>
      </c>
      <c r="F1371" s="6">
        <v>0</v>
      </c>
      <c r="G1371" s="5">
        <v>0</v>
      </c>
      <c r="H1371" s="6">
        <v>0</v>
      </c>
      <c r="I1371" s="5">
        <v>0</v>
      </c>
      <c r="J1371" s="6">
        <v>0</v>
      </c>
      <c r="K1371" s="5">
        <v>0</v>
      </c>
      <c r="L1371" s="6">
        <v>0</v>
      </c>
      <c r="M1371" s="5">
        <v>0</v>
      </c>
      <c r="N1371" s="6">
        <v>0</v>
      </c>
      <c r="O1371" s="5">
        <v>0</v>
      </c>
      <c r="P1371" s="6">
        <v>0</v>
      </c>
      <c r="Q1371" s="5">
        <v>0</v>
      </c>
      <c r="R1371" s="6">
        <v>0</v>
      </c>
      <c r="S1371" s="5">
        <v>0</v>
      </c>
      <c r="T1371" s="6">
        <v>0</v>
      </c>
      <c r="U1371" s="5">
        <v>0</v>
      </c>
      <c r="V1371" s="6">
        <v>0</v>
      </c>
      <c r="W1371" s="5">
        <v>0</v>
      </c>
      <c r="X1371" s="6">
        <v>0</v>
      </c>
      <c r="Y1371" s="5">
        <v>0</v>
      </c>
      <c r="Z1371" s="6">
        <v>0</v>
      </c>
      <c r="AA1371" s="5">
        <v>0</v>
      </c>
      <c r="AB1371" s="6">
        <v>0</v>
      </c>
      <c r="AC1371" s="5">
        <v>0</v>
      </c>
      <c r="AD1371" s="6">
        <v>0</v>
      </c>
      <c r="AE1371" s="5">
        <v>0</v>
      </c>
      <c r="AF1371" s="6">
        <v>0</v>
      </c>
    </row>
    <row r="1372" spans="2:32" x14ac:dyDescent="0.35">
      <c r="B1372" s="1" t="s">
        <v>785</v>
      </c>
      <c r="C1372" s="5">
        <v>0</v>
      </c>
      <c r="D1372" s="6">
        <v>0</v>
      </c>
      <c r="E1372" s="5">
        <v>0</v>
      </c>
      <c r="F1372" s="6">
        <v>0</v>
      </c>
      <c r="G1372" s="5">
        <v>0</v>
      </c>
      <c r="H1372" s="6">
        <v>0</v>
      </c>
      <c r="I1372" s="5">
        <v>0</v>
      </c>
      <c r="J1372" s="6">
        <v>0</v>
      </c>
      <c r="K1372" s="5">
        <v>0</v>
      </c>
      <c r="L1372" s="6">
        <v>0</v>
      </c>
      <c r="M1372" s="5">
        <v>0</v>
      </c>
      <c r="N1372" s="6">
        <v>0</v>
      </c>
      <c r="O1372" s="5">
        <v>0</v>
      </c>
      <c r="P1372" s="6">
        <v>0</v>
      </c>
      <c r="Q1372" s="5">
        <v>0</v>
      </c>
      <c r="R1372" s="6">
        <v>0</v>
      </c>
      <c r="S1372" s="5">
        <v>0</v>
      </c>
      <c r="T1372" s="6">
        <v>0</v>
      </c>
      <c r="U1372" s="5">
        <v>0</v>
      </c>
      <c r="V1372" s="6">
        <v>0</v>
      </c>
      <c r="W1372" s="5">
        <v>0</v>
      </c>
      <c r="X1372" s="6">
        <v>0</v>
      </c>
      <c r="Y1372" s="5">
        <v>0</v>
      </c>
      <c r="Z1372" s="6">
        <v>0</v>
      </c>
      <c r="AA1372" s="5">
        <v>0</v>
      </c>
      <c r="AB1372" s="6">
        <v>0</v>
      </c>
      <c r="AC1372" s="5">
        <v>0</v>
      </c>
      <c r="AD1372" s="6">
        <v>0</v>
      </c>
      <c r="AE1372" s="5">
        <v>0</v>
      </c>
      <c r="AF1372" s="6">
        <v>0</v>
      </c>
    </row>
    <row r="1373" spans="2:32" x14ac:dyDescent="0.35">
      <c r="B1373" s="1" t="s">
        <v>786</v>
      </c>
      <c r="C1373" s="5">
        <v>0</v>
      </c>
      <c r="D1373" s="6">
        <v>0</v>
      </c>
      <c r="E1373" s="5">
        <v>0</v>
      </c>
      <c r="F1373" s="6">
        <v>0</v>
      </c>
      <c r="G1373" s="5">
        <v>0</v>
      </c>
      <c r="H1373" s="6">
        <v>0</v>
      </c>
      <c r="I1373" s="5">
        <v>0</v>
      </c>
      <c r="J1373" s="6">
        <v>0</v>
      </c>
      <c r="K1373" s="5">
        <v>0</v>
      </c>
      <c r="L1373" s="6">
        <v>0</v>
      </c>
      <c r="M1373" s="5">
        <v>0</v>
      </c>
      <c r="N1373" s="6">
        <v>0</v>
      </c>
      <c r="O1373" s="5">
        <v>0</v>
      </c>
      <c r="P1373" s="6">
        <v>0</v>
      </c>
      <c r="Q1373" s="5">
        <v>0</v>
      </c>
      <c r="R1373" s="6">
        <v>0</v>
      </c>
      <c r="S1373" s="5">
        <v>0</v>
      </c>
      <c r="T1373" s="6">
        <v>0</v>
      </c>
      <c r="U1373" s="5">
        <v>0</v>
      </c>
      <c r="V1373" s="6">
        <v>0</v>
      </c>
      <c r="W1373" s="5">
        <v>0</v>
      </c>
      <c r="X1373" s="6">
        <v>0</v>
      </c>
      <c r="Y1373" s="5">
        <v>0</v>
      </c>
      <c r="Z1373" s="6">
        <v>0</v>
      </c>
      <c r="AA1373" s="5">
        <v>0</v>
      </c>
      <c r="AB1373" s="6">
        <v>0</v>
      </c>
      <c r="AC1373" s="5">
        <v>0</v>
      </c>
      <c r="AD1373" s="6">
        <v>0</v>
      </c>
      <c r="AE1373" s="5">
        <v>0</v>
      </c>
      <c r="AF1373" s="6">
        <v>0</v>
      </c>
    </row>
    <row r="1374" spans="2:32" x14ac:dyDescent="0.35">
      <c r="B1374" s="1" t="s">
        <v>787</v>
      </c>
      <c r="C1374" s="5">
        <v>0</v>
      </c>
      <c r="D1374" s="6">
        <v>0</v>
      </c>
      <c r="E1374" s="5">
        <v>0</v>
      </c>
      <c r="F1374" s="6">
        <v>0</v>
      </c>
      <c r="G1374" s="5">
        <v>0</v>
      </c>
      <c r="H1374" s="6">
        <v>0</v>
      </c>
      <c r="I1374" s="5">
        <v>0</v>
      </c>
      <c r="J1374" s="6">
        <v>0</v>
      </c>
      <c r="K1374" s="5">
        <v>0</v>
      </c>
      <c r="L1374" s="6">
        <v>0</v>
      </c>
      <c r="M1374" s="5">
        <v>0</v>
      </c>
      <c r="N1374" s="6">
        <v>0</v>
      </c>
      <c r="O1374" s="5">
        <v>0</v>
      </c>
      <c r="P1374" s="6">
        <v>0</v>
      </c>
      <c r="Q1374" s="5">
        <v>0</v>
      </c>
      <c r="R1374" s="6">
        <v>0</v>
      </c>
      <c r="S1374" s="5">
        <v>0</v>
      </c>
      <c r="T1374" s="6">
        <v>0</v>
      </c>
      <c r="U1374" s="5">
        <v>0</v>
      </c>
      <c r="V1374" s="6">
        <v>0</v>
      </c>
      <c r="W1374" s="5">
        <v>0</v>
      </c>
      <c r="X1374" s="6">
        <v>0</v>
      </c>
      <c r="Y1374" s="5">
        <v>0</v>
      </c>
      <c r="Z1374" s="6">
        <v>0</v>
      </c>
      <c r="AA1374" s="5">
        <v>0</v>
      </c>
      <c r="AB1374" s="6">
        <v>0</v>
      </c>
      <c r="AC1374" s="5">
        <v>0</v>
      </c>
      <c r="AD1374" s="6">
        <v>0</v>
      </c>
      <c r="AE1374" s="5">
        <v>0</v>
      </c>
      <c r="AF1374" s="6">
        <v>0</v>
      </c>
    </row>
    <row r="1375" spans="2:32" x14ac:dyDescent="0.35">
      <c r="B1375" s="1" t="s">
        <v>788</v>
      </c>
      <c r="C1375" s="5">
        <v>6.9999999999999999E-4</v>
      </c>
      <c r="D1375" s="6">
        <v>0.51100000000000001</v>
      </c>
      <c r="E1375" s="5">
        <v>0</v>
      </c>
      <c r="F1375" s="6">
        <v>0</v>
      </c>
      <c r="G1375" s="5">
        <v>0</v>
      </c>
      <c r="H1375" s="6">
        <v>0</v>
      </c>
      <c r="I1375" s="5">
        <v>1.512E-2</v>
      </c>
      <c r="J1375" s="6">
        <v>0.51100000000000001</v>
      </c>
      <c r="K1375" s="5">
        <v>0</v>
      </c>
      <c r="L1375" s="6">
        <v>0</v>
      </c>
      <c r="M1375" s="5">
        <v>0</v>
      </c>
      <c r="N1375" s="6">
        <v>0</v>
      </c>
      <c r="O1375" s="5">
        <v>0</v>
      </c>
      <c r="P1375" s="6">
        <v>0</v>
      </c>
      <c r="Q1375" s="5">
        <v>0</v>
      </c>
      <c r="R1375" s="6">
        <v>0</v>
      </c>
      <c r="S1375" s="5">
        <v>0</v>
      </c>
      <c r="T1375" s="6">
        <v>0</v>
      </c>
      <c r="U1375" s="5">
        <v>0</v>
      </c>
      <c r="V1375" s="6">
        <v>0</v>
      </c>
      <c r="W1375" s="5">
        <v>0</v>
      </c>
      <c r="X1375" s="6">
        <v>0</v>
      </c>
      <c r="Y1375" s="5">
        <v>0</v>
      </c>
      <c r="Z1375" s="6">
        <v>0</v>
      </c>
      <c r="AA1375" s="5">
        <v>0</v>
      </c>
      <c r="AB1375" s="6">
        <v>0</v>
      </c>
      <c r="AC1375" s="5">
        <v>0</v>
      </c>
      <c r="AD1375" s="6">
        <v>0</v>
      </c>
      <c r="AE1375" s="5">
        <v>0</v>
      </c>
      <c r="AF1375" s="6">
        <v>0</v>
      </c>
    </row>
    <row r="1376" spans="2:32" x14ac:dyDescent="0.35">
      <c r="B1376" s="1" t="s">
        <v>789</v>
      </c>
      <c r="C1376" s="5">
        <v>3.0000000000000001E-3</v>
      </c>
      <c r="D1376" s="6">
        <v>2.177</v>
      </c>
      <c r="E1376" s="5">
        <v>0</v>
      </c>
      <c r="F1376" s="6">
        <v>0</v>
      </c>
      <c r="G1376" s="5">
        <v>0</v>
      </c>
      <c r="H1376" s="6">
        <v>0</v>
      </c>
      <c r="I1376" s="5">
        <v>0</v>
      </c>
      <c r="J1376" s="6">
        <v>0</v>
      </c>
      <c r="K1376" s="5">
        <v>0</v>
      </c>
      <c r="L1376" s="6">
        <v>0</v>
      </c>
      <c r="M1376" s="5">
        <v>0</v>
      </c>
      <c r="N1376" s="6">
        <v>0</v>
      </c>
      <c r="O1376" s="5">
        <v>0</v>
      </c>
      <c r="P1376" s="6">
        <v>0</v>
      </c>
      <c r="Q1376" s="5">
        <v>0</v>
      </c>
      <c r="R1376" s="6">
        <v>0</v>
      </c>
      <c r="S1376" s="5">
        <v>0</v>
      </c>
      <c r="T1376" s="6">
        <v>0</v>
      </c>
      <c r="U1376" s="5">
        <v>0</v>
      </c>
      <c r="V1376" s="6">
        <v>0</v>
      </c>
      <c r="W1376" s="5">
        <v>0</v>
      </c>
      <c r="X1376" s="6">
        <v>0</v>
      </c>
      <c r="Y1376" s="5">
        <v>0</v>
      </c>
      <c r="Z1376" s="6">
        <v>0</v>
      </c>
      <c r="AA1376" s="5">
        <v>0</v>
      </c>
      <c r="AB1376" s="6">
        <v>0</v>
      </c>
      <c r="AC1376" s="5">
        <v>1.8519999999999998E-2</v>
      </c>
      <c r="AD1376" s="6">
        <v>2.177</v>
      </c>
      <c r="AE1376" s="5">
        <v>0</v>
      </c>
      <c r="AF1376" s="6">
        <v>0</v>
      </c>
    </row>
    <row r="1377" spans="2:32" x14ac:dyDescent="0.35">
      <c r="B1377" s="1" t="s">
        <v>790</v>
      </c>
      <c r="C1377" s="5">
        <v>7.3999999999999999E-4</v>
      </c>
      <c r="D1377" s="6">
        <v>0.53900000000000003</v>
      </c>
      <c r="E1377" s="5">
        <v>0</v>
      </c>
      <c r="F1377" s="6">
        <v>0</v>
      </c>
      <c r="G1377" s="5">
        <v>0</v>
      </c>
      <c r="H1377" s="6">
        <v>0</v>
      </c>
      <c r="I1377" s="5">
        <v>0</v>
      </c>
      <c r="J1377" s="6">
        <v>0</v>
      </c>
      <c r="K1377" s="5">
        <v>0</v>
      </c>
      <c r="L1377" s="6">
        <v>0</v>
      </c>
      <c r="M1377" s="5">
        <v>0</v>
      </c>
      <c r="N1377" s="6">
        <v>0</v>
      </c>
      <c r="O1377" s="5">
        <v>0</v>
      </c>
      <c r="P1377" s="6">
        <v>0</v>
      </c>
      <c r="Q1377" s="5">
        <v>0</v>
      </c>
      <c r="R1377" s="6">
        <v>0</v>
      </c>
      <c r="S1377" s="5">
        <v>6.5199999999999998E-3</v>
      </c>
      <c r="T1377" s="6">
        <v>0.53900000000000003</v>
      </c>
      <c r="U1377" s="5">
        <v>0</v>
      </c>
      <c r="V1377" s="6">
        <v>0</v>
      </c>
      <c r="W1377" s="5">
        <v>0</v>
      </c>
      <c r="X1377" s="6">
        <v>0</v>
      </c>
      <c r="Y1377" s="5">
        <v>0</v>
      </c>
      <c r="Z1377" s="6">
        <v>0</v>
      </c>
      <c r="AA1377" s="5">
        <v>0</v>
      </c>
      <c r="AB1377" s="6">
        <v>0</v>
      </c>
      <c r="AC1377" s="5">
        <v>0</v>
      </c>
      <c r="AD1377" s="6">
        <v>0</v>
      </c>
      <c r="AE1377" s="5">
        <v>0</v>
      </c>
      <c r="AF1377" s="6">
        <v>0</v>
      </c>
    </row>
    <row r="1378" spans="2:32" x14ac:dyDescent="0.35">
      <c r="B1378" s="1" t="s">
        <v>791</v>
      </c>
      <c r="C1378" s="5">
        <v>7.7999999999999999E-4</v>
      </c>
      <c r="D1378" s="6">
        <v>0.56799999999999995</v>
      </c>
      <c r="E1378" s="5">
        <v>0</v>
      </c>
      <c r="F1378" s="6">
        <v>0</v>
      </c>
      <c r="G1378" s="5">
        <v>0</v>
      </c>
      <c r="H1378" s="6">
        <v>0</v>
      </c>
      <c r="I1378" s="5">
        <v>0</v>
      </c>
      <c r="J1378" s="6">
        <v>0</v>
      </c>
      <c r="K1378" s="5">
        <v>0</v>
      </c>
      <c r="L1378" s="6">
        <v>0</v>
      </c>
      <c r="M1378" s="5">
        <v>0</v>
      </c>
      <c r="N1378" s="6">
        <v>0</v>
      </c>
      <c r="O1378" s="5">
        <v>0</v>
      </c>
      <c r="P1378" s="6">
        <v>0</v>
      </c>
      <c r="Q1378" s="5">
        <v>0</v>
      </c>
      <c r="R1378" s="6">
        <v>0</v>
      </c>
      <c r="S1378" s="5">
        <v>0</v>
      </c>
      <c r="T1378" s="6">
        <v>0</v>
      </c>
      <c r="U1378" s="5">
        <v>0</v>
      </c>
      <c r="V1378" s="6">
        <v>0</v>
      </c>
      <c r="W1378" s="5">
        <v>0</v>
      </c>
      <c r="X1378" s="6">
        <v>0</v>
      </c>
      <c r="Y1378" s="5">
        <v>8.5000000000000006E-3</v>
      </c>
      <c r="Z1378" s="6">
        <v>0.56799999999999995</v>
      </c>
      <c r="AA1378" s="5">
        <v>0</v>
      </c>
      <c r="AB1378" s="6">
        <v>0</v>
      </c>
      <c r="AC1378" s="5">
        <v>0</v>
      </c>
      <c r="AD1378" s="6">
        <v>0</v>
      </c>
      <c r="AE1378" s="5">
        <v>0</v>
      </c>
      <c r="AF1378" s="6">
        <v>0</v>
      </c>
    </row>
    <row r="1379" spans="2:32" x14ac:dyDescent="0.35">
      <c r="B1379" s="1" t="s">
        <v>792</v>
      </c>
      <c r="C1379" s="5">
        <v>0</v>
      </c>
      <c r="D1379" s="6">
        <v>0</v>
      </c>
      <c r="E1379" s="5">
        <v>0</v>
      </c>
      <c r="F1379" s="6">
        <v>0</v>
      </c>
      <c r="G1379" s="5">
        <v>0</v>
      </c>
      <c r="H1379" s="6">
        <v>0</v>
      </c>
      <c r="I1379" s="5">
        <v>0</v>
      </c>
      <c r="J1379" s="6">
        <v>0</v>
      </c>
      <c r="K1379" s="5">
        <v>0</v>
      </c>
      <c r="L1379" s="6">
        <v>0</v>
      </c>
      <c r="M1379" s="5">
        <v>0</v>
      </c>
      <c r="N1379" s="6">
        <v>0</v>
      </c>
      <c r="O1379" s="5">
        <v>0</v>
      </c>
      <c r="P1379" s="6">
        <v>0</v>
      </c>
      <c r="Q1379" s="5">
        <v>0</v>
      </c>
      <c r="R1379" s="6">
        <v>0</v>
      </c>
      <c r="S1379" s="5">
        <v>0</v>
      </c>
      <c r="T1379" s="6">
        <v>0</v>
      </c>
      <c r="U1379" s="5">
        <v>0</v>
      </c>
      <c r="V1379" s="6">
        <v>0</v>
      </c>
      <c r="W1379" s="5">
        <v>0</v>
      </c>
      <c r="X1379" s="6">
        <v>0</v>
      </c>
      <c r="Y1379" s="5">
        <v>0</v>
      </c>
      <c r="Z1379" s="6">
        <v>0</v>
      </c>
      <c r="AA1379" s="5">
        <v>0</v>
      </c>
      <c r="AB1379" s="6">
        <v>0</v>
      </c>
      <c r="AC1379" s="5">
        <v>0</v>
      </c>
      <c r="AD1379" s="6">
        <v>0</v>
      </c>
      <c r="AE1379" s="5">
        <v>0</v>
      </c>
      <c r="AF1379" s="6">
        <v>0</v>
      </c>
    </row>
    <row r="1380" spans="2:32" x14ac:dyDescent="0.35">
      <c r="B1380" s="1" t="s">
        <v>793</v>
      </c>
      <c r="C1380" s="5">
        <v>7.7999999999999999E-4</v>
      </c>
      <c r="D1380" s="6">
        <v>0.56799999999999995</v>
      </c>
      <c r="E1380" s="5">
        <v>0</v>
      </c>
      <c r="F1380" s="6">
        <v>0</v>
      </c>
      <c r="G1380" s="5">
        <v>0</v>
      </c>
      <c r="H1380" s="6">
        <v>0</v>
      </c>
      <c r="I1380" s="5">
        <v>0</v>
      </c>
      <c r="J1380" s="6">
        <v>0</v>
      </c>
      <c r="K1380" s="5">
        <v>0</v>
      </c>
      <c r="L1380" s="6">
        <v>0</v>
      </c>
      <c r="M1380" s="5">
        <v>0</v>
      </c>
      <c r="N1380" s="6">
        <v>0</v>
      </c>
      <c r="O1380" s="5">
        <v>0</v>
      </c>
      <c r="P1380" s="6">
        <v>0</v>
      </c>
      <c r="Q1380" s="5">
        <v>0</v>
      </c>
      <c r="R1380" s="6">
        <v>0</v>
      </c>
      <c r="S1380" s="5">
        <v>0</v>
      </c>
      <c r="T1380" s="6">
        <v>0</v>
      </c>
      <c r="U1380" s="5">
        <v>0</v>
      </c>
      <c r="V1380" s="6">
        <v>0</v>
      </c>
      <c r="W1380" s="5">
        <v>0</v>
      </c>
      <c r="X1380" s="6">
        <v>0</v>
      </c>
      <c r="Y1380" s="5">
        <v>8.5000000000000006E-3</v>
      </c>
      <c r="Z1380" s="6">
        <v>0.56799999999999995</v>
      </c>
      <c r="AA1380" s="5">
        <v>0</v>
      </c>
      <c r="AB1380" s="6">
        <v>0</v>
      </c>
      <c r="AC1380" s="5">
        <v>0</v>
      </c>
      <c r="AD1380" s="6">
        <v>0</v>
      </c>
      <c r="AE1380" s="5">
        <v>0</v>
      </c>
      <c r="AF1380" s="6">
        <v>0</v>
      </c>
    </row>
    <row r="1381" spans="2:32" x14ac:dyDescent="0.35">
      <c r="B1381" s="1" t="s">
        <v>794</v>
      </c>
      <c r="C1381" s="5">
        <v>0</v>
      </c>
      <c r="D1381" s="6">
        <v>0</v>
      </c>
      <c r="E1381" s="5">
        <v>0</v>
      </c>
      <c r="F1381" s="6">
        <v>0</v>
      </c>
      <c r="G1381" s="5">
        <v>0</v>
      </c>
      <c r="H1381" s="6">
        <v>0</v>
      </c>
      <c r="I1381" s="5">
        <v>0</v>
      </c>
      <c r="J1381" s="6">
        <v>0</v>
      </c>
      <c r="K1381" s="5">
        <v>0</v>
      </c>
      <c r="L1381" s="6">
        <v>0</v>
      </c>
      <c r="M1381" s="5">
        <v>0</v>
      </c>
      <c r="N1381" s="6">
        <v>0</v>
      </c>
      <c r="O1381" s="5">
        <v>0</v>
      </c>
      <c r="P1381" s="6">
        <v>0</v>
      </c>
      <c r="Q1381" s="5">
        <v>0</v>
      </c>
      <c r="R1381" s="6">
        <v>0</v>
      </c>
      <c r="S1381" s="5">
        <v>0</v>
      </c>
      <c r="T1381" s="6">
        <v>0</v>
      </c>
      <c r="U1381" s="5">
        <v>0</v>
      </c>
      <c r="V1381" s="6">
        <v>0</v>
      </c>
      <c r="W1381" s="5">
        <v>0</v>
      </c>
      <c r="X1381" s="6">
        <v>0</v>
      </c>
      <c r="Y1381" s="5">
        <v>0</v>
      </c>
      <c r="Z1381" s="6">
        <v>0</v>
      </c>
      <c r="AA1381" s="5">
        <v>0</v>
      </c>
      <c r="AB1381" s="6">
        <v>0</v>
      </c>
      <c r="AC1381" s="5">
        <v>0</v>
      </c>
      <c r="AD1381" s="6">
        <v>0</v>
      </c>
      <c r="AE1381" s="5">
        <v>0</v>
      </c>
      <c r="AF1381" s="6">
        <v>0</v>
      </c>
    </row>
    <row r="1382" spans="2:32" x14ac:dyDescent="0.35">
      <c r="B1382" s="1" t="s">
        <v>795</v>
      </c>
      <c r="C1382" s="5">
        <v>7.3999999999999999E-4</v>
      </c>
      <c r="D1382" s="6">
        <v>0.53900000000000003</v>
      </c>
      <c r="E1382" s="5">
        <v>0</v>
      </c>
      <c r="F1382" s="6">
        <v>0</v>
      </c>
      <c r="G1382" s="5">
        <v>0</v>
      </c>
      <c r="H1382" s="6">
        <v>0</v>
      </c>
      <c r="I1382" s="5">
        <v>0</v>
      </c>
      <c r="J1382" s="6">
        <v>0</v>
      </c>
      <c r="K1382" s="5">
        <v>0</v>
      </c>
      <c r="L1382" s="6">
        <v>0</v>
      </c>
      <c r="M1382" s="5">
        <v>0</v>
      </c>
      <c r="N1382" s="6">
        <v>0</v>
      </c>
      <c r="O1382" s="5">
        <v>0</v>
      </c>
      <c r="P1382" s="6">
        <v>0</v>
      </c>
      <c r="Q1382" s="5">
        <v>0</v>
      </c>
      <c r="R1382" s="6">
        <v>0</v>
      </c>
      <c r="S1382" s="5">
        <v>6.5199999999999998E-3</v>
      </c>
      <c r="T1382" s="6">
        <v>0.53900000000000003</v>
      </c>
      <c r="U1382" s="5">
        <v>0</v>
      </c>
      <c r="V1382" s="6">
        <v>0</v>
      </c>
      <c r="W1382" s="5">
        <v>0</v>
      </c>
      <c r="X1382" s="6">
        <v>0</v>
      </c>
      <c r="Y1382" s="5">
        <v>0</v>
      </c>
      <c r="Z1382" s="6">
        <v>0</v>
      </c>
      <c r="AA1382" s="5">
        <v>0</v>
      </c>
      <c r="AB1382" s="6">
        <v>0</v>
      </c>
      <c r="AC1382" s="5">
        <v>0</v>
      </c>
      <c r="AD1382" s="6">
        <v>0</v>
      </c>
      <c r="AE1382" s="5">
        <v>0</v>
      </c>
      <c r="AF1382" s="6">
        <v>0</v>
      </c>
    </row>
    <row r="1383" spans="2:32" x14ac:dyDescent="0.35">
      <c r="B1383" s="1" t="s">
        <v>334</v>
      </c>
      <c r="C1383" s="5">
        <v>0</v>
      </c>
      <c r="D1383" s="6">
        <v>0</v>
      </c>
      <c r="E1383" s="5">
        <v>0</v>
      </c>
      <c r="F1383" s="6">
        <v>0</v>
      </c>
      <c r="G1383" s="5">
        <v>0</v>
      </c>
      <c r="H1383" s="6">
        <v>0</v>
      </c>
      <c r="I1383" s="5">
        <v>0</v>
      </c>
      <c r="J1383" s="6">
        <v>0</v>
      </c>
      <c r="K1383" s="5">
        <v>0</v>
      </c>
      <c r="L1383" s="6">
        <v>0</v>
      </c>
      <c r="M1383" s="5">
        <v>0</v>
      </c>
      <c r="N1383" s="6">
        <v>0</v>
      </c>
      <c r="O1383" s="5">
        <v>0</v>
      </c>
      <c r="P1383" s="6">
        <v>0</v>
      </c>
      <c r="Q1383" s="5">
        <v>0</v>
      </c>
      <c r="R1383" s="6">
        <v>0</v>
      </c>
      <c r="S1383" s="5">
        <v>0</v>
      </c>
      <c r="T1383" s="6">
        <v>0</v>
      </c>
      <c r="U1383" s="5">
        <v>0</v>
      </c>
      <c r="V1383" s="6">
        <v>0</v>
      </c>
      <c r="W1383" s="5">
        <v>0</v>
      </c>
      <c r="X1383" s="6">
        <v>0</v>
      </c>
      <c r="Y1383" s="5">
        <v>0</v>
      </c>
      <c r="Z1383" s="6">
        <v>0</v>
      </c>
      <c r="AA1383" s="5">
        <v>0</v>
      </c>
      <c r="AB1383" s="6">
        <v>0</v>
      </c>
      <c r="AC1383" s="5">
        <v>0</v>
      </c>
      <c r="AD1383" s="6">
        <v>0</v>
      </c>
      <c r="AE1383" s="5">
        <v>0</v>
      </c>
      <c r="AF1383" s="6">
        <v>0</v>
      </c>
    </row>
    <row r="1384" spans="2:32" x14ac:dyDescent="0.35">
      <c r="B1384" s="1" t="s">
        <v>335</v>
      </c>
      <c r="C1384" s="5">
        <v>0</v>
      </c>
      <c r="D1384" s="6">
        <v>0</v>
      </c>
      <c r="E1384" s="5">
        <v>0</v>
      </c>
      <c r="F1384" s="6">
        <v>0</v>
      </c>
      <c r="G1384" s="5">
        <v>0</v>
      </c>
      <c r="H1384" s="6">
        <v>0</v>
      </c>
      <c r="I1384" s="5">
        <v>0</v>
      </c>
      <c r="J1384" s="6">
        <v>0</v>
      </c>
      <c r="K1384" s="5">
        <v>0</v>
      </c>
      <c r="L1384" s="6">
        <v>0</v>
      </c>
      <c r="M1384" s="5">
        <v>0</v>
      </c>
      <c r="N1384" s="6">
        <v>0</v>
      </c>
      <c r="O1384" s="5">
        <v>0</v>
      </c>
      <c r="P1384" s="6">
        <v>0</v>
      </c>
      <c r="Q1384" s="5">
        <v>0</v>
      </c>
      <c r="R1384" s="6">
        <v>0</v>
      </c>
      <c r="S1384" s="5">
        <v>0</v>
      </c>
      <c r="T1384" s="6">
        <v>0</v>
      </c>
      <c r="U1384" s="5">
        <v>0</v>
      </c>
      <c r="V1384" s="6">
        <v>0</v>
      </c>
      <c r="W1384" s="5">
        <v>0</v>
      </c>
      <c r="X1384" s="6">
        <v>0</v>
      </c>
      <c r="Y1384" s="5">
        <v>0</v>
      </c>
      <c r="Z1384" s="6">
        <v>0</v>
      </c>
      <c r="AA1384" s="5">
        <v>0</v>
      </c>
      <c r="AB1384" s="6">
        <v>0</v>
      </c>
      <c r="AC1384" s="5">
        <v>0</v>
      </c>
      <c r="AD1384" s="6">
        <v>0</v>
      </c>
      <c r="AE1384" s="5">
        <v>0</v>
      </c>
      <c r="AF1384" s="6">
        <v>0</v>
      </c>
    </row>
    <row r="1385" spans="2:32" x14ac:dyDescent="0.35">
      <c r="B1385" s="1" t="s">
        <v>336</v>
      </c>
      <c r="C1385" s="5">
        <v>0</v>
      </c>
      <c r="D1385" s="6">
        <v>0</v>
      </c>
      <c r="E1385" s="5">
        <v>0</v>
      </c>
      <c r="F1385" s="6">
        <v>0</v>
      </c>
      <c r="G1385" s="5">
        <v>0</v>
      </c>
      <c r="H1385" s="6">
        <v>0</v>
      </c>
      <c r="I1385" s="5">
        <v>0</v>
      </c>
      <c r="J1385" s="6">
        <v>0</v>
      </c>
      <c r="K1385" s="5">
        <v>0</v>
      </c>
      <c r="L1385" s="6">
        <v>0</v>
      </c>
      <c r="M1385" s="5">
        <v>0</v>
      </c>
      <c r="N1385" s="6">
        <v>0</v>
      </c>
      <c r="O1385" s="5">
        <v>0</v>
      </c>
      <c r="P1385" s="6">
        <v>0</v>
      </c>
      <c r="Q1385" s="5">
        <v>0</v>
      </c>
      <c r="R1385" s="6">
        <v>0</v>
      </c>
      <c r="S1385" s="5">
        <v>0</v>
      </c>
      <c r="T1385" s="6">
        <v>0</v>
      </c>
      <c r="U1385" s="5">
        <v>0</v>
      </c>
      <c r="V1385" s="6">
        <v>0</v>
      </c>
      <c r="W1385" s="5">
        <v>0</v>
      </c>
      <c r="X1385" s="6">
        <v>0</v>
      </c>
      <c r="Y1385" s="5">
        <v>0</v>
      </c>
      <c r="Z1385" s="6">
        <v>0</v>
      </c>
      <c r="AA1385" s="5">
        <v>0</v>
      </c>
      <c r="AB1385" s="6">
        <v>0</v>
      </c>
      <c r="AC1385" s="5">
        <v>0</v>
      </c>
      <c r="AD1385" s="6">
        <v>0</v>
      </c>
      <c r="AE1385" s="5">
        <v>0</v>
      </c>
      <c r="AF1385" s="6">
        <v>0</v>
      </c>
    </row>
    <row r="1386" spans="2:32" x14ac:dyDescent="0.35">
      <c r="B1386" s="1" t="s">
        <v>337</v>
      </c>
      <c r="C1386" s="5">
        <v>0</v>
      </c>
      <c r="D1386" s="6">
        <v>0</v>
      </c>
      <c r="E1386" s="5">
        <v>0</v>
      </c>
      <c r="F1386" s="6">
        <v>0</v>
      </c>
      <c r="G1386" s="5">
        <v>0</v>
      </c>
      <c r="H1386" s="6">
        <v>0</v>
      </c>
      <c r="I1386" s="5">
        <v>0</v>
      </c>
      <c r="J1386" s="6">
        <v>0</v>
      </c>
      <c r="K1386" s="5">
        <v>0</v>
      </c>
      <c r="L1386" s="6">
        <v>0</v>
      </c>
      <c r="M1386" s="5">
        <v>0</v>
      </c>
      <c r="N1386" s="6">
        <v>0</v>
      </c>
      <c r="O1386" s="5">
        <v>0</v>
      </c>
      <c r="P1386" s="6">
        <v>0</v>
      </c>
      <c r="Q1386" s="5">
        <v>0</v>
      </c>
      <c r="R1386" s="6">
        <v>0</v>
      </c>
      <c r="S1386" s="5">
        <v>0</v>
      </c>
      <c r="T1386" s="6">
        <v>0</v>
      </c>
      <c r="U1386" s="5">
        <v>0</v>
      </c>
      <c r="V1386" s="6">
        <v>0</v>
      </c>
      <c r="W1386" s="5">
        <v>0</v>
      </c>
      <c r="X1386" s="6">
        <v>0</v>
      </c>
      <c r="Y1386" s="5">
        <v>0</v>
      </c>
      <c r="Z1386" s="6">
        <v>0</v>
      </c>
      <c r="AA1386" s="5">
        <v>0</v>
      </c>
      <c r="AB1386" s="6">
        <v>0</v>
      </c>
      <c r="AC1386" s="5">
        <v>0</v>
      </c>
      <c r="AD1386" s="6">
        <v>0</v>
      </c>
      <c r="AE1386" s="5">
        <v>0</v>
      </c>
      <c r="AF1386" s="6">
        <v>0</v>
      </c>
    </row>
    <row r="1387" spans="2:32" x14ac:dyDescent="0.35">
      <c r="B1387" s="1" t="s">
        <v>338</v>
      </c>
      <c r="C1387" s="5">
        <v>0</v>
      </c>
      <c r="D1387" s="6">
        <v>0</v>
      </c>
      <c r="E1387" s="5">
        <v>0</v>
      </c>
      <c r="F1387" s="6">
        <v>0</v>
      </c>
      <c r="G1387" s="5">
        <v>0</v>
      </c>
      <c r="H1387" s="6">
        <v>0</v>
      </c>
      <c r="I1387" s="5">
        <v>0</v>
      </c>
      <c r="J1387" s="6">
        <v>0</v>
      </c>
      <c r="K1387" s="5">
        <v>0</v>
      </c>
      <c r="L1387" s="6">
        <v>0</v>
      </c>
      <c r="M1387" s="5">
        <v>0</v>
      </c>
      <c r="N1387" s="6">
        <v>0</v>
      </c>
      <c r="O1387" s="5">
        <v>0</v>
      </c>
      <c r="P1387" s="6">
        <v>0</v>
      </c>
      <c r="Q1387" s="5">
        <v>0</v>
      </c>
      <c r="R1387" s="6">
        <v>0</v>
      </c>
      <c r="S1387" s="5">
        <v>0</v>
      </c>
      <c r="T1387" s="6">
        <v>0</v>
      </c>
      <c r="U1387" s="5">
        <v>0</v>
      </c>
      <c r="V1387" s="6">
        <v>0</v>
      </c>
      <c r="W1387" s="5">
        <v>0</v>
      </c>
      <c r="X1387" s="6">
        <v>0</v>
      </c>
      <c r="Y1387" s="5">
        <v>0</v>
      </c>
      <c r="Z1387" s="6">
        <v>0</v>
      </c>
      <c r="AA1387" s="5">
        <v>0</v>
      </c>
      <c r="AB1387" s="6">
        <v>0</v>
      </c>
      <c r="AC1387" s="5">
        <v>0</v>
      </c>
      <c r="AD1387" s="6">
        <v>0</v>
      </c>
      <c r="AE1387" s="5">
        <v>0</v>
      </c>
      <c r="AF1387" s="6">
        <v>0</v>
      </c>
    </row>
    <row r="1388" spans="2:32" x14ac:dyDescent="0.35">
      <c r="B1388" s="1" t="s">
        <v>339</v>
      </c>
      <c r="C1388" s="5">
        <v>0</v>
      </c>
      <c r="D1388" s="6">
        <v>0</v>
      </c>
      <c r="E1388" s="5">
        <v>0</v>
      </c>
      <c r="F1388" s="6">
        <v>0</v>
      </c>
      <c r="G1388" s="5">
        <v>0</v>
      </c>
      <c r="H1388" s="6">
        <v>0</v>
      </c>
      <c r="I1388" s="5">
        <v>0</v>
      </c>
      <c r="J1388" s="6">
        <v>0</v>
      </c>
      <c r="K1388" s="5">
        <v>0</v>
      </c>
      <c r="L1388" s="6">
        <v>0</v>
      </c>
      <c r="M1388" s="5">
        <v>0</v>
      </c>
      <c r="N1388" s="6">
        <v>0</v>
      </c>
      <c r="O1388" s="5">
        <v>0</v>
      </c>
      <c r="P1388" s="6">
        <v>0</v>
      </c>
      <c r="Q1388" s="5">
        <v>0</v>
      </c>
      <c r="R1388" s="6">
        <v>0</v>
      </c>
      <c r="S1388" s="5">
        <v>0</v>
      </c>
      <c r="T1388" s="6">
        <v>0</v>
      </c>
      <c r="U1388" s="5">
        <v>0</v>
      </c>
      <c r="V1388" s="6">
        <v>0</v>
      </c>
      <c r="W1388" s="5">
        <v>0</v>
      </c>
      <c r="X1388" s="6">
        <v>0</v>
      </c>
      <c r="Y1388" s="5">
        <v>0</v>
      </c>
      <c r="Z1388" s="6">
        <v>0</v>
      </c>
      <c r="AA1388" s="5">
        <v>0</v>
      </c>
      <c r="AB1388" s="6">
        <v>0</v>
      </c>
      <c r="AC1388" s="5">
        <v>0</v>
      </c>
      <c r="AD1388" s="6">
        <v>0</v>
      </c>
      <c r="AE1388" s="5">
        <v>0</v>
      </c>
      <c r="AF1388" s="6">
        <v>0</v>
      </c>
    </row>
    <row r="1389" spans="2:32" x14ac:dyDescent="0.35">
      <c r="B1389" s="1" t="s">
        <v>340</v>
      </c>
      <c r="C1389" s="5">
        <v>0</v>
      </c>
      <c r="D1389" s="6">
        <v>0</v>
      </c>
      <c r="E1389" s="5">
        <v>0</v>
      </c>
      <c r="F1389" s="6">
        <v>0</v>
      </c>
      <c r="G1389" s="5">
        <v>0</v>
      </c>
      <c r="H1389" s="6">
        <v>0</v>
      </c>
      <c r="I1389" s="5">
        <v>0</v>
      </c>
      <c r="J1389" s="6">
        <v>0</v>
      </c>
      <c r="K1389" s="5">
        <v>0</v>
      </c>
      <c r="L1389" s="6">
        <v>0</v>
      </c>
      <c r="M1389" s="5">
        <v>0</v>
      </c>
      <c r="N1389" s="6">
        <v>0</v>
      </c>
      <c r="O1389" s="5">
        <v>0</v>
      </c>
      <c r="P1389" s="6">
        <v>0</v>
      </c>
      <c r="Q1389" s="5">
        <v>0</v>
      </c>
      <c r="R1389" s="6">
        <v>0</v>
      </c>
      <c r="S1389" s="5">
        <v>0</v>
      </c>
      <c r="T1389" s="6">
        <v>0</v>
      </c>
      <c r="U1389" s="5">
        <v>0</v>
      </c>
      <c r="V1389" s="6">
        <v>0</v>
      </c>
      <c r="W1389" s="5">
        <v>0</v>
      </c>
      <c r="X1389" s="6">
        <v>0</v>
      </c>
      <c r="Y1389" s="5">
        <v>0</v>
      </c>
      <c r="Z1389" s="6">
        <v>0</v>
      </c>
      <c r="AA1389" s="5">
        <v>0</v>
      </c>
      <c r="AB1389" s="6">
        <v>0</v>
      </c>
      <c r="AC1389" s="5">
        <v>0</v>
      </c>
      <c r="AD1389" s="6">
        <v>0</v>
      </c>
      <c r="AE1389" s="5">
        <v>0</v>
      </c>
      <c r="AF1389" s="6">
        <v>0</v>
      </c>
    </row>
    <row r="1390" spans="2:32" x14ac:dyDescent="0.35">
      <c r="B1390" s="1" t="s">
        <v>796</v>
      </c>
      <c r="C1390" s="5">
        <v>0</v>
      </c>
      <c r="D1390" s="6">
        <v>0</v>
      </c>
      <c r="E1390" s="5">
        <v>0</v>
      </c>
      <c r="F1390" s="6">
        <v>0</v>
      </c>
      <c r="G1390" s="5">
        <v>0</v>
      </c>
      <c r="H1390" s="6">
        <v>0</v>
      </c>
      <c r="I1390" s="5">
        <v>0</v>
      </c>
      <c r="J1390" s="6">
        <v>0</v>
      </c>
      <c r="K1390" s="5">
        <v>0</v>
      </c>
      <c r="L1390" s="6">
        <v>0</v>
      </c>
      <c r="M1390" s="5">
        <v>0</v>
      </c>
      <c r="N1390" s="6">
        <v>0</v>
      </c>
      <c r="O1390" s="5">
        <v>0</v>
      </c>
      <c r="P1390" s="6">
        <v>0</v>
      </c>
      <c r="Q1390" s="5">
        <v>0</v>
      </c>
      <c r="R1390" s="6">
        <v>0</v>
      </c>
      <c r="S1390" s="5">
        <v>0</v>
      </c>
      <c r="T1390" s="6">
        <v>0</v>
      </c>
      <c r="U1390" s="5">
        <v>0</v>
      </c>
      <c r="V1390" s="6">
        <v>0</v>
      </c>
      <c r="W1390" s="5">
        <v>0</v>
      </c>
      <c r="X1390" s="6">
        <v>0</v>
      </c>
      <c r="Y1390" s="5">
        <v>0</v>
      </c>
      <c r="Z1390" s="6">
        <v>0</v>
      </c>
      <c r="AA1390" s="5">
        <v>0</v>
      </c>
      <c r="AB1390" s="6">
        <v>0</v>
      </c>
      <c r="AC1390" s="5">
        <v>0</v>
      </c>
      <c r="AD1390" s="6">
        <v>0</v>
      </c>
      <c r="AE1390" s="5">
        <v>0</v>
      </c>
      <c r="AF1390" s="6">
        <v>0</v>
      </c>
    </row>
    <row r="1391" spans="2:32" x14ac:dyDescent="0.35">
      <c r="B1391" s="1" t="s">
        <v>797</v>
      </c>
      <c r="C1391" s="5">
        <v>0</v>
      </c>
      <c r="D1391" s="6">
        <v>0</v>
      </c>
      <c r="E1391" s="5">
        <v>0</v>
      </c>
      <c r="F1391" s="6">
        <v>0</v>
      </c>
      <c r="G1391" s="5">
        <v>0</v>
      </c>
      <c r="H1391" s="6">
        <v>0</v>
      </c>
      <c r="I1391" s="5">
        <v>0</v>
      </c>
      <c r="J1391" s="6">
        <v>0</v>
      </c>
      <c r="K1391" s="5">
        <v>0</v>
      </c>
      <c r="L1391" s="6">
        <v>0</v>
      </c>
      <c r="M1391" s="5">
        <v>0</v>
      </c>
      <c r="N1391" s="6">
        <v>0</v>
      </c>
      <c r="O1391" s="5">
        <v>0</v>
      </c>
      <c r="P1391" s="6">
        <v>0</v>
      </c>
      <c r="Q1391" s="5">
        <v>0</v>
      </c>
      <c r="R1391" s="6">
        <v>0</v>
      </c>
      <c r="S1391" s="5">
        <v>0</v>
      </c>
      <c r="T1391" s="6">
        <v>0</v>
      </c>
      <c r="U1391" s="5">
        <v>0</v>
      </c>
      <c r="V1391" s="6">
        <v>0</v>
      </c>
      <c r="W1391" s="5">
        <v>0</v>
      </c>
      <c r="X1391" s="6">
        <v>0</v>
      </c>
      <c r="Y1391" s="5">
        <v>0</v>
      </c>
      <c r="Z1391" s="6">
        <v>0</v>
      </c>
      <c r="AA1391" s="5">
        <v>0</v>
      </c>
      <c r="AB1391" s="6">
        <v>0</v>
      </c>
      <c r="AC1391" s="5">
        <v>0</v>
      </c>
      <c r="AD1391" s="6">
        <v>0</v>
      </c>
      <c r="AE1391" s="5">
        <v>0</v>
      </c>
      <c r="AF1391" s="6">
        <v>0</v>
      </c>
    </row>
    <row r="1392" spans="2:32" x14ac:dyDescent="0.35">
      <c r="B1392" s="1" t="s">
        <v>798</v>
      </c>
      <c r="C1392" s="5">
        <v>6.8100000000000001E-3</v>
      </c>
      <c r="D1392" s="6">
        <v>4.9489999999999998</v>
      </c>
      <c r="E1392" s="5">
        <v>0</v>
      </c>
      <c r="F1392" s="6">
        <v>0</v>
      </c>
      <c r="G1392" s="5">
        <v>0</v>
      </c>
      <c r="H1392" s="6">
        <v>0</v>
      </c>
      <c r="I1392" s="5">
        <v>7.5500000000000003E-3</v>
      </c>
      <c r="J1392" s="6">
        <v>0.255</v>
      </c>
      <c r="K1392" s="5">
        <v>0</v>
      </c>
      <c r="L1392" s="6">
        <v>0</v>
      </c>
      <c r="M1392" s="5">
        <v>0</v>
      </c>
      <c r="N1392" s="6">
        <v>0</v>
      </c>
      <c r="O1392" s="5">
        <v>0</v>
      </c>
      <c r="P1392" s="6">
        <v>0</v>
      </c>
      <c r="Q1392" s="5">
        <v>0</v>
      </c>
      <c r="R1392" s="6">
        <v>0</v>
      </c>
      <c r="S1392" s="5">
        <v>4.8989999999999999E-2</v>
      </c>
      <c r="T1392" s="6">
        <v>4.0490000000000004</v>
      </c>
      <c r="U1392" s="5">
        <v>0</v>
      </c>
      <c r="V1392" s="6">
        <v>0</v>
      </c>
      <c r="W1392" s="5">
        <v>7.0139999999999994E-2</v>
      </c>
      <c r="X1392" s="6">
        <v>0.64400000000000002</v>
      </c>
      <c r="Y1392" s="5">
        <v>0</v>
      </c>
      <c r="Z1392" s="6">
        <v>0</v>
      </c>
      <c r="AA1392" s="5">
        <v>0</v>
      </c>
      <c r="AB1392" s="6">
        <v>0</v>
      </c>
      <c r="AC1392" s="5">
        <v>0</v>
      </c>
      <c r="AD1392" s="6">
        <v>0</v>
      </c>
      <c r="AE1392" s="5">
        <v>0</v>
      </c>
      <c r="AF1392" s="6">
        <v>0</v>
      </c>
    </row>
    <row r="1393" spans="2:32" x14ac:dyDescent="0.35">
      <c r="B1393" s="1" t="s">
        <v>799</v>
      </c>
      <c r="C1393" s="5">
        <v>0</v>
      </c>
      <c r="D1393" s="6">
        <v>0</v>
      </c>
      <c r="E1393" s="5">
        <v>0</v>
      </c>
      <c r="F1393" s="6">
        <v>0</v>
      </c>
      <c r="G1393" s="5">
        <v>0</v>
      </c>
      <c r="H1393" s="6">
        <v>0</v>
      </c>
      <c r="I1393" s="5">
        <v>0</v>
      </c>
      <c r="J1393" s="6">
        <v>0</v>
      </c>
      <c r="K1393" s="5">
        <v>0</v>
      </c>
      <c r="L1393" s="6">
        <v>0</v>
      </c>
      <c r="M1393" s="5">
        <v>0</v>
      </c>
      <c r="N1393" s="6">
        <v>0</v>
      </c>
      <c r="O1393" s="5">
        <v>0</v>
      </c>
      <c r="P1393" s="6">
        <v>0</v>
      </c>
      <c r="Q1393" s="5">
        <v>0</v>
      </c>
      <c r="R1393" s="6">
        <v>0</v>
      </c>
      <c r="S1393" s="5">
        <v>0</v>
      </c>
      <c r="T1393" s="6">
        <v>0</v>
      </c>
      <c r="U1393" s="5">
        <v>0</v>
      </c>
      <c r="V1393" s="6">
        <v>0</v>
      </c>
      <c r="W1393" s="5">
        <v>0</v>
      </c>
      <c r="X1393" s="6">
        <v>0</v>
      </c>
      <c r="Y1393" s="5">
        <v>0</v>
      </c>
      <c r="Z1393" s="6">
        <v>0</v>
      </c>
      <c r="AA1393" s="5">
        <v>0</v>
      </c>
      <c r="AB1393" s="6">
        <v>0</v>
      </c>
      <c r="AC1393" s="5">
        <v>0</v>
      </c>
      <c r="AD1393" s="6">
        <v>0</v>
      </c>
      <c r="AE1393" s="5">
        <v>0</v>
      </c>
      <c r="AF1393" s="6">
        <v>0</v>
      </c>
    </row>
    <row r="1394" spans="2:32" x14ac:dyDescent="0.35">
      <c r="B1394" s="1" t="s">
        <v>800</v>
      </c>
      <c r="C1394" s="5">
        <v>0</v>
      </c>
      <c r="D1394" s="6">
        <v>0</v>
      </c>
      <c r="E1394" s="5">
        <v>0</v>
      </c>
      <c r="F1394" s="6">
        <v>0</v>
      </c>
      <c r="G1394" s="5">
        <v>0</v>
      </c>
      <c r="H1394" s="6">
        <v>0</v>
      </c>
      <c r="I1394" s="5">
        <v>0</v>
      </c>
      <c r="J1394" s="6">
        <v>0</v>
      </c>
      <c r="K1394" s="5">
        <v>0</v>
      </c>
      <c r="L1394" s="6">
        <v>0</v>
      </c>
      <c r="M1394" s="5">
        <v>0</v>
      </c>
      <c r="N1394" s="6">
        <v>0</v>
      </c>
      <c r="O1394" s="5">
        <v>0</v>
      </c>
      <c r="P1394" s="6">
        <v>0</v>
      </c>
      <c r="Q1394" s="5">
        <v>0</v>
      </c>
      <c r="R1394" s="6">
        <v>0</v>
      </c>
      <c r="S1394" s="5">
        <v>0</v>
      </c>
      <c r="T1394" s="6">
        <v>0</v>
      </c>
      <c r="U1394" s="5">
        <v>0</v>
      </c>
      <c r="V1394" s="6">
        <v>0</v>
      </c>
      <c r="W1394" s="5">
        <v>0</v>
      </c>
      <c r="X1394" s="6">
        <v>0</v>
      </c>
      <c r="Y1394" s="5">
        <v>0</v>
      </c>
      <c r="Z1394" s="6">
        <v>0</v>
      </c>
      <c r="AA1394" s="5">
        <v>0</v>
      </c>
      <c r="AB1394" s="6">
        <v>0</v>
      </c>
      <c r="AC1394" s="5">
        <v>0</v>
      </c>
      <c r="AD1394" s="6">
        <v>0</v>
      </c>
      <c r="AE1394" s="5">
        <v>0</v>
      </c>
      <c r="AF1394" s="6">
        <v>0</v>
      </c>
    </row>
    <row r="1395" spans="2:32" x14ac:dyDescent="0.35">
      <c r="B1395" s="1" t="s">
        <v>801</v>
      </c>
      <c r="C1395" s="5">
        <v>8.9800000000000001E-3</v>
      </c>
      <c r="D1395" s="6">
        <v>6.5279999999999996</v>
      </c>
      <c r="E1395" s="5">
        <v>0</v>
      </c>
      <c r="F1395" s="6">
        <v>0</v>
      </c>
      <c r="G1395" s="5">
        <v>0</v>
      </c>
      <c r="H1395" s="6">
        <v>0</v>
      </c>
      <c r="I1395" s="5">
        <v>0</v>
      </c>
      <c r="J1395" s="6">
        <v>0</v>
      </c>
      <c r="K1395" s="5">
        <v>0</v>
      </c>
      <c r="L1395" s="6">
        <v>0</v>
      </c>
      <c r="M1395" s="5">
        <v>0</v>
      </c>
      <c r="N1395" s="6">
        <v>0</v>
      </c>
      <c r="O1395" s="5">
        <v>0</v>
      </c>
      <c r="P1395" s="6">
        <v>0</v>
      </c>
      <c r="Q1395" s="5">
        <v>0</v>
      </c>
      <c r="R1395" s="6">
        <v>0</v>
      </c>
      <c r="S1395" s="5">
        <v>6.5199999999999998E-3</v>
      </c>
      <c r="T1395" s="6">
        <v>0.53900000000000003</v>
      </c>
      <c r="U1395" s="5">
        <v>0</v>
      </c>
      <c r="V1395" s="6">
        <v>0</v>
      </c>
      <c r="W1395" s="5">
        <v>0</v>
      </c>
      <c r="X1395" s="6">
        <v>0</v>
      </c>
      <c r="Y1395" s="5">
        <v>0</v>
      </c>
      <c r="Z1395" s="6">
        <v>0</v>
      </c>
      <c r="AA1395" s="5">
        <v>0</v>
      </c>
      <c r="AB1395" s="6">
        <v>0</v>
      </c>
      <c r="AC1395" s="5">
        <v>0</v>
      </c>
      <c r="AD1395" s="6">
        <v>0</v>
      </c>
      <c r="AE1395" s="5">
        <v>9.6820000000000003E-2</v>
      </c>
      <c r="AF1395" s="6">
        <v>5.9889999999999999</v>
      </c>
    </row>
    <row r="1396" spans="2:32" x14ac:dyDescent="0.35">
      <c r="B1396" s="1" t="s">
        <v>802</v>
      </c>
      <c r="C1396" s="5">
        <v>0</v>
      </c>
      <c r="D1396" s="6">
        <v>0</v>
      </c>
      <c r="E1396" s="5">
        <v>0</v>
      </c>
      <c r="F1396" s="6">
        <v>0</v>
      </c>
      <c r="G1396" s="5">
        <v>0</v>
      </c>
      <c r="H1396" s="6">
        <v>0</v>
      </c>
      <c r="I1396" s="5">
        <v>0</v>
      </c>
      <c r="J1396" s="6">
        <v>0</v>
      </c>
      <c r="K1396" s="5">
        <v>0</v>
      </c>
      <c r="L1396" s="6">
        <v>0</v>
      </c>
      <c r="M1396" s="5">
        <v>0</v>
      </c>
      <c r="N1396" s="6">
        <v>0</v>
      </c>
      <c r="O1396" s="5">
        <v>0</v>
      </c>
      <c r="P1396" s="6">
        <v>0</v>
      </c>
      <c r="Q1396" s="5">
        <v>0</v>
      </c>
      <c r="R1396" s="6">
        <v>0</v>
      </c>
      <c r="S1396" s="5">
        <v>0</v>
      </c>
      <c r="T1396" s="6">
        <v>0</v>
      </c>
      <c r="U1396" s="5">
        <v>0</v>
      </c>
      <c r="V1396" s="6">
        <v>0</v>
      </c>
      <c r="W1396" s="5">
        <v>0</v>
      </c>
      <c r="X1396" s="6">
        <v>0</v>
      </c>
      <c r="Y1396" s="5">
        <v>0</v>
      </c>
      <c r="Z1396" s="6">
        <v>0</v>
      </c>
      <c r="AA1396" s="5">
        <v>0</v>
      </c>
      <c r="AB1396" s="6">
        <v>0</v>
      </c>
      <c r="AC1396" s="5">
        <v>0</v>
      </c>
      <c r="AD1396" s="6">
        <v>0</v>
      </c>
      <c r="AE1396" s="5">
        <v>0</v>
      </c>
      <c r="AF1396" s="6">
        <v>0</v>
      </c>
    </row>
    <row r="1397" spans="2:32" x14ac:dyDescent="0.35">
      <c r="B1397" s="1" t="s">
        <v>803</v>
      </c>
      <c r="C1397" s="5">
        <v>0</v>
      </c>
      <c r="D1397" s="6">
        <v>0</v>
      </c>
      <c r="E1397" s="5">
        <v>0</v>
      </c>
      <c r="F1397" s="6">
        <v>0</v>
      </c>
      <c r="G1397" s="5">
        <v>0</v>
      </c>
      <c r="H1397" s="6">
        <v>0</v>
      </c>
      <c r="I1397" s="5">
        <v>0</v>
      </c>
      <c r="J1397" s="6">
        <v>0</v>
      </c>
      <c r="K1397" s="5">
        <v>0</v>
      </c>
      <c r="L1397" s="6">
        <v>0</v>
      </c>
      <c r="M1397" s="5">
        <v>0</v>
      </c>
      <c r="N1397" s="6">
        <v>0</v>
      </c>
      <c r="O1397" s="5">
        <v>0</v>
      </c>
      <c r="P1397" s="6">
        <v>0</v>
      </c>
      <c r="Q1397" s="5">
        <v>0</v>
      </c>
      <c r="R1397" s="6">
        <v>0</v>
      </c>
      <c r="S1397" s="5">
        <v>0</v>
      </c>
      <c r="T1397" s="6">
        <v>0</v>
      </c>
      <c r="U1397" s="5">
        <v>0</v>
      </c>
      <c r="V1397" s="6">
        <v>0</v>
      </c>
      <c r="W1397" s="5">
        <v>0</v>
      </c>
      <c r="X1397" s="6">
        <v>0</v>
      </c>
      <c r="Y1397" s="5">
        <v>0</v>
      </c>
      <c r="Z1397" s="6">
        <v>0</v>
      </c>
      <c r="AA1397" s="5">
        <v>0</v>
      </c>
      <c r="AB1397" s="6">
        <v>0</v>
      </c>
      <c r="AC1397" s="5">
        <v>0</v>
      </c>
      <c r="AD1397" s="6">
        <v>0</v>
      </c>
      <c r="AE1397" s="5">
        <v>0</v>
      </c>
      <c r="AF1397" s="6">
        <v>0</v>
      </c>
    </row>
    <row r="1398" spans="2:32" x14ac:dyDescent="0.35">
      <c r="B1398" s="1" t="s">
        <v>804</v>
      </c>
      <c r="C1398" s="5">
        <v>0</v>
      </c>
      <c r="D1398" s="6">
        <v>0</v>
      </c>
      <c r="E1398" s="5">
        <v>0</v>
      </c>
      <c r="F1398" s="6">
        <v>0</v>
      </c>
      <c r="G1398" s="5">
        <v>0</v>
      </c>
      <c r="H1398" s="6">
        <v>0</v>
      </c>
      <c r="I1398" s="5">
        <v>0</v>
      </c>
      <c r="J1398" s="6">
        <v>0</v>
      </c>
      <c r="K1398" s="5">
        <v>0</v>
      </c>
      <c r="L1398" s="6">
        <v>0</v>
      </c>
      <c r="M1398" s="5">
        <v>0</v>
      </c>
      <c r="N1398" s="6">
        <v>0</v>
      </c>
      <c r="O1398" s="5">
        <v>0</v>
      </c>
      <c r="P1398" s="6">
        <v>0</v>
      </c>
      <c r="Q1398" s="5">
        <v>0</v>
      </c>
      <c r="R1398" s="6">
        <v>0</v>
      </c>
      <c r="S1398" s="5">
        <v>0</v>
      </c>
      <c r="T1398" s="6">
        <v>0</v>
      </c>
      <c r="U1398" s="5">
        <v>0</v>
      </c>
      <c r="V1398" s="6">
        <v>0</v>
      </c>
      <c r="W1398" s="5">
        <v>0</v>
      </c>
      <c r="X1398" s="6">
        <v>0</v>
      </c>
      <c r="Y1398" s="5">
        <v>0</v>
      </c>
      <c r="Z1398" s="6">
        <v>0</v>
      </c>
      <c r="AA1398" s="5">
        <v>0</v>
      </c>
      <c r="AB1398" s="6">
        <v>0</v>
      </c>
      <c r="AC1398" s="5">
        <v>0</v>
      </c>
      <c r="AD1398" s="6">
        <v>0</v>
      </c>
      <c r="AE1398" s="5">
        <v>0</v>
      </c>
      <c r="AF1398" s="6">
        <v>0</v>
      </c>
    </row>
    <row r="1399" spans="2:32" x14ac:dyDescent="0.35">
      <c r="B1399" s="1" t="s">
        <v>805</v>
      </c>
      <c r="C1399" s="5">
        <v>0</v>
      </c>
      <c r="D1399" s="6">
        <v>0</v>
      </c>
      <c r="E1399" s="5">
        <v>0</v>
      </c>
      <c r="F1399" s="6">
        <v>0</v>
      </c>
      <c r="G1399" s="5">
        <v>0</v>
      </c>
      <c r="H1399" s="6">
        <v>0</v>
      </c>
      <c r="I1399" s="5">
        <v>0</v>
      </c>
      <c r="J1399" s="6">
        <v>0</v>
      </c>
      <c r="K1399" s="5">
        <v>0</v>
      </c>
      <c r="L1399" s="6">
        <v>0</v>
      </c>
      <c r="M1399" s="5">
        <v>0</v>
      </c>
      <c r="N1399" s="6">
        <v>0</v>
      </c>
      <c r="O1399" s="5">
        <v>0</v>
      </c>
      <c r="P1399" s="6">
        <v>0</v>
      </c>
      <c r="Q1399" s="5">
        <v>0</v>
      </c>
      <c r="R1399" s="6">
        <v>0</v>
      </c>
      <c r="S1399" s="5">
        <v>0</v>
      </c>
      <c r="T1399" s="6">
        <v>0</v>
      </c>
      <c r="U1399" s="5">
        <v>0</v>
      </c>
      <c r="V1399" s="6">
        <v>0</v>
      </c>
      <c r="W1399" s="5">
        <v>0</v>
      </c>
      <c r="X1399" s="6">
        <v>0</v>
      </c>
      <c r="Y1399" s="5">
        <v>0</v>
      </c>
      <c r="Z1399" s="6">
        <v>0</v>
      </c>
      <c r="AA1399" s="5">
        <v>0</v>
      </c>
      <c r="AB1399" s="6">
        <v>0</v>
      </c>
      <c r="AC1399" s="5">
        <v>0</v>
      </c>
      <c r="AD1399" s="6">
        <v>0</v>
      </c>
      <c r="AE1399" s="5">
        <v>0</v>
      </c>
      <c r="AF1399" s="6">
        <v>0</v>
      </c>
    </row>
    <row r="1400" spans="2:32" x14ac:dyDescent="0.35">
      <c r="B1400" s="1" t="s">
        <v>806</v>
      </c>
      <c r="C1400" s="5">
        <v>0</v>
      </c>
      <c r="D1400" s="6">
        <v>0</v>
      </c>
      <c r="E1400" s="5">
        <v>0</v>
      </c>
      <c r="F1400" s="6">
        <v>0</v>
      </c>
      <c r="G1400" s="5">
        <v>0</v>
      </c>
      <c r="H1400" s="6">
        <v>0</v>
      </c>
      <c r="I1400" s="5">
        <v>0</v>
      </c>
      <c r="J1400" s="6">
        <v>0</v>
      </c>
      <c r="K1400" s="5">
        <v>0</v>
      </c>
      <c r="L1400" s="6">
        <v>0</v>
      </c>
      <c r="M1400" s="5">
        <v>0</v>
      </c>
      <c r="N1400" s="6">
        <v>0</v>
      </c>
      <c r="O1400" s="5">
        <v>0</v>
      </c>
      <c r="P1400" s="6">
        <v>0</v>
      </c>
      <c r="Q1400" s="5">
        <v>0</v>
      </c>
      <c r="R1400" s="6">
        <v>0</v>
      </c>
      <c r="S1400" s="5">
        <v>0</v>
      </c>
      <c r="T1400" s="6">
        <v>0</v>
      </c>
      <c r="U1400" s="5">
        <v>0</v>
      </c>
      <c r="V1400" s="6">
        <v>0</v>
      </c>
      <c r="W1400" s="5">
        <v>0</v>
      </c>
      <c r="X1400" s="6">
        <v>0</v>
      </c>
      <c r="Y1400" s="5">
        <v>0</v>
      </c>
      <c r="Z1400" s="6">
        <v>0</v>
      </c>
      <c r="AA1400" s="5">
        <v>0</v>
      </c>
      <c r="AB1400" s="6">
        <v>0</v>
      </c>
      <c r="AC1400" s="5">
        <v>0</v>
      </c>
      <c r="AD1400" s="6">
        <v>0</v>
      </c>
      <c r="AE1400" s="5">
        <v>0</v>
      </c>
      <c r="AF1400" s="6">
        <v>0</v>
      </c>
    </row>
    <row r="1401" spans="2:32" x14ac:dyDescent="0.35">
      <c r="B1401" s="1" t="s">
        <v>807</v>
      </c>
      <c r="C1401" s="5">
        <v>0</v>
      </c>
      <c r="D1401" s="6">
        <v>0</v>
      </c>
      <c r="E1401" s="5">
        <v>0</v>
      </c>
      <c r="F1401" s="6">
        <v>0</v>
      </c>
      <c r="G1401" s="5">
        <v>0</v>
      </c>
      <c r="H1401" s="6">
        <v>0</v>
      </c>
      <c r="I1401" s="5">
        <v>0</v>
      </c>
      <c r="J1401" s="6">
        <v>0</v>
      </c>
      <c r="K1401" s="5">
        <v>0</v>
      </c>
      <c r="L1401" s="6">
        <v>0</v>
      </c>
      <c r="M1401" s="5">
        <v>0</v>
      </c>
      <c r="N1401" s="6">
        <v>0</v>
      </c>
      <c r="O1401" s="5">
        <v>0</v>
      </c>
      <c r="P1401" s="6">
        <v>0</v>
      </c>
      <c r="Q1401" s="5">
        <v>0</v>
      </c>
      <c r="R1401" s="6">
        <v>0</v>
      </c>
      <c r="S1401" s="5">
        <v>0</v>
      </c>
      <c r="T1401" s="6">
        <v>0</v>
      </c>
      <c r="U1401" s="5">
        <v>0</v>
      </c>
      <c r="V1401" s="6">
        <v>0</v>
      </c>
      <c r="W1401" s="5">
        <v>0</v>
      </c>
      <c r="X1401" s="6">
        <v>0</v>
      </c>
      <c r="Y1401" s="5">
        <v>0</v>
      </c>
      <c r="Z1401" s="6">
        <v>0</v>
      </c>
      <c r="AA1401" s="5">
        <v>0</v>
      </c>
      <c r="AB1401" s="6">
        <v>0</v>
      </c>
      <c r="AC1401" s="5">
        <v>0</v>
      </c>
      <c r="AD1401" s="6">
        <v>0</v>
      </c>
      <c r="AE1401" s="5">
        <v>0</v>
      </c>
      <c r="AF1401" s="6">
        <v>0</v>
      </c>
    </row>
    <row r="1402" spans="2:32" x14ac:dyDescent="0.35">
      <c r="B1402" s="1" t="s">
        <v>808</v>
      </c>
      <c r="C1402" s="5">
        <v>0</v>
      </c>
      <c r="D1402" s="6">
        <v>0</v>
      </c>
      <c r="E1402" s="5">
        <v>0</v>
      </c>
      <c r="F1402" s="6">
        <v>0</v>
      </c>
      <c r="G1402" s="5">
        <v>0</v>
      </c>
      <c r="H1402" s="6">
        <v>0</v>
      </c>
      <c r="I1402" s="5">
        <v>0</v>
      </c>
      <c r="J1402" s="6">
        <v>0</v>
      </c>
      <c r="K1402" s="5">
        <v>0</v>
      </c>
      <c r="L1402" s="6">
        <v>0</v>
      </c>
      <c r="M1402" s="5">
        <v>0</v>
      </c>
      <c r="N1402" s="6">
        <v>0</v>
      </c>
      <c r="O1402" s="5">
        <v>0</v>
      </c>
      <c r="P1402" s="6">
        <v>0</v>
      </c>
      <c r="Q1402" s="5">
        <v>0</v>
      </c>
      <c r="R1402" s="6">
        <v>0</v>
      </c>
      <c r="S1402" s="5">
        <v>0</v>
      </c>
      <c r="T1402" s="6">
        <v>0</v>
      </c>
      <c r="U1402" s="5">
        <v>0</v>
      </c>
      <c r="V1402" s="6">
        <v>0</v>
      </c>
      <c r="W1402" s="5">
        <v>0</v>
      </c>
      <c r="X1402" s="6">
        <v>0</v>
      </c>
      <c r="Y1402" s="5">
        <v>0</v>
      </c>
      <c r="Z1402" s="6">
        <v>0</v>
      </c>
      <c r="AA1402" s="5">
        <v>0</v>
      </c>
      <c r="AB1402" s="6">
        <v>0</v>
      </c>
      <c r="AC1402" s="5">
        <v>0</v>
      </c>
      <c r="AD1402" s="6">
        <v>0</v>
      </c>
      <c r="AE1402" s="5">
        <v>0</v>
      </c>
      <c r="AF1402" s="6">
        <v>0</v>
      </c>
    </row>
    <row r="1403" spans="2:32" x14ac:dyDescent="0.35">
      <c r="B1403" s="1" t="s">
        <v>809</v>
      </c>
      <c r="C1403" s="5">
        <v>0</v>
      </c>
      <c r="D1403" s="6">
        <v>0</v>
      </c>
      <c r="E1403" s="5">
        <v>0</v>
      </c>
      <c r="F1403" s="6">
        <v>0</v>
      </c>
      <c r="G1403" s="5">
        <v>0</v>
      </c>
      <c r="H1403" s="6">
        <v>0</v>
      </c>
      <c r="I1403" s="5">
        <v>0</v>
      </c>
      <c r="J1403" s="6">
        <v>0</v>
      </c>
      <c r="K1403" s="5">
        <v>0</v>
      </c>
      <c r="L1403" s="6">
        <v>0</v>
      </c>
      <c r="M1403" s="5">
        <v>0</v>
      </c>
      <c r="N1403" s="6">
        <v>0</v>
      </c>
      <c r="O1403" s="5">
        <v>0</v>
      </c>
      <c r="P1403" s="6">
        <v>0</v>
      </c>
      <c r="Q1403" s="5">
        <v>0</v>
      </c>
      <c r="R1403" s="6">
        <v>0</v>
      </c>
      <c r="S1403" s="5">
        <v>0</v>
      </c>
      <c r="T1403" s="6">
        <v>0</v>
      </c>
      <c r="U1403" s="5">
        <v>0</v>
      </c>
      <c r="V1403" s="6">
        <v>0</v>
      </c>
      <c r="W1403" s="5">
        <v>0</v>
      </c>
      <c r="X1403" s="6">
        <v>0</v>
      </c>
      <c r="Y1403" s="5">
        <v>0</v>
      </c>
      <c r="Z1403" s="6">
        <v>0</v>
      </c>
      <c r="AA1403" s="5">
        <v>0</v>
      </c>
      <c r="AB1403" s="6">
        <v>0</v>
      </c>
      <c r="AC1403" s="5">
        <v>0</v>
      </c>
      <c r="AD1403" s="6">
        <v>0</v>
      </c>
      <c r="AE1403" s="5">
        <v>0</v>
      </c>
      <c r="AF1403" s="6">
        <v>0</v>
      </c>
    </row>
    <row r="1404" spans="2:32" x14ac:dyDescent="0.35">
      <c r="B1404" s="1" t="s">
        <v>810</v>
      </c>
      <c r="C1404" s="5">
        <v>0</v>
      </c>
      <c r="D1404" s="6">
        <v>0</v>
      </c>
      <c r="E1404" s="5">
        <v>0</v>
      </c>
      <c r="F1404" s="6">
        <v>0</v>
      </c>
      <c r="G1404" s="5">
        <v>0</v>
      </c>
      <c r="H1404" s="6">
        <v>0</v>
      </c>
      <c r="I1404" s="5">
        <v>0</v>
      </c>
      <c r="J1404" s="6">
        <v>0</v>
      </c>
      <c r="K1404" s="5">
        <v>0</v>
      </c>
      <c r="L1404" s="6">
        <v>0</v>
      </c>
      <c r="M1404" s="5">
        <v>0</v>
      </c>
      <c r="N1404" s="6">
        <v>0</v>
      </c>
      <c r="O1404" s="5">
        <v>0</v>
      </c>
      <c r="P1404" s="6">
        <v>0</v>
      </c>
      <c r="Q1404" s="5">
        <v>0</v>
      </c>
      <c r="R1404" s="6">
        <v>0</v>
      </c>
      <c r="S1404" s="5">
        <v>0</v>
      </c>
      <c r="T1404" s="6">
        <v>0</v>
      </c>
      <c r="U1404" s="5">
        <v>0</v>
      </c>
      <c r="V1404" s="6">
        <v>0</v>
      </c>
      <c r="W1404" s="5">
        <v>0</v>
      </c>
      <c r="X1404" s="6">
        <v>0</v>
      </c>
      <c r="Y1404" s="5">
        <v>0</v>
      </c>
      <c r="Z1404" s="6">
        <v>0</v>
      </c>
      <c r="AA1404" s="5">
        <v>0</v>
      </c>
      <c r="AB1404" s="6">
        <v>0</v>
      </c>
      <c r="AC1404" s="5">
        <v>0</v>
      </c>
      <c r="AD1404" s="6">
        <v>0</v>
      </c>
      <c r="AE1404" s="5">
        <v>0</v>
      </c>
      <c r="AF1404" s="6">
        <v>0</v>
      </c>
    </row>
    <row r="1405" spans="2:32" x14ac:dyDescent="0.35">
      <c r="B1405" s="1" t="s">
        <v>811</v>
      </c>
      <c r="C1405" s="5">
        <v>0</v>
      </c>
      <c r="D1405" s="6">
        <v>0</v>
      </c>
      <c r="E1405" s="5">
        <v>0</v>
      </c>
      <c r="F1405" s="6">
        <v>0</v>
      </c>
      <c r="G1405" s="5">
        <v>0</v>
      </c>
      <c r="H1405" s="6">
        <v>0</v>
      </c>
      <c r="I1405" s="5">
        <v>0</v>
      </c>
      <c r="J1405" s="6">
        <v>0</v>
      </c>
      <c r="K1405" s="5">
        <v>0</v>
      </c>
      <c r="L1405" s="6">
        <v>0</v>
      </c>
      <c r="M1405" s="5">
        <v>0</v>
      </c>
      <c r="N1405" s="6">
        <v>0</v>
      </c>
      <c r="O1405" s="5">
        <v>0</v>
      </c>
      <c r="P1405" s="6">
        <v>0</v>
      </c>
      <c r="Q1405" s="5">
        <v>0</v>
      </c>
      <c r="R1405" s="6">
        <v>0</v>
      </c>
      <c r="S1405" s="5">
        <v>0</v>
      </c>
      <c r="T1405" s="6">
        <v>0</v>
      </c>
      <c r="U1405" s="5">
        <v>0</v>
      </c>
      <c r="V1405" s="6">
        <v>0</v>
      </c>
      <c r="W1405" s="5">
        <v>0</v>
      </c>
      <c r="X1405" s="6">
        <v>0</v>
      </c>
      <c r="Y1405" s="5">
        <v>0</v>
      </c>
      <c r="Z1405" s="6">
        <v>0</v>
      </c>
      <c r="AA1405" s="5">
        <v>0</v>
      </c>
      <c r="AB1405" s="6">
        <v>0</v>
      </c>
      <c r="AC1405" s="5">
        <v>0</v>
      </c>
      <c r="AD1405" s="6">
        <v>0</v>
      </c>
      <c r="AE1405" s="5">
        <v>0</v>
      </c>
      <c r="AF1405" s="6">
        <v>0</v>
      </c>
    </row>
    <row r="1406" spans="2:32" x14ac:dyDescent="0.35">
      <c r="B1406" s="1" t="s">
        <v>812</v>
      </c>
      <c r="C1406" s="5">
        <v>7.3999999999999999E-4</v>
      </c>
      <c r="D1406" s="6">
        <v>0.53600000000000003</v>
      </c>
      <c r="E1406" s="5">
        <v>0</v>
      </c>
      <c r="F1406" s="6">
        <v>0</v>
      </c>
      <c r="G1406" s="5">
        <v>0</v>
      </c>
      <c r="H1406" s="6">
        <v>0</v>
      </c>
      <c r="I1406" s="5">
        <v>0</v>
      </c>
      <c r="J1406" s="6">
        <v>0</v>
      </c>
      <c r="K1406" s="5">
        <v>0</v>
      </c>
      <c r="L1406" s="6">
        <v>0</v>
      </c>
      <c r="M1406" s="5">
        <v>0</v>
      </c>
      <c r="N1406" s="6">
        <v>0</v>
      </c>
      <c r="O1406" s="5">
        <v>0</v>
      </c>
      <c r="P1406" s="6">
        <v>0</v>
      </c>
      <c r="Q1406" s="5">
        <v>0</v>
      </c>
      <c r="R1406" s="6">
        <v>0</v>
      </c>
      <c r="S1406" s="5">
        <v>0</v>
      </c>
      <c r="T1406" s="6">
        <v>0</v>
      </c>
      <c r="U1406" s="5">
        <v>9.3100000000000006E-3</v>
      </c>
      <c r="V1406" s="6">
        <v>0.29299999999999998</v>
      </c>
      <c r="W1406" s="5">
        <v>2.6360000000000001E-2</v>
      </c>
      <c r="X1406" s="6">
        <v>0.24199999999999999</v>
      </c>
      <c r="Y1406" s="5">
        <v>0</v>
      </c>
      <c r="Z1406" s="6">
        <v>0</v>
      </c>
      <c r="AA1406" s="5">
        <v>0</v>
      </c>
      <c r="AB1406" s="6">
        <v>0</v>
      </c>
      <c r="AC1406" s="5">
        <v>0</v>
      </c>
      <c r="AD1406" s="6">
        <v>0</v>
      </c>
      <c r="AE1406" s="5">
        <v>0</v>
      </c>
      <c r="AF1406" s="6">
        <v>0</v>
      </c>
    </row>
    <row r="1407" spans="2:32" x14ac:dyDescent="0.35">
      <c r="B1407" s="1" t="s">
        <v>813</v>
      </c>
      <c r="C1407" s="5">
        <v>0</v>
      </c>
      <c r="D1407" s="6">
        <v>0</v>
      </c>
      <c r="E1407" s="5">
        <v>0</v>
      </c>
      <c r="F1407" s="6">
        <v>0</v>
      </c>
      <c r="G1407" s="5">
        <v>0</v>
      </c>
      <c r="H1407" s="6">
        <v>0</v>
      </c>
      <c r="I1407" s="5">
        <v>0</v>
      </c>
      <c r="J1407" s="6">
        <v>0</v>
      </c>
      <c r="K1407" s="5">
        <v>0</v>
      </c>
      <c r="L1407" s="6">
        <v>0</v>
      </c>
      <c r="M1407" s="5">
        <v>0</v>
      </c>
      <c r="N1407" s="6">
        <v>0</v>
      </c>
      <c r="O1407" s="5">
        <v>0</v>
      </c>
      <c r="P1407" s="6">
        <v>0</v>
      </c>
      <c r="Q1407" s="5">
        <v>0</v>
      </c>
      <c r="R1407" s="6">
        <v>0</v>
      </c>
      <c r="S1407" s="5">
        <v>0</v>
      </c>
      <c r="T1407" s="6">
        <v>0</v>
      </c>
      <c r="U1407" s="5">
        <v>0</v>
      </c>
      <c r="V1407" s="6">
        <v>0</v>
      </c>
      <c r="W1407" s="5">
        <v>0</v>
      </c>
      <c r="X1407" s="6">
        <v>0</v>
      </c>
      <c r="Y1407" s="5">
        <v>0</v>
      </c>
      <c r="Z1407" s="6">
        <v>0</v>
      </c>
      <c r="AA1407" s="5">
        <v>0</v>
      </c>
      <c r="AB1407" s="6">
        <v>0</v>
      </c>
      <c r="AC1407" s="5">
        <v>0</v>
      </c>
      <c r="AD1407" s="6">
        <v>0</v>
      </c>
      <c r="AE1407" s="5">
        <v>0</v>
      </c>
      <c r="AF1407" s="6">
        <v>0</v>
      </c>
    </row>
    <row r="1408" spans="2:32" x14ac:dyDescent="0.35">
      <c r="B1408" s="1" t="s">
        <v>343</v>
      </c>
      <c r="C1408" s="5">
        <v>1.15E-3</v>
      </c>
      <c r="D1408" s="6">
        <v>0.83699999999999997</v>
      </c>
      <c r="E1408" s="5">
        <v>0</v>
      </c>
      <c r="F1408" s="6">
        <v>0</v>
      </c>
      <c r="G1408" s="5">
        <v>0</v>
      </c>
      <c r="H1408" s="6">
        <v>0</v>
      </c>
      <c r="I1408" s="5">
        <v>0</v>
      </c>
      <c r="J1408" s="6">
        <v>0</v>
      </c>
      <c r="K1408" s="5">
        <v>2.4510000000000001E-2</v>
      </c>
      <c r="L1408" s="6">
        <v>0.83699999999999997</v>
      </c>
      <c r="M1408" s="5">
        <v>0</v>
      </c>
      <c r="N1408" s="6">
        <v>0</v>
      </c>
      <c r="O1408" s="5">
        <v>0</v>
      </c>
      <c r="P1408" s="6">
        <v>0</v>
      </c>
      <c r="Q1408" s="5">
        <v>0</v>
      </c>
      <c r="R1408" s="6">
        <v>0</v>
      </c>
      <c r="S1408" s="5">
        <v>0</v>
      </c>
      <c r="T1408" s="6">
        <v>0</v>
      </c>
      <c r="U1408" s="5">
        <v>0</v>
      </c>
      <c r="V1408" s="6">
        <v>0</v>
      </c>
      <c r="W1408" s="5">
        <v>0</v>
      </c>
      <c r="X1408" s="6">
        <v>0</v>
      </c>
      <c r="Y1408" s="5">
        <v>0</v>
      </c>
      <c r="Z1408" s="6">
        <v>0</v>
      </c>
      <c r="AA1408" s="5">
        <v>0</v>
      </c>
      <c r="AB1408" s="6">
        <v>0</v>
      </c>
      <c r="AC1408" s="5">
        <v>0</v>
      </c>
      <c r="AD1408" s="6">
        <v>0</v>
      </c>
      <c r="AE1408" s="5">
        <v>0</v>
      </c>
      <c r="AF1408" s="6">
        <v>0</v>
      </c>
    </row>
    <row r="1409" spans="2:32" x14ac:dyDescent="0.35">
      <c r="B1409" s="1" t="s">
        <v>344</v>
      </c>
      <c r="C1409" s="5">
        <v>2.9299999999999999E-3</v>
      </c>
      <c r="D1409" s="6">
        <v>2.1309999999999998</v>
      </c>
      <c r="E1409" s="5">
        <v>0</v>
      </c>
      <c r="F1409" s="6">
        <v>0</v>
      </c>
      <c r="G1409" s="5">
        <v>0</v>
      </c>
      <c r="H1409" s="6">
        <v>0</v>
      </c>
      <c r="I1409" s="5">
        <v>0</v>
      </c>
      <c r="J1409" s="6">
        <v>0</v>
      </c>
      <c r="K1409" s="5">
        <v>0</v>
      </c>
      <c r="L1409" s="6">
        <v>0</v>
      </c>
      <c r="M1409" s="5">
        <v>0</v>
      </c>
      <c r="N1409" s="6">
        <v>0</v>
      </c>
      <c r="O1409" s="5">
        <v>0</v>
      </c>
      <c r="P1409" s="6">
        <v>0</v>
      </c>
      <c r="Q1409" s="5">
        <v>0</v>
      </c>
      <c r="R1409" s="6">
        <v>0</v>
      </c>
      <c r="S1409" s="5">
        <v>2.579E-2</v>
      </c>
      <c r="T1409" s="6">
        <v>2.1309999999999998</v>
      </c>
      <c r="U1409" s="5">
        <v>0</v>
      </c>
      <c r="V1409" s="6">
        <v>0</v>
      </c>
      <c r="W1409" s="5">
        <v>0</v>
      </c>
      <c r="X1409" s="6">
        <v>0</v>
      </c>
      <c r="Y1409" s="5">
        <v>0</v>
      </c>
      <c r="Z1409" s="6">
        <v>0</v>
      </c>
      <c r="AA1409" s="5">
        <v>0</v>
      </c>
      <c r="AB1409" s="6">
        <v>0</v>
      </c>
      <c r="AC1409" s="5">
        <v>0</v>
      </c>
      <c r="AD1409" s="6">
        <v>0</v>
      </c>
      <c r="AE1409" s="5">
        <v>0</v>
      </c>
      <c r="AF1409" s="6">
        <v>0</v>
      </c>
    </row>
    <row r="1410" spans="2:32" x14ac:dyDescent="0.35">
      <c r="B1410" s="1" t="s">
        <v>345</v>
      </c>
      <c r="C1410" s="5">
        <v>2E-3</v>
      </c>
      <c r="D1410" s="6">
        <v>1.452</v>
      </c>
      <c r="E1410" s="5">
        <v>0</v>
      </c>
      <c r="F1410" s="6">
        <v>0</v>
      </c>
      <c r="G1410" s="5">
        <v>0</v>
      </c>
      <c r="H1410" s="6">
        <v>0</v>
      </c>
      <c r="I1410" s="5">
        <v>0</v>
      </c>
      <c r="J1410" s="6">
        <v>0</v>
      </c>
      <c r="K1410" s="5">
        <v>0</v>
      </c>
      <c r="L1410" s="6">
        <v>0</v>
      </c>
      <c r="M1410" s="5">
        <v>0</v>
      </c>
      <c r="N1410" s="6">
        <v>0</v>
      </c>
      <c r="O1410" s="5">
        <v>0</v>
      </c>
      <c r="P1410" s="6">
        <v>0</v>
      </c>
      <c r="Q1410" s="5">
        <v>0</v>
      </c>
      <c r="R1410" s="6">
        <v>0</v>
      </c>
      <c r="S1410" s="5">
        <v>0</v>
      </c>
      <c r="T1410" s="6">
        <v>0</v>
      </c>
      <c r="U1410" s="5">
        <v>0</v>
      </c>
      <c r="V1410" s="6">
        <v>0</v>
      </c>
      <c r="W1410" s="5">
        <v>0</v>
      </c>
      <c r="X1410" s="6">
        <v>0</v>
      </c>
      <c r="Y1410" s="5">
        <v>2.1739999999999999E-2</v>
      </c>
      <c r="Z1410" s="6">
        <v>1.452</v>
      </c>
      <c r="AA1410" s="5">
        <v>0</v>
      </c>
      <c r="AB1410" s="6">
        <v>0</v>
      </c>
      <c r="AC1410" s="5">
        <v>0</v>
      </c>
      <c r="AD1410" s="6">
        <v>0</v>
      </c>
      <c r="AE1410" s="5">
        <v>0</v>
      </c>
      <c r="AF1410" s="6">
        <v>0</v>
      </c>
    </row>
    <row r="1411" spans="2:32" x14ac:dyDescent="0.35">
      <c r="B1411" s="1" t="s">
        <v>346</v>
      </c>
      <c r="C1411" s="5">
        <v>0</v>
      </c>
      <c r="D1411" s="6">
        <v>0</v>
      </c>
      <c r="E1411" s="5">
        <v>0</v>
      </c>
      <c r="F1411" s="6">
        <v>0</v>
      </c>
      <c r="G1411" s="5">
        <v>0</v>
      </c>
      <c r="H1411" s="6">
        <v>0</v>
      </c>
      <c r="I1411" s="5">
        <v>0</v>
      </c>
      <c r="J1411" s="6">
        <v>0</v>
      </c>
      <c r="K1411" s="5">
        <v>0</v>
      </c>
      <c r="L1411" s="6">
        <v>0</v>
      </c>
      <c r="M1411" s="5">
        <v>0</v>
      </c>
      <c r="N1411" s="6">
        <v>0</v>
      </c>
      <c r="O1411" s="5">
        <v>0</v>
      </c>
      <c r="P1411" s="6">
        <v>0</v>
      </c>
      <c r="Q1411" s="5">
        <v>0</v>
      </c>
      <c r="R1411" s="6">
        <v>0</v>
      </c>
      <c r="S1411" s="5">
        <v>0</v>
      </c>
      <c r="T1411" s="6">
        <v>0</v>
      </c>
      <c r="U1411" s="5">
        <v>0</v>
      </c>
      <c r="V1411" s="6">
        <v>0</v>
      </c>
      <c r="W1411" s="5">
        <v>0</v>
      </c>
      <c r="X1411" s="6">
        <v>0</v>
      </c>
      <c r="Y1411" s="5">
        <v>0</v>
      </c>
      <c r="Z1411" s="6">
        <v>0</v>
      </c>
      <c r="AA1411" s="5">
        <v>0</v>
      </c>
      <c r="AB1411" s="6">
        <v>0</v>
      </c>
      <c r="AC1411" s="5">
        <v>0</v>
      </c>
      <c r="AD1411" s="6">
        <v>0</v>
      </c>
      <c r="AE1411" s="5">
        <v>0</v>
      </c>
      <c r="AF1411" s="6">
        <v>0</v>
      </c>
    </row>
    <row r="1412" spans="2:32" x14ac:dyDescent="0.35">
      <c r="B1412" s="1" t="s">
        <v>347</v>
      </c>
      <c r="C1412" s="5">
        <v>0</v>
      </c>
      <c r="D1412" s="6">
        <v>0</v>
      </c>
      <c r="E1412" s="5">
        <v>0</v>
      </c>
      <c r="F1412" s="6">
        <v>0</v>
      </c>
      <c r="G1412" s="5">
        <v>0</v>
      </c>
      <c r="H1412" s="6">
        <v>0</v>
      </c>
      <c r="I1412" s="5">
        <v>0</v>
      </c>
      <c r="J1412" s="6">
        <v>0</v>
      </c>
      <c r="K1412" s="5">
        <v>0</v>
      </c>
      <c r="L1412" s="6">
        <v>0</v>
      </c>
      <c r="M1412" s="5">
        <v>0</v>
      </c>
      <c r="N1412" s="6">
        <v>0</v>
      </c>
      <c r="O1412" s="5">
        <v>0</v>
      </c>
      <c r="P1412" s="6">
        <v>0</v>
      </c>
      <c r="Q1412" s="5">
        <v>0</v>
      </c>
      <c r="R1412" s="6">
        <v>0</v>
      </c>
      <c r="S1412" s="5">
        <v>0</v>
      </c>
      <c r="T1412" s="6">
        <v>0</v>
      </c>
      <c r="U1412" s="5">
        <v>0</v>
      </c>
      <c r="V1412" s="6">
        <v>0</v>
      </c>
      <c r="W1412" s="5">
        <v>0</v>
      </c>
      <c r="X1412" s="6">
        <v>0</v>
      </c>
      <c r="Y1412" s="5">
        <v>0</v>
      </c>
      <c r="Z1412" s="6">
        <v>0</v>
      </c>
      <c r="AA1412" s="5">
        <v>0</v>
      </c>
      <c r="AB1412" s="6">
        <v>0</v>
      </c>
      <c r="AC1412" s="5">
        <v>0</v>
      </c>
      <c r="AD1412" s="6">
        <v>0</v>
      </c>
      <c r="AE1412" s="5">
        <v>0</v>
      </c>
      <c r="AF1412" s="6">
        <v>0</v>
      </c>
    </row>
    <row r="1413" spans="2:32" x14ac:dyDescent="0.35">
      <c r="B1413" s="1" t="s">
        <v>348</v>
      </c>
      <c r="C1413" s="5">
        <v>0</v>
      </c>
      <c r="D1413" s="6">
        <v>0</v>
      </c>
      <c r="E1413" s="5">
        <v>0</v>
      </c>
      <c r="F1413" s="6">
        <v>0</v>
      </c>
      <c r="G1413" s="5">
        <v>0</v>
      </c>
      <c r="H1413" s="6">
        <v>0</v>
      </c>
      <c r="I1413" s="5">
        <v>0</v>
      </c>
      <c r="J1413" s="6">
        <v>0</v>
      </c>
      <c r="K1413" s="5">
        <v>0</v>
      </c>
      <c r="L1413" s="6">
        <v>0</v>
      </c>
      <c r="M1413" s="5">
        <v>0</v>
      </c>
      <c r="N1413" s="6">
        <v>0</v>
      </c>
      <c r="O1413" s="5">
        <v>0</v>
      </c>
      <c r="P1413" s="6">
        <v>0</v>
      </c>
      <c r="Q1413" s="5">
        <v>0</v>
      </c>
      <c r="R1413" s="6">
        <v>0</v>
      </c>
      <c r="S1413" s="5">
        <v>0</v>
      </c>
      <c r="T1413" s="6">
        <v>0</v>
      </c>
      <c r="U1413" s="5">
        <v>0</v>
      </c>
      <c r="V1413" s="6">
        <v>0</v>
      </c>
      <c r="W1413" s="5">
        <v>0</v>
      </c>
      <c r="X1413" s="6">
        <v>0</v>
      </c>
      <c r="Y1413" s="5">
        <v>0</v>
      </c>
      <c r="Z1413" s="6">
        <v>0</v>
      </c>
      <c r="AA1413" s="5">
        <v>0</v>
      </c>
      <c r="AB1413" s="6">
        <v>0</v>
      </c>
      <c r="AC1413" s="5">
        <v>0</v>
      </c>
      <c r="AD1413" s="6">
        <v>0</v>
      </c>
      <c r="AE1413" s="5">
        <v>0</v>
      </c>
      <c r="AF1413" s="6">
        <v>0</v>
      </c>
    </row>
    <row r="1414" spans="2:32" x14ac:dyDescent="0.35">
      <c r="B1414" s="1" t="s">
        <v>349</v>
      </c>
      <c r="C1414" s="5">
        <v>1.01E-3</v>
      </c>
      <c r="D1414" s="6">
        <v>0.73699999999999999</v>
      </c>
      <c r="E1414" s="5">
        <v>0</v>
      </c>
      <c r="F1414" s="6">
        <v>0</v>
      </c>
      <c r="G1414" s="5">
        <v>0</v>
      </c>
      <c r="H1414" s="6">
        <v>0</v>
      </c>
      <c r="I1414" s="5">
        <v>0</v>
      </c>
      <c r="J1414" s="6">
        <v>0</v>
      </c>
      <c r="K1414" s="5">
        <v>0</v>
      </c>
      <c r="L1414" s="6">
        <v>0</v>
      </c>
      <c r="M1414" s="5">
        <v>0</v>
      </c>
      <c r="N1414" s="6">
        <v>0</v>
      </c>
      <c r="O1414" s="5">
        <v>0</v>
      </c>
      <c r="P1414" s="6">
        <v>0</v>
      </c>
      <c r="Q1414" s="5">
        <v>0</v>
      </c>
      <c r="R1414" s="6">
        <v>0</v>
      </c>
      <c r="S1414" s="5">
        <v>0</v>
      </c>
      <c r="T1414" s="6">
        <v>0</v>
      </c>
      <c r="U1414" s="5">
        <v>0</v>
      </c>
      <c r="V1414" s="6">
        <v>0</v>
      </c>
      <c r="W1414" s="5">
        <v>0</v>
      </c>
      <c r="X1414" s="6">
        <v>0</v>
      </c>
      <c r="Y1414" s="5">
        <v>0</v>
      </c>
      <c r="Z1414" s="6">
        <v>0</v>
      </c>
      <c r="AA1414" s="5">
        <v>8.2000000000000007E-3</v>
      </c>
      <c r="AB1414" s="6">
        <v>0.73699999999999999</v>
      </c>
      <c r="AC1414" s="5">
        <v>0</v>
      </c>
      <c r="AD1414" s="6">
        <v>0</v>
      </c>
      <c r="AE1414" s="5">
        <v>0</v>
      </c>
      <c r="AF1414" s="6">
        <v>0</v>
      </c>
    </row>
    <row r="1415" spans="2:32" x14ac:dyDescent="0.35">
      <c r="B1415" s="1" t="s">
        <v>350</v>
      </c>
      <c r="C1415" s="5">
        <v>0</v>
      </c>
      <c r="D1415" s="6">
        <v>0</v>
      </c>
      <c r="E1415" s="5">
        <v>0</v>
      </c>
      <c r="F1415" s="6">
        <v>0</v>
      </c>
      <c r="G1415" s="5">
        <v>0</v>
      </c>
      <c r="H1415" s="6">
        <v>0</v>
      </c>
      <c r="I1415" s="5">
        <v>0</v>
      </c>
      <c r="J1415" s="6">
        <v>0</v>
      </c>
      <c r="K1415" s="5">
        <v>0</v>
      </c>
      <c r="L1415" s="6">
        <v>0</v>
      </c>
      <c r="M1415" s="5">
        <v>0</v>
      </c>
      <c r="N1415" s="6">
        <v>0</v>
      </c>
      <c r="O1415" s="5">
        <v>0</v>
      </c>
      <c r="P1415" s="6">
        <v>0</v>
      </c>
      <c r="Q1415" s="5">
        <v>0</v>
      </c>
      <c r="R1415" s="6">
        <v>0</v>
      </c>
      <c r="S1415" s="5">
        <v>0</v>
      </c>
      <c r="T1415" s="6">
        <v>0</v>
      </c>
      <c r="U1415" s="5">
        <v>0</v>
      </c>
      <c r="V1415" s="6">
        <v>0</v>
      </c>
      <c r="W1415" s="5">
        <v>0</v>
      </c>
      <c r="X1415" s="6">
        <v>0</v>
      </c>
      <c r="Y1415" s="5">
        <v>0</v>
      </c>
      <c r="Z1415" s="6">
        <v>0</v>
      </c>
      <c r="AA1415" s="5">
        <v>0</v>
      </c>
      <c r="AB1415" s="6">
        <v>0</v>
      </c>
      <c r="AC1415" s="5">
        <v>0</v>
      </c>
      <c r="AD1415" s="6">
        <v>0</v>
      </c>
      <c r="AE1415" s="5">
        <v>0</v>
      </c>
      <c r="AF1415" s="6">
        <v>0</v>
      </c>
    </row>
    <row r="1416" spans="2:32" x14ac:dyDescent="0.35">
      <c r="B1416" s="1" t="s">
        <v>351</v>
      </c>
      <c r="C1416" s="5">
        <v>0</v>
      </c>
      <c r="D1416" s="6">
        <v>0</v>
      </c>
      <c r="E1416" s="5">
        <v>0</v>
      </c>
      <c r="F1416" s="6">
        <v>0</v>
      </c>
      <c r="G1416" s="5">
        <v>0</v>
      </c>
      <c r="H1416" s="6">
        <v>0</v>
      </c>
      <c r="I1416" s="5">
        <v>0</v>
      </c>
      <c r="J1416" s="6">
        <v>0</v>
      </c>
      <c r="K1416" s="5">
        <v>0</v>
      </c>
      <c r="L1416" s="6">
        <v>0</v>
      </c>
      <c r="M1416" s="5">
        <v>0</v>
      </c>
      <c r="N1416" s="6">
        <v>0</v>
      </c>
      <c r="O1416" s="5">
        <v>0</v>
      </c>
      <c r="P1416" s="6">
        <v>0</v>
      </c>
      <c r="Q1416" s="5">
        <v>0</v>
      </c>
      <c r="R1416" s="6">
        <v>0</v>
      </c>
      <c r="S1416" s="5">
        <v>0</v>
      </c>
      <c r="T1416" s="6">
        <v>0</v>
      </c>
      <c r="U1416" s="5">
        <v>0</v>
      </c>
      <c r="V1416" s="6">
        <v>0</v>
      </c>
      <c r="W1416" s="5">
        <v>0</v>
      </c>
      <c r="X1416" s="6">
        <v>0</v>
      </c>
      <c r="Y1416" s="5">
        <v>0</v>
      </c>
      <c r="Z1416" s="6">
        <v>0</v>
      </c>
      <c r="AA1416" s="5">
        <v>0</v>
      </c>
      <c r="AB1416" s="6">
        <v>0</v>
      </c>
      <c r="AC1416" s="5">
        <v>0</v>
      </c>
      <c r="AD1416" s="6">
        <v>0</v>
      </c>
      <c r="AE1416" s="5">
        <v>0</v>
      </c>
      <c r="AF1416" s="6">
        <v>0</v>
      </c>
    </row>
    <row r="1417" spans="2:32" x14ac:dyDescent="0.35">
      <c r="B1417" s="1" t="s">
        <v>353</v>
      </c>
      <c r="C1417" s="5">
        <v>0</v>
      </c>
      <c r="D1417" s="6">
        <v>0</v>
      </c>
      <c r="E1417" s="5">
        <v>0</v>
      </c>
      <c r="F1417" s="6">
        <v>0</v>
      </c>
      <c r="G1417" s="5">
        <v>0</v>
      </c>
      <c r="H1417" s="6">
        <v>0</v>
      </c>
      <c r="I1417" s="5">
        <v>0</v>
      </c>
      <c r="J1417" s="6">
        <v>0</v>
      </c>
      <c r="K1417" s="5">
        <v>0</v>
      </c>
      <c r="L1417" s="6">
        <v>0</v>
      </c>
      <c r="M1417" s="5">
        <v>0</v>
      </c>
      <c r="N1417" s="6">
        <v>0</v>
      </c>
      <c r="O1417" s="5">
        <v>0</v>
      </c>
      <c r="P1417" s="6">
        <v>0</v>
      </c>
      <c r="Q1417" s="5">
        <v>0</v>
      </c>
      <c r="R1417" s="6">
        <v>0</v>
      </c>
      <c r="S1417" s="5">
        <v>0</v>
      </c>
      <c r="T1417" s="6">
        <v>0</v>
      </c>
      <c r="U1417" s="5">
        <v>0</v>
      </c>
      <c r="V1417" s="6">
        <v>0</v>
      </c>
      <c r="W1417" s="5">
        <v>0</v>
      </c>
      <c r="X1417" s="6">
        <v>0</v>
      </c>
      <c r="Y1417" s="5">
        <v>0</v>
      </c>
      <c r="Z1417" s="6">
        <v>0</v>
      </c>
      <c r="AA1417" s="5">
        <v>0</v>
      </c>
      <c r="AB1417" s="6">
        <v>0</v>
      </c>
      <c r="AC1417" s="5">
        <v>0</v>
      </c>
      <c r="AD1417" s="6">
        <v>0</v>
      </c>
      <c r="AE1417" s="5">
        <v>0</v>
      </c>
      <c r="AF1417" s="6">
        <v>0</v>
      </c>
    </row>
    <row r="1418" spans="2:32" x14ac:dyDescent="0.35">
      <c r="B1418" s="1" t="s">
        <v>354</v>
      </c>
      <c r="C1418" s="5">
        <v>0</v>
      </c>
      <c r="D1418" s="6">
        <v>0</v>
      </c>
      <c r="E1418" s="5">
        <v>0</v>
      </c>
      <c r="F1418" s="6">
        <v>0</v>
      </c>
      <c r="G1418" s="5">
        <v>0</v>
      </c>
      <c r="H1418" s="6">
        <v>0</v>
      </c>
      <c r="I1418" s="5">
        <v>0</v>
      </c>
      <c r="J1418" s="6">
        <v>0</v>
      </c>
      <c r="K1418" s="5">
        <v>0</v>
      </c>
      <c r="L1418" s="6">
        <v>0</v>
      </c>
      <c r="M1418" s="5">
        <v>0</v>
      </c>
      <c r="N1418" s="6">
        <v>0</v>
      </c>
      <c r="O1418" s="5">
        <v>0</v>
      </c>
      <c r="P1418" s="6">
        <v>0</v>
      </c>
      <c r="Q1418" s="5">
        <v>0</v>
      </c>
      <c r="R1418" s="6">
        <v>0</v>
      </c>
      <c r="S1418" s="5">
        <v>0</v>
      </c>
      <c r="T1418" s="6">
        <v>0</v>
      </c>
      <c r="U1418" s="5">
        <v>0</v>
      </c>
      <c r="V1418" s="6">
        <v>0</v>
      </c>
      <c r="W1418" s="5">
        <v>0</v>
      </c>
      <c r="X1418" s="6">
        <v>0</v>
      </c>
      <c r="Y1418" s="5">
        <v>0</v>
      </c>
      <c r="Z1418" s="6">
        <v>0</v>
      </c>
      <c r="AA1418" s="5">
        <v>0</v>
      </c>
      <c r="AB1418" s="6">
        <v>0</v>
      </c>
      <c r="AC1418" s="5">
        <v>0</v>
      </c>
      <c r="AD1418" s="6">
        <v>0</v>
      </c>
      <c r="AE1418" s="5">
        <v>0</v>
      </c>
      <c r="AF1418" s="6">
        <v>0</v>
      </c>
    </row>
    <row r="1419" spans="2:32" x14ac:dyDescent="0.35">
      <c r="B1419" s="1" t="s">
        <v>355</v>
      </c>
      <c r="C1419" s="5">
        <v>0</v>
      </c>
      <c r="D1419" s="6">
        <v>0</v>
      </c>
      <c r="E1419" s="5">
        <v>0</v>
      </c>
      <c r="F1419" s="6">
        <v>0</v>
      </c>
      <c r="G1419" s="5">
        <v>0</v>
      </c>
      <c r="H1419" s="6">
        <v>0</v>
      </c>
      <c r="I1419" s="5">
        <v>0</v>
      </c>
      <c r="J1419" s="6">
        <v>0</v>
      </c>
      <c r="K1419" s="5">
        <v>0</v>
      </c>
      <c r="L1419" s="6">
        <v>0</v>
      </c>
      <c r="M1419" s="5">
        <v>0</v>
      </c>
      <c r="N1419" s="6">
        <v>0</v>
      </c>
      <c r="O1419" s="5">
        <v>0</v>
      </c>
      <c r="P1419" s="6">
        <v>0</v>
      </c>
      <c r="Q1419" s="5">
        <v>0</v>
      </c>
      <c r="R1419" s="6">
        <v>0</v>
      </c>
      <c r="S1419" s="5">
        <v>0</v>
      </c>
      <c r="T1419" s="6">
        <v>0</v>
      </c>
      <c r="U1419" s="5">
        <v>0</v>
      </c>
      <c r="V1419" s="6">
        <v>0</v>
      </c>
      <c r="W1419" s="5">
        <v>0</v>
      </c>
      <c r="X1419" s="6">
        <v>0</v>
      </c>
      <c r="Y1419" s="5">
        <v>0</v>
      </c>
      <c r="Z1419" s="6">
        <v>0</v>
      </c>
      <c r="AA1419" s="5">
        <v>0</v>
      </c>
      <c r="AB1419" s="6">
        <v>0</v>
      </c>
      <c r="AC1419" s="5">
        <v>0</v>
      </c>
      <c r="AD1419" s="6">
        <v>0</v>
      </c>
      <c r="AE1419" s="5">
        <v>0</v>
      </c>
      <c r="AF1419" s="6">
        <v>0</v>
      </c>
    </row>
    <row r="1420" spans="2:32" x14ac:dyDescent="0.35">
      <c r="B1420" s="1" t="s">
        <v>814</v>
      </c>
      <c r="C1420" s="5">
        <v>3.9399999999999999E-3</v>
      </c>
      <c r="D1420" s="6">
        <v>2.8660000000000001</v>
      </c>
      <c r="E1420" s="5">
        <v>0</v>
      </c>
      <c r="F1420" s="6">
        <v>0</v>
      </c>
      <c r="G1420" s="5">
        <v>0</v>
      </c>
      <c r="H1420" s="6">
        <v>0</v>
      </c>
      <c r="I1420" s="5">
        <v>0</v>
      </c>
      <c r="J1420" s="6">
        <v>0</v>
      </c>
      <c r="K1420" s="5">
        <v>0</v>
      </c>
      <c r="L1420" s="6">
        <v>0</v>
      </c>
      <c r="M1420" s="5">
        <v>0</v>
      </c>
      <c r="N1420" s="6">
        <v>0</v>
      </c>
      <c r="O1420" s="5">
        <v>0</v>
      </c>
      <c r="P1420" s="6">
        <v>0</v>
      </c>
      <c r="Q1420" s="5">
        <v>0</v>
      </c>
      <c r="R1420" s="6">
        <v>0</v>
      </c>
      <c r="S1420" s="5">
        <v>3.4680000000000002E-2</v>
      </c>
      <c r="T1420" s="6">
        <v>2.8660000000000001</v>
      </c>
      <c r="U1420" s="5">
        <v>0</v>
      </c>
      <c r="V1420" s="6">
        <v>0</v>
      </c>
      <c r="W1420" s="5">
        <v>0</v>
      </c>
      <c r="X1420" s="6">
        <v>0</v>
      </c>
      <c r="Y1420" s="5">
        <v>0</v>
      </c>
      <c r="Z1420" s="6">
        <v>0</v>
      </c>
      <c r="AA1420" s="5">
        <v>0</v>
      </c>
      <c r="AB1420" s="6">
        <v>0</v>
      </c>
      <c r="AC1420" s="5">
        <v>0</v>
      </c>
      <c r="AD1420" s="6">
        <v>0</v>
      </c>
      <c r="AE1420" s="5">
        <v>0</v>
      </c>
      <c r="AF1420" s="6">
        <v>0</v>
      </c>
    </row>
    <row r="1421" spans="2:32" x14ac:dyDescent="0.35">
      <c r="B1421" s="1" t="s">
        <v>815</v>
      </c>
      <c r="C1421" s="5">
        <v>0</v>
      </c>
      <c r="D1421" s="6">
        <v>0</v>
      </c>
      <c r="E1421" s="5">
        <v>0</v>
      </c>
      <c r="F1421" s="6">
        <v>0</v>
      </c>
      <c r="G1421" s="5">
        <v>0</v>
      </c>
      <c r="H1421" s="6">
        <v>0</v>
      </c>
      <c r="I1421" s="5">
        <v>0</v>
      </c>
      <c r="J1421" s="6">
        <v>0</v>
      </c>
      <c r="K1421" s="5">
        <v>0</v>
      </c>
      <c r="L1421" s="6">
        <v>0</v>
      </c>
      <c r="M1421" s="5">
        <v>0</v>
      </c>
      <c r="N1421" s="6">
        <v>0</v>
      </c>
      <c r="O1421" s="5">
        <v>0</v>
      </c>
      <c r="P1421" s="6">
        <v>0</v>
      </c>
      <c r="Q1421" s="5">
        <v>0</v>
      </c>
      <c r="R1421" s="6">
        <v>0</v>
      </c>
      <c r="S1421" s="5">
        <v>0</v>
      </c>
      <c r="T1421" s="6">
        <v>0</v>
      </c>
      <c r="U1421" s="5">
        <v>0</v>
      </c>
      <c r="V1421" s="6">
        <v>0</v>
      </c>
      <c r="W1421" s="5">
        <v>0</v>
      </c>
      <c r="X1421" s="6">
        <v>0</v>
      </c>
      <c r="Y1421" s="5">
        <v>0</v>
      </c>
      <c r="Z1421" s="6">
        <v>0</v>
      </c>
      <c r="AA1421" s="5">
        <v>0</v>
      </c>
      <c r="AB1421" s="6">
        <v>0</v>
      </c>
      <c r="AC1421" s="5">
        <v>0</v>
      </c>
      <c r="AD1421" s="6">
        <v>0</v>
      </c>
      <c r="AE1421" s="5">
        <v>0</v>
      </c>
      <c r="AF1421" s="6">
        <v>0</v>
      </c>
    </row>
    <row r="1422" spans="2:32" x14ac:dyDescent="0.35">
      <c r="B1422" s="1" t="s">
        <v>816</v>
      </c>
      <c r="C1422" s="5">
        <v>0</v>
      </c>
      <c r="D1422" s="6">
        <v>0</v>
      </c>
      <c r="E1422" s="5">
        <v>0</v>
      </c>
      <c r="F1422" s="6">
        <v>0</v>
      </c>
      <c r="G1422" s="5">
        <v>0</v>
      </c>
      <c r="H1422" s="6">
        <v>0</v>
      </c>
      <c r="I1422" s="5">
        <v>0</v>
      </c>
      <c r="J1422" s="6">
        <v>0</v>
      </c>
      <c r="K1422" s="5">
        <v>0</v>
      </c>
      <c r="L1422" s="6">
        <v>0</v>
      </c>
      <c r="M1422" s="5">
        <v>0</v>
      </c>
      <c r="N1422" s="6">
        <v>0</v>
      </c>
      <c r="O1422" s="5">
        <v>0</v>
      </c>
      <c r="P1422" s="6">
        <v>0</v>
      </c>
      <c r="Q1422" s="5">
        <v>0</v>
      </c>
      <c r="R1422" s="6">
        <v>0</v>
      </c>
      <c r="S1422" s="5">
        <v>0</v>
      </c>
      <c r="T1422" s="6">
        <v>0</v>
      </c>
      <c r="U1422" s="5">
        <v>0</v>
      </c>
      <c r="V1422" s="6">
        <v>0</v>
      </c>
      <c r="W1422" s="5">
        <v>0</v>
      </c>
      <c r="X1422" s="6">
        <v>0</v>
      </c>
      <c r="Y1422" s="5">
        <v>0</v>
      </c>
      <c r="Z1422" s="6">
        <v>0</v>
      </c>
      <c r="AA1422" s="5">
        <v>0</v>
      </c>
      <c r="AB1422" s="6">
        <v>0</v>
      </c>
      <c r="AC1422" s="5">
        <v>0</v>
      </c>
      <c r="AD1422" s="6">
        <v>0</v>
      </c>
      <c r="AE1422" s="5">
        <v>0</v>
      </c>
      <c r="AF1422" s="6">
        <v>0</v>
      </c>
    </row>
    <row r="1423" spans="2:32" x14ac:dyDescent="0.35">
      <c r="B1423" s="1" t="s">
        <v>817</v>
      </c>
      <c r="C1423" s="5">
        <v>0</v>
      </c>
      <c r="D1423" s="6">
        <v>0</v>
      </c>
      <c r="E1423" s="5">
        <v>0</v>
      </c>
      <c r="F1423" s="6">
        <v>0</v>
      </c>
      <c r="G1423" s="5">
        <v>0</v>
      </c>
      <c r="H1423" s="6">
        <v>0</v>
      </c>
      <c r="I1423" s="5">
        <v>0</v>
      </c>
      <c r="J1423" s="6">
        <v>0</v>
      </c>
      <c r="K1423" s="5">
        <v>0</v>
      </c>
      <c r="L1423" s="6">
        <v>0</v>
      </c>
      <c r="M1423" s="5">
        <v>0</v>
      </c>
      <c r="N1423" s="6">
        <v>0</v>
      </c>
      <c r="O1423" s="5">
        <v>0</v>
      </c>
      <c r="P1423" s="6">
        <v>0</v>
      </c>
      <c r="Q1423" s="5">
        <v>0</v>
      </c>
      <c r="R1423" s="6">
        <v>0</v>
      </c>
      <c r="S1423" s="5">
        <v>0</v>
      </c>
      <c r="T1423" s="6">
        <v>0</v>
      </c>
      <c r="U1423" s="5">
        <v>0</v>
      </c>
      <c r="V1423" s="6">
        <v>0</v>
      </c>
      <c r="W1423" s="5">
        <v>0</v>
      </c>
      <c r="X1423" s="6">
        <v>0</v>
      </c>
      <c r="Y1423" s="5">
        <v>0</v>
      </c>
      <c r="Z1423" s="6">
        <v>0</v>
      </c>
      <c r="AA1423" s="5">
        <v>0</v>
      </c>
      <c r="AB1423" s="6">
        <v>0</v>
      </c>
      <c r="AC1423" s="5">
        <v>0</v>
      </c>
      <c r="AD1423" s="6">
        <v>0</v>
      </c>
      <c r="AE1423" s="5">
        <v>0</v>
      </c>
      <c r="AF1423" s="6">
        <v>0</v>
      </c>
    </row>
    <row r="1424" spans="2:32" x14ac:dyDescent="0.35">
      <c r="B1424" s="1" t="s">
        <v>818</v>
      </c>
      <c r="C1424" s="5">
        <v>7.8899999999999994E-3</v>
      </c>
      <c r="D1424" s="6">
        <v>5.7309999999999999</v>
      </c>
      <c r="E1424" s="5">
        <v>0</v>
      </c>
      <c r="F1424" s="6">
        <v>0</v>
      </c>
      <c r="G1424" s="5">
        <v>0</v>
      </c>
      <c r="H1424" s="6">
        <v>0</v>
      </c>
      <c r="I1424" s="5">
        <v>0</v>
      </c>
      <c r="J1424" s="6">
        <v>0</v>
      </c>
      <c r="K1424" s="5">
        <v>0</v>
      </c>
      <c r="L1424" s="6">
        <v>0</v>
      </c>
      <c r="M1424" s="5">
        <v>0</v>
      </c>
      <c r="N1424" s="6">
        <v>0</v>
      </c>
      <c r="O1424" s="5">
        <v>0</v>
      </c>
      <c r="P1424" s="6">
        <v>0</v>
      </c>
      <c r="Q1424" s="5">
        <v>0</v>
      </c>
      <c r="R1424" s="6">
        <v>0</v>
      </c>
      <c r="S1424" s="5">
        <v>6.9349999999999995E-2</v>
      </c>
      <c r="T1424" s="6">
        <v>5.7309999999999999</v>
      </c>
      <c r="U1424" s="5">
        <v>0</v>
      </c>
      <c r="V1424" s="6">
        <v>0</v>
      </c>
      <c r="W1424" s="5">
        <v>0</v>
      </c>
      <c r="X1424" s="6">
        <v>0</v>
      </c>
      <c r="Y1424" s="5">
        <v>0</v>
      </c>
      <c r="Z1424" s="6">
        <v>0</v>
      </c>
      <c r="AA1424" s="5">
        <v>0</v>
      </c>
      <c r="AB1424" s="6">
        <v>0</v>
      </c>
      <c r="AC1424" s="5">
        <v>0</v>
      </c>
      <c r="AD1424" s="6">
        <v>0</v>
      </c>
      <c r="AE1424" s="5">
        <v>0</v>
      </c>
      <c r="AF1424" s="6">
        <v>0</v>
      </c>
    </row>
    <row r="1425" spans="2:32" x14ac:dyDescent="0.35">
      <c r="B1425" s="1" t="s">
        <v>819</v>
      </c>
      <c r="C1425" s="5">
        <v>2.5899999999999999E-3</v>
      </c>
      <c r="D1425" s="6">
        <v>1.885</v>
      </c>
      <c r="E1425" s="5">
        <v>0</v>
      </c>
      <c r="F1425" s="6">
        <v>0</v>
      </c>
      <c r="G1425" s="5">
        <v>0</v>
      </c>
      <c r="H1425" s="6">
        <v>0</v>
      </c>
      <c r="I1425" s="5">
        <v>0</v>
      </c>
      <c r="J1425" s="6">
        <v>0</v>
      </c>
      <c r="K1425" s="5">
        <v>0</v>
      </c>
      <c r="L1425" s="6">
        <v>0</v>
      </c>
      <c r="M1425" s="5">
        <v>0</v>
      </c>
      <c r="N1425" s="6">
        <v>0</v>
      </c>
      <c r="O1425" s="5">
        <v>0</v>
      </c>
      <c r="P1425" s="6">
        <v>0</v>
      </c>
      <c r="Q1425" s="5">
        <v>0</v>
      </c>
      <c r="R1425" s="6">
        <v>0</v>
      </c>
      <c r="S1425" s="5">
        <v>0</v>
      </c>
      <c r="T1425" s="6">
        <v>0</v>
      </c>
      <c r="U1425" s="5">
        <v>0</v>
      </c>
      <c r="V1425" s="6">
        <v>0</v>
      </c>
      <c r="W1425" s="5">
        <v>0</v>
      </c>
      <c r="X1425" s="6">
        <v>0</v>
      </c>
      <c r="Y1425" s="5">
        <v>0</v>
      </c>
      <c r="Z1425" s="6">
        <v>0</v>
      </c>
      <c r="AA1425" s="5">
        <v>2.0969999999999999E-2</v>
      </c>
      <c r="AB1425" s="6">
        <v>1.885</v>
      </c>
      <c r="AC1425" s="5">
        <v>0</v>
      </c>
      <c r="AD1425" s="6">
        <v>0</v>
      </c>
      <c r="AE1425" s="5">
        <v>0</v>
      </c>
      <c r="AF1425" s="6">
        <v>0</v>
      </c>
    </row>
    <row r="1426" spans="2:32" x14ac:dyDescent="0.35">
      <c r="B1426" s="1" t="s">
        <v>820</v>
      </c>
      <c r="C1426" s="5">
        <v>0</v>
      </c>
      <c r="D1426" s="6">
        <v>0</v>
      </c>
      <c r="E1426" s="5">
        <v>0</v>
      </c>
      <c r="F1426" s="6">
        <v>0</v>
      </c>
      <c r="G1426" s="5">
        <v>0</v>
      </c>
      <c r="H1426" s="6">
        <v>0</v>
      </c>
      <c r="I1426" s="5">
        <v>0</v>
      </c>
      <c r="J1426" s="6">
        <v>0</v>
      </c>
      <c r="K1426" s="5">
        <v>0</v>
      </c>
      <c r="L1426" s="6">
        <v>0</v>
      </c>
      <c r="M1426" s="5">
        <v>0</v>
      </c>
      <c r="N1426" s="6">
        <v>0</v>
      </c>
      <c r="O1426" s="5">
        <v>0</v>
      </c>
      <c r="P1426" s="6">
        <v>0</v>
      </c>
      <c r="Q1426" s="5">
        <v>0</v>
      </c>
      <c r="R1426" s="6">
        <v>0</v>
      </c>
      <c r="S1426" s="5">
        <v>0</v>
      </c>
      <c r="T1426" s="6">
        <v>0</v>
      </c>
      <c r="U1426" s="5">
        <v>0</v>
      </c>
      <c r="V1426" s="6">
        <v>0</v>
      </c>
      <c r="W1426" s="5">
        <v>0</v>
      </c>
      <c r="X1426" s="6">
        <v>0</v>
      </c>
      <c r="Y1426" s="5">
        <v>0</v>
      </c>
      <c r="Z1426" s="6">
        <v>0</v>
      </c>
      <c r="AA1426" s="5">
        <v>0</v>
      </c>
      <c r="AB1426" s="6">
        <v>0</v>
      </c>
      <c r="AC1426" s="5">
        <v>0</v>
      </c>
      <c r="AD1426" s="6">
        <v>0</v>
      </c>
      <c r="AE1426" s="5">
        <v>0</v>
      </c>
      <c r="AF1426" s="6">
        <v>0</v>
      </c>
    </row>
    <row r="1427" spans="2:32" x14ac:dyDescent="0.35">
      <c r="B1427" s="1" t="s">
        <v>821</v>
      </c>
      <c r="C1427" s="5">
        <v>0</v>
      </c>
      <c r="D1427" s="6">
        <v>0</v>
      </c>
      <c r="E1427" s="5">
        <v>0</v>
      </c>
      <c r="F1427" s="6">
        <v>0</v>
      </c>
      <c r="G1427" s="5">
        <v>0</v>
      </c>
      <c r="H1427" s="6">
        <v>0</v>
      </c>
      <c r="I1427" s="5">
        <v>0</v>
      </c>
      <c r="J1427" s="6">
        <v>0</v>
      </c>
      <c r="K1427" s="5">
        <v>0</v>
      </c>
      <c r="L1427" s="6">
        <v>0</v>
      </c>
      <c r="M1427" s="5">
        <v>0</v>
      </c>
      <c r="N1427" s="6">
        <v>0</v>
      </c>
      <c r="O1427" s="5">
        <v>0</v>
      </c>
      <c r="P1427" s="6">
        <v>0</v>
      </c>
      <c r="Q1427" s="5">
        <v>0</v>
      </c>
      <c r="R1427" s="6">
        <v>0</v>
      </c>
      <c r="S1427" s="5">
        <v>0</v>
      </c>
      <c r="T1427" s="6">
        <v>0</v>
      </c>
      <c r="U1427" s="5">
        <v>0</v>
      </c>
      <c r="V1427" s="6">
        <v>0</v>
      </c>
      <c r="W1427" s="5">
        <v>0</v>
      </c>
      <c r="X1427" s="6">
        <v>0</v>
      </c>
      <c r="Y1427" s="5">
        <v>0</v>
      </c>
      <c r="Z1427" s="6">
        <v>0</v>
      </c>
      <c r="AA1427" s="5">
        <v>0</v>
      </c>
      <c r="AB1427" s="6">
        <v>0</v>
      </c>
      <c r="AC1427" s="5">
        <v>0</v>
      </c>
      <c r="AD1427" s="6">
        <v>0</v>
      </c>
      <c r="AE1427" s="5">
        <v>0</v>
      </c>
      <c r="AF1427" s="6">
        <v>0</v>
      </c>
    </row>
    <row r="1428" spans="2:32" x14ac:dyDescent="0.35">
      <c r="B1428" s="1" t="s">
        <v>822</v>
      </c>
      <c r="C1428" s="5">
        <v>0</v>
      </c>
      <c r="D1428" s="6">
        <v>0</v>
      </c>
      <c r="E1428" s="5">
        <v>0</v>
      </c>
      <c r="F1428" s="6">
        <v>0</v>
      </c>
      <c r="G1428" s="5">
        <v>0</v>
      </c>
      <c r="H1428" s="6">
        <v>0</v>
      </c>
      <c r="I1428" s="5">
        <v>0</v>
      </c>
      <c r="J1428" s="6">
        <v>0</v>
      </c>
      <c r="K1428" s="5">
        <v>0</v>
      </c>
      <c r="L1428" s="6">
        <v>0</v>
      </c>
      <c r="M1428" s="5">
        <v>0</v>
      </c>
      <c r="N1428" s="6">
        <v>0</v>
      </c>
      <c r="O1428" s="5">
        <v>0</v>
      </c>
      <c r="P1428" s="6">
        <v>0</v>
      </c>
      <c r="Q1428" s="5">
        <v>0</v>
      </c>
      <c r="R1428" s="6">
        <v>0</v>
      </c>
      <c r="S1428" s="5">
        <v>0</v>
      </c>
      <c r="T1428" s="6">
        <v>0</v>
      </c>
      <c r="U1428" s="5">
        <v>0</v>
      </c>
      <c r="V1428" s="6">
        <v>0</v>
      </c>
      <c r="W1428" s="5">
        <v>0</v>
      </c>
      <c r="X1428" s="6">
        <v>0</v>
      </c>
      <c r="Y1428" s="5">
        <v>0</v>
      </c>
      <c r="Z1428" s="6">
        <v>0</v>
      </c>
      <c r="AA1428" s="5">
        <v>0</v>
      </c>
      <c r="AB1428" s="6">
        <v>0</v>
      </c>
      <c r="AC1428" s="5">
        <v>0</v>
      </c>
      <c r="AD1428" s="6">
        <v>0</v>
      </c>
      <c r="AE1428" s="5">
        <v>0</v>
      </c>
      <c r="AF1428" s="6">
        <v>0</v>
      </c>
    </row>
    <row r="1429" spans="2:32" x14ac:dyDescent="0.35">
      <c r="B1429" s="1" t="s">
        <v>823</v>
      </c>
      <c r="C1429" s="5">
        <v>7.7999999999999999E-4</v>
      </c>
      <c r="D1429" s="6">
        <v>0.56799999999999995</v>
      </c>
      <c r="E1429" s="5">
        <v>0</v>
      </c>
      <c r="F1429" s="6">
        <v>0</v>
      </c>
      <c r="G1429" s="5">
        <v>0</v>
      </c>
      <c r="H1429" s="6">
        <v>0</v>
      </c>
      <c r="I1429" s="5">
        <v>0</v>
      </c>
      <c r="J1429" s="6">
        <v>0</v>
      </c>
      <c r="K1429" s="5">
        <v>0</v>
      </c>
      <c r="L1429" s="6">
        <v>0</v>
      </c>
      <c r="M1429" s="5">
        <v>0</v>
      </c>
      <c r="N1429" s="6">
        <v>0</v>
      </c>
      <c r="O1429" s="5">
        <v>0</v>
      </c>
      <c r="P1429" s="6">
        <v>0</v>
      </c>
      <c r="Q1429" s="5">
        <v>0</v>
      </c>
      <c r="R1429" s="6">
        <v>0</v>
      </c>
      <c r="S1429" s="5">
        <v>0</v>
      </c>
      <c r="T1429" s="6">
        <v>0</v>
      </c>
      <c r="U1429" s="5">
        <v>0</v>
      </c>
      <c r="V1429" s="6">
        <v>0</v>
      </c>
      <c r="W1429" s="5">
        <v>0</v>
      </c>
      <c r="X1429" s="6">
        <v>0</v>
      </c>
      <c r="Y1429" s="5">
        <v>8.5000000000000006E-3</v>
      </c>
      <c r="Z1429" s="6">
        <v>0.56799999999999995</v>
      </c>
      <c r="AA1429" s="5">
        <v>0</v>
      </c>
      <c r="AB1429" s="6">
        <v>0</v>
      </c>
      <c r="AC1429" s="5">
        <v>0</v>
      </c>
      <c r="AD1429" s="6">
        <v>0</v>
      </c>
      <c r="AE1429" s="5">
        <v>0</v>
      </c>
      <c r="AF1429" s="6">
        <v>0</v>
      </c>
    </row>
    <row r="1430" spans="2:32" x14ac:dyDescent="0.35">
      <c r="B1430" s="1" t="s">
        <v>824</v>
      </c>
      <c r="C1430" s="5">
        <v>0</v>
      </c>
      <c r="D1430" s="6">
        <v>0</v>
      </c>
      <c r="E1430" s="5">
        <v>0</v>
      </c>
      <c r="F1430" s="6">
        <v>0</v>
      </c>
      <c r="G1430" s="5">
        <v>0</v>
      </c>
      <c r="H1430" s="6">
        <v>0</v>
      </c>
      <c r="I1430" s="5">
        <v>0</v>
      </c>
      <c r="J1430" s="6">
        <v>0</v>
      </c>
      <c r="K1430" s="5">
        <v>0</v>
      </c>
      <c r="L1430" s="6">
        <v>0</v>
      </c>
      <c r="M1430" s="5">
        <v>0</v>
      </c>
      <c r="N1430" s="6">
        <v>0</v>
      </c>
      <c r="O1430" s="5">
        <v>0</v>
      </c>
      <c r="P1430" s="6">
        <v>0</v>
      </c>
      <c r="Q1430" s="5">
        <v>0</v>
      </c>
      <c r="R1430" s="6">
        <v>0</v>
      </c>
      <c r="S1430" s="5">
        <v>0</v>
      </c>
      <c r="T1430" s="6">
        <v>0</v>
      </c>
      <c r="U1430" s="5">
        <v>0</v>
      </c>
      <c r="V1430" s="6">
        <v>0</v>
      </c>
      <c r="W1430" s="5">
        <v>0</v>
      </c>
      <c r="X1430" s="6">
        <v>0</v>
      </c>
      <c r="Y1430" s="5">
        <v>0</v>
      </c>
      <c r="Z1430" s="6">
        <v>0</v>
      </c>
      <c r="AA1430" s="5">
        <v>0</v>
      </c>
      <c r="AB1430" s="6">
        <v>0</v>
      </c>
      <c r="AC1430" s="5">
        <v>0</v>
      </c>
      <c r="AD1430" s="6">
        <v>0</v>
      </c>
      <c r="AE1430" s="5">
        <v>0</v>
      </c>
      <c r="AF1430" s="6">
        <v>0</v>
      </c>
    </row>
    <row r="1431" spans="2:32" x14ac:dyDescent="0.35">
      <c r="B1431" s="1" t="s">
        <v>825</v>
      </c>
      <c r="C1431" s="5">
        <v>0</v>
      </c>
      <c r="D1431" s="6">
        <v>0</v>
      </c>
      <c r="E1431" s="5">
        <v>0</v>
      </c>
      <c r="F1431" s="6">
        <v>0</v>
      </c>
      <c r="G1431" s="5">
        <v>0</v>
      </c>
      <c r="H1431" s="6">
        <v>0</v>
      </c>
      <c r="I1431" s="5">
        <v>0</v>
      </c>
      <c r="J1431" s="6">
        <v>0</v>
      </c>
      <c r="K1431" s="5">
        <v>0</v>
      </c>
      <c r="L1431" s="6">
        <v>0</v>
      </c>
      <c r="M1431" s="5">
        <v>0</v>
      </c>
      <c r="N1431" s="6">
        <v>0</v>
      </c>
      <c r="O1431" s="5">
        <v>0</v>
      </c>
      <c r="P1431" s="6">
        <v>0</v>
      </c>
      <c r="Q1431" s="5">
        <v>0</v>
      </c>
      <c r="R1431" s="6">
        <v>0</v>
      </c>
      <c r="S1431" s="5">
        <v>0</v>
      </c>
      <c r="T1431" s="6">
        <v>0</v>
      </c>
      <c r="U1431" s="5">
        <v>0</v>
      </c>
      <c r="V1431" s="6">
        <v>0</v>
      </c>
      <c r="W1431" s="5">
        <v>0</v>
      </c>
      <c r="X1431" s="6">
        <v>0</v>
      </c>
      <c r="Y1431" s="5">
        <v>0</v>
      </c>
      <c r="Z1431" s="6">
        <v>0</v>
      </c>
      <c r="AA1431" s="5">
        <v>0</v>
      </c>
      <c r="AB1431" s="6">
        <v>0</v>
      </c>
      <c r="AC1431" s="5">
        <v>0</v>
      </c>
      <c r="AD1431" s="6">
        <v>0</v>
      </c>
      <c r="AE1431" s="5">
        <v>0</v>
      </c>
      <c r="AF1431" s="6">
        <v>0</v>
      </c>
    </row>
    <row r="1432" spans="2:32" x14ac:dyDescent="0.35">
      <c r="B1432" s="1" t="s">
        <v>826</v>
      </c>
      <c r="C1432" s="5">
        <v>0</v>
      </c>
      <c r="D1432" s="6">
        <v>0</v>
      </c>
      <c r="E1432" s="5">
        <v>0</v>
      </c>
      <c r="F1432" s="6">
        <v>0</v>
      </c>
      <c r="G1432" s="5">
        <v>0</v>
      </c>
      <c r="H1432" s="6">
        <v>0</v>
      </c>
      <c r="I1432" s="5">
        <v>0</v>
      </c>
      <c r="J1432" s="6">
        <v>0</v>
      </c>
      <c r="K1432" s="5">
        <v>0</v>
      </c>
      <c r="L1432" s="6">
        <v>0</v>
      </c>
      <c r="M1432" s="5">
        <v>0</v>
      </c>
      <c r="N1432" s="6">
        <v>0</v>
      </c>
      <c r="O1432" s="5">
        <v>0</v>
      </c>
      <c r="P1432" s="6">
        <v>0</v>
      </c>
      <c r="Q1432" s="5">
        <v>0</v>
      </c>
      <c r="R1432" s="6">
        <v>0</v>
      </c>
      <c r="S1432" s="5">
        <v>0</v>
      </c>
      <c r="T1432" s="6">
        <v>0</v>
      </c>
      <c r="U1432" s="5">
        <v>0</v>
      </c>
      <c r="V1432" s="6">
        <v>0</v>
      </c>
      <c r="W1432" s="5">
        <v>0</v>
      </c>
      <c r="X1432" s="6">
        <v>0</v>
      </c>
      <c r="Y1432" s="5">
        <v>0</v>
      </c>
      <c r="Z1432" s="6">
        <v>0</v>
      </c>
      <c r="AA1432" s="5">
        <v>0</v>
      </c>
      <c r="AB1432" s="6">
        <v>0</v>
      </c>
      <c r="AC1432" s="5">
        <v>0</v>
      </c>
      <c r="AD1432" s="6">
        <v>0</v>
      </c>
      <c r="AE1432" s="5">
        <v>0</v>
      </c>
      <c r="AF1432" s="6">
        <v>0</v>
      </c>
    </row>
    <row r="1433" spans="2:32" x14ac:dyDescent="0.35">
      <c r="B1433" s="1" t="s">
        <v>373</v>
      </c>
      <c r="C1433" s="5">
        <v>7.7999999999999999E-4</v>
      </c>
      <c r="D1433" s="6">
        <v>0.56799999999999995</v>
      </c>
      <c r="E1433" s="5">
        <v>0</v>
      </c>
      <c r="F1433" s="6">
        <v>0</v>
      </c>
      <c r="G1433" s="5">
        <v>0</v>
      </c>
      <c r="H1433" s="6">
        <v>0</v>
      </c>
      <c r="I1433" s="5">
        <v>0</v>
      </c>
      <c r="J1433" s="6">
        <v>0</v>
      </c>
      <c r="K1433" s="5">
        <v>0</v>
      </c>
      <c r="L1433" s="6">
        <v>0</v>
      </c>
      <c r="M1433" s="5">
        <v>0</v>
      </c>
      <c r="N1433" s="6">
        <v>0</v>
      </c>
      <c r="O1433" s="5">
        <v>0</v>
      </c>
      <c r="P1433" s="6">
        <v>0</v>
      </c>
      <c r="Q1433" s="5">
        <v>0</v>
      </c>
      <c r="R1433" s="6">
        <v>0</v>
      </c>
      <c r="S1433" s="5">
        <v>0</v>
      </c>
      <c r="T1433" s="6">
        <v>0</v>
      </c>
      <c r="U1433" s="5">
        <v>0</v>
      </c>
      <c r="V1433" s="6">
        <v>0</v>
      </c>
      <c r="W1433" s="5">
        <v>0</v>
      </c>
      <c r="X1433" s="6">
        <v>0</v>
      </c>
      <c r="Y1433" s="5">
        <v>8.5000000000000006E-3</v>
      </c>
      <c r="Z1433" s="6">
        <v>0.56799999999999995</v>
      </c>
      <c r="AA1433" s="5">
        <v>0</v>
      </c>
      <c r="AB1433" s="6">
        <v>0</v>
      </c>
      <c r="AC1433" s="5">
        <v>0</v>
      </c>
      <c r="AD1433" s="6">
        <v>0</v>
      </c>
      <c r="AE1433" s="5">
        <v>0</v>
      </c>
      <c r="AF1433" s="6">
        <v>0</v>
      </c>
    </row>
    <row r="1434" spans="2:32" x14ac:dyDescent="0.35">
      <c r="B1434" s="1" t="s">
        <v>374</v>
      </c>
      <c r="C1434" s="5">
        <v>0</v>
      </c>
      <c r="D1434" s="6">
        <v>0</v>
      </c>
      <c r="E1434" s="5">
        <v>0</v>
      </c>
      <c r="F1434" s="6">
        <v>0</v>
      </c>
      <c r="G1434" s="5">
        <v>0</v>
      </c>
      <c r="H1434" s="6">
        <v>0</v>
      </c>
      <c r="I1434" s="5">
        <v>0</v>
      </c>
      <c r="J1434" s="6">
        <v>0</v>
      </c>
      <c r="K1434" s="5">
        <v>0</v>
      </c>
      <c r="L1434" s="6">
        <v>0</v>
      </c>
      <c r="M1434" s="5">
        <v>0</v>
      </c>
      <c r="N1434" s="6">
        <v>0</v>
      </c>
      <c r="O1434" s="5">
        <v>0</v>
      </c>
      <c r="P1434" s="6">
        <v>0</v>
      </c>
      <c r="Q1434" s="5">
        <v>0</v>
      </c>
      <c r="R1434" s="6">
        <v>0</v>
      </c>
      <c r="S1434" s="5">
        <v>0</v>
      </c>
      <c r="T1434" s="6">
        <v>0</v>
      </c>
      <c r="U1434" s="5">
        <v>0</v>
      </c>
      <c r="V1434" s="6">
        <v>0</v>
      </c>
      <c r="W1434" s="5">
        <v>0</v>
      </c>
      <c r="X1434" s="6">
        <v>0</v>
      </c>
      <c r="Y1434" s="5">
        <v>0</v>
      </c>
      <c r="Z1434" s="6">
        <v>0</v>
      </c>
      <c r="AA1434" s="5">
        <v>0</v>
      </c>
      <c r="AB1434" s="6">
        <v>0</v>
      </c>
      <c r="AC1434" s="5">
        <v>0</v>
      </c>
      <c r="AD1434" s="6">
        <v>0</v>
      </c>
      <c r="AE1434" s="5">
        <v>0</v>
      </c>
      <c r="AF1434" s="6">
        <v>0</v>
      </c>
    </row>
    <row r="1435" spans="2:32" x14ac:dyDescent="0.35">
      <c r="B1435" s="1" t="s">
        <v>375</v>
      </c>
      <c r="C1435" s="5">
        <v>2.9299999999999999E-3</v>
      </c>
      <c r="D1435" s="6">
        <v>2.1309999999999998</v>
      </c>
      <c r="E1435" s="5">
        <v>0</v>
      </c>
      <c r="F1435" s="6">
        <v>0</v>
      </c>
      <c r="G1435" s="5">
        <v>0</v>
      </c>
      <c r="H1435" s="6">
        <v>0</v>
      </c>
      <c r="I1435" s="5">
        <v>0</v>
      </c>
      <c r="J1435" s="6">
        <v>0</v>
      </c>
      <c r="K1435" s="5">
        <v>0</v>
      </c>
      <c r="L1435" s="6">
        <v>0</v>
      </c>
      <c r="M1435" s="5">
        <v>0</v>
      </c>
      <c r="N1435" s="6">
        <v>0</v>
      </c>
      <c r="O1435" s="5">
        <v>0</v>
      </c>
      <c r="P1435" s="6">
        <v>0</v>
      </c>
      <c r="Q1435" s="5">
        <v>0</v>
      </c>
      <c r="R1435" s="6">
        <v>0</v>
      </c>
      <c r="S1435" s="5">
        <v>2.579E-2</v>
      </c>
      <c r="T1435" s="6">
        <v>2.1309999999999998</v>
      </c>
      <c r="U1435" s="5">
        <v>0</v>
      </c>
      <c r="V1435" s="6">
        <v>0</v>
      </c>
      <c r="W1435" s="5">
        <v>0</v>
      </c>
      <c r="X1435" s="6">
        <v>0</v>
      </c>
      <c r="Y1435" s="5">
        <v>0</v>
      </c>
      <c r="Z1435" s="6">
        <v>0</v>
      </c>
      <c r="AA1435" s="5">
        <v>0</v>
      </c>
      <c r="AB1435" s="6">
        <v>0</v>
      </c>
      <c r="AC1435" s="5">
        <v>0</v>
      </c>
      <c r="AD1435" s="6">
        <v>0</v>
      </c>
      <c r="AE1435" s="5">
        <v>0</v>
      </c>
      <c r="AF1435" s="6">
        <v>0</v>
      </c>
    </row>
    <row r="1436" spans="2:32" x14ac:dyDescent="0.35">
      <c r="B1436" s="1" t="s">
        <v>377</v>
      </c>
      <c r="C1436" s="5">
        <v>0</v>
      </c>
      <c r="D1436" s="6">
        <v>0</v>
      </c>
      <c r="E1436" s="5">
        <v>0</v>
      </c>
      <c r="F1436" s="6">
        <v>0</v>
      </c>
      <c r="G1436" s="5">
        <v>0</v>
      </c>
      <c r="H1436" s="6">
        <v>0</v>
      </c>
      <c r="I1436" s="5">
        <v>0</v>
      </c>
      <c r="J1436" s="6">
        <v>0</v>
      </c>
      <c r="K1436" s="5">
        <v>0</v>
      </c>
      <c r="L1436" s="6">
        <v>0</v>
      </c>
      <c r="M1436" s="5">
        <v>0</v>
      </c>
      <c r="N1436" s="6">
        <v>0</v>
      </c>
      <c r="O1436" s="5">
        <v>0</v>
      </c>
      <c r="P1436" s="6">
        <v>0</v>
      </c>
      <c r="Q1436" s="5">
        <v>0</v>
      </c>
      <c r="R1436" s="6">
        <v>0</v>
      </c>
      <c r="S1436" s="5">
        <v>0</v>
      </c>
      <c r="T1436" s="6">
        <v>0</v>
      </c>
      <c r="U1436" s="5">
        <v>0</v>
      </c>
      <c r="V1436" s="6">
        <v>0</v>
      </c>
      <c r="W1436" s="5">
        <v>0</v>
      </c>
      <c r="X1436" s="6">
        <v>0</v>
      </c>
      <c r="Y1436" s="5">
        <v>0</v>
      </c>
      <c r="Z1436" s="6">
        <v>0</v>
      </c>
      <c r="AA1436" s="5">
        <v>0</v>
      </c>
      <c r="AB1436" s="6">
        <v>0</v>
      </c>
      <c r="AC1436" s="5">
        <v>0</v>
      </c>
      <c r="AD1436" s="6">
        <v>0</v>
      </c>
      <c r="AE1436" s="5">
        <v>0</v>
      </c>
      <c r="AF1436" s="6">
        <v>0</v>
      </c>
    </row>
    <row r="1437" spans="2:32" x14ac:dyDescent="0.35">
      <c r="B1437" s="1" t="s">
        <v>378</v>
      </c>
      <c r="C1437" s="5">
        <v>0</v>
      </c>
      <c r="D1437" s="6">
        <v>0</v>
      </c>
      <c r="E1437" s="5">
        <v>0</v>
      </c>
      <c r="F1437" s="6">
        <v>0</v>
      </c>
      <c r="G1437" s="5">
        <v>0</v>
      </c>
      <c r="H1437" s="6">
        <v>0</v>
      </c>
      <c r="I1437" s="5">
        <v>0</v>
      </c>
      <c r="J1437" s="6">
        <v>0</v>
      </c>
      <c r="K1437" s="5">
        <v>0</v>
      </c>
      <c r="L1437" s="6">
        <v>0</v>
      </c>
      <c r="M1437" s="5">
        <v>0</v>
      </c>
      <c r="N1437" s="6">
        <v>0</v>
      </c>
      <c r="O1437" s="5">
        <v>0</v>
      </c>
      <c r="P1437" s="6">
        <v>0</v>
      </c>
      <c r="Q1437" s="5">
        <v>0</v>
      </c>
      <c r="R1437" s="6">
        <v>0</v>
      </c>
      <c r="S1437" s="5">
        <v>0</v>
      </c>
      <c r="T1437" s="6">
        <v>0</v>
      </c>
      <c r="U1437" s="5">
        <v>0</v>
      </c>
      <c r="V1437" s="6">
        <v>0</v>
      </c>
      <c r="W1437" s="5">
        <v>0</v>
      </c>
      <c r="X1437" s="6">
        <v>0</v>
      </c>
      <c r="Y1437" s="5">
        <v>0</v>
      </c>
      <c r="Z1437" s="6">
        <v>0</v>
      </c>
      <c r="AA1437" s="5">
        <v>0</v>
      </c>
      <c r="AB1437" s="6">
        <v>0</v>
      </c>
      <c r="AC1437" s="5">
        <v>0</v>
      </c>
      <c r="AD1437" s="6">
        <v>0</v>
      </c>
      <c r="AE1437" s="5">
        <v>0</v>
      </c>
      <c r="AF1437" s="6">
        <v>0</v>
      </c>
    </row>
    <row r="1438" spans="2:32" x14ac:dyDescent="0.35">
      <c r="B1438" s="1" t="s">
        <v>380</v>
      </c>
      <c r="C1438" s="5">
        <v>0</v>
      </c>
      <c r="D1438" s="6">
        <v>0</v>
      </c>
      <c r="E1438" s="5">
        <v>0</v>
      </c>
      <c r="F1438" s="6">
        <v>0</v>
      </c>
      <c r="G1438" s="5">
        <v>0</v>
      </c>
      <c r="H1438" s="6">
        <v>0</v>
      </c>
      <c r="I1438" s="5">
        <v>0</v>
      </c>
      <c r="J1438" s="6">
        <v>0</v>
      </c>
      <c r="K1438" s="5">
        <v>0</v>
      </c>
      <c r="L1438" s="6">
        <v>0</v>
      </c>
      <c r="M1438" s="5">
        <v>0</v>
      </c>
      <c r="N1438" s="6">
        <v>0</v>
      </c>
      <c r="O1438" s="5">
        <v>0</v>
      </c>
      <c r="P1438" s="6">
        <v>0</v>
      </c>
      <c r="Q1438" s="5">
        <v>0</v>
      </c>
      <c r="R1438" s="6">
        <v>0</v>
      </c>
      <c r="S1438" s="5">
        <v>0</v>
      </c>
      <c r="T1438" s="6">
        <v>0</v>
      </c>
      <c r="U1438" s="5">
        <v>0</v>
      </c>
      <c r="V1438" s="6">
        <v>0</v>
      </c>
      <c r="W1438" s="5">
        <v>0</v>
      </c>
      <c r="X1438" s="6">
        <v>0</v>
      </c>
      <c r="Y1438" s="5">
        <v>0</v>
      </c>
      <c r="Z1438" s="6">
        <v>0</v>
      </c>
      <c r="AA1438" s="5">
        <v>0</v>
      </c>
      <c r="AB1438" s="6">
        <v>0</v>
      </c>
      <c r="AC1438" s="5">
        <v>0</v>
      </c>
      <c r="AD1438" s="6">
        <v>0</v>
      </c>
      <c r="AE1438" s="5">
        <v>0</v>
      </c>
      <c r="AF1438" s="6">
        <v>0</v>
      </c>
    </row>
    <row r="1439" spans="2:32" x14ac:dyDescent="0.35">
      <c r="B1439" s="1" t="s">
        <v>381</v>
      </c>
      <c r="C1439" s="5">
        <v>0</v>
      </c>
      <c r="D1439" s="6">
        <v>0</v>
      </c>
      <c r="E1439" s="5">
        <v>0</v>
      </c>
      <c r="F1439" s="6">
        <v>0</v>
      </c>
      <c r="G1439" s="5">
        <v>0</v>
      </c>
      <c r="H1439" s="6">
        <v>0</v>
      </c>
      <c r="I1439" s="5">
        <v>0</v>
      </c>
      <c r="J1439" s="6">
        <v>0</v>
      </c>
      <c r="K1439" s="5">
        <v>0</v>
      </c>
      <c r="L1439" s="6">
        <v>0</v>
      </c>
      <c r="M1439" s="5">
        <v>0</v>
      </c>
      <c r="N1439" s="6">
        <v>0</v>
      </c>
      <c r="O1439" s="5">
        <v>0</v>
      </c>
      <c r="P1439" s="6">
        <v>0</v>
      </c>
      <c r="Q1439" s="5">
        <v>0</v>
      </c>
      <c r="R1439" s="6">
        <v>0</v>
      </c>
      <c r="S1439" s="5">
        <v>0</v>
      </c>
      <c r="T1439" s="6">
        <v>0</v>
      </c>
      <c r="U1439" s="5">
        <v>0</v>
      </c>
      <c r="V1439" s="6">
        <v>0</v>
      </c>
      <c r="W1439" s="5">
        <v>0</v>
      </c>
      <c r="X1439" s="6">
        <v>0</v>
      </c>
      <c r="Y1439" s="5">
        <v>0</v>
      </c>
      <c r="Z1439" s="6">
        <v>0</v>
      </c>
      <c r="AA1439" s="5">
        <v>0</v>
      </c>
      <c r="AB1439" s="6">
        <v>0</v>
      </c>
      <c r="AC1439" s="5">
        <v>0</v>
      </c>
      <c r="AD1439" s="6">
        <v>0</v>
      </c>
      <c r="AE1439" s="5">
        <v>0</v>
      </c>
      <c r="AF1439" s="6">
        <v>0</v>
      </c>
    </row>
    <row r="1440" spans="2:32" x14ac:dyDescent="0.35">
      <c r="B1440" s="1" t="s">
        <v>382</v>
      </c>
      <c r="C1440" s="5">
        <v>0</v>
      </c>
      <c r="D1440" s="6">
        <v>0</v>
      </c>
      <c r="E1440" s="5">
        <v>0</v>
      </c>
      <c r="F1440" s="6">
        <v>0</v>
      </c>
      <c r="G1440" s="5">
        <v>0</v>
      </c>
      <c r="H1440" s="6">
        <v>0</v>
      </c>
      <c r="I1440" s="5">
        <v>0</v>
      </c>
      <c r="J1440" s="6">
        <v>0</v>
      </c>
      <c r="K1440" s="5">
        <v>0</v>
      </c>
      <c r="L1440" s="6">
        <v>0</v>
      </c>
      <c r="M1440" s="5">
        <v>0</v>
      </c>
      <c r="N1440" s="6">
        <v>0</v>
      </c>
      <c r="O1440" s="5">
        <v>0</v>
      </c>
      <c r="P1440" s="6">
        <v>0</v>
      </c>
      <c r="Q1440" s="5">
        <v>0</v>
      </c>
      <c r="R1440" s="6">
        <v>0</v>
      </c>
      <c r="S1440" s="5">
        <v>0</v>
      </c>
      <c r="T1440" s="6">
        <v>0</v>
      </c>
      <c r="U1440" s="5">
        <v>0</v>
      </c>
      <c r="V1440" s="6">
        <v>0</v>
      </c>
      <c r="W1440" s="5">
        <v>0</v>
      </c>
      <c r="X1440" s="6">
        <v>0</v>
      </c>
      <c r="Y1440" s="5">
        <v>0</v>
      </c>
      <c r="Z1440" s="6">
        <v>0</v>
      </c>
      <c r="AA1440" s="5">
        <v>0</v>
      </c>
      <c r="AB1440" s="6">
        <v>0</v>
      </c>
      <c r="AC1440" s="5">
        <v>0</v>
      </c>
      <c r="AD1440" s="6">
        <v>0</v>
      </c>
      <c r="AE1440" s="5">
        <v>0</v>
      </c>
      <c r="AF1440" s="6">
        <v>0</v>
      </c>
    </row>
    <row r="1441" spans="2:32" x14ac:dyDescent="0.35">
      <c r="B1441" s="1" t="s">
        <v>383</v>
      </c>
      <c r="C1441" s="5">
        <v>0</v>
      </c>
      <c r="D1441" s="6">
        <v>0</v>
      </c>
      <c r="E1441" s="5">
        <v>0</v>
      </c>
      <c r="F1441" s="6">
        <v>0</v>
      </c>
      <c r="G1441" s="5">
        <v>0</v>
      </c>
      <c r="H1441" s="6">
        <v>0</v>
      </c>
      <c r="I1441" s="5">
        <v>0</v>
      </c>
      <c r="J1441" s="6">
        <v>0</v>
      </c>
      <c r="K1441" s="5">
        <v>0</v>
      </c>
      <c r="L1441" s="6">
        <v>0</v>
      </c>
      <c r="M1441" s="5">
        <v>0</v>
      </c>
      <c r="N1441" s="6">
        <v>0</v>
      </c>
      <c r="O1441" s="5">
        <v>0</v>
      </c>
      <c r="P1441" s="6">
        <v>0</v>
      </c>
      <c r="Q1441" s="5">
        <v>0</v>
      </c>
      <c r="R1441" s="6">
        <v>0</v>
      </c>
      <c r="S1441" s="5">
        <v>0</v>
      </c>
      <c r="T1441" s="6">
        <v>0</v>
      </c>
      <c r="U1441" s="5">
        <v>0</v>
      </c>
      <c r="V1441" s="6">
        <v>0</v>
      </c>
      <c r="W1441" s="5">
        <v>0</v>
      </c>
      <c r="X1441" s="6">
        <v>0</v>
      </c>
      <c r="Y1441" s="5">
        <v>0</v>
      </c>
      <c r="Z1441" s="6">
        <v>0</v>
      </c>
      <c r="AA1441" s="5">
        <v>0</v>
      </c>
      <c r="AB1441" s="6">
        <v>0</v>
      </c>
      <c r="AC1441" s="5">
        <v>0</v>
      </c>
      <c r="AD1441" s="6">
        <v>0</v>
      </c>
      <c r="AE1441" s="5">
        <v>0</v>
      </c>
      <c r="AF1441" s="6">
        <v>0</v>
      </c>
    </row>
    <row r="1442" spans="2:32" x14ac:dyDescent="0.35">
      <c r="B1442" s="1" t="s">
        <v>827</v>
      </c>
      <c r="C1442" s="5">
        <v>0</v>
      </c>
      <c r="D1442" s="6">
        <v>0</v>
      </c>
      <c r="E1442" s="5">
        <v>0</v>
      </c>
      <c r="F1442" s="6">
        <v>0</v>
      </c>
      <c r="G1442" s="5">
        <v>0</v>
      </c>
      <c r="H1442" s="6">
        <v>0</v>
      </c>
      <c r="I1442" s="5">
        <v>0</v>
      </c>
      <c r="J1442" s="6">
        <v>0</v>
      </c>
      <c r="K1442" s="5">
        <v>0</v>
      </c>
      <c r="L1442" s="6">
        <v>0</v>
      </c>
      <c r="M1442" s="5">
        <v>0</v>
      </c>
      <c r="N1442" s="6">
        <v>0</v>
      </c>
      <c r="O1442" s="5">
        <v>0</v>
      </c>
      <c r="P1442" s="6">
        <v>0</v>
      </c>
      <c r="Q1442" s="5">
        <v>0</v>
      </c>
      <c r="R1442" s="6">
        <v>0</v>
      </c>
      <c r="S1442" s="5">
        <v>0</v>
      </c>
      <c r="T1442" s="6">
        <v>0</v>
      </c>
      <c r="U1442" s="5">
        <v>0</v>
      </c>
      <c r="V1442" s="6">
        <v>0</v>
      </c>
      <c r="W1442" s="5">
        <v>0</v>
      </c>
      <c r="X1442" s="6">
        <v>0</v>
      </c>
      <c r="Y1442" s="5">
        <v>0</v>
      </c>
      <c r="Z1442" s="6">
        <v>0</v>
      </c>
      <c r="AA1442" s="5">
        <v>0</v>
      </c>
      <c r="AB1442" s="6">
        <v>0</v>
      </c>
      <c r="AC1442" s="5">
        <v>0</v>
      </c>
      <c r="AD1442" s="6">
        <v>0</v>
      </c>
      <c r="AE1442" s="5">
        <v>0</v>
      </c>
      <c r="AF1442" s="6">
        <v>0</v>
      </c>
    </row>
    <row r="1443" spans="2:32" x14ac:dyDescent="0.35">
      <c r="B1443" s="1" t="s">
        <v>828</v>
      </c>
      <c r="C1443" s="5">
        <v>1.9E-3</v>
      </c>
      <c r="D1443" s="6">
        <v>1.379</v>
      </c>
      <c r="E1443" s="5">
        <v>0</v>
      </c>
      <c r="F1443" s="6">
        <v>0</v>
      </c>
      <c r="G1443" s="5">
        <v>0</v>
      </c>
      <c r="H1443" s="6">
        <v>0</v>
      </c>
      <c r="I1443" s="5">
        <v>0</v>
      </c>
      <c r="J1443" s="6">
        <v>0</v>
      </c>
      <c r="K1443" s="5">
        <v>0</v>
      </c>
      <c r="L1443" s="6">
        <v>0</v>
      </c>
      <c r="M1443" s="5">
        <v>0</v>
      </c>
      <c r="N1443" s="6">
        <v>0</v>
      </c>
      <c r="O1443" s="5">
        <v>0</v>
      </c>
      <c r="P1443" s="6">
        <v>0</v>
      </c>
      <c r="Q1443" s="5">
        <v>0</v>
      </c>
      <c r="R1443" s="6">
        <v>0</v>
      </c>
      <c r="S1443" s="5">
        <v>1.669E-2</v>
      </c>
      <c r="T1443" s="6">
        <v>1.379</v>
      </c>
      <c r="U1443" s="5">
        <v>0</v>
      </c>
      <c r="V1443" s="6">
        <v>0</v>
      </c>
      <c r="W1443" s="5">
        <v>0</v>
      </c>
      <c r="X1443" s="6">
        <v>0</v>
      </c>
      <c r="Y1443" s="5">
        <v>0</v>
      </c>
      <c r="Z1443" s="6">
        <v>0</v>
      </c>
      <c r="AA1443" s="5">
        <v>0</v>
      </c>
      <c r="AB1443" s="6">
        <v>0</v>
      </c>
      <c r="AC1443" s="5">
        <v>0</v>
      </c>
      <c r="AD1443" s="6">
        <v>0</v>
      </c>
      <c r="AE1443" s="5">
        <v>0</v>
      </c>
      <c r="AF1443" s="6">
        <v>0</v>
      </c>
    </row>
    <row r="1444" spans="2:32" x14ac:dyDescent="0.35">
      <c r="B1444" s="1" t="s">
        <v>829</v>
      </c>
      <c r="C1444" s="5">
        <v>0</v>
      </c>
      <c r="D1444" s="6">
        <v>0</v>
      </c>
      <c r="E1444" s="5">
        <v>0</v>
      </c>
      <c r="F1444" s="6">
        <v>0</v>
      </c>
      <c r="G1444" s="5">
        <v>0</v>
      </c>
      <c r="H1444" s="6">
        <v>0</v>
      </c>
      <c r="I1444" s="5">
        <v>0</v>
      </c>
      <c r="J1444" s="6">
        <v>0</v>
      </c>
      <c r="K1444" s="5">
        <v>0</v>
      </c>
      <c r="L1444" s="6">
        <v>0</v>
      </c>
      <c r="M1444" s="5">
        <v>0</v>
      </c>
      <c r="N1444" s="6">
        <v>0</v>
      </c>
      <c r="O1444" s="5">
        <v>0</v>
      </c>
      <c r="P1444" s="6">
        <v>0</v>
      </c>
      <c r="Q1444" s="5">
        <v>0</v>
      </c>
      <c r="R1444" s="6">
        <v>0</v>
      </c>
      <c r="S1444" s="5">
        <v>0</v>
      </c>
      <c r="T1444" s="6">
        <v>0</v>
      </c>
      <c r="U1444" s="5">
        <v>0</v>
      </c>
      <c r="V1444" s="6">
        <v>0</v>
      </c>
      <c r="W1444" s="5">
        <v>0</v>
      </c>
      <c r="X1444" s="6">
        <v>0</v>
      </c>
      <c r="Y1444" s="5">
        <v>0</v>
      </c>
      <c r="Z1444" s="6">
        <v>0</v>
      </c>
      <c r="AA1444" s="5">
        <v>0</v>
      </c>
      <c r="AB1444" s="6">
        <v>0</v>
      </c>
      <c r="AC1444" s="5">
        <v>0</v>
      </c>
      <c r="AD1444" s="6">
        <v>0</v>
      </c>
      <c r="AE1444" s="5">
        <v>0</v>
      </c>
      <c r="AF1444" s="6">
        <v>0</v>
      </c>
    </row>
    <row r="1445" spans="2:32" x14ac:dyDescent="0.35">
      <c r="B1445" s="1" t="s">
        <v>830</v>
      </c>
      <c r="C1445" s="5">
        <v>0</v>
      </c>
      <c r="D1445" s="6">
        <v>0</v>
      </c>
      <c r="E1445" s="5">
        <v>0</v>
      </c>
      <c r="F1445" s="6">
        <v>0</v>
      </c>
      <c r="G1445" s="5">
        <v>0</v>
      </c>
      <c r="H1445" s="6">
        <v>0</v>
      </c>
      <c r="I1445" s="5">
        <v>0</v>
      </c>
      <c r="J1445" s="6">
        <v>0</v>
      </c>
      <c r="K1445" s="5">
        <v>0</v>
      </c>
      <c r="L1445" s="6">
        <v>0</v>
      </c>
      <c r="M1445" s="5">
        <v>0</v>
      </c>
      <c r="N1445" s="6">
        <v>0</v>
      </c>
      <c r="O1445" s="5">
        <v>0</v>
      </c>
      <c r="P1445" s="6">
        <v>0</v>
      </c>
      <c r="Q1445" s="5">
        <v>0</v>
      </c>
      <c r="R1445" s="6">
        <v>0</v>
      </c>
      <c r="S1445" s="5">
        <v>0</v>
      </c>
      <c r="T1445" s="6">
        <v>0</v>
      </c>
      <c r="U1445" s="5">
        <v>0</v>
      </c>
      <c r="V1445" s="6">
        <v>0</v>
      </c>
      <c r="W1445" s="5">
        <v>0</v>
      </c>
      <c r="X1445" s="6">
        <v>0</v>
      </c>
      <c r="Y1445" s="5">
        <v>0</v>
      </c>
      <c r="Z1445" s="6">
        <v>0</v>
      </c>
      <c r="AA1445" s="5">
        <v>0</v>
      </c>
      <c r="AB1445" s="6">
        <v>0</v>
      </c>
      <c r="AC1445" s="5">
        <v>0</v>
      </c>
      <c r="AD1445" s="6">
        <v>0</v>
      </c>
      <c r="AE1445" s="5">
        <v>0</v>
      </c>
      <c r="AF1445" s="6">
        <v>0</v>
      </c>
    </row>
    <row r="1446" spans="2:32" x14ac:dyDescent="0.35">
      <c r="B1446" s="1" t="s">
        <v>831</v>
      </c>
      <c r="C1446" s="5">
        <v>0</v>
      </c>
      <c r="D1446" s="6">
        <v>0</v>
      </c>
      <c r="E1446" s="5">
        <v>0</v>
      </c>
      <c r="F1446" s="6">
        <v>0</v>
      </c>
      <c r="G1446" s="5">
        <v>0</v>
      </c>
      <c r="H1446" s="6">
        <v>0</v>
      </c>
      <c r="I1446" s="5">
        <v>0</v>
      </c>
      <c r="J1446" s="6">
        <v>0</v>
      </c>
      <c r="K1446" s="5">
        <v>0</v>
      </c>
      <c r="L1446" s="6">
        <v>0</v>
      </c>
      <c r="M1446" s="5">
        <v>0</v>
      </c>
      <c r="N1446" s="6">
        <v>0</v>
      </c>
      <c r="O1446" s="5">
        <v>0</v>
      </c>
      <c r="P1446" s="6">
        <v>0</v>
      </c>
      <c r="Q1446" s="5">
        <v>0</v>
      </c>
      <c r="R1446" s="6">
        <v>0</v>
      </c>
      <c r="S1446" s="5">
        <v>0</v>
      </c>
      <c r="T1446" s="6">
        <v>0</v>
      </c>
      <c r="U1446" s="5">
        <v>0</v>
      </c>
      <c r="V1446" s="6">
        <v>0</v>
      </c>
      <c r="W1446" s="5">
        <v>0</v>
      </c>
      <c r="X1446" s="6">
        <v>0</v>
      </c>
      <c r="Y1446" s="5">
        <v>0</v>
      </c>
      <c r="Z1446" s="6">
        <v>0</v>
      </c>
      <c r="AA1446" s="5">
        <v>0</v>
      </c>
      <c r="AB1446" s="6">
        <v>0</v>
      </c>
      <c r="AC1446" s="5">
        <v>0</v>
      </c>
      <c r="AD1446" s="6">
        <v>0</v>
      </c>
      <c r="AE1446" s="5">
        <v>0</v>
      </c>
      <c r="AF1446" s="6">
        <v>0</v>
      </c>
    </row>
    <row r="1447" spans="2:32" x14ac:dyDescent="0.35">
      <c r="B1447" s="1" t="s">
        <v>385</v>
      </c>
      <c r="C1447" s="5">
        <v>0</v>
      </c>
      <c r="D1447" s="6">
        <v>0</v>
      </c>
      <c r="E1447" s="5">
        <v>0</v>
      </c>
      <c r="F1447" s="6">
        <v>0</v>
      </c>
      <c r="G1447" s="5">
        <v>0</v>
      </c>
      <c r="H1447" s="6">
        <v>0</v>
      </c>
      <c r="I1447" s="5">
        <v>0</v>
      </c>
      <c r="J1447" s="6">
        <v>0</v>
      </c>
      <c r="K1447" s="5">
        <v>0</v>
      </c>
      <c r="L1447" s="6">
        <v>0</v>
      </c>
      <c r="M1447" s="5">
        <v>0</v>
      </c>
      <c r="N1447" s="6">
        <v>0</v>
      </c>
      <c r="O1447" s="5">
        <v>0</v>
      </c>
      <c r="P1447" s="6">
        <v>0</v>
      </c>
      <c r="Q1447" s="5">
        <v>0</v>
      </c>
      <c r="R1447" s="6">
        <v>0</v>
      </c>
      <c r="S1447" s="5">
        <v>0</v>
      </c>
      <c r="T1447" s="6">
        <v>0</v>
      </c>
      <c r="U1447" s="5">
        <v>0</v>
      </c>
      <c r="V1447" s="6">
        <v>0</v>
      </c>
      <c r="W1447" s="5">
        <v>0</v>
      </c>
      <c r="X1447" s="6">
        <v>0</v>
      </c>
      <c r="Y1447" s="5">
        <v>0</v>
      </c>
      <c r="Z1447" s="6">
        <v>0</v>
      </c>
      <c r="AA1447" s="5">
        <v>0</v>
      </c>
      <c r="AB1447" s="6">
        <v>0</v>
      </c>
      <c r="AC1447" s="5">
        <v>0</v>
      </c>
      <c r="AD1447" s="6">
        <v>0</v>
      </c>
      <c r="AE1447" s="5">
        <v>0</v>
      </c>
      <c r="AF1447" s="6">
        <v>0</v>
      </c>
    </row>
    <row r="1448" spans="2:32" x14ac:dyDescent="0.35">
      <c r="B1448" s="1" t="s">
        <v>832</v>
      </c>
      <c r="C1448" s="5">
        <v>0</v>
      </c>
      <c r="D1448" s="6">
        <v>0</v>
      </c>
      <c r="E1448" s="5">
        <v>0</v>
      </c>
      <c r="F1448" s="6">
        <v>0</v>
      </c>
      <c r="G1448" s="5">
        <v>0</v>
      </c>
      <c r="H1448" s="6">
        <v>0</v>
      </c>
      <c r="I1448" s="5">
        <v>0</v>
      </c>
      <c r="J1448" s="6">
        <v>0</v>
      </c>
      <c r="K1448" s="5">
        <v>0</v>
      </c>
      <c r="L1448" s="6">
        <v>0</v>
      </c>
      <c r="M1448" s="5">
        <v>0</v>
      </c>
      <c r="N1448" s="6">
        <v>0</v>
      </c>
      <c r="O1448" s="5">
        <v>0</v>
      </c>
      <c r="P1448" s="6">
        <v>0</v>
      </c>
      <c r="Q1448" s="5">
        <v>0</v>
      </c>
      <c r="R1448" s="6">
        <v>0</v>
      </c>
      <c r="S1448" s="5">
        <v>0</v>
      </c>
      <c r="T1448" s="6">
        <v>0</v>
      </c>
      <c r="U1448" s="5">
        <v>0</v>
      </c>
      <c r="V1448" s="6">
        <v>0</v>
      </c>
      <c r="W1448" s="5">
        <v>0</v>
      </c>
      <c r="X1448" s="6">
        <v>0</v>
      </c>
      <c r="Y1448" s="5">
        <v>0</v>
      </c>
      <c r="Z1448" s="6">
        <v>0</v>
      </c>
      <c r="AA1448" s="5">
        <v>0</v>
      </c>
      <c r="AB1448" s="6">
        <v>0</v>
      </c>
      <c r="AC1448" s="5">
        <v>0</v>
      </c>
      <c r="AD1448" s="6">
        <v>0</v>
      </c>
      <c r="AE1448" s="5">
        <v>0</v>
      </c>
      <c r="AF1448" s="6">
        <v>0</v>
      </c>
    </row>
    <row r="1449" spans="2:32" x14ac:dyDescent="0.35">
      <c r="B1449" s="1" t="s">
        <v>833</v>
      </c>
      <c r="C1449" s="5">
        <v>0</v>
      </c>
      <c r="D1449" s="6">
        <v>0</v>
      </c>
      <c r="E1449" s="5">
        <v>0</v>
      </c>
      <c r="F1449" s="6">
        <v>0</v>
      </c>
      <c r="G1449" s="5">
        <v>0</v>
      </c>
      <c r="H1449" s="6">
        <v>0</v>
      </c>
      <c r="I1449" s="5">
        <v>0</v>
      </c>
      <c r="J1449" s="6">
        <v>0</v>
      </c>
      <c r="K1449" s="5">
        <v>0</v>
      </c>
      <c r="L1449" s="6">
        <v>0</v>
      </c>
      <c r="M1449" s="5">
        <v>0</v>
      </c>
      <c r="N1449" s="6">
        <v>0</v>
      </c>
      <c r="O1449" s="5">
        <v>0</v>
      </c>
      <c r="P1449" s="6">
        <v>0</v>
      </c>
      <c r="Q1449" s="5">
        <v>0</v>
      </c>
      <c r="R1449" s="6">
        <v>0</v>
      </c>
      <c r="S1449" s="5">
        <v>0</v>
      </c>
      <c r="T1449" s="6">
        <v>0</v>
      </c>
      <c r="U1449" s="5">
        <v>0</v>
      </c>
      <c r="V1449" s="6">
        <v>0</v>
      </c>
      <c r="W1449" s="5">
        <v>0</v>
      </c>
      <c r="X1449" s="6">
        <v>0</v>
      </c>
      <c r="Y1449" s="5">
        <v>0</v>
      </c>
      <c r="Z1449" s="6">
        <v>0</v>
      </c>
      <c r="AA1449" s="5">
        <v>0</v>
      </c>
      <c r="AB1449" s="6">
        <v>0</v>
      </c>
      <c r="AC1449" s="5">
        <v>0</v>
      </c>
      <c r="AD1449" s="6">
        <v>0</v>
      </c>
      <c r="AE1449" s="5">
        <v>0</v>
      </c>
      <c r="AF1449" s="6">
        <v>0</v>
      </c>
    </row>
    <row r="1450" spans="2:32" x14ac:dyDescent="0.35">
      <c r="B1450" s="1" t="s">
        <v>834</v>
      </c>
      <c r="C1450" s="5">
        <v>3.16E-3</v>
      </c>
      <c r="D1450" s="6">
        <v>2.298</v>
      </c>
      <c r="E1450" s="5">
        <v>0</v>
      </c>
      <c r="F1450" s="6">
        <v>0</v>
      </c>
      <c r="G1450" s="5">
        <v>0</v>
      </c>
      <c r="H1450" s="6">
        <v>0</v>
      </c>
      <c r="I1450" s="5">
        <v>0</v>
      </c>
      <c r="J1450" s="6">
        <v>0</v>
      </c>
      <c r="K1450" s="5">
        <v>0</v>
      </c>
      <c r="L1450" s="6">
        <v>0</v>
      </c>
      <c r="M1450" s="5">
        <v>0</v>
      </c>
      <c r="N1450" s="6">
        <v>0</v>
      </c>
      <c r="O1450" s="5">
        <v>0</v>
      </c>
      <c r="P1450" s="6">
        <v>0</v>
      </c>
      <c r="Q1450" s="5">
        <v>0</v>
      </c>
      <c r="R1450" s="6">
        <v>0</v>
      </c>
      <c r="S1450" s="5">
        <v>0</v>
      </c>
      <c r="T1450" s="6">
        <v>0</v>
      </c>
      <c r="U1450" s="5">
        <v>0</v>
      </c>
      <c r="V1450" s="6">
        <v>0</v>
      </c>
      <c r="W1450" s="5">
        <v>1.3180000000000001E-2</v>
      </c>
      <c r="X1450" s="6">
        <v>0.121</v>
      </c>
      <c r="Y1450" s="5">
        <v>0</v>
      </c>
      <c r="Z1450" s="6">
        <v>0</v>
      </c>
      <c r="AA1450" s="5">
        <v>0</v>
      </c>
      <c r="AB1450" s="6">
        <v>0</v>
      </c>
      <c r="AC1450" s="5">
        <v>1.8519999999999998E-2</v>
      </c>
      <c r="AD1450" s="6">
        <v>2.177</v>
      </c>
      <c r="AE1450" s="5">
        <v>0</v>
      </c>
      <c r="AF1450" s="6">
        <v>0</v>
      </c>
    </row>
    <row r="1451" spans="2:32" x14ac:dyDescent="0.35">
      <c r="B1451" s="1" t="s">
        <v>835</v>
      </c>
      <c r="C1451" s="5">
        <v>0</v>
      </c>
      <c r="D1451" s="6">
        <v>0</v>
      </c>
      <c r="E1451" s="5">
        <v>0</v>
      </c>
      <c r="F1451" s="6">
        <v>0</v>
      </c>
      <c r="G1451" s="5">
        <v>0</v>
      </c>
      <c r="H1451" s="6">
        <v>0</v>
      </c>
      <c r="I1451" s="5">
        <v>0</v>
      </c>
      <c r="J1451" s="6">
        <v>0</v>
      </c>
      <c r="K1451" s="5">
        <v>0</v>
      </c>
      <c r="L1451" s="6">
        <v>0</v>
      </c>
      <c r="M1451" s="5">
        <v>0</v>
      </c>
      <c r="N1451" s="6">
        <v>0</v>
      </c>
      <c r="O1451" s="5">
        <v>0</v>
      </c>
      <c r="P1451" s="6">
        <v>0</v>
      </c>
      <c r="Q1451" s="5">
        <v>0</v>
      </c>
      <c r="R1451" s="6">
        <v>0</v>
      </c>
      <c r="S1451" s="5">
        <v>0</v>
      </c>
      <c r="T1451" s="6">
        <v>0</v>
      </c>
      <c r="U1451" s="5">
        <v>0</v>
      </c>
      <c r="V1451" s="6">
        <v>0</v>
      </c>
      <c r="W1451" s="5">
        <v>0</v>
      </c>
      <c r="X1451" s="6">
        <v>0</v>
      </c>
      <c r="Y1451" s="5">
        <v>0</v>
      </c>
      <c r="Z1451" s="6">
        <v>0</v>
      </c>
      <c r="AA1451" s="5">
        <v>0</v>
      </c>
      <c r="AB1451" s="6">
        <v>0</v>
      </c>
      <c r="AC1451" s="5">
        <v>0</v>
      </c>
      <c r="AD1451" s="6">
        <v>0</v>
      </c>
      <c r="AE1451" s="5">
        <v>0</v>
      </c>
      <c r="AF1451" s="6">
        <v>0</v>
      </c>
    </row>
    <row r="1452" spans="2:32" x14ac:dyDescent="0.35">
      <c r="B1452" s="1" t="s">
        <v>836</v>
      </c>
      <c r="C1452" s="5">
        <v>0</v>
      </c>
      <c r="D1452" s="6">
        <v>0</v>
      </c>
      <c r="E1452" s="5">
        <v>0</v>
      </c>
      <c r="F1452" s="6">
        <v>0</v>
      </c>
      <c r="G1452" s="5">
        <v>0</v>
      </c>
      <c r="H1452" s="6">
        <v>0</v>
      </c>
      <c r="I1452" s="5">
        <v>0</v>
      </c>
      <c r="J1452" s="6">
        <v>0</v>
      </c>
      <c r="K1452" s="5">
        <v>0</v>
      </c>
      <c r="L1452" s="6">
        <v>0</v>
      </c>
      <c r="M1452" s="5">
        <v>0</v>
      </c>
      <c r="N1452" s="6">
        <v>0</v>
      </c>
      <c r="O1452" s="5">
        <v>0</v>
      </c>
      <c r="P1452" s="6">
        <v>0</v>
      </c>
      <c r="Q1452" s="5">
        <v>0</v>
      </c>
      <c r="R1452" s="6">
        <v>0</v>
      </c>
      <c r="S1452" s="5">
        <v>0</v>
      </c>
      <c r="T1452" s="6">
        <v>0</v>
      </c>
      <c r="U1452" s="5">
        <v>0</v>
      </c>
      <c r="V1452" s="6">
        <v>0</v>
      </c>
      <c r="W1452" s="5">
        <v>0</v>
      </c>
      <c r="X1452" s="6">
        <v>0</v>
      </c>
      <c r="Y1452" s="5">
        <v>0</v>
      </c>
      <c r="Z1452" s="6">
        <v>0</v>
      </c>
      <c r="AA1452" s="5">
        <v>0</v>
      </c>
      <c r="AB1452" s="6">
        <v>0</v>
      </c>
      <c r="AC1452" s="5">
        <v>0</v>
      </c>
      <c r="AD1452" s="6">
        <v>0</v>
      </c>
      <c r="AE1452" s="5">
        <v>0</v>
      </c>
      <c r="AF1452" s="6">
        <v>0</v>
      </c>
    </row>
    <row r="1453" spans="2:32" x14ac:dyDescent="0.35">
      <c r="B1453" s="1" t="s">
        <v>837</v>
      </c>
      <c r="C1453" s="5">
        <v>0</v>
      </c>
      <c r="D1453" s="6">
        <v>0</v>
      </c>
      <c r="E1453" s="5">
        <v>0</v>
      </c>
      <c r="F1453" s="6">
        <v>0</v>
      </c>
      <c r="G1453" s="5">
        <v>0</v>
      </c>
      <c r="H1453" s="6">
        <v>0</v>
      </c>
      <c r="I1453" s="5">
        <v>0</v>
      </c>
      <c r="J1453" s="6">
        <v>0</v>
      </c>
      <c r="K1453" s="5">
        <v>0</v>
      </c>
      <c r="L1453" s="6">
        <v>0</v>
      </c>
      <c r="M1453" s="5">
        <v>0</v>
      </c>
      <c r="N1453" s="6">
        <v>0</v>
      </c>
      <c r="O1453" s="5">
        <v>0</v>
      </c>
      <c r="P1453" s="6">
        <v>0</v>
      </c>
      <c r="Q1453" s="5">
        <v>0</v>
      </c>
      <c r="R1453" s="6">
        <v>0</v>
      </c>
      <c r="S1453" s="5">
        <v>0</v>
      </c>
      <c r="T1453" s="6">
        <v>0</v>
      </c>
      <c r="U1453" s="5">
        <v>0</v>
      </c>
      <c r="V1453" s="6">
        <v>0</v>
      </c>
      <c r="W1453" s="5">
        <v>0</v>
      </c>
      <c r="X1453" s="6">
        <v>0</v>
      </c>
      <c r="Y1453" s="5">
        <v>0</v>
      </c>
      <c r="Z1453" s="6">
        <v>0</v>
      </c>
      <c r="AA1453" s="5">
        <v>0</v>
      </c>
      <c r="AB1453" s="6">
        <v>0</v>
      </c>
      <c r="AC1453" s="5">
        <v>0</v>
      </c>
      <c r="AD1453" s="6">
        <v>0</v>
      </c>
      <c r="AE1453" s="5">
        <v>0</v>
      </c>
      <c r="AF1453" s="6">
        <v>0</v>
      </c>
    </row>
    <row r="1454" spans="2:32" x14ac:dyDescent="0.35">
      <c r="B1454" s="1" t="s">
        <v>838</v>
      </c>
      <c r="C1454" s="5">
        <v>0</v>
      </c>
      <c r="D1454" s="6">
        <v>0</v>
      </c>
      <c r="E1454" s="5">
        <v>0</v>
      </c>
      <c r="F1454" s="6">
        <v>0</v>
      </c>
      <c r="G1454" s="5">
        <v>0</v>
      </c>
      <c r="H1454" s="6">
        <v>0</v>
      </c>
      <c r="I1454" s="5">
        <v>0</v>
      </c>
      <c r="J1454" s="6">
        <v>0</v>
      </c>
      <c r="K1454" s="5">
        <v>0</v>
      </c>
      <c r="L1454" s="6">
        <v>0</v>
      </c>
      <c r="M1454" s="5">
        <v>0</v>
      </c>
      <c r="N1454" s="6">
        <v>0</v>
      </c>
      <c r="O1454" s="5">
        <v>0</v>
      </c>
      <c r="P1454" s="6">
        <v>0</v>
      </c>
      <c r="Q1454" s="5">
        <v>0</v>
      </c>
      <c r="R1454" s="6">
        <v>0</v>
      </c>
      <c r="S1454" s="5">
        <v>0</v>
      </c>
      <c r="T1454" s="6">
        <v>0</v>
      </c>
      <c r="U1454" s="5">
        <v>0</v>
      </c>
      <c r="V1454" s="6">
        <v>0</v>
      </c>
      <c r="W1454" s="5">
        <v>0</v>
      </c>
      <c r="X1454" s="6">
        <v>0</v>
      </c>
      <c r="Y1454" s="5">
        <v>0</v>
      </c>
      <c r="Z1454" s="6">
        <v>0</v>
      </c>
      <c r="AA1454" s="5">
        <v>0</v>
      </c>
      <c r="AB1454" s="6">
        <v>0</v>
      </c>
      <c r="AC1454" s="5">
        <v>0</v>
      </c>
      <c r="AD1454" s="6">
        <v>0</v>
      </c>
      <c r="AE1454" s="5">
        <v>0</v>
      </c>
      <c r="AF1454" s="6">
        <v>0</v>
      </c>
    </row>
    <row r="1455" spans="2:32" x14ac:dyDescent="0.35">
      <c r="B1455" s="1" t="s">
        <v>839</v>
      </c>
      <c r="C1455" s="5">
        <v>0</v>
      </c>
      <c r="D1455" s="6">
        <v>0</v>
      </c>
      <c r="E1455" s="5">
        <v>0</v>
      </c>
      <c r="F1455" s="6">
        <v>0</v>
      </c>
      <c r="G1455" s="5">
        <v>0</v>
      </c>
      <c r="H1455" s="6">
        <v>0</v>
      </c>
      <c r="I1455" s="5">
        <v>0</v>
      </c>
      <c r="J1455" s="6">
        <v>0</v>
      </c>
      <c r="K1455" s="5">
        <v>0</v>
      </c>
      <c r="L1455" s="6">
        <v>0</v>
      </c>
      <c r="M1455" s="5">
        <v>0</v>
      </c>
      <c r="N1455" s="6">
        <v>0</v>
      </c>
      <c r="O1455" s="5">
        <v>0</v>
      </c>
      <c r="P1455" s="6">
        <v>0</v>
      </c>
      <c r="Q1455" s="5">
        <v>0</v>
      </c>
      <c r="R1455" s="6">
        <v>0</v>
      </c>
      <c r="S1455" s="5">
        <v>0</v>
      </c>
      <c r="T1455" s="6">
        <v>0</v>
      </c>
      <c r="U1455" s="5">
        <v>0</v>
      </c>
      <c r="V1455" s="6">
        <v>0</v>
      </c>
      <c r="W1455" s="5">
        <v>0</v>
      </c>
      <c r="X1455" s="6">
        <v>0</v>
      </c>
      <c r="Y1455" s="5">
        <v>0</v>
      </c>
      <c r="Z1455" s="6">
        <v>0</v>
      </c>
      <c r="AA1455" s="5">
        <v>0</v>
      </c>
      <c r="AB1455" s="6">
        <v>0</v>
      </c>
      <c r="AC1455" s="5">
        <v>0</v>
      </c>
      <c r="AD1455" s="6">
        <v>0</v>
      </c>
      <c r="AE1455" s="5">
        <v>0</v>
      </c>
      <c r="AF1455" s="6">
        <v>0</v>
      </c>
    </row>
    <row r="1456" spans="2:32" x14ac:dyDescent="0.35">
      <c r="B1456" s="1" t="s">
        <v>840</v>
      </c>
      <c r="C1456" s="5">
        <v>0</v>
      </c>
      <c r="D1456" s="6">
        <v>0</v>
      </c>
      <c r="E1456" s="5">
        <v>0</v>
      </c>
      <c r="F1456" s="6">
        <v>0</v>
      </c>
      <c r="G1456" s="5">
        <v>0</v>
      </c>
      <c r="H1456" s="6">
        <v>0</v>
      </c>
      <c r="I1456" s="5">
        <v>0</v>
      </c>
      <c r="J1456" s="6">
        <v>0</v>
      </c>
      <c r="K1456" s="5">
        <v>0</v>
      </c>
      <c r="L1456" s="6">
        <v>0</v>
      </c>
      <c r="M1456" s="5">
        <v>0</v>
      </c>
      <c r="N1456" s="6">
        <v>0</v>
      </c>
      <c r="O1456" s="5">
        <v>0</v>
      </c>
      <c r="P1456" s="6">
        <v>0</v>
      </c>
      <c r="Q1456" s="5">
        <v>0</v>
      </c>
      <c r="R1456" s="6">
        <v>0</v>
      </c>
      <c r="S1456" s="5">
        <v>0</v>
      </c>
      <c r="T1456" s="6">
        <v>0</v>
      </c>
      <c r="U1456" s="5">
        <v>0</v>
      </c>
      <c r="V1456" s="6">
        <v>0</v>
      </c>
      <c r="W1456" s="5">
        <v>0</v>
      </c>
      <c r="X1456" s="6">
        <v>0</v>
      </c>
      <c r="Y1456" s="5">
        <v>0</v>
      </c>
      <c r="Z1456" s="6">
        <v>0</v>
      </c>
      <c r="AA1456" s="5">
        <v>0</v>
      </c>
      <c r="AB1456" s="6">
        <v>0</v>
      </c>
      <c r="AC1456" s="5">
        <v>0</v>
      </c>
      <c r="AD1456" s="6">
        <v>0</v>
      </c>
      <c r="AE1456" s="5">
        <v>0</v>
      </c>
      <c r="AF1456" s="6">
        <v>0</v>
      </c>
    </row>
    <row r="1457" spans="1:32" x14ac:dyDescent="0.35">
      <c r="B1457" s="1" t="s">
        <v>841</v>
      </c>
      <c r="C1457" s="5">
        <v>0</v>
      </c>
      <c r="D1457" s="6">
        <v>0</v>
      </c>
      <c r="E1457" s="5">
        <v>0</v>
      </c>
      <c r="F1457" s="6">
        <v>0</v>
      </c>
      <c r="G1457" s="5">
        <v>0</v>
      </c>
      <c r="H1457" s="6">
        <v>0</v>
      </c>
      <c r="I1457" s="5">
        <v>0</v>
      </c>
      <c r="J1457" s="6">
        <v>0</v>
      </c>
      <c r="K1457" s="5">
        <v>0</v>
      </c>
      <c r="L1457" s="6">
        <v>0</v>
      </c>
      <c r="M1457" s="5">
        <v>0</v>
      </c>
      <c r="N1457" s="6">
        <v>0</v>
      </c>
      <c r="O1457" s="5">
        <v>0</v>
      </c>
      <c r="P1457" s="6">
        <v>0</v>
      </c>
      <c r="Q1457" s="5">
        <v>0</v>
      </c>
      <c r="R1457" s="6">
        <v>0</v>
      </c>
      <c r="S1457" s="5">
        <v>0</v>
      </c>
      <c r="T1457" s="6">
        <v>0</v>
      </c>
      <c r="U1457" s="5">
        <v>0</v>
      </c>
      <c r="V1457" s="6">
        <v>0</v>
      </c>
      <c r="W1457" s="5">
        <v>0</v>
      </c>
      <c r="X1457" s="6">
        <v>0</v>
      </c>
      <c r="Y1457" s="5">
        <v>0</v>
      </c>
      <c r="Z1457" s="6">
        <v>0</v>
      </c>
      <c r="AA1457" s="5">
        <v>0</v>
      </c>
      <c r="AB1457" s="6">
        <v>0</v>
      </c>
      <c r="AC1457" s="5">
        <v>0</v>
      </c>
      <c r="AD1457" s="6">
        <v>0</v>
      </c>
      <c r="AE1457" s="5">
        <v>0</v>
      </c>
      <c r="AF1457" s="6">
        <v>0</v>
      </c>
    </row>
    <row r="1458" spans="1:32" x14ac:dyDescent="0.35">
      <c r="B1458" s="1" t="s">
        <v>842</v>
      </c>
      <c r="C1458" s="5">
        <v>0</v>
      </c>
      <c r="D1458" s="6">
        <v>0</v>
      </c>
      <c r="E1458" s="5">
        <v>0</v>
      </c>
      <c r="F1458" s="6">
        <v>0</v>
      </c>
      <c r="G1458" s="5">
        <v>0</v>
      </c>
      <c r="H1458" s="6">
        <v>0</v>
      </c>
      <c r="I1458" s="5">
        <v>0</v>
      </c>
      <c r="J1458" s="6">
        <v>0</v>
      </c>
      <c r="K1458" s="5">
        <v>0</v>
      </c>
      <c r="L1458" s="6">
        <v>0</v>
      </c>
      <c r="M1458" s="5">
        <v>0</v>
      </c>
      <c r="N1458" s="6">
        <v>0</v>
      </c>
      <c r="O1458" s="5">
        <v>0</v>
      </c>
      <c r="P1458" s="6">
        <v>0</v>
      </c>
      <c r="Q1458" s="5">
        <v>0</v>
      </c>
      <c r="R1458" s="6">
        <v>0</v>
      </c>
      <c r="S1458" s="5">
        <v>0</v>
      </c>
      <c r="T1458" s="6">
        <v>0</v>
      </c>
      <c r="U1458" s="5">
        <v>0</v>
      </c>
      <c r="V1458" s="6">
        <v>0</v>
      </c>
      <c r="W1458" s="5">
        <v>0</v>
      </c>
      <c r="X1458" s="6">
        <v>0</v>
      </c>
      <c r="Y1458" s="5">
        <v>0</v>
      </c>
      <c r="Z1458" s="6">
        <v>0</v>
      </c>
      <c r="AA1458" s="5">
        <v>0</v>
      </c>
      <c r="AB1458" s="6">
        <v>0</v>
      </c>
      <c r="AC1458" s="5">
        <v>0</v>
      </c>
      <c r="AD1458" s="6">
        <v>0</v>
      </c>
      <c r="AE1458" s="5">
        <v>0</v>
      </c>
      <c r="AF1458" s="6">
        <v>0</v>
      </c>
    </row>
    <row r="1459" spans="1:32" x14ac:dyDescent="0.35">
      <c r="B1459" s="2" t="s">
        <v>393</v>
      </c>
    </row>
    <row r="1460" spans="1:32" x14ac:dyDescent="0.35">
      <c r="B1460" s="1" t="s">
        <v>394</v>
      </c>
      <c r="C1460" s="5">
        <v>0</v>
      </c>
      <c r="D1460" s="6">
        <v>0</v>
      </c>
      <c r="E1460" s="5">
        <v>0</v>
      </c>
      <c r="F1460" s="6">
        <v>0</v>
      </c>
      <c r="G1460" s="5">
        <v>0</v>
      </c>
      <c r="H1460" s="6">
        <v>0</v>
      </c>
      <c r="I1460" s="5">
        <v>0</v>
      </c>
      <c r="J1460" s="6">
        <v>0</v>
      </c>
      <c r="K1460" s="5">
        <v>0</v>
      </c>
      <c r="L1460" s="6">
        <v>0</v>
      </c>
      <c r="M1460" s="5">
        <v>0</v>
      </c>
      <c r="N1460" s="6">
        <v>0</v>
      </c>
      <c r="O1460" s="5">
        <v>0</v>
      </c>
      <c r="P1460" s="6">
        <v>0</v>
      </c>
      <c r="Q1460" s="5">
        <v>0</v>
      </c>
      <c r="R1460" s="6">
        <v>0</v>
      </c>
      <c r="S1460" s="5">
        <v>0</v>
      </c>
      <c r="T1460" s="6">
        <v>0</v>
      </c>
      <c r="U1460" s="5">
        <v>0</v>
      </c>
      <c r="V1460" s="6">
        <v>0</v>
      </c>
      <c r="W1460" s="5">
        <v>0</v>
      </c>
      <c r="X1460" s="6">
        <v>0</v>
      </c>
      <c r="Y1460" s="5">
        <v>0</v>
      </c>
      <c r="Z1460" s="6">
        <v>0</v>
      </c>
      <c r="AA1460" s="5">
        <v>0</v>
      </c>
      <c r="AB1460" s="6">
        <v>0</v>
      </c>
      <c r="AC1460" s="5">
        <v>0</v>
      </c>
      <c r="AD1460" s="6">
        <v>0</v>
      </c>
      <c r="AE1460" s="5">
        <v>0</v>
      </c>
      <c r="AF1460" s="6">
        <v>0</v>
      </c>
    </row>
    <row r="1461" spans="1:32" x14ac:dyDescent="0.35">
      <c r="B1461" s="1" t="s">
        <v>843</v>
      </c>
      <c r="C1461" s="5">
        <v>0</v>
      </c>
      <c r="D1461" s="6">
        <v>0</v>
      </c>
      <c r="E1461" s="5">
        <v>0</v>
      </c>
      <c r="F1461" s="6">
        <v>0</v>
      </c>
      <c r="G1461" s="5">
        <v>0</v>
      </c>
      <c r="H1461" s="6">
        <v>0</v>
      </c>
      <c r="I1461" s="5">
        <v>0</v>
      </c>
      <c r="J1461" s="6">
        <v>0</v>
      </c>
      <c r="K1461" s="5">
        <v>0</v>
      </c>
      <c r="L1461" s="6">
        <v>0</v>
      </c>
      <c r="M1461" s="5">
        <v>0</v>
      </c>
      <c r="N1461" s="6">
        <v>0</v>
      </c>
      <c r="O1461" s="5">
        <v>0</v>
      </c>
      <c r="P1461" s="6">
        <v>0</v>
      </c>
      <c r="Q1461" s="5">
        <v>0</v>
      </c>
      <c r="R1461" s="6">
        <v>0</v>
      </c>
      <c r="S1461" s="5">
        <v>0</v>
      </c>
      <c r="T1461" s="6">
        <v>0</v>
      </c>
      <c r="U1461" s="5">
        <v>0</v>
      </c>
      <c r="V1461" s="6">
        <v>0</v>
      </c>
      <c r="W1461" s="5">
        <v>0</v>
      </c>
      <c r="X1461" s="6">
        <v>0</v>
      </c>
      <c r="Y1461" s="5">
        <v>0</v>
      </c>
      <c r="Z1461" s="6">
        <v>0</v>
      </c>
      <c r="AA1461" s="5">
        <v>0</v>
      </c>
      <c r="AB1461" s="6">
        <v>0</v>
      </c>
      <c r="AC1461" s="5">
        <v>0</v>
      </c>
      <c r="AD1461" s="6">
        <v>0</v>
      </c>
      <c r="AE1461" s="5">
        <v>0</v>
      </c>
      <c r="AF1461" s="6">
        <v>0</v>
      </c>
    </row>
    <row r="1462" spans="1:32" x14ac:dyDescent="0.35">
      <c r="B1462" s="1" t="s">
        <v>395</v>
      </c>
      <c r="C1462" s="5">
        <v>0</v>
      </c>
      <c r="D1462" s="6">
        <v>0</v>
      </c>
      <c r="E1462" s="5">
        <v>0</v>
      </c>
      <c r="F1462" s="6">
        <v>0</v>
      </c>
      <c r="G1462" s="5">
        <v>0</v>
      </c>
      <c r="H1462" s="6">
        <v>0</v>
      </c>
      <c r="I1462" s="5">
        <v>0</v>
      </c>
      <c r="J1462" s="6">
        <v>0</v>
      </c>
      <c r="K1462" s="5">
        <v>0</v>
      </c>
      <c r="L1462" s="6">
        <v>0</v>
      </c>
      <c r="M1462" s="5">
        <v>0</v>
      </c>
      <c r="N1462" s="6">
        <v>0</v>
      </c>
      <c r="O1462" s="5">
        <v>0</v>
      </c>
      <c r="P1462" s="6">
        <v>0</v>
      </c>
      <c r="Q1462" s="5">
        <v>0</v>
      </c>
      <c r="R1462" s="6">
        <v>0</v>
      </c>
      <c r="S1462" s="5">
        <v>0</v>
      </c>
      <c r="T1462" s="6">
        <v>0</v>
      </c>
      <c r="U1462" s="5">
        <v>0</v>
      </c>
      <c r="V1462" s="6">
        <v>0</v>
      </c>
      <c r="W1462" s="5">
        <v>0</v>
      </c>
      <c r="X1462" s="6">
        <v>0</v>
      </c>
      <c r="Y1462" s="5">
        <v>0</v>
      </c>
      <c r="Z1462" s="6">
        <v>0</v>
      </c>
      <c r="AA1462" s="5">
        <v>0</v>
      </c>
      <c r="AB1462" s="6">
        <v>0</v>
      </c>
      <c r="AC1462" s="5">
        <v>0</v>
      </c>
      <c r="AD1462" s="6">
        <v>0</v>
      </c>
      <c r="AE1462" s="5">
        <v>0</v>
      </c>
      <c r="AF1462" s="6">
        <v>0</v>
      </c>
    </row>
    <row r="1463" spans="1:32" x14ac:dyDescent="0.35">
      <c r="B1463" s="1" t="s">
        <v>396</v>
      </c>
      <c r="C1463" s="5">
        <v>0</v>
      </c>
      <c r="D1463" s="6">
        <v>0</v>
      </c>
      <c r="E1463" s="5">
        <v>0</v>
      </c>
      <c r="F1463" s="6">
        <v>0</v>
      </c>
      <c r="G1463" s="5">
        <v>0</v>
      </c>
      <c r="H1463" s="6">
        <v>0</v>
      </c>
      <c r="I1463" s="5">
        <v>0</v>
      </c>
      <c r="J1463" s="6">
        <v>0</v>
      </c>
      <c r="K1463" s="5">
        <v>0</v>
      </c>
      <c r="L1463" s="6">
        <v>0</v>
      </c>
      <c r="M1463" s="5">
        <v>0</v>
      </c>
      <c r="N1463" s="6">
        <v>0</v>
      </c>
      <c r="O1463" s="5">
        <v>0</v>
      </c>
      <c r="P1463" s="6">
        <v>0</v>
      </c>
      <c r="Q1463" s="5">
        <v>0</v>
      </c>
      <c r="R1463" s="6">
        <v>0</v>
      </c>
      <c r="S1463" s="5">
        <v>0</v>
      </c>
      <c r="T1463" s="6">
        <v>0</v>
      </c>
      <c r="U1463" s="5">
        <v>0</v>
      </c>
      <c r="V1463" s="6">
        <v>0</v>
      </c>
      <c r="W1463" s="5">
        <v>0</v>
      </c>
      <c r="X1463" s="6">
        <v>0</v>
      </c>
      <c r="Y1463" s="5">
        <v>0</v>
      </c>
      <c r="Z1463" s="6">
        <v>0</v>
      </c>
      <c r="AA1463" s="5">
        <v>0</v>
      </c>
      <c r="AB1463" s="6">
        <v>0</v>
      </c>
      <c r="AC1463" s="5">
        <v>0</v>
      </c>
      <c r="AD1463" s="6">
        <v>0</v>
      </c>
      <c r="AE1463" s="5">
        <v>0</v>
      </c>
      <c r="AF1463" s="6">
        <v>0</v>
      </c>
    </row>
    <row r="1464" spans="1:32" x14ac:dyDescent="0.35">
      <c r="B1464" s="1" t="s">
        <v>397</v>
      </c>
      <c r="C1464" s="5">
        <v>0</v>
      </c>
      <c r="D1464" s="6">
        <v>0</v>
      </c>
      <c r="E1464" s="5">
        <v>0</v>
      </c>
      <c r="F1464" s="6">
        <v>0</v>
      </c>
      <c r="G1464" s="5">
        <v>0</v>
      </c>
      <c r="H1464" s="6">
        <v>0</v>
      </c>
      <c r="I1464" s="5">
        <v>0</v>
      </c>
      <c r="J1464" s="6">
        <v>0</v>
      </c>
      <c r="K1464" s="5">
        <v>0</v>
      </c>
      <c r="L1464" s="6">
        <v>0</v>
      </c>
      <c r="M1464" s="5">
        <v>0</v>
      </c>
      <c r="N1464" s="6">
        <v>0</v>
      </c>
      <c r="O1464" s="5">
        <v>0</v>
      </c>
      <c r="P1464" s="6">
        <v>0</v>
      </c>
      <c r="Q1464" s="5">
        <v>0</v>
      </c>
      <c r="R1464" s="6">
        <v>0</v>
      </c>
      <c r="S1464" s="5">
        <v>0</v>
      </c>
      <c r="T1464" s="6">
        <v>0</v>
      </c>
      <c r="U1464" s="5">
        <v>0</v>
      </c>
      <c r="V1464" s="6">
        <v>0</v>
      </c>
      <c r="W1464" s="5">
        <v>0</v>
      </c>
      <c r="X1464" s="6">
        <v>0</v>
      </c>
      <c r="Y1464" s="5">
        <v>0</v>
      </c>
      <c r="Z1464" s="6">
        <v>0</v>
      </c>
      <c r="AA1464" s="5">
        <v>0</v>
      </c>
      <c r="AB1464" s="6">
        <v>0</v>
      </c>
      <c r="AC1464" s="5">
        <v>0</v>
      </c>
      <c r="AD1464" s="6">
        <v>0</v>
      </c>
      <c r="AE1464" s="5">
        <v>0</v>
      </c>
      <c r="AF1464" s="6">
        <v>0</v>
      </c>
    </row>
    <row r="1466" spans="1:32" x14ac:dyDescent="0.35">
      <c r="B1466" s="2" t="s">
        <v>398</v>
      </c>
      <c r="D1466" s="3">
        <v>726.66600000000005</v>
      </c>
      <c r="F1466" s="3">
        <v>38.363999999999997</v>
      </c>
      <c r="H1466" s="3">
        <v>62.82</v>
      </c>
      <c r="J1466" s="3">
        <v>33.790999999999997</v>
      </c>
      <c r="L1466" s="3">
        <v>34.155999999999999</v>
      </c>
      <c r="N1466" s="3">
        <v>35.552999999999997</v>
      </c>
      <c r="P1466" s="3">
        <v>28.748000000000001</v>
      </c>
      <c r="R1466" s="3">
        <v>33.841000000000001</v>
      </c>
      <c r="T1466" s="3">
        <v>82.641000000000005</v>
      </c>
      <c r="V1466" s="3">
        <v>31.484999999999999</v>
      </c>
      <c r="X1466" s="3">
        <v>9.1820000000000004</v>
      </c>
      <c r="Z1466" s="3">
        <v>66.792000000000002</v>
      </c>
      <c r="AB1466" s="3">
        <v>89.905000000000001</v>
      </c>
      <c r="AD1466" s="3">
        <v>117.52800000000001</v>
      </c>
      <c r="AF1466" s="3">
        <v>61.86</v>
      </c>
    </row>
    <row r="1467" spans="1:32" x14ac:dyDescent="0.35">
      <c r="B1467" s="2" t="s">
        <v>399</v>
      </c>
      <c r="D1467" s="3">
        <v>786</v>
      </c>
      <c r="F1467" s="3">
        <v>63</v>
      </c>
      <c r="H1467" s="3">
        <v>62</v>
      </c>
      <c r="J1467" s="3">
        <v>61</v>
      </c>
      <c r="L1467" s="3">
        <v>45</v>
      </c>
      <c r="N1467" s="3">
        <v>61</v>
      </c>
      <c r="P1467" s="3">
        <v>59</v>
      </c>
      <c r="R1467" s="3">
        <v>58</v>
      </c>
      <c r="T1467" s="3">
        <v>52</v>
      </c>
      <c r="V1467" s="3">
        <v>61</v>
      </c>
      <c r="X1467" s="3">
        <v>46</v>
      </c>
      <c r="Z1467" s="3">
        <v>57</v>
      </c>
      <c r="AB1467" s="3">
        <v>50</v>
      </c>
      <c r="AD1467" s="3">
        <v>56</v>
      </c>
      <c r="AF1467" s="3">
        <v>55</v>
      </c>
    </row>
    <row r="1469" spans="1:32" x14ac:dyDescent="0.35">
      <c r="A1469" s="3" t="s">
        <v>844</v>
      </c>
      <c r="B1469" s="2" t="s">
        <v>845</v>
      </c>
    </row>
    <row r="1470" spans="1:32" x14ac:dyDescent="0.35">
      <c r="B1470" s="4" t="s">
        <v>18</v>
      </c>
    </row>
    <row r="1472" spans="1:32" x14ac:dyDescent="0.35">
      <c r="B1472" s="2" t="s">
        <v>1</v>
      </c>
    </row>
    <row r="1473" spans="2:32" x14ac:dyDescent="0.35">
      <c r="B1473" s="1" t="s">
        <v>19</v>
      </c>
      <c r="C1473" s="5">
        <v>0</v>
      </c>
      <c r="D1473" s="6">
        <v>0</v>
      </c>
      <c r="E1473" s="5">
        <v>0</v>
      </c>
      <c r="F1473" s="6">
        <v>0</v>
      </c>
      <c r="G1473" s="5">
        <v>0</v>
      </c>
      <c r="H1473" s="6">
        <v>0</v>
      </c>
      <c r="I1473" s="5">
        <v>0</v>
      </c>
      <c r="J1473" s="6">
        <v>0</v>
      </c>
      <c r="K1473" s="5">
        <v>0</v>
      </c>
      <c r="L1473" s="6">
        <v>0</v>
      </c>
      <c r="M1473" s="5">
        <v>0</v>
      </c>
      <c r="N1473" s="6">
        <v>0</v>
      </c>
      <c r="O1473" s="5">
        <v>0</v>
      </c>
      <c r="P1473" s="6">
        <v>0</v>
      </c>
      <c r="Q1473" s="5">
        <v>0</v>
      </c>
      <c r="R1473" s="6">
        <v>0</v>
      </c>
      <c r="S1473" s="5">
        <v>0</v>
      </c>
      <c r="T1473" s="6">
        <v>0</v>
      </c>
      <c r="U1473" s="5">
        <v>0</v>
      </c>
      <c r="V1473" s="6">
        <v>0</v>
      </c>
      <c r="W1473" s="5">
        <v>0</v>
      </c>
      <c r="X1473" s="6">
        <v>0</v>
      </c>
      <c r="Y1473" s="5">
        <v>0</v>
      </c>
      <c r="Z1473" s="6">
        <v>0</v>
      </c>
      <c r="AA1473" s="5">
        <v>0</v>
      </c>
      <c r="AB1473" s="6">
        <v>0</v>
      </c>
      <c r="AC1473" s="5">
        <v>0</v>
      </c>
      <c r="AD1473" s="6">
        <v>0</v>
      </c>
      <c r="AE1473" s="5">
        <v>0</v>
      </c>
      <c r="AF1473" s="6">
        <v>0</v>
      </c>
    </row>
    <row r="1474" spans="2:32" x14ac:dyDescent="0.35">
      <c r="B1474" s="1" t="s">
        <v>20</v>
      </c>
      <c r="C1474" s="5">
        <v>3.3070000000000002E-2</v>
      </c>
      <c r="D1474" s="6">
        <v>11.715999999999999</v>
      </c>
      <c r="E1474" s="5">
        <v>5.373E-2</v>
      </c>
      <c r="F1474" s="6">
        <v>0.98399999999999999</v>
      </c>
      <c r="G1474" s="5">
        <v>0</v>
      </c>
      <c r="H1474" s="6">
        <v>0</v>
      </c>
      <c r="I1474" s="5">
        <v>0.10219</v>
      </c>
      <c r="J1474" s="6">
        <v>2.173</v>
      </c>
      <c r="K1474" s="5">
        <v>0.17302000000000001</v>
      </c>
      <c r="L1474" s="6">
        <v>3.9510000000000001</v>
      </c>
      <c r="M1474" s="5">
        <v>4.3409999999999997E-2</v>
      </c>
      <c r="N1474" s="6">
        <v>0.64800000000000002</v>
      </c>
      <c r="O1474" s="5">
        <v>0</v>
      </c>
      <c r="P1474" s="6">
        <v>0</v>
      </c>
      <c r="Q1474" s="5">
        <v>0</v>
      </c>
      <c r="R1474" s="6">
        <v>0</v>
      </c>
      <c r="S1474" s="5">
        <v>0</v>
      </c>
      <c r="T1474" s="6">
        <v>0</v>
      </c>
      <c r="U1474" s="5">
        <v>0</v>
      </c>
      <c r="V1474" s="6">
        <v>0</v>
      </c>
      <c r="W1474" s="5">
        <v>0</v>
      </c>
      <c r="X1474" s="6">
        <v>0</v>
      </c>
      <c r="Y1474" s="5">
        <v>0</v>
      </c>
      <c r="Z1474" s="6">
        <v>0</v>
      </c>
      <c r="AA1474" s="5">
        <v>9.8900000000000002E-2</v>
      </c>
      <c r="AB1474" s="6">
        <v>3.9590000000000001</v>
      </c>
      <c r="AC1474" s="5">
        <v>0</v>
      </c>
      <c r="AD1474" s="6">
        <v>0</v>
      </c>
      <c r="AE1474" s="5">
        <v>0</v>
      </c>
      <c r="AF1474" s="6">
        <v>0</v>
      </c>
    </row>
    <row r="1475" spans="2:32" x14ac:dyDescent="0.35">
      <c r="B1475" s="1" t="s">
        <v>21</v>
      </c>
      <c r="C1475" s="5">
        <v>0</v>
      </c>
      <c r="D1475" s="6">
        <v>0</v>
      </c>
      <c r="E1475" s="5">
        <v>0</v>
      </c>
      <c r="F1475" s="6">
        <v>0</v>
      </c>
      <c r="G1475" s="5">
        <v>0</v>
      </c>
      <c r="H1475" s="6">
        <v>0</v>
      </c>
      <c r="I1475" s="5">
        <v>0</v>
      </c>
      <c r="J1475" s="6">
        <v>0</v>
      </c>
      <c r="K1475" s="5">
        <v>0</v>
      </c>
      <c r="L1475" s="6">
        <v>0</v>
      </c>
      <c r="M1475" s="5">
        <v>0</v>
      </c>
      <c r="N1475" s="6">
        <v>0</v>
      </c>
      <c r="O1475" s="5">
        <v>0</v>
      </c>
      <c r="P1475" s="6">
        <v>0</v>
      </c>
      <c r="Q1475" s="5">
        <v>0</v>
      </c>
      <c r="R1475" s="6">
        <v>0</v>
      </c>
      <c r="S1475" s="5">
        <v>0</v>
      </c>
      <c r="T1475" s="6">
        <v>0</v>
      </c>
      <c r="U1475" s="5">
        <v>0</v>
      </c>
      <c r="V1475" s="6">
        <v>0</v>
      </c>
      <c r="W1475" s="5">
        <v>0</v>
      </c>
      <c r="X1475" s="6">
        <v>0</v>
      </c>
      <c r="Y1475" s="5">
        <v>0</v>
      </c>
      <c r="Z1475" s="6">
        <v>0</v>
      </c>
      <c r="AA1475" s="5">
        <v>0</v>
      </c>
      <c r="AB1475" s="6">
        <v>0</v>
      </c>
      <c r="AC1475" s="5">
        <v>0</v>
      </c>
      <c r="AD1475" s="6">
        <v>0</v>
      </c>
      <c r="AE1475" s="5">
        <v>0</v>
      </c>
      <c r="AF1475" s="6">
        <v>0</v>
      </c>
    </row>
    <row r="1476" spans="2:32" x14ac:dyDescent="0.35">
      <c r="B1476" s="1" t="s">
        <v>499</v>
      </c>
      <c r="C1476" s="5">
        <v>5.9100000000000003E-3</v>
      </c>
      <c r="D1476" s="6">
        <v>2.0939999999999999</v>
      </c>
      <c r="E1476" s="5">
        <v>0</v>
      </c>
      <c r="F1476" s="6">
        <v>0</v>
      </c>
      <c r="G1476" s="5">
        <v>1.6160000000000001E-2</v>
      </c>
      <c r="H1476" s="6">
        <v>0.42</v>
      </c>
      <c r="I1476" s="5">
        <v>0</v>
      </c>
      <c r="J1476" s="6">
        <v>0</v>
      </c>
      <c r="K1476" s="5">
        <v>7.3349999999999999E-2</v>
      </c>
      <c r="L1476" s="6">
        <v>1.675</v>
      </c>
      <c r="M1476" s="5">
        <v>0</v>
      </c>
      <c r="N1476" s="6">
        <v>0</v>
      </c>
      <c r="O1476" s="5">
        <v>0</v>
      </c>
      <c r="P1476" s="6">
        <v>0</v>
      </c>
      <c r="Q1476" s="5">
        <v>0</v>
      </c>
      <c r="R1476" s="6">
        <v>0</v>
      </c>
      <c r="S1476" s="5">
        <v>0</v>
      </c>
      <c r="T1476" s="6">
        <v>0</v>
      </c>
      <c r="U1476" s="5">
        <v>0</v>
      </c>
      <c r="V1476" s="6">
        <v>0</v>
      </c>
      <c r="W1476" s="5">
        <v>0</v>
      </c>
      <c r="X1476" s="6">
        <v>0</v>
      </c>
      <c r="Y1476" s="5">
        <v>0</v>
      </c>
      <c r="Z1476" s="6">
        <v>0</v>
      </c>
      <c r="AA1476" s="5">
        <v>0</v>
      </c>
      <c r="AB1476" s="6">
        <v>0</v>
      </c>
      <c r="AC1476" s="5">
        <v>0</v>
      </c>
      <c r="AD1476" s="6">
        <v>0</v>
      </c>
      <c r="AE1476" s="5">
        <v>0</v>
      </c>
      <c r="AF1476" s="6">
        <v>0</v>
      </c>
    </row>
    <row r="1477" spans="2:32" x14ac:dyDescent="0.35">
      <c r="B1477" s="1" t="s">
        <v>500</v>
      </c>
      <c r="C1477" s="5">
        <v>5.0229999999999997E-2</v>
      </c>
      <c r="D1477" s="6">
        <v>17.795999999999999</v>
      </c>
      <c r="E1477" s="5">
        <v>0.36113000000000001</v>
      </c>
      <c r="F1477" s="6">
        <v>6.6139999999999999</v>
      </c>
      <c r="G1477" s="5">
        <v>4.8439999999999997E-2</v>
      </c>
      <c r="H1477" s="6">
        <v>1.2589999999999999</v>
      </c>
      <c r="I1477" s="5">
        <v>0.14038</v>
      </c>
      <c r="J1477" s="6">
        <v>2.9849999999999999</v>
      </c>
      <c r="K1477" s="5">
        <v>3.6650000000000002E-2</v>
      </c>
      <c r="L1477" s="6">
        <v>0.83699999999999997</v>
      </c>
      <c r="M1477" s="5">
        <v>0</v>
      </c>
      <c r="N1477" s="6">
        <v>0</v>
      </c>
      <c r="O1477" s="5">
        <v>0</v>
      </c>
      <c r="P1477" s="6">
        <v>0</v>
      </c>
      <c r="Q1477" s="5">
        <v>0</v>
      </c>
      <c r="R1477" s="6">
        <v>0</v>
      </c>
      <c r="S1477" s="5">
        <v>0</v>
      </c>
      <c r="T1477" s="6">
        <v>0</v>
      </c>
      <c r="U1477" s="5">
        <v>7.6319999999999999E-2</v>
      </c>
      <c r="V1477" s="6">
        <v>1.577</v>
      </c>
      <c r="W1477" s="5">
        <v>0</v>
      </c>
      <c r="X1477" s="6">
        <v>0</v>
      </c>
      <c r="Y1477" s="5">
        <v>0</v>
      </c>
      <c r="Z1477" s="6">
        <v>0</v>
      </c>
      <c r="AA1477" s="5">
        <v>0</v>
      </c>
      <c r="AB1477" s="6">
        <v>0</v>
      </c>
      <c r="AC1477" s="5">
        <v>8.0790000000000001E-2</v>
      </c>
      <c r="AD1477" s="6">
        <v>4.524</v>
      </c>
      <c r="AE1477" s="5">
        <v>0</v>
      </c>
      <c r="AF1477" s="6">
        <v>0</v>
      </c>
    </row>
    <row r="1478" spans="2:32" x14ac:dyDescent="0.35">
      <c r="B1478" s="1" t="s">
        <v>501</v>
      </c>
      <c r="C1478" s="5">
        <v>0</v>
      </c>
      <c r="D1478" s="6">
        <v>0</v>
      </c>
      <c r="E1478" s="5">
        <v>0</v>
      </c>
      <c r="F1478" s="6">
        <v>0</v>
      </c>
      <c r="G1478" s="5">
        <v>0</v>
      </c>
      <c r="H1478" s="6">
        <v>0</v>
      </c>
      <c r="I1478" s="5">
        <v>0</v>
      </c>
      <c r="J1478" s="6">
        <v>0</v>
      </c>
      <c r="K1478" s="5">
        <v>0</v>
      </c>
      <c r="L1478" s="6">
        <v>0</v>
      </c>
      <c r="M1478" s="5">
        <v>0</v>
      </c>
      <c r="N1478" s="6">
        <v>0</v>
      </c>
      <c r="O1478" s="5">
        <v>0</v>
      </c>
      <c r="P1478" s="6">
        <v>0</v>
      </c>
      <c r="Q1478" s="5">
        <v>0</v>
      </c>
      <c r="R1478" s="6">
        <v>0</v>
      </c>
      <c r="S1478" s="5">
        <v>0</v>
      </c>
      <c r="T1478" s="6">
        <v>0</v>
      </c>
      <c r="U1478" s="5">
        <v>0</v>
      </c>
      <c r="V1478" s="6">
        <v>0</v>
      </c>
      <c r="W1478" s="5">
        <v>0</v>
      </c>
      <c r="X1478" s="6">
        <v>0</v>
      </c>
      <c r="Y1478" s="5">
        <v>0</v>
      </c>
      <c r="Z1478" s="6">
        <v>0</v>
      </c>
      <c r="AA1478" s="5">
        <v>0</v>
      </c>
      <c r="AB1478" s="6">
        <v>0</v>
      </c>
      <c r="AC1478" s="5">
        <v>0</v>
      </c>
      <c r="AD1478" s="6">
        <v>0</v>
      </c>
      <c r="AE1478" s="5">
        <v>0</v>
      </c>
      <c r="AF1478" s="6">
        <v>0</v>
      </c>
    </row>
    <row r="1479" spans="2:32" x14ac:dyDescent="0.35">
      <c r="B1479" s="1" t="s">
        <v>502</v>
      </c>
      <c r="C1479" s="5">
        <v>0</v>
      </c>
      <c r="D1479" s="6">
        <v>0</v>
      </c>
      <c r="E1479" s="5">
        <v>0</v>
      </c>
      <c r="F1479" s="6">
        <v>0</v>
      </c>
      <c r="G1479" s="5">
        <v>0</v>
      </c>
      <c r="H1479" s="6">
        <v>0</v>
      </c>
      <c r="I1479" s="5">
        <v>0</v>
      </c>
      <c r="J1479" s="6">
        <v>0</v>
      </c>
      <c r="K1479" s="5">
        <v>0</v>
      </c>
      <c r="L1479" s="6">
        <v>0</v>
      </c>
      <c r="M1479" s="5">
        <v>0</v>
      </c>
      <c r="N1479" s="6">
        <v>0</v>
      </c>
      <c r="O1479" s="5">
        <v>0</v>
      </c>
      <c r="P1479" s="6">
        <v>0</v>
      </c>
      <c r="Q1479" s="5">
        <v>0</v>
      </c>
      <c r="R1479" s="6">
        <v>0</v>
      </c>
      <c r="S1479" s="5">
        <v>0</v>
      </c>
      <c r="T1479" s="6">
        <v>0</v>
      </c>
      <c r="U1479" s="5">
        <v>0</v>
      </c>
      <c r="V1479" s="6">
        <v>0</v>
      </c>
      <c r="W1479" s="5">
        <v>0</v>
      </c>
      <c r="X1479" s="6">
        <v>0</v>
      </c>
      <c r="Y1479" s="5">
        <v>0</v>
      </c>
      <c r="Z1479" s="6">
        <v>0</v>
      </c>
      <c r="AA1479" s="5">
        <v>0</v>
      </c>
      <c r="AB1479" s="6">
        <v>0</v>
      </c>
      <c r="AC1479" s="5">
        <v>0</v>
      </c>
      <c r="AD1479" s="6">
        <v>0</v>
      </c>
      <c r="AE1479" s="5">
        <v>0</v>
      </c>
      <c r="AF1479" s="6">
        <v>0</v>
      </c>
    </row>
    <row r="1480" spans="2:32" x14ac:dyDescent="0.35">
      <c r="B1480" s="1" t="s">
        <v>503</v>
      </c>
      <c r="C1480" s="5">
        <v>0</v>
      </c>
      <c r="D1480" s="6">
        <v>0</v>
      </c>
      <c r="E1480" s="5">
        <v>0</v>
      </c>
      <c r="F1480" s="6">
        <v>0</v>
      </c>
      <c r="G1480" s="5">
        <v>0</v>
      </c>
      <c r="H1480" s="6">
        <v>0</v>
      </c>
      <c r="I1480" s="5">
        <v>0</v>
      </c>
      <c r="J1480" s="6">
        <v>0</v>
      </c>
      <c r="K1480" s="5">
        <v>0</v>
      </c>
      <c r="L1480" s="6">
        <v>0</v>
      </c>
      <c r="M1480" s="5">
        <v>0</v>
      </c>
      <c r="N1480" s="6">
        <v>0</v>
      </c>
      <c r="O1480" s="5">
        <v>0</v>
      </c>
      <c r="P1480" s="6">
        <v>0</v>
      </c>
      <c r="Q1480" s="5">
        <v>0</v>
      </c>
      <c r="R1480" s="6">
        <v>0</v>
      </c>
      <c r="S1480" s="5">
        <v>0</v>
      </c>
      <c r="T1480" s="6">
        <v>0</v>
      </c>
      <c r="U1480" s="5">
        <v>0</v>
      </c>
      <c r="V1480" s="6">
        <v>0</v>
      </c>
      <c r="W1480" s="5">
        <v>0</v>
      </c>
      <c r="X1480" s="6">
        <v>0</v>
      </c>
      <c r="Y1480" s="5">
        <v>0</v>
      </c>
      <c r="Z1480" s="6">
        <v>0</v>
      </c>
      <c r="AA1480" s="5">
        <v>0</v>
      </c>
      <c r="AB1480" s="6">
        <v>0</v>
      </c>
      <c r="AC1480" s="5">
        <v>0</v>
      </c>
      <c r="AD1480" s="6">
        <v>0</v>
      </c>
      <c r="AE1480" s="5">
        <v>0</v>
      </c>
      <c r="AF1480" s="6">
        <v>0</v>
      </c>
    </row>
    <row r="1481" spans="2:32" x14ac:dyDescent="0.35">
      <c r="B1481" s="1" t="s">
        <v>29</v>
      </c>
      <c r="C1481" s="5">
        <v>3.7799999999999999E-3</v>
      </c>
      <c r="D1481" s="6">
        <v>1.3380000000000001</v>
      </c>
      <c r="E1481" s="5">
        <v>7.306E-2</v>
      </c>
      <c r="F1481" s="6">
        <v>1.3380000000000001</v>
      </c>
      <c r="G1481" s="5">
        <v>0</v>
      </c>
      <c r="H1481" s="6">
        <v>0</v>
      </c>
      <c r="I1481" s="5">
        <v>0</v>
      </c>
      <c r="J1481" s="6">
        <v>0</v>
      </c>
      <c r="K1481" s="5">
        <v>0</v>
      </c>
      <c r="L1481" s="6">
        <v>0</v>
      </c>
      <c r="M1481" s="5">
        <v>0</v>
      </c>
      <c r="N1481" s="6">
        <v>0</v>
      </c>
      <c r="O1481" s="5">
        <v>0</v>
      </c>
      <c r="P1481" s="6">
        <v>0</v>
      </c>
      <c r="Q1481" s="5">
        <v>0</v>
      </c>
      <c r="R1481" s="6">
        <v>0</v>
      </c>
      <c r="S1481" s="5">
        <v>0</v>
      </c>
      <c r="T1481" s="6">
        <v>0</v>
      </c>
      <c r="U1481" s="5">
        <v>0</v>
      </c>
      <c r="V1481" s="6">
        <v>0</v>
      </c>
      <c r="W1481" s="5">
        <v>0</v>
      </c>
      <c r="X1481" s="6">
        <v>0</v>
      </c>
      <c r="Y1481" s="5">
        <v>0</v>
      </c>
      <c r="Z1481" s="6">
        <v>0</v>
      </c>
      <c r="AA1481" s="5">
        <v>0</v>
      </c>
      <c r="AB1481" s="6">
        <v>0</v>
      </c>
      <c r="AC1481" s="5">
        <v>0</v>
      </c>
      <c r="AD1481" s="6">
        <v>0</v>
      </c>
      <c r="AE1481" s="5">
        <v>0</v>
      </c>
      <c r="AF1481" s="6">
        <v>0</v>
      </c>
    </row>
    <row r="1482" spans="2:32" x14ac:dyDescent="0.35">
      <c r="B1482" s="1" t="s">
        <v>32</v>
      </c>
      <c r="C1482" s="5">
        <v>0</v>
      </c>
      <c r="D1482" s="6">
        <v>0</v>
      </c>
      <c r="E1482" s="5">
        <v>0</v>
      </c>
      <c r="F1482" s="6">
        <v>0</v>
      </c>
      <c r="G1482" s="5">
        <v>0</v>
      </c>
      <c r="H1482" s="6">
        <v>0</v>
      </c>
      <c r="I1482" s="5">
        <v>0</v>
      </c>
      <c r="J1482" s="6">
        <v>0</v>
      </c>
      <c r="K1482" s="5">
        <v>0</v>
      </c>
      <c r="L1482" s="6">
        <v>0</v>
      </c>
      <c r="M1482" s="5">
        <v>0</v>
      </c>
      <c r="N1482" s="6">
        <v>0</v>
      </c>
      <c r="O1482" s="5">
        <v>0</v>
      </c>
      <c r="P1482" s="6">
        <v>0</v>
      </c>
      <c r="Q1482" s="5">
        <v>0</v>
      </c>
      <c r="R1482" s="6">
        <v>0</v>
      </c>
      <c r="S1482" s="5">
        <v>0</v>
      </c>
      <c r="T1482" s="6">
        <v>0</v>
      </c>
      <c r="U1482" s="5">
        <v>0</v>
      </c>
      <c r="V1482" s="6">
        <v>0</v>
      </c>
      <c r="W1482" s="5">
        <v>0</v>
      </c>
      <c r="X1482" s="6">
        <v>0</v>
      </c>
      <c r="Y1482" s="5">
        <v>0</v>
      </c>
      <c r="Z1482" s="6">
        <v>0</v>
      </c>
      <c r="AA1482" s="5">
        <v>0</v>
      </c>
      <c r="AB1482" s="6">
        <v>0</v>
      </c>
      <c r="AC1482" s="5">
        <v>0</v>
      </c>
      <c r="AD1482" s="6">
        <v>0</v>
      </c>
      <c r="AE1482" s="5">
        <v>0</v>
      </c>
      <c r="AF1482" s="6">
        <v>0</v>
      </c>
    </row>
    <row r="1483" spans="2:32" x14ac:dyDescent="0.35">
      <c r="B1483" s="1" t="s">
        <v>504</v>
      </c>
      <c r="C1483" s="5">
        <v>0</v>
      </c>
      <c r="D1483" s="6">
        <v>0</v>
      </c>
      <c r="E1483" s="5">
        <v>0</v>
      </c>
      <c r="F1483" s="6">
        <v>0</v>
      </c>
      <c r="G1483" s="5">
        <v>0</v>
      </c>
      <c r="H1483" s="6">
        <v>0</v>
      </c>
      <c r="I1483" s="5">
        <v>0</v>
      </c>
      <c r="J1483" s="6">
        <v>0</v>
      </c>
      <c r="K1483" s="5">
        <v>0</v>
      </c>
      <c r="L1483" s="6">
        <v>0</v>
      </c>
      <c r="M1483" s="5">
        <v>0</v>
      </c>
      <c r="N1483" s="6">
        <v>0</v>
      </c>
      <c r="O1483" s="5">
        <v>0</v>
      </c>
      <c r="P1483" s="6">
        <v>0</v>
      </c>
      <c r="Q1483" s="5">
        <v>0</v>
      </c>
      <c r="R1483" s="6">
        <v>0</v>
      </c>
      <c r="S1483" s="5">
        <v>0</v>
      </c>
      <c r="T1483" s="6">
        <v>0</v>
      </c>
      <c r="U1483" s="5">
        <v>0</v>
      </c>
      <c r="V1483" s="6">
        <v>0</v>
      </c>
      <c r="W1483" s="5">
        <v>0</v>
      </c>
      <c r="X1483" s="6">
        <v>0</v>
      </c>
      <c r="Y1483" s="5">
        <v>0</v>
      </c>
      <c r="Z1483" s="6">
        <v>0</v>
      </c>
      <c r="AA1483" s="5">
        <v>0</v>
      </c>
      <c r="AB1483" s="6">
        <v>0</v>
      </c>
      <c r="AC1483" s="5">
        <v>0</v>
      </c>
      <c r="AD1483" s="6">
        <v>0</v>
      </c>
      <c r="AE1483" s="5">
        <v>0</v>
      </c>
      <c r="AF1483" s="6">
        <v>0</v>
      </c>
    </row>
    <row r="1484" spans="2:32" x14ac:dyDescent="0.35">
      <c r="B1484" s="1" t="s">
        <v>505</v>
      </c>
      <c r="C1484" s="5">
        <v>0</v>
      </c>
      <c r="D1484" s="6">
        <v>0</v>
      </c>
      <c r="E1484" s="5">
        <v>0</v>
      </c>
      <c r="F1484" s="6">
        <v>0</v>
      </c>
      <c r="G1484" s="5">
        <v>0</v>
      </c>
      <c r="H1484" s="6">
        <v>0</v>
      </c>
      <c r="I1484" s="5">
        <v>0</v>
      </c>
      <c r="J1484" s="6">
        <v>0</v>
      </c>
      <c r="K1484" s="5">
        <v>0</v>
      </c>
      <c r="L1484" s="6">
        <v>0</v>
      </c>
      <c r="M1484" s="5">
        <v>0</v>
      </c>
      <c r="N1484" s="6">
        <v>0</v>
      </c>
      <c r="O1484" s="5">
        <v>0</v>
      </c>
      <c r="P1484" s="6">
        <v>0</v>
      </c>
      <c r="Q1484" s="5">
        <v>0</v>
      </c>
      <c r="R1484" s="6">
        <v>0</v>
      </c>
      <c r="S1484" s="5">
        <v>0</v>
      </c>
      <c r="T1484" s="6">
        <v>0</v>
      </c>
      <c r="U1484" s="5">
        <v>0</v>
      </c>
      <c r="V1484" s="6">
        <v>0</v>
      </c>
      <c r="W1484" s="5">
        <v>0</v>
      </c>
      <c r="X1484" s="6">
        <v>0</v>
      </c>
      <c r="Y1484" s="5">
        <v>0</v>
      </c>
      <c r="Z1484" s="6">
        <v>0</v>
      </c>
      <c r="AA1484" s="5">
        <v>0</v>
      </c>
      <c r="AB1484" s="6">
        <v>0</v>
      </c>
      <c r="AC1484" s="5">
        <v>0</v>
      </c>
      <c r="AD1484" s="6">
        <v>0</v>
      </c>
      <c r="AE1484" s="5">
        <v>0</v>
      </c>
      <c r="AF1484" s="6">
        <v>0</v>
      </c>
    </row>
    <row r="1485" spans="2:32" x14ac:dyDescent="0.35">
      <c r="B1485" s="1" t="s">
        <v>506</v>
      </c>
      <c r="C1485" s="5">
        <v>1.6400000000000001E-2</v>
      </c>
      <c r="D1485" s="6">
        <v>5.8109999999999999</v>
      </c>
      <c r="E1485" s="5">
        <v>0</v>
      </c>
      <c r="F1485" s="6">
        <v>0</v>
      </c>
      <c r="G1485" s="5">
        <v>6.3829999999999998E-2</v>
      </c>
      <c r="H1485" s="6">
        <v>1.659</v>
      </c>
      <c r="I1485" s="5">
        <v>0</v>
      </c>
      <c r="J1485" s="6">
        <v>0</v>
      </c>
      <c r="K1485" s="5">
        <v>8.6489999999999997E-2</v>
      </c>
      <c r="L1485" s="6">
        <v>1.9750000000000001</v>
      </c>
      <c r="M1485" s="5">
        <v>0</v>
      </c>
      <c r="N1485" s="6">
        <v>0</v>
      </c>
      <c r="O1485" s="5">
        <v>0</v>
      </c>
      <c r="P1485" s="6">
        <v>0</v>
      </c>
      <c r="Q1485" s="5">
        <v>0</v>
      </c>
      <c r="R1485" s="6">
        <v>0</v>
      </c>
      <c r="S1485" s="5">
        <v>0</v>
      </c>
      <c r="T1485" s="6">
        <v>0</v>
      </c>
      <c r="U1485" s="5">
        <v>0</v>
      </c>
      <c r="V1485" s="6">
        <v>0</v>
      </c>
      <c r="W1485" s="5">
        <v>0</v>
      </c>
      <c r="X1485" s="6">
        <v>0</v>
      </c>
      <c r="Y1485" s="5">
        <v>0</v>
      </c>
      <c r="Z1485" s="6">
        <v>0</v>
      </c>
      <c r="AA1485" s="5">
        <v>0</v>
      </c>
      <c r="AB1485" s="6">
        <v>0</v>
      </c>
      <c r="AC1485" s="5">
        <v>3.8879999999999998E-2</v>
      </c>
      <c r="AD1485" s="6">
        <v>2.177</v>
      </c>
      <c r="AE1485" s="5">
        <v>0</v>
      </c>
      <c r="AF1485" s="6">
        <v>0</v>
      </c>
    </row>
    <row r="1486" spans="2:32" x14ac:dyDescent="0.35">
      <c r="B1486" s="1" t="s">
        <v>507</v>
      </c>
      <c r="C1486" s="5">
        <v>0</v>
      </c>
      <c r="D1486" s="6">
        <v>0</v>
      </c>
      <c r="E1486" s="5">
        <v>0</v>
      </c>
      <c r="F1486" s="6">
        <v>0</v>
      </c>
      <c r="G1486" s="5">
        <v>0</v>
      </c>
      <c r="H1486" s="6">
        <v>0</v>
      </c>
      <c r="I1486" s="5">
        <v>0</v>
      </c>
      <c r="J1486" s="6">
        <v>0</v>
      </c>
      <c r="K1486" s="5">
        <v>0</v>
      </c>
      <c r="L1486" s="6">
        <v>0</v>
      </c>
      <c r="M1486" s="5">
        <v>0</v>
      </c>
      <c r="N1486" s="6">
        <v>0</v>
      </c>
      <c r="O1486" s="5">
        <v>0</v>
      </c>
      <c r="P1486" s="6">
        <v>0</v>
      </c>
      <c r="Q1486" s="5">
        <v>0</v>
      </c>
      <c r="R1486" s="6">
        <v>0</v>
      </c>
      <c r="S1486" s="5">
        <v>0</v>
      </c>
      <c r="T1486" s="6">
        <v>0</v>
      </c>
      <c r="U1486" s="5">
        <v>0</v>
      </c>
      <c r="V1486" s="6">
        <v>0</v>
      </c>
      <c r="W1486" s="5">
        <v>0</v>
      </c>
      <c r="X1486" s="6">
        <v>0</v>
      </c>
      <c r="Y1486" s="5">
        <v>0</v>
      </c>
      <c r="Z1486" s="6">
        <v>0</v>
      </c>
      <c r="AA1486" s="5">
        <v>0</v>
      </c>
      <c r="AB1486" s="6">
        <v>0</v>
      </c>
      <c r="AC1486" s="5">
        <v>0</v>
      </c>
      <c r="AD1486" s="6">
        <v>0</v>
      </c>
      <c r="AE1486" s="5">
        <v>0</v>
      </c>
      <c r="AF1486" s="6">
        <v>0</v>
      </c>
    </row>
    <row r="1487" spans="2:32" x14ac:dyDescent="0.35">
      <c r="B1487" s="1" t="s">
        <v>508</v>
      </c>
      <c r="C1487" s="5">
        <v>0</v>
      </c>
      <c r="D1487" s="6">
        <v>0</v>
      </c>
      <c r="E1487" s="5">
        <v>0</v>
      </c>
      <c r="F1487" s="6">
        <v>0</v>
      </c>
      <c r="G1487" s="5">
        <v>0</v>
      </c>
      <c r="H1487" s="6">
        <v>0</v>
      </c>
      <c r="I1487" s="5">
        <v>0</v>
      </c>
      <c r="J1487" s="6">
        <v>0</v>
      </c>
      <c r="K1487" s="5">
        <v>0</v>
      </c>
      <c r="L1487" s="6">
        <v>0</v>
      </c>
      <c r="M1487" s="5">
        <v>0</v>
      </c>
      <c r="N1487" s="6">
        <v>0</v>
      </c>
      <c r="O1487" s="5">
        <v>0</v>
      </c>
      <c r="P1487" s="6">
        <v>0</v>
      </c>
      <c r="Q1487" s="5">
        <v>0</v>
      </c>
      <c r="R1487" s="6">
        <v>0</v>
      </c>
      <c r="S1487" s="5">
        <v>0</v>
      </c>
      <c r="T1487" s="6">
        <v>0</v>
      </c>
      <c r="U1487" s="5">
        <v>0</v>
      </c>
      <c r="V1487" s="6">
        <v>0</v>
      </c>
      <c r="W1487" s="5">
        <v>0</v>
      </c>
      <c r="X1487" s="6">
        <v>0</v>
      </c>
      <c r="Y1487" s="5">
        <v>0</v>
      </c>
      <c r="Z1487" s="6">
        <v>0</v>
      </c>
      <c r="AA1487" s="5">
        <v>0</v>
      </c>
      <c r="AB1487" s="6">
        <v>0</v>
      </c>
      <c r="AC1487" s="5">
        <v>0</v>
      </c>
      <c r="AD1487" s="6">
        <v>0</v>
      </c>
      <c r="AE1487" s="5">
        <v>0</v>
      </c>
      <c r="AF1487" s="6">
        <v>0</v>
      </c>
    </row>
    <row r="1488" spans="2:32" x14ac:dyDescent="0.35">
      <c r="B1488" s="1" t="s">
        <v>509</v>
      </c>
      <c r="C1488" s="5">
        <v>0</v>
      </c>
      <c r="D1488" s="6">
        <v>0</v>
      </c>
      <c r="E1488" s="5">
        <v>0</v>
      </c>
      <c r="F1488" s="6">
        <v>0</v>
      </c>
      <c r="G1488" s="5">
        <v>0</v>
      </c>
      <c r="H1488" s="6">
        <v>0</v>
      </c>
      <c r="I1488" s="5">
        <v>0</v>
      </c>
      <c r="J1488" s="6">
        <v>0</v>
      </c>
      <c r="K1488" s="5">
        <v>0</v>
      </c>
      <c r="L1488" s="6">
        <v>0</v>
      </c>
      <c r="M1488" s="5">
        <v>0</v>
      </c>
      <c r="N1488" s="6">
        <v>0</v>
      </c>
      <c r="O1488" s="5">
        <v>0</v>
      </c>
      <c r="P1488" s="6">
        <v>0</v>
      </c>
      <c r="Q1488" s="5">
        <v>0</v>
      </c>
      <c r="R1488" s="6">
        <v>0</v>
      </c>
      <c r="S1488" s="5">
        <v>0</v>
      </c>
      <c r="T1488" s="6">
        <v>0</v>
      </c>
      <c r="U1488" s="5">
        <v>0</v>
      </c>
      <c r="V1488" s="6">
        <v>0</v>
      </c>
      <c r="W1488" s="5">
        <v>0</v>
      </c>
      <c r="X1488" s="6">
        <v>0</v>
      </c>
      <c r="Y1488" s="5">
        <v>0</v>
      </c>
      <c r="Z1488" s="6">
        <v>0</v>
      </c>
      <c r="AA1488" s="5">
        <v>0</v>
      </c>
      <c r="AB1488" s="6">
        <v>0</v>
      </c>
      <c r="AC1488" s="5">
        <v>0</v>
      </c>
      <c r="AD1488" s="6">
        <v>0</v>
      </c>
      <c r="AE1488" s="5">
        <v>0</v>
      </c>
      <c r="AF1488" s="6">
        <v>0</v>
      </c>
    </row>
    <row r="1489" spans="2:32" x14ac:dyDescent="0.35">
      <c r="B1489" s="1" t="s">
        <v>33</v>
      </c>
      <c r="C1489" s="5">
        <v>0</v>
      </c>
      <c r="D1489" s="6">
        <v>0</v>
      </c>
      <c r="E1489" s="5">
        <v>0</v>
      </c>
      <c r="F1489" s="6">
        <v>0</v>
      </c>
      <c r="G1489" s="5">
        <v>0</v>
      </c>
      <c r="H1489" s="6">
        <v>0</v>
      </c>
      <c r="I1489" s="5">
        <v>0</v>
      </c>
      <c r="J1489" s="6">
        <v>0</v>
      </c>
      <c r="K1489" s="5">
        <v>0</v>
      </c>
      <c r="L1489" s="6">
        <v>0</v>
      </c>
      <c r="M1489" s="5">
        <v>0</v>
      </c>
      <c r="N1489" s="6">
        <v>0</v>
      </c>
      <c r="O1489" s="5">
        <v>0</v>
      </c>
      <c r="P1489" s="6">
        <v>0</v>
      </c>
      <c r="Q1489" s="5">
        <v>0</v>
      </c>
      <c r="R1489" s="6">
        <v>0</v>
      </c>
      <c r="S1489" s="5">
        <v>0</v>
      </c>
      <c r="T1489" s="6">
        <v>0</v>
      </c>
      <c r="U1489" s="5">
        <v>0</v>
      </c>
      <c r="V1489" s="6">
        <v>0</v>
      </c>
      <c r="W1489" s="5">
        <v>0</v>
      </c>
      <c r="X1489" s="6">
        <v>0</v>
      </c>
      <c r="Y1489" s="5">
        <v>0</v>
      </c>
      <c r="Z1489" s="6">
        <v>0</v>
      </c>
      <c r="AA1489" s="5">
        <v>0</v>
      </c>
      <c r="AB1489" s="6">
        <v>0</v>
      </c>
      <c r="AC1489" s="5">
        <v>0</v>
      </c>
      <c r="AD1489" s="6">
        <v>0</v>
      </c>
      <c r="AE1489" s="5">
        <v>0</v>
      </c>
      <c r="AF1489" s="6">
        <v>0</v>
      </c>
    </row>
    <row r="1490" spans="2:32" x14ac:dyDescent="0.35">
      <c r="B1490" s="1" t="s">
        <v>35</v>
      </c>
      <c r="C1490" s="5">
        <v>1.3429999999999999E-2</v>
      </c>
      <c r="D1490" s="6">
        <v>4.7590000000000003</v>
      </c>
      <c r="E1490" s="5">
        <v>4.079E-2</v>
      </c>
      <c r="F1490" s="6">
        <v>0.747</v>
      </c>
      <c r="G1490" s="5">
        <v>1.6160000000000001E-2</v>
      </c>
      <c r="H1490" s="6">
        <v>0.42</v>
      </c>
      <c r="I1490" s="5">
        <v>3.6020000000000003E-2</v>
      </c>
      <c r="J1490" s="6">
        <v>0.76600000000000001</v>
      </c>
      <c r="K1490" s="5">
        <v>8.6489999999999997E-2</v>
      </c>
      <c r="L1490" s="6">
        <v>1.9750000000000001</v>
      </c>
      <c r="M1490" s="5">
        <v>0</v>
      </c>
      <c r="N1490" s="6">
        <v>0</v>
      </c>
      <c r="O1490" s="5">
        <v>0</v>
      </c>
      <c r="P1490" s="6">
        <v>0</v>
      </c>
      <c r="Q1490" s="5">
        <v>0</v>
      </c>
      <c r="R1490" s="6">
        <v>0</v>
      </c>
      <c r="S1490" s="5">
        <v>0</v>
      </c>
      <c r="T1490" s="6">
        <v>0</v>
      </c>
      <c r="U1490" s="5">
        <v>0</v>
      </c>
      <c r="V1490" s="6">
        <v>0</v>
      </c>
      <c r="W1490" s="5">
        <v>0</v>
      </c>
      <c r="X1490" s="6">
        <v>0</v>
      </c>
      <c r="Y1490" s="5">
        <v>0</v>
      </c>
      <c r="Z1490" s="6">
        <v>0</v>
      </c>
      <c r="AA1490" s="5">
        <v>0</v>
      </c>
      <c r="AB1490" s="6">
        <v>0</v>
      </c>
      <c r="AC1490" s="5">
        <v>1.52E-2</v>
      </c>
      <c r="AD1490" s="6">
        <v>0.85099999999999998</v>
      </c>
      <c r="AE1490" s="5">
        <v>0</v>
      </c>
      <c r="AF1490" s="6">
        <v>0</v>
      </c>
    </row>
    <row r="1491" spans="2:32" x14ac:dyDescent="0.35">
      <c r="B1491" s="1" t="s">
        <v>510</v>
      </c>
      <c r="C1491" s="5">
        <v>0</v>
      </c>
      <c r="D1491" s="6">
        <v>0</v>
      </c>
      <c r="E1491" s="5">
        <v>0</v>
      </c>
      <c r="F1491" s="6">
        <v>0</v>
      </c>
      <c r="G1491" s="5">
        <v>0</v>
      </c>
      <c r="H1491" s="6">
        <v>0</v>
      </c>
      <c r="I1491" s="5">
        <v>0</v>
      </c>
      <c r="J1491" s="6">
        <v>0</v>
      </c>
      <c r="K1491" s="5">
        <v>0</v>
      </c>
      <c r="L1491" s="6">
        <v>0</v>
      </c>
      <c r="M1491" s="5">
        <v>0</v>
      </c>
      <c r="N1491" s="6">
        <v>0</v>
      </c>
      <c r="O1491" s="5">
        <v>0</v>
      </c>
      <c r="P1491" s="6">
        <v>0</v>
      </c>
      <c r="Q1491" s="5">
        <v>0</v>
      </c>
      <c r="R1491" s="6">
        <v>0</v>
      </c>
      <c r="S1491" s="5">
        <v>0</v>
      </c>
      <c r="T1491" s="6">
        <v>0</v>
      </c>
      <c r="U1491" s="5">
        <v>0</v>
      </c>
      <c r="V1491" s="6">
        <v>0</v>
      </c>
      <c r="W1491" s="5">
        <v>0</v>
      </c>
      <c r="X1491" s="6">
        <v>0</v>
      </c>
      <c r="Y1491" s="5">
        <v>0</v>
      </c>
      <c r="Z1491" s="6">
        <v>0</v>
      </c>
      <c r="AA1491" s="5">
        <v>0</v>
      </c>
      <c r="AB1491" s="6">
        <v>0</v>
      </c>
      <c r="AC1491" s="5">
        <v>0</v>
      </c>
      <c r="AD1491" s="6">
        <v>0</v>
      </c>
      <c r="AE1491" s="5">
        <v>0</v>
      </c>
      <c r="AF1491" s="6">
        <v>0</v>
      </c>
    </row>
    <row r="1492" spans="2:32" x14ac:dyDescent="0.35">
      <c r="B1492" s="1" t="s">
        <v>511</v>
      </c>
      <c r="C1492" s="5">
        <v>2.3600000000000001E-3</v>
      </c>
      <c r="D1492" s="6">
        <v>0.83699999999999997</v>
      </c>
      <c r="E1492" s="5">
        <v>0</v>
      </c>
      <c r="F1492" s="6">
        <v>0</v>
      </c>
      <c r="G1492" s="5">
        <v>0</v>
      </c>
      <c r="H1492" s="6">
        <v>0</v>
      </c>
      <c r="I1492" s="5">
        <v>0</v>
      </c>
      <c r="J1492" s="6">
        <v>0</v>
      </c>
      <c r="K1492" s="5">
        <v>3.6650000000000002E-2</v>
      </c>
      <c r="L1492" s="6">
        <v>0.83699999999999997</v>
      </c>
      <c r="M1492" s="5">
        <v>0</v>
      </c>
      <c r="N1492" s="6">
        <v>0</v>
      </c>
      <c r="O1492" s="5">
        <v>0</v>
      </c>
      <c r="P1492" s="6">
        <v>0</v>
      </c>
      <c r="Q1492" s="5">
        <v>0</v>
      </c>
      <c r="R1492" s="6">
        <v>0</v>
      </c>
      <c r="S1492" s="5">
        <v>0</v>
      </c>
      <c r="T1492" s="6">
        <v>0</v>
      </c>
      <c r="U1492" s="5">
        <v>0</v>
      </c>
      <c r="V1492" s="6">
        <v>0</v>
      </c>
      <c r="W1492" s="5">
        <v>0</v>
      </c>
      <c r="X1492" s="6">
        <v>0</v>
      </c>
      <c r="Y1492" s="5">
        <v>0</v>
      </c>
      <c r="Z1492" s="6">
        <v>0</v>
      </c>
      <c r="AA1492" s="5">
        <v>0</v>
      </c>
      <c r="AB1492" s="6">
        <v>0</v>
      </c>
      <c r="AC1492" s="5">
        <v>0</v>
      </c>
      <c r="AD1492" s="6">
        <v>0</v>
      </c>
      <c r="AE1492" s="5">
        <v>0</v>
      </c>
      <c r="AF1492" s="6">
        <v>0</v>
      </c>
    </row>
    <row r="1493" spans="2:32" x14ac:dyDescent="0.35">
      <c r="B1493" s="1" t="s">
        <v>512</v>
      </c>
      <c r="C1493" s="5">
        <v>0</v>
      </c>
      <c r="D1493" s="6">
        <v>0</v>
      </c>
      <c r="E1493" s="5">
        <v>0</v>
      </c>
      <c r="F1493" s="6">
        <v>0</v>
      </c>
      <c r="G1493" s="5">
        <v>0</v>
      </c>
      <c r="H1493" s="6">
        <v>0</v>
      </c>
      <c r="I1493" s="5">
        <v>0</v>
      </c>
      <c r="J1493" s="6">
        <v>0</v>
      </c>
      <c r="K1493" s="5">
        <v>0</v>
      </c>
      <c r="L1493" s="6">
        <v>0</v>
      </c>
      <c r="M1493" s="5">
        <v>0</v>
      </c>
      <c r="N1493" s="6">
        <v>0</v>
      </c>
      <c r="O1493" s="5">
        <v>0</v>
      </c>
      <c r="P1493" s="6">
        <v>0</v>
      </c>
      <c r="Q1493" s="5">
        <v>0</v>
      </c>
      <c r="R1493" s="6">
        <v>0</v>
      </c>
      <c r="S1493" s="5">
        <v>0</v>
      </c>
      <c r="T1493" s="6">
        <v>0</v>
      </c>
      <c r="U1493" s="5">
        <v>0</v>
      </c>
      <c r="V1493" s="6">
        <v>0</v>
      </c>
      <c r="W1493" s="5">
        <v>0</v>
      </c>
      <c r="X1493" s="6">
        <v>0</v>
      </c>
      <c r="Y1493" s="5">
        <v>0</v>
      </c>
      <c r="Z1493" s="6">
        <v>0</v>
      </c>
      <c r="AA1493" s="5">
        <v>0</v>
      </c>
      <c r="AB1493" s="6">
        <v>0</v>
      </c>
      <c r="AC1493" s="5">
        <v>0</v>
      </c>
      <c r="AD1493" s="6">
        <v>0</v>
      </c>
      <c r="AE1493" s="5">
        <v>0</v>
      </c>
      <c r="AF1493" s="6">
        <v>0</v>
      </c>
    </row>
    <row r="1494" spans="2:32" x14ac:dyDescent="0.35">
      <c r="B1494" s="2" t="s">
        <v>2</v>
      </c>
    </row>
    <row r="1495" spans="2:32" x14ac:dyDescent="0.35">
      <c r="B1495" s="1" t="s">
        <v>36</v>
      </c>
      <c r="C1495" s="5">
        <v>0</v>
      </c>
      <c r="D1495" s="6">
        <v>0</v>
      </c>
      <c r="E1495" s="5">
        <v>0</v>
      </c>
      <c r="F1495" s="6">
        <v>0</v>
      </c>
      <c r="G1495" s="5">
        <v>0</v>
      </c>
      <c r="H1495" s="6">
        <v>0</v>
      </c>
      <c r="I1495" s="5">
        <v>0</v>
      </c>
      <c r="J1495" s="6">
        <v>0</v>
      </c>
      <c r="K1495" s="5">
        <v>0</v>
      </c>
      <c r="L1495" s="6">
        <v>0</v>
      </c>
      <c r="M1495" s="5">
        <v>0</v>
      </c>
      <c r="N1495" s="6">
        <v>0</v>
      </c>
      <c r="O1495" s="5">
        <v>0</v>
      </c>
      <c r="P1495" s="6">
        <v>0</v>
      </c>
      <c r="Q1495" s="5">
        <v>0</v>
      </c>
      <c r="R1495" s="6">
        <v>0</v>
      </c>
      <c r="S1495" s="5">
        <v>0</v>
      </c>
      <c r="T1495" s="6">
        <v>0</v>
      </c>
      <c r="U1495" s="5">
        <v>0</v>
      </c>
      <c r="V1495" s="6">
        <v>0</v>
      </c>
      <c r="W1495" s="5">
        <v>0</v>
      </c>
      <c r="X1495" s="6">
        <v>0</v>
      </c>
      <c r="Y1495" s="5">
        <v>0</v>
      </c>
      <c r="Z1495" s="6">
        <v>0</v>
      </c>
      <c r="AA1495" s="5">
        <v>0</v>
      </c>
      <c r="AB1495" s="6">
        <v>0</v>
      </c>
      <c r="AC1495" s="5">
        <v>0</v>
      </c>
      <c r="AD1495" s="6">
        <v>0</v>
      </c>
      <c r="AE1495" s="5">
        <v>0</v>
      </c>
      <c r="AF1495" s="6">
        <v>0</v>
      </c>
    </row>
    <row r="1496" spans="2:32" x14ac:dyDescent="0.35">
      <c r="B1496" s="1" t="s">
        <v>513</v>
      </c>
      <c r="C1496" s="5">
        <v>0</v>
      </c>
      <c r="D1496" s="6">
        <v>0</v>
      </c>
      <c r="E1496" s="5">
        <v>0</v>
      </c>
      <c r="F1496" s="6">
        <v>0</v>
      </c>
      <c r="G1496" s="5">
        <v>0</v>
      </c>
      <c r="H1496" s="6">
        <v>0</v>
      </c>
      <c r="I1496" s="5">
        <v>0</v>
      </c>
      <c r="J1496" s="6">
        <v>0</v>
      </c>
      <c r="K1496" s="5">
        <v>0</v>
      </c>
      <c r="L1496" s="6">
        <v>0</v>
      </c>
      <c r="M1496" s="5">
        <v>0</v>
      </c>
      <c r="N1496" s="6">
        <v>0</v>
      </c>
      <c r="O1496" s="5">
        <v>0</v>
      </c>
      <c r="P1496" s="6">
        <v>0</v>
      </c>
      <c r="Q1496" s="5">
        <v>0</v>
      </c>
      <c r="R1496" s="6">
        <v>0</v>
      </c>
      <c r="S1496" s="5">
        <v>0</v>
      </c>
      <c r="T1496" s="6">
        <v>0</v>
      </c>
      <c r="U1496" s="5">
        <v>0</v>
      </c>
      <c r="V1496" s="6">
        <v>0</v>
      </c>
      <c r="W1496" s="5">
        <v>0</v>
      </c>
      <c r="X1496" s="6">
        <v>0</v>
      </c>
      <c r="Y1496" s="5">
        <v>0</v>
      </c>
      <c r="Z1496" s="6">
        <v>0</v>
      </c>
      <c r="AA1496" s="5">
        <v>0</v>
      </c>
      <c r="AB1496" s="6">
        <v>0</v>
      </c>
      <c r="AC1496" s="5">
        <v>0</v>
      </c>
      <c r="AD1496" s="6">
        <v>0</v>
      </c>
      <c r="AE1496" s="5">
        <v>0</v>
      </c>
      <c r="AF1496" s="6">
        <v>0</v>
      </c>
    </row>
    <row r="1497" spans="2:32" x14ac:dyDescent="0.35">
      <c r="B1497" s="1" t="s">
        <v>514</v>
      </c>
      <c r="C1497" s="5">
        <v>0</v>
      </c>
      <c r="D1497" s="6">
        <v>0</v>
      </c>
      <c r="E1497" s="5">
        <v>0</v>
      </c>
      <c r="F1497" s="6">
        <v>0</v>
      </c>
      <c r="G1497" s="5">
        <v>0</v>
      </c>
      <c r="H1497" s="6">
        <v>0</v>
      </c>
      <c r="I1497" s="5">
        <v>0</v>
      </c>
      <c r="J1497" s="6">
        <v>0</v>
      </c>
      <c r="K1497" s="5">
        <v>0</v>
      </c>
      <c r="L1497" s="6">
        <v>0</v>
      </c>
      <c r="M1497" s="5">
        <v>0</v>
      </c>
      <c r="N1497" s="6">
        <v>0</v>
      </c>
      <c r="O1497" s="5">
        <v>0</v>
      </c>
      <c r="P1497" s="6">
        <v>0</v>
      </c>
      <c r="Q1497" s="5">
        <v>0</v>
      </c>
      <c r="R1497" s="6">
        <v>0</v>
      </c>
      <c r="S1497" s="5">
        <v>0</v>
      </c>
      <c r="T1497" s="6">
        <v>0</v>
      </c>
      <c r="U1497" s="5">
        <v>0</v>
      </c>
      <c r="V1497" s="6">
        <v>0</v>
      </c>
      <c r="W1497" s="5">
        <v>0</v>
      </c>
      <c r="X1497" s="6">
        <v>0</v>
      </c>
      <c r="Y1497" s="5">
        <v>0</v>
      </c>
      <c r="Z1497" s="6">
        <v>0</v>
      </c>
      <c r="AA1497" s="5">
        <v>0</v>
      </c>
      <c r="AB1497" s="6">
        <v>0</v>
      </c>
      <c r="AC1497" s="5">
        <v>0</v>
      </c>
      <c r="AD1497" s="6">
        <v>0</v>
      </c>
      <c r="AE1497" s="5">
        <v>0</v>
      </c>
      <c r="AF1497" s="6">
        <v>0</v>
      </c>
    </row>
    <row r="1498" spans="2:32" x14ac:dyDescent="0.35">
      <c r="B1498" s="1" t="s">
        <v>515</v>
      </c>
      <c r="C1498" s="5">
        <v>0</v>
      </c>
      <c r="D1498" s="6">
        <v>0</v>
      </c>
      <c r="E1498" s="5">
        <v>0</v>
      </c>
      <c r="F1498" s="6">
        <v>0</v>
      </c>
      <c r="G1498" s="5">
        <v>0</v>
      </c>
      <c r="H1498" s="6">
        <v>0</v>
      </c>
      <c r="I1498" s="5">
        <v>0</v>
      </c>
      <c r="J1498" s="6">
        <v>0</v>
      </c>
      <c r="K1498" s="5">
        <v>0</v>
      </c>
      <c r="L1498" s="6">
        <v>0</v>
      </c>
      <c r="M1498" s="5">
        <v>0</v>
      </c>
      <c r="N1498" s="6">
        <v>0</v>
      </c>
      <c r="O1498" s="5">
        <v>0</v>
      </c>
      <c r="P1498" s="6">
        <v>0</v>
      </c>
      <c r="Q1498" s="5">
        <v>0</v>
      </c>
      <c r="R1498" s="6">
        <v>0</v>
      </c>
      <c r="S1498" s="5">
        <v>0</v>
      </c>
      <c r="T1498" s="6">
        <v>0</v>
      </c>
      <c r="U1498" s="5">
        <v>0</v>
      </c>
      <c r="V1498" s="6">
        <v>0</v>
      </c>
      <c r="W1498" s="5">
        <v>0</v>
      </c>
      <c r="X1498" s="6">
        <v>0</v>
      </c>
      <c r="Y1498" s="5">
        <v>0</v>
      </c>
      <c r="Z1498" s="6">
        <v>0</v>
      </c>
      <c r="AA1498" s="5">
        <v>0</v>
      </c>
      <c r="AB1498" s="6">
        <v>0</v>
      </c>
      <c r="AC1498" s="5">
        <v>0</v>
      </c>
      <c r="AD1498" s="6">
        <v>0</v>
      </c>
      <c r="AE1498" s="5">
        <v>0</v>
      </c>
      <c r="AF1498" s="6">
        <v>0</v>
      </c>
    </row>
    <row r="1499" spans="2:32" x14ac:dyDescent="0.35">
      <c r="B1499" s="1" t="s">
        <v>516</v>
      </c>
      <c r="C1499" s="5">
        <v>0</v>
      </c>
      <c r="D1499" s="6">
        <v>0</v>
      </c>
      <c r="E1499" s="5">
        <v>0</v>
      </c>
      <c r="F1499" s="6">
        <v>0</v>
      </c>
      <c r="G1499" s="5">
        <v>0</v>
      </c>
      <c r="H1499" s="6">
        <v>0</v>
      </c>
      <c r="I1499" s="5">
        <v>0</v>
      </c>
      <c r="J1499" s="6">
        <v>0</v>
      </c>
      <c r="K1499" s="5">
        <v>0</v>
      </c>
      <c r="L1499" s="6">
        <v>0</v>
      </c>
      <c r="M1499" s="5">
        <v>0</v>
      </c>
      <c r="N1499" s="6">
        <v>0</v>
      </c>
      <c r="O1499" s="5">
        <v>0</v>
      </c>
      <c r="P1499" s="6">
        <v>0</v>
      </c>
      <c r="Q1499" s="5">
        <v>0</v>
      </c>
      <c r="R1499" s="6">
        <v>0</v>
      </c>
      <c r="S1499" s="5">
        <v>0</v>
      </c>
      <c r="T1499" s="6">
        <v>0</v>
      </c>
      <c r="U1499" s="5">
        <v>0</v>
      </c>
      <c r="V1499" s="6">
        <v>0</v>
      </c>
      <c r="W1499" s="5">
        <v>0</v>
      </c>
      <c r="X1499" s="6">
        <v>0</v>
      </c>
      <c r="Y1499" s="5">
        <v>0</v>
      </c>
      <c r="Z1499" s="6">
        <v>0</v>
      </c>
      <c r="AA1499" s="5">
        <v>0</v>
      </c>
      <c r="AB1499" s="6">
        <v>0</v>
      </c>
      <c r="AC1499" s="5">
        <v>0</v>
      </c>
      <c r="AD1499" s="6">
        <v>0</v>
      </c>
      <c r="AE1499" s="5">
        <v>0</v>
      </c>
      <c r="AF1499" s="6">
        <v>0</v>
      </c>
    </row>
    <row r="1500" spans="2:32" x14ac:dyDescent="0.35">
      <c r="B1500" s="1" t="s">
        <v>517</v>
      </c>
      <c r="C1500" s="5">
        <v>0</v>
      </c>
      <c r="D1500" s="6">
        <v>0</v>
      </c>
      <c r="E1500" s="5">
        <v>0</v>
      </c>
      <c r="F1500" s="6">
        <v>0</v>
      </c>
      <c r="G1500" s="5">
        <v>0</v>
      </c>
      <c r="H1500" s="6">
        <v>0</v>
      </c>
      <c r="I1500" s="5">
        <v>0</v>
      </c>
      <c r="J1500" s="6">
        <v>0</v>
      </c>
      <c r="K1500" s="5">
        <v>0</v>
      </c>
      <c r="L1500" s="6">
        <v>0</v>
      </c>
      <c r="M1500" s="5">
        <v>0</v>
      </c>
      <c r="N1500" s="6">
        <v>0</v>
      </c>
      <c r="O1500" s="5">
        <v>0</v>
      </c>
      <c r="P1500" s="6">
        <v>0</v>
      </c>
      <c r="Q1500" s="5">
        <v>0</v>
      </c>
      <c r="R1500" s="6">
        <v>0</v>
      </c>
      <c r="S1500" s="5">
        <v>0</v>
      </c>
      <c r="T1500" s="6">
        <v>0</v>
      </c>
      <c r="U1500" s="5">
        <v>0</v>
      </c>
      <c r="V1500" s="6">
        <v>0</v>
      </c>
      <c r="W1500" s="5">
        <v>0</v>
      </c>
      <c r="X1500" s="6">
        <v>0</v>
      </c>
      <c r="Y1500" s="5">
        <v>0</v>
      </c>
      <c r="Z1500" s="6">
        <v>0</v>
      </c>
      <c r="AA1500" s="5">
        <v>0</v>
      </c>
      <c r="AB1500" s="6">
        <v>0</v>
      </c>
      <c r="AC1500" s="5">
        <v>0</v>
      </c>
      <c r="AD1500" s="6">
        <v>0</v>
      </c>
      <c r="AE1500" s="5">
        <v>0</v>
      </c>
      <c r="AF1500" s="6">
        <v>0</v>
      </c>
    </row>
    <row r="1501" spans="2:32" x14ac:dyDescent="0.35">
      <c r="B1501" s="1" t="s">
        <v>41</v>
      </c>
      <c r="C1501" s="5">
        <v>1.3509999999999999E-2</v>
      </c>
      <c r="D1501" s="6">
        <v>4.7869999999999999</v>
      </c>
      <c r="E1501" s="5">
        <v>0</v>
      </c>
      <c r="F1501" s="6">
        <v>0</v>
      </c>
      <c r="G1501" s="5">
        <v>0.12712000000000001</v>
      </c>
      <c r="H1501" s="6">
        <v>3.3039999999999998</v>
      </c>
      <c r="I1501" s="5">
        <v>5.9490000000000001E-2</v>
      </c>
      <c r="J1501" s="6">
        <v>1.2649999999999999</v>
      </c>
      <c r="K1501" s="5">
        <v>0</v>
      </c>
      <c r="L1501" s="6">
        <v>0</v>
      </c>
      <c r="M1501" s="5">
        <v>0</v>
      </c>
      <c r="N1501" s="6">
        <v>0</v>
      </c>
      <c r="O1501" s="5">
        <v>1.576E-2</v>
      </c>
      <c r="P1501" s="6">
        <v>0.219</v>
      </c>
      <c r="Q1501" s="5">
        <v>0</v>
      </c>
      <c r="R1501" s="6">
        <v>0</v>
      </c>
      <c r="S1501" s="5">
        <v>0</v>
      </c>
      <c r="T1501" s="6">
        <v>0</v>
      </c>
      <c r="U1501" s="5">
        <v>0</v>
      </c>
      <c r="V1501" s="6">
        <v>0</v>
      </c>
      <c r="W1501" s="5">
        <v>0</v>
      </c>
      <c r="X1501" s="6">
        <v>0</v>
      </c>
      <c r="Y1501" s="5">
        <v>0</v>
      </c>
      <c r="Z1501" s="6">
        <v>0</v>
      </c>
      <c r="AA1501" s="5">
        <v>0</v>
      </c>
      <c r="AB1501" s="6">
        <v>0</v>
      </c>
      <c r="AC1501" s="5">
        <v>0</v>
      </c>
      <c r="AD1501" s="6">
        <v>0</v>
      </c>
      <c r="AE1501" s="5">
        <v>0</v>
      </c>
      <c r="AF1501" s="6">
        <v>0</v>
      </c>
    </row>
    <row r="1502" spans="2:32" x14ac:dyDescent="0.35">
      <c r="B1502" s="1" t="s">
        <v>518</v>
      </c>
      <c r="C1502" s="5">
        <v>0</v>
      </c>
      <c r="D1502" s="6">
        <v>0</v>
      </c>
      <c r="E1502" s="5">
        <v>0</v>
      </c>
      <c r="F1502" s="6">
        <v>0</v>
      </c>
      <c r="G1502" s="5">
        <v>0</v>
      </c>
      <c r="H1502" s="6">
        <v>0</v>
      </c>
      <c r="I1502" s="5">
        <v>0</v>
      </c>
      <c r="J1502" s="6">
        <v>0</v>
      </c>
      <c r="K1502" s="5">
        <v>0</v>
      </c>
      <c r="L1502" s="6">
        <v>0</v>
      </c>
      <c r="M1502" s="5">
        <v>0</v>
      </c>
      <c r="N1502" s="6">
        <v>0</v>
      </c>
      <c r="O1502" s="5">
        <v>0</v>
      </c>
      <c r="P1502" s="6">
        <v>0</v>
      </c>
      <c r="Q1502" s="5">
        <v>0</v>
      </c>
      <c r="R1502" s="6">
        <v>0</v>
      </c>
      <c r="S1502" s="5">
        <v>0</v>
      </c>
      <c r="T1502" s="6">
        <v>0</v>
      </c>
      <c r="U1502" s="5">
        <v>0</v>
      </c>
      <c r="V1502" s="6">
        <v>0</v>
      </c>
      <c r="W1502" s="5">
        <v>0</v>
      </c>
      <c r="X1502" s="6">
        <v>0</v>
      </c>
      <c r="Y1502" s="5">
        <v>0</v>
      </c>
      <c r="Z1502" s="6">
        <v>0</v>
      </c>
      <c r="AA1502" s="5">
        <v>0</v>
      </c>
      <c r="AB1502" s="6">
        <v>0</v>
      </c>
      <c r="AC1502" s="5">
        <v>0</v>
      </c>
      <c r="AD1502" s="6">
        <v>0</v>
      </c>
      <c r="AE1502" s="5">
        <v>0</v>
      </c>
      <c r="AF1502" s="6">
        <v>0</v>
      </c>
    </row>
    <row r="1503" spans="2:32" x14ac:dyDescent="0.35">
      <c r="B1503" s="1" t="s">
        <v>44</v>
      </c>
      <c r="C1503" s="5">
        <v>1.873E-2</v>
      </c>
      <c r="D1503" s="6">
        <v>6.6360000000000001</v>
      </c>
      <c r="E1503" s="5">
        <v>0</v>
      </c>
      <c r="F1503" s="6">
        <v>0</v>
      </c>
      <c r="G1503" s="5">
        <v>0.17552999999999999</v>
      </c>
      <c r="H1503" s="6">
        <v>4.5620000000000003</v>
      </c>
      <c r="I1503" s="5">
        <v>1.1990000000000001E-2</v>
      </c>
      <c r="J1503" s="6">
        <v>0.255</v>
      </c>
      <c r="K1503" s="5">
        <v>0</v>
      </c>
      <c r="L1503" s="6">
        <v>0</v>
      </c>
      <c r="M1503" s="5">
        <v>0</v>
      </c>
      <c r="N1503" s="6">
        <v>0</v>
      </c>
      <c r="O1503" s="5">
        <v>0.13084999999999999</v>
      </c>
      <c r="P1503" s="6">
        <v>1.8180000000000001</v>
      </c>
      <c r="Q1503" s="5">
        <v>0</v>
      </c>
      <c r="R1503" s="6">
        <v>0</v>
      </c>
      <c r="S1503" s="5">
        <v>0</v>
      </c>
      <c r="T1503" s="6">
        <v>0</v>
      </c>
      <c r="U1503" s="5">
        <v>0</v>
      </c>
      <c r="V1503" s="6">
        <v>0</v>
      </c>
      <c r="W1503" s="5">
        <v>0</v>
      </c>
      <c r="X1503" s="6">
        <v>0</v>
      </c>
      <c r="Y1503" s="5">
        <v>0</v>
      </c>
      <c r="Z1503" s="6">
        <v>0</v>
      </c>
      <c r="AA1503" s="5">
        <v>0</v>
      </c>
      <c r="AB1503" s="6">
        <v>0</v>
      </c>
      <c r="AC1503" s="5">
        <v>0</v>
      </c>
      <c r="AD1503" s="6">
        <v>0</v>
      </c>
      <c r="AE1503" s="5">
        <v>0</v>
      </c>
      <c r="AF1503" s="6">
        <v>0</v>
      </c>
    </row>
    <row r="1504" spans="2:32" x14ac:dyDescent="0.35">
      <c r="B1504" s="1" t="s">
        <v>519</v>
      </c>
      <c r="C1504" s="5">
        <v>0</v>
      </c>
      <c r="D1504" s="6">
        <v>0</v>
      </c>
      <c r="E1504" s="5">
        <v>0</v>
      </c>
      <c r="F1504" s="6">
        <v>0</v>
      </c>
      <c r="G1504" s="5">
        <v>0</v>
      </c>
      <c r="H1504" s="6">
        <v>0</v>
      </c>
      <c r="I1504" s="5">
        <v>0</v>
      </c>
      <c r="J1504" s="6">
        <v>0</v>
      </c>
      <c r="K1504" s="5">
        <v>0</v>
      </c>
      <c r="L1504" s="6">
        <v>0</v>
      </c>
      <c r="M1504" s="5">
        <v>0</v>
      </c>
      <c r="N1504" s="6">
        <v>0</v>
      </c>
      <c r="O1504" s="5">
        <v>0</v>
      </c>
      <c r="P1504" s="6">
        <v>0</v>
      </c>
      <c r="Q1504" s="5">
        <v>0</v>
      </c>
      <c r="R1504" s="6">
        <v>0</v>
      </c>
      <c r="S1504" s="5">
        <v>0</v>
      </c>
      <c r="T1504" s="6">
        <v>0</v>
      </c>
      <c r="U1504" s="5">
        <v>0</v>
      </c>
      <c r="V1504" s="6">
        <v>0</v>
      </c>
      <c r="W1504" s="5">
        <v>0</v>
      </c>
      <c r="X1504" s="6">
        <v>0</v>
      </c>
      <c r="Y1504" s="5">
        <v>0</v>
      </c>
      <c r="Z1504" s="6">
        <v>0</v>
      </c>
      <c r="AA1504" s="5">
        <v>0</v>
      </c>
      <c r="AB1504" s="6">
        <v>0</v>
      </c>
      <c r="AC1504" s="5">
        <v>0</v>
      </c>
      <c r="AD1504" s="6">
        <v>0</v>
      </c>
      <c r="AE1504" s="5">
        <v>0</v>
      </c>
      <c r="AF1504" s="6">
        <v>0</v>
      </c>
    </row>
    <row r="1505" spans="2:32" x14ac:dyDescent="0.35">
      <c r="B1505" s="1" t="s">
        <v>520</v>
      </c>
      <c r="C1505" s="5">
        <v>0</v>
      </c>
      <c r="D1505" s="6">
        <v>0</v>
      </c>
      <c r="E1505" s="5">
        <v>0</v>
      </c>
      <c r="F1505" s="6">
        <v>0</v>
      </c>
      <c r="G1505" s="5">
        <v>0</v>
      </c>
      <c r="H1505" s="6">
        <v>0</v>
      </c>
      <c r="I1505" s="5">
        <v>0</v>
      </c>
      <c r="J1505" s="6">
        <v>0</v>
      </c>
      <c r="K1505" s="5">
        <v>0</v>
      </c>
      <c r="L1505" s="6">
        <v>0</v>
      </c>
      <c r="M1505" s="5">
        <v>0</v>
      </c>
      <c r="N1505" s="6">
        <v>0</v>
      </c>
      <c r="O1505" s="5">
        <v>0</v>
      </c>
      <c r="P1505" s="6">
        <v>0</v>
      </c>
      <c r="Q1505" s="5">
        <v>0</v>
      </c>
      <c r="R1505" s="6">
        <v>0</v>
      </c>
      <c r="S1505" s="5">
        <v>0</v>
      </c>
      <c r="T1505" s="6">
        <v>0</v>
      </c>
      <c r="U1505" s="5">
        <v>0</v>
      </c>
      <c r="V1505" s="6">
        <v>0</v>
      </c>
      <c r="W1505" s="5">
        <v>0</v>
      </c>
      <c r="X1505" s="6">
        <v>0</v>
      </c>
      <c r="Y1505" s="5">
        <v>0</v>
      </c>
      <c r="Z1505" s="6">
        <v>0</v>
      </c>
      <c r="AA1505" s="5">
        <v>0</v>
      </c>
      <c r="AB1505" s="6">
        <v>0</v>
      </c>
      <c r="AC1505" s="5">
        <v>0</v>
      </c>
      <c r="AD1505" s="6">
        <v>0</v>
      </c>
      <c r="AE1505" s="5">
        <v>0</v>
      </c>
      <c r="AF1505" s="6">
        <v>0</v>
      </c>
    </row>
    <row r="1506" spans="2:32" x14ac:dyDescent="0.35">
      <c r="B1506" s="1" t="s">
        <v>521</v>
      </c>
      <c r="C1506" s="5">
        <v>0</v>
      </c>
      <c r="D1506" s="6">
        <v>0</v>
      </c>
      <c r="E1506" s="5">
        <v>0</v>
      </c>
      <c r="F1506" s="6">
        <v>0</v>
      </c>
      <c r="G1506" s="5">
        <v>0</v>
      </c>
      <c r="H1506" s="6">
        <v>0</v>
      </c>
      <c r="I1506" s="5">
        <v>0</v>
      </c>
      <c r="J1506" s="6">
        <v>0</v>
      </c>
      <c r="K1506" s="5">
        <v>0</v>
      </c>
      <c r="L1506" s="6">
        <v>0</v>
      </c>
      <c r="M1506" s="5">
        <v>0</v>
      </c>
      <c r="N1506" s="6">
        <v>0</v>
      </c>
      <c r="O1506" s="5">
        <v>0</v>
      </c>
      <c r="P1506" s="6">
        <v>0</v>
      </c>
      <c r="Q1506" s="5">
        <v>0</v>
      </c>
      <c r="R1506" s="6">
        <v>0</v>
      </c>
      <c r="S1506" s="5">
        <v>0</v>
      </c>
      <c r="T1506" s="6">
        <v>0</v>
      </c>
      <c r="U1506" s="5">
        <v>0</v>
      </c>
      <c r="V1506" s="6">
        <v>0</v>
      </c>
      <c r="W1506" s="5">
        <v>0</v>
      </c>
      <c r="X1506" s="6">
        <v>0</v>
      </c>
      <c r="Y1506" s="5">
        <v>0</v>
      </c>
      <c r="Z1506" s="6">
        <v>0</v>
      </c>
      <c r="AA1506" s="5">
        <v>0</v>
      </c>
      <c r="AB1506" s="6">
        <v>0</v>
      </c>
      <c r="AC1506" s="5">
        <v>0</v>
      </c>
      <c r="AD1506" s="6">
        <v>0</v>
      </c>
      <c r="AE1506" s="5">
        <v>0</v>
      </c>
      <c r="AF1506" s="6">
        <v>0</v>
      </c>
    </row>
    <row r="1507" spans="2:32" x14ac:dyDescent="0.35">
      <c r="B1507" s="1" t="s">
        <v>522</v>
      </c>
      <c r="C1507" s="5">
        <v>0</v>
      </c>
      <c r="D1507" s="6">
        <v>0</v>
      </c>
      <c r="E1507" s="5">
        <v>0</v>
      </c>
      <c r="F1507" s="6">
        <v>0</v>
      </c>
      <c r="G1507" s="5">
        <v>0</v>
      </c>
      <c r="H1507" s="6">
        <v>0</v>
      </c>
      <c r="I1507" s="5">
        <v>0</v>
      </c>
      <c r="J1507" s="6">
        <v>0</v>
      </c>
      <c r="K1507" s="5">
        <v>0</v>
      </c>
      <c r="L1507" s="6">
        <v>0</v>
      </c>
      <c r="M1507" s="5">
        <v>0</v>
      </c>
      <c r="N1507" s="6">
        <v>0</v>
      </c>
      <c r="O1507" s="5">
        <v>0</v>
      </c>
      <c r="P1507" s="6">
        <v>0</v>
      </c>
      <c r="Q1507" s="5">
        <v>0</v>
      </c>
      <c r="R1507" s="6">
        <v>0</v>
      </c>
      <c r="S1507" s="5">
        <v>0</v>
      </c>
      <c r="T1507" s="6">
        <v>0</v>
      </c>
      <c r="U1507" s="5">
        <v>0</v>
      </c>
      <c r="V1507" s="6">
        <v>0</v>
      </c>
      <c r="W1507" s="5">
        <v>0</v>
      </c>
      <c r="X1507" s="6">
        <v>0</v>
      </c>
      <c r="Y1507" s="5">
        <v>0</v>
      </c>
      <c r="Z1507" s="6">
        <v>0</v>
      </c>
      <c r="AA1507" s="5">
        <v>0</v>
      </c>
      <c r="AB1507" s="6">
        <v>0</v>
      </c>
      <c r="AC1507" s="5">
        <v>0</v>
      </c>
      <c r="AD1507" s="6">
        <v>0</v>
      </c>
      <c r="AE1507" s="5">
        <v>0</v>
      </c>
      <c r="AF1507" s="6">
        <v>0</v>
      </c>
    </row>
    <row r="1508" spans="2:32" x14ac:dyDescent="0.35">
      <c r="B1508" s="1" t="s">
        <v>523</v>
      </c>
      <c r="C1508" s="5">
        <v>0</v>
      </c>
      <c r="D1508" s="6">
        <v>0</v>
      </c>
      <c r="E1508" s="5">
        <v>0</v>
      </c>
      <c r="F1508" s="6">
        <v>0</v>
      </c>
      <c r="G1508" s="5">
        <v>0</v>
      </c>
      <c r="H1508" s="6">
        <v>0</v>
      </c>
      <c r="I1508" s="5">
        <v>0</v>
      </c>
      <c r="J1508" s="6">
        <v>0</v>
      </c>
      <c r="K1508" s="5">
        <v>0</v>
      </c>
      <c r="L1508" s="6">
        <v>0</v>
      </c>
      <c r="M1508" s="5">
        <v>0</v>
      </c>
      <c r="N1508" s="6">
        <v>0</v>
      </c>
      <c r="O1508" s="5">
        <v>0</v>
      </c>
      <c r="P1508" s="6">
        <v>0</v>
      </c>
      <c r="Q1508" s="5">
        <v>0</v>
      </c>
      <c r="R1508" s="6">
        <v>0</v>
      </c>
      <c r="S1508" s="5">
        <v>0</v>
      </c>
      <c r="T1508" s="6">
        <v>0</v>
      </c>
      <c r="U1508" s="5">
        <v>0</v>
      </c>
      <c r="V1508" s="6">
        <v>0</v>
      </c>
      <c r="W1508" s="5">
        <v>0</v>
      </c>
      <c r="X1508" s="6">
        <v>0</v>
      </c>
      <c r="Y1508" s="5">
        <v>0</v>
      </c>
      <c r="Z1508" s="6">
        <v>0</v>
      </c>
      <c r="AA1508" s="5">
        <v>0</v>
      </c>
      <c r="AB1508" s="6">
        <v>0</v>
      </c>
      <c r="AC1508" s="5">
        <v>0</v>
      </c>
      <c r="AD1508" s="6">
        <v>0</v>
      </c>
      <c r="AE1508" s="5">
        <v>0</v>
      </c>
      <c r="AF1508" s="6">
        <v>0</v>
      </c>
    </row>
    <row r="1509" spans="2:32" x14ac:dyDescent="0.35">
      <c r="B1509" s="1" t="s">
        <v>524</v>
      </c>
      <c r="C1509" s="5">
        <v>6.2E-4</v>
      </c>
      <c r="D1509" s="6">
        <v>0.219</v>
      </c>
      <c r="E1509" s="5">
        <v>0</v>
      </c>
      <c r="F1509" s="6">
        <v>0</v>
      </c>
      <c r="G1509" s="5">
        <v>0</v>
      </c>
      <c r="H1509" s="6">
        <v>0</v>
      </c>
      <c r="I1509" s="5">
        <v>0</v>
      </c>
      <c r="J1509" s="6">
        <v>0</v>
      </c>
      <c r="K1509" s="5">
        <v>0</v>
      </c>
      <c r="L1509" s="6">
        <v>0</v>
      </c>
      <c r="M1509" s="5">
        <v>0</v>
      </c>
      <c r="N1509" s="6">
        <v>0</v>
      </c>
      <c r="O1509" s="5">
        <v>1.576E-2</v>
      </c>
      <c r="P1509" s="6">
        <v>0.219</v>
      </c>
      <c r="Q1509" s="5">
        <v>0</v>
      </c>
      <c r="R1509" s="6">
        <v>0</v>
      </c>
      <c r="S1509" s="5">
        <v>0</v>
      </c>
      <c r="T1509" s="6">
        <v>0</v>
      </c>
      <c r="U1509" s="5">
        <v>0</v>
      </c>
      <c r="V1509" s="6">
        <v>0</v>
      </c>
      <c r="W1509" s="5">
        <v>0</v>
      </c>
      <c r="X1509" s="6">
        <v>0</v>
      </c>
      <c r="Y1509" s="5">
        <v>0</v>
      </c>
      <c r="Z1509" s="6">
        <v>0</v>
      </c>
      <c r="AA1509" s="5">
        <v>0</v>
      </c>
      <c r="AB1509" s="6">
        <v>0</v>
      </c>
      <c r="AC1509" s="5">
        <v>0</v>
      </c>
      <c r="AD1509" s="6">
        <v>0</v>
      </c>
      <c r="AE1509" s="5">
        <v>0</v>
      </c>
      <c r="AF1509" s="6">
        <v>0</v>
      </c>
    </row>
    <row r="1510" spans="2:32" x14ac:dyDescent="0.35">
      <c r="B1510" s="1" t="s">
        <v>525</v>
      </c>
      <c r="C1510" s="5">
        <v>1.0019999999999999E-2</v>
      </c>
      <c r="D1510" s="6">
        <v>3.5489999999999999</v>
      </c>
      <c r="E1510" s="5">
        <v>0</v>
      </c>
      <c r="F1510" s="6">
        <v>0</v>
      </c>
      <c r="G1510" s="5">
        <v>0</v>
      </c>
      <c r="H1510" s="6">
        <v>0</v>
      </c>
      <c r="I1510" s="5">
        <v>3.0710000000000001E-2</v>
      </c>
      <c r="J1510" s="6">
        <v>0.65300000000000002</v>
      </c>
      <c r="K1510" s="5">
        <v>0</v>
      </c>
      <c r="L1510" s="6">
        <v>0</v>
      </c>
      <c r="M1510" s="5">
        <v>0</v>
      </c>
      <c r="N1510" s="6">
        <v>0</v>
      </c>
      <c r="O1510" s="5">
        <v>0</v>
      </c>
      <c r="P1510" s="6">
        <v>0</v>
      </c>
      <c r="Q1510" s="5">
        <v>0</v>
      </c>
      <c r="R1510" s="6">
        <v>0</v>
      </c>
      <c r="S1510" s="5">
        <v>7.2959999999999997E-2</v>
      </c>
      <c r="T1510" s="6">
        <v>2.8959999999999999</v>
      </c>
      <c r="U1510" s="5">
        <v>0</v>
      </c>
      <c r="V1510" s="6">
        <v>0</v>
      </c>
      <c r="W1510" s="5">
        <v>0</v>
      </c>
      <c r="X1510" s="6">
        <v>0</v>
      </c>
      <c r="Y1510" s="5">
        <v>0</v>
      </c>
      <c r="Z1510" s="6">
        <v>0</v>
      </c>
      <c r="AA1510" s="5">
        <v>0</v>
      </c>
      <c r="AB1510" s="6">
        <v>0</v>
      </c>
      <c r="AC1510" s="5">
        <v>0</v>
      </c>
      <c r="AD1510" s="6">
        <v>0</v>
      </c>
      <c r="AE1510" s="5">
        <v>0</v>
      </c>
      <c r="AF1510" s="6">
        <v>0</v>
      </c>
    </row>
    <row r="1511" spans="2:32" x14ac:dyDescent="0.35">
      <c r="B1511" s="1" t="s">
        <v>526</v>
      </c>
      <c r="C1511" s="5">
        <v>0</v>
      </c>
      <c r="D1511" s="6">
        <v>0</v>
      </c>
      <c r="E1511" s="5">
        <v>0</v>
      </c>
      <c r="F1511" s="6">
        <v>0</v>
      </c>
      <c r="G1511" s="5">
        <v>0</v>
      </c>
      <c r="H1511" s="6">
        <v>0</v>
      </c>
      <c r="I1511" s="5">
        <v>0</v>
      </c>
      <c r="J1511" s="6">
        <v>0</v>
      </c>
      <c r="K1511" s="5">
        <v>0</v>
      </c>
      <c r="L1511" s="6">
        <v>0</v>
      </c>
      <c r="M1511" s="5">
        <v>0</v>
      </c>
      <c r="N1511" s="6">
        <v>0</v>
      </c>
      <c r="O1511" s="5">
        <v>0</v>
      </c>
      <c r="P1511" s="6">
        <v>0</v>
      </c>
      <c r="Q1511" s="5">
        <v>0</v>
      </c>
      <c r="R1511" s="6">
        <v>0</v>
      </c>
      <c r="S1511" s="5">
        <v>0</v>
      </c>
      <c r="T1511" s="6">
        <v>0</v>
      </c>
      <c r="U1511" s="5">
        <v>0</v>
      </c>
      <c r="V1511" s="6">
        <v>0</v>
      </c>
      <c r="W1511" s="5">
        <v>0</v>
      </c>
      <c r="X1511" s="6">
        <v>0</v>
      </c>
      <c r="Y1511" s="5">
        <v>0</v>
      </c>
      <c r="Z1511" s="6">
        <v>0</v>
      </c>
      <c r="AA1511" s="5">
        <v>0</v>
      </c>
      <c r="AB1511" s="6">
        <v>0</v>
      </c>
      <c r="AC1511" s="5">
        <v>0</v>
      </c>
      <c r="AD1511" s="6">
        <v>0</v>
      </c>
      <c r="AE1511" s="5">
        <v>0</v>
      </c>
      <c r="AF1511" s="6">
        <v>0</v>
      </c>
    </row>
    <row r="1512" spans="2:32" x14ac:dyDescent="0.35">
      <c r="B1512" s="2" t="s">
        <v>3</v>
      </c>
    </row>
    <row r="1513" spans="2:32" x14ac:dyDescent="0.35">
      <c r="B1513" s="1" t="s">
        <v>48</v>
      </c>
      <c r="C1513" s="5">
        <v>0</v>
      </c>
      <c r="D1513" s="6">
        <v>0</v>
      </c>
      <c r="E1513" s="5">
        <v>0</v>
      </c>
      <c r="F1513" s="6">
        <v>0</v>
      </c>
      <c r="G1513" s="5">
        <v>0</v>
      </c>
      <c r="H1513" s="6">
        <v>0</v>
      </c>
      <c r="I1513" s="5">
        <v>0</v>
      </c>
      <c r="J1513" s="6">
        <v>0</v>
      </c>
      <c r="K1513" s="5">
        <v>0</v>
      </c>
      <c r="L1513" s="6">
        <v>0</v>
      </c>
      <c r="M1513" s="5">
        <v>0</v>
      </c>
      <c r="N1513" s="6">
        <v>0</v>
      </c>
      <c r="O1513" s="5">
        <v>0</v>
      </c>
      <c r="P1513" s="6">
        <v>0</v>
      </c>
      <c r="Q1513" s="5">
        <v>0</v>
      </c>
      <c r="R1513" s="6">
        <v>0</v>
      </c>
      <c r="S1513" s="5">
        <v>0</v>
      </c>
      <c r="T1513" s="6">
        <v>0</v>
      </c>
      <c r="U1513" s="5">
        <v>0</v>
      </c>
      <c r="V1513" s="6">
        <v>0</v>
      </c>
      <c r="W1513" s="5">
        <v>0</v>
      </c>
      <c r="X1513" s="6">
        <v>0</v>
      </c>
      <c r="Y1513" s="5">
        <v>0</v>
      </c>
      <c r="Z1513" s="6">
        <v>0</v>
      </c>
      <c r="AA1513" s="5">
        <v>0</v>
      </c>
      <c r="AB1513" s="6">
        <v>0</v>
      </c>
      <c r="AC1513" s="5">
        <v>0</v>
      </c>
      <c r="AD1513" s="6">
        <v>0</v>
      </c>
      <c r="AE1513" s="5">
        <v>0</v>
      </c>
      <c r="AF1513" s="6">
        <v>0</v>
      </c>
    </row>
    <row r="1514" spans="2:32" x14ac:dyDescent="0.35">
      <c r="B1514" s="1" t="s">
        <v>527</v>
      </c>
      <c r="C1514" s="5">
        <v>0</v>
      </c>
      <c r="D1514" s="6">
        <v>0</v>
      </c>
      <c r="E1514" s="5">
        <v>0</v>
      </c>
      <c r="F1514" s="6">
        <v>0</v>
      </c>
      <c r="G1514" s="5">
        <v>0</v>
      </c>
      <c r="H1514" s="6">
        <v>0</v>
      </c>
      <c r="I1514" s="5">
        <v>0</v>
      </c>
      <c r="J1514" s="6">
        <v>0</v>
      </c>
      <c r="K1514" s="5">
        <v>0</v>
      </c>
      <c r="L1514" s="6">
        <v>0</v>
      </c>
      <c r="M1514" s="5">
        <v>0</v>
      </c>
      <c r="N1514" s="6">
        <v>0</v>
      </c>
      <c r="O1514" s="5">
        <v>0</v>
      </c>
      <c r="P1514" s="6">
        <v>0</v>
      </c>
      <c r="Q1514" s="5">
        <v>0</v>
      </c>
      <c r="R1514" s="6">
        <v>0</v>
      </c>
      <c r="S1514" s="5">
        <v>0</v>
      </c>
      <c r="T1514" s="6">
        <v>0</v>
      </c>
      <c r="U1514" s="5">
        <v>0</v>
      </c>
      <c r="V1514" s="6">
        <v>0</v>
      </c>
      <c r="W1514" s="5">
        <v>0</v>
      </c>
      <c r="X1514" s="6">
        <v>0</v>
      </c>
      <c r="Y1514" s="5">
        <v>0</v>
      </c>
      <c r="Z1514" s="6">
        <v>0</v>
      </c>
      <c r="AA1514" s="5">
        <v>0</v>
      </c>
      <c r="AB1514" s="6">
        <v>0</v>
      </c>
      <c r="AC1514" s="5">
        <v>0</v>
      </c>
      <c r="AD1514" s="6">
        <v>0</v>
      </c>
      <c r="AE1514" s="5">
        <v>0</v>
      </c>
      <c r="AF1514" s="6">
        <v>0</v>
      </c>
    </row>
    <row r="1515" spans="2:32" x14ac:dyDescent="0.35">
      <c r="B1515" s="1" t="s">
        <v>528</v>
      </c>
      <c r="C1515" s="5">
        <v>0</v>
      </c>
      <c r="D1515" s="6">
        <v>0</v>
      </c>
      <c r="E1515" s="5">
        <v>0</v>
      </c>
      <c r="F1515" s="6">
        <v>0</v>
      </c>
      <c r="G1515" s="5">
        <v>0</v>
      </c>
      <c r="H1515" s="6">
        <v>0</v>
      </c>
      <c r="I1515" s="5">
        <v>0</v>
      </c>
      <c r="J1515" s="6">
        <v>0</v>
      </c>
      <c r="K1515" s="5">
        <v>0</v>
      </c>
      <c r="L1515" s="6">
        <v>0</v>
      </c>
      <c r="M1515" s="5">
        <v>0</v>
      </c>
      <c r="N1515" s="6">
        <v>0</v>
      </c>
      <c r="O1515" s="5">
        <v>0</v>
      </c>
      <c r="P1515" s="6">
        <v>0</v>
      </c>
      <c r="Q1515" s="5">
        <v>0</v>
      </c>
      <c r="R1515" s="6">
        <v>0</v>
      </c>
      <c r="S1515" s="5">
        <v>0</v>
      </c>
      <c r="T1515" s="6">
        <v>0</v>
      </c>
      <c r="U1515" s="5">
        <v>0</v>
      </c>
      <c r="V1515" s="6">
        <v>0</v>
      </c>
      <c r="W1515" s="5">
        <v>0</v>
      </c>
      <c r="X1515" s="6">
        <v>0</v>
      </c>
      <c r="Y1515" s="5">
        <v>0</v>
      </c>
      <c r="Z1515" s="6">
        <v>0</v>
      </c>
      <c r="AA1515" s="5">
        <v>0</v>
      </c>
      <c r="AB1515" s="6">
        <v>0</v>
      </c>
      <c r="AC1515" s="5">
        <v>0</v>
      </c>
      <c r="AD1515" s="6">
        <v>0</v>
      </c>
      <c r="AE1515" s="5">
        <v>0</v>
      </c>
      <c r="AF1515" s="6">
        <v>0</v>
      </c>
    </row>
    <row r="1516" spans="2:32" x14ac:dyDescent="0.35">
      <c r="B1516" s="1" t="s">
        <v>529</v>
      </c>
      <c r="C1516" s="5">
        <v>0</v>
      </c>
      <c r="D1516" s="6">
        <v>0</v>
      </c>
      <c r="E1516" s="5">
        <v>0</v>
      </c>
      <c r="F1516" s="6">
        <v>0</v>
      </c>
      <c r="G1516" s="5">
        <v>0</v>
      </c>
      <c r="H1516" s="6">
        <v>0</v>
      </c>
      <c r="I1516" s="5">
        <v>0</v>
      </c>
      <c r="J1516" s="6">
        <v>0</v>
      </c>
      <c r="K1516" s="5">
        <v>0</v>
      </c>
      <c r="L1516" s="6">
        <v>0</v>
      </c>
      <c r="M1516" s="5">
        <v>0</v>
      </c>
      <c r="N1516" s="6">
        <v>0</v>
      </c>
      <c r="O1516" s="5">
        <v>0</v>
      </c>
      <c r="P1516" s="6">
        <v>0</v>
      </c>
      <c r="Q1516" s="5">
        <v>0</v>
      </c>
      <c r="R1516" s="6">
        <v>0</v>
      </c>
      <c r="S1516" s="5">
        <v>0</v>
      </c>
      <c r="T1516" s="6">
        <v>0</v>
      </c>
      <c r="U1516" s="5">
        <v>0</v>
      </c>
      <c r="V1516" s="6">
        <v>0</v>
      </c>
      <c r="W1516" s="5">
        <v>0</v>
      </c>
      <c r="X1516" s="6">
        <v>0</v>
      </c>
      <c r="Y1516" s="5">
        <v>0</v>
      </c>
      <c r="Z1516" s="6">
        <v>0</v>
      </c>
      <c r="AA1516" s="5">
        <v>0</v>
      </c>
      <c r="AB1516" s="6">
        <v>0</v>
      </c>
      <c r="AC1516" s="5">
        <v>0</v>
      </c>
      <c r="AD1516" s="6">
        <v>0</v>
      </c>
      <c r="AE1516" s="5">
        <v>0</v>
      </c>
      <c r="AF1516" s="6">
        <v>0</v>
      </c>
    </row>
    <row r="1517" spans="2:32" x14ac:dyDescent="0.35">
      <c r="B1517" s="1" t="s">
        <v>530</v>
      </c>
      <c r="C1517" s="5">
        <v>0</v>
      </c>
      <c r="D1517" s="6">
        <v>0</v>
      </c>
      <c r="E1517" s="5">
        <v>0</v>
      </c>
      <c r="F1517" s="6">
        <v>0</v>
      </c>
      <c r="G1517" s="5">
        <v>0</v>
      </c>
      <c r="H1517" s="6">
        <v>0</v>
      </c>
      <c r="I1517" s="5">
        <v>0</v>
      </c>
      <c r="J1517" s="6">
        <v>0</v>
      </c>
      <c r="K1517" s="5">
        <v>0</v>
      </c>
      <c r="L1517" s="6">
        <v>0</v>
      </c>
      <c r="M1517" s="5">
        <v>0</v>
      </c>
      <c r="N1517" s="6">
        <v>0</v>
      </c>
      <c r="O1517" s="5">
        <v>0</v>
      </c>
      <c r="P1517" s="6">
        <v>0</v>
      </c>
      <c r="Q1517" s="5">
        <v>0</v>
      </c>
      <c r="R1517" s="6">
        <v>0</v>
      </c>
      <c r="S1517" s="5">
        <v>0</v>
      </c>
      <c r="T1517" s="6">
        <v>0</v>
      </c>
      <c r="U1517" s="5">
        <v>0</v>
      </c>
      <c r="V1517" s="6">
        <v>0</v>
      </c>
      <c r="W1517" s="5">
        <v>0</v>
      </c>
      <c r="X1517" s="6">
        <v>0</v>
      </c>
      <c r="Y1517" s="5">
        <v>0</v>
      </c>
      <c r="Z1517" s="6">
        <v>0</v>
      </c>
      <c r="AA1517" s="5">
        <v>0</v>
      </c>
      <c r="AB1517" s="6">
        <v>0</v>
      </c>
      <c r="AC1517" s="5">
        <v>0</v>
      </c>
      <c r="AD1517" s="6">
        <v>0</v>
      </c>
      <c r="AE1517" s="5">
        <v>0</v>
      </c>
      <c r="AF1517" s="6">
        <v>0</v>
      </c>
    </row>
    <row r="1518" spans="2:32" x14ac:dyDescent="0.35">
      <c r="B1518" s="1" t="s">
        <v>53</v>
      </c>
      <c r="C1518" s="5">
        <v>0</v>
      </c>
      <c r="D1518" s="6">
        <v>0</v>
      </c>
      <c r="E1518" s="5">
        <v>0</v>
      </c>
      <c r="F1518" s="6">
        <v>0</v>
      </c>
      <c r="G1518" s="5">
        <v>0</v>
      </c>
      <c r="H1518" s="6">
        <v>0</v>
      </c>
      <c r="I1518" s="5">
        <v>0</v>
      </c>
      <c r="J1518" s="6">
        <v>0</v>
      </c>
      <c r="K1518" s="5">
        <v>0</v>
      </c>
      <c r="L1518" s="6">
        <v>0</v>
      </c>
      <c r="M1518" s="5">
        <v>0</v>
      </c>
      <c r="N1518" s="6">
        <v>0</v>
      </c>
      <c r="O1518" s="5">
        <v>0</v>
      </c>
      <c r="P1518" s="6">
        <v>0</v>
      </c>
      <c r="Q1518" s="5">
        <v>0</v>
      </c>
      <c r="R1518" s="6">
        <v>0</v>
      </c>
      <c r="S1518" s="5">
        <v>0</v>
      </c>
      <c r="T1518" s="6">
        <v>0</v>
      </c>
      <c r="U1518" s="5">
        <v>0</v>
      </c>
      <c r="V1518" s="6">
        <v>0</v>
      </c>
      <c r="W1518" s="5">
        <v>0</v>
      </c>
      <c r="X1518" s="6">
        <v>0</v>
      </c>
      <c r="Y1518" s="5">
        <v>0</v>
      </c>
      <c r="Z1518" s="6">
        <v>0</v>
      </c>
      <c r="AA1518" s="5">
        <v>0</v>
      </c>
      <c r="AB1518" s="6">
        <v>0</v>
      </c>
      <c r="AC1518" s="5">
        <v>0</v>
      </c>
      <c r="AD1518" s="6">
        <v>0</v>
      </c>
      <c r="AE1518" s="5">
        <v>0</v>
      </c>
      <c r="AF1518" s="6">
        <v>0</v>
      </c>
    </row>
    <row r="1519" spans="2:32" x14ac:dyDescent="0.35">
      <c r="B1519" s="1" t="s">
        <v>531</v>
      </c>
      <c r="C1519" s="5">
        <v>0</v>
      </c>
      <c r="D1519" s="6">
        <v>0</v>
      </c>
      <c r="E1519" s="5">
        <v>0</v>
      </c>
      <c r="F1519" s="6">
        <v>0</v>
      </c>
      <c r="G1519" s="5">
        <v>0</v>
      </c>
      <c r="H1519" s="6">
        <v>0</v>
      </c>
      <c r="I1519" s="5">
        <v>0</v>
      </c>
      <c r="J1519" s="6">
        <v>0</v>
      </c>
      <c r="K1519" s="5">
        <v>0</v>
      </c>
      <c r="L1519" s="6">
        <v>0</v>
      </c>
      <c r="M1519" s="5">
        <v>0</v>
      </c>
      <c r="N1519" s="6">
        <v>0</v>
      </c>
      <c r="O1519" s="5">
        <v>0</v>
      </c>
      <c r="P1519" s="6">
        <v>0</v>
      </c>
      <c r="Q1519" s="5">
        <v>0</v>
      </c>
      <c r="R1519" s="6">
        <v>0</v>
      </c>
      <c r="S1519" s="5">
        <v>0</v>
      </c>
      <c r="T1519" s="6">
        <v>0</v>
      </c>
      <c r="U1519" s="5">
        <v>0</v>
      </c>
      <c r="V1519" s="6">
        <v>0</v>
      </c>
      <c r="W1519" s="5">
        <v>0</v>
      </c>
      <c r="X1519" s="6">
        <v>0</v>
      </c>
      <c r="Y1519" s="5">
        <v>0</v>
      </c>
      <c r="Z1519" s="6">
        <v>0</v>
      </c>
      <c r="AA1519" s="5">
        <v>0</v>
      </c>
      <c r="AB1519" s="6">
        <v>0</v>
      </c>
      <c r="AC1519" s="5">
        <v>0</v>
      </c>
      <c r="AD1519" s="6">
        <v>0</v>
      </c>
      <c r="AE1519" s="5">
        <v>0</v>
      </c>
      <c r="AF1519" s="6">
        <v>0</v>
      </c>
    </row>
    <row r="1520" spans="2:32" x14ac:dyDescent="0.35">
      <c r="B1520" s="1" t="s">
        <v>56</v>
      </c>
      <c r="C1520" s="5">
        <v>0</v>
      </c>
      <c r="D1520" s="6">
        <v>0</v>
      </c>
      <c r="E1520" s="5">
        <v>0</v>
      </c>
      <c r="F1520" s="6">
        <v>0</v>
      </c>
      <c r="G1520" s="5">
        <v>0</v>
      </c>
      <c r="H1520" s="6">
        <v>0</v>
      </c>
      <c r="I1520" s="5">
        <v>0</v>
      </c>
      <c r="J1520" s="6">
        <v>0</v>
      </c>
      <c r="K1520" s="5">
        <v>0</v>
      </c>
      <c r="L1520" s="6">
        <v>0</v>
      </c>
      <c r="M1520" s="5">
        <v>0</v>
      </c>
      <c r="N1520" s="6">
        <v>0</v>
      </c>
      <c r="O1520" s="5">
        <v>0</v>
      </c>
      <c r="P1520" s="6">
        <v>0</v>
      </c>
      <c r="Q1520" s="5">
        <v>0</v>
      </c>
      <c r="R1520" s="6">
        <v>0</v>
      </c>
      <c r="S1520" s="5">
        <v>0</v>
      </c>
      <c r="T1520" s="6">
        <v>0</v>
      </c>
      <c r="U1520" s="5">
        <v>0</v>
      </c>
      <c r="V1520" s="6">
        <v>0</v>
      </c>
      <c r="W1520" s="5">
        <v>0</v>
      </c>
      <c r="X1520" s="6">
        <v>0</v>
      </c>
      <c r="Y1520" s="5">
        <v>0</v>
      </c>
      <c r="Z1520" s="6">
        <v>0</v>
      </c>
      <c r="AA1520" s="5">
        <v>0</v>
      </c>
      <c r="AB1520" s="6">
        <v>0</v>
      </c>
      <c r="AC1520" s="5">
        <v>0</v>
      </c>
      <c r="AD1520" s="6">
        <v>0</v>
      </c>
      <c r="AE1520" s="5">
        <v>0</v>
      </c>
      <c r="AF1520" s="6">
        <v>0</v>
      </c>
    </row>
    <row r="1521" spans="2:32" x14ac:dyDescent="0.35">
      <c r="B1521" s="1" t="s">
        <v>532</v>
      </c>
      <c r="C1521" s="5">
        <v>0</v>
      </c>
      <c r="D1521" s="6">
        <v>0</v>
      </c>
      <c r="E1521" s="5">
        <v>0</v>
      </c>
      <c r="F1521" s="6">
        <v>0</v>
      </c>
      <c r="G1521" s="5">
        <v>0</v>
      </c>
      <c r="H1521" s="6">
        <v>0</v>
      </c>
      <c r="I1521" s="5">
        <v>0</v>
      </c>
      <c r="J1521" s="6">
        <v>0</v>
      </c>
      <c r="K1521" s="5">
        <v>0</v>
      </c>
      <c r="L1521" s="6">
        <v>0</v>
      </c>
      <c r="M1521" s="5">
        <v>0</v>
      </c>
      <c r="N1521" s="6">
        <v>0</v>
      </c>
      <c r="O1521" s="5">
        <v>0</v>
      </c>
      <c r="P1521" s="6">
        <v>0</v>
      </c>
      <c r="Q1521" s="5">
        <v>0</v>
      </c>
      <c r="R1521" s="6">
        <v>0</v>
      </c>
      <c r="S1521" s="5">
        <v>0</v>
      </c>
      <c r="T1521" s="6">
        <v>0</v>
      </c>
      <c r="U1521" s="5">
        <v>0</v>
      </c>
      <c r="V1521" s="6">
        <v>0</v>
      </c>
      <c r="W1521" s="5">
        <v>0</v>
      </c>
      <c r="X1521" s="6">
        <v>0</v>
      </c>
      <c r="Y1521" s="5">
        <v>0</v>
      </c>
      <c r="Z1521" s="6">
        <v>0</v>
      </c>
      <c r="AA1521" s="5">
        <v>0</v>
      </c>
      <c r="AB1521" s="6">
        <v>0</v>
      </c>
      <c r="AC1521" s="5">
        <v>0</v>
      </c>
      <c r="AD1521" s="6">
        <v>0</v>
      </c>
      <c r="AE1521" s="5">
        <v>0</v>
      </c>
      <c r="AF1521" s="6">
        <v>0</v>
      </c>
    </row>
    <row r="1522" spans="2:32" x14ac:dyDescent="0.35">
      <c r="B1522" s="1" t="s">
        <v>533</v>
      </c>
      <c r="C1522" s="5">
        <v>0.24209</v>
      </c>
      <c r="D1522" s="6">
        <v>85.760999999999996</v>
      </c>
      <c r="E1522" s="5">
        <v>0.24504999999999999</v>
      </c>
      <c r="F1522" s="6">
        <v>4.4880000000000004</v>
      </c>
      <c r="G1522" s="5">
        <v>0.47287000000000001</v>
      </c>
      <c r="H1522" s="6">
        <v>12.29</v>
      </c>
      <c r="I1522" s="5">
        <v>0.43637999999999999</v>
      </c>
      <c r="J1522" s="6">
        <v>9.2789999999999999</v>
      </c>
      <c r="K1522" s="5">
        <v>0.12878999999999999</v>
      </c>
      <c r="L1522" s="6">
        <v>2.9409999999999998</v>
      </c>
      <c r="M1522" s="5">
        <v>0.37806000000000001</v>
      </c>
      <c r="N1522" s="6">
        <v>5.6429999999999998</v>
      </c>
      <c r="O1522" s="5">
        <v>0.49807000000000001</v>
      </c>
      <c r="P1522" s="6">
        <v>6.92</v>
      </c>
      <c r="Q1522" s="5">
        <v>0.29479</v>
      </c>
      <c r="R1522" s="6">
        <v>4.5179999999999998</v>
      </c>
      <c r="S1522" s="5">
        <v>0.26895000000000002</v>
      </c>
      <c r="T1522" s="6">
        <v>10.676</v>
      </c>
      <c r="U1522" s="5">
        <v>0.29122999999999999</v>
      </c>
      <c r="V1522" s="6">
        <v>6.0179999999999998</v>
      </c>
      <c r="W1522" s="5">
        <v>0.21634999999999999</v>
      </c>
      <c r="X1522" s="6">
        <v>1.0369999999999999</v>
      </c>
      <c r="Y1522" s="5">
        <v>0.13186999999999999</v>
      </c>
      <c r="Z1522" s="6">
        <v>3.7229999999999999</v>
      </c>
      <c r="AA1522" s="5">
        <v>0.18991</v>
      </c>
      <c r="AB1522" s="6">
        <v>7.6020000000000003</v>
      </c>
      <c r="AC1522" s="5">
        <v>0.12331</v>
      </c>
      <c r="AD1522" s="6">
        <v>6.9050000000000002</v>
      </c>
      <c r="AE1522" s="5">
        <v>0.11524</v>
      </c>
      <c r="AF1522" s="6">
        <v>3.722</v>
      </c>
    </row>
    <row r="1523" spans="2:32" x14ac:dyDescent="0.35">
      <c r="B1523" s="1" t="s">
        <v>58</v>
      </c>
      <c r="C1523" s="5">
        <v>0</v>
      </c>
      <c r="D1523" s="6">
        <v>0</v>
      </c>
      <c r="E1523" s="5">
        <v>0</v>
      </c>
      <c r="F1523" s="6">
        <v>0</v>
      </c>
      <c r="G1523" s="5">
        <v>0</v>
      </c>
      <c r="H1523" s="6">
        <v>0</v>
      </c>
      <c r="I1523" s="5">
        <v>0</v>
      </c>
      <c r="J1523" s="6">
        <v>0</v>
      </c>
      <c r="K1523" s="5">
        <v>0</v>
      </c>
      <c r="L1523" s="6">
        <v>0</v>
      </c>
      <c r="M1523" s="5">
        <v>0</v>
      </c>
      <c r="N1523" s="6">
        <v>0</v>
      </c>
      <c r="O1523" s="5">
        <v>0</v>
      </c>
      <c r="P1523" s="6">
        <v>0</v>
      </c>
      <c r="Q1523" s="5">
        <v>0</v>
      </c>
      <c r="R1523" s="6">
        <v>0</v>
      </c>
      <c r="S1523" s="5">
        <v>0</v>
      </c>
      <c r="T1523" s="6">
        <v>0</v>
      </c>
      <c r="U1523" s="5">
        <v>0</v>
      </c>
      <c r="V1523" s="6">
        <v>0</v>
      </c>
      <c r="W1523" s="5">
        <v>0</v>
      </c>
      <c r="X1523" s="6">
        <v>0</v>
      </c>
      <c r="Y1523" s="5">
        <v>0</v>
      </c>
      <c r="Z1523" s="6">
        <v>0</v>
      </c>
      <c r="AA1523" s="5">
        <v>0</v>
      </c>
      <c r="AB1523" s="6">
        <v>0</v>
      </c>
      <c r="AC1523" s="5">
        <v>0</v>
      </c>
      <c r="AD1523" s="6">
        <v>0</v>
      </c>
      <c r="AE1523" s="5">
        <v>0</v>
      </c>
      <c r="AF1523" s="6">
        <v>0</v>
      </c>
    </row>
    <row r="1524" spans="2:32" x14ac:dyDescent="0.35">
      <c r="B1524" s="1" t="s">
        <v>534</v>
      </c>
      <c r="C1524" s="5">
        <v>0</v>
      </c>
      <c r="D1524" s="6">
        <v>0</v>
      </c>
      <c r="E1524" s="5">
        <v>0</v>
      </c>
      <c r="F1524" s="6">
        <v>0</v>
      </c>
      <c r="G1524" s="5">
        <v>0</v>
      </c>
      <c r="H1524" s="6">
        <v>0</v>
      </c>
      <c r="I1524" s="5">
        <v>0</v>
      </c>
      <c r="J1524" s="6">
        <v>0</v>
      </c>
      <c r="K1524" s="5">
        <v>0</v>
      </c>
      <c r="L1524" s="6">
        <v>0</v>
      </c>
      <c r="M1524" s="5">
        <v>0</v>
      </c>
      <c r="N1524" s="6">
        <v>0</v>
      </c>
      <c r="O1524" s="5">
        <v>0</v>
      </c>
      <c r="P1524" s="6">
        <v>0</v>
      </c>
      <c r="Q1524" s="5">
        <v>0</v>
      </c>
      <c r="R1524" s="6">
        <v>0</v>
      </c>
      <c r="S1524" s="5">
        <v>0</v>
      </c>
      <c r="T1524" s="6">
        <v>0</v>
      </c>
      <c r="U1524" s="5">
        <v>0</v>
      </c>
      <c r="V1524" s="6">
        <v>0</v>
      </c>
      <c r="W1524" s="5">
        <v>0</v>
      </c>
      <c r="X1524" s="6">
        <v>0</v>
      </c>
      <c r="Y1524" s="5">
        <v>0</v>
      </c>
      <c r="Z1524" s="6">
        <v>0</v>
      </c>
      <c r="AA1524" s="5">
        <v>0</v>
      </c>
      <c r="AB1524" s="6">
        <v>0</v>
      </c>
      <c r="AC1524" s="5">
        <v>0</v>
      </c>
      <c r="AD1524" s="6">
        <v>0</v>
      </c>
      <c r="AE1524" s="5">
        <v>0</v>
      </c>
      <c r="AF1524" s="6">
        <v>0</v>
      </c>
    </row>
    <row r="1525" spans="2:32" x14ac:dyDescent="0.35">
      <c r="B1525" s="1" t="s">
        <v>535</v>
      </c>
      <c r="C1525" s="5">
        <v>5.9999999999999995E-4</v>
      </c>
      <c r="D1525" s="6">
        <v>0.21299999999999999</v>
      </c>
      <c r="E1525" s="5">
        <v>0</v>
      </c>
      <c r="F1525" s="6">
        <v>0</v>
      </c>
      <c r="G1525" s="5">
        <v>0</v>
      </c>
      <c r="H1525" s="6">
        <v>0</v>
      </c>
      <c r="I1525" s="5">
        <v>0</v>
      </c>
      <c r="J1525" s="6">
        <v>0</v>
      </c>
      <c r="K1525" s="5">
        <v>0</v>
      </c>
      <c r="L1525" s="6">
        <v>0</v>
      </c>
      <c r="M1525" s="5">
        <v>0</v>
      </c>
      <c r="N1525" s="6">
        <v>0</v>
      </c>
      <c r="O1525" s="5">
        <v>0</v>
      </c>
      <c r="P1525" s="6">
        <v>0</v>
      </c>
      <c r="Q1525" s="5">
        <v>1.3899999999999999E-2</v>
      </c>
      <c r="R1525" s="6">
        <v>0.21299999999999999</v>
      </c>
      <c r="S1525" s="5">
        <v>0</v>
      </c>
      <c r="T1525" s="6">
        <v>0</v>
      </c>
      <c r="U1525" s="5">
        <v>0</v>
      </c>
      <c r="V1525" s="6">
        <v>0</v>
      </c>
      <c r="W1525" s="5">
        <v>0</v>
      </c>
      <c r="X1525" s="6">
        <v>0</v>
      </c>
      <c r="Y1525" s="5">
        <v>0</v>
      </c>
      <c r="Z1525" s="6">
        <v>0</v>
      </c>
      <c r="AA1525" s="5">
        <v>0</v>
      </c>
      <c r="AB1525" s="6">
        <v>0</v>
      </c>
      <c r="AC1525" s="5">
        <v>0</v>
      </c>
      <c r="AD1525" s="6">
        <v>0</v>
      </c>
      <c r="AE1525" s="5">
        <v>0</v>
      </c>
      <c r="AF1525" s="6">
        <v>0</v>
      </c>
    </row>
    <row r="1526" spans="2:32" x14ac:dyDescent="0.35">
      <c r="B1526" s="1" t="s">
        <v>61</v>
      </c>
      <c r="C1526" s="5">
        <v>1.304E-2</v>
      </c>
      <c r="D1526" s="6">
        <v>4.6189999999999998</v>
      </c>
      <c r="E1526" s="5">
        <v>0</v>
      </c>
      <c r="F1526" s="6">
        <v>0</v>
      </c>
      <c r="G1526" s="5">
        <v>6.3829999999999998E-2</v>
      </c>
      <c r="H1526" s="6">
        <v>1.659</v>
      </c>
      <c r="I1526" s="5">
        <v>4.7500000000000001E-2</v>
      </c>
      <c r="J1526" s="6">
        <v>1.01</v>
      </c>
      <c r="K1526" s="5">
        <v>4.9840000000000002E-2</v>
      </c>
      <c r="L1526" s="6">
        <v>1.1379999999999999</v>
      </c>
      <c r="M1526" s="5">
        <v>1.695E-2</v>
      </c>
      <c r="N1526" s="6">
        <v>0.253</v>
      </c>
      <c r="O1526" s="5">
        <v>4.0230000000000002E-2</v>
      </c>
      <c r="P1526" s="6">
        <v>0.55900000000000005</v>
      </c>
      <c r="Q1526" s="5">
        <v>0</v>
      </c>
      <c r="R1526" s="6">
        <v>0</v>
      </c>
      <c r="S1526" s="5">
        <v>0</v>
      </c>
      <c r="T1526" s="6">
        <v>0</v>
      </c>
      <c r="U1526" s="5">
        <v>0</v>
      </c>
      <c r="V1526" s="6">
        <v>0</v>
      </c>
      <c r="W1526" s="5">
        <v>0</v>
      </c>
      <c r="X1526" s="6">
        <v>0</v>
      </c>
      <c r="Y1526" s="5">
        <v>0</v>
      </c>
      <c r="Z1526" s="6">
        <v>0</v>
      </c>
      <c r="AA1526" s="5">
        <v>0</v>
      </c>
      <c r="AB1526" s="6">
        <v>0</v>
      </c>
      <c r="AC1526" s="5">
        <v>0</v>
      </c>
      <c r="AD1526" s="6">
        <v>0</v>
      </c>
      <c r="AE1526" s="5">
        <v>0</v>
      </c>
      <c r="AF1526" s="6">
        <v>0</v>
      </c>
    </row>
    <row r="1527" spans="2:32" x14ac:dyDescent="0.35">
      <c r="B1527" s="1" t="s">
        <v>536</v>
      </c>
      <c r="C1527" s="5">
        <v>3.8E-3</v>
      </c>
      <c r="D1527" s="6">
        <v>1.347</v>
      </c>
      <c r="E1527" s="5">
        <v>0</v>
      </c>
      <c r="F1527" s="6">
        <v>0</v>
      </c>
      <c r="G1527" s="5">
        <v>0</v>
      </c>
      <c r="H1527" s="6">
        <v>0</v>
      </c>
      <c r="I1527" s="5">
        <v>0</v>
      </c>
      <c r="J1527" s="6">
        <v>0</v>
      </c>
      <c r="K1527" s="5">
        <v>0</v>
      </c>
      <c r="L1527" s="6">
        <v>0</v>
      </c>
      <c r="M1527" s="5">
        <v>9.0240000000000001E-2</v>
      </c>
      <c r="N1527" s="6">
        <v>1.347</v>
      </c>
      <c r="O1527" s="5">
        <v>0</v>
      </c>
      <c r="P1527" s="6">
        <v>0</v>
      </c>
      <c r="Q1527" s="5">
        <v>0</v>
      </c>
      <c r="R1527" s="6">
        <v>0</v>
      </c>
      <c r="S1527" s="5">
        <v>0</v>
      </c>
      <c r="T1527" s="6">
        <v>0</v>
      </c>
      <c r="U1527" s="5">
        <v>0</v>
      </c>
      <c r="V1527" s="6">
        <v>0</v>
      </c>
      <c r="W1527" s="5">
        <v>0</v>
      </c>
      <c r="X1527" s="6">
        <v>0</v>
      </c>
      <c r="Y1527" s="5">
        <v>0</v>
      </c>
      <c r="Z1527" s="6">
        <v>0</v>
      </c>
      <c r="AA1527" s="5">
        <v>0</v>
      </c>
      <c r="AB1527" s="6">
        <v>0</v>
      </c>
      <c r="AC1527" s="5">
        <v>0</v>
      </c>
      <c r="AD1527" s="6">
        <v>0</v>
      </c>
      <c r="AE1527" s="5">
        <v>0</v>
      </c>
      <c r="AF1527" s="6">
        <v>0</v>
      </c>
    </row>
    <row r="1528" spans="2:32" x14ac:dyDescent="0.35">
      <c r="B1528" s="1" t="s">
        <v>537</v>
      </c>
      <c r="C1528" s="5">
        <v>0</v>
      </c>
      <c r="D1528" s="6">
        <v>0</v>
      </c>
      <c r="E1528" s="5">
        <v>0</v>
      </c>
      <c r="F1528" s="6">
        <v>0</v>
      </c>
      <c r="G1528" s="5">
        <v>0</v>
      </c>
      <c r="H1528" s="6">
        <v>0</v>
      </c>
      <c r="I1528" s="5">
        <v>0</v>
      </c>
      <c r="J1528" s="6">
        <v>0</v>
      </c>
      <c r="K1528" s="5">
        <v>0</v>
      </c>
      <c r="L1528" s="6">
        <v>0</v>
      </c>
      <c r="M1528" s="5">
        <v>0</v>
      </c>
      <c r="N1528" s="6">
        <v>0</v>
      </c>
      <c r="O1528" s="5">
        <v>0</v>
      </c>
      <c r="P1528" s="6">
        <v>0</v>
      </c>
      <c r="Q1528" s="5">
        <v>0</v>
      </c>
      <c r="R1528" s="6">
        <v>0</v>
      </c>
      <c r="S1528" s="5">
        <v>0</v>
      </c>
      <c r="T1528" s="6">
        <v>0</v>
      </c>
      <c r="U1528" s="5">
        <v>0</v>
      </c>
      <c r="V1528" s="6">
        <v>0</v>
      </c>
      <c r="W1528" s="5">
        <v>0</v>
      </c>
      <c r="X1528" s="6">
        <v>0</v>
      </c>
      <c r="Y1528" s="5">
        <v>0</v>
      </c>
      <c r="Z1528" s="6">
        <v>0</v>
      </c>
      <c r="AA1528" s="5">
        <v>0</v>
      </c>
      <c r="AB1528" s="6">
        <v>0</v>
      </c>
      <c r="AC1528" s="5">
        <v>0</v>
      </c>
      <c r="AD1528" s="6">
        <v>0</v>
      </c>
      <c r="AE1528" s="5">
        <v>0</v>
      </c>
      <c r="AF1528" s="6">
        <v>0</v>
      </c>
    </row>
    <row r="1529" spans="2:32" x14ac:dyDescent="0.35">
      <c r="B1529" s="1" t="s">
        <v>538</v>
      </c>
      <c r="C1529" s="5">
        <v>0</v>
      </c>
      <c r="D1529" s="6">
        <v>0</v>
      </c>
      <c r="E1529" s="5">
        <v>0</v>
      </c>
      <c r="F1529" s="6">
        <v>0</v>
      </c>
      <c r="G1529" s="5">
        <v>0</v>
      </c>
      <c r="H1529" s="6">
        <v>0</v>
      </c>
      <c r="I1529" s="5">
        <v>0</v>
      </c>
      <c r="J1529" s="6">
        <v>0</v>
      </c>
      <c r="K1529" s="5">
        <v>0</v>
      </c>
      <c r="L1529" s="6">
        <v>0</v>
      </c>
      <c r="M1529" s="5">
        <v>0</v>
      </c>
      <c r="N1529" s="6">
        <v>0</v>
      </c>
      <c r="O1529" s="5">
        <v>0</v>
      </c>
      <c r="P1529" s="6">
        <v>0</v>
      </c>
      <c r="Q1529" s="5">
        <v>0</v>
      </c>
      <c r="R1529" s="6">
        <v>0</v>
      </c>
      <c r="S1529" s="5">
        <v>0</v>
      </c>
      <c r="T1529" s="6">
        <v>0</v>
      </c>
      <c r="U1529" s="5">
        <v>0</v>
      </c>
      <c r="V1529" s="6">
        <v>0</v>
      </c>
      <c r="W1529" s="5">
        <v>0</v>
      </c>
      <c r="X1529" s="6">
        <v>0</v>
      </c>
      <c r="Y1529" s="5">
        <v>0</v>
      </c>
      <c r="Z1529" s="6">
        <v>0</v>
      </c>
      <c r="AA1529" s="5">
        <v>0</v>
      </c>
      <c r="AB1529" s="6">
        <v>0</v>
      </c>
      <c r="AC1529" s="5">
        <v>0</v>
      </c>
      <c r="AD1529" s="6">
        <v>0</v>
      </c>
      <c r="AE1529" s="5">
        <v>0</v>
      </c>
      <c r="AF1529" s="6">
        <v>0</v>
      </c>
    </row>
    <row r="1530" spans="2:32" x14ac:dyDescent="0.35">
      <c r="B1530" s="1" t="s">
        <v>539</v>
      </c>
      <c r="C1530" s="5">
        <v>6.3400000000000001E-3</v>
      </c>
      <c r="D1530" s="6">
        <v>2.2450000000000001</v>
      </c>
      <c r="E1530" s="5">
        <v>0</v>
      </c>
      <c r="F1530" s="6">
        <v>0</v>
      </c>
      <c r="G1530" s="5">
        <v>0</v>
      </c>
      <c r="H1530" s="6">
        <v>0</v>
      </c>
      <c r="I1530" s="5">
        <v>0</v>
      </c>
      <c r="J1530" s="6">
        <v>0</v>
      </c>
      <c r="K1530" s="5">
        <v>0</v>
      </c>
      <c r="L1530" s="6">
        <v>0</v>
      </c>
      <c r="M1530" s="5">
        <v>0</v>
      </c>
      <c r="N1530" s="6">
        <v>0</v>
      </c>
      <c r="O1530" s="5">
        <v>0</v>
      </c>
      <c r="P1530" s="6">
        <v>0</v>
      </c>
      <c r="Q1530" s="5">
        <v>0</v>
      </c>
      <c r="R1530" s="6">
        <v>0</v>
      </c>
      <c r="S1530" s="5">
        <v>0</v>
      </c>
      <c r="T1530" s="6">
        <v>0</v>
      </c>
      <c r="U1530" s="5">
        <v>0</v>
      </c>
      <c r="V1530" s="6">
        <v>0</v>
      </c>
      <c r="W1530" s="5">
        <v>0</v>
      </c>
      <c r="X1530" s="6">
        <v>0</v>
      </c>
      <c r="Y1530" s="5">
        <v>7.9519999999999993E-2</v>
      </c>
      <c r="Z1530" s="6">
        <v>2.2450000000000001</v>
      </c>
      <c r="AA1530" s="5">
        <v>0</v>
      </c>
      <c r="AB1530" s="6">
        <v>0</v>
      </c>
      <c r="AC1530" s="5">
        <v>0</v>
      </c>
      <c r="AD1530" s="6">
        <v>0</v>
      </c>
      <c r="AE1530" s="5">
        <v>0</v>
      </c>
      <c r="AF1530" s="6">
        <v>0</v>
      </c>
    </row>
    <row r="1531" spans="2:32" x14ac:dyDescent="0.35">
      <c r="B1531" s="1" t="s">
        <v>540</v>
      </c>
      <c r="C1531" s="5">
        <v>0</v>
      </c>
      <c r="D1531" s="6">
        <v>0</v>
      </c>
      <c r="E1531" s="5">
        <v>0</v>
      </c>
      <c r="F1531" s="6">
        <v>0</v>
      </c>
      <c r="G1531" s="5">
        <v>0</v>
      </c>
      <c r="H1531" s="6">
        <v>0</v>
      </c>
      <c r="I1531" s="5">
        <v>0</v>
      </c>
      <c r="J1531" s="6">
        <v>0</v>
      </c>
      <c r="K1531" s="5">
        <v>0</v>
      </c>
      <c r="L1531" s="6">
        <v>0</v>
      </c>
      <c r="M1531" s="5">
        <v>0</v>
      </c>
      <c r="N1531" s="6">
        <v>0</v>
      </c>
      <c r="O1531" s="5">
        <v>0</v>
      </c>
      <c r="P1531" s="6">
        <v>0</v>
      </c>
      <c r="Q1531" s="5">
        <v>0</v>
      </c>
      <c r="R1531" s="6">
        <v>0</v>
      </c>
      <c r="S1531" s="5">
        <v>0</v>
      </c>
      <c r="T1531" s="6">
        <v>0</v>
      </c>
      <c r="U1531" s="5">
        <v>0</v>
      </c>
      <c r="V1531" s="6">
        <v>0</v>
      </c>
      <c r="W1531" s="5">
        <v>0</v>
      </c>
      <c r="X1531" s="6">
        <v>0</v>
      </c>
      <c r="Y1531" s="5">
        <v>0</v>
      </c>
      <c r="Z1531" s="6">
        <v>0</v>
      </c>
      <c r="AA1531" s="5">
        <v>0</v>
      </c>
      <c r="AB1531" s="6">
        <v>0</v>
      </c>
      <c r="AC1531" s="5">
        <v>0</v>
      </c>
      <c r="AD1531" s="6">
        <v>0</v>
      </c>
      <c r="AE1531" s="5">
        <v>0</v>
      </c>
      <c r="AF1531" s="6">
        <v>0</v>
      </c>
    </row>
    <row r="1532" spans="2:32" x14ac:dyDescent="0.35">
      <c r="B1532" s="2" t="s">
        <v>4</v>
      </c>
    </row>
    <row r="1533" spans="2:32" x14ac:dyDescent="0.35">
      <c r="B1533" s="1" t="s">
        <v>63</v>
      </c>
      <c r="C1533" s="5">
        <v>0</v>
      </c>
      <c r="D1533" s="6">
        <v>0</v>
      </c>
      <c r="E1533" s="5">
        <v>0</v>
      </c>
      <c r="F1533" s="6">
        <v>0</v>
      </c>
      <c r="G1533" s="5">
        <v>0</v>
      </c>
      <c r="H1533" s="6">
        <v>0</v>
      </c>
      <c r="I1533" s="5">
        <v>0</v>
      </c>
      <c r="J1533" s="6">
        <v>0</v>
      </c>
      <c r="K1533" s="5">
        <v>0</v>
      </c>
      <c r="L1533" s="6">
        <v>0</v>
      </c>
      <c r="M1533" s="5">
        <v>0</v>
      </c>
      <c r="N1533" s="6">
        <v>0</v>
      </c>
      <c r="O1533" s="5">
        <v>0</v>
      </c>
      <c r="P1533" s="6">
        <v>0</v>
      </c>
      <c r="Q1533" s="5">
        <v>0</v>
      </c>
      <c r="R1533" s="6">
        <v>0</v>
      </c>
      <c r="S1533" s="5">
        <v>0</v>
      </c>
      <c r="T1533" s="6">
        <v>0</v>
      </c>
      <c r="U1533" s="5">
        <v>0</v>
      </c>
      <c r="V1533" s="6">
        <v>0</v>
      </c>
      <c r="W1533" s="5">
        <v>0</v>
      </c>
      <c r="X1533" s="6">
        <v>0</v>
      </c>
      <c r="Y1533" s="5">
        <v>0</v>
      </c>
      <c r="Z1533" s="6">
        <v>0</v>
      </c>
      <c r="AA1533" s="5">
        <v>0</v>
      </c>
      <c r="AB1533" s="6">
        <v>0</v>
      </c>
      <c r="AC1533" s="5">
        <v>0</v>
      </c>
      <c r="AD1533" s="6">
        <v>0</v>
      </c>
      <c r="AE1533" s="5">
        <v>0</v>
      </c>
      <c r="AF1533" s="6">
        <v>0</v>
      </c>
    </row>
    <row r="1534" spans="2:32" x14ac:dyDescent="0.35">
      <c r="B1534" s="1" t="s">
        <v>541</v>
      </c>
      <c r="C1534" s="5">
        <v>0</v>
      </c>
      <c r="D1534" s="6">
        <v>0</v>
      </c>
      <c r="E1534" s="5">
        <v>0</v>
      </c>
      <c r="F1534" s="6">
        <v>0</v>
      </c>
      <c r="G1534" s="5">
        <v>0</v>
      </c>
      <c r="H1534" s="6">
        <v>0</v>
      </c>
      <c r="I1534" s="5">
        <v>0</v>
      </c>
      <c r="J1534" s="6">
        <v>0</v>
      </c>
      <c r="K1534" s="5">
        <v>0</v>
      </c>
      <c r="L1534" s="6">
        <v>0</v>
      </c>
      <c r="M1534" s="5">
        <v>0</v>
      </c>
      <c r="N1534" s="6">
        <v>0</v>
      </c>
      <c r="O1534" s="5">
        <v>0</v>
      </c>
      <c r="P1534" s="6">
        <v>0</v>
      </c>
      <c r="Q1534" s="5">
        <v>0</v>
      </c>
      <c r="R1534" s="6">
        <v>0</v>
      </c>
      <c r="S1534" s="5">
        <v>0</v>
      </c>
      <c r="T1534" s="6">
        <v>0</v>
      </c>
      <c r="U1534" s="5">
        <v>0</v>
      </c>
      <c r="V1534" s="6">
        <v>0</v>
      </c>
      <c r="W1534" s="5">
        <v>0</v>
      </c>
      <c r="X1534" s="6">
        <v>0</v>
      </c>
      <c r="Y1534" s="5">
        <v>0</v>
      </c>
      <c r="Z1534" s="6">
        <v>0</v>
      </c>
      <c r="AA1534" s="5">
        <v>0</v>
      </c>
      <c r="AB1534" s="6">
        <v>0</v>
      </c>
      <c r="AC1534" s="5">
        <v>0</v>
      </c>
      <c r="AD1534" s="6">
        <v>0</v>
      </c>
      <c r="AE1534" s="5">
        <v>0</v>
      </c>
      <c r="AF1534" s="6">
        <v>0</v>
      </c>
    </row>
    <row r="1535" spans="2:32" x14ac:dyDescent="0.35">
      <c r="B1535" s="1" t="s">
        <v>542</v>
      </c>
      <c r="C1535" s="5">
        <v>0</v>
      </c>
      <c r="D1535" s="6">
        <v>0</v>
      </c>
      <c r="E1535" s="5">
        <v>0</v>
      </c>
      <c r="F1535" s="6">
        <v>0</v>
      </c>
      <c r="G1535" s="5">
        <v>0</v>
      </c>
      <c r="H1535" s="6">
        <v>0</v>
      </c>
      <c r="I1535" s="5">
        <v>0</v>
      </c>
      <c r="J1535" s="6">
        <v>0</v>
      </c>
      <c r="K1535" s="5">
        <v>0</v>
      </c>
      <c r="L1535" s="6">
        <v>0</v>
      </c>
      <c r="M1535" s="5">
        <v>0</v>
      </c>
      <c r="N1535" s="6">
        <v>0</v>
      </c>
      <c r="O1535" s="5">
        <v>0</v>
      </c>
      <c r="P1535" s="6">
        <v>0</v>
      </c>
      <c r="Q1535" s="5">
        <v>0</v>
      </c>
      <c r="R1535" s="6">
        <v>0</v>
      </c>
      <c r="S1535" s="5">
        <v>0</v>
      </c>
      <c r="T1535" s="6">
        <v>0</v>
      </c>
      <c r="U1535" s="5">
        <v>0</v>
      </c>
      <c r="V1535" s="6">
        <v>0</v>
      </c>
      <c r="W1535" s="5">
        <v>0</v>
      </c>
      <c r="X1535" s="6">
        <v>0</v>
      </c>
      <c r="Y1535" s="5">
        <v>0</v>
      </c>
      <c r="Z1535" s="6">
        <v>0</v>
      </c>
      <c r="AA1535" s="5">
        <v>0</v>
      </c>
      <c r="AB1535" s="6">
        <v>0</v>
      </c>
      <c r="AC1535" s="5">
        <v>0</v>
      </c>
      <c r="AD1535" s="6">
        <v>0</v>
      </c>
      <c r="AE1535" s="5">
        <v>0</v>
      </c>
      <c r="AF1535" s="6">
        <v>0</v>
      </c>
    </row>
    <row r="1536" spans="2:32" x14ac:dyDescent="0.35">
      <c r="B1536" s="1" t="s">
        <v>543</v>
      </c>
      <c r="C1536" s="5">
        <v>0</v>
      </c>
      <c r="D1536" s="6">
        <v>0</v>
      </c>
      <c r="E1536" s="5">
        <v>0</v>
      </c>
      <c r="F1536" s="6">
        <v>0</v>
      </c>
      <c r="G1536" s="5">
        <v>0</v>
      </c>
      <c r="H1536" s="6">
        <v>0</v>
      </c>
      <c r="I1536" s="5">
        <v>0</v>
      </c>
      <c r="J1536" s="6">
        <v>0</v>
      </c>
      <c r="K1536" s="5">
        <v>0</v>
      </c>
      <c r="L1536" s="6">
        <v>0</v>
      </c>
      <c r="M1536" s="5">
        <v>0</v>
      </c>
      <c r="N1536" s="6">
        <v>0</v>
      </c>
      <c r="O1536" s="5">
        <v>0</v>
      </c>
      <c r="P1536" s="6">
        <v>0</v>
      </c>
      <c r="Q1536" s="5">
        <v>0</v>
      </c>
      <c r="R1536" s="6">
        <v>0</v>
      </c>
      <c r="S1536" s="5">
        <v>0</v>
      </c>
      <c r="T1536" s="6">
        <v>0</v>
      </c>
      <c r="U1536" s="5">
        <v>0</v>
      </c>
      <c r="V1536" s="6">
        <v>0</v>
      </c>
      <c r="W1536" s="5">
        <v>0</v>
      </c>
      <c r="X1536" s="6">
        <v>0</v>
      </c>
      <c r="Y1536" s="5">
        <v>0</v>
      </c>
      <c r="Z1536" s="6">
        <v>0</v>
      </c>
      <c r="AA1536" s="5">
        <v>0</v>
      </c>
      <c r="AB1536" s="6">
        <v>0</v>
      </c>
      <c r="AC1536" s="5">
        <v>0</v>
      </c>
      <c r="AD1536" s="6">
        <v>0</v>
      </c>
      <c r="AE1536" s="5">
        <v>0</v>
      </c>
      <c r="AF1536" s="6">
        <v>0</v>
      </c>
    </row>
    <row r="1537" spans="2:32" x14ac:dyDescent="0.35">
      <c r="B1537" s="1" t="s">
        <v>544</v>
      </c>
      <c r="C1537" s="5">
        <v>0</v>
      </c>
      <c r="D1537" s="6">
        <v>0</v>
      </c>
      <c r="E1537" s="5">
        <v>0</v>
      </c>
      <c r="F1537" s="6">
        <v>0</v>
      </c>
      <c r="G1537" s="5">
        <v>0</v>
      </c>
      <c r="H1537" s="6">
        <v>0</v>
      </c>
      <c r="I1537" s="5">
        <v>0</v>
      </c>
      <c r="J1537" s="6">
        <v>0</v>
      </c>
      <c r="K1537" s="5">
        <v>0</v>
      </c>
      <c r="L1537" s="6">
        <v>0</v>
      </c>
      <c r="M1537" s="5">
        <v>0</v>
      </c>
      <c r="N1537" s="6">
        <v>0</v>
      </c>
      <c r="O1537" s="5">
        <v>0</v>
      </c>
      <c r="P1537" s="6">
        <v>0</v>
      </c>
      <c r="Q1537" s="5">
        <v>0</v>
      </c>
      <c r="R1537" s="6">
        <v>0</v>
      </c>
      <c r="S1537" s="5">
        <v>0</v>
      </c>
      <c r="T1537" s="6">
        <v>0</v>
      </c>
      <c r="U1537" s="5">
        <v>0</v>
      </c>
      <c r="V1537" s="6">
        <v>0</v>
      </c>
      <c r="W1537" s="5">
        <v>0</v>
      </c>
      <c r="X1537" s="6">
        <v>0</v>
      </c>
      <c r="Y1537" s="5">
        <v>0</v>
      </c>
      <c r="Z1537" s="6">
        <v>0</v>
      </c>
      <c r="AA1537" s="5">
        <v>0</v>
      </c>
      <c r="AB1537" s="6">
        <v>0</v>
      </c>
      <c r="AC1537" s="5">
        <v>0</v>
      </c>
      <c r="AD1537" s="6">
        <v>0</v>
      </c>
      <c r="AE1537" s="5">
        <v>0</v>
      </c>
      <c r="AF1537" s="6">
        <v>0</v>
      </c>
    </row>
    <row r="1538" spans="2:32" x14ac:dyDescent="0.35">
      <c r="B1538" s="1" t="s">
        <v>67</v>
      </c>
      <c r="C1538" s="5">
        <v>6.9999999999999999E-4</v>
      </c>
      <c r="D1538" s="6">
        <v>0.249</v>
      </c>
      <c r="E1538" s="5">
        <v>1.3599999999999999E-2</v>
      </c>
      <c r="F1538" s="6">
        <v>0.249</v>
      </c>
      <c r="G1538" s="5">
        <v>0</v>
      </c>
      <c r="H1538" s="6">
        <v>0</v>
      </c>
      <c r="I1538" s="5">
        <v>0</v>
      </c>
      <c r="J1538" s="6">
        <v>0</v>
      </c>
      <c r="K1538" s="5">
        <v>0</v>
      </c>
      <c r="L1538" s="6">
        <v>0</v>
      </c>
      <c r="M1538" s="5">
        <v>0</v>
      </c>
      <c r="N1538" s="6">
        <v>0</v>
      </c>
      <c r="O1538" s="5">
        <v>0</v>
      </c>
      <c r="P1538" s="6">
        <v>0</v>
      </c>
      <c r="Q1538" s="5">
        <v>0</v>
      </c>
      <c r="R1538" s="6">
        <v>0</v>
      </c>
      <c r="S1538" s="5">
        <v>0</v>
      </c>
      <c r="T1538" s="6">
        <v>0</v>
      </c>
      <c r="U1538" s="5">
        <v>0</v>
      </c>
      <c r="V1538" s="6">
        <v>0</v>
      </c>
      <c r="W1538" s="5">
        <v>0</v>
      </c>
      <c r="X1538" s="6">
        <v>0</v>
      </c>
      <c r="Y1538" s="5">
        <v>0</v>
      </c>
      <c r="Z1538" s="6">
        <v>0</v>
      </c>
      <c r="AA1538" s="5">
        <v>0</v>
      </c>
      <c r="AB1538" s="6">
        <v>0</v>
      </c>
      <c r="AC1538" s="5">
        <v>0</v>
      </c>
      <c r="AD1538" s="6">
        <v>0</v>
      </c>
      <c r="AE1538" s="5">
        <v>0</v>
      </c>
      <c r="AF1538" s="6">
        <v>0</v>
      </c>
    </row>
    <row r="1539" spans="2:32" x14ac:dyDescent="0.35">
      <c r="B1539" s="1" t="s">
        <v>545</v>
      </c>
      <c r="C1539" s="5">
        <v>0</v>
      </c>
      <c r="D1539" s="6">
        <v>0</v>
      </c>
      <c r="E1539" s="5">
        <v>0</v>
      </c>
      <c r="F1539" s="6">
        <v>0</v>
      </c>
      <c r="G1539" s="5">
        <v>0</v>
      </c>
      <c r="H1539" s="6">
        <v>0</v>
      </c>
      <c r="I1539" s="5">
        <v>0</v>
      </c>
      <c r="J1539" s="6">
        <v>0</v>
      </c>
      <c r="K1539" s="5">
        <v>0</v>
      </c>
      <c r="L1539" s="6">
        <v>0</v>
      </c>
      <c r="M1539" s="5">
        <v>0</v>
      </c>
      <c r="N1539" s="6">
        <v>0</v>
      </c>
      <c r="O1539" s="5">
        <v>0</v>
      </c>
      <c r="P1539" s="6">
        <v>0</v>
      </c>
      <c r="Q1539" s="5">
        <v>0</v>
      </c>
      <c r="R1539" s="6">
        <v>0</v>
      </c>
      <c r="S1539" s="5">
        <v>0</v>
      </c>
      <c r="T1539" s="6">
        <v>0</v>
      </c>
      <c r="U1539" s="5">
        <v>0</v>
      </c>
      <c r="V1539" s="6">
        <v>0</v>
      </c>
      <c r="W1539" s="5">
        <v>0</v>
      </c>
      <c r="X1539" s="6">
        <v>0</v>
      </c>
      <c r="Y1539" s="5">
        <v>0</v>
      </c>
      <c r="Z1539" s="6">
        <v>0</v>
      </c>
      <c r="AA1539" s="5">
        <v>0</v>
      </c>
      <c r="AB1539" s="6">
        <v>0</v>
      </c>
      <c r="AC1539" s="5">
        <v>0</v>
      </c>
      <c r="AD1539" s="6">
        <v>0</v>
      </c>
      <c r="AE1539" s="5">
        <v>0</v>
      </c>
      <c r="AF1539" s="6">
        <v>0</v>
      </c>
    </row>
    <row r="1540" spans="2:32" x14ac:dyDescent="0.35">
      <c r="B1540" s="1" t="s">
        <v>69</v>
      </c>
      <c r="C1540" s="5">
        <v>0</v>
      </c>
      <c r="D1540" s="6">
        <v>0</v>
      </c>
      <c r="E1540" s="5">
        <v>0</v>
      </c>
      <c r="F1540" s="6">
        <v>0</v>
      </c>
      <c r="G1540" s="5">
        <v>0</v>
      </c>
      <c r="H1540" s="6">
        <v>0</v>
      </c>
      <c r="I1540" s="5">
        <v>0</v>
      </c>
      <c r="J1540" s="6">
        <v>0</v>
      </c>
      <c r="K1540" s="5">
        <v>0</v>
      </c>
      <c r="L1540" s="6">
        <v>0</v>
      </c>
      <c r="M1540" s="5">
        <v>0</v>
      </c>
      <c r="N1540" s="6">
        <v>0</v>
      </c>
      <c r="O1540" s="5">
        <v>0</v>
      </c>
      <c r="P1540" s="6">
        <v>0</v>
      </c>
      <c r="Q1540" s="5">
        <v>0</v>
      </c>
      <c r="R1540" s="6">
        <v>0</v>
      </c>
      <c r="S1540" s="5">
        <v>0</v>
      </c>
      <c r="T1540" s="6">
        <v>0</v>
      </c>
      <c r="U1540" s="5">
        <v>0</v>
      </c>
      <c r="V1540" s="6">
        <v>0</v>
      </c>
      <c r="W1540" s="5">
        <v>0</v>
      </c>
      <c r="X1540" s="6">
        <v>0</v>
      </c>
      <c r="Y1540" s="5">
        <v>0</v>
      </c>
      <c r="Z1540" s="6">
        <v>0</v>
      </c>
      <c r="AA1540" s="5">
        <v>0</v>
      </c>
      <c r="AB1540" s="6">
        <v>0</v>
      </c>
      <c r="AC1540" s="5">
        <v>0</v>
      </c>
      <c r="AD1540" s="6">
        <v>0</v>
      </c>
      <c r="AE1540" s="5">
        <v>0</v>
      </c>
      <c r="AF1540" s="6">
        <v>0</v>
      </c>
    </row>
    <row r="1541" spans="2:32" x14ac:dyDescent="0.35">
      <c r="B1541" s="1" t="s">
        <v>546</v>
      </c>
      <c r="C1541" s="5">
        <v>0</v>
      </c>
      <c r="D1541" s="6">
        <v>0</v>
      </c>
      <c r="E1541" s="5">
        <v>0</v>
      </c>
      <c r="F1541" s="6">
        <v>0</v>
      </c>
      <c r="G1541" s="5">
        <v>0</v>
      </c>
      <c r="H1541" s="6">
        <v>0</v>
      </c>
      <c r="I1541" s="5">
        <v>0</v>
      </c>
      <c r="J1541" s="6">
        <v>0</v>
      </c>
      <c r="K1541" s="5">
        <v>0</v>
      </c>
      <c r="L1541" s="6">
        <v>0</v>
      </c>
      <c r="M1541" s="5">
        <v>0</v>
      </c>
      <c r="N1541" s="6">
        <v>0</v>
      </c>
      <c r="O1541" s="5">
        <v>0</v>
      </c>
      <c r="P1541" s="6">
        <v>0</v>
      </c>
      <c r="Q1541" s="5">
        <v>0</v>
      </c>
      <c r="R1541" s="6">
        <v>0</v>
      </c>
      <c r="S1541" s="5">
        <v>0</v>
      </c>
      <c r="T1541" s="6">
        <v>0</v>
      </c>
      <c r="U1541" s="5">
        <v>0</v>
      </c>
      <c r="V1541" s="6">
        <v>0</v>
      </c>
      <c r="W1541" s="5">
        <v>0</v>
      </c>
      <c r="X1541" s="6">
        <v>0</v>
      </c>
      <c r="Y1541" s="5">
        <v>0</v>
      </c>
      <c r="Z1541" s="6">
        <v>0</v>
      </c>
      <c r="AA1541" s="5">
        <v>0</v>
      </c>
      <c r="AB1541" s="6">
        <v>0</v>
      </c>
      <c r="AC1541" s="5">
        <v>0</v>
      </c>
      <c r="AD1541" s="6">
        <v>0</v>
      </c>
      <c r="AE1541" s="5">
        <v>0</v>
      </c>
      <c r="AF1541" s="6">
        <v>0</v>
      </c>
    </row>
    <row r="1542" spans="2:32" x14ac:dyDescent="0.35">
      <c r="B1542" s="1" t="s">
        <v>547</v>
      </c>
      <c r="C1542" s="5">
        <v>0</v>
      </c>
      <c r="D1542" s="6">
        <v>0</v>
      </c>
      <c r="E1542" s="5">
        <v>0</v>
      </c>
      <c r="F1542" s="6">
        <v>0</v>
      </c>
      <c r="G1542" s="5">
        <v>0</v>
      </c>
      <c r="H1542" s="6">
        <v>0</v>
      </c>
      <c r="I1542" s="5">
        <v>0</v>
      </c>
      <c r="J1542" s="6">
        <v>0</v>
      </c>
      <c r="K1542" s="5">
        <v>0</v>
      </c>
      <c r="L1542" s="6">
        <v>0</v>
      </c>
      <c r="M1542" s="5">
        <v>0</v>
      </c>
      <c r="N1542" s="6">
        <v>0</v>
      </c>
      <c r="O1542" s="5">
        <v>0</v>
      </c>
      <c r="P1542" s="6">
        <v>0</v>
      </c>
      <c r="Q1542" s="5">
        <v>0</v>
      </c>
      <c r="R1542" s="6">
        <v>0</v>
      </c>
      <c r="S1542" s="5">
        <v>0</v>
      </c>
      <c r="T1542" s="6">
        <v>0</v>
      </c>
      <c r="U1542" s="5">
        <v>0</v>
      </c>
      <c r="V1542" s="6">
        <v>0</v>
      </c>
      <c r="W1542" s="5">
        <v>0</v>
      </c>
      <c r="X1542" s="6">
        <v>0</v>
      </c>
      <c r="Y1542" s="5">
        <v>0</v>
      </c>
      <c r="Z1542" s="6">
        <v>0</v>
      </c>
      <c r="AA1542" s="5">
        <v>0</v>
      </c>
      <c r="AB1542" s="6">
        <v>0</v>
      </c>
      <c r="AC1542" s="5">
        <v>0</v>
      </c>
      <c r="AD1542" s="6">
        <v>0</v>
      </c>
      <c r="AE1542" s="5">
        <v>0</v>
      </c>
      <c r="AF1542" s="6">
        <v>0</v>
      </c>
    </row>
    <row r="1543" spans="2:32" x14ac:dyDescent="0.35">
      <c r="B1543" s="1" t="s">
        <v>78</v>
      </c>
      <c r="C1543" s="5">
        <v>2.945E-2</v>
      </c>
      <c r="D1543" s="6">
        <v>10.433999999999999</v>
      </c>
      <c r="E1543" s="5">
        <v>0</v>
      </c>
      <c r="F1543" s="6">
        <v>0</v>
      </c>
      <c r="G1543" s="5">
        <v>0</v>
      </c>
      <c r="H1543" s="6">
        <v>0</v>
      </c>
      <c r="I1543" s="5">
        <v>6.3869999999999996E-2</v>
      </c>
      <c r="J1543" s="6">
        <v>1.3580000000000001</v>
      </c>
      <c r="K1543" s="5">
        <v>5.8590000000000003E-2</v>
      </c>
      <c r="L1543" s="6">
        <v>1.3380000000000001</v>
      </c>
      <c r="M1543" s="5">
        <v>0.12421</v>
      </c>
      <c r="N1543" s="6">
        <v>1.8540000000000001</v>
      </c>
      <c r="O1543" s="5">
        <v>1.576E-2</v>
      </c>
      <c r="P1543" s="6">
        <v>0.219</v>
      </c>
      <c r="Q1543" s="5">
        <v>0</v>
      </c>
      <c r="R1543" s="6">
        <v>0</v>
      </c>
      <c r="S1543" s="5">
        <v>5.3679999999999999E-2</v>
      </c>
      <c r="T1543" s="6">
        <v>2.1309999999999998</v>
      </c>
      <c r="U1543" s="5">
        <v>0.16521</v>
      </c>
      <c r="V1543" s="6">
        <v>3.4140000000000001</v>
      </c>
      <c r="W1543" s="5">
        <v>2.5239999999999999E-2</v>
      </c>
      <c r="X1543" s="6">
        <v>0.121</v>
      </c>
      <c r="Y1543" s="5">
        <v>0</v>
      </c>
      <c r="Z1543" s="6">
        <v>0</v>
      </c>
      <c r="AA1543" s="5">
        <v>0</v>
      </c>
      <c r="AB1543" s="6">
        <v>0</v>
      </c>
      <c r="AC1543" s="5">
        <v>0</v>
      </c>
      <c r="AD1543" s="6">
        <v>0</v>
      </c>
      <c r="AE1543" s="5">
        <v>0</v>
      </c>
      <c r="AF1543" s="6">
        <v>0</v>
      </c>
    </row>
    <row r="1544" spans="2:32" x14ac:dyDescent="0.35">
      <c r="B1544" s="1" t="s">
        <v>548</v>
      </c>
      <c r="C1544" s="5">
        <v>1.66E-2</v>
      </c>
      <c r="D1544" s="6">
        <v>5.88</v>
      </c>
      <c r="E1544" s="5">
        <v>0</v>
      </c>
      <c r="F1544" s="6">
        <v>0</v>
      </c>
      <c r="G1544" s="5">
        <v>0</v>
      </c>
      <c r="H1544" s="6">
        <v>0</v>
      </c>
      <c r="I1544" s="5">
        <v>0</v>
      </c>
      <c r="J1544" s="6">
        <v>0</v>
      </c>
      <c r="K1544" s="5">
        <v>2.3740000000000001E-2</v>
      </c>
      <c r="L1544" s="6">
        <v>0.54200000000000004</v>
      </c>
      <c r="M1544" s="5">
        <v>0</v>
      </c>
      <c r="N1544" s="6">
        <v>0</v>
      </c>
      <c r="O1544" s="5">
        <v>4.0230000000000002E-2</v>
      </c>
      <c r="P1544" s="6">
        <v>0.55900000000000005</v>
      </c>
      <c r="Q1544" s="5">
        <v>0</v>
      </c>
      <c r="R1544" s="6">
        <v>0</v>
      </c>
      <c r="S1544" s="5">
        <v>0</v>
      </c>
      <c r="T1544" s="6">
        <v>0</v>
      </c>
      <c r="U1544" s="5">
        <v>1.418E-2</v>
      </c>
      <c r="V1544" s="6">
        <v>0.29299999999999998</v>
      </c>
      <c r="W1544" s="5">
        <v>0</v>
      </c>
      <c r="X1544" s="6">
        <v>0</v>
      </c>
      <c r="Y1544" s="5">
        <v>2.0119999999999999E-2</v>
      </c>
      <c r="Z1544" s="6">
        <v>0.56799999999999995</v>
      </c>
      <c r="AA1544" s="5">
        <v>9.7879999999999995E-2</v>
      </c>
      <c r="AB1544" s="6">
        <v>3.9180000000000001</v>
      </c>
      <c r="AC1544" s="5">
        <v>0</v>
      </c>
      <c r="AD1544" s="6">
        <v>0</v>
      </c>
      <c r="AE1544" s="5">
        <v>0</v>
      </c>
      <c r="AF1544" s="6">
        <v>0</v>
      </c>
    </row>
    <row r="1545" spans="2:32" x14ac:dyDescent="0.35">
      <c r="B1545" s="1" t="s">
        <v>549</v>
      </c>
      <c r="C1545" s="5">
        <v>0</v>
      </c>
      <c r="D1545" s="6">
        <v>0</v>
      </c>
      <c r="E1545" s="5">
        <v>0</v>
      </c>
      <c r="F1545" s="6">
        <v>0</v>
      </c>
      <c r="G1545" s="5">
        <v>0</v>
      </c>
      <c r="H1545" s="6">
        <v>0</v>
      </c>
      <c r="I1545" s="5">
        <v>0</v>
      </c>
      <c r="J1545" s="6">
        <v>0</v>
      </c>
      <c r="K1545" s="5">
        <v>0</v>
      </c>
      <c r="L1545" s="6">
        <v>0</v>
      </c>
      <c r="M1545" s="5">
        <v>0</v>
      </c>
      <c r="N1545" s="6">
        <v>0</v>
      </c>
      <c r="O1545" s="5">
        <v>0</v>
      </c>
      <c r="P1545" s="6">
        <v>0</v>
      </c>
      <c r="Q1545" s="5">
        <v>0</v>
      </c>
      <c r="R1545" s="6">
        <v>0</v>
      </c>
      <c r="S1545" s="5">
        <v>0</v>
      </c>
      <c r="T1545" s="6">
        <v>0</v>
      </c>
      <c r="U1545" s="5">
        <v>0</v>
      </c>
      <c r="V1545" s="6">
        <v>0</v>
      </c>
      <c r="W1545" s="5">
        <v>0</v>
      </c>
      <c r="X1545" s="6">
        <v>0</v>
      </c>
      <c r="Y1545" s="5">
        <v>0</v>
      </c>
      <c r="Z1545" s="6">
        <v>0</v>
      </c>
      <c r="AA1545" s="5">
        <v>0</v>
      </c>
      <c r="AB1545" s="6">
        <v>0</v>
      </c>
      <c r="AC1545" s="5">
        <v>0</v>
      </c>
      <c r="AD1545" s="6">
        <v>0</v>
      </c>
      <c r="AE1545" s="5">
        <v>0</v>
      </c>
      <c r="AF1545" s="6">
        <v>0</v>
      </c>
    </row>
    <row r="1546" spans="2:32" x14ac:dyDescent="0.35">
      <c r="B1546" s="1" t="s">
        <v>550</v>
      </c>
      <c r="C1546" s="5">
        <v>0</v>
      </c>
      <c r="D1546" s="6">
        <v>0</v>
      </c>
      <c r="E1546" s="5">
        <v>0</v>
      </c>
      <c r="F1546" s="6">
        <v>0</v>
      </c>
      <c r="G1546" s="5">
        <v>0</v>
      </c>
      <c r="H1546" s="6">
        <v>0</v>
      </c>
      <c r="I1546" s="5">
        <v>0</v>
      </c>
      <c r="J1546" s="6">
        <v>0</v>
      </c>
      <c r="K1546" s="5">
        <v>0</v>
      </c>
      <c r="L1546" s="6">
        <v>0</v>
      </c>
      <c r="M1546" s="5">
        <v>0</v>
      </c>
      <c r="N1546" s="6">
        <v>0</v>
      </c>
      <c r="O1546" s="5">
        <v>0</v>
      </c>
      <c r="P1546" s="6">
        <v>0</v>
      </c>
      <c r="Q1546" s="5">
        <v>0</v>
      </c>
      <c r="R1546" s="6">
        <v>0</v>
      </c>
      <c r="S1546" s="5">
        <v>0</v>
      </c>
      <c r="T1546" s="6">
        <v>0</v>
      </c>
      <c r="U1546" s="5">
        <v>0</v>
      </c>
      <c r="V1546" s="6">
        <v>0</v>
      </c>
      <c r="W1546" s="5">
        <v>0</v>
      </c>
      <c r="X1546" s="6">
        <v>0</v>
      </c>
      <c r="Y1546" s="5">
        <v>0</v>
      </c>
      <c r="Z1546" s="6">
        <v>0</v>
      </c>
      <c r="AA1546" s="5">
        <v>0</v>
      </c>
      <c r="AB1546" s="6">
        <v>0</v>
      </c>
      <c r="AC1546" s="5">
        <v>0</v>
      </c>
      <c r="AD1546" s="6">
        <v>0</v>
      </c>
      <c r="AE1546" s="5">
        <v>0</v>
      </c>
      <c r="AF1546" s="6">
        <v>0</v>
      </c>
    </row>
    <row r="1547" spans="2:32" x14ac:dyDescent="0.35">
      <c r="B1547" s="1" t="s">
        <v>551</v>
      </c>
      <c r="C1547" s="5">
        <v>0</v>
      </c>
      <c r="D1547" s="6">
        <v>0</v>
      </c>
      <c r="E1547" s="5">
        <v>0</v>
      </c>
      <c r="F1547" s="6">
        <v>0</v>
      </c>
      <c r="G1547" s="5">
        <v>0</v>
      </c>
      <c r="H1547" s="6">
        <v>0</v>
      </c>
      <c r="I1547" s="5">
        <v>0</v>
      </c>
      <c r="J1547" s="6">
        <v>0</v>
      </c>
      <c r="K1547" s="5">
        <v>0</v>
      </c>
      <c r="L1547" s="6">
        <v>0</v>
      </c>
      <c r="M1547" s="5">
        <v>0</v>
      </c>
      <c r="N1547" s="6">
        <v>0</v>
      </c>
      <c r="O1547" s="5">
        <v>0</v>
      </c>
      <c r="P1547" s="6">
        <v>0</v>
      </c>
      <c r="Q1547" s="5">
        <v>0</v>
      </c>
      <c r="R1547" s="6">
        <v>0</v>
      </c>
      <c r="S1547" s="5">
        <v>0</v>
      </c>
      <c r="T1547" s="6">
        <v>0</v>
      </c>
      <c r="U1547" s="5">
        <v>0</v>
      </c>
      <c r="V1547" s="6">
        <v>0</v>
      </c>
      <c r="W1547" s="5">
        <v>0</v>
      </c>
      <c r="X1547" s="6">
        <v>0</v>
      </c>
      <c r="Y1547" s="5">
        <v>0</v>
      </c>
      <c r="Z1547" s="6">
        <v>0</v>
      </c>
      <c r="AA1547" s="5">
        <v>0</v>
      </c>
      <c r="AB1547" s="6">
        <v>0</v>
      </c>
      <c r="AC1547" s="5">
        <v>0</v>
      </c>
      <c r="AD1547" s="6">
        <v>0</v>
      </c>
      <c r="AE1547" s="5">
        <v>0</v>
      </c>
      <c r="AF1547" s="6">
        <v>0</v>
      </c>
    </row>
    <row r="1548" spans="2:32" x14ac:dyDescent="0.35">
      <c r="B1548" s="1" t="s">
        <v>552</v>
      </c>
      <c r="C1548" s="5">
        <v>0</v>
      </c>
      <c r="D1548" s="6">
        <v>0</v>
      </c>
      <c r="E1548" s="5">
        <v>0</v>
      </c>
      <c r="F1548" s="6">
        <v>0</v>
      </c>
      <c r="G1548" s="5">
        <v>0</v>
      </c>
      <c r="H1548" s="6">
        <v>0</v>
      </c>
      <c r="I1548" s="5">
        <v>0</v>
      </c>
      <c r="J1548" s="6">
        <v>0</v>
      </c>
      <c r="K1548" s="5">
        <v>0</v>
      </c>
      <c r="L1548" s="6">
        <v>0</v>
      </c>
      <c r="M1548" s="5">
        <v>0</v>
      </c>
      <c r="N1548" s="6">
        <v>0</v>
      </c>
      <c r="O1548" s="5">
        <v>0</v>
      </c>
      <c r="P1548" s="6">
        <v>0</v>
      </c>
      <c r="Q1548" s="5">
        <v>0</v>
      </c>
      <c r="R1548" s="6">
        <v>0</v>
      </c>
      <c r="S1548" s="5">
        <v>0</v>
      </c>
      <c r="T1548" s="6">
        <v>0</v>
      </c>
      <c r="U1548" s="5">
        <v>0</v>
      </c>
      <c r="V1548" s="6">
        <v>0</v>
      </c>
      <c r="W1548" s="5">
        <v>0</v>
      </c>
      <c r="X1548" s="6">
        <v>0</v>
      </c>
      <c r="Y1548" s="5">
        <v>0</v>
      </c>
      <c r="Z1548" s="6">
        <v>0</v>
      </c>
      <c r="AA1548" s="5">
        <v>0</v>
      </c>
      <c r="AB1548" s="6">
        <v>0</v>
      </c>
      <c r="AC1548" s="5">
        <v>0</v>
      </c>
      <c r="AD1548" s="6">
        <v>0</v>
      </c>
      <c r="AE1548" s="5">
        <v>0</v>
      </c>
      <c r="AF1548" s="6">
        <v>0</v>
      </c>
    </row>
    <row r="1549" spans="2:32" x14ac:dyDescent="0.35">
      <c r="B1549" s="2" t="s">
        <v>5</v>
      </c>
    </row>
    <row r="1550" spans="2:32" x14ac:dyDescent="0.35">
      <c r="B1550" s="1" t="s">
        <v>80</v>
      </c>
      <c r="C1550" s="5">
        <v>0</v>
      </c>
      <c r="D1550" s="6">
        <v>0</v>
      </c>
      <c r="E1550" s="5">
        <v>0</v>
      </c>
      <c r="F1550" s="6">
        <v>0</v>
      </c>
      <c r="G1550" s="5">
        <v>0</v>
      </c>
      <c r="H1550" s="6">
        <v>0</v>
      </c>
      <c r="I1550" s="5">
        <v>0</v>
      </c>
      <c r="J1550" s="6">
        <v>0</v>
      </c>
      <c r="K1550" s="5">
        <v>0</v>
      </c>
      <c r="L1550" s="6">
        <v>0</v>
      </c>
      <c r="M1550" s="5">
        <v>0</v>
      </c>
      <c r="N1550" s="6">
        <v>0</v>
      </c>
      <c r="O1550" s="5">
        <v>0</v>
      </c>
      <c r="P1550" s="6">
        <v>0</v>
      </c>
      <c r="Q1550" s="5">
        <v>0</v>
      </c>
      <c r="R1550" s="6">
        <v>0</v>
      </c>
      <c r="S1550" s="5">
        <v>0</v>
      </c>
      <c r="T1550" s="6">
        <v>0</v>
      </c>
      <c r="U1550" s="5">
        <v>0</v>
      </c>
      <c r="V1550" s="6">
        <v>0</v>
      </c>
      <c r="W1550" s="5">
        <v>0</v>
      </c>
      <c r="X1550" s="6">
        <v>0</v>
      </c>
      <c r="Y1550" s="5">
        <v>0</v>
      </c>
      <c r="Z1550" s="6">
        <v>0</v>
      </c>
      <c r="AA1550" s="5">
        <v>0</v>
      </c>
      <c r="AB1550" s="6">
        <v>0</v>
      </c>
      <c r="AC1550" s="5">
        <v>0</v>
      </c>
      <c r="AD1550" s="6">
        <v>0</v>
      </c>
      <c r="AE1550" s="5">
        <v>0</v>
      </c>
      <c r="AF1550" s="6">
        <v>0</v>
      </c>
    </row>
    <row r="1551" spans="2:32" x14ac:dyDescent="0.35">
      <c r="B1551" s="1" t="s">
        <v>81</v>
      </c>
      <c r="C1551" s="5">
        <v>0</v>
      </c>
      <c r="D1551" s="6">
        <v>0</v>
      </c>
      <c r="E1551" s="5">
        <v>0</v>
      </c>
      <c r="F1551" s="6">
        <v>0</v>
      </c>
      <c r="G1551" s="5">
        <v>0</v>
      </c>
      <c r="H1551" s="6">
        <v>0</v>
      </c>
      <c r="I1551" s="5">
        <v>0</v>
      </c>
      <c r="J1551" s="6">
        <v>0</v>
      </c>
      <c r="K1551" s="5">
        <v>0</v>
      </c>
      <c r="L1551" s="6">
        <v>0</v>
      </c>
      <c r="M1551" s="5">
        <v>0</v>
      </c>
      <c r="N1551" s="6">
        <v>0</v>
      </c>
      <c r="O1551" s="5">
        <v>0</v>
      </c>
      <c r="P1551" s="6">
        <v>0</v>
      </c>
      <c r="Q1551" s="5">
        <v>0</v>
      </c>
      <c r="R1551" s="6">
        <v>0</v>
      </c>
      <c r="S1551" s="5">
        <v>0</v>
      </c>
      <c r="T1551" s="6">
        <v>0</v>
      </c>
      <c r="U1551" s="5">
        <v>0</v>
      </c>
      <c r="V1551" s="6">
        <v>0</v>
      </c>
      <c r="W1551" s="5">
        <v>0</v>
      </c>
      <c r="X1551" s="6">
        <v>0</v>
      </c>
      <c r="Y1551" s="5">
        <v>0</v>
      </c>
      <c r="Z1551" s="6">
        <v>0</v>
      </c>
      <c r="AA1551" s="5">
        <v>0</v>
      </c>
      <c r="AB1551" s="6">
        <v>0</v>
      </c>
      <c r="AC1551" s="5">
        <v>0</v>
      </c>
      <c r="AD1551" s="6">
        <v>0</v>
      </c>
      <c r="AE1551" s="5">
        <v>0</v>
      </c>
      <c r="AF1551" s="6">
        <v>0</v>
      </c>
    </row>
    <row r="1552" spans="2:32" x14ac:dyDescent="0.35">
      <c r="B1552" s="1" t="s">
        <v>553</v>
      </c>
      <c r="C1552" s="5">
        <v>0</v>
      </c>
      <c r="D1552" s="6">
        <v>0</v>
      </c>
      <c r="E1552" s="5">
        <v>0</v>
      </c>
      <c r="F1552" s="6">
        <v>0</v>
      </c>
      <c r="G1552" s="5">
        <v>0</v>
      </c>
      <c r="H1552" s="6">
        <v>0</v>
      </c>
      <c r="I1552" s="5">
        <v>0</v>
      </c>
      <c r="J1552" s="6">
        <v>0</v>
      </c>
      <c r="K1552" s="5">
        <v>0</v>
      </c>
      <c r="L1552" s="6">
        <v>0</v>
      </c>
      <c r="M1552" s="5">
        <v>0</v>
      </c>
      <c r="N1552" s="6">
        <v>0</v>
      </c>
      <c r="O1552" s="5">
        <v>0</v>
      </c>
      <c r="P1552" s="6">
        <v>0</v>
      </c>
      <c r="Q1552" s="5">
        <v>0</v>
      </c>
      <c r="R1552" s="6">
        <v>0</v>
      </c>
      <c r="S1552" s="5">
        <v>0</v>
      </c>
      <c r="T1552" s="6">
        <v>0</v>
      </c>
      <c r="U1552" s="5">
        <v>0</v>
      </c>
      <c r="V1552" s="6">
        <v>0</v>
      </c>
      <c r="W1552" s="5">
        <v>0</v>
      </c>
      <c r="X1552" s="6">
        <v>0</v>
      </c>
      <c r="Y1552" s="5">
        <v>0</v>
      </c>
      <c r="Z1552" s="6">
        <v>0</v>
      </c>
      <c r="AA1552" s="5">
        <v>0</v>
      </c>
      <c r="AB1552" s="6">
        <v>0</v>
      </c>
      <c r="AC1552" s="5">
        <v>0</v>
      </c>
      <c r="AD1552" s="6">
        <v>0</v>
      </c>
      <c r="AE1552" s="5">
        <v>0</v>
      </c>
      <c r="AF1552" s="6">
        <v>0</v>
      </c>
    </row>
    <row r="1553" spans="2:32" x14ac:dyDescent="0.35">
      <c r="B1553" s="1" t="s">
        <v>85</v>
      </c>
      <c r="C1553" s="5">
        <v>7.1000000000000002E-4</v>
      </c>
      <c r="D1553" s="6">
        <v>0.253</v>
      </c>
      <c r="E1553" s="5">
        <v>0</v>
      </c>
      <c r="F1553" s="6">
        <v>0</v>
      </c>
      <c r="G1553" s="5">
        <v>0</v>
      </c>
      <c r="H1553" s="6">
        <v>0</v>
      </c>
      <c r="I1553" s="5">
        <v>0</v>
      </c>
      <c r="J1553" s="6">
        <v>0</v>
      </c>
      <c r="K1553" s="5">
        <v>0</v>
      </c>
      <c r="L1553" s="6">
        <v>0</v>
      </c>
      <c r="M1553" s="5">
        <v>1.695E-2</v>
      </c>
      <c r="N1553" s="6">
        <v>0.253</v>
      </c>
      <c r="O1553" s="5">
        <v>0</v>
      </c>
      <c r="P1553" s="6">
        <v>0</v>
      </c>
      <c r="Q1553" s="5">
        <v>0</v>
      </c>
      <c r="R1553" s="6">
        <v>0</v>
      </c>
      <c r="S1553" s="5">
        <v>0</v>
      </c>
      <c r="T1553" s="6">
        <v>0</v>
      </c>
      <c r="U1553" s="5">
        <v>0</v>
      </c>
      <c r="V1553" s="6">
        <v>0</v>
      </c>
      <c r="W1553" s="5">
        <v>0</v>
      </c>
      <c r="X1553" s="6">
        <v>0</v>
      </c>
      <c r="Y1553" s="5">
        <v>0</v>
      </c>
      <c r="Z1553" s="6">
        <v>0</v>
      </c>
      <c r="AA1553" s="5">
        <v>0</v>
      </c>
      <c r="AB1553" s="6">
        <v>0</v>
      </c>
      <c r="AC1553" s="5">
        <v>0</v>
      </c>
      <c r="AD1553" s="6">
        <v>0</v>
      </c>
      <c r="AE1553" s="5">
        <v>0</v>
      </c>
      <c r="AF1553" s="6">
        <v>0</v>
      </c>
    </row>
    <row r="1554" spans="2:32" x14ac:dyDescent="0.35">
      <c r="B1554" s="1" t="s">
        <v>554</v>
      </c>
      <c r="C1554" s="5">
        <v>0</v>
      </c>
      <c r="D1554" s="6">
        <v>0</v>
      </c>
      <c r="E1554" s="5">
        <v>0</v>
      </c>
      <c r="F1554" s="6">
        <v>0</v>
      </c>
      <c r="G1554" s="5">
        <v>0</v>
      </c>
      <c r="H1554" s="6">
        <v>0</v>
      </c>
      <c r="I1554" s="5">
        <v>0</v>
      </c>
      <c r="J1554" s="6">
        <v>0</v>
      </c>
      <c r="K1554" s="5">
        <v>0</v>
      </c>
      <c r="L1554" s="6">
        <v>0</v>
      </c>
      <c r="M1554" s="5">
        <v>0</v>
      </c>
      <c r="N1554" s="6">
        <v>0</v>
      </c>
      <c r="O1554" s="5">
        <v>0</v>
      </c>
      <c r="P1554" s="6">
        <v>0</v>
      </c>
      <c r="Q1554" s="5">
        <v>0</v>
      </c>
      <c r="R1554" s="6">
        <v>0</v>
      </c>
      <c r="S1554" s="5">
        <v>0</v>
      </c>
      <c r="T1554" s="6">
        <v>0</v>
      </c>
      <c r="U1554" s="5">
        <v>0</v>
      </c>
      <c r="V1554" s="6">
        <v>0</v>
      </c>
      <c r="W1554" s="5">
        <v>0</v>
      </c>
      <c r="X1554" s="6">
        <v>0</v>
      </c>
      <c r="Y1554" s="5">
        <v>0</v>
      </c>
      <c r="Z1554" s="6">
        <v>0</v>
      </c>
      <c r="AA1554" s="5">
        <v>0</v>
      </c>
      <c r="AB1554" s="6">
        <v>0</v>
      </c>
      <c r="AC1554" s="5">
        <v>0</v>
      </c>
      <c r="AD1554" s="6">
        <v>0</v>
      </c>
      <c r="AE1554" s="5">
        <v>0</v>
      </c>
      <c r="AF1554" s="6">
        <v>0</v>
      </c>
    </row>
    <row r="1555" spans="2:32" x14ac:dyDescent="0.35">
      <c r="B1555" s="1" t="s">
        <v>555</v>
      </c>
      <c r="C1555" s="5">
        <v>0</v>
      </c>
      <c r="D1555" s="6">
        <v>0</v>
      </c>
      <c r="E1555" s="5">
        <v>0</v>
      </c>
      <c r="F1555" s="6">
        <v>0</v>
      </c>
      <c r="G1555" s="5">
        <v>0</v>
      </c>
      <c r="H1555" s="6">
        <v>0</v>
      </c>
      <c r="I1555" s="5">
        <v>0</v>
      </c>
      <c r="J1555" s="6">
        <v>0</v>
      </c>
      <c r="K1555" s="5">
        <v>0</v>
      </c>
      <c r="L1555" s="6">
        <v>0</v>
      </c>
      <c r="M1555" s="5">
        <v>0</v>
      </c>
      <c r="N1555" s="6">
        <v>0</v>
      </c>
      <c r="O1555" s="5">
        <v>0</v>
      </c>
      <c r="P1555" s="6">
        <v>0</v>
      </c>
      <c r="Q1555" s="5">
        <v>0</v>
      </c>
      <c r="R1555" s="6">
        <v>0</v>
      </c>
      <c r="S1555" s="5">
        <v>0</v>
      </c>
      <c r="T1555" s="6">
        <v>0</v>
      </c>
      <c r="U1555" s="5">
        <v>0</v>
      </c>
      <c r="V1555" s="6">
        <v>0</v>
      </c>
      <c r="W1555" s="5">
        <v>0</v>
      </c>
      <c r="X1555" s="6">
        <v>0</v>
      </c>
      <c r="Y1555" s="5">
        <v>0</v>
      </c>
      <c r="Z1555" s="6">
        <v>0</v>
      </c>
      <c r="AA1555" s="5">
        <v>0</v>
      </c>
      <c r="AB1555" s="6">
        <v>0</v>
      </c>
      <c r="AC1555" s="5">
        <v>0</v>
      </c>
      <c r="AD1555" s="6">
        <v>0</v>
      </c>
      <c r="AE1555" s="5">
        <v>0</v>
      </c>
      <c r="AF1555" s="6">
        <v>0</v>
      </c>
    </row>
    <row r="1556" spans="2:32" x14ac:dyDescent="0.35">
      <c r="B1556" s="1" t="s">
        <v>88</v>
      </c>
      <c r="C1556" s="5">
        <v>0</v>
      </c>
      <c r="D1556" s="6">
        <v>0</v>
      </c>
      <c r="E1556" s="5">
        <v>0</v>
      </c>
      <c r="F1556" s="6">
        <v>0</v>
      </c>
      <c r="G1556" s="5">
        <v>0</v>
      </c>
      <c r="H1556" s="6">
        <v>0</v>
      </c>
      <c r="I1556" s="5">
        <v>0</v>
      </c>
      <c r="J1556" s="6">
        <v>0</v>
      </c>
      <c r="K1556" s="5">
        <v>0</v>
      </c>
      <c r="L1556" s="6">
        <v>0</v>
      </c>
      <c r="M1556" s="5">
        <v>0</v>
      </c>
      <c r="N1556" s="6">
        <v>0</v>
      </c>
      <c r="O1556" s="5">
        <v>0</v>
      </c>
      <c r="P1556" s="6">
        <v>0</v>
      </c>
      <c r="Q1556" s="5">
        <v>0</v>
      </c>
      <c r="R1556" s="6">
        <v>0</v>
      </c>
      <c r="S1556" s="5">
        <v>0</v>
      </c>
      <c r="T1556" s="6">
        <v>0</v>
      </c>
      <c r="U1556" s="5">
        <v>0</v>
      </c>
      <c r="V1556" s="6">
        <v>0</v>
      </c>
      <c r="W1556" s="5">
        <v>0</v>
      </c>
      <c r="X1556" s="6">
        <v>0</v>
      </c>
      <c r="Y1556" s="5">
        <v>0</v>
      </c>
      <c r="Z1556" s="6">
        <v>0</v>
      </c>
      <c r="AA1556" s="5">
        <v>0</v>
      </c>
      <c r="AB1556" s="6">
        <v>0</v>
      </c>
      <c r="AC1556" s="5">
        <v>0</v>
      </c>
      <c r="AD1556" s="6">
        <v>0</v>
      </c>
      <c r="AE1556" s="5">
        <v>0</v>
      </c>
      <c r="AF1556" s="6">
        <v>0</v>
      </c>
    </row>
    <row r="1557" spans="2:32" x14ac:dyDescent="0.35">
      <c r="B1557" s="1" t="s">
        <v>556</v>
      </c>
      <c r="C1557" s="5">
        <v>0</v>
      </c>
      <c r="D1557" s="6">
        <v>0</v>
      </c>
      <c r="E1557" s="5">
        <v>0</v>
      </c>
      <c r="F1557" s="6">
        <v>0</v>
      </c>
      <c r="G1557" s="5">
        <v>0</v>
      </c>
      <c r="H1557" s="6">
        <v>0</v>
      </c>
      <c r="I1557" s="5">
        <v>0</v>
      </c>
      <c r="J1557" s="6">
        <v>0</v>
      </c>
      <c r="K1557" s="5">
        <v>0</v>
      </c>
      <c r="L1557" s="6">
        <v>0</v>
      </c>
      <c r="M1557" s="5">
        <v>0</v>
      </c>
      <c r="N1557" s="6">
        <v>0</v>
      </c>
      <c r="O1557" s="5">
        <v>0</v>
      </c>
      <c r="P1557" s="6">
        <v>0</v>
      </c>
      <c r="Q1557" s="5">
        <v>0</v>
      </c>
      <c r="R1557" s="6">
        <v>0</v>
      </c>
      <c r="S1557" s="5">
        <v>0</v>
      </c>
      <c r="T1557" s="6">
        <v>0</v>
      </c>
      <c r="U1557" s="5">
        <v>0</v>
      </c>
      <c r="V1557" s="6">
        <v>0</v>
      </c>
      <c r="W1557" s="5">
        <v>0</v>
      </c>
      <c r="X1557" s="6">
        <v>0</v>
      </c>
      <c r="Y1557" s="5">
        <v>0</v>
      </c>
      <c r="Z1557" s="6">
        <v>0</v>
      </c>
      <c r="AA1557" s="5">
        <v>0</v>
      </c>
      <c r="AB1557" s="6">
        <v>0</v>
      </c>
      <c r="AC1557" s="5">
        <v>0</v>
      </c>
      <c r="AD1557" s="6">
        <v>0</v>
      </c>
      <c r="AE1557" s="5">
        <v>0</v>
      </c>
      <c r="AF1557" s="6">
        <v>0</v>
      </c>
    </row>
    <row r="1558" spans="2:32" x14ac:dyDescent="0.35">
      <c r="B1558" s="1" t="s">
        <v>557</v>
      </c>
      <c r="C1558" s="5">
        <v>0</v>
      </c>
      <c r="D1558" s="6">
        <v>0</v>
      </c>
      <c r="E1558" s="5">
        <v>0</v>
      </c>
      <c r="F1558" s="6">
        <v>0</v>
      </c>
      <c r="G1558" s="5">
        <v>0</v>
      </c>
      <c r="H1558" s="6">
        <v>0</v>
      </c>
      <c r="I1558" s="5">
        <v>0</v>
      </c>
      <c r="J1558" s="6">
        <v>0</v>
      </c>
      <c r="K1558" s="5">
        <v>0</v>
      </c>
      <c r="L1558" s="6">
        <v>0</v>
      </c>
      <c r="M1558" s="5">
        <v>0</v>
      </c>
      <c r="N1558" s="6">
        <v>0</v>
      </c>
      <c r="O1558" s="5">
        <v>0</v>
      </c>
      <c r="P1558" s="6">
        <v>0</v>
      </c>
      <c r="Q1558" s="5">
        <v>0</v>
      </c>
      <c r="R1558" s="6">
        <v>0</v>
      </c>
      <c r="S1558" s="5">
        <v>0</v>
      </c>
      <c r="T1558" s="6">
        <v>0</v>
      </c>
      <c r="U1558" s="5">
        <v>0</v>
      </c>
      <c r="V1558" s="6">
        <v>0</v>
      </c>
      <c r="W1558" s="5">
        <v>0</v>
      </c>
      <c r="X1558" s="6">
        <v>0</v>
      </c>
      <c r="Y1558" s="5">
        <v>0</v>
      </c>
      <c r="Z1558" s="6">
        <v>0</v>
      </c>
      <c r="AA1558" s="5">
        <v>0</v>
      </c>
      <c r="AB1558" s="6">
        <v>0</v>
      </c>
      <c r="AC1558" s="5">
        <v>0</v>
      </c>
      <c r="AD1558" s="6">
        <v>0</v>
      </c>
      <c r="AE1558" s="5">
        <v>0</v>
      </c>
      <c r="AF1558" s="6">
        <v>0</v>
      </c>
    </row>
    <row r="1559" spans="2:32" x14ac:dyDescent="0.35">
      <c r="B1559" s="1" t="s">
        <v>558</v>
      </c>
      <c r="C1559" s="5">
        <v>0</v>
      </c>
      <c r="D1559" s="6">
        <v>0</v>
      </c>
      <c r="E1559" s="5">
        <v>0</v>
      </c>
      <c r="F1559" s="6">
        <v>0</v>
      </c>
      <c r="G1559" s="5">
        <v>0</v>
      </c>
      <c r="H1559" s="6">
        <v>0</v>
      </c>
      <c r="I1559" s="5">
        <v>0</v>
      </c>
      <c r="J1559" s="6">
        <v>0</v>
      </c>
      <c r="K1559" s="5">
        <v>0</v>
      </c>
      <c r="L1559" s="6">
        <v>0</v>
      </c>
      <c r="M1559" s="5">
        <v>0</v>
      </c>
      <c r="N1559" s="6">
        <v>0</v>
      </c>
      <c r="O1559" s="5">
        <v>0</v>
      </c>
      <c r="P1559" s="6">
        <v>0</v>
      </c>
      <c r="Q1559" s="5">
        <v>0</v>
      </c>
      <c r="R1559" s="6">
        <v>0</v>
      </c>
      <c r="S1559" s="5">
        <v>0</v>
      </c>
      <c r="T1559" s="6">
        <v>0</v>
      </c>
      <c r="U1559" s="5">
        <v>0</v>
      </c>
      <c r="V1559" s="6">
        <v>0</v>
      </c>
      <c r="W1559" s="5">
        <v>0</v>
      </c>
      <c r="X1559" s="6">
        <v>0</v>
      </c>
      <c r="Y1559" s="5">
        <v>0</v>
      </c>
      <c r="Z1559" s="6">
        <v>0</v>
      </c>
      <c r="AA1559" s="5">
        <v>0</v>
      </c>
      <c r="AB1559" s="6">
        <v>0</v>
      </c>
      <c r="AC1559" s="5">
        <v>0</v>
      </c>
      <c r="AD1559" s="6">
        <v>0</v>
      </c>
      <c r="AE1559" s="5">
        <v>0</v>
      </c>
      <c r="AF1559" s="6">
        <v>0</v>
      </c>
    </row>
    <row r="1560" spans="2:32" x14ac:dyDescent="0.35">
      <c r="B1560" s="1" t="s">
        <v>559</v>
      </c>
      <c r="C1560" s="5">
        <v>0</v>
      </c>
      <c r="D1560" s="6">
        <v>0</v>
      </c>
      <c r="E1560" s="5">
        <v>0</v>
      </c>
      <c r="F1560" s="6">
        <v>0</v>
      </c>
      <c r="G1560" s="5">
        <v>0</v>
      </c>
      <c r="H1560" s="6">
        <v>0</v>
      </c>
      <c r="I1560" s="5">
        <v>0</v>
      </c>
      <c r="J1560" s="6">
        <v>0</v>
      </c>
      <c r="K1560" s="5">
        <v>0</v>
      </c>
      <c r="L1560" s="6">
        <v>0</v>
      </c>
      <c r="M1560" s="5">
        <v>0</v>
      </c>
      <c r="N1560" s="6">
        <v>0</v>
      </c>
      <c r="O1560" s="5">
        <v>0</v>
      </c>
      <c r="P1560" s="6">
        <v>0</v>
      </c>
      <c r="Q1560" s="5">
        <v>0</v>
      </c>
      <c r="R1560" s="6">
        <v>0</v>
      </c>
      <c r="S1560" s="5">
        <v>0</v>
      </c>
      <c r="T1560" s="6">
        <v>0</v>
      </c>
      <c r="U1560" s="5">
        <v>0</v>
      </c>
      <c r="V1560" s="6">
        <v>0</v>
      </c>
      <c r="W1560" s="5">
        <v>0</v>
      </c>
      <c r="X1560" s="6">
        <v>0</v>
      </c>
      <c r="Y1560" s="5">
        <v>0</v>
      </c>
      <c r="Z1560" s="6">
        <v>0</v>
      </c>
      <c r="AA1560" s="5">
        <v>0</v>
      </c>
      <c r="AB1560" s="6">
        <v>0</v>
      </c>
      <c r="AC1560" s="5">
        <v>0</v>
      </c>
      <c r="AD1560" s="6">
        <v>0</v>
      </c>
      <c r="AE1560" s="5">
        <v>0</v>
      </c>
      <c r="AF1560" s="6">
        <v>0</v>
      </c>
    </row>
    <row r="1561" spans="2:32" x14ac:dyDescent="0.35">
      <c r="B1561" s="1" t="s">
        <v>560</v>
      </c>
      <c r="C1561" s="5">
        <v>6.3400000000000001E-3</v>
      </c>
      <c r="D1561" s="6">
        <v>2.2450000000000001</v>
      </c>
      <c r="E1561" s="5">
        <v>0</v>
      </c>
      <c r="F1561" s="6">
        <v>0</v>
      </c>
      <c r="G1561" s="5">
        <v>0</v>
      </c>
      <c r="H1561" s="6">
        <v>0</v>
      </c>
      <c r="I1561" s="5">
        <v>0</v>
      </c>
      <c r="J1561" s="6">
        <v>0</v>
      </c>
      <c r="K1561" s="5">
        <v>0</v>
      </c>
      <c r="L1561" s="6">
        <v>0</v>
      </c>
      <c r="M1561" s="5">
        <v>0</v>
      </c>
      <c r="N1561" s="6">
        <v>0</v>
      </c>
      <c r="O1561" s="5">
        <v>0</v>
      </c>
      <c r="P1561" s="6">
        <v>0</v>
      </c>
      <c r="Q1561" s="5">
        <v>0</v>
      </c>
      <c r="R1561" s="6">
        <v>0</v>
      </c>
      <c r="S1561" s="5">
        <v>0</v>
      </c>
      <c r="T1561" s="6">
        <v>0</v>
      </c>
      <c r="U1561" s="5">
        <v>0</v>
      </c>
      <c r="V1561" s="6">
        <v>0</v>
      </c>
      <c r="W1561" s="5">
        <v>0</v>
      </c>
      <c r="X1561" s="6">
        <v>0</v>
      </c>
      <c r="Y1561" s="5">
        <v>7.9519999999999993E-2</v>
      </c>
      <c r="Z1561" s="6">
        <v>2.2450000000000001</v>
      </c>
      <c r="AA1561" s="5">
        <v>0</v>
      </c>
      <c r="AB1561" s="6">
        <v>0</v>
      </c>
      <c r="AC1561" s="5">
        <v>0</v>
      </c>
      <c r="AD1561" s="6">
        <v>0</v>
      </c>
      <c r="AE1561" s="5">
        <v>0</v>
      </c>
      <c r="AF1561" s="6">
        <v>0</v>
      </c>
    </row>
    <row r="1562" spans="2:32" x14ac:dyDescent="0.35">
      <c r="B1562" s="1" t="s">
        <v>561</v>
      </c>
      <c r="C1562" s="5">
        <v>0</v>
      </c>
      <c r="D1562" s="6">
        <v>0</v>
      </c>
      <c r="E1562" s="5">
        <v>0</v>
      </c>
      <c r="F1562" s="6">
        <v>0</v>
      </c>
      <c r="G1562" s="5">
        <v>0</v>
      </c>
      <c r="H1562" s="6">
        <v>0</v>
      </c>
      <c r="I1562" s="5">
        <v>0</v>
      </c>
      <c r="J1562" s="6">
        <v>0</v>
      </c>
      <c r="K1562" s="5">
        <v>0</v>
      </c>
      <c r="L1562" s="6">
        <v>0</v>
      </c>
      <c r="M1562" s="5">
        <v>0</v>
      </c>
      <c r="N1562" s="6">
        <v>0</v>
      </c>
      <c r="O1562" s="5">
        <v>0</v>
      </c>
      <c r="P1562" s="6">
        <v>0</v>
      </c>
      <c r="Q1562" s="5">
        <v>0</v>
      </c>
      <c r="R1562" s="6">
        <v>0</v>
      </c>
      <c r="S1562" s="5">
        <v>0</v>
      </c>
      <c r="T1562" s="6">
        <v>0</v>
      </c>
      <c r="U1562" s="5">
        <v>0</v>
      </c>
      <c r="V1562" s="6">
        <v>0</v>
      </c>
      <c r="W1562" s="5">
        <v>0</v>
      </c>
      <c r="X1562" s="6">
        <v>0</v>
      </c>
      <c r="Y1562" s="5">
        <v>0</v>
      </c>
      <c r="Z1562" s="6">
        <v>0</v>
      </c>
      <c r="AA1562" s="5">
        <v>0</v>
      </c>
      <c r="AB1562" s="6">
        <v>0</v>
      </c>
      <c r="AC1562" s="5">
        <v>0</v>
      </c>
      <c r="AD1562" s="6">
        <v>0</v>
      </c>
      <c r="AE1562" s="5">
        <v>0</v>
      </c>
      <c r="AF1562" s="6">
        <v>0</v>
      </c>
    </row>
    <row r="1563" spans="2:32" x14ac:dyDescent="0.35">
      <c r="B1563" s="2" t="s">
        <v>6</v>
      </c>
    </row>
    <row r="1564" spans="2:32" x14ac:dyDescent="0.35">
      <c r="B1564" s="1" t="s">
        <v>562</v>
      </c>
      <c r="C1564" s="5">
        <v>0</v>
      </c>
      <c r="D1564" s="6">
        <v>0</v>
      </c>
      <c r="E1564" s="5">
        <v>0</v>
      </c>
      <c r="F1564" s="6">
        <v>0</v>
      </c>
      <c r="G1564" s="5">
        <v>0</v>
      </c>
      <c r="H1564" s="6">
        <v>0</v>
      </c>
      <c r="I1564" s="5">
        <v>0</v>
      </c>
      <c r="J1564" s="6">
        <v>0</v>
      </c>
      <c r="K1564" s="5">
        <v>0</v>
      </c>
      <c r="L1564" s="6">
        <v>0</v>
      </c>
      <c r="M1564" s="5">
        <v>0</v>
      </c>
      <c r="N1564" s="6">
        <v>0</v>
      </c>
      <c r="O1564" s="5">
        <v>0</v>
      </c>
      <c r="P1564" s="6">
        <v>0</v>
      </c>
      <c r="Q1564" s="5">
        <v>0</v>
      </c>
      <c r="R1564" s="6">
        <v>0</v>
      </c>
      <c r="S1564" s="5">
        <v>0</v>
      </c>
      <c r="T1564" s="6">
        <v>0</v>
      </c>
      <c r="U1564" s="5">
        <v>0</v>
      </c>
      <c r="V1564" s="6">
        <v>0</v>
      </c>
      <c r="W1564" s="5">
        <v>0</v>
      </c>
      <c r="X1564" s="6">
        <v>0</v>
      </c>
      <c r="Y1564" s="5">
        <v>0</v>
      </c>
      <c r="Z1564" s="6">
        <v>0</v>
      </c>
      <c r="AA1564" s="5">
        <v>0</v>
      </c>
      <c r="AB1564" s="6">
        <v>0</v>
      </c>
      <c r="AC1564" s="5">
        <v>0</v>
      </c>
      <c r="AD1564" s="6">
        <v>0</v>
      </c>
      <c r="AE1564" s="5">
        <v>0</v>
      </c>
      <c r="AF1564" s="6">
        <v>0</v>
      </c>
    </row>
    <row r="1565" spans="2:32" x14ac:dyDescent="0.35">
      <c r="B1565" s="1" t="s">
        <v>563</v>
      </c>
      <c r="C1565" s="5">
        <v>0</v>
      </c>
      <c r="D1565" s="6">
        <v>0</v>
      </c>
      <c r="E1565" s="5">
        <v>0</v>
      </c>
      <c r="F1565" s="6">
        <v>0</v>
      </c>
      <c r="G1565" s="5">
        <v>0</v>
      </c>
      <c r="H1565" s="6">
        <v>0</v>
      </c>
      <c r="I1565" s="5">
        <v>0</v>
      </c>
      <c r="J1565" s="6">
        <v>0</v>
      </c>
      <c r="K1565" s="5">
        <v>0</v>
      </c>
      <c r="L1565" s="6">
        <v>0</v>
      </c>
      <c r="M1565" s="5">
        <v>0</v>
      </c>
      <c r="N1565" s="6">
        <v>0</v>
      </c>
      <c r="O1565" s="5">
        <v>0</v>
      </c>
      <c r="P1565" s="6">
        <v>0</v>
      </c>
      <c r="Q1565" s="5">
        <v>0</v>
      </c>
      <c r="R1565" s="6">
        <v>0</v>
      </c>
      <c r="S1565" s="5">
        <v>0</v>
      </c>
      <c r="T1565" s="6">
        <v>0</v>
      </c>
      <c r="U1565" s="5">
        <v>0</v>
      </c>
      <c r="V1565" s="6">
        <v>0</v>
      </c>
      <c r="W1565" s="5">
        <v>0</v>
      </c>
      <c r="X1565" s="6">
        <v>0</v>
      </c>
      <c r="Y1565" s="5">
        <v>0</v>
      </c>
      <c r="Z1565" s="6">
        <v>0</v>
      </c>
      <c r="AA1565" s="5">
        <v>0</v>
      </c>
      <c r="AB1565" s="6">
        <v>0</v>
      </c>
      <c r="AC1565" s="5">
        <v>0</v>
      </c>
      <c r="AD1565" s="6">
        <v>0</v>
      </c>
      <c r="AE1565" s="5">
        <v>0</v>
      </c>
      <c r="AF1565" s="6">
        <v>0</v>
      </c>
    </row>
    <row r="1566" spans="2:32" x14ac:dyDescent="0.35">
      <c r="B1566" s="1" t="s">
        <v>564</v>
      </c>
      <c r="C1566" s="5">
        <v>0</v>
      </c>
      <c r="D1566" s="6">
        <v>0</v>
      </c>
      <c r="E1566" s="5">
        <v>0</v>
      </c>
      <c r="F1566" s="6">
        <v>0</v>
      </c>
      <c r="G1566" s="5">
        <v>0</v>
      </c>
      <c r="H1566" s="6">
        <v>0</v>
      </c>
      <c r="I1566" s="5">
        <v>0</v>
      </c>
      <c r="J1566" s="6">
        <v>0</v>
      </c>
      <c r="K1566" s="5">
        <v>0</v>
      </c>
      <c r="L1566" s="6">
        <v>0</v>
      </c>
      <c r="M1566" s="5">
        <v>0</v>
      </c>
      <c r="N1566" s="6">
        <v>0</v>
      </c>
      <c r="O1566" s="5">
        <v>0</v>
      </c>
      <c r="P1566" s="6">
        <v>0</v>
      </c>
      <c r="Q1566" s="5">
        <v>0</v>
      </c>
      <c r="R1566" s="6">
        <v>0</v>
      </c>
      <c r="S1566" s="5">
        <v>0</v>
      </c>
      <c r="T1566" s="6">
        <v>0</v>
      </c>
      <c r="U1566" s="5">
        <v>0</v>
      </c>
      <c r="V1566" s="6">
        <v>0</v>
      </c>
      <c r="W1566" s="5">
        <v>0</v>
      </c>
      <c r="X1566" s="6">
        <v>0</v>
      </c>
      <c r="Y1566" s="5">
        <v>0</v>
      </c>
      <c r="Z1566" s="6">
        <v>0</v>
      </c>
      <c r="AA1566" s="5">
        <v>0</v>
      </c>
      <c r="AB1566" s="6">
        <v>0</v>
      </c>
      <c r="AC1566" s="5">
        <v>0</v>
      </c>
      <c r="AD1566" s="6">
        <v>0</v>
      </c>
      <c r="AE1566" s="5">
        <v>0</v>
      </c>
      <c r="AF1566" s="6">
        <v>0</v>
      </c>
    </row>
    <row r="1567" spans="2:32" x14ac:dyDescent="0.35">
      <c r="B1567" s="1" t="s">
        <v>565</v>
      </c>
      <c r="C1567" s="5">
        <v>0</v>
      </c>
      <c r="D1567" s="6">
        <v>0</v>
      </c>
      <c r="E1567" s="5">
        <v>0</v>
      </c>
      <c r="F1567" s="6">
        <v>0</v>
      </c>
      <c r="G1567" s="5">
        <v>0</v>
      </c>
      <c r="H1567" s="6">
        <v>0</v>
      </c>
      <c r="I1567" s="5">
        <v>0</v>
      </c>
      <c r="J1567" s="6">
        <v>0</v>
      </c>
      <c r="K1567" s="5">
        <v>0</v>
      </c>
      <c r="L1567" s="6">
        <v>0</v>
      </c>
      <c r="M1567" s="5">
        <v>0</v>
      </c>
      <c r="N1567" s="6">
        <v>0</v>
      </c>
      <c r="O1567" s="5">
        <v>0</v>
      </c>
      <c r="P1567" s="6">
        <v>0</v>
      </c>
      <c r="Q1567" s="5">
        <v>0</v>
      </c>
      <c r="R1567" s="6">
        <v>0</v>
      </c>
      <c r="S1567" s="5">
        <v>0</v>
      </c>
      <c r="T1567" s="6">
        <v>0</v>
      </c>
      <c r="U1567" s="5">
        <v>0</v>
      </c>
      <c r="V1567" s="6">
        <v>0</v>
      </c>
      <c r="W1567" s="5">
        <v>0</v>
      </c>
      <c r="X1567" s="6">
        <v>0</v>
      </c>
      <c r="Y1567" s="5">
        <v>0</v>
      </c>
      <c r="Z1567" s="6">
        <v>0</v>
      </c>
      <c r="AA1567" s="5">
        <v>0</v>
      </c>
      <c r="AB1567" s="6">
        <v>0</v>
      </c>
      <c r="AC1567" s="5">
        <v>0</v>
      </c>
      <c r="AD1567" s="6">
        <v>0</v>
      </c>
      <c r="AE1567" s="5">
        <v>0</v>
      </c>
      <c r="AF1567" s="6">
        <v>0</v>
      </c>
    </row>
    <row r="1568" spans="2:32" x14ac:dyDescent="0.35">
      <c r="B1568" s="1" t="s">
        <v>566</v>
      </c>
      <c r="C1568" s="5">
        <v>1.6500000000000001E-2</v>
      </c>
      <c r="D1568" s="6">
        <v>5.8449999999999998</v>
      </c>
      <c r="E1568" s="5">
        <v>0</v>
      </c>
      <c r="F1568" s="6">
        <v>0</v>
      </c>
      <c r="G1568" s="5">
        <v>1.6160000000000001E-2</v>
      </c>
      <c r="H1568" s="6">
        <v>0.42</v>
      </c>
      <c r="I1568" s="5">
        <v>4.7500000000000001E-2</v>
      </c>
      <c r="J1568" s="6">
        <v>1.01</v>
      </c>
      <c r="K1568" s="5">
        <v>0</v>
      </c>
      <c r="L1568" s="6">
        <v>0</v>
      </c>
      <c r="M1568" s="5">
        <v>0</v>
      </c>
      <c r="N1568" s="6">
        <v>0</v>
      </c>
      <c r="O1568" s="5">
        <v>0</v>
      </c>
      <c r="P1568" s="6">
        <v>0</v>
      </c>
      <c r="Q1568" s="5">
        <v>0.14909</v>
      </c>
      <c r="R1568" s="6">
        <v>2.2850000000000001</v>
      </c>
      <c r="S1568" s="5">
        <v>5.3679999999999999E-2</v>
      </c>
      <c r="T1568" s="6">
        <v>2.1309999999999998</v>
      </c>
      <c r="U1568" s="5">
        <v>0</v>
      </c>
      <c r="V1568" s="6">
        <v>0</v>
      </c>
      <c r="W1568" s="5">
        <v>0</v>
      </c>
      <c r="X1568" s="6">
        <v>0</v>
      </c>
      <c r="Y1568" s="5">
        <v>0</v>
      </c>
      <c r="Z1568" s="6">
        <v>0</v>
      </c>
      <c r="AA1568" s="5">
        <v>0</v>
      </c>
      <c r="AB1568" s="6">
        <v>0</v>
      </c>
      <c r="AC1568" s="5">
        <v>0</v>
      </c>
      <c r="AD1568" s="6">
        <v>0</v>
      </c>
      <c r="AE1568" s="5">
        <v>0</v>
      </c>
      <c r="AF1568" s="6">
        <v>0</v>
      </c>
    </row>
    <row r="1569" spans="2:32" x14ac:dyDescent="0.35">
      <c r="B1569" s="1" t="s">
        <v>567</v>
      </c>
      <c r="C1569" s="5">
        <v>0</v>
      </c>
      <c r="D1569" s="6">
        <v>0</v>
      </c>
      <c r="E1569" s="5">
        <v>0</v>
      </c>
      <c r="F1569" s="6">
        <v>0</v>
      </c>
      <c r="G1569" s="5">
        <v>0</v>
      </c>
      <c r="H1569" s="6">
        <v>0</v>
      </c>
      <c r="I1569" s="5">
        <v>0</v>
      </c>
      <c r="J1569" s="6">
        <v>0</v>
      </c>
      <c r="K1569" s="5">
        <v>0</v>
      </c>
      <c r="L1569" s="6">
        <v>0</v>
      </c>
      <c r="M1569" s="5">
        <v>0</v>
      </c>
      <c r="N1569" s="6">
        <v>0</v>
      </c>
      <c r="O1569" s="5">
        <v>0</v>
      </c>
      <c r="P1569" s="6">
        <v>0</v>
      </c>
      <c r="Q1569" s="5">
        <v>0</v>
      </c>
      <c r="R1569" s="6">
        <v>0</v>
      </c>
      <c r="S1569" s="5">
        <v>0</v>
      </c>
      <c r="T1569" s="6">
        <v>0</v>
      </c>
      <c r="U1569" s="5">
        <v>0</v>
      </c>
      <c r="V1569" s="6">
        <v>0</v>
      </c>
      <c r="W1569" s="5">
        <v>0</v>
      </c>
      <c r="X1569" s="6">
        <v>0</v>
      </c>
      <c r="Y1569" s="5">
        <v>0</v>
      </c>
      <c r="Z1569" s="6">
        <v>0</v>
      </c>
      <c r="AA1569" s="5">
        <v>0</v>
      </c>
      <c r="AB1569" s="6">
        <v>0</v>
      </c>
      <c r="AC1569" s="5">
        <v>0</v>
      </c>
      <c r="AD1569" s="6">
        <v>0</v>
      </c>
      <c r="AE1569" s="5">
        <v>0</v>
      </c>
      <c r="AF1569" s="6">
        <v>0</v>
      </c>
    </row>
    <row r="1570" spans="2:32" x14ac:dyDescent="0.35">
      <c r="B1570" s="1" t="s">
        <v>568</v>
      </c>
      <c r="C1570" s="5">
        <v>0</v>
      </c>
      <c r="D1570" s="6">
        <v>0</v>
      </c>
      <c r="E1570" s="5">
        <v>0</v>
      </c>
      <c r="F1570" s="6">
        <v>0</v>
      </c>
      <c r="G1570" s="5">
        <v>0</v>
      </c>
      <c r="H1570" s="6">
        <v>0</v>
      </c>
      <c r="I1570" s="5">
        <v>0</v>
      </c>
      <c r="J1570" s="6">
        <v>0</v>
      </c>
      <c r="K1570" s="5">
        <v>0</v>
      </c>
      <c r="L1570" s="6">
        <v>0</v>
      </c>
      <c r="M1570" s="5">
        <v>0</v>
      </c>
      <c r="N1570" s="6">
        <v>0</v>
      </c>
      <c r="O1570" s="5">
        <v>0</v>
      </c>
      <c r="P1570" s="6">
        <v>0</v>
      </c>
      <c r="Q1570" s="5">
        <v>0</v>
      </c>
      <c r="R1570" s="6">
        <v>0</v>
      </c>
      <c r="S1570" s="5">
        <v>0</v>
      </c>
      <c r="T1570" s="6">
        <v>0</v>
      </c>
      <c r="U1570" s="5">
        <v>0</v>
      </c>
      <c r="V1570" s="6">
        <v>0</v>
      </c>
      <c r="W1570" s="5">
        <v>0</v>
      </c>
      <c r="X1570" s="6">
        <v>0</v>
      </c>
      <c r="Y1570" s="5">
        <v>0</v>
      </c>
      <c r="Z1570" s="6">
        <v>0</v>
      </c>
      <c r="AA1570" s="5">
        <v>0</v>
      </c>
      <c r="AB1570" s="6">
        <v>0</v>
      </c>
      <c r="AC1570" s="5">
        <v>0</v>
      </c>
      <c r="AD1570" s="6">
        <v>0</v>
      </c>
      <c r="AE1570" s="5">
        <v>0</v>
      </c>
      <c r="AF1570" s="6">
        <v>0</v>
      </c>
    </row>
    <row r="1571" spans="2:32" x14ac:dyDescent="0.35">
      <c r="B1571" s="1" t="s">
        <v>569</v>
      </c>
      <c r="C1571" s="5">
        <v>0</v>
      </c>
      <c r="D1571" s="6">
        <v>0</v>
      </c>
      <c r="E1571" s="5">
        <v>0</v>
      </c>
      <c r="F1571" s="6">
        <v>0</v>
      </c>
      <c r="G1571" s="5">
        <v>0</v>
      </c>
      <c r="H1571" s="6">
        <v>0</v>
      </c>
      <c r="I1571" s="5">
        <v>0</v>
      </c>
      <c r="J1571" s="6">
        <v>0</v>
      </c>
      <c r="K1571" s="5">
        <v>0</v>
      </c>
      <c r="L1571" s="6">
        <v>0</v>
      </c>
      <c r="M1571" s="5">
        <v>0</v>
      </c>
      <c r="N1571" s="6">
        <v>0</v>
      </c>
      <c r="O1571" s="5">
        <v>0</v>
      </c>
      <c r="P1571" s="6">
        <v>0</v>
      </c>
      <c r="Q1571" s="5">
        <v>0</v>
      </c>
      <c r="R1571" s="6">
        <v>0</v>
      </c>
      <c r="S1571" s="5">
        <v>0</v>
      </c>
      <c r="T1571" s="6">
        <v>0</v>
      </c>
      <c r="U1571" s="5">
        <v>0</v>
      </c>
      <c r="V1571" s="6">
        <v>0</v>
      </c>
      <c r="W1571" s="5">
        <v>0</v>
      </c>
      <c r="X1571" s="6">
        <v>0</v>
      </c>
      <c r="Y1571" s="5">
        <v>0</v>
      </c>
      <c r="Z1571" s="6">
        <v>0</v>
      </c>
      <c r="AA1571" s="5">
        <v>0</v>
      </c>
      <c r="AB1571" s="6">
        <v>0</v>
      </c>
      <c r="AC1571" s="5">
        <v>0</v>
      </c>
      <c r="AD1571" s="6">
        <v>0</v>
      </c>
      <c r="AE1571" s="5">
        <v>0</v>
      </c>
      <c r="AF1571" s="6">
        <v>0</v>
      </c>
    </row>
    <row r="1572" spans="2:32" x14ac:dyDescent="0.35">
      <c r="B1572" s="2" t="s">
        <v>7</v>
      </c>
    </row>
    <row r="1573" spans="2:32" x14ac:dyDescent="0.35">
      <c r="B1573" s="1" t="s">
        <v>95</v>
      </c>
      <c r="C1573" s="5">
        <v>0</v>
      </c>
      <c r="D1573" s="6">
        <v>0</v>
      </c>
      <c r="E1573" s="5">
        <v>0</v>
      </c>
      <c r="F1573" s="6">
        <v>0</v>
      </c>
      <c r="G1573" s="5">
        <v>0</v>
      </c>
      <c r="H1573" s="6">
        <v>0</v>
      </c>
      <c r="I1573" s="5">
        <v>0</v>
      </c>
      <c r="J1573" s="6">
        <v>0</v>
      </c>
      <c r="K1573" s="5">
        <v>0</v>
      </c>
      <c r="L1573" s="6">
        <v>0</v>
      </c>
      <c r="M1573" s="5">
        <v>0</v>
      </c>
      <c r="N1573" s="6">
        <v>0</v>
      </c>
      <c r="O1573" s="5">
        <v>0</v>
      </c>
      <c r="P1573" s="6">
        <v>0</v>
      </c>
      <c r="Q1573" s="5">
        <v>0</v>
      </c>
      <c r="R1573" s="6">
        <v>0</v>
      </c>
      <c r="S1573" s="5">
        <v>0</v>
      </c>
      <c r="T1573" s="6">
        <v>0</v>
      </c>
      <c r="U1573" s="5">
        <v>0</v>
      </c>
      <c r="V1573" s="6">
        <v>0</v>
      </c>
      <c r="W1573" s="5">
        <v>0</v>
      </c>
      <c r="X1573" s="6">
        <v>0</v>
      </c>
      <c r="Y1573" s="5">
        <v>0</v>
      </c>
      <c r="Z1573" s="6">
        <v>0</v>
      </c>
      <c r="AA1573" s="5">
        <v>0</v>
      </c>
      <c r="AB1573" s="6">
        <v>0</v>
      </c>
      <c r="AC1573" s="5">
        <v>0</v>
      </c>
      <c r="AD1573" s="6">
        <v>0</v>
      </c>
      <c r="AE1573" s="5">
        <v>0</v>
      </c>
      <c r="AF1573" s="6">
        <v>0</v>
      </c>
    </row>
    <row r="1574" spans="2:32" x14ac:dyDescent="0.35">
      <c r="B1574" s="1" t="s">
        <v>570</v>
      </c>
      <c r="C1574" s="5">
        <v>0</v>
      </c>
      <c r="D1574" s="6">
        <v>0</v>
      </c>
      <c r="E1574" s="5">
        <v>0</v>
      </c>
      <c r="F1574" s="6">
        <v>0</v>
      </c>
      <c r="G1574" s="5">
        <v>0</v>
      </c>
      <c r="H1574" s="6">
        <v>0</v>
      </c>
      <c r="I1574" s="5">
        <v>0</v>
      </c>
      <c r="J1574" s="6">
        <v>0</v>
      </c>
      <c r="K1574" s="5">
        <v>0</v>
      </c>
      <c r="L1574" s="6">
        <v>0</v>
      </c>
      <c r="M1574" s="5">
        <v>0</v>
      </c>
      <c r="N1574" s="6">
        <v>0</v>
      </c>
      <c r="O1574" s="5">
        <v>0</v>
      </c>
      <c r="P1574" s="6">
        <v>0</v>
      </c>
      <c r="Q1574" s="5">
        <v>0</v>
      </c>
      <c r="R1574" s="6">
        <v>0</v>
      </c>
      <c r="S1574" s="5">
        <v>0</v>
      </c>
      <c r="T1574" s="6">
        <v>0</v>
      </c>
      <c r="U1574" s="5">
        <v>0</v>
      </c>
      <c r="V1574" s="6">
        <v>0</v>
      </c>
      <c r="W1574" s="5">
        <v>0</v>
      </c>
      <c r="X1574" s="6">
        <v>0</v>
      </c>
      <c r="Y1574" s="5">
        <v>0</v>
      </c>
      <c r="Z1574" s="6">
        <v>0</v>
      </c>
      <c r="AA1574" s="5">
        <v>0</v>
      </c>
      <c r="AB1574" s="6">
        <v>0</v>
      </c>
      <c r="AC1574" s="5">
        <v>0</v>
      </c>
      <c r="AD1574" s="6">
        <v>0</v>
      </c>
      <c r="AE1574" s="5">
        <v>0</v>
      </c>
      <c r="AF1574" s="6">
        <v>0</v>
      </c>
    </row>
    <row r="1575" spans="2:32" x14ac:dyDescent="0.35">
      <c r="B1575" s="1" t="s">
        <v>571</v>
      </c>
      <c r="C1575" s="5">
        <v>0</v>
      </c>
      <c r="D1575" s="6">
        <v>0</v>
      </c>
      <c r="E1575" s="5">
        <v>0</v>
      </c>
      <c r="F1575" s="6">
        <v>0</v>
      </c>
      <c r="G1575" s="5">
        <v>0</v>
      </c>
      <c r="H1575" s="6">
        <v>0</v>
      </c>
      <c r="I1575" s="5">
        <v>0</v>
      </c>
      <c r="J1575" s="6">
        <v>0</v>
      </c>
      <c r="K1575" s="5">
        <v>0</v>
      </c>
      <c r="L1575" s="6">
        <v>0</v>
      </c>
      <c r="M1575" s="5">
        <v>0</v>
      </c>
      <c r="N1575" s="6">
        <v>0</v>
      </c>
      <c r="O1575" s="5">
        <v>0</v>
      </c>
      <c r="P1575" s="6">
        <v>0</v>
      </c>
      <c r="Q1575" s="5">
        <v>0</v>
      </c>
      <c r="R1575" s="6">
        <v>0</v>
      </c>
      <c r="S1575" s="5">
        <v>0</v>
      </c>
      <c r="T1575" s="6">
        <v>0</v>
      </c>
      <c r="U1575" s="5">
        <v>0</v>
      </c>
      <c r="V1575" s="6">
        <v>0</v>
      </c>
      <c r="W1575" s="5">
        <v>0</v>
      </c>
      <c r="X1575" s="6">
        <v>0</v>
      </c>
      <c r="Y1575" s="5">
        <v>0</v>
      </c>
      <c r="Z1575" s="6">
        <v>0</v>
      </c>
      <c r="AA1575" s="5">
        <v>0</v>
      </c>
      <c r="AB1575" s="6">
        <v>0</v>
      </c>
      <c r="AC1575" s="5">
        <v>0</v>
      </c>
      <c r="AD1575" s="6">
        <v>0</v>
      </c>
      <c r="AE1575" s="5">
        <v>0</v>
      </c>
      <c r="AF1575" s="6">
        <v>0</v>
      </c>
    </row>
    <row r="1576" spans="2:32" x14ac:dyDescent="0.35">
      <c r="B1576" s="1" t="s">
        <v>572</v>
      </c>
      <c r="C1576" s="5">
        <v>0</v>
      </c>
      <c r="D1576" s="6">
        <v>0</v>
      </c>
      <c r="E1576" s="5">
        <v>0</v>
      </c>
      <c r="F1576" s="6">
        <v>0</v>
      </c>
      <c r="G1576" s="5">
        <v>0</v>
      </c>
      <c r="H1576" s="6">
        <v>0</v>
      </c>
      <c r="I1576" s="5">
        <v>0</v>
      </c>
      <c r="J1576" s="6">
        <v>0</v>
      </c>
      <c r="K1576" s="5">
        <v>0</v>
      </c>
      <c r="L1576" s="6">
        <v>0</v>
      </c>
      <c r="M1576" s="5">
        <v>0</v>
      </c>
      <c r="N1576" s="6">
        <v>0</v>
      </c>
      <c r="O1576" s="5">
        <v>0</v>
      </c>
      <c r="P1576" s="6">
        <v>0</v>
      </c>
      <c r="Q1576" s="5">
        <v>0</v>
      </c>
      <c r="R1576" s="6">
        <v>0</v>
      </c>
      <c r="S1576" s="5">
        <v>0</v>
      </c>
      <c r="T1576" s="6">
        <v>0</v>
      </c>
      <c r="U1576" s="5">
        <v>0</v>
      </c>
      <c r="V1576" s="6">
        <v>0</v>
      </c>
      <c r="W1576" s="5">
        <v>0</v>
      </c>
      <c r="X1576" s="6">
        <v>0</v>
      </c>
      <c r="Y1576" s="5">
        <v>0</v>
      </c>
      <c r="Z1576" s="6">
        <v>0</v>
      </c>
      <c r="AA1576" s="5">
        <v>0</v>
      </c>
      <c r="AB1576" s="6">
        <v>0</v>
      </c>
      <c r="AC1576" s="5">
        <v>0</v>
      </c>
      <c r="AD1576" s="6">
        <v>0</v>
      </c>
      <c r="AE1576" s="5">
        <v>0</v>
      </c>
      <c r="AF1576" s="6">
        <v>0</v>
      </c>
    </row>
    <row r="1577" spans="2:32" x14ac:dyDescent="0.35">
      <c r="B1577" s="1" t="s">
        <v>573</v>
      </c>
      <c r="C1577" s="5">
        <v>0</v>
      </c>
      <c r="D1577" s="6">
        <v>0</v>
      </c>
      <c r="E1577" s="5">
        <v>0</v>
      </c>
      <c r="F1577" s="6">
        <v>0</v>
      </c>
      <c r="G1577" s="5">
        <v>0</v>
      </c>
      <c r="H1577" s="6">
        <v>0</v>
      </c>
      <c r="I1577" s="5">
        <v>0</v>
      </c>
      <c r="J1577" s="6">
        <v>0</v>
      </c>
      <c r="K1577" s="5">
        <v>0</v>
      </c>
      <c r="L1577" s="6">
        <v>0</v>
      </c>
      <c r="M1577" s="5">
        <v>0</v>
      </c>
      <c r="N1577" s="6">
        <v>0</v>
      </c>
      <c r="O1577" s="5">
        <v>0</v>
      </c>
      <c r="P1577" s="6">
        <v>0</v>
      </c>
      <c r="Q1577" s="5">
        <v>0</v>
      </c>
      <c r="R1577" s="6">
        <v>0</v>
      </c>
      <c r="S1577" s="5">
        <v>0</v>
      </c>
      <c r="T1577" s="6">
        <v>0</v>
      </c>
      <c r="U1577" s="5">
        <v>0</v>
      </c>
      <c r="V1577" s="6">
        <v>0</v>
      </c>
      <c r="W1577" s="5">
        <v>0</v>
      </c>
      <c r="X1577" s="6">
        <v>0</v>
      </c>
      <c r="Y1577" s="5">
        <v>0</v>
      </c>
      <c r="Z1577" s="6">
        <v>0</v>
      </c>
      <c r="AA1577" s="5">
        <v>0</v>
      </c>
      <c r="AB1577" s="6">
        <v>0</v>
      </c>
      <c r="AC1577" s="5">
        <v>0</v>
      </c>
      <c r="AD1577" s="6">
        <v>0</v>
      </c>
      <c r="AE1577" s="5">
        <v>0</v>
      </c>
      <c r="AF1577" s="6">
        <v>0</v>
      </c>
    </row>
    <row r="1578" spans="2:32" x14ac:dyDescent="0.35">
      <c r="B1578" s="1" t="s">
        <v>574</v>
      </c>
      <c r="C1578" s="5">
        <v>0</v>
      </c>
      <c r="D1578" s="6">
        <v>0</v>
      </c>
      <c r="E1578" s="5">
        <v>0</v>
      </c>
      <c r="F1578" s="6">
        <v>0</v>
      </c>
      <c r="G1578" s="5">
        <v>0</v>
      </c>
      <c r="H1578" s="6">
        <v>0</v>
      </c>
      <c r="I1578" s="5">
        <v>0</v>
      </c>
      <c r="J1578" s="6">
        <v>0</v>
      </c>
      <c r="K1578" s="5">
        <v>0</v>
      </c>
      <c r="L1578" s="6">
        <v>0</v>
      </c>
      <c r="M1578" s="5">
        <v>0</v>
      </c>
      <c r="N1578" s="6">
        <v>0</v>
      </c>
      <c r="O1578" s="5">
        <v>0</v>
      </c>
      <c r="P1578" s="6">
        <v>0</v>
      </c>
      <c r="Q1578" s="5">
        <v>0</v>
      </c>
      <c r="R1578" s="6">
        <v>0</v>
      </c>
      <c r="S1578" s="5">
        <v>0</v>
      </c>
      <c r="T1578" s="6">
        <v>0</v>
      </c>
      <c r="U1578" s="5">
        <v>0</v>
      </c>
      <c r="V1578" s="6">
        <v>0</v>
      </c>
      <c r="W1578" s="5">
        <v>0</v>
      </c>
      <c r="X1578" s="6">
        <v>0</v>
      </c>
      <c r="Y1578" s="5">
        <v>0</v>
      </c>
      <c r="Z1578" s="6">
        <v>0</v>
      </c>
      <c r="AA1578" s="5">
        <v>0</v>
      </c>
      <c r="AB1578" s="6">
        <v>0</v>
      </c>
      <c r="AC1578" s="5">
        <v>0</v>
      </c>
      <c r="AD1578" s="6">
        <v>0</v>
      </c>
      <c r="AE1578" s="5">
        <v>0</v>
      </c>
      <c r="AF1578" s="6">
        <v>0</v>
      </c>
    </row>
    <row r="1579" spans="2:32" x14ac:dyDescent="0.35">
      <c r="B1579" s="1" t="s">
        <v>575</v>
      </c>
      <c r="C1579" s="5">
        <v>0</v>
      </c>
      <c r="D1579" s="6">
        <v>0</v>
      </c>
      <c r="E1579" s="5">
        <v>0</v>
      </c>
      <c r="F1579" s="6">
        <v>0</v>
      </c>
      <c r="G1579" s="5">
        <v>0</v>
      </c>
      <c r="H1579" s="6">
        <v>0</v>
      </c>
      <c r="I1579" s="5">
        <v>0</v>
      </c>
      <c r="J1579" s="6">
        <v>0</v>
      </c>
      <c r="K1579" s="5">
        <v>0</v>
      </c>
      <c r="L1579" s="6">
        <v>0</v>
      </c>
      <c r="M1579" s="5">
        <v>0</v>
      </c>
      <c r="N1579" s="6">
        <v>0</v>
      </c>
      <c r="O1579" s="5">
        <v>0</v>
      </c>
      <c r="P1579" s="6">
        <v>0</v>
      </c>
      <c r="Q1579" s="5">
        <v>0</v>
      </c>
      <c r="R1579" s="6">
        <v>0</v>
      </c>
      <c r="S1579" s="5">
        <v>0</v>
      </c>
      <c r="T1579" s="6">
        <v>0</v>
      </c>
      <c r="U1579" s="5">
        <v>0</v>
      </c>
      <c r="V1579" s="6">
        <v>0</v>
      </c>
      <c r="W1579" s="5">
        <v>0</v>
      </c>
      <c r="X1579" s="6">
        <v>0</v>
      </c>
      <c r="Y1579" s="5">
        <v>0</v>
      </c>
      <c r="Z1579" s="6">
        <v>0</v>
      </c>
      <c r="AA1579" s="5">
        <v>0</v>
      </c>
      <c r="AB1579" s="6">
        <v>0</v>
      </c>
      <c r="AC1579" s="5">
        <v>0</v>
      </c>
      <c r="AD1579" s="6">
        <v>0</v>
      </c>
      <c r="AE1579" s="5">
        <v>0</v>
      </c>
      <c r="AF1579" s="6">
        <v>0</v>
      </c>
    </row>
    <row r="1580" spans="2:32" x14ac:dyDescent="0.35">
      <c r="B1580" s="1" t="s">
        <v>576</v>
      </c>
      <c r="C1580" s="5">
        <v>0</v>
      </c>
      <c r="D1580" s="6">
        <v>0</v>
      </c>
      <c r="E1580" s="5">
        <v>0</v>
      </c>
      <c r="F1580" s="6">
        <v>0</v>
      </c>
      <c r="G1580" s="5">
        <v>0</v>
      </c>
      <c r="H1580" s="6">
        <v>0</v>
      </c>
      <c r="I1580" s="5">
        <v>0</v>
      </c>
      <c r="J1580" s="6">
        <v>0</v>
      </c>
      <c r="K1580" s="5">
        <v>0</v>
      </c>
      <c r="L1580" s="6">
        <v>0</v>
      </c>
      <c r="M1580" s="5">
        <v>0</v>
      </c>
      <c r="N1580" s="6">
        <v>0</v>
      </c>
      <c r="O1580" s="5">
        <v>0</v>
      </c>
      <c r="P1580" s="6">
        <v>0</v>
      </c>
      <c r="Q1580" s="5">
        <v>0</v>
      </c>
      <c r="R1580" s="6">
        <v>0</v>
      </c>
      <c r="S1580" s="5">
        <v>0</v>
      </c>
      <c r="T1580" s="6">
        <v>0</v>
      </c>
      <c r="U1580" s="5">
        <v>0</v>
      </c>
      <c r="V1580" s="6">
        <v>0</v>
      </c>
      <c r="W1580" s="5">
        <v>0</v>
      </c>
      <c r="X1580" s="6">
        <v>0</v>
      </c>
      <c r="Y1580" s="5">
        <v>0</v>
      </c>
      <c r="Z1580" s="6">
        <v>0</v>
      </c>
      <c r="AA1580" s="5">
        <v>0</v>
      </c>
      <c r="AB1580" s="6">
        <v>0</v>
      </c>
      <c r="AC1580" s="5">
        <v>0</v>
      </c>
      <c r="AD1580" s="6">
        <v>0</v>
      </c>
      <c r="AE1580" s="5">
        <v>0</v>
      </c>
      <c r="AF1580" s="6">
        <v>0</v>
      </c>
    </row>
    <row r="1581" spans="2:32" x14ac:dyDescent="0.35">
      <c r="B1581" s="1" t="s">
        <v>577</v>
      </c>
      <c r="C1581" s="5">
        <v>0</v>
      </c>
      <c r="D1581" s="6">
        <v>0</v>
      </c>
      <c r="E1581" s="5">
        <v>0</v>
      </c>
      <c r="F1581" s="6">
        <v>0</v>
      </c>
      <c r="G1581" s="5">
        <v>0</v>
      </c>
      <c r="H1581" s="6">
        <v>0</v>
      </c>
      <c r="I1581" s="5">
        <v>0</v>
      </c>
      <c r="J1581" s="6">
        <v>0</v>
      </c>
      <c r="K1581" s="5">
        <v>0</v>
      </c>
      <c r="L1581" s="6">
        <v>0</v>
      </c>
      <c r="M1581" s="5">
        <v>0</v>
      </c>
      <c r="N1581" s="6">
        <v>0</v>
      </c>
      <c r="O1581" s="5">
        <v>0</v>
      </c>
      <c r="P1581" s="6">
        <v>0</v>
      </c>
      <c r="Q1581" s="5">
        <v>0</v>
      </c>
      <c r="R1581" s="6">
        <v>0</v>
      </c>
      <c r="S1581" s="5">
        <v>0</v>
      </c>
      <c r="T1581" s="6">
        <v>0</v>
      </c>
      <c r="U1581" s="5">
        <v>0</v>
      </c>
      <c r="V1581" s="6">
        <v>0</v>
      </c>
      <c r="W1581" s="5">
        <v>0</v>
      </c>
      <c r="X1581" s="6">
        <v>0</v>
      </c>
      <c r="Y1581" s="5">
        <v>0</v>
      </c>
      <c r="Z1581" s="6">
        <v>0</v>
      </c>
      <c r="AA1581" s="5">
        <v>0</v>
      </c>
      <c r="AB1581" s="6">
        <v>0</v>
      </c>
      <c r="AC1581" s="5">
        <v>0</v>
      </c>
      <c r="AD1581" s="6">
        <v>0</v>
      </c>
      <c r="AE1581" s="5">
        <v>0</v>
      </c>
      <c r="AF1581" s="6">
        <v>0</v>
      </c>
    </row>
    <row r="1582" spans="2:32" x14ac:dyDescent="0.35">
      <c r="B1582" s="1" t="s">
        <v>100</v>
      </c>
      <c r="C1582" s="5">
        <v>0</v>
      </c>
      <c r="D1582" s="6">
        <v>0</v>
      </c>
      <c r="E1582" s="5">
        <v>0</v>
      </c>
      <c r="F1582" s="6">
        <v>0</v>
      </c>
      <c r="G1582" s="5">
        <v>0</v>
      </c>
      <c r="H1582" s="6">
        <v>0</v>
      </c>
      <c r="I1582" s="5">
        <v>0</v>
      </c>
      <c r="J1582" s="6">
        <v>0</v>
      </c>
      <c r="K1582" s="5">
        <v>0</v>
      </c>
      <c r="L1582" s="6">
        <v>0</v>
      </c>
      <c r="M1582" s="5">
        <v>0</v>
      </c>
      <c r="N1582" s="6">
        <v>0</v>
      </c>
      <c r="O1582" s="5">
        <v>0</v>
      </c>
      <c r="P1582" s="6">
        <v>0</v>
      </c>
      <c r="Q1582" s="5">
        <v>0</v>
      </c>
      <c r="R1582" s="6">
        <v>0</v>
      </c>
      <c r="S1582" s="5">
        <v>0</v>
      </c>
      <c r="T1582" s="6">
        <v>0</v>
      </c>
      <c r="U1582" s="5">
        <v>0</v>
      </c>
      <c r="V1582" s="6">
        <v>0</v>
      </c>
      <c r="W1582" s="5">
        <v>0</v>
      </c>
      <c r="X1582" s="6">
        <v>0</v>
      </c>
      <c r="Y1582" s="5">
        <v>0</v>
      </c>
      <c r="Z1582" s="6">
        <v>0</v>
      </c>
      <c r="AA1582" s="5">
        <v>0</v>
      </c>
      <c r="AB1582" s="6">
        <v>0</v>
      </c>
      <c r="AC1582" s="5">
        <v>0</v>
      </c>
      <c r="AD1582" s="6">
        <v>0</v>
      </c>
      <c r="AE1582" s="5">
        <v>0</v>
      </c>
      <c r="AF1582" s="6">
        <v>0</v>
      </c>
    </row>
    <row r="1583" spans="2:32" x14ac:dyDescent="0.35">
      <c r="B1583" s="1" t="s">
        <v>578</v>
      </c>
      <c r="C1583" s="5">
        <v>0</v>
      </c>
      <c r="D1583" s="6">
        <v>0</v>
      </c>
      <c r="E1583" s="5">
        <v>0</v>
      </c>
      <c r="F1583" s="6">
        <v>0</v>
      </c>
      <c r="G1583" s="5">
        <v>0</v>
      </c>
      <c r="H1583" s="6">
        <v>0</v>
      </c>
      <c r="I1583" s="5">
        <v>0</v>
      </c>
      <c r="J1583" s="6">
        <v>0</v>
      </c>
      <c r="K1583" s="5">
        <v>0</v>
      </c>
      <c r="L1583" s="6">
        <v>0</v>
      </c>
      <c r="M1583" s="5">
        <v>0</v>
      </c>
      <c r="N1583" s="6">
        <v>0</v>
      </c>
      <c r="O1583" s="5">
        <v>0</v>
      </c>
      <c r="P1583" s="6">
        <v>0</v>
      </c>
      <c r="Q1583" s="5">
        <v>0</v>
      </c>
      <c r="R1583" s="6">
        <v>0</v>
      </c>
      <c r="S1583" s="5">
        <v>0</v>
      </c>
      <c r="T1583" s="6">
        <v>0</v>
      </c>
      <c r="U1583" s="5">
        <v>0</v>
      </c>
      <c r="V1583" s="6">
        <v>0</v>
      </c>
      <c r="W1583" s="5">
        <v>0</v>
      </c>
      <c r="X1583" s="6">
        <v>0</v>
      </c>
      <c r="Y1583" s="5">
        <v>0</v>
      </c>
      <c r="Z1583" s="6">
        <v>0</v>
      </c>
      <c r="AA1583" s="5">
        <v>0</v>
      </c>
      <c r="AB1583" s="6">
        <v>0</v>
      </c>
      <c r="AC1583" s="5">
        <v>0</v>
      </c>
      <c r="AD1583" s="6">
        <v>0</v>
      </c>
      <c r="AE1583" s="5">
        <v>0</v>
      </c>
      <c r="AF1583" s="6">
        <v>0</v>
      </c>
    </row>
    <row r="1584" spans="2:32" x14ac:dyDescent="0.35">
      <c r="B1584" s="1" t="s">
        <v>579</v>
      </c>
      <c r="C1584" s="5">
        <v>0</v>
      </c>
      <c r="D1584" s="6">
        <v>0</v>
      </c>
      <c r="E1584" s="5">
        <v>0</v>
      </c>
      <c r="F1584" s="6">
        <v>0</v>
      </c>
      <c r="G1584" s="5">
        <v>0</v>
      </c>
      <c r="H1584" s="6">
        <v>0</v>
      </c>
      <c r="I1584" s="5">
        <v>0</v>
      </c>
      <c r="J1584" s="6">
        <v>0</v>
      </c>
      <c r="K1584" s="5">
        <v>0</v>
      </c>
      <c r="L1584" s="6">
        <v>0</v>
      </c>
      <c r="M1584" s="5">
        <v>0</v>
      </c>
      <c r="N1584" s="6">
        <v>0</v>
      </c>
      <c r="O1584" s="5">
        <v>0</v>
      </c>
      <c r="P1584" s="6">
        <v>0</v>
      </c>
      <c r="Q1584" s="5">
        <v>0</v>
      </c>
      <c r="R1584" s="6">
        <v>0</v>
      </c>
      <c r="S1584" s="5">
        <v>0</v>
      </c>
      <c r="T1584" s="6">
        <v>0</v>
      </c>
      <c r="U1584" s="5">
        <v>0</v>
      </c>
      <c r="V1584" s="6">
        <v>0</v>
      </c>
      <c r="W1584" s="5">
        <v>0</v>
      </c>
      <c r="X1584" s="6">
        <v>0</v>
      </c>
      <c r="Y1584" s="5">
        <v>0</v>
      </c>
      <c r="Z1584" s="6">
        <v>0</v>
      </c>
      <c r="AA1584" s="5">
        <v>0</v>
      </c>
      <c r="AB1584" s="6">
        <v>0</v>
      </c>
      <c r="AC1584" s="5">
        <v>0</v>
      </c>
      <c r="AD1584" s="6">
        <v>0</v>
      </c>
      <c r="AE1584" s="5">
        <v>0</v>
      </c>
      <c r="AF1584" s="6">
        <v>0</v>
      </c>
    </row>
    <row r="1585" spans="2:32" x14ac:dyDescent="0.35">
      <c r="B1585" s="1" t="s">
        <v>580</v>
      </c>
      <c r="C1585" s="5">
        <v>0</v>
      </c>
      <c r="D1585" s="6">
        <v>0</v>
      </c>
      <c r="E1585" s="5">
        <v>0</v>
      </c>
      <c r="F1585" s="6">
        <v>0</v>
      </c>
      <c r="G1585" s="5">
        <v>0</v>
      </c>
      <c r="H1585" s="6">
        <v>0</v>
      </c>
      <c r="I1585" s="5">
        <v>0</v>
      </c>
      <c r="J1585" s="6">
        <v>0</v>
      </c>
      <c r="K1585" s="5">
        <v>0</v>
      </c>
      <c r="L1585" s="6">
        <v>0</v>
      </c>
      <c r="M1585" s="5">
        <v>0</v>
      </c>
      <c r="N1585" s="6">
        <v>0</v>
      </c>
      <c r="O1585" s="5">
        <v>0</v>
      </c>
      <c r="P1585" s="6">
        <v>0</v>
      </c>
      <c r="Q1585" s="5">
        <v>0</v>
      </c>
      <c r="R1585" s="6">
        <v>0</v>
      </c>
      <c r="S1585" s="5">
        <v>0</v>
      </c>
      <c r="T1585" s="6">
        <v>0</v>
      </c>
      <c r="U1585" s="5">
        <v>0</v>
      </c>
      <c r="V1585" s="6">
        <v>0</v>
      </c>
      <c r="W1585" s="5">
        <v>0</v>
      </c>
      <c r="X1585" s="6">
        <v>0</v>
      </c>
      <c r="Y1585" s="5">
        <v>0</v>
      </c>
      <c r="Z1585" s="6">
        <v>0</v>
      </c>
      <c r="AA1585" s="5">
        <v>0</v>
      </c>
      <c r="AB1585" s="6">
        <v>0</v>
      </c>
      <c r="AC1585" s="5">
        <v>0</v>
      </c>
      <c r="AD1585" s="6">
        <v>0</v>
      </c>
      <c r="AE1585" s="5">
        <v>0</v>
      </c>
      <c r="AF1585" s="6">
        <v>0</v>
      </c>
    </row>
    <row r="1586" spans="2:32" x14ac:dyDescent="0.35">
      <c r="B1586" s="1" t="s">
        <v>581</v>
      </c>
      <c r="C1586" s="5">
        <v>0</v>
      </c>
      <c r="D1586" s="6">
        <v>0</v>
      </c>
      <c r="E1586" s="5">
        <v>0</v>
      </c>
      <c r="F1586" s="6">
        <v>0</v>
      </c>
      <c r="G1586" s="5">
        <v>0</v>
      </c>
      <c r="H1586" s="6">
        <v>0</v>
      </c>
      <c r="I1586" s="5">
        <v>0</v>
      </c>
      <c r="J1586" s="6">
        <v>0</v>
      </c>
      <c r="K1586" s="5">
        <v>0</v>
      </c>
      <c r="L1586" s="6">
        <v>0</v>
      </c>
      <c r="M1586" s="5">
        <v>0</v>
      </c>
      <c r="N1586" s="6">
        <v>0</v>
      </c>
      <c r="O1586" s="5">
        <v>0</v>
      </c>
      <c r="P1586" s="6">
        <v>0</v>
      </c>
      <c r="Q1586" s="5">
        <v>0</v>
      </c>
      <c r="R1586" s="6">
        <v>0</v>
      </c>
      <c r="S1586" s="5">
        <v>0</v>
      </c>
      <c r="T1586" s="6">
        <v>0</v>
      </c>
      <c r="U1586" s="5">
        <v>0</v>
      </c>
      <c r="V1586" s="6">
        <v>0</v>
      </c>
      <c r="W1586" s="5">
        <v>0</v>
      </c>
      <c r="X1586" s="6">
        <v>0</v>
      </c>
      <c r="Y1586" s="5">
        <v>0</v>
      </c>
      <c r="Z1586" s="6">
        <v>0</v>
      </c>
      <c r="AA1586" s="5">
        <v>0</v>
      </c>
      <c r="AB1586" s="6">
        <v>0</v>
      </c>
      <c r="AC1586" s="5">
        <v>0</v>
      </c>
      <c r="AD1586" s="6">
        <v>0</v>
      </c>
      <c r="AE1586" s="5">
        <v>0</v>
      </c>
      <c r="AF1586" s="6">
        <v>0</v>
      </c>
    </row>
    <row r="1587" spans="2:32" x14ac:dyDescent="0.35">
      <c r="B1587" s="1" t="s">
        <v>582</v>
      </c>
      <c r="C1587" s="5">
        <v>0</v>
      </c>
      <c r="D1587" s="6">
        <v>0</v>
      </c>
      <c r="E1587" s="5">
        <v>0</v>
      </c>
      <c r="F1587" s="6">
        <v>0</v>
      </c>
      <c r="G1587" s="5">
        <v>0</v>
      </c>
      <c r="H1587" s="6">
        <v>0</v>
      </c>
      <c r="I1587" s="5">
        <v>0</v>
      </c>
      <c r="J1587" s="6">
        <v>0</v>
      </c>
      <c r="K1587" s="5">
        <v>0</v>
      </c>
      <c r="L1587" s="6">
        <v>0</v>
      </c>
      <c r="M1587" s="5">
        <v>0</v>
      </c>
      <c r="N1587" s="6">
        <v>0</v>
      </c>
      <c r="O1587" s="5">
        <v>0</v>
      </c>
      <c r="P1587" s="6">
        <v>0</v>
      </c>
      <c r="Q1587" s="5">
        <v>0</v>
      </c>
      <c r="R1587" s="6">
        <v>0</v>
      </c>
      <c r="S1587" s="5">
        <v>0</v>
      </c>
      <c r="T1587" s="6">
        <v>0</v>
      </c>
      <c r="U1587" s="5">
        <v>0</v>
      </c>
      <c r="V1587" s="6">
        <v>0</v>
      </c>
      <c r="W1587" s="5">
        <v>0</v>
      </c>
      <c r="X1587" s="6">
        <v>0</v>
      </c>
      <c r="Y1587" s="5">
        <v>0</v>
      </c>
      <c r="Z1587" s="6">
        <v>0</v>
      </c>
      <c r="AA1587" s="5">
        <v>0</v>
      </c>
      <c r="AB1587" s="6">
        <v>0</v>
      </c>
      <c r="AC1587" s="5">
        <v>0</v>
      </c>
      <c r="AD1587" s="6">
        <v>0</v>
      </c>
      <c r="AE1587" s="5">
        <v>0</v>
      </c>
      <c r="AF1587" s="6">
        <v>0</v>
      </c>
    </row>
    <row r="1588" spans="2:32" x14ac:dyDescent="0.35">
      <c r="B1588" s="1" t="s">
        <v>583</v>
      </c>
      <c r="C1588" s="5">
        <v>7.28E-3</v>
      </c>
      <c r="D1588" s="6">
        <v>2.58</v>
      </c>
      <c r="E1588" s="5">
        <v>0</v>
      </c>
      <c r="F1588" s="6">
        <v>0</v>
      </c>
      <c r="G1588" s="5">
        <v>0</v>
      </c>
      <c r="H1588" s="6">
        <v>0</v>
      </c>
      <c r="I1588" s="5">
        <v>1.1990000000000001E-2</v>
      </c>
      <c r="J1588" s="6">
        <v>0.255</v>
      </c>
      <c r="K1588" s="5">
        <v>0</v>
      </c>
      <c r="L1588" s="6">
        <v>0</v>
      </c>
      <c r="M1588" s="5">
        <v>0</v>
      </c>
      <c r="N1588" s="6">
        <v>0</v>
      </c>
      <c r="O1588" s="5">
        <v>3.1449999999999999E-2</v>
      </c>
      <c r="P1588" s="6">
        <v>0.437</v>
      </c>
      <c r="Q1588" s="5">
        <v>0.12311999999999999</v>
      </c>
      <c r="R1588" s="6">
        <v>1.887</v>
      </c>
      <c r="S1588" s="5">
        <v>0</v>
      </c>
      <c r="T1588" s="6">
        <v>0</v>
      </c>
      <c r="U1588" s="5">
        <v>0</v>
      </c>
      <c r="V1588" s="6">
        <v>0</v>
      </c>
      <c r="W1588" s="5">
        <v>0</v>
      </c>
      <c r="X1588" s="6">
        <v>0</v>
      </c>
      <c r="Y1588" s="5">
        <v>0</v>
      </c>
      <c r="Z1588" s="6">
        <v>0</v>
      </c>
      <c r="AA1588" s="5">
        <v>0</v>
      </c>
      <c r="AB1588" s="6">
        <v>0</v>
      </c>
      <c r="AC1588" s="5">
        <v>0</v>
      </c>
      <c r="AD1588" s="6">
        <v>0</v>
      </c>
      <c r="AE1588" s="5">
        <v>0</v>
      </c>
      <c r="AF1588" s="6">
        <v>0</v>
      </c>
    </row>
    <row r="1589" spans="2:32" x14ac:dyDescent="0.35">
      <c r="B1589" s="1" t="s">
        <v>108</v>
      </c>
      <c r="C1589" s="5">
        <v>2.5569999999999999E-2</v>
      </c>
      <c r="D1589" s="6">
        <v>9.0579999999999998</v>
      </c>
      <c r="E1589" s="5">
        <v>0</v>
      </c>
      <c r="F1589" s="6">
        <v>0</v>
      </c>
      <c r="G1589" s="5">
        <v>0</v>
      </c>
      <c r="H1589" s="6">
        <v>0</v>
      </c>
      <c r="I1589" s="5">
        <v>0</v>
      </c>
      <c r="J1589" s="6">
        <v>0</v>
      </c>
      <c r="K1589" s="5">
        <v>0</v>
      </c>
      <c r="L1589" s="6">
        <v>0</v>
      </c>
      <c r="M1589" s="5">
        <v>1.695E-2</v>
      </c>
      <c r="N1589" s="6">
        <v>0.253</v>
      </c>
      <c r="O1589" s="5">
        <v>0.18043999999999999</v>
      </c>
      <c r="P1589" s="6">
        <v>2.5070000000000001</v>
      </c>
      <c r="Q1589" s="5">
        <v>0.20651</v>
      </c>
      <c r="R1589" s="6">
        <v>3.165</v>
      </c>
      <c r="S1589" s="5">
        <v>5.3679999999999999E-2</v>
      </c>
      <c r="T1589" s="6">
        <v>2.1309999999999998</v>
      </c>
      <c r="U1589" s="5">
        <v>4.2590000000000003E-2</v>
      </c>
      <c r="V1589" s="6">
        <v>0.88</v>
      </c>
      <c r="W1589" s="5">
        <v>2.5239999999999999E-2</v>
      </c>
      <c r="X1589" s="6">
        <v>0.121</v>
      </c>
      <c r="Y1589" s="5">
        <v>0</v>
      </c>
      <c r="Z1589" s="6">
        <v>0</v>
      </c>
      <c r="AA1589" s="5">
        <v>0</v>
      </c>
      <c r="AB1589" s="6">
        <v>0</v>
      </c>
      <c r="AC1589" s="5">
        <v>0</v>
      </c>
      <c r="AD1589" s="6">
        <v>0</v>
      </c>
      <c r="AE1589" s="5">
        <v>0</v>
      </c>
      <c r="AF1589" s="6">
        <v>0</v>
      </c>
    </row>
    <row r="1590" spans="2:32" x14ac:dyDescent="0.35">
      <c r="B1590" s="1" t="s">
        <v>584</v>
      </c>
      <c r="C1590" s="5">
        <v>0</v>
      </c>
      <c r="D1590" s="6">
        <v>0</v>
      </c>
      <c r="E1590" s="5">
        <v>0</v>
      </c>
      <c r="F1590" s="6">
        <v>0</v>
      </c>
      <c r="G1590" s="5">
        <v>0</v>
      </c>
      <c r="H1590" s="6">
        <v>0</v>
      </c>
      <c r="I1590" s="5">
        <v>0</v>
      </c>
      <c r="J1590" s="6">
        <v>0</v>
      </c>
      <c r="K1590" s="5">
        <v>0</v>
      </c>
      <c r="L1590" s="6">
        <v>0</v>
      </c>
      <c r="M1590" s="5">
        <v>0</v>
      </c>
      <c r="N1590" s="6">
        <v>0</v>
      </c>
      <c r="O1590" s="5">
        <v>0</v>
      </c>
      <c r="P1590" s="6">
        <v>0</v>
      </c>
      <c r="Q1590" s="5">
        <v>0</v>
      </c>
      <c r="R1590" s="6">
        <v>0</v>
      </c>
      <c r="S1590" s="5">
        <v>0</v>
      </c>
      <c r="T1590" s="6">
        <v>0</v>
      </c>
      <c r="U1590" s="5">
        <v>0</v>
      </c>
      <c r="V1590" s="6">
        <v>0</v>
      </c>
      <c r="W1590" s="5">
        <v>0</v>
      </c>
      <c r="X1590" s="6">
        <v>0</v>
      </c>
      <c r="Y1590" s="5">
        <v>0</v>
      </c>
      <c r="Z1590" s="6">
        <v>0</v>
      </c>
      <c r="AA1590" s="5">
        <v>0</v>
      </c>
      <c r="AB1590" s="6">
        <v>0</v>
      </c>
      <c r="AC1590" s="5">
        <v>0</v>
      </c>
      <c r="AD1590" s="6">
        <v>0</v>
      </c>
      <c r="AE1590" s="5">
        <v>0</v>
      </c>
      <c r="AF1590" s="6">
        <v>0</v>
      </c>
    </row>
    <row r="1591" spans="2:32" x14ac:dyDescent="0.35">
      <c r="B1591" s="1" t="s">
        <v>585</v>
      </c>
      <c r="C1591" s="5">
        <v>0</v>
      </c>
      <c r="D1591" s="6">
        <v>0</v>
      </c>
      <c r="E1591" s="5">
        <v>0</v>
      </c>
      <c r="F1591" s="6">
        <v>0</v>
      </c>
      <c r="G1591" s="5">
        <v>0</v>
      </c>
      <c r="H1591" s="6">
        <v>0</v>
      </c>
      <c r="I1591" s="5">
        <v>0</v>
      </c>
      <c r="J1591" s="6">
        <v>0</v>
      </c>
      <c r="K1591" s="5">
        <v>0</v>
      </c>
      <c r="L1591" s="6">
        <v>0</v>
      </c>
      <c r="M1591" s="5">
        <v>0</v>
      </c>
      <c r="N1591" s="6">
        <v>0</v>
      </c>
      <c r="O1591" s="5">
        <v>0</v>
      </c>
      <c r="P1591" s="6">
        <v>0</v>
      </c>
      <c r="Q1591" s="5">
        <v>0</v>
      </c>
      <c r="R1591" s="6">
        <v>0</v>
      </c>
      <c r="S1591" s="5">
        <v>0</v>
      </c>
      <c r="T1591" s="6">
        <v>0</v>
      </c>
      <c r="U1591" s="5">
        <v>0</v>
      </c>
      <c r="V1591" s="6">
        <v>0</v>
      </c>
      <c r="W1591" s="5">
        <v>0</v>
      </c>
      <c r="X1591" s="6">
        <v>0</v>
      </c>
      <c r="Y1591" s="5">
        <v>0</v>
      </c>
      <c r="Z1591" s="6">
        <v>0</v>
      </c>
      <c r="AA1591" s="5">
        <v>0</v>
      </c>
      <c r="AB1591" s="6">
        <v>0</v>
      </c>
      <c r="AC1591" s="5">
        <v>0</v>
      </c>
      <c r="AD1591" s="6">
        <v>0</v>
      </c>
      <c r="AE1591" s="5">
        <v>0</v>
      </c>
      <c r="AF1591" s="6">
        <v>0</v>
      </c>
    </row>
    <row r="1592" spans="2:32" x14ac:dyDescent="0.35">
      <c r="B1592" s="1" t="s">
        <v>586</v>
      </c>
      <c r="C1592" s="5">
        <v>0</v>
      </c>
      <c r="D1592" s="6">
        <v>0</v>
      </c>
      <c r="E1592" s="5">
        <v>0</v>
      </c>
      <c r="F1592" s="6">
        <v>0</v>
      </c>
      <c r="G1592" s="5">
        <v>0</v>
      </c>
      <c r="H1592" s="6">
        <v>0</v>
      </c>
      <c r="I1592" s="5">
        <v>0</v>
      </c>
      <c r="J1592" s="6">
        <v>0</v>
      </c>
      <c r="K1592" s="5">
        <v>0</v>
      </c>
      <c r="L1592" s="6">
        <v>0</v>
      </c>
      <c r="M1592" s="5">
        <v>0</v>
      </c>
      <c r="N1592" s="6">
        <v>0</v>
      </c>
      <c r="O1592" s="5">
        <v>0</v>
      </c>
      <c r="P1592" s="6">
        <v>0</v>
      </c>
      <c r="Q1592" s="5">
        <v>0</v>
      </c>
      <c r="R1592" s="6">
        <v>0</v>
      </c>
      <c r="S1592" s="5">
        <v>0</v>
      </c>
      <c r="T1592" s="6">
        <v>0</v>
      </c>
      <c r="U1592" s="5">
        <v>0</v>
      </c>
      <c r="V1592" s="6">
        <v>0</v>
      </c>
      <c r="W1592" s="5">
        <v>0</v>
      </c>
      <c r="X1592" s="6">
        <v>0</v>
      </c>
      <c r="Y1592" s="5">
        <v>0</v>
      </c>
      <c r="Z1592" s="6">
        <v>0</v>
      </c>
      <c r="AA1592" s="5">
        <v>0</v>
      </c>
      <c r="AB1592" s="6">
        <v>0</v>
      </c>
      <c r="AC1592" s="5">
        <v>0</v>
      </c>
      <c r="AD1592" s="6">
        <v>0</v>
      </c>
      <c r="AE1592" s="5">
        <v>0</v>
      </c>
      <c r="AF1592" s="6">
        <v>0</v>
      </c>
    </row>
    <row r="1593" spans="2:32" x14ac:dyDescent="0.35">
      <c r="B1593" s="1" t="s">
        <v>587</v>
      </c>
      <c r="C1593" s="5">
        <v>1.321E-2</v>
      </c>
      <c r="D1593" s="6">
        <v>4.6790000000000003</v>
      </c>
      <c r="E1593" s="5">
        <v>0</v>
      </c>
      <c r="F1593" s="6">
        <v>0</v>
      </c>
      <c r="G1593" s="5">
        <v>0</v>
      </c>
      <c r="H1593" s="6">
        <v>0</v>
      </c>
      <c r="I1593" s="5">
        <v>1.1990000000000001E-2</v>
      </c>
      <c r="J1593" s="6">
        <v>0.255</v>
      </c>
      <c r="K1593" s="5">
        <v>0</v>
      </c>
      <c r="L1593" s="6">
        <v>0</v>
      </c>
      <c r="M1593" s="5">
        <v>3.397E-2</v>
      </c>
      <c r="N1593" s="6">
        <v>0.50700000000000001</v>
      </c>
      <c r="O1593" s="5">
        <v>1.576E-2</v>
      </c>
      <c r="P1593" s="6">
        <v>0.219</v>
      </c>
      <c r="Q1593" s="5">
        <v>8.3260000000000001E-2</v>
      </c>
      <c r="R1593" s="6">
        <v>1.276</v>
      </c>
      <c r="S1593" s="5">
        <v>3.474E-2</v>
      </c>
      <c r="T1593" s="6">
        <v>1.379</v>
      </c>
      <c r="U1593" s="5">
        <v>5.0520000000000002E-2</v>
      </c>
      <c r="V1593" s="6">
        <v>1.044</v>
      </c>
      <c r="W1593" s="5">
        <v>0</v>
      </c>
      <c r="X1593" s="6">
        <v>0</v>
      </c>
      <c r="Y1593" s="5">
        <v>0</v>
      </c>
      <c r="Z1593" s="6">
        <v>0</v>
      </c>
      <c r="AA1593" s="5">
        <v>0</v>
      </c>
      <c r="AB1593" s="6">
        <v>0</v>
      </c>
      <c r="AC1593" s="5">
        <v>0</v>
      </c>
      <c r="AD1593" s="6">
        <v>0</v>
      </c>
      <c r="AE1593" s="5">
        <v>0</v>
      </c>
      <c r="AF1593" s="6">
        <v>0</v>
      </c>
    </row>
    <row r="1594" spans="2:32" x14ac:dyDescent="0.35">
      <c r="B1594" s="2" t="s">
        <v>8</v>
      </c>
    </row>
    <row r="1595" spans="2:32" x14ac:dyDescent="0.35">
      <c r="B1595" s="1" t="s">
        <v>588</v>
      </c>
      <c r="C1595" s="5">
        <v>0</v>
      </c>
      <c r="D1595" s="6">
        <v>0</v>
      </c>
      <c r="E1595" s="5">
        <v>0</v>
      </c>
      <c r="F1595" s="6">
        <v>0</v>
      </c>
      <c r="G1595" s="5">
        <v>0</v>
      </c>
      <c r="H1595" s="6">
        <v>0</v>
      </c>
      <c r="I1595" s="5">
        <v>0</v>
      </c>
      <c r="J1595" s="6">
        <v>0</v>
      </c>
      <c r="K1595" s="5">
        <v>0</v>
      </c>
      <c r="L1595" s="6">
        <v>0</v>
      </c>
      <c r="M1595" s="5">
        <v>0</v>
      </c>
      <c r="N1595" s="6">
        <v>0</v>
      </c>
      <c r="O1595" s="5">
        <v>0</v>
      </c>
      <c r="P1595" s="6">
        <v>0</v>
      </c>
      <c r="Q1595" s="5">
        <v>0</v>
      </c>
      <c r="R1595" s="6">
        <v>0</v>
      </c>
      <c r="S1595" s="5">
        <v>0</v>
      </c>
      <c r="T1595" s="6">
        <v>0</v>
      </c>
      <c r="U1595" s="5">
        <v>0</v>
      </c>
      <c r="V1595" s="6">
        <v>0</v>
      </c>
      <c r="W1595" s="5">
        <v>0</v>
      </c>
      <c r="X1595" s="6">
        <v>0</v>
      </c>
      <c r="Y1595" s="5">
        <v>0</v>
      </c>
      <c r="Z1595" s="6">
        <v>0</v>
      </c>
      <c r="AA1595" s="5">
        <v>0</v>
      </c>
      <c r="AB1595" s="6">
        <v>0</v>
      </c>
      <c r="AC1595" s="5">
        <v>0</v>
      </c>
      <c r="AD1595" s="6">
        <v>0</v>
      </c>
      <c r="AE1595" s="5">
        <v>0</v>
      </c>
      <c r="AF1595" s="6">
        <v>0</v>
      </c>
    </row>
    <row r="1596" spans="2:32" x14ac:dyDescent="0.35">
      <c r="B1596" s="1" t="s">
        <v>109</v>
      </c>
      <c r="C1596" s="5">
        <v>0</v>
      </c>
      <c r="D1596" s="6">
        <v>0</v>
      </c>
      <c r="E1596" s="5">
        <v>0</v>
      </c>
      <c r="F1596" s="6">
        <v>0</v>
      </c>
      <c r="G1596" s="5">
        <v>0</v>
      </c>
      <c r="H1596" s="6">
        <v>0</v>
      </c>
      <c r="I1596" s="5">
        <v>0</v>
      </c>
      <c r="J1596" s="6">
        <v>0</v>
      </c>
      <c r="K1596" s="5">
        <v>0</v>
      </c>
      <c r="L1596" s="6">
        <v>0</v>
      </c>
      <c r="M1596" s="5">
        <v>0</v>
      </c>
      <c r="N1596" s="6">
        <v>0</v>
      </c>
      <c r="O1596" s="5">
        <v>0</v>
      </c>
      <c r="P1596" s="6">
        <v>0</v>
      </c>
      <c r="Q1596" s="5">
        <v>0</v>
      </c>
      <c r="R1596" s="6">
        <v>0</v>
      </c>
      <c r="S1596" s="5">
        <v>0</v>
      </c>
      <c r="T1596" s="6">
        <v>0</v>
      </c>
      <c r="U1596" s="5">
        <v>0</v>
      </c>
      <c r="V1596" s="6">
        <v>0</v>
      </c>
      <c r="W1596" s="5">
        <v>0</v>
      </c>
      <c r="X1596" s="6">
        <v>0</v>
      </c>
      <c r="Y1596" s="5">
        <v>0</v>
      </c>
      <c r="Z1596" s="6">
        <v>0</v>
      </c>
      <c r="AA1596" s="5">
        <v>0</v>
      </c>
      <c r="AB1596" s="6">
        <v>0</v>
      </c>
      <c r="AC1596" s="5">
        <v>0</v>
      </c>
      <c r="AD1596" s="6">
        <v>0</v>
      </c>
      <c r="AE1596" s="5">
        <v>0</v>
      </c>
      <c r="AF1596" s="6">
        <v>0</v>
      </c>
    </row>
    <row r="1597" spans="2:32" x14ac:dyDescent="0.35">
      <c r="B1597" s="1" t="s">
        <v>110</v>
      </c>
      <c r="C1597" s="5">
        <v>0</v>
      </c>
      <c r="D1597" s="6">
        <v>0</v>
      </c>
      <c r="E1597" s="5">
        <v>0</v>
      </c>
      <c r="F1597" s="6">
        <v>0</v>
      </c>
      <c r="G1597" s="5">
        <v>0</v>
      </c>
      <c r="H1597" s="6">
        <v>0</v>
      </c>
      <c r="I1597" s="5">
        <v>0</v>
      </c>
      <c r="J1597" s="6">
        <v>0</v>
      </c>
      <c r="K1597" s="5">
        <v>0</v>
      </c>
      <c r="L1597" s="6">
        <v>0</v>
      </c>
      <c r="M1597" s="5">
        <v>0</v>
      </c>
      <c r="N1597" s="6">
        <v>0</v>
      </c>
      <c r="O1597" s="5">
        <v>0</v>
      </c>
      <c r="P1597" s="6">
        <v>0</v>
      </c>
      <c r="Q1597" s="5">
        <v>0</v>
      </c>
      <c r="R1597" s="6">
        <v>0</v>
      </c>
      <c r="S1597" s="5">
        <v>0</v>
      </c>
      <c r="T1597" s="6">
        <v>0</v>
      </c>
      <c r="U1597" s="5">
        <v>0</v>
      </c>
      <c r="V1597" s="6">
        <v>0</v>
      </c>
      <c r="W1597" s="5">
        <v>0</v>
      </c>
      <c r="X1597" s="6">
        <v>0</v>
      </c>
      <c r="Y1597" s="5">
        <v>0</v>
      </c>
      <c r="Z1597" s="6">
        <v>0</v>
      </c>
      <c r="AA1597" s="5">
        <v>0</v>
      </c>
      <c r="AB1597" s="6">
        <v>0</v>
      </c>
      <c r="AC1597" s="5">
        <v>0</v>
      </c>
      <c r="AD1597" s="6">
        <v>0</v>
      </c>
      <c r="AE1597" s="5">
        <v>0</v>
      </c>
      <c r="AF1597" s="6">
        <v>0</v>
      </c>
    </row>
    <row r="1598" spans="2:32" x14ac:dyDescent="0.35">
      <c r="B1598" s="1" t="s">
        <v>589</v>
      </c>
      <c r="C1598" s="5">
        <v>0</v>
      </c>
      <c r="D1598" s="6">
        <v>0</v>
      </c>
      <c r="E1598" s="5">
        <v>0</v>
      </c>
      <c r="F1598" s="6">
        <v>0</v>
      </c>
      <c r="G1598" s="5">
        <v>0</v>
      </c>
      <c r="H1598" s="6">
        <v>0</v>
      </c>
      <c r="I1598" s="5">
        <v>0</v>
      </c>
      <c r="J1598" s="6">
        <v>0</v>
      </c>
      <c r="K1598" s="5">
        <v>0</v>
      </c>
      <c r="L1598" s="6">
        <v>0</v>
      </c>
      <c r="M1598" s="5">
        <v>0</v>
      </c>
      <c r="N1598" s="6">
        <v>0</v>
      </c>
      <c r="O1598" s="5">
        <v>0</v>
      </c>
      <c r="P1598" s="6">
        <v>0</v>
      </c>
      <c r="Q1598" s="5">
        <v>0</v>
      </c>
      <c r="R1598" s="6">
        <v>0</v>
      </c>
      <c r="S1598" s="5">
        <v>0</v>
      </c>
      <c r="T1598" s="6">
        <v>0</v>
      </c>
      <c r="U1598" s="5">
        <v>0</v>
      </c>
      <c r="V1598" s="6">
        <v>0</v>
      </c>
      <c r="W1598" s="5">
        <v>0</v>
      </c>
      <c r="X1598" s="6">
        <v>0</v>
      </c>
      <c r="Y1598" s="5">
        <v>0</v>
      </c>
      <c r="Z1598" s="6">
        <v>0</v>
      </c>
      <c r="AA1598" s="5">
        <v>0</v>
      </c>
      <c r="AB1598" s="6">
        <v>0</v>
      </c>
      <c r="AC1598" s="5">
        <v>0</v>
      </c>
      <c r="AD1598" s="6">
        <v>0</v>
      </c>
      <c r="AE1598" s="5">
        <v>0</v>
      </c>
      <c r="AF1598" s="6">
        <v>0</v>
      </c>
    </row>
    <row r="1599" spans="2:32" x14ac:dyDescent="0.35">
      <c r="B1599" s="1" t="s">
        <v>590</v>
      </c>
      <c r="C1599" s="5">
        <v>0</v>
      </c>
      <c r="D1599" s="6">
        <v>0</v>
      </c>
      <c r="E1599" s="5">
        <v>0</v>
      </c>
      <c r="F1599" s="6">
        <v>0</v>
      </c>
      <c r="G1599" s="5">
        <v>0</v>
      </c>
      <c r="H1599" s="6">
        <v>0</v>
      </c>
      <c r="I1599" s="5">
        <v>0</v>
      </c>
      <c r="J1599" s="6">
        <v>0</v>
      </c>
      <c r="K1599" s="5">
        <v>0</v>
      </c>
      <c r="L1599" s="6">
        <v>0</v>
      </c>
      <c r="M1599" s="5">
        <v>0</v>
      </c>
      <c r="N1599" s="6">
        <v>0</v>
      </c>
      <c r="O1599" s="5">
        <v>0</v>
      </c>
      <c r="P1599" s="6">
        <v>0</v>
      </c>
      <c r="Q1599" s="5">
        <v>0</v>
      </c>
      <c r="R1599" s="6">
        <v>0</v>
      </c>
      <c r="S1599" s="5">
        <v>0</v>
      </c>
      <c r="T1599" s="6">
        <v>0</v>
      </c>
      <c r="U1599" s="5">
        <v>0</v>
      </c>
      <c r="V1599" s="6">
        <v>0</v>
      </c>
      <c r="W1599" s="5">
        <v>0</v>
      </c>
      <c r="X1599" s="6">
        <v>0</v>
      </c>
      <c r="Y1599" s="5">
        <v>0</v>
      </c>
      <c r="Z1599" s="6">
        <v>0</v>
      </c>
      <c r="AA1599" s="5">
        <v>0</v>
      </c>
      <c r="AB1599" s="6">
        <v>0</v>
      </c>
      <c r="AC1599" s="5">
        <v>0</v>
      </c>
      <c r="AD1599" s="6">
        <v>0</v>
      </c>
      <c r="AE1599" s="5">
        <v>0</v>
      </c>
      <c r="AF1599" s="6">
        <v>0</v>
      </c>
    </row>
    <row r="1600" spans="2:32" x14ac:dyDescent="0.35">
      <c r="B1600" s="1" t="s">
        <v>591</v>
      </c>
      <c r="C1600" s="5">
        <v>0</v>
      </c>
      <c r="D1600" s="6">
        <v>0</v>
      </c>
      <c r="E1600" s="5">
        <v>0</v>
      </c>
      <c r="F1600" s="6">
        <v>0</v>
      </c>
      <c r="G1600" s="5">
        <v>0</v>
      </c>
      <c r="H1600" s="6">
        <v>0</v>
      </c>
      <c r="I1600" s="5">
        <v>0</v>
      </c>
      <c r="J1600" s="6">
        <v>0</v>
      </c>
      <c r="K1600" s="5">
        <v>0</v>
      </c>
      <c r="L1600" s="6">
        <v>0</v>
      </c>
      <c r="M1600" s="5">
        <v>0</v>
      </c>
      <c r="N1600" s="6">
        <v>0</v>
      </c>
      <c r="O1600" s="5">
        <v>0</v>
      </c>
      <c r="P1600" s="6">
        <v>0</v>
      </c>
      <c r="Q1600" s="5">
        <v>0</v>
      </c>
      <c r="R1600" s="6">
        <v>0</v>
      </c>
      <c r="S1600" s="5">
        <v>0</v>
      </c>
      <c r="T1600" s="6">
        <v>0</v>
      </c>
      <c r="U1600" s="5">
        <v>0</v>
      </c>
      <c r="V1600" s="6">
        <v>0</v>
      </c>
      <c r="W1600" s="5">
        <v>0</v>
      </c>
      <c r="X1600" s="6">
        <v>0</v>
      </c>
      <c r="Y1600" s="5">
        <v>0</v>
      </c>
      <c r="Z1600" s="6">
        <v>0</v>
      </c>
      <c r="AA1600" s="5">
        <v>0</v>
      </c>
      <c r="AB1600" s="6">
        <v>0</v>
      </c>
      <c r="AC1600" s="5">
        <v>0</v>
      </c>
      <c r="AD1600" s="6">
        <v>0</v>
      </c>
      <c r="AE1600" s="5">
        <v>0</v>
      </c>
      <c r="AF1600" s="6">
        <v>0</v>
      </c>
    </row>
    <row r="1601" spans="2:32" x14ac:dyDescent="0.35">
      <c r="B1601" s="1" t="s">
        <v>592</v>
      </c>
      <c r="C1601" s="5">
        <v>6.94E-3</v>
      </c>
      <c r="D1601" s="6">
        <v>2.4569999999999999</v>
      </c>
      <c r="E1601" s="5">
        <v>0</v>
      </c>
      <c r="F1601" s="6">
        <v>0</v>
      </c>
      <c r="G1601" s="5">
        <v>0</v>
      </c>
      <c r="H1601" s="6">
        <v>0</v>
      </c>
      <c r="I1601" s="5">
        <v>0</v>
      </c>
      <c r="J1601" s="6">
        <v>0</v>
      </c>
      <c r="K1601" s="5">
        <v>0</v>
      </c>
      <c r="L1601" s="6">
        <v>0</v>
      </c>
      <c r="M1601" s="5">
        <v>0</v>
      </c>
      <c r="N1601" s="6">
        <v>0</v>
      </c>
      <c r="O1601" s="5">
        <v>0</v>
      </c>
      <c r="P1601" s="6">
        <v>0</v>
      </c>
      <c r="Q1601" s="5">
        <v>0</v>
      </c>
      <c r="R1601" s="6">
        <v>0</v>
      </c>
      <c r="S1601" s="5">
        <v>6.1899999999999997E-2</v>
      </c>
      <c r="T1601" s="6">
        <v>2.4569999999999999</v>
      </c>
      <c r="U1601" s="5">
        <v>0</v>
      </c>
      <c r="V1601" s="6">
        <v>0</v>
      </c>
      <c r="W1601" s="5">
        <v>0</v>
      </c>
      <c r="X1601" s="6">
        <v>0</v>
      </c>
      <c r="Y1601" s="5">
        <v>0</v>
      </c>
      <c r="Z1601" s="6">
        <v>0</v>
      </c>
      <c r="AA1601" s="5">
        <v>0</v>
      </c>
      <c r="AB1601" s="6">
        <v>0</v>
      </c>
      <c r="AC1601" s="5">
        <v>0</v>
      </c>
      <c r="AD1601" s="6">
        <v>0</v>
      </c>
      <c r="AE1601" s="5">
        <v>0</v>
      </c>
      <c r="AF1601" s="6">
        <v>0</v>
      </c>
    </row>
    <row r="1602" spans="2:32" x14ac:dyDescent="0.35">
      <c r="B1602" s="1" t="s">
        <v>593</v>
      </c>
      <c r="C1602" s="5">
        <v>0</v>
      </c>
      <c r="D1602" s="6">
        <v>0</v>
      </c>
      <c r="E1602" s="5">
        <v>0</v>
      </c>
      <c r="F1602" s="6">
        <v>0</v>
      </c>
      <c r="G1602" s="5">
        <v>0</v>
      </c>
      <c r="H1602" s="6">
        <v>0</v>
      </c>
      <c r="I1602" s="5">
        <v>0</v>
      </c>
      <c r="J1602" s="6">
        <v>0</v>
      </c>
      <c r="K1602" s="5">
        <v>0</v>
      </c>
      <c r="L1602" s="6">
        <v>0</v>
      </c>
      <c r="M1602" s="5">
        <v>0</v>
      </c>
      <c r="N1602" s="6">
        <v>0</v>
      </c>
      <c r="O1602" s="5">
        <v>0</v>
      </c>
      <c r="P1602" s="6">
        <v>0</v>
      </c>
      <c r="Q1602" s="5">
        <v>0</v>
      </c>
      <c r="R1602" s="6">
        <v>0</v>
      </c>
      <c r="S1602" s="5">
        <v>0</v>
      </c>
      <c r="T1602" s="6">
        <v>0</v>
      </c>
      <c r="U1602" s="5">
        <v>0</v>
      </c>
      <c r="V1602" s="6">
        <v>0</v>
      </c>
      <c r="W1602" s="5">
        <v>0</v>
      </c>
      <c r="X1602" s="6">
        <v>0</v>
      </c>
      <c r="Y1602" s="5">
        <v>0</v>
      </c>
      <c r="Z1602" s="6">
        <v>0</v>
      </c>
      <c r="AA1602" s="5">
        <v>0</v>
      </c>
      <c r="AB1602" s="6">
        <v>0</v>
      </c>
      <c r="AC1602" s="5">
        <v>0</v>
      </c>
      <c r="AD1602" s="6">
        <v>0</v>
      </c>
      <c r="AE1602" s="5">
        <v>0</v>
      </c>
      <c r="AF1602" s="6">
        <v>0</v>
      </c>
    </row>
    <row r="1603" spans="2:32" x14ac:dyDescent="0.35">
      <c r="B1603" s="1" t="s">
        <v>594</v>
      </c>
      <c r="C1603" s="5">
        <v>0</v>
      </c>
      <c r="D1603" s="6">
        <v>0</v>
      </c>
      <c r="E1603" s="5">
        <v>0</v>
      </c>
      <c r="F1603" s="6">
        <v>0</v>
      </c>
      <c r="G1603" s="5">
        <v>0</v>
      </c>
      <c r="H1603" s="6">
        <v>0</v>
      </c>
      <c r="I1603" s="5">
        <v>0</v>
      </c>
      <c r="J1603" s="6">
        <v>0</v>
      </c>
      <c r="K1603" s="5">
        <v>0</v>
      </c>
      <c r="L1603" s="6">
        <v>0</v>
      </c>
      <c r="M1603" s="5">
        <v>0</v>
      </c>
      <c r="N1603" s="6">
        <v>0</v>
      </c>
      <c r="O1603" s="5">
        <v>0</v>
      </c>
      <c r="P1603" s="6">
        <v>0</v>
      </c>
      <c r="Q1603" s="5">
        <v>0</v>
      </c>
      <c r="R1603" s="6">
        <v>0</v>
      </c>
      <c r="S1603" s="5">
        <v>0</v>
      </c>
      <c r="T1603" s="6">
        <v>0</v>
      </c>
      <c r="U1603" s="5">
        <v>0</v>
      </c>
      <c r="V1603" s="6">
        <v>0</v>
      </c>
      <c r="W1603" s="5">
        <v>0</v>
      </c>
      <c r="X1603" s="6">
        <v>0</v>
      </c>
      <c r="Y1603" s="5">
        <v>0</v>
      </c>
      <c r="Z1603" s="6">
        <v>0</v>
      </c>
      <c r="AA1603" s="5">
        <v>0</v>
      </c>
      <c r="AB1603" s="6">
        <v>0</v>
      </c>
      <c r="AC1603" s="5">
        <v>0</v>
      </c>
      <c r="AD1603" s="6">
        <v>0</v>
      </c>
      <c r="AE1603" s="5">
        <v>0</v>
      </c>
      <c r="AF1603" s="6">
        <v>0</v>
      </c>
    </row>
    <row r="1604" spans="2:32" x14ac:dyDescent="0.35">
      <c r="B1604" s="1" t="s">
        <v>595</v>
      </c>
      <c r="C1604" s="5">
        <v>9.9100000000000004E-3</v>
      </c>
      <c r="D1604" s="6">
        <v>3.51</v>
      </c>
      <c r="E1604" s="5">
        <v>0</v>
      </c>
      <c r="F1604" s="6">
        <v>0</v>
      </c>
      <c r="G1604" s="5">
        <v>0</v>
      </c>
      <c r="H1604" s="6">
        <v>0</v>
      </c>
      <c r="I1604" s="5">
        <v>0</v>
      </c>
      <c r="J1604" s="6">
        <v>0</v>
      </c>
      <c r="K1604" s="5">
        <v>0</v>
      </c>
      <c r="L1604" s="6">
        <v>0</v>
      </c>
      <c r="M1604" s="5">
        <v>0</v>
      </c>
      <c r="N1604" s="6">
        <v>0</v>
      </c>
      <c r="O1604" s="5">
        <v>0</v>
      </c>
      <c r="P1604" s="6">
        <v>0</v>
      </c>
      <c r="Q1604" s="5">
        <v>0</v>
      </c>
      <c r="R1604" s="6">
        <v>0</v>
      </c>
      <c r="S1604" s="5">
        <v>8.8419999999999999E-2</v>
      </c>
      <c r="T1604" s="6">
        <v>3.51</v>
      </c>
      <c r="U1604" s="5">
        <v>0</v>
      </c>
      <c r="V1604" s="6">
        <v>0</v>
      </c>
      <c r="W1604" s="5">
        <v>0</v>
      </c>
      <c r="X1604" s="6">
        <v>0</v>
      </c>
      <c r="Y1604" s="5">
        <v>0</v>
      </c>
      <c r="Z1604" s="6">
        <v>0</v>
      </c>
      <c r="AA1604" s="5">
        <v>0</v>
      </c>
      <c r="AB1604" s="6">
        <v>0</v>
      </c>
      <c r="AC1604" s="5">
        <v>0</v>
      </c>
      <c r="AD1604" s="6">
        <v>0</v>
      </c>
      <c r="AE1604" s="5">
        <v>0</v>
      </c>
      <c r="AF1604" s="6">
        <v>0</v>
      </c>
    </row>
    <row r="1605" spans="2:32" x14ac:dyDescent="0.35">
      <c r="B1605" s="1" t="s">
        <v>596</v>
      </c>
      <c r="C1605" s="5">
        <v>0</v>
      </c>
      <c r="D1605" s="6">
        <v>0</v>
      </c>
      <c r="E1605" s="5">
        <v>0</v>
      </c>
      <c r="F1605" s="6">
        <v>0</v>
      </c>
      <c r="G1605" s="5">
        <v>0</v>
      </c>
      <c r="H1605" s="6">
        <v>0</v>
      </c>
      <c r="I1605" s="5">
        <v>0</v>
      </c>
      <c r="J1605" s="6">
        <v>0</v>
      </c>
      <c r="K1605" s="5">
        <v>0</v>
      </c>
      <c r="L1605" s="6">
        <v>0</v>
      </c>
      <c r="M1605" s="5">
        <v>0</v>
      </c>
      <c r="N1605" s="6">
        <v>0</v>
      </c>
      <c r="O1605" s="5">
        <v>0</v>
      </c>
      <c r="P1605" s="6">
        <v>0</v>
      </c>
      <c r="Q1605" s="5">
        <v>0</v>
      </c>
      <c r="R1605" s="6">
        <v>0</v>
      </c>
      <c r="S1605" s="5">
        <v>0</v>
      </c>
      <c r="T1605" s="6">
        <v>0</v>
      </c>
      <c r="U1605" s="5">
        <v>0</v>
      </c>
      <c r="V1605" s="6">
        <v>0</v>
      </c>
      <c r="W1605" s="5">
        <v>0</v>
      </c>
      <c r="X1605" s="6">
        <v>0</v>
      </c>
      <c r="Y1605" s="5">
        <v>0</v>
      </c>
      <c r="Z1605" s="6">
        <v>0</v>
      </c>
      <c r="AA1605" s="5">
        <v>0</v>
      </c>
      <c r="AB1605" s="6">
        <v>0</v>
      </c>
      <c r="AC1605" s="5">
        <v>0</v>
      </c>
      <c r="AD1605" s="6">
        <v>0</v>
      </c>
      <c r="AE1605" s="5">
        <v>0</v>
      </c>
      <c r="AF1605" s="6">
        <v>0</v>
      </c>
    </row>
    <row r="1606" spans="2:32" x14ac:dyDescent="0.35">
      <c r="B1606" s="1" t="s">
        <v>597</v>
      </c>
      <c r="C1606" s="5">
        <v>0</v>
      </c>
      <c r="D1606" s="6">
        <v>0</v>
      </c>
      <c r="E1606" s="5">
        <v>0</v>
      </c>
      <c r="F1606" s="6">
        <v>0</v>
      </c>
      <c r="G1606" s="5">
        <v>0</v>
      </c>
      <c r="H1606" s="6">
        <v>0</v>
      </c>
      <c r="I1606" s="5">
        <v>0</v>
      </c>
      <c r="J1606" s="6">
        <v>0</v>
      </c>
      <c r="K1606" s="5">
        <v>0</v>
      </c>
      <c r="L1606" s="6">
        <v>0</v>
      </c>
      <c r="M1606" s="5">
        <v>0</v>
      </c>
      <c r="N1606" s="6">
        <v>0</v>
      </c>
      <c r="O1606" s="5">
        <v>0</v>
      </c>
      <c r="P1606" s="6">
        <v>0</v>
      </c>
      <c r="Q1606" s="5">
        <v>0</v>
      </c>
      <c r="R1606" s="6">
        <v>0</v>
      </c>
      <c r="S1606" s="5">
        <v>0</v>
      </c>
      <c r="T1606" s="6">
        <v>0</v>
      </c>
      <c r="U1606" s="5">
        <v>0</v>
      </c>
      <c r="V1606" s="6">
        <v>0</v>
      </c>
      <c r="W1606" s="5">
        <v>0</v>
      </c>
      <c r="X1606" s="6">
        <v>0</v>
      </c>
      <c r="Y1606" s="5">
        <v>0</v>
      </c>
      <c r="Z1606" s="6">
        <v>0</v>
      </c>
      <c r="AA1606" s="5">
        <v>0</v>
      </c>
      <c r="AB1606" s="6">
        <v>0</v>
      </c>
      <c r="AC1606" s="5">
        <v>0</v>
      </c>
      <c r="AD1606" s="6">
        <v>0</v>
      </c>
      <c r="AE1606" s="5">
        <v>0</v>
      </c>
      <c r="AF1606" s="6">
        <v>0</v>
      </c>
    </row>
    <row r="1607" spans="2:32" x14ac:dyDescent="0.35">
      <c r="B1607" s="1" t="s">
        <v>598</v>
      </c>
      <c r="C1607" s="5">
        <v>0</v>
      </c>
      <c r="D1607" s="6">
        <v>0</v>
      </c>
      <c r="E1607" s="5">
        <v>0</v>
      </c>
      <c r="F1607" s="6">
        <v>0</v>
      </c>
      <c r="G1607" s="5">
        <v>0</v>
      </c>
      <c r="H1607" s="6">
        <v>0</v>
      </c>
      <c r="I1607" s="5">
        <v>0</v>
      </c>
      <c r="J1607" s="6">
        <v>0</v>
      </c>
      <c r="K1607" s="5">
        <v>0</v>
      </c>
      <c r="L1607" s="6">
        <v>0</v>
      </c>
      <c r="M1607" s="5">
        <v>0</v>
      </c>
      <c r="N1607" s="6">
        <v>0</v>
      </c>
      <c r="O1607" s="5">
        <v>0</v>
      </c>
      <c r="P1607" s="6">
        <v>0</v>
      </c>
      <c r="Q1607" s="5">
        <v>0</v>
      </c>
      <c r="R1607" s="6">
        <v>0</v>
      </c>
      <c r="S1607" s="5">
        <v>0</v>
      </c>
      <c r="T1607" s="6">
        <v>0</v>
      </c>
      <c r="U1607" s="5">
        <v>0</v>
      </c>
      <c r="V1607" s="6">
        <v>0</v>
      </c>
      <c r="W1607" s="5">
        <v>0</v>
      </c>
      <c r="X1607" s="6">
        <v>0</v>
      </c>
      <c r="Y1607" s="5">
        <v>0</v>
      </c>
      <c r="Z1607" s="6">
        <v>0</v>
      </c>
      <c r="AA1607" s="5">
        <v>0</v>
      </c>
      <c r="AB1607" s="6">
        <v>0</v>
      </c>
      <c r="AC1607" s="5">
        <v>0</v>
      </c>
      <c r="AD1607" s="6">
        <v>0</v>
      </c>
      <c r="AE1607" s="5">
        <v>0</v>
      </c>
      <c r="AF1607" s="6">
        <v>0</v>
      </c>
    </row>
    <row r="1608" spans="2:32" x14ac:dyDescent="0.35">
      <c r="B1608" s="1" t="s">
        <v>599</v>
      </c>
      <c r="C1608" s="5">
        <v>0</v>
      </c>
      <c r="D1608" s="6">
        <v>0</v>
      </c>
      <c r="E1608" s="5">
        <v>0</v>
      </c>
      <c r="F1608" s="6">
        <v>0</v>
      </c>
      <c r="G1608" s="5">
        <v>0</v>
      </c>
      <c r="H1608" s="6">
        <v>0</v>
      </c>
      <c r="I1608" s="5">
        <v>0</v>
      </c>
      <c r="J1608" s="6">
        <v>0</v>
      </c>
      <c r="K1608" s="5">
        <v>0</v>
      </c>
      <c r="L1608" s="6">
        <v>0</v>
      </c>
      <c r="M1608" s="5">
        <v>0</v>
      </c>
      <c r="N1608" s="6">
        <v>0</v>
      </c>
      <c r="O1608" s="5">
        <v>0</v>
      </c>
      <c r="P1608" s="6">
        <v>0</v>
      </c>
      <c r="Q1608" s="5">
        <v>0</v>
      </c>
      <c r="R1608" s="6">
        <v>0</v>
      </c>
      <c r="S1608" s="5">
        <v>0</v>
      </c>
      <c r="T1608" s="6">
        <v>0</v>
      </c>
      <c r="U1608" s="5">
        <v>0</v>
      </c>
      <c r="V1608" s="6">
        <v>0</v>
      </c>
      <c r="W1608" s="5">
        <v>0</v>
      </c>
      <c r="X1608" s="6">
        <v>0</v>
      </c>
      <c r="Y1608" s="5">
        <v>0</v>
      </c>
      <c r="Z1608" s="6">
        <v>0</v>
      </c>
      <c r="AA1608" s="5">
        <v>0</v>
      </c>
      <c r="AB1608" s="6">
        <v>0</v>
      </c>
      <c r="AC1608" s="5">
        <v>0</v>
      </c>
      <c r="AD1608" s="6">
        <v>0</v>
      </c>
      <c r="AE1608" s="5">
        <v>0</v>
      </c>
      <c r="AF1608" s="6">
        <v>0</v>
      </c>
    </row>
    <row r="1609" spans="2:32" x14ac:dyDescent="0.35">
      <c r="B1609" s="1" t="s">
        <v>600</v>
      </c>
      <c r="C1609" s="5">
        <v>0</v>
      </c>
      <c r="D1609" s="6">
        <v>0</v>
      </c>
      <c r="E1609" s="5">
        <v>0</v>
      </c>
      <c r="F1609" s="6">
        <v>0</v>
      </c>
      <c r="G1609" s="5">
        <v>0</v>
      </c>
      <c r="H1609" s="6">
        <v>0</v>
      </c>
      <c r="I1609" s="5">
        <v>0</v>
      </c>
      <c r="J1609" s="6">
        <v>0</v>
      </c>
      <c r="K1609" s="5">
        <v>0</v>
      </c>
      <c r="L1609" s="6">
        <v>0</v>
      </c>
      <c r="M1609" s="5">
        <v>0</v>
      </c>
      <c r="N1609" s="6">
        <v>0</v>
      </c>
      <c r="O1609" s="5">
        <v>0</v>
      </c>
      <c r="P1609" s="6">
        <v>0</v>
      </c>
      <c r="Q1609" s="5">
        <v>0</v>
      </c>
      <c r="R1609" s="6">
        <v>0</v>
      </c>
      <c r="S1609" s="5">
        <v>0</v>
      </c>
      <c r="T1609" s="6">
        <v>0</v>
      </c>
      <c r="U1609" s="5">
        <v>0</v>
      </c>
      <c r="V1609" s="6">
        <v>0</v>
      </c>
      <c r="W1609" s="5">
        <v>0</v>
      </c>
      <c r="X1609" s="6">
        <v>0</v>
      </c>
      <c r="Y1609" s="5">
        <v>0</v>
      </c>
      <c r="Z1609" s="6">
        <v>0</v>
      </c>
      <c r="AA1609" s="5">
        <v>0</v>
      </c>
      <c r="AB1609" s="6">
        <v>0</v>
      </c>
      <c r="AC1609" s="5">
        <v>0</v>
      </c>
      <c r="AD1609" s="6">
        <v>0</v>
      </c>
      <c r="AE1609" s="5">
        <v>0</v>
      </c>
      <c r="AF1609" s="6">
        <v>0</v>
      </c>
    </row>
    <row r="1610" spans="2:32" x14ac:dyDescent="0.35">
      <c r="B1610" s="1" t="s">
        <v>601</v>
      </c>
      <c r="C1610" s="5">
        <v>0</v>
      </c>
      <c r="D1610" s="6">
        <v>0</v>
      </c>
      <c r="E1610" s="5">
        <v>0</v>
      </c>
      <c r="F1610" s="6">
        <v>0</v>
      </c>
      <c r="G1610" s="5">
        <v>0</v>
      </c>
      <c r="H1610" s="6">
        <v>0</v>
      </c>
      <c r="I1610" s="5">
        <v>0</v>
      </c>
      <c r="J1610" s="6">
        <v>0</v>
      </c>
      <c r="K1610" s="5">
        <v>0</v>
      </c>
      <c r="L1610" s="6">
        <v>0</v>
      </c>
      <c r="M1610" s="5">
        <v>0</v>
      </c>
      <c r="N1610" s="6">
        <v>0</v>
      </c>
      <c r="O1610" s="5">
        <v>0</v>
      </c>
      <c r="P1610" s="6">
        <v>0</v>
      </c>
      <c r="Q1610" s="5">
        <v>0</v>
      </c>
      <c r="R1610" s="6">
        <v>0</v>
      </c>
      <c r="S1610" s="5">
        <v>0</v>
      </c>
      <c r="T1610" s="6">
        <v>0</v>
      </c>
      <c r="U1610" s="5">
        <v>0</v>
      </c>
      <c r="V1610" s="6">
        <v>0</v>
      </c>
      <c r="W1610" s="5">
        <v>0</v>
      </c>
      <c r="X1610" s="6">
        <v>0</v>
      </c>
      <c r="Y1610" s="5">
        <v>0</v>
      </c>
      <c r="Z1610" s="6">
        <v>0</v>
      </c>
      <c r="AA1610" s="5">
        <v>0</v>
      </c>
      <c r="AB1610" s="6">
        <v>0</v>
      </c>
      <c r="AC1610" s="5">
        <v>0</v>
      </c>
      <c r="AD1610" s="6">
        <v>0</v>
      </c>
      <c r="AE1610" s="5">
        <v>0</v>
      </c>
      <c r="AF1610" s="6">
        <v>0</v>
      </c>
    </row>
    <row r="1611" spans="2:32" x14ac:dyDescent="0.35">
      <c r="B1611" s="1" t="s">
        <v>602</v>
      </c>
      <c r="C1611" s="5">
        <v>0</v>
      </c>
      <c r="D1611" s="6">
        <v>0</v>
      </c>
      <c r="E1611" s="5">
        <v>0</v>
      </c>
      <c r="F1611" s="6">
        <v>0</v>
      </c>
      <c r="G1611" s="5">
        <v>0</v>
      </c>
      <c r="H1611" s="6">
        <v>0</v>
      </c>
      <c r="I1611" s="5">
        <v>0</v>
      </c>
      <c r="J1611" s="6">
        <v>0</v>
      </c>
      <c r="K1611" s="5">
        <v>0</v>
      </c>
      <c r="L1611" s="6">
        <v>0</v>
      </c>
      <c r="M1611" s="5">
        <v>0</v>
      </c>
      <c r="N1611" s="6">
        <v>0</v>
      </c>
      <c r="O1611" s="5">
        <v>0</v>
      </c>
      <c r="P1611" s="6">
        <v>0</v>
      </c>
      <c r="Q1611" s="5">
        <v>0</v>
      </c>
      <c r="R1611" s="6">
        <v>0</v>
      </c>
      <c r="S1611" s="5">
        <v>0</v>
      </c>
      <c r="T1611" s="6">
        <v>0</v>
      </c>
      <c r="U1611" s="5">
        <v>0</v>
      </c>
      <c r="V1611" s="6">
        <v>0</v>
      </c>
      <c r="W1611" s="5">
        <v>0</v>
      </c>
      <c r="X1611" s="6">
        <v>0</v>
      </c>
      <c r="Y1611" s="5">
        <v>0</v>
      </c>
      <c r="Z1611" s="6">
        <v>0</v>
      </c>
      <c r="AA1611" s="5">
        <v>0</v>
      </c>
      <c r="AB1611" s="6">
        <v>0</v>
      </c>
      <c r="AC1611" s="5">
        <v>0</v>
      </c>
      <c r="AD1611" s="6">
        <v>0</v>
      </c>
      <c r="AE1611" s="5">
        <v>0</v>
      </c>
      <c r="AF1611" s="6">
        <v>0</v>
      </c>
    </row>
    <row r="1612" spans="2:32" x14ac:dyDescent="0.35">
      <c r="B1612" s="1" t="s">
        <v>603</v>
      </c>
      <c r="C1612" s="5">
        <v>0</v>
      </c>
      <c r="D1612" s="6">
        <v>0</v>
      </c>
      <c r="E1612" s="5">
        <v>0</v>
      </c>
      <c r="F1612" s="6">
        <v>0</v>
      </c>
      <c r="G1612" s="5">
        <v>0</v>
      </c>
      <c r="H1612" s="6">
        <v>0</v>
      </c>
      <c r="I1612" s="5">
        <v>0</v>
      </c>
      <c r="J1612" s="6">
        <v>0</v>
      </c>
      <c r="K1612" s="5">
        <v>0</v>
      </c>
      <c r="L1612" s="6">
        <v>0</v>
      </c>
      <c r="M1612" s="5">
        <v>0</v>
      </c>
      <c r="N1612" s="6">
        <v>0</v>
      </c>
      <c r="O1612" s="5">
        <v>0</v>
      </c>
      <c r="P1612" s="6">
        <v>0</v>
      </c>
      <c r="Q1612" s="5">
        <v>0</v>
      </c>
      <c r="R1612" s="6">
        <v>0</v>
      </c>
      <c r="S1612" s="5">
        <v>0</v>
      </c>
      <c r="T1612" s="6">
        <v>0</v>
      </c>
      <c r="U1612" s="5">
        <v>0</v>
      </c>
      <c r="V1612" s="6">
        <v>0</v>
      </c>
      <c r="W1612" s="5">
        <v>0</v>
      </c>
      <c r="X1612" s="6">
        <v>0</v>
      </c>
      <c r="Y1612" s="5">
        <v>0</v>
      </c>
      <c r="Z1612" s="6">
        <v>0</v>
      </c>
      <c r="AA1612" s="5">
        <v>0</v>
      </c>
      <c r="AB1612" s="6">
        <v>0</v>
      </c>
      <c r="AC1612" s="5">
        <v>0</v>
      </c>
      <c r="AD1612" s="6">
        <v>0</v>
      </c>
      <c r="AE1612" s="5">
        <v>0</v>
      </c>
      <c r="AF1612" s="6">
        <v>0</v>
      </c>
    </row>
    <row r="1613" spans="2:32" x14ac:dyDescent="0.35">
      <c r="B1613" s="1" t="s">
        <v>604</v>
      </c>
      <c r="C1613" s="5">
        <v>0</v>
      </c>
      <c r="D1613" s="6">
        <v>0</v>
      </c>
      <c r="E1613" s="5">
        <v>0</v>
      </c>
      <c r="F1613" s="6">
        <v>0</v>
      </c>
      <c r="G1613" s="5">
        <v>0</v>
      </c>
      <c r="H1613" s="6">
        <v>0</v>
      </c>
      <c r="I1613" s="5">
        <v>0</v>
      </c>
      <c r="J1613" s="6">
        <v>0</v>
      </c>
      <c r="K1613" s="5">
        <v>0</v>
      </c>
      <c r="L1613" s="6">
        <v>0</v>
      </c>
      <c r="M1613" s="5">
        <v>0</v>
      </c>
      <c r="N1613" s="6">
        <v>0</v>
      </c>
      <c r="O1613" s="5">
        <v>0</v>
      </c>
      <c r="P1613" s="6">
        <v>0</v>
      </c>
      <c r="Q1613" s="5">
        <v>0</v>
      </c>
      <c r="R1613" s="6">
        <v>0</v>
      </c>
      <c r="S1613" s="5">
        <v>0</v>
      </c>
      <c r="T1613" s="6">
        <v>0</v>
      </c>
      <c r="U1613" s="5">
        <v>0</v>
      </c>
      <c r="V1613" s="6">
        <v>0</v>
      </c>
      <c r="W1613" s="5">
        <v>0</v>
      </c>
      <c r="X1613" s="6">
        <v>0</v>
      </c>
      <c r="Y1613" s="5">
        <v>0</v>
      </c>
      <c r="Z1613" s="6">
        <v>0</v>
      </c>
      <c r="AA1613" s="5">
        <v>0</v>
      </c>
      <c r="AB1613" s="6">
        <v>0</v>
      </c>
      <c r="AC1613" s="5">
        <v>0</v>
      </c>
      <c r="AD1613" s="6">
        <v>0</v>
      </c>
      <c r="AE1613" s="5">
        <v>0</v>
      </c>
      <c r="AF1613" s="6">
        <v>0</v>
      </c>
    </row>
    <row r="1614" spans="2:32" x14ac:dyDescent="0.35">
      <c r="B1614" s="1" t="s">
        <v>605</v>
      </c>
      <c r="C1614" s="5">
        <v>0</v>
      </c>
      <c r="D1614" s="6">
        <v>0</v>
      </c>
      <c r="E1614" s="5">
        <v>0</v>
      </c>
      <c r="F1614" s="6">
        <v>0</v>
      </c>
      <c r="G1614" s="5">
        <v>0</v>
      </c>
      <c r="H1614" s="6">
        <v>0</v>
      </c>
      <c r="I1614" s="5">
        <v>0</v>
      </c>
      <c r="J1614" s="6">
        <v>0</v>
      </c>
      <c r="K1614" s="5">
        <v>0</v>
      </c>
      <c r="L1614" s="6">
        <v>0</v>
      </c>
      <c r="M1614" s="5">
        <v>0</v>
      </c>
      <c r="N1614" s="6">
        <v>0</v>
      </c>
      <c r="O1614" s="5">
        <v>0</v>
      </c>
      <c r="P1614" s="6">
        <v>0</v>
      </c>
      <c r="Q1614" s="5">
        <v>0</v>
      </c>
      <c r="R1614" s="6">
        <v>0</v>
      </c>
      <c r="S1614" s="5">
        <v>0</v>
      </c>
      <c r="T1614" s="6">
        <v>0</v>
      </c>
      <c r="U1614" s="5">
        <v>0</v>
      </c>
      <c r="V1614" s="6">
        <v>0</v>
      </c>
      <c r="W1614" s="5">
        <v>0</v>
      </c>
      <c r="X1614" s="6">
        <v>0</v>
      </c>
      <c r="Y1614" s="5">
        <v>0</v>
      </c>
      <c r="Z1614" s="6">
        <v>0</v>
      </c>
      <c r="AA1614" s="5">
        <v>0</v>
      </c>
      <c r="AB1614" s="6">
        <v>0</v>
      </c>
      <c r="AC1614" s="5">
        <v>0</v>
      </c>
      <c r="AD1614" s="6">
        <v>0</v>
      </c>
      <c r="AE1614" s="5">
        <v>0</v>
      </c>
      <c r="AF1614" s="6">
        <v>0</v>
      </c>
    </row>
    <row r="1615" spans="2:32" x14ac:dyDescent="0.35">
      <c r="B1615" s="1" t="s">
        <v>606</v>
      </c>
      <c r="C1615" s="5">
        <v>0</v>
      </c>
      <c r="D1615" s="6">
        <v>0</v>
      </c>
      <c r="E1615" s="5">
        <v>0</v>
      </c>
      <c r="F1615" s="6">
        <v>0</v>
      </c>
      <c r="G1615" s="5">
        <v>0</v>
      </c>
      <c r="H1615" s="6">
        <v>0</v>
      </c>
      <c r="I1615" s="5">
        <v>0</v>
      </c>
      <c r="J1615" s="6">
        <v>0</v>
      </c>
      <c r="K1615" s="5">
        <v>0</v>
      </c>
      <c r="L1615" s="6">
        <v>0</v>
      </c>
      <c r="M1615" s="5">
        <v>0</v>
      </c>
      <c r="N1615" s="6">
        <v>0</v>
      </c>
      <c r="O1615" s="5">
        <v>0</v>
      </c>
      <c r="P1615" s="6">
        <v>0</v>
      </c>
      <c r="Q1615" s="5">
        <v>0</v>
      </c>
      <c r="R1615" s="6">
        <v>0</v>
      </c>
      <c r="S1615" s="5">
        <v>0</v>
      </c>
      <c r="T1615" s="6">
        <v>0</v>
      </c>
      <c r="U1615" s="5">
        <v>0</v>
      </c>
      <c r="V1615" s="6">
        <v>0</v>
      </c>
      <c r="W1615" s="5">
        <v>0</v>
      </c>
      <c r="X1615" s="6">
        <v>0</v>
      </c>
      <c r="Y1615" s="5">
        <v>0</v>
      </c>
      <c r="Z1615" s="6">
        <v>0</v>
      </c>
      <c r="AA1615" s="5">
        <v>0</v>
      </c>
      <c r="AB1615" s="6">
        <v>0</v>
      </c>
      <c r="AC1615" s="5">
        <v>0</v>
      </c>
      <c r="AD1615" s="6">
        <v>0</v>
      </c>
      <c r="AE1615" s="5">
        <v>0</v>
      </c>
      <c r="AF1615" s="6">
        <v>0</v>
      </c>
    </row>
    <row r="1616" spans="2:32" x14ac:dyDescent="0.35">
      <c r="B1616" s="1" t="s">
        <v>607</v>
      </c>
      <c r="C1616" s="5">
        <v>0</v>
      </c>
      <c r="D1616" s="6">
        <v>0</v>
      </c>
      <c r="E1616" s="5">
        <v>0</v>
      </c>
      <c r="F1616" s="6">
        <v>0</v>
      </c>
      <c r="G1616" s="5">
        <v>0</v>
      </c>
      <c r="H1616" s="6">
        <v>0</v>
      </c>
      <c r="I1616" s="5">
        <v>0</v>
      </c>
      <c r="J1616" s="6">
        <v>0</v>
      </c>
      <c r="K1616" s="5">
        <v>0</v>
      </c>
      <c r="L1616" s="6">
        <v>0</v>
      </c>
      <c r="M1616" s="5">
        <v>0</v>
      </c>
      <c r="N1616" s="6">
        <v>0</v>
      </c>
      <c r="O1616" s="5">
        <v>0</v>
      </c>
      <c r="P1616" s="6">
        <v>0</v>
      </c>
      <c r="Q1616" s="5">
        <v>0</v>
      </c>
      <c r="R1616" s="6">
        <v>0</v>
      </c>
      <c r="S1616" s="5">
        <v>0</v>
      </c>
      <c r="T1616" s="6">
        <v>0</v>
      </c>
      <c r="U1616" s="5">
        <v>0</v>
      </c>
      <c r="V1616" s="6">
        <v>0</v>
      </c>
      <c r="W1616" s="5">
        <v>0</v>
      </c>
      <c r="X1616" s="6">
        <v>0</v>
      </c>
      <c r="Y1616" s="5">
        <v>0</v>
      </c>
      <c r="Z1616" s="6">
        <v>0</v>
      </c>
      <c r="AA1616" s="5">
        <v>0</v>
      </c>
      <c r="AB1616" s="6">
        <v>0</v>
      </c>
      <c r="AC1616" s="5">
        <v>0</v>
      </c>
      <c r="AD1616" s="6">
        <v>0</v>
      </c>
      <c r="AE1616" s="5">
        <v>0</v>
      </c>
      <c r="AF1616" s="6">
        <v>0</v>
      </c>
    </row>
    <row r="1617" spans="2:32" x14ac:dyDescent="0.35">
      <c r="B1617" s="1" t="s">
        <v>128</v>
      </c>
      <c r="C1617" s="5">
        <v>9.1199999999999996E-3</v>
      </c>
      <c r="D1617" s="6">
        <v>3.2309999999999999</v>
      </c>
      <c r="E1617" s="5">
        <v>1.3599999999999999E-2</v>
      </c>
      <c r="F1617" s="6">
        <v>0.249</v>
      </c>
      <c r="G1617" s="5">
        <v>0</v>
      </c>
      <c r="H1617" s="6">
        <v>0</v>
      </c>
      <c r="I1617" s="5">
        <v>0</v>
      </c>
      <c r="J1617" s="6">
        <v>0</v>
      </c>
      <c r="K1617" s="5">
        <v>0</v>
      </c>
      <c r="L1617" s="6">
        <v>0</v>
      </c>
      <c r="M1617" s="5">
        <v>0</v>
      </c>
      <c r="N1617" s="6">
        <v>0</v>
      </c>
      <c r="O1617" s="5">
        <v>0</v>
      </c>
      <c r="P1617" s="6">
        <v>0</v>
      </c>
      <c r="Q1617" s="5">
        <v>0</v>
      </c>
      <c r="R1617" s="6">
        <v>0</v>
      </c>
      <c r="S1617" s="5">
        <v>5.3679999999999999E-2</v>
      </c>
      <c r="T1617" s="6">
        <v>2.1309999999999998</v>
      </c>
      <c r="U1617" s="5">
        <v>0</v>
      </c>
      <c r="V1617" s="6">
        <v>0</v>
      </c>
      <c r="W1617" s="5">
        <v>0</v>
      </c>
      <c r="X1617" s="6">
        <v>0</v>
      </c>
      <c r="Y1617" s="5">
        <v>0</v>
      </c>
      <c r="Z1617" s="6">
        <v>0</v>
      </c>
      <c r="AA1617" s="5">
        <v>0</v>
      </c>
      <c r="AB1617" s="6">
        <v>0</v>
      </c>
      <c r="AC1617" s="5">
        <v>1.52E-2</v>
      </c>
      <c r="AD1617" s="6">
        <v>0.85099999999999998</v>
      </c>
      <c r="AE1617" s="5">
        <v>0</v>
      </c>
      <c r="AF1617" s="6">
        <v>0</v>
      </c>
    </row>
    <row r="1618" spans="2:32" x14ac:dyDescent="0.35">
      <c r="B1618" s="1" t="s">
        <v>129</v>
      </c>
      <c r="C1618" s="5">
        <v>0</v>
      </c>
      <c r="D1618" s="6">
        <v>0</v>
      </c>
      <c r="E1618" s="5">
        <v>0</v>
      </c>
      <c r="F1618" s="6">
        <v>0</v>
      </c>
      <c r="G1618" s="5">
        <v>0</v>
      </c>
      <c r="H1618" s="6">
        <v>0</v>
      </c>
      <c r="I1618" s="5">
        <v>0</v>
      </c>
      <c r="J1618" s="6">
        <v>0</v>
      </c>
      <c r="K1618" s="5">
        <v>0</v>
      </c>
      <c r="L1618" s="6">
        <v>0</v>
      </c>
      <c r="M1618" s="5">
        <v>0</v>
      </c>
      <c r="N1618" s="6">
        <v>0</v>
      </c>
      <c r="O1618" s="5">
        <v>0</v>
      </c>
      <c r="P1618" s="6">
        <v>0</v>
      </c>
      <c r="Q1618" s="5">
        <v>0</v>
      </c>
      <c r="R1618" s="6">
        <v>0</v>
      </c>
      <c r="S1618" s="5">
        <v>0</v>
      </c>
      <c r="T1618" s="6">
        <v>0</v>
      </c>
      <c r="U1618" s="5">
        <v>0</v>
      </c>
      <c r="V1618" s="6">
        <v>0</v>
      </c>
      <c r="W1618" s="5">
        <v>0</v>
      </c>
      <c r="X1618" s="6">
        <v>0</v>
      </c>
      <c r="Y1618" s="5">
        <v>0</v>
      </c>
      <c r="Z1618" s="6">
        <v>0</v>
      </c>
      <c r="AA1618" s="5">
        <v>0</v>
      </c>
      <c r="AB1618" s="6">
        <v>0</v>
      </c>
      <c r="AC1618" s="5">
        <v>0</v>
      </c>
      <c r="AD1618" s="6">
        <v>0</v>
      </c>
      <c r="AE1618" s="5">
        <v>0</v>
      </c>
      <c r="AF1618" s="6">
        <v>0</v>
      </c>
    </row>
    <row r="1619" spans="2:32" x14ac:dyDescent="0.35">
      <c r="B1619" s="1" t="s">
        <v>130</v>
      </c>
      <c r="C1619" s="5">
        <v>0</v>
      </c>
      <c r="D1619" s="6">
        <v>0</v>
      </c>
      <c r="E1619" s="5">
        <v>0</v>
      </c>
      <c r="F1619" s="6">
        <v>0</v>
      </c>
      <c r="G1619" s="5">
        <v>0</v>
      </c>
      <c r="H1619" s="6">
        <v>0</v>
      </c>
      <c r="I1619" s="5">
        <v>0</v>
      </c>
      <c r="J1619" s="6">
        <v>0</v>
      </c>
      <c r="K1619" s="5">
        <v>0</v>
      </c>
      <c r="L1619" s="6">
        <v>0</v>
      </c>
      <c r="M1619" s="5">
        <v>0</v>
      </c>
      <c r="N1619" s="6">
        <v>0</v>
      </c>
      <c r="O1619" s="5">
        <v>0</v>
      </c>
      <c r="P1619" s="6">
        <v>0</v>
      </c>
      <c r="Q1619" s="5">
        <v>0</v>
      </c>
      <c r="R1619" s="6">
        <v>0</v>
      </c>
      <c r="S1619" s="5">
        <v>0</v>
      </c>
      <c r="T1619" s="6">
        <v>0</v>
      </c>
      <c r="U1619" s="5">
        <v>0</v>
      </c>
      <c r="V1619" s="6">
        <v>0</v>
      </c>
      <c r="W1619" s="5">
        <v>0</v>
      </c>
      <c r="X1619" s="6">
        <v>0</v>
      </c>
      <c r="Y1619" s="5">
        <v>0</v>
      </c>
      <c r="Z1619" s="6">
        <v>0</v>
      </c>
      <c r="AA1619" s="5">
        <v>0</v>
      </c>
      <c r="AB1619" s="6">
        <v>0</v>
      </c>
      <c r="AC1619" s="5">
        <v>0</v>
      </c>
      <c r="AD1619" s="6">
        <v>0</v>
      </c>
      <c r="AE1619" s="5">
        <v>0</v>
      </c>
      <c r="AF1619" s="6">
        <v>0</v>
      </c>
    </row>
    <row r="1620" spans="2:32" x14ac:dyDescent="0.35">
      <c r="B1620" s="1" t="s">
        <v>608</v>
      </c>
      <c r="C1620" s="5">
        <v>0</v>
      </c>
      <c r="D1620" s="6">
        <v>0</v>
      </c>
      <c r="E1620" s="5">
        <v>0</v>
      </c>
      <c r="F1620" s="6">
        <v>0</v>
      </c>
      <c r="G1620" s="5">
        <v>0</v>
      </c>
      <c r="H1620" s="6">
        <v>0</v>
      </c>
      <c r="I1620" s="5">
        <v>0</v>
      </c>
      <c r="J1620" s="6">
        <v>0</v>
      </c>
      <c r="K1620" s="5">
        <v>0</v>
      </c>
      <c r="L1620" s="6">
        <v>0</v>
      </c>
      <c r="M1620" s="5">
        <v>0</v>
      </c>
      <c r="N1620" s="6">
        <v>0</v>
      </c>
      <c r="O1620" s="5">
        <v>0</v>
      </c>
      <c r="P1620" s="6">
        <v>0</v>
      </c>
      <c r="Q1620" s="5">
        <v>0</v>
      </c>
      <c r="R1620" s="6">
        <v>0</v>
      </c>
      <c r="S1620" s="5">
        <v>0</v>
      </c>
      <c r="T1620" s="6">
        <v>0</v>
      </c>
      <c r="U1620" s="5">
        <v>0</v>
      </c>
      <c r="V1620" s="6">
        <v>0</v>
      </c>
      <c r="W1620" s="5">
        <v>0</v>
      </c>
      <c r="X1620" s="6">
        <v>0</v>
      </c>
      <c r="Y1620" s="5">
        <v>0</v>
      </c>
      <c r="Z1620" s="6">
        <v>0</v>
      </c>
      <c r="AA1620" s="5">
        <v>0</v>
      </c>
      <c r="AB1620" s="6">
        <v>0</v>
      </c>
      <c r="AC1620" s="5">
        <v>0</v>
      </c>
      <c r="AD1620" s="6">
        <v>0</v>
      </c>
      <c r="AE1620" s="5">
        <v>0</v>
      </c>
      <c r="AF1620" s="6">
        <v>0</v>
      </c>
    </row>
    <row r="1621" spans="2:32" x14ac:dyDescent="0.35">
      <c r="B1621" s="1" t="s">
        <v>609</v>
      </c>
      <c r="C1621" s="5">
        <v>0</v>
      </c>
      <c r="D1621" s="6">
        <v>0</v>
      </c>
      <c r="E1621" s="5">
        <v>0</v>
      </c>
      <c r="F1621" s="6">
        <v>0</v>
      </c>
      <c r="G1621" s="5">
        <v>0</v>
      </c>
      <c r="H1621" s="6">
        <v>0</v>
      </c>
      <c r="I1621" s="5">
        <v>0</v>
      </c>
      <c r="J1621" s="6">
        <v>0</v>
      </c>
      <c r="K1621" s="5">
        <v>0</v>
      </c>
      <c r="L1621" s="6">
        <v>0</v>
      </c>
      <c r="M1621" s="5">
        <v>0</v>
      </c>
      <c r="N1621" s="6">
        <v>0</v>
      </c>
      <c r="O1621" s="5">
        <v>0</v>
      </c>
      <c r="P1621" s="6">
        <v>0</v>
      </c>
      <c r="Q1621" s="5">
        <v>0</v>
      </c>
      <c r="R1621" s="6">
        <v>0</v>
      </c>
      <c r="S1621" s="5">
        <v>0</v>
      </c>
      <c r="T1621" s="6">
        <v>0</v>
      </c>
      <c r="U1621" s="5">
        <v>0</v>
      </c>
      <c r="V1621" s="6">
        <v>0</v>
      </c>
      <c r="W1621" s="5">
        <v>0</v>
      </c>
      <c r="X1621" s="6">
        <v>0</v>
      </c>
      <c r="Y1621" s="5">
        <v>0</v>
      </c>
      <c r="Z1621" s="6">
        <v>0</v>
      </c>
      <c r="AA1621" s="5">
        <v>0</v>
      </c>
      <c r="AB1621" s="6">
        <v>0</v>
      </c>
      <c r="AC1621" s="5">
        <v>0</v>
      </c>
      <c r="AD1621" s="6">
        <v>0</v>
      </c>
      <c r="AE1621" s="5">
        <v>0</v>
      </c>
      <c r="AF1621" s="6">
        <v>0</v>
      </c>
    </row>
    <row r="1622" spans="2:32" x14ac:dyDescent="0.35">
      <c r="B1622" s="1" t="s">
        <v>610</v>
      </c>
      <c r="C1622" s="5">
        <v>0</v>
      </c>
      <c r="D1622" s="6">
        <v>0</v>
      </c>
      <c r="E1622" s="5">
        <v>0</v>
      </c>
      <c r="F1622" s="6">
        <v>0</v>
      </c>
      <c r="G1622" s="5">
        <v>0</v>
      </c>
      <c r="H1622" s="6">
        <v>0</v>
      </c>
      <c r="I1622" s="5">
        <v>0</v>
      </c>
      <c r="J1622" s="6">
        <v>0</v>
      </c>
      <c r="K1622" s="5">
        <v>0</v>
      </c>
      <c r="L1622" s="6">
        <v>0</v>
      </c>
      <c r="M1622" s="5">
        <v>0</v>
      </c>
      <c r="N1622" s="6">
        <v>0</v>
      </c>
      <c r="O1622" s="5">
        <v>0</v>
      </c>
      <c r="P1622" s="6">
        <v>0</v>
      </c>
      <c r="Q1622" s="5">
        <v>0</v>
      </c>
      <c r="R1622" s="6">
        <v>0</v>
      </c>
      <c r="S1622" s="5">
        <v>0</v>
      </c>
      <c r="T1622" s="6">
        <v>0</v>
      </c>
      <c r="U1622" s="5">
        <v>0</v>
      </c>
      <c r="V1622" s="6">
        <v>0</v>
      </c>
      <c r="W1622" s="5">
        <v>0</v>
      </c>
      <c r="X1622" s="6">
        <v>0</v>
      </c>
      <c r="Y1622" s="5">
        <v>0</v>
      </c>
      <c r="Z1622" s="6">
        <v>0</v>
      </c>
      <c r="AA1622" s="5">
        <v>0</v>
      </c>
      <c r="AB1622" s="6">
        <v>0</v>
      </c>
      <c r="AC1622" s="5">
        <v>0</v>
      </c>
      <c r="AD1622" s="6">
        <v>0</v>
      </c>
      <c r="AE1622" s="5">
        <v>0</v>
      </c>
      <c r="AF1622" s="6">
        <v>0</v>
      </c>
    </row>
    <row r="1623" spans="2:32" x14ac:dyDescent="0.35">
      <c r="B1623" s="2" t="s">
        <v>9</v>
      </c>
    </row>
    <row r="1624" spans="2:32" x14ac:dyDescent="0.35">
      <c r="B1624" s="1" t="s">
        <v>611</v>
      </c>
      <c r="C1624" s="5">
        <v>0</v>
      </c>
      <c r="D1624" s="6">
        <v>0</v>
      </c>
      <c r="E1624" s="5">
        <v>0</v>
      </c>
      <c r="F1624" s="6">
        <v>0</v>
      </c>
      <c r="G1624" s="5">
        <v>0</v>
      </c>
      <c r="H1624" s="6">
        <v>0</v>
      </c>
      <c r="I1624" s="5">
        <v>0</v>
      </c>
      <c r="J1624" s="6">
        <v>0</v>
      </c>
      <c r="K1624" s="5">
        <v>0</v>
      </c>
      <c r="L1624" s="6">
        <v>0</v>
      </c>
      <c r="M1624" s="5">
        <v>0</v>
      </c>
      <c r="N1624" s="6">
        <v>0</v>
      </c>
      <c r="O1624" s="5">
        <v>0</v>
      </c>
      <c r="P1624" s="6">
        <v>0</v>
      </c>
      <c r="Q1624" s="5">
        <v>0</v>
      </c>
      <c r="R1624" s="6">
        <v>0</v>
      </c>
      <c r="S1624" s="5">
        <v>0</v>
      </c>
      <c r="T1624" s="6">
        <v>0</v>
      </c>
      <c r="U1624" s="5">
        <v>0</v>
      </c>
      <c r="V1624" s="6">
        <v>0</v>
      </c>
      <c r="W1624" s="5">
        <v>0</v>
      </c>
      <c r="X1624" s="6">
        <v>0</v>
      </c>
      <c r="Y1624" s="5">
        <v>0</v>
      </c>
      <c r="Z1624" s="6">
        <v>0</v>
      </c>
      <c r="AA1624" s="5">
        <v>0</v>
      </c>
      <c r="AB1624" s="6">
        <v>0</v>
      </c>
      <c r="AC1624" s="5">
        <v>0</v>
      </c>
      <c r="AD1624" s="6">
        <v>0</v>
      </c>
      <c r="AE1624" s="5">
        <v>0</v>
      </c>
      <c r="AF1624" s="6">
        <v>0</v>
      </c>
    </row>
    <row r="1625" spans="2:32" x14ac:dyDescent="0.35">
      <c r="B1625" s="1" t="s">
        <v>612</v>
      </c>
      <c r="C1625" s="5">
        <v>0</v>
      </c>
      <c r="D1625" s="6">
        <v>0</v>
      </c>
      <c r="E1625" s="5">
        <v>0</v>
      </c>
      <c r="F1625" s="6">
        <v>0</v>
      </c>
      <c r="G1625" s="5">
        <v>0</v>
      </c>
      <c r="H1625" s="6">
        <v>0</v>
      </c>
      <c r="I1625" s="5">
        <v>0</v>
      </c>
      <c r="J1625" s="6">
        <v>0</v>
      </c>
      <c r="K1625" s="5">
        <v>0</v>
      </c>
      <c r="L1625" s="6">
        <v>0</v>
      </c>
      <c r="M1625" s="5">
        <v>0</v>
      </c>
      <c r="N1625" s="6">
        <v>0</v>
      </c>
      <c r="O1625" s="5">
        <v>0</v>
      </c>
      <c r="P1625" s="6">
        <v>0</v>
      </c>
      <c r="Q1625" s="5">
        <v>0</v>
      </c>
      <c r="R1625" s="6">
        <v>0</v>
      </c>
      <c r="S1625" s="5">
        <v>0</v>
      </c>
      <c r="T1625" s="6">
        <v>0</v>
      </c>
      <c r="U1625" s="5">
        <v>0</v>
      </c>
      <c r="V1625" s="6">
        <v>0</v>
      </c>
      <c r="W1625" s="5">
        <v>0</v>
      </c>
      <c r="X1625" s="6">
        <v>0</v>
      </c>
      <c r="Y1625" s="5">
        <v>0</v>
      </c>
      <c r="Z1625" s="6">
        <v>0</v>
      </c>
      <c r="AA1625" s="5">
        <v>0</v>
      </c>
      <c r="AB1625" s="6">
        <v>0</v>
      </c>
      <c r="AC1625" s="5">
        <v>0</v>
      </c>
      <c r="AD1625" s="6">
        <v>0</v>
      </c>
      <c r="AE1625" s="5">
        <v>0</v>
      </c>
      <c r="AF1625" s="6">
        <v>0</v>
      </c>
    </row>
    <row r="1626" spans="2:32" x14ac:dyDescent="0.35">
      <c r="B1626" s="1" t="s">
        <v>613</v>
      </c>
      <c r="C1626" s="5">
        <v>0</v>
      </c>
      <c r="D1626" s="6">
        <v>0</v>
      </c>
      <c r="E1626" s="5">
        <v>0</v>
      </c>
      <c r="F1626" s="6">
        <v>0</v>
      </c>
      <c r="G1626" s="5">
        <v>0</v>
      </c>
      <c r="H1626" s="6">
        <v>0</v>
      </c>
      <c r="I1626" s="5">
        <v>0</v>
      </c>
      <c r="J1626" s="6">
        <v>0</v>
      </c>
      <c r="K1626" s="5">
        <v>0</v>
      </c>
      <c r="L1626" s="6">
        <v>0</v>
      </c>
      <c r="M1626" s="5">
        <v>0</v>
      </c>
      <c r="N1626" s="6">
        <v>0</v>
      </c>
      <c r="O1626" s="5">
        <v>0</v>
      </c>
      <c r="P1626" s="6">
        <v>0</v>
      </c>
      <c r="Q1626" s="5">
        <v>0</v>
      </c>
      <c r="R1626" s="6">
        <v>0</v>
      </c>
      <c r="S1626" s="5">
        <v>0</v>
      </c>
      <c r="T1626" s="6">
        <v>0</v>
      </c>
      <c r="U1626" s="5">
        <v>0</v>
      </c>
      <c r="V1626" s="6">
        <v>0</v>
      </c>
      <c r="W1626" s="5">
        <v>0</v>
      </c>
      <c r="X1626" s="6">
        <v>0</v>
      </c>
      <c r="Y1626" s="5">
        <v>0</v>
      </c>
      <c r="Z1626" s="6">
        <v>0</v>
      </c>
      <c r="AA1626" s="5">
        <v>0</v>
      </c>
      <c r="AB1626" s="6">
        <v>0</v>
      </c>
      <c r="AC1626" s="5">
        <v>0</v>
      </c>
      <c r="AD1626" s="6">
        <v>0</v>
      </c>
      <c r="AE1626" s="5">
        <v>0</v>
      </c>
      <c r="AF1626" s="6">
        <v>0</v>
      </c>
    </row>
    <row r="1627" spans="2:32" x14ac:dyDescent="0.35">
      <c r="B1627" s="1" t="s">
        <v>614</v>
      </c>
      <c r="C1627" s="5">
        <v>0</v>
      </c>
      <c r="D1627" s="6">
        <v>0</v>
      </c>
      <c r="E1627" s="5">
        <v>0</v>
      </c>
      <c r="F1627" s="6">
        <v>0</v>
      </c>
      <c r="G1627" s="5">
        <v>0</v>
      </c>
      <c r="H1627" s="6">
        <v>0</v>
      </c>
      <c r="I1627" s="5">
        <v>0</v>
      </c>
      <c r="J1627" s="6">
        <v>0</v>
      </c>
      <c r="K1627" s="5">
        <v>0</v>
      </c>
      <c r="L1627" s="6">
        <v>0</v>
      </c>
      <c r="M1627" s="5">
        <v>0</v>
      </c>
      <c r="N1627" s="6">
        <v>0</v>
      </c>
      <c r="O1627" s="5">
        <v>0</v>
      </c>
      <c r="P1627" s="6">
        <v>0</v>
      </c>
      <c r="Q1627" s="5">
        <v>0</v>
      </c>
      <c r="R1627" s="6">
        <v>0</v>
      </c>
      <c r="S1627" s="5">
        <v>0</v>
      </c>
      <c r="T1627" s="6">
        <v>0</v>
      </c>
      <c r="U1627" s="5">
        <v>0</v>
      </c>
      <c r="V1627" s="6">
        <v>0</v>
      </c>
      <c r="W1627" s="5">
        <v>0</v>
      </c>
      <c r="X1627" s="6">
        <v>0</v>
      </c>
      <c r="Y1627" s="5">
        <v>0</v>
      </c>
      <c r="Z1627" s="6">
        <v>0</v>
      </c>
      <c r="AA1627" s="5">
        <v>0</v>
      </c>
      <c r="AB1627" s="6">
        <v>0</v>
      </c>
      <c r="AC1627" s="5">
        <v>0</v>
      </c>
      <c r="AD1627" s="6">
        <v>0</v>
      </c>
      <c r="AE1627" s="5">
        <v>0</v>
      </c>
      <c r="AF1627" s="6">
        <v>0</v>
      </c>
    </row>
    <row r="1628" spans="2:32" x14ac:dyDescent="0.35">
      <c r="B1628" s="1" t="s">
        <v>615</v>
      </c>
      <c r="C1628" s="5">
        <v>0</v>
      </c>
      <c r="D1628" s="6">
        <v>0</v>
      </c>
      <c r="E1628" s="5">
        <v>0</v>
      </c>
      <c r="F1628" s="6">
        <v>0</v>
      </c>
      <c r="G1628" s="5">
        <v>0</v>
      </c>
      <c r="H1628" s="6">
        <v>0</v>
      </c>
      <c r="I1628" s="5">
        <v>0</v>
      </c>
      <c r="J1628" s="6">
        <v>0</v>
      </c>
      <c r="K1628" s="5">
        <v>0</v>
      </c>
      <c r="L1628" s="6">
        <v>0</v>
      </c>
      <c r="M1628" s="5">
        <v>0</v>
      </c>
      <c r="N1628" s="6">
        <v>0</v>
      </c>
      <c r="O1628" s="5">
        <v>0</v>
      </c>
      <c r="P1628" s="6">
        <v>0</v>
      </c>
      <c r="Q1628" s="5">
        <v>0</v>
      </c>
      <c r="R1628" s="6">
        <v>0</v>
      </c>
      <c r="S1628" s="5">
        <v>0</v>
      </c>
      <c r="T1628" s="6">
        <v>0</v>
      </c>
      <c r="U1628" s="5">
        <v>0</v>
      </c>
      <c r="V1628" s="6">
        <v>0</v>
      </c>
      <c r="W1628" s="5">
        <v>0</v>
      </c>
      <c r="X1628" s="6">
        <v>0</v>
      </c>
      <c r="Y1628" s="5">
        <v>0</v>
      </c>
      <c r="Z1628" s="6">
        <v>0</v>
      </c>
      <c r="AA1628" s="5">
        <v>0</v>
      </c>
      <c r="AB1628" s="6">
        <v>0</v>
      </c>
      <c r="AC1628" s="5">
        <v>0</v>
      </c>
      <c r="AD1628" s="6">
        <v>0</v>
      </c>
      <c r="AE1628" s="5">
        <v>0</v>
      </c>
      <c r="AF1628" s="6">
        <v>0</v>
      </c>
    </row>
    <row r="1629" spans="2:32" x14ac:dyDescent="0.35">
      <c r="B1629" s="1" t="s">
        <v>616</v>
      </c>
      <c r="C1629" s="5">
        <v>0</v>
      </c>
      <c r="D1629" s="6">
        <v>0</v>
      </c>
      <c r="E1629" s="5">
        <v>0</v>
      </c>
      <c r="F1629" s="6">
        <v>0</v>
      </c>
      <c r="G1629" s="5">
        <v>0</v>
      </c>
      <c r="H1629" s="6">
        <v>0</v>
      </c>
      <c r="I1629" s="5">
        <v>0</v>
      </c>
      <c r="J1629" s="6">
        <v>0</v>
      </c>
      <c r="K1629" s="5">
        <v>0</v>
      </c>
      <c r="L1629" s="6">
        <v>0</v>
      </c>
      <c r="M1629" s="5">
        <v>0</v>
      </c>
      <c r="N1629" s="6">
        <v>0</v>
      </c>
      <c r="O1629" s="5">
        <v>0</v>
      </c>
      <c r="P1629" s="6">
        <v>0</v>
      </c>
      <c r="Q1629" s="5">
        <v>0</v>
      </c>
      <c r="R1629" s="6">
        <v>0</v>
      </c>
      <c r="S1629" s="5">
        <v>0</v>
      </c>
      <c r="T1629" s="6">
        <v>0</v>
      </c>
      <c r="U1629" s="5">
        <v>0</v>
      </c>
      <c r="V1629" s="6">
        <v>0</v>
      </c>
      <c r="W1629" s="5">
        <v>0</v>
      </c>
      <c r="X1629" s="6">
        <v>0</v>
      </c>
      <c r="Y1629" s="5">
        <v>0</v>
      </c>
      <c r="Z1629" s="6">
        <v>0</v>
      </c>
      <c r="AA1629" s="5">
        <v>0</v>
      </c>
      <c r="AB1629" s="6">
        <v>0</v>
      </c>
      <c r="AC1629" s="5">
        <v>0</v>
      </c>
      <c r="AD1629" s="6">
        <v>0</v>
      </c>
      <c r="AE1629" s="5">
        <v>0</v>
      </c>
      <c r="AF1629" s="6">
        <v>0</v>
      </c>
    </row>
    <row r="1630" spans="2:32" x14ac:dyDescent="0.35">
      <c r="B1630" s="1" t="s">
        <v>617</v>
      </c>
      <c r="C1630" s="5">
        <v>0</v>
      </c>
      <c r="D1630" s="6">
        <v>0</v>
      </c>
      <c r="E1630" s="5">
        <v>0</v>
      </c>
      <c r="F1630" s="6">
        <v>0</v>
      </c>
      <c r="G1630" s="5">
        <v>0</v>
      </c>
      <c r="H1630" s="6">
        <v>0</v>
      </c>
      <c r="I1630" s="5">
        <v>0</v>
      </c>
      <c r="J1630" s="6">
        <v>0</v>
      </c>
      <c r="K1630" s="5">
        <v>0</v>
      </c>
      <c r="L1630" s="6">
        <v>0</v>
      </c>
      <c r="M1630" s="5">
        <v>0</v>
      </c>
      <c r="N1630" s="6">
        <v>0</v>
      </c>
      <c r="O1630" s="5">
        <v>0</v>
      </c>
      <c r="P1630" s="6">
        <v>0</v>
      </c>
      <c r="Q1630" s="5">
        <v>0</v>
      </c>
      <c r="R1630" s="6">
        <v>0</v>
      </c>
      <c r="S1630" s="5">
        <v>0</v>
      </c>
      <c r="T1630" s="6">
        <v>0</v>
      </c>
      <c r="U1630" s="5">
        <v>0</v>
      </c>
      <c r="V1630" s="6">
        <v>0</v>
      </c>
      <c r="W1630" s="5">
        <v>0</v>
      </c>
      <c r="X1630" s="6">
        <v>0</v>
      </c>
      <c r="Y1630" s="5">
        <v>0</v>
      </c>
      <c r="Z1630" s="6">
        <v>0</v>
      </c>
      <c r="AA1630" s="5">
        <v>0</v>
      </c>
      <c r="AB1630" s="6">
        <v>0</v>
      </c>
      <c r="AC1630" s="5">
        <v>0</v>
      </c>
      <c r="AD1630" s="6">
        <v>0</v>
      </c>
      <c r="AE1630" s="5">
        <v>0</v>
      </c>
      <c r="AF1630" s="6">
        <v>0</v>
      </c>
    </row>
    <row r="1631" spans="2:32" x14ac:dyDescent="0.35">
      <c r="B1631" s="1" t="s">
        <v>618</v>
      </c>
      <c r="C1631" s="5">
        <v>0</v>
      </c>
      <c r="D1631" s="6">
        <v>0</v>
      </c>
      <c r="E1631" s="5">
        <v>0</v>
      </c>
      <c r="F1631" s="6">
        <v>0</v>
      </c>
      <c r="G1631" s="5">
        <v>0</v>
      </c>
      <c r="H1631" s="6">
        <v>0</v>
      </c>
      <c r="I1631" s="5">
        <v>0</v>
      </c>
      <c r="J1631" s="6">
        <v>0</v>
      </c>
      <c r="K1631" s="5">
        <v>0</v>
      </c>
      <c r="L1631" s="6">
        <v>0</v>
      </c>
      <c r="M1631" s="5">
        <v>0</v>
      </c>
      <c r="N1631" s="6">
        <v>0</v>
      </c>
      <c r="O1631" s="5">
        <v>0</v>
      </c>
      <c r="P1631" s="6">
        <v>0</v>
      </c>
      <c r="Q1631" s="5">
        <v>0</v>
      </c>
      <c r="R1631" s="6">
        <v>0</v>
      </c>
      <c r="S1631" s="5">
        <v>0</v>
      </c>
      <c r="T1631" s="6">
        <v>0</v>
      </c>
      <c r="U1631" s="5">
        <v>0</v>
      </c>
      <c r="V1631" s="6">
        <v>0</v>
      </c>
      <c r="W1631" s="5">
        <v>0</v>
      </c>
      <c r="X1631" s="6">
        <v>0</v>
      </c>
      <c r="Y1631" s="5">
        <v>0</v>
      </c>
      <c r="Z1631" s="6">
        <v>0</v>
      </c>
      <c r="AA1631" s="5">
        <v>0</v>
      </c>
      <c r="AB1631" s="6">
        <v>0</v>
      </c>
      <c r="AC1631" s="5">
        <v>0</v>
      </c>
      <c r="AD1631" s="6">
        <v>0</v>
      </c>
      <c r="AE1631" s="5">
        <v>0</v>
      </c>
      <c r="AF1631" s="6">
        <v>0</v>
      </c>
    </row>
    <row r="1632" spans="2:32" x14ac:dyDescent="0.35">
      <c r="B1632" s="1" t="s">
        <v>619</v>
      </c>
      <c r="C1632" s="5">
        <v>0</v>
      </c>
      <c r="D1632" s="6">
        <v>0</v>
      </c>
      <c r="E1632" s="5">
        <v>0</v>
      </c>
      <c r="F1632" s="6">
        <v>0</v>
      </c>
      <c r="G1632" s="5">
        <v>0</v>
      </c>
      <c r="H1632" s="6">
        <v>0</v>
      </c>
      <c r="I1632" s="5">
        <v>0</v>
      </c>
      <c r="J1632" s="6">
        <v>0</v>
      </c>
      <c r="K1632" s="5">
        <v>0</v>
      </c>
      <c r="L1632" s="6">
        <v>0</v>
      </c>
      <c r="M1632" s="5">
        <v>0</v>
      </c>
      <c r="N1632" s="6">
        <v>0</v>
      </c>
      <c r="O1632" s="5">
        <v>0</v>
      </c>
      <c r="P1632" s="6">
        <v>0</v>
      </c>
      <c r="Q1632" s="5">
        <v>0</v>
      </c>
      <c r="R1632" s="6">
        <v>0</v>
      </c>
      <c r="S1632" s="5">
        <v>0</v>
      </c>
      <c r="T1632" s="6">
        <v>0</v>
      </c>
      <c r="U1632" s="5">
        <v>0</v>
      </c>
      <c r="V1632" s="6">
        <v>0</v>
      </c>
      <c r="W1632" s="5">
        <v>0</v>
      </c>
      <c r="X1632" s="6">
        <v>0</v>
      </c>
      <c r="Y1632" s="5">
        <v>0</v>
      </c>
      <c r="Z1632" s="6">
        <v>0</v>
      </c>
      <c r="AA1632" s="5">
        <v>0</v>
      </c>
      <c r="AB1632" s="6">
        <v>0</v>
      </c>
      <c r="AC1632" s="5">
        <v>0</v>
      </c>
      <c r="AD1632" s="6">
        <v>0</v>
      </c>
      <c r="AE1632" s="5">
        <v>0</v>
      </c>
      <c r="AF1632" s="6">
        <v>0</v>
      </c>
    </row>
    <row r="1633" spans="2:32" x14ac:dyDescent="0.35">
      <c r="B1633" s="1" t="s">
        <v>620</v>
      </c>
      <c r="C1633" s="5">
        <v>0</v>
      </c>
      <c r="D1633" s="6">
        <v>0</v>
      </c>
      <c r="E1633" s="5">
        <v>0</v>
      </c>
      <c r="F1633" s="6">
        <v>0</v>
      </c>
      <c r="G1633" s="5">
        <v>0</v>
      </c>
      <c r="H1633" s="6">
        <v>0</v>
      </c>
      <c r="I1633" s="5">
        <v>0</v>
      </c>
      <c r="J1633" s="6">
        <v>0</v>
      </c>
      <c r="K1633" s="5">
        <v>0</v>
      </c>
      <c r="L1633" s="6">
        <v>0</v>
      </c>
      <c r="M1633" s="5">
        <v>0</v>
      </c>
      <c r="N1633" s="6">
        <v>0</v>
      </c>
      <c r="O1633" s="5">
        <v>0</v>
      </c>
      <c r="P1633" s="6">
        <v>0</v>
      </c>
      <c r="Q1633" s="5">
        <v>0</v>
      </c>
      <c r="R1633" s="6">
        <v>0</v>
      </c>
      <c r="S1633" s="5">
        <v>0</v>
      </c>
      <c r="T1633" s="6">
        <v>0</v>
      </c>
      <c r="U1633" s="5">
        <v>0</v>
      </c>
      <c r="V1633" s="6">
        <v>0</v>
      </c>
      <c r="W1633" s="5">
        <v>0</v>
      </c>
      <c r="X1633" s="6">
        <v>0</v>
      </c>
      <c r="Y1633" s="5">
        <v>0</v>
      </c>
      <c r="Z1633" s="6">
        <v>0</v>
      </c>
      <c r="AA1633" s="5">
        <v>0</v>
      </c>
      <c r="AB1633" s="6">
        <v>0</v>
      </c>
      <c r="AC1633" s="5">
        <v>0</v>
      </c>
      <c r="AD1633" s="6">
        <v>0</v>
      </c>
      <c r="AE1633" s="5">
        <v>0</v>
      </c>
      <c r="AF1633" s="6">
        <v>0</v>
      </c>
    </row>
    <row r="1634" spans="2:32" x14ac:dyDescent="0.35">
      <c r="B1634" s="1" t="s">
        <v>621</v>
      </c>
      <c r="C1634" s="5">
        <v>0</v>
      </c>
      <c r="D1634" s="6">
        <v>0</v>
      </c>
      <c r="E1634" s="5">
        <v>0</v>
      </c>
      <c r="F1634" s="6">
        <v>0</v>
      </c>
      <c r="G1634" s="5">
        <v>0</v>
      </c>
      <c r="H1634" s="6">
        <v>0</v>
      </c>
      <c r="I1634" s="5">
        <v>0</v>
      </c>
      <c r="J1634" s="6">
        <v>0</v>
      </c>
      <c r="K1634" s="5">
        <v>0</v>
      </c>
      <c r="L1634" s="6">
        <v>0</v>
      </c>
      <c r="M1634" s="5">
        <v>0</v>
      </c>
      <c r="N1634" s="6">
        <v>0</v>
      </c>
      <c r="O1634" s="5">
        <v>0</v>
      </c>
      <c r="P1634" s="6">
        <v>0</v>
      </c>
      <c r="Q1634" s="5">
        <v>0</v>
      </c>
      <c r="R1634" s="6">
        <v>0</v>
      </c>
      <c r="S1634" s="5">
        <v>0</v>
      </c>
      <c r="T1634" s="6">
        <v>0</v>
      </c>
      <c r="U1634" s="5">
        <v>0</v>
      </c>
      <c r="V1634" s="6">
        <v>0</v>
      </c>
      <c r="W1634" s="5">
        <v>0</v>
      </c>
      <c r="X1634" s="6">
        <v>0</v>
      </c>
      <c r="Y1634" s="5">
        <v>0</v>
      </c>
      <c r="Z1634" s="6">
        <v>0</v>
      </c>
      <c r="AA1634" s="5">
        <v>0</v>
      </c>
      <c r="AB1634" s="6">
        <v>0</v>
      </c>
      <c r="AC1634" s="5">
        <v>0</v>
      </c>
      <c r="AD1634" s="6">
        <v>0</v>
      </c>
      <c r="AE1634" s="5">
        <v>0</v>
      </c>
      <c r="AF1634" s="6">
        <v>0</v>
      </c>
    </row>
    <row r="1635" spans="2:32" x14ac:dyDescent="0.35">
      <c r="B1635" s="1" t="s">
        <v>622</v>
      </c>
      <c r="C1635" s="5">
        <v>0</v>
      </c>
      <c r="D1635" s="6">
        <v>0</v>
      </c>
      <c r="E1635" s="5">
        <v>0</v>
      </c>
      <c r="F1635" s="6">
        <v>0</v>
      </c>
      <c r="G1635" s="5">
        <v>0</v>
      </c>
      <c r="H1635" s="6">
        <v>0</v>
      </c>
      <c r="I1635" s="5">
        <v>0</v>
      </c>
      <c r="J1635" s="6">
        <v>0</v>
      </c>
      <c r="K1635" s="5">
        <v>0</v>
      </c>
      <c r="L1635" s="6">
        <v>0</v>
      </c>
      <c r="M1635" s="5">
        <v>0</v>
      </c>
      <c r="N1635" s="6">
        <v>0</v>
      </c>
      <c r="O1635" s="5">
        <v>0</v>
      </c>
      <c r="P1635" s="6">
        <v>0</v>
      </c>
      <c r="Q1635" s="5">
        <v>0</v>
      </c>
      <c r="R1635" s="6">
        <v>0</v>
      </c>
      <c r="S1635" s="5">
        <v>0</v>
      </c>
      <c r="T1635" s="6">
        <v>0</v>
      </c>
      <c r="U1635" s="5">
        <v>0</v>
      </c>
      <c r="V1635" s="6">
        <v>0</v>
      </c>
      <c r="W1635" s="5">
        <v>0</v>
      </c>
      <c r="X1635" s="6">
        <v>0</v>
      </c>
      <c r="Y1635" s="5">
        <v>0</v>
      </c>
      <c r="Z1635" s="6">
        <v>0</v>
      </c>
      <c r="AA1635" s="5">
        <v>0</v>
      </c>
      <c r="AB1635" s="6">
        <v>0</v>
      </c>
      <c r="AC1635" s="5">
        <v>0</v>
      </c>
      <c r="AD1635" s="6">
        <v>0</v>
      </c>
      <c r="AE1635" s="5">
        <v>0</v>
      </c>
      <c r="AF1635" s="6">
        <v>0</v>
      </c>
    </row>
    <row r="1636" spans="2:32" x14ac:dyDescent="0.35">
      <c r="B1636" s="1" t="s">
        <v>623</v>
      </c>
      <c r="C1636" s="5">
        <v>0</v>
      </c>
      <c r="D1636" s="6">
        <v>0</v>
      </c>
      <c r="E1636" s="5">
        <v>0</v>
      </c>
      <c r="F1636" s="6">
        <v>0</v>
      </c>
      <c r="G1636" s="5">
        <v>0</v>
      </c>
      <c r="H1636" s="6">
        <v>0</v>
      </c>
      <c r="I1636" s="5">
        <v>0</v>
      </c>
      <c r="J1636" s="6">
        <v>0</v>
      </c>
      <c r="K1636" s="5">
        <v>0</v>
      </c>
      <c r="L1636" s="6">
        <v>0</v>
      </c>
      <c r="M1636" s="5">
        <v>0</v>
      </c>
      <c r="N1636" s="6">
        <v>0</v>
      </c>
      <c r="O1636" s="5">
        <v>0</v>
      </c>
      <c r="P1636" s="6">
        <v>0</v>
      </c>
      <c r="Q1636" s="5">
        <v>0</v>
      </c>
      <c r="R1636" s="6">
        <v>0</v>
      </c>
      <c r="S1636" s="5">
        <v>0</v>
      </c>
      <c r="T1636" s="6">
        <v>0</v>
      </c>
      <c r="U1636" s="5">
        <v>0</v>
      </c>
      <c r="V1636" s="6">
        <v>0</v>
      </c>
      <c r="W1636" s="5">
        <v>0</v>
      </c>
      <c r="X1636" s="6">
        <v>0</v>
      </c>
      <c r="Y1636" s="5">
        <v>0</v>
      </c>
      <c r="Z1636" s="6">
        <v>0</v>
      </c>
      <c r="AA1636" s="5">
        <v>0</v>
      </c>
      <c r="AB1636" s="6">
        <v>0</v>
      </c>
      <c r="AC1636" s="5">
        <v>0</v>
      </c>
      <c r="AD1636" s="6">
        <v>0</v>
      </c>
      <c r="AE1636" s="5">
        <v>0</v>
      </c>
      <c r="AF1636" s="6">
        <v>0</v>
      </c>
    </row>
    <row r="1637" spans="2:32" x14ac:dyDescent="0.35">
      <c r="B1637" s="1" t="s">
        <v>624</v>
      </c>
      <c r="C1637" s="5">
        <v>0</v>
      </c>
      <c r="D1637" s="6">
        <v>0</v>
      </c>
      <c r="E1637" s="5">
        <v>0</v>
      </c>
      <c r="F1637" s="6">
        <v>0</v>
      </c>
      <c r="G1637" s="5">
        <v>0</v>
      </c>
      <c r="H1637" s="6">
        <v>0</v>
      </c>
      <c r="I1637" s="5">
        <v>0</v>
      </c>
      <c r="J1637" s="6">
        <v>0</v>
      </c>
      <c r="K1637" s="5">
        <v>0</v>
      </c>
      <c r="L1637" s="6">
        <v>0</v>
      </c>
      <c r="M1637" s="5">
        <v>0</v>
      </c>
      <c r="N1637" s="6">
        <v>0</v>
      </c>
      <c r="O1637" s="5">
        <v>0</v>
      </c>
      <c r="P1637" s="6">
        <v>0</v>
      </c>
      <c r="Q1637" s="5">
        <v>0</v>
      </c>
      <c r="R1637" s="6">
        <v>0</v>
      </c>
      <c r="S1637" s="5">
        <v>0</v>
      </c>
      <c r="T1637" s="6">
        <v>0</v>
      </c>
      <c r="U1637" s="5">
        <v>0</v>
      </c>
      <c r="V1637" s="6">
        <v>0</v>
      </c>
      <c r="W1637" s="5">
        <v>0</v>
      </c>
      <c r="X1637" s="6">
        <v>0</v>
      </c>
      <c r="Y1637" s="5">
        <v>0</v>
      </c>
      <c r="Z1637" s="6">
        <v>0</v>
      </c>
      <c r="AA1637" s="5">
        <v>0</v>
      </c>
      <c r="AB1637" s="6">
        <v>0</v>
      </c>
      <c r="AC1637" s="5">
        <v>0</v>
      </c>
      <c r="AD1637" s="6">
        <v>0</v>
      </c>
      <c r="AE1637" s="5">
        <v>0</v>
      </c>
      <c r="AF1637" s="6">
        <v>0</v>
      </c>
    </row>
    <row r="1638" spans="2:32" x14ac:dyDescent="0.35">
      <c r="B1638" s="1" t="s">
        <v>625</v>
      </c>
      <c r="C1638" s="5">
        <v>0</v>
      </c>
      <c r="D1638" s="6">
        <v>0</v>
      </c>
      <c r="E1638" s="5">
        <v>0</v>
      </c>
      <c r="F1638" s="6">
        <v>0</v>
      </c>
      <c r="G1638" s="5">
        <v>0</v>
      </c>
      <c r="H1638" s="6">
        <v>0</v>
      </c>
      <c r="I1638" s="5">
        <v>0</v>
      </c>
      <c r="J1638" s="6">
        <v>0</v>
      </c>
      <c r="K1638" s="5">
        <v>0</v>
      </c>
      <c r="L1638" s="6">
        <v>0</v>
      </c>
      <c r="M1638" s="5">
        <v>0</v>
      </c>
      <c r="N1638" s="6">
        <v>0</v>
      </c>
      <c r="O1638" s="5">
        <v>0</v>
      </c>
      <c r="P1638" s="6">
        <v>0</v>
      </c>
      <c r="Q1638" s="5">
        <v>0</v>
      </c>
      <c r="R1638" s="6">
        <v>0</v>
      </c>
      <c r="S1638" s="5">
        <v>0</v>
      </c>
      <c r="T1638" s="6">
        <v>0</v>
      </c>
      <c r="U1638" s="5">
        <v>0</v>
      </c>
      <c r="V1638" s="6">
        <v>0</v>
      </c>
      <c r="W1638" s="5">
        <v>0</v>
      </c>
      <c r="X1638" s="6">
        <v>0</v>
      </c>
      <c r="Y1638" s="5">
        <v>0</v>
      </c>
      <c r="Z1638" s="6">
        <v>0</v>
      </c>
      <c r="AA1638" s="5">
        <v>0</v>
      </c>
      <c r="AB1638" s="6">
        <v>0</v>
      </c>
      <c r="AC1638" s="5">
        <v>0</v>
      </c>
      <c r="AD1638" s="6">
        <v>0</v>
      </c>
      <c r="AE1638" s="5">
        <v>0</v>
      </c>
      <c r="AF1638" s="6">
        <v>0</v>
      </c>
    </row>
    <row r="1639" spans="2:32" x14ac:dyDescent="0.35">
      <c r="B1639" s="1" t="s">
        <v>626</v>
      </c>
      <c r="C1639" s="5">
        <v>0</v>
      </c>
      <c r="D1639" s="6">
        <v>0</v>
      </c>
      <c r="E1639" s="5">
        <v>0</v>
      </c>
      <c r="F1639" s="6">
        <v>0</v>
      </c>
      <c r="G1639" s="5">
        <v>0</v>
      </c>
      <c r="H1639" s="6">
        <v>0</v>
      </c>
      <c r="I1639" s="5">
        <v>0</v>
      </c>
      <c r="J1639" s="6">
        <v>0</v>
      </c>
      <c r="K1639" s="5">
        <v>0</v>
      </c>
      <c r="L1639" s="6">
        <v>0</v>
      </c>
      <c r="M1639" s="5">
        <v>0</v>
      </c>
      <c r="N1639" s="6">
        <v>0</v>
      </c>
      <c r="O1639" s="5">
        <v>0</v>
      </c>
      <c r="P1639" s="6">
        <v>0</v>
      </c>
      <c r="Q1639" s="5">
        <v>0</v>
      </c>
      <c r="R1639" s="6">
        <v>0</v>
      </c>
      <c r="S1639" s="5">
        <v>0</v>
      </c>
      <c r="T1639" s="6">
        <v>0</v>
      </c>
      <c r="U1639" s="5">
        <v>0</v>
      </c>
      <c r="V1639" s="6">
        <v>0</v>
      </c>
      <c r="W1639" s="5">
        <v>0</v>
      </c>
      <c r="X1639" s="6">
        <v>0</v>
      </c>
      <c r="Y1639" s="5">
        <v>0</v>
      </c>
      <c r="Z1639" s="6">
        <v>0</v>
      </c>
      <c r="AA1639" s="5">
        <v>0</v>
      </c>
      <c r="AB1639" s="6">
        <v>0</v>
      </c>
      <c r="AC1639" s="5">
        <v>0</v>
      </c>
      <c r="AD1639" s="6">
        <v>0</v>
      </c>
      <c r="AE1639" s="5">
        <v>0</v>
      </c>
      <c r="AF1639" s="6">
        <v>0</v>
      </c>
    </row>
    <row r="1640" spans="2:32" x14ac:dyDescent="0.35">
      <c r="B1640" s="1" t="s">
        <v>627</v>
      </c>
      <c r="C1640" s="5">
        <v>1.4279999999999999E-2</v>
      </c>
      <c r="D1640" s="6">
        <v>5.0579999999999998</v>
      </c>
      <c r="E1640" s="5">
        <v>0</v>
      </c>
      <c r="F1640" s="6">
        <v>0</v>
      </c>
      <c r="G1640" s="5">
        <v>0</v>
      </c>
      <c r="H1640" s="6">
        <v>0</v>
      </c>
      <c r="I1640" s="5">
        <v>0</v>
      </c>
      <c r="J1640" s="6">
        <v>0</v>
      </c>
      <c r="K1640" s="5">
        <v>0</v>
      </c>
      <c r="L1640" s="6">
        <v>0</v>
      </c>
      <c r="M1640" s="5">
        <v>7.7380000000000004E-2</v>
      </c>
      <c r="N1640" s="6">
        <v>1.155</v>
      </c>
      <c r="O1640" s="5">
        <v>1.576E-2</v>
      </c>
      <c r="P1640" s="6">
        <v>0.219</v>
      </c>
      <c r="Q1640" s="5">
        <v>0</v>
      </c>
      <c r="R1640" s="6">
        <v>0</v>
      </c>
      <c r="S1640" s="5">
        <v>0</v>
      </c>
      <c r="T1640" s="6">
        <v>0</v>
      </c>
      <c r="U1640" s="5">
        <v>0.17832999999999999</v>
      </c>
      <c r="V1640" s="6">
        <v>3.6850000000000001</v>
      </c>
      <c r="W1640" s="5">
        <v>0</v>
      </c>
      <c r="X1640" s="6">
        <v>0</v>
      </c>
      <c r="Y1640" s="5">
        <v>0</v>
      </c>
      <c r="Z1640" s="6">
        <v>0</v>
      </c>
      <c r="AA1640" s="5">
        <v>0</v>
      </c>
      <c r="AB1640" s="6">
        <v>0</v>
      </c>
      <c r="AC1640" s="5">
        <v>0</v>
      </c>
      <c r="AD1640" s="6">
        <v>0</v>
      </c>
      <c r="AE1640" s="5">
        <v>0</v>
      </c>
      <c r="AF1640" s="6">
        <v>0</v>
      </c>
    </row>
    <row r="1641" spans="2:32" x14ac:dyDescent="0.35">
      <c r="B1641" s="1" t="s">
        <v>628</v>
      </c>
      <c r="C1641" s="5">
        <v>0</v>
      </c>
      <c r="D1641" s="6">
        <v>0</v>
      </c>
      <c r="E1641" s="5">
        <v>0</v>
      </c>
      <c r="F1641" s="6">
        <v>0</v>
      </c>
      <c r="G1641" s="5">
        <v>0</v>
      </c>
      <c r="H1641" s="6">
        <v>0</v>
      </c>
      <c r="I1641" s="5">
        <v>0</v>
      </c>
      <c r="J1641" s="6">
        <v>0</v>
      </c>
      <c r="K1641" s="5">
        <v>0</v>
      </c>
      <c r="L1641" s="6">
        <v>0</v>
      </c>
      <c r="M1641" s="5">
        <v>0</v>
      </c>
      <c r="N1641" s="6">
        <v>0</v>
      </c>
      <c r="O1641" s="5">
        <v>0</v>
      </c>
      <c r="P1641" s="6">
        <v>0</v>
      </c>
      <c r="Q1641" s="5">
        <v>0</v>
      </c>
      <c r="R1641" s="6">
        <v>0</v>
      </c>
      <c r="S1641" s="5">
        <v>0</v>
      </c>
      <c r="T1641" s="6">
        <v>0</v>
      </c>
      <c r="U1641" s="5">
        <v>0</v>
      </c>
      <c r="V1641" s="6">
        <v>0</v>
      </c>
      <c r="W1641" s="5">
        <v>0</v>
      </c>
      <c r="X1641" s="6">
        <v>0</v>
      </c>
      <c r="Y1641" s="5">
        <v>0</v>
      </c>
      <c r="Z1641" s="6">
        <v>0</v>
      </c>
      <c r="AA1641" s="5">
        <v>0</v>
      </c>
      <c r="AB1641" s="6">
        <v>0</v>
      </c>
      <c r="AC1641" s="5">
        <v>0</v>
      </c>
      <c r="AD1641" s="6">
        <v>0</v>
      </c>
      <c r="AE1641" s="5">
        <v>0</v>
      </c>
      <c r="AF1641" s="6">
        <v>0</v>
      </c>
    </row>
    <row r="1642" spans="2:32" x14ac:dyDescent="0.35">
      <c r="B1642" s="1" t="s">
        <v>629</v>
      </c>
      <c r="C1642" s="5">
        <v>0</v>
      </c>
      <c r="D1642" s="6">
        <v>0</v>
      </c>
      <c r="E1642" s="5">
        <v>0</v>
      </c>
      <c r="F1642" s="6">
        <v>0</v>
      </c>
      <c r="G1642" s="5">
        <v>0</v>
      </c>
      <c r="H1642" s="6">
        <v>0</v>
      </c>
      <c r="I1642" s="5">
        <v>0</v>
      </c>
      <c r="J1642" s="6">
        <v>0</v>
      </c>
      <c r="K1642" s="5">
        <v>0</v>
      </c>
      <c r="L1642" s="6">
        <v>0</v>
      </c>
      <c r="M1642" s="5">
        <v>0</v>
      </c>
      <c r="N1642" s="6">
        <v>0</v>
      </c>
      <c r="O1642" s="5">
        <v>0</v>
      </c>
      <c r="P1642" s="6">
        <v>0</v>
      </c>
      <c r="Q1642" s="5">
        <v>0</v>
      </c>
      <c r="R1642" s="6">
        <v>0</v>
      </c>
      <c r="S1642" s="5">
        <v>0</v>
      </c>
      <c r="T1642" s="6">
        <v>0</v>
      </c>
      <c r="U1642" s="5">
        <v>0</v>
      </c>
      <c r="V1642" s="6">
        <v>0</v>
      </c>
      <c r="W1642" s="5">
        <v>0</v>
      </c>
      <c r="X1642" s="6">
        <v>0</v>
      </c>
      <c r="Y1642" s="5">
        <v>0</v>
      </c>
      <c r="Z1642" s="6">
        <v>0</v>
      </c>
      <c r="AA1642" s="5">
        <v>0</v>
      </c>
      <c r="AB1642" s="6">
        <v>0</v>
      </c>
      <c r="AC1642" s="5">
        <v>0</v>
      </c>
      <c r="AD1642" s="6">
        <v>0</v>
      </c>
      <c r="AE1642" s="5">
        <v>0</v>
      </c>
      <c r="AF1642" s="6">
        <v>0</v>
      </c>
    </row>
    <row r="1643" spans="2:32" x14ac:dyDescent="0.35">
      <c r="B1643" s="1" t="s">
        <v>630</v>
      </c>
      <c r="C1643" s="5">
        <v>0</v>
      </c>
      <c r="D1643" s="6">
        <v>0</v>
      </c>
      <c r="E1643" s="5">
        <v>0</v>
      </c>
      <c r="F1643" s="6">
        <v>0</v>
      </c>
      <c r="G1643" s="5">
        <v>0</v>
      </c>
      <c r="H1643" s="6">
        <v>0</v>
      </c>
      <c r="I1643" s="5">
        <v>0</v>
      </c>
      <c r="J1643" s="6">
        <v>0</v>
      </c>
      <c r="K1643" s="5">
        <v>0</v>
      </c>
      <c r="L1643" s="6">
        <v>0</v>
      </c>
      <c r="M1643" s="5">
        <v>0</v>
      </c>
      <c r="N1643" s="6">
        <v>0</v>
      </c>
      <c r="O1643" s="5">
        <v>0</v>
      </c>
      <c r="P1643" s="6">
        <v>0</v>
      </c>
      <c r="Q1643" s="5">
        <v>0</v>
      </c>
      <c r="R1643" s="6">
        <v>0</v>
      </c>
      <c r="S1643" s="5">
        <v>0</v>
      </c>
      <c r="T1643" s="6">
        <v>0</v>
      </c>
      <c r="U1643" s="5">
        <v>0</v>
      </c>
      <c r="V1643" s="6">
        <v>0</v>
      </c>
      <c r="W1643" s="5">
        <v>0</v>
      </c>
      <c r="X1643" s="6">
        <v>0</v>
      </c>
      <c r="Y1643" s="5">
        <v>0</v>
      </c>
      <c r="Z1643" s="6">
        <v>0</v>
      </c>
      <c r="AA1643" s="5">
        <v>0</v>
      </c>
      <c r="AB1643" s="6">
        <v>0</v>
      </c>
      <c r="AC1643" s="5">
        <v>0</v>
      </c>
      <c r="AD1643" s="6">
        <v>0</v>
      </c>
      <c r="AE1643" s="5">
        <v>0</v>
      </c>
      <c r="AF1643" s="6">
        <v>0</v>
      </c>
    </row>
    <row r="1644" spans="2:32" x14ac:dyDescent="0.35">
      <c r="B1644" s="1" t="s">
        <v>631</v>
      </c>
      <c r="C1644" s="5">
        <v>0</v>
      </c>
      <c r="D1644" s="6">
        <v>0</v>
      </c>
      <c r="E1644" s="5">
        <v>0</v>
      </c>
      <c r="F1644" s="6">
        <v>0</v>
      </c>
      <c r="G1644" s="5">
        <v>0</v>
      </c>
      <c r="H1644" s="6">
        <v>0</v>
      </c>
      <c r="I1644" s="5">
        <v>0</v>
      </c>
      <c r="J1644" s="6">
        <v>0</v>
      </c>
      <c r="K1644" s="5">
        <v>0</v>
      </c>
      <c r="L1644" s="6">
        <v>0</v>
      </c>
      <c r="M1644" s="5">
        <v>0</v>
      </c>
      <c r="N1644" s="6">
        <v>0</v>
      </c>
      <c r="O1644" s="5">
        <v>0</v>
      </c>
      <c r="P1644" s="6">
        <v>0</v>
      </c>
      <c r="Q1644" s="5">
        <v>0</v>
      </c>
      <c r="R1644" s="6">
        <v>0</v>
      </c>
      <c r="S1644" s="5">
        <v>0</v>
      </c>
      <c r="T1644" s="6">
        <v>0</v>
      </c>
      <c r="U1644" s="5">
        <v>0</v>
      </c>
      <c r="V1644" s="6">
        <v>0</v>
      </c>
      <c r="W1644" s="5">
        <v>0</v>
      </c>
      <c r="X1644" s="6">
        <v>0</v>
      </c>
      <c r="Y1644" s="5">
        <v>0</v>
      </c>
      <c r="Z1644" s="6">
        <v>0</v>
      </c>
      <c r="AA1644" s="5">
        <v>0</v>
      </c>
      <c r="AB1644" s="6">
        <v>0</v>
      </c>
      <c r="AC1644" s="5">
        <v>0</v>
      </c>
      <c r="AD1644" s="6">
        <v>0</v>
      </c>
      <c r="AE1644" s="5">
        <v>0</v>
      </c>
      <c r="AF1644" s="6">
        <v>0</v>
      </c>
    </row>
    <row r="1645" spans="2:32" x14ac:dyDescent="0.35">
      <c r="B1645" s="1" t="s">
        <v>632</v>
      </c>
      <c r="C1645" s="5">
        <v>0</v>
      </c>
      <c r="D1645" s="6">
        <v>0</v>
      </c>
      <c r="E1645" s="5">
        <v>0</v>
      </c>
      <c r="F1645" s="6">
        <v>0</v>
      </c>
      <c r="G1645" s="5">
        <v>0</v>
      </c>
      <c r="H1645" s="6">
        <v>0</v>
      </c>
      <c r="I1645" s="5">
        <v>0</v>
      </c>
      <c r="J1645" s="6">
        <v>0</v>
      </c>
      <c r="K1645" s="5">
        <v>0</v>
      </c>
      <c r="L1645" s="6">
        <v>0</v>
      </c>
      <c r="M1645" s="5">
        <v>0</v>
      </c>
      <c r="N1645" s="6">
        <v>0</v>
      </c>
      <c r="O1645" s="5">
        <v>0</v>
      </c>
      <c r="P1645" s="6">
        <v>0</v>
      </c>
      <c r="Q1645" s="5">
        <v>0</v>
      </c>
      <c r="R1645" s="6">
        <v>0</v>
      </c>
      <c r="S1645" s="5">
        <v>0</v>
      </c>
      <c r="T1645" s="6">
        <v>0</v>
      </c>
      <c r="U1645" s="5">
        <v>0</v>
      </c>
      <c r="V1645" s="6">
        <v>0</v>
      </c>
      <c r="W1645" s="5">
        <v>0</v>
      </c>
      <c r="X1645" s="6">
        <v>0</v>
      </c>
      <c r="Y1645" s="5">
        <v>0</v>
      </c>
      <c r="Z1645" s="6">
        <v>0</v>
      </c>
      <c r="AA1645" s="5">
        <v>0</v>
      </c>
      <c r="AB1645" s="6">
        <v>0</v>
      </c>
      <c r="AC1645" s="5">
        <v>0</v>
      </c>
      <c r="AD1645" s="6">
        <v>0</v>
      </c>
      <c r="AE1645" s="5">
        <v>0</v>
      </c>
      <c r="AF1645" s="6">
        <v>0</v>
      </c>
    </row>
    <row r="1646" spans="2:32" x14ac:dyDescent="0.35">
      <c r="B1646" s="1" t="s">
        <v>633</v>
      </c>
      <c r="C1646" s="5">
        <v>0</v>
      </c>
      <c r="D1646" s="6">
        <v>0</v>
      </c>
      <c r="E1646" s="5">
        <v>0</v>
      </c>
      <c r="F1646" s="6">
        <v>0</v>
      </c>
      <c r="G1646" s="5">
        <v>0</v>
      </c>
      <c r="H1646" s="6">
        <v>0</v>
      </c>
      <c r="I1646" s="5">
        <v>0</v>
      </c>
      <c r="J1646" s="6">
        <v>0</v>
      </c>
      <c r="K1646" s="5">
        <v>0</v>
      </c>
      <c r="L1646" s="6">
        <v>0</v>
      </c>
      <c r="M1646" s="5">
        <v>0</v>
      </c>
      <c r="N1646" s="6">
        <v>0</v>
      </c>
      <c r="O1646" s="5">
        <v>0</v>
      </c>
      <c r="P1646" s="6">
        <v>0</v>
      </c>
      <c r="Q1646" s="5">
        <v>0</v>
      </c>
      <c r="R1646" s="6">
        <v>0</v>
      </c>
      <c r="S1646" s="5">
        <v>0</v>
      </c>
      <c r="T1646" s="6">
        <v>0</v>
      </c>
      <c r="U1646" s="5">
        <v>0</v>
      </c>
      <c r="V1646" s="6">
        <v>0</v>
      </c>
      <c r="W1646" s="5">
        <v>0</v>
      </c>
      <c r="X1646" s="6">
        <v>0</v>
      </c>
      <c r="Y1646" s="5">
        <v>0</v>
      </c>
      <c r="Z1646" s="6">
        <v>0</v>
      </c>
      <c r="AA1646" s="5">
        <v>0</v>
      </c>
      <c r="AB1646" s="6">
        <v>0</v>
      </c>
      <c r="AC1646" s="5">
        <v>0</v>
      </c>
      <c r="AD1646" s="6">
        <v>0</v>
      </c>
      <c r="AE1646" s="5">
        <v>0</v>
      </c>
      <c r="AF1646" s="6">
        <v>0</v>
      </c>
    </row>
    <row r="1647" spans="2:32" x14ac:dyDescent="0.35">
      <c r="B1647" s="1" t="s">
        <v>634</v>
      </c>
      <c r="C1647" s="5">
        <v>0</v>
      </c>
      <c r="D1647" s="6">
        <v>0</v>
      </c>
      <c r="E1647" s="5">
        <v>0</v>
      </c>
      <c r="F1647" s="6">
        <v>0</v>
      </c>
      <c r="G1647" s="5">
        <v>0</v>
      </c>
      <c r="H1647" s="6">
        <v>0</v>
      </c>
      <c r="I1647" s="5">
        <v>0</v>
      </c>
      <c r="J1647" s="6">
        <v>0</v>
      </c>
      <c r="K1647" s="5">
        <v>0</v>
      </c>
      <c r="L1647" s="6">
        <v>0</v>
      </c>
      <c r="M1647" s="5">
        <v>0</v>
      </c>
      <c r="N1647" s="6">
        <v>0</v>
      </c>
      <c r="O1647" s="5">
        <v>0</v>
      </c>
      <c r="P1647" s="6">
        <v>0</v>
      </c>
      <c r="Q1647" s="5">
        <v>0</v>
      </c>
      <c r="R1647" s="6">
        <v>0</v>
      </c>
      <c r="S1647" s="5">
        <v>0</v>
      </c>
      <c r="T1647" s="6">
        <v>0</v>
      </c>
      <c r="U1647" s="5">
        <v>0</v>
      </c>
      <c r="V1647" s="6">
        <v>0</v>
      </c>
      <c r="W1647" s="5">
        <v>0</v>
      </c>
      <c r="X1647" s="6">
        <v>0</v>
      </c>
      <c r="Y1647" s="5">
        <v>0</v>
      </c>
      <c r="Z1647" s="6">
        <v>0</v>
      </c>
      <c r="AA1647" s="5">
        <v>0</v>
      </c>
      <c r="AB1647" s="6">
        <v>0</v>
      </c>
      <c r="AC1647" s="5">
        <v>0</v>
      </c>
      <c r="AD1647" s="6">
        <v>0</v>
      </c>
      <c r="AE1647" s="5">
        <v>0</v>
      </c>
      <c r="AF1647" s="6">
        <v>0</v>
      </c>
    </row>
    <row r="1648" spans="2:32" x14ac:dyDescent="0.35">
      <c r="B1648" s="1" t="s">
        <v>635</v>
      </c>
      <c r="C1648" s="5">
        <v>0</v>
      </c>
      <c r="D1648" s="6">
        <v>0</v>
      </c>
      <c r="E1648" s="5">
        <v>0</v>
      </c>
      <c r="F1648" s="6">
        <v>0</v>
      </c>
      <c r="G1648" s="5">
        <v>0</v>
      </c>
      <c r="H1648" s="6">
        <v>0</v>
      </c>
      <c r="I1648" s="5">
        <v>0</v>
      </c>
      <c r="J1648" s="6">
        <v>0</v>
      </c>
      <c r="K1648" s="5">
        <v>0</v>
      </c>
      <c r="L1648" s="6">
        <v>0</v>
      </c>
      <c r="M1648" s="5">
        <v>0</v>
      </c>
      <c r="N1648" s="6">
        <v>0</v>
      </c>
      <c r="O1648" s="5">
        <v>0</v>
      </c>
      <c r="P1648" s="6">
        <v>0</v>
      </c>
      <c r="Q1648" s="5">
        <v>0</v>
      </c>
      <c r="R1648" s="6">
        <v>0</v>
      </c>
      <c r="S1648" s="5">
        <v>0</v>
      </c>
      <c r="T1648" s="6">
        <v>0</v>
      </c>
      <c r="U1648" s="5">
        <v>0</v>
      </c>
      <c r="V1648" s="6">
        <v>0</v>
      </c>
      <c r="W1648" s="5">
        <v>0</v>
      </c>
      <c r="X1648" s="6">
        <v>0</v>
      </c>
      <c r="Y1648" s="5">
        <v>0</v>
      </c>
      <c r="Z1648" s="6">
        <v>0</v>
      </c>
      <c r="AA1648" s="5">
        <v>0</v>
      </c>
      <c r="AB1648" s="6">
        <v>0</v>
      </c>
      <c r="AC1648" s="5">
        <v>0</v>
      </c>
      <c r="AD1648" s="6">
        <v>0</v>
      </c>
      <c r="AE1648" s="5">
        <v>0</v>
      </c>
      <c r="AF1648" s="6">
        <v>0</v>
      </c>
    </row>
    <row r="1649" spans="2:32" x14ac:dyDescent="0.35">
      <c r="B1649" s="2" t="s">
        <v>10</v>
      </c>
    </row>
    <row r="1650" spans="2:32" x14ac:dyDescent="0.35">
      <c r="B1650" s="1" t="s">
        <v>636</v>
      </c>
      <c r="C1650" s="5">
        <v>0</v>
      </c>
      <c r="D1650" s="6">
        <v>0</v>
      </c>
      <c r="E1650" s="5">
        <v>0</v>
      </c>
      <c r="F1650" s="6">
        <v>0</v>
      </c>
      <c r="G1650" s="5">
        <v>0</v>
      </c>
      <c r="H1650" s="6">
        <v>0</v>
      </c>
      <c r="I1650" s="5">
        <v>0</v>
      </c>
      <c r="J1650" s="6">
        <v>0</v>
      </c>
      <c r="K1650" s="5">
        <v>0</v>
      </c>
      <c r="L1650" s="6">
        <v>0</v>
      </c>
      <c r="M1650" s="5">
        <v>0</v>
      </c>
      <c r="N1650" s="6">
        <v>0</v>
      </c>
      <c r="O1650" s="5">
        <v>0</v>
      </c>
      <c r="P1650" s="6">
        <v>0</v>
      </c>
      <c r="Q1650" s="5">
        <v>0</v>
      </c>
      <c r="R1650" s="6">
        <v>0</v>
      </c>
      <c r="S1650" s="5">
        <v>0</v>
      </c>
      <c r="T1650" s="6">
        <v>0</v>
      </c>
      <c r="U1650" s="5">
        <v>0</v>
      </c>
      <c r="V1650" s="6">
        <v>0</v>
      </c>
      <c r="W1650" s="5">
        <v>0</v>
      </c>
      <c r="X1650" s="6">
        <v>0</v>
      </c>
      <c r="Y1650" s="5">
        <v>0</v>
      </c>
      <c r="Z1650" s="6">
        <v>0</v>
      </c>
      <c r="AA1650" s="5">
        <v>0</v>
      </c>
      <c r="AB1650" s="6">
        <v>0</v>
      </c>
      <c r="AC1650" s="5">
        <v>0</v>
      </c>
      <c r="AD1650" s="6">
        <v>0</v>
      </c>
      <c r="AE1650" s="5">
        <v>0</v>
      </c>
      <c r="AF1650" s="6">
        <v>0</v>
      </c>
    </row>
    <row r="1651" spans="2:32" x14ac:dyDescent="0.35">
      <c r="B1651" s="1" t="s">
        <v>637</v>
      </c>
      <c r="C1651" s="5">
        <v>0</v>
      </c>
      <c r="D1651" s="6">
        <v>0</v>
      </c>
      <c r="E1651" s="5">
        <v>0</v>
      </c>
      <c r="F1651" s="6">
        <v>0</v>
      </c>
      <c r="G1651" s="5">
        <v>0</v>
      </c>
      <c r="H1651" s="6">
        <v>0</v>
      </c>
      <c r="I1651" s="5">
        <v>0</v>
      </c>
      <c r="J1651" s="6">
        <v>0</v>
      </c>
      <c r="K1651" s="5">
        <v>0</v>
      </c>
      <c r="L1651" s="6">
        <v>0</v>
      </c>
      <c r="M1651" s="5">
        <v>0</v>
      </c>
      <c r="N1651" s="6">
        <v>0</v>
      </c>
      <c r="O1651" s="5">
        <v>0</v>
      </c>
      <c r="P1651" s="6">
        <v>0</v>
      </c>
      <c r="Q1651" s="5">
        <v>0</v>
      </c>
      <c r="R1651" s="6">
        <v>0</v>
      </c>
      <c r="S1651" s="5">
        <v>0</v>
      </c>
      <c r="T1651" s="6">
        <v>0</v>
      </c>
      <c r="U1651" s="5">
        <v>0</v>
      </c>
      <c r="V1651" s="6">
        <v>0</v>
      </c>
      <c r="W1651" s="5">
        <v>0</v>
      </c>
      <c r="X1651" s="6">
        <v>0</v>
      </c>
      <c r="Y1651" s="5">
        <v>0</v>
      </c>
      <c r="Z1651" s="6">
        <v>0</v>
      </c>
      <c r="AA1651" s="5">
        <v>0</v>
      </c>
      <c r="AB1651" s="6">
        <v>0</v>
      </c>
      <c r="AC1651" s="5">
        <v>0</v>
      </c>
      <c r="AD1651" s="6">
        <v>0</v>
      </c>
      <c r="AE1651" s="5">
        <v>0</v>
      </c>
      <c r="AF1651" s="6">
        <v>0</v>
      </c>
    </row>
    <row r="1652" spans="2:32" x14ac:dyDescent="0.35">
      <c r="B1652" s="1" t="s">
        <v>638</v>
      </c>
      <c r="C1652" s="5">
        <v>0</v>
      </c>
      <c r="D1652" s="6">
        <v>0</v>
      </c>
      <c r="E1652" s="5">
        <v>0</v>
      </c>
      <c r="F1652" s="6">
        <v>0</v>
      </c>
      <c r="G1652" s="5">
        <v>0</v>
      </c>
      <c r="H1652" s="6">
        <v>0</v>
      </c>
      <c r="I1652" s="5">
        <v>0</v>
      </c>
      <c r="J1652" s="6">
        <v>0</v>
      </c>
      <c r="K1652" s="5">
        <v>0</v>
      </c>
      <c r="L1652" s="6">
        <v>0</v>
      </c>
      <c r="M1652" s="5">
        <v>0</v>
      </c>
      <c r="N1652" s="6">
        <v>0</v>
      </c>
      <c r="O1652" s="5">
        <v>0</v>
      </c>
      <c r="P1652" s="6">
        <v>0</v>
      </c>
      <c r="Q1652" s="5">
        <v>0</v>
      </c>
      <c r="R1652" s="6">
        <v>0</v>
      </c>
      <c r="S1652" s="5">
        <v>0</v>
      </c>
      <c r="T1652" s="6">
        <v>0</v>
      </c>
      <c r="U1652" s="5">
        <v>0</v>
      </c>
      <c r="V1652" s="6">
        <v>0</v>
      </c>
      <c r="W1652" s="5">
        <v>0</v>
      </c>
      <c r="X1652" s="6">
        <v>0</v>
      </c>
      <c r="Y1652" s="5">
        <v>0</v>
      </c>
      <c r="Z1652" s="6">
        <v>0</v>
      </c>
      <c r="AA1652" s="5">
        <v>0</v>
      </c>
      <c r="AB1652" s="6">
        <v>0</v>
      </c>
      <c r="AC1652" s="5">
        <v>0</v>
      </c>
      <c r="AD1652" s="6">
        <v>0</v>
      </c>
      <c r="AE1652" s="5">
        <v>0</v>
      </c>
      <c r="AF1652" s="6">
        <v>0</v>
      </c>
    </row>
    <row r="1653" spans="2:32" x14ac:dyDescent="0.35">
      <c r="B1653" s="1" t="s">
        <v>639</v>
      </c>
      <c r="C1653" s="5">
        <v>0</v>
      </c>
      <c r="D1653" s="6">
        <v>0</v>
      </c>
      <c r="E1653" s="5">
        <v>0</v>
      </c>
      <c r="F1653" s="6">
        <v>0</v>
      </c>
      <c r="G1653" s="5">
        <v>0</v>
      </c>
      <c r="H1653" s="6">
        <v>0</v>
      </c>
      <c r="I1653" s="5">
        <v>0</v>
      </c>
      <c r="J1653" s="6">
        <v>0</v>
      </c>
      <c r="K1653" s="5">
        <v>0</v>
      </c>
      <c r="L1653" s="6">
        <v>0</v>
      </c>
      <c r="M1653" s="5">
        <v>0</v>
      </c>
      <c r="N1653" s="6">
        <v>0</v>
      </c>
      <c r="O1653" s="5">
        <v>0</v>
      </c>
      <c r="P1653" s="6">
        <v>0</v>
      </c>
      <c r="Q1653" s="5">
        <v>0</v>
      </c>
      <c r="R1653" s="6">
        <v>0</v>
      </c>
      <c r="S1653" s="5">
        <v>0</v>
      </c>
      <c r="T1653" s="6">
        <v>0</v>
      </c>
      <c r="U1653" s="5">
        <v>0</v>
      </c>
      <c r="V1653" s="6">
        <v>0</v>
      </c>
      <c r="W1653" s="5">
        <v>0</v>
      </c>
      <c r="X1653" s="6">
        <v>0</v>
      </c>
      <c r="Y1653" s="5">
        <v>0</v>
      </c>
      <c r="Z1653" s="6">
        <v>0</v>
      </c>
      <c r="AA1653" s="5">
        <v>0</v>
      </c>
      <c r="AB1653" s="6">
        <v>0</v>
      </c>
      <c r="AC1653" s="5">
        <v>0</v>
      </c>
      <c r="AD1653" s="6">
        <v>0</v>
      </c>
      <c r="AE1653" s="5">
        <v>0</v>
      </c>
      <c r="AF1653" s="6">
        <v>0</v>
      </c>
    </row>
    <row r="1654" spans="2:32" x14ac:dyDescent="0.35">
      <c r="B1654" s="1" t="s">
        <v>640</v>
      </c>
      <c r="C1654" s="5">
        <v>1.9720000000000001E-2</v>
      </c>
      <c r="D1654" s="6">
        <v>6.9850000000000003</v>
      </c>
      <c r="E1654" s="5">
        <v>0</v>
      </c>
      <c r="F1654" s="6">
        <v>0</v>
      </c>
      <c r="G1654" s="5">
        <v>0</v>
      </c>
      <c r="H1654" s="6">
        <v>0</v>
      </c>
      <c r="I1654" s="5">
        <v>0</v>
      </c>
      <c r="J1654" s="6">
        <v>0</v>
      </c>
      <c r="K1654" s="5">
        <v>0</v>
      </c>
      <c r="L1654" s="6">
        <v>0</v>
      </c>
      <c r="M1654" s="5">
        <v>0</v>
      </c>
      <c r="N1654" s="6">
        <v>0</v>
      </c>
      <c r="O1654" s="5">
        <v>0</v>
      </c>
      <c r="P1654" s="6">
        <v>0</v>
      </c>
      <c r="Q1654" s="5">
        <v>0</v>
      </c>
      <c r="R1654" s="6">
        <v>0</v>
      </c>
      <c r="S1654" s="5">
        <v>0</v>
      </c>
      <c r="T1654" s="6">
        <v>0</v>
      </c>
      <c r="U1654" s="5">
        <v>0.14527999999999999</v>
      </c>
      <c r="V1654" s="6">
        <v>3.0019999999999998</v>
      </c>
      <c r="W1654" s="5">
        <v>0.52783999999999998</v>
      </c>
      <c r="X1654" s="6">
        <v>2.5299999999999998</v>
      </c>
      <c r="Y1654" s="5">
        <v>5.1429999999999997E-2</v>
      </c>
      <c r="Z1654" s="6">
        <v>1.452</v>
      </c>
      <c r="AA1654" s="5">
        <v>0</v>
      </c>
      <c r="AB1654" s="6">
        <v>0</v>
      </c>
      <c r="AC1654" s="5">
        <v>0</v>
      </c>
      <c r="AD1654" s="6">
        <v>0</v>
      </c>
      <c r="AE1654" s="5">
        <v>0</v>
      </c>
      <c r="AF1654" s="6">
        <v>0</v>
      </c>
    </row>
    <row r="1655" spans="2:32" x14ac:dyDescent="0.35">
      <c r="B1655" s="1" t="s">
        <v>641</v>
      </c>
      <c r="C1655" s="5">
        <v>0</v>
      </c>
      <c r="D1655" s="6">
        <v>0</v>
      </c>
      <c r="E1655" s="5">
        <v>0</v>
      </c>
      <c r="F1655" s="6">
        <v>0</v>
      </c>
      <c r="G1655" s="5">
        <v>0</v>
      </c>
      <c r="H1655" s="6">
        <v>0</v>
      </c>
      <c r="I1655" s="5">
        <v>0</v>
      </c>
      <c r="J1655" s="6">
        <v>0</v>
      </c>
      <c r="K1655" s="5">
        <v>0</v>
      </c>
      <c r="L1655" s="6">
        <v>0</v>
      </c>
      <c r="M1655" s="5">
        <v>0</v>
      </c>
      <c r="N1655" s="6">
        <v>0</v>
      </c>
      <c r="O1655" s="5">
        <v>0</v>
      </c>
      <c r="P1655" s="6">
        <v>0</v>
      </c>
      <c r="Q1655" s="5">
        <v>0</v>
      </c>
      <c r="R1655" s="6">
        <v>0</v>
      </c>
      <c r="S1655" s="5">
        <v>0</v>
      </c>
      <c r="T1655" s="6">
        <v>0</v>
      </c>
      <c r="U1655" s="5">
        <v>0</v>
      </c>
      <c r="V1655" s="6">
        <v>0</v>
      </c>
      <c r="W1655" s="5">
        <v>0</v>
      </c>
      <c r="X1655" s="6">
        <v>0</v>
      </c>
      <c r="Y1655" s="5">
        <v>0</v>
      </c>
      <c r="Z1655" s="6">
        <v>0</v>
      </c>
      <c r="AA1655" s="5">
        <v>0</v>
      </c>
      <c r="AB1655" s="6">
        <v>0</v>
      </c>
      <c r="AC1655" s="5">
        <v>0</v>
      </c>
      <c r="AD1655" s="6">
        <v>0</v>
      </c>
      <c r="AE1655" s="5">
        <v>0</v>
      </c>
      <c r="AF1655" s="6">
        <v>0</v>
      </c>
    </row>
    <row r="1656" spans="2:32" x14ac:dyDescent="0.35">
      <c r="B1656" s="1" t="s">
        <v>151</v>
      </c>
      <c r="C1656" s="5">
        <v>8.8000000000000003E-4</v>
      </c>
      <c r="D1656" s="6">
        <v>0.31</v>
      </c>
      <c r="E1656" s="5">
        <v>0</v>
      </c>
      <c r="F1656" s="6">
        <v>0</v>
      </c>
      <c r="G1656" s="5">
        <v>0</v>
      </c>
      <c r="H1656" s="6">
        <v>0</v>
      </c>
      <c r="I1656" s="5">
        <v>0</v>
      </c>
      <c r="J1656" s="6">
        <v>0</v>
      </c>
      <c r="K1656" s="5">
        <v>0</v>
      </c>
      <c r="L1656" s="6">
        <v>0</v>
      </c>
      <c r="M1656" s="5">
        <v>0</v>
      </c>
      <c r="N1656" s="6">
        <v>0</v>
      </c>
      <c r="O1656" s="5">
        <v>0</v>
      </c>
      <c r="P1656" s="6">
        <v>0</v>
      </c>
      <c r="Q1656" s="5">
        <v>0</v>
      </c>
      <c r="R1656" s="6">
        <v>0</v>
      </c>
      <c r="S1656" s="5">
        <v>0</v>
      </c>
      <c r="T1656" s="6">
        <v>0</v>
      </c>
      <c r="U1656" s="5">
        <v>0</v>
      </c>
      <c r="V1656" s="6">
        <v>0</v>
      </c>
      <c r="W1656" s="5">
        <v>6.4680000000000001E-2</v>
      </c>
      <c r="X1656" s="6">
        <v>0.31</v>
      </c>
      <c r="Y1656" s="5">
        <v>0</v>
      </c>
      <c r="Z1656" s="6">
        <v>0</v>
      </c>
      <c r="AA1656" s="5">
        <v>0</v>
      </c>
      <c r="AB1656" s="6">
        <v>0</v>
      </c>
      <c r="AC1656" s="5">
        <v>0</v>
      </c>
      <c r="AD1656" s="6">
        <v>0</v>
      </c>
      <c r="AE1656" s="5">
        <v>0</v>
      </c>
      <c r="AF1656" s="6">
        <v>0</v>
      </c>
    </row>
    <row r="1657" spans="2:32" x14ac:dyDescent="0.35">
      <c r="B1657" s="1" t="s">
        <v>642</v>
      </c>
      <c r="C1657" s="5">
        <v>0</v>
      </c>
      <c r="D1657" s="6">
        <v>0</v>
      </c>
      <c r="E1657" s="5">
        <v>0</v>
      </c>
      <c r="F1657" s="6">
        <v>0</v>
      </c>
      <c r="G1657" s="5">
        <v>0</v>
      </c>
      <c r="H1657" s="6">
        <v>0</v>
      </c>
      <c r="I1657" s="5">
        <v>0</v>
      </c>
      <c r="J1657" s="6">
        <v>0</v>
      </c>
      <c r="K1657" s="5">
        <v>0</v>
      </c>
      <c r="L1657" s="6">
        <v>0</v>
      </c>
      <c r="M1657" s="5">
        <v>0</v>
      </c>
      <c r="N1657" s="6">
        <v>0</v>
      </c>
      <c r="O1657" s="5">
        <v>0</v>
      </c>
      <c r="P1657" s="6">
        <v>0</v>
      </c>
      <c r="Q1657" s="5">
        <v>0</v>
      </c>
      <c r="R1657" s="6">
        <v>0</v>
      </c>
      <c r="S1657" s="5">
        <v>0</v>
      </c>
      <c r="T1657" s="6">
        <v>0</v>
      </c>
      <c r="U1657" s="5">
        <v>0</v>
      </c>
      <c r="V1657" s="6">
        <v>0</v>
      </c>
      <c r="W1657" s="5">
        <v>0</v>
      </c>
      <c r="X1657" s="6">
        <v>0</v>
      </c>
      <c r="Y1657" s="5">
        <v>0</v>
      </c>
      <c r="Z1657" s="6">
        <v>0</v>
      </c>
      <c r="AA1657" s="5">
        <v>0</v>
      </c>
      <c r="AB1657" s="6">
        <v>0</v>
      </c>
      <c r="AC1657" s="5">
        <v>0</v>
      </c>
      <c r="AD1657" s="6">
        <v>0</v>
      </c>
      <c r="AE1657" s="5">
        <v>0</v>
      </c>
      <c r="AF1657" s="6">
        <v>0</v>
      </c>
    </row>
    <row r="1658" spans="2:32" x14ac:dyDescent="0.35">
      <c r="B1658" s="1" t="s">
        <v>643</v>
      </c>
      <c r="C1658" s="5">
        <v>0</v>
      </c>
      <c r="D1658" s="6">
        <v>0</v>
      </c>
      <c r="E1658" s="5">
        <v>0</v>
      </c>
      <c r="F1658" s="6">
        <v>0</v>
      </c>
      <c r="G1658" s="5">
        <v>0</v>
      </c>
      <c r="H1658" s="6">
        <v>0</v>
      </c>
      <c r="I1658" s="5">
        <v>0</v>
      </c>
      <c r="J1658" s="6">
        <v>0</v>
      </c>
      <c r="K1658" s="5">
        <v>0</v>
      </c>
      <c r="L1658" s="6">
        <v>0</v>
      </c>
      <c r="M1658" s="5">
        <v>0</v>
      </c>
      <c r="N1658" s="6">
        <v>0</v>
      </c>
      <c r="O1658" s="5">
        <v>0</v>
      </c>
      <c r="P1658" s="6">
        <v>0</v>
      </c>
      <c r="Q1658" s="5">
        <v>0</v>
      </c>
      <c r="R1658" s="6">
        <v>0</v>
      </c>
      <c r="S1658" s="5">
        <v>0</v>
      </c>
      <c r="T1658" s="6">
        <v>0</v>
      </c>
      <c r="U1658" s="5">
        <v>0</v>
      </c>
      <c r="V1658" s="6">
        <v>0</v>
      </c>
      <c r="W1658" s="5">
        <v>0</v>
      </c>
      <c r="X1658" s="6">
        <v>0</v>
      </c>
      <c r="Y1658" s="5">
        <v>0</v>
      </c>
      <c r="Z1658" s="6">
        <v>0</v>
      </c>
      <c r="AA1658" s="5">
        <v>0</v>
      </c>
      <c r="AB1658" s="6">
        <v>0</v>
      </c>
      <c r="AC1658" s="5">
        <v>0</v>
      </c>
      <c r="AD1658" s="6">
        <v>0</v>
      </c>
      <c r="AE1658" s="5">
        <v>0</v>
      </c>
      <c r="AF1658" s="6">
        <v>0</v>
      </c>
    </row>
    <row r="1659" spans="2:32" x14ac:dyDescent="0.35">
      <c r="B1659" s="2" t="s">
        <v>11</v>
      </c>
    </row>
    <row r="1660" spans="2:32" x14ac:dyDescent="0.35">
      <c r="B1660" s="1" t="s">
        <v>644</v>
      </c>
      <c r="C1660" s="5">
        <v>6.3400000000000001E-3</v>
      </c>
      <c r="D1660" s="6">
        <v>2.2450000000000001</v>
      </c>
      <c r="E1660" s="5">
        <v>0</v>
      </c>
      <c r="F1660" s="6">
        <v>0</v>
      </c>
      <c r="G1660" s="5">
        <v>0</v>
      </c>
      <c r="H1660" s="6">
        <v>0</v>
      </c>
      <c r="I1660" s="5">
        <v>0</v>
      </c>
      <c r="J1660" s="6">
        <v>0</v>
      </c>
      <c r="K1660" s="5">
        <v>0</v>
      </c>
      <c r="L1660" s="6">
        <v>0</v>
      </c>
      <c r="M1660" s="5">
        <v>0</v>
      </c>
      <c r="N1660" s="6">
        <v>0</v>
      </c>
      <c r="O1660" s="5">
        <v>0</v>
      </c>
      <c r="P1660" s="6">
        <v>0</v>
      </c>
      <c r="Q1660" s="5">
        <v>0</v>
      </c>
      <c r="R1660" s="6">
        <v>0</v>
      </c>
      <c r="S1660" s="5">
        <v>0</v>
      </c>
      <c r="T1660" s="6">
        <v>0</v>
      </c>
      <c r="U1660" s="5">
        <v>0</v>
      </c>
      <c r="V1660" s="6">
        <v>0</v>
      </c>
      <c r="W1660" s="5">
        <v>0</v>
      </c>
      <c r="X1660" s="6">
        <v>0</v>
      </c>
      <c r="Y1660" s="5">
        <v>7.9519999999999993E-2</v>
      </c>
      <c r="Z1660" s="6">
        <v>2.2450000000000001</v>
      </c>
      <c r="AA1660" s="5">
        <v>0</v>
      </c>
      <c r="AB1660" s="6">
        <v>0</v>
      </c>
      <c r="AC1660" s="5">
        <v>0</v>
      </c>
      <c r="AD1660" s="6">
        <v>0</v>
      </c>
      <c r="AE1660" s="5">
        <v>0</v>
      </c>
      <c r="AF1660" s="6">
        <v>0</v>
      </c>
    </row>
    <row r="1661" spans="2:32" x14ac:dyDescent="0.35">
      <c r="B1661" s="1" t="s">
        <v>645</v>
      </c>
      <c r="C1661" s="5">
        <v>1.6000000000000001E-3</v>
      </c>
      <c r="D1661" s="6">
        <v>0.56799999999999995</v>
      </c>
      <c r="E1661" s="5">
        <v>0</v>
      </c>
      <c r="F1661" s="6">
        <v>0</v>
      </c>
      <c r="G1661" s="5">
        <v>0</v>
      </c>
      <c r="H1661" s="6">
        <v>0</v>
      </c>
      <c r="I1661" s="5">
        <v>0</v>
      </c>
      <c r="J1661" s="6">
        <v>0</v>
      </c>
      <c r="K1661" s="5">
        <v>0</v>
      </c>
      <c r="L1661" s="6">
        <v>0</v>
      </c>
      <c r="M1661" s="5">
        <v>0</v>
      </c>
      <c r="N1661" s="6">
        <v>0</v>
      </c>
      <c r="O1661" s="5">
        <v>0</v>
      </c>
      <c r="P1661" s="6">
        <v>0</v>
      </c>
      <c r="Q1661" s="5">
        <v>0</v>
      </c>
      <c r="R1661" s="6">
        <v>0</v>
      </c>
      <c r="S1661" s="5">
        <v>0</v>
      </c>
      <c r="T1661" s="6">
        <v>0</v>
      </c>
      <c r="U1661" s="5">
        <v>0</v>
      </c>
      <c r="V1661" s="6">
        <v>0</v>
      </c>
      <c r="W1661" s="5">
        <v>0</v>
      </c>
      <c r="X1661" s="6">
        <v>0</v>
      </c>
      <c r="Y1661" s="5">
        <v>2.0119999999999999E-2</v>
      </c>
      <c r="Z1661" s="6">
        <v>0.56799999999999995</v>
      </c>
      <c r="AA1661" s="5">
        <v>0</v>
      </c>
      <c r="AB1661" s="6">
        <v>0</v>
      </c>
      <c r="AC1661" s="5">
        <v>0</v>
      </c>
      <c r="AD1661" s="6">
        <v>0</v>
      </c>
      <c r="AE1661" s="5">
        <v>0</v>
      </c>
      <c r="AF1661" s="6">
        <v>0</v>
      </c>
    </row>
    <row r="1662" spans="2:32" x14ac:dyDescent="0.35">
      <c r="B1662" s="1" t="s">
        <v>646</v>
      </c>
      <c r="C1662" s="5">
        <v>0</v>
      </c>
      <c r="D1662" s="6">
        <v>0</v>
      </c>
      <c r="E1662" s="5">
        <v>0</v>
      </c>
      <c r="F1662" s="6">
        <v>0</v>
      </c>
      <c r="G1662" s="5">
        <v>0</v>
      </c>
      <c r="H1662" s="6">
        <v>0</v>
      </c>
      <c r="I1662" s="5">
        <v>0</v>
      </c>
      <c r="J1662" s="6">
        <v>0</v>
      </c>
      <c r="K1662" s="5">
        <v>0</v>
      </c>
      <c r="L1662" s="6">
        <v>0</v>
      </c>
      <c r="M1662" s="5">
        <v>0</v>
      </c>
      <c r="N1662" s="6">
        <v>0</v>
      </c>
      <c r="O1662" s="5">
        <v>0</v>
      </c>
      <c r="P1662" s="6">
        <v>0</v>
      </c>
      <c r="Q1662" s="5">
        <v>0</v>
      </c>
      <c r="R1662" s="6">
        <v>0</v>
      </c>
      <c r="S1662" s="5">
        <v>0</v>
      </c>
      <c r="T1662" s="6">
        <v>0</v>
      </c>
      <c r="U1662" s="5">
        <v>0</v>
      </c>
      <c r="V1662" s="6">
        <v>0</v>
      </c>
      <c r="W1662" s="5">
        <v>0</v>
      </c>
      <c r="X1662" s="6">
        <v>0</v>
      </c>
      <c r="Y1662" s="5">
        <v>0</v>
      </c>
      <c r="Z1662" s="6">
        <v>0</v>
      </c>
      <c r="AA1662" s="5">
        <v>0</v>
      </c>
      <c r="AB1662" s="6">
        <v>0</v>
      </c>
      <c r="AC1662" s="5">
        <v>0</v>
      </c>
      <c r="AD1662" s="6">
        <v>0</v>
      </c>
      <c r="AE1662" s="5">
        <v>0</v>
      </c>
      <c r="AF1662" s="6">
        <v>0</v>
      </c>
    </row>
    <row r="1663" spans="2:32" x14ac:dyDescent="0.35">
      <c r="B1663" s="1" t="s">
        <v>647</v>
      </c>
      <c r="C1663" s="5">
        <v>0</v>
      </c>
      <c r="D1663" s="6">
        <v>0</v>
      </c>
      <c r="E1663" s="5">
        <v>0</v>
      </c>
      <c r="F1663" s="6">
        <v>0</v>
      </c>
      <c r="G1663" s="5">
        <v>0</v>
      </c>
      <c r="H1663" s="6">
        <v>0</v>
      </c>
      <c r="I1663" s="5">
        <v>0</v>
      </c>
      <c r="J1663" s="6">
        <v>0</v>
      </c>
      <c r="K1663" s="5">
        <v>0</v>
      </c>
      <c r="L1663" s="6">
        <v>0</v>
      </c>
      <c r="M1663" s="5">
        <v>0</v>
      </c>
      <c r="N1663" s="6">
        <v>0</v>
      </c>
      <c r="O1663" s="5">
        <v>0</v>
      </c>
      <c r="P1663" s="6">
        <v>0</v>
      </c>
      <c r="Q1663" s="5">
        <v>0</v>
      </c>
      <c r="R1663" s="6">
        <v>0</v>
      </c>
      <c r="S1663" s="5">
        <v>0</v>
      </c>
      <c r="T1663" s="6">
        <v>0</v>
      </c>
      <c r="U1663" s="5">
        <v>0</v>
      </c>
      <c r="V1663" s="6">
        <v>0</v>
      </c>
      <c r="W1663" s="5">
        <v>0</v>
      </c>
      <c r="X1663" s="6">
        <v>0</v>
      </c>
      <c r="Y1663" s="5">
        <v>0</v>
      </c>
      <c r="Z1663" s="6">
        <v>0</v>
      </c>
      <c r="AA1663" s="5">
        <v>0</v>
      </c>
      <c r="AB1663" s="6">
        <v>0</v>
      </c>
      <c r="AC1663" s="5">
        <v>0</v>
      </c>
      <c r="AD1663" s="6">
        <v>0</v>
      </c>
      <c r="AE1663" s="5">
        <v>0</v>
      </c>
      <c r="AF1663" s="6">
        <v>0</v>
      </c>
    </row>
    <row r="1664" spans="2:32" x14ac:dyDescent="0.35">
      <c r="B1664" s="1" t="s">
        <v>648</v>
      </c>
      <c r="C1664" s="5">
        <v>0</v>
      </c>
      <c r="D1664" s="6">
        <v>0</v>
      </c>
      <c r="E1664" s="5">
        <v>0</v>
      </c>
      <c r="F1664" s="6">
        <v>0</v>
      </c>
      <c r="G1664" s="5">
        <v>0</v>
      </c>
      <c r="H1664" s="6">
        <v>0</v>
      </c>
      <c r="I1664" s="5">
        <v>0</v>
      </c>
      <c r="J1664" s="6">
        <v>0</v>
      </c>
      <c r="K1664" s="5">
        <v>0</v>
      </c>
      <c r="L1664" s="6">
        <v>0</v>
      </c>
      <c r="M1664" s="5">
        <v>0</v>
      </c>
      <c r="N1664" s="6">
        <v>0</v>
      </c>
      <c r="O1664" s="5">
        <v>0</v>
      </c>
      <c r="P1664" s="6">
        <v>0</v>
      </c>
      <c r="Q1664" s="5">
        <v>0</v>
      </c>
      <c r="R1664" s="6">
        <v>0</v>
      </c>
      <c r="S1664" s="5">
        <v>0</v>
      </c>
      <c r="T1664" s="6">
        <v>0</v>
      </c>
      <c r="U1664" s="5">
        <v>0</v>
      </c>
      <c r="V1664" s="6">
        <v>0</v>
      </c>
      <c r="W1664" s="5">
        <v>0</v>
      </c>
      <c r="X1664" s="6">
        <v>0</v>
      </c>
      <c r="Y1664" s="5">
        <v>0</v>
      </c>
      <c r="Z1664" s="6">
        <v>0</v>
      </c>
      <c r="AA1664" s="5">
        <v>0</v>
      </c>
      <c r="AB1664" s="6">
        <v>0</v>
      </c>
      <c r="AC1664" s="5">
        <v>0</v>
      </c>
      <c r="AD1664" s="6">
        <v>0</v>
      </c>
      <c r="AE1664" s="5">
        <v>0</v>
      </c>
      <c r="AF1664" s="6">
        <v>0</v>
      </c>
    </row>
    <row r="1665" spans="2:32" x14ac:dyDescent="0.35">
      <c r="B1665" s="1" t="s">
        <v>649</v>
      </c>
      <c r="C1665" s="5">
        <v>0</v>
      </c>
      <c r="D1665" s="6">
        <v>0</v>
      </c>
      <c r="E1665" s="5">
        <v>0</v>
      </c>
      <c r="F1665" s="6">
        <v>0</v>
      </c>
      <c r="G1665" s="5">
        <v>0</v>
      </c>
      <c r="H1665" s="6">
        <v>0</v>
      </c>
      <c r="I1665" s="5">
        <v>0</v>
      </c>
      <c r="J1665" s="6">
        <v>0</v>
      </c>
      <c r="K1665" s="5">
        <v>0</v>
      </c>
      <c r="L1665" s="6">
        <v>0</v>
      </c>
      <c r="M1665" s="5">
        <v>0</v>
      </c>
      <c r="N1665" s="6">
        <v>0</v>
      </c>
      <c r="O1665" s="5">
        <v>0</v>
      </c>
      <c r="P1665" s="6">
        <v>0</v>
      </c>
      <c r="Q1665" s="5">
        <v>0</v>
      </c>
      <c r="R1665" s="6">
        <v>0</v>
      </c>
      <c r="S1665" s="5">
        <v>0</v>
      </c>
      <c r="T1665" s="6">
        <v>0</v>
      </c>
      <c r="U1665" s="5">
        <v>0</v>
      </c>
      <c r="V1665" s="6">
        <v>0</v>
      </c>
      <c r="W1665" s="5">
        <v>0</v>
      </c>
      <c r="X1665" s="6">
        <v>0</v>
      </c>
      <c r="Y1665" s="5">
        <v>0</v>
      </c>
      <c r="Z1665" s="6">
        <v>0</v>
      </c>
      <c r="AA1665" s="5">
        <v>0</v>
      </c>
      <c r="AB1665" s="6">
        <v>0</v>
      </c>
      <c r="AC1665" s="5">
        <v>0</v>
      </c>
      <c r="AD1665" s="6">
        <v>0</v>
      </c>
      <c r="AE1665" s="5">
        <v>0</v>
      </c>
      <c r="AF1665" s="6">
        <v>0</v>
      </c>
    </row>
    <row r="1666" spans="2:32" x14ac:dyDescent="0.35">
      <c r="B1666" s="1" t="s">
        <v>650</v>
      </c>
      <c r="C1666" s="5">
        <v>0</v>
      </c>
      <c r="D1666" s="6">
        <v>0</v>
      </c>
      <c r="E1666" s="5">
        <v>0</v>
      </c>
      <c r="F1666" s="6">
        <v>0</v>
      </c>
      <c r="G1666" s="5">
        <v>0</v>
      </c>
      <c r="H1666" s="6">
        <v>0</v>
      </c>
      <c r="I1666" s="5">
        <v>0</v>
      </c>
      <c r="J1666" s="6">
        <v>0</v>
      </c>
      <c r="K1666" s="5">
        <v>0</v>
      </c>
      <c r="L1666" s="6">
        <v>0</v>
      </c>
      <c r="M1666" s="5">
        <v>0</v>
      </c>
      <c r="N1666" s="6">
        <v>0</v>
      </c>
      <c r="O1666" s="5">
        <v>0</v>
      </c>
      <c r="P1666" s="6">
        <v>0</v>
      </c>
      <c r="Q1666" s="5">
        <v>0</v>
      </c>
      <c r="R1666" s="6">
        <v>0</v>
      </c>
      <c r="S1666" s="5">
        <v>0</v>
      </c>
      <c r="T1666" s="6">
        <v>0</v>
      </c>
      <c r="U1666" s="5">
        <v>0</v>
      </c>
      <c r="V1666" s="6">
        <v>0</v>
      </c>
      <c r="W1666" s="5">
        <v>0</v>
      </c>
      <c r="X1666" s="6">
        <v>0</v>
      </c>
      <c r="Y1666" s="5">
        <v>0</v>
      </c>
      <c r="Z1666" s="6">
        <v>0</v>
      </c>
      <c r="AA1666" s="5">
        <v>0</v>
      </c>
      <c r="AB1666" s="6">
        <v>0</v>
      </c>
      <c r="AC1666" s="5">
        <v>0</v>
      </c>
      <c r="AD1666" s="6">
        <v>0</v>
      </c>
      <c r="AE1666" s="5">
        <v>0</v>
      </c>
      <c r="AF1666" s="6">
        <v>0</v>
      </c>
    </row>
    <row r="1667" spans="2:32" x14ac:dyDescent="0.35">
      <c r="B1667" s="1" t="s">
        <v>651</v>
      </c>
      <c r="C1667" s="5">
        <v>0</v>
      </c>
      <c r="D1667" s="6">
        <v>0</v>
      </c>
      <c r="E1667" s="5">
        <v>0</v>
      </c>
      <c r="F1667" s="6">
        <v>0</v>
      </c>
      <c r="G1667" s="5">
        <v>0</v>
      </c>
      <c r="H1667" s="6">
        <v>0</v>
      </c>
      <c r="I1667" s="5">
        <v>0</v>
      </c>
      <c r="J1667" s="6">
        <v>0</v>
      </c>
      <c r="K1667" s="5">
        <v>0</v>
      </c>
      <c r="L1667" s="6">
        <v>0</v>
      </c>
      <c r="M1667" s="5">
        <v>0</v>
      </c>
      <c r="N1667" s="6">
        <v>0</v>
      </c>
      <c r="O1667" s="5">
        <v>0</v>
      </c>
      <c r="P1667" s="6">
        <v>0</v>
      </c>
      <c r="Q1667" s="5">
        <v>0</v>
      </c>
      <c r="R1667" s="6">
        <v>0</v>
      </c>
      <c r="S1667" s="5">
        <v>0</v>
      </c>
      <c r="T1667" s="6">
        <v>0</v>
      </c>
      <c r="U1667" s="5">
        <v>0</v>
      </c>
      <c r="V1667" s="6">
        <v>0</v>
      </c>
      <c r="W1667" s="5">
        <v>0</v>
      </c>
      <c r="X1667" s="6">
        <v>0</v>
      </c>
      <c r="Y1667" s="5">
        <v>0</v>
      </c>
      <c r="Z1667" s="6">
        <v>0</v>
      </c>
      <c r="AA1667" s="5">
        <v>0</v>
      </c>
      <c r="AB1667" s="6">
        <v>0</v>
      </c>
      <c r="AC1667" s="5">
        <v>0</v>
      </c>
      <c r="AD1667" s="6">
        <v>0</v>
      </c>
      <c r="AE1667" s="5">
        <v>0</v>
      </c>
      <c r="AF1667" s="6">
        <v>0</v>
      </c>
    </row>
    <row r="1668" spans="2:32" x14ac:dyDescent="0.35">
      <c r="B1668" s="1" t="s">
        <v>167</v>
      </c>
      <c r="C1668" s="5">
        <v>0</v>
      </c>
      <c r="D1668" s="6">
        <v>0</v>
      </c>
      <c r="E1668" s="5">
        <v>0</v>
      </c>
      <c r="F1668" s="6">
        <v>0</v>
      </c>
      <c r="G1668" s="5">
        <v>0</v>
      </c>
      <c r="H1668" s="6">
        <v>0</v>
      </c>
      <c r="I1668" s="5">
        <v>0</v>
      </c>
      <c r="J1668" s="6">
        <v>0</v>
      </c>
      <c r="K1668" s="5">
        <v>0</v>
      </c>
      <c r="L1668" s="6">
        <v>0</v>
      </c>
      <c r="M1668" s="5">
        <v>0</v>
      </c>
      <c r="N1668" s="6">
        <v>0</v>
      </c>
      <c r="O1668" s="5">
        <v>0</v>
      </c>
      <c r="P1668" s="6">
        <v>0</v>
      </c>
      <c r="Q1668" s="5">
        <v>0</v>
      </c>
      <c r="R1668" s="6">
        <v>0</v>
      </c>
      <c r="S1668" s="5">
        <v>0</v>
      </c>
      <c r="T1668" s="6">
        <v>0</v>
      </c>
      <c r="U1668" s="5">
        <v>0</v>
      </c>
      <c r="V1668" s="6">
        <v>0</v>
      </c>
      <c r="W1668" s="5">
        <v>0</v>
      </c>
      <c r="X1668" s="6">
        <v>0</v>
      </c>
      <c r="Y1668" s="5">
        <v>0</v>
      </c>
      <c r="Z1668" s="6">
        <v>0</v>
      </c>
      <c r="AA1668" s="5">
        <v>0</v>
      </c>
      <c r="AB1668" s="6">
        <v>0</v>
      </c>
      <c r="AC1668" s="5">
        <v>0</v>
      </c>
      <c r="AD1668" s="6">
        <v>0</v>
      </c>
      <c r="AE1668" s="5">
        <v>0</v>
      </c>
      <c r="AF1668" s="6">
        <v>0</v>
      </c>
    </row>
    <row r="1669" spans="2:32" x14ac:dyDescent="0.35">
      <c r="B1669" s="1" t="s">
        <v>652</v>
      </c>
      <c r="C1669" s="5">
        <v>0</v>
      </c>
      <c r="D1669" s="6">
        <v>0</v>
      </c>
      <c r="E1669" s="5">
        <v>0</v>
      </c>
      <c r="F1669" s="6">
        <v>0</v>
      </c>
      <c r="G1669" s="5">
        <v>0</v>
      </c>
      <c r="H1669" s="6">
        <v>0</v>
      </c>
      <c r="I1669" s="5">
        <v>0</v>
      </c>
      <c r="J1669" s="6">
        <v>0</v>
      </c>
      <c r="K1669" s="5">
        <v>0</v>
      </c>
      <c r="L1669" s="6">
        <v>0</v>
      </c>
      <c r="M1669" s="5">
        <v>0</v>
      </c>
      <c r="N1669" s="6">
        <v>0</v>
      </c>
      <c r="O1669" s="5">
        <v>0</v>
      </c>
      <c r="P1669" s="6">
        <v>0</v>
      </c>
      <c r="Q1669" s="5">
        <v>0</v>
      </c>
      <c r="R1669" s="6">
        <v>0</v>
      </c>
      <c r="S1669" s="5">
        <v>0</v>
      </c>
      <c r="T1669" s="6">
        <v>0</v>
      </c>
      <c r="U1669" s="5">
        <v>0</v>
      </c>
      <c r="V1669" s="6">
        <v>0</v>
      </c>
      <c r="W1669" s="5">
        <v>0</v>
      </c>
      <c r="X1669" s="6">
        <v>0</v>
      </c>
      <c r="Y1669" s="5">
        <v>0</v>
      </c>
      <c r="Z1669" s="6">
        <v>0</v>
      </c>
      <c r="AA1669" s="5">
        <v>0</v>
      </c>
      <c r="AB1669" s="6">
        <v>0</v>
      </c>
      <c r="AC1669" s="5">
        <v>0</v>
      </c>
      <c r="AD1669" s="6">
        <v>0</v>
      </c>
      <c r="AE1669" s="5">
        <v>0</v>
      </c>
      <c r="AF1669" s="6">
        <v>0</v>
      </c>
    </row>
    <row r="1670" spans="2:32" x14ac:dyDescent="0.35">
      <c r="B1670" s="1" t="s">
        <v>653</v>
      </c>
      <c r="C1670" s="5">
        <v>1.6000000000000001E-3</v>
      </c>
      <c r="D1670" s="6">
        <v>0.56799999999999995</v>
      </c>
      <c r="E1670" s="5">
        <v>0</v>
      </c>
      <c r="F1670" s="6">
        <v>0</v>
      </c>
      <c r="G1670" s="5">
        <v>0</v>
      </c>
      <c r="H1670" s="6">
        <v>0</v>
      </c>
      <c r="I1670" s="5">
        <v>0</v>
      </c>
      <c r="J1670" s="6">
        <v>0</v>
      </c>
      <c r="K1670" s="5">
        <v>0</v>
      </c>
      <c r="L1670" s="6">
        <v>0</v>
      </c>
      <c r="M1670" s="5">
        <v>0</v>
      </c>
      <c r="N1670" s="6">
        <v>0</v>
      </c>
      <c r="O1670" s="5">
        <v>0</v>
      </c>
      <c r="P1670" s="6">
        <v>0</v>
      </c>
      <c r="Q1670" s="5">
        <v>0</v>
      </c>
      <c r="R1670" s="6">
        <v>0</v>
      </c>
      <c r="S1670" s="5">
        <v>0</v>
      </c>
      <c r="T1670" s="6">
        <v>0</v>
      </c>
      <c r="U1670" s="5">
        <v>0</v>
      </c>
      <c r="V1670" s="6">
        <v>0</v>
      </c>
      <c r="W1670" s="5">
        <v>0</v>
      </c>
      <c r="X1670" s="6">
        <v>0</v>
      </c>
      <c r="Y1670" s="5">
        <v>2.0119999999999999E-2</v>
      </c>
      <c r="Z1670" s="6">
        <v>0.56799999999999995</v>
      </c>
      <c r="AA1670" s="5">
        <v>0</v>
      </c>
      <c r="AB1670" s="6">
        <v>0</v>
      </c>
      <c r="AC1670" s="5">
        <v>0</v>
      </c>
      <c r="AD1670" s="6">
        <v>0</v>
      </c>
      <c r="AE1670" s="5">
        <v>0</v>
      </c>
      <c r="AF1670" s="6">
        <v>0</v>
      </c>
    </row>
    <row r="1671" spans="2:32" x14ac:dyDescent="0.35">
      <c r="B1671" s="2" t="s">
        <v>12</v>
      </c>
    </row>
    <row r="1672" spans="2:32" x14ac:dyDescent="0.35">
      <c r="B1672" s="1" t="s">
        <v>169</v>
      </c>
      <c r="C1672" s="5">
        <v>0</v>
      </c>
      <c r="D1672" s="6">
        <v>0</v>
      </c>
      <c r="E1672" s="5">
        <v>0</v>
      </c>
      <c r="F1672" s="6">
        <v>0</v>
      </c>
      <c r="G1672" s="5">
        <v>0</v>
      </c>
      <c r="H1672" s="6">
        <v>0</v>
      </c>
      <c r="I1672" s="5">
        <v>0</v>
      </c>
      <c r="J1672" s="6">
        <v>0</v>
      </c>
      <c r="K1672" s="5">
        <v>0</v>
      </c>
      <c r="L1672" s="6">
        <v>0</v>
      </c>
      <c r="M1672" s="5">
        <v>0</v>
      </c>
      <c r="N1672" s="6">
        <v>0</v>
      </c>
      <c r="O1672" s="5">
        <v>0</v>
      </c>
      <c r="P1672" s="6">
        <v>0</v>
      </c>
      <c r="Q1672" s="5">
        <v>0</v>
      </c>
      <c r="R1672" s="6">
        <v>0</v>
      </c>
      <c r="S1672" s="5">
        <v>0</v>
      </c>
      <c r="T1672" s="6">
        <v>0</v>
      </c>
      <c r="U1672" s="5">
        <v>0</v>
      </c>
      <c r="V1672" s="6">
        <v>0</v>
      </c>
      <c r="W1672" s="5">
        <v>0</v>
      </c>
      <c r="X1672" s="6">
        <v>0</v>
      </c>
      <c r="Y1672" s="5">
        <v>0</v>
      </c>
      <c r="Z1672" s="6">
        <v>0</v>
      </c>
      <c r="AA1672" s="5">
        <v>0</v>
      </c>
      <c r="AB1672" s="6">
        <v>0</v>
      </c>
      <c r="AC1672" s="5">
        <v>0</v>
      </c>
      <c r="AD1672" s="6">
        <v>0</v>
      </c>
      <c r="AE1672" s="5">
        <v>0</v>
      </c>
      <c r="AF1672" s="6">
        <v>0</v>
      </c>
    </row>
    <row r="1673" spans="2:32" x14ac:dyDescent="0.35">
      <c r="B1673" s="1" t="s">
        <v>654</v>
      </c>
      <c r="C1673" s="5">
        <v>0</v>
      </c>
      <c r="D1673" s="6">
        <v>0</v>
      </c>
      <c r="E1673" s="5">
        <v>0</v>
      </c>
      <c r="F1673" s="6">
        <v>0</v>
      </c>
      <c r="G1673" s="5">
        <v>0</v>
      </c>
      <c r="H1673" s="6">
        <v>0</v>
      </c>
      <c r="I1673" s="5">
        <v>0</v>
      </c>
      <c r="J1673" s="6">
        <v>0</v>
      </c>
      <c r="K1673" s="5">
        <v>0</v>
      </c>
      <c r="L1673" s="6">
        <v>0</v>
      </c>
      <c r="M1673" s="5">
        <v>0</v>
      </c>
      <c r="N1673" s="6">
        <v>0</v>
      </c>
      <c r="O1673" s="5">
        <v>0</v>
      </c>
      <c r="P1673" s="6">
        <v>0</v>
      </c>
      <c r="Q1673" s="5">
        <v>0</v>
      </c>
      <c r="R1673" s="6">
        <v>0</v>
      </c>
      <c r="S1673" s="5">
        <v>0</v>
      </c>
      <c r="T1673" s="6">
        <v>0</v>
      </c>
      <c r="U1673" s="5">
        <v>0</v>
      </c>
      <c r="V1673" s="6">
        <v>0</v>
      </c>
      <c r="W1673" s="5">
        <v>0</v>
      </c>
      <c r="X1673" s="6">
        <v>0</v>
      </c>
      <c r="Y1673" s="5">
        <v>0</v>
      </c>
      <c r="Z1673" s="6">
        <v>0</v>
      </c>
      <c r="AA1673" s="5">
        <v>0</v>
      </c>
      <c r="AB1673" s="6">
        <v>0</v>
      </c>
      <c r="AC1673" s="5">
        <v>0</v>
      </c>
      <c r="AD1673" s="6">
        <v>0</v>
      </c>
      <c r="AE1673" s="5">
        <v>0</v>
      </c>
      <c r="AF1673" s="6">
        <v>0</v>
      </c>
    </row>
    <row r="1674" spans="2:32" x14ac:dyDescent="0.35">
      <c r="B1674" s="1" t="s">
        <v>655</v>
      </c>
      <c r="C1674" s="5">
        <v>0</v>
      </c>
      <c r="D1674" s="6">
        <v>0</v>
      </c>
      <c r="E1674" s="5">
        <v>0</v>
      </c>
      <c r="F1674" s="6">
        <v>0</v>
      </c>
      <c r="G1674" s="5">
        <v>0</v>
      </c>
      <c r="H1674" s="6">
        <v>0</v>
      </c>
      <c r="I1674" s="5">
        <v>0</v>
      </c>
      <c r="J1674" s="6">
        <v>0</v>
      </c>
      <c r="K1674" s="5">
        <v>0</v>
      </c>
      <c r="L1674" s="6">
        <v>0</v>
      </c>
      <c r="M1674" s="5">
        <v>0</v>
      </c>
      <c r="N1674" s="6">
        <v>0</v>
      </c>
      <c r="O1674" s="5">
        <v>0</v>
      </c>
      <c r="P1674" s="6">
        <v>0</v>
      </c>
      <c r="Q1674" s="5">
        <v>0</v>
      </c>
      <c r="R1674" s="6">
        <v>0</v>
      </c>
      <c r="S1674" s="5">
        <v>0</v>
      </c>
      <c r="T1674" s="6">
        <v>0</v>
      </c>
      <c r="U1674" s="5">
        <v>0</v>
      </c>
      <c r="V1674" s="6">
        <v>0</v>
      </c>
      <c r="W1674" s="5">
        <v>0</v>
      </c>
      <c r="X1674" s="6">
        <v>0</v>
      </c>
      <c r="Y1674" s="5">
        <v>0</v>
      </c>
      <c r="Z1674" s="6">
        <v>0</v>
      </c>
      <c r="AA1674" s="5">
        <v>0</v>
      </c>
      <c r="AB1674" s="6">
        <v>0</v>
      </c>
      <c r="AC1674" s="5">
        <v>0</v>
      </c>
      <c r="AD1674" s="6">
        <v>0</v>
      </c>
      <c r="AE1674" s="5">
        <v>0</v>
      </c>
      <c r="AF1674" s="6">
        <v>0</v>
      </c>
    </row>
    <row r="1675" spans="2:32" x14ac:dyDescent="0.35">
      <c r="B1675" s="1" t="s">
        <v>656</v>
      </c>
      <c r="C1675" s="5">
        <v>0</v>
      </c>
      <c r="D1675" s="6">
        <v>0</v>
      </c>
      <c r="E1675" s="5">
        <v>0</v>
      </c>
      <c r="F1675" s="6">
        <v>0</v>
      </c>
      <c r="G1675" s="5">
        <v>0</v>
      </c>
      <c r="H1675" s="6">
        <v>0</v>
      </c>
      <c r="I1675" s="5">
        <v>0</v>
      </c>
      <c r="J1675" s="6">
        <v>0</v>
      </c>
      <c r="K1675" s="5">
        <v>0</v>
      </c>
      <c r="L1675" s="6">
        <v>0</v>
      </c>
      <c r="M1675" s="5">
        <v>0</v>
      </c>
      <c r="N1675" s="6">
        <v>0</v>
      </c>
      <c r="O1675" s="5">
        <v>0</v>
      </c>
      <c r="P1675" s="6">
        <v>0</v>
      </c>
      <c r="Q1675" s="5">
        <v>0</v>
      </c>
      <c r="R1675" s="6">
        <v>0</v>
      </c>
      <c r="S1675" s="5">
        <v>0</v>
      </c>
      <c r="T1675" s="6">
        <v>0</v>
      </c>
      <c r="U1675" s="5">
        <v>0</v>
      </c>
      <c r="V1675" s="6">
        <v>0</v>
      </c>
      <c r="W1675" s="5">
        <v>0</v>
      </c>
      <c r="X1675" s="6">
        <v>0</v>
      </c>
      <c r="Y1675" s="5">
        <v>0</v>
      </c>
      <c r="Z1675" s="6">
        <v>0</v>
      </c>
      <c r="AA1675" s="5">
        <v>0</v>
      </c>
      <c r="AB1675" s="6">
        <v>0</v>
      </c>
      <c r="AC1675" s="5">
        <v>0</v>
      </c>
      <c r="AD1675" s="6">
        <v>0</v>
      </c>
      <c r="AE1675" s="5">
        <v>0</v>
      </c>
      <c r="AF1675" s="6">
        <v>0</v>
      </c>
    </row>
    <row r="1676" spans="2:32" x14ac:dyDescent="0.35">
      <c r="B1676" s="1" t="s">
        <v>657</v>
      </c>
      <c r="C1676" s="5">
        <v>0</v>
      </c>
      <c r="D1676" s="6">
        <v>0</v>
      </c>
      <c r="E1676" s="5">
        <v>0</v>
      </c>
      <c r="F1676" s="6">
        <v>0</v>
      </c>
      <c r="G1676" s="5">
        <v>0</v>
      </c>
      <c r="H1676" s="6">
        <v>0</v>
      </c>
      <c r="I1676" s="5">
        <v>0</v>
      </c>
      <c r="J1676" s="6">
        <v>0</v>
      </c>
      <c r="K1676" s="5">
        <v>0</v>
      </c>
      <c r="L1676" s="6">
        <v>0</v>
      </c>
      <c r="M1676" s="5">
        <v>0</v>
      </c>
      <c r="N1676" s="6">
        <v>0</v>
      </c>
      <c r="O1676" s="5">
        <v>0</v>
      </c>
      <c r="P1676" s="6">
        <v>0</v>
      </c>
      <c r="Q1676" s="5">
        <v>0</v>
      </c>
      <c r="R1676" s="6">
        <v>0</v>
      </c>
      <c r="S1676" s="5">
        <v>0</v>
      </c>
      <c r="T1676" s="6">
        <v>0</v>
      </c>
      <c r="U1676" s="5">
        <v>0</v>
      </c>
      <c r="V1676" s="6">
        <v>0</v>
      </c>
      <c r="W1676" s="5">
        <v>0</v>
      </c>
      <c r="X1676" s="6">
        <v>0</v>
      </c>
      <c r="Y1676" s="5">
        <v>0</v>
      </c>
      <c r="Z1676" s="6">
        <v>0</v>
      </c>
      <c r="AA1676" s="5">
        <v>0</v>
      </c>
      <c r="AB1676" s="6">
        <v>0</v>
      </c>
      <c r="AC1676" s="5">
        <v>0</v>
      </c>
      <c r="AD1676" s="6">
        <v>0</v>
      </c>
      <c r="AE1676" s="5">
        <v>0</v>
      </c>
      <c r="AF1676" s="6">
        <v>0</v>
      </c>
    </row>
    <row r="1677" spans="2:32" x14ac:dyDescent="0.35">
      <c r="B1677" s="1" t="s">
        <v>658</v>
      </c>
      <c r="C1677" s="5">
        <v>0</v>
      </c>
      <c r="D1677" s="6">
        <v>0</v>
      </c>
      <c r="E1677" s="5">
        <v>0</v>
      </c>
      <c r="F1677" s="6">
        <v>0</v>
      </c>
      <c r="G1677" s="5">
        <v>0</v>
      </c>
      <c r="H1677" s="6">
        <v>0</v>
      </c>
      <c r="I1677" s="5">
        <v>0</v>
      </c>
      <c r="J1677" s="6">
        <v>0</v>
      </c>
      <c r="K1677" s="5">
        <v>0</v>
      </c>
      <c r="L1677" s="6">
        <v>0</v>
      </c>
      <c r="M1677" s="5">
        <v>0</v>
      </c>
      <c r="N1677" s="6">
        <v>0</v>
      </c>
      <c r="O1677" s="5">
        <v>0</v>
      </c>
      <c r="P1677" s="6">
        <v>0</v>
      </c>
      <c r="Q1677" s="5">
        <v>0</v>
      </c>
      <c r="R1677" s="6">
        <v>0</v>
      </c>
      <c r="S1677" s="5">
        <v>0</v>
      </c>
      <c r="T1677" s="6">
        <v>0</v>
      </c>
      <c r="U1677" s="5">
        <v>0</v>
      </c>
      <c r="V1677" s="6">
        <v>0</v>
      </c>
      <c r="W1677" s="5">
        <v>0</v>
      </c>
      <c r="X1677" s="6">
        <v>0</v>
      </c>
      <c r="Y1677" s="5">
        <v>0</v>
      </c>
      <c r="Z1677" s="6">
        <v>0</v>
      </c>
      <c r="AA1677" s="5">
        <v>0</v>
      </c>
      <c r="AB1677" s="6">
        <v>0</v>
      </c>
      <c r="AC1677" s="5">
        <v>0</v>
      </c>
      <c r="AD1677" s="6">
        <v>0</v>
      </c>
      <c r="AE1677" s="5">
        <v>0</v>
      </c>
      <c r="AF1677" s="6">
        <v>0</v>
      </c>
    </row>
    <row r="1678" spans="2:32" x14ac:dyDescent="0.35">
      <c r="B1678" s="1" t="s">
        <v>659</v>
      </c>
      <c r="C1678" s="5">
        <v>0</v>
      </c>
      <c r="D1678" s="6">
        <v>0</v>
      </c>
      <c r="E1678" s="5">
        <v>0</v>
      </c>
      <c r="F1678" s="6">
        <v>0</v>
      </c>
      <c r="G1678" s="5">
        <v>0</v>
      </c>
      <c r="H1678" s="6">
        <v>0</v>
      </c>
      <c r="I1678" s="5">
        <v>0</v>
      </c>
      <c r="J1678" s="6">
        <v>0</v>
      </c>
      <c r="K1678" s="5">
        <v>0</v>
      </c>
      <c r="L1678" s="6">
        <v>0</v>
      </c>
      <c r="M1678" s="5">
        <v>0</v>
      </c>
      <c r="N1678" s="6">
        <v>0</v>
      </c>
      <c r="O1678" s="5">
        <v>0</v>
      </c>
      <c r="P1678" s="6">
        <v>0</v>
      </c>
      <c r="Q1678" s="5">
        <v>0</v>
      </c>
      <c r="R1678" s="6">
        <v>0</v>
      </c>
      <c r="S1678" s="5">
        <v>0</v>
      </c>
      <c r="T1678" s="6">
        <v>0</v>
      </c>
      <c r="U1678" s="5">
        <v>0</v>
      </c>
      <c r="V1678" s="6">
        <v>0</v>
      </c>
      <c r="W1678" s="5">
        <v>0</v>
      </c>
      <c r="X1678" s="6">
        <v>0</v>
      </c>
      <c r="Y1678" s="5">
        <v>0</v>
      </c>
      <c r="Z1678" s="6">
        <v>0</v>
      </c>
      <c r="AA1678" s="5">
        <v>0</v>
      </c>
      <c r="AB1678" s="6">
        <v>0</v>
      </c>
      <c r="AC1678" s="5">
        <v>0</v>
      </c>
      <c r="AD1678" s="6">
        <v>0</v>
      </c>
      <c r="AE1678" s="5">
        <v>0</v>
      </c>
      <c r="AF1678" s="6">
        <v>0</v>
      </c>
    </row>
    <row r="1679" spans="2:32" x14ac:dyDescent="0.35">
      <c r="B1679" s="1" t="s">
        <v>660</v>
      </c>
      <c r="C1679" s="5">
        <v>0</v>
      </c>
      <c r="D1679" s="6">
        <v>0</v>
      </c>
      <c r="E1679" s="5">
        <v>0</v>
      </c>
      <c r="F1679" s="6">
        <v>0</v>
      </c>
      <c r="G1679" s="5">
        <v>0</v>
      </c>
      <c r="H1679" s="6">
        <v>0</v>
      </c>
      <c r="I1679" s="5">
        <v>0</v>
      </c>
      <c r="J1679" s="6">
        <v>0</v>
      </c>
      <c r="K1679" s="5">
        <v>0</v>
      </c>
      <c r="L1679" s="6">
        <v>0</v>
      </c>
      <c r="M1679" s="5">
        <v>0</v>
      </c>
      <c r="N1679" s="6">
        <v>0</v>
      </c>
      <c r="O1679" s="5">
        <v>0</v>
      </c>
      <c r="P1679" s="6">
        <v>0</v>
      </c>
      <c r="Q1679" s="5">
        <v>0</v>
      </c>
      <c r="R1679" s="6">
        <v>0</v>
      </c>
      <c r="S1679" s="5">
        <v>0</v>
      </c>
      <c r="T1679" s="6">
        <v>0</v>
      </c>
      <c r="U1679" s="5">
        <v>0</v>
      </c>
      <c r="V1679" s="6">
        <v>0</v>
      </c>
      <c r="W1679" s="5">
        <v>0</v>
      </c>
      <c r="X1679" s="6">
        <v>0</v>
      </c>
      <c r="Y1679" s="5">
        <v>0</v>
      </c>
      <c r="Z1679" s="6">
        <v>0</v>
      </c>
      <c r="AA1679" s="5">
        <v>0</v>
      </c>
      <c r="AB1679" s="6">
        <v>0</v>
      </c>
      <c r="AC1679" s="5">
        <v>0</v>
      </c>
      <c r="AD1679" s="6">
        <v>0</v>
      </c>
      <c r="AE1679" s="5">
        <v>0</v>
      </c>
      <c r="AF1679" s="6">
        <v>0</v>
      </c>
    </row>
    <row r="1680" spans="2:32" x14ac:dyDescent="0.35">
      <c r="B1680" s="1" t="s">
        <v>661</v>
      </c>
      <c r="C1680" s="5">
        <v>0</v>
      </c>
      <c r="D1680" s="6">
        <v>0</v>
      </c>
      <c r="E1680" s="5">
        <v>0</v>
      </c>
      <c r="F1680" s="6">
        <v>0</v>
      </c>
      <c r="G1680" s="5">
        <v>0</v>
      </c>
      <c r="H1680" s="6">
        <v>0</v>
      </c>
      <c r="I1680" s="5">
        <v>0</v>
      </c>
      <c r="J1680" s="6">
        <v>0</v>
      </c>
      <c r="K1680" s="5">
        <v>0</v>
      </c>
      <c r="L1680" s="6">
        <v>0</v>
      </c>
      <c r="M1680" s="5">
        <v>0</v>
      </c>
      <c r="N1680" s="6">
        <v>0</v>
      </c>
      <c r="O1680" s="5">
        <v>0</v>
      </c>
      <c r="P1680" s="6">
        <v>0</v>
      </c>
      <c r="Q1680" s="5">
        <v>0</v>
      </c>
      <c r="R1680" s="6">
        <v>0</v>
      </c>
      <c r="S1680" s="5">
        <v>0</v>
      </c>
      <c r="T1680" s="6">
        <v>0</v>
      </c>
      <c r="U1680" s="5">
        <v>0</v>
      </c>
      <c r="V1680" s="6">
        <v>0</v>
      </c>
      <c r="W1680" s="5">
        <v>0</v>
      </c>
      <c r="X1680" s="6">
        <v>0</v>
      </c>
      <c r="Y1680" s="5">
        <v>0</v>
      </c>
      <c r="Z1680" s="6">
        <v>0</v>
      </c>
      <c r="AA1680" s="5">
        <v>0</v>
      </c>
      <c r="AB1680" s="6">
        <v>0</v>
      </c>
      <c r="AC1680" s="5">
        <v>0</v>
      </c>
      <c r="AD1680" s="6">
        <v>0</v>
      </c>
      <c r="AE1680" s="5">
        <v>0</v>
      </c>
      <c r="AF1680" s="6">
        <v>0</v>
      </c>
    </row>
    <row r="1681" spans="2:32" x14ac:dyDescent="0.35">
      <c r="B1681" s="1" t="s">
        <v>662</v>
      </c>
      <c r="C1681" s="5">
        <v>0</v>
      </c>
      <c r="D1681" s="6">
        <v>0</v>
      </c>
      <c r="E1681" s="5">
        <v>0</v>
      </c>
      <c r="F1681" s="6">
        <v>0</v>
      </c>
      <c r="G1681" s="5">
        <v>0</v>
      </c>
      <c r="H1681" s="6">
        <v>0</v>
      </c>
      <c r="I1681" s="5">
        <v>0</v>
      </c>
      <c r="J1681" s="6">
        <v>0</v>
      </c>
      <c r="K1681" s="5">
        <v>0</v>
      </c>
      <c r="L1681" s="6">
        <v>0</v>
      </c>
      <c r="M1681" s="5">
        <v>0</v>
      </c>
      <c r="N1681" s="6">
        <v>0</v>
      </c>
      <c r="O1681" s="5">
        <v>0</v>
      </c>
      <c r="P1681" s="6">
        <v>0</v>
      </c>
      <c r="Q1681" s="5">
        <v>0</v>
      </c>
      <c r="R1681" s="6">
        <v>0</v>
      </c>
      <c r="S1681" s="5">
        <v>0</v>
      </c>
      <c r="T1681" s="6">
        <v>0</v>
      </c>
      <c r="U1681" s="5">
        <v>0</v>
      </c>
      <c r="V1681" s="6">
        <v>0</v>
      </c>
      <c r="W1681" s="5">
        <v>0</v>
      </c>
      <c r="X1681" s="6">
        <v>0</v>
      </c>
      <c r="Y1681" s="5">
        <v>0</v>
      </c>
      <c r="Z1681" s="6">
        <v>0</v>
      </c>
      <c r="AA1681" s="5">
        <v>0</v>
      </c>
      <c r="AB1681" s="6">
        <v>0</v>
      </c>
      <c r="AC1681" s="5">
        <v>0</v>
      </c>
      <c r="AD1681" s="6">
        <v>0</v>
      </c>
      <c r="AE1681" s="5">
        <v>0</v>
      </c>
      <c r="AF1681" s="6">
        <v>0</v>
      </c>
    </row>
    <row r="1682" spans="2:32" x14ac:dyDescent="0.35">
      <c r="B1682" s="1" t="s">
        <v>663</v>
      </c>
      <c r="C1682" s="5">
        <v>0</v>
      </c>
      <c r="D1682" s="6">
        <v>0</v>
      </c>
      <c r="E1682" s="5">
        <v>0</v>
      </c>
      <c r="F1682" s="6">
        <v>0</v>
      </c>
      <c r="G1682" s="5">
        <v>0</v>
      </c>
      <c r="H1682" s="6">
        <v>0</v>
      </c>
      <c r="I1682" s="5">
        <v>0</v>
      </c>
      <c r="J1682" s="6">
        <v>0</v>
      </c>
      <c r="K1682" s="5">
        <v>0</v>
      </c>
      <c r="L1682" s="6">
        <v>0</v>
      </c>
      <c r="M1682" s="5">
        <v>0</v>
      </c>
      <c r="N1682" s="6">
        <v>0</v>
      </c>
      <c r="O1682" s="5">
        <v>0</v>
      </c>
      <c r="P1682" s="6">
        <v>0</v>
      </c>
      <c r="Q1682" s="5">
        <v>0</v>
      </c>
      <c r="R1682" s="6">
        <v>0</v>
      </c>
      <c r="S1682" s="5">
        <v>0</v>
      </c>
      <c r="T1682" s="6">
        <v>0</v>
      </c>
      <c r="U1682" s="5">
        <v>0</v>
      </c>
      <c r="V1682" s="6">
        <v>0</v>
      </c>
      <c r="W1682" s="5">
        <v>0</v>
      </c>
      <c r="X1682" s="6">
        <v>0</v>
      </c>
      <c r="Y1682" s="5">
        <v>0</v>
      </c>
      <c r="Z1682" s="6">
        <v>0</v>
      </c>
      <c r="AA1682" s="5">
        <v>0</v>
      </c>
      <c r="AB1682" s="6">
        <v>0</v>
      </c>
      <c r="AC1682" s="5">
        <v>0</v>
      </c>
      <c r="AD1682" s="6">
        <v>0</v>
      </c>
      <c r="AE1682" s="5">
        <v>0</v>
      </c>
      <c r="AF1682" s="6">
        <v>0</v>
      </c>
    </row>
    <row r="1683" spans="2:32" x14ac:dyDescent="0.35">
      <c r="B1683" s="1" t="s">
        <v>664</v>
      </c>
      <c r="C1683" s="5">
        <v>0</v>
      </c>
      <c r="D1683" s="6">
        <v>0</v>
      </c>
      <c r="E1683" s="5">
        <v>0</v>
      </c>
      <c r="F1683" s="6">
        <v>0</v>
      </c>
      <c r="G1683" s="5">
        <v>0</v>
      </c>
      <c r="H1683" s="6">
        <v>0</v>
      </c>
      <c r="I1683" s="5">
        <v>0</v>
      </c>
      <c r="J1683" s="6">
        <v>0</v>
      </c>
      <c r="K1683" s="5">
        <v>0</v>
      </c>
      <c r="L1683" s="6">
        <v>0</v>
      </c>
      <c r="M1683" s="5">
        <v>0</v>
      </c>
      <c r="N1683" s="6">
        <v>0</v>
      </c>
      <c r="O1683" s="5">
        <v>0</v>
      </c>
      <c r="P1683" s="6">
        <v>0</v>
      </c>
      <c r="Q1683" s="5">
        <v>0</v>
      </c>
      <c r="R1683" s="6">
        <v>0</v>
      </c>
      <c r="S1683" s="5">
        <v>0</v>
      </c>
      <c r="T1683" s="6">
        <v>0</v>
      </c>
      <c r="U1683" s="5">
        <v>0</v>
      </c>
      <c r="V1683" s="6">
        <v>0</v>
      </c>
      <c r="W1683" s="5">
        <v>0</v>
      </c>
      <c r="X1683" s="6">
        <v>0</v>
      </c>
      <c r="Y1683" s="5">
        <v>0</v>
      </c>
      <c r="Z1683" s="6">
        <v>0</v>
      </c>
      <c r="AA1683" s="5">
        <v>0</v>
      </c>
      <c r="AB1683" s="6">
        <v>0</v>
      </c>
      <c r="AC1683" s="5">
        <v>0</v>
      </c>
      <c r="AD1683" s="6">
        <v>0</v>
      </c>
      <c r="AE1683" s="5">
        <v>0</v>
      </c>
      <c r="AF1683" s="6">
        <v>0</v>
      </c>
    </row>
    <row r="1684" spans="2:32" x14ac:dyDescent="0.35">
      <c r="B1684" s="1" t="s">
        <v>665</v>
      </c>
      <c r="C1684" s="5">
        <v>0</v>
      </c>
      <c r="D1684" s="6">
        <v>0</v>
      </c>
      <c r="E1684" s="5">
        <v>0</v>
      </c>
      <c r="F1684" s="6">
        <v>0</v>
      </c>
      <c r="G1684" s="5">
        <v>0</v>
      </c>
      <c r="H1684" s="6">
        <v>0</v>
      </c>
      <c r="I1684" s="5">
        <v>0</v>
      </c>
      <c r="J1684" s="6">
        <v>0</v>
      </c>
      <c r="K1684" s="5">
        <v>0</v>
      </c>
      <c r="L1684" s="6">
        <v>0</v>
      </c>
      <c r="M1684" s="5">
        <v>0</v>
      </c>
      <c r="N1684" s="6">
        <v>0</v>
      </c>
      <c r="O1684" s="5">
        <v>0</v>
      </c>
      <c r="P1684" s="6">
        <v>0</v>
      </c>
      <c r="Q1684" s="5">
        <v>0</v>
      </c>
      <c r="R1684" s="6">
        <v>0</v>
      </c>
      <c r="S1684" s="5">
        <v>0</v>
      </c>
      <c r="T1684" s="6">
        <v>0</v>
      </c>
      <c r="U1684" s="5">
        <v>0</v>
      </c>
      <c r="V1684" s="6">
        <v>0</v>
      </c>
      <c r="W1684" s="5">
        <v>0</v>
      </c>
      <c r="X1684" s="6">
        <v>0</v>
      </c>
      <c r="Y1684" s="5">
        <v>0</v>
      </c>
      <c r="Z1684" s="6">
        <v>0</v>
      </c>
      <c r="AA1684" s="5">
        <v>0</v>
      </c>
      <c r="AB1684" s="6">
        <v>0</v>
      </c>
      <c r="AC1684" s="5">
        <v>0</v>
      </c>
      <c r="AD1684" s="6">
        <v>0</v>
      </c>
      <c r="AE1684" s="5">
        <v>0</v>
      </c>
      <c r="AF1684" s="6">
        <v>0</v>
      </c>
    </row>
    <row r="1685" spans="2:32" x14ac:dyDescent="0.35">
      <c r="B1685" s="1" t="s">
        <v>666</v>
      </c>
      <c r="C1685" s="5">
        <v>0</v>
      </c>
      <c r="D1685" s="6">
        <v>0</v>
      </c>
      <c r="E1685" s="5">
        <v>0</v>
      </c>
      <c r="F1685" s="6">
        <v>0</v>
      </c>
      <c r="G1685" s="5">
        <v>0</v>
      </c>
      <c r="H1685" s="6">
        <v>0</v>
      </c>
      <c r="I1685" s="5">
        <v>0</v>
      </c>
      <c r="J1685" s="6">
        <v>0</v>
      </c>
      <c r="K1685" s="5">
        <v>0</v>
      </c>
      <c r="L1685" s="6">
        <v>0</v>
      </c>
      <c r="M1685" s="5">
        <v>0</v>
      </c>
      <c r="N1685" s="6">
        <v>0</v>
      </c>
      <c r="O1685" s="5">
        <v>0</v>
      </c>
      <c r="P1685" s="6">
        <v>0</v>
      </c>
      <c r="Q1685" s="5">
        <v>0</v>
      </c>
      <c r="R1685" s="6">
        <v>0</v>
      </c>
      <c r="S1685" s="5">
        <v>0</v>
      </c>
      <c r="T1685" s="6">
        <v>0</v>
      </c>
      <c r="U1685" s="5">
        <v>0</v>
      </c>
      <c r="V1685" s="6">
        <v>0</v>
      </c>
      <c r="W1685" s="5">
        <v>0</v>
      </c>
      <c r="X1685" s="6">
        <v>0</v>
      </c>
      <c r="Y1685" s="5">
        <v>0</v>
      </c>
      <c r="Z1685" s="6">
        <v>0</v>
      </c>
      <c r="AA1685" s="5">
        <v>0</v>
      </c>
      <c r="AB1685" s="6">
        <v>0</v>
      </c>
      <c r="AC1685" s="5">
        <v>0</v>
      </c>
      <c r="AD1685" s="6">
        <v>0</v>
      </c>
      <c r="AE1685" s="5">
        <v>0</v>
      </c>
      <c r="AF1685" s="6">
        <v>0</v>
      </c>
    </row>
    <row r="1686" spans="2:32" x14ac:dyDescent="0.35">
      <c r="B1686" s="1" t="s">
        <v>667</v>
      </c>
      <c r="C1686" s="5">
        <v>0</v>
      </c>
      <c r="D1686" s="6">
        <v>0</v>
      </c>
      <c r="E1686" s="5">
        <v>0</v>
      </c>
      <c r="F1686" s="6">
        <v>0</v>
      </c>
      <c r="G1686" s="5">
        <v>0</v>
      </c>
      <c r="H1686" s="6">
        <v>0</v>
      </c>
      <c r="I1686" s="5">
        <v>0</v>
      </c>
      <c r="J1686" s="6">
        <v>0</v>
      </c>
      <c r="K1686" s="5">
        <v>0</v>
      </c>
      <c r="L1686" s="6">
        <v>0</v>
      </c>
      <c r="M1686" s="5">
        <v>0</v>
      </c>
      <c r="N1686" s="6">
        <v>0</v>
      </c>
      <c r="O1686" s="5">
        <v>0</v>
      </c>
      <c r="P1686" s="6">
        <v>0</v>
      </c>
      <c r="Q1686" s="5">
        <v>0</v>
      </c>
      <c r="R1686" s="6">
        <v>0</v>
      </c>
      <c r="S1686" s="5">
        <v>0</v>
      </c>
      <c r="T1686" s="6">
        <v>0</v>
      </c>
      <c r="U1686" s="5">
        <v>0</v>
      </c>
      <c r="V1686" s="6">
        <v>0</v>
      </c>
      <c r="W1686" s="5">
        <v>0</v>
      </c>
      <c r="X1686" s="6">
        <v>0</v>
      </c>
      <c r="Y1686" s="5">
        <v>0</v>
      </c>
      <c r="Z1686" s="6">
        <v>0</v>
      </c>
      <c r="AA1686" s="5">
        <v>0</v>
      </c>
      <c r="AB1686" s="6">
        <v>0</v>
      </c>
      <c r="AC1686" s="5">
        <v>0</v>
      </c>
      <c r="AD1686" s="6">
        <v>0</v>
      </c>
      <c r="AE1686" s="5">
        <v>0</v>
      </c>
      <c r="AF1686" s="6">
        <v>0</v>
      </c>
    </row>
    <row r="1687" spans="2:32" x14ac:dyDescent="0.35">
      <c r="B1687" s="1" t="s">
        <v>668</v>
      </c>
      <c r="C1687" s="5">
        <v>0</v>
      </c>
      <c r="D1687" s="6">
        <v>0</v>
      </c>
      <c r="E1687" s="5">
        <v>0</v>
      </c>
      <c r="F1687" s="6">
        <v>0</v>
      </c>
      <c r="G1687" s="5">
        <v>0</v>
      </c>
      <c r="H1687" s="6">
        <v>0</v>
      </c>
      <c r="I1687" s="5">
        <v>0</v>
      </c>
      <c r="J1687" s="6">
        <v>0</v>
      </c>
      <c r="K1687" s="5">
        <v>0</v>
      </c>
      <c r="L1687" s="6">
        <v>0</v>
      </c>
      <c r="M1687" s="5">
        <v>0</v>
      </c>
      <c r="N1687" s="6">
        <v>0</v>
      </c>
      <c r="O1687" s="5">
        <v>0</v>
      </c>
      <c r="P1687" s="6">
        <v>0</v>
      </c>
      <c r="Q1687" s="5">
        <v>0</v>
      </c>
      <c r="R1687" s="6">
        <v>0</v>
      </c>
      <c r="S1687" s="5">
        <v>0</v>
      </c>
      <c r="T1687" s="6">
        <v>0</v>
      </c>
      <c r="U1687" s="5">
        <v>0</v>
      </c>
      <c r="V1687" s="6">
        <v>0</v>
      </c>
      <c r="W1687" s="5">
        <v>0</v>
      </c>
      <c r="X1687" s="6">
        <v>0</v>
      </c>
      <c r="Y1687" s="5">
        <v>0</v>
      </c>
      <c r="Z1687" s="6">
        <v>0</v>
      </c>
      <c r="AA1687" s="5">
        <v>0</v>
      </c>
      <c r="AB1687" s="6">
        <v>0</v>
      </c>
      <c r="AC1687" s="5">
        <v>0</v>
      </c>
      <c r="AD1687" s="6">
        <v>0</v>
      </c>
      <c r="AE1687" s="5">
        <v>0</v>
      </c>
      <c r="AF1687" s="6">
        <v>0</v>
      </c>
    </row>
    <row r="1688" spans="2:32" x14ac:dyDescent="0.35">
      <c r="B1688" s="1" t="s">
        <v>669</v>
      </c>
      <c r="C1688" s="5">
        <v>1.3639999999999999E-2</v>
      </c>
      <c r="D1688" s="6">
        <v>4.8319999999999999</v>
      </c>
      <c r="E1688" s="5">
        <v>0</v>
      </c>
      <c r="F1688" s="6">
        <v>0</v>
      </c>
      <c r="G1688" s="5">
        <v>0</v>
      </c>
      <c r="H1688" s="6">
        <v>0</v>
      </c>
      <c r="I1688" s="5">
        <v>0</v>
      </c>
      <c r="J1688" s="6">
        <v>0</v>
      </c>
      <c r="K1688" s="5">
        <v>0</v>
      </c>
      <c r="L1688" s="6">
        <v>0</v>
      </c>
      <c r="M1688" s="5">
        <v>0</v>
      </c>
      <c r="N1688" s="6">
        <v>0</v>
      </c>
      <c r="O1688" s="5">
        <v>0</v>
      </c>
      <c r="P1688" s="6">
        <v>0</v>
      </c>
      <c r="Q1688" s="5">
        <v>0</v>
      </c>
      <c r="R1688" s="6">
        <v>0</v>
      </c>
      <c r="S1688" s="5">
        <v>0</v>
      </c>
      <c r="T1688" s="6">
        <v>0</v>
      </c>
      <c r="U1688" s="5">
        <v>0</v>
      </c>
      <c r="V1688" s="6">
        <v>0</v>
      </c>
      <c r="W1688" s="5">
        <v>0</v>
      </c>
      <c r="X1688" s="6">
        <v>0</v>
      </c>
      <c r="Y1688" s="5">
        <v>0</v>
      </c>
      <c r="Z1688" s="6">
        <v>0</v>
      </c>
      <c r="AA1688" s="5">
        <v>0.12071</v>
      </c>
      <c r="AB1688" s="6">
        <v>4.8319999999999999</v>
      </c>
      <c r="AC1688" s="5">
        <v>0</v>
      </c>
      <c r="AD1688" s="6">
        <v>0</v>
      </c>
      <c r="AE1688" s="5">
        <v>0</v>
      </c>
      <c r="AF1688" s="6">
        <v>0</v>
      </c>
    </row>
    <row r="1689" spans="2:32" x14ac:dyDescent="0.35">
      <c r="B1689" s="1" t="s">
        <v>670</v>
      </c>
      <c r="C1689" s="5">
        <v>0</v>
      </c>
      <c r="D1689" s="6">
        <v>0</v>
      </c>
      <c r="E1689" s="5">
        <v>0</v>
      </c>
      <c r="F1689" s="6">
        <v>0</v>
      </c>
      <c r="G1689" s="5">
        <v>0</v>
      </c>
      <c r="H1689" s="6">
        <v>0</v>
      </c>
      <c r="I1689" s="5">
        <v>0</v>
      </c>
      <c r="J1689" s="6">
        <v>0</v>
      </c>
      <c r="K1689" s="5">
        <v>0</v>
      </c>
      <c r="L1689" s="6">
        <v>0</v>
      </c>
      <c r="M1689" s="5">
        <v>0</v>
      </c>
      <c r="N1689" s="6">
        <v>0</v>
      </c>
      <c r="O1689" s="5">
        <v>0</v>
      </c>
      <c r="P1689" s="6">
        <v>0</v>
      </c>
      <c r="Q1689" s="5">
        <v>0</v>
      </c>
      <c r="R1689" s="6">
        <v>0</v>
      </c>
      <c r="S1689" s="5">
        <v>0</v>
      </c>
      <c r="T1689" s="6">
        <v>0</v>
      </c>
      <c r="U1689" s="5">
        <v>0</v>
      </c>
      <c r="V1689" s="6">
        <v>0</v>
      </c>
      <c r="W1689" s="5">
        <v>0</v>
      </c>
      <c r="X1689" s="6">
        <v>0</v>
      </c>
      <c r="Y1689" s="5">
        <v>0</v>
      </c>
      <c r="Z1689" s="6">
        <v>0</v>
      </c>
      <c r="AA1689" s="5">
        <v>0</v>
      </c>
      <c r="AB1689" s="6">
        <v>0</v>
      </c>
      <c r="AC1689" s="5">
        <v>0</v>
      </c>
      <c r="AD1689" s="6">
        <v>0</v>
      </c>
      <c r="AE1689" s="5">
        <v>0</v>
      </c>
      <c r="AF1689" s="6">
        <v>0</v>
      </c>
    </row>
    <row r="1690" spans="2:32" x14ac:dyDescent="0.35">
      <c r="B1690" s="1" t="s">
        <v>671</v>
      </c>
      <c r="C1690" s="5">
        <v>0</v>
      </c>
      <c r="D1690" s="6">
        <v>0</v>
      </c>
      <c r="E1690" s="5">
        <v>0</v>
      </c>
      <c r="F1690" s="6">
        <v>0</v>
      </c>
      <c r="G1690" s="5">
        <v>0</v>
      </c>
      <c r="H1690" s="6">
        <v>0</v>
      </c>
      <c r="I1690" s="5">
        <v>0</v>
      </c>
      <c r="J1690" s="6">
        <v>0</v>
      </c>
      <c r="K1690" s="5">
        <v>0</v>
      </c>
      <c r="L1690" s="6">
        <v>0</v>
      </c>
      <c r="M1690" s="5">
        <v>0</v>
      </c>
      <c r="N1690" s="6">
        <v>0</v>
      </c>
      <c r="O1690" s="5">
        <v>0</v>
      </c>
      <c r="P1690" s="6">
        <v>0</v>
      </c>
      <c r="Q1690" s="5">
        <v>0</v>
      </c>
      <c r="R1690" s="6">
        <v>0</v>
      </c>
      <c r="S1690" s="5">
        <v>0</v>
      </c>
      <c r="T1690" s="6">
        <v>0</v>
      </c>
      <c r="U1690" s="5">
        <v>0</v>
      </c>
      <c r="V1690" s="6">
        <v>0</v>
      </c>
      <c r="W1690" s="5">
        <v>0</v>
      </c>
      <c r="X1690" s="6">
        <v>0</v>
      </c>
      <c r="Y1690" s="5">
        <v>0</v>
      </c>
      <c r="Z1690" s="6">
        <v>0</v>
      </c>
      <c r="AA1690" s="5">
        <v>0</v>
      </c>
      <c r="AB1690" s="6">
        <v>0</v>
      </c>
      <c r="AC1690" s="5">
        <v>0</v>
      </c>
      <c r="AD1690" s="6">
        <v>0</v>
      </c>
      <c r="AE1690" s="5">
        <v>0</v>
      </c>
      <c r="AF1690" s="6">
        <v>0</v>
      </c>
    </row>
    <row r="1691" spans="2:32" x14ac:dyDescent="0.35">
      <c r="B1691" s="1" t="s">
        <v>178</v>
      </c>
      <c r="C1691" s="5">
        <v>5.8199999999999997E-3</v>
      </c>
      <c r="D1691" s="6">
        <v>2.0609999999999999</v>
      </c>
      <c r="E1691" s="5">
        <v>7.2289999999999993E-2</v>
      </c>
      <c r="F1691" s="6">
        <v>1.3240000000000001</v>
      </c>
      <c r="G1691" s="5">
        <v>0</v>
      </c>
      <c r="H1691" s="6">
        <v>0</v>
      </c>
      <c r="I1691" s="5">
        <v>0</v>
      </c>
      <c r="J1691" s="6">
        <v>0</v>
      </c>
      <c r="K1691" s="5">
        <v>0</v>
      </c>
      <c r="L1691" s="6">
        <v>0</v>
      </c>
      <c r="M1691" s="5">
        <v>0</v>
      </c>
      <c r="N1691" s="6">
        <v>0</v>
      </c>
      <c r="O1691" s="5">
        <v>0</v>
      </c>
      <c r="P1691" s="6">
        <v>0</v>
      </c>
      <c r="Q1691" s="5">
        <v>0</v>
      </c>
      <c r="R1691" s="6">
        <v>0</v>
      </c>
      <c r="S1691" s="5">
        <v>0</v>
      </c>
      <c r="T1691" s="6">
        <v>0</v>
      </c>
      <c r="U1691" s="5">
        <v>0</v>
      </c>
      <c r="V1691" s="6">
        <v>0</v>
      </c>
      <c r="W1691" s="5">
        <v>0</v>
      </c>
      <c r="X1691" s="6">
        <v>0</v>
      </c>
      <c r="Y1691" s="5">
        <v>0</v>
      </c>
      <c r="Z1691" s="6">
        <v>0</v>
      </c>
      <c r="AA1691" s="5">
        <v>1.8409999999999999E-2</v>
      </c>
      <c r="AB1691" s="6">
        <v>0.73699999999999999</v>
      </c>
      <c r="AC1691" s="5">
        <v>0</v>
      </c>
      <c r="AD1691" s="6">
        <v>0</v>
      </c>
      <c r="AE1691" s="5">
        <v>0</v>
      </c>
      <c r="AF1691" s="6">
        <v>0</v>
      </c>
    </row>
    <row r="1692" spans="2:32" x14ac:dyDescent="0.35">
      <c r="B1692" s="1" t="s">
        <v>672</v>
      </c>
      <c r="C1692" s="5">
        <v>0</v>
      </c>
      <c r="D1692" s="6">
        <v>0</v>
      </c>
      <c r="E1692" s="5">
        <v>0</v>
      </c>
      <c r="F1692" s="6">
        <v>0</v>
      </c>
      <c r="G1692" s="5">
        <v>0</v>
      </c>
      <c r="H1692" s="6">
        <v>0</v>
      </c>
      <c r="I1692" s="5">
        <v>0</v>
      </c>
      <c r="J1692" s="6">
        <v>0</v>
      </c>
      <c r="K1692" s="5">
        <v>0</v>
      </c>
      <c r="L1692" s="6">
        <v>0</v>
      </c>
      <c r="M1692" s="5">
        <v>0</v>
      </c>
      <c r="N1692" s="6">
        <v>0</v>
      </c>
      <c r="O1692" s="5">
        <v>0</v>
      </c>
      <c r="P1692" s="6">
        <v>0</v>
      </c>
      <c r="Q1692" s="5">
        <v>0</v>
      </c>
      <c r="R1692" s="6">
        <v>0</v>
      </c>
      <c r="S1692" s="5">
        <v>0</v>
      </c>
      <c r="T1692" s="6">
        <v>0</v>
      </c>
      <c r="U1692" s="5">
        <v>0</v>
      </c>
      <c r="V1692" s="6">
        <v>0</v>
      </c>
      <c r="W1692" s="5">
        <v>0</v>
      </c>
      <c r="X1692" s="6">
        <v>0</v>
      </c>
      <c r="Y1692" s="5">
        <v>0</v>
      </c>
      <c r="Z1692" s="6">
        <v>0</v>
      </c>
      <c r="AA1692" s="5">
        <v>0</v>
      </c>
      <c r="AB1692" s="6">
        <v>0</v>
      </c>
      <c r="AC1692" s="5">
        <v>0</v>
      </c>
      <c r="AD1692" s="6">
        <v>0</v>
      </c>
      <c r="AE1692" s="5">
        <v>0</v>
      </c>
      <c r="AF1692" s="6">
        <v>0</v>
      </c>
    </row>
    <row r="1693" spans="2:32" x14ac:dyDescent="0.35">
      <c r="B1693" s="1" t="s">
        <v>185</v>
      </c>
      <c r="C1693" s="5">
        <v>7.4000000000000003E-3</v>
      </c>
      <c r="D1693" s="6">
        <v>2.6219999999999999</v>
      </c>
      <c r="E1693" s="5">
        <v>0</v>
      </c>
      <c r="F1693" s="6">
        <v>0</v>
      </c>
      <c r="G1693" s="5">
        <v>0</v>
      </c>
      <c r="H1693" s="6">
        <v>0</v>
      </c>
      <c r="I1693" s="5">
        <v>0</v>
      </c>
      <c r="J1693" s="6">
        <v>0</v>
      </c>
      <c r="K1693" s="5">
        <v>0</v>
      </c>
      <c r="L1693" s="6">
        <v>0</v>
      </c>
      <c r="M1693" s="5">
        <v>0</v>
      </c>
      <c r="N1693" s="6">
        <v>0</v>
      </c>
      <c r="O1693" s="5">
        <v>0</v>
      </c>
      <c r="P1693" s="6">
        <v>0</v>
      </c>
      <c r="Q1693" s="5">
        <v>0</v>
      </c>
      <c r="R1693" s="6">
        <v>0</v>
      </c>
      <c r="S1693" s="5">
        <v>0</v>
      </c>
      <c r="T1693" s="6">
        <v>0</v>
      </c>
      <c r="U1693" s="5">
        <v>0</v>
      </c>
      <c r="V1693" s="6">
        <v>0</v>
      </c>
      <c r="W1693" s="5">
        <v>0</v>
      </c>
      <c r="X1693" s="6">
        <v>0</v>
      </c>
      <c r="Y1693" s="5">
        <v>0</v>
      </c>
      <c r="Z1693" s="6">
        <v>0</v>
      </c>
      <c r="AA1693" s="5">
        <v>6.5500000000000003E-2</v>
      </c>
      <c r="AB1693" s="6">
        <v>2.6219999999999999</v>
      </c>
      <c r="AC1693" s="5">
        <v>0</v>
      </c>
      <c r="AD1693" s="6">
        <v>0</v>
      </c>
      <c r="AE1693" s="5">
        <v>0</v>
      </c>
      <c r="AF1693" s="6">
        <v>0</v>
      </c>
    </row>
    <row r="1694" spans="2:32" x14ac:dyDescent="0.35">
      <c r="B1694" s="1" t="s">
        <v>673</v>
      </c>
      <c r="C1694" s="5">
        <v>0</v>
      </c>
      <c r="D1694" s="6">
        <v>0</v>
      </c>
      <c r="E1694" s="5">
        <v>0</v>
      </c>
      <c r="F1694" s="6">
        <v>0</v>
      </c>
      <c r="G1694" s="5">
        <v>0</v>
      </c>
      <c r="H1694" s="6">
        <v>0</v>
      </c>
      <c r="I1694" s="5">
        <v>0</v>
      </c>
      <c r="J1694" s="6">
        <v>0</v>
      </c>
      <c r="K1694" s="5">
        <v>0</v>
      </c>
      <c r="L1694" s="6">
        <v>0</v>
      </c>
      <c r="M1694" s="5">
        <v>0</v>
      </c>
      <c r="N1694" s="6">
        <v>0</v>
      </c>
      <c r="O1694" s="5">
        <v>0</v>
      </c>
      <c r="P1694" s="6">
        <v>0</v>
      </c>
      <c r="Q1694" s="5">
        <v>0</v>
      </c>
      <c r="R1694" s="6">
        <v>0</v>
      </c>
      <c r="S1694" s="5">
        <v>0</v>
      </c>
      <c r="T1694" s="6">
        <v>0</v>
      </c>
      <c r="U1694" s="5">
        <v>0</v>
      </c>
      <c r="V1694" s="6">
        <v>0</v>
      </c>
      <c r="W1694" s="5">
        <v>0</v>
      </c>
      <c r="X1694" s="6">
        <v>0</v>
      </c>
      <c r="Y1694" s="5">
        <v>0</v>
      </c>
      <c r="Z1694" s="6">
        <v>0</v>
      </c>
      <c r="AA1694" s="5">
        <v>0</v>
      </c>
      <c r="AB1694" s="6">
        <v>0</v>
      </c>
      <c r="AC1694" s="5">
        <v>0</v>
      </c>
      <c r="AD1694" s="6">
        <v>0</v>
      </c>
      <c r="AE1694" s="5">
        <v>0</v>
      </c>
      <c r="AF1694" s="6">
        <v>0</v>
      </c>
    </row>
    <row r="1695" spans="2:32" x14ac:dyDescent="0.35">
      <c r="B1695" s="1" t="s">
        <v>674</v>
      </c>
      <c r="C1695" s="5">
        <v>0</v>
      </c>
      <c r="D1695" s="6">
        <v>0</v>
      </c>
      <c r="E1695" s="5">
        <v>0</v>
      </c>
      <c r="F1695" s="6">
        <v>0</v>
      </c>
      <c r="G1695" s="5">
        <v>0</v>
      </c>
      <c r="H1695" s="6">
        <v>0</v>
      </c>
      <c r="I1695" s="5">
        <v>0</v>
      </c>
      <c r="J1695" s="6">
        <v>0</v>
      </c>
      <c r="K1695" s="5">
        <v>0</v>
      </c>
      <c r="L1695" s="6">
        <v>0</v>
      </c>
      <c r="M1695" s="5">
        <v>0</v>
      </c>
      <c r="N1695" s="6">
        <v>0</v>
      </c>
      <c r="O1695" s="5">
        <v>0</v>
      </c>
      <c r="P1695" s="6">
        <v>0</v>
      </c>
      <c r="Q1695" s="5">
        <v>0</v>
      </c>
      <c r="R1695" s="6">
        <v>0</v>
      </c>
      <c r="S1695" s="5">
        <v>0</v>
      </c>
      <c r="T1695" s="6">
        <v>0</v>
      </c>
      <c r="U1695" s="5">
        <v>0</v>
      </c>
      <c r="V1695" s="6">
        <v>0</v>
      </c>
      <c r="W1695" s="5">
        <v>0</v>
      </c>
      <c r="X1695" s="6">
        <v>0</v>
      </c>
      <c r="Y1695" s="5">
        <v>0</v>
      </c>
      <c r="Z1695" s="6">
        <v>0</v>
      </c>
      <c r="AA1695" s="5">
        <v>0</v>
      </c>
      <c r="AB1695" s="6">
        <v>0</v>
      </c>
      <c r="AC1695" s="5">
        <v>0</v>
      </c>
      <c r="AD1695" s="6">
        <v>0</v>
      </c>
      <c r="AE1695" s="5">
        <v>0</v>
      </c>
      <c r="AF1695" s="6">
        <v>0</v>
      </c>
    </row>
    <row r="1696" spans="2:32" x14ac:dyDescent="0.35">
      <c r="B1696" s="1" t="s">
        <v>675</v>
      </c>
      <c r="C1696" s="5">
        <v>0</v>
      </c>
      <c r="D1696" s="6">
        <v>0</v>
      </c>
      <c r="E1696" s="5">
        <v>0</v>
      </c>
      <c r="F1696" s="6">
        <v>0</v>
      </c>
      <c r="G1696" s="5">
        <v>0</v>
      </c>
      <c r="H1696" s="6">
        <v>0</v>
      </c>
      <c r="I1696" s="5">
        <v>0</v>
      </c>
      <c r="J1696" s="6">
        <v>0</v>
      </c>
      <c r="K1696" s="5">
        <v>0</v>
      </c>
      <c r="L1696" s="6">
        <v>0</v>
      </c>
      <c r="M1696" s="5">
        <v>0</v>
      </c>
      <c r="N1696" s="6">
        <v>0</v>
      </c>
      <c r="O1696" s="5">
        <v>0</v>
      </c>
      <c r="P1696" s="6">
        <v>0</v>
      </c>
      <c r="Q1696" s="5">
        <v>0</v>
      </c>
      <c r="R1696" s="6">
        <v>0</v>
      </c>
      <c r="S1696" s="5">
        <v>0</v>
      </c>
      <c r="T1696" s="6">
        <v>0</v>
      </c>
      <c r="U1696" s="5">
        <v>0</v>
      </c>
      <c r="V1696" s="6">
        <v>0</v>
      </c>
      <c r="W1696" s="5">
        <v>0</v>
      </c>
      <c r="X1696" s="6">
        <v>0</v>
      </c>
      <c r="Y1696" s="5">
        <v>0</v>
      </c>
      <c r="Z1696" s="6">
        <v>0</v>
      </c>
      <c r="AA1696" s="5">
        <v>0</v>
      </c>
      <c r="AB1696" s="6">
        <v>0</v>
      </c>
      <c r="AC1696" s="5">
        <v>0</v>
      </c>
      <c r="AD1696" s="6">
        <v>0</v>
      </c>
      <c r="AE1696" s="5">
        <v>0</v>
      </c>
      <c r="AF1696" s="6">
        <v>0</v>
      </c>
    </row>
    <row r="1697" spans="2:32" x14ac:dyDescent="0.35">
      <c r="B1697" s="1" t="s">
        <v>186</v>
      </c>
      <c r="C1697" s="5">
        <v>0</v>
      </c>
      <c r="D1697" s="6">
        <v>0</v>
      </c>
      <c r="E1697" s="5">
        <v>0</v>
      </c>
      <c r="F1697" s="6">
        <v>0</v>
      </c>
      <c r="G1697" s="5">
        <v>0</v>
      </c>
      <c r="H1697" s="6">
        <v>0</v>
      </c>
      <c r="I1697" s="5">
        <v>0</v>
      </c>
      <c r="J1697" s="6">
        <v>0</v>
      </c>
      <c r="K1697" s="5">
        <v>0</v>
      </c>
      <c r="L1697" s="6">
        <v>0</v>
      </c>
      <c r="M1697" s="5">
        <v>0</v>
      </c>
      <c r="N1697" s="6">
        <v>0</v>
      </c>
      <c r="O1697" s="5">
        <v>0</v>
      </c>
      <c r="P1697" s="6">
        <v>0</v>
      </c>
      <c r="Q1697" s="5">
        <v>0</v>
      </c>
      <c r="R1697" s="6">
        <v>0</v>
      </c>
      <c r="S1697" s="5">
        <v>0</v>
      </c>
      <c r="T1697" s="6">
        <v>0</v>
      </c>
      <c r="U1697" s="5">
        <v>0</v>
      </c>
      <c r="V1697" s="6">
        <v>0</v>
      </c>
      <c r="W1697" s="5">
        <v>0</v>
      </c>
      <c r="X1697" s="6">
        <v>0</v>
      </c>
      <c r="Y1697" s="5">
        <v>0</v>
      </c>
      <c r="Z1697" s="6">
        <v>0</v>
      </c>
      <c r="AA1697" s="5">
        <v>0</v>
      </c>
      <c r="AB1697" s="6">
        <v>0</v>
      </c>
      <c r="AC1697" s="5">
        <v>0</v>
      </c>
      <c r="AD1697" s="6">
        <v>0</v>
      </c>
      <c r="AE1697" s="5">
        <v>0</v>
      </c>
      <c r="AF1697" s="6">
        <v>0</v>
      </c>
    </row>
    <row r="1698" spans="2:32" x14ac:dyDescent="0.35">
      <c r="B1698" s="1" t="s">
        <v>676</v>
      </c>
      <c r="C1698" s="5">
        <v>0</v>
      </c>
      <c r="D1698" s="6">
        <v>0</v>
      </c>
      <c r="E1698" s="5">
        <v>0</v>
      </c>
      <c r="F1698" s="6">
        <v>0</v>
      </c>
      <c r="G1698" s="5">
        <v>0</v>
      </c>
      <c r="H1698" s="6">
        <v>0</v>
      </c>
      <c r="I1698" s="5">
        <v>0</v>
      </c>
      <c r="J1698" s="6">
        <v>0</v>
      </c>
      <c r="K1698" s="5">
        <v>0</v>
      </c>
      <c r="L1698" s="6">
        <v>0</v>
      </c>
      <c r="M1698" s="5">
        <v>0</v>
      </c>
      <c r="N1698" s="6">
        <v>0</v>
      </c>
      <c r="O1698" s="5">
        <v>0</v>
      </c>
      <c r="P1698" s="6">
        <v>0</v>
      </c>
      <c r="Q1698" s="5">
        <v>0</v>
      </c>
      <c r="R1698" s="6">
        <v>0</v>
      </c>
      <c r="S1698" s="5">
        <v>0</v>
      </c>
      <c r="T1698" s="6">
        <v>0</v>
      </c>
      <c r="U1698" s="5">
        <v>0</v>
      </c>
      <c r="V1698" s="6">
        <v>0</v>
      </c>
      <c r="W1698" s="5">
        <v>0</v>
      </c>
      <c r="X1698" s="6">
        <v>0</v>
      </c>
      <c r="Y1698" s="5">
        <v>0</v>
      </c>
      <c r="Z1698" s="6">
        <v>0</v>
      </c>
      <c r="AA1698" s="5">
        <v>0</v>
      </c>
      <c r="AB1698" s="6">
        <v>0</v>
      </c>
      <c r="AC1698" s="5">
        <v>0</v>
      </c>
      <c r="AD1698" s="6">
        <v>0</v>
      </c>
      <c r="AE1698" s="5">
        <v>0</v>
      </c>
      <c r="AF1698" s="6">
        <v>0</v>
      </c>
    </row>
    <row r="1699" spans="2:32" x14ac:dyDescent="0.35">
      <c r="B1699" s="1" t="s">
        <v>677</v>
      </c>
      <c r="C1699" s="5">
        <v>1.6000000000000001E-3</v>
      </c>
      <c r="D1699" s="6">
        <v>0.56799999999999995</v>
      </c>
      <c r="E1699" s="5">
        <v>0</v>
      </c>
      <c r="F1699" s="6">
        <v>0</v>
      </c>
      <c r="G1699" s="5">
        <v>0</v>
      </c>
      <c r="H1699" s="6">
        <v>0</v>
      </c>
      <c r="I1699" s="5">
        <v>0</v>
      </c>
      <c r="J1699" s="6">
        <v>0</v>
      </c>
      <c r="K1699" s="5">
        <v>0</v>
      </c>
      <c r="L1699" s="6">
        <v>0</v>
      </c>
      <c r="M1699" s="5">
        <v>0</v>
      </c>
      <c r="N1699" s="6">
        <v>0</v>
      </c>
      <c r="O1699" s="5">
        <v>0</v>
      </c>
      <c r="P1699" s="6">
        <v>0</v>
      </c>
      <c r="Q1699" s="5">
        <v>0</v>
      </c>
      <c r="R1699" s="6">
        <v>0</v>
      </c>
      <c r="S1699" s="5">
        <v>0</v>
      </c>
      <c r="T1699" s="6">
        <v>0</v>
      </c>
      <c r="U1699" s="5">
        <v>0</v>
      </c>
      <c r="V1699" s="6">
        <v>0</v>
      </c>
      <c r="W1699" s="5">
        <v>0</v>
      </c>
      <c r="X1699" s="6">
        <v>0</v>
      </c>
      <c r="Y1699" s="5">
        <v>2.0119999999999999E-2</v>
      </c>
      <c r="Z1699" s="6">
        <v>0.56799999999999995</v>
      </c>
      <c r="AA1699" s="5">
        <v>0</v>
      </c>
      <c r="AB1699" s="6">
        <v>0</v>
      </c>
      <c r="AC1699" s="5">
        <v>0</v>
      </c>
      <c r="AD1699" s="6">
        <v>0</v>
      </c>
      <c r="AE1699" s="5">
        <v>0</v>
      </c>
      <c r="AF1699" s="6">
        <v>0</v>
      </c>
    </row>
    <row r="1700" spans="2:32" x14ac:dyDescent="0.35">
      <c r="B1700" s="1" t="s">
        <v>678</v>
      </c>
      <c r="C1700" s="5">
        <v>0</v>
      </c>
      <c r="D1700" s="6">
        <v>0</v>
      </c>
      <c r="E1700" s="5">
        <v>0</v>
      </c>
      <c r="F1700" s="6">
        <v>0</v>
      </c>
      <c r="G1700" s="5">
        <v>0</v>
      </c>
      <c r="H1700" s="6">
        <v>0</v>
      </c>
      <c r="I1700" s="5">
        <v>0</v>
      </c>
      <c r="J1700" s="6">
        <v>0</v>
      </c>
      <c r="K1700" s="5">
        <v>0</v>
      </c>
      <c r="L1700" s="6">
        <v>0</v>
      </c>
      <c r="M1700" s="5">
        <v>0</v>
      </c>
      <c r="N1700" s="6">
        <v>0</v>
      </c>
      <c r="O1700" s="5">
        <v>0</v>
      </c>
      <c r="P1700" s="6">
        <v>0</v>
      </c>
      <c r="Q1700" s="5">
        <v>0</v>
      </c>
      <c r="R1700" s="6">
        <v>0</v>
      </c>
      <c r="S1700" s="5">
        <v>0</v>
      </c>
      <c r="T1700" s="6">
        <v>0</v>
      </c>
      <c r="U1700" s="5">
        <v>0</v>
      </c>
      <c r="V1700" s="6">
        <v>0</v>
      </c>
      <c r="W1700" s="5">
        <v>0</v>
      </c>
      <c r="X1700" s="6">
        <v>0</v>
      </c>
      <c r="Y1700" s="5">
        <v>0</v>
      </c>
      <c r="Z1700" s="6">
        <v>0</v>
      </c>
      <c r="AA1700" s="5">
        <v>0</v>
      </c>
      <c r="AB1700" s="6">
        <v>0</v>
      </c>
      <c r="AC1700" s="5">
        <v>0</v>
      </c>
      <c r="AD1700" s="6">
        <v>0</v>
      </c>
      <c r="AE1700" s="5">
        <v>0</v>
      </c>
      <c r="AF1700" s="6">
        <v>0</v>
      </c>
    </row>
    <row r="1701" spans="2:32" x14ac:dyDescent="0.35">
      <c r="B1701" s="1" t="s">
        <v>679</v>
      </c>
      <c r="C1701" s="5">
        <v>0</v>
      </c>
      <c r="D1701" s="6">
        <v>0</v>
      </c>
      <c r="E1701" s="5">
        <v>0</v>
      </c>
      <c r="F1701" s="6">
        <v>0</v>
      </c>
      <c r="G1701" s="5">
        <v>0</v>
      </c>
      <c r="H1701" s="6">
        <v>0</v>
      </c>
      <c r="I1701" s="5">
        <v>0</v>
      </c>
      <c r="J1701" s="6">
        <v>0</v>
      </c>
      <c r="K1701" s="5">
        <v>0</v>
      </c>
      <c r="L1701" s="6">
        <v>0</v>
      </c>
      <c r="M1701" s="5">
        <v>0</v>
      </c>
      <c r="N1701" s="6">
        <v>0</v>
      </c>
      <c r="O1701" s="5">
        <v>0</v>
      </c>
      <c r="P1701" s="6">
        <v>0</v>
      </c>
      <c r="Q1701" s="5">
        <v>0</v>
      </c>
      <c r="R1701" s="6">
        <v>0</v>
      </c>
      <c r="S1701" s="5">
        <v>0</v>
      </c>
      <c r="T1701" s="6">
        <v>0</v>
      </c>
      <c r="U1701" s="5">
        <v>0</v>
      </c>
      <c r="V1701" s="6">
        <v>0</v>
      </c>
      <c r="W1701" s="5">
        <v>0</v>
      </c>
      <c r="X1701" s="6">
        <v>0</v>
      </c>
      <c r="Y1701" s="5">
        <v>0</v>
      </c>
      <c r="Z1701" s="6">
        <v>0</v>
      </c>
      <c r="AA1701" s="5">
        <v>0</v>
      </c>
      <c r="AB1701" s="6">
        <v>0</v>
      </c>
      <c r="AC1701" s="5">
        <v>0</v>
      </c>
      <c r="AD1701" s="6">
        <v>0</v>
      </c>
      <c r="AE1701" s="5">
        <v>0</v>
      </c>
      <c r="AF1701" s="6">
        <v>0</v>
      </c>
    </row>
    <row r="1702" spans="2:32" x14ac:dyDescent="0.35">
      <c r="B1702" s="2" t="s">
        <v>13</v>
      </c>
    </row>
    <row r="1703" spans="2:32" x14ac:dyDescent="0.35">
      <c r="B1703" s="1" t="s">
        <v>187</v>
      </c>
      <c r="C1703" s="5">
        <v>0</v>
      </c>
      <c r="D1703" s="6">
        <v>0</v>
      </c>
      <c r="E1703" s="5">
        <v>0</v>
      </c>
      <c r="F1703" s="6">
        <v>0</v>
      </c>
      <c r="G1703" s="5">
        <v>0</v>
      </c>
      <c r="H1703" s="6">
        <v>0</v>
      </c>
      <c r="I1703" s="5">
        <v>0</v>
      </c>
      <c r="J1703" s="6">
        <v>0</v>
      </c>
      <c r="K1703" s="5">
        <v>0</v>
      </c>
      <c r="L1703" s="6">
        <v>0</v>
      </c>
      <c r="M1703" s="5">
        <v>0</v>
      </c>
      <c r="N1703" s="6">
        <v>0</v>
      </c>
      <c r="O1703" s="5">
        <v>0</v>
      </c>
      <c r="P1703" s="6">
        <v>0</v>
      </c>
      <c r="Q1703" s="5">
        <v>0</v>
      </c>
      <c r="R1703" s="6">
        <v>0</v>
      </c>
      <c r="S1703" s="5">
        <v>0</v>
      </c>
      <c r="T1703" s="6">
        <v>0</v>
      </c>
      <c r="U1703" s="5">
        <v>0</v>
      </c>
      <c r="V1703" s="6">
        <v>0</v>
      </c>
      <c r="W1703" s="5">
        <v>0</v>
      </c>
      <c r="X1703" s="6">
        <v>0</v>
      </c>
      <c r="Y1703" s="5">
        <v>0</v>
      </c>
      <c r="Z1703" s="6">
        <v>0</v>
      </c>
      <c r="AA1703" s="5">
        <v>0</v>
      </c>
      <c r="AB1703" s="6">
        <v>0</v>
      </c>
      <c r="AC1703" s="5">
        <v>0</v>
      </c>
      <c r="AD1703" s="6">
        <v>0</v>
      </c>
      <c r="AE1703" s="5">
        <v>0</v>
      </c>
      <c r="AF1703" s="6">
        <v>0</v>
      </c>
    </row>
    <row r="1704" spans="2:32" x14ac:dyDescent="0.35">
      <c r="B1704" s="1" t="s">
        <v>188</v>
      </c>
      <c r="C1704" s="5">
        <v>0</v>
      </c>
      <c r="D1704" s="6">
        <v>0</v>
      </c>
      <c r="E1704" s="5">
        <v>0</v>
      </c>
      <c r="F1704" s="6">
        <v>0</v>
      </c>
      <c r="G1704" s="5">
        <v>0</v>
      </c>
      <c r="H1704" s="6">
        <v>0</v>
      </c>
      <c r="I1704" s="5">
        <v>0</v>
      </c>
      <c r="J1704" s="6">
        <v>0</v>
      </c>
      <c r="K1704" s="5">
        <v>0</v>
      </c>
      <c r="L1704" s="6">
        <v>0</v>
      </c>
      <c r="M1704" s="5">
        <v>0</v>
      </c>
      <c r="N1704" s="6">
        <v>0</v>
      </c>
      <c r="O1704" s="5">
        <v>0</v>
      </c>
      <c r="P1704" s="6">
        <v>0</v>
      </c>
      <c r="Q1704" s="5">
        <v>0</v>
      </c>
      <c r="R1704" s="6">
        <v>0</v>
      </c>
      <c r="S1704" s="5">
        <v>0</v>
      </c>
      <c r="T1704" s="6">
        <v>0</v>
      </c>
      <c r="U1704" s="5">
        <v>0</v>
      </c>
      <c r="V1704" s="6">
        <v>0</v>
      </c>
      <c r="W1704" s="5">
        <v>0</v>
      </c>
      <c r="X1704" s="6">
        <v>0</v>
      </c>
      <c r="Y1704" s="5">
        <v>0</v>
      </c>
      <c r="Z1704" s="6">
        <v>0</v>
      </c>
      <c r="AA1704" s="5">
        <v>0</v>
      </c>
      <c r="AB1704" s="6">
        <v>0</v>
      </c>
      <c r="AC1704" s="5">
        <v>0</v>
      </c>
      <c r="AD1704" s="6">
        <v>0</v>
      </c>
      <c r="AE1704" s="5">
        <v>0</v>
      </c>
      <c r="AF1704" s="6">
        <v>0</v>
      </c>
    </row>
    <row r="1705" spans="2:32" x14ac:dyDescent="0.35">
      <c r="B1705" s="1" t="s">
        <v>680</v>
      </c>
      <c r="C1705" s="5">
        <v>0</v>
      </c>
      <c r="D1705" s="6">
        <v>0</v>
      </c>
      <c r="E1705" s="5">
        <v>0</v>
      </c>
      <c r="F1705" s="6">
        <v>0</v>
      </c>
      <c r="G1705" s="5">
        <v>0</v>
      </c>
      <c r="H1705" s="6">
        <v>0</v>
      </c>
      <c r="I1705" s="5">
        <v>0</v>
      </c>
      <c r="J1705" s="6">
        <v>0</v>
      </c>
      <c r="K1705" s="5">
        <v>0</v>
      </c>
      <c r="L1705" s="6">
        <v>0</v>
      </c>
      <c r="M1705" s="5">
        <v>0</v>
      </c>
      <c r="N1705" s="6">
        <v>0</v>
      </c>
      <c r="O1705" s="5">
        <v>0</v>
      </c>
      <c r="P1705" s="6">
        <v>0</v>
      </c>
      <c r="Q1705" s="5">
        <v>0</v>
      </c>
      <c r="R1705" s="6">
        <v>0</v>
      </c>
      <c r="S1705" s="5">
        <v>0</v>
      </c>
      <c r="T1705" s="6">
        <v>0</v>
      </c>
      <c r="U1705" s="5">
        <v>0</v>
      </c>
      <c r="V1705" s="6">
        <v>0</v>
      </c>
      <c r="W1705" s="5">
        <v>0</v>
      </c>
      <c r="X1705" s="6">
        <v>0</v>
      </c>
      <c r="Y1705" s="5">
        <v>0</v>
      </c>
      <c r="Z1705" s="6">
        <v>0</v>
      </c>
      <c r="AA1705" s="5">
        <v>0</v>
      </c>
      <c r="AB1705" s="6">
        <v>0</v>
      </c>
      <c r="AC1705" s="5">
        <v>0</v>
      </c>
      <c r="AD1705" s="6">
        <v>0</v>
      </c>
      <c r="AE1705" s="5">
        <v>0</v>
      </c>
      <c r="AF1705" s="6">
        <v>0</v>
      </c>
    </row>
    <row r="1706" spans="2:32" x14ac:dyDescent="0.35">
      <c r="B1706" s="1" t="s">
        <v>681</v>
      </c>
      <c r="C1706" s="5">
        <v>0</v>
      </c>
      <c r="D1706" s="6">
        <v>0</v>
      </c>
      <c r="E1706" s="5">
        <v>0</v>
      </c>
      <c r="F1706" s="6">
        <v>0</v>
      </c>
      <c r="G1706" s="5">
        <v>0</v>
      </c>
      <c r="H1706" s="6">
        <v>0</v>
      </c>
      <c r="I1706" s="5">
        <v>0</v>
      </c>
      <c r="J1706" s="6">
        <v>0</v>
      </c>
      <c r="K1706" s="5">
        <v>0</v>
      </c>
      <c r="L1706" s="6">
        <v>0</v>
      </c>
      <c r="M1706" s="5">
        <v>0</v>
      </c>
      <c r="N1706" s="6">
        <v>0</v>
      </c>
      <c r="O1706" s="5">
        <v>0</v>
      </c>
      <c r="P1706" s="6">
        <v>0</v>
      </c>
      <c r="Q1706" s="5">
        <v>0</v>
      </c>
      <c r="R1706" s="6">
        <v>0</v>
      </c>
      <c r="S1706" s="5">
        <v>0</v>
      </c>
      <c r="T1706" s="6">
        <v>0</v>
      </c>
      <c r="U1706" s="5">
        <v>0</v>
      </c>
      <c r="V1706" s="6">
        <v>0</v>
      </c>
      <c r="W1706" s="5">
        <v>0</v>
      </c>
      <c r="X1706" s="6">
        <v>0</v>
      </c>
      <c r="Y1706" s="5">
        <v>0</v>
      </c>
      <c r="Z1706" s="6">
        <v>0</v>
      </c>
      <c r="AA1706" s="5">
        <v>0</v>
      </c>
      <c r="AB1706" s="6">
        <v>0</v>
      </c>
      <c r="AC1706" s="5">
        <v>0</v>
      </c>
      <c r="AD1706" s="6">
        <v>0</v>
      </c>
      <c r="AE1706" s="5">
        <v>0</v>
      </c>
      <c r="AF1706" s="6">
        <v>0</v>
      </c>
    </row>
    <row r="1707" spans="2:32" x14ac:dyDescent="0.35">
      <c r="B1707" s="1" t="s">
        <v>682</v>
      </c>
      <c r="C1707" s="5">
        <v>5.3060000000000003E-2</v>
      </c>
      <c r="D1707" s="6">
        <v>18.797999999999998</v>
      </c>
      <c r="E1707" s="5">
        <v>0</v>
      </c>
      <c r="F1707" s="6">
        <v>0</v>
      </c>
      <c r="G1707" s="5">
        <v>0</v>
      </c>
      <c r="H1707" s="6">
        <v>0</v>
      </c>
      <c r="I1707" s="5">
        <v>0</v>
      </c>
      <c r="J1707" s="6">
        <v>0</v>
      </c>
      <c r="K1707" s="5">
        <v>0</v>
      </c>
      <c r="L1707" s="6">
        <v>0</v>
      </c>
      <c r="M1707" s="5">
        <v>0</v>
      </c>
      <c r="N1707" s="6">
        <v>0</v>
      </c>
      <c r="O1707" s="5">
        <v>0</v>
      </c>
      <c r="P1707" s="6">
        <v>0</v>
      </c>
      <c r="Q1707" s="5">
        <v>0</v>
      </c>
      <c r="R1707" s="6">
        <v>0</v>
      </c>
      <c r="S1707" s="5">
        <v>0</v>
      </c>
      <c r="T1707" s="6">
        <v>0</v>
      </c>
      <c r="U1707" s="5">
        <v>0</v>
      </c>
      <c r="V1707" s="6">
        <v>0</v>
      </c>
      <c r="W1707" s="5">
        <v>0</v>
      </c>
      <c r="X1707" s="6">
        <v>0</v>
      </c>
      <c r="Y1707" s="5">
        <v>0</v>
      </c>
      <c r="Z1707" s="6">
        <v>0</v>
      </c>
      <c r="AA1707" s="5">
        <v>9.7879999999999995E-2</v>
      </c>
      <c r="AB1707" s="6">
        <v>3.9180000000000001</v>
      </c>
      <c r="AC1707" s="5">
        <v>0.26574999999999999</v>
      </c>
      <c r="AD1707" s="6">
        <v>14.881</v>
      </c>
      <c r="AE1707" s="5">
        <v>0</v>
      </c>
      <c r="AF1707" s="6">
        <v>0</v>
      </c>
    </row>
    <row r="1708" spans="2:32" x14ac:dyDescent="0.35">
      <c r="B1708" s="1" t="s">
        <v>683</v>
      </c>
      <c r="C1708" s="5">
        <v>0</v>
      </c>
      <c r="D1708" s="6">
        <v>0</v>
      </c>
      <c r="E1708" s="5">
        <v>0</v>
      </c>
      <c r="F1708" s="6">
        <v>0</v>
      </c>
      <c r="G1708" s="5">
        <v>0</v>
      </c>
      <c r="H1708" s="6">
        <v>0</v>
      </c>
      <c r="I1708" s="5">
        <v>0</v>
      </c>
      <c r="J1708" s="6">
        <v>0</v>
      </c>
      <c r="K1708" s="5">
        <v>0</v>
      </c>
      <c r="L1708" s="6">
        <v>0</v>
      </c>
      <c r="M1708" s="5">
        <v>0</v>
      </c>
      <c r="N1708" s="6">
        <v>0</v>
      </c>
      <c r="O1708" s="5">
        <v>0</v>
      </c>
      <c r="P1708" s="6">
        <v>0</v>
      </c>
      <c r="Q1708" s="5">
        <v>0</v>
      </c>
      <c r="R1708" s="6">
        <v>0</v>
      </c>
      <c r="S1708" s="5">
        <v>0</v>
      </c>
      <c r="T1708" s="6">
        <v>0</v>
      </c>
      <c r="U1708" s="5">
        <v>0</v>
      </c>
      <c r="V1708" s="6">
        <v>0</v>
      </c>
      <c r="W1708" s="5">
        <v>0</v>
      </c>
      <c r="X1708" s="6">
        <v>0</v>
      </c>
      <c r="Y1708" s="5">
        <v>0</v>
      </c>
      <c r="Z1708" s="6">
        <v>0</v>
      </c>
      <c r="AA1708" s="5">
        <v>0</v>
      </c>
      <c r="AB1708" s="6">
        <v>0</v>
      </c>
      <c r="AC1708" s="5">
        <v>0</v>
      </c>
      <c r="AD1708" s="6">
        <v>0</v>
      </c>
      <c r="AE1708" s="5">
        <v>0</v>
      </c>
      <c r="AF1708" s="6">
        <v>0</v>
      </c>
    </row>
    <row r="1709" spans="2:32" x14ac:dyDescent="0.35">
      <c r="B1709" s="1" t="s">
        <v>684</v>
      </c>
      <c r="C1709" s="5">
        <v>0</v>
      </c>
      <c r="D1709" s="6">
        <v>0</v>
      </c>
      <c r="E1709" s="5">
        <v>0</v>
      </c>
      <c r="F1709" s="6">
        <v>0</v>
      </c>
      <c r="G1709" s="5">
        <v>0</v>
      </c>
      <c r="H1709" s="6">
        <v>0</v>
      </c>
      <c r="I1709" s="5">
        <v>0</v>
      </c>
      <c r="J1709" s="6">
        <v>0</v>
      </c>
      <c r="K1709" s="5">
        <v>0</v>
      </c>
      <c r="L1709" s="6">
        <v>0</v>
      </c>
      <c r="M1709" s="5">
        <v>0</v>
      </c>
      <c r="N1709" s="6">
        <v>0</v>
      </c>
      <c r="O1709" s="5">
        <v>0</v>
      </c>
      <c r="P1709" s="6">
        <v>0</v>
      </c>
      <c r="Q1709" s="5">
        <v>0</v>
      </c>
      <c r="R1709" s="6">
        <v>0</v>
      </c>
      <c r="S1709" s="5">
        <v>0</v>
      </c>
      <c r="T1709" s="6">
        <v>0</v>
      </c>
      <c r="U1709" s="5">
        <v>0</v>
      </c>
      <c r="V1709" s="6">
        <v>0</v>
      </c>
      <c r="W1709" s="5">
        <v>0</v>
      </c>
      <c r="X1709" s="6">
        <v>0</v>
      </c>
      <c r="Y1709" s="5">
        <v>0</v>
      </c>
      <c r="Z1709" s="6">
        <v>0</v>
      </c>
      <c r="AA1709" s="5">
        <v>0</v>
      </c>
      <c r="AB1709" s="6">
        <v>0</v>
      </c>
      <c r="AC1709" s="5">
        <v>0</v>
      </c>
      <c r="AD1709" s="6">
        <v>0</v>
      </c>
      <c r="AE1709" s="5">
        <v>0</v>
      </c>
      <c r="AF1709" s="6">
        <v>0</v>
      </c>
    </row>
    <row r="1710" spans="2:32" x14ac:dyDescent="0.35">
      <c r="B1710" s="1" t="s">
        <v>196</v>
      </c>
      <c r="C1710" s="5">
        <v>0</v>
      </c>
      <c r="D1710" s="6">
        <v>0</v>
      </c>
      <c r="E1710" s="5">
        <v>0</v>
      </c>
      <c r="F1710" s="6">
        <v>0</v>
      </c>
      <c r="G1710" s="5">
        <v>0</v>
      </c>
      <c r="H1710" s="6">
        <v>0</v>
      </c>
      <c r="I1710" s="5">
        <v>0</v>
      </c>
      <c r="J1710" s="6">
        <v>0</v>
      </c>
      <c r="K1710" s="5">
        <v>0</v>
      </c>
      <c r="L1710" s="6">
        <v>0</v>
      </c>
      <c r="M1710" s="5">
        <v>0</v>
      </c>
      <c r="N1710" s="6">
        <v>0</v>
      </c>
      <c r="O1710" s="5">
        <v>0</v>
      </c>
      <c r="P1710" s="6">
        <v>0</v>
      </c>
      <c r="Q1710" s="5">
        <v>0</v>
      </c>
      <c r="R1710" s="6">
        <v>0</v>
      </c>
      <c r="S1710" s="5">
        <v>0</v>
      </c>
      <c r="T1710" s="6">
        <v>0</v>
      </c>
      <c r="U1710" s="5">
        <v>0</v>
      </c>
      <c r="V1710" s="6">
        <v>0</v>
      </c>
      <c r="W1710" s="5">
        <v>0</v>
      </c>
      <c r="X1710" s="6">
        <v>0</v>
      </c>
      <c r="Y1710" s="5">
        <v>0</v>
      </c>
      <c r="Z1710" s="6">
        <v>0</v>
      </c>
      <c r="AA1710" s="5">
        <v>0</v>
      </c>
      <c r="AB1710" s="6">
        <v>0</v>
      </c>
      <c r="AC1710" s="5">
        <v>0</v>
      </c>
      <c r="AD1710" s="6">
        <v>0</v>
      </c>
      <c r="AE1710" s="5">
        <v>0</v>
      </c>
      <c r="AF1710" s="6">
        <v>0</v>
      </c>
    </row>
    <row r="1711" spans="2:32" x14ac:dyDescent="0.35">
      <c r="B1711" s="1" t="s">
        <v>201</v>
      </c>
      <c r="C1711" s="5">
        <v>0</v>
      </c>
      <c r="D1711" s="6">
        <v>0</v>
      </c>
      <c r="E1711" s="5">
        <v>0</v>
      </c>
      <c r="F1711" s="6">
        <v>0</v>
      </c>
      <c r="G1711" s="5">
        <v>0</v>
      </c>
      <c r="H1711" s="6">
        <v>0</v>
      </c>
      <c r="I1711" s="5">
        <v>0</v>
      </c>
      <c r="J1711" s="6">
        <v>0</v>
      </c>
      <c r="K1711" s="5">
        <v>0</v>
      </c>
      <c r="L1711" s="6">
        <v>0</v>
      </c>
      <c r="M1711" s="5">
        <v>0</v>
      </c>
      <c r="N1711" s="6">
        <v>0</v>
      </c>
      <c r="O1711" s="5">
        <v>0</v>
      </c>
      <c r="P1711" s="6">
        <v>0</v>
      </c>
      <c r="Q1711" s="5">
        <v>0</v>
      </c>
      <c r="R1711" s="6">
        <v>0</v>
      </c>
      <c r="S1711" s="5">
        <v>0</v>
      </c>
      <c r="T1711" s="6">
        <v>0</v>
      </c>
      <c r="U1711" s="5">
        <v>0</v>
      </c>
      <c r="V1711" s="6">
        <v>0</v>
      </c>
      <c r="W1711" s="5">
        <v>0</v>
      </c>
      <c r="X1711" s="6">
        <v>0</v>
      </c>
      <c r="Y1711" s="5">
        <v>0</v>
      </c>
      <c r="Z1711" s="6">
        <v>0</v>
      </c>
      <c r="AA1711" s="5">
        <v>0</v>
      </c>
      <c r="AB1711" s="6">
        <v>0</v>
      </c>
      <c r="AC1711" s="5">
        <v>0</v>
      </c>
      <c r="AD1711" s="6">
        <v>0</v>
      </c>
      <c r="AE1711" s="5">
        <v>0</v>
      </c>
      <c r="AF1711" s="6">
        <v>0</v>
      </c>
    </row>
    <row r="1712" spans="2:32" x14ac:dyDescent="0.35">
      <c r="B1712" s="1" t="s">
        <v>202</v>
      </c>
      <c r="C1712" s="5">
        <v>0</v>
      </c>
      <c r="D1712" s="6">
        <v>0</v>
      </c>
      <c r="E1712" s="5">
        <v>0</v>
      </c>
      <c r="F1712" s="6">
        <v>0</v>
      </c>
      <c r="G1712" s="5">
        <v>0</v>
      </c>
      <c r="H1712" s="6">
        <v>0</v>
      </c>
      <c r="I1712" s="5">
        <v>0</v>
      </c>
      <c r="J1712" s="6">
        <v>0</v>
      </c>
      <c r="K1712" s="5">
        <v>0</v>
      </c>
      <c r="L1712" s="6">
        <v>0</v>
      </c>
      <c r="M1712" s="5">
        <v>0</v>
      </c>
      <c r="N1712" s="6">
        <v>0</v>
      </c>
      <c r="O1712" s="5">
        <v>0</v>
      </c>
      <c r="P1712" s="6">
        <v>0</v>
      </c>
      <c r="Q1712" s="5">
        <v>0</v>
      </c>
      <c r="R1712" s="6">
        <v>0</v>
      </c>
      <c r="S1712" s="5">
        <v>0</v>
      </c>
      <c r="T1712" s="6">
        <v>0</v>
      </c>
      <c r="U1712" s="5">
        <v>0</v>
      </c>
      <c r="V1712" s="6">
        <v>0</v>
      </c>
      <c r="W1712" s="5">
        <v>0</v>
      </c>
      <c r="X1712" s="6">
        <v>0</v>
      </c>
      <c r="Y1712" s="5">
        <v>0</v>
      </c>
      <c r="Z1712" s="6">
        <v>0</v>
      </c>
      <c r="AA1712" s="5">
        <v>0</v>
      </c>
      <c r="AB1712" s="6">
        <v>0</v>
      </c>
      <c r="AC1712" s="5">
        <v>0</v>
      </c>
      <c r="AD1712" s="6">
        <v>0</v>
      </c>
      <c r="AE1712" s="5">
        <v>0</v>
      </c>
      <c r="AF1712" s="6">
        <v>0</v>
      </c>
    </row>
    <row r="1713" spans="2:32" x14ac:dyDescent="0.35">
      <c r="B1713" s="1" t="s">
        <v>685</v>
      </c>
      <c r="C1713" s="5">
        <v>0</v>
      </c>
      <c r="D1713" s="6">
        <v>0</v>
      </c>
      <c r="E1713" s="5">
        <v>0</v>
      </c>
      <c r="F1713" s="6">
        <v>0</v>
      </c>
      <c r="G1713" s="5">
        <v>0</v>
      </c>
      <c r="H1713" s="6">
        <v>0</v>
      </c>
      <c r="I1713" s="5">
        <v>0</v>
      </c>
      <c r="J1713" s="6">
        <v>0</v>
      </c>
      <c r="K1713" s="5">
        <v>0</v>
      </c>
      <c r="L1713" s="6">
        <v>0</v>
      </c>
      <c r="M1713" s="5">
        <v>0</v>
      </c>
      <c r="N1713" s="6">
        <v>0</v>
      </c>
      <c r="O1713" s="5">
        <v>0</v>
      </c>
      <c r="P1713" s="6">
        <v>0</v>
      </c>
      <c r="Q1713" s="5">
        <v>0</v>
      </c>
      <c r="R1713" s="6">
        <v>0</v>
      </c>
      <c r="S1713" s="5">
        <v>0</v>
      </c>
      <c r="T1713" s="6">
        <v>0</v>
      </c>
      <c r="U1713" s="5">
        <v>0</v>
      </c>
      <c r="V1713" s="6">
        <v>0</v>
      </c>
      <c r="W1713" s="5">
        <v>0</v>
      </c>
      <c r="X1713" s="6">
        <v>0</v>
      </c>
      <c r="Y1713" s="5">
        <v>0</v>
      </c>
      <c r="Z1713" s="6">
        <v>0</v>
      </c>
      <c r="AA1713" s="5">
        <v>0</v>
      </c>
      <c r="AB1713" s="6">
        <v>0</v>
      </c>
      <c r="AC1713" s="5">
        <v>0</v>
      </c>
      <c r="AD1713" s="6">
        <v>0</v>
      </c>
      <c r="AE1713" s="5">
        <v>0</v>
      </c>
      <c r="AF1713" s="6">
        <v>0</v>
      </c>
    </row>
    <row r="1714" spans="2:32" x14ac:dyDescent="0.35">
      <c r="B1714" s="1" t="s">
        <v>686</v>
      </c>
      <c r="C1714" s="5">
        <v>0</v>
      </c>
      <c r="D1714" s="6">
        <v>0</v>
      </c>
      <c r="E1714" s="5">
        <v>0</v>
      </c>
      <c r="F1714" s="6">
        <v>0</v>
      </c>
      <c r="G1714" s="5">
        <v>0</v>
      </c>
      <c r="H1714" s="6">
        <v>0</v>
      </c>
      <c r="I1714" s="5">
        <v>0</v>
      </c>
      <c r="J1714" s="6">
        <v>0</v>
      </c>
      <c r="K1714" s="5">
        <v>0</v>
      </c>
      <c r="L1714" s="6">
        <v>0</v>
      </c>
      <c r="M1714" s="5">
        <v>0</v>
      </c>
      <c r="N1714" s="6">
        <v>0</v>
      </c>
      <c r="O1714" s="5">
        <v>0</v>
      </c>
      <c r="P1714" s="6">
        <v>0</v>
      </c>
      <c r="Q1714" s="5">
        <v>0</v>
      </c>
      <c r="R1714" s="6">
        <v>0</v>
      </c>
      <c r="S1714" s="5">
        <v>0</v>
      </c>
      <c r="T1714" s="6">
        <v>0</v>
      </c>
      <c r="U1714" s="5">
        <v>0</v>
      </c>
      <c r="V1714" s="6">
        <v>0</v>
      </c>
      <c r="W1714" s="5">
        <v>0</v>
      </c>
      <c r="X1714" s="6">
        <v>0</v>
      </c>
      <c r="Y1714" s="5">
        <v>0</v>
      </c>
      <c r="Z1714" s="6">
        <v>0</v>
      </c>
      <c r="AA1714" s="5">
        <v>0</v>
      </c>
      <c r="AB1714" s="6">
        <v>0</v>
      </c>
      <c r="AC1714" s="5">
        <v>0</v>
      </c>
      <c r="AD1714" s="6">
        <v>0</v>
      </c>
      <c r="AE1714" s="5">
        <v>0</v>
      </c>
      <c r="AF1714" s="6">
        <v>0</v>
      </c>
    </row>
    <row r="1715" spans="2:32" x14ac:dyDescent="0.35">
      <c r="B1715" s="1" t="s">
        <v>207</v>
      </c>
      <c r="C1715" s="5">
        <v>2.3600000000000001E-3</v>
      </c>
      <c r="D1715" s="6">
        <v>0.83699999999999997</v>
      </c>
      <c r="E1715" s="5">
        <v>0</v>
      </c>
      <c r="F1715" s="6">
        <v>0</v>
      </c>
      <c r="G1715" s="5">
        <v>0</v>
      </c>
      <c r="H1715" s="6">
        <v>0</v>
      </c>
      <c r="I1715" s="5">
        <v>0</v>
      </c>
      <c r="J1715" s="6">
        <v>0</v>
      </c>
      <c r="K1715" s="5">
        <v>3.6650000000000002E-2</v>
      </c>
      <c r="L1715" s="6">
        <v>0.83699999999999997</v>
      </c>
      <c r="M1715" s="5">
        <v>0</v>
      </c>
      <c r="N1715" s="6">
        <v>0</v>
      </c>
      <c r="O1715" s="5">
        <v>0</v>
      </c>
      <c r="P1715" s="6">
        <v>0</v>
      </c>
      <c r="Q1715" s="5">
        <v>0</v>
      </c>
      <c r="R1715" s="6">
        <v>0</v>
      </c>
      <c r="S1715" s="5">
        <v>0</v>
      </c>
      <c r="T1715" s="6">
        <v>0</v>
      </c>
      <c r="U1715" s="5">
        <v>0</v>
      </c>
      <c r="V1715" s="6">
        <v>0</v>
      </c>
      <c r="W1715" s="5">
        <v>0</v>
      </c>
      <c r="X1715" s="6">
        <v>0</v>
      </c>
      <c r="Y1715" s="5">
        <v>0</v>
      </c>
      <c r="Z1715" s="6">
        <v>0</v>
      </c>
      <c r="AA1715" s="5">
        <v>0</v>
      </c>
      <c r="AB1715" s="6">
        <v>0</v>
      </c>
      <c r="AC1715" s="5">
        <v>0</v>
      </c>
      <c r="AD1715" s="6">
        <v>0</v>
      </c>
      <c r="AE1715" s="5">
        <v>0</v>
      </c>
      <c r="AF1715" s="6">
        <v>0</v>
      </c>
    </row>
    <row r="1716" spans="2:32" x14ac:dyDescent="0.35">
      <c r="B1716" s="1" t="s">
        <v>208</v>
      </c>
      <c r="C1716" s="5">
        <v>1.277E-2</v>
      </c>
      <c r="D1716" s="6">
        <v>4.524</v>
      </c>
      <c r="E1716" s="5">
        <v>0</v>
      </c>
      <c r="F1716" s="6">
        <v>0</v>
      </c>
      <c r="G1716" s="5">
        <v>0</v>
      </c>
      <c r="H1716" s="6">
        <v>0</v>
      </c>
      <c r="I1716" s="5">
        <v>0</v>
      </c>
      <c r="J1716" s="6">
        <v>0</v>
      </c>
      <c r="K1716" s="5">
        <v>0</v>
      </c>
      <c r="L1716" s="6">
        <v>0</v>
      </c>
      <c r="M1716" s="5">
        <v>0</v>
      </c>
      <c r="N1716" s="6">
        <v>0</v>
      </c>
      <c r="O1716" s="5">
        <v>0</v>
      </c>
      <c r="P1716" s="6">
        <v>0</v>
      </c>
      <c r="Q1716" s="5">
        <v>0</v>
      </c>
      <c r="R1716" s="6">
        <v>0</v>
      </c>
      <c r="S1716" s="5">
        <v>0</v>
      </c>
      <c r="T1716" s="6">
        <v>0</v>
      </c>
      <c r="U1716" s="5">
        <v>0</v>
      </c>
      <c r="V1716" s="6">
        <v>0</v>
      </c>
      <c r="W1716" s="5">
        <v>0</v>
      </c>
      <c r="X1716" s="6">
        <v>0</v>
      </c>
      <c r="Y1716" s="5">
        <v>0</v>
      </c>
      <c r="Z1716" s="6">
        <v>0</v>
      </c>
      <c r="AA1716" s="5">
        <v>0</v>
      </c>
      <c r="AB1716" s="6">
        <v>0</v>
      </c>
      <c r="AC1716" s="5">
        <v>8.0790000000000001E-2</v>
      </c>
      <c r="AD1716" s="6">
        <v>4.524</v>
      </c>
      <c r="AE1716" s="5">
        <v>0</v>
      </c>
      <c r="AF1716" s="6">
        <v>0</v>
      </c>
    </row>
    <row r="1717" spans="2:32" x14ac:dyDescent="0.35">
      <c r="B1717" s="1" t="s">
        <v>687</v>
      </c>
      <c r="C1717" s="5">
        <v>0</v>
      </c>
      <c r="D1717" s="6">
        <v>0</v>
      </c>
      <c r="E1717" s="5">
        <v>0</v>
      </c>
      <c r="F1717" s="6">
        <v>0</v>
      </c>
      <c r="G1717" s="5">
        <v>0</v>
      </c>
      <c r="H1717" s="6">
        <v>0</v>
      </c>
      <c r="I1717" s="5">
        <v>0</v>
      </c>
      <c r="J1717" s="6">
        <v>0</v>
      </c>
      <c r="K1717" s="5">
        <v>0</v>
      </c>
      <c r="L1717" s="6">
        <v>0</v>
      </c>
      <c r="M1717" s="5">
        <v>0</v>
      </c>
      <c r="N1717" s="6">
        <v>0</v>
      </c>
      <c r="O1717" s="5">
        <v>0</v>
      </c>
      <c r="P1717" s="6">
        <v>0</v>
      </c>
      <c r="Q1717" s="5">
        <v>0</v>
      </c>
      <c r="R1717" s="6">
        <v>0</v>
      </c>
      <c r="S1717" s="5">
        <v>0</v>
      </c>
      <c r="T1717" s="6">
        <v>0</v>
      </c>
      <c r="U1717" s="5">
        <v>0</v>
      </c>
      <c r="V1717" s="6">
        <v>0</v>
      </c>
      <c r="W1717" s="5">
        <v>0</v>
      </c>
      <c r="X1717" s="6">
        <v>0</v>
      </c>
      <c r="Y1717" s="5">
        <v>0</v>
      </c>
      <c r="Z1717" s="6">
        <v>0</v>
      </c>
      <c r="AA1717" s="5">
        <v>0</v>
      </c>
      <c r="AB1717" s="6">
        <v>0</v>
      </c>
      <c r="AC1717" s="5">
        <v>0</v>
      </c>
      <c r="AD1717" s="6">
        <v>0</v>
      </c>
      <c r="AE1717" s="5">
        <v>0</v>
      </c>
      <c r="AF1717" s="6">
        <v>0</v>
      </c>
    </row>
    <row r="1718" spans="2:32" x14ac:dyDescent="0.35">
      <c r="B1718" s="1" t="s">
        <v>210</v>
      </c>
      <c r="C1718" s="5">
        <v>3.5029999999999999E-2</v>
      </c>
      <c r="D1718" s="6">
        <v>12.407999999999999</v>
      </c>
      <c r="E1718" s="5">
        <v>0</v>
      </c>
      <c r="F1718" s="6">
        <v>0</v>
      </c>
      <c r="G1718" s="5">
        <v>0</v>
      </c>
      <c r="H1718" s="6">
        <v>0</v>
      </c>
      <c r="I1718" s="5">
        <v>0</v>
      </c>
      <c r="J1718" s="6">
        <v>0</v>
      </c>
      <c r="K1718" s="5">
        <v>4.9840000000000002E-2</v>
      </c>
      <c r="L1718" s="6">
        <v>1.1379999999999999</v>
      </c>
      <c r="M1718" s="5">
        <v>0</v>
      </c>
      <c r="N1718" s="6">
        <v>0</v>
      </c>
      <c r="O1718" s="5">
        <v>0</v>
      </c>
      <c r="P1718" s="6">
        <v>0</v>
      </c>
      <c r="Q1718" s="5">
        <v>0</v>
      </c>
      <c r="R1718" s="6">
        <v>0</v>
      </c>
      <c r="S1718" s="5">
        <v>0</v>
      </c>
      <c r="T1718" s="6">
        <v>0</v>
      </c>
      <c r="U1718" s="5">
        <v>0</v>
      </c>
      <c r="V1718" s="6">
        <v>0</v>
      </c>
      <c r="W1718" s="5">
        <v>0</v>
      </c>
      <c r="X1718" s="6">
        <v>0</v>
      </c>
      <c r="Y1718" s="5">
        <v>0</v>
      </c>
      <c r="Z1718" s="6">
        <v>0</v>
      </c>
      <c r="AA1718" s="5">
        <v>0</v>
      </c>
      <c r="AB1718" s="6">
        <v>0</v>
      </c>
      <c r="AC1718" s="5">
        <v>0.19281000000000001</v>
      </c>
      <c r="AD1718" s="6">
        <v>10.797000000000001</v>
      </c>
      <c r="AE1718" s="5">
        <v>1.464E-2</v>
      </c>
      <c r="AF1718" s="6">
        <v>0.47299999999999998</v>
      </c>
    </row>
    <row r="1719" spans="2:32" x14ac:dyDescent="0.35">
      <c r="B1719" s="1" t="s">
        <v>211</v>
      </c>
      <c r="C1719" s="5">
        <v>1.291E-2</v>
      </c>
      <c r="D1719" s="6">
        <v>4.5720000000000001</v>
      </c>
      <c r="E1719" s="5">
        <v>0</v>
      </c>
      <c r="F1719" s="6">
        <v>0</v>
      </c>
      <c r="G1719" s="5">
        <v>0</v>
      </c>
      <c r="H1719" s="6">
        <v>0</v>
      </c>
      <c r="I1719" s="5">
        <v>0</v>
      </c>
      <c r="J1719" s="6">
        <v>0</v>
      </c>
      <c r="K1719" s="5">
        <v>0</v>
      </c>
      <c r="L1719" s="6">
        <v>0</v>
      </c>
      <c r="M1719" s="5">
        <v>0</v>
      </c>
      <c r="N1719" s="6">
        <v>0</v>
      </c>
      <c r="O1719" s="5">
        <v>0</v>
      </c>
      <c r="P1719" s="6">
        <v>0</v>
      </c>
      <c r="Q1719" s="5">
        <v>0</v>
      </c>
      <c r="R1719" s="6">
        <v>0</v>
      </c>
      <c r="S1719" s="5">
        <v>0</v>
      </c>
      <c r="T1719" s="6">
        <v>0</v>
      </c>
      <c r="U1719" s="5">
        <v>0</v>
      </c>
      <c r="V1719" s="6">
        <v>0</v>
      </c>
      <c r="W1719" s="5">
        <v>0</v>
      </c>
      <c r="X1719" s="6">
        <v>0</v>
      </c>
      <c r="Y1719" s="5">
        <v>0</v>
      </c>
      <c r="Z1719" s="6">
        <v>0</v>
      </c>
      <c r="AA1719" s="5">
        <v>0</v>
      </c>
      <c r="AB1719" s="6">
        <v>0</v>
      </c>
      <c r="AC1719" s="5">
        <v>8.165E-2</v>
      </c>
      <c r="AD1719" s="6">
        <v>4.5720000000000001</v>
      </c>
      <c r="AE1719" s="5">
        <v>0</v>
      </c>
      <c r="AF1719" s="6">
        <v>0</v>
      </c>
    </row>
    <row r="1720" spans="2:32" x14ac:dyDescent="0.35">
      <c r="B1720" s="1" t="s">
        <v>688</v>
      </c>
      <c r="C1720" s="5">
        <v>0</v>
      </c>
      <c r="D1720" s="6">
        <v>0</v>
      </c>
      <c r="E1720" s="5">
        <v>0</v>
      </c>
      <c r="F1720" s="6">
        <v>0</v>
      </c>
      <c r="G1720" s="5">
        <v>0</v>
      </c>
      <c r="H1720" s="6">
        <v>0</v>
      </c>
      <c r="I1720" s="5">
        <v>0</v>
      </c>
      <c r="J1720" s="6">
        <v>0</v>
      </c>
      <c r="K1720" s="5">
        <v>0</v>
      </c>
      <c r="L1720" s="6">
        <v>0</v>
      </c>
      <c r="M1720" s="5">
        <v>0</v>
      </c>
      <c r="N1720" s="6">
        <v>0</v>
      </c>
      <c r="O1720" s="5">
        <v>0</v>
      </c>
      <c r="P1720" s="6">
        <v>0</v>
      </c>
      <c r="Q1720" s="5">
        <v>0</v>
      </c>
      <c r="R1720" s="6">
        <v>0</v>
      </c>
      <c r="S1720" s="5">
        <v>0</v>
      </c>
      <c r="T1720" s="6">
        <v>0</v>
      </c>
      <c r="U1720" s="5">
        <v>0</v>
      </c>
      <c r="V1720" s="6">
        <v>0</v>
      </c>
      <c r="W1720" s="5">
        <v>0</v>
      </c>
      <c r="X1720" s="6">
        <v>0</v>
      </c>
      <c r="Y1720" s="5">
        <v>0</v>
      </c>
      <c r="Z1720" s="6">
        <v>0</v>
      </c>
      <c r="AA1720" s="5">
        <v>0</v>
      </c>
      <c r="AB1720" s="6">
        <v>0</v>
      </c>
      <c r="AC1720" s="5">
        <v>0</v>
      </c>
      <c r="AD1720" s="6">
        <v>0</v>
      </c>
      <c r="AE1720" s="5">
        <v>0</v>
      </c>
      <c r="AF1720" s="6">
        <v>0</v>
      </c>
    </row>
    <row r="1721" spans="2:32" x14ac:dyDescent="0.35">
      <c r="B1721" s="1" t="s">
        <v>689</v>
      </c>
      <c r="C1721" s="5">
        <v>0</v>
      </c>
      <c r="D1721" s="6">
        <v>0</v>
      </c>
      <c r="E1721" s="5">
        <v>0</v>
      </c>
      <c r="F1721" s="6">
        <v>0</v>
      </c>
      <c r="G1721" s="5">
        <v>0</v>
      </c>
      <c r="H1721" s="6">
        <v>0</v>
      </c>
      <c r="I1721" s="5">
        <v>0</v>
      </c>
      <c r="J1721" s="6">
        <v>0</v>
      </c>
      <c r="K1721" s="5">
        <v>0</v>
      </c>
      <c r="L1721" s="6">
        <v>0</v>
      </c>
      <c r="M1721" s="5">
        <v>0</v>
      </c>
      <c r="N1721" s="6">
        <v>0</v>
      </c>
      <c r="O1721" s="5">
        <v>0</v>
      </c>
      <c r="P1721" s="6">
        <v>0</v>
      </c>
      <c r="Q1721" s="5">
        <v>0</v>
      </c>
      <c r="R1721" s="6">
        <v>0</v>
      </c>
      <c r="S1721" s="5">
        <v>0</v>
      </c>
      <c r="T1721" s="6">
        <v>0</v>
      </c>
      <c r="U1721" s="5">
        <v>0</v>
      </c>
      <c r="V1721" s="6">
        <v>0</v>
      </c>
      <c r="W1721" s="5">
        <v>0</v>
      </c>
      <c r="X1721" s="6">
        <v>0</v>
      </c>
      <c r="Y1721" s="5">
        <v>0</v>
      </c>
      <c r="Z1721" s="6">
        <v>0</v>
      </c>
      <c r="AA1721" s="5">
        <v>0</v>
      </c>
      <c r="AB1721" s="6">
        <v>0</v>
      </c>
      <c r="AC1721" s="5">
        <v>0</v>
      </c>
      <c r="AD1721" s="6">
        <v>0</v>
      </c>
      <c r="AE1721" s="5">
        <v>0</v>
      </c>
      <c r="AF1721" s="6">
        <v>0</v>
      </c>
    </row>
    <row r="1722" spans="2:32" x14ac:dyDescent="0.35">
      <c r="B1722" s="1" t="s">
        <v>690</v>
      </c>
      <c r="C1722" s="5">
        <v>0</v>
      </c>
      <c r="D1722" s="6">
        <v>0</v>
      </c>
      <c r="E1722" s="5">
        <v>0</v>
      </c>
      <c r="F1722" s="6">
        <v>0</v>
      </c>
      <c r="G1722" s="5">
        <v>0</v>
      </c>
      <c r="H1722" s="6">
        <v>0</v>
      </c>
      <c r="I1722" s="5">
        <v>0</v>
      </c>
      <c r="J1722" s="6">
        <v>0</v>
      </c>
      <c r="K1722" s="5">
        <v>0</v>
      </c>
      <c r="L1722" s="6">
        <v>0</v>
      </c>
      <c r="M1722" s="5">
        <v>0</v>
      </c>
      <c r="N1722" s="6">
        <v>0</v>
      </c>
      <c r="O1722" s="5">
        <v>0</v>
      </c>
      <c r="P1722" s="6">
        <v>0</v>
      </c>
      <c r="Q1722" s="5">
        <v>0</v>
      </c>
      <c r="R1722" s="6">
        <v>0</v>
      </c>
      <c r="S1722" s="5">
        <v>0</v>
      </c>
      <c r="T1722" s="6">
        <v>0</v>
      </c>
      <c r="U1722" s="5">
        <v>0</v>
      </c>
      <c r="V1722" s="6">
        <v>0</v>
      </c>
      <c r="W1722" s="5">
        <v>0</v>
      </c>
      <c r="X1722" s="6">
        <v>0</v>
      </c>
      <c r="Y1722" s="5">
        <v>0</v>
      </c>
      <c r="Z1722" s="6">
        <v>0</v>
      </c>
      <c r="AA1722" s="5">
        <v>0</v>
      </c>
      <c r="AB1722" s="6">
        <v>0</v>
      </c>
      <c r="AC1722" s="5">
        <v>0</v>
      </c>
      <c r="AD1722" s="6">
        <v>0</v>
      </c>
      <c r="AE1722" s="5">
        <v>0</v>
      </c>
      <c r="AF1722" s="6">
        <v>0</v>
      </c>
    </row>
    <row r="1723" spans="2:32" x14ac:dyDescent="0.35">
      <c r="B1723" s="1" t="s">
        <v>691</v>
      </c>
      <c r="C1723" s="5">
        <v>0</v>
      </c>
      <c r="D1723" s="6">
        <v>0</v>
      </c>
      <c r="E1723" s="5">
        <v>0</v>
      </c>
      <c r="F1723" s="6">
        <v>0</v>
      </c>
      <c r="G1723" s="5">
        <v>0</v>
      </c>
      <c r="H1723" s="6">
        <v>0</v>
      </c>
      <c r="I1723" s="5">
        <v>0</v>
      </c>
      <c r="J1723" s="6">
        <v>0</v>
      </c>
      <c r="K1723" s="5">
        <v>0</v>
      </c>
      <c r="L1723" s="6">
        <v>0</v>
      </c>
      <c r="M1723" s="5">
        <v>0</v>
      </c>
      <c r="N1723" s="6">
        <v>0</v>
      </c>
      <c r="O1723" s="5">
        <v>0</v>
      </c>
      <c r="P1723" s="6">
        <v>0</v>
      </c>
      <c r="Q1723" s="5">
        <v>0</v>
      </c>
      <c r="R1723" s="6">
        <v>0</v>
      </c>
      <c r="S1723" s="5">
        <v>0</v>
      </c>
      <c r="T1723" s="6">
        <v>0</v>
      </c>
      <c r="U1723" s="5">
        <v>0</v>
      </c>
      <c r="V1723" s="6">
        <v>0</v>
      </c>
      <c r="W1723" s="5">
        <v>0</v>
      </c>
      <c r="X1723" s="6">
        <v>0</v>
      </c>
      <c r="Y1723" s="5">
        <v>0</v>
      </c>
      <c r="Z1723" s="6">
        <v>0</v>
      </c>
      <c r="AA1723" s="5">
        <v>0</v>
      </c>
      <c r="AB1723" s="6">
        <v>0</v>
      </c>
      <c r="AC1723" s="5">
        <v>0</v>
      </c>
      <c r="AD1723" s="6">
        <v>0</v>
      </c>
      <c r="AE1723" s="5">
        <v>0</v>
      </c>
      <c r="AF1723" s="6">
        <v>0</v>
      </c>
    </row>
    <row r="1724" spans="2:32" x14ac:dyDescent="0.35">
      <c r="B1724" s="1" t="s">
        <v>692</v>
      </c>
      <c r="C1724" s="5">
        <v>0</v>
      </c>
      <c r="D1724" s="6">
        <v>0</v>
      </c>
      <c r="E1724" s="5">
        <v>0</v>
      </c>
      <c r="F1724" s="6">
        <v>0</v>
      </c>
      <c r="G1724" s="5">
        <v>0</v>
      </c>
      <c r="H1724" s="6">
        <v>0</v>
      </c>
      <c r="I1724" s="5">
        <v>0</v>
      </c>
      <c r="J1724" s="6">
        <v>0</v>
      </c>
      <c r="K1724" s="5">
        <v>0</v>
      </c>
      <c r="L1724" s="6">
        <v>0</v>
      </c>
      <c r="M1724" s="5">
        <v>0</v>
      </c>
      <c r="N1724" s="6">
        <v>0</v>
      </c>
      <c r="O1724" s="5">
        <v>0</v>
      </c>
      <c r="P1724" s="6">
        <v>0</v>
      </c>
      <c r="Q1724" s="5">
        <v>0</v>
      </c>
      <c r="R1724" s="6">
        <v>0</v>
      </c>
      <c r="S1724" s="5">
        <v>0</v>
      </c>
      <c r="T1724" s="6">
        <v>0</v>
      </c>
      <c r="U1724" s="5">
        <v>0</v>
      </c>
      <c r="V1724" s="6">
        <v>0</v>
      </c>
      <c r="W1724" s="5">
        <v>0</v>
      </c>
      <c r="X1724" s="6">
        <v>0</v>
      </c>
      <c r="Y1724" s="5">
        <v>0</v>
      </c>
      <c r="Z1724" s="6">
        <v>0</v>
      </c>
      <c r="AA1724" s="5">
        <v>0</v>
      </c>
      <c r="AB1724" s="6">
        <v>0</v>
      </c>
      <c r="AC1724" s="5">
        <v>0</v>
      </c>
      <c r="AD1724" s="6">
        <v>0</v>
      </c>
      <c r="AE1724" s="5">
        <v>0</v>
      </c>
      <c r="AF1724" s="6">
        <v>0</v>
      </c>
    </row>
    <row r="1725" spans="2:32" x14ac:dyDescent="0.35">
      <c r="B1725" s="2" t="s">
        <v>14</v>
      </c>
    </row>
    <row r="1726" spans="2:32" x14ac:dyDescent="0.35">
      <c r="B1726" s="1" t="s">
        <v>214</v>
      </c>
      <c r="C1726" s="5">
        <v>0</v>
      </c>
      <c r="D1726" s="6">
        <v>0</v>
      </c>
      <c r="E1726" s="5">
        <v>0</v>
      </c>
      <c r="F1726" s="6">
        <v>0</v>
      </c>
      <c r="G1726" s="5">
        <v>0</v>
      </c>
      <c r="H1726" s="6">
        <v>0</v>
      </c>
      <c r="I1726" s="5">
        <v>0</v>
      </c>
      <c r="J1726" s="6">
        <v>0</v>
      </c>
      <c r="K1726" s="5">
        <v>0</v>
      </c>
      <c r="L1726" s="6">
        <v>0</v>
      </c>
      <c r="M1726" s="5">
        <v>0</v>
      </c>
      <c r="N1726" s="6">
        <v>0</v>
      </c>
      <c r="O1726" s="5">
        <v>0</v>
      </c>
      <c r="P1726" s="6">
        <v>0</v>
      </c>
      <c r="Q1726" s="5">
        <v>0</v>
      </c>
      <c r="R1726" s="6">
        <v>0</v>
      </c>
      <c r="S1726" s="5">
        <v>0</v>
      </c>
      <c r="T1726" s="6">
        <v>0</v>
      </c>
      <c r="U1726" s="5">
        <v>0</v>
      </c>
      <c r="V1726" s="6">
        <v>0</v>
      </c>
      <c r="W1726" s="5">
        <v>0</v>
      </c>
      <c r="X1726" s="6">
        <v>0</v>
      </c>
      <c r="Y1726" s="5">
        <v>0</v>
      </c>
      <c r="Z1726" s="6">
        <v>0</v>
      </c>
      <c r="AA1726" s="5">
        <v>0</v>
      </c>
      <c r="AB1726" s="6">
        <v>0</v>
      </c>
      <c r="AC1726" s="5">
        <v>0</v>
      </c>
      <c r="AD1726" s="6">
        <v>0</v>
      </c>
      <c r="AE1726" s="5">
        <v>0</v>
      </c>
      <c r="AF1726" s="6">
        <v>0</v>
      </c>
    </row>
    <row r="1727" spans="2:32" x14ac:dyDescent="0.35">
      <c r="B1727" s="1" t="s">
        <v>693</v>
      </c>
      <c r="C1727" s="5">
        <v>0</v>
      </c>
      <c r="D1727" s="6">
        <v>0</v>
      </c>
      <c r="E1727" s="5">
        <v>0</v>
      </c>
      <c r="F1727" s="6">
        <v>0</v>
      </c>
      <c r="G1727" s="5">
        <v>0</v>
      </c>
      <c r="H1727" s="6">
        <v>0</v>
      </c>
      <c r="I1727" s="5">
        <v>0</v>
      </c>
      <c r="J1727" s="6">
        <v>0</v>
      </c>
      <c r="K1727" s="5">
        <v>0</v>
      </c>
      <c r="L1727" s="6">
        <v>0</v>
      </c>
      <c r="M1727" s="5">
        <v>0</v>
      </c>
      <c r="N1727" s="6">
        <v>0</v>
      </c>
      <c r="O1727" s="5">
        <v>0</v>
      </c>
      <c r="P1727" s="6">
        <v>0</v>
      </c>
      <c r="Q1727" s="5">
        <v>0</v>
      </c>
      <c r="R1727" s="6">
        <v>0</v>
      </c>
      <c r="S1727" s="5">
        <v>0</v>
      </c>
      <c r="T1727" s="6">
        <v>0</v>
      </c>
      <c r="U1727" s="5">
        <v>0</v>
      </c>
      <c r="V1727" s="6">
        <v>0</v>
      </c>
      <c r="W1727" s="5">
        <v>0</v>
      </c>
      <c r="X1727" s="6">
        <v>0</v>
      </c>
      <c r="Y1727" s="5">
        <v>0</v>
      </c>
      <c r="Z1727" s="6">
        <v>0</v>
      </c>
      <c r="AA1727" s="5">
        <v>0</v>
      </c>
      <c r="AB1727" s="6">
        <v>0</v>
      </c>
      <c r="AC1727" s="5">
        <v>0</v>
      </c>
      <c r="AD1727" s="6">
        <v>0</v>
      </c>
      <c r="AE1727" s="5">
        <v>0</v>
      </c>
      <c r="AF1727" s="6">
        <v>0</v>
      </c>
    </row>
    <row r="1728" spans="2:32" x14ac:dyDescent="0.35">
      <c r="B1728" s="1" t="s">
        <v>694</v>
      </c>
      <c r="C1728" s="5">
        <v>3.8769999999999999E-2</v>
      </c>
      <c r="D1728" s="6">
        <v>13.733000000000001</v>
      </c>
      <c r="E1728" s="5">
        <v>0</v>
      </c>
      <c r="F1728" s="6">
        <v>0</v>
      </c>
      <c r="G1728" s="5">
        <v>0</v>
      </c>
      <c r="H1728" s="6">
        <v>0</v>
      </c>
      <c r="I1728" s="5">
        <v>0</v>
      </c>
      <c r="J1728" s="6">
        <v>0</v>
      </c>
      <c r="K1728" s="5">
        <v>0</v>
      </c>
      <c r="L1728" s="6">
        <v>0</v>
      </c>
      <c r="M1728" s="5">
        <v>0</v>
      </c>
      <c r="N1728" s="6">
        <v>0</v>
      </c>
      <c r="O1728" s="5">
        <v>0</v>
      </c>
      <c r="P1728" s="6">
        <v>0</v>
      </c>
      <c r="Q1728" s="5">
        <v>0</v>
      </c>
      <c r="R1728" s="6">
        <v>0</v>
      </c>
      <c r="S1728" s="5">
        <v>0</v>
      </c>
      <c r="T1728" s="6">
        <v>0</v>
      </c>
      <c r="U1728" s="5">
        <v>0</v>
      </c>
      <c r="V1728" s="6">
        <v>0</v>
      </c>
      <c r="W1728" s="5">
        <v>0</v>
      </c>
      <c r="X1728" s="6">
        <v>0</v>
      </c>
      <c r="Y1728" s="5">
        <v>0</v>
      </c>
      <c r="Z1728" s="6">
        <v>0</v>
      </c>
      <c r="AA1728" s="5">
        <v>0</v>
      </c>
      <c r="AB1728" s="6">
        <v>0</v>
      </c>
      <c r="AC1728" s="5">
        <v>0</v>
      </c>
      <c r="AD1728" s="6">
        <v>0</v>
      </c>
      <c r="AE1728" s="5">
        <v>0.42520000000000002</v>
      </c>
      <c r="AF1728" s="6">
        <v>13.733000000000001</v>
      </c>
    </row>
    <row r="1729" spans="2:32" x14ac:dyDescent="0.35">
      <c r="B1729" s="1" t="s">
        <v>695</v>
      </c>
      <c r="C1729" s="5">
        <v>0</v>
      </c>
      <c r="D1729" s="6">
        <v>0</v>
      </c>
      <c r="E1729" s="5">
        <v>0</v>
      </c>
      <c r="F1729" s="6">
        <v>0</v>
      </c>
      <c r="G1729" s="5">
        <v>0</v>
      </c>
      <c r="H1729" s="6">
        <v>0</v>
      </c>
      <c r="I1729" s="5">
        <v>0</v>
      </c>
      <c r="J1729" s="6">
        <v>0</v>
      </c>
      <c r="K1729" s="5">
        <v>0</v>
      </c>
      <c r="L1729" s="6">
        <v>0</v>
      </c>
      <c r="M1729" s="5">
        <v>0</v>
      </c>
      <c r="N1729" s="6">
        <v>0</v>
      </c>
      <c r="O1729" s="5">
        <v>0</v>
      </c>
      <c r="P1729" s="6">
        <v>0</v>
      </c>
      <c r="Q1729" s="5">
        <v>0</v>
      </c>
      <c r="R1729" s="6">
        <v>0</v>
      </c>
      <c r="S1729" s="5">
        <v>0</v>
      </c>
      <c r="T1729" s="6">
        <v>0</v>
      </c>
      <c r="U1729" s="5">
        <v>0</v>
      </c>
      <c r="V1729" s="6">
        <v>0</v>
      </c>
      <c r="W1729" s="5">
        <v>0</v>
      </c>
      <c r="X1729" s="6">
        <v>0</v>
      </c>
      <c r="Y1729" s="5">
        <v>0</v>
      </c>
      <c r="Z1729" s="6">
        <v>0</v>
      </c>
      <c r="AA1729" s="5">
        <v>0</v>
      </c>
      <c r="AB1729" s="6">
        <v>0</v>
      </c>
      <c r="AC1729" s="5">
        <v>0</v>
      </c>
      <c r="AD1729" s="6">
        <v>0</v>
      </c>
      <c r="AE1729" s="5">
        <v>0</v>
      </c>
      <c r="AF1729" s="6">
        <v>0</v>
      </c>
    </row>
    <row r="1730" spans="2:32" x14ac:dyDescent="0.35">
      <c r="B1730" s="1" t="s">
        <v>696</v>
      </c>
      <c r="C1730" s="5">
        <v>0</v>
      </c>
      <c r="D1730" s="6">
        <v>0</v>
      </c>
      <c r="E1730" s="5">
        <v>0</v>
      </c>
      <c r="F1730" s="6">
        <v>0</v>
      </c>
      <c r="G1730" s="5">
        <v>0</v>
      </c>
      <c r="H1730" s="6">
        <v>0</v>
      </c>
      <c r="I1730" s="5">
        <v>0</v>
      </c>
      <c r="J1730" s="6">
        <v>0</v>
      </c>
      <c r="K1730" s="5">
        <v>0</v>
      </c>
      <c r="L1730" s="6">
        <v>0</v>
      </c>
      <c r="M1730" s="5">
        <v>0</v>
      </c>
      <c r="N1730" s="6">
        <v>0</v>
      </c>
      <c r="O1730" s="5">
        <v>0</v>
      </c>
      <c r="P1730" s="6">
        <v>0</v>
      </c>
      <c r="Q1730" s="5">
        <v>0</v>
      </c>
      <c r="R1730" s="6">
        <v>0</v>
      </c>
      <c r="S1730" s="5">
        <v>0</v>
      </c>
      <c r="T1730" s="6">
        <v>0</v>
      </c>
      <c r="U1730" s="5">
        <v>0</v>
      </c>
      <c r="V1730" s="6">
        <v>0</v>
      </c>
      <c r="W1730" s="5">
        <v>0</v>
      </c>
      <c r="X1730" s="6">
        <v>0</v>
      </c>
      <c r="Y1730" s="5">
        <v>0</v>
      </c>
      <c r="Z1730" s="6">
        <v>0</v>
      </c>
      <c r="AA1730" s="5">
        <v>0</v>
      </c>
      <c r="AB1730" s="6">
        <v>0</v>
      </c>
      <c r="AC1730" s="5">
        <v>0</v>
      </c>
      <c r="AD1730" s="6">
        <v>0</v>
      </c>
      <c r="AE1730" s="5">
        <v>0</v>
      </c>
      <c r="AF1730" s="6">
        <v>0</v>
      </c>
    </row>
    <row r="1731" spans="2:32" x14ac:dyDescent="0.35">
      <c r="B1731" s="1" t="s">
        <v>697</v>
      </c>
      <c r="C1731" s="5">
        <v>0</v>
      </c>
      <c r="D1731" s="6">
        <v>0</v>
      </c>
      <c r="E1731" s="5">
        <v>0</v>
      </c>
      <c r="F1731" s="6">
        <v>0</v>
      </c>
      <c r="G1731" s="5">
        <v>0</v>
      </c>
      <c r="H1731" s="6">
        <v>0</v>
      </c>
      <c r="I1731" s="5">
        <v>0</v>
      </c>
      <c r="J1731" s="6">
        <v>0</v>
      </c>
      <c r="K1731" s="5">
        <v>0</v>
      </c>
      <c r="L1731" s="6">
        <v>0</v>
      </c>
      <c r="M1731" s="5">
        <v>0</v>
      </c>
      <c r="N1731" s="6">
        <v>0</v>
      </c>
      <c r="O1731" s="5">
        <v>0</v>
      </c>
      <c r="P1731" s="6">
        <v>0</v>
      </c>
      <c r="Q1731" s="5">
        <v>0</v>
      </c>
      <c r="R1731" s="6">
        <v>0</v>
      </c>
      <c r="S1731" s="5">
        <v>0</v>
      </c>
      <c r="T1731" s="6">
        <v>0</v>
      </c>
      <c r="U1731" s="5">
        <v>0</v>
      </c>
      <c r="V1731" s="6">
        <v>0</v>
      </c>
      <c r="W1731" s="5">
        <v>0</v>
      </c>
      <c r="X1731" s="6">
        <v>0</v>
      </c>
      <c r="Y1731" s="5">
        <v>0</v>
      </c>
      <c r="Z1731" s="6">
        <v>0</v>
      </c>
      <c r="AA1731" s="5">
        <v>0</v>
      </c>
      <c r="AB1731" s="6">
        <v>0</v>
      </c>
      <c r="AC1731" s="5">
        <v>0</v>
      </c>
      <c r="AD1731" s="6">
        <v>0</v>
      </c>
      <c r="AE1731" s="5">
        <v>0</v>
      </c>
      <c r="AF1731" s="6">
        <v>0</v>
      </c>
    </row>
    <row r="1732" spans="2:32" x14ac:dyDescent="0.35">
      <c r="B1732" s="1" t="s">
        <v>698</v>
      </c>
      <c r="C1732" s="5">
        <v>0</v>
      </c>
      <c r="D1732" s="6">
        <v>0</v>
      </c>
      <c r="E1732" s="5">
        <v>0</v>
      </c>
      <c r="F1732" s="6">
        <v>0</v>
      </c>
      <c r="G1732" s="5">
        <v>0</v>
      </c>
      <c r="H1732" s="6">
        <v>0</v>
      </c>
      <c r="I1732" s="5">
        <v>0</v>
      </c>
      <c r="J1732" s="6">
        <v>0</v>
      </c>
      <c r="K1732" s="5">
        <v>0</v>
      </c>
      <c r="L1732" s="6">
        <v>0</v>
      </c>
      <c r="M1732" s="5">
        <v>0</v>
      </c>
      <c r="N1732" s="6">
        <v>0</v>
      </c>
      <c r="O1732" s="5">
        <v>0</v>
      </c>
      <c r="P1732" s="6">
        <v>0</v>
      </c>
      <c r="Q1732" s="5">
        <v>0</v>
      </c>
      <c r="R1732" s="6">
        <v>0</v>
      </c>
      <c r="S1732" s="5">
        <v>0</v>
      </c>
      <c r="T1732" s="6">
        <v>0</v>
      </c>
      <c r="U1732" s="5">
        <v>0</v>
      </c>
      <c r="V1732" s="6">
        <v>0</v>
      </c>
      <c r="W1732" s="5">
        <v>0</v>
      </c>
      <c r="X1732" s="6">
        <v>0</v>
      </c>
      <c r="Y1732" s="5">
        <v>0</v>
      </c>
      <c r="Z1732" s="6">
        <v>0</v>
      </c>
      <c r="AA1732" s="5">
        <v>0</v>
      </c>
      <c r="AB1732" s="6">
        <v>0</v>
      </c>
      <c r="AC1732" s="5">
        <v>0</v>
      </c>
      <c r="AD1732" s="6">
        <v>0</v>
      </c>
      <c r="AE1732" s="5">
        <v>0</v>
      </c>
      <c r="AF1732" s="6">
        <v>0</v>
      </c>
    </row>
    <row r="1733" spans="2:32" x14ac:dyDescent="0.35">
      <c r="B1733" s="1" t="s">
        <v>221</v>
      </c>
      <c r="C1733" s="5">
        <v>0</v>
      </c>
      <c r="D1733" s="6">
        <v>0</v>
      </c>
      <c r="E1733" s="5">
        <v>0</v>
      </c>
      <c r="F1733" s="6">
        <v>0</v>
      </c>
      <c r="G1733" s="5">
        <v>0</v>
      </c>
      <c r="H1733" s="6">
        <v>0</v>
      </c>
      <c r="I1733" s="5">
        <v>0</v>
      </c>
      <c r="J1733" s="6">
        <v>0</v>
      </c>
      <c r="K1733" s="5">
        <v>0</v>
      </c>
      <c r="L1733" s="6">
        <v>0</v>
      </c>
      <c r="M1733" s="5">
        <v>0</v>
      </c>
      <c r="N1733" s="6">
        <v>0</v>
      </c>
      <c r="O1733" s="5">
        <v>0</v>
      </c>
      <c r="P1733" s="6">
        <v>0</v>
      </c>
      <c r="Q1733" s="5">
        <v>0</v>
      </c>
      <c r="R1733" s="6">
        <v>0</v>
      </c>
      <c r="S1733" s="5">
        <v>0</v>
      </c>
      <c r="T1733" s="6">
        <v>0</v>
      </c>
      <c r="U1733" s="5">
        <v>0</v>
      </c>
      <c r="V1733" s="6">
        <v>0</v>
      </c>
      <c r="W1733" s="5">
        <v>0</v>
      </c>
      <c r="X1733" s="6">
        <v>0</v>
      </c>
      <c r="Y1733" s="5">
        <v>0</v>
      </c>
      <c r="Z1733" s="6">
        <v>0</v>
      </c>
      <c r="AA1733" s="5">
        <v>0</v>
      </c>
      <c r="AB1733" s="6">
        <v>0</v>
      </c>
      <c r="AC1733" s="5">
        <v>0</v>
      </c>
      <c r="AD1733" s="6">
        <v>0</v>
      </c>
      <c r="AE1733" s="5">
        <v>0</v>
      </c>
      <c r="AF1733" s="6">
        <v>0</v>
      </c>
    </row>
    <row r="1734" spans="2:32" x14ac:dyDescent="0.35">
      <c r="B1734" s="1" t="s">
        <v>699</v>
      </c>
      <c r="C1734" s="5">
        <v>0</v>
      </c>
      <c r="D1734" s="6">
        <v>0</v>
      </c>
      <c r="E1734" s="5">
        <v>0</v>
      </c>
      <c r="F1734" s="6">
        <v>0</v>
      </c>
      <c r="G1734" s="5">
        <v>0</v>
      </c>
      <c r="H1734" s="6">
        <v>0</v>
      </c>
      <c r="I1734" s="5">
        <v>0</v>
      </c>
      <c r="J1734" s="6">
        <v>0</v>
      </c>
      <c r="K1734" s="5">
        <v>0</v>
      </c>
      <c r="L1734" s="6">
        <v>0</v>
      </c>
      <c r="M1734" s="5">
        <v>0</v>
      </c>
      <c r="N1734" s="6">
        <v>0</v>
      </c>
      <c r="O1734" s="5">
        <v>0</v>
      </c>
      <c r="P1734" s="6">
        <v>0</v>
      </c>
      <c r="Q1734" s="5">
        <v>0</v>
      </c>
      <c r="R1734" s="6">
        <v>0</v>
      </c>
      <c r="S1734" s="5">
        <v>0</v>
      </c>
      <c r="T1734" s="6">
        <v>0</v>
      </c>
      <c r="U1734" s="5">
        <v>0</v>
      </c>
      <c r="V1734" s="6">
        <v>0</v>
      </c>
      <c r="W1734" s="5">
        <v>0</v>
      </c>
      <c r="X1734" s="6">
        <v>0</v>
      </c>
      <c r="Y1734" s="5">
        <v>0</v>
      </c>
      <c r="Z1734" s="6">
        <v>0</v>
      </c>
      <c r="AA1734" s="5">
        <v>0</v>
      </c>
      <c r="AB1734" s="6">
        <v>0</v>
      </c>
      <c r="AC1734" s="5">
        <v>0</v>
      </c>
      <c r="AD1734" s="6">
        <v>0</v>
      </c>
      <c r="AE1734" s="5">
        <v>0</v>
      </c>
      <c r="AF1734" s="6">
        <v>0</v>
      </c>
    </row>
    <row r="1735" spans="2:32" x14ac:dyDescent="0.35">
      <c r="B1735" s="1" t="s">
        <v>700</v>
      </c>
      <c r="C1735" s="5">
        <v>0</v>
      </c>
      <c r="D1735" s="6">
        <v>0</v>
      </c>
      <c r="E1735" s="5">
        <v>0</v>
      </c>
      <c r="F1735" s="6">
        <v>0</v>
      </c>
      <c r="G1735" s="5">
        <v>0</v>
      </c>
      <c r="H1735" s="6">
        <v>0</v>
      </c>
      <c r="I1735" s="5">
        <v>0</v>
      </c>
      <c r="J1735" s="6">
        <v>0</v>
      </c>
      <c r="K1735" s="5">
        <v>0</v>
      </c>
      <c r="L1735" s="6">
        <v>0</v>
      </c>
      <c r="M1735" s="5">
        <v>0</v>
      </c>
      <c r="N1735" s="6">
        <v>0</v>
      </c>
      <c r="O1735" s="5">
        <v>0</v>
      </c>
      <c r="P1735" s="6">
        <v>0</v>
      </c>
      <c r="Q1735" s="5">
        <v>0</v>
      </c>
      <c r="R1735" s="6">
        <v>0</v>
      </c>
      <c r="S1735" s="5">
        <v>0</v>
      </c>
      <c r="T1735" s="6">
        <v>0</v>
      </c>
      <c r="U1735" s="5">
        <v>0</v>
      </c>
      <c r="V1735" s="6">
        <v>0</v>
      </c>
      <c r="W1735" s="5">
        <v>0</v>
      </c>
      <c r="X1735" s="6">
        <v>0</v>
      </c>
      <c r="Y1735" s="5">
        <v>0</v>
      </c>
      <c r="Z1735" s="6">
        <v>0</v>
      </c>
      <c r="AA1735" s="5">
        <v>0</v>
      </c>
      <c r="AB1735" s="6">
        <v>0</v>
      </c>
      <c r="AC1735" s="5">
        <v>0</v>
      </c>
      <c r="AD1735" s="6">
        <v>0</v>
      </c>
      <c r="AE1735" s="5">
        <v>0</v>
      </c>
      <c r="AF1735" s="6">
        <v>0</v>
      </c>
    </row>
    <row r="1736" spans="2:32" x14ac:dyDescent="0.35">
      <c r="B1736" s="1" t="s">
        <v>227</v>
      </c>
      <c r="C1736" s="5">
        <v>8.6899999999999998E-3</v>
      </c>
      <c r="D1736" s="6">
        <v>3.077</v>
      </c>
      <c r="E1736" s="5">
        <v>0</v>
      </c>
      <c r="F1736" s="6">
        <v>0</v>
      </c>
      <c r="G1736" s="5">
        <v>0</v>
      </c>
      <c r="H1736" s="6">
        <v>0</v>
      </c>
      <c r="I1736" s="5">
        <v>0</v>
      </c>
      <c r="J1736" s="6">
        <v>0</v>
      </c>
      <c r="K1736" s="5">
        <v>0</v>
      </c>
      <c r="L1736" s="6">
        <v>0</v>
      </c>
      <c r="M1736" s="5">
        <v>0</v>
      </c>
      <c r="N1736" s="6">
        <v>0</v>
      </c>
      <c r="O1736" s="5">
        <v>0</v>
      </c>
      <c r="P1736" s="6">
        <v>0</v>
      </c>
      <c r="Q1736" s="5">
        <v>0</v>
      </c>
      <c r="R1736" s="6">
        <v>0</v>
      </c>
      <c r="S1736" s="5">
        <v>0</v>
      </c>
      <c r="T1736" s="6">
        <v>0</v>
      </c>
      <c r="U1736" s="5">
        <v>0</v>
      </c>
      <c r="V1736" s="6">
        <v>0</v>
      </c>
      <c r="W1736" s="5">
        <v>0</v>
      </c>
      <c r="X1736" s="6">
        <v>0</v>
      </c>
      <c r="Y1736" s="5">
        <v>0</v>
      </c>
      <c r="Z1736" s="6">
        <v>0</v>
      </c>
      <c r="AA1736" s="5">
        <v>0</v>
      </c>
      <c r="AB1736" s="6">
        <v>0</v>
      </c>
      <c r="AC1736" s="5">
        <v>0</v>
      </c>
      <c r="AD1736" s="6">
        <v>0</v>
      </c>
      <c r="AE1736" s="5">
        <v>9.5269999999999994E-2</v>
      </c>
      <c r="AF1736" s="6">
        <v>3.077</v>
      </c>
    </row>
    <row r="1737" spans="2:32" x14ac:dyDescent="0.35">
      <c r="B1737" s="1" t="s">
        <v>701</v>
      </c>
      <c r="C1737" s="5">
        <v>0</v>
      </c>
      <c r="D1737" s="6">
        <v>0</v>
      </c>
      <c r="E1737" s="5">
        <v>0</v>
      </c>
      <c r="F1737" s="6">
        <v>0</v>
      </c>
      <c r="G1737" s="5">
        <v>0</v>
      </c>
      <c r="H1737" s="6">
        <v>0</v>
      </c>
      <c r="I1737" s="5">
        <v>0</v>
      </c>
      <c r="J1737" s="6">
        <v>0</v>
      </c>
      <c r="K1737" s="5">
        <v>0</v>
      </c>
      <c r="L1737" s="6">
        <v>0</v>
      </c>
      <c r="M1737" s="5">
        <v>0</v>
      </c>
      <c r="N1737" s="6">
        <v>0</v>
      </c>
      <c r="O1737" s="5">
        <v>0</v>
      </c>
      <c r="P1737" s="6">
        <v>0</v>
      </c>
      <c r="Q1737" s="5">
        <v>0</v>
      </c>
      <c r="R1737" s="6">
        <v>0</v>
      </c>
      <c r="S1737" s="5">
        <v>0</v>
      </c>
      <c r="T1737" s="6">
        <v>0</v>
      </c>
      <c r="U1737" s="5">
        <v>0</v>
      </c>
      <c r="V1737" s="6">
        <v>0</v>
      </c>
      <c r="W1737" s="5">
        <v>0</v>
      </c>
      <c r="X1737" s="6">
        <v>0</v>
      </c>
      <c r="Y1737" s="5">
        <v>0</v>
      </c>
      <c r="Z1737" s="6">
        <v>0</v>
      </c>
      <c r="AA1737" s="5">
        <v>0</v>
      </c>
      <c r="AB1737" s="6">
        <v>0</v>
      </c>
      <c r="AC1737" s="5">
        <v>0</v>
      </c>
      <c r="AD1737" s="6">
        <v>0</v>
      </c>
      <c r="AE1737" s="5">
        <v>0</v>
      </c>
      <c r="AF1737" s="6">
        <v>0</v>
      </c>
    </row>
    <row r="1738" spans="2:32" x14ac:dyDescent="0.35">
      <c r="B1738" s="1" t="s">
        <v>232</v>
      </c>
      <c r="C1738" s="5">
        <v>3.4099999999999998E-3</v>
      </c>
      <c r="D1738" s="6">
        <v>1.2090000000000001</v>
      </c>
      <c r="E1738" s="5">
        <v>0</v>
      </c>
      <c r="F1738" s="6">
        <v>0</v>
      </c>
      <c r="G1738" s="5">
        <v>0</v>
      </c>
      <c r="H1738" s="6">
        <v>0</v>
      </c>
      <c r="I1738" s="5">
        <v>0</v>
      </c>
      <c r="J1738" s="6">
        <v>0</v>
      </c>
      <c r="K1738" s="5">
        <v>0</v>
      </c>
      <c r="L1738" s="6">
        <v>0</v>
      </c>
      <c r="M1738" s="5">
        <v>0</v>
      </c>
      <c r="N1738" s="6">
        <v>0</v>
      </c>
      <c r="O1738" s="5">
        <v>0</v>
      </c>
      <c r="P1738" s="6">
        <v>0</v>
      </c>
      <c r="Q1738" s="5">
        <v>0</v>
      </c>
      <c r="R1738" s="6">
        <v>0</v>
      </c>
      <c r="S1738" s="5">
        <v>0</v>
      </c>
      <c r="T1738" s="6">
        <v>0</v>
      </c>
      <c r="U1738" s="5">
        <v>0</v>
      </c>
      <c r="V1738" s="6">
        <v>0</v>
      </c>
      <c r="W1738" s="5">
        <v>0</v>
      </c>
      <c r="X1738" s="6">
        <v>0</v>
      </c>
      <c r="Y1738" s="5">
        <v>0</v>
      </c>
      <c r="Z1738" s="6">
        <v>0</v>
      </c>
      <c r="AA1738" s="5">
        <v>0</v>
      </c>
      <c r="AB1738" s="6">
        <v>0</v>
      </c>
      <c r="AC1738" s="5">
        <v>0</v>
      </c>
      <c r="AD1738" s="6">
        <v>0</v>
      </c>
      <c r="AE1738" s="5">
        <v>3.7429999999999998E-2</v>
      </c>
      <c r="AF1738" s="6">
        <v>1.2090000000000001</v>
      </c>
    </row>
    <row r="1739" spans="2:32" x14ac:dyDescent="0.35">
      <c r="B1739" s="1" t="s">
        <v>702</v>
      </c>
      <c r="C1739" s="5">
        <v>0</v>
      </c>
      <c r="D1739" s="6">
        <v>0</v>
      </c>
      <c r="E1739" s="5">
        <v>0</v>
      </c>
      <c r="F1739" s="6">
        <v>0</v>
      </c>
      <c r="G1739" s="5">
        <v>0</v>
      </c>
      <c r="H1739" s="6">
        <v>0</v>
      </c>
      <c r="I1739" s="5">
        <v>0</v>
      </c>
      <c r="J1739" s="6">
        <v>0</v>
      </c>
      <c r="K1739" s="5">
        <v>0</v>
      </c>
      <c r="L1739" s="6">
        <v>0</v>
      </c>
      <c r="M1739" s="5">
        <v>0</v>
      </c>
      <c r="N1739" s="6">
        <v>0</v>
      </c>
      <c r="O1739" s="5">
        <v>0</v>
      </c>
      <c r="P1739" s="6">
        <v>0</v>
      </c>
      <c r="Q1739" s="5">
        <v>0</v>
      </c>
      <c r="R1739" s="6">
        <v>0</v>
      </c>
      <c r="S1739" s="5">
        <v>0</v>
      </c>
      <c r="T1739" s="6">
        <v>0</v>
      </c>
      <c r="U1739" s="5">
        <v>0</v>
      </c>
      <c r="V1739" s="6">
        <v>0</v>
      </c>
      <c r="W1739" s="5">
        <v>0</v>
      </c>
      <c r="X1739" s="6">
        <v>0</v>
      </c>
      <c r="Y1739" s="5">
        <v>0</v>
      </c>
      <c r="Z1739" s="6">
        <v>0</v>
      </c>
      <c r="AA1739" s="5">
        <v>0</v>
      </c>
      <c r="AB1739" s="6">
        <v>0</v>
      </c>
      <c r="AC1739" s="5">
        <v>0</v>
      </c>
      <c r="AD1739" s="6">
        <v>0</v>
      </c>
      <c r="AE1739" s="5">
        <v>0</v>
      </c>
      <c r="AF1739" s="6">
        <v>0</v>
      </c>
    </row>
    <row r="1740" spans="2:32" x14ac:dyDescent="0.35">
      <c r="B1740" s="2" t="s">
        <v>233</v>
      </c>
    </row>
    <row r="1741" spans="2:32" x14ac:dyDescent="0.35">
      <c r="B1741" s="1" t="s">
        <v>703</v>
      </c>
      <c r="C1741" s="5">
        <v>0</v>
      </c>
      <c r="D1741" s="6">
        <v>0</v>
      </c>
      <c r="E1741" s="5">
        <v>0</v>
      </c>
      <c r="F1741" s="6">
        <v>0</v>
      </c>
      <c r="G1741" s="5">
        <v>0</v>
      </c>
      <c r="H1741" s="6">
        <v>0</v>
      </c>
      <c r="I1741" s="5">
        <v>0</v>
      </c>
      <c r="J1741" s="6">
        <v>0</v>
      </c>
      <c r="K1741" s="5">
        <v>0</v>
      </c>
      <c r="L1741" s="6">
        <v>0</v>
      </c>
      <c r="M1741" s="5">
        <v>0</v>
      </c>
      <c r="N1741" s="6">
        <v>0</v>
      </c>
      <c r="O1741" s="5">
        <v>0</v>
      </c>
      <c r="P1741" s="6">
        <v>0</v>
      </c>
      <c r="Q1741" s="5">
        <v>0</v>
      </c>
      <c r="R1741" s="6">
        <v>0</v>
      </c>
      <c r="S1741" s="5">
        <v>0</v>
      </c>
      <c r="T1741" s="6">
        <v>0</v>
      </c>
      <c r="U1741" s="5">
        <v>0</v>
      </c>
      <c r="V1741" s="6">
        <v>0</v>
      </c>
      <c r="W1741" s="5">
        <v>0</v>
      </c>
      <c r="X1741" s="6">
        <v>0</v>
      </c>
      <c r="Y1741" s="5">
        <v>0</v>
      </c>
      <c r="Z1741" s="6">
        <v>0</v>
      </c>
      <c r="AA1741" s="5">
        <v>0</v>
      </c>
      <c r="AB1741" s="6">
        <v>0</v>
      </c>
      <c r="AC1741" s="5">
        <v>0</v>
      </c>
      <c r="AD1741" s="6">
        <v>0</v>
      </c>
      <c r="AE1741" s="5">
        <v>0</v>
      </c>
      <c r="AF1741" s="6">
        <v>0</v>
      </c>
    </row>
    <row r="1742" spans="2:32" x14ac:dyDescent="0.35">
      <c r="B1742" s="1" t="s">
        <v>704</v>
      </c>
      <c r="C1742" s="5">
        <v>0</v>
      </c>
      <c r="D1742" s="6">
        <v>0</v>
      </c>
      <c r="E1742" s="5">
        <v>0</v>
      </c>
      <c r="F1742" s="6">
        <v>0</v>
      </c>
      <c r="G1742" s="5">
        <v>0</v>
      </c>
      <c r="H1742" s="6">
        <v>0</v>
      </c>
      <c r="I1742" s="5">
        <v>0</v>
      </c>
      <c r="J1742" s="6">
        <v>0</v>
      </c>
      <c r="K1742" s="5">
        <v>0</v>
      </c>
      <c r="L1742" s="6">
        <v>0</v>
      </c>
      <c r="M1742" s="5">
        <v>0</v>
      </c>
      <c r="N1742" s="6">
        <v>0</v>
      </c>
      <c r="O1742" s="5">
        <v>0</v>
      </c>
      <c r="P1742" s="6">
        <v>0</v>
      </c>
      <c r="Q1742" s="5">
        <v>0</v>
      </c>
      <c r="R1742" s="6">
        <v>0</v>
      </c>
      <c r="S1742" s="5">
        <v>0</v>
      </c>
      <c r="T1742" s="6">
        <v>0</v>
      </c>
      <c r="U1742" s="5">
        <v>0</v>
      </c>
      <c r="V1742" s="6">
        <v>0</v>
      </c>
      <c r="W1742" s="5">
        <v>0</v>
      </c>
      <c r="X1742" s="6">
        <v>0</v>
      </c>
      <c r="Y1742" s="5">
        <v>0</v>
      </c>
      <c r="Z1742" s="6">
        <v>0</v>
      </c>
      <c r="AA1742" s="5">
        <v>0</v>
      </c>
      <c r="AB1742" s="6">
        <v>0</v>
      </c>
      <c r="AC1742" s="5">
        <v>0</v>
      </c>
      <c r="AD1742" s="6">
        <v>0</v>
      </c>
      <c r="AE1742" s="5">
        <v>0</v>
      </c>
      <c r="AF1742" s="6">
        <v>0</v>
      </c>
    </row>
    <row r="1743" spans="2:32" x14ac:dyDescent="0.35">
      <c r="B1743" s="1" t="s">
        <v>234</v>
      </c>
      <c r="C1743" s="5">
        <v>0</v>
      </c>
      <c r="D1743" s="6">
        <v>0</v>
      </c>
      <c r="E1743" s="5">
        <v>0</v>
      </c>
      <c r="F1743" s="6">
        <v>0</v>
      </c>
      <c r="G1743" s="5">
        <v>0</v>
      </c>
      <c r="H1743" s="6">
        <v>0</v>
      </c>
      <c r="I1743" s="5">
        <v>0</v>
      </c>
      <c r="J1743" s="6">
        <v>0</v>
      </c>
      <c r="K1743" s="5">
        <v>0</v>
      </c>
      <c r="L1743" s="6">
        <v>0</v>
      </c>
      <c r="M1743" s="5">
        <v>0</v>
      </c>
      <c r="N1743" s="6">
        <v>0</v>
      </c>
      <c r="O1743" s="5">
        <v>0</v>
      </c>
      <c r="P1743" s="6">
        <v>0</v>
      </c>
      <c r="Q1743" s="5">
        <v>0</v>
      </c>
      <c r="R1743" s="6">
        <v>0</v>
      </c>
      <c r="S1743" s="5">
        <v>0</v>
      </c>
      <c r="T1743" s="6">
        <v>0</v>
      </c>
      <c r="U1743" s="5">
        <v>0</v>
      </c>
      <c r="V1743" s="6">
        <v>0</v>
      </c>
      <c r="W1743" s="5">
        <v>0</v>
      </c>
      <c r="X1743" s="6">
        <v>0</v>
      </c>
      <c r="Y1743" s="5">
        <v>0</v>
      </c>
      <c r="Z1743" s="6">
        <v>0</v>
      </c>
      <c r="AA1743" s="5">
        <v>0</v>
      </c>
      <c r="AB1743" s="6">
        <v>0</v>
      </c>
      <c r="AC1743" s="5">
        <v>0</v>
      </c>
      <c r="AD1743" s="6">
        <v>0</v>
      </c>
      <c r="AE1743" s="5">
        <v>0</v>
      </c>
      <c r="AF1743" s="6">
        <v>0</v>
      </c>
    </row>
    <row r="1744" spans="2:32" x14ac:dyDescent="0.35">
      <c r="B1744" s="1" t="s">
        <v>235</v>
      </c>
      <c r="C1744" s="5">
        <v>5.2700000000000004E-3</v>
      </c>
      <c r="D1744" s="6">
        <v>1.8680000000000001</v>
      </c>
      <c r="E1744" s="5">
        <v>0</v>
      </c>
      <c r="F1744" s="6">
        <v>0</v>
      </c>
      <c r="G1744" s="5">
        <v>0</v>
      </c>
      <c r="H1744" s="6">
        <v>0</v>
      </c>
      <c r="I1744" s="5">
        <v>0</v>
      </c>
      <c r="J1744" s="6">
        <v>0</v>
      </c>
      <c r="K1744" s="5">
        <v>0</v>
      </c>
      <c r="L1744" s="6">
        <v>0</v>
      </c>
      <c r="M1744" s="5">
        <v>0</v>
      </c>
      <c r="N1744" s="6">
        <v>0</v>
      </c>
      <c r="O1744" s="5">
        <v>0</v>
      </c>
      <c r="P1744" s="6">
        <v>0</v>
      </c>
      <c r="Q1744" s="5">
        <v>0</v>
      </c>
      <c r="R1744" s="6">
        <v>0</v>
      </c>
      <c r="S1744" s="5">
        <v>0</v>
      </c>
      <c r="T1744" s="6">
        <v>0</v>
      </c>
      <c r="U1744" s="5">
        <v>0</v>
      </c>
      <c r="V1744" s="6">
        <v>0</v>
      </c>
      <c r="W1744" s="5">
        <v>0</v>
      </c>
      <c r="X1744" s="6">
        <v>0</v>
      </c>
      <c r="Y1744" s="5">
        <v>0</v>
      </c>
      <c r="Z1744" s="6">
        <v>0</v>
      </c>
      <c r="AA1744" s="5">
        <v>0</v>
      </c>
      <c r="AB1744" s="6">
        <v>0</v>
      </c>
      <c r="AC1744" s="5">
        <v>0</v>
      </c>
      <c r="AD1744" s="6">
        <v>0</v>
      </c>
      <c r="AE1744" s="5">
        <v>5.7840000000000003E-2</v>
      </c>
      <c r="AF1744" s="6">
        <v>1.8680000000000001</v>
      </c>
    </row>
    <row r="1745" spans="2:32" x14ac:dyDescent="0.35">
      <c r="B1745" s="1" t="s">
        <v>236</v>
      </c>
      <c r="C1745" s="5">
        <v>0</v>
      </c>
      <c r="D1745" s="6">
        <v>0</v>
      </c>
      <c r="E1745" s="5">
        <v>0</v>
      </c>
      <c r="F1745" s="6">
        <v>0</v>
      </c>
      <c r="G1745" s="5">
        <v>0</v>
      </c>
      <c r="H1745" s="6">
        <v>0</v>
      </c>
      <c r="I1745" s="5">
        <v>0</v>
      </c>
      <c r="J1745" s="6">
        <v>0</v>
      </c>
      <c r="K1745" s="5">
        <v>0</v>
      </c>
      <c r="L1745" s="6">
        <v>0</v>
      </c>
      <c r="M1745" s="5">
        <v>0</v>
      </c>
      <c r="N1745" s="6">
        <v>0</v>
      </c>
      <c r="O1745" s="5">
        <v>0</v>
      </c>
      <c r="P1745" s="6">
        <v>0</v>
      </c>
      <c r="Q1745" s="5">
        <v>0</v>
      </c>
      <c r="R1745" s="6">
        <v>0</v>
      </c>
      <c r="S1745" s="5">
        <v>0</v>
      </c>
      <c r="T1745" s="6">
        <v>0</v>
      </c>
      <c r="U1745" s="5">
        <v>0</v>
      </c>
      <c r="V1745" s="6">
        <v>0</v>
      </c>
      <c r="W1745" s="5">
        <v>0</v>
      </c>
      <c r="X1745" s="6">
        <v>0</v>
      </c>
      <c r="Y1745" s="5">
        <v>0</v>
      </c>
      <c r="Z1745" s="6">
        <v>0</v>
      </c>
      <c r="AA1745" s="5">
        <v>0</v>
      </c>
      <c r="AB1745" s="6">
        <v>0</v>
      </c>
      <c r="AC1745" s="5">
        <v>0</v>
      </c>
      <c r="AD1745" s="6">
        <v>0</v>
      </c>
      <c r="AE1745" s="5">
        <v>0</v>
      </c>
      <c r="AF1745" s="6">
        <v>0</v>
      </c>
    </row>
    <row r="1746" spans="2:32" x14ac:dyDescent="0.35">
      <c r="B1746" s="1" t="s">
        <v>237</v>
      </c>
      <c r="C1746" s="5">
        <v>0</v>
      </c>
      <c r="D1746" s="6">
        <v>0</v>
      </c>
      <c r="E1746" s="5">
        <v>0</v>
      </c>
      <c r="F1746" s="6">
        <v>0</v>
      </c>
      <c r="G1746" s="5">
        <v>0</v>
      </c>
      <c r="H1746" s="6">
        <v>0</v>
      </c>
      <c r="I1746" s="5">
        <v>0</v>
      </c>
      <c r="J1746" s="6">
        <v>0</v>
      </c>
      <c r="K1746" s="5">
        <v>0</v>
      </c>
      <c r="L1746" s="6">
        <v>0</v>
      </c>
      <c r="M1746" s="5">
        <v>0</v>
      </c>
      <c r="N1746" s="6">
        <v>0</v>
      </c>
      <c r="O1746" s="5">
        <v>0</v>
      </c>
      <c r="P1746" s="6">
        <v>0</v>
      </c>
      <c r="Q1746" s="5">
        <v>0</v>
      </c>
      <c r="R1746" s="6">
        <v>0</v>
      </c>
      <c r="S1746" s="5">
        <v>0</v>
      </c>
      <c r="T1746" s="6">
        <v>0</v>
      </c>
      <c r="U1746" s="5">
        <v>0</v>
      </c>
      <c r="V1746" s="6">
        <v>0</v>
      </c>
      <c r="W1746" s="5">
        <v>0</v>
      </c>
      <c r="X1746" s="6">
        <v>0</v>
      </c>
      <c r="Y1746" s="5">
        <v>0</v>
      </c>
      <c r="Z1746" s="6">
        <v>0</v>
      </c>
      <c r="AA1746" s="5">
        <v>0</v>
      </c>
      <c r="AB1746" s="6">
        <v>0</v>
      </c>
      <c r="AC1746" s="5">
        <v>0</v>
      </c>
      <c r="AD1746" s="6">
        <v>0</v>
      </c>
      <c r="AE1746" s="5">
        <v>0</v>
      </c>
      <c r="AF1746" s="6">
        <v>0</v>
      </c>
    </row>
    <row r="1747" spans="2:32" x14ac:dyDescent="0.35">
      <c r="B1747" s="1" t="s">
        <v>239</v>
      </c>
      <c r="C1747" s="5">
        <v>0</v>
      </c>
      <c r="D1747" s="6">
        <v>0</v>
      </c>
      <c r="E1747" s="5">
        <v>0</v>
      </c>
      <c r="F1747" s="6">
        <v>0</v>
      </c>
      <c r="G1747" s="5">
        <v>0</v>
      </c>
      <c r="H1747" s="6">
        <v>0</v>
      </c>
      <c r="I1747" s="5">
        <v>0</v>
      </c>
      <c r="J1747" s="6">
        <v>0</v>
      </c>
      <c r="K1747" s="5">
        <v>0</v>
      </c>
      <c r="L1747" s="6">
        <v>0</v>
      </c>
      <c r="M1747" s="5">
        <v>0</v>
      </c>
      <c r="N1747" s="6">
        <v>0</v>
      </c>
      <c r="O1747" s="5">
        <v>0</v>
      </c>
      <c r="P1747" s="6">
        <v>0</v>
      </c>
      <c r="Q1747" s="5">
        <v>0</v>
      </c>
      <c r="R1747" s="6">
        <v>0</v>
      </c>
      <c r="S1747" s="5">
        <v>0</v>
      </c>
      <c r="T1747" s="6">
        <v>0</v>
      </c>
      <c r="U1747" s="5">
        <v>0</v>
      </c>
      <c r="V1747" s="6">
        <v>0</v>
      </c>
      <c r="W1747" s="5">
        <v>0</v>
      </c>
      <c r="X1747" s="6">
        <v>0</v>
      </c>
      <c r="Y1747" s="5">
        <v>0</v>
      </c>
      <c r="Z1747" s="6">
        <v>0</v>
      </c>
      <c r="AA1747" s="5">
        <v>0</v>
      </c>
      <c r="AB1747" s="6">
        <v>0</v>
      </c>
      <c r="AC1747" s="5">
        <v>0</v>
      </c>
      <c r="AD1747" s="6">
        <v>0</v>
      </c>
      <c r="AE1747" s="5">
        <v>0</v>
      </c>
      <c r="AF1747" s="6">
        <v>0</v>
      </c>
    </row>
    <row r="1748" spans="2:32" x14ac:dyDescent="0.35">
      <c r="B1748" s="1" t="s">
        <v>240</v>
      </c>
      <c r="C1748" s="5">
        <v>0</v>
      </c>
      <c r="D1748" s="6">
        <v>0</v>
      </c>
      <c r="E1748" s="5">
        <v>0</v>
      </c>
      <c r="F1748" s="6">
        <v>0</v>
      </c>
      <c r="G1748" s="5">
        <v>0</v>
      </c>
      <c r="H1748" s="6">
        <v>0</v>
      </c>
      <c r="I1748" s="5">
        <v>0</v>
      </c>
      <c r="J1748" s="6">
        <v>0</v>
      </c>
      <c r="K1748" s="5">
        <v>0</v>
      </c>
      <c r="L1748" s="6">
        <v>0</v>
      </c>
      <c r="M1748" s="5">
        <v>0</v>
      </c>
      <c r="N1748" s="6">
        <v>0</v>
      </c>
      <c r="O1748" s="5">
        <v>0</v>
      </c>
      <c r="P1748" s="6">
        <v>0</v>
      </c>
      <c r="Q1748" s="5">
        <v>0</v>
      </c>
      <c r="R1748" s="6">
        <v>0</v>
      </c>
      <c r="S1748" s="5">
        <v>0</v>
      </c>
      <c r="T1748" s="6">
        <v>0</v>
      </c>
      <c r="U1748" s="5">
        <v>0</v>
      </c>
      <c r="V1748" s="6">
        <v>0</v>
      </c>
      <c r="W1748" s="5">
        <v>0</v>
      </c>
      <c r="X1748" s="6">
        <v>0</v>
      </c>
      <c r="Y1748" s="5">
        <v>0</v>
      </c>
      <c r="Z1748" s="6">
        <v>0</v>
      </c>
      <c r="AA1748" s="5">
        <v>0</v>
      </c>
      <c r="AB1748" s="6">
        <v>0</v>
      </c>
      <c r="AC1748" s="5">
        <v>0</v>
      </c>
      <c r="AD1748" s="6">
        <v>0</v>
      </c>
      <c r="AE1748" s="5">
        <v>0</v>
      </c>
      <c r="AF1748" s="6">
        <v>0</v>
      </c>
    </row>
    <row r="1749" spans="2:32" x14ac:dyDescent="0.35">
      <c r="B1749" s="1" t="s">
        <v>242</v>
      </c>
      <c r="C1749" s="5">
        <v>0</v>
      </c>
      <c r="D1749" s="6">
        <v>0</v>
      </c>
      <c r="E1749" s="5">
        <v>0</v>
      </c>
      <c r="F1749" s="6">
        <v>0</v>
      </c>
      <c r="G1749" s="5">
        <v>0</v>
      </c>
      <c r="H1749" s="6">
        <v>0</v>
      </c>
      <c r="I1749" s="5">
        <v>0</v>
      </c>
      <c r="J1749" s="6">
        <v>0</v>
      </c>
      <c r="K1749" s="5">
        <v>0</v>
      </c>
      <c r="L1749" s="6">
        <v>0</v>
      </c>
      <c r="M1749" s="5">
        <v>0</v>
      </c>
      <c r="N1749" s="6">
        <v>0</v>
      </c>
      <c r="O1749" s="5">
        <v>0</v>
      </c>
      <c r="P1749" s="6">
        <v>0</v>
      </c>
      <c r="Q1749" s="5">
        <v>0</v>
      </c>
      <c r="R1749" s="6">
        <v>0</v>
      </c>
      <c r="S1749" s="5">
        <v>0</v>
      </c>
      <c r="T1749" s="6">
        <v>0</v>
      </c>
      <c r="U1749" s="5">
        <v>0</v>
      </c>
      <c r="V1749" s="6">
        <v>0</v>
      </c>
      <c r="W1749" s="5">
        <v>0</v>
      </c>
      <c r="X1749" s="6">
        <v>0</v>
      </c>
      <c r="Y1749" s="5">
        <v>0</v>
      </c>
      <c r="Z1749" s="6">
        <v>0</v>
      </c>
      <c r="AA1749" s="5">
        <v>0</v>
      </c>
      <c r="AB1749" s="6">
        <v>0</v>
      </c>
      <c r="AC1749" s="5">
        <v>0</v>
      </c>
      <c r="AD1749" s="6">
        <v>0</v>
      </c>
      <c r="AE1749" s="5">
        <v>0</v>
      </c>
      <c r="AF1749" s="6">
        <v>0</v>
      </c>
    </row>
    <row r="1750" spans="2:32" x14ac:dyDescent="0.35">
      <c r="B1750" s="1" t="s">
        <v>705</v>
      </c>
      <c r="C1750" s="5">
        <v>0</v>
      </c>
      <c r="D1750" s="6">
        <v>0</v>
      </c>
      <c r="E1750" s="5">
        <v>0</v>
      </c>
      <c r="F1750" s="6">
        <v>0</v>
      </c>
      <c r="G1750" s="5">
        <v>0</v>
      </c>
      <c r="H1750" s="6">
        <v>0</v>
      </c>
      <c r="I1750" s="5">
        <v>0</v>
      </c>
      <c r="J1750" s="6">
        <v>0</v>
      </c>
      <c r="K1750" s="5">
        <v>0</v>
      </c>
      <c r="L1750" s="6">
        <v>0</v>
      </c>
      <c r="M1750" s="5">
        <v>0</v>
      </c>
      <c r="N1750" s="6">
        <v>0</v>
      </c>
      <c r="O1750" s="5">
        <v>0</v>
      </c>
      <c r="P1750" s="6">
        <v>0</v>
      </c>
      <c r="Q1750" s="5">
        <v>0</v>
      </c>
      <c r="R1750" s="6">
        <v>0</v>
      </c>
      <c r="S1750" s="5">
        <v>0</v>
      </c>
      <c r="T1750" s="6">
        <v>0</v>
      </c>
      <c r="U1750" s="5">
        <v>0</v>
      </c>
      <c r="V1750" s="6">
        <v>0</v>
      </c>
      <c r="W1750" s="5">
        <v>0</v>
      </c>
      <c r="X1750" s="6">
        <v>0</v>
      </c>
      <c r="Y1750" s="5">
        <v>0</v>
      </c>
      <c r="Z1750" s="6">
        <v>0</v>
      </c>
      <c r="AA1750" s="5">
        <v>0</v>
      </c>
      <c r="AB1750" s="6">
        <v>0</v>
      </c>
      <c r="AC1750" s="5">
        <v>0</v>
      </c>
      <c r="AD1750" s="6">
        <v>0</v>
      </c>
      <c r="AE1750" s="5">
        <v>0</v>
      </c>
      <c r="AF1750" s="6">
        <v>0</v>
      </c>
    </row>
    <row r="1751" spans="2:32" x14ac:dyDescent="0.35">
      <c r="B1751" s="1" t="s">
        <v>706</v>
      </c>
      <c r="C1751" s="5">
        <v>2.3600000000000001E-3</v>
      </c>
      <c r="D1751" s="6">
        <v>0.83699999999999997</v>
      </c>
      <c r="E1751" s="5">
        <v>0</v>
      </c>
      <c r="F1751" s="6">
        <v>0</v>
      </c>
      <c r="G1751" s="5">
        <v>0</v>
      </c>
      <c r="H1751" s="6">
        <v>0</v>
      </c>
      <c r="I1751" s="5">
        <v>0</v>
      </c>
      <c r="J1751" s="6">
        <v>0</v>
      </c>
      <c r="K1751" s="5">
        <v>3.6650000000000002E-2</v>
      </c>
      <c r="L1751" s="6">
        <v>0.83699999999999997</v>
      </c>
      <c r="M1751" s="5">
        <v>0</v>
      </c>
      <c r="N1751" s="6">
        <v>0</v>
      </c>
      <c r="O1751" s="5">
        <v>0</v>
      </c>
      <c r="P1751" s="6">
        <v>0</v>
      </c>
      <c r="Q1751" s="5">
        <v>0</v>
      </c>
      <c r="R1751" s="6">
        <v>0</v>
      </c>
      <c r="S1751" s="5">
        <v>0</v>
      </c>
      <c r="T1751" s="6">
        <v>0</v>
      </c>
      <c r="U1751" s="5">
        <v>0</v>
      </c>
      <c r="V1751" s="6">
        <v>0</v>
      </c>
      <c r="W1751" s="5">
        <v>0</v>
      </c>
      <c r="X1751" s="6">
        <v>0</v>
      </c>
      <c r="Y1751" s="5">
        <v>0</v>
      </c>
      <c r="Z1751" s="6">
        <v>0</v>
      </c>
      <c r="AA1751" s="5">
        <v>0</v>
      </c>
      <c r="AB1751" s="6">
        <v>0</v>
      </c>
      <c r="AC1751" s="5">
        <v>0</v>
      </c>
      <c r="AD1751" s="6">
        <v>0</v>
      </c>
      <c r="AE1751" s="5">
        <v>0</v>
      </c>
      <c r="AF1751" s="6">
        <v>0</v>
      </c>
    </row>
    <row r="1752" spans="2:32" x14ac:dyDescent="0.35">
      <c r="B1752" s="1" t="s">
        <v>244</v>
      </c>
      <c r="C1752" s="5">
        <v>0</v>
      </c>
      <c r="D1752" s="6">
        <v>0</v>
      </c>
      <c r="E1752" s="5">
        <v>0</v>
      </c>
      <c r="F1752" s="6">
        <v>0</v>
      </c>
      <c r="G1752" s="5">
        <v>0</v>
      </c>
      <c r="H1752" s="6">
        <v>0</v>
      </c>
      <c r="I1752" s="5">
        <v>0</v>
      </c>
      <c r="J1752" s="6">
        <v>0</v>
      </c>
      <c r="K1752" s="5">
        <v>0</v>
      </c>
      <c r="L1752" s="6">
        <v>0</v>
      </c>
      <c r="M1752" s="5">
        <v>0</v>
      </c>
      <c r="N1752" s="6">
        <v>0</v>
      </c>
      <c r="O1752" s="5">
        <v>0</v>
      </c>
      <c r="P1752" s="6">
        <v>0</v>
      </c>
      <c r="Q1752" s="5">
        <v>0</v>
      </c>
      <c r="R1752" s="6">
        <v>0</v>
      </c>
      <c r="S1752" s="5">
        <v>0</v>
      </c>
      <c r="T1752" s="6">
        <v>0</v>
      </c>
      <c r="U1752" s="5">
        <v>0</v>
      </c>
      <c r="V1752" s="6">
        <v>0</v>
      </c>
      <c r="W1752" s="5">
        <v>0</v>
      </c>
      <c r="X1752" s="6">
        <v>0</v>
      </c>
      <c r="Y1752" s="5">
        <v>0</v>
      </c>
      <c r="Z1752" s="6">
        <v>0</v>
      </c>
      <c r="AA1752" s="5">
        <v>0</v>
      </c>
      <c r="AB1752" s="6">
        <v>0</v>
      </c>
      <c r="AC1752" s="5">
        <v>0</v>
      </c>
      <c r="AD1752" s="6">
        <v>0</v>
      </c>
      <c r="AE1752" s="5">
        <v>0</v>
      </c>
      <c r="AF1752" s="6">
        <v>0</v>
      </c>
    </row>
    <row r="1753" spans="2:32" x14ac:dyDescent="0.35">
      <c r="B1753" s="1" t="s">
        <v>245</v>
      </c>
      <c r="C1753" s="5">
        <v>0</v>
      </c>
      <c r="D1753" s="6">
        <v>0</v>
      </c>
      <c r="E1753" s="5">
        <v>0</v>
      </c>
      <c r="F1753" s="6">
        <v>0</v>
      </c>
      <c r="G1753" s="5">
        <v>0</v>
      </c>
      <c r="H1753" s="6">
        <v>0</v>
      </c>
      <c r="I1753" s="5">
        <v>0</v>
      </c>
      <c r="J1753" s="6">
        <v>0</v>
      </c>
      <c r="K1753" s="5">
        <v>0</v>
      </c>
      <c r="L1753" s="6">
        <v>0</v>
      </c>
      <c r="M1753" s="5">
        <v>0</v>
      </c>
      <c r="N1753" s="6">
        <v>0</v>
      </c>
      <c r="O1753" s="5">
        <v>0</v>
      </c>
      <c r="P1753" s="6">
        <v>0</v>
      </c>
      <c r="Q1753" s="5">
        <v>0</v>
      </c>
      <c r="R1753" s="6">
        <v>0</v>
      </c>
      <c r="S1753" s="5">
        <v>0</v>
      </c>
      <c r="T1753" s="6">
        <v>0</v>
      </c>
      <c r="U1753" s="5">
        <v>0</v>
      </c>
      <c r="V1753" s="6">
        <v>0</v>
      </c>
      <c r="W1753" s="5">
        <v>0</v>
      </c>
      <c r="X1753" s="6">
        <v>0</v>
      </c>
      <c r="Y1753" s="5">
        <v>0</v>
      </c>
      <c r="Z1753" s="6">
        <v>0</v>
      </c>
      <c r="AA1753" s="5">
        <v>0</v>
      </c>
      <c r="AB1753" s="6">
        <v>0</v>
      </c>
      <c r="AC1753" s="5">
        <v>0</v>
      </c>
      <c r="AD1753" s="6">
        <v>0</v>
      </c>
      <c r="AE1753" s="5">
        <v>0</v>
      </c>
      <c r="AF1753" s="6">
        <v>0</v>
      </c>
    </row>
    <row r="1754" spans="2:32" x14ac:dyDescent="0.35">
      <c r="B1754" s="1" t="s">
        <v>246</v>
      </c>
      <c r="C1754" s="5">
        <v>2.3700000000000001E-3</v>
      </c>
      <c r="D1754" s="6">
        <v>0.84099999999999997</v>
      </c>
      <c r="E1754" s="5">
        <v>0</v>
      </c>
      <c r="F1754" s="6">
        <v>0</v>
      </c>
      <c r="G1754" s="5">
        <v>0</v>
      </c>
      <c r="H1754" s="6">
        <v>0</v>
      </c>
      <c r="I1754" s="5">
        <v>0</v>
      </c>
      <c r="J1754" s="6">
        <v>0</v>
      </c>
      <c r="K1754" s="5">
        <v>0</v>
      </c>
      <c r="L1754" s="6">
        <v>0</v>
      </c>
      <c r="M1754" s="5">
        <v>0</v>
      </c>
      <c r="N1754" s="6">
        <v>0</v>
      </c>
      <c r="O1754" s="5">
        <v>0</v>
      </c>
      <c r="P1754" s="6">
        <v>0</v>
      </c>
      <c r="Q1754" s="5">
        <v>5.4870000000000002E-2</v>
      </c>
      <c r="R1754" s="6">
        <v>0.84099999999999997</v>
      </c>
      <c r="S1754" s="5">
        <v>0</v>
      </c>
      <c r="T1754" s="6">
        <v>0</v>
      </c>
      <c r="U1754" s="5">
        <v>0</v>
      </c>
      <c r="V1754" s="6">
        <v>0</v>
      </c>
      <c r="W1754" s="5">
        <v>0</v>
      </c>
      <c r="X1754" s="6">
        <v>0</v>
      </c>
      <c r="Y1754" s="5">
        <v>0</v>
      </c>
      <c r="Z1754" s="6">
        <v>0</v>
      </c>
      <c r="AA1754" s="5">
        <v>0</v>
      </c>
      <c r="AB1754" s="6">
        <v>0</v>
      </c>
      <c r="AC1754" s="5">
        <v>0</v>
      </c>
      <c r="AD1754" s="6">
        <v>0</v>
      </c>
      <c r="AE1754" s="5">
        <v>0</v>
      </c>
      <c r="AF1754" s="6">
        <v>0</v>
      </c>
    </row>
    <row r="1755" spans="2:32" x14ac:dyDescent="0.35">
      <c r="B1755" s="1" t="s">
        <v>707</v>
      </c>
      <c r="C1755" s="5">
        <v>0</v>
      </c>
      <c r="D1755" s="6">
        <v>0</v>
      </c>
      <c r="E1755" s="5">
        <v>0</v>
      </c>
      <c r="F1755" s="6">
        <v>0</v>
      </c>
      <c r="G1755" s="5">
        <v>0</v>
      </c>
      <c r="H1755" s="6">
        <v>0</v>
      </c>
      <c r="I1755" s="5">
        <v>0</v>
      </c>
      <c r="J1755" s="6">
        <v>0</v>
      </c>
      <c r="K1755" s="5">
        <v>0</v>
      </c>
      <c r="L1755" s="6">
        <v>0</v>
      </c>
      <c r="M1755" s="5">
        <v>0</v>
      </c>
      <c r="N1755" s="6">
        <v>0</v>
      </c>
      <c r="O1755" s="5">
        <v>0</v>
      </c>
      <c r="P1755" s="6">
        <v>0</v>
      </c>
      <c r="Q1755" s="5">
        <v>0</v>
      </c>
      <c r="R1755" s="6">
        <v>0</v>
      </c>
      <c r="S1755" s="5">
        <v>0</v>
      </c>
      <c r="T1755" s="6">
        <v>0</v>
      </c>
      <c r="U1755" s="5">
        <v>0</v>
      </c>
      <c r="V1755" s="6">
        <v>0</v>
      </c>
      <c r="W1755" s="5">
        <v>0</v>
      </c>
      <c r="X1755" s="6">
        <v>0</v>
      </c>
      <c r="Y1755" s="5">
        <v>0</v>
      </c>
      <c r="Z1755" s="6">
        <v>0</v>
      </c>
      <c r="AA1755" s="5">
        <v>0</v>
      </c>
      <c r="AB1755" s="6">
        <v>0</v>
      </c>
      <c r="AC1755" s="5">
        <v>0</v>
      </c>
      <c r="AD1755" s="6">
        <v>0</v>
      </c>
      <c r="AE1755" s="5">
        <v>0</v>
      </c>
      <c r="AF1755" s="6">
        <v>0</v>
      </c>
    </row>
    <row r="1756" spans="2:32" x14ac:dyDescent="0.35">
      <c r="B1756" s="1" t="s">
        <v>247</v>
      </c>
      <c r="C1756" s="5">
        <v>0</v>
      </c>
      <c r="D1756" s="6">
        <v>0</v>
      </c>
      <c r="E1756" s="5">
        <v>0</v>
      </c>
      <c r="F1756" s="6">
        <v>0</v>
      </c>
      <c r="G1756" s="5">
        <v>0</v>
      </c>
      <c r="H1756" s="6">
        <v>0</v>
      </c>
      <c r="I1756" s="5">
        <v>0</v>
      </c>
      <c r="J1756" s="6">
        <v>0</v>
      </c>
      <c r="K1756" s="5">
        <v>0</v>
      </c>
      <c r="L1756" s="6">
        <v>0</v>
      </c>
      <c r="M1756" s="5">
        <v>0</v>
      </c>
      <c r="N1756" s="6">
        <v>0</v>
      </c>
      <c r="O1756" s="5">
        <v>0</v>
      </c>
      <c r="P1756" s="6">
        <v>0</v>
      </c>
      <c r="Q1756" s="5">
        <v>0</v>
      </c>
      <c r="R1756" s="6">
        <v>0</v>
      </c>
      <c r="S1756" s="5">
        <v>0</v>
      </c>
      <c r="T1756" s="6">
        <v>0</v>
      </c>
      <c r="U1756" s="5">
        <v>0</v>
      </c>
      <c r="V1756" s="6">
        <v>0</v>
      </c>
      <c r="W1756" s="5">
        <v>0</v>
      </c>
      <c r="X1756" s="6">
        <v>0</v>
      </c>
      <c r="Y1756" s="5">
        <v>0</v>
      </c>
      <c r="Z1756" s="6">
        <v>0</v>
      </c>
      <c r="AA1756" s="5">
        <v>0</v>
      </c>
      <c r="AB1756" s="6">
        <v>0</v>
      </c>
      <c r="AC1756" s="5">
        <v>0</v>
      </c>
      <c r="AD1756" s="6">
        <v>0</v>
      </c>
      <c r="AE1756" s="5">
        <v>0</v>
      </c>
      <c r="AF1756" s="6">
        <v>0</v>
      </c>
    </row>
    <row r="1757" spans="2:32" x14ac:dyDescent="0.35">
      <c r="B1757" s="1" t="s">
        <v>248</v>
      </c>
      <c r="C1757" s="5">
        <v>0</v>
      </c>
      <c r="D1757" s="6">
        <v>0</v>
      </c>
      <c r="E1757" s="5">
        <v>0</v>
      </c>
      <c r="F1757" s="6">
        <v>0</v>
      </c>
      <c r="G1757" s="5">
        <v>0</v>
      </c>
      <c r="H1757" s="6">
        <v>0</v>
      </c>
      <c r="I1757" s="5">
        <v>0</v>
      </c>
      <c r="J1757" s="6">
        <v>0</v>
      </c>
      <c r="K1757" s="5">
        <v>0</v>
      </c>
      <c r="L1757" s="6">
        <v>0</v>
      </c>
      <c r="M1757" s="5">
        <v>0</v>
      </c>
      <c r="N1757" s="6">
        <v>0</v>
      </c>
      <c r="O1757" s="5">
        <v>0</v>
      </c>
      <c r="P1757" s="6">
        <v>0</v>
      </c>
      <c r="Q1757" s="5">
        <v>0</v>
      </c>
      <c r="R1757" s="6">
        <v>0</v>
      </c>
      <c r="S1757" s="5">
        <v>0</v>
      </c>
      <c r="T1757" s="6">
        <v>0</v>
      </c>
      <c r="U1757" s="5">
        <v>0</v>
      </c>
      <c r="V1757" s="6">
        <v>0</v>
      </c>
      <c r="W1757" s="5">
        <v>0</v>
      </c>
      <c r="X1757" s="6">
        <v>0</v>
      </c>
      <c r="Y1757" s="5">
        <v>0</v>
      </c>
      <c r="Z1757" s="6">
        <v>0</v>
      </c>
      <c r="AA1757" s="5">
        <v>0</v>
      </c>
      <c r="AB1757" s="6">
        <v>0</v>
      </c>
      <c r="AC1757" s="5">
        <v>0</v>
      </c>
      <c r="AD1757" s="6">
        <v>0</v>
      </c>
      <c r="AE1757" s="5">
        <v>0</v>
      </c>
      <c r="AF1757" s="6">
        <v>0</v>
      </c>
    </row>
    <row r="1758" spans="2:32" x14ac:dyDescent="0.35">
      <c r="B1758" s="1" t="s">
        <v>708</v>
      </c>
      <c r="C1758" s="5">
        <v>0</v>
      </c>
      <c r="D1758" s="6">
        <v>0</v>
      </c>
      <c r="E1758" s="5">
        <v>0</v>
      </c>
      <c r="F1758" s="6">
        <v>0</v>
      </c>
      <c r="G1758" s="5">
        <v>0</v>
      </c>
      <c r="H1758" s="6">
        <v>0</v>
      </c>
      <c r="I1758" s="5">
        <v>0</v>
      </c>
      <c r="J1758" s="6">
        <v>0</v>
      </c>
      <c r="K1758" s="5">
        <v>0</v>
      </c>
      <c r="L1758" s="6">
        <v>0</v>
      </c>
      <c r="M1758" s="5">
        <v>0</v>
      </c>
      <c r="N1758" s="6">
        <v>0</v>
      </c>
      <c r="O1758" s="5">
        <v>0</v>
      </c>
      <c r="P1758" s="6">
        <v>0</v>
      </c>
      <c r="Q1758" s="5">
        <v>0</v>
      </c>
      <c r="R1758" s="6">
        <v>0</v>
      </c>
      <c r="S1758" s="5">
        <v>0</v>
      </c>
      <c r="T1758" s="6">
        <v>0</v>
      </c>
      <c r="U1758" s="5">
        <v>0</v>
      </c>
      <c r="V1758" s="6">
        <v>0</v>
      </c>
      <c r="W1758" s="5">
        <v>0</v>
      </c>
      <c r="X1758" s="6">
        <v>0</v>
      </c>
      <c r="Y1758" s="5">
        <v>0</v>
      </c>
      <c r="Z1758" s="6">
        <v>0</v>
      </c>
      <c r="AA1758" s="5">
        <v>0</v>
      </c>
      <c r="AB1758" s="6">
        <v>0</v>
      </c>
      <c r="AC1758" s="5">
        <v>0</v>
      </c>
      <c r="AD1758" s="6">
        <v>0</v>
      </c>
      <c r="AE1758" s="5">
        <v>0</v>
      </c>
      <c r="AF1758" s="6">
        <v>0</v>
      </c>
    </row>
    <row r="1759" spans="2:32" x14ac:dyDescent="0.35">
      <c r="B1759" s="1" t="s">
        <v>709</v>
      </c>
      <c r="C1759" s="5">
        <v>0</v>
      </c>
      <c r="D1759" s="6">
        <v>0</v>
      </c>
      <c r="E1759" s="5">
        <v>0</v>
      </c>
      <c r="F1759" s="6">
        <v>0</v>
      </c>
      <c r="G1759" s="5">
        <v>0</v>
      </c>
      <c r="H1759" s="6">
        <v>0</v>
      </c>
      <c r="I1759" s="5">
        <v>0</v>
      </c>
      <c r="J1759" s="6">
        <v>0</v>
      </c>
      <c r="K1759" s="5">
        <v>0</v>
      </c>
      <c r="L1759" s="6">
        <v>0</v>
      </c>
      <c r="M1759" s="5">
        <v>0</v>
      </c>
      <c r="N1759" s="6">
        <v>0</v>
      </c>
      <c r="O1759" s="5">
        <v>0</v>
      </c>
      <c r="P1759" s="6">
        <v>0</v>
      </c>
      <c r="Q1759" s="5">
        <v>0</v>
      </c>
      <c r="R1759" s="6">
        <v>0</v>
      </c>
      <c r="S1759" s="5">
        <v>0</v>
      </c>
      <c r="T1759" s="6">
        <v>0</v>
      </c>
      <c r="U1759" s="5">
        <v>0</v>
      </c>
      <c r="V1759" s="6">
        <v>0</v>
      </c>
      <c r="W1759" s="5">
        <v>0</v>
      </c>
      <c r="X1759" s="6">
        <v>0</v>
      </c>
      <c r="Y1759" s="5">
        <v>0</v>
      </c>
      <c r="Z1759" s="6">
        <v>0</v>
      </c>
      <c r="AA1759" s="5">
        <v>0</v>
      </c>
      <c r="AB1759" s="6">
        <v>0</v>
      </c>
      <c r="AC1759" s="5">
        <v>0</v>
      </c>
      <c r="AD1759" s="6">
        <v>0</v>
      </c>
      <c r="AE1759" s="5">
        <v>0</v>
      </c>
      <c r="AF1759" s="6">
        <v>0</v>
      </c>
    </row>
    <row r="1760" spans="2:32" x14ac:dyDescent="0.35">
      <c r="B1760" s="1" t="s">
        <v>710</v>
      </c>
      <c r="C1760" s="5">
        <v>0</v>
      </c>
      <c r="D1760" s="6">
        <v>0</v>
      </c>
      <c r="E1760" s="5">
        <v>0</v>
      </c>
      <c r="F1760" s="6">
        <v>0</v>
      </c>
      <c r="G1760" s="5">
        <v>0</v>
      </c>
      <c r="H1760" s="6">
        <v>0</v>
      </c>
      <c r="I1760" s="5">
        <v>0</v>
      </c>
      <c r="J1760" s="6">
        <v>0</v>
      </c>
      <c r="K1760" s="5">
        <v>0</v>
      </c>
      <c r="L1760" s="6">
        <v>0</v>
      </c>
      <c r="M1760" s="5">
        <v>0</v>
      </c>
      <c r="N1760" s="6">
        <v>0</v>
      </c>
      <c r="O1760" s="5">
        <v>0</v>
      </c>
      <c r="P1760" s="6">
        <v>0</v>
      </c>
      <c r="Q1760" s="5">
        <v>0</v>
      </c>
      <c r="R1760" s="6">
        <v>0</v>
      </c>
      <c r="S1760" s="5">
        <v>0</v>
      </c>
      <c r="T1760" s="6">
        <v>0</v>
      </c>
      <c r="U1760" s="5">
        <v>0</v>
      </c>
      <c r="V1760" s="6">
        <v>0</v>
      </c>
      <c r="W1760" s="5">
        <v>0</v>
      </c>
      <c r="X1760" s="6">
        <v>0</v>
      </c>
      <c r="Y1760" s="5">
        <v>0</v>
      </c>
      <c r="Z1760" s="6">
        <v>0</v>
      </c>
      <c r="AA1760" s="5">
        <v>0</v>
      </c>
      <c r="AB1760" s="6">
        <v>0</v>
      </c>
      <c r="AC1760" s="5">
        <v>0</v>
      </c>
      <c r="AD1760" s="6">
        <v>0</v>
      </c>
      <c r="AE1760" s="5">
        <v>0</v>
      </c>
      <c r="AF1760" s="6">
        <v>0</v>
      </c>
    </row>
    <row r="1761" spans="2:32" x14ac:dyDescent="0.35">
      <c r="B1761" s="1" t="s">
        <v>711</v>
      </c>
      <c r="C1761" s="5">
        <v>0</v>
      </c>
      <c r="D1761" s="6">
        <v>0</v>
      </c>
      <c r="E1761" s="5">
        <v>0</v>
      </c>
      <c r="F1761" s="6">
        <v>0</v>
      </c>
      <c r="G1761" s="5">
        <v>0</v>
      </c>
      <c r="H1761" s="6">
        <v>0</v>
      </c>
      <c r="I1761" s="5">
        <v>0</v>
      </c>
      <c r="J1761" s="6">
        <v>0</v>
      </c>
      <c r="K1761" s="5">
        <v>0</v>
      </c>
      <c r="L1761" s="6">
        <v>0</v>
      </c>
      <c r="M1761" s="5">
        <v>0</v>
      </c>
      <c r="N1761" s="6">
        <v>0</v>
      </c>
      <c r="O1761" s="5">
        <v>0</v>
      </c>
      <c r="P1761" s="6">
        <v>0</v>
      </c>
      <c r="Q1761" s="5">
        <v>0</v>
      </c>
      <c r="R1761" s="6">
        <v>0</v>
      </c>
      <c r="S1761" s="5">
        <v>0</v>
      </c>
      <c r="T1761" s="6">
        <v>0</v>
      </c>
      <c r="U1761" s="5">
        <v>0</v>
      </c>
      <c r="V1761" s="6">
        <v>0</v>
      </c>
      <c r="W1761" s="5">
        <v>0</v>
      </c>
      <c r="X1761" s="6">
        <v>0</v>
      </c>
      <c r="Y1761" s="5">
        <v>0</v>
      </c>
      <c r="Z1761" s="6">
        <v>0</v>
      </c>
      <c r="AA1761" s="5">
        <v>0</v>
      </c>
      <c r="AB1761" s="6">
        <v>0</v>
      </c>
      <c r="AC1761" s="5">
        <v>0</v>
      </c>
      <c r="AD1761" s="6">
        <v>0</v>
      </c>
      <c r="AE1761" s="5">
        <v>0</v>
      </c>
      <c r="AF1761" s="6">
        <v>0</v>
      </c>
    </row>
    <row r="1762" spans="2:32" x14ac:dyDescent="0.35">
      <c r="B1762" s="1" t="s">
        <v>712</v>
      </c>
      <c r="C1762" s="5">
        <v>0</v>
      </c>
      <c r="D1762" s="6">
        <v>0</v>
      </c>
      <c r="E1762" s="5">
        <v>0</v>
      </c>
      <c r="F1762" s="6">
        <v>0</v>
      </c>
      <c r="G1762" s="5">
        <v>0</v>
      </c>
      <c r="H1762" s="6">
        <v>0</v>
      </c>
      <c r="I1762" s="5">
        <v>0</v>
      </c>
      <c r="J1762" s="6">
        <v>0</v>
      </c>
      <c r="K1762" s="5">
        <v>0</v>
      </c>
      <c r="L1762" s="6">
        <v>0</v>
      </c>
      <c r="M1762" s="5">
        <v>0</v>
      </c>
      <c r="N1762" s="6">
        <v>0</v>
      </c>
      <c r="O1762" s="5">
        <v>0</v>
      </c>
      <c r="P1762" s="6">
        <v>0</v>
      </c>
      <c r="Q1762" s="5">
        <v>0</v>
      </c>
      <c r="R1762" s="6">
        <v>0</v>
      </c>
      <c r="S1762" s="5">
        <v>0</v>
      </c>
      <c r="T1762" s="6">
        <v>0</v>
      </c>
      <c r="U1762" s="5">
        <v>0</v>
      </c>
      <c r="V1762" s="6">
        <v>0</v>
      </c>
      <c r="W1762" s="5">
        <v>0</v>
      </c>
      <c r="X1762" s="6">
        <v>0</v>
      </c>
      <c r="Y1762" s="5">
        <v>0</v>
      </c>
      <c r="Z1762" s="6">
        <v>0</v>
      </c>
      <c r="AA1762" s="5">
        <v>0</v>
      </c>
      <c r="AB1762" s="6">
        <v>0</v>
      </c>
      <c r="AC1762" s="5">
        <v>0</v>
      </c>
      <c r="AD1762" s="6">
        <v>0</v>
      </c>
      <c r="AE1762" s="5">
        <v>0</v>
      </c>
      <c r="AF1762" s="6">
        <v>0</v>
      </c>
    </row>
    <row r="1763" spans="2:32" x14ac:dyDescent="0.35">
      <c r="B1763" s="1" t="s">
        <v>713</v>
      </c>
      <c r="C1763" s="5">
        <v>0</v>
      </c>
      <c r="D1763" s="6">
        <v>0</v>
      </c>
      <c r="E1763" s="5">
        <v>0</v>
      </c>
      <c r="F1763" s="6">
        <v>0</v>
      </c>
      <c r="G1763" s="5">
        <v>0</v>
      </c>
      <c r="H1763" s="6">
        <v>0</v>
      </c>
      <c r="I1763" s="5">
        <v>0</v>
      </c>
      <c r="J1763" s="6">
        <v>0</v>
      </c>
      <c r="K1763" s="5">
        <v>0</v>
      </c>
      <c r="L1763" s="6">
        <v>0</v>
      </c>
      <c r="M1763" s="5">
        <v>0</v>
      </c>
      <c r="N1763" s="6">
        <v>0</v>
      </c>
      <c r="O1763" s="5">
        <v>0</v>
      </c>
      <c r="P1763" s="6">
        <v>0</v>
      </c>
      <c r="Q1763" s="5">
        <v>0</v>
      </c>
      <c r="R1763" s="6">
        <v>0</v>
      </c>
      <c r="S1763" s="5">
        <v>0</v>
      </c>
      <c r="T1763" s="6">
        <v>0</v>
      </c>
      <c r="U1763" s="5">
        <v>0</v>
      </c>
      <c r="V1763" s="6">
        <v>0</v>
      </c>
      <c r="W1763" s="5">
        <v>0</v>
      </c>
      <c r="X1763" s="6">
        <v>0</v>
      </c>
      <c r="Y1763" s="5">
        <v>0</v>
      </c>
      <c r="Z1763" s="6">
        <v>0</v>
      </c>
      <c r="AA1763" s="5">
        <v>0</v>
      </c>
      <c r="AB1763" s="6">
        <v>0</v>
      </c>
      <c r="AC1763" s="5">
        <v>0</v>
      </c>
      <c r="AD1763" s="6">
        <v>0</v>
      </c>
      <c r="AE1763" s="5">
        <v>0</v>
      </c>
      <c r="AF1763" s="6">
        <v>0</v>
      </c>
    </row>
    <row r="1764" spans="2:32" x14ac:dyDescent="0.35">
      <c r="B1764" s="1" t="s">
        <v>714</v>
      </c>
      <c r="C1764" s="5">
        <v>0</v>
      </c>
      <c r="D1764" s="6">
        <v>0</v>
      </c>
      <c r="E1764" s="5">
        <v>0</v>
      </c>
      <c r="F1764" s="6">
        <v>0</v>
      </c>
      <c r="G1764" s="5">
        <v>0</v>
      </c>
      <c r="H1764" s="6">
        <v>0</v>
      </c>
      <c r="I1764" s="5">
        <v>0</v>
      </c>
      <c r="J1764" s="6">
        <v>0</v>
      </c>
      <c r="K1764" s="5">
        <v>0</v>
      </c>
      <c r="L1764" s="6">
        <v>0</v>
      </c>
      <c r="M1764" s="5">
        <v>0</v>
      </c>
      <c r="N1764" s="6">
        <v>0</v>
      </c>
      <c r="O1764" s="5">
        <v>0</v>
      </c>
      <c r="P1764" s="6">
        <v>0</v>
      </c>
      <c r="Q1764" s="5">
        <v>0</v>
      </c>
      <c r="R1764" s="6">
        <v>0</v>
      </c>
      <c r="S1764" s="5">
        <v>0</v>
      </c>
      <c r="T1764" s="6">
        <v>0</v>
      </c>
      <c r="U1764" s="5">
        <v>0</v>
      </c>
      <c r="V1764" s="6">
        <v>0</v>
      </c>
      <c r="W1764" s="5">
        <v>0</v>
      </c>
      <c r="X1764" s="6">
        <v>0</v>
      </c>
      <c r="Y1764" s="5">
        <v>0</v>
      </c>
      <c r="Z1764" s="6">
        <v>0</v>
      </c>
      <c r="AA1764" s="5">
        <v>0</v>
      </c>
      <c r="AB1764" s="6">
        <v>0</v>
      </c>
      <c r="AC1764" s="5">
        <v>0</v>
      </c>
      <c r="AD1764" s="6">
        <v>0</v>
      </c>
      <c r="AE1764" s="5">
        <v>0</v>
      </c>
      <c r="AF1764" s="6">
        <v>0</v>
      </c>
    </row>
    <row r="1765" spans="2:32" x14ac:dyDescent="0.35">
      <c r="B1765" s="1" t="s">
        <v>715</v>
      </c>
      <c r="C1765" s="5">
        <v>0</v>
      </c>
      <c r="D1765" s="6">
        <v>0</v>
      </c>
      <c r="E1765" s="5">
        <v>0</v>
      </c>
      <c r="F1765" s="6">
        <v>0</v>
      </c>
      <c r="G1765" s="5">
        <v>0</v>
      </c>
      <c r="H1765" s="6">
        <v>0</v>
      </c>
      <c r="I1765" s="5">
        <v>0</v>
      </c>
      <c r="J1765" s="6">
        <v>0</v>
      </c>
      <c r="K1765" s="5">
        <v>0</v>
      </c>
      <c r="L1765" s="6">
        <v>0</v>
      </c>
      <c r="M1765" s="5">
        <v>0</v>
      </c>
      <c r="N1765" s="6">
        <v>0</v>
      </c>
      <c r="O1765" s="5">
        <v>0</v>
      </c>
      <c r="P1765" s="6">
        <v>0</v>
      </c>
      <c r="Q1765" s="5">
        <v>0</v>
      </c>
      <c r="R1765" s="6">
        <v>0</v>
      </c>
      <c r="S1765" s="5">
        <v>0</v>
      </c>
      <c r="T1765" s="6">
        <v>0</v>
      </c>
      <c r="U1765" s="5">
        <v>0</v>
      </c>
      <c r="V1765" s="6">
        <v>0</v>
      </c>
      <c r="W1765" s="5">
        <v>0</v>
      </c>
      <c r="X1765" s="6">
        <v>0</v>
      </c>
      <c r="Y1765" s="5">
        <v>0</v>
      </c>
      <c r="Z1765" s="6">
        <v>0</v>
      </c>
      <c r="AA1765" s="5">
        <v>0</v>
      </c>
      <c r="AB1765" s="6">
        <v>0</v>
      </c>
      <c r="AC1765" s="5">
        <v>0</v>
      </c>
      <c r="AD1765" s="6">
        <v>0</v>
      </c>
      <c r="AE1765" s="5">
        <v>0</v>
      </c>
      <c r="AF1765" s="6">
        <v>0</v>
      </c>
    </row>
    <row r="1766" spans="2:32" x14ac:dyDescent="0.35">
      <c r="B1766" s="1" t="s">
        <v>716</v>
      </c>
      <c r="C1766" s="5">
        <v>0</v>
      </c>
      <c r="D1766" s="6">
        <v>0</v>
      </c>
      <c r="E1766" s="5">
        <v>0</v>
      </c>
      <c r="F1766" s="6">
        <v>0</v>
      </c>
      <c r="G1766" s="5">
        <v>0</v>
      </c>
      <c r="H1766" s="6">
        <v>0</v>
      </c>
      <c r="I1766" s="5">
        <v>0</v>
      </c>
      <c r="J1766" s="6">
        <v>0</v>
      </c>
      <c r="K1766" s="5">
        <v>0</v>
      </c>
      <c r="L1766" s="6">
        <v>0</v>
      </c>
      <c r="M1766" s="5">
        <v>0</v>
      </c>
      <c r="N1766" s="6">
        <v>0</v>
      </c>
      <c r="O1766" s="5">
        <v>0</v>
      </c>
      <c r="P1766" s="6">
        <v>0</v>
      </c>
      <c r="Q1766" s="5">
        <v>0</v>
      </c>
      <c r="R1766" s="6">
        <v>0</v>
      </c>
      <c r="S1766" s="5">
        <v>0</v>
      </c>
      <c r="T1766" s="6">
        <v>0</v>
      </c>
      <c r="U1766" s="5">
        <v>0</v>
      </c>
      <c r="V1766" s="6">
        <v>0</v>
      </c>
      <c r="W1766" s="5">
        <v>0</v>
      </c>
      <c r="X1766" s="6">
        <v>0</v>
      </c>
      <c r="Y1766" s="5">
        <v>0</v>
      </c>
      <c r="Z1766" s="6">
        <v>0</v>
      </c>
      <c r="AA1766" s="5">
        <v>0</v>
      </c>
      <c r="AB1766" s="6">
        <v>0</v>
      </c>
      <c r="AC1766" s="5">
        <v>0</v>
      </c>
      <c r="AD1766" s="6">
        <v>0</v>
      </c>
      <c r="AE1766" s="5">
        <v>0</v>
      </c>
      <c r="AF1766" s="6">
        <v>0</v>
      </c>
    </row>
    <row r="1767" spans="2:32" x14ac:dyDescent="0.35">
      <c r="B1767" s="1" t="s">
        <v>717</v>
      </c>
      <c r="C1767" s="5">
        <v>0</v>
      </c>
      <c r="D1767" s="6">
        <v>0</v>
      </c>
      <c r="E1767" s="5">
        <v>0</v>
      </c>
      <c r="F1767" s="6">
        <v>0</v>
      </c>
      <c r="G1767" s="5">
        <v>0</v>
      </c>
      <c r="H1767" s="6">
        <v>0</v>
      </c>
      <c r="I1767" s="5">
        <v>0</v>
      </c>
      <c r="J1767" s="6">
        <v>0</v>
      </c>
      <c r="K1767" s="5">
        <v>0</v>
      </c>
      <c r="L1767" s="6">
        <v>0</v>
      </c>
      <c r="M1767" s="5">
        <v>0</v>
      </c>
      <c r="N1767" s="6">
        <v>0</v>
      </c>
      <c r="O1767" s="5">
        <v>0</v>
      </c>
      <c r="P1767" s="6">
        <v>0</v>
      </c>
      <c r="Q1767" s="5">
        <v>0</v>
      </c>
      <c r="R1767" s="6">
        <v>0</v>
      </c>
      <c r="S1767" s="5">
        <v>0</v>
      </c>
      <c r="T1767" s="6">
        <v>0</v>
      </c>
      <c r="U1767" s="5">
        <v>0</v>
      </c>
      <c r="V1767" s="6">
        <v>0</v>
      </c>
      <c r="W1767" s="5">
        <v>0</v>
      </c>
      <c r="X1767" s="6">
        <v>0</v>
      </c>
      <c r="Y1767" s="5">
        <v>0</v>
      </c>
      <c r="Z1767" s="6">
        <v>0</v>
      </c>
      <c r="AA1767" s="5">
        <v>0</v>
      </c>
      <c r="AB1767" s="6">
        <v>0</v>
      </c>
      <c r="AC1767" s="5">
        <v>0</v>
      </c>
      <c r="AD1767" s="6">
        <v>0</v>
      </c>
      <c r="AE1767" s="5">
        <v>0</v>
      </c>
      <c r="AF1767" s="6">
        <v>0</v>
      </c>
    </row>
    <row r="1768" spans="2:32" x14ac:dyDescent="0.35">
      <c r="B1768" s="1" t="s">
        <v>718</v>
      </c>
      <c r="C1768" s="5">
        <v>1.32E-2</v>
      </c>
      <c r="D1768" s="6">
        <v>4.6769999999999996</v>
      </c>
      <c r="E1768" s="5">
        <v>0</v>
      </c>
      <c r="F1768" s="6">
        <v>0</v>
      </c>
      <c r="G1768" s="5">
        <v>0</v>
      </c>
      <c r="H1768" s="6">
        <v>0</v>
      </c>
      <c r="I1768" s="5">
        <v>0</v>
      </c>
      <c r="J1768" s="6">
        <v>0</v>
      </c>
      <c r="K1768" s="5">
        <v>0</v>
      </c>
      <c r="L1768" s="6">
        <v>0</v>
      </c>
      <c r="M1768" s="5">
        <v>0</v>
      </c>
      <c r="N1768" s="6">
        <v>0</v>
      </c>
      <c r="O1768" s="5">
        <v>0</v>
      </c>
      <c r="P1768" s="6">
        <v>0</v>
      </c>
      <c r="Q1768" s="5">
        <v>0</v>
      </c>
      <c r="R1768" s="6">
        <v>0</v>
      </c>
      <c r="S1768" s="5">
        <v>7.5469999999999995E-2</v>
      </c>
      <c r="T1768" s="6">
        <v>2.996</v>
      </c>
      <c r="U1768" s="5">
        <v>0</v>
      </c>
      <c r="V1768" s="6">
        <v>0</v>
      </c>
      <c r="W1768" s="5">
        <v>0</v>
      </c>
      <c r="X1768" s="6">
        <v>0</v>
      </c>
      <c r="Y1768" s="5">
        <v>0</v>
      </c>
      <c r="Z1768" s="6">
        <v>0</v>
      </c>
      <c r="AA1768" s="5">
        <v>0</v>
      </c>
      <c r="AB1768" s="6">
        <v>0</v>
      </c>
      <c r="AC1768" s="5">
        <v>0</v>
      </c>
      <c r="AD1768" s="6">
        <v>0</v>
      </c>
      <c r="AE1768" s="5">
        <v>5.2049999999999999E-2</v>
      </c>
      <c r="AF1768" s="6">
        <v>1.681</v>
      </c>
    </row>
    <row r="1769" spans="2:32" x14ac:dyDescent="0.35">
      <c r="B1769" s="1" t="s">
        <v>719</v>
      </c>
      <c r="C1769" s="5">
        <v>0</v>
      </c>
      <c r="D1769" s="6">
        <v>0</v>
      </c>
      <c r="E1769" s="5">
        <v>0</v>
      </c>
      <c r="F1769" s="6">
        <v>0</v>
      </c>
      <c r="G1769" s="5">
        <v>0</v>
      </c>
      <c r="H1769" s="6">
        <v>0</v>
      </c>
      <c r="I1769" s="5">
        <v>0</v>
      </c>
      <c r="J1769" s="6">
        <v>0</v>
      </c>
      <c r="K1769" s="5">
        <v>0</v>
      </c>
      <c r="L1769" s="6">
        <v>0</v>
      </c>
      <c r="M1769" s="5">
        <v>0</v>
      </c>
      <c r="N1769" s="6">
        <v>0</v>
      </c>
      <c r="O1769" s="5">
        <v>0</v>
      </c>
      <c r="P1769" s="6">
        <v>0</v>
      </c>
      <c r="Q1769" s="5">
        <v>0</v>
      </c>
      <c r="R1769" s="6">
        <v>0</v>
      </c>
      <c r="S1769" s="5">
        <v>0</v>
      </c>
      <c r="T1769" s="6">
        <v>0</v>
      </c>
      <c r="U1769" s="5">
        <v>0</v>
      </c>
      <c r="V1769" s="6">
        <v>0</v>
      </c>
      <c r="W1769" s="5">
        <v>0</v>
      </c>
      <c r="X1769" s="6">
        <v>0</v>
      </c>
      <c r="Y1769" s="5">
        <v>0</v>
      </c>
      <c r="Z1769" s="6">
        <v>0</v>
      </c>
      <c r="AA1769" s="5">
        <v>0</v>
      </c>
      <c r="AB1769" s="6">
        <v>0</v>
      </c>
      <c r="AC1769" s="5">
        <v>0</v>
      </c>
      <c r="AD1769" s="6">
        <v>0</v>
      </c>
      <c r="AE1769" s="5">
        <v>0</v>
      </c>
      <c r="AF1769" s="6">
        <v>0</v>
      </c>
    </row>
    <row r="1770" spans="2:32" x14ac:dyDescent="0.35">
      <c r="B1770" s="1" t="s">
        <v>720</v>
      </c>
      <c r="C1770" s="5">
        <v>2.7E-2</v>
      </c>
      <c r="D1770" s="6">
        <v>9.5649999999999995</v>
      </c>
      <c r="E1770" s="5">
        <v>0</v>
      </c>
      <c r="F1770" s="6">
        <v>0</v>
      </c>
      <c r="G1770" s="5">
        <v>0</v>
      </c>
      <c r="H1770" s="6">
        <v>0</v>
      </c>
      <c r="I1770" s="5">
        <v>0</v>
      </c>
      <c r="J1770" s="6">
        <v>0</v>
      </c>
      <c r="K1770" s="5">
        <v>0</v>
      </c>
      <c r="L1770" s="6">
        <v>0</v>
      </c>
      <c r="M1770" s="5">
        <v>0</v>
      </c>
      <c r="N1770" s="6">
        <v>0</v>
      </c>
      <c r="O1770" s="5">
        <v>0</v>
      </c>
      <c r="P1770" s="6">
        <v>0</v>
      </c>
      <c r="Q1770" s="5">
        <v>0</v>
      </c>
      <c r="R1770" s="6">
        <v>0</v>
      </c>
      <c r="S1770" s="5">
        <v>0</v>
      </c>
      <c r="T1770" s="6">
        <v>0</v>
      </c>
      <c r="U1770" s="5">
        <v>0</v>
      </c>
      <c r="V1770" s="6">
        <v>0</v>
      </c>
      <c r="W1770" s="5">
        <v>2.5239999999999999E-2</v>
      </c>
      <c r="X1770" s="6">
        <v>0.121</v>
      </c>
      <c r="Y1770" s="5">
        <v>0.33449000000000001</v>
      </c>
      <c r="Z1770" s="6">
        <v>9.4429999999999996</v>
      </c>
      <c r="AA1770" s="5">
        <v>0</v>
      </c>
      <c r="AB1770" s="6">
        <v>0</v>
      </c>
      <c r="AC1770" s="5">
        <v>0</v>
      </c>
      <c r="AD1770" s="6">
        <v>0</v>
      </c>
      <c r="AE1770" s="5">
        <v>0</v>
      </c>
      <c r="AF1770" s="6">
        <v>0</v>
      </c>
    </row>
    <row r="1771" spans="2:32" x14ac:dyDescent="0.35">
      <c r="B1771" s="1" t="s">
        <v>721</v>
      </c>
      <c r="C1771" s="5">
        <v>0</v>
      </c>
      <c r="D1771" s="6">
        <v>0</v>
      </c>
      <c r="E1771" s="5">
        <v>0</v>
      </c>
      <c r="F1771" s="6">
        <v>0</v>
      </c>
      <c r="G1771" s="5">
        <v>0</v>
      </c>
      <c r="H1771" s="6">
        <v>0</v>
      </c>
      <c r="I1771" s="5">
        <v>0</v>
      </c>
      <c r="J1771" s="6">
        <v>0</v>
      </c>
      <c r="K1771" s="5">
        <v>0</v>
      </c>
      <c r="L1771" s="6">
        <v>0</v>
      </c>
      <c r="M1771" s="5">
        <v>0</v>
      </c>
      <c r="N1771" s="6">
        <v>0</v>
      </c>
      <c r="O1771" s="5">
        <v>0</v>
      </c>
      <c r="P1771" s="6">
        <v>0</v>
      </c>
      <c r="Q1771" s="5">
        <v>0</v>
      </c>
      <c r="R1771" s="6">
        <v>0</v>
      </c>
      <c r="S1771" s="5">
        <v>0</v>
      </c>
      <c r="T1771" s="6">
        <v>0</v>
      </c>
      <c r="U1771" s="5">
        <v>0</v>
      </c>
      <c r="V1771" s="6">
        <v>0</v>
      </c>
      <c r="W1771" s="5">
        <v>0</v>
      </c>
      <c r="X1771" s="6">
        <v>0</v>
      </c>
      <c r="Y1771" s="5">
        <v>0</v>
      </c>
      <c r="Z1771" s="6">
        <v>0</v>
      </c>
      <c r="AA1771" s="5">
        <v>0</v>
      </c>
      <c r="AB1771" s="6">
        <v>0</v>
      </c>
      <c r="AC1771" s="5">
        <v>0</v>
      </c>
      <c r="AD1771" s="6">
        <v>0</v>
      </c>
      <c r="AE1771" s="5">
        <v>0</v>
      </c>
      <c r="AF1771" s="6">
        <v>0</v>
      </c>
    </row>
    <row r="1772" spans="2:32" x14ac:dyDescent="0.35">
      <c r="B1772" s="1" t="s">
        <v>722</v>
      </c>
      <c r="C1772" s="5">
        <v>0</v>
      </c>
      <c r="D1772" s="6">
        <v>0</v>
      </c>
      <c r="E1772" s="5">
        <v>0</v>
      </c>
      <c r="F1772" s="6">
        <v>0</v>
      </c>
      <c r="G1772" s="5">
        <v>0</v>
      </c>
      <c r="H1772" s="6">
        <v>0</v>
      </c>
      <c r="I1772" s="5">
        <v>0</v>
      </c>
      <c r="J1772" s="6">
        <v>0</v>
      </c>
      <c r="K1772" s="5">
        <v>0</v>
      </c>
      <c r="L1772" s="6">
        <v>0</v>
      </c>
      <c r="M1772" s="5">
        <v>0</v>
      </c>
      <c r="N1772" s="6">
        <v>0</v>
      </c>
      <c r="O1772" s="5">
        <v>0</v>
      </c>
      <c r="P1772" s="6">
        <v>0</v>
      </c>
      <c r="Q1772" s="5">
        <v>0</v>
      </c>
      <c r="R1772" s="6">
        <v>0</v>
      </c>
      <c r="S1772" s="5">
        <v>0</v>
      </c>
      <c r="T1772" s="6">
        <v>0</v>
      </c>
      <c r="U1772" s="5">
        <v>0</v>
      </c>
      <c r="V1772" s="6">
        <v>0</v>
      </c>
      <c r="W1772" s="5">
        <v>0</v>
      </c>
      <c r="X1772" s="6">
        <v>0</v>
      </c>
      <c r="Y1772" s="5">
        <v>0</v>
      </c>
      <c r="Z1772" s="6">
        <v>0</v>
      </c>
      <c r="AA1772" s="5">
        <v>0</v>
      </c>
      <c r="AB1772" s="6">
        <v>0</v>
      </c>
      <c r="AC1772" s="5">
        <v>0</v>
      </c>
      <c r="AD1772" s="6">
        <v>0</v>
      </c>
      <c r="AE1772" s="5">
        <v>0</v>
      </c>
      <c r="AF1772" s="6">
        <v>0</v>
      </c>
    </row>
    <row r="1773" spans="2:32" x14ac:dyDescent="0.35">
      <c r="B1773" s="1" t="s">
        <v>723</v>
      </c>
      <c r="C1773" s="5">
        <v>4.7999999999999996E-3</v>
      </c>
      <c r="D1773" s="6">
        <v>1.702</v>
      </c>
      <c r="E1773" s="5">
        <v>0</v>
      </c>
      <c r="F1773" s="6">
        <v>0</v>
      </c>
      <c r="G1773" s="5">
        <v>0</v>
      </c>
      <c r="H1773" s="6">
        <v>0</v>
      </c>
      <c r="I1773" s="5">
        <v>0</v>
      </c>
      <c r="J1773" s="6">
        <v>0</v>
      </c>
      <c r="K1773" s="5">
        <v>0</v>
      </c>
      <c r="L1773" s="6">
        <v>0</v>
      </c>
      <c r="M1773" s="5">
        <v>0</v>
      </c>
      <c r="N1773" s="6">
        <v>0</v>
      </c>
      <c r="O1773" s="5">
        <v>0</v>
      </c>
      <c r="P1773" s="6">
        <v>0</v>
      </c>
      <c r="Q1773" s="5">
        <v>0</v>
      </c>
      <c r="R1773" s="6">
        <v>0</v>
      </c>
      <c r="S1773" s="5">
        <v>0</v>
      </c>
      <c r="T1773" s="6">
        <v>0</v>
      </c>
      <c r="U1773" s="5">
        <v>0</v>
      </c>
      <c r="V1773" s="6">
        <v>0</v>
      </c>
      <c r="W1773" s="5">
        <v>0</v>
      </c>
      <c r="X1773" s="6">
        <v>0</v>
      </c>
      <c r="Y1773" s="5">
        <v>0</v>
      </c>
      <c r="Z1773" s="6">
        <v>0</v>
      </c>
      <c r="AA1773" s="5">
        <v>0</v>
      </c>
      <c r="AB1773" s="6">
        <v>0</v>
      </c>
      <c r="AC1773" s="5">
        <v>3.039E-2</v>
      </c>
      <c r="AD1773" s="6">
        <v>1.702</v>
      </c>
      <c r="AE1773" s="5">
        <v>0</v>
      </c>
      <c r="AF1773" s="6">
        <v>0</v>
      </c>
    </row>
    <row r="1774" spans="2:32" x14ac:dyDescent="0.35">
      <c r="B1774" s="1" t="s">
        <v>724</v>
      </c>
      <c r="C1774" s="5">
        <v>0</v>
      </c>
      <c r="D1774" s="6">
        <v>0</v>
      </c>
      <c r="E1774" s="5">
        <v>0</v>
      </c>
      <c r="F1774" s="6">
        <v>0</v>
      </c>
      <c r="G1774" s="5">
        <v>0</v>
      </c>
      <c r="H1774" s="6">
        <v>0</v>
      </c>
      <c r="I1774" s="5">
        <v>0</v>
      </c>
      <c r="J1774" s="6">
        <v>0</v>
      </c>
      <c r="K1774" s="5">
        <v>0</v>
      </c>
      <c r="L1774" s="6">
        <v>0</v>
      </c>
      <c r="M1774" s="5">
        <v>0</v>
      </c>
      <c r="N1774" s="6">
        <v>0</v>
      </c>
      <c r="O1774" s="5">
        <v>0</v>
      </c>
      <c r="P1774" s="6">
        <v>0</v>
      </c>
      <c r="Q1774" s="5">
        <v>0</v>
      </c>
      <c r="R1774" s="6">
        <v>0</v>
      </c>
      <c r="S1774" s="5">
        <v>0</v>
      </c>
      <c r="T1774" s="6">
        <v>0</v>
      </c>
      <c r="U1774" s="5">
        <v>0</v>
      </c>
      <c r="V1774" s="6">
        <v>0</v>
      </c>
      <c r="W1774" s="5">
        <v>0</v>
      </c>
      <c r="X1774" s="6">
        <v>0</v>
      </c>
      <c r="Y1774" s="5">
        <v>0</v>
      </c>
      <c r="Z1774" s="6">
        <v>0</v>
      </c>
      <c r="AA1774" s="5">
        <v>0</v>
      </c>
      <c r="AB1774" s="6">
        <v>0</v>
      </c>
      <c r="AC1774" s="5">
        <v>0</v>
      </c>
      <c r="AD1774" s="6">
        <v>0</v>
      </c>
      <c r="AE1774" s="5">
        <v>0</v>
      </c>
      <c r="AF1774" s="6">
        <v>0</v>
      </c>
    </row>
    <row r="1775" spans="2:32" x14ac:dyDescent="0.35">
      <c r="B1775" s="1" t="s">
        <v>725</v>
      </c>
      <c r="C1775" s="5">
        <v>0</v>
      </c>
      <c r="D1775" s="6">
        <v>0</v>
      </c>
      <c r="E1775" s="5">
        <v>0</v>
      </c>
      <c r="F1775" s="6">
        <v>0</v>
      </c>
      <c r="G1775" s="5">
        <v>0</v>
      </c>
      <c r="H1775" s="6">
        <v>0</v>
      </c>
      <c r="I1775" s="5">
        <v>0</v>
      </c>
      <c r="J1775" s="6">
        <v>0</v>
      </c>
      <c r="K1775" s="5">
        <v>0</v>
      </c>
      <c r="L1775" s="6">
        <v>0</v>
      </c>
      <c r="M1775" s="5">
        <v>0</v>
      </c>
      <c r="N1775" s="6">
        <v>0</v>
      </c>
      <c r="O1775" s="5">
        <v>0</v>
      </c>
      <c r="P1775" s="6">
        <v>0</v>
      </c>
      <c r="Q1775" s="5">
        <v>0</v>
      </c>
      <c r="R1775" s="6">
        <v>0</v>
      </c>
      <c r="S1775" s="5">
        <v>0</v>
      </c>
      <c r="T1775" s="6">
        <v>0</v>
      </c>
      <c r="U1775" s="5">
        <v>0</v>
      </c>
      <c r="V1775" s="6">
        <v>0</v>
      </c>
      <c r="W1775" s="5">
        <v>0</v>
      </c>
      <c r="X1775" s="6">
        <v>0</v>
      </c>
      <c r="Y1775" s="5">
        <v>0</v>
      </c>
      <c r="Z1775" s="6">
        <v>0</v>
      </c>
      <c r="AA1775" s="5">
        <v>0</v>
      </c>
      <c r="AB1775" s="6">
        <v>0</v>
      </c>
      <c r="AC1775" s="5">
        <v>0</v>
      </c>
      <c r="AD1775" s="6">
        <v>0</v>
      </c>
      <c r="AE1775" s="5">
        <v>0</v>
      </c>
      <c r="AF1775" s="6">
        <v>0</v>
      </c>
    </row>
    <row r="1776" spans="2:32" x14ac:dyDescent="0.35">
      <c r="B1776" s="1" t="s">
        <v>726</v>
      </c>
      <c r="C1776" s="5">
        <v>0</v>
      </c>
      <c r="D1776" s="6">
        <v>0</v>
      </c>
      <c r="E1776" s="5">
        <v>0</v>
      </c>
      <c r="F1776" s="6">
        <v>0</v>
      </c>
      <c r="G1776" s="5">
        <v>0</v>
      </c>
      <c r="H1776" s="6">
        <v>0</v>
      </c>
      <c r="I1776" s="5">
        <v>0</v>
      </c>
      <c r="J1776" s="6">
        <v>0</v>
      </c>
      <c r="K1776" s="5">
        <v>0</v>
      </c>
      <c r="L1776" s="6">
        <v>0</v>
      </c>
      <c r="M1776" s="5">
        <v>0</v>
      </c>
      <c r="N1776" s="6">
        <v>0</v>
      </c>
      <c r="O1776" s="5">
        <v>0</v>
      </c>
      <c r="P1776" s="6">
        <v>0</v>
      </c>
      <c r="Q1776" s="5">
        <v>0</v>
      </c>
      <c r="R1776" s="6">
        <v>0</v>
      </c>
      <c r="S1776" s="5">
        <v>0</v>
      </c>
      <c r="T1776" s="6">
        <v>0</v>
      </c>
      <c r="U1776" s="5">
        <v>0</v>
      </c>
      <c r="V1776" s="6">
        <v>0</v>
      </c>
      <c r="W1776" s="5">
        <v>0</v>
      </c>
      <c r="X1776" s="6">
        <v>0</v>
      </c>
      <c r="Y1776" s="5">
        <v>0</v>
      </c>
      <c r="Z1776" s="6">
        <v>0</v>
      </c>
      <c r="AA1776" s="5">
        <v>0</v>
      </c>
      <c r="AB1776" s="6">
        <v>0</v>
      </c>
      <c r="AC1776" s="5">
        <v>0</v>
      </c>
      <c r="AD1776" s="6">
        <v>0</v>
      </c>
      <c r="AE1776" s="5">
        <v>0</v>
      </c>
      <c r="AF1776" s="6">
        <v>0</v>
      </c>
    </row>
    <row r="1777" spans="2:32" x14ac:dyDescent="0.35">
      <c r="B1777" s="1" t="s">
        <v>727</v>
      </c>
      <c r="C1777" s="5">
        <v>0</v>
      </c>
      <c r="D1777" s="6">
        <v>0</v>
      </c>
      <c r="E1777" s="5">
        <v>0</v>
      </c>
      <c r="F1777" s="6">
        <v>0</v>
      </c>
      <c r="G1777" s="5">
        <v>0</v>
      </c>
      <c r="H1777" s="6">
        <v>0</v>
      </c>
      <c r="I1777" s="5">
        <v>0</v>
      </c>
      <c r="J1777" s="6">
        <v>0</v>
      </c>
      <c r="K1777" s="5">
        <v>0</v>
      </c>
      <c r="L1777" s="6">
        <v>0</v>
      </c>
      <c r="M1777" s="5">
        <v>0</v>
      </c>
      <c r="N1777" s="6">
        <v>0</v>
      </c>
      <c r="O1777" s="5">
        <v>0</v>
      </c>
      <c r="P1777" s="6">
        <v>0</v>
      </c>
      <c r="Q1777" s="5">
        <v>0</v>
      </c>
      <c r="R1777" s="6">
        <v>0</v>
      </c>
      <c r="S1777" s="5">
        <v>0</v>
      </c>
      <c r="T1777" s="6">
        <v>0</v>
      </c>
      <c r="U1777" s="5">
        <v>0</v>
      </c>
      <c r="V1777" s="6">
        <v>0</v>
      </c>
      <c r="W1777" s="5">
        <v>0</v>
      </c>
      <c r="X1777" s="6">
        <v>0</v>
      </c>
      <c r="Y1777" s="5">
        <v>0</v>
      </c>
      <c r="Z1777" s="6">
        <v>0</v>
      </c>
      <c r="AA1777" s="5">
        <v>0</v>
      </c>
      <c r="AB1777" s="6">
        <v>0</v>
      </c>
      <c r="AC1777" s="5">
        <v>0</v>
      </c>
      <c r="AD1777" s="6">
        <v>0</v>
      </c>
      <c r="AE1777" s="5">
        <v>0</v>
      </c>
      <c r="AF1777" s="6">
        <v>0</v>
      </c>
    </row>
    <row r="1778" spans="2:32" x14ac:dyDescent="0.35">
      <c r="B1778" s="1" t="s">
        <v>728</v>
      </c>
      <c r="C1778" s="5">
        <v>0</v>
      </c>
      <c r="D1778" s="6">
        <v>0</v>
      </c>
      <c r="E1778" s="5">
        <v>0</v>
      </c>
      <c r="F1778" s="6">
        <v>0</v>
      </c>
      <c r="G1778" s="5">
        <v>0</v>
      </c>
      <c r="H1778" s="6">
        <v>0</v>
      </c>
      <c r="I1778" s="5">
        <v>0</v>
      </c>
      <c r="J1778" s="6">
        <v>0</v>
      </c>
      <c r="K1778" s="5">
        <v>0</v>
      </c>
      <c r="L1778" s="6">
        <v>0</v>
      </c>
      <c r="M1778" s="5">
        <v>0</v>
      </c>
      <c r="N1778" s="6">
        <v>0</v>
      </c>
      <c r="O1778" s="5">
        <v>0</v>
      </c>
      <c r="P1778" s="6">
        <v>0</v>
      </c>
      <c r="Q1778" s="5">
        <v>0</v>
      </c>
      <c r="R1778" s="6">
        <v>0</v>
      </c>
      <c r="S1778" s="5">
        <v>0</v>
      </c>
      <c r="T1778" s="6">
        <v>0</v>
      </c>
      <c r="U1778" s="5">
        <v>0</v>
      </c>
      <c r="V1778" s="6">
        <v>0</v>
      </c>
      <c r="W1778" s="5">
        <v>0</v>
      </c>
      <c r="X1778" s="6">
        <v>0</v>
      </c>
      <c r="Y1778" s="5">
        <v>0</v>
      </c>
      <c r="Z1778" s="6">
        <v>0</v>
      </c>
      <c r="AA1778" s="5">
        <v>0</v>
      </c>
      <c r="AB1778" s="6">
        <v>0</v>
      </c>
      <c r="AC1778" s="5">
        <v>0</v>
      </c>
      <c r="AD1778" s="6">
        <v>0</v>
      </c>
      <c r="AE1778" s="5">
        <v>0</v>
      </c>
      <c r="AF1778" s="6">
        <v>0</v>
      </c>
    </row>
    <row r="1779" spans="2:32" x14ac:dyDescent="0.35">
      <c r="B1779" s="1" t="s">
        <v>729</v>
      </c>
      <c r="C1779" s="5">
        <v>0</v>
      </c>
      <c r="D1779" s="6">
        <v>0</v>
      </c>
      <c r="E1779" s="5">
        <v>0</v>
      </c>
      <c r="F1779" s="6">
        <v>0</v>
      </c>
      <c r="G1779" s="5">
        <v>0</v>
      </c>
      <c r="H1779" s="6">
        <v>0</v>
      </c>
      <c r="I1779" s="5">
        <v>0</v>
      </c>
      <c r="J1779" s="6">
        <v>0</v>
      </c>
      <c r="K1779" s="5">
        <v>0</v>
      </c>
      <c r="L1779" s="6">
        <v>0</v>
      </c>
      <c r="M1779" s="5">
        <v>0</v>
      </c>
      <c r="N1779" s="6">
        <v>0</v>
      </c>
      <c r="O1779" s="5">
        <v>0</v>
      </c>
      <c r="P1779" s="6">
        <v>0</v>
      </c>
      <c r="Q1779" s="5">
        <v>0</v>
      </c>
      <c r="R1779" s="6">
        <v>0</v>
      </c>
      <c r="S1779" s="5">
        <v>0</v>
      </c>
      <c r="T1779" s="6">
        <v>0</v>
      </c>
      <c r="U1779" s="5">
        <v>0</v>
      </c>
      <c r="V1779" s="6">
        <v>0</v>
      </c>
      <c r="W1779" s="5">
        <v>0</v>
      </c>
      <c r="X1779" s="6">
        <v>0</v>
      </c>
      <c r="Y1779" s="5">
        <v>0</v>
      </c>
      <c r="Z1779" s="6">
        <v>0</v>
      </c>
      <c r="AA1779" s="5">
        <v>0</v>
      </c>
      <c r="AB1779" s="6">
        <v>0</v>
      </c>
      <c r="AC1779" s="5">
        <v>0</v>
      </c>
      <c r="AD1779" s="6">
        <v>0</v>
      </c>
      <c r="AE1779" s="5">
        <v>0</v>
      </c>
      <c r="AF1779" s="6">
        <v>0</v>
      </c>
    </row>
    <row r="1780" spans="2:32" x14ac:dyDescent="0.35">
      <c r="B1780" s="1" t="s">
        <v>730</v>
      </c>
      <c r="C1780" s="5">
        <v>0</v>
      </c>
      <c r="D1780" s="6">
        <v>0</v>
      </c>
      <c r="E1780" s="5">
        <v>0</v>
      </c>
      <c r="F1780" s="6">
        <v>0</v>
      </c>
      <c r="G1780" s="5">
        <v>0</v>
      </c>
      <c r="H1780" s="6">
        <v>0</v>
      </c>
      <c r="I1780" s="5">
        <v>0</v>
      </c>
      <c r="J1780" s="6">
        <v>0</v>
      </c>
      <c r="K1780" s="5">
        <v>0</v>
      </c>
      <c r="L1780" s="6">
        <v>0</v>
      </c>
      <c r="M1780" s="5">
        <v>0</v>
      </c>
      <c r="N1780" s="6">
        <v>0</v>
      </c>
      <c r="O1780" s="5">
        <v>0</v>
      </c>
      <c r="P1780" s="6">
        <v>0</v>
      </c>
      <c r="Q1780" s="5">
        <v>0</v>
      </c>
      <c r="R1780" s="6">
        <v>0</v>
      </c>
      <c r="S1780" s="5">
        <v>0</v>
      </c>
      <c r="T1780" s="6">
        <v>0</v>
      </c>
      <c r="U1780" s="5">
        <v>0</v>
      </c>
      <c r="V1780" s="6">
        <v>0</v>
      </c>
      <c r="W1780" s="5">
        <v>0</v>
      </c>
      <c r="X1780" s="6">
        <v>0</v>
      </c>
      <c r="Y1780" s="5">
        <v>0</v>
      </c>
      <c r="Z1780" s="6">
        <v>0</v>
      </c>
      <c r="AA1780" s="5">
        <v>0</v>
      </c>
      <c r="AB1780" s="6">
        <v>0</v>
      </c>
      <c r="AC1780" s="5">
        <v>0</v>
      </c>
      <c r="AD1780" s="6">
        <v>0</v>
      </c>
      <c r="AE1780" s="5">
        <v>0</v>
      </c>
      <c r="AF1780" s="6">
        <v>0</v>
      </c>
    </row>
    <row r="1781" spans="2:32" x14ac:dyDescent="0.35">
      <c r="B1781" s="1" t="s">
        <v>731</v>
      </c>
      <c r="C1781" s="5">
        <v>0</v>
      </c>
      <c r="D1781" s="6">
        <v>0</v>
      </c>
      <c r="E1781" s="5">
        <v>0</v>
      </c>
      <c r="F1781" s="6">
        <v>0</v>
      </c>
      <c r="G1781" s="5">
        <v>0</v>
      </c>
      <c r="H1781" s="6">
        <v>0</v>
      </c>
      <c r="I1781" s="5">
        <v>0</v>
      </c>
      <c r="J1781" s="6">
        <v>0</v>
      </c>
      <c r="K1781" s="5">
        <v>0</v>
      </c>
      <c r="L1781" s="6">
        <v>0</v>
      </c>
      <c r="M1781" s="5">
        <v>0</v>
      </c>
      <c r="N1781" s="6">
        <v>0</v>
      </c>
      <c r="O1781" s="5">
        <v>0</v>
      </c>
      <c r="P1781" s="6">
        <v>0</v>
      </c>
      <c r="Q1781" s="5">
        <v>0</v>
      </c>
      <c r="R1781" s="6">
        <v>0</v>
      </c>
      <c r="S1781" s="5">
        <v>0</v>
      </c>
      <c r="T1781" s="6">
        <v>0</v>
      </c>
      <c r="U1781" s="5">
        <v>0</v>
      </c>
      <c r="V1781" s="6">
        <v>0</v>
      </c>
      <c r="W1781" s="5">
        <v>0</v>
      </c>
      <c r="X1781" s="6">
        <v>0</v>
      </c>
      <c r="Y1781" s="5">
        <v>0</v>
      </c>
      <c r="Z1781" s="6">
        <v>0</v>
      </c>
      <c r="AA1781" s="5">
        <v>0</v>
      </c>
      <c r="AB1781" s="6">
        <v>0</v>
      </c>
      <c r="AC1781" s="5">
        <v>0</v>
      </c>
      <c r="AD1781" s="6">
        <v>0</v>
      </c>
      <c r="AE1781" s="5">
        <v>0</v>
      </c>
      <c r="AF1781" s="6">
        <v>0</v>
      </c>
    </row>
    <row r="1782" spans="2:32" x14ac:dyDescent="0.35">
      <c r="B1782" s="1" t="s">
        <v>732</v>
      </c>
      <c r="C1782" s="5">
        <v>0</v>
      </c>
      <c r="D1782" s="6">
        <v>0</v>
      </c>
      <c r="E1782" s="5">
        <v>0</v>
      </c>
      <c r="F1782" s="6">
        <v>0</v>
      </c>
      <c r="G1782" s="5">
        <v>0</v>
      </c>
      <c r="H1782" s="6">
        <v>0</v>
      </c>
      <c r="I1782" s="5">
        <v>0</v>
      </c>
      <c r="J1782" s="6">
        <v>0</v>
      </c>
      <c r="K1782" s="5">
        <v>0</v>
      </c>
      <c r="L1782" s="6">
        <v>0</v>
      </c>
      <c r="M1782" s="5">
        <v>0</v>
      </c>
      <c r="N1782" s="6">
        <v>0</v>
      </c>
      <c r="O1782" s="5">
        <v>0</v>
      </c>
      <c r="P1782" s="6">
        <v>0</v>
      </c>
      <c r="Q1782" s="5">
        <v>0</v>
      </c>
      <c r="R1782" s="6">
        <v>0</v>
      </c>
      <c r="S1782" s="5">
        <v>0</v>
      </c>
      <c r="T1782" s="6">
        <v>0</v>
      </c>
      <c r="U1782" s="5">
        <v>0</v>
      </c>
      <c r="V1782" s="6">
        <v>0</v>
      </c>
      <c r="W1782" s="5">
        <v>0</v>
      </c>
      <c r="X1782" s="6">
        <v>0</v>
      </c>
      <c r="Y1782" s="5">
        <v>0</v>
      </c>
      <c r="Z1782" s="6">
        <v>0</v>
      </c>
      <c r="AA1782" s="5">
        <v>0</v>
      </c>
      <c r="AB1782" s="6">
        <v>0</v>
      </c>
      <c r="AC1782" s="5">
        <v>0</v>
      </c>
      <c r="AD1782" s="6">
        <v>0</v>
      </c>
      <c r="AE1782" s="5">
        <v>0</v>
      </c>
      <c r="AF1782" s="6">
        <v>0</v>
      </c>
    </row>
    <row r="1783" spans="2:32" x14ac:dyDescent="0.35">
      <c r="B1783" s="1" t="s">
        <v>733</v>
      </c>
      <c r="C1783" s="5">
        <v>0</v>
      </c>
      <c r="D1783" s="6">
        <v>0</v>
      </c>
      <c r="E1783" s="5">
        <v>0</v>
      </c>
      <c r="F1783" s="6">
        <v>0</v>
      </c>
      <c r="G1783" s="5">
        <v>0</v>
      </c>
      <c r="H1783" s="6">
        <v>0</v>
      </c>
      <c r="I1783" s="5">
        <v>0</v>
      </c>
      <c r="J1783" s="6">
        <v>0</v>
      </c>
      <c r="K1783" s="5">
        <v>0</v>
      </c>
      <c r="L1783" s="6">
        <v>0</v>
      </c>
      <c r="M1783" s="5">
        <v>0</v>
      </c>
      <c r="N1783" s="6">
        <v>0</v>
      </c>
      <c r="O1783" s="5">
        <v>0</v>
      </c>
      <c r="P1783" s="6">
        <v>0</v>
      </c>
      <c r="Q1783" s="5">
        <v>0</v>
      </c>
      <c r="R1783" s="6">
        <v>0</v>
      </c>
      <c r="S1783" s="5">
        <v>0</v>
      </c>
      <c r="T1783" s="6">
        <v>0</v>
      </c>
      <c r="U1783" s="5">
        <v>0</v>
      </c>
      <c r="V1783" s="6">
        <v>0</v>
      </c>
      <c r="W1783" s="5">
        <v>0</v>
      </c>
      <c r="X1783" s="6">
        <v>0</v>
      </c>
      <c r="Y1783" s="5">
        <v>0</v>
      </c>
      <c r="Z1783" s="6">
        <v>0</v>
      </c>
      <c r="AA1783" s="5">
        <v>0</v>
      </c>
      <c r="AB1783" s="6">
        <v>0</v>
      </c>
      <c r="AC1783" s="5">
        <v>0</v>
      </c>
      <c r="AD1783" s="6">
        <v>0</v>
      </c>
      <c r="AE1783" s="5">
        <v>0</v>
      </c>
      <c r="AF1783" s="6">
        <v>0</v>
      </c>
    </row>
    <row r="1784" spans="2:32" x14ac:dyDescent="0.35">
      <c r="B1784" s="1" t="s">
        <v>734</v>
      </c>
      <c r="C1784" s="5">
        <v>0</v>
      </c>
      <c r="D1784" s="6">
        <v>0</v>
      </c>
      <c r="E1784" s="5">
        <v>0</v>
      </c>
      <c r="F1784" s="6">
        <v>0</v>
      </c>
      <c r="G1784" s="5">
        <v>0</v>
      </c>
      <c r="H1784" s="6">
        <v>0</v>
      </c>
      <c r="I1784" s="5">
        <v>0</v>
      </c>
      <c r="J1784" s="6">
        <v>0</v>
      </c>
      <c r="K1784" s="5">
        <v>0</v>
      </c>
      <c r="L1784" s="6">
        <v>0</v>
      </c>
      <c r="M1784" s="5">
        <v>0</v>
      </c>
      <c r="N1784" s="6">
        <v>0</v>
      </c>
      <c r="O1784" s="5">
        <v>0</v>
      </c>
      <c r="P1784" s="6">
        <v>0</v>
      </c>
      <c r="Q1784" s="5">
        <v>0</v>
      </c>
      <c r="R1784" s="6">
        <v>0</v>
      </c>
      <c r="S1784" s="5">
        <v>0</v>
      </c>
      <c r="T1784" s="6">
        <v>0</v>
      </c>
      <c r="U1784" s="5">
        <v>0</v>
      </c>
      <c r="V1784" s="6">
        <v>0</v>
      </c>
      <c r="W1784" s="5">
        <v>0</v>
      </c>
      <c r="X1784" s="6">
        <v>0</v>
      </c>
      <c r="Y1784" s="5">
        <v>0</v>
      </c>
      <c r="Z1784" s="6">
        <v>0</v>
      </c>
      <c r="AA1784" s="5">
        <v>0</v>
      </c>
      <c r="AB1784" s="6">
        <v>0</v>
      </c>
      <c r="AC1784" s="5">
        <v>0</v>
      </c>
      <c r="AD1784" s="6">
        <v>0</v>
      </c>
      <c r="AE1784" s="5">
        <v>0</v>
      </c>
      <c r="AF1784" s="6">
        <v>0</v>
      </c>
    </row>
    <row r="1785" spans="2:32" x14ac:dyDescent="0.35">
      <c r="B1785" s="1" t="s">
        <v>735</v>
      </c>
      <c r="C1785" s="5">
        <v>0</v>
      </c>
      <c r="D1785" s="6">
        <v>0</v>
      </c>
      <c r="E1785" s="5">
        <v>0</v>
      </c>
      <c r="F1785" s="6">
        <v>0</v>
      </c>
      <c r="G1785" s="5">
        <v>0</v>
      </c>
      <c r="H1785" s="6">
        <v>0</v>
      </c>
      <c r="I1785" s="5">
        <v>0</v>
      </c>
      <c r="J1785" s="6">
        <v>0</v>
      </c>
      <c r="K1785" s="5">
        <v>0</v>
      </c>
      <c r="L1785" s="6">
        <v>0</v>
      </c>
      <c r="M1785" s="5">
        <v>0</v>
      </c>
      <c r="N1785" s="6">
        <v>0</v>
      </c>
      <c r="O1785" s="5">
        <v>0</v>
      </c>
      <c r="P1785" s="6">
        <v>0</v>
      </c>
      <c r="Q1785" s="5">
        <v>0</v>
      </c>
      <c r="R1785" s="6">
        <v>0</v>
      </c>
      <c r="S1785" s="5">
        <v>0</v>
      </c>
      <c r="T1785" s="6">
        <v>0</v>
      </c>
      <c r="U1785" s="5">
        <v>0</v>
      </c>
      <c r="V1785" s="6">
        <v>0</v>
      </c>
      <c r="W1785" s="5">
        <v>0</v>
      </c>
      <c r="X1785" s="6">
        <v>0</v>
      </c>
      <c r="Y1785" s="5">
        <v>0</v>
      </c>
      <c r="Z1785" s="6">
        <v>0</v>
      </c>
      <c r="AA1785" s="5">
        <v>0</v>
      </c>
      <c r="AB1785" s="6">
        <v>0</v>
      </c>
      <c r="AC1785" s="5">
        <v>0</v>
      </c>
      <c r="AD1785" s="6">
        <v>0</v>
      </c>
      <c r="AE1785" s="5">
        <v>0</v>
      </c>
      <c r="AF1785" s="6">
        <v>0</v>
      </c>
    </row>
    <row r="1786" spans="2:32" x14ac:dyDescent="0.35">
      <c r="B1786" s="1" t="s">
        <v>736</v>
      </c>
      <c r="C1786" s="5">
        <v>0</v>
      </c>
      <c r="D1786" s="6">
        <v>0</v>
      </c>
      <c r="E1786" s="5">
        <v>0</v>
      </c>
      <c r="F1786" s="6">
        <v>0</v>
      </c>
      <c r="G1786" s="5">
        <v>0</v>
      </c>
      <c r="H1786" s="6">
        <v>0</v>
      </c>
      <c r="I1786" s="5">
        <v>0</v>
      </c>
      <c r="J1786" s="6">
        <v>0</v>
      </c>
      <c r="K1786" s="5">
        <v>0</v>
      </c>
      <c r="L1786" s="6">
        <v>0</v>
      </c>
      <c r="M1786" s="5">
        <v>0</v>
      </c>
      <c r="N1786" s="6">
        <v>0</v>
      </c>
      <c r="O1786" s="5">
        <v>0</v>
      </c>
      <c r="P1786" s="6">
        <v>0</v>
      </c>
      <c r="Q1786" s="5">
        <v>0</v>
      </c>
      <c r="R1786" s="6">
        <v>0</v>
      </c>
      <c r="S1786" s="5">
        <v>0</v>
      </c>
      <c r="T1786" s="6">
        <v>0</v>
      </c>
      <c r="U1786" s="5">
        <v>0</v>
      </c>
      <c r="V1786" s="6">
        <v>0</v>
      </c>
      <c r="W1786" s="5">
        <v>0</v>
      </c>
      <c r="X1786" s="6">
        <v>0</v>
      </c>
      <c r="Y1786" s="5">
        <v>0</v>
      </c>
      <c r="Z1786" s="6">
        <v>0</v>
      </c>
      <c r="AA1786" s="5">
        <v>0</v>
      </c>
      <c r="AB1786" s="6">
        <v>0</v>
      </c>
      <c r="AC1786" s="5">
        <v>0</v>
      </c>
      <c r="AD1786" s="6">
        <v>0</v>
      </c>
      <c r="AE1786" s="5">
        <v>0</v>
      </c>
      <c r="AF1786" s="6">
        <v>0</v>
      </c>
    </row>
    <row r="1787" spans="2:32" x14ac:dyDescent="0.35">
      <c r="B1787" s="1" t="s">
        <v>737</v>
      </c>
      <c r="C1787" s="5">
        <v>5.7200000000000003E-3</v>
      </c>
      <c r="D1787" s="6">
        <v>2.0259999999999998</v>
      </c>
      <c r="E1787" s="5">
        <v>0</v>
      </c>
      <c r="F1787" s="6">
        <v>0</v>
      </c>
      <c r="G1787" s="5">
        <v>0</v>
      </c>
      <c r="H1787" s="6">
        <v>0</v>
      </c>
      <c r="I1787" s="5">
        <v>0</v>
      </c>
      <c r="J1787" s="6">
        <v>0</v>
      </c>
      <c r="K1787" s="5">
        <v>0</v>
      </c>
      <c r="L1787" s="6">
        <v>0</v>
      </c>
      <c r="M1787" s="5">
        <v>0</v>
      </c>
      <c r="N1787" s="6">
        <v>0</v>
      </c>
      <c r="O1787" s="5">
        <v>0</v>
      </c>
      <c r="P1787" s="6">
        <v>0</v>
      </c>
      <c r="Q1787" s="5">
        <v>0</v>
      </c>
      <c r="R1787" s="6">
        <v>0</v>
      </c>
      <c r="S1787" s="5">
        <v>1.358E-2</v>
      </c>
      <c r="T1787" s="6">
        <v>0.53900000000000003</v>
      </c>
      <c r="U1787" s="5">
        <v>3.6339999999999997E-2</v>
      </c>
      <c r="V1787" s="6">
        <v>0.751</v>
      </c>
      <c r="W1787" s="5">
        <v>0</v>
      </c>
      <c r="X1787" s="6">
        <v>0</v>
      </c>
      <c r="Y1787" s="5">
        <v>0</v>
      </c>
      <c r="Z1787" s="6">
        <v>0</v>
      </c>
      <c r="AA1787" s="5">
        <v>1.8409999999999999E-2</v>
      </c>
      <c r="AB1787" s="6">
        <v>0.73699999999999999</v>
      </c>
      <c r="AC1787" s="5">
        <v>0</v>
      </c>
      <c r="AD1787" s="6">
        <v>0</v>
      </c>
      <c r="AE1787" s="5">
        <v>0</v>
      </c>
      <c r="AF1787" s="6">
        <v>0</v>
      </c>
    </row>
    <row r="1788" spans="2:32" x14ac:dyDescent="0.35">
      <c r="B1788" s="1" t="s">
        <v>738</v>
      </c>
      <c r="C1788" s="5">
        <v>0</v>
      </c>
      <c r="D1788" s="6">
        <v>0</v>
      </c>
      <c r="E1788" s="5">
        <v>0</v>
      </c>
      <c r="F1788" s="6">
        <v>0</v>
      </c>
      <c r="G1788" s="5">
        <v>0</v>
      </c>
      <c r="H1788" s="6">
        <v>0</v>
      </c>
      <c r="I1788" s="5">
        <v>0</v>
      </c>
      <c r="J1788" s="6">
        <v>0</v>
      </c>
      <c r="K1788" s="5">
        <v>0</v>
      </c>
      <c r="L1788" s="6">
        <v>0</v>
      </c>
      <c r="M1788" s="5">
        <v>0</v>
      </c>
      <c r="N1788" s="6">
        <v>0</v>
      </c>
      <c r="O1788" s="5">
        <v>0</v>
      </c>
      <c r="P1788" s="6">
        <v>0</v>
      </c>
      <c r="Q1788" s="5">
        <v>0</v>
      </c>
      <c r="R1788" s="6">
        <v>0</v>
      </c>
      <c r="S1788" s="5">
        <v>0</v>
      </c>
      <c r="T1788" s="6">
        <v>0</v>
      </c>
      <c r="U1788" s="5">
        <v>0</v>
      </c>
      <c r="V1788" s="6">
        <v>0</v>
      </c>
      <c r="W1788" s="5">
        <v>0</v>
      </c>
      <c r="X1788" s="6">
        <v>0</v>
      </c>
      <c r="Y1788" s="5">
        <v>0</v>
      </c>
      <c r="Z1788" s="6">
        <v>0</v>
      </c>
      <c r="AA1788" s="5">
        <v>0</v>
      </c>
      <c r="AB1788" s="6">
        <v>0</v>
      </c>
      <c r="AC1788" s="5">
        <v>0</v>
      </c>
      <c r="AD1788" s="6">
        <v>0</v>
      </c>
      <c r="AE1788" s="5">
        <v>0</v>
      </c>
      <c r="AF1788" s="6">
        <v>0</v>
      </c>
    </row>
    <row r="1789" spans="2:32" x14ac:dyDescent="0.35">
      <c r="B1789" s="1" t="s">
        <v>739</v>
      </c>
      <c r="C1789" s="5">
        <v>0</v>
      </c>
      <c r="D1789" s="6">
        <v>0</v>
      </c>
      <c r="E1789" s="5">
        <v>0</v>
      </c>
      <c r="F1789" s="6">
        <v>0</v>
      </c>
      <c r="G1789" s="5">
        <v>0</v>
      </c>
      <c r="H1789" s="6">
        <v>0</v>
      </c>
      <c r="I1789" s="5">
        <v>0</v>
      </c>
      <c r="J1789" s="6">
        <v>0</v>
      </c>
      <c r="K1789" s="5">
        <v>0</v>
      </c>
      <c r="L1789" s="6">
        <v>0</v>
      </c>
      <c r="M1789" s="5">
        <v>0</v>
      </c>
      <c r="N1789" s="6">
        <v>0</v>
      </c>
      <c r="O1789" s="5">
        <v>0</v>
      </c>
      <c r="P1789" s="6">
        <v>0</v>
      </c>
      <c r="Q1789" s="5">
        <v>0</v>
      </c>
      <c r="R1789" s="6">
        <v>0</v>
      </c>
      <c r="S1789" s="5">
        <v>0</v>
      </c>
      <c r="T1789" s="6">
        <v>0</v>
      </c>
      <c r="U1789" s="5">
        <v>0</v>
      </c>
      <c r="V1789" s="6">
        <v>0</v>
      </c>
      <c r="W1789" s="5">
        <v>0</v>
      </c>
      <c r="X1789" s="6">
        <v>0</v>
      </c>
      <c r="Y1789" s="5">
        <v>0</v>
      </c>
      <c r="Z1789" s="6">
        <v>0</v>
      </c>
      <c r="AA1789" s="5">
        <v>0</v>
      </c>
      <c r="AB1789" s="6">
        <v>0</v>
      </c>
      <c r="AC1789" s="5">
        <v>0</v>
      </c>
      <c r="AD1789" s="6">
        <v>0</v>
      </c>
      <c r="AE1789" s="5">
        <v>0</v>
      </c>
      <c r="AF1789" s="6">
        <v>0</v>
      </c>
    </row>
    <row r="1790" spans="2:32" x14ac:dyDescent="0.35">
      <c r="B1790" s="1" t="s">
        <v>740</v>
      </c>
      <c r="C1790" s="5">
        <v>0</v>
      </c>
      <c r="D1790" s="6">
        <v>0</v>
      </c>
      <c r="E1790" s="5">
        <v>0</v>
      </c>
      <c r="F1790" s="6">
        <v>0</v>
      </c>
      <c r="G1790" s="5">
        <v>0</v>
      </c>
      <c r="H1790" s="6">
        <v>0</v>
      </c>
      <c r="I1790" s="5">
        <v>0</v>
      </c>
      <c r="J1790" s="6">
        <v>0</v>
      </c>
      <c r="K1790" s="5">
        <v>0</v>
      </c>
      <c r="L1790" s="6">
        <v>0</v>
      </c>
      <c r="M1790" s="5">
        <v>0</v>
      </c>
      <c r="N1790" s="6">
        <v>0</v>
      </c>
      <c r="O1790" s="5">
        <v>0</v>
      </c>
      <c r="P1790" s="6">
        <v>0</v>
      </c>
      <c r="Q1790" s="5">
        <v>0</v>
      </c>
      <c r="R1790" s="6">
        <v>0</v>
      </c>
      <c r="S1790" s="5">
        <v>0</v>
      </c>
      <c r="T1790" s="6">
        <v>0</v>
      </c>
      <c r="U1790" s="5">
        <v>0</v>
      </c>
      <c r="V1790" s="6">
        <v>0</v>
      </c>
      <c r="W1790" s="5">
        <v>0</v>
      </c>
      <c r="X1790" s="6">
        <v>0</v>
      </c>
      <c r="Y1790" s="5">
        <v>0</v>
      </c>
      <c r="Z1790" s="6">
        <v>0</v>
      </c>
      <c r="AA1790" s="5">
        <v>0</v>
      </c>
      <c r="AB1790" s="6">
        <v>0</v>
      </c>
      <c r="AC1790" s="5">
        <v>0</v>
      </c>
      <c r="AD1790" s="6">
        <v>0</v>
      </c>
      <c r="AE1790" s="5">
        <v>0</v>
      </c>
      <c r="AF1790" s="6">
        <v>0</v>
      </c>
    </row>
    <row r="1791" spans="2:32" x14ac:dyDescent="0.35">
      <c r="B1791" s="1" t="s">
        <v>741</v>
      </c>
      <c r="C1791" s="5">
        <v>0</v>
      </c>
      <c r="D1791" s="6">
        <v>0</v>
      </c>
      <c r="E1791" s="5">
        <v>0</v>
      </c>
      <c r="F1791" s="6">
        <v>0</v>
      </c>
      <c r="G1791" s="5">
        <v>0</v>
      </c>
      <c r="H1791" s="6">
        <v>0</v>
      </c>
      <c r="I1791" s="5">
        <v>0</v>
      </c>
      <c r="J1791" s="6">
        <v>0</v>
      </c>
      <c r="K1791" s="5">
        <v>0</v>
      </c>
      <c r="L1791" s="6">
        <v>0</v>
      </c>
      <c r="M1791" s="5">
        <v>0</v>
      </c>
      <c r="N1791" s="6">
        <v>0</v>
      </c>
      <c r="O1791" s="5">
        <v>0</v>
      </c>
      <c r="P1791" s="6">
        <v>0</v>
      </c>
      <c r="Q1791" s="5">
        <v>0</v>
      </c>
      <c r="R1791" s="6">
        <v>0</v>
      </c>
      <c r="S1791" s="5">
        <v>0</v>
      </c>
      <c r="T1791" s="6">
        <v>0</v>
      </c>
      <c r="U1791" s="5">
        <v>0</v>
      </c>
      <c r="V1791" s="6">
        <v>0</v>
      </c>
      <c r="W1791" s="5">
        <v>0</v>
      </c>
      <c r="X1791" s="6">
        <v>0</v>
      </c>
      <c r="Y1791" s="5">
        <v>0</v>
      </c>
      <c r="Z1791" s="6">
        <v>0</v>
      </c>
      <c r="AA1791" s="5">
        <v>0</v>
      </c>
      <c r="AB1791" s="6">
        <v>0</v>
      </c>
      <c r="AC1791" s="5">
        <v>0</v>
      </c>
      <c r="AD1791" s="6">
        <v>0</v>
      </c>
      <c r="AE1791" s="5">
        <v>0</v>
      </c>
      <c r="AF1791" s="6">
        <v>0</v>
      </c>
    </row>
    <row r="1792" spans="2:32" x14ac:dyDescent="0.35">
      <c r="B1792" s="1" t="s">
        <v>742</v>
      </c>
      <c r="C1792" s="5">
        <v>2.3999999999999998E-3</v>
      </c>
      <c r="D1792" s="6">
        <v>0.85099999999999998</v>
      </c>
      <c r="E1792" s="5">
        <v>0</v>
      </c>
      <c r="F1792" s="6">
        <v>0</v>
      </c>
      <c r="G1792" s="5">
        <v>0</v>
      </c>
      <c r="H1792" s="6">
        <v>0</v>
      </c>
      <c r="I1792" s="5">
        <v>0</v>
      </c>
      <c r="J1792" s="6">
        <v>0</v>
      </c>
      <c r="K1792" s="5">
        <v>0</v>
      </c>
      <c r="L1792" s="6">
        <v>0</v>
      </c>
      <c r="M1792" s="5">
        <v>0</v>
      </c>
      <c r="N1792" s="6">
        <v>0</v>
      </c>
      <c r="O1792" s="5">
        <v>0</v>
      </c>
      <c r="P1792" s="6">
        <v>0</v>
      </c>
      <c r="Q1792" s="5">
        <v>0</v>
      </c>
      <c r="R1792" s="6">
        <v>0</v>
      </c>
      <c r="S1792" s="5">
        <v>0</v>
      </c>
      <c r="T1792" s="6">
        <v>0</v>
      </c>
      <c r="U1792" s="5">
        <v>0</v>
      </c>
      <c r="V1792" s="6">
        <v>0</v>
      </c>
      <c r="W1792" s="5">
        <v>0</v>
      </c>
      <c r="X1792" s="6">
        <v>0</v>
      </c>
      <c r="Y1792" s="5">
        <v>0</v>
      </c>
      <c r="Z1792" s="6">
        <v>0</v>
      </c>
      <c r="AA1792" s="5">
        <v>0</v>
      </c>
      <c r="AB1792" s="6">
        <v>0</v>
      </c>
      <c r="AC1792" s="5">
        <v>1.52E-2</v>
      </c>
      <c r="AD1792" s="6">
        <v>0.85099999999999998</v>
      </c>
      <c r="AE1792" s="5">
        <v>0</v>
      </c>
      <c r="AF1792" s="6">
        <v>0</v>
      </c>
    </row>
    <row r="1793" spans="2:32" x14ac:dyDescent="0.35">
      <c r="B1793" s="1" t="s">
        <v>743</v>
      </c>
      <c r="C1793" s="5">
        <v>0</v>
      </c>
      <c r="D1793" s="6">
        <v>0</v>
      </c>
      <c r="E1793" s="5">
        <v>0</v>
      </c>
      <c r="F1793" s="6">
        <v>0</v>
      </c>
      <c r="G1793" s="5">
        <v>0</v>
      </c>
      <c r="H1793" s="6">
        <v>0</v>
      </c>
      <c r="I1793" s="5">
        <v>0</v>
      </c>
      <c r="J1793" s="6">
        <v>0</v>
      </c>
      <c r="K1793" s="5">
        <v>0</v>
      </c>
      <c r="L1793" s="6">
        <v>0</v>
      </c>
      <c r="M1793" s="5">
        <v>0</v>
      </c>
      <c r="N1793" s="6">
        <v>0</v>
      </c>
      <c r="O1793" s="5">
        <v>0</v>
      </c>
      <c r="P1793" s="6">
        <v>0</v>
      </c>
      <c r="Q1793" s="5">
        <v>0</v>
      </c>
      <c r="R1793" s="6">
        <v>0</v>
      </c>
      <c r="S1793" s="5">
        <v>0</v>
      </c>
      <c r="T1793" s="6">
        <v>0</v>
      </c>
      <c r="U1793" s="5">
        <v>0</v>
      </c>
      <c r="V1793" s="6">
        <v>0</v>
      </c>
      <c r="W1793" s="5">
        <v>0</v>
      </c>
      <c r="X1793" s="6">
        <v>0</v>
      </c>
      <c r="Y1793" s="5">
        <v>0</v>
      </c>
      <c r="Z1793" s="6">
        <v>0</v>
      </c>
      <c r="AA1793" s="5">
        <v>0</v>
      </c>
      <c r="AB1793" s="6">
        <v>0</v>
      </c>
      <c r="AC1793" s="5">
        <v>0</v>
      </c>
      <c r="AD1793" s="6">
        <v>0</v>
      </c>
      <c r="AE1793" s="5">
        <v>0</v>
      </c>
      <c r="AF1793" s="6">
        <v>0</v>
      </c>
    </row>
    <row r="1794" spans="2:32" x14ac:dyDescent="0.35">
      <c r="B1794" s="1" t="s">
        <v>744</v>
      </c>
      <c r="C1794" s="5">
        <v>0</v>
      </c>
      <c r="D1794" s="6">
        <v>0</v>
      </c>
      <c r="E1794" s="5">
        <v>0</v>
      </c>
      <c r="F1794" s="6">
        <v>0</v>
      </c>
      <c r="G1794" s="5">
        <v>0</v>
      </c>
      <c r="H1794" s="6">
        <v>0</v>
      </c>
      <c r="I1794" s="5">
        <v>0</v>
      </c>
      <c r="J1794" s="6">
        <v>0</v>
      </c>
      <c r="K1794" s="5">
        <v>0</v>
      </c>
      <c r="L1794" s="6">
        <v>0</v>
      </c>
      <c r="M1794" s="5">
        <v>0</v>
      </c>
      <c r="N1794" s="6">
        <v>0</v>
      </c>
      <c r="O1794" s="5">
        <v>0</v>
      </c>
      <c r="P1794" s="6">
        <v>0</v>
      </c>
      <c r="Q1794" s="5">
        <v>0</v>
      </c>
      <c r="R1794" s="6">
        <v>0</v>
      </c>
      <c r="S1794" s="5">
        <v>0</v>
      </c>
      <c r="T1794" s="6">
        <v>0</v>
      </c>
      <c r="U1794" s="5">
        <v>0</v>
      </c>
      <c r="V1794" s="6">
        <v>0</v>
      </c>
      <c r="W1794" s="5">
        <v>0</v>
      </c>
      <c r="X1794" s="6">
        <v>0</v>
      </c>
      <c r="Y1794" s="5">
        <v>0</v>
      </c>
      <c r="Z1794" s="6">
        <v>0</v>
      </c>
      <c r="AA1794" s="5">
        <v>0</v>
      </c>
      <c r="AB1794" s="6">
        <v>0</v>
      </c>
      <c r="AC1794" s="5">
        <v>0</v>
      </c>
      <c r="AD1794" s="6">
        <v>0</v>
      </c>
      <c r="AE1794" s="5">
        <v>0</v>
      </c>
      <c r="AF1794" s="6">
        <v>0</v>
      </c>
    </row>
    <row r="1795" spans="2:32" x14ac:dyDescent="0.35">
      <c r="B1795" s="1" t="s">
        <v>745</v>
      </c>
      <c r="C1795" s="5">
        <v>0</v>
      </c>
      <c r="D1795" s="6">
        <v>0</v>
      </c>
      <c r="E1795" s="5">
        <v>0</v>
      </c>
      <c r="F1795" s="6">
        <v>0</v>
      </c>
      <c r="G1795" s="5">
        <v>0</v>
      </c>
      <c r="H1795" s="6">
        <v>0</v>
      </c>
      <c r="I1795" s="5">
        <v>0</v>
      </c>
      <c r="J1795" s="6">
        <v>0</v>
      </c>
      <c r="K1795" s="5">
        <v>0</v>
      </c>
      <c r="L1795" s="6">
        <v>0</v>
      </c>
      <c r="M1795" s="5">
        <v>0</v>
      </c>
      <c r="N1795" s="6">
        <v>0</v>
      </c>
      <c r="O1795" s="5">
        <v>0</v>
      </c>
      <c r="P1795" s="6">
        <v>0</v>
      </c>
      <c r="Q1795" s="5">
        <v>0</v>
      </c>
      <c r="R1795" s="6">
        <v>0</v>
      </c>
      <c r="S1795" s="5">
        <v>0</v>
      </c>
      <c r="T1795" s="6">
        <v>0</v>
      </c>
      <c r="U1795" s="5">
        <v>0</v>
      </c>
      <c r="V1795" s="6">
        <v>0</v>
      </c>
      <c r="W1795" s="5">
        <v>0</v>
      </c>
      <c r="X1795" s="6">
        <v>0</v>
      </c>
      <c r="Y1795" s="5">
        <v>0</v>
      </c>
      <c r="Z1795" s="6">
        <v>0</v>
      </c>
      <c r="AA1795" s="5">
        <v>0</v>
      </c>
      <c r="AB1795" s="6">
        <v>0</v>
      </c>
      <c r="AC1795" s="5">
        <v>0</v>
      </c>
      <c r="AD1795" s="6">
        <v>0</v>
      </c>
      <c r="AE1795" s="5">
        <v>0</v>
      </c>
      <c r="AF1795" s="6">
        <v>0</v>
      </c>
    </row>
    <row r="1796" spans="2:32" x14ac:dyDescent="0.35">
      <c r="B1796" s="1" t="s">
        <v>746</v>
      </c>
      <c r="C1796" s="5">
        <v>0</v>
      </c>
      <c r="D1796" s="6">
        <v>0</v>
      </c>
      <c r="E1796" s="5">
        <v>0</v>
      </c>
      <c r="F1796" s="6">
        <v>0</v>
      </c>
      <c r="G1796" s="5">
        <v>0</v>
      </c>
      <c r="H1796" s="6">
        <v>0</v>
      </c>
      <c r="I1796" s="5">
        <v>0</v>
      </c>
      <c r="J1796" s="6">
        <v>0</v>
      </c>
      <c r="K1796" s="5">
        <v>0</v>
      </c>
      <c r="L1796" s="6">
        <v>0</v>
      </c>
      <c r="M1796" s="5">
        <v>0</v>
      </c>
      <c r="N1796" s="6">
        <v>0</v>
      </c>
      <c r="O1796" s="5">
        <v>0</v>
      </c>
      <c r="P1796" s="6">
        <v>0</v>
      </c>
      <c r="Q1796" s="5">
        <v>0</v>
      </c>
      <c r="R1796" s="6">
        <v>0</v>
      </c>
      <c r="S1796" s="5">
        <v>0</v>
      </c>
      <c r="T1796" s="6">
        <v>0</v>
      </c>
      <c r="U1796" s="5">
        <v>0</v>
      </c>
      <c r="V1796" s="6">
        <v>0</v>
      </c>
      <c r="W1796" s="5">
        <v>0</v>
      </c>
      <c r="X1796" s="6">
        <v>0</v>
      </c>
      <c r="Y1796" s="5">
        <v>0</v>
      </c>
      <c r="Z1796" s="6">
        <v>0</v>
      </c>
      <c r="AA1796" s="5">
        <v>0</v>
      </c>
      <c r="AB1796" s="6">
        <v>0</v>
      </c>
      <c r="AC1796" s="5">
        <v>0</v>
      </c>
      <c r="AD1796" s="6">
        <v>0</v>
      </c>
      <c r="AE1796" s="5">
        <v>0</v>
      </c>
      <c r="AF1796" s="6">
        <v>0</v>
      </c>
    </row>
    <row r="1797" spans="2:32" x14ac:dyDescent="0.35">
      <c r="B1797" s="1" t="s">
        <v>747</v>
      </c>
      <c r="C1797" s="5">
        <v>0</v>
      </c>
      <c r="D1797" s="6">
        <v>0</v>
      </c>
      <c r="E1797" s="5">
        <v>0</v>
      </c>
      <c r="F1797" s="6">
        <v>0</v>
      </c>
      <c r="G1797" s="5">
        <v>0</v>
      </c>
      <c r="H1797" s="6">
        <v>0</v>
      </c>
      <c r="I1797" s="5">
        <v>0</v>
      </c>
      <c r="J1797" s="6">
        <v>0</v>
      </c>
      <c r="K1797" s="5">
        <v>0</v>
      </c>
      <c r="L1797" s="6">
        <v>0</v>
      </c>
      <c r="M1797" s="5">
        <v>0</v>
      </c>
      <c r="N1797" s="6">
        <v>0</v>
      </c>
      <c r="O1797" s="5">
        <v>0</v>
      </c>
      <c r="P1797" s="6">
        <v>0</v>
      </c>
      <c r="Q1797" s="5">
        <v>0</v>
      </c>
      <c r="R1797" s="6">
        <v>0</v>
      </c>
      <c r="S1797" s="5">
        <v>0</v>
      </c>
      <c r="T1797" s="6">
        <v>0</v>
      </c>
      <c r="U1797" s="5">
        <v>0</v>
      </c>
      <c r="V1797" s="6">
        <v>0</v>
      </c>
      <c r="W1797" s="5">
        <v>0</v>
      </c>
      <c r="X1797" s="6">
        <v>0</v>
      </c>
      <c r="Y1797" s="5">
        <v>0</v>
      </c>
      <c r="Z1797" s="6">
        <v>0</v>
      </c>
      <c r="AA1797" s="5">
        <v>0</v>
      </c>
      <c r="AB1797" s="6">
        <v>0</v>
      </c>
      <c r="AC1797" s="5">
        <v>0</v>
      </c>
      <c r="AD1797" s="6">
        <v>0</v>
      </c>
      <c r="AE1797" s="5">
        <v>0</v>
      </c>
      <c r="AF1797" s="6">
        <v>0</v>
      </c>
    </row>
    <row r="1798" spans="2:32" x14ac:dyDescent="0.35">
      <c r="B1798" s="1" t="s">
        <v>748</v>
      </c>
      <c r="C1798" s="5">
        <v>0</v>
      </c>
      <c r="D1798" s="6">
        <v>0</v>
      </c>
      <c r="E1798" s="5">
        <v>0</v>
      </c>
      <c r="F1798" s="6">
        <v>0</v>
      </c>
      <c r="G1798" s="5">
        <v>0</v>
      </c>
      <c r="H1798" s="6">
        <v>0</v>
      </c>
      <c r="I1798" s="5">
        <v>0</v>
      </c>
      <c r="J1798" s="6">
        <v>0</v>
      </c>
      <c r="K1798" s="5">
        <v>0</v>
      </c>
      <c r="L1798" s="6">
        <v>0</v>
      </c>
      <c r="M1798" s="5">
        <v>0</v>
      </c>
      <c r="N1798" s="6">
        <v>0</v>
      </c>
      <c r="O1798" s="5">
        <v>0</v>
      </c>
      <c r="P1798" s="6">
        <v>0</v>
      </c>
      <c r="Q1798" s="5">
        <v>0</v>
      </c>
      <c r="R1798" s="6">
        <v>0</v>
      </c>
      <c r="S1798" s="5">
        <v>0</v>
      </c>
      <c r="T1798" s="6">
        <v>0</v>
      </c>
      <c r="U1798" s="5">
        <v>0</v>
      </c>
      <c r="V1798" s="6">
        <v>0</v>
      </c>
      <c r="W1798" s="5">
        <v>0</v>
      </c>
      <c r="X1798" s="6">
        <v>0</v>
      </c>
      <c r="Y1798" s="5">
        <v>0</v>
      </c>
      <c r="Z1798" s="6">
        <v>0</v>
      </c>
      <c r="AA1798" s="5">
        <v>0</v>
      </c>
      <c r="AB1798" s="6">
        <v>0</v>
      </c>
      <c r="AC1798" s="5">
        <v>0</v>
      </c>
      <c r="AD1798" s="6">
        <v>0</v>
      </c>
      <c r="AE1798" s="5">
        <v>0</v>
      </c>
      <c r="AF1798" s="6">
        <v>0</v>
      </c>
    </row>
    <row r="1799" spans="2:32" x14ac:dyDescent="0.35">
      <c r="B1799" s="1" t="s">
        <v>749</v>
      </c>
      <c r="C1799" s="5">
        <v>4.1599999999999996E-3</v>
      </c>
      <c r="D1799" s="6">
        <v>1.474</v>
      </c>
      <c r="E1799" s="5">
        <v>0</v>
      </c>
      <c r="F1799" s="6">
        <v>0</v>
      </c>
      <c r="G1799" s="5">
        <v>0</v>
      </c>
      <c r="H1799" s="6">
        <v>0</v>
      </c>
      <c r="I1799" s="5">
        <v>0</v>
      </c>
      <c r="J1799" s="6">
        <v>0</v>
      </c>
      <c r="K1799" s="5">
        <v>0</v>
      </c>
      <c r="L1799" s="6">
        <v>0</v>
      </c>
      <c r="M1799" s="5">
        <v>0</v>
      </c>
      <c r="N1799" s="6">
        <v>0</v>
      </c>
      <c r="O1799" s="5">
        <v>0</v>
      </c>
      <c r="P1799" s="6">
        <v>0</v>
      </c>
      <c r="Q1799" s="5">
        <v>0</v>
      </c>
      <c r="R1799" s="6">
        <v>0</v>
      </c>
      <c r="S1799" s="5">
        <v>0</v>
      </c>
      <c r="T1799" s="6">
        <v>0</v>
      </c>
      <c r="U1799" s="5">
        <v>0</v>
      </c>
      <c r="V1799" s="6">
        <v>0</v>
      </c>
      <c r="W1799" s="5">
        <v>0</v>
      </c>
      <c r="X1799" s="6">
        <v>0</v>
      </c>
      <c r="Y1799" s="5">
        <v>0</v>
      </c>
      <c r="Z1799" s="6">
        <v>0</v>
      </c>
      <c r="AA1799" s="5">
        <v>3.6819999999999999E-2</v>
      </c>
      <c r="AB1799" s="6">
        <v>1.474</v>
      </c>
      <c r="AC1799" s="5">
        <v>0</v>
      </c>
      <c r="AD1799" s="6">
        <v>0</v>
      </c>
      <c r="AE1799" s="5">
        <v>0</v>
      </c>
      <c r="AF1799" s="6">
        <v>0</v>
      </c>
    </row>
    <row r="1800" spans="2:32" x14ac:dyDescent="0.35">
      <c r="B1800" s="1" t="s">
        <v>750</v>
      </c>
      <c r="C1800" s="5">
        <v>0</v>
      </c>
      <c r="D1800" s="6">
        <v>0</v>
      </c>
      <c r="E1800" s="5">
        <v>0</v>
      </c>
      <c r="F1800" s="6">
        <v>0</v>
      </c>
      <c r="G1800" s="5">
        <v>0</v>
      </c>
      <c r="H1800" s="6">
        <v>0</v>
      </c>
      <c r="I1800" s="5">
        <v>0</v>
      </c>
      <c r="J1800" s="6">
        <v>0</v>
      </c>
      <c r="K1800" s="5">
        <v>0</v>
      </c>
      <c r="L1800" s="6">
        <v>0</v>
      </c>
      <c r="M1800" s="5">
        <v>0</v>
      </c>
      <c r="N1800" s="6">
        <v>0</v>
      </c>
      <c r="O1800" s="5">
        <v>0</v>
      </c>
      <c r="P1800" s="6">
        <v>0</v>
      </c>
      <c r="Q1800" s="5">
        <v>0</v>
      </c>
      <c r="R1800" s="6">
        <v>0</v>
      </c>
      <c r="S1800" s="5">
        <v>0</v>
      </c>
      <c r="T1800" s="6">
        <v>0</v>
      </c>
      <c r="U1800" s="5">
        <v>0</v>
      </c>
      <c r="V1800" s="6">
        <v>0</v>
      </c>
      <c r="W1800" s="5">
        <v>0</v>
      </c>
      <c r="X1800" s="6">
        <v>0</v>
      </c>
      <c r="Y1800" s="5">
        <v>0</v>
      </c>
      <c r="Z1800" s="6">
        <v>0</v>
      </c>
      <c r="AA1800" s="5">
        <v>0</v>
      </c>
      <c r="AB1800" s="6">
        <v>0</v>
      </c>
      <c r="AC1800" s="5">
        <v>0</v>
      </c>
      <c r="AD1800" s="6">
        <v>0</v>
      </c>
      <c r="AE1800" s="5">
        <v>0</v>
      </c>
      <c r="AF1800" s="6">
        <v>0</v>
      </c>
    </row>
    <row r="1801" spans="2:32" x14ac:dyDescent="0.35">
      <c r="B1801" s="1" t="s">
        <v>751</v>
      </c>
      <c r="C1801" s="5">
        <v>0</v>
      </c>
      <c r="D1801" s="6">
        <v>0</v>
      </c>
      <c r="E1801" s="5">
        <v>0</v>
      </c>
      <c r="F1801" s="6">
        <v>0</v>
      </c>
      <c r="G1801" s="5">
        <v>0</v>
      </c>
      <c r="H1801" s="6">
        <v>0</v>
      </c>
      <c r="I1801" s="5">
        <v>0</v>
      </c>
      <c r="J1801" s="6">
        <v>0</v>
      </c>
      <c r="K1801" s="5">
        <v>0</v>
      </c>
      <c r="L1801" s="6">
        <v>0</v>
      </c>
      <c r="M1801" s="5">
        <v>0</v>
      </c>
      <c r="N1801" s="6">
        <v>0</v>
      </c>
      <c r="O1801" s="5">
        <v>0</v>
      </c>
      <c r="P1801" s="6">
        <v>0</v>
      </c>
      <c r="Q1801" s="5">
        <v>0</v>
      </c>
      <c r="R1801" s="6">
        <v>0</v>
      </c>
      <c r="S1801" s="5">
        <v>0</v>
      </c>
      <c r="T1801" s="6">
        <v>0</v>
      </c>
      <c r="U1801" s="5">
        <v>0</v>
      </c>
      <c r="V1801" s="6">
        <v>0</v>
      </c>
      <c r="W1801" s="5">
        <v>0</v>
      </c>
      <c r="X1801" s="6">
        <v>0</v>
      </c>
      <c r="Y1801" s="5">
        <v>0</v>
      </c>
      <c r="Z1801" s="6">
        <v>0</v>
      </c>
      <c r="AA1801" s="5">
        <v>0</v>
      </c>
      <c r="AB1801" s="6">
        <v>0</v>
      </c>
      <c r="AC1801" s="5">
        <v>0</v>
      </c>
      <c r="AD1801" s="6">
        <v>0</v>
      </c>
      <c r="AE1801" s="5">
        <v>0</v>
      </c>
      <c r="AF1801" s="6">
        <v>0</v>
      </c>
    </row>
    <row r="1802" spans="2:32" x14ac:dyDescent="0.35">
      <c r="B1802" s="1" t="s">
        <v>752</v>
      </c>
      <c r="C1802" s="5">
        <v>0</v>
      </c>
      <c r="D1802" s="6">
        <v>0</v>
      </c>
      <c r="E1802" s="5">
        <v>0</v>
      </c>
      <c r="F1802" s="6">
        <v>0</v>
      </c>
      <c r="G1802" s="5">
        <v>0</v>
      </c>
      <c r="H1802" s="6">
        <v>0</v>
      </c>
      <c r="I1802" s="5">
        <v>0</v>
      </c>
      <c r="J1802" s="6">
        <v>0</v>
      </c>
      <c r="K1802" s="5">
        <v>0</v>
      </c>
      <c r="L1802" s="6">
        <v>0</v>
      </c>
      <c r="M1802" s="5">
        <v>0</v>
      </c>
      <c r="N1802" s="6">
        <v>0</v>
      </c>
      <c r="O1802" s="5">
        <v>0</v>
      </c>
      <c r="P1802" s="6">
        <v>0</v>
      </c>
      <c r="Q1802" s="5">
        <v>0</v>
      </c>
      <c r="R1802" s="6">
        <v>0</v>
      </c>
      <c r="S1802" s="5">
        <v>0</v>
      </c>
      <c r="T1802" s="6">
        <v>0</v>
      </c>
      <c r="U1802" s="5">
        <v>0</v>
      </c>
      <c r="V1802" s="6">
        <v>0</v>
      </c>
      <c r="W1802" s="5">
        <v>0</v>
      </c>
      <c r="X1802" s="6">
        <v>0</v>
      </c>
      <c r="Y1802" s="5">
        <v>0</v>
      </c>
      <c r="Z1802" s="6">
        <v>0</v>
      </c>
      <c r="AA1802" s="5">
        <v>0</v>
      </c>
      <c r="AB1802" s="6">
        <v>0</v>
      </c>
      <c r="AC1802" s="5">
        <v>0</v>
      </c>
      <c r="AD1802" s="6">
        <v>0</v>
      </c>
      <c r="AE1802" s="5">
        <v>0</v>
      </c>
      <c r="AF1802" s="6">
        <v>0</v>
      </c>
    </row>
    <row r="1803" spans="2:32" x14ac:dyDescent="0.35">
      <c r="B1803" s="1" t="s">
        <v>753</v>
      </c>
      <c r="C1803" s="5">
        <v>5.3200000000000001E-3</v>
      </c>
      <c r="D1803" s="6">
        <v>1.885</v>
      </c>
      <c r="E1803" s="5">
        <v>0</v>
      </c>
      <c r="F1803" s="6">
        <v>0</v>
      </c>
      <c r="G1803" s="5">
        <v>0</v>
      </c>
      <c r="H1803" s="6">
        <v>0</v>
      </c>
      <c r="I1803" s="5">
        <v>0</v>
      </c>
      <c r="J1803" s="6">
        <v>0</v>
      </c>
      <c r="K1803" s="5">
        <v>0</v>
      </c>
      <c r="L1803" s="6">
        <v>0</v>
      </c>
      <c r="M1803" s="5">
        <v>0</v>
      </c>
      <c r="N1803" s="6">
        <v>0</v>
      </c>
      <c r="O1803" s="5">
        <v>0</v>
      </c>
      <c r="P1803" s="6">
        <v>0</v>
      </c>
      <c r="Q1803" s="5">
        <v>0</v>
      </c>
      <c r="R1803" s="6">
        <v>0</v>
      </c>
      <c r="S1803" s="5">
        <v>0</v>
      </c>
      <c r="T1803" s="6">
        <v>0</v>
      </c>
      <c r="U1803" s="5">
        <v>0</v>
      </c>
      <c r="V1803" s="6">
        <v>0</v>
      </c>
      <c r="W1803" s="5">
        <v>0</v>
      </c>
      <c r="X1803" s="6">
        <v>0</v>
      </c>
      <c r="Y1803" s="5">
        <v>0</v>
      </c>
      <c r="Z1803" s="6">
        <v>0</v>
      </c>
      <c r="AA1803" s="5">
        <v>4.709E-2</v>
      </c>
      <c r="AB1803" s="6">
        <v>1.885</v>
      </c>
      <c r="AC1803" s="5">
        <v>0</v>
      </c>
      <c r="AD1803" s="6">
        <v>0</v>
      </c>
      <c r="AE1803" s="5">
        <v>0</v>
      </c>
      <c r="AF1803" s="6">
        <v>0</v>
      </c>
    </row>
    <row r="1804" spans="2:32" x14ac:dyDescent="0.35">
      <c r="B1804" s="1" t="s">
        <v>754</v>
      </c>
      <c r="C1804" s="5">
        <v>0</v>
      </c>
      <c r="D1804" s="6">
        <v>0</v>
      </c>
      <c r="E1804" s="5">
        <v>0</v>
      </c>
      <c r="F1804" s="6">
        <v>0</v>
      </c>
      <c r="G1804" s="5">
        <v>0</v>
      </c>
      <c r="H1804" s="6">
        <v>0</v>
      </c>
      <c r="I1804" s="5">
        <v>0</v>
      </c>
      <c r="J1804" s="6">
        <v>0</v>
      </c>
      <c r="K1804" s="5">
        <v>0</v>
      </c>
      <c r="L1804" s="6">
        <v>0</v>
      </c>
      <c r="M1804" s="5">
        <v>0</v>
      </c>
      <c r="N1804" s="6">
        <v>0</v>
      </c>
      <c r="O1804" s="5">
        <v>0</v>
      </c>
      <c r="P1804" s="6">
        <v>0</v>
      </c>
      <c r="Q1804" s="5">
        <v>0</v>
      </c>
      <c r="R1804" s="6">
        <v>0</v>
      </c>
      <c r="S1804" s="5">
        <v>0</v>
      </c>
      <c r="T1804" s="6">
        <v>0</v>
      </c>
      <c r="U1804" s="5">
        <v>0</v>
      </c>
      <c r="V1804" s="6">
        <v>0</v>
      </c>
      <c r="W1804" s="5">
        <v>0</v>
      </c>
      <c r="X1804" s="6">
        <v>0</v>
      </c>
      <c r="Y1804" s="5">
        <v>0</v>
      </c>
      <c r="Z1804" s="6">
        <v>0</v>
      </c>
      <c r="AA1804" s="5">
        <v>0</v>
      </c>
      <c r="AB1804" s="6">
        <v>0</v>
      </c>
      <c r="AC1804" s="5">
        <v>0</v>
      </c>
      <c r="AD1804" s="6">
        <v>0</v>
      </c>
      <c r="AE1804" s="5">
        <v>0</v>
      </c>
      <c r="AF1804" s="6">
        <v>0</v>
      </c>
    </row>
    <row r="1805" spans="2:32" x14ac:dyDescent="0.35">
      <c r="B1805" s="1" t="s">
        <v>755</v>
      </c>
      <c r="C1805" s="5">
        <v>0</v>
      </c>
      <c r="D1805" s="6">
        <v>0</v>
      </c>
      <c r="E1805" s="5">
        <v>0</v>
      </c>
      <c r="F1805" s="6">
        <v>0</v>
      </c>
      <c r="G1805" s="5">
        <v>0</v>
      </c>
      <c r="H1805" s="6">
        <v>0</v>
      </c>
      <c r="I1805" s="5">
        <v>0</v>
      </c>
      <c r="J1805" s="6">
        <v>0</v>
      </c>
      <c r="K1805" s="5">
        <v>0</v>
      </c>
      <c r="L1805" s="6">
        <v>0</v>
      </c>
      <c r="M1805" s="5">
        <v>0</v>
      </c>
      <c r="N1805" s="6">
        <v>0</v>
      </c>
      <c r="O1805" s="5">
        <v>0</v>
      </c>
      <c r="P1805" s="6">
        <v>0</v>
      </c>
      <c r="Q1805" s="5">
        <v>0</v>
      </c>
      <c r="R1805" s="6">
        <v>0</v>
      </c>
      <c r="S1805" s="5">
        <v>0</v>
      </c>
      <c r="T1805" s="6">
        <v>0</v>
      </c>
      <c r="U1805" s="5">
        <v>0</v>
      </c>
      <c r="V1805" s="6">
        <v>0</v>
      </c>
      <c r="W1805" s="5">
        <v>0</v>
      </c>
      <c r="X1805" s="6">
        <v>0</v>
      </c>
      <c r="Y1805" s="5">
        <v>0</v>
      </c>
      <c r="Z1805" s="6">
        <v>0</v>
      </c>
      <c r="AA1805" s="5">
        <v>0</v>
      </c>
      <c r="AB1805" s="6">
        <v>0</v>
      </c>
      <c r="AC1805" s="5">
        <v>0</v>
      </c>
      <c r="AD1805" s="6">
        <v>0</v>
      </c>
      <c r="AE1805" s="5">
        <v>0</v>
      </c>
      <c r="AF1805" s="6">
        <v>0</v>
      </c>
    </row>
    <row r="1806" spans="2:32" x14ac:dyDescent="0.35">
      <c r="B1806" s="1" t="s">
        <v>756</v>
      </c>
      <c r="C1806" s="5">
        <v>0</v>
      </c>
      <c r="D1806" s="6">
        <v>0</v>
      </c>
      <c r="E1806" s="5">
        <v>0</v>
      </c>
      <c r="F1806" s="6">
        <v>0</v>
      </c>
      <c r="G1806" s="5">
        <v>0</v>
      </c>
      <c r="H1806" s="6">
        <v>0</v>
      </c>
      <c r="I1806" s="5">
        <v>0</v>
      </c>
      <c r="J1806" s="6">
        <v>0</v>
      </c>
      <c r="K1806" s="5">
        <v>0</v>
      </c>
      <c r="L1806" s="6">
        <v>0</v>
      </c>
      <c r="M1806" s="5">
        <v>0</v>
      </c>
      <c r="N1806" s="6">
        <v>0</v>
      </c>
      <c r="O1806" s="5">
        <v>0</v>
      </c>
      <c r="P1806" s="6">
        <v>0</v>
      </c>
      <c r="Q1806" s="5">
        <v>0</v>
      </c>
      <c r="R1806" s="6">
        <v>0</v>
      </c>
      <c r="S1806" s="5">
        <v>0</v>
      </c>
      <c r="T1806" s="6">
        <v>0</v>
      </c>
      <c r="U1806" s="5">
        <v>0</v>
      </c>
      <c r="V1806" s="6">
        <v>0</v>
      </c>
      <c r="W1806" s="5">
        <v>0</v>
      </c>
      <c r="X1806" s="6">
        <v>0</v>
      </c>
      <c r="Y1806" s="5">
        <v>0</v>
      </c>
      <c r="Z1806" s="6">
        <v>0</v>
      </c>
      <c r="AA1806" s="5">
        <v>0</v>
      </c>
      <c r="AB1806" s="6">
        <v>0</v>
      </c>
      <c r="AC1806" s="5">
        <v>0</v>
      </c>
      <c r="AD1806" s="6">
        <v>0</v>
      </c>
      <c r="AE1806" s="5">
        <v>0</v>
      </c>
      <c r="AF1806" s="6">
        <v>0</v>
      </c>
    </row>
    <row r="1807" spans="2:32" x14ac:dyDescent="0.35">
      <c r="B1807" s="1" t="s">
        <v>757</v>
      </c>
      <c r="C1807" s="5">
        <v>0</v>
      </c>
      <c r="D1807" s="6">
        <v>0</v>
      </c>
      <c r="E1807" s="5">
        <v>0</v>
      </c>
      <c r="F1807" s="6">
        <v>0</v>
      </c>
      <c r="G1807" s="5">
        <v>0</v>
      </c>
      <c r="H1807" s="6">
        <v>0</v>
      </c>
      <c r="I1807" s="5">
        <v>0</v>
      </c>
      <c r="J1807" s="6">
        <v>0</v>
      </c>
      <c r="K1807" s="5">
        <v>0</v>
      </c>
      <c r="L1807" s="6">
        <v>0</v>
      </c>
      <c r="M1807" s="5">
        <v>0</v>
      </c>
      <c r="N1807" s="6">
        <v>0</v>
      </c>
      <c r="O1807" s="5">
        <v>0</v>
      </c>
      <c r="P1807" s="6">
        <v>0</v>
      </c>
      <c r="Q1807" s="5">
        <v>0</v>
      </c>
      <c r="R1807" s="6">
        <v>0</v>
      </c>
      <c r="S1807" s="5">
        <v>0</v>
      </c>
      <c r="T1807" s="6">
        <v>0</v>
      </c>
      <c r="U1807" s="5">
        <v>0</v>
      </c>
      <c r="V1807" s="6">
        <v>0</v>
      </c>
      <c r="W1807" s="5">
        <v>0</v>
      </c>
      <c r="X1807" s="6">
        <v>0</v>
      </c>
      <c r="Y1807" s="5">
        <v>0</v>
      </c>
      <c r="Z1807" s="6">
        <v>0</v>
      </c>
      <c r="AA1807" s="5">
        <v>0</v>
      </c>
      <c r="AB1807" s="6">
        <v>0</v>
      </c>
      <c r="AC1807" s="5">
        <v>0</v>
      </c>
      <c r="AD1807" s="6">
        <v>0</v>
      </c>
      <c r="AE1807" s="5">
        <v>0</v>
      </c>
      <c r="AF1807" s="6">
        <v>0</v>
      </c>
    </row>
    <row r="1808" spans="2:32" x14ac:dyDescent="0.35">
      <c r="B1808" s="1" t="s">
        <v>758</v>
      </c>
      <c r="C1808" s="5">
        <v>1.83E-3</v>
      </c>
      <c r="D1808" s="6">
        <v>0.64800000000000002</v>
      </c>
      <c r="E1808" s="5">
        <v>0</v>
      </c>
      <c r="F1808" s="6">
        <v>0</v>
      </c>
      <c r="G1808" s="5">
        <v>0</v>
      </c>
      <c r="H1808" s="6">
        <v>0</v>
      </c>
      <c r="I1808" s="5">
        <v>0</v>
      </c>
      <c r="J1808" s="6">
        <v>0</v>
      </c>
      <c r="K1808" s="5">
        <v>0</v>
      </c>
      <c r="L1808" s="6">
        <v>0</v>
      </c>
      <c r="M1808" s="5">
        <v>4.3409999999999997E-2</v>
      </c>
      <c r="N1808" s="6">
        <v>0.64800000000000002</v>
      </c>
      <c r="O1808" s="5">
        <v>0</v>
      </c>
      <c r="P1808" s="6">
        <v>0</v>
      </c>
      <c r="Q1808" s="5">
        <v>0</v>
      </c>
      <c r="R1808" s="6">
        <v>0</v>
      </c>
      <c r="S1808" s="5">
        <v>0</v>
      </c>
      <c r="T1808" s="6">
        <v>0</v>
      </c>
      <c r="U1808" s="5">
        <v>0</v>
      </c>
      <c r="V1808" s="6">
        <v>0</v>
      </c>
      <c r="W1808" s="5">
        <v>0</v>
      </c>
      <c r="X1808" s="6">
        <v>0</v>
      </c>
      <c r="Y1808" s="5">
        <v>0</v>
      </c>
      <c r="Z1808" s="6">
        <v>0</v>
      </c>
      <c r="AA1808" s="5">
        <v>0</v>
      </c>
      <c r="AB1808" s="6">
        <v>0</v>
      </c>
      <c r="AC1808" s="5">
        <v>0</v>
      </c>
      <c r="AD1808" s="6">
        <v>0</v>
      </c>
      <c r="AE1808" s="5">
        <v>0</v>
      </c>
      <c r="AF1808" s="6">
        <v>0</v>
      </c>
    </row>
    <row r="1809" spans="2:32" x14ac:dyDescent="0.35">
      <c r="B1809" s="1" t="s">
        <v>759</v>
      </c>
      <c r="C1809" s="5">
        <v>0</v>
      </c>
      <c r="D1809" s="6">
        <v>0</v>
      </c>
      <c r="E1809" s="5">
        <v>0</v>
      </c>
      <c r="F1809" s="6">
        <v>0</v>
      </c>
      <c r="G1809" s="5">
        <v>0</v>
      </c>
      <c r="H1809" s="6">
        <v>0</v>
      </c>
      <c r="I1809" s="5">
        <v>0</v>
      </c>
      <c r="J1809" s="6">
        <v>0</v>
      </c>
      <c r="K1809" s="5">
        <v>0</v>
      </c>
      <c r="L1809" s="6">
        <v>0</v>
      </c>
      <c r="M1809" s="5">
        <v>0</v>
      </c>
      <c r="N1809" s="6">
        <v>0</v>
      </c>
      <c r="O1809" s="5">
        <v>0</v>
      </c>
      <c r="P1809" s="6">
        <v>0</v>
      </c>
      <c r="Q1809" s="5">
        <v>0</v>
      </c>
      <c r="R1809" s="6">
        <v>0</v>
      </c>
      <c r="S1809" s="5">
        <v>0</v>
      </c>
      <c r="T1809" s="6">
        <v>0</v>
      </c>
      <c r="U1809" s="5">
        <v>0</v>
      </c>
      <c r="V1809" s="6">
        <v>0</v>
      </c>
      <c r="W1809" s="5">
        <v>0</v>
      </c>
      <c r="X1809" s="6">
        <v>0</v>
      </c>
      <c r="Y1809" s="5">
        <v>0</v>
      </c>
      <c r="Z1809" s="6">
        <v>0</v>
      </c>
      <c r="AA1809" s="5">
        <v>0</v>
      </c>
      <c r="AB1809" s="6">
        <v>0</v>
      </c>
      <c r="AC1809" s="5">
        <v>0</v>
      </c>
      <c r="AD1809" s="6">
        <v>0</v>
      </c>
      <c r="AE1809" s="5">
        <v>0</v>
      </c>
      <c r="AF1809" s="6">
        <v>0</v>
      </c>
    </row>
    <row r="1810" spans="2:32" x14ac:dyDescent="0.35">
      <c r="B1810" s="1" t="s">
        <v>760</v>
      </c>
      <c r="C1810" s="5">
        <v>0</v>
      </c>
      <c r="D1810" s="6">
        <v>0</v>
      </c>
      <c r="E1810" s="5">
        <v>0</v>
      </c>
      <c r="F1810" s="6">
        <v>0</v>
      </c>
      <c r="G1810" s="5">
        <v>0</v>
      </c>
      <c r="H1810" s="6">
        <v>0</v>
      </c>
      <c r="I1810" s="5">
        <v>0</v>
      </c>
      <c r="J1810" s="6">
        <v>0</v>
      </c>
      <c r="K1810" s="5">
        <v>0</v>
      </c>
      <c r="L1810" s="6">
        <v>0</v>
      </c>
      <c r="M1810" s="5">
        <v>0</v>
      </c>
      <c r="N1810" s="6">
        <v>0</v>
      </c>
      <c r="O1810" s="5">
        <v>0</v>
      </c>
      <c r="P1810" s="6">
        <v>0</v>
      </c>
      <c r="Q1810" s="5">
        <v>0</v>
      </c>
      <c r="R1810" s="6">
        <v>0</v>
      </c>
      <c r="S1810" s="5">
        <v>0</v>
      </c>
      <c r="T1810" s="6">
        <v>0</v>
      </c>
      <c r="U1810" s="5">
        <v>0</v>
      </c>
      <c r="V1810" s="6">
        <v>0</v>
      </c>
      <c r="W1810" s="5">
        <v>0</v>
      </c>
      <c r="X1810" s="6">
        <v>0</v>
      </c>
      <c r="Y1810" s="5">
        <v>0</v>
      </c>
      <c r="Z1810" s="6">
        <v>0</v>
      </c>
      <c r="AA1810" s="5">
        <v>0</v>
      </c>
      <c r="AB1810" s="6">
        <v>0</v>
      </c>
      <c r="AC1810" s="5">
        <v>0</v>
      </c>
      <c r="AD1810" s="6">
        <v>0</v>
      </c>
      <c r="AE1810" s="5">
        <v>0</v>
      </c>
      <c r="AF1810" s="6">
        <v>0</v>
      </c>
    </row>
    <row r="1811" spans="2:32" x14ac:dyDescent="0.35">
      <c r="B1811" s="1" t="s">
        <v>761</v>
      </c>
      <c r="C1811" s="5">
        <v>0</v>
      </c>
      <c r="D1811" s="6">
        <v>0</v>
      </c>
      <c r="E1811" s="5">
        <v>0</v>
      </c>
      <c r="F1811" s="6">
        <v>0</v>
      </c>
      <c r="G1811" s="5">
        <v>0</v>
      </c>
      <c r="H1811" s="6">
        <v>0</v>
      </c>
      <c r="I1811" s="5">
        <v>0</v>
      </c>
      <c r="J1811" s="6">
        <v>0</v>
      </c>
      <c r="K1811" s="5">
        <v>0</v>
      </c>
      <c r="L1811" s="6">
        <v>0</v>
      </c>
      <c r="M1811" s="5">
        <v>0</v>
      </c>
      <c r="N1811" s="6">
        <v>0</v>
      </c>
      <c r="O1811" s="5">
        <v>0</v>
      </c>
      <c r="P1811" s="6">
        <v>0</v>
      </c>
      <c r="Q1811" s="5">
        <v>0</v>
      </c>
      <c r="R1811" s="6">
        <v>0</v>
      </c>
      <c r="S1811" s="5">
        <v>0</v>
      </c>
      <c r="T1811" s="6">
        <v>0</v>
      </c>
      <c r="U1811" s="5">
        <v>0</v>
      </c>
      <c r="V1811" s="6">
        <v>0</v>
      </c>
      <c r="W1811" s="5">
        <v>0</v>
      </c>
      <c r="X1811" s="6">
        <v>0</v>
      </c>
      <c r="Y1811" s="5">
        <v>0</v>
      </c>
      <c r="Z1811" s="6">
        <v>0</v>
      </c>
      <c r="AA1811" s="5">
        <v>0</v>
      </c>
      <c r="AB1811" s="6">
        <v>0</v>
      </c>
      <c r="AC1811" s="5">
        <v>0</v>
      </c>
      <c r="AD1811" s="6">
        <v>0</v>
      </c>
      <c r="AE1811" s="5">
        <v>0</v>
      </c>
      <c r="AF1811" s="6">
        <v>0</v>
      </c>
    </row>
    <row r="1812" spans="2:32" x14ac:dyDescent="0.35">
      <c r="B1812" s="1" t="s">
        <v>762</v>
      </c>
      <c r="C1812" s="5">
        <v>0</v>
      </c>
      <c r="D1812" s="6">
        <v>0</v>
      </c>
      <c r="E1812" s="5">
        <v>0</v>
      </c>
      <c r="F1812" s="6">
        <v>0</v>
      </c>
      <c r="G1812" s="5">
        <v>0</v>
      </c>
      <c r="H1812" s="6">
        <v>0</v>
      </c>
      <c r="I1812" s="5">
        <v>0</v>
      </c>
      <c r="J1812" s="6">
        <v>0</v>
      </c>
      <c r="K1812" s="5">
        <v>0</v>
      </c>
      <c r="L1812" s="6">
        <v>0</v>
      </c>
      <c r="M1812" s="5">
        <v>0</v>
      </c>
      <c r="N1812" s="6">
        <v>0</v>
      </c>
      <c r="O1812" s="5">
        <v>0</v>
      </c>
      <c r="P1812" s="6">
        <v>0</v>
      </c>
      <c r="Q1812" s="5">
        <v>0</v>
      </c>
      <c r="R1812" s="6">
        <v>0</v>
      </c>
      <c r="S1812" s="5">
        <v>0</v>
      </c>
      <c r="T1812" s="6">
        <v>0</v>
      </c>
      <c r="U1812" s="5">
        <v>0</v>
      </c>
      <c r="V1812" s="6">
        <v>0</v>
      </c>
      <c r="W1812" s="5">
        <v>0</v>
      </c>
      <c r="X1812" s="6">
        <v>0</v>
      </c>
      <c r="Y1812" s="5">
        <v>0</v>
      </c>
      <c r="Z1812" s="6">
        <v>0</v>
      </c>
      <c r="AA1812" s="5">
        <v>0</v>
      </c>
      <c r="AB1812" s="6">
        <v>0</v>
      </c>
      <c r="AC1812" s="5">
        <v>0</v>
      </c>
      <c r="AD1812" s="6">
        <v>0</v>
      </c>
      <c r="AE1812" s="5">
        <v>0</v>
      </c>
      <c r="AF1812" s="6">
        <v>0</v>
      </c>
    </row>
    <row r="1813" spans="2:32" x14ac:dyDescent="0.35">
      <c r="B1813" s="1" t="s">
        <v>763</v>
      </c>
      <c r="C1813" s="5">
        <v>1.6000000000000001E-3</v>
      </c>
      <c r="D1813" s="6">
        <v>0.56799999999999995</v>
      </c>
      <c r="E1813" s="5">
        <v>0</v>
      </c>
      <c r="F1813" s="6">
        <v>0</v>
      </c>
      <c r="G1813" s="5">
        <v>0</v>
      </c>
      <c r="H1813" s="6">
        <v>0</v>
      </c>
      <c r="I1813" s="5">
        <v>0</v>
      </c>
      <c r="J1813" s="6">
        <v>0</v>
      </c>
      <c r="K1813" s="5">
        <v>0</v>
      </c>
      <c r="L1813" s="6">
        <v>0</v>
      </c>
      <c r="M1813" s="5">
        <v>0</v>
      </c>
      <c r="N1813" s="6">
        <v>0</v>
      </c>
      <c r="O1813" s="5">
        <v>0</v>
      </c>
      <c r="P1813" s="6">
        <v>0</v>
      </c>
      <c r="Q1813" s="5">
        <v>0</v>
      </c>
      <c r="R1813" s="6">
        <v>0</v>
      </c>
      <c r="S1813" s="5">
        <v>0</v>
      </c>
      <c r="T1813" s="6">
        <v>0</v>
      </c>
      <c r="U1813" s="5">
        <v>0</v>
      </c>
      <c r="V1813" s="6">
        <v>0</v>
      </c>
      <c r="W1813" s="5">
        <v>0</v>
      </c>
      <c r="X1813" s="6">
        <v>0</v>
      </c>
      <c r="Y1813" s="5">
        <v>2.0119999999999999E-2</v>
      </c>
      <c r="Z1813" s="6">
        <v>0.56799999999999995</v>
      </c>
      <c r="AA1813" s="5">
        <v>0</v>
      </c>
      <c r="AB1813" s="6">
        <v>0</v>
      </c>
      <c r="AC1813" s="5">
        <v>0</v>
      </c>
      <c r="AD1813" s="6">
        <v>0</v>
      </c>
      <c r="AE1813" s="5">
        <v>0</v>
      </c>
      <c r="AF1813" s="6">
        <v>0</v>
      </c>
    </row>
    <row r="1814" spans="2:32" x14ac:dyDescent="0.35">
      <c r="B1814" s="1" t="s">
        <v>764</v>
      </c>
      <c r="C1814" s="5">
        <v>0</v>
      </c>
      <c r="D1814" s="6">
        <v>0</v>
      </c>
      <c r="E1814" s="5">
        <v>0</v>
      </c>
      <c r="F1814" s="6">
        <v>0</v>
      </c>
      <c r="G1814" s="5">
        <v>0</v>
      </c>
      <c r="H1814" s="6">
        <v>0</v>
      </c>
      <c r="I1814" s="5">
        <v>0</v>
      </c>
      <c r="J1814" s="6">
        <v>0</v>
      </c>
      <c r="K1814" s="5">
        <v>0</v>
      </c>
      <c r="L1814" s="6">
        <v>0</v>
      </c>
      <c r="M1814" s="5">
        <v>0</v>
      </c>
      <c r="N1814" s="6">
        <v>0</v>
      </c>
      <c r="O1814" s="5">
        <v>0</v>
      </c>
      <c r="P1814" s="6">
        <v>0</v>
      </c>
      <c r="Q1814" s="5">
        <v>0</v>
      </c>
      <c r="R1814" s="6">
        <v>0</v>
      </c>
      <c r="S1814" s="5">
        <v>0</v>
      </c>
      <c r="T1814" s="6">
        <v>0</v>
      </c>
      <c r="U1814" s="5">
        <v>0</v>
      </c>
      <c r="V1814" s="6">
        <v>0</v>
      </c>
      <c r="W1814" s="5">
        <v>0</v>
      </c>
      <c r="X1814" s="6">
        <v>0</v>
      </c>
      <c r="Y1814" s="5">
        <v>0</v>
      </c>
      <c r="Z1814" s="6">
        <v>0</v>
      </c>
      <c r="AA1814" s="5">
        <v>0</v>
      </c>
      <c r="AB1814" s="6">
        <v>0</v>
      </c>
      <c r="AC1814" s="5">
        <v>0</v>
      </c>
      <c r="AD1814" s="6">
        <v>0</v>
      </c>
      <c r="AE1814" s="5">
        <v>0</v>
      </c>
      <c r="AF1814" s="6">
        <v>0</v>
      </c>
    </row>
    <row r="1815" spans="2:32" x14ac:dyDescent="0.35">
      <c r="B1815" s="1" t="s">
        <v>765</v>
      </c>
      <c r="C1815" s="5">
        <v>0</v>
      </c>
      <c r="D1815" s="6">
        <v>0</v>
      </c>
      <c r="E1815" s="5">
        <v>0</v>
      </c>
      <c r="F1815" s="6">
        <v>0</v>
      </c>
      <c r="G1815" s="5">
        <v>0</v>
      </c>
      <c r="H1815" s="6">
        <v>0</v>
      </c>
      <c r="I1815" s="5">
        <v>0</v>
      </c>
      <c r="J1815" s="6">
        <v>0</v>
      </c>
      <c r="K1815" s="5">
        <v>0</v>
      </c>
      <c r="L1815" s="6">
        <v>0</v>
      </c>
      <c r="M1815" s="5">
        <v>0</v>
      </c>
      <c r="N1815" s="6">
        <v>0</v>
      </c>
      <c r="O1815" s="5">
        <v>0</v>
      </c>
      <c r="P1815" s="6">
        <v>0</v>
      </c>
      <c r="Q1815" s="5">
        <v>0</v>
      </c>
      <c r="R1815" s="6">
        <v>0</v>
      </c>
      <c r="S1815" s="5">
        <v>0</v>
      </c>
      <c r="T1815" s="6">
        <v>0</v>
      </c>
      <c r="U1815" s="5">
        <v>0</v>
      </c>
      <c r="V1815" s="6">
        <v>0</v>
      </c>
      <c r="W1815" s="5">
        <v>0</v>
      </c>
      <c r="X1815" s="6">
        <v>0</v>
      </c>
      <c r="Y1815" s="5">
        <v>0</v>
      </c>
      <c r="Z1815" s="6">
        <v>0</v>
      </c>
      <c r="AA1815" s="5">
        <v>0</v>
      </c>
      <c r="AB1815" s="6">
        <v>0</v>
      </c>
      <c r="AC1815" s="5">
        <v>0</v>
      </c>
      <c r="AD1815" s="6">
        <v>0</v>
      </c>
      <c r="AE1815" s="5">
        <v>0</v>
      </c>
      <c r="AF1815" s="6">
        <v>0</v>
      </c>
    </row>
    <row r="1816" spans="2:32" x14ac:dyDescent="0.35">
      <c r="B1816" s="1" t="s">
        <v>766</v>
      </c>
      <c r="C1816" s="5">
        <v>0</v>
      </c>
      <c r="D1816" s="6">
        <v>0</v>
      </c>
      <c r="E1816" s="5">
        <v>0</v>
      </c>
      <c r="F1816" s="6">
        <v>0</v>
      </c>
      <c r="G1816" s="5">
        <v>0</v>
      </c>
      <c r="H1816" s="6">
        <v>0</v>
      </c>
      <c r="I1816" s="5">
        <v>0</v>
      </c>
      <c r="J1816" s="6">
        <v>0</v>
      </c>
      <c r="K1816" s="5">
        <v>0</v>
      </c>
      <c r="L1816" s="6">
        <v>0</v>
      </c>
      <c r="M1816" s="5">
        <v>0</v>
      </c>
      <c r="N1816" s="6">
        <v>0</v>
      </c>
      <c r="O1816" s="5">
        <v>0</v>
      </c>
      <c r="P1816" s="6">
        <v>0</v>
      </c>
      <c r="Q1816" s="5">
        <v>0</v>
      </c>
      <c r="R1816" s="6">
        <v>0</v>
      </c>
      <c r="S1816" s="5">
        <v>0</v>
      </c>
      <c r="T1816" s="6">
        <v>0</v>
      </c>
      <c r="U1816" s="5">
        <v>0</v>
      </c>
      <c r="V1816" s="6">
        <v>0</v>
      </c>
      <c r="W1816" s="5">
        <v>0</v>
      </c>
      <c r="X1816" s="6">
        <v>0</v>
      </c>
      <c r="Y1816" s="5">
        <v>0</v>
      </c>
      <c r="Z1816" s="6">
        <v>0</v>
      </c>
      <c r="AA1816" s="5">
        <v>0</v>
      </c>
      <c r="AB1816" s="6">
        <v>0</v>
      </c>
      <c r="AC1816" s="5">
        <v>0</v>
      </c>
      <c r="AD1816" s="6">
        <v>0</v>
      </c>
      <c r="AE1816" s="5">
        <v>0</v>
      </c>
      <c r="AF1816" s="6">
        <v>0</v>
      </c>
    </row>
    <row r="1817" spans="2:32" x14ac:dyDescent="0.35">
      <c r="B1817" s="1" t="s">
        <v>767</v>
      </c>
      <c r="C1817" s="5">
        <v>5.2700000000000004E-3</v>
      </c>
      <c r="D1817" s="6">
        <v>1.8680000000000001</v>
      </c>
      <c r="E1817" s="5">
        <v>0</v>
      </c>
      <c r="F1817" s="6">
        <v>0</v>
      </c>
      <c r="G1817" s="5">
        <v>0</v>
      </c>
      <c r="H1817" s="6">
        <v>0</v>
      </c>
      <c r="I1817" s="5">
        <v>0</v>
      </c>
      <c r="J1817" s="6">
        <v>0</v>
      </c>
      <c r="K1817" s="5">
        <v>0</v>
      </c>
      <c r="L1817" s="6">
        <v>0</v>
      </c>
      <c r="M1817" s="5">
        <v>0</v>
      </c>
      <c r="N1817" s="6">
        <v>0</v>
      </c>
      <c r="O1817" s="5">
        <v>0</v>
      </c>
      <c r="P1817" s="6">
        <v>0</v>
      </c>
      <c r="Q1817" s="5">
        <v>0</v>
      </c>
      <c r="R1817" s="6">
        <v>0</v>
      </c>
      <c r="S1817" s="5">
        <v>0</v>
      </c>
      <c r="T1817" s="6">
        <v>0</v>
      </c>
      <c r="U1817" s="5">
        <v>0</v>
      </c>
      <c r="V1817" s="6">
        <v>0</v>
      </c>
      <c r="W1817" s="5">
        <v>0</v>
      </c>
      <c r="X1817" s="6">
        <v>0</v>
      </c>
      <c r="Y1817" s="5">
        <v>0</v>
      </c>
      <c r="Z1817" s="6">
        <v>0</v>
      </c>
      <c r="AA1817" s="5">
        <v>0</v>
      </c>
      <c r="AB1817" s="6">
        <v>0</v>
      </c>
      <c r="AC1817" s="5">
        <v>0</v>
      </c>
      <c r="AD1817" s="6">
        <v>0</v>
      </c>
      <c r="AE1817" s="5">
        <v>5.7840000000000003E-2</v>
      </c>
      <c r="AF1817" s="6">
        <v>1.8680000000000001</v>
      </c>
    </row>
    <row r="1818" spans="2:32" x14ac:dyDescent="0.35">
      <c r="B1818" s="1" t="s">
        <v>768</v>
      </c>
      <c r="C1818" s="5">
        <v>0</v>
      </c>
      <c r="D1818" s="6">
        <v>0</v>
      </c>
      <c r="E1818" s="5">
        <v>0</v>
      </c>
      <c r="F1818" s="6">
        <v>0</v>
      </c>
      <c r="G1818" s="5">
        <v>0</v>
      </c>
      <c r="H1818" s="6">
        <v>0</v>
      </c>
      <c r="I1818" s="5">
        <v>0</v>
      </c>
      <c r="J1818" s="6">
        <v>0</v>
      </c>
      <c r="K1818" s="5">
        <v>0</v>
      </c>
      <c r="L1818" s="6">
        <v>0</v>
      </c>
      <c r="M1818" s="5">
        <v>0</v>
      </c>
      <c r="N1818" s="6">
        <v>0</v>
      </c>
      <c r="O1818" s="5">
        <v>0</v>
      </c>
      <c r="P1818" s="6">
        <v>0</v>
      </c>
      <c r="Q1818" s="5">
        <v>0</v>
      </c>
      <c r="R1818" s="6">
        <v>0</v>
      </c>
      <c r="S1818" s="5">
        <v>0</v>
      </c>
      <c r="T1818" s="6">
        <v>0</v>
      </c>
      <c r="U1818" s="5">
        <v>0</v>
      </c>
      <c r="V1818" s="6">
        <v>0</v>
      </c>
      <c r="W1818" s="5">
        <v>0</v>
      </c>
      <c r="X1818" s="6">
        <v>0</v>
      </c>
      <c r="Y1818" s="5">
        <v>0</v>
      </c>
      <c r="Z1818" s="6">
        <v>0</v>
      </c>
      <c r="AA1818" s="5">
        <v>0</v>
      </c>
      <c r="AB1818" s="6">
        <v>0</v>
      </c>
      <c r="AC1818" s="5">
        <v>0</v>
      </c>
      <c r="AD1818" s="6">
        <v>0</v>
      </c>
      <c r="AE1818" s="5">
        <v>0</v>
      </c>
      <c r="AF1818" s="6">
        <v>0</v>
      </c>
    </row>
    <row r="1819" spans="2:32" x14ac:dyDescent="0.35">
      <c r="B1819" s="1" t="s">
        <v>769</v>
      </c>
      <c r="C1819" s="5">
        <v>6.6100000000000004E-3</v>
      </c>
      <c r="D1819" s="6">
        <v>2.34</v>
      </c>
      <c r="E1819" s="5">
        <v>7.306E-2</v>
      </c>
      <c r="F1819" s="6">
        <v>1.3380000000000001</v>
      </c>
      <c r="G1819" s="5">
        <v>0</v>
      </c>
      <c r="H1819" s="6">
        <v>0</v>
      </c>
      <c r="I1819" s="5">
        <v>0</v>
      </c>
      <c r="J1819" s="6">
        <v>0</v>
      </c>
      <c r="K1819" s="5">
        <v>0</v>
      </c>
      <c r="L1819" s="6">
        <v>0</v>
      </c>
      <c r="M1819" s="5">
        <v>6.7129999999999995E-2</v>
      </c>
      <c r="N1819" s="6">
        <v>1.002</v>
      </c>
      <c r="O1819" s="5">
        <v>0</v>
      </c>
      <c r="P1819" s="6">
        <v>0</v>
      </c>
      <c r="Q1819" s="5">
        <v>0</v>
      </c>
      <c r="R1819" s="6">
        <v>0</v>
      </c>
      <c r="S1819" s="5">
        <v>0</v>
      </c>
      <c r="T1819" s="6">
        <v>0</v>
      </c>
      <c r="U1819" s="5">
        <v>0</v>
      </c>
      <c r="V1819" s="6">
        <v>0</v>
      </c>
      <c r="W1819" s="5">
        <v>0</v>
      </c>
      <c r="X1819" s="6">
        <v>0</v>
      </c>
      <c r="Y1819" s="5">
        <v>0</v>
      </c>
      <c r="Z1819" s="6">
        <v>0</v>
      </c>
      <c r="AA1819" s="5">
        <v>0</v>
      </c>
      <c r="AB1819" s="6">
        <v>0</v>
      </c>
      <c r="AC1819" s="5">
        <v>0</v>
      </c>
      <c r="AD1819" s="6">
        <v>0</v>
      </c>
      <c r="AE1819" s="5">
        <v>0</v>
      </c>
      <c r="AF1819" s="6">
        <v>0</v>
      </c>
    </row>
    <row r="1820" spans="2:32" x14ac:dyDescent="0.35">
      <c r="B1820" s="1" t="s">
        <v>770</v>
      </c>
      <c r="C1820" s="5">
        <v>0</v>
      </c>
      <c r="D1820" s="6">
        <v>0</v>
      </c>
      <c r="E1820" s="5">
        <v>0</v>
      </c>
      <c r="F1820" s="6">
        <v>0</v>
      </c>
      <c r="G1820" s="5">
        <v>0</v>
      </c>
      <c r="H1820" s="6">
        <v>0</v>
      </c>
      <c r="I1820" s="5">
        <v>0</v>
      </c>
      <c r="J1820" s="6">
        <v>0</v>
      </c>
      <c r="K1820" s="5">
        <v>0</v>
      </c>
      <c r="L1820" s="6">
        <v>0</v>
      </c>
      <c r="M1820" s="5">
        <v>0</v>
      </c>
      <c r="N1820" s="6">
        <v>0</v>
      </c>
      <c r="O1820" s="5">
        <v>0</v>
      </c>
      <c r="P1820" s="6">
        <v>0</v>
      </c>
      <c r="Q1820" s="5">
        <v>0</v>
      </c>
      <c r="R1820" s="6">
        <v>0</v>
      </c>
      <c r="S1820" s="5">
        <v>0</v>
      </c>
      <c r="T1820" s="6">
        <v>0</v>
      </c>
      <c r="U1820" s="5">
        <v>0</v>
      </c>
      <c r="V1820" s="6">
        <v>0</v>
      </c>
      <c r="W1820" s="5">
        <v>0</v>
      </c>
      <c r="X1820" s="6">
        <v>0</v>
      </c>
      <c r="Y1820" s="5">
        <v>0</v>
      </c>
      <c r="Z1820" s="6">
        <v>0</v>
      </c>
      <c r="AA1820" s="5">
        <v>0</v>
      </c>
      <c r="AB1820" s="6">
        <v>0</v>
      </c>
      <c r="AC1820" s="5">
        <v>0</v>
      </c>
      <c r="AD1820" s="6">
        <v>0</v>
      </c>
      <c r="AE1820" s="5">
        <v>0</v>
      </c>
      <c r="AF1820" s="6">
        <v>0</v>
      </c>
    </row>
    <row r="1821" spans="2:32" x14ac:dyDescent="0.35">
      <c r="B1821" s="1" t="s">
        <v>771</v>
      </c>
      <c r="C1821" s="5">
        <v>0</v>
      </c>
      <c r="D1821" s="6">
        <v>0</v>
      </c>
      <c r="E1821" s="5">
        <v>0</v>
      </c>
      <c r="F1821" s="6">
        <v>0</v>
      </c>
      <c r="G1821" s="5">
        <v>0</v>
      </c>
      <c r="H1821" s="6">
        <v>0</v>
      </c>
      <c r="I1821" s="5">
        <v>0</v>
      </c>
      <c r="J1821" s="6">
        <v>0</v>
      </c>
      <c r="K1821" s="5">
        <v>0</v>
      </c>
      <c r="L1821" s="6">
        <v>0</v>
      </c>
      <c r="M1821" s="5">
        <v>0</v>
      </c>
      <c r="N1821" s="6">
        <v>0</v>
      </c>
      <c r="O1821" s="5">
        <v>0</v>
      </c>
      <c r="P1821" s="6">
        <v>0</v>
      </c>
      <c r="Q1821" s="5">
        <v>0</v>
      </c>
      <c r="R1821" s="6">
        <v>0</v>
      </c>
      <c r="S1821" s="5">
        <v>0</v>
      </c>
      <c r="T1821" s="6">
        <v>0</v>
      </c>
      <c r="U1821" s="5">
        <v>0</v>
      </c>
      <c r="V1821" s="6">
        <v>0</v>
      </c>
      <c r="W1821" s="5">
        <v>0</v>
      </c>
      <c r="X1821" s="6">
        <v>0</v>
      </c>
      <c r="Y1821" s="5">
        <v>0</v>
      </c>
      <c r="Z1821" s="6">
        <v>0</v>
      </c>
      <c r="AA1821" s="5">
        <v>0</v>
      </c>
      <c r="AB1821" s="6">
        <v>0</v>
      </c>
      <c r="AC1821" s="5">
        <v>0</v>
      </c>
      <c r="AD1821" s="6">
        <v>0</v>
      </c>
      <c r="AE1821" s="5">
        <v>0</v>
      </c>
      <c r="AF1821" s="6">
        <v>0</v>
      </c>
    </row>
    <row r="1822" spans="2:32" x14ac:dyDescent="0.35">
      <c r="B1822" s="1" t="s">
        <v>772</v>
      </c>
      <c r="C1822" s="5">
        <v>0</v>
      </c>
      <c r="D1822" s="6">
        <v>0</v>
      </c>
      <c r="E1822" s="5">
        <v>0</v>
      </c>
      <c r="F1822" s="6">
        <v>0</v>
      </c>
      <c r="G1822" s="5">
        <v>0</v>
      </c>
      <c r="H1822" s="6">
        <v>0</v>
      </c>
      <c r="I1822" s="5">
        <v>0</v>
      </c>
      <c r="J1822" s="6">
        <v>0</v>
      </c>
      <c r="K1822" s="5">
        <v>0</v>
      </c>
      <c r="L1822" s="6">
        <v>0</v>
      </c>
      <c r="M1822" s="5">
        <v>0</v>
      </c>
      <c r="N1822" s="6">
        <v>0</v>
      </c>
      <c r="O1822" s="5">
        <v>0</v>
      </c>
      <c r="P1822" s="6">
        <v>0</v>
      </c>
      <c r="Q1822" s="5">
        <v>0</v>
      </c>
      <c r="R1822" s="6">
        <v>0</v>
      </c>
      <c r="S1822" s="5">
        <v>0</v>
      </c>
      <c r="T1822" s="6">
        <v>0</v>
      </c>
      <c r="U1822" s="5">
        <v>0</v>
      </c>
      <c r="V1822" s="6">
        <v>0</v>
      </c>
      <c r="W1822" s="5">
        <v>0</v>
      </c>
      <c r="X1822" s="6">
        <v>0</v>
      </c>
      <c r="Y1822" s="5">
        <v>0</v>
      </c>
      <c r="Z1822" s="6">
        <v>0</v>
      </c>
      <c r="AA1822" s="5">
        <v>0</v>
      </c>
      <c r="AB1822" s="6">
        <v>0</v>
      </c>
      <c r="AC1822" s="5">
        <v>0</v>
      </c>
      <c r="AD1822" s="6">
        <v>0</v>
      </c>
      <c r="AE1822" s="5">
        <v>0</v>
      </c>
      <c r="AF1822" s="6">
        <v>0</v>
      </c>
    </row>
    <row r="1823" spans="2:32" x14ac:dyDescent="0.35">
      <c r="B1823" s="1" t="s">
        <v>773</v>
      </c>
      <c r="C1823" s="5">
        <v>2.7799999999999999E-3</v>
      </c>
      <c r="D1823" s="6">
        <v>0.98399999999999999</v>
      </c>
      <c r="E1823" s="5">
        <v>5.373E-2</v>
      </c>
      <c r="F1823" s="6">
        <v>0.98399999999999999</v>
      </c>
      <c r="G1823" s="5">
        <v>0</v>
      </c>
      <c r="H1823" s="6">
        <v>0</v>
      </c>
      <c r="I1823" s="5">
        <v>0</v>
      </c>
      <c r="J1823" s="6">
        <v>0</v>
      </c>
      <c r="K1823" s="5">
        <v>0</v>
      </c>
      <c r="L1823" s="6">
        <v>0</v>
      </c>
      <c r="M1823" s="5">
        <v>0</v>
      </c>
      <c r="N1823" s="6">
        <v>0</v>
      </c>
      <c r="O1823" s="5">
        <v>0</v>
      </c>
      <c r="P1823" s="6">
        <v>0</v>
      </c>
      <c r="Q1823" s="5">
        <v>0</v>
      </c>
      <c r="R1823" s="6">
        <v>0</v>
      </c>
      <c r="S1823" s="5">
        <v>0</v>
      </c>
      <c r="T1823" s="6">
        <v>0</v>
      </c>
      <c r="U1823" s="5">
        <v>0</v>
      </c>
      <c r="V1823" s="6">
        <v>0</v>
      </c>
      <c r="W1823" s="5">
        <v>0</v>
      </c>
      <c r="X1823" s="6">
        <v>0</v>
      </c>
      <c r="Y1823" s="5">
        <v>0</v>
      </c>
      <c r="Z1823" s="6">
        <v>0</v>
      </c>
      <c r="AA1823" s="5">
        <v>0</v>
      </c>
      <c r="AB1823" s="6">
        <v>0</v>
      </c>
      <c r="AC1823" s="5">
        <v>0</v>
      </c>
      <c r="AD1823" s="6">
        <v>0</v>
      </c>
      <c r="AE1823" s="5">
        <v>0</v>
      </c>
      <c r="AF1823" s="6">
        <v>0</v>
      </c>
    </row>
    <row r="1824" spans="2:32" x14ac:dyDescent="0.35">
      <c r="B1824" s="1" t="s">
        <v>774</v>
      </c>
      <c r="C1824" s="5">
        <v>0</v>
      </c>
      <c r="D1824" s="6">
        <v>0</v>
      </c>
      <c r="E1824" s="5">
        <v>0</v>
      </c>
      <c r="F1824" s="6">
        <v>0</v>
      </c>
      <c r="G1824" s="5">
        <v>0</v>
      </c>
      <c r="H1824" s="6">
        <v>0</v>
      </c>
      <c r="I1824" s="5">
        <v>0</v>
      </c>
      <c r="J1824" s="6">
        <v>0</v>
      </c>
      <c r="K1824" s="5">
        <v>0</v>
      </c>
      <c r="L1824" s="6">
        <v>0</v>
      </c>
      <c r="M1824" s="5">
        <v>0</v>
      </c>
      <c r="N1824" s="6">
        <v>0</v>
      </c>
      <c r="O1824" s="5">
        <v>0</v>
      </c>
      <c r="P1824" s="6">
        <v>0</v>
      </c>
      <c r="Q1824" s="5">
        <v>0</v>
      </c>
      <c r="R1824" s="6">
        <v>0</v>
      </c>
      <c r="S1824" s="5">
        <v>0</v>
      </c>
      <c r="T1824" s="6">
        <v>0</v>
      </c>
      <c r="U1824" s="5">
        <v>0</v>
      </c>
      <c r="V1824" s="6">
        <v>0</v>
      </c>
      <c r="W1824" s="5">
        <v>0</v>
      </c>
      <c r="X1824" s="6">
        <v>0</v>
      </c>
      <c r="Y1824" s="5">
        <v>0</v>
      </c>
      <c r="Z1824" s="6">
        <v>0</v>
      </c>
      <c r="AA1824" s="5">
        <v>0</v>
      </c>
      <c r="AB1824" s="6">
        <v>0</v>
      </c>
      <c r="AC1824" s="5">
        <v>0</v>
      </c>
      <c r="AD1824" s="6">
        <v>0</v>
      </c>
      <c r="AE1824" s="5">
        <v>0</v>
      </c>
      <c r="AF1824" s="6">
        <v>0</v>
      </c>
    </row>
    <row r="1825" spans="2:32" x14ac:dyDescent="0.35">
      <c r="B1825" s="1" t="s">
        <v>775</v>
      </c>
      <c r="C1825" s="5">
        <v>0</v>
      </c>
      <c r="D1825" s="6">
        <v>0</v>
      </c>
      <c r="E1825" s="5">
        <v>0</v>
      </c>
      <c r="F1825" s="6">
        <v>0</v>
      </c>
      <c r="G1825" s="5">
        <v>0</v>
      </c>
      <c r="H1825" s="6">
        <v>0</v>
      </c>
      <c r="I1825" s="5">
        <v>0</v>
      </c>
      <c r="J1825" s="6">
        <v>0</v>
      </c>
      <c r="K1825" s="5">
        <v>0</v>
      </c>
      <c r="L1825" s="6">
        <v>0</v>
      </c>
      <c r="M1825" s="5">
        <v>0</v>
      </c>
      <c r="N1825" s="6">
        <v>0</v>
      </c>
      <c r="O1825" s="5">
        <v>0</v>
      </c>
      <c r="P1825" s="6">
        <v>0</v>
      </c>
      <c r="Q1825" s="5">
        <v>0</v>
      </c>
      <c r="R1825" s="6">
        <v>0</v>
      </c>
      <c r="S1825" s="5">
        <v>0</v>
      </c>
      <c r="T1825" s="6">
        <v>0</v>
      </c>
      <c r="U1825" s="5">
        <v>0</v>
      </c>
      <c r="V1825" s="6">
        <v>0</v>
      </c>
      <c r="W1825" s="5">
        <v>0</v>
      </c>
      <c r="X1825" s="6">
        <v>0</v>
      </c>
      <c r="Y1825" s="5">
        <v>0</v>
      </c>
      <c r="Z1825" s="6">
        <v>0</v>
      </c>
      <c r="AA1825" s="5">
        <v>0</v>
      </c>
      <c r="AB1825" s="6">
        <v>0</v>
      </c>
      <c r="AC1825" s="5">
        <v>0</v>
      </c>
      <c r="AD1825" s="6">
        <v>0</v>
      </c>
      <c r="AE1825" s="5">
        <v>0</v>
      </c>
      <c r="AF1825" s="6">
        <v>0</v>
      </c>
    </row>
    <row r="1826" spans="2:32" x14ac:dyDescent="0.35">
      <c r="B1826" s="1" t="s">
        <v>776</v>
      </c>
      <c r="C1826" s="5">
        <v>0</v>
      </c>
      <c r="D1826" s="6">
        <v>0</v>
      </c>
      <c r="E1826" s="5">
        <v>0</v>
      </c>
      <c r="F1826" s="6">
        <v>0</v>
      </c>
      <c r="G1826" s="5">
        <v>0</v>
      </c>
      <c r="H1826" s="6">
        <v>0</v>
      </c>
      <c r="I1826" s="5">
        <v>0</v>
      </c>
      <c r="J1826" s="6">
        <v>0</v>
      </c>
      <c r="K1826" s="5">
        <v>0</v>
      </c>
      <c r="L1826" s="6">
        <v>0</v>
      </c>
      <c r="M1826" s="5">
        <v>0</v>
      </c>
      <c r="N1826" s="6">
        <v>0</v>
      </c>
      <c r="O1826" s="5">
        <v>0</v>
      </c>
      <c r="P1826" s="6">
        <v>0</v>
      </c>
      <c r="Q1826" s="5">
        <v>0</v>
      </c>
      <c r="R1826" s="6">
        <v>0</v>
      </c>
      <c r="S1826" s="5">
        <v>0</v>
      </c>
      <c r="T1826" s="6">
        <v>0</v>
      </c>
      <c r="U1826" s="5">
        <v>0</v>
      </c>
      <c r="V1826" s="6">
        <v>0</v>
      </c>
      <c r="W1826" s="5">
        <v>0</v>
      </c>
      <c r="X1826" s="6">
        <v>0</v>
      </c>
      <c r="Y1826" s="5">
        <v>0</v>
      </c>
      <c r="Z1826" s="6">
        <v>0</v>
      </c>
      <c r="AA1826" s="5">
        <v>0</v>
      </c>
      <c r="AB1826" s="6">
        <v>0</v>
      </c>
      <c r="AC1826" s="5">
        <v>0</v>
      </c>
      <c r="AD1826" s="6">
        <v>0</v>
      </c>
      <c r="AE1826" s="5">
        <v>0</v>
      </c>
      <c r="AF1826" s="6">
        <v>0</v>
      </c>
    </row>
    <row r="1827" spans="2:32" x14ac:dyDescent="0.35">
      <c r="B1827" s="1" t="s">
        <v>777</v>
      </c>
      <c r="C1827" s="5">
        <v>0</v>
      </c>
      <c r="D1827" s="6">
        <v>0</v>
      </c>
      <c r="E1827" s="5">
        <v>0</v>
      </c>
      <c r="F1827" s="6">
        <v>0</v>
      </c>
      <c r="G1827" s="5">
        <v>0</v>
      </c>
      <c r="H1827" s="6">
        <v>0</v>
      </c>
      <c r="I1827" s="5">
        <v>0</v>
      </c>
      <c r="J1827" s="6">
        <v>0</v>
      </c>
      <c r="K1827" s="5">
        <v>0</v>
      </c>
      <c r="L1827" s="6">
        <v>0</v>
      </c>
      <c r="M1827" s="5">
        <v>0</v>
      </c>
      <c r="N1827" s="6">
        <v>0</v>
      </c>
      <c r="O1827" s="5">
        <v>0</v>
      </c>
      <c r="P1827" s="6">
        <v>0</v>
      </c>
      <c r="Q1827" s="5">
        <v>0</v>
      </c>
      <c r="R1827" s="6">
        <v>0</v>
      </c>
      <c r="S1827" s="5">
        <v>0</v>
      </c>
      <c r="T1827" s="6">
        <v>0</v>
      </c>
      <c r="U1827" s="5">
        <v>0</v>
      </c>
      <c r="V1827" s="6">
        <v>0</v>
      </c>
      <c r="W1827" s="5">
        <v>0</v>
      </c>
      <c r="X1827" s="6">
        <v>0</v>
      </c>
      <c r="Y1827" s="5">
        <v>0</v>
      </c>
      <c r="Z1827" s="6">
        <v>0</v>
      </c>
      <c r="AA1827" s="5">
        <v>0</v>
      </c>
      <c r="AB1827" s="6">
        <v>0</v>
      </c>
      <c r="AC1827" s="5">
        <v>0</v>
      </c>
      <c r="AD1827" s="6">
        <v>0</v>
      </c>
      <c r="AE1827" s="5">
        <v>0</v>
      </c>
      <c r="AF1827" s="6">
        <v>0</v>
      </c>
    </row>
    <row r="1828" spans="2:32" x14ac:dyDescent="0.35">
      <c r="B1828" s="1" t="s">
        <v>778</v>
      </c>
      <c r="C1828" s="5">
        <v>0</v>
      </c>
      <c r="D1828" s="6">
        <v>0</v>
      </c>
      <c r="E1828" s="5">
        <v>0</v>
      </c>
      <c r="F1828" s="6">
        <v>0</v>
      </c>
      <c r="G1828" s="5">
        <v>0</v>
      </c>
      <c r="H1828" s="6">
        <v>0</v>
      </c>
      <c r="I1828" s="5">
        <v>0</v>
      </c>
      <c r="J1828" s="6">
        <v>0</v>
      </c>
      <c r="K1828" s="5">
        <v>0</v>
      </c>
      <c r="L1828" s="6">
        <v>0</v>
      </c>
      <c r="M1828" s="5">
        <v>0</v>
      </c>
      <c r="N1828" s="6">
        <v>0</v>
      </c>
      <c r="O1828" s="5">
        <v>0</v>
      </c>
      <c r="P1828" s="6">
        <v>0</v>
      </c>
      <c r="Q1828" s="5">
        <v>0</v>
      </c>
      <c r="R1828" s="6">
        <v>0</v>
      </c>
      <c r="S1828" s="5">
        <v>0</v>
      </c>
      <c r="T1828" s="6">
        <v>0</v>
      </c>
      <c r="U1828" s="5">
        <v>0</v>
      </c>
      <c r="V1828" s="6">
        <v>0</v>
      </c>
      <c r="W1828" s="5">
        <v>0</v>
      </c>
      <c r="X1828" s="6">
        <v>0</v>
      </c>
      <c r="Y1828" s="5">
        <v>0</v>
      </c>
      <c r="Z1828" s="6">
        <v>0</v>
      </c>
      <c r="AA1828" s="5">
        <v>0</v>
      </c>
      <c r="AB1828" s="6">
        <v>0</v>
      </c>
      <c r="AC1828" s="5">
        <v>0</v>
      </c>
      <c r="AD1828" s="6">
        <v>0</v>
      </c>
      <c r="AE1828" s="5">
        <v>0</v>
      </c>
      <c r="AF1828" s="6">
        <v>0</v>
      </c>
    </row>
    <row r="1829" spans="2:32" x14ac:dyDescent="0.35">
      <c r="B1829" s="1" t="s">
        <v>779</v>
      </c>
      <c r="C1829" s="5">
        <v>0</v>
      </c>
      <c r="D1829" s="6">
        <v>0</v>
      </c>
      <c r="E1829" s="5">
        <v>0</v>
      </c>
      <c r="F1829" s="6">
        <v>0</v>
      </c>
      <c r="G1829" s="5">
        <v>0</v>
      </c>
      <c r="H1829" s="6">
        <v>0</v>
      </c>
      <c r="I1829" s="5">
        <v>0</v>
      </c>
      <c r="J1829" s="6">
        <v>0</v>
      </c>
      <c r="K1829" s="5">
        <v>0</v>
      </c>
      <c r="L1829" s="6">
        <v>0</v>
      </c>
      <c r="M1829" s="5">
        <v>0</v>
      </c>
      <c r="N1829" s="6">
        <v>0</v>
      </c>
      <c r="O1829" s="5">
        <v>0</v>
      </c>
      <c r="P1829" s="6">
        <v>0</v>
      </c>
      <c r="Q1829" s="5">
        <v>0</v>
      </c>
      <c r="R1829" s="6">
        <v>0</v>
      </c>
      <c r="S1829" s="5">
        <v>0</v>
      </c>
      <c r="T1829" s="6">
        <v>0</v>
      </c>
      <c r="U1829" s="5">
        <v>0</v>
      </c>
      <c r="V1829" s="6">
        <v>0</v>
      </c>
      <c r="W1829" s="5">
        <v>0</v>
      </c>
      <c r="X1829" s="6">
        <v>0</v>
      </c>
      <c r="Y1829" s="5">
        <v>0</v>
      </c>
      <c r="Z1829" s="6">
        <v>0</v>
      </c>
      <c r="AA1829" s="5">
        <v>0</v>
      </c>
      <c r="AB1829" s="6">
        <v>0</v>
      </c>
      <c r="AC1829" s="5">
        <v>0</v>
      </c>
      <c r="AD1829" s="6">
        <v>0</v>
      </c>
      <c r="AE1829" s="5">
        <v>0</v>
      </c>
      <c r="AF1829" s="6">
        <v>0</v>
      </c>
    </row>
    <row r="1830" spans="2:32" x14ac:dyDescent="0.35">
      <c r="B1830" s="1" t="s">
        <v>317</v>
      </c>
      <c r="C1830" s="5">
        <v>0</v>
      </c>
      <c r="D1830" s="6">
        <v>0</v>
      </c>
      <c r="E1830" s="5">
        <v>0</v>
      </c>
      <c r="F1830" s="6">
        <v>0</v>
      </c>
      <c r="G1830" s="5">
        <v>0</v>
      </c>
      <c r="H1830" s="6">
        <v>0</v>
      </c>
      <c r="I1830" s="5">
        <v>0</v>
      </c>
      <c r="J1830" s="6">
        <v>0</v>
      </c>
      <c r="K1830" s="5">
        <v>0</v>
      </c>
      <c r="L1830" s="6">
        <v>0</v>
      </c>
      <c r="M1830" s="5">
        <v>0</v>
      </c>
      <c r="N1830" s="6">
        <v>0</v>
      </c>
      <c r="O1830" s="5">
        <v>0</v>
      </c>
      <c r="P1830" s="6">
        <v>0</v>
      </c>
      <c r="Q1830" s="5">
        <v>0</v>
      </c>
      <c r="R1830" s="6">
        <v>0</v>
      </c>
      <c r="S1830" s="5">
        <v>0</v>
      </c>
      <c r="T1830" s="6">
        <v>0</v>
      </c>
      <c r="U1830" s="5">
        <v>0</v>
      </c>
      <c r="V1830" s="6">
        <v>0</v>
      </c>
      <c r="W1830" s="5">
        <v>0</v>
      </c>
      <c r="X1830" s="6">
        <v>0</v>
      </c>
      <c r="Y1830" s="5">
        <v>0</v>
      </c>
      <c r="Z1830" s="6">
        <v>0</v>
      </c>
      <c r="AA1830" s="5">
        <v>0</v>
      </c>
      <c r="AB1830" s="6">
        <v>0</v>
      </c>
      <c r="AC1830" s="5">
        <v>0</v>
      </c>
      <c r="AD1830" s="6">
        <v>0</v>
      </c>
      <c r="AE1830" s="5">
        <v>0</v>
      </c>
      <c r="AF1830" s="6">
        <v>0</v>
      </c>
    </row>
    <row r="1831" spans="2:32" x14ac:dyDescent="0.35">
      <c r="B1831" s="1" t="s">
        <v>319</v>
      </c>
      <c r="C1831" s="5">
        <v>0</v>
      </c>
      <c r="D1831" s="6">
        <v>0</v>
      </c>
      <c r="E1831" s="5">
        <v>0</v>
      </c>
      <c r="F1831" s="6">
        <v>0</v>
      </c>
      <c r="G1831" s="5">
        <v>0</v>
      </c>
      <c r="H1831" s="6">
        <v>0</v>
      </c>
      <c r="I1831" s="5">
        <v>0</v>
      </c>
      <c r="J1831" s="6">
        <v>0</v>
      </c>
      <c r="K1831" s="5">
        <v>0</v>
      </c>
      <c r="L1831" s="6">
        <v>0</v>
      </c>
      <c r="M1831" s="5">
        <v>0</v>
      </c>
      <c r="N1831" s="6">
        <v>0</v>
      </c>
      <c r="O1831" s="5">
        <v>0</v>
      </c>
      <c r="P1831" s="6">
        <v>0</v>
      </c>
      <c r="Q1831" s="5">
        <v>0</v>
      </c>
      <c r="R1831" s="6">
        <v>0</v>
      </c>
      <c r="S1831" s="5">
        <v>0</v>
      </c>
      <c r="T1831" s="6">
        <v>0</v>
      </c>
      <c r="U1831" s="5">
        <v>0</v>
      </c>
      <c r="V1831" s="6">
        <v>0</v>
      </c>
      <c r="W1831" s="5">
        <v>0</v>
      </c>
      <c r="X1831" s="6">
        <v>0</v>
      </c>
      <c r="Y1831" s="5">
        <v>0</v>
      </c>
      <c r="Z1831" s="6">
        <v>0</v>
      </c>
      <c r="AA1831" s="5">
        <v>0</v>
      </c>
      <c r="AB1831" s="6">
        <v>0</v>
      </c>
      <c r="AC1831" s="5">
        <v>0</v>
      </c>
      <c r="AD1831" s="6">
        <v>0</v>
      </c>
      <c r="AE1831" s="5">
        <v>0</v>
      </c>
      <c r="AF1831" s="6">
        <v>0</v>
      </c>
    </row>
    <row r="1832" spans="2:32" x14ac:dyDescent="0.35">
      <c r="B1832" s="1" t="s">
        <v>320</v>
      </c>
      <c r="C1832" s="5">
        <v>0</v>
      </c>
      <c r="D1832" s="6">
        <v>0</v>
      </c>
      <c r="E1832" s="5">
        <v>0</v>
      </c>
      <c r="F1832" s="6">
        <v>0</v>
      </c>
      <c r="G1832" s="5">
        <v>0</v>
      </c>
      <c r="H1832" s="6">
        <v>0</v>
      </c>
      <c r="I1832" s="5">
        <v>0</v>
      </c>
      <c r="J1832" s="6">
        <v>0</v>
      </c>
      <c r="K1832" s="5">
        <v>0</v>
      </c>
      <c r="L1832" s="6">
        <v>0</v>
      </c>
      <c r="M1832" s="5">
        <v>0</v>
      </c>
      <c r="N1832" s="6">
        <v>0</v>
      </c>
      <c r="O1832" s="5">
        <v>0</v>
      </c>
      <c r="P1832" s="6">
        <v>0</v>
      </c>
      <c r="Q1832" s="5">
        <v>0</v>
      </c>
      <c r="R1832" s="6">
        <v>0</v>
      </c>
      <c r="S1832" s="5">
        <v>0</v>
      </c>
      <c r="T1832" s="6">
        <v>0</v>
      </c>
      <c r="U1832" s="5">
        <v>0</v>
      </c>
      <c r="V1832" s="6">
        <v>0</v>
      </c>
      <c r="W1832" s="5">
        <v>0</v>
      </c>
      <c r="X1832" s="6">
        <v>0</v>
      </c>
      <c r="Y1832" s="5">
        <v>0</v>
      </c>
      <c r="Z1832" s="6">
        <v>0</v>
      </c>
      <c r="AA1832" s="5">
        <v>0</v>
      </c>
      <c r="AB1832" s="6">
        <v>0</v>
      </c>
      <c r="AC1832" s="5">
        <v>0</v>
      </c>
      <c r="AD1832" s="6">
        <v>0</v>
      </c>
      <c r="AE1832" s="5">
        <v>0</v>
      </c>
      <c r="AF1832" s="6">
        <v>0</v>
      </c>
    </row>
    <row r="1833" spans="2:32" x14ac:dyDescent="0.35">
      <c r="B1833" s="1" t="s">
        <v>321</v>
      </c>
      <c r="C1833" s="5">
        <v>0</v>
      </c>
      <c r="D1833" s="6">
        <v>0</v>
      </c>
      <c r="E1833" s="5">
        <v>0</v>
      </c>
      <c r="F1833" s="6">
        <v>0</v>
      </c>
      <c r="G1833" s="5">
        <v>0</v>
      </c>
      <c r="H1833" s="6">
        <v>0</v>
      </c>
      <c r="I1833" s="5">
        <v>0</v>
      </c>
      <c r="J1833" s="6">
        <v>0</v>
      </c>
      <c r="K1833" s="5">
        <v>0</v>
      </c>
      <c r="L1833" s="6">
        <v>0</v>
      </c>
      <c r="M1833" s="5">
        <v>0</v>
      </c>
      <c r="N1833" s="6">
        <v>0</v>
      </c>
      <c r="O1833" s="5">
        <v>0</v>
      </c>
      <c r="P1833" s="6">
        <v>0</v>
      </c>
      <c r="Q1833" s="5">
        <v>0</v>
      </c>
      <c r="R1833" s="6">
        <v>0</v>
      </c>
      <c r="S1833" s="5">
        <v>0</v>
      </c>
      <c r="T1833" s="6">
        <v>0</v>
      </c>
      <c r="U1833" s="5">
        <v>0</v>
      </c>
      <c r="V1833" s="6">
        <v>0</v>
      </c>
      <c r="W1833" s="5">
        <v>0</v>
      </c>
      <c r="X1833" s="6">
        <v>0</v>
      </c>
      <c r="Y1833" s="5">
        <v>0</v>
      </c>
      <c r="Z1833" s="6">
        <v>0</v>
      </c>
      <c r="AA1833" s="5">
        <v>0</v>
      </c>
      <c r="AB1833" s="6">
        <v>0</v>
      </c>
      <c r="AC1833" s="5">
        <v>0</v>
      </c>
      <c r="AD1833" s="6">
        <v>0</v>
      </c>
      <c r="AE1833" s="5">
        <v>0</v>
      </c>
      <c r="AF1833" s="6">
        <v>0</v>
      </c>
    </row>
    <row r="1834" spans="2:32" x14ac:dyDescent="0.35">
      <c r="B1834" s="1" t="s">
        <v>322</v>
      </c>
      <c r="C1834" s="5">
        <v>0</v>
      </c>
      <c r="D1834" s="6">
        <v>0</v>
      </c>
      <c r="E1834" s="5">
        <v>0</v>
      </c>
      <c r="F1834" s="6">
        <v>0</v>
      </c>
      <c r="G1834" s="5">
        <v>0</v>
      </c>
      <c r="H1834" s="6">
        <v>0</v>
      </c>
      <c r="I1834" s="5">
        <v>0</v>
      </c>
      <c r="J1834" s="6">
        <v>0</v>
      </c>
      <c r="K1834" s="5">
        <v>0</v>
      </c>
      <c r="L1834" s="6">
        <v>0</v>
      </c>
      <c r="M1834" s="5">
        <v>0</v>
      </c>
      <c r="N1834" s="6">
        <v>0</v>
      </c>
      <c r="O1834" s="5">
        <v>0</v>
      </c>
      <c r="P1834" s="6">
        <v>0</v>
      </c>
      <c r="Q1834" s="5">
        <v>0</v>
      </c>
      <c r="R1834" s="6">
        <v>0</v>
      </c>
      <c r="S1834" s="5">
        <v>0</v>
      </c>
      <c r="T1834" s="6">
        <v>0</v>
      </c>
      <c r="U1834" s="5">
        <v>0</v>
      </c>
      <c r="V1834" s="6">
        <v>0</v>
      </c>
      <c r="W1834" s="5">
        <v>0</v>
      </c>
      <c r="X1834" s="6">
        <v>0</v>
      </c>
      <c r="Y1834" s="5">
        <v>0</v>
      </c>
      <c r="Z1834" s="6">
        <v>0</v>
      </c>
      <c r="AA1834" s="5">
        <v>0</v>
      </c>
      <c r="AB1834" s="6">
        <v>0</v>
      </c>
      <c r="AC1834" s="5">
        <v>0</v>
      </c>
      <c r="AD1834" s="6">
        <v>0</v>
      </c>
      <c r="AE1834" s="5">
        <v>0</v>
      </c>
      <c r="AF1834" s="6">
        <v>0</v>
      </c>
    </row>
    <row r="1835" spans="2:32" x14ac:dyDescent="0.35">
      <c r="B1835" s="1" t="s">
        <v>323</v>
      </c>
      <c r="C1835" s="5">
        <v>0</v>
      </c>
      <c r="D1835" s="6">
        <v>0</v>
      </c>
      <c r="E1835" s="5">
        <v>0</v>
      </c>
      <c r="F1835" s="6">
        <v>0</v>
      </c>
      <c r="G1835" s="5">
        <v>0</v>
      </c>
      <c r="H1835" s="6">
        <v>0</v>
      </c>
      <c r="I1835" s="5">
        <v>0</v>
      </c>
      <c r="J1835" s="6">
        <v>0</v>
      </c>
      <c r="K1835" s="5">
        <v>0</v>
      </c>
      <c r="L1835" s="6">
        <v>0</v>
      </c>
      <c r="M1835" s="5">
        <v>0</v>
      </c>
      <c r="N1835" s="6">
        <v>0</v>
      </c>
      <c r="O1835" s="5">
        <v>0</v>
      </c>
      <c r="P1835" s="6">
        <v>0</v>
      </c>
      <c r="Q1835" s="5">
        <v>0</v>
      </c>
      <c r="R1835" s="6">
        <v>0</v>
      </c>
      <c r="S1835" s="5">
        <v>0</v>
      </c>
      <c r="T1835" s="6">
        <v>0</v>
      </c>
      <c r="U1835" s="5">
        <v>0</v>
      </c>
      <c r="V1835" s="6">
        <v>0</v>
      </c>
      <c r="W1835" s="5">
        <v>0</v>
      </c>
      <c r="X1835" s="6">
        <v>0</v>
      </c>
      <c r="Y1835" s="5">
        <v>0</v>
      </c>
      <c r="Z1835" s="6">
        <v>0</v>
      </c>
      <c r="AA1835" s="5">
        <v>0</v>
      </c>
      <c r="AB1835" s="6">
        <v>0</v>
      </c>
      <c r="AC1835" s="5">
        <v>0</v>
      </c>
      <c r="AD1835" s="6">
        <v>0</v>
      </c>
      <c r="AE1835" s="5">
        <v>0</v>
      </c>
      <c r="AF1835" s="6">
        <v>0</v>
      </c>
    </row>
    <row r="1836" spans="2:32" x14ac:dyDescent="0.35">
      <c r="B1836" s="1" t="s">
        <v>325</v>
      </c>
      <c r="C1836" s="5">
        <v>0</v>
      </c>
      <c r="D1836" s="6">
        <v>0</v>
      </c>
      <c r="E1836" s="5">
        <v>0</v>
      </c>
      <c r="F1836" s="6">
        <v>0</v>
      </c>
      <c r="G1836" s="5">
        <v>0</v>
      </c>
      <c r="H1836" s="6">
        <v>0</v>
      </c>
      <c r="I1836" s="5">
        <v>0</v>
      </c>
      <c r="J1836" s="6">
        <v>0</v>
      </c>
      <c r="K1836" s="5">
        <v>0</v>
      </c>
      <c r="L1836" s="6">
        <v>0</v>
      </c>
      <c r="M1836" s="5">
        <v>0</v>
      </c>
      <c r="N1836" s="6">
        <v>0</v>
      </c>
      <c r="O1836" s="5">
        <v>0</v>
      </c>
      <c r="P1836" s="6">
        <v>0</v>
      </c>
      <c r="Q1836" s="5">
        <v>0</v>
      </c>
      <c r="R1836" s="6">
        <v>0</v>
      </c>
      <c r="S1836" s="5">
        <v>0</v>
      </c>
      <c r="T1836" s="6">
        <v>0</v>
      </c>
      <c r="U1836" s="5">
        <v>0</v>
      </c>
      <c r="V1836" s="6">
        <v>0</v>
      </c>
      <c r="W1836" s="5">
        <v>0</v>
      </c>
      <c r="X1836" s="6">
        <v>0</v>
      </c>
      <c r="Y1836" s="5">
        <v>0</v>
      </c>
      <c r="Z1836" s="6">
        <v>0</v>
      </c>
      <c r="AA1836" s="5">
        <v>0</v>
      </c>
      <c r="AB1836" s="6">
        <v>0</v>
      </c>
      <c r="AC1836" s="5">
        <v>0</v>
      </c>
      <c r="AD1836" s="6">
        <v>0</v>
      </c>
      <c r="AE1836" s="5">
        <v>0</v>
      </c>
      <c r="AF1836" s="6">
        <v>0</v>
      </c>
    </row>
    <row r="1837" spans="2:32" x14ac:dyDescent="0.35">
      <c r="B1837" s="1" t="s">
        <v>780</v>
      </c>
      <c r="C1837" s="5">
        <v>0</v>
      </c>
      <c r="D1837" s="6">
        <v>0</v>
      </c>
      <c r="E1837" s="5">
        <v>0</v>
      </c>
      <c r="F1837" s="6">
        <v>0</v>
      </c>
      <c r="G1837" s="5">
        <v>0</v>
      </c>
      <c r="H1837" s="6">
        <v>0</v>
      </c>
      <c r="I1837" s="5">
        <v>0</v>
      </c>
      <c r="J1837" s="6">
        <v>0</v>
      </c>
      <c r="K1837" s="5">
        <v>0</v>
      </c>
      <c r="L1837" s="6">
        <v>0</v>
      </c>
      <c r="M1837" s="5">
        <v>0</v>
      </c>
      <c r="N1837" s="6">
        <v>0</v>
      </c>
      <c r="O1837" s="5">
        <v>0</v>
      </c>
      <c r="P1837" s="6">
        <v>0</v>
      </c>
      <c r="Q1837" s="5">
        <v>0</v>
      </c>
      <c r="R1837" s="6">
        <v>0</v>
      </c>
      <c r="S1837" s="5">
        <v>0</v>
      </c>
      <c r="T1837" s="6">
        <v>0</v>
      </c>
      <c r="U1837" s="5">
        <v>0</v>
      </c>
      <c r="V1837" s="6">
        <v>0</v>
      </c>
      <c r="W1837" s="5">
        <v>0</v>
      </c>
      <c r="X1837" s="6">
        <v>0</v>
      </c>
      <c r="Y1837" s="5">
        <v>0</v>
      </c>
      <c r="Z1837" s="6">
        <v>0</v>
      </c>
      <c r="AA1837" s="5">
        <v>0</v>
      </c>
      <c r="AB1837" s="6">
        <v>0</v>
      </c>
      <c r="AC1837" s="5">
        <v>0</v>
      </c>
      <c r="AD1837" s="6">
        <v>0</v>
      </c>
      <c r="AE1837" s="5">
        <v>0</v>
      </c>
      <c r="AF1837" s="6">
        <v>0</v>
      </c>
    </row>
    <row r="1838" spans="2:32" x14ac:dyDescent="0.35">
      <c r="B1838" s="1" t="s">
        <v>781</v>
      </c>
      <c r="C1838" s="5">
        <v>0</v>
      </c>
      <c r="D1838" s="6">
        <v>0</v>
      </c>
      <c r="E1838" s="5">
        <v>0</v>
      </c>
      <c r="F1838" s="6">
        <v>0</v>
      </c>
      <c r="G1838" s="5">
        <v>0</v>
      </c>
      <c r="H1838" s="6">
        <v>0</v>
      </c>
      <c r="I1838" s="5">
        <v>0</v>
      </c>
      <c r="J1838" s="6">
        <v>0</v>
      </c>
      <c r="K1838" s="5">
        <v>0</v>
      </c>
      <c r="L1838" s="6">
        <v>0</v>
      </c>
      <c r="M1838" s="5">
        <v>0</v>
      </c>
      <c r="N1838" s="6">
        <v>0</v>
      </c>
      <c r="O1838" s="5">
        <v>0</v>
      </c>
      <c r="P1838" s="6">
        <v>0</v>
      </c>
      <c r="Q1838" s="5">
        <v>0</v>
      </c>
      <c r="R1838" s="6">
        <v>0</v>
      </c>
      <c r="S1838" s="5">
        <v>0</v>
      </c>
      <c r="T1838" s="6">
        <v>0</v>
      </c>
      <c r="U1838" s="5">
        <v>0</v>
      </c>
      <c r="V1838" s="6">
        <v>0</v>
      </c>
      <c r="W1838" s="5">
        <v>0</v>
      </c>
      <c r="X1838" s="6">
        <v>0</v>
      </c>
      <c r="Y1838" s="5">
        <v>0</v>
      </c>
      <c r="Z1838" s="6">
        <v>0</v>
      </c>
      <c r="AA1838" s="5">
        <v>0</v>
      </c>
      <c r="AB1838" s="6">
        <v>0</v>
      </c>
      <c r="AC1838" s="5">
        <v>0</v>
      </c>
      <c r="AD1838" s="6">
        <v>0</v>
      </c>
      <c r="AE1838" s="5">
        <v>0</v>
      </c>
      <c r="AF1838" s="6">
        <v>0</v>
      </c>
    </row>
    <row r="1839" spans="2:32" x14ac:dyDescent="0.35">
      <c r="B1839" s="1" t="s">
        <v>782</v>
      </c>
      <c r="C1839" s="5">
        <v>0</v>
      </c>
      <c r="D1839" s="6">
        <v>0</v>
      </c>
      <c r="E1839" s="5">
        <v>0</v>
      </c>
      <c r="F1839" s="6">
        <v>0</v>
      </c>
      <c r="G1839" s="5">
        <v>0</v>
      </c>
      <c r="H1839" s="6">
        <v>0</v>
      </c>
      <c r="I1839" s="5">
        <v>0</v>
      </c>
      <c r="J1839" s="6">
        <v>0</v>
      </c>
      <c r="K1839" s="5">
        <v>0</v>
      </c>
      <c r="L1839" s="6">
        <v>0</v>
      </c>
      <c r="M1839" s="5">
        <v>0</v>
      </c>
      <c r="N1839" s="6">
        <v>0</v>
      </c>
      <c r="O1839" s="5">
        <v>0</v>
      </c>
      <c r="P1839" s="6">
        <v>0</v>
      </c>
      <c r="Q1839" s="5">
        <v>0</v>
      </c>
      <c r="R1839" s="6">
        <v>0</v>
      </c>
      <c r="S1839" s="5">
        <v>0</v>
      </c>
      <c r="T1839" s="6">
        <v>0</v>
      </c>
      <c r="U1839" s="5">
        <v>0</v>
      </c>
      <c r="V1839" s="6">
        <v>0</v>
      </c>
      <c r="W1839" s="5">
        <v>0</v>
      </c>
      <c r="X1839" s="6">
        <v>0</v>
      </c>
      <c r="Y1839" s="5">
        <v>0</v>
      </c>
      <c r="Z1839" s="6">
        <v>0</v>
      </c>
      <c r="AA1839" s="5">
        <v>0</v>
      </c>
      <c r="AB1839" s="6">
        <v>0</v>
      </c>
      <c r="AC1839" s="5">
        <v>0</v>
      </c>
      <c r="AD1839" s="6">
        <v>0</v>
      </c>
      <c r="AE1839" s="5">
        <v>0</v>
      </c>
      <c r="AF1839" s="6">
        <v>0</v>
      </c>
    </row>
    <row r="1840" spans="2:32" x14ac:dyDescent="0.35">
      <c r="B1840" s="1" t="s">
        <v>783</v>
      </c>
      <c r="C1840" s="5">
        <v>8.8000000000000003E-4</v>
      </c>
      <c r="D1840" s="6">
        <v>0.31</v>
      </c>
      <c r="E1840" s="5">
        <v>0</v>
      </c>
      <c r="F1840" s="6">
        <v>0</v>
      </c>
      <c r="G1840" s="5">
        <v>0</v>
      </c>
      <c r="H1840" s="6">
        <v>0</v>
      </c>
      <c r="I1840" s="5">
        <v>0</v>
      </c>
      <c r="J1840" s="6">
        <v>0</v>
      </c>
      <c r="K1840" s="5">
        <v>0</v>
      </c>
      <c r="L1840" s="6">
        <v>0</v>
      </c>
      <c r="M1840" s="5">
        <v>0</v>
      </c>
      <c r="N1840" s="6">
        <v>0</v>
      </c>
      <c r="O1840" s="5">
        <v>0</v>
      </c>
      <c r="P1840" s="6">
        <v>0</v>
      </c>
      <c r="Q1840" s="5">
        <v>0</v>
      </c>
      <c r="R1840" s="6">
        <v>0</v>
      </c>
      <c r="S1840" s="5">
        <v>0</v>
      </c>
      <c r="T1840" s="6">
        <v>0</v>
      </c>
      <c r="U1840" s="5">
        <v>0</v>
      </c>
      <c r="V1840" s="6">
        <v>0</v>
      </c>
      <c r="W1840" s="5">
        <v>6.4680000000000001E-2</v>
      </c>
      <c r="X1840" s="6">
        <v>0.31</v>
      </c>
      <c r="Y1840" s="5">
        <v>0</v>
      </c>
      <c r="Z1840" s="6">
        <v>0</v>
      </c>
      <c r="AA1840" s="5">
        <v>0</v>
      </c>
      <c r="AB1840" s="6">
        <v>0</v>
      </c>
      <c r="AC1840" s="5">
        <v>0</v>
      </c>
      <c r="AD1840" s="6">
        <v>0</v>
      </c>
      <c r="AE1840" s="5">
        <v>0</v>
      </c>
      <c r="AF1840" s="6">
        <v>0</v>
      </c>
    </row>
    <row r="1841" spans="2:32" x14ac:dyDescent="0.35">
      <c r="B1841" s="1" t="s">
        <v>784</v>
      </c>
      <c r="C1841" s="5">
        <v>0</v>
      </c>
      <c r="D1841" s="6">
        <v>0</v>
      </c>
      <c r="E1841" s="5">
        <v>0</v>
      </c>
      <c r="F1841" s="6">
        <v>0</v>
      </c>
      <c r="G1841" s="5">
        <v>0</v>
      </c>
      <c r="H1841" s="6">
        <v>0</v>
      </c>
      <c r="I1841" s="5">
        <v>0</v>
      </c>
      <c r="J1841" s="6">
        <v>0</v>
      </c>
      <c r="K1841" s="5">
        <v>0</v>
      </c>
      <c r="L1841" s="6">
        <v>0</v>
      </c>
      <c r="M1841" s="5">
        <v>0</v>
      </c>
      <c r="N1841" s="6">
        <v>0</v>
      </c>
      <c r="O1841" s="5">
        <v>0</v>
      </c>
      <c r="P1841" s="6">
        <v>0</v>
      </c>
      <c r="Q1841" s="5">
        <v>0</v>
      </c>
      <c r="R1841" s="6">
        <v>0</v>
      </c>
      <c r="S1841" s="5">
        <v>0</v>
      </c>
      <c r="T1841" s="6">
        <v>0</v>
      </c>
      <c r="U1841" s="5">
        <v>0</v>
      </c>
      <c r="V1841" s="6">
        <v>0</v>
      </c>
      <c r="W1841" s="5">
        <v>0</v>
      </c>
      <c r="X1841" s="6">
        <v>0</v>
      </c>
      <c r="Y1841" s="5">
        <v>0</v>
      </c>
      <c r="Z1841" s="6">
        <v>0</v>
      </c>
      <c r="AA1841" s="5">
        <v>0</v>
      </c>
      <c r="AB1841" s="6">
        <v>0</v>
      </c>
      <c r="AC1841" s="5">
        <v>0</v>
      </c>
      <c r="AD1841" s="6">
        <v>0</v>
      </c>
      <c r="AE1841" s="5">
        <v>0</v>
      </c>
      <c r="AF1841" s="6">
        <v>0</v>
      </c>
    </row>
    <row r="1842" spans="2:32" x14ac:dyDescent="0.35">
      <c r="B1842" s="1" t="s">
        <v>785</v>
      </c>
      <c r="C1842" s="5">
        <v>0</v>
      </c>
      <c r="D1842" s="6">
        <v>0</v>
      </c>
      <c r="E1842" s="5">
        <v>0</v>
      </c>
      <c r="F1842" s="6">
        <v>0</v>
      </c>
      <c r="G1842" s="5">
        <v>0</v>
      </c>
      <c r="H1842" s="6">
        <v>0</v>
      </c>
      <c r="I1842" s="5">
        <v>0</v>
      </c>
      <c r="J1842" s="6">
        <v>0</v>
      </c>
      <c r="K1842" s="5">
        <v>0</v>
      </c>
      <c r="L1842" s="6">
        <v>0</v>
      </c>
      <c r="M1842" s="5">
        <v>0</v>
      </c>
      <c r="N1842" s="6">
        <v>0</v>
      </c>
      <c r="O1842" s="5">
        <v>0</v>
      </c>
      <c r="P1842" s="6">
        <v>0</v>
      </c>
      <c r="Q1842" s="5">
        <v>0</v>
      </c>
      <c r="R1842" s="6">
        <v>0</v>
      </c>
      <c r="S1842" s="5">
        <v>0</v>
      </c>
      <c r="T1842" s="6">
        <v>0</v>
      </c>
      <c r="U1842" s="5">
        <v>0</v>
      </c>
      <c r="V1842" s="6">
        <v>0</v>
      </c>
      <c r="W1842" s="5">
        <v>0</v>
      </c>
      <c r="X1842" s="6">
        <v>0</v>
      </c>
      <c r="Y1842" s="5">
        <v>0</v>
      </c>
      <c r="Z1842" s="6">
        <v>0</v>
      </c>
      <c r="AA1842" s="5">
        <v>0</v>
      </c>
      <c r="AB1842" s="6">
        <v>0</v>
      </c>
      <c r="AC1842" s="5">
        <v>0</v>
      </c>
      <c r="AD1842" s="6">
        <v>0</v>
      </c>
      <c r="AE1842" s="5">
        <v>0</v>
      </c>
      <c r="AF1842" s="6">
        <v>0</v>
      </c>
    </row>
    <row r="1843" spans="2:32" x14ac:dyDescent="0.35">
      <c r="B1843" s="1" t="s">
        <v>786</v>
      </c>
      <c r="C1843" s="5">
        <v>0</v>
      </c>
      <c r="D1843" s="6">
        <v>0</v>
      </c>
      <c r="E1843" s="5">
        <v>0</v>
      </c>
      <c r="F1843" s="6">
        <v>0</v>
      </c>
      <c r="G1843" s="5">
        <v>0</v>
      </c>
      <c r="H1843" s="6">
        <v>0</v>
      </c>
      <c r="I1843" s="5">
        <v>0</v>
      </c>
      <c r="J1843" s="6">
        <v>0</v>
      </c>
      <c r="K1843" s="5">
        <v>0</v>
      </c>
      <c r="L1843" s="6">
        <v>0</v>
      </c>
      <c r="M1843" s="5">
        <v>0</v>
      </c>
      <c r="N1843" s="6">
        <v>0</v>
      </c>
      <c r="O1843" s="5">
        <v>0</v>
      </c>
      <c r="P1843" s="6">
        <v>0</v>
      </c>
      <c r="Q1843" s="5">
        <v>0</v>
      </c>
      <c r="R1843" s="6">
        <v>0</v>
      </c>
      <c r="S1843" s="5">
        <v>0</v>
      </c>
      <c r="T1843" s="6">
        <v>0</v>
      </c>
      <c r="U1843" s="5">
        <v>0</v>
      </c>
      <c r="V1843" s="6">
        <v>0</v>
      </c>
      <c r="W1843" s="5">
        <v>0</v>
      </c>
      <c r="X1843" s="6">
        <v>0</v>
      </c>
      <c r="Y1843" s="5">
        <v>0</v>
      </c>
      <c r="Z1843" s="6">
        <v>0</v>
      </c>
      <c r="AA1843" s="5">
        <v>0</v>
      </c>
      <c r="AB1843" s="6">
        <v>0</v>
      </c>
      <c r="AC1843" s="5">
        <v>0</v>
      </c>
      <c r="AD1843" s="6">
        <v>0</v>
      </c>
      <c r="AE1843" s="5">
        <v>0</v>
      </c>
      <c r="AF1843" s="6">
        <v>0</v>
      </c>
    </row>
    <row r="1844" spans="2:32" x14ac:dyDescent="0.35">
      <c r="B1844" s="1" t="s">
        <v>787</v>
      </c>
      <c r="C1844" s="5">
        <v>0</v>
      </c>
      <c r="D1844" s="6">
        <v>0</v>
      </c>
      <c r="E1844" s="5">
        <v>0</v>
      </c>
      <c r="F1844" s="6">
        <v>0</v>
      </c>
      <c r="G1844" s="5">
        <v>0</v>
      </c>
      <c r="H1844" s="6">
        <v>0</v>
      </c>
      <c r="I1844" s="5">
        <v>0</v>
      </c>
      <c r="J1844" s="6">
        <v>0</v>
      </c>
      <c r="K1844" s="5">
        <v>0</v>
      </c>
      <c r="L1844" s="6">
        <v>0</v>
      </c>
      <c r="M1844" s="5">
        <v>0</v>
      </c>
      <c r="N1844" s="6">
        <v>0</v>
      </c>
      <c r="O1844" s="5">
        <v>0</v>
      </c>
      <c r="P1844" s="6">
        <v>0</v>
      </c>
      <c r="Q1844" s="5">
        <v>0</v>
      </c>
      <c r="R1844" s="6">
        <v>0</v>
      </c>
      <c r="S1844" s="5">
        <v>0</v>
      </c>
      <c r="T1844" s="6">
        <v>0</v>
      </c>
      <c r="U1844" s="5">
        <v>0</v>
      </c>
      <c r="V1844" s="6">
        <v>0</v>
      </c>
      <c r="W1844" s="5">
        <v>0</v>
      </c>
      <c r="X1844" s="6">
        <v>0</v>
      </c>
      <c r="Y1844" s="5">
        <v>0</v>
      </c>
      <c r="Z1844" s="6">
        <v>0</v>
      </c>
      <c r="AA1844" s="5">
        <v>0</v>
      </c>
      <c r="AB1844" s="6">
        <v>0</v>
      </c>
      <c r="AC1844" s="5">
        <v>0</v>
      </c>
      <c r="AD1844" s="6">
        <v>0</v>
      </c>
      <c r="AE1844" s="5">
        <v>0</v>
      </c>
      <c r="AF1844" s="6">
        <v>0</v>
      </c>
    </row>
    <row r="1845" spans="2:32" x14ac:dyDescent="0.35">
      <c r="B1845" s="1" t="s">
        <v>788</v>
      </c>
      <c r="C1845" s="5">
        <v>0</v>
      </c>
      <c r="D1845" s="6">
        <v>0</v>
      </c>
      <c r="E1845" s="5">
        <v>0</v>
      </c>
      <c r="F1845" s="6">
        <v>0</v>
      </c>
      <c r="G1845" s="5">
        <v>0</v>
      </c>
      <c r="H1845" s="6">
        <v>0</v>
      </c>
      <c r="I1845" s="5">
        <v>0</v>
      </c>
      <c r="J1845" s="6">
        <v>0</v>
      </c>
      <c r="K1845" s="5">
        <v>0</v>
      </c>
      <c r="L1845" s="6">
        <v>0</v>
      </c>
      <c r="M1845" s="5">
        <v>0</v>
      </c>
      <c r="N1845" s="6">
        <v>0</v>
      </c>
      <c r="O1845" s="5">
        <v>0</v>
      </c>
      <c r="P1845" s="6">
        <v>0</v>
      </c>
      <c r="Q1845" s="5">
        <v>0</v>
      </c>
      <c r="R1845" s="6">
        <v>0</v>
      </c>
      <c r="S1845" s="5">
        <v>0</v>
      </c>
      <c r="T1845" s="6">
        <v>0</v>
      </c>
      <c r="U1845" s="5">
        <v>0</v>
      </c>
      <c r="V1845" s="6">
        <v>0</v>
      </c>
      <c r="W1845" s="5">
        <v>0</v>
      </c>
      <c r="X1845" s="6">
        <v>0</v>
      </c>
      <c r="Y1845" s="5">
        <v>0</v>
      </c>
      <c r="Z1845" s="6">
        <v>0</v>
      </c>
      <c r="AA1845" s="5">
        <v>0</v>
      </c>
      <c r="AB1845" s="6">
        <v>0</v>
      </c>
      <c r="AC1845" s="5">
        <v>0</v>
      </c>
      <c r="AD1845" s="6">
        <v>0</v>
      </c>
      <c r="AE1845" s="5">
        <v>0</v>
      </c>
      <c r="AF1845" s="6">
        <v>0</v>
      </c>
    </row>
    <row r="1846" spans="2:32" x14ac:dyDescent="0.35">
      <c r="B1846" s="1" t="s">
        <v>789</v>
      </c>
      <c r="C1846" s="5">
        <v>0</v>
      </c>
      <c r="D1846" s="6">
        <v>0</v>
      </c>
      <c r="E1846" s="5">
        <v>0</v>
      </c>
      <c r="F1846" s="6">
        <v>0</v>
      </c>
      <c r="G1846" s="5">
        <v>0</v>
      </c>
      <c r="H1846" s="6">
        <v>0</v>
      </c>
      <c r="I1846" s="5">
        <v>0</v>
      </c>
      <c r="J1846" s="6">
        <v>0</v>
      </c>
      <c r="K1846" s="5">
        <v>0</v>
      </c>
      <c r="L1846" s="6">
        <v>0</v>
      </c>
      <c r="M1846" s="5">
        <v>0</v>
      </c>
      <c r="N1846" s="6">
        <v>0</v>
      </c>
      <c r="O1846" s="5">
        <v>0</v>
      </c>
      <c r="P1846" s="6">
        <v>0</v>
      </c>
      <c r="Q1846" s="5">
        <v>0</v>
      </c>
      <c r="R1846" s="6">
        <v>0</v>
      </c>
      <c r="S1846" s="5">
        <v>0</v>
      </c>
      <c r="T1846" s="6">
        <v>0</v>
      </c>
      <c r="U1846" s="5">
        <v>0</v>
      </c>
      <c r="V1846" s="6">
        <v>0</v>
      </c>
      <c r="W1846" s="5">
        <v>0</v>
      </c>
      <c r="X1846" s="6">
        <v>0</v>
      </c>
      <c r="Y1846" s="5">
        <v>0</v>
      </c>
      <c r="Z1846" s="6">
        <v>0</v>
      </c>
      <c r="AA1846" s="5">
        <v>0</v>
      </c>
      <c r="AB1846" s="6">
        <v>0</v>
      </c>
      <c r="AC1846" s="5">
        <v>0</v>
      </c>
      <c r="AD1846" s="6">
        <v>0</v>
      </c>
      <c r="AE1846" s="5">
        <v>0</v>
      </c>
      <c r="AF1846" s="6">
        <v>0</v>
      </c>
    </row>
    <row r="1847" spans="2:32" x14ac:dyDescent="0.35">
      <c r="B1847" s="1" t="s">
        <v>790</v>
      </c>
      <c r="C1847" s="5">
        <v>0</v>
      </c>
      <c r="D1847" s="6">
        <v>0</v>
      </c>
      <c r="E1847" s="5">
        <v>0</v>
      </c>
      <c r="F1847" s="6">
        <v>0</v>
      </c>
      <c r="G1847" s="5">
        <v>0</v>
      </c>
      <c r="H1847" s="6">
        <v>0</v>
      </c>
      <c r="I1847" s="5">
        <v>0</v>
      </c>
      <c r="J1847" s="6">
        <v>0</v>
      </c>
      <c r="K1847" s="5">
        <v>0</v>
      </c>
      <c r="L1847" s="6">
        <v>0</v>
      </c>
      <c r="M1847" s="5">
        <v>0</v>
      </c>
      <c r="N1847" s="6">
        <v>0</v>
      </c>
      <c r="O1847" s="5">
        <v>0</v>
      </c>
      <c r="P1847" s="6">
        <v>0</v>
      </c>
      <c r="Q1847" s="5">
        <v>0</v>
      </c>
      <c r="R1847" s="6">
        <v>0</v>
      </c>
      <c r="S1847" s="5">
        <v>0</v>
      </c>
      <c r="T1847" s="6">
        <v>0</v>
      </c>
      <c r="U1847" s="5">
        <v>0</v>
      </c>
      <c r="V1847" s="6">
        <v>0</v>
      </c>
      <c r="W1847" s="5">
        <v>0</v>
      </c>
      <c r="X1847" s="6">
        <v>0</v>
      </c>
      <c r="Y1847" s="5">
        <v>0</v>
      </c>
      <c r="Z1847" s="6">
        <v>0</v>
      </c>
      <c r="AA1847" s="5">
        <v>0</v>
      </c>
      <c r="AB1847" s="6">
        <v>0</v>
      </c>
      <c r="AC1847" s="5">
        <v>0</v>
      </c>
      <c r="AD1847" s="6">
        <v>0</v>
      </c>
      <c r="AE1847" s="5">
        <v>0</v>
      </c>
      <c r="AF1847" s="6">
        <v>0</v>
      </c>
    </row>
    <row r="1848" spans="2:32" x14ac:dyDescent="0.35">
      <c r="B1848" s="1" t="s">
        <v>791</v>
      </c>
      <c r="C1848" s="5">
        <v>0</v>
      </c>
      <c r="D1848" s="6">
        <v>0</v>
      </c>
      <c r="E1848" s="5">
        <v>0</v>
      </c>
      <c r="F1848" s="6">
        <v>0</v>
      </c>
      <c r="G1848" s="5">
        <v>0</v>
      </c>
      <c r="H1848" s="6">
        <v>0</v>
      </c>
      <c r="I1848" s="5">
        <v>0</v>
      </c>
      <c r="J1848" s="6">
        <v>0</v>
      </c>
      <c r="K1848" s="5">
        <v>0</v>
      </c>
      <c r="L1848" s="6">
        <v>0</v>
      </c>
      <c r="M1848" s="5">
        <v>0</v>
      </c>
      <c r="N1848" s="6">
        <v>0</v>
      </c>
      <c r="O1848" s="5">
        <v>0</v>
      </c>
      <c r="P1848" s="6">
        <v>0</v>
      </c>
      <c r="Q1848" s="5">
        <v>0</v>
      </c>
      <c r="R1848" s="6">
        <v>0</v>
      </c>
      <c r="S1848" s="5">
        <v>0</v>
      </c>
      <c r="T1848" s="6">
        <v>0</v>
      </c>
      <c r="U1848" s="5">
        <v>0</v>
      </c>
      <c r="V1848" s="6">
        <v>0</v>
      </c>
      <c r="W1848" s="5">
        <v>0</v>
      </c>
      <c r="X1848" s="6">
        <v>0</v>
      </c>
      <c r="Y1848" s="5">
        <v>0</v>
      </c>
      <c r="Z1848" s="6">
        <v>0</v>
      </c>
      <c r="AA1848" s="5">
        <v>0</v>
      </c>
      <c r="AB1848" s="6">
        <v>0</v>
      </c>
      <c r="AC1848" s="5">
        <v>0</v>
      </c>
      <c r="AD1848" s="6">
        <v>0</v>
      </c>
      <c r="AE1848" s="5">
        <v>0</v>
      </c>
      <c r="AF1848" s="6">
        <v>0</v>
      </c>
    </row>
    <row r="1849" spans="2:32" x14ac:dyDescent="0.35">
      <c r="B1849" s="1" t="s">
        <v>792</v>
      </c>
      <c r="C1849" s="5">
        <v>0</v>
      </c>
      <c r="D1849" s="6">
        <v>0</v>
      </c>
      <c r="E1849" s="5">
        <v>0</v>
      </c>
      <c r="F1849" s="6">
        <v>0</v>
      </c>
      <c r="G1849" s="5">
        <v>0</v>
      </c>
      <c r="H1849" s="6">
        <v>0</v>
      </c>
      <c r="I1849" s="5">
        <v>0</v>
      </c>
      <c r="J1849" s="6">
        <v>0</v>
      </c>
      <c r="K1849" s="5">
        <v>0</v>
      </c>
      <c r="L1849" s="6">
        <v>0</v>
      </c>
      <c r="M1849" s="5">
        <v>0</v>
      </c>
      <c r="N1849" s="6">
        <v>0</v>
      </c>
      <c r="O1849" s="5">
        <v>0</v>
      </c>
      <c r="P1849" s="6">
        <v>0</v>
      </c>
      <c r="Q1849" s="5">
        <v>0</v>
      </c>
      <c r="R1849" s="6">
        <v>0</v>
      </c>
      <c r="S1849" s="5">
        <v>0</v>
      </c>
      <c r="T1849" s="6">
        <v>0</v>
      </c>
      <c r="U1849" s="5">
        <v>0</v>
      </c>
      <c r="V1849" s="6">
        <v>0</v>
      </c>
      <c r="W1849" s="5">
        <v>0</v>
      </c>
      <c r="X1849" s="6">
        <v>0</v>
      </c>
      <c r="Y1849" s="5">
        <v>0</v>
      </c>
      <c r="Z1849" s="6">
        <v>0</v>
      </c>
      <c r="AA1849" s="5">
        <v>0</v>
      </c>
      <c r="AB1849" s="6">
        <v>0</v>
      </c>
      <c r="AC1849" s="5">
        <v>0</v>
      </c>
      <c r="AD1849" s="6">
        <v>0</v>
      </c>
      <c r="AE1849" s="5">
        <v>0</v>
      </c>
      <c r="AF1849" s="6">
        <v>0</v>
      </c>
    </row>
    <row r="1850" spans="2:32" x14ac:dyDescent="0.35">
      <c r="B1850" s="1" t="s">
        <v>793</v>
      </c>
      <c r="C1850" s="5">
        <v>0</v>
      </c>
      <c r="D1850" s="6">
        <v>0</v>
      </c>
      <c r="E1850" s="5">
        <v>0</v>
      </c>
      <c r="F1850" s="6">
        <v>0</v>
      </c>
      <c r="G1850" s="5">
        <v>0</v>
      </c>
      <c r="H1850" s="6">
        <v>0</v>
      </c>
      <c r="I1850" s="5">
        <v>0</v>
      </c>
      <c r="J1850" s="6">
        <v>0</v>
      </c>
      <c r="K1850" s="5">
        <v>0</v>
      </c>
      <c r="L1850" s="6">
        <v>0</v>
      </c>
      <c r="M1850" s="5">
        <v>0</v>
      </c>
      <c r="N1850" s="6">
        <v>0</v>
      </c>
      <c r="O1850" s="5">
        <v>0</v>
      </c>
      <c r="P1850" s="6">
        <v>0</v>
      </c>
      <c r="Q1850" s="5">
        <v>0</v>
      </c>
      <c r="R1850" s="6">
        <v>0</v>
      </c>
      <c r="S1850" s="5">
        <v>0</v>
      </c>
      <c r="T1850" s="6">
        <v>0</v>
      </c>
      <c r="U1850" s="5">
        <v>0</v>
      </c>
      <c r="V1850" s="6">
        <v>0</v>
      </c>
      <c r="W1850" s="5">
        <v>0</v>
      </c>
      <c r="X1850" s="6">
        <v>0</v>
      </c>
      <c r="Y1850" s="5">
        <v>0</v>
      </c>
      <c r="Z1850" s="6">
        <v>0</v>
      </c>
      <c r="AA1850" s="5">
        <v>0</v>
      </c>
      <c r="AB1850" s="6">
        <v>0</v>
      </c>
      <c r="AC1850" s="5">
        <v>0</v>
      </c>
      <c r="AD1850" s="6">
        <v>0</v>
      </c>
      <c r="AE1850" s="5">
        <v>0</v>
      </c>
      <c r="AF1850" s="6">
        <v>0</v>
      </c>
    </row>
    <row r="1851" spans="2:32" x14ac:dyDescent="0.35">
      <c r="B1851" s="1" t="s">
        <v>794</v>
      </c>
      <c r="C1851" s="5">
        <v>0</v>
      </c>
      <c r="D1851" s="6">
        <v>0</v>
      </c>
      <c r="E1851" s="5">
        <v>0</v>
      </c>
      <c r="F1851" s="6">
        <v>0</v>
      </c>
      <c r="G1851" s="5">
        <v>0</v>
      </c>
      <c r="H1851" s="6">
        <v>0</v>
      </c>
      <c r="I1851" s="5">
        <v>0</v>
      </c>
      <c r="J1851" s="6">
        <v>0</v>
      </c>
      <c r="K1851" s="5">
        <v>0</v>
      </c>
      <c r="L1851" s="6">
        <v>0</v>
      </c>
      <c r="M1851" s="5">
        <v>0</v>
      </c>
      <c r="N1851" s="6">
        <v>0</v>
      </c>
      <c r="O1851" s="5">
        <v>0</v>
      </c>
      <c r="P1851" s="6">
        <v>0</v>
      </c>
      <c r="Q1851" s="5">
        <v>0</v>
      </c>
      <c r="R1851" s="6">
        <v>0</v>
      </c>
      <c r="S1851" s="5">
        <v>0</v>
      </c>
      <c r="T1851" s="6">
        <v>0</v>
      </c>
      <c r="U1851" s="5">
        <v>0</v>
      </c>
      <c r="V1851" s="6">
        <v>0</v>
      </c>
      <c r="W1851" s="5">
        <v>0</v>
      </c>
      <c r="X1851" s="6">
        <v>0</v>
      </c>
      <c r="Y1851" s="5">
        <v>0</v>
      </c>
      <c r="Z1851" s="6">
        <v>0</v>
      </c>
      <c r="AA1851" s="5">
        <v>0</v>
      </c>
      <c r="AB1851" s="6">
        <v>0</v>
      </c>
      <c r="AC1851" s="5">
        <v>0</v>
      </c>
      <c r="AD1851" s="6">
        <v>0</v>
      </c>
      <c r="AE1851" s="5">
        <v>0</v>
      </c>
      <c r="AF1851" s="6">
        <v>0</v>
      </c>
    </row>
    <row r="1852" spans="2:32" x14ac:dyDescent="0.35">
      <c r="B1852" s="1" t="s">
        <v>795</v>
      </c>
      <c r="C1852" s="5">
        <v>0</v>
      </c>
      <c r="D1852" s="6">
        <v>0</v>
      </c>
      <c r="E1852" s="5">
        <v>0</v>
      </c>
      <c r="F1852" s="6">
        <v>0</v>
      </c>
      <c r="G1852" s="5">
        <v>0</v>
      </c>
      <c r="H1852" s="6">
        <v>0</v>
      </c>
      <c r="I1852" s="5">
        <v>0</v>
      </c>
      <c r="J1852" s="6">
        <v>0</v>
      </c>
      <c r="K1852" s="5">
        <v>0</v>
      </c>
      <c r="L1852" s="6">
        <v>0</v>
      </c>
      <c r="M1852" s="5">
        <v>0</v>
      </c>
      <c r="N1852" s="6">
        <v>0</v>
      </c>
      <c r="O1852" s="5">
        <v>0</v>
      </c>
      <c r="P1852" s="6">
        <v>0</v>
      </c>
      <c r="Q1852" s="5">
        <v>0</v>
      </c>
      <c r="R1852" s="6">
        <v>0</v>
      </c>
      <c r="S1852" s="5">
        <v>0</v>
      </c>
      <c r="T1852" s="6">
        <v>0</v>
      </c>
      <c r="U1852" s="5">
        <v>0</v>
      </c>
      <c r="V1852" s="6">
        <v>0</v>
      </c>
      <c r="W1852" s="5">
        <v>0</v>
      </c>
      <c r="X1852" s="6">
        <v>0</v>
      </c>
      <c r="Y1852" s="5">
        <v>0</v>
      </c>
      <c r="Z1852" s="6">
        <v>0</v>
      </c>
      <c r="AA1852" s="5">
        <v>0</v>
      </c>
      <c r="AB1852" s="6">
        <v>0</v>
      </c>
      <c r="AC1852" s="5">
        <v>0</v>
      </c>
      <c r="AD1852" s="6">
        <v>0</v>
      </c>
      <c r="AE1852" s="5">
        <v>0</v>
      </c>
      <c r="AF1852" s="6">
        <v>0</v>
      </c>
    </row>
    <row r="1853" spans="2:32" x14ac:dyDescent="0.35">
      <c r="B1853" s="1" t="s">
        <v>334</v>
      </c>
      <c r="C1853" s="5">
        <v>0</v>
      </c>
      <c r="D1853" s="6">
        <v>0</v>
      </c>
      <c r="E1853" s="5">
        <v>0</v>
      </c>
      <c r="F1853" s="6">
        <v>0</v>
      </c>
      <c r="G1853" s="5">
        <v>0</v>
      </c>
      <c r="H1853" s="6">
        <v>0</v>
      </c>
      <c r="I1853" s="5">
        <v>0</v>
      </c>
      <c r="J1853" s="6">
        <v>0</v>
      </c>
      <c r="K1853" s="5">
        <v>0</v>
      </c>
      <c r="L1853" s="6">
        <v>0</v>
      </c>
      <c r="M1853" s="5">
        <v>0</v>
      </c>
      <c r="N1853" s="6">
        <v>0</v>
      </c>
      <c r="O1853" s="5">
        <v>0</v>
      </c>
      <c r="P1853" s="6">
        <v>0</v>
      </c>
      <c r="Q1853" s="5">
        <v>0</v>
      </c>
      <c r="R1853" s="6">
        <v>0</v>
      </c>
      <c r="S1853" s="5">
        <v>0</v>
      </c>
      <c r="T1853" s="6">
        <v>0</v>
      </c>
      <c r="U1853" s="5">
        <v>0</v>
      </c>
      <c r="V1853" s="6">
        <v>0</v>
      </c>
      <c r="W1853" s="5">
        <v>0</v>
      </c>
      <c r="X1853" s="6">
        <v>0</v>
      </c>
      <c r="Y1853" s="5">
        <v>0</v>
      </c>
      <c r="Z1853" s="6">
        <v>0</v>
      </c>
      <c r="AA1853" s="5">
        <v>0</v>
      </c>
      <c r="AB1853" s="6">
        <v>0</v>
      </c>
      <c r="AC1853" s="5">
        <v>0</v>
      </c>
      <c r="AD1853" s="6">
        <v>0</v>
      </c>
      <c r="AE1853" s="5">
        <v>0</v>
      </c>
      <c r="AF1853" s="6">
        <v>0</v>
      </c>
    </row>
    <row r="1854" spans="2:32" x14ac:dyDescent="0.35">
      <c r="B1854" s="1" t="s">
        <v>335</v>
      </c>
      <c r="C1854" s="5">
        <v>1.1180000000000001E-2</v>
      </c>
      <c r="D1854" s="6">
        <v>3.9590000000000001</v>
      </c>
      <c r="E1854" s="5">
        <v>0</v>
      </c>
      <c r="F1854" s="6">
        <v>0</v>
      </c>
      <c r="G1854" s="5">
        <v>0</v>
      </c>
      <c r="H1854" s="6">
        <v>0</v>
      </c>
      <c r="I1854" s="5">
        <v>0</v>
      </c>
      <c r="J1854" s="6">
        <v>0</v>
      </c>
      <c r="K1854" s="5">
        <v>0</v>
      </c>
      <c r="L1854" s="6">
        <v>0</v>
      </c>
      <c r="M1854" s="5">
        <v>0</v>
      </c>
      <c r="N1854" s="6">
        <v>0</v>
      </c>
      <c r="O1854" s="5">
        <v>0</v>
      </c>
      <c r="P1854" s="6">
        <v>0</v>
      </c>
      <c r="Q1854" s="5">
        <v>0</v>
      </c>
      <c r="R1854" s="6">
        <v>0</v>
      </c>
      <c r="S1854" s="5">
        <v>0</v>
      </c>
      <c r="T1854" s="6">
        <v>0</v>
      </c>
      <c r="U1854" s="5">
        <v>0</v>
      </c>
      <c r="V1854" s="6">
        <v>0</v>
      </c>
      <c r="W1854" s="5">
        <v>0</v>
      </c>
      <c r="X1854" s="6">
        <v>0</v>
      </c>
      <c r="Y1854" s="5">
        <v>0</v>
      </c>
      <c r="Z1854" s="6">
        <v>0</v>
      </c>
      <c r="AA1854" s="5">
        <v>9.8900000000000002E-2</v>
      </c>
      <c r="AB1854" s="6">
        <v>3.9590000000000001</v>
      </c>
      <c r="AC1854" s="5">
        <v>0</v>
      </c>
      <c r="AD1854" s="6">
        <v>0</v>
      </c>
      <c r="AE1854" s="5">
        <v>0</v>
      </c>
      <c r="AF1854" s="6">
        <v>0</v>
      </c>
    </row>
    <row r="1855" spans="2:32" x14ac:dyDescent="0.35">
      <c r="B1855" s="1" t="s">
        <v>336</v>
      </c>
      <c r="C1855" s="5">
        <v>0</v>
      </c>
      <c r="D1855" s="6">
        <v>0</v>
      </c>
      <c r="E1855" s="5">
        <v>0</v>
      </c>
      <c r="F1855" s="6">
        <v>0</v>
      </c>
      <c r="G1855" s="5">
        <v>0</v>
      </c>
      <c r="H1855" s="6">
        <v>0</v>
      </c>
      <c r="I1855" s="5">
        <v>0</v>
      </c>
      <c r="J1855" s="6">
        <v>0</v>
      </c>
      <c r="K1855" s="5">
        <v>0</v>
      </c>
      <c r="L1855" s="6">
        <v>0</v>
      </c>
      <c r="M1855" s="5">
        <v>0</v>
      </c>
      <c r="N1855" s="6">
        <v>0</v>
      </c>
      <c r="O1855" s="5">
        <v>0</v>
      </c>
      <c r="P1855" s="6">
        <v>0</v>
      </c>
      <c r="Q1855" s="5">
        <v>0</v>
      </c>
      <c r="R1855" s="6">
        <v>0</v>
      </c>
      <c r="S1855" s="5">
        <v>0</v>
      </c>
      <c r="T1855" s="6">
        <v>0</v>
      </c>
      <c r="U1855" s="5">
        <v>0</v>
      </c>
      <c r="V1855" s="6">
        <v>0</v>
      </c>
      <c r="W1855" s="5">
        <v>0</v>
      </c>
      <c r="X1855" s="6">
        <v>0</v>
      </c>
      <c r="Y1855" s="5">
        <v>0</v>
      </c>
      <c r="Z1855" s="6">
        <v>0</v>
      </c>
      <c r="AA1855" s="5">
        <v>0</v>
      </c>
      <c r="AB1855" s="6">
        <v>0</v>
      </c>
      <c r="AC1855" s="5">
        <v>0</v>
      </c>
      <c r="AD1855" s="6">
        <v>0</v>
      </c>
      <c r="AE1855" s="5">
        <v>0</v>
      </c>
      <c r="AF1855" s="6">
        <v>0</v>
      </c>
    </row>
    <row r="1856" spans="2:32" x14ac:dyDescent="0.35">
      <c r="B1856" s="1" t="s">
        <v>337</v>
      </c>
      <c r="C1856" s="5">
        <v>0</v>
      </c>
      <c r="D1856" s="6">
        <v>0</v>
      </c>
      <c r="E1856" s="5">
        <v>0</v>
      </c>
      <c r="F1856" s="6">
        <v>0</v>
      </c>
      <c r="G1856" s="5">
        <v>0</v>
      </c>
      <c r="H1856" s="6">
        <v>0</v>
      </c>
      <c r="I1856" s="5">
        <v>0</v>
      </c>
      <c r="J1856" s="6">
        <v>0</v>
      </c>
      <c r="K1856" s="5">
        <v>0</v>
      </c>
      <c r="L1856" s="6">
        <v>0</v>
      </c>
      <c r="M1856" s="5">
        <v>0</v>
      </c>
      <c r="N1856" s="6">
        <v>0</v>
      </c>
      <c r="O1856" s="5">
        <v>0</v>
      </c>
      <c r="P1856" s="6">
        <v>0</v>
      </c>
      <c r="Q1856" s="5">
        <v>0</v>
      </c>
      <c r="R1856" s="6">
        <v>0</v>
      </c>
      <c r="S1856" s="5">
        <v>0</v>
      </c>
      <c r="T1856" s="6">
        <v>0</v>
      </c>
      <c r="U1856" s="5">
        <v>0</v>
      </c>
      <c r="V1856" s="6">
        <v>0</v>
      </c>
      <c r="W1856" s="5">
        <v>0</v>
      </c>
      <c r="X1856" s="6">
        <v>0</v>
      </c>
      <c r="Y1856" s="5">
        <v>0</v>
      </c>
      <c r="Z1856" s="6">
        <v>0</v>
      </c>
      <c r="AA1856" s="5">
        <v>0</v>
      </c>
      <c r="AB1856" s="6">
        <v>0</v>
      </c>
      <c r="AC1856" s="5">
        <v>0</v>
      </c>
      <c r="AD1856" s="6">
        <v>0</v>
      </c>
      <c r="AE1856" s="5">
        <v>0</v>
      </c>
      <c r="AF1856" s="6">
        <v>0</v>
      </c>
    </row>
    <row r="1857" spans="2:32" x14ac:dyDescent="0.35">
      <c r="B1857" s="1" t="s">
        <v>338</v>
      </c>
      <c r="C1857" s="5">
        <v>0</v>
      </c>
      <c r="D1857" s="6">
        <v>0</v>
      </c>
      <c r="E1857" s="5">
        <v>0</v>
      </c>
      <c r="F1857" s="6">
        <v>0</v>
      </c>
      <c r="G1857" s="5">
        <v>0</v>
      </c>
      <c r="H1857" s="6">
        <v>0</v>
      </c>
      <c r="I1857" s="5">
        <v>0</v>
      </c>
      <c r="J1857" s="6">
        <v>0</v>
      </c>
      <c r="K1857" s="5">
        <v>0</v>
      </c>
      <c r="L1857" s="6">
        <v>0</v>
      </c>
      <c r="M1857" s="5">
        <v>0</v>
      </c>
      <c r="N1857" s="6">
        <v>0</v>
      </c>
      <c r="O1857" s="5">
        <v>0</v>
      </c>
      <c r="P1857" s="6">
        <v>0</v>
      </c>
      <c r="Q1857" s="5">
        <v>0</v>
      </c>
      <c r="R1857" s="6">
        <v>0</v>
      </c>
      <c r="S1857" s="5">
        <v>0</v>
      </c>
      <c r="T1857" s="6">
        <v>0</v>
      </c>
      <c r="U1857" s="5">
        <v>0</v>
      </c>
      <c r="V1857" s="6">
        <v>0</v>
      </c>
      <c r="W1857" s="5">
        <v>0</v>
      </c>
      <c r="X1857" s="6">
        <v>0</v>
      </c>
      <c r="Y1857" s="5">
        <v>0</v>
      </c>
      <c r="Z1857" s="6">
        <v>0</v>
      </c>
      <c r="AA1857" s="5">
        <v>0</v>
      </c>
      <c r="AB1857" s="6">
        <v>0</v>
      </c>
      <c r="AC1857" s="5">
        <v>0</v>
      </c>
      <c r="AD1857" s="6">
        <v>0</v>
      </c>
      <c r="AE1857" s="5">
        <v>0</v>
      </c>
      <c r="AF1857" s="6">
        <v>0</v>
      </c>
    </row>
    <row r="1858" spans="2:32" x14ac:dyDescent="0.35">
      <c r="B1858" s="1" t="s">
        <v>339</v>
      </c>
      <c r="C1858" s="5">
        <v>0</v>
      </c>
      <c r="D1858" s="6">
        <v>0</v>
      </c>
      <c r="E1858" s="5">
        <v>0</v>
      </c>
      <c r="F1858" s="6">
        <v>0</v>
      </c>
      <c r="G1858" s="5">
        <v>0</v>
      </c>
      <c r="H1858" s="6">
        <v>0</v>
      </c>
      <c r="I1858" s="5">
        <v>0</v>
      </c>
      <c r="J1858" s="6">
        <v>0</v>
      </c>
      <c r="K1858" s="5">
        <v>0</v>
      </c>
      <c r="L1858" s="6">
        <v>0</v>
      </c>
      <c r="M1858" s="5">
        <v>0</v>
      </c>
      <c r="N1858" s="6">
        <v>0</v>
      </c>
      <c r="O1858" s="5">
        <v>0</v>
      </c>
      <c r="P1858" s="6">
        <v>0</v>
      </c>
      <c r="Q1858" s="5">
        <v>0</v>
      </c>
      <c r="R1858" s="6">
        <v>0</v>
      </c>
      <c r="S1858" s="5">
        <v>0</v>
      </c>
      <c r="T1858" s="6">
        <v>0</v>
      </c>
      <c r="U1858" s="5">
        <v>0</v>
      </c>
      <c r="V1858" s="6">
        <v>0</v>
      </c>
      <c r="W1858" s="5">
        <v>0</v>
      </c>
      <c r="X1858" s="6">
        <v>0</v>
      </c>
      <c r="Y1858" s="5">
        <v>0</v>
      </c>
      <c r="Z1858" s="6">
        <v>0</v>
      </c>
      <c r="AA1858" s="5">
        <v>0</v>
      </c>
      <c r="AB1858" s="6">
        <v>0</v>
      </c>
      <c r="AC1858" s="5">
        <v>0</v>
      </c>
      <c r="AD1858" s="6">
        <v>0</v>
      </c>
      <c r="AE1858" s="5">
        <v>0</v>
      </c>
      <c r="AF1858" s="6">
        <v>0</v>
      </c>
    </row>
    <row r="1859" spans="2:32" x14ac:dyDescent="0.35">
      <c r="B1859" s="1" t="s">
        <v>340</v>
      </c>
      <c r="C1859" s="5">
        <v>0</v>
      </c>
      <c r="D1859" s="6">
        <v>0</v>
      </c>
      <c r="E1859" s="5">
        <v>0</v>
      </c>
      <c r="F1859" s="6">
        <v>0</v>
      </c>
      <c r="G1859" s="5">
        <v>0</v>
      </c>
      <c r="H1859" s="6">
        <v>0</v>
      </c>
      <c r="I1859" s="5">
        <v>0</v>
      </c>
      <c r="J1859" s="6">
        <v>0</v>
      </c>
      <c r="K1859" s="5">
        <v>0</v>
      </c>
      <c r="L1859" s="6">
        <v>0</v>
      </c>
      <c r="M1859" s="5">
        <v>0</v>
      </c>
      <c r="N1859" s="6">
        <v>0</v>
      </c>
      <c r="O1859" s="5">
        <v>0</v>
      </c>
      <c r="P1859" s="6">
        <v>0</v>
      </c>
      <c r="Q1859" s="5">
        <v>0</v>
      </c>
      <c r="R1859" s="6">
        <v>0</v>
      </c>
      <c r="S1859" s="5">
        <v>0</v>
      </c>
      <c r="T1859" s="6">
        <v>0</v>
      </c>
      <c r="U1859" s="5">
        <v>0</v>
      </c>
      <c r="V1859" s="6">
        <v>0</v>
      </c>
      <c r="W1859" s="5">
        <v>0</v>
      </c>
      <c r="X1859" s="6">
        <v>0</v>
      </c>
      <c r="Y1859" s="5">
        <v>0</v>
      </c>
      <c r="Z1859" s="6">
        <v>0</v>
      </c>
      <c r="AA1859" s="5">
        <v>0</v>
      </c>
      <c r="AB1859" s="6">
        <v>0</v>
      </c>
      <c r="AC1859" s="5">
        <v>0</v>
      </c>
      <c r="AD1859" s="6">
        <v>0</v>
      </c>
      <c r="AE1859" s="5">
        <v>0</v>
      </c>
      <c r="AF1859" s="6">
        <v>0</v>
      </c>
    </row>
    <row r="1860" spans="2:32" x14ac:dyDescent="0.35">
      <c r="B1860" s="1" t="s">
        <v>796</v>
      </c>
      <c r="C1860" s="5">
        <v>0</v>
      </c>
      <c r="D1860" s="6">
        <v>0</v>
      </c>
      <c r="E1860" s="5">
        <v>0</v>
      </c>
      <c r="F1860" s="6">
        <v>0</v>
      </c>
      <c r="G1860" s="5">
        <v>0</v>
      </c>
      <c r="H1860" s="6">
        <v>0</v>
      </c>
      <c r="I1860" s="5">
        <v>0</v>
      </c>
      <c r="J1860" s="6">
        <v>0</v>
      </c>
      <c r="K1860" s="5">
        <v>0</v>
      </c>
      <c r="L1860" s="6">
        <v>0</v>
      </c>
      <c r="M1860" s="5">
        <v>0</v>
      </c>
      <c r="N1860" s="6">
        <v>0</v>
      </c>
      <c r="O1860" s="5">
        <v>0</v>
      </c>
      <c r="P1860" s="6">
        <v>0</v>
      </c>
      <c r="Q1860" s="5">
        <v>0</v>
      </c>
      <c r="R1860" s="6">
        <v>0</v>
      </c>
      <c r="S1860" s="5">
        <v>0</v>
      </c>
      <c r="T1860" s="6">
        <v>0</v>
      </c>
      <c r="U1860" s="5">
        <v>0</v>
      </c>
      <c r="V1860" s="6">
        <v>0</v>
      </c>
      <c r="W1860" s="5">
        <v>0</v>
      </c>
      <c r="X1860" s="6">
        <v>0</v>
      </c>
      <c r="Y1860" s="5">
        <v>0</v>
      </c>
      <c r="Z1860" s="6">
        <v>0</v>
      </c>
      <c r="AA1860" s="5">
        <v>0</v>
      </c>
      <c r="AB1860" s="6">
        <v>0</v>
      </c>
      <c r="AC1860" s="5">
        <v>0</v>
      </c>
      <c r="AD1860" s="6">
        <v>0</v>
      </c>
      <c r="AE1860" s="5">
        <v>0</v>
      </c>
      <c r="AF1860" s="6">
        <v>0</v>
      </c>
    </row>
    <row r="1861" spans="2:32" x14ac:dyDescent="0.35">
      <c r="B1861" s="1" t="s">
        <v>797</v>
      </c>
      <c r="C1861" s="5">
        <v>0</v>
      </c>
      <c r="D1861" s="6">
        <v>0</v>
      </c>
      <c r="E1861" s="5">
        <v>0</v>
      </c>
      <c r="F1861" s="6">
        <v>0</v>
      </c>
      <c r="G1861" s="5">
        <v>0</v>
      </c>
      <c r="H1861" s="6">
        <v>0</v>
      </c>
      <c r="I1861" s="5">
        <v>0</v>
      </c>
      <c r="J1861" s="6">
        <v>0</v>
      </c>
      <c r="K1861" s="5">
        <v>0</v>
      </c>
      <c r="L1861" s="6">
        <v>0</v>
      </c>
      <c r="M1861" s="5">
        <v>0</v>
      </c>
      <c r="N1861" s="6">
        <v>0</v>
      </c>
      <c r="O1861" s="5">
        <v>0</v>
      </c>
      <c r="P1861" s="6">
        <v>0</v>
      </c>
      <c r="Q1861" s="5">
        <v>0</v>
      </c>
      <c r="R1861" s="6">
        <v>0</v>
      </c>
      <c r="S1861" s="5">
        <v>0</v>
      </c>
      <c r="T1861" s="6">
        <v>0</v>
      </c>
      <c r="U1861" s="5">
        <v>0</v>
      </c>
      <c r="V1861" s="6">
        <v>0</v>
      </c>
      <c r="W1861" s="5">
        <v>0</v>
      </c>
      <c r="X1861" s="6">
        <v>0</v>
      </c>
      <c r="Y1861" s="5">
        <v>0</v>
      </c>
      <c r="Z1861" s="6">
        <v>0</v>
      </c>
      <c r="AA1861" s="5">
        <v>0</v>
      </c>
      <c r="AB1861" s="6">
        <v>0</v>
      </c>
      <c r="AC1861" s="5">
        <v>0</v>
      </c>
      <c r="AD1861" s="6">
        <v>0</v>
      </c>
      <c r="AE1861" s="5">
        <v>0</v>
      </c>
      <c r="AF1861" s="6">
        <v>0</v>
      </c>
    </row>
    <row r="1862" spans="2:32" x14ac:dyDescent="0.35">
      <c r="B1862" s="1" t="s">
        <v>798</v>
      </c>
      <c r="C1862" s="5">
        <v>1.1429999999999999E-2</v>
      </c>
      <c r="D1862" s="6">
        <v>4.0490000000000004</v>
      </c>
      <c r="E1862" s="5">
        <v>0</v>
      </c>
      <c r="F1862" s="6">
        <v>0</v>
      </c>
      <c r="G1862" s="5">
        <v>0</v>
      </c>
      <c r="H1862" s="6">
        <v>0</v>
      </c>
      <c r="I1862" s="5">
        <v>0</v>
      </c>
      <c r="J1862" s="6">
        <v>0</v>
      </c>
      <c r="K1862" s="5">
        <v>0</v>
      </c>
      <c r="L1862" s="6">
        <v>0</v>
      </c>
      <c r="M1862" s="5">
        <v>0</v>
      </c>
      <c r="N1862" s="6">
        <v>0</v>
      </c>
      <c r="O1862" s="5">
        <v>0</v>
      </c>
      <c r="P1862" s="6">
        <v>0</v>
      </c>
      <c r="Q1862" s="5">
        <v>0</v>
      </c>
      <c r="R1862" s="6">
        <v>0</v>
      </c>
      <c r="S1862" s="5">
        <v>0.10199999999999999</v>
      </c>
      <c r="T1862" s="6">
        <v>4.0490000000000004</v>
      </c>
      <c r="U1862" s="5">
        <v>0</v>
      </c>
      <c r="V1862" s="6">
        <v>0</v>
      </c>
      <c r="W1862" s="5">
        <v>0</v>
      </c>
      <c r="X1862" s="6">
        <v>0</v>
      </c>
      <c r="Y1862" s="5">
        <v>0</v>
      </c>
      <c r="Z1862" s="6">
        <v>0</v>
      </c>
      <c r="AA1862" s="5">
        <v>0</v>
      </c>
      <c r="AB1862" s="6">
        <v>0</v>
      </c>
      <c r="AC1862" s="5">
        <v>0</v>
      </c>
      <c r="AD1862" s="6">
        <v>0</v>
      </c>
      <c r="AE1862" s="5">
        <v>0</v>
      </c>
      <c r="AF1862" s="6">
        <v>0</v>
      </c>
    </row>
    <row r="1863" spans="2:32" x14ac:dyDescent="0.35">
      <c r="B1863" s="1" t="s">
        <v>799</v>
      </c>
      <c r="C1863" s="5">
        <v>0</v>
      </c>
      <c r="D1863" s="6">
        <v>0</v>
      </c>
      <c r="E1863" s="5">
        <v>0</v>
      </c>
      <c r="F1863" s="6">
        <v>0</v>
      </c>
      <c r="G1863" s="5">
        <v>0</v>
      </c>
      <c r="H1863" s="6">
        <v>0</v>
      </c>
      <c r="I1863" s="5">
        <v>0</v>
      </c>
      <c r="J1863" s="6">
        <v>0</v>
      </c>
      <c r="K1863" s="5">
        <v>0</v>
      </c>
      <c r="L1863" s="6">
        <v>0</v>
      </c>
      <c r="M1863" s="5">
        <v>0</v>
      </c>
      <c r="N1863" s="6">
        <v>0</v>
      </c>
      <c r="O1863" s="5">
        <v>0</v>
      </c>
      <c r="P1863" s="6">
        <v>0</v>
      </c>
      <c r="Q1863" s="5">
        <v>0</v>
      </c>
      <c r="R1863" s="6">
        <v>0</v>
      </c>
      <c r="S1863" s="5">
        <v>0</v>
      </c>
      <c r="T1863" s="6">
        <v>0</v>
      </c>
      <c r="U1863" s="5">
        <v>0</v>
      </c>
      <c r="V1863" s="6">
        <v>0</v>
      </c>
      <c r="W1863" s="5">
        <v>0</v>
      </c>
      <c r="X1863" s="6">
        <v>0</v>
      </c>
      <c r="Y1863" s="5">
        <v>0</v>
      </c>
      <c r="Z1863" s="6">
        <v>0</v>
      </c>
      <c r="AA1863" s="5">
        <v>0</v>
      </c>
      <c r="AB1863" s="6">
        <v>0</v>
      </c>
      <c r="AC1863" s="5">
        <v>0</v>
      </c>
      <c r="AD1863" s="6">
        <v>0</v>
      </c>
      <c r="AE1863" s="5">
        <v>0</v>
      </c>
      <c r="AF1863" s="6">
        <v>0</v>
      </c>
    </row>
    <row r="1864" spans="2:32" x14ac:dyDescent="0.35">
      <c r="B1864" s="1" t="s">
        <v>800</v>
      </c>
      <c r="C1864" s="5">
        <v>0</v>
      </c>
      <c r="D1864" s="6">
        <v>0</v>
      </c>
      <c r="E1864" s="5">
        <v>0</v>
      </c>
      <c r="F1864" s="6">
        <v>0</v>
      </c>
      <c r="G1864" s="5">
        <v>0</v>
      </c>
      <c r="H1864" s="6">
        <v>0</v>
      </c>
      <c r="I1864" s="5">
        <v>0</v>
      </c>
      <c r="J1864" s="6">
        <v>0</v>
      </c>
      <c r="K1864" s="5">
        <v>0</v>
      </c>
      <c r="L1864" s="6">
        <v>0</v>
      </c>
      <c r="M1864" s="5">
        <v>0</v>
      </c>
      <c r="N1864" s="6">
        <v>0</v>
      </c>
      <c r="O1864" s="5">
        <v>0</v>
      </c>
      <c r="P1864" s="6">
        <v>0</v>
      </c>
      <c r="Q1864" s="5">
        <v>0</v>
      </c>
      <c r="R1864" s="6">
        <v>0</v>
      </c>
      <c r="S1864" s="5">
        <v>0</v>
      </c>
      <c r="T1864" s="6">
        <v>0</v>
      </c>
      <c r="U1864" s="5">
        <v>0</v>
      </c>
      <c r="V1864" s="6">
        <v>0</v>
      </c>
      <c r="W1864" s="5">
        <v>0</v>
      </c>
      <c r="X1864" s="6">
        <v>0</v>
      </c>
      <c r="Y1864" s="5">
        <v>0</v>
      </c>
      <c r="Z1864" s="6">
        <v>0</v>
      </c>
      <c r="AA1864" s="5">
        <v>0</v>
      </c>
      <c r="AB1864" s="6">
        <v>0</v>
      </c>
      <c r="AC1864" s="5">
        <v>0</v>
      </c>
      <c r="AD1864" s="6">
        <v>0</v>
      </c>
      <c r="AE1864" s="5">
        <v>0</v>
      </c>
      <c r="AF1864" s="6">
        <v>0</v>
      </c>
    </row>
    <row r="1865" spans="2:32" x14ac:dyDescent="0.35">
      <c r="B1865" s="1" t="s">
        <v>801</v>
      </c>
      <c r="C1865" s="5">
        <v>1.9189999999999999E-2</v>
      </c>
      <c r="D1865" s="6">
        <v>6.798</v>
      </c>
      <c r="E1865" s="5">
        <v>0</v>
      </c>
      <c r="F1865" s="6">
        <v>0</v>
      </c>
      <c r="G1865" s="5">
        <v>0</v>
      </c>
      <c r="H1865" s="6">
        <v>0</v>
      </c>
      <c r="I1865" s="5">
        <v>0</v>
      </c>
      <c r="J1865" s="6">
        <v>0</v>
      </c>
      <c r="K1865" s="5">
        <v>0</v>
      </c>
      <c r="L1865" s="6">
        <v>0</v>
      </c>
      <c r="M1865" s="5">
        <v>0</v>
      </c>
      <c r="N1865" s="6">
        <v>0</v>
      </c>
      <c r="O1865" s="5">
        <v>0</v>
      </c>
      <c r="P1865" s="6">
        <v>0</v>
      </c>
      <c r="Q1865" s="5">
        <v>0</v>
      </c>
      <c r="R1865" s="6">
        <v>0</v>
      </c>
      <c r="S1865" s="5">
        <v>5.3679999999999999E-2</v>
      </c>
      <c r="T1865" s="6">
        <v>2.1309999999999998</v>
      </c>
      <c r="U1865" s="5">
        <v>0</v>
      </c>
      <c r="V1865" s="6">
        <v>0</v>
      </c>
      <c r="W1865" s="5">
        <v>0</v>
      </c>
      <c r="X1865" s="6">
        <v>0</v>
      </c>
      <c r="Y1865" s="5">
        <v>0</v>
      </c>
      <c r="Z1865" s="6">
        <v>0</v>
      </c>
      <c r="AA1865" s="5">
        <v>0</v>
      </c>
      <c r="AB1865" s="6">
        <v>0</v>
      </c>
      <c r="AC1865" s="5">
        <v>0</v>
      </c>
      <c r="AD1865" s="6">
        <v>0</v>
      </c>
      <c r="AE1865" s="5">
        <v>0.14449999999999999</v>
      </c>
      <c r="AF1865" s="6">
        <v>4.6669999999999998</v>
      </c>
    </row>
    <row r="1866" spans="2:32" x14ac:dyDescent="0.35">
      <c r="B1866" s="1" t="s">
        <v>802</v>
      </c>
      <c r="C1866" s="5">
        <v>0</v>
      </c>
      <c r="D1866" s="6">
        <v>0</v>
      </c>
      <c r="E1866" s="5">
        <v>0</v>
      </c>
      <c r="F1866" s="6">
        <v>0</v>
      </c>
      <c r="G1866" s="5">
        <v>0</v>
      </c>
      <c r="H1866" s="6">
        <v>0</v>
      </c>
      <c r="I1866" s="5">
        <v>0</v>
      </c>
      <c r="J1866" s="6">
        <v>0</v>
      </c>
      <c r="K1866" s="5">
        <v>0</v>
      </c>
      <c r="L1866" s="6">
        <v>0</v>
      </c>
      <c r="M1866" s="5">
        <v>0</v>
      </c>
      <c r="N1866" s="6">
        <v>0</v>
      </c>
      <c r="O1866" s="5">
        <v>0</v>
      </c>
      <c r="P1866" s="6">
        <v>0</v>
      </c>
      <c r="Q1866" s="5">
        <v>0</v>
      </c>
      <c r="R1866" s="6">
        <v>0</v>
      </c>
      <c r="S1866" s="5">
        <v>0</v>
      </c>
      <c r="T1866" s="6">
        <v>0</v>
      </c>
      <c r="U1866" s="5">
        <v>0</v>
      </c>
      <c r="V1866" s="6">
        <v>0</v>
      </c>
      <c r="W1866" s="5">
        <v>0</v>
      </c>
      <c r="X1866" s="6">
        <v>0</v>
      </c>
      <c r="Y1866" s="5">
        <v>0</v>
      </c>
      <c r="Z1866" s="6">
        <v>0</v>
      </c>
      <c r="AA1866" s="5">
        <v>0</v>
      </c>
      <c r="AB1866" s="6">
        <v>0</v>
      </c>
      <c r="AC1866" s="5">
        <v>0</v>
      </c>
      <c r="AD1866" s="6">
        <v>0</v>
      </c>
      <c r="AE1866" s="5">
        <v>0</v>
      </c>
      <c r="AF1866" s="6">
        <v>0</v>
      </c>
    </row>
    <row r="1867" spans="2:32" x14ac:dyDescent="0.35">
      <c r="B1867" s="1" t="s">
        <v>803</v>
      </c>
      <c r="C1867" s="5">
        <v>0</v>
      </c>
      <c r="D1867" s="6">
        <v>0</v>
      </c>
      <c r="E1867" s="5">
        <v>0</v>
      </c>
      <c r="F1867" s="6">
        <v>0</v>
      </c>
      <c r="G1867" s="5">
        <v>0</v>
      </c>
      <c r="H1867" s="6">
        <v>0</v>
      </c>
      <c r="I1867" s="5">
        <v>0</v>
      </c>
      <c r="J1867" s="6">
        <v>0</v>
      </c>
      <c r="K1867" s="5">
        <v>0</v>
      </c>
      <c r="L1867" s="6">
        <v>0</v>
      </c>
      <c r="M1867" s="5">
        <v>0</v>
      </c>
      <c r="N1867" s="6">
        <v>0</v>
      </c>
      <c r="O1867" s="5">
        <v>0</v>
      </c>
      <c r="P1867" s="6">
        <v>0</v>
      </c>
      <c r="Q1867" s="5">
        <v>0</v>
      </c>
      <c r="R1867" s="6">
        <v>0</v>
      </c>
      <c r="S1867" s="5">
        <v>0</v>
      </c>
      <c r="T1867" s="6">
        <v>0</v>
      </c>
      <c r="U1867" s="5">
        <v>0</v>
      </c>
      <c r="V1867" s="6">
        <v>0</v>
      </c>
      <c r="W1867" s="5">
        <v>0</v>
      </c>
      <c r="X1867" s="6">
        <v>0</v>
      </c>
      <c r="Y1867" s="5">
        <v>0</v>
      </c>
      <c r="Z1867" s="6">
        <v>0</v>
      </c>
      <c r="AA1867" s="5">
        <v>0</v>
      </c>
      <c r="AB1867" s="6">
        <v>0</v>
      </c>
      <c r="AC1867" s="5">
        <v>0</v>
      </c>
      <c r="AD1867" s="6">
        <v>0</v>
      </c>
      <c r="AE1867" s="5">
        <v>0</v>
      </c>
      <c r="AF1867" s="6">
        <v>0</v>
      </c>
    </row>
    <row r="1868" spans="2:32" x14ac:dyDescent="0.35">
      <c r="B1868" s="1" t="s">
        <v>804</v>
      </c>
      <c r="C1868" s="5">
        <v>0</v>
      </c>
      <c r="D1868" s="6">
        <v>0</v>
      </c>
      <c r="E1868" s="5">
        <v>0</v>
      </c>
      <c r="F1868" s="6">
        <v>0</v>
      </c>
      <c r="G1868" s="5">
        <v>0</v>
      </c>
      <c r="H1868" s="6">
        <v>0</v>
      </c>
      <c r="I1868" s="5">
        <v>0</v>
      </c>
      <c r="J1868" s="6">
        <v>0</v>
      </c>
      <c r="K1868" s="5">
        <v>0</v>
      </c>
      <c r="L1868" s="6">
        <v>0</v>
      </c>
      <c r="M1868" s="5">
        <v>0</v>
      </c>
      <c r="N1868" s="6">
        <v>0</v>
      </c>
      <c r="O1868" s="5">
        <v>0</v>
      </c>
      <c r="P1868" s="6">
        <v>0</v>
      </c>
      <c r="Q1868" s="5">
        <v>0</v>
      </c>
      <c r="R1868" s="6">
        <v>0</v>
      </c>
      <c r="S1868" s="5">
        <v>0</v>
      </c>
      <c r="T1868" s="6">
        <v>0</v>
      </c>
      <c r="U1868" s="5">
        <v>0</v>
      </c>
      <c r="V1868" s="6">
        <v>0</v>
      </c>
      <c r="W1868" s="5">
        <v>0</v>
      </c>
      <c r="X1868" s="6">
        <v>0</v>
      </c>
      <c r="Y1868" s="5">
        <v>0</v>
      </c>
      <c r="Z1868" s="6">
        <v>0</v>
      </c>
      <c r="AA1868" s="5">
        <v>0</v>
      </c>
      <c r="AB1868" s="6">
        <v>0</v>
      </c>
      <c r="AC1868" s="5">
        <v>0</v>
      </c>
      <c r="AD1868" s="6">
        <v>0</v>
      </c>
      <c r="AE1868" s="5">
        <v>0</v>
      </c>
      <c r="AF1868" s="6">
        <v>0</v>
      </c>
    </row>
    <row r="1869" spans="2:32" x14ac:dyDescent="0.35">
      <c r="B1869" s="1" t="s">
        <v>805</v>
      </c>
      <c r="C1869" s="5">
        <v>0</v>
      </c>
      <c r="D1869" s="6">
        <v>0</v>
      </c>
      <c r="E1869" s="5">
        <v>0</v>
      </c>
      <c r="F1869" s="6">
        <v>0</v>
      </c>
      <c r="G1869" s="5">
        <v>0</v>
      </c>
      <c r="H1869" s="6">
        <v>0</v>
      </c>
      <c r="I1869" s="5">
        <v>0</v>
      </c>
      <c r="J1869" s="6">
        <v>0</v>
      </c>
      <c r="K1869" s="5">
        <v>0</v>
      </c>
      <c r="L1869" s="6">
        <v>0</v>
      </c>
      <c r="M1869" s="5">
        <v>0</v>
      </c>
      <c r="N1869" s="6">
        <v>0</v>
      </c>
      <c r="O1869" s="5">
        <v>0</v>
      </c>
      <c r="P1869" s="6">
        <v>0</v>
      </c>
      <c r="Q1869" s="5">
        <v>0</v>
      </c>
      <c r="R1869" s="6">
        <v>0</v>
      </c>
      <c r="S1869" s="5">
        <v>0</v>
      </c>
      <c r="T1869" s="6">
        <v>0</v>
      </c>
      <c r="U1869" s="5">
        <v>0</v>
      </c>
      <c r="V1869" s="6">
        <v>0</v>
      </c>
      <c r="W1869" s="5">
        <v>0</v>
      </c>
      <c r="X1869" s="6">
        <v>0</v>
      </c>
      <c r="Y1869" s="5">
        <v>0</v>
      </c>
      <c r="Z1869" s="6">
        <v>0</v>
      </c>
      <c r="AA1869" s="5">
        <v>0</v>
      </c>
      <c r="AB1869" s="6">
        <v>0</v>
      </c>
      <c r="AC1869" s="5">
        <v>0</v>
      </c>
      <c r="AD1869" s="6">
        <v>0</v>
      </c>
      <c r="AE1869" s="5">
        <v>0</v>
      </c>
      <c r="AF1869" s="6">
        <v>0</v>
      </c>
    </row>
    <row r="1870" spans="2:32" x14ac:dyDescent="0.35">
      <c r="B1870" s="1" t="s">
        <v>806</v>
      </c>
      <c r="C1870" s="5">
        <v>0</v>
      </c>
      <c r="D1870" s="6">
        <v>0</v>
      </c>
      <c r="E1870" s="5">
        <v>0</v>
      </c>
      <c r="F1870" s="6">
        <v>0</v>
      </c>
      <c r="G1870" s="5">
        <v>0</v>
      </c>
      <c r="H1870" s="6">
        <v>0</v>
      </c>
      <c r="I1870" s="5">
        <v>0</v>
      </c>
      <c r="J1870" s="6">
        <v>0</v>
      </c>
      <c r="K1870" s="5">
        <v>0</v>
      </c>
      <c r="L1870" s="6">
        <v>0</v>
      </c>
      <c r="M1870" s="5">
        <v>0</v>
      </c>
      <c r="N1870" s="6">
        <v>0</v>
      </c>
      <c r="O1870" s="5">
        <v>0</v>
      </c>
      <c r="P1870" s="6">
        <v>0</v>
      </c>
      <c r="Q1870" s="5">
        <v>0</v>
      </c>
      <c r="R1870" s="6">
        <v>0</v>
      </c>
      <c r="S1870" s="5">
        <v>0</v>
      </c>
      <c r="T1870" s="6">
        <v>0</v>
      </c>
      <c r="U1870" s="5">
        <v>0</v>
      </c>
      <c r="V1870" s="6">
        <v>0</v>
      </c>
      <c r="W1870" s="5">
        <v>0</v>
      </c>
      <c r="X1870" s="6">
        <v>0</v>
      </c>
      <c r="Y1870" s="5">
        <v>0</v>
      </c>
      <c r="Z1870" s="6">
        <v>0</v>
      </c>
      <c r="AA1870" s="5">
        <v>0</v>
      </c>
      <c r="AB1870" s="6">
        <v>0</v>
      </c>
      <c r="AC1870" s="5">
        <v>0</v>
      </c>
      <c r="AD1870" s="6">
        <v>0</v>
      </c>
      <c r="AE1870" s="5">
        <v>0</v>
      </c>
      <c r="AF1870" s="6">
        <v>0</v>
      </c>
    </row>
    <row r="1871" spans="2:32" x14ac:dyDescent="0.35">
      <c r="B1871" s="1" t="s">
        <v>807</v>
      </c>
      <c r="C1871" s="5">
        <v>0</v>
      </c>
      <c r="D1871" s="6">
        <v>0</v>
      </c>
      <c r="E1871" s="5">
        <v>0</v>
      </c>
      <c r="F1871" s="6">
        <v>0</v>
      </c>
      <c r="G1871" s="5">
        <v>0</v>
      </c>
      <c r="H1871" s="6">
        <v>0</v>
      </c>
      <c r="I1871" s="5">
        <v>0</v>
      </c>
      <c r="J1871" s="6">
        <v>0</v>
      </c>
      <c r="K1871" s="5">
        <v>0</v>
      </c>
      <c r="L1871" s="6">
        <v>0</v>
      </c>
      <c r="M1871" s="5">
        <v>0</v>
      </c>
      <c r="N1871" s="6">
        <v>0</v>
      </c>
      <c r="O1871" s="5">
        <v>0</v>
      </c>
      <c r="P1871" s="6">
        <v>0</v>
      </c>
      <c r="Q1871" s="5">
        <v>0</v>
      </c>
      <c r="R1871" s="6">
        <v>0</v>
      </c>
      <c r="S1871" s="5">
        <v>0</v>
      </c>
      <c r="T1871" s="6">
        <v>0</v>
      </c>
      <c r="U1871" s="5">
        <v>0</v>
      </c>
      <c r="V1871" s="6">
        <v>0</v>
      </c>
      <c r="W1871" s="5">
        <v>0</v>
      </c>
      <c r="X1871" s="6">
        <v>0</v>
      </c>
      <c r="Y1871" s="5">
        <v>0</v>
      </c>
      <c r="Z1871" s="6">
        <v>0</v>
      </c>
      <c r="AA1871" s="5">
        <v>0</v>
      </c>
      <c r="AB1871" s="6">
        <v>0</v>
      </c>
      <c r="AC1871" s="5">
        <v>0</v>
      </c>
      <c r="AD1871" s="6">
        <v>0</v>
      </c>
      <c r="AE1871" s="5">
        <v>0</v>
      </c>
      <c r="AF1871" s="6">
        <v>0</v>
      </c>
    </row>
    <row r="1872" spans="2:32" x14ac:dyDescent="0.35">
      <c r="B1872" s="1" t="s">
        <v>808</v>
      </c>
      <c r="C1872" s="5">
        <v>0</v>
      </c>
      <c r="D1872" s="6">
        <v>0</v>
      </c>
      <c r="E1872" s="5">
        <v>0</v>
      </c>
      <c r="F1872" s="6">
        <v>0</v>
      </c>
      <c r="G1872" s="5">
        <v>0</v>
      </c>
      <c r="H1872" s="6">
        <v>0</v>
      </c>
      <c r="I1872" s="5">
        <v>0</v>
      </c>
      <c r="J1872" s="6">
        <v>0</v>
      </c>
      <c r="K1872" s="5">
        <v>0</v>
      </c>
      <c r="L1872" s="6">
        <v>0</v>
      </c>
      <c r="M1872" s="5">
        <v>0</v>
      </c>
      <c r="N1872" s="6">
        <v>0</v>
      </c>
      <c r="O1872" s="5">
        <v>0</v>
      </c>
      <c r="P1872" s="6">
        <v>0</v>
      </c>
      <c r="Q1872" s="5">
        <v>0</v>
      </c>
      <c r="R1872" s="6">
        <v>0</v>
      </c>
      <c r="S1872" s="5">
        <v>0</v>
      </c>
      <c r="T1872" s="6">
        <v>0</v>
      </c>
      <c r="U1872" s="5">
        <v>0</v>
      </c>
      <c r="V1872" s="6">
        <v>0</v>
      </c>
      <c r="W1872" s="5">
        <v>0</v>
      </c>
      <c r="X1872" s="6">
        <v>0</v>
      </c>
      <c r="Y1872" s="5">
        <v>0</v>
      </c>
      <c r="Z1872" s="6">
        <v>0</v>
      </c>
      <c r="AA1872" s="5">
        <v>0</v>
      </c>
      <c r="AB1872" s="6">
        <v>0</v>
      </c>
      <c r="AC1872" s="5">
        <v>0</v>
      </c>
      <c r="AD1872" s="6">
        <v>0</v>
      </c>
      <c r="AE1872" s="5">
        <v>0</v>
      </c>
      <c r="AF1872" s="6">
        <v>0</v>
      </c>
    </row>
    <row r="1873" spans="2:32" x14ac:dyDescent="0.35">
      <c r="B1873" s="1" t="s">
        <v>809</v>
      </c>
      <c r="C1873" s="5">
        <v>0</v>
      </c>
      <c r="D1873" s="6">
        <v>0</v>
      </c>
      <c r="E1873" s="5">
        <v>0</v>
      </c>
      <c r="F1873" s="6">
        <v>0</v>
      </c>
      <c r="G1873" s="5">
        <v>0</v>
      </c>
      <c r="H1873" s="6">
        <v>0</v>
      </c>
      <c r="I1873" s="5">
        <v>0</v>
      </c>
      <c r="J1873" s="6">
        <v>0</v>
      </c>
      <c r="K1873" s="5">
        <v>0</v>
      </c>
      <c r="L1873" s="6">
        <v>0</v>
      </c>
      <c r="M1873" s="5">
        <v>0</v>
      </c>
      <c r="N1873" s="6">
        <v>0</v>
      </c>
      <c r="O1873" s="5">
        <v>0</v>
      </c>
      <c r="P1873" s="6">
        <v>0</v>
      </c>
      <c r="Q1873" s="5">
        <v>0</v>
      </c>
      <c r="R1873" s="6">
        <v>0</v>
      </c>
      <c r="S1873" s="5">
        <v>0</v>
      </c>
      <c r="T1873" s="6">
        <v>0</v>
      </c>
      <c r="U1873" s="5">
        <v>0</v>
      </c>
      <c r="V1873" s="6">
        <v>0</v>
      </c>
      <c r="W1873" s="5">
        <v>0</v>
      </c>
      <c r="X1873" s="6">
        <v>0</v>
      </c>
      <c r="Y1873" s="5">
        <v>0</v>
      </c>
      <c r="Z1873" s="6">
        <v>0</v>
      </c>
      <c r="AA1873" s="5">
        <v>0</v>
      </c>
      <c r="AB1873" s="6">
        <v>0</v>
      </c>
      <c r="AC1873" s="5">
        <v>0</v>
      </c>
      <c r="AD1873" s="6">
        <v>0</v>
      </c>
      <c r="AE1873" s="5">
        <v>0</v>
      </c>
      <c r="AF1873" s="6">
        <v>0</v>
      </c>
    </row>
    <row r="1874" spans="2:32" x14ac:dyDescent="0.35">
      <c r="B1874" s="1" t="s">
        <v>810</v>
      </c>
      <c r="C1874" s="5">
        <v>0</v>
      </c>
      <c r="D1874" s="6">
        <v>0</v>
      </c>
      <c r="E1874" s="5">
        <v>0</v>
      </c>
      <c r="F1874" s="6">
        <v>0</v>
      </c>
      <c r="G1874" s="5">
        <v>0</v>
      </c>
      <c r="H1874" s="6">
        <v>0</v>
      </c>
      <c r="I1874" s="5">
        <v>0</v>
      </c>
      <c r="J1874" s="6">
        <v>0</v>
      </c>
      <c r="K1874" s="5">
        <v>0</v>
      </c>
      <c r="L1874" s="6">
        <v>0</v>
      </c>
      <c r="M1874" s="5">
        <v>0</v>
      </c>
      <c r="N1874" s="6">
        <v>0</v>
      </c>
      <c r="O1874" s="5">
        <v>0</v>
      </c>
      <c r="P1874" s="6">
        <v>0</v>
      </c>
      <c r="Q1874" s="5">
        <v>0</v>
      </c>
      <c r="R1874" s="6">
        <v>0</v>
      </c>
      <c r="S1874" s="5">
        <v>0</v>
      </c>
      <c r="T1874" s="6">
        <v>0</v>
      </c>
      <c r="U1874" s="5">
        <v>0</v>
      </c>
      <c r="V1874" s="6">
        <v>0</v>
      </c>
      <c r="W1874" s="5">
        <v>0</v>
      </c>
      <c r="X1874" s="6">
        <v>0</v>
      </c>
      <c r="Y1874" s="5">
        <v>0</v>
      </c>
      <c r="Z1874" s="6">
        <v>0</v>
      </c>
      <c r="AA1874" s="5">
        <v>0</v>
      </c>
      <c r="AB1874" s="6">
        <v>0</v>
      </c>
      <c r="AC1874" s="5">
        <v>0</v>
      </c>
      <c r="AD1874" s="6">
        <v>0</v>
      </c>
      <c r="AE1874" s="5">
        <v>0</v>
      </c>
      <c r="AF1874" s="6">
        <v>0</v>
      </c>
    </row>
    <row r="1875" spans="2:32" x14ac:dyDescent="0.35">
      <c r="B1875" s="1" t="s">
        <v>811</v>
      </c>
      <c r="C1875" s="5">
        <v>0</v>
      </c>
      <c r="D1875" s="6">
        <v>0</v>
      </c>
      <c r="E1875" s="5">
        <v>0</v>
      </c>
      <c r="F1875" s="6">
        <v>0</v>
      </c>
      <c r="G1875" s="5">
        <v>0</v>
      </c>
      <c r="H1875" s="6">
        <v>0</v>
      </c>
      <c r="I1875" s="5">
        <v>0</v>
      </c>
      <c r="J1875" s="6">
        <v>0</v>
      </c>
      <c r="K1875" s="5">
        <v>0</v>
      </c>
      <c r="L1875" s="6">
        <v>0</v>
      </c>
      <c r="M1875" s="5">
        <v>0</v>
      </c>
      <c r="N1875" s="6">
        <v>0</v>
      </c>
      <c r="O1875" s="5">
        <v>0</v>
      </c>
      <c r="P1875" s="6">
        <v>0</v>
      </c>
      <c r="Q1875" s="5">
        <v>0</v>
      </c>
      <c r="R1875" s="6">
        <v>0</v>
      </c>
      <c r="S1875" s="5">
        <v>0</v>
      </c>
      <c r="T1875" s="6">
        <v>0</v>
      </c>
      <c r="U1875" s="5">
        <v>0</v>
      </c>
      <c r="V1875" s="6">
        <v>0</v>
      </c>
      <c r="W1875" s="5">
        <v>0</v>
      </c>
      <c r="X1875" s="6">
        <v>0</v>
      </c>
      <c r="Y1875" s="5">
        <v>0</v>
      </c>
      <c r="Z1875" s="6">
        <v>0</v>
      </c>
      <c r="AA1875" s="5">
        <v>0</v>
      </c>
      <c r="AB1875" s="6">
        <v>0</v>
      </c>
      <c r="AC1875" s="5">
        <v>0</v>
      </c>
      <c r="AD1875" s="6">
        <v>0</v>
      </c>
      <c r="AE1875" s="5">
        <v>0</v>
      </c>
      <c r="AF1875" s="6">
        <v>0</v>
      </c>
    </row>
    <row r="1876" spans="2:32" x14ac:dyDescent="0.35">
      <c r="B1876" s="1" t="s">
        <v>812</v>
      </c>
      <c r="C1876" s="5">
        <v>0</v>
      </c>
      <c r="D1876" s="6">
        <v>0</v>
      </c>
      <c r="E1876" s="5">
        <v>0</v>
      </c>
      <c r="F1876" s="6">
        <v>0</v>
      </c>
      <c r="G1876" s="5">
        <v>0</v>
      </c>
      <c r="H1876" s="6">
        <v>0</v>
      </c>
      <c r="I1876" s="5">
        <v>0</v>
      </c>
      <c r="J1876" s="6">
        <v>0</v>
      </c>
      <c r="K1876" s="5">
        <v>0</v>
      </c>
      <c r="L1876" s="6">
        <v>0</v>
      </c>
      <c r="M1876" s="5">
        <v>0</v>
      </c>
      <c r="N1876" s="6">
        <v>0</v>
      </c>
      <c r="O1876" s="5">
        <v>0</v>
      </c>
      <c r="P1876" s="6">
        <v>0</v>
      </c>
      <c r="Q1876" s="5">
        <v>0</v>
      </c>
      <c r="R1876" s="6">
        <v>0</v>
      </c>
      <c r="S1876" s="5">
        <v>0</v>
      </c>
      <c r="T1876" s="6">
        <v>0</v>
      </c>
      <c r="U1876" s="5">
        <v>0</v>
      </c>
      <c r="V1876" s="6">
        <v>0</v>
      </c>
      <c r="W1876" s="5">
        <v>0</v>
      </c>
      <c r="X1876" s="6">
        <v>0</v>
      </c>
      <c r="Y1876" s="5">
        <v>0</v>
      </c>
      <c r="Z1876" s="6">
        <v>0</v>
      </c>
      <c r="AA1876" s="5">
        <v>0</v>
      </c>
      <c r="AB1876" s="6">
        <v>0</v>
      </c>
      <c r="AC1876" s="5">
        <v>0</v>
      </c>
      <c r="AD1876" s="6">
        <v>0</v>
      </c>
      <c r="AE1876" s="5">
        <v>0</v>
      </c>
      <c r="AF1876" s="6">
        <v>0</v>
      </c>
    </row>
    <row r="1877" spans="2:32" x14ac:dyDescent="0.35">
      <c r="B1877" s="1" t="s">
        <v>813</v>
      </c>
      <c r="C1877" s="5">
        <v>0</v>
      </c>
      <c r="D1877" s="6">
        <v>0</v>
      </c>
      <c r="E1877" s="5">
        <v>0</v>
      </c>
      <c r="F1877" s="6">
        <v>0</v>
      </c>
      <c r="G1877" s="5">
        <v>0</v>
      </c>
      <c r="H1877" s="6">
        <v>0</v>
      </c>
      <c r="I1877" s="5">
        <v>0</v>
      </c>
      <c r="J1877" s="6">
        <v>0</v>
      </c>
      <c r="K1877" s="5">
        <v>0</v>
      </c>
      <c r="L1877" s="6">
        <v>0</v>
      </c>
      <c r="M1877" s="5">
        <v>0</v>
      </c>
      <c r="N1877" s="6">
        <v>0</v>
      </c>
      <c r="O1877" s="5">
        <v>0</v>
      </c>
      <c r="P1877" s="6">
        <v>0</v>
      </c>
      <c r="Q1877" s="5">
        <v>0</v>
      </c>
      <c r="R1877" s="6">
        <v>0</v>
      </c>
      <c r="S1877" s="5">
        <v>0</v>
      </c>
      <c r="T1877" s="6">
        <v>0</v>
      </c>
      <c r="U1877" s="5">
        <v>0</v>
      </c>
      <c r="V1877" s="6">
        <v>0</v>
      </c>
      <c r="W1877" s="5">
        <v>0</v>
      </c>
      <c r="X1877" s="6">
        <v>0</v>
      </c>
      <c r="Y1877" s="5">
        <v>0</v>
      </c>
      <c r="Z1877" s="6">
        <v>0</v>
      </c>
      <c r="AA1877" s="5">
        <v>0</v>
      </c>
      <c r="AB1877" s="6">
        <v>0</v>
      </c>
      <c r="AC1877" s="5">
        <v>0</v>
      </c>
      <c r="AD1877" s="6">
        <v>0</v>
      </c>
      <c r="AE1877" s="5">
        <v>0</v>
      </c>
      <c r="AF1877" s="6">
        <v>0</v>
      </c>
    </row>
    <row r="1878" spans="2:32" x14ac:dyDescent="0.35">
      <c r="B1878" s="1" t="s">
        <v>343</v>
      </c>
      <c r="C1878" s="5">
        <v>5.5799999999999999E-3</v>
      </c>
      <c r="D1878" s="6">
        <v>1.9750000000000001</v>
      </c>
      <c r="E1878" s="5">
        <v>0</v>
      </c>
      <c r="F1878" s="6">
        <v>0</v>
      </c>
      <c r="G1878" s="5">
        <v>0</v>
      </c>
      <c r="H1878" s="6">
        <v>0</v>
      </c>
      <c r="I1878" s="5">
        <v>0</v>
      </c>
      <c r="J1878" s="6">
        <v>0</v>
      </c>
      <c r="K1878" s="5">
        <v>8.6489999999999997E-2</v>
      </c>
      <c r="L1878" s="6">
        <v>1.9750000000000001</v>
      </c>
      <c r="M1878" s="5">
        <v>0</v>
      </c>
      <c r="N1878" s="6">
        <v>0</v>
      </c>
      <c r="O1878" s="5">
        <v>0</v>
      </c>
      <c r="P1878" s="6">
        <v>0</v>
      </c>
      <c r="Q1878" s="5">
        <v>0</v>
      </c>
      <c r="R1878" s="6">
        <v>0</v>
      </c>
      <c r="S1878" s="5">
        <v>0</v>
      </c>
      <c r="T1878" s="6">
        <v>0</v>
      </c>
      <c r="U1878" s="5">
        <v>0</v>
      </c>
      <c r="V1878" s="6">
        <v>0</v>
      </c>
      <c r="W1878" s="5">
        <v>0</v>
      </c>
      <c r="X1878" s="6">
        <v>0</v>
      </c>
      <c r="Y1878" s="5">
        <v>0</v>
      </c>
      <c r="Z1878" s="6">
        <v>0</v>
      </c>
      <c r="AA1878" s="5">
        <v>0</v>
      </c>
      <c r="AB1878" s="6">
        <v>0</v>
      </c>
      <c r="AC1878" s="5">
        <v>0</v>
      </c>
      <c r="AD1878" s="6">
        <v>0</v>
      </c>
      <c r="AE1878" s="5">
        <v>0</v>
      </c>
      <c r="AF1878" s="6">
        <v>0</v>
      </c>
    </row>
    <row r="1879" spans="2:32" x14ac:dyDescent="0.35">
      <c r="B1879" s="1" t="s">
        <v>344</v>
      </c>
      <c r="C1879" s="5">
        <v>0</v>
      </c>
      <c r="D1879" s="6">
        <v>0</v>
      </c>
      <c r="E1879" s="5">
        <v>0</v>
      </c>
      <c r="F1879" s="6">
        <v>0</v>
      </c>
      <c r="G1879" s="5">
        <v>0</v>
      </c>
      <c r="H1879" s="6">
        <v>0</v>
      </c>
      <c r="I1879" s="5">
        <v>0</v>
      </c>
      <c r="J1879" s="6">
        <v>0</v>
      </c>
      <c r="K1879" s="5">
        <v>0</v>
      </c>
      <c r="L1879" s="6">
        <v>0</v>
      </c>
      <c r="M1879" s="5">
        <v>0</v>
      </c>
      <c r="N1879" s="6">
        <v>0</v>
      </c>
      <c r="O1879" s="5">
        <v>0</v>
      </c>
      <c r="P1879" s="6">
        <v>0</v>
      </c>
      <c r="Q1879" s="5">
        <v>0</v>
      </c>
      <c r="R1879" s="6">
        <v>0</v>
      </c>
      <c r="S1879" s="5">
        <v>0</v>
      </c>
      <c r="T1879" s="6">
        <v>0</v>
      </c>
      <c r="U1879" s="5">
        <v>0</v>
      </c>
      <c r="V1879" s="6">
        <v>0</v>
      </c>
      <c r="W1879" s="5">
        <v>0</v>
      </c>
      <c r="X1879" s="6">
        <v>0</v>
      </c>
      <c r="Y1879" s="5">
        <v>0</v>
      </c>
      <c r="Z1879" s="6">
        <v>0</v>
      </c>
      <c r="AA1879" s="5">
        <v>0</v>
      </c>
      <c r="AB1879" s="6">
        <v>0</v>
      </c>
      <c r="AC1879" s="5">
        <v>0</v>
      </c>
      <c r="AD1879" s="6">
        <v>0</v>
      </c>
      <c r="AE1879" s="5">
        <v>0</v>
      </c>
      <c r="AF1879" s="6">
        <v>0</v>
      </c>
    </row>
    <row r="1880" spans="2:32" x14ac:dyDescent="0.35">
      <c r="B1880" s="1" t="s">
        <v>345</v>
      </c>
      <c r="C1880" s="5">
        <v>4.1000000000000003E-3</v>
      </c>
      <c r="D1880" s="6">
        <v>1.452</v>
      </c>
      <c r="E1880" s="5">
        <v>0</v>
      </c>
      <c r="F1880" s="6">
        <v>0</v>
      </c>
      <c r="G1880" s="5">
        <v>0</v>
      </c>
      <c r="H1880" s="6">
        <v>0</v>
      </c>
      <c r="I1880" s="5">
        <v>0</v>
      </c>
      <c r="J1880" s="6">
        <v>0</v>
      </c>
      <c r="K1880" s="5">
        <v>0</v>
      </c>
      <c r="L1880" s="6">
        <v>0</v>
      </c>
      <c r="M1880" s="5">
        <v>0</v>
      </c>
      <c r="N1880" s="6">
        <v>0</v>
      </c>
      <c r="O1880" s="5">
        <v>0</v>
      </c>
      <c r="P1880" s="6">
        <v>0</v>
      </c>
      <c r="Q1880" s="5">
        <v>0</v>
      </c>
      <c r="R1880" s="6">
        <v>0</v>
      </c>
      <c r="S1880" s="5">
        <v>0</v>
      </c>
      <c r="T1880" s="6">
        <v>0</v>
      </c>
      <c r="U1880" s="5">
        <v>0</v>
      </c>
      <c r="V1880" s="6">
        <v>0</v>
      </c>
      <c r="W1880" s="5">
        <v>0</v>
      </c>
      <c r="X1880" s="6">
        <v>0</v>
      </c>
      <c r="Y1880" s="5">
        <v>5.1429999999999997E-2</v>
      </c>
      <c r="Z1880" s="6">
        <v>1.452</v>
      </c>
      <c r="AA1880" s="5">
        <v>0</v>
      </c>
      <c r="AB1880" s="6">
        <v>0</v>
      </c>
      <c r="AC1880" s="5">
        <v>0</v>
      </c>
      <c r="AD1880" s="6">
        <v>0</v>
      </c>
      <c r="AE1880" s="5">
        <v>0</v>
      </c>
      <c r="AF1880" s="6">
        <v>0</v>
      </c>
    </row>
    <row r="1881" spans="2:32" x14ac:dyDescent="0.35">
      <c r="B1881" s="1" t="s">
        <v>346</v>
      </c>
      <c r="C1881" s="5">
        <v>0</v>
      </c>
      <c r="D1881" s="6">
        <v>0</v>
      </c>
      <c r="E1881" s="5">
        <v>0</v>
      </c>
      <c r="F1881" s="6">
        <v>0</v>
      </c>
      <c r="G1881" s="5">
        <v>0</v>
      </c>
      <c r="H1881" s="6">
        <v>0</v>
      </c>
      <c r="I1881" s="5">
        <v>0</v>
      </c>
      <c r="J1881" s="6">
        <v>0</v>
      </c>
      <c r="K1881" s="5">
        <v>0</v>
      </c>
      <c r="L1881" s="6">
        <v>0</v>
      </c>
      <c r="M1881" s="5">
        <v>0</v>
      </c>
      <c r="N1881" s="6">
        <v>0</v>
      </c>
      <c r="O1881" s="5">
        <v>0</v>
      </c>
      <c r="P1881" s="6">
        <v>0</v>
      </c>
      <c r="Q1881" s="5">
        <v>0</v>
      </c>
      <c r="R1881" s="6">
        <v>0</v>
      </c>
      <c r="S1881" s="5">
        <v>0</v>
      </c>
      <c r="T1881" s="6">
        <v>0</v>
      </c>
      <c r="U1881" s="5">
        <v>0</v>
      </c>
      <c r="V1881" s="6">
        <v>0</v>
      </c>
      <c r="W1881" s="5">
        <v>0</v>
      </c>
      <c r="X1881" s="6">
        <v>0</v>
      </c>
      <c r="Y1881" s="5">
        <v>0</v>
      </c>
      <c r="Z1881" s="6">
        <v>0</v>
      </c>
      <c r="AA1881" s="5">
        <v>0</v>
      </c>
      <c r="AB1881" s="6">
        <v>0</v>
      </c>
      <c r="AC1881" s="5">
        <v>0</v>
      </c>
      <c r="AD1881" s="6">
        <v>0</v>
      </c>
      <c r="AE1881" s="5">
        <v>0</v>
      </c>
      <c r="AF1881" s="6">
        <v>0</v>
      </c>
    </row>
    <row r="1882" spans="2:32" x14ac:dyDescent="0.35">
      <c r="B1882" s="1" t="s">
        <v>347</v>
      </c>
      <c r="C1882" s="5">
        <v>0</v>
      </c>
      <c r="D1882" s="6">
        <v>0</v>
      </c>
      <c r="E1882" s="5">
        <v>0</v>
      </c>
      <c r="F1882" s="6">
        <v>0</v>
      </c>
      <c r="G1882" s="5">
        <v>0</v>
      </c>
      <c r="H1882" s="6">
        <v>0</v>
      </c>
      <c r="I1882" s="5">
        <v>0</v>
      </c>
      <c r="J1882" s="6">
        <v>0</v>
      </c>
      <c r="K1882" s="5">
        <v>0</v>
      </c>
      <c r="L1882" s="6">
        <v>0</v>
      </c>
      <c r="M1882" s="5">
        <v>0</v>
      </c>
      <c r="N1882" s="6">
        <v>0</v>
      </c>
      <c r="O1882" s="5">
        <v>0</v>
      </c>
      <c r="P1882" s="6">
        <v>0</v>
      </c>
      <c r="Q1882" s="5">
        <v>0</v>
      </c>
      <c r="R1882" s="6">
        <v>0</v>
      </c>
      <c r="S1882" s="5">
        <v>0</v>
      </c>
      <c r="T1882" s="6">
        <v>0</v>
      </c>
      <c r="U1882" s="5">
        <v>0</v>
      </c>
      <c r="V1882" s="6">
        <v>0</v>
      </c>
      <c r="W1882" s="5">
        <v>0</v>
      </c>
      <c r="X1882" s="6">
        <v>0</v>
      </c>
      <c r="Y1882" s="5">
        <v>0</v>
      </c>
      <c r="Z1882" s="6">
        <v>0</v>
      </c>
      <c r="AA1882" s="5">
        <v>0</v>
      </c>
      <c r="AB1882" s="6">
        <v>0</v>
      </c>
      <c r="AC1882" s="5">
        <v>0</v>
      </c>
      <c r="AD1882" s="6">
        <v>0</v>
      </c>
      <c r="AE1882" s="5">
        <v>0</v>
      </c>
      <c r="AF1882" s="6">
        <v>0</v>
      </c>
    </row>
    <row r="1883" spans="2:32" x14ac:dyDescent="0.35">
      <c r="B1883" s="1" t="s">
        <v>348</v>
      </c>
      <c r="C1883" s="5">
        <v>0</v>
      </c>
      <c r="D1883" s="6">
        <v>0</v>
      </c>
      <c r="E1883" s="5">
        <v>0</v>
      </c>
      <c r="F1883" s="6">
        <v>0</v>
      </c>
      <c r="G1883" s="5">
        <v>0</v>
      </c>
      <c r="H1883" s="6">
        <v>0</v>
      </c>
      <c r="I1883" s="5">
        <v>0</v>
      </c>
      <c r="J1883" s="6">
        <v>0</v>
      </c>
      <c r="K1883" s="5">
        <v>0</v>
      </c>
      <c r="L1883" s="6">
        <v>0</v>
      </c>
      <c r="M1883" s="5">
        <v>0</v>
      </c>
      <c r="N1883" s="6">
        <v>0</v>
      </c>
      <c r="O1883" s="5">
        <v>0</v>
      </c>
      <c r="P1883" s="6">
        <v>0</v>
      </c>
      <c r="Q1883" s="5">
        <v>0</v>
      </c>
      <c r="R1883" s="6">
        <v>0</v>
      </c>
      <c r="S1883" s="5">
        <v>0</v>
      </c>
      <c r="T1883" s="6">
        <v>0</v>
      </c>
      <c r="U1883" s="5">
        <v>0</v>
      </c>
      <c r="V1883" s="6">
        <v>0</v>
      </c>
      <c r="W1883" s="5">
        <v>0</v>
      </c>
      <c r="X1883" s="6">
        <v>0</v>
      </c>
      <c r="Y1883" s="5">
        <v>0</v>
      </c>
      <c r="Z1883" s="6">
        <v>0</v>
      </c>
      <c r="AA1883" s="5">
        <v>0</v>
      </c>
      <c r="AB1883" s="6">
        <v>0</v>
      </c>
      <c r="AC1883" s="5">
        <v>0</v>
      </c>
      <c r="AD1883" s="6">
        <v>0</v>
      </c>
      <c r="AE1883" s="5">
        <v>0</v>
      </c>
      <c r="AF1883" s="6">
        <v>0</v>
      </c>
    </row>
    <row r="1884" spans="2:32" x14ac:dyDescent="0.35">
      <c r="B1884" s="1" t="s">
        <v>349</v>
      </c>
      <c r="C1884" s="5">
        <v>0</v>
      </c>
      <c r="D1884" s="6">
        <v>0</v>
      </c>
      <c r="E1884" s="5">
        <v>0</v>
      </c>
      <c r="F1884" s="6">
        <v>0</v>
      </c>
      <c r="G1884" s="5">
        <v>0</v>
      </c>
      <c r="H1884" s="6">
        <v>0</v>
      </c>
      <c r="I1884" s="5">
        <v>0</v>
      </c>
      <c r="J1884" s="6">
        <v>0</v>
      </c>
      <c r="K1884" s="5">
        <v>0</v>
      </c>
      <c r="L1884" s="6">
        <v>0</v>
      </c>
      <c r="M1884" s="5">
        <v>0</v>
      </c>
      <c r="N1884" s="6">
        <v>0</v>
      </c>
      <c r="O1884" s="5">
        <v>0</v>
      </c>
      <c r="P1884" s="6">
        <v>0</v>
      </c>
      <c r="Q1884" s="5">
        <v>0</v>
      </c>
      <c r="R1884" s="6">
        <v>0</v>
      </c>
      <c r="S1884" s="5">
        <v>0</v>
      </c>
      <c r="T1884" s="6">
        <v>0</v>
      </c>
      <c r="U1884" s="5">
        <v>0</v>
      </c>
      <c r="V1884" s="6">
        <v>0</v>
      </c>
      <c r="W1884" s="5">
        <v>0</v>
      </c>
      <c r="X1884" s="6">
        <v>0</v>
      </c>
      <c r="Y1884" s="5">
        <v>0</v>
      </c>
      <c r="Z1884" s="6">
        <v>0</v>
      </c>
      <c r="AA1884" s="5">
        <v>0</v>
      </c>
      <c r="AB1884" s="6">
        <v>0</v>
      </c>
      <c r="AC1884" s="5">
        <v>0</v>
      </c>
      <c r="AD1884" s="6">
        <v>0</v>
      </c>
      <c r="AE1884" s="5">
        <v>0</v>
      </c>
      <c r="AF1884" s="6">
        <v>0</v>
      </c>
    </row>
    <row r="1885" spans="2:32" x14ac:dyDescent="0.35">
      <c r="B1885" s="1" t="s">
        <v>350</v>
      </c>
      <c r="C1885" s="5">
        <v>0</v>
      </c>
      <c r="D1885" s="6">
        <v>0</v>
      </c>
      <c r="E1885" s="5">
        <v>0</v>
      </c>
      <c r="F1885" s="6">
        <v>0</v>
      </c>
      <c r="G1885" s="5">
        <v>0</v>
      </c>
      <c r="H1885" s="6">
        <v>0</v>
      </c>
      <c r="I1885" s="5">
        <v>0</v>
      </c>
      <c r="J1885" s="6">
        <v>0</v>
      </c>
      <c r="K1885" s="5">
        <v>0</v>
      </c>
      <c r="L1885" s="6">
        <v>0</v>
      </c>
      <c r="M1885" s="5">
        <v>0</v>
      </c>
      <c r="N1885" s="6">
        <v>0</v>
      </c>
      <c r="O1885" s="5">
        <v>0</v>
      </c>
      <c r="P1885" s="6">
        <v>0</v>
      </c>
      <c r="Q1885" s="5">
        <v>0</v>
      </c>
      <c r="R1885" s="6">
        <v>0</v>
      </c>
      <c r="S1885" s="5">
        <v>0</v>
      </c>
      <c r="T1885" s="6">
        <v>0</v>
      </c>
      <c r="U1885" s="5">
        <v>0</v>
      </c>
      <c r="V1885" s="6">
        <v>0</v>
      </c>
      <c r="W1885" s="5">
        <v>0</v>
      </c>
      <c r="X1885" s="6">
        <v>0</v>
      </c>
      <c r="Y1885" s="5">
        <v>0</v>
      </c>
      <c r="Z1885" s="6">
        <v>0</v>
      </c>
      <c r="AA1885" s="5">
        <v>0</v>
      </c>
      <c r="AB1885" s="6">
        <v>0</v>
      </c>
      <c r="AC1885" s="5">
        <v>0</v>
      </c>
      <c r="AD1885" s="6">
        <v>0</v>
      </c>
      <c r="AE1885" s="5">
        <v>0</v>
      </c>
      <c r="AF1885" s="6">
        <v>0</v>
      </c>
    </row>
    <row r="1886" spans="2:32" x14ac:dyDescent="0.35">
      <c r="B1886" s="1" t="s">
        <v>351</v>
      </c>
      <c r="C1886" s="5">
        <v>0</v>
      </c>
      <c r="D1886" s="6">
        <v>0</v>
      </c>
      <c r="E1886" s="5">
        <v>0</v>
      </c>
      <c r="F1886" s="6">
        <v>0</v>
      </c>
      <c r="G1886" s="5">
        <v>0</v>
      </c>
      <c r="H1886" s="6">
        <v>0</v>
      </c>
      <c r="I1886" s="5">
        <v>0</v>
      </c>
      <c r="J1886" s="6">
        <v>0</v>
      </c>
      <c r="K1886" s="5">
        <v>0</v>
      </c>
      <c r="L1886" s="6">
        <v>0</v>
      </c>
      <c r="M1886" s="5">
        <v>0</v>
      </c>
      <c r="N1886" s="6">
        <v>0</v>
      </c>
      <c r="O1886" s="5">
        <v>0</v>
      </c>
      <c r="P1886" s="6">
        <v>0</v>
      </c>
      <c r="Q1886" s="5">
        <v>0</v>
      </c>
      <c r="R1886" s="6">
        <v>0</v>
      </c>
      <c r="S1886" s="5">
        <v>0</v>
      </c>
      <c r="T1886" s="6">
        <v>0</v>
      </c>
      <c r="U1886" s="5">
        <v>0</v>
      </c>
      <c r="V1886" s="6">
        <v>0</v>
      </c>
      <c r="W1886" s="5">
        <v>0</v>
      </c>
      <c r="X1886" s="6">
        <v>0</v>
      </c>
      <c r="Y1886" s="5">
        <v>0</v>
      </c>
      <c r="Z1886" s="6">
        <v>0</v>
      </c>
      <c r="AA1886" s="5">
        <v>0</v>
      </c>
      <c r="AB1886" s="6">
        <v>0</v>
      </c>
      <c r="AC1886" s="5">
        <v>0</v>
      </c>
      <c r="AD1886" s="6">
        <v>0</v>
      </c>
      <c r="AE1886" s="5">
        <v>0</v>
      </c>
      <c r="AF1886" s="6">
        <v>0</v>
      </c>
    </row>
    <row r="1887" spans="2:32" x14ac:dyDescent="0.35">
      <c r="B1887" s="1" t="s">
        <v>353</v>
      </c>
      <c r="C1887" s="5">
        <v>0</v>
      </c>
      <c r="D1887" s="6">
        <v>0</v>
      </c>
      <c r="E1887" s="5">
        <v>0</v>
      </c>
      <c r="F1887" s="6">
        <v>0</v>
      </c>
      <c r="G1887" s="5">
        <v>0</v>
      </c>
      <c r="H1887" s="6">
        <v>0</v>
      </c>
      <c r="I1887" s="5">
        <v>0</v>
      </c>
      <c r="J1887" s="6">
        <v>0</v>
      </c>
      <c r="K1887" s="5">
        <v>0</v>
      </c>
      <c r="L1887" s="6">
        <v>0</v>
      </c>
      <c r="M1887" s="5">
        <v>0</v>
      </c>
      <c r="N1887" s="6">
        <v>0</v>
      </c>
      <c r="O1887" s="5">
        <v>0</v>
      </c>
      <c r="P1887" s="6">
        <v>0</v>
      </c>
      <c r="Q1887" s="5">
        <v>0</v>
      </c>
      <c r="R1887" s="6">
        <v>0</v>
      </c>
      <c r="S1887" s="5">
        <v>0</v>
      </c>
      <c r="T1887" s="6">
        <v>0</v>
      </c>
      <c r="U1887" s="5">
        <v>0</v>
      </c>
      <c r="V1887" s="6">
        <v>0</v>
      </c>
      <c r="W1887" s="5">
        <v>0</v>
      </c>
      <c r="X1887" s="6">
        <v>0</v>
      </c>
      <c r="Y1887" s="5">
        <v>0</v>
      </c>
      <c r="Z1887" s="6">
        <v>0</v>
      </c>
      <c r="AA1887" s="5">
        <v>0</v>
      </c>
      <c r="AB1887" s="6">
        <v>0</v>
      </c>
      <c r="AC1887" s="5">
        <v>0</v>
      </c>
      <c r="AD1887" s="6">
        <v>0</v>
      </c>
      <c r="AE1887" s="5">
        <v>0</v>
      </c>
      <c r="AF1887" s="6">
        <v>0</v>
      </c>
    </row>
    <row r="1888" spans="2:32" x14ac:dyDescent="0.35">
      <c r="B1888" s="1" t="s">
        <v>354</v>
      </c>
      <c r="C1888" s="5">
        <v>0</v>
      </c>
      <c r="D1888" s="6">
        <v>0</v>
      </c>
      <c r="E1888" s="5">
        <v>0</v>
      </c>
      <c r="F1888" s="6">
        <v>0</v>
      </c>
      <c r="G1888" s="5">
        <v>0</v>
      </c>
      <c r="H1888" s="6">
        <v>0</v>
      </c>
      <c r="I1888" s="5">
        <v>0</v>
      </c>
      <c r="J1888" s="6">
        <v>0</v>
      </c>
      <c r="K1888" s="5">
        <v>0</v>
      </c>
      <c r="L1888" s="6">
        <v>0</v>
      </c>
      <c r="M1888" s="5">
        <v>0</v>
      </c>
      <c r="N1888" s="6">
        <v>0</v>
      </c>
      <c r="O1888" s="5">
        <v>0</v>
      </c>
      <c r="P1888" s="6">
        <v>0</v>
      </c>
      <c r="Q1888" s="5">
        <v>0</v>
      </c>
      <c r="R1888" s="6">
        <v>0</v>
      </c>
      <c r="S1888" s="5">
        <v>0</v>
      </c>
      <c r="T1888" s="6">
        <v>0</v>
      </c>
      <c r="U1888" s="5">
        <v>0</v>
      </c>
      <c r="V1888" s="6">
        <v>0</v>
      </c>
      <c r="W1888" s="5">
        <v>0</v>
      </c>
      <c r="X1888" s="6">
        <v>0</v>
      </c>
      <c r="Y1888" s="5">
        <v>0</v>
      </c>
      <c r="Z1888" s="6">
        <v>0</v>
      </c>
      <c r="AA1888" s="5">
        <v>0</v>
      </c>
      <c r="AB1888" s="6">
        <v>0</v>
      </c>
      <c r="AC1888" s="5">
        <v>0</v>
      </c>
      <c r="AD1888" s="6">
        <v>0</v>
      </c>
      <c r="AE1888" s="5">
        <v>0</v>
      </c>
      <c r="AF1888" s="6">
        <v>0</v>
      </c>
    </row>
    <row r="1889" spans="2:32" x14ac:dyDescent="0.35">
      <c r="B1889" s="1" t="s">
        <v>355</v>
      </c>
      <c r="C1889" s="5">
        <v>3.2299999999999998E-3</v>
      </c>
      <c r="D1889" s="6">
        <v>1.143</v>
      </c>
      <c r="E1889" s="5">
        <v>0</v>
      </c>
      <c r="F1889" s="6">
        <v>0</v>
      </c>
      <c r="G1889" s="5">
        <v>0</v>
      </c>
      <c r="H1889" s="6">
        <v>0</v>
      </c>
      <c r="I1889" s="5">
        <v>0</v>
      </c>
      <c r="J1889" s="6">
        <v>0</v>
      </c>
      <c r="K1889" s="5">
        <v>0</v>
      </c>
      <c r="L1889" s="6">
        <v>0</v>
      </c>
      <c r="M1889" s="5">
        <v>0</v>
      </c>
      <c r="N1889" s="6">
        <v>0</v>
      </c>
      <c r="O1889" s="5">
        <v>0</v>
      </c>
      <c r="P1889" s="6">
        <v>0</v>
      </c>
      <c r="Q1889" s="5">
        <v>7.4579999999999994E-2</v>
      </c>
      <c r="R1889" s="6">
        <v>1.143</v>
      </c>
      <c r="S1889" s="5">
        <v>0</v>
      </c>
      <c r="T1889" s="6">
        <v>0</v>
      </c>
      <c r="U1889" s="5">
        <v>0</v>
      </c>
      <c r="V1889" s="6">
        <v>0</v>
      </c>
      <c r="W1889" s="5">
        <v>0</v>
      </c>
      <c r="X1889" s="6">
        <v>0</v>
      </c>
      <c r="Y1889" s="5">
        <v>0</v>
      </c>
      <c r="Z1889" s="6">
        <v>0</v>
      </c>
      <c r="AA1889" s="5">
        <v>0</v>
      </c>
      <c r="AB1889" s="6">
        <v>0</v>
      </c>
      <c r="AC1889" s="5">
        <v>0</v>
      </c>
      <c r="AD1889" s="6">
        <v>0</v>
      </c>
      <c r="AE1889" s="5">
        <v>0</v>
      </c>
      <c r="AF1889" s="6">
        <v>0</v>
      </c>
    </row>
    <row r="1890" spans="2:32" x14ac:dyDescent="0.35">
      <c r="B1890" s="1" t="s">
        <v>814</v>
      </c>
      <c r="C1890" s="5">
        <v>0</v>
      </c>
      <c r="D1890" s="6">
        <v>0</v>
      </c>
      <c r="E1890" s="5">
        <v>0</v>
      </c>
      <c r="F1890" s="6">
        <v>0</v>
      </c>
      <c r="G1890" s="5">
        <v>0</v>
      </c>
      <c r="H1890" s="6">
        <v>0</v>
      </c>
      <c r="I1890" s="5">
        <v>0</v>
      </c>
      <c r="J1890" s="6">
        <v>0</v>
      </c>
      <c r="K1890" s="5">
        <v>0</v>
      </c>
      <c r="L1890" s="6">
        <v>0</v>
      </c>
      <c r="M1890" s="5">
        <v>0</v>
      </c>
      <c r="N1890" s="6">
        <v>0</v>
      </c>
      <c r="O1890" s="5">
        <v>0</v>
      </c>
      <c r="P1890" s="6">
        <v>0</v>
      </c>
      <c r="Q1890" s="5">
        <v>0</v>
      </c>
      <c r="R1890" s="6">
        <v>0</v>
      </c>
      <c r="S1890" s="5">
        <v>0</v>
      </c>
      <c r="T1890" s="6">
        <v>0</v>
      </c>
      <c r="U1890" s="5">
        <v>0</v>
      </c>
      <c r="V1890" s="6">
        <v>0</v>
      </c>
      <c r="W1890" s="5">
        <v>0</v>
      </c>
      <c r="X1890" s="6">
        <v>0</v>
      </c>
      <c r="Y1890" s="5">
        <v>0</v>
      </c>
      <c r="Z1890" s="6">
        <v>0</v>
      </c>
      <c r="AA1890" s="5">
        <v>0</v>
      </c>
      <c r="AB1890" s="6">
        <v>0</v>
      </c>
      <c r="AC1890" s="5">
        <v>0</v>
      </c>
      <c r="AD1890" s="6">
        <v>0</v>
      </c>
      <c r="AE1890" s="5">
        <v>0</v>
      </c>
      <c r="AF1890" s="6">
        <v>0</v>
      </c>
    </row>
    <row r="1891" spans="2:32" x14ac:dyDescent="0.35">
      <c r="B1891" s="1" t="s">
        <v>815</v>
      </c>
      <c r="C1891" s="5">
        <v>0</v>
      </c>
      <c r="D1891" s="6">
        <v>0</v>
      </c>
      <c r="E1891" s="5">
        <v>0</v>
      </c>
      <c r="F1891" s="6">
        <v>0</v>
      </c>
      <c r="G1891" s="5">
        <v>0</v>
      </c>
      <c r="H1891" s="6">
        <v>0</v>
      </c>
      <c r="I1891" s="5">
        <v>0</v>
      </c>
      <c r="J1891" s="6">
        <v>0</v>
      </c>
      <c r="K1891" s="5">
        <v>0</v>
      </c>
      <c r="L1891" s="6">
        <v>0</v>
      </c>
      <c r="M1891" s="5">
        <v>0</v>
      </c>
      <c r="N1891" s="6">
        <v>0</v>
      </c>
      <c r="O1891" s="5">
        <v>0</v>
      </c>
      <c r="P1891" s="6">
        <v>0</v>
      </c>
      <c r="Q1891" s="5">
        <v>0</v>
      </c>
      <c r="R1891" s="6">
        <v>0</v>
      </c>
      <c r="S1891" s="5">
        <v>0</v>
      </c>
      <c r="T1891" s="6">
        <v>0</v>
      </c>
      <c r="U1891" s="5">
        <v>0</v>
      </c>
      <c r="V1891" s="6">
        <v>0</v>
      </c>
      <c r="W1891" s="5">
        <v>0</v>
      </c>
      <c r="X1891" s="6">
        <v>0</v>
      </c>
      <c r="Y1891" s="5">
        <v>0</v>
      </c>
      <c r="Z1891" s="6">
        <v>0</v>
      </c>
      <c r="AA1891" s="5">
        <v>0</v>
      </c>
      <c r="AB1891" s="6">
        <v>0</v>
      </c>
      <c r="AC1891" s="5">
        <v>0</v>
      </c>
      <c r="AD1891" s="6">
        <v>0</v>
      </c>
      <c r="AE1891" s="5">
        <v>0</v>
      </c>
      <c r="AF1891" s="6">
        <v>0</v>
      </c>
    </row>
    <row r="1892" spans="2:32" x14ac:dyDescent="0.35">
      <c r="B1892" s="1" t="s">
        <v>816</v>
      </c>
      <c r="C1892" s="5">
        <v>0</v>
      </c>
      <c r="D1892" s="6">
        <v>0</v>
      </c>
      <c r="E1892" s="5">
        <v>0</v>
      </c>
      <c r="F1892" s="6">
        <v>0</v>
      </c>
      <c r="G1892" s="5">
        <v>0</v>
      </c>
      <c r="H1892" s="6">
        <v>0</v>
      </c>
      <c r="I1892" s="5">
        <v>0</v>
      </c>
      <c r="J1892" s="6">
        <v>0</v>
      </c>
      <c r="K1892" s="5">
        <v>0</v>
      </c>
      <c r="L1892" s="6">
        <v>0</v>
      </c>
      <c r="M1892" s="5">
        <v>0</v>
      </c>
      <c r="N1892" s="6">
        <v>0</v>
      </c>
      <c r="O1892" s="5">
        <v>0</v>
      </c>
      <c r="P1892" s="6">
        <v>0</v>
      </c>
      <c r="Q1892" s="5">
        <v>0</v>
      </c>
      <c r="R1892" s="6">
        <v>0</v>
      </c>
      <c r="S1892" s="5">
        <v>0</v>
      </c>
      <c r="T1892" s="6">
        <v>0</v>
      </c>
      <c r="U1892" s="5">
        <v>0</v>
      </c>
      <c r="V1892" s="6">
        <v>0</v>
      </c>
      <c r="W1892" s="5">
        <v>0</v>
      </c>
      <c r="X1892" s="6">
        <v>0</v>
      </c>
      <c r="Y1892" s="5">
        <v>0</v>
      </c>
      <c r="Z1892" s="6">
        <v>0</v>
      </c>
      <c r="AA1892" s="5">
        <v>0</v>
      </c>
      <c r="AB1892" s="6">
        <v>0</v>
      </c>
      <c r="AC1892" s="5">
        <v>0</v>
      </c>
      <c r="AD1892" s="6">
        <v>0</v>
      </c>
      <c r="AE1892" s="5">
        <v>0</v>
      </c>
      <c r="AF1892" s="6">
        <v>0</v>
      </c>
    </row>
    <row r="1893" spans="2:32" x14ac:dyDescent="0.35">
      <c r="B1893" s="1" t="s">
        <v>817</v>
      </c>
      <c r="C1893" s="5">
        <v>0</v>
      </c>
      <c r="D1893" s="6">
        <v>0</v>
      </c>
      <c r="E1893" s="5">
        <v>0</v>
      </c>
      <c r="F1893" s="6">
        <v>0</v>
      </c>
      <c r="G1893" s="5">
        <v>0</v>
      </c>
      <c r="H1893" s="6">
        <v>0</v>
      </c>
      <c r="I1893" s="5">
        <v>0</v>
      </c>
      <c r="J1893" s="6">
        <v>0</v>
      </c>
      <c r="K1893" s="5">
        <v>0</v>
      </c>
      <c r="L1893" s="6">
        <v>0</v>
      </c>
      <c r="M1893" s="5">
        <v>0</v>
      </c>
      <c r="N1893" s="6">
        <v>0</v>
      </c>
      <c r="O1893" s="5">
        <v>0</v>
      </c>
      <c r="P1893" s="6">
        <v>0</v>
      </c>
      <c r="Q1893" s="5">
        <v>0</v>
      </c>
      <c r="R1893" s="6">
        <v>0</v>
      </c>
      <c r="S1893" s="5">
        <v>0</v>
      </c>
      <c r="T1893" s="6">
        <v>0</v>
      </c>
      <c r="U1893" s="5">
        <v>0</v>
      </c>
      <c r="V1893" s="6">
        <v>0</v>
      </c>
      <c r="W1893" s="5">
        <v>0</v>
      </c>
      <c r="X1893" s="6">
        <v>0</v>
      </c>
      <c r="Y1893" s="5">
        <v>0</v>
      </c>
      <c r="Z1893" s="6">
        <v>0</v>
      </c>
      <c r="AA1893" s="5">
        <v>0</v>
      </c>
      <c r="AB1893" s="6">
        <v>0</v>
      </c>
      <c r="AC1893" s="5">
        <v>0</v>
      </c>
      <c r="AD1893" s="6">
        <v>0</v>
      </c>
      <c r="AE1893" s="5">
        <v>0</v>
      </c>
      <c r="AF1893" s="6">
        <v>0</v>
      </c>
    </row>
    <row r="1894" spans="2:32" x14ac:dyDescent="0.35">
      <c r="B1894" s="1" t="s">
        <v>818</v>
      </c>
      <c r="C1894" s="5">
        <v>0</v>
      </c>
      <c r="D1894" s="6">
        <v>0</v>
      </c>
      <c r="E1894" s="5">
        <v>0</v>
      </c>
      <c r="F1894" s="6">
        <v>0</v>
      </c>
      <c r="G1894" s="5">
        <v>0</v>
      </c>
      <c r="H1894" s="6">
        <v>0</v>
      </c>
      <c r="I1894" s="5">
        <v>0</v>
      </c>
      <c r="J1894" s="6">
        <v>0</v>
      </c>
      <c r="K1894" s="5">
        <v>0</v>
      </c>
      <c r="L1894" s="6">
        <v>0</v>
      </c>
      <c r="M1894" s="5">
        <v>0</v>
      </c>
      <c r="N1894" s="6">
        <v>0</v>
      </c>
      <c r="O1894" s="5">
        <v>0</v>
      </c>
      <c r="P1894" s="6">
        <v>0</v>
      </c>
      <c r="Q1894" s="5">
        <v>0</v>
      </c>
      <c r="R1894" s="6">
        <v>0</v>
      </c>
      <c r="S1894" s="5">
        <v>0</v>
      </c>
      <c r="T1894" s="6">
        <v>0</v>
      </c>
      <c r="U1894" s="5">
        <v>0</v>
      </c>
      <c r="V1894" s="6">
        <v>0</v>
      </c>
      <c r="W1894" s="5">
        <v>0</v>
      </c>
      <c r="X1894" s="6">
        <v>0</v>
      </c>
      <c r="Y1894" s="5">
        <v>0</v>
      </c>
      <c r="Z1894" s="6">
        <v>0</v>
      </c>
      <c r="AA1894" s="5">
        <v>0</v>
      </c>
      <c r="AB1894" s="6">
        <v>0</v>
      </c>
      <c r="AC1894" s="5">
        <v>0</v>
      </c>
      <c r="AD1894" s="6">
        <v>0</v>
      </c>
      <c r="AE1894" s="5">
        <v>0</v>
      </c>
      <c r="AF1894" s="6">
        <v>0</v>
      </c>
    </row>
    <row r="1895" spans="2:32" x14ac:dyDescent="0.35">
      <c r="B1895" s="1" t="s">
        <v>819</v>
      </c>
      <c r="C1895" s="5">
        <v>4.1599999999999996E-3</v>
      </c>
      <c r="D1895" s="6">
        <v>1.474</v>
      </c>
      <c r="E1895" s="5">
        <v>0</v>
      </c>
      <c r="F1895" s="6">
        <v>0</v>
      </c>
      <c r="G1895" s="5">
        <v>0</v>
      </c>
      <c r="H1895" s="6">
        <v>0</v>
      </c>
      <c r="I1895" s="5">
        <v>0</v>
      </c>
      <c r="J1895" s="6">
        <v>0</v>
      </c>
      <c r="K1895" s="5">
        <v>0</v>
      </c>
      <c r="L1895" s="6">
        <v>0</v>
      </c>
      <c r="M1895" s="5">
        <v>0</v>
      </c>
      <c r="N1895" s="6">
        <v>0</v>
      </c>
      <c r="O1895" s="5">
        <v>0</v>
      </c>
      <c r="P1895" s="6">
        <v>0</v>
      </c>
      <c r="Q1895" s="5">
        <v>0</v>
      </c>
      <c r="R1895" s="6">
        <v>0</v>
      </c>
      <c r="S1895" s="5">
        <v>0</v>
      </c>
      <c r="T1895" s="6">
        <v>0</v>
      </c>
      <c r="U1895" s="5">
        <v>0</v>
      </c>
      <c r="V1895" s="6">
        <v>0</v>
      </c>
      <c r="W1895" s="5">
        <v>0</v>
      </c>
      <c r="X1895" s="6">
        <v>0</v>
      </c>
      <c r="Y1895" s="5">
        <v>0</v>
      </c>
      <c r="Z1895" s="6">
        <v>0</v>
      </c>
      <c r="AA1895" s="5">
        <v>3.6819999999999999E-2</v>
      </c>
      <c r="AB1895" s="6">
        <v>1.474</v>
      </c>
      <c r="AC1895" s="5">
        <v>0</v>
      </c>
      <c r="AD1895" s="6">
        <v>0</v>
      </c>
      <c r="AE1895" s="5">
        <v>0</v>
      </c>
      <c r="AF1895" s="6">
        <v>0</v>
      </c>
    </row>
    <row r="1896" spans="2:32" x14ac:dyDescent="0.35">
      <c r="B1896" s="1" t="s">
        <v>820</v>
      </c>
      <c r="C1896" s="5">
        <v>0</v>
      </c>
      <c r="D1896" s="6">
        <v>0</v>
      </c>
      <c r="E1896" s="5">
        <v>0</v>
      </c>
      <c r="F1896" s="6">
        <v>0</v>
      </c>
      <c r="G1896" s="5">
        <v>0</v>
      </c>
      <c r="H1896" s="6">
        <v>0</v>
      </c>
      <c r="I1896" s="5">
        <v>0</v>
      </c>
      <c r="J1896" s="6">
        <v>0</v>
      </c>
      <c r="K1896" s="5">
        <v>0</v>
      </c>
      <c r="L1896" s="6">
        <v>0</v>
      </c>
      <c r="M1896" s="5">
        <v>0</v>
      </c>
      <c r="N1896" s="6">
        <v>0</v>
      </c>
      <c r="O1896" s="5">
        <v>0</v>
      </c>
      <c r="P1896" s="6">
        <v>0</v>
      </c>
      <c r="Q1896" s="5">
        <v>0</v>
      </c>
      <c r="R1896" s="6">
        <v>0</v>
      </c>
      <c r="S1896" s="5">
        <v>0</v>
      </c>
      <c r="T1896" s="6">
        <v>0</v>
      </c>
      <c r="U1896" s="5">
        <v>0</v>
      </c>
      <c r="V1896" s="6">
        <v>0</v>
      </c>
      <c r="W1896" s="5">
        <v>0</v>
      </c>
      <c r="X1896" s="6">
        <v>0</v>
      </c>
      <c r="Y1896" s="5">
        <v>0</v>
      </c>
      <c r="Z1896" s="6">
        <v>0</v>
      </c>
      <c r="AA1896" s="5">
        <v>0</v>
      </c>
      <c r="AB1896" s="6">
        <v>0</v>
      </c>
      <c r="AC1896" s="5">
        <v>0</v>
      </c>
      <c r="AD1896" s="6">
        <v>0</v>
      </c>
      <c r="AE1896" s="5">
        <v>0</v>
      </c>
      <c r="AF1896" s="6">
        <v>0</v>
      </c>
    </row>
    <row r="1897" spans="2:32" x14ac:dyDescent="0.35">
      <c r="B1897" s="1" t="s">
        <v>821</v>
      </c>
      <c r="C1897" s="5">
        <v>0</v>
      </c>
      <c r="D1897" s="6">
        <v>0</v>
      </c>
      <c r="E1897" s="5">
        <v>0</v>
      </c>
      <c r="F1897" s="6">
        <v>0</v>
      </c>
      <c r="G1897" s="5">
        <v>0</v>
      </c>
      <c r="H1897" s="6">
        <v>0</v>
      </c>
      <c r="I1897" s="5">
        <v>0</v>
      </c>
      <c r="J1897" s="6">
        <v>0</v>
      </c>
      <c r="K1897" s="5">
        <v>0</v>
      </c>
      <c r="L1897" s="6">
        <v>0</v>
      </c>
      <c r="M1897" s="5">
        <v>0</v>
      </c>
      <c r="N1897" s="6">
        <v>0</v>
      </c>
      <c r="O1897" s="5">
        <v>0</v>
      </c>
      <c r="P1897" s="6">
        <v>0</v>
      </c>
      <c r="Q1897" s="5">
        <v>0</v>
      </c>
      <c r="R1897" s="6">
        <v>0</v>
      </c>
      <c r="S1897" s="5">
        <v>0</v>
      </c>
      <c r="T1897" s="6">
        <v>0</v>
      </c>
      <c r="U1897" s="5">
        <v>0</v>
      </c>
      <c r="V1897" s="6">
        <v>0</v>
      </c>
      <c r="W1897" s="5">
        <v>0</v>
      </c>
      <c r="X1897" s="6">
        <v>0</v>
      </c>
      <c r="Y1897" s="5">
        <v>0</v>
      </c>
      <c r="Z1897" s="6">
        <v>0</v>
      </c>
      <c r="AA1897" s="5">
        <v>0</v>
      </c>
      <c r="AB1897" s="6">
        <v>0</v>
      </c>
      <c r="AC1897" s="5">
        <v>0</v>
      </c>
      <c r="AD1897" s="6">
        <v>0</v>
      </c>
      <c r="AE1897" s="5">
        <v>0</v>
      </c>
      <c r="AF1897" s="6">
        <v>0</v>
      </c>
    </row>
    <row r="1898" spans="2:32" x14ac:dyDescent="0.35">
      <c r="B1898" s="1" t="s">
        <v>822</v>
      </c>
      <c r="C1898" s="5">
        <v>1.6000000000000001E-3</v>
      </c>
      <c r="D1898" s="6">
        <v>0.56799999999999995</v>
      </c>
      <c r="E1898" s="5">
        <v>0</v>
      </c>
      <c r="F1898" s="6">
        <v>0</v>
      </c>
      <c r="G1898" s="5">
        <v>0</v>
      </c>
      <c r="H1898" s="6">
        <v>0</v>
      </c>
      <c r="I1898" s="5">
        <v>0</v>
      </c>
      <c r="J1898" s="6">
        <v>0</v>
      </c>
      <c r="K1898" s="5">
        <v>0</v>
      </c>
      <c r="L1898" s="6">
        <v>0</v>
      </c>
      <c r="M1898" s="5">
        <v>0</v>
      </c>
      <c r="N1898" s="6">
        <v>0</v>
      </c>
      <c r="O1898" s="5">
        <v>0</v>
      </c>
      <c r="P1898" s="6">
        <v>0</v>
      </c>
      <c r="Q1898" s="5">
        <v>0</v>
      </c>
      <c r="R1898" s="6">
        <v>0</v>
      </c>
      <c r="S1898" s="5">
        <v>0</v>
      </c>
      <c r="T1898" s="6">
        <v>0</v>
      </c>
      <c r="U1898" s="5">
        <v>0</v>
      </c>
      <c r="V1898" s="6">
        <v>0</v>
      </c>
      <c r="W1898" s="5">
        <v>0</v>
      </c>
      <c r="X1898" s="6">
        <v>0</v>
      </c>
      <c r="Y1898" s="5">
        <v>2.0119999999999999E-2</v>
      </c>
      <c r="Z1898" s="6">
        <v>0.56799999999999995</v>
      </c>
      <c r="AA1898" s="5">
        <v>0</v>
      </c>
      <c r="AB1898" s="6">
        <v>0</v>
      </c>
      <c r="AC1898" s="5">
        <v>0</v>
      </c>
      <c r="AD1898" s="6">
        <v>0</v>
      </c>
      <c r="AE1898" s="5">
        <v>0</v>
      </c>
      <c r="AF1898" s="6">
        <v>0</v>
      </c>
    </row>
    <row r="1899" spans="2:32" x14ac:dyDescent="0.35">
      <c r="B1899" s="1" t="s">
        <v>823</v>
      </c>
      <c r="C1899" s="5">
        <v>0</v>
      </c>
      <c r="D1899" s="6">
        <v>0</v>
      </c>
      <c r="E1899" s="5">
        <v>0</v>
      </c>
      <c r="F1899" s="6">
        <v>0</v>
      </c>
      <c r="G1899" s="5">
        <v>0</v>
      </c>
      <c r="H1899" s="6">
        <v>0</v>
      </c>
      <c r="I1899" s="5">
        <v>0</v>
      </c>
      <c r="J1899" s="6">
        <v>0</v>
      </c>
      <c r="K1899" s="5">
        <v>0</v>
      </c>
      <c r="L1899" s="6">
        <v>0</v>
      </c>
      <c r="M1899" s="5">
        <v>0</v>
      </c>
      <c r="N1899" s="6">
        <v>0</v>
      </c>
      <c r="O1899" s="5">
        <v>0</v>
      </c>
      <c r="P1899" s="6">
        <v>0</v>
      </c>
      <c r="Q1899" s="5">
        <v>0</v>
      </c>
      <c r="R1899" s="6">
        <v>0</v>
      </c>
      <c r="S1899" s="5">
        <v>0</v>
      </c>
      <c r="T1899" s="6">
        <v>0</v>
      </c>
      <c r="U1899" s="5">
        <v>0</v>
      </c>
      <c r="V1899" s="6">
        <v>0</v>
      </c>
      <c r="W1899" s="5">
        <v>0</v>
      </c>
      <c r="X1899" s="6">
        <v>0</v>
      </c>
      <c r="Y1899" s="5">
        <v>0</v>
      </c>
      <c r="Z1899" s="6">
        <v>0</v>
      </c>
      <c r="AA1899" s="5">
        <v>0</v>
      </c>
      <c r="AB1899" s="6">
        <v>0</v>
      </c>
      <c r="AC1899" s="5">
        <v>0</v>
      </c>
      <c r="AD1899" s="6">
        <v>0</v>
      </c>
      <c r="AE1899" s="5">
        <v>0</v>
      </c>
      <c r="AF1899" s="6">
        <v>0</v>
      </c>
    </row>
    <row r="1900" spans="2:32" x14ac:dyDescent="0.35">
      <c r="B1900" s="1" t="s">
        <v>824</v>
      </c>
      <c r="C1900" s="5">
        <v>0</v>
      </c>
      <c r="D1900" s="6">
        <v>0</v>
      </c>
      <c r="E1900" s="5">
        <v>0</v>
      </c>
      <c r="F1900" s="6">
        <v>0</v>
      </c>
      <c r="G1900" s="5">
        <v>0</v>
      </c>
      <c r="H1900" s="6">
        <v>0</v>
      </c>
      <c r="I1900" s="5">
        <v>0</v>
      </c>
      <c r="J1900" s="6">
        <v>0</v>
      </c>
      <c r="K1900" s="5">
        <v>0</v>
      </c>
      <c r="L1900" s="6">
        <v>0</v>
      </c>
      <c r="M1900" s="5">
        <v>0</v>
      </c>
      <c r="N1900" s="6">
        <v>0</v>
      </c>
      <c r="O1900" s="5">
        <v>0</v>
      </c>
      <c r="P1900" s="6">
        <v>0</v>
      </c>
      <c r="Q1900" s="5">
        <v>0</v>
      </c>
      <c r="R1900" s="6">
        <v>0</v>
      </c>
      <c r="S1900" s="5">
        <v>0</v>
      </c>
      <c r="T1900" s="6">
        <v>0</v>
      </c>
      <c r="U1900" s="5">
        <v>0</v>
      </c>
      <c r="V1900" s="6">
        <v>0</v>
      </c>
      <c r="W1900" s="5">
        <v>0</v>
      </c>
      <c r="X1900" s="6">
        <v>0</v>
      </c>
      <c r="Y1900" s="5">
        <v>0</v>
      </c>
      <c r="Z1900" s="6">
        <v>0</v>
      </c>
      <c r="AA1900" s="5">
        <v>0</v>
      </c>
      <c r="AB1900" s="6">
        <v>0</v>
      </c>
      <c r="AC1900" s="5">
        <v>0</v>
      </c>
      <c r="AD1900" s="6">
        <v>0</v>
      </c>
      <c r="AE1900" s="5">
        <v>0</v>
      </c>
      <c r="AF1900" s="6">
        <v>0</v>
      </c>
    </row>
    <row r="1901" spans="2:32" x14ac:dyDescent="0.35">
      <c r="B1901" s="1" t="s">
        <v>825</v>
      </c>
      <c r="C1901" s="5">
        <v>0</v>
      </c>
      <c r="D1901" s="6">
        <v>0</v>
      </c>
      <c r="E1901" s="5">
        <v>0</v>
      </c>
      <c r="F1901" s="6">
        <v>0</v>
      </c>
      <c r="G1901" s="5">
        <v>0</v>
      </c>
      <c r="H1901" s="6">
        <v>0</v>
      </c>
      <c r="I1901" s="5">
        <v>0</v>
      </c>
      <c r="J1901" s="6">
        <v>0</v>
      </c>
      <c r="K1901" s="5">
        <v>0</v>
      </c>
      <c r="L1901" s="6">
        <v>0</v>
      </c>
      <c r="M1901" s="5">
        <v>0</v>
      </c>
      <c r="N1901" s="6">
        <v>0</v>
      </c>
      <c r="O1901" s="5">
        <v>0</v>
      </c>
      <c r="P1901" s="6">
        <v>0</v>
      </c>
      <c r="Q1901" s="5">
        <v>0</v>
      </c>
      <c r="R1901" s="6">
        <v>0</v>
      </c>
      <c r="S1901" s="5">
        <v>0</v>
      </c>
      <c r="T1901" s="6">
        <v>0</v>
      </c>
      <c r="U1901" s="5">
        <v>0</v>
      </c>
      <c r="V1901" s="6">
        <v>0</v>
      </c>
      <c r="W1901" s="5">
        <v>0</v>
      </c>
      <c r="X1901" s="6">
        <v>0</v>
      </c>
      <c r="Y1901" s="5">
        <v>0</v>
      </c>
      <c r="Z1901" s="6">
        <v>0</v>
      </c>
      <c r="AA1901" s="5">
        <v>0</v>
      </c>
      <c r="AB1901" s="6">
        <v>0</v>
      </c>
      <c r="AC1901" s="5">
        <v>0</v>
      </c>
      <c r="AD1901" s="6">
        <v>0</v>
      </c>
      <c r="AE1901" s="5">
        <v>0</v>
      </c>
      <c r="AF1901" s="6">
        <v>0</v>
      </c>
    </row>
    <row r="1902" spans="2:32" x14ac:dyDescent="0.35">
      <c r="B1902" s="1" t="s">
        <v>826</v>
      </c>
      <c r="C1902" s="5">
        <v>0</v>
      </c>
      <c r="D1902" s="6">
        <v>0</v>
      </c>
      <c r="E1902" s="5">
        <v>0</v>
      </c>
      <c r="F1902" s="6">
        <v>0</v>
      </c>
      <c r="G1902" s="5">
        <v>0</v>
      </c>
      <c r="H1902" s="6">
        <v>0</v>
      </c>
      <c r="I1902" s="5">
        <v>0</v>
      </c>
      <c r="J1902" s="6">
        <v>0</v>
      </c>
      <c r="K1902" s="5">
        <v>0</v>
      </c>
      <c r="L1902" s="6">
        <v>0</v>
      </c>
      <c r="M1902" s="5">
        <v>0</v>
      </c>
      <c r="N1902" s="6">
        <v>0</v>
      </c>
      <c r="O1902" s="5">
        <v>0</v>
      </c>
      <c r="P1902" s="6">
        <v>0</v>
      </c>
      <c r="Q1902" s="5">
        <v>0</v>
      </c>
      <c r="R1902" s="6">
        <v>0</v>
      </c>
      <c r="S1902" s="5">
        <v>0</v>
      </c>
      <c r="T1902" s="6">
        <v>0</v>
      </c>
      <c r="U1902" s="5">
        <v>0</v>
      </c>
      <c r="V1902" s="6">
        <v>0</v>
      </c>
      <c r="W1902" s="5">
        <v>0</v>
      </c>
      <c r="X1902" s="6">
        <v>0</v>
      </c>
      <c r="Y1902" s="5">
        <v>0</v>
      </c>
      <c r="Z1902" s="6">
        <v>0</v>
      </c>
      <c r="AA1902" s="5">
        <v>0</v>
      </c>
      <c r="AB1902" s="6">
        <v>0</v>
      </c>
      <c r="AC1902" s="5">
        <v>0</v>
      </c>
      <c r="AD1902" s="6">
        <v>0</v>
      </c>
      <c r="AE1902" s="5">
        <v>0</v>
      </c>
      <c r="AF1902" s="6">
        <v>0</v>
      </c>
    </row>
    <row r="1903" spans="2:32" x14ac:dyDescent="0.35">
      <c r="B1903" s="1" t="s">
        <v>373</v>
      </c>
      <c r="C1903" s="5">
        <v>4.1000000000000003E-3</v>
      </c>
      <c r="D1903" s="6">
        <v>1.452</v>
      </c>
      <c r="E1903" s="5">
        <v>0</v>
      </c>
      <c r="F1903" s="6">
        <v>0</v>
      </c>
      <c r="G1903" s="5">
        <v>0</v>
      </c>
      <c r="H1903" s="6">
        <v>0</v>
      </c>
      <c r="I1903" s="5">
        <v>0</v>
      </c>
      <c r="J1903" s="6">
        <v>0</v>
      </c>
      <c r="K1903" s="5">
        <v>0</v>
      </c>
      <c r="L1903" s="6">
        <v>0</v>
      </c>
      <c r="M1903" s="5">
        <v>0</v>
      </c>
      <c r="N1903" s="6">
        <v>0</v>
      </c>
      <c r="O1903" s="5">
        <v>0</v>
      </c>
      <c r="P1903" s="6">
        <v>0</v>
      </c>
      <c r="Q1903" s="5">
        <v>0</v>
      </c>
      <c r="R1903" s="6">
        <v>0</v>
      </c>
      <c r="S1903" s="5">
        <v>0</v>
      </c>
      <c r="T1903" s="6">
        <v>0</v>
      </c>
      <c r="U1903" s="5">
        <v>0</v>
      </c>
      <c r="V1903" s="6">
        <v>0</v>
      </c>
      <c r="W1903" s="5">
        <v>0</v>
      </c>
      <c r="X1903" s="6">
        <v>0</v>
      </c>
      <c r="Y1903" s="5">
        <v>5.1429999999999997E-2</v>
      </c>
      <c r="Z1903" s="6">
        <v>1.452</v>
      </c>
      <c r="AA1903" s="5">
        <v>0</v>
      </c>
      <c r="AB1903" s="6">
        <v>0</v>
      </c>
      <c r="AC1903" s="5">
        <v>0</v>
      </c>
      <c r="AD1903" s="6">
        <v>0</v>
      </c>
      <c r="AE1903" s="5">
        <v>0</v>
      </c>
      <c r="AF1903" s="6">
        <v>0</v>
      </c>
    </row>
    <row r="1904" spans="2:32" x14ac:dyDescent="0.35">
      <c r="B1904" s="1" t="s">
        <v>374</v>
      </c>
      <c r="C1904" s="5">
        <v>0</v>
      </c>
      <c r="D1904" s="6">
        <v>0</v>
      </c>
      <c r="E1904" s="5">
        <v>0</v>
      </c>
      <c r="F1904" s="6">
        <v>0</v>
      </c>
      <c r="G1904" s="5">
        <v>0</v>
      </c>
      <c r="H1904" s="6">
        <v>0</v>
      </c>
      <c r="I1904" s="5">
        <v>0</v>
      </c>
      <c r="J1904" s="6">
        <v>0</v>
      </c>
      <c r="K1904" s="5">
        <v>0</v>
      </c>
      <c r="L1904" s="6">
        <v>0</v>
      </c>
      <c r="M1904" s="5">
        <v>0</v>
      </c>
      <c r="N1904" s="6">
        <v>0</v>
      </c>
      <c r="O1904" s="5">
        <v>0</v>
      </c>
      <c r="P1904" s="6">
        <v>0</v>
      </c>
      <c r="Q1904" s="5">
        <v>0</v>
      </c>
      <c r="R1904" s="6">
        <v>0</v>
      </c>
      <c r="S1904" s="5">
        <v>0</v>
      </c>
      <c r="T1904" s="6">
        <v>0</v>
      </c>
      <c r="U1904" s="5">
        <v>0</v>
      </c>
      <c r="V1904" s="6">
        <v>0</v>
      </c>
      <c r="W1904" s="5">
        <v>0</v>
      </c>
      <c r="X1904" s="6">
        <v>0</v>
      </c>
      <c r="Y1904" s="5">
        <v>0</v>
      </c>
      <c r="Z1904" s="6">
        <v>0</v>
      </c>
      <c r="AA1904" s="5">
        <v>0</v>
      </c>
      <c r="AB1904" s="6">
        <v>0</v>
      </c>
      <c r="AC1904" s="5">
        <v>0</v>
      </c>
      <c r="AD1904" s="6">
        <v>0</v>
      </c>
      <c r="AE1904" s="5">
        <v>0</v>
      </c>
      <c r="AF1904" s="6">
        <v>0</v>
      </c>
    </row>
    <row r="1905" spans="2:32" x14ac:dyDescent="0.35">
      <c r="B1905" s="1" t="s">
        <v>375</v>
      </c>
      <c r="C1905" s="5">
        <v>0</v>
      </c>
      <c r="D1905" s="6">
        <v>0</v>
      </c>
      <c r="E1905" s="5">
        <v>0</v>
      </c>
      <c r="F1905" s="6">
        <v>0</v>
      </c>
      <c r="G1905" s="5">
        <v>0</v>
      </c>
      <c r="H1905" s="6">
        <v>0</v>
      </c>
      <c r="I1905" s="5">
        <v>0</v>
      </c>
      <c r="J1905" s="6">
        <v>0</v>
      </c>
      <c r="K1905" s="5">
        <v>0</v>
      </c>
      <c r="L1905" s="6">
        <v>0</v>
      </c>
      <c r="M1905" s="5">
        <v>0</v>
      </c>
      <c r="N1905" s="6">
        <v>0</v>
      </c>
      <c r="O1905" s="5">
        <v>0</v>
      </c>
      <c r="P1905" s="6">
        <v>0</v>
      </c>
      <c r="Q1905" s="5">
        <v>0</v>
      </c>
      <c r="R1905" s="6">
        <v>0</v>
      </c>
      <c r="S1905" s="5">
        <v>0</v>
      </c>
      <c r="T1905" s="6">
        <v>0</v>
      </c>
      <c r="U1905" s="5">
        <v>0</v>
      </c>
      <c r="V1905" s="6">
        <v>0</v>
      </c>
      <c r="W1905" s="5">
        <v>0</v>
      </c>
      <c r="X1905" s="6">
        <v>0</v>
      </c>
      <c r="Y1905" s="5">
        <v>0</v>
      </c>
      <c r="Z1905" s="6">
        <v>0</v>
      </c>
      <c r="AA1905" s="5">
        <v>0</v>
      </c>
      <c r="AB1905" s="6">
        <v>0</v>
      </c>
      <c r="AC1905" s="5">
        <v>0</v>
      </c>
      <c r="AD1905" s="6">
        <v>0</v>
      </c>
      <c r="AE1905" s="5">
        <v>0</v>
      </c>
      <c r="AF1905" s="6">
        <v>0</v>
      </c>
    </row>
    <row r="1906" spans="2:32" x14ac:dyDescent="0.35">
      <c r="B1906" s="1" t="s">
        <v>377</v>
      </c>
      <c r="C1906" s="5">
        <v>0</v>
      </c>
      <c r="D1906" s="6">
        <v>0</v>
      </c>
      <c r="E1906" s="5">
        <v>0</v>
      </c>
      <c r="F1906" s="6">
        <v>0</v>
      </c>
      <c r="G1906" s="5">
        <v>0</v>
      </c>
      <c r="H1906" s="6">
        <v>0</v>
      </c>
      <c r="I1906" s="5">
        <v>0</v>
      </c>
      <c r="J1906" s="6">
        <v>0</v>
      </c>
      <c r="K1906" s="5">
        <v>0</v>
      </c>
      <c r="L1906" s="6">
        <v>0</v>
      </c>
      <c r="M1906" s="5">
        <v>0</v>
      </c>
      <c r="N1906" s="6">
        <v>0</v>
      </c>
      <c r="O1906" s="5">
        <v>0</v>
      </c>
      <c r="P1906" s="6">
        <v>0</v>
      </c>
      <c r="Q1906" s="5">
        <v>0</v>
      </c>
      <c r="R1906" s="6">
        <v>0</v>
      </c>
      <c r="S1906" s="5">
        <v>0</v>
      </c>
      <c r="T1906" s="6">
        <v>0</v>
      </c>
      <c r="U1906" s="5">
        <v>0</v>
      </c>
      <c r="V1906" s="6">
        <v>0</v>
      </c>
      <c r="W1906" s="5">
        <v>0</v>
      </c>
      <c r="X1906" s="6">
        <v>0</v>
      </c>
      <c r="Y1906" s="5">
        <v>0</v>
      </c>
      <c r="Z1906" s="6">
        <v>0</v>
      </c>
      <c r="AA1906" s="5">
        <v>0</v>
      </c>
      <c r="AB1906" s="6">
        <v>0</v>
      </c>
      <c r="AC1906" s="5">
        <v>0</v>
      </c>
      <c r="AD1906" s="6">
        <v>0</v>
      </c>
      <c r="AE1906" s="5">
        <v>0</v>
      </c>
      <c r="AF1906" s="6">
        <v>0</v>
      </c>
    </row>
    <row r="1907" spans="2:32" x14ac:dyDescent="0.35">
      <c r="B1907" s="1" t="s">
        <v>378</v>
      </c>
      <c r="C1907" s="5">
        <v>1.5200000000000001E-3</v>
      </c>
      <c r="D1907" s="6">
        <v>0.53900000000000003</v>
      </c>
      <c r="E1907" s="5">
        <v>0</v>
      </c>
      <c r="F1907" s="6">
        <v>0</v>
      </c>
      <c r="G1907" s="5">
        <v>0</v>
      </c>
      <c r="H1907" s="6">
        <v>0</v>
      </c>
      <c r="I1907" s="5">
        <v>0</v>
      </c>
      <c r="J1907" s="6">
        <v>0</v>
      </c>
      <c r="K1907" s="5">
        <v>0</v>
      </c>
      <c r="L1907" s="6">
        <v>0</v>
      </c>
      <c r="M1907" s="5">
        <v>0</v>
      </c>
      <c r="N1907" s="6">
        <v>0</v>
      </c>
      <c r="O1907" s="5">
        <v>0</v>
      </c>
      <c r="P1907" s="6">
        <v>0</v>
      </c>
      <c r="Q1907" s="5">
        <v>0</v>
      </c>
      <c r="R1907" s="6">
        <v>0</v>
      </c>
      <c r="S1907" s="5">
        <v>1.358E-2</v>
      </c>
      <c r="T1907" s="6">
        <v>0.53900000000000003</v>
      </c>
      <c r="U1907" s="5">
        <v>0</v>
      </c>
      <c r="V1907" s="6">
        <v>0</v>
      </c>
      <c r="W1907" s="5">
        <v>0</v>
      </c>
      <c r="X1907" s="6">
        <v>0</v>
      </c>
      <c r="Y1907" s="5">
        <v>0</v>
      </c>
      <c r="Z1907" s="6">
        <v>0</v>
      </c>
      <c r="AA1907" s="5">
        <v>0</v>
      </c>
      <c r="AB1907" s="6">
        <v>0</v>
      </c>
      <c r="AC1907" s="5">
        <v>0</v>
      </c>
      <c r="AD1907" s="6">
        <v>0</v>
      </c>
      <c r="AE1907" s="5">
        <v>0</v>
      </c>
      <c r="AF1907" s="6">
        <v>0</v>
      </c>
    </row>
    <row r="1908" spans="2:32" x14ac:dyDescent="0.35">
      <c r="B1908" s="1" t="s">
        <v>380</v>
      </c>
      <c r="C1908" s="5">
        <v>0</v>
      </c>
      <c r="D1908" s="6">
        <v>0</v>
      </c>
      <c r="E1908" s="5">
        <v>0</v>
      </c>
      <c r="F1908" s="6">
        <v>0</v>
      </c>
      <c r="G1908" s="5">
        <v>0</v>
      </c>
      <c r="H1908" s="6">
        <v>0</v>
      </c>
      <c r="I1908" s="5">
        <v>0</v>
      </c>
      <c r="J1908" s="6">
        <v>0</v>
      </c>
      <c r="K1908" s="5">
        <v>0</v>
      </c>
      <c r="L1908" s="6">
        <v>0</v>
      </c>
      <c r="M1908" s="5">
        <v>0</v>
      </c>
      <c r="N1908" s="6">
        <v>0</v>
      </c>
      <c r="O1908" s="5">
        <v>0</v>
      </c>
      <c r="P1908" s="6">
        <v>0</v>
      </c>
      <c r="Q1908" s="5">
        <v>0</v>
      </c>
      <c r="R1908" s="6">
        <v>0</v>
      </c>
      <c r="S1908" s="5">
        <v>0</v>
      </c>
      <c r="T1908" s="6">
        <v>0</v>
      </c>
      <c r="U1908" s="5">
        <v>0</v>
      </c>
      <c r="V1908" s="6">
        <v>0</v>
      </c>
      <c r="W1908" s="5">
        <v>0</v>
      </c>
      <c r="X1908" s="6">
        <v>0</v>
      </c>
      <c r="Y1908" s="5">
        <v>0</v>
      </c>
      <c r="Z1908" s="6">
        <v>0</v>
      </c>
      <c r="AA1908" s="5">
        <v>0</v>
      </c>
      <c r="AB1908" s="6">
        <v>0</v>
      </c>
      <c r="AC1908" s="5">
        <v>0</v>
      </c>
      <c r="AD1908" s="6">
        <v>0</v>
      </c>
      <c r="AE1908" s="5">
        <v>0</v>
      </c>
      <c r="AF1908" s="6">
        <v>0</v>
      </c>
    </row>
    <row r="1909" spans="2:32" x14ac:dyDescent="0.35">
      <c r="B1909" s="1" t="s">
        <v>381</v>
      </c>
      <c r="C1909" s="5">
        <v>0</v>
      </c>
      <c r="D1909" s="6">
        <v>0</v>
      </c>
      <c r="E1909" s="5">
        <v>0</v>
      </c>
      <c r="F1909" s="6">
        <v>0</v>
      </c>
      <c r="G1909" s="5">
        <v>0</v>
      </c>
      <c r="H1909" s="6">
        <v>0</v>
      </c>
      <c r="I1909" s="5">
        <v>0</v>
      </c>
      <c r="J1909" s="6">
        <v>0</v>
      </c>
      <c r="K1909" s="5">
        <v>0</v>
      </c>
      <c r="L1909" s="6">
        <v>0</v>
      </c>
      <c r="M1909" s="5">
        <v>0</v>
      </c>
      <c r="N1909" s="6">
        <v>0</v>
      </c>
      <c r="O1909" s="5">
        <v>0</v>
      </c>
      <c r="P1909" s="6">
        <v>0</v>
      </c>
      <c r="Q1909" s="5">
        <v>0</v>
      </c>
      <c r="R1909" s="6">
        <v>0</v>
      </c>
      <c r="S1909" s="5">
        <v>0</v>
      </c>
      <c r="T1909" s="6">
        <v>0</v>
      </c>
      <c r="U1909" s="5">
        <v>0</v>
      </c>
      <c r="V1909" s="6">
        <v>0</v>
      </c>
      <c r="W1909" s="5">
        <v>0</v>
      </c>
      <c r="X1909" s="6">
        <v>0</v>
      </c>
      <c r="Y1909" s="5">
        <v>0</v>
      </c>
      <c r="Z1909" s="6">
        <v>0</v>
      </c>
      <c r="AA1909" s="5">
        <v>0</v>
      </c>
      <c r="AB1909" s="6">
        <v>0</v>
      </c>
      <c r="AC1909" s="5">
        <v>0</v>
      </c>
      <c r="AD1909" s="6">
        <v>0</v>
      </c>
      <c r="AE1909" s="5">
        <v>0</v>
      </c>
      <c r="AF1909" s="6">
        <v>0</v>
      </c>
    </row>
    <row r="1910" spans="2:32" x14ac:dyDescent="0.35">
      <c r="B1910" s="1" t="s">
        <v>382</v>
      </c>
      <c r="C1910" s="5">
        <v>0</v>
      </c>
      <c r="D1910" s="6">
        <v>0</v>
      </c>
      <c r="E1910" s="5">
        <v>0</v>
      </c>
      <c r="F1910" s="6">
        <v>0</v>
      </c>
      <c r="G1910" s="5">
        <v>0</v>
      </c>
      <c r="H1910" s="6">
        <v>0</v>
      </c>
      <c r="I1910" s="5">
        <v>0</v>
      </c>
      <c r="J1910" s="6">
        <v>0</v>
      </c>
      <c r="K1910" s="5">
        <v>0</v>
      </c>
      <c r="L1910" s="6">
        <v>0</v>
      </c>
      <c r="M1910" s="5">
        <v>0</v>
      </c>
      <c r="N1910" s="6">
        <v>0</v>
      </c>
      <c r="O1910" s="5">
        <v>0</v>
      </c>
      <c r="P1910" s="6">
        <v>0</v>
      </c>
      <c r="Q1910" s="5">
        <v>0</v>
      </c>
      <c r="R1910" s="6">
        <v>0</v>
      </c>
      <c r="S1910" s="5">
        <v>0</v>
      </c>
      <c r="T1910" s="6">
        <v>0</v>
      </c>
      <c r="U1910" s="5">
        <v>0</v>
      </c>
      <c r="V1910" s="6">
        <v>0</v>
      </c>
      <c r="W1910" s="5">
        <v>0</v>
      </c>
      <c r="X1910" s="6">
        <v>0</v>
      </c>
      <c r="Y1910" s="5">
        <v>0</v>
      </c>
      <c r="Z1910" s="6">
        <v>0</v>
      </c>
      <c r="AA1910" s="5">
        <v>0</v>
      </c>
      <c r="AB1910" s="6">
        <v>0</v>
      </c>
      <c r="AC1910" s="5">
        <v>0</v>
      </c>
      <c r="AD1910" s="6">
        <v>0</v>
      </c>
      <c r="AE1910" s="5">
        <v>0</v>
      </c>
      <c r="AF1910" s="6">
        <v>0</v>
      </c>
    </row>
    <row r="1911" spans="2:32" x14ac:dyDescent="0.35">
      <c r="B1911" s="1" t="s">
        <v>383</v>
      </c>
      <c r="C1911" s="5">
        <v>0</v>
      </c>
      <c r="D1911" s="6">
        <v>0</v>
      </c>
      <c r="E1911" s="5">
        <v>0</v>
      </c>
      <c r="F1911" s="6">
        <v>0</v>
      </c>
      <c r="G1911" s="5">
        <v>0</v>
      </c>
      <c r="H1911" s="6">
        <v>0</v>
      </c>
      <c r="I1911" s="5">
        <v>0</v>
      </c>
      <c r="J1911" s="6">
        <v>0</v>
      </c>
      <c r="K1911" s="5">
        <v>0</v>
      </c>
      <c r="L1911" s="6">
        <v>0</v>
      </c>
      <c r="M1911" s="5">
        <v>0</v>
      </c>
      <c r="N1911" s="6">
        <v>0</v>
      </c>
      <c r="O1911" s="5">
        <v>0</v>
      </c>
      <c r="P1911" s="6">
        <v>0</v>
      </c>
      <c r="Q1911" s="5">
        <v>0</v>
      </c>
      <c r="R1911" s="6">
        <v>0</v>
      </c>
      <c r="S1911" s="5">
        <v>0</v>
      </c>
      <c r="T1911" s="6">
        <v>0</v>
      </c>
      <c r="U1911" s="5">
        <v>0</v>
      </c>
      <c r="V1911" s="6">
        <v>0</v>
      </c>
      <c r="W1911" s="5">
        <v>0</v>
      </c>
      <c r="X1911" s="6">
        <v>0</v>
      </c>
      <c r="Y1911" s="5">
        <v>0</v>
      </c>
      <c r="Z1911" s="6">
        <v>0</v>
      </c>
      <c r="AA1911" s="5">
        <v>0</v>
      </c>
      <c r="AB1911" s="6">
        <v>0</v>
      </c>
      <c r="AC1911" s="5">
        <v>0</v>
      </c>
      <c r="AD1911" s="6">
        <v>0</v>
      </c>
      <c r="AE1911" s="5">
        <v>0</v>
      </c>
      <c r="AF1911" s="6">
        <v>0</v>
      </c>
    </row>
    <row r="1912" spans="2:32" x14ac:dyDescent="0.35">
      <c r="B1912" s="1" t="s">
        <v>827</v>
      </c>
      <c r="C1912" s="5">
        <v>0</v>
      </c>
      <c r="D1912" s="6">
        <v>0</v>
      </c>
      <c r="E1912" s="5">
        <v>0</v>
      </c>
      <c r="F1912" s="6">
        <v>0</v>
      </c>
      <c r="G1912" s="5">
        <v>0</v>
      </c>
      <c r="H1912" s="6">
        <v>0</v>
      </c>
      <c r="I1912" s="5">
        <v>0</v>
      </c>
      <c r="J1912" s="6">
        <v>0</v>
      </c>
      <c r="K1912" s="5">
        <v>0</v>
      </c>
      <c r="L1912" s="6">
        <v>0</v>
      </c>
      <c r="M1912" s="5">
        <v>0</v>
      </c>
      <c r="N1912" s="6">
        <v>0</v>
      </c>
      <c r="O1912" s="5">
        <v>0</v>
      </c>
      <c r="P1912" s="6">
        <v>0</v>
      </c>
      <c r="Q1912" s="5">
        <v>0</v>
      </c>
      <c r="R1912" s="6">
        <v>0</v>
      </c>
      <c r="S1912" s="5">
        <v>0</v>
      </c>
      <c r="T1912" s="6">
        <v>0</v>
      </c>
      <c r="U1912" s="5">
        <v>0</v>
      </c>
      <c r="V1912" s="6">
        <v>0</v>
      </c>
      <c r="W1912" s="5">
        <v>0</v>
      </c>
      <c r="X1912" s="6">
        <v>0</v>
      </c>
      <c r="Y1912" s="5">
        <v>0</v>
      </c>
      <c r="Z1912" s="6">
        <v>0</v>
      </c>
      <c r="AA1912" s="5">
        <v>0</v>
      </c>
      <c r="AB1912" s="6">
        <v>0</v>
      </c>
      <c r="AC1912" s="5">
        <v>0</v>
      </c>
      <c r="AD1912" s="6">
        <v>0</v>
      </c>
      <c r="AE1912" s="5">
        <v>0</v>
      </c>
      <c r="AF1912" s="6">
        <v>0</v>
      </c>
    </row>
    <row r="1913" spans="2:32" x14ac:dyDescent="0.35">
      <c r="B1913" s="1" t="s">
        <v>828</v>
      </c>
      <c r="C1913" s="5">
        <v>0</v>
      </c>
      <c r="D1913" s="6">
        <v>0</v>
      </c>
      <c r="E1913" s="5">
        <v>0</v>
      </c>
      <c r="F1913" s="6">
        <v>0</v>
      </c>
      <c r="G1913" s="5">
        <v>0</v>
      </c>
      <c r="H1913" s="6">
        <v>0</v>
      </c>
      <c r="I1913" s="5">
        <v>0</v>
      </c>
      <c r="J1913" s="6">
        <v>0</v>
      </c>
      <c r="K1913" s="5">
        <v>0</v>
      </c>
      <c r="L1913" s="6">
        <v>0</v>
      </c>
      <c r="M1913" s="5">
        <v>0</v>
      </c>
      <c r="N1913" s="6">
        <v>0</v>
      </c>
      <c r="O1913" s="5">
        <v>0</v>
      </c>
      <c r="P1913" s="6">
        <v>0</v>
      </c>
      <c r="Q1913" s="5">
        <v>0</v>
      </c>
      <c r="R1913" s="6">
        <v>0</v>
      </c>
      <c r="S1913" s="5">
        <v>0</v>
      </c>
      <c r="T1913" s="6">
        <v>0</v>
      </c>
      <c r="U1913" s="5">
        <v>0</v>
      </c>
      <c r="V1913" s="6">
        <v>0</v>
      </c>
      <c r="W1913" s="5">
        <v>0</v>
      </c>
      <c r="X1913" s="6">
        <v>0</v>
      </c>
      <c r="Y1913" s="5">
        <v>0</v>
      </c>
      <c r="Z1913" s="6">
        <v>0</v>
      </c>
      <c r="AA1913" s="5">
        <v>0</v>
      </c>
      <c r="AB1913" s="6">
        <v>0</v>
      </c>
      <c r="AC1913" s="5">
        <v>0</v>
      </c>
      <c r="AD1913" s="6">
        <v>0</v>
      </c>
      <c r="AE1913" s="5">
        <v>0</v>
      </c>
      <c r="AF1913" s="6">
        <v>0</v>
      </c>
    </row>
    <row r="1914" spans="2:32" x14ac:dyDescent="0.35">
      <c r="B1914" s="1" t="s">
        <v>829</v>
      </c>
      <c r="C1914" s="5">
        <v>0</v>
      </c>
      <c r="D1914" s="6">
        <v>0</v>
      </c>
      <c r="E1914" s="5">
        <v>0</v>
      </c>
      <c r="F1914" s="6">
        <v>0</v>
      </c>
      <c r="G1914" s="5">
        <v>0</v>
      </c>
      <c r="H1914" s="6">
        <v>0</v>
      </c>
      <c r="I1914" s="5">
        <v>0</v>
      </c>
      <c r="J1914" s="6">
        <v>0</v>
      </c>
      <c r="K1914" s="5">
        <v>0</v>
      </c>
      <c r="L1914" s="6">
        <v>0</v>
      </c>
      <c r="M1914" s="5">
        <v>0</v>
      </c>
      <c r="N1914" s="6">
        <v>0</v>
      </c>
      <c r="O1914" s="5">
        <v>0</v>
      </c>
      <c r="P1914" s="6">
        <v>0</v>
      </c>
      <c r="Q1914" s="5">
        <v>0</v>
      </c>
      <c r="R1914" s="6">
        <v>0</v>
      </c>
      <c r="S1914" s="5">
        <v>0</v>
      </c>
      <c r="T1914" s="6">
        <v>0</v>
      </c>
      <c r="U1914" s="5">
        <v>0</v>
      </c>
      <c r="V1914" s="6">
        <v>0</v>
      </c>
      <c r="W1914" s="5">
        <v>0</v>
      </c>
      <c r="X1914" s="6">
        <v>0</v>
      </c>
      <c r="Y1914" s="5">
        <v>0</v>
      </c>
      <c r="Z1914" s="6">
        <v>0</v>
      </c>
      <c r="AA1914" s="5">
        <v>0</v>
      </c>
      <c r="AB1914" s="6">
        <v>0</v>
      </c>
      <c r="AC1914" s="5">
        <v>0</v>
      </c>
      <c r="AD1914" s="6">
        <v>0</v>
      </c>
      <c r="AE1914" s="5">
        <v>0</v>
      </c>
      <c r="AF1914" s="6">
        <v>0</v>
      </c>
    </row>
    <row r="1915" spans="2:32" x14ac:dyDescent="0.35">
      <c r="B1915" s="1" t="s">
        <v>830</v>
      </c>
      <c r="C1915" s="5">
        <v>0</v>
      </c>
      <c r="D1915" s="6">
        <v>0</v>
      </c>
      <c r="E1915" s="5">
        <v>0</v>
      </c>
      <c r="F1915" s="6">
        <v>0</v>
      </c>
      <c r="G1915" s="5">
        <v>0</v>
      </c>
      <c r="H1915" s="6">
        <v>0</v>
      </c>
      <c r="I1915" s="5">
        <v>0</v>
      </c>
      <c r="J1915" s="6">
        <v>0</v>
      </c>
      <c r="K1915" s="5">
        <v>0</v>
      </c>
      <c r="L1915" s="6">
        <v>0</v>
      </c>
      <c r="M1915" s="5">
        <v>0</v>
      </c>
      <c r="N1915" s="6">
        <v>0</v>
      </c>
      <c r="O1915" s="5">
        <v>0</v>
      </c>
      <c r="P1915" s="6">
        <v>0</v>
      </c>
      <c r="Q1915" s="5">
        <v>0</v>
      </c>
      <c r="R1915" s="6">
        <v>0</v>
      </c>
      <c r="S1915" s="5">
        <v>0</v>
      </c>
      <c r="T1915" s="6">
        <v>0</v>
      </c>
      <c r="U1915" s="5">
        <v>0</v>
      </c>
      <c r="V1915" s="6">
        <v>0</v>
      </c>
      <c r="W1915" s="5">
        <v>0</v>
      </c>
      <c r="X1915" s="6">
        <v>0</v>
      </c>
      <c r="Y1915" s="5">
        <v>0</v>
      </c>
      <c r="Z1915" s="6">
        <v>0</v>
      </c>
      <c r="AA1915" s="5">
        <v>0</v>
      </c>
      <c r="AB1915" s="6">
        <v>0</v>
      </c>
      <c r="AC1915" s="5">
        <v>0</v>
      </c>
      <c r="AD1915" s="6">
        <v>0</v>
      </c>
      <c r="AE1915" s="5">
        <v>0</v>
      </c>
      <c r="AF1915" s="6">
        <v>0</v>
      </c>
    </row>
    <row r="1916" spans="2:32" x14ac:dyDescent="0.35">
      <c r="B1916" s="1" t="s">
        <v>831</v>
      </c>
      <c r="C1916" s="5">
        <v>3.8400000000000001E-3</v>
      </c>
      <c r="D1916" s="6">
        <v>1.3620000000000001</v>
      </c>
      <c r="E1916" s="5">
        <v>0</v>
      </c>
      <c r="F1916" s="6">
        <v>0</v>
      </c>
      <c r="G1916" s="5">
        <v>0</v>
      </c>
      <c r="H1916" s="6">
        <v>0</v>
      </c>
      <c r="I1916" s="5">
        <v>0</v>
      </c>
      <c r="J1916" s="6">
        <v>0</v>
      </c>
      <c r="K1916" s="5">
        <v>0</v>
      </c>
      <c r="L1916" s="6">
        <v>0</v>
      </c>
      <c r="M1916" s="5">
        <v>9.1249999999999998E-2</v>
      </c>
      <c r="N1916" s="6">
        <v>1.3620000000000001</v>
      </c>
      <c r="O1916" s="5">
        <v>0</v>
      </c>
      <c r="P1916" s="6">
        <v>0</v>
      </c>
      <c r="Q1916" s="5">
        <v>0</v>
      </c>
      <c r="R1916" s="6">
        <v>0</v>
      </c>
      <c r="S1916" s="5">
        <v>0</v>
      </c>
      <c r="T1916" s="6">
        <v>0</v>
      </c>
      <c r="U1916" s="5">
        <v>0</v>
      </c>
      <c r="V1916" s="6">
        <v>0</v>
      </c>
      <c r="W1916" s="5">
        <v>0</v>
      </c>
      <c r="X1916" s="6">
        <v>0</v>
      </c>
      <c r="Y1916" s="5">
        <v>0</v>
      </c>
      <c r="Z1916" s="6">
        <v>0</v>
      </c>
      <c r="AA1916" s="5">
        <v>0</v>
      </c>
      <c r="AB1916" s="6">
        <v>0</v>
      </c>
      <c r="AC1916" s="5">
        <v>0</v>
      </c>
      <c r="AD1916" s="6">
        <v>0</v>
      </c>
      <c r="AE1916" s="5">
        <v>0</v>
      </c>
      <c r="AF1916" s="6">
        <v>0</v>
      </c>
    </row>
    <row r="1917" spans="2:32" x14ac:dyDescent="0.35">
      <c r="B1917" s="1" t="s">
        <v>385</v>
      </c>
      <c r="C1917" s="5">
        <v>0</v>
      </c>
      <c r="D1917" s="6">
        <v>0</v>
      </c>
      <c r="E1917" s="5">
        <v>0</v>
      </c>
      <c r="F1917" s="6">
        <v>0</v>
      </c>
      <c r="G1917" s="5">
        <v>0</v>
      </c>
      <c r="H1917" s="6">
        <v>0</v>
      </c>
      <c r="I1917" s="5">
        <v>0</v>
      </c>
      <c r="J1917" s="6">
        <v>0</v>
      </c>
      <c r="K1917" s="5">
        <v>0</v>
      </c>
      <c r="L1917" s="6">
        <v>0</v>
      </c>
      <c r="M1917" s="5">
        <v>0</v>
      </c>
      <c r="N1917" s="6">
        <v>0</v>
      </c>
      <c r="O1917" s="5">
        <v>0</v>
      </c>
      <c r="P1917" s="6">
        <v>0</v>
      </c>
      <c r="Q1917" s="5">
        <v>0</v>
      </c>
      <c r="R1917" s="6">
        <v>0</v>
      </c>
      <c r="S1917" s="5">
        <v>0</v>
      </c>
      <c r="T1917" s="6">
        <v>0</v>
      </c>
      <c r="U1917" s="5">
        <v>0</v>
      </c>
      <c r="V1917" s="6">
        <v>0</v>
      </c>
      <c r="W1917" s="5">
        <v>0</v>
      </c>
      <c r="X1917" s="6">
        <v>0</v>
      </c>
      <c r="Y1917" s="5">
        <v>0</v>
      </c>
      <c r="Z1917" s="6">
        <v>0</v>
      </c>
      <c r="AA1917" s="5">
        <v>0</v>
      </c>
      <c r="AB1917" s="6">
        <v>0</v>
      </c>
      <c r="AC1917" s="5">
        <v>0</v>
      </c>
      <c r="AD1917" s="6">
        <v>0</v>
      </c>
      <c r="AE1917" s="5">
        <v>0</v>
      </c>
      <c r="AF1917" s="6">
        <v>0</v>
      </c>
    </row>
    <row r="1918" spans="2:32" x14ac:dyDescent="0.35">
      <c r="B1918" s="1" t="s">
        <v>832</v>
      </c>
      <c r="C1918" s="5">
        <v>0</v>
      </c>
      <c r="D1918" s="6">
        <v>0</v>
      </c>
      <c r="E1918" s="5">
        <v>0</v>
      </c>
      <c r="F1918" s="6">
        <v>0</v>
      </c>
      <c r="G1918" s="5">
        <v>0</v>
      </c>
      <c r="H1918" s="6">
        <v>0</v>
      </c>
      <c r="I1918" s="5">
        <v>0</v>
      </c>
      <c r="J1918" s="6">
        <v>0</v>
      </c>
      <c r="K1918" s="5">
        <v>0</v>
      </c>
      <c r="L1918" s="6">
        <v>0</v>
      </c>
      <c r="M1918" s="5">
        <v>0</v>
      </c>
      <c r="N1918" s="6">
        <v>0</v>
      </c>
      <c r="O1918" s="5">
        <v>0</v>
      </c>
      <c r="P1918" s="6">
        <v>0</v>
      </c>
      <c r="Q1918" s="5">
        <v>0</v>
      </c>
      <c r="R1918" s="6">
        <v>0</v>
      </c>
      <c r="S1918" s="5">
        <v>0</v>
      </c>
      <c r="T1918" s="6">
        <v>0</v>
      </c>
      <c r="U1918" s="5">
        <v>0</v>
      </c>
      <c r="V1918" s="6">
        <v>0</v>
      </c>
      <c r="W1918" s="5">
        <v>0</v>
      </c>
      <c r="X1918" s="6">
        <v>0</v>
      </c>
      <c r="Y1918" s="5">
        <v>0</v>
      </c>
      <c r="Z1918" s="6">
        <v>0</v>
      </c>
      <c r="AA1918" s="5">
        <v>0</v>
      </c>
      <c r="AB1918" s="6">
        <v>0</v>
      </c>
      <c r="AC1918" s="5">
        <v>0</v>
      </c>
      <c r="AD1918" s="6">
        <v>0</v>
      </c>
      <c r="AE1918" s="5">
        <v>0</v>
      </c>
      <c r="AF1918" s="6">
        <v>0</v>
      </c>
    </row>
    <row r="1919" spans="2:32" x14ac:dyDescent="0.35">
      <c r="B1919" s="1" t="s">
        <v>833</v>
      </c>
      <c r="C1919" s="5">
        <v>0</v>
      </c>
      <c r="D1919" s="6">
        <v>0</v>
      </c>
      <c r="E1919" s="5">
        <v>0</v>
      </c>
      <c r="F1919" s="6">
        <v>0</v>
      </c>
      <c r="G1919" s="5">
        <v>0</v>
      </c>
      <c r="H1919" s="6">
        <v>0</v>
      </c>
      <c r="I1919" s="5">
        <v>0</v>
      </c>
      <c r="J1919" s="6">
        <v>0</v>
      </c>
      <c r="K1919" s="5">
        <v>0</v>
      </c>
      <c r="L1919" s="6">
        <v>0</v>
      </c>
      <c r="M1919" s="5">
        <v>0</v>
      </c>
      <c r="N1919" s="6">
        <v>0</v>
      </c>
      <c r="O1919" s="5">
        <v>0</v>
      </c>
      <c r="P1919" s="6">
        <v>0</v>
      </c>
      <c r="Q1919" s="5">
        <v>0</v>
      </c>
      <c r="R1919" s="6">
        <v>0</v>
      </c>
      <c r="S1919" s="5">
        <v>0</v>
      </c>
      <c r="T1919" s="6">
        <v>0</v>
      </c>
      <c r="U1919" s="5">
        <v>0</v>
      </c>
      <c r="V1919" s="6">
        <v>0</v>
      </c>
      <c r="W1919" s="5">
        <v>0</v>
      </c>
      <c r="X1919" s="6">
        <v>0</v>
      </c>
      <c r="Y1919" s="5">
        <v>0</v>
      </c>
      <c r="Z1919" s="6">
        <v>0</v>
      </c>
      <c r="AA1919" s="5">
        <v>0</v>
      </c>
      <c r="AB1919" s="6">
        <v>0</v>
      </c>
      <c r="AC1919" s="5">
        <v>0</v>
      </c>
      <c r="AD1919" s="6">
        <v>0</v>
      </c>
      <c r="AE1919" s="5">
        <v>0</v>
      </c>
      <c r="AF1919" s="6">
        <v>0</v>
      </c>
    </row>
    <row r="1920" spans="2:32" x14ac:dyDescent="0.35">
      <c r="B1920" s="1" t="s">
        <v>834</v>
      </c>
      <c r="C1920" s="5">
        <v>6.8000000000000005E-4</v>
      </c>
      <c r="D1920" s="6">
        <v>0.24199999999999999</v>
      </c>
      <c r="E1920" s="5">
        <v>0</v>
      </c>
      <c r="F1920" s="6">
        <v>0</v>
      </c>
      <c r="G1920" s="5">
        <v>0</v>
      </c>
      <c r="H1920" s="6">
        <v>0</v>
      </c>
      <c r="I1920" s="5">
        <v>0</v>
      </c>
      <c r="J1920" s="6">
        <v>0</v>
      </c>
      <c r="K1920" s="5">
        <v>0</v>
      </c>
      <c r="L1920" s="6">
        <v>0</v>
      </c>
      <c r="M1920" s="5">
        <v>0</v>
      </c>
      <c r="N1920" s="6">
        <v>0</v>
      </c>
      <c r="O1920" s="5">
        <v>0</v>
      </c>
      <c r="P1920" s="6">
        <v>0</v>
      </c>
      <c r="Q1920" s="5">
        <v>0</v>
      </c>
      <c r="R1920" s="6">
        <v>0</v>
      </c>
      <c r="S1920" s="5">
        <v>0</v>
      </c>
      <c r="T1920" s="6">
        <v>0</v>
      </c>
      <c r="U1920" s="5">
        <v>0</v>
      </c>
      <c r="V1920" s="6">
        <v>0</v>
      </c>
      <c r="W1920" s="5">
        <v>5.049E-2</v>
      </c>
      <c r="X1920" s="6">
        <v>0.24199999999999999</v>
      </c>
      <c r="Y1920" s="5">
        <v>0</v>
      </c>
      <c r="Z1920" s="6">
        <v>0</v>
      </c>
      <c r="AA1920" s="5">
        <v>0</v>
      </c>
      <c r="AB1920" s="6">
        <v>0</v>
      </c>
      <c r="AC1920" s="5">
        <v>0</v>
      </c>
      <c r="AD1920" s="6">
        <v>0</v>
      </c>
      <c r="AE1920" s="5">
        <v>0</v>
      </c>
      <c r="AF1920" s="6">
        <v>0</v>
      </c>
    </row>
    <row r="1921" spans="2:32" x14ac:dyDescent="0.35">
      <c r="B1921" s="1" t="s">
        <v>835</v>
      </c>
      <c r="C1921" s="5">
        <v>0</v>
      </c>
      <c r="D1921" s="6">
        <v>0</v>
      </c>
      <c r="E1921" s="5">
        <v>0</v>
      </c>
      <c r="F1921" s="6">
        <v>0</v>
      </c>
      <c r="G1921" s="5">
        <v>0</v>
      </c>
      <c r="H1921" s="6">
        <v>0</v>
      </c>
      <c r="I1921" s="5">
        <v>0</v>
      </c>
      <c r="J1921" s="6">
        <v>0</v>
      </c>
      <c r="K1921" s="5">
        <v>0</v>
      </c>
      <c r="L1921" s="6">
        <v>0</v>
      </c>
      <c r="M1921" s="5">
        <v>0</v>
      </c>
      <c r="N1921" s="6">
        <v>0</v>
      </c>
      <c r="O1921" s="5">
        <v>0</v>
      </c>
      <c r="P1921" s="6">
        <v>0</v>
      </c>
      <c r="Q1921" s="5">
        <v>0</v>
      </c>
      <c r="R1921" s="6">
        <v>0</v>
      </c>
      <c r="S1921" s="5">
        <v>0</v>
      </c>
      <c r="T1921" s="6">
        <v>0</v>
      </c>
      <c r="U1921" s="5">
        <v>0</v>
      </c>
      <c r="V1921" s="6">
        <v>0</v>
      </c>
      <c r="W1921" s="5">
        <v>0</v>
      </c>
      <c r="X1921" s="6">
        <v>0</v>
      </c>
      <c r="Y1921" s="5">
        <v>0</v>
      </c>
      <c r="Z1921" s="6">
        <v>0</v>
      </c>
      <c r="AA1921" s="5">
        <v>0</v>
      </c>
      <c r="AB1921" s="6">
        <v>0</v>
      </c>
      <c r="AC1921" s="5">
        <v>0</v>
      </c>
      <c r="AD1921" s="6">
        <v>0</v>
      </c>
      <c r="AE1921" s="5">
        <v>0</v>
      </c>
      <c r="AF1921" s="6">
        <v>0</v>
      </c>
    </row>
    <row r="1922" spans="2:32" x14ac:dyDescent="0.35">
      <c r="B1922" s="1" t="s">
        <v>836</v>
      </c>
      <c r="C1922" s="5">
        <v>0</v>
      </c>
      <c r="D1922" s="6">
        <v>0</v>
      </c>
      <c r="E1922" s="5">
        <v>0</v>
      </c>
      <c r="F1922" s="6">
        <v>0</v>
      </c>
      <c r="G1922" s="5">
        <v>0</v>
      </c>
      <c r="H1922" s="6">
        <v>0</v>
      </c>
      <c r="I1922" s="5">
        <v>0</v>
      </c>
      <c r="J1922" s="6">
        <v>0</v>
      </c>
      <c r="K1922" s="5">
        <v>0</v>
      </c>
      <c r="L1922" s="6">
        <v>0</v>
      </c>
      <c r="M1922" s="5">
        <v>0</v>
      </c>
      <c r="N1922" s="6">
        <v>0</v>
      </c>
      <c r="O1922" s="5">
        <v>0</v>
      </c>
      <c r="P1922" s="6">
        <v>0</v>
      </c>
      <c r="Q1922" s="5">
        <v>0</v>
      </c>
      <c r="R1922" s="6">
        <v>0</v>
      </c>
      <c r="S1922" s="5">
        <v>0</v>
      </c>
      <c r="T1922" s="6">
        <v>0</v>
      </c>
      <c r="U1922" s="5">
        <v>0</v>
      </c>
      <c r="V1922" s="6">
        <v>0</v>
      </c>
      <c r="W1922" s="5">
        <v>0</v>
      </c>
      <c r="X1922" s="6">
        <v>0</v>
      </c>
      <c r="Y1922" s="5">
        <v>0</v>
      </c>
      <c r="Z1922" s="6">
        <v>0</v>
      </c>
      <c r="AA1922" s="5">
        <v>0</v>
      </c>
      <c r="AB1922" s="6">
        <v>0</v>
      </c>
      <c r="AC1922" s="5">
        <v>0</v>
      </c>
      <c r="AD1922" s="6">
        <v>0</v>
      </c>
      <c r="AE1922" s="5">
        <v>0</v>
      </c>
      <c r="AF1922" s="6">
        <v>0</v>
      </c>
    </row>
    <row r="1923" spans="2:32" x14ac:dyDescent="0.35">
      <c r="B1923" s="1" t="s">
        <v>837</v>
      </c>
      <c r="C1923" s="5">
        <v>0</v>
      </c>
      <c r="D1923" s="6">
        <v>0</v>
      </c>
      <c r="E1923" s="5">
        <v>0</v>
      </c>
      <c r="F1923" s="6">
        <v>0</v>
      </c>
      <c r="G1923" s="5">
        <v>0</v>
      </c>
      <c r="H1923" s="6">
        <v>0</v>
      </c>
      <c r="I1923" s="5">
        <v>0</v>
      </c>
      <c r="J1923" s="6">
        <v>0</v>
      </c>
      <c r="K1923" s="5">
        <v>0</v>
      </c>
      <c r="L1923" s="6">
        <v>0</v>
      </c>
      <c r="M1923" s="5">
        <v>0</v>
      </c>
      <c r="N1923" s="6">
        <v>0</v>
      </c>
      <c r="O1923" s="5">
        <v>0</v>
      </c>
      <c r="P1923" s="6">
        <v>0</v>
      </c>
      <c r="Q1923" s="5">
        <v>0</v>
      </c>
      <c r="R1923" s="6">
        <v>0</v>
      </c>
      <c r="S1923" s="5">
        <v>0</v>
      </c>
      <c r="T1923" s="6">
        <v>0</v>
      </c>
      <c r="U1923" s="5">
        <v>0</v>
      </c>
      <c r="V1923" s="6">
        <v>0</v>
      </c>
      <c r="W1923" s="5">
        <v>0</v>
      </c>
      <c r="X1923" s="6">
        <v>0</v>
      </c>
      <c r="Y1923" s="5">
        <v>0</v>
      </c>
      <c r="Z1923" s="6">
        <v>0</v>
      </c>
      <c r="AA1923" s="5">
        <v>0</v>
      </c>
      <c r="AB1923" s="6">
        <v>0</v>
      </c>
      <c r="AC1923" s="5">
        <v>0</v>
      </c>
      <c r="AD1923" s="6">
        <v>0</v>
      </c>
      <c r="AE1923" s="5">
        <v>0</v>
      </c>
      <c r="AF1923" s="6">
        <v>0</v>
      </c>
    </row>
    <row r="1924" spans="2:32" x14ac:dyDescent="0.35">
      <c r="B1924" s="1" t="s">
        <v>838</v>
      </c>
      <c r="C1924" s="5">
        <v>0</v>
      </c>
      <c r="D1924" s="6">
        <v>0</v>
      </c>
      <c r="E1924" s="5">
        <v>0</v>
      </c>
      <c r="F1924" s="6">
        <v>0</v>
      </c>
      <c r="G1924" s="5">
        <v>0</v>
      </c>
      <c r="H1924" s="6">
        <v>0</v>
      </c>
      <c r="I1924" s="5">
        <v>0</v>
      </c>
      <c r="J1924" s="6">
        <v>0</v>
      </c>
      <c r="K1924" s="5">
        <v>0</v>
      </c>
      <c r="L1924" s="6">
        <v>0</v>
      </c>
      <c r="M1924" s="5">
        <v>0</v>
      </c>
      <c r="N1924" s="6">
        <v>0</v>
      </c>
      <c r="O1924" s="5">
        <v>0</v>
      </c>
      <c r="P1924" s="6">
        <v>0</v>
      </c>
      <c r="Q1924" s="5">
        <v>0</v>
      </c>
      <c r="R1924" s="6">
        <v>0</v>
      </c>
      <c r="S1924" s="5">
        <v>0</v>
      </c>
      <c r="T1924" s="6">
        <v>0</v>
      </c>
      <c r="U1924" s="5">
        <v>0</v>
      </c>
      <c r="V1924" s="6">
        <v>0</v>
      </c>
      <c r="W1924" s="5">
        <v>0</v>
      </c>
      <c r="X1924" s="6">
        <v>0</v>
      </c>
      <c r="Y1924" s="5">
        <v>0</v>
      </c>
      <c r="Z1924" s="6">
        <v>0</v>
      </c>
      <c r="AA1924" s="5">
        <v>0</v>
      </c>
      <c r="AB1924" s="6">
        <v>0</v>
      </c>
      <c r="AC1924" s="5">
        <v>0</v>
      </c>
      <c r="AD1924" s="6">
        <v>0</v>
      </c>
      <c r="AE1924" s="5">
        <v>0</v>
      </c>
      <c r="AF1924" s="6">
        <v>0</v>
      </c>
    </row>
    <row r="1925" spans="2:32" x14ac:dyDescent="0.35">
      <c r="B1925" s="1" t="s">
        <v>839</v>
      </c>
      <c r="C1925" s="5">
        <v>1.059E-2</v>
      </c>
      <c r="D1925" s="6">
        <v>3.7509999999999999</v>
      </c>
      <c r="E1925" s="5">
        <v>0</v>
      </c>
      <c r="F1925" s="6">
        <v>0</v>
      </c>
      <c r="G1925" s="5">
        <v>0</v>
      </c>
      <c r="H1925" s="6">
        <v>0</v>
      </c>
      <c r="I1925" s="5">
        <v>0</v>
      </c>
      <c r="J1925" s="6">
        <v>0</v>
      </c>
      <c r="K1925" s="5">
        <v>3.6650000000000002E-2</v>
      </c>
      <c r="L1925" s="6">
        <v>0.83699999999999997</v>
      </c>
      <c r="M1925" s="5">
        <v>0</v>
      </c>
      <c r="N1925" s="6">
        <v>0</v>
      </c>
      <c r="O1925" s="5">
        <v>0</v>
      </c>
      <c r="P1925" s="6">
        <v>0</v>
      </c>
      <c r="Q1925" s="5">
        <v>0</v>
      </c>
      <c r="R1925" s="6">
        <v>0</v>
      </c>
      <c r="S1925" s="5">
        <v>0</v>
      </c>
      <c r="T1925" s="6">
        <v>0</v>
      </c>
      <c r="U1925" s="5">
        <v>0</v>
      </c>
      <c r="V1925" s="6">
        <v>0</v>
      </c>
      <c r="W1925" s="5">
        <v>0</v>
      </c>
      <c r="X1925" s="6">
        <v>0</v>
      </c>
      <c r="Y1925" s="5">
        <v>0</v>
      </c>
      <c r="Z1925" s="6">
        <v>0</v>
      </c>
      <c r="AA1925" s="5">
        <v>7.2770000000000001E-2</v>
      </c>
      <c r="AB1925" s="6">
        <v>2.9129999999999998</v>
      </c>
      <c r="AC1925" s="5">
        <v>0</v>
      </c>
      <c r="AD1925" s="6">
        <v>0</v>
      </c>
      <c r="AE1925" s="5">
        <v>0</v>
      </c>
      <c r="AF1925" s="6">
        <v>0</v>
      </c>
    </row>
    <row r="1926" spans="2:32" x14ac:dyDescent="0.35">
      <c r="B1926" s="1" t="s">
        <v>840</v>
      </c>
      <c r="C1926" s="5">
        <v>0</v>
      </c>
      <c r="D1926" s="6">
        <v>0</v>
      </c>
      <c r="E1926" s="5">
        <v>0</v>
      </c>
      <c r="F1926" s="6">
        <v>0</v>
      </c>
      <c r="G1926" s="5">
        <v>0</v>
      </c>
      <c r="H1926" s="6">
        <v>0</v>
      </c>
      <c r="I1926" s="5">
        <v>0</v>
      </c>
      <c r="J1926" s="6">
        <v>0</v>
      </c>
      <c r="K1926" s="5">
        <v>0</v>
      </c>
      <c r="L1926" s="6">
        <v>0</v>
      </c>
      <c r="M1926" s="5">
        <v>0</v>
      </c>
      <c r="N1926" s="6">
        <v>0</v>
      </c>
      <c r="O1926" s="5">
        <v>0</v>
      </c>
      <c r="P1926" s="6">
        <v>0</v>
      </c>
      <c r="Q1926" s="5">
        <v>0</v>
      </c>
      <c r="R1926" s="6">
        <v>0</v>
      </c>
      <c r="S1926" s="5">
        <v>0</v>
      </c>
      <c r="T1926" s="6">
        <v>0</v>
      </c>
      <c r="U1926" s="5">
        <v>0</v>
      </c>
      <c r="V1926" s="6">
        <v>0</v>
      </c>
      <c r="W1926" s="5">
        <v>0</v>
      </c>
      <c r="X1926" s="6">
        <v>0</v>
      </c>
      <c r="Y1926" s="5">
        <v>0</v>
      </c>
      <c r="Z1926" s="6">
        <v>0</v>
      </c>
      <c r="AA1926" s="5">
        <v>0</v>
      </c>
      <c r="AB1926" s="6">
        <v>0</v>
      </c>
      <c r="AC1926" s="5">
        <v>0</v>
      </c>
      <c r="AD1926" s="6">
        <v>0</v>
      </c>
      <c r="AE1926" s="5">
        <v>0</v>
      </c>
      <c r="AF1926" s="6">
        <v>0</v>
      </c>
    </row>
    <row r="1927" spans="2:32" x14ac:dyDescent="0.35">
      <c r="B1927" s="1" t="s">
        <v>841</v>
      </c>
      <c r="C1927" s="5">
        <v>9.4999999999999998E-3</v>
      </c>
      <c r="D1927" s="6">
        <v>3.3639999999999999</v>
      </c>
      <c r="E1927" s="5">
        <v>0</v>
      </c>
      <c r="F1927" s="6">
        <v>0</v>
      </c>
      <c r="G1927" s="5">
        <v>0</v>
      </c>
      <c r="H1927" s="6">
        <v>0</v>
      </c>
      <c r="I1927" s="5">
        <v>0</v>
      </c>
      <c r="J1927" s="6">
        <v>0</v>
      </c>
      <c r="K1927" s="5">
        <v>0</v>
      </c>
      <c r="L1927" s="6">
        <v>0</v>
      </c>
      <c r="M1927" s="5">
        <v>0</v>
      </c>
      <c r="N1927" s="6">
        <v>0</v>
      </c>
      <c r="O1927" s="5">
        <v>0</v>
      </c>
      <c r="P1927" s="6">
        <v>0</v>
      </c>
      <c r="Q1927" s="5">
        <v>0</v>
      </c>
      <c r="R1927" s="6">
        <v>0</v>
      </c>
      <c r="S1927" s="5">
        <v>0</v>
      </c>
      <c r="T1927" s="6">
        <v>0</v>
      </c>
      <c r="U1927" s="5">
        <v>0</v>
      </c>
      <c r="V1927" s="6">
        <v>0</v>
      </c>
      <c r="W1927" s="5">
        <v>0</v>
      </c>
      <c r="X1927" s="6">
        <v>0</v>
      </c>
      <c r="Y1927" s="5">
        <v>0</v>
      </c>
      <c r="Z1927" s="6">
        <v>0</v>
      </c>
      <c r="AA1927" s="5">
        <v>0</v>
      </c>
      <c r="AB1927" s="6">
        <v>0</v>
      </c>
      <c r="AC1927" s="5">
        <v>6.0069999999999998E-2</v>
      </c>
      <c r="AD1927" s="6">
        <v>3.3639999999999999</v>
      </c>
      <c r="AE1927" s="5">
        <v>0</v>
      </c>
      <c r="AF1927" s="6">
        <v>0</v>
      </c>
    </row>
    <row r="1928" spans="2:32" x14ac:dyDescent="0.35">
      <c r="B1928" s="1" t="s">
        <v>842</v>
      </c>
      <c r="C1928" s="5">
        <v>1.6000000000000001E-3</v>
      </c>
      <c r="D1928" s="6">
        <v>0.56799999999999995</v>
      </c>
      <c r="E1928" s="5">
        <v>0</v>
      </c>
      <c r="F1928" s="6">
        <v>0</v>
      </c>
      <c r="G1928" s="5">
        <v>0</v>
      </c>
      <c r="H1928" s="6">
        <v>0</v>
      </c>
      <c r="I1928" s="5">
        <v>0</v>
      </c>
      <c r="J1928" s="6">
        <v>0</v>
      </c>
      <c r="K1928" s="5">
        <v>0</v>
      </c>
      <c r="L1928" s="6">
        <v>0</v>
      </c>
      <c r="M1928" s="5">
        <v>0</v>
      </c>
      <c r="N1928" s="6">
        <v>0</v>
      </c>
      <c r="O1928" s="5">
        <v>0</v>
      </c>
      <c r="P1928" s="6">
        <v>0</v>
      </c>
      <c r="Q1928" s="5">
        <v>0</v>
      </c>
      <c r="R1928" s="6">
        <v>0</v>
      </c>
      <c r="S1928" s="5">
        <v>0</v>
      </c>
      <c r="T1928" s="6">
        <v>0</v>
      </c>
      <c r="U1928" s="5">
        <v>0</v>
      </c>
      <c r="V1928" s="6">
        <v>0</v>
      </c>
      <c r="W1928" s="5">
        <v>0</v>
      </c>
      <c r="X1928" s="6">
        <v>0</v>
      </c>
      <c r="Y1928" s="5">
        <v>2.0119999999999999E-2</v>
      </c>
      <c r="Z1928" s="6">
        <v>0.56799999999999995</v>
      </c>
      <c r="AA1928" s="5">
        <v>0</v>
      </c>
      <c r="AB1928" s="6">
        <v>0</v>
      </c>
      <c r="AC1928" s="5">
        <v>0</v>
      </c>
      <c r="AD1928" s="6">
        <v>0</v>
      </c>
      <c r="AE1928" s="5">
        <v>0</v>
      </c>
      <c r="AF1928" s="6">
        <v>0</v>
      </c>
    </row>
    <row r="1929" spans="2:32" x14ac:dyDescent="0.35">
      <c r="B1929" s="2" t="s">
        <v>393</v>
      </c>
    </row>
    <row r="1930" spans="2:32" x14ac:dyDescent="0.35">
      <c r="B1930" s="1" t="s">
        <v>394</v>
      </c>
      <c r="C1930" s="5">
        <v>0</v>
      </c>
      <c r="D1930" s="6">
        <v>0</v>
      </c>
      <c r="E1930" s="5">
        <v>0</v>
      </c>
      <c r="F1930" s="6">
        <v>0</v>
      </c>
      <c r="G1930" s="5">
        <v>0</v>
      </c>
      <c r="H1930" s="6">
        <v>0</v>
      </c>
      <c r="I1930" s="5">
        <v>0</v>
      </c>
      <c r="J1930" s="6">
        <v>0</v>
      </c>
      <c r="K1930" s="5">
        <v>0</v>
      </c>
      <c r="L1930" s="6">
        <v>0</v>
      </c>
      <c r="M1930" s="5">
        <v>0</v>
      </c>
      <c r="N1930" s="6">
        <v>0</v>
      </c>
      <c r="O1930" s="5">
        <v>0</v>
      </c>
      <c r="P1930" s="6">
        <v>0</v>
      </c>
      <c r="Q1930" s="5">
        <v>0</v>
      </c>
      <c r="R1930" s="6">
        <v>0</v>
      </c>
      <c r="S1930" s="5">
        <v>0</v>
      </c>
      <c r="T1930" s="6">
        <v>0</v>
      </c>
      <c r="U1930" s="5">
        <v>0</v>
      </c>
      <c r="V1930" s="6">
        <v>0</v>
      </c>
      <c r="W1930" s="5">
        <v>0</v>
      </c>
      <c r="X1930" s="6">
        <v>0</v>
      </c>
      <c r="Y1930" s="5">
        <v>0</v>
      </c>
      <c r="Z1930" s="6">
        <v>0</v>
      </c>
      <c r="AA1930" s="5">
        <v>0</v>
      </c>
      <c r="AB1930" s="6">
        <v>0</v>
      </c>
      <c r="AC1930" s="5">
        <v>0</v>
      </c>
      <c r="AD1930" s="6">
        <v>0</v>
      </c>
      <c r="AE1930" s="5">
        <v>0</v>
      </c>
      <c r="AF1930" s="6">
        <v>0</v>
      </c>
    </row>
    <row r="1931" spans="2:32" x14ac:dyDescent="0.35">
      <c r="B1931" s="1" t="s">
        <v>843</v>
      </c>
      <c r="C1931" s="5">
        <v>0</v>
      </c>
      <c r="D1931" s="6">
        <v>0</v>
      </c>
      <c r="E1931" s="5">
        <v>0</v>
      </c>
      <c r="F1931" s="6">
        <v>0</v>
      </c>
      <c r="G1931" s="5">
        <v>0</v>
      </c>
      <c r="H1931" s="6">
        <v>0</v>
      </c>
      <c r="I1931" s="5">
        <v>0</v>
      </c>
      <c r="J1931" s="6">
        <v>0</v>
      </c>
      <c r="K1931" s="5">
        <v>0</v>
      </c>
      <c r="L1931" s="6">
        <v>0</v>
      </c>
      <c r="M1931" s="5">
        <v>0</v>
      </c>
      <c r="N1931" s="6">
        <v>0</v>
      </c>
      <c r="O1931" s="5">
        <v>0</v>
      </c>
      <c r="P1931" s="6">
        <v>0</v>
      </c>
      <c r="Q1931" s="5">
        <v>0</v>
      </c>
      <c r="R1931" s="6">
        <v>0</v>
      </c>
      <c r="S1931" s="5">
        <v>0</v>
      </c>
      <c r="T1931" s="6">
        <v>0</v>
      </c>
      <c r="U1931" s="5">
        <v>0</v>
      </c>
      <c r="V1931" s="6">
        <v>0</v>
      </c>
      <c r="W1931" s="5">
        <v>0</v>
      </c>
      <c r="X1931" s="6">
        <v>0</v>
      </c>
      <c r="Y1931" s="5">
        <v>0</v>
      </c>
      <c r="Z1931" s="6">
        <v>0</v>
      </c>
      <c r="AA1931" s="5">
        <v>0</v>
      </c>
      <c r="AB1931" s="6">
        <v>0</v>
      </c>
      <c r="AC1931" s="5">
        <v>0</v>
      </c>
      <c r="AD1931" s="6">
        <v>0</v>
      </c>
      <c r="AE1931" s="5">
        <v>0</v>
      </c>
      <c r="AF1931" s="6">
        <v>0</v>
      </c>
    </row>
    <row r="1932" spans="2:32" x14ac:dyDescent="0.35">
      <c r="B1932" s="1" t="s">
        <v>395</v>
      </c>
      <c r="C1932" s="5">
        <v>0</v>
      </c>
      <c r="D1932" s="6">
        <v>0</v>
      </c>
      <c r="E1932" s="5">
        <v>0</v>
      </c>
      <c r="F1932" s="6">
        <v>0</v>
      </c>
      <c r="G1932" s="5">
        <v>0</v>
      </c>
      <c r="H1932" s="6">
        <v>0</v>
      </c>
      <c r="I1932" s="5">
        <v>0</v>
      </c>
      <c r="J1932" s="6">
        <v>0</v>
      </c>
      <c r="K1932" s="5">
        <v>0</v>
      </c>
      <c r="L1932" s="6">
        <v>0</v>
      </c>
      <c r="M1932" s="5">
        <v>0</v>
      </c>
      <c r="N1932" s="6">
        <v>0</v>
      </c>
      <c r="O1932" s="5">
        <v>0</v>
      </c>
      <c r="P1932" s="6">
        <v>0</v>
      </c>
      <c r="Q1932" s="5">
        <v>0</v>
      </c>
      <c r="R1932" s="6">
        <v>0</v>
      </c>
      <c r="S1932" s="5">
        <v>0</v>
      </c>
      <c r="T1932" s="6">
        <v>0</v>
      </c>
      <c r="U1932" s="5">
        <v>0</v>
      </c>
      <c r="V1932" s="6">
        <v>0</v>
      </c>
      <c r="W1932" s="5">
        <v>0</v>
      </c>
      <c r="X1932" s="6">
        <v>0</v>
      </c>
      <c r="Y1932" s="5">
        <v>0</v>
      </c>
      <c r="Z1932" s="6">
        <v>0</v>
      </c>
      <c r="AA1932" s="5">
        <v>0</v>
      </c>
      <c r="AB1932" s="6">
        <v>0</v>
      </c>
      <c r="AC1932" s="5">
        <v>0</v>
      </c>
      <c r="AD1932" s="6">
        <v>0</v>
      </c>
      <c r="AE1932" s="5">
        <v>0</v>
      </c>
      <c r="AF1932" s="6">
        <v>0</v>
      </c>
    </row>
    <row r="1933" spans="2:32" x14ac:dyDescent="0.35">
      <c r="B1933" s="1" t="s">
        <v>396</v>
      </c>
      <c r="C1933" s="5">
        <v>0</v>
      </c>
      <c r="D1933" s="6">
        <v>0</v>
      </c>
      <c r="E1933" s="5">
        <v>0</v>
      </c>
      <c r="F1933" s="6">
        <v>0</v>
      </c>
      <c r="G1933" s="5">
        <v>0</v>
      </c>
      <c r="H1933" s="6">
        <v>0</v>
      </c>
      <c r="I1933" s="5">
        <v>0</v>
      </c>
      <c r="J1933" s="6">
        <v>0</v>
      </c>
      <c r="K1933" s="5">
        <v>0</v>
      </c>
      <c r="L1933" s="6">
        <v>0</v>
      </c>
      <c r="M1933" s="5">
        <v>0</v>
      </c>
      <c r="N1933" s="6">
        <v>0</v>
      </c>
      <c r="O1933" s="5">
        <v>0</v>
      </c>
      <c r="P1933" s="6">
        <v>0</v>
      </c>
      <c r="Q1933" s="5">
        <v>0</v>
      </c>
      <c r="R1933" s="6">
        <v>0</v>
      </c>
      <c r="S1933" s="5">
        <v>0</v>
      </c>
      <c r="T1933" s="6">
        <v>0</v>
      </c>
      <c r="U1933" s="5">
        <v>0</v>
      </c>
      <c r="V1933" s="6">
        <v>0</v>
      </c>
      <c r="W1933" s="5">
        <v>0</v>
      </c>
      <c r="X1933" s="6">
        <v>0</v>
      </c>
      <c r="Y1933" s="5">
        <v>0</v>
      </c>
      <c r="Z1933" s="6">
        <v>0</v>
      </c>
      <c r="AA1933" s="5">
        <v>0</v>
      </c>
      <c r="AB1933" s="6">
        <v>0</v>
      </c>
      <c r="AC1933" s="5">
        <v>0</v>
      </c>
      <c r="AD1933" s="6">
        <v>0</v>
      </c>
      <c r="AE1933" s="5">
        <v>0</v>
      </c>
      <c r="AF1933" s="6">
        <v>0</v>
      </c>
    </row>
    <row r="1934" spans="2:32" x14ac:dyDescent="0.35">
      <c r="B1934" s="1" t="s">
        <v>397</v>
      </c>
      <c r="C1934" s="5">
        <v>0</v>
      </c>
      <c r="D1934" s="6">
        <v>0</v>
      </c>
      <c r="E1934" s="5">
        <v>0</v>
      </c>
      <c r="F1934" s="6">
        <v>0</v>
      </c>
      <c r="G1934" s="5">
        <v>0</v>
      </c>
      <c r="H1934" s="6">
        <v>0</v>
      </c>
      <c r="I1934" s="5">
        <v>0</v>
      </c>
      <c r="J1934" s="6">
        <v>0</v>
      </c>
      <c r="K1934" s="5">
        <v>0</v>
      </c>
      <c r="L1934" s="6">
        <v>0</v>
      </c>
      <c r="M1934" s="5">
        <v>0</v>
      </c>
      <c r="N1934" s="6">
        <v>0</v>
      </c>
      <c r="O1934" s="5">
        <v>0</v>
      </c>
      <c r="P1934" s="6">
        <v>0</v>
      </c>
      <c r="Q1934" s="5">
        <v>0</v>
      </c>
      <c r="R1934" s="6">
        <v>0</v>
      </c>
      <c r="S1934" s="5">
        <v>0</v>
      </c>
      <c r="T1934" s="6">
        <v>0</v>
      </c>
      <c r="U1934" s="5">
        <v>0</v>
      </c>
      <c r="V1934" s="6">
        <v>0</v>
      </c>
      <c r="W1934" s="5">
        <v>0</v>
      </c>
      <c r="X1934" s="6">
        <v>0</v>
      </c>
      <c r="Y1934" s="5">
        <v>0</v>
      </c>
      <c r="Z1934" s="6">
        <v>0</v>
      </c>
      <c r="AA1934" s="5">
        <v>0</v>
      </c>
      <c r="AB1934" s="6">
        <v>0</v>
      </c>
      <c r="AC1934" s="5">
        <v>0</v>
      </c>
      <c r="AD1934" s="6">
        <v>0</v>
      </c>
      <c r="AE1934" s="5">
        <v>0</v>
      </c>
      <c r="AF1934" s="6">
        <v>0</v>
      </c>
    </row>
    <row r="1936" spans="2:32" x14ac:dyDescent="0.35">
      <c r="B1936" s="2" t="s">
        <v>398</v>
      </c>
      <c r="D1936" s="3">
        <v>354.25799999999998</v>
      </c>
      <c r="F1936" s="3">
        <v>18.315000000000001</v>
      </c>
      <c r="H1936" s="3">
        <v>25.991</v>
      </c>
      <c r="J1936" s="3">
        <v>21.263000000000002</v>
      </c>
      <c r="L1936" s="3">
        <v>22.835000000000001</v>
      </c>
      <c r="N1936" s="3">
        <v>14.926</v>
      </c>
      <c r="P1936" s="3">
        <v>13.894</v>
      </c>
      <c r="R1936" s="3">
        <v>15.326000000000001</v>
      </c>
      <c r="T1936" s="3">
        <v>39.695</v>
      </c>
      <c r="V1936" s="3">
        <v>20.664000000000001</v>
      </c>
      <c r="X1936" s="3">
        <v>4.7930000000000001</v>
      </c>
      <c r="Z1936" s="3">
        <v>28.231000000000002</v>
      </c>
      <c r="AB1936" s="3">
        <v>40.029000000000003</v>
      </c>
      <c r="AD1936" s="3">
        <v>55.997</v>
      </c>
      <c r="AF1936" s="3">
        <v>32.298000000000002</v>
      </c>
    </row>
    <row r="1937" spans="1:32" x14ac:dyDescent="0.35">
      <c r="B1937" s="2" t="s">
        <v>399</v>
      </c>
      <c r="D1937" s="3">
        <v>422</v>
      </c>
      <c r="F1937" s="3">
        <v>31</v>
      </c>
      <c r="H1937" s="3">
        <v>25</v>
      </c>
      <c r="J1937" s="3">
        <v>37</v>
      </c>
      <c r="L1937" s="3">
        <v>27</v>
      </c>
      <c r="N1937" s="3">
        <v>31</v>
      </c>
      <c r="P1937" s="3">
        <v>32</v>
      </c>
      <c r="R1937" s="3">
        <v>31</v>
      </c>
      <c r="T1937" s="3">
        <v>29</v>
      </c>
      <c r="V1937" s="3">
        <v>42</v>
      </c>
      <c r="X1937" s="3">
        <v>29</v>
      </c>
      <c r="Z1937" s="3">
        <v>26</v>
      </c>
      <c r="AB1937" s="3">
        <v>25</v>
      </c>
      <c r="AD1937" s="3">
        <v>29</v>
      </c>
      <c r="AF1937" s="3">
        <v>28</v>
      </c>
    </row>
    <row r="1939" spans="1:32" x14ac:dyDescent="0.35">
      <c r="A1939" s="3" t="s">
        <v>846</v>
      </c>
      <c r="B1939" s="2" t="s">
        <v>847</v>
      </c>
    </row>
    <row r="1940" spans="1:32" x14ac:dyDescent="0.35">
      <c r="B1940" s="4" t="s">
        <v>18</v>
      </c>
    </row>
    <row r="1942" spans="1:32" x14ac:dyDescent="0.35">
      <c r="B1942" s="2" t="s">
        <v>1</v>
      </c>
    </row>
    <row r="1943" spans="1:32" x14ac:dyDescent="0.35">
      <c r="B1943" s="1" t="s">
        <v>19</v>
      </c>
      <c r="C1943" s="5">
        <v>9.7999999999999997E-4</v>
      </c>
      <c r="D1943" s="6">
        <v>0.63700000000000001</v>
      </c>
      <c r="E1943" s="5">
        <v>1.9609999999999999E-2</v>
      </c>
      <c r="F1943" s="6">
        <v>0.63700000000000001</v>
      </c>
      <c r="G1943" s="5">
        <v>0</v>
      </c>
      <c r="H1943" s="6">
        <v>0</v>
      </c>
      <c r="I1943" s="5">
        <v>0</v>
      </c>
      <c r="J1943" s="6">
        <v>0</v>
      </c>
      <c r="K1943" s="5">
        <v>0</v>
      </c>
      <c r="L1943" s="6">
        <v>0</v>
      </c>
      <c r="M1943" s="5">
        <v>0</v>
      </c>
      <c r="N1943" s="6">
        <v>0</v>
      </c>
      <c r="O1943" s="5">
        <v>0</v>
      </c>
      <c r="P1943" s="6">
        <v>0</v>
      </c>
      <c r="Q1943" s="5">
        <v>0</v>
      </c>
      <c r="R1943" s="6">
        <v>0</v>
      </c>
      <c r="S1943" s="5">
        <v>0</v>
      </c>
      <c r="T1943" s="6">
        <v>0</v>
      </c>
      <c r="U1943" s="5">
        <v>0</v>
      </c>
      <c r="V1943" s="6">
        <v>0</v>
      </c>
      <c r="W1943" s="5">
        <v>0</v>
      </c>
      <c r="X1943" s="6">
        <v>0</v>
      </c>
      <c r="Y1943" s="5">
        <v>0</v>
      </c>
      <c r="Z1943" s="6">
        <v>0</v>
      </c>
      <c r="AA1943" s="5">
        <v>0</v>
      </c>
      <c r="AB1943" s="6">
        <v>0</v>
      </c>
      <c r="AC1943" s="5">
        <v>0</v>
      </c>
      <c r="AD1943" s="6">
        <v>0</v>
      </c>
      <c r="AE1943" s="5">
        <v>0</v>
      </c>
      <c r="AF1943" s="6">
        <v>0</v>
      </c>
    </row>
    <row r="1944" spans="1:32" x14ac:dyDescent="0.35">
      <c r="B1944" s="1" t="s">
        <v>20</v>
      </c>
      <c r="C1944" s="5">
        <v>2.4799999999999999E-2</v>
      </c>
      <c r="D1944" s="6">
        <v>16.041</v>
      </c>
      <c r="E1944" s="5">
        <v>4.9910000000000003E-2</v>
      </c>
      <c r="F1944" s="6">
        <v>1.621</v>
      </c>
      <c r="G1944" s="5">
        <v>3.8289999999999998E-2</v>
      </c>
      <c r="H1944" s="6">
        <v>2.0779999999999998</v>
      </c>
      <c r="I1944" s="5">
        <v>0</v>
      </c>
      <c r="J1944" s="6">
        <v>0</v>
      </c>
      <c r="K1944" s="5">
        <v>0.10238</v>
      </c>
      <c r="L1944" s="6">
        <v>2.8130000000000002</v>
      </c>
      <c r="M1944" s="5">
        <v>2.3290000000000002E-2</v>
      </c>
      <c r="N1944" s="6">
        <v>0.64800000000000002</v>
      </c>
      <c r="O1944" s="5">
        <v>4.9750000000000003E-2</v>
      </c>
      <c r="P1944" s="6">
        <v>1.083</v>
      </c>
      <c r="Q1944" s="5">
        <v>3.8039999999999997E-2</v>
      </c>
      <c r="R1944" s="6">
        <v>1.143</v>
      </c>
      <c r="S1944" s="5">
        <v>2.946E-2</v>
      </c>
      <c r="T1944" s="6">
        <v>2.1309999999999998</v>
      </c>
      <c r="U1944" s="5">
        <v>0</v>
      </c>
      <c r="V1944" s="6">
        <v>0</v>
      </c>
      <c r="W1944" s="5">
        <v>0</v>
      </c>
      <c r="X1944" s="6">
        <v>0</v>
      </c>
      <c r="Y1944" s="5">
        <v>0</v>
      </c>
      <c r="Z1944" s="6">
        <v>0</v>
      </c>
      <c r="AA1944" s="5">
        <v>0</v>
      </c>
      <c r="AB1944" s="6">
        <v>0</v>
      </c>
      <c r="AC1944" s="5">
        <v>4.2810000000000001E-2</v>
      </c>
      <c r="AD1944" s="6">
        <v>4.524</v>
      </c>
      <c r="AE1944" s="5">
        <v>0</v>
      </c>
      <c r="AF1944" s="6">
        <v>0</v>
      </c>
    </row>
    <row r="1945" spans="1:32" x14ac:dyDescent="0.35">
      <c r="B1945" s="1" t="s">
        <v>21</v>
      </c>
      <c r="C1945" s="5">
        <v>4.4799999999999996E-3</v>
      </c>
      <c r="D1945" s="6">
        <v>2.8959999999999999</v>
      </c>
      <c r="E1945" s="5">
        <v>0</v>
      </c>
      <c r="F1945" s="6">
        <v>0</v>
      </c>
      <c r="G1945" s="5">
        <v>0</v>
      </c>
      <c r="H1945" s="6">
        <v>0</v>
      </c>
      <c r="I1945" s="5">
        <v>0</v>
      </c>
      <c r="J1945" s="6">
        <v>0</v>
      </c>
      <c r="K1945" s="5">
        <v>0</v>
      </c>
      <c r="L1945" s="6">
        <v>0</v>
      </c>
      <c r="M1945" s="5">
        <v>0</v>
      </c>
      <c r="N1945" s="6">
        <v>0</v>
      </c>
      <c r="O1945" s="5">
        <v>0</v>
      </c>
      <c r="P1945" s="6">
        <v>0</v>
      </c>
      <c r="Q1945" s="5">
        <v>0</v>
      </c>
      <c r="R1945" s="6">
        <v>0</v>
      </c>
      <c r="S1945" s="5">
        <v>4.0030000000000003E-2</v>
      </c>
      <c r="T1945" s="6">
        <v>2.8959999999999999</v>
      </c>
      <c r="U1945" s="5">
        <v>0</v>
      </c>
      <c r="V1945" s="6">
        <v>0</v>
      </c>
      <c r="W1945" s="5">
        <v>0</v>
      </c>
      <c r="X1945" s="6">
        <v>0</v>
      </c>
      <c r="Y1945" s="5">
        <v>0</v>
      </c>
      <c r="Z1945" s="6">
        <v>0</v>
      </c>
      <c r="AA1945" s="5">
        <v>0</v>
      </c>
      <c r="AB1945" s="6">
        <v>0</v>
      </c>
      <c r="AC1945" s="5">
        <v>0</v>
      </c>
      <c r="AD1945" s="6">
        <v>0</v>
      </c>
      <c r="AE1945" s="5">
        <v>0</v>
      </c>
      <c r="AF1945" s="6">
        <v>0</v>
      </c>
    </row>
    <row r="1946" spans="1:32" x14ac:dyDescent="0.35">
      <c r="B1946" s="1" t="s">
        <v>499</v>
      </c>
      <c r="C1946" s="5">
        <v>2.085E-2</v>
      </c>
      <c r="D1946" s="6">
        <v>13.484999999999999</v>
      </c>
      <c r="E1946" s="5">
        <v>0.17963999999999999</v>
      </c>
      <c r="F1946" s="6">
        <v>5.835</v>
      </c>
      <c r="G1946" s="5">
        <v>6.5799999999999997E-2</v>
      </c>
      <c r="H1946" s="6">
        <v>3.5710000000000002</v>
      </c>
      <c r="I1946" s="5">
        <v>0</v>
      </c>
      <c r="J1946" s="6">
        <v>0</v>
      </c>
      <c r="K1946" s="5">
        <v>3.0460000000000001E-2</v>
      </c>
      <c r="L1946" s="6">
        <v>0.83699999999999997</v>
      </c>
      <c r="M1946" s="5">
        <v>0</v>
      </c>
      <c r="N1946" s="6">
        <v>0</v>
      </c>
      <c r="O1946" s="5">
        <v>0</v>
      </c>
      <c r="P1946" s="6">
        <v>0</v>
      </c>
      <c r="Q1946" s="5">
        <v>0</v>
      </c>
      <c r="R1946" s="6">
        <v>0</v>
      </c>
      <c r="S1946" s="5">
        <v>0</v>
      </c>
      <c r="T1946" s="6">
        <v>0</v>
      </c>
      <c r="U1946" s="5">
        <v>9.5089999999999994E-2</v>
      </c>
      <c r="V1946" s="6">
        <v>3.12</v>
      </c>
      <c r="W1946" s="5">
        <v>1.0869999999999999E-2</v>
      </c>
      <c r="X1946" s="6">
        <v>0.121</v>
      </c>
      <c r="Y1946" s="5">
        <v>0</v>
      </c>
      <c r="Z1946" s="6">
        <v>0</v>
      </c>
      <c r="AA1946" s="5">
        <v>0</v>
      </c>
      <c r="AB1946" s="6">
        <v>0</v>
      </c>
      <c r="AC1946" s="5">
        <v>0</v>
      </c>
      <c r="AD1946" s="6">
        <v>0</v>
      </c>
      <c r="AE1946" s="5">
        <v>0</v>
      </c>
      <c r="AF1946" s="6">
        <v>0</v>
      </c>
    </row>
    <row r="1947" spans="1:32" x14ac:dyDescent="0.35">
      <c r="B1947" s="1" t="s">
        <v>500</v>
      </c>
      <c r="C1947" s="5">
        <v>9.7800000000000005E-3</v>
      </c>
      <c r="D1947" s="6">
        <v>6.3289999999999997</v>
      </c>
      <c r="E1947" s="5">
        <v>9.9129999999999996E-2</v>
      </c>
      <c r="F1947" s="6">
        <v>3.22</v>
      </c>
      <c r="G1947" s="5">
        <v>1.9769999999999999E-2</v>
      </c>
      <c r="H1947" s="6">
        <v>1.073</v>
      </c>
      <c r="I1947" s="5">
        <v>2.0789999999999999E-2</v>
      </c>
      <c r="J1947" s="6">
        <v>0.51100000000000001</v>
      </c>
      <c r="K1947" s="5">
        <v>0</v>
      </c>
      <c r="L1947" s="6">
        <v>0</v>
      </c>
      <c r="M1947" s="5">
        <v>0</v>
      </c>
      <c r="N1947" s="6">
        <v>0</v>
      </c>
      <c r="O1947" s="5">
        <v>0</v>
      </c>
      <c r="P1947" s="6">
        <v>0</v>
      </c>
      <c r="Q1947" s="5">
        <v>3.5040000000000002E-2</v>
      </c>
      <c r="R1947" s="6">
        <v>1.0529999999999999</v>
      </c>
      <c r="S1947" s="5">
        <v>0</v>
      </c>
      <c r="T1947" s="6">
        <v>0</v>
      </c>
      <c r="U1947" s="5">
        <v>0</v>
      </c>
      <c r="V1947" s="6">
        <v>0</v>
      </c>
      <c r="W1947" s="5">
        <v>0</v>
      </c>
      <c r="X1947" s="6">
        <v>0</v>
      </c>
      <c r="Y1947" s="5">
        <v>0</v>
      </c>
      <c r="Z1947" s="6">
        <v>0</v>
      </c>
      <c r="AA1947" s="5">
        <v>0</v>
      </c>
      <c r="AB1947" s="6">
        <v>0</v>
      </c>
      <c r="AC1947" s="5">
        <v>0</v>
      </c>
      <c r="AD1947" s="6">
        <v>0</v>
      </c>
      <c r="AE1947" s="5">
        <v>7.8300000000000002E-3</v>
      </c>
      <c r="AF1947" s="6">
        <v>0.47299999999999998</v>
      </c>
    </row>
    <row r="1948" spans="1:32" x14ac:dyDescent="0.35">
      <c r="B1948" s="1" t="s">
        <v>501</v>
      </c>
      <c r="C1948" s="5">
        <v>0</v>
      </c>
      <c r="D1948" s="6">
        <v>0</v>
      </c>
      <c r="E1948" s="5">
        <v>0</v>
      </c>
      <c r="F1948" s="6">
        <v>0</v>
      </c>
      <c r="G1948" s="5">
        <v>0</v>
      </c>
      <c r="H1948" s="6">
        <v>0</v>
      </c>
      <c r="I1948" s="5">
        <v>0</v>
      </c>
      <c r="J1948" s="6">
        <v>0</v>
      </c>
      <c r="K1948" s="5">
        <v>0</v>
      </c>
      <c r="L1948" s="6">
        <v>0</v>
      </c>
      <c r="M1948" s="5">
        <v>0</v>
      </c>
      <c r="N1948" s="6">
        <v>0</v>
      </c>
      <c r="O1948" s="5">
        <v>0</v>
      </c>
      <c r="P1948" s="6">
        <v>0</v>
      </c>
      <c r="Q1948" s="5">
        <v>0</v>
      </c>
      <c r="R1948" s="6">
        <v>0</v>
      </c>
      <c r="S1948" s="5">
        <v>0</v>
      </c>
      <c r="T1948" s="6">
        <v>0</v>
      </c>
      <c r="U1948" s="5">
        <v>0</v>
      </c>
      <c r="V1948" s="6">
        <v>0</v>
      </c>
      <c r="W1948" s="5">
        <v>0</v>
      </c>
      <c r="X1948" s="6">
        <v>0</v>
      </c>
      <c r="Y1948" s="5">
        <v>0</v>
      </c>
      <c r="Z1948" s="6">
        <v>0</v>
      </c>
      <c r="AA1948" s="5">
        <v>0</v>
      </c>
      <c r="AB1948" s="6">
        <v>0</v>
      </c>
      <c r="AC1948" s="5">
        <v>0</v>
      </c>
      <c r="AD1948" s="6">
        <v>0</v>
      </c>
      <c r="AE1948" s="5">
        <v>0</v>
      </c>
      <c r="AF1948" s="6">
        <v>0</v>
      </c>
    </row>
    <row r="1949" spans="1:32" x14ac:dyDescent="0.35">
      <c r="B1949" s="1" t="s">
        <v>502</v>
      </c>
      <c r="C1949" s="5">
        <v>7.0699999999999999E-3</v>
      </c>
      <c r="D1949" s="6">
        <v>4.5720000000000001</v>
      </c>
      <c r="E1949" s="5">
        <v>0</v>
      </c>
      <c r="F1949" s="6">
        <v>0</v>
      </c>
      <c r="G1949" s="5">
        <v>0</v>
      </c>
      <c r="H1949" s="6">
        <v>0</v>
      </c>
      <c r="I1949" s="5">
        <v>0</v>
      </c>
      <c r="J1949" s="6">
        <v>0</v>
      </c>
      <c r="K1949" s="5">
        <v>0</v>
      </c>
      <c r="L1949" s="6">
        <v>0</v>
      </c>
      <c r="M1949" s="5">
        <v>0</v>
      </c>
      <c r="N1949" s="6">
        <v>0</v>
      </c>
      <c r="O1949" s="5">
        <v>0</v>
      </c>
      <c r="P1949" s="6">
        <v>0</v>
      </c>
      <c r="Q1949" s="5">
        <v>0</v>
      </c>
      <c r="R1949" s="6">
        <v>0</v>
      </c>
      <c r="S1949" s="5">
        <v>0</v>
      </c>
      <c r="T1949" s="6">
        <v>0</v>
      </c>
      <c r="U1949" s="5">
        <v>0</v>
      </c>
      <c r="V1949" s="6">
        <v>0</v>
      </c>
      <c r="W1949" s="5">
        <v>0</v>
      </c>
      <c r="X1949" s="6">
        <v>0</v>
      </c>
      <c r="Y1949" s="5">
        <v>0</v>
      </c>
      <c r="Z1949" s="6">
        <v>0</v>
      </c>
      <c r="AA1949" s="5">
        <v>0</v>
      </c>
      <c r="AB1949" s="6">
        <v>0</v>
      </c>
      <c r="AC1949" s="5">
        <v>4.3270000000000003E-2</v>
      </c>
      <c r="AD1949" s="6">
        <v>4.5720000000000001</v>
      </c>
      <c r="AE1949" s="5">
        <v>0</v>
      </c>
      <c r="AF1949" s="6">
        <v>0</v>
      </c>
    </row>
    <row r="1950" spans="1:32" x14ac:dyDescent="0.35">
      <c r="B1950" s="1" t="s">
        <v>503</v>
      </c>
      <c r="C1950" s="5">
        <v>4.9099999999999998E-2</v>
      </c>
      <c r="D1950" s="6">
        <v>31.762</v>
      </c>
      <c r="E1950" s="5">
        <v>3.0290000000000001E-2</v>
      </c>
      <c r="F1950" s="6">
        <v>0.98399999999999999</v>
      </c>
      <c r="G1950" s="5">
        <v>0</v>
      </c>
      <c r="H1950" s="6">
        <v>0</v>
      </c>
      <c r="I1950" s="5">
        <v>9.425E-2</v>
      </c>
      <c r="J1950" s="6">
        <v>2.3159999999999998</v>
      </c>
      <c r="K1950" s="5">
        <v>8.0869999999999997E-2</v>
      </c>
      <c r="L1950" s="6">
        <v>2.222</v>
      </c>
      <c r="M1950" s="5">
        <v>7.17E-2</v>
      </c>
      <c r="N1950" s="6">
        <v>1.9950000000000001</v>
      </c>
      <c r="O1950" s="5">
        <v>3.5740000000000001E-2</v>
      </c>
      <c r="P1950" s="6">
        <v>0.77800000000000002</v>
      </c>
      <c r="Q1950" s="5">
        <v>7.6039999999999996E-2</v>
      </c>
      <c r="R1950" s="6">
        <v>2.2850000000000001</v>
      </c>
      <c r="S1950" s="5">
        <v>0</v>
      </c>
      <c r="T1950" s="6">
        <v>0</v>
      </c>
      <c r="U1950" s="5">
        <v>9.3289999999999998E-2</v>
      </c>
      <c r="V1950" s="6">
        <v>3.0609999999999999</v>
      </c>
      <c r="W1950" s="5">
        <v>0</v>
      </c>
      <c r="X1950" s="6">
        <v>0</v>
      </c>
      <c r="Y1950" s="5">
        <v>2.809E-2</v>
      </c>
      <c r="Z1950" s="6">
        <v>1.7030000000000001</v>
      </c>
      <c r="AA1950" s="5">
        <v>5.2760000000000001E-2</v>
      </c>
      <c r="AB1950" s="6">
        <v>4.5069999999999997</v>
      </c>
      <c r="AC1950" s="5">
        <v>7.3029999999999998E-2</v>
      </c>
      <c r="AD1950" s="6">
        <v>7.7169999999999996</v>
      </c>
      <c r="AE1950" s="5">
        <v>6.9389999999999993E-2</v>
      </c>
      <c r="AF1950" s="6">
        <v>4.194</v>
      </c>
    </row>
    <row r="1951" spans="1:32" x14ac:dyDescent="0.35">
      <c r="B1951" s="1" t="s">
        <v>29</v>
      </c>
      <c r="C1951" s="5">
        <v>0</v>
      </c>
      <c r="D1951" s="6">
        <v>0</v>
      </c>
      <c r="E1951" s="5">
        <v>0</v>
      </c>
      <c r="F1951" s="6">
        <v>0</v>
      </c>
      <c r="G1951" s="5">
        <v>0</v>
      </c>
      <c r="H1951" s="6">
        <v>0</v>
      </c>
      <c r="I1951" s="5">
        <v>0</v>
      </c>
      <c r="J1951" s="6">
        <v>0</v>
      </c>
      <c r="K1951" s="5">
        <v>0</v>
      </c>
      <c r="L1951" s="6">
        <v>0</v>
      </c>
      <c r="M1951" s="5">
        <v>0</v>
      </c>
      <c r="N1951" s="6">
        <v>0</v>
      </c>
      <c r="O1951" s="5">
        <v>0</v>
      </c>
      <c r="P1951" s="6">
        <v>0</v>
      </c>
      <c r="Q1951" s="5">
        <v>0</v>
      </c>
      <c r="R1951" s="6">
        <v>0</v>
      </c>
      <c r="S1951" s="5">
        <v>0</v>
      </c>
      <c r="T1951" s="6">
        <v>0</v>
      </c>
      <c r="U1951" s="5">
        <v>0</v>
      </c>
      <c r="V1951" s="6">
        <v>0</v>
      </c>
      <c r="W1951" s="5">
        <v>0</v>
      </c>
      <c r="X1951" s="6">
        <v>0</v>
      </c>
      <c r="Y1951" s="5">
        <v>0</v>
      </c>
      <c r="Z1951" s="6">
        <v>0</v>
      </c>
      <c r="AA1951" s="5">
        <v>0</v>
      </c>
      <c r="AB1951" s="6">
        <v>0</v>
      </c>
      <c r="AC1951" s="5">
        <v>0</v>
      </c>
      <c r="AD1951" s="6">
        <v>0</v>
      </c>
      <c r="AE1951" s="5">
        <v>0</v>
      </c>
      <c r="AF1951" s="6">
        <v>0</v>
      </c>
    </row>
    <row r="1952" spans="1:32" x14ac:dyDescent="0.35">
      <c r="B1952" s="1" t="s">
        <v>32</v>
      </c>
      <c r="C1952" s="5">
        <v>0</v>
      </c>
      <c r="D1952" s="6">
        <v>0</v>
      </c>
      <c r="E1952" s="5">
        <v>0</v>
      </c>
      <c r="F1952" s="6">
        <v>0</v>
      </c>
      <c r="G1952" s="5">
        <v>0</v>
      </c>
      <c r="H1952" s="6">
        <v>0</v>
      </c>
      <c r="I1952" s="5">
        <v>0</v>
      </c>
      <c r="J1952" s="6">
        <v>0</v>
      </c>
      <c r="K1952" s="5">
        <v>0</v>
      </c>
      <c r="L1952" s="6">
        <v>0</v>
      </c>
      <c r="M1952" s="5">
        <v>0</v>
      </c>
      <c r="N1952" s="6">
        <v>0</v>
      </c>
      <c r="O1952" s="5">
        <v>0</v>
      </c>
      <c r="P1952" s="6">
        <v>0</v>
      </c>
      <c r="Q1952" s="5">
        <v>0</v>
      </c>
      <c r="R1952" s="6">
        <v>0</v>
      </c>
      <c r="S1952" s="5">
        <v>0</v>
      </c>
      <c r="T1952" s="6">
        <v>0</v>
      </c>
      <c r="U1952" s="5">
        <v>0</v>
      </c>
      <c r="V1952" s="6">
        <v>0</v>
      </c>
      <c r="W1952" s="5">
        <v>0</v>
      </c>
      <c r="X1952" s="6">
        <v>0</v>
      </c>
      <c r="Y1952" s="5">
        <v>0</v>
      </c>
      <c r="Z1952" s="6">
        <v>0</v>
      </c>
      <c r="AA1952" s="5">
        <v>0</v>
      </c>
      <c r="AB1952" s="6">
        <v>0</v>
      </c>
      <c r="AC1952" s="5">
        <v>0</v>
      </c>
      <c r="AD1952" s="6">
        <v>0</v>
      </c>
      <c r="AE1952" s="5">
        <v>0</v>
      </c>
      <c r="AF1952" s="6">
        <v>0</v>
      </c>
    </row>
    <row r="1953" spans="2:32" x14ac:dyDescent="0.35">
      <c r="B1953" s="1" t="s">
        <v>504</v>
      </c>
      <c r="C1953" s="5">
        <v>3.62E-3</v>
      </c>
      <c r="D1953" s="6">
        <v>2.3420000000000001</v>
      </c>
      <c r="E1953" s="5">
        <v>3.0290000000000001E-2</v>
      </c>
      <c r="F1953" s="6">
        <v>0.98399999999999999</v>
      </c>
      <c r="G1953" s="5">
        <v>0</v>
      </c>
      <c r="H1953" s="6">
        <v>0</v>
      </c>
      <c r="I1953" s="5">
        <v>5.5259999999999997E-2</v>
      </c>
      <c r="J1953" s="6">
        <v>1.3580000000000001</v>
      </c>
      <c r="K1953" s="5">
        <v>0</v>
      </c>
      <c r="L1953" s="6">
        <v>0</v>
      </c>
      <c r="M1953" s="5">
        <v>0</v>
      </c>
      <c r="N1953" s="6">
        <v>0</v>
      </c>
      <c r="O1953" s="5">
        <v>0</v>
      </c>
      <c r="P1953" s="6">
        <v>0</v>
      </c>
      <c r="Q1953" s="5">
        <v>0</v>
      </c>
      <c r="R1953" s="6">
        <v>0</v>
      </c>
      <c r="S1953" s="5">
        <v>0</v>
      </c>
      <c r="T1953" s="6">
        <v>0</v>
      </c>
      <c r="U1953" s="5">
        <v>0</v>
      </c>
      <c r="V1953" s="6">
        <v>0</v>
      </c>
      <c r="W1953" s="5">
        <v>0</v>
      </c>
      <c r="X1953" s="6">
        <v>0</v>
      </c>
      <c r="Y1953" s="5">
        <v>0</v>
      </c>
      <c r="Z1953" s="6">
        <v>0</v>
      </c>
      <c r="AA1953" s="5">
        <v>0</v>
      </c>
      <c r="AB1953" s="6">
        <v>0</v>
      </c>
      <c r="AC1953" s="5">
        <v>0</v>
      </c>
      <c r="AD1953" s="6">
        <v>0</v>
      </c>
      <c r="AE1953" s="5">
        <v>0</v>
      </c>
      <c r="AF1953" s="6">
        <v>0</v>
      </c>
    </row>
    <row r="1954" spans="2:32" x14ac:dyDescent="0.35">
      <c r="B1954" s="1" t="s">
        <v>505</v>
      </c>
      <c r="C1954" s="5">
        <v>0</v>
      </c>
      <c r="D1954" s="6">
        <v>0</v>
      </c>
      <c r="E1954" s="5">
        <v>0</v>
      </c>
      <c r="F1954" s="6">
        <v>0</v>
      </c>
      <c r="G1954" s="5">
        <v>0</v>
      </c>
      <c r="H1954" s="6">
        <v>0</v>
      </c>
      <c r="I1954" s="5">
        <v>0</v>
      </c>
      <c r="J1954" s="6">
        <v>0</v>
      </c>
      <c r="K1954" s="5">
        <v>0</v>
      </c>
      <c r="L1954" s="6">
        <v>0</v>
      </c>
      <c r="M1954" s="5">
        <v>0</v>
      </c>
      <c r="N1954" s="6">
        <v>0</v>
      </c>
      <c r="O1954" s="5">
        <v>0</v>
      </c>
      <c r="P1954" s="6">
        <v>0</v>
      </c>
      <c r="Q1954" s="5">
        <v>0</v>
      </c>
      <c r="R1954" s="6">
        <v>0</v>
      </c>
      <c r="S1954" s="5">
        <v>0</v>
      </c>
      <c r="T1954" s="6">
        <v>0</v>
      </c>
      <c r="U1954" s="5">
        <v>0</v>
      </c>
      <c r="V1954" s="6">
        <v>0</v>
      </c>
      <c r="W1954" s="5">
        <v>0</v>
      </c>
      <c r="X1954" s="6">
        <v>0</v>
      </c>
      <c r="Y1954" s="5">
        <v>0</v>
      </c>
      <c r="Z1954" s="6">
        <v>0</v>
      </c>
      <c r="AA1954" s="5">
        <v>0</v>
      </c>
      <c r="AB1954" s="6">
        <v>0</v>
      </c>
      <c r="AC1954" s="5">
        <v>0</v>
      </c>
      <c r="AD1954" s="6">
        <v>0</v>
      </c>
      <c r="AE1954" s="5">
        <v>0</v>
      </c>
      <c r="AF1954" s="6">
        <v>0</v>
      </c>
    </row>
    <row r="1955" spans="2:32" x14ac:dyDescent="0.35">
      <c r="B1955" s="1" t="s">
        <v>506</v>
      </c>
      <c r="C1955" s="5">
        <v>2.9909999999999999E-2</v>
      </c>
      <c r="D1955" s="6">
        <v>19.349</v>
      </c>
      <c r="E1955" s="5">
        <v>7.1489999999999998E-2</v>
      </c>
      <c r="F1955" s="6">
        <v>2.3220000000000001</v>
      </c>
      <c r="G1955" s="5">
        <v>3.9539999999999999E-2</v>
      </c>
      <c r="H1955" s="6">
        <v>2.1459999999999999</v>
      </c>
      <c r="I1955" s="5">
        <v>0</v>
      </c>
      <c r="J1955" s="6">
        <v>0</v>
      </c>
      <c r="K1955" s="5">
        <v>4.1419999999999998E-2</v>
      </c>
      <c r="L1955" s="6">
        <v>1.1379999999999999</v>
      </c>
      <c r="M1955" s="5">
        <v>7.2239999999999999E-2</v>
      </c>
      <c r="N1955" s="6">
        <v>2.0099999999999998</v>
      </c>
      <c r="O1955" s="5">
        <v>0</v>
      </c>
      <c r="P1955" s="6">
        <v>0</v>
      </c>
      <c r="Q1955" s="5">
        <v>3.5040000000000002E-2</v>
      </c>
      <c r="R1955" s="6">
        <v>1.0529999999999999</v>
      </c>
      <c r="S1955" s="5">
        <v>0</v>
      </c>
      <c r="T1955" s="6">
        <v>0</v>
      </c>
      <c r="U1955" s="5">
        <v>2.2890000000000001E-2</v>
      </c>
      <c r="V1955" s="6">
        <v>0.751</v>
      </c>
      <c r="W1955" s="5">
        <v>3.2689999999999997E-2</v>
      </c>
      <c r="X1955" s="6">
        <v>0.36399999999999999</v>
      </c>
      <c r="Y1955" s="5">
        <v>5.9679999999999997E-2</v>
      </c>
      <c r="Z1955" s="6">
        <v>3.6179999999999999</v>
      </c>
      <c r="AA1955" s="5">
        <v>4.4130000000000003E-2</v>
      </c>
      <c r="AB1955" s="6">
        <v>3.77</v>
      </c>
      <c r="AC1955" s="5">
        <v>2.06E-2</v>
      </c>
      <c r="AD1955" s="6">
        <v>2.177</v>
      </c>
      <c r="AE1955" s="5">
        <v>0</v>
      </c>
      <c r="AF1955" s="6">
        <v>0</v>
      </c>
    </row>
    <row r="1956" spans="2:32" x14ac:dyDescent="0.35">
      <c r="B1956" s="1" t="s">
        <v>507</v>
      </c>
      <c r="C1956" s="5">
        <v>0</v>
      </c>
      <c r="D1956" s="6">
        <v>0</v>
      </c>
      <c r="E1956" s="5">
        <v>0</v>
      </c>
      <c r="F1956" s="6">
        <v>0</v>
      </c>
      <c r="G1956" s="5">
        <v>0</v>
      </c>
      <c r="H1956" s="6">
        <v>0</v>
      </c>
      <c r="I1956" s="5">
        <v>0</v>
      </c>
      <c r="J1956" s="6">
        <v>0</v>
      </c>
      <c r="K1956" s="5">
        <v>0</v>
      </c>
      <c r="L1956" s="6">
        <v>0</v>
      </c>
      <c r="M1956" s="5">
        <v>0</v>
      </c>
      <c r="N1956" s="6">
        <v>0</v>
      </c>
      <c r="O1956" s="5">
        <v>0</v>
      </c>
      <c r="P1956" s="6">
        <v>0</v>
      </c>
      <c r="Q1956" s="5">
        <v>0</v>
      </c>
      <c r="R1956" s="6">
        <v>0</v>
      </c>
      <c r="S1956" s="5">
        <v>0</v>
      </c>
      <c r="T1956" s="6">
        <v>0</v>
      </c>
      <c r="U1956" s="5">
        <v>0</v>
      </c>
      <c r="V1956" s="6">
        <v>0</v>
      </c>
      <c r="W1956" s="5">
        <v>0</v>
      </c>
      <c r="X1956" s="6">
        <v>0</v>
      </c>
      <c r="Y1956" s="5">
        <v>0</v>
      </c>
      <c r="Z1956" s="6">
        <v>0</v>
      </c>
      <c r="AA1956" s="5">
        <v>0</v>
      </c>
      <c r="AB1956" s="6">
        <v>0</v>
      </c>
      <c r="AC1956" s="5">
        <v>0</v>
      </c>
      <c r="AD1956" s="6">
        <v>0</v>
      </c>
      <c r="AE1956" s="5">
        <v>0</v>
      </c>
      <c r="AF1956" s="6">
        <v>0</v>
      </c>
    </row>
    <row r="1957" spans="2:32" x14ac:dyDescent="0.35">
      <c r="B1957" s="1" t="s">
        <v>508</v>
      </c>
      <c r="C1957" s="5">
        <v>0</v>
      </c>
      <c r="D1957" s="6">
        <v>0</v>
      </c>
      <c r="E1957" s="5">
        <v>0</v>
      </c>
      <c r="F1957" s="6">
        <v>0</v>
      </c>
      <c r="G1957" s="5">
        <v>0</v>
      </c>
      <c r="H1957" s="6">
        <v>0</v>
      </c>
      <c r="I1957" s="5">
        <v>0</v>
      </c>
      <c r="J1957" s="6">
        <v>0</v>
      </c>
      <c r="K1957" s="5">
        <v>0</v>
      </c>
      <c r="L1957" s="6">
        <v>0</v>
      </c>
      <c r="M1957" s="5">
        <v>0</v>
      </c>
      <c r="N1957" s="6">
        <v>0</v>
      </c>
      <c r="O1957" s="5">
        <v>0</v>
      </c>
      <c r="P1957" s="6">
        <v>0</v>
      </c>
      <c r="Q1957" s="5">
        <v>0</v>
      </c>
      <c r="R1957" s="6">
        <v>0</v>
      </c>
      <c r="S1957" s="5">
        <v>0</v>
      </c>
      <c r="T1957" s="6">
        <v>0</v>
      </c>
      <c r="U1957" s="5">
        <v>0</v>
      </c>
      <c r="V1957" s="6">
        <v>0</v>
      </c>
      <c r="W1957" s="5">
        <v>0</v>
      </c>
      <c r="X1957" s="6">
        <v>0</v>
      </c>
      <c r="Y1957" s="5">
        <v>0</v>
      </c>
      <c r="Z1957" s="6">
        <v>0</v>
      </c>
      <c r="AA1957" s="5">
        <v>0</v>
      </c>
      <c r="AB1957" s="6">
        <v>0</v>
      </c>
      <c r="AC1957" s="5">
        <v>0</v>
      </c>
      <c r="AD1957" s="6">
        <v>0</v>
      </c>
      <c r="AE1957" s="5">
        <v>0</v>
      </c>
      <c r="AF1957" s="6">
        <v>0</v>
      </c>
    </row>
    <row r="1958" spans="2:32" x14ac:dyDescent="0.35">
      <c r="B1958" s="1" t="s">
        <v>509</v>
      </c>
      <c r="C1958" s="5">
        <v>0</v>
      </c>
      <c r="D1958" s="6">
        <v>0</v>
      </c>
      <c r="E1958" s="5">
        <v>0</v>
      </c>
      <c r="F1958" s="6">
        <v>0</v>
      </c>
      <c r="G1958" s="5">
        <v>0</v>
      </c>
      <c r="H1958" s="6">
        <v>0</v>
      </c>
      <c r="I1958" s="5">
        <v>0</v>
      </c>
      <c r="J1958" s="6">
        <v>0</v>
      </c>
      <c r="K1958" s="5">
        <v>0</v>
      </c>
      <c r="L1958" s="6">
        <v>0</v>
      </c>
      <c r="M1958" s="5">
        <v>0</v>
      </c>
      <c r="N1958" s="6">
        <v>0</v>
      </c>
      <c r="O1958" s="5">
        <v>0</v>
      </c>
      <c r="P1958" s="6">
        <v>0</v>
      </c>
      <c r="Q1958" s="5">
        <v>0</v>
      </c>
      <c r="R1958" s="6">
        <v>0</v>
      </c>
      <c r="S1958" s="5">
        <v>0</v>
      </c>
      <c r="T1958" s="6">
        <v>0</v>
      </c>
      <c r="U1958" s="5">
        <v>0</v>
      </c>
      <c r="V1958" s="6">
        <v>0</v>
      </c>
      <c r="W1958" s="5">
        <v>0</v>
      </c>
      <c r="X1958" s="6">
        <v>0</v>
      </c>
      <c r="Y1958" s="5">
        <v>0</v>
      </c>
      <c r="Z1958" s="6">
        <v>0</v>
      </c>
      <c r="AA1958" s="5">
        <v>0</v>
      </c>
      <c r="AB1958" s="6">
        <v>0</v>
      </c>
      <c r="AC1958" s="5">
        <v>0</v>
      </c>
      <c r="AD1958" s="6">
        <v>0</v>
      </c>
      <c r="AE1958" s="5">
        <v>0</v>
      </c>
      <c r="AF1958" s="6">
        <v>0</v>
      </c>
    </row>
    <row r="1959" spans="2:32" x14ac:dyDescent="0.35">
      <c r="B1959" s="1" t="s">
        <v>33</v>
      </c>
      <c r="C1959" s="5">
        <v>0</v>
      </c>
      <c r="D1959" s="6">
        <v>0</v>
      </c>
      <c r="E1959" s="5">
        <v>0</v>
      </c>
      <c r="F1959" s="6">
        <v>0</v>
      </c>
      <c r="G1959" s="5">
        <v>0</v>
      </c>
      <c r="H1959" s="6">
        <v>0</v>
      </c>
      <c r="I1959" s="5">
        <v>0</v>
      </c>
      <c r="J1959" s="6">
        <v>0</v>
      </c>
      <c r="K1959" s="5">
        <v>0</v>
      </c>
      <c r="L1959" s="6">
        <v>0</v>
      </c>
      <c r="M1959" s="5">
        <v>0</v>
      </c>
      <c r="N1959" s="6">
        <v>0</v>
      </c>
      <c r="O1959" s="5">
        <v>0</v>
      </c>
      <c r="P1959" s="6">
        <v>0</v>
      </c>
      <c r="Q1959" s="5">
        <v>0</v>
      </c>
      <c r="R1959" s="6">
        <v>0</v>
      </c>
      <c r="S1959" s="5">
        <v>0</v>
      </c>
      <c r="T1959" s="6">
        <v>0</v>
      </c>
      <c r="U1959" s="5">
        <v>0</v>
      </c>
      <c r="V1959" s="6">
        <v>0</v>
      </c>
      <c r="W1959" s="5">
        <v>0</v>
      </c>
      <c r="X1959" s="6">
        <v>0</v>
      </c>
      <c r="Y1959" s="5">
        <v>0</v>
      </c>
      <c r="Z1959" s="6">
        <v>0</v>
      </c>
      <c r="AA1959" s="5">
        <v>0</v>
      </c>
      <c r="AB1959" s="6">
        <v>0</v>
      </c>
      <c r="AC1959" s="5">
        <v>0</v>
      </c>
      <c r="AD1959" s="6">
        <v>0</v>
      </c>
      <c r="AE1959" s="5">
        <v>0</v>
      </c>
      <c r="AF1959" s="6">
        <v>0</v>
      </c>
    </row>
    <row r="1960" spans="2:32" x14ac:dyDescent="0.35">
      <c r="B1960" s="1" t="s">
        <v>35</v>
      </c>
      <c r="C1960" s="5">
        <v>6.6699999999999997E-3</v>
      </c>
      <c r="D1960" s="6">
        <v>4.3170000000000002</v>
      </c>
      <c r="E1960" s="5">
        <v>5.3289999999999997E-2</v>
      </c>
      <c r="F1960" s="6">
        <v>1.7310000000000001</v>
      </c>
      <c r="G1960" s="5">
        <v>2.751E-2</v>
      </c>
      <c r="H1960" s="6">
        <v>1.4930000000000001</v>
      </c>
      <c r="I1960" s="5">
        <v>1.038E-2</v>
      </c>
      <c r="J1960" s="6">
        <v>0.255</v>
      </c>
      <c r="K1960" s="5">
        <v>3.0460000000000001E-2</v>
      </c>
      <c r="L1960" s="6">
        <v>0.83699999999999997</v>
      </c>
      <c r="M1960" s="5">
        <v>0</v>
      </c>
      <c r="N1960" s="6">
        <v>0</v>
      </c>
      <c r="O1960" s="5">
        <v>0</v>
      </c>
      <c r="P1960" s="6">
        <v>0</v>
      </c>
      <c r="Q1960" s="5">
        <v>0</v>
      </c>
      <c r="R1960" s="6">
        <v>0</v>
      </c>
      <c r="S1960" s="5">
        <v>0</v>
      </c>
      <c r="T1960" s="6">
        <v>0</v>
      </c>
      <c r="U1960" s="5">
        <v>0</v>
      </c>
      <c r="V1960" s="6">
        <v>0</v>
      </c>
      <c r="W1960" s="5">
        <v>0</v>
      </c>
      <c r="X1960" s="6">
        <v>0</v>
      </c>
      <c r="Y1960" s="5">
        <v>0</v>
      </c>
      <c r="Z1960" s="6">
        <v>0</v>
      </c>
      <c r="AA1960" s="5">
        <v>0</v>
      </c>
      <c r="AB1960" s="6">
        <v>0</v>
      </c>
      <c r="AC1960" s="5">
        <v>0</v>
      </c>
      <c r="AD1960" s="6">
        <v>0</v>
      </c>
      <c r="AE1960" s="5">
        <v>0</v>
      </c>
      <c r="AF1960" s="6">
        <v>0</v>
      </c>
    </row>
    <row r="1961" spans="2:32" x14ac:dyDescent="0.35">
      <c r="B1961" s="1" t="s">
        <v>510</v>
      </c>
      <c r="C1961" s="5">
        <v>0</v>
      </c>
      <c r="D1961" s="6">
        <v>0</v>
      </c>
      <c r="E1961" s="5">
        <v>0</v>
      </c>
      <c r="F1961" s="6">
        <v>0</v>
      </c>
      <c r="G1961" s="5">
        <v>0</v>
      </c>
      <c r="H1961" s="6">
        <v>0</v>
      </c>
      <c r="I1961" s="5">
        <v>0</v>
      </c>
      <c r="J1961" s="6">
        <v>0</v>
      </c>
      <c r="K1961" s="5">
        <v>0</v>
      </c>
      <c r="L1961" s="6">
        <v>0</v>
      </c>
      <c r="M1961" s="5">
        <v>0</v>
      </c>
      <c r="N1961" s="6">
        <v>0</v>
      </c>
      <c r="O1961" s="5">
        <v>0</v>
      </c>
      <c r="P1961" s="6">
        <v>0</v>
      </c>
      <c r="Q1961" s="5">
        <v>0</v>
      </c>
      <c r="R1961" s="6">
        <v>0</v>
      </c>
      <c r="S1961" s="5">
        <v>0</v>
      </c>
      <c r="T1961" s="6">
        <v>0</v>
      </c>
      <c r="U1961" s="5">
        <v>0</v>
      </c>
      <c r="V1961" s="6">
        <v>0</v>
      </c>
      <c r="W1961" s="5">
        <v>0</v>
      </c>
      <c r="X1961" s="6">
        <v>0</v>
      </c>
      <c r="Y1961" s="5">
        <v>0</v>
      </c>
      <c r="Z1961" s="6">
        <v>0</v>
      </c>
      <c r="AA1961" s="5">
        <v>0</v>
      </c>
      <c r="AB1961" s="6">
        <v>0</v>
      </c>
      <c r="AC1961" s="5">
        <v>0</v>
      </c>
      <c r="AD1961" s="6">
        <v>0</v>
      </c>
      <c r="AE1961" s="5">
        <v>0</v>
      </c>
      <c r="AF1961" s="6">
        <v>0</v>
      </c>
    </row>
    <row r="1962" spans="2:32" x14ac:dyDescent="0.35">
      <c r="B1962" s="1" t="s">
        <v>511</v>
      </c>
      <c r="C1962" s="5">
        <v>0</v>
      </c>
      <c r="D1962" s="6">
        <v>0</v>
      </c>
      <c r="E1962" s="5">
        <v>0</v>
      </c>
      <c r="F1962" s="6">
        <v>0</v>
      </c>
      <c r="G1962" s="5">
        <v>0</v>
      </c>
      <c r="H1962" s="6">
        <v>0</v>
      </c>
      <c r="I1962" s="5">
        <v>0</v>
      </c>
      <c r="J1962" s="6">
        <v>0</v>
      </c>
      <c r="K1962" s="5">
        <v>0</v>
      </c>
      <c r="L1962" s="6">
        <v>0</v>
      </c>
      <c r="M1962" s="5">
        <v>0</v>
      </c>
      <c r="N1962" s="6">
        <v>0</v>
      </c>
      <c r="O1962" s="5">
        <v>0</v>
      </c>
      <c r="P1962" s="6">
        <v>0</v>
      </c>
      <c r="Q1962" s="5">
        <v>0</v>
      </c>
      <c r="R1962" s="6">
        <v>0</v>
      </c>
      <c r="S1962" s="5">
        <v>0</v>
      </c>
      <c r="T1962" s="6">
        <v>0</v>
      </c>
      <c r="U1962" s="5">
        <v>0</v>
      </c>
      <c r="V1962" s="6">
        <v>0</v>
      </c>
      <c r="W1962" s="5">
        <v>0</v>
      </c>
      <c r="X1962" s="6">
        <v>0</v>
      </c>
      <c r="Y1962" s="5">
        <v>0</v>
      </c>
      <c r="Z1962" s="6">
        <v>0</v>
      </c>
      <c r="AA1962" s="5">
        <v>0</v>
      </c>
      <c r="AB1962" s="6">
        <v>0</v>
      </c>
      <c r="AC1962" s="5">
        <v>0</v>
      </c>
      <c r="AD1962" s="6">
        <v>0</v>
      </c>
      <c r="AE1962" s="5">
        <v>0</v>
      </c>
      <c r="AF1962" s="6">
        <v>0</v>
      </c>
    </row>
    <row r="1963" spans="2:32" x14ac:dyDescent="0.35">
      <c r="B1963" s="1" t="s">
        <v>512</v>
      </c>
      <c r="C1963" s="5">
        <v>0</v>
      </c>
      <c r="D1963" s="6">
        <v>0</v>
      </c>
      <c r="E1963" s="5">
        <v>0</v>
      </c>
      <c r="F1963" s="6">
        <v>0</v>
      </c>
      <c r="G1963" s="5">
        <v>0</v>
      </c>
      <c r="H1963" s="6">
        <v>0</v>
      </c>
      <c r="I1963" s="5">
        <v>0</v>
      </c>
      <c r="J1963" s="6">
        <v>0</v>
      </c>
      <c r="K1963" s="5">
        <v>0</v>
      </c>
      <c r="L1963" s="6">
        <v>0</v>
      </c>
      <c r="M1963" s="5">
        <v>0</v>
      </c>
      <c r="N1963" s="6">
        <v>0</v>
      </c>
      <c r="O1963" s="5">
        <v>0</v>
      </c>
      <c r="P1963" s="6">
        <v>0</v>
      </c>
      <c r="Q1963" s="5">
        <v>0</v>
      </c>
      <c r="R1963" s="6">
        <v>0</v>
      </c>
      <c r="S1963" s="5">
        <v>0</v>
      </c>
      <c r="T1963" s="6">
        <v>0</v>
      </c>
      <c r="U1963" s="5">
        <v>0</v>
      </c>
      <c r="V1963" s="6">
        <v>0</v>
      </c>
      <c r="W1963" s="5">
        <v>0</v>
      </c>
      <c r="X1963" s="6">
        <v>0</v>
      </c>
      <c r="Y1963" s="5">
        <v>0</v>
      </c>
      <c r="Z1963" s="6">
        <v>0</v>
      </c>
      <c r="AA1963" s="5">
        <v>0</v>
      </c>
      <c r="AB1963" s="6">
        <v>0</v>
      </c>
      <c r="AC1963" s="5">
        <v>0</v>
      </c>
      <c r="AD1963" s="6">
        <v>0</v>
      </c>
      <c r="AE1963" s="5">
        <v>0</v>
      </c>
      <c r="AF1963" s="6">
        <v>0</v>
      </c>
    </row>
    <row r="1964" spans="2:32" x14ac:dyDescent="0.35">
      <c r="B1964" s="2" t="s">
        <v>2</v>
      </c>
    </row>
    <row r="1965" spans="2:32" x14ac:dyDescent="0.35">
      <c r="B1965" s="1" t="s">
        <v>36</v>
      </c>
      <c r="C1965" s="5">
        <v>0</v>
      </c>
      <c r="D1965" s="6">
        <v>0</v>
      </c>
      <c r="E1965" s="5">
        <v>0</v>
      </c>
      <c r="F1965" s="6">
        <v>0</v>
      </c>
      <c r="G1965" s="5">
        <v>0</v>
      </c>
      <c r="H1965" s="6">
        <v>0</v>
      </c>
      <c r="I1965" s="5">
        <v>0</v>
      </c>
      <c r="J1965" s="6">
        <v>0</v>
      </c>
      <c r="K1965" s="5">
        <v>0</v>
      </c>
      <c r="L1965" s="6">
        <v>0</v>
      </c>
      <c r="M1965" s="5">
        <v>0</v>
      </c>
      <c r="N1965" s="6">
        <v>0</v>
      </c>
      <c r="O1965" s="5">
        <v>0</v>
      </c>
      <c r="P1965" s="6">
        <v>0</v>
      </c>
      <c r="Q1965" s="5">
        <v>0</v>
      </c>
      <c r="R1965" s="6">
        <v>0</v>
      </c>
      <c r="S1965" s="5">
        <v>0</v>
      </c>
      <c r="T1965" s="6">
        <v>0</v>
      </c>
      <c r="U1965" s="5">
        <v>0</v>
      </c>
      <c r="V1965" s="6">
        <v>0</v>
      </c>
      <c r="W1965" s="5">
        <v>0</v>
      </c>
      <c r="X1965" s="6">
        <v>0</v>
      </c>
      <c r="Y1965" s="5">
        <v>0</v>
      </c>
      <c r="Z1965" s="6">
        <v>0</v>
      </c>
      <c r="AA1965" s="5">
        <v>0</v>
      </c>
      <c r="AB1965" s="6">
        <v>0</v>
      </c>
      <c r="AC1965" s="5">
        <v>0</v>
      </c>
      <c r="AD1965" s="6">
        <v>0</v>
      </c>
      <c r="AE1965" s="5">
        <v>0</v>
      </c>
      <c r="AF1965" s="6">
        <v>0</v>
      </c>
    </row>
    <row r="1966" spans="2:32" x14ac:dyDescent="0.35">
      <c r="B1966" s="1" t="s">
        <v>513</v>
      </c>
      <c r="C1966" s="5">
        <v>0</v>
      </c>
      <c r="D1966" s="6">
        <v>0</v>
      </c>
      <c r="E1966" s="5">
        <v>0</v>
      </c>
      <c r="F1966" s="6">
        <v>0</v>
      </c>
      <c r="G1966" s="5">
        <v>0</v>
      </c>
      <c r="H1966" s="6">
        <v>0</v>
      </c>
      <c r="I1966" s="5">
        <v>0</v>
      </c>
      <c r="J1966" s="6">
        <v>0</v>
      </c>
      <c r="K1966" s="5">
        <v>0</v>
      </c>
      <c r="L1966" s="6">
        <v>0</v>
      </c>
      <c r="M1966" s="5">
        <v>0</v>
      </c>
      <c r="N1966" s="6">
        <v>0</v>
      </c>
      <c r="O1966" s="5">
        <v>0</v>
      </c>
      <c r="P1966" s="6">
        <v>0</v>
      </c>
      <c r="Q1966" s="5">
        <v>0</v>
      </c>
      <c r="R1966" s="6">
        <v>0</v>
      </c>
      <c r="S1966" s="5">
        <v>0</v>
      </c>
      <c r="T1966" s="6">
        <v>0</v>
      </c>
      <c r="U1966" s="5">
        <v>0</v>
      </c>
      <c r="V1966" s="6">
        <v>0</v>
      </c>
      <c r="W1966" s="5">
        <v>0</v>
      </c>
      <c r="X1966" s="6">
        <v>0</v>
      </c>
      <c r="Y1966" s="5">
        <v>0</v>
      </c>
      <c r="Z1966" s="6">
        <v>0</v>
      </c>
      <c r="AA1966" s="5">
        <v>0</v>
      </c>
      <c r="AB1966" s="6">
        <v>0</v>
      </c>
      <c r="AC1966" s="5">
        <v>0</v>
      </c>
      <c r="AD1966" s="6">
        <v>0</v>
      </c>
      <c r="AE1966" s="5">
        <v>0</v>
      </c>
      <c r="AF1966" s="6">
        <v>0</v>
      </c>
    </row>
    <row r="1967" spans="2:32" x14ac:dyDescent="0.35">
      <c r="B1967" s="1" t="s">
        <v>514</v>
      </c>
      <c r="C1967" s="5">
        <v>0</v>
      </c>
      <c r="D1967" s="6">
        <v>0</v>
      </c>
      <c r="E1967" s="5">
        <v>0</v>
      </c>
      <c r="F1967" s="6">
        <v>0</v>
      </c>
      <c r="G1967" s="5">
        <v>0</v>
      </c>
      <c r="H1967" s="6">
        <v>0</v>
      </c>
      <c r="I1967" s="5">
        <v>0</v>
      </c>
      <c r="J1967" s="6">
        <v>0</v>
      </c>
      <c r="K1967" s="5">
        <v>0</v>
      </c>
      <c r="L1967" s="6">
        <v>0</v>
      </c>
      <c r="M1967" s="5">
        <v>0</v>
      </c>
      <c r="N1967" s="6">
        <v>0</v>
      </c>
      <c r="O1967" s="5">
        <v>0</v>
      </c>
      <c r="P1967" s="6">
        <v>0</v>
      </c>
      <c r="Q1967" s="5">
        <v>0</v>
      </c>
      <c r="R1967" s="6">
        <v>0</v>
      </c>
      <c r="S1967" s="5">
        <v>0</v>
      </c>
      <c r="T1967" s="6">
        <v>0</v>
      </c>
      <c r="U1967" s="5">
        <v>0</v>
      </c>
      <c r="V1967" s="6">
        <v>0</v>
      </c>
      <c r="W1967" s="5">
        <v>0</v>
      </c>
      <c r="X1967" s="6">
        <v>0</v>
      </c>
      <c r="Y1967" s="5">
        <v>0</v>
      </c>
      <c r="Z1967" s="6">
        <v>0</v>
      </c>
      <c r="AA1967" s="5">
        <v>0</v>
      </c>
      <c r="AB1967" s="6">
        <v>0</v>
      </c>
      <c r="AC1967" s="5">
        <v>0</v>
      </c>
      <c r="AD1967" s="6">
        <v>0</v>
      </c>
      <c r="AE1967" s="5">
        <v>0</v>
      </c>
      <c r="AF1967" s="6">
        <v>0</v>
      </c>
    </row>
    <row r="1968" spans="2:32" x14ac:dyDescent="0.35">
      <c r="B1968" s="1" t="s">
        <v>515</v>
      </c>
      <c r="C1968" s="5">
        <v>0</v>
      </c>
      <c r="D1968" s="6">
        <v>0</v>
      </c>
      <c r="E1968" s="5">
        <v>0</v>
      </c>
      <c r="F1968" s="6">
        <v>0</v>
      </c>
      <c r="G1968" s="5">
        <v>0</v>
      </c>
      <c r="H1968" s="6">
        <v>0</v>
      </c>
      <c r="I1968" s="5">
        <v>0</v>
      </c>
      <c r="J1968" s="6">
        <v>0</v>
      </c>
      <c r="K1968" s="5">
        <v>0</v>
      </c>
      <c r="L1968" s="6">
        <v>0</v>
      </c>
      <c r="M1968" s="5">
        <v>0</v>
      </c>
      <c r="N1968" s="6">
        <v>0</v>
      </c>
      <c r="O1968" s="5">
        <v>0</v>
      </c>
      <c r="P1968" s="6">
        <v>0</v>
      </c>
      <c r="Q1968" s="5">
        <v>0</v>
      </c>
      <c r="R1968" s="6">
        <v>0</v>
      </c>
      <c r="S1968" s="5">
        <v>0</v>
      </c>
      <c r="T1968" s="6">
        <v>0</v>
      </c>
      <c r="U1968" s="5">
        <v>0</v>
      </c>
      <c r="V1968" s="6">
        <v>0</v>
      </c>
      <c r="W1968" s="5">
        <v>0</v>
      </c>
      <c r="X1968" s="6">
        <v>0</v>
      </c>
      <c r="Y1968" s="5">
        <v>0</v>
      </c>
      <c r="Z1968" s="6">
        <v>0</v>
      </c>
      <c r="AA1968" s="5">
        <v>0</v>
      </c>
      <c r="AB1968" s="6">
        <v>0</v>
      </c>
      <c r="AC1968" s="5">
        <v>0</v>
      </c>
      <c r="AD1968" s="6">
        <v>0</v>
      </c>
      <c r="AE1968" s="5">
        <v>0</v>
      </c>
      <c r="AF1968" s="6">
        <v>0</v>
      </c>
    </row>
    <row r="1969" spans="2:32" x14ac:dyDescent="0.35">
      <c r="B1969" s="1" t="s">
        <v>516</v>
      </c>
      <c r="C1969" s="5">
        <v>0</v>
      </c>
      <c r="D1969" s="6">
        <v>0</v>
      </c>
      <c r="E1969" s="5">
        <v>0</v>
      </c>
      <c r="F1969" s="6">
        <v>0</v>
      </c>
      <c r="G1969" s="5">
        <v>0</v>
      </c>
      <c r="H1969" s="6">
        <v>0</v>
      </c>
      <c r="I1969" s="5">
        <v>0</v>
      </c>
      <c r="J1969" s="6">
        <v>0</v>
      </c>
      <c r="K1969" s="5">
        <v>0</v>
      </c>
      <c r="L1969" s="6">
        <v>0</v>
      </c>
      <c r="M1969" s="5">
        <v>0</v>
      </c>
      <c r="N1969" s="6">
        <v>0</v>
      </c>
      <c r="O1969" s="5">
        <v>0</v>
      </c>
      <c r="P1969" s="6">
        <v>0</v>
      </c>
      <c r="Q1969" s="5">
        <v>0</v>
      </c>
      <c r="R1969" s="6">
        <v>0</v>
      </c>
      <c r="S1969" s="5">
        <v>0</v>
      </c>
      <c r="T1969" s="6">
        <v>0</v>
      </c>
      <c r="U1969" s="5">
        <v>0</v>
      </c>
      <c r="V1969" s="6">
        <v>0</v>
      </c>
      <c r="W1969" s="5">
        <v>0</v>
      </c>
      <c r="X1969" s="6">
        <v>0</v>
      </c>
      <c r="Y1969" s="5">
        <v>0</v>
      </c>
      <c r="Z1969" s="6">
        <v>0</v>
      </c>
      <c r="AA1969" s="5">
        <v>0</v>
      </c>
      <c r="AB1969" s="6">
        <v>0</v>
      </c>
      <c r="AC1969" s="5">
        <v>0</v>
      </c>
      <c r="AD1969" s="6">
        <v>0</v>
      </c>
      <c r="AE1969" s="5">
        <v>0</v>
      </c>
      <c r="AF1969" s="6">
        <v>0</v>
      </c>
    </row>
    <row r="1970" spans="2:32" x14ac:dyDescent="0.35">
      <c r="B1970" s="1" t="s">
        <v>517</v>
      </c>
      <c r="C1970" s="5">
        <v>0</v>
      </c>
      <c r="D1970" s="6">
        <v>0</v>
      </c>
      <c r="E1970" s="5">
        <v>0</v>
      </c>
      <c r="F1970" s="6">
        <v>0</v>
      </c>
      <c r="G1970" s="5">
        <v>0</v>
      </c>
      <c r="H1970" s="6">
        <v>0</v>
      </c>
      <c r="I1970" s="5">
        <v>0</v>
      </c>
      <c r="J1970" s="6">
        <v>0</v>
      </c>
      <c r="K1970" s="5">
        <v>0</v>
      </c>
      <c r="L1970" s="6">
        <v>0</v>
      </c>
      <c r="M1970" s="5">
        <v>0</v>
      </c>
      <c r="N1970" s="6">
        <v>0</v>
      </c>
      <c r="O1970" s="5">
        <v>0</v>
      </c>
      <c r="P1970" s="6">
        <v>0</v>
      </c>
      <c r="Q1970" s="5">
        <v>0</v>
      </c>
      <c r="R1970" s="6">
        <v>0</v>
      </c>
      <c r="S1970" s="5">
        <v>0</v>
      </c>
      <c r="T1970" s="6">
        <v>0</v>
      </c>
      <c r="U1970" s="5">
        <v>0</v>
      </c>
      <c r="V1970" s="6">
        <v>0</v>
      </c>
      <c r="W1970" s="5">
        <v>0</v>
      </c>
      <c r="X1970" s="6">
        <v>0</v>
      </c>
      <c r="Y1970" s="5">
        <v>0</v>
      </c>
      <c r="Z1970" s="6">
        <v>0</v>
      </c>
      <c r="AA1970" s="5">
        <v>0</v>
      </c>
      <c r="AB1970" s="6">
        <v>0</v>
      </c>
      <c r="AC1970" s="5">
        <v>0</v>
      </c>
      <c r="AD1970" s="6">
        <v>0</v>
      </c>
      <c r="AE1970" s="5">
        <v>0</v>
      </c>
      <c r="AF1970" s="6">
        <v>0</v>
      </c>
    </row>
    <row r="1971" spans="2:32" x14ac:dyDescent="0.35">
      <c r="B1971" s="1" t="s">
        <v>41</v>
      </c>
      <c r="C1971" s="5">
        <v>7.8399999999999997E-3</v>
      </c>
      <c r="D1971" s="6">
        <v>5.069</v>
      </c>
      <c r="E1971" s="5">
        <v>0</v>
      </c>
      <c r="F1971" s="6">
        <v>0</v>
      </c>
      <c r="G1971" s="5">
        <v>4.9270000000000001E-2</v>
      </c>
      <c r="H1971" s="6">
        <v>2.6739999999999999</v>
      </c>
      <c r="I1971" s="5">
        <v>0</v>
      </c>
      <c r="J1971" s="6">
        <v>0</v>
      </c>
      <c r="K1971" s="5">
        <v>0</v>
      </c>
      <c r="L1971" s="6">
        <v>0</v>
      </c>
      <c r="M1971" s="5">
        <v>0</v>
      </c>
      <c r="N1971" s="6">
        <v>0</v>
      </c>
      <c r="O1971" s="5">
        <v>1.0059999999999999E-2</v>
      </c>
      <c r="P1971" s="6">
        <v>0.219</v>
      </c>
      <c r="Q1971" s="5">
        <v>0</v>
      </c>
      <c r="R1971" s="6">
        <v>0</v>
      </c>
      <c r="S1971" s="5">
        <v>0</v>
      </c>
      <c r="T1971" s="6">
        <v>0</v>
      </c>
      <c r="U1971" s="5">
        <v>0</v>
      </c>
      <c r="V1971" s="6">
        <v>0</v>
      </c>
      <c r="W1971" s="5">
        <v>0</v>
      </c>
      <c r="X1971" s="6">
        <v>0</v>
      </c>
      <c r="Y1971" s="5">
        <v>0</v>
      </c>
      <c r="Z1971" s="6">
        <v>0</v>
      </c>
      <c r="AA1971" s="5">
        <v>0</v>
      </c>
      <c r="AB1971" s="6">
        <v>0</v>
      </c>
      <c r="AC1971" s="5">
        <v>2.06E-2</v>
      </c>
      <c r="AD1971" s="6">
        <v>2.177</v>
      </c>
      <c r="AE1971" s="5">
        <v>0</v>
      </c>
      <c r="AF1971" s="6">
        <v>0</v>
      </c>
    </row>
    <row r="1972" spans="2:32" x14ac:dyDescent="0.35">
      <c r="B1972" s="1" t="s">
        <v>518</v>
      </c>
      <c r="C1972" s="5">
        <v>0</v>
      </c>
      <c r="D1972" s="6">
        <v>0</v>
      </c>
      <c r="E1972" s="5">
        <v>0</v>
      </c>
      <c r="F1972" s="6">
        <v>0</v>
      </c>
      <c r="G1972" s="5">
        <v>0</v>
      </c>
      <c r="H1972" s="6">
        <v>0</v>
      </c>
      <c r="I1972" s="5">
        <v>0</v>
      </c>
      <c r="J1972" s="6">
        <v>0</v>
      </c>
      <c r="K1972" s="5">
        <v>0</v>
      </c>
      <c r="L1972" s="6">
        <v>0</v>
      </c>
      <c r="M1972" s="5">
        <v>0</v>
      </c>
      <c r="N1972" s="6">
        <v>0</v>
      </c>
      <c r="O1972" s="5">
        <v>0</v>
      </c>
      <c r="P1972" s="6">
        <v>0</v>
      </c>
      <c r="Q1972" s="5">
        <v>0</v>
      </c>
      <c r="R1972" s="6">
        <v>0</v>
      </c>
      <c r="S1972" s="5">
        <v>0</v>
      </c>
      <c r="T1972" s="6">
        <v>0</v>
      </c>
      <c r="U1972" s="5">
        <v>0</v>
      </c>
      <c r="V1972" s="6">
        <v>0</v>
      </c>
      <c r="W1972" s="5">
        <v>0</v>
      </c>
      <c r="X1972" s="6">
        <v>0</v>
      </c>
      <c r="Y1972" s="5">
        <v>0</v>
      </c>
      <c r="Z1972" s="6">
        <v>0</v>
      </c>
      <c r="AA1972" s="5">
        <v>0</v>
      </c>
      <c r="AB1972" s="6">
        <v>0</v>
      </c>
      <c r="AC1972" s="5">
        <v>0</v>
      </c>
      <c r="AD1972" s="6">
        <v>0</v>
      </c>
      <c r="AE1972" s="5">
        <v>0</v>
      </c>
      <c r="AF1972" s="6">
        <v>0</v>
      </c>
    </row>
    <row r="1973" spans="2:32" x14ac:dyDescent="0.35">
      <c r="B1973" s="1" t="s">
        <v>44</v>
      </c>
      <c r="C1973" s="5">
        <v>2.49E-3</v>
      </c>
      <c r="D1973" s="6">
        <v>1.6120000000000001</v>
      </c>
      <c r="E1973" s="5">
        <v>0</v>
      </c>
      <c r="F1973" s="6">
        <v>0</v>
      </c>
      <c r="G1973" s="5">
        <v>1.9769999999999999E-2</v>
      </c>
      <c r="H1973" s="6">
        <v>1.073</v>
      </c>
      <c r="I1973" s="5">
        <v>0</v>
      </c>
      <c r="J1973" s="6">
        <v>0</v>
      </c>
      <c r="K1973" s="5">
        <v>0</v>
      </c>
      <c r="L1973" s="6">
        <v>0</v>
      </c>
      <c r="M1973" s="5">
        <v>0</v>
      </c>
      <c r="N1973" s="6">
        <v>0</v>
      </c>
      <c r="O1973" s="5">
        <v>0</v>
      </c>
      <c r="P1973" s="6">
        <v>0</v>
      </c>
      <c r="Q1973" s="5">
        <v>0</v>
      </c>
      <c r="R1973" s="6">
        <v>0</v>
      </c>
      <c r="S1973" s="5">
        <v>7.45E-3</v>
      </c>
      <c r="T1973" s="6">
        <v>0.53900000000000003</v>
      </c>
      <c r="U1973" s="5">
        <v>0</v>
      </c>
      <c r="V1973" s="6">
        <v>0</v>
      </c>
      <c r="W1973" s="5">
        <v>0</v>
      </c>
      <c r="X1973" s="6">
        <v>0</v>
      </c>
      <c r="Y1973" s="5">
        <v>0</v>
      </c>
      <c r="Z1973" s="6">
        <v>0</v>
      </c>
      <c r="AA1973" s="5">
        <v>0</v>
      </c>
      <c r="AB1973" s="6">
        <v>0</v>
      </c>
      <c r="AC1973" s="5">
        <v>0</v>
      </c>
      <c r="AD1973" s="6">
        <v>0</v>
      </c>
      <c r="AE1973" s="5">
        <v>0</v>
      </c>
      <c r="AF1973" s="6">
        <v>0</v>
      </c>
    </row>
    <row r="1974" spans="2:32" x14ac:dyDescent="0.35">
      <c r="B1974" s="1" t="s">
        <v>519</v>
      </c>
      <c r="C1974" s="5">
        <v>0</v>
      </c>
      <c r="D1974" s="6">
        <v>0</v>
      </c>
      <c r="E1974" s="5">
        <v>0</v>
      </c>
      <c r="F1974" s="6">
        <v>0</v>
      </c>
      <c r="G1974" s="5">
        <v>0</v>
      </c>
      <c r="H1974" s="6">
        <v>0</v>
      </c>
      <c r="I1974" s="5">
        <v>0</v>
      </c>
      <c r="J1974" s="6">
        <v>0</v>
      </c>
      <c r="K1974" s="5">
        <v>0</v>
      </c>
      <c r="L1974" s="6">
        <v>0</v>
      </c>
      <c r="M1974" s="5">
        <v>0</v>
      </c>
      <c r="N1974" s="6">
        <v>0</v>
      </c>
      <c r="O1974" s="5">
        <v>0</v>
      </c>
      <c r="P1974" s="6">
        <v>0</v>
      </c>
      <c r="Q1974" s="5">
        <v>0</v>
      </c>
      <c r="R1974" s="6">
        <v>0</v>
      </c>
      <c r="S1974" s="5">
        <v>0</v>
      </c>
      <c r="T1974" s="6">
        <v>0</v>
      </c>
      <c r="U1974" s="5">
        <v>0</v>
      </c>
      <c r="V1974" s="6">
        <v>0</v>
      </c>
      <c r="W1974" s="5">
        <v>0</v>
      </c>
      <c r="X1974" s="6">
        <v>0</v>
      </c>
      <c r="Y1974" s="5">
        <v>0</v>
      </c>
      <c r="Z1974" s="6">
        <v>0</v>
      </c>
      <c r="AA1974" s="5">
        <v>0</v>
      </c>
      <c r="AB1974" s="6">
        <v>0</v>
      </c>
      <c r="AC1974" s="5">
        <v>0</v>
      </c>
      <c r="AD1974" s="6">
        <v>0</v>
      </c>
      <c r="AE1974" s="5">
        <v>0</v>
      </c>
      <c r="AF1974" s="6">
        <v>0</v>
      </c>
    </row>
    <row r="1975" spans="2:32" x14ac:dyDescent="0.35">
      <c r="B1975" s="1" t="s">
        <v>520</v>
      </c>
      <c r="C1975" s="5">
        <v>0</v>
      </c>
      <c r="D1975" s="6">
        <v>0</v>
      </c>
      <c r="E1975" s="5">
        <v>0</v>
      </c>
      <c r="F1975" s="6">
        <v>0</v>
      </c>
      <c r="G1975" s="5">
        <v>0</v>
      </c>
      <c r="H1975" s="6">
        <v>0</v>
      </c>
      <c r="I1975" s="5">
        <v>0</v>
      </c>
      <c r="J1975" s="6">
        <v>0</v>
      </c>
      <c r="K1975" s="5">
        <v>0</v>
      </c>
      <c r="L1975" s="6">
        <v>0</v>
      </c>
      <c r="M1975" s="5">
        <v>0</v>
      </c>
      <c r="N1975" s="6">
        <v>0</v>
      </c>
      <c r="O1975" s="5">
        <v>0</v>
      </c>
      <c r="P1975" s="6">
        <v>0</v>
      </c>
      <c r="Q1975" s="5">
        <v>0</v>
      </c>
      <c r="R1975" s="6">
        <v>0</v>
      </c>
      <c r="S1975" s="5">
        <v>0</v>
      </c>
      <c r="T1975" s="6">
        <v>0</v>
      </c>
      <c r="U1975" s="5">
        <v>0</v>
      </c>
      <c r="V1975" s="6">
        <v>0</v>
      </c>
      <c r="W1975" s="5">
        <v>0</v>
      </c>
      <c r="X1975" s="6">
        <v>0</v>
      </c>
      <c r="Y1975" s="5">
        <v>0</v>
      </c>
      <c r="Z1975" s="6">
        <v>0</v>
      </c>
      <c r="AA1975" s="5">
        <v>0</v>
      </c>
      <c r="AB1975" s="6">
        <v>0</v>
      </c>
      <c r="AC1975" s="5">
        <v>0</v>
      </c>
      <c r="AD1975" s="6">
        <v>0</v>
      </c>
      <c r="AE1975" s="5">
        <v>0</v>
      </c>
      <c r="AF1975" s="6">
        <v>0</v>
      </c>
    </row>
    <row r="1976" spans="2:32" x14ac:dyDescent="0.35">
      <c r="B1976" s="1" t="s">
        <v>521</v>
      </c>
      <c r="C1976" s="5">
        <v>0</v>
      </c>
      <c r="D1976" s="6">
        <v>0</v>
      </c>
      <c r="E1976" s="5">
        <v>0</v>
      </c>
      <c r="F1976" s="6">
        <v>0</v>
      </c>
      <c r="G1976" s="5">
        <v>0</v>
      </c>
      <c r="H1976" s="6">
        <v>0</v>
      </c>
      <c r="I1976" s="5">
        <v>0</v>
      </c>
      <c r="J1976" s="6">
        <v>0</v>
      </c>
      <c r="K1976" s="5">
        <v>0</v>
      </c>
      <c r="L1976" s="6">
        <v>0</v>
      </c>
      <c r="M1976" s="5">
        <v>0</v>
      </c>
      <c r="N1976" s="6">
        <v>0</v>
      </c>
      <c r="O1976" s="5">
        <v>0</v>
      </c>
      <c r="P1976" s="6">
        <v>0</v>
      </c>
      <c r="Q1976" s="5">
        <v>0</v>
      </c>
      <c r="R1976" s="6">
        <v>0</v>
      </c>
      <c r="S1976" s="5">
        <v>0</v>
      </c>
      <c r="T1976" s="6">
        <v>0</v>
      </c>
      <c r="U1976" s="5">
        <v>0</v>
      </c>
      <c r="V1976" s="6">
        <v>0</v>
      </c>
      <c r="W1976" s="5">
        <v>0</v>
      </c>
      <c r="X1976" s="6">
        <v>0</v>
      </c>
      <c r="Y1976" s="5">
        <v>0</v>
      </c>
      <c r="Z1976" s="6">
        <v>0</v>
      </c>
      <c r="AA1976" s="5">
        <v>0</v>
      </c>
      <c r="AB1976" s="6">
        <v>0</v>
      </c>
      <c r="AC1976" s="5">
        <v>0</v>
      </c>
      <c r="AD1976" s="6">
        <v>0</v>
      </c>
      <c r="AE1976" s="5">
        <v>0</v>
      </c>
      <c r="AF1976" s="6">
        <v>0</v>
      </c>
    </row>
    <row r="1977" spans="2:32" x14ac:dyDescent="0.35">
      <c r="B1977" s="1" t="s">
        <v>522</v>
      </c>
      <c r="C1977" s="5">
        <v>0</v>
      </c>
      <c r="D1977" s="6">
        <v>0</v>
      </c>
      <c r="E1977" s="5">
        <v>0</v>
      </c>
      <c r="F1977" s="6">
        <v>0</v>
      </c>
      <c r="G1977" s="5">
        <v>0</v>
      </c>
      <c r="H1977" s="6">
        <v>0</v>
      </c>
      <c r="I1977" s="5">
        <v>0</v>
      </c>
      <c r="J1977" s="6">
        <v>0</v>
      </c>
      <c r="K1977" s="5">
        <v>0</v>
      </c>
      <c r="L1977" s="6">
        <v>0</v>
      </c>
      <c r="M1977" s="5">
        <v>0</v>
      </c>
      <c r="N1977" s="6">
        <v>0</v>
      </c>
      <c r="O1977" s="5">
        <v>0</v>
      </c>
      <c r="P1977" s="6">
        <v>0</v>
      </c>
      <c r="Q1977" s="5">
        <v>0</v>
      </c>
      <c r="R1977" s="6">
        <v>0</v>
      </c>
      <c r="S1977" s="5">
        <v>0</v>
      </c>
      <c r="T1977" s="6">
        <v>0</v>
      </c>
      <c r="U1977" s="5">
        <v>0</v>
      </c>
      <c r="V1977" s="6">
        <v>0</v>
      </c>
      <c r="W1977" s="5">
        <v>0</v>
      </c>
      <c r="X1977" s="6">
        <v>0</v>
      </c>
      <c r="Y1977" s="5">
        <v>0</v>
      </c>
      <c r="Z1977" s="6">
        <v>0</v>
      </c>
      <c r="AA1977" s="5">
        <v>0</v>
      </c>
      <c r="AB1977" s="6">
        <v>0</v>
      </c>
      <c r="AC1977" s="5">
        <v>0</v>
      </c>
      <c r="AD1977" s="6">
        <v>0</v>
      </c>
      <c r="AE1977" s="5">
        <v>0</v>
      </c>
      <c r="AF1977" s="6">
        <v>0</v>
      </c>
    </row>
    <row r="1978" spans="2:32" x14ac:dyDescent="0.35">
      <c r="B1978" s="1" t="s">
        <v>523</v>
      </c>
      <c r="C1978" s="5">
        <v>0</v>
      </c>
      <c r="D1978" s="6">
        <v>0</v>
      </c>
      <c r="E1978" s="5">
        <v>0</v>
      </c>
      <c r="F1978" s="6">
        <v>0</v>
      </c>
      <c r="G1978" s="5">
        <v>0</v>
      </c>
      <c r="H1978" s="6">
        <v>0</v>
      </c>
      <c r="I1978" s="5">
        <v>0</v>
      </c>
      <c r="J1978" s="6">
        <v>0</v>
      </c>
      <c r="K1978" s="5">
        <v>0</v>
      </c>
      <c r="L1978" s="6">
        <v>0</v>
      </c>
      <c r="M1978" s="5">
        <v>0</v>
      </c>
      <c r="N1978" s="6">
        <v>0</v>
      </c>
      <c r="O1978" s="5">
        <v>0</v>
      </c>
      <c r="P1978" s="6">
        <v>0</v>
      </c>
      <c r="Q1978" s="5">
        <v>0</v>
      </c>
      <c r="R1978" s="6">
        <v>0</v>
      </c>
      <c r="S1978" s="5">
        <v>0</v>
      </c>
      <c r="T1978" s="6">
        <v>0</v>
      </c>
      <c r="U1978" s="5">
        <v>0</v>
      </c>
      <c r="V1978" s="6">
        <v>0</v>
      </c>
      <c r="W1978" s="5">
        <v>0</v>
      </c>
      <c r="X1978" s="6">
        <v>0</v>
      </c>
      <c r="Y1978" s="5">
        <v>0</v>
      </c>
      <c r="Z1978" s="6">
        <v>0</v>
      </c>
      <c r="AA1978" s="5">
        <v>0</v>
      </c>
      <c r="AB1978" s="6">
        <v>0</v>
      </c>
      <c r="AC1978" s="5">
        <v>0</v>
      </c>
      <c r="AD1978" s="6">
        <v>0</v>
      </c>
      <c r="AE1978" s="5">
        <v>0</v>
      </c>
      <c r="AF1978" s="6">
        <v>0</v>
      </c>
    </row>
    <row r="1979" spans="2:32" x14ac:dyDescent="0.35">
      <c r="B1979" s="1" t="s">
        <v>524</v>
      </c>
      <c r="C1979" s="5">
        <v>3.3E-4</v>
      </c>
      <c r="D1979" s="6">
        <v>0.21299999999999999</v>
      </c>
      <c r="E1979" s="5">
        <v>0</v>
      </c>
      <c r="F1979" s="6">
        <v>0</v>
      </c>
      <c r="G1979" s="5">
        <v>0</v>
      </c>
      <c r="H1979" s="6">
        <v>0</v>
      </c>
      <c r="I1979" s="5">
        <v>0</v>
      </c>
      <c r="J1979" s="6">
        <v>0</v>
      </c>
      <c r="K1979" s="5">
        <v>0</v>
      </c>
      <c r="L1979" s="6">
        <v>0</v>
      </c>
      <c r="M1979" s="5">
        <v>0</v>
      </c>
      <c r="N1979" s="6">
        <v>0</v>
      </c>
      <c r="O1979" s="5">
        <v>0</v>
      </c>
      <c r="P1979" s="6">
        <v>0</v>
      </c>
      <c r="Q1979" s="5">
        <v>7.0899999999999999E-3</v>
      </c>
      <c r="R1979" s="6">
        <v>0.21299999999999999</v>
      </c>
      <c r="S1979" s="5">
        <v>0</v>
      </c>
      <c r="T1979" s="6">
        <v>0</v>
      </c>
      <c r="U1979" s="5">
        <v>0</v>
      </c>
      <c r="V1979" s="6">
        <v>0</v>
      </c>
      <c r="W1979" s="5">
        <v>0</v>
      </c>
      <c r="X1979" s="6">
        <v>0</v>
      </c>
      <c r="Y1979" s="5">
        <v>0</v>
      </c>
      <c r="Z1979" s="6">
        <v>0</v>
      </c>
      <c r="AA1979" s="5">
        <v>0</v>
      </c>
      <c r="AB1979" s="6">
        <v>0</v>
      </c>
      <c r="AC1979" s="5">
        <v>0</v>
      </c>
      <c r="AD1979" s="6">
        <v>0</v>
      </c>
      <c r="AE1979" s="5">
        <v>0</v>
      </c>
      <c r="AF1979" s="6">
        <v>0</v>
      </c>
    </row>
    <row r="1980" spans="2:32" x14ac:dyDescent="0.35">
      <c r="B1980" s="1" t="s">
        <v>525</v>
      </c>
      <c r="C1980" s="5">
        <v>2.64E-3</v>
      </c>
      <c r="D1980" s="6">
        <v>1.7050000000000001</v>
      </c>
      <c r="E1980" s="5">
        <v>0</v>
      </c>
      <c r="F1980" s="6">
        <v>0</v>
      </c>
      <c r="G1980" s="5">
        <v>2.751E-2</v>
      </c>
      <c r="H1980" s="6">
        <v>1.4930000000000001</v>
      </c>
      <c r="I1980" s="5">
        <v>0</v>
      </c>
      <c r="J1980" s="6">
        <v>0</v>
      </c>
      <c r="K1980" s="5">
        <v>0</v>
      </c>
      <c r="L1980" s="6">
        <v>0</v>
      </c>
      <c r="M1980" s="5">
        <v>0</v>
      </c>
      <c r="N1980" s="6">
        <v>0</v>
      </c>
      <c r="O1980" s="5">
        <v>0</v>
      </c>
      <c r="P1980" s="6">
        <v>0</v>
      </c>
      <c r="Q1980" s="5">
        <v>7.0899999999999999E-3</v>
      </c>
      <c r="R1980" s="6">
        <v>0.21299999999999999</v>
      </c>
      <c r="S1980" s="5">
        <v>0</v>
      </c>
      <c r="T1980" s="6">
        <v>0</v>
      </c>
      <c r="U1980" s="5">
        <v>0</v>
      </c>
      <c r="V1980" s="6">
        <v>0</v>
      </c>
      <c r="W1980" s="5">
        <v>0</v>
      </c>
      <c r="X1980" s="6">
        <v>0</v>
      </c>
      <c r="Y1980" s="5">
        <v>0</v>
      </c>
      <c r="Z1980" s="6">
        <v>0</v>
      </c>
      <c r="AA1980" s="5">
        <v>0</v>
      </c>
      <c r="AB1980" s="6">
        <v>0</v>
      </c>
      <c r="AC1980" s="5">
        <v>0</v>
      </c>
      <c r="AD1980" s="6">
        <v>0</v>
      </c>
      <c r="AE1980" s="5">
        <v>0</v>
      </c>
      <c r="AF1980" s="6">
        <v>0</v>
      </c>
    </row>
    <row r="1981" spans="2:32" x14ac:dyDescent="0.35">
      <c r="B1981" s="1" t="s">
        <v>526</v>
      </c>
      <c r="C1981" s="5">
        <v>0</v>
      </c>
      <c r="D1981" s="6">
        <v>0</v>
      </c>
      <c r="E1981" s="5">
        <v>0</v>
      </c>
      <c r="F1981" s="6">
        <v>0</v>
      </c>
      <c r="G1981" s="5">
        <v>0</v>
      </c>
      <c r="H1981" s="6">
        <v>0</v>
      </c>
      <c r="I1981" s="5">
        <v>0</v>
      </c>
      <c r="J1981" s="6">
        <v>0</v>
      </c>
      <c r="K1981" s="5">
        <v>0</v>
      </c>
      <c r="L1981" s="6">
        <v>0</v>
      </c>
      <c r="M1981" s="5">
        <v>0</v>
      </c>
      <c r="N1981" s="6">
        <v>0</v>
      </c>
      <c r="O1981" s="5">
        <v>0</v>
      </c>
      <c r="P1981" s="6">
        <v>0</v>
      </c>
      <c r="Q1981" s="5">
        <v>0</v>
      </c>
      <c r="R1981" s="6">
        <v>0</v>
      </c>
      <c r="S1981" s="5">
        <v>0</v>
      </c>
      <c r="T1981" s="6">
        <v>0</v>
      </c>
      <c r="U1981" s="5">
        <v>0</v>
      </c>
      <c r="V1981" s="6">
        <v>0</v>
      </c>
      <c r="W1981" s="5">
        <v>0</v>
      </c>
      <c r="X1981" s="6">
        <v>0</v>
      </c>
      <c r="Y1981" s="5">
        <v>0</v>
      </c>
      <c r="Z1981" s="6">
        <v>0</v>
      </c>
      <c r="AA1981" s="5">
        <v>0</v>
      </c>
      <c r="AB1981" s="6">
        <v>0</v>
      </c>
      <c r="AC1981" s="5">
        <v>0</v>
      </c>
      <c r="AD1981" s="6">
        <v>0</v>
      </c>
      <c r="AE1981" s="5">
        <v>0</v>
      </c>
      <c r="AF1981" s="6">
        <v>0</v>
      </c>
    </row>
    <row r="1982" spans="2:32" x14ac:dyDescent="0.35">
      <c r="B1982" s="2" t="s">
        <v>3</v>
      </c>
    </row>
    <row r="1983" spans="2:32" x14ac:dyDescent="0.35">
      <c r="B1983" s="1" t="s">
        <v>48</v>
      </c>
      <c r="C1983" s="5">
        <v>0</v>
      </c>
      <c r="D1983" s="6">
        <v>0</v>
      </c>
      <c r="E1983" s="5">
        <v>0</v>
      </c>
      <c r="F1983" s="6">
        <v>0</v>
      </c>
      <c r="G1983" s="5">
        <v>0</v>
      </c>
      <c r="H1983" s="6">
        <v>0</v>
      </c>
      <c r="I1983" s="5">
        <v>0</v>
      </c>
      <c r="J1983" s="6">
        <v>0</v>
      </c>
      <c r="K1983" s="5">
        <v>0</v>
      </c>
      <c r="L1983" s="6">
        <v>0</v>
      </c>
      <c r="M1983" s="5">
        <v>0</v>
      </c>
      <c r="N1983" s="6">
        <v>0</v>
      </c>
      <c r="O1983" s="5">
        <v>0</v>
      </c>
      <c r="P1983" s="6">
        <v>0</v>
      </c>
      <c r="Q1983" s="5">
        <v>0</v>
      </c>
      <c r="R1983" s="6">
        <v>0</v>
      </c>
      <c r="S1983" s="5">
        <v>0</v>
      </c>
      <c r="T1983" s="6">
        <v>0</v>
      </c>
      <c r="U1983" s="5">
        <v>0</v>
      </c>
      <c r="V1983" s="6">
        <v>0</v>
      </c>
      <c r="W1983" s="5">
        <v>0</v>
      </c>
      <c r="X1983" s="6">
        <v>0</v>
      </c>
      <c r="Y1983" s="5">
        <v>0</v>
      </c>
      <c r="Z1983" s="6">
        <v>0</v>
      </c>
      <c r="AA1983" s="5">
        <v>0</v>
      </c>
      <c r="AB1983" s="6">
        <v>0</v>
      </c>
      <c r="AC1983" s="5">
        <v>0</v>
      </c>
      <c r="AD1983" s="6">
        <v>0</v>
      </c>
      <c r="AE1983" s="5">
        <v>0</v>
      </c>
      <c r="AF1983" s="6">
        <v>0</v>
      </c>
    </row>
    <row r="1984" spans="2:32" x14ac:dyDescent="0.35">
      <c r="B1984" s="1" t="s">
        <v>527</v>
      </c>
      <c r="C1984" s="5">
        <v>0</v>
      </c>
      <c r="D1984" s="6">
        <v>0</v>
      </c>
      <c r="E1984" s="5">
        <v>0</v>
      </c>
      <c r="F1984" s="6">
        <v>0</v>
      </c>
      <c r="G1984" s="5">
        <v>0</v>
      </c>
      <c r="H1984" s="6">
        <v>0</v>
      </c>
      <c r="I1984" s="5">
        <v>0</v>
      </c>
      <c r="J1984" s="6">
        <v>0</v>
      </c>
      <c r="K1984" s="5">
        <v>0</v>
      </c>
      <c r="L1984" s="6">
        <v>0</v>
      </c>
      <c r="M1984" s="5">
        <v>0</v>
      </c>
      <c r="N1984" s="6">
        <v>0</v>
      </c>
      <c r="O1984" s="5">
        <v>0</v>
      </c>
      <c r="P1984" s="6">
        <v>0</v>
      </c>
      <c r="Q1984" s="5">
        <v>0</v>
      </c>
      <c r="R1984" s="6">
        <v>0</v>
      </c>
      <c r="S1984" s="5">
        <v>0</v>
      </c>
      <c r="T1984" s="6">
        <v>0</v>
      </c>
      <c r="U1984" s="5">
        <v>0</v>
      </c>
      <c r="V1984" s="6">
        <v>0</v>
      </c>
      <c r="W1984" s="5">
        <v>0</v>
      </c>
      <c r="X1984" s="6">
        <v>0</v>
      </c>
      <c r="Y1984" s="5">
        <v>0</v>
      </c>
      <c r="Z1984" s="6">
        <v>0</v>
      </c>
      <c r="AA1984" s="5">
        <v>0</v>
      </c>
      <c r="AB1984" s="6">
        <v>0</v>
      </c>
      <c r="AC1984" s="5">
        <v>0</v>
      </c>
      <c r="AD1984" s="6">
        <v>0</v>
      </c>
      <c r="AE1984" s="5">
        <v>0</v>
      </c>
      <c r="AF1984" s="6">
        <v>0</v>
      </c>
    </row>
    <row r="1985" spans="2:32" x14ac:dyDescent="0.35">
      <c r="B1985" s="1" t="s">
        <v>528</v>
      </c>
      <c r="C1985" s="5">
        <v>0</v>
      </c>
      <c r="D1985" s="6">
        <v>0</v>
      </c>
      <c r="E1985" s="5">
        <v>0</v>
      </c>
      <c r="F1985" s="6">
        <v>0</v>
      </c>
      <c r="G1985" s="5">
        <v>0</v>
      </c>
      <c r="H1985" s="6">
        <v>0</v>
      </c>
      <c r="I1985" s="5">
        <v>0</v>
      </c>
      <c r="J1985" s="6">
        <v>0</v>
      </c>
      <c r="K1985" s="5">
        <v>0</v>
      </c>
      <c r="L1985" s="6">
        <v>0</v>
      </c>
      <c r="M1985" s="5">
        <v>0</v>
      </c>
      <c r="N1985" s="6">
        <v>0</v>
      </c>
      <c r="O1985" s="5">
        <v>0</v>
      </c>
      <c r="P1985" s="6">
        <v>0</v>
      </c>
      <c r="Q1985" s="5">
        <v>0</v>
      </c>
      <c r="R1985" s="6">
        <v>0</v>
      </c>
      <c r="S1985" s="5">
        <v>0</v>
      </c>
      <c r="T1985" s="6">
        <v>0</v>
      </c>
      <c r="U1985" s="5">
        <v>0</v>
      </c>
      <c r="V1985" s="6">
        <v>0</v>
      </c>
      <c r="W1985" s="5">
        <v>0</v>
      </c>
      <c r="X1985" s="6">
        <v>0</v>
      </c>
      <c r="Y1985" s="5">
        <v>0</v>
      </c>
      <c r="Z1985" s="6">
        <v>0</v>
      </c>
      <c r="AA1985" s="5">
        <v>0</v>
      </c>
      <c r="AB1985" s="6">
        <v>0</v>
      </c>
      <c r="AC1985" s="5">
        <v>0</v>
      </c>
      <c r="AD1985" s="6">
        <v>0</v>
      </c>
      <c r="AE1985" s="5">
        <v>0</v>
      </c>
      <c r="AF1985" s="6">
        <v>0</v>
      </c>
    </row>
    <row r="1986" spans="2:32" x14ac:dyDescent="0.35">
      <c r="B1986" s="1" t="s">
        <v>529</v>
      </c>
      <c r="C1986" s="5">
        <v>0</v>
      </c>
      <c r="D1986" s="6">
        <v>0</v>
      </c>
      <c r="E1986" s="5">
        <v>0</v>
      </c>
      <c r="F1986" s="6">
        <v>0</v>
      </c>
      <c r="G1986" s="5">
        <v>0</v>
      </c>
      <c r="H1986" s="6">
        <v>0</v>
      </c>
      <c r="I1986" s="5">
        <v>0</v>
      </c>
      <c r="J1986" s="6">
        <v>0</v>
      </c>
      <c r="K1986" s="5">
        <v>0</v>
      </c>
      <c r="L1986" s="6">
        <v>0</v>
      </c>
      <c r="M1986" s="5">
        <v>0</v>
      </c>
      <c r="N1986" s="6">
        <v>0</v>
      </c>
      <c r="O1986" s="5">
        <v>0</v>
      </c>
      <c r="P1986" s="6">
        <v>0</v>
      </c>
      <c r="Q1986" s="5">
        <v>0</v>
      </c>
      <c r="R1986" s="6">
        <v>0</v>
      </c>
      <c r="S1986" s="5">
        <v>0</v>
      </c>
      <c r="T1986" s="6">
        <v>0</v>
      </c>
      <c r="U1986" s="5">
        <v>0</v>
      </c>
      <c r="V1986" s="6">
        <v>0</v>
      </c>
      <c r="W1986" s="5">
        <v>0</v>
      </c>
      <c r="X1986" s="6">
        <v>0</v>
      </c>
      <c r="Y1986" s="5">
        <v>0</v>
      </c>
      <c r="Z1986" s="6">
        <v>0</v>
      </c>
      <c r="AA1986" s="5">
        <v>0</v>
      </c>
      <c r="AB1986" s="6">
        <v>0</v>
      </c>
      <c r="AC1986" s="5">
        <v>0</v>
      </c>
      <c r="AD1986" s="6">
        <v>0</v>
      </c>
      <c r="AE1986" s="5">
        <v>0</v>
      </c>
      <c r="AF1986" s="6">
        <v>0</v>
      </c>
    </row>
    <row r="1987" spans="2:32" x14ac:dyDescent="0.35">
      <c r="B1987" s="1" t="s">
        <v>530</v>
      </c>
      <c r="C1987" s="5">
        <v>3.8999999999999999E-4</v>
      </c>
      <c r="D1987" s="6">
        <v>0.255</v>
      </c>
      <c r="E1987" s="5">
        <v>0</v>
      </c>
      <c r="F1987" s="6">
        <v>0</v>
      </c>
      <c r="G1987" s="5">
        <v>0</v>
      </c>
      <c r="H1987" s="6">
        <v>0</v>
      </c>
      <c r="I1987" s="5">
        <v>1.038E-2</v>
      </c>
      <c r="J1987" s="6">
        <v>0.255</v>
      </c>
      <c r="K1987" s="5">
        <v>0</v>
      </c>
      <c r="L1987" s="6">
        <v>0</v>
      </c>
      <c r="M1987" s="5">
        <v>0</v>
      </c>
      <c r="N1987" s="6">
        <v>0</v>
      </c>
      <c r="O1987" s="5">
        <v>0</v>
      </c>
      <c r="P1987" s="6">
        <v>0</v>
      </c>
      <c r="Q1987" s="5">
        <v>0</v>
      </c>
      <c r="R1987" s="6">
        <v>0</v>
      </c>
      <c r="S1987" s="5">
        <v>0</v>
      </c>
      <c r="T1987" s="6">
        <v>0</v>
      </c>
      <c r="U1987" s="5">
        <v>0</v>
      </c>
      <c r="V1987" s="6">
        <v>0</v>
      </c>
      <c r="W1987" s="5">
        <v>0</v>
      </c>
      <c r="X1987" s="6">
        <v>0</v>
      </c>
      <c r="Y1987" s="5">
        <v>0</v>
      </c>
      <c r="Z1987" s="6">
        <v>0</v>
      </c>
      <c r="AA1987" s="5">
        <v>0</v>
      </c>
      <c r="AB1987" s="6">
        <v>0</v>
      </c>
      <c r="AC1987" s="5">
        <v>0</v>
      </c>
      <c r="AD1987" s="6">
        <v>0</v>
      </c>
      <c r="AE1987" s="5">
        <v>0</v>
      </c>
      <c r="AF1987" s="6">
        <v>0</v>
      </c>
    </row>
    <row r="1988" spans="2:32" x14ac:dyDescent="0.35">
      <c r="B1988" s="1" t="s">
        <v>53</v>
      </c>
      <c r="C1988" s="5">
        <v>0</v>
      </c>
      <c r="D1988" s="6">
        <v>0</v>
      </c>
      <c r="E1988" s="5">
        <v>0</v>
      </c>
      <c r="F1988" s="6">
        <v>0</v>
      </c>
      <c r="G1988" s="5">
        <v>0</v>
      </c>
      <c r="H1988" s="6">
        <v>0</v>
      </c>
      <c r="I1988" s="5">
        <v>0</v>
      </c>
      <c r="J1988" s="6">
        <v>0</v>
      </c>
      <c r="K1988" s="5">
        <v>0</v>
      </c>
      <c r="L1988" s="6">
        <v>0</v>
      </c>
      <c r="M1988" s="5">
        <v>0</v>
      </c>
      <c r="N1988" s="6">
        <v>0</v>
      </c>
      <c r="O1988" s="5">
        <v>0</v>
      </c>
      <c r="P1988" s="6">
        <v>0</v>
      </c>
      <c r="Q1988" s="5">
        <v>0</v>
      </c>
      <c r="R1988" s="6">
        <v>0</v>
      </c>
      <c r="S1988" s="5">
        <v>0</v>
      </c>
      <c r="T1988" s="6">
        <v>0</v>
      </c>
      <c r="U1988" s="5">
        <v>0</v>
      </c>
      <c r="V1988" s="6">
        <v>0</v>
      </c>
      <c r="W1988" s="5">
        <v>0</v>
      </c>
      <c r="X1988" s="6">
        <v>0</v>
      </c>
      <c r="Y1988" s="5">
        <v>0</v>
      </c>
      <c r="Z1988" s="6">
        <v>0</v>
      </c>
      <c r="AA1988" s="5">
        <v>0</v>
      </c>
      <c r="AB1988" s="6">
        <v>0</v>
      </c>
      <c r="AC1988" s="5">
        <v>0</v>
      </c>
      <c r="AD1988" s="6">
        <v>0</v>
      </c>
      <c r="AE1988" s="5">
        <v>0</v>
      </c>
      <c r="AF1988" s="6">
        <v>0</v>
      </c>
    </row>
    <row r="1989" spans="2:32" x14ac:dyDescent="0.35">
      <c r="B1989" s="1" t="s">
        <v>531</v>
      </c>
      <c r="C1989" s="5">
        <v>0</v>
      </c>
      <c r="D1989" s="6">
        <v>0</v>
      </c>
      <c r="E1989" s="5">
        <v>0</v>
      </c>
      <c r="F1989" s="6">
        <v>0</v>
      </c>
      <c r="G1989" s="5">
        <v>0</v>
      </c>
      <c r="H1989" s="6">
        <v>0</v>
      </c>
      <c r="I1989" s="5">
        <v>0</v>
      </c>
      <c r="J1989" s="6">
        <v>0</v>
      </c>
      <c r="K1989" s="5">
        <v>0</v>
      </c>
      <c r="L1989" s="6">
        <v>0</v>
      </c>
      <c r="M1989" s="5">
        <v>0</v>
      </c>
      <c r="N1989" s="6">
        <v>0</v>
      </c>
      <c r="O1989" s="5">
        <v>0</v>
      </c>
      <c r="P1989" s="6">
        <v>0</v>
      </c>
      <c r="Q1989" s="5">
        <v>0</v>
      </c>
      <c r="R1989" s="6">
        <v>0</v>
      </c>
      <c r="S1989" s="5">
        <v>0</v>
      </c>
      <c r="T1989" s="6">
        <v>0</v>
      </c>
      <c r="U1989" s="5">
        <v>0</v>
      </c>
      <c r="V1989" s="6">
        <v>0</v>
      </c>
      <c r="W1989" s="5">
        <v>0</v>
      </c>
      <c r="X1989" s="6">
        <v>0</v>
      </c>
      <c r="Y1989" s="5">
        <v>0</v>
      </c>
      <c r="Z1989" s="6">
        <v>0</v>
      </c>
      <c r="AA1989" s="5">
        <v>0</v>
      </c>
      <c r="AB1989" s="6">
        <v>0</v>
      </c>
      <c r="AC1989" s="5">
        <v>0</v>
      </c>
      <c r="AD1989" s="6">
        <v>0</v>
      </c>
      <c r="AE1989" s="5">
        <v>0</v>
      </c>
      <c r="AF1989" s="6">
        <v>0</v>
      </c>
    </row>
    <row r="1990" spans="2:32" x14ac:dyDescent="0.35">
      <c r="B1990" s="1" t="s">
        <v>56</v>
      </c>
      <c r="C1990" s="5">
        <v>0</v>
      </c>
      <c r="D1990" s="6">
        <v>0</v>
      </c>
      <c r="E1990" s="5">
        <v>0</v>
      </c>
      <c r="F1990" s="6">
        <v>0</v>
      </c>
      <c r="G1990" s="5">
        <v>0</v>
      </c>
      <c r="H1990" s="6">
        <v>0</v>
      </c>
      <c r="I1990" s="5">
        <v>0</v>
      </c>
      <c r="J1990" s="6">
        <v>0</v>
      </c>
      <c r="K1990" s="5">
        <v>0</v>
      </c>
      <c r="L1990" s="6">
        <v>0</v>
      </c>
      <c r="M1990" s="5">
        <v>0</v>
      </c>
      <c r="N1990" s="6">
        <v>0</v>
      </c>
      <c r="O1990" s="5">
        <v>0</v>
      </c>
      <c r="P1990" s="6">
        <v>0</v>
      </c>
      <c r="Q1990" s="5">
        <v>0</v>
      </c>
      <c r="R1990" s="6">
        <v>0</v>
      </c>
      <c r="S1990" s="5">
        <v>0</v>
      </c>
      <c r="T1990" s="6">
        <v>0</v>
      </c>
      <c r="U1990" s="5">
        <v>0</v>
      </c>
      <c r="V1990" s="6">
        <v>0</v>
      </c>
      <c r="W1990" s="5">
        <v>0</v>
      </c>
      <c r="X1990" s="6">
        <v>0</v>
      </c>
      <c r="Y1990" s="5">
        <v>0</v>
      </c>
      <c r="Z1990" s="6">
        <v>0</v>
      </c>
      <c r="AA1990" s="5">
        <v>0</v>
      </c>
      <c r="AB1990" s="6">
        <v>0</v>
      </c>
      <c r="AC1990" s="5">
        <v>0</v>
      </c>
      <c r="AD1990" s="6">
        <v>0</v>
      </c>
      <c r="AE1990" s="5">
        <v>0</v>
      </c>
      <c r="AF1990" s="6">
        <v>0</v>
      </c>
    </row>
    <row r="1991" spans="2:32" x14ac:dyDescent="0.35">
      <c r="B1991" s="1" t="s">
        <v>532</v>
      </c>
      <c r="C1991" s="5">
        <v>0</v>
      </c>
      <c r="D1991" s="6">
        <v>0</v>
      </c>
      <c r="E1991" s="5">
        <v>0</v>
      </c>
      <c r="F1991" s="6">
        <v>0</v>
      </c>
      <c r="G1991" s="5">
        <v>0</v>
      </c>
      <c r="H1991" s="6">
        <v>0</v>
      </c>
      <c r="I1991" s="5">
        <v>0</v>
      </c>
      <c r="J1991" s="6">
        <v>0</v>
      </c>
      <c r="K1991" s="5">
        <v>0</v>
      </c>
      <c r="L1991" s="6">
        <v>0</v>
      </c>
      <c r="M1991" s="5">
        <v>0</v>
      </c>
      <c r="N1991" s="6">
        <v>0</v>
      </c>
      <c r="O1991" s="5">
        <v>0</v>
      </c>
      <c r="P1991" s="6">
        <v>0</v>
      </c>
      <c r="Q1991" s="5">
        <v>0</v>
      </c>
      <c r="R1991" s="6">
        <v>0</v>
      </c>
      <c r="S1991" s="5">
        <v>0</v>
      </c>
      <c r="T1991" s="6">
        <v>0</v>
      </c>
      <c r="U1991" s="5">
        <v>0</v>
      </c>
      <c r="V1991" s="6">
        <v>0</v>
      </c>
      <c r="W1991" s="5">
        <v>0</v>
      </c>
      <c r="X1991" s="6">
        <v>0</v>
      </c>
      <c r="Y1991" s="5">
        <v>0</v>
      </c>
      <c r="Z1991" s="6">
        <v>0</v>
      </c>
      <c r="AA1991" s="5">
        <v>0</v>
      </c>
      <c r="AB1991" s="6">
        <v>0</v>
      </c>
      <c r="AC1991" s="5">
        <v>0</v>
      </c>
      <c r="AD1991" s="6">
        <v>0</v>
      </c>
      <c r="AE1991" s="5">
        <v>0</v>
      </c>
      <c r="AF1991" s="6">
        <v>0</v>
      </c>
    </row>
    <row r="1992" spans="2:32" x14ac:dyDescent="0.35">
      <c r="B1992" s="1" t="s">
        <v>533</v>
      </c>
      <c r="C1992" s="5">
        <v>0.26751000000000003</v>
      </c>
      <c r="D1992" s="6">
        <v>173.053</v>
      </c>
      <c r="E1992" s="5">
        <v>0.15351000000000001</v>
      </c>
      <c r="F1992" s="6">
        <v>4.9859999999999998</v>
      </c>
      <c r="G1992" s="5">
        <v>0.49606</v>
      </c>
      <c r="H1992" s="6">
        <v>26.92</v>
      </c>
      <c r="I1992" s="5">
        <v>0.24526999999999999</v>
      </c>
      <c r="J1992" s="6">
        <v>6.0270000000000001</v>
      </c>
      <c r="K1992" s="5">
        <v>0.18032999999999999</v>
      </c>
      <c r="L1992" s="6">
        <v>4.9550000000000001</v>
      </c>
      <c r="M1992" s="5">
        <v>0.40700999999999998</v>
      </c>
      <c r="N1992" s="6">
        <v>11.324999999999999</v>
      </c>
      <c r="O1992" s="5">
        <v>0.52225999999999995</v>
      </c>
      <c r="P1992" s="6">
        <v>11.37</v>
      </c>
      <c r="Q1992" s="5">
        <v>0.24353</v>
      </c>
      <c r="R1992" s="6">
        <v>7.3179999999999996</v>
      </c>
      <c r="S1992" s="5">
        <v>0.30641000000000002</v>
      </c>
      <c r="T1992" s="6">
        <v>22.166</v>
      </c>
      <c r="U1992" s="5">
        <v>0.43065999999999999</v>
      </c>
      <c r="V1992" s="6">
        <v>14.13</v>
      </c>
      <c r="W1992" s="5">
        <v>0.29465000000000002</v>
      </c>
      <c r="X1992" s="6">
        <v>3.2810000000000001</v>
      </c>
      <c r="Y1992" s="5">
        <v>0.22816</v>
      </c>
      <c r="Z1992" s="6">
        <v>13.832000000000001</v>
      </c>
      <c r="AA1992" s="5">
        <v>0.31379000000000001</v>
      </c>
      <c r="AB1992" s="6">
        <v>26.805</v>
      </c>
      <c r="AC1992" s="5">
        <v>8.4640000000000007E-2</v>
      </c>
      <c r="AD1992" s="6">
        <v>8.9440000000000008</v>
      </c>
      <c r="AE1992" s="5">
        <v>0.18190999999999999</v>
      </c>
      <c r="AF1992" s="6">
        <v>10.994999999999999</v>
      </c>
    </row>
    <row r="1993" spans="2:32" x14ac:dyDescent="0.35">
      <c r="B1993" s="1" t="s">
        <v>58</v>
      </c>
      <c r="C1993" s="5">
        <v>1.23E-3</v>
      </c>
      <c r="D1993" s="6">
        <v>0.79700000000000004</v>
      </c>
      <c r="E1993" s="5">
        <v>0</v>
      </c>
      <c r="F1993" s="6">
        <v>0</v>
      </c>
      <c r="G1993" s="5">
        <v>0</v>
      </c>
      <c r="H1993" s="6">
        <v>0</v>
      </c>
      <c r="I1993" s="5">
        <v>0</v>
      </c>
      <c r="J1993" s="6">
        <v>0</v>
      </c>
      <c r="K1993" s="5">
        <v>0</v>
      </c>
      <c r="L1993" s="6">
        <v>0</v>
      </c>
      <c r="M1993" s="5">
        <v>9.0900000000000009E-3</v>
      </c>
      <c r="N1993" s="6">
        <v>0.253</v>
      </c>
      <c r="O1993" s="5">
        <v>0</v>
      </c>
      <c r="P1993" s="6">
        <v>0</v>
      </c>
      <c r="Q1993" s="5">
        <v>1.8100000000000002E-2</v>
      </c>
      <c r="R1993" s="6">
        <v>0.54400000000000004</v>
      </c>
      <c r="S1993" s="5">
        <v>0</v>
      </c>
      <c r="T1993" s="6">
        <v>0</v>
      </c>
      <c r="U1993" s="5">
        <v>0</v>
      </c>
      <c r="V1993" s="6">
        <v>0</v>
      </c>
      <c r="W1993" s="5">
        <v>0</v>
      </c>
      <c r="X1993" s="6">
        <v>0</v>
      </c>
      <c r="Y1993" s="5">
        <v>0</v>
      </c>
      <c r="Z1993" s="6">
        <v>0</v>
      </c>
      <c r="AA1993" s="5">
        <v>0</v>
      </c>
      <c r="AB1993" s="6">
        <v>0</v>
      </c>
      <c r="AC1993" s="5">
        <v>0</v>
      </c>
      <c r="AD1993" s="6">
        <v>0</v>
      </c>
      <c r="AE1993" s="5">
        <v>0</v>
      </c>
      <c r="AF1993" s="6">
        <v>0</v>
      </c>
    </row>
    <row r="1994" spans="2:32" x14ac:dyDescent="0.35">
      <c r="B1994" s="1" t="s">
        <v>534</v>
      </c>
      <c r="C1994" s="5">
        <v>0</v>
      </c>
      <c r="D1994" s="6">
        <v>0</v>
      </c>
      <c r="E1994" s="5">
        <v>0</v>
      </c>
      <c r="F1994" s="6">
        <v>0</v>
      </c>
      <c r="G1994" s="5">
        <v>0</v>
      </c>
      <c r="H1994" s="6">
        <v>0</v>
      </c>
      <c r="I1994" s="5">
        <v>0</v>
      </c>
      <c r="J1994" s="6">
        <v>0</v>
      </c>
      <c r="K1994" s="5">
        <v>0</v>
      </c>
      <c r="L1994" s="6">
        <v>0</v>
      </c>
      <c r="M1994" s="5">
        <v>0</v>
      </c>
      <c r="N1994" s="6">
        <v>0</v>
      </c>
      <c r="O1994" s="5">
        <v>0</v>
      </c>
      <c r="P1994" s="6">
        <v>0</v>
      </c>
      <c r="Q1994" s="5">
        <v>0</v>
      </c>
      <c r="R1994" s="6">
        <v>0</v>
      </c>
      <c r="S1994" s="5">
        <v>0</v>
      </c>
      <c r="T1994" s="6">
        <v>0</v>
      </c>
      <c r="U1994" s="5">
        <v>0</v>
      </c>
      <c r="V1994" s="6">
        <v>0</v>
      </c>
      <c r="W1994" s="5">
        <v>0</v>
      </c>
      <c r="X1994" s="6">
        <v>0</v>
      </c>
      <c r="Y1994" s="5">
        <v>0</v>
      </c>
      <c r="Z1994" s="6">
        <v>0</v>
      </c>
      <c r="AA1994" s="5">
        <v>0</v>
      </c>
      <c r="AB1994" s="6">
        <v>0</v>
      </c>
      <c r="AC1994" s="5">
        <v>0</v>
      </c>
      <c r="AD1994" s="6">
        <v>0</v>
      </c>
      <c r="AE1994" s="5">
        <v>0</v>
      </c>
      <c r="AF1994" s="6">
        <v>0</v>
      </c>
    </row>
    <row r="1995" spans="2:32" x14ac:dyDescent="0.35">
      <c r="B1995" s="1" t="s">
        <v>535</v>
      </c>
      <c r="C1995" s="5">
        <v>9.6670000000000006E-2</v>
      </c>
      <c r="D1995" s="6">
        <v>62.533000000000001</v>
      </c>
      <c r="E1995" s="5">
        <v>0.14771999999999999</v>
      </c>
      <c r="F1995" s="6">
        <v>4.798</v>
      </c>
      <c r="G1995" s="5">
        <v>0.12424</v>
      </c>
      <c r="H1995" s="6">
        <v>6.742</v>
      </c>
      <c r="I1995" s="5">
        <v>0.27618999999999999</v>
      </c>
      <c r="J1995" s="6">
        <v>6.7869999999999999</v>
      </c>
      <c r="K1995" s="5">
        <v>5.79E-2</v>
      </c>
      <c r="L1995" s="6">
        <v>1.591</v>
      </c>
      <c r="M1995" s="5">
        <v>0.20079</v>
      </c>
      <c r="N1995" s="6">
        <v>5.5869999999999997</v>
      </c>
      <c r="O1995" s="5">
        <v>0.26499</v>
      </c>
      <c r="P1995" s="6">
        <v>5.7690000000000001</v>
      </c>
      <c r="Q1995" s="5">
        <v>0.13048000000000001</v>
      </c>
      <c r="R1995" s="6">
        <v>3.9209999999999998</v>
      </c>
      <c r="S1995" s="5">
        <v>4.5580000000000002E-2</v>
      </c>
      <c r="T1995" s="6">
        <v>3.2970000000000002</v>
      </c>
      <c r="U1995" s="5">
        <v>0.16983000000000001</v>
      </c>
      <c r="V1995" s="6">
        <v>5.5720000000000001</v>
      </c>
      <c r="W1995" s="5">
        <v>0.21490999999999999</v>
      </c>
      <c r="X1995" s="6">
        <v>2.3929999999999998</v>
      </c>
      <c r="Y1995" s="5">
        <v>3.3320000000000002E-2</v>
      </c>
      <c r="Z1995" s="6">
        <v>2.02</v>
      </c>
      <c r="AA1995" s="5">
        <v>6.1379999999999997E-2</v>
      </c>
      <c r="AB1995" s="6">
        <v>5.2430000000000003</v>
      </c>
      <c r="AC1995" s="5">
        <v>5.9369999999999999E-2</v>
      </c>
      <c r="AD1995" s="6">
        <v>6.274</v>
      </c>
      <c r="AE1995" s="5">
        <v>4.2009999999999999E-2</v>
      </c>
      <c r="AF1995" s="6">
        <v>2.5390000000000001</v>
      </c>
    </row>
    <row r="1996" spans="2:32" x14ac:dyDescent="0.35">
      <c r="B1996" s="1" t="s">
        <v>61</v>
      </c>
      <c r="C1996" s="5">
        <v>1.6029999999999999E-2</v>
      </c>
      <c r="D1996" s="6">
        <v>10.367000000000001</v>
      </c>
      <c r="E1996" s="5">
        <v>0</v>
      </c>
      <c r="F1996" s="6">
        <v>0</v>
      </c>
      <c r="G1996" s="5">
        <v>0</v>
      </c>
      <c r="H1996" s="6">
        <v>0</v>
      </c>
      <c r="I1996" s="5">
        <v>0.13743</v>
      </c>
      <c r="J1996" s="6">
        <v>3.3769999999999998</v>
      </c>
      <c r="K1996" s="5">
        <v>0</v>
      </c>
      <c r="L1996" s="6">
        <v>0</v>
      </c>
      <c r="M1996" s="5">
        <v>4.8410000000000002E-2</v>
      </c>
      <c r="N1996" s="6">
        <v>1.347</v>
      </c>
      <c r="O1996" s="5">
        <v>5.1400000000000001E-2</v>
      </c>
      <c r="P1996" s="6">
        <v>1.119</v>
      </c>
      <c r="Q1996" s="5">
        <v>6.9879999999999998E-2</v>
      </c>
      <c r="R1996" s="6">
        <v>2.1</v>
      </c>
      <c r="S1996" s="5">
        <v>2.946E-2</v>
      </c>
      <c r="T1996" s="6">
        <v>2.1309999999999998</v>
      </c>
      <c r="U1996" s="5">
        <v>8.9300000000000004E-3</v>
      </c>
      <c r="V1996" s="6">
        <v>0.29299999999999998</v>
      </c>
      <c r="W1996" s="5">
        <v>0</v>
      </c>
      <c r="X1996" s="6">
        <v>0</v>
      </c>
      <c r="Y1996" s="5">
        <v>0</v>
      </c>
      <c r="Z1996" s="6">
        <v>0</v>
      </c>
      <c r="AA1996" s="5">
        <v>0</v>
      </c>
      <c r="AB1996" s="6">
        <v>0</v>
      </c>
      <c r="AC1996" s="5">
        <v>0</v>
      </c>
      <c r="AD1996" s="6">
        <v>0</v>
      </c>
      <c r="AE1996" s="5">
        <v>0</v>
      </c>
      <c r="AF1996" s="6">
        <v>0</v>
      </c>
    </row>
    <row r="1997" spans="2:32" x14ac:dyDescent="0.35">
      <c r="B1997" s="1" t="s">
        <v>536</v>
      </c>
      <c r="C1997" s="5">
        <v>1.0919999999999999E-2</v>
      </c>
      <c r="D1997" s="6">
        <v>7.0629999999999997</v>
      </c>
      <c r="E1997" s="5">
        <v>7.6699999999999997E-3</v>
      </c>
      <c r="F1997" s="6">
        <v>0.249</v>
      </c>
      <c r="G1997" s="5">
        <v>0</v>
      </c>
      <c r="H1997" s="6">
        <v>0</v>
      </c>
      <c r="I1997" s="5">
        <v>0</v>
      </c>
      <c r="J1997" s="6">
        <v>0</v>
      </c>
      <c r="K1997" s="5">
        <v>0</v>
      </c>
      <c r="L1997" s="6">
        <v>0</v>
      </c>
      <c r="M1997" s="5">
        <v>0</v>
      </c>
      <c r="N1997" s="6">
        <v>0</v>
      </c>
      <c r="O1997" s="5">
        <v>0</v>
      </c>
      <c r="P1997" s="6">
        <v>0</v>
      </c>
      <c r="Q1997" s="5">
        <v>0</v>
      </c>
      <c r="R1997" s="6">
        <v>0</v>
      </c>
      <c r="S1997" s="5">
        <v>4.0030000000000003E-2</v>
      </c>
      <c r="T1997" s="6">
        <v>2.8959999999999999</v>
      </c>
      <c r="U1997" s="5">
        <v>0</v>
      </c>
      <c r="V1997" s="6">
        <v>0</v>
      </c>
      <c r="W1997" s="5">
        <v>0</v>
      </c>
      <c r="X1997" s="6">
        <v>0</v>
      </c>
      <c r="Y1997" s="5">
        <v>0</v>
      </c>
      <c r="Z1997" s="6">
        <v>0</v>
      </c>
      <c r="AA1997" s="5">
        <v>4.5870000000000001E-2</v>
      </c>
      <c r="AB1997" s="6">
        <v>3.9180000000000001</v>
      </c>
      <c r="AC1997" s="5">
        <v>0</v>
      </c>
      <c r="AD1997" s="6">
        <v>0</v>
      </c>
      <c r="AE1997" s="5">
        <v>0</v>
      </c>
      <c r="AF1997" s="6">
        <v>0</v>
      </c>
    </row>
    <row r="1998" spans="2:32" x14ac:dyDescent="0.35">
      <c r="B1998" s="1" t="s">
        <v>537</v>
      </c>
      <c r="C1998" s="5">
        <v>0</v>
      </c>
      <c r="D1998" s="6">
        <v>0</v>
      </c>
      <c r="E1998" s="5">
        <v>0</v>
      </c>
      <c r="F1998" s="6">
        <v>0</v>
      </c>
      <c r="G1998" s="5">
        <v>0</v>
      </c>
      <c r="H1998" s="6">
        <v>0</v>
      </c>
      <c r="I1998" s="5">
        <v>0</v>
      </c>
      <c r="J1998" s="6">
        <v>0</v>
      </c>
      <c r="K1998" s="5">
        <v>0</v>
      </c>
      <c r="L1998" s="6">
        <v>0</v>
      </c>
      <c r="M1998" s="5">
        <v>0</v>
      </c>
      <c r="N1998" s="6">
        <v>0</v>
      </c>
      <c r="O1998" s="5">
        <v>0</v>
      </c>
      <c r="P1998" s="6">
        <v>0</v>
      </c>
      <c r="Q1998" s="5">
        <v>0</v>
      </c>
      <c r="R1998" s="6">
        <v>0</v>
      </c>
      <c r="S1998" s="5">
        <v>0</v>
      </c>
      <c r="T1998" s="6">
        <v>0</v>
      </c>
      <c r="U1998" s="5">
        <v>0</v>
      </c>
      <c r="V1998" s="6">
        <v>0</v>
      </c>
      <c r="W1998" s="5">
        <v>0</v>
      </c>
      <c r="X1998" s="6">
        <v>0</v>
      </c>
      <c r="Y1998" s="5">
        <v>0</v>
      </c>
      <c r="Z1998" s="6">
        <v>0</v>
      </c>
      <c r="AA1998" s="5">
        <v>0</v>
      </c>
      <c r="AB1998" s="6">
        <v>0</v>
      </c>
      <c r="AC1998" s="5">
        <v>0</v>
      </c>
      <c r="AD1998" s="6">
        <v>0</v>
      </c>
      <c r="AE1998" s="5">
        <v>0</v>
      </c>
      <c r="AF1998" s="6">
        <v>0</v>
      </c>
    </row>
    <row r="1999" spans="2:32" x14ac:dyDescent="0.35">
      <c r="B1999" s="1" t="s">
        <v>538</v>
      </c>
      <c r="C1999" s="5">
        <v>3.4000000000000002E-4</v>
      </c>
      <c r="D1999" s="6">
        <v>0.219</v>
      </c>
      <c r="E1999" s="5">
        <v>0</v>
      </c>
      <c r="F1999" s="6">
        <v>0</v>
      </c>
      <c r="G1999" s="5">
        <v>0</v>
      </c>
      <c r="H1999" s="6">
        <v>0</v>
      </c>
      <c r="I1999" s="5">
        <v>0</v>
      </c>
      <c r="J1999" s="6">
        <v>0</v>
      </c>
      <c r="K1999" s="5">
        <v>0</v>
      </c>
      <c r="L1999" s="6">
        <v>0</v>
      </c>
      <c r="M1999" s="5">
        <v>0</v>
      </c>
      <c r="N1999" s="6">
        <v>0</v>
      </c>
      <c r="O1999" s="5">
        <v>1.0059999999999999E-2</v>
      </c>
      <c r="P1999" s="6">
        <v>0.219</v>
      </c>
      <c r="Q1999" s="5">
        <v>0</v>
      </c>
      <c r="R1999" s="6">
        <v>0</v>
      </c>
      <c r="S1999" s="5">
        <v>0</v>
      </c>
      <c r="T1999" s="6">
        <v>0</v>
      </c>
      <c r="U1999" s="5">
        <v>0</v>
      </c>
      <c r="V1999" s="6">
        <v>0</v>
      </c>
      <c r="W1999" s="5">
        <v>0</v>
      </c>
      <c r="X1999" s="6">
        <v>0</v>
      </c>
      <c r="Y1999" s="5">
        <v>0</v>
      </c>
      <c r="Z1999" s="6">
        <v>0</v>
      </c>
      <c r="AA1999" s="5">
        <v>0</v>
      </c>
      <c r="AB1999" s="6">
        <v>0</v>
      </c>
      <c r="AC1999" s="5">
        <v>0</v>
      </c>
      <c r="AD1999" s="6">
        <v>0</v>
      </c>
      <c r="AE1999" s="5">
        <v>0</v>
      </c>
      <c r="AF1999" s="6">
        <v>0</v>
      </c>
    </row>
    <row r="2000" spans="2:32" x14ac:dyDescent="0.35">
      <c r="B2000" s="1" t="s">
        <v>539</v>
      </c>
      <c r="C2000" s="5">
        <v>4.1999999999999997E-3</v>
      </c>
      <c r="D2000" s="6">
        <v>2.7189999999999999</v>
      </c>
      <c r="E2000" s="5">
        <v>0</v>
      </c>
      <c r="F2000" s="6">
        <v>0</v>
      </c>
      <c r="G2000" s="5">
        <v>0</v>
      </c>
      <c r="H2000" s="6">
        <v>0</v>
      </c>
      <c r="I2000" s="5">
        <v>5.5829999999999998E-2</v>
      </c>
      <c r="J2000" s="6">
        <v>1.3720000000000001</v>
      </c>
      <c r="K2000" s="5">
        <v>0</v>
      </c>
      <c r="L2000" s="6">
        <v>0</v>
      </c>
      <c r="M2000" s="5">
        <v>4.8410000000000002E-2</v>
      </c>
      <c r="N2000" s="6">
        <v>1.347</v>
      </c>
      <c r="O2000" s="5">
        <v>0</v>
      </c>
      <c r="P2000" s="6">
        <v>0</v>
      </c>
      <c r="Q2000" s="5">
        <v>0</v>
      </c>
      <c r="R2000" s="6">
        <v>0</v>
      </c>
      <c r="S2000" s="5">
        <v>0</v>
      </c>
      <c r="T2000" s="6">
        <v>0</v>
      </c>
      <c r="U2000" s="5">
        <v>0</v>
      </c>
      <c r="V2000" s="6">
        <v>0</v>
      </c>
      <c r="W2000" s="5">
        <v>0</v>
      </c>
      <c r="X2000" s="6">
        <v>0</v>
      </c>
      <c r="Y2000" s="5">
        <v>0</v>
      </c>
      <c r="Z2000" s="6">
        <v>0</v>
      </c>
      <c r="AA2000" s="5">
        <v>0</v>
      </c>
      <c r="AB2000" s="6">
        <v>0</v>
      </c>
      <c r="AC2000" s="5">
        <v>0</v>
      </c>
      <c r="AD2000" s="6">
        <v>0</v>
      </c>
      <c r="AE2000" s="5">
        <v>0</v>
      </c>
      <c r="AF2000" s="6">
        <v>0</v>
      </c>
    </row>
    <row r="2001" spans="2:32" x14ac:dyDescent="0.35">
      <c r="B2001" s="1" t="s">
        <v>540</v>
      </c>
      <c r="C2001" s="5">
        <v>0</v>
      </c>
      <c r="D2001" s="6">
        <v>0</v>
      </c>
      <c r="E2001" s="5">
        <v>0</v>
      </c>
      <c r="F2001" s="6">
        <v>0</v>
      </c>
      <c r="G2001" s="5">
        <v>0</v>
      </c>
      <c r="H2001" s="6">
        <v>0</v>
      </c>
      <c r="I2001" s="5">
        <v>0</v>
      </c>
      <c r="J2001" s="6">
        <v>0</v>
      </c>
      <c r="K2001" s="5">
        <v>0</v>
      </c>
      <c r="L2001" s="6">
        <v>0</v>
      </c>
      <c r="M2001" s="5">
        <v>0</v>
      </c>
      <c r="N2001" s="6">
        <v>0</v>
      </c>
      <c r="O2001" s="5">
        <v>0</v>
      </c>
      <c r="P2001" s="6">
        <v>0</v>
      </c>
      <c r="Q2001" s="5">
        <v>0</v>
      </c>
      <c r="R2001" s="6">
        <v>0</v>
      </c>
      <c r="S2001" s="5">
        <v>0</v>
      </c>
      <c r="T2001" s="6">
        <v>0</v>
      </c>
      <c r="U2001" s="5">
        <v>0</v>
      </c>
      <c r="V2001" s="6">
        <v>0</v>
      </c>
      <c r="W2001" s="5">
        <v>0</v>
      </c>
      <c r="X2001" s="6">
        <v>0</v>
      </c>
      <c r="Y2001" s="5">
        <v>0</v>
      </c>
      <c r="Z2001" s="6">
        <v>0</v>
      </c>
      <c r="AA2001" s="5">
        <v>0</v>
      </c>
      <c r="AB2001" s="6">
        <v>0</v>
      </c>
      <c r="AC2001" s="5">
        <v>0</v>
      </c>
      <c r="AD2001" s="6">
        <v>0</v>
      </c>
      <c r="AE2001" s="5">
        <v>0</v>
      </c>
      <c r="AF2001" s="6">
        <v>0</v>
      </c>
    </row>
    <row r="2002" spans="2:32" x14ac:dyDescent="0.35">
      <c r="B2002" s="2" t="s">
        <v>4</v>
      </c>
    </row>
    <row r="2003" spans="2:32" x14ac:dyDescent="0.35">
      <c r="B2003" s="1" t="s">
        <v>63</v>
      </c>
      <c r="C2003" s="5">
        <v>0</v>
      </c>
      <c r="D2003" s="6">
        <v>0</v>
      </c>
      <c r="E2003" s="5">
        <v>0</v>
      </c>
      <c r="F2003" s="6">
        <v>0</v>
      </c>
      <c r="G2003" s="5">
        <v>0</v>
      </c>
      <c r="H2003" s="6">
        <v>0</v>
      </c>
      <c r="I2003" s="5">
        <v>0</v>
      </c>
      <c r="J2003" s="6">
        <v>0</v>
      </c>
      <c r="K2003" s="5">
        <v>0</v>
      </c>
      <c r="L2003" s="6">
        <v>0</v>
      </c>
      <c r="M2003" s="5">
        <v>0</v>
      </c>
      <c r="N2003" s="6">
        <v>0</v>
      </c>
      <c r="O2003" s="5">
        <v>0</v>
      </c>
      <c r="P2003" s="6">
        <v>0</v>
      </c>
      <c r="Q2003" s="5">
        <v>0</v>
      </c>
      <c r="R2003" s="6">
        <v>0</v>
      </c>
      <c r="S2003" s="5">
        <v>0</v>
      </c>
      <c r="T2003" s="6">
        <v>0</v>
      </c>
      <c r="U2003" s="5">
        <v>0</v>
      </c>
      <c r="V2003" s="6">
        <v>0</v>
      </c>
      <c r="W2003" s="5">
        <v>0</v>
      </c>
      <c r="X2003" s="6">
        <v>0</v>
      </c>
      <c r="Y2003" s="5">
        <v>0</v>
      </c>
      <c r="Z2003" s="6">
        <v>0</v>
      </c>
      <c r="AA2003" s="5">
        <v>0</v>
      </c>
      <c r="AB2003" s="6">
        <v>0</v>
      </c>
      <c r="AC2003" s="5">
        <v>0</v>
      </c>
      <c r="AD2003" s="6">
        <v>0</v>
      </c>
      <c r="AE2003" s="5">
        <v>0</v>
      </c>
      <c r="AF2003" s="6">
        <v>0</v>
      </c>
    </row>
    <row r="2004" spans="2:32" x14ac:dyDescent="0.35">
      <c r="B2004" s="1" t="s">
        <v>541</v>
      </c>
      <c r="C2004" s="5">
        <v>0</v>
      </c>
      <c r="D2004" s="6">
        <v>0</v>
      </c>
      <c r="E2004" s="5">
        <v>0</v>
      </c>
      <c r="F2004" s="6">
        <v>0</v>
      </c>
      <c r="G2004" s="5">
        <v>0</v>
      </c>
      <c r="H2004" s="6">
        <v>0</v>
      </c>
      <c r="I2004" s="5">
        <v>0</v>
      </c>
      <c r="J2004" s="6">
        <v>0</v>
      </c>
      <c r="K2004" s="5">
        <v>0</v>
      </c>
      <c r="L2004" s="6">
        <v>0</v>
      </c>
      <c r="M2004" s="5">
        <v>0</v>
      </c>
      <c r="N2004" s="6">
        <v>0</v>
      </c>
      <c r="O2004" s="5">
        <v>0</v>
      </c>
      <c r="P2004" s="6">
        <v>0</v>
      </c>
      <c r="Q2004" s="5">
        <v>0</v>
      </c>
      <c r="R2004" s="6">
        <v>0</v>
      </c>
      <c r="S2004" s="5">
        <v>0</v>
      </c>
      <c r="T2004" s="6">
        <v>0</v>
      </c>
      <c r="U2004" s="5">
        <v>0</v>
      </c>
      <c r="V2004" s="6">
        <v>0</v>
      </c>
      <c r="W2004" s="5">
        <v>0</v>
      </c>
      <c r="X2004" s="6">
        <v>0</v>
      </c>
      <c r="Y2004" s="5">
        <v>0</v>
      </c>
      <c r="Z2004" s="6">
        <v>0</v>
      </c>
      <c r="AA2004" s="5">
        <v>0</v>
      </c>
      <c r="AB2004" s="6">
        <v>0</v>
      </c>
      <c r="AC2004" s="5">
        <v>0</v>
      </c>
      <c r="AD2004" s="6">
        <v>0</v>
      </c>
      <c r="AE2004" s="5">
        <v>0</v>
      </c>
      <c r="AF2004" s="6">
        <v>0</v>
      </c>
    </row>
    <row r="2005" spans="2:32" x14ac:dyDescent="0.35">
      <c r="B2005" s="1" t="s">
        <v>542</v>
      </c>
      <c r="C2005" s="5">
        <v>0</v>
      </c>
      <c r="D2005" s="6">
        <v>0</v>
      </c>
      <c r="E2005" s="5">
        <v>0</v>
      </c>
      <c r="F2005" s="6">
        <v>0</v>
      </c>
      <c r="G2005" s="5">
        <v>0</v>
      </c>
      <c r="H2005" s="6">
        <v>0</v>
      </c>
      <c r="I2005" s="5">
        <v>0</v>
      </c>
      <c r="J2005" s="6">
        <v>0</v>
      </c>
      <c r="K2005" s="5">
        <v>0</v>
      </c>
      <c r="L2005" s="6">
        <v>0</v>
      </c>
      <c r="M2005" s="5">
        <v>0</v>
      </c>
      <c r="N2005" s="6">
        <v>0</v>
      </c>
      <c r="O2005" s="5">
        <v>0</v>
      </c>
      <c r="P2005" s="6">
        <v>0</v>
      </c>
      <c r="Q2005" s="5">
        <v>0</v>
      </c>
      <c r="R2005" s="6">
        <v>0</v>
      </c>
      <c r="S2005" s="5">
        <v>0</v>
      </c>
      <c r="T2005" s="6">
        <v>0</v>
      </c>
      <c r="U2005" s="5">
        <v>0</v>
      </c>
      <c r="V2005" s="6">
        <v>0</v>
      </c>
      <c r="W2005" s="5">
        <v>0</v>
      </c>
      <c r="X2005" s="6">
        <v>0</v>
      </c>
      <c r="Y2005" s="5">
        <v>0</v>
      </c>
      <c r="Z2005" s="6">
        <v>0</v>
      </c>
      <c r="AA2005" s="5">
        <v>0</v>
      </c>
      <c r="AB2005" s="6">
        <v>0</v>
      </c>
      <c r="AC2005" s="5">
        <v>0</v>
      </c>
      <c r="AD2005" s="6">
        <v>0</v>
      </c>
      <c r="AE2005" s="5">
        <v>0</v>
      </c>
      <c r="AF2005" s="6">
        <v>0</v>
      </c>
    </row>
    <row r="2006" spans="2:32" x14ac:dyDescent="0.35">
      <c r="B2006" s="1" t="s">
        <v>543</v>
      </c>
      <c r="C2006" s="5">
        <v>0</v>
      </c>
      <c r="D2006" s="6">
        <v>0</v>
      </c>
      <c r="E2006" s="5">
        <v>0</v>
      </c>
      <c r="F2006" s="6">
        <v>0</v>
      </c>
      <c r="G2006" s="5">
        <v>0</v>
      </c>
      <c r="H2006" s="6">
        <v>0</v>
      </c>
      <c r="I2006" s="5">
        <v>0</v>
      </c>
      <c r="J2006" s="6">
        <v>0</v>
      </c>
      <c r="K2006" s="5">
        <v>0</v>
      </c>
      <c r="L2006" s="6">
        <v>0</v>
      </c>
      <c r="M2006" s="5">
        <v>0</v>
      </c>
      <c r="N2006" s="6">
        <v>0</v>
      </c>
      <c r="O2006" s="5">
        <v>0</v>
      </c>
      <c r="P2006" s="6">
        <v>0</v>
      </c>
      <c r="Q2006" s="5">
        <v>0</v>
      </c>
      <c r="R2006" s="6">
        <v>0</v>
      </c>
      <c r="S2006" s="5">
        <v>0</v>
      </c>
      <c r="T2006" s="6">
        <v>0</v>
      </c>
      <c r="U2006" s="5">
        <v>0</v>
      </c>
      <c r="V2006" s="6">
        <v>0</v>
      </c>
      <c r="W2006" s="5">
        <v>0</v>
      </c>
      <c r="X2006" s="6">
        <v>0</v>
      </c>
      <c r="Y2006" s="5">
        <v>0</v>
      </c>
      <c r="Z2006" s="6">
        <v>0</v>
      </c>
      <c r="AA2006" s="5">
        <v>0</v>
      </c>
      <c r="AB2006" s="6">
        <v>0</v>
      </c>
      <c r="AC2006" s="5">
        <v>0</v>
      </c>
      <c r="AD2006" s="6">
        <v>0</v>
      </c>
      <c r="AE2006" s="5">
        <v>0</v>
      </c>
      <c r="AF2006" s="6">
        <v>0</v>
      </c>
    </row>
    <row r="2007" spans="2:32" x14ac:dyDescent="0.35">
      <c r="B2007" s="1" t="s">
        <v>544</v>
      </c>
      <c r="C2007" s="5">
        <v>0</v>
      </c>
      <c r="D2007" s="6">
        <v>0</v>
      </c>
      <c r="E2007" s="5">
        <v>0</v>
      </c>
      <c r="F2007" s="6">
        <v>0</v>
      </c>
      <c r="G2007" s="5">
        <v>0</v>
      </c>
      <c r="H2007" s="6">
        <v>0</v>
      </c>
      <c r="I2007" s="5">
        <v>0</v>
      </c>
      <c r="J2007" s="6">
        <v>0</v>
      </c>
      <c r="K2007" s="5">
        <v>0</v>
      </c>
      <c r="L2007" s="6">
        <v>0</v>
      </c>
      <c r="M2007" s="5">
        <v>0</v>
      </c>
      <c r="N2007" s="6">
        <v>0</v>
      </c>
      <c r="O2007" s="5">
        <v>0</v>
      </c>
      <c r="P2007" s="6">
        <v>0</v>
      </c>
      <c r="Q2007" s="5">
        <v>0</v>
      </c>
      <c r="R2007" s="6">
        <v>0</v>
      </c>
      <c r="S2007" s="5">
        <v>0</v>
      </c>
      <c r="T2007" s="6">
        <v>0</v>
      </c>
      <c r="U2007" s="5">
        <v>0</v>
      </c>
      <c r="V2007" s="6">
        <v>0</v>
      </c>
      <c r="W2007" s="5">
        <v>0</v>
      </c>
      <c r="X2007" s="6">
        <v>0</v>
      </c>
      <c r="Y2007" s="5">
        <v>0</v>
      </c>
      <c r="Z2007" s="6">
        <v>0</v>
      </c>
      <c r="AA2007" s="5">
        <v>0</v>
      </c>
      <c r="AB2007" s="6">
        <v>0</v>
      </c>
      <c r="AC2007" s="5">
        <v>0</v>
      </c>
      <c r="AD2007" s="6">
        <v>0</v>
      </c>
      <c r="AE2007" s="5">
        <v>0</v>
      </c>
      <c r="AF2007" s="6">
        <v>0</v>
      </c>
    </row>
    <row r="2008" spans="2:32" x14ac:dyDescent="0.35">
      <c r="B2008" s="1" t="s">
        <v>67</v>
      </c>
      <c r="C2008" s="5">
        <v>4.7200000000000002E-3</v>
      </c>
      <c r="D2008" s="6">
        <v>3.0550000000000002</v>
      </c>
      <c r="E2008" s="5">
        <v>1.9609999999999999E-2</v>
      </c>
      <c r="F2008" s="6">
        <v>0.63700000000000001</v>
      </c>
      <c r="G2008" s="5">
        <v>0</v>
      </c>
      <c r="H2008" s="6">
        <v>0</v>
      </c>
      <c r="I2008" s="5">
        <v>0</v>
      </c>
      <c r="J2008" s="6">
        <v>0</v>
      </c>
      <c r="K2008" s="5">
        <v>0</v>
      </c>
      <c r="L2008" s="6">
        <v>0</v>
      </c>
      <c r="M2008" s="5">
        <v>0</v>
      </c>
      <c r="N2008" s="6">
        <v>0</v>
      </c>
      <c r="O2008" s="5">
        <v>0</v>
      </c>
      <c r="P2008" s="6">
        <v>0</v>
      </c>
      <c r="Q2008" s="5">
        <v>0</v>
      </c>
      <c r="R2008" s="6">
        <v>0</v>
      </c>
      <c r="S2008" s="5">
        <v>0</v>
      </c>
      <c r="T2008" s="6">
        <v>0</v>
      </c>
      <c r="U2008" s="5">
        <v>0</v>
      </c>
      <c r="V2008" s="6">
        <v>0</v>
      </c>
      <c r="W2008" s="5">
        <v>0</v>
      </c>
      <c r="X2008" s="6">
        <v>0</v>
      </c>
      <c r="Y2008" s="5">
        <v>0</v>
      </c>
      <c r="Z2008" s="6">
        <v>0</v>
      </c>
      <c r="AA2008" s="5">
        <v>0</v>
      </c>
      <c r="AB2008" s="6">
        <v>0</v>
      </c>
      <c r="AC2008" s="5">
        <v>0</v>
      </c>
      <c r="AD2008" s="6">
        <v>0</v>
      </c>
      <c r="AE2008" s="5">
        <v>0.04</v>
      </c>
      <c r="AF2008" s="6">
        <v>2.4180000000000001</v>
      </c>
    </row>
    <row r="2009" spans="2:32" x14ac:dyDescent="0.35">
      <c r="B2009" s="1" t="s">
        <v>545</v>
      </c>
      <c r="C2009" s="5">
        <v>5.9699999999999996E-3</v>
      </c>
      <c r="D2009" s="6">
        <v>3.8620000000000001</v>
      </c>
      <c r="E2009" s="5">
        <v>0</v>
      </c>
      <c r="F2009" s="6">
        <v>0</v>
      </c>
      <c r="G2009" s="5">
        <v>1.9769999999999999E-2</v>
      </c>
      <c r="H2009" s="6">
        <v>1.073</v>
      </c>
      <c r="I2009" s="5">
        <v>0</v>
      </c>
      <c r="J2009" s="6">
        <v>0</v>
      </c>
      <c r="K2009" s="5">
        <v>0</v>
      </c>
      <c r="L2009" s="6">
        <v>0</v>
      </c>
      <c r="M2009" s="5">
        <v>3.601E-2</v>
      </c>
      <c r="N2009" s="6">
        <v>1.002</v>
      </c>
      <c r="O2009" s="5">
        <v>0</v>
      </c>
      <c r="P2009" s="6">
        <v>0</v>
      </c>
      <c r="Q2009" s="5">
        <v>3.8039999999999997E-2</v>
      </c>
      <c r="R2009" s="6">
        <v>1.143</v>
      </c>
      <c r="S2009" s="5">
        <v>0</v>
      </c>
      <c r="T2009" s="6">
        <v>0</v>
      </c>
      <c r="U2009" s="5">
        <v>0</v>
      </c>
      <c r="V2009" s="6">
        <v>0</v>
      </c>
      <c r="W2009" s="5">
        <v>5.7840000000000003E-2</v>
      </c>
      <c r="X2009" s="6">
        <v>0.64400000000000002</v>
      </c>
      <c r="Y2009" s="5">
        <v>0</v>
      </c>
      <c r="Z2009" s="6">
        <v>0</v>
      </c>
      <c r="AA2009" s="5">
        <v>0</v>
      </c>
      <c r="AB2009" s="6">
        <v>0</v>
      </c>
      <c r="AC2009" s="5">
        <v>0</v>
      </c>
      <c r="AD2009" s="6">
        <v>0</v>
      </c>
      <c r="AE2009" s="5">
        <v>0</v>
      </c>
      <c r="AF2009" s="6">
        <v>0</v>
      </c>
    </row>
    <row r="2010" spans="2:32" x14ac:dyDescent="0.35">
      <c r="B2010" s="1" t="s">
        <v>69</v>
      </c>
      <c r="C2010" s="5">
        <v>0</v>
      </c>
      <c r="D2010" s="6">
        <v>0</v>
      </c>
      <c r="E2010" s="5">
        <v>0</v>
      </c>
      <c r="F2010" s="6">
        <v>0</v>
      </c>
      <c r="G2010" s="5">
        <v>0</v>
      </c>
      <c r="H2010" s="6">
        <v>0</v>
      </c>
      <c r="I2010" s="5">
        <v>0</v>
      </c>
      <c r="J2010" s="6">
        <v>0</v>
      </c>
      <c r="K2010" s="5">
        <v>0</v>
      </c>
      <c r="L2010" s="6">
        <v>0</v>
      </c>
      <c r="M2010" s="5">
        <v>0</v>
      </c>
      <c r="N2010" s="6">
        <v>0</v>
      </c>
      <c r="O2010" s="5">
        <v>0</v>
      </c>
      <c r="P2010" s="6">
        <v>0</v>
      </c>
      <c r="Q2010" s="5">
        <v>0</v>
      </c>
      <c r="R2010" s="6">
        <v>0</v>
      </c>
      <c r="S2010" s="5">
        <v>0</v>
      </c>
      <c r="T2010" s="6">
        <v>0</v>
      </c>
      <c r="U2010" s="5">
        <v>0</v>
      </c>
      <c r="V2010" s="6">
        <v>0</v>
      </c>
      <c r="W2010" s="5">
        <v>0</v>
      </c>
      <c r="X2010" s="6">
        <v>0</v>
      </c>
      <c r="Y2010" s="5">
        <v>0</v>
      </c>
      <c r="Z2010" s="6">
        <v>0</v>
      </c>
      <c r="AA2010" s="5">
        <v>0</v>
      </c>
      <c r="AB2010" s="6">
        <v>0</v>
      </c>
      <c r="AC2010" s="5">
        <v>0</v>
      </c>
      <c r="AD2010" s="6">
        <v>0</v>
      </c>
      <c r="AE2010" s="5">
        <v>0</v>
      </c>
      <c r="AF2010" s="6">
        <v>0</v>
      </c>
    </row>
    <row r="2011" spans="2:32" x14ac:dyDescent="0.35">
      <c r="B2011" s="1" t="s">
        <v>546</v>
      </c>
      <c r="C2011" s="5">
        <v>0</v>
      </c>
      <c r="D2011" s="6">
        <v>0</v>
      </c>
      <c r="E2011" s="5">
        <v>0</v>
      </c>
      <c r="F2011" s="6">
        <v>0</v>
      </c>
      <c r="G2011" s="5">
        <v>0</v>
      </c>
      <c r="H2011" s="6">
        <v>0</v>
      </c>
      <c r="I2011" s="5">
        <v>0</v>
      </c>
      <c r="J2011" s="6">
        <v>0</v>
      </c>
      <c r="K2011" s="5">
        <v>0</v>
      </c>
      <c r="L2011" s="6">
        <v>0</v>
      </c>
      <c r="M2011" s="5">
        <v>0</v>
      </c>
      <c r="N2011" s="6">
        <v>0</v>
      </c>
      <c r="O2011" s="5">
        <v>0</v>
      </c>
      <c r="P2011" s="6">
        <v>0</v>
      </c>
      <c r="Q2011" s="5">
        <v>0</v>
      </c>
      <c r="R2011" s="6">
        <v>0</v>
      </c>
      <c r="S2011" s="5">
        <v>0</v>
      </c>
      <c r="T2011" s="6">
        <v>0</v>
      </c>
      <c r="U2011" s="5">
        <v>0</v>
      </c>
      <c r="V2011" s="6">
        <v>0</v>
      </c>
      <c r="W2011" s="5">
        <v>0</v>
      </c>
      <c r="X2011" s="6">
        <v>0</v>
      </c>
      <c r="Y2011" s="5">
        <v>0</v>
      </c>
      <c r="Z2011" s="6">
        <v>0</v>
      </c>
      <c r="AA2011" s="5">
        <v>0</v>
      </c>
      <c r="AB2011" s="6">
        <v>0</v>
      </c>
      <c r="AC2011" s="5">
        <v>0</v>
      </c>
      <c r="AD2011" s="6">
        <v>0</v>
      </c>
      <c r="AE2011" s="5">
        <v>0</v>
      </c>
      <c r="AF2011" s="6">
        <v>0</v>
      </c>
    </row>
    <row r="2012" spans="2:32" x14ac:dyDescent="0.35">
      <c r="B2012" s="1" t="s">
        <v>547</v>
      </c>
      <c r="C2012" s="5">
        <v>0</v>
      </c>
      <c r="D2012" s="6">
        <v>0</v>
      </c>
      <c r="E2012" s="5">
        <v>0</v>
      </c>
      <c r="F2012" s="6">
        <v>0</v>
      </c>
      <c r="G2012" s="5">
        <v>0</v>
      </c>
      <c r="H2012" s="6">
        <v>0</v>
      </c>
      <c r="I2012" s="5">
        <v>0</v>
      </c>
      <c r="J2012" s="6">
        <v>0</v>
      </c>
      <c r="K2012" s="5">
        <v>0</v>
      </c>
      <c r="L2012" s="6">
        <v>0</v>
      </c>
      <c r="M2012" s="5">
        <v>0</v>
      </c>
      <c r="N2012" s="6">
        <v>0</v>
      </c>
      <c r="O2012" s="5">
        <v>0</v>
      </c>
      <c r="P2012" s="6">
        <v>0</v>
      </c>
      <c r="Q2012" s="5">
        <v>0</v>
      </c>
      <c r="R2012" s="6">
        <v>0</v>
      </c>
      <c r="S2012" s="5">
        <v>0</v>
      </c>
      <c r="T2012" s="6">
        <v>0</v>
      </c>
      <c r="U2012" s="5">
        <v>0</v>
      </c>
      <c r="V2012" s="6">
        <v>0</v>
      </c>
      <c r="W2012" s="5">
        <v>0</v>
      </c>
      <c r="X2012" s="6">
        <v>0</v>
      </c>
      <c r="Y2012" s="5">
        <v>0</v>
      </c>
      <c r="Z2012" s="6">
        <v>0</v>
      </c>
      <c r="AA2012" s="5">
        <v>0</v>
      </c>
      <c r="AB2012" s="6">
        <v>0</v>
      </c>
      <c r="AC2012" s="5">
        <v>0</v>
      </c>
      <c r="AD2012" s="6">
        <v>0</v>
      </c>
      <c r="AE2012" s="5">
        <v>0</v>
      </c>
      <c r="AF2012" s="6">
        <v>0</v>
      </c>
    </row>
    <row r="2013" spans="2:32" x14ac:dyDescent="0.35">
      <c r="B2013" s="1" t="s">
        <v>78</v>
      </c>
      <c r="C2013" s="5">
        <v>3.81E-3</v>
      </c>
      <c r="D2013" s="6">
        <v>2.4649999999999999</v>
      </c>
      <c r="E2013" s="5">
        <v>1.9609999999999999E-2</v>
      </c>
      <c r="F2013" s="6">
        <v>0.63700000000000001</v>
      </c>
      <c r="G2013" s="5">
        <v>0</v>
      </c>
      <c r="H2013" s="6">
        <v>0</v>
      </c>
      <c r="I2013" s="5">
        <v>0</v>
      </c>
      <c r="J2013" s="6">
        <v>0</v>
      </c>
      <c r="K2013" s="5">
        <v>2.7439999999999999E-2</v>
      </c>
      <c r="L2013" s="6">
        <v>0.754</v>
      </c>
      <c r="M2013" s="5">
        <v>1.822E-2</v>
      </c>
      <c r="N2013" s="6">
        <v>0.50700000000000001</v>
      </c>
      <c r="O2013" s="5">
        <v>0</v>
      </c>
      <c r="P2013" s="6">
        <v>0</v>
      </c>
      <c r="Q2013" s="5">
        <v>0</v>
      </c>
      <c r="R2013" s="6">
        <v>0</v>
      </c>
      <c r="S2013" s="5">
        <v>0</v>
      </c>
      <c r="T2013" s="6">
        <v>0</v>
      </c>
      <c r="U2013" s="5">
        <v>0</v>
      </c>
      <c r="V2013" s="6">
        <v>0</v>
      </c>
      <c r="W2013" s="5">
        <v>0</v>
      </c>
      <c r="X2013" s="6">
        <v>0</v>
      </c>
      <c r="Y2013" s="5">
        <v>9.3699999999999999E-3</v>
      </c>
      <c r="Z2013" s="6">
        <v>0.56799999999999995</v>
      </c>
      <c r="AA2013" s="5">
        <v>0</v>
      </c>
      <c r="AB2013" s="6">
        <v>0</v>
      </c>
      <c r="AC2013" s="5">
        <v>0</v>
      </c>
      <c r="AD2013" s="6">
        <v>0</v>
      </c>
      <c r="AE2013" s="5">
        <v>0</v>
      </c>
      <c r="AF2013" s="6">
        <v>0</v>
      </c>
    </row>
    <row r="2014" spans="2:32" x14ac:dyDescent="0.35">
      <c r="B2014" s="1" t="s">
        <v>548</v>
      </c>
      <c r="C2014" s="5">
        <v>1.048E-2</v>
      </c>
      <c r="D2014" s="6">
        <v>6.7779999999999996</v>
      </c>
      <c r="E2014" s="5">
        <v>0</v>
      </c>
      <c r="F2014" s="6">
        <v>0</v>
      </c>
      <c r="G2014" s="5">
        <v>0</v>
      </c>
      <c r="H2014" s="6">
        <v>0</v>
      </c>
      <c r="I2014" s="5">
        <v>0</v>
      </c>
      <c r="J2014" s="6">
        <v>0</v>
      </c>
      <c r="K2014" s="5">
        <v>0</v>
      </c>
      <c r="L2014" s="6">
        <v>0</v>
      </c>
      <c r="M2014" s="5">
        <v>9.0900000000000009E-3</v>
      </c>
      <c r="N2014" s="6">
        <v>0.253</v>
      </c>
      <c r="O2014" s="5">
        <v>0</v>
      </c>
      <c r="P2014" s="6">
        <v>0</v>
      </c>
      <c r="Q2014" s="5">
        <v>0</v>
      </c>
      <c r="R2014" s="6">
        <v>0</v>
      </c>
      <c r="S2014" s="5">
        <v>0</v>
      </c>
      <c r="T2014" s="6">
        <v>0</v>
      </c>
      <c r="U2014" s="5">
        <v>5.6989999999999999E-2</v>
      </c>
      <c r="V2014" s="6">
        <v>1.87</v>
      </c>
      <c r="W2014" s="5">
        <v>0</v>
      </c>
      <c r="X2014" s="6">
        <v>0</v>
      </c>
      <c r="Y2014" s="5">
        <v>0</v>
      </c>
      <c r="Z2014" s="6">
        <v>0</v>
      </c>
      <c r="AA2014" s="5">
        <v>5.4489999999999997E-2</v>
      </c>
      <c r="AB2014" s="6">
        <v>4.6550000000000002</v>
      </c>
      <c r="AC2014" s="5">
        <v>0</v>
      </c>
      <c r="AD2014" s="6">
        <v>0</v>
      </c>
      <c r="AE2014" s="5">
        <v>0</v>
      </c>
      <c r="AF2014" s="6">
        <v>0</v>
      </c>
    </row>
    <row r="2015" spans="2:32" x14ac:dyDescent="0.35">
      <c r="B2015" s="1" t="s">
        <v>549</v>
      </c>
      <c r="C2015" s="5">
        <v>8.4000000000000003E-4</v>
      </c>
      <c r="D2015" s="6">
        <v>0.54200000000000004</v>
      </c>
      <c r="E2015" s="5">
        <v>0</v>
      </c>
      <c r="F2015" s="6">
        <v>0</v>
      </c>
      <c r="G2015" s="5">
        <v>0</v>
      </c>
      <c r="H2015" s="6">
        <v>0</v>
      </c>
      <c r="I2015" s="5">
        <v>0</v>
      </c>
      <c r="J2015" s="6">
        <v>0</v>
      </c>
      <c r="K2015" s="5">
        <v>1.9730000000000001E-2</v>
      </c>
      <c r="L2015" s="6">
        <v>0.54200000000000004</v>
      </c>
      <c r="M2015" s="5">
        <v>0</v>
      </c>
      <c r="N2015" s="6">
        <v>0</v>
      </c>
      <c r="O2015" s="5">
        <v>0</v>
      </c>
      <c r="P2015" s="6">
        <v>0</v>
      </c>
      <c r="Q2015" s="5">
        <v>0</v>
      </c>
      <c r="R2015" s="6">
        <v>0</v>
      </c>
      <c r="S2015" s="5">
        <v>0</v>
      </c>
      <c r="T2015" s="6">
        <v>0</v>
      </c>
      <c r="U2015" s="5">
        <v>0</v>
      </c>
      <c r="V2015" s="6">
        <v>0</v>
      </c>
      <c r="W2015" s="5">
        <v>0</v>
      </c>
      <c r="X2015" s="6">
        <v>0</v>
      </c>
      <c r="Y2015" s="5">
        <v>0</v>
      </c>
      <c r="Z2015" s="6">
        <v>0</v>
      </c>
      <c r="AA2015" s="5">
        <v>0</v>
      </c>
      <c r="AB2015" s="6">
        <v>0</v>
      </c>
      <c r="AC2015" s="5">
        <v>0</v>
      </c>
      <c r="AD2015" s="6">
        <v>0</v>
      </c>
      <c r="AE2015" s="5">
        <v>0</v>
      </c>
      <c r="AF2015" s="6">
        <v>0</v>
      </c>
    </row>
    <row r="2016" spans="2:32" x14ac:dyDescent="0.35">
      <c r="B2016" s="1" t="s">
        <v>550</v>
      </c>
      <c r="C2016" s="5">
        <v>0</v>
      </c>
      <c r="D2016" s="6">
        <v>0</v>
      </c>
      <c r="E2016" s="5">
        <v>0</v>
      </c>
      <c r="F2016" s="6">
        <v>0</v>
      </c>
      <c r="G2016" s="5">
        <v>0</v>
      </c>
      <c r="H2016" s="6">
        <v>0</v>
      </c>
      <c r="I2016" s="5">
        <v>0</v>
      </c>
      <c r="J2016" s="6">
        <v>0</v>
      </c>
      <c r="K2016" s="5">
        <v>0</v>
      </c>
      <c r="L2016" s="6">
        <v>0</v>
      </c>
      <c r="M2016" s="5">
        <v>0</v>
      </c>
      <c r="N2016" s="6">
        <v>0</v>
      </c>
      <c r="O2016" s="5">
        <v>0</v>
      </c>
      <c r="P2016" s="6">
        <v>0</v>
      </c>
      <c r="Q2016" s="5">
        <v>0</v>
      </c>
      <c r="R2016" s="6">
        <v>0</v>
      </c>
      <c r="S2016" s="5">
        <v>0</v>
      </c>
      <c r="T2016" s="6">
        <v>0</v>
      </c>
      <c r="U2016" s="5">
        <v>0</v>
      </c>
      <c r="V2016" s="6">
        <v>0</v>
      </c>
      <c r="W2016" s="5">
        <v>0</v>
      </c>
      <c r="X2016" s="6">
        <v>0</v>
      </c>
      <c r="Y2016" s="5">
        <v>0</v>
      </c>
      <c r="Z2016" s="6">
        <v>0</v>
      </c>
      <c r="AA2016" s="5">
        <v>0</v>
      </c>
      <c r="AB2016" s="6">
        <v>0</v>
      </c>
      <c r="AC2016" s="5">
        <v>0</v>
      </c>
      <c r="AD2016" s="6">
        <v>0</v>
      </c>
      <c r="AE2016" s="5">
        <v>0</v>
      </c>
      <c r="AF2016" s="6">
        <v>0</v>
      </c>
    </row>
    <row r="2017" spans="2:32" x14ac:dyDescent="0.35">
      <c r="B2017" s="1" t="s">
        <v>551</v>
      </c>
      <c r="C2017" s="5">
        <v>0</v>
      </c>
      <c r="D2017" s="6">
        <v>0</v>
      </c>
      <c r="E2017" s="5">
        <v>0</v>
      </c>
      <c r="F2017" s="6">
        <v>0</v>
      </c>
      <c r="G2017" s="5">
        <v>0</v>
      </c>
      <c r="H2017" s="6">
        <v>0</v>
      </c>
      <c r="I2017" s="5">
        <v>0</v>
      </c>
      <c r="J2017" s="6">
        <v>0</v>
      </c>
      <c r="K2017" s="5">
        <v>0</v>
      </c>
      <c r="L2017" s="6">
        <v>0</v>
      </c>
      <c r="M2017" s="5">
        <v>0</v>
      </c>
      <c r="N2017" s="6">
        <v>0</v>
      </c>
      <c r="O2017" s="5">
        <v>0</v>
      </c>
      <c r="P2017" s="6">
        <v>0</v>
      </c>
      <c r="Q2017" s="5">
        <v>0</v>
      </c>
      <c r="R2017" s="6">
        <v>0</v>
      </c>
      <c r="S2017" s="5">
        <v>0</v>
      </c>
      <c r="T2017" s="6">
        <v>0</v>
      </c>
      <c r="U2017" s="5">
        <v>0</v>
      </c>
      <c r="V2017" s="6">
        <v>0</v>
      </c>
      <c r="W2017" s="5">
        <v>0</v>
      </c>
      <c r="X2017" s="6">
        <v>0</v>
      </c>
      <c r="Y2017" s="5">
        <v>0</v>
      </c>
      <c r="Z2017" s="6">
        <v>0</v>
      </c>
      <c r="AA2017" s="5">
        <v>0</v>
      </c>
      <c r="AB2017" s="6">
        <v>0</v>
      </c>
      <c r="AC2017" s="5">
        <v>0</v>
      </c>
      <c r="AD2017" s="6">
        <v>0</v>
      </c>
      <c r="AE2017" s="5">
        <v>0</v>
      </c>
      <c r="AF2017" s="6">
        <v>0</v>
      </c>
    </row>
    <row r="2018" spans="2:32" x14ac:dyDescent="0.35">
      <c r="B2018" s="1" t="s">
        <v>552</v>
      </c>
      <c r="C2018" s="5">
        <v>0</v>
      </c>
      <c r="D2018" s="6">
        <v>0</v>
      </c>
      <c r="E2018" s="5">
        <v>0</v>
      </c>
      <c r="F2018" s="6">
        <v>0</v>
      </c>
      <c r="G2018" s="5">
        <v>0</v>
      </c>
      <c r="H2018" s="6">
        <v>0</v>
      </c>
      <c r="I2018" s="5">
        <v>0</v>
      </c>
      <c r="J2018" s="6">
        <v>0</v>
      </c>
      <c r="K2018" s="5">
        <v>0</v>
      </c>
      <c r="L2018" s="6">
        <v>0</v>
      </c>
      <c r="M2018" s="5">
        <v>0</v>
      </c>
      <c r="N2018" s="6">
        <v>0</v>
      </c>
      <c r="O2018" s="5">
        <v>0</v>
      </c>
      <c r="P2018" s="6">
        <v>0</v>
      </c>
      <c r="Q2018" s="5">
        <v>0</v>
      </c>
      <c r="R2018" s="6">
        <v>0</v>
      </c>
      <c r="S2018" s="5">
        <v>0</v>
      </c>
      <c r="T2018" s="6">
        <v>0</v>
      </c>
      <c r="U2018" s="5">
        <v>0</v>
      </c>
      <c r="V2018" s="6">
        <v>0</v>
      </c>
      <c r="W2018" s="5">
        <v>0</v>
      </c>
      <c r="X2018" s="6">
        <v>0</v>
      </c>
      <c r="Y2018" s="5">
        <v>0</v>
      </c>
      <c r="Z2018" s="6">
        <v>0</v>
      </c>
      <c r="AA2018" s="5">
        <v>0</v>
      </c>
      <c r="AB2018" s="6">
        <v>0</v>
      </c>
      <c r="AC2018" s="5">
        <v>0</v>
      </c>
      <c r="AD2018" s="6">
        <v>0</v>
      </c>
      <c r="AE2018" s="5">
        <v>0</v>
      </c>
      <c r="AF2018" s="6">
        <v>0</v>
      </c>
    </row>
    <row r="2019" spans="2:32" x14ac:dyDescent="0.35">
      <c r="B2019" s="2" t="s">
        <v>5</v>
      </c>
    </row>
    <row r="2020" spans="2:32" x14ac:dyDescent="0.35">
      <c r="B2020" s="1" t="s">
        <v>80</v>
      </c>
      <c r="C2020" s="5">
        <v>0</v>
      </c>
      <c r="D2020" s="6">
        <v>0</v>
      </c>
      <c r="E2020" s="5">
        <v>0</v>
      </c>
      <c r="F2020" s="6">
        <v>0</v>
      </c>
      <c r="G2020" s="5">
        <v>0</v>
      </c>
      <c r="H2020" s="6">
        <v>0</v>
      </c>
      <c r="I2020" s="5">
        <v>0</v>
      </c>
      <c r="J2020" s="6">
        <v>0</v>
      </c>
      <c r="K2020" s="5">
        <v>0</v>
      </c>
      <c r="L2020" s="6">
        <v>0</v>
      </c>
      <c r="M2020" s="5">
        <v>0</v>
      </c>
      <c r="N2020" s="6">
        <v>0</v>
      </c>
      <c r="O2020" s="5">
        <v>0</v>
      </c>
      <c r="P2020" s="6">
        <v>0</v>
      </c>
      <c r="Q2020" s="5">
        <v>0</v>
      </c>
      <c r="R2020" s="6">
        <v>0</v>
      </c>
      <c r="S2020" s="5">
        <v>0</v>
      </c>
      <c r="T2020" s="6">
        <v>0</v>
      </c>
      <c r="U2020" s="5">
        <v>0</v>
      </c>
      <c r="V2020" s="6">
        <v>0</v>
      </c>
      <c r="W2020" s="5">
        <v>0</v>
      </c>
      <c r="X2020" s="6">
        <v>0</v>
      </c>
      <c r="Y2020" s="5">
        <v>0</v>
      </c>
      <c r="Z2020" s="6">
        <v>0</v>
      </c>
      <c r="AA2020" s="5">
        <v>0</v>
      </c>
      <c r="AB2020" s="6">
        <v>0</v>
      </c>
      <c r="AC2020" s="5">
        <v>0</v>
      </c>
      <c r="AD2020" s="6">
        <v>0</v>
      </c>
      <c r="AE2020" s="5">
        <v>0</v>
      </c>
      <c r="AF2020" s="6">
        <v>0</v>
      </c>
    </row>
    <row r="2021" spans="2:32" x14ac:dyDescent="0.35">
      <c r="B2021" s="1" t="s">
        <v>81</v>
      </c>
      <c r="C2021" s="5">
        <v>4.1799999999999997E-3</v>
      </c>
      <c r="D2021" s="6">
        <v>2.706</v>
      </c>
      <c r="E2021" s="5">
        <v>0</v>
      </c>
      <c r="F2021" s="6">
        <v>0</v>
      </c>
      <c r="G2021" s="5">
        <v>0</v>
      </c>
      <c r="H2021" s="6">
        <v>0</v>
      </c>
      <c r="I2021" s="5">
        <v>0</v>
      </c>
      <c r="J2021" s="6">
        <v>0</v>
      </c>
      <c r="K2021" s="5">
        <v>3.0460000000000001E-2</v>
      </c>
      <c r="L2021" s="6">
        <v>0.83699999999999997</v>
      </c>
      <c r="M2021" s="5">
        <v>0</v>
      </c>
      <c r="N2021" s="6">
        <v>0</v>
      </c>
      <c r="O2021" s="5">
        <v>0</v>
      </c>
      <c r="P2021" s="6">
        <v>0</v>
      </c>
      <c r="Q2021" s="5">
        <v>0</v>
      </c>
      <c r="R2021" s="6">
        <v>0</v>
      </c>
      <c r="S2021" s="5">
        <v>0</v>
      </c>
      <c r="T2021" s="6">
        <v>0</v>
      </c>
      <c r="U2021" s="5">
        <v>0</v>
      </c>
      <c r="V2021" s="6">
        <v>0</v>
      </c>
      <c r="W2021" s="5">
        <v>0</v>
      </c>
      <c r="X2021" s="6">
        <v>0</v>
      </c>
      <c r="Y2021" s="5">
        <v>0</v>
      </c>
      <c r="Z2021" s="6">
        <v>0</v>
      </c>
      <c r="AA2021" s="5">
        <v>0</v>
      </c>
      <c r="AB2021" s="6">
        <v>0</v>
      </c>
      <c r="AC2021" s="5">
        <v>0</v>
      </c>
      <c r="AD2021" s="6">
        <v>0</v>
      </c>
      <c r="AE2021" s="5">
        <v>3.091E-2</v>
      </c>
      <c r="AF2021" s="6">
        <v>1.8680000000000001</v>
      </c>
    </row>
    <row r="2022" spans="2:32" x14ac:dyDescent="0.35">
      <c r="B2022" s="1" t="s">
        <v>553</v>
      </c>
      <c r="C2022" s="5">
        <v>0</v>
      </c>
      <c r="D2022" s="6">
        <v>0</v>
      </c>
      <c r="E2022" s="5">
        <v>0</v>
      </c>
      <c r="F2022" s="6">
        <v>0</v>
      </c>
      <c r="G2022" s="5">
        <v>0</v>
      </c>
      <c r="H2022" s="6">
        <v>0</v>
      </c>
      <c r="I2022" s="5">
        <v>0</v>
      </c>
      <c r="J2022" s="6">
        <v>0</v>
      </c>
      <c r="K2022" s="5">
        <v>0</v>
      </c>
      <c r="L2022" s="6">
        <v>0</v>
      </c>
      <c r="M2022" s="5">
        <v>0</v>
      </c>
      <c r="N2022" s="6">
        <v>0</v>
      </c>
      <c r="O2022" s="5">
        <v>0</v>
      </c>
      <c r="P2022" s="6">
        <v>0</v>
      </c>
      <c r="Q2022" s="5">
        <v>0</v>
      </c>
      <c r="R2022" s="6">
        <v>0</v>
      </c>
      <c r="S2022" s="5">
        <v>0</v>
      </c>
      <c r="T2022" s="6">
        <v>0</v>
      </c>
      <c r="U2022" s="5">
        <v>0</v>
      </c>
      <c r="V2022" s="6">
        <v>0</v>
      </c>
      <c r="W2022" s="5">
        <v>0</v>
      </c>
      <c r="X2022" s="6">
        <v>0</v>
      </c>
      <c r="Y2022" s="5">
        <v>0</v>
      </c>
      <c r="Z2022" s="6">
        <v>0</v>
      </c>
      <c r="AA2022" s="5">
        <v>0</v>
      </c>
      <c r="AB2022" s="6">
        <v>0</v>
      </c>
      <c r="AC2022" s="5">
        <v>0</v>
      </c>
      <c r="AD2022" s="6">
        <v>0</v>
      </c>
      <c r="AE2022" s="5">
        <v>0</v>
      </c>
      <c r="AF2022" s="6">
        <v>0</v>
      </c>
    </row>
    <row r="2023" spans="2:32" x14ac:dyDescent="0.35">
      <c r="B2023" s="1" t="s">
        <v>85</v>
      </c>
      <c r="C2023" s="5">
        <v>0</v>
      </c>
      <c r="D2023" s="6">
        <v>0</v>
      </c>
      <c r="E2023" s="5">
        <v>0</v>
      </c>
      <c r="F2023" s="6">
        <v>0</v>
      </c>
      <c r="G2023" s="5">
        <v>0</v>
      </c>
      <c r="H2023" s="6">
        <v>0</v>
      </c>
      <c r="I2023" s="5">
        <v>0</v>
      </c>
      <c r="J2023" s="6">
        <v>0</v>
      </c>
      <c r="K2023" s="5">
        <v>0</v>
      </c>
      <c r="L2023" s="6">
        <v>0</v>
      </c>
      <c r="M2023" s="5">
        <v>0</v>
      </c>
      <c r="N2023" s="6">
        <v>0</v>
      </c>
      <c r="O2023" s="5">
        <v>0</v>
      </c>
      <c r="P2023" s="6">
        <v>0</v>
      </c>
      <c r="Q2023" s="5">
        <v>0</v>
      </c>
      <c r="R2023" s="6">
        <v>0</v>
      </c>
      <c r="S2023" s="5">
        <v>0</v>
      </c>
      <c r="T2023" s="6">
        <v>0</v>
      </c>
      <c r="U2023" s="5">
        <v>0</v>
      </c>
      <c r="V2023" s="6">
        <v>0</v>
      </c>
      <c r="W2023" s="5">
        <v>0</v>
      </c>
      <c r="X2023" s="6">
        <v>0</v>
      </c>
      <c r="Y2023" s="5">
        <v>0</v>
      </c>
      <c r="Z2023" s="6">
        <v>0</v>
      </c>
      <c r="AA2023" s="5">
        <v>0</v>
      </c>
      <c r="AB2023" s="6">
        <v>0</v>
      </c>
      <c r="AC2023" s="5">
        <v>0</v>
      </c>
      <c r="AD2023" s="6">
        <v>0</v>
      </c>
      <c r="AE2023" s="5">
        <v>0</v>
      </c>
      <c r="AF2023" s="6">
        <v>0</v>
      </c>
    </row>
    <row r="2024" spans="2:32" x14ac:dyDescent="0.35">
      <c r="B2024" s="1" t="s">
        <v>554</v>
      </c>
      <c r="C2024" s="5">
        <v>0</v>
      </c>
      <c r="D2024" s="6">
        <v>0</v>
      </c>
      <c r="E2024" s="5">
        <v>0</v>
      </c>
      <c r="F2024" s="6">
        <v>0</v>
      </c>
      <c r="G2024" s="5">
        <v>0</v>
      </c>
      <c r="H2024" s="6">
        <v>0</v>
      </c>
      <c r="I2024" s="5">
        <v>0</v>
      </c>
      <c r="J2024" s="6">
        <v>0</v>
      </c>
      <c r="K2024" s="5">
        <v>0</v>
      </c>
      <c r="L2024" s="6">
        <v>0</v>
      </c>
      <c r="M2024" s="5">
        <v>0</v>
      </c>
      <c r="N2024" s="6">
        <v>0</v>
      </c>
      <c r="O2024" s="5">
        <v>0</v>
      </c>
      <c r="P2024" s="6">
        <v>0</v>
      </c>
      <c r="Q2024" s="5">
        <v>0</v>
      </c>
      <c r="R2024" s="6">
        <v>0</v>
      </c>
      <c r="S2024" s="5">
        <v>0</v>
      </c>
      <c r="T2024" s="6">
        <v>0</v>
      </c>
      <c r="U2024" s="5">
        <v>0</v>
      </c>
      <c r="V2024" s="6">
        <v>0</v>
      </c>
      <c r="W2024" s="5">
        <v>0</v>
      </c>
      <c r="X2024" s="6">
        <v>0</v>
      </c>
      <c r="Y2024" s="5">
        <v>0</v>
      </c>
      <c r="Z2024" s="6">
        <v>0</v>
      </c>
      <c r="AA2024" s="5">
        <v>0</v>
      </c>
      <c r="AB2024" s="6">
        <v>0</v>
      </c>
      <c r="AC2024" s="5">
        <v>0</v>
      </c>
      <c r="AD2024" s="6">
        <v>0</v>
      </c>
      <c r="AE2024" s="5">
        <v>0</v>
      </c>
      <c r="AF2024" s="6">
        <v>0</v>
      </c>
    </row>
    <row r="2025" spans="2:32" x14ac:dyDescent="0.35">
      <c r="B2025" s="1" t="s">
        <v>555</v>
      </c>
      <c r="C2025" s="5">
        <v>0</v>
      </c>
      <c r="D2025" s="6">
        <v>0</v>
      </c>
      <c r="E2025" s="5">
        <v>0</v>
      </c>
      <c r="F2025" s="6">
        <v>0</v>
      </c>
      <c r="G2025" s="5">
        <v>0</v>
      </c>
      <c r="H2025" s="6">
        <v>0</v>
      </c>
      <c r="I2025" s="5">
        <v>0</v>
      </c>
      <c r="J2025" s="6">
        <v>0</v>
      </c>
      <c r="K2025" s="5">
        <v>0</v>
      </c>
      <c r="L2025" s="6">
        <v>0</v>
      </c>
      <c r="M2025" s="5">
        <v>0</v>
      </c>
      <c r="N2025" s="6">
        <v>0</v>
      </c>
      <c r="O2025" s="5">
        <v>0</v>
      </c>
      <c r="P2025" s="6">
        <v>0</v>
      </c>
      <c r="Q2025" s="5">
        <v>0</v>
      </c>
      <c r="R2025" s="6">
        <v>0</v>
      </c>
      <c r="S2025" s="5">
        <v>0</v>
      </c>
      <c r="T2025" s="6">
        <v>0</v>
      </c>
      <c r="U2025" s="5">
        <v>0</v>
      </c>
      <c r="V2025" s="6">
        <v>0</v>
      </c>
      <c r="W2025" s="5">
        <v>0</v>
      </c>
      <c r="X2025" s="6">
        <v>0</v>
      </c>
      <c r="Y2025" s="5">
        <v>0</v>
      </c>
      <c r="Z2025" s="6">
        <v>0</v>
      </c>
      <c r="AA2025" s="5">
        <v>0</v>
      </c>
      <c r="AB2025" s="6">
        <v>0</v>
      </c>
      <c r="AC2025" s="5">
        <v>0</v>
      </c>
      <c r="AD2025" s="6">
        <v>0</v>
      </c>
      <c r="AE2025" s="5">
        <v>0</v>
      </c>
      <c r="AF2025" s="6">
        <v>0</v>
      </c>
    </row>
    <row r="2026" spans="2:32" x14ac:dyDescent="0.35">
      <c r="B2026" s="1" t="s">
        <v>88</v>
      </c>
      <c r="C2026" s="5">
        <v>1.4599999999999999E-3</v>
      </c>
      <c r="D2026" s="6">
        <v>0.94699999999999995</v>
      </c>
      <c r="E2026" s="5">
        <v>0</v>
      </c>
      <c r="F2026" s="6">
        <v>0</v>
      </c>
      <c r="G2026" s="5">
        <v>0</v>
      </c>
      <c r="H2026" s="6">
        <v>0</v>
      </c>
      <c r="I2026" s="5">
        <v>2.657E-2</v>
      </c>
      <c r="J2026" s="6">
        <v>0.65300000000000002</v>
      </c>
      <c r="K2026" s="5">
        <v>0</v>
      </c>
      <c r="L2026" s="6">
        <v>0</v>
      </c>
      <c r="M2026" s="5">
        <v>0</v>
      </c>
      <c r="N2026" s="6">
        <v>0</v>
      </c>
      <c r="O2026" s="5">
        <v>0</v>
      </c>
      <c r="P2026" s="6">
        <v>0</v>
      </c>
      <c r="Q2026" s="5">
        <v>0</v>
      </c>
      <c r="R2026" s="6">
        <v>0</v>
      </c>
      <c r="S2026" s="5">
        <v>0</v>
      </c>
      <c r="T2026" s="6">
        <v>0</v>
      </c>
      <c r="U2026" s="5">
        <v>8.9300000000000004E-3</v>
      </c>
      <c r="V2026" s="6">
        <v>0.29299999999999998</v>
      </c>
      <c r="W2026" s="5">
        <v>0</v>
      </c>
      <c r="X2026" s="6">
        <v>0</v>
      </c>
      <c r="Y2026" s="5">
        <v>0</v>
      </c>
      <c r="Z2026" s="6">
        <v>0</v>
      </c>
      <c r="AA2026" s="5">
        <v>0</v>
      </c>
      <c r="AB2026" s="6">
        <v>0</v>
      </c>
      <c r="AC2026" s="5">
        <v>0</v>
      </c>
      <c r="AD2026" s="6">
        <v>0</v>
      </c>
      <c r="AE2026" s="5">
        <v>0</v>
      </c>
      <c r="AF2026" s="6">
        <v>0</v>
      </c>
    </row>
    <row r="2027" spans="2:32" x14ac:dyDescent="0.35">
      <c r="B2027" s="1" t="s">
        <v>556</v>
      </c>
      <c r="C2027" s="5">
        <v>0</v>
      </c>
      <c r="D2027" s="6">
        <v>0</v>
      </c>
      <c r="E2027" s="5">
        <v>0</v>
      </c>
      <c r="F2027" s="6">
        <v>0</v>
      </c>
      <c r="G2027" s="5">
        <v>0</v>
      </c>
      <c r="H2027" s="6">
        <v>0</v>
      </c>
      <c r="I2027" s="5">
        <v>0</v>
      </c>
      <c r="J2027" s="6">
        <v>0</v>
      </c>
      <c r="K2027" s="5">
        <v>0</v>
      </c>
      <c r="L2027" s="6">
        <v>0</v>
      </c>
      <c r="M2027" s="5">
        <v>0</v>
      </c>
      <c r="N2027" s="6">
        <v>0</v>
      </c>
      <c r="O2027" s="5">
        <v>0</v>
      </c>
      <c r="P2027" s="6">
        <v>0</v>
      </c>
      <c r="Q2027" s="5">
        <v>0</v>
      </c>
      <c r="R2027" s="6">
        <v>0</v>
      </c>
      <c r="S2027" s="5">
        <v>0</v>
      </c>
      <c r="T2027" s="6">
        <v>0</v>
      </c>
      <c r="U2027" s="5">
        <v>0</v>
      </c>
      <c r="V2027" s="6">
        <v>0</v>
      </c>
      <c r="W2027" s="5">
        <v>0</v>
      </c>
      <c r="X2027" s="6">
        <v>0</v>
      </c>
      <c r="Y2027" s="5">
        <v>0</v>
      </c>
      <c r="Z2027" s="6">
        <v>0</v>
      </c>
      <c r="AA2027" s="5">
        <v>0</v>
      </c>
      <c r="AB2027" s="6">
        <v>0</v>
      </c>
      <c r="AC2027" s="5">
        <v>0</v>
      </c>
      <c r="AD2027" s="6">
        <v>0</v>
      </c>
      <c r="AE2027" s="5">
        <v>0</v>
      </c>
      <c r="AF2027" s="6">
        <v>0</v>
      </c>
    </row>
    <row r="2028" spans="2:32" x14ac:dyDescent="0.35">
      <c r="B2028" s="1" t="s">
        <v>557</v>
      </c>
      <c r="C2028" s="5">
        <v>0</v>
      </c>
      <c r="D2028" s="6">
        <v>0</v>
      </c>
      <c r="E2028" s="5">
        <v>0</v>
      </c>
      <c r="F2028" s="6">
        <v>0</v>
      </c>
      <c r="G2028" s="5">
        <v>0</v>
      </c>
      <c r="H2028" s="6">
        <v>0</v>
      </c>
      <c r="I2028" s="5">
        <v>0</v>
      </c>
      <c r="J2028" s="6">
        <v>0</v>
      </c>
      <c r="K2028" s="5">
        <v>0</v>
      </c>
      <c r="L2028" s="6">
        <v>0</v>
      </c>
      <c r="M2028" s="5">
        <v>0</v>
      </c>
      <c r="N2028" s="6">
        <v>0</v>
      </c>
      <c r="O2028" s="5">
        <v>0</v>
      </c>
      <c r="P2028" s="6">
        <v>0</v>
      </c>
      <c r="Q2028" s="5">
        <v>0</v>
      </c>
      <c r="R2028" s="6">
        <v>0</v>
      </c>
      <c r="S2028" s="5">
        <v>0</v>
      </c>
      <c r="T2028" s="6">
        <v>0</v>
      </c>
      <c r="U2028" s="5">
        <v>0</v>
      </c>
      <c r="V2028" s="6">
        <v>0</v>
      </c>
      <c r="W2028" s="5">
        <v>0</v>
      </c>
      <c r="X2028" s="6">
        <v>0</v>
      </c>
      <c r="Y2028" s="5">
        <v>0</v>
      </c>
      <c r="Z2028" s="6">
        <v>0</v>
      </c>
      <c r="AA2028" s="5">
        <v>0</v>
      </c>
      <c r="AB2028" s="6">
        <v>0</v>
      </c>
      <c r="AC2028" s="5">
        <v>0</v>
      </c>
      <c r="AD2028" s="6">
        <v>0</v>
      </c>
      <c r="AE2028" s="5">
        <v>0</v>
      </c>
      <c r="AF2028" s="6">
        <v>0</v>
      </c>
    </row>
    <row r="2029" spans="2:32" x14ac:dyDescent="0.35">
      <c r="B2029" s="1" t="s">
        <v>558</v>
      </c>
      <c r="C2029" s="5">
        <v>0</v>
      </c>
      <c r="D2029" s="6">
        <v>0</v>
      </c>
      <c r="E2029" s="5">
        <v>0</v>
      </c>
      <c r="F2029" s="6">
        <v>0</v>
      </c>
      <c r="G2029" s="5">
        <v>0</v>
      </c>
      <c r="H2029" s="6">
        <v>0</v>
      </c>
      <c r="I2029" s="5">
        <v>0</v>
      </c>
      <c r="J2029" s="6">
        <v>0</v>
      </c>
      <c r="K2029" s="5">
        <v>0</v>
      </c>
      <c r="L2029" s="6">
        <v>0</v>
      </c>
      <c r="M2029" s="5">
        <v>0</v>
      </c>
      <c r="N2029" s="6">
        <v>0</v>
      </c>
      <c r="O2029" s="5">
        <v>0</v>
      </c>
      <c r="P2029" s="6">
        <v>0</v>
      </c>
      <c r="Q2029" s="5">
        <v>0</v>
      </c>
      <c r="R2029" s="6">
        <v>0</v>
      </c>
      <c r="S2029" s="5">
        <v>0</v>
      </c>
      <c r="T2029" s="6">
        <v>0</v>
      </c>
      <c r="U2029" s="5">
        <v>0</v>
      </c>
      <c r="V2029" s="6">
        <v>0</v>
      </c>
      <c r="W2029" s="5">
        <v>0</v>
      </c>
      <c r="X2029" s="6">
        <v>0</v>
      </c>
      <c r="Y2029" s="5">
        <v>0</v>
      </c>
      <c r="Z2029" s="6">
        <v>0</v>
      </c>
      <c r="AA2029" s="5">
        <v>0</v>
      </c>
      <c r="AB2029" s="6">
        <v>0</v>
      </c>
      <c r="AC2029" s="5">
        <v>0</v>
      </c>
      <c r="AD2029" s="6">
        <v>0</v>
      </c>
      <c r="AE2029" s="5">
        <v>0</v>
      </c>
      <c r="AF2029" s="6">
        <v>0</v>
      </c>
    </row>
    <row r="2030" spans="2:32" x14ac:dyDescent="0.35">
      <c r="B2030" s="1" t="s">
        <v>559</v>
      </c>
      <c r="C2030" s="5">
        <v>0</v>
      </c>
      <c r="D2030" s="6">
        <v>0</v>
      </c>
      <c r="E2030" s="5">
        <v>0</v>
      </c>
      <c r="F2030" s="6">
        <v>0</v>
      </c>
      <c r="G2030" s="5">
        <v>0</v>
      </c>
      <c r="H2030" s="6">
        <v>0</v>
      </c>
      <c r="I2030" s="5">
        <v>0</v>
      </c>
      <c r="J2030" s="6">
        <v>0</v>
      </c>
      <c r="K2030" s="5">
        <v>0</v>
      </c>
      <c r="L2030" s="6">
        <v>0</v>
      </c>
      <c r="M2030" s="5">
        <v>0</v>
      </c>
      <c r="N2030" s="6">
        <v>0</v>
      </c>
      <c r="O2030" s="5">
        <v>0</v>
      </c>
      <c r="P2030" s="6">
        <v>0</v>
      </c>
      <c r="Q2030" s="5">
        <v>0</v>
      </c>
      <c r="R2030" s="6">
        <v>0</v>
      </c>
      <c r="S2030" s="5">
        <v>0</v>
      </c>
      <c r="T2030" s="6">
        <v>0</v>
      </c>
      <c r="U2030" s="5">
        <v>0</v>
      </c>
      <c r="V2030" s="6">
        <v>0</v>
      </c>
      <c r="W2030" s="5">
        <v>0</v>
      </c>
      <c r="X2030" s="6">
        <v>0</v>
      </c>
      <c r="Y2030" s="5">
        <v>0</v>
      </c>
      <c r="Z2030" s="6">
        <v>0</v>
      </c>
      <c r="AA2030" s="5">
        <v>0</v>
      </c>
      <c r="AB2030" s="6">
        <v>0</v>
      </c>
      <c r="AC2030" s="5">
        <v>0</v>
      </c>
      <c r="AD2030" s="6">
        <v>0</v>
      </c>
      <c r="AE2030" s="5">
        <v>0</v>
      </c>
      <c r="AF2030" s="6">
        <v>0</v>
      </c>
    </row>
    <row r="2031" spans="2:32" x14ac:dyDescent="0.35">
      <c r="B2031" s="1" t="s">
        <v>560</v>
      </c>
      <c r="C2031" s="5">
        <v>0</v>
      </c>
      <c r="D2031" s="6">
        <v>0</v>
      </c>
      <c r="E2031" s="5">
        <v>0</v>
      </c>
      <c r="F2031" s="6">
        <v>0</v>
      </c>
      <c r="G2031" s="5">
        <v>0</v>
      </c>
      <c r="H2031" s="6">
        <v>0</v>
      </c>
      <c r="I2031" s="5">
        <v>0</v>
      </c>
      <c r="J2031" s="6">
        <v>0</v>
      </c>
      <c r="K2031" s="5">
        <v>0</v>
      </c>
      <c r="L2031" s="6">
        <v>0</v>
      </c>
      <c r="M2031" s="5">
        <v>0</v>
      </c>
      <c r="N2031" s="6">
        <v>0</v>
      </c>
      <c r="O2031" s="5">
        <v>0</v>
      </c>
      <c r="P2031" s="6">
        <v>0</v>
      </c>
      <c r="Q2031" s="5">
        <v>0</v>
      </c>
      <c r="R2031" s="6">
        <v>0</v>
      </c>
      <c r="S2031" s="5">
        <v>0</v>
      </c>
      <c r="T2031" s="6">
        <v>0</v>
      </c>
      <c r="U2031" s="5">
        <v>0</v>
      </c>
      <c r="V2031" s="6">
        <v>0</v>
      </c>
      <c r="W2031" s="5">
        <v>0</v>
      </c>
      <c r="X2031" s="6">
        <v>0</v>
      </c>
      <c r="Y2031" s="5">
        <v>0</v>
      </c>
      <c r="Z2031" s="6">
        <v>0</v>
      </c>
      <c r="AA2031" s="5">
        <v>0</v>
      </c>
      <c r="AB2031" s="6">
        <v>0</v>
      </c>
      <c r="AC2031" s="5">
        <v>0</v>
      </c>
      <c r="AD2031" s="6">
        <v>0</v>
      </c>
      <c r="AE2031" s="5">
        <v>0</v>
      </c>
      <c r="AF2031" s="6">
        <v>0</v>
      </c>
    </row>
    <row r="2032" spans="2:32" x14ac:dyDescent="0.35">
      <c r="B2032" s="1" t="s">
        <v>561</v>
      </c>
      <c r="C2032" s="5">
        <v>0</v>
      </c>
      <c r="D2032" s="6">
        <v>0</v>
      </c>
      <c r="E2032" s="5">
        <v>0</v>
      </c>
      <c r="F2032" s="6">
        <v>0</v>
      </c>
      <c r="G2032" s="5">
        <v>0</v>
      </c>
      <c r="H2032" s="6">
        <v>0</v>
      </c>
      <c r="I2032" s="5">
        <v>0</v>
      </c>
      <c r="J2032" s="6">
        <v>0</v>
      </c>
      <c r="K2032" s="5">
        <v>0</v>
      </c>
      <c r="L2032" s="6">
        <v>0</v>
      </c>
      <c r="M2032" s="5">
        <v>0</v>
      </c>
      <c r="N2032" s="6">
        <v>0</v>
      </c>
      <c r="O2032" s="5">
        <v>0</v>
      </c>
      <c r="P2032" s="6">
        <v>0</v>
      </c>
      <c r="Q2032" s="5">
        <v>0</v>
      </c>
      <c r="R2032" s="6">
        <v>0</v>
      </c>
      <c r="S2032" s="5">
        <v>0</v>
      </c>
      <c r="T2032" s="6">
        <v>0</v>
      </c>
      <c r="U2032" s="5">
        <v>0</v>
      </c>
      <c r="V2032" s="6">
        <v>0</v>
      </c>
      <c r="W2032" s="5">
        <v>0</v>
      </c>
      <c r="X2032" s="6">
        <v>0</v>
      </c>
      <c r="Y2032" s="5">
        <v>0</v>
      </c>
      <c r="Z2032" s="6">
        <v>0</v>
      </c>
      <c r="AA2032" s="5">
        <v>0</v>
      </c>
      <c r="AB2032" s="6">
        <v>0</v>
      </c>
      <c r="AC2032" s="5">
        <v>0</v>
      </c>
      <c r="AD2032" s="6">
        <v>0</v>
      </c>
      <c r="AE2032" s="5">
        <v>0</v>
      </c>
      <c r="AF2032" s="6">
        <v>0</v>
      </c>
    </row>
    <row r="2033" spans="2:32" x14ac:dyDescent="0.35">
      <c r="B2033" s="2" t="s">
        <v>6</v>
      </c>
    </row>
    <row r="2034" spans="2:32" x14ac:dyDescent="0.35">
      <c r="B2034" s="1" t="s">
        <v>562</v>
      </c>
      <c r="C2034" s="5">
        <v>0</v>
      </c>
      <c r="D2034" s="6">
        <v>0</v>
      </c>
      <c r="E2034" s="5">
        <v>0</v>
      </c>
      <c r="F2034" s="6">
        <v>0</v>
      </c>
      <c r="G2034" s="5">
        <v>0</v>
      </c>
      <c r="H2034" s="6">
        <v>0</v>
      </c>
      <c r="I2034" s="5">
        <v>0</v>
      </c>
      <c r="J2034" s="6">
        <v>0</v>
      </c>
      <c r="K2034" s="5">
        <v>0</v>
      </c>
      <c r="L2034" s="6">
        <v>0</v>
      </c>
      <c r="M2034" s="5">
        <v>0</v>
      </c>
      <c r="N2034" s="6">
        <v>0</v>
      </c>
      <c r="O2034" s="5">
        <v>0</v>
      </c>
      <c r="P2034" s="6">
        <v>0</v>
      </c>
      <c r="Q2034" s="5">
        <v>0</v>
      </c>
      <c r="R2034" s="6">
        <v>0</v>
      </c>
      <c r="S2034" s="5">
        <v>0</v>
      </c>
      <c r="T2034" s="6">
        <v>0</v>
      </c>
      <c r="U2034" s="5">
        <v>0</v>
      </c>
      <c r="V2034" s="6">
        <v>0</v>
      </c>
      <c r="W2034" s="5">
        <v>0</v>
      </c>
      <c r="X2034" s="6">
        <v>0</v>
      </c>
      <c r="Y2034" s="5">
        <v>0</v>
      </c>
      <c r="Z2034" s="6">
        <v>0</v>
      </c>
      <c r="AA2034" s="5">
        <v>0</v>
      </c>
      <c r="AB2034" s="6">
        <v>0</v>
      </c>
      <c r="AC2034" s="5">
        <v>0</v>
      </c>
      <c r="AD2034" s="6">
        <v>0</v>
      </c>
      <c r="AE2034" s="5">
        <v>0</v>
      </c>
      <c r="AF2034" s="6">
        <v>0</v>
      </c>
    </row>
    <row r="2035" spans="2:32" x14ac:dyDescent="0.35">
      <c r="B2035" s="1" t="s">
        <v>563</v>
      </c>
      <c r="C2035" s="5">
        <v>0</v>
      </c>
      <c r="D2035" s="6">
        <v>0</v>
      </c>
      <c r="E2035" s="5">
        <v>0</v>
      </c>
      <c r="F2035" s="6">
        <v>0</v>
      </c>
      <c r="G2035" s="5">
        <v>0</v>
      </c>
      <c r="H2035" s="6">
        <v>0</v>
      </c>
      <c r="I2035" s="5">
        <v>0</v>
      </c>
      <c r="J2035" s="6">
        <v>0</v>
      </c>
      <c r="K2035" s="5">
        <v>0</v>
      </c>
      <c r="L2035" s="6">
        <v>0</v>
      </c>
      <c r="M2035" s="5">
        <v>0</v>
      </c>
      <c r="N2035" s="6">
        <v>0</v>
      </c>
      <c r="O2035" s="5">
        <v>0</v>
      </c>
      <c r="P2035" s="6">
        <v>0</v>
      </c>
      <c r="Q2035" s="5">
        <v>0</v>
      </c>
      <c r="R2035" s="6">
        <v>0</v>
      </c>
      <c r="S2035" s="5">
        <v>0</v>
      </c>
      <c r="T2035" s="6">
        <v>0</v>
      </c>
      <c r="U2035" s="5">
        <v>0</v>
      </c>
      <c r="V2035" s="6">
        <v>0</v>
      </c>
      <c r="W2035" s="5">
        <v>0</v>
      </c>
      <c r="X2035" s="6">
        <v>0</v>
      </c>
      <c r="Y2035" s="5">
        <v>0</v>
      </c>
      <c r="Z2035" s="6">
        <v>0</v>
      </c>
      <c r="AA2035" s="5">
        <v>0</v>
      </c>
      <c r="AB2035" s="6">
        <v>0</v>
      </c>
      <c r="AC2035" s="5">
        <v>0</v>
      </c>
      <c r="AD2035" s="6">
        <v>0</v>
      </c>
      <c r="AE2035" s="5">
        <v>0</v>
      </c>
      <c r="AF2035" s="6">
        <v>0</v>
      </c>
    </row>
    <row r="2036" spans="2:32" x14ac:dyDescent="0.35">
      <c r="B2036" s="1" t="s">
        <v>564</v>
      </c>
      <c r="C2036" s="5">
        <v>0</v>
      </c>
      <c r="D2036" s="6">
        <v>0</v>
      </c>
      <c r="E2036" s="5">
        <v>0</v>
      </c>
      <c r="F2036" s="6">
        <v>0</v>
      </c>
      <c r="G2036" s="5">
        <v>0</v>
      </c>
      <c r="H2036" s="6">
        <v>0</v>
      </c>
      <c r="I2036" s="5">
        <v>0</v>
      </c>
      <c r="J2036" s="6">
        <v>0</v>
      </c>
      <c r="K2036" s="5">
        <v>0</v>
      </c>
      <c r="L2036" s="6">
        <v>0</v>
      </c>
      <c r="M2036" s="5">
        <v>0</v>
      </c>
      <c r="N2036" s="6">
        <v>0</v>
      </c>
      <c r="O2036" s="5">
        <v>0</v>
      </c>
      <c r="P2036" s="6">
        <v>0</v>
      </c>
      <c r="Q2036" s="5">
        <v>0</v>
      </c>
      <c r="R2036" s="6">
        <v>0</v>
      </c>
      <c r="S2036" s="5">
        <v>0</v>
      </c>
      <c r="T2036" s="6">
        <v>0</v>
      </c>
      <c r="U2036" s="5">
        <v>0</v>
      </c>
      <c r="V2036" s="6">
        <v>0</v>
      </c>
      <c r="W2036" s="5">
        <v>0</v>
      </c>
      <c r="X2036" s="6">
        <v>0</v>
      </c>
      <c r="Y2036" s="5">
        <v>0</v>
      </c>
      <c r="Z2036" s="6">
        <v>0</v>
      </c>
      <c r="AA2036" s="5">
        <v>0</v>
      </c>
      <c r="AB2036" s="6">
        <v>0</v>
      </c>
      <c r="AC2036" s="5">
        <v>0</v>
      </c>
      <c r="AD2036" s="6">
        <v>0</v>
      </c>
      <c r="AE2036" s="5">
        <v>0</v>
      </c>
      <c r="AF2036" s="6">
        <v>0</v>
      </c>
    </row>
    <row r="2037" spans="2:32" x14ac:dyDescent="0.35">
      <c r="B2037" s="1" t="s">
        <v>565</v>
      </c>
      <c r="C2037" s="5">
        <v>0</v>
      </c>
      <c r="D2037" s="6">
        <v>0</v>
      </c>
      <c r="E2037" s="5">
        <v>0</v>
      </c>
      <c r="F2037" s="6">
        <v>0</v>
      </c>
      <c r="G2037" s="5">
        <v>0</v>
      </c>
      <c r="H2037" s="6">
        <v>0</v>
      </c>
      <c r="I2037" s="5">
        <v>0</v>
      </c>
      <c r="J2037" s="6">
        <v>0</v>
      </c>
      <c r="K2037" s="5">
        <v>0</v>
      </c>
      <c r="L2037" s="6">
        <v>0</v>
      </c>
      <c r="M2037" s="5">
        <v>0</v>
      </c>
      <c r="N2037" s="6">
        <v>0</v>
      </c>
      <c r="O2037" s="5">
        <v>0</v>
      </c>
      <c r="P2037" s="6">
        <v>0</v>
      </c>
      <c r="Q2037" s="5">
        <v>0</v>
      </c>
      <c r="R2037" s="6">
        <v>0</v>
      </c>
      <c r="S2037" s="5">
        <v>0</v>
      </c>
      <c r="T2037" s="6">
        <v>0</v>
      </c>
      <c r="U2037" s="5">
        <v>0</v>
      </c>
      <c r="V2037" s="6">
        <v>0</v>
      </c>
      <c r="W2037" s="5">
        <v>0</v>
      </c>
      <c r="X2037" s="6">
        <v>0</v>
      </c>
      <c r="Y2037" s="5">
        <v>0</v>
      </c>
      <c r="Z2037" s="6">
        <v>0</v>
      </c>
      <c r="AA2037" s="5">
        <v>0</v>
      </c>
      <c r="AB2037" s="6">
        <v>0</v>
      </c>
      <c r="AC2037" s="5">
        <v>0</v>
      </c>
      <c r="AD2037" s="6">
        <v>0</v>
      </c>
      <c r="AE2037" s="5">
        <v>0</v>
      </c>
      <c r="AF2037" s="6">
        <v>0</v>
      </c>
    </row>
    <row r="2038" spans="2:32" x14ac:dyDescent="0.35">
      <c r="B2038" s="1" t="s">
        <v>566</v>
      </c>
      <c r="C2038" s="5">
        <v>2.3699999999999999E-2</v>
      </c>
      <c r="D2038" s="6">
        <v>15.329000000000001</v>
      </c>
      <c r="E2038" s="5">
        <v>7.6699999999999997E-3</v>
      </c>
      <c r="F2038" s="6">
        <v>0.249</v>
      </c>
      <c r="G2038" s="5">
        <v>1.546E-2</v>
      </c>
      <c r="H2038" s="6">
        <v>0.83899999999999997</v>
      </c>
      <c r="I2038" s="5">
        <v>4.1099999999999998E-2</v>
      </c>
      <c r="J2038" s="6">
        <v>1.01</v>
      </c>
      <c r="K2038" s="5">
        <v>0</v>
      </c>
      <c r="L2038" s="6">
        <v>0</v>
      </c>
      <c r="M2038" s="5">
        <v>9.0900000000000009E-3</v>
      </c>
      <c r="N2038" s="6">
        <v>0.253</v>
      </c>
      <c r="O2038" s="5">
        <v>3.5740000000000001E-2</v>
      </c>
      <c r="P2038" s="6">
        <v>0.77800000000000002</v>
      </c>
      <c r="Q2038" s="5">
        <v>3.764E-2</v>
      </c>
      <c r="R2038" s="6">
        <v>1.131</v>
      </c>
      <c r="S2038" s="5">
        <v>0.10868999999999999</v>
      </c>
      <c r="T2038" s="6">
        <v>7.8630000000000004</v>
      </c>
      <c r="U2038" s="5">
        <v>8.9300000000000004E-3</v>
      </c>
      <c r="V2038" s="6">
        <v>0.29299999999999998</v>
      </c>
      <c r="W2038" s="5">
        <v>0</v>
      </c>
      <c r="X2038" s="6">
        <v>0</v>
      </c>
      <c r="Y2038" s="5">
        <v>0</v>
      </c>
      <c r="Z2038" s="6">
        <v>0</v>
      </c>
      <c r="AA2038" s="5">
        <v>3.4099999999999998E-2</v>
      </c>
      <c r="AB2038" s="6">
        <v>2.9129999999999998</v>
      </c>
      <c r="AC2038" s="5">
        <v>0</v>
      </c>
      <c r="AD2038" s="6">
        <v>0</v>
      </c>
      <c r="AE2038" s="5">
        <v>0</v>
      </c>
      <c r="AF2038" s="6">
        <v>0</v>
      </c>
    </row>
    <row r="2039" spans="2:32" x14ac:dyDescent="0.35">
      <c r="B2039" s="1" t="s">
        <v>567</v>
      </c>
      <c r="C2039" s="5">
        <v>0</v>
      </c>
      <c r="D2039" s="6">
        <v>0</v>
      </c>
      <c r="E2039" s="5">
        <v>0</v>
      </c>
      <c r="F2039" s="6">
        <v>0</v>
      </c>
      <c r="G2039" s="5">
        <v>0</v>
      </c>
      <c r="H2039" s="6">
        <v>0</v>
      </c>
      <c r="I2039" s="5">
        <v>0</v>
      </c>
      <c r="J2039" s="6">
        <v>0</v>
      </c>
      <c r="K2039" s="5">
        <v>0</v>
      </c>
      <c r="L2039" s="6">
        <v>0</v>
      </c>
      <c r="M2039" s="5">
        <v>0</v>
      </c>
      <c r="N2039" s="6">
        <v>0</v>
      </c>
      <c r="O2039" s="5">
        <v>0</v>
      </c>
      <c r="P2039" s="6">
        <v>0</v>
      </c>
      <c r="Q2039" s="5">
        <v>0</v>
      </c>
      <c r="R2039" s="6">
        <v>0</v>
      </c>
      <c r="S2039" s="5">
        <v>0</v>
      </c>
      <c r="T2039" s="6">
        <v>0</v>
      </c>
      <c r="U2039" s="5">
        <v>0</v>
      </c>
      <c r="V2039" s="6">
        <v>0</v>
      </c>
      <c r="W2039" s="5">
        <v>0</v>
      </c>
      <c r="X2039" s="6">
        <v>0</v>
      </c>
      <c r="Y2039" s="5">
        <v>0</v>
      </c>
      <c r="Z2039" s="6">
        <v>0</v>
      </c>
      <c r="AA2039" s="5">
        <v>0</v>
      </c>
      <c r="AB2039" s="6">
        <v>0</v>
      </c>
      <c r="AC2039" s="5">
        <v>0</v>
      </c>
      <c r="AD2039" s="6">
        <v>0</v>
      </c>
      <c r="AE2039" s="5">
        <v>0</v>
      </c>
      <c r="AF2039" s="6">
        <v>0</v>
      </c>
    </row>
    <row r="2040" spans="2:32" x14ac:dyDescent="0.35">
      <c r="B2040" s="1" t="s">
        <v>568</v>
      </c>
      <c r="C2040" s="5">
        <v>0</v>
      </c>
      <c r="D2040" s="6">
        <v>0</v>
      </c>
      <c r="E2040" s="5">
        <v>0</v>
      </c>
      <c r="F2040" s="6">
        <v>0</v>
      </c>
      <c r="G2040" s="5">
        <v>0</v>
      </c>
      <c r="H2040" s="6">
        <v>0</v>
      </c>
      <c r="I2040" s="5">
        <v>0</v>
      </c>
      <c r="J2040" s="6">
        <v>0</v>
      </c>
      <c r="K2040" s="5">
        <v>0</v>
      </c>
      <c r="L2040" s="6">
        <v>0</v>
      </c>
      <c r="M2040" s="5">
        <v>0</v>
      </c>
      <c r="N2040" s="6">
        <v>0</v>
      </c>
      <c r="O2040" s="5">
        <v>0</v>
      </c>
      <c r="P2040" s="6">
        <v>0</v>
      </c>
      <c r="Q2040" s="5">
        <v>0</v>
      </c>
      <c r="R2040" s="6">
        <v>0</v>
      </c>
      <c r="S2040" s="5">
        <v>0</v>
      </c>
      <c r="T2040" s="6">
        <v>0</v>
      </c>
      <c r="U2040" s="5">
        <v>0</v>
      </c>
      <c r="V2040" s="6">
        <v>0</v>
      </c>
      <c r="W2040" s="5">
        <v>0</v>
      </c>
      <c r="X2040" s="6">
        <v>0</v>
      </c>
      <c r="Y2040" s="5">
        <v>0</v>
      </c>
      <c r="Z2040" s="6">
        <v>0</v>
      </c>
      <c r="AA2040" s="5">
        <v>0</v>
      </c>
      <c r="AB2040" s="6">
        <v>0</v>
      </c>
      <c r="AC2040" s="5">
        <v>0</v>
      </c>
      <c r="AD2040" s="6">
        <v>0</v>
      </c>
      <c r="AE2040" s="5">
        <v>0</v>
      </c>
      <c r="AF2040" s="6">
        <v>0</v>
      </c>
    </row>
    <row r="2041" spans="2:32" x14ac:dyDescent="0.35">
      <c r="B2041" s="1" t="s">
        <v>569</v>
      </c>
      <c r="C2041" s="5">
        <v>0</v>
      </c>
      <c r="D2041" s="6">
        <v>0</v>
      </c>
      <c r="E2041" s="5">
        <v>0</v>
      </c>
      <c r="F2041" s="6">
        <v>0</v>
      </c>
      <c r="G2041" s="5">
        <v>0</v>
      </c>
      <c r="H2041" s="6">
        <v>0</v>
      </c>
      <c r="I2041" s="5">
        <v>0</v>
      </c>
      <c r="J2041" s="6">
        <v>0</v>
      </c>
      <c r="K2041" s="5">
        <v>0</v>
      </c>
      <c r="L2041" s="6">
        <v>0</v>
      </c>
      <c r="M2041" s="5">
        <v>0</v>
      </c>
      <c r="N2041" s="6">
        <v>0</v>
      </c>
      <c r="O2041" s="5">
        <v>0</v>
      </c>
      <c r="P2041" s="6">
        <v>0</v>
      </c>
      <c r="Q2041" s="5">
        <v>0</v>
      </c>
      <c r="R2041" s="6">
        <v>0</v>
      </c>
      <c r="S2041" s="5">
        <v>0</v>
      </c>
      <c r="T2041" s="6">
        <v>0</v>
      </c>
      <c r="U2041" s="5">
        <v>0</v>
      </c>
      <c r="V2041" s="6">
        <v>0</v>
      </c>
      <c r="W2041" s="5">
        <v>0</v>
      </c>
      <c r="X2041" s="6">
        <v>0</v>
      </c>
      <c r="Y2041" s="5">
        <v>0</v>
      </c>
      <c r="Z2041" s="6">
        <v>0</v>
      </c>
      <c r="AA2041" s="5">
        <v>0</v>
      </c>
      <c r="AB2041" s="6">
        <v>0</v>
      </c>
      <c r="AC2041" s="5">
        <v>0</v>
      </c>
      <c r="AD2041" s="6">
        <v>0</v>
      </c>
      <c r="AE2041" s="5">
        <v>0</v>
      </c>
      <c r="AF2041" s="6">
        <v>0</v>
      </c>
    </row>
    <row r="2042" spans="2:32" x14ac:dyDescent="0.35">
      <c r="B2042" s="2" t="s">
        <v>7</v>
      </c>
    </row>
    <row r="2043" spans="2:32" x14ac:dyDescent="0.35">
      <c r="B2043" s="1" t="s">
        <v>95</v>
      </c>
      <c r="C2043" s="5">
        <v>0</v>
      </c>
      <c r="D2043" s="6">
        <v>0</v>
      </c>
      <c r="E2043" s="5">
        <v>0</v>
      </c>
      <c r="F2043" s="6">
        <v>0</v>
      </c>
      <c r="G2043" s="5">
        <v>0</v>
      </c>
      <c r="H2043" s="6">
        <v>0</v>
      </c>
      <c r="I2043" s="5">
        <v>0</v>
      </c>
      <c r="J2043" s="6">
        <v>0</v>
      </c>
      <c r="K2043" s="5">
        <v>0</v>
      </c>
      <c r="L2043" s="6">
        <v>0</v>
      </c>
      <c r="M2043" s="5">
        <v>0</v>
      </c>
      <c r="N2043" s="6">
        <v>0</v>
      </c>
      <c r="O2043" s="5">
        <v>0</v>
      </c>
      <c r="P2043" s="6">
        <v>0</v>
      </c>
      <c r="Q2043" s="5">
        <v>0</v>
      </c>
      <c r="R2043" s="6">
        <v>0</v>
      </c>
      <c r="S2043" s="5">
        <v>0</v>
      </c>
      <c r="T2043" s="6">
        <v>0</v>
      </c>
      <c r="U2043" s="5">
        <v>0</v>
      </c>
      <c r="V2043" s="6">
        <v>0</v>
      </c>
      <c r="W2043" s="5">
        <v>0</v>
      </c>
      <c r="X2043" s="6">
        <v>0</v>
      </c>
      <c r="Y2043" s="5">
        <v>0</v>
      </c>
      <c r="Z2043" s="6">
        <v>0</v>
      </c>
      <c r="AA2043" s="5">
        <v>0</v>
      </c>
      <c r="AB2043" s="6">
        <v>0</v>
      </c>
      <c r="AC2043" s="5">
        <v>0</v>
      </c>
      <c r="AD2043" s="6">
        <v>0</v>
      </c>
      <c r="AE2043" s="5">
        <v>0</v>
      </c>
      <c r="AF2043" s="6">
        <v>0</v>
      </c>
    </row>
    <row r="2044" spans="2:32" x14ac:dyDescent="0.35">
      <c r="B2044" s="1" t="s">
        <v>570</v>
      </c>
      <c r="C2044" s="5">
        <v>0</v>
      </c>
      <c r="D2044" s="6">
        <v>0</v>
      </c>
      <c r="E2044" s="5">
        <v>0</v>
      </c>
      <c r="F2044" s="6">
        <v>0</v>
      </c>
      <c r="G2044" s="5">
        <v>0</v>
      </c>
      <c r="H2044" s="6">
        <v>0</v>
      </c>
      <c r="I2044" s="5">
        <v>0</v>
      </c>
      <c r="J2044" s="6">
        <v>0</v>
      </c>
      <c r="K2044" s="5">
        <v>0</v>
      </c>
      <c r="L2044" s="6">
        <v>0</v>
      </c>
      <c r="M2044" s="5">
        <v>0</v>
      </c>
      <c r="N2044" s="6">
        <v>0</v>
      </c>
      <c r="O2044" s="5">
        <v>0</v>
      </c>
      <c r="P2044" s="6">
        <v>0</v>
      </c>
      <c r="Q2044" s="5">
        <v>0</v>
      </c>
      <c r="R2044" s="6">
        <v>0</v>
      </c>
      <c r="S2044" s="5">
        <v>0</v>
      </c>
      <c r="T2044" s="6">
        <v>0</v>
      </c>
      <c r="U2044" s="5">
        <v>0</v>
      </c>
      <c r="V2044" s="6">
        <v>0</v>
      </c>
      <c r="W2044" s="5">
        <v>0</v>
      </c>
      <c r="X2044" s="6">
        <v>0</v>
      </c>
      <c r="Y2044" s="5">
        <v>0</v>
      </c>
      <c r="Z2044" s="6">
        <v>0</v>
      </c>
      <c r="AA2044" s="5">
        <v>0</v>
      </c>
      <c r="AB2044" s="6">
        <v>0</v>
      </c>
      <c r="AC2044" s="5">
        <v>0</v>
      </c>
      <c r="AD2044" s="6">
        <v>0</v>
      </c>
      <c r="AE2044" s="5">
        <v>0</v>
      </c>
      <c r="AF2044" s="6">
        <v>0</v>
      </c>
    </row>
    <row r="2045" spans="2:32" x14ac:dyDescent="0.35">
      <c r="B2045" s="1" t="s">
        <v>571</v>
      </c>
      <c r="C2045" s="5">
        <v>0</v>
      </c>
      <c r="D2045" s="6">
        <v>0</v>
      </c>
      <c r="E2045" s="5">
        <v>0</v>
      </c>
      <c r="F2045" s="6">
        <v>0</v>
      </c>
      <c r="G2045" s="5">
        <v>0</v>
      </c>
      <c r="H2045" s="6">
        <v>0</v>
      </c>
      <c r="I2045" s="5">
        <v>0</v>
      </c>
      <c r="J2045" s="6">
        <v>0</v>
      </c>
      <c r="K2045" s="5">
        <v>0</v>
      </c>
      <c r="L2045" s="6">
        <v>0</v>
      </c>
      <c r="M2045" s="5">
        <v>0</v>
      </c>
      <c r="N2045" s="6">
        <v>0</v>
      </c>
      <c r="O2045" s="5">
        <v>0</v>
      </c>
      <c r="P2045" s="6">
        <v>0</v>
      </c>
      <c r="Q2045" s="5">
        <v>0</v>
      </c>
      <c r="R2045" s="6">
        <v>0</v>
      </c>
      <c r="S2045" s="5">
        <v>0</v>
      </c>
      <c r="T2045" s="6">
        <v>0</v>
      </c>
      <c r="U2045" s="5">
        <v>0</v>
      </c>
      <c r="V2045" s="6">
        <v>0</v>
      </c>
      <c r="W2045" s="5">
        <v>0</v>
      </c>
      <c r="X2045" s="6">
        <v>0</v>
      </c>
      <c r="Y2045" s="5">
        <v>0</v>
      </c>
      <c r="Z2045" s="6">
        <v>0</v>
      </c>
      <c r="AA2045" s="5">
        <v>0</v>
      </c>
      <c r="AB2045" s="6">
        <v>0</v>
      </c>
      <c r="AC2045" s="5">
        <v>0</v>
      </c>
      <c r="AD2045" s="6">
        <v>0</v>
      </c>
      <c r="AE2045" s="5">
        <v>0</v>
      </c>
      <c r="AF2045" s="6">
        <v>0</v>
      </c>
    </row>
    <row r="2046" spans="2:32" x14ac:dyDescent="0.35">
      <c r="B2046" s="1" t="s">
        <v>572</v>
      </c>
      <c r="C2046" s="5">
        <v>0</v>
      </c>
      <c r="D2046" s="6">
        <v>0</v>
      </c>
      <c r="E2046" s="5">
        <v>0</v>
      </c>
      <c r="F2046" s="6">
        <v>0</v>
      </c>
      <c r="G2046" s="5">
        <v>0</v>
      </c>
      <c r="H2046" s="6">
        <v>0</v>
      </c>
      <c r="I2046" s="5">
        <v>0</v>
      </c>
      <c r="J2046" s="6">
        <v>0</v>
      </c>
      <c r="K2046" s="5">
        <v>0</v>
      </c>
      <c r="L2046" s="6">
        <v>0</v>
      </c>
      <c r="M2046" s="5">
        <v>0</v>
      </c>
      <c r="N2046" s="6">
        <v>0</v>
      </c>
      <c r="O2046" s="5">
        <v>0</v>
      </c>
      <c r="P2046" s="6">
        <v>0</v>
      </c>
      <c r="Q2046" s="5">
        <v>0</v>
      </c>
      <c r="R2046" s="6">
        <v>0</v>
      </c>
      <c r="S2046" s="5">
        <v>0</v>
      </c>
      <c r="T2046" s="6">
        <v>0</v>
      </c>
      <c r="U2046" s="5">
        <v>0</v>
      </c>
      <c r="V2046" s="6">
        <v>0</v>
      </c>
      <c r="W2046" s="5">
        <v>0</v>
      </c>
      <c r="X2046" s="6">
        <v>0</v>
      </c>
      <c r="Y2046" s="5">
        <v>0</v>
      </c>
      <c r="Z2046" s="6">
        <v>0</v>
      </c>
      <c r="AA2046" s="5">
        <v>0</v>
      </c>
      <c r="AB2046" s="6">
        <v>0</v>
      </c>
      <c r="AC2046" s="5">
        <v>0</v>
      </c>
      <c r="AD2046" s="6">
        <v>0</v>
      </c>
      <c r="AE2046" s="5">
        <v>0</v>
      </c>
      <c r="AF2046" s="6">
        <v>0</v>
      </c>
    </row>
    <row r="2047" spans="2:32" x14ac:dyDescent="0.35">
      <c r="B2047" s="1" t="s">
        <v>573</v>
      </c>
      <c r="C2047" s="5">
        <v>0</v>
      </c>
      <c r="D2047" s="6">
        <v>0</v>
      </c>
      <c r="E2047" s="5">
        <v>0</v>
      </c>
      <c r="F2047" s="6">
        <v>0</v>
      </c>
      <c r="G2047" s="5">
        <v>0</v>
      </c>
      <c r="H2047" s="6">
        <v>0</v>
      </c>
      <c r="I2047" s="5">
        <v>0</v>
      </c>
      <c r="J2047" s="6">
        <v>0</v>
      </c>
      <c r="K2047" s="5">
        <v>0</v>
      </c>
      <c r="L2047" s="6">
        <v>0</v>
      </c>
      <c r="M2047" s="5">
        <v>0</v>
      </c>
      <c r="N2047" s="6">
        <v>0</v>
      </c>
      <c r="O2047" s="5">
        <v>0</v>
      </c>
      <c r="P2047" s="6">
        <v>0</v>
      </c>
      <c r="Q2047" s="5">
        <v>0</v>
      </c>
      <c r="R2047" s="6">
        <v>0</v>
      </c>
      <c r="S2047" s="5">
        <v>0</v>
      </c>
      <c r="T2047" s="6">
        <v>0</v>
      </c>
      <c r="U2047" s="5">
        <v>0</v>
      </c>
      <c r="V2047" s="6">
        <v>0</v>
      </c>
      <c r="W2047" s="5">
        <v>0</v>
      </c>
      <c r="X2047" s="6">
        <v>0</v>
      </c>
      <c r="Y2047" s="5">
        <v>0</v>
      </c>
      <c r="Z2047" s="6">
        <v>0</v>
      </c>
      <c r="AA2047" s="5">
        <v>0</v>
      </c>
      <c r="AB2047" s="6">
        <v>0</v>
      </c>
      <c r="AC2047" s="5">
        <v>0</v>
      </c>
      <c r="AD2047" s="6">
        <v>0</v>
      </c>
      <c r="AE2047" s="5">
        <v>0</v>
      </c>
      <c r="AF2047" s="6">
        <v>0</v>
      </c>
    </row>
    <row r="2048" spans="2:32" x14ac:dyDescent="0.35">
      <c r="B2048" s="1" t="s">
        <v>574</v>
      </c>
      <c r="C2048" s="5">
        <v>0</v>
      </c>
      <c r="D2048" s="6">
        <v>0</v>
      </c>
      <c r="E2048" s="5">
        <v>0</v>
      </c>
      <c r="F2048" s="6">
        <v>0</v>
      </c>
      <c r="G2048" s="5">
        <v>0</v>
      </c>
      <c r="H2048" s="6">
        <v>0</v>
      </c>
      <c r="I2048" s="5">
        <v>0</v>
      </c>
      <c r="J2048" s="6">
        <v>0</v>
      </c>
      <c r="K2048" s="5">
        <v>0</v>
      </c>
      <c r="L2048" s="6">
        <v>0</v>
      </c>
      <c r="M2048" s="5">
        <v>0</v>
      </c>
      <c r="N2048" s="6">
        <v>0</v>
      </c>
      <c r="O2048" s="5">
        <v>0</v>
      </c>
      <c r="P2048" s="6">
        <v>0</v>
      </c>
      <c r="Q2048" s="5">
        <v>0</v>
      </c>
      <c r="R2048" s="6">
        <v>0</v>
      </c>
      <c r="S2048" s="5">
        <v>0</v>
      </c>
      <c r="T2048" s="6">
        <v>0</v>
      </c>
      <c r="U2048" s="5">
        <v>0</v>
      </c>
      <c r="V2048" s="6">
        <v>0</v>
      </c>
      <c r="W2048" s="5">
        <v>0</v>
      </c>
      <c r="X2048" s="6">
        <v>0</v>
      </c>
      <c r="Y2048" s="5">
        <v>0</v>
      </c>
      <c r="Z2048" s="6">
        <v>0</v>
      </c>
      <c r="AA2048" s="5">
        <v>0</v>
      </c>
      <c r="AB2048" s="6">
        <v>0</v>
      </c>
      <c r="AC2048" s="5">
        <v>0</v>
      </c>
      <c r="AD2048" s="6">
        <v>0</v>
      </c>
      <c r="AE2048" s="5">
        <v>0</v>
      </c>
      <c r="AF2048" s="6">
        <v>0</v>
      </c>
    </row>
    <row r="2049" spans="2:32" x14ac:dyDescent="0.35">
      <c r="B2049" s="1" t="s">
        <v>575</v>
      </c>
      <c r="C2049" s="5">
        <v>0</v>
      </c>
      <c r="D2049" s="6">
        <v>0</v>
      </c>
      <c r="E2049" s="5">
        <v>0</v>
      </c>
      <c r="F2049" s="6">
        <v>0</v>
      </c>
      <c r="G2049" s="5">
        <v>0</v>
      </c>
      <c r="H2049" s="6">
        <v>0</v>
      </c>
      <c r="I2049" s="5">
        <v>0</v>
      </c>
      <c r="J2049" s="6">
        <v>0</v>
      </c>
      <c r="K2049" s="5">
        <v>0</v>
      </c>
      <c r="L2049" s="6">
        <v>0</v>
      </c>
      <c r="M2049" s="5">
        <v>0</v>
      </c>
      <c r="N2049" s="6">
        <v>0</v>
      </c>
      <c r="O2049" s="5">
        <v>0</v>
      </c>
      <c r="P2049" s="6">
        <v>0</v>
      </c>
      <c r="Q2049" s="5">
        <v>0</v>
      </c>
      <c r="R2049" s="6">
        <v>0</v>
      </c>
      <c r="S2049" s="5">
        <v>0</v>
      </c>
      <c r="T2049" s="6">
        <v>0</v>
      </c>
      <c r="U2049" s="5">
        <v>0</v>
      </c>
      <c r="V2049" s="6">
        <v>0</v>
      </c>
      <c r="W2049" s="5">
        <v>0</v>
      </c>
      <c r="X2049" s="6">
        <v>0</v>
      </c>
      <c r="Y2049" s="5">
        <v>0</v>
      </c>
      <c r="Z2049" s="6">
        <v>0</v>
      </c>
      <c r="AA2049" s="5">
        <v>0</v>
      </c>
      <c r="AB2049" s="6">
        <v>0</v>
      </c>
      <c r="AC2049" s="5">
        <v>0</v>
      </c>
      <c r="AD2049" s="6">
        <v>0</v>
      </c>
      <c r="AE2049" s="5">
        <v>0</v>
      </c>
      <c r="AF2049" s="6">
        <v>0</v>
      </c>
    </row>
    <row r="2050" spans="2:32" x14ac:dyDescent="0.35">
      <c r="B2050" s="1" t="s">
        <v>576</v>
      </c>
      <c r="C2050" s="5">
        <v>0</v>
      </c>
      <c r="D2050" s="6">
        <v>0</v>
      </c>
      <c r="E2050" s="5">
        <v>0</v>
      </c>
      <c r="F2050" s="6">
        <v>0</v>
      </c>
      <c r="G2050" s="5">
        <v>0</v>
      </c>
      <c r="H2050" s="6">
        <v>0</v>
      </c>
      <c r="I2050" s="5">
        <v>0</v>
      </c>
      <c r="J2050" s="6">
        <v>0</v>
      </c>
      <c r="K2050" s="5">
        <v>0</v>
      </c>
      <c r="L2050" s="6">
        <v>0</v>
      </c>
      <c r="M2050" s="5">
        <v>0</v>
      </c>
      <c r="N2050" s="6">
        <v>0</v>
      </c>
      <c r="O2050" s="5">
        <v>0</v>
      </c>
      <c r="P2050" s="6">
        <v>0</v>
      </c>
      <c r="Q2050" s="5">
        <v>0</v>
      </c>
      <c r="R2050" s="6">
        <v>0</v>
      </c>
      <c r="S2050" s="5">
        <v>0</v>
      </c>
      <c r="T2050" s="6">
        <v>0</v>
      </c>
      <c r="U2050" s="5">
        <v>0</v>
      </c>
      <c r="V2050" s="6">
        <v>0</v>
      </c>
      <c r="W2050" s="5">
        <v>0</v>
      </c>
      <c r="X2050" s="6">
        <v>0</v>
      </c>
      <c r="Y2050" s="5">
        <v>0</v>
      </c>
      <c r="Z2050" s="6">
        <v>0</v>
      </c>
      <c r="AA2050" s="5">
        <v>0</v>
      </c>
      <c r="AB2050" s="6">
        <v>0</v>
      </c>
      <c r="AC2050" s="5">
        <v>0</v>
      </c>
      <c r="AD2050" s="6">
        <v>0</v>
      </c>
      <c r="AE2050" s="5">
        <v>0</v>
      </c>
      <c r="AF2050" s="6">
        <v>0</v>
      </c>
    </row>
    <row r="2051" spans="2:32" x14ac:dyDescent="0.35">
      <c r="B2051" s="1" t="s">
        <v>577</v>
      </c>
      <c r="C2051" s="5">
        <v>0</v>
      </c>
      <c r="D2051" s="6">
        <v>0</v>
      </c>
      <c r="E2051" s="5">
        <v>0</v>
      </c>
      <c r="F2051" s="6">
        <v>0</v>
      </c>
      <c r="G2051" s="5">
        <v>0</v>
      </c>
      <c r="H2051" s="6">
        <v>0</v>
      </c>
      <c r="I2051" s="5">
        <v>0</v>
      </c>
      <c r="J2051" s="6">
        <v>0</v>
      </c>
      <c r="K2051" s="5">
        <v>0</v>
      </c>
      <c r="L2051" s="6">
        <v>0</v>
      </c>
      <c r="M2051" s="5">
        <v>0</v>
      </c>
      <c r="N2051" s="6">
        <v>0</v>
      </c>
      <c r="O2051" s="5">
        <v>0</v>
      </c>
      <c r="P2051" s="6">
        <v>0</v>
      </c>
      <c r="Q2051" s="5">
        <v>0</v>
      </c>
      <c r="R2051" s="6">
        <v>0</v>
      </c>
      <c r="S2051" s="5">
        <v>0</v>
      </c>
      <c r="T2051" s="6">
        <v>0</v>
      </c>
      <c r="U2051" s="5">
        <v>0</v>
      </c>
      <c r="V2051" s="6">
        <v>0</v>
      </c>
      <c r="W2051" s="5">
        <v>0</v>
      </c>
      <c r="X2051" s="6">
        <v>0</v>
      </c>
      <c r="Y2051" s="5">
        <v>0</v>
      </c>
      <c r="Z2051" s="6">
        <v>0</v>
      </c>
      <c r="AA2051" s="5">
        <v>0</v>
      </c>
      <c r="AB2051" s="6">
        <v>0</v>
      </c>
      <c r="AC2051" s="5">
        <v>0</v>
      </c>
      <c r="AD2051" s="6">
        <v>0</v>
      </c>
      <c r="AE2051" s="5">
        <v>0</v>
      </c>
      <c r="AF2051" s="6">
        <v>0</v>
      </c>
    </row>
    <row r="2052" spans="2:32" x14ac:dyDescent="0.35">
      <c r="B2052" s="1" t="s">
        <v>100</v>
      </c>
      <c r="C2052" s="5">
        <v>0</v>
      </c>
      <c r="D2052" s="6">
        <v>0</v>
      </c>
      <c r="E2052" s="5">
        <v>0</v>
      </c>
      <c r="F2052" s="6">
        <v>0</v>
      </c>
      <c r="G2052" s="5">
        <v>0</v>
      </c>
      <c r="H2052" s="6">
        <v>0</v>
      </c>
      <c r="I2052" s="5">
        <v>0</v>
      </c>
      <c r="J2052" s="6">
        <v>0</v>
      </c>
      <c r="K2052" s="5">
        <v>0</v>
      </c>
      <c r="L2052" s="6">
        <v>0</v>
      </c>
      <c r="M2052" s="5">
        <v>0</v>
      </c>
      <c r="N2052" s="6">
        <v>0</v>
      </c>
      <c r="O2052" s="5">
        <v>0</v>
      </c>
      <c r="P2052" s="6">
        <v>0</v>
      </c>
      <c r="Q2052" s="5">
        <v>0</v>
      </c>
      <c r="R2052" s="6">
        <v>0</v>
      </c>
      <c r="S2052" s="5">
        <v>0</v>
      </c>
      <c r="T2052" s="6">
        <v>0</v>
      </c>
      <c r="U2052" s="5">
        <v>0</v>
      </c>
      <c r="V2052" s="6">
        <v>0</v>
      </c>
      <c r="W2052" s="5">
        <v>0</v>
      </c>
      <c r="X2052" s="6">
        <v>0</v>
      </c>
      <c r="Y2052" s="5">
        <v>0</v>
      </c>
      <c r="Z2052" s="6">
        <v>0</v>
      </c>
      <c r="AA2052" s="5">
        <v>0</v>
      </c>
      <c r="AB2052" s="6">
        <v>0</v>
      </c>
      <c r="AC2052" s="5">
        <v>0</v>
      </c>
      <c r="AD2052" s="6">
        <v>0</v>
      </c>
      <c r="AE2052" s="5">
        <v>0</v>
      </c>
      <c r="AF2052" s="6">
        <v>0</v>
      </c>
    </row>
    <row r="2053" spans="2:32" x14ac:dyDescent="0.35">
      <c r="B2053" s="1" t="s">
        <v>578</v>
      </c>
      <c r="C2053" s="5">
        <v>0</v>
      </c>
      <c r="D2053" s="6">
        <v>0</v>
      </c>
      <c r="E2053" s="5">
        <v>0</v>
      </c>
      <c r="F2053" s="6">
        <v>0</v>
      </c>
      <c r="G2053" s="5">
        <v>0</v>
      </c>
      <c r="H2053" s="6">
        <v>0</v>
      </c>
      <c r="I2053" s="5">
        <v>0</v>
      </c>
      <c r="J2053" s="6">
        <v>0</v>
      </c>
      <c r="K2053" s="5">
        <v>0</v>
      </c>
      <c r="L2053" s="6">
        <v>0</v>
      </c>
      <c r="M2053" s="5">
        <v>0</v>
      </c>
      <c r="N2053" s="6">
        <v>0</v>
      </c>
      <c r="O2053" s="5">
        <v>0</v>
      </c>
      <c r="P2053" s="6">
        <v>0</v>
      </c>
      <c r="Q2053" s="5">
        <v>0</v>
      </c>
      <c r="R2053" s="6">
        <v>0</v>
      </c>
      <c r="S2053" s="5">
        <v>0</v>
      </c>
      <c r="T2053" s="6">
        <v>0</v>
      </c>
      <c r="U2053" s="5">
        <v>0</v>
      </c>
      <c r="V2053" s="6">
        <v>0</v>
      </c>
      <c r="W2053" s="5">
        <v>0</v>
      </c>
      <c r="X2053" s="6">
        <v>0</v>
      </c>
      <c r="Y2053" s="5">
        <v>0</v>
      </c>
      <c r="Z2053" s="6">
        <v>0</v>
      </c>
      <c r="AA2053" s="5">
        <v>0</v>
      </c>
      <c r="AB2053" s="6">
        <v>0</v>
      </c>
      <c r="AC2053" s="5">
        <v>0</v>
      </c>
      <c r="AD2053" s="6">
        <v>0</v>
      </c>
      <c r="AE2053" s="5">
        <v>0</v>
      </c>
      <c r="AF2053" s="6">
        <v>0</v>
      </c>
    </row>
    <row r="2054" spans="2:32" x14ac:dyDescent="0.35">
      <c r="B2054" s="1" t="s">
        <v>579</v>
      </c>
      <c r="C2054" s="5">
        <v>0</v>
      </c>
      <c r="D2054" s="6">
        <v>0</v>
      </c>
      <c r="E2054" s="5">
        <v>0</v>
      </c>
      <c r="F2054" s="6">
        <v>0</v>
      </c>
      <c r="G2054" s="5">
        <v>0</v>
      </c>
      <c r="H2054" s="6">
        <v>0</v>
      </c>
      <c r="I2054" s="5">
        <v>0</v>
      </c>
      <c r="J2054" s="6">
        <v>0</v>
      </c>
      <c r="K2054" s="5">
        <v>0</v>
      </c>
      <c r="L2054" s="6">
        <v>0</v>
      </c>
      <c r="M2054" s="5">
        <v>0</v>
      </c>
      <c r="N2054" s="6">
        <v>0</v>
      </c>
      <c r="O2054" s="5">
        <v>0</v>
      </c>
      <c r="P2054" s="6">
        <v>0</v>
      </c>
      <c r="Q2054" s="5">
        <v>0</v>
      </c>
      <c r="R2054" s="6">
        <v>0</v>
      </c>
      <c r="S2054" s="5">
        <v>0</v>
      </c>
      <c r="T2054" s="6">
        <v>0</v>
      </c>
      <c r="U2054" s="5">
        <v>0</v>
      </c>
      <c r="V2054" s="6">
        <v>0</v>
      </c>
      <c r="W2054" s="5">
        <v>0</v>
      </c>
      <c r="X2054" s="6">
        <v>0</v>
      </c>
      <c r="Y2054" s="5">
        <v>0</v>
      </c>
      <c r="Z2054" s="6">
        <v>0</v>
      </c>
      <c r="AA2054" s="5">
        <v>0</v>
      </c>
      <c r="AB2054" s="6">
        <v>0</v>
      </c>
      <c r="AC2054" s="5">
        <v>0</v>
      </c>
      <c r="AD2054" s="6">
        <v>0</v>
      </c>
      <c r="AE2054" s="5">
        <v>0</v>
      </c>
      <c r="AF2054" s="6">
        <v>0</v>
      </c>
    </row>
    <row r="2055" spans="2:32" x14ac:dyDescent="0.35">
      <c r="B2055" s="1" t="s">
        <v>580</v>
      </c>
      <c r="C2055" s="5">
        <v>0</v>
      </c>
      <c r="D2055" s="6">
        <v>0</v>
      </c>
      <c r="E2055" s="5">
        <v>0</v>
      </c>
      <c r="F2055" s="6">
        <v>0</v>
      </c>
      <c r="G2055" s="5">
        <v>0</v>
      </c>
      <c r="H2055" s="6">
        <v>0</v>
      </c>
      <c r="I2055" s="5">
        <v>0</v>
      </c>
      <c r="J2055" s="6">
        <v>0</v>
      </c>
      <c r="K2055" s="5">
        <v>0</v>
      </c>
      <c r="L2055" s="6">
        <v>0</v>
      </c>
      <c r="M2055" s="5">
        <v>0</v>
      </c>
      <c r="N2055" s="6">
        <v>0</v>
      </c>
      <c r="O2055" s="5">
        <v>0</v>
      </c>
      <c r="P2055" s="6">
        <v>0</v>
      </c>
      <c r="Q2055" s="5">
        <v>0</v>
      </c>
      <c r="R2055" s="6">
        <v>0</v>
      </c>
      <c r="S2055" s="5">
        <v>0</v>
      </c>
      <c r="T2055" s="6">
        <v>0</v>
      </c>
      <c r="U2055" s="5">
        <v>0</v>
      </c>
      <c r="V2055" s="6">
        <v>0</v>
      </c>
      <c r="W2055" s="5">
        <v>0</v>
      </c>
      <c r="X2055" s="6">
        <v>0</v>
      </c>
      <c r="Y2055" s="5">
        <v>0</v>
      </c>
      <c r="Z2055" s="6">
        <v>0</v>
      </c>
      <c r="AA2055" s="5">
        <v>0</v>
      </c>
      <c r="AB2055" s="6">
        <v>0</v>
      </c>
      <c r="AC2055" s="5">
        <v>0</v>
      </c>
      <c r="AD2055" s="6">
        <v>0</v>
      </c>
      <c r="AE2055" s="5">
        <v>0</v>
      </c>
      <c r="AF2055" s="6">
        <v>0</v>
      </c>
    </row>
    <row r="2056" spans="2:32" x14ac:dyDescent="0.35">
      <c r="B2056" s="1" t="s">
        <v>581</v>
      </c>
      <c r="C2056" s="5">
        <v>0</v>
      </c>
      <c r="D2056" s="6">
        <v>0</v>
      </c>
      <c r="E2056" s="5">
        <v>0</v>
      </c>
      <c r="F2056" s="6">
        <v>0</v>
      </c>
      <c r="G2056" s="5">
        <v>0</v>
      </c>
      <c r="H2056" s="6">
        <v>0</v>
      </c>
      <c r="I2056" s="5">
        <v>0</v>
      </c>
      <c r="J2056" s="6">
        <v>0</v>
      </c>
      <c r="K2056" s="5">
        <v>0</v>
      </c>
      <c r="L2056" s="6">
        <v>0</v>
      </c>
      <c r="M2056" s="5">
        <v>0</v>
      </c>
      <c r="N2056" s="6">
        <v>0</v>
      </c>
      <c r="O2056" s="5">
        <v>0</v>
      </c>
      <c r="P2056" s="6">
        <v>0</v>
      </c>
      <c r="Q2056" s="5">
        <v>0</v>
      </c>
      <c r="R2056" s="6">
        <v>0</v>
      </c>
      <c r="S2056" s="5">
        <v>0</v>
      </c>
      <c r="T2056" s="6">
        <v>0</v>
      </c>
      <c r="U2056" s="5">
        <v>0</v>
      </c>
      <c r="V2056" s="6">
        <v>0</v>
      </c>
      <c r="W2056" s="5">
        <v>0</v>
      </c>
      <c r="X2056" s="6">
        <v>0</v>
      </c>
      <c r="Y2056" s="5">
        <v>0</v>
      </c>
      <c r="Z2056" s="6">
        <v>0</v>
      </c>
      <c r="AA2056" s="5">
        <v>0</v>
      </c>
      <c r="AB2056" s="6">
        <v>0</v>
      </c>
      <c r="AC2056" s="5">
        <v>0</v>
      </c>
      <c r="AD2056" s="6">
        <v>0</v>
      </c>
      <c r="AE2056" s="5">
        <v>0</v>
      </c>
      <c r="AF2056" s="6">
        <v>0</v>
      </c>
    </row>
    <row r="2057" spans="2:32" x14ac:dyDescent="0.35">
      <c r="B2057" s="1" t="s">
        <v>582</v>
      </c>
      <c r="C2057" s="5">
        <v>0</v>
      </c>
      <c r="D2057" s="6">
        <v>0</v>
      </c>
      <c r="E2057" s="5">
        <v>0</v>
      </c>
      <c r="F2057" s="6">
        <v>0</v>
      </c>
      <c r="G2057" s="5">
        <v>0</v>
      </c>
      <c r="H2057" s="6">
        <v>0</v>
      </c>
      <c r="I2057" s="5">
        <v>0</v>
      </c>
      <c r="J2057" s="6">
        <v>0</v>
      </c>
      <c r="K2057" s="5">
        <v>0</v>
      </c>
      <c r="L2057" s="6">
        <v>0</v>
      </c>
      <c r="M2057" s="5">
        <v>0</v>
      </c>
      <c r="N2057" s="6">
        <v>0</v>
      </c>
      <c r="O2057" s="5">
        <v>0</v>
      </c>
      <c r="P2057" s="6">
        <v>0</v>
      </c>
      <c r="Q2057" s="5">
        <v>0</v>
      </c>
      <c r="R2057" s="6">
        <v>0</v>
      </c>
      <c r="S2057" s="5">
        <v>0</v>
      </c>
      <c r="T2057" s="6">
        <v>0</v>
      </c>
      <c r="U2057" s="5">
        <v>0</v>
      </c>
      <c r="V2057" s="6">
        <v>0</v>
      </c>
      <c r="W2057" s="5">
        <v>0</v>
      </c>
      <c r="X2057" s="6">
        <v>0</v>
      </c>
      <c r="Y2057" s="5">
        <v>0</v>
      </c>
      <c r="Z2057" s="6">
        <v>0</v>
      </c>
      <c r="AA2057" s="5">
        <v>0</v>
      </c>
      <c r="AB2057" s="6">
        <v>0</v>
      </c>
      <c r="AC2057" s="5">
        <v>0</v>
      </c>
      <c r="AD2057" s="6">
        <v>0</v>
      </c>
      <c r="AE2057" s="5">
        <v>0</v>
      </c>
      <c r="AF2057" s="6">
        <v>0</v>
      </c>
    </row>
    <row r="2058" spans="2:32" x14ac:dyDescent="0.35">
      <c r="B2058" s="1" t="s">
        <v>583</v>
      </c>
      <c r="C2058" s="5">
        <v>1.6199999999999999E-3</v>
      </c>
      <c r="D2058" s="6">
        <v>1.0509999999999999</v>
      </c>
      <c r="E2058" s="5">
        <v>0</v>
      </c>
      <c r="F2058" s="6">
        <v>0</v>
      </c>
      <c r="G2058" s="5">
        <v>0</v>
      </c>
      <c r="H2058" s="6">
        <v>0</v>
      </c>
      <c r="I2058" s="5">
        <v>0</v>
      </c>
      <c r="J2058" s="6">
        <v>0</v>
      </c>
      <c r="K2058" s="5">
        <v>0</v>
      </c>
      <c r="L2058" s="6">
        <v>0</v>
      </c>
      <c r="M2058" s="5">
        <v>0</v>
      </c>
      <c r="N2058" s="6">
        <v>0</v>
      </c>
      <c r="O2058" s="5">
        <v>1.0059999999999999E-2</v>
      </c>
      <c r="P2058" s="6">
        <v>0.219</v>
      </c>
      <c r="Q2058" s="5">
        <v>0</v>
      </c>
      <c r="R2058" s="6">
        <v>0</v>
      </c>
      <c r="S2058" s="5">
        <v>7.45E-3</v>
      </c>
      <c r="T2058" s="6">
        <v>0.53900000000000003</v>
      </c>
      <c r="U2058" s="5">
        <v>8.9300000000000004E-3</v>
      </c>
      <c r="V2058" s="6">
        <v>0.29299999999999998</v>
      </c>
      <c r="W2058" s="5">
        <v>0</v>
      </c>
      <c r="X2058" s="6">
        <v>0</v>
      </c>
      <c r="Y2058" s="5">
        <v>0</v>
      </c>
      <c r="Z2058" s="6">
        <v>0</v>
      </c>
      <c r="AA2058" s="5">
        <v>0</v>
      </c>
      <c r="AB2058" s="6">
        <v>0</v>
      </c>
      <c r="AC2058" s="5">
        <v>0</v>
      </c>
      <c r="AD2058" s="6">
        <v>0</v>
      </c>
      <c r="AE2058" s="5">
        <v>0</v>
      </c>
      <c r="AF2058" s="6">
        <v>0</v>
      </c>
    </row>
    <row r="2059" spans="2:32" x14ac:dyDescent="0.35">
      <c r="B2059" s="1" t="s">
        <v>108</v>
      </c>
      <c r="C2059" s="5">
        <v>1.391E-2</v>
      </c>
      <c r="D2059" s="6">
        <v>8.9960000000000004</v>
      </c>
      <c r="E2059" s="5">
        <v>0</v>
      </c>
      <c r="F2059" s="6">
        <v>0</v>
      </c>
      <c r="G2059" s="5">
        <v>0</v>
      </c>
      <c r="H2059" s="6">
        <v>0</v>
      </c>
      <c r="I2059" s="5">
        <v>0</v>
      </c>
      <c r="J2059" s="6">
        <v>0</v>
      </c>
      <c r="K2059" s="5">
        <v>0</v>
      </c>
      <c r="L2059" s="6">
        <v>0</v>
      </c>
      <c r="M2059" s="5">
        <v>0</v>
      </c>
      <c r="N2059" s="6">
        <v>0</v>
      </c>
      <c r="O2059" s="5">
        <v>0</v>
      </c>
      <c r="P2059" s="6">
        <v>0</v>
      </c>
      <c r="Q2059" s="5">
        <v>0.18392</v>
      </c>
      <c r="R2059" s="6">
        <v>5.5270000000000001</v>
      </c>
      <c r="S2059" s="5">
        <v>2.946E-2</v>
      </c>
      <c r="T2059" s="6">
        <v>2.1309999999999998</v>
      </c>
      <c r="U2059" s="5">
        <v>4.0750000000000001E-2</v>
      </c>
      <c r="V2059" s="6">
        <v>1.337</v>
      </c>
      <c r="W2059" s="5">
        <v>0</v>
      </c>
      <c r="X2059" s="6">
        <v>0</v>
      </c>
      <c r="Y2059" s="5">
        <v>0</v>
      </c>
      <c r="Z2059" s="6">
        <v>0</v>
      </c>
      <c r="AA2059" s="5">
        <v>0</v>
      </c>
      <c r="AB2059" s="6">
        <v>0</v>
      </c>
      <c r="AC2059" s="5">
        <v>0</v>
      </c>
      <c r="AD2059" s="6">
        <v>0</v>
      </c>
      <c r="AE2059" s="5">
        <v>0</v>
      </c>
      <c r="AF2059" s="6">
        <v>0</v>
      </c>
    </row>
    <row r="2060" spans="2:32" x14ac:dyDescent="0.35">
      <c r="B2060" s="1" t="s">
        <v>584</v>
      </c>
      <c r="C2060" s="5">
        <v>0</v>
      </c>
      <c r="D2060" s="6">
        <v>0</v>
      </c>
      <c r="E2060" s="5">
        <v>0</v>
      </c>
      <c r="F2060" s="6">
        <v>0</v>
      </c>
      <c r="G2060" s="5">
        <v>0</v>
      </c>
      <c r="H2060" s="6">
        <v>0</v>
      </c>
      <c r="I2060" s="5">
        <v>0</v>
      </c>
      <c r="J2060" s="6">
        <v>0</v>
      </c>
      <c r="K2060" s="5">
        <v>0</v>
      </c>
      <c r="L2060" s="6">
        <v>0</v>
      </c>
      <c r="M2060" s="5">
        <v>0</v>
      </c>
      <c r="N2060" s="6">
        <v>0</v>
      </c>
      <c r="O2060" s="5">
        <v>0</v>
      </c>
      <c r="P2060" s="6">
        <v>0</v>
      </c>
      <c r="Q2060" s="5">
        <v>0</v>
      </c>
      <c r="R2060" s="6">
        <v>0</v>
      </c>
      <c r="S2060" s="5">
        <v>0</v>
      </c>
      <c r="T2060" s="6">
        <v>0</v>
      </c>
      <c r="U2060" s="5">
        <v>0</v>
      </c>
      <c r="V2060" s="6">
        <v>0</v>
      </c>
      <c r="W2060" s="5">
        <v>0</v>
      </c>
      <c r="X2060" s="6">
        <v>0</v>
      </c>
      <c r="Y2060" s="5">
        <v>0</v>
      </c>
      <c r="Z2060" s="6">
        <v>0</v>
      </c>
      <c r="AA2060" s="5">
        <v>0</v>
      </c>
      <c r="AB2060" s="6">
        <v>0</v>
      </c>
      <c r="AC2060" s="5">
        <v>0</v>
      </c>
      <c r="AD2060" s="6">
        <v>0</v>
      </c>
      <c r="AE2060" s="5">
        <v>0</v>
      </c>
      <c r="AF2060" s="6">
        <v>0</v>
      </c>
    </row>
    <row r="2061" spans="2:32" x14ac:dyDescent="0.35">
      <c r="B2061" s="1" t="s">
        <v>585</v>
      </c>
      <c r="C2061" s="5">
        <v>0</v>
      </c>
      <c r="D2061" s="6">
        <v>0</v>
      </c>
      <c r="E2061" s="5">
        <v>0</v>
      </c>
      <c r="F2061" s="6">
        <v>0</v>
      </c>
      <c r="G2061" s="5">
        <v>0</v>
      </c>
      <c r="H2061" s="6">
        <v>0</v>
      </c>
      <c r="I2061" s="5">
        <v>0</v>
      </c>
      <c r="J2061" s="6">
        <v>0</v>
      </c>
      <c r="K2061" s="5">
        <v>0</v>
      </c>
      <c r="L2061" s="6">
        <v>0</v>
      </c>
      <c r="M2061" s="5">
        <v>0</v>
      </c>
      <c r="N2061" s="6">
        <v>0</v>
      </c>
      <c r="O2061" s="5">
        <v>0</v>
      </c>
      <c r="P2061" s="6">
        <v>0</v>
      </c>
      <c r="Q2061" s="5">
        <v>0</v>
      </c>
      <c r="R2061" s="6">
        <v>0</v>
      </c>
      <c r="S2061" s="5">
        <v>0</v>
      </c>
      <c r="T2061" s="6">
        <v>0</v>
      </c>
      <c r="U2061" s="5">
        <v>0</v>
      </c>
      <c r="V2061" s="6">
        <v>0</v>
      </c>
      <c r="W2061" s="5">
        <v>0</v>
      </c>
      <c r="X2061" s="6">
        <v>0</v>
      </c>
      <c r="Y2061" s="5">
        <v>0</v>
      </c>
      <c r="Z2061" s="6">
        <v>0</v>
      </c>
      <c r="AA2061" s="5">
        <v>0</v>
      </c>
      <c r="AB2061" s="6">
        <v>0</v>
      </c>
      <c r="AC2061" s="5">
        <v>0</v>
      </c>
      <c r="AD2061" s="6">
        <v>0</v>
      </c>
      <c r="AE2061" s="5">
        <v>0</v>
      </c>
      <c r="AF2061" s="6">
        <v>0</v>
      </c>
    </row>
    <row r="2062" spans="2:32" x14ac:dyDescent="0.35">
      <c r="B2062" s="1" t="s">
        <v>586</v>
      </c>
      <c r="C2062" s="5">
        <v>0</v>
      </c>
      <c r="D2062" s="6">
        <v>0</v>
      </c>
      <c r="E2062" s="5">
        <v>0</v>
      </c>
      <c r="F2062" s="6">
        <v>0</v>
      </c>
      <c r="G2062" s="5">
        <v>0</v>
      </c>
      <c r="H2062" s="6">
        <v>0</v>
      </c>
      <c r="I2062" s="5">
        <v>0</v>
      </c>
      <c r="J2062" s="6">
        <v>0</v>
      </c>
      <c r="K2062" s="5">
        <v>0</v>
      </c>
      <c r="L2062" s="6">
        <v>0</v>
      </c>
      <c r="M2062" s="5">
        <v>0</v>
      </c>
      <c r="N2062" s="6">
        <v>0</v>
      </c>
      <c r="O2062" s="5">
        <v>0</v>
      </c>
      <c r="P2062" s="6">
        <v>0</v>
      </c>
      <c r="Q2062" s="5">
        <v>0</v>
      </c>
      <c r="R2062" s="6">
        <v>0</v>
      </c>
      <c r="S2062" s="5">
        <v>0</v>
      </c>
      <c r="T2062" s="6">
        <v>0</v>
      </c>
      <c r="U2062" s="5">
        <v>0</v>
      </c>
      <c r="V2062" s="6">
        <v>0</v>
      </c>
      <c r="W2062" s="5">
        <v>0</v>
      </c>
      <c r="X2062" s="6">
        <v>0</v>
      </c>
      <c r="Y2062" s="5">
        <v>0</v>
      </c>
      <c r="Z2062" s="6">
        <v>0</v>
      </c>
      <c r="AA2062" s="5">
        <v>0</v>
      </c>
      <c r="AB2062" s="6">
        <v>0</v>
      </c>
      <c r="AC2062" s="5">
        <v>0</v>
      </c>
      <c r="AD2062" s="6">
        <v>0</v>
      </c>
      <c r="AE2062" s="5">
        <v>0</v>
      </c>
      <c r="AF2062" s="6">
        <v>0</v>
      </c>
    </row>
    <row r="2063" spans="2:32" x14ac:dyDescent="0.35">
      <c r="B2063" s="1" t="s">
        <v>587</v>
      </c>
      <c r="C2063" s="5">
        <v>6.6E-4</v>
      </c>
      <c r="D2063" s="6">
        <v>0.42499999999999999</v>
      </c>
      <c r="E2063" s="5">
        <v>0</v>
      </c>
      <c r="F2063" s="6">
        <v>0</v>
      </c>
      <c r="G2063" s="5">
        <v>0</v>
      </c>
      <c r="H2063" s="6">
        <v>0</v>
      </c>
      <c r="I2063" s="5">
        <v>0</v>
      </c>
      <c r="J2063" s="6">
        <v>0</v>
      </c>
      <c r="K2063" s="5">
        <v>0</v>
      </c>
      <c r="L2063" s="6">
        <v>0</v>
      </c>
      <c r="M2063" s="5">
        <v>0</v>
      </c>
      <c r="N2063" s="6">
        <v>0</v>
      </c>
      <c r="O2063" s="5">
        <v>0</v>
      </c>
      <c r="P2063" s="6">
        <v>0</v>
      </c>
      <c r="Q2063" s="5">
        <v>1.414E-2</v>
      </c>
      <c r="R2063" s="6">
        <v>0.42499999999999999</v>
      </c>
      <c r="S2063" s="5">
        <v>0</v>
      </c>
      <c r="T2063" s="6">
        <v>0</v>
      </c>
      <c r="U2063" s="5">
        <v>0</v>
      </c>
      <c r="V2063" s="6">
        <v>0</v>
      </c>
      <c r="W2063" s="5">
        <v>0</v>
      </c>
      <c r="X2063" s="6">
        <v>0</v>
      </c>
      <c r="Y2063" s="5">
        <v>0</v>
      </c>
      <c r="Z2063" s="6">
        <v>0</v>
      </c>
      <c r="AA2063" s="5">
        <v>0</v>
      </c>
      <c r="AB2063" s="6">
        <v>0</v>
      </c>
      <c r="AC2063" s="5">
        <v>0</v>
      </c>
      <c r="AD2063" s="6">
        <v>0</v>
      </c>
      <c r="AE2063" s="5">
        <v>0</v>
      </c>
      <c r="AF2063" s="6">
        <v>0</v>
      </c>
    </row>
    <row r="2064" spans="2:32" x14ac:dyDescent="0.35">
      <c r="B2064" s="2" t="s">
        <v>8</v>
      </c>
    </row>
    <row r="2065" spans="2:32" x14ac:dyDescent="0.35">
      <c r="B2065" s="1" t="s">
        <v>588</v>
      </c>
      <c r="C2065" s="5">
        <v>0</v>
      </c>
      <c r="D2065" s="6">
        <v>0</v>
      </c>
      <c r="E2065" s="5">
        <v>0</v>
      </c>
      <c r="F2065" s="6">
        <v>0</v>
      </c>
      <c r="G2065" s="5">
        <v>0</v>
      </c>
      <c r="H2065" s="6">
        <v>0</v>
      </c>
      <c r="I2065" s="5">
        <v>0</v>
      </c>
      <c r="J2065" s="6">
        <v>0</v>
      </c>
      <c r="K2065" s="5">
        <v>0</v>
      </c>
      <c r="L2065" s="6">
        <v>0</v>
      </c>
      <c r="M2065" s="5">
        <v>0</v>
      </c>
      <c r="N2065" s="6">
        <v>0</v>
      </c>
      <c r="O2065" s="5">
        <v>0</v>
      </c>
      <c r="P2065" s="6">
        <v>0</v>
      </c>
      <c r="Q2065" s="5">
        <v>0</v>
      </c>
      <c r="R2065" s="6">
        <v>0</v>
      </c>
      <c r="S2065" s="5">
        <v>0</v>
      </c>
      <c r="T2065" s="6">
        <v>0</v>
      </c>
      <c r="U2065" s="5">
        <v>0</v>
      </c>
      <c r="V2065" s="6">
        <v>0</v>
      </c>
      <c r="W2065" s="5">
        <v>0</v>
      </c>
      <c r="X2065" s="6">
        <v>0</v>
      </c>
      <c r="Y2065" s="5">
        <v>0</v>
      </c>
      <c r="Z2065" s="6">
        <v>0</v>
      </c>
      <c r="AA2065" s="5">
        <v>0</v>
      </c>
      <c r="AB2065" s="6">
        <v>0</v>
      </c>
      <c r="AC2065" s="5">
        <v>0</v>
      </c>
      <c r="AD2065" s="6">
        <v>0</v>
      </c>
      <c r="AE2065" s="5">
        <v>0</v>
      </c>
      <c r="AF2065" s="6">
        <v>0</v>
      </c>
    </row>
    <row r="2066" spans="2:32" x14ac:dyDescent="0.35">
      <c r="B2066" s="1" t="s">
        <v>109</v>
      </c>
      <c r="C2066" s="5">
        <v>0</v>
      </c>
      <c r="D2066" s="6">
        <v>0</v>
      </c>
      <c r="E2066" s="5">
        <v>0</v>
      </c>
      <c r="F2066" s="6">
        <v>0</v>
      </c>
      <c r="G2066" s="5">
        <v>0</v>
      </c>
      <c r="H2066" s="6">
        <v>0</v>
      </c>
      <c r="I2066" s="5">
        <v>0</v>
      </c>
      <c r="J2066" s="6">
        <v>0</v>
      </c>
      <c r="K2066" s="5">
        <v>0</v>
      </c>
      <c r="L2066" s="6">
        <v>0</v>
      </c>
      <c r="M2066" s="5">
        <v>0</v>
      </c>
      <c r="N2066" s="6">
        <v>0</v>
      </c>
      <c r="O2066" s="5">
        <v>0</v>
      </c>
      <c r="P2066" s="6">
        <v>0</v>
      </c>
      <c r="Q2066" s="5">
        <v>0</v>
      </c>
      <c r="R2066" s="6">
        <v>0</v>
      </c>
      <c r="S2066" s="5">
        <v>0</v>
      </c>
      <c r="T2066" s="6">
        <v>0</v>
      </c>
      <c r="U2066" s="5">
        <v>0</v>
      </c>
      <c r="V2066" s="6">
        <v>0</v>
      </c>
      <c r="W2066" s="5">
        <v>0</v>
      </c>
      <c r="X2066" s="6">
        <v>0</v>
      </c>
      <c r="Y2066" s="5">
        <v>0</v>
      </c>
      <c r="Z2066" s="6">
        <v>0</v>
      </c>
      <c r="AA2066" s="5">
        <v>0</v>
      </c>
      <c r="AB2066" s="6">
        <v>0</v>
      </c>
      <c r="AC2066" s="5">
        <v>0</v>
      </c>
      <c r="AD2066" s="6">
        <v>0</v>
      </c>
      <c r="AE2066" s="5">
        <v>0</v>
      </c>
      <c r="AF2066" s="6">
        <v>0</v>
      </c>
    </row>
    <row r="2067" spans="2:32" x14ac:dyDescent="0.35">
      <c r="B2067" s="1" t="s">
        <v>110</v>
      </c>
      <c r="C2067" s="5">
        <v>0</v>
      </c>
      <c r="D2067" s="6">
        <v>0</v>
      </c>
      <c r="E2067" s="5">
        <v>0</v>
      </c>
      <c r="F2067" s="6">
        <v>0</v>
      </c>
      <c r="G2067" s="5">
        <v>0</v>
      </c>
      <c r="H2067" s="6">
        <v>0</v>
      </c>
      <c r="I2067" s="5">
        <v>0</v>
      </c>
      <c r="J2067" s="6">
        <v>0</v>
      </c>
      <c r="K2067" s="5">
        <v>0</v>
      </c>
      <c r="L2067" s="6">
        <v>0</v>
      </c>
      <c r="M2067" s="5">
        <v>0</v>
      </c>
      <c r="N2067" s="6">
        <v>0</v>
      </c>
      <c r="O2067" s="5">
        <v>0</v>
      </c>
      <c r="P2067" s="6">
        <v>0</v>
      </c>
      <c r="Q2067" s="5">
        <v>0</v>
      </c>
      <c r="R2067" s="6">
        <v>0</v>
      </c>
      <c r="S2067" s="5">
        <v>0</v>
      </c>
      <c r="T2067" s="6">
        <v>0</v>
      </c>
      <c r="U2067" s="5">
        <v>0</v>
      </c>
      <c r="V2067" s="6">
        <v>0</v>
      </c>
      <c r="W2067" s="5">
        <v>0</v>
      </c>
      <c r="X2067" s="6">
        <v>0</v>
      </c>
      <c r="Y2067" s="5">
        <v>0</v>
      </c>
      <c r="Z2067" s="6">
        <v>0</v>
      </c>
      <c r="AA2067" s="5">
        <v>0</v>
      </c>
      <c r="AB2067" s="6">
        <v>0</v>
      </c>
      <c r="AC2067" s="5">
        <v>0</v>
      </c>
      <c r="AD2067" s="6">
        <v>0</v>
      </c>
      <c r="AE2067" s="5">
        <v>0</v>
      </c>
      <c r="AF2067" s="6">
        <v>0</v>
      </c>
    </row>
    <row r="2068" spans="2:32" x14ac:dyDescent="0.35">
      <c r="B2068" s="1" t="s">
        <v>589</v>
      </c>
      <c r="C2068" s="5">
        <v>2.1299999999999999E-3</v>
      </c>
      <c r="D2068" s="6">
        <v>1.379</v>
      </c>
      <c r="E2068" s="5">
        <v>0</v>
      </c>
      <c r="F2068" s="6">
        <v>0</v>
      </c>
      <c r="G2068" s="5">
        <v>0</v>
      </c>
      <c r="H2068" s="6">
        <v>0</v>
      </c>
      <c r="I2068" s="5">
        <v>0</v>
      </c>
      <c r="J2068" s="6">
        <v>0</v>
      </c>
      <c r="K2068" s="5">
        <v>0</v>
      </c>
      <c r="L2068" s="6">
        <v>0</v>
      </c>
      <c r="M2068" s="5">
        <v>0</v>
      </c>
      <c r="N2068" s="6">
        <v>0</v>
      </c>
      <c r="O2068" s="5">
        <v>0</v>
      </c>
      <c r="P2068" s="6">
        <v>0</v>
      </c>
      <c r="Q2068" s="5">
        <v>0</v>
      </c>
      <c r="R2068" s="6">
        <v>0</v>
      </c>
      <c r="S2068" s="5">
        <v>1.9060000000000001E-2</v>
      </c>
      <c r="T2068" s="6">
        <v>1.379</v>
      </c>
      <c r="U2068" s="5">
        <v>0</v>
      </c>
      <c r="V2068" s="6">
        <v>0</v>
      </c>
      <c r="W2068" s="5">
        <v>0</v>
      </c>
      <c r="X2068" s="6">
        <v>0</v>
      </c>
      <c r="Y2068" s="5">
        <v>0</v>
      </c>
      <c r="Z2068" s="6">
        <v>0</v>
      </c>
      <c r="AA2068" s="5">
        <v>0</v>
      </c>
      <c r="AB2068" s="6">
        <v>0</v>
      </c>
      <c r="AC2068" s="5">
        <v>0</v>
      </c>
      <c r="AD2068" s="6">
        <v>0</v>
      </c>
      <c r="AE2068" s="5">
        <v>0</v>
      </c>
      <c r="AF2068" s="6">
        <v>0</v>
      </c>
    </row>
    <row r="2069" spans="2:32" x14ac:dyDescent="0.35">
      <c r="B2069" s="1" t="s">
        <v>590</v>
      </c>
      <c r="C2069" s="5">
        <v>0</v>
      </c>
      <c r="D2069" s="6">
        <v>0</v>
      </c>
      <c r="E2069" s="5">
        <v>0</v>
      </c>
      <c r="F2069" s="6">
        <v>0</v>
      </c>
      <c r="G2069" s="5">
        <v>0</v>
      </c>
      <c r="H2069" s="6">
        <v>0</v>
      </c>
      <c r="I2069" s="5">
        <v>0</v>
      </c>
      <c r="J2069" s="6">
        <v>0</v>
      </c>
      <c r="K2069" s="5">
        <v>0</v>
      </c>
      <c r="L2069" s="6">
        <v>0</v>
      </c>
      <c r="M2069" s="5">
        <v>0</v>
      </c>
      <c r="N2069" s="6">
        <v>0</v>
      </c>
      <c r="O2069" s="5">
        <v>0</v>
      </c>
      <c r="P2069" s="6">
        <v>0</v>
      </c>
      <c r="Q2069" s="5">
        <v>0</v>
      </c>
      <c r="R2069" s="6">
        <v>0</v>
      </c>
      <c r="S2069" s="5">
        <v>0</v>
      </c>
      <c r="T2069" s="6">
        <v>0</v>
      </c>
      <c r="U2069" s="5">
        <v>0</v>
      </c>
      <c r="V2069" s="6">
        <v>0</v>
      </c>
      <c r="W2069" s="5">
        <v>0</v>
      </c>
      <c r="X2069" s="6">
        <v>0</v>
      </c>
      <c r="Y2069" s="5">
        <v>0</v>
      </c>
      <c r="Z2069" s="6">
        <v>0</v>
      </c>
      <c r="AA2069" s="5">
        <v>0</v>
      </c>
      <c r="AB2069" s="6">
        <v>0</v>
      </c>
      <c r="AC2069" s="5">
        <v>0</v>
      </c>
      <c r="AD2069" s="6">
        <v>0</v>
      </c>
      <c r="AE2069" s="5">
        <v>0</v>
      </c>
      <c r="AF2069" s="6">
        <v>0</v>
      </c>
    </row>
    <row r="2070" spans="2:32" x14ac:dyDescent="0.35">
      <c r="B2070" s="1" t="s">
        <v>591</v>
      </c>
      <c r="C2070" s="5">
        <v>0</v>
      </c>
      <c r="D2070" s="6">
        <v>0</v>
      </c>
      <c r="E2070" s="5">
        <v>0</v>
      </c>
      <c r="F2070" s="6">
        <v>0</v>
      </c>
      <c r="G2070" s="5">
        <v>0</v>
      </c>
      <c r="H2070" s="6">
        <v>0</v>
      </c>
      <c r="I2070" s="5">
        <v>0</v>
      </c>
      <c r="J2070" s="6">
        <v>0</v>
      </c>
      <c r="K2070" s="5">
        <v>0</v>
      </c>
      <c r="L2070" s="6">
        <v>0</v>
      </c>
      <c r="M2070" s="5">
        <v>0</v>
      </c>
      <c r="N2070" s="6">
        <v>0</v>
      </c>
      <c r="O2070" s="5">
        <v>0</v>
      </c>
      <c r="P2070" s="6">
        <v>0</v>
      </c>
      <c r="Q2070" s="5">
        <v>0</v>
      </c>
      <c r="R2070" s="6">
        <v>0</v>
      </c>
      <c r="S2070" s="5">
        <v>0</v>
      </c>
      <c r="T2070" s="6">
        <v>0</v>
      </c>
      <c r="U2070" s="5">
        <v>0</v>
      </c>
      <c r="V2070" s="6">
        <v>0</v>
      </c>
      <c r="W2070" s="5">
        <v>0</v>
      </c>
      <c r="X2070" s="6">
        <v>0</v>
      </c>
      <c r="Y2070" s="5">
        <v>0</v>
      </c>
      <c r="Z2070" s="6">
        <v>0</v>
      </c>
      <c r="AA2070" s="5">
        <v>0</v>
      </c>
      <c r="AB2070" s="6">
        <v>0</v>
      </c>
      <c r="AC2070" s="5">
        <v>0</v>
      </c>
      <c r="AD2070" s="6">
        <v>0</v>
      </c>
      <c r="AE2070" s="5">
        <v>0</v>
      </c>
      <c r="AF2070" s="6">
        <v>0</v>
      </c>
    </row>
    <row r="2071" spans="2:32" x14ac:dyDescent="0.35">
      <c r="B2071" s="1" t="s">
        <v>592</v>
      </c>
      <c r="C2071" s="5">
        <v>0</v>
      </c>
      <c r="D2071" s="6">
        <v>0</v>
      </c>
      <c r="E2071" s="5">
        <v>0</v>
      </c>
      <c r="F2071" s="6">
        <v>0</v>
      </c>
      <c r="G2071" s="5">
        <v>0</v>
      </c>
      <c r="H2071" s="6">
        <v>0</v>
      </c>
      <c r="I2071" s="5">
        <v>0</v>
      </c>
      <c r="J2071" s="6">
        <v>0</v>
      </c>
      <c r="K2071" s="5">
        <v>0</v>
      </c>
      <c r="L2071" s="6">
        <v>0</v>
      </c>
      <c r="M2071" s="5">
        <v>0</v>
      </c>
      <c r="N2071" s="6">
        <v>0</v>
      </c>
      <c r="O2071" s="5">
        <v>0</v>
      </c>
      <c r="P2071" s="6">
        <v>0</v>
      </c>
      <c r="Q2071" s="5">
        <v>0</v>
      </c>
      <c r="R2071" s="6">
        <v>0</v>
      </c>
      <c r="S2071" s="5">
        <v>0</v>
      </c>
      <c r="T2071" s="6">
        <v>0</v>
      </c>
      <c r="U2071" s="5">
        <v>0</v>
      </c>
      <c r="V2071" s="6">
        <v>0</v>
      </c>
      <c r="W2071" s="5">
        <v>0</v>
      </c>
      <c r="X2071" s="6">
        <v>0</v>
      </c>
      <c r="Y2071" s="5">
        <v>0</v>
      </c>
      <c r="Z2071" s="6">
        <v>0</v>
      </c>
      <c r="AA2071" s="5">
        <v>0</v>
      </c>
      <c r="AB2071" s="6">
        <v>0</v>
      </c>
      <c r="AC2071" s="5">
        <v>0</v>
      </c>
      <c r="AD2071" s="6">
        <v>0</v>
      </c>
      <c r="AE2071" s="5">
        <v>0</v>
      </c>
      <c r="AF2071" s="6">
        <v>0</v>
      </c>
    </row>
    <row r="2072" spans="2:32" x14ac:dyDescent="0.35">
      <c r="B2072" s="1" t="s">
        <v>593</v>
      </c>
      <c r="C2072" s="5">
        <v>0</v>
      </c>
      <c r="D2072" s="6">
        <v>0</v>
      </c>
      <c r="E2072" s="5">
        <v>0</v>
      </c>
      <c r="F2072" s="6">
        <v>0</v>
      </c>
      <c r="G2072" s="5">
        <v>0</v>
      </c>
      <c r="H2072" s="6">
        <v>0</v>
      </c>
      <c r="I2072" s="5">
        <v>0</v>
      </c>
      <c r="J2072" s="6">
        <v>0</v>
      </c>
      <c r="K2072" s="5">
        <v>0</v>
      </c>
      <c r="L2072" s="6">
        <v>0</v>
      </c>
      <c r="M2072" s="5">
        <v>0</v>
      </c>
      <c r="N2072" s="6">
        <v>0</v>
      </c>
      <c r="O2072" s="5">
        <v>0</v>
      </c>
      <c r="P2072" s="6">
        <v>0</v>
      </c>
      <c r="Q2072" s="5">
        <v>0</v>
      </c>
      <c r="R2072" s="6">
        <v>0</v>
      </c>
      <c r="S2072" s="5">
        <v>0</v>
      </c>
      <c r="T2072" s="6">
        <v>0</v>
      </c>
      <c r="U2072" s="5">
        <v>0</v>
      </c>
      <c r="V2072" s="6">
        <v>0</v>
      </c>
      <c r="W2072" s="5">
        <v>0</v>
      </c>
      <c r="X2072" s="6">
        <v>0</v>
      </c>
      <c r="Y2072" s="5">
        <v>0</v>
      </c>
      <c r="Z2072" s="6">
        <v>0</v>
      </c>
      <c r="AA2072" s="5">
        <v>0</v>
      </c>
      <c r="AB2072" s="6">
        <v>0</v>
      </c>
      <c r="AC2072" s="5">
        <v>0</v>
      </c>
      <c r="AD2072" s="6">
        <v>0</v>
      </c>
      <c r="AE2072" s="5">
        <v>0</v>
      </c>
      <c r="AF2072" s="6">
        <v>0</v>
      </c>
    </row>
    <row r="2073" spans="2:32" x14ac:dyDescent="0.35">
      <c r="B2073" s="1" t="s">
        <v>594</v>
      </c>
      <c r="C2073" s="5">
        <v>0</v>
      </c>
      <c r="D2073" s="6">
        <v>0</v>
      </c>
      <c r="E2073" s="5">
        <v>0</v>
      </c>
      <c r="F2073" s="6">
        <v>0</v>
      </c>
      <c r="G2073" s="5">
        <v>0</v>
      </c>
      <c r="H2073" s="6">
        <v>0</v>
      </c>
      <c r="I2073" s="5">
        <v>0</v>
      </c>
      <c r="J2073" s="6">
        <v>0</v>
      </c>
      <c r="K2073" s="5">
        <v>0</v>
      </c>
      <c r="L2073" s="6">
        <v>0</v>
      </c>
      <c r="M2073" s="5">
        <v>0</v>
      </c>
      <c r="N2073" s="6">
        <v>0</v>
      </c>
      <c r="O2073" s="5">
        <v>0</v>
      </c>
      <c r="P2073" s="6">
        <v>0</v>
      </c>
      <c r="Q2073" s="5">
        <v>0</v>
      </c>
      <c r="R2073" s="6">
        <v>0</v>
      </c>
      <c r="S2073" s="5">
        <v>0</v>
      </c>
      <c r="T2073" s="6">
        <v>0</v>
      </c>
      <c r="U2073" s="5">
        <v>0</v>
      </c>
      <c r="V2073" s="6">
        <v>0</v>
      </c>
      <c r="W2073" s="5">
        <v>0</v>
      </c>
      <c r="X2073" s="6">
        <v>0</v>
      </c>
      <c r="Y2073" s="5">
        <v>0</v>
      </c>
      <c r="Z2073" s="6">
        <v>0</v>
      </c>
      <c r="AA2073" s="5">
        <v>0</v>
      </c>
      <c r="AB2073" s="6">
        <v>0</v>
      </c>
      <c r="AC2073" s="5">
        <v>0</v>
      </c>
      <c r="AD2073" s="6">
        <v>0</v>
      </c>
      <c r="AE2073" s="5">
        <v>0</v>
      </c>
      <c r="AF2073" s="6">
        <v>0</v>
      </c>
    </row>
    <row r="2074" spans="2:32" x14ac:dyDescent="0.35">
      <c r="B2074" s="1" t="s">
        <v>595</v>
      </c>
      <c r="C2074" s="5">
        <v>3.29E-3</v>
      </c>
      <c r="D2074" s="6">
        <v>2.1309999999999998</v>
      </c>
      <c r="E2074" s="5">
        <v>0</v>
      </c>
      <c r="F2074" s="6">
        <v>0</v>
      </c>
      <c r="G2074" s="5">
        <v>0</v>
      </c>
      <c r="H2074" s="6">
        <v>0</v>
      </c>
      <c r="I2074" s="5">
        <v>0</v>
      </c>
      <c r="J2074" s="6">
        <v>0</v>
      </c>
      <c r="K2074" s="5">
        <v>0</v>
      </c>
      <c r="L2074" s="6">
        <v>0</v>
      </c>
      <c r="M2074" s="5">
        <v>0</v>
      </c>
      <c r="N2074" s="6">
        <v>0</v>
      </c>
      <c r="O2074" s="5">
        <v>0</v>
      </c>
      <c r="P2074" s="6">
        <v>0</v>
      </c>
      <c r="Q2074" s="5">
        <v>0</v>
      </c>
      <c r="R2074" s="6">
        <v>0</v>
      </c>
      <c r="S2074" s="5">
        <v>2.946E-2</v>
      </c>
      <c r="T2074" s="6">
        <v>2.1309999999999998</v>
      </c>
      <c r="U2074" s="5">
        <v>0</v>
      </c>
      <c r="V2074" s="6">
        <v>0</v>
      </c>
      <c r="W2074" s="5">
        <v>0</v>
      </c>
      <c r="X2074" s="6">
        <v>0</v>
      </c>
      <c r="Y2074" s="5">
        <v>0</v>
      </c>
      <c r="Z2074" s="6">
        <v>0</v>
      </c>
      <c r="AA2074" s="5">
        <v>0</v>
      </c>
      <c r="AB2074" s="6">
        <v>0</v>
      </c>
      <c r="AC2074" s="5">
        <v>0</v>
      </c>
      <c r="AD2074" s="6">
        <v>0</v>
      </c>
      <c r="AE2074" s="5">
        <v>0</v>
      </c>
      <c r="AF2074" s="6">
        <v>0</v>
      </c>
    </row>
    <row r="2075" spans="2:32" x14ac:dyDescent="0.35">
      <c r="B2075" s="1" t="s">
        <v>596</v>
      </c>
      <c r="C2075" s="5">
        <v>0</v>
      </c>
      <c r="D2075" s="6">
        <v>0</v>
      </c>
      <c r="E2075" s="5">
        <v>0</v>
      </c>
      <c r="F2075" s="6">
        <v>0</v>
      </c>
      <c r="G2075" s="5">
        <v>0</v>
      </c>
      <c r="H2075" s="6">
        <v>0</v>
      </c>
      <c r="I2075" s="5">
        <v>0</v>
      </c>
      <c r="J2075" s="6">
        <v>0</v>
      </c>
      <c r="K2075" s="5">
        <v>0</v>
      </c>
      <c r="L2075" s="6">
        <v>0</v>
      </c>
      <c r="M2075" s="5">
        <v>0</v>
      </c>
      <c r="N2075" s="6">
        <v>0</v>
      </c>
      <c r="O2075" s="5">
        <v>0</v>
      </c>
      <c r="P2075" s="6">
        <v>0</v>
      </c>
      <c r="Q2075" s="5">
        <v>0</v>
      </c>
      <c r="R2075" s="6">
        <v>0</v>
      </c>
      <c r="S2075" s="5">
        <v>0</v>
      </c>
      <c r="T2075" s="6">
        <v>0</v>
      </c>
      <c r="U2075" s="5">
        <v>0</v>
      </c>
      <c r="V2075" s="6">
        <v>0</v>
      </c>
      <c r="W2075" s="5">
        <v>0</v>
      </c>
      <c r="X2075" s="6">
        <v>0</v>
      </c>
      <c r="Y2075" s="5">
        <v>0</v>
      </c>
      <c r="Z2075" s="6">
        <v>0</v>
      </c>
      <c r="AA2075" s="5">
        <v>0</v>
      </c>
      <c r="AB2075" s="6">
        <v>0</v>
      </c>
      <c r="AC2075" s="5">
        <v>0</v>
      </c>
      <c r="AD2075" s="6">
        <v>0</v>
      </c>
      <c r="AE2075" s="5">
        <v>0</v>
      </c>
      <c r="AF2075" s="6">
        <v>0</v>
      </c>
    </row>
    <row r="2076" spans="2:32" x14ac:dyDescent="0.35">
      <c r="B2076" s="1" t="s">
        <v>597</v>
      </c>
      <c r="C2076" s="5">
        <v>0</v>
      </c>
      <c r="D2076" s="6">
        <v>0</v>
      </c>
      <c r="E2076" s="5">
        <v>0</v>
      </c>
      <c r="F2076" s="6">
        <v>0</v>
      </c>
      <c r="G2076" s="5">
        <v>0</v>
      </c>
      <c r="H2076" s="6">
        <v>0</v>
      </c>
      <c r="I2076" s="5">
        <v>0</v>
      </c>
      <c r="J2076" s="6">
        <v>0</v>
      </c>
      <c r="K2076" s="5">
        <v>0</v>
      </c>
      <c r="L2076" s="6">
        <v>0</v>
      </c>
      <c r="M2076" s="5">
        <v>0</v>
      </c>
      <c r="N2076" s="6">
        <v>0</v>
      </c>
      <c r="O2076" s="5">
        <v>0</v>
      </c>
      <c r="P2076" s="6">
        <v>0</v>
      </c>
      <c r="Q2076" s="5">
        <v>0</v>
      </c>
      <c r="R2076" s="6">
        <v>0</v>
      </c>
      <c r="S2076" s="5">
        <v>0</v>
      </c>
      <c r="T2076" s="6">
        <v>0</v>
      </c>
      <c r="U2076" s="5">
        <v>0</v>
      </c>
      <c r="V2076" s="6">
        <v>0</v>
      </c>
      <c r="W2076" s="5">
        <v>0</v>
      </c>
      <c r="X2076" s="6">
        <v>0</v>
      </c>
      <c r="Y2076" s="5">
        <v>0</v>
      </c>
      <c r="Z2076" s="6">
        <v>0</v>
      </c>
      <c r="AA2076" s="5">
        <v>0</v>
      </c>
      <c r="AB2076" s="6">
        <v>0</v>
      </c>
      <c r="AC2076" s="5">
        <v>0</v>
      </c>
      <c r="AD2076" s="6">
        <v>0</v>
      </c>
      <c r="AE2076" s="5">
        <v>0</v>
      </c>
      <c r="AF2076" s="6">
        <v>0</v>
      </c>
    </row>
    <row r="2077" spans="2:32" x14ac:dyDescent="0.35">
      <c r="B2077" s="1" t="s">
        <v>598</v>
      </c>
      <c r="C2077" s="5">
        <v>0</v>
      </c>
      <c r="D2077" s="6">
        <v>0</v>
      </c>
      <c r="E2077" s="5">
        <v>0</v>
      </c>
      <c r="F2077" s="6">
        <v>0</v>
      </c>
      <c r="G2077" s="5">
        <v>0</v>
      </c>
      <c r="H2077" s="6">
        <v>0</v>
      </c>
      <c r="I2077" s="5">
        <v>0</v>
      </c>
      <c r="J2077" s="6">
        <v>0</v>
      </c>
      <c r="K2077" s="5">
        <v>0</v>
      </c>
      <c r="L2077" s="6">
        <v>0</v>
      </c>
      <c r="M2077" s="5">
        <v>0</v>
      </c>
      <c r="N2077" s="6">
        <v>0</v>
      </c>
      <c r="O2077" s="5">
        <v>0</v>
      </c>
      <c r="P2077" s="6">
        <v>0</v>
      </c>
      <c r="Q2077" s="5">
        <v>0</v>
      </c>
      <c r="R2077" s="6">
        <v>0</v>
      </c>
      <c r="S2077" s="5">
        <v>0</v>
      </c>
      <c r="T2077" s="6">
        <v>0</v>
      </c>
      <c r="U2077" s="5">
        <v>0</v>
      </c>
      <c r="V2077" s="6">
        <v>0</v>
      </c>
      <c r="W2077" s="5">
        <v>0</v>
      </c>
      <c r="X2077" s="6">
        <v>0</v>
      </c>
      <c r="Y2077" s="5">
        <v>0</v>
      </c>
      <c r="Z2077" s="6">
        <v>0</v>
      </c>
      <c r="AA2077" s="5">
        <v>0</v>
      </c>
      <c r="AB2077" s="6">
        <v>0</v>
      </c>
      <c r="AC2077" s="5">
        <v>0</v>
      </c>
      <c r="AD2077" s="6">
        <v>0</v>
      </c>
      <c r="AE2077" s="5">
        <v>0</v>
      </c>
      <c r="AF2077" s="6">
        <v>0</v>
      </c>
    </row>
    <row r="2078" spans="2:32" x14ac:dyDescent="0.35">
      <c r="B2078" s="1" t="s">
        <v>599</v>
      </c>
      <c r="C2078" s="5">
        <v>0</v>
      </c>
      <c r="D2078" s="6">
        <v>0</v>
      </c>
      <c r="E2078" s="5">
        <v>0</v>
      </c>
      <c r="F2078" s="6">
        <v>0</v>
      </c>
      <c r="G2078" s="5">
        <v>0</v>
      </c>
      <c r="H2078" s="6">
        <v>0</v>
      </c>
      <c r="I2078" s="5">
        <v>0</v>
      </c>
      <c r="J2078" s="6">
        <v>0</v>
      </c>
      <c r="K2078" s="5">
        <v>0</v>
      </c>
      <c r="L2078" s="6">
        <v>0</v>
      </c>
      <c r="M2078" s="5">
        <v>0</v>
      </c>
      <c r="N2078" s="6">
        <v>0</v>
      </c>
      <c r="O2078" s="5">
        <v>0</v>
      </c>
      <c r="P2078" s="6">
        <v>0</v>
      </c>
      <c r="Q2078" s="5">
        <v>0</v>
      </c>
      <c r="R2078" s="6">
        <v>0</v>
      </c>
      <c r="S2078" s="5">
        <v>0</v>
      </c>
      <c r="T2078" s="6">
        <v>0</v>
      </c>
      <c r="U2078" s="5">
        <v>0</v>
      </c>
      <c r="V2078" s="6">
        <v>0</v>
      </c>
      <c r="W2078" s="5">
        <v>0</v>
      </c>
      <c r="X2078" s="6">
        <v>0</v>
      </c>
      <c r="Y2078" s="5">
        <v>0</v>
      </c>
      <c r="Z2078" s="6">
        <v>0</v>
      </c>
      <c r="AA2078" s="5">
        <v>0</v>
      </c>
      <c r="AB2078" s="6">
        <v>0</v>
      </c>
      <c r="AC2078" s="5">
        <v>0</v>
      </c>
      <c r="AD2078" s="6">
        <v>0</v>
      </c>
      <c r="AE2078" s="5">
        <v>0</v>
      </c>
      <c r="AF2078" s="6">
        <v>0</v>
      </c>
    </row>
    <row r="2079" spans="2:32" x14ac:dyDescent="0.35">
      <c r="B2079" s="1" t="s">
        <v>600</v>
      </c>
      <c r="C2079" s="5">
        <v>0</v>
      </c>
      <c r="D2079" s="6">
        <v>0</v>
      </c>
      <c r="E2079" s="5">
        <v>0</v>
      </c>
      <c r="F2079" s="6">
        <v>0</v>
      </c>
      <c r="G2079" s="5">
        <v>0</v>
      </c>
      <c r="H2079" s="6">
        <v>0</v>
      </c>
      <c r="I2079" s="5">
        <v>0</v>
      </c>
      <c r="J2079" s="6">
        <v>0</v>
      </c>
      <c r="K2079" s="5">
        <v>0</v>
      </c>
      <c r="L2079" s="6">
        <v>0</v>
      </c>
      <c r="M2079" s="5">
        <v>0</v>
      </c>
      <c r="N2079" s="6">
        <v>0</v>
      </c>
      <c r="O2079" s="5">
        <v>0</v>
      </c>
      <c r="P2079" s="6">
        <v>0</v>
      </c>
      <c r="Q2079" s="5">
        <v>0</v>
      </c>
      <c r="R2079" s="6">
        <v>0</v>
      </c>
      <c r="S2079" s="5">
        <v>0</v>
      </c>
      <c r="T2079" s="6">
        <v>0</v>
      </c>
      <c r="U2079" s="5">
        <v>0</v>
      </c>
      <c r="V2079" s="6">
        <v>0</v>
      </c>
      <c r="W2079" s="5">
        <v>0</v>
      </c>
      <c r="X2079" s="6">
        <v>0</v>
      </c>
      <c r="Y2079" s="5">
        <v>0</v>
      </c>
      <c r="Z2079" s="6">
        <v>0</v>
      </c>
      <c r="AA2079" s="5">
        <v>0</v>
      </c>
      <c r="AB2079" s="6">
        <v>0</v>
      </c>
      <c r="AC2079" s="5">
        <v>0</v>
      </c>
      <c r="AD2079" s="6">
        <v>0</v>
      </c>
      <c r="AE2079" s="5">
        <v>0</v>
      </c>
      <c r="AF2079" s="6">
        <v>0</v>
      </c>
    </row>
    <row r="2080" spans="2:32" x14ac:dyDescent="0.35">
      <c r="B2080" s="1" t="s">
        <v>601</v>
      </c>
      <c r="C2080" s="5">
        <v>0</v>
      </c>
      <c r="D2080" s="6">
        <v>0</v>
      </c>
      <c r="E2080" s="5">
        <v>0</v>
      </c>
      <c r="F2080" s="6">
        <v>0</v>
      </c>
      <c r="G2080" s="5">
        <v>0</v>
      </c>
      <c r="H2080" s="6">
        <v>0</v>
      </c>
      <c r="I2080" s="5">
        <v>0</v>
      </c>
      <c r="J2080" s="6">
        <v>0</v>
      </c>
      <c r="K2080" s="5">
        <v>0</v>
      </c>
      <c r="L2080" s="6">
        <v>0</v>
      </c>
      <c r="M2080" s="5">
        <v>0</v>
      </c>
      <c r="N2080" s="6">
        <v>0</v>
      </c>
      <c r="O2080" s="5">
        <v>0</v>
      </c>
      <c r="P2080" s="6">
        <v>0</v>
      </c>
      <c r="Q2080" s="5">
        <v>0</v>
      </c>
      <c r="R2080" s="6">
        <v>0</v>
      </c>
      <c r="S2080" s="5">
        <v>0</v>
      </c>
      <c r="T2080" s="6">
        <v>0</v>
      </c>
      <c r="U2080" s="5">
        <v>0</v>
      </c>
      <c r="V2080" s="6">
        <v>0</v>
      </c>
      <c r="W2080" s="5">
        <v>0</v>
      </c>
      <c r="X2080" s="6">
        <v>0</v>
      </c>
      <c r="Y2080" s="5">
        <v>0</v>
      </c>
      <c r="Z2080" s="6">
        <v>0</v>
      </c>
      <c r="AA2080" s="5">
        <v>0</v>
      </c>
      <c r="AB2080" s="6">
        <v>0</v>
      </c>
      <c r="AC2080" s="5">
        <v>0</v>
      </c>
      <c r="AD2080" s="6">
        <v>0</v>
      </c>
      <c r="AE2080" s="5">
        <v>0</v>
      </c>
      <c r="AF2080" s="6">
        <v>0</v>
      </c>
    </row>
    <row r="2081" spans="2:32" x14ac:dyDescent="0.35">
      <c r="B2081" s="1" t="s">
        <v>602</v>
      </c>
      <c r="C2081" s="5">
        <v>0</v>
      </c>
      <c r="D2081" s="6">
        <v>0</v>
      </c>
      <c r="E2081" s="5">
        <v>0</v>
      </c>
      <c r="F2081" s="6">
        <v>0</v>
      </c>
      <c r="G2081" s="5">
        <v>0</v>
      </c>
      <c r="H2081" s="6">
        <v>0</v>
      </c>
      <c r="I2081" s="5">
        <v>0</v>
      </c>
      <c r="J2081" s="6">
        <v>0</v>
      </c>
      <c r="K2081" s="5">
        <v>0</v>
      </c>
      <c r="L2081" s="6">
        <v>0</v>
      </c>
      <c r="M2081" s="5">
        <v>0</v>
      </c>
      <c r="N2081" s="6">
        <v>0</v>
      </c>
      <c r="O2081" s="5">
        <v>0</v>
      </c>
      <c r="P2081" s="6">
        <v>0</v>
      </c>
      <c r="Q2081" s="5">
        <v>0</v>
      </c>
      <c r="R2081" s="6">
        <v>0</v>
      </c>
      <c r="S2081" s="5">
        <v>0</v>
      </c>
      <c r="T2081" s="6">
        <v>0</v>
      </c>
      <c r="U2081" s="5">
        <v>0</v>
      </c>
      <c r="V2081" s="6">
        <v>0</v>
      </c>
      <c r="W2081" s="5">
        <v>0</v>
      </c>
      <c r="X2081" s="6">
        <v>0</v>
      </c>
      <c r="Y2081" s="5">
        <v>0</v>
      </c>
      <c r="Z2081" s="6">
        <v>0</v>
      </c>
      <c r="AA2081" s="5">
        <v>0</v>
      </c>
      <c r="AB2081" s="6">
        <v>0</v>
      </c>
      <c r="AC2081" s="5">
        <v>0</v>
      </c>
      <c r="AD2081" s="6">
        <v>0</v>
      </c>
      <c r="AE2081" s="5">
        <v>0</v>
      </c>
      <c r="AF2081" s="6">
        <v>0</v>
      </c>
    </row>
    <row r="2082" spans="2:32" x14ac:dyDescent="0.35">
      <c r="B2082" s="1" t="s">
        <v>603</v>
      </c>
      <c r="C2082" s="5">
        <v>0</v>
      </c>
      <c r="D2082" s="6">
        <v>0</v>
      </c>
      <c r="E2082" s="5">
        <v>0</v>
      </c>
      <c r="F2082" s="6">
        <v>0</v>
      </c>
      <c r="G2082" s="5">
        <v>0</v>
      </c>
      <c r="H2082" s="6">
        <v>0</v>
      </c>
      <c r="I2082" s="5">
        <v>0</v>
      </c>
      <c r="J2082" s="6">
        <v>0</v>
      </c>
      <c r="K2082" s="5">
        <v>0</v>
      </c>
      <c r="L2082" s="6">
        <v>0</v>
      </c>
      <c r="M2082" s="5">
        <v>0</v>
      </c>
      <c r="N2082" s="6">
        <v>0</v>
      </c>
      <c r="O2082" s="5">
        <v>0</v>
      </c>
      <c r="P2082" s="6">
        <v>0</v>
      </c>
      <c r="Q2082" s="5">
        <v>0</v>
      </c>
      <c r="R2082" s="6">
        <v>0</v>
      </c>
      <c r="S2082" s="5">
        <v>0</v>
      </c>
      <c r="T2082" s="6">
        <v>0</v>
      </c>
      <c r="U2082" s="5">
        <v>0</v>
      </c>
      <c r="V2082" s="6">
        <v>0</v>
      </c>
      <c r="W2082" s="5">
        <v>0</v>
      </c>
      <c r="X2082" s="6">
        <v>0</v>
      </c>
      <c r="Y2082" s="5">
        <v>0</v>
      </c>
      <c r="Z2082" s="6">
        <v>0</v>
      </c>
      <c r="AA2082" s="5">
        <v>0</v>
      </c>
      <c r="AB2082" s="6">
        <v>0</v>
      </c>
      <c r="AC2082" s="5">
        <v>0</v>
      </c>
      <c r="AD2082" s="6">
        <v>0</v>
      </c>
      <c r="AE2082" s="5">
        <v>0</v>
      </c>
      <c r="AF2082" s="6">
        <v>0</v>
      </c>
    </row>
    <row r="2083" spans="2:32" x14ac:dyDescent="0.35">
      <c r="B2083" s="1" t="s">
        <v>604</v>
      </c>
      <c r="C2083" s="5">
        <v>0</v>
      </c>
      <c r="D2083" s="6">
        <v>0</v>
      </c>
      <c r="E2083" s="5">
        <v>0</v>
      </c>
      <c r="F2083" s="6">
        <v>0</v>
      </c>
      <c r="G2083" s="5">
        <v>0</v>
      </c>
      <c r="H2083" s="6">
        <v>0</v>
      </c>
      <c r="I2083" s="5">
        <v>0</v>
      </c>
      <c r="J2083" s="6">
        <v>0</v>
      </c>
      <c r="K2083" s="5">
        <v>0</v>
      </c>
      <c r="L2083" s="6">
        <v>0</v>
      </c>
      <c r="M2083" s="5">
        <v>0</v>
      </c>
      <c r="N2083" s="6">
        <v>0</v>
      </c>
      <c r="O2083" s="5">
        <v>0</v>
      </c>
      <c r="P2083" s="6">
        <v>0</v>
      </c>
      <c r="Q2083" s="5">
        <v>0</v>
      </c>
      <c r="R2083" s="6">
        <v>0</v>
      </c>
      <c r="S2083" s="5">
        <v>0</v>
      </c>
      <c r="T2083" s="6">
        <v>0</v>
      </c>
      <c r="U2083" s="5">
        <v>0</v>
      </c>
      <c r="V2083" s="6">
        <v>0</v>
      </c>
      <c r="W2083" s="5">
        <v>0</v>
      </c>
      <c r="X2083" s="6">
        <v>0</v>
      </c>
      <c r="Y2083" s="5">
        <v>0</v>
      </c>
      <c r="Z2083" s="6">
        <v>0</v>
      </c>
      <c r="AA2083" s="5">
        <v>0</v>
      </c>
      <c r="AB2083" s="6">
        <v>0</v>
      </c>
      <c r="AC2083" s="5">
        <v>0</v>
      </c>
      <c r="AD2083" s="6">
        <v>0</v>
      </c>
      <c r="AE2083" s="5">
        <v>0</v>
      </c>
      <c r="AF2083" s="6">
        <v>0</v>
      </c>
    </row>
    <row r="2084" spans="2:32" x14ac:dyDescent="0.35">
      <c r="B2084" s="1" t="s">
        <v>605</v>
      </c>
      <c r="C2084" s="5">
        <v>0</v>
      </c>
      <c r="D2084" s="6">
        <v>0</v>
      </c>
      <c r="E2084" s="5">
        <v>0</v>
      </c>
      <c r="F2084" s="6">
        <v>0</v>
      </c>
      <c r="G2084" s="5">
        <v>0</v>
      </c>
      <c r="H2084" s="6">
        <v>0</v>
      </c>
      <c r="I2084" s="5">
        <v>0</v>
      </c>
      <c r="J2084" s="6">
        <v>0</v>
      </c>
      <c r="K2084" s="5">
        <v>0</v>
      </c>
      <c r="L2084" s="6">
        <v>0</v>
      </c>
      <c r="M2084" s="5">
        <v>0</v>
      </c>
      <c r="N2084" s="6">
        <v>0</v>
      </c>
      <c r="O2084" s="5">
        <v>0</v>
      </c>
      <c r="P2084" s="6">
        <v>0</v>
      </c>
      <c r="Q2084" s="5">
        <v>0</v>
      </c>
      <c r="R2084" s="6">
        <v>0</v>
      </c>
      <c r="S2084" s="5">
        <v>0</v>
      </c>
      <c r="T2084" s="6">
        <v>0</v>
      </c>
      <c r="U2084" s="5">
        <v>0</v>
      </c>
      <c r="V2084" s="6">
        <v>0</v>
      </c>
      <c r="W2084" s="5">
        <v>0</v>
      </c>
      <c r="X2084" s="6">
        <v>0</v>
      </c>
      <c r="Y2084" s="5">
        <v>0</v>
      </c>
      <c r="Z2084" s="6">
        <v>0</v>
      </c>
      <c r="AA2084" s="5">
        <v>0</v>
      </c>
      <c r="AB2084" s="6">
        <v>0</v>
      </c>
      <c r="AC2084" s="5">
        <v>0</v>
      </c>
      <c r="AD2084" s="6">
        <v>0</v>
      </c>
      <c r="AE2084" s="5">
        <v>0</v>
      </c>
      <c r="AF2084" s="6">
        <v>0</v>
      </c>
    </row>
    <row r="2085" spans="2:32" x14ac:dyDescent="0.35">
      <c r="B2085" s="1" t="s">
        <v>606</v>
      </c>
      <c r="C2085" s="5">
        <v>0</v>
      </c>
      <c r="D2085" s="6">
        <v>0</v>
      </c>
      <c r="E2085" s="5">
        <v>0</v>
      </c>
      <c r="F2085" s="6">
        <v>0</v>
      </c>
      <c r="G2085" s="5">
        <v>0</v>
      </c>
      <c r="H2085" s="6">
        <v>0</v>
      </c>
      <c r="I2085" s="5">
        <v>0</v>
      </c>
      <c r="J2085" s="6">
        <v>0</v>
      </c>
      <c r="K2085" s="5">
        <v>0</v>
      </c>
      <c r="L2085" s="6">
        <v>0</v>
      </c>
      <c r="M2085" s="5">
        <v>0</v>
      </c>
      <c r="N2085" s="6">
        <v>0</v>
      </c>
      <c r="O2085" s="5">
        <v>0</v>
      </c>
      <c r="P2085" s="6">
        <v>0</v>
      </c>
      <c r="Q2085" s="5">
        <v>0</v>
      </c>
      <c r="R2085" s="6">
        <v>0</v>
      </c>
      <c r="S2085" s="5">
        <v>0</v>
      </c>
      <c r="T2085" s="6">
        <v>0</v>
      </c>
      <c r="U2085" s="5">
        <v>0</v>
      </c>
      <c r="V2085" s="6">
        <v>0</v>
      </c>
      <c r="W2085" s="5">
        <v>0</v>
      </c>
      <c r="X2085" s="6">
        <v>0</v>
      </c>
      <c r="Y2085" s="5">
        <v>0</v>
      </c>
      <c r="Z2085" s="6">
        <v>0</v>
      </c>
      <c r="AA2085" s="5">
        <v>0</v>
      </c>
      <c r="AB2085" s="6">
        <v>0</v>
      </c>
      <c r="AC2085" s="5">
        <v>0</v>
      </c>
      <c r="AD2085" s="6">
        <v>0</v>
      </c>
      <c r="AE2085" s="5">
        <v>0</v>
      </c>
      <c r="AF2085" s="6">
        <v>0</v>
      </c>
    </row>
    <row r="2086" spans="2:32" x14ac:dyDescent="0.35">
      <c r="B2086" s="1" t="s">
        <v>607</v>
      </c>
      <c r="C2086" s="5">
        <v>0</v>
      </c>
      <c r="D2086" s="6">
        <v>0</v>
      </c>
      <c r="E2086" s="5">
        <v>0</v>
      </c>
      <c r="F2086" s="6">
        <v>0</v>
      </c>
      <c r="G2086" s="5">
        <v>0</v>
      </c>
      <c r="H2086" s="6">
        <v>0</v>
      </c>
      <c r="I2086" s="5">
        <v>0</v>
      </c>
      <c r="J2086" s="6">
        <v>0</v>
      </c>
      <c r="K2086" s="5">
        <v>0</v>
      </c>
      <c r="L2086" s="6">
        <v>0</v>
      </c>
      <c r="M2086" s="5">
        <v>0</v>
      </c>
      <c r="N2086" s="6">
        <v>0</v>
      </c>
      <c r="O2086" s="5">
        <v>0</v>
      </c>
      <c r="P2086" s="6">
        <v>0</v>
      </c>
      <c r="Q2086" s="5">
        <v>0</v>
      </c>
      <c r="R2086" s="6">
        <v>0</v>
      </c>
      <c r="S2086" s="5">
        <v>0</v>
      </c>
      <c r="T2086" s="6">
        <v>0</v>
      </c>
      <c r="U2086" s="5">
        <v>0</v>
      </c>
      <c r="V2086" s="6">
        <v>0</v>
      </c>
      <c r="W2086" s="5">
        <v>0</v>
      </c>
      <c r="X2086" s="6">
        <v>0</v>
      </c>
      <c r="Y2086" s="5">
        <v>0</v>
      </c>
      <c r="Z2086" s="6">
        <v>0</v>
      </c>
      <c r="AA2086" s="5">
        <v>0</v>
      </c>
      <c r="AB2086" s="6">
        <v>0</v>
      </c>
      <c r="AC2086" s="5">
        <v>0</v>
      </c>
      <c r="AD2086" s="6">
        <v>0</v>
      </c>
      <c r="AE2086" s="5">
        <v>0</v>
      </c>
      <c r="AF2086" s="6">
        <v>0</v>
      </c>
    </row>
    <row r="2087" spans="2:32" x14ac:dyDescent="0.35">
      <c r="B2087" s="1" t="s">
        <v>128</v>
      </c>
      <c r="C2087" s="5">
        <v>4.1999999999999997E-3</v>
      </c>
      <c r="D2087" s="6">
        <v>2.7189999999999999</v>
      </c>
      <c r="E2087" s="5">
        <v>0</v>
      </c>
      <c r="F2087" s="6">
        <v>0</v>
      </c>
      <c r="G2087" s="5">
        <v>0</v>
      </c>
      <c r="H2087" s="6">
        <v>0</v>
      </c>
      <c r="I2087" s="5">
        <v>0</v>
      </c>
      <c r="J2087" s="6">
        <v>0</v>
      </c>
      <c r="K2087" s="5">
        <v>0</v>
      </c>
      <c r="L2087" s="6">
        <v>0</v>
      </c>
      <c r="M2087" s="5">
        <v>0</v>
      </c>
      <c r="N2087" s="6">
        <v>0</v>
      </c>
      <c r="O2087" s="5">
        <v>0</v>
      </c>
      <c r="P2087" s="6">
        <v>0</v>
      </c>
      <c r="Q2087" s="5">
        <v>0</v>
      </c>
      <c r="R2087" s="6">
        <v>0</v>
      </c>
      <c r="S2087" s="5">
        <v>0</v>
      </c>
      <c r="T2087" s="6">
        <v>0</v>
      </c>
      <c r="U2087" s="5">
        <v>0</v>
      </c>
      <c r="V2087" s="6">
        <v>0</v>
      </c>
      <c r="W2087" s="5">
        <v>0</v>
      </c>
      <c r="X2087" s="6">
        <v>0</v>
      </c>
      <c r="Y2087" s="5">
        <v>0</v>
      </c>
      <c r="Z2087" s="6">
        <v>0</v>
      </c>
      <c r="AA2087" s="5">
        <v>0</v>
      </c>
      <c r="AB2087" s="6">
        <v>0</v>
      </c>
      <c r="AC2087" s="5">
        <v>8.0499999999999999E-3</v>
      </c>
      <c r="AD2087" s="6">
        <v>0.85099999999999998</v>
      </c>
      <c r="AE2087" s="5">
        <v>3.091E-2</v>
      </c>
      <c r="AF2087" s="6">
        <v>1.8680000000000001</v>
      </c>
    </row>
    <row r="2088" spans="2:32" x14ac:dyDescent="0.35">
      <c r="B2088" s="1" t="s">
        <v>129</v>
      </c>
      <c r="C2088" s="5">
        <v>0</v>
      </c>
      <c r="D2088" s="6">
        <v>0</v>
      </c>
      <c r="E2088" s="5">
        <v>0</v>
      </c>
      <c r="F2088" s="6">
        <v>0</v>
      </c>
      <c r="G2088" s="5">
        <v>0</v>
      </c>
      <c r="H2088" s="6">
        <v>0</v>
      </c>
      <c r="I2088" s="5">
        <v>0</v>
      </c>
      <c r="J2088" s="6">
        <v>0</v>
      </c>
      <c r="K2088" s="5">
        <v>0</v>
      </c>
      <c r="L2088" s="6">
        <v>0</v>
      </c>
      <c r="M2088" s="5">
        <v>0</v>
      </c>
      <c r="N2088" s="6">
        <v>0</v>
      </c>
      <c r="O2088" s="5">
        <v>0</v>
      </c>
      <c r="P2088" s="6">
        <v>0</v>
      </c>
      <c r="Q2088" s="5">
        <v>0</v>
      </c>
      <c r="R2088" s="6">
        <v>0</v>
      </c>
      <c r="S2088" s="5">
        <v>0</v>
      </c>
      <c r="T2088" s="6">
        <v>0</v>
      </c>
      <c r="U2088" s="5">
        <v>0</v>
      </c>
      <c r="V2088" s="6">
        <v>0</v>
      </c>
      <c r="W2088" s="5">
        <v>0</v>
      </c>
      <c r="X2088" s="6">
        <v>0</v>
      </c>
      <c r="Y2088" s="5">
        <v>0</v>
      </c>
      <c r="Z2088" s="6">
        <v>0</v>
      </c>
      <c r="AA2088" s="5">
        <v>0</v>
      </c>
      <c r="AB2088" s="6">
        <v>0</v>
      </c>
      <c r="AC2088" s="5">
        <v>0</v>
      </c>
      <c r="AD2088" s="6">
        <v>0</v>
      </c>
      <c r="AE2088" s="5">
        <v>0</v>
      </c>
      <c r="AF2088" s="6">
        <v>0</v>
      </c>
    </row>
    <row r="2089" spans="2:32" x14ac:dyDescent="0.35">
      <c r="B2089" s="1" t="s">
        <v>130</v>
      </c>
      <c r="C2089" s="5">
        <v>7.2999999999999996E-4</v>
      </c>
      <c r="D2089" s="6">
        <v>0.47299999999999998</v>
      </c>
      <c r="E2089" s="5">
        <v>0</v>
      </c>
      <c r="F2089" s="6">
        <v>0</v>
      </c>
      <c r="G2089" s="5">
        <v>0</v>
      </c>
      <c r="H2089" s="6">
        <v>0</v>
      </c>
      <c r="I2089" s="5">
        <v>0</v>
      </c>
      <c r="J2089" s="6">
        <v>0</v>
      </c>
      <c r="K2089" s="5">
        <v>0</v>
      </c>
      <c r="L2089" s="6">
        <v>0</v>
      </c>
      <c r="M2089" s="5">
        <v>0</v>
      </c>
      <c r="N2089" s="6">
        <v>0</v>
      </c>
      <c r="O2089" s="5">
        <v>0</v>
      </c>
      <c r="P2089" s="6">
        <v>0</v>
      </c>
      <c r="Q2089" s="5">
        <v>0</v>
      </c>
      <c r="R2089" s="6">
        <v>0</v>
      </c>
      <c r="S2089" s="5">
        <v>0</v>
      </c>
      <c r="T2089" s="6">
        <v>0</v>
      </c>
      <c r="U2089" s="5">
        <v>0</v>
      </c>
      <c r="V2089" s="6">
        <v>0</v>
      </c>
      <c r="W2089" s="5">
        <v>0</v>
      </c>
      <c r="X2089" s="6">
        <v>0</v>
      </c>
      <c r="Y2089" s="5">
        <v>0</v>
      </c>
      <c r="Z2089" s="6">
        <v>0</v>
      </c>
      <c r="AA2089" s="5">
        <v>0</v>
      </c>
      <c r="AB2089" s="6">
        <v>0</v>
      </c>
      <c r="AC2089" s="5">
        <v>0</v>
      </c>
      <c r="AD2089" s="6">
        <v>0</v>
      </c>
      <c r="AE2089" s="5">
        <v>7.8300000000000002E-3</v>
      </c>
      <c r="AF2089" s="6">
        <v>0.47299999999999998</v>
      </c>
    </row>
    <row r="2090" spans="2:32" x14ac:dyDescent="0.35">
      <c r="B2090" s="1" t="s">
        <v>608</v>
      </c>
      <c r="C2090" s="5">
        <v>2.1299999999999999E-3</v>
      </c>
      <c r="D2090" s="6">
        <v>1.379</v>
      </c>
      <c r="E2090" s="5">
        <v>0</v>
      </c>
      <c r="F2090" s="6">
        <v>0</v>
      </c>
      <c r="G2090" s="5">
        <v>0</v>
      </c>
      <c r="H2090" s="6">
        <v>0</v>
      </c>
      <c r="I2090" s="5">
        <v>0</v>
      </c>
      <c r="J2090" s="6">
        <v>0</v>
      </c>
      <c r="K2090" s="5">
        <v>0</v>
      </c>
      <c r="L2090" s="6">
        <v>0</v>
      </c>
      <c r="M2090" s="5">
        <v>0</v>
      </c>
      <c r="N2090" s="6">
        <v>0</v>
      </c>
      <c r="O2090" s="5">
        <v>0</v>
      </c>
      <c r="P2090" s="6">
        <v>0</v>
      </c>
      <c r="Q2090" s="5">
        <v>0</v>
      </c>
      <c r="R2090" s="6">
        <v>0</v>
      </c>
      <c r="S2090" s="5">
        <v>1.9060000000000001E-2</v>
      </c>
      <c r="T2090" s="6">
        <v>1.379</v>
      </c>
      <c r="U2090" s="5">
        <v>0</v>
      </c>
      <c r="V2090" s="6">
        <v>0</v>
      </c>
      <c r="W2090" s="5">
        <v>0</v>
      </c>
      <c r="X2090" s="6">
        <v>0</v>
      </c>
      <c r="Y2090" s="5">
        <v>0</v>
      </c>
      <c r="Z2090" s="6">
        <v>0</v>
      </c>
      <c r="AA2090" s="5">
        <v>0</v>
      </c>
      <c r="AB2090" s="6">
        <v>0</v>
      </c>
      <c r="AC2090" s="5">
        <v>0</v>
      </c>
      <c r="AD2090" s="6">
        <v>0</v>
      </c>
      <c r="AE2090" s="5">
        <v>0</v>
      </c>
      <c r="AF2090" s="6">
        <v>0</v>
      </c>
    </row>
    <row r="2091" spans="2:32" x14ac:dyDescent="0.35">
      <c r="B2091" s="1" t="s">
        <v>609</v>
      </c>
      <c r="C2091" s="5">
        <v>0</v>
      </c>
      <c r="D2091" s="6">
        <v>0</v>
      </c>
      <c r="E2091" s="5">
        <v>0</v>
      </c>
      <c r="F2091" s="6">
        <v>0</v>
      </c>
      <c r="G2091" s="5">
        <v>0</v>
      </c>
      <c r="H2091" s="6">
        <v>0</v>
      </c>
      <c r="I2091" s="5">
        <v>0</v>
      </c>
      <c r="J2091" s="6">
        <v>0</v>
      </c>
      <c r="K2091" s="5">
        <v>0</v>
      </c>
      <c r="L2091" s="6">
        <v>0</v>
      </c>
      <c r="M2091" s="5">
        <v>0</v>
      </c>
      <c r="N2091" s="6">
        <v>0</v>
      </c>
      <c r="O2091" s="5">
        <v>0</v>
      </c>
      <c r="P2091" s="6">
        <v>0</v>
      </c>
      <c r="Q2091" s="5">
        <v>0</v>
      </c>
      <c r="R2091" s="6">
        <v>0</v>
      </c>
      <c r="S2091" s="5">
        <v>0</v>
      </c>
      <c r="T2091" s="6">
        <v>0</v>
      </c>
      <c r="U2091" s="5">
        <v>0</v>
      </c>
      <c r="V2091" s="6">
        <v>0</v>
      </c>
      <c r="W2091" s="5">
        <v>0</v>
      </c>
      <c r="X2091" s="6">
        <v>0</v>
      </c>
      <c r="Y2091" s="5">
        <v>0</v>
      </c>
      <c r="Z2091" s="6">
        <v>0</v>
      </c>
      <c r="AA2091" s="5">
        <v>0</v>
      </c>
      <c r="AB2091" s="6">
        <v>0</v>
      </c>
      <c r="AC2091" s="5">
        <v>0</v>
      </c>
      <c r="AD2091" s="6">
        <v>0</v>
      </c>
      <c r="AE2091" s="5">
        <v>0</v>
      </c>
      <c r="AF2091" s="6">
        <v>0</v>
      </c>
    </row>
    <row r="2092" spans="2:32" x14ac:dyDescent="0.35">
      <c r="B2092" s="1" t="s">
        <v>610</v>
      </c>
      <c r="C2092" s="5">
        <v>0</v>
      </c>
      <c r="D2092" s="6">
        <v>0</v>
      </c>
      <c r="E2092" s="5">
        <v>0</v>
      </c>
      <c r="F2092" s="6">
        <v>0</v>
      </c>
      <c r="G2092" s="5">
        <v>0</v>
      </c>
      <c r="H2092" s="6">
        <v>0</v>
      </c>
      <c r="I2092" s="5">
        <v>0</v>
      </c>
      <c r="J2092" s="6">
        <v>0</v>
      </c>
      <c r="K2092" s="5">
        <v>0</v>
      </c>
      <c r="L2092" s="6">
        <v>0</v>
      </c>
      <c r="M2092" s="5">
        <v>0</v>
      </c>
      <c r="N2092" s="6">
        <v>0</v>
      </c>
      <c r="O2092" s="5">
        <v>0</v>
      </c>
      <c r="P2092" s="6">
        <v>0</v>
      </c>
      <c r="Q2092" s="5">
        <v>0</v>
      </c>
      <c r="R2092" s="6">
        <v>0</v>
      </c>
      <c r="S2092" s="5">
        <v>0</v>
      </c>
      <c r="T2092" s="6">
        <v>0</v>
      </c>
      <c r="U2092" s="5">
        <v>0</v>
      </c>
      <c r="V2092" s="6">
        <v>0</v>
      </c>
      <c r="W2092" s="5">
        <v>0</v>
      </c>
      <c r="X2092" s="6">
        <v>0</v>
      </c>
      <c r="Y2092" s="5">
        <v>0</v>
      </c>
      <c r="Z2092" s="6">
        <v>0</v>
      </c>
      <c r="AA2092" s="5">
        <v>0</v>
      </c>
      <c r="AB2092" s="6">
        <v>0</v>
      </c>
      <c r="AC2092" s="5">
        <v>0</v>
      </c>
      <c r="AD2092" s="6">
        <v>0</v>
      </c>
      <c r="AE2092" s="5">
        <v>0</v>
      </c>
      <c r="AF2092" s="6">
        <v>0</v>
      </c>
    </row>
    <row r="2093" spans="2:32" x14ac:dyDescent="0.35">
      <c r="B2093" s="2" t="s">
        <v>9</v>
      </c>
    </row>
    <row r="2094" spans="2:32" x14ac:dyDescent="0.35">
      <c r="B2094" s="1" t="s">
        <v>611</v>
      </c>
      <c r="C2094" s="5">
        <v>0</v>
      </c>
      <c r="D2094" s="6">
        <v>0</v>
      </c>
      <c r="E2094" s="5">
        <v>0</v>
      </c>
      <c r="F2094" s="6">
        <v>0</v>
      </c>
      <c r="G2094" s="5">
        <v>0</v>
      </c>
      <c r="H2094" s="6">
        <v>0</v>
      </c>
      <c r="I2094" s="5">
        <v>0</v>
      </c>
      <c r="J2094" s="6">
        <v>0</v>
      </c>
      <c r="K2094" s="5">
        <v>0</v>
      </c>
      <c r="L2094" s="6">
        <v>0</v>
      </c>
      <c r="M2094" s="5">
        <v>0</v>
      </c>
      <c r="N2094" s="6">
        <v>0</v>
      </c>
      <c r="O2094" s="5">
        <v>0</v>
      </c>
      <c r="P2094" s="6">
        <v>0</v>
      </c>
      <c r="Q2094" s="5">
        <v>0</v>
      </c>
      <c r="R2094" s="6">
        <v>0</v>
      </c>
      <c r="S2094" s="5">
        <v>0</v>
      </c>
      <c r="T2094" s="6">
        <v>0</v>
      </c>
      <c r="U2094" s="5">
        <v>0</v>
      </c>
      <c r="V2094" s="6">
        <v>0</v>
      </c>
      <c r="W2094" s="5">
        <v>0</v>
      </c>
      <c r="X2094" s="6">
        <v>0</v>
      </c>
      <c r="Y2094" s="5">
        <v>0</v>
      </c>
      <c r="Z2094" s="6">
        <v>0</v>
      </c>
      <c r="AA2094" s="5">
        <v>0</v>
      </c>
      <c r="AB2094" s="6">
        <v>0</v>
      </c>
      <c r="AC2094" s="5">
        <v>0</v>
      </c>
      <c r="AD2094" s="6">
        <v>0</v>
      </c>
      <c r="AE2094" s="5">
        <v>0</v>
      </c>
      <c r="AF2094" s="6">
        <v>0</v>
      </c>
    </row>
    <row r="2095" spans="2:32" x14ac:dyDescent="0.35">
      <c r="B2095" s="1" t="s">
        <v>612</v>
      </c>
      <c r="C2095" s="5">
        <v>0</v>
      </c>
      <c r="D2095" s="6">
        <v>0</v>
      </c>
      <c r="E2095" s="5">
        <v>0</v>
      </c>
      <c r="F2095" s="6">
        <v>0</v>
      </c>
      <c r="G2095" s="5">
        <v>0</v>
      </c>
      <c r="H2095" s="6">
        <v>0</v>
      </c>
      <c r="I2095" s="5">
        <v>0</v>
      </c>
      <c r="J2095" s="6">
        <v>0</v>
      </c>
      <c r="K2095" s="5">
        <v>0</v>
      </c>
      <c r="L2095" s="6">
        <v>0</v>
      </c>
      <c r="M2095" s="5">
        <v>0</v>
      </c>
      <c r="N2095" s="6">
        <v>0</v>
      </c>
      <c r="O2095" s="5">
        <v>0</v>
      </c>
      <c r="P2095" s="6">
        <v>0</v>
      </c>
      <c r="Q2095" s="5">
        <v>0</v>
      </c>
      <c r="R2095" s="6">
        <v>0</v>
      </c>
      <c r="S2095" s="5">
        <v>0</v>
      </c>
      <c r="T2095" s="6">
        <v>0</v>
      </c>
      <c r="U2095" s="5">
        <v>0</v>
      </c>
      <c r="V2095" s="6">
        <v>0</v>
      </c>
      <c r="W2095" s="5">
        <v>0</v>
      </c>
      <c r="X2095" s="6">
        <v>0</v>
      </c>
      <c r="Y2095" s="5">
        <v>0</v>
      </c>
      <c r="Z2095" s="6">
        <v>0</v>
      </c>
      <c r="AA2095" s="5">
        <v>0</v>
      </c>
      <c r="AB2095" s="6">
        <v>0</v>
      </c>
      <c r="AC2095" s="5">
        <v>0</v>
      </c>
      <c r="AD2095" s="6">
        <v>0</v>
      </c>
      <c r="AE2095" s="5">
        <v>0</v>
      </c>
      <c r="AF2095" s="6">
        <v>0</v>
      </c>
    </row>
    <row r="2096" spans="2:32" x14ac:dyDescent="0.35">
      <c r="B2096" s="1" t="s">
        <v>613</v>
      </c>
      <c r="C2096" s="5">
        <v>0</v>
      </c>
      <c r="D2096" s="6">
        <v>0</v>
      </c>
      <c r="E2096" s="5">
        <v>0</v>
      </c>
      <c r="F2096" s="6">
        <v>0</v>
      </c>
      <c r="G2096" s="5">
        <v>0</v>
      </c>
      <c r="H2096" s="6">
        <v>0</v>
      </c>
      <c r="I2096" s="5">
        <v>0</v>
      </c>
      <c r="J2096" s="6">
        <v>0</v>
      </c>
      <c r="K2096" s="5">
        <v>0</v>
      </c>
      <c r="L2096" s="6">
        <v>0</v>
      </c>
      <c r="M2096" s="5">
        <v>0</v>
      </c>
      <c r="N2096" s="6">
        <v>0</v>
      </c>
      <c r="O2096" s="5">
        <v>0</v>
      </c>
      <c r="P2096" s="6">
        <v>0</v>
      </c>
      <c r="Q2096" s="5">
        <v>0</v>
      </c>
      <c r="R2096" s="6">
        <v>0</v>
      </c>
      <c r="S2096" s="5">
        <v>0</v>
      </c>
      <c r="T2096" s="6">
        <v>0</v>
      </c>
      <c r="U2096" s="5">
        <v>0</v>
      </c>
      <c r="V2096" s="6">
        <v>0</v>
      </c>
      <c r="W2096" s="5">
        <v>0</v>
      </c>
      <c r="X2096" s="6">
        <v>0</v>
      </c>
      <c r="Y2096" s="5">
        <v>0</v>
      </c>
      <c r="Z2096" s="6">
        <v>0</v>
      </c>
      <c r="AA2096" s="5">
        <v>0</v>
      </c>
      <c r="AB2096" s="6">
        <v>0</v>
      </c>
      <c r="AC2096" s="5">
        <v>0</v>
      </c>
      <c r="AD2096" s="6">
        <v>0</v>
      </c>
      <c r="AE2096" s="5">
        <v>0</v>
      </c>
      <c r="AF2096" s="6">
        <v>0</v>
      </c>
    </row>
    <row r="2097" spans="2:32" x14ac:dyDescent="0.35">
      <c r="B2097" s="1" t="s">
        <v>614</v>
      </c>
      <c r="C2097" s="5">
        <v>0</v>
      </c>
      <c r="D2097" s="6">
        <v>0</v>
      </c>
      <c r="E2097" s="5">
        <v>0</v>
      </c>
      <c r="F2097" s="6">
        <v>0</v>
      </c>
      <c r="G2097" s="5">
        <v>0</v>
      </c>
      <c r="H2097" s="6">
        <v>0</v>
      </c>
      <c r="I2097" s="5">
        <v>0</v>
      </c>
      <c r="J2097" s="6">
        <v>0</v>
      </c>
      <c r="K2097" s="5">
        <v>0</v>
      </c>
      <c r="L2097" s="6">
        <v>0</v>
      </c>
      <c r="M2097" s="5">
        <v>0</v>
      </c>
      <c r="N2097" s="6">
        <v>0</v>
      </c>
      <c r="O2097" s="5">
        <v>0</v>
      </c>
      <c r="P2097" s="6">
        <v>0</v>
      </c>
      <c r="Q2097" s="5">
        <v>0</v>
      </c>
      <c r="R2097" s="6">
        <v>0</v>
      </c>
      <c r="S2097" s="5">
        <v>0</v>
      </c>
      <c r="T2097" s="6">
        <v>0</v>
      </c>
      <c r="U2097" s="5">
        <v>0</v>
      </c>
      <c r="V2097" s="6">
        <v>0</v>
      </c>
      <c r="W2097" s="5">
        <v>0</v>
      </c>
      <c r="X2097" s="6">
        <v>0</v>
      </c>
      <c r="Y2097" s="5">
        <v>0</v>
      </c>
      <c r="Z2097" s="6">
        <v>0</v>
      </c>
      <c r="AA2097" s="5">
        <v>0</v>
      </c>
      <c r="AB2097" s="6">
        <v>0</v>
      </c>
      <c r="AC2097" s="5">
        <v>0</v>
      </c>
      <c r="AD2097" s="6">
        <v>0</v>
      </c>
      <c r="AE2097" s="5">
        <v>0</v>
      </c>
      <c r="AF2097" s="6">
        <v>0</v>
      </c>
    </row>
    <row r="2098" spans="2:32" x14ac:dyDescent="0.35">
      <c r="B2098" s="1" t="s">
        <v>615</v>
      </c>
      <c r="C2098" s="5">
        <v>0</v>
      </c>
      <c r="D2098" s="6">
        <v>0</v>
      </c>
      <c r="E2098" s="5">
        <v>0</v>
      </c>
      <c r="F2098" s="6">
        <v>0</v>
      </c>
      <c r="G2098" s="5">
        <v>0</v>
      </c>
      <c r="H2098" s="6">
        <v>0</v>
      </c>
      <c r="I2098" s="5">
        <v>0</v>
      </c>
      <c r="J2098" s="6">
        <v>0</v>
      </c>
      <c r="K2098" s="5">
        <v>0</v>
      </c>
      <c r="L2098" s="6">
        <v>0</v>
      </c>
      <c r="M2098" s="5">
        <v>0</v>
      </c>
      <c r="N2098" s="6">
        <v>0</v>
      </c>
      <c r="O2098" s="5">
        <v>0</v>
      </c>
      <c r="P2098" s="6">
        <v>0</v>
      </c>
      <c r="Q2098" s="5">
        <v>0</v>
      </c>
      <c r="R2098" s="6">
        <v>0</v>
      </c>
      <c r="S2098" s="5">
        <v>0</v>
      </c>
      <c r="T2098" s="6">
        <v>0</v>
      </c>
      <c r="U2098" s="5">
        <v>0</v>
      </c>
      <c r="V2098" s="6">
        <v>0</v>
      </c>
      <c r="W2098" s="5">
        <v>0</v>
      </c>
      <c r="X2098" s="6">
        <v>0</v>
      </c>
      <c r="Y2098" s="5">
        <v>0</v>
      </c>
      <c r="Z2098" s="6">
        <v>0</v>
      </c>
      <c r="AA2098" s="5">
        <v>0</v>
      </c>
      <c r="AB2098" s="6">
        <v>0</v>
      </c>
      <c r="AC2098" s="5">
        <v>0</v>
      </c>
      <c r="AD2098" s="6">
        <v>0</v>
      </c>
      <c r="AE2098" s="5">
        <v>0</v>
      </c>
      <c r="AF2098" s="6">
        <v>0</v>
      </c>
    </row>
    <row r="2099" spans="2:32" x14ac:dyDescent="0.35">
      <c r="B2099" s="1" t="s">
        <v>616</v>
      </c>
      <c r="C2099" s="5">
        <v>0</v>
      </c>
      <c r="D2099" s="6">
        <v>0</v>
      </c>
      <c r="E2099" s="5">
        <v>0</v>
      </c>
      <c r="F2099" s="6">
        <v>0</v>
      </c>
      <c r="G2099" s="5">
        <v>0</v>
      </c>
      <c r="H2099" s="6">
        <v>0</v>
      </c>
      <c r="I2099" s="5">
        <v>0</v>
      </c>
      <c r="J2099" s="6">
        <v>0</v>
      </c>
      <c r="K2099" s="5">
        <v>0</v>
      </c>
      <c r="L2099" s="6">
        <v>0</v>
      </c>
      <c r="M2099" s="5">
        <v>0</v>
      </c>
      <c r="N2099" s="6">
        <v>0</v>
      </c>
      <c r="O2099" s="5">
        <v>0</v>
      </c>
      <c r="P2099" s="6">
        <v>0</v>
      </c>
      <c r="Q2099" s="5">
        <v>0</v>
      </c>
      <c r="R2099" s="6">
        <v>0</v>
      </c>
      <c r="S2099" s="5">
        <v>0</v>
      </c>
      <c r="T2099" s="6">
        <v>0</v>
      </c>
      <c r="U2099" s="5">
        <v>0</v>
      </c>
      <c r="V2099" s="6">
        <v>0</v>
      </c>
      <c r="W2099" s="5">
        <v>0</v>
      </c>
      <c r="X2099" s="6">
        <v>0</v>
      </c>
      <c r="Y2099" s="5">
        <v>0</v>
      </c>
      <c r="Z2099" s="6">
        <v>0</v>
      </c>
      <c r="AA2099" s="5">
        <v>0</v>
      </c>
      <c r="AB2099" s="6">
        <v>0</v>
      </c>
      <c r="AC2099" s="5">
        <v>0</v>
      </c>
      <c r="AD2099" s="6">
        <v>0</v>
      </c>
      <c r="AE2099" s="5">
        <v>0</v>
      </c>
      <c r="AF2099" s="6">
        <v>0</v>
      </c>
    </row>
    <row r="2100" spans="2:32" x14ac:dyDescent="0.35">
      <c r="B2100" s="1" t="s">
        <v>617</v>
      </c>
      <c r="C2100" s="5">
        <v>0</v>
      </c>
      <c r="D2100" s="6">
        <v>0</v>
      </c>
      <c r="E2100" s="5">
        <v>0</v>
      </c>
      <c r="F2100" s="6">
        <v>0</v>
      </c>
      <c r="G2100" s="5">
        <v>0</v>
      </c>
      <c r="H2100" s="6">
        <v>0</v>
      </c>
      <c r="I2100" s="5">
        <v>0</v>
      </c>
      <c r="J2100" s="6">
        <v>0</v>
      </c>
      <c r="K2100" s="5">
        <v>0</v>
      </c>
      <c r="L2100" s="6">
        <v>0</v>
      </c>
      <c r="M2100" s="5">
        <v>0</v>
      </c>
      <c r="N2100" s="6">
        <v>0</v>
      </c>
      <c r="O2100" s="5">
        <v>0</v>
      </c>
      <c r="P2100" s="6">
        <v>0</v>
      </c>
      <c r="Q2100" s="5">
        <v>0</v>
      </c>
      <c r="R2100" s="6">
        <v>0</v>
      </c>
      <c r="S2100" s="5">
        <v>0</v>
      </c>
      <c r="T2100" s="6">
        <v>0</v>
      </c>
      <c r="U2100" s="5">
        <v>0</v>
      </c>
      <c r="V2100" s="6">
        <v>0</v>
      </c>
      <c r="W2100" s="5">
        <v>0</v>
      </c>
      <c r="X2100" s="6">
        <v>0</v>
      </c>
      <c r="Y2100" s="5">
        <v>0</v>
      </c>
      <c r="Z2100" s="6">
        <v>0</v>
      </c>
      <c r="AA2100" s="5">
        <v>0</v>
      </c>
      <c r="AB2100" s="6">
        <v>0</v>
      </c>
      <c r="AC2100" s="5">
        <v>0</v>
      </c>
      <c r="AD2100" s="6">
        <v>0</v>
      </c>
      <c r="AE2100" s="5">
        <v>0</v>
      </c>
      <c r="AF2100" s="6">
        <v>0</v>
      </c>
    </row>
    <row r="2101" spans="2:32" x14ac:dyDescent="0.35">
      <c r="B2101" s="1" t="s">
        <v>618</v>
      </c>
      <c r="C2101" s="5">
        <v>0</v>
      </c>
      <c r="D2101" s="6">
        <v>0</v>
      </c>
      <c r="E2101" s="5">
        <v>0</v>
      </c>
      <c r="F2101" s="6">
        <v>0</v>
      </c>
      <c r="G2101" s="5">
        <v>0</v>
      </c>
      <c r="H2101" s="6">
        <v>0</v>
      </c>
      <c r="I2101" s="5">
        <v>0</v>
      </c>
      <c r="J2101" s="6">
        <v>0</v>
      </c>
      <c r="K2101" s="5">
        <v>0</v>
      </c>
      <c r="L2101" s="6">
        <v>0</v>
      </c>
      <c r="M2101" s="5">
        <v>0</v>
      </c>
      <c r="N2101" s="6">
        <v>0</v>
      </c>
      <c r="O2101" s="5">
        <v>0</v>
      </c>
      <c r="P2101" s="6">
        <v>0</v>
      </c>
      <c r="Q2101" s="5">
        <v>0</v>
      </c>
      <c r="R2101" s="6">
        <v>0</v>
      </c>
      <c r="S2101" s="5">
        <v>0</v>
      </c>
      <c r="T2101" s="6">
        <v>0</v>
      </c>
      <c r="U2101" s="5">
        <v>0</v>
      </c>
      <c r="V2101" s="6">
        <v>0</v>
      </c>
      <c r="W2101" s="5">
        <v>0</v>
      </c>
      <c r="X2101" s="6">
        <v>0</v>
      </c>
      <c r="Y2101" s="5">
        <v>0</v>
      </c>
      <c r="Z2101" s="6">
        <v>0</v>
      </c>
      <c r="AA2101" s="5">
        <v>0</v>
      </c>
      <c r="AB2101" s="6">
        <v>0</v>
      </c>
      <c r="AC2101" s="5">
        <v>0</v>
      </c>
      <c r="AD2101" s="6">
        <v>0</v>
      </c>
      <c r="AE2101" s="5">
        <v>0</v>
      </c>
      <c r="AF2101" s="6">
        <v>0</v>
      </c>
    </row>
    <row r="2102" spans="2:32" x14ac:dyDescent="0.35">
      <c r="B2102" s="1" t="s">
        <v>619</v>
      </c>
      <c r="C2102" s="5">
        <v>0</v>
      </c>
      <c r="D2102" s="6">
        <v>0</v>
      </c>
      <c r="E2102" s="5">
        <v>0</v>
      </c>
      <c r="F2102" s="6">
        <v>0</v>
      </c>
      <c r="G2102" s="5">
        <v>0</v>
      </c>
      <c r="H2102" s="6">
        <v>0</v>
      </c>
      <c r="I2102" s="5">
        <v>0</v>
      </c>
      <c r="J2102" s="6">
        <v>0</v>
      </c>
      <c r="K2102" s="5">
        <v>0</v>
      </c>
      <c r="L2102" s="6">
        <v>0</v>
      </c>
      <c r="M2102" s="5">
        <v>0</v>
      </c>
      <c r="N2102" s="6">
        <v>0</v>
      </c>
      <c r="O2102" s="5">
        <v>0</v>
      </c>
      <c r="P2102" s="6">
        <v>0</v>
      </c>
      <c r="Q2102" s="5">
        <v>0</v>
      </c>
      <c r="R2102" s="6">
        <v>0</v>
      </c>
      <c r="S2102" s="5">
        <v>0</v>
      </c>
      <c r="T2102" s="6">
        <v>0</v>
      </c>
      <c r="U2102" s="5">
        <v>0</v>
      </c>
      <c r="V2102" s="6">
        <v>0</v>
      </c>
      <c r="W2102" s="5">
        <v>0</v>
      </c>
      <c r="X2102" s="6">
        <v>0</v>
      </c>
      <c r="Y2102" s="5">
        <v>0</v>
      </c>
      <c r="Z2102" s="6">
        <v>0</v>
      </c>
      <c r="AA2102" s="5">
        <v>0</v>
      </c>
      <c r="AB2102" s="6">
        <v>0</v>
      </c>
      <c r="AC2102" s="5">
        <v>0</v>
      </c>
      <c r="AD2102" s="6">
        <v>0</v>
      </c>
      <c r="AE2102" s="5">
        <v>0</v>
      </c>
      <c r="AF2102" s="6">
        <v>0</v>
      </c>
    </row>
    <row r="2103" spans="2:32" x14ac:dyDescent="0.35">
      <c r="B2103" s="1" t="s">
        <v>620</v>
      </c>
      <c r="C2103" s="5">
        <v>0</v>
      </c>
      <c r="D2103" s="6">
        <v>0</v>
      </c>
      <c r="E2103" s="5">
        <v>0</v>
      </c>
      <c r="F2103" s="6">
        <v>0</v>
      </c>
      <c r="G2103" s="5">
        <v>0</v>
      </c>
      <c r="H2103" s="6">
        <v>0</v>
      </c>
      <c r="I2103" s="5">
        <v>0</v>
      </c>
      <c r="J2103" s="6">
        <v>0</v>
      </c>
      <c r="K2103" s="5">
        <v>0</v>
      </c>
      <c r="L2103" s="6">
        <v>0</v>
      </c>
      <c r="M2103" s="5">
        <v>0</v>
      </c>
      <c r="N2103" s="6">
        <v>0</v>
      </c>
      <c r="O2103" s="5">
        <v>0</v>
      </c>
      <c r="P2103" s="6">
        <v>0</v>
      </c>
      <c r="Q2103" s="5">
        <v>0</v>
      </c>
      <c r="R2103" s="6">
        <v>0</v>
      </c>
      <c r="S2103" s="5">
        <v>0</v>
      </c>
      <c r="T2103" s="6">
        <v>0</v>
      </c>
      <c r="U2103" s="5">
        <v>0</v>
      </c>
      <c r="V2103" s="6">
        <v>0</v>
      </c>
      <c r="W2103" s="5">
        <v>0</v>
      </c>
      <c r="X2103" s="6">
        <v>0</v>
      </c>
      <c r="Y2103" s="5">
        <v>0</v>
      </c>
      <c r="Z2103" s="6">
        <v>0</v>
      </c>
      <c r="AA2103" s="5">
        <v>0</v>
      </c>
      <c r="AB2103" s="6">
        <v>0</v>
      </c>
      <c r="AC2103" s="5">
        <v>0</v>
      </c>
      <c r="AD2103" s="6">
        <v>0</v>
      </c>
      <c r="AE2103" s="5">
        <v>0</v>
      </c>
      <c r="AF2103" s="6">
        <v>0</v>
      </c>
    </row>
    <row r="2104" spans="2:32" x14ac:dyDescent="0.35">
      <c r="B2104" s="1" t="s">
        <v>621</v>
      </c>
      <c r="C2104" s="5">
        <v>0</v>
      </c>
      <c r="D2104" s="6">
        <v>0</v>
      </c>
      <c r="E2104" s="5">
        <v>0</v>
      </c>
      <c r="F2104" s="6">
        <v>0</v>
      </c>
      <c r="G2104" s="5">
        <v>0</v>
      </c>
      <c r="H2104" s="6">
        <v>0</v>
      </c>
      <c r="I2104" s="5">
        <v>0</v>
      </c>
      <c r="J2104" s="6">
        <v>0</v>
      </c>
      <c r="K2104" s="5">
        <v>0</v>
      </c>
      <c r="L2104" s="6">
        <v>0</v>
      </c>
      <c r="M2104" s="5">
        <v>0</v>
      </c>
      <c r="N2104" s="6">
        <v>0</v>
      </c>
      <c r="O2104" s="5">
        <v>0</v>
      </c>
      <c r="P2104" s="6">
        <v>0</v>
      </c>
      <c r="Q2104" s="5">
        <v>0</v>
      </c>
      <c r="R2104" s="6">
        <v>0</v>
      </c>
      <c r="S2104" s="5">
        <v>0</v>
      </c>
      <c r="T2104" s="6">
        <v>0</v>
      </c>
      <c r="U2104" s="5">
        <v>0</v>
      </c>
      <c r="V2104" s="6">
        <v>0</v>
      </c>
      <c r="W2104" s="5">
        <v>0</v>
      </c>
      <c r="X2104" s="6">
        <v>0</v>
      </c>
      <c r="Y2104" s="5">
        <v>0</v>
      </c>
      <c r="Z2104" s="6">
        <v>0</v>
      </c>
      <c r="AA2104" s="5">
        <v>0</v>
      </c>
      <c r="AB2104" s="6">
        <v>0</v>
      </c>
      <c r="AC2104" s="5">
        <v>0</v>
      </c>
      <c r="AD2104" s="6">
        <v>0</v>
      </c>
      <c r="AE2104" s="5">
        <v>0</v>
      </c>
      <c r="AF2104" s="6">
        <v>0</v>
      </c>
    </row>
    <row r="2105" spans="2:32" x14ac:dyDescent="0.35">
      <c r="B2105" s="1" t="s">
        <v>622</v>
      </c>
      <c r="C2105" s="5">
        <v>0</v>
      </c>
      <c r="D2105" s="6">
        <v>0</v>
      </c>
      <c r="E2105" s="5">
        <v>0</v>
      </c>
      <c r="F2105" s="6">
        <v>0</v>
      </c>
      <c r="G2105" s="5">
        <v>0</v>
      </c>
      <c r="H2105" s="6">
        <v>0</v>
      </c>
      <c r="I2105" s="5">
        <v>0</v>
      </c>
      <c r="J2105" s="6">
        <v>0</v>
      </c>
      <c r="K2105" s="5">
        <v>0</v>
      </c>
      <c r="L2105" s="6">
        <v>0</v>
      </c>
      <c r="M2105" s="5">
        <v>0</v>
      </c>
      <c r="N2105" s="6">
        <v>0</v>
      </c>
      <c r="O2105" s="5">
        <v>0</v>
      </c>
      <c r="P2105" s="6">
        <v>0</v>
      </c>
      <c r="Q2105" s="5">
        <v>0</v>
      </c>
      <c r="R2105" s="6">
        <v>0</v>
      </c>
      <c r="S2105" s="5">
        <v>0</v>
      </c>
      <c r="T2105" s="6">
        <v>0</v>
      </c>
      <c r="U2105" s="5">
        <v>0</v>
      </c>
      <c r="V2105" s="6">
        <v>0</v>
      </c>
      <c r="W2105" s="5">
        <v>0</v>
      </c>
      <c r="X2105" s="6">
        <v>0</v>
      </c>
      <c r="Y2105" s="5">
        <v>0</v>
      </c>
      <c r="Z2105" s="6">
        <v>0</v>
      </c>
      <c r="AA2105" s="5">
        <v>0</v>
      </c>
      <c r="AB2105" s="6">
        <v>0</v>
      </c>
      <c r="AC2105" s="5">
        <v>0</v>
      </c>
      <c r="AD2105" s="6">
        <v>0</v>
      </c>
      <c r="AE2105" s="5">
        <v>0</v>
      </c>
      <c r="AF2105" s="6">
        <v>0</v>
      </c>
    </row>
    <row r="2106" spans="2:32" x14ac:dyDescent="0.35">
      <c r="B2106" s="1" t="s">
        <v>623</v>
      </c>
      <c r="C2106" s="5">
        <v>0</v>
      </c>
      <c r="D2106" s="6">
        <v>0</v>
      </c>
      <c r="E2106" s="5">
        <v>0</v>
      </c>
      <c r="F2106" s="6">
        <v>0</v>
      </c>
      <c r="G2106" s="5">
        <v>0</v>
      </c>
      <c r="H2106" s="6">
        <v>0</v>
      </c>
      <c r="I2106" s="5">
        <v>0</v>
      </c>
      <c r="J2106" s="6">
        <v>0</v>
      </c>
      <c r="K2106" s="5">
        <v>0</v>
      </c>
      <c r="L2106" s="6">
        <v>0</v>
      </c>
      <c r="M2106" s="5">
        <v>0</v>
      </c>
      <c r="N2106" s="6">
        <v>0</v>
      </c>
      <c r="O2106" s="5">
        <v>0</v>
      </c>
      <c r="P2106" s="6">
        <v>0</v>
      </c>
      <c r="Q2106" s="5">
        <v>0</v>
      </c>
      <c r="R2106" s="6">
        <v>0</v>
      </c>
      <c r="S2106" s="5">
        <v>0</v>
      </c>
      <c r="T2106" s="6">
        <v>0</v>
      </c>
      <c r="U2106" s="5">
        <v>0</v>
      </c>
      <c r="V2106" s="6">
        <v>0</v>
      </c>
      <c r="W2106" s="5">
        <v>0</v>
      </c>
      <c r="X2106" s="6">
        <v>0</v>
      </c>
      <c r="Y2106" s="5">
        <v>0</v>
      </c>
      <c r="Z2106" s="6">
        <v>0</v>
      </c>
      <c r="AA2106" s="5">
        <v>0</v>
      </c>
      <c r="AB2106" s="6">
        <v>0</v>
      </c>
      <c r="AC2106" s="5">
        <v>0</v>
      </c>
      <c r="AD2106" s="6">
        <v>0</v>
      </c>
      <c r="AE2106" s="5">
        <v>0</v>
      </c>
      <c r="AF2106" s="6">
        <v>0</v>
      </c>
    </row>
    <row r="2107" spans="2:32" x14ac:dyDescent="0.35">
      <c r="B2107" s="1" t="s">
        <v>624</v>
      </c>
      <c r="C2107" s="5">
        <v>0</v>
      </c>
      <c r="D2107" s="6">
        <v>0</v>
      </c>
      <c r="E2107" s="5">
        <v>0</v>
      </c>
      <c r="F2107" s="6">
        <v>0</v>
      </c>
      <c r="G2107" s="5">
        <v>0</v>
      </c>
      <c r="H2107" s="6">
        <v>0</v>
      </c>
      <c r="I2107" s="5">
        <v>0</v>
      </c>
      <c r="J2107" s="6">
        <v>0</v>
      </c>
      <c r="K2107" s="5">
        <v>0</v>
      </c>
      <c r="L2107" s="6">
        <v>0</v>
      </c>
      <c r="M2107" s="5">
        <v>0</v>
      </c>
      <c r="N2107" s="6">
        <v>0</v>
      </c>
      <c r="O2107" s="5">
        <v>0</v>
      </c>
      <c r="P2107" s="6">
        <v>0</v>
      </c>
      <c r="Q2107" s="5">
        <v>0</v>
      </c>
      <c r="R2107" s="6">
        <v>0</v>
      </c>
      <c r="S2107" s="5">
        <v>0</v>
      </c>
      <c r="T2107" s="6">
        <v>0</v>
      </c>
      <c r="U2107" s="5">
        <v>0</v>
      </c>
      <c r="V2107" s="6">
        <v>0</v>
      </c>
      <c r="W2107" s="5">
        <v>0</v>
      </c>
      <c r="X2107" s="6">
        <v>0</v>
      </c>
      <c r="Y2107" s="5">
        <v>0</v>
      </c>
      <c r="Z2107" s="6">
        <v>0</v>
      </c>
      <c r="AA2107" s="5">
        <v>0</v>
      </c>
      <c r="AB2107" s="6">
        <v>0</v>
      </c>
      <c r="AC2107" s="5">
        <v>0</v>
      </c>
      <c r="AD2107" s="6">
        <v>0</v>
      </c>
      <c r="AE2107" s="5">
        <v>0</v>
      </c>
      <c r="AF2107" s="6">
        <v>0</v>
      </c>
    </row>
    <row r="2108" spans="2:32" x14ac:dyDescent="0.35">
      <c r="B2108" s="1" t="s">
        <v>625</v>
      </c>
      <c r="C2108" s="5">
        <v>0</v>
      </c>
      <c r="D2108" s="6">
        <v>0</v>
      </c>
      <c r="E2108" s="5">
        <v>0</v>
      </c>
      <c r="F2108" s="6">
        <v>0</v>
      </c>
      <c r="G2108" s="5">
        <v>0</v>
      </c>
      <c r="H2108" s="6">
        <v>0</v>
      </c>
      <c r="I2108" s="5">
        <v>0</v>
      </c>
      <c r="J2108" s="6">
        <v>0</v>
      </c>
      <c r="K2108" s="5">
        <v>0</v>
      </c>
      <c r="L2108" s="6">
        <v>0</v>
      </c>
      <c r="M2108" s="5">
        <v>0</v>
      </c>
      <c r="N2108" s="6">
        <v>0</v>
      </c>
      <c r="O2108" s="5">
        <v>0</v>
      </c>
      <c r="P2108" s="6">
        <v>0</v>
      </c>
      <c r="Q2108" s="5">
        <v>0</v>
      </c>
      <c r="R2108" s="6">
        <v>0</v>
      </c>
      <c r="S2108" s="5">
        <v>0</v>
      </c>
      <c r="T2108" s="6">
        <v>0</v>
      </c>
      <c r="U2108" s="5">
        <v>0</v>
      </c>
      <c r="V2108" s="6">
        <v>0</v>
      </c>
      <c r="W2108" s="5">
        <v>0</v>
      </c>
      <c r="X2108" s="6">
        <v>0</v>
      </c>
      <c r="Y2108" s="5">
        <v>0</v>
      </c>
      <c r="Z2108" s="6">
        <v>0</v>
      </c>
      <c r="AA2108" s="5">
        <v>0</v>
      </c>
      <c r="AB2108" s="6">
        <v>0</v>
      </c>
      <c r="AC2108" s="5">
        <v>0</v>
      </c>
      <c r="AD2108" s="6">
        <v>0</v>
      </c>
      <c r="AE2108" s="5">
        <v>0</v>
      </c>
      <c r="AF2108" s="6">
        <v>0</v>
      </c>
    </row>
    <row r="2109" spans="2:32" x14ac:dyDescent="0.35">
      <c r="B2109" s="1" t="s">
        <v>626</v>
      </c>
      <c r="C2109" s="5">
        <v>0</v>
      </c>
      <c r="D2109" s="6">
        <v>0</v>
      </c>
      <c r="E2109" s="5">
        <v>0</v>
      </c>
      <c r="F2109" s="6">
        <v>0</v>
      </c>
      <c r="G2109" s="5">
        <v>0</v>
      </c>
      <c r="H2109" s="6">
        <v>0</v>
      </c>
      <c r="I2109" s="5">
        <v>0</v>
      </c>
      <c r="J2109" s="6">
        <v>0</v>
      </c>
      <c r="K2109" s="5">
        <v>0</v>
      </c>
      <c r="L2109" s="6">
        <v>0</v>
      </c>
      <c r="M2109" s="5">
        <v>0</v>
      </c>
      <c r="N2109" s="6">
        <v>0</v>
      </c>
      <c r="O2109" s="5">
        <v>0</v>
      </c>
      <c r="P2109" s="6">
        <v>0</v>
      </c>
      <c r="Q2109" s="5">
        <v>0</v>
      </c>
      <c r="R2109" s="6">
        <v>0</v>
      </c>
      <c r="S2109" s="5">
        <v>0</v>
      </c>
      <c r="T2109" s="6">
        <v>0</v>
      </c>
      <c r="U2109" s="5">
        <v>0</v>
      </c>
      <c r="V2109" s="6">
        <v>0</v>
      </c>
      <c r="W2109" s="5">
        <v>0</v>
      </c>
      <c r="X2109" s="6">
        <v>0</v>
      </c>
      <c r="Y2109" s="5">
        <v>0</v>
      </c>
      <c r="Z2109" s="6">
        <v>0</v>
      </c>
      <c r="AA2109" s="5">
        <v>0</v>
      </c>
      <c r="AB2109" s="6">
        <v>0</v>
      </c>
      <c r="AC2109" s="5">
        <v>0</v>
      </c>
      <c r="AD2109" s="6">
        <v>0</v>
      </c>
      <c r="AE2109" s="5">
        <v>0</v>
      </c>
      <c r="AF2109" s="6">
        <v>0</v>
      </c>
    </row>
    <row r="2110" spans="2:32" x14ac:dyDescent="0.35">
      <c r="B2110" s="1" t="s">
        <v>627</v>
      </c>
      <c r="C2110" s="5">
        <v>1.6100000000000001E-3</v>
      </c>
      <c r="D2110" s="6">
        <v>1.044</v>
      </c>
      <c r="E2110" s="5">
        <v>0</v>
      </c>
      <c r="F2110" s="6">
        <v>0</v>
      </c>
      <c r="G2110" s="5">
        <v>0</v>
      </c>
      <c r="H2110" s="6">
        <v>0</v>
      </c>
      <c r="I2110" s="5">
        <v>0</v>
      </c>
      <c r="J2110" s="6">
        <v>0</v>
      </c>
      <c r="K2110" s="5">
        <v>0</v>
      </c>
      <c r="L2110" s="6">
        <v>0</v>
      </c>
      <c r="M2110" s="5">
        <v>0</v>
      </c>
      <c r="N2110" s="6">
        <v>0</v>
      </c>
      <c r="O2110" s="5">
        <v>0</v>
      </c>
      <c r="P2110" s="6">
        <v>0</v>
      </c>
      <c r="Q2110" s="5">
        <v>0</v>
      </c>
      <c r="R2110" s="6">
        <v>0</v>
      </c>
      <c r="S2110" s="5">
        <v>0</v>
      </c>
      <c r="T2110" s="6">
        <v>0</v>
      </c>
      <c r="U2110" s="5">
        <v>3.1820000000000001E-2</v>
      </c>
      <c r="V2110" s="6">
        <v>1.044</v>
      </c>
      <c r="W2110" s="5">
        <v>0</v>
      </c>
      <c r="X2110" s="6">
        <v>0</v>
      </c>
      <c r="Y2110" s="5">
        <v>0</v>
      </c>
      <c r="Z2110" s="6">
        <v>0</v>
      </c>
      <c r="AA2110" s="5">
        <v>0</v>
      </c>
      <c r="AB2110" s="6">
        <v>0</v>
      </c>
      <c r="AC2110" s="5">
        <v>0</v>
      </c>
      <c r="AD2110" s="6">
        <v>0</v>
      </c>
      <c r="AE2110" s="5">
        <v>0</v>
      </c>
      <c r="AF2110" s="6">
        <v>0</v>
      </c>
    </row>
    <row r="2111" spans="2:32" x14ac:dyDescent="0.35">
      <c r="B2111" s="1" t="s">
        <v>628</v>
      </c>
      <c r="C2111" s="5">
        <v>0</v>
      </c>
      <c r="D2111" s="6">
        <v>0</v>
      </c>
      <c r="E2111" s="5">
        <v>0</v>
      </c>
      <c r="F2111" s="6">
        <v>0</v>
      </c>
      <c r="G2111" s="5">
        <v>0</v>
      </c>
      <c r="H2111" s="6">
        <v>0</v>
      </c>
      <c r="I2111" s="5">
        <v>0</v>
      </c>
      <c r="J2111" s="6">
        <v>0</v>
      </c>
      <c r="K2111" s="5">
        <v>0</v>
      </c>
      <c r="L2111" s="6">
        <v>0</v>
      </c>
      <c r="M2111" s="5">
        <v>0</v>
      </c>
      <c r="N2111" s="6">
        <v>0</v>
      </c>
      <c r="O2111" s="5">
        <v>0</v>
      </c>
      <c r="P2111" s="6">
        <v>0</v>
      </c>
      <c r="Q2111" s="5">
        <v>0</v>
      </c>
      <c r="R2111" s="6">
        <v>0</v>
      </c>
      <c r="S2111" s="5">
        <v>0</v>
      </c>
      <c r="T2111" s="6">
        <v>0</v>
      </c>
      <c r="U2111" s="5">
        <v>0</v>
      </c>
      <c r="V2111" s="6">
        <v>0</v>
      </c>
      <c r="W2111" s="5">
        <v>0</v>
      </c>
      <c r="X2111" s="6">
        <v>0</v>
      </c>
      <c r="Y2111" s="5">
        <v>0</v>
      </c>
      <c r="Z2111" s="6">
        <v>0</v>
      </c>
      <c r="AA2111" s="5">
        <v>0</v>
      </c>
      <c r="AB2111" s="6">
        <v>0</v>
      </c>
      <c r="AC2111" s="5">
        <v>0</v>
      </c>
      <c r="AD2111" s="6">
        <v>0</v>
      </c>
      <c r="AE2111" s="5">
        <v>0</v>
      </c>
      <c r="AF2111" s="6">
        <v>0</v>
      </c>
    </row>
    <row r="2112" spans="2:32" x14ac:dyDescent="0.35">
      <c r="B2112" s="1" t="s">
        <v>629</v>
      </c>
      <c r="C2112" s="5">
        <v>0</v>
      </c>
      <c r="D2112" s="6">
        <v>0</v>
      </c>
      <c r="E2112" s="5">
        <v>0</v>
      </c>
      <c r="F2112" s="6">
        <v>0</v>
      </c>
      <c r="G2112" s="5">
        <v>0</v>
      </c>
      <c r="H2112" s="6">
        <v>0</v>
      </c>
      <c r="I2112" s="5">
        <v>0</v>
      </c>
      <c r="J2112" s="6">
        <v>0</v>
      </c>
      <c r="K2112" s="5">
        <v>0</v>
      </c>
      <c r="L2112" s="6">
        <v>0</v>
      </c>
      <c r="M2112" s="5">
        <v>0</v>
      </c>
      <c r="N2112" s="6">
        <v>0</v>
      </c>
      <c r="O2112" s="5">
        <v>0</v>
      </c>
      <c r="P2112" s="6">
        <v>0</v>
      </c>
      <c r="Q2112" s="5">
        <v>0</v>
      </c>
      <c r="R2112" s="6">
        <v>0</v>
      </c>
      <c r="S2112" s="5">
        <v>0</v>
      </c>
      <c r="T2112" s="6">
        <v>0</v>
      </c>
      <c r="U2112" s="5">
        <v>0</v>
      </c>
      <c r="V2112" s="6">
        <v>0</v>
      </c>
      <c r="W2112" s="5">
        <v>0</v>
      </c>
      <c r="X2112" s="6">
        <v>0</v>
      </c>
      <c r="Y2112" s="5">
        <v>0</v>
      </c>
      <c r="Z2112" s="6">
        <v>0</v>
      </c>
      <c r="AA2112" s="5">
        <v>0</v>
      </c>
      <c r="AB2112" s="6">
        <v>0</v>
      </c>
      <c r="AC2112" s="5">
        <v>0</v>
      </c>
      <c r="AD2112" s="6">
        <v>0</v>
      </c>
      <c r="AE2112" s="5">
        <v>0</v>
      </c>
      <c r="AF2112" s="6">
        <v>0</v>
      </c>
    </row>
    <row r="2113" spans="2:32" x14ac:dyDescent="0.35">
      <c r="B2113" s="1" t="s">
        <v>630</v>
      </c>
      <c r="C2113" s="5">
        <v>0</v>
      </c>
      <c r="D2113" s="6">
        <v>0</v>
      </c>
      <c r="E2113" s="5">
        <v>0</v>
      </c>
      <c r="F2113" s="6">
        <v>0</v>
      </c>
      <c r="G2113" s="5">
        <v>0</v>
      </c>
      <c r="H2113" s="6">
        <v>0</v>
      </c>
      <c r="I2113" s="5">
        <v>0</v>
      </c>
      <c r="J2113" s="6">
        <v>0</v>
      </c>
      <c r="K2113" s="5">
        <v>0</v>
      </c>
      <c r="L2113" s="6">
        <v>0</v>
      </c>
      <c r="M2113" s="5">
        <v>0</v>
      </c>
      <c r="N2113" s="6">
        <v>0</v>
      </c>
      <c r="O2113" s="5">
        <v>0</v>
      </c>
      <c r="P2113" s="6">
        <v>0</v>
      </c>
      <c r="Q2113" s="5">
        <v>0</v>
      </c>
      <c r="R2113" s="6">
        <v>0</v>
      </c>
      <c r="S2113" s="5">
        <v>0</v>
      </c>
      <c r="T2113" s="6">
        <v>0</v>
      </c>
      <c r="U2113" s="5">
        <v>0</v>
      </c>
      <c r="V2113" s="6">
        <v>0</v>
      </c>
      <c r="W2113" s="5">
        <v>0</v>
      </c>
      <c r="X2113" s="6">
        <v>0</v>
      </c>
      <c r="Y2113" s="5">
        <v>0</v>
      </c>
      <c r="Z2113" s="6">
        <v>0</v>
      </c>
      <c r="AA2113" s="5">
        <v>0</v>
      </c>
      <c r="AB2113" s="6">
        <v>0</v>
      </c>
      <c r="AC2113" s="5">
        <v>0</v>
      </c>
      <c r="AD2113" s="6">
        <v>0</v>
      </c>
      <c r="AE2113" s="5">
        <v>0</v>
      </c>
      <c r="AF2113" s="6">
        <v>0</v>
      </c>
    </row>
    <row r="2114" spans="2:32" x14ac:dyDescent="0.35">
      <c r="B2114" s="1" t="s">
        <v>631</v>
      </c>
      <c r="C2114" s="5">
        <v>0</v>
      </c>
      <c r="D2114" s="6">
        <v>0</v>
      </c>
      <c r="E2114" s="5">
        <v>0</v>
      </c>
      <c r="F2114" s="6">
        <v>0</v>
      </c>
      <c r="G2114" s="5">
        <v>0</v>
      </c>
      <c r="H2114" s="6">
        <v>0</v>
      </c>
      <c r="I2114" s="5">
        <v>0</v>
      </c>
      <c r="J2114" s="6">
        <v>0</v>
      </c>
      <c r="K2114" s="5">
        <v>0</v>
      </c>
      <c r="L2114" s="6">
        <v>0</v>
      </c>
      <c r="M2114" s="5">
        <v>0</v>
      </c>
      <c r="N2114" s="6">
        <v>0</v>
      </c>
      <c r="O2114" s="5">
        <v>0</v>
      </c>
      <c r="P2114" s="6">
        <v>0</v>
      </c>
      <c r="Q2114" s="5">
        <v>0</v>
      </c>
      <c r="R2114" s="6">
        <v>0</v>
      </c>
      <c r="S2114" s="5">
        <v>0</v>
      </c>
      <c r="T2114" s="6">
        <v>0</v>
      </c>
      <c r="U2114" s="5">
        <v>0</v>
      </c>
      <c r="V2114" s="6">
        <v>0</v>
      </c>
      <c r="W2114" s="5">
        <v>0</v>
      </c>
      <c r="X2114" s="6">
        <v>0</v>
      </c>
      <c r="Y2114" s="5">
        <v>0</v>
      </c>
      <c r="Z2114" s="6">
        <v>0</v>
      </c>
      <c r="AA2114" s="5">
        <v>0</v>
      </c>
      <c r="AB2114" s="6">
        <v>0</v>
      </c>
      <c r="AC2114" s="5">
        <v>0</v>
      </c>
      <c r="AD2114" s="6">
        <v>0</v>
      </c>
      <c r="AE2114" s="5">
        <v>0</v>
      </c>
      <c r="AF2114" s="6">
        <v>0</v>
      </c>
    </row>
    <row r="2115" spans="2:32" x14ac:dyDescent="0.35">
      <c r="B2115" s="1" t="s">
        <v>632</v>
      </c>
      <c r="C2115" s="5">
        <v>0</v>
      </c>
      <c r="D2115" s="6">
        <v>0</v>
      </c>
      <c r="E2115" s="5">
        <v>0</v>
      </c>
      <c r="F2115" s="6">
        <v>0</v>
      </c>
      <c r="G2115" s="5">
        <v>0</v>
      </c>
      <c r="H2115" s="6">
        <v>0</v>
      </c>
      <c r="I2115" s="5">
        <v>0</v>
      </c>
      <c r="J2115" s="6">
        <v>0</v>
      </c>
      <c r="K2115" s="5">
        <v>0</v>
      </c>
      <c r="L2115" s="6">
        <v>0</v>
      </c>
      <c r="M2115" s="5">
        <v>0</v>
      </c>
      <c r="N2115" s="6">
        <v>0</v>
      </c>
      <c r="O2115" s="5">
        <v>0</v>
      </c>
      <c r="P2115" s="6">
        <v>0</v>
      </c>
      <c r="Q2115" s="5">
        <v>0</v>
      </c>
      <c r="R2115" s="6">
        <v>0</v>
      </c>
      <c r="S2115" s="5">
        <v>0</v>
      </c>
      <c r="T2115" s="6">
        <v>0</v>
      </c>
      <c r="U2115" s="5">
        <v>0</v>
      </c>
      <c r="V2115" s="6">
        <v>0</v>
      </c>
      <c r="W2115" s="5">
        <v>0</v>
      </c>
      <c r="X2115" s="6">
        <v>0</v>
      </c>
      <c r="Y2115" s="5">
        <v>0</v>
      </c>
      <c r="Z2115" s="6">
        <v>0</v>
      </c>
      <c r="AA2115" s="5">
        <v>0</v>
      </c>
      <c r="AB2115" s="6">
        <v>0</v>
      </c>
      <c r="AC2115" s="5">
        <v>0</v>
      </c>
      <c r="AD2115" s="6">
        <v>0</v>
      </c>
      <c r="AE2115" s="5">
        <v>0</v>
      </c>
      <c r="AF2115" s="6">
        <v>0</v>
      </c>
    </row>
    <row r="2116" spans="2:32" x14ac:dyDescent="0.35">
      <c r="B2116" s="1" t="s">
        <v>633</v>
      </c>
      <c r="C2116" s="5">
        <v>0</v>
      </c>
      <c r="D2116" s="6">
        <v>0</v>
      </c>
      <c r="E2116" s="5">
        <v>0</v>
      </c>
      <c r="F2116" s="6">
        <v>0</v>
      </c>
      <c r="G2116" s="5">
        <v>0</v>
      </c>
      <c r="H2116" s="6">
        <v>0</v>
      </c>
      <c r="I2116" s="5">
        <v>0</v>
      </c>
      <c r="J2116" s="6">
        <v>0</v>
      </c>
      <c r="K2116" s="5">
        <v>0</v>
      </c>
      <c r="L2116" s="6">
        <v>0</v>
      </c>
      <c r="M2116" s="5">
        <v>0</v>
      </c>
      <c r="N2116" s="6">
        <v>0</v>
      </c>
      <c r="O2116" s="5">
        <v>0</v>
      </c>
      <c r="P2116" s="6">
        <v>0</v>
      </c>
      <c r="Q2116" s="5">
        <v>0</v>
      </c>
      <c r="R2116" s="6">
        <v>0</v>
      </c>
      <c r="S2116" s="5">
        <v>0</v>
      </c>
      <c r="T2116" s="6">
        <v>0</v>
      </c>
      <c r="U2116" s="5">
        <v>0</v>
      </c>
      <c r="V2116" s="6">
        <v>0</v>
      </c>
      <c r="W2116" s="5">
        <v>0</v>
      </c>
      <c r="X2116" s="6">
        <v>0</v>
      </c>
      <c r="Y2116" s="5">
        <v>0</v>
      </c>
      <c r="Z2116" s="6">
        <v>0</v>
      </c>
      <c r="AA2116" s="5">
        <v>0</v>
      </c>
      <c r="AB2116" s="6">
        <v>0</v>
      </c>
      <c r="AC2116" s="5">
        <v>0</v>
      </c>
      <c r="AD2116" s="6">
        <v>0</v>
      </c>
      <c r="AE2116" s="5">
        <v>0</v>
      </c>
      <c r="AF2116" s="6">
        <v>0</v>
      </c>
    </row>
    <row r="2117" spans="2:32" x14ac:dyDescent="0.35">
      <c r="B2117" s="1" t="s">
        <v>634</v>
      </c>
      <c r="C2117" s="5">
        <v>0</v>
      </c>
      <c r="D2117" s="6">
        <v>0</v>
      </c>
      <c r="E2117" s="5">
        <v>0</v>
      </c>
      <c r="F2117" s="6">
        <v>0</v>
      </c>
      <c r="G2117" s="5">
        <v>0</v>
      </c>
      <c r="H2117" s="6">
        <v>0</v>
      </c>
      <c r="I2117" s="5">
        <v>0</v>
      </c>
      <c r="J2117" s="6">
        <v>0</v>
      </c>
      <c r="K2117" s="5">
        <v>0</v>
      </c>
      <c r="L2117" s="6">
        <v>0</v>
      </c>
      <c r="M2117" s="5">
        <v>0</v>
      </c>
      <c r="N2117" s="6">
        <v>0</v>
      </c>
      <c r="O2117" s="5">
        <v>0</v>
      </c>
      <c r="P2117" s="6">
        <v>0</v>
      </c>
      <c r="Q2117" s="5">
        <v>0</v>
      </c>
      <c r="R2117" s="6">
        <v>0</v>
      </c>
      <c r="S2117" s="5">
        <v>0</v>
      </c>
      <c r="T2117" s="6">
        <v>0</v>
      </c>
      <c r="U2117" s="5">
        <v>0</v>
      </c>
      <c r="V2117" s="6">
        <v>0</v>
      </c>
      <c r="W2117" s="5">
        <v>0</v>
      </c>
      <c r="X2117" s="6">
        <v>0</v>
      </c>
      <c r="Y2117" s="5">
        <v>0</v>
      </c>
      <c r="Z2117" s="6">
        <v>0</v>
      </c>
      <c r="AA2117" s="5">
        <v>0</v>
      </c>
      <c r="AB2117" s="6">
        <v>0</v>
      </c>
      <c r="AC2117" s="5">
        <v>0</v>
      </c>
      <c r="AD2117" s="6">
        <v>0</v>
      </c>
      <c r="AE2117" s="5">
        <v>0</v>
      </c>
      <c r="AF2117" s="6">
        <v>0</v>
      </c>
    </row>
    <row r="2118" spans="2:32" x14ac:dyDescent="0.35">
      <c r="B2118" s="1" t="s">
        <v>635</v>
      </c>
      <c r="C2118" s="5">
        <v>0</v>
      </c>
      <c r="D2118" s="6">
        <v>0</v>
      </c>
      <c r="E2118" s="5">
        <v>0</v>
      </c>
      <c r="F2118" s="6">
        <v>0</v>
      </c>
      <c r="G2118" s="5">
        <v>0</v>
      </c>
      <c r="H2118" s="6">
        <v>0</v>
      </c>
      <c r="I2118" s="5">
        <v>0</v>
      </c>
      <c r="J2118" s="6">
        <v>0</v>
      </c>
      <c r="K2118" s="5">
        <v>0</v>
      </c>
      <c r="L2118" s="6">
        <v>0</v>
      </c>
      <c r="M2118" s="5">
        <v>0</v>
      </c>
      <c r="N2118" s="6">
        <v>0</v>
      </c>
      <c r="O2118" s="5">
        <v>0</v>
      </c>
      <c r="P2118" s="6">
        <v>0</v>
      </c>
      <c r="Q2118" s="5">
        <v>0</v>
      </c>
      <c r="R2118" s="6">
        <v>0</v>
      </c>
      <c r="S2118" s="5">
        <v>0</v>
      </c>
      <c r="T2118" s="6">
        <v>0</v>
      </c>
      <c r="U2118" s="5">
        <v>0</v>
      </c>
      <c r="V2118" s="6">
        <v>0</v>
      </c>
      <c r="W2118" s="5">
        <v>0</v>
      </c>
      <c r="X2118" s="6">
        <v>0</v>
      </c>
      <c r="Y2118" s="5">
        <v>0</v>
      </c>
      <c r="Z2118" s="6">
        <v>0</v>
      </c>
      <c r="AA2118" s="5">
        <v>0</v>
      </c>
      <c r="AB2118" s="6">
        <v>0</v>
      </c>
      <c r="AC2118" s="5">
        <v>0</v>
      </c>
      <c r="AD2118" s="6">
        <v>0</v>
      </c>
      <c r="AE2118" s="5">
        <v>0</v>
      </c>
      <c r="AF2118" s="6">
        <v>0</v>
      </c>
    </row>
    <row r="2119" spans="2:32" x14ac:dyDescent="0.35">
      <c r="B2119" s="2" t="s">
        <v>10</v>
      </c>
    </row>
    <row r="2120" spans="2:32" x14ac:dyDescent="0.35">
      <c r="B2120" s="1" t="s">
        <v>636</v>
      </c>
      <c r="C2120" s="5">
        <v>0</v>
      </c>
      <c r="D2120" s="6">
        <v>0</v>
      </c>
      <c r="E2120" s="5">
        <v>0</v>
      </c>
      <c r="F2120" s="6">
        <v>0</v>
      </c>
      <c r="G2120" s="5">
        <v>0</v>
      </c>
      <c r="H2120" s="6">
        <v>0</v>
      </c>
      <c r="I2120" s="5">
        <v>0</v>
      </c>
      <c r="J2120" s="6">
        <v>0</v>
      </c>
      <c r="K2120" s="5">
        <v>0</v>
      </c>
      <c r="L2120" s="6">
        <v>0</v>
      </c>
      <c r="M2120" s="5">
        <v>0</v>
      </c>
      <c r="N2120" s="6">
        <v>0</v>
      </c>
      <c r="O2120" s="5">
        <v>0</v>
      </c>
      <c r="P2120" s="6">
        <v>0</v>
      </c>
      <c r="Q2120" s="5">
        <v>0</v>
      </c>
      <c r="R2120" s="6">
        <v>0</v>
      </c>
      <c r="S2120" s="5">
        <v>0</v>
      </c>
      <c r="T2120" s="6">
        <v>0</v>
      </c>
      <c r="U2120" s="5">
        <v>0</v>
      </c>
      <c r="V2120" s="6">
        <v>0</v>
      </c>
      <c r="W2120" s="5">
        <v>0</v>
      </c>
      <c r="X2120" s="6">
        <v>0</v>
      </c>
      <c r="Y2120" s="5">
        <v>0</v>
      </c>
      <c r="Z2120" s="6">
        <v>0</v>
      </c>
      <c r="AA2120" s="5">
        <v>0</v>
      </c>
      <c r="AB2120" s="6">
        <v>0</v>
      </c>
      <c r="AC2120" s="5">
        <v>0</v>
      </c>
      <c r="AD2120" s="6">
        <v>0</v>
      </c>
      <c r="AE2120" s="5">
        <v>0</v>
      </c>
      <c r="AF2120" s="6">
        <v>0</v>
      </c>
    </row>
    <row r="2121" spans="2:32" x14ac:dyDescent="0.35">
      <c r="B2121" s="1" t="s">
        <v>637</v>
      </c>
      <c r="C2121" s="5">
        <v>0</v>
      </c>
      <c r="D2121" s="6">
        <v>0</v>
      </c>
      <c r="E2121" s="5">
        <v>0</v>
      </c>
      <c r="F2121" s="6">
        <v>0</v>
      </c>
      <c r="G2121" s="5">
        <v>0</v>
      </c>
      <c r="H2121" s="6">
        <v>0</v>
      </c>
      <c r="I2121" s="5">
        <v>0</v>
      </c>
      <c r="J2121" s="6">
        <v>0</v>
      </c>
      <c r="K2121" s="5">
        <v>0</v>
      </c>
      <c r="L2121" s="6">
        <v>0</v>
      </c>
      <c r="M2121" s="5">
        <v>0</v>
      </c>
      <c r="N2121" s="6">
        <v>0</v>
      </c>
      <c r="O2121" s="5">
        <v>0</v>
      </c>
      <c r="P2121" s="6">
        <v>0</v>
      </c>
      <c r="Q2121" s="5">
        <v>0</v>
      </c>
      <c r="R2121" s="6">
        <v>0</v>
      </c>
      <c r="S2121" s="5">
        <v>0</v>
      </c>
      <c r="T2121" s="6">
        <v>0</v>
      </c>
      <c r="U2121" s="5">
        <v>0</v>
      </c>
      <c r="V2121" s="6">
        <v>0</v>
      </c>
      <c r="W2121" s="5">
        <v>0</v>
      </c>
      <c r="X2121" s="6">
        <v>0</v>
      </c>
      <c r="Y2121" s="5">
        <v>0</v>
      </c>
      <c r="Z2121" s="6">
        <v>0</v>
      </c>
      <c r="AA2121" s="5">
        <v>0</v>
      </c>
      <c r="AB2121" s="6">
        <v>0</v>
      </c>
      <c r="AC2121" s="5">
        <v>0</v>
      </c>
      <c r="AD2121" s="6">
        <v>0</v>
      </c>
      <c r="AE2121" s="5">
        <v>0</v>
      </c>
      <c r="AF2121" s="6">
        <v>0</v>
      </c>
    </row>
    <row r="2122" spans="2:32" x14ac:dyDescent="0.35">
      <c r="B2122" s="1" t="s">
        <v>638</v>
      </c>
      <c r="C2122" s="5">
        <v>0</v>
      </c>
      <c r="D2122" s="6">
        <v>0</v>
      </c>
      <c r="E2122" s="5">
        <v>0</v>
      </c>
      <c r="F2122" s="6">
        <v>0</v>
      </c>
      <c r="G2122" s="5">
        <v>0</v>
      </c>
      <c r="H2122" s="6">
        <v>0</v>
      </c>
      <c r="I2122" s="5">
        <v>0</v>
      </c>
      <c r="J2122" s="6">
        <v>0</v>
      </c>
      <c r="K2122" s="5">
        <v>0</v>
      </c>
      <c r="L2122" s="6">
        <v>0</v>
      </c>
      <c r="M2122" s="5">
        <v>0</v>
      </c>
      <c r="N2122" s="6">
        <v>0</v>
      </c>
      <c r="O2122" s="5">
        <v>0</v>
      </c>
      <c r="P2122" s="6">
        <v>0</v>
      </c>
      <c r="Q2122" s="5">
        <v>0</v>
      </c>
      <c r="R2122" s="6">
        <v>0</v>
      </c>
      <c r="S2122" s="5">
        <v>0</v>
      </c>
      <c r="T2122" s="6">
        <v>0</v>
      </c>
      <c r="U2122" s="5">
        <v>0</v>
      </c>
      <c r="V2122" s="6">
        <v>0</v>
      </c>
      <c r="W2122" s="5">
        <v>0</v>
      </c>
      <c r="X2122" s="6">
        <v>0</v>
      </c>
      <c r="Y2122" s="5">
        <v>0</v>
      </c>
      <c r="Z2122" s="6">
        <v>0</v>
      </c>
      <c r="AA2122" s="5">
        <v>0</v>
      </c>
      <c r="AB2122" s="6">
        <v>0</v>
      </c>
      <c r="AC2122" s="5">
        <v>0</v>
      </c>
      <c r="AD2122" s="6">
        <v>0</v>
      </c>
      <c r="AE2122" s="5">
        <v>0</v>
      </c>
      <c r="AF2122" s="6">
        <v>0</v>
      </c>
    </row>
    <row r="2123" spans="2:32" x14ac:dyDescent="0.35">
      <c r="B2123" s="1" t="s">
        <v>639</v>
      </c>
      <c r="C2123" s="5">
        <v>0</v>
      </c>
      <c r="D2123" s="6">
        <v>0</v>
      </c>
      <c r="E2123" s="5">
        <v>0</v>
      </c>
      <c r="F2123" s="6">
        <v>0</v>
      </c>
      <c r="G2123" s="5">
        <v>0</v>
      </c>
      <c r="H2123" s="6">
        <v>0</v>
      </c>
      <c r="I2123" s="5">
        <v>0</v>
      </c>
      <c r="J2123" s="6">
        <v>0</v>
      </c>
      <c r="K2123" s="5">
        <v>0</v>
      </c>
      <c r="L2123" s="6">
        <v>0</v>
      </c>
      <c r="M2123" s="5">
        <v>0</v>
      </c>
      <c r="N2123" s="6">
        <v>0</v>
      </c>
      <c r="O2123" s="5">
        <v>0</v>
      </c>
      <c r="P2123" s="6">
        <v>0</v>
      </c>
      <c r="Q2123" s="5">
        <v>0</v>
      </c>
      <c r="R2123" s="6">
        <v>0</v>
      </c>
      <c r="S2123" s="5">
        <v>0</v>
      </c>
      <c r="T2123" s="6">
        <v>0</v>
      </c>
      <c r="U2123" s="5">
        <v>0</v>
      </c>
      <c r="V2123" s="6">
        <v>0</v>
      </c>
      <c r="W2123" s="5">
        <v>0</v>
      </c>
      <c r="X2123" s="6">
        <v>0</v>
      </c>
      <c r="Y2123" s="5">
        <v>0</v>
      </c>
      <c r="Z2123" s="6">
        <v>0</v>
      </c>
      <c r="AA2123" s="5">
        <v>0</v>
      </c>
      <c r="AB2123" s="6">
        <v>0</v>
      </c>
      <c r="AC2123" s="5">
        <v>0</v>
      </c>
      <c r="AD2123" s="6">
        <v>0</v>
      </c>
      <c r="AE2123" s="5">
        <v>0</v>
      </c>
      <c r="AF2123" s="6">
        <v>0</v>
      </c>
    </row>
    <row r="2124" spans="2:32" x14ac:dyDescent="0.35">
      <c r="B2124" s="1" t="s">
        <v>640</v>
      </c>
      <c r="C2124" s="5">
        <v>1.9000000000000001E-4</v>
      </c>
      <c r="D2124" s="6">
        <v>0.121</v>
      </c>
      <c r="E2124" s="5">
        <v>0</v>
      </c>
      <c r="F2124" s="6">
        <v>0</v>
      </c>
      <c r="G2124" s="5">
        <v>0</v>
      </c>
      <c r="H2124" s="6">
        <v>0</v>
      </c>
      <c r="I2124" s="5">
        <v>0</v>
      </c>
      <c r="J2124" s="6">
        <v>0</v>
      </c>
      <c r="K2124" s="5">
        <v>0</v>
      </c>
      <c r="L2124" s="6">
        <v>0</v>
      </c>
      <c r="M2124" s="5">
        <v>0</v>
      </c>
      <c r="N2124" s="6">
        <v>0</v>
      </c>
      <c r="O2124" s="5">
        <v>0</v>
      </c>
      <c r="P2124" s="6">
        <v>0</v>
      </c>
      <c r="Q2124" s="5">
        <v>0</v>
      </c>
      <c r="R2124" s="6">
        <v>0</v>
      </c>
      <c r="S2124" s="5">
        <v>0</v>
      </c>
      <c r="T2124" s="6">
        <v>0</v>
      </c>
      <c r="U2124" s="5">
        <v>0</v>
      </c>
      <c r="V2124" s="6">
        <v>0</v>
      </c>
      <c r="W2124" s="5">
        <v>1.0869999999999999E-2</v>
      </c>
      <c r="X2124" s="6">
        <v>0.121</v>
      </c>
      <c r="Y2124" s="5">
        <v>0</v>
      </c>
      <c r="Z2124" s="6">
        <v>0</v>
      </c>
      <c r="AA2124" s="5">
        <v>0</v>
      </c>
      <c r="AB2124" s="6">
        <v>0</v>
      </c>
      <c r="AC2124" s="5">
        <v>0</v>
      </c>
      <c r="AD2124" s="6">
        <v>0</v>
      </c>
      <c r="AE2124" s="5">
        <v>0</v>
      </c>
      <c r="AF2124" s="6">
        <v>0</v>
      </c>
    </row>
    <row r="2125" spans="2:32" x14ac:dyDescent="0.35">
      <c r="B2125" s="1" t="s">
        <v>641</v>
      </c>
      <c r="C2125" s="5">
        <v>0</v>
      </c>
      <c r="D2125" s="6">
        <v>0</v>
      </c>
      <c r="E2125" s="5">
        <v>0</v>
      </c>
      <c r="F2125" s="6">
        <v>0</v>
      </c>
      <c r="G2125" s="5">
        <v>0</v>
      </c>
      <c r="H2125" s="6">
        <v>0</v>
      </c>
      <c r="I2125" s="5">
        <v>0</v>
      </c>
      <c r="J2125" s="6">
        <v>0</v>
      </c>
      <c r="K2125" s="5">
        <v>0</v>
      </c>
      <c r="L2125" s="6">
        <v>0</v>
      </c>
      <c r="M2125" s="5">
        <v>0</v>
      </c>
      <c r="N2125" s="6">
        <v>0</v>
      </c>
      <c r="O2125" s="5">
        <v>0</v>
      </c>
      <c r="P2125" s="6">
        <v>0</v>
      </c>
      <c r="Q2125" s="5">
        <v>0</v>
      </c>
      <c r="R2125" s="6">
        <v>0</v>
      </c>
      <c r="S2125" s="5">
        <v>0</v>
      </c>
      <c r="T2125" s="6">
        <v>0</v>
      </c>
      <c r="U2125" s="5">
        <v>0</v>
      </c>
      <c r="V2125" s="6">
        <v>0</v>
      </c>
      <c r="W2125" s="5">
        <v>0</v>
      </c>
      <c r="X2125" s="6">
        <v>0</v>
      </c>
      <c r="Y2125" s="5">
        <v>0</v>
      </c>
      <c r="Z2125" s="6">
        <v>0</v>
      </c>
      <c r="AA2125" s="5">
        <v>0</v>
      </c>
      <c r="AB2125" s="6">
        <v>0</v>
      </c>
      <c r="AC2125" s="5">
        <v>0</v>
      </c>
      <c r="AD2125" s="6">
        <v>0</v>
      </c>
      <c r="AE2125" s="5">
        <v>0</v>
      </c>
      <c r="AF2125" s="6">
        <v>0</v>
      </c>
    </row>
    <row r="2126" spans="2:32" x14ac:dyDescent="0.35">
      <c r="B2126" s="1" t="s">
        <v>151</v>
      </c>
      <c r="C2126" s="5">
        <v>0</v>
      </c>
      <c r="D2126" s="6">
        <v>0</v>
      </c>
      <c r="E2126" s="5">
        <v>0</v>
      </c>
      <c r="F2126" s="6">
        <v>0</v>
      </c>
      <c r="G2126" s="5">
        <v>0</v>
      </c>
      <c r="H2126" s="6">
        <v>0</v>
      </c>
      <c r="I2126" s="5">
        <v>0</v>
      </c>
      <c r="J2126" s="6">
        <v>0</v>
      </c>
      <c r="K2126" s="5">
        <v>0</v>
      </c>
      <c r="L2126" s="6">
        <v>0</v>
      </c>
      <c r="M2126" s="5">
        <v>0</v>
      </c>
      <c r="N2126" s="6">
        <v>0</v>
      </c>
      <c r="O2126" s="5">
        <v>0</v>
      </c>
      <c r="P2126" s="6">
        <v>0</v>
      </c>
      <c r="Q2126" s="5">
        <v>0</v>
      </c>
      <c r="R2126" s="6">
        <v>0</v>
      </c>
      <c r="S2126" s="5">
        <v>0</v>
      </c>
      <c r="T2126" s="6">
        <v>0</v>
      </c>
      <c r="U2126" s="5">
        <v>0</v>
      </c>
      <c r="V2126" s="6">
        <v>0</v>
      </c>
      <c r="W2126" s="5">
        <v>0</v>
      </c>
      <c r="X2126" s="6">
        <v>0</v>
      </c>
      <c r="Y2126" s="5">
        <v>0</v>
      </c>
      <c r="Z2126" s="6">
        <v>0</v>
      </c>
      <c r="AA2126" s="5">
        <v>0</v>
      </c>
      <c r="AB2126" s="6">
        <v>0</v>
      </c>
      <c r="AC2126" s="5">
        <v>0</v>
      </c>
      <c r="AD2126" s="6">
        <v>0</v>
      </c>
      <c r="AE2126" s="5">
        <v>0</v>
      </c>
      <c r="AF2126" s="6">
        <v>0</v>
      </c>
    </row>
    <row r="2127" spans="2:32" x14ac:dyDescent="0.35">
      <c r="B2127" s="1" t="s">
        <v>642</v>
      </c>
      <c r="C2127" s="5">
        <v>0</v>
      </c>
      <c r="D2127" s="6">
        <v>0</v>
      </c>
      <c r="E2127" s="5">
        <v>0</v>
      </c>
      <c r="F2127" s="6">
        <v>0</v>
      </c>
      <c r="G2127" s="5">
        <v>0</v>
      </c>
      <c r="H2127" s="6">
        <v>0</v>
      </c>
      <c r="I2127" s="5">
        <v>0</v>
      </c>
      <c r="J2127" s="6">
        <v>0</v>
      </c>
      <c r="K2127" s="5">
        <v>0</v>
      </c>
      <c r="L2127" s="6">
        <v>0</v>
      </c>
      <c r="M2127" s="5">
        <v>0</v>
      </c>
      <c r="N2127" s="6">
        <v>0</v>
      </c>
      <c r="O2127" s="5">
        <v>0</v>
      </c>
      <c r="P2127" s="6">
        <v>0</v>
      </c>
      <c r="Q2127" s="5">
        <v>0</v>
      </c>
      <c r="R2127" s="6">
        <v>0</v>
      </c>
      <c r="S2127" s="5">
        <v>0</v>
      </c>
      <c r="T2127" s="6">
        <v>0</v>
      </c>
      <c r="U2127" s="5">
        <v>0</v>
      </c>
      <c r="V2127" s="6">
        <v>0</v>
      </c>
      <c r="W2127" s="5">
        <v>0</v>
      </c>
      <c r="X2127" s="6">
        <v>0</v>
      </c>
      <c r="Y2127" s="5">
        <v>0</v>
      </c>
      <c r="Z2127" s="6">
        <v>0</v>
      </c>
      <c r="AA2127" s="5">
        <v>0</v>
      </c>
      <c r="AB2127" s="6">
        <v>0</v>
      </c>
      <c r="AC2127" s="5">
        <v>0</v>
      </c>
      <c r="AD2127" s="6">
        <v>0</v>
      </c>
      <c r="AE2127" s="5">
        <v>0</v>
      </c>
      <c r="AF2127" s="6">
        <v>0</v>
      </c>
    </row>
    <row r="2128" spans="2:32" x14ac:dyDescent="0.35">
      <c r="B2128" s="1" t="s">
        <v>643</v>
      </c>
      <c r="C2128" s="5">
        <v>0</v>
      </c>
      <c r="D2128" s="6">
        <v>0</v>
      </c>
      <c r="E2128" s="5">
        <v>0</v>
      </c>
      <c r="F2128" s="6">
        <v>0</v>
      </c>
      <c r="G2128" s="5">
        <v>0</v>
      </c>
      <c r="H2128" s="6">
        <v>0</v>
      </c>
      <c r="I2128" s="5">
        <v>0</v>
      </c>
      <c r="J2128" s="6">
        <v>0</v>
      </c>
      <c r="K2128" s="5">
        <v>0</v>
      </c>
      <c r="L2128" s="6">
        <v>0</v>
      </c>
      <c r="M2128" s="5">
        <v>0</v>
      </c>
      <c r="N2128" s="6">
        <v>0</v>
      </c>
      <c r="O2128" s="5">
        <v>0</v>
      </c>
      <c r="P2128" s="6">
        <v>0</v>
      </c>
      <c r="Q2128" s="5">
        <v>0</v>
      </c>
      <c r="R2128" s="6">
        <v>0</v>
      </c>
      <c r="S2128" s="5">
        <v>0</v>
      </c>
      <c r="T2128" s="6">
        <v>0</v>
      </c>
      <c r="U2128" s="5">
        <v>0</v>
      </c>
      <c r="V2128" s="6">
        <v>0</v>
      </c>
      <c r="W2128" s="5">
        <v>0</v>
      </c>
      <c r="X2128" s="6">
        <v>0</v>
      </c>
      <c r="Y2128" s="5">
        <v>0</v>
      </c>
      <c r="Z2128" s="6">
        <v>0</v>
      </c>
      <c r="AA2128" s="5">
        <v>0</v>
      </c>
      <c r="AB2128" s="6">
        <v>0</v>
      </c>
      <c r="AC2128" s="5">
        <v>0</v>
      </c>
      <c r="AD2128" s="6">
        <v>0</v>
      </c>
      <c r="AE2128" s="5">
        <v>0</v>
      </c>
      <c r="AF2128" s="6">
        <v>0</v>
      </c>
    </row>
    <row r="2129" spans="2:32" x14ac:dyDescent="0.35">
      <c r="B2129" s="2" t="s">
        <v>11</v>
      </c>
    </row>
    <row r="2130" spans="2:32" x14ac:dyDescent="0.35">
      <c r="B2130" s="1" t="s">
        <v>644</v>
      </c>
      <c r="C2130" s="5">
        <v>0</v>
      </c>
      <c r="D2130" s="6">
        <v>0</v>
      </c>
      <c r="E2130" s="5">
        <v>0</v>
      </c>
      <c r="F2130" s="6">
        <v>0</v>
      </c>
      <c r="G2130" s="5">
        <v>0</v>
      </c>
      <c r="H2130" s="6">
        <v>0</v>
      </c>
      <c r="I2130" s="5">
        <v>0</v>
      </c>
      <c r="J2130" s="6">
        <v>0</v>
      </c>
      <c r="K2130" s="5">
        <v>0</v>
      </c>
      <c r="L2130" s="6">
        <v>0</v>
      </c>
      <c r="M2130" s="5">
        <v>0</v>
      </c>
      <c r="N2130" s="6">
        <v>0</v>
      </c>
      <c r="O2130" s="5">
        <v>0</v>
      </c>
      <c r="P2130" s="6">
        <v>0</v>
      </c>
      <c r="Q2130" s="5">
        <v>0</v>
      </c>
      <c r="R2130" s="6">
        <v>0</v>
      </c>
      <c r="S2130" s="5">
        <v>0</v>
      </c>
      <c r="T2130" s="6">
        <v>0</v>
      </c>
      <c r="U2130" s="5">
        <v>0</v>
      </c>
      <c r="V2130" s="6">
        <v>0</v>
      </c>
      <c r="W2130" s="5">
        <v>0</v>
      </c>
      <c r="X2130" s="6">
        <v>0</v>
      </c>
      <c r="Y2130" s="5">
        <v>0</v>
      </c>
      <c r="Z2130" s="6">
        <v>0</v>
      </c>
      <c r="AA2130" s="5">
        <v>0</v>
      </c>
      <c r="AB2130" s="6">
        <v>0</v>
      </c>
      <c r="AC2130" s="5">
        <v>0</v>
      </c>
      <c r="AD2130" s="6">
        <v>0</v>
      </c>
      <c r="AE2130" s="5">
        <v>0</v>
      </c>
      <c r="AF2130" s="6">
        <v>0</v>
      </c>
    </row>
    <row r="2131" spans="2:32" x14ac:dyDescent="0.35">
      <c r="B2131" s="1" t="s">
        <v>645</v>
      </c>
      <c r="C2131" s="5">
        <v>0</v>
      </c>
      <c r="D2131" s="6">
        <v>0</v>
      </c>
      <c r="E2131" s="5">
        <v>0</v>
      </c>
      <c r="F2131" s="6">
        <v>0</v>
      </c>
      <c r="G2131" s="5">
        <v>0</v>
      </c>
      <c r="H2131" s="6">
        <v>0</v>
      </c>
      <c r="I2131" s="5">
        <v>0</v>
      </c>
      <c r="J2131" s="6">
        <v>0</v>
      </c>
      <c r="K2131" s="5">
        <v>0</v>
      </c>
      <c r="L2131" s="6">
        <v>0</v>
      </c>
      <c r="M2131" s="5">
        <v>0</v>
      </c>
      <c r="N2131" s="6">
        <v>0</v>
      </c>
      <c r="O2131" s="5">
        <v>0</v>
      </c>
      <c r="P2131" s="6">
        <v>0</v>
      </c>
      <c r="Q2131" s="5">
        <v>0</v>
      </c>
      <c r="R2131" s="6">
        <v>0</v>
      </c>
      <c r="S2131" s="5">
        <v>0</v>
      </c>
      <c r="T2131" s="6">
        <v>0</v>
      </c>
      <c r="U2131" s="5">
        <v>0</v>
      </c>
      <c r="V2131" s="6">
        <v>0</v>
      </c>
      <c r="W2131" s="5">
        <v>0</v>
      </c>
      <c r="X2131" s="6">
        <v>0</v>
      </c>
      <c r="Y2131" s="5">
        <v>0</v>
      </c>
      <c r="Z2131" s="6">
        <v>0</v>
      </c>
      <c r="AA2131" s="5">
        <v>0</v>
      </c>
      <c r="AB2131" s="6">
        <v>0</v>
      </c>
      <c r="AC2131" s="5">
        <v>0</v>
      </c>
      <c r="AD2131" s="6">
        <v>0</v>
      </c>
      <c r="AE2131" s="5">
        <v>0</v>
      </c>
      <c r="AF2131" s="6">
        <v>0</v>
      </c>
    </row>
    <row r="2132" spans="2:32" x14ac:dyDescent="0.35">
      <c r="B2132" s="1" t="s">
        <v>646</v>
      </c>
      <c r="C2132" s="5">
        <v>0</v>
      </c>
      <c r="D2132" s="6">
        <v>0</v>
      </c>
      <c r="E2132" s="5">
        <v>0</v>
      </c>
      <c r="F2132" s="6">
        <v>0</v>
      </c>
      <c r="G2132" s="5">
        <v>0</v>
      </c>
      <c r="H2132" s="6">
        <v>0</v>
      </c>
      <c r="I2132" s="5">
        <v>0</v>
      </c>
      <c r="J2132" s="6">
        <v>0</v>
      </c>
      <c r="K2132" s="5">
        <v>0</v>
      </c>
      <c r="L2132" s="6">
        <v>0</v>
      </c>
      <c r="M2132" s="5">
        <v>0</v>
      </c>
      <c r="N2132" s="6">
        <v>0</v>
      </c>
      <c r="O2132" s="5">
        <v>0</v>
      </c>
      <c r="P2132" s="6">
        <v>0</v>
      </c>
      <c r="Q2132" s="5">
        <v>0</v>
      </c>
      <c r="R2132" s="6">
        <v>0</v>
      </c>
      <c r="S2132" s="5">
        <v>0</v>
      </c>
      <c r="T2132" s="6">
        <v>0</v>
      </c>
      <c r="U2132" s="5">
        <v>0</v>
      </c>
      <c r="V2132" s="6">
        <v>0</v>
      </c>
      <c r="W2132" s="5">
        <v>0</v>
      </c>
      <c r="X2132" s="6">
        <v>0</v>
      </c>
      <c r="Y2132" s="5">
        <v>0</v>
      </c>
      <c r="Z2132" s="6">
        <v>0</v>
      </c>
      <c r="AA2132" s="5">
        <v>0</v>
      </c>
      <c r="AB2132" s="6">
        <v>0</v>
      </c>
      <c r="AC2132" s="5">
        <v>0</v>
      </c>
      <c r="AD2132" s="6">
        <v>0</v>
      </c>
      <c r="AE2132" s="5">
        <v>0</v>
      </c>
      <c r="AF2132" s="6">
        <v>0</v>
      </c>
    </row>
    <row r="2133" spans="2:32" x14ac:dyDescent="0.35">
      <c r="B2133" s="1" t="s">
        <v>647</v>
      </c>
      <c r="C2133" s="5">
        <v>0</v>
      </c>
      <c r="D2133" s="6">
        <v>0</v>
      </c>
      <c r="E2133" s="5">
        <v>0</v>
      </c>
      <c r="F2133" s="6">
        <v>0</v>
      </c>
      <c r="G2133" s="5">
        <v>0</v>
      </c>
      <c r="H2133" s="6">
        <v>0</v>
      </c>
      <c r="I2133" s="5">
        <v>0</v>
      </c>
      <c r="J2133" s="6">
        <v>0</v>
      </c>
      <c r="K2133" s="5">
        <v>0</v>
      </c>
      <c r="L2133" s="6">
        <v>0</v>
      </c>
      <c r="M2133" s="5">
        <v>0</v>
      </c>
      <c r="N2133" s="6">
        <v>0</v>
      </c>
      <c r="O2133" s="5">
        <v>0</v>
      </c>
      <c r="P2133" s="6">
        <v>0</v>
      </c>
      <c r="Q2133" s="5">
        <v>0</v>
      </c>
      <c r="R2133" s="6">
        <v>0</v>
      </c>
      <c r="S2133" s="5">
        <v>0</v>
      </c>
      <c r="T2133" s="6">
        <v>0</v>
      </c>
      <c r="U2133" s="5">
        <v>0</v>
      </c>
      <c r="V2133" s="6">
        <v>0</v>
      </c>
      <c r="W2133" s="5">
        <v>0</v>
      </c>
      <c r="X2133" s="6">
        <v>0</v>
      </c>
      <c r="Y2133" s="5">
        <v>0</v>
      </c>
      <c r="Z2133" s="6">
        <v>0</v>
      </c>
      <c r="AA2133" s="5">
        <v>0</v>
      </c>
      <c r="AB2133" s="6">
        <v>0</v>
      </c>
      <c r="AC2133" s="5">
        <v>0</v>
      </c>
      <c r="AD2133" s="6">
        <v>0</v>
      </c>
      <c r="AE2133" s="5">
        <v>0</v>
      </c>
      <c r="AF2133" s="6">
        <v>0</v>
      </c>
    </row>
    <row r="2134" spans="2:32" x14ac:dyDescent="0.35">
      <c r="B2134" s="1" t="s">
        <v>648</v>
      </c>
      <c r="C2134" s="5">
        <v>0</v>
      </c>
      <c r="D2134" s="6">
        <v>0</v>
      </c>
      <c r="E2134" s="5">
        <v>0</v>
      </c>
      <c r="F2134" s="6">
        <v>0</v>
      </c>
      <c r="G2134" s="5">
        <v>0</v>
      </c>
      <c r="H2134" s="6">
        <v>0</v>
      </c>
      <c r="I2134" s="5">
        <v>0</v>
      </c>
      <c r="J2134" s="6">
        <v>0</v>
      </c>
      <c r="K2134" s="5">
        <v>0</v>
      </c>
      <c r="L2134" s="6">
        <v>0</v>
      </c>
      <c r="M2134" s="5">
        <v>0</v>
      </c>
      <c r="N2134" s="6">
        <v>0</v>
      </c>
      <c r="O2134" s="5">
        <v>0</v>
      </c>
      <c r="P2134" s="6">
        <v>0</v>
      </c>
      <c r="Q2134" s="5">
        <v>0</v>
      </c>
      <c r="R2134" s="6">
        <v>0</v>
      </c>
      <c r="S2134" s="5">
        <v>0</v>
      </c>
      <c r="T2134" s="6">
        <v>0</v>
      </c>
      <c r="U2134" s="5">
        <v>0</v>
      </c>
      <c r="V2134" s="6">
        <v>0</v>
      </c>
      <c r="W2134" s="5">
        <v>0</v>
      </c>
      <c r="X2134" s="6">
        <v>0</v>
      </c>
      <c r="Y2134" s="5">
        <v>0</v>
      </c>
      <c r="Z2134" s="6">
        <v>0</v>
      </c>
      <c r="AA2134" s="5">
        <v>0</v>
      </c>
      <c r="AB2134" s="6">
        <v>0</v>
      </c>
      <c r="AC2134" s="5">
        <v>0</v>
      </c>
      <c r="AD2134" s="6">
        <v>0</v>
      </c>
      <c r="AE2134" s="5">
        <v>0</v>
      </c>
      <c r="AF2134" s="6">
        <v>0</v>
      </c>
    </row>
    <row r="2135" spans="2:32" x14ac:dyDescent="0.35">
      <c r="B2135" s="1" t="s">
        <v>649</v>
      </c>
      <c r="C2135" s="5">
        <v>0</v>
      </c>
      <c r="D2135" s="6">
        <v>0</v>
      </c>
      <c r="E2135" s="5">
        <v>0</v>
      </c>
      <c r="F2135" s="6">
        <v>0</v>
      </c>
      <c r="G2135" s="5">
        <v>0</v>
      </c>
      <c r="H2135" s="6">
        <v>0</v>
      </c>
      <c r="I2135" s="5">
        <v>0</v>
      </c>
      <c r="J2135" s="6">
        <v>0</v>
      </c>
      <c r="K2135" s="5">
        <v>0</v>
      </c>
      <c r="L2135" s="6">
        <v>0</v>
      </c>
      <c r="M2135" s="5">
        <v>0</v>
      </c>
      <c r="N2135" s="6">
        <v>0</v>
      </c>
      <c r="O2135" s="5">
        <v>0</v>
      </c>
      <c r="P2135" s="6">
        <v>0</v>
      </c>
      <c r="Q2135" s="5">
        <v>0</v>
      </c>
      <c r="R2135" s="6">
        <v>0</v>
      </c>
      <c r="S2135" s="5">
        <v>0</v>
      </c>
      <c r="T2135" s="6">
        <v>0</v>
      </c>
      <c r="U2135" s="5">
        <v>0</v>
      </c>
      <c r="V2135" s="6">
        <v>0</v>
      </c>
      <c r="W2135" s="5">
        <v>0</v>
      </c>
      <c r="X2135" s="6">
        <v>0</v>
      </c>
      <c r="Y2135" s="5">
        <v>0</v>
      </c>
      <c r="Z2135" s="6">
        <v>0</v>
      </c>
      <c r="AA2135" s="5">
        <v>0</v>
      </c>
      <c r="AB2135" s="6">
        <v>0</v>
      </c>
      <c r="AC2135" s="5">
        <v>0</v>
      </c>
      <c r="AD2135" s="6">
        <v>0</v>
      </c>
      <c r="AE2135" s="5">
        <v>0</v>
      </c>
      <c r="AF2135" s="6">
        <v>0</v>
      </c>
    </row>
    <row r="2136" spans="2:32" x14ac:dyDescent="0.35">
      <c r="B2136" s="1" t="s">
        <v>650</v>
      </c>
      <c r="C2136" s="5">
        <v>0</v>
      </c>
      <c r="D2136" s="6">
        <v>0</v>
      </c>
      <c r="E2136" s="5">
        <v>0</v>
      </c>
      <c r="F2136" s="6">
        <v>0</v>
      </c>
      <c r="G2136" s="5">
        <v>0</v>
      </c>
      <c r="H2136" s="6">
        <v>0</v>
      </c>
      <c r="I2136" s="5">
        <v>0</v>
      </c>
      <c r="J2136" s="6">
        <v>0</v>
      </c>
      <c r="K2136" s="5">
        <v>0</v>
      </c>
      <c r="L2136" s="6">
        <v>0</v>
      </c>
      <c r="M2136" s="5">
        <v>0</v>
      </c>
      <c r="N2136" s="6">
        <v>0</v>
      </c>
      <c r="O2136" s="5">
        <v>0</v>
      </c>
      <c r="P2136" s="6">
        <v>0</v>
      </c>
      <c r="Q2136" s="5">
        <v>0</v>
      </c>
      <c r="R2136" s="6">
        <v>0</v>
      </c>
      <c r="S2136" s="5">
        <v>0</v>
      </c>
      <c r="T2136" s="6">
        <v>0</v>
      </c>
      <c r="U2136" s="5">
        <v>0</v>
      </c>
      <c r="V2136" s="6">
        <v>0</v>
      </c>
      <c r="W2136" s="5">
        <v>0</v>
      </c>
      <c r="X2136" s="6">
        <v>0</v>
      </c>
      <c r="Y2136" s="5">
        <v>0</v>
      </c>
      <c r="Z2136" s="6">
        <v>0</v>
      </c>
      <c r="AA2136" s="5">
        <v>0</v>
      </c>
      <c r="AB2136" s="6">
        <v>0</v>
      </c>
      <c r="AC2136" s="5">
        <v>0</v>
      </c>
      <c r="AD2136" s="6">
        <v>0</v>
      </c>
      <c r="AE2136" s="5">
        <v>0</v>
      </c>
      <c r="AF2136" s="6">
        <v>0</v>
      </c>
    </row>
    <row r="2137" spans="2:32" x14ac:dyDescent="0.35">
      <c r="B2137" s="1" t="s">
        <v>651</v>
      </c>
      <c r="C2137" s="5">
        <v>0</v>
      </c>
      <c r="D2137" s="6">
        <v>0</v>
      </c>
      <c r="E2137" s="5">
        <v>0</v>
      </c>
      <c r="F2137" s="6">
        <v>0</v>
      </c>
      <c r="G2137" s="5">
        <v>0</v>
      </c>
      <c r="H2137" s="6">
        <v>0</v>
      </c>
      <c r="I2137" s="5">
        <v>0</v>
      </c>
      <c r="J2137" s="6">
        <v>0</v>
      </c>
      <c r="K2137" s="5">
        <v>0</v>
      </c>
      <c r="L2137" s="6">
        <v>0</v>
      </c>
      <c r="M2137" s="5">
        <v>0</v>
      </c>
      <c r="N2137" s="6">
        <v>0</v>
      </c>
      <c r="O2137" s="5">
        <v>0</v>
      </c>
      <c r="P2137" s="6">
        <v>0</v>
      </c>
      <c r="Q2137" s="5">
        <v>0</v>
      </c>
      <c r="R2137" s="6">
        <v>0</v>
      </c>
      <c r="S2137" s="5">
        <v>0</v>
      </c>
      <c r="T2137" s="6">
        <v>0</v>
      </c>
      <c r="U2137" s="5">
        <v>0</v>
      </c>
      <c r="V2137" s="6">
        <v>0</v>
      </c>
      <c r="W2137" s="5">
        <v>0</v>
      </c>
      <c r="X2137" s="6">
        <v>0</v>
      </c>
      <c r="Y2137" s="5">
        <v>0</v>
      </c>
      <c r="Z2137" s="6">
        <v>0</v>
      </c>
      <c r="AA2137" s="5">
        <v>0</v>
      </c>
      <c r="AB2137" s="6">
        <v>0</v>
      </c>
      <c r="AC2137" s="5">
        <v>0</v>
      </c>
      <c r="AD2137" s="6">
        <v>0</v>
      </c>
      <c r="AE2137" s="5">
        <v>0</v>
      </c>
      <c r="AF2137" s="6">
        <v>0</v>
      </c>
    </row>
    <row r="2138" spans="2:32" x14ac:dyDescent="0.35">
      <c r="B2138" s="1" t="s">
        <v>167</v>
      </c>
      <c r="C2138" s="5">
        <v>0</v>
      </c>
      <c r="D2138" s="6">
        <v>0</v>
      </c>
      <c r="E2138" s="5">
        <v>0</v>
      </c>
      <c r="F2138" s="6">
        <v>0</v>
      </c>
      <c r="G2138" s="5">
        <v>0</v>
      </c>
      <c r="H2138" s="6">
        <v>0</v>
      </c>
      <c r="I2138" s="5">
        <v>0</v>
      </c>
      <c r="J2138" s="6">
        <v>0</v>
      </c>
      <c r="K2138" s="5">
        <v>0</v>
      </c>
      <c r="L2138" s="6">
        <v>0</v>
      </c>
      <c r="M2138" s="5">
        <v>0</v>
      </c>
      <c r="N2138" s="6">
        <v>0</v>
      </c>
      <c r="O2138" s="5">
        <v>0</v>
      </c>
      <c r="P2138" s="6">
        <v>0</v>
      </c>
      <c r="Q2138" s="5">
        <v>0</v>
      </c>
      <c r="R2138" s="6">
        <v>0</v>
      </c>
      <c r="S2138" s="5">
        <v>0</v>
      </c>
      <c r="T2138" s="6">
        <v>0</v>
      </c>
      <c r="U2138" s="5">
        <v>0</v>
      </c>
      <c r="V2138" s="6">
        <v>0</v>
      </c>
      <c r="W2138" s="5">
        <v>0</v>
      </c>
      <c r="X2138" s="6">
        <v>0</v>
      </c>
      <c r="Y2138" s="5">
        <v>0</v>
      </c>
      <c r="Z2138" s="6">
        <v>0</v>
      </c>
      <c r="AA2138" s="5">
        <v>0</v>
      </c>
      <c r="AB2138" s="6">
        <v>0</v>
      </c>
      <c r="AC2138" s="5">
        <v>0</v>
      </c>
      <c r="AD2138" s="6">
        <v>0</v>
      </c>
      <c r="AE2138" s="5">
        <v>0</v>
      </c>
      <c r="AF2138" s="6">
        <v>0</v>
      </c>
    </row>
    <row r="2139" spans="2:32" x14ac:dyDescent="0.35">
      <c r="B2139" s="1" t="s">
        <v>652</v>
      </c>
      <c r="C2139" s="5">
        <v>0</v>
      </c>
      <c r="D2139" s="6">
        <v>0</v>
      </c>
      <c r="E2139" s="5">
        <v>0</v>
      </c>
      <c r="F2139" s="6">
        <v>0</v>
      </c>
      <c r="G2139" s="5">
        <v>0</v>
      </c>
      <c r="H2139" s="6">
        <v>0</v>
      </c>
      <c r="I2139" s="5">
        <v>0</v>
      </c>
      <c r="J2139" s="6">
        <v>0</v>
      </c>
      <c r="K2139" s="5">
        <v>0</v>
      </c>
      <c r="L2139" s="6">
        <v>0</v>
      </c>
      <c r="M2139" s="5">
        <v>0</v>
      </c>
      <c r="N2139" s="6">
        <v>0</v>
      </c>
      <c r="O2139" s="5">
        <v>0</v>
      </c>
      <c r="P2139" s="6">
        <v>0</v>
      </c>
      <c r="Q2139" s="5">
        <v>0</v>
      </c>
      <c r="R2139" s="6">
        <v>0</v>
      </c>
      <c r="S2139" s="5">
        <v>0</v>
      </c>
      <c r="T2139" s="6">
        <v>0</v>
      </c>
      <c r="U2139" s="5">
        <v>0</v>
      </c>
      <c r="V2139" s="6">
        <v>0</v>
      </c>
      <c r="W2139" s="5">
        <v>0</v>
      </c>
      <c r="X2139" s="6">
        <v>0</v>
      </c>
      <c r="Y2139" s="5">
        <v>0</v>
      </c>
      <c r="Z2139" s="6">
        <v>0</v>
      </c>
      <c r="AA2139" s="5">
        <v>0</v>
      </c>
      <c r="AB2139" s="6">
        <v>0</v>
      </c>
      <c r="AC2139" s="5">
        <v>0</v>
      </c>
      <c r="AD2139" s="6">
        <v>0</v>
      </c>
      <c r="AE2139" s="5">
        <v>0</v>
      </c>
      <c r="AF2139" s="6">
        <v>0</v>
      </c>
    </row>
    <row r="2140" spans="2:32" x14ac:dyDescent="0.35">
      <c r="B2140" s="1" t="s">
        <v>653</v>
      </c>
      <c r="C2140" s="5">
        <v>0</v>
      </c>
      <c r="D2140" s="6">
        <v>0</v>
      </c>
      <c r="E2140" s="5">
        <v>0</v>
      </c>
      <c r="F2140" s="6">
        <v>0</v>
      </c>
      <c r="G2140" s="5">
        <v>0</v>
      </c>
      <c r="H2140" s="6">
        <v>0</v>
      </c>
      <c r="I2140" s="5">
        <v>0</v>
      </c>
      <c r="J2140" s="6">
        <v>0</v>
      </c>
      <c r="K2140" s="5">
        <v>0</v>
      </c>
      <c r="L2140" s="6">
        <v>0</v>
      </c>
      <c r="M2140" s="5">
        <v>0</v>
      </c>
      <c r="N2140" s="6">
        <v>0</v>
      </c>
      <c r="O2140" s="5">
        <v>0</v>
      </c>
      <c r="P2140" s="6">
        <v>0</v>
      </c>
      <c r="Q2140" s="5">
        <v>0</v>
      </c>
      <c r="R2140" s="6">
        <v>0</v>
      </c>
      <c r="S2140" s="5">
        <v>0</v>
      </c>
      <c r="T2140" s="6">
        <v>0</v>
      </c>
      <c r="U2140" s="5">
        <v>0</v>
      </c>
      <c r="V2140" s="6">
        <v>0</v>
      </c>
      <c r="W2140" s="5">
        <v>0</v>
      </c>
      <c r="X2140" s="6">
        <v>0</v>
      </c>
      <c r="Y2140" s="5">
        <v>0</v>
      </c>
      <c r="Z2140" s="6">
        <v>0</v>
      </c>
      <c r="AA2140" s="5">
        <v>0</v>
      </c>
      <c r="AB2140" s="6">
        <v>0</v>
      </c>
      <c r="AC2140" s="5">
        <v>0</v>
      </c>
      <c r="AD2140" s="6">
        <v>0</v>
      </c>
      <c r="AE2140" s="5">
        <v>0</v>
      </c>
      <c r="AF2140" s="6">
        <v>0</v>
      </c>
    </row>
    <row r="2141" spans="2:32" x14ac:dyDescent="0.35">
      <c r="B2141" s="2" t="s">
        <v>12</v>
      </c>
    </row>
    <row r="2142" spans="2:32" x14ac:dyDescent="0.35">
      <c r="B2142" s="1" t="s">
        <v>169</v>
      </c>
      <c r="C2142" s="5">
        <v>0</v>
      </c>
      <c r="D2142" s="6">
        <v>0</v>
      </c>
      <c r="E2142" s="5">
        <v>0</v>
      </c>
      <c r="F2142" s="6">
        <v>0</v>
      </c>
      <c r="G2142" s="5">
        <v>0</v>
      </c>
      <c r="H2142" s="6">
        <v>0</v>
      </c>
      <c r="I2142" s="5">
        <v>0</v>
      </c>
      <c r="J2142" s="6">
        <v>0</v>
      </c>
      <c r="K2142" s="5">
        <v>0</v>
      </c>
      <c r="L2142" s="6">
        <v>0</v>
      </c>
      <c r="M2142" s="5">
        <v>0</v>
      </c>
      <c r="N2142" s="6">
        <v>0</v>
      </c>
      <c r="O2142" s="5">
        <v>0</v>
      </c>
      <c r="P2142" s="6">
        <v>0</v>
      </c>
      <c r="Q2142" s="5">
        <v>0</v>
      </c>
      <c r="R2142" s="6">
        <v>0</v>
      </c>
      <c r="S2142" s="5">
        <v>0</v>
      </c>
      <c r="T2142" s="6">
        <v>0</v>
      </c>
      <c r="U2142" s="5">
        <v>0</v>
      </c>
      <c r="V2142" s="6">
        <v>0</v>
      </c>
      <c r="W2142" s="5">
        <v>0</v>
      </c>
      <c r="X2142" s="6">
        <v>0</v>
      </c>
      <c r="Y2142" s="5">
        <v>0</v>
      </c>
      <c r="Z2142" s="6">
        <v>0</v>
      </c>
      <c r="AA2142" s="5">
        <v>0</v>
      </c>
      <c r="AB2142" s="6">
        <v>0</v>
      </c>
      <c r="AC2142" s="5">
        <v>0</v>
      </c>
      <c r="AD2142" s="6">
        <v>0</v>
      </c>
      <c r="AE2142" s="5">
        <v>0</v>
      </c>
      <c r="AF2142" s="6">
        <v>0</v>
      </c>
    </row>
    <row r="2143" spans="2:32" x14ac:dyDescent="0.35">
      <c r="B2143" s="1" t="s">
        <v>654</v>
      </c>
      <c r="C2143" s="5">
        <v>0</v>
      </c>
      <c r="D2143" s="6">
        <v>0</v>
      </c>
      <c r="E2143" s="5">
        <v>0</v>
      </c>
      <c r="F2143" s="6">
        <v>0</v>
      </c>
      <c r="G2143" s="5">
        <v>0</v>
      </c>
      <c r="H2143" s="6">
        <v>0</v>
      </c>
      <c r="I2143" s="5">
        <v>0</v>
      </c>
      <c r="J2143" s="6">
        <v>0</v>
      </c>
      <c r="K2143" s="5">
        <v>0</v>
      </c>
      <c r="L2143" s="6">
        <v>0</v>
      </c>
      <c r="M2143" s="5">
        <v>0</v>
      </c>
      <c r="N2143" s="6">
        <v>0</v>
      </c>
      <c r="O2143" s="5">
        <v>0</v>
      </c>
      <c r="P2143" s="6">
        <v>0</v>
      </c>
      <c r="Q2143" s="5">
        <v>0</v>
      </c>
      <c r="R2143" s="6">
        <v>0</v>
      </c>
      <c r="S2143" s="5">
        <v>0</v>
      </c>
      <c r="T2143" s="6">
        <v>0</v>
      </c>
      <c r="U2143" s="5">
        <v>0</v>
      </c>
      <c r="V2143" s="6">
        <v>0</v>
      </c>
      <c r="W2143" s="5">
        <v>0</v>
      </c>
      <c r="X2143" s="6">
        <v>0</v>
      </c>
      <c r="Y2143" s="5">
        <v>0</v>
      </c>
      <c r="Z2143" s="6">
        <v>0</v>
      </c>
      <c r="AA2143" s="5">
        <v>0</v>
      </c>
      <c r="AB2143" s="6">
        <v>0</v>
      </c>
      <c r="AC2143" s="5">
        <v>0</v>
      </c>
      <c r="AD2143" s="6">
        <v>0</v>
      </c>
      <c r="AE2143" s="5">
        <v>0</v>
      </c>
      <c r="AF2143" s="6">
        <v>0</v>
      </c>
    </row>
    <row r="2144" spans="2:32" x14ac:dyDescent="0.35">
      <c r="B2144" s="1" t="s">
        <v>655</v>
      </c>
      <c r="C2144" s="5">
        <v>0</v>
      </c>
      <c r="D2144" s="6">
        <v>0</v>
      </c>
      <c r="E2144" s="5">
        <v>0</v>
      </c>
      <c r="F2144" s="6">
        <v>0</v>
      </c>
      <c r="G2144" s="5">
        <v>0</v>
      </c>
      <c r="H2144" s="6">
        <v>0</v>
      </c>
      <c r="I2144" s="5">
        <v>0</v>
      </c>
      <c r="J2144" s="6">
        <v>0</v>
      </c>
      <c r="K2144" s="5">
        <v>0</v>
      </c>
      <c r="L2144" s="6">
        <v>0</v>
      </c>
      <c r="M2144" s="5">
        <v>0</v>
      </c>
      <c r="N2144" s="6">
        <v>0</v>
      </c>
      <c r="O2144" s="5">
        <v>0</v>
      </c>
      <c r="P2144" s="6">
        <v>0</v>
      </c>
      <c r="Q2144" s="5">
        <v>0</v>
      </c>
      <c r="R2144" s="6">
        <v>0</v>
      </c>
      <c r="S2144" s="5">
        <v>0</v>
      </c>
      <c r="T2144" s="6">
        <v>0</v>
      </c>
      <c r="U2144" s="5">
        <v>0</v>
      </c>
      <c r="V2144" s="6">
        <v>0</v>
      </c>
      <c r="W2144" s="5">
        <v>0</v>
      </c>
      <c r="X2144" s="6">
        <v>0</v>
      </c>
      <c r="Y2144" s="5">
        <v>0</v>
      </c>
      <c r="Z2144" s="6">
        <v>0</v>
      </c>
      <c r="AA2144" s="5">
        <v>0</v>
      </c>
      <c r="AB2144" s="6">
        <v>0</v>
      </c>
      <c r="AC2144" s="5">
        <v>0</v>
      </c>
      <c r="AD2144" s="6">
        <v>0</v>
      </c>
      <c r="AE2144" s="5">
        <v>0</v>
      </c>
      <c r="AF2144" s="6">
        <v>0</v>
      </c>
    </row>
    <row r="2145" spans="2:32" x14ac:dyDescent="0.35">
      <c r="B2145" s="1" t="s">
        <v>656</v>
      </c>
      <c r="C2145" s="5">
        <v>0</v>
      </c>
      <c r="D2145" s="6">
        <v>0</v>
      </c>
      <c r="E2145" s="5">
        <v>0</v>
      </c>
      <c r="F2145" s="6">
        <v>0</v>
      </c>
      <c r="G2145" s="5">
        <v>0</v>
      </c>
      <c r="H2145" s="6">
        <v>0</v>
      </c>
      <c r="I2145" s="5">
        <v>0</v>
      </c>
      <c r="J2145" s="6">
        <v>0</v>
      </c>
      <c r="K2145" s="5">
        <v>0</v>
      </c>
      <c r="L2145" s="6">
        <v>0</v>
      </c>
      <c r="M2145" s="5">
        <v>0</v>
      </c>
      <c r="N2145" s="6">
        <v>0</v>
      </c>
      <c r="O2145" s="5">
        <v>0</v>
      </c>
      <c r="P2145" s="6">
        <v>0</v>
      </c>
      <c r="Q2145" s="5">
        <v>0</v>
      </c>
      <c r="R2145" s="6">
        <v>0</v>
      </c>
      <c r="S2145" s="5">
        <v>0</v>
      </c>
      <c r="T2145" s="6">
        <v>0</v>
      </c>
      <c r="U2145" s="5">
        <v>0</v>
      </c>
      <c r="V2145" s="6">
        <v>0</v>
      </c>
      <c r="W2145" s="5">
        <v>0</v>
      </c>
      <c r="X2145" s="6">
        <v>0</v>
      </c>
      <c r="Y2145" s="5">
        <v>0</v>
      </c>
      <c r="Z2145" s="6">
        <v>0</v>
      </c>
      <c r="AA2145" s="5">
        <v>0</v>
      </c>
      <c r="AB2145" s="6">
        <v>0</v>
      </c>
      <c r="AC2145" s="5">
        <v>0</v>
      </c>
      <c r="AD2145" s="6">
        <v>0</v>
      </c>
      <c r="AE2145" s="5">
        <v>0</v>
      </c>
      <c r="AF2145" s="6">
        <v>0</v>
      </c>
    </row>
    <row r="2146" spans="2:32" x14ac:dyDescent="0.35">
      <c r="B2146" s="1" t="s">
        <v>657</v>
      </c>
      <c r="C2146" s="5">
        <v>0</v>
      </c>
      <c r="D2146" s="6">
        <v>0</v>
      </c>
      <c r="E2146" s="5">
        <v>0</v>
      </c>
      <c r="F2146" s="6">
        <v>0</v>
      </c>
      <c r="G2146" s="5">
        <v>0</v>
      </c>
      <c r="H2146" s="6">
        <v>0</v>
      </c>
      <c r="I2146" s="5">
        <v>0</v>
      </c>
      <c r="J2146" s="6">
        <v>0</v>
      </c>
      <c r="K2146" s="5">
        <v>0</v>
      </c>
      <c r="L2146" s="6">
        <v>0</v>
      </c>
      <c r="M2146" s="5">
        <v>0</v>
      </c>
      <c r="N2146" s="6">
        <v>0</v>
      </c>
      <c r="O2146" s="5">
        <v>0</v>
      </c>
      <c r="P2146" s="6">
        <v>0</v>
      </c>
      <c r="Q2146" s="5">
        <v>0</v>
      </c>
      <c r="R2146" s="6">
        <v>0</v>
      </c>
      <c r="S2146" s="5">
        <v>0</v>
      </c>
      <c r="T2146" s="6">
        <v>0</v>
      </c>
      <c r="U2146" s="5">
        <v>0</v>
      </c>
      <c r="V2146" s="6">
        <v>0</v>
      </c>
      <c r="W2146" s="5">
        <v>0</v>
      </c>
      <c r="X2146" s="6">
        <v>0</v>
      </c>
      <c r="Y2146" s="5">
        <v>0</v>
      </c>
      <c r="Z2146" s="6">
        <v>0</v>
      </c>
      <c r="AA2146" s="5">
        <v>0</v>
      </c>
      <c r="AB2146" s="6">
        <v>0</v>
      </c>
      <c r="AC2146" s="5">
        <v>0</v>
      </c>
      <c r="AD2146" s="6">
        <v>0</v>
      </c>
      <c r="AE2146" s="5">
        <v>0</v>
      </c>
      <c r="AF2146" s="6">
        <v>0</v>
      </c>
    </row>
    <row r="2147" spans="2:32" x14ac:dyDescent="0.35">
      <c r="B2147" s="1" t="s">
        <v>658</v>
      </c>
      <c r="C2147" s="5">
        <v>0</v>
      </c>
      <c r="D2147" s="6">
        <v>0</v>
      </c>
      <c r="E2147" s="5">
        <v>0</v>
      </c>
      <c r="F2147" s="6">
        <v>0</v>
      </c>
      <c r="G2147" s="5">
        <v>0</v>
      </c>
      <c r="H2147" s="6">
        <v>0</v>
      </c>
      <c r="I2147" s="5">
        <v>0</v>
      </c>
      <c r="J2147" s="6">
        <v>0</v>
      </c>
      <c r="K2147" s="5">
        <v>0</v>
      </c>
      <c r="L2147" s="6">
        <v>0</v>
      </c>
      <c r="M2147" s="5">
        <v>0</v>
      </c>
      <c r="N2147" s="6">
        <v>0</v>
      </c>
      <c r="O2147" s="5">
        <v>0</v>
      </c>
      <c r="P2147" s="6">
        <v>0</v>
      </c>
      <c r="Q2147" s="5">
        <v>0</v>
      </c>
      <c r="R2147" s="6">
        <v>0</v>
      </c>
      <c r="S2147" s="5">
        <v>0</v>
      </c>
      <c r="T2147" s="6">
        <v>0</v>
      </c>
      <c r="U2147" s="5">
        <v>0</v>
      </c>
      <c r="V2147" s="6">
        <v>0</v>
      </c>
      <c r="W2147" s="5">
        <v>0</v>
      </c>
      <c r="X2147" s="6">
        <v>0</v>
      </c>
      <c r="Y2147" s="5">
        <v>0</v>
      </c>
      <c r="Z2147" s="6">
        <v>0</v>
      </c>
      <c r="AA2147" s="5">
        <v>0</v>
      </c>
      <c r="AB2147" s="6">
        <v>0</v>
      </c>
      <c r="AC2147" s="5">
        <v>0</v>
      </c>
      <c r="AD2147" s="6">
        <v>0</v>
      </c>
      <c r="AE2147" s="5">
        <v>0</v>
      </c>
      <c r="AF2147" s="6">
        <v>0</v>
      </c>
    </row>
    <row r="2148" spans="2:32" x14ac:dyDescent="0.35">
      <c r="B2148" s="1" t="s">
        <v>659</v>
      </c>
      <c r="C2148" s="5">
        <v>0</v>
      </c>
      <c r="D2148" s="6">
        <v>0</v>
      </c>
      <c r="E2148" s="5">
        <v>0</v>
      </c>
      <c r="F2148" s="6">
        <v>0</v>
      </c>
      <c r="G2148" s="5">
        <v>0</v>
      </c>
      <c r="H2148" s="6">
        <v>0</v>
      </c>
      <c r="I2148" s="5">
        <v>0</v>
      </c>
      <c r="J2148" s="6">
        <v>0</v>
      </c>
      <c r="K2148" s="5">
        <v>0</v>
      </c>
      <c r="L2148" s="6">
        <v>0</v>
      </c>
      <c r="M2148" s="5">
        <v>0</v>
      </c>
      <c r="N2148" s="6">
        <v>0</v>
      </c>
      <c r="O2148" s="5">
        <v>0</v>
      </c>
      <c r="P2148" s="6">
        <v>0</v>
      </c>
      <c r="Q2148" s="5">
        <v>0</v>
      </c>
      <c r="R2148" s="6">
        <v>0</v>
      </c>
      <c r="S2148" s="5">
        <v>0</v>
      </c>
      <c r="T2148" s="6">
        <v>0</v>
      </c>
      <c r="U2148" s="5">
        <v>0</v>
      </c>
      <c r="V2148" s="6">
        <v>0</v>
      </c>
      <c r="W2148" s="5">
        <v>0</v>
      </c>
      <c r="X2148" s="6">
        <v>0</v>
      </c>
      <c r="Y2148" s="5">
        <v>0</v>
      </c>
      <c r="Z2148" s="6">
        <v>0</v>
      </c>
      <c r="AA2148" s="5">
        <v>0</v>
      </c>
      <c r="AB2148" s="6">
        <v>0</v>
      </c>
      <c r="AC2148" s="5">
        <v>0</v>
      </c>
      <c r="AD2148" s="6">
        <v>0</v>
      </c>
      <c r="AE2148" s="5">
        <v>0</v>
      </c>
      <c r="AF2148" s="6">
        <v>0</v>
      </c>
    </row>
    <row r="2149" spans="2:32" x14ac:dyDescent="0.35">
      <c r="B2149" s="1" t="s">
        <v>660</v>
      </c>
      <c r="C2149" s="5">
        <v>0</v>
      </c>
      <c r="D2149" s="6">
        <v>0</v>
      </c>
      <c r="E2149" s="5">
        <v>0</v>
      </c>
      <c r="F2149" s="6">
        <v>0</v>
      </c>
      <c r="G2149" s="5">
        <v>0</v>
      </c>
      <c r="H2149" s="6">
        <v>0</v>
      </c>
      <c r="I2149" s="5">
        <v>0</v>
      </c>
      <c r="J2149" s="6">
        <v>0</v>
      </c>
      <c r="K2149" s="5">
        <v>0</v>
      </c>
      <c r="L2149" s="6">
        <v>0</v>
      </c>
      <c r="M2149" s="5">
        <v>0</v>
      </c>
      <c r="N2149" s="6">
        <v>0</v>
      </c>
      <c r="O2149" s="5">
        <v>0</v>
      </c>
      <c r="P2149" s="6">
        <v>0</v>
      </c>
      <c r="Q2149" s="5">
        <v>0</v>
      </c>
      <c r="R2149" s="6">
        <v>0</v>
      </c>
      <c r="S2149" s="5">
        <v>0</v>
      </c>
      <c r="T2149" s="6">
        <v>0</v>
      </c>
      <c r="U2149" s="5">
        <v>0</v>
      </c>
      <c r="V2149" s="6">
        <v>0</v>
      </c>
      <c r="W2149" s="5">
        <v>0</v>
      </c>
      <c r="X2149" s="6">
        <v>0</v>
      </c>
      <c r="Y2149" s="5">
        <v>0</v>
      </c>
      <c r="Z2149" s="6">
        <v>0</v>
      </c>
      <c r="AA2149" s="5">
        <v>0</v>
      </c>
      <c r="AB2149" s="6">
        <v>0</v>
      </c>
      <c r="AC2149" s="5">
        <v>0</v>
      </c>
      <c r="AD2149" s="6">
        <v>0</v>
      </c>
      <c r="AE2149" s="5">
        <v>0</v>
      </c>
      <c r="AF2149" s="6">
        <v>0</v>
      </c>
    </row>
    <row r="2150" spans="2:32" x14ac:dyDescent="0.35">
      <c r="B2150" s="1" t="s">
        <v>661</v>
      </c>
      <c r="C2150" s="5">
        <v>0</v>
      </c>
      <c r="D2150" s="6">
        <v>0</v>
      </c>
      <c r="E2150" s="5">
        <v>0</v>
      </c>
      <c r="F2150" s="6">
        <v>0</v>
      </c>
      <c r="G2150" s="5">
        <v>0</v>
      </c>
      <c r="H2150" s="6">
        <v>0</v>
      </c>
      <c r="I2150" s="5">
        <v>0</v>
      </c>
      <c r="J2150" s="6">
        <v>0</v>
      </c>
      <c r="K2150" s="5">
        <v>0</v>
      </c>
      <c r="L2150" s="6">
        <v>0</v>
      </c>
      <c r="M2150" s="5">
        <v>0</v>
      </c>
      <c r="N2150" s="6">
        <v>0</v>
      </c>
      <c r="O2150" s="5">
        <v>0</v>
      </c>
      <c r="P2150" s="6">
        <v>0</v>
      </c>
      <c r="Q2150" s="5">
        <v>0</v>
      </c>
      <c r="R2150" s="6">
        <v>0</v>
      </c>
      <c r="S2150" s="5">
        <v>0</v>
      </c>
      <c r="T2150" s="6">
        <v>0</v>
      </c>
      <c r="U2150" s="5">
        <v>0</v>
      </c>
      <c r="V2150" s="6">
        <v>0</v>
      </c>
      <c r="W2150" s="5">
        <v>0</v>
      </c>
      <c r="X2150" s="6">
        <v>0</v>
      </c>
      <c r="Y2150" s="5">
        <v>0</v>
      </c>
      <c r="Z2150" s="6">
        <v>0</v>
      </c>
      <c r="AA2150" s="5">
        <v>0</v>
      </c>
      <c r="AB2150" s="6">
        <v>0</v>
      </c>
      <c r="AC2150" s="5">
        <v>0</v>
      </c>
      <c r="AD2150" s="6">
        <v>0</v>
      </c>
      <c r="AE2150" s="5">
        <v>0</v>
      </c>
      <c r="AF2150" s="6">
        <v>0</v>
      </c>
    </row>
    <row r="2151" spans="2:32" x14ac:dyDescent="0.35">
      <c r="B2151" s="1" t="s">
        <v>662</v>
      </c>
      <c r="C2151" s="5">
        <v>1E-3</v>
      </c>
      <c r="D2151" s="6">
        <v>0.64800000000000002</v>
      </c>
      <c r="E2151" s="5">
        <v>0</v>
      </c>
      <c r="F2151" s="6">
        <v>0</v>
      </c>
      <c r="G2151" s="5">
        <v>0</v>
      </c>
      <c r="H2151" s="6">
        <v>0</v>
      </c>
      <c r="I2151" s="5">
        <v>0</v>
      </c>
      <c r="J2151" s="6">
        <v>0</v>
      </c>
      <c r="K2151" s="5">
        <v>0</v>
      </c>
      <c r="L2151" s="6">
        <v>0</v>
      </c>
      <c r="M2151" s="5">
        <v>2.3290000000000002E-2</v>
      </c>
      <c r="N2151" s="6">
        <v>0.64800000000000002</v>
      </c>
      <c r="O2151" s="5">
        <v>0</v>
      </c>
      <c r="P2151" s="6">
        <v>0</v>
      </c>
      <c r="Q2151" s="5">
        <v>0</v>
      </c>
      <c r="R2151" s="6">
        <v>0</v>
      </c>
      <c r="S2151" s="5">
        <v>0</v>
      </c>
      <c r="T2151" s="6">
        <v>0</v>
      </c>
      <c r="U2151" s="5">
        <v>0</v>
      </c>
      <c r="V2151" s="6">
        <v>0</v>
      </c>
      <c r="W2151" s="5">
        <v>0</v>
      </c>
      <c r="X2151" s="6">
        <v>0</v>
      </c>
      <c r="Y2151" s="5">
        <v>0</v>
      </c>
      <c r="Z2151" s="6">
        <v>0</v>
      </c>
      <c r="AA2151" s="5">
        <v>0</v>
      </c>
      <c r="AB2151" s="6">
        <v>0</v>
      </c>
      <c r="AC2151" s="5">
        <v>0</v>
      </c>
      <c r="AD2151" s="6">
        <v>0</v>
      </c>
      <c r="AE2151" s="5">
        <v>0</v>
      </c>
      <c r="AF2151" s="6">
        <v>0</v>
      </c>
    </row>
    <row r="2152" spans="2:32" x14ac:dyDescent="0.35">
      <c r="B2152" s="1" t="s">
        <v>663</v>
      </c>
      <c r="C2152" s="5">
        <v>0</v>
      </c>
      <c r="D2152" s="6">
        <v>0</v>
      </c>
      <c r="E2152" s="5">
        <v>0</v>
      </c>
      <c r="F2152" s="6">
        <v>0</v>
      </c>
      <c r="G2152" s="5">
        <v>0</v>
      </c>
      <c r="H2152" s="6">
        <v>0</v>
      </c>
      <c r="I2152" s="5">
        <v>0</v>
      </c>
      <c r="J2152" s="6">
        <v>0</v>
      </c>
      <c r="K2152" s="5">
        <v>0</v>
      </c>
      <c r="L2152" s="6">
        <v>0</v>
      </c>
      <c r="M2152" s="5">
        <v>0</v>
      </c>
      <c r="N2152" s="6">
        <v>0</v>
      </c>
      <c r="O2152" s="5">
        <v>0</v>
      </c>
      <c r="P2152" s="6">
        <v>0</v>
      </c>
      <c r="Q2152" s="5">
        <v>0</v>
      </c>
      <c r="R2152" s="6">
        <v>0</v>
      </c>
      <c r="S2152" s="5">
        <v>0</v>
      </c>
      <c r="T2152" s="6">
        <v>0</v>
      </c>
      <c r="U2152" s="5">
        <v>0</v>
      </c>
      <c r="V2152" s="6">
        <v>0</v>
      </c>
      <c r="W2152" s="5">
        <v>0</v>
      </c>
      <c r="X2152" s="6">
        <v>0</v>
      </c>
      <c r="Y2152" s="5">
        <v>0</v>
      </c>
      <c r="Z2152" s="6">
        <v>0</v>
      </c>
      <c r="AA2152" s="5">
        <v>0</v>
      </c>
      <c r="AB2152" s="6">
        <v>0</v>
      </c>
      <c r="AC2152" s="5">
        <v>0</v>
      </c>
      <c r="AD2152" s="6">
        <v>0</v>
      </c>
      <c r="AE2152" s="5">
        <v>0</v>
      </c>
      <c r="AF2152" s="6">
        <v>0</v>
      </c>
    </row>
    <row r="2153" spans="2:32" x14ac:dyDescent="0.35">
      <c r="B2153" s="1" t="s">
        <v>664</v>
      </c>
      <c r="C2153" s="5">
        <v>0</v>
      </c>
      <c r="D2153" s="6">
        <v>0</v>
      </c>
      <c r="E2153" s="5">
        <v>0</v>
      </c>
      <c r="F2153" s="6">
        <v>0</v>
      </c>
      <c r="G2153" s="5">
        <v>0</v>
      </c>
      <c r="H2153" s="6">
        <v>0</v>
      </c>
      <c r="I2153" s="5">
        <v>0</v>
      </c>
      <c r="J2153" s="6">
        <v>0</v>
      </c>
      <c r="K2153" s="5">
        <v>0</v>
      </c>
      <c r="L2153" s="6">
        <v>0</v>
      </c>
      <c r="M2153" s="5">
        <v>0</v>
      </c>
      <c r="N2153" s="6">
        <v>0</v>
      </c>
      <c r="O2153" s="5">
        <v>0</v>
      </c>
      <c r="P2153" s="6">
        <v>0</v>
      </c>
      <c r="Q2153" s="5">
        <v>0</v>
      </c>
      <c r="R2153" s="6">
        <v>0</v>
      </c>
      <c r="S2153" s="5">
        <v>0</v>
      </c>
      <c r="T2153" s="6">
        <v>0</v>
      </c>
      <c r="U2153" s="5">
        <v>0</v>
      </c>
      <c r="V2153" s="6">
        <v>0</v>
      </c>
      <c r="W2153" s="5">
        <v>0</v>
      </c>
      <c r="X2153" s="6">
        <v>0</v>
      </c>
      <c r="Y2153" s="5">
        <v>0</v>
      </c>
      <c r="Z2153" s="6">
        <v>0</v>
      </c>
      <c r="AA2153" s="5">
        <v>0</v>
      </c>
      <c r="AB2153" s="6">
        <v>0</v>
      </c>
      <c r="AC2153" s="5">
        <v>0</v>
      </c>
      <c r="AD2153" s="6">
        <v>0</v>
      </c>
      <c r="AE2153" s="5">
        <v>0</v>
      </c>
      <c r="AF2153" s="6">
        <v>0</v>
      </c>
    </row>
    <row r="2154" spans="2:32" x14ac:dyDescent="0.35">
      <c r="B2154" s="1" t="s">
        <v>665</v>
      </c>
      <c r="C2154" s="5">
        <v>0</v>
      </c>
      <c r="D2154" s="6">
        <v>0</v>
      </c>
      <c r="E2154" s="5">
        <v>0</v>
      </c>
      <c r="F2154" s="6">
        <v>0</v>
      </c>
      <c r="G2154" s="5">
        <v>0</v>
      </c>
      <c r="H2154" s="6">
        <v>0</v>
      </c>
      <c r="I2154" s="5">
        <v>0</v>
      </c>
      <c r="J2154" s="6">
        <v>0</v>
      </c>
      <c r="K2154" s="5">
        <v>0</v>
      </c>
      <c r="L2154" s="6">
        <v>0</v>
      </c>
      <c r="M2154" s="5">
        <v>0</v>
      </c>
      <c r="N2154" s="6">
        <v>0</v>
      </c>
      <c r="O2154" s="5">
        <v>0</v>
      </c>
      <c r="P2154" s="6">
        <v>0</v>
      </c>
      <c r="Q2154" s="5">
        <v>0</v>
      </c>
      <c r="R2154" s="6">
        <v>0</v>
      </c>
      <c r="S2154" s="5">
        <v>0</v>
      </c>
      <c r="T2154" s="6">
        <v>0</v>
      </c>
      <c r="U2154" s="5">
        <v>0</v>
      </c>
      <c r="V2154" s="6">
        <v>0</v>
      </c>
      <c r="W2154" s="5">
        <v>0</v>
      </c>
      <c r="X2154" s="6">
        <v>0</v>
      </c>
      <c r="Y2154" s="5">
        <v>0</v>
      </c>
      <c r="Z2154" s="6">
        <v>0</v>
      </c>
      <c r="AA2154" s="5">
        <v>0</v>
      </c>
      <c r="AB2154" s="6">
        <v>0</v>
      </c>
      <c r="AC2154" s="5">
        <v>0</v>
      </c>
      <c r="AD2154" s="6">
        <v>0</v>
      </c>
      <c r="AE2154" s="5">
        <v>0</v>
      </c>
      <c r="AF2154" s="6">
        <v>0</v>
      </c>
    </row>
    <row r="2155" spans="2:32" x14ac:dyDescent="0.35">
      <c r="B2155" s="1" t="s">
        <v>666</v>
      </c>
      <c r="C2155" s="5">
        <v>0</v>
      </c>
      <c r="D2155" s="6">
        <v>0</v>
      </c>
      <c r="E2155" s="5">
        <v>0</v>
      </c>
      <c r="F2155" s="6">
        <v>0</v>
      </c>
      <c r="G2155" s="5">
        <v>0</v>
      </c>
      <c r="H2155" s="6">
        <v>0</v>
      </c>
      <c r="I2155" s="5">
        <v>0</v>
      </c>
      <c r="J2155" s="6">
        <v>0</v>
      </c>
      <c r="K2155" s="5">
        <v>0</v>
      </c>
      <c r="L2155" s="6">
        <v>0</v>
      </c>
      <c r="M2155" s="5">
        <v>0</v>
      </c>
      <c r="N2155" s="6">
        <v>0</v>
      </c>
      <c r="O2155" s="5">
        <v>0</v>
      </c>
      <c r="P2155" s="6">
        <v>0</v>
      </c>
      <c r="Q2155" s="5">
        <v>0</v>
      </c>
      <c r="R2155" s="6">
        <v>0</v>
      </c>
      <c r="S2155" s="5">
        <v>0</v>
      </c>
      <c r="T2155" s="6">
        <v>0</v>
      </c>
      <c r="U2155" s="5">
        <v>0</v>
      </c>
      <c r="V2155" s="6">
        <v>0</v>
      </c>
      <c r="W2155" s="5">
        <v>0</v>
      </c>
      <c r="X2155" s="6">
        <v>0</v>
      </c>
      <c r="Y2155" s="5">
        <v>0</v>
      </c>
      <c r="Z2155" s="6">
        <v>0</v>
      </c>
      <c r="AA2155" s="5">
        <v>0</v>
      </c>
      <c r="AB2155" s="6">
        <v>0</v>
      </c>
      <c r="AC2155" s="5">
        <v>0</v>
      </c>
      <c r="AD2155" s="6">
        <v>0</v>
      </c>
      <c r="AE2155" s="5">
        <v>0</v>
      </c>
      <c r="AF2155" s="6">
        <v>0</v>
      </c>
    </row>
    <row r="2156" spans="2:32" x14ac:dyDescent="0.35">
      <c r="B2156" s="1" t="s">
        <v>667</v>
      </c>
      <c r="C2156" s="5">
        <v>0</v>
      </c>
      <c r="D2156" s="6">
        <v>0</v>
      </c>
      <c r="E2156" s="5">
        <v>0</v>
      </c>
      <c r="F2156" s="6">
        <v>0</v>
      </c>
      <c r="G2156" s="5">
        <v>0</v>
      </c>
      <c r="H2156" s="6">
        <v>0</v>
      </c>
      <c r="I2156" s="5">
        <v>0</v>
      </c>
      <c r="J2156" s="6">
        <v>0</v>
      </c>
      <c r="K2156" s="5">
        <v>0</v>
      </c>
      <c r="L2156" s="6">
        <v>0</v>
      </c>
      <c r="M2156" s="5">
        <v>0</v>
      </c>
      <c r="N2156" s="6">
        <v>0</v>
      </c>
      <c r="O2156" s="5">
        <v>0</v>
      </c>
      <c r="P2156" s="6">
        <v>0</v>
      </c>
      <c r="Q2156" s="5">
        <v>0</v>
      </c>
      <c r="R2156" s="6">
        <v>0</v>
      </c>
      <c r="S2156" s="5">
        <v>0</v>
      </c>
      <c r="T2156" s="6">
        <v>0</v>
      </c>
      <c r="U2156" s="5">
        <v>0</v>
      </c>
      <c r="V2156" s="6">
        <v>0</v>
      </c>
      <c r="W2156" s="5">
        <v>0</v>
      </c>
      <c r="X2156" s="6">
        <v>0</v>
      </c>
      <c r="Y2156" s="5">
        <v>0</v>
      </c>
      <c r="Z2156" s="6">
        <v>0</v>
      </c>
      <c r="AA2156" s="5">
        <v>0</v>
      </c>
      <c r="AB2156" s="6">
        <v>0</v>
      </c>
      <c r="AC2156" s="5">
        <v>0</v>
      </c>
      <c r="AD2156" s="6">
        <v>0</v>
      </c>
      <c r="AE2156" s="5">
        <v>0</v>
      </c>
      <c r="AF2156" s="6">
        <v>0</v>
      </c>
    </row>
    <row r="2157" spans="2:32" x14ac:dyDescent="0.35">
      <c r="B2157" s="1" t="s">
        <v>668</v>
      </c>
      <c r="C2157" s="5">
        <v>0</v>
      </c>
      <c r="D2157" s="6">
        <v>0</v>
      </c>
      <c r="E2157" s="5">
        <v>0</v>
      </c>
      <c r="F2157" s="6">
        <v>0</v>
      </c>
      <c r="G2157" s="5">
        <v>0</v>
      </c>
      <c r="H2157" s="6">
        <v>0</v>
      </c>
      <c r="I2157" s="5">
        <v>0</v>
      </c>
      <c r="J2157" s="6">
        <v>0</v>
      </c>
      <c r="K2157" s="5">
        <v>0</v>
      </c>
      <c r="L2157" s="6">
        <v>0</v>
      </c>
      <c r="M2157" s="5">
        <v>0</v>
      </c>
      <c r="N2157" s="6">
        <v>0</v>
      </c>
      <c r="O2157" s="5">
        <v>0</v>
      </c>
      <c r="P2157" s="6">
        <v>0</v>
      </c>
      <c r="Q2157" s="5">
        <v>0</v>
      </c>
      <c r="R2157" s="6">
        <v>0</v>
      </c>
      <c r="S2157" s="5">
        <v>0</v>
      </c>
      <c r="T2157" s="6">
        <v>0</v>
      </c>
      <c r="U2157" s="5">
        <v>0</v>
      </c>
      <c r="V2157" s="6">
        <v>0</v>
      </c>
      <c r="W2157" s="5">
        <v>0</v>
      </c>
      <c r="X2157" s="6">
        <v>0</v>
      </c>
      <c r="Y2157" s="5">
        <v>0</v>
      </c>
      <c r="Z2157" s="6">
        <v>0</v>
      </c>
      <c r="AA2157" s="5">
        <v>0</v>
      </c>
      <c r="AB2157" s="6">
        <v>0</v>
      </c>
      <c r="AC2157" s="5">
        <v>0</v>
      </c>
      <c r="AD2157" s="6">
        <v>0</v>
      </c>
      <c r="AE2157" s="5">
        <v>0</v>
      </c>
      <c r="AF2157" s="6">
        <v>0</v>
      </c>
    </row>
    <row r="2158" spans="2:32" x14ac:dyDescent="0.35">
      <c r="B2158" s="1" t="s">
        <v>669</v>
      </c>
      <c r="C2158" s="5">
        <v>2.232E-2</v>
      </c>
      <c r="D2158" s="6">
        <v>14.44</v>
      </c>
      <c r="E2158" s="5">
        <v>0</v>
      </c>
      <c r="F2158" s="6">
        <v>0</v>
      </c>
      <c r="G2158" s="5">
        <v>0</v>
      </c>
      <c r="H2158" s="6">
        <v>0</v>
      </c>
      <c r="I2158" s="5">
        <v>0</v>
      </c>
      <c r="J2158" s="6">
        <v>0</v>
      </c>
      <c r="K2158" s="5">
        <v>0</v>
      </c>
      <c r="L2158" s="6">
        <v>0</v>
      </c>
      <c r="M2158" s="5">
        <v>0</v>
      </c>
      <c r="N2158" s="6">
        <v>0</v>
      </c>
      <c r="O2158" s="5">
        <v>1.0059999999999999E-2</v>
      </c>
      <c r="P2158" s="6">
        <v>0.219</v>
      </c>
      <c r="Q2158" s="5">
        <v>0</v>
      </c>
      <c r="R2158" s="6">
        <v>0</v>
      </c>
      <c r="S2158" s="5">
        <v>0</v>
      </c>
      <c r="T2158" s="6">
        <v>0</v>
      </c>
      <c r="U2158" s="5">
        <v>0</v>
      </c>
      <c r="V2158" s="6">
        <v>0</v>
      </c>
      <c r="W2158" s="5">
        <v>0</v>
      </c>
      <c r="X2158" s="6">
        <v>0</v>
      </c>
      <c r="Y2158" s="5">
        <v>0</v>
      </c>
      <c r="Z2158" s="6">
        <v>0</v>
      </c>
      <c r="AA2158" s="5">
        <v>0.15653</v>
      </c>
      <c r="AB2158" s="6">
        <v>13.371</v>
      </c>
      <c r="AC2158" s="5">
        <v>8.0499999999999999E-3</v>
      </c>
      <c r="AD2158" s="6">
        <v>0.85099999999999998</v>
      </c>
      <c r="AE2158" s="5">
        <v>0</v>
      </c>
      <c r="AF2158" s="6">
        <v>0</v>
      </c>
    </row>
    <row r="2159" spans="2:32" x14ac:dyDescent="0.35">
      <c r="B2159" s="1" t="s">
        <v>670</v>
      </c>
      <c r="C2159" s="5">
        <v>0</v>
      </c>
      <c r="D2159" s="6">
        <v>0</v>
      </c>
      <c r="E2159" s="5">
        <v>0</v>
      </c>
      <c r="F2159" s="6">
        <v>0</v>
      </c>
      <c r="G2159" s="5">
        <v>0</v>
      </c>
      <c r="H2159" s="6">
        <v>0</v>
      </c>
      <c r="I2159" s="5">
        <v>0</v>
      </c>
      <c r="J2159" s="6">
        <v>0</v>
      </c>
      <c r="K2159" s="5">
        <v>0</v>
      </c>
      <c r="L2159" s="6">
        <v>0</v>
      </c>
      <c r="M2159" s="5">
        <v>0</v>
      </c>
      <c r="N2159" s="6">
        <v>0</v>
      </c>
      <c r="O2159" s="5">
        <v>0</v>
      </c>
      <c r="P2159" s="6">
        <v>0</v>
      </c>
      <c r="Q2159" s="5">
        <v>0</v>
      </c>
      <c r="R2159" s="6">
        <v>0</v>
      </c>
      <c r="S2159" s="5">
        <v>0</v>
      </c>
      <c r="T2159" s="6">
        <v>0</v>
      </c>
      <c r="U2159" s="5">
        <v>0</v>
      </c>
      <c r="V2159" s="6">
        <v>0</v>
      </c>
      <c r="W2159" s="5">
        <v>0</v>
      </c>
      <c r="X2159" s="6">
        <v>0</v>
      </c>
      <c r="Y2159" s="5">
        <v>0</v>
      </c>
      <c r="Z2159" s="6">
        <v>0</v>
      </c>
      <c r="AA2159" s="5">
        <v>0</v>
      </c>
      <c r="AB2159" s="6">
        <v>0</v>
      </c>
      <c r="AC2159" s="5">
        <v>0</v>
      </c>
      <c r="AD2159" s="6">
        <v>0</v>
      </c>
      <c r="AE2159" s="5">
        <v>0</v>
      </c>
      <c r="AF2159" s="6">
        <v>0</v>
      </c>
    </row>
    <row r="2160" spans="2:32" x14ac:dyDescent="0.35">
      <c r="B2160" s="1" t="s">
        <v>671</v>
      </c>
      <c r="C2160" s="5">
        <v>0</v>
      </c>
      <c r="D2160" s="6">
        <v>0</v>
      </c>
      <c r="E2160" s="5">
        <v>0</v>
      </c>
      <c r="F2160" s="6">
        <v>0</v>
      </c>
      <c r="G2160" s="5">
        <v>0</v>
      </c>
      <c r="H2160" s="6">
        <v>0</v>
      </c>
      <c r="I2160" s="5">
        <v>0</v>
      </c>
      <c r="J2160" s="6">
        <v>0</v>
      </c>
      <c r="K2160" s="5">
        <v>0</v>
      </c>
      <c r="L2160" s="6">
        <v>0</v>
      </c>
      <c r="M2160" s="5">
        <v>0</v>
      </c>
      <c r="N2160" s="6">
        <v>0</v>
      </c>
      <c r="O2160" s="5">
        <v>0</v>
      </c>
      <c r="P2160" s="6">
        <v>0</v>
      </c>
      <c r="Q2160" s="5">
        <v>0</v>
      </c>
      <c r="R2160" s="6">
        <v>0</v>
      </c>
      <c r="S2160" s="5">
        <v>0</v>
      </c>
      <c r="T2160" s="6">
        <v>0</v>
      </c>
      <c r="U2160" s="5">
        <v>0</v>
      </c>
      <c r="V2160" s="6">
        <v>0</v>
      </c>
      <c r="W2160" s="5">
        <v>0</v>
      </c>
      <c r="X2160" s="6">
        <v>0</v>
      </c>
      <c r="Y2160" s="5">
        <v>0</v>
      </c>
      <c r="Z2160" s="6">
        <v>0</v>
      </c>
      <c r="AA2160" s="5">
        <v>0</v>
      </c>
      <c r="AB2160" s="6">
        <v>0</v>
      </c>
      <c r="AC2160" s="5">
        <v>0</v>
      </c>
      <c r="AD2160" s="6">
        <v>0</v>
      </c>
      <c r="AE2160" s="5">
        <v>0</v>
      </c>
      <c r="AF2160" s="6">
        <v>0</v>
      </c>
    </row>
    <row r="2161" spans="2:32" x14ac:dyDescent="0.35">
      <c r="B2161" s="1" t="s">
        <v>178</v>
      </c>
      <c r="C2161" s="5">
        <v>9.7999999999999997E-4</v>
      </c>
      <c r="D2161" s="6">
        <v>0.63700000000000001</v>
      </c>
      <c r="E2161" s="5">
        <v>1.9609999999999999E-2</v>
      </c>
      <c r="F2161" s="6">
        <v>0.63700000000000001</v>
      </c>
      <c r="G2161" s="5">
        <v>0</v>
      </c>
      <c r="H2161" s="6">
        <v>0</v>
      </c>
      <c r="I2161" s="5">
        <v>0</v>
      </c>
      <c r="J2161" s="6">
        <v>0</v>
      </c>
      <c r="K2161" s="5">
        <v>0</v>
      </c>
      <c r="L2161" s="6">
        <v>0</v>
      </c>
      <c r="M2161" s="5">
        <v>0</v>
      </c>
      <c r="N2161" s="6">
        <v>0</v>
      </c>
      <c r="O2161" s="5">
        <v>0</v>
      </c>
      <c r="P2161" s="6">
        <v>0</v>
      </c>
      <c r="Q2161" s="5">
        <v>0</v>
      </c>
      <c r="R2161" s="6">
        <v>0</v>
      </c>
      <c r="S2161" s="5">
        <v>0</v>
      </c>
      <c r="T2161" s="6">
        <v>0</v>
      </c>
      <c r="U2161" s="5">
        <v>0</v>
      </c>
      <c r="V2161" s="6">
        <v>0</v>
      </c>
      <c r="W2161" s="5">
        <v>0</v>
      </c>
      <c r="X2161" s="6">
        <v>0</v>
      </c>
      <c r="Y2161" s="5">
        <v>0</v>
      </c>
      <c r="Z2161" s="6">
        <v>0</v>
      </c>
      <c r="AA2161" s="5">
        <v>0</v>
      </c>
      <c r="AB2161" s="6">
        <v>0</v>
      </c>
      <c r="AC2161" s="5">
        <v>0</v>
      </c>
      <c r="AD2161" s="6">
        <v>0</v>
      </c>
      <c r="AE2161" s="5">
        <v>0</v>
      </c>
      <c r="AF2161" s="6">
        <v>0</v>
      </c>
    </row>
    <row r="2162" spans="2:32" x14ac:dyDescent="0.35">
      <c r="B2162" s="1" t="s">
        <v>672</v>
      </c>
      <c r="C2162" s="5">
        <v>0</v>
      </c>
      <c r="D2162" s="6">
        <v>0</v>
      </c>
      <c r="E2162" s="5">
        <v>0</v>
      </c>
      <c r="F2162" s="6">
        <v>0</v>
      </c>
      <c r="G2162" s="5">
        <v>0</v>
      </c>
      <c r="H2162" s="6">
        <v>0</v>
      </c>
      <c r="I2162" s="5">
        <v>0</v>
      </c>
      <c r="J2162" s="6">
        <v>0</v>
      </c>
      <c r="K2162" s="5">
        <v>0</v>
      </c>
      <c r="L2162" s="6">
        <v>0</v>
      </c>
      <c r="M2162" s="5">
        <v>0</v>
      </c>
      <c r="N2162" s="6">
        <v>0</v>
      </c>
      <c r="O2162" s="5">
        <v>0</v>
      </c>
      <c r="P2162" s="6">
        <v>0</v>
      </c>
      <c r="Q2162" s="5">
        <v>0</v>
      </c>
      <c r="R2162" s="6">
        <v>0</v>
      </c>
      <c r="S2162" s="5">
        <v>0</v>
      </c>
      <c r="T2162" s="6">
        <v>0</v>
      </c>
      <c r="U2162" s="5">
        <v>0</v>
      </c>
      <c r="V2162" s="6">
        <v>0</v>
      </c>
      <c r="W2162" s="5">
        <v>0</v>
      </c>
      <c r="X2162" s="6">
        <v>0</v>
      </c>
      <c r="Y2162" s="5">
        <v>0</v>
      </c>
      <c r="Z2162" s="6">
        <v>0</v>
      </c>
      <c r="AA2162" s="5">
        <v>0</v>
      </c>
      <c r="AB2162" s="6">
        <v>0</v>
      </c>
      <c r="AC2162" s="5">
        <v>0</v>
      </c>
      <c r="AD2162" s="6">
        <v>0</v>
      </c>
      <c r="AE2162" s="5">
        <v>0</v>
      </c>
      <c r="AF2162" s="6">
        <v>0</v>
      </c>
    </row>
    <row r="2163" spans="2:32" x14ac:dyDescent="0.35">
      <c r="B2163" s="1" t="s">
        <v>185</v>
      </c>
      <c r="C2163" s="5">
        <v>2.9099999999999998E-3</v>
      </c>
      <c r="D2163" s="6">
        <v>1.885</v>
      </c>
      <c r="E2163" s="5">
        <v>0</v>
      </c>
      <c r="F2163" s="6">
        <v>0</v>
      </c>
      <c r="G2163" s="5">
        <v>0</v>
      </c>
      <c r="H2163" s="6">
        <v>0</v>
      </c>
      <c r="I2163" s="5">
        <v>0</v>
      </c>
      <c r="J2163" s="6">
        <v>0</v>
      </c>
      <c r="K2163" s="5">
        <v>0</v>
      </c>
      <c r="L2163" s="6">
        <v>0</v>
      </c>
      <c r="M2163" s="5">
        <v>0</v>
      </c>
      <c r="N2163" s="6">
        <v>0</v>
      </c>
      <c r="O2163" s="5">
        <v>0</v>
      </c>
      <c r="P2163" s="6">
        <v>0</v>
      </c>
      <c r="Q2163" s="5">
        <v>0</v>
      </c>
      <c r="R2163" s="6">
        <v>0</v>
      </c>
      <c r="S2163" s="5">
        <v>0</v>
      </c>
      <c r="T2163" s="6">
        <v>0</v>
      </c>
      <c r="U2163" s="5">
        <v>0</v>
      </c>
      <c r="V2163" s="6">
        <v>0</v>
      </c>
      <c r="W2163" s="5">
        <v>0</v>
      </c>
      <c r="X2163" s="6">
        <v>0</v>
      </c>
      <c r="Y2163" s="5">
        <v>0</v>
      </c>
      <c r="Z2163" s="6">
        <v>0</v>
      </c>
      <c r="AA2163" s="5">
        <v>2.2069999999999999E-2</v>
      </c>
      <c r="AB2163" s="6">
        <v>1.885</v>
      </c>
      <c r="AC2163" s="5">
        <v>0</v>
      </c>
      <c r="AD2163" s="6">
        <v>0</v>
      </c>
      <c r="AE2163" s="5">
        <v>0</v>
      </c>
      <c r="AF2163" s="6">
        <v>0</v>
      </c>
    </row>
    <row r="2164" spans="2:32" x14ac:dyDescent="0.35">
      <c r="B2164" s="1" t="s">
        <v>673</v>
      </c>
      <c r="C2164" s="5">
        <v>0</v>
      </c>
      <c r="D2164" s="6">
        <v>0</v>
      </c>
      <c r="E2164" s="5">
        <v>0</v>
      </c>
      <c r="F2164" s="6">
        <v>0</v>
      </c>
      <c r="G2164" s="5">
        <v>0</v>
      </c>
      <c r="H2164" s="6">
        <v>0</v>
      </c>
      <c r="I2164" s="5">
        <v>0</v>
      </c>
      <c r="J2164" s="6">
        <v>0</v>
      </c>
      <c r="K2164" s="5">
        <v>0</v>
      </c>
      <c r="L2164" s="6">
        <v>0</v>
      </c>
      <c r="M2164" s="5">
        <v>0</v>
      </c>
      <c r="N2164" s="6">
        <v>0</v>
      </c>
      <c r="O2164" s="5">
        <v>0</v>
      </c>
      <c r="P2164" s="6">
        <v>0</v>
      </c>
      <c r="Q2164" s="5">
        <v>0</v>
      </c>
      <c r="R2164" s="6">
        <v>0</v>
      </c>
      <c r="S2164" s="5">
        <v>0</v>
      </c>
      <c r="T2164" s="6">
        <v>0</v>
      </c>
      <c r="U2164" s="5">
        <v>0</v>
      </c>
      <c r="V2164" s="6">
        <v>0</v>
      </c>
      <c r="W2164" s="5">
        <v>0</v>
      </c>
      <c r="X2164" s="6">
        <v>0</v>
      </c>
      <c r="Y2164" s="5">
        <v>0</v>
      </c>
      <c r="Z2164" s="6">
        <v>0</v>
      </c>
      <c r="AA2164" s="5">
        <v>0</v>
      </c>
      <c r="AB2164" s="6">
        <v>0</v>
      </c>
      <c r="AC2164" s="5">
        <v>0</v>
      </c>
      <c r="AD2164" s="6">
        <v>0</v>
      </c>
      <c r="AE2164" s="5">
        <v>0</v>
      </c>
      <c r="AF2164" s="6">
        <v>0</v>
      </c>
    </row>
    <row r="2165" spans="2:32" x14ac:dyDescent="0.35">
      <c r="B2165" s="1" t="s">
        <v>674</v>
      </c>
      <c r="C2165" s="5">
        <v>0</v>
      </c>
      <c r="D2165" s="6">
        <v>0</v>
      </c>
      <c r="E2165" s="5">
        <v>0</v>
      </c>
      <c r="F2165" s="6">
        <v>0</v>
      </c>
      <c r="G2165" s="5">
        <v>0</v>
      </c>
      <c r="H2165" s="6">
        <v>0</v>
      </c>
      <c r="I2165" s="5">
        <v>0</v>
      </c>
      <c r="J2165" s="6">
        <v>0</v>
      </c>
      <c r="K2165" s="5">
        <v>0</v>
      </c>
      <c r="L2165" s="6">
        <v>0</v>
      </c>
      <c r="M2165" s="5">
        <v>0</v>
      </c>
      <c r="N2165" s="6">
        <v>0</v>
      </c>
      <c r="O2165" s="5">
        <v>0</v>
      </c>
      <c r="P2165" s="6">
        <v>0</v>
      </c>
      <c r="Q2165" s="5">
        <v>0</v>
      </c>
      <c r="R2165" s="6">
        <v>0</v>
      </c>
      <c r="S2165" s="5">
        <v>0</v>
      </c>
      <c r="T2165" s="6">
        <v>0</v>
      </c>
      <c r="U2165" s="5">
        <v>0</v>
      </c>
      <c r="V2165" s="6">
        <v>0</v>
      </c>
      <c r="W2165" s="5">
        <v>0</v>
      </c>
      <c r="X2165" s="6">
        <v>0</v>
      </c>
      <c r="Y2165" s="5">
        <v>0</v>
      </c>
      <c r="Z2165" s="6">
        <v>0</v>
      </c>
      <c r="AA2165" s="5">
        <v>0</v>
      </c>
      <c r="AB2165" s="6">
        <v>0</v>
      </c>
      <c r="AC2165" s="5">
        <v>0</v>
      </c>
      <c r="AD2165" s="6">
        <v>0</v>
      </c>
      <c r="AE2165" s="5">
        <v>0</v>
      </c>
      <c r="AF2165" s="6">
        <v>0</v>
      </c>
    </row>
    <row r="2166" spans="2:32" x14ac:dyDescent="0.35">
      <c r="B2166" s="1" t="s">
        <v>675</v>
      </c>
      <c r="C2166" s="5">
        <v>0</v>
      </c>
      <c r="D2166" s="6">
        <v>0</v>
      </c>
      <c r="E2166" s="5">
        <v>0</v>
      </c>
      <c r="F2166" s="6">
        <v>0</v>
      </c>
      <c r="G2166" s="5">
        <v>0</v>
      </c>
      <c r="H2166" s="6">
        <v>0</v>
      </c>
      <c r="I2166" s="5">
        <v>0</v>
      </c>
      <c r="J2166" s="6">
        <v>0</v>
      </c>
      <c r="K2166" s="5">
        <v>0</v>
      </c>
      <c r="L2166" s="6">
        <v>0</v>
      </c>
      <c r="M2166" s="5">
        <v>0</v>
      </c>
      <c r="N2166" s="6">
        <v>0</v>
      </c>
      <c r="O2166" s="5">
        <v>0</v>
      </c>
      <c r="P2166" s="6">
        <v>0</v>
      </c>
      <c r="Q2166" s="5">
        <v>0</v>
      </c>
      <c r="R2166" s="6">
        <v>0</v>
      </c>
      <c r="S2166" s="5">
        <v>0</v>
      </c>
      <c r="T2166" s="6">
        <v>0</v>
      </c>
      <c r="U2166" s="5">
        <v>0</v>
      </c>
      <c r="V2166" s="6">
        <v>0</v>
      </c>
      <c r="W2166" s="5">
        <v>0</v>
      </c>
      <c r="X2166" s="6">
        <v>0</v>
      </c>
      <c r="Y2166" s="5">
        <v>0</v>
      </c>
      <c r="Z2166" s="6">
        <v>0</v>
      </c>
      <c r="AA2166" s="5">
        <v>0</v>
      </c>
      <c r="AB2166" s="6">
        <v>0</v>
      </c>
      <c r="AC2166" s="5">
        <v>0</v>
      </c>
      <c r="AD2166" s="6">
        <v>0</v>
      </c>
      <c r="AE2166" s="5">
        <v>0</v>
      </c>
      <c r="AF2166" s="6">
        <v>0</v>
      </c>
    </row>
    <row r="2167" spans="2:32" x14ac:dyDescent="0.35">
      <c r="B2167" s="1" t="s">
        <v>186</v>
      </c>
      <c r="C2167" s="5">
        <v>0</v>
      </c>
      <c r="D2167" s="6">
        <v>0</v>
      </c>
      <c r="E2167" s="5">
        <v>0</v>
      </c>
      <c r="F2167" s="6">
        <v>0</v>
      </c>
      <c r="G2167" s="5">
        <v>0</v>
      </c>
      <c r="H2167" s="6">
        <v>0</v>
      </c>
      <c r="I2167" s="5">
        <v>0</v>
      </c>
      <c r="J2167" s="6">
        <v>0</v>
      </c>
      <c r="K2167" s="5">
        <v>0</v>
      </c>
      <c r="L2167" s="6">
        <v>0</v>
      </c>
      <c r="M2167" s="5">
        <v>0</v>
      </c>
      <c r="N2167" s="6">
        <v>0</v>
      </c>
      <c r="O2167" s="5">
        <v>0</v>
      </c>
      <c r="P2167" s="6">
        <v>0</v>
      </c>
      <c r="Q2167" s="5">
        <v>0</v>
      </c>
      <c r="R2167" s="6">
        <v>0</v>
      </c>
      <c r="S2167" s="5">
        <v>0</v>
      </c>
      <c r="T2167" s="6">
        <v>0</v>
      </c>
      <c r="U2167" s="5">
        <v>0</v>
      </c>
      <c r="V2167" s="6">
        <v>0</v>
      </c>
      <c r="W2167" s="5">
        <v>0</v>
      </c>
      <c r="X2167" s="6">
        <v>0</v>
      </c>
      <c r="Y2167" s="5">
        <v>0</v>
      </c>
      <c r="Z2167" s="6">
        <v>0</v>
      </c>
      <c r="AA2167" s="5">
        <v>0</v>
      </c>
      <c r="AB2167" s="6">
        <v>0</v>
      </c>
      <c r="AC2167" s="5">
        <v>0</v>
      </c>
      <c r="AD2167" s="6">
        <v>0</v>
      </c>
      <c r="AE2167" s="5">
        <v>0</v>
      </c>
      <c r="AF2167" s="6">
        <v>0</v>
      </c>
    </row>
    <row r="2168" spans="2:32" x14ac:dyDescent="0.35">
      <c r="B2168" s="1" t="s">
        <v>676</v>
      </c>
      <c r="C2168" s="5">
        <v>0</v>
      </c>
      <c r="D2168" s="6">
        <v>0</v>
      </c>
      <c r="E2168" s="5">
        <v>0</v>
      </c>
      <c r="F2168" s="6">
        <v>0</v>
      </c>
      <c r="G2168" s="5">
        <v>0</v>
      </c>
      <c r="H2168" s="6">
        <v>0</v>
      </c>
      <c r="I2168" s="5">
        <v>0</v>
      </c>
      <c r="J2168" s="6">
        <v>0</v>
      </c>
      <c r="K2168" s="5">
        <v>0</v>
      </c>
      <c r="L2168" s="6">
        <v>0</v>
      </c>
      <c r="M2168" s="5">
        <v>0</v>
      </c>
      <c r="N2168" s="6">
        <v>0</v>
      </c>
      <c r="O2168" s="5">
        <v>0</v>
      </c>
      <c r="P2168" s="6">
        <v>0</v>
      </c>
      <c r="Q2168" s="5">
        <v>0</v>
      </c>
      <c r="R2168" s="6">
        <v>0</v>
      </c>
      <c r="S2168" s="5">
        <v>0</v>
      </c>
      <c r="T2168" s="6">
        <v>0</v>
      </c>
      <c r="U2168" s="5">
        <v>0</v>
      </c>
      <c r="V2168" s="6">
        <v>0</v>
      </c>
      <c r="W2168" s="5">
        <v>0</v>
      </c>
      <c r="X2168" s="6">
        <v>0</v>
      </c>
      <c r="Y2168" s="5">
        <v>0</v>
      </c>
      <c r="Z2168" s="6">
        <v>0</v>
      </c>
      <c r="AA2168" s="5">
        <v>0</v>
      </c>
      <c r="AB2168" s="6">
        <v>0</v>
      </c>
      <c r="AC2168" s="5">
        <v>0</v>
      </c>
      <c r="AD2168" s="6">
        <v>0</v>
      </c>
      <c r="AE2168" s="5">
        <v>0</v>
      </c>
      <c r="AF2168" s="6">
        <v>0</v>
      </c>
    </row>
    <row r="2169" spans="2:32" x14ac:dyDescent="0.35">
      <c r="B2169" s="1" t="s">
        <v>677</v>
      </c>
      <c r="C2169" s="5">
        <v>0</v>
      </c>
      <c r="D2169" s="6">
        <v>0</v>
      </c>
      <c r="E2169" s="5">
        <v>0</v>
      </c>
      <c r="F2169" s="6">
        <v>0</v>
      </c>
      <c r="G2169" s="5">
        <v>0</v>
      </c>
      <c r="H2169" s="6">
        <v>0</v>
      </c>
      <c r="I2169" s="5">
        <v>0</v>
      </c>
      <c r="J2169" s="6">
        <v>0</v>
      </c>
      <c r="K2169" s="5">
        <v>0</v>
      </c>
      <c r="L2169" s="6">
        <v>0</v>
      </c>
      <c r="M2169" s="5">
        <v>0</v>
      </c>
      <c r="N2169" s="6">
        <v>0</v>
      </c>
      <c r="O2169" s="5">
        <v>0</v>
      </c>
      <c r="P2169" s="6">
        <v>0</v>
      </c>
      <c r="Q2169" s="5">
        <v>0</v>
      </c>
      <c r="R2169" s="6">
        <v>0</v>
      </c>
      <c r="S2169" s="5">
        <v>0</v>
      </c>
      <c r="T2169" s="6">
        <v>0</v>
      </c>
      <c r="U2169" s="5">
        <v>0</v>
      </c>
      <c r="V2169" s="6">
        <v>0</v>
      </c>
      <c r="W2169" s="5">
        <v>0</v>
      </c>
      <c r="X2169" s="6">
        <v>0</v>
      </c>
      <c r="Y2169" s="5">
        <v>0</v>
      </c>
      <c r="Z2169" s="6">
        <v>0</v>
      </c>
      <c r="AA2169" s="5">
        <v>0</v>
      </c>
      <c r="AB2169" s="6">
        <v>0</v>
      </c>
      <c r="AC2169" s="5">
        <v>0</v>
      </c>
      <c r="AD2169" s="6">
        <v>0</v>
      </c>
      <c r="AE2169" s="5">
        <v>0</v>
      </c>
      <c r="AF2169" s="6">
        <v>0</v>
      </c>
    </row>
    <row r="2170" spans="2:32" x14ac:dyDescent="0.35">
      <c r="B2170" s="1" t="s">
        <v>678</v>
      </c>
      <c r="C2170" s="5">
        <v>6.8900000000000003E-3</v>
      </c>
      <c r="D2170" s="6">
        <v>4.4569999999999999</v>
      </c>
      <c r="E2170" s="5">
        <v>0</v>
      </c>
      <c r="F2170" s="6">
        <v>0</v>
      </c>
      <c r="G2170" s="5">
        <v>4.1529999999999997E-2</v>
      </c>
      <c r="H2170" s="6">
        <v>2.254</v>
      </c>
      <c r="I2170" s="5">
        <v>0</v>
      </c>
      <c r="J2170" s="6">
        <v>0</v>
      </c>
      <c r="K2170" s="5">
        <v>0</v>
      </c>
      <c r="L2170" s="6">
        <v>0</v>
      </c>
      <c r="M2170" s="5">
        <v>0</v>
      </c>
      <c r="N2170" s="6">
        <v>0</v>
      </c>
      <c r="O2170" s="5">
        <v>0</v>
      </c>
      <c r="P2170" s="6">
        <v>0</v>
      </c>
      <c r="Q2170" s="5">
        <v>0</v>
      </c>
      <c r="R2170" s="6">
        <v>0</v>
      </c>
      <c r="S2170" s="5">
        <v>0</v>
      </c>
      <c r="T2170" s="6">
        <v>0</v>
      </c>
      <c r="U2170" s="5">
        <v>2.2890000000000001E-2</v>
      </c>
      <c r="V2170" s="6">
        <v>0.751</v>
      </c>
      <c r="W2170" s="5">
        <v>0</v>
      </c>
      <c r="X2170" s="6">
        <v>0</v>
      </c>
      <c r="Y2170" s="5">
        <v>2.3949999999999999E-2</v>
      </c>
      <c r="Z2170" s="6">
        <v>1.452</v>
      </c>
      <c r="AA2170" s="5">
        <v>0</v>
      </c>
      <c r="AB2170" s="6">
        <v>0</v>
      </c>
      <c r="AC2170" s="5">
        <v>0</v>
      </c>
      <c r="AD2170" s="6">
        <v>0</v>
      </c>
      <c r="AE2170" s="5">
        <v>0</v>
      </c>
      <c r="AF2170" s="6">
        <v>0</v>
      </c>
    </row>
    <row r="2171" spans="2:32" x14ac:dyDescent="0.35">
      <c r="B2171" s="1" t="s">
        <v>679</v>
      </c>
      <c r="C2171" s="5">
        <v>0</v>
      </c>
      <c r="D2171" s="6">
        <v>0</v>
      </c>
      <c r="E2171" s="5">
        <v>0</v>
      </c>
      <c r="F2171" s="6">
        <v>0</v>
      </c>
      <c r="G2171" s="5">
        <v>0</v>
      </c>
      <c r="H2171" s="6">
        <v>0</v>
      </c>
      <c r="I2171" s="5">
        <v>0</v>
      </c>
      <c r="J2171" s="6">
        <v>0</v>
      </c>
      <c r="K2171" s="5">
        <v>0</v>
      </c>
      <c r="L2171" s="6">
        <v>0</v>
      </c>
      <c r="M2171" s="5">
        <v>0</v>
      </c>
      <c r="N2171" s="6">
        <v>0</v>
      </c>
      <c r="O2171" s="5">
        <v>0</v>
      </c>
      <c r="P2171" s="6">
        <v>0</v>
      </c>
      <c r="Q2171" s="5">
        <v>0</v>
      </c>
      <c r="R2171" s="6">
        <v>0</v>
      </c>
      <c r="S2171" s="5">
        <v>0</v>
      </c>
      <c r="T2171" s="6">
        <v>0</v>
      </c>
      <c r="U2171" s="5">
        <v>0</v>
      </c>
      <c r="V2171" s="6">
        <v>0</v>
      </c>
      <c r="W2171" s="5">
        <v>0</v>
      </c>
      <c r="X2171" s="6">
        <v>0</v>
      </c>
      <c r="Y2171" s="5">
        <v>0</v>
      </c>
      <c r="Z2171" s="6">
        <v>0</v>
      </c>
      <c r="AA2171" s="5">
        <v>0</v>
      </c>
      <c r="AB2171" s="6">
        <v>0</v>
      </c>
      <c r="AC2171" s="5">
        <v>0</v>
      </c>
      <c r="AD2171" s="6">
        <v>0</v>
      </c>
      <c r="AE2171" s="5">
        <v>0</v>
      </c>
      <c r="AF2171" s="6">
        <v>0</v>
      </c>
    </row>
    <row r="2172" spans="2:32" x14ac:dyDescent="0.35">
      <c r="B2172" s="2" t="s">
        <v>13</v>
      </c>
    </row>
    <row r="2173" spans="2:32" x14ac:dyDescent="0.35">
      <c r="B2173" s="1" t="s">
        <v>187</v>
      </c>
      <c r="C2173" s="5">
        <v>0</v>
      </c>
      <c r="D2173" s="6">
        <v>0</v>
      </c>
      <c r="E2173" s="5">
        <v>0</v>
      </c>
      <c r="F2173" s="6">
        <v>0</v>
      </c>
      <c r="G2173" s="5">
        <v>0</v>
      </c>
      <c r="H2173" s="6">
        <v>0</v>
      </c>
      <c r="I2173" s="5">
        <v>0</v>
      </c>
      <c r="J2173" s="6">
        <v>0</v>
      </c>
      <c r="K2173" s="5">
        <v>0</v>
      </c>
      <c r="L2173" s="6">
        <v>0</v>
      </c>
      <c r="M2173" s="5">
        <v>0</v>
      </c>
      <c r="N2173" s="6">
        <v>0</v>
      </c>
      <c r="O2173" s="5">
        <v>0</v>
      </c>
      <c r="P2173" s="6">
        <v>0</v>
      </c>
      <c r="Q2173" s="5">
        <v>0</v>
      </c>
      <c r="R2173" s="6">
        <v>0</v>
      </c>
      <c r="S2173" s="5">
        <v>0</v>
      </c>
      <c r="T2173" s="6">
        <v>0</v>
      </c>
      <c r="U2173" s="5">
        <v>0</v>
      </c>
      <c r="V2173" s="6">
        <v>0</v>
      </c>
      <c r="W2173" s="5">
        <v>0</v>
      </c>
      <c r="X2173" s="6">
        <v>0</v>
      </c>
      <c r="Y2173" s="5">
        <v>0</v>
      </c>
      <c r="Z2173" s="6">
        <v>0</v>
      </c>
      <c r="AA2173" s="5">
        <v>0</v>
      </c>
      <c r="AB2173" s="6">
        <v>0</v>
      </c>
      <c r="AC2173" s="5">
        <v>0</v>
      </c>
      <c r="AD2173" s="6">
        <v>0</v>
      </c>
      <c r="AE2173" s="5">
        <v>0</v>
      </c>
      <c r="AF2173" s="6">
        <v>0</v>
      </c>
    </row>
    <row r="2174" spans="2:32" x14ac:dyDescent="0.35">
      <c r="B2174" s="1" t="s">
        <v>188</v>
      </c>
      <c r="C2174" s="5">
        <v>0</v>
      </c>
      <c r="D2174" s="6">
        <v>0</v>
      </c>
      <c r="E2174" s="5">
        <v>0</v>
      </c>
      <c r="F2174" s="6">
        <v>0</v>
      </c>
      <c r="G2174" s="5">
        <v>0</v>
      </c>
      <c r="H2174" s="6">
        <v>0</v>
      </c>
      <c r="I2174" s="5">
        <v>0</v>
      </c>
      <c r="J2174" s="6">
        <v>0</v>
      </c>
      <c r="K2174" s="5">
        <v>0</v>
      </c>
      <c r="L2174" s="6">
        <v>0</v>
      </c>
      <c r="M2174" s="5">
        <v>0</v>
      </c>
      <c r="N2174" s="6">
        <v>0</v>
      </c>
      <c r="O2174" s="5">
        <v>0</v>
      </c>
      <c r="P2174" s="6">
        <v>0</v>
      </c>
      <c r="Q2174" s="5">
        <v>0</v>
      </c>
      <c r="R2174" s="6">
        <v>0</v>
      </c>
      <c r="S2174" s="5">
        <v>0</v>
      </c>
      <c r="T2174" s="6">
        <v>0</v>
      </c>
      <c r="U2174" s="5">
        <v>0</v>
      </c>
      <c r="V2174" s="6">
        <v>0</v>
      </c>
      <c r="W2174" s="5">
        <v>0</v>
      </c>
      <c r="X2174" s="6">
        <v>0</v>
      </c>
      <c r="Y2174" s="5">
        <v>0</v>
      </c>
      <c r="Z2174" s="6">
        <v>0</v>
      </c>
      <c r="AA2174" s="5">
        <v>0</v>
      </c>
      <c r="AB2174" s="6">
        <v>0</v>
      </c>
      <c r="AC2174" s="5">
        <v>0</v>
      </c>
      <c r="AD2174" s="6">
        <v>0</v>
      </c>
      <c r="AE2174" s="5">
        <v>0</v>
      </c>
      <c r="AF2174" s="6">
        <v>0</v>
      </c>
    </row>
    <row r="2175" spans="2:32" x14ac:dyDescent="0.35">
      <c r="B2175" s="1" t="s">
        <v>680</v>
      </c>
      <c r="C2175" s="5">
        <v>5.1999999999999998E-3</v>
      </c>
      <c r="D2175" s="6">
        <v>3.3639999999999999</v>
      </c>
      <c r="E2175" s="5">
        <v>0</v>
      </c>
      <c r="F2175" s="6">
        <v>0</v>
      </c>
      <c r="G2175" s="5">
        <v>0</v>
      </c>
      <c r="H2175" s="6">
        <v>0</v>
      </c>
      <c r="I2175" s="5">
        <v>0</v>
      </c>
      <c r="J2175" s="6">
        <v>0</v>
      </c>
      <c r="K2175" s="5">
        <v>0</v>
      </c>
      <c r="L2175" s="6">
        <v>0</v>
      </c>
      <c r="M2175" s="5">
        <v>0</v>
      </c>
      <c r="N2175" s="6">
        <v>0</v>
      </c>
      <c r="O2175" s="5">
        <v>0</v>
      </c>
      <c r="P2175" s="6">
        <v>0</v>
      </c>
      <c r="Q2175" s="5">
        <v>0</v>
      </c>
      <c r="R2175" s="6">
        <v>0</v>
      </c>
      <c r="S2175" s="5">
        <v>0</v>
      </c>
      <c r="T2175" s="6">
        <v>0</v>
      </c>
      <c r="U2175" s="5">
        <v>0</v>
      </c>
      <c r="V2175" s="6">
        <v>0</v>
      </c>
      <c r="W2175" s="5">
        <v>0</v>
      </c>
      <c r="X2175" s="6">
        <v>0</v>
      </c>
      <c r="Y2175" s="5">
        <v>0</v>
      </c>
      <c r="Z2175" s="6">
        <v>0</v>
      </c>
      <c r="AA2175" s="5">
        <v>0</v>
      </c>
      <c r="AB2175" s="6">
        <v>0</v>
      </c>
      <c r="AC2175" s="5">
        <v>3.1829999999999997E-2</v>
      </c>
      <c r="AD2175" s="6">
        <v>3.3639999999999999</v>
      </c>
      <c r="AE2175" s="5">
        <v>0</v>
      </c>
      <c r="AF2175" s="6">
        <v>0</v>
      </c>
    </row>
    <row r="2176" spans="2:32" x14ac:dyDescent="0.35">
      <c r="B2176" s="1" t="s">
        <v>681</v>
      </c>
      <c r="C2176" s="5">
        <v>2.1149999999999999E-2</v>
      </c>
      <c r="D2176" s="6">
        <v>13.682</v>
      </c>
      <c r="E2176" s="5">
        <v>0</v>
      </c>
      <c r="F2176" s="6">
        <v>0</v>
      </c>
      <c r="G2176" s="5">
        <v>0</v>
      </c>
      <c r="H2176" s="6">
        <v>0</v>
      </c>
      <c r="I2176" s="5">
        <v>0</v>
      </c>
      <c r="J2176" s="6">
        <v>0</v>
      </c>
      <c r="K2176" s="5">
        <v>9.1420000000000001E-2</v>
      </c>
      <c r="L2176" s="6">
        <v>2.512</v>
      </c>
      <c r="M2176" s="5">
        <v>0</v>
      </c>
      <c r="N2176" s="6">
        <v>0</v>
      </c>
      <c r="O2176" s="5">
        <v>0</v>
      </c>
      <c r="P2176" s="6">
        <v>0</v>
      </c>
      <c r="Q2176" s="5">
        <v>0</v>
      </c>
      <c r="R2176" s="6">
        <v>0</v>
      </c>
      <c r="S2176" s="5">
        <v>0</v>
      </c>
      <c r="T2176" s="6">
        <v>0</v>
      </c>
      <c r="U2176" s="5">
        <v>0</v>
      </c>
      <c r="V2176" s="6">
        <v>0</v>
      </c>
      <c r="W2176" s="5">
        <v>0</v>
      </c>
      <c r="X2176" s="6">
        <v>0</v>
      </c>
      <c r="Y2176" s="5">
        <v>3.703E-2</v>
      </c>
      <c r="Z2176" s="6">
        <v>2.2450000000000001</v>
      </c>
      <c r="AA2176" s="5">
        <v>0</v>
      </c>
      <c r="AB2176" s="6">
        <v>0</v>
      </c>
      <c r="AC2176" s="5">
        <v>8.4459999999999993E-2</v>
      </c>
      <c r="AD2176" s="6">
        <v>8.9250000000000007</v>
      </c>
      <c r="AE2176" s="5">
        <v>0</v>
      </c>
      <c r="AF2176" s="6">
        <v>0</v>
      </c>
    </row>
    <row r="2177" spans="2:32" x14ac:dyDescent="0.35">
      <c r="B2177" s="1" t="s">
        <v>682</v>
      </c>
      <c r="C2177" s="5">
        <v>1.5699999999999999E-2</v>
      </c>
      <c r="D2177" s="6">
        <v>10.153</v>
      </c>
      <c r="E2177" s="5">
        <v>0</v>
      </c>
      <c r="F2177" s="6">
        <v>0</v>
      </c>
      <c r="G2177" s="5">
        <v>0</v>
      </c>
      <c r="H2177" s="6">
        <v>0</v>
      </c>
      <c r="I2177" s="5">
        <v>0</v>
      </c>
      <c r="J2177" s="6">
        <v>0</v>
      </c>
      <c r="K2177" s="5">
        <v>0</v>
      </c>
      <c r="L2177" s="6">
        <v>0</v>
      </c>
      <c r="M2177" s="5">
        <v>0</v>
      </c>
      <c r="N2177" s="6">
        <v>0</v>
      </c>
      <c r="O2177" s="5">
        <v>0</v>
      </c>
      <c r="P2177" s="6">
        <v>0</v>
      </c>
      <c r="Q2177" s="5">
        <v>0</v>
      </c>
      <c r="R2177" s="6">
        <v>0</v>
      </c>
      <c r="S2177" s="5">
        <v>0</v>
      </c>
      <c r="T2177" s="6">
        <v>0</v>
      </c>
      <c r="U2177" s="5">
        <v>0</v>
      </c>
      <c r="V2177" s="6">
        <v>0</v>
      </c>
      <c r="W2177" s="5">
        <v>0</v>
      </c>
      <c r="X2177" s="6">
        <v>0</v>
      </c>
      <c r="Y2177" s="5">
        <v>0</v>
      </c>
      <c r="Z2177" s="6">
        <v>0</v>
      </c>
      <c r="AA2177" s="5">
        <v>0</v>
      </c>
      <c r="AB2177" s="6">
        <v>0</v>
      </c>
      <c r="AC2177" s="5">
        <v>8.4640000000000007E-2</v>
      </c>
      <c r="AD2177" s="6">
        <v>8.9440000000000008</v>
      </c>
      <c r="AE2177" s="5">
        <v>0.02</v>
      </c>
      <c r="AF2177" s="6">
        <v>1.2090000000000001</v>
      </c>
    </row>
    <row r="2178" spans="2:32" x14ac:dyDescent="0.35">
      <c r="B2178" s="1" t="s">
        <v>683</v>
      </c>
      <c r="C2178" s="5">
        <v>0</v>
      </c>
      <c r="D2178" s="6">
        <v>0</v>
      </c>
      <c r="E2178" s="5">
        <v>0</v>
      </c>
      <c r="F2178" s="6">
        <v>0</v>
      </c>
      <c r="G2178" s="5">
        <v>0</v>
      </c>
      <c r="H2178" s="6">
        <v>0</v>
      </c>
      <c r="I2178" s="5">
        <v>0</v>
      </c>
      <c r="J2178" s="6">
        <v>0</v>
      </c>
      <c r="K2178" s="5">
        <v>0</v>
      </c>
      <c r="L2178" s="6">
        <v>0</v>
      </c>
      <c r="M2178" s="5">
        <v>0</v>
      </c>
      <c r="N2178" s="6">
        <v>0</v>
      </c>
      <c r="O2178" s="5">
        <v>0</v>
      </c>
      <c r="P2178" s="6">
        <v>0</v>
      </c>
      <c r="Q2178" s="5">
        <v>0</v>
      </c>
      <c r="R2178" s="6">
        <v>0</v>
      </c>
      <c r="S2178" s="5">
        <v>0</v>
      </c>
      <c r="T2178" s="6">
        <v>0</v>
      </c>
      <c r="U2178" s="5">
        <v>0</v>
      </c>
      <c r="V2178" s="6">
        <v>0</v>
      </c>
      <c r="W2178" s="5">
        <v>0</v>
      </c>
      <c r="X2178" s="6">
        <v>0</v>
      </c>
      <c r="Y2178" s="5">
        <v>0</v>
      </c>
      <c r="Z2178" s="6">
        <v>0</v>
      </c>
      <c r="AA2178" s="5">
        <v>0</v>
      </c>
      <c r="AB2178" s="6">
        <v>0</v>
      </c>
      <c r="AC2178" s="5">
        <v>0</v>
      </c>
      <c r="AD2178" s="6">
        <v>0</v>
      </c>
      <c r="AE2178" s="5">
        <v>0</v>
      </c>
      <c r="AF2178" s="6">
        <v>0</v>
      </c>
    </row>
    <row r="2179" spans="2:32" x14ac:dyDescent="0.35">
      <c r="B2179" s="1" t="s">
        <v>684</v>
      </c>
      <c r="C2179" s="5">
        <v>4.2759999999999999E-2</v>
      </c>
      <c r="D2179" s="6">
        <v>27.658000000000001</v>
      </c>
      <c r="E2179" s="5">
        <v>3.0290000000000001E-2</v>
      </c>
      <c r="F2179" s="6">
        <v>0.98399999999999999</v>
      </c>
      <c r="G2179" s="5">
        <v>7.7400000000000004E-3</v>
      </c>
      <c r="H2179" s="6">
        <v>0.42</v>
      </c>
      <c r="I2179" s="5">
        <v>0</v>
      </c>
      <c r="J2179" s="6">
        <v>0</v>
      </c>
      <c r="K2179" s="5">
        <v>4.1419999999999998E-2</v>
      </c>
      <c r="L2179" s="6">
        <v>1.1379999999999999</v>
      </c>
      <c r="M2179" s="5">
        <v>0</v>
      </c>
      <c r="N2179" s="6">
        <v>0</v>
      </c>
      <c r="O2179" s="5">
        <v>0</v>
      </c>
      <c r="P2179" s="6">
        <v>0</v>
      </c>
      <c r="Q2179" s="5">
        <v>0</v>
      </c>
      <c r="R2179" s="6">
        <v>0</v>
      </c>
      <c r="S2179" s="5">
        <v>0</v>
      </c>
      <c r="T2179" s="6">
        <v>0</v>
      </c>
      <c r="U2179" s="5">
        <v>0</v>
      </c>
      <c r="V2179" s="6">
        <v>0</v>
      </c>
      <c r="W2179" s="5">
        <v>0</v>
      </c>
      <c r="X2179" s="6">
        <v>0</v>
      </c>
      <c r="Y2179" s="5">
        <v>0</v>
      </c>
      <c r="Z2179" s="6">
        <v>0</v>
      </c>
      <c r="AA2179" s="5">
        <v>0</v>
      </c>
      <c r="AB2179" s="6">
        <v>0</v>
      </c>
      <c r="AC2179" s="5">
        <v>0.23768</v>
      </c>
      <c r="AD2179" s="6">
        <v>25.116</v>
      </c>
      <c r="AE2179" s="5">
        <v>0</v>
      </c>
      <c r="AF2179" s="6">
        <v>0</v>
      </c>
    </row>
    <row r="2180" spans="2:32" x14ac:dyDescent="0.35">
      <c r="B2180" s="1" t="s">
        <v>196</v>
      </c>
      <c r="C2180" s="5">
        <v>1.32E-3</v>
      </c>
      <c r="D2180" s="6">
        <v>0.85099999999999998</v>
      </c>
      <c r="E2180" s="5">
        <v>0</v>
      </c>
      <c r="F2180" s="6">
        <v>0</v>
      </c>
      <c r="G2180" s="5">
        <v>0</v>
      </c>
      <c r="H2180" s="6">
        <v>0</v>
      </c>
      <c r="I2180" s="5">
        <v>0</v>
      </c>
      <c r="J2180" s="6">
        <v>0</v>
      </c>
      <c r="K2180" s="5">
        <v>0</v>
      </c>
      <c r="L2180" s="6">
        <v>0</v>
      </c>
      <c r="M2180" s="5">
        <v>0</v>
      </c>
      <c r="N2180" s="6">
        <v>0</v>
      </c>
      <c r="O2180" s="5">
        <v>0</v>
      </c>
      <c r="P2180" s="6">
        <v>0</v>
      </c>
      <c r="Q2180" s="5">
        <v>0</v>
      </c>
      <c r="R2180" s="6">
        <v>0</v>
      </c>
      <c r="S2180" s="5">
        <v>0</v>
      </c>
      <c r="T2180" s="6">
        <v>0</v>
      </c>
      <c r="U2180" s="5">
        <v>0</v>
      </c>
      <c r="V2180" s="6">
        <v>0</v>
      </c>
      <c r="W2180" s="5">
        <v>0</v>
      </c>
      <c r="X2180" s="6">
        <v>0</v>
      </c>
      <c r="Y2180" s="5">
        <v>0</v>
      </c>
      <c r="Z2180" s="6">
        <v>0</v>
      </c>
      <c r="AA2180" s="5">
        <v>0</v>
      </c>
      <c r="AB2180" s="6">
        <v>0</v>
      </c>
      <c r="AC2180" s="5">
        <v>8.0499999999999999E-3</v>
      </c>
      <c r="AD2180" s="6">
        <v>0.85099999999999998</v>
      </c>
      <c r="AE2180" s="5">
        <v>0</v>
      </c>
      <c r="AF2180" s="6">
        <v>0</v>
      </c>
    </row>
    <row r="2181" spans="2:32" x14ac:dyDescent="0.35">
      <c r="B2181" s="1" t="s">
        <v>201</v>
      </c>
      <c r="C2181" s="5">
        <v>0</v>
      </c>
      <c r="D2181" s="6">
        <v>0</v>
      </c>
      <c r="E2181" s="5">
        <v>0</v>
      </c>
      <c r="F2181" s="6">
        <v>0</v>
      </c>
      <c r="G2181" s="5">
        <v>0</v>
      </c>
      <c r="H2181" s="6">
        <v>0</v>
      </c>
      <c r="I2181" s="5">
        <v>0</v>
      </c>
      <c r="J2181" s="6">
        <v>0</v>
      </c>
      <c r="K2181" s="5">
        <v>0</v>
      </c>
      <c r="L2181" s="6">
        <v>0</v>
      </c>
      <c r="M2181" s="5">
        <v>0</v>
      </c>
      <c r="N2181" s="6">
        <v>0</v>
      </c>
      <c r="O2181" s="5">
        <v>0</v>
      </c>
      <c r="P2181" s="6">
        <v>0</v>
      </c>
      <c r="Q2181" s="5">
        <v>0</v>
      </c>
      <c r="R2181" s="6">
        <v>0</v>
      </c>
      <c r="S2181" s="5">
        <v>0</v>
      </c>
      <c r="T2181" s="6">
        <v>0</v>
      </c>
      <c r="U2181" s="5">
        <v>0</v>
      </c>
      <c r="V2181" s="6">
        <v>0</v>
      </c>
      <c r="W2181" s="5">
        <v>0</v>
      </c>
      <c r="X2181" s="6">
        <v>0</v>
      </c>
      <c r="Y2181" s="5">
        <v>0</v>
      </c>
      <c r="Z2181" s="6">
        <v>0</v>
      </c>
      <c r="AA2181" s="5">
        <v>0</v>
      </c>
      <c r="AB2181" s="6">
        <v>0</v>
      </c>
      <c r="AC2181" s="5">
        <v>0</v>
      </c>
      <c r="AD2181" s="6">
        <v>0</v>
      </c>
      <c r="AE2181" s="5">
        <v>0</v>
      </c>
      <c r="AF2181" s="6">
        <v>0</v>
      </c>
    </row>
    <row r="2182" spans="2:32" x14ac:dyDescent="0.35">
      <c r="B2182" s="1" t="s">
        <v>202</v>
      </c>
      <c r="C2182" s="5">
        <v>6.0600000000000003E-3</v>
      </c>
      <c r="D2182" s="6">
        <v>3.9180000000000001</v>
      </c>
      <c r="E2182" s="5">
        <v>0</v>
      </c>
      <c r="F2182" s="6">
        <v>0</v>
      </c>
      <c r="G2182" s="5">
        <v>0</v>
      </c>
      <c r="H2182" s="6">
        <v>0</v>
      </c>
      <c r="I2182" s="5">
        <v>0</v>
      </c>
      <c r="J2182" s="6">
        <v>0</v>
      </c>
      <c r="K2182" s="5">
        <v>0</v>
      </c>
      <c r="L2182" s="6">
        <v>0</v>
      </c>
      <c r="M2182" s="5">
        <v>0</v>
      </c>
      <c r="N2182" s="6">
        <v>0</v>
      </c>
      <c r="O2182" s="5">
        <v>0</v>
      </c>
      <c r="P2182" s="6">
        <v>0</v>
      </c>
      <c r="Q2182" s="5">
        <v>0</v>
      </c>
      <c r="R2182" s="6">
        <v>0</v>
      </c>
      <c r="S2182" s="5">
        <v>0</v>
      </c>
      <c r="T2182" s="6">
        <v>0</v>
      </c>
      <c r="U2182" s="5">
        <v>0</v>
      </c>
      <c r="V2182" s="6">
        <v>0</v>
      </c>
      <c r="W2182" s="5">
        <v>0</v>
      </c>
      <c r="X2182" s="6">
        <v>0</v>
      </c>
      <c r="Y2182" s="5">
        <v>0</v>
      </c>
      <c r="Z2182" s="6">
        <v>0</v>
      </c>
      <c r="AA2182" s="5">
        <v>4.5870000000000001E-2</v>
      </c>
      <c r="AB2182" s="6">
        <v>3.9180000000000001</v>
      </c>
      <c r="AC2182" s="5">
        <v>0</v>
      </c>
      <c r="AD2182" s="6">
        <v>0</v>
      </c>
      <c r="AE2182" s="5">
        <v>0</v>
      </c>
      <c r="AF2182" s="6">
        <v>0</v>
      </c>
    </row>
    <row r="2183" spans="2:32" x14ac:dyDescent="0.35">
      <c r="B2183" s="1" t="s">
        <v>685</v>
      </c>
      <c r="C2183" s="5">
        <v>0</v>
      </c>
      <c r="D2183" s="6">
        <v>0</v>
      </c>
      <c r="E2183" s="5">
        <v>0</v>
      </c>
      <c r="F2183" s="6">
        <v>0</v>
      </c>
      <c r="G2183" s="5">
        <v>0</v>
      </c>
      <c r="H2183" s="6">
        <v>0</v>
      </c>
      <c r="I2183" s="5">
        <v>0</v>
      </c>
      <c r="J2183" s="6">
        <v>0</v>
      </c>
      <c r="K2183" s="5">
        <v>0</v>
      </c>
      <c r="L2183" s="6">
        <v>0</v>
      </c>
      <c r="M2183" s="5">
        <v>0</v>
      </c>
      <c r="N2183" s="6">
        <v>0</v>
      </c>
      <c r="O2183" s="5">
        <v>0</v>
      </c>
      <c r="P2183" s="6">
        <v>0</v>
      </c>
      <c r="Q2183" s="5">
        <v>0</v>
      </c>
      <c r="R2183" s="6">
        <v>0</v>
      </c>
      <c r="S2183" s="5">
        <v>0</v>
      </c>
      <c r="T2183" s="6">
        <v>0</v>
      </c>
      <c r="U2183" s="5">
        <v>0</v>
      </c>
      <c r="V2183" s="6">
        <v>0</v>
      </c>
      <c r="W2183" s="5">
        <v>0</v>
      </c>
      <c r="X2183" s="6">
        <v>0</v>
      </c>
      <c r="Y2183" s="5">
        <v>0</v>
      </c>
      <c r="Z2183" s="6">
        <v>0</v>
      </c>
      <c r="AA2183" s="5">
        <v>0</v>
      </c>
      <c r="AB2183" s="6">
        <v>0</v>
      </c>
      <c r="AC2183" s="5">
        <v>0</v>
      </c>
      <c r="AD2183" s="6">
        <v>0</v>
      </c>
      <c r="AE2183" s="5">
        <v>0</v>
      </c>
      <c r="AF2183" s="6">
        <v>0</v>
      </c>
    </row>
    <row r="2184" spans="2:32" x14ac:dyDescent="0.35">
      <c r="B2184" s="1" t="s">
        <v>686</v>
      </c>
      <c r="C2184" s="5">
        <v>0</v>
      </c>
      <c r="D2184" s="6">
        <v>0</v>
      </c>
      <c r="E2184" s="5">
        <v>0</v>
      </c>
      <c r="F2184" s="6">
        <v>0</v>
      </c>
      <c r="G2184" s="5">
        <v>0</v>
      </c>
      <c r="H2184" s="6">
        <v>0</v>
      </c>
      <c r="I2184" s="5">
        <v>0</v>
      </c>
      <c r="J2184" s="6">
        <v>0</v>
      </c>
      <c r="K2184" s="5">
        <v>0</v>
      </c>
      <c r="L2184" s="6">
        <v>0</v>
      </c>
      <c r="M2184" s="5">
        <v>0</v>
      </c>
      <c r="N2184" s="6">
        <v>0</v>
      </c>
      <c r="O2184" s="5">
        <v>0</v>
      </c>
      <c r="P2184" s="6">
        <v>0</v>
      </c>
      <c r="Q2184" s="5">
        <v>0</v>
      </c>
      <c r="R2184" s="6">
        <v>0</v>
      </c>
      <c r="S2184" s="5">
        <v>0</v>
      </c>
      <c r="T2184" s="6">
        <v>0</v>
      </c>
      <c r="U2184" s="5">
        <v>0</v>
      </c>
      <c r="V2184" s="6">
        <v>0</v>
      </c>
      <c r="W2184" s="5">
        <v>0</v>
      </c>
      <c r="X2184" s="6">
        <v>0</v>
      </c>
      <c r="Y2184" s="5">
        <v>0</v>
      </c>
      <c r="Z2184" s="6">
        <v>0</v>
      </c>
      <c r="AA2184" s="5">
        <v>0</v>
      </c>
      <c r="AB2184" s="6">
        <v>0</v>
      </c>
      <c r="AC2184" s="5">
        <v>0</v>
      </c>
      <c r="AD2184" s="6">
        <v>0</v>
      </c>
      <c r="AE2184" s="5">
        <v>0</v>
      </c>
      <c r="AF2184" s="6">
        <v>0</v>
      </c>
    </row>
    <row r="2185" spans="2:32" x14ac:dyDescent="0.35">
      <c r="B2185" s="1" t="s">
        <v>207</v>
      </c>
      <c r="C2185" s="5">
        <v>1.2899999999999999E-3</v>
      </c>
      <c r="D2185" s="6">
        <v>0.83699999999999997</v>
      </c>
      <c r="E2185" s="5">
        <v>0</v>
      </c>
      <c r="F2185" s="6">
        <v>0</v>
      </c>
      <c r="G2185" s="5">
        <v>0</v>
      </c>
      <c r="H2185" s="6">
        <v>0</v>
      </c>
      <c r="I2185" s="5">
        <v>0</v>
      </c>
      <c r="J2185" s="6">
        <v>0</v>
      </c>
      <c r="K2185" s="5">
        <v>3.0460000000000001E-2</v>
      </c>
      <c r="L2185" s="6">
        <v>0.83699999999999997</v>
      </c>
      <c r="M2185" s="5">
        <v>0</v>
      </c>
      <c r="N2185" s="6">
        <v>0</v>
      </c>
      <c r="O2185" s="5">
        <v>0</v>
      </c>
      <c r="P2185" s="6">
        <v>0</v>
      </c>
      <c r="Q2185" s="5">
        <v>0</v>
      </c>
      <c r="R2185" s="6">
        <v>0</v>
      </c>
      <c r="S2185" s="5">
        <v>0</v>
      </c>
      <c r="T2185" s="6">
        <v>0</v>
      </c>
      <c r="U2185" s="5">
        <v>0</v>
      </c>
      <c r="V2185" s="6">
        <v>0</v>
      </c>
      <c r="W2185" s="5">
        <v>0</v>
      </c>
      <c r="X2185" s="6">
        <v>0</v>
      </c>
      <c r="Y2185" s="5">
        <v>0</v>
      </c>
      <c r="Z2185" s="6">
        <v>0</v>
      </c>
      <c r="AA2185" s="5">
        <v>0</v>
      </c>
      <c r="AB2185" s="6">
        <v>0</v>
      </c>
      <c r="AC2185" s="5">
        <v>0</v>
      </c>
      <c r="AD2185" s="6">
        <v>0</v>
      </c>
      <c r="AE2185" s="5">
        <v>0</v>
      </c>
      <c r="AF2185" s="6">
        <v>0</v>
      </c>
    </row>
    <row r="2186" spans="2:32" x14ac:dyDescent="0.35">
      <c r="B2186" s="1" t="s">
        <v>208</v>
      </c>
      <c r="C2186" s="5">
        <v>0</v>
      </c>
      <c r="D2186" s="6">
        <v>0</v>
      </c>
      <c r="E2186" s="5">
        <v>0</v>
      </c>
      <c r="F2186" s="6">
        <v>0</v>
      </c>
      <c r="G2186" s="5">
        <v>0</v>
      </c>
      <c r="H2186" s="6">
        <v>0</v>
      </c>
      <c r="I2186" s="5">
        <v>0</v>
      </c>
      <c r="J2186" s="6">
        <v>0</v>
      </c>
      <c r="K2186" s="5">
        <v>0</v>
      </c>
      <c r="L2186" s="6">
        <v>0</v>
      </c>
      <c r="M2186" s="5">
        <v>0</v>
      </c>
      <c r="N2186" s="6">
        <v>0</v>
      </c>
      <c r="O2186" s="5">
        <v>0</v>
      </c>
      <c r="P2186" s="6">
        <v>0</v>
      </c>
      <c r="Q2186" s="5">
        <v>0</v>
      </c>
      <c r="R2186" s="6">
        <v>0</v>
      </c>
      <c r="S2186" s="5">
        <v>0</v>
      </c>
      <c r="T2186" s="6">
        <v>0</v>
      </c>
      <c r="U2186" s="5">
        <v>0</v>
      </c>
      <c r="V2186" s="6">
        <v>0</v>
      </c>
      <c r="W2186" s="5">
        <v>0</v>
      </c>
      <c r="X2186" s="6">
        <v>0</v>
      </c>
      <c r="Y2186" s="5">
        <v>0</v>
      </c>
      <c r="Z2186" s="6">
        <v>0</v>
      </c>
      <c r="AA2186" s="5">
        <v>0</v>
      </c>
      <c r="AB2186" s="6">
        <v>0</v>
      </c>
      <c r="AC2186" s="5">
        <v>0</v>
      </c>
      <c r="AD2186" s="6">
        <v>0</v>
      </c>
      <c r="AE2186" s="5">
        <v>0</v>
      </c>
      <c r="AF2186" s="6">
        <v>0</v>
      </c>
    </row>
    <row r="2187" spans="2:32" x14ac:dyDescent="0.35">
      <c r="B2187" s="1" t="s">
        <v>687</v>
      </c>
      <c r="C2187" s="5">
        <v>0</v>
      </c>
      <c r="D2187" s="6">
        <v>0</v>
      </c>
      <c r="E2187" s="5">
        <v>0</v>
      </c>
      <c r="F2187" s="6">
        <v>0</v>
      </c>
      <c r="G2187" s="5">
        <v>0</v>
      </c>
      <c r="H2187" s="6">
        <v>0</v>
      </c>
      <c r="I2187" s="5">
        <v>0</v>
      </c>
      <c r="J2187" s="6">
        <v>0</v>
      </c>
      <c r="K2187" s="5">
        <v>0</v>
      </c>
      <c r="L2187" s="6">
        <v>0</v>
      </c>
      <c r="M2187" s="5">
        <v>0</v>
      </c>
      <c r="N2187" s="6">
        <v>0</v>
      </c>
      <c r="O2187" s="5">
        <v>0</v>
      </c>
      <c r="P2187" s="6">
        <v>0</v>
      </c>
      <c r="Q2187" s="5">
        <v>0</v>
      </c>
      <c r="R2187" s="6">
        <v>0</v>
      </c>
      <c r="S2187" s="5">
        <v>0</v>
      </c>
      <c r="T2187" s="6">
        <v>0</v>
      </c>
      <c r="U2187" s="5">
        <v>0</v>
      </c>
      <c r="V2187" s="6">
        <v>0</v>
      </c>
      <c r="W2187" s="5">
        <v>0</v>
      </c>
      <c r="X2187" s="6">
        <v>0</v>
      </c>
      <c r="Y2187" s="5">
        <v>0</v>
      </c>
      <c r="Z2187" s="6">
        <v>0</v>
      </c>
      <c r="AA2187" s="5">
        <v>0</v>
      </c>
      <c r="AB2187" s="6">
        <v>0</v>
      </c>
      <c r="AC2187" s="5">
        <v>0</v>
      </c>
      <c r="AD2187" s="6">
        <v>0</v>
      </c>
      <c r="AE2187" s="5">
        <v>0</v>
      </c>
      <c r="AF2187" s="6">
        <v>0</v>
      </c>
    </row>
    <row r="2188" spans="2:32" x14ac:dyDescent="0.35">
      <c r="B2188" s="1" t="s">
        <v>210</v>
      </c>
      <c r="C2188" s="5">
        <v>6.9899999999999997E-3</v>
      </c>
      <c r="D2188" s="6">
        <v>4.524</v>
      </c>
      <c r="E2188" s="5">
        <v>0</v>
      </c>
      <c r="F2188" s="6">
        <v>0</v>
      </c>
      <c r="G2188" s="5">
        <v>0</v>
      </c>
      <c r="H2188" s="6">
        <v>0</v>
      </c>
      <c r="I2188" s="5">
        <v>0</v>
      </c>
      <c r="J2188" s="6">
        <v>0</v>
      </c>
      <c r="K2188" s="5">
        <v>0</v>
      </c>
      <c r="L2188" s="6">
        <v>0</v>
      </c>
      <c r="M2188" s="5">
        <v>0</v>
      </c>
      <c r="N2188" s="6">
        <v>0</v>
      </c>
      <c r="O2188" s="5">
        <v>0</v>
      </c>
      <c r="P2188" s="6">
        <v>0</v>
      </c>
      <c r="Q2188" s="5">
        <v>0</v>
      </c>
      <c r="R2188" s="6">
        <v>0</v>
      </c>
      <c r="S2188" s="5">
        <v>0</v>
      </c>
      <c r="T2188" s="6">
        <v>0</v>
      </c>
      <c r="U2188" s="5">
        <v>0</v>
      </c>
      <c r="V2188" s="6">
        <v>0</v>
      </c>
      <c r="W2188" s="5">
        <v>0</v>
      </c>
      <c r="X2188" s="6">
        <v>0</v>
      </c>
      <c r="Y2188" s="5">
        <v>0</v>
      </c>
      <c r="Z2188" s="6">
        <v>0</v>
      </c>
      <c r="AA2188" s="5">
        <v>0</v>
      </c>
      <c r="AB2188" s="6">
        <v>0</v>
      </c>
      <c r="AC2188" s="5">
        <v>4.2810000000000001E-2</v>
      </c>
      <c r="AD2188" s="6">
        <v>4.524</v>
      </c>
      <c r="AE2188" s="5">
        <v>0</v>
      </c>
      <c r="AF2188" s="6">
        <v>0</v>
      </c>
    </row>
    <row r="2189" spans="2:32" x14ac:dyDescent="0.35">
      <c r="B2189" s="1" t="s">
        <v>211</v>
      </c>
      <c r="C2189" s="5">
        <v>0</v>
      </c>
      <c r="D2189" s="6">
        <v>0</v>
      </c>
      <c r="E2189" s="5">
        <v>0</v>
      </c>
      <c r="F2189" s="6">
        <v>0</v>
      </c>
      <c r="G2189" s="5">
        <v>0</v>
      </c>
      <c r="H2189" s="6">
        <v>0</v>
      </c>
      <c r="I2189" s="5">
        <v>0</v>
      </c>
      <c r="J2189" s="6">
        <v>0</v>
      </c>
      <c r="K2189" s="5">
        <v>0</v>
      </c>
      <c r="L2189" s="6">
        <v>0</v>
      </c>
      <c r="M2189" s="5">
        <v>0</v>
      </c>
      <c r="N2189" s="6">
        <v>0</v>
      </c>
      <c r="O2189" s="5">
        <v>0</v>
      </c>
      <c r="P2189" s="6">
        <v>0</v>
      </c>
      <c r="Q2189" s="5">
        <v>0</v>
      </c>
      <c r="R2189" s="6">
        <v>0</v>
      </c>
      <c r="S2189" s="5">
        <v>0</v>
      </c>
      <c r="T2189" s="6">
        <v>0</v>
      </c>
      <c r="U2189" s="5">
        <v>0</v>
      </c>
      <c r="V2189" s="6">
        <v>0</v>
      </c>
      <c r="W2189" s="5">
        <v>0</v>
      </c>
      <c r="X2189" s="6">
        <v>0</v>
      </c>
      <c r="Y2189" s="5">
        <v>0</v>
      </c>
      <c r="Z2189" s="6">
        <v>0</v>
      </c>
      <c r="AA2189" s="5">
        <v>0</v>
      </c>
      <c r="AB2189" s="6">
        <v>0</v>
      </c>
      <c r="AC2189" s="5">
        <v>0</v>
      </c>
      <c r="AD2189" s="6">
        <v>0</v>
      </c>
      <c r="AE2189" s="5">
        <v>0</v>
      </c>
      <c r="AF2189" s="6">
        <v>0</v>
      </c>
    </row>
    <row r="2190" spans="2:32" x14ac:dyDescent="0.35">
      <c r="B2190" s="1" t="s">
        <v>688</v>
      </c>
      <c r="C2190" s="5">
        <v>0</v>
      </c>
      <c r="D2190" s="6">
        <v>0</v>
      </c>
      <c r="E2190" s="5">
        <v>0</v>
      </c>
      <c r="F2190" s="6">
        <v>0</v>
      </c>
      <c r="G2190" s="5">
        <v>0</v>
      </c>
      <c r="H2190" s="6">
        <v>0</v>
      </c>
      <c r="I2190" s="5">
        <v>0</v>
      </c>
      <c r="J2190" s="6">
        <v>0</v>
      </c>
      <c r="K2190" s="5">
        <v>0</v>
      </c>
      <c r="L2190" s="6">
        <v>0</v>
      </c>
      <c r="M2190" s="5">
        <v>0</v>
      </c>
      <c r="N2190" s="6">
        <v>0</v>
      </c>
      <c r="O2190" s="5">
        <v>0</v>
      </c>
      <c r="P2190" s="6">
        <v>0</v>
      </c>
      <c r="Q2190" s="5">
        <v>0</v>
      </c>
      <c r="R2190" s="6">
        <v>0</v>
      </c>
      <c r="S2190" s="5">
        <v>0</v>
      </c>
      <c r="T2190" s="6">
        <v>0</v>
      </c>
      <c r="U2190" s="5">
        <v>0</v>
      </c>
      <c r="V2190" s="6">
        <v>0</v>
      </c>
      <c r="W2190" s="5">
        <v>0</v>
      </c>
      <c r="X2190" s="6">
        <v>0</v>
      </c>
      <c r="Y2190" s="5">
        <v>0</v>
      </c>
      <c r="Z2190" s="6">
        <v>0</v>
      </c>
      <c r="AA2190" s="5">
        <v>0</v>
      </c>
      <c r="AB2190" s="6">
        <v>0</v>
      </c>
      <c r="AC2190" s="5">
        <v>0</v>
      </c>
      <c r="AD2190" s="6">
        <v>0</v>
      </c>
      <c r="AE2190" s="5">
        <v>0</v>
      </c>
      <c r="AF2190" s="6">
        <v>0</v>
      </c>
    </row>
    <row r="2191" spans="2:32" x14ac:dyDescent="0.35">
      <c r="B2191" s="1" t="s">
        <v>689</v>
      </c>
      <c r="C2191" s="5">
        <v>3.8800000000000002E-3</v>
      </c>
      <c r="D2191" s="6">
        <v>2.5129999999999999</v>
      </c>
      <c r="E2191" s="5">
        <v>0</v>
      </c>
      <c r="F2191" s="6">
        <v>0</v>
      </c>
      <c r="G2191" s="5">
        <v>0</v>
      </c>
      <c r="H2191" s="6">
        <v>0</v>
      </c>
      <c r="I2191" s="5">
        <v>0</v>
      </c>
      <c r="J2191" s="6">
        <v>0</v>
      </c>
      <c r="K2191" s="5">
        <v>0</v>
      </c>
      <c r="L2191" s="6">
        <v>0</v>
      </c>
      <c r="M2191" s="5">
        <v>0</v>
      </c>
      <c r="N2191" s="6">
        <v>0</v>
      </c>
      <c r="O2191" s="5">
        <v>0</v>
      </c>
      <c r="P2191" s="6">
        <v>0</v>
      </c>
      <c r="Q2191" s="5">
        <v>0</v>
      </c>
      <c r="R2191" s="6">
        <v>0</v>
      </c>
      <c r="S2191" s="5">
        <v>0</v>
      </c>
      <c r="T2191" s="6">
        <v>0</v>
      </c>
      <c r="U2191" s="5">
        <v>0</v>
      </c>
      <c r="V2191" s="6">
        <v>0</v>
      </c>
      <c r="W2191" s="5">
        <v>0</v>
      </c>
      <c r="X2191" s="6">
        <v>0</v>
      </c>
      <c r="Y2191" s="5">
        <v>0</v>
      </c>
      <c r="Z2191" s="6">
        <v>0</v>
      </c>
      <c r="AA2191" s="5">
        <v>0</v>
      </c>
      <c r="AB2191" s="6">
        <v>0</v>
      </c>
      <c r="AC2191" s="5">
        <v>0</v>
      </c>
      <c r="AD2191" s="6">
        <v>0</v>
      </c>
      <c r="AE2191" s="5">
        <v>4.1579999999999999E-2</v>
      </c>
      <c r="AF2191" s="6">
        <v>2.5129999999999999</v>
      </c>
    </row>
    <row r="2192" spans="2:32" x14ac:dyDescent="0.35">
      <c r="B2192" s="1" t="s">
        <v>690</v>
      </c>
      <c r="C2192" s="5">
        <v>0</v>
      </c>
      <c r="D2192" s="6">
        <v>0</v>
      </c>
      <c r="E2192" s="5">
        <v>0</v>
      </c>
      <c r="F2192" s="6">
        <v>0</v>
      </c>
      <c r="G2192" s="5">
        <v>0</v>
      </c>
      <c r="H2192" s="6">
        <v>0</v>
      </c>
      <c r="I2192" s="5">
        <v>0</v>
      </c>
      <c r="J2192" s="6">
        <v>0</v>
      </c>
      <c r="K2192" s="5">
        <v>0</v>
      </c>
      <c r="L2192" s="6">
        <v>0</v>
      </c>
      <c r="M2192" s="5">
        <v>0</v>
      </c>
      <c r="N2192" s="6">
        <v>0</v>
      </c>
      <c r="O2192" s="5">
        <v>0</v>
      </c>
      <c r="P2192" s="6">
        <v>0</v>
      </c>
      <c r="Q2192" s="5">
        <v>0</v>
      </c>
      <c r="R2192" s="6">
        <v>0</v>
      </c>
      <c r="S2192" s="5">
        <v>0</v>
      </c>
      <c r="T2192" s="6">
        <v>0</v>
      </c>
      <c r="U2192" s="5">
        <v>0</v>
      </c>
      <c r="V2192" s="6">
        <v>0</v>
      </c>
      <c r="W2192" s="5">
        <v>0</v>
      </c>
      <c r="X2192" s="6">
        <v>0</v>
      </c>
      <c r="Y2192" s="5">
        <v>0</v>
      </c>
      <c r="Z2192" s="6">
        <v>0</v>
      </c>
      <c r="AA2192" s="5">
        <v>0</v>
      </c>
      <c r="AB2192" s="6">
        <v>0</v>
      </c>
      <c r="AC2192" s="5">
        <v>0</v>
      </c>
      <c r="AD2192" s="6">
        <v>0</v>
      </c>
      <c r="AE2192" s="5">
        <v>0</v>
      </c>
      <c r="AF2192" s="6">
        <v>0</v>
      </c>
    </row>
    <row r="2193" spans="2:32" x14ac:dyDescent="0.35">
      <c r="B2193" s="1" t="s">
        <v>691</v>
      </c>
      <c r="C2193" s="5">
        <v>0</v>
      </c>
      <c r="D2193" s="6">
        <v>0</v>
      </c>
      <c r="E2193" s="5">
        <v>0</v>
      </c>
      <c r="F2193" s="6">
        <v>0</v>
      </c>
      <c r="G2193" s="5">
        <v>0</v>
      </c>
      <c r="H2193" s="6">
        <v>0</v>
      </c>
      <c r="I2193" s="5">
        <v>0</v>
      </c>
      <c r="J2193" s="6">
        <v>0</v>
      </c>
      <c r="K2193" s="5">
        <v>0</v>
      </c>
      <c r="L2193" s="6">
        <v>0</v>
      </c>
      <c r="M2193" s="5">
        <v>0</v>
      </c>
      <c r="N2193" s="6">
        <v>0</v>
      </c>
      <c r="O2193" s="5">
        <v>0</v>
      </c>
      <c r="P2193" s="6">
        <v>0</v>
      </c>
      <c r="Q2193" s="5">
        <v>0</v>
      </c>
      <c r="R2193" s="6">
        <v>0</v>
      </c>
      <c r="S2193" s="5">
        <v>0</v>
      </c>
      <c r="T2193" s="6">
        <v>0</v>
      </c>
      <c r="U2193" s="5">
        <v>0</v>
      </c>
      <c r="V2193" s="6">
        <v>0</v>
      </c>
      <c r="W2193" s="5">
        <v>0</v>
      </c>
      <c r="X2193" s="6">
        <v>0</v>
      </c>
      <c r="Y2193" s="5">
        <v>0</v>
      </c>
      <c r="Z2193" s="6">
        <v>0</v>
      </c>
      <c r="AA2193" s="5">
        <v>0</v>
      </c>
      <c r="AB2193" s="6">
        <v>0</v>
      </c>
      <c r="AC2193" s="5">
        <v>0</v>
      </c>
      <c r="AD2193" s="6">
        <v>0</v>
      </c>
      <c r="AE2193" s="5">
        <v>0</v>
      </c>
      <c r="AF2193" s="6">
        <v>0</v>
      </c>
    </row>
    <row r="2194" spans="2:32" x14ac:dyDescent="0.35">
      <c r="B2194" s="1" t="s">
        <v>692</v>
      </c>
      <c r="C2194" s="5">
        <v>1.8699999999999999E-3</v>
      </c>
      <c r="D2194" s="6">
        <v>1.2090000000000001</v>
      </c>
      <c r="E2194" s="5">
        <v>0</v>
      </c>
      <c r="F2194" s="6">
        <v>0</v>
      </c>
      <c r="G2194" s="5">
        <v>0</v>
      </c>
      <c r="H2194" s="6">
        <v>0</v>
      </c>
      <c r="I2194" s="5">
        <v>0</v>
      </c>
      <c r="J2194" s="6">
        <v>0</v>
      </c>
      <c r="K2194" s="5">
        <v>0</v>
      </c>
      <c r="L2194" s="6">
        <v>0</v>
      </c>
      <c r="M2194" s="5">
        <v>0</v>
      </c>
      <c r="N2194" s="6">
        <v>0</v>
      </c>
      <c r="O2194" s="5">
        <v>0</v>
      </c>
      <c r="P2194" s="6">
        <v>0</v>
      </c>
      <c r="Q2194" s="5">
        <v>0</v>
      </c>
      <c r="R2194" s="6">
        <v>0</v>
      </c>
      <c r="S2194" s="5">
        <v>0</v>
      </c>
      <c r="T2194" s="6">
        <v>0</v>
      </c>
      <c r="U2194" s="5">
        <v>0</v>
      </c>
      <c r="V2194" s="6">
        <v>0</v>
      </c>
      <c r="W2194" s="5">
        <v>0</v>
      </c>
      <c r="X2194" s="6">
        <v>0</v>
      </c>
      <c r="Y2194" s="5">
        <v>0</v>
      </c>
      <c r="Z2194" s="6">
        <v>0</v>
      </c>
      <c r="AA2194" s="5">
        <v>0</v>
      </c>
      <c r="AB2194" s="6">
        <v>0</v>
      </c>
      <c r="AC2194" s="5">
        <v>0</v>
      </c>
      <c r="AD2194" s="6">
        <v>0</v>
      </c>
      <c r="AE2194" s="5">
        <v>0.02</v>
      </c>
      <c r="AF2194" s="6">
        <v>1.2090000000000001</v>
      </c>
    </row>
    <row r="2195" spans="2:32" x14ac:dyDescent="0.35">
      <c r="B2195" s="2" t="s">
        <v>14</v>
      </c>
    </row>
    <row r="2196" spans="2:32" x14ac:dyDescent="0.35">
      <c r="B2196" s="1" t="s">
        <v>214</v>
      </c>
      <c r="C2196" s="5">
        <v>0</v>
      </c>
      <c r="D2196" s="6">
        <v>0</v>
      </c>
      <c r="E2196" s="5">
        <v>0</v>
      </c>
      <c r="F2196" s="6">
        <v>0</v>
      </c>
      <c r="G2196" s="5">
        <v>0</v>
      </c>
      <c r="H2196" s="6">
        <v>0</v>
      </c>
      <c r="I2196" s="5">
        <v>0</v>
      </c>
      <c r="J2196" s="6">
        <v>0</v>
      </c>
      <c r="K2196" s="5">
        <v>0</v>
      </c>
      <c r="L2196" s="6">
        <v>0</v>
      </c>
      <c r="M2196" s="5">
        <v>0</v>
      </c>
      <c r="N2196" s="6">
        <v>0</v>
      </c>
      <c r="O2196" s="5">
        <v>0</v>
      </c>
      <c r="P2196" s="6">
        <v>0</v>
      </c>
      <c r="Q2196" s="5">
        <v>0</v>
      </c>
      <c r="R2196" s="6">
        <v>0</v>
      </c>
      <c r="S2196" s="5">
        <v>0</v>
      </c>
      <c r="T2196" s="6">
        <v>0</v>
      </c>
      <c r="U2196" s="5">
        <v>0</v>
      </c>
      <c r="V2196" s="6">
        <v>0</v>
      </c>
      <c r="W2196" s="5">
        <v>0</v>
      </c>
      <c r="X2196" s="6">
        <v>0</v>
      </c>
      <c r="Y2196" s="5">
        <v>0</v>
      </c>
      <c r="Z2196" s="6">
        <v>0</v>
      </c>
      <c r="AA2196" s="5">
        <v>0</v>
      </c>
      <c r="AB2196" s="6">
        <v>0</v>
      </c>
      <c r="AC2196" s="5">
        <v>0</v>
      </c>
      <c r="AD2196" s="6">
        <v>0</v>
      </c>
      <c r="AE2196" s="5">
        <v>0</v>
      </c>
      <c r="AF2196" s="6">
        <v>0</v>
      </c>
    </row>
    <row r="2197" spans="2:32" x14ac:dyDescent="0.35">
      <c r="B2197" s="1" t="s">
        <v>693</v>
      </c>
      <c r="C2197" s="5">
        <v>0</v>
      </c>
      <c r="D2197" s="6">
        <v>0</v>
      </c>
      <c r="E2197" s="5">
        <v>0</v>
      </c>
      <c r="F2197" s="6">
        <v>0</v>
      </c>
      <c r="G2197" s="5">
        <v>0</v>
      </c>
      <c r="H2197" s="6">
        <v>0</v>
      </c>
      <c r="I2197" s="5">
        <v>0</v>
      </c>
      <c r="J2197" s="6">
        <v>0</v>
      </c>
      <c r="K2197" s="5">
        <v>0</v>
      </c>
      <c r="L2197" s="6">
        <v>0</v>
      </c>
      <c r="M2197" s="5">
        <v>0</v>
      </c>
      <c r="N2197" s="6">
        <v>0</v>
      </c>
      <c r="O2197" s="5">
        <v>0</v>
      </c>
      <c r="P2197" s="6">
        <v>0</v>
      </c>
      <c r="Q2197" s="5">
        <v>0</v>
      </c>
      <c r="R2197" s="6">
        <v>0</v>
      </c>
      <c r="S2197" s="5">
        <v>0</v>
      </c>
      <c r="T2197" s="6">
        <v>0</v>
      </c>
      <c r="U2197" s="5">
        <v>0</v>
      </c>
      <c r="V2197" s="6">
        <v>0</v>
      </c>
      <c r="W2197" s="5">
        <v>0</v>
      </c>
      <c r="X2197" s="6">
        <v>0</v>
      </c>
      <c r="Y2197" s="5">
        <v>0</v>
      </c>
      <c r="Z2197" s="6">
        <v>0</v>
      </c>
      <c r="AA2197" s="5">
        <v>0</v>
      </c>
      <c r="AB2197" s="6">
        <v>0</v>
      </c>
      <c r="AC2197" s="5">
        <v>0</v>
      </c>
      <c r="AD2197" s="6">
        <v>0</v>
      </c>
      <c r="AE2197" s="5">
        <v>0</v>
      </c>
      <c r="AF2197" s="6">
        <v>0</v>
      </c>
    </row>
    <row r="2198" spans="2:32" x14ac:dyDescent="0.35">
      <c r="B2198" s="1" t="s">
        <v>694</v>
      </c>
      <c r="C2198" s="5">
        <v>8.8199999999999997E-3</v>
      </c>
      <c r="D2198" s="6">
        <v>5.7039999999999997</v>
      </c>
      <c r="E2198" s="5">
        <v>0</v>
      </c>
      <c r="F2198" s="6">
        <v>0</v>
      </c>
      <c r="G2198" s="5">
        <v>0</v>
      </c>
      <c r="H2198" s="6">
        <v>0</v>
      </c>
      <c r="I2198" s="5">
        <v>0</v>
      </c>
      <c r="J2198" s="6">
        <v>0</v>
      </c>
      <c r="K2198" s="5">
        <v>0</v>
      </c>
      <c r="L2198" s="6">
        <v>0</v>
      </c>
      <c r="M2198" s="5">
        <v>0</v>
      </c>
      <c r="N2198" s="6">
        <v>0</v>
      </c>
      <c r="O2198" s="5">
        <v>0</v>
      </c>
      <c r="P2198" s="6">
        <v>0</v>
      </c>
      <c r="Q2198" s="5">
        <v>0</v>
      </c>
      <c r="R2198" s="6">
        <v>0</v>
      </c>
      <c r="S2198" s="5">
        <v>0</v>
      </c>
      <c r="T2198" s="6">
        <v>0</v>
      </c>
      <c r="U2198" s="5">
        <v>0</v>
      </c>
      <c r="V2198" s="6">
        <v>0</v>
      </c>
      <c r="W2198" s="5">
        <v>0</v>
      </c>
      <c r="X2198" s="6">
        <v>0</v>
      </c>
      <c r="Y2198" s="5">
        <v>0</v>
      </c>
      <c r="Z2198" s="6">
        <v>0</v>
      </c>
      <c r="AA2198" s="5">
        <v>0</v>
      </c>
      <c r="AB2198" s="6">
        <v>0</v>
      </c>
      <c r="AC2198" s="5">
        <v>0</v>
      </c>
      <c r="AD2198" s="6">
        <v>0</v>
      </c>
      <c r="AE2198" s="5">
        <v>9.4369999999999996E-2</v>
      </c>
      <c r="AF2198" s="6">
        <v>5.7039999999999997</v>
      </c>
    </row>
    <row r="2199" spans="2:32" x14ac:dyDescent="0.35">
      <c r="B2199" s="1" t="s">
        <v>695</v>
      </c>
      <c r="C2199" s="5">
        <v>1.32E-3</v>
      </c>
      <c r="D2199" s="6">
        <v>0.85099999999999998</v>
      </c>
      <c r="E2199" s="5">
        <v>0</v>
      </c>
      <c r="F2199" s="6">
        <v>0</v>
      </c>
      <c r="G2199" s="5">
        <v>0</v>
      </c>
      <c r="H2199" s="6">
        <v>0</v>
      </c>
      <c r="I2199" s="5">
        <v>0</v>
      </c>
      <c r="J2199" s="6">
        <v>0</v>
      </c>
      <c r="K2199" s="5">
        <v>0</v>
      </c>
      <c r="L2199" s="6">
        <v>0</v>
      </c>
      <c r="M2199" s="5">
        <v>0</v>
      </c>
      <c r="N2199" s="6">
        <v>0</v>
      </c>
      <c r="O2199" s="5">
        <v>0</v>
      </c>
      <c r="P2199" s="6">
        <v>0</v>
      </c>
      <c r="Q2199" s="5">
        <v>0</v>
      </c>
      <c r="R2199" s="6">
        <v>0</v>
      </c>
      <c r="S2199" s="5">
        <v>0</v>
      </c>
      <c r="T2199" s="6">
        <v>0</v>
      </c>
      <c r="U2199" s="5">
        <v>0</v>
      </c>
      <c r="V2199" s="6">
        <v>0</v>
      </c>
      <c r="W2199" s="5">
        <v>0</v>
      </c>
      <c r="X2199" s="6">
        <v>0</v>
      </c>
      <c r="Y2199" s="5">
        <v>0</v>
      </c>
      <c r="Z2199" s="6">
        <v>0</v>
      </c>
      <c r="AA2199" s="5">
        <v>0</v>
      </c>
      <c r="AB2199" s="6">
        <v>0</v>
      </c>
      <c r="AC2199" s="5">
        <v>8.0499999999999999E-3</v>
      </c>
      <c r="AD2199" s="6">
        <v>0.85099999999999998</v>
      </c>
      <c r="AE2199" s="5">
        <v>0</v>
      </c>
      <c r="AF2199" s="6">
        <v>0</v>
      </c>
    </row>
    <row r="2200" spans="2:32" x14ac:dyDescent="0.35">
      <c r="B2200" s="1" t="s">
        <v>696</v>
      </c>
      <c r="C2200" s="5">
        <v>0</v>
      </c>
      <c r="D2200" s="6">
        <v>0</v>
      </c>
      <c r="E2200" s="5">
        <v>0</v>
      </c>
      <c r="F2200" s="6">
        <v>0</v>
      </c>
      <c r="G2200" s="5">
        <v>0</v>
      </c>
      <c r="H2200" s="6">
        <v>0</v>
      </c>
      <c r="I2200" s="5">
        <v>0</v>
      </c>
      <c r="J2200" s="6">
        <v>0</v>
      </c>
      <c r="K2200" s="5">
        <v>0</v>
      </c>
      <c r="L2200" s="6">
        <v>0</v>
      </c>
      <c r="M2200" s="5">
        <v>0</v>
      </c>
      <c r="N2200" s="6">
        <v>0</v>
      </c>
      <c r="O2200" s="5">
        <v>0</v>
      </c>
      <c r="P2200" s="6">
        <v>0</v>
      </c>
      <c r="Q2200" s="5">
        <v>0</v>
      </c>
      <c r="R2200" s="6">
        <v>0</v>
      </c>
      <c r="S2200" s="5">
        <v>0</v>
      </c>
      <c r="T2200" s="6">
        <v>0</v>
      </c>
      <c r="U2200" s="5">
        <v>0</v>
      </c>
      <c r="V2200" s="6">
        <v>0</v>
      </c>
      <c r="W2200" s="5">
        <v>0</v>
      </c>
      <c r="X2200" s="6">
        <v>0</v>
      </c>
      <c r="Y2200" s="5">
        <v>0</v>
      </c>
      <c r="Z2200" s="6">
        <v>0</v>
      </c>
      <c r="AA2200" s="5">
        <v>0</v>
      </c>
      <c r="AB2200" s="6">
        <v>0</v>
      </c>
      <c r="AC2200" s="5">
        <v>0</v>
      </c>
      <c r="AD2200" s="6">
        <v>0</v>
      </c>
      <c r="AE2200" s="5">
        <v>0</v>
      </c>
      <c r="AF2200" s="6">
        <v>0</v>
      </c>
    </row>
    <row r="2201" spans="2:32" x14ac:dyDescent="0.35">
      <c r="B2201" s="1" t="s">
        <v>697</v>
      </c>
      <c r="C2201" s="5">
        <v>0</v>
      </c>
      <c r="D2201" s="6">
        <v>0</v>
      </c>
      <c r="E2201" s="5">
        <v>0</v>
      </c>
      <c r="F2201" s="6">
        <v>0</v>
      </c>
      <c r="G2201" s="5">
        <v>0</v>
      </c>
      <c r="H2201" s="6">
        <v>0</v>
      </c>
      <c r="I2201" s="5">
        <v>0</v>
      </c>
      <c r="J2201" s="6">
        <v>0</v>
      </c>
      <c r="K2201" s="5">
        <v>0</v>
      </c>
      <c r="L2201" s="6">
        <v>0</v>
      </c>
      <c r="M2201" s="5">
        <v>0</v>
      </c>
      <c r="N2201" s="6">
        <v>0</v>
      </c>
      <c r="O2201" s="5">
        <v>0</v>
      </c>
      <c r="P2201" s="6">
        <v>0</v>
      </c>
      <c r="Q2201" s="5">
        <v>0</v>
      </c>
      <c r="R2201" s="6">
        <v>0</v>
      </c>
      <c r="S2201" s="5">
        <v>0</v>
      </c>
      <c r="T2201" s="6">
        <v>0</v>
      </c>
      <c r="U2201" s="5">
        <v>0</v>
      </c>
      <c r="V2201" s="6">
        <v>0</v>
      </c>
      <c r="W2201" s="5">
        <v>0</v>
      </c>
      <c r="X2201" s="6">
        <v>0</v>
      </c>
      <c r="Y2201" s="5">
        <v>0</v>
      </c>
      <c r="Z2201" s="6">
        <v>0</v>
      </c>
      <c r="AA2201" s="5">
        <v>0</v>
      </c>
      <c r="AB2201" s="6">
        <v>0</v>
      </c>
      <c r="AC2201" s="5">
        <v>0</v>
      </c>
      <c r="AD2201" s="6">
        <v>0</v>
      </c>
      <c r="AE2201" s="5">
        <v>0</v>
      </c>
      <c r="AF2201" s="6">
        <v>0</v>
      </c>
    </row>
    <row r="2202" spans="2:32" x14ac:dyDescent="0.35">
      <c r="B2202" s="1" t="s">
        <v>698</v>
      </c>
      <c r="C2202" s="5">
        <v>0</v>
      </c>
      <c r="D2202" s="6">
        <v>0</v>
      </c>
      <c r="E2202" s="5">
        <v>0</v>
      </c>
      <c r="F2202" s="6">
        <v>0</v>
      </c>
      <c r="G2202" s="5">
        <v>0</v>
      </c>
      <c r="H2202" s="6">
        <v>0</v>
      </c>
      <c r="I2202" s="5">
        <v>0</v>
      </c>
      <c r="J2202" s="6">
        <v>0</v>
      </c>
      <c r="K2202" s="5">
        <v>0</v>
      </c>
      <c r="L2202" s="6">
        <v>0</v>
      </c>
      <c r="M2202" s="5">
        <v>0</v>
      </c>
      <c r="N2202" s="6">
        <v>0</v>
      </c>
      <c r="O2202" s="5">
        <v>0</v>
      </c>
      <c r="P2202" s="6">
        <v>0</v>
      </c>
      <c r="Q2202" s="5">
        <v>0</v>
      </c>
      <c r="R2202" s="6">
        <v>0</v>
      </c>
      <c r="S2202" s="5">
        <v>0</v>
      </c>
      <c r="T2202" s="6">
        <v>0</v>
      </c>
      <c r="U2202" s="5">
        <v>0</v>
      </c>
      <c r="V2202" s="6">
        <v>0</v>
      </c>
      <c r="W2202" s="5">
        <v>0</v>
      </c>
      <c r="X2202" s="6">
        <v>0</v>
      </c>
      <c r="Y2202" s="5">
        <v>0</v>
      </c>
      <c r="Z2202" s="6">
        <v>0</v>
      </c>
      <c r="AA2202" s="5">
        <v>0</v>
      </c>
      <c r="AB2202" s="6">
        <v>0</v>
      </c>
      <c r="AC2202" s="5">
        <v>0</v>
      </c>
      <c r="AD2202" s="6">
        <v>0</v>
      </c>
      <c r="AE2202" s="5">
        <v>0</v>
      </c>
      <c r="AF2202" s="6">
        <v>0</v>
      </c>
    </row>
    <row r="2203" spans="2:32" x14ac:dyDescent="0.35">
      <c r="B2203" s="1" t="s">
        <v>221</v>
      </c>
      <c r="C2203" s="5">
        <v>0</v>
      </c>
      <c r="D2203" s="6">
        <v>0</v>
      </c>
      <c r="E2203" s="5">
        <v>0</v>
      </c>
      <c r="F2203" s="6">
        <v>0</v>
      </c>
      <c r="G2203" s="5">
        <v>0</v>
      </c>
      <c r="H2203" s="6">
        <v>0</v>
      </c>
      <c r="I2203" s="5">
        <v>0</v>
      </c>
      <c r="J2203" s="6">
        <v>0</v>
      </c>
      <c r="K2203" s="5">
        <v>0</v>
      </c>
      <c r="L2203" s="6">
        <v>0</v>
      </c>
      <c r="M2203" s="5">
        <v>0</v>
      </c>
      <c r="N2203" s="6">
        <v>0</v>
      </c>
      <c r="O2203" s="5">
        <v>0</v>
      </c>
      <c r="P2203" s="6">
        <v>0</v>
      </c>
      <c r="Q2203" s="5">
        <v>0</v>
      </c>
      <c r="R2203" s="6">
        <v>0</v>
      </c>
      <c r="S2203" s="5">
        <v>0</v>
      </c>
      <c r="T2203" s="6">
        <v>0</v>
      </c>
      <c r="U2203" s="5">
        <v>0</v>
      </c>
      <c r="V2203" s="6">
        <v>0</v>
      </c>
      <c r="W2203" s="5">
        <v>0</v>
      </c>
      <c r="X2203" s="6">
        <v>0</v>
      </c>
      <c r="Y2203" s="5">
        <v>0</v>
      </c>
      <c r="Z2203" s="6">
        <v>0</v>
      </c>
      <c r="AA2203" s="5">
        <v>0</v>
      </c>
      <c r="AB2203" s="6">
        <v>0</v>
      </c>
      <c r="AC2203" s="5">
        <v>0</v>
      </c>
      <c r="AD2203" s="6">
        <v>0</v>
      </c>
      <c r="AE2203" s="5">
        <v>0</v>
      </c>
      <c r="AF2203" s="6">
        <v>0</v>
      </c>
    </row>
    <row r="2204" spans="2:32" x14ac:dyDescent="0.35">
      <c r="B2204" s="1" t="s">
        <v>699</v>
      </c>
      <c r="C2204" s="5">
        <v>0</v>
      </c>
      <c r="D2204" s="6">
        <v>0</v>
      </c>
      <c r="E2204" s="5">
        <v>0</v>
      </c>
      <c r="F2204" s="6">
        <v>0</v>
      </c>
      <c r="G2204" s="5">
        <v>0</v>
      </c>
      <c r="H2204" s="6">
        <v>0</v>
      </c>
      <c r="I2204" s="5">
        <v>0</v>
      </c>
      <c r="J2204" s="6">
        <v>0</v>
      </c>
      <c r="K2204" s="5">
        <v>0</v>
      </c>
      <c r="L2204" s="6">
        <v>0</v>
      </c>
      <c r="M2204" s="5">
        <v>0</v>
      </c>
      <c r="N2204" s="6">
        <v>0</v>
      </c>
      <c r="O2204" s="5">
        <v>0</v>
      </c>
      <c r="P2204" s="6">
        <v>0</v>
      </c>
      <c r="Q2204" s="5">
        <v>0</v>
      </c>
      <c r="R2204" s="6">
        <v>0</v>
      </c>
      <c r="S2204" s="5">
        <v>0</v>
      </c>
      <c r="T2204" s="6">
        <v>0</v>
      </c>
      <c r="U2204" s="5">
        <v>0</v>
      </c>
      <c r="V2204" s="6">
        <v>0</v>
      </c>
      <c r="W2204" s="5">
        <v>0</v>
      </c>
      <c r="X2204" s="6">
        <v>0</v>
      </c>
      <c r="Y2204" s="5">
        <v>0</v>
      </c>
      <c r="Z2204" s="6">
        <v>0</v>
      </c>
      <c r="AA2204" s="5">
        <v>0</v>
      </c>
      <c r="AB2204" s="6">
        <v>0</v>
      </c>
      <c r="AC2204" s="5">
        <v>0</v>
      </c>
      <c r="AD2204" s="6">
        <v>0</v>
      </c>
      <c r="AE2204" s="5">
        <v>0</v>
      </c>
      <c r="AF2204" s="6">
        <v>0</v>
      </c>
    </row>
    <row r="2205" spans="2:32" x14ac:dyDescent="0.35">
      <c r="B2205" s="1" t="s">
        <v>700</v>
      </c>
      <c r="C2205" s="5">
        <v>0</v>
      </c>
      <c r="D2205" s="6">
        <v>0</v>
      </c>
      <c r="E2205" s="5">
        <v>0</v>
      </c>
      <c r="F2205" s="6">
        <v>0</v>
      </c>
      <c r="G2205" s="5">
        <v>0</v>
      </c>
      <c r="H2205" s="6">
        <v>0</v>
      </c>
      <c r="I2205" s="5">
        <v>0</v>
      </c>
      <c r="J2205" s="6">
        <v>0</v>
      </c>
      <c r="K2205" s="5">
        <v>0</v>
      </c>
      <c r="L2205" s="6">
        <v>0</v>
      </c>
      <c r="M2205" s="5">
        <v>0</v>
      </c>
      <c r="N2205" s="6">
        <v>0</v>
      </c>
      <c r="O2205" s="5">
        <v>0</v>
      </c>
      <c r="P2205" s="6">
        <v>0</v>
      </c>
      <c r="Q2205" s="5">
        <v>0</v>
      </c>
      <c r="R2205" s="6">
        <v>0</v>
      </c>
      <c r="S2205" s="5">
        <v>0</v>
      </c>
      <c r="T2205" s="6">
        <v>0</v>
      </c>
      <c r="U2205" s="5">
        <v>0</v>
      </c>
      <c r="V2205" s="6">
        <v>0</v>
      </c>
      <c r="W2205" s="5">
        <v>0</v>
      </c>
      <c r="X2205" s="6">
        <v>0</v>
      </c>
      <c r="Y2205" s="5">
        <v>0</v>
      </c>
      <c r="Z2205" s="6">
        <v>0</v>
      </c>
      <c r="AA2205" s="5">
        <v>0</v>
      </c>
      <c r="AB2205" s="6">
        <v>0</v>
      </c>
      <c r="AC2205" s="5">
        <v>0</v>
      </c>
      <c r="AD2205" s="6">
        <v>0</v>
      </c>
      <c r="AE2205" s="5">
        <v>0</v>
      </c>
      <c r="AF2205" s="6">
        <v>0</v>
      </c>
    </row>
    <row r="2206" spans="2:32" x14ac:dyDescent="0.35">
      <c r="B2206" s="1" t="s">
        <v>227</v>
      </c>
      <c r="C2206" s="5">
        <v>1.5610000000000001E-2</v>
      </c>
      <c r="D2206" s="6">
        <v>10.096</v>
      </c>
      <c r="E2206" s="5">
        <v>0</v>
      </c>
      <c r="F2206" s="6">
        <v>0</v>
      </c>
      <c r="G2206" s="5">
        <v>0</v>
      </c>
      <c r="H2206" s="6">
        <v>0</v>
      </c>
      <c r="I2206" s="5">
        <v>0</v>
      </c>
      <c r="J2206" s="6">
        <v>0</v>
      </c>
      <c r="K2206" s="5">
        <v>0</v>
      </c>
      <c r="L2206" s="6">
        <v>0</v>
      </c>
      <c r="M2206" s="5">
        <v>0</v>
      </c>
      <c r="N2206" s="6">
        <v>0</v>
      </c>
      <c r="O2206" s="5">
        <v>0</v>
      </c>
      <c r="P2206" s="6">
        <v>0</v>
      </c>
      <c r="Q2206" s="5">
        <v>0</v>
      </c>
      <c r="R2206" s="6">
        <v>0</v>
      </c>
      <c r="S2206" s="5">
        <v>0</v>
      </c>
      <c r="T2206" s="6">
        <v>0</v>
      </c>
      <c r="U2206" s="5">
        <v>0</v>
      </c>
      <c r="V2206" s="6">
        <v>0</v>
      </c>
      <c r="W2206" s="5">
        <v>0</v>
      </c>
      <c r="X2206" s="6">
        <v>0</v>
      </c>
      <c r="Y2206" s="5">
        <v>0</v>
      </c>
      <c r="Z2206" s="6">
        <v>0</v>
      </c>
      <c r="AA2206" s="5">
        <v>0</v>
      </c>
      <c r="AB2206" s="6">
        <v>0</v>
      </c>
      <c r="AC2206" s="5">
        <v>0</v>
      </c>
      <c r="AD2206" s="6">
        <v>0</v>
      </c>
      <c r="AE2206" s="5">
        <v>0.16703000000000001</v>
      </c>
      <c r="AF2206" s="6">
        <v>10.096</v>
      </c>
    </row>
    <row r="2207" spans="2:32" x14ac:dyDescent="0.35">
      <c r="B2207" s="1" t="s">
        <v>701</v>
      </c>
      <c r="C2207" s="5">
        <v>7.2999999999999996E-4</v>
      </c>
      <c r="D2207" s="6">
        <v>0.47299999999999998</v>
      </c>
      <c r="E2207" s="5">
        <v>0</v>
      </c>
      <c r="F2207" s="6">
        <v>0</v>
      </c>
      <c r="G2207" s="5">
        <v>0</v>
      </c>
      <c r="H2207" s="6">
        <v>0</v>
      </c>
      <c r="I2207" s="5">
        <v>0</v>
      </c>
      <c r="J2207" s="6">
        <v>0</v>
      </c>
      <c r="K2207" s="5">
        <v>0</v>
      </c>
      <c r="L2207" s="6">
        <v>0</v>
      </c>
      <c r="M2207" s="5">
        <v>0</v>
      </c>
      <c r="N2207" s="6">
        <v>0</v>
      </c>
      <c r="O2207" s="5">
        <v>0</v>
      </c>
      <c r="P2207" s="6">
        <v>0</v>
      </c>
      <c r="Q2207" s="5">
        <v>0</v>
      </c>
      <c r="R2207" s="6">
        <v>0</v>
      </c>
      <c r="S2207" s="5">
        <v>0</v>
      </c>
      <c r="T2207" s="6">
        <v>0</v>
      </c>
      <c r="U2207" s="5">
        <v>0</v>
      </c>
      <c r="V2207" s="6">
        <v>0</v>
      </c>
      <c r="W2207" s="5">
        <v>0</v>
      </c>
      <c r="X2207" s="6">
        <v>0</v>
      </c>
      <c r="Y2207" s="5">
        <v>0</v>
      </c>
      <c r="Z2207" s="6">
        <v>0</v>
      </c>
      <c r="AA2207" s="5">
        <v>0</v>
      </c>
      <c r="AB2207" s="6">
        <v>0</v>
      </c>
      <c r="AC2207" s="5">
        <v>0</v>
      </c>
      <c r="AD2207" s="6">
        <v>0</v>
      </c>
      <c r="AE2207" s="5">
        <v>7.8300000000000002E-3</v>
      </c>
      <c r="AF2207" s="6">
        <v>0.47299999999999998</v>
      </c>
    </row>
    <row r="2208" spans="2:32" x14ac:dyDescent="0.35">
      <c r="B2208" s="1" t="s">
        <v>232</v>
      </c>
      <c r="C2208" s="5">
        <v>0</v>
      </c>
      <c r="D2208" s="6">
        <v>0</v>
      </c>
      <c r="E2208" s="5">
        <v>0</v>
      </c>
      <c r="F2208" s="6">
        <v>0</v>
      </c>
      <c r="G2208" s="5">
        <v>0</v>
      </c>
      <c r="H2208" s="6">
        <v>0</v>
      </c>
      <c r="I2208" s="5">
        <v>0</v>
      </c>
      <c r="J2208" s="6">
        <v>0</v>
      </c>
      <c r="K2208" s="5">
        <v>0</v>
      </c>
      <c r="L2208" s="6">
        <v>0</v>
      </c>
      <c r="M2208" s="5">
        <v>0</v>
      </c>
      <c r="N2208" s="6">
        <v>0</v>
      </c>
      <c r="O2208" s="5">
        <v>0</v>
      </c>
      <c r="P2208" s="6">
        <v>0</v>
      </c>
      <c r="Q2208" s="5">
        <v>0</v>
      </c>
      <c r="R2208" s="6">
        <v>0</v>
      </c>
      <c r="S2208" s="5">
        <v>0</v>
      </c>
      <c r="T2208" s="6">
        <v>0</v>
      </c>
      <c r="U2208" s="5">
        <v>0</v>
      </c>
      <c r="V2208" s="6">
        <v>0</v>
      </c>
      <c r="W2208" s="5">
        <v>0</v>
      </c>
      <c r="X2208" s="6">
        <v>0</v>
      </c>
      <c r="Y2208" s="5">
        <v>0</v>
      </c>
      <c r="Z2208" s="6">
        <v>0</v>
      </c>
      <c r="AA2208" s="5">
        <v>0</v>
      </c>
      <c r="AB2208" s="6">
        <v>0</v>
      </c>
      <c r="AC2208" s="5">
        <v>0</v>
      </c>
      <c r="AD2208" s="6">
        <v>0</v>
      </c>
      <c r="AE2208" s="5">
        <v>0</v>
      </c>
      <c r="AF2208" s="6">
        <v>0</v>
      </c>
    </row>
    <row r="2209" spans="2:32" x14ac:dyDescent="0.35">
      <c r="B2209" s="1" t="s">
        <v>702</v>
      </c>
      <c r="C2209" s="5">
        <v>0</v>
      </c>
      <c r="D2209" s="6">
        <v>0</v>
      </c>
      <c r="E2209" s="5">
        <v>0</v>
      </c>
      <c r="F2209" s="6">
        <v>0</v>
      </c>
      <c r="G2209" s="5">
        <v>0</v>
      </c>
      <c r="H2209" s="6">
        <v>0</v>
      </c>
      <c r="I2209" s="5">
        <v>0</v>
      </c>
      <c r="J2209" s="6">
        <v>0</v>
      </c>
      <c r="K2209" s="5">
        <v>0</v>
      </c>
      <c r="L2209" s="6">
        <v>0</v>
      </c>
      <c r="M2209" s="5">
        <v>0</v>
      </c>
      <c r="N2209" s="6">
        <v>0</v>
      </c>
      <c r="O2209" s="5">
        <v>0</v>
      </c>
      <c r="P2209" s="6">
        <v>0</v>
      </c>
      <c r="Q2209" s="5">
        <v>0</v>
      </c>
      <c r="R2209" s="6">
        <v>0</v>
      </c>
      <c r="S2209" s="5">
        <v>0</v>
      </c>
      <c r="T2209" s="6">
        <v>0</v>
      </c>
      <c r="U2209" s="5">
        <v>0</v>
      </c>
      <c r="V2209" s="6">
        <v>0</v>
      </c>
      <c r="W2209" s="5">
        <v>0</v>
      </c>
      <c r="X2209" s="6">
        <v>0</v>
      </c>
      <c r="Y2209" s="5">
        <v>0</v>
      </c>
      <c r="Z2209" s="6">
        <v>0</v>
      </c>
      <c r="AA2209" s="5">
        <v>0</v>
      </c>
      <c r="AB2209" s="6">
        <v>0</v>
      </c>
      <c r="AC2209" s="5">
        <v>0</v>
      </c>
      <c r="AD2209" s="6">
        <v>0</v>
      </c>
      <c r="AE2209" s="5">
        <v>0</v>
      </c>
      <c r="AF2209" s="6">
        <v>0</v>
      </c>
    </row>
    <row r="2210" spans="2:32" x14ac:dyDescent="0.35">
      <c r="B2210" s="2" t="s">
        <v>233</v>
      </c>
    </row>
    <row r="2211" spans="2:32" x14ac:dyDescent="0.35">
      <c r="B2211" s="1" t="s">
        <v>703</v>
      </c>
      <c r="C2211" s="5">
        <v>0</v>
      </c>
      <c r="D2211" s="6">
        <v>0</v>
      </c>
      <c r="E2211" s="5">
        <v>0</v>
      </c>
      <c r="F2211" s="6">
        <v>0</v>
      </c>
      <c r="G2211" s="5">
        <v>0</v>
      </c>
      <c r="H2211" s="6">
        <v>0</v>
      </c>
      <c r="I2211" s="5">
        <v>0</v>
      </c>
      <c r="J2211" s="6">
        <v>0</v>
      </c>
      <c r="K2211" s="5">
        <v>0</v>
      </c>
      <c r="L2211" s="6">
        <v>0</v>
      </c>
      <c r="M2211" s="5">
        <v>0</v>
      </c>
      <c r="N2211" s="6">
        <v>0</v>
      </c>
      <c r="O2211" s="5">
        <v>0</v>
      </c>
      <c r="P2211" s="6">
        <v>0</v>
      </c>
      <c r="Q2211" s="5">
        <v>0</v>
      </c>
      <c r="R2211" s="6">
        <v>0</v>
      </c>
      <c r="S2211" s="5">
        <v>0</v>
      </c>
      <c r="T2211" s="6">
        <v>0</v>
      </c>
      <c r="U2211" s="5">
        <v>0</v>
      </c>
      <c r="V2211" s="6">
        <v>0</v>
      </c>
      <c r="W2211" s="5">
        <v>0</v>
      </c>
      <c r="X2211" s="6">
        <v>0</v>
      </c>
      <c r="Y2211" s="5">
        <v>0</v>
      </c>
      <c r="Z2211" s="6">
        <v>0</v>
      </c>
      <c r="AA2211" s="5">
        <v>0</v>
      </c>
      <c r="AB2211" s="6">
        <v>0</v>
      </c>
      <c r="AC2211" s="5">
        <v>0</v>
      </c>
      <c r="AD2211" s="6">
        <v>0</v>
      </c>
      <c r="AE2211" s="5">
        <v>0</v>
      </c>
      <c r="AF2211" s="6">
        <v>0</v>
      </c>
    </row>
    <row r="2212" spans="2:32" x14ac:dyDescent="0.35">
      <c r="B2212" s="1" t="s">
        <v>704</v>
      </c>
      <c r="C2212" s="5">
        <v>1.8239999999999999E-2</v>
      </c>
      <c r="D2212" s="6">
        <v>11.797000000000001</v>
      </c>
      <c r="E2212" s="5">
        <v>0</v>
      </c>
      <c r="F2212" s="6">
        <v>0</v>
      </c>
      <c r="G2212" s="5">
        <v>0</v>
      </c>
      <c r="H2212" s="6">
        <v>0</v>
      </c>
      <c r="I2212" s="5">
        <v>0</v>
      </c>
      <c r="J2212" s="6">
        <v>0</v>
      </c>
      <c r="K2212" s="5">
        <v>0</v>
      </c>
      <c r="L2212" s="6">
        <v>0</v>
      </c>
      <c r="M2212" s="5">
        <v>0</v>
      </c>
      <c r="N2212" s="6">
        <v>0</v>
      </c>
      <c r="O2212" s="5">
        <v>0</v>
      </c>
      <c r="P2212" s="6">
        <v>0</v>
      </c>
      <c r="Q2212" s="5">
        <v>0</v>
      </c>
      <c r="R2212" s="6">
        <v>0</v>
      </c>
      <c r="S2212" s="5">
        <v>0</v>
      </c>
      <c r="T2212" s="6">
        <v>0</v>
      </c>
      <c r="U2212" s="5">
        <v>0</v>
      </c>
      <c r="V2212" s="6">
        <v>0</v>
      </c>
      <c r="W2212" s="5">
        <v>1.0869999999999999E-2</v>
      </c>
      <c r="X2212" s="6">
        <v>0.121</v>
      </c>
      <c r="Y2212" s="5">
        <v>0.19259999999999999</v>
      </c>
      <c r="Z2212" s="6">
        <v>11.676</v>
      </c>
      <c r="AA2212" s="5">
        <v>0</v>
      </c>
      <c r="AB2212" s="6">
        <v>0</v>
      </c>
      <c r="AC2212" s="5">
        <v>0</v>
      </c>
      <c r="AD2212" s="6">
        <v>0</v>
      </c>
      <c r="AE2212" s="5">
        <v>0</v>
      </c>
      <c r="AF2212" s="6">
        <v>0</v>
      </c>
    </row>
    <row r="2213" spans="2:32" x14ac:dyDescent="0.35">
      <c r="B2213" s="1" t="s">
        <v>234</v>
      </c>
      <c r="C2213" s="5">
        <v>0</v>
      </c>
      <c r="D2213" s="6">
        <v>0</v>
      </c>
      <c r="E2213" s="5">
        <v>0</v>
      </c>
      <c r="F2213" s="6">
        <v>0</v>
      </c>
      <c r="G2213" s="5">
        <v>0</v>
      </c>
      <c r="H2213" s="6">
        <v>0</v>
      </c>
      <c r="I2213" s="5">
        <v>0</v>
      </c>
      <c r="J2213" s="6">
        <v>0</v>
      </c>
      <c r="K2213" s="5">
        <v>0</v>
      </c>
      <c r="L2213" s="6">
        <v>0</v>
      </c>
      <c r="M2213" s="5">
        <v>0</v>
      </c>
      <c r="N2213" s="6">
        <v>0</v>
      </c>
      <c r="O2213" s="5">
        <v>0</v>
      </c>
      <c r="P2213" s="6">
        <v>0</v>
      </c>
      <c r="Q2213" s="5">
        <v>0</v>
      </c>
      <c r="R2213" s="6">
        <v>0</v>
      </c>
      <c r="S2213" s="5">
        <v>0</v>
      </c>
      <c r="T2213" s="6">
        <v>0</v>
      </c>
      <c r="U2213" s="5">
        <v>0</v>
      </c>
      <c r="V2213" s="6">
        <v>0</v>
      </c>
      <c r="W2213" s="5">
        <v>0</v>
      </c>
      <c r="X2213" s="6">
        <v>0</v>
      </c>
      <c r="Y2213" s="5">
        <v>0</v>
      </c>
      <c r="Z2213" s="6">
        <v>0</v>
      </c>
      <c r="AA2213" s="5">
        <v>0</v>
      </c>
      <c r="AB2213" s="6">
        <v>0</v>
      </c>
      <c r="AC2213" s="5">
        <v>0</v>
      </c>
      <c r="AD2213" s="6">
        <v>0</v>
      </c>
      <c r="AE2213" s="5">
        <v>0</v>
      </c>
      <c r="AF2213" s="6">
        <v>0</v>
      </c>
    </row>
    <row r="2214" spans="2:32" x14ac:dyDescent="0.35">
      <c r="B2214" s="1" t="s">
        <v>235</v>
      </c>
      <c r="C2214" s="5">
        <v>0</v>
      </c>
      <c r="D2214" s="6">
        <v>0</v>
      </c>
      <c r="E2214" s="5">
        <v>0</v>
      </c>
      <c r="F2214" s="6">
        <v>0</v>
      </c>
      <c r="G2214" s="5">
        <v>0</v>
      </c>
      <c r="H2214" s="6">
        <v>0</v>
      </c>
      <c r="I2214" s="5">
        <v>0</v>
      </c>
      <c r="J2214" s="6">
        <v>0</v>
      </c>
      <c r="K2214" s="5">
        <v>0</v>
      </c>
      <c r="L2214" s="6">
        <v>0</v>
      </c>
      <c r="M2214" s="5">
        <v>0</v>
      </c>
      <c r="N2214" s="6">
        <v>0</v>
      </c>
      <c r="O2214" s="5">
        <v>0</v>
      </c>
      <c r="P2214" s="6">
        <v>0</v>
      </c>
      <c r="Q2214" s="5">
        <v>0</v>
      </c>
      <c r="R2214" s="6">
        <v>0</v>
      </c>
      <c r="S2214" s="5">
        <v>0</v>
      </c>
      <c r="T2214" s="6">
        <v>0</v>
      </c>
      <c r="U2214" s="5">
        <v>0</v>
      </c>
      <c r="V2214" s="6">
        <v>0</v>
      </c>
      <c r="W2214" s="5">
        <v>0</v>
      </c>
      <c r="X2214" s="6">
        <v>0</v>
      </c>
      <c r="Y2214" s="5">
        <v>0</v>
      </c>
      <c r="Z2214" s="6">
        <v>0</v>
      </c>
      <c r="AA2214" s="5">
        <v>0</v>
      </c>
      <c r="AB2214" s="6">
        <v>0</v>
      </c>
      <c r="AC2214" s="5">
        <v>0</v>
      </c>
      <c r="AD2214" s="6">
        <v>0</v>
      </c>
      <c r="AE2214" s="5">
        <v>0</v>
      </c>
      <c r="AF2214" s="6">
        <v>0</v>
      </c>
    </row>
    <row r="2215" spans="2:32" x14ac:dyDescent="0.35">
      <c r="B2215" s="1" t="s">
        <v>236</v>
      </c>
      <c r="C2215" s="5">
        <v>1.2899999999999999E-3</v>
      </c>
      <c r="D2215" s="6">
        <v>0.83699999999999997</v>
      </c>
      <c r="E2215" s="5">
        <v>0</v>
      </c>
      <c r="F2215" s="6">
        <v>0</v>
      </c>
      <c r="G2215" s="5">
        <v>0</v>
      </c>
      <c r="H2215" s="6">
        <v>0</v>
      </c>
      <c r="I2215" s="5">
        <v>0</v>
      </c>
      <c r="J2215" s="6">
        <v>0</v>
      </c>
      <c r="K2215" s="5">
        <v>3.0460000000000001E-2</v>
      </c>
      <c r="L2215" s="6">
        <v>0.83699999999999997</v>
      </c>
      <c r="M2215" s="5">
        <v>0</v>
      </c>
      <c r="N2215" s="6">
        <v>0</v>
      </c>
      <c r="O2215" s="5">
        <v>0</v>
      </c>
      <c r="P2215" s="6">
        <v>0</v>
      </c>
      <c r="Q2215" s="5">
        <v>0</v>
      </c>
      <c r="R2215" s="6">
        <v>0</v>
      </c>
      <c r="S2215" s="5">
        <v>0</v>
      </c>
      <c r="T2215" s="6">
        <v>0</v>
      </c>
      <c r="U2215" s="5">
        <v>0</v>
      </c>
      <c r="V2215" s="6">
        <v>0</v>
      </c>
      <c r="W2215" s="5">
        <v>0</v>
      </c>
      <c r="X2215" s="6">
        <v>0</v>
      </c>
      <c r="Y2215" s="5">
        <v>0</v>
      </c>
      <c r="Z2215" s="6">
        <v>0</v>
      </c>
      <c r="AA2215" s="5">
        <v>0</v>
      </c>
      <c r="AB2215" s="6">
        <v>0</v>
      </c>
      <c r="AC2215" s="5">
        <v>0</v>
      </c>
      <c r="AD2215" s="6">
        <v>0</v>
      </c>
      <c r="AE2215" s="5">
        <v>0</v>
      </c>
      <c r="AF2215" s="6">
        <v>0</v>
      </c>
    </row>
    <row r="2216" spans="2:32" x14ac:dyDescent="0.35">
      <c r="B2216" s="1" t="s">
        <v>237</v>
      </c>
      <c r="C2216" s="5">
        <v>0</v>
      </c>
      <c r="D2216" s="6">
        <v>0</v>
      </c>
      <c r="E2216" s="5">
        <v>0</v>
      </c>
      <c r="F2216" s="6">
        <v>0</v>
      </c>
      <c r="G2216" s="5">
        <v>0</v>
      </c>
      <c r="H2216" s="6">
        <v>0</v>
      </c>
      <c r="I2216" s="5">
        <v>0</v>
      </c>
      <c r="J2216" s="6">
        <v>0</v>
      </c>
      <c r="K2216" s="5">
        <v>0</v>
      </c>
      <c r="L2216" s="6">
        <v>0</v>
      </c>
      <c r="M2216" s="5">
        <v>0</v>
      </c>
      <c r="N2216" s="6">
        <v>0</v>
      </c>
      <c r="O2216" s="5">
        <v>0</v>
      </c>
      <c r="P2216" s="6">
        <v>0</v>
      </c>
      <c r="Q2216" s="5">
        <v>0</v>
      </c>
      <c r="R2216" s="6">
        <v>0</v>
      </c>
      <c r="S2216" s="5">
        <v>0</v>
      </c>
      <c r="T2216" s="6">
        <v>0</v>
      </c>
      <c r="U2216" s="5">
        <v>0</v>
      </c>
      <c r="V2216" s="6">
        <v>0</v>
      </c>
      <c r="W2216" s="5">
        <v>0</v>
      </c>
      <c r="X2216" s="6">
        <v>0</v>
      </c>
      <c r="Y2216" s="5">
        <v>0</v>
      </c>
      <c r="Z2216" s="6">
        <v>0</v>
      </c>
      <c r="AA2216" s="5">
        <v>0</v>
      </c>
      <c r="AB2216" s="6">
        <v>0</v>
      </c>
      <c r="AC2216" s="5">
        <v>0</v>
      </c>
      <c r="AD2216" s="6">
        <v>0</v>
      </c>
      <c r="AE2216" s="5">
        <v>0</v>
      </c>
      <c r="AF2216" s="6">
        <v>0</v>
      </c>
    </row>
    <row r="2217" spans="2:32" x14ac:dyDescent="0.35">
      <c r="B2217" s="1" t="s">
        <v>239</v>
      </c>
      <c r="C2217" s="5">
        <v>0</v>
      </c>
      <c r="D2217" s="6">
        <v>0</v>
      </c>
      <c r="E2217" s="5">
        <v>0</v>
      </c>
      <c r="F2217" s="6">
        <v>0</v>
      </c>
      <c r="G2217" s="5">
        <v>0</v>
      </c>
      <c r="H2217" s="6">
        <v>0</v>
      </c>
      <c r="I2217" s="5">
        <v>0</v>
      </c>
      <c r="J2217" s="6">
        <v>0</v>
      </c>
      <c r="K2217" s="5">
        <v>0</v>
      </c>
      <c r="L2217" s="6">
        <v>0</v>
      </c>
      <c r="M2217" s="5">
        <v>0</v>
      </c>
      <c r="N2217" s="6">
        <v>0</v>
      </c>
      <c r="O2217" s="5">
        <v>0</v>
      </c>
      <c r="P2217" s="6">
        <v>0</v>
      </c>
      <c r="Q2217" s="5">
        <v>0</v>
      </c>
      <c r="R2217" s="6">
        <v>0</v>
      </c>
      <c r="S2217" s="5">
        <v>0</v>
      </c>
      <c r="T2217" s="6">
        <v>0</v>
      </c>
      <c r="U2217" s="5">
        <v>0</v>
      </c>
      <c r="V2217" s="6">
        <v>0</v>
      </c>
      <c r="W2217" s="5">
        <v>0</v>
      </c>
      <c r="X2217" s="6">
        <v>0</v>
      </c>
      <c r="Y2217" s="5">
        <v>0</v>
      </c>
      <c r="Z2217" s="6">
        <v>0</v>
      </c>
      <c r="AA2217" s="5">
        <v>0</v>
      </c>
      <c r="AB2217" s="6">
        <v>0</v>
      </c>
      <c r="AC2217" s="5">
        <v>0</v>
      </c>
      <c r="AD2217" s="6">
        <v>0</v>
      </c>
      <c r="AE2217" s="5">
        <v>0</v>
      </c>
      <c r="AF2217" s="6">
        <v>0</v>
      </c>
    </row>
    <row r="2218" spans="2:32" x14ac:dyDescent="0.35">
      <c r="B2218" s="1" t="s">
        <v>240</v>
      </c>
      <c r="C2218" s="5">
        <v>0</v>
      </c>
      <c r="D2218" s="6">
        <v>0</v>
      </c>
      <c r="E2218" s="5">
        <v>0</v>
      </c>
      <c r="F2218" s="6">
        <v>0</v>
      </c>
      <c r="G2218" s="5">
        <v>0</v>
      </c>
      <c r="H2218" s="6">
        <v>0</v>
      </c>
      <c r="I2218" s="5">
        <v>0</v>
      </c>
      <c r="J2218" s="6">
        <v>0</v>
      </c>
      <c r="K2218" s="5">
        <v>0</v>
      </c>
      <c r="L2218" s="6">
        <v>0</v>
      </c>
      <c r="M2218" s="5">
        <v>0</v>
      </c>
      <c r="N2218" s="6">
        <v>0</v>
      </c>
      <c r="O2218" s="5">
        <v>0</v>
      </c>
      <c r="P2218" s="6">
        <v>0</v>
      </c>
      <c r="Q2218" s="5">
        <v>0</v>
      </c>
      <c r="R2218" s="6">
        <v>0</v>
      </c>
      <c r="S2218" s="5">
        <v>0</v>
      </c>
      <c r="T2218" s="6">
        <v>0</v>
      </c>
      <c r="U2218" s="5">
        <v>0</v>
      </c>
      <c r="V2218" s="6">
        <v>0</v>
      </c>
      <c r="W2218" s="5">
        <v>0</v>
      </c>
      <c r="X2218" s="6">
        <v>0</v>
      </c>
      <c r="Y2218" s="5">
        <v>0</v>
      </c>
      <c r="Z2218" s="6">
        <v>0</v>
      </c>
      <c r="AA2218" s="5">
        <v>0</v>
      </c>
      <c r="AB2218" s="6">
        <v>0</v>
      </c>
      <c r="AC2218" s="5">
        <v>0</v>
      </c>
      <c r="AD2218" s="6">
        <v>0</v>
      </c>
      <c r="AE2218" s="5">
        <v>0</v>
      </c>
      <c r="AF2218" s="6">
        <v>0</v>
      </c>
    </row>
    <row r="2219" spans="2:32" x14ac:dyDescent="0.35">
      <c r="B2219" s="1" t="s">
        <v>242</v>
      </c>
      <c r="C2219" s="5">
        <v>0</v>
      </c>
      <c r="D2219" s="6">
        <v>0</v>
      </c>
      <c r="E2219" s="5">
        <v>0</v>
      </c>
      <c r="F2219" s="6">
        <v>0</v>
      </c>
      <c r="G2219" s="5">
        <v>0</v>
      </c>
      <c r="H2219" s="6">
        <v>0</v>
      </c>
      <c r="I2219" s="5">
        <v>0</v>
      </c>
      <c r="J2219" s="6">
        <v>0</v>
      </c>
      <c r="K2219" s="5">
        <v>0</v>
      </c>
      <c r="L2219" s="6">
        <v>0</v>
      </c>
      <c r="M2219" s="5">
        <v>0</v>
      </c>
      <c r="N2219" s="6">
        <v>0</v>
      </c>
      <c r="O2219" s="5">
        <v>0</v>
      </c>
      <c r="P2219" s="6">
        <v>0</v>
      </c>
      <c r="Q2219" s="5">
        <v>0</v>
      </c>
      <c r="R2219" s="6">
        <v>0</v>
      </c>
      <c r="S2219" s="5">
        <v>0</v>
      </c>
      <c r="T2219" s="6">
        <v>0</v>
      </c>
      <c r="U2219" s="5">
        <v>0</v>
      </c>
      <c r="V2219" s="6">
        <v>0</v>
      </c>
      <c r="W2219" s="5">
        <v>0</v>
      </c>
      <c r="X2219" s="6">
        <v>0</v>
      </c>
      <c r="Y2219" s="5">
        <v>0</v>
      </c>
      <c r="Z2219" s="6">
        <v>0</v>
      </c>
      <c r="AA2219" s="5">
        <v>0</v>
      </c>
      <c r="AB2219" s="6">
        <v>0</v>
      </c>
      <c r="AC2219" s="5">
        <v>0</v>
      </c>
      <c r="AD2219" s="6">
        <v>0</v>
      </c>
      <c r="AE2219" s="5">
        <v>0</v>
      </c>
      <c r="AF2219" s="6">
        <v>0</v>
      </c>
    </row>
    <row r="2220" spans="2:32" x14ac:dyDescent="0.35">
      <c r="B2220" s="1" t="s">
        <v>705</v>
      </c>
      <c r="C2220" s="5">
        <v>0</v>
      </c>
      <c r="D2220" s="6">
        <v>0</v>
      </c>
      <c r="E2220" s="5">
        <v>0</v>
      </c>
      <c r="F2220" s="6">
        <v>0</v>
      </c>
      <c r="G2220" s="5">
        <v>0</v>
      </c>
      <c r="H2220" s="6">
        <v>0</v>
      </c>
      <c r="I2220" s="5">
        <v>0</v>
      </c>
      <c r="J2220" s="6">
        <v>0</v>
      </c>
      <c r="K2220" s="5">
        <v>0</v>
      </c>
      <c r="L2220" s="6">
        <v>0</v>
      </c>
      <c r="M2220" s="5">
        <v>0</v>
      </c>
      <c r="N2220" s="6">
        <v>0</v>
      </c>
      <c r="O2220" s="5">
        <v>0</v>
      </c>
      <c r="P2220" s="6">
        <v>0</v>
      </c>
      <c r="Q2220" s="5">
        <v>0</v>
      </c>
      <c r="R2220" s="6">
        <v>0</v>
      </c>
      <c r="S2220" s="5">
        <v>0</v>
      </c>
      <c r="T2220" s="6">
        <v>0</v>
      </c>
      <c r="U2220" s="5">
        <v>0</v>
      </c>
      <c r="V2220" s="6">
        <v>0</v>
      </c>
      <c r="W2220" s="5">
        <v>0</v>
      </c>
      <c r="X2220" s="6">
        <v>0</v>
      </c>
      <c r="Y2220" s="5">
        <v>0</v>
      </c>
      <c r="Z2220" s="6">
        <v>0</v>
      </c>
      <c r="AA2220" s="5">
        <v>0</v>
      </c>
      <c r="AB2220" s="6">
        <v>0</v>
      </c>
      <c r="AC2220" s="5">
        <v>0</v>
      </c>
      <c r="AD2220" s="6">
        <v>0</v>
      </c>
      <c r="AE2220" s="5">
        <v>0</v>
      </c>
      <c r="AF2220" s="6">
        <v>0</v>
      </c>
    </row>
    <row r="2221" spans="2:32" x14ac:dyDescent="0.35">
      <c r="B2221" s="1" t="s">
        <v>706</v>
      </c>
      <c r="C2221" s="5">
        <v>0</v>
      </c>
      <c r="D2221" s="6">
        <v>0</v>
      </c>
      <c r="E2221" s="5">
        <v>0</v>
      </c>
      <c r="F2221" s="6">
        <v>0</v>
      </c>
      <c r="G2221" s="5">
        <v>0</v>
      </c>
      <c r="H2221" s="6">
        <v>0</v>
      </c>
      <c r="I2221" s="5">
        <v>0</v>
      </c>
      <c r="J2221" s="6">
        <v>0</v>
      </c>
      <c r="K2221" s="5">
        <v>0</v>
      </c>
      <c r="L2221" s="6">
        <v>0</v>
      </c>
      <c r="M2221" s="5">
        <v>0</v>
      </c>
      <c r="N2221" s="6">
        <v>0</v>
      </c>
      <c r="O2221" s="5">
        <v>0</v>
      </c>
      <c r="P2221" s="6">
        <v>0</v>
      </c>
      <c r="Q2221" s="5">
        <v>0</v>
      </c>
      <c r="R2221" s="6">
        <v>0</v>
      </c>
      <c r="S2221" s="5">
        <v>0</v>
      </c>
      <c r="T2221" s="6">
        <v>0</v>
      </c>
      <c r="U2221" s="5">
        <v>0</v>
      </c>
      <c r="V2221" s="6">
        <v>0</v>
      </c>
      <c r="W2221" s="5">
        <v>0</v>
      </c>
      <c r="X2221" s="6">
        <v>0</v>
      </c>
      <c r="Y2221" s="5">
        <v>0</v>
      </c>
      <c r="Z2221" s="6">
        <v>0</v>
      </c>
      <c r="AA2221" s="5">
        <v>0</v>
      </c>
      <c r="AB2221" s="6">
        <v>0</v>
      </c>
      <c r="AC2221" s="5">
        <v>0</v>
      </c>
      <c r="AD2221" s="6">
        <v>0</v>
      </c>
      <c r="AE2221" s="5">
        <v>0</v>
      </c>
      <c r="AF2221" s="6">
        <v>0</v>
      </c>
    </row>
    <row r="2222" spans="2:32" x14ac:dyDescent="0.35">
      <c r="B2222" s="1" t="s">
        <v>244</v>
      </c>
      <c r="C2222" s="5">
        <v>6.1199999999999996E-3</v>
      </c>
      <c r="D2222" s="6">
        <v>3.9590000000000001</v>
      </c>
      <c r="E2222" s="5">
        <v>0</v>
      </c>
      <c r="F2222" s="6">
        <v>0</v>
      </c>
      <c r="G2222" s="5">
        <v>0</v>
      </c>
      <c r="H2222" s="6">
        <v>0</v>
      </c>
      <c r="I2222" s="5">
        <v>0</v>
      </c>
      <c r="J2222" s="6">
        <v>0</v>
      </c>
      <c r="K2222" s="5">
        <v>0</v>
      </c>
      <c r="L2222" s="6">
        <v>0</v>
      </c>
      <c r="M2222" s="5">
        <v>0</v>
      </c>
      <c r="N2222" s="6">
        <v>0</v>
      </c>
      <c r="O2222" s="5">
        <v>0</v>
      </c>
      <c r="P2222" s="6">
        <v>0</v>
      </c>
      <c r="Q2222" s="5">
        <v>0</v>
      </c>
      <c r="R2222" s="6">
        <v>0</v>
      </c>
      <c r="S2222" s="5">
        <v>0</v>
      </c>
      <c r="T2222" s="6">
        <v>0</v>
      </c>
      <c r="U2222" s="5">
        <v>0</v>
      </c>
      <c r="V2222" s="6">
        <v>0</v>
      </c>
      <c r="W2222" s="5">
        <v>0</v>
      </c>
      <c r="X2222" s="6">
        <v>0</v>
      </c>
      <c r="Y2222" s="5">
        <v>0</v>
      </c>
      <c r="Z2222" s="6">
        <v>0</v>
      </c>
      <c r="AA2222" s="5">
        <v>4.6350000000000002E-2</v>
      </c>
      <c r="AB2222" s="6">
        <v>3.9590000000000001</v>
      </c>
      <c r="AC2222" s="5">
        <v>0</v>
      </c>
      <c r="AD2222" s="6">
        <v>0</v>
      </c>
      <c r="AE2222" s="5">
        <v>0</v>
      </c>
      <c r="AF2222" s="6">
        <v>0</v>
      </c>
    </row>
    <row r="2223" spans="2:32" x14ac:dyDescent="0.35">
      <c r="B2223" s="1" t="s">
        <v>245</v>
      </c>
      <c r="C2223" s="5">
        <v>0</v>
      </c>
      <c r="D2223" s="6">
        <v>0</v>
      </c>
      <c r="E2223" s="5">
        <v>0</v>
      </c>
      <c r="F2223" s="6">
        <v>0</v>
      </c>
      <c r="G2223" s="5">
        <v>0</v>
      </c>
      <c r="H2223" s="6">
        <v>0</v>
      </c>
      <c r="I2223" s="5">
        <v>0</v>
      </c>
      <c r="J2223" s="6">
        <v>0</v>
      </c>
      <c r="K2223" s="5">
        <v>0</v>
      </c>
      <c r="L2223" s="6">
        <v>0</v>
      </c>
      <c r="M2223" s="5">
        <v>0</v>
      </c>
      <c r="N2223" s="6">
        <v>0</v>
      </c>
      <c r="O2223" s="5">
        <v>0</v>
      </c>
      <c r="P2223" s="6">
        <v>0</v>
      </c>
      <c r="Q2223" s="5">
        <v>0</v>
      </c>
      <c r="R2223" s="6">
        <v>0</v>
      </c>
      <c r="S2223" s="5">
        <v>0</v>
      </c>
      <c r="T2223" s="6">
        <v>0</v>
      </c>
      <c r="U2223" s="5">
        <v>0</v>
      </c>
      <c r="V2223" s="6">
        <v>0</v>
      </c>
      <c r="W2223" s="5">
        <v>0</v>
      </c>
      <c r="X2223" s="6">
        <v>0</v>
      </c>
      <c r="Y2223" s="5">
        <v>0</v>
      </c>
      <c r="Z2223" s="6">
        <v>0</v>
      </c>
      <c r="AA2223" s="5">
        <v>0</v>
      </c>
      <c r="AB2223" s="6">
        <v>0</v>
      </c>
      <c r="AC2223" s="5">
        <v>0</v>
      </c>
      <c r="AD2223" s="6">
        <v>0</v>
      </c>
      <c r="AE2223" s="5">
        <v>0</v>
      </c>
      <c r="AF2223" s="6">
        <v>0</v>
      </c>
    </row>
    <row r="2224" spans="2:32" x14ac:dyDescent="0.35">
      <c r="B2224" s="1" t="s">
        <v>246</v>
      </c>
      <c r="C2224" s="5">
        <v>1.5200000000000001E-3</v>
      </c>
      <c r="D2224" s="6">
        <v>0.98399999999999999</v>
      </c>
      <c r="E2224" s="5">
        <v>3.0290000000000001E-2</v>
      </c>
      <c r="F2224" s="6">
        <v>0.98399999999999999</v>
      </c>
      <c r="G2224" s="5">
        <v>0</v>
      </c>
      <c r="H2224" s="6">
        <v>0</v>
      </c>
      <c r="I2224" s="5">
        <v>0</v>
      </c>
      <c r="J2224" s="6">
        <v>0</v>
      </c>
      <c r="K2224" s="5">
        <v>0</v>
      </c>
      <c r="L2224" s="6">
        <v>0</v>
      </c>
      <c r="M2224" s="5">
        <v>0</v>
      </c>
      <c r="N2224" s="6">
        <v>0</v>
      </c>
      <c r="O2224" s="5">
        <v>0</v>
      </c>
      <c r="P2224" s="6">
        <v>0</v>
      </c>
      <c r="Q2224" s="5">
        <v>0</v>
      </c>
      <c r="R2224" s="6">
        <v>0</v>
      </c>
      <c r="S2224" s="5">
        <v>0</v>
      </c>
      <c r="T2224" s="6">
        <v>0</v>
      </c>
      <c r="U2224" s="5">
        <v>0</v>
      </c>
      <c r="V2224" s="6">
        <v>0</v>
      </c>
      <c r="W2224" s="5">
        <v>0</v>
      </c>
      <c r="X2224" s="6">
        <v>0</v>
      </c>
      <c r="Y2224" s="5">
        <v>0</v>
      </c>
      <c r="Z2224" s="6">
        <v>0</v>
      </c>
      <c r="AA2224" s="5">
        <v>0</v>
      </c>
      <c r="AB2224" s="6">
        <v>0</v>
      </c>
      <c r="AC2224" s="5">
        <v>0</v>
      </c>
      <c r="AD2224" s="6">
        <v>0</v>
      </c>
      <c r="AE2224" s="5">
        <v>0</v>
      </c>
      <c r="AF2224" s="6">
        <v>0</v>
      </c>
    </row>
    <row r="2225" spans="2:32" x14ac:dyDescent="0.35">
      <c r="B2225" s="1" t="s">
        <v>707</v>
      </c>
      <c r="C2225" s="5">
        <v>0</v>
      </c>
      <c r="D2225" s="6">
        <v>0</v>
      </c>
      <c r="E2225" s="5">
        <v>0</v>
      </c>
      <c r="F2225" s="6">
        <v>0</v>
      </c>
      <c r="G2225" s="5">
        <v>0</v>
      </c>
      <c r="H2225" s="6">
        <v>0</v>
      </c>
      <c r="I2225" s="5">
        <v>0</v>
      </c>
      <c r="J2225" s="6">
        <v>0</v>
      </c>
      <c r="K2225" s="5">
        <v>0</v>
      </c>
      <c r="L2225" s="6">
        <v>0</v>
      </c>
      <c r="M2225" s="5">
        <v>0</v>
      </c>
      <c r="N2225" s="6">
        <v>0</v>
      </c>
      <c r="O2225" s="5">
        <v>0</v>
      </c>
      <c r="P2225" s="6">
        <v>0</v>
      </c>
      <c r="Q2225" s="5">
        <v>0</v>
      </c>
      <c r="R2225" s="6">
        <v>0</v>
      </c>
      <c r="S2225" s="5">
        <v>0</v>
      </c>
      <c r="T2225" s="6">
        <v>0</v>
      </c>
      <c r="U2225" s="5">
        <v>0</v>
      </c>
      <c r="V2225" s="6">
        <v>0</v>
      </c>
      <c r="W2225" s="5">
        <v>0</v>
      </c>
      <c r="X2225" s="6">
        <v>0</v>
      </c>
      <c r="Y2225" s="5">
        <v>0</v>
      </c>
      <c r="Z2225" s="6">
        <v>0</v>
      </c>
      <c r="AA2225" s="5">
        <v>0</v>
      </c>
      <c r="AB2225" s="6">
        <v>0</v>
      </c>
      <c r="AC2225" s="5">
        <v>0</v>
      </c>
      <c r="AD2225" s="6">
        <v>0</v>
      </c>
      <c r="AE2225" s="5">
        <v>0</v>
      </c>
      <c r="AF2225" s="6">
        <v>0</v>
      </c>
    </row>
    <row r="2226" spans="2:32" x14ac:dyDescent="0.35">
      <c r="B2226" s="1" t="s">
        <v>247</v>
      </c>
      <c r="C2226" s="5">
        <v>0</v>
      </c>
      <c r="D2226" s="6">
        <v>0</v>
      </c>
      <c r="E2226" s="5">
        <v>0</v>
      </c>
      <c r="F2226" s="6">
        <v>0</v>
      </c>
      <c r="G2226" s="5">
        <v>0</v>
      </c>
      <c r="H2226" s="6">
        <v>0</v>
      </c>
      <c r="I2226" s="5">
        <v>0</v>
      </c>
      <c r="J2226" s="6">
        <v>0</v>
      </c>
      <c r="K2226" s="5">
        <v>0</v>
      </c>
      <c r="L2226" s="6">
        <v>0</v>
      </c>
      <c r="M2226" s="5">
        <v>0</v>
      </c>
      <c r="N2226" s="6">
        <v>0</v>
      </c>
      <c r="O2226" s="5">
        <v>0</v>
      </c>
      <c r="P2226" s="6">
        <v>0</v>
      </c>
      <c r="Q2226" s="5">
        <v>0</v>
      </c>
      <c r="R2226" s="6">
        <v>0</v>
      </c>
      <c r="S2226" s="5">
        <v>0</v>
      </c>
      <c r="T2226" s="6">
        <v>0</v>
      </c>
      <c r="U2226" s="5">
        <v>0</v>
      </c>
      <c r="V2226" s="6">
        <v>0</v>
      </c>
      <c r="W2226" s="5">
        <v>0</v>
      </c>
      <c r="X2226" s="6">
        <v>0</v>
      </c>
      <c r="Y2226" s="5">
        <v>0</v>
      </c>
      <c r="Z2226" s="6">
        <v>0</v>
      </c>
      <c r="AA2226" s="5">
        <v>0</v>
      </c>
      <c r="AB2226" s="6">
        <v>0</v>
      </c>
      <c r="AC2226" s="5">
        <v>0</v>
      </c>
      <c r="AD2226" s="6">
        <v>0</v>
      </c>
      <c r="AE2226" s="5">
        <v>0</v>
      </c>
      <c r="AF2226" s="6">
        <v>0</v>
      </c>
    </row>
    <row r="2227" spans="2:32" x14ac:dyDescent="0.35">
      <c r="B2227" s="1" t="s">
        <v>248</v>
      </c>
      <c r="C2227" s="5">
        <v>0</v>
      </c>
      <c r="D2227" s="6">
        <v>0</v>
      </c>
      <c r="E2227" s="5">
        <v>0</v>
      </c>
      <c r="F2227" s="6">
        <v>0</v>
      </c>
      <c r="G2227" s="5">
        <v>0</v>
      </c>
      <c r="H2227" s="6">
        <v>0</v>
      </c>
      <c r="I2227" s="5">
        <v>0</v>
      </c>
      <c r="J2227" s="6">
        <v>0</v>
      </c>
      <c r="K2227" s="5">
        <v>0</v>
      </c>
      <c r="L2227" s="6">
        <v>0</v>
      </c>
      <c r="M2227" s="5">
        <v>0</v>
      </c>
      <c r="N2227" s="6">
        <v>0</v>
      </c>
      <c r="O2227" s="5">
        <v>0</v>
      </c>
      <c r="P2227" s="6">
        <v>0</v>
      </c>
      <c r="Q2227" s="5">
        <v>0</v>
      </c>
      <c r="R2227" s="6">
        <v>0</v>
      </c>
      <c r="S2227" s="5">
        <v>0</v>
      </c>
      <c r="T2227" s="6">
        <v>0</v>
      </c>
      <c r="U2227" s="5">
        <v>0</v>
      </c>
      <c r="V2227" s="6">
        <v>0</v>
      </c>
      <c r="W2227" s="5">
        <v>0</v>
      </c>
      <c r="X2227" s="6">
        <v>0</v>
      </c>
      <c r="Y2227" s="5">
        <v>0</v>
      </c>
      <c r="Z2227" s="6">
        <v>0</v>
      </c>
      <c r="AA2227" s="5">
        <v>0</v>
      </c>
      <c r="AB2227" s="6">
        <v>0</v>
      </c>
      <c r="AC2227" s="5">
        <v>0</v>
      </c>
      <c r="AD2227" s="6">
        <v>0</v>
      </c>
      <c r="AE2227" s="5">
        <v>0</v>
      </c>
      <c r="AF2227" s="6">
        <v>0</v>
      </c>
    </row>
    <row r="2228" spans="2:32" x14ac:dyDescent="0.35">
      <c r="B2228" s="1" t="s">
        <v>708</v>
      </c>
      <c r="C2228" s="5">
        <v>0</v>
      </c>
      <c r="D2228" s="6">
        <v>0</v>
      </c>
      <c r="E2228" s="5">
        <v>0</v>
      </c>
      <c r="F2228" s="6">
        <v>0</v>
      </c>
      <c r="G2228" s="5">
        <v>0</v>
      </c>
      <c r="H2228" s="6">
        <v>0</v>
      </c>
      <c r="I2228" s="5">
        <v>0</v>
      </c>
      <c r="J2228" s="6">
        <v>0</v>
      </c>
      <c r="K2228" s="5">
        <v>0</v>
      </c>
      <c r="L2228" s="6">
        <v>0</v>
      </c>
      <c r="M2228" s="5">
        <v>0</v>
      </c>
      <c r="N2228" s="6">
        <v>0</v>
      </c>
      <c r="O2228" s="5">
        <v>0</v>
      </c>
      <c r="P2228" s="6">
        <v>0</v>
      </c>
      <c r="Q2228" s="5">
        <v>0</v>
      </c>
      <c r="R2228" s="6">
        <v>0</v>
      </c>
      <c r="S2228" s="5">
        <v>0</v>
      </c>
      <c r="T2228" s="6">
        <v>0</v>
      </c>
      <c r="U2228" s="5">
        <v>0</v>
      </c>
      <c r="V2228" s="6">
        <v>0</v>
      </c>
      <c r="W2228" s="5">
        <v>0</v>
      </c>
      <c r="X2228" s="6">
        <v>0</v>
      </c>
      <c r="Y2228" s="5">
        <v>0</v>
      </c>
      <c r="Z2228" s="6">
        <v>0</v>
      </c>
      <c r="AA2228" s="5">
        <v>0</v>
      </c>
      <c r="AB2228" s="6">
        <v>0</v>
      </c>
      <c r="AC2228" s="5">
        <v>0</v>
      </c>
      <c r="AD2228" s="6">
        <v>0</v>
      </c>
      <c r="AE2228" s="5">
        <v>0</v>
      </c>
      <c r="AF2228" s="6">
        <v>0</v>
      </c>
    </row>
    <row r="2229" spans="2:32" x14ac:dyDescent="0.35">
      <c r="B2229" s="1" t="s">
        <v>709</v>
      </c>
      <c r="C2229" s="5">
        <v>8.3000000000000001E-4</v>
      </c>
      <c r="D2229" s="6">
        <v>0.53900000000000003</v>
      </c>
      <c r="E2229" s="5">
        <v>0</v>
      </c>
      <c r="F2229" s="6">
        <v>0</v>
      </c>
      <c r="G2229" s="5">
        <v>0</v>
      </c>
      <c r="H2229" s="6">
        <v>0</v>
      </c>
      <c r="I2229" s="5">
        <v>0</v>
      </c>
      <c r="J2229" s="6">
        <v>0</v>
      </c>
      <c r="K2229" s="5">
        <v>0</v>
      </c>
      <c r="L2229" s="6">
        <v>0</v>
      </c>
      <c r="M2229" s="5">
        <v>0</v>
      </c>
      <c r="N2229" s="6">
        <v>0</v>
      </c>
      <c r="O2229" s="5">
        <v>0</v>
      </c>
      <c r="P2229" s="6">
        <v>0</v>
      </c>
      <c r="Q2229" s="5">
        <v>0</v>
      </c>
      <c r="R2229" s="6">
        <v>0</v>
      </c>
      <c r="S2229" s="5">
        <v>7.45E-3</v>
      </c>
      <c r="T2229" s="6">
        <v>0.53900000000000003</v>
      </c>
      <c r="U2229" s="5">
        <v>0</v>
      </c>
      <c r="V2229" s="6">
        <v>0</v>
      </c>
      <c r="W2229" s="5">
        <v>0</v>
      </c>
      <c r="X2229" s="6">
        <v>0</v>
      </c>
      <c r="Y2229" s="5">
        <v>0</v>
      </c>
      <c r="Z2229" s="6">
        <v>0</v>
      </c>
      <c r="AA2229" s="5">
        <v>0</v>
      </c>
      <c r="AB2229" s="6">
        <v>0</v>
      </c>
      <c r="AC2229" s="5">
        <v>0</v>
      </c>
      <c r="AD2229" s="6">
        <v>0</v>
      </c>
      <c r="AE2229" s="5">
        <v>0</v>
      </c>
      <c r="AF2229" s="6">
        <v>0</v>
      </c>
    </row>
    <row r="2230" spans="2:32" x14ac:dyDescent="0.35">
      <c r="B2230" s="1" t="s">
        <v>710</v>
      </c>
      <c r="C2230" s="5">
        <v>0</v>
      </c>
      <c r="D2230" s="6">
        <v>0</v>
      </c>
      <c r="E2230" s="5">
        <v>0</v>
      </c>
      <c r="F2230" s="6">
        <v>0</v>
      </c>
      <c r="G2230" s="5">
        <v>0</v>
      </c>
      <c r="H2230" s="6">
        <v>0</v>
      </c>
      <c r="I2230" s="5">
        <v>0</v>
      </c>
      <c r="J2230" s="6">
        <v>0</v>
      </c>
      <c r="K2230" s="5">
        <v>0</v>
      </c>
      <c r="L2230" s="6">
        <v>0</v>
      </c>
      <c r="M2230" s="5">
        <v>0</v>
      </c>
      <c r="N2230" s="6">
        <v>0</v>
      </c>
      <c r="O2230" s="5">
        <v>0</v>
      </c>
      <c r="P2230" s="6">
        <v>0</v>
      </c>
      <c r="Q2230" s="5">
        <v>0</v>
      </c>
      <c r="R2230" s="6">
        <v>0</v>
      </c>
      <c r="S2230" s="5">
        <v>0</v>
      </c>
      <c r="T2230" s="6">
        <v>0</v>
      </c>
      <c r="U2230" s="5">
        <v>0</v>
      </c>
      <c r="V2230" s="6">
        <v>0</v>
      </c>
      <c r="W2230" s="5">
        <v>0</v>
      </c>
      <c r="X2230" s="6">
        <v>0</v>
      </c>
      <c r="Y2230" s="5">
        <v>0</v>
      </c>
      <c r="Z2230" s="6">
        <v>0</v>
      </c>
      <c r="AA2230" s="5">
        <v>0</v>
      </c>
      <c r="AB2230" s="6">
        <v>0</v>
      </c>
      <c r="AC2230" s="5">
        <v>0</v>
      </c>
      <c r="AD2230" s="6">
        <v>0</v>
      </c>
      <c r="AE2230" s="5">
        <v>0</v>
      </c>
      <c r="AF2230" s="6">
        <v>0</v>
      </c>
    </row>
    <row r="2231" spans="2:32" x14ac:dyDescent="0.35">
      <c r="B2231" s="1" t="s">
        <v>711</v>
      </c>
      <c r="C2231" s="5">
        <v>0</v>
      </c>
      <c r="D2231" s="6">
        <v>0</v>
      </c>
      <c r="E2231" s="5">
        <v>0</v>
      </c>
      <c r="F2231" s="6">
        <v>0</v>
      </c>
      <c r="G2231" s="5">
        <v>0</v>
      </c>
      <c r="H2231" s="6">
        <v>0</v>
      </c>
      <c r="I2231" s="5">
        <v>0</v>
      </c>
      <c r="J2231" s="6">
        <v>0</v>
      </c>
      <c r="K2231" s="5">
        <v>0</v>
      </c>
      <c r="L2231" s="6">
        <v>0</v>
      </c>
      <c r="M2231" s="5">
        <v>0</v>
      </c>
      <c r="N2231" s="6">
        <v>0</v>
      </c>
      <c r="O2231" s="5">
        <v>0</v>
      </c>
      <c r="P2231" s="6">
        <v>0</v>
      </c>
      <c r="Q2231" s="5">
        <v>0</v>
      </c>
      <c r="R2231" s="6">
        <v>0</v>
      </c>
      <c r="S2231" s="5">
        <v>0</v>
      </c>
      <c r="T2231" s="6">
        <v>0</v>
      </c>
      <c r="U2231" s="5">
        <v>0</v>
      </c>
      <c r="V2231" s="6">
        <v>0</v>
      </c>
      <c r="W2231" s="5">
        <v>0</v>
      </c>
      <c r="X2231" s="6">
        <v>0</v>
      </c>
      <c r="Y2231" s="5">
        <v>0</v>
      </c>
      <c r="Z2231" s="6">
        <v>0</v>
      </c>
      <c r="AA2231" s="5">
        <v>0</v>
      </c>
      <c r="AB2231" s="6">
        <v>0</v>
      </c>
      <c r="AC2231" s="5">
        <v>0</v>
      </c>
      <c r="AD2231" s="6">
        <v>0</v>
      </c>
      <c r="AE2231" s="5">
        <v>0</v>
      </c>
      <c r="AF2231" s="6">
        <v>0</v>
      </c>
    </row>
    <row r="2232" spans="2:32" x14ac:dyDescent="0.35">
      <c r="B2232" s="1" t="s">
        <v>712</v>
      </c>
      <c r="C2232" s="5">
        <v>0</v>
      </c>
      <c r="D2232" s="6">
        <v>0</v>
      </c>
      <c r="E2232" s="5">
        <v>0</v>
      </c>
      <c r="F2232" s="6">
        <v>0</v>
      </c>
      <c r="G2232" s="5">
        <v>0</v>
      </c>
      <c r="H2232" s="6">
        <v>0</v>
      </c>
      <c r="I2232" s="5">
        <v>0</v>
      </c>
      <c r="J2232" s="6">
        <v>0</v>
      </c>
      <c r="K2232" s="5">
        <v>0</v>
      </c>
      <c r="L2232" s="6">
        <v>0</v>
      </c>
      <c r="M2232" s="5">
        <v>0</v>
      </c>
      <c r="N2232" s="6">
        <v>0</v>
      </c>
      <c r="O2232" s="5">
        <v>0</v>
      </c>
      <c r="P2232" s="6">
        <v>0</v>
      </c>
      <c r="Q2232" s="5">
        <v>0</v>
      </c>
      <c r="R2232" s="6">
        <v>0</v>
      </c>
      <c r="S2232" s="5">
        <v>0</v>
      </c>
      <c r="T2232" s="6">
        <v>0</v>
      </c>
      <c r="U2232" s="5">
        <v>0</v>
      </c>
      <c r="V2232" s="6">
        <v>0</v>
      </c>
      <c r="W2232" s="5">
        <v>0</v>
      </c>
      <c r="X2232" s="6">
        <v>0</v>
      </c>
      <c r="Y2232" s="5">
        <v>0</v>
      </c>
      <c r="Z2232" s="6">
        <v>0</v>
      </c>
      <c r="AA2232" s="5">
        <v>0</v>
      </c>
      <c r="AB2232" s="6">
        <v>0</v>
      </c>
      <c r="AC2232" s="5">
        <v>0</v>
      </c>
      <c r="AD2232" s="6">
        <v>0</v>
      </c>
      <c r="AE2232" s="5">
        <v>0</v>
      </c>
      <c r="AF2232" s="6">
        <v>0</v>
      </c>
    </row>
    <row r="2233" spans="2:32" x14ac:dyDescent="0.35">
      <c r="B2233" s="1" t="s">
        <v>713</v>
      </c>
      <c r="C2233" s="5">
        <v>0</v>
      </c>
      <c r="D2233" s="6">
        <v>0</v>
      </c>
      <c r="E2233" s="5">
        <v>0</v>
      </c>
      <c r="F2233" s="6">
        <v>0</v>
      </c>
      <c r="G2233" s="5">
        <v>0</v>
      </c>
      <c r="H2233" s="6">
        <v>0</v>
      </c>
      <c r="I2233" s="5">
        <v>0</v>
      </c>
      <c r="J2233" s="6">
        <v>0</v>
      </c>
      <c r="K2233" s="5">
        <v>0</v>
      </c>
      <c r="L2233" s="6">
        <v>0</v>
      </c>
      <c r="M2233" s="5">
        <v>0</v>
      </c>
      <c r="N2233" s="6">
        <v>0</v>
      </c>
      <c r="O2233" s="5">
        <v>0</v>
      </c>
      <c r="P2233" s="6">
        <v>0</v>
      </c>
      <c r="Q2233" s="5">
        <v>0</v>
      </c>
      <c r="R2233" s="6">
        <v>0</v>
      </c>
      <c r="S2233" s="5">
        <v>0</v>
      </c>
      <c r="T2233" s="6">
        <v>0</v>
      </c>
      <c r="U2233" s="5">
        <v>0</v>
      </c>
      <c r="V2233" s="6">
        <v>0</v>
      </c>
      <c r="W2233" s="5">
        <v>0</v>
      </c>
      <c r="X2233" s="6">
        <v>0</v>
      </c>
      <c r="Y2233" s="5">
        <v>0</v>
      </c>
      <c r="Z2233" s="6">
        <v>0</v>
      </c>
      <c r="AA2233" s="5">
        <v>0</v>
      </c>
      <c r="AB2233" s="6">
        <v>0</v>
      </c>
      <c r="AC2233" s="5">
        <v>0</v>
      </c>
      <c r="AD2233" s="6">
        <v>0</v>
      </c>
      <c r="AE2233" s="5">
        <v>0</v>
      </c>
      <c r="AF2233" s="6">
        <v>0</v>
      </c>
    </row>
    <row r="2234" spans="2:32" x14ac:dyDescent="0.35">
      <c r="B2234" s="1" t="s">
        <v>714</v>
      </c>
      <c r="C2234" s="5">
        <v>0</v>
      </c>
      <c r="D2234" s="6">
        <v>0</v>
      </c>
      <c r="E2234" s="5">
        <v>0</v>
      </c>
      <c r="F2234" s="6">
        <v>0</v>
      </c>
      <c r="G2234" s="5">
        <v>0</v>
      </c>
      <c r="H2234" s="6">
        <v>0</v>
      </c>
      <c r="I2234" s="5">
        <v>0</v>
      </c>
      <c r="J2234" s="6">
        <v>0</v>
      </c>
      <c r="K2234" s="5">
        <v>0</v>
      </c>
      <c r="L2234" s="6">
        <v>0</v>
      </c>
      <c r="M2234" s="5">
        <v>0</v>
      </c>
      <c r="N2234" s="6">
        <v>0</v>
      </c>
      <c r="O2234" s="5">
        <v>0</v>
      </c>
      <c r="P2234" s="6">
        <v>0</v>
      </c>
      <c r="Q2234" s="5">
        <v>0</v>
      </c>
      <c r="R2234" s="6">
        <v>0</v>
      </c>
      <c r="S2234" s="5">
        <v>0</v>
      </c>
      <c r="T2234" s="6">
        <v>0</v>
      </c>
      <c r="U2234" s="5">
        <v>0</v>
      </c>
      <c r="V2234" s="6">
        <v>0</v>
      </c>
      <c r="W2234" s="5">
        <v>0</v>
      </c>
      <c r="X2234" s="6">
        <v>0</v>
      </c>
      <c r="Y2234" s="5">
        <v>0</v>
      </c>
      <c r="Z2234" s="6">
        <v>0</v>
      </c>
      <c r="AA2234" s="5">
        <v>0</v>
      </c>
      <c r="AB2234" s="6">
        <v>0</v>
      </c>
      <c r="AC2234" s="5">
        <v>0</v>
      </c>
      <c r="AD2234" s="6">
        <v>0</v>
      </c>
      <c r="AE2234" s="5">
        <v>0</v>
      </c>
      <c r="AF2234" s="6">
        <v>0</v>
      </c>
    </row>
    <row r="2235" spans="2:32" x14ac:dyDescent="0.35">
      <c r="B2235" s="1" t="s">
        <v>715</v>
      </c>
      <c r="C2235" s="5">
        <v>0</v>
      </c>
      <c r="D2235" s="6">
        <v>0</v>
      </c>
      <c r="E2235" s="5">
        <v>0</v>
      </c>
      <c r="F2235" s="6">
        <v>0</v>
      </c>
      <c r="G2235" s="5">
        <v>0</v>
      </c>
      <c r="H2235" s="6">
        <v>0</v>
      </c>
      <c r="I2235" s="5">
        <v>0</v>
      </c>
      <c r="J2235" s="6">
        <v>0</v>
      </c>
      <c r="K2235" s="5">
        <v>0</v>
      </c>
      <c r="L2235" s="6">
        <v>0</v>
      </c>
      <c r="M2235" s="5">
        <v>0</v>
      </c>
      <c r="N2235" s="6">
        <v>0</v>
      </c>
      <c r="O2235" s="5">
        <v>0</v>
      </c>
      <c r="P2235" s="6">
        <v>0</v>
      </c>
      <c r="Q2235" s="5">
        <v>0</v>
      </c>
      <c r="R2235" s="6">
        <v>0</v>
      </c>
      <c r="S2235" s="5">
        <v>0</v>
      </c>
      <c r="T2235" s="6">
        <v>0</v>
      </c>
      <c r="U2235" s="5">
        <v>0</v>
      </c>
      <c r="V2235" s="6">
        <v>0</v>
      </c>
      <c r="W2235" s="5">
        <v>0</v>
      </c>
      <c r="X2235" s="6">
        <v>0</v>
      </c>
      <c r="Y2235" s="5">
        <v>0</v>
      </c>
      <c r="Z2235" s="6">
        <v>0</v>
      </c>
      <c r="AA2235" s="5">
        <v>0</v>
      </c>
      <c r="AB2235" s="6">
        <v>0</v>
      </c>
      <c r="AC2235" s="5">
        <v>0</v>
      </c>
      <c r="AD2235" s="6">
        <v>0</v>
      </c>
      <c r="AE2235" s="5">
        <v>0</v>
      </c>
      <c r="AF2235" s="6">
        <v>0</v>
      </c>
    </row>
    <row r="2236" spans="2:32" x14ac:dyDescent="0.35">
      <c r="B2236" s="1" t="s">
        <v>716</v>
      </c>
      <c r="C2236" s="5">
        <v>1.089E-2</v>
      </c>
      <c r="D2236" s="6">
        <v>7.0439999999999996</v>
      </c>
      <c r="E2236" s="5">
        <v>0</v>
      </c>
      <c r="F2236" s="6">
        <v>0</v>
      </c>
      <c r="G2236" s="5">
        <v>7.7400000000000004E-3</v>
      </c>
      <c r="H2236" s="6">
        <v>0.42</v>
      </c>
      <c r="I2236" s="5">
        <v>0</v>
      </c>
      <c r="J2236" s="6">
        <v>0</v>
      </c>
      <c r="K2236" s="5">
        <v>0</v>
      </c>
      <c r="L2236" s="6">
        <v>0</v>
      </c>
      <c r="M2236" s="5">
        <v>0</v>
      </c>
      <c r="N2236" s="6">
        <v>0</v>
      </c>
      <c r="O2236" s="5">
        <v>0</v>
      </c>
      <c r="P2236" s="6">
        <v>0</v>
      </c>
      <c r="Q2236" s="5">
        <v>0</v>
      </c>
      <c r="R2236" s="6">
        <v>0</v>
      </c>
      <c r="S2236" s="5">
        <v>4.7480000000000001E-2</v>
      </c>
      <c r="T2236" s="6">
        <v>3.4350000000000001</v>
      </c>
      <c r="U2236" s="5">
        <v>0</v>
      </c>
      <c r="V2236" s="6">
        <v>0</v>
      </c>
      <c r="W2236" s="5">
        <v>0</v>
      </c>
      <c r="X2236" s="6">
        <v>0</v>
      </c>
      <c r="Y2236" s="5">
        <v>3.703E-2</v>
      </c>
      <c r="Z2236" s="6">
        <v>2.2450000000000001</v>
      </c>
      <c r="AA2236" s="5">
        <v>0</v>
      </c>
      <c r="AB2236" s="6">
        <v>0</v>
      </c>
      <c r="AC2236" s="5">
        <v>0</v>
      </c>
      <c r="AD2236" s="6">
        <v>0</v>
      </c>
      <c r="AE2236" s="5">
        <v>1.5630000000000002E-2</v>
      </c>
      <c r="AF2236" s="6">
        <v>0.94499999999999995</v>
      </c>
    </row>
    <row r="2237" spans="2:32" x14ac:dyDescent="0.35">
      <c r="B2237" s="1" t="s">
        <v>717</v>
      </c>
      <c r="C2237" s="5">
        <v>0</v>
      </c>
      <c r="D2237" s="6">
        <v>0</v>
      </c>
      <c r="E2237" s="5">
        <v>0</v>
      </c>
      <c r="F2237" s="6">
        <v>0</v>
      </c>
      <c r="G2237" s="5">
        <v>0</v>
      </c>
      <c r="H2237" s="6">
        <v>0</v>
      </c>
      <c r="I2237" s="5">
        <v>0</v>
      </c>
      <c r="J2237" s="6">
        <v>0</v>
      </c>
      <c r="K2237" s="5">
        <v>0</v>
      </c>
      <c r="L2237" s="6">
        <v>0</v>
      </c>
      <c r="M2237" s="5">
        <v>0</v>
      </c>
      <c r="N2237" s="6">
        <v>0</v>
      </c>
      <c r="O2237" s="5">
        <v>0</v>
      </c>
      <c r="P2237" s="6">
        <v>0</v>
      </c>
      <c r="Q2237" s="5">
        <v>0</v>
      </c>
      <c r="R2237" s="6">
        <v>0</v>
      </c>
      <c r="S2237" s="5">
        <v>0</v>
      </c>
      <c r="T2237" s="6">
        <v>0</v>
      </c>
      <c r="U2237" s="5">
        <v>0</v>
      </c>
      <c r="V2237" s="6">
        <v>0</v>
      </c>
      <c r="W2237" s="5">
        <v>0</v>
      </c>
      <c r="X2237" s="6">
        <v>0</v>
      </c>
      <c r="Y2237" s="5">
        <v>0</v>
      </c>
      <c r="Z2237" s="6">
        <v>0</v>
      </c>
      <c r="AA2237" s="5">
        <v>0</v>
      </c>
      <c r="AB2237" s="6">
        <v>0</v>
      </c>
      <c r="AC2237" s="5">
        <v>0</v>
      </c>
      <c r="AD2237" s="6">
        <v>0</v>
      </c>
      <c r="AE2237" s="5">
        <v>0</v>
      </c>
      <c r="AF2237" s="6">
        <v>0</v>
      </c>
    </row>
    <row r="2238" spans="2:32" x14ac:dyDescent="0.35">
      <c r="B2238" s="1" t="s">
        <v>718</v>
      </c>
      <c r="C2238" s="5">
        <v>9.6299999999999997E-3</v>
      </c>
      <c r="D2238" s="6">
        <v>6.2309999999999999</v>
      </c>
      <c r="E2238" s="5">
        <v>0</v>
      </c>
      <c r="F2238" s="6">
        <v>0</v>
      </c>
      <c r="G2238" s="5">
        <v>0</v>
      </c>
      <c r="H2238" s="6">
        <v>0</v>
      </c>
      <c r="I2238" s="5">
        <v>0</v>
      </c>
      <c r="J2238" s="6">
        <v>0</v>
      </c>
      <c r="K2238" s="5">
        <v>0</v>
      </c>
      <c r="L2238" s="6">
        <v>0</v>
      </c>
      <c r="M2238" s="5">
        <v>0</v>
      </c>
      <c r="N2238" s="6">
        <v>0</v>
      </c>
      <c r="O2238" s="5">
        <v>0</v>
      </c>
      <c r="P2238" s="6">
        <v>0</v>
      </c>
      <c r="Q2238" s="5">
        <v>0</v>
      </c>
      <c r="R2238" s="6">
        <v>0</v>
      </c>
      <c r="S2238" s="5">
        <v>6.9419999999999996E-2</v>
      </c>
      <c r="T2238" s="6">
        <v>5.0220000000000002</v>
      </c>
      <c r="U2238" s="5">
        <v>0</v>
      </c>
      <c r="V2238" s="6">
        <v>0</v>
      </c>
      <c r="W2238" s="5">
        <v>0</v>
      </c>
      <c r="X2238" s="6">
        <v>0</v>
      </c>
      <c r="Y2238" s="5">
        <v>0</v>
      </c>
      <c r="Z2238" s="6">
        <v>0</v>
      </c>
      <c r="AA2238" s="5">
        <v>0</v>
      </c>
      <c r="AB2238" s="6">
        <v>0</v>
      </c>
      <c r="AC2238" s="5">
        <v>0</v>
      </c>
      <c r="AD2238" s="6">
        <v>0</v>
      </c>
      <c r="AE2238" s="5">
        <v>0.02</v>
      </c>
      <c r="AF2238" s="6">
        <v>1.2090000000000001</v>
      </c>
    </row>
    <row r="2239" spans="2:32" x14ac:dyDescent="0.35">
      <c r="B2239" s="1" t="s">
        <v>719</v>
      </c>
      <c r="C2239" s="5">
        <v>0</v>
      </c>
      <c r="D2239" s="6">
        <v>0</v>
      </c>
      <c r="E2239" s="5">
        <v>0</v>
      </c>
      <c r="F2239" s="6">
        <v>0</v>
      </c>
      <c r="G2239" s="5">
        <v>0</v>
      </c>
      <c r="H2239" s="6">
        <v>0</v>
      </c>
      <c r="I2239" s="5">
        <v>0</v>
      </c>
      <c r="J2239" s="6">
        <v>0</v>
      </c>
      <c r="K2239" s="5">
        <v>0</v>
      </c>
      <c r="L2239" s="6">
        <v>0</v>
      </c>
      <c r="M2239" s="5">
        <v>0</v>
      </c>
      <c r="N2239" s="6">
        <v>0</v>
      </c>
      <c r="O2239" s="5">
        <v>0</v>
      </c>
      <c r="P2239" s="6">
        <v>0</v>
      </c>
      <c r="Q2239" s="5">
        <v>0</v>
      </c>
      <c r="R2239" s="6">
        <v>0</v>
      </c>
      <c r="S2239" s="5">
        <v>0</v>
      </c>
      <c r="T2239" s="6">
        <v>0</v>
      </c>
      <c r="U2239" s="5">
        <v>0</v>
      </c>
      <c r="V2239" s="6">
        <v>0</v>
      </c>
      <c r="W2239" s="5">
        <v>0</v>
      </c>
      <c r="X2239" s="6">
        <v>0</v>
      </c>
      <c r="Y2239" s="5">
        <v>0</v>
      </c>
      <c r="Z2239" s="6">
        <v>0</v>
      </c>
      <c r="AA2239" s="5">
        <v>0</v>
      </c>
      <c r="AB2239" s="6">
        <v>0</v>
      </c>
      <c r="AC2239" s="5">
        <v>0</v>
      </c>
      <c r="AD2239" s="6">
        <v>0</v>
      </c>
      <c r="AE2239" s="5">
        <v>0</v>
      </c>
      <c r="AF2239" s="6">
        <v>0</v>
      </c>
    </row>
    <row r="2240" spans="2:32" x14ac:dyDescent="0.35">
      <c r="B2240" s="1" t="s">
        <v>720</v>
      </c>
      <c r="C2240" s="5">
        <v>1.1299999999999999E-2</v>
      </c>
      <c r="D2240" s="6">
        <v>7.3090000000000002</v>
      </c>
      <c r="E2240" s="5">
        <v>0</v>
      </c>
      <c r="F2240" s="6">
        <v>0</v>
      </c>
      <c r="G2240" s="5">
        <v>0</v>
      </c>
      <c r="H2240" s="6">
        <v>0</v>
      </c>
      <c r="I2240" s="5">
        <v>0</v>
      </c>
      <c r="J2240" s="6">
        <v>0</v>
      </c>
      <c r="K2240" s="5">
        <v>0</v>
      </c>
      <c r="L2240" s="6">
        <v>0</v>
      </c>
      <c r="M2240" s="5">
        <v>0</v>
      </c>
      <c r="N2240" s="6">
        <v>0</v>
      </c>
      <c r="O2240" s="5">
        <v>0</v>
      </c>
      <c r="P2240" s="6">
        <v>0</v>
      </c>
      <c r="Q2240" s="5">
        <v>0</v>
      </c>
      <c r="R2240" s="6">
        <v>0</v>
      </c>
      <c r="S2240" s="5">
        <v>0</v>
      </c>
      <c r="T2240" s="6">
        <v>0</v>
      </c>
      <c r="U2240" s="5">
        <v>0</v>
      </c>
      <c r="V2240" s="6">
        <v>0</v>
      </c>
      <c r="W2240" s="5">
        <v>0</v>
      </c>
      <c r="X2240" s="6">
        <v>0</v>
      </c>
      <c r="Y2240" s="5">
        <v>0.12056</v>
      </c>
      <c r="Z2240" s="6">
        <v>7.3090000000000002</v>
      </c>
      <c r="AA2240" s="5">
        <v>0</v>
      </c>
      <c r="AB2240" s="6">
        <v>0</v>
      </c>
      <c r="AC2240" s="5">
        <v>0</v>
      </c>
      <c r="AD2240" s="6">
        <v>0</v>
      </c>
      <c r="AE2240" s="5">
        <v>0</v>
      </c>
      <c r="AF2240" s="6">
        <v>0</v>
      </c>
    </row>
    <row r="2241" spans="2:32" x14ac:dyDescent="0.35">
      <c r="B2241" s="1" t="s">
        <v>721</v>
      </c>
      <c r="C2241" s="5">
        <v>0</v>
      </c>
      <c r="D2241" s="6">
        <v>0</v>
      </c>
      <c r="E2241" s="5">
        <v>0</v>
      </c>
      <c r="F2241" s="6">
        <v>0</v>
      </c>
      <c r="G2241" s="5">
        <v>0</v>
      </c>
      <c r="H2241" s="6">
        <v>0</v>
      </c>
      <c r="I2241" s="5">
        <v>0</v>
      </c>
      <c r="J2241" s="6">
        <v>0</v>
      </c>
      <c r="K2241" s="5">
        <v>0</v>
      </c>
      <c r="L2241" s="6">
        <v>0</v>
      </c>
      <c r="M2241" s="5">
        <v>0</v>
      </c>
      <c r="N2241" s="6">
        <v>0</v>
      </c>
      <c r="O2241" s="5">
        <v>0</v>
      </c>
      <c r="P2241" s="6">
        <v>0</v>
      </c>
      <c r="Q2241" s="5">
        <v>0</v>
      </c>
      <c r="R2241" s="6">
        <v>0</v>
      </c>
      <c r="S2241" s="5">
        <v>0</v>
      </c>
      <c r="T2241" s="6">
        <v>0</v>
      </c>
      <c r="U2241" s="5">
        <v>0</v>
      </c>
      <c r="V2241" s="6">
        <v>0</v>
      </c>
      <c r="W2241" s="5">
        <v>0</v>
      </c>
      <c r="X2241" s="6">
        <v>0</v>
      </c>
      <c r="Y2241" s="5">
        <v>0</v>
      </c>
      <c r="Z2241" s="6">
        <v>0</v>
      </c>
      <c r="AA2241" s="5">
        <v>0</v>
      </c>
      <c r="AB2241" s="6">
        <v>0</v>
      </c>
      <c r="AC2241" s="5">
        <v>0</v>
      </c>
      <c r="AD2241" s="6">
        <v>0</v>
      </c>
      <c r="AE2241" s="5">
        <v>0</v>
      </c>
      <c r="AF2241" s="6">
        <v>0</v>
      </c>
    </row>
    <row r="2242" spans="2:32" x14ac:dyDescent="0.35">
      <c r="B2242" s="1" t="s">
        <v>722</v>
      </c>
      <c r="C2242" s="5">
        <v>0</v>
      </c>
      <c r="D2242" s="6">
        <v>0</v>
      </c>
      <c r="E2242" s="5">
        <v>0</v>
      </c>
      <c r="F2242" s="6">
        <v>0</v>
      </c>
      <c r="G2242" s="5">
        <v>0</v>
      </c>
      <c r="H2242" s="6">
        <v>0</v>
      </c>
      <c r="I2242" s="5">
        <v>0</v>
      </c>
      <c r="J2242" s="6">
        <v>0</v>
      </c>
      <c r="K2242" s="5">
        <v>0</v>
      </c>
      <c r="L2242" s="6">
        <v>0</v>
      </c>
      <c r="M2242" s="5">
        <v>0</v>
      </c>
      <c r="N2242" s="6">
        <v>0</v>
      </c>
      <c r="O2242" s="5">
        <v>0</v>
      </c>
      <c r="P2242" s="6">
        <v>0</v>
      </c>
      <c r="Q2242" s="5">
        <v>0</v>
      </c>
      <c r="R2242" s="6">
        <v>0</v>
      </c>
      <c r="S2242" s="5">
        <v>0</v>
      </c>
      <c r="T2242" s="6">
        <v>0</v>
      </c>
      <c r="U2242" s="5">
        <v>0</v>
      </c>
      <c r="V2242" s="6">
        <v>0</v>
      </c>
      <c r="W2242" s="5">
        <v>0</v>
      </c>
      <c r="X2242" s="6">
        <v>0</v>
      </c>
      <c r="Y2242" s="5">
        <v>0</v>
      </c>
      <c r="Z2242" s="6">
        <v>0</v>
      </c>
      <c r="AA2242" s="5">
        <v>0</v>
      </c>
      <c r="AB2242" s="6">
        <v>0</v>
      </c>
      <c r="AC2242" s="5">
        <v>0</v>
      </c>
      <c r="AD2242" s="6">
        <v>0</v>
      </c>
      <c r="AE2242" s="5">
        <v>0</v>
      </c>
      <c r="AF2242" s="6">
        <v>0</v>
      </c>
    </row>
    <row r="2243" spans="2:32" x14ac:dyDescent="0.35">
      <c r="B2243" s="1" t="s">
        <v>723</v>
      </c>
      <c r="C2243" s="5">
        <v>0</v>
      </c>
      <c r="D2243" s="6">
        <v>0</v>
      </c>
      <c r="E2243" s="5">
        <v>0</v>
      </c>
      <c r="F2243" s="6">
        <v>0</v>
      </c>
      <c r="G2243" s="5">
        <v>0</v>
      </c>
      <c r="H2243" s="6">
        <v>0</v>
      </c>
      <c r="I2243" s="5">
        <v>0</v>
      </c>
      <c r="J2243" s="6">
        <v>0</v>
      </c>
      <c r="K2243" s="5">
        <v>0</v>
      </c>
      <c r="L2243" s="6">
        <v>0</v>
      </c>
      <c r="M2243" s="5">
        <v>0</v>
      </c>
      <c r="N2243" s="6">
        <v>0</v>
      </c>
      <c r="O2243" s="5">
        <v>0</v>
      </c>
      <c r="P2243" s="6">
        <v>0</v>
      </c>
      <c r="Q2243" s="5">
        <v>0</v>
      </c>
      <c r="R2243" s="6">
        <v>0</v>
      </c>
      <c r="S2243" s="5">
        <v>0</v>
      </c>
      <c r="T2243" s="6">
        <v>0</v>
      </c>
      <c r="U2243" s="5">
        <v>0</v>
      </c>
      <c r="V2243" s="6">
        <v>0</v>
      </c>
      <c r="W2243" s="5">
        <v>0</v>
      </c>
      <c r="X2243" s="6">
        <v>0</v>
      </c>
      <c r="Y2243" s="5">
        <v>0</v>
      </c>
      <c r="Z2243" s="6">
        <v>0</v>
      </c>
      <c r="AA2243" s="5">
        <v>0</v>
      </c>
      <c r="AB2243" s="6">
        <v>0</v>
      </c>
      <c r="AC2243" s="5">
        <v>0</v>
      </c>
      <c r="AD2243" s="6">
        <v>0</v>
      </c>
      <c r="AE2243" s="5">
        <v>0</v>
      </c>
      <c r="AF2243" s="6">
        <v>0</v>
      </c>
    </row>
    <row r="2244" spans="2:32" x14ac:dyDescent="0.35">
      <c r="B2244" s="1" t="s">
        <v>724</v>
      </c>
      <c r="C2244" s="5">
        <v>0</v>
      </c>
      <c r="D2244" s="6">
        <v>0</v>
      </c>
      <c r="E2244" s="5">
        <v>0</v>
      </c>
      <c r="F2244" s="6">
        <v>0</v>
      </c>
      <c r="G2244" s="5">
        <v>0</v>
      </c>
      <c r="H2244" s="6">
        <v>0</v>
      </c>
      <c r="I2244" s="5">
        <v>0</v>
      </c>
      <c r="J2244" s="6">
        <v>0</v>
      </c>
      <c r="K2244" s="5">
        <v>0</v>
      </c>
      <c r="L2244" s="6">
        <v>0</v>
      </c>
      <c r="M2244" s="5">
        <v>0</v>
      </c>
      <c r="N2244" s="6">
        <v>0</v>
      </c>
      <c r="O2244" s="5">
        <v>0</v>
      </c>
      <c r="P2244" s="6">
        <v>0</v>
      </c>
      <c r="Q2244" s="5">
        <v>0</v>
      </c>
      <c r="R2244" s="6">
        <v>0</v>
      </c>
      <c r="S2244" s="5">
        <v>0</v>
      </c>
      <c r="T2244" s="6">
        <v>0</v>
      </c>
      <c r="U2244" s="5">
        <v>0</v>
      </c>
      <c r="V2244" s="6">
        <v>0</v>
      </c>
      <c r="W2244" s="5">
        <v>0</v>
      </c>
      <c r="X2244" s="6">
        <v>0</v>
      </c>
      <c r="Y2244" s="5">
        <v>0</v>
      </c>
      <c r="Z2244" s="6">
        <v>0</v>
      </c>
      <c r="AA2244" s="5">
        <v>0</v>
      </c>
      <c r="AB2244" s="6">
        <v>0</v>
      </c>
      <c r="AC2244" s="5">
        <v>0</v>
      </c>
      <c r="AD2244" s="6">
        <v>0</v>
      </c>
      <c r="AE2244" s="5">
        <v>0</v>
      </c>
      <c r="AF2244" s="6">
        <v>0</v>
      </c>
    </row>
    <row r="2245" spans="2:32" x14ac:dyDescent="0.35">
      <c r="B2245" s="1" t="s">
        <v>725</v>
      </c>
      <c r="C2245" s="5">
        <v>0</v>
      </c>
      <c r="D2245" s="6">
        <v>0</v>
      </c>
      <c r="E2245" s="5">
        <v>0</v>
      </c>
      <c r="F2245" s="6">
        <v>0</v>
      </c>
      <c r="G2245" s="5">
        <v>0</v>
      </c>
      <c r="H2245" s="6">
        <v>0</v>
      </c>
      <c r="I2245" s="5">
        <v>0</v>
      </c>
      <c r="J2245" s="6">
        <v>0</v>
      </c>
      <c r="K2245" s="5">
        <v>0</v>
      </c>
      <c r="L2245" s="6">
        <v>0</v>
      </c>
      <c r="M2245" s="5">
        <v>0</v>
      </c>
      <c r="N2245" s="6">
        <v>0</v>
      </c>
      <c r="O2245" s="5">
        <v>0</v>
      </c>
      <c r="P2245" s="6">
        <v>0</v>
      </c>
      <c r="Q2245" s="5">
        <v>0</v>
      </c>
      <c r="R2245" s="6">
        <v>0</v>
      </c>
      <c r="S2245" s="5">
        <v>0</v>
      </c>
      <c r="T2245" s="6">
        <v>0</v>
      </c>
      <c r="U2245" s="5">
        <v>0</v>
      </c>
      <c r="V2245" s="6">
        <v>0</v>
      </c>
      <c r="W2245" s="5">
        <v>0</v>
      </c>
      <c r="X2245" s="6">
        <v>0</v>
      </c>
      <c r="Y2245" s="5">
        <v>0</v>
      </c>
      <c r="Z2245" s="6">
        <v>0</v>
      </c>
      <c r="AA2245" s="5">
        <v>0</v>
      </c>
      <c r="AB2245" s="6">
        <v>0</v>
      </c>
      <c r="AC2245" s="5">
        <v>0</v>
      </c>
      <c r="AD2245" s="6">
        <v>0</v>
      </c>
      <c r="AE2245" s="5">
        <v>0</v>
      </c>
      <c r="AF2245" s="6">
        <v>0</v>
      </c>
    </row>
    <row r="2246" spans="2:32" x14ac:dyDescent="0.35">
      <c r="B2246" s="1" t="s">
        <v>726</v>
      </c>
      <c r="C2246" s="5">
        <v>0</v>
      </c>
      <c r="D2246" s="6">
        <v>0</v>
      </c>
      <c r="E2246" s="5">
        <v>0</v>
      </c>
      <c r="F2246" s="6">
        <v>0</v>
      </c>
      <c r="G2246" s="5">
        <v>0</v>
      </c>
      <c r="H2246" s="6">
        <v>0</v>
      </c>
      <c r="I2246" s="5">
        <v>0</v>
      </c>
      <c r="J2246" s="6">
        <v>0</v>
      </c>
      <c r="K2246" s="5">
        <v>0</v>
      </c>
      <c r="L2246" s="6">
        <v>0</v>
      </c>
      <c r="M2246" s="5">
        <v>0</v>
      </c>
      <c r="N2246" s="6">
        <v>0</v>
      </c>
      <c r="O2246" s="5">
        <v>0</v>
      </c>
      <c r="P2246" s="6">
        <v>0</v>
      </c>
      <c r="Q2246" s="5">
        <v>0</v>
      </c>
      <c r="R2246" s="6">
        <v>0</v>
      </c>
      <c r="S2246" s="5">
        <v>0</v>
      </c>
      <c r="T2246" s="6">
        <v>0</v>
      </c>
      <c r="U2246" s="5">
        <v>0</v>
      </c>
      <c r="V2246" s="6">
        <v>0</v>
      </c>
      <c r="W2246" s="5">
        <v>0</v>
      </c>
      <c r="X2246" s="6">
        <v>0</v>
      </c>
      <c r="Y2246" s="5">
        <v>0</v>
      </c>
      <c r="Z2246" s="6">
        <v>0</v>
      </c>
      <c r="AA2246" s="5">
        <v>0</v>
      </c>
      <c r="AB2246" s="6">
        <v>0</v>
      </c>
      <c r="AC2246" s="5">
        <v>0</v>
      </c>
      <c r="AD2246" s="6">
        <v>0</v>
      </c>
      <c r="AE2246" s="5">
        <v>0</v>
      </c>
      <c r="AF2246" s="6">
        <v>0</v>
      </c>
    </row>
    <row r="2247" spans="2:32" x14ac:dyDescent="0.35">
      <c r="B2247" s="1" t="s">
        <v>727</v>
      </c>
      <c r="C2247" s="5">
        <v>8.8000000000000003E-4</v>
      </c>
      <c r="D2247" s="6">
        <v>0.56799999999999995</v>
      </c>
      <c r="E2247" s="5">
        <v>0</v>
      </c>
      <c r="F2247" s="6">
        <v>0</v>
      </c>
      <c r="G2247" s="5">
        <v>0</v>
      </c>
      <c r="H2247" s="6">
        <v>0</v>
      </c>
      <c r="I2247" s="5">
        <v>0</v>
      </c>
      <c r="J2247" s="6">
        <v>0</v>
      </c>
      <c r="K2247" s="5">
        <v>0</v>
      </c>
      <c r="L2247" s="6">
        <v>0</v>
      </c>
      <c r="M2247" s="5">
        <v>0</v>
      </c>
      <c r="N2247" s="6">
        <v>0</v>
      </c>
      <c r="O2247" s="5">
        <v>0</v>
      </c>
      <c r="P2247" s="6">
        <v>0</v>
      </c>
      <c r="Q2247" s="5">
        <v>0</v>
      </c>
      <c r="R2247" s="6">
        <v>0</v>
      </c>
      <c r="S2247" s="5">
        <v>0</v>
      </c>
      <c r="T2247" s="6">
        <v>0</v>
      </c>
      <c r="U2247" s="5">
        <v>0</v>
      </c>
      <c r="V2247" s="6">
        <v>0</v>
      </c>
      <c r="W2247" s="5">
        <v>0</v>
      </c>
      <c r="X2247" s="6">
        <v>0</v>
      </c>
      <c r="Y2247" s="5">
        <v>9.3699999999999999E-3</v>
      </c>
      <c r="Z2247" s="6">
        <v>0.56799999999999995</v>
      </c>
      <c r="AA2247" s="5">
        <v>0</v>
      </c>
      <c r="AB2247" s="6">
        <v>0</v>
      </c>
      <c r="AC2247" s="5">
        <v>0</v>
      </c>
      <c r="AD2247" s="6">
        <v>0</v>
      </c>
      <c r="AE2247" s="5">
        <v>0</v>
      </c>
      <c r="AF2247" s="6">
        <v>0</v>
      </c>
    </row>
    <row r="2248" spans="2:32" x14ac:dyDescent="0.35">
      <c r="B2248" s="1" t="s">
        <v>728</v>
      </c>
      <c r="C2248" s="5">
        <v>0</v>
      </c>
      <c r="D2248" s="6">
        <v>0</v>
      </c>
      <c r="E2248" s="5">
        <v>0</v>
      </c>
      <c r="F2248" s="6">
        <v>0</v>
      </c>
      <c r="G2248" s="5">
        <v>0</v>
      </c>
      <c r="H2248" s="6">
        <v>0</v>
      </c>
      <c r="I2248" s="5">
        <v>0</v>
      </c>
      <c r="J2248" s="6">
        <v>0</v>
      </c>
      <c r="K2248" s="5">
        <v>0</v>
      </c>
      <c r="L2248" s="6">
        <v>0</v>
      </c>
      <c r="M2248" s="5">
        <v>0</v>
      </c>
      <c r="N2248" s="6">
        <v>0</v>
      </c>
      <c r="O2248" s="5">
        <v>0</v>
      </c>
      <c r="P2248" s="6">
        <v>0</v>
      </c>
      <c r="Q2248" s="5">
        <v>0</v>
      </c>
      <c r="R2248" s="6">
        <v>0</v>
      </c>
      <c r="S2248" s="5">
        <v>0</v>
      </c>
      <c r="T2248" s="6">
        <v>0</v>
      </c>
      <c r="U2248" s="5">
        <v>0</v>
      </c>
      <c r="V2248" s="6">
        <v>0</v>
      </c>
      <c r="W2248" s="5">
        <v>0</v>
      </c>
      <c r="X2248" s="6">
        <v>0</v>
      </c>
      <c r="Y2248" s="5">
        <v>0</v>
      </c>
      <c r="Z2248" s="6">
        <v>0</v>
      </c>
      <c r="AA2248" s="5">
        <v>0</v>
      </c>
      <c r="AB2248" s="6">
        <v>0</v>
      </c>
      <c r="AC2248" s="5">
        <v>0</v>
      </c>
      <c r="AD2248" s="6">
        <v>0</v>
      </c>
      <c r="AE2248" s="5">
        <v>0</v>
      </c>
      <c r="AF2248" s="6">
        <v>0</v>
      </c>
    </row>
    <row r="2249" spans="2:32" x14ac:dyDescent="0.35">
      <c r="B2249" s="1" t="s">
        <v>729</v>
      </c>
      <c r="C2249" s="5">
        <v>0</v>
      </c>
      <c r="D2249" s="6">
        <v>0</v>
      </c>
      <c r="E2249" s="5">
        <v>0</v>
      </c>
      <c r="F2249" s="6">
        <v>0</v>
      </c>
      <c r="G2249" s="5">
        <v>0</v>
      </c>
      <c r="H2249" s="6">
        <v>0</v>
      </c>
      <c r="I2249" s="5">
        <v>0</v>
      </c>
      <c r="J2249" s="6">
        <v>0</v>
      </c>
      <c r="K2249" s="5">
        <v>0</v>
      </c>
      <c r="L2249" s="6">
        <v>0</v>
      </c>
      <c r="M2249" s="5">
        <v>0</v>
      </c>
      <c r="N2249" s="6">
        <v>0</v>
      </c>
      <c r="O2249" s="5">
        <v>0</v>
      </c>
      <c r="P2249" s="6">
        <v>0</v>
      </c>
      <c r="Q2249" s="5">
        <v>0</v>
      </c>
      <c r="R2249" s="6">
        <v>0</v>
      </c>
      <c r="S2249" s="5">
        <v>0</v>
      </c>
      <c r="T2249" s="6">
        <v>0</v>
      </c>
      <c r="U2249" s="5">
        <v>0</v>
      </c>
      <c r="V2249" s="6">
        <v>0</v>
      </c>
      <c r="W2249" s="5">
        <v>0</v>
      </c>
      <c r="X2249" s="6">
        <v>0</v>
      </c>
      <c r="Y2249" s="5">
        <v>0</v>
      </c>
      <c r="Z2249" s="6">
        <v>0</v>
      </c>
      <c r="AA2249" s="5">
        <v>0</v>
      </c>
      <c r="AB2249" s="6">
        <v>0</v>
      </c>
      <c r="AC2249" s="5">
        <v>0</v>
      </c>
      <c r="AD2249" s="6">
        <v>0</v>
      </c>
      <c r="AE2249" s="5">
        <v>0</v>
      </c>
      <c r="AF2249" s="6">
        <v>0</v>
      </c>
    </row>
    <row r="2250" spans="2:32" x14ac:dyDescent="0.35">
      <c r="B2250" s="1" t="s">
        <v>730</v>
      </c>
      <c r="C2250" s="5">
        <v>0</v>
      </c>
      <c r="D2250" s="6">
        <v>0</v>
      </c>
      <c r="E2250" s="5">
        <v>0</v>
      </c>
      <c r="F2250" s="6">
        <v>0</v>
      </c>
      <c r="G2250" s="5">
        <v>0</v>
      </c>
      <c r="H2250" s="6">
        <v>0</v>
      </c>
      <c r="I2250" s="5">
        <v>0</v>
      </c>
      <c r="J2250" s="6">
        <v>0</v>
      </c>
      <c r="K2250" s="5">
        <v>0</v>
      </c>
      <c r="L2250" s="6">
        <v>0</v>
      </c>
      <c r="M2250" s="5">
        <v>0</v>
      </c>
      <c r="N2250" s="6">
        <v>0</v>
      </c>
      <c r="O2250" s="5">
        <v>0</v>
      </c>
      <c r="P2250" s="6">
        <v>0</v>
      </c>
      <c r="Q2250" s="5">
        <v>0</v>
      </c>
      <c r="R2250" s="6">
        <v>0</v>
      </c>
      <c r="S2250" s="5">
        <v>0</v>
      </c>
      <c r="T2250" s="6">
        <v>0</v>
      </c>
      <c r="U2250" s="5">
        <v>0</v>
      </c>
      <c r="V2250" s="6">
        <v>0</v>
      </c>
      <c r="W2250" s="5">
        <v>0</v>
      </c>
      <c r="X2250" s="6">
        <v>0</v>
      </c>
      <c r="Y2250" s="5">
        <v>0</v>
      </c>
      <c r="Z2250" s="6">
        <v>0</v>
      </c>
      <c r="AA2250" s="5">
        <v>0</v>
      </c>
      <c r="AB2250" s="6">
        <v>0</v>
      </c>
      <c r="AC2250" s="5">
        <v>0</v>
      </c>
      <c r="AD2250" s="6">
        <v>0</v>
      </c>
      <c r="AE2250" s="5">
        <v>0</v>
      </c>
      <c r="AF2250" s="6">
        <v>0</v>
      </c>
    </row>
    <row r="2251" spans="2:32" x14ac:dyDescent="0.35">
      <c r="B2251" s="1" t="s">
        <v>731</v>
      </c>
      <c r="C2251" s="5">
        <v>5.1999999999999998E-3</v>
      </c>
      <c r="D2251" s="6">
        <v>3.3639999999999999</v>
      </c>
      <c r="E2251" s="5">
        <v>0</v>
      </c>
      <c r="F2251" s="6">
        <v>0</v>
      </c>
      <c r="G2251" s="5">
        <v>0</v>
      </c>
      <c r="H2251" s="6">
        <v>0</v>
      </c>
      <c r="I2251" s="5">
        <v>0</v>
      </c>
      <c r="J2251" s="6">
        <v>0</v>
      </c>
      <c r="K2251" s="5">
        <v>0</v>
      </c>
      <c r="L2251" s="6">
        <v>0</v>
      </c>
      <c r="M2251" s="5">
        <v>0</v>
      </c>
      <c r="N2251" s="6">
        <v>0</v>
      </c>
      <c r="O2251" s="5">
        <v>0</v>
      </c>
      <c r="P2251" s="6">
        <v>0</v>
      </c>
      <c r="Q2251" s="5">
        <v>0</v>
      </c>
      <c r="R2251" s="6">
        <v>0</v>
      </c>
      <c r="S2251" s="5">
        <v>0</v>
      </c>
      <c r="T2251" s="6">
        <v>0</v>
      </c>
      <c r="U2251" s="5">
        <v>0</v>
      </c>
      <c r="V2251" s="6">
        <v>0</v>
      </c>
      <c r="W2251" s="5">
        <v>0</v>
      </c>
      <c r="X2251" s="6">
        <v>0</v>
      </c>
      <c r="Y2251" s="5">
        <v>0</v>
      </c>
      <c r="Z2251" s="6">
        <v>0</v>
      </c>
      <c r="AA2251" s="5">
        <v>0</v>
      </c>
      <c r="AB2251" s="6">
        <v>0</v>
      </c>
      <c r="AC2251" s="5">
        <v>3.1829999999999997E-2</v>
      </c>
      <c r="AD2251" s="6">
        <v>3.3639999999999999</v>
      </c>
      <c r="AE2251" s="5">
        <v>0</v>
      </c>
      <c r="AF2251" s="6">
        <v>0</v>
      </c>
    </row>
    <row r="2252" spans="2:32" x14ac:dyDescent="0.35">
      <c r="B2252" s="1" t="s">
        <v>732</v>
      </c>
      <c r="C2252" s="5">
        <v>0</v>
      </c>
      <c r="D2252" s="6">
        <v>0</v>
      </c>
      <c r="E2252" s="5">
        <v>0</v>
      </c>
      <c r="F2252" s="6">
        <v>0</v>
      </c>
      <c r="G2252" s="5">
        <v>0</v>
      </c>
      <c r="H2252" s="6">
        <v>0</v>
      </c>
      <c r="I2252" s="5">
        <v>0</v>
      </c>
      <c r="J2252" s="6">
        <v>0</v>
      </c>
      <c r="K2252" s="5">
        <v>0</v>
      </c>
      <c r="L2252" s="6">
        <v>0</v>
      </c>
      <c r="M2252" s="5">
        <v>0</v>
      </c>
      <c r="N2252" s="6">
        <v>0</v>
      </c>
      <c r="O2252" s="5">
        <v>0</v>
      </c>
      <c r="P2252" s="6">
        <v>0</v>
      </c>
      <c r="Q2252" s="5">
        <v>0</v>
      </c>
      <c r="R2252" s="6">
        <v>0</v>
      </c>
      <c r="S2252" s="5">
        <v>0</v>
      </c>
      <c r="T2252" s="6">
        <v>0</v>
      </c>
      <c r="U2252" s="5">
        <v>0</v>
      </c>
      <c r="V2252" s="6">
        <v>0</v>
      </c>
      <c r="W2252" s="5">
        <v>0</v>
      </c>
      <c r="X2252" s="6">
        <v>0</v>
      </c>
      <c r="Y2252" s="5">
        <v>0</v>
      </c>
      <c r="Z2252" s="6">
        <v>0</v>
      </c>
      <c r="AA2252" s="5">
        <v>0</v>
      </c>
      <c r="AB2252" s="6">
        <v>0</v>
      </c>
      <c r="AC2252" s="5">
        <v>0</v>
      </c>
      <c r="AD2252" s="6">
        <v>0</v>
      </c>
      <c r="AE2252" s="5">
        <v>0</v>
      </c>
      <c r="AF2252" s="6">
        <v>0</v>
      </c>
    </row>
    <row r="2253" spans="2:32" x14ac:dyDescent="0.35">
      <c r="B2253" s="1" t="s">
        <v>733</v>
      </c>
      <c r="C2253" s="5">
        <v>0</v>
      </c>
      <c r="D2253" s="6">
        <v>0</v>
      </c>
      <c r="E2253" s="5">
        <v>0</v>
      </c>
      <c r="F2253" s="6">
        <v>0</v>
      </c>
      <c r="G2253" s="5">
        <v>0</v>
      </c>
      <c r="H2253" s="6">
        <v>0</v>
      </c>
      <c r="I2253" s="5">
        <v>0</v>
      </c>
      <c r="J2253" s="6">
        <v>0</v>
      </c>
      <c r="K2253" s="5">
        <v>0</v>
      </c>
      <c r="L2253" s="6">
        <v>0</v>
      </c>
      <c r="M2253" s="5">
        <v>0</v>
      </c>
      <c r="N2253" s="6">
        <v>0</v>
      </c>
      <c r="O2253" s="5">
        <v>0</v>
      </c>
      <c r="P2253" s="6">
        <v>0</v>
      </c>
      <c r="Q2253" s="5">
        <v>0</v>
      </c>
      <c r="R2253" s="6">
        <v>0</v>
      </c>
      <c r="S2253" s="5">
        <v>0</v>
      </c>
      <c r="T2253" s="6">
        <v>0</v>
      </c>
      <c r="U2253" s="5">
        <v>0</v>
      </c>
      <c r="V2253" s="6">
        <v>0</v>
      </c>
      <c r="W2253" s="5">
        <v>0</v>
      </c>
      <c r="X2253" s="6">
        <v>0</v>
      </c>
      <c r="Y2253" s="5">
        <v>0</v>
      </c>
      <c r="Z2253" s="6">
        <v>0</v>
      </c>
      <c r="AA2253" s="5">
        <v>0</v>
      </c>
      <c r="AB2253" s="6">
        <v>0</v>
      </c>
      <c r="AC2253" s="5">
        <v>0</v>
      </c>
      <c r="AD2253" s="6">
        <v>0</v>
      </c>
      <c r="AE2253" s="5">
        <v>0</v>
      </c>
      <c r="AF2253" s="6">
        <v>0</v>
      </c>
    </row>
    <row r="2254" spans="2:32" x14ac:dyDescent="0.35">
      <c r="B2254" s="1" t="s">
        <v>734</v>
      </c>
      <c r="C2254" s="5">
        <v>1.6709999999999999E-2</v>
      </c>
      <c r="D2254" s="6">
        <v>10.81</v>
      </c>
      <c r="E2254" s="5">
        <v>0</v>
      </c>
      <c r="F2254" s="6">
        <v>0</v>
      </c>
      <c r="G2254" s="5">
        <v>0</v>
      </c>
      <c r="H2254" s="6">
        <v>0</v>
      </c>
      <c r="I2254" s="5">
        <v>0</v>
      </c>
      <c r="J2254" s="6">
        <v>0</v>
      </c>
      <c r="K2254" s="5">
        <v>0</v>
      </c>
      <c r="L2254" s="6">
        <v>0</v>
      </c>
      <c r="M2254" s="5">
        <v>0</v>
      </c>
      <c r="N2254" s="6">
        <v>0</v>
      </c>
      <c r="O2254" s="5">
        <v>0</v>
      </c>
      <c r="P2254" s="6">
        <v>0</v>
      </c>
      <c r="Q2254" s="5">
        <v>0</v>
      </c>
      <c r="R2254" s="6">
        <v>0</v>
      </c>
      <c r="S2254" s="5">
        <v>0</v>
      </c>
      <c r="T2254" s="6">
        <v>0</v>
      </c>
      <c r="U2254" s="5">
        <v>0</v>
      </c>
      <c r="V2254" s="6">
        <v>0</v>
      </c>
      <c r="W2254" s="5">
        <v>0.33461999999999997</v>
      </c>
      <c r="X2254" s="6">
        <v>3.726</v>
      </c>
      <c r="Y2254" s="5">
        <v>0</v>
      </c>
      <c r="Z2254" s="6">
        <v>0</v>
      </c>
      <c r="AA2254" s="5">
        <v>0</v>
      </c>
      <c r="AB2254" s="6">
        <v>0</v>
      </c>
      <c r="AC2254" s="5">
        <v>4.3270000000000003E-2</v>
      </c>
      <c r="AD2254" s="6">
        <v>4.5720000000000001</v>
      </c>
      <c r="AE2254" s="5">
        <v>4.1579999999999999E-2</v>
      </c>
      <c r="AF2254" s="6">
        <v>2.5129999999999999</v>
      </c>
    </row>
    <row r="2255" spans="2:32" x14ac:dyDescent="0.35">
      <c r="B2255" s="1" t="s">
        <v>735</v>
      </c>
      <c r="C2255" s="5">
        <v>0</v>
      </c>
      <c r="D2255" s="6">
        <v>0</v>
      </c>
      <c r="E2255" s="5">
        <v>0</v>
      </c>
      <c r="F2255" s="6">
        <v>0</v>
      </c>
      <c r="G2255" s="5">
        <v>0</v>
      </c>
      <c r="H2255" s="6">
        <v>0</v>
      </c>
      <c r="I2255" s="5">
        <v>0</v>
      </c>
      <c r="J2255" s="6">
        <v>0</v>
      </c>
      <c r="K2255" s="5">
        <v>0</v>
      </c>
      <c r="L2255" s="6">
        <v>0</v>
      </c>
      <c r="M2255" s="5">
        <v>0</v>
      </c>
      <c r="N2255" s="6">
        <v>0</v>
      </c>
      <c r="O2255" s="5">
        <v>0</v>
      </c>
      <c r="P2255" s="6">
        <v>0</v>
      </c>
      <c r="Q2255" s="5">
        <v>0</v>
      </c>
      <c r="R2255" s="6">
        <v>0</v>
      </c>
      <c r="S2255" s="5">
        <v>0</v>
      </c>
      <c r="T2255" s="6">
        <v>0</v>
      </c>
      <c r="U2255" s="5">
        <v>0</v>
      </c>
      <c r="V2255" s="6">
        <v>0</v>
      </c>
      <c r="W2255" s="5">
        <v>0</v>
      </c>
      <c r="X2255" s="6">
        <v>0</v>
      </c>
      <c r="Y2255" s="5">
        <v>0</v>
      </c>
      <c r="Z2255" s="6">
        <v>0</v>
      </c>
      <c r="AA2255" s="5">
        <v>0</v>
      </c>
      <c r="AB2255" s="6">
        <v>0</v>
      </c>
      <c r="AC2255" s="5">
        <v>0</v>
      </c>
      <c r="AD2255" s="6">
        <v>0</v>
      </c>
      <c r="AE2255" s="5">
        <v>0</v>
      </c>
      <c r="AF2255" s="6">
        <v>0</v>
      </c>
    </row>
    <row r="2256" spans="2:32" x14ac:dyDescent="0.35">
      <c r="B2256" s="1" t="s">
        <v>736</v>
      </c>
      <c r="C2256" s="5">
        <v>0</v>
      </c>
      <c r="D2256" s="6">
        <v>0</v>
      </c>
      <c r="E2256" s="5">
        <v>0</v>
      </c>
      <c r="F2256" s="6">
        <v>0</v>
      </c>
      <c r="G2256" s="5">
        <v>0</v>
      </c>
      <c r="H2256" s="6">
        <v>0</v>
      </c>
      <c r="I2256" s="5">
        <v>0</v>
      </c>
      <c r="J2256" s="6">
        <v>0</v>
      </c>
      <c r="K2256" s="5">
        <v>0</v>
      </c>
      <c r="L2256" s="6">
        <v>0</v>
      </c>
      <c r="M2256" s="5">
        <v>0</v>
      </c>
      <c r="N2256" s="6">
        <v>0</v>
      </c>
      <c r="O2256" s="5">
        <v>0</v>
      </c>
      <c r="P2256" s="6">
        <v>0</v>
      </c>
      <c r="Q2256" s="5">
        <v>0</v>
      </c>
      <c r="R2256" s="6">
        <v>0</v>
      </c>
      <c r="S2256" s="5">
        <v>0</v>
      </c>
      <c r="T2256" s="6">
        <v>0</v>
      </c>
      <c r="U2256" s="5">
        <v>0</v>
      </c>
      <c r="V2256" s="6">
        <v>0</v>
      </c>
      <c r="W2256" s="5">
        <v>0</v>
      </c>
      <c r="X2256" s="6">
        <v>0</v>
      </c>
      <c r="Y2256" s="5">
        <v>0</v>
      </c>
      <c r="Z2256" s="6">
        <v>0</v>
      </c>
      <c r="AA2256" s="5">
        <v>0</v>
      </c>
      <c r="AB2256" s="6">
        <v>0</v>
      </c>
      <c r="AC2256" s="5">
        <v>0</v>
      </c>
      <c r="AD2256" s="6">
        <v>0</v>
      </c>
      <c r="AE2256" s="5">
        <v>0</v>
      </c>
      <c r="AF2256" s="6">
        <v>0</v>
      </c>
    </row>
    <row r="2257" spans="2:32" x14ac:dyDescent="0.35">
      <c r="B2257" s="1" t="s">
        <v>737</v>
      </c>
      <c r="C2257" s="5">
        <v>0</v>
      </c>
      <c r="D2257" s="6">
        <v>0</v>
      </c>
      <c r="E2257" s="5">
        <v>0</v>
      </c>
      <c r="F2257" s="6">
        <v>0</v>
      </c>
      <c r="G2257" s="5">
        <v>0</v>
      </c>
      <c r="H2257" s="6">
        <v>0</v>
      </c>
      <c r="I2257" s="5">
        <v>0</v>
      </c>
      <c r="J2257" s="6">
        <v>0</v>
      </c>
      <c r="K2257" s="5">
        <v>0</v>
      </c>
      <c r="L2257" s="6">
        <v>0</v>
      </c>
      <c r="M2257" s="5">
        <v>0</v>
      </c>
      <c r="N2257" s="6">
        <v>0</v>
      </c>
      <c r="O2257" s="5">
        <v>0</v>
      </c>
      <c r="P2257" s="6">
        <v>0</v>
      </c>
      <c r="Q2257" s="5">
        <v>0</v>
      </c>
      <c r="R2257" s="6">
        <v>0</v>
      </c>
      <c r="S2257" s="5">
        <v>0</v>
      </c>
      <c r="T2257" s="6">
        <v>0</v>
      </c>
      <c r="U2257" s="5">
        <v>0</v>
      </c>
      <c r="V2257" s="6">
        <v>0</v>
      </c>
      <c r="W2257" s="5">
        <v>0</v>
      </c>
      <c r="X2257" s="6">
        <v>0</v>
      </c>
      <c r="Y2257" s="5">
        <v>0</v>
      </c>
      <c r="Z2257" s="6">
        <v>0</v>
      </c>
      <c r="AA2257" s="5">
        <v>0</v>
      </c>
      <c r="AB2257" s="6">
        <v>0</v>
      </c>
      <c r="AC2257" s="5">
        <v>0</v>
      </c>
      <c r="AD2257" s="6">
        <v>0</v>
      </c>
      <c r="AE2257" s="5">
        <v>0</v>
      </c>
      <c r="AF2257" s="6">
        <v>0</v>
      </c>
    </row>
    <row r="2258" spans="2:32" x14ac:dyDescent="0.35">
      <c r="B2258" s="1" t="s">
        <v>738</v>
      </c>
      <c r="C2258" s="5">
        <v>0</v>
      </c>
      <c r="D2258" s="6">
        <v>0</v>
      </c>
      <c r="E2258" s="5">
        <v>0</v>
      </c>
      <c r="F2258" s="6">
        <v>0</v>
      </c>
      <c r="G2258" s="5">
        <v>0</v>
      </c>
      <c r="H2258" s="6">
        <v>0</v>
      </c>
      <c r="I2258" s="5">
        <v>0</v>
      </c>
      <c r="J2258" s="6">
        <v>0</v>
      </c>
      <c r="K2258" s="5">
        <v>0</v>
      </c>
      <c r="L2258" s="6">
        <v>0</v>
      </c>
      <c r="M2258" s="5">
        <v>0</v>
      </c>
      <c r="N2258" s="6">
        <v>0</v>
      </c>
      <c r="O2258" s="5">
        <v>0</v>
      </c>
      <c r="P2258" s="6">
        <v>0</v>
      </c>
      <c r="Q2258" s="5">
        <v>0</v>
      </c>
      <c r="R2258" s="6">
        <v>0</v>
      </c>
      <c r="S2258" s="5">
        <v>0</v>
      </c>
      <c r="T2258" s="6">
        <v>0</v>
      </c>
      <c r="U2258" s="5">
        <v>0</v>
      </c>
      <c r="V2258" s="6">
        <v>0</v>
      </c>
      <c r="W2258" s="5">
        <v>0</v>
      </c>
      <c r="X2258" s="6">
        <v>0</v>
      </c>
      <c r="Y2258" s="5">
        <v>0</v>
      </c>
      <c r="Z2258" s="6">
        <v>0</v>
      </c>
      <c r="AA2258" s="5">
        <v>0</v>
      </c>
      <c r="AB2258" s="6">
        <v>0</v>
      </c>
      <c r="AC2258" s="5">
        <v>0</v>
      </c>
      <c r="AD2258" s="6">
        <v>0</v>
      </c>
      <c r="AE2258" s="5">
        <v>0</v>
      </c>
      <c r="AF2258" s="6">
        <v>0</v>
      </c>
    </row>
    <row r="2259" spans="2:32" x14ac:dyDescent="0.35">
      <c r="B2259" s="1" t="s">
        <v>739</v>
      </c>
      <c r="C2259" s="5">
        <v>0</v>
      </c>
      <c r="D2259" s="6">
        <v>0</v>
      </c>
      <c r="E2259" s="5">
        <v>0</v>
      </c>
      <c r="F2259" s="6">
        <v>0</v>
      </c>
      <c r="G2259" s="5">
        <v>0</v>
      </c>
      <c r="H2259" s="6">
        <v>0</v>
      </c>
      <c r="I2259" s="5">
        <v>0</v>
      </c>
      <c r="J2259" s="6">
        <v>0</v>
      </c>
      <c r="K2259" s="5">
        <v>0</v>
      </c>
      <c r="L2259" s="6">
        <v>0</v>
      </c>
      <c r="M2259" s="5">
        <v>0</v>
      </c>
      <c r="N2259" s="6">
        <v>0</v>
      </c>
      <c r="O2259" s="5">
        <v>0</v>
      </c>
      <c r="P2259" s="6">
        <v>0</v>
      </c>
      <c r="Q2259" s="5">
        <v>0</v>
      </c>
      <c r="R2259" s="6">
        <v>0</v>
      </c>
      <c r="S2259" s="5">
        <v>0</v>
      </c>
      <c r="T2259" s="6">
        <v>0</v>
      </c>
      <c r="U2259" s="5">
        <v>0</v>
      </c>
      <c r="V2259" s="6">
        <v>0</v>
      </c>
      <c r="W2259" s="5">
        <v>0</v>
      </c>
      <c r="X2259" s="6">
        <v>0</v>
      </c>
      <c r="Y2259" s="5">
        <v>0</v>
      </c>
      <c r="Z2259" s="6">
        <v>0</v>
      </c>
      <c r="AA2259" s="5">
        <v>0</v>
      </c>
      <c r="AB2259" s="6">
        <v>0</v>
      </c>
      <c r="AC2259" s="5">
        <v>0</v>
      </c>
      <c r="AD2259" s="6">
        <v>0</v>
      </c>
      <c r="AE2259" s="5">
        <v>0</v>
      </c>
      <c r="AF2259" s="6">
        <v>0</v>
      </c>
    </row>
    <row r="2260" spans="2:32" x14ac:dyDescent="0.35">
      <c r="B2260" s="1" t="s">
        <v>740</v>
      </c>
      <c r="C2260" s="5">
        <v>7.2999999999999996E-4</v>
      </c>
      <c r="D2260" s="6">
        <v>0.47299999999999998</v>
      </c>
      <c r="E2260" s="5">
        <v>0</v>
      </c>
      <c r="F2260" s="6">
        <v>0</v>
      </c>
      <c r="G2260" s="5">
        <v>0</v>
      </c>
      <c r="H2260" s="6">
        <v>0</v>
      </c>
      <c r="I2260" s="5">
        <v>0</v>
      </c>
      <c r="J2260" s="6">
        <v>0</v>
      </c>
      <c r="K2260" s="5">
        <v>0</v>
      </c>
      <c r="L2260" s="6">
        <v>0</v>
      </c>
      <c r="M2260" s="5">
        <v>0</v>
      </c>
      <c r="N2260" s="6">
        <v>0</v>
      </c>
      <c r="O2260" s="5">
        <v>0</v>
      </c>
      <c r="P2260" s="6">
        <v>0</v>
      </c>
      <c r="Q2260" s="5">
        <v>0</v>
      </c>
      <c r="R2260" s="6">
        <v>0</v>
      </c>
      <c r="S2260" s="5">
        <v>0</v>
      </c>
      <c r="T2260" s="6">
        <v>0</v>
      </c>
      <c r="U2260" s="5">
        <v>0</v>
      </c>
      <c r="V2260" s="6">
        <v>0</v>
      </c>
      <c r="W2260" s="5">
        <v>0</v>
      </c>
      <c r="X2260" s="6">
        <v>0</v>
      </c>
      <c r="Y2260" s="5">
        <v>0</v>
      </c>
      <c r="Z2260" s="6">
        <v>0</v>
      </c>
      <c r="AA2260" s="5">
        <v>0</v>
      </c>
      <c r="AB2260" s="6">
        <v>0</v>
      </c>
      <c r="AC2260" s="5">
        <v>0</v>
      </c>
      <c r="AD2260" s="6">
        <v>0</v>
      </c>
      <c r="AE2260" s="5">
        <v>7.8300000000000002E-3</v>
      </c>
      <c r="AF2260" s="6">
        <v>0.47299999999999998</v>
      </c>
    </row>
    <row r="2261" spans="2:32" x14ac:dyDescent="0.35">
      <c r="B2261" s="1" t="s">
        <v>741</v>
      </c>
      <c r="C2261" s="5">
        <v>1.9000000000000001E-4</v>
      </c>
      <c r="D2261" s="6">
        <v>0.121</v>
      </c>
      <c r="E2261" s="5">
        <v>0</v>
      </c>
      <c r="F2261" s="6">
        <v>0</v>
      </c>
      <c r="G2261" s="5">
        <v>0</v>
      </c>
      <c r="H2261" s="6">
        <v>0</v>
      </c>
      <c r="I2261" s="5">
        <v>0</v>
      </c>
      <c r="J2261" s="6">
        <v>0</v>
      </c>
      <c r="K2261" s="5">
        <v>0</v>
      </c>
      <c r="L2261" s="6">
        <v>0</v>
      </c>
      <c r="M2261" s="5">
        <v>0</v>
      </c>
      <c r="N2261" s="6">
        <v>0</v>
      </c>
      <c r="O2261" s="5">
        <v>0</v>
      </c>
      <c r="P2261" s="6">
        <v>0</v>
      </c>
      <c r="Q2261" s="5">
        <v>0</v>
      </c>
      <c r="R2261" s="6">
        <v>0</v>
      </c>
      <c r="S2261" s="5">
        <v>0</v>
      </c>
      <c r="T2261" s="6">
        <v>0</v>
      </c>
      <c r="U2261" s="5">
        <v>0</v>
      </c>
      <c r="V2261" s="6">
        <v>0</v>
      </c>
      <c r="W2261" s="5">
        <v>1.0869999999999999E-2</v>
      </c>
      <c r="X2261" s="6">
        <v>0.121</v>
      </c>
      <c r="Y2261" s="5">
        <v>0</v>
      </c>
      <c r="Z2261" s="6">
        <v>0</v>
      </c>
      <c r="AA2261" s="5">
        <v>0</v>
      </c>
      <c r="AB2261" s="6">
        <v>0</v>
      </c>
      <c r="AC2261" s="5">
        <v>0</v>
      </c>
      <c r="AD2261" s="6">
        <v>0</v>
      </c>
      <c r="AE2261" s="5">
        <v>0</v>
      </c>
      <c r="AF2261" s="6">
        <v>0</v>
      </c>
    </row>
    <row r="2262" spans="2:32" x14ac:dyDescent="0.35">
      <c r="B2262" s="1" t="s">
        <v>742</v>
      </c>
      <c r="C2262" s="5">
        <v>0</v>
      </c>
      <c r="D2262" s="6">
        <v>0</v>
      </c>
      <c r="E2262" s="5">
        <v>0</v>
      </c>
      <c r="F2262" s="6">
        <v>0</v>
      </c>
      <c r="G2262" s="5">
        <v>0</v>
      </c>
      <c r="H2262" s="6">
        <v>0</v>
      </c>
      <c r="I2262" s="5">
        <v>0</v>
      </c>
      <c r="J2262" s="6">
        <v>0</v>
      </c>
      <c r="K2262" s="5">
        <v>0</v>
      </c>
      <c r="L2262" s="6">
        <v>0</v>
      </c>
      <c r="M2262" s="5">
        <v>0</v>
      </c>
      <c r="N2262" s="6">
        <v>0</v>
      </c>
      <c r="O2262" s="5">
        <v>0</v>
      </c>
      <c r="P2262" s="6">
        <v>0</v>
      </c>
      <c r="Q2262" s="5">
        <v>0</v>
      </c>
      <c r="R2262" s="6">
        <v>0</v>
      </c>
      <c r="S2262" s="5">
        <v>0</v>
      </c>
      <c r="T2262" s="6">
        <v>0</v>
      </c>
      <c r="U2262" s="5">
        <v>0</v>
      </c>
      <c r="V2262" s="6">
        <v>0</v>
      </c>
      <c r="W2262" s="5">
        <v>0</v>
      </c>
      <c r="X2262" s="6">
        <v>0</v>
      </c>
      <c r="Y2262" s="5">
        <v>0</v>
      </c>
      <c r="Z2262" s="6">
        <v>0</v>
      </c>
      <c r="AA2262" s="5">
        <v>0</v>
      </c>
      <c r="AB2262" s="6">
        <v>0</v>
      </c>
      <c r="AC2262" s="5">
        <v>0</v>
      </c>
      <c r="AD2262" s="6">
        <v>0</v>
      </c>
      <c r="AE2262" s="5">
        <v>0</v>
      </c>
      <c r="AF2262" s="6">
        <v>0</v>
      </c>
    </row>
    <row r="2263" spans="2:32" x14ac:dyDescent="0.35">
      <c r="B2263" s="1" t="s">
        <v>743</v>
      </c>
      <c r="C2263" s="5">
        <v>0</v>
      </c>
      <c r="D2263" s="6">
        <v>0</v>
      </c>
      <c r="E2263" s="5">
        <v>0</v>
      </c>
      <c r="F2263" s="6">
        <v>0</v>
      </c>
      <c r="G2263" s="5">
        <v>0</v>
      </c>
      <c r="H2263" s="6">
        <v>0</v>
      </c>
      <c r="I2263" s="5">
        <v>0</v>
      </c>
      <c r="J2263" s="6">
        <v>0</v>
      </c>
      <c r="K2263" s="5">
        <v>0</v>
      </c>
      <c r="L2263" s="6">
        <v>0</v>
      </c>
      <c r="M2263" s="5">
        <v>0</v>
      </c>
      <c r="N2263" s="6">
        <v>0</v>
      </c>
      <c r="O2263" s="5">
        <v>0</v>
      </c>
      <c r="P2263" s="6">
        <v>0</v>
      </c>
      <c r="Q2263" s="5">
        <v>0</v>
      </c>
      <c r="R2263" s="6">
        <v>0</v>
      </c>
      <c r="S2263" s="5">
        <v>0</v>
      </c>
      <c r="T2263" s="6">
        <v>0</v>
      </c>
      <c r="U2263" s="5">
        <v>0</v>
      </c>
      <c r="V2263" s="6">
        <v>0</v>
      </c>
      <c r="W2263" s="5">
        <v>0</v>
      </c>
      <c r="X2263" s="6">
        <v>0</v>
      </c>
      <c r="Y2263" s="5">
        <v>0</v>
      </c>
      <c r="Z2263" s="6">
        <v>0</v>
      </c>
      <c r="AA2263" s="5">
        <v>0</v>
      </c>
      <c r="AB2263" s="6">
        <v>0</v>
      </c>
      <c r="AC2263" s="5">
        <v>0</v>
      </c>
      <c r="AD2263" s="6">
        <v>0</v>
      </c>
      <c r="AE2263" s="5">
        <v>0</v>
      </c>
      <c r="AF2263" s="6">
        <v>0</v>
      </c>
    </row>
    <row r="2264" spans="2:32" x14ac:dyDescent="0.35">
      <c r="B2264" s="1" t="s">
        <v>744</v>
      </c>
      <c r="C2264" s="5">
        <v>0</v>
      </c>
      <c r="D2264" s="6">
        <v>0</v>
      </c>
      <c r="E2264" s="5">
        <v>0</v>
      </c>
      <c r="F2264" s="6">
        <v>0</v>
      </c>
      <c r="G2264" s="5">
        <v>0</v>
      </c>
      <c r="H2264" s="6">
        <v>0</v>
      </c>
      <c r="I2264" s="5">
        <v>0</v>
      </c>
      <c r="J2264" s="6">
        <v>0</v>
      </c>
      <c r="K2264" s="5">
        <v>0</v>
      </c>
      <c r="L2264" s="6">
        <v>0</v>
      </c>
      <c r="M2264" s="5">
        <v>0</v>
      </c>
      <c r="N2264" s="6">
        <v>0</v>
      </c>
      <c r="O2264" s="5">
        <v>0</v>
      </c>
      <c r="P2264" s="6">
        <v>0</v>
      </c>
      <c r="Q2264" s="5">
        <v>0</v>
      </c>
      <c r="R2264" s="6">
        <v>0</v>
      </c>
      <c r="S2264" s="5">
        <v>0</v>
      </c>
      <c r="T2264" s="6">
        <v>0</v>
      </c>
      <c r="U2264" s="5">
        <v>0</v>
      </c>
      <c r="V2264" s="6">
        <v>0</v>
      </c>
      <c r="W2264" s="5">
        <v>0</v>
      </c>
      <c r="X2264" s="6">
        <v>0</v>
      </c>
      <c r="Y2264" s="5">
        <v>0</v>
      </c>
      <c r="Z2264" s="6">
        <v>0</v>
      </c>
      <c r="AA2264" s="5">
        <v>0</v>
      </c>
      <c r="AB2264" s="6">
        <v>0</v>
      </c>
      <c r="AC2264" s="5">
        <v>0</v>
      </c>
      <c r="AD2264" s="6">
        <v>0</v>
      </c>
      <c r="AE2264" s="5">
        <v>0</v>
      </c>
      <c r="AF2264" s="6">
        <v>0</v>
      </c>
    </row>
    <row r="2265" spans="2:32" x14ac:dyDescent="0.35">
      <c r="B2265" s="1" t="s">
        <v>745</v>
      </c>
      <c r="C2265" s="5">
        <v>0</v>
      </c>
      <c r="D2265" s="6">
        <v>0</v>
      </c>
      <c r="E2265" s="5">
        <v>0</v>
      </c>
      <c r="F2265" s="6">
        <v>0</v>
      </c>
      <c r="G2265" s="5">
        <v>0</v>
      </c>
      <c r="H2265" s="6">
        <v>0</v>
      </c>
      <c r="I2265" s="5">
        <v>0</v>
      </c>
      <c r="J2265" s="6">
        <v>0</v>
      </c>
      <c r="K2265" s="5">
        <v>0</v>
      </c>
      <c r="L2265" s="6">
        <v>0</v>
      </c>
      <c r="M2265" s="5">
        <v>0</v>
      </c>
      <c r="N2265" s="6">
        <v>0</v>
      </c>
      <c r="O2265" s="5">
        <v>0</v>
      </c>
      <c r="P2265" s="6">
        <v>0</v>
      </c>
      <c r="Q2265" s="5">
        <v>0</v>
      </c>
      <c r="R2265" s="6">
        <v>0</v>
      </c>
      <c r="S2265" s="5">
        <v>0</v>
      </c>
      <c r="T2265" s="6">
        <v>0</v>
      </c>
      <c r="U2265" s="5">
        <v>0</v>
      </c>
      <c r="V2265" s="6">
        <v>0</v>
      </c>
      <c r="W2265" s="5">
        <v>0</v>
      </c>
      <c r="X2265" s="6">
        <v>0</v>
      </c>
      <c r="Y2265" s="5">
        <v>0</v>
      </c>
      <c r="Z2265" s="6">
        <v>0</v>
      </c>
      <c r="AA2265" s="5">
        <v>0</v>
      </c>
      <c r="AB2265" s="6">
        <v>0</v>
      </c>
      <c r="AC2265" s="5">
        <v>0</v>
      </c>
      <c r="AD2265" s="6">
        <v>0</v>
      </c>
      <c r="AE2265" s="5">
        <v>0</v>
      </c>
      <c r="AF2265" s="6">
        <v>0</v>
      </c>
    </row>
    <row r="2266" spans="2:32" x14ac:dyDescent="0.35">
      <c r="B2266" s="1" t="s">
        <v>746</v>
      </c>
      <c r="C2266" s="5">
        <v>0</v>
      </c>
      <c r="D2266" s="6">
        <v>0</v>
      </c>
      <c r="E2266" s="5">
        <v>0</v>
      </c>
      <c r="F2266" s="6">
        <v>0</v>
      </c>
      <c r="G2266" s="5">
        <v>0</v>
      </c>
      <c r="H2266" s="6">
        <v>0</v>
      </c>
      <c r="I2266" s="5">
        <v>0</v>
      </c>
      <c r="J2266" s="6">
        <v>0</v>
      </c>
      <c r="K2266" s="5">
        <v>0</v>
      </c>
      <c r="L2266" s="6">
        <v>0</v>
      </c>
      <c r="M2266" s="5">
        <v>0</v>
      </c>
      <c r="N2266" s="6">
        <v>0</v>
      </c>
      <c r="O2266" s="5">
        <v>0</v>
      </c>
      <c r="P2266" s="6">
        <v>0</v>
      </c>
      <c r="Q2266" s="5">
        <v>0</v>
      </c>
      <c r="R2266" s="6">
        <v>0</v>
      </c>
      <c r="S2266" s="5">
        <v>0</v>
      </c>
      <c r="T2266" s="6">
        <v>0</v>
      </c>
      <c r="U2266" s="5">
        <v>0</v>
      </c>
      <c r="V2266" s="6">
        <v>0</v>
      </c>
      <c r="W2266" s="5">
        <v>0</v>
      </c>
      <c r="X2266" s="6">
        <v>0</v>
      </c>
      <c r="Y2266" s="5">
        <v>0</v>
      </c>
      <c r="Z2266" s="6">
        <v>0</v>
      </c>
      <c r="AA2266" s="5">
        <v>0</v>
      </c>
      <c r="AB2266" s="6">
        <v>0</v>
      </c>
      <c r="AC2266" s="5">
        <v>0</v>
      </c>
      <c r="AD2266" s="6">
        <v>0</v>
      </c>
      <c r="AE2266" s="5">
        <v>0</v>
      </c>
      <c r="AF2266" s="6">
        <v>0</v>
      </c>
    </row>
    <row r="2267" spans="2:32" x14ac:dyDescent="0.35">
      <c r="B2267" s="1" t="s">
        <v>747</v>
      </c>
      <c r="C2267" s="5">
        <v>1.14E-3</v>
      </c>
      <c r="D2267" s="6">
        <v>0.73699999999999999</v>
      </c>
      <c r="E2267" s="5">
        <v>0</v>
      </c>
      <c r="F2267" s="6">
        <v>0</v>
      </c>
      <c r="G2267" s="5">
        <v>0</v>
      </c>
      <c r="H2267" s="6">
        <v>0</v>
      </c>
      <c r="I2267" s="5">
        <v>0</v>
      </c>
      <c r="J2267" s="6">
        <v>0</v>
      </c>
      <c r="K2267" s="5">
        <v>0</v>
      </c>
      <c r="L2267" s="6">
        <v>0</v>
      </c>
      <c r="M2267" s="5">
        <v>0</v>
      </c>
      <c r="N2267" s="6">
        <v>0</v>
      </c>
      <c r="O2267" s="5">
        <v>0</v>
      </c>
      <c r="P2267" s="6">
        <v>0</v>
      </c>
      <c r="Q2267" s="5">
        <v>0</v>
      </c>
      <c r="R2267" s="6">
        <v>0</v>
      </c>
      <c r="S2267" s="5">
        <v>0</v>
      </c>
      <c r="T2267" s="6">
        <v>0</v>
      </c>
      <c r="U2267" s="5">
        <v>0</v>
      </c>
      <c r="V2267" s="6">
        <v>0</v>
      </c>
      <c r="W2267" s="5">
        <v>0</v>
      </c>
      <c r="X2267" s="6">
        <v>0</v>
      </c>
      <c r="Y2267" s="5">
        <v>0</v>
      </c>
      <c r="Z2267" s="6">
        <v>0</v>
      </c>
      <c r="AA2267" s="5">
        <v>8.6300000000000005E-3</v>
      </c>
      <c r="AB2267" s="6">
        <v>0.73699999999999999</v>
      </c>
      <c r="AC2267" s="5">
        <v>0</v>
      </c>
      <c r="AD2267" s="6">
        <v>0</v>
      </c>
      <c r="AE2267" s="5">
        <v>0</v>
      </c>
      <c r="AF2267" s="6">
        <v>0</v>
      </c>
    </row>
    <row r="2268" spans="2:32" x14ac:dyDescent="0.35">
      <c r="B2268" s="1" t="s">
        <v>748</v>
      </c>
      <c r="C2268" s="5">
        <v>9.2399999999999999E-3</v>
      </c>
      <c r="D2268" s="6">
        <v>5.9749999999999996</v>
      </c>
      <c r="E2268" s="5">
        <v>0</v>
      </c>
      <c r="F2268" s="6">
        <v>0</v>
      </c>
      <c r="G2268" s="5">
        <v>0</v>
      </c>
      <c r="H2268" s="6">
        <v>0</v>
      </c>
      <c r="I2268" s="5">
        <v>0</v>
      </c>
      <c r="J2268" s="6">
        <v>0</v>
      </c>
      <c r="K2268" s="5">
        <v>0</v>
      </c>
      <c r="L2268" s="6">
        <v>0</v>
      </c>
      <c r="M2268" s="5">
        <v>0</v>
      </c>
      <c r="N2268" s="6">
        <v>0</v>
      </c>
      <c r="O2268" s="5">
        <v>0</v>
      </c>
      <c r="P2268" s="6">
        <v>0</v>
      </c>
      <c r="Q2268" s="5">
        <v>0</v>
      </c>
      <c r="R2268" s="6">
        <v>0</v>
      </c>
      <c r="S2268" s="5">
        <v>4.7480000000000001E-2</v>
      </c>
      <c r="T2268" s="6">
        <v>3.4350000000000001</v>
      </c>
      <c r="U2268" s="5">
        <v>0</v>
      </c>
      <c r="V2268" s="6">
        <v>0</v>
      </c>
      <c r="W2268" s="5">
        <v>0</v>
      </c>
      <c r="X2268" s="6">
        <v>0</v>
      </c>
      <c r="Y2268" s="5">
        <v>0</v>
      </c>
      <c r="Z2268" s="6">
        <v>0</v>
      </c>
      <c r="AA2268" s="5">
        <v>0</v>
      </c>
      <c r="AB2268" s="6">
        <v>0</v>
      </c>
      <c r="AC2268" s="5">
        <v>0</v>
      </c>
      <c r="AD2268" s="6">
        <v>0</v>
      </c>
      <c r="AE2268" s="5">
        <v>4.2009999999999999E-2</v>
      </c>
      <c r="AF2268" s="6">
        <v>2.5390000000000001</v>
      </c>
    </row>
    <row r="2269" spans="2:32" x14ac:dyDescent="0.35">
      <c r="B2269" s="1" t="s">
        <v>749</v>
      </c>
      <c r="C2269" s="5">
        <v>0</v>
      </c>
      <c r="D2269" s="6">
        <v>0</v>
      </c>
      <c r="E2269" s="5">
        <v>0</v>
      </c>
      <c r="F2269" s="6">
        <v>0</v>
      </c>
      <c r="G2269" s="5">
        <v>0</v>
      </c>
      <c r="H2269" s="6">
        <v>0</v>
      </c>
      <c r="I2269" s="5">
        <v>0</v>
      </c>
      <c r="J2269" s="6">
        <v>0</v>
      </c>
      <c r="K2269" s="5">
        <v>0</v>
      </c>
      <c r="L2269" s="6">
        <v>0</v>
      </c>
      <c r="M2269" s="5">
        <v>0</v>
      </c>
      <c r="N2269" s="6">
        <v>0</v>
      </c>
      <c r="O2269" s="5">
        <v>0</v>
      </c>
      <c r="P2269" s="6">
        <v>0</v>
      </c>
      <c r="Q2269" s="5">
        <v>0</v>
      </c>
      <c r="R2269" s="6">
        <v>0</v>
      </c>
      <c r="S2269" s="5">
        <v>0</v>
      </c>
      <c r="T2269" s="6">
        <v>0</v>
      </c>
      <c r="U2269" s="5">
        <v>0</v>
      </c>
      <c r="V2269" s="6">
        <v>0</v>
      </c>
      <c r="W2269" s="5">
        <v>0</v>
      </c>
      <c r="X2269" s="6">
        <v>0</v>
      </c>
      <c r="Y2269" s="5">
        <v>0</v>
      </c>
      <c r="Z2269" s="6">
        <v>0</v>
      </c>
      <c r="AA2269" s="5">
        <v>0</v>
      </c>
      <c r="AB2269" s="6">
        <v>0</v>
      </c>
      <c r="AC2269" s="5">
        <v>0</v>
      </c>
      <c r="AD2269" s="6">
        <v>0</v>
      </c>
      <c r="AE2269" s="5">
        <v>0</v>
      </c>
      <c r="AF2269" s="6">
        <v>0</v>
      </c>
    </row>
    <row r="2270" spans="2:32" x14ac:dyDescent="0.35">
      <c r="B2270" s="1" t="s">
        <v>750</v>
      </c>
      <c r="C2270" s="5">
        <v>0</v>
      </c>
      <c r="D2270" s="6">
        <v>0</v>
      </c>
      <c r="E2270" s="5">
        <v>0</v>
      </c>
      <c r="F2270" s="6">
        <v>0</v>
      </c>
      <c r="G2270" s="5">
        <v>0</v>
      </c>
      <c r="H2270" s="6">
        <v>0</v>
      </c>
      <c r="I2270" s="5">
        <v>0</v>
      </c>
      <c r="J2270" s="6">
        <v>0</v>
      </c>
      <c r="K2270" s="5">
        <v>0</v>
      </c>
      <c r="L2270" s="6">
        <v>0</v>
      </c>
      <c r="M2270" s="5">
        <v>0</v>
      </c>
      <c r="N2270" s="6">
        <v>0</v>
      </c>
      <c r="O2270" s="5">
        <v>0</v>
      </c>
      <c r="P2270" s="6">
        <v>0</v>
      </c>
      <c r="Q2270" s="5">
        <v>0</v>
      </c>
      <c r="R2270" s="6">
        <v>0</v>
      </c>
      <c r="S2270" s="5">
        <v>0</v>
      </c>
      <c r="T2270" s="6">
        <v>0</v>
      </c>
      <c r="U2270" s="5">
        <v>0</v>
      </c>
      <c r="V2270" s="6">
        <v>0</v>
      </c>
      <c r="W2270" s="5">
        <v>0</v>
      </c>
      <c r="X2270" s="6">
        <v>0</v>
      </c>
      <c r="Y2270" s="5">
        <v>0</v>
      </c>
      <c r="Z2270" s="6">
        <v>0</v>
      </c>
      <c r="AA2270" s="5">
        <v>0</v>
      </c>
      <c r="AB2270" s="6">
        <v>0</v>
      </c>
      <c r="AC2270" s="5">
        <v>0</v>
      </c>
      <c r="AD2270" s="6">
        <v>0</v>
      </c>
      <c r="AE2270" s="5">
        <v>0</v>
      </c>
      <c r="AF2270" s="6">
        <v>0</v>
      </c>
    </row>
    <row r="2271" spans="2:32" x14ac:dyDescent="0.35">
      <c r="B2271" s="1" t="s">
        <v>751</v>
      </c>
      <c r="C2271" s="5">
        <v>0</v>
      </c>
      <c r="D2271" s="6">
        <v>0</v>
      </c>
      <c r="E2271" s="5">
        <v>0</v>
      </c>
      <c r="F2271" s="6">
        <v>0</v>
      </c>
      <c r="G2271" s="5">
        <v>0</v>
      </c>
      <c r="H2271" s="6">
        <v>0</v>
      </c>
      <c r="I2271" s="5">
        <v>0</v>
      </c>
      <c r="J2271" s="6">
        <v>0</v>
      </c>
      <c r="K2271" s="5">
        <v>0</v>
      </c>
      <c r="L2271" s="6">
        <v>0</v>
      </c>
      <c r="M2271" s="5">
        <v>0</v>
      </c>
      <c r="N2271" s="6">
        <v>0</v>
      </c>
      <c r="O2271" s="5">
        <v>0</v>
      </c>
      <c r="P2271" s="6">
        <v>0</v>
      </c>
      <c r="Q2271" s="5">
        <v>0</v>
      </c>
      <c r="R2271" s="6">
        <v>0</v>
      </c>
      <c r="S2271" s="5">
        <v>0</v>
      </c>
      <c r="T2271" s="6">
        <v>0</v>
      </c>
      <c r="U2271" s="5">
        <v>0</v>
      </c>
      <c r="V2271" s="6">
        <v>0</v>
      </c>
      <c r="W2271" s="5">
        <v>0</v>
      </c>
      <c r="X2271" s="6">
        <v>0</v>
      </c>
      <c r="Y2271" s="5">
        <v>0</v>
      </c>
      <c r="Z2271" s="6">
        <v>0</v>
      </c>
      <c r="AA2271" s="5">
        <v>0</v>
      </c>
      <c r="AB2271" s="6">
        <v>0</v>
      </c>
      <c r="AC2271" s="5">
        <v>0</v>
      </c>
      <c r="AD2271" s="6">
        <v>0</v>
      </c>
      <c r="AE2271" s="5">
        <v>0</v>
      </c>
      <c r="AF2271" s="6">
        <v>0</v>
      </c>
    </row>
    <row r="2272" spans="2:32" x14ac:dyDescent="0.35">
      <c r="B2272" s="1" t="s">
        <v>752</v>
      </c>
      <c r="C2272" s="5">
        <v>0</v>
      </c>
      <c r="D2272" s="6">
        <v>0</v>
      </c>
      <c r="E2272" s="5">
        <v>0</v>
      </c>
      <c r="F2272" s="6">
        <v>0</v>
      </c>
      <c r="G2272" s="5">
        <v>0</v>
      </c>
      <c r="H2272" s="6">
        <v>0</v>
      </c>
      <c r="I2272" s="5">
        <v>0</v>
      </c>
      <c r="J2272" s="6">
        <v>0</v>
      </c>
      <c r="K2272" s="5">
        <v>0</v>
      </c>
      <c r="L2272" s="6">
        <v>0</v>
      </c>
      <c r="M2272" s="5">
        <v>0</v>
      </c>
      <c r="N2272" s="6">
        <v>0</v>
      </c>
      <c r="O2272" s="5">
        <v>0</v>
      </c>
      <c r="P2272" s="6">
        <v>0</v>
      </c>
      <c r="Q2272" s="5">
        <v>0</v>
      </c>
      <c r="R2272" s="6">
        <v>0</v>
      </c>
      <c r="S2272" s="5">
        <v>0</v>
      </c>
      <c r="T2272" s="6">
        <v>0</v>
      </c>
      <c r="U2272" s="5">
        <v>0</v>
      </c>
      <c r="V2272" s="6">
        <v>0</v>
      </c>
      <c r="W2272" s="5">
        <v>0</v>
      </c>
      <c r="X2272" s="6">
        <v>0</v>
      </c>
      <c r="Y2272" s="5">
        <v>0</v>
      </c>
      <c r="Z2272" s="6">
        <v>0</v>
      </c>
      <c r="AA2272" s="5">
        <v>0</v>
      </c>
      <c r="AB2272" s="6">
        <v>0</v>
      </c>
      <c r="AC2272" s="5">
        <v>0</v>
      </c>
      <c r="AD2272" s="6">
        <v>0</v>
      </c>
      <c r="AE2272" s="5">
        <v>0</v>
      </c>
      <c r="AF2272" s="6">
        <v>0</v>
      </c>
    </row>
    <row r="2273" spans="2:32" x14ac:dyDescent="0.35">
      <c r="B2273" s="1" t="s">
        <v>753</v>
      </c>
      <c r="C2273" s="5">
        <v>0</v>
      </c>
      <c r="D2273" s="6">
        <v>0</v>
      </c>
      <c r="E2273" s="5">
        <v>0</v>
      </c>
      <c r="F2273" s="6">
        <v>0</v>
      </c>
      <c r="G2273" s="5">
        <v>0</v>
      </c>
      <c r="H2273" s="6">
        <v>0</v>
      </c>
      <c r="I2273" s="5">
        <v>0</v>
      </c>
      <c r="J2273" s="6">
        <v>0</v>
      </c>
      <c r="K2273" s="5">
        <v>0</v>
      </c>
      <c r="L2273" s="6">
        <v>0</v>
      </c>
      <c r="M2273" s="5">
        <v>0</v>
      </c>
      <c r="N2273" s="6">
        <v>0</v>
      </c>
      <c r="O2273" s="5">
        <v>0</v>
      </c>
      <c r="P2273" s="6">
        <v>0</v>
      </c>
      <c r="Q2273" s="5">
        <v>0</v>
      </c>
      <c r="R2273" s="6">
        <v>0</v>
      </c>
      <c r="S2273" s="5">
        <v>0</v>
      </c>
      <c r="T2273" s="6">
        <v>0</v>
      </c>
      <c r="U2273" s="5">
        <v>0</v>
      </c>
      <c r="V2273" s="6">
        <v>0</v>
      </c>
      <c r="W2273" s="5">
        <v>0</v>
      </c>
      <c r="X2273" s="6">
        <v>0</v>
      </c>
      <c r="Y2273" s="5">
        <v>0</v>
      </c>
      <c r="Z2273" s="6">
        <v>0</v>
      </c>
      <c r="AA2273" s="5">
        <v>0</v>
      </c>
      <c r="AB2273" s="6">
        <v>0</v>
      </c>
      <c r="AC2273" s="5">
        <v>0</v>
      </c>
      <c r="AD2273" s="6">
        <v>0</v>
      </c>
      <c r="AE2273" s="5">
        <v>0</v>
      </c>
      <c r="AF2273" s="6">
        <v>0</v>
      </c>
    </row>
    <row r="2274" spans="2:32" x14ac:dyDescent="0.35">
      <c r="B2274" s="1" t="s">
        <v>754</v>
      </c>
      <c r="C2274" s="5">
        <v>0</v>
      </c>
      <c r="D2274" s="6">
        <v>0</v>
      </c>
      <c r="E2274" s="5">
        <v>0</v>
      </c>
      <c r="F2274" s="6">
        <v>0</v>
      </c>
      <c r="G2274" s="5">
        <v>0</v>
      </c>
      <c r="H2274" s="6">
        <v>0</v>
      </c>
      <c r="I2274" s="5">
        <v>0</v>
      </c>
      <c r="J2274" s="6">
        <v>0</v>
      </c>
      <c r="K2274" s="5">
        <v>0</v>
      </c>
      <c r="L2274" s="6">
        <v>0</v>
      </c>
      <c r="M2274" s="5">
        <v>0</v>
      </c>
      <c r="N2274" s="6">
        <v>0</v>
      </c>
      <c r="O2274" s="5">
        <v>0</v>
      </c>
      <c r="P2274" s="6">
        <v>0</v>
      </c>
      <c r="Q2274" s="5">
        <v>0</v>
      </c>
      <c r="R2274" s="6">
        <v>0</v>
      </c>
      <c r="S2274" s="5">
        <v>0</v>
      </c>
      <c r="T2274" s="6">
        <v>0</v>
      </c>
      <c r="U2274" s="5">
        <v>0</v>
      </c>
      <c r="V2274" s="6">
        <v>0</v>
      </c>
      <c r="W2274" s="5">
        <v>0</v>
      </c>
      <c r="X2274" s="6">
        <v>0</v>
      </c>
      <c r="Y2274" s="5">
        <v>0</v>
      </c>
      <c r="Z2274" s="6">
        <v>0</v>
      </c>
      <c r="AA2274" s="5">
        <v>0</v>
      </c>
      <c r="AB2274" s="6">
        <v>0</v>
      </c>
      <c r="AC2274" s="5">
        <v>0</v>
      </c>
      <c r="AD2274" s="6">
        <v>0</v>
      </c>
      <c r="AE2274" s="5">
        <v>0</v>
      </c>
      <c r="AF2274" s="6">
        <v>0</v>
      </c>
    </row>
    <row r="2275" spans="2:32" x14ac:dyDescent="0.35">
      <c r="B2275" s="1" t="s">
        <v>755</v>
      </c>
      <c r="C2275" s="5">
        <v>1.01E-3</v>
      </c>
      <c r="D2275" s="6">
        <v>0.65300000000000002</v>
      </c>
      <c r="E2275" s="5">
        <v>0</v>
      </c>
      <c r="F2275" s="6">
        <v>0</v>
      </c>
      <c r="G2275" s="5">
        <v>0</v>
      </c>
      <c r="H2275" s="6">
        <v>0</v>
      </c>
      <c r="I2275" s="5">
        <v>2.657E-2</v>
      </c>
      <c r="J2275" s="6">
        <v>0.65300000000000002</v>
      </c>
      <c r="K2275" s="5">
        <v>0</v>
      </c>
      <c r="L2275" s="6">
        <v>0</v>
      </c>
      <c r="M2275" s="5">
        <v>0</v>
      </c>
      <c r="N2275" s="6">
        <v>0</v>
      </c>
      <c r="O2275" s="5">
        <v>0</v>
      </c>
      <c r="P2275" s="6">
        <v>0</v>
      </c>
      <c r="Q2275" s="5">
        <v>0</v>
      </c>
      <c r="R2275" s="6">
        <v>0</v>
      </c>
      <c r="S2275" s="5">
        <v>0</v>
      </c>
      <c r="T2275" s="6">
        <v>0</v>
      </c>
      <c r="U2275" s="5">
        <v>0</v>
      </c>
      <c r="V2275" s="6">
        <v>0</v>
      </c>
      <c r="W2275" s="5">
        <v>0</v>
      </c>
      <c r="X2275" s="6">
        <v>0</v>
      </c>
      <c r="Y2275" s="5">
        <v>0</v>
      </c>
      <c r="Z2275" s="6">
        <v>0</v>
      </c>
      <c r="AA2275" s="5">
        <v>0</v>
      </c>
      <c r="AB2275" s="6">
        <v>0</v>
      </c>
      <c r="AC2275" s="5">
        <v>0</v>
      </c>
      <c r="AD2275" s="6">
        <v>0</v>
      </c>
      <c r="AE2275" s="5">
        <v>0</v>
      </c>
      <c r="AF2275" s="6">
        <v>0</v>
      </c>
    </row>
    <row r="2276" spans="2:32" x14ac:dyDescent="0.35">
      <c r="B2276" s="1" t="s">
        <v>756</v>
      </c>
      <c r="C2276" s="5">
        <v>0</v>
      </c>
      <c r="D2276" s="6">
        <v>0</v>
      </c>
      <c r="E2276" s="5">
        <v>0</v>
      </c>
      <c r="F2276" s="6">
        <v>0</v>
      </c>
      <c r="G2276" s="5">
        <v>0</v>
      </c>
      <c r="H2276" s="6">
        <v>0</v>
      </c>
      <c r="I2276" s="5">
        <v>0</v>
      </c>
      <c r="J2276" s="6">
        <v>0</v>
      </c>
      <c r="K2276" s="5">
        <v>0</v>
      </c>
      <c r="L2276" s="6">
        <v>0</v>
      </c>
      <c r="M2276" s="5">
        <v>0</v>
      </c>
      <c r="N2276" s="6">
        <v>0</v>
      </c>
      <c r="O2276" s="5">
        <v>0</v>
      </c>
      <c r="P2276" s="6">
        <v>0</v>
      </c>
      <c r="Q2276" s="5">
        <v>0</v>
      </c>
      <c r="R2276" s="6">
        <v>0</v>
      </c>
      <c r="S2276" s="5">
        <v>0</v>
      </c>
      <c r="T2276" s="6">
        <v>0</v>
      </c>
      <c r="U2276" s="5">
        <v>0</v>
      </c>
      <c r="V2276" s="6">
        <v>0</v>
      </c>
      <c r="W2276" s="5">
        <v>0</v>
      </c>
      <c r="X2276" s="6">
        <v>0</v>
      </c>
      <c r="Y2276" s="5">
        <v>0</v>
      </c>
      <c r="Z2276" s="6">
        <v>0</v>
      </c>
      <c r="AA2276" s="5">
        <v>0</v>
      </c>
      <c r="AB2276" s="6">
        <v>0</v>
      </c>
      <c r="AC2276" s="5">
        <v>0</v>
      </c>
      <c r="AD2276" s="6">
        <v>0</v>
      </c>
      <c r="AE2276" s="5">
        <v>0</v>
      </c>
      <c r="AF2276" s="6">
        <v>0</v>
      </c>
    </row>
    <row r="2277" spans="2:32" x14ac:dyDescent="0.35">
      <c r="B2277" s="1" t="s">
        <v>757</v>
      </c>
      <c r="C2277" s="5">
        <v>0</v>
      </c>
      <c r="D2277" s="6">
        <v>0</v>
      </c>
      <c r="E2277" s="5">
        <v>0</v>
      </c>
      <c r="F2277" s="6">
        <v>0</v>
      </c>
      <c r="G2277" s="5">
        <v>0</v>
      </c>
      <c r="H2277" s="6">
        <v>0</v>
      </c>
      <c r="I2277" s="5">
        <v>0</v>
      </c>
      <c r="J2277" s="6">
        <v>0</v>
      </c>
      <c r="K2277" s="5">
        <v>0</v>
      </c>
      <c r="L2277" s="6">
        <v>0</v>
      </c>
      <c r="M2277" s="5">
        <v>0</v>
      </c>
      <c r="N2277" s="6">
        <v>0</v>
      </c>
      <c r="O2277" s="5">
        <v>0</v>
      </c>
      <c r="P2277" s="6">
        <v>0</v>
      </c>
      <c r="Q2277" s="5">
        <v>0</v>
      </c>
      <c r="R2277" s="6">
        <v>0</v>
      </c>
      <c r="S2277" s="5">
        <v>0</v>
      </c>
      <c r="T2277" s="6">
        <v>0</v>
      </c>
      <c r="U2277" s="5">
        <v>0</v>
      </c>
      <c r="V2277" s="6">
        <v>0</v>
      </c>
      <c r="W2277" s="5">
        <v>0</v>
      </c>
      <c r="X2277" s="6">
        <v>0</v>
      </c>
      <c r="Y2277" s="5">
        <v>0</v>
      </c>
      <c r="Z2277" s="6">
        <v>0</v>
      </c>
      <c r="AA2277" s="5">
        <v>0</v>
      </c>
      <c r="AB2277" s="6">
        <v>0</v>
      </c>
      <c r="AC2277" s="5">
        <v>0</v>
      </c>
      <c r="AD2277" s="6">
        <v>0</v>
      </c>
      <c r="AE2277" s="5">
        <v>0</v>
      </c>
      <c r="AF2277" s="6">
        <v>0</v>
      </c>
    </row>
    <row r="2278" spans="2:32" x14ac:dyDescent="0.35">
      <c r="B2278" s="1" t="s">
        <v>758</v>
      </c>
      <c r="C2278" s="5">
        <v>0</v>
      </c>
      <c r="D2278" s="6">
        <v>0</v>
      </c>
      <c r="E2278" s="5">
        <v>0</v>
      </c>
      <c r="F2278" s="6">
        <v>0</v>
      </c>
      <c r="G2278" s="5">
        <v>0</v>
      </c>
      <c r="H2278" s="6">
        <v>0</v>
      </c>
      <c r="I2278" s="5">
        <v>0</v>
      </c>
      <c r="J2278" s="6">
        <v>0</v>
      </c>
      <c r="K2278" s="5">
        <v>0</v>
      </c>
      <c r="L2278" s="6">
        <v>0</v>
      </c>
      <c r="M2278" s="5">
        <v>0</v>
      </c>
      <c r="N2278" s="6">
        <v>0</v>
      </c>
      <c r="O2278" s="5">
        <v>0</v>
      </c>
      <c r="P2278" s="6">
        <v>0</v>
      </c>
      <c r="Q2278" s="5">
        <v>0</v>
      </c>
      <c r="R2278" s="6">
        <v>0</v>
      </c>
      <c r="S2278" s="5">
        <v>0</v>
      </c>
      <c r="T2278" s="6">
        <v>0</v>
      </c>
      <c r="U2278" s="5">
        <v>0</v>
      </c>
      <c r="V2278" s="6">
        <v>0</v>
      </c>
      <c r="W2278" s="5">
        <v>0</v>
      </c>
      <c r="X2278" s="6">
        <v>0</v>
      </c>
      <c r="Y2278" s="5">
        <v>0</v>
      </c>
      <c r="Z2278" s="6">
        <v>0</v>
      </c>
      <c r="AA2278" s="5">
        <v>0</v>
      </c>
      <c r="AB2278" s="6">
        <v>0</v>
      </c>
      <c r="AC2278" s="5">
        <v>0</v>
      </c>
      <c r="AD2278" s="6">
        <v>0</v>
      </c>
      <c r="AE2278" s="5">
        <v>0</v>
      </c>
      <c r="AF2278" s="6">
        <v>0</v>
      </c>
    </row>
    <row r="2279" spans="2:32" x14ac:dyDescent="0.35">
      <c r="B2279" s="1" t="s">
        <v>759</v>
      </c>
      <c r="C2279" s="5">
        <v>2.63E-3</v>
      </c>
      <c r="D2279" s="6">
        <v>1.702</v>
      </c>
      <c r="E2279" s="5">
        <v>0</v>
      </c>
      <c r="F2279" s="6">
        <v>0</v>
      </c>
      <c r="G2279" s="5">
        <v>0</v>
      </c>
      <c r="H2279" s="6">
        <v>0</v>
      </c>
      <c r="I2279" s="5">
        <v>0</v>
      </c>
      <c r="J2279" s="6">
        <v>0</v>
      </c>
      <c r="K2279" s="5">
        <v>0</v>
      </c>
      <c r="L2279" s="6">
        <v>0</v>
      </c>
      <c r="M2279" s="5">
        <v>0</v>
      </c>
      <c r="N2279" s="6">
        <v>0</v>
      </c>
      <c r="O2279" s="5">
        <v>0</v>
      </c>
      <c r="P2279" s="6">
        <v>0</v>
      </c>
      <c r="Q2279" s="5">
        <v>0</v>
      </c>
      <c r="R2279" s="6">
        <v>0</v>
      </c>
      <c r="S2279" s="5">
        <v>0</v>
      </c>
      <c r="T2279" s="6">
        <v>0</v>
      </c>
      <c r="U2279" s="5">
        <v>0</v>
      </c>
      <c r="V2279" s="6">
        <v>0</v>
      </c>
      <c r="W2279" s="5">
        <v>0</v>
      </c>
      <c r="X2279" s="6">
        <v>0</v>
      </c>
      <c r="Y2279" s="5">
        <v>0</v>
      </c>
      <c r="Z2279" s="6">
        <v>0</v>
      </c>
      <c r="AA2279" s="5">
        <v>0</v>
      </c>
      <c r="AB2279" s="6">
        <v>0</v>
      </c>
      <c r="AC2279" s="5">
        <v>1.6109999999999999E-2</v>
      </c>
      <c r="AD2279" s="6">
        <v>1.702</v>
      </c>
      <c r="AE2279" s="5">
        <v>0</v>
      </c>
      <c r="AF2279" s="6">
        <v>0</v>
      </c>
    </row>
    <row r="2280" spans="2:32" x14ac:dyDescent="0.35">
      <c r="B2280" s="1" t="s">
        <v>760</v>
      </c>
      <c r="C2280" s="5">
        <v>0</v>
      </c>
      <c r="D2280" s="6">
        <v>0</v>
      </c>
      <c r="E2280" s="5">
        <v>0</v>
      </c>
      <c r="F2280" s="6">
        <v>0</v>
      </c>
      <c r="G2280" s="5">
        <v>0</v>
      </c>
      <c r="H2280" s="6">
        <v>0</v>
      </c>
      <c r="I2280" s="5">
        <v>0</v>
      </c>
      <c r="J2280" s="6">
        <v>0</v>
      </c>
      <c r="K2280" s="5">
        <v>0</v>
      </c>
      <c r="L2280" s="6">
        <v>0</v>
      </c>
      <c r="M2280" s="5">
        <v>0</v>
      </c>
      <c r="N2280" s="6">
        <v>0</v>
      </c>
      <c r="O2280" s="5">
        <v>0</v>
      </c>
      <c r="P2280" s="6">
        <v>0</v>
      </c>
      <c r="Q2280" s="5">
        <v>0</v>
      </c>
      <c r="R2280" s="6">
        <v>0</v>
      </c>
      <c r="S2280" s="5">
        <v>0</v>
      </c>
      <c r="T2280" s="6">
        <v>0</v>
      </c>
      <c r="U2280" s="5">
        <v>0</v>
      </c>
      <c r="V2280" s="6">
        <v>0</v>
      </c>
      <c r="W2280" s="5">
        <v>0</v>
      </c>
      <c r="X2280" s="6">
        <v>0</v>
      </c>
      <c r="Y2280" s="5">
        <v>0</v>
      </c>
      <c r="Z2280" s="6">
        <v>0</v>
      </c>
      <c r="AA2280" s="5">
        <v>0</v>
      </c>
      <c r="AB2280" s="6">
        <v>0</v>
      </c>
      <c r="AC2280" s="5">
        <v>0</v>
      </c>
      <c r="AD2280" s="6">
        <v>0</v>
      </c>
      <c r="AE2280" s="5">
        <v>0</v>
      </c>
      <c r="AF2280" s="6">
        <v>0</v>
      </c>
    </row>
    <row r="2281" spans="2:32" x14ac:dyDescent="0.35">
      <c r="B2281" s="1" t="s">
        <v>761</v>
      </c>
      <c r="C2281" s="5">
        <v>0</v>
      </c>
      <c r="D2281" s="6">
        <v>0</v>
      </c>
      <c r="E2281" s="5">
        <v>0</v>
      </c>
      <c r="F2281" s="6">
        <v>0</v>
      </c>
      <c r="G2281" s="5">
        <v>0</v>
      </c>
      <c r="H2281" s="6">
        <v>0</v>
      </c>
      <c r="I2281" s="5">
        <v>0</v>
      </c>
      <c r="J2281" s="6">
        <v>0</v>
      </c>
      <c r="K2281" s="5">
        <v>0</v>
      </c>
      <c r="L2281" s="6">
        <v>0</v>
      </c>
      <c r="M2281" s="5">
        <v>0</v>
      </c>
      <c r="N2281" s="6">
        <v>0</v>
      </c>
      <c r="O2281" s="5">
        <v>0</v>
      </c>
      <c r="P2281" s="6">
        <v>0</v>
      </c>
      <c r="Q2281" s="5">
        <v>0</v>
      </c>
      <c r="R2281" s="6">
        <v>0</v>
      </c>
      <c r="S2281" s="5">
        <v>0</v>
      </c>
      <c r="T2281" s="6">
        <v>0</v>
      </c>
      <c r="U2281" s="5">
        <v>0</v>
      </c>
      <c r="V2281" s="6">
        <v>0</v>
      </c>
      <c r="W2281" s="5">
        <v>0</v>
      </c>
      <c r="X2281" s="6">
        <v>0</v>
      </c>
      <c r="Y2281" s="5">
        <v>0</v>
      </c>
      <c r="Z2281" s="6">
        <v>0</v>
      </c>
      <c r="AA2281" s="5">
        <v>0</v>
      </c>
      <c r="AB2281" s="6">
        <v>0</v>
      </c>
      <c r="AC2281" s="5">
        <v>0</v>
      </c>
      <c r="AD2281" s="6">
        <v>0</v>
      </c>
      <c r="AE2281" s="5">
        <v>0</v>
      </c>
      <c r="AF2281" s="6">
        <v>0</v>
      </c>
    </row>
    <row r="2282" spans="2:32" x14ac:dyDescent="0.35">
      <c r="B2282" s="1" t="s">
        <v>762</v>
      </c>
      <c r="C2282" s="5">
        <v>0</v>
      </c>
      <c r="D2282" s="6">
        <v>0</v>
      </c>
      <c r="E2282" s="5">
        <v>0</v>
      </c>
      <c r="F2282" s="6">
        <v>0</v>
      </c>
      <c r="G2282" s="5">
        <v>0</v>
      </c>
      <c r="H2282" s="6">
        <v>0</v>
      </c>
      <c r="I2282" s="5">
        <v>0</v>
      </c>
      <c r="J2282" s="6">
        <v>0</v>
      </c>
      <c r="K2282" s="5">
        <v>0</v>
      </c>
      <c r="L2282" s="6">
        <v>0</v>
      </c>
      <c r="M2282" s="5">
        <v>0</v>
      </c>
      <c r="N2282" s="6">
        <v>0</v>
      </c>
      <c r="O2282" s="5">
        <v>0</v>
      </c>
      <c r="P2282" s="6">
        <v>0</v>
      </c>
      <c r="Q2282" s="5">
        <v>0</v>
      </c>
      <c r="R2282" s="6">
        <v>0</v>
      </c>
      <c r="S2282" s="5">
        <v>0</v>
      </c>
      <c r="T2282" s="6">
        <v>0</v>
      </c>
      <c r="U2282" s="5">
        <v>0</v>
      </c>
      <c r="V2282" s="6">
        <v>0</v>
      </c>
      <c r="W2282" s="5">
        <v>0</v>
      </c>
      <c r="X2282" s="6">
        <v>0</v>
      </c>
      <c r="Y2282" s="5">
        <v>0</v>
      </c>
      <c r="Z2282" s="6">
        <v>0</v>
      </c>
      <c r="AA2282" s="5">
        <v>0</v>
      </c>
      <c r="AB2282" s="6">
        <v>0</v>
      </c>
      <c r="AC2282" s="5">
        <v>0</v>
      </c>
      <c r="AD2282" s="6">
        <v>0</v>
      </c>
      <c r="AE2282" s="5">
        <v>0</v>
      </c>
      <c r="AF2282" s="6">
        <v>0</v>
      </c>
    </row>
    <row r="2283" spans="2:32" x14ac:dyDescent="0.35">
      <c r="B2283" s="1" t="s">
        <v>763</v>
      </c>
      <c r="C2283" s="5">
        <v>0</v>
      </c>
      <c r="D2283" s="6">
        <v>0</v>
      </c>
      <c r="E2283" s="5">
        <v>0</v>
      </c>
      <c r="F2283" s="6">
        <v>0</v>
      </c>
      <c r="G2283" s="5">
        <v>0</v>
      </c>
      <c r="H2283" s="6">
        <v>0</v>
      </c>
      <c r="I2283" s="5">
        <v>0</v>
      </c>
      <c r="J2283" s="6">
        <v>0</v>
      </c>
      <c r="K2283" s="5">
        <v>0</v>
      </c>
      <c r="L2283" s="6">
        <v>0</v>
      </c>
      <c r="M2283" s="5">
        <v>0</v>
      </c>
      <c r="N2283" s="6">
        <v>0</v>
      </c>
      <c r="O2283" s="5">
        <v>0</v>
      </c>
      <c r="P2283" s="6">
        <v>0</v>
      </c>
      <c r="Q2283" s="5">
        <v>0</v>
      </c>
      <c r="R2283" s="6">
        <v>0</v>
      </c>
      <c r="S2283" s="5">
        <v>0</v>
      </c>
      <c r="T2283" s="6">
        <v>0</v>
      </c>
      <c r="U2283" s="5">
        <v>0</v>
      </c>
      <c r="V2283" s="6">
        <v>0</v>
      </c>
      <c r="W2283" s="5">
        <v>0</v>
      </c>
      <c r="X2283" s="6">
        <v>0</v>
      </c>
      <c r="Y2283" s="5">
        <v>0</v>
      </c>
      <c r="Z2283" s="6">
        <v>0</v>
      </c>
      <c r="AA2283" s="5">
        <v>0</v>
      </c>
      <c r="AB2283" s="6">
        <v>0</v>
      </c>
      <c r="AC2283" s="5">
        <v>0</v>
      </c>
      <c r="AD2283" s="6">
        <v>0</v>
      </c>
      <c r="AE2283" s="5">
        <v>0</v>
      </c>
      <c r="AF2283" s="6">
        <v>0</v>
      </c>
    </row>
    <row r="2284" spans="2:32" x14ac:dyDescent="0.35">
      <c r="B2284" s="1" t="s">
        <v>764</v>
      </c>
      <c r="C2284" s="5">
        <v>0</v>
      </c>
      <c r="D2284" s="6">
        <v>0</v>
      </c>
      <c r="E2284" s="5">
        <v>0</v>
      </c>
      <c r="F2284" s="6">
        <v>0</v>
      </c>
      <c r="G2284" s="5">
        <v>0</v>
      </c>
      <c r="H2284" s="6">
        <v>0</v>
      </c>
      <c r="I2284" s="5">
        <v>0</v>
      </c>
      <c r="J2284" s="6">
        <v>0</v>
      </c>
      <c r="K2284" s="5">
        <v>0</v>
      </c>
      <c r="L2284" s="6">
        <v>0</v>
      </c>
      <c r="M2284" s="5">
        <v>0</v>
      </c>
      <c r="N2284" s="6">
        <v>0</v>
      </c>
      <c r="O2284" s="5">
        <v>0</v>
      </c>
      <c r="P2284" s="6">
        <v>0</v>
      </c>
      <c r="Q2284" s="5">
        <v>0</v>
      </c>
      <c r="R2284" s="6">
        <v>0</v>
      </c>
      <c r="S2284" s="5">
        <v>0</v>
      </c>
      <c r="T2284" s="6">
        <v>0</v>
      </c>
      <c r="U2284" s="5">
        <v>0</v>
      </c>
      <c r="V2284" s="6">
        <v>0</v>
      </c>
      <c r="W2284" s="5">
        <v>0</v>
      </c>
      <c r="X2284" s="6">
        <v>0</v>
      </c>
      <c r="Y2284" s="5">
        <v>0</v>
      </c>
      <c r="Z2284" s="6">
        <v>0</v>
      </c>
      <c r="AA2284" s="5">
        <v>0</v>
      </c>
      <c r="AB2284" s="6">
        <v>0</v>
      </c>
      <c r="AC2284" s="5">
        <v>0</v>
      </c>
      <c r="AD2284" s="6">
        <v>0</v>
      </c>
      <c r="AE2284" s="5">
        <v>0</v>
      </c>
      <c r="AF2284" s="6">
        <v>0</v>
      </c>
    </row>
    <row r="2285" spans="2:32" x14ac:dyDescent="0.35">
      <c r="B2285" s="1" t="s">
        <v>765</v>
      </c>
      <c r="C2285" s="5">
        <v>0</v>
      </c>
      <c r="D2285" s="6">
        <v>0</v>
      </c>
      <c r="E2285" s="5">
        <v>0</v>
      </c>
      <c r="F2285" s="6">
        <v>0</v>
      </c>
      <c r="G2285" s="5">
        <v>0</v>
      </c>
      <c r="H2285" s="6">
        <v>0</v>
      </c>
      <c r="I2285" s="5">
        <v>0</v>
      </c>
      <c r="J2285" s="6">
        <v>0</v>
      </c>
      <c r="K2285" s="5">
        <v>0</v>
      </c>
      <c r="L2285" s="6">
        <v>0</v>
      </c>
      <c r="M2285" s="5">
        <v>0</v>
      </c>
      <c r="N2285" s="6">
        <v>0</v>
      </c>
      <c r="O2285" s="5">
        <v>0</v>
      </c>
      <c r="P2285" s="6">
        <v>0</v>
      </c>
      <c r="Q2285" s="5">
        <v>0</v>
      </c>
      <c r="R2285" s="6">
        <v>0</v>
      </c>
      <c r="S2285" s="5">
        <v>0</v>
      </c>
      <c r="T2285" s="6">
        <v>0</v>
      </c>
      <c r="U2285" s="5">
        <v>0</v>
      </c>
      <c r="V2285" s="6">
        <v>0</v>
      </c>
      <c r="W2285" s="5">
        <v>0</v>
      </c>
      <c r="X2285" s="6">
        <v>0</v>
      </c>
      <c r="Y2285" s="5">
        <v>0</v>
      </c>
      <c r="Z2285" s="6">
        <v>0</v>
      </c>
      <c r="AA2285" s="5">
        <v>0</v>
      </c>
      <c r="AB2285" s="6">
        <v>0</v>
      </c>
      <c r="AC2285" s="5">
        <v>0</v>
      </c>
      <c r="AD2285" s="6">
        <v>0</v>
      </c>
      <c r="AE2285" s="5">
        <v>0</v>
      </c>
      <c r="AF2285" s="6">
        <v>0</v>
      </c>
    </row>
    <row r="2286" spans="2:32" x14ac:dyDescent="0.35">
      <c r="B2286" s="1" t="s">
        <v>766</v>
      </c>
      <c r="C2286" s="5">
        <v>0</v>
      </c>
      <c r="D2286" s="6">
        <v>0</v>
      </c>
      <c r="E2286" s="5">
        <v>0</v>
      </c>
      <c r="F2286" s="6">
        <v>0</v>
      </c>
      <c r="G2286" s="5">
        <v>0</v>
      </c>
      <c r="H2286" s="6">
        <v>0</v>
      </c>
      <c r="I2286" s="5">
        <v>0</v>
      </c>
      <c r="J2286" s="6">
        <v>0</v>
      </c>
      <c r="K2286" s="5">
        <v>0</v>
      </c>
      <c r="L2286" s="6">
        <v>0</v>
      </c>
      <c r="M2286" s="5">
        <v>0</v>
      </c>
      <c r="N2286" s="6">
        <v>0</v>
      </c>
      <c r="O2286" s="5">
        <v>0</v>
      </c>
      <c r="P2286" s="6">
        <v>0</v>
      </c>
      <c r="Q2286" s="5">
        <v>0</v>
      </c>
      <c r="R2286" s="6">
        <v>0</v>
      </c>
      <c r="S2286" s="5">
        <v>0</v>
      </c>
      <c r="T2286" s="6">
        <v>0</v>
      </c>
      <c r="U2286" s="5">
        <v>0</v>
      </c>
      <c r="V2286" s="6">
        <v>0</v>
      </c>
      <c r="W2286" s="5">
        <v>0</v>
      </c>
      <c r="X2286" s="6">
        <v>0</v>
      </c>
      <c r="Y2286" s="5">
        <v>0</v>
      </c>
      <c r="Z2286" s="6">
        <v>0</v>
      </c>
      <c r="AA2286" s="5">
        <v>0</v>
      </c>
      <c r="AB2286" s="6">
        <v>0</v>
      </c>
      <c r="AC2286" s="5">
        <v>0</v>
      </c>
      <c r="AD2286" s="6">
        <v>0</v>
      </c>
      <c r="AE2286" s="5">
        <v>0</v>
      </c>
      <c r="AF2286" s="6">
        <v>0</v>
      </c>
    </row>
    <row r="2287" spans="2:32" x14ac:dyDescent="0.35">
      <c r="B2287" s="1" t="s">
        <v>767</v>
      </c>
      <c r="C2287" s="5">
        <v>0</v>
      </c>
      <c r="D2287" s="6">
        <v>0</v>
      </c>
      <c r="E2287" s="5">
        <v>0</v>
      </c>
      <c r="F2287" s="6">
        <v>0</v>
      </c>
      <c r="G2287" s="5">
        <v>0</v>
      </c>
      <c r="H2287" s="6">
        <v>0</v>
      </c>
      <c r="I2287" s="5">
        <v>0</v>
      </c>
      <c r="J2287" s="6">
        <v>0</v>
      </c>
      <c r="K2287" s="5">
        <v>0</v>
      </c>
      <c r="L2287" s="6">
        <v>0</v>
      </c>
      <c r="M2287" s="5">
        <v>0</v>
      </c>
      <c r="N2287" s="6">
        <v>0</v>
      </c>
      <c r="O2287" s="5">
        <v>0</v>
      </c>
      <c r="P2287" s="6">
        <v>0</v>
      </c>
      <c r="Q2287" s="5">
        <v>0</v>
      </c>
      <c r="R2287" s="6">
        <v>0</v>
      </c>
      <c r="S2287" s="5">
        <v>0</v>
      </c>
      <c r="T2287" s="6">
        <v>0</v>
      </c>
      <c r="U2287" s="5">
        <v>0</v>
      </c>
      <c r="V2287" s="6">
        <v>0</v>
      </c>
      <c r="W2287" s="5">
        <v>0</v>
      </c>
      <c r="X2287" s="6">
        <v>0</v>
      </c>
      <c r="Y2287" s="5">
        <v>0</v>
      </c>
      <c r="Z2287" s="6">
        <v>0</v>
      </c>
      <c r="AA2287" s="5">
        <v>0</v>
      </c>
      <c r="AB2287" s="6">
        <v>0</v>
      </c>
      <c r="AC2287" s="5">
        <v>0</v>
      </c>
      <c r="AD2287" s="6">
        <v>0</v>
      </c>
      <c r="AE2287" s="5">
        <v>0</v>
      </c>
      <c r="AF2287" s="6">
        <v>0</v>
      </c>
    </row>
    <row r="2288" spans="2:32" x14ac:dyDescent="0.35">
      <c r="B2288" s="1" t="s">
        <v>768</v>
      </c>
      <c r="C2288" s="5">
        <v>1.7600000000000001E-3</v>
      </c>
      <c r="D2288" s="6">
        <v>1.1379999999999999</v>
      </c>
      <c r="E2288" s="5">
        <v>0</v>
      </c>
      <c r="F2288" s="6">
        <v>0</v>
      </c>
      <c r="G2288" s="5">
        <v>0</v>
      </c>
      <c r="H2288" s="6">
        <v>0</v>
      </c>
      <c r="I2288" s="5">
        <v>0</v>
      </c>
      <c r="J2288" s="6">
        <v>0</v>
      </c>
      <c r="K2288" s="5">
        <v>4.1419999999999998E-2</v>
      </c>
      <c r="L2288" s="6">
        <v>1.1379999999999999</v>
      </c>
      <c r="M2288" s="5">
        <v>0</v>
      </c>
      <c r="N2288" s="6">
        <v>0</v>
      </c>
      <c r="O2288" s="5">
        <v>0</v>
      </c>
      <c r="P2288" s="6">
        <v>0</v>
      </c>
      <c r="Q2288" s="5">
        <v>0</v>
      </c>
      <c r="R2288" s="6">
        <v>0</v>
      </c>
      <c r="S2288" s="5">
        <v>0</v>
      </c>
      <c r="T2288" s="6">
        <v>0</v>
      </c>
      <c r="U2288" s="5">
        <v>0</v>
      </c>
      <c r="V2288" s="6">
        <v>0</v>
      </c>
      <c r="W2288" s="5">
        <v>0</v>
      </c>
      <c r="X2288" s="6">
        <v>0</v>
      </c>
      <c r="Y2288" s="5">
        <v>0</v>
      </c>
      <c r="Z2288" s="6">
        <v>0</v>
      </c>
      <c r="AA2288" s="5">
        <v>0</v>
      </c>
      <c r="AB2288" s="6">
        <v>0</v>
      </c>
      <c r="AC2288" s="5">
        <v>0</v>
      </c>
      <c r="AD2288" s="6">
        <v>0</v>
      </c>
      <c r="AE2288" s="5">
        <v>0</v>
      </c>
      <c r="AF2288" s="6">
        <v>0</v>
      </c>
    </row>
    <row r="2289" spans="2:32" x14ac:dyDescent="0.35">
      <c r="B2289" s="1" t="s">
        <v>769</v>
      </c>
      <c r="C2289" s="5">
        <v>1.4109999999999999E-2</v>
      </c>
      <c r="D2289" s="6">
        <v>9.1259999999999994</v>
      </c>
      <c r="E2289" s="5">
        <v>0</v>
      </c>
      <c r="F2289" s="6">
        <v>0</v>
      </c>
      <c r="G2289" s="5">
        <v>0</v>
      </c>
      <c r="H2289" s="6">
        <v>0</v>
      </c>
      <c r="I2289" s="5">
        <v>0</v>
      </c>
      <c r="J2289" s="6">
        <v>0</v>
      </c>
      <c r="K2289" s="5">
        <v>4.1419999999999998E-2</v>
      </c>
      <c r="L2289" s="6">
        <v>1.1379999999999999</v>
      </c>
      <c r="M2289" s="5">
        <v>0</v>
      </c>
      <c r="N2289" s="6">
        <v>0</v>
      </c>
      <c r="O2289" s="5">
        <v>0</v>
      </c>
      <c r="P2289" s="6">
        <v>0</v>
      </c>
      <c r="Q2289" s="5">
        <v>0</v>
      </c>
      <c r="R2289" s="6">
        <v>0</v>
      </c>
      <c r="S2289" s="5">
        <v>0</v>
      </c>
      <c r="T2289" s="6">
        <v>0</v>
      </c>
      <c r="U2289" s="5">
        <v>0</v>
      </c>
      <c r="V2289" s="6">
        <v>0</v>
      </c>
      <c r="W2289" s="5">
        <v>0</v>
      </c>
      <c r="X2289" s="6">
        <v>0</v>
      </c>
      <c r="Y2289" s="5">
        <v>0.13175999999999999</v>
      </c>
      <c r="Z2289" s="6">
        <v>7.9880000000000004</v>
      </c>
      <c r="AA2289" s="5">
        <v>0</v>
      </c>
      <c r="AB2289" s="6">
        <v>0</v>
      </c>
      <c r="AC2289" s="5">
        <v>0</v>
      </c>
      <c r="AD2289" s="6">
        <v>0</v>
      </c>
      <c r="AE2289" s="5">
        <v>0</v>
      </c>
      <c r="AF2289" s="6">
        <v>0</v>
      </c>
    </row>
    <row r="2290" spans="2:32" x14ac:dyDescent="0.35">
      <c r="B2290" s="1" t="s">
        <v>770</v>
      </c>
      <c r="C2290" s="5">
        <v>0</v>
      </c>
      <c r="D2290" s="6">
        <v>0</v>
      </c>
      <c r="E2290" s="5">
        <v>0</v>
      </c>
      <c r="F2290" s="6">
        <v>0</v>
      </c>
      <c r="G2290" s="5">
        <v>0</v>
      </c>
      <c r="H2290" s="6">
        <v>0</v>
      </c>
      <c r="I2290" s="5">
        <v>0</v>
      </c>
      <c r="J2290" s="6">
        <v>0</v>
      </c>
      <c r="K2290" s="5">
        <v>0</v>
      </c>
      <c r="L2290" s="6">
        <v>0</v>
      </c>
      <c r="M2290" s="5">
        <v>0</v>
      </c>
      <c r="N2290" s="6">
        <v>0</v>
      </c>
      <c r="O2290" s="5">
        <v>0</v>
      </c>
      <c r="P2290" s="6">
        <v>0</v>
      </c>
      <c r="Q2290" s="5">
        <v>0</v>
      </c>
      <c r="R2290" s="6">
        <v>0</v>
      </c>
      <c r="S2290" s="5">
        <v>0</v>
      </c>
      <c r="T2290" s="6">
        <v>0</v>
      </c>
      <c r="U2290" s="5">
        <v>0</v>
      </c>
      <c r="V2290" s="6">
        <v>0</v>
      </c>
      <c r="W2290" s="5">
        <v>0</v>
      </c>
      <c r="X2290" s="6">
        <v>0</v>
      </c>
      <c r="Y2290" s="5">
        <v>0</v>
      </c>
      <c r="Z2290" s="6">
        <v>0</v>
      </c>
      <c r="AA2290" s="5">
        <v>0</v>
      </c>
      <c r="AB2290" s="6">
        <v>0</v>
      </c>
      <c r="AC2290" s="5">
        <v>0</v>
      </c>
      <c r="AD2290" s="6">
        <v>0</v>
      </c>
      <c r="AE2290" s="5">
        <v>0</v>
      </c>
      <c r="AF2290" s="6">
        <v>0</v>
      </c>
    </row>
    <row r="2291" spans="2:32" x14ac:dyDescent="0.35">
      <c r="B2291" s="1" t="s">
        <v>771</v>
      </c>
      <c r="C2291" s="5">
        <v>0</v>
      </c>
      <c r="D2291" s="6">
        <v>0</v>
      </c>
      <c r="E2291" s="5">
        <v>0</v>
      </c>
      <c r="F2291" s="6">
        <v>0</v>
      </c>
      <c r="G2291" s="5">
        <v>0</v>
      </c>
      <c r="H2291" s="6">
        <v>0</v>
      </c>
      <c r="I2291" s="5">
        <v>0</v>
      </c>
      <c r="J2291" s="6">
        <v>0</v>
      </c>
      <c r="K2291" s="5">
        <v>0</v>
      </c>
      <c r="L2291" s="6">
        <v>0</v>
      </c>
      <c r="M2291" s="5">
        <v>0</v>
      </c>
      <c r="N2291" s="6">
        <v>0</v>
      </c>
      <c r="O2291" s="5">
        <v>0</v>
      </c>
      <c r="P2291" s="6">
        <v>0</v>
      </c>
      <c r="Q2291" s="5">
        <v>0</v>
      </c>
      <c r="R2291" s="6">
        <v>0</v>
      </c>
      <c r="S2291" s="5">
        <v>0</v>
      </c>
      <c r="T2291" s="6">
        <v>0</v>
      </c>
      <c r="U2291" s="5">
        <v>0</v>
      </c>
      <c r="V2291" s="6">
        <v>0</v>
      </c>
      <c r="W2291" s="5">
        <v>0</v>
      </c>
      <c r="X2291" s="6">
        <v>0</v>
      </c>
      <c r="Y2291" s="5">
        <v>0</v>
      </c>
      <c r="Z2291" s="6">
        <v>0</v>
      </c>
      <c r="AA2291" s="5">
        <v>0</v>
      </c>
      <c r="AB2291" s="6">
        <v>0</v>
      </c>
      <c r="AC2291" s="5">
        <v>0</v>
      </c>
      <c r="AD2291" s="6">
        <v>0</v>
      </c>
      <c r="AE2291" s="5">
        <v>0</v>
      </c>
      <c r="AF2291" s="6">
        <v>0</v>
      </c>
    </row>
    <row r="2292" spans="2:32" x14ac:dyDescent="0.35">
      <c r="B2292" s="1" t="s">
        <v>772</v>
      </c>
      <c r="C2292" s="5">
        <v>0</v>
      </c>
      <c r="D2292" s="6">
        <v>0</v>
      </c>
      <c r="E2292" s="5">
        <v>0</v>
      </c>
      <c r="F2292" s="6">
        <v>0</v>
      </c>
      <c r="G2292" s="5">
        <v>0</v>
      </c>
      <c r="H2292" s="6">
        <v>0</v>
      </c>
      <c r="I2292" s="5">
        <v>0</v>
      </c>
      <c r="J2292" s="6">
        <v>0</v>
      </c>
      <c r="K2292" s="5">
        <v>0</v>
      </c>
      <c r="L2292" s="6">
        <v>0</v>
      </c>
      <c r="M2292" s="5">
        <v>0</v>
      </c>
      <c r="N2292" s="6">
        <v>0</v>
      </c>
      <c r="O2292" s="5">
        <v>0</v>
      </c>
      <c r="P2292" s="6">
        <v>0</v>
      </c>
      <c r="Q2292" s="5">
        <v>0</v>
      </c>
      <c r="R2292" s="6">
        <v>0</v>
      </c>
      <c r="S2292" s="5">
        <v>0</v>
      </c>
      <c r="T2292" s="6">
        <v>0</v>
      </c>
      <c r="U2292" s="5">
        <v>0</v>
      </c>
      <c r="V2292" s="6">
        <v>0</v>
      </c>
      <c r="W2292" s="5">
        <v>0</v>
      </c>
      <c r="X2292" s="6">
        <v>0</v>
      </c>
      <c r="Y2292" s="5">
        <v>0</v>
      </c>
      <c r="Z2292" s="6">
        <v>0</v>
      </c>
      <c r="AA2292" s="5">
        <v>0</v>
      </c>
      <c r="AB2292" s="6">
        <v>0</v>
      </c>
      <c r="AC2292" s="5">
        <v>0</v>
      </c>
      <c r="AD2292" s="6">
        <v>0</v>
      </c>
      <c r="AE2292" s="5">
        <v>0</v>
      </c>
      <c r="AF2292" s="6">
        <v>0</v>
      </c>
    </row>
    <row r="2293" spans="2:32" x14ac:dyDescent="0.35">
      <c r="B2293" s="1" t="s">
        <v>773</v>
      </c>
      <c r="C2293" s="5">
        <v>2.5899999999999999E-3</v>
      </c>
      <c r="D2293" s="6">
        <v>1.675</v>
      </c>
      <c r="E2293" s="5">
        <v>0</v>
      </c>
      <c r="F2293" s="6">
        <v>0</v>
      </c>
      <c r="G2293" s="5">
        <v>0</v>
      </c>
      <c r="H2293" s="6">
        <v>0</v>
      </c>
      <c r="I2293" s="5">
        <v>0</v>
      </c>
      <c r="J2293" s="6">
        <v>0</v>
      </c>
      <c r="K2293" s="5">
        <v>6.096E-2</v>
      </c>
      <c r="L2293" s="6">
        <v>1.675</v>
      </c>
      <c r="M2293" s="5">
        <v>0</v>
      </c>
      <c r="N2293" s="6">
        <v>0</v>
      </c>
      <c r="O2293" s="5">
        <v>0</v>
      </c>
      <c r="P2293" s="6">
        <v>0</v>
      </c>
      <c r="Q2293" s="5">
        <v>0</v>
      </c>
      <c r="R2293" s="6">
        <v>0</v>
      </c>
      <c r="S2293" s="5">
        <v>0</v>
      </c>
      <c r="T2293" s="6">
        <v>0</v>
      </c>
      <c r="U2293" s="5">
        <v>0</v>
      </c>
      <c r="V2293" s="6">
        <v>0</v>
      </c>
      <c r="W2293" s="5">
        <v>0</v>
      </c>
      <c r="X2293" s="6">
        <v>0</v>
      </c>
      <c r="Y2293" s="5">
        <v>0</v>
      </c>
      <c r="Z2293" s="6">
        <v>0</v>
      </c>
      <c r="AA2293" s="5">
        <v>0</v>
      </c>
      <c r="AB2293" s="6">
        <v>0</v>
      </c>
      <c r="AC2293" s="5">
        <v>0</v>
      </c>
      <c r="AD2293" s="6">
        <v>0</v>
      </c>
      <c r="AE2293" s="5">
        <v>0</v>
      </c>
      <c r="AF2293" s="6">
        <v>0</v>
      </c>
    </row>
    <row r="2294" spans="2:32" x14ac:dyDescent="0.35">
      <c r="B2294" s="1" t="s">
        <v>774</v>
      </c>
      <c r="C2294" s="5">
        <v>0</v>
      </c>
      <c r="D2294" s="6">
        <v>0</v>
      </c>
      <c r="E2294" s="5">
        <v>0</v>
      </c>
      <c r="F2294" s="6">
        <v>0</v>
      </c>
      <c r="G2294" s="5">
        <v>0</v>
      </c>
      <c r="H2294" s="6">
        <v>0</v>
      </c>
      <c r="I2294" s="5">
        <v>0</v>
      </c>
      <c r="J2294" s="6">
        <v>0</v>
      </c>
      <c r="K2294" s="5">
        <v>0</v>
      </c>
      <c r="L2294" s="6">
        <v>0</v>
      </c>
      <c r="M2294" s="5">
        <v>0</v>
      </c>
      <c r="N2294" s="6">
        <v>0</v>
      </c>
      <c r="O2294" s="5">
        <v>0</v>
      </c>
      <c r="P2294" s="6">
        <v>0</v>
      </c>
      <c r="Q2294" s="5">
        <v>0</v>
      </c>
      <c r="R2294" s="6">
        <v>0</v>
      </c>
      <c r="S2294" s="5">
        <v>0</v>
      </c>
      <c r="T2294" s="6">
        <v>0</v>
      </c>
      <c r="U2294" s="5">
        <v>0</v>
      </c>
      <c r="V2294" s="6">
        <v>0</v>
      </c>
      <c r="W2294" s="5">
        <v>0</v>
      </c>
      <c r="X2294" s="6">
        <v>0</v>
      </c>
      <c r="Y2294" s="5">
        <v>0</v>
      </c>
      <c r="Z2294" s="6">
        <v>0</v>
      </c>
      <c r="AA2294" s="5">
        <v>0</v>
      </c>
      <c r="AB2294" s="6">
        <v>0</v>
      </c>
      <c r="AC2294" s="5">
        <v>0</v>
      </c>
      <c r="AD2294" s="6">
        <v>0</v>
      </c>
      <c r="AE2294" s="5">
        <v>0</v>
      </c>
      <c r="AF2294" s="6">
        <v>0</v>
      </c>
    </row>
    <row r="2295" spans="2:32" x14ac:dyDescent="0.35">
      <c r="B2295" s="1" t="s">
        <v>775</v>
      </c>
      <c r="C2295" s="5">
        <v>0</v>
      </c>
      <c r="D2295" s="6">
        <v>0</v>
      </c>
      <c r="E2295" s="5">
        <v>0</v>
      </c>
      <c r="F2295" s="6">
        <v>0</v>
      </c>
      <c r="G2295" s="5">
        <v>0</v>
      </c>
      <c r="H2295" s="6">
        <v>0</v>
      </c>
      <c r="I2295" s="5">
        <v>0</v>
      </c>
      <c r="J2295" s="6">
        <v>0</v>
      </c>
      <c r="K2295" s="5">
        <v>0</v>
      </c>
      <c r="L2295" s="6">
        <v>0</v>
      </c>
      <c r="M2295" s="5">
        <v>0</v>
      </c>
      <c r="N2295" s="6">
        <v>0</v>
      </c>
      <c r="O2295" s="5">
        <v>0</v>
      </c>
      <c r="P2295" s="6">
        <v>0</v>
      </c>
      <c r="Q2295" s="5">
        <v>0</v>
      </c>
      <c r="R2295" s="6">
        <v>0</v>
      </c>
      <c r="S2295" s="5">
        <v>0</v>
      </c>
      <c r="T2295" s="6">
        <v>0</v>
      </c>
      <c r="U2295" s="5">
        <v>0</v>
      </c>
      <c r="V2295" s="6">
        <v>0</v>
      </c>
      <c r="W2295" s="5">
        <v>0</v>
      </c>
      <c r="X2295" s="6">
        <v>0</v>
      </c>
      <c r="Y2295" s="5">
        <v>0</v>
      </c>
      <c r="Z2295" s="6">
        <v>0</v>
      </c>
      <c r="AA2295" s="5">
        <v>0</v>
      </c>
      <c r="AB2295" s="6">
        <v>0</v>
      </c>
      <c r="AC2295" s="5">
        <v>0</v>
      </c>
      <c r="AD2295" s="6">
        <v>0</v>
      </c>
      <c r="AE2295" s="5">
        <v>0</v>
      </c>
      <c r="AF2295" s="6">
        <v>0</v>
      </c>
    </row>
    <row r="2296" spans="2:32" x14ac:dyDescent="0.35">
      <c r="B2296" s="1" t="s">
        <v>776</v>
      </c>
      <c r="C2296" s="5">
        <v>0</v>
      </c>
      <c r="D2296" s="6">
        <v>0</v>
      </c>
      <c r="E2296" s="5">
        <v>0</v>
      </c>
      <c r="F2296" s="6">
        <v>0</v>
      </c>
      <c r="G2296" s="5">
        <v>0</v>
      </c>
      <c r="H2296" s="6">
        <v>0</v>
      </c>
      <c r="I2296" s="5">
        <v>0</v>
      </c>
      <c r="J2296" s="6">
        <v>0</v>
      </c>
      <c r="K2296" s="5">
        <v>0</v>
      </c>
      <c r="L2296" s="6">
        <v>0</v>
      </c>
      <c r="M2296" s="5">
        <v>0</v>
      </c>
      <c r="N2296" s="6">
        <v>0</v>
      </c>
      <c r="O2296" s="5">
        <v>0</v>
      </c>
      <c r="P2296" s="6">
        <v>0</v>
      </c>
      <c r="Q2296" s="5">
        <v>0</v>
      </c>
      <c r="R2296" s="6">
        <v>0</v>
      </c>
      <c r="S2296" s="5">
        <v>0</v>
      </c>
      <c r="T2296" s="6">
        <v>0</v>
      </c>
      <c r="U2296" s="5">
        <v>0</v>
      </c>
      <c r="V2296" s="6">
        <v>0</v>
      </c>
      <c r="W2296" s="5">
        <v>0</v>
      </c>
      <c r="X2296" s="6">
        <v>0</v>
      </c>
      <c r="Y2296" s="5">
        <v>0</v>
      </c>
      <c r="Z2296" s="6">
        <v>0</v>
      </c>
      <c r="AA2296" s="5">
        <v>0</v>
      </c>
      <c r="AB2296" s="6">
        <v>0</v>
      </c>
      <c r="AC2296" s="5">
        <v>0</v>
      </c>
      <c r="AD2296" s="6">
        <v>0</v>
      </c>
      <c r="AE2296" s="5">
        <v>0</v>
      </c>
      <c r="AF2296" s="6">
        <v>0</v>
      </c>
    </row>
    <row r="2297" spans="2:32" x14ac:dyDescent="0.35">
      <c r="B2297" s="1" t="s">
        <v>777</v>
      </c>
      <c r="C2297" s="5">
        <v>0</v>
      </c>
      <c r="D2297" s="6">
        <v>0</v>
      </c>
      <c r="E2297" s="5">
        <v>0</v>
      </c>
      <c r="F2297" s="6">
        <v>0</v>
      </c>
      <c r="G2297" s="5">
        <v>0</v>
      </c>
      <c r="H2297" s="6">
        <v>0</v>
      </c>
      <c r="I2297" s="5">
        <v>0</v>
      </c>
      <c r="J2297" s="6">
        <v>0</v>
      </c>
      <c r="K2297" s="5">
        <v>0</v>
      </c>
      <c r="L2297" s="6">
        <v>0</v>
      </c>
      <c r="M2297" s="5">
        <v>0</v>
      </c>
      <c r="N2297" s="6">
        <v>0</v>
      </c>
      <c r="O2297" s="5">
        <v>0</v>
      </c>
      <c r="P2297" s="6">
        <v>0</v>
      </c>
      <c r="Q2297" s="5">
        <v>0</v>
      </c>
      <c r="R2297" s="6">
        <v>0</v>
      </c>
      <c r="S2297" s="5">
        <v>0</v>
      </c>
      <c r="T2297" s="6">
        <v>0</v>
      </c>
      <c r="U2297" s="5">
        <v>0</v>
      </c>
      <c r="V2297" s="6">
        <v>0</v>
      </c>
      <c r="W2297" s="5">
        <v>0</v>
      </c>
      <c r="X2297" s="6">
        <v>0</v>
      </c>
      <c r="Y2297" s="5">
        <v>0</v>
      </c>
      <c r="Z2297" s="6">
        <v>0</v>
      </c>
      <c r="AA2297" s="5">
        <v>0</v>
      </c>
      <c r="AB2297" s="6">
        <v>0</v>
      </c>
      <c r="AC2297" s="5">
        <v>0</v>
      </c>
      <c r="AD2297" s="6">
        <v>0</v>
      </c>
      <c r="AE2297" s="5">
        <v>0</v>
      </c>
      <c r="AF2297" s="6">
        <v>0</v>
      </c>
    </row>
    <row r="2298" spans="2:32" x14ac:dyDescent="0.35">
      <c r="B2298" s="1" t="s">
        <v>778</v>
      </c>
      <c r="C2298" s="5">
        <v>0</v>
      </c>
      <c r="D2298" s="6">
        <v>0</v>
      </c>
      <c r="E2298" s="5">
        <v>0</v>
      </c>
      <c r="F2298" s="6">
        <v>0</v>
      </c>
      <c r="G2298" s="5">
        <v>0</v>
      </c>
      <c r="H2298" s="6">
        <v>0</v>
      </c>
      <c r="I2298" s="5">
        <v>0</v>
      </c>
      <c r="J2298" s="6">
        <v>0</v>
      </c>
      <c r="K2298" s="5">
        <v>0</v>
      </c>
      <c r="L2298" s="6">
        <v>0</v>
      </c>
      <c r="M2298" s="5">
        <v>0</v>
      </c>
      <c r="N2298" s="6">
        <v>0</v>
      </c>
      <c r="O2298" s="5">
        <v>0</v>
      </c>
      <c r="P2298" s="6">
        <v>0</v>
      </c>
      <c r="Q2298" s="5">
        <v>0</v>
      </c>
      <c r="R2298" s="6">
        <v>0</v>
      </c>
      <c r="S2298" s="5">
        <v>0</v>
      </c>
      <c r="T2298" s="6">
        <v>0</v>
      </c>
      <c r="U2298" s="5">
        <v>0</v>
      </c>
      <c r="V2298" s="6">
        <v>0</v>
      </c>
      <c r="W2298" s="5">
        <v>0</v>
      </c>
      <c r="X2298" s="6">
        <v>0</v>
      </c>
      <c r="Y2298" s="5">
        <v>0</v>
      </c>
      <c r="Z2298" s="6">
        <v>0</v>
      </c>
      <c r="AA2298" s="5">
        <v>0</v>
      </c>
      <c r="AB2298" s="6">
        <v>0</v>
      </c>
      <c r="AC2298" s="5">
        <v>0</v>
      </c>
      <c r="AD2298" s="6">
        <v>0</v>
      </c>
      <c r="AE2298" s="5">
        <v>0</v>
      </c>
      <c r="AF2298" s="6">
        <v>0</v>
      </c>
    </row>
    <row r="2299" spans="2:32" x14ac:dyDescent="0.35">
      <c r="B2299" s="1" t="s">
        <v>779</v>
      </c>
      <c r="C2299" s="5">
        <v>0</v>
      </c>
      <c r="D2299" s="6">
        <v>0</v>
      </c>
      <c r="E2299" s="5">
        <v>0</v>
      </c>
      <c r="F2299" s="6">
        <v>0</v>
      </c>
      <c r="G2299" s="5">
        <v>0</v>
      </c>
      <c r="H2299" s="6">
        <v>0</v>
      </c>
      <c r="I2299" s="5">
        <v>0</v>
      </c>
      <c r="J2299" s="6">
        <v>0</v>
      </c>
      <c r="K2299" s="5">
        <v>0</v>
      </c>
      <c r="L2299" s="6">
        <v>0</v>
      </c>
      <c r="M2299" s="5">
        <v>0</v>
      </c>
      <c r="N2299" s="6">
        <v>0</v>
      </c>
      <c r="O2299" s="5">
        <v>0</v>
      </c>
      <c r="P2299" s="6">
        <v>0</v>
      </c>
      <c r="Q2299" s="5">
        <v>0</v>
      </c>
      <c r="R2299" s="6">
        <v>0</v>
      </c>
      <c r="S2299" s="5">
        <v>0</v>
      </c>
      <c r="T2299" s="6">
        <v>0</v>
      </c>
      <c r="U2299" s="5">
        <v>0</v>
      </c>
      <c r="V2299" s="6">
        <v>0</v>
      </c>
      <c r="W2299" s="5">
        <v>0</v>
      </c>
      <c r="X2299" s="6">
        <v>0</v>
      </c>
      <c r="Y2299" s="5">
        <v>0</v>
      </c>
      <c r="Z2299" s="6">
        <v>0</v>
      </c>
      <c r="AA2299" s="5">
        <v>0</v>
      </c>
      <c r="AB2299" s="6">
        <v>0</v>
      </c>
      <c r="AC2299" s="5">
        <v>0</v>
      </c>
      <c r="AD2299" s="6">
        <v>0</v>
      </c>
      <c r="AE2299" s="5">
        <v>0</v>
      </c>
      <c r="AF2299" s="6">
        <v>0</v>
      </c>
    </row>
    <row r="2300" spans="2:32" x14ac:dyDescent="0.35">
      <c r="B2300" s="1" t="s">
        <v>317</v>
      </c>
      <c r="C2300" s="5">
        <v>0</v>
      </c>
      <c r="D2300" s="6">
        <v>0</v>
      </c>
      <c r="E2300" s="5">
        <v>0</v>
      </c>
      <c r="F2300" s="6">
        <v>0</v>
      </c>
      <c r="G2300" s="5">
        <v>0</v>
      </c>
      <c r="H2300" s="6">
        <v>0</v>
      </c>
      <c r="I2300" s="5">
        <v>0</v>
      </c>
      <c r="J2300" s="6">
        <v>0</v>
      </c>
      <c r="K2300" s="5">
        <v>0</v>
      </c>
      <c r="L2300" s="6">
        <v>0</v>
      </c>
      <c r="M2300" s="5">
        <v>0</v>
      </c>
      <c r="N2300" s="6">
        <v>0</v>
      </c>
      <c r="O2300" s="5">
        <v>0</v>
      </c>
      <c r="P2300" s="6">
        <v>0</v>
      </c>
      <c r="Q2300" s="5">
        <v>0</v>
      </c>
      <c r="R2300" s="6">
        <v>0</v>
      </c>
      <c r="S2300" s="5">
        <v>0</v>
      </c>
      <c r="T2300" s="6">
        <v>0</v>
      </c>
      <c r="U2300" s="5">
        <v>0</v>
      </c>
      <c r="V2300" s="6">
        <v>0</v>
      </c>
      <c r="W2300" s="5">
        <v>0</v>
      </c>
      <c r="X2300" s="6">
        <v>0</v>
      </c>
      <c r="Y2300" s="5">
        <v>0</v>
      </c>
      <c r="Z2300" s="6">
        <v>0</v>
      </c>
      <c r="AA2300" s="5">
        <v>0</v>
      </c>
      <c r="AB2300" s="6">
        <v>0</v>
      </c>
      <c r="AC2300" s="5">
        <v>0</v>
      </c>
      <c r="AD2300" s="6">
        <v>0</v>
      </c>
      <c r="AE2300" s="5">
        <v>0</v>
      </c>
      <c r="AF2300" s="6">
        <v>0</v>
      </c>
    </row>
    <row r="2301" spans="2:32" x14ac:dyDescent="0.35">
      <c r="B2301" s="1" t="s">
        <v>319</v>
      </c>
      <c r="C2301" s="5">
        <v>0</v>
      </c>
      <c r="D2301" s="6">
        <v>0</v>
      </c>
      <c r="E2301" s="5">
        <v>0</v>
      </c>
      <c r="F2301" s="6">
        <v>0</v>
      </c>
      <c r="G2301" s="5">
        <v>0</v>
      </c>
      <c r="H2301" s="6">
        <v>0</v>
      </c>
      <c r="I2301" s="5">
        <v>0</v>
      </c>
      <c r="J2301" s="6">
        <v>0</v>
      </c>
      <c r="K2301" s="5">
        <v>0</v>
      </c>
      <c r="L2301" s="6">
        <v>0</v>
      </c>
      <c r="M2301" s="5">
        <v>0</v>
      </c>
      <c r="N2301" s="6">
        <v>0</v>
      </c>
      <c r="O2301" s="5">
        <v>0</v>
      </c>
      <c r="P2301" s="6">
        <v>0</v>
      </c>
      <c r="Q2301" s="5">
        <v>0</v>
      </c>
      <c r="R2301" s="6">
        <v>0</v>
      </c>
      <c r="S2301" s="5">
        <v>0</v>
      </c>
      <c r="T2301" s="6">
        <v>0</v>
      </c>
      <c r="U2301" s="5">
        <v>0</v>
      </c>
      <c r="V2301" s="6">
        <v>0</v>
      </c>
      <c r="W2301" s="5">
        <v>0</v>
      </c>
      <c r="X2301" s="6">
        <v>0</v>
      </c>
      <c r="Y2301" s="5">
        <v>0</v>
      </c>
      <c r="Z2301" s="6">
        <v>0</v>
      </c>
      <c r="AA2301" s="5">
        <v>0</v>
      </c>
      <c r="AB2301" s="6">
        <v>0</v>
      </c>
      <c r="AC2301" s="5">
        <v>0</v>
      </c>
      <c r="AD2301" s="6">
        <v>0</v>
      </c>
      <c r="AE2301" s="5">
        <v>0</v>
      </c>
      <c r="AF2301" s="6">
        <v>0</v>
      </c>
    </row>
    <row r="2302" spans="2:32" x14ac:dyDescent="0.35">
      <c r="B2302" s="1" t="s">
        <v>320</v>
      </c>
      <c r="C2302" s="5">
        <v>0</v>
      </c>
      <c r="D2302" s="6">
        <v>0</v>
      </c>
      <c r="E2302" s="5">
        <v>0</v>
      </c>
      <c r="F2302" s="6">
        <v>0</v>
      </c>
      <c r="G2302" s="5">
        <v>0</v>
      </c>
      <c r="H2302" s="6">
        <v>0</v>
      </c>
      <c r="I2302" s="5">
        <v>0</v>
      </c>
      <c r="J2302" s="6">
        <v>0</v>
      </c>
      <c r="K2302" s="5">
        <v>0</v>
      </c>
      <c r="L2302" s="6">
        <v>0</v>
      </c>
      <c r="M2302" s="5">
        <v>0</v>
      </c>
      <c r="N2302" s="6">
        <v>0</v>
      </c>
      <c r="O2302" s="5">
        <v>0</v>
      </c>
      <c r="P2302" s="6">
        <v>0</v>
      </c>
      <c r="Q2302" s="5">
        <v>0</v>
      </c>
      <c r="R2302" s="6">
        <v>0</v>
      </c>
      <c r="S2302" s="5">
        <v>0</v>
      </c>
      <c r="T2302" s="6">
        <v>0</v>
      </c>
      <c r="U2302" s="5">
        <v>0</v>
      </c>
      <c r="V2302" s="6">
        <v>0</v>
      </c>
      <c r="W2302" s="5">
        <v>0</v>
      </c>
      <c r="X2302" s="6">
        <v>0</v>
      </c>
      <c r="Y2302" s="5">
        <v>0</v>
      </c>
      <c r="Z2302" s="6">
        <v>0</v>
      </c>
      <c r="AA2302" s="5">
        <v>0</v>
      </c>
      <c r="AB2302" s="6">
        <v>0</v>
      </c>
      <c r="AC2302" s="5">
        <v>0</v>
      </c>
      <c r="AD2302" s="6">
        <v>0</v>
      </c>
      <c r="AE2302" s="5">
        <v>0</v>
      </c>
      <c r="AF2302" s="6">
        <v>0</v>
      </c>
    </row>
    <row r="2303" spans="2:32" x14ac:dyDescent="0.35">
      <c r="B2303" s="1" t="s">
        <v>321</v>
      </c>
      <c r="C2303" s="5">
        <v>0</v>
      </c>
      <c r="D2303" s="6">
        <v>0</v>
      </c>
      <c r="E2303" s="5">
        <v>0</v>
      </c>
      <c r="F2303" s="6">
        <v>0</v>
      </c>
      <c r="G2303" s="5">
        <v>0</v>
      </c>
      <c r="H2303" s="6">
        <v>0</v>
      </c>
      <c r="I2303" s="5">
        <v>0</v>
      </c>
      <c r="J2303" s="6">
        <v>0</v>
      </c>
      <c r="K2303" s="5">
        <v>0</v>
      </c>
      <c r="L2303" s="6">
        <v>0</v>
      </c>
      <c r="M2303" s="5">
        <v>0</v>
      </c>
      <c r="N2303" s="6">
        <v>0</v>
      </c>
      <c r="O2303" s="5">
        <v>0</v>
      </c>
      <c r="P2303" s="6">
        <v>0</v>
      </c>
      <c r="Q2303" s="5">
        <v>0</v>
      </c>
      <c r="R2303" s="6">
        <v>0</v>
      </c>
      <c r="S2303" s="5">
        <v>0</v>
      </c>
      <c r="T2303" s="6">
        <v>0</v>
      </c>
      <c r="U2303" s="5">
        <v>0</v>
      </c>
      <c r="V2303" s="6">
        <v>0</v>
      </c>
      <c r="W2303" s="5">
        <v>0</v>
      </c>
      <c r="X2303" s="6">
        <v>0</v>
      </c>
      <c r="Y2303" s="5">
        <v>0</v>
      </c>
      <c r="Z2303" s="6">
        <v>0</v>
      </c>
      <c r="AA2303" s="5">
        <v>0</v>
      </c>
      <c r="AB2303" s="6">
        <v>0</v>
      </c>
      <c r="AC2303" s="5">
        <v>0</v>
      </c>
      <c r="AD2303" s="6">
        <v>0</v>
      </c>
      <c r="AE2303" s="5">
        <v>0</v>
      </c>
      <c r="AF2303" s="6">
        <v>0</v>
      </c>
    </row>
    <row r="2304" spans="2:32" x14ac:dyDescent="0.35">
      <c r="B2304" s="1" t="s">
        <v>322</v>
      </c>
      <c r="C2304" s="5">
        <v>0</v>
      </c>
      <c r="D2304" s="6">
        <v>0</v>
      </c>
      <c r="E2304" s="5">
        <v>0</v>
      </c>
      <c r="F2304" s="6">
        <v>0</v>
      </c>
      <c r="G2304" s="5">
        <v>0</v>
      </c>
      <c r="H2304" s="6">
        <v>0</v>
      </c>
      <c r="I2304" s="5">
        <v>0</v>
      </c>
      <c r="J2304" s="6">
        <v>0</v>
      </c>
      <c r="K2304" s="5">
        <v>0</v>
      </c>
      <c r="L2304" s="6">
        <v>0</v>
      </c>
      <c r="M2304" s="5">
        <v>0</v>
      </c>
      <c r="N2304" s="6">
        <v>0</v>
      </c>
      <c r="O2304" s="5">
        <v>0</v>
      </c>
      <c r="P2304" s="6">
        <v>0</v>
      </c>
      <c r="Q2304" s="5">
        <v>0</v>
      </c>
      <c r="R2304" s="6">
        <v>0</v>
      </c>
      <c r="S2304" s="5">
        <v>0</v>
      </c>
      <c r="T2304" s="6">
        <v>0</v>
      </c>
      <c r="U2304" s="5">
        <v>0</v>
      </c>
      <c r="V2304" s="6">
        <v>0</v>
      </c>
      <c r="W2304" s="5">
        <v>0</v>
      </c>
      <c r="X2304" s="6">
        <v>0</v>
      </c>
      <c r="Y2304" s="5">
        <v>0</v>
      </c>
      <c r="Z2304" s="6">
        <v>0</v>
      </c>
      <c r="AA2304" s="5">
        <v>0</v>
      </c>
      <c r="AB2304" s="6">
        <v>0</v>
      </c>
      <c r="AC2304" s="5">
        <v>0</v>
      </c>
      <c r="AD2304" s="6">
        <v>0</v>
      </c>
      <c r="AE2304" s="5">
        <v>0</v>
      </c>
      <c r="AF2304" s="6">
        <v>0</v>
      </c>
    </row>
    <row r="2305" spans="2:32" x14ac:dyDescent="0.35">
      <c r="B2305" s="1" t="s">
        <v>323</v>
      </c>
      <c r="C2305" s="5">
        <v>0</v>
      </c>
      <c r="D2305" s="6">
        <v>0</v>
      </c>
      <c r="E2305" s="5">
        <v>0</v>
      </c>
      <c r="F2305" s="6">
        <v>0</v>
      </c>
      <c r="G2305" s="5">
        <v>0</v>
      </c>
      <c r="H2305" s="6">
        <v>0</v>
      </c>
      <c r="I2305" s="5">
        <v>0</v>
      </c>
      <c r="J2305" s="6">
        <v>0</v>
      </c>
      <c r="K2305" s="5">
        <v>0</v>
      </c>
      <c r="L2305" s="6">
        <v>0</v>
      </c>
      <c r="M2305" s="5">
        <v>0</v>
      </c>
      <c r="N2305" s="6">
        <v>0</v>
      </c>
      <c r="O2305" s="5">
        <v>0</v>
      </c>
      <c r="P2305" s="6">
        <v>0</v>
      </c>
      <c r="Q2305" s="5">
        <v>0</v>
      </c>
      <c r="R2305" s="6">
        <v>0</v>
      </c>
      <c r="S2305" s="5">
        <v>0</v>
      </c>
      <c r="T2305" s="6">
        <v>0</v>
      </c>
      <c r="U2305" s="5">
        <v>0</v>
      </c>
      <c r="V2305" s="6">
        <v>0</v>
      </c>
      <c r="W2305" s="5">
        <v>0</v>
      </c>
      <c r="X2305" s="6">
        <v>0</v>
      </c>
      <c r="Y2305" s="5">
        <v>0</v>
      </c>
      <c r="Z2305" s="6">
        <v>0</v>
      </c>
      <c r="AA2305" s="5">
        <v>0</v>
      </c>
      <c r="AB2305" s="6">
        <v>0</v>
      </c>
      <c r="AC2305" s="5">
        <v>0</v>
      </c>
      <c r="AD2305" s="6">
        <v>0</v>
      </c>
      <c r="AE2305" s="5">
        <v>0</v>
      </c>
      <c r="AF2305" s="6">
        <v>0</v>
      </c>
    </row>
    <row r="2306" spans="2:32" x14ac:dyDescent="0.35">
      <c r="B2306" s="1" t="s">
        <v>325</v>
      </c>
      <c r="C2306" s="5">
        <v>0</v>
      </c>
      <c r="D2306" s="6">
        <v>0</v>
      </c>
      <c r="E2306" s="5">
        <v>0</v>
      </c>
      <c r="F2306" s="6">
        <v>0</v>
      </c>
      <c r="G2306" s="5">
        <v>0</v>
      </c>
      <c r="H2306" s="6">
        <v>0</v>
      </c>
      <c r="I2306" s="5">
        <v>0</v>
      </c>
      <c r="J2306" s="6">
        <v>0</v>
      </c>
      <c r="K2306" s="5">
        <v>0</v>
      </c>
      <c r="L2306" s="6">
        <v>0</v>
      </c>
      <c r="M2306" s="5">
        <v>0</v>
      </c>
      <c r="N2306" s="6">
        <v>0</v>
      </c>
      <c r="O2306" s="5">
        <v>0</v>
      </c>
      <c r="P2306" s="6">
        <v>0</v>
      </c>
      <c r="Q2306" s="5">
        <v>0</v>
      </c>
      <c r="R2306" s="6">
        <v>0</v>
      </c>
      <c r="S2306" s="5">
        <v>0</v>
      </c>
      <c r="T2306" s="6">
        <v>0</v>
      </c>
      <c r="U2306" s="5">
        <v>0</v>
      </c>
      <c r="V2306" s="6">
        <v>0</v>
      </c>
      <c r="W2306" s="5">
        <v>0</v>
      </c>
      <c r="X2306" s="6">
        <v>0</v>
      </c>
      <c r="Y2306" s="5">
        <v>0</v>
      </c>
      <c r="Z2306" s="6">
        <v>0</v>
      </c>
      <c r="AA2306" s="5">
        <v>0</v>
      </c>
      <c r="AB2306" s="6">
        <v>0</v>
      </c>
      <c r="AC2306" s="5">
        <v>0</v>
      </c>
      <c r="AD2306" s="6">
        <v>0</v>
      </c>
      <c r="AE2306" s="5">
        <v>0</v>
      </c>
      <c r="AF2306" s="6">
        <v>0</v>
      </c>
    </row>
    <row r="2307" spans="2:32" x14ac:dyDescent="0.35">
      <c r="B2307" s="1" t="s">
        <v>780</v>
      </c>
      <c r="C2307" s="5">
        <v>0</v>
      </c>
      <c r="D2307" s="6">
        <v>0</v>
      </c>
      <c r="E2307" s="5">
        <v>0</v>
      </c>
      <c r="F2307" s="6">
        <v>0</v>
      </c>
      <c r="G2307" s="5">
        <v>0</v>
      </c>
      <c r="H2307" s="6">
        <v>0</v>
      </c>
      <c r="I2307" s="5">
        <v>0</v>
      </c>
      <c r="J2307" s="6">
        <v>0</v>
      </c>
      <c r="K2307" s="5">
        <v>0</v>
      </c>
      <c r="L2307" s="6">
        <v>0</v>
      </c>
      <c r="M2307" s="5">
        <v>0</v>
      </c>
      <c r="N2307" s="6">
        <v>0</v>
      </c>
      <c r="O2307" s="5">
        <v>0</v>
      </c>
      <c r="P2307" s="6">
        <v>0</v>
      </c>
      <c r="Q2307" s="5">
        <v>0</v>
      </c>
      <c r="R2307" s="6">
        <v>0</v>
      </c>
      <c r="S2307" s="5">
        <v>0</v>
      </c>
      <c r="T2307" s="6">
        <v>0</v>
      </c>
      <c r="U2307" s="5">
        <v>0</v>
      </c>
      <c r="V2307" s="6">
        <v>0</v>
      </c>
      <c r="W2307" s="5">
        <v>0</v>
      </c>
      <c r="X2307" s="6">
        <v>0</v>
      </c>
      <c r="Y2307" s="5">
        <v>0</v>
      </c>
      <c r="Z2307" s="6">
        <v>0</v>
      </c>
      <c r="AA2307" s="5">
        <v>0</v>
      </c>
      <c r="AB2307" s="6">
        <v>0</v>
      </c>
      <c r="AC2307" s="5">
        <v>0</v>
      </c>
      <c r="AD2307" s="6">
        <v>0</v>
      </c>
      <c r="AE2307" s="5">
        <v>0</v>
      </c>
      <c r="AF2307" s="6">
        <v>0</v>
      </c>
    </row>
    <row r="2308" spans="2:32" x14ac:dyDescent="0.35">
      <c r="B2308" s="1" t="s">
        <v>781</v>
      </c>
      <c r="C2308" s="5">
        <v>0</v>
      </c>
      <c r="D2308" s="6">
        <v>0</v>
      </c>
      <c r="E2308" s="5">
        <v>0</v>
      </c>
      <c r="F2308" s="6">
        <v>0</v>
      </c>
      <c r="G2308" s="5">
        <v>0</v>
      </c>
      <c r="H2308" s="6">
        <v>0</v>
      </c>
      <c r="I2308" s="5">
        <v>0</v>
      </c>
      <c r="J2308" s="6">
        <v>0</v>
      </c>
      <c r="K2308" s="5">
        <v>0</v>
      </c>
      <c r="L2308" s="6">
        <v>0</v>
      </c>
      <c r="M2308" s="5">
        <v>0</v>
      </c>
      <c r="N2308" s="6">
        <v>0</v>
      </c>
      <c r="O2308" s="5">
        <v>0</v>
      </c>
      <c r="P2308" s="6">
        <v>0</v>
      </c>
      <c r="Q2308" s="5">
        <v>0</v>
      </c>
      <c r="R2308" s="6">
        <v>0</v>
      </c>
      <c r="S2308" s="5">
        <v>0</v>
      </c>
      <c r="T2308" s="6">
        <v>0</v>
      </c>
      <c r="U2308" s="5">
        <v>0</v>
      </c>
      <c r="V2308" s="6">
        <v>0</v>
      </c>
      <c r="W2308" s="5">
        <v>0</v>
      </c>
      <c r="X2308" s="6">
        <v>0</v>
      </c>
      <c r="Y2308" s="5">
        <v>0</v>
      </c>
      <c r="Z2308" s="6">
        <v>0</v>
      </c>
      <c r="AA2308" s="5">
        <v>0</v>
      </c>
      <c r="AB2308" s="6">
        <v>0</v>
      </c>
      <c r="AC2308" s="5">
        <v>0</v>
      </c>
      <c r="AD2308" s="6">
        <v>0</v>
      </c>
      <c r="AE2308" s="5">
        <v>0</v>
      </c>
      <c r="AF2308" s="6">
        <v>0</v>
      </c>
    </row>
    <row r="2309" spans="2:32" x14ac:dyDescent="0.35">
      <c r="B2309" s="1" t="s">
        <v>782</v>
      </c>
      <c r="C2309" s="5">
        <v>0</v>
      </c>
      <c r="D2309" s="6">
        <v>0</v>
      </c>
      <c r="E2309" s="5">
        <v>0</v>
      </c>
      <c r="F2309" s="6">
        <v>0</v>
      </c>
      <c r="G2309" s="5">
        <v>0</v>
      </c>
      <c r="H2309" s="6">
        <v>0</v>
      </c>
      <c r="I2309" s="5">
        <v>0</v>
      </c>
      <c r="J2309" s="6">
        <v>0</v>
      </c>
      <c r="K2309" s="5">
        <v>0</v>
      </c>
      <c r="L2309" s="6">
        <v>0</v>
      </c>
      <c r="M2309" s="5">
        <v>0</v>
      </c>
      <c r="N2309" s="6">
        <v>0</v>
      </c>
      <c r="O2309" s="5">
        <v>0</v>
      </c>
      <c r="P2309" s="6">
        <v>0</v>
      </c>
      <c r="Q2309" s="5">
        <v>0</v>
      </c>
      <c r="R2309" s="6">
        <v>0</v>
      </c>
      <c r="S2309" s="5">
        <v>0</v>
      </c>
      <c r="T2309" s="6">
        <v>0</v>
      </c>
      <c r="U2309" s="5">
        <v>0</v>
      </c>
      <c r="V2309" s="6">
        <v>0</v>
      </c>
      <c r="W2309" s="5">
        <v>0</v>
      </c>
      <c r="X2309" s="6">
        <v>0</v>
      </c>
      <c r="Y2309" s="5">
        <v>0</v>
      </c>
      <c r="Z2309" s="6">
        <v>0</v>
      </c>
      <c r="AA2309" s="5">
        <v>0</v>
      </c>
      <c r="AB2309" s="6">
        <v>0</v>
      </c>
      <c r="AC2309" s="5">
        <v>0</v>
      </c>
      <c r="AD2309" s="6">
        <v>0</v>
      </c>
      <c r="AE2309" s="5">
        <v>0</v>
      </c>
      <c r="AF2309" s="6">
        <v>0</v>
      </c>
    </row>
    <row r="2310" spans="2:32" x14ac:dyDescent="0.35">
      <c r="B2310" s="1" t="s">
        <v>783</v>
      </c>
      <c r="C2310" s="5">
        <v>0</v>
      </c>
      <c r="D2310" s="6">
        <v>0</v>
      </c>
      <c r="E2310" s="5">
        <v>0</v>
      </c>
      <c r="F2310" s="6">
        <v>0</v>
      </c>
      <c r="G2310" s="5">
        <v>0</v>
      </c>
      <c r="H2310" s="6">
        <v>0</v>
      </c>
      <c r="I2310" s="5">
        <v>0</v>
      </c>
      <c r="J2310" s="6">
        <v>0</v>
      </c>
      <c r="K2310" s="5">
        <v>0</v>
      </c>
      <c r="L2310" s="6">
        <v>0</v>
      </c>
      <c r="M2310" s="5">
        <v>0</v>
      </c>
      <c r="N2310" s="6">
        <v>0</v>
      </c>
      <c r="O2310" s="5">
        <v>0</v>
      </c>
      <c r="P2310" s="6">
        <v>0</v>
      </c>
      <c r="Q2310" s="5">
        <v>0</v>
      </c>
      <c r="R2310" s="6">
        <v>0</v>
      </c>
      <c r="S2310" s="5">
        <v>0</v>
      </c>
      <c r="T2310" s="6">
        <v>0</v>
      </c>
      <c r="U2310" s="5">
        <v>0</v>
      </c>
      <c r="V2310" s="6">
        <v>0</v>
      </c>
      <c r="W2310" s="5">
        <v>0</v>
      </c>
      <c r="X2310" s="6">
        <v>0</v>
      </c>
      <c r="Y2310" s="5">
        <v>0</v>
      </c>
      <c r="Z2310" s="6">
        <v>0</v>
      </c>
      <c r="AA2310" s="5">
        <v>0</v>
      </c>
      <c r="AB2310" s="6">
        <v>0</v>
      </c>
      <c r="AC2310" s="5">
        <v>0</v>
      </c>
      <c r="AD2310" s="6">
        <v>0</v>
      </c>
      <c r="AE2310" s="5">
        <v>0</v>
      </c>
      <c r="AF2310" s="6">
        <v>0</v>
      </c>
    </row>
    <row r="2311" spans="2:32" x14ac:dyDescent="0.35">
      <c r="B2311" s="1" t="s">
        <v>784</v>
      </c>
      <c r="C2311" s="5">
        <v>0</v>
      </c>
      <c r="D2311" s="6">
        <v>0</v>
      </c>
      <c r="E2311" s="5">
        <v>0</v>
      </c>
      <c r="F2311" s="6">
        <v>0</v>
      </c>
      <c r="G2311" s="5">
        <v>0</v>
      </c>
      <c r="H2311" s="6">
        <v>0</v>
      </c>
      <c r="I2311" s="5">
        <v>0</v>
      </c>
      <c r="J2311" s="6">
        <v>0</v>
      </c>
      <c r="K2311" s="5">
        <v>0</v>
      </c>
      <c r="L2311" s="6">
        <v>0</v>
      </c>
      <c r="M2311" s="5">
        <v>0</v>
      </c>
      <c r="N2311" s="6">
        <v>0</v>
      </c>
      <c r="O2311" s="5">
        <v>0</v>
      </c>
      <c r="P2311" s="6">
        <v>0</v>
      </c>
      <c r="Q2311" s="5">
        <v>0</v>
      </c>
      <c r="R2311" s="6">
        <v>0</v>
      </c>
      <c r="S2311" s="5">
        <v>0</v>
      </c>
      <c r="T2311" s="6">
        <v>0</v>
      </c>
      <c r="U2311" s="5">
        <v>0</v>
      </c>
      <c r="V2311" s="6">
        <v>0</v>
      </c>
      <c r="W2311" s="5">
        <v>0</v>
      </c>
      <c r="X2311" s="6">
        <v>0</v>
      </c>
      <c r="Y2311" s="5">
        <v>0</v>
      </c>
      <c r="Z2311" s="6">
        <v>0</v>
      </c>
      <c r="AA2311" s="5">
        <v>0</v>
      </c>
      <c r="AB2311" s="6">
        <v>0</v>
      </c>
      <c r="AC2311" s="5">
        <v>0</v>
      </c>
      <c r="AD2311" s="6">
        <v>0</v>
      </c>
      <c r="AE2311" s="5">
        <v>0</v>
      </c>
      <c r="AF2311" s="6">
        <v>0</v>
      </c>
    </row>
    <row r="2312" spans="2:32" x14ac:dyDescent="0.35">
      <c r="B2312" s="1" t="s">
        <v>785</v>
      </c>
      <c r="C2312" s="5">
        <v>0</v>
      </c>
      <c r="D2312" s="6">
        <v>0</v>
      </c>
      <c r="E2312" s="5">
        <v>0</v>
      </c>
      <c r="F2312" s="6">
        <v>0</v>
      </c>
      <c r="G2312" s="5">
        <v>0</v>
      </c>
      <c r="H2312" s="6">
        <v>0</v>
      </c>
      <c r="I2312" s="5">
        <v>0</v>
      </c>
      <c r="J2312" s="6">
        <v>0</v>
      </c>
      <c r="K2312" s="5">
        <v>0</v>
      </c>
      <c r="L2312" s="6">
        <v>0</v>
      </c>
      <c r="M2312" s="5">
        <v>0</v>
      </c>
      <c r="N2312" s="6">
        <v>0</v>
      </c>
      <c r="O2312" s="5">
        <v>0</v>
      </c>
      <c r="P2312" s="6">
        <v>0</v>
      </c>
      <c r="Q2312" s="5">
        <v>0</v>
      </c>
      <c r="R2312" s="6">
        <v>0</v>
      </c>
      <c r="S2312" s="5">
        <v>0</v>
      </c>
      <c r="T2312" s="6">
        <v>0</v>
      </c>
      <c r="U2312" s="5">
        <v>0</v>
      </c>
      <c r="V2312" s="6">
        <v>0</v>
      </c>
      <c r="W2312" s="5">
        <v>0</v>
      </c>
      <c r="X2312" s="6">
        <v>0</v>
      </c>
      <c r="Y2312" s="5">
        <v>0</v>
      </c>
      <c r="Z2312" s="6">
        <v>0</v>
      </c>
      <c r="AA2312" s="5">
        <v>0</v>
      </c>
      <c r="AB2312" s="6">
        <v>0</v>
      </c>
      <c r="AC2312" s="5">
        <v>0</v>
      </c>
      <c r="AD2312" s="6">
        <v>0</v>
      </c>
      <c r="AE2312" s="5">
        <v>0</v>
      </c>
      <c r="AF2312" s="6">
        <v>0</v>
      </c>
    </row>
    <row r="2313" spans="2:32" x14ac:dyDescent="0.35">
      <c r="B2313" s="1" t="s">
        <v>786</v>
      </c>
      <c r="C2313" s="5">
        <v>0</v>
      </c>
      <c r="D2313" s="6">
        <v>0</v>
      </c>
      <c r="E2313" s="5">
        <v>0</v>
      </c>
      <c r="F2313" s="6">
        <v>0</v>
      </c>
      <c r="G2313" s="5">
        <v>0</v>
      </c>
      <c r="H2313" s="6">
        <v>0</v>
      </c>
      <c r="I2313" s="5">
        <v>0</v>
      </c>
      <c r="J2313" s="6">
        <v>0</v>
      </c>
      <c r="K2313" s="5">
        <v>0</v>
      </c>
      <c r="L2313" s="6">
        <v>0</v>
      </c>
      <c r="M2313" s="5">
        <v>0</v>
      </c>
      <c r="N2313" s="6">
        <v>0</v>
      </c>
      <c r="O2313" s="5">
        <v>0</v>
      </c>
      <c r="P2313" s="6">
        <v>0</v>
      </c>
      <c r="Q2313" s="5">
        <v>0</v>
      </c>
      <c r="R2313" s="6">
        <v>0</v>
      </c>
      <c r="S2313" s="5">
        <v>0</v>
      </c>
      <c r="T2313" s="6">
        <v>0</v>
      </c>
      <c r="U2313" s="5">
        <v>0</v>
      </c>
      <c r="V2313" s="6">
        <v>0</v>
      </c>
      <c r="W2313" s="5">
        <v>0</v>
      </c>
      <c r="X2313" s="6">
        <v>0</v>
      </c>
      <c r="Y2313" s="5">
        <v>0</v>
      </c>
      <c r="Z2313" s="6">
        <v>0</v>
      </c>
      <c r="AA2313" s="5">
        <v>0</v>
      </c>
      <c r="AB2313" s="6">
        <v>0</v>
      </c>
      <c r="AC2313" s="5">
        <v>0</v>
      </c>
      <c r="AD2313" s="6">
        <v>0</v>
      </c>
      <c r="AE2313" s="5">
        <v>0</v>
      </c>
      <c r="AF2313" s="6">
        <v>0</v>
      </c>
    </row>
    <row r="2314" spans="2:32" x14ac:dyDescent="0.35">
      <c r="B2314" s="1" t="s">
        <v>787</v>
      </c>
      <c r="C2314" s="5">
        <v>6.0299999999999998E-3</v>
      </c>
      <c r="D2314" s="6">
        <v>3.8980000000000001</v>
      </c>
      <c r="E2314" s="5">
        <v>3.0290000000000001E-2</v>
      </c>
      <c r="F2314" s="6">
        <v>0.98399999999999999</v>
      </c>
      <c r="G2314" s="5">
        <v>0</v>
      </c>
      <c r="H2314" s="6">
        <v>0</v>
      </c>
      <c r="I2314" s="5">
        <v>0</v>
      </c>
      <c r="J2314" s="6">
        <v>0</v>
      </c>
      <c r="K2314" s="5">
        <v>0</v>
      </c>
      <c r="L2314" s="6">
        <v>0</v>
      </c>
      <c r="M2314" s="5">
        <v>0</v>
      </c>
      <c r="N2314" s="6">
        <v>0</v>
      </c>
      <c r="O2314" s="5">
        <v>0</v>
      </c>
      <c r="P2314" s="6">
        <v>0</v>
      </c>
      <c r="Q2314" s="5">
        <v>0</v>
      </c>
      <c r="R2314" s="6">
        <v>0</v>
      </c>
      <c r="S2314" s="5">
        <v>0</v>
      </c>
      <c r="T2314" s="6">
        <v>0</v>
      </c>
      <c r="U2314" s="5">
        <v>0</v>
      </c>
      <c r="V2314" s="6">
        <v>0</v>
      </c>
      <c r="W2314" s="5">
        <v>0</v>
      </c>
      <c r="X2314" s="6">
        <v>0</v>
      </c>
      <c r="Y2314" s="5">
        <v>0</v>
      </c>
      <c r="Z2314" s="6">
        <v>0</v>
      </c>
      <c r="AA2314" s="5">
        <v>3.4099999999999998E-2</v>
      </c>
      <c r="AB2314" s="6">
        <v>2.9129999999999998</v>
      </c>
      <c r="AC2314" s="5">
        <v>0</v>
      </c>
      <c r="AD2314" s="6">
        <v>0</v>
      </c>
      <c r="AE2314" s="5">
        <v>0</v>
      </c>
      <c r="AF2314" s="6">
        <v>0</v>
      </c>
    </row>
    <row r="2315" spans="2:32" x14ac:dyDescent="0.35">
      <c r="B2315" s="1" t="s">
        <v>788</v>
      </c>
      <c r="C2315" s="5">
        <v>0</v>
      </c>
      <c r="D2315" s="6">
        <v>0</v>
      </c>
      <c r="E2315" s="5">
        <v>0</v>
      </c>
      <c r="F2315" s="6">
        <v>0</v>
      </c>
      <c r="G2315" s="5">
        <v>0</v>
      </c>
      <c r="H2315" s="6">
        <v>0</v>
      </c>
      <c r="I2315" s="5">
        <v>0</v>
      </c>
      <c r="J2315" s="6">
        <v>0</v>
      </c>
      <c r="K2315" s="5">
        <v>0</v>
      </c>
      <c r="L2315" s="6">
        <v>0</v>
      </c>
      <c r="M2315" s="5">
        <v>0</v>
      </c>
      <c r="N2315" s="6">
        <v>0</v>
      </c>
      <c r="O2315" s="5">
        <v>0</v>
      </c>
      <c r="P2315" s="6">
        <v>0</v>
      </c>
      <c r="Q2315" s="5">
        <v>0</v>
      </c>
      <c r="R2315" s="6">
        <v>0</v>
      </c>
      <c r="S2315" s="5">
        <v>0</v>
      </c>
      <c r="T2315" s="6">
        <v>0</v>
      </c>
      <c r="U2315" s="5">
        <v>0</v>
      </c>
      <c r="V2315" s="6">
        <v>0</v>
      </c>
      <c r="W2315" s="5">
        <v>0</v>
      </c>
      <c r="X2315" s="6">
        <v>0</v>
      </c>
      <c r="Y2315" s="5">
        <v>0</v>
      </c>
      <c r="Z2315" s="6">
        <v>0</v>
      </c>
      <c r="AA2315" s="5">
        <v>0</v>
      </c>
      <c r="AB2315" s="6">
        <v>0</v>
      </c>
      <c r="AC2315" s="5">
        <v>0</v>
      </c>
      <c r="AD2315" s="6">
        <v>0</v>
      </c>
      <c r="AE2315" s="5">
        <v>0</v>
      </c>
      <c r="AF2315" s="6">
        <v>0</v>
      </c>
    </row>
    <row r="2316" spans="2:32" x14ac:dyDescent="0.35">
      <c r="B2316" s="1" t="s">
        <v>789</v>
      </c>
      <c r="C2316" s="5">
        <v>0</v>
      </c>
      <c r="D2316" s="6">
        <v>0</v>
      </c>
      <c r="E2316" s="5">
        <v>0</v>
      </c>
      <c r="F2316" s="6">
        <v>0</v>
      </c>
      <c r="G2316" s="5">
        <v>0</v>
      </c>
      <c r="H2316" s="6">
        <v>0</v>
      </c>
      <c r="I2316" s="5">
        <v>0</v>
      </c>
      <c r="J2316" s="6">
        <v>0</v>
      </c>
      <c r="K2316" s="5">
        <v>0</v>
      </c>
      <c r="L2316" s="6">
        <v>0</v>
      </c>
      <c r="M2316" s="5">
        <v>0</v>
      </c>
      <c r="N2316" s="6">
        <v>0</v>
      </c>
      <c r="O2316" s="5">
        <v>0</v>
      </c>
      <c r="P2316" s="6">
        <v>0</v>
      </c>
      <c r="Q2316" s="5">
        <v>0</v>
      </c>
      <c r="R2316" s="6">
        <v>0</v>
      </c>
      <c r="S2316" s="5">
        <v>0</v>
      </c>
      <c r="T2316" s="6">
        <v>0</v>
      </c>
      <c r="U2316" s="5">
        <v>0</v>
      </c>
      <c r="V2316" s="6">
        <v>0</v>
      </c>
      <c r="W2316" s="5">
        <v>0</v>
      </c>
      <c r="X2316" s="6">
        <v>0</v>
      </c>
      <c r="Y2316" s="5">
        <v>0</v>
      </c>
      <c r="Z2316" s="6">
        <v>0</v>
      </c>
      <c r="AA2316" s="5">
        <v>0</v>
      </c>
      <c r="AB2316" s="6">
        <v>0</v>
      </c>
      <c r="AC2316" s="5">
        <v>0</v>
      </c>
      <c r="AD2316" s="6">
        <v>0</v>
      </c>
      <c r="AE2316" s="5">
        <v>0</v>
      </c>
      <c r="AF2316" s="6">
        <v>0</v>
      </c>
    </row>
    <row r="2317" spans="2:32" x14ac:dyDescent="0.35">
      <c r="B2317" s="1" t="s">
        <v>790</v>
      </c>
      <c r="C2317" s="5">
        <v>0</v>
      </c>
      <c r="D2317" s="6">
        <v>0</v>
      </c>
      <c r="E2317" s="5">
        <v>0</v>
      </c>
      <c r="F2317" s="6">
        <v>0</v>
      </c>
      <c r="G2317" s="5">
        <v>0</v>
      </c>
      <c r="H2317" s="6">
        <v>0</v>
      </c>
      <c r="I2317" s="5">
        <v>0</v>
      </c>
      <c r="J2317" s="6">
        <v>0</v>
      </c>
      <c r="K2317" s="5">
        <v>0</v>
      </c>
      <c r="L2317" s="6">
        <v>0</v>
      </c>
      <c r="M2317" s="5">
        <v>0</v>
      </c>
      <c r="N2317" s="6">
        <v>0</v>
      </c>
      <c r="O2317" s="5">
        <v>0</v>
      </c>
      <c r="P2317" s="6">
        <v>0</v>
      </c>
      <c r="Q2317" s="5">
        <v>0</v>
      </c>
      <c r="R2317" s="6">
        <v>0</v>
      </c>
      <c r="S2317" s="5">
        <v>0</v>
      </c>
      <c r="T2317" s="6">
        <v>0</v>
      </c>
      <c r="U2317" s="5">
        <v>0</v>
      </c>
      <c r="V2317" s="6">
        <v>0</v>
      </c>
      <c r="W2317" s="5">
        <v>0</v>
      </c>
      <c r="X2317" s="6">
        <v>0</v>
      </c>
      <c r="Y2317" s="5">
        <v>0</v>
      </c>
      <c r="Z2317" s="6">
        <v>0</v>
      </c>
      <c r="AA2317" s="5">
        <v>0</v>
      </c>
      <c r="AB2317" s="6">
        <v>0</v>
      </c>
      <c r="AC2317" s="5">
        <v>0</v>
      </c>
      <c r="AD2317" s="6">
        <v>0</v>
      </c>
      <c r="AE2317" s="5">
        <v>0</v>
      </c>
      <c r="AF2317" s="6">
        <v>0</v>
      </c>
    </row>
    <row r="2318" spans="2:32" x14ac:dyDescent="0.35">
      <c r="B2318" s="1" t="s">
        <v>791</v>
      </c>
      <c r="C2318" s="5">
        <v>0</v>
      </c>
      <c r="D2318" s="6">
        <v>0</v>
      </c>
      <c r="E2318" s="5">
        <v>0</v>
      </c>
      <c r="F2318" s="6">
        <v>0</v>
      </c>
      <c r="G2318" s="5">
        <v>0</v>
      </c>
      <c r="H2318" s="6">
        <v>0</v>
      </c>
      <c r="I2318" s="5">
        <v>0</v>
      </c>
      <c r="J2318" s="6">
        <v>0</v>
      </c>
      <c r="K2318" s="5">
        <v>0</v>
      </c>
      <c r="L2318" s="6">
        <v>0</v>
      </c>
      <c r="M2318" s="5">
        <v>0</v>
      </c>
      <c r="N2318" s="6">
        <v>0</v>
      </c>
      <c r="O2318" s="5">
        <v>0</v>
      </c>
      <c r="P2318" s="6">
        <v>0</v>
      </c>
      <c r="Q2318" s="5">
        <v>0</v>
      </c>
      <c r="R2318" s="6">
        <v>0</v>
      </c>
      <c r="S2318" s="5">
        <v>0</v>
      </c>
      <c r="T2318" s="6">
        <v>0</v>
      </c>
      <c r="U2318" s="5">
        <v>0</v>
      </c>
      <c r="V2318" s="6">
        <v>0</v>
      </c>
      <c r="W2318" s="5">
        <v>0</v>
      </c>
      <c r="X2318" s="6">
        <v>0</v>
      </c>
      <c r="Y2318" s="5">
        <v>0</v>
      </c>
      <c r="Z2318" s="6">
        <v>0</v>
      </c>
      <c r="AA2318" s="5">
        <v>0</v>
      </c>
      <c r="AB2318" s="6">
        <v>0</v>
      </c>
      <c r="AC2318" s="5">
        <v>0</v>
      </c>
      <c r="AD2318" s="6">
        <v>0</v>
      </c>
      <c r="AE2318" s="5">
        <v>0</v>
      </c>
      <c r="AF2318" s="6">
        <v>0</v>
      </c>
    </row>
    <row r="2319" spans="2:32" x14ac:dyDescent="0.35">
      <c r="B2319" s="1" t="s">
        <v>792</v>
      </c>
      <c r="C2319" s="5">
        <v>1.32E-3</v>
      </c>
      <c r="D2319" s="6">
        <v>0.85099999999999998</v>
      </c>
      <c r="E2319" s="5">
        <v>0</v>
      </c>
      <c r="F2319" s="6">
        <v>0</v>
      </c>
      <c r="G2319" s="5">
        <v>0</v>
      </c>
      <c r="H2319" s="6">
        <v>0</v>
      </c>
      <c r="I2319" s="5">
        <v>0</v>
      </c>
      <c r="J2319" s="6">
        <v>0</v>
      </c>
      <c r="K2319" s="5">
        <v>0</v>
      </c>
      <c r="L2319" s="6">
        <v>0</v>
      </c>
      <c r="M2319" s="5">
        <v>0</v>
      </c>
      <c r="N2319" s="6">
        <v>0</v>
      </c>
      <c r="O2319" s="5">
        <v>0</v>
      </c>
      <c r="P2319" s="6">
        <v>0</v>
      </c>
      <c r="Q2319" s="5">
        <v>0</v>
      </c>
      <c r="R2319" s="6">
        <v>0</v>
      </c>
      <c r="S2319" s="5">
        <v>0</v>
      </c>
      <c r="T2319" s="6">
        <v>0</v>
      </c>
      <c r="U2319" s="5">
        <v>0</v>
      </c>
      <c r="V2319" s="6">
        <v>0</v>
      </c>
      <c r="W2319" s="5">
        <v>0</v>
      </c>
      <c r="X2319" s="6">
        <v>0</v>
      </c>
      <c r="Y2319" s="5">
        <v>0</v>
      </c>
      <c r="Z2319" s="6">
        <v>0</v>
      </c>
      <c r="AA2319" s="5">
        <v>0</v>
      </c>
      <c r="AB2319" s="6">
        <v>0</v>
      </c>
      <c r="AC2319" s="5">
        <v>8.0499999999999999E-3</v>
      </c>
      <c r="AD2319" s="6">
        <v>0.85099999999999998</v>
      </c>
      <c r="AE2319" s="5">
        <v>0</v>
      </c>
      <c r="AF2319" s="6">
        <v>0</v>
      </c>
    </row>
    <row r="2320" spans="2:32" x14ac:dyDescent="0.35">
      <c r="B2320" s="1" t="s">
        <v>793</v>
      </c>
      <c r="C2320" s="5">
        <v>0</v>
      </c>
      <c r="D2320" s="6">
        <v>0</v>
      </c>
      <c r="E2320" s="5">
        <v>0</v>
      </c>
      <c r="F2320" s="6">
        <v>0</v>
      </c>
      <c r="G2320" s="5">
        <v>0</v>
      </c>
      <c r="H2320" s="6">
        <v>0</v>
      </c>
      <c r="I2320" s="5">
        <v>0</v>
      </c>
      <c r="J2320" s="6">
        <v>0</v>
      </c>
      <c r="K2320" s="5">
        <v>0</v>
      </c>
      <c r="L2320" s="6">
        <v>0</v>
      </c>
      <c r="M2320" s="5">
        <v>0</v>
      </c>
      <c r="N2320" s="6">
        <v>0</v>
      </c>
      <c r="O2320" s="5">
        <v>0</v>
      </c>
      <c r="P2320" s="6">
        <v>0</v>
      </c>
      <c r="Q2320" s="5">
        <v>0</v>
      </c>
      <c r="R2320" s="6">
        <v>0</v>
      </c>
      <c r="S2320" s="5">
        <v>0</v>
      </c>
      <c r="T2320" s="6">
        <v>0</v>
      </c>
      <c r="U2320" s="5">
        <v>0</v>
      </c>
      <c r="V2320" s="6">
        <v>0</v>
      </c>
      <c r="W2320" s="5">
        <v>0</v>
      </c>
      <c r="X2320" s="6">
        <v>0</v>
      </c>
      <c r="Y2320" s="5">
        <v>0</v>
      </c>
      <c r="Z2320" s="6">
        <v>0</v>
      </c>
      <c r="AA2320" s="5">
        <v>0</v>
      </c>
      <c r="AB2320" s="6">
        <v>0</v>
      </c>
      <c r="AC2320" s="5">
        <v>0</v>
      </c>
      <c r="AD2320" s="6">
        <v>0</v>
      </c>
      <c r="AE2320" s="5">
        <v>0</v>
      </c>
      <c r="AF2320" s="6">
        <v>0</v>
      </c>
    </row>
    <row r="2321" spans="2:32" x14ac:dyDescent="0.35">
      <c r="B2321" s="1" t="s">
        <v>794</v>
      </c>
      <c r="C2321" s="5">
        <v>0</v>
      </c>
      <c r="D2321" s="6">
        <v>0</v>
      </c>
      <c r="E2321" s="5">
        <v>0</v>
      </c>
      <c r="F2321" s="6">
        <v>0</v>
      </c>
      <c r="G2321" s="5">
        <v>0</v>
      </c>
      <c r="H2321" s="6">
        <v>0</v>
      </c>
      <c r="I2321" s="5">
        <v>0</v>
      </c>
      <c r="J2321" s="6">
        <v>0</v>
      </c>
      <c r="K2321" s="5">
        <v>0</v>
      </c>
      <c r="L2321" s="6">
        <v>0</v>
      </c>
      <c r="M2321" s="5">
        <v>0</v>
      </c>
      <c r="N2321" s="6">
        <v>0</v>
      </c>
      <c r="O2321" s="5">
        <v>0</v>
      </c>
      <c r="P2321" s="6">
        <v>0</v>
      </c>
      <c r="Q2321" s="5">
        <v>0</v>
      </c>
      <c r="R2321" s="6">
        <v>0</v>
      </c>
      <c r="S2321" s="5">
        <v>0</v>
      </c>
      <c r="T2321" s="6">
        <v>0</v>
      </c>
      <c r="U2321" s="5">
        <v>0</v>
      </c>
      <c r="V2321" s="6">
        <v>0</v>
      </c>
      <c r="W2321" s="5">
        <v>0</v>
      </c>
      <c r="X2321" s="6">
        <v>0</v>
      </c>
      <c r="Y2321" s="5">
        <v>0</v>
      </c>
      <c r="Z2321" s="6">
        <v>0</v>
      </c>
      <c r="AA2321" s="5">
        <v>0</v>
      </c>
      <c r="AB2321" s="6">
        <v>0</v>
      </c>
      <c r="AC2321" s="5">
        <v>0</v>
      </c>
      <c r="AD2321" s="6">
        <v>0</v>
      </c>
      <c r="AE2321" s="5">
        <v>0</v>
      </c>
      <c r="AF2321" s="6">
        <v>0</v>
      </c>
    </row>
    <row r="2322" spans="2:32" x14ac:dyDescent="0.35">
      <c r="B2322" s="1" t="s">
        <v>795</v>
      </c>
      <c r="C2322" s="5">
        <v>0</v>
      </c>
      <c r="D2322" s="6">
        <v>0</v>
      </c>
      <c r="E2322" s="5">
        <v>0</v>
      </c>
      <c r="F2322" s="6">
        <v>0</v>
      </c>
      <c r="G2322" s="5">
        <v>0</v>
      </c>
      <c r="H2322" s="6">
        <v>0</v>
      </c>
      <c r="I2322" s="5">
        <v>0</v>
      </c>
      <c r="J2322" s="6">
        <v>0</v>
      </c>
      <c r="K2322" s="5">
        <v>0</v>
      </c>
      <c r="L2322" s="6">
        <v>0</v>
      </c>
      <c r="M2322" s="5">
        <v>0</v>
      </c>
      <c r="N2322" s="6">
        <v>0</v>
      </c>
      <c r="O2322" s="5">
        <v>0</v>
      </c>
      <c r="P2322" s="6">
        <v>0</v>
      </c>
      <c r="Q2322" s="5">
        <v>0</v>
      </c>
      <c r="R2322" s="6">
        <v>0</v>
      </c>
      <c r="S2322" s="5">
        <v>0</v>
      </c>
      <c r="T2322" s="6">
        <v>0</v>
      </c>
      <c r="U2322" s="5">
        <v>0</v>
      </c>
      <c r="V2322" s="6">
        <v>0</v>
      </c>
      <c r="W2322" s="5">
        <v>0</v>
      </c>
      <c r="X2322" s="6">
        <v>0</v>
      </c>
      <c r="Y2322" s="5">
        <v>0</v>
      </c>
      <c r="Z2322" s="6">
        <v>0</v>
      </c>
      <c r="AA2322" s="5">
        <v>0</v>
      </c>
      <c r="AB2322" s="6">
        <v>0</v>
      </c>
      <c r="AC2322" s="5">
        <v>0</v>
      </c>
      <c r="AD2322" s="6">
        <v>0</v>
      </c>
      <c r="AE2322" s="5">
        <v>0</v>
      </c>
      <c r="AF2322" s="6">
        <v>0</v>
      </c>
    </row>
    <row r="2323" spans="2:32" x14ac:dyDescent="0.35">
      <c r="B2323" s="1" t="s">
        <v>334</v>
      </c>
      <c r="C2323" s="5">
        <v>0</v>
      </c>
      <c r="D2323" s="6">
        <v>0</v>
      </c>
      <c r="E2323" s="5">
        <v>0</v>
      </c>
      <c r="F2323" s="6">
        <v>0</v>
      </c>
      <c r="G2323" s="5">
        <v>0</v>
      </c>
      <c r="H2323" s="6">
        <v>0</v>
      </c>
      <c r="I2323" s="5">
        <v>0</v>
      </c>
      <c r="J2323" s="6">
        <v>0</v>
      </c>
      <c r="K2323" s="5">
        <v>0</v>
      </c>
      <c r="L2323" s="6">
        <v>0</v>
      </c>
      <c r="M2323" s="5">
        <v>0</v>
      </c>
      <c r="N2323" s="6">
        <v>0</v>
      </c>
      <c r="O2323" s="5">
        <v>0</v>
      </c>
      <c r="P2323" s="6">
        <v>0</v>
      </c>
      <c r="Q2323" s="5">
        <v>0</v>
      </c>
      <c r="R2323" s="6">
        <v>0</v>
      </c>
      <c r="S2323" s="5">
        <v>0</v>
      </c>
      <c r="T2323" s="6">
        <v>0</v>
      </c>
      <c r="U2323" s="5">
        <v>0</v>
      </c>
      <c r="V2323" s="6">
        <v>0</v>
      </c>
      <c r="W2323" s="5">
        <v>0</v>
      </c>
      <c r="X2323" s="6">
        <v>0</v>
      </c>
      <c r="Y2323" s="5">
        <v>0</v>
      </c>
      <c r="Z2323" s="6">
        <v>0</v>
      </c>
      <c r="AA2323" s="5">
        <v>0</v>
      </c>
      <c r="AB2323" s="6">
        <v>0</v>
      </c>
      <c r="AC2323" s="5">
        <v>0</v>
      </c>
      <c r="AD2323" s="6">
        <v>0</v>
      </c>
      <c r="AE2323" s="5">
        <v>0</v>
      </c>
      <c r="AF2323" s="6">
        <v>0</v>
      </c>
    </row>
    <row r="2324" spans="2:32" x14ac:dyDescent="0.35">
      <c r="B2324" s="1" t="s">
        <v>335</v>
      </c>
      <c r="C2324" s="5">
        <v>0</v>
      </c>
      <c r="D2324" s="6">
        <v>0</v>
      </c>
      <c r="E2324" s="5">
        <v>0</v>
      </c>
      <c r="F2324" s="6">
        <v>0</v>
      </c>
      <c r="G2324" s="5">
        <v>0</v>
      </c>
      <c r="H2324" s="6">
        <v>0</v>
      </c>
      <c r="I2324" s="5">
        <v>0</v>
      </c>
      <c r="J2324" s="6">
        <v>0</v>
      </c>
      <c r="K2324" s="5">
        <v>0</v>
      </c>
      <c r="L2324" s="6">
        <v>0</v>
      </c>
      <c r="M2324" s="5">
        <v>0</v>
      </c>
      <c r="N2324" s="6">
        <v>0</v>
      </c>
      <c r="O2324" s="5">
        <v>0</v>
      </c>
      <c r="P2324" s="6">
        <v>0</v>
      </c>
      <c r="Q2324" s="5">
        <v>0</v>
      </c>
      <c r="R2324" s="6">
        <v>0</v>
      </c>
      <c r="S2324" s="5">
        <v>0</v>
      </c>
      <c r="T2324" s="6">
        <v>0</v>
      </c>
      <c r="U2324" s="5">
        <v>0</v>
      </c>
      <c r="V2324" s="6">
        <v>0</v>
      </c>
      <c r="W2324" s="5">
        <v>0</v>
      </c>
      <c r="X2324" s="6">
        <v>0</v>
      </c>
      <c r="Y2324" s="5">
        <v>0</v>
      </c>
      <c r="Z2324" s="6">
        <v>0</v>
      </c>
      <c r="AA2324" s="5">
        <v>0</v>
      </c>
      <c r="AB2324" s="6">
        <v>0</v>
      </c>
      <c r="AC2324" s="5">
        <v>0</v>
      </c>
      <c r="AD2324" s="6">
        <v>0</v>
      </c>
      <c r="AE2324" s="5">
        <v>0</v>
      </c>
      <c r="AF2324" s="6">
        <v>0</v>
      </c>
    </row>
    <row r="2325" spans="2:32" x14ac:dyDescent="0.35">
      <c r="B2325" s="1" t="s">
        <v>336</v>
      </c>
      <c r="C2325" s="5">
        <v>0</v>
      </c>
      <c r="D2325" s="6">
        <v>0</v>
      </c>
      <c r="E2325" s="5">
        <v>0</v>
      </c>
      <c r="F2325" s="6">
        <v>0</v>
      </c>
      <c r="G2325" s="5">
        <v>0</v>
      </c>
      <c r="H2325" s="6">
        <v>0</v>
      </c>
      <c r="I2325" s="5">
        <v>0</v>
      </c>
      <c r="J2325" s="6">
        <v>0</v>
      </c>
      <c r="K2325" s="5">
        <v>0</v>
      </c>
      <c r="L2325" s="6">
        <v>0</v>
      </c>
      <c r="M2325" s="5">
        <v>0</v>
      </c>
      <c r="N2325" s="6">
        <v>0</v>
      </c>
      <c r="O2325" s="5">
        <v>0</v>
      </c>
      <c r="P2325" s="6">
        <v>0</v>
      </c>
      <c r="Q2325" s="5">
        <v>0</v>
      </c>
      <c r="R2325" s="6">
        <v>0</v>
      </c>
      <c r="S2325" s="5">
        <v>0</v>
      </c>
      <c r="T2325" s="6">
        <v>0</v>
      </c>
      <c r="U2325" s="5">
        <v>0</v>
      </c>
      <c r="V2325" s="6">
        <v>0</v>
      </c>
      <c r="W2325" s="5">
        <v>0</v>
      </c>
      <c r="X2325" s="6">
        <v>0</v>
      </c>
      <c r="Y2325" s="5">
        <v>0</v>
      </c>
      <c r="Z2325" s="6">
        <v>0</v>
      </c>
      <c r="AA2325" s="5">
        <v>0</v>
      </c>
      <c r="AB2325" s="6">
        <v>0</v>
      </c>
      <c r="AC2325" s="5">
        <v>0</v>
      </c>
      <c r="AD2325" s="6">
        <v>0</v>
      </c>
      <c r="AE2325" s="5">
        <v>0</v>
      </c>
      <c r="AF2325" s="6">
        <v>0</v>
      </c>
    </row>
    <row r="2326" spans="2:32" x14ac:dyDescent="0.35">
      <c r="B2326" s="1" t="s">
        <v>337</v>
      </c>
      <c r="C2326" s="5">
        <v>0</v>
      </c>
      <c r="D2326" s="6">
        <v>0</v>
      </c>
      <c r="E2326" s="5">
        <v>0</v>
      </c>
      <c r="F2326" s="6">
        <v>0</v>
      </c>
      <c r="G2326" s="5">
        <v>0</v>
      </c>
      <c r="H2326" s="6">
        <v>0</v>
      </c>
      <c r="I2326" s="5">
        <v>0</v>
      </c>
      <c r="J2326" s="6">
        <v>0</v>
      </c>
      <c r="K2326" s="5">
        <v>0</v>
      </c>
      <c r="L2326" s="6">
        <v>0</v>
      </c>
      <c r="M2326" s="5">
        <v>0</v>
      </c>
      <c r="N2326" s="6">
        <v>0</v>
      </c>
      <c r="O2326" s="5">
        <v>0</v>
      </c>
      <c r="P2326" s="6">
        <v>0</v>
      </c>
      <c r="Q2326" s="5">
        <v>0</v>
      </c>
      <c r="R2326" s="6">
        <v>0</v>
      </c>
      <c r="S2326" s="5">
        <v>0</v>
      </c>
      <c r="T2326" s="6">
        <v>0</v>
      </c>
      <c r="U2326" s="5">
        <v>0</v>
      </c>
      <c r="V2326" s="6">
        <v>0</v>
      </c>
      <c r="W2326" s="5">
        <v>0</v>
      </c>
      <c r="X2326" s="6">
        <v>0</v>
      </c>
      <c r="Y2326" s="5">
        <v>0</v>
      </c>
      <c r="Z2326" s="6">
        <v>0</v>
      </c>
      <c r="AA2326" s="5">
        <v>0</v>
      </c>
      <c r="AB2326" s="6">
        <v>0</v>
      </c>
      <c r="AC2326" s="5">
        <v>0</v>
      </c>
      <c r="AD2326" s="6">
        <v>0</v>
      </c>
      <c r="AE2326" s="5">
        <v>0</v>
      </c>
      <c r="AF2326" s="6">
        <v>0</v>
      </c>
    </row>
    <row r="2327" spans="2:32" x14ac:dyDescent="0.35">
      <c r="B2327" s="1" t="s">
        <v>338</v>
      </c>
      <c r="C2327" s="5">
        <v>0</v>
      </c>
      <c r="D2327" s="6">
        <v>0</v>
      </c>
      <c r="E2327" s="5">
        <v>0</v>
      </c>
      <c r="F2327" s="6">
        <v>0</v>
      </c>
      <c r="G2327" s="5">
        <v>0</v>
      </c>
      <c r="H2327" s="6">
        <v>0</v>
      </c>
      <c r="I2327" s="5">
        <v>0</v>
      </c>
      <c r="J2327" s="6">
        <v>0</v>
      </c>
      <c r="K2327" s="5">
        <v>0</v>
      </c>
      <c r="L2327" s="6">
        <v>0</v>
      </c>
      <c r="M2327" s="5">
        <v>0</v>
      </c>
      <c r="N2327" s="6">
        <v>0</v>
      </c>
      <c r="O2327" s="5">
        <v>0</v>
      </c>
      <c r="P2327" s="6">
        <v>0</v>
      </c>
      <c r="Q2327" s="5">
        <v>0</v>
      </c>
      <c r="R2327" s="6">
        <v>0</v>
      </c>
      <c r="S2327" s="5">
        <v>0</v>
      </c>
      <c r="T2327" s="6">
        <v>0</v>
      </c>
      <c r="U2327" s="5">
        <v>0</v>
      </c>
      <c r="V2327" s="6">
        <v>0</v>
      </c>
      <c r="W2327" s="5">
        <v>0</v>
      </c>
      <c r="X2327" s="6">
        <v>0</v>
      </c>
      <c r="Y2327" s="5">
        <v>0</v>
      </c>
      <c r="Z2327" s="6">
        <v>0</v>
      </c>
      <c r="AA2327" s="5">
        <v>0</v>
      </c>
      <c r="AB2327" s="6">
        <v>0</v>
      </c>
      <c r="AC2327" s="5">
        <v>0</v>
      </c>
      <c r="AD2327" s="6">
        <v>0</v>
      </c>
      <c r="AE2327" s="5">
        <v>0</v>
      </c>
      <c r="AF2327" s="6">
        <v>0</v>
      </c>
    </row>
    <row r="2328" spans="2:32" x14ac:dyDescent="0.35">
      <c r="B2328" s="1" t="s">
        <v>339</v>
      </c>
      <c r="C2328" s="5">
        <v>0</v>
      </c>
      <c r="D2328" s="6">
        <v>0</v>
      </c>
      <c r="E2328" s="5">
        <v>0</v>
      </c>
      <c r="F2328" s="6">
        <v>0</v>
      </c>
      <c r="G2328" s="5">
        <v>0</v>
      </c>
      <c r="H2328" s="6">
        <v>0</v>
      </c>
      <c r="I2328" s="5">
        <v>0</v>
      </c>
      <c r="J2328" s="6">
        <v>0</v>
      </c>
      <c r="K2328" s="5">
        <v>0</v>
      </c>
      <c r="L2328" s="6">
        <v>0</v>
      </c>
      <c r="M2328" s="5">
        <v>0</v>
      </c>
      <c r="N2328" s="6">
        <v>0</v>
      </c>
      <c r="O2328" s="5">
        <v>0</v>
      </c>
      <c r="P2328" s="6">
        <v>0</v>
      </c>
      <c r="Q2328" s="5">
        <v>0</v>
      </c>
      <c r="R2328" s="6">
        <v>0</v>
      </c>
      <c r="S2328" s="5">
        <v>0</v>
      </c>
      <c r="T2328" s="6">
        <v>0</v>
      </c>
      <c r="U2328" s="5">
        <v>0</v>
      </c>
      <c r="V2328" s="6">
        <v>0</v>
      </c>
      <c r="W2328" s="5">
        <v>0</v>
      </c>
      <c r="X2328" s="6">
        <v>0</v>
      </c>
      <c r="Y2328" s="5">
        <v>0</v>
      </c>
      <c r="Z2328" s="6">
        <v>0</v>
      </c>
      <c r="AA2328" s="5">
        <v>0</v>
      </c>
      <c r="AB2328" s="6">
        <v>0</v>
      </c>
      <c r="AC2328" s="5">
        <v>0</v>
      </c>
      <c r="AD2328" s="6">
        <v>0</v>
      </c>
      <c r="AE2328" s="5">
        <v>0</v>
      </c>
      <c r="AF2328" s="6">
        <v>0</v>
      </c>
    </row>
    <row r="2329" spans="2:32" x14ac:dyDescent="0.35">
      <c r="B2329" s="1" t="s">
        <v>340</v>
      </c>
      <c r="C2329" s="5">
        <v>0</v>
      </c>
      <c r="D2329" s="6">
        <v>0</v>
      </c>
      <c r="E2329" s="5">
        <v>0</v>
      </c>
      <c r="F2329" s="6">
        <v>0</v>
      </c>
      <c r="G2329" s="5">
        <v>0</v>
      </c>
      <c r="H2329" s="6">
        <v>0</v>
      </c>
      <c r="I2329" s="5">
        <v>0</v>
      </c>
      <c r="J2329" s="6">
        <v>0</v>
      </c>
      <c r="K2329" s="5">
        <v>0</v>
      </c>
      <c r="L2329" s="6">
        <v>0</v>
      </c>
      <c r="M2329" s="5">
        <v>0</v>
      </c>
      <c r="N2329" s="6">
        <v>0</v>
      </c>
      <c r="O2329" s="5">
        <v>0</v>
      </c>
      <c r="P2329" s="6">
        <v>0</v>
      </c>
      <c r="Q2329" s="5">
        <v>0</v>
      </c>
      <c r="R2329" s="6">
        <v>0</v>
      </c>
      <c r="S2329" s="5">
        <v>0</v>
      </c>
      <c r="T2329" s="6">
        <v>0</v>
      </c>
      <c r="U2329" s="5">
        <v>0</v>
      </c>
      <c r="V2329" s="6">
        <v>0</v>
      </c>
      <c r="W2329" s="5">
        <v>0</v>
      </c>
      <c r="X2329" s="6">
        <v>0</v>
      </c>
      <c r="Y2329" s="5">
        <v>0</v>
      </c>
      <c r="Z2329" s="6">
        <v>0</v>
      </c>
      <c r="AA2329" s="5">
        <v>0</v>
      </c>
      <c r="AB2329" s="6">
        <v>0</v>
      </c>
      <c r="AC2329" s="5">
        <v>0</v>
      </c>
      <c r="AD2329" s="6">
        <v>0</v>
      </c>
      <c r="AE2329" s="5">
        <v>0</v>
      </c>
      <c r="AF2329" s="6">
        <v>0</v>
      </c>
    </row>
    <row r="2330" spans="2:32" x14ac:dyDescent="0.35">
      <c r="B2330" s="1" t="s">
        <v>796</v>
      </c>
      <c r="C2330" s="5">
        <v>0</v>
      </c>
      <c r="D2330" s="6">
        <v>0</v>
      </c>
      <c r="E2330" s="5">
        <v>0</v>
      </c>
      <c r="F2330" s="6">
        <v>0</v>
      </c>
      <c r="G2330" s="5">
        <v>0</v>
      </c>
      <c r="H2330" s="6">
        <v>0</v>
      </c>
      <c r="I2330" s="5">
        <v>0</v>
      </c>
      <c r="J2330" s="6">
        <v>0</v>
      </c>
      <c r="K2330" s="5">
        <v>0</v>
      </c>
      <c r="L2330" s="6">
        <v>0</v>
      </c>
      <c r="M2330" s="5">
        <v>0</v>
      </c>
      <c r="N2330" s="6">
        <v>0</v>
      </c>
      <c r="O2330" s="5">
        <v>0</v>
      </c>
      <c r="P2330" s="6">
        <v>0</v>
      </c>
      <c r="Q2330" s="5">
        <v>0</v>
      </c>
      <c r="R2330" s="6">
        <v>0</v>
      </c>
      <c r="S2330" s="5">
        <v>0</v>
      </c>
      <c r="T2330" s="6">
        <v>0</v>
      </c>
      <c r="U2330" s="5">
        <v>0</v>
      </c>
      <c r="V2330" s="6">
        <v>0</v>
      </c>
      <c r="W2330" s="5">
        <v>0</v>
      </c>
      <c r="X2330" s="6">
        <v>0</v>
      </c>
      <c r="Y2330" s="5">
        <v>0</v>
      </c>
      <c r="Z2330" s="6">
        <v>0</v>
      </c>
      <c r="AA2330" s="5">
        <v>0</v>
      </c>
      <c r="AB2330" s="6">
        <v>0</v>
      </c>
      <c r="AC2330" s="5">
        <v>0</v>
      </c>
      <c r="AD2330" s="6">
        <v>0</v>
      </c>
      <c r="AE2330" s="5">
        <v>0</v>
      </c>
      <c r="AF2330" s="6">
        <v>0</v>
      </c>
    </row>
    <row r="2331" spans="2:32" x14ac:dyDescent="0.35">
      <c r="B2331" s="1" t="s">
        <v>797</v>
      </c>
      <c r="C2331" s="5">
        <v>1.7700000000000001E-3</v>
      </c>
      <c r="D2331" s="6">
        <v>1.143</v>
      </c>
      <c r="E2331" s="5">
        <v>0</v>
      </c>
      <c r="F2331" s="6">
        <v>0</v>
      </c>
      <c r="G2331" s="5">
        <v>0</v>
      </c>
      <c r="H2331" s="6">
        <v>0</v>
      </c>
      <c r="I2331" s="5">
        <v>0</v>
      </c>
      <c r="J2331" s="6">
        <v>0</v>
      </c>
      <c r="K2331" s="5">
        <v>0</v>
      </c>
      <c r="L2331" s="6">
        <v>0</v>
      </c>
      <c r="M2331" s="5">
        <v>0</v>
      </c>
      <c r="N2331" s="6">
        <v>0</v>
      </c>
      <c r="O2331" s="5">
        <v>0</v>
      </c>
      <c r="P2331" s="6">
        <v>0</v>
      </c>
      <c r="Q2331" s="5">
        <v>3.8039999999999997E-2</v>
      </c>
      <c r="R2331" s="6">
        <v>1.143</v>
      </c>
      <c r="S2331" s="5">
        <v>0</v>
      </c>
      <c r="T2331" s="6">
        <v>0</v>
      </c>
      <c r="U2331" s="5">
        <v>0</v>
      </c>
      <c r="V2331" s="6">
        <v>0</v>
      </c>
      <c r="W2331" s="5">
        <v>0</v>
      </c>
      <c r="X2331" s="6">
        <v>0</v>
      </c>
      <c r="Y2331" s="5">
        <v>0</v>
      </c>
      <c r="Z2331" s="6">
        <v>0</v>
      </c>
      <c r="AA2331" s="5">
        <v>0</v>
      </c>
      <c r="AB2331" s="6">
        <v>0</v>
      </c>
      <c r="AC2331" s="5">
        <v>0</v>
      </c>
      <c r="AD2331" s="6">
        <v>0</v>
      </c>
      <c r="AE2331" s="5">
        <v>0</v>
      </c>
      <c r="AF2331" s="6">
        <v>0</v>
      </c>
    </row>
    <row r="2332" spans="2:32" x14ac:dyDescent="0.35">
      <c r="B2332" s="1" t="s">
        <v>798</v>
      </c>
      <c r="C2332" s="5">
        <v>0</v>
      </c>
      <c r="D2332" s="6">
        <v>0</v>
      </c>
      <c r="E2332" s="5">
        <v>0</v>
      </c>
      <c r="F2332" s="6">
        <v>0</v>
      </c>
      <c r="G2332" s="5">
        <v>0</v>
      </c>
      <c r="H2332" s="6">
        <v>0</v>
      </c>
      <c r="I2332" s="5">
        <v>0</v>
      </c>
      <c r="J2332" s="6">
        <v>0</v>
      </c>
      <c r="K2332" s="5">
        <v>0</v>
      </c>
      <c r="L2332" s="6">
        <v>0</v>
      </c>
      <c r="M2332" s="5">
        <v>0</v>
      </c>
      <c r="N2332" s="6">
        <v>0</v>
      </c>
      <c r="O2332" s="5">
        <v>0</v>
      </c>
      <c r="P2332" s="6">
        <v>0</v>
      </c>
      <c r="Q2332" s="5">
        <v>0</v>
      </c>
      <c r="R2332" s="6">
        <v>0</v>
      </c>
      <c r="S2332" s="5">
        <v>0</v>
      </c>
      <c r="T2332" s="6">
        <v>0</v>
      </c>
      <c r="U2332" s="5">
        <v>0</v>
      </c>
      <c r="V2332" s="6">
        <v>0</v>
      </c>
      <c r="W2332" s="5">
        <v>0</v>
      </c>
      <c r="X2332" s="6">
        <v>0</v>
      </c>
      <c r="Y2332" s="5">
        <v>0</v>
      </c>
      <c r="Z2332" s="6">
        <v>0</v>
      </c>
      <c r="AA2332" s="5">
        <v>0</v>
      </c>
      <c r="AB2332" s="6">
        <v>0</v>
      </c>
      <c r="AC2332" s="5">
        <v>0</v>
      </c>
      <c r="AD2332" s="6">
        <v>0</v>
      </c>
      <c r="AE2332" s="5">
        <v>0</v>
      </c>
      <c r="AF2332" s="6">
        <v>0</v>
      </c>
    </row>
    <row r="2333" spans="2:32" x14ac:dyDescent="0.35">
      <c r="B2333" s="1" t="s">
        <v>799</v>
      </c>
      <c r="C2333" s="5">
        <v>0</v>
      </c>
      <c r="D2333" s="6">
        <v>0</v>
      </c>
      <c r="E2333" s="5">
        <v>0</v>
      </c>
      <c r="F2333" s="6">
        <v>0</v>
      </c>
      <c r="G2333" s="5">
        <v>0</v>
      </c>
      <c r="H2333" s="6">
        <v>0</v>
      </c>
      <c r="I2333" s="5">
        <v>0</v>
      </c>
      <c r="J2333" s="6">
        <v>0</v>
      </c>
      <c r="K2333" s="5">
        <v>0</v>
      </c>
      <c r="L2333" s="6">
        <v>0</v>
      </c>
      <c r="M2333" s="5">
        <v>0</v>
      </c>
      <c r="N2333" s="6">
        <v>0</v>
      </c>
      <c r="O2333" s="5">
        <v>0</v>
      </c>
      <c r="P2333" s="6">
        <v>0</v>
      </c>
      <c r="Q2333" s="5">
        <v>0</v>
      </c>
      <c r="R2333" s="6">
        <v>0</v>
      </c>
      <c r="S2333" s="5">
        <v>0</v>
      </c>
      <c r="T2333" s="6">
        <v>0</v>
      </c>
      <c r="U2333" s="5">
        <v>0</v>
      </c>
      <c r="V2333" s="6">
        <v>0</v>
      </c>
      <c r="W2333" s="5">
        <v>0</v>
      </c>
      <c r="X2333" s="6">
        <v>0</v>
      </c>
      <c r="Y2333" s="5">
        <v>0</v>
      </c>
      <c r="Z2333" s="6">
        <v>0</v>
      </c>
      <c r="AA2333" s="5">
        <v>0</v>
      </c>
      <c r="AB2333" s="6">
        <v>0</v>
      </c>
      <c r="AC2333" s="5">
        <v>0</v>
      </c>
      <c r="AD2333" s="6">
        <v>0</v>
      </c>
      <c r="AE2333" s="5">
        <v>0</v>
      </c>
      <c r="AF2333" s="6">
        <v>0</v>
      </c>
    </row>
    <row r="2334" spans="2:32" x14ac:dyDescent="0.35">
      <c r="B2334" s="1" t="s">
        <v>800</v>
      </c>
      <c r="C2334" s="5">
        <v>0</v>
      </c>
      <c r="D2334" s="6">
        <v>0</v>
      </c>
      <c r="E2334" s="5">
        <v>0</v>
      </c>
      <c r="F2334" s="6">
        <v>0</v>
      </c>
      <c r="G2334" s="5">
        <v>0</v>
      </c>
      <c r="H2334" s="6">
        <v>0</v>
      </c>
      <c r="I2334" s="5">
        <v>0</v>
      </c>
      <c r="J2334" s="6">
        <v>0</v>
      </c>
      <c r="K2334" s="5">
        <v>0</v>
      </c>
      <c r="L2334" s="6">
        <v>0</v>
      </c>
      <c r="M2334" s="5">
        <v>0</v>
      </c>
      <c r="N2334" s="6">
        <v>0</v>
      </c>
      <c r="O2334" s="5">
        <v>0</v>
      </c>
      <c r="P2334" s="6">
        <v>0</v>
      </c>
      <c r="Q2334" s="5">
        <v>0</v>
      </c>
      <c r="R2334" s="6">
        <v>0</v>
      </c>
      <c r="S2334" s="5">
        <v>0</v>
      </c>
      <c r="T2334" s="6">
        <v>0</v>
      </c>
      <c r="U2334" s="5">
        <v>0</v>
      </c>
      <c r="V2334" s="6">
        <v>0</v>
      </c>
      <c r="W2334" s="5">
        <v>0</v>
      </c>
      <c r="X2334" s="6">
        <v>0</v>
      </c>
      <c r="Y2334" s="5">
        <v>0</v>
      </c>
      <c r="Z2334" s="6">
        <v>0</v>
      </c>
      <c r="AA2334" s="5">
        <v>0</v>
      </c>
      <c r="AB2334" s="6">
        <v>0</v>
      </c>
      <c r="AC2334" s="5">
        <v>0</v>
      </c>
      <c r="AD2334" s="6">
        <v>0</v>
      </c>
      <c r="AE2334" s="5">
        <v>0</v>
      </c>
      <c r="AF2334" s="6">
        <v>0</v>
      </c>
    </row>
    <row r="2335" spans="2:32" x14ac:dyDescent="0.35">
      <c r="B2335" s="1" t="s">
        <v>801</v>
      </c>
      <c r="C2335" s="5">
        <v>1.0410000000000001E-2</v>
      </c>
      <c r="D2335" s="6">
        <v>6.7329999999999997</v>
      </c>
      <c r="E2335" s="5">
        <v>0</v>
      </c>
      <c r="F2335" s="6">
        <v>0</v>
      </c>
      <c r="G2335" s="5">
        <v>0</v>
      </c>
      <c r="H2335" s="6">
        <v>0</v>
      </c>
      <c r="I2335" s="5">
        <v>0</v>
      </c>
      <c r="J2335" s="6">
        <v>0</v>
      </c>
      <c r="K2335" s="5">
        <v>0</v>
      </c>
      <c r="L2335" s="6">
        <v>0</v>
      </c>
      <c r="M2335" s="5">
        <v>0</v>
      </c>
      <c r="N2335" s="6">
        <v>0</v>
      </c>
      <c r="O2335" s="5">
        <v>0</v>
      </c>
      <c r="P2335" s="6">
        <v>0</v>
      </c>
      <c r="Q2335" s="5">
        <v>0</v>
      </c>
      <c r="R2335" s="6">
        <v>0</v>
      </c>
      <c r="S2335" s="5">
        <v>0</v>
      </c>
      <c r="T2335" s="6">
        <v>0</v>
      </c>
      <c r="U2335" s="5">
        <v>0</v>
      </c>
      <c r="V2335" s="6">
        <v>0</v>
      </c>
      <c r="W2335" s="5">
        <v>0</v>
      </c>
      <c r="X2335" s="6">
        <v>0</v>
      </c>
      <c r="Y2335" s="5">
        <v>0</v>
      </c>
      <c r="Z2335" s="6">
        <v>0</v>
      </c>
      <c r="AA2335" s="5">
        <v>0</v>
      </c>
      <c r="AB2335" s="6">
        <v>0</v>
      </c>
      <c r="AC2335" s="5">
        <v>0</v>
      </c>
      <c r="AD2335" s="6">
        <v>0</v>
      </c>
      <c r="AE2335" s="5">
        <v>0.11139</v>
      </c>
      <c r="AF2335" s="6">
        <v>6.7329999999999997</v>
      </c>
    </row>
    <row r="2336" spans="2:32" x14ac:dyDescent="0.35">
      <c r="B2336" s="1" t="s">
        <v>802</v>
      </c>
      <c r="C2336" s="5">
        <v>3.47E-3</v>
      </c>
      <c r="D2336" s="6">
        <v>2.2450000000000001</v>
      </c>
      <c r="E2336" s="5">
        <v>0</v>
      </c>
      <c r="F2336" s="6">
        <v>0</v>
      </c>
      <c r="G2336" s="5">
        <v>0</v>
      </c>
      <c r="H2336" s="6">
        <v>0</v>
      </c>
      <c r="I2336" s="5">
        <v>0</v>
      </c>
      <c r="J2336" s="6">
        <v>0</v>
      </c>
      <c r="K2336" s="5">
        <v>0</v>
      </c>
      <c r="L2336" s="6">
        <v>0</v>
      </c>
      <c r="M2336" s="5">
        <v>0</v>
      </c>
      <c r="N2336" s="6">
        <v>0</v>
      </c>
      <c r="O2336" s="5">
        <v>0</v>
      </c>
      <c r="P2336" s="6">
        <v>0</v>
      </c>
      <c r="Q2336" s="5">
        <v>0</v>
      </c>
      <c r="R2336" s="6">
        <v>0</v>
      </c>
      <c r="S2336" s="5">
        <v>0</v>
      </c>
      <c r="T2336" s="6">
        <v>0</v>
      </c>
      <c r="U2336" s="5">
        <v>0</v>
      </c>
      <c r="V2336" s="6">
        <v>0</v>
      </c>
      <c r="W2336" s="5">
        <v>0</v>
      </c>
      <c r="X2336" s="6">
        <v>0</v>
      </c>
      <c r="Y2336" s="5">
        <v>3.703E-2</v>
      </c>
      <c r="Z2336" s="6">
        <v>2.2450000000000001</v>
      </c>
      <c r="AA2336" s="5">
        <v>0</v>
      </c>
      <c r="AB2336" s="6">
        <v>0</v>
      </c>
      <c r="AC2336" s="5">
        <v>0</v>
      </c>
      <c r="AD2336" s="6">
        <v>0</v>
      </c>
      <c r="AE2336" s="5">
        <v>0</v>
      </c>
      <c r="AF2336" s="6">
        <v>0</v>
      </c>
    </row>
    <row r="2337" spans="2:32" x14ac:dyDescent="0.35">
      <c r="B2337" s="1" t="s">
        <v>803</v>
      </c>
      <c r="C2337" s="5">
        <v>0</v>
      </c>
      <c r="D2337" s="6">
        <v>0</v>
      </c>
      <c r="E2337" s="5">
        <v>0</v>
      </c>
      <c r="F2337" s="6">
        <v>0</v>
      </c>
      <c r="G2337" s="5">
        <v>0</v>
      </c>
      <c r="H2337" s="6">
        <v>0</v>
      </c>
      <c r="I2337" s="5">
        <v>0</v>
      </c>
      <c r="J2337" s="6">
        <v>0</v>
      </c>
      <c r="K2337" s="5">
        <v>0</v>
      </c>
      <c r="L2337" s="6">
        <v>0</v>
      </c>
      <c r="M2337" s="5">
        <v>0</v>
      </c>
      <c r="N2337" s="6">
        <v>0</v>
      </c>
      <c r="O2337" s="5">
        <v>0</v>
      </c>
      <c r="P2337" s="6">
        <v>0</v>
      </c>
      <c r="Q2337" s="5">
        <v>0</v>
      </c>
      <c r="R2337" s="6">
        <v>0</v>
      </c>
      <c r="S2337" s="5">
        <v>0</v>
      </c>
      <c r="T2337" s="6">
        <v>0</v>
      </c>
      <c r="U2337" s="5">
        <v>0</v>
      </c>
      <c r="V2337" s="6">
        <v>0</v>
      </c>
      <c r="W2337" s="5">
        <v>0</v>
      </c>
      <c r="X2337" s="6">
        <v>0</v>
      </c>
      <c r="Y2337" s="5">
        <v>0</v>
      </c>
      <c r="Z2337" s="6">
        <v>0</v>
      </c>
      <c r="AA2337" s="5">
        <v>0</v>
      </c>
      <c r="AB2337" s="6">
        <v>0</v>
      </c>
      <c r="AC2337" s="5">
        <v>0</v>
      </c>
      <c r="AD2337" s="6">
        <v>0</v>
      </c>
      <c r="AE2337" s="5">
        <v>0</v>
      </c>
      <c r="AF2337" s="6">
        <v>0</v>
      </c>
    </row>
    <row r="2338" spans="2:32" x14ac:dyDescent="0.35">
      <c r="B2338" s="1" t="s">
        <v>804</v>
      </c>
      <c r="C2338" s="5">
        <v>0</v>
      </c>
      <c r="D2338" s="6">
        <v>0</v>
      </c>
      <c r="E2338" s="5">
        <v>0</v>
      </c>
      <c r="F2338" s="6">
        <v>0</v>
      </c>
      <c r="G2338" s="5">
        <v>0</v>
      </c>
      <c r="H2338" s="6">
        <v>0</v>
      </c>
      <c r="I2338" s="5">
        <v>0</v>
      </c>
      <c r="J2338" s="6">
        <v>0</v>
      </c>
      <c r="K2338" s="5">
        <v>0</v>
      </c>
      <c r="L2338" s="6">
        <v>0</v>
      </c>
      <c r="M2338" s="5">
        <v>0</v>
      </c>
      <c r="N2338" s="6">
        <v>0</v>
      </c>
      <c r="O2338" s="5">
        <v>0</v>
      </c>
      <c r="P2338" s="6">
        <v>0</v>
      </c>
      <c r="Q2338" s="5">
        <v>0</v>
      </c>
      <c r="R2338" s="6">
        <v>0</v>
      </c>
      <c r="S2338" s="5">
        <v>0</v>
      </c>
      <c r="T2338" s="6">
        <v>0</v>
      </c>
      <c r="U2338" s="5">
        <v>0</v>
      </c>
      <c r="V2338" s="6">
        <v>0</v>
      </c>
      <c r="W2338" s="5">
        <v>0</v>
      </c>
      <c r="X2338" s="6">
        <v>0</v>
      </c>
      <c r="Y2338" s="5">
        <v>0</v>
      </c>
      <c r="Z2338" s="6">
        <v>0</v>
      </c>
      <c r="AA2338" s="5">
        <v>0</v>
      </c>
      <c r="AB2338" s="6">
        <v>0</v>
      </c>
      <c r="AC2338" s="5">
        <v>0</v>
      </c>
      <c r="AD2338" s="6">
        <v>0</v>
      </c>
      <c r="AE2338" s="5">
        <v>0</v>
      </c>
      <c r="AF2338" s="6">
        <v>0</v>
      </c>
    </row>
    <row r="2339" spans="2:32" x14ac:dyDescent="0.35">
      <c r="B2339" s="1" t="s">
        <v>805</v>
      </c>
      <c r="C2339" s="5">
        <v>0</v>
      </c>
      <c r="D2339" s="6">
        <v>0</v>
      </c>
      <c r="E2339" s="5">
        <v>0</v>
      </c>
      <c r="F2339" s="6">
        <v>0</v>
      </c>
      <c r="G2339" s="5">
        <v>0</v>
      </c>
      <c r="H2339" s="6">
        <v>0</v>
      </c>
      <c r="I2339" s="5">
        <v>0</v>
      </c>
      <c r="J2339" s="6">
        <v>0</v>
      </c>
      <c r="K2339" s="5">
        <v>0</v>
      </c>
      <c r="L2339" s="6">
        <v>0</v>
      </c>
      <c r="M2339" s="5">
        <v>0</v>
      </c>
      <c r="N2339" s="6">
        <v>0</v>
      </c>
      <c r="O2339" s="5">
        <v>0</v>
      </c>
      <c r="P2339" s="6">
        <v>0</v>
      </c>
      <c r="Q2339" s="5">
        <v>0</v>
      </c>
      <c r="R2339" s="6">
        <v>0</v>
      </c>
      <c r="S2339" s="5">
        <v>0</v>
      </c>
      <c r="T2339" s="6">
        <v>0</v>
      </c>
      <c r="U2339" s="5">
        <v>0</v>
      </c>
      <c r="V2339" s="6">
        <v>0</v>
      </c>
      <c r="W2339" s="5">
        <v>0</v>
      </c>
      <c r="X2339" s="6">
        <v>0</v>
      </c>
      <c r="Y2339" s="5">
        <v>0</v>
      </c>
      <c r="Z2339" s="6">
        <v>0</v>
      </c>
      <c r="AA2339" s="5">
        <v>0</v>
      </c>
      <c r="AB2339" s="6">
        <v>0</v>
      </c>
      <c r="AC2339" s="5">
        <v>0</v>
      </c>
      <c r="AD2339" s="6">
        <v>0</v>
      </c>
      <c r="AE2339" s="5">
        <v>0</v>
      </c>
      <c r="AF2339" s="6">
        <v>0</v>
      </c>
    </row>
    <row r="2340" spans="2:32" x14ac:dyDescent="0.35">
      <c r="B2340" s="1" t="s">
        <v>806</v>
      </c>
      <c r="C2340" s="5">
        <v>0</v>
      </c>
      <c r="D2340" s="6">
        <v>0</v>
      </c>
      <c r="E2340" s="5">
        <v>0</v>
      </c>
      <c r="F2340" s="6">
        <v>0</v>
      </c>
      <c r="G2340" s="5">
        <v>0</v>
      </c>
      <c r="H2340" s="6">
        <v>0</v>
      </c>
      <c r="I2340" s="5">
        <v>0</v>
      </c>
      <c r="J2340" s="6">
        <v>0</v>
      </c>
      <c r="K2340" s="5">
        <v>0</v>
      </c>
      <c r="L2340" s="6">
        <v>0</v>
      </c>
      <c r="M2340" s="5">
        <v>0</v>
      </c>
      <c r="N2340" s="6">
        <v>0</v>
      </c>
      <c r="O2340" s="5">
        <v>0</v>
      </c>
      <c r="P2340" s="6">
        <v>0</v>
      </c>
      <c r="Q2340" s="5">
        <v>0</v>
      </c>
      <c r="R2340" s="6">
        <v>0</v>
      </c>
      <c r="S2340" s="5">
        <v>0</v>
      </c>
      <c r="T2340" s="6">
        <v>0</v>
      </c>
      <c r="U2340" s="5">
        <v>0</v>
      </c>
      <c r="V2340" s="6">
        <v>0</v>
      </c>
      <c r="W2340" s="5">
        <v>0</v>
      </c>
      <c r="X2340" s="6">
        <v>0</v>
      </c>
      <c r="Y2340" s="5">
        <v>0</v>
      </c>
      <c r="Z2340" s="6">
        <v>0</v>
      </c>
      <c r="AA2340" s="5">
        <v>0</v>
      </c>
      <c r="AB2340" s="6">
        <v>0</v>
      </c>
      <c r="AC2340" s="5">
        <v>0</v>
      </c>
      <c r="AD2340" s="6">
        <v>0</v>
      </c>
      <c r="AE2340" s="5">
        <v>0</v>
      </c>
      <c r="AF2340" s="6">
        <v>0</v>
      </c>
    </row>
    <row r="2341" spans="2:32" x14ac:dyDescent="0.35">
      <c r="B2341" s="1" t="s">
        <v>807</v>
      </c>
      <c r="C2341" s="5">
        <v>0</v>
      </c>
      <c r="D2341" s="6">
        <v>0</v>
      </c>
      <c r="E2341" s="5">
        <v>0</v>
      </c>
      <c r="F2341" s="6">
        <v>0</v>
      </c>
      <c r="G2341" s="5">
        <v>0</v>
      </c>
      <c r="H2341" s="6">
        <v>0</v>
      </c>
      <c r="I2341" s="5">
        <v>0</v>
      </c>
      <c r="J2341" s="6">
        <v>0</v>
      </c>
      <c r="K2341" s="5">
        <v>0</v>
      </c>
      <c r="L2341" s="6">
        <v>0</v>
      </c>
      <c r="M2341" s="5">
        <v>0</v>
      </c>
      <c r="N2341" s="6">
        <v>0</v>
      </c>
      <c r="O2341" s="5">
        <v>0</v>
      </c>
      <c r="P2341" s="6">
        <v>0</v>
      </c>
      <c r="Q2341" s="5">
        <v>0</v>
      </c>
      <c r="R2341" s="6">
        <v>0</v>
      </c>
      <c r="S2341" s="5">
        <v>0</v>
      </c>
      <c r="T2341" s="6">
        <v>0</v>
      </c>
      <c r="U2341" s="5">
        <v>0</v>
      </c>
      <c r="V2341" s="6">
        <v>0</v>
      </c>
      <c r="W2341" s="5">
        <v>0</v>
      </c>
      <c r="X2341" s="6">
        <v>0</v>
      </c>
      <c r="Y2341" s="5">
        <v>0</v>
      </c>
      <c r="Z2341" s="6">
        <v>0</v>
      </c>
      <c r="AA2341" s="5">
        <v>0</v>
      </c>
      <c r="AB2341" s="6">
        <v>0</v>
      </c>
      <c r="AC2341" s="5">
        <v>0</v>
      </c>
      <c r="AD2341" s="6">
        <v>0</v>
      </c>
      <c r="AE2341" s="5">
        <v>0</v>
      </c>
      <c r="AF2341" s="6">
        <v>0</v>
      </c>
    </row>
    <row r="2342" spans="2:32" x14ac:dyDescent="0.35">
      <c r="B2342" s="1" t="s">
        <v>808</v>
      </c>
      <c r="C2342" s="5">
        <v>0</v>
      </c>
      <c r="D2342" s="6">
        <v>0</v>
      </c>
      <c r="E2342" s="5">
        <v>0</v>
      </c>
      <c r="F2342" s="6">
        <v>0</v>
      </c>
      <c r="G2342" s="5">
        <v>0</v>
      </c>
      <c r="H2342" s="6">
        <v>0</v>
      </c>
      <c r="I2342" s="5">
        <v>0</v>
      </c>
      <c r="J2342" s="6">
        <v>0</v>
      </c>
      <c r="K2342" s="5">
        <v>0</v>
      </c>
      <c r="L2342" s="6">
        <v>0</v>
      </c>
      <c r="M2342" s="5">
        <v>0</v>
      </c>
      <c r="N2342" s="6">
        <v>0</v>
      </c>
      <c r="O2342" s="5">
        <v>0</v>
      </c>
      <c r="P2342" s="6">
        <v>0</v>
      </c>
      <c r="Q2342" s="5">
        <v>0</v>
      </c>
      <c r="R2342" s="6">
        <v>0</v>
      </c>
      <c r="S2342" s="5">
        <v>0</v>
      </c>
      <c r="T2342" s="6">
        <v>0</v>
      </c>
      <c r="U2342" s="5">
        <v>0</v>
      </c>
      <c r="V2342" s="6">
        <v>0</v>
      </c>
      <c r="W2342" s="5">
        <v>0</v>
      </c>
      <c r="X2342" s="6">
        <v>0</v>
      </c>
      <c r="Y2342" s="5">
        <v>0</v>
      </c>
      <c r="Z2342" s="6">
        <v>0</v>
      </c>
      <c r="AA2342" s="5">
        <v>0</v>
      </c>
      <c r="AB2342" s="6">
        <v>0</v>
      </c>
      <c r="AC2342" s="5">
        <v>0</v>
      </c>
      <c r="AD2342" s="6">
        <v>0</v>
      </c>
      <c r="AE2342" s="5">
        <v>0</v>
      </c>
      <c r="AF2342" s="6">
        <v>0</v>
      </c>
    </row>
    <row r="2343" spans="2:32" x14ac:dyDescent="0.35">
      <c r="B2343" s="1" t="s">
        <v>809</v>
      </c>
      <c r="C2343" s="5">
        <v>0</v>
      </c>
      <c r="D2343" s="6">
        <v>0</v>
      </c>
      <c r="E2343" s="5">
        <v>0</v>
      </c>
      <c r="F2343" s="6">
        <v>0</v>
      </c>
      <c r="G2343" s="5">
        <v>0</v>
      </c>
      <c r="H2343" s="6">
        <v>0</v>
      </c>
      <c r="I2343" s="5">
        <v>0</v>
      </c>
      <c r="J2343" s="6">
        <v>0</v>
      </c>
      <c r="K2343" s="5">
        <v>0</v>
      </c>
      <c r="L2343" s="6">
        <v>0</v>
      </c>
      <c r="M2343" s="5">
        <v>0</v>
      </c>
      <c r="N2343" s="6">
        <v>0</v>
      </c>
      <c r="O2343" s="5">
        <v>0</v>
      </c>
      <c r="P2343" s="6">
        <v>0</v>
      </c>
      <c r="Q2343" s="5">
        <v>0</v>
      </c>
      <c r="R2343" s="6">
        <v>0</v>
      </c>
      <c r="S2343" s="5">
        <v>0</v>
      </c>
      <c r="T2343" s="6">
        <v>0</v>
      </c>
      <c r="U2343" s="5">
        <v>0</v>
      </c>
      <c r="V2343" s="6">
        <v>0</v>
      </c>
      <c r="W2343" s="5">
        <v>0</v>
      </c>
      <c r="X2343" s="6">
        <v>0</v>
      </c>
      <c r="Y2343" s="5">
        <v>0</v>
      </c>
      <c r="Z2343" s="6">
        <v>0</v>
      </c>
      <c r="AA2343" s="5">
        <v>0</v>
      </c>
      <c r="AB2343" s="6">
        <v>0</v>
      </c>
      <c r="AC2343" s="5">
        <v>0</v>
      </c>
      <c r="AD2343" s="6">
        <v>0</v>
      </c>
      <c r="AE2343" s="5">
        <v>0</v>
      </c>
      <c r="AF2343" s="6">
        <v>0</v>
      </c>
    </row>
    <row r="2344" spans="2:32" x14ac:dyDescent="0.35">
      <c r="B2344" s="1" t="s">
        <v>810</v>
      </c>
      <c r="C2344" s="5">
        <v>0</v>
      </c>
      <c r="D2344" s="6">
        <v>0</v>
      </c>
      <c r="E2344" s="5">
        <v>0</v>
      </c>
      <c r="F2344" s="6">
        <v>0</v>
      </c>
      <c r="G2344" s="5">
        <v>0</v>
      </c>
      <c r="H2344" s="6">
        <v>0</v>
      </c>
      <c r="I2344" s="5">
        <v>0</v>
      </c>
      <c r="J2344" s="6">
        <v>0</v>
      </c>
      <c r="K2344" s="5">
        <v>0</v>
      </c>
      <c r="L2344" s="6">
        <v>0</v>
      </c>
      <c r="M2344" s="5">
        <v>0</v>
      </c>
      <c r="N2344" s="6">
        <v>0</v>
      </c>
      <c r="O2344" s="5">
        <v>0</v>
      </c>
      <c r="P2344" s="6">
        <v>0</v>
      </c>
      <c r="Q2344" s="5">
        <v>0</v>
      </c>
      <c r="R2344" s="6">
        <v>0</v>
      </c>
      <c r="S2344" s="5">
        <v>0</v>
      </c>
      <c r="T2344" s="6">
        <v>0</v>
      </c>
      <c r="U2344" s="5">
        <v>0</v>
      </c>
      <c r="V2344" s="6">
        <v>0</v>
      </c>
      <c r="W2344" s="5">
        <v>0</v>
      </c>
      <c r="X2344" s="6">
        <v>0</v>
      </c>
      <c r="Y2344" s="5">
        <v>0</v>
      </c>
      <c r="Z2344" s="6">
        <v>0</v>
      </c>
      <c r="AA2344" s="5">
        <v>0</v>
      </c>
      <c r="AB2344" s="6">
        <v>0</v>
      </c>
      <c r="AC2344" s="5">
        <v>0</v>
      </c>
      <c r="AD2344" s="6">
        <v>0</v>
      </c>
      <c r="AE2344" s="5">
        <v>0</v>
      </c>
      <c r="AF2344" s="6">
        <v>0</v>
      </c>
    </row>
    <row r="2345" spans="2:32" x14ac:dyDescent="0.35">
      <c r="B2345" s="1" t="s">
        <v>811</v>
      </c>
      <c r="C2345" s="5">
        <v>0</v>
      </c>
      <c r="D2345" s="6">
        <v>0</v>
      </c>
      <c r="E2345" s="5">
        <v>0</v>
      </c>
      <c r="F2345" s="6">
        <v>0</v>
      </c>
      <c r="G2345" s="5">
        <v>0</v>
      </c>
      <c r="H2345" s="6">
        <v>0</v>
      </c>
      <c r="I2345" s="5">
        <v>0</v>
      </c>
      <c r="J2345" s="6">
        <v>0</v>
      </c>
      <c r="K2345" s="5">
        <v>0</v>
      </c>
      <c r="L2345" s="6">
        <v>0</v>
      </c>
      <c r="M2345" s="5">
        <v>0</v>
      </c>
      <c r="N2345" s="6">
        <v>0</v>
      </c>
      <c r="O2345" s="5">
        <v>0</v>
      </c>
      <c r="P2345" s="6">
        <v>0</v>
      </c>
      <c r="Q2345" s="5">
        <v>0</v>
      </c>
      <c r="R2345" s="6">
        <v>0</v>
      </c>
      <c r="S2345" s="5">
        <v>0</v>
      </c>
      <c r="T2345" s="6">
        <v>0</v>
      </c>
      <c r="U2345" s="5">
        <v>0</v>
      </c>
      <c r="V2345" s="6">
        <v>0</v>
      </c>
      <c r="W2345" s="5">
        <v>0</v>
      </c>
      <c r="X2345" s="6">
        <v>0</v>
      </c>
      <c r="Y2345" s="5">
        <v>0</v>
      </c>
      <c r="Z2345" s="6">
        <v>0</v>
      </c>
      <c r="AA2345" s="5">
        <v>0</v>
      </c>
      <c r="AB2345" s="6">
        <v>0</v>
      </c>
      <c r="AC2345" s="5">
        <v>0</v>
      </c>
      <c r="AD2345" s="6">
        <v>0</v>
      </c>
      <c r="AE2345" s="5">
        <v>0</v>
      </c>
      <c r="AF2345" s="6">
        <v>0</v>
      </c>
    </row>
    <row r="2346" spans="2:32" x14ac:dyDescent="0.35">
      <c r="B2346" s="1" t="s">
        <v>812</v>
      </c>
      <c r="C2346" s="5">
        <v>0</v>
      </c>
      <c r="D2346" s="6">
        <v>0</v>
      </c>
      <c r="E2346" s="5">
        <v>0</v>
      </c>
      <c r="F2346" s="6">
        <v>0</v>
      </c>
      <c r="G2346" s="5">
        <v>0</v>
      </c>
      <c r="H2346" s="6">
        <v>0</v>
      </c>
      <c r="I2346" s="5">
        <v>0</v>
      </c>
      <c r="J2346" s="6">
        <v>0</v>
      </c>
      <c r="K2346" s="5">
        <v>0</v>
      </c>
      <c r="L2346" s="6">
        <v>0</v>
      </c>
      <c r="M2346" s="5">
        <v>0</v>
      </c>
      <c r="N2346" s="6">
        <v>0</v>
      </c>
      <c r="O2346" s="5">
        <v>0</v>
      </c>
      <c r="P2346" s="6">
        <v>0</v>
      </c>
      <c r="Q2346" s="5">
        <v>0</v>
      </c>
      <c r="R2346" s="6">
        <v>0</v>
      </c>
      <c r="S2346" s="5">
        <v>0</v>
      </c>
      <c r="T2346" s="6">
        <v>0</v>
      </c>
      <c r="U2346" s="5">
        <v>0</v>
      </c>
      <c r="V2346" s="6">
        <v>0</v>
      </c>
      <c r="W2346" s="5">
        <v>0</v>
      </c>
      <c r="X2346" s="6">
        <v>0</v>
      </c>
      <c r="Y2346" s="5">
        <v>0</v>
      </c>
      <c r="Z2346" s="6">
        <v>0</v>
      </c>
      <c r="AA2346" s="5">
        <v>0</v>
      </c>
      <c r="AB2346" s="6">
        <v>0</v>
      </c>
      <c r="AC2346" s="5">
        <v>0</v>
      </c>
      <c r="AD2346" s="6">
        <v>0</v>
      </c>
      <c r="AE2346" s="5">
        <v>0</v>
      </c>
      <c r="AF2346" s="6">
        <v>0</v>
      </c>
    </row>
    <row r="2347" spans="2:32" x14ac:dyDescent="0.35">
      <c r="B2347" s="1" t="s">
        <v>813</v>
      </c>
      <c r="C2347" s="5">
        <v>0</v>
      </c>
      <c r="D2347" s="6">
        <v>0</v>
      </c>
      <c r="E2347" s="5">
        <v>0</v>
      </c>
      <c r="F2347" s="6">
        <v>0</v>
      </c>
      <c r="G2347" s="5">
        <v>0</v>
      </c>
      <c r="H2347" s="6">
        <v>0</v>
      </c>
      <c r="I2347" s="5">
        <v>0</v>
      </c>
      <c r="J2347" s="6">
        <v>0</v>
      </c>
      <c r="K2347" s="5">
        <v>0</v>
      </c>
      <c r="L2347" s="6">
        <v>0</v>
      </c>
      <c r="M2347" s="5">
        <v>0</v>
      </c>
      <c r="N2347" s="6">
        <v>0</v>
      </c>
      <c r="O2347" s="5">
        <v>0</v>
      </c>
      <c r="P2347" s="6">
        <v>0</v>
      </c>
      <c r="Q2347" s="5">
        <v>0</v>
      </c>
      <c r="R2347" s="6">
        <v>0</v>
      </c>
      <c r="S2347" s="5">
        <v>0</v>
      </c>
      <c r="T2347" s="6">
        <v>0</v>
      </c>
      <c r="U2347" s="5">
        <v>0</v>
      </c>
      <c r="V2347" s="6">
        <v>0</v>
      </c>
      <c r="W2347" s="5">
        <v>0</v>
      </c>
      <c r="X2347" s="6">
        <v>0</v>
      </c>
      <c r="Y2347" s="5">
        <v>0</v>
      </c>
      <c r="Z2347" s="6">
        <v>0</v>
      </c>
      <c r="AA2347" s="5">
        <v>0</v>
      </c>
      <c r="AB2347" s="6">
        <v>0</v>
      </c>
      <c r="AC2347" s="5">
        <v>0</v>
      </c>
      <c r="AD2347" s="6">
        <v>0</v>
      </c>
      <c r="AE2347" s="5">
        <v>0</v>
      </c>
      <c r="AF2347" s="6">
        <v>0</v>
      </c>
    </row>
    <row r="2348" spans="2:32" x14ac:dyDescent="0.35">
      <c r="B2348" s="1" t="s">
        <v>343</v>
      </c>
      <c r="C2348" s="5">
        <v>0</v>
      </c>
      <c r="D2348" s="6">
        <v>0</v>
      </c>
      <c r="E2348" s="5">
        <v>0</v>
      </c>
      <c r="F2348" s="6">
        <v>0</v>
      </c>
      <c r="G2348" s="5">
        <v>0</v>
      </c>
      <c r="H2348" s="6">
        <v>0</v>
      </c>
      <c r="I2348" s="5">
        <v>0</v>
      </c>
      <c r="J2348" s="6">
        <v>0</v>
      </c>
      <c r="K2348" s="5">
        <v>0</v>
      </c>
      <c r="L2348" s="6">
        <v>0</v>
      </c>
      <c r="M2348" s="5">
        <v>0</v>
      </c>
      <c r="N2348" s="6">
        <v>0</v>
      </c>
      <c r="O2348" s="5">
        <v>0</v>
      </c>
      <c r="P2348" s="6">
        <v>0</v>
      </c>
      <c r="Q2348" s="5">
        <v>0</v>
      </c>
      <c r="R2348" s="6">
        <v>0</v>
      </c>
      <c r="S2348" s="5">
        <v>0</v>
      </c>
      <c r="T2348" s="6">
        <v>0</v>
      </c>
      <c r="U2348" s="5">
        <v>0</v>
      </c>
      <c r="V2348" s="6">
        <v>0</v>
      </c>
      <c r="W2348" s="5">
        <v>0</v>
      </c>
      <c r="X2348" s="6">
        <v>0</v>
      </c>
      <c r="Y2348" s="5">
        <v>0</v>
      </c>
      <c r="Z2348" s="6">
        <v>0</v>
      </c>
      <c r="AA2348" s="5">
        <v>0</v>
      </c>
      <c r="AB2348" s="6">
        <v>0</v>
      </c>
      <c r="AC2348" s="5">
        <v>0</v>
      </c>
      <c r="AD2348" s="6">
        <v>0</v>
      </c>
      <c r="AE2348" s="5">
        <v>0</v>
      </c>
      <c r="AF2348" s="6">
        <v>0</v>
      </c>
    </row>
    <row r="2349" spans="2:32" x14ac:dyDescent="0.35">
      <c r="B2349" s="1" t="s">
        <v>344</v>
      </c>
      <c r="C2349" s="5">
        <v>0</v>
      </c>
      <c r="D2349" s="6">
        <v>0</v>
      </c>
      <c r="E2349" s="5">
        <v>0</v>
      </c>
      <c r="F2349" s="6">
        <v>0</v>
      </c>
      <c r="G2349" s="5">
        <v>0</v>
      </c>
      <c r="H2349" s="6">
        <v>0</v>
      </c>
      <c r="I2349" s="5">
        <v>0</v>
      </c>
      <c r="J2349" s="6">
        <v>0</v>
      </c>
      <c r="K2349" s="5">
        <v>0</v>
      </c>
      <c r="L2349" s="6">
        <v>0</v>
      </c>
      <c r="M2349" s="5">
        <v>0</v>
      </c>
      <c r="N2349" s="6">
        <v>0</v>
      </c>
      <c r="O2349" s="5">
        <v>0</v>
      </c>
      <c r="P2349" s="6">
        <v>0</v>
      </c>
      <c r="Q2349" s="5">
        <v>0</v>
      </c>
      <c r="R2349" s="6">
        <v>0</v>
      </c>
      <c r="S2349" s="5">
        <v>0</v>
      </c>
      <c r="T2349" s="6">
        <v>0</v>
      </c>
      <c r="U2349" s="5">
        <v>0</v>
      </c>
      <c r="V2349" s="6">
        <v>0</v>
      </c>
      <c r="W2349" s="5">
        <v>0</v>
      </c>
      <c r="X2349" s="6">
        <v>0</v>
      </c>
      <c r="Y2349" s="5">
        <v>0</v>
      </c>
      <c r="Z2349" s="6">
        <v>0</v>
      </c>
      <c r="AA2349" s="5">
        <v>0</v>
      </c>
      <c r="AB2349" s="6">
        <v>0</v>
      </c>
      <c r="AC2349" s="5">
        <v>0</v>
      </c>
      <c r="AD2349" s="6">
        <v>0</v>
      </c>
      <c r="AE2349" s="5">
        <v>0</v>
      </c>
      <c r="AF2349" s="6">
        <v>0</v>
      </c>
    </row>
    <row r="2350" spans="2:32" x14ac:dyDescent="0.35">
      <c r="B2350" s="1" t="s">
        <v>345</v>
      </c>
      <c r="C2350" s="5">
        <v>0</v>
      </c>
      <c r="D2350" s="6">
        <v>0</v>
      </c>
      <c r="E2350" s="5">
        <v>0</v>
      </c>
      <c r="F2350" s="6">
        <v>0</v>
      </c>
      <c r="G2350" s="5">
        <v>0</v>
      </c>
      <c r="H2350" s="6">
        <v>0</v>
      </c>
      <c r="I2350" s="5">
        <v>0</v>
      </c>
      <c r="J2350" s="6">
        <v>0</v>
      </c>
      <c r="K2350" s="5">
        <v>0</v>
      </c>
      <c r="L2350" s="6">
        <v>0</v>
      </c>
      <c r="M2350" s="5">
        <v>0</v>
      </c>
      <c r="N2350" s="6">
        <v>0</v>
      </c>
      <c r="O2350" s="5">
        <v>0</v>
      </c>
      <c r="P2350" s="6">
        <v>0</v>
      </c>
      <c r="Q2350" s="5">
        <v>0</v>
      </c>
      <c r="R2350" s="6">
        <v>0</v>
      </c>
      <c r="S2350" s="5">
        <v>0</v>
      </c>
      <c r="T2350" s="6">
        <v>0</v>
      </c>
      <c r="U2350" s="5">
        <v>0</v>
      </c>
      <c r="V2350" s="6">
        <v>0</v>
      </c>
      <c r="W2350" s="5">
        <v>0</v>
      </c>
      <c r="X2350" s="6">
        <v>0</v>
      </c>
      <c r="Y2350" s="5">
        <v>0</v>
      </c>
      <c r="Z2350" s="6">
        <v>0</v>
      </c>
      <c r="AA2350" s="5">
        <v>0</v>
      </c>
      <c r="AB2350" s="6">
        <v>0</v>
      </c>
      <c r="AC2350" s="5">
        <v>0</v>
      </c>
      <c r="AD2350" s="6">
        <v>0</v>
      </c>
      <c r="AE2350" s="5">
        <v>0</v>
      </c>
      <c r="AF2350" s="6">
        <v>0</v>
      </c>
    </row>
    <row r="2351" spans="2:32" x14ac:dyDescent="0.35">
      <c r="B2351" s="1" t="s">
        <v>346</v>
      </c>
      <c r="C2351" s="5">
        <v>1.2999999999999999E-3</v>
      </c>
      <c r="D2351" s="6">
        <v>0.84099999999999997</v>
      </c>
      <c r="E2351" s="5">
        <v>0</v>
      </c>
      <c r="F2351" s="6">
        <v>0</v>
      </c>
      <c r="G2351" s="5">
        <v>0</v>
      </c>
      <c r="H2351" s="6">
        <v>0</v>
      </c>
      <c r="I2351" s="5">
        <v>0</v>
      </c>
      <c r="J2351" s="6">
        <v>0</v>
      </c>
      <c r="K2351" s="5">
        <v>0</v>
      </c>
      <c r="L2351" s="6">
        <v>0</v>
      </c>
      <c r="M2351" s="5">
        <v>0</v>
      </c>
      <c r="N2351" s="6">
        <v>0</v>
      </c>
      <c r="O2351" s="5">
        <v>0</v>
      </c>
      <c r="P2351" s="6">
        <v>0</v>
      </c>
      <c r="Q2351" s="5">
        <v>2.7990000000000001E-2</v>
      </c>
      <c r="R2351" s="6">
        <v>0.84099999999999997</v>
      </c>
      <c r="S2351" s="5">
        <v>0</v>
      </c>
      <c r="T2351" s="6">
        <v>0</v>
      </c>
      <c r="U2351" s="5">
        <v>0</v>
      </c>
      <c r="V2351" s="6">
        <v>0</v>
      </c>
      <c r="W2351" s="5">
        <v>0</v>
      </c>
      <c r="X2351" s="6">
        <v>0</v>
      </c>
      <c r="Y2351" s="5">
        <v>0</v>
      </c>
      <c r="Z2351" s="6">
        <v>0</v>
      </c>
      <c r="AA2351" s="5">
        <v>0</v>
      </c>
      <c r="AB2351" s="6">
        <v>0</v>
      </c>
      <c r="AC2351" s="5">
        <v>0</v>
      </c>
      <c r="AD2351" s="6">
        <v>0</v>
      </c>
      <c r="AE2351" s="5">
        <v>0</v>
      </c>
      <c r="AF2351" s="6">
        <v>0</v>
      </c>
    </row>
    <row r="2352" spans="2:32" x14ac:dyDescent="0.35">
      <c r="B2352" s="1" t="s">
        <v>347</v>
      </c>
      <c r="C2352" s="5">
        <v>0</v>
      </c>
      <c r="D2352" s="6">
        <v>0</v>
      </c>
      <c r="E2352" s="5">
        <v>0</v>
      </c>
      <c r="F2352" s="6">
        <v>0</v>
      </c>
      <c r="G2352" s="5">
        <v>0</v>
      </c>
      <c r="H2352" s="6">
        <v>0</v>
      </c>
      <c r="I2352" s="5">
        <v>0</v>
      </c>
      <c r="J2352" s="6">
        <v>0</v>
      </c>
      <c r="K2352" s="5">
        <v>0</v>
      </c>
      <c r="L2352" s="6">
        <v>0</v>
      </c>
      <c r="M2352" s="5">
        <v>0</v>
      </c>
      <c r="N2352" s="6">
        <v>0</v>
      </c>
      <c r="O2352" s="5">
        <v>0</v>
      </c>
      <c r="P2352" s="6">
        <v>0</v>
      </c>
      <c r="Q2352" s="5">
        <v>0</v>
      </c>
      <c r="R2352" s="6">
        <v>0</v>
      </c>
      <c r="S2352" s="5">
        <v>0</v>
      </c>
      <c r="T2352" s="6">
        <v>0</v>
      </c>
      <c r="U2352" s="5">
        <v>0</v>
      </c>
      <c r="V2352" s="6">
        <v>0</v>
      </c>
      <c r="W2352" s="5">
        <v>0</v>
      </c>
      <c r="X2352" s="6">
        <v>0</v>
      </c>
      <c r="Y2352" s="5">
        <v>0</v>
      </c>
      <c r="Z2352" s="6">
        <v>0</v>
      </c>
      <c r="AA2352" s="5">
        <v>0</v>
      </c>
      <c r="AB2352" s="6">
        <v>0</v>
      </c>
      <c r="AC2352" s="5">
        <v>0</v>
      </c>
      <c r="AD2352" s="6">
        <v>0</v>
      </c>
      <c r="AE2352" s="5">
        <v>0</v>
      </c>
      <c r="AF2352" s="6">
        <v>0</v>
      </c>
    </row>
    <row r="2353" spans="2:32" x14ac:dyDescent="0.35">
      <c r="B2353" s="1" t="s">
        <v>348</v>
      </c>
      <c r="C2353" s="5">
        <v>0</v>
      </c>
      <c r="D2353" s="6">
        <v>0</v>
      </c>
      <c r="E2353" s="5">
        <v>0</v>
      </c>
      <c r="F2353" s="6">
        <v>0</v>
      </c>
      <c r="G2353" s="5">
        <v>0</v>
      </c>
      <c r="H2353" s="6">
        <v>0</v>
      </c>
      <c r="I2353" s="5">
        <v>0</v>
      </c>
      <c r="J2353" s="6">
        <v>0</v>
      </c>
      <c r="K2353" s="5">
        <v>0</v>
      </c>
      <c r="L2353" s="6">
        <v>0</v>
      </c>
      <c r="M2353" s="5">
        <v>0</v>
      </c>
      <c r="N2353" s="6">
        <v>0</v>
      </c>
      <c r="O2353" s="5">
        <v>0</v>
      </c>
      <c r="P2353" s="6">
        <v>0</v>
      </c>
      <c r="Q2353" s="5">
        <v>0</v>
      </c>
      <c r="R2353" s="6">
        <v>0</v>
      </c>
      <c r="S2353" s="5">
        <v>0</v>
      </c>
      <c r="T2353" s="6">
        <v>0</v>
      </c>
      <c r="U2353" s="5">
        <v>0</v>
      </c>
      <c r="V2353" s="6">
        <v>0</v>
      </c>
      <c r="W2353" s="5">
        <v>0</v>
      </c>
      <c r="X2353" s="6">
        <v>0</v>
      </c>
      <c r="Y2353" s="5">
        <v>0</v>
      </c>
      <c r="Z2353" s="6">
        <v>0</v>
      </c>
      <c r="AA2353" s="5">
        <v>0</v>
      </c>
      <c r="AB2353" s="6">
        <v>0</v>
      </c>
      <c r="AC2353" s="5">
        <v>0</v>
      </c>
      <c r="AD2353" s="6">
        <v>0</v>
      </c>
      <c r="AE2353" s="5">
        <v>0</v>
      </c>
      <c r="AF2353" s="6">
        <v>0</v>
      </c>
    </row>
    <row r="2354" spans="2:32" x14ac:dyDescent="0.35">
      <c r="B2354" s="1" t="s">
        <v>349</v>
      </c>
      <c r="C2354" s="5">
        <v>0</v>
      </c>
      <c r="D2354" s="6">
        <v>0</v>
      </c>
      <c r="E2354" s="5">
        <v>0</v>
      </c>
      <c r="F2354" s="6">
        <v>0</v>
      </c>
      <c r="G2354" s="5">
        <v>0</v>
      </c>
      <c r="H2354" s="6">
        <v>0</v>
      </c>
      <c r="I2354" s="5">
        <v>0</v>
      </c>
      <c r="J2354" s="6">
        <v>0</v>
      </c>
      <c r="K2354" s="5">
        <v>0</v>
      </c>
      <c r="L2354" s="6">
        <v>0</v>
      </c>
      <c r="M2354" s="5">
        <v>0</v>
      </c>
      <c r="N2354" s="6">
        <v>0</v>
      </c>
      <c r="O2354" s="5">
        <v>0</v>
      </c>
      <c r="P2354" s="6">
        <v>0</v>
      </c>
      <c r="Q2354" s="5">
        <v>0</v>
      </c>
      <c r="R2354" s="6">
        <v>0</v>
      </c>
      <c r="S2354" s="5">
        <v>0</v>
      </c>
      <c r="T2354" s="6">
        <v>0</v>
      </c>
      <c r="U2354" s="5">
        <v>0</v>
      </c>
      <c r="V2354" s="6">
        <v>0</v>
      </c>
      <c r="W2354" s="5">
        <v>0</v>
      </c>
      <c r="X2354" s="6">
        <v>0</v>
      </c>
      <c r="Y2354" s="5">
        <v>0</v>
      </c>
      <c r="Z2354" s="6">
        <v>0</v>
      </c>
      <c r="AA2354" s="5">
        <v>0</v>
      </c>
      <c r="AB2354" s="6">
        <v>0</v>
      </c>
      <c r="AC2354" s="5">
        <v>0</v>
      </c>
      <c r="AD2354" s="6">
        <v>0</v>
      </c>
      <c r="AE2354" s="5">
        <v>0</v>
      </c>
      <c r="AF2354" s="6">
        <v>0</v>
      </c>
    </row>
    <row r="2355" spans="2:32" x14ac:dyDescent="0.35">
      <c r="B2355" s="1" t="s">
        <v>350</v>
      </c>
      <c r="C2355" s="5">
        <v>0</v>
      </c>
      <c r="D2355" s="6">
        <v>0</v>
      </c>
      <c r="E2355" s="5">
        <v>0</v>
      </c>
      <c r="F2355" s="6">
        <v>0</v>
      </c>
      <c r="G2355" s="5">
        <v>0</v>
      </c>
      <c r="H2355" s="6">
        <v>0</v>
      </c>
      <c r="I2355" s="5">
        <v>0</v>
      </c>
      <c r="J2355" s="6">
        <v>0</v>
      </c>
      <c r="K2355" s="5">
        <v>0</v>
      </c>
      <c r="L2355" s="6">
        <v>0</v>
      </c>
      <c r="M2355" s="5">
        <v>0</v>
      </c>
      <c r="N2355" s="6">
        <v>0</v>
      </c>
      <c r="O2355" s="5">
        <v>0</v>
      </c>
      <c r="P2355" s="6">
        <v>0</v>
      </c>
      <c r="Q2355" s="5">
        <v>0</v>
      </c>
      <c r="R2355" s="6">
        <v>0</v>
      </c>
      <c r="S2355" s="5">
        <v>0</v>
      </c>
      <c r="T2355" s="6">
        <v>0</v>
      </c>
      <c r="U2355" s="5">
        <v>0</v>
      </c>
      <c r="V2355" s="6">
        <v>0</v>
      </c>
      <c r="W2355" s="5">
        <v>0</v>
      </c>
      <c r="X2355" s="6">
        <v>0</v>
      </c>
      <c r="Y2355" s="5">
        <v>0</v>
      </c>
      <c r="Z2355" s="6">
        <v>0</v>
      </c>
      <c r="AA2355" s="5">
        <v>0</v>
      </c>
      <c r="AB2355" s="6">
        <v>0</v>
      </c>
      <c r="AC2355" s="5">
        <v>0</v>
      </c>
      <c r="AD2355" s="6">
        <v>0</v>
      </c>
      <c r="AE2355" s="5">
        <v>0</v>
      </c>
      <c r="AF2355" s="6">
        <v>0</v>
      </c>
    </row>
    <row r="2356" spans="2:32" x14ac:dyDescent="0.35">
      <c r="B2356" s="1" t="s">
        <v>351</v>
      </c>
      <c r="C2356" s="5">
        <v>0</v>
      </c>
      <c r="D2356" s="6">
        <v>0</v>
      </c>
      <c r="E2356" s="5">
        <v>0</v>
      </c>
      <c r="F2356" s="6">
        <v>0</v>
      </c>
      <c r="G2356" s="5">
        <v>0</v>
      </c>
      <c r="H2356" s="6">
        <v>0</v>
      </c>
      <c r="I2356" s="5">
        <v>0</v>
      </c>
      <c r="J2356" s="6">
        <v>0</v>
      </c>
      <c r="K2356" s="5">
        <v>0</v>
      </c>
      <c r="L2356" s="6">
        <v>0</v>
      </c>
      <c r="M2356" s="5">
        <v>0</v>
      </c>
      <c r="N2356" s="6">
        <v>0</v>
      </c>
      <c r="O2356" s="5">
        <v>0</v>
      </c>
      <c r="P2356" s="6">
        <v>0</v>
      </c>
      <c r="Q2356" s="5">
        <v>0</v>
      </c>
      <c r="R2356" s="6">
        <v>0</v>
      </c>
      <c r="S2356" s="5">
        <v>0</v>
      </c>
      <c r="T2356" s="6">
        <v>0</v>
      </c>
      <c r="U2356" s="5">
        <v>0</v>
      </c>
      <c r="V2356" s="6">
        <v>0</v>
      </c>
      <c r="W2356" s="5">
        <v>0</v>
      </c>
      <c r="X2356" s="6">
        <v>0</v>
      </c>
      <c r="Y2356" s="5">
        <v>0</v>
      </c>
      <c r="Z2356" s="6">
        <v>0</v>
      </c>
      <c r="AA2356" s="5">
        <v>0</v>
      </c>
      <c r="AB2356" s="6">
        <v>0</v>
      </c>
      <c r="AC2356" s="5">
        <v>0</v>
      </c>
      <c r="AD2356" s="6">
        <v>0</v>
      </c>
      <c r="AE2356" s="5">
        <v>0</v>
      </c>
      <c r="AF2356" s="6">
        <v>0</v>
      </c>
    </row>
    <row r="2357" spans="2:32" x14ac:dyDescent="0.35">
      <c r="B2357" s="1" t="s">
        <v>353</v>
      </c>
      <c r="C2357" s="5">
        <v>0</v>
      </c>
      <c r="D2357" s="6">
        <v>0</v>
      </c>
      <c r="E2357" s="5">
        <v>0</v>
      </c>
      <c r="F2357" s="6">
        <v>0</v>
      </c>
      <c r="G2357" s="5">
        <v>0</v>
      </c>
      <c r="H2357" s="6">
        <v>0</v>
      </c>
      <c r="I2357" s="5">
        <v>0</v>
      </c>
      <c r="J2357" s="6">
        <v>0</v>
      </c>
      <c r="K2357" s="5">
        <v>0</v>
      </c>
      <c r="L2357" s="6">
        <v>0</v>
      </c>
      <c r="M2357" s="5">
        <v>0</v>
      </c>
      <c r="N2357" s="6">
        <v>0</v>
      </c>
      <c r="O2357" s="5">
        <v>0</v>
      </c>
      <c r="P2357" s="6">
        <v>0</v>
      </c>
      <c r="Q2357" s="5">
        <v>0</v>
      </c>
      <c r="R2357" s="6">
        <v>0</v>
      </c>
      <c r="S2357" s="5">
        <v>0</v>
      </c>
      <c r="T2357" s="6">
        <v>0</v>
      </c>
      <c r="U2357" s="5">
        <v>0</v>
      </c>
      <c r="V2357" s="6">
        <v>0</v>
      </c>
      <c r="W2357" s="5">
        <v>0</v>
      </c>
      <c r="X2357" s="6">
        <v>0</v>
      </c>
      <c r="Y2357" s="5">
        <v>0</v>
      </c>
      <c r="Z2357" s="6">
        <v>0</v>
      </c>
      <c r="AA2357" s="5">
        <v>0</v>
      </c>
      <c r="AB2357" s="6">
        <v>0</v>
      </c>
      <c r="AC2357" s="5">
        <v>0</v>
      </c>
      <c r="AD2357" s="6">
        <v>0</v>
      </c>
      <c r="AE2357" s="5">
        <v>0</v>
      </c>
      <c r="AF2357" s="6">
        <v>0</v>
      </c>
    </row>
    <row r="2358" spans="2:32" x14ac:dyDescent="0.35">
      <c r="B2358" s="1" t="s">
        <v>354</v>
      </c>
      <c r="C2358" s="5">
        <v>0</v>
      </c>
      <c r="D2358" s="6">
        <v>0</v>
      </c>
      <c r="E2358" s="5">
        <v>0</v>
      </c>
      <c r="F2358" s="6">
        <v>0</v>
      </c>
      <c r="G2358" s="5">
        <v>0</v>
      </c>
      <c r="H2358" s="6">
        <v>0</v>
      </c>
      <c r="I2358" s="5">
        <v>0</v>
      </c>
      <c r="J2358" s="6">
        <v>0</v>
      </c>
      <c r="K2358" s="5">
        <v>0</v>
      </c>
      <c r="L2358" s="6">
        <v>0</v>
      </c>
      <c r="M2358" s="5">
        <v>0</v>
      </c>
      <c r="N2358" s="6">
        <v>0</v>
      </c>
      <c r="O2358" s="5">
        <v>0</v>
      </c>
      <c r="P2358" s="6">
        <v>0</v>
      </c>
      <c r="Q2358" s="5">
        <v>0</v>
      </c>
      <c r="R2358" s="6">
        <v>0</v>
      </c>
      <c r="S2358" s="5">
        <v>0</v>
      </c>
      <c r="T2358" s="6">
        <v>0</v>
      </c>
      <c r="U2358" s="5">
        <v>0</v>
      </c>
      <c r="V2358" s="6">
        <v>0</v>
      </c>
      <c r="W2358" s="5">
        <v>0</v>
      </c>
      <c r="X2358" s="6">
        <v>0</v>
      </c>
      <c r="Y2358" s="5">
        <v>0</v>
      </c>
      <c r="Z2358" s="6">
        <v>0</v>
      </c>
      <c r="AA2358" s="5">
        <v>0</v>
      </c>
      <c r="AB2358" s="6">
        <v>0</v>
      </c>
      <c r="AC2358" s="5">
        <v>0</v>
      </c>
      <c r="AD2358" s="6">
        <v>0</v>
      </c>
      <c r="AE2358" s="5">
        <v>0</v>
      </c>
      <c r="AF2358" s="6">
        <v>0</v>
      </c>
    </row>
    <row r="2359" spans="2:32" x14ac:dyDescent="0.35">
      <c r="B2359" s="1" t="s">
        <v>355</v>
      </c>
      <c r="C2359" s="5">
        <v>0</v>
      </c>
      <c r="D2359" s="6">
        <v>0</v>
      </c>
      <c r="E2359" s="5">
        <v>0</v>
      </c>
      <c r="F2359" s="6">
        <v>0</v>
      </c>
      <c r="G2359" s="5">
        <v>0</v>
      </c>
      <c r="H2359" s="6">
        <v>0</v>
      </c>
      <c r="I2359" s="5">
        <v>0</v>
      </c>
      <c r="J2359" s="6">
        <v>0</v>
      </c>
      <c r="K2359" s="5">
        <v>0</v>
      </c>
      <c r="L2359" s="6">
        <v>0</v>
      </c>
      <c r="M2359" s="5">
        <v>0</v>
      </c>
      <c r="N2359" s="6">
        <v>0</v>
      </c>
      <c r="O2359" s="5">
        <v>0</v>
      </c>
      <c r="P2359" s="6">
        <v>0</v>
      </c>
      <c r="Q2359" s="5">
        <v>0</v>
      </c>
      <c r="R2359" s="6">
        <v>0</v>
      </c>
      <c r="S2359" s="5">
        <v>0</v>
      </c>
      <c r="T2359" s="6">
        <v>0</v>
      </c>
      <c r="U2359" s="5">
        <v>0</v>
      </c>
      <c r="V2359" s="6">
        <v>0</v>
      </c>
      <c r="W2359" s="5">
        <v>0</v>
      </c>
      <c r="X2359" s="6">
        <v>0</v>
      </c>
      <c r="Y2359" s="5">
        <v>0</v>
      </c>
      <c r="Z2359" s="6">
        <v>0</v>
      </c>
      <c r="AA2359" s="5">
        <v>0</v>
      </c>
      <c r="AB2359" s="6">
        <v>0</v>
      </c>
      <c r="AC2359" s="5">
        <v>0</v>
      </c>
      <c r="AD2359" s="6">
        <v>0</v>
      </c>
      <c r="AE2359" s="5">
        <v>0</v>
      </c>
      <c r="AF2359" s="6">
        <v>0</v>
      </c>
    </row>
    <row r="2360" spans="2:32" x14ac:dyDescent="0.35">
      <c r="B2360" s="1" t="s">
        <v>814</v>
      </c>
      <c r="C2360" s="5">
        <v>0</v>
      </c>
      <c r="D2360" s="6">
        <v>0</v>
      </c>
      <c r="E2360" s="5">
        <v>0</v>
      </c>
      <c r="F2360" s="6">
        <v>0</v>
      </c>
      <c r="G2360" s="5">
        <v>0</v>
      </c>
      <c r="H2360" s="6">
        <v>0</v>
      </c>
      <c r="I2360" s="5">
        <v>0</v>
      </c>
      <c r="J2360" s="6">
        <v>0</v>
      </c>
      <c r="K2360" s="5">
        <v>0</v>
      </c>
      <c r="L2360" s="6">
        <v>0</v>
      </c>
      <c r="M2360" s="5">
        <v>0</v>
      </c>
      <c r="N2360" s="6">
        <v>0</v>
      </c>
      <c r="O2360" s="5">
        <v>0</v>
      </c>
      <c r="P2360" s="6">
        <v>0</v>
      </c>
      <c r="Q2360" s="5">
        <v>0</v>
      </c>
      <c r="R2360" s="6">
        <v>0</v>
      </c>
      <c r="S2360" s="5">
        <v>0</v>
      </c>
      <c r="T2360" s="6">
        <v>0</v>
      </c>
      <c r="U2360" s="5">
        <v>0</v>
      </c>
      <c r="V2360" s="6">
        <v>0</v>
      </c>
      <c r="W2360" s="5">
        <v>0</v>
      </c>
      <c r="X2360" s="6">
        <v>0</v>
      </c>
      <c r="Y2360" s="5">
        <v>0</v>
      </c>
      <c r="Z2360" s="6">
        <v>0</v>
      </c>
      <c r="AA2360" s="5">
        <v>0</v>
      </c>
      <c r="AB2360" s="6">
        <v>0</v>
      </c>
      <c r="AC2360" s="5">
        <v>0</v>
      </c>
      <c r="AD2360" s="6">
        <v>0</v>
      </c>
      <c r="AE2360" s="5">
        <v>0</v>
      </c>
      <c r="AF2360" s="6">
        <v>0</v>
      </c>
    </row>
    <row r="2361" spans="2:32" x14ac:dyDescent="0.35">
      <c r="B2361" s="1" t="s">
        <v>815</v>
      </c>
      <c r="C2361" s="5">
        <v>0</v>
      </c>
      <c r="D2361" s="6">
        <v>0</v>
      </c>
      <c r="E2361" s="5">
        <v>0</v>
      </c>
      <c r="F2361" s="6">
        <v>0</v>
      </c>
      <c r="G2361" s="5">
        <v>0</v>
      </c>
      <c r="H2361" s="6">
        <v>0</v>
      </c>
      <c r="I2361" s="5">
        <v>0</v>
      </c>
      <c r="J2361" s="6">
        <v>0</v>
      </c>
      <c r="K2361" s="5">
        <v>0</v>
      </c>
      <c r="L2361" s="6">
        <v>0</v>
      </c>
      <c r="M2361" s="5">
        <v>0</v>
      </c>
      <c r="N2361" s="6">
        <v>0</v>
      </c>
      <c r="O2361" s="5">
        <v>0</v>
      </c>
      <c r="P2361" s="6">
        <v>0</v>
      </c>
      <c r="Q2361" s="5">
        <v>0</v>
      </c>
      <c r="R2361" s="6">
        <v>0</v>
      </c>
      <c r="S2361" s="5">
        <v>0</v>
      </c>
      <c r="T2361" s="6">
        <v>0</v>
      </c>
      <c r="U2361" s="5">
        <v>0</v>
      </c>
      <c r="V2361" s="6">
        <v>0</v>
      </c>
      <c r="W2361" s="5">
        <v>0</v>
      </c>
      <c r="X2361" s="6">
        <v>0</v>
      </c>
      <c r="Y2361" s="5">
        <v>0</v>
      </c>
      <c r="Z2361" s="6">
        <v>0</v>
      </c>
      <c r="AA2361" s="5">
        <v>0</v>
      </c>
      <c r="AB2361" s="6">
        <v>0</v>
      </c>
      <c r="AC2361" s="5">
        <v>0</v>
      </c>
      <c r="AD2361" s="6">
        <v>0</v>
      </c>
      <c r="AE2361" s="5">
        <v>0</v>
      </c>
      <c r="AF2361" s="6">
        <v>0</v>
      </c>
    </row>
    <row r="2362" spans="2:32" x14ac:dyDescent="0.35">
      <c r="B2362" s="1" t="s">
        <v>816</v>
      </c>
      <c r="C2362" s="5">
        <v>0</v>
      </c>
      <c r="D2362" s="6">
        <v>0</v>
      </c>
      <c r="E2362" s="5">
        <v>0</v>
      </c>
      <c r="F2362" s="6">
        <v>0</v>
      </c>
      <c r="G2362" s="5">
        <v>0</v>
      </c>
      <c r="H2362" s="6">
        <v>0</v>
      </c>
      <c r="I2362" s="5">
        <v>0</v>
      </c>
      <c r="J2362" s="6">
        <v>0</v>
      </c>
      <c r="K2362" s="5">
        <v>0</v>
      </c>
      <c r="L2362" s="6">
        <v>0</v>
      </c>
      <c r="M2362" s="5">
        <v>0</v>
      </c>
      <c r="N2362" s="6">
        <v>0</v>
      </c>
      <c r="O2362" s="5">
        <v>0</v>
      </c>
      <c r="P2362" s="6">
        <v>0</v>
      </c>
      <c r="Q2362" s="5">
        <v>0</v>
      </c>
      <c r="R2362" s="6">
        <v>0</v>
      </c>
      <c r="S2362" s="5">
        <v>0</v>
      </c>
      <c r="T2362" s="6">
        <v>0</v>
      </c>
      <c r="U2362" s="5">
        <v>0</v>
      </c>
      <c r="V2362" s="6">
        <v>0</v>
      </c>
      <c r="W2362" s="5">
        <v>0</v>
      </c>
      <c r="X2362" s="6">
        <v>0</v>
      </c>
      <c r="Y2362" s="5">
        <v>0</v>
      </c>
      <c r="Z2362" s="6">
        <v>0</v>
      </c>
      <c r="AA2362" s="5">
        <v>0</v>
      </c>
      <c r="AB2362" s="6">
        <v>0</v>
      </c>
      <c r="AC2362" s="5">
        <v>0</v>
      </c>
      <c r="AD2362" s="6">
        <v>0</v>
      </c>
      <c r="AE2362" s="5">
        <v>0</v>
      </c>
      <c r="AF2362" s="6">
        <v>0</v>
      </c>
    </row>
    <row r="2363" spans="2:32" x14ac:dyDescent="0.35">
      <c r="B2363" s="1" t="s">
        <v>817</v>
      </c>
      <c r="C2363" s="5">
        <v>0</v>
      </c>
      <c r="D2363" s="6">
        <v>0</v>
      </c>
      <c r="E2363" s="5">
        <v>0</v>
      </c>
      <c r="F2363" s="6">
        <v>0</v>
      </c>
      <c r="G2363" s="5">
        <v>0</v>
      </c>
      <c r="H2363" s="6">
        <v>0</v>
      </c>
      <c r="I2363" s="5">
        <v>0</v>
      </c>
      <c r="J2363" s="6">
        <v>0</v>
      </c>
      <c r="K2363" s="5">
        <v>0</v>
      </c>
      <c r="L2363" s="6">
        <v>0</v>
      </c>
      <c r="M2363" s="5">
        <v>0</v>
      </c>
      <c r="N2363" s="6">
        <v>0</v>
      </c>
      <c r="O2363" s="5">
        <v>0</v>
      </c>
      <c r="P2363" s="6">
        <v>0</v>
      </c>
      <c r="Q2363" s="5">
        <v>0</v>
      </c>
      <c r="R2363" s="6">
        <v>0</v>
      </c>
      <c r="S2363" s="5">
        <v>0</v>
      </c>
      <c r="T2363" s="6">
        <v>0</v>
      </c>
      <c r="U2363" s="5">
        <v>0</v>
      </c>
      <c r="V2363" s="6">
        <v>0</v>
      </c>
      <c r="W2363" s="5">
        <v>0</v>
      </c>
      <c r="X2363" s="6">
        <v>0</v>
      </c>
      <c r="Y2363" s="5">
        <v>0</v>
      </c>
      <c r="Z2363" s="6">
        <v>0</v>
      </c>
      <c r="AA2363" s="5">
        <v>0</v>
      </c>
      <c r="AB2363" s="6">
        <v>0</v>
      </c>
      <c r="AC2363" s="5">
        <v>0</v>
      </c>
      <c r="AD2363" s="6">
        <v>0</v>
      </c>
      <c r="AE2363" s="5">
        <v>0</v>
      </c>
      <c r="AF2363" s="6">
        <v>0</v>
      </c>
    </row>
    <row r="2364" spans="2:32" x14ac:dyDescent="0.35">
      <c r="B2364" s="1" t="s">
        <v>818</v>
      </c>
      <c r="C2364" s="5">
        <v>4.4299999999999999E-3</v>
      </c>
      <c r="D2364" s="6">
        <v>2.8660000000000001</v>
      </c>
      <c r="E2364" s="5">
        <v>0</v>
      </c>
      <c r="F2364" s="6">
        <v>0</v>
      </c>
      <c r="G2364" s="5">
        <v>0</v>
      </c>
      <c r="H2364" s="6">
        <v>0</v>
      </c>
      <c r="I2364" s="5">
        <v>0</v>
      </c>
      <c r="J2364" s="6">
        <v>0</v>
      </c>
      <c r="K2364" s="5">
        <v>0</v>
      </c>
      <c r="L2364" s="6">
        <v>0</v>
      </c>
      <c r="M2364" s="5">
        <v>0</v>
      </c>
      <c r="N2364" s="6">
        <v>0</v>
      </c>
      <c r="O2364" s="5">
        <v>0</v>
      </c>
      <c r="P2364" s="6">
        <v>0</v>
      </c>
      <c r="Q2364" s="5">
        <v>0</v>
      </c>
      <c r="R2364" s="6">
        <v>0</v>
      </c>
      <c r="S2364" s="5">
        <v>3.9620000000000002E-2</v>
      </c>
      <c r="T2364" s="6">
        <v>2.8660000000000001</v>
      </c>
      <c r="U2364" s="5">
        <v>0</v>
      </c>
      <c r="V2364" s="6">
        <v>0</v>
      </c>
      <c r="W2364" s="5">
        <v>0</v>
      </c>
      <c r="X2364" s="6">
        <v>0</v>
      </c>
      <c r="Y2364" s="5">
        <v>0</v>
      </c>
      <c r="Z2364" s="6">
        <v>0</v>
      </c>
      <c r="AA2364" s="5">
        <v>0</v>
      </c>
      <c r="AB2364" s="6">
        <v>0</v>
      </c>
      <c r="AC2364" s="5">
        <v>0</v>
      </c>
      <c r="AD2364" s="6">
        <v>0</v>
      </c>
      <c r="AE2364" s="5">
        <v>0</v>
      </c>
      <c r="AF2364" s="6">
        <v>0</v>
      </c>
    </row>
    <row r="2365" spans="2:32" x14ac:dyDescent="0.35">
      <c r="B2365" s="1" t="s">
        <v>819</v>
      </c>
      <c r="C2365" s="5">
        <v>0</v>
      </c>
      <c r="D2365" s="6">
        <v>0</v>
      </c>
      <c r="E2365" s="5">
        <v>0</v>
      </c>
      <c r="F2365" s="6">
        <v>0</v>
      </c>
      <c r="G2365" s="5">
        <v>0</v>
      </c>
      <c r="H2365" s="6">
        <v>0</v>
      </c>
      <c r="I2365" s="5">
        <v>0</v>
      </c>
      <c r="J2365" s="6">
        <v>0</v>
      </c>
      <c r="K2365" s="5">
        <v>0</v>
      </c>
      <c r="L2365" s="6">
        <v>0</v>
      </c>
      <c r="M2365" s="5">
        <v>0</v>
      </c>
      <c r="N2365" s="6">
        <v>0</v>
      </c>
      <c r="O2365" s="5">
        <v>0</v>
      </c>
      <c r="P2365" s="6">
        <v>0</v>
      </c>
      <c r="Q2365" s="5">
        <v>0</v>
      </c>
      <c r="R2365" s="6">
        <v>0</v>
      </c>
      <c r="S2365" s="5">
        <v>0</v>
      </c>
      <c r="T2365" s="6">
        <v>0</v>
      </c>
      <c r="U2365" s="5">
        <v>0</v>
      </c>
      <c r="V2365" s="6">
        <v>0</v>
      </c>
      <c r="W2365" s="5">
        <v>0</v>
      </c>
      <c r="X2365" s="6">
        <v>0</v>
      </c>
      <c r="Y2365" s="5">
        <v>0</v>
      </c>
      <c r="Z2365" s="6">
        <v>0</v>
      </c>
      <c r="AA2365" s="5">
        <v>0</v>
      </c>
      <c r="AB2365" s="6">
        <v>0</v>
      </c>
      <c r="AC2365" s="5">
        <v>0</v>
      </c>
      <c r="AD2365" s="6">
        <v>0</v>
      </c>
      <c r="AE2365" s="5">
        <v>0</v>
      </c>
      <c r="AF2365" s="6">
        <v>0</v>
      </c>
    </row>
    <row r="2366" spans="2:32" x14ac:dyDescent="0.35">
      <c r="B2366" s="1" t="s">
        <v>820</v>
      </c>
      <c r="C2366" s="5">
        <v>0</v>
      </c>
      <c r="D2366" s="6">
        <v>0</v>
      </c>
      <c r="E2366" s="5">
        <v>0</v>
      </c>
      <c r="F2366" s="6">
        <v>0</v>
      </c>
      <c r="G2366" s="5">
        <v>0</v>
      </c>
      <c r="H2366" s="6">
        <v>0</v>
      </c>
      <c r="I2366" s="5">
        <v>0</v>
      </c>
      <c r="J2366" s="6">
        <v>0</v>
      </c>
      <c r="K2366" s="5">
        <v>0</v>
      </c>
      <c r="L2366" s="6">
        <v>0</v>
      </c>
      <c r="M2366" s="5">
        <v>0</v>
      </c>
      <c r="N2366" s="6">
        <v>0</v>
      </c>
      <c r="O2366" s="5">
        <v>0</v>
      </c>
      <c r="P2366" s="6">
        <v>0</v>
      </c>
      <c r="Q2366" s="5">
        <v>0</v>
      </c>
      <c r="R2366" s="6">
        <v>0</v>
      </c>
      <c r="S2366" s="5">
        <v>0</v>
      </c>
      <c r="T2366" s="6">
        <v>0</v>
      </c>
      <c r="U2366" s="5">
        <v>0</v>
      </c>
      <c r="V2366" s="6">
        <v>0</v>
      </c>
      <c r="W2366" s="5">
        <v>0</v>
      </c>
      <c r="X2366" s="6">
        <v>0</v>
      </c>
      <c r="Y2366" s="5">
        <v>0</v>
      </c>
      <c r="Z2366" s="6">
        <v>0</v>
      </c>
      <c r="AA2366" s="5">
        <v>0</v>
      </c>
      <c r="AB2366" s="6">
        <v>0</v>
      </c>
      <c r="AC2366" s="5">
        <v>0</v>
      </c>
      <c r="AD2366" s="6">
        <v>0</v>
      </c>
      <c r="AE2366" s="5">
        <v>0</v>
      </c>
      <c r="AF2366" s="6">
        <v>0</v>
      </c>
    </row>
    <row r="2367" spans="2:32" x14ac:dyDescent="0.35">
      <c r="B2367" s="1" t="s">
        <v>821</v>
      </c>
      <c r="C2367" s="5">
        <v>1.48E-3</v>
      </c>
      <c r="D2367" s="6">
        <v>0.95899999999999996</v>
      </c>
      <c r="E2367" s="5">
        <v>0</v>
      </c>
      <c r="F2367" s="6">
        <v>0</v>
      </c>
      <c r="G2367" s="5">
        <v>0</v>
      </c>
      <c r="H2367" s="6">
        <v>0</v>
      </c>
      <c r="I2367" s="5">
        <v>0</v>
      </c>
      <c r="J2367" s="6">
        <v>0</v>
      </c>
      <c r="K2367" s="5">
        <v>3.0460000000000001E-2</v>
      </c>
      <c r="L2367" s="6">
        <v>0.83699999999999997</v>
      </c>
      <c r="M2367" s="5">
        <v>0</v>
      </c>
      <c r="N2367" s="6">
        <v>0</v>
      </c>
      <c r="O2367" s="5">
        <v>0</v>
      </c>
      <c r="P2367" s="6">
        <v>0</v>
      </c>
      <c r="Q2367" s="5">
        <v>0</v>
      </c>
      <c r="R2367" s="6">
        <v>0</v>
      </c>
      <c r="S2367" s="5">
        <v>0</v>
      </c>
      <c r="T2367" s="6">
        <v>0</v>
      </c>
      <c r="U2367" s="5">
        <v>0</v>
      </c>
      <c r="V2367" s="6">
        <v>0</v>
      </c>
      <c r="W2367" s="5">
        <v>1.0869999999999999E-2</v>
      </c>
      <c r="X2367" s="6">
        <v>0.121</v>
      </c>
      <c r="Y2367" s="5">
        <v>0</v>
      </c>
      <c r="Z2367" s="6">
        <v>0</v>
      </c>
      <c r="AA2367" s="5">
        <v>0</v>
      </c>
      <c r="AB2367" s="6">
        <v>0</v>
      </c>
      <c r="AC2367" s="5">
        <v>0</v>
      </c>
      <c r="AD2367" s="6">
        <v>0</v>
      </c>
      <c r="AE2367" s="5">
        <v>0</v>
      </c>
      <c r="AF2367" s="6">
        <v>0</v>
      </c>
    </row>
    <row r="2368" spans="2:32" x14ac:dyDescent="0.35">
      <c r="B2368" s="1" t="s">
        <v>822</v>
      </c>
      <c r="C2368" s="5">
        <v>5.0000000000000001E-3</v>
      </c>
      <c r="D2368" s="6">
        <v>3.2360000000000002</v>
      </c>
      <c r="E2368" s="5">
        <v>0</v>
      </c>
      <c r="F2368" s="6">
        <v>0</v>
      </c>
      <c r="G2368" s="5">
        <v>0</v>
      </c>
      <c r="H2368" s="6">
        <v>0</v>
      </c>
      <c r="I2368" s="5">
        <v>0</v>
      </c>
      <c r="J2368" s="6">
        <v>0</v>
      </c>
      <c r="K2368" s="5">
        <v>0</v>
      </c>
      <c r="L2368" s="6">
        <v>0</v>
      </c>
      <c r="M2368" s="5">
        <v>2.3290000000000002E-2</v>
      </c>
      <c r="N2368" s="6">
        <v>0.64800000000000002</v>
      </c>
      <c r="O2368" s="5">
        <v>0</v>
      </c>
      <c r="P2368" s="6">
        <v>0</v>
      </c>
      <c r="Q2368" s="5">
        <v>0</v>
      </c>
      <c r="R2368" s="6">
        <v>0</v>
      </c>
      <c r="S2368" s="5">
        <v>0</v>
      </c>
      <c r="T2368" s="6">
        <v>0</v>
      </c>
      <c r="U2368" s="5">
        <v>0</v>
      </c>
      <c r="V2368" s="6">
        <v>0</v>
      </c>
      <c r="W2368" s="5">
        <v>0</v>
      </c>
      <c r="X2368" s="6">
        <v>0</v>
      </c>
      <c r="Y2368" s="5">
        <v>4.2689999999999999E-2</v>
      </c>
      <c r="Z2368" s="6">
        <v>2.5880000000000001</v>
      </c>
      <c r="AA2368" s="5">
        <v>0</v>
      </c>
      <c r="AB2368" s="6">
        <v>0</v>
      </c>
      <c r="AC2368" s="5">
        <v>0</v>
      </c>
      <c r="AD2368" s="6">
        <v>0</v>
      </c>
      <c r="AE2368" s="5">
        <v>0</v>
      </c>
      <c r="AF2368" s="6">
        <v>0</v>
      </c>
    </row>
    <row r="2369" spans="2:32" x14ac:dyDescent="0.35">
      <c r="B2369" s="1" t="s">
        <v>823</v>
      </c>
      <c r="C2369" s="5">
        <v>0</v>
      </c>
      <c r="D2369" s="6">
        <v>0</v>
      </c>
      <c r="E2369" s="5">
        <v>0</v>
      </c>
      <c r="F2369" s="6">
        <v>0</v>
      </c>
      <c r="G2369" s="5">
        <v>0</v>
      </c>
      <c r="H2369" s="6">
        <v>0</v>
      </c>
      <c r="I2369" s="5">
        <v>0</v>
      </c>
      <c r="J2369" s="6">
        <v>0</v>
      </c>
      <c r="K2369" s="5">
        <v>0</v>
      </c>
      <c r="L2369" s="6">
        <v>0</v>
      </c>
      <c r="M2369" s="5">
        <v>0</v>
      </c>
      <c r="N2369" s="6">
        <v>0</v>
      </c>
      <c r="O2369" s="5">
        <v>0</v>
      </c>
      <c r="P2369" s="6">
        <v>0</v>
      </c>
      <c r="Q2369" s="5">
        <v>0</v>
      </c>
      <c r="R2369" s="6">
        <v>0</v>
      </c>
      <c r="S2369" s="5">
        <v>0</v>
      </c>
      <c r="T2369" s="6">
        <v>0</v>
      </c>
      <c r="U2369" s="5">
        <v>0</v>
      </c>
      <c r="V2369" s="6">
        <v>0</v>
      </c>
      <c r="W2369" s="5">
        <v>0</v>
      </c>
      <c r="X2369" s="6">
        <v>0</v>
      </c>
      <c r="Y2369" s="5">
        <v>0</v>
      </c>
      <c r="Z2369" s="6">
        <v>0</v>
      </c>
      <c r="AA2369" s="5">
        <v>0</v>
      </c>
      <c r="AB2369" s="6">
        <v>0</v>
      </c>
      <c r="AC2369" s="5">
        <v>0</v>
      </c>
      <c r="AD2369" s="6">
        <v>0</v>
      </c>
      <c r="AE2369" s="5">
        <v>0</v>
      </c>
      <c r="AF2369" s="6">
        <v>0</v>
      </c>
    </row>
    <row r="2370" spans="2:32" x14ac:dyDescent="0.35">
      <c r="B2370" s="1" t="s">
        <v>824</v>
      </c>
      <c r="C2370" s="5">
        <v>0</v>
      </c>
      <c r="D2370" s="6">
        <v>0</v>
      </c>
      <c r="E2370" s="5">
        <v>0</v>
      </c>
      <c r="F2370" s="6">
        <v>0</v>
      </c>
      <c r="G2370" s="5">
        <v>0</v>
      </c>
      <c r="H2370" s="6">
        <v>0</v>
      </c>
      <c r="I2370" s="5">
        <v>0</v>
      </c>
      <c r="J2370" s="6">
        <v>0</v>
      </c>
      <c r="K2370" s="5">
        <v>0</v>
      </c>
      <c r="L2370" s="6">
        <v>0</v>
      </c>
      <c r="M2370" s="5">
        <v>0</v>
      </c>
      <c r="N2370" s="6">
        <v>0</v>
      </c>
      <c r="O2370" s="5">
        <v>0</v>
      </c>
      <c r="P2370" s="6">
        <v>0</v>
      </c>
      <c r="Q2370" s="5">
        <v>0</v>
      </c>
      <c r="R2370" s="6">
        <v>0</v>
      </c>
      <c r="S2370" s="5">
        <v>0</v>
      </c>
      <c r="T2370" s="6">
        <v>0</v>
      </c>
      <c r="U2370" s="5">
        <v>0</v>
      </c>
      <c r="V2370" s="6">
        <v>0</v>
      </c>
      <c r="W2370" s="5">
        <v>0</v>
      </c>
      <c r="X2370" s="6">
        <v>0</v>
      </c>
      <c r="Y2370" s="5">
        <v>0</v>
      </c>
      <c r="Z2370" s="6">
        <v>0</v>
      </c>
      <c r="AA2370" s="5">
        <v>0</v>
      </c>
      <c r="AB2370" s="6">
        <v>0</v>
      </c>
      <c r="AC2370" s="5">
        <v>0</v>
      </c>
      <c r="AD2370" s="6">
        <v>0</v>
      </c>
      <c r="AE2370" s="5">
        <v>0</v>
      </c>
      <c r="AF2370" s="6">
        <v>0</v>
      </c>
    </row>
    <row r="2371" spans="2:32" x14ac:dyDescent="0.35">
      <c r="B2371" s="1" t="s">
        <v>825</v>
      </c>
      <c r="C2371" s="5">
        <v>0</v>
      </c>
      <c r="D2371" s="6">
        <v>0</v>
      </c>
      <c r="E2371" s="5">
        <v>0</v>
      </c>
      <c r="F2371" s="6">
        <v>0</v>
      </c>
      <c r="G2371" s="5">
        <v>0</v>
      </c>
      <c r="H2371" s="6">
        <v>0</v>
      </c>
      <c r="I2371" s="5">
        <v>0</v>
      </c>
      <c r="J2371" s="6">
        <v>0</v>
      </c>
      <c r="K2371" s="5">
        <v>0</v>
      </c>
      <c r="L2371" s="6">
        <v>0</v>
      </c>
      <c r="M2371" s="5">
        <v>0</v>
      </c>
      <c r="N2371" s="6">
        <v>0</v>
      </c>
      <c r="O2371" s="5">
        <v>0</v>
      </c>
      <c r="P2371" s="6">
        <v>0</v>
      </c>
      <c r="Q2371" s="5">
        <v>0</v>
      </c>
      <c r="R2371" s="6">
        <v>0</v>
      </c>
      <c r="S2371" s="5">
        <v>0</v>
      </c>
      <c r="T2371" s="6">
        <v>0</v>
      </c>
      <c r="U2371" s="5">
        <v>0</v>
      </c>
      <c r="V2371" s="6">
        <v>0</v>
      </c>
      <c r="W2371" s="5">
        <v>0</v>
      </c>
      <c r="X2371" s="6">
        <v>0</v>
      </c>
      <c r="Y2371" s="5">
        <v>0</v>
      </c>
      <c r="Z2371" s="6">
        <v>0</v>
      </c>
      <c r="AA2371" s="5">
        <v>0</v>
      </c>
      <c r="AB2371" s="6">
        <v>0</v>
      </c>
      <c r="AC2371" s="5">
        <v>0</v>
      </c>
      <c r="AD2371" s="6">
        <v>0</v>
      </c>
      <c r="AE2371" s="5">
        <v>0</v>
      </c>
      <c r="AF2371" s="6">
        <v>0</v>
      </c>
    </row>
    <row r="2372" spans="2:32" x14ac:dyDescent="0.35">
      <c r="B2372" s="1" t="s">
        <v>826</v>
      </c>
      <c r="C2372" s="5">
        <v>0</v>
      </c>
      <c r="D2372" s="6">
        <v>0</v>
      </c>
      <c r="E2372" s="5">
        <v>0</v>
      </c>
      <c r="F2372" s="6">
        <v>0</v>
      </c>
      <c r="G2372" s="5">
        <v>0</v>
      </c>
      <c r="H2372" s="6">
        <v>0</v>
      </c>
      <c r="I2372" s="5">
        <v>0</v>
      </c>
      <c r="J2372" s="6">
        <v>0</v>
      </c>
      <c r="K2372" s="5">
        <v>0</v>
      </c>
      <c r="L2372" s="6">
        <v>0</v>
      </c>
      <c r="M2372" s="5">
        <v>0</v>
      </c>
      <c r="N2372" s="6">
        <v>0</v>
      </c>
      <c r="O2372" s="5">
        <v>0</v>
      </c>
      <c r="P2372" s="6">
        <v>0</v>
      </c>
      <c r="Q2372" s="5">
        <v>0</v>
      </c>
      <c r="R2372" s="6">
        <v>0</v>
      </c>
      <c r="S2372" s="5">
        <v>0</v>
      </c>
      <c r="T2372" s="6">
        <v>0</v>
      </c>
      <c r="U2372" s="5">
        <v>0</v>
      </c>
      <c r="V2372" s="6">
        <v>0</v>
      </c>
      <c r="W2372" s="5">
        <v>0</v>
      </c>
      <c r="X2372" s="6">
        <v>0</v>
      </c>
      <c r="Y2372" s="5">
        <v>0</v>
      </c>
      <c r="Z2372" s="6">
        <v>0</v>
      </c>
      <c r="AA2372" s="5">
        <v>0</v>
      </c>
      <c r="AB2372" s="6">
        <v>0</v>
      </c>
      <c r="AC2372" s="5">
        <v>0</v>
      </c>
      <c r="AD2372" s="6">
        <v>0</v>
      </c>
      <c r="AE2372" s="5">
        <v>0</v>
      </c>
      <c r="AF2372" s="6">
        <v>0</v>
      </c>
    </row>
    <row r="2373" spans="2:32" x14ac:dyDescent="0.35">
      <c r="B2373" s="1" t="s">
        <v>373</v>
      </c>
      <c r="C2373" s="5">
        <v>2.1700000000000001E-3</v>
      </c>
      <c r="D2373" s="6">
        <v>1.405</v>
      </c>
      <c r="E2373" s="5">
        <v>0</v>
      </c>
      <c r="F2373" s="6">
        <v>0</v>
      </c>
      <c r="G2373" s="5">
        <v>0</v>
      </c>
      <c r="H2373" s="6">
        <v>0</v>
      </c>
      <c r="I2373" s="5">
        <v>0</v>
      </c>
      <c r="J2373" s="6">
        <v>0</v>
      </c>
      <c r="K2373" s="5">
        <v>3.0460000000000001E-2</v>
      </c>
      <c r="L2373" s="6">
        <v>0.83699999999999997</v>
      </c>
      <c r="M2373" s="5">
        <v>0</v>
      </c>
      <c r="N2373" s="6">
        <v>0</v>
      </c>
      <c r="O2373" s="5">
        <v>0</v>
      </c>
      <c r="P2373" s="6">
        <v>0</v>
      </c>
      <c r="Q2373" s="5">
        <v>0</v>
      </c>
      <c r="R2373" s="6">
        <v>0</v>
      </c>
      <c r="S2373" s="5">
        <v>0</v>
      </c>
      <c r="T2373" s="6">
        <v>0</v>
      </c>
      <c r="U2373" s="5">
        <v>0</v>
      </c>
      <c r="V2373" s="6">
        <v>0</v>
      </c>
      <c r="W2373" s="5">
        <v>0</v>
      </c>
      <c r="X2373" s="6">
        <v>0</v>
      </c>
      <c r="Y2373" s="5">
        <v>9.3699999999999999E-3</v>
      </c>
      <c r="Z2373" s="6">
        <v>0.56799999999999995</v>
      </c>
      <c r="AA2373" s="5">
        <v>0</v>
      </c>
      <c r="AB2373" s="6">
        <v>0</v>
      </c>
      <c r="AC2373" s="5">
        <v>0</v>
      </c>
      <c r="AD2373" s="6">
        <v>0</v>
      </c>
      <c r="AE2373" s="5">
        <v>0</v>
      </c>
      <c r="AF2373" s="6">
        <v>0</v>
      </c>
    </row>
    <row r="2374" spans="2:32" x14ac:dyDescent="0.35">
      <c r="B2374" s="1" t="s">
        <v>374</v>
      </c>
      <c r="C2374" s="5">
        <v>0</v>
      </c>
      <c r="D2374" s="6">
        <v>0</v>
      </c>
      <c r="E2374" s="5">
        <v>0</v>
      </c>
      <c r="F2374" s="6">
        <v>0</v>
      </c>
      <c r="G2374" s="5">
        <v>0</v>
      </c>
      <c r="H2374" s="6">
        <v>0</v>
      </c>
      <c r="I2374" s="5">
        <v>0</v>
      </c>
      <c r="J2374" s="6">
        <v>0</v>
      </c>
      <c r="K2374" s="5">
        <v>0</v>
      </c>
      <c r="L2374" s="6">
        <v>0</v>
      </c>
      <c r="M2374" s="5">
        <v>0</v>
      </c>
      <c r="N2374" s="6">
        <v>0</v>
      </c>
      <c r="O2374" s="5">
        <v>0</v>
      </c>
      <c r="P2374" s="6">
        <v>0</v>
      </c>
      <c r="Q2374" s="5">
        <v>0</v>
      </c>
      <c r="R2374" s="6">
        <v>0</v>
      </c>
      <c r="S2374" s="5">
        <v>0</v>
      </c>
      <c r="T2374" s="6">
        <v>0</v>
      </c>
      <c r="U2374" s="5">
        <v>0</v>
      </c>
      <c r="V2374" s="6">
        <v>0</v>
      </c>
      <c r="W2374" s="5">
        <v>0</v>
      </c>
      <c r="X2374" s="6">
        <v>0</v>
      </c>
      <c r="Y2374" s="5">
        <v>0</v>
      </c>
      <c r="Z2374" s="6">
        <v>0</v>
      </c>
      <c r="AA2374" s="5">
        <v>0</v>
      </c>
      <c r="AB2374" s="6">
        <v>0</v>
      </c>
      <c r="AC2374" s="5">
        <v>0</v>
      </c>
      <c r="AD2374" s="6">
        <v>0</v>
      </c>
      <c r="AE2374" s="5">
        <v>0</v>
      </c>
      <c r="AF2374" s="6">
        <v>0</v>
      </c>
    </row>
    <row r="2375" spans="2:32" x14ac:dyDescent="0.35">
      <c r="B2375" s="1" t="s">
        <v>375</v>
      </c>
      <c r="C2375" s="5">
        <v>3.29E-3</v>
      </c>
      <c r="D2375" s="6">
        <v>2.1309999999999998</v>
      </c>
      <c r="E2375" s="5">
        <v>0</v>
      </c>
      <c r="F2375" s="6">
        <v>0</v>
      </c>
      <c r="G2375" s="5">
        <v>0</v>
      </c>
      <c r="H2375" s="6">
        <v>0</v>
      </c>
      <c r="I2375" s="5">
        <v>0</v>
      </c>
      <c r="J2375" s="6">
        <v>0</v>
      </c>
      <c r="K2375" s="5">
        <v>0</v>
      </c>
      <c r="L2375" s="6">
        <v>0</v>
      </c>
      <c r="M2375" s="5">
        <v>0</v>
      </c>
      <c r="N2375" s="6">
        <v>0</v>
      </c>
      <c r="O2375" s="5">
        <v>0</v>
      </c>
      <c r="P2375" s="6">
        <v>0</v>
      </c>
      <c r="Q2375" s="5">
        <v>0</v>
      </c>
      <c r="R2375" s="6">
        <v>0</v>
      </c>
      <c r="S2375" s="5">
        <v>2.946E-2</v>
      </c>
      <c r="T2375" s="6">
        <v>2.1309999999999998</v>
      </c>
      <c r="U2375" s="5">
        <v>0</v>
      </c>
      <c r="V2375" s="6">
        <v>0</v>
      </c>
      <c r="W2375" s="5">
        <v>0</v>
      </c>
      <c r="X2375" s="6">
        <v>0</v>
      </c>
      <c r="Y2375" s="5">
        <v>0</v>
      </c>
      <c r="Z2375" s="6">
        <v>0</v>
      </c>
      <c r="AA2375" s="5">
        <v>0</v>
      </c>
      <c r="AB2375" s="6">
        <v>0</v>
      </c>
      <c r="AC2375" s="5">
        <v>0</v>
      </c>
      <c r="AD2375" s="6">
        <v>0</v>
      </c>
      <c r="AE2375" s="5">
        <v>0</v>
      </c>
      <c r="AF2375" s="6">
        <v>0</v>
      </c>
    </row>
    <row r="2376" spans="2:32" x14ac:dyDescent="0.35">
      <c r="B2376" s="1" t="s">
        <v>377</v>
      </c>
      <c r="C2376" s="5">
        <v>0</v>
      </c>
      <c r="D2376" s="6">
        <v>0</v>
      </c>
      <c r="E2376" s="5">
        <v>0</v>
      </c>
      <c r="F2376" s="6">
        <v>0</v>
      </c>
      <c r="G2376" s="5">
        <v>0</v>
      </c>
      <c r="H2376" s="6">
        <v>0</v>
      </c>
      <c r="I2376" s="5">
        <v>0</v>
      </c>
      <c r="J2376" s="6">
        <v>0</v>
      </c>
      <c r="K2376" s="5">
        <v>0</v>
      </c>
      <c r="L2376" s="6">
        <v>0</v>
      </c>
      <c r="M2376" s="5">
        <v>0</v>
      </c>
      <c r="N2376" s="6">
        <v>0</v>
      </c>
      <c r="O2376" s="5">
        <v>0</v>
      </c>
      <c r="P2376" s="6">
        <v>0</v>
      </c>
      <c r="Q2376" s="5">
        <v>0</v>
      </c>
      <c r="R2376" s="6">
        <v>0</v>
      </c>
      <c r="S2376" s="5">
        <v>0</v>
      </c>
      <c r="T2376" s="6">
        <v>0</v>
      </c>
      <c r="U2376" s="5">
        <v>0</v>
      </c>
      <c r="V2376" s="6">
        <v>0</v>
      </c>
      <c r="W2376" s="5">
        <v>0</v>
      </c>
      <c r="X2376" s="6">
        <v>0</v>
      </c>
      <c r="Y2376" s="5">
        <v>0</v>
      </c>
      <c r="Z2376" s="6">
        <v>0</v>
      </c>
      <c r="AA2376" s="5">
        <v>0</v>
      </c>
      <c r="AB2376" s="6">
        <v>0</v>
      </c>
      <c r="AC2376" s="5">
        <v>0</v>
      </c>
      <c r="AD2376" s="6">
        <v>0</v>
      </c>
      <c r="AE2376" s="5">
        <v>0</v>
      </c>
      <c r="AF2376" s="6">
        <v>0</v>
      </c>
    </row>
    <row r="2377" spans="2:32" x14ac:dyDescent="0.35">
      <c r="B2377" s="1" t="s">
        <v>378</v>
      </c>
      <c r="C2377" s="5">
        <v>5.3099999999999996E-3</v>
      </c>
      <c r="D2377" s="6">
        <v>3.4350000000000001</v>
      </c>
      <c r="E2377" s="5">
        <v>0</v>
      </c>
      <c r="F2377" s="6">
        <v>0</v>
      </c>
      <c r="G2377" s="5">
        <v>0</v>
      </c>
      <c r="H2377" s="6">
        <v>0</v>
      </c>
      <c r="I2377" s="5">
        <v>0</v>
      </c>
      <c r="J2377" s="6">
        <v>0</v>
      </c>
      <c r="K2377" s="5">
        <v>0</v>
      </c>
      <c r="L2377" s="6">
        <v>0</v>
      </c>
      <c r="M2377" s="5">
        <v>0</v>
      </c>
      <c r="N2377" s="6">
        <v>0</v>
      </c>
      <c r="O2377" s="5">
        <v>0</v>
      </c>
      <c r="P2377" s="6">
        <v>0</v>
      </c>
      <c r="Q2377" s="5">
        <v>0</v>
      </c>
      <c r="R2377" s="6">
        <v>0</v>
      </c>
      <c r="S2377" s="5">
        <v>4.7480000000000001E-2</v>
      </c>
      <c r="T2377" s="6">
        <v>3.4350000000000001</v>
      </c>
      <c r="U2377" s="5">
        <v>0</v>
      </c>
      <c r="V2377" s="6">
        <v>0</v>
      </c>
      <c r="W2377" s="5">
        <v>0</v>
      </c>
      <c r="X2377" s="6">
        <v>0</v>
      </c>
      <c r="Y2377" s="5">
        <v>0</v>
      </c>
      <c r="Z2377" s="6">
        <v>0</v>
      </c>
      <c r="AA2377" s="5">
        <v>0</v>
      </c>
      <c r="AB2377" s="6">
        <v>0</v>
      </c>
      <c r="AC2377" s="5">
        <v>0</v>
      </c>
      <c r="AD2377" s="6">
        <v>0</v>
      </c>
      <c r="AE2377" s="5">
        <v>0</v>
      </c>
      <c r="AF2377" s="6">
        <v>0</v>
      </c>
    </row>
    <row r="2378" spans="2:32" x14ac:dyDescent="0.35">
      <c r="B2378" s="1" t="s">
        <v>380</v>
      </c>
      <c r="C2378" s="5">
        <v>6.9899999999999997E-3</v>
      </c>
      <c r="D2378" s="6">
        <v>4.524</v>
      </c>
      <c r="E2378" s="5">
        <v>0</v>
      </c>
      <c r="F2378" s="6">
        <v>0</v>
      </c>
      <c r="G2378" s="5">
        <v>0</v>
      </c>
      <c r="H2378" s="6">
        <v>0</v>
      </c>
      <c r="I2378" s="5">
        <v>0</v>
      </c>
      <c r="J2378" s="6">
        <v>0</v>
      </c>
      <c r="K2378" s="5">
        <v>0</v>
      </c>
      <c r="L2378" s="6">
        <v>0</v>
      </c>
      <c r="M2378" s="5">
        <v>0</v>
      </c>
      <c r="N2378" s="6">
        <v>0</v>
      </c>
      <c r="O2378" s="5">
        <v>0</v>
      </c>
      <c r="P2378" s="6">
        <v>0</v>
      </c>
      <c r="Q2378" s="5">
        <v>0</v>
      </c>
      <c r="R2378" s="6">
        <v>0</v>
      </c>
      <c r="S2378" s="5">
        <v>0</v>
      </c>
      <c r="T2378" s="6">
        <v>0</v>
      </c>
      <c r="U2378" s="5">
        <v>0</v>
      </c>
      <c r="V2378" s="6">
        <v>0</v>
      </c>
      <c r="W2378" s="5">
        <v>0</v>
      </c>
      <c r="X2378" s="6">
        <v>0</v>
      </c>
      <c r="Y2378" s="5">
        <v>0</v>
      </c>
      <c r="Z2378" s="6">
        <v>0</v>
      </c>
      <c r="AA2378" s="5">
        <v>0</v>
      </c>
      <c r="AB2378" s="6">
        <v>0</v>
      </c>
      <c r="AC2378" s="5">
        <v>4.2810000000000001E-2</v>
      </c>
      <c r="AD2378" s="6">
        <v>4.524</v>
      </c>
      <c r="AE2378" s="5">
        <v>0</v>
      </c>
      <c r="AF2378" s="6">
        <v>0</v>
      </c>
    </row>
    <row r="2379" spans="2:32" x14ac:dyDescent="0.35">
      <c r="B2379" s="1" t="s">
        <v>381</v>
      </c>
      <c r="C2379" s="5">
        <v>0</v>
      </c>
      <c r="D2379" s="6">
        <v>0</v>
      </c>
      <c r="E2379" s="5">
        <v>0</v>
      </c>
      <c r="F2379" s="6">
        <v>0</v>
      </c>
      <c r="G2379" s="5">
        <v>0</v>
      </c>
      <c r="H2379" s="6">
        <v>0</v>
      </c>
      <c r="I2379" s="5">
        <v>0</v>
      </c>
      <c r="J2379" s="6">
        <v>0</v>
      </c>
      <c r="K2379" s="5">
        <v>0</v>
      </c>
      <c r="L2379" s="6">
        <v>0</v>
      </c>
      <c r="M2379" s="5">
        <v>0</v>
      </c>
      <c r="N2379" s="6">
        <v>0</v>
      </c>
      <c r="O2379" s="5">
        <v>0</v>
      </c>
      <c r="P2379" s="6">
        <v>0</v>
      </c>
      <c r="Q2379" s="5">
        <v>0</v>
      </c>
      <c r="R2379" s="6">
        <v>0</v>
      </c>
      <c r="S2379" s="5">
        <v>0</v>
      </c>
      <c r="T2379" s="6">
        <v>0</v>
      </c>
      <c r="U2379" s="5">
        <v>0</v>
      </c>
      <c r="V2379" s="6">
        <v>0</v>
      </c>
      <c r="W2379" s="5">
        <v>0</v>
      </c>
      <c r="X2379" s="6">
        <v>0</v>
      </c>
      <c r="Y2379" s="5">
        <v>0</v>
      </c>
      <c r="Z2379" s="6">
        <v>0</v>
      </c>
      <c r="AA2379" s="5">
        <v>0</v>
      </c>
      <c r="AB2379" s="6">
        <v>0</v>
      </c>
      <c r="AC2379" s="5">
        <v>0</v>
      </c>
      <c r="AD2379" s="6">
        <v>0</v>
      </c>
      <c r="AE2379" s="5">
        <v>0</v>
      </c>
      <c r="AF2379" s="6">
        <v>0</v>
      </c>
    </row>
    <row r="2380" spans="2:32" x14ac:dyDescent="0.35">
      <c r="B2380" s="1" t="s">
        <v>382</v>
      </c>
      <c r="C2380" s="5">
        <v>0</v>
      </c>
      <c r="D2380" s="6">
        <v>0</v>
      </c>
      <c r="E2380" s="5">
        <v>0</v>
      </c>
      <c r="F2380" s="6">
        <v>0</v>
      </c>
      <c r="G2380" s="5">
        <v>0</v>
      </c>
      <c r="H2380" s="6">
        <v>0</v>
      </c>
      <c r="I2380" s="5">
        <v>0</v>
      </c>
      <c r="J2380" s="6">
        <v>0</v>
      </c>
      <c r="K2380" s="5">
        <v>0</v>
      </c>
      <c r="L2380" s="6">
        <v>0</v>
      </c>
      <c r="M2380" s="5">
        <v>0</v>
      </c>
      <c r="N2380" s="6">
        <v>0</v>
      </c>
      <c r="O2380" s="5">
        <v>0</v>
      </c>
      <c r="P2380" s="6">
        <v>0</v>
      </c>
      <c r="Q2380" s="5">
        <v>0</v>
      </c>
      <c r="R2380" s="6">
        <v>0</v>
      </c>
      <c r="S2380" s="5">
        <v>0</v>
      </c>
      <c r="T2380" s="6">
        <v>0</v>
      </c>
      <c r="U2380" s="5">
        <v>0</v>
      </c>
      <c r="V2380" s="6">
        <v>0</v>
      </c>
      <c r="W2380" s="5">
        <v>0</v>
      </c>
      <c r="X2380" s="6">
        <v>0</v>
      </c>
      <c r="Y2380" s="5">
        <v>0</v>
      </c>
      <c r="Z2380" s="6">
        <v>0</v>
      </c>
      <c r="AA2380" s="5">
        <v>0</v>
      </c>
      <c r="AB2380" s="6">
        <v>0</v>
      </c>
      <c r="AC2380" s="5">
        <v>0</v>
      </c>
      <c r="AD2380" s="6">
        <v>0</v>
      </c>
      <c r="AE2380" s="5">
        <v>0</v>
      </c>
      <c r="AF2380" s="6">
        <v>0</v>
      </c>
    </row>
    <row r="2381" spans="2:32" x14ac:dyDescent="0.35">
      <c r="B2381" s="1" t="s">
        <v>383</v>
      </c>
      <c r="C2381" s="5">
        <v>0</v>
      </c>
      <c r="D2381" s="6">
        <v>0</v>
      </c>
      <c r="E2381" s="5">
        <v>0</v>
      </c>
      <c r="F2381" s="6">
        <v>0</v>
      </c>
      <c r="G2381" s="5">
        <v>0</v>
      </c>
      <c r="H2381" s="6">
        <v>0</v>
      </c>
      <c r="I2381" s="5">
        <v>0</v>
      </c>
      <c r="J2381" s="6">
        <v>0</v>
      </c>
      <c r="K2381" s="5">
        <v>0</v>
      </c>
      <c r="L2381" s="6">
        <v>0</v>
      </c>
      <c r="M2381" s="5">
        <v>0</v>
      </c>
      <c r="N2381" s="6">
        <v>0</v>
      </c>
      <c r="O2381" s="5">
        <v>0</v>
      </c>
      <c r="P2381" s="6">
        <v>0</v>
      </c>
      <c r="Q2381" s="5">
        <v>0</v>
      </c>
      <c r="R2381" s="6">
        <v>0</v>
      </c>
      <c r="S2381" s="5">
        <v>0</v>
      </c>
      <c r="T2381" s="6">
        <v>0</v>
      </c>
      <c r="U2381" s="5">
        <v>0</v>
      </c>
      <c r="V2381" s="6">
        <v>0</v>
      </c>
      <c r="W2381" s="5">
        <v>0</v>
      </c>
      <c r="X2381" s="6">
        <v>0</v>
      </c>
      <c r="Y2381" s="5">
        <v>0</v>
      </c>
      <c r="Z2381" s="6">
        <v>0</v>
      </c>
      <c r="AA2381" s="5">
        <v>0</v>
      </c>
      <c r="AB2381" s="6">
        <v>0</v>
      </c>
      <c r="AC2381" s="5">
        <v>0</v>
      </c>
      <c r="AD2381" s="6">
        <v>0</v>
      </c>
      <c r="AE2381" s="5">
        <v>0</v>
      </c>
      <c r="AF2381" s="6">
        <v>0</v>
      </c>
    </row>
    <row r="2382" spans="2:32" x14ac:dyDescent="0.35">
      <c r="B2382" s="1" t="s">
        <v>827</v>
      </c>
      <c r="C2382" s="5">
        <v>0</v>
      </c>
      <c r="D2382" s="6">
        <v>0</v>
      </c>
      <c r="E2382" s="5">
        <v>0</v>
      </c>
      <c r="F2382" s="6">
        <v>0</v>
      </c>
      <c r="G2382" s="5">
        <v>0</v>
      </c>
      <c r="H2382" s="6">
        <v>0</v>
      </c>
      <c r="I2382" s="5">
        <v>0</v>
      </c>
      <c r="J2382" s="6">
        <v>0</v>
      </c>
      <c r="K2382" s="5">
        <v>0</v>
      </c>
      <c r="L2382" s="6">
        <v>0</v>
      </c>
      <c r="M2382" s="5">
        <v>0</v>
      </c>
      <c r="N2382" s="6">
        <v>0</v>
      </c>
      <c r="O2382" s="5">
        <v>0</v>
      </c>
      <c r="P2382" s="6">
        <v>0</v>
      </c>
      <c r="Q2382" s="5">
        <v>0</v>
      </c>
      <c r="R2382" s="6">
        <v>0</v>
      </c>
      <c r="S2382" s="5">
        <v>0</v>
      </c>
      <c r="T2382" s="6">
        <v>0</v>
      </c>
      <c r="U2382" s="5">
        <v>0</v>
      </c>
      <c r="V2382" s="6">
        <v>0</v>
      </c>
      <c r="W2382" s="5">
        <v>0</v>
      </c>
      <c r="X2382" s="6">
        <v>0</v>
      </c>
      <c r="Y2382" s="5">
        <v>0</v>
      </c>
      <c r="Z2382" s="6">
        <v>0</v>
      </c>
      <c r="AA2382" s="5">
        <v>0</v>
      </c>
      <c r="AB2382" s="6">
        <v>0</v>
      </c>
      <c r="AC2382" s="5">
        <v>0</v>
      </c>
      <c r="AD2382" s="6">
        <v>0</v>
      </c>
      <c r="AE2382" s="5">
        <v>0</v>
      </c>
      <c r="AF2382" s="6">
        <v>0</v>
      </c>
    </row>
    <row r="2383" spans="2:32" x14ac:dyDescent="0.35">
      <c r="B2383" s="1" t="s">
        <v>828</v>
      </c>
      <c r="C2383" s="5">
        <v>0</v>
      </c>
      <c r="D2383" s="6">
        <v>0</v>
      </c>
      <c r="E2383" s="5">
        <v>0</v>
      </c>
      <c r="F2383" s="6">
        <v>0</v>
      </c>
      <c r="G2383" s="5">
        <v>0</v>
      </c>
      <c r="H2383" s="6">
        <v>0</v>
      </c>
      <c r="I2383" s="5">
        <v>0</v>
      </c>
      <c r="J2383" s="6">
        <v>0</v>
      </c>
      <c r="K2383" s="5">
        <v>0</v>
      </c>
      <c r="L2383" s="6">
        <v>0</v>
      </c>
      <c r="M2383" s="5">
        <v>0</v>
      </c>
      <c r="N2383" s="6">
        <v>0</v>
      </c>
      <c r="O2383" s="5">
        <v>0</v>
      </c>
      <c r="P2383" s="6">
        <v>0</v>
      </c>
      <c r="Q2383" s="5">
        <v>0</v>
      </c>
      <c r="R2383" s="6">
        <v>0</v>
      </c>
      <c r="S2383" s="5">
        <v>0</v>
      </c>
      <c r="T2383" s="6">
        <v>0</v>
      </c>
      <c r="U2383" s="5">
        <v>0</v>
      </c>
      <c r="V2383" s="6">
        <v>0</v>
      </c>
      <c r="W2383" s="5">
        <v>0</v>
      </c>
      <c r="X2383" s="6">
        <v>0</v>
      </c>
      <c r="Y2383" s="5">
        <v>0</v>
      </c>
      <c r="Z2383" s="6">
        <v>0</v>
      </c>
      <c r="AA2383" s="5">
        <v>0</v>
      </c>
      <c r="AB2383" s="6">
        <v>0</v>
      </c>
      <c r="AC2383" s="5">
        <v>0</v>
      </c>
      <c r="AD2383" s="6">
        <v>0</v>
      </c>
      <c r="AE2383" s="5">
        <v>0</v>
      </c>
      <c r="AF2383" s="6">
        <v>0</v>
      </c>
    </row>
    <row r="2384" spans="2:32" x14ac:dyDescent="0.35">
      <c r="B2384" s="1" t="s">
        <v>829</v>
      </c>
      <c r="C2384" s="5">
        <v>0</v>
      </c>
      <c r="D2384" s="6">
        <v>0</v>
      </c>
      <c r="E2384" s="5">
        <v>0</v>
      </c>
      <c r="F2384" s="6">
        <v>0</v>
      </c>
      <c r="G2384" s="5">
        <v>0</v>
      </c>
      <c r="H2384" s="6">
        <v>0</v>
      </c>
      <c r="I2384" s="5">
        <v>0</v>
      </c>
      <c r="J2384" s="6">
        <v>0</v>
      </c>
      <c r="K2384" s="5">
        <v>0</v>
      </c>
      <c r="L2384" s="6">
        <v>0</v>
      </c>
      <c r="M2384" s="5">
        <v>0</v>
      </c>
      <c r="N2384" s="6">
        <v>0</v>
      </c>
      <c r="O2384" s="5">
        <v>0</v>
      </c>
      <c r="P2384" s="6">
        <v>0</v>
      </c>
      <c r="Q2384" s="5">
        <v>0</v>
      </c>
      <c r="R2384" s="6">
        <v>0</v>
      </c>
      <c r="S2384" s="5">
        <v>0</v>
      </c>
      <c r="T2384" s="6">
        <v>0</v>
      </c>
      <c r="U2384" s="5">
        <v>0</v>
      </c>
      <c r="V2384" s="6">
        <v>0</v>
      </c>
      <c r="W2384" s="5">
        <v>0</v>
      </c>
      <c r="X2384" s="6">
        <v>0</v>
      </c>
      <c r="Y2384" s="5">
        <v>0</v>
      </c>
      <c r="Z2384" s="6">
        <v>0</v>
      </c>
      <c r="AA2384" s="5">
        <v>0</v>
      </c>
      <c r="AB2384" s="6">
        <v>0</v>
      </c>
      <c r="AC2384" s="5">
        <v>0</v>
      </c>
      <c r="AD2384" s="6">
        <v>0</v>
      </c>
      <c r="AE2384" s="5">
        <v>0</v>
      </c>
      <c r="AF2384" s="6">
        <v>0</v>
      </c>
    </row>
    <row r="2385" spans="2:32" x14ac:dyDescent="0.35">
      <c r="B2385" s="1" t="s">
        <v>830</v>
      </c>
      <c r="C2385" s="5">
        <v>0</v>
      </c>
      <c r="D2385" s="6">
        <v>0</v>
      </c>
      <c r="E2385" s="5">
        <v>0</v>
      </c>
      <c r="F2385" s="6">
        <v>0</v>
      </c>
      <c r="G2385" s="5">
        <v>0</v>
      </c>
      <c r="H2385" s="6">
        <v>0</v>
      </c>
      <c r="I2385" s="5">
        <v>0</v>
      </c>
      <c r="J2385" s="6">
        <v>0</v>
      </c>
      <c r="K2385" s="5">
        <v>0</v>
      </c>
      <c r="L2385" s="6">
        <v>0</v>
      </c>
      <c r="M2385" s="5">
        <v>0</v>
      </c>
      <c r="N2385" s="6">
        <v>0</v>
      </c>
      <c r="O2385" s="5">
        <v>0</v>
      </c>
      <c r="P2385" s="6">
        <v>0</v>
      </c>
      <c r="Q2385" s="5">
        <v>0</v>
      </c>
      <c r="R2385" s="6">
        <v>0</v>
      </c>
      <c r="S2385" s="5">
        <v>0</v>
      </c>
      <c r="T2385" s="6">
        <v>0</v>
      </c>
      <c r="U2385" s="5">
        <v>0</v>
      </c>
      <c r="V2385" s="6">
        <v>0</v>
      </c>
      <c r="W2385" s="5">
        <v>0</v>
      </c>
      <c r="X2385" s="6">
        <v>0</v>
      </c>
      <c r="Y2385" s="5">
        <v>0</v>
      </c>
      <c r="Z2385" s="6">
        <v>0</v>
      </c>
      <c r="AA2385" s="5">
        <v>0</v>
      </c>
      <c r="AB2385" s="6">
        <v>0</v>
      </c>
      <c r="AC2385" s="5">
        <v>0</v>
      </c>
      <c r="AD2385" s="6">
        <v>0</v>
      </c>
      <c r="AE2385" s="5">
        <v>0</v>
      </c>
      <c r="AF2385" s="6">
        <v>0</v>
      </c>
    </row>
    <row r="2386" spans="2:32" x14ac:dyDescent="0.35">
      <c r="B2386" s="1" t="s">
        <v>831</v>
      </c>
      <c r="C2386" s="5">
        <v>0</v>
      </c>
      <c r="D2386" s="6">
        <v>0</v>
      </c>
      <c r="E2386" s="5">
        <v>0</v>
      </c>
      <c r="F2386" s="6">
        <v>0</v>
      </c>
      <c r="G2386" s="5">
        <v>0</v>
      </c>
      <c r="H2386" s="6">
        <v>0</v>
      </c>
      <c r="I2386" s="5">
        <v>0</v>
      </c>
      <c r="J2386" s="6">
        <v>0</v>
      </c>
      <c r="K2386" s="5">
        <v>0</v>
      </c>
      <c r="L2386" s="6">
        <v>0</v>
      </c>
      <c r="M2386" s="5">
        <v>0</v>
      </c>
      <c r="N2386" s="6">
        <v>0</v>
      </c>
      <c r="O2386" s="5">
        <v>0</v>
      </c>
      <c r="P2386" s="6">
        <v>0</v>
      </c>
      <c r="Q2386" s="5">
        <v>0</v>
      </c>
      <c r="R2386" s="6">
        <v>0</v>
      </c>
      <c r="S2386" s="5">
        <v>0</v>
      </c>
      <c r="T2386" s="6">
        <v>0</v>
      </c>
      <c r="U2386" s="5">
        <v>0</v>
      </c>
      <c r="V2386" s="6">
        <v>0</v>
      </c>
      <c r="W2386" s="5">
        <v>0</v>
      </c>
      <c r="X2386" s="6">
        <v>0</v>
      </c>
      <c r="Y2386" s="5">
        <v>0</v>
      </c>
      <c r="Z2386" s="6">
        <v>0</v>
      </c>
      <c r="AA2386" s="5">
        <v>0</v>
      </c>
      <c r="AB2386" s="6">
        <v>0</v>
      </c>
      <c r="AC2386" s="5">
        <v>0</v>
      </c>
      <c r="AD2386" s="6">
        <v>0</v>
      </c>
      <c r="AE2386" s="5">
        <v>0</v>
      </c>
      <c r="AF2386" s="6">
        <v>0</v>
      </c>
    </row>
    <row r="2387" spans="2:32" x14ac:dyDescent="0.35">
      <c r="B2387" s="1" t="s">
        <v>385</v>
      </c>
      <c r="C2387" s="5">
        <v>0</v>
      </c>
      <c r="D2387" s="6">
        <v>0</v>
      </c>
      <c r="E2387" s="5">
        <v>0</v>
      </c>
      <c r="F2387" s="6">
        <v>0</v>
      </c>
      <c r="G2387" s="5">
        <v>0</v>
      </c>
      <c r="H2387" s="6">
        <v>0</v>
      </c>
      <c r="I2387" s="5">
        <v>0</v>
      </c>
      <c r="J2387" s="6">
        <v>0</v>
      </c>
      <c r="K2387" s="5">
        <v>0</v>
      </c>
      <c r="L2387" s="6">
        <v>0</v>
      </c>
      <c r="M2387" s="5">
        <v>0</v>
      </c>
      <c r="N2387" s="6">
        <v>0</v>
      </c>
      <c r="O2387" s="5">
        <v>0</v>
      </c>
      <c r="P2387" s="6">
        <v>0</v>
      </c>
      <c r="Q2387" s="5">
        <v>0</v>
      </c>
      <c r="R2387" s="6">
        <v>0</v>
      </c>
      <c r="S2387" s="5">
        <v>0</v>
      </c>
      <c r="T2387" s="6">
        <v>0</v>
      </c>
      <c r="U2387" s="5">
        <v>0</v>
      </c>
      <c r="V2387" s="6">
        <v>0</v>
      </c>
      <c r="W2387" s="5">
        <v>0</v>
      </c>
      <c r="X2387" s="6">
        <v>0</v>
      </c>
      <c r="Y2387" s="5">
        <v>0</v>
      </c>
      <c r="Z2387" s="6">
        <v>0</v>
      </c>
      <c r="AA2387" s="5">
        <v>0</v>
      </c>
      <c r="AB2387" s="6">
        <v>0</v>
      </c>
      <c r="AC2387" s="5">
        <v>0</v>
      </c>
      <c r="AD2387" s="6">
        <v>0</v>
      </c>
      <c r="AE2387" s="5">
        <v>0</v>
      </c>
      <c r="AF2387" s="6">
        <v>0</v>
      </c>
    </row>
    <row r="2388" spans="2:32" x14ac:dyDescent="0.35">
      <c r="B2388" s="1" t="s">
        <v>832</v>
      </c>
      <c r="C2388" s="5">
        <v>0</v>
      </c>
      <c r="D2388" s="6">
        <v>0</v>
      </c>
      <c r="E2388" s="5">
        <v>0</v>
      </c>
      <c r="F2388" s="6">
        <v>0</v>
      </c>
      <c r="G2388" s="5">
        <v>0</v>
      </c>
      <c r="H2388" s="6">
        <v>0</v>
      </c>
      <c r="I2388" s="5">
        <v>0</v>
      </c>
      <c r="J2388" s="6">
        <v>0</v>
      </c>
      <c r="K2388" s="5">
        <v>0</v>
      </c>
      <c r="L2388" s="6">
        <v>0</v>
      </c>
      <c r="M2388" s="5">
        <v>0</v>
      </c>
      <c r="N2388" s="6">
        <v>0</v>
      </c>
      <c r="O2388" s="5">
        <v>0</v>
      </c>
      <c r="P2388" s="6">
        <v>0</v>
      </c>
      <c r="Q2388" s="5">
        <v>0</v>
      </c>
      <c r="R2388" s="6">
        <v>0</v>
      </c>
      <c r="S2388" s="5">
        <v>0</v>
      </c>
      <c r="T2388" s="6">
        <v>0</v>
      </c>
      <c r="U2388" s="5">
        <v>0</v>
      </c>
      <c r="V2388" s="6">
        <v>0</v>
      </c>
      <c r="W2388" s="5">
        <v>0</v>
      </c>
      <c r="X2388" s="6">
        <v>0</v>
      </c>
      <c r="Y2388" s="5">
        <v>0</v>
      </c>
      <c r="Z2388" s="6">
        <v>0</v>
      </c>
      <c r="AA2388" s="5">
        <v>0</v>
      </c>
      <c r="AB2388" s="6">
        <v>0</v>
      </c>
      <c r="AC2388" s="5">
        <v>0</v>
      </c>
      <c r="AD2388" s="6">
        <v>0</v>
      </c>
      <c r="AE2388" s="5">
        <v>0</v>
      </c>
      <c r="AF2388" s="6">
        <v>0</v>
      </c>
    </row>
    <row r="2389" spans="2:32" x14ac:dyDescent="0.35">
      <c r="B2389" s="1" t="s">
        <v>833</v>
      </c>
      <c r="C2389" s="5">
        <v>0</v>
      </c>
      <c r="D2389" s="6">
        <v>0</v>
      </c>
      <c r="E2389" s="5">
        <v>0</v>
      </c>
      <c r="F2389" s="6">
        <v>0</v>
      </c>
      <c r="G2389" s="5">
        <v>0</v>
      </c>
      <c r="H2389" s="6">
        <v>0</v>
      </c>
      <c r="I2389" s="5">
        <v>0</v>
      </c>
      <c r="J2389" s="6">
        <v>0</v>
      </c>
      <c r="K2389" s="5">
        <v>0</v>
      </c>
      <c r="L2389" s="6">
        <v>0</v>
      </c>
      <c r="M2389" s="5">
        <v>0</v>
      </c>
      <c r="N2389" s="6">
        <v>0</v>
      </c>
      <c r="O2389" s="5">
        <v>0</v>
      </c>
      <c r="P2389" s="6">
        <v>0</v>
      </c>
      <c r="Q2389" s="5">
        <v>0</v>
      </c>
      <c r="R2389" s="6">
        <v>0</v>
      </c>
      <c r="S2389" s="5">
        <v>0</v>
      </c>
      <c r="T2389" s="6">
        <v>0</v>
      </c>
      <c r="U2389" s="5">
        <v>0</v>
      </c>
      <c r="V2389" s="6">
        <v>0</v>
      </c>
      <c r="W2389" s="5">
        <v>0</v>
      </c>
      <c r="X2389" s="6">
        <v>0</v>
      </c>
      <c r="Y2389" s="5">
        <v>0</v>
      </c>
      <c r="Z2389" s="6">
        <v>0</v>
      </c>
      <c r="AA2389" s="5">
        <v>0</v>
      </c>
      <c r="AB2389" s="6">
        <v>0</v>
      </c>
      <c r="AC2389" s="5">
        <v>0</v>
      </c>
      <c r="AD2389" s="6">
        <v>0</v>
      </c>
      <c r="AE2389" s="5">
        <v>0</v>
      </c>
      <c r="AF2389" s="6">
        <v>0</v>
      </c>
    </row>
    <row r="2390" spans="2:32" x14ac:dyDescent="0.35">
      <c r="B2390" s="1" t="s">
        <v>834</v>
      </c>
      <c r="C2390" s="5">
        <v>1.9000000000000001E-4</v>
      </c>
      <c r="D2390" s="6">
        <v>0.121</v>
      </c>
      <c r="E2390" s="5">
        <v>0</v>
      </c>
      <c r="F2390" s="6">
        <v>0</v>
      </c>
      <c r="G2390" s="5">
        <v>0</v>
      </c>
      <c r="H2390" s="6">
        <v>0</v>
      </c>
      <c r="I2390" s="5">
        <v>0</v>
      </c>
      <c r="J2390" s="6">
        <v>0</v>
      </c>
      <c r="K2390" s="5">
        <v>0</v>
      </c>
      <c r="L2390" s="6">
        <v>0</v>
      </c>
      <c r="M2390" s="5">
        <v>0</v>
      </c>
      <c r="N2390" s="6">
        <v>0</v>
      </c>
      <c r="O2390" s="5">
        <v>0</v>
      </c>
      <c r="P2390" s="6">
        <v>0</v>
      </c>
      <c r="Q2390" s="5">
        <v>0</v>
      </c>
      <c r="R2390" s="6">
        <v>0</v>
      </c>
      <c r="S2390" s="5">
        <v>0</v>
      </c>
      <c r="T2390" s="6">
        <v>0</v>
      </c>
      <c r="U2390" s="5">
        <v>0</v>
      </c>
      <c r="V2390" s="6">
        <v>0</v>
      </c>
      <c r="W2390" s="5">
        <v>1.0869999999999999E-2</v>
      </c>
      <c r="X2390" s="6">
        <v>0.121</v>
      </c>
      <c r="Y2390" s="5">
        <v>0</v>
      </c>
      <c r="Z2390" s="6">
        <v>0</v>
      </c>
      <c r="AA2390" s="5">
        <v>0</v>
      </c>
      <c r="AB2390" s="6">
        <v>0</v>
      </c>
      <c r="AC2390" s="5">
        <v>0</v>
      </c>
      <c r="AD2390" s="6">
        <v>0</v>
      </c>
      <c r="AE2390" s="5">
        <v>0</v>
      </c>
      <c r="AF2390" s="6">
        <v>0</v>
      </c>
    </row>
    <row r="2391" spans="2:32" x14ac:dyDescent="0.35">
      <c r="B2391" s="1" t="s">
        <v>835</v>
      </c>
      <c r="C2391" s="5">
        <v>0</v>
      </c>
      <c r="D2391" s="6">
        <v>0</v>
      </c>
      <c r="E2391" s="5">
        <v>0</v>
      </c>
      <c r="F2391" s="6">
        <v>0</v>
      </c>
      <c r="G2391" s="5">
        <v>0</v>
      </c>
      <c r="H2391" s="6">
        <v>0</v>
      </c>
      <c r="I2391" s="5">
        <v>0</v>
      </c>
      <c r="J2391" s="6">
        <v>0</v>
      </c>
      <c r="K2391" s="5">
        <v>0</v>
      </c>
      <c r="L2391" s="6">
        <v>0</v>
      </c>
      <c r="M2391" s="5">
        <v>0</v>
      </c>
      <c r="N2391" s="6">
        <v>0</v>
      </c>
      <c r="O2391" s="5">
        <v>0</v>
      </c>
      <c r="P2391" s="6">
        <v>0</v>
      </c>
      <c r="Q2391" s="5">
        <v>0</v>
      </c>
      <c r="R2391" s="6">
        <v>0</v>
      </c>
      <c r="S2391" s="5">
        <v>0</v>
      </c>
      <c r="T2391" s="6">
        <v>0</v>
      </c>
      <c r="U2391" s="5">
        <v>0</v>
      </c>
      <c r="V2391" s="6">
        <v>0</v>
      </c>
      <c r="W2391" s="5">
        <v>0</v>
      </c>
      <c r="X2391" s="6">
        <v>0</v>
      </c>
      <c r="Y2391" s="5">
        <v>0</v>
      </c>
      <c r="Z2391" s="6">
        <v>0</v>
      </c>
      <c r="AA2391" s="5">
        <v>0</v>
      </c>
      <c r="AB2391" s="6">
        <v>0</v>
      </c>
      <c r="AC2391" s="5">
        <v>0</v>
      </c>
      <c r="AD2391" s="6">
        <v>0</v>
      </c>
      <c r="AE2391" s="5">
        <v>0</v>
      </c>
      <c r="AF2391" s="6">
        <v>0</v>
      </c>
    </row>
    <row r="2392" spans="2:32" x14ac:dyDescent="0.35">
      <c r="B2392" s="1" t="s">
        <v>836</v>
      </c>
      <c r="C2392" s="5">
        <v>0</v>
      </c>
      <c r="D2392" s="6">
        <v>0</v>
      </c>
      <c r="E2392" s="5">
        <v>0</v>
      </c>
      <c r="F2392" s="6">
        <v>0</v>
      </c>
      <c r="G2392" s="5">
        <v>0</v>
      </c>
      <c r="H2392" s="6">
        <v>0</v>
      </c>
      <c r="I2392" s="5">
        <v>0</v>
      </c>
      <c r="J2392" s="6">
        <v>0</v>
      </c>
      <c r="K2392" s="5">
        <v>0</v>
      </c>
      <c r="L2392" s="6">
        <v>0</v>
      </c>
      <c r="M2392" s="5">
        <v>0</v>
      </c>
      <c r="N2392" s="6">
        <v>0</v>
      </c>
      <c r="O2392" s="5">
        <v>0</v>
      </c>
      <c r="P2392" s="6">
        <v>0</v>
      </c>
      <c r="Q2392" s="5">
        <v>0</v>
      </c>
      <c r="R2392" s="6">
        <v>0</v>
      </c>
      <c r="S2392" s="5">
        <v>0</v>
      </c>
      <c r="T2392" s="6">
        <v>0</v>
      </c>
      <c r="U2392" s="5">
        <v>0</v>
      </c>
      <c r="V2392" s="6">
        <v>0</v>
      </c>
      <c r="W2392" s="5">
        <v>0</v>
      </c>
      <c r="X2392" s="6">
        <v>0</v>
      </c>
      <c r="Y2392" s="5">
        <v>0</v>
      </c>
      <c r="Z2392" s="6">
        <v>0</v>
      </c>
      <c r="AA2392" s="5">
        <v>0</v>
      </c>
      <c r="AB2392" s="6">
        <v>0</v>
      </c>
      <c r="AC2392" s="5">
        <v>0</v>
      </c>
      <c r="AD2392" s="6">
        <v>0</v>
      </c>
      <c r="AE2392" s="5">
        <v>0</v>
      </c>
      <c r="AF2392" s="6">
        <v>0</v>
      </c>
    </row>
    <row r="2393" spans="2:32" x14ac:dyDescent="0.35">
      <c r="B2393" s="1" t="s">
        <v>837</v>
      </c>
      <c r="C2393" s="5">
        <v>0</v>
      </c>
      <c r="D2393" s="6">
        <v>0</v>
      </c>
      <c r="E2393" s="5">
        <v>0</v>
      </c>
      <c r="F2393" s="6">
        <v>0</v>
      </c>
      <c r="G2393" s="5">
        <v>0</v>
      </c>
      <c r="H2393" s="6">
        <v>0</v>
      </c>
      <c r="I2393" s="5">
        <v>0</v>
      </c>
      <c r="J2393" s="6">
        <v>0</v>
      </c>
      <c r="K2393" s="5">
        <v>0</v>
      </c>
      <c r="L2393" s="6">
        <v>0</v>
      </c>
      <c r="M2393" s="5">
        <v>0</v>
      </c>
      <c r="N2393" s="6">
        <v>0</v>
      </c>
      <c r="O2393" s="5">
        <v>0</v>
      </c>
      <c r="P2393" s="6">
        <v>0</v>
      </c>
      <c r="Q2393" s="5">
        <v>0</v>
      </c>
      <c r="R2393" s="6">
        <v>0</v>
      </c>
      <c r="S2393" s="5">
        <v>0</v>
      </c>
      <c r="T2393" s="6">
        <v>0</v>
      </c>
      <c r="U2393" s="5">
        <v>0</v>
      </c>
      <c r="V2393" s="6">
        <v>0</v>
      </c>
      <c r="W2393" s="5">
        <v>0</v>
      </c>
      <c r="X2393" s="6">
        <v>0</v>
      </c>
      <c r="Y2393" s="5">
        <v>0</v>
      </c>
      <c r="Z2393" s="6">
        <v>0</v>
      </c>
      <c r="AA2393" s="5">
        <v>0</v>
      </c>
      <c r="AB2393" s="6">
        <v>0</v>
      </c>
      <c r="AC2393" s="5">
        <v>0</v>
      </c>
      <c r="AD2393" s="6">
        <v>0</v>
      </c>
      <c r="AE2393" s="5">
        <v>0</v>
      </c>
      <c r="AF2393" s="6">
        <v>0</v>
      </c>
    </row>
    <row r="2394" spans="2:32" x14ac:dyDescent="0.35">
      <c r="B2394" s="1" t="s">
        <v>838</v>
      </c>
      <c r="C2394" s="5">
        <v>0</v>
      </c>
      <c r="D2394" s="6">
        <v>0</v>
      </c>
      <c r="E2394" s="5">
        <v>0</v>
      </c>
      <c r="F2394" s="6">
        <v>0</v>
      </c>
      <c r="G2394" s="5">
        <v>0</v>
      </c>
      <c r="H2394" s="6">
        <v>0</v>
      </c>
      <c r="I2394" s="5">
        <v>0</v>
      </c>
      <c r="J2394" s="6">
        <v>0</v>
      </c>
      <c r="K2394" s="5">
        <v>0</v>
      </c>
      <c r="L2394" s="6">
        <v>0</v>
      </c>
      <c r="M2394" s="5">
        <v>0</v>
      </c>
      <c r="N2394" s="6">
        <v>0</v>
      </c>
      <c r="O2394" s="5">
        <v>0</v>
      </c>
      <c r="P2394" s="6">
        <v>0</v>
      </c>
      <c r="Q2394" s="5">
        <v>0</v>
      </c>
      <c r="R2394" s="6">
        <v>0</v>
      </c>
      <c r="S2394" s="5">
        <v>0</v>
      </c>
      <c r="T2394" s="6">
        <v>0</v>
      </c>
      <c r="U2394" s="5">
        <v>0</v>
      </c>
      <c r="V2394" s="6">
        <v>0</v>
      </c>
      <c r="W2394" s="5">
        <v>0</v>
      </c>
      <c r="X2394" s="6">
        <v>0</v>
      </c>
      <c r="Y2394" s="5">
        <v>0</v>
      </c>
      <c r="Z2394" s="6">
        <v>0</v>
      </c>
      <c r="AA2394" s="5">
        <v>0</v>
      </c>
      <c r="AB2394" s="6">
        <v>0</v>
      </c>
      <c r="AC2394" s="5">
        <v>0</v>
      </c>
      <c r="AD2394" s="6">
        <v>0</v>
      </c>
      <c r="AE2394" s="5">
        <v>0</v>
      </c>
      <c r="AF2394" s="6">
        <v>0</v>
      </c>
    </row>
    <row r="2395" spans="2:32" x14ac:dyDescent="0.35">
      <c r="B2395" s="1" t="s">
        <v>839</v>
      </c>
      <c r="C2395" s="5">
        <v>1.056E-2</v>
      </c>
      <c r="D2395" s="6">
        <v>6.8310000000000004</v>
      </c>
      <c r="E2395" s="5">
        <v>0</v>
      </c>
      <c r="F2395" s="6">
        <v>0</v>
      </c>
      <c r="G2395" s="5">
        <v>0</v>
      </c>
      <c r="H2395" s="6">
        <v>0</v>
      </c>
      <c r="I2395" s="5">
        <v>0</v>
      </c>
      <c r="J2395" s="6">
        <v>0</v>
      </c>
      <c r="K2395" s="5">
        <v>0</v>
      </c>
      <c r="L2395" s="6">
        <v>0</v>
      </c>
      <c r="M2395" s="5">
        <v>0</v>
      </c>
      <c r="N2395" s="6">
        <v>0</v>
      </c>
      <c r="O2395" s="5">
        <v>0</v>
      </c>
      <c r="P2395" s="6">
        <v>0</v>
      </c>
      <c r="Q2395" s="5">
        <v>0</v>
      </c>
      <c r="R2395" s="6">
        <v>0</v>
      </c>
      <c r="S2395" s="5">
        <v>0</v>
      </c>
      <c r="T2395" s="6">
        <v>0</v>
      </c>
      <c r="U2395" s="5">
        <v>0</v>
      </c>
      <c r="V2395" s="6">
        <v>0</v>
      </c>
      <c r="W2395" s="5">
        <v>0</v>
      </c>
      <c r="X2395" s="6">
        <v>0</v>
      </c>
      <c r="Y2395" s="5">
        <v>0</v>
      </c>
      <c r="Z2395" s="6">
        <v>0</v>
      </c>
      <c r="AA2395" s="5">
        <v>7.9969999999999999E-2</v>
      </c>
      <c r="AB2395" s="6">
        <v>6.8310000000000004</v>
      </c>
      <c r="AC2395" s="5">
        <v>0</v>
      </c>
      <c r="AD2395" s="6">
        <v>0</v>
      </c>
      <c r="AE2395" s="5">
        <v>0</v>
      </c>
      <c r="AF2395" s="6">
        <v>0</v>
      </c>
    </row>
    <row r="2396" spans="2:32" x14ac:dyDescent="0.35">
      <c r="B2396" s="1" t="s">
        <v>840</v>
      </c>
      <c r="C2396" s="5">
        <v>0</v>
      </c>
      <c r="D2396" s="6">
        <v>0</v>
      </c>
      <c r="E2396" s="5">
        <v>0</v>
      </c>
      <c r="F2396" s="6">
        <v>0</v>
      </c>
      <c r="G2396" s="5">
        <v>0</v>
      </c>
      <c r="H2396" s="6">
        <v>0</v>
      </c>
      <c r="I2396" s="5">
        <v>0</v>
      </c>
      <c r="J2396" s="6">
        <v>0</v>
      </c>
      <c r="K2396" s="5">
        <v>0</v>
      </c>
      <c r="L2396" s="6">
        <v>0</v>
      </c>
      <c r="M2396" s="5">
        <v>0</v>
      </c>
      <c r="N2396" s="6">
        <v>0</v>
      </c>
      <c r="O2396" s="5">
        <v>0</v>
      </c>
      <c r="P2396" s="6">
        <v>0</v>
      </c>
      <c r="Q2396" s="5">
        <v>0</v>
      </c>
      <c r="R2396" s="6">
        <v>0</v>
      </c>
      <c r="S2396" s="5">
        <v>0</v>
      </c>
      <c r="T2396" s="6">
        <v>0</v>
      </c>
      <c r="U2396" s="5">
        <v>0</v>
      </c>
      <c r="V2396" s="6">
        <v>0</v>
      </c>
      <c r="W2396" s="5">
        <v>0</v>
      </c>
      <c r="X2396" s="6">
        <v>0</v>
      </c>
      <c r="Y2396" s="5">
        <v>0</v>
      </c>
      <c r="Z2396" s="6">
        <v>0</v>
      </c>
      <c r="AA2396" s="5">
        <v>0</v>
      </c>
      <c r="AB2396" s="6">
        <v>0</v>
      </c>
      <c r="AC2396" s="5">
        <v>0</v>
      </c>
      <c r="AD2396" s="6">
        <v>0</v>
      </c>
      <c r="AE2396" s="5">
        <v>0</v>
      </c>
      <c r="AF2396" s="6">
        <v>0</v>
      </c>
    </row>
    <row r="2397" spans="2:32" x14ac:dyDescent="0.35">
      <c r="B2397" s="1" t="s">
        <v>841</v>
      </c>
      <c r="C2397" s="5">
        <v>0</v>
      </c>
      <c r="D2397" s="6">
        <v>0</v>
      </c>
      <c r="E2397" s="5">
        <v>0</v>
      </c>
      <c r="F2397" s="6">
        <v>0</v>
      </c>
      <c r="G2397" s="5">
        <v>0</v>
      </c>
      <c r="H2397" s="6">
        <v>0</v>
      </c>
      <c r="I2397" s="5">
        <v>0</v>
      </c>
      <c r="J2397" s="6">
        <v>0</v>
      </c>
      <c r="K2397" s="5">
        <v>0</v>
      </c>
      <c r="L2397" s="6">
        <v>0</v>
      </c>
      <c r="M2397" s="5">
        <v>0</v>
      </c>
      <c r="N2397" s="6">
        <v>0</v>
      </c>
      <c r="O2397" s="5">
        <v>0</v>
      </c>
      <c r="P2397" s="6">
        <v>0</v>
      </c>
      <c r="Q2397" s="5">
        <v>0</v>
      </c>
      <c r="R2397" s="6">
        <v>0</v>
      </c>
      <c r="S2397" s="5">
        <v>0</v>
      </c>
      <c r="T2397" s="6">
        <v>0</v>
      </c>
      <c r="U2397" s="5">
        <v>0</v>
      </c>
      <c r="V2397" s="6">
        <v>0</v>
      </c>
      <c r="W2397" s="5">
        <v>0</v>
      </c>
      <c r="X2397" s="6">
        <v>0</v>
      </c>
      <c r="Y2397" s="5">
        <v>0</v>
      </c>
      <c r="Z2397" s="6">
        <v>0</v>
      </c>
      <c r="AA2397" s="5">
        <v>0</v>
      </c>
      <c r="AB2397" s="6">
        <v>0</v>
      </c>
      <c r="AC2397" s="5">
        <v>0</v>
      </c>
      <c r="AD2397" s="6">
        <v>0</v>
      </c>
      <c r="AE2397" s="5">
        <v>0</v>
      </c>
      <c r="AF2397" s="6">
        <v>0</v>
      </c>
    </row>
    <row r="2398" spans="2:32" x14ac:dyDescent="0.35">
      <c r="B2398" s="1" t="s">
        <v>842</v>
      </c>
      <c r="C2398" s="5">
        <v>0</v>
      </c>
      <c r="D2398" s="6">
        <v>0</v>
      </c>
      <c r="E2398" s="5">
        <v>0</v>
      </c>
      <c r="F2398" s="6">
        <v>0</v>
      </c>
      <c r="G2398" s="5">
        <v>0</v>
      </c>
      <c r="H2398" s="6">
        <v>0</v>
      </c>
      <c r="I2398" s="5">
        <v>0</v>
      </c>
      <c r="J2398" s="6">
        <v>0</v>
      </c>
      <c r="K2398" s="5">
        <v>0</v>
      </c>
      <c r="L2398" s="6">
        <v>0</v>
      </c>
      <c r="M2398" s="5">
        <v>0</v>
      </c>
      <c r="N2398" s="6">
        <v>0</v>
      </c>
      <c r="O2398" s="5">
        <v>0</v>
      </c>
      <c r="P2398" s="6">
        <v>0</v>
      </c>
      <c r="Q2398" s="5">
        <v>0</v>
      </c>
      <c r="R2398" s="6">
        <v>0</v>
      </c>
      <c r="S2398" s="5">
        <v>0</v>
      </c>
      <c r="T2398" s="6">
        <v>0</v>
      </c>
      <c r="U2398" s="5">
        <v>0</v>
      </c>
      <c r="V2398" s="6">
        <v>0</v>
      </c>
      <c r="W2398" s="5">
        <v>0</v>
      </c>
      <c r="X2398" s="6">
        <v>0</v>
      </c>
      <c r="Y2398" s="5">
        <v>0</v>
      </c>
      <c r="Z2398" s="6">
        <v>0</v>
      </c>
      <c r="AA2398" s="5">
        <v>0</v>
      </c>
      <c r="AB2398" s="6">
        <v>0</v>
      </c>
      <c r="AC2398" s="5">
        <v>0</v>
      </c>
      <c r="AD2398" s="6">
        <v>0</v>
      </c>
      <c r="AE2398" s="5">
        <v>0</v>
      </c>
      <c r="AF2398" s="6">
        <v>0</v>
      </c>
    </row>
    <row r="2399" spans="2:32" x14ac:dyDescent="0.35">
      <c r="B2399" s="2" t="s">
        <v>393</v>
      </c>
    </row>
    <row r="2400" spans="2:32" x14ac:dyDescent="0.35">
      <c r="B2400" s="1" t="s">
        <v>394</v>
      </c>
      <c r="C2400" s="5">
        <v>0</v>
      </c>
      <c r="D2400" s="6">
        <v>0</v>
      </c>
      <c r="E2400" s="5">
        <v>0</v>
      </c>
      <c r="F2400" s="6">
        <v>0</v>
      </c>
      <c r="G2400" s="5">
        <v>0</v>
      </c>
      <c r="H2400" s="6">
        <v>0</v>
      </c>
      <c r="I2400" s="5">
        <v>0</v>
      </c>
      <c r="J2400" s="6">
        <v>0</v>
      </c>
      <c r="K2400" s="5">
        <v>0</v>
      </c>
      <c r="L2400" s="6">
        <v>0</v>
      </c>
      <c r="M2400" s="5">
        <v>0</v>
      </c>
      <c r="N2400" s="6">
        <v>0</v>
      </c>
      <c r="O2400" s="5">
        <v>0</v>
      </c>
      <c r="P2400" s="6">
        <v>0</v>
      </c>
      <c r="Q2400" s="5">
        <v>0</v>
      </c>
      <c r="R2400" s="6">
        <v>0</v>
      </c>
      <c r="S2400" s="5">
        <v>0</v>
      </c>
      <c r="T2400" s="6">
        <v>0</v>
      </c>
      <c r="U2400" s="5">
        <v>0</v>
      </c>
      <c r="V2400" s="6">
        <v>0</v>
      </c>
      <c r="W2400" s="5">
        <v>0</v>
      </c>
      <c r="X2400" s="6">
        <v>0</v>
      </c>
      <c r="Y2400" s="5">
        <v>0</v>
      </c>
      <c r="Z2400" s="6">
        <v>0</v>
      </c>
      <c r="AA2400" s="5">
        <v>0</v>
      </c>
      <c r="AB2400" s="6">
        <v>0</v>
      </c>
      <c r="AC2400" s="5">
        <v>0</v>
      </c>
      <c r="AD2400" s="6">
        <v>0</v>
      </c>
      <c r="AE2400" s="5">
        <v>0</v>
      </c>
      <c r="AF2400" s="6">
        <v>0</v>
      </c>
    </row>
    <row r="2401" spans="1:32" x14ac:dyDescent="0.35">
      <c r="B2401" s="1" t="s">
        <v>843</v>
      </c>
      <c r="C2401" s="5">
        <v>0</v>
      </c>
      <c r="D2401" s="6">
        <v>0</v>
      </c>
      <c r="E2401" s="5">
        <v>0</v>
      </c>
      <c r="F2401" s="6">
        <v>0</v>
      </c>
      <c r="G2401" s="5">
        <v>0</v>
      </c>
      <c r="H2401" s="6">
        <v>0</v>
      </c>
      <c r="I2401" s="5">
        <v>0</v>
      </c>
      <c r="J2401" s="6">
        <v>0</v>
      </c>
      <c r="K2401" s="5">
        <v>0</v>
      </c>
      <c r="L2401" s="6">
        <v>0</v>
      </c>
      <c r="M2401" s="5">
        <v>0</v>
      </c>
      <c r="N2401" s="6">
        <v>0</v>
      </c>
      <c r="O2401" s="5">
        <v>0</v>
      </c>
      <c r="P2401" s="6">
        <v>0</v>
      </c>
      <c r="Q2401" s="5">
        <v>0</v>
      </c>
      <c r="R2401" s="6">
        <v>0</v>
      </c>
      <c r="S2401" s="5">
        <v>0</v>
      </c>
      <c r="T2401" s="6">
        <v>0</v>
      </c>
      <c r="U2401" s="5">
        <v>0</v>
      </c>
      <c r="V2401" s="6">
        <v>0</v>
      </c>
      <c r="W2401" s="5">
        <v>0</v>
      </c>
      <c r="X2401" s="6">
        <v>0</v>
      </c>
      <c r="Y2401" s="5">
        <v>0</v>
      </c>
      <c r="Z2401" s="6">
        <v>0</v>
      </c>
      <c r="AA2401" s="5">
        <v>0</v>
      </c>
      <c r="AB2401" s="6">
        <v>0</v>
      </c>
      <c r="AC2401" s="5">
        <v>0</v>
      </c>
      <c r="AD2401" s="6">
        <v>0</v>
      </c>
      <c r="AE2401" s="5">
        <v>0</v>
      </c>
      <c r="AF2401" s="6">
        <v>0</v>
      </c>
    </row>
    <row r="2402" spans="1:32" x14ac:dyDescent="0.35">
      <c r="B2402" s="1" t="s">
        <v>395</v>
      </c>
      <c r="C2402" s="5">
        <v>0</v>
      </c>
      <c r="D2402" s="6">
        <v>0</v>
      </c>
      <c r="E2402" s="5">
        <v>0</v>
      </c>
      <c r="F2402" s="6">
        <v>0</v>
      </c>
      <c r="G2402" s="5">
        <v>0</v>
      </c>
      <c r="H2402" s="6">
        <v>0</v>
      </c>
      <c r="I2402" s="5">
        <v>0</v>
      </c>
      <c r="J2402" s="6">
        <v>0</v>
      </c>
      <c r="K2402" s="5">
        <v>0</v>
      </c>
      <c r="L2402" s="6">
        <v>0</v>
      </c>
      <c r="M2402" s="5">
        <v>0</v>
      </c>
      <c r="N2402" s="6">
        <v>0</v>
      </c>
      <c r="O2402" s="5">
        <v>0</v>
      </c>
      <c r="P2402" s="6">
        <v>0</v>
      </c>
      <c r="Q2402" s="5">
        <v>0</v>
      </c>
      <c r="R2402" s="6">
        <v>0</v>
      </c>
      <c r="S2402" s="5">
        <v>0</v>
      </c>
      <c r="T2402" s="6">
        <v>0</v>
      </c>
      <c r="U2402" s="5">
        <v>0</v>
      </c>
      <c r="V2402" s="6">
        <v>0</v>
      </c>
      <c r="W2402" s="5">
        <v>0</v>
      </c>
      <c r="X2402" s="6">
        <v>0</v>
      </c>
      <c r="Y2402" s="5">
        <v>0</v>
      </c>
      <c r="Z2402" s="6">
        <v>0</v>
      </c>
      <c r="AA2402" s="5">
        <v>0</v>
      </c>
      <c r="AB2402" s="6">
        <v>0</v>
      </c>
      <c r="AC2402" s="5">
        <v>0</v>
      </c>
      <c r="AD2402" s="6">
        <v>0</v>
      </c>
      <c r="AE2402" s="5">
        <v>0</v>
      </c>
      <c r="AF2402" s="6">
        <v>0</v>
      </c>
    </row>
    <row r="2403" spans="1:32" x14ac:dyDescent="0.35">
      <c r="B2403" s="1" t="s">
        <v>396</v>
      </c>
      <c r="C2403" s="5">
        <v>0</v>
      </c>
      <c r="D2403" s="6">
        <v>0</v>
      </c>
      <c r="E2403" s="5">
        <v>0</v>
      </c>
      <c r="F2403" s="6">
        <v>0</v>
      </c>
      <c r="G2403" s="5">
        <v>0</v>
      </c>
      <c r="H2403" s="6">
        <v>0</v>
      </c>
      <c r="I2403" s="5">
        <v>0</v>
      </c>
      <c r="J2403" s="6">
        <v>0</v>
      </c>
      <c r="K2403" s="5">
        <v>0</v>
      </c>
      <c r="L2403" s="6">
        <v>0</v>
      </c>
      <c r="M2403" s="5">
        <v>0</v>
      </c>
      <c r="N2403" s="6">
        <v>0</v>
      </c>
      <c r="O2403" s="5">
        <v>0</v>
      </c>
      <c r="P2403" s="6">
        <v>0</v>
      </c>
      <c r="Q2403" s="5">
        <v>0</v>
      </c>
      <c r="R2403" s="6">
        <v>0</v>
      </c>
      <c r="S2403" s="5">
        <v>0</v>
      </c>
      <c r="T2403" s="6">
        <v>0</v>
      </c>
      <c r="U2403" s="5">
        <v>0</v>
      </c>
      <c r="V2403" s="6">
        <v>0</v>
      </c>
      <c r="W2403" s="5">
        <v>0</v>
      </c>
      <c r="X2403" s="6">
        <v>0</v>
      </c>
      <c r="Y2403" s="5">
        <v>0</v>
      </c>
      <c r="Z2403" s="6">
        <v>0</v>
      </c>
      <c r="AA2403" s="5">
        <v>0</v>
      </c>
      <c r="AB2403" s="6">
        <v>0</v>
      </c>
      <c r="AC2403" s="5">
        <v>0</v>
      </c>
      <c r="AD2403" s="6">
        <v>0</v>
      </c>
      <c r="AE2403" s="5">
        <v>0</v>
      </c>
      <c r="AF2403" s="6">
        <v>0</v>
      </c>
    </row>
    <row r="2404" spans="1:32" x14ac:dyDescent="0.35">
      <c r="B2404" s="1" t="s">
        <v>397</v>
      </c>
      <c r="C2404" s="5">
        <v>0</v>
      </c>
      <c r="D2404" s="6">
        <v>0</v>
      </c>
      <c r="E2404" s="5">
        <v>0</v>
      </c>
      <c r="F2404" s="6">
        <v>0</v>
      </c>
      <c r="G2404" s="5">
        <v>0</v>
      </c>
      <c r="H2404" s="6">
        <v>0</v>
      </c>
      <c r="I2404" s="5">
        <v>0</v>
      </c>
      <c r="J2404" s="6">
        <v>0</v>
      </c>
      <c r="K2404" s="5">
        <v>0</v>
      </c>
      <c r="L2404" s="6">
        <v>0</v>
      </c>
      <c r="M2404" s="5">
        <v>0</v>
      </c>
      <c r="N2404" s="6">
        <v>0</v>
      </c>
      <c r="O2404" s="5">
        <v>0</v>
      </c>
      <c r="P2404" s="6">
        <v>0</v>
      </c>
      <c r="Q2404" s="5">
        <v>0</v>
      </c>
      <c r="R2404" s="6">
        <v>0</v>
      </c>
      <c r="S2404" s="5">
        <v>0</v>
      </c>
      <c r="T2404" s="6">
        <v>0</v>
      </c>
      <c r="U2404" s="5">
        <v>0</v>
      </c>
      <c r="V2404" s="6">
        <v>0</v>
      </c>
      <c r="W2404" s="5">
        <v>0</v>
      </c>
      <c r="X2404" s="6">
        <v>0</v>
      </c>
      <c r="Y2404" s="5">
        <v>0</v>
      </c>
      <c r="Z2404" s="6">
        <v>0</v>
      </c>
      <c r="AA2404" s="5">
        <v>0</v>
      </c>
      <c r="AB2404" s="6">
        <v>0</v>
      </c>
      <c r="AC2404" s="5">
        <v>0</v>
      </c>
      <c r="AD2404" s="6">
        <v>0</v>
      </c>
      <c r="AE2404" s="5">
        <v>0</v>
      </c>
      <c r="AF2404" s="6">
        <v>0</v>
      </c>
    </row>
    <row r="2406" spans="1:32" x14ac:dyDescent="0.35">
      <c r="B2406" s="2" t="s">
        <v>398</v>
      </c>
      <c r="D2406" s="3">
        <v>646.89099999999996</v>
      </c>
      <c r="F2406" s="3">
        <v>32.481000000000002</v>
      </c>
      <c r="H2406" s="3">
        <v>54.268000000000001</v>
      </c>
      <c r="J2406" s="3">
        <v>24.573</v>
      </c>
      <c r="L2406" s="3">
        <v>27.477</v>
      </c>
      <c r="N2406" s="3">
        <v>27.824999999999999</v>
      </c>
      <c r="P2406" s="3">
        <v>21.771000000000001</v>
      </c>
      <c r="R2406" s="3">
        <v>30.05</v>
      </c>
      <c r="T2406" s="3">
        <v>72.340999999999994</v>
      </c>
      <c r="V2406" s="3">
        <v>32.81</v>
      </c>
      <c r="X2406" s="3">
        <v>11.135</v>
      </c>
      <c r="Z2406" s="3">
        <v>60.624000000000002</v>
      </c>
      <c r="AB2406" s="3">
        <v>85.424000000000007</v>
      </c>
      <c r="AD2406" s="3">
        <v>105.67</v>
      </c>
      <c r="AF2406" s="3">
        <v>60.442999999999998</v>
      </c>
    </row>
    <row r="2407" spans="1:32" x14ac:dyDescent="0.35">
      <c r="B2407" s="2" t="s">
        <v>399</v>
      </c>
      <c r="D2407" s="3">
        <v>674</v>
      </c>
      <c r="F2407" s="3">
        <v>55</v>
      </c>
      <c r="H2407" s="3">
        <v>52</v>
      </c>
      <c r="J2407" s="3">
        <v>44</v>
      </c>
      <c r="L2407" s="3">
        <v>38</v>
      </c>
      <c r="N2407" s="3">
        <v>49</v>
      </c>
      <c r="P2407" s="3">
        <v>46</v>
      </c>
      <c r="R2407" s="3">
        <v>49</v>
      </c>
      <c r="T2407" s="3">
        <v>43</v>
      </c>
      <c r="V2407" s="3">
        <v>55</v>
      </c>
      <c r="X2407" s="3">
        <v>59</v>
      </c>
      <c r="Z2407" s="3">
        <v>49</v>
      </c>
      <c r="AB2407" s="3">
        <v>42</v>
      </c>
      <c r="AD2407" s="3">
        <v>49</v>
      </c>
      <c r="AF2407" s="3">
        <v>44</v>
      </c>
    </row>
    <row r="2409" spans="1:32" x14ac:dyDescent="0.35">
      <c r="A2409" s="3" t="s">
        <v>848</v>
      </c>
      <c r="B2409" s="2" t="s">
        <v>849</v>
      </c>
    </row>
    <row r="2410" spans="1:32" x14ac:dyDescent="0.35">
      <c r="B2410" s="4" t="s">
        <v>18</v>
      </c>
    </row>
    <row r="2412" spans="1:32" x14ac:dyDescent="0.35">
      <c r="B2412" s="2" t="s">
        <v>1</v>
      </c>
    </row>
    <row r="2413" spans="1:32" x14ac:dyDescent="0.35">
      <c r="B2413" s="1" t="s">
        <v>19</v>
      </c>
      <c r="C2413" s="5">
        <v>0</v>
      </c>
      <c r="D2413" s="6">
        <v>0</v>
      </c>
      <c r="E2413" s="5">
        <v>0</v>
      </c>
      <c r="F2413" s="6">
        <v>0</v>
      </c>
      <c r="G2413" s="5">
        <v>0</v>
      </c>
      <c r="H2413" s="6">
        <v>0</v>
      </c>
      <c r="I2413" s="5">
        <v>0</v>
      </c>
      <c r="J2413" s="6">
        <v>0</v>
      </c>
      <c r="K2413" s="5">
        <v>0</v>
      </c>
      <c r="L2413" s="6">
        <v>0</v>
      </c>
      <c r="M2413" s="5">
        <v>0</v>
      </c>
      <c r="N2413" s="6">
        <v>0</v>
      </c>
      <c r="O2413" s="5">
        <v>0</v>
      </c>
      <c r="P2413" s="6">
        <v>0</v>
      </c>
      <c r="Q2413" s="5">
        <v>0</v>
      </c>
      <c r="R2413" s="6">
        <v>0</v>
      </c>
      <c r="S2413" s="5">
        <v>0</v>
      </c>
      <c r="T2413" s="6">
        <v>0</v>
      </c>
      <c r="U2413" s="5">
        <v>0</v>
      </c>
      <c r="V2413" s="6">
        <v>0</v>
      </c>
      <c r="W2413" s="5">
        <v>0</v>
      </c>
      <c r="X2413" s="6">
        <v>0</v>
      </c>
      <c r="Y2413" s="5">
        <v>0</v>
      </c>
      <c r="Z2413" s="6">
        <v>0</v>
      </c>
      <c r="AA2413" s="5">
        <v>0</v>
      </c>
      <c r="AB2413" s="6">
        <v>0</v>
      </c>
      <c r="AC2413" s="5">
        <v>0</v>
      </c>
      <c r="AD2413" s="6">
        <v>0</v>
      </c>
      <c r="AE2413" s="5">
        <v>0</v>
      </c>
      <c r="AF2413" s="6">
        <v>0</v>
      </c>
    </row>
    <row r="2414" spans="1:32" x14ac:dyDescent="0.35">
      <c r="B2414" s="1" t="s">
        <v>20</v>
      </c>
      <c r="C2414" s="5">
        <v>1.2869999999999999E-2</v>
      </c>
      <c r="D2414" s="6">
        <v>5.0170000000000003</v>
      </c>
      <c r="E2414" s="5">
        <v>6.5640000000000004E-2</v>
      </c>
      <c r="F2414" s="6">
        <v>0.98399999999999999</v>
      </c>
      <c r="G2414" s="5">
        <v>0</v>
      </c>
      <c r="H2414" s="6">
        <v>0</v>
      </c>
      <c r="I2414" s="5">
        <v>5.6079999999999998E-2</v>
      </c>
      <c r="J2414" s="6">
        <v>1.01</v>
      </c>
      <c r="K2414" s="5">
        <v>5.5259999999999997E-2</v>
      </c>
      <c r="L2414" s="6">
        <v>1.1379999999999999</v>
      </c>
      <c r="M2414" s="5">
        <v>0</v>
      </c>
      <c r="N2414" s="6">
        <v>0</v>
      </c>
      <c r="O2414" s="5">
        <v>0</v>
      </c>
      <c r="P2414" s="6">
        <v>0</v>
      </c>
      <c r="Q2414" s="5">
        <v>0</v>
      </c>
      <c r="R2414" s="6">
        <v>0</v>
      </c>
      <c r="S2414" s="5">
        <v>0</v>
      </c>
      <c r="T2414" s="6">
        <v>0</v>
      </c>
      <c r="U2414" s="5">
        <v>0</v>
      </c>
      <c r="V2414" s="6">
        <v>0</v>
      </c>
      <c r="W2414" s="5">
        <v>0</v>
      </c>
      <c r="X2414" s="6">
        <v>0</v>
      </c>
      <c r="Y2414" s="5">
        <v>0</v>
      </c>
      <c r="Z2414" s="6">
        <v>0</v>
      </c>
      <c r="AA2414" s="5">
        <v>3.3570000000000003E-2</v>
      </c>
      <c r="AB2414" s="6">
        <v>1.885</v>
      </c>
      <c r="AC2414" s="5">
        <v>0</v>
      </c>
      <c r="AD2414" s="6">
        <v>0</v>
      </c>
      <c r="AE2414" s="5">
        <v>0</v>
      </c>
      <c r="AF2414" s="6">
        <v>0</v>
      </c>
    </row>
    <row r="2415" spans="1:32" x14ac:dyDescent="0.35">
      <c r="B2415" s="1" t="s">
        <v>21</v>
      </c>
      <c r="C2415" s="5">
        <v>0</v>
      </c>
      <c r="D2415" s="6">
        <v>0</v>
      </c>
      <c r="E2415" s="5">
        <v>0</v>
      </c>
      <c r="F2415" s="6">
        <v>0</v>
      </c>
      <c r="G2415" s="5">
        <v>0</v>
      </c>
      <c r="H2415" s="6">
        <v>0</v>
      </c>
      <c r="I2415" s="5">
        <v>0</v>
      </c>
      <c r="J2415" s="6">
        <v>0</v>
      </c>
      <c r="K2415" s="5">
        <v>0</v>
      </c>
      <c r="L2415" s="6">
        <v>0</v>
      </c>
      <c r="M2415" s="5">
        <v>0</v>
      </c>
      <c r="N2415" s="6">
        <v>0</v>
      </c>
      <c r="O2415" s="5">
        <v>0</v>
      </c>
      <c r="P2415" s="6">
        <v>0</v>
      </c>
      <c r="Q2415" s="5">
        <v>0</v>
      </c>
      <c r="R2415" s="6">
        <v>0</v>
      </c>
      <c r="S2415" s="5">
        <v>0</v>
      </c>
      <c r="T2415" s="6">
        <v>0</v>
      </c>
      <c r="U2415" s="5">
        <v>0</v>
      </c>
      <c r="V2415" s="6">
        <v>0</v>
      </c>
      <c r="W2415" s="5">
        <v>0</v>
      </c>
      <c r="X2415" s="6">
        <v>0</v>
      </c>
      <c r="Y2415" s="5">
        <v>0</v>
      </c>
      <c r="Z2415" s="6">
        <v>0</v>
      </c>
      <c r="AA2415" s="5">
        <v>0</v>
      </c>
      <c r="AB2415" s="6">
        <v>0</v>
      </c>
      <c r="AC2415" s="5">
        <v>0</v>
      </c>
      <c r="AD2415" s="6">
        <v>0</v>
      </c>
      <c r="AE2415" s="5">
        <v>0</v>
      </c>
      <c r="AF2415" s="6">
        <v>0</v>
      </c>
    </row>
    <row r="2416" spans="1:32" x14ac:dyDescent="0.35">
      <c r="B2416" s="1" t="s">
        <v>499</v>
      </c>
      <c r="C2416" s="5">
        <v>3.5020000000000003E-2</v>
      </c>
      <c r="D2416" s="6">
        <v>13.651999999999999</v>
      </c>
      <c r="E2416" s="5">
        <v>0.19511000000000001</v>
      </c>
      <c r="F2416" s="6">
        <v>2.9249999999999998</v>
      </c>
      <c r="G2416" s="5">
        <v>1.418E-2</v>
      </c>
      <c r="H2416" s="6">
        <v>0.42</v>
      </c>
      <c r="I2416" s="5">
        <v>9.0340000000000004E-2</v>
      </c>
      <c r="J2416" s="6">
        <v>1.627</v>
      </c>
      <c r="K2416" s="5">
        <v>0.1366</v>
      </c>
      <c r="L2416" s="6">
        <v>2.8130000000000002</v>
      </c>
      <c r="M2416" s="5">
        <v>0</v>
      </c>
      <c r="N2416" s="6">
        <v>0</v>
      </c>
      <c r="O2416" s="5">
        <v>0</v>
      </c>
      <c r="P2416" s="6">
        <v>0</v>
      </c>
      <c r="Q2416" s="5">
        <v>4.4019999999999997E-2</v>
      </c>
      <c r="R2416" s="6">
        <v>0.84099999999999997</v>
      </c>
      <c r="S2416" s="5">
        <v>9.7530000000000006E-2</v>
      </c>
      <c r="T2416" s="6">
        <v>5.0270000000000001</v>
      </c>
      <c r="U2416" s="5">
        <v>0</v>
      </c>
      <c r="V2416" s="6">
        <v>0</v>
      </c>
      <c r="W2416" s="5">
        <v>0</v>
      </c>
      <c r="X2416" s="6">
        <v>0</v>
      </c>
      <c r="Y2416" s="5">
        <v>0</v>
      </c>
      <c r="Z2416" s="6">
        <v>0</v>
      </c>
      <c r="AA2416" s="5">
        <v>0</v>
      </c>
      <c r="AB2416" s="6">
        <v>0</v>
      </c>
      <c r="AC2416" s="5">
        <v>0</v>
      </c>
      <c r="AD2416" s="6">
        <v>0</v>
      </c>
      <c r="AE2416" s="5">
        <v>0</v>
      </c>
      <c r="AF2416" s="6">
        <v>0</v>
      </c>
    </row>
    <row r="2417" spans="2:32" x14ac:dyDescent="0.35">
      <c r="B2417" s="1" t="s">
        <v>500</v>
      </c>
      <c r="C2417" s="5">
        <v>2.0300000000000001E-3</v>
      </c>
      <c r="D2417" s="6">
        <v>0.79100000000000004</v>
      </c>
      <c r="E2417" s="5">
        <v>1.661E-2</v>
      </c>
      <c r="F2417" s="6">
        <v>0.249</v>
      </c>
      <c r="G2417" s="5">
        <v>0</v>
      </c>
      <c r="H2417" s="6">
        <v>0</v>
      </c>
      <c r="I2417" s="5">
        <v>0</v>
      </c>
      <c r="J2417" s="6">
        <v>0</v>
      </c>
      <c r="K2417" s="5">
        <v>2.632E-2</v>
      </c>
      <c r="L2417" s="6">
        <v>0.54200000000000004</v>
      </c>
      <c r="M2417" s="5">
        <v>0</v>
      </c>
      <c r="N2417" s="6">
        <v>0</v>
      </c>
      <c r="O2417" s="5">
        <v>0</v>
      </c>
      <c r="P2417" s="6">
        <v>0</v>
      </c>
      <c r="Q2417" s="5">
        <v>0</v>
      </c>
      <c r="R2417" s="6">
        <v>0</v>
      </c>
      <c r="S2417" s="5">
        <v>0</v>
      </c>
      <c r="T2417" s="6">
        <v>0</v>
      </c>
      <c r="U2417" s="5">
        <v>0</v>
      </c>
      <c r="V2417" s="6">
        <v>0</v>
      </c>
      <c r="W2417" s="5">
        <v>0</v>
      </c>
      <c r="X2417" s="6">
        <v>0</v>
      </c>
      <c r="Y2417" s="5">
        <v>0</v>
      </c>
      <c r="Z2417" s="6">
        <v>0</v>
      </c>
      <c r="AA2417" s="5">
        <v>0</v>
      </c>
      <c r="AB2417" s="6">
        <v>0</v>
      </c>
      <c r="AC2417" s="5">
        <v>0</v>
      </c>
      <c r="AD2417" s="6">
        <v>0</v>
      </c>
      <c r="AE2417" s="5">
        <v>0</v>
      </c>
      <c r="AF2417" s="6">
        <v>0</v>
      </c>
    </row>
    <row r="2418" spans="2:32" x14ac:dyDescent="0.35">
      <c r="B2418" s="1" t="s">
        <v>501</v>
      </c>
      <c r="C2418" s="5">
        <v>0</v>
      </c>
      <c r="D2418" s="6">
        <v>0</v>
      </c>
      <c r="E2418" s="5">
        <v>0</v>
      </c>
      <c r="F2418" s="6">
        <v>0</v>
      </c>
      <c r="G2418" s="5">
        <v>0</v>
      </c>
      <c r="H2418" s="6">
        <v>0</v>
      </c>
      <c r="I2418" s="5">
        <v>0</v>
      </c>
      <c r="J2418" s="6">
        <v>0</v>
      </c>
      <c r="K2418" s="5">
        <v>0</v>
      </c>
      <c r="L2418" s="6">
        <v>0</v>
      </c>
      <c r="M2418" s="5">
        <v>0</v>
      </c>
      <c r="N2418" s="6">
        <v>0</v>
      </c>
      <c r="O2418" s="5">
        <v>0</v>
      </c>
      <c r="P2418" s="6">
        <v>0</v>
      </c>
      <c r="Q2418" s="5">
        <v>0</v>
      </c>
      <c r="R2418" s="6">
        <v>0</v>
      </c>
      <c r="S2418" s="5">
        <v>0</v>
      </c>
      <c r="T2418" s="6">
        <v>0</v>
      </c>
      <c r="U2418" s="5">
        <v>0</v>
      </c>
      <c r="V2418" s="6">
        <v>0</v>
      </c>
      <c r="W2418" s="5">
        <v>0</v>
      </c>
      <c r="X2418" s="6">
        <v>0</v>
      </c>
      <c r="Y2418" s="5">
        <v>0</v>
      </c>
      <c r="Z2418" s="6">
        <v>0</v>
      </c>
      <c r="AA2418" s="5">
        <v>0</v>
      </c>
      <c r="AB2418" s="6">
        <v>0</v>
      </c>
      <c r="AC2418" s="5">
        <v>0</v>
      </c>
      <c r="AD2418" s="6">
        <v>0</v>
      </c>
      <c r="AE2418" s="5">
        <v>0</v>
      </c>
      <c r="AF2418" s="6">
        <v>0</v>
      </c>
    </row>
    <row r="2419" spans="2:32" x14ac:dyDescent="0.35">
      <c r="B2419" s="1" t="s">
        <v>502</v>
      </c>
      <c r="C2419" s="5">
        <v>0</v>
      </c>
      <c r="D2419" s="6">
        <v>0</v>
      </c>
      <c r="E2419" s="5">
        <v>0</v>
      </c>
      <c r="F2419" s="6">
        <v>0</v>
      </c>
      <c r="G2419" s="5">
        <v>0</v>
      </c>
      <c r="H2419" s="6">
        <v>0</v>
      </c>
      <c r="I2419" s="5">
        <v>0</v>
      </c>
      <c r="J2419" s="6">
        <v>0</v>
      </c>
      <c r="K2419" s="5">
        <v>0</v>
      </c>
      <c r="L2419" s="6">
        <v>0</v>
      </c>
      <c r="M2419" s="5">
        <v>0</v>
      </c>
      <c r="N2419" s="6">
        <v>0</v>
      </c>
      <c r="O2419" s="5">
        <v>0</v>
      </c>
      <c r="P2419" s="6">
        <v>0</v>
      </c>
      <c r="Q2419" s="5">
        <v>0</v>
      </c>
      <c r="R2419" s="6">
        <v>0</v>
      </c>
      <c r="S2419" s="5">
        <v>0</v>
      </c>
      <c r="T2419" s="6">
        <v>0</v>
      </c>
      <c r="U2419" s="5">
        <v>0</v>
      </c>
      <c r="V2419" s="6">
        <v>0</v>
      </c>
      <c r="W2419" s="5">
        <v>0</v>
      </c>
      <c r="X2419" s="6">
        <v>0</v>
      </c>
      <c r="Y2419" s="5">
        <v>0</v>
      </c>
      <c r="Z2419" s="6">
        <v>0</v>
      </c>
      <c r="AA2419" s="5">
        <v>0</v>
      </c>
      <c r="AB2419" s="6">
        <v>0</v>
      </c>
      <c r="AC2419" s="5">
        <v>0</v>
      </c>
      <c r="AD2419" s="6">
        <v>0</v>
      </c>
      <c r="AE2419" s="5">
        <v>0</v>
      </c>
      <c r="AF2419" s="6">
        <v>0</v>
      </c>
    </row>
    <row r="2420" spans="2:32" x14ac:dyDescent="0.35">
      <c r="B2420" s="1" t="s">
        <v>503</v>
      </c>
      <c r="C2420" s="5">
        <v>0</v>
      </c>
      <c r="D2420" s="6">
        <v>0</v>
      </c>
      <c r="E2420" s="5">
        <v>0</v>
      </c>
      <c r="F2420" s="6">
        <v>0</v>
      </c>
      <c r="G2420" s="5">
        <v>0</v>
      </c>
      <c r="H2420" s="6">
        <v>0</v>
      </c>
      <c r="I2420" s="5">
        <v>0</v>
      </c>
      <c r="J2420" s="6">
        <v>0</v>
      </c>
      <c r="K2420" s="5">
        <v>0</v>
      </c>
      <c r="L2420" s="6">
        <v>0</v>
      </c>
      <c r="M2420" s="5">
        <v>0</v>
      </c>
      <c r="N2420" s="6">
        <v>0</v>
      </c>
      <c r="O2420" s="5">
        <v>0</v>
      </c>
      <c r="P2420" s="6">
        <v>0</v>
      </c>
      <c r="Q2420" s="5">
        <v>0</v>
      </c>
      <c r="R2420" s="6">
        <v>0</v>
      </c>
      <c r="S2420" s="5">
        <v>0</v>
      </c>
      <c r="T2420" s="6">
        <v>0</v>
      </c>
      <c r="U2420" s="5">
        <v>0</v>
      </c>
      <c r="V2420" s="6">
        <v>0</v>
      </c>
      <c r="W2420" s="5">
        <v>0</v>
      </c>
      <c r="X2420" s="6">
        <v>0</v>
      </c>
      <c r="Y2420" s="5">
        <v>0</v>
      </c>
      <c r="Z2420" s="6">
        <v>0</v>
      </c>
      <c r="AA2420" s="5">
        <v>0</v>
      </c>
      <c r="AB2420" s="6">
        <v>0</v>
      </c>
      <c r="AC2420" s="5">
        <v>0</v>
      </c>
      <c r="AD2420" s="6">
        <v>0</v>
      </c>
      <c r="AE2420" s="5">
        <v>0</v>
      </c>
      <c r="AF2420" s="6">
        <v>0</v>
      </c>
    </row>
    <row r="2421" spans="2:32" x14ac:dyDescent="0.35">
      <c r="B2421" s="1" t="s">
        <v>29</v>
      </c>
      <c r="C2421" s="5">
        <v>0</v>
      </c>
      <c r="D2421" s="6">
        <v>0</v>
      </c>
      <c r="E2421" s="5">
        <v>0</v>
      </c>
      <c r="F2421" s="6">
        <v>0</v>
      </c>
      <c r="G2421" s="5">
        <v>0</v>
      </c>
      <c r="H2421" s="6">
        <v>0</v>
      </c>
      <c r="I2421" s="5">
        <v>0</v>
      </c>
      <c r="J2421" s="6">
        <v>0</v>
      </c>
      <c r="K2421" s="5">
        <v>0</v>
      </c>
      <c r="L2421" s="6">
        <v>0</v>
      </c>
      <c r="M2421" s="5">
        <v>0</v>
      </c>
      <c r="N2421" s="6">
        <v>0</v>
      </c>
      <c r="O2421" s="5">
        <v>0</v>
      </c>
      <c r="P2421" s="6">
        <v>0</v>
      </c>
      <c r="Q2421" s="5">
        <v>0</v>
      </c>
      <c r="R2421" s="6">
        <v>0</v>
      </c>
      <c r="S2421" s="5">
        <v>0</v>
      </c>
      <c r="T2421" s="6">
        <v>0</v>
      </c>
      <c r="U2421" s="5">
        <v>0</v>
      </c>
      <c r="V2421" s="6">
        <v>0</v>
      </c>
      <c r="W2421" s="5">
        <v>0</v>
      </c>
      <c r="X2421" s="6">
        <v>0</v>
      </c>
      <c r="Y2421" s="5">
        <v>0</v>
      </c>
      <c r="Z2421" s="6">
        <v>0</v>
      </c>
      <c r="AA2421" s="5">
        <v>0</v>
      </c>
      <c r="AB2421" s="6">
        <v>0</v>
      </c>
      <c r="AC2421" s="5">
        <v>0</v>
      </c>
      <c r="AD2421" s="6">
        <v>0</v>
      </c>
      <c r="AE2421" s="5">
        <v>0</v>
      </c>
      <c r="AF2421" s="6">
        <v>0</v>
      </c>
    </row>
    <row r="2422" spans="2:32" x14ac:dyDescent="0.35">
      <c r="B2422" s="1" t="s">
        <v>32</v>
      </c>
      <c r="C2422" s="5">
        <v>0</v>
      </c>
      <c r="D2422" s="6">
        <v>0</v>
      </c>
      <c r="E2422" s="5">
        <v>0</v>
      </c>
      <c r="F2422" s="6">
        <v>0</v>
      </c>
      <c r="G2422" s="5">
        <v>0</v>
      </c>
      <c r="H2422" s="6">
        <v>0</v>
      </c>
      <c r="I2422" s="5">
        <v>0</v>
      </c>
      <c r="J2422" s="6">
        <v>0</v>
      </c>
      <c r="K2422" s="5">
        <v>0</v>
      </c>
      <c r="L2422" s="6">
        <v>0</v>
      </c>
      <c r="M2422" s="5">
        <v>0</v>
      </c>
      <c r="N2422" s="6">
        <v>0</v>
      </c>
      <c r="O2422" s="5">
        <v>0</v>
      </c>
      <c r="P2422" s="6">
        <v>0</v>
      </c>
      <c r="Q2422" s="5">
        <v>0</v>
      </c>
      <c r="R2422" s="6">
        <v>0</v>
      </c>
      <c r="S2422" s="5">
        <v>0</v>
      </c>
      <c r="T2422" s="6">
        <v>0</v>
      </c>
      <c r="U2422" s="5">
        <v>0</v>
      </c>
      <c r="V2422" s="6">
        <v>0</v>
      </c>
      <c r="W2422" s="5">
        <v>0</v>
      </c>
      <c r="X2422" s="6">
        <v>0</v>
      </c>
      <c r="Y2422" s="5">
        <v>0</v>
      </c>
      <c r="Z2422" s="6">
        <v>0</v>
      </c>
      <c r="AA2422" s="5">
        <v>0</v>
      </c>
      <c r="AB2422" s="6">
        <v>0</v>
      </c>
      <c r="AC2422" s="5">
        <v>0</v>
      </c>
      <c r="AD2422" s="6">
        <v>0</v>
      </c>
      <c r="AE2422" s="5">
        <v>0</v>
      </c>
      <c r="AF2422" s="6">
        <v>0</v>
      </c>
    </row>
    <row r="2423" spans="2:32" x14ac:dyDescent="0.35">
      <c r="B2423" s="1" t="s">
        <v>504</v>
      </c>
      <c r="C2423" s="5">
        <v>0</v>
      </c>
      <c r="D2423" s="6">
        <v>0</v>
      </c>
      <c r="E2423" s="5">
        <v>0</v>
      </c>
      <c r="F2423" s="6">
        <v>0</v>
      </c>
      <c r="G2423" s="5">
        <v>0</v>
      </c>
      <c r="H2423" s="6">
        <v>0</v>
      </c>
      <c r="I2423" s="5">
        <v>0</v>
      </c>
      <c r="J2423" s="6">
        <v>0</v>
      </c>
      <c r="K2423" s="5">
        <v>0</v>
      </c>
      <c r="L2423" s="6">
        <v>0</v>
      </c>
      <c r="M2423" s="5">
        <v>0</v>
      </c>
      <c r="N2423" s="6">
        <v>0</v>
      </c>
      <c r="O2423" s="5">
        <v>0</v>
      </c>
      <c r="P2423" s="6">
        <v>0</v>
      </c>
      <c r="Q2423" s="5">
        <v>0</v>
      </c>
      <c r="R2423" s="6">
        <v>0</v>
      </c>
      <c r="S2423" s="5">
        <v>0</v>
      </c>
      <c r="T2423" s="6">
        <v>0</v>
      </c>
      <c r="U2423" s="5">
        <v>0</v>
      </c>
      <c r="V2423" s="6">
        <v>0</v>
      </c>
      <c r="W2423" s="5">
        <v>0</v>
      </c>
      <c r="X2423" s="6">
        <v>0</v>
      </c>
      <c r="Y2423" s="5">
        <v>0</v>
      </c>
      <c r="Z2423" s="6">
        <v>0</v>
      </c>
      <c r="AA2423" s="5">
        <v>0</v>
      </c>
      <c r="AB2423" s="6">
        <v>0</v>
      </c>
      <c r="AC2423" s="5">
        <v>0</v>
      </c>
      <c r="AD2423" s="6">
        <v>0</v>
      </c>
      <c r="AE2423" s="5">
        <v>0</v>
      </c>
      <c r="AF2423" s="6">
        <v>0</v>
      </c>
    </row>
    <row r="2424" spans="2:32" x14ac:dyDescent="0.35">
      <c r="B2424" s="1" t="s">
        <v>505</v>
      </c>
      <c r="C2424" s="5">
        <v>0</v>
      </c>
      <c r="D2424" s="6">
        <v>0</v>
      </c>
      <c r="E2424" s="5">
        <v>0</v>
      </c>
      <c r="F2424" s="6">
        <v>0</v>
      </c>
      <c r="G2424" s="5">
        <v>0</v>
      </c>
      <c r="H2424" s="6">
        <v>0</v>
      </c>
      <c r="I2424" s="5">
        <v>0</v>
      </c>
      <c r="J2424" s="6">
        <v>0</v>
      </c>
      <c r="K2424" s="5">
        <v>0</v>
      </c>
      <c r="L2424" s="6">
        <v>0</v>
      </c>
      <c r="M2424" s="5">
        <v>0</v>
      </c>
      <c r="N2424" s="6">
        <v>0</v>
      </c>
      <c r="O2424" s="5">
        <v>0</v>
      </c>
      <c r="P2424" s="6">
        <v>0</v>
      </c>
      <c r="Q2424" s="5">
        <v>0</v>
      </c>
      <c r="R2424" s="6">
        <v>0</v>
      </c>
      <c r="S2424" s="5">
        <v>0</v>
      </c>
      <c r="T2424" s="6">
        <v>0</v>
      </c>
      <c r="U2424" s="5">
        <v>0</v>
      </c>
      <c r="V2424" s="6">
        <v>0</v>
      </c>
      <c r="W2424" s="5">
        <v>0</v>
      </c>
      <c r="X2424" s="6">
        <v>0</v>
      </c>
      <c r="Y2424" s="5">
        <v>0</v>
      </c>
      <c r="Z2424" s="6">
        <v>0</v>
      </c>
      <c r="AA2424" s="5">
        <v>0</v>
      </c>
      <c r="AB2424" s="6">
        <v>0</v>
      </c>
      <c r="AC2424" s="5">
        <v>0</v>
      </c>
      <c r="AD2424" s="6">
        <v>0</v>
      </c>
      <c r="AE2424" s="5">
        <v>0</v>
      </c>
      <c r="AF2424" s="6">
        <v>0</v>
      </c>
    </row>
    <row r="2425" spans="2:32" x14ac:dyDescent="0.35">
      <c r="B2425" s="1" t="s">
        <v>506</v>
      </c>
      <c r="C2425" s="5">
        <v>1.404E-2</v>
      </c>
      <c r="D2425" s="6">
        <v>5.4729999999999999</v>
      </c>
      <c r="E2425" s="5">
        <v>0</v>
      </c>
      <c r="F2425" s="6">
        <v>0</v>
      </c>
      <c r="G2425" s="5">
        <v>3.6229999999999998E-2</v>
      </c>
      <c r="H2425" s="6">
        <v>1.073</v>
      </c>
      <c r="I2425" s="5">
        <v>0.15159</v>
      </c>
      <c r="J2425" s="6">
        <v>2.73</v>
      </c>
      <c r="K2425" s="5">
        <v>4.0640000000000003E-2</v>
      </c>
      <c r="L2425" s="6">
        <v>0.83699999999999997</v>
      </c>
      <c r="M2425" s="5">
        <v>0</v>
      </c>
      <c r="N2425" s="6">
        <v>0</v>
      </c>
      <c r="O2425" s="5">
        <v>0</v>
      </c>
      <c r="P2425" s="6">
        <v>0</v>
      </c>
      <c r="Q2425" s="5">
        <v>0</v>
      </c>
      <c r="R2425" s="6">
        <v>0</v>
      </c>
      <c r="S2425" s="5">
        <v>1.0460000000000001E-2</v>
      </c>
      <c r="T2425" s="6">
        <v>0.53900000000000003</v>
      </c>
      <c r="U2425" s="5">
        <v>2.2599999999999999E-2</v>
      </c>
      <c r="V2425" s="6">
        <v>0.29299999999999998</v>
      </c>
      <c r="W2425" s="5">
        <v>0</v>
      </c>
      <c r="X2425" s="6">
        <v>0</v>
      </c>
      <c r="Y2425" s="5">
        <v>0</v>
      </c>
      <c r="Z2425" s="6">
        <v>0</v>
      </c>
      <c r="AA2425" s="5">
        <v>0</v>
      </c>
      <c r="AB2425" s="6">
        <v>0</v>
      </c>
      <c r="AC2425" s="5">
        <v>0</v>
      </c>
      <c r="AD2425" s="6">
        <v>0</v>
      </c>
      <c r="AE2425" s="5">
        <v>0</v>
      </c>
      <c r="AF2425" s="6">
        <v>0</v>
      </c>
    </row>
    <row r="2426" spans="2:32" x14ac:dyDescent="0.35">
      <c r="B2426" s="1" t="s">
        <v>507</v>
      </c>
      <c r="C2426" s="5">
        <v>0</v>
      </c>
      <c r="D2426" s="6">
        <v>0</v>
      </c>
      <c r="E2426" s="5">
        <v>0</v>
      </c>
      <c r="F2426" s="6">
        <v>0</v>
      </c>
      <c r="G2426" s="5">
        <v>0</v>
      </c>
      <c r="H2426" s="6">
        <v>0</v>
      </c>
      <c r="I2426" s="5">
        <v>0</v>
      </c>
      <c r="J2426" s="6">
        <v>0</v>
      </c>
      <c r="K2426" s="5">
        <v>0</v>
      </c>
      <c r="L2426" s="6">
        <v>0</v>
      </c>
      <c r="M2426" s="5">
        <v>0</v>
      </c>
      <c r="N2426" s="6">
        <v>0</v>
      </c>
      <c r="O2426" s="5">
        <v>0</v>
      </c>
      <c r="P2426" s="6">
        <v>0</v>
      </c>
      <c r="Q2426" s="5">
        <v>0</v>
      </c>
      <c r="R2426" s="6">
        <v>0</v>
      </c>
      <c r="S2426" s="5">
        <v>0</v>
      </c>
      <c r="T2426" s="6">
        <v>0</v>
      </c>
      <c r="U2426" s="5">
        <v>0</v>
      </c>
      <c r="V2426" s="6">
        <v>0</v>
      </c>
      <c r="W2426" s="5">
        <v>0</v>
      </c>
      <c r="X2426" s="6">
        <v>0</v>
      </c>
      <c r="Y2426" s="5">
        <v>0</v>
      </c>
      <c r="Z2426" s="6">
        <v>0</v>
      </c>
      <c r="AA2426" s="5">
        <v>0</v>
      </c>
      <c r="AB2426" s="6">
        <v>0</v>
      </c>
      <c r="AC2426" s="5">
        <v>0</v>
      </c>
      <c r="AD2426" s="6">
        <v>0</v>
      </c>
      <c r="AE2426" s="5">
        <v>0</v>
      </c>
      <c r="AF2426" s="6">
        <v>0</v>
      </c>
    </row>
    <row r="2427" spans="2:32" x14ac:dyDescent="0.35">
      <c r="B2427" s="1" t="s">
        <v>508</v>
      </c>
      <c r="C2427" s="5">
        <v>0</v>
      </c>
      <c r="D2427" s="6">
        <v>0</v>
      </c>
      <c r="E2427" s="5">
        <v>0</v>
      </c>
      <c r="F2427" s="6">
        <v>0</v>
      </c>
      <c r="G2427" s="5">
        <v>0</v>
      </c>
      <c r="H2427" s="6">
        <v>0</v>
      </c>
      <c r="I2427" s="5">
        <v>0</v>
      </c>
      <c r="J2427" s="6">
        <v>0</v>
      </c>
      <c r="K2427" s="5">
        <v>0</v>
      </c>
      <c r="L2427" s="6">
        <v>0</v>
      </c>
      <c r="M2427" s="5">
        <v>0</v>
      </c>
      <c r="N2427" s="6">
        <v>0</v>
      </c>
      <c r="O2427" s="5">
        <v>0</v>
      </c>
      <c r="P2427" s="6">
        <v>0</v>
      </c>
      <c r="Q2427" s="5">
        <v>0</v>
      </c>
      <c r="R2427" s="6">
        <v>0</v>
      </c>
      <c r="S2427" s="5">
        <v>0</v>
      </c>
      <c r="T2427" s="6">
        <v>0</v>
      </c>
      <c r="U2427" s="5">
        <v>0</v>
      </c>
      <c r="V2427" s="6">
        <v>0</v>
      </c>
      <c r="W2427" s="5">
        <v>0</v>
      </c>
      <c r="X2427" s="6">
        <v>0</v>
      </c>
      <c r="Y2427" s="5">
        <v>0</v>
      </c>
      <c r="Z2427" s="6">
        <v>0</v>
      </c>
      <c r="AA2427" s="5">
        <v>0</v>
      </c>
      <c r="AB2427" s="6">
        <v>0</v>
      </c>
      <c r="AC2427" s="5">
        <v>0</v>
      </c>
      <c r="AD2427" s="6">
        <v>0</v>
      </c>
      <c r="AE2427" s="5">
        <v>0</v>
      </c>
      <c r="AF2427" s="6">
        <v>0</v>
      </c>
    </row>
    <row r="2428" spans="2:32" x14ac:dyDescent="0.35">
      <c r="B2428" s="1" t="s">
        <v>509</v>
      </c>
      <c r="C2428" s="5">
        <v>0</v>
      </c>
      <c r="D2428" s="6">
        <v>0</v>
      </c>
      <c r="E2428" s="5">
        <v>0</v>
      </c>
      <c r="F2428" s="6">
        <v>0</v>
      </c>
      <c r="G2428" s="5">
        <v>0</v>
      </c>
      <c r="H2428" s="6">
        <v>0</v>
      </c>
      <c r="I2428" s="5">
        <v>0</v>
      </c>
      <c r="J2428" s="6">
        <v>0</v>
      </c>
      <c r="K2428" s="5">
        <v>0</v>
      </c>
      <c r="L2428" s="6">
        <v>0</v>
      </c>
      <c r="M2428" s="5">
        <v>0</v>
      </c>
      <c r="N2428" s="6">
        <v>0</v>
      </c>
      <c r="O2428" s="5">
        <v>0</v>
      </c>
      <c r="P2428" s="6">
        <v>0</v>
      </c>
      <c r="Q2428" s="5">
        <v>0</v>
      </c>
      <c r="R2428" s="6">
        <v>0</v>
      </c>
      <c r="S2428" s="5">
        <v>0</v>
      </c>
      <c r="T2428" s="6">
        <v>0</v>
      </c>
      <c r="U2428" s="5">
        <v>0</v>
      </c>
      <c r="V2428" s="6">
        <v>0</v>
      </c>
      <c r="W2428" s="5">
        <v>0</v>
      </c>
      <c r="X2428" s="6">
        <v>0</v>
      </c>
      <c r="Y2428" s="5">
        <v>0</v>
      </c>
      <c r="Z2428" s="6">
        <v>0</v>
      </c>
      <c r="AA2428" s="5">
        <v>0</v>
      </c>
      <c r="AB2428" s="6">
        <v>0</v>
      </c>
      <c r="AC2428" s="5">
        <v>0</v>
      </c>
      <c r="AD2428" s="6">
        <v>0</v>
      </c>
      <c r="AE2428" s="5">
        <v>0</v>
      </c>
      <c r="AF2428" s="6">
        <v>0</v>
      </c>
    </row>
    <row r="2429" spans="2:32" x14ac:dyDescent="0.35">
      <c r="B2429" s="1" t="s">
        <v>33</v>
      </c>
      <c r="C2429" s="5">
        <v>0</v>
      </c>
      <c r="D2429" s="6">
        <v>0</v>
      </c>
      <c r="E2429" s="5">
        <v>0</v>
      </c>
      <c r="F2429" s="6">
        <v>0</v>
      </c>
      <c r="G2429" s="5">
        <v>0</v>
      </c>
      <c r="H2429" s="6">
        <v>0</v>
      </c>
      <c r="I2429" s="5">
        <v>0</v>
      </c>
      <c r="J2429" s="6">
        <v>0</v>
      </c>
      <c r="K2429" s="5">
        <v>0</v>
      </c>
      <c r="L2429" s="6">
        <v>0</v>
      </c>
      <c r="M2429" s="5">
        <v>0</v>
      </c>
      <c r="N2429" s="6">
        <v>0</v>
      </c>
      <c r="O2429" s="5">
        <v>0</v>
      </c>
      <c r="P2429" s="6">
        <v>0</v>
      </c>
      <c r="Q2429" s="5">
        <v>0</v>
      </c>
      <c r="R2429" s="6">
        <v>0</v>
      </c>
      <c r="S2429" s="5">
        <v>0</v>
      </c>
      <c r="T2429" s="6">
        <v>0</v>
      </c>
      <c r="U2429" s="5">
        <v>0</v>
      </c>
      <c r="V2429" s="6">
        <v>0</v>
      </c>
      <c r="W2429" s="5">
        <v>0</v>
      </c>
      <c r="X2429" s="6">
        <v>0</v>
      </c>
      <c r="Y2429" s="5">
        <v>0</v>
      </c>
      <c r="Z2429" s="6">
        <v>0</v>
      </c>
      <c r="AA2429" s="5">
        <v>0</v>
      </c>
      <c r="AB2429" s="6">
        <v>0</v>
      </c>
      <c r="AC2429" s="5">
        <v>0</v>
      </c>
      <c r="AD2429" s="6">
        <v>0</v>
      </c>
      <c r="AE2429" s="5">
        <v>0</v>
      </c>
      <c r="AF2429" s="6">
        <v>0</v>
      </c>
    </row>
    <row r="2430" spans="2:32" x14ac:dyDescent="0.35">
      <c r="B2430" s="1" t="s">
        <v>35</v>
      </c>
      <c r="C2430" s="5">
        <v>4.1000000000000003E-3</v>
      </c>
      <c r="D2430" s="6">
        <v>1.599</v>
      </c>
      <c r="E2430" s="5">
        <v>1.661E-2</v>
      </c>
      <c r="F2430" s="6">
        <v>0.249</v>
      </c>
      <c r="G2430" s="5">
        <v>2.8330000000000001E-2</v>
      </c>
      <c r="H2430" s="6">
        <v>0.83899999999999997</v>
      </c>
      <c r="I2430" s="5">
        <v>2.8369999999999999E-2</v>
      </c>
      <c r="J2430" s="6">
        <v>0.51100000000000001</v>
      </c>
      <c r="K2430" s="5">
        <v>0</v>
      </c>
      <c r="L2430" s="6">
        <v>0</v>
      </c>
      <c r="M2430" s="5">
        <v>0</v>
      </c>
      <c r="N2430" s="6">
        <v>0</v>
      </c>
      <c r="O2430" s="5">
        <v>0</v>
      </c>
      <c r="P2430" s="6">
        <v>0</v>
      </c>
      <c r="Q2430" s="5">
        <v>0</v>
      </c>
      <c r="R2430" s="6">
        <v>0</v>
      </c>
      <c r="S2430" s="5">
        <v>0</v>
      </c>
      <c r="T2430" s="6">
        <v>0</v>
      </c>
      <c r="U2430" s="5">
        <v>0</v>
      </c>
      <c r="V2430" s="6">
        <v>0</v>
      </c>
      <c r="W2430" s="5">
        <v>0</v>
      </c>
      <c r="X2430" s="6">
        <v>0</v>
      </c>
      <c r="Y2430" s="5">
        <v>0</v>
      </c>
      <c r="Z2430" s="6">
        <v>0</v>
      </c>
      <c r="AA2430" s="5">
        <v>0</v>
      </c>
      <c r="AB2430" s="6">
        <v>0</v>
      </c>
      <c r="AC2430" s="5">
        <v>0</v>
      </c>
      <c r="AD2430" s="6">
        <v>0</v>
      </c>
      <c r="AE2430" s="5">
        <v>0</v>
      </c>
      <c r="AF2430" s="6">
        <v>0</v>
      </c>
    </row>
    <row r="2431" spans="2:32" x14ac:dyDescent="0.35">
      <c r="B2431" s="1" t="s">
        <v>510</v>
      </c>
      <c r="C2431" s="5">
        <v>0</v>
      </c>
      <c r="D2431" s="6">
        <v>0</v>
      </c>
      <c r="E2431" s="5">
        <v>0</v>
      </c>
      <c r="F2431" s="6">
        <v>0</v>
      </c>
      <c r="G2431" s="5">
        <v>0</v>
      </c>
      <c r="H2431" s="6">
        <v>0</v>
      </c>
      <c r="I2431" s="5">
        <v>0</v>
      </c>
      <c r="J2431" s="6">
        <v>0</v>
      </c>
      <c r="K2431" s="5">
        <v>0</v>
      </c>
      <c r="L2431" s="6">
        <v>0</v>
      </c>
      <c r="M2431" s="5">
        <v>0</v>
      </c>
      <c r="N2431" s="6">
        <v>0</v>
      </c>
      <c r="O2431" s="5">
        <v>0</v>
      </c>
      <c r="P2431" s="6">
        <v>0</v>
      </c>
      <c r="Q2431" s="5">
        <v>0</v>
      </c>
      <c r="R2431" s="6">
        <v>0</v>
      </c>
      <c r="S2431" s="5">
        <v>0</v>
      </c>
      <c r="T2431" s="6">
        <v>0</v>
      </c>
      <c r="U2431" s="5">
        <v>0</v>
      </c>
      <c r="V2431" s="6">
        <v>0</v>
      </c>
      <c r="W2431" s="5">
        <v>0</v>
      </c>
      <c r="X2431" s="6">
        <v>0</v>
      </c>
      <c r="Y2431" s="5">
        <v>0</v>
      </c>
      <c r="Z2431" s="6">
        <v>0</v>
      </c>
      <c r="AA2431" s="5">
        <v>0</v>
      </c>
      <c r="AB2431" s="6">
        <v>0</v>
      </c>
      <c r="AC2431" s="5">
        <v>0</v>
      </c>
      <c r="AD2431" s="6">
        <v>0</v>
      </c>
      <c r="AE2431" s="5">
        <v>0</v>
      </c>
      <c r="AF2431" s="6">
        <v>0</v>
      </c>
    </row>
    <row r="2432" spans="2:32" x14ac:dyDescent="0.35">
      <c r="B2432" s="1" t="s">
        <v>511</v>
      </c>
      <c r="C2432" s="5">
        <v>0</v>
      </c>
      <c r="D2432" s="6">
        <v>0</v>
      </c>
      <c r="E2432" s="5">
        <v>0</v>
      </c>
      <c r="F2432" s="6">
        <v>0</v>
      </c>
      <c r="G2432" s="5">
        <v>0</v>
      </c>
      <c r="H2432" s="6">
        <v>0</v>
      </c>
      <c r="I2432" s="5">
        <v>0</v>
      </c>
      <c r="J2432" s="6">
        <v>0</v>
      </c>
      <c r="K2432" s="5">
        <v>0</v>
      </c>
      <c r="L2432" s="6">
        <v>0</v>
      </c>
      <c r="M2432" s="5">
        <v>0</v>
      </c>
      <c r="N2432" s="6">
        <v>0</v>
      </c>
      <c r="O2432" s="5">
        <v>0</v>
      </c>
      <c r="P2432" s="6">
        <v>0</v>
      </c>
      <c r="Q2432" s="5">
        <v>0</v>
      </c>
      <c r="R2432" s="6">
        <v>0</v>
      </c>
      <c r="S2432" s="5">
        <v>0</v>
      </c>
      <c r="T2432" s="6">
        <v>0</v>
      </c>
      <c r="U2432" s="5">
        <v>0</v>
      </c>
      <c r="V2432" s="6">
        <v>0</v>
      </c>
      <c r="W2432" s="5">
        <v>0</v>
      </c>
      <c r="X2432" s="6">
        <v>0</v>
      </c>
      <c r="Y2432" s="5">
        <v>0</v>
      </c>
      <c r="Z2432" s="6">
        <v>0</v>
      </c>
      <c r="AA2432" s="5">
        <v>0</v>
      </c>
      <c r="AB2432" s="6">
        <v>0</v>
      </c>
      <c r="AC2432" s="5">
        <v>0</v>
      </c>
      <c r="AD2432" s="6">
        <v>0</v>
      </c>
      <c r="AE2432" s="5">
        <v>0</v>
      </c>
      <c r="AF2432" s="6">
        <v>0</v>
      </c>
    </row>
    <row r="2433" spans="2:32" x14ac:dyDescent="0.35">
      <c r="B2433" s="1" t="s">
        <v>512</v>
      </c>
      <c r="C2433" s="5">
        <v>0</v>
      </c>
      <c r="D2433" s="6">
        <v>0</v>
      </c>
      <c r="E2433" s="5">
        <v>0</v>
      </c>
      <c r="F2433" s="6">
        <v>0</v>
      </c>
      <c r="G2433" s="5">
        <v>0</v>
      </c>
      <c r="H2433" s="6">
        <v>0</v>
      </c>
      <c r="I2433" s="5">
        <v>0</v>
      </c>
      <c r="J2433" s="6">
        <v>0</v>
      </c>
      <c r="K2433" s="5">
        <v>0</v>
      </c>
      <c r="L2433" s="6">
        <v>0</v>
      </c>
      <c r="M2433" s="5">
        <v>0</v>
      </c>
      <c r="N2433" s="6">
        <v>0</v>
      </c>
      <c r="O2433" s="5">
        <v>0</v>
      </c>
      <c r="P2433" s="6">
        <v>0</v>
      </c>
      <c r="Q2433" s="5">
        <v>0</v>
      </c>
      <c r="R2433" s="6">
        <v>0</v>
      </c>
      <c r="S2433" s="5">
        <v>0</v>
      </c>
      <c r="T2433" s="6">
        <v>0</v>
      </c>
      <c r="U2433" s="5">
        <v>0</v>
      </c>
      <c r="V2433" s="6">
        <v>0</v>
      </c>
      <c r="W2433" s="5">
        <v>0</v>
      </c>
      <c r="X2433" s="6">
        <v>0</v>
      </c>
      <c r="Y2433" s="5">
        <v>0</v>
      </c>
      <c r="Z2433" s="6">
        <v>0</v>
      </c>
      <c r="AA2433" s="5">
        <v>0</v>
      </c>
      <c r="AB2433" s="6">
        <v>0</v>
      </c>
      <c r="AC2433" s="5">
        <v>0</v>
      </c>
      <c r="AD2433" s="6">
        <v>0</v>
      </c>
      <c r="AE2433" s="5">
        <v>0</v>
      </c>
      <c r="AF2433" s="6">
        <v>0</v>
      </c>
    </row>
    <row r="2434" spans="2:32" x14ac:dyDescent="0.35">
      <c r="B2434" s="2" t="s">
        <v>2</v>
      </c>
    </row>
    <row r="2435" spans="2:32" x14ac:dyDescent="0.35">
      <c r="B2435" s="1" t="s">
        <v>36</v>
      </c>
      <c r="C2435" s="5">
        <v>0</v>
      </c>
      <c r="D2435" s="6">
        <v>0</v>
      </c>
      <c r="E2435" s="5">
        <v>0</v>
      </c>
      <c r="F2435" s="6">
        <v>0</v>
      </c>
      <c r="G2435" s="5">
        <v>0</v>
      </c>
      <c r="H2435" s="6">
        <v>0</v>
      </c>
      <c r="I2435" s="5">
        <v>0</v>
      </c>
      <c r="J2435" s="6">
        <v>0</v>
      </c>
      <c r="K2435" s="5">
        <v>0</v>
      </c>
      <c r="L2435" s="6">
        <v>0</v>
      </c>
      <c r="M2435" s="5">
        <v>0</v>
      </c>
      <c r="N2435" s="6">
        <v>0</v>
      </c>
      <c r="O2435" s="5">
        <v>0</v>
      </c>
      <c r="P2435" s="6">
        <v>0</v>
      </c>
      <c r="Q2435" s="5">
        <v>0</v>
      </c>
      <c r="R2435" s="6">
        <v>0</v>
      </c>
      <c r="S2435" s="5">
        <v>0</v>
      </c>
      <c r="T2435" s="6">
        <v>0</v>
      </c>
      <c r="U2435" s="5">
        <v>0</v>
      </c>
      <c r="V2435" s="6">
        <v>0</v>
      </c>
      <c r="W2435" s="5">
        <v>0</v>
      </c>
      <c r="X2435" s="6">
        <v>0</v>
      </c>
      <c r="Y2435" s="5">
        <v>0</v>
      </c>
      <c r="Z2435" s="6">
        <v>0</v>
      </c>
      <c r="AA2435" s="5">
        <v>0</v>
      </c>
      <c r="AB2435" s="6">
        <v>0</v>
      </c>
      <c r="AC2435" s="5">
        <v>0</v>
      </c>
      <c r="AD2435" s="6">
        <v>0</v>
      </c>
      <c r="AE2435" s="5">
        <v>0</v>
      </c>
      <c r="AF2435" s="6">
        <v>0</v>
      </c>
    </row>
    <row r="2436" spans="2:32" x14ac:dyDescent="0.35">
      <c r="B2436" s="1" t="s">
        <v>513</v>
      </c>
      <c r="C2436" s="5">
        <v>0</v>
      </c>
      <c r="D2436" s="6">
        <v>0</v>
      </c>
      <c r="E2436" s="5">
        <v>0</v>
      </c>
      <c r="F2436" s="6">
        <v>0</v>
      </c>
      <c r="G2436" s="5">
        <v>0</v>
      </c>
      <c r="H2436" s="6">
        <v>0</v>
      </c>
      <c r="I2436" s="5">
        <v>0</v>
      </c>
      <c r="J2436" s="6">
        <v>0</v>
      </c>
      <c r="K2436" s="5">
        <v>0</v>
      </c>
      <c r="L2436" s="6">
        <v>0</v>
      </c>
      <c r="M2436" s="5">
        <v>0</v>
      </c>
      <c r="N2436" s="6">
        <v>0</v>
      </c>
      <c r="O2436" s="5">
        <v>0</v>
      </c>
      <c r="P2436" s="6">
        <v>0</v>
      </c>
      <c r="Q2436" s="5">
        <v>0</v>
      </c>
      <c r="R2436" s="6">
        <v>0</v>
      </c>
      <c r="S2436" s="5">
        <v>0</v>
      </c>
      <c r="T2436" s="6">
        <v>0</v>
      </c>
      <c r="U2436" s="5">
        <v>0</v>
      </c>
      <c r="V2436" s="6">
        <v>0</v>
      </c>
      <c r="W2436" s="5">
        <v>0</v>
      </c>
      <c r="X2436" s="6">
        <v>0</v>
      </c>
      <c r="Y2436" s="5">
        <v>0</v>
      </c>
      <c r="Z2436" s="6">
        <v>0</v>
      </c>
      <c r="AA2436" s="5">
        <v>0</v>
      </c>
      <c r="AB2436" s="6">
        <v>0</v>
      </c>
      <c r="AC2436" s="5">
        <v>0</v>
      </c>
      <c r="AD2436" s="6">
        <v>0</v>
      </c>
      <c r="AE2436" s="5">
        <v>0</v>
      </c>
      <c r="AF2436" s="6">
        <v>0</v>
      </c>
    </row>
    <row r="2437" spans="2:32" x14ac:dyDescent="0.35">
      <c r="B2437" s="1" t="s">
        <v>514</v>
      </c>
      <c r="C2437" s="5">
        <v>0</v>
      </c>
      <c r="D2437" s="6">
        <v>0</v>
      </c>
      <c r="E2437" s="5">
        <v>0</v>
      </c>
      <c r="F2437" s="6">
        <v>0</v>
      </c>
      <c r="G2437" s="5">
        <v>0</v>
      </c>
      <c r="H2437" s="6">
        <v>0</v>
      </c>
      <c r="I2437" s="5">
        <v>0</v>
      </c>
      <c r="J2437" s="6">
        <v>0</v>
      </c>
      <c r="K2437" s="5">
        <v>0</v>
      </c>
      <c r="L2437" s="6">
        <v>0</v>
      </c>
      <c r="M2437" s="5">
        <v>0</v>
      </c>
      <c r="N2437" s="6">
        <v>0</v>
      </c>
      <c r="O2437" s="5">
        <v>0</v>
      </c>
      <c r="P2437" s="6">
        <v>0</v>
      </c>
      <c r="Q2437" s="5">
        <v>0</v>
      </c>
      <c r="R2437" s="6">
        <v>0</v>
      </c>
      <c r="S2437" s="5">
        <v>0</v>
      </c>
      <c r="T2437" s="6">
        <v>0</v>
      </c>
      <c r="U2437" s="5">
        <v>0</v>
      </c>
      <c r="V2437" s="6">
        <v>0</v>
      </c>
      <c r="W2437" s="5">
        <v>0</v>
      </c>
      <c r="X2437" s="6">
        <v>0</v>
      </c>
      <c r="Y2437" s="5">
        <v>0</v>
      </c>
      <c r="Z2437" s="6">
        <v>0</v>
      </c>
      <c r="AA2437" s="5">
        <v>0</v>
      </c>
      <c r="AB2437" s="6">
        <v>0</v>
      </c>
      <c r="AC2437" s="5">
        <v>0</v>
      </c>
      <c r="AD2437" s="6">
        <v>0</v>
      </c>
      <c r="AE2437" s="5">
        <v>0</v>
      </c>
      <c r="AF2437" s="6">
        <v>0</v>
      </c>
    </row>
    <row r="2438" spans="2:32" x14ac:dyDescent="0.35">
      <c r="B2438" s="1" t="s">
        <v>515</v>
      </c>
      <c r="C2438" s="5">
        <v>0</v>
      </c>
      <c r="D2438" s="6">
        <v>0</v>
      </c>
      <c r="E2438" s="5">
        <v>0</v>
      </c>
      <c r="F2438" s="6">
        <v>0</v>
      </c>
      <c r="G2438" s="5">
        <v>0</v>
      </c>
      <c r="H2438" s="6">
        <v>0</v>
      </c>
      <c r="I2438" s="5">
        <v>0</v>
      </c>
      <c r="J2438" s="6">
        <v>0</v>
      </c>
      <c r="K2438" s="5">
        <v>0</v>
      </c>
      <c r="L2438" s="6">
        <v>0</v>
      </c>
      <c r="M2438" s="5">
        <v>0</v>
      </c>
      <c r="N2438" s="6">
        <v>0</v>
      </c>
      <c r="O2438" s="5">
        <v>0</v>
      </c>
      <c r="P2438" s="6">
        <v>0</v>
      </c>
      <c r="Q2438" s="5">
        <v>0</v>
      </c>
      <c r="R2438" s="6">
        <v>0</v>
      </c>
      <c r="S2438" s="5">
        <v>0</v>
      </c>
      <c r="T2438" s="6">
        <v>0</v>
      </c>
      <c r="U2438" s="5">
        <v>0</v>
      </c>
      <c r="V2438" s="6">
        <v>0</v>
      </c>
      <c r="W2438" s="5">
        <v>0</v>
      </c>
      <c r="X2438" s="6">
        <v>0</v>
      </c>
      <c r="Y2438" s="5">
        <v>0</v>
      </c>
      <c r="Z2438" s="6">
        <v>0</v>
      </c>
      <c r="AA2438" s="5">
        <v>0</v>
      </c>
      <c r="AB2438" s="6">
        <v>0</v>
      </c>
      <c r="AC2438" s="5">
        <v>0</v>
      </c>
      <c r="AD2438" s="6">
        <v>0</v>
      </c>
      <c r="AE2438" s="5">
        <v>0</v>
      </c>
      <c r="AF2438" s="6">
        <v>0</v>
      </c>
    </row>
    <row r="2439" spans="2:32" x14ac:dyDescent="0.35">
      <c r="B2439" s="1" t="s">
        <v>516</v>
      </c>
      <c r="C2439" s="5">
        <v>0</v>
      </c>
      <c r="D2439" s="6">
        <v>0</v>
      </c>
      <c r="E2439" s="5">
        <v>0</v>
      </c>
      <c r="F2439" s="6">
        <v>0</v>
      </c>
      <c r="G2439" s="5">
        <v>0</v>
      </c>
      <c r="H2439" s="6">
        <v>0</v>
      </c>
      <c r="I2439" s="5">
        <v>0</v>
      </c>
      <c r="J2439" s="6">
        <v>0</v>
      </c>
      <c r="K2439" s="5">
        <v>0</v>
      </c>
      <c r="L2439" s="6">
        <v>0</v>
      </c>
      <c r="M2439" s="5">
        <v>0</v>
      </c>
      <c r="N2439" s="6">
        <v>0</v>
      </c>
      <c r="O2439" s="5">
        <v>0</v>
      </c>
      <c r="P2439" s="6">
        <v>0</v>
      </c>
      <c r="Q2439" s="5">
        <v>0</v>
      </c>
      <c r="R2439" s="6">
        <v>0</v>
      </c>
      <c r="S2439" s="5">
        <v>0</v>
      </c>
      <c r="T2439" s="6">
        <v>0</v>
      </c>
      <c r="U2439" s="5">
        <v>0</v>
      </c>
      <c r="V2439" s="6">
        <v>0</v>
      </c>
      <c r="W2439" s="5">
        <v>0</v>
      </c>
      <c r="X2439" s="6">
        <v>0</v>
      </c>
      <c r="Y2439" s="5">
        <v>0</v>
      </c>
      <c r="Z2439" s="6">
        <v>0</v>
      </c>
      <c r="AA2439" s="5">
        <v>0</v>
      </c>
      <c r="AB2439" s="6">
        <v>0</v>
      </c>
      <c r="AC2439" s="5">
        <v>0</v>
      </c>
      <c r="AD2439" s="6">
        <v>0</v>
      </c>
      <c r="AE2439" s="5">
        <v>0</v>
      </c>
      <c r="AF2439" s="6">
        <v>0</v>
      </c>
    </row>
    <row r="2440" spans="2:32" x14ac:dyDescent="0.35">
      <c r="B2440" s="1" t="s">
        <v>517</v>
      </c>
      <c r="C2440" s="5">
        <v>0</v>
      </c>
      <c r="D2440" s="6">
        <v>0</v>
      </c>
      <c r="E2440" s="5">
        <v>0</v>
      </c>
      <c r="F2440" s="6">
        <v>0</v>
      </c>
      <c r="G2440" s="5">
        <v>0</v>
      </c>
      <c r="H2440" s="6">
        <v>0</v>
      </c>
      <c r="I2440" s="5">
        <v>0</v>
      </c>
      <c r="J2440" s="6">
        <v>0</v>
      </c>
      <c r="K2440" s="5">
        <v>0</v>
      </c>
      <c r="L2440" s="6">
        <v>0</v>
      </c>
      <c r="M2440" s="5">
        <v>0</v>
      </c>
      <c r="N2440" s="6">
        <v>0</v>
      </c>
      <c r="O2440" s="5">
        <v>0</v>
      </c>
      <c r="P2440" s="6">
        <v>0</v>
      </c>
      <c r="Q2440" s="5">
        <v>0</v>
      </c>
      <c r="R2440" s="6">
        <v>0</v>
      </c>
      <c r="S2440" s="5">
        <v>0</v>
      </c>
      <c r="T2440" s="6">
        <v>0</v>
      </c>
      <c r="U2440" s="5">
        <v>0</v>
      </c>
      <c r="V2440" s="6">
        <v>0</v>
      </c>
      <c r="W2440" s="5">
        <v>0</v>
      </c>
      <c r="X2440" s="6">
        <v>0</v>
      </c>
      <c r="Y2440" s="5">
        <v>0</v>
      </c>
      <c r="Z2440" s="6">
        <v>0</v>
      </c>
      <c r="AA2440" s="5">
        <v>0</v>
      </c>
      <c r="AB2440" s="6">
        <v>0</v>
      </c>
      <c r="AC2440" s="5">
        <v>0</v>
      </c>
      <c r="AD2440" s="6">
        <v>0</v>
      </c>
      <c r="AE2440" s="5">
        <v>0</v>
      </c>
      <c r="AF2440" s="6">
        <v>0</v>
      </c>
    </row>
    <row r="2441" spans="2:32" x14ac:dyDescent="0.35">
      <c r="B2441" s="1" t="s">
        <v>41</v>
      </c>
      <c r="C2441" s="5">
        <v>2.1800000000000001E-3</v>
      </c>
      <c r="D2441" s="6">
        <v>0.85099999999999998</v>
      </c>
      <c r="E2441" s="5">
        <v>0</v>
      </c>
      <c r="F2441" s="6">
        <v>0</v>
      </c>
      <c r="G2441" s="5">
        <v>0</v>
      </c>
      <c r="H2441" s="6">
        <v>0</v>
      </c>
      <c r="I2441" s="5">
        <v>0</v>
      </c>
      <c r="J2441" s="6">
        <v>0</v>
      </c>
      <c r="K2441" s="5">
        <v>0</v>
      </c>
      <c r="L2441" s="6">
        <v>0</v>
      </c>
      <c r="M2441" s="5">
        <v>0</v>
      </c>
      <c r="N2441" s="6">
        <v>0</v>
      </c>
      <c r="O2441" s="5">
        <v>0</v>
      </c>
      <c r="P2441" s="6">
        <v>0</v>
      </c>
      <c r="Q2441" s="5">
        <v>0</v>
      </c>
      <c r="R2441" s="6">
        <v>0</v>
      </c>
      <c r="S2441" s="5">
        <v>0</v>
      </c>
      <c r="T2441" s="6">
        <v>0</v>
      </c>
      <c r="U2441" s="5">
        <v>0</v>
      </c>
      <c r="V2441" s="6">
        <v>0</v>
      </c>
      <c r="W2441" s="5">
        <v>0</v>
      </c>
      <c r="X2441" s="6">
        <v>0</v>
      </c>
      <c r="Y2441" s="5">
        <v>0</v>
      </c>
      <c r="Z2441" s="6">
        <v>0</v>
      </c>
      <c r="AA2441" s="5">
        <v>0</v>
      </c>
      <c r="AB2441" s="6">
        <v>0</v>
      </c>
      <c r="AC2441" s="5">
        <v>1.5010000000000001E-2</v>
      </c>
      <c r="AD2441" s="6">
        <v>0.85099999999999998</v>
      </c>
      <c r="AE2441" s="5">
        <v>0</v>
      </c>
      <c r="AF2441" s="6">
        <v>0</v>
      </c>
    </row>
    <row r="2442" spans="2:32" x14ac:dyDescent="0.35">
      <c r="B2442" s="1" t="s">
        <v>518</v>
      </c>
      <c r="C2442" s="5">
        <v>0</v>
      </c>
      <c r="D2442" s="6">
        <v>0</v>
      </c>
      <c r="E2442" s="5">
        <v>0</v>
      </c>
      <c r="F2442" s="6">
        <v>0</v>
      </c>
      <c r="G2442" s="5">
        <v>0</v>
      </c>
      <c r="H2442" s="6">
        <v>0</v>
      </c>
      <c r="I2442" s="5">
        <v>0</v>
      </c>
      <c r="J2442" s="6">
        <v>0</v>
      </c>
      <c r="K2442" s="5">
        <v>0</v>
      </c>
      <c r="L2442" s="6">
        <v>0</v>
      </c>
      <c r="M2442" s="5">
        <v>0</v>
      </c>
      <c r="N2442" s="6">
        <v>0</v>
      </c>
      <c r="O2442" s="5">
        <v>0</v>
      </c>
      <c r="P2442" s="6">
        <v>0</v>
      </c>
      <c r="Q2442" s="5">
        <v>0</v>
      </c>
      <c r="R2442" s="6">
        <v>0</v>
      </c>
      <c r="S2442" s="5">
        <v>0</v>
      </c>
      <c r="T2442" s="6">
        <v>0</v>
      </c>
      <c r="U2442" s="5">
        <v>0</v>
      </c>
      <c r="V2442" s="6">
        <v>0</v>
      </c>
      <c r="W2442" s="5">
        <v>0</v>
      </c>
      <c r="X2442" s="6">
        <v>0</v>
      </c>
      <c r="Y2442" s="5">
        <v>0</v>
      </c>
      <c r="Z2442" s="6">
        <v>0</v>
      </c>
      <c r="AA2442" s="5">
        <v>0</v>
      </c>
      <c r="AB2442" s="6">
        <v>0</v>
      </c>
      <c r="AC2442" s="5">
        <v>0</v>
      </c>
      <c r="AD2442" s="6">
        <v>0</v>
      </c>
      <c r="AE2442" s="5">
        <v>0</v>
      </c>
      <c r="AF2442" s="6">
        <v>0</v>
      </c>
    </row>
    <row r="2443" spans="2:32" x14ac:dyDescent="0.35">
      <c r="B2443" s="1" t="s">
        <v>44</v>
      </c>
      <c r="C2443" s="5">
        <v>0</v>
      </c>
      <c r="D2443" s="6">
        <v>0</v>
      </c>
      <c r="E2443" s="5">
        <v>0</v>
      </c>
      <c r="F2443" s="6">
        <v>0</v>
      </c>
      <c r="G2443" s="5">
        <v>0</v>
      </c>
      <c r="H2443" s="6">
        <v>0</v>
      </c>
      <c r="I2443" s="5">
        <v>0</v>
      </c>
      <c r="J2443" s="6">
        <v>0</v>
      </c>
      <c r="K2443" s="5">
        <v>0</v>
      </c>
      <c r="L2443" s="6">
        <v>0</v>
      </c>
      <c r="M2443" s="5">
        <v>0</v>
      </c>
      <c r="N2443" s="6">
        <v>0</v>
      </c>
      <c r="O2443" s="5">
        <v>0</v>
      </c>
      <c r="P2443" s="6">
        <v>0</v>
      </c>
      <c r="Q2443" s="5">
        <v>0</v>
      </c>
      <c r="R2443" s="6">
        <v>0</v>
      </c>
      <c r="S2443" s="5">
        <v>0</v>
      </c>
      <c r="T2443" s="6">
        <v>0</v>
      </c>
      <c r="U2443" s="5">
        <v>0</v>
      </c>
      <c r="V2443" s="6">
        <v>0</v>
      </c>
      <c r="W2443" s="5">
        <v>0</v>
      </c>
      <c r="X2443" s="6">
        <v>0</v>
      </c>
      <c r="Y2443" s="5">
        <v>0</v>
      </c>
      <c r="Z2443" s="6">
        <v>0</v>
      </c>
      <c r="AA2443" s="5">
        <v>0</v>
      </c>
      <c r="AB2443" s="6">
        <v>0</v>
      </c>
      <c r="AC2443" s="5">
        <v>0</v>
      </c>
      <c r="AD2443" s="6">
        <v>0</v>
      </c>
      <c r="AE2443" s="5">
        <v>0</v>
      </c>
      <c r="AF2443" s="6">
        <v>0</v>
      </c>
    </row>
    <row r="2444" spans="2:32" x14ac:dyDescent="0.35">
      <c r="B2444" s="1" t="s">
        <v>519</v>
      </c>
      <c r="C2444" s="5">
        <v>0</v>
      </c>
      <c r="D2444" s="6">
        <v>0</v>
      </c>
      <c r="E2444" s="5">
        <v>0</v>
      </c>
      <c r="F2444" s="6">
        <v>0</v>
      </c>
      <c r="G2444" s="5">
        <v>0</v>
      </c>
      <c r="H2444" s="6">
        <v>0</v>
      </c>
      <c r="I2444" s="5">
        <v>0</v>
      </c>
      <c r="J2444" s="6">
        <v>0</v>
      </c>
      <c r="K2444" s="5">
        <v>0</v>
      </c>
      <c r="L2444" s="6">
        <v>0</v>
      </c>
      <c r="M2444" s="5">
        <v>0</v>
      </c>
      <c r="N2444" s="6">
        <v>0</v>
      </c>
      <c r="O2444" s="5">
        <v>0</v>
      </c>
      <c r="P2444" s="6">
        <v>0</v>
      </c>
      <c r="Q2444" s="5">
        <v>0</v>
      </c>
      <c r="R2444" s="6">
        <v>0</v>
      </c>
      <c r="S2444" s="5">
        <v>0</v>
      </c>
      <c r="T2444" s="6">
        <v>0</v>
      </c>
      <c r="U2444" s="5">
        <v>0</v>
      </c>
      <c r="V2444" s="6">
        <v>0</v>
      </c>
      <c r="W2444" s="5">
        <v>0</v>
      </c>
      <c r="X2444" s="6">
        <v>0</v>
      </c>
      <c r="Y2444" s="5">
        <v>0</v>
      </c>
      <c r="Z2444" s="6">
        <v>0</v>
      </c>
      <c r="AA2444" s="5">
        <v>0</v>
      </c>
      <c r="AB2444" s="6">
        <v>0</v>
      </c>
      <c r="AC2444" s="5">
        <v>0</v>
      </c>
      <c r="AD2444" s="6">
        <v>0</v>
      </c>
      <c r="AE2444" s="5">
        <v>0</v>
      </c>
      <c r="AF2444" s="6">
        <v>0</v>
      </c>
    </row>
    <row r="2445" spans="2:32" x14ac:dyDescent="0.35">
      <c r="B2445" s="1" t="s">
        <v>520</v>
      </c>
      <c r="C2445" s="5">
        <v>0</v>
      </c>
      <c r="D2445" s="6">
        <v>0</v>
      </c>
      <c r="E2445" s="5">
        <v>0</v>
      </c>
      <c r="F2445" s="6">
        <v>0</v>
      </c>
      <c r="G2445" s="5">
        <v>0</v>
      </c>
      <c r="H2445" s="6">
        <v>0</v>
      </c>
      <c r="I2445" s="5">
        <v>0</v>
      </c>
      <c r="J2445" s="6">
        <v>0</v>
      </c>
      <c r="K2445" s="5">
        <v>0</v>
      </c>
      <c r="L2445" s="6">
        <v>0</v>
      </c>
      <c r="M2445" s="5">
        <v>0</v>
      </c>
      <c r="N2445" s="6">
        <v>0</v>
      </c>
      <c r="O2445" s="5">
        <v>0</v>
      </c>
      <c r="P2445" s="6">
        <v>0</v>
      </c>
      <c r="Q2445" s="5">
        <v>0</v>
      </c>
      <c r="R2445" s="6">
        <v>0</v>
      </c>
      <c r="S2445" s="5">
        <v>0</v>
      </c>
      <c r="T2445" s="6">
        <v>0</v>
      </c>
      <c r="U2445" s="5">
        <v>0</v>
      </c>
      <c r="V2445" s="6">
        <v>0</v>
      </c>
      <c r="W2445" s="5">
        <v>0</v>
      </c>
      <c r="X2445" s="6">
        <v>0</v>
      </c>
      <c r="Y2445" s="5">
        <v>0</v>
      </c>
      <c r="Z2445" s="6">
        <v>0</v>
      </c>
      <c r="AA2445" s="5">
        <v>0</v>
      </c>
      <c r="AB2445" s="6">
        <v>0</v>
      </c>
      <c r="AC2445" s="5">
        <v>0</v>
      </c>
      <c r="AD2445" s="6">
        <v>0</v>
      </c>
      <c r="AE2445" s="5">
        <v>0</v>
      </c>
      <c r="AF2445" s="6">
        <v>0</v>
      </c>
    </row>
    <row r="2446" spans="2:32" x14ac:dyDescent="0.35">
      <c r="B2446" s="1" t="s">
        <v>521</v>
      </c>
      <c r="C2446" s="5">
        <v>0</v>
      </c>
      <c r="D2446" s="6">
        <v>0</v>
      </c>
      <c r="E2446" s="5">
        <v>0</v>
      </c>
      <c r="F2446" s="6">
        <v>0</v>
      </c>
      <c r="G2446" s="5">
        <v>0</v>
      </c>
      <c r="H2446" s="6">
        <v>0</v>
      </c>
      <c r="I2446" s="5">
        <v>0</v>
      </c>
      <c r="J2446" s="6">
        <v>0</v>
      </c>
      <c r="K2446" s="5">
        <v>0</v>
      </c>
      <c r="L2446" s="6">
        <v>0</v>
      </c>
      <c r="M2446" s="5">
        <v>0</v>
      </c>
      <c r="N2446" s="6">
        <v>0</v>
      </c>
      <c r="O2446" s="5">
        <v>0</v>
      </c>
      <c r="P2446" s="6">
        <v>0</v>
      </c>
      <c r="Q2446" s="5">
        <v>0</v>
      </c>
      <c r="R2446" s="6">
        <v>0</v>
      </c>
      <c r="S2446" s="5">
        <v>0</v>
      </c>
      <c r="T2446" s="6">
        <v>0</v>
      </c>
      <c r="U2446" s="5">
        <v>0</v>
      </c>
      <c r="V2446" s="6">
        <v>0</v>
      </c>
      <c r="W2446" s="5">
        <v>0</v>
      </c>
      <c r="X2446" s="6">
        <v>0</v>
      </c>
      <c r="Y2446" s="5">
        <v>0</v>
      </c>
      <c r="Z2446" s="6">
        <v>0</v>
      </c>
      <c r="AA2446" s="5">
        <v>0</v>
      </c>
      <c r="AB2446" s="6">
        <v>0</v>
      </c>
      <c r="AC2446" s="5">
        <v>0</v>
      </c>
      <c r="AD2446" s="6">
        <v>0</v>
      </c>
      <c r="AE2446" s="5">
        <v>0</v>
      </c>
      <c r="AF2446" s="6">
        <v>0</v>
      </c>
    </row>
    <row r="2447" spans="2:32" x14ac:dyDescent="0.35">
      <c r="B2447" s="1" t="s">
        <v>522</v>
      </c>
      <c r="C2447" s="5">
        <v>0</v>
      </c>
      <c r="D2447" s="6">
        <v>0</v>
      </c>
      <c r="E2447" s="5">
        <v>0</v>
      </c>
      <c r="F2447" s="6">
        <v>0</v>
      </c>
      <c r="G2447" s="5">
        <v>0</v>
      </c>
      <c r="H2447" s="6">
        <v>0</v>
      </c>
      <c r="I2447" s="5">
        <v>0</v>
      </c>
      <c r="J2447" s="6">
        <v>0</v>
      </c>
      <c r="K2447" s="5">
        <v>0</v>
      </c>
      <c r="L2447" s="6">
        <v>0</v>
      </c>
      <c r="M2447" s="5">
        <v>0</v>
      </c>
      <c r="N2447" s="6">
        <v>0</v>
      </c>
      <c r="O2447" s="5">
        <v>0</v>
      </c>
      <c r="P2447" s="6">
        <v>0</v>
      </c>
      <c r="Q2447" s="5">
        <v>0</v>
      </c>
      <c r="R2447" s="6">
        <v>0</v>
      </c>
      <c r="S2447" s="5">
        <v>0</v>
      </c>
      <c r="T2447" s="6">
        <v>0</v>
      </c>
      <c r="U2447" s="5">
        <v>0</v>
      </c>
      <c r="V2447" s="6">
        <v>0</v>
      </c>
      <c r="W2447" s="5">
        <v>0</v>
      </c>
      <c r="X2447" s="6">
        <v>0</v>
      </c>
      <c r="Y2447" s="5">
        <v>0</v>
      </c>
      <c r="Z2447" s="6">
        <v>0</v>
      </c>
      <c r="AA2447" s="5">
        <v>0</v>
      </c>
      <c r="AB2447" s="6">
        <v>0</v>
      </c>
      <c r="AC2447" s="5">
        <v>0</v>
      </c>
      <c r="AD2447" s="6">
        <v>0</v>
      </c>
      <c r="AE2447" s="5">
        <v>0</v>
      </c>
      <c r="AF2447" s="6">
        <v>0</v>
      </c>
    </row>
    <row r="2448" spans="2:32" x14ac:dyDescent="0.35">
      <c r="B2448" s="1" t="s">
        <v>523</v>
      </c>
      <c r="C2448" s="5">
        <v>0</v>
      </c>
      <c r="D2448" s="6">
        <v>0</v>
      </c>
      <c r="E2448" s="5">
        <v>0</v>
      </c>
      <c r="F2448" s="6">
        <v>0</v>
      </c>
      <c r="G2448" s="5">
        <v>0</v>
      </c>
      <c r="H2448" s="6">
        <v>0</v>
      </c>
      <c r="I2448" s="5">
        <v>0</v>
      </c>
      <c r="J2448" s="6">
        <v>0</v>
      </c>
      <c r="K2448" s="5">
        <v>0</v>
      </c>
      <c r="L2448" s="6">
        <v>0</v>
      </c>
      <c r="M2448" s="5">
        <v>0</v>
      </c>
      <c r="N2448" s="6">
        <v>0</v>
      </c>
      <c r="O2448" s="5">
        <v>0</v>
      </c>
      <c r="P2448" s="6">
        <v>0</v>
      </c>
      <c r="Q2448" s="5">
        <v>0</v>
      </c>
      <c r="R2448" s="6">
        <v>0</v>
      </c>
      <c r="S2448" s="5">
        <v>0</v>
      </c>
      <c r="T2448" s="6">
        <v>0</v>
      </c>
      <c r="U2448" s="5">
        <v>0</v>
      </c>
      <c r="V2448" s="6">
        <v>0</v>
      </c>
      <c r="W2448" s="5">
        <v>0</v>
      </c>
      <c r="X2448" s="6">
        <v>0</v>
      </c>
      <c r="Y2448" s="5">
        <v>0</v>
      </c>
      <c r="Z2448" s="6">
        <v>0</v>
      </c>
      <c r="AA2448" s="5">
        <v>0</v>
      </c>
      <c r="AB2448" s="6">
        <v>0</v>
      </c>
      <c r="AC2448" s="5">
        <v>0</v>
      </c>
      <c r="AD2448" s="6">
        <v>0</v>
      </c>
      <c r="AE2448" s="5">
        <v>0</v>
      </c>
      <c r="AF2448" s="6">
        <v>0</v>
      </c>
    </row>
    <row r="2449" spans="2:32" x14ac:dyDescent="0.35">
      <c r="B2449" s="1" t="s">
        <v>524</v>
      </c>
      <c r="C2449" s="5">
        <v>2.7499999999999998E-3</v>
      </c>
      <c r="D2449" s="6">
        <v>1.073</v>
      </c>
      <c r="E2449" s="5">
        <v>0</v>
      </c>
      <c r="F2449" s="6">
        <v>0</v>
      </c>
      <c r="G2449" s="5">
        <v>3.6229999999999998E-2</v>
      </c>
      <c r="H2449" s="6">
        <v>1.073</v>
      </c>
      <c r="I2449" s="5">
        <v>0</v>
      </c>
      <c r="J2449" s="6">
        <v>0</v>
      </c>
      <c r="K2449" s="5">
        <v>0</v>
      </c>
      <c r="L2449" s="6">
        <v>0</v>
      </c>
      <c r="M2449" s="5">
        <v>0</v>
      </c>
      <c r="N2449" s="6">
        <v>0</v>
      </c>
      <c r="O2449" s="5">
        <v>0</v>
      </c>
      <c r="P2449" s="6">
        <v>0</v>
      </c>
      <c r="Q2449" s="5">
        <v>0</v>
      </c>
      <c r="R2449" s="6">
        <v>0</v>
      </c>
      <c r="S2449" s="5">
        <v>0</v>
      </c>
      <c r="T2449" s="6">
        <v>0</v>
      </c>
      <c r="U2449" s="5">
        <v>0</v>
      </c>
      <c r="V2449" s="6">
        <v>0</v>
      </c>
      <c r="W2449" s="5">
        <v>0</v>
      </c>
      <c r="X2449" s="6">
        <v>0</v>
      </c>
      <c r="Y2449" s="5">
        <v>0</v>
      </c>
      <c r="Z2449" s="6">
        <v>0</v>
      </c>
      <c r="AA2449" s="5">
        <v>0</v>
      </c>
      <c r="AB2449" s="6">
        <v>0</v>
      </c>
      <c r="AC2449" s="5">
        <v>0</v>
      </c>
      <c r="AD2449" s="6">
        <v>0</v>
      </c>
      <c r="AE2449" s="5">
        <v>0</v>
      </c>
      <c r="AF2449" s="6">
        <v>0</v>
      </c>
    </row>
    <row r="2450" spans="2:32" x14ac:dyDescent="0.35">
      <c r="B2450" s="1" t="s">
        <v>525</v>
      </c>
      <c r="C2450" s="5">
        <v>0</v>
      </c>
      <c r="D2450" s="6">
        <v>0</v>
      </c>
      <c r="E2450" s="5">
        <v>0</v>
      </c>
      <c r="F2450" s="6">
        <v>0</v>
      </c>
      <c r="G2450" s="5">
        <v>0</v>
      </c>
      <c r="H2450" s="6">
        <v>0</v>
      </c>
      <c r="I2450" s="5">
        <v>0</v>
      </c>
      <c r="J2450" s="6">
        <v>0</v>
      </c>
      <c r="K2450" s="5">
        <v>0</v>
      </c>
      <c r="L2450" s="6">
        <v>0</v>
      </c>
      <c r="M2450" s="5">
        <v>0</v>
      </c>
      <c r="N2450" s="6">
        <v>0</v>
      </c>
      <c r="O2450" s="5">
        <v>0</v>
      </c>
      <c r="P2450" s="6">
        <v>0</v>
      </c>
      <c r="Q2450" s="5">
        <v>0</v>
      </c>
      <c r="R2450" s="6">
        <v>0</v>
      </c>
      <c r="S2450" s="5">
        <v>0</v>
      </c>
      <c r="T2450" s="6">
        <v>0</v>
      </c>
      <c r="U2450" s="5">
        <v>0</v>
      </c>
      <c r="V2450" s="6">
        <v>0</v>
      </c>
      <c r="W2450" s="5">
        <v>0</v>
      </c>
      <c r="X2450" s="6">
        <v>0</v>
      </c>
      <c r="Y2450" s="5">
        <v>0</v>
      </c>
      <c r="Z2450" s="6">
        <v>0</v>
      </c>
      <c r="AA2450" s="5">
        <v>0</v>
      </c>
      <c r="AB2450" s="6">
        <v>0</v>
      </c>
      <c r="AC2450" s="5">
        <v>0</v>
      </c>
      <c r="AD2450" s="6">
        <v>0</v>
      </c>
      <c r="AE2450" s="5">
        <v>0</v>
      </c>
      <c r="AF2450" s="6">
        <v>0</v>
      </c>
    </row>
    <row r="2451" spans="2:32" x14ac:dyDescent="0.35">
      <c r="B2451" s="1" t="s">
        <v>526</v>
      </c>
      <c r="C2451" s="5">
        <v>0</v>
      </c>
      <c r="D2451" s="6">
        <v>0</v>
      </c>
      <c r="E2451" s="5">
        <v>0</v>
      </c>
      <c r="F2451" s="6">
        <v>0</v>
      </c>
      <c r="G2451" s="5">
        <v>0</v>
      </c>
      <c r="H2451" s="6">
        <v>0</v>
      </c>
      <c r="I2451" s="5">
        <v>0</v>
      </c>
      <c r="J2451" s="6">
        <v>0</v>
      </c>
      <c r="K2451" s="5">
        <v>0</v>
      </c>
      <c r="L2451" s="6">
        <v>0</v>
      </c>
      <c r="M2451" s="5">
        <v>0</v>
      </c>
      <c r="N2451" s="6">
        <v>0</v>
      </c>
      <c r="O2451" s="5">
        <v>0</v>
      </c>
      <c r="P2451" s="6">
        <v>0</v>
      </c>
      <c r="Q2451" s="5">
        <v>0</v>
      </c>
      <c r="R2451" s="6">
        <v>0</v>
      </c>
      <c r="S2451" s="5">
        <v>0</v>
      </c>
      <c r="T2451" s="6">
        <v>0</v>
      </c>
      <c r="U2451" s="5">
        <v>0</v>
      </c>
      <c r="V2451" s="6">
        <v>0</v>
      </c>
      <c r="W2451" s="5">
        <v>0</v>
      </c>
      <c r="X2451" s="6">
        <v>0</v>
      </c>
      <c r="Y2451" s="5">
        <v>0</v>
      </c>
      <c r="Z2451" s="6">
        <v>0</v>
      </c>
      <c r="AA2451" s="5">
        <v>0</v>
      </c>
      <c r="AB2451" s="6">
        <v>0</v>
      </c>
      <c r="AC2451" s="5">
        <v>0</v>
      </c>
      <c r="AD2451" s="6">
        <v>0</v>
      </c>
      <c r="AE2451" s="5">
        <v>0</v>
      </c>
      <c r="AF2451" s="6">
        <v>0</v>
      </c>
    </row>
    <row r="2452" spans="2:32" x14ac:dyDescent="0.35">
      <c r="B2452" s="2" t="s">
        <v>3</v>
      </c>
    </row>
    <row r="2453" spans="2:32" x14ac:dyDescent="0.35">
      <c r="B2453" s="1" t="s">
        <v>48</v>
      </c>
      <c r="C2453" s="5">
        <v>5.5999999999999995E-4</v>
      </c>
      <c r="D2453" s="6">
        <v>0.219</v>
      </c>
      <c r="E2453" s="5">
        <v>0</v>
      </c>
      <c r="F2453" s="6">
        <v>0</v>
      </c>
      <c r="G2453" s="5">
        <v>0</v>
      </c>
      <c r="H2453" s="6">
        <v>0</v>
      </c>
      <c r="I2453" s="5">
        <v>0</v>
      </c>
      <c r="J2453" s="6">
        <v>0</v>
      </c>
      <c r="K2453" s="5">
        <v>0</v>
      </c>
      <c r="L2453" s="6">
        <v>0</v>
      </c>
      <c r="M2453" s="5">
        <v>0</v>
      </c>
      <c r="N2453" s="6">
        <v>0</v>
      </c>
      <c r="O2453" s="5">
        <v>1.2869999999999999E-2</v>
      </c>
      <c r="P2453" s="6">
        <v>0.219</v>
      </c>
      <c r="Q2453" s="5">
        <v>0</v>
      </c>
      <c r="R2453" s="6">
        <v>0</v>
      </c>
      <c r="S2453" s="5">
        <v>0</v>
      </c>
      <c r="T2453" s="6">
        <v>0</v>
      </c>
      <c r="U2453" s="5">
        <v>0</v>
      </c>
      <c r="V2453" s="6">
        <v>0</v>
      </c>
      <c r="W2453" s="5">
        <v>0</v>
      </c>
      <c r="X2453" s="6">
        <v>0</v>
      </c>
      <c r="Y2453" s="5">
        <v>0</v>
      </c>
      <c r="Z2453" s="6">
        <v>0</v>
      </c>
      <c r="AA2453" s="5">
        <v>0</v>
      </c>
      <c r="AB2453" s="6">
        <v>0</v>
      </c>
      <c r="AC2453" s="5">
        <v>0</v>
      </c>
      <c r="AD2453" s="6">
        <v>0</v>
      </c>
      <c r="AE2453" s="5">
        <v>0</v>
      </c>
      <c r="AF2453" s="6">
        <v>0</v>
      </c>
    </row>
    <row r="2454" spans="2:32" x14ac:dyDescent="0.35">
      <c r="B2454" s="1" t="s">
        <v>527</v>
      </c>
      <c r="C2454" s="5">
        <v>0</v>
      </c>
      <c r="D2454" s="6">
        <v>0</v>
      </c>
      <c r="E2454" s="5">
        <v>0</v>
      </c>
      <c r="F2454" s="6">
        <v>0</v>
      </c>
      <c r="G2454" s="5">
        <v>0</v>
      </c>
      <c r="H2454" s="6">
        <v>0</v>
      </c>
      <c r="I2454" s="5">
        <v>0</v>
      </c>
      <c r="J2454" s="6">
        <v>0</v>
      </c>
      <c r="K2454" s="5">
        <v>0</v>
      </c>
      <c r="L2454" s="6">
        <v>0</v>
      </c>
      <c r="M2454" s="5">
        <v>0</v>
      </c>
      <c r="N2454" s="6">
        <v>0</v>
      </c>
      <c r="O2454" s="5">
        <v>0</v>
      </c>
      <c r="P2454" s="6">
        <v>0</v>
      </c>
      <c r="Q2454" s="5">
        <v>0</v>
      </c>
      <c r="R2454" s="6">
        <v>0</v>
      </c>
      <c r="S2454" s="5">
        <v>0</v>
      </c>
      <c r="T2454" s="6">
        <v>0</v>
      </c>
      <c r="U2454" s="5">
        <v>0</v>
      </c>
      <c r="V2454" s="6">
        <v>0</v>
      </c>
      <c r="W2454" s="5">
        <v>0</v>
      </c>
      <c r="X2454" s="6">
        <v>0</v>
      </c>
      <c r="Y2454" s="5">
        <v>0</v>
      </c>
      <c r="Z2454" s="6">
        <v>0</v>
      </c>
      <c r="AA2454" s="5">
        <v>0</v>
      </c>
      <c r="AB2454" s="6">
        <v>0</v>
      </c>
      <c r="AC2454" s="5">
        <v>0</v>
      </c>
      <c r="AD2454" s="6">
        <v>0</v>
      </c>
      <c r="AE2454" s="5">
        <v>0</v>
      </c>
      <c r="AF2454" s="6">
        <v>0</v>
      </c>
    </row>
    <row r="2455" spans="2:32" x14ac:dyDescent="0.35">
      <c r="B2455" s="1" t="s">
        <v>528</v>
      </c>
      <c r="C2455" s="5">
        <v>0</v>
      </c>
      <c r="D2455" s="6">
        <v>0</v>
      </c>
      <c r="E2455" s="5">
        <v>0</v>
      </c>
      <c r="F2455" s="6">
        <v>0</v>
      </c>
      <c r="G2455" s="5">
        <v>0</v>
      </c>
      <c r="H2455" s="6">
        <v>0</v>
      </c>
      <c r="I2455" s="5">
        <v>0</v>
      </c>
      <c r="J2455" s="6">
        <v>0</v>
      </c>
      <c r="K2455" s="5">
        <v>0</v>
      </c>
      <c r="L2455" s="6">
        <v>0</v>
      </c>
      <c r="M2455" s="5">
        <v>0</v>
      </c>
      <c r="N2455" s="6">
        <v>0</v>
      </c>
      <c r="O2455" s="5">
        <v>0</v>
      </c>
      <c r="P2455" s="6">
        <v>0</v>
      </c>
      <c r="Q2455" s="5">
        <v>0</v>
      </c>
      <c r="R2455" s="6">
        <v>0</v>
      </c>
      <c r="S2455" s="5">
        <v>0</v>
      </c>
      <c r="T2455" s="6">
        <v>0</v>
      </c>
      <c r="U2455" s="5">
        <v>0</v>
      </c>
      <c r="V2455" s="6">
        <v>0</v>
      </c>
      <c r="W2455" s="5">
        <v>0</v>
      </c>
      <c r="X2455" s="6">
        <v>0</v>
      </c>
      <c r="Y2455" s="5">
        <v>0</v>
      </c>
      <c r="Z2455" s="6">
        <v>0</v>
      </c>
      <c r="AA2455" s="5">
        <v>0</v>
      </c>
      <c r="AB2455" s="6">
        <v>0</v>
      </c>
      <c r="AC2455" s="5">
        <v>0</v>
      </c>
      <c r="AD2455" s="6">
        <v>0</v>
      </c>
      <c r="AE2455" s="5">
        <v>0</v>
      </c>
      <c r="AF2455" s="6">
        <v>0</v>
      </c>
    </row>
    <row r="2456" spans="2:32" x14ac:dyDescent="0.35">
      <c r="B2456" s="1" t="s">
        <v>529</v>
      </c>
      <c r="C2456" s="5">
        <v>0</v>
      </c>
      <c r="D2456" s="6">
        <v>0</v>
      </c>
      <c r="E2456" s="5">
        <v>0</v>
      </c>
      <c r="F2456" s="6">
        <v>0</v>
      </c>
      <c r="G2456" s="5">
        <v>0</v>
      </c>
      <c r="H2456" s="6">
        <v>0</v>
      </c>
      <c r="I2456" s="5">
        <v>0</v>
      </c>
      <c r="J2456" s="6">
        <v>0</v>
      </c>
      <c r="K2456" s="5">
        <v>0</v>
      </c>
      <c r="L2456" s="6">
        <v>0</v>
      </c>
      <c r="M2456" s="5">
        <v>0</v>
      </c>
      <c r="N2456" s="6">
        <v>0</v>
      </c>
      <c r="O2456" s="5">
        <v>0</v>
      </c>
      <c r="P2456" s="6">
        <v>0</v>
      </c>
      <c r="Q2456" s="5">
        <v>0</v>
      </c>
      <c r="R2456" s="6">
        <v>0</v>
      </c>
      <c r="S2456" s="5">
        <v>0</v>
      </c>
      <c r="T2456" s="6">
        <v>0</v>
      </c>
      <c r="U2456" s="5">
        <v>0</v>
      </c>
      <c r="V2456" s="6">
        <v>0</v>
      </c>
      <c r="W2456" s="5">
        <v>0</v>
      </c>
      <c r="X2456" s="6">
        <v>0</v>
      </c>
      <c r="Y2456" s="5">
        <v>0</v>
      </c>
      <c r="Z2456" s="6">
        <v>0</v>
      </c>
      <c r="AA2456" s="5">
        <v>0</v>
      </c>
      <c r="AB2456" s="6">
        <v>0</v>
      </c>
      <c r="AC2456" s="5">
        <v>0</v>
      </c>
      <c r="AD2456" s="6">
        <v>0</v>
      </c>
      <c r="AE2456" s="5">
        <v>0</v>
      </c>
      <c r="AF2456" s="6">
        <v>0</v>
      </c>
    </row>
    <row r="2457" spans="2:32" x14ac:dyDescent="0.35">
      <c r="B2457" s="1" t="s">
        <v>530</v>
      </c>
      <c r="C2457" s="5">
        <v>0</v>
      </c>
      <c r="D2457" s="6">
        <v>0</v>
      </c>
      <c r="E2457" s="5">
        <v>0</v>
      </c>
      <c r="F2457" s="6">
        <v>0</v>
      </c>
      <c r="G2457" s="5">
        <v>0</v>
      </c>
      <c r="H2457" s="6">
        <v>0</v>
      </c>
      <c r="I2457" s="5">
        <v>0</v>
      </c>
      <c r="J2457" s="6">
        <v>0</v>
      </c>
      <c r="K2457" s="5">
        <v>0</v>
      </c>
      <c r="L2457" s="6">
        <v>0</v>
      </c>
      <c r="M2457" s="5">
        <v>0</v>
      </c>
      <c r="N2457" s="6">
        <v>0</v>
      </c>
      <c r="O2457" s="5">
        <v>0</v>
      </c>
      <c r="P2457" s="6">
        <v>0</v>
      </c>
      <c r="Q2457" s="5">
        <v>0</v>
      </c>
      <c r="R2457" s="6">
        <v>0</v>
      </c>
      <c r="S2457" s="5">
        <v>0</v>
      </c>
      <c r="T2457" s="6">
        <v>0</v>
      </c>
      <c r="U2457" s="5">
        <v>0</v>
      </c>
      <c r="V2457" s="6">
        <v>0</v>
      </c>
      <c r="W2457" s="5">
        <v>0</v>
      </c>
      <c r="X2457" s="6">
        <v>0</v>
      </c>
      <c r="Y2457" s="5">
        <v>0</v>
      </c>
      <c r="Z2457" s="6">
        <v>0</v>
      </c>
      <c r="AA2457" s="5">
        <v>0</v>
      </c>
      <c r="AB2457" s="6">
        <v>0</v>
      </c>
      <c r="AC2457" s="5">
        <v>0</v>
      </c>
      <c r="AD2457" s="6">
        <v>0</v>
      </c>
      <c r="AE2457" s="5">
        <v>0</v>
      </c>
      <c r="AF2457" s="6">
        <v>0</v>
      </c>
    </row>
    <row r="2458" spans="2:32" x14ac:dyDescent="0.35">
      <c r="B2458" s="1" t="s">
        <v>53</v>
      </c>
      <c r="C2458" s="5">
        <v>0</v>
      </c>
      <c r="D2458" s="6">
        <v>0</v>
      </c>
      <c r="E2458" s="5">
        <v>0</v>
      </c>
      <c r="F2458" s="6">
        <v>0</v>
      </c>
      <c r="G2458" s="5">
        <v>0</v>
      </c>
      <c r="H2458" s="6">
        <v>0</v>
      </c>
      <c r="I2458" s="5">
        <v>0</v>
      </c>
      <c r="J2458" s="6">
        <v>0</v>
      </c>
      <c r="K2458" s="5">
        <v>0</v>
      </c>
      <c r="L2458" s="6">
        <v>0</v>
      </c>
      <c r="M2458" s="5">
        <v>0</v>
      </c>
      <c r="N2458" s="6">
        <v>0</v>
      </c>
      <c r="O2458" s="5">
        <v>0</v>
      </c>
      <c r="P2458" s="6">
        <v>0</v>
      </c>
      <c r="Q2458" s="5">
        <v>0</v>
      </c>
      <c r="R2458" s="6">
        <v>0</v>
      </c>
      <c r="S2458" s="5">
        <v>0</v>
      </c>
      <c r="T2458" s="6">
        <v>0</v>
      </c>
      <c r="U2458" s="5">
        <v>0</v>
      </c>
      <c r="V2458" s="6">
        <v>0</v>
      </c>
      <c r="W2458" s="5">
        <v>0</v>
      </c>
      <c r="X2458" s="6">
        <v>0</v>
      </c>
      <c r="Y2458" s="5">
        <v>0</v>
      </c>
      <c r="Z2458" s="6">
        <v>0</v>
      </c>
      <c r="AA2458" s="5">
        <v>0</v>
      </c>
      <c r="AB2458" s="6">
        <v>0</v>
      </c>
      <c r="AC2458" s="5">
        <v>0</v>
      </c>
      <c r="AD2458" s="6">
        <v>0</v>
      </c>
      <c r="AE2458" s="5">
        <v>0</v>
      </c>
      <c r="AF2458" s="6">
        <v>0</v>
      </c>
    </row>
    <row r="2459" spans="2:32" x14ac:dyDescent="0.35">
      <c r="B2459" s="1" t="s">
        <v>531</v>
      </c>
      <c r="C2459" s="5">
        <v>0</v>
      </c>
      <c r="D2459" s="6">
        <v>0</v>
      </c>
      <c r="E2459" s="5">
        <v>0</v>
      </c>
      <c r="F2459" s="6">
        <v>0</v>
      </c>
      <c r="G2459" s="5">
        <v>0</v>
      </c>
      <c r="H2459" s="6">
        <v>0</v>
      </c>
      <c r="I2459" s="5">
        <v>0</v>
      </c>
      <c r="J2459" s="6">
        <v>0</v>
      </c>
      <c r="K2459" s="5">
        <v>0</v>
      </c>
      <c r="L2459" s="6">
        <v>0</v>
      </c>
      <c r="M2459" s="5">
        <v>0</v>
      </c>
      <c r="N2459" s="6">
        <v>0</v>
      </c>
      <c r="O2459" s="5">
        <v>0</v>
      </c>
      <c r="P2459" s="6">
        <v>0</v>
      </c>
      <c r="Q2459" s="5">
        <v>0</v>
      </c>
      <c r="R2459" s="6">
        <v>0</v>
      </c>
      <c r="S2459" s="5">
        <v>0</v>
      </c>
      <c r="T2459" s="6">
        <v>0</v>
      </c>
      <c r="U2459" s="5">
        <v>0</v>
      </c>
      <c r="V2459" s="6">
        <v>0</v>
      </c>
      <c r="W2459" s="5">
        <v>0</v>
      </c>
      <c r="X2459" s="6">
        <v>0</v>
      </c>
      <c r="Y2459" s="5">
        <v>0</v>
      </c>
      <c r="Z2459" s="6">
        <v>0</v>
      </c>
      <c r="AA2459" s="5">
        <v>0</v>
      </c>
      <c r="AB2459" s="6">
        <v>0</v>
      </c>
      <c r="AC2459" s="5">
        <v>0</v>
      </c>
      <c r="AD2459" s="6">
        <v>0</v>
      </c>
      <c r="AE2459" s="5">
        <v>0</v>
      </c>
      <c r="AF2459" s="6">
        <v>0</v>
      </c>
    </row>
    <row r="2460" spans="2:32" x14ac:dyDescent="0.35">
      <c r="B2460" s="1" t="s">
        <v>56</v>
      </c>
      <c r="C2460" s="5">
        <v>0</v>
      </c>
      <c r="D2460" s="6">
        <v>0</v>
      </c>
      <c r="E2460" s="5">
        <v>0</v>
      </c>
      <c r="F2460" s="6">
        <v>0</v>
      </c>
      <c r="G2460" s="5">
        <v>0</v>
      </c>
      <c r="H2460" s="6">
        <v>0</v>
      </c>
      <c r="I2460" s="5">
        <v>0</v>
      </c>
      <c r="J2460" s="6">
        <v>0</v>
      </c>
      <c r="K2460" s="5">
        <v>0</v>
      </c>
      <c r="L2460" s="6">
        <v>0</v>
      </c>
      <c r="M2460" s="5">
        <v>0</v>
      </c>
      <c r="N2460" s="6">
        <v>0</v>
      </c>
      <c r="O2460" s="5">
        <v>0</v>
      </c>
      <c r="P2460" s="6">
        <v>0</v>
      </c>
      <c r="Q2460" s="5">
        <v>0</v>
      </c>
      <c r="R2460" s="6">
        <v>0</v>
      </c>
      <c r="S2460" s="5">
        <v>0</v>
      </c>
      <c r="T2460" s="6">
        <v>0</v>
      </c>
      <c r="U2460" s="5">
        <v>0</v>
      </c>
      <c r="V2460" s="6">
        <v>0</v>
      </c>
      <c r="W2460" s="5">
        <v>0</v>
      </c>
      <c r="X2460" s="6">
        <v>0</v>
      </c>
      <c r="Y2460" s="5">
        <v>0</v>
      </c>
      <c r="Z2460" s="6">
        <v>0</v>
      </c>
      <c r="AA2460" s="5">
        <v>0</v>
      </c>
      <c r="AB2460" s="6">
        <v>0</v>
      </c>
      <c r="AC2460" s="5">
        <v>0</v>
      </c>
      <c r="AD2460" s="6">
        <v>0</v>
      </c>
      <c r="AE2460" s="5">
        <v>0</v>
      </c>
      <c r="AF2460" s="6">
        <v>0</v>
      </c>
    </row>
    <row r="2461" spans="2:32" x14ac:dyDescent="0.35">
      <c r="B2461" s="1" t="s">
        <v>532</v>
      </c>
      <c r="C2461" s="5">
        <v>0</v>
      </c>
      <c r="D2461" s="6">
        <v>0</v>
      </c>
      <c r="E2461" s="5">
        <v>0</v>
      </c>
      <c r="F2461" s="6">
        <v>0</v>
      </c>
      <c r="G2461" s="5">
        <v>0</v>
      </c>
      <c r="H2461" s="6">
        <v>0</v>
      </c>
      <c r="I2461" s="5">
        <v>0</v>
      </c>
      <c r="J2461" s="6">
        <v>0</v>
      </c>
      <c r="K2461" s="5">
        <v>0</v>
      </c>
      <c r="L2461" s="6">
        <v>0</v>
      </c>
      <c r="M2461" s="5">
        <v>0</v>
      </c>
      <c r="N2461" s="6">
        <v>0</v>
      </c>
      <c r="O2461" s="5">
        <v>0</v>
      </c>
      <c r="P2461" s="6">
        <v>0</v>
      </c>
      <c r="Q2461" s="5">
        <v>0</v>
      </c>
      <c r="R2461" s="6">
        <v>0</v>
      </c>
      <c r="S2461" s="5">
        <v>0</v>
      </c>
      <c r="T2461" s="6">
        <v>0</v>
      </c>
      <c r="U2461" s="5">
        <v>0</v>
      </c>
      <c r="V2461" s="6">
        <v>0</v>
      </c>
      <c r="W2461" s="5">
        <v>0</v>
      </c>
      <c r="X2461" s="6">
        <v>0</v>
      </c>
      <c r="Y2461" s="5">
        <v>0</v>
      </c>
      <c r="Z2461" s="6">
        <v>0</v>
      </c>
      <c r="AA2461" s="5">
        <v>0</v>
      </c>
      <c r="AB2461" s="6">
        <v>0</v>
      </c>
      <c r="AC2461" s="5">
        <v>0</v>
      </c>
      <c r="AD2461" s="6">
        <v>0</v>
      </c>
      <c r="AE2461" s="5">
        <v>0</v>
      </c>
      <c r="AF2461" s="6">
        <v>0</v>
      </c>
    </row>
    <row r="2462" spans="2:32" x14ac:dyDescent="0.35">
      <c r="B2462" s="1" t="s">
        <v>533</v>
      </c>
      <c r="C2462" s="5">
        <v>0.16697999999999999</v>
      </c>
      <c r="D2462" s="6">
        <v>65.087000000000003</v>
      </c>
      <c r="E2462" s="5">
        <v>0.15795000000000001</v>
      </c>
      <c r="F2462" s="6">
        <v>2.3679999999999999</v>
      </c>
      <c r="G2462" s="5">
        <v>0.21856999999999999</v>
      </c>
      <c r="H2462" s="6">
        <v>6.4740000000000002</v>
      </c>
      <c r="I2462" s="5">
        <v>0.33600000000000002</v>
      </c>
      <c r="J2462" s="6">
        <v>6.0510000000000002</v>
      </c>
      <c r="K2462" s="5">
        <v>6.2880000000000005E-2</v>
      </c>
      <c r="L2462" s="6">
        <v>1.2949999999999999</v>
      </c>
      <c r="M2462" s="5">
        <v>0.49513000000000001</v>
      </c>
      <c r="N2462" s="6">
        <v>6.806</v>
      </c>
      <c r="O2462" s="5">
        <v>0.16794000000000001</v>
      </c>
      <c r="P2462" s="6">
        <v>2.8570000000000002</v>
      </c>
      <c r="Q2462" s="5">
        <v>0.15504000000000001</v>
      </c>
      <c r="R2462" s="6">
        <v>2.9620000000000002</v>
      </c>
      <c r="S2462" s="5">
        <v>0.19239000000000001</v>
      </c>
      <c r="T2462" s="6">
        <v>9.9160000000000004</v>
      </c>
      <c r="U2462" s="5">
        <v>0.29586000000000001</v>
      </c>
      <c r="V2462" s="6">
        <v>3.835</v>
      </c>
      <c r="W2462" s="5">
        <v>0.33574999999999999</v>
      </c>
      <c r="X2462" s="6">
        <v>1.6080000000000001</v>
      </c>
      <c r="Y2462" s="5">
        <v>0.19433</v>
      </c>
      <c r="Z2462" s="6">
        <v>8.625</v>
      </c>
      <c r="AA2462" s="5">
        <v>0.13538</v>
      </c>
      <c r="AB2462" s="6">
        <v>7.6020000000000003</v>
      </c>
      <c r="AC2462" s="5">
        <v>3.0020000000000002E-2</v>
      </c>
      <c r="AD2462" s="6">
        <v>1.702</v>
      </c>
      <c r="AE2462" s="5">
        <v>9.8839999999999997E-2</v>
      </c>
      <c r="AF2462" s="6">
        <v>2.9849999999999999</v>
      </c>
    </row>
    <row r="2463" spans="2:32" x14ac:dyDescent="0.35">
      <c r="B2463" s="1" t="s">
        <v>58</v>
      </c>
      <c r="C2463" s="5">
        <v>0</v>
      </c>
      <c r="D2463" s="6">
        <v>0</v>
      </c>
      <c r="E2463" s="5">
        <v>0</v>
      </c>
      <c r="F2463" s="6">
        <v>0</v>
      </c>
      <c r="G2463" s="5">
        <v>0</v>
      </c>
      <c r="H2463" s="6">
        <v>0</v>
      </c>
      <c r="I2463" s="5">
        <v>0</v>
      </c>
      <c r="J2463" s="6">
        <v>0</v>
      </c>
      <c r="K2463" s="5">
        <v>0</v>
      </c>
      <c r="L2463" s="6">
        <v>0</v>
      </c>
      <c r="M2463" s="5">
        <v>0</v>
      </c>
      <c r="N2463" s="6">
        <v>0</v>
      </c>
      <c r="O2463" s="5">
        <v>0</v>
      </c>
      <c r="P2463" s="6">
        <v>0</v>
      </c>
      <c r="Q2463" s="5">
        <v>0</v>
      </c>
      <c r="R2463" s="6">
        <v>0</v>
      </c>
      <c r="S2463" s="5">
        <v>0</v>
      </c>
      <c r="T2463" s="6">
        <v>0</v>
      </c>
      <c r="U2463" s="5">
        <v>0</v>
      </c>
      <c r="V2463" s="6">
        <v>0</v>
      </c>
      <c r="W2463" s="5">
        <v>0</v>
      </c>
      <c r="X2463" s="6">
        <v>0</v>
      </c>
      <c r="Y2463" s="5">
        <v>0</v>
      </c>
      <c r="Z2463" s="6">
        <v>0</v>
      </c>
      <c r="AA2463" s="5">
        <v>0</v>
      </c>
      <c r="AB2463" s="6">
        <v>0</v>
      </c>
      <c r="AC2463" s="5">
        <v>0</v>
      </c>
      <c r="AD2463" s="6">
        <v>0</v>
      </c>
      <c r="AE2463" s="5">
        <v>0</v>
      </c>
      <c r="AF2463" s="6">
        <v>0</v>
      </c>
    </row>
    <row r="2464" spans="2:32" x14ac:dyDescent="0.35">
      <c r="B2464" s="1" t="s">
        <v>534</v>
      </c>
      <c r="C2464" s="5">
        <v>0</v>
      </c>
      <c r="D2464" s="6">
        <v>0</v>
      </c>
      <c r="E2464" s="5">
        <v>0</v>
      </c>
      <c r="F2464" s="6">
        <v>0</v>
      </c>
      <c r="G2464" s="5">
        <v>0</v>
      </c>
      <c r="H2464" s="6">
        <v>0</v>
      </c>
      <c r="I2464" s="5">
        <v>0</v>
      </c>
      <c r="J2464" s="6">
        <v>0</v>
      </c>
      <c r="K2464" s="5">
        <v>0</v>
      </c>
      <c r="L2464" s="6">
        <v>0</v>
      </c>
      <c r="M2464" s="5">
        <v>0</v>
      </c>
      <c r="N2464" s="6">
        <v>0</v>
      </c>
      <c r="O2464" s="5">
        <v>0</v>
      </c>
      <c r="P2464" s="6">
        <v>0</v>
      </c>
      <c r="Q2464" s="5">
        <v>0</v>
      </c>
      <c r="R2464" s="6">
        <v>0</v>
      </c>
      <c r="S2464" s="5">
        <v>0</v>
      </c>
      <c r="T2464" s="6">
        <v>0</v>
      </c>
      <c r="U2464" s="5">
        <v>0</v>
      </c>
      <c r="V2464" s="6">
        <v>0</v>
      </c>
      <c r="W2464" s="5">
        <v>0</v>
      </c>
      <c r="X2464" s="6">
        <v>0</v>
      </c>
      <c r="Y2464" s="5">
        <v>0</v>
      </c>
      <c r="Z2464" s="6">
        <v>0</v>
      </c>
      <c r="AA2464" s="5">
        <v>0</v>
      </c>
      <c r="AB2464" s="6">
        <v>0</v>
      </c>
      <c r="AC2464" s="5">
        <v>0</v>
      </c>
      <c r="AD2464" s="6">
        <v>0</v>
      </c>
      <c r="AE2464" s="5">
        <v>0</v>
      </c>
      <c r="AF2464" s="6">
        <v>0</v>
      </c>
    </row>
    <row r="2465" spans="2:32" x14ac:dyDescent="0.35">
      <c r="B2465" s="1" t="s">
        <v>535</v>
      </c>
      <c r="C2465" s="5">
        <v>1.719E-2</v>
      </c>
      <c r="D2465" s="6">
        <v>6.6989999999999998</v>
      </c>
      <c r="E2465" s="5">
        <v>1.661E-2</v>
      </c>
      <c r="F2465" s="6">
        <v>0.249</v>
      </c>
      <c r="G2465" s="5">
        <v>7.6100000000000001E-2</v>
      </c>
      <c r="H2465" s="6">
        <v>2.254</v>
      </c>
      <c r="I2465" s="5">
        <v>1.4160000000000001E-2</v>
      </c>
      <c r="J2465" s="6">
        <v>0.255</v>
      </c>
      <c r="K2465" s="5">
        <v>4.0640000000000003E-2</v>
      </c>
      <c r="L2465" s="6">
        <v>0.83699999999999997</v>
      </c>
      <c r="M2465" s="5">
        <v>0</v>
      </c>
      <c r="N2465" s="6">
        <v>0</v>
      </c>
      <c r="O2465" s="5">
        <v>5.8610000000000002E-2</v>
      </c>
      <c r="P2465" s="6">
        <v>0.997</v>
      </c>
      <c r="Q2465" s="5">
        <v>0.11029</v>
      </c>
      <c r="R2465" s="6">
        <v>2.1070000000000002</v>
      </c>
      <c r="S2465" s="5">
        <v>0</v>
      </c>
      <c r="T2465" s="6">
        <v>0</v>
      </c>
      <c r="U2465" s="5">
        <v>0</v>
      </c>
      <c r="V2465" s="6">
        <v>0</v>
      </c>
      <c r="W2465" s="5">
        <v>0</v>
      </c>
      <c r="X2465" s="6">
        <v>0</v>
      </c>
      <c r="Y2465" s="5">
        <v>0</v>
      </c>
      <c r="Z2465" s="6">
        <v>0</v>
      </c>
      <c r="AA2465" s="5">
        <v>0</v>
      </c>
      <c r="AB2465" s="6">
        <v>0</v>
      </c>
      <c r="AC2465" s="5">
        <v>0</v>
      </c>
      <c r="AD2465" s="6">
        <v>0</v>
      </c>
      <c r="AE2465" s="5">
        <v>0</v>
      </c>
      <c r="AF2465" s="6">
        <v>0</v>
      </c>
    </row>
    <row r="2466" spans="2:32" x14ac:dyDescent="0.35">
      <c r="B2466" s="1" t="s">
        <v>61</v>
      </c>
      <c r="C2466" s="5">
        <v>6.0899999999999999E-3</v>
      </c>
      <c r="D2466" s="6">
        <v>2.3740000000000001</v>
      </c>
      <c r="E2466" s="5">
        <v>0</v>
      </c>
      <c r="F2466" s="6">
        <v>0</v>
      </c>
      <c r="G2466" s="5">
        <v>0</v>
      </c>
      <c r="H2466" s="6">
        <v>0</v>
      </c>
      <c r="I2466" s="5">
        <v>7.6179999999999998E-2</v>
      </c>
      <c r="J2466" s="6">
        <v>1.3720000000000001</v>
      </c>
      <c r="K2466" s="5">
        <v>0</v>
      </c>
      <c r="L2466" s="6">
        <v>0</v>
      </c>
      <c r="M2466" s="5">
        <v>7.2889999999999996E-2</v>
      </c>
      <c r="N2466" s="6">
        <v>1.002</v>
      </c>
      <c r="O2466" s="5">
        <v>0</v>
      </c>
      <c r="P2466" s="6">
        <v>0</v>
      </c>
      <c r="Q2466" s="5">
        <v>0</v>
      </c>
      <c r="R2466" s="6">
        <v>0</v>
      </c>
      <c r="S2466" s="5">
        <v>0</v>
      </c>
      <c r="T2466" s="6">
        <v>0</v>
      </c>
      <c r="U2466" s="5">
        <v>0</v>
      </c>
      <c r="V2466" s="6">
        <v>0</v>
      </c>
      <c r="W2466" s="5">
        <v>0</v>
      </c>
      <c r="X2466" s="6">
        <v>0</v>
      </c>
      <c r="Y2466" s="5">
        <v>0</v>
      </c>
      <c r="Z2466" s="6">
        <v>0</v>
      </c>
      <c r="AA2466" s="5">
        <v>0</v>
      </c>
      <c r="AB2466" s="6">
        <v>0</v>
      </c>
      <c r="AC2466" s="5">
        <v>0</v>
      </c>
      <c r="AD2466" s="6">
        <v>0</v>
      </c>
      <c r="AE2466" s="5">
        <v>0</v>
      </c>
      <c r="AF2466" s="6">
        <v>0</v>
      </c>
    </row>
    <row r="2467" spans="2:32" x14ac:dyDescent="0.35">
      <c r="B2467" s="1" t="s">
        <v>536</v>
      </c>
      <c r="C2467" s="5">
        <v>8.3099999999999997E-3</v>
      </c>
      <c r="D2467" s="6">
        <v>3.2410000000000001</v>
      </c>
      <c r="E2467" s="5">
        <v>0</v>
      </c>
      <c r="F2467" s="6">
        <v>0</v>
      </c>
      <c r="G2467" s="5">
        <v>1.418E-2</v>
      </c>
      <c r="H2467" s="6">
        <v>0.42</v>
      </c>
      <c r="I2467" s="5">
        <v>0</v>
      </c>
      <c r="J2467" s="6">
        <v>0</v>
      </c>
      <c r="K2467" s="5">
        <v>0</v>
      </c>
      <c r="L2467" s="6">
        <v>0</v>
      </c>
      <c r="M2467" s="5">
        <v>1.8409999999999999E-2</v>
      </c>
      <c r="N2467" s="6">
        <v>0.253</v>
      </c>
      <c r="O2467" s="5">
        <v>2.5690000000000001E-2</v>
      </c>
      <c r="P2467" s="6">
        <v>0.437</v>
      </c>
      <c r="Q2467" s="5">
        <v>0</v>
      </c>
      <c r="R2467" s="6">
        <v>0</v>
      </c>
      <c r="S2467" s="5">
        <v>4.1349999999999998E-2</v>
      </c>
      <c r="T2467" s="6">
        <v>2.1309999999999998</v>
      </c>
      <c r="U2467" s="5">
        <v>0</v>
      </c>
      <c r="V2467" s="6">
        <v>0</v>
      </c>
      <c r="W2467" s="5">
        <v>0</v>
      </c>
      <c r="X2467" s="6">
        <v>0</v>
      </c>
      <c r="Y2467" s="5">
        <v>0</v>
      </c>
      <c r="Z2467" s="6">
        <v>0</v>
      </c>
      <c r="AA2467" s="5">
        <v>0</v>
      </c>
      <c r="AB2467" s="6">
        <v>0</v>
      </c>
      <c r="AC2467" s="5">
        <v>0</v>
      </c>
      <c r="AD2467" s="6">
        <v>0</v>
      </c>
      <c r="AE2467" s="5">
        <v>0</v>
      </c>
      <c r="AF2467" s="6">
        <v>0</v>
      </c>
    </row>
    <row r="2468" spans="2:32" x14ac:dyDescent="0.35">
      <c r="B2468" s="1" t="s">
        <v>537</v>
      </c>
      <c r="C2468" s="5">
        <v>0</v>
      </c>
      <c r="D2468" s="6">
        <v>0</v>
      </c>
      <c r="E2468" s="5">
        <v>0</v>
      </c>
      <c r="F2468" s="6">
        <v>0</v>
      </c>
      <c r="G2468" s="5">
        <v>0</v>
      </c>
      <c r="H2468" s="6">
        <v>0</v>
      </c>
      <c r="I2468" s="5">
        <v>0</v>
      </c>
      <c r="J2468" s="6">
        <v>0</v>
      </c>
      <c r="K2468" s="5">
        <v>0</v>
      </c>
      <c r="L2468" s="6">
        <v>0</v>
      </c>
      <c r="M2468" s="5">
        <v>0</v>
      </c>
      <c r="N2468" s="6">
        <v>0</v>
      </c>
      <c r="O2468" s="5">
        <v>0</v>
      </c>
      <c r="P2468" s="6">
        <v>0</v>
      </c>
      <c r="Q2468" s="5">
        <v>0</v>
      </c>
      <c r="R2468" s="6">
        <v>0</v>
      </c>
      <c r="S2468" s="5">
        <v>0</v>
      </c>
      <c r="T2468" s="6">
        <v>0</v>
      </c>
      <c r="U2468" s="5">
        <v>0</v>
      </c>
      <c r="V2468" s="6">
        <v>0</v>
      </c>
      <c r="W2468" s="5">
        <v>0</v>
      </c>
      <c r="X2468" s="6">
        <v>0</v>
      </c>
      <c r="Y2468" s="5">
        <v>0</v>
      </c>
      <c r="Z2468" s="6">
        <v>0</v>
      </c>
      <c r="AA2468" s="5">
        <v>0</v>
      </c>
      <c r="AB2468" s="6">
        <v>0</v>
      </c>
      <c r="AC2468" s="5">
        <v>0</v>
      </c>
      <c r="AD2468" s="6">
        <v>0</v>
      </c>
      <c r="AE2468" s="5">
        <v>0</v>
      </c>
      <c r="AF2468" s="6">
        <v>0</v>
      </c>
    </row>
    <row r="2469" spans="2:32" x14ac:dyDescent="0.35">
      <c r="B2469" s="1" t="s">
        <v>538</v>
      </c>
      <c r="C2469" s="5">
        <v>0</v>
      </c>
      <c r="D2469" s="6">
        <v>0</v>
      </c>
      <c r="E2469" s="5">
        <v>0</v>
      </c>
      <c r="F2469" s="6">
        <v>0</v>
      </c>
      <c r="G2469" s="5">
        <v>0</v>
      </c>
      <c r="H2469" s="6">
        <v>0</v>
      </c>
      <c r="I2469" s="5">
        <v>0</v>
      </c>
      <c r="J2469" s="6">
        <v>0</v>
      </c>
      <c r="K2469" s="5">
        <v>0</v>
      </c>
      <c r="L2469" s="6">
        <v>0</v>
      </c>
      <c r="M2469" s="5">
        <v>0</v>
      </c>
      <c r="N2469" s="6">
        <v>0</v>
      </c>
      <c r="O2469" s="5">
        <v>0</v>
      </c>
      <c r="P2469" s="6">
        <v>0</v>
      </c>
      <c r="Q2469" s="5">
        <v>0</v>
      </c>
      <c r="R2469" s="6">
        <v>0</v>
      </c>
      <c r="S2469" s="5">
        <v>0</v>
      </c>
      <c r="T2469" s="6">
        <v>0</v>
      </c>
      <c r="U2469" s="5">
        <v>0</v>
      </c>
      <c r="V2469" s="6">
        <v>0</v>
      </c>
      <c r="W2469" s="5">
        <v>0</v>
      </c>
      <c r="X2469" s="6">
        <v>0</v>
      </c>
      <c r="Y2469" s="5">
        <v>0</v>
      </c>
      <c r="Z2469" s="6">
        <v>0</v>
      </c>
      <c r="AA2469" s="5">
        <v>0</v>
      </c>
      <c r="AB2469" s="6">
        <v>0</v>
      </c>
      <c r="AC2469" s="5">
        <v>0</v>
      </c>
      <c r="AD2469" s="6">
        <v>0</v>
      </c>
      <c r="AE2469" s="5">
        <v>0</v>
      </c>
      <c r="AF2469" s="6">
        <v>0</v>
      </c>
    </row>
    <row r="2470" spans="2:32" x14ac:dyDescent="0.35">
      <c r="B2470" s="1" t="s">
        <v>539</v>
      </c>
      <c r="C2470" s="5">
        <v>1.6279999999999999E-2</v>
      </c>
      <c r="D2470" s="6">
        <v>6.3470000000000004</v>
      </c>
      <c r="E2470" s="5">
        <v>8.498E-2</v>
      </c>
      <c r="F2470" s="6">
        <v>1.274</v>
      </c>
      <c r="G2470" s="5">
        <v>0</v>
      </c>
      <c r="H2470" s="6">
        <v>0</v>
      </c>
      <c r="I2470" s="5">
        <v>0</v>
      </c>
      <c r="J2470" s="6">
        <v>0</v>
      </c>
      <c r="K2470" s="5">
        <v>0</v>
      </c>
      <c r="L2470" s="6">
        <v>0</v>
      </c>
      <c r="M2470" s="5">
        <v>0</v>
      </c>
      <c r="N2470" s="6">
        <v>0</v>
      </c>
      <c r="O2470" s="5">
        <v>0</v>
      </c>
      <c r="P2470" s="6">
        <v>0</v>
      </c>
      <c r="Q2470" s="5">
        <v>0</v>
      </c>
      <c r="R2470" s="6">
        <v>0</v>
      </c>
      <c r="S2470" s="5">
        <v>5.6189999999999997E-2</v>
      </c>
      <c r="T2470" s="6">
        <v>2.8959999999999999</v>
      </c>
      <c r="U2470" s="5">
        <v>0</v>
      </c>
      <c r="V2470" s="6">
        <v>0</v>
      </c>
      <c r="W2470" s="5">
        <v>0</v>
      </c>
      <c r="X2470" s="6">
        <v>0</v>
      </c>
      <c r="Y2470" s="5">
        <v>0</v>
      </c>
      <c r="Z2470" s="6">
        <v>0</v>
      </c>
      <c r="AA2470" s="5">
        <v>0</v>
      </c>
      <c r="AB2470" s="6">
        <v>0</v>
      </c>
      <c r="AC2470" s="5">
        <v>3.8399999999999997E-2</v>
      </c>
      <c r="AD2470" s="6">
        <v>2.177</v>
      </c>
      <c r="AE2470" s="5">
        <v>0</v>
      </c>
      <c r="AF2470" s="6">
        <v>0</v>
      </c>
    </row>
    <row r="2471" spans="2:32" x14ac:dyDescent="0.35">
      <c r="B2471" s="1" t="s">
        <v>540</v>
      </c>
      <c r="C2471" s="5">
        <v>2.82E-3</v>
      </c>
      <c r="D2471" s="6">
        <v>1.0980000000000001</v>
      </c>
      <c r="E2471" s="5">
        <v>0</v>
      </c>
      <c r="F2471" s="6">
        <v>0</v>
      </c>
      <c r="G2471" s="5">
        <v>0</v>
      </c>
      <c r="H2471" s="6">
        <v>0</v>
      </c>
      <c r="I2471" s="5">
        <v>0</v>
      </c>
      <c r="J2471" s="6">
        <v>0</v>
      </c>
      <c r="K2471" s="5">
        <v>0</v>
      </c>
      <c r="L2471" s="6">
        <v>0</v>
      </c>
      <c r="M2471" s="5">
        <v>0</v>
      </c>
      <c r="N2471" s="6">
        <v>0</v>
      </c>
      <c r="O2471" s="5">
        <v>3.286E-2</v>
      </c>
      <c r="P2471" s="6">
        <v>0.55900000000000005</v>
      </c>
      <c r="Q2471" s="5">
        <v>0</v>
      </c>
      <c r="R2471" s="6">
        <v>0</v>
      </c>
      <c r="S2471" s="5">
        <v>1.0460000000000001E-2</v>
      </c>
      <c r="T2471" s="6">
        <v>0.53900000000000003</v>
      </c>
      <c r="U2471" s="5">
        <v>0</v>
      </c>
      <c r="V2471" s="6">
        <v>0</v>
      </c>
      <c r="W2471" s="5">
        <v>0</v>
      </c>
      <c r="X2471" s="6">
        <v>0</v>
      </c>
      <c r="Y2471" s="5">
        <v>0</v>
      </c>
      <c r="Z2471" s="6">
        <v>0</v>
      </c>
      <c r="AA2471" s="5">
        <v>0</v>
      </c>
      <c r="AB2471" s="6">
        <v>0</v>
      </c>
      <c r="AC2471" s="5">
        <v>0</v>
      </c>
      <c r="AD2471" s="6">
        <v>0</v>
      </c>
      <c r="AE2471" s="5">
        <v>0</v>
      </c>
      <c r="AF2471" s="6">
        <v>0</v>
      </c>
    </row>
    <row r="2472" spans="2:32" x14ac:dyDescent="0.35">
      <c r="B2472" s="2" t="s">
        <v>4</v>
      </c>
    </row>
    <row r="2473" spans="2:32" x14ac:dyDescent="0.35">
      <c r="B2473" s="1" t="s">
        <v>63</v>
      </c>
      <c r="C2473" s="5">
        <v>0</v>
      </c>
      <c r="D2473" s="6">
        <v>0</v>
      </c>
      <c r="E2473" s="5">
        <v>0</v>
      </c>
      <c r="F2473" s="6">
        <v>0</v>
      </c>
      <c r="G2473" s="5">
        <v>0</v>
      </c>
      <c r="H2473" s="6">
        <v>0</v>
      </c>
      <c r="I2473" s="5">
        <v>0</v>
      </c>
      <c r="J2473" s="6">
        <v>0</v>
      </c>
      <c r="K2473" s="5">
        <v>0</v>
      </c>
      <c r="L2473" s="6">
        <v>0</v>
      </c>
      <c r="M2473" s="5">
        <v>0</v>
      </c>
      <c r="N2473" s="6">
        <v>0</v>
      </c>
      <c r="O2473" s="5">
        <v>0</v>
      </c>
      <c r="P2473" s="6">
        <v>0</v>
      </c>
      <c r="Q2473" s="5">
        <v>0</v>
      </c>
      <c r="R2473" s="6">
        <v>0</v>
      </c>
      <c r="S2473" s="5">
        <v>0</v>
      </c>
      <c r="T2473" s="6">
        <v>0</v>
      </c>
      <c r="U2473" s="5">
        <v>0</v>
      </c>
      <c r="V2473" s="6">
        <v>0</v>
      </c>
      <c r="W2473" s="5">
        <v>0</v>
      </c>
      <c r="X2473" s="6">
        <v>0</v>
      </c>
      <c r="Y2473" s="5">
        <v>0</v>
      </c>
      <c r="Z2473" s="6">
        <v>0</v>
      </c>
      <c r="AA2473" s="5">
        <v>0</v>
      </c>
      <c r="AB2473" s="6">
        <v>0</v>
      </c>
      <c r="AC2473" s="5">
        <v>0</v>
      </c>
      <c r="AD2473" s="6">
        <v>0</v>
      </c>
      <c r="AE2473" s="5">
        <v>0</v>
      </c>
      <c r="AF2473" s="6">
        <v>0</v>
      </c>
    </row>
    <row r="2474" spans="2:32" x14ac:dyDescent="0.35">
      <c r="B2474" s="1" t="s">
        <v>541</v>
      </c>
      <c r="C2474" s="5">
        <v>0</v>
      </c>
      <c r="D2474" s="6">
        <v>0</v>
      </c>
      <c r="E2474" s="5">
        <v>0</v>
      </c>
      <c r="F2474" s="6">
        <v>0</v>
      </c>
      <c r="G2474" s="5">
        <v>0</v>
      </c>
      <c r="H2474" s="6">
        <v>0</v>
      </c>
      <c r="I2474" s="5">
        <v>0</v>
      </c>
      <c r="J2474" s="6">
        <v>0</v>
      </c>
      <c r="K2474" s="5">
        <v>0</v>
      </c>
      <c r="L2474" s="6">
        <v>0</v>
      </c>
      <c r="M2474" s="5">
        <v>0</v>
      </c>
      <c r="N2474" s="6">
        <v>0</v>
      </c>
      <c r="O2474" s="5">
        <v>0</v>
      </c>
      <c r="P2474" s="6">
        <v>0</v>
      </c>
      <c r="Q2474" s="5">
        <v>0</v>
      </c>
      <c r="R2474" s="6">
        <v>0</v>
      </c>
      <c r="S2474" s="5">
        <v>0</v>
      </c>
      <c r="T2474" s="6">
        <v>0</v>
      </c>
      <c r="U2474" s="5">
        <v>0</v>
      </c>
      <c r="V2474" s="6">
        <v>0</v>
      </c>
      <c r="W2474" s="5">
        <v>0</v>
      </c>
      <c r="X2474" s="6">
        <v>0</v>
      </c>
      <c r="Y2474" s="5">
        <v>0</v>
      </c>
      <c r="Z2474" s="6">
        <v>0</v>
      </c>
      <c r="AA2474" s="5">
        <v>0</v>
      </c>
      <c r="AB2474" s="6">
        <v>0</v>
      </c>
      <c r="AC2474" s="5">
        <v>0</v>
      </c>
      <c r="AD2474" s="6">
        <v>0</v>
      </c>
      <c r="AE2474" s="5">
        <v>0</v>
      </c>
      <c r="AF2474" s="6">
        <v>0</v>
      </c>
    </row>
    <row r="2475" spans="2:32" x14ac:dyDescent="0.35">
      <c r="B2475" s="1" t="s">
        <v>542</v>
      </c>
      <c r="C2475" s="5">
        <v>0</v>
      </c>
      <c r="D2475" s="6">
        <v>0</v>
      </c>
      <c r="E2475" s="5">
        <v>0</v>
      </c>
      <c r="F2475" s="6">
        <v>0</v>
      </c>
      <c r="G2475" s="5">
        <v>0</v>
      </c>
      <c r="H2475" s="6">
        <v>0</v>
      </c>
      <c r="I2475" s="5">
        <v>0</v>
      </c>
      <c r="J2475" s="6">
        <v>0</v>
      </c>
      <c r="K2475" s="5">
        <v>0</v>
      </c>
      <c r="L2475" s="6">
        <v>0</v>
      </c>
      <c r="M2475" s="5">
        <v>0</v>
      </c>
      <c r="N2475" s="6">
        <v>0</v>
      </c>
      <c r="O2475" s="5">
        <v>0</v>
      </c>
      <c r="P2475" s="6">
        <v>0</v>
      </c>
      <c r="Q2475" s="5">
        <v>0</v>
      </c>
      <c r="R2475" s="6">
        <v>0</v>
      </c>
      <c r="S2475" s="5">
        <v>0</v>
      </c>
      <c r="T2475" s="6">
        <v>0</v>
      </c>
      <c r="U2475" s="5">
        <v>0</v>
      </c>
      <c r="V2475" s="6">
        <v>0</v>
      </c>
      <c r="W2475" s="5">
        <v>0</v>
      </c>
      <c r="X2475" s="6">
        <v>0</v>
      </c>
      <c r="Y2475" s="5">
        <v>0</v>
      </c>
      <c r="Z2475" s="6">
        <v>0</v>
      </c>
      <c r="AA2475" s="5">
        <v>0</v>
      </c>
      <c r="AB2475" s="6">
        <v>0</v>
      </c>
      <c r="AC2475" s="5">
        <v>0</v>
      </c>
      <c r="AD2475" s="6">
        <v>0</v>
      </c>
      <c r="AE2475" s="5">
        <v>0</v>
      </c>
      <c r="AF2475" s="6">
        <v>0</v>
      </c>
    </row>
    <row r="2476" spans="2:32" x14ac:dyDescent="0.35">
      <c r="B2476" s="1" t="s">
        <v>543</v>
      </c>
      <c r="C2476" s="5">
        <v>0</v>
      </c>
      <c r="D2476" s="6">
        <v>0</v>
      </c>
      <c r="E2476" s="5">
        <v>0</v>
      </c>
      <c r="F2476" s="6">
        <v>0</v>
      </c>
      <c r="G2476" s="5">
        <v>0</v>
      </c>
      <c r="H2476" s="6">
        <v>0</v>
      </c>
      <c r="I2476" s="5">
        <v>0</v>
      </c>
      <c r="J2476" s="6">
        <v>0</v>
      </c>
      <c r="K2476" s="5">
        <v>0</v>
      </c>
      <c r="L2476" s="6">
        <v>0</v>
      </c>
      <c r="M2476" s="5">
        <v>0</v>
      </c>
      <c r="N2476" s="6">
        <v>0</v>
      </c>
      <c r="O2476" s="5">
        <v>0</v>
      </c>
      <c r="P2476" s="6">
        <v>0</v>
      </c>
      <c r="Q2476" s="5">
        <v>0</v>
      </c>
      <c r="R2476" s="6">
        <v>0</v>
      </c>
      <c r="S2476" s="5">
        <v>0</v>
      </c>
      <c r="T2476" s="6">
        <v>0</v>
      </c>
      <c r="U2476" s="5">
        <v>0</v>
      </c>
      <c r="V2476" s="6">
        <v>0</v>
      </c>
      <c r="W2476" s="5">
        <v>0</v>
      </c>
      <c r="X2476" s="6">
        <v>0</v>
      </c>
      <c r="Y2476" s="5">
        <v>0</v>
      </c>
      <c r="Z2476" s="6">
        <v>0</v>
      </c>
      <c r="AA2476" s="5">
        <v>0</v>
      </c>
      <c r="AB2476" s="6">
        <v>0</v>
      </c>
      <c r="AC2476" s="5">
        <v>0</v>
      </c>
      <c r="AD2476" s="6">
        <v>0</v>
      </c>
      <c r="AE2476" s="5">
        <v>0</v>
      </c>
      <c r="AF2476" s="6">
        <v>0</v>
      </c>
    </row>
    <row r="2477" spans="2:32" x14ac:dyDescent="0.35">
      <c r="B2477" s="1" t="s">
        <v>544</v>
      </c>
      <c r="C2477" s="5">
        <v>0</v>
      </c>
      <c r="D2477" s="6">
        <v>0</v>
      </c>
      <c r="E2477" s="5">
        <v>0</v>
      </c>
      <c r="F2477" s="6">
        <v>0</v>
      </c>
      <c r="G2477" s="5">
        <v>0</v>
      </c>
      <c r="H2477" s="6">
        <v>0</v>
      </c>
      <c r="I2477" s="5">
        <v>0</v>
      </c>
      <c r="J2477" s="6">
        <v>0</v>
      </c>
      <c r="K2477" s="5">
        <v>0</v>
      </c>
      <c r="L2477" s="6">
        <v>0</v>
      </c>
      <c r="M2477" s="5">
        <v>0</v>
      </c>
      <c r="N2477" s="6">
        <v>0</v>
      </c>
      <c r="O2477" s="5">
        <v>0</v>
      </c>
      <c r="P2477" s="6">
        <v>0</v>
      </c>
      <c r="Q2477" s="5">
        <v>0</v>
      </c>
      <c r="R2477" s="6">
        <v>0</v>
      </c>
      <c r="S2477" s="5">
        <v>0</v>
      </c>
      <c r="T2477" s="6">
        <v>0</v>
      </c>
      <c r="U2477" s="5">
        <v>0</v>
      </c>
      <c r="V2477" s="6">
        <v>0</v>
      </c>
      <c r="W2477" s="5">
        <v>0</v>
      </c>
      <c r="X2477" s="6">
        <v>0</v>
      </c>
      <c r="Y2477" s="5">
        <v>0</v>
      </c>
      <c r="Z2477" s="6">
        <v>0</v>
      </c>
      <c r="AA2477" s="5">
        <v>0</v>
      </c>
      <c r="AB2477" s="6">
        <v>0</v>
      </c>
      <c r="AC2477" s="5">
        <v>0</v>
      </c>
      <c r="AD2477" s="6">
        <v>0</v>
      </c>
      <c r="AE2477" s="5">
        <v>0</v>
      </c>
      <c r="AF2477" s="6">
        <v>0</v>
      </c>
    </row>
    <row r="2478" spans="2:32" x14ac:dyDescent="0.35">
      <c r="B2478" s="1" t="s">
        <v>67</v>
      </c>
      <c r="C2478" s="5">
        <v>5.77E-3</v>
      </c>
      <c r="D2478" s="6">
        <v>2.2490000000000001</v>
      </c>
      <c r="E2478" s="5">
        <v>0</v>
      </c>
      <c r="F2478" s="6">
        <v>0</v>
      </c>
      <c r="G2478" s="5">
        <v>0</v>
      </c>
      <c r="H2478" s="6">
        <v>0</v>
      </c>
      <c r="I2478" s="5">
        <v>0</v>
      </c>
      <c r="J2478" s="6">
        <v>0</v>
      </c>
      <c r="K2478" s="5">
        <v>0</v>
      </c>
      <c r="L2478" s="6">
        <v>0</v>
      </c>
      <c r="M2478" s="5">
        <v>1.8409999999999999E-2</v>
      </c>
      <c r="N2478" s="6">
        <v>0.253</v>
      </c>
      <c r="O2478" s="5">
        <v>1.2869999999999999E-2</v>
      </c>
      <c r="P2478" s="6">
        <v>0.219</v>
      </c>
      <c r="Q2478" s="5">
        <v>0</v>
      </c>
      <c r="R2478" s="6">
        <v>0</v>
      </c>
      <c r="S2478" s="5">
        <v>0</v>
      </c>
      <c r="T2478" s="6">
        <v>0</v>
      </c>
      <c r="U2478" s="5">
        <v>0</v>
      </c>
      <c r="V2478" s="6">
        <v>0</v>
      </c>
      <c r="W2478" s="5">
        <v>0</v>
      </c>
      <c r="X2478" s="6">
        <v>0</v>
      </c>
      <c r="Y2478" s="5">
        <v>1.2800000000000001E-2</v>
      </c>
      <c r="Z2478" s="6">
        <v>0.56799999999999995</v>
      </c>
      <c r="AA2478" s="5">
        <v>0</v>
      </c>
      <c r="AB2478" s="6">
        <v>0</v>
      </c>
      <c r="AC2478" s="5">
        <v>0</v>
      </c>
      <c r="AD2478" s="6">
        <v>0</v>
      </c>
      <c r="AE2478" s="5">
        <v>4.0030000000000003E-2</v>
      </c>
      <c r="AF2478" s="6">
        <v>1.2090000000000001</v>
      </c>
    </row>
    <row r="2479" spans="2:32" x14ac:dyDescent="0.35">
      <c r="B2479" s="1" t="s">
        <v>545</v>
      </c>
      <c r="C2479" s="5">
        <v>5.9300000000000004E-3</v>
      </c>
      <c r="D2479" s="6">
        <v>2.3109999999999999</v>
      </c>
      <c r="E2479" s="5">
        <v>0</v>
      </c>
      <c r="F2479" s="6">
        <v>0</v>
      </c>
      <c r="G2479" s="5">
        <v>0</v>
      </c>
      <c r="H2479" s="6">
        <v>0</v>
      </c>
      <c r="I2479" s="5">
        <v>0</v>
      </c>
      <c r="J2479" s="6">
        <v>0</v>
      </c>
      <c r="K2479" s="5">
        <v>0</v>
      </c>
      <c r="L2479" s="6">
        <v>0</v>
      </c>
      <c r="M2479" s="5">
        <v>0</v>
      </c>
      <c r="N2479" s="6">
        <v>0</v>
      </c>
      <c r="O2479" s="5">
        <v>0</v>
      </c>
      <c r="P2479" s="6">
        <v>0</v>
      </c>
      <c r="Q2479" s="5">
        <v>0</v>
      </c>
      <c r="R2479" s="6">
        <v>0</v>
      </c>
      <c r="S2479" s="5">
        <v>0</v>
      </c>
      <c r="T2479" s="6">
        <v>0</v>
      </c>
      <c r="U2479" s="5">
        <v>0.17827999999999999</v>
      </c>
      <c r="V2479" s="6">
        <v>2.3109999999999999</v>
      </c>
      <c r="W2479" s="5">
        <v>0</v>
      </c>
      <c r="X2479" s="6">
        <v>0</v>
      </c>
      <c r="Y2479" s="5">
        <v>0</v>
      </c>
      <c r="Z2479" s="6">
        <v>0</v>
      </c>
      <c r="AA2479" s="5">
        <v>0</v>
      </c>
      <c r="AB2479" s="6">
        <v>0</v>
      </c>
      <c r="AC2479" s="5">
        <v>0</v>
      </c>
      <c r="AD2479" s="6">
        <v>0</v>
      </c>
      <c r="AE2479" s="5">
        <v>0</v>
      </c>
      <c r="AF2479" s="6">
        <v>0</v>
      </c>
    </row>
    <row r="2480" spans="2:32" x14ac:dyDescent="0.35">
      <c r="B2480" s="1" t="s">
        <v>69</v>
      </c>
      <c r="C2480" s="5">
        <v>0</v>
      </c>
      <c r="D2480" s="6">
        <v>0</v>
      </c>
      <c r="E2480" s="5">
        <v>0</v>
      </c>
      <c r="F2480" s="6">
        <v>0</v>
      </c>
      <c r="G2480" s="5">
        <v>0</v>
      </c>
      <c r="H2480" s="6">
        <v>0</v>
      </c>
      <c r="I2480" s="5">
        <v>0</v>
      </c>
      <c r="J2480" s="6">
        <v>0</v>
      </c>
      <c r="K2480" s="5">
        <v>0</v>
      </c>
      <c r="L2480" s="6">
        <v>0</v>
      </c>
      <c r="M2480" s="5">
        <v>0</v>
      </c>
      <c r="N2480" s="6">
        <v>0</v>
      </c>
      <c r="O2480" s="5">
        <v>0</v>
      </c>
      <c r="P2480" s="6">
        <v>0</v>
      </c>
      <c r="Q2480" s="5">
        <v>0</v>
      </c>
      <c r="R2480" s="6">
        <v>0</v>
      </c>
      <c r="S2480" s="5">
        <v>0</v>
      </c>
      <c r="T2480" s="6">
        <v>0</v>
      </c>
      <c r="U2480" s="5">
        <v>0</v>
      </c>
      <c r="V2480" s="6">
        <v>0</v>
      </c>
      <c r="W2480" s="5">
        <v>0</v>
      </c>
      <c r="X2480" s="6">
        <v>0</v>
      </c>
      <c r="Y2480" s="5">
        <v>0</v>
      </c>
      <c r="Z2480" s="6">
        <v>0</v>
      </c>
      <c r="AA2480" s="5">
        <v>0</v>
      </c>
      <c r="AB2480" s="6">
        <v>0</v>
      </c>
      <c r="AC2480" s="5">
        <v>0</v>
      </c>
      <c r="AD2480" s="6">
        <v>0</v>
      </c>
      <c r="AE2480" s="5">
        <v>0</v>
      </c>
      <c r="AF2480" s="6">
        <v>0</v>
      </c>
    </row>
    <row r="2481" spans="2:32" x14ac:dyDescent="0.35">
      <c r="B2481" s="1" t="s">
        <v>546</v>
      </c>
      <c r="C2481" s="5">
        <v>0</v>
      </c>
      <c r="D2481" s="6">
        <v>0</v>
      </c>
      <c r="E2481" s="5">
        <v>0</v>
      </c>
      <c r="F2481" s="6">
        <v>0</v>
      </c>
      <c r="G2481" s="5">
        <v>0</v>
      </c>
      <c r="H2481" s="6">
        <v>0</v>
      </c>
      <c r="I2481" s="5">
        <v>0</v>
      </c>
      <c r="J2481" s="6">
        <v>0</v>
      </c>
      <c r="K2481" s="5">
        <v>0</v>
      </c>
      <c r="L2481" s="6">
        <v>0</v>
      </c>
      <c r="M2481" s="5">
        <v>0</v>
      </c>
      <c r="N2481" s="6">
        <v>0</v>
      </c>
      <c r="O2481" s="5">
        <v>0</v>
      </c>
      <c r="P2481" s="6">
        <v>0</v>
      </c>
      <c r="Q2481" s="5">
        <v>0</v>
      </c>
      <c r="R2481" s="6">
        <v>0</v>
      </c>
      <c r="S2481" s="5">
        <v>0</v>
      </c>
      <c r="T2481" s="6">
        <v>0</v>
      </c>
      <c r="U2481" s="5">
        <v>0</v>
      </c>
      <c r="V2481" s="6">
        <v>0</v>
      </c>
      <c r="W2481" s="5">
        <v>0</v>
      </c>
      <c r="X2481" s="6">
        <v>0</v>
      </c>
      <c r="Y2481" s="5">
        <v>0</v>
      </c>
      <c r="Z2481" s="6">
        <v>0</v>
      </c>
      <c r="AA2481" s="5">
        <v>0</v>
      </c>
      <c r="AB2481" s="6">
        <v>0</v>
      </c>
      <c r="AC2481" s="5">
        <v>0</v>
      </c>
      <c r="AD2481" s="6">
        <v>0</v>
      </c>
      <c r="AE2481" s="5">
        <v>0</v>
      </c>
      <c r="AF2481" s="6">
        <v>0</v>
      </c>
    </row>
    <row r="2482" spans="2:32" x14ac:dyDescent="0.35">
      <c r="B2482" s="1" t="s">
        <v>547</v>
      </c>
      <c r="C2482" s="5">
        <v>0</v>
      </c>
      <c r="D2482" s="6">
        <v>0</v>
      </c>
      <c r="E2482" s="5">
        <v>0</v>
      </c>
      <c r="F2482" s="6">
        <v>0</v>
      </c>
      <c r="G2482" s="5">
        <v>0</v>
      </c>
      <c r="H2482" s="6">
        <v>0</v>
      </c>
      <c r="I2482" s="5">
        <v>0</v>
      </c>
      <c r="J2482" s="6">
        <v>0</v>
      </c>
      <c r="K2482" s="5">
        <v>0</v>
      </c>
      <c r="L2482" s="6">
        <v>0</v>
      </c>
      <c r="M2482" s="5">
        <v>0</v>
      </c>
      <c r="N2482" s="6">
        <v>0</v>
      </c>
      <c r="O2482" s="5">
        <v>0</v>
      </c>
      <c r="P2482" s="6">
        <v>0</v>
      </c>
      <c r="Q2482" s="5">
        <v>0</v>
      </c>
      <c r="R2482" s="6">
        <v>0</v>
      </c>
      <c r="S2482" s="5">
        <v>0</v>
      </c>
      <c r="T2482" s="6">
        <v>0</v>
      </c>
      <c r="U2482" s="5">
        <v>0</v>
      </c>
      <c r="V2482" s="6">
        <v>0</v>
      </c>
      <c r="W2482" s="5">
        <v>0</v>
      </c>
      <c r="X2482" s="6">
        <v>0</v>
      </c>
      <c r="Y2482" s="5">
        <v>0</v>
      </c>
      <c r="Z2482" s="6">
        <v>0</v>
      </c>
      <c r="AA2482" s="5">
        <v>0</v>
      </c>
      <c r="AB2482" s="6">
        <v>0</v>
      </c>
      <c r="AC2482" s="5">
        <v>0</v>
      </c>
      <c r="AD2482" s="6">
        <v>0</v>
      </c>
      <c r="AE2482" s="5">
        <v>0</v>
      </c>
      <c r="AF2482" s="6">
        <v>0</v>
      </c>
    </row>
    <row r="2483" spans="2:32" x14ac:dyDescent="0.35">
      <c r="B2483" s="1" t="s">
        <v>78</v>
      </c>
      <c r="C2483" s="5">
        <v>2.3600000000000001E-3</v>
      </c>
      <c r="D2483" s="6">
        <v>0.91800000000000004</v>
      </c>
      <c r="E2483" s="5">
        <v>0</v>
      </c>
      <c r="F2483" s="6">
        <v>0</v>
      </c>
      <c r="G2483" s="5">
        <v>0</v>
      </c>
      <c r="H2483" s="6">
        <v>0</v>
      </c>
      <c r="I2483" s="5">
        <v>1.4160000000000001E-2</v>
      </c>
      <c r="J2483" s="6">
        <v>0.255</v>
      </c>
      <c r="K2483" s="5">
        <v>2.632E-2</v>
      </c>
      <c r="L2483" s="6">
        <v>0.54200000000000004</v>
      </c>
      <c r="M2483" s="5">
        <v>0</v>
      </c>
      <c r="N2483" s="6">
        <v>0</v>
      </c>
      <c r="O2483" s="5">
        <v>0</v>
      </c>
      <c r="P2483" s="6">
        <v>0</v>
      </c>
      <c r="Q2483" s="5">
        <v>0</v>
      </c>
      <c r="R2483" s="6">
        <v>0</v>
      </c>
      <c r="S2483" s="5">
        <v>0</v>
      </c>
      <c r="T2483" s="6">
        <v>0</v>
      </c>
      <c r="U2483" s="5">
        <v>0</v>
      </c>
      <c r="V2483" s="6">
        <v>0</v>
      </c>
      <c r="W2483" s="5">
        <v>2.5260000000000001E-2</v>
      </c>
      <c r="X2483" s="6">
        <v>0.121</v>
      </c>
      <c r="Y2483" s="5">
        <v>0</v>
      </c>
      <c r="Z2483" s="6">
        <v>0</v>
      </c>
      <c r="AA2483" s="5">
        <v>0</v>
      </c>
      <c r="AB2483" s="6">
        <v>0</v>
      </c>
      <c r="AC2483" s="5">
        <v>0</v>
      </c>
      <c r="AD2483" s="6">
        <v>0</v>
      </c>
      <c r="AE2483" s="5">
        <v>0</v>
      </c>
      <c r="AF2483" s="6">
        <v>0</v>
      </c>
    </row>
    <row r="2484" spans="2:32" x14ac:dyDescent="0.35">
      <c r="B2484" s="1" t="s">
        <v>548</v>
      </c>
      <c r="C2484" s="5">
        <v>1.0800000000000001E-2</v>
      </c>
      <c r="D2484" s="6">
        <v>4.2110000000000003</v>
      </c>
      <c r="E2484" s="5">
        <v>0</v>
      </c>
      <c r="F2484" s="6">
        <v>0</v>
      </c>
      <c r="G2484" s="5">
        <v>0</v>
      </c>
      <c r="H2484" s="6">
        <v>0</v>
      </c>
      <c r="I2484" s="5">
        <v>0</v>
      </c>
      <c r="J2484" s="6">
        <v>0</v>
      </c>
      <c r="K2484" s="5">
        <v>0</v>
      </c>
      <c r="L2484" s="6">
        <v>0</v>
      </c>
      <c r="M2484" s="5">
        <v>0</v>
      </c>
      <c r="N2484" s="6">
        <v>0</v>
      </c>
      <c r="O2484" s="5">
        <v>0</v>
      </c>
      <c r="P2484" s="6">
        <v>0</v>
      </c>
      <c r="Q2484" s="5">
        <v>0</v>
      </c>
      <c r="R2484" s="6">
        <v>0</v>
      </c>
      <c r="S2484" s="5">
        <v>0</v>
      </c>
      <c r="T2484" s="6">
        <v>0</v>
      </c>
      <c r="U2484" s="5">
        <v>2.2599999999999999E-2</v>
      </c>
      <c r="V2484" s="6">
        <v>0.29299999999999998</v>
      </c>
      <c r="W2484" s="5">
        <v>0</v>
      </c>
      <c r="X2484" s="6">
        <v>0</v>
      </c>
      <c r="Y2484" s="5">
        <v>0</v>
      </c>
      <c r="Z2484" s="6">
        <v>0</v>
      </c>
      <c r="AA2484" s="5">
        <v>6.9769999999999999E-2</v>
      </c>
      <c r="AB2484" s="6">
        <v>3.9180000000000001</v>
      </c>
      <c r="AC2484" s="5">
        <v>0</v>
      </c>
      <c r="AD2484" s="6">
        <v>0</v>
      </c>
      <c r="AE2484" s="5">
        <v>0</v>
      </c>
      <c r="AF2484" s="6">
        <v>0</v>
      </c>
    </row>
    <row r="2485" spans="2:32" x14ac:dyDescent="0.35">
      <c r="B2485" s="1" t="s">
        <v>549</v>
      </c>
      <c r="C2485" s="5">
        <v>0</v>
      </c>
      <c r="D2485" s="6">
        <v>0</v>
      </c>
      <c r="E2485" s="5">
        <v>0</v>
      </c>
      <c r="F2485" s="6">
        <v>0</v>
      </c>
      <c r="G2485" s="5">
        <v>0</v>
      </c>
      <c r="H2485" s="6">
        <v>0</v>
      </c>
      <c r="I2485" s="5">
        <v>0</v>
      </c>
      <c r="J2485" s="6">
        <v>0</v>
      </c>
      <c r="K2485" s="5">
        <v>0</v>
      </c>
      <c r="L2485" s="6">
        <v>0</v>
      </c>
      <c r="M2485" s="5">
        <v>0</v>
      </c>
      <c r="N2485" s="6">
        <v>0</v>
      </c>
      <c r="O2485" s="5">
        <v>0</v>
      </c>
      <c r="P2485" s="6">
        <v>0</v>
      </c>
      <c r="Q2485" s="5">
        <v>0</v>
      </c>
      <c r="R2485" s="6">
        <v>0</v>
      </c>
      <c r="S2485" s="5">
        <v>0</v>
      </c>
      <c r="T2485" s="6">
        <v>0</v>
      </c>
      <c r="U2485" s="5">
        <v>0</v>
      </c>
      <c r="V2485" s="6">
        <v>0</v>
      </c>
      <c r="W2485" s="5">
        <v>0</v>
      </c>
      <c r="X2485" s="6">
        <v>0</v>
      </c>
      <c r="Y2485" s="5">
        <v>0</v>
      </c>
      <c r="Z2485" s="6">
        <v>0</v>
      </c>
      <c r="AA2485" s="5">
        <v>0</v>
      </c>
      <c r="AB2485" s="6">
        <v>0</v>
      </c>
      <c r="AC2485" s="5">
        <v>0</v>
      </c>
      <c r="AD2485" s="6">
        <v>0</v>
      </c>
      <c r="AE2485" s="5">
        <v>0</v>
      </c>
      <c r="AF2485" s="6">
        <v>0</v>
      </c>
    </row>
    <row r="2486" spans="2:32" x14ac:dyDescent="0.35">
      <c r="B2486" s="1" t="s">
        <v>550</v>
      </c>
      <c r="C2486" s="5">
        <v>0</v>
      </c>
      <c r="D2486" s="6">
        <v>0</v>
      </c>
      <c r="E2486" s="5">
        <v>0</v>
      </c>
      <c r="F2486" s="6">
        <v>0</v>
      </c>
      <c r="G2486" s="5">
        <v>0</v>
      </c>
      <c r="H2486" s="6">
        <v>0</v>
      </c>
      <c r="I2486" s="5">
        <v>0</v>
      </c>
      <c r="J2486" s="6">
        <v>0</v>
      </c>
      <c r="K2486" s="5">
        <v>0</v>
      </c>
      <c r="L2486" s="6">
        <v>0</v>
      </c>
      <c r="M2486" s="5">
        <v>0</v>
      </c>
      <c r="N2486" s="6">
        <v>0</v>
      </c>
      <c r="O2486" s="5">
        <v>0</v>
      </c>
      <c r="P2486" s="6">
        <v>0</v>
      </c>
      <c r="Q2486" s="5">
        <v>0</v>
      </c>
      <c r="R2486" s="6">
        <v>0</v>
      </c>
      <c r="S2486" s="5">
        <v>0</v>
      </c>
      <c r="T2486" s="6">
        <v>0</v>
      </c>
      <c r="U2486" s="5">
        <v>0</v>
      </c>
      <c r="V2486" s="6">
        <v>0</v>
      </c>
      <c r="W2486" s="5">
        <v>0</v>
      </c>
      <c r="X2486" s="6">
        <v>0</v>
      </c>
      <c r="Y2486" s="5">
        <v>0</v>
      </c>
      <c r="Z2486" s="6">
        <v>0</v>
      </c>
      <c r="AA2486" s="5">
        <v>0</v>
      </c>
      <c r="AB2486" s="6">
        <v>0</v>
      </c>
      <c r="AC2486" s="5">
        <v>0</v>
      </c>
      <c r="AD2486" s="6">
        <v>0</v>
      </c>
      <c r="AE2486" s="5">
        <v>0</v>
      </c>
      <c r="AF2486" s="6">
        <v>0</v>
      </c>
    </row>
    <row r="2487" spans="2:32" x14ac:dyDescent="0.35">
      <c r="B2487" s="1" t="s">
        <v>551</v>
      </c>
      <c r="C2487" s="5">
        <v>0</v>
      </c>
      <c r="D2487" s="6">
        <v>0</v>
      </c>
      <c r="E2487" s="5">
        <v>0</v>
      </c>
      <c r="F2487" s="6">
        <v>0</v>
      </c>
      <c r="G2487" s="5">
        <v>0</v>
      </c>
      <c r="H2487" s="6">
        <v>0</v>
      </c>
      <c r="I2487" s="5">
        <v>0</v>
      </c>
      <c r="J2487" s="6">
        <v>0</v>
      </c>
      <c r="K2487" s="5">
        <v>0</v>
      </c>
      <c r="L2487" s="6">
        <v>0</v>
      </c>
      <c r="M2487" s="5">
        <v>0</v>
      </c>
      <c r="N2487" s="6">
        <v>0</v>
      </c>
      <c r="O2487" s="5">
        <v>0</v>
      </c>
      <c r="P2487" s="6">
        <v>0</v>
      </c>
      <c r="Q2487" s="5">
        <v>0</v>
      </c>
      <c r="R2487" s="6">
        <v>0</v>
      </c>
      <c r="S2487" s="5">
        <v>0</v>
      </c>
      <c r="T2487" s="6">
        <v>0</v>
      </c>
      <c r="U2487" s="5">
        <v>0</v>
      </c>
      <c r="V2487" s="6">
        <v>0</v>
      </c>
      <c r="W2487" s="5">
        <v>0</v>
      </c>
      <c r="X2487" s="6">
        <v>0</v>
      </c>
      <c r="Y2487" s="5">
        <v>0</v>
      </c>
      <c r="Z2487" s="6">
        <v>0</v>
      </c>
      <c r="AA2487" s="5">
        <v>0</v>
      </c>
      <c r="AB2487" s="6">
        <v>0</v>
      </c>
      <c r="AC2487" s="5">
        <v>0</v>
      </c>
      <c r="AD2487" s="6">
        <v>0</v>
      </c>
      <c r="AE2487" s="5">
        <v>0</v>
      </c>
      <c r="AF2487" s="6">
        <v>0</v>
      </c>
    </row>
    <row r="2488" spans="2:32" x14ac:dyDescent="0.35">
      <c r="B2488" s="1" t="s">
        <v>552</v>
      </c>
      <c r="C2488" s="5">
        <v>0</v>
      </c>
      <c r="D2488" s="6">
        <v>0</v>
      </c>
      <c r="E2488" s="5">
        <v>0</v>
      </c>
      <c r="F2488" s="6">
        <v>0</v>
      </c>
      <c r="G2488" s="5">
        <v>0</v>
      </c>
      <c r="H2488" s="6">
        <v>0</v>
      </c>
      <c r="I2488" s="5">
        <v>0</v>
      </c>
      <c r="J2488" s="6">
        <v>0</v>
      </c>
      <c r="K2488" s="5">
        <v>0</v>
      </c>
      <c r="L2488" s="6">
        <v>0</v>
      </c>
      <c r="M2488" s="5">
        <v>0</v>
      </c>
      <c r="N2488" s="6">
        <v>0</v>
      </c>
      <c r="O2488" s="5">
        <v>0</v>
      </c>
      <c r="P2488" s="6">
        <v>0</v>
      </c>
      <c r="Q2488" s="5">
        <v>0</v>
      </c>
      <c r="R2488" s="6">
        <v>0</v>
      </c>
      <c r="S2488" s="5">
        <v>0</v>
      </c>
      <c r="T2488" s="6">
        <v>0</v>
      </c>
      <c r="U2488" s="5">
        <v>0</v>
      </c>
      <c r="V2488" s="6">
        <v>0</v>
      </c>
      <c r="W2488" s="5">
        <v>0</v>
      </c>
      <c r="X2488" s="6">
        <v>0</v>
      </c>
      <c r="Y2488" s="5">
        <v>0</v>
      </c>
      <c r="Z2488" s="6">
        <v>0</v>
      </c>
      <c r="AA2488" s="5">
        <v>0</v>
      </c>
      <c r="AB2488" s="6">
        <v>0</v>
      </c>
      <c r="AC2488" s="5">
        <v>0</v>
      </c>
      <c r="AD2488" s="6">
        <v>0</v>
      </c>
      <c r="AE2488" s="5">
        <v>0</v>
      </c>
      <c r="AF2488" s="6">
        <v>0</v>
      </c>
    </row>
    <row r="2489" spans="2:32" x14ac:dyDescent="0.35">
      <c r="B2489" s="2" t="s">
        <v>5</v>
      </c>
    </row>
    <row r="2490" spans="2:32" x14ac:dyDescent="0.35">
      <c r="B2490" s="1" t="s">
        <v>80</v>
      </c>
      <c r="C2490" s="5">
        <v>7.9100000000000004E-3</v>
      </c>
      <c r="D2490" s="6">
        <v>3.0819999999999999</v>
      </c>
      <c r="E2490" s="5">
        <v>0</v>
      </c>
      <c r="F2490" s="6">
        <v>0</v>
      </c>
      <c r="G2490" s="5">
        <v>0</v>
      </c>
      <c r="H2490" s="6">
        <v>0</v>
      </c>
      <c r="I2490" s="5">
        <v>0</v>
      </c>
      <c r="J2490" s="6">
        <v>0</v>
      </c>
      <c r="K2490" s="5">
        <v>4.0640000000000003E-2</v>
      </c>
      <c r="L2490" s="6">
        <v>0.83699999999999997</v>
      </c>
      <c r="M2490" s="5">
        <v>0</v>
      </c>
      <c r="N2490" s="6">
        <v>0</v>
      </c>
      <c r="O2490" s="5">
        <v>0</v>
      </c>
      <c r="P2490" s="6">
        <v>0</v>
      </c>
      <c r="Q2490" s="5">
        <v>0</v>
      </c>
      <c r="R2490" s="6">
        <v>0</v>
      </c>
      <c r="S2490" s="5">
        <v>0</v>
      </c>
      <c r="T2490" s="6">
        <v>0</v>
      </c>
      <c r="U2490" s="5">
        <v>0</v>
      </c>
      <c r="V2490" s="6">
        <v>0</v>
      </c>
      <c r="W2490" s="5">
        <v>0</v>
      </c>
      <c r="X2490" s="6">
        <v>0</v>
      </c>
      <c r="Y2490" s="5">
        <v>5.058E-2</v>
      </c>
      <c r="Z2490" s="6">
        <v>2.2450000000000001</v>
      </c>
      <c r="AA2490" s="5">
        <v>0</v>
      </c>
      <c r="AB2490" s="6">
        <v>0</v>
      </c>
      <c r="AC2490" s="5">
        <v>0</v>
      </c>
      <c r="AD2490" s="6">
        <v>0</v>
      </c>
      <c r="AE2490" s="5">
        <v>0</v>
      </c>
      <c r="AF2490" s="6">
        <v>0</v>
      </c>
    </row>
    <row r="2491" spans="2:32" x14ac:dyDescent="0.35">
      <c r="B2491" s="1" t="s">
        <v>81</v>
      </c>
      <c r="C2491" s="5">
        <v>4.79E-3</v>
      </c>
      <c r="D2491" s="6">
        <v>1.8680000000000001</v>
      </c>
      <c r="E2491" s="5">
        <v>0</v>
      </c>
      <c r="F2491" s="6">
        <v>0</v>
      </c>
      <c r="G2491" s="5">
        <v>0</v>
      </c>
      <c r="H2491" s="6">
        <v>0</v>
      </c>
      <c r="I2491" s="5">
        <v>0</v>
      </c>
      <c r="J2491" s="6">
        <v>0</v>
      </c>
      <c r="K2491" s="5">
        <v>0</v>
      </c>
      <c r="L2491" s="6">
        <v>0</v>
      </c>
      <c r="M2491" s="5">
        <v>0</v>
      </c>
      <c r="N2491" s="6">
        <v>0</v>
      </c>
      <c r="O2491" s="5">
        <v>0</v>
      </c>
      <c r="P2491" s="6">
        <v>0</v>
      </c>
      <c r="Q2491" s="5">
        <v>0</v>
      </c>
      <c r="R2491" s="6">
        <v>0</v>
      </c>
      <c r="S2491" s="5">
        <v>0</v>
      </c>
      <c r="T2491" s="6">
        <v>0</v>
      </c>
      <c r="U2491" s="5">
        <v>0</v>
      </c>
      <c r="V2491" s="6">
        <v>0</v>
      </c>
      <c r="W2491" s="5">
        <v>0</v>
      </c>
      <c r="X2491" s="6">
        <v>0</v>
      </c>
      <c r="Y2491" s="5">
        <v>0</v>
      </c>
      <c r="Z2491" s="6">
        <v>0</v>
      </c>
      <c r="AA2491" s="5">
        <v>0</v>
      </c>
      <c r="AB2491" s="6">
        <v>0</v>
      </c>
      <c r="AC2491" s="5">
        <v>0</v>
      </c>
      <c r="AD2491" s="6">
        <v>0</v>
      </c>
      <c r="AE2491" s="5">
        <v>6.1850000000000002E-2</v>
      </c>
      <c r="AF2491" s="6">
        <v>1.8680000000000001</v>
      </c>
    </row>
    <row r="2492" spans="2:32" x14ac:dyDescent="0.35">
      <c r="B2492" s="1" t="s">
        <v>553</v>
      </c>
      <c r="C2492" s="5">
        <v>0</v>
      </c>
      <c r="D2492" s="6">
        <v>0</v>
      </c>
      <c r="E2492" s="5">
        <v>0</v>
      </c>
      <c r="F2492" s="6">
        <v>0</v>
      </c>
      <c r="G2492" s="5">
        <v>0</v>
      </c>
      <c r="H2492" s="6">
        <v>0</v>
      </c>
      <c r="I2492" s="5">
        <v>0</v>
      </c>
      <c r="J2492" s="6">
        <v>0</v>
      </c>
      <c r="K2492" s="5">
        <v>0</v>
      </c>
      <c r="L2492" s="6">
        <v>0</v>
      </c>
      <c r="M2492" s="5">
        <v>0</v>
      </c>
      <c r="N2492" s="6">
        <v>0</v>
      </c>
      <c r="O2492" s="5">
        <v>0</v>
      </c>
      <c r="P2492" s="6">
        <v>0</v>
      </c>
      <c r="Q2492" s="5">
        <v>0</v>
      </c>
      <c r="R2492" s="6">
        <v>0</v>
      </c>
      <c r="S2492" s="5">
        <v>0</v>
      </c>
      <c r="T2492" s="6">
        <v>0</v>
      </c>
      <c r="U2492" s="5">
        <v>0</v>
      </c>
      <c r="V2492" s="6">
        <v>0</v>
      </c>
      <c r="W2492" s="5">
        <v>0</v>
      </c>
      <c r="X2492" s="6">
        <v>0</v>
      </c>
      <c r="Y2492" s="5">
        <v>0</v>
      </c>
      <c r="Z2492" s="6">
        <v>0</v>
      </c>
      <c r="AA2492" s="5">
        <v>0</v>
      </c>
      <c r="AB2492" s="6">
        <v>0</v>
      </c>
      <c r="AC2492" s="5">
        <v>0</v>
      </c>
      <c r="AD2492" s="6">
        <v>0</v>
      </c>
      <c r="AE2492" s="5">
        <v>0</v>
      </c>
      <c r="AF2492" s="6">
        <v>0</v>
      </c>
    </row>
    <row r="2493" spans="2:32" x14ac:dyDescent="0.35">
      <c r="B2493" s="1" t="s">
        <v>85</v>
      </c>
      <c r="C2493" s="5">
        <v>0</v>
      </c>
      <c r="D2493" s="6">
        <v>0</v>
      </c>
      <c r="E2493" s="5">
        <v>0</v>
      </c>
      <c r="F2493" s="6">
        <v>0</v>
      </c>
      <c r="G2493" s="5">
        <v>0</v>
      </c>
      <c r="H2493" s="6">
        <v>0</v>
      </c>
      <c r="I2493" s="5">
        <v>0</v>
      </c>
      <c r="J2493" s="6">
        <v>0</v>
      </c>
      <c r="K2493" s="5">
        <v>0</v>
      </c>
      <c r="L2493" s="6">
        <v>0</v>
      </c>
      <c r="M2493" s="5">
        <v>0</v>
      </c>
      <c r="N2493" s="6">
        <v>0</v>
      </c>
      <c r="O2493" s="5">
        <v>0</v>
      </c>
      <c r="P2493" s="6">
        <v>0</v>
      </c>
      <c r="Q2493" s="5">
        <v>0</v>
      </c>
      <c r="R2493" s="6">
        <v>0</v>
      </c>
      <c r="S2493" s="5">
        <v>0</v>
      </c>
      <c r="T2493" s="6">
        <v>0</v>
      </c>
      <c r="U2493" s="5">
        <v>0</v>
      </c>
      <c r="V2493" s="6">
        <v>0</v>
      </c>
      <c r="W2493" s="5">
        <v>0</v>
      </c>
      <c r="X2493" s="6">
        <v>0</v>
      </c>
      <c r="Y2493" s="5">
        <v>0</v>
      </c>
      <c r="Z2493" s="6">
        <v>0</v>
      </c>
      <c r="AA2493" s="5">
        <v>0</v>
      </c>
      <c r="AB2493" s="6">
        <v>0</v>
      </c>
      <c r="AC2493" s="5">
        <v>0</v>
      </c>
      <c r="AD2493" s="6">
        <v>0</v>
      </c>
      <c r="AE2493" s="5">
        <v>0</v>
      </c>
      <c r="AF2493" s="6">
        <v>0</v>
      </c>
    </row>
    <row r="2494" spans="2:32" x14ac:dyDescent="0.35">
      <c r="B2494" s="1" t="s">
        <v>554</v>
      </c>
      <c r="C2494" s="5">
        <v>0</v>
      </c>
      <c r="D2494" s="6">
        <v>0</v>
      </c>
      <c r="E2494" s="5">
        <v>0</v>
      </c>
      <c r="F2494" s="6">
        <v>0</v>
      </c>
      <c r="G2494" s="5">
        <v>0</v>
      </c>
      <c r="H2494" s="6">
        <v>0</v>
      </c>
      <c r="I2494" s="5">
        <v>0</v>
      </c>
      <c r="J2494" s="6">
        <v>0</v>
      </c>
      <c r="K2494" s="5">
        <v>0</v>
      </c>
      <c r="L2494" s="6">
        <v>0</v>
      </c>
      <c r="M2494" s="5">
        <v>0</v>
      </c>
      <c r="N2494" s="6">
        <v>0</v>
      </c>
      <c r="O2494" s="5">
        <v>0</v>
      </c>
      <c r="P2494" s="6">
        <v>0</v>
      </c>
      <c r="Q2494" s="5">
        <v>0</v>
      </c>
      <c r="R2494" s="6">
        <v>0</v>
      </c>
      <c r="S2494" s="5">
        <v>0</v>
      </c>
      <c r="T2494" s="6">
        <v>0</v>
      </c>
      <c r="U2494" s="5">
        <v>0</v>
      </c>
      <c r="V2494" s="6">
        <v>0</v>
      </c>
      <c r="W2494" s="5">
        <v>0</v>
      </c>
      <c r="X2494" s="6">
        <v>0</v>
      </c>
      <c r="Y2494" s="5">
        <v>0</v>
      </c>
      <c r="Z2494" s="6">
        <v>0</v>
      </c>
      <c r="AA2494" s="5">
        <v>0</v>
      </c>
      <c r="AB2494" s="6">
        <v>0</v>
      </c>
      <c r="AC2494" s="5">
        <v>0</v>
      </c>
      <c r="AD2494" s="6">
        <v>0</v>
      </c>
      <c r="AE2494" s="5">
        <v>0</v>
      </c>
      <c r="AF2494" s="6">
        <v>0</v>
      </c>
    </row>
    <row r="2495" spans="2:32" x14ac:dyDescent="0.35">
      <c r="B2495" s="1" t="s">
        <v>555</v>
      </c>
      <c r="C2495" s="5">
        <v>0</v>
      </c>
      <c r="D2495" s="6">
        <v>0</v>
      </c>
      <c r="E2495" s="5">
        <v>0</v>
      </c>
      <c r="F2495" s="6">
        <v>0</v>
      </c>
      <c r="G2495" s="5">
        <v>0</v>
      </c>
      <c r="H2495" s="6">
        <v>0</v>
      </c>
      <c r="I2495" s="5">
        <v>0</v>
      </c>
      <c r="J2495" s="6">
        <v>0</v>
      </c>
      <c r="K2495" s="5">
        <v>0</v>
      </c>
      <c r="L2495" s="6">
        <v>0</v>
      </c>
      <c r="M2495" s="5">
        <v>0</v>
      </c>
      <c r="N2495" s="6">
        <v>0</v>
      </c>
      <c r="O2495" s="5">
        <v>0</v>
      </c>
      <c r="P2495" s="6">
        <v>0</v>
      </c>
      <c r="Q2495" s="5">
        <v>0</v>
      </c>
      <c r="R2495" s="6">
        <v>0</v>
      </c>
      <c r="S2495" s="5">
        <v>0</v>
      </c>
      <c r="T2495" s="6">
        <v>0</v>
      </c>
      <c r="U2495" s="5">
        <v>0</v>
      </c>
      <c r="V2495" s="6">
        <v>0</v>
      </c>
      <c r="W2495" s="5">
        <v>0</v>
      </c>
      <c r="X2495" s="6">
        <v>0</v>
      </c>
      <c r="Y2495" s="5">
        <v>0</v>
      </c>
      <c r="Z2495" s="6">
        <v>0</v>
      </c>
      <c r="AA2495" s="5">
        <v>0</v>
      </c>
      <c r="AB2495" s="6">
        <v>0</v>
      </c>
      <c r="AC2495" s="5">
        <v>0</v>
      </c>
      <c r="AD2495" s="6">
        <v>0</v>
      </c>
      <c r="AE2495" s="5">
        <v>0</v>
      </c>
      <c r="AF2495" s="6">
        <v>0</v>
      </c>
    </row>
    <row r="2496" spans="2:32" x14ac:dyDescent="0.35">
      <c r="B2496" s="1" t="s">
        <v>88</v>
      </c>
      <c r="C2496" s="5">
        <v>6.4999999999999997E-4</v>
      </c>
      <c r="D2496" s="6">
        <v>0.253</v>
      </c>
      <c r="E2496" s="5">
        <v>0</v>
      </c>
      <c r="F2496" s="6">
        <v>0</v>
      </c>
      <c r="G2496" s="5">
        <v>0</v>
      </c>
      <c r="H2496" s="6">
        <v>0</v>
      </c>
      <c r="I2496" s="5">
        <v>0</v>
      </c>
      <c r="J2496" s="6">
        <v>0</v>
      </c>
      <c r="K2496" s="5">
        <v>0</v>
      </c>
      <c r="L2496" s="6">
        <v>0</v>
      </c>
      <c r="M2496" s="5">
        <v>1.8409999999999999E-2</v>
      </c>
      <c r="N2496" s="6">
        <v>0.253</v>
      </c>
      <c r="O2496" s="5">
        <v>0</v>
      </c>
      <c r="P2496" s="6">
        <v>0</v>
      </c>
      <c r="Q2496" s="5">
        <v>0</v>
      </c>
      <c r="R2496" s="6">
        <v>0</v>
      </c>
      <c r="S2496" s="5">
        <v>0</v>
      </c>
      <c r="T2496" s="6">
        <v>0</v>
      </c>
      <c r="U2496" s="5">
        <v>0</v>
      </c>
      <c r="V2496" s="6">
        <v>0</v>
      </c>
      <c r="W2496" s="5">
        <v>0</v>
      </c>
      <c r="X2496" s="6">
        <v>0</v>
      </c>
      <c r="Y2496" s="5">
        <v>0</v>
      </c>
      <c r="Z2496" s="6">
        <v>0</v>
      </c>
      <c r="AA2496" s="5">
        <v>0</v>
      </c>
      <c r="AB2496" s="6">
        <v>0</v>
      </c>
      <c r="AC2496" s="5">
        <v>0</v>
      </c>
      <c r="AD2496" s="6">
        <v>0</v>
      </c>
      <c r="AE2496" s="5">
        <v>0</v>
      </c>
      <c r="AF2496" s="6">
        <v>0</v>
      </c>
    </row>
    <row r="2497" spans="2:32" x14ac:dyDescent="0.35">
      <c r="B2497" s="1" t="s">
        <v>556</v>
      </c>
      <c r="C2497" s="5">
        <v>0</v>
      </c>
      <c r="D2497" s="6">
        <v>0</v>
      </c>
      <c r="E2497" s="5">
        <v>0</v>
      </c>
      <c r="F2497" s="6">
        <v>0</v>
      </c>
      <c r="G2497" s="5">
        <v>0</v>
      </c>
      <c r="H2497" s="6">
        <v>0</v>
      </c>
      <c r="I2497" s="5">
        <v>0</v>
      </c>
      <c r="J2497" s="6">
        <v>0</v>
      </c>
      <c r="K2497" s="5">
        <v>0</v>
      </c>
      <c r="L2497" s="6">
        <v>0</v>
      </c>
      <c r="M2497" s="5">
        <v>0</v>
      </c>
      <c r="N2497" s="6">
        <v>0</v>
      </c>
      <c r="O2497" s="5">
        <v>0</v>
      </c>
      <c r="P2497" s="6">
        <v>0</v>
      </c>
      <c r="Q2497" s="5">
        <v>0</v>
      </c>
      <c r="R2497" s="6">
        <v>0</v>
      </c>
      <c r="S2497" s="5">
        <v>0</v>
      </c>
      <c r="T2497" s="6">
        <v>0</v>
      </c>
      <c r="U2497" s="5">
        <v>0</v>
      </c>
      <c r="V2497" s="6">
        <v>0</v>
      </c>
      <c r="W2497" s="5">
        <v>0</v>
      </c>
      <c r="X2497" s="6">
        <v>0</v>
      </c>
      <c r="Y2497" s="5">
        <v>0</v>
      </c>
      <c r="Z2497" s="6">
        <v>0</v>
      </c>
      <c r="AA2497" s="5">
        <v>0</v>
      </c>
      <c r="AB2497" s="6">
        <v>0</v>
      </c>
      <c r="AC2497" s="5">
        <v>0</v>
      </c>
      <c r="AD2497" s="6">
        <v>0</v>
      </c>
      <c r="AE2497" s="5">
        <v>0</v>
      </c>
      <c r="AF2497" s="6">
        <v>0</v>
      </c>
    </row>
    <row r="2498" spans="2:32" x14ac:dyDescent="0.35">
      <c r="B2498" s="1" t="s">
        <v>557</v>
      </c>
      <c r="C2498" s="5">
        <v>0</v>
      </c>
      <c r="D2498" s="6">
        <v>0</v>
      </c>
      <c r="E2498" s="5">
        <v>0</v>
      </c>
      <c r="F2498" s="6">
        <v>0</v>
      </c>
      <c r="G2498" s="5">
        <v>0</v>
      </c>
      <c r="H2498" s="6">
        <v>0</v>
      </c>
      <c r="I2498" s="5">
        <v>0</v>
      </c>
      <c r="J2498" s="6">
        <v>0</v>
      </c>
      <c r="K2498" s="5">
        <v>0</v>
      </c>
      <c r="L2498" s="6">
        <v>0</v>
      </c>
      <c r="M2498" s="5">
        <v>0</v>
      </c>
      <c r="N2498" s="6">
        <v>0</v>
      </c>
      <c r="O2498" s="5">
        <v>0</v>
      </c>
      <c r="P2498" s="6">
        <v>0</v>
      </c>
      <c r="Q2498" s="5">
        <v>0</v>
      </c>
      <c r="R2498" s="6">
        <v>0</v>
      </c>
      <c r="S2498" s="5">
        <v>0</v>
      </c>
      <c r="T2498" s="6">
        <v>0</v>
      </c>
      <c r="U2498" s="5">
        <v>0</v>
      </c>
      <c r="V2498" s="6">
        <v>0</v>
      </c>
      <c r="W2498" s="5">
        <v>0</v>
      </c>
      <c r="X2498" s="6">
        <v>0</v>
      </c>
      <c r="Y2498" s="5">
        <v>0</v>
      </c>
      <c r="Z2498" s="6">
        <v>0</v>
      </c>
      <c r="AA2498" s="5">
        <v>0</v>
      </c>
      <c r="AB2498" s="6">
        <v>0</v>
      </c>
      <c r="AC2498" s="5">
        <v>0</v>
      </c>
      <c r="AD2498" s="6">
        <v>0</v>
      </c>
      <c r="AE2498" s="5">
        <v>0</v>
      </c>
      <c r="AF2498" s="6">
        <v>0</v>
      </c>
    </row>
    <row r="2499" spans="2:32" x14ac:dyDescent="0.35">
      <c r="B2499" s="1" t="s">
        <v>558</v>
      </c>
      <c r="C2499" s="5">
        <v>0</v>
      </c>
      <c r="D2499" s="6">
        <v>0</v>
      </c>
      <c r="E2499" s="5">
        <v>0</v>
      </c>
      <c r="F2499" s="6">
        <v>0</v>
      </c>
      <c r="G2499" s="5">
        <v>0</v>
      </c>
      <c r="H2499" s="6">
        <v>0</v>
      </c>
      <c r="I2499" s="5">
        <v>0</v>
      </c>
      <c r="J2499" s="6">
        <v>0</v>
      </c>
      <c r="K2499" s="5">
        <v>0</v>
      </c>
      <c r="L2499" s="6">
        <v>0</v>
      </c>
      <c r="M2499" s="5">
        <v>0</v>
      </c>
      <c r="N2499" s="6">
        <v>0</v>
      </c>
      <c r="O2499" s="5">
        <v>0</v>
      </c>
      <c r="P2499" s="6">
        <v>0</v>
      </c>
      <c r="Q2499" s="5">
        <v>0</v>
      </c>
      <c r="R2499" s="6">
        <v>0</v>
      </c>
      <c r="S2499" s="5">
        <v>0</v>
      </c>
      <c r="T2499" s="6">
        <v>0</v>
      </c>
      <c r="U2499" s="5">
        <v>0</v>
      </c>
      <c r="V2499" s="6">
        <v>0</v>
      </c>
      <c r="W2499" s="5">
        <v>0</v>
      </c>
      <c r="X2499" s="6">
        <v>0</v>
      </c>
      <c r="Y2499" s="5">
        <v>0</v>
      </c>
      <c r="Z2499" s="6">
        <v>0</v>
      </c>
      <c r="AA2499" s="5">
        <v>0</v>
      </c>
      <c r="AB2499" s="6">
        <v>0</v>
      </c>
      <c r="AC2499" s="5">
        <v>0</v>
      </c>
      <c r="AD2499" s="6">
        <v>0</v>
      </c>
      <c r="AE2499" s="5">
        <v>0</v>
      </c>
      <c r="AF2499" s="6">
        <v>0</v>
      </c>
    </row>
    <row r="2500" spans="2:32" x14ac:dyDescent="0.35">
      <c r="B2500" s="1" t="s">
        <v>559</v>
      </c>
      <c r="C2500" s="5">
        <v>0</v>
      </c>
      <c r="D2500" s="6">
        <v>0</v>
      </c>
      <c r="E2500" s="5">
        <v>0</v>
      </c>
      <c r="F2500" s="6">
        <v>0</v>
      </c>
      <c r="G2500" s="5">
        <v>0</v>
      </c>
      <c r="H2500" s="6">
        <v>0</v>
      </c>
      <c r="I2500" s="5">
        <v>0</v>
      </c>
      <c r="J2500" s="6">
        <v>0</v>
      </c>
      <c r="K2500" s="5">
        <v>0</v>
      </c>
      <c r="L2500" s="6">
        <v>0</v>
      </c>
      <c r="M2500" s="5">
        <v>0</v>
      </c>
      <c r="N2500" s="6">
        <v>0</v>
      </c>
      <c r="O2500" s="5">
        <v>0</v>
      </c>
      <c r="P2500" s="6">
        <v>0</v>
      </c>
      <c r="Q2500" s="5">
        <v>0</v>
      </c>
      <c r="R2500" s="6">
        <v>0</v>
      </c>
      <c r="S2500" s="5">
        <v>0</v>
      </c>
      <c r="T2500" s="6">
        <v>0</v>
      </c>
      <c r="U2500" s="5">
        <v>0</v>
      </c>
      <c r="V2500" s="6">
        <v>0</v>
      </c>
      <c r="W2500" s="5">
        <v>0</v>
      </c>
      <c r="X2500" s="6">
        <v>0</v>
      </c>
      <c r="Y2500" s="5">
        <v>0</v>
      </c>
      <c r="Z2500" s="6">
        <v>0</v>
      </c>
      <c r="AA2500" s="5">
        <v>0</v>
      </c>
      <c r="AB2500" s="6">
        <v>0</v>
      </c>
      <c r="AC2500" s="5">
        <v>0</v>
      </c>
      <c r="AD2500" s="6">
        <v>0</v>
      </c>
      <c r="AE2500" s="5">
        <v>0</v>
      </c>
      <c r="AF2500" s="6">
        <v>0</v>
      </c>
    </row>
    <row r="2501" spans="2:32" x14ac:dyDescent="0.35">
      <c r="B2501" s="1" t="s">
        <v>560</v>
      </c>
      <c r="C2501" s="5">
        <v>0</v>
      </c>
      <c r="D2501" s="6">
        <v>0</v>
      </c>
      <c r="E2501" s="5">
        <v>0</v>
      </c>
      <c r="F2501" s="6">
        <v>0</v>
      </c>
      <c r="G2501" s="5">
        <v>0</v>
      </c>
      <c r="H2501" s="6">
        <v>0</v>
      </c>
      <c r="I2501" s="5">
        <v>0</v>
      </c>
      <c r="J2501" s="6">
        <v>0</v>
      </c>
      <c r="K2501" s="5">
        <v>0</v>
      </c>
      <c r="L2501" s="6">
        <v>0</v>
      </c>
      <c r="M2501" s="5">
        <v>0</v>
      </c>
      <c r="N2501" s="6">
        <v>0</v>
      </c>
      <c r="O2501" s="5">
        <v>0</v>
      </c>
      <c r="P2501" s="6">
        <v>0</v>
      </c>
      <c r="Q2501" s="5">
        <v>0</v>
      </c>
      <c r="R2501" s="6">
        <v>0</v>
      </c>
      <c r="S2501" s="5">
        <v>0</v>
      </c>
      <c r="T2501" s="6">
        <v>0</v>
      </c>
      <c r="U2501" s="5">
        <v>0</v>
      </c>
      <c r="V2501" s="6">
        <v>0</v>
      </c>
      <c r="W2501" s="5">
        <v>0</v>
      </c>
      <c r="X2501" s="6">
        <v>0</v>
      </c>
      <c r="Y2501" s="5">
        <v>0</v>
      </c>
      <c r="Z2501" s="6">
        <v>0</v>
      </c>
      <c r="AA2501" s="5">
        <v>0</v>
      </c>
      <c r="AB2501" s="6">
        <v>0</v>
      </c>
      <c r="AC2501" s="5">
        <v>0</v>
      </c>
      <c r="AD2501" s="6">
        <v>0</v>
      </c>
      <c r="AE2501" s="5">
        <v>0</v>
      </c>
      <c r="AF2501" s="6">
        <v>0</v>
      </c>
    </row>
    <row r="2502" spans="2:32" x14ac:dyDescent="0.35">
      <c r="B2502" s="1" t="s">
        <v>561</v>
      </c>
      <c r="C2502" s="5">
        <v>0</v>
      </c>
      <c r="D2502" s="6">
        <v>0</v>
      </c>
      <c r="E2502" s="5">
        <v>0</v>
      </c>
      <c r="F2502" s="6">
        <v>0</v>
      </c>
      <c r="G2502" s="5">
        <v>0</v>
      </c>
      <c r="H2502" s="6">
        <v>0</v>
      </c>
      <c r="I2502" s="5">
        <v>0</v>
      </c>
      <c r="J2502" s="6">
        <v>0</v>
      </c>
      <c r="K2502" s="5">
        <v>0</v>
      </c>
      <c r="L2502" s="6">
        <v>0</v>
      </c>
      <c r="M2502" s="5">
        <v>0</v>
      </c>
      <c r="N2502" s="6">
        <v>0</v>
      </c>
      <c r="O2502" s="5">
        <v>0</v>
      </c>
      <c r="P2502" s="6">
        <v>0</v>
      </c>
      <c r="Q2502" s="5">
        <v>0</v>
      </c>
      <c r="R2502" s="6">
        <v>0</v>
      </c>
      <c r="S2502" s="5">
        <v>0</v>
      </c>
      <c r="T2502" s="6">
        <v>0</v>
      </c>
      <c r="U2502" s="5">
        <v>0</v>
      </c>
      <c r="V2502" s="6">
        <v>0</v>
      </c>
      <c r="W2502" s="5">
        <v>0</v>
      </c>
      <c r="X2502" s="6">
        <v>0</v>
      </c>
      <c r="Y2502" s="5">
        <v>0</v>
      </c>
      <c r="Z2502" s="6">
        <v>0</v>
      </c>
      <c r="AA2502" s="5">
        <v>0</v>
      </c>
      <c r="AB2502" s="6">
        <v>0</v>
      </c>
      <c r="AC2502" s="5">
        <v>0</v>
      </c>
      <c r="AD2502" s="6">
        <v>0</v>
      </c>
      <c r="AE2502" s="5">
        <v>0</v>
      </c>
      <c r="AF2502" s="6">
        <v>0</v>
      </c>
    </row>
    <row r="2503" spans="2:32" x14ac:dyDescent="0.35">
      <c r="B2503" s="2" t="s">
        <v>6</v>
      </c>
    </row>
    <row r="2504" spans="2:32" x14ac:dyDescent="0.35">
      <c r="B2504" s="1" t="s">
        <v>562</v>
      </c>
      <c r="C2504" s="5">
        <v>0</v>
      </c>
      <c r="D2504" s="6">
        <v>0</v>
      </c>
      <c r="E2504" s="5">
        <v>0</v>
      </c>
      <c r="F2504" s="6">
        <v>0</v>
      </c>
      <c r="G2504" s="5">
        <v>0</v>
      </c>
      <c r="H2504" s="6">
        <v>0</v>
      </c>
      <c r="I2504" s="5">
        <v>0</v>
      </c>
      <c r="J2504" s="6">
        <v>0</v>
      </c>
      <c r="K2504" s="5">
        <v>0</v>
      </c>
      <c r="L2504" s="6">
        <v>0</v>
      </c>
      <c r="M2504" s="5">
        <v>0</v>
      </c>
      <c r="N2504" s="6">
        <v>0</v>
      </c>
      <c r="O2504" s="5">
        <v>0</v>
      </c>
      <c r="P2504" s="6">
        <v>0</v>
      </c>
      <c r="Q2504" s="5">
        <v>0</v>
      </c>
      <c r="R2504" s="6">
        <v>0</v>
      </c>
      <c r="S2504" s="5">
        <v>0</v>
      </c>
      <c r="T2504" s="6">
        <v>0</v>
      </c>
      <c r="U2504" s="5">
        <v>0</v>
      </c>
      <c r="V2504" s="6">
        <v>0</v>
      </c>
      <c r="W2504" s="5">
        <v>0</v>
      </c>
      <c r="X2504" s="6">
        <v>0</v>
      </c>
      <c r="Y2504" s="5">
        <v>0</v>
      </c>
      <c r="Z2504" s="6">
        <v>0</v>
      </c>
      <c r="AA2504" s="5">
        <v>0</v>
      </c>
      <c r="AB2504" s="6">
        <v>0</v>
      </c>
      <c r="AC2504" s="5">
        <v>0</v>
      </c>
      <c r="AD2504" s="6">
        <v>0</v>
      </c>
      <c r="AE2504" s="5">
        <v>0</v>
      </c>
      <c r="AF2504" s="6">
        <v>0</v>
      </c>
    </row>
    <row r="2505" spans="2:32" x14ac:dyDescent="0.35">
      <c r="B2505" s="1" t="s">
        <v>563</v>
      </c>
      <c r="C2505" s="5">
        <v>0</v>
      </c>
      <c r="D2505" s="6">
        <v>0</v>
      </c>
      <c r="E2505" s="5">
        <v>0</v>
      </c>
      <c r="F2505" s="6">
        <v>0</v>
      </c>
      <c r="G2505" s="5">
        <v>0</v>
      </c>
      <c r="H2505" s="6">
        <v>0</v>
      </c>
      <c r="I2505" s="5">
        <v>0</v>
      </c>
      <c r="J2505" s="6">
        <v>0</v>
      </c>
      <c r="K2505" s="5">
        <v>0</v>
      </c>
      <c r="L2505" s="6">
        <v>0</v>
      </c>
      <c r="M2505" s="5">
        <v>0</v>
      </c>
      <c r="N2505" s="6">
        <v>0</v>
      </c>
      <c r="O2505" s="5">
        <v>0</v>
      </c>
      <c r="P2505" s="6">
        <v>0</v>
      </c>
      <c r="Q2505" s="5">
        <v>0</v>
      </c>
      <c r="R2505" s="6">
        <v>0</v>
      </c>
      <c r="S2505" s="5">
        <v>0</v>
      </c>
      <c r="T2505" s="6">
        <v>0</v>
      </c>
      <c r="U2505" s="5">
        <v>0</v>
      </c>
      <c r="V2505" s="6">
        <v>0</v>
      </c>
      <c r="W2505" s="5">
        <v>0</v>
      </c>
      <c r="X2505" s="6">
        <v>0</v>
      </c>
      <c r="Y2505" s="5">
        <v>0</v>
      </c>
      <c r="Z2505" s="6">
        <v>0</v>
      </c>
      <c r="AA2505" s="5">
        <v>0</v>
      </c>
      <c r="AB2505" s="6">
        <v>0</v>
      </c>
      <c r="AC2505" s="5">
        <v>0</v>
      </c>
      <c r="AD2505" s="6">
        <v>0</v>
      </c>
      <c r="AE2505" s="5">
        <v>0</v>
      </c>
      <c r="AF2505" s="6">
        <v>0</v>
      </c>
    </row>
    <row r="2506" spans="2:32" x14ac:dyDescent="0.35">
      <c r="B2506" s="1" t="s">
        <v>564</v>
      </c>
      <c r="C2506" s="5">
        <v>0</v>
      </c>
      <c r="D2506" s="6">
        <v>0</v>
      </c>
      <c r="E2506" s="5">
        <v>0</v>
      </c>
      <c r="F2506" s="6">
        <v>0</v>
      </c>
      <c r="G2506" s="5">
        <v>0</v>
      </c>
      <c r="H2506" s="6">
        <v>0</v>
      </c>
      <c r="I2506" s="5">
        <v>0</v>
      </c>
      <c r="J2506" s="6">
        <v>0</v>
      </c>
      <c r="K2506" s="5">
        <v>0</v>
      </c>
      <c r="L2506" s="6">
        <v>0</v>
      </c>
      <c r="M2506" s="5">
        <v>0</v>
      </c>
      <c r="N2506" s="6">
        <v>0</v>
      </c>
      <c r="O2506" s="5">
        <v>0</v>
      </c>
      <c r="P2506" s="6">
        <v>0</v>
      </c>
      <c r="Q2506" s="5">
        <v>0</v>
      </c>
      <c r="R2506" s="6">
        <v>0</v>
      </c>
      <c r="S2506" s="5">
        <v>0</v>
      </c>
      <c r="T2506" s="6">
        <v>0</v>
      </c>
      <c r="U2506" s="5">
        <v>0</v>
      </c>
      <c r="V2506" s="6">
        <v>0</v>
      </c>
      <c r="W2506" s="5">
        <v>0</v>
      </c>
      <c r="X2506" s="6">
        <v>0</v>
      </c>
      <c r="Y2506" s="5">
        <v>0</v>
      </c>
      <c r="Z2506" s="6">
        <v>0</v>
      </c>
      <c r="AA2506" s="5">
        <v>0</v>
      </c>
      <c r="AB2506" s="6">
        <v>0</v>
      </c>
      <c r="AC2506" s="5">
        <v>0</v>
      </c>
      <c r="AD2506" s="6">
        <v>0</v>
      </c>
      <c r="AE2506" s="5">
        <v>0</v>
      </c>
      <c r="AF2506" s="6">
        <v>0</v>
      </c>
    </row>
    <row r="2507" spans="2:32" x14ac:dyDescent="0.35">
      <c r="B2507" s="1" t="s">
        <v>565</v>
      </c>
      <c r="C2507" s="5">
        <v>0</v>
      </c>
      <c r="D2507" s="6">
        <v>0</v>
      </c>
      <c r="E2507" s="5">
        <v>0</v>
      </c>
      <c r="F2507" s="6">
        <v>0</v>
      </c>
      <c r="G2507" s="5">
        <v>0</v>
      </c>
      <c r="H2507" s="6">
        <v>0</v>
      </c>
      <c r="I2507" s="5">
        <v>0</v>
      </c>
      <c r="J2507" s="6">
        <v>0</v>
      </c>
      <c r="K2507" s="5">
        <v>0</v>
      </c>
      <c r="L2507" s="6">
        <v>0</v>
      </c>
      <c r="M2507" s="5">
        <v>0</v>
      </c>
      <c r="N2507" s="6">
        <v>0</v>
      </c>
      <c r="O2507" s="5">
        <v>0</v>
      </c>
      <c r="P2507" s="6">
        <v>0</v>
      </c>
      <c r="Q2507" s="5">
        <v>0</v>
      </c>
      <c r="R2507" s="6">
        <v>0</v>
      </c>
      <c r="S2507" s="5">
        <v>0</v>
      </c>
      <c r="T2507" s="6">
        <v>0</v>
      </c>
      <c r="U2507" s="5">
        <v>0</v>
      </c>
      <c r="V2507" s="6">
        <v>0</v>
      </c>
      <c r="W2507" s="5">
        <v>0</v>
      </c>
      <c r="X2507" s="6">
        <v>0</v>
      </c>
      <c r="Y2507" s="5">
        <v>0</v>
      </c>
      <c r="Z2507" s="6">
        <v>0</v>
      </c>
      <c r="AA2507" s="5">
        <v>0</v>
      </c>
      <c r="AB2507" s="6">
        <v>0</v>
      </c>
      <c r="AC2507" s="5">
        <v>0</v>
      </c>
      <c r="AD2507" s="6">
        <v>0</v>
      </c>
      <c r="AE2507" s="5">
        <v>0</v>
      </c>
      <c r="AF2507" s="6">
        <v>0</v>
      </c>
    </row>
    <row r="2508" spans="2:32" x14ac:dyDescent="0.35">
      <c r="B2508" s="1" t="s">
        <v>566</v>
      </c>
      <c r="C2508" s="5">
        <v>0.25917000000000001</v>
      </c>
      <c r="D2508" s="6">
        <v>101.024</v>
      </c>
      <c r="E2508" s="5">
        <v>0.25607000000000002</v>
      </c>
      <c r="F2508" s="6">
        <v>3.839</v>
      </c>
      <c r="G2508" s="5">
        <v>0.5202</v>
      </c>
      <c r="H2508" s="6">
        <v>15.407999999999999</v>
      </c>
      <c r="I2508" s="5">
        <v>0.23316000000000001</v>
      </c>
      <c r="J2508" s="6">
        <v>4.1989999999999998</v>
      </c>
      <c r="K2508" s="5">
        <v>0.32786999999999999</v>
      </c>
      <c r="L2508" s="6">
        <v>6.7519999999999998</v>
      </c>
      <c r="M2508" s="5">
        <v>0.18645999999999999</v>
      </c>
      <c r="N2508" s="6">
        <v>2.5630000000000002</v>
      </c>
      <c r="O2508" s="5">
        <v>0.66347</v>
      </c>
      <c r="P2508" s="6">
        <v>11.287000000000001</v>
      </c>
      <c r="Q2508" s="5">
        <v>0.44790000000000002</v>
      </c>
      <c r="R2508" s="6">
        <v>8.5570000000000004</v>
      </c>
      <c r="S2508" s="5">
        <v>0.25034000000000001</v>
      </c>
      <c r="T2508" s="6">
        <v>12.903</v>
      </c>
      <c r="U2508" s="5">
        <v>0.29686000000000001</v>
      </c>
      <c r="V2508" s="6">
        <v>3.8479999999999999</v>
      </c>
      <c r="W2508" s="5">
        <v>0.44766</v>
      </c>
      <c r="X2508" s="6">
        <v>2.1440000000000001</v>
      </c>
      <c r="Y2508" s="5">
        <v>0.14696999999999999</v>
      </c>
      <c r="Z2508" s="6">
        <v>6.5229999999999997</v>
      </c>
      <c r="AA2508" s="5">
        <v>0.30130000000000001</v>
      </c>
      <c r="AB2508" s="6">
        <v>16.919</v>
      </c>
      <c r="AC2508" s="5">
        <v>3.0020000000000002E-2</v>
      </c>
      <c r="AD2508" s="6">
        <v>1.702</v>
      </c>
      <c r="AE2508" s="5">
        <v>0.14507</v>
      </c>
      <c r="AF2508" s="6">
        <v>4.3810000000000002</v>
      </c>
    </row>
    <row r="2509" spans="2:32" x14ac:dyDescent="0.35">
      <c r="B2509" s="1" t="s">
        <v>567</v>
      </c>
      <c r="C2509" s="5">
        <v>0</v>
      </c>
      <c r="D2509" s="6">
        <v>0</v>
      </c>
      <c r="E2509" s="5">
        <v>0</v>
      </c>
      <c r="F2509" s="6">
        <v>0</v>
      </c>
      <c r="G2509" s="5">
        <v>0</v>
      </c>
      <c r="H2509" s="6">
        <v>0</v>
      </c>
      <c r="I2509" s="5">
        <v>0</v>
      </c>
      <c r="J2509" s="6">
        <v>0</v>
      </c>
      <c r="K2509" s="5">
        <v>0</v>
      </c>
      <c r="L2509" s="6">
        <v>0</v>
      </c>
      <c r="M2509" s="5">
        <v>0</v>
      </c>
      <c r="N2509" s="6">
        <v>0</v>
      </c>
      <c r="O2509" s="5">
        <v>0</v>
      </c>
      <c r="P2509" s="6">
        <v>0</v>
      </c>
      <c r="Q2509" s="5">
        <v>0</v>
      </c>
      <c r="R2509" s="6">
        <v>0</v>
      </c>
      <c r="S2509" s="5">
        <v>0</v>
      </c>
      <c r="T2509" s="6">
        <v>0</v>
      </c>
      <c r="U2509" s="5">
        <v>0</v>
      </c>
      <c r="V2509" s="6">
        <v>0</v>
      </c>
      <c r="W2509" s="5">
        <v>0</v>
      </c>
      <c r="X2509" s="6">
        <v>0</v>
      </c>
      <c r="Y2509" s="5">
        <v>0</v>
      </c>
      <c r="Z2509" s="6">
        <v>0</v>
      </c>
      <c r="AA2509" s="5">
        <v>0</v>
      </c>
      <c r="AB2509" s="6">
        <v>0</v>
      </c>
      <c r="AC2509" s="5">
        <v>0</v>
      </c>
      <c r="AD2509" s="6">
        <v>0</v>
      </c>
      <c r="AE2509" s="5">
        <v>0</v>
      </c>
      <c r="AF2509" s="6">
        <v>0</v>
      </c>
    </row>
    <row r="2510" spans="2:32" x14ac:dyDescent="0.35">
      <c r="B2510" s="1" t="s">
        <v>568</v>
      </c>
      <c r="C2510" s="5">
        <v>0</v>
      </c>
      <c r="D2510" s="6">
        <v>0</v>
      </c>
      <c r="E2510" s="5">
        <v>0</v>
      </c>
      <c r="F2510" s="6">
        <v>0</v>
      </c>
      <c r="G2510" s="5">
        <v>0</v>
      </c>
      <c r="H2510" s="6">
        <v>0</v>
      </c>
      <c r="I2510" s="5">
        <v>0</v>
      </c>
      <c r="J2510" s="6">
        <v>0</v>
      </c>
      <c r="K2510" s="5">
        <v>0</v>
      </c>
      <c r="L2510" s="6">
        <v>0</v>
      </c>
      <c r="M2510" s="5">
        <v>0</v>
      </c>
      <c r="N2510" s="6">
        <v>0</v>
      </c>
      <c r="O2510" s="5">
        <v>0</v>
      </c>
      <c r="P2510" s="6">
        <v>0</v>
      </c>
      <c r="Q2510" s="5">
        <v>0</v>
      </c>
      <c r="R2510" s="6">
        <v>0</v>
      </c>
      <c r="S2510" s="5">
        <v>0</v>
      </c>
      <c r="T2510" s="6">
        <v>0</v>
      </c>
      <c r="U2510" s="5">
        <v>0</v>
      </c>
      <c r="V2510" s="6">
        <v>0</v>
      </c>
      <c r="W2510" s="5">
        <v>0</v>
      </c>
      <c r="X2510" s="6">
        <v>0</v>
      </c>
      <c r="Y2510" s="5">
        <v>0</v>
      </c>
      <c r="Z2510" s="6">
        <v>0</v>
      </c>
      <c r="AA2510" s="5">
        <v>0</v>
      </c>
      <c r="AB2510" s="6">
        <v>0</v>
      </c>
      <c r="AC2510" s="5">
        <v>0</v>
      </c>
      <c r="AD2510" s="6">
        <v>0</v>
      </c>
      <c r="AE2510" s="5">
        <v>0</v>
      </c>
      <c r="AF2510" s="6">
        <v>0</v>
      </c>
    </row>
    <row r="2511" spans="2:32" x14ac:dyDescent="0.35">
      <c r="B2511" s="1" t="s">
        <v>569</v>
      </c>
      <c r="C2511" s="5">
        <v>0</v>
      </c>
      <c r="D2511" s="6">
        <v>0</v>
      </c>
      <c r="E2511" s="5">
        <v>0</v>
      </c>
      <c r="F2511" s="6">
        <v>0</v>
      </c>
      <c r="G2511" s="5">
        <v>0</v>
      </c>
      <c r="H2511" s="6">
        <v>0</v>
      </c>
      <c r="I2511" s="5">
        <v>0</v>
      </c>
      <c r="J2511" s="6">
        <v>0</v>
      </c>
      <c r="K2511" s="5">
        <v>0</v>
      </c>
      <c r="L2511" s="6">
        <v>0</v>
      </c>
      <c r="M2511" s="5">
        <v>0</v>
      </c>
      <c r="N2511" s="6">
        <v>0</v>
      </c>
      <c r="O2511" s="5">
        <v>0</v>
      </c>
      <c r="P2511" s="6">
        <v>0</v>
      </c>
      <c r="Q2511" s="5">
        <v>0</v>
      </c>
      <c r="R2511" s="6">
        <v>0</v>
      </c>
      <c r="S2511" s="5">
        <v>0</v>
      </c>
      <c r="T2511" s="6">
        <v>0</v>
      </c>
      <c r="U2511" s="5">
        <v>0</v>
      </c>
      <c r="V2511" s="6">
        <v>0</v>
      </c>
      <c r="W2511" s="5">
        <v>0</v>
      </c>
      <c r="X2511" s="6">
        <v>0</v>
      </c>
      <c r="Y2511" s="5">
        <v>0</v>
      </c>
      <c r="Z2511" s="6">
        <v>0</v>
      </c>
      <c r="AA2511" s="5">
        <v>0</v>
      </c>
      <c r="AB2511" s="6">
        <v>0</v>
      </c>
      <c r="AC2511" s="5">
        <v>0</v>
      </c>
      <c r="AD2511" s="6">
        <v>0</v>
      </c>
      <c r="AE2511" s="5">
        <v>0</v>
      </c>
      <c r="AF2511" s="6">
        <v>0</v>
      </c>
    </row>
    <row r="2512" spans="2:32" x14ac:dyDescent="0.35">
      <c r="B2512" s="2" t="s">
        <v>7</v>
      </c>
    </row>
    <row r="2513" spans="2:32" x14ac:dyDescent="0.35">
      <c r="B2513" s="1" t="s">
        <v>95</v>
      </c>
      <c r="C2513" s="5">
        <v>2.16E-3</v>
      </c>
      <c r="D2513" s="6">
        <v>0.84099999999999997</v>
      </c>
      <c r="E2513" s="5">
        <v>0</v>
      </c>
      <c r="F2513" s="6">
        <v>0</v>
      </c>
      <c r="G2513" s="5">
        <v>0</v>
      </c>
      <c r="H2513" s="6">
        <v>0</v>
      </c>
      <c r="I2513" s="5">
        <v>0</v>
      </c>
      <c r="J2513" s="6">
        <v>0</v>
      </c>
      <c r="K2513" s="5">
        <v>0</v>
      </c>
      <c r="L2513" s="6">
        <v>0</v>
      </c>
      <c r="M2513" s="5">
        <v>0</v>
      </c>
      <c r="N2513" s="6">
        <v>0</v>
      </c>
      <c r="O2513" s="5">
        <v>0</v>
      </c>
      <c r="P2513" s="6">
        <v>0</v>
      </c>
      <c r="Q2513" s="5">
        <v>4.4019999999999997E-2</v>
      </c>
      <c r="R2513" s="6">
        <v>0.84099999999999997</v>
      </c>
      <c r="S2513" s="5">
        <v>0</v>
      </c>
      <c r="T2513" s="6">
        <v>0</v>
      </c>
      <c r="U2513" s="5">
        <v>0</v>
      </c>
      <c r="V2513" s="6">
        <v>0</v>
      </c>
      <c r="W2513" s="5">
        <v>0</v>
      </c>
      <c r="X2513" s="6">
        <v>0</v>
      </c>
      <c r="Y2513" s="5">
        <v>0</v>
      </c>
      <c r="Z2513" s="6">
        <v>0</v>
      </c>
      <c r="AA2513" s="5">
        <v>0</v>
      </c>
      <c r="AB2513" s="6">
        <v>0</v>
      </c>
      <c r="AC2513" s="5">
        <v>0</v>
      </c>
      <c r="AD2513" s="6">
        <v>0</v>
      </c>
      <c r="AE2513" s="5">
        <v>0</v>
      </c>
      <c r="AF2513" s="6">
        <v>0</v>
      </c>
    </row>
    <row r="2514" spans="2:32" x14ac:dyDescent="0.35">
      <c r="B2514" s="1" t="s">
        <v>570</v>
      </c>
      <c r="C2514" s="5">
        <v>0</v>
      </c>
      <c r="D2514" s="6">
        <v>0</v>
      </c>
      <c r="E2514" s="5">
        <v>0</v>
      </c>
      <c r="F2514" s="6">
        <v>0</v>
      </c>
      <c r="G2514" s="5">
        <v>0</v>
      </c>
      <c r="H2514" s="6">
        <v>0</v>
      </c>
      <c r="I2514" s="5">
        <v>0</v>
      </c>
      <c r="J2514" s="6">
        <v>0</v>
      </c>
      <c r="K2514" s="5">
        <v>0</v>
      </c>
      <c r="L2514" s="6">
        <v>0</v>
      </c>
      <c r="M2514" s="5">
        <v>0</v>
      </c>
      <c r="N2514" s="6">
        <v>0</v>
      </c>
      <c r="O2514" s="5">
        <v>0</v>
      </c>
      <c r="P2514" s="6">
        <v>0</v>
      </c>
      <c r="Q2514" s="5">
        <v>0</v>
      </c>
      <c r="R2514" s="6">
        <v>0</v>
      </c>
      <c r="S2514" s="5">
        <v>0</v>
      </c>
      <c r="T2514" s="6">
        <v>0</v>
      </c>
      <c r="U2514" s="5">
        <v>0</v>
      </c>
      <c r="V2514" s="6">
        <v>0</v>
      </c>
      <c r="W2514" s="5">
        <v>0</v>
      </c>
      <c r="X2514" s="6">
        <v>0</v>
      </c>
      <c r="Y2514" s="5">
        <v>0</v>
      </c>
      <c r="Z2514" s="6">
        <v>0</v>
      </c>
      <c r="AA2514" s="5">
        <v>0</v>
      </c>
      <c r="AB2514" s="6">
        <v>0</v>
      </c>
      <c r="AC2514" s="5">
        <v>0</v>
      </c>
      <c r="AD2514" s="6">
        <v>0</v>
      </c>
      <c r="AE2514" s="5">
        <v>0</v>
      </c>
      <c r="AF2514" s="6">
        <v>0</v>
      </c>
    </row>
    <row r="2515" spans="2:32" x14ac:dyDescent="0.35">
      <c r="B2515" s="1" t="s">
        <v>571</v>
      </c>
      <c r="C2515" s="5">
        <v>0</v>
      </c>
      <c r="D2515" s="6">
        <v>0</v>
      </c>
      <c r="E2515" s="5">
        <v>0</v>
      </c>
      <c r="F2515" s="6">
        <v>0</v>
      </c>
      <c r="G2515" s="5">
        <v>0</v>
      </c>
      <c r="H2515" s="6">
        <v>0</v>
      </c>
      <c r="I2515" s="5">
        <v>0</v>
      </c>
      <c r="J2515" s="6">
        <v>0</v>
      </c>
      <c r="K2515" s="5">
        <v>0</v>
      </c>
      <c r="L2515" s="6">
        <v>0</v>
      </c>
      <c r="M2515" s="5">
        <v>0</v>
      </c>
      <c r="N2515" s="6">
        <v>0</v>
      </c>
      <c r="O2515" s="5">
        <v>0</v>
      </c>
      <c r="P2515" s="6">
        <v>0</v>
      </c>
      <c r="Q2515" s="5">
        <v>0</v>
      </c>
      <c r="R2515" s="6">
        <v>0</v>
      </c>
      <c r="S2515" s="5">
        <v>0</v>
      </c>
      <c r="T2515" s="6">
        <v>0</v>
      </c>
      <c r="U2515" s="5">
        <v>0</v>
      </c>
      <c r="V2515" s="6">
        <v>0</v>
      </c>
      <c r="W2515" s="5">
        <v>0</v>
      </c>
      <c r="X2515" s="6">
        <v>0</v>
      </c>
      <c r="Y2515" s="5">
        <v>0</v>
      </c>
      <c r="Z2515" s="6">
        <v>0</v>
      </c>
      <c r="AA2515" s="5">
        <v>0</v>
      </c>
      <c r="AB2515" s="6">
        <v>0</v>
      </c>
      <c r="AC2515" s="5">
        <v>0</v>
      </c>
      <c r="AD2515" s="6">
        <v>0</v>
      </c>
      <c r="AE2515" s="5">
        <v>0</v>
      </c>
      <c r="AF2515" s="6">
        <v>0</v>
      </c>
    </row>
    <row r="2516" spans="2:32" x14ac:dyDescent="0.35">
      <c r="B2516" s="1" t="s">
        <v>572</v>
      </c>
      <c r="C2516" s="5">
        <v>0</v>
      </c>
      <c r="D2516" s="6">
        <v>0</v>
      </c>
      <c r="E2516" s="5">
        <v>0</v>
      </c>
      <c r="F2516" s="6">
        <v>0</v>
      </c>
      <c r="G2516" s="5">
        <v>0</v>
      </c>
      <c r="H2516" s="6">
        <v>0</v>
      </c>
      <c r="I2516" s="5">
        <v>0</v>
      </c>
      <c r="J2516" s="6">
        <v>0</v>
      </c>
      <c r="K2516" s="5">
        <v>0</v>
      </c>
      <c r="L2516" s="6">
        <v>0</v>
      </c>
      <c r="M2516" s="5">
        <v>0</v>
      </c>
      <c r="N2516" s="6">
        <v>0</v>
      </c>
      <c r="O2516" s="5">
        <v>0</v>
      </c>
      <c r="P2516" s="6">
        <v>0</v>
      </c>
      <c r="Q2516" s="5">
        <v>0</v>
      </c>
      <c r="R2516" s="6">
        <v>0</v>
      </c>
      <c r="S2516" s="5">
        <v>0</v>
      </c>
      <c r="T2516" s="6">
        <v>0</v>
      </c>
      <c r="U2516" s="5">
        <v>0</v>
      </c>
      <c r="V2516" s="6">
        <v>0</v>
      </c>
      <c r="W2516" s="5">
        <v>0</v>
      </c>
      <c r="X2516" s="6">
        <v>0</v>
      </c>
      <c r="Y2516" s="5">
        <v>0</v>
      </c>
      <c r="Z2516" s="6">
        <v>0</v>
      </c>
      <c r="AA2516" s="5">
        <v>0</v>
      </c>
      <c r="AB2516" s="6">
        <v>0</v>
      </c>
      <c r="AC2516" s="5">
        <v>0</v>
      </c>
      <c r="AD2516" s="6">
        <v>0</v>
      </c>
      <c r="AE2516" s="5">
        <v>0</v>
      </c>
      <c r="AF2516" s="6">
        <v>0</v>
      </c>
    </row>
    <row r="2517" spans="2:32" x14ac:dyDescent="0.35">
      <c r="B2517" s="1" t="s">
        <v>573</v>
      </c>
      <c r="C2517" s="5">
        <v>0</v>
      </c>
      <c r="D2517" s="6">
        <v>0</v>
      </c>
      <c r="E2517" s="5">
        <v>0</v>
      </c>
      <c r="F2517" s="6">
        <v>0</v>
      </c>
      <c r="G2517" s="5">
        <v>0</v>
      </c>
      <c r="H2517" s="6">
        <v>0</v>
      </c>
      <c r="I2517" s="5">
        <v>0</v>
      </c>
      <c r="J2517" s="6">
        <v>0</v>
      </c>
      <c r="K2517" s="5">
        <v>0</v>
      </c>
      <c r="L2517" s="6">
        <v>0</v>
      </c>
      <c r="M2517" s="5">
        <v>0</v>
      </c>
      <c r="N2517" s="6">
        <v>0</v>
      </c>
      <c r="O2517" s="5">
        <v>0</v>
      </c>
      <c r="P2517" s="6">
        <v>0</v>
      </c>
      <c r="Q2517" s="5">
        <v>0</v>
      </c>
      <c r="R2517" s="6">
        <v>0</v>
      </c>
      <c r="S2517" s="5">
        <v>0</v>
      </c>
      <c r="T2517" s="6">
        <v>0</v>
      </c>
      <c r="U2517" s="5">
        <v>0</v>
      </c>
      <c r="V2517" s="6">
        <v>0</v>
      </c>
      <c r="W2517" s="5">
        <v>0</v>
      </c>
      <c r="X2517" s="6">
        <v>0</v>
      </c>
      <c r="Y2517" s="5">
        <v>0</v>
      </c>
      <c r="Z2517" s="6">
        <v>0</v>
      </c>
      <c r="AA2517" s="5">
        <v>0</v>
      </c>
      <c r="AB2517" s="6">
        <v>0</v>
      </c>
      <c r="AC2517" s="5">
        <v>0</v>
      </c>
      <c r="AD2517" s="6">
        <v>0</v>
      </c>
      <c r="AE2517" s="5">
        <v>0</v>
      </c>
      <c r="AF2517" s="6">
        <v>0</v>
      </c>
    </row>
    <row r="2518" spans="2:32" x14ac:dyDescent="0.35">
      <c r="B2518" s="1" t="s">
        <v>574</v>
      </c>
      <c r="C2518" s="5">
        <v>0</v>
      </c>
      <c r="D2518" s="6">
        <v>0</v>
      </c>
      <c r="E2518" s="5">
        <v>0</v>
      </c>
      <c r="F2518" s="6">
        <v>0</v>
      </c>
      <c r="G2518" s="5">
        <v>0</v>
      </c>
      <c r="H2518" s="6">
        <v>0</v>
      </c>
      <c r="I2518" s="5">
        <v>0</v>
      </c>
      <c r="J2518" s="6">
        <v>0</v>
      </c>
      <c r="K2518" s="5">
        <v>0</v>
      </c>
      <c r="L2518" s="6">
        <v>0</v>
      </c>
      <c r="M2518" s="5">
        <v>0</v>
      </c>
      <c r="N2518" s="6">
        <v>0</v>
      </c>
      <c r="O2518" s="5">
        <v>0</v>
      </c>
      <c r="P2518" s="6">
        <v>0</v>
      </c>
      <c r="Q2518" s="5">
        <v>0</v>
      </c>
      <c r="R2518" s="6">
        <v>0</v>
      </c>
      <c r="S2518" s="5">
        <v>0</v>
      </c>
      <c r="T2518" s="6">
        <v>0</v>
      </c>
      <c r="U2518" s="5">
        <v>0</v>
      </c>
      <c r="V2518" s="6">
        <v>0</v>
      </c>
      <c r="W2518" s="5">
        <v>0</v>
      </c>
      <c r="X2518" s="6">
        <v>0</v>
      </c>
      <c r="Y2518" s="5">
        <v>0</v>
      </c>
      <c r="Z2518" s="6">
        <v>0</v>
      </c>
      <c r="AA2518" s="5">
        <v>0</v>
      </c>
      <c r="AB2518" s="6">
        <v>0</v>
      </c>
      <c r="AC2518" s="5">
        <v>0</v>
      </c>
      <c r="AD2518" s="6">
        <v>0</v>
      </c>
      <c r="AE2518" s="5">
        <v>0</v>
      </c>
      <c r="AF2518" s="6">
        <v>0</v>
      </c>
    </row>
    <row r="2519" spans="2:32" x14ac:dyDescent="0.35">
      <c r="B2519" s="1" t="s">
        <v>575</v>
      </c>
      <c r="C2519" s="5">
        <v>0</v>
      </c>
      <c r="D2519" s="6">
        <v>0</v>
      </c>
      <c r="E2519" s="5">
        <v>0</v>
      </c>
      <c r="F2519" s="6">
        <v>0</v>
      </c>
      <c r="G2519" s="5">
        <v>0</v>
      </c>
      <c r="H2519" s="6">
        <v>0</v>
      </c>
      <c r="I2519" s="5">
        <v>0</v>
      </c>
      <c r="J2519" s="6">
        <v>0</v>
      </c>
      <c r="K2519" s="5">
        <v>0</v>
      </c>
      <c r="L2519" s="6">
        <v>0</v>
      </c>
      <c r="M2519" s="5">
        <v>0</v>
      </c>
      <c r="N2519" s="6">
        <v>0</v>
      </c>
      <c r="O2519" s="5">
        <v>0</v>
      </c>
      <c r="P2519" s="6">
        <v>0</v>
      </c>
      <c r="Q2519" s="5">
        <v>0</v>
      </c>
      <c r="R2519" s="6">
        <v>0</v>
      </c>
      <c r="S2519" s="5">
        <v>0</v>
      </c>
      <c r="T2519" s="6">
        <v>0</v>
      </c>
      <c r="U2519" s="5">
        <v>0</v>
      </c>
      <c r="V2519" s="6">
        <v>0</v>
      </c>
      <c r="W2519" s="5">
        <v>0</v>
      </c>
      <c r="X2519" s="6">
        <v>0</v>
      </c>
      <c r="Y2519" s="5">
        <v>0</v>
      </c>
      <c r="Z2519" s="6">
        <v>0</v>
      </c>
      <c r="AA2519" s="5">
        <v>0</v>
      </c>
      <c r="AB2519" s="6">
        <v>0</v>
      </c>
      <c r="AC2519" s="5">
        <v>0</v>
      </c>
      <c r="AD2519" s="6">
        <v>0</v>
      </c>
      <c r="AE2519" s="5">
        <v>0</v>
      </c>
      <c r="AF2519" s="6">
        <v>0</v>
      </c>
    </row>
    <row r="2520" spans="2:32" x14ac:dyDescent="0.35">
      <c r="B2520" s="1" t="s">
        <v>576</v>
      </c>
      <c r="C2520" s="5">
        <v>0</v>
      </c>
      <c r="D2520" s="6">
        <v>0</v>
      </c>
      <c r="E2520" s="5">
        <v>0</v>
      </c>
      <c r="F2520" s="6">
        <v>0</v>
      </c>
      <c r="G2520" s="5">
        <v>0</v>
      </c>
      <c r="H2520" s="6">
        <v>0</v>
      </c>
      <c r="I2520" s="5">
        <v>0</v>
      </c>
      <c r="J2520" s="6">
        <v>0</v>
      </c>
      <c r="K2520" s="5">
        <v>0</v>
      </c>
      <c r="L2520" s="6">
        <v>0</v>
      </c>
      <c r="M2520" s="5">
        <v>0</v>
      </c>
      <c r="N2520" s="6">
        <v>0</v>
      </c>
      <c r="O2520" s="5">
        <v>0</v>
      </c>
      <c r="P2520" s="6">
        <v>0</v>
      </c>
      <c r="Q2520" s="5">
        <v>0</v>
      </c>
      <c r="R2520" s="6">
        <v>0</v>
      </c>
      <c r="S2520" s="5">
        <v>0</v>
      </c>
      <c r="T2520" s="6">
        <v>0</v>
      </c>
      <c r="U2520" s="5">
        <v>0</v>
      </c>
      <c r="V2520" s="6">
        <v>0</v>
      </c>
      <c r="W2520" s="5">
        <v>0</v>
      </c>
      <c r="X2520" s="6">
        <v>0</v>
      </c>
      <c r="Y2520" s="5">
        <v>0</v>
      </c>
      <c r="Z2520" s="6">
        <v>0</v>
      </c>
      <c r="AA2520" s="5">
        <v>0</v>
      </c>
      <c r="AB2520" s="6">
        <v>0</v>
      </c>
      <c r="AC2520" s="5">
        <v>0</v>
      </c>
      <c r="AD2520" s="6">
        <v>0</v>
      </c>
      <c r="AE2520" s="5">
        <v>0</v>
      </c>
      <c r="AF2520" s="6">
        <v>0</v>
      </c>
    </row>
    <row r="2521" spans="2:32" x14ac:dyDescent="0.35">
      <c r="B2521" s="1" t="s">
        <v>577</v>
      </c>
      <c r="C2521" s="5">
        <v>0</v>
      </c>
      <c r="D2521" s="6">
        <v>0</v>
      </c>
      <c r="E2521" s="5">
        <v>0</v>
      </c>
      <c r="F2521" s="6">
        <v>0</v>
      </c>
      <c r="G2521" s="5">
        <v>0</v>
      </c>
      <c r="H2521" s="6">
        <v>0</v>
      </c>
      <c r="I2521" s="5">
        <v>0</v>
      </c>
      <c r="J2521" s="6">
        <v>0</v>
      </c>
      <c r="K2521" s="5">
        <v>0</v>
      </c>
      <c r="L2521" s="6">
        <v>0</v>
      </c>
      <c r="M2521" s="5">
        <v>0</v>
      </c>
      <c r="N2521" s="6">
        <v>0</v>
      </c>
      <c r="O2521" s="5">
        <v>0</v>
      </c>
      <c r="P2521" s="6">
        <v>0</v>
      </c>
      <c r="Q2521" s="5">
        <v>0</v>
      </c>
      <c r="R2521" s="6">
        <v>0</v>
      </c>
      <c r="S2521" s="5">
        <v>0</v>
      </c>
      <c r="T2521" s="6">
        <v>0</v>
      </c>
      <c r="U2521" s="5">
        <v>0</v>
      </c>
      <c r="V2521" s="6">
        <v>0</v>
      </c>
      <c r="W2521" s="5">
        <v>0</v>
      </c>
      <c r="X2521" s="6">
        <v>0</v>
      </c>
      <c r="Y2521" s="5">
        <v>0</v>
      </c>
      <c r="Z2521" s="6">
        <v>0</v>
      </c>
      <c r="AA2521" s="5">
        <v>0</v>
      </c>
      <c r="AB2521" s="6">
        <v>0</v>
      </c>
      <c r="AC2521" s="5">
        <v>0</v>
      </c>
      <c r="AD2521" s="6">
        <v>0</v>
      </c>
      <c r="AE2521" s="5">
        <v>0</v>
      </c>
      <c r="AF2521" s="6">
        <v>0</v>
      </c>
    </row>
    <row r="2522" spans="2:32" x14ac:dyDescent="0.35">
      <c r="B2522" s="1" t="s">
        <v>100</v>
      </c>
      <c r="C2522" s="5">
        <v>0</v>
      </c>
      <c r="D2522" s="6">
        <v>0</v>
      </c>
      <c r="E2522" s="5">
        <v>0</v>
      </c>
      <c r="F2522" s="6">
        <v>0</v>
      </c>
      <c r="G2522" s="5">
        <v>0</v>
      </c>
      <c r="H2522" s="6">
        <v>0</v>
      </c>
      <c r="I2522" s="5">
        <v>0</v>
      </c>
      <c r="J2522" s="6">
        <v>0</v>
      </c>
      <c r="K2522" s="5">
        <v>0</v>
      </c>
      <c r="L2522" s="6">
        <v>0</v>
      </c>
      <c r="M2522" s="5">
        <v>0</v>
      </c>
      <c r="N2522" s="6">
        <v>0</v>
      </c>
      <c r="O2522" s="5">
        <v>0</v>
      </c>
      <c r="P2522" s="6">
        <v>0</v>
      </c>
      <c r="Q2522" s="5">
        <v>0</v>
      </c>
      <c r="R2522" s="6">
        <v>0</v>
      </c>
      <c r="S2522" s="5">
        <v>0</v>
      </c>
      <c r="T2522" s="6">
        <v>0</v>
      </c>
      <c r="U2522" s="5">
        <v>0</v>
      </c>
      <c r="V2522" s="6">
        <v>0</v>
      </c>
      <c r="W2522" s="5">
        <v>0</v>
      </c>
      <c r="X2522" s="6">
        <v>0</v>
      </c>
      <c r="Y2522" s="5">
        <v>0</v>
      </c>
      <c r="Z2522" s="6">
        <v>0</v>
      </c>
      <c r="AA2522" s="5">
        <v>0</v>
      </c>
      <c r="AB2522" s="6">
        <v>0</v>
      </c>
      <c r="AC2522" s="5">
        <v>0</v>
      </c>
      <c r="AD2522" s="6">
        <v>0</v>
      </c>
      <c r="AE2522" s="5">
        <v>0</v>
      </c>
      <c r="AF2522" s="6">
        <v>0</v>
      </c>
    </row>
    <row r="2523" spans="2:32" x14ac:dyDescent="0.35">
      <c r="B2523" s="1" t="s">
        <v>578</v>
      </c>
      <c r="C2523" s="5">
        <v>0</v>
      </c>
      <c r="D2523" s="6">
        <v>0</v>
      </c>
      <c r="E2523" s="5">
        <v>0</v>
      </c>
      <c r="F2523" s="6">
        <v>0</v>
      </c>
      <c r="G2523" s="5">
        <v>0</v>
      </c>
      <c r="H2523" s="6">
        <v>0</v>
      </c>
      <c r="I2523" s="5">
        <v>0</v>
      </c>
      <c r="J2523" s="6">
        <v>0</v>
      </c>
      <c r="K2523" s="5">
        <v>0</v>
      </c>
      <c r="L2523" s="6">
        <v>0</v>
      </c>
      <c r="M2523" s="5">
        <v>0</v>
      </c>
      <c r="N2523" s="6">
        <v>0</v>
      </c>
      <c r="O2523" s="5">
        <v>0</v>
      </c>
      <c r="P2523" s="6">
        <v>0</v>
      </c>
      <c r="Q2523" s="5">
        <v>0</v>
      </c>
      <c r="R2523" s="6">
        <v>0</v>
      </c>
      <c r="S2523" s="5">
        <v>0</v>
      </c>
      <c r="T2523" s="6">
        <v>0</v>
      </c>
      <c r="U2523" s="5">
        <v>0</v>
      </c>
      <c r="V2523" s="6">
        <v>0</v>
      </c>
      <c r="W2523" s="5">
        <v>0</v>
      </c>
      <c r="X2523" s="6">
        <v>0</v>
      </c>
      <c r="Y2523" s="5">
        <v>0</v>
      </c>
      <c r="Z2523" s="6">
        <v>0</v>
      </c>
      <c r="AA2523" s="5">
        <v>0</v>
      </c>
      <c r="AB2523" s="6">
        <v>0</v>
      </c>
      <c r="AC2523" s="5">
        <v>0</v>
      </c>
      <c r="AD2523" s="6">
        <v>0</v>
      </c>
      <c r="AE2523" s="5">
        <v>0</v>
      </c>
      <c r="AF2523" s="6">
        <v>0</v>
      </c>
    </row>
    <row r="2524" spans="2:32" x14ac:dyDescent="0.35">
      <c r="B2524" s="1" t="s">
        <v>579</v>
      </c>
      <c r="C2524" s="5">
        <v>0</v>
      </c>
      <c r="D2524" s="6">
        <v>0</v>
      </c>
      <c r="E2524" s="5">
        <v>0</v>
      </c>
      <c r="F2524" s="6">
        <v>0</v>
      </c>
      <c r="G2524" s="5">
        <v>0</v>
      </c>
      <c r="H2524" s="6">
        <v>0</v>
      </c>
      <c r="I2524" s="5">
        <v>0</v>
      </c>
      <c r="J2524" s="6">
        <v>0</v>
      </c>
      <c r="K2524" s="5">
        <v>0</v>
      </c>
      <c r="L2524" s="6">
        <v>0</v>
      </c>
      <c r="M2524" s="5">
        <v>0</v>
      </c>
      <c r="N2524" s="6">
        <v>0</v>
      </c>
      <c r="O2524" s="5">
        <v>0</v>
      </c>
      <c r="P2524" s="6">
        <v>0</v>
      </c>
      <c r="Q2524" s="5">
        <v>0</v>
      </c>
      <c r="R2524" s="6">
        <v>0</v>
      </c>
      <c r="S2524" s="5">
        <v>0</v>
      </c>
      <c r="T2524" s="6">
        <v>0</v>
      </c>
      <c r="U2524" s="5">
        <v>0</v>
      </c>
      <c r="V2524" s="6">
        <v>0</v>
      </c>
      <c r="W2524" s="5">
        <v>0</v>
      </c>
      <c r="X2524" s="6">
        <v>0</v>
      </c>
      <c r="Y2524" s="5">
        <v>0</v>
      </c>
      <c r="Z2524" s="6">
        <v>0</v>
      </c>
      <c r="AA2524" s="5">
        <v>0</v>
      </c>
      <c r="AB2524" s="6">
        <v>0</v>
      </c>
      <c r="AC2524" s="5">
        <v>0</v>
      </c>
      <c r="AD2524" s="6">
        <v>0</v>
      </c>
      <c r="AE2524" s="5">
        <v>0</v>
      </c>
      <c r="AF2524" s="6">
        <v>0</v>
      </c>
    </row>
    <row r="2525" spans="2:32" x14ac:dyDescent="0.35">
      <c r="B2525" s="1" t="s">
        <v>580</v>
      </c>
      <c r="C2525" s="5">
        <v>0</v>
      </c>
      <c r="D2525" s="6">
        <v>0</v>
      </c>
      <c r="E2525" s="5">
        <v>0</v>
      </c>
      <c r="F2525" s="6">
        <v>0</v>
      </c>
      <c r="G2525" s="5">
        <v>0</v>
      </c>
      <c r="H2525" s="6">
        <v>0</v>
      </c>
      <c r="I2525" s="5">
        <v>0</v>
      </c>
      <c r="J2525" s="6">
        <v>0</v>
      </c>
      <c r="K2525" s="5">
        <v>0</v>
      </c>
      <c r="L2525" s="6">
        <v>0</v>
      </c>
      <c r="M2525" s="5">
        <v>0</v>
      </c>
      <c r="N2525" s="6">
        <v>0</v>
      </c>
      <c r="O2525" s="5">
        <v>0</v>
      </c>
      <c r="P2525" s="6">
        <v>0</v>
      </c>
      <c r="Q2525" s="5">
        <v>0</v>
      </c>
      <c r="R2525" s="6">
        <v>0</v>
      </c>
      <c r="S2525" s="5">
        <v>0</v>
      </c>
      <c r="T2525" s="6">
        <v>0</v>
      </c>
      <c r="U2525" s="5">
        <v>0</v>
      </c>
      <c r="V2525" s="6">
        <v>0</v>
      </c>
      <c r="W2525" s="5">
        <v>0</v>
      </c>
      <c r="X2525" s="6">
        <v>0</v>
      </c>
      <c r="Y2525" s="5">
        <v>0</v>
      </c>
      <c r="Z2525" s="6">
        <v>0</v>
      </c>
      <c r="AA2525" s="5">
        <v>0</v>
      </c>
      <c r="AB2525" s="6">
        <v>0</v>
      </c>
      <c r="AC2525" s="5">
        <v>0</v>
      </c>
      <c r="AD2525" s="6">
        <v>0</v>
      </c>
      <c r="AE2525" s="5">
        <v>0</v>
      </c>
      <c r="AF2525" s="6">
        <v>0</v>
      </c>
    </row>
    <row r="2526" spans="2:32" x14ac:dyDescent="0.35">
      <c r="B2526" s="1" t="s">
        <v>581</v>
      </c>
      <c r="C2526" s="5">
        <v>0</v>
      </c>
      <c r="D2526" s="6">
        <v>0</v>
      </c>
      <c r="E2526" s="5">
        <v>0</v>
      </c>
      <c r="F2526" s="6">
        <v>0</v>
      </c>
      <c r="G2526" s="5">
        <v>0</v>
      </c>
      <c r="H2526" s="6">
        <v>0</v>
      </c>
      <c r="I2526" s="5">
        <v>0</v>
      </c>
      <c r="J2526" s="6">
        <v>0</v>
      </c>
      <c r="K2526" s="5">
        <v>0</v>
      </c>
      <c r="L2526" s="6">
        <v>0</v>
      </c>
      <c r="M2526" s="5">
        <v>0</v>
      </c>
      <c r="N2526" s="6">
        <v>0</v>
      </c>
      <c r="O2526" s="5">
        <v>0</v>
      </c>
      <c r="P2526" s="6">
        <v>0</v>
      </c>
      <c r="Q2526" s="5">
        <v>0</v>
      </c>
      <c r="R2526" s="6">
        <v>0</v>
      </c>
      <c r="S2526" s="5">
        <v>0</v>
      </c>
      <c r="T2526" s="6">
        <v>0</v>
      </c>
      <c r="U2526" s="5">
        <v>0</v>
      </c>
      <c r="V2526" s="6">
        <v>0</v>
      </c>
      <c r="W2526" s="5">
        <v>0</v>
      </c>
      <c r="X2526" s="6">
        <v>0</v>
      </c>
      <c r="Y2526" s="5">
        <v>0</v>
      </c>
      <c r="Z2526" s="6">
        <v>0</v>
      </c>
      <c r="AA2526" s="5">
        <v>0</v>
      </c>
      <c r="AB2526" s="6">
        <v>0</v>
      </c>
      <c r="AC2526" s="5">
        <v>0</v>
      </c>
      <c r="AD2526" s="6">
        <v>0</v>
      </c>
      <c r="AE2526" s="5">
        <v>0</v>
      </c>
      <c r="AF2526" s="6">
        <v>0</v>
      </c>
    </row>
    <row r="2527" spans="2:32" x14ac:dyDescent="0.35">
      <c r="B2527" s="1" t="s">
        <v>582</v>
      </c>
      <c r="C2527" s="5">
        <v>1.4E-3</v>
      </c>
      <c r="D2527" s="6">
        <v>0.54400000000000004</v>
      </c>
      <c r="E2527" s="5">
        <v>0</v>
      </c>
      <c r="F2527" s="6">
        <v>0</v>
      </c>
      <c r="G2527" s="5">
        <v>0</v>
      </c>
      <c r="H2527" s="6">
        <v>0</v>
      </c>
      <c r="I2527" s="5">
        <v>0</v>
      </c>
      <c r="J2527" s="6">
        <v>0</v>
      </c>
      <c r="K2527" s="5">
        <v>0</v>
      </c>
      <c r="L2527" s="6">
        <v>0</v>
      </c>
      <c r="M2527" s="5">
        <v>0</v>
      </c>
      <c r="N2527" s="6">
        <v>0</v>
      </c>
      <c r="O2527" s="5">
        <v>0</v>
      </c>
      <c r="P2527" s="6">
        <v>0</v>
      </c>
      <c r="Q2527" s="5">
        <v>2.8469999999999999E-2</v>
      </c>
      <c r="R2527" s="6">
        <v>0.54400000000000004</v>
      </c>
      <c r="S2527" s="5">
        <v>0</v>
      </c>
      <c r="T2527" s="6">
        <v>0</v>
      </c>
      <c r="U2527" s="5">
        <v>0</v>
      </c>
      <c r="V2527" s="6">
        <v>0</v>
      </c>
      <c r="W2527" s="5">
        <v>0</v>
      </c>
      <c r="X2527" s="6">
        <v>0</v>
      </c>
      <c r="Y2527" s="5">
        <v>0</v>
      </c>
      <c r="Z2527" s="6">
        <v>0</v>
      </c>
      <c r="AA2527" s="5">
        <v>0</v>
      </c>
      <c r="AB2527" s="6">
        <v>0</v>
      </c>
      <c r="AC2527" s="5">
        <v>0</v>
      </c>
      <c r="AD2527" s="6">
        <v>0</v>
      </c>
      <c r="AE2527" s="5">
        <v>0</v>
      </c>
      <c r="AF2527" s="6">
        <v>0</v>
      </c>
    </row>
    <row r="2528" spans="2:32" x14ac:dyDescent="0.35">
      <c r="B2528" s="1" t="s">
        <v>583</v>
      </c>
      <c r="C2528" s="5">
        <v>1.3799999999999999E-3</v>
      </c>
      <c r="D2528" s="6">
        <v>0.53900000000000003</v>
      </c>
      <c r="E2528" s="5">
        <v>0</v>
      </c>
      <c r="F2528" s="6">
        <v>0</v>
      </c>
      <c r="G2528" s="5">
        <v>0</v>
      </c>
      <c r="H2528" s="6">
        <v>0</v>
      </c>
      <c r="I2528" s="5">
        <v>0</v>
      </c>
      <c r="J2528" s="6">
        <v>0</v>
      </c>
      <c r="K2528" s="5">
        <v>0</v>
      </c>
      <c r="L2528" s="6">
        <v>0</v>
      </c>
      <c r="M2528" s="5">
        <v>0</v>
      </c>
      <c r="N2528" s="6">
        <v>0</v>
      </c>
      <c r="O2528" s="5">
        <v>0</v>
      </c>
      <c r="P2528" s="6">
        <v>0</v>
      </c>
      <c r="Q2528" s="5">
        <v>0</v>
      </c>
      <c r="R2528" s="6">
        <v>0</v>
      </c>
      <c r="S2528" s="5">
        <v>1.0460000000000001E-2</v>
      </c>
      <c r="T2528" s="6">
        <v>0.53900000000000003</v>
      </c>
      <c r="U2528" s="5">
        <v>0</v>
      </c>
      <c r="V2528" s="6">
        <v>0</v>
      </c>
      <c r="W2528" s="5">
        <v>0</v>
      </c>
      <c r="X2528" s="6">
        <v>0</v>
      </c>
      <c r="Y2528" s="5">
        <v>0</v>
      </c>
      <c r="Z2528" s="6">
        <v>0</v>
      </c>
      <c r="AA2528" s="5">
        <v>0</v>
      </c>
      <c r="AB2528" s="6">
        <v>0</v>
      </c>
      <c r="AC2528" s="5">
        <v>0</v>
      </c>
      <c r="AD2528" s="6">
        <v>0</v>
      </c>
      <c r="AE2528" s="5">
        <v>0</v>
      </c>
      <c r="AF2528" s="6">
        <v>0</v>
      </c>
    </row>
    <row r="2529" spans="2:32" x14ac:dyDescent="0.35">
      <c r="B2529" s="1" t="s">
        <v>108</v>
      </c>
      <c r="C2529" s="5">
        <v>1.0789999999999999E-2</v>
      </c>
      <c r="D2529" s="6">
        <v>4.2060000000000004</v>
      </c>
      <c r="E2529" s="5">
        <v>0</v>
      </c>
      <c r="F2529" s="6">
        <v>0</v>
      </c>
      <c r="G2529" s="5">
        <v>0</v>
      </c>
      <c r="H2529" s="6">
        <v>0</v>
      </c>
      <c r="I2529" s="5">
        <v>0</v>
      </c>
      <c r="J2529" s="6">
        <v>0</v>
      </c>
      <c r="K2529" s="5">
        <v>0</v>
      </c>
      <c r="L2529" s="6">
        <v>0</v>
      </c>
      <c r="M2529" s="5">
        <v>1.8409999999999999E-2</v>
      </c>
      <c r="N2529" s="6">
        <v>0.253</v>
      </c>
      <c r="O2529" s="5">
        <v>1.2869999999999999E-2</v>
      </c>
      <c r="P2529" s="6">
        <v>0.219</v>
      </c>
      <c r="Q2529" s="5">
        <v>2.8469999999999999E-2</v>
      </c>
      <c r="R2529" s="6">
        <v>0.54400000000000004</v>
      </c>
      <c r="S2529" s="5">
        <v>5.6189999999999997E-2</v>
      </c>
      <c r="T2529" s="6">
        <v>2.8959999999999999</v>
      </c>
      <c r="U2529" s="5">
        <v>2.2599999999999999E-2</v>
      </c>
      <c r="V2529" s="6">
        <v>0.29299999999999998</v>
      </c>
      <c r="W2529" s="5">
        <v>0</v>
      </c>
      <c r="X2529" s="6">
        <v>0</v>
      </c>
      <c r="Y2529" s="5">
        <v>0</v>
      </c>
      <c r="Z2529" s="6">
        <v>0</v>
      </c>
      <c r="AA2529" s="5">
        <v>0</v>
      </c>
      <c r="AB2529" s="6">
        <v>0</v>
      </c>
      <c r="AC2529" s="5">
        <v>0</v>
      </c>
      <c r="AD2529" s="6">
        <v>0</v>
      </c>
      <c r="AE2529" s="5">
        <v>0</v>
      </c>
      <c r="AF2529" s="6">
        <v>0</v>
      </c>
    </row>
    <row r="2530" spans="2:32" x14ac:dyDescent="0.35">
      <c r="B2530" s="1" t="s">
        <v>584</v>
      </c>
      <c r="C2530" s="5">
        <v>0</v>
      </c>
      <c r="D2530" s="6">
        <v>0</v>
      </c>
      <c r="E2530" s="5">
        <v>0</v>
      </c>
      <c r="F2530" s="6">
        <v>0</v>
      </c>
      <c r="G2530" s="5">
        <v>0</v>
      </c>
      <c r="H2530" s="6">
        <v>0</v>
      </c>
      <c r="I2530" s="5">
        <v>0</v>
      </c>
      <c r="J2530" s="6">
        <v>0</v>
      </c>
      <c r="K2530" s="5">
        <v>0</v>
      </c>
      <c r="L2530" s="6">
        <v>0</v>
      </c>
      <c r="M2530" s="5">
        <v>0</v>
      </c>
      <c r="N2530" s="6">
        <v>0</v>
      </c>
      <c r="O2530" s="5">
        <v>0</v>
      </c>
      <c r="P2530" s="6">
        <v>0</v>
      </c>
      <c r="Q2530" s="5">
        <v>0</v>
      </c>
      <c r="R2530" s="6">
        <v>0</v>
      </c>
      <c r="S2530" s="5">
        <v>0</v>
      </c>
      <c r="T2530" s="6">
        <v>0</v>
      </c>
      <c r="U2530" s="5">
        <v>0</v>
      </c>
      <c r="V2530" s="6">
        <v>0</v>
      </c>
      <c r="W2530" s="5">
        <v>0</v>
      </c>
      <c r="X2530" s="6">
        <v>0</v>
      </c>
      <c r="Y2530" s="5">
        <v>0</v>
      </c>
      <c r="Z2530" s="6">
        <v>0</v>
      </c>
      <c r="AA2530" s="5">
        <v>0</v>
      </c>
      <c r="AB2530" s="6">
        <v>0</v>
      </c>
      <c r="AC2530" s="5">
        <v>0</v>
      </c>
      <c r="AD2530" s="6">
        <v>0</v>
      </c>
      <c r="AE2530" s="5">
        <v>0</v>
      </c>
      <c r="AF2530" s="6">
        <v>0</v>
      </c>
    </row>
    <row r="2531" spans="2:32" x14ac:dyDescent="0.35">
      <c r="B2531" s="1" t="s">
        <v>585</v>
      </c>
      <c r="C2531" s="5">
        <v>0</v>
      </c>
      <c r="D2531" s="6">
        <v>0</v>
      </c>
      <c r="E2531" s="5">
        <v>0</v>
      </c>
      <c r="F2531" s="6">
        <v>0</v>
      </c>
      <c r="G2531" s="5">
        <v>0</v>
      </c>
      <c r="H2531" s="6">
        <v>0</v>
      </c>
      <c r="I2531" s="5">
        <v>0</v>
      </c>
      <c r="J2531" s="6">
        <v>0</v>
      </c>
      <c r="K2531" s="5">
        <v>0</v>
      </c>
      <c r="L2531" s="6">
        <v>0</v>
      </c>
      <c r="M2531" s="5">
        <v>0</v>
      </c>
      <c r="N2531" s="6">
        <v>0</v>
      </c>
      <c r="O2531" s="5">
        <v>0</v>
      </c>
      <c r="P2531" s="6">
        <v>0</v>
      </c>
      <c r="Q2531" s="5">
        <v>0</v>
      </c>
      <c r="R2531" s="6">
        <v>0</v>
      </c>
      <c r="S2531" s="5">
        <v>0</v>
      </c>
      <c r="T2531" s="6">
        <v>0</v>
      </c>
      <c r="U2531" s="5">
        <v>0</v>
      </c>
      <c r="V2531" s="6">
        <v>0</v>
      </c>
      <c r="W2531" s="5">
        <v>0</v>
      </c>
      <c r="X2531" s="6">
        <v>0</v>
      </c>
      <c r="Y2531" s="5">
        <v>0</v>
      </c>
      <c r="Z2531" s="6">
        <v>0</v>
      </c>
      <c r="AA2531" s="5">
        <v>0</v>
      </c>
      <c r="AB2531" s="6">
        <v>0</v>
      </c>
      <c r="AC2531" s="5">
        <v>0</v>
      </c>
      <c r="AD2531" s="6">
        <v>0</v>
      </c>
      <c r="AE2531" s="5">
        <v>0</v>
      </c>
      <c r="AF2531" s="6">
        <v>0</v>
      </c>
    </row>
    <row r="2532" spans="2:32" x14ac:dyDescent="0.35">
      <c r="B2532" s="1" t="s">
        <v>586</v>
      </c>
      <c r="C2532" s="5">
        <v>0</v>
      </c>
      <c r="D2532" s="6">
        <v>0</v>
      </c>
      <c r="E2532" s="5">
        <v>0</v>
      </c>
      <c r="F2532" s="6">
        <v>0</v>
      </c>
      <c r="G2532" s="5">
        <v>0</v>
      </c>
      <c r="H2532" s="6">
        <v>0</v>
      </c>
      <c r="I2532" s="5">
        <v>0</v>
      </c>
      <c r="J2532" s="6">
        <v>0</v>
      </c>
      <c r="K2532" s="5">
        <v>0</v>
      </c>
      <c r="L2532" s="6">
        <v>0</v>
      </c>
      <c r="M2532" s="5">
        <v>0</v>
      </c>
      <c r="N2532" s="6">
        <v>0</v>
      </c>
      <c r="O2532" s="5">
        <v>0</v>
      </c>
      <c r="P2532" s="6">
        <v>0</v>
      </c>
      <c r="Q2532" s="5">
        <v>0</v>
      </c>
      <c r="R2532" s="6">
        <v>0</v>
      </c>
      <c r="S2532" s="5">
        <v>0</v>
      </c>
      <c r="T2532" s="6">
        <v>0</v>
      </c>
      <c r="U2532" s="5">
        <v>0</v>
      </c>
      <c r="V2532" s="6">
        <v>0</v>
      </c>
      <c r="W2532" s="5">
        <v>0</v>
      </c>
      <c r="X2532" s="6">
        <v>0</v>
      </c>
      <c r="Y2532" s="5">
        <v>0</v>
      </c>
      <c r="Z2532" s="6">
        <v>0</v>
      </c>
      <c r="AA2532" s="5">
        <v>0</v>
      </c>
      <c r="AB2532" s="6">
        <v>0</v>
      </c>
      <c r="AC2532" s="5">
        <v>0</v>
      </c>
      <c r="AD2532" s="6">
        <v>0</v>
      </c>
      <c r="AE2532" s="5">
        <v>0</v>
      </c>
      <c r="AF2532" s="6">
        <v>0</v>
      </c>
    </row>
    <row r="2533" spans="2:32" x14ac:dyDescent="0.35">
      <c r="B2533" s="1" t="s">
        <v>587</v>
      </c>
      <c r="C2533" s="5">
        <v>7.5599999999999999E-3</v>
      </c>
      <c r="D2533" s="6">
        <v>2.9470000000000001</v>
      </c>
      <c r="E2533" s="5">
        <v>0</v>
      </c>
      <c r="F2533" s="6">
        <v>0</v>
      </c>
      <c r="G2533" s="5">
        <v>0</v>
      </c>
      <c r="H2533" s="6">
        <v>0</v>
      </c>
      <c r="I2533" s="5">
        <v>0</v>
      </c>
      <c r="J2533" s="6">
        <v>0</v>
      </c>
      <c r="K2533" s="5">
        <v>0</v>
      </c>
      <c r="L2533" s="6">
        <v>0</v>
      </c>
      <c r="M2533" s="5">
        <v>0</v>
      </c>
      <c r="N2533" s="6">
        <v>0</v>
      </c>
      <c r="O2533" s="5">
        <v>0</v>
      </c>
      <c r="P2533" s="6">
        <v>0</v>
      </c>
      <c r="Q2533" s="5">
        <v>8.2070000000000004E-2</v>
      </c>
      <c r="R2533" s="6">
        <v>1.5680000000000001</v>
      </c>
      <c r="S2533" s="5">
        <v>2.6759999999999999E-2</v>
      </c>
      <c r="T2533" s="6">
        <v>1.379</v>
      </c>
      <c r="U2533" s="5">
        <v>0</v>
      </c>
      <c r="V2533" s="6">
        <v>0</v>
      </c>
      <c r="W2533" s="5">
        <v>0</v>
      </c>
      <c r="X2533" s="6">
        <v>0</v>
      </c>
      <c r="Y2533" s="5">
        <v>0</v>
      </c>
      <c r="Z2533" s="6">
        <v>0</v>
      </c>
      <c r="AA2533" s="5">
        <v>0</v>
      </c>
      <c r="AB2533" s="6">
        <v>0</v>
      </c>
      <c r="AC2533" s="5">
        <v>0</v>
      </c>
      <c r="AD2533" s="6">
        <v>0</v>
      </c>
      <c r="AE2533" s="5">
        <v>0</v>
      </c>
      <c r="AF2533" s="6">
        <v>0</v>
      </c>
    </row>
    <row r="2534" spans="2:32" x14ac:dyDescent="0.35">
      <c r="B2534" s="2" t="s">
        <v>8</v>
      </c>
    </row>
    <row r="2535" spans="2:32" x14ac:dyDescent="0.35">
      <c r="B2535" s="1" t="s">
        <v>588</v>
      </c>
      <c r="C2535" s="5">
        <v>0</v>
      </c>
      <c r="D2535" s="6">
        <v>0</v>
      </c>
      <c r="E2535" s="5">
        <v>0</v>
      </c>
      <c r="F2535" s="6">
        <v>0</v>
      </c>
      <c r="G2535" s="5">
        <v>0</v>
      </c>
      <c r="H2535" s="6">
        <v>0</v>
      </c>
      <c r="I2535" s="5">
        <v>0</v>
      </c>
      <c r="J2535" s="6">
        <v>0</v>
      </c>
      <c r="K2535" s="5">
        <v>0</v>
      </c>
      <c r="L2535" s="6">
        <v>0</v>
      </c>
      <c r="M2535" s="5">
        <v>0</v>
      </c>
      <c r="N2535" s="6">
        <v>0</v>
      </c>
      <c r="O2535" s="5">
        <v>0</v>
      </c>
      <c r="P2535" s="6">
        <v>0</v>
      </c>
      <c r="Q2535" s="5">
        <v>0</v>
      </c>
      <c r="R2535" s="6">
        <v>0</v>
      </c>
      <c r="S2535" s="5">
        <v>0</v>
      </c>
      <c r="T2535" s="6">
        <v>0</v>
      </c>
      <c r="U2535" s="5">
        <v>0</v>
      </c>
      <c r="V2535" s="6">
        <v>0</v>
      </c>
      <c r="W2535" s="5">
        <v>0</v>
      </c>
      <c r="X2535" s="6">
        <v>0</v>
      </c>
      <c r="Y2535" s="5">
        <v>0</v>
      </c>
      <c r="Z2535" s="6">
        <v>0</v>
      </c>
      <c r="AA2535" s="5">
        <v>0</v>
      </c>
      <c r="AB2535" s="6">
        <v>0</v>
      </c>
      <c r="AC2535" s="5">
        <v>0</v>
      </c>
      <c r="AD2535" s="6">
        <v>0</v>
      </c>
      <c r="AE2535" s="5">
        <v>0</v>
      </c>
      <c r="AF2535" s="6">
        <v>0</v>
      </c>
    </row>
    <row r="2536" spans="2:32" x14ac:dyDescent="0.35">
      <c r="B2536" s="1" t="s">
        <v>109</v>
      </c>
      <c r="C2536" s="5">
        <v>5.7600000000000004E-3</v>
      </c>
      <c r="D2536" s="6">
        <v>2.2450000000000001</v>
      </c>
      <c r="E2536" s="5">
        <v>0</v>
      </c>
      <c r="F2536" s="6">
        <v>0</v>
      </c>
      <c r="G2536" s="5">
        <v>0</v>
      </c>
      <c r="H2536" s="6">
        <v>0</v>
      </c>
      <c r="I2536" s="5">
        <v>0</v>
      </c>
      <c r="J2536" s="6">
        <v>0</v>
      </c>
      <c r="K2536" s="5">
        <v>0</v>
      </c>
      <c r="L2536" s="6">
        <v>0</v>
      </c>
      <c r="M2536" s="5">
        <v>0</v>
      </c>
      <c r="N2536" s="6">
        <v>0</v>
      </c>
      <c r="O2536" s="5">
        <v>0</v>
      </c>
      <c r="P2536" s="6">
        <v>0</v>
      </c>
      <c r="Q2536" s="5">
        <v>0</v>
      </c>
      <c r="R2536" s="6">
        <v>0</v>
      </c>
      <c r="S2536" s="5">
        <v>0</v>
      </c>
      <c r="T2536" s="6">
        <v>0</v>
      </c>
      <c r="U2536" s="5">
        <v>0</v>
      </c>
      <c r="V2536" s="6">
        <v>0</v>
      </c>
      <c r="W2536" s="5">
        <v>0</v>
      </c>
      <c r="X2536" s="6">
        <v>0</v>
      </c>
      <c r="Y2536" s="5">
        <v>5.058E-2</v>
      </c>
      <c r="Z2536" s="6">
        <v>2.2450000000000001</v>
      </c>
      <c r="AA2536" s="5">
        <v>0</v>
      </c>
      <c r="AB2536" s="6">
        <v>0</v>
      </c>
      <c r="AC2536" s="5">
        <v>0</v>
      </c>
      <c r="AD2536" s="6">
        <v>0</v>
      </c>
      <c r="AE2536" s="5">
        <v>0</v>
      </c>
      <c r="AF2536" s="6">
        <v>0</v>
      </c>
    </row>
    <row r="2537" spans="2:32" x14ac:dyDescent="0.35">
      <c r="B2537" s="1" t="s">
        <v>110</v>
      </c>
      <c r="C2537" s="5">
        <v>3.0999999999999999E-3</v>
      </c>
      <c r="D2537" s="6">
        <v>1.2090000000000001</v>
      </c>
      <c r="E2537" s="5">
        <v>0</v>
      </c>
      <c r="F2537" s="6">
        <v>0</v>
      </c>
      <c r="G2537" s="5">
        <v>0</v>
      </c>
      <c r="H2537" s="6">
        <v>0</v>
      </c>
      <c r="I2537" s="5">
        <v>0</v>
      </c>
      <c r="J2537" s="6">
        <v>0</v>
      </c>
      <c r="K2537" s="5">
        <v>0</v>
      </c>
      <c r="L2537" s="6">
        <v>0</v>
      </c>
      <c r="M2537" s="5">
        <v>0</v>
      </c>
      <c r="N2537" s="6">
        <v>0</v>
      </c>
      <c r="O2537" s="5">
        <v>0</v>
      </c>
      <c r="P2537" s="6">
        <v>0</v>
      </c>
      <c r="Q2537" s="5">
        <v>0</v>
      </c>
      <c r="R2537" s="6">
        <v>0</v>
      </c>
      <c r="S2537" s="5">
        <v>0</v>
      </c>
      <c r="T2537" s="6">
        <v>0</v>
      </c>
      <c r="U2537" s="5">
        <v>0</v>
      </c>
      <c r="V2537" s="6">
        <v>0</v>
      </c>
      <c r="W2537" s="5">
        <v>0</v>
      </c>
      <c r="X2537" s="6">
        <v>0</v>
      </c>
      <c r="Y2537" s="5">
        <v>0</v>
      </c>
      <c r="Z2537" s="6">
        <v>0</v>
      </c>
      <c r="AA2537" s="5">
        <v>0</v>
      </c>
      <c r="AB2537" s="6">
        <v>0</v>
      </c>
      <c r="AC2537" s="5">
        <v>0</v>
      </c>
      <c r="AD2537" s="6">
        <v>0</v>
      </c>
      <c r="AE2537" s="5">
        <v>4.0030000000000003E-2</v>
      </c>
      <c r="AF2537" s="6">
        <v>1.2090000000000001</v>
      </c>
    </row>
    <row r="2538" spans="2:32" x14ac:dyDescent="0.35">
      <c r="B2538" s="1" t="s">
        <v>589</v>
      </c>
      <c r="C2538" s="5">
        <v>0</v>
      </c>
      <c r="D2538" s="6">
        <v>0</v>
      </c>
      <c r="E2538" s="5">
        <v>0</v>
      </c>
      <c r="F2538" s="6">
        <v>0</v>
      </c>
      <c r="G2538" s="5">
        <v>0</v>
      </c>
      <c r="H2538" s="6">
        <v>0</v>
      </c>
      <c r="I2538" s="5">
        <v>0</v>
      </c>
      <c r="J2538" s="6">
        <v>0</v>
      </c>
      <c r="K2538" s="5">
        <v>0</v>
      </c>
      <c r="L2538" s="6">
        <v>0</v>
      </c>
      <c r="M2538" s="5">
        <v>0</v>
      </c>
      <c r="N2538" s="6">
        <v>0</v>
      </c>
      <c r="O2538" s="5">
        <v>0</v>
      </c>
      <c r="P2538" s="6">
        <v>0</v>
      </c>
      <c r="Q2538" s="5">
        <v>0</v>
      </c>
      <c r="R2538" s="6">
        <v>0</v>
      </c>
      <c r="S2538" s="5">
        <v>0</v>
      </c>
      <c r="T2538" s="6">
        <v>0</v>
      </c>
      <c r="U2538" s="5">
        <v>0</v>
      </c>
      <c r="V2538" s="6">
        <v>0</v>
      </c>
      <c r="W2538" s="5">
        <v>0</v>
      </c>
      <c r="X2538" s="6">
        <v>0</v>
      </c>
      <c r="Y2538" s="5">
        <v>0</v>
      </c>
      <c r="Z2538" s="6">
        <v>0</v>
      </c>
      <c r="AA2538" s="5">
        <v>0</v>
      </c>
      <c r="AB2538" s="6">
        <v>0</v>
      </c>
      <c r="AC2538" s="5">
        <v>0</v>
      </c>
      <c r="AD2538" s="6">
        <v>0</v>
      </c>
      <c r="AE2538" s="5">
        <v>0</v>
      </c>
      <c r="AF2538" s="6">
        <v>0</v>
      </c>
    </row>
    <row r="2539" spans="2:32" x14ac:dyDescent="0.35">
      <c r="B2539" s="1" t="s">
        <v>590</v>
      </c>
      <c r="C2539" s="5">
        <v>0</v>
      </c>
      <c r="D2539" s="6">
        <v>0</v>
      </c>
      <c r="E2539" s="5">
        <v>0</v>
      </c>
      <c r="F2539" s="6">
        <v>0</v>
      </c>
      <c r="G2539" s="5">
        <v>0</v>
      </c>
      <c r="H2539" s="6">
        <v>0</v>
      </c>
      <c r="I2539" s="5">
        <v>0</v>
      </c>
      <c r="J2539" s="6">
        <v>0</v>
      </c>
      <c r="K2539" s="5">
        <v>0</v>
      </c>
      <c r="L2539" s="6">
        <v>0</v>
      </c>
      <c r="M2539" s="5">
        <v>0</v>
      </c>
      <c r="N2539" s="6">
        <v>0</v>
      </c>
      <c r="O2539" s="5">
        <v>0</v>
      </c>
      <c r="P2539" s="6">
        <v>0</v>
      </c>
      <c r="Q2539" s="5">
        <v>0</v>
      </c>
      <c r="R2539" s="6">
        <v>0</v>
      </c>
      <c r="S2539" s="5">
        <v>0</v>
      </c>
      <c r="T2539" s="6">
        <v>0</v>
      </c>
      <c r="U2539" s="5">
        <v>0</v>
      </c>
      <c r="V2539" s="6">
        <v>0</v>
      </c>
      <c r="W2539" s="5">
        <v>0</v>
      </c>
      <c r="X2539" s="6">
        <v>0</v>
      </c>
      <c r="Y2539" s="5">
        <v>0</v>
      </c>
      <c r="Z2539" s="6">
        <v>0</v>
      </c>
      <c r="AA2539" s="5">
        <v>0</v>
      </c>
      <c r="AB2539" s="6">
        <v>0</v>
      </c>
      <c r="AC2539" s="5">
        <v>0</v>
      </c>
      <c r="AD2539" s="6">
        <v>0</v>
      </c>
      <c r="AE2539" s="5">
        <v>0</v>
      </c>
      <c r="AF2539" s="6">
        <v>0</v>
      </c>
    </row>
    <row r="2540" spans="2:32" x14ac:dyDescent="0.35">
      <c r="B2540" s="1" t="s">
        <v>591</v>
      </c>
      <c r="C2540" s="5">
        <v>0</v>
      </c>
      <c r="D2540" s="6">
        <v>0</v>
      </c>
      <c r="E2540" s="5">
        <v>0</v>
      </c>
      <c r="F2540" s="6">
        <v>0</v>
      </c>
      <c r="G2540" s="5">
        <v>0</v>
      </c>
      <c r="H2540" s="6">
        <v>0</v>
      </c>
      <c r="I2540" s="5">
        <v>0</v>
      </c>
      <c r="J2540" s="6">
        <v>0</v>
      </c>
      <c r="K2540" s="5">
        <v>0</v>
      </c>
      <c r="L2540" s="6">
        <v>0</v>
      </c>
      <c r="M2540" s="5">
        <v>0</v>
      </c>
      <c r="N2540" s="6">
        <v>0</v>
      </c>
      <c r="O2540" s="5">
        <v>0</v>
      </c>
      <c r="P2540" s="6">
        <v>0</v>
      </c>
      <c r="Q2540" s="5">
        <v>0</v>
      </c>
      <c r="R2540" s="6">
        <v>0</v>
      </c>
      <c r="S2540" s="5">
        <v>0</v>
      </c>
      <c r="T2540" s="6">
        <v>0</v>
      </c>
      <c r="U2540" s="5">
        <v>0</v>
      </c>
      <c r="V2540" s="6">
        <v>0</v>
      </c>
      <c r="W2540" s="5">
        <v>0</v>
      </c>
      <c r="X2540" s="6">
        <v>0</v>
      </c>
      <c r="Y2540" s="5">
        <v>0</v>
      </c>
      <c r="Z2540" s="6">
        <v>0</v>
      </c>
      <c r="AA2540" s="5">
        <v>0</v>
      </c>
      <c r="AB2540" s="6">
        <v>0</v>
      </c>
      <c r="AC2540" s="5">
        <v>0</v>
      </c>
      <c r="AD2540" s="6">
        <v>0</v>
      </c>
      <c r="AE2540" s="5">
        <v>0</v>
      </c>
      <c r="AF2540" s="6">
        <v>0</v>
      </c>
    </row>
    <row r="2541" spans="2:32" x14ac:dyDescent="0.35">
      <c r="B2541" s="1" t="s">
        <v>592</v>
      </c>
      <c r="C2541" s="5">
        <v>0</v>
      </c>
      <c r="D2541" s="6">
        <v>0</v>
      </c>
      <c r="E2541" s="5">
        <v>0</v>
      </c>
      <c r="F2541" s="6">
        <v>0</v>
      </c>
      <c r="G2541" s="5">
        <v>0</v>
      </c>
      <c r="H2541" s="6">
        <v>0</v>
      </c>
      <c r="I2541" s="5">
        <v>0</v>
      </c>
      <c r="J2541" s="6">
        <v>0</v>
      </c>
      <c r="K2541" s="5">
        <v>0</v>
      </c>
      <c r="L2541" s="6">
        <v>0</v>
      </c>
      <c r="M2541" s="5">
        <v>0</v>
      </c>
      <c r="N2541" s="6">
        <v>0</v>
      </c>
      <c r="O2541" s="5">
        <v>0</v>
      </c>
      <c r="P2541" s="6">
        <v>0</v>
      </c>
      <c r="Q2541" s="5">
        <v>0</v>
      </c>
      <c r="R2541" s="6">
        <v>0</v>
      </c>
      <c r="S2541" s="5">
        <v>0</v>
      </c>
      <c r="T2541" s="6">
        <v>0</v>
      </c>
      <c r="U2541" s="5">
        <v>0</v>
      </c>
      <c r="V2541" s="6">
        <v>0</v>
      </c>
      <c r="W2541" s="5">
        <v>0</v>
      </c>
      <c r="X2541" s="6">
        <v>0</v>
      </c>
      <c r="Y2541" s="5">
        <v>0</v>
      </c>
      <c r="Z2541" s="6">
        <v>0</v>
      </c>
      <c r="AA2541" s="5">
        <v>0</v>
      </c>
      <c r="AB2541" s="6">
        <v>0</v>
      </c>
      <c r="AC2541" s="5">
        <v>0</v>
      </c>
      <c r="AD2541" s="6">
        <v>0</v>
      </c>
      <c r="AE2541" s="5">
        <v>0</v>
      </c>
      <c r="AF2541" s="6">
        <v>0</v>
      </c>
    </row>
    <row r="2542" spans="2:32" x14ac:dyDescent="0.35">
      <c r="B2542" s="1" t="s">
        <v>593</v>
      </c>
      <c r="C2542" s="5">
        <v>0</v>
      </c>
      <c r="D2542" s="6">
        <v>0</v>
      </c>
      <c r="E2542" s="5">
        <v>0</v>
      </c>
      <c r="F2542" s="6">
        <v>0</v>
      </c>
      <c r="G2542" s="5">
        <v>0</v>
      </c>
      <c r="H2542" s="6">
        <v>0</v>
      </c>
      <c r="I2542" s="5">
        <v>0</v>
      </c>
      <c r="J2542" s="6">
        <v>0</v>
      </c>
      <c r="K2542" s="5">
        <v>0</v>
      </c>
      <c r="L2542" s="6">
        <v>0</v>
      </c>
      <c r="M2542" s="5">
        <v>0</v>
      </c>
      <c r="N2542" s="6">
        <v>0</v>
      </c>
      <c r="O2542" s="5">
        <v>0</v>
      </c>
      <c r="P2542" s="6">
        <v>0</v>
      </c>
      <c r="Q2542" s="5">
        <v>0</v>
      </c>
      <c r="R2542" s="6">
        <v>0</v>
      </c>
      <c r="S2542" s="5">
        <v>0</v>
      </c>
      <c r="T2542" s="6">
        <v>0</v>
      </c>
      <c r="U2542" s="5">
        <v>0</v>
      </c>
      <c r="V2542" s="6">
        <v>0</v>
      </c>
      <c r="W2542" s="5">
        <v>0</v>
      </c>
      <c r="X2542" s="6">
        <v>0</v>
      </c>
      <c r="Y2542" s="5">
        <v>0</v>
      </c>
      <c r="Z2542" s="6">
        <v>0</v>
      </c>
      <c r="AA2542" s="5">
        <v>0</v>
      </c>
      <c r="AB2542" s="6">
        <v>0</v>
      </c>
      <c r="AC2542" s="5">
        <v>0</v>
      </c>
      <c r="AD2542" s="6">
        <v>0</v>
      </c>
      <c r="AE2542" s="5">
        <v>0</v>
      </c>
      <c r="AF2542" s="6">
        <v>0</v>
      </c>
    </row>
    <row r="2543" spans="2:32" x14ac:dyDescent="0.35">
      <c r="B2543" s="1" t="s">
        <v>594</v>
      </c>
      <c r="C2543" s="5">
        <v>0</v>
      </c>
      <c r="D2543" s="6">
        <v>0</v>
      </c>
      <c r="E2543" s="5">
        <v>0</v>
      </c>
      <c r="F2543" s="6">
        <v>0</v>
      </c>
      <c r="G2543" s="5">
        <v>0</v>
      </c>
      <c r="H2543" s="6">
        <v>0</v>
      </c>
      <c r="I2543" s="5">
        <v>0</v>
      </c>
      <c r="J2543" s="6">
        <v>0</v>
      </c>
      <c r="K2543" s="5">
        <v>0</v>
      </c>
      <c r="L2543" s="6">
        <v>0</v>
      </c>
      <c r="M2543" s="5">
        <v>0</v>
      </c>
      <c r="N2543" s="6">
        <v>0</v>
      </c>
      <c r="O2543" s="5">
        <v>0</v>
      </c>
      <c r="P2543" s="6">
        <v>0</v>
      </c>
      <c r="Q2543" s="5">
        <v>0</v>
      </c>
      <c r="R2543" s="6">
        <v>0</v>
      </c>
      <c r="S2543" s="5">
        <v>0</v>
      </c>
      <c r="T2543" s="6">
        <v>0</v>
      </c>
      <c r="U2543" s="5">
        <v>0</v>
      </c>
      <c r="V2543" s="6">
        <v>0</v>
      </c>
      <c r="W2543" s="5">
        <v>0</v>
      </c>
      <c r="X2543" s="6">
        <v>0</v>
      </c>
      <c r="Y2543" s="5">
        <v>0</v>
      </c>
      <c r="Z2543" s="6">
        <v>0</v>
      </c>
      <c r="AA2543" s="5">
        <v>0</v>
      </c>
      <c r="AB2543" s="6">
        <v>0</v>
      </c>
      <c r="AC2543" s="5">
        <v>0</v>
      </c>
      <c r="AD2543" s="6">
        <v>0</v>
      </c>
      <c r="AE2543" s="5">
        <v>0</v>
      </c>
      <c r="AF2543" s="6">
        <v>0</v>
      </c>
    </row>
    <row r="2544" spans="2:32" x14ac:dyDescent="0.35">
      <c r="B2544" s="1" t="s">
        <v>595</v>
      </c>
      <c r="C2544" s="5">
        <v>4.9199999999999999E-3</v>
      </c>
      <c r="D2544" s="6">
        <v>1.9179999999999999</v>
      </c>
      <c r="E2544" s="5">
        <v>0</v>
      </c>
      <c r="F2544" s="6">
        <v>0</v>
      </c>
      <c r="G2544" s="5">
        <v>0</v>
      </c>
      <c r="H2544" s="6">
        <v>0</v>
      </c>
      <c r="I2544" s="5">
        <v>0</v>
      </c>
      <c r="J2544" s="6">
        <v>0</v>
      </c>
      <c r="K2544" s="5">
        <v>0</v>
      </c>
      <c r="L2544" s="6">
        <v>0</v>
      </c>
      <c r="M2544" s="5">
        <v>0</v>
      </c>
      <c r="N2544" s="6">
        <v>0</v>
      </c>
      <c r="O2544" s="5">
        <v>0</v>
      </c>
      <c r="P2544" s="6">
        <v>0</v>
      </c>
      <c r="Q2544" s="5">
        <v>0</v>
      </c>
      <c r="R2544" s="6">
        <v>0</v>
      </c>
      <c r="S2544" s="5">
        <v>3.721E-2</v>
      </c>
      <c r="T2544" s="6">
        <v>1.9179999999999999</v>
      </c>
      <c r="U2544" s="5">
        <v>0</v>
      </c>
      <c r="V2544" s="6">
        <v>0</v>
      </c>
      <c r="W2544" s="5">
        <v>0</v>
      </c>
      <c r="X2544" s="6">
        <v>0</v>
      </c>
      <c r="Y2544" s="5">
        <v>0</v>
      </c>
      <c r="Z2544" s="6">
        <v>0</v>
      </c>
      <c r="AA2544" s="5">
        <v>0</v>
      </c>
      <c r="AB2544" s="6">
        <v>0</v>
      </c>
      <c r="AC2544" s="5">
        <v>0</v>
      </c>
      <c r="AD2544" s="6">
        <v>0</v>
      </c>
      <c r="AE2544" s="5">
        <v>0</v>
      </c>
      <c r="AF2544" s="6">
        <v>0</v>
      </c>
    </row>
    <row r="2545" spans="2:32" x14ac:dyDescent="0.35">
      <c r="B2545" s="1" t="s">
        <v>596</v>
      </c>
      <c r="C2545" s="5">
        <v>0</v>
      </c>
      <c r="D2545" s="6">
        <v>0</v>
      </c>
      <c r="E2545" s="5">
        <v>0</v>
      </c>
      <c r="F2545" s="6">
        <v>0</v>
      </c>
      <c r="G2545" s="5">
        <v>0</v>
      </c>
      <c r="H2545" s="6">
        <v>0</v>
      </c>
      <c r="I2545" s="5">
        <v>0</v>
      </c>
      <c r="J2545" s="6">
        <v>0</v>
      </c>
      <c r="K2545" s="5">
        <v>0</v>
      </c>
      <c r="L2545" s="6">
        <v>0</v>
      </c>
      <c r="M2545" s="5">
        <v>0</v>
      </c>
      <c r="N2545" s="6">
        <v>0</v>
      </c>
      <c r="O2545" s="5">
        <v>0</v>
      </c>
      <c r="P2545" s="6">
        <v>0</v>
      </c>
      <c r="Q2545" s="5">
        <v>0</v>
      </c>
      <c r="R2545" s="6">
        <v>0</v>
      </c>
      <c r="S2545" s="5">
        <v>0</v>
      </c>
      <c r="T2545" s="6">
        <v>0</v>
      </c>
      <c r="U2545" s="5">
        <v>0</v>
      </c>
      <c r="V2545" s="6">
        <v>0</v>
      </c>
      <c r="W2545" s="5">
        <v>0</v>
      </c>
      <c r="X2545" s="6">
        <v>0</v>
      </c>
      <c r="Y2545" s="5">
        <v>0</v>
      </c>
      <c r="Z2545" s="6">
        <v>0</v>
      </c>
      <c r="AA2545" s="5">
        <v>0</v>
      </c>
      <c r="AB2545" s="6">
        <v>0</v>
      </c>
      <c r="AC2545" s="5">
        <v>0</v>
      </c>
      <c r="AD2545" s="6">
        <v>0</v>
      </c>
      <c r="AE2545" s="5">
        <v>0</v>
      </c>
      <c r="AF2545" s="6">
        <v>0</v>
      </c>
    </row>
    <row r="2546" spans="2:32" x14ac:dyDescent="0.35">
      <c r="B2546" s="1" t="s">
        <v>597</v>
      </c>
      <c r="C2546" s="5">
        <v>0</v>
      </c>
      <c r="D2546" s="6">
        <v>0</v>
      </c>
      <c r="E2546" s="5">
        <v>0</v>
      </c>
      <c r="F2546" s="6">
        <v>0</v>
      </c>
      <c r="G2546" s="5">
        <v>0</v>
      </c>
      <c r="H2546" s="6">
        <v>0</v>
      </c>
      <c r="I2546" s="5">
        <v>0</v>
      </c>
      <c r="J2546" s="6">
        <v>0</v>
      </c>
      <c r="K2546" s="5">
        <v>0</v>
      </c>
      <c r="L2546" s="6">
        <v>0</v>
      </c>
      <c r="M2546" s="5">
        <v>0</v>
      </c>
      <c r="N2546" s="6">
        <v>0</v>
      </c>
      <c r="O2546" s="5">
        <v>0</v>
      </c>
      <c r="P2546" s="6">
        <v>0</v>
      </c>
      <c r="Q2546" s="5">
        <v>0</v>
      </c>
      <c r="R2546" s="6">
        <v>0</v>
      </c>
      <c r="S2546" s="5">
        <v>0</v>
      </c>
      <c r="T2546" s="6">
        <v>0</v>
      </c>
      <c r="U2546" s="5">
        <v>0</v>
      </c>
      <c r="V2546" s="6">
        <v>0</v>
      </c>
      <c r="W2546" s="5">
        <v>0</v>
      </c>
      <c r="X2546" s="6">
        <v>0</v>
      </c>
      <c r="Y2546" s="5">
        <v>0</v>
      </c>
      <c r="Z2546" s="6">
        <v>0</v>
      </c>
      <c r="AA2546" s="5">
        <v>0</v>
      </c>
      <c r="AB2546" s="6">
        <v>0</v>
      </c>
      <c r="AC2546" s="5">
        <v>0</v>
      </c>
      <c r="AD2546" s="6">
        <v>0</v>
      </c>
      <c r="AE2546" s="5">
        <v>0</v>
      </c>
      <c r="AF2546" s="6">
        <v>0</v>
      </c>
    </row>
    <row r="2547" spans="2:32" x14ac:dyDescent="0.35">
      <c r="B2547" s="1" t="s">
        <v>598</v>
      </c>
      <c r="C2547" s="5">
        <v>0</v>
      </c>
      <c r="D2547" s="6">
        <v>0</v>
      </c>
      <c r="E2547" s="5">
        <v>0</v>
      </c>
      <c r="F2547" s="6">
        <v>0</v>
      </c>
      <c r="G2547" s="5">
        <v>0</v>
      </c>
      <c r="H2547" s="6">
        <v>0</v>
      </c>
      <c r="I2547" s="5">
        <v>0</v>
      </c>
      <c r="J2547" s="6">
        <v>0</v>
      </c>
      <c r="K2547" s="5">
        <v>0</v>
      </c>
      <c r="L2547" s="6">
        <v>0</v>
      </c>
      <c r="M2547" s="5">
        <v>0</v>
      </c>
      <c r="N2547" s="6">
        <v>0</v>
      </c>
      <c r="O2547" s="5">
        <v>0</v>
      </c>
      <c r="P2547" s="6">
        <v>0</v>
      </c>
      <c r="Q2547" s="5">
        <v>0</v>
      </c>
      <c r="R2547" s="6">
        <v>0</v>
      </c>
      <c r="S2547" s="5">
        <v>0</v>
      </c>
      <c r="T2547" s="6">
        <v>0</v>
      </c>
      <c r="U2547" s="5">
        <v>0</v>
      </c>
      <c r="V2547" s="6">
        <v>0</v>
      </c>
      <c r="W2547" s="5">
        <v>0</v>
      </c>
      <c r="X2547" s="6">
        <v>0</v>
      </c>
      <c r="Y2547" s="5">
        <v>0</v>
      </c>
      <c r="Z2547" s="6">
        <v>0</v>
      </c>
      <c r="AA2547" s="5">
        <v>0</v>
      </c>
      <c r="AB2547" s="6">
        <v>0</v>
      </c>
      <c r="AC2547" s="5">
        <v>0</v>
      </c>
      <c r="AD2547" s="6">
        <v>0</v>
      </c>
      <c r="AE2547" s="5">
        <v>0</v>
      </c>
      <c r="AF2547" s="6">
        <v>0</v>
      </c>
    </row>
    <row r="2548" spans="2:32" x14ac:dyDescent="0.35">
      <c r="B2548" s="1" t="s">
        <v>599</v>
      </c>
      <c r="C2548" s="5">
        <v>0</v>
      </c>
      <c r="D2548" s="6">
        <v>0</v>
      </c>
      <c r="E2548" s="5">
        <v>0</v>
      </c>
      <c r="F2548" s="6">
        <v>0</v>
      </c>
      <c r="G2548" s="5">
        <v>0</v>
      </c>
      <c r="H2548" s="6">
        <v>0</v>
      </c>
      <c r="I2548" s="5">
        <v>0</v>
      </c>
      <c r="J2548" s="6">
        <v>0</v>
      </c>
      <c r="K2548" s="5">
        <v>0</v>
      </c>
      <c r="L2548" s="6">
        <v>0</v>
      </c>
      <c r="M2548" s="5">
        <v>0</v>
      </c>
      <c r="N2548" s="6">
        <v>0</v>
      </c>
      <c r="O2548" s="5">
        <v>0</v>
      </c>
      <c r="P2548" s="6">
        <v>0</v>
      </c>
      <c r="Q2548" s="5">
        <v>0</v>
      </c>
      <c r="R2548" s="6">
        <v>0</v>
      </c>
      <c r="S2548" s="5">
        <v>0</v>
      </c>
      <c r="T2548" s="6">
        <v>0</v>
      </c>
      <c r="U2548" s="5">
        <v>0</v>
      </c>
      <c r="V2548" s="6">
        <v>0</v>
      </c>
      <c r="W2548" s="5">
        <v>0</v>
      </c>
      <c r="X2548" s="6">
        <v>0</v>
      </c>
      <c r="Y2548" s="5">
        <v>0</v>
      </c>
      <c r="Z2548" s="6">
        <v>0</v>
      </c>
      <c r="AA2548" s="5">
        <v>0</v>
      </c>
      <c r="AB2548" s="6">
        <v>0</v>
      </c>
      <c r="AC2548" s="5">
        <v>0</v>
      </c>
      <c r="AD2548" s="6">
        <v>0</v>
      </c>
      <c r="AE2548" s="5">
        <v>0</v>
      </c>
      <c r="AF2548" s="6">
        <v>0</v>
      </c>
    </row>
    <row r="2549" spans="2:32" x14ac:dyDescent="0.35">
      <c r="B2549" s="1" t="s">
        <v>600</v>
      </c>
      <c r="C2549" s="5">
        <v>0</v>
      </c>
      <c r="D2549" s="6">
        <v>0</v>
      </c>
      <c r="E2549" s="5">
        <v>0</v>
      </c>
      <c r="F2549" s="6">
        <v>0</v>
      </c>
      <c r="G2549" s="5">
        <v>0</v>
      </c>
      <c r="H2549" s="6">
        <v>0</v>
      </c>
      <c r="I2549" s="5">
        <v>0</v>
      </c>
      <c r="J2549" s="6">
        <v>0</v>
      </c>
      <c r="K2549" s="5">
        <v>0</v>
      </c>
      <c r="L2549" s="6">
        <v>0</v>
      </c>
      <c r="M2549" s="5">
        <v>0</v>
      </c>
      <c r="N2549" s="6">
        <v>0</v>
      </c>
      <c r="O2549" s="5">
        <v>0</v>
      </c>
      <c r="P2549" s="6">
        <v>0</v>
      </c>
      <c r="Q2549" s="5">
        <v>0</v>
      </c>
      <c r="R2549" s="6">
        <v>0</v>
      </c>
      <c r="S2549" s="5">
        <v>0</v>
      </c>
      <c r="T2549" s="6">
        <v>0</v>
      </c>
      <c r="U2549" s="5">
        <v>0</v>
      </c>
      <c r="V2549" s="6">
        <v>0</v>
      </c>
      <c r="W2549" s="5">
        <v>0</v>
      </c>
      <c r="X2549" s="6">
        <v>0</v>
      </c>
      <c r="Y2549" s="5">
        <v>0</v>
      </c>
      <c r="Z2549" s="6">
        <v>0</v>
      </c>
      <c r="AA2549" s="5">
        <v>0</v>
      </c>
      <c r="AB2549" s="6">
        <v>0</v>
      </c>
      <c r="AC2549" s="5">
        <v>0</v>
      </c>
      <c r="AD2549" s="6">
        <v>0</v>
      </c>
      <c r="AE2549" s="5">
        <v>0</v>
      </c>
      <c r="AF2549" s="6">
        <v>0</v>
      </c>
    </row>
    <row r="2550" spans="2:32" x14ac:dyDescent="0.35">
      <c r="B2550" s="1" t="s">
        <v>601</v>
      </c>
      <c r="C2550" s="5">
        <v>0</v>
      </c>
      <c r="D2550" s="6">
        <v>0</v>
      </c>
      <c r="E2550" s="5">
        <v>0</v>
      </c>
      <c r="F2550" s="6">
        <v>0</v>
      </c>
      <c r="G2550" s="5">
        <v>0</v>
      </c>
      <c r="H2550" s="6">
        <v>0</v>
      </c>
      <c r="I2550" s="5">
        <v>0</v>
      </c>
      <c r="J2550" s="6">
        <v>0</v>
      </c>
      <c r="K2550" s="5">
        <v>0</v>
      </c>
      <c r="L2550" s="6">
        <v>0</v>
      </c>
      <c r="M2550" s="5">
        <v>0</v>
      </c>
      <c r="N2550" s="6">
        <v>0</v>
      </c>
      <c r="O2550" s="5">
        <v>0</v>
      </c>
      <c r="P2550" s="6">
        <v>0</v>
      </c>
      <c r="Q2550" s="5">
        <v>0</v>
      </c>
      <c r="R2550" s="6">
        <v>0</v>
      </c>
      <c r="S2550" s="5">
        <v>0</v>
      </c>
      <c r="T2550" s="6">
        <v>0</v>
      </c>
      <c r="U2550" s="5">
        <v>0</v>
      </c>
      <c r="V2550" s="6">
        <v>0</v>
      </c>
      <c r="W2550" s="5">
        <v>0</v>
      </c>
      <c r="X2550" s="6">
        <v>0</v>
      </c>
      <c r="Y2550" s="5">
        <v>0</v>
      </c>
      <c r="Z2550" s="6">
        <v>0</v>
      </c>
      <c r="AA2550" s="5">
        <v>0</v>
      </c>
      <c r="AB2550" s="6">
        <v>0</v>
      </c>
      <c r="AC2550" s="5">
        <v>0</v>
      </c>
      <c r="AD2550" s="6">
        <v>0</v>
      </c>
      <c r="AE2550" s="5">
        <v>0</v>
      </c>
      <c r="AF2550" s="6">
        <v>0</v>
      </c>
    </row>
    <row r="2551" spans="2:32" x14ac:dyDescent="0.35">
      <c r="B2551" s="1" t="s">
        <v>602</v>
      </c>
      <c r="C2551" s="5">
        <v>0</v>
      </c>
      <c r="D2551" s="6">
        <v>0</v>
      </c>
      <c r="E2551" s="5">
        <v>0</v>
      </c>
      <c r="F2551" s="6">
        <v>0</v>
      </c>
      <c r="G2551" s="5">
        <v>0</v>
      </c>
      <c r="H2551" s="6">
        <v>0</v>
      </c>
      <c r="I2551" s="5">
        <v>0</v>
      </c>
      <c r="J2551" s="6">
        <v>0</v>
      </c>
      <c r="K2551" s="5">
        <v>0</v>
      </c>
      <c r="L2551" s="6">
        <v>0</v>
      </c>
      <c r="M2551" s="5">
        <v>0</v>
      </c>
      <c r="N2551" s="6">
        <v>0</v>
      </c>
      <c r="O2551" s="5">
        <v>0</v>
      </c>
      <c r="P2551" s="6">
        <v>0</v>
      </c>
      <c r="Q2551" s="5">
        <v>0</v>
      </c>
      <c r="R2551" s="6">
        <v>0</v>
      </c>
      <c r="S2551" s="5">
        <v>0</v>
      </c>
      <c r="T2551" s="6">
        <v>0</v>
      </c>
      <c r="U2551" s="5">
        <v>0</v>
      </c>
      <c r="V2551" s="6">
        <v>0</v>
      </c>
      <c r="W2551" s="5">
        <v>0</v>
      </c>
      <c r="X2551" s="6">
        <v>0</v>
      </c>
      <c r="Y2551" s="5">
        <v>0</v>
      </c>
      <c r="Z2551" s="6">
        <v>0</v>
      </c>
      <c r="AA2551" s="5">
        <v>0</v>
      </c>
      <c r="AB2551" s="6">
        <v>0</v>
      </c>
      <c r="AC2551" s="5">
        <v>0</v>
      </c>
      <c r="AD2551" s="6">
        <v>0</v>
      </c>
      <c r="AE2551" s="5">
        <v>0</v>
      </c>
      <c r="AF2551" s="6">
        <v>0</v>
      </c>
    </row>
    <row r="2552" spans="2:32" x14ac:dyDescent="0.35">
      <c r="B2552" s="1" t="s">
        <v>603</v>
      </c>
      <c r="C2552" s="5">
        <v>0</v>
      </c>
      <c r="D2552" s="6">
        <v>0</v>
      </c>
      <c r="E2552" s="5">
        <v>0</v>
      </c>
      <c r="F2552" s="6">
        <v>0</v>
      </c>
      <c r="G2552" s="5">
        <v>0</v>
      </c>
      <c r="H2552" s="6">
        <v>0</v>
      </c>
      <c r="I2552" s="5">
        <v>0</v>
      </c>
      <c r="J2552" s="6">
        <v>0</v>
      </c>
      <c r="K2552" s="5">
        <v>0</v>
      </c>
      <c r="L2552" s="6">
        <v>0</v>
      </c>
      <c r="M2552" s="5">
        <v>0</v>
      </c>
      <c r="N2552" s="6">
        <v>0</v>
      </c>
      <c r="O2552" s="5">
        <v>0</v>
      </c>
      <c r="P2552" s="6">
        <v>0</v>
      </c>
      <c r="Q2552" s="5">
        <v>0</v>
      </c>
      <c r="R2552" s="6">
        <v>0</v>
      </c>
      <c r="S2552" s="5">
        <v>0</v>
      </c>
      <c r="T2552" s="6">
        <v>0</v>
      </c>
      <c r="U2552" s="5">
        <v>0</v>
      </c>
      <c r="V2552" s="6">
        <v>0</v>
      </c>
      <c r="W2552" s="5">
        <v>0</v>
      </c>
      <c r="X2552" s="6">
        <v>0</v>
      </c>
      <c r="Y2552" s="5">
        <v>0</v>
      </c>
      <c r="Z2552" s="6">
        <v>0</v>
      </c>
      <c r="AA2552" s="5">
        <v>0</v>
      </c>
      <c r="AB2552" s="6">
        <v>0</v>
      </c>
      <c r="AC2552" s="5">
        <v>0</v>
      </c>
      <c r="AD2552" s="6">
        <v>0</v>
      </c>
      <c r="AE2552" s="5">
        <v>0</v>
      </c>
      <c r="AF2552" s="6">
        <v>0</v>
      </c>
    </row>
    <row r="2553" spans="2:32" x14ac:dyDescent="0.35">
      <c r="B2553" s="1" t="s">
        <v>604</v>
      </c>
      <c r="C2553" s="5">
        <v>0</v>
      </c>
      <c r="D2553" s="6">
        <v>0</v>
      </c>
      <c r="E2553" s="5">
        <v>0</v>
      </c>
      <c r="F2553" s="6">
        <v>0</v>
      </c>
      <c r="G2553" s="5">
        <v>0</v>
      </c>
      <c r="H2553" s="6">
        <v>0</v>
      </c>
      <c r="I2553" s="5">
        <v>0</v>
      </c>
      <c r="J2553" s="6">
        <v>0</v>
      </c>
      <c r="K2553" s="5">
        <v>0</v>
      </c>
      <c r="L2553" s="6">
        <v>0</v>
      </c>
      <c r="M2553" s="5">
        <v>0</v>
      </c>
      <c r="N2553" s="6">
        <v>0</v>
      </c>
      <c r="O2553" s="5">
        <v>0</v>
      </c>
      <c r="P2553" s="6">
        <v>0</v>
      </c>
      <c r="Q2553" s="5">
        <v>0</v>
      </c>
      <c r="R2553" s="6">
        <v>0</v>
      </c>
      <c r="S2553" s="5">
        <v>0</v>
      </c>
      <c r="T2553" s="6">
        <v>0</v>
      </c>
      <c r="U2553" s="5">
        <v>0</v>
      </c>
      <c r="V2553" s="6">
        <v>0</v>
      </c>
      <c r="W2553" s="5">
        <v>0</v>
      </c>
      <c r="X2553" s="6">
        <v>0</v>
      </c>
      <c r="Y2553" s="5">
        <v>0</v>
      </c>
      <c r="Z2553" s="6">
        <v>0</v>
      </c>
      <c r="AA2553" s="5">
        <v>0</v>
      </c>
      <c r="AB2553" s="6">
        <v>0</v>
      </c>
      <c r="AC2553" s="5">
        <v>0</v>
      </c>
      <c r="AD2553" s="6">
        <v>0</v>
      </c>
      <c r="AE2553" s="5">
        <v>0</v>
      </c>
      <c r="AF2553" s="6">
        <v>0</v>
      </c>
    </row>
    <row r="2554" spans="2:32" x14ac:dyDescent="0.35">
      <c r="B2554" s="1" t="s">
        <v>605</v>
      </c>
      <c r="C2554" s="5">
        <v>0</v>
      </c>
      <c r="D2554" s="6">
        <v>0</v>
      </c>
      <c r="E2554" s="5">
        <v>0</v>
      </c>
      <c r="F2554" s="6">
        <v>0</v>
      </c>
      <c r="G2554" s="5">
        <v>0</v>
      </c>
      <c r="H2554" s="6">
        <v>0</v>
      </c>
      <c r="I2554" s="5">
        <v>0</v>
      </c>
      <c r="J2554" s="6">
        <v>0</v>
      </c>
      <c r="K2554" s="5">
        <v>0</v>
      </c>
      <c r="L2554" s="6">
        <v>0</v>
      </c>
      <c r="M2554" s="5">
        <v>0</v>
      </c>
      <c r="N2554" s="6">
        <v>0</v>
      </c>
      <c r="O2554" s="5">
        <v>0</v>
      </c>
      <c r="P2554" s="6">
        <v>0</v>
      </c>
      <c r="Q2554" s="5">
        <v>0</v>
      </c>
      <c r="R2554" s="6">
        <v>0</v>
      </c>
      <c r="S2554" s="5">
        <v>0</v>
      </c>
      <c r="T2554" s="6">
        <v>0</v>
      </c>
      <c r="U2554" s="5">
        <v>0</v>
      </c>
      <c r="V2554" s="6">
        <v>0</v>
      </c>
      <c r="W2554" s="5">
        <v>0</v>
      </c>
      <c r="X2554" s="6">
        <v>0</v>
      </c>
      <c r="Y2554" s="5">
        <v>0</v>
      </c>
      <c r="Z2554" s="6">
        <v>0</v>
      </c>
      <c r="AA2554" s="5">
        <v>0</v>
      </c>
      <c r="AB2554" s="6">
        <v>0</v>
      </c>
      <c r="AC2554" s="5">
        <v>0</v>
      </c>
      <c r="AD2554" s="6">
        <v>0</v>
      </c>
      <c r="AE2554" s="5">
        <v>0</v>
      </c>
      <c r="AF2554" s="6">
        <v>0</v>
      </c>
    </row>
    <row r="2555" spans="2:32" x14ac:dyDescent="0.35">
      <c r="B2555" s="1" t="s">
        <v>606</v>
      </c>
      <c r="C2555" s="5">
        <v>0</v>
      </c>
      <c r="D2555" s="6">
        <v>0</v>
      </c>
      <c r="E2555" s="5">
        <v>0</v>
      </c>
      <c r="F2555" s="6">
        <v>0</v>
      </c>
      <c r="G2555" s="5">
        <v>0</v>
      </c>
      <c r="H2555" s="6">
        <v>0</v>
      </c>
      <c r="I2555" s="5">
        <v>0</v>
      </c>
      <c r="J2555" s="6">
        <v>0</v>
      </c>
      <c r="K2555" s="5">
        <v>0</v>
      </c>
      <c r="L2555" s="6">
        <v>0</v>
      </c>
      <c r="M2555" s="5">
        <v>0</v>
      </c>
      <c r="N2555" s="6">
        <v>0</v>
      </c>
      <c r="O2555" s="5">
        <v>0</v>
      </c>
      <c r="P2555" s="6">
        <v>0</v>
      </c>
      <c r="Q2555" s="5">
        <v>0</v>
      </c>
      <c r="R2555" s="6">
        <v>0</v>
      </c>
      <c r="S2555" s="5">
        <v>0</v>
      </c>
      <c r="T2555" s="6">
        <v>0</v>
      </c>
      <c r="U2555" s="5">
        <v>0</v>
      </c>
      <c r="V2555" s="6">
        <v>0</v>
      </c>
      <c r="W2555" s="5">
        <v>0</v>
      </c>
      <c r="X2555" s="6">
        <v>0</v>
      </c>
      <c r="Y2555" s="5">
        <v>0</v>
      </c>
      <c r="Z2555" s="6">
        <v>0</v>
      </c>
      <c r="AA2555" s="5">
        <v>0</v>
      </c>
      <c r="AB2555" s="6">
        <v>0</v>
      </c>
      <c r="AC2555" s="5">
        <v>0</v>
      </c>
      <c r="AD2555" s="6">
        <v>0</v>
      </c>
      <c r="AE2555" s="5">
        <v>0</v>
      </c>
      <c r="AF2555" s="6">
        <v>0</v>
      </c>
    </row>
    <row r="2556" spans="2:32" x14ac:dyDescent="0.35">
      <c r="B2556" s="1" t="s">
        <v>607</v>
      </c>
      <c r="C2556" s="5">
        <v>0</v>
      </c>
      <c r="D2556" s="6">
        <v>0</v>
      </c>
      <c r="E2556" s="5">
        <v>0</v>
      </c>
      <c r="F2556" s="6">
        <v>0</v>
      </c>
      <c r="G2556" s="5">
        <v>0</v>
      </c>
      <c r="H2556" s="6">
        <v>0</v>
      </c>
      <c r="I2556" s="5">
        <v>0</v>
      </c>
      <c r="J2556" s="6">
        <v>0</v>
      </c>
      <c r="K2556" s="5">
        <v>0</v>
      </c>
      <c r="L2556" s="6">
        <v>0</v>
      </c>
      <c r="M2556" s="5">
        <v>0</v>
      </c>
      <c r="N2556" s="6">
        <v>0</v>
      </c>
      <c r="O2556" s="5">
        <v>0</v>
      </c>
      <c r="P2556" s="6">
        <v>0</v>
      </c>
      <c r="Q2556" s="5">
        <v>0</v>
      </c>
      <c r="R2556" s="6">
        <v>0</v>
      </c>
      <c r="S2556" s="5">
        <v>0</v>
      </c>
      <c r="T2556" s="6">
        <v>0</v>
      </c>
      <c r="U2556" s="5">
        <v>0</v>
      </c>
      <c r="V2556" s="6">
        <v>0</v>
      </c>
      <c r="W2556" s="5">
        <v>0</v>
      </c>
      <c r="X2556" s="6">
        <v>0</v>
      </c>
      <c r="Y2556" s="5">
        <v>0</v>
      </c>
      <c r="Z2556" s="6">
        <v>0</v>
      </c>
      <c r="AA2556" s="5">
        <v>0</v>
      </c>
      <c r="AB2556" s="6">
        <v>0</v>
      </c>
      <c r="AC2556" s="5">
        <v>0</v>
      </c>
      <c r="AD2556" s="6">
        <v>0</v>
      </c>
      <c r="AE2556" s="5">
        <v>0</v>
      </c>
      <c r="AF2556" s="6">
        <v>0</v>
      </c>
    </row>
    <row r="2557" spans="2:32" x14ac:dyDescent="0.35">
      <c r="B2557" s="1" t="s">
        <v>128</v>
      </c>
      <c r="C2557" s="5">
        <v>0</v>
      </c>
      <c r="D2557" s="6">
        <v>0</v>
      </c>
      <c r="E2557" s="5">
        <v>0</v>
      </c>
      <c r="F2557" s="6">
        <v>0</v>
      </c>
      <c r="G2557" s="5">
        <v>0</v>
      </c>
      <c r="H2557" s="6">
        <v>0</v>
      </c>
      <c r="I2557" s="5">
        <v>0</v>
      </c>
      <c r="J2557" s="6">
        <v>0</v>
      </c>
      <c r="K2557" s="5">
        <v>0</v>
      </c>
      <c r="L2557" s="6">
        <v>0</v>
      </c>
      <c r="M2557" s="5">
        <v>0</v>
      </c>
      <c r="N2557" s="6">
        <v>0</v>
      </c>
      <c r="O2557" s="5">
        <v>0</v>
      </c>
      <c r="P2557" s="6">
        <v>0</v>
      </c>
      <c r="Q2557" s="5">
        <v>0</v>
      </c>
      <c r="R2557" s="6">
        <v>0</v>
      </c>
      <c r="S2557" s="5">
        <v>0</v>
      </c>
      <c r="T2557" s="6">
        <v>0</v>
      </c>
      <c r="U2557" s="5">
        <v>0</v>
      </c>
      <c r="V2557" s="6">
        <v>0</v>
      </c>
      <c r="W2557" s="5">
        <v>0</v>
      </c>
      <c r="X2557" s="6">
        <v>0</v>
      </c>
      <c r="Y2557" s="5">
        <v>0</v>
      </c>
      <c r="Z2557" s="6">
        <v>0</v>
      </c>
      <c r="AA2557" s="5">
        <v>0</v>
      </c>
      <c r="AB2557" s="6">
        <v>0</v>
      </c>
      <c r="AC2557" s="5">
        <v>0</v>
      </c>
      <c r="AD2557" s="6">
        <v>0</v>
      </c>
      <c r="AE2557" s="5">
        <v>0</v>
      </c>
      <c r="AF2557" s="6">
        <v>0</v>
      </c>
    </row>
    <row r="2558" spans="2:32" x14ac:dyDescent="0.35">
      <c r="B2558" s="1" t="s">
        <v>129</v>
      </c>
      <c r="C2558" s="5">
        <v>0</v>
      </c>
      <c r="D2558" s="6">
        <v>0</v>
      </c>
      <c r="E2558" s="5">
        <v>0</v>
      </c>
      <c r="F2558" s="6">
        <v>0</v>
      </c>
      <c r="G2558" s="5">
        <v>0</v>
      </c>
      <c r="H2558" s="6">
        <v>0</v>
      </c>
      <c r="I2558" s="5">
        <v>0</v>
      </c>
      <c r="J2558" s="6">
        <v>0</v>
      </c>
      <c r="K2558" s="5">
        <v>0</v>
      </c>
      <c r="L2558" s="6">
        <v>0</v>
      </c>
      <c r="M2558" s="5">
        <v>0</v>
      </c>
      <c r="N2558" s="6">
        <v>0</v>
      </c>
      <c r="O2558" s="5">
        <v>0</v>
      </c>
      <c r="P2558" s="6">
        <v>0</v>
      </c>
      <c r="Q2558" s="5">
        <v>0</v>
      </c>
      <c r="R2558" s="6">
        <v>0</v>
      </c>
      <c r="S2558" s="5">
        <v>0</v>
      </c>
      <c r="T2558" s="6">
        <v>0</v>
      </c>
      <c r="U2558" s="5">
        <v>0</v>
      </c>
      <c r="V2558" s="6">
        <v>0</v>
      </c>
      <c r="W2558" s="5">
        <v>0</v>
      </c>
      <c r="X2558" s="6">
        <v>0</v>
      </c>
      <c r="Y2558" s="5">
        <v>0</v>
      </c>
      <c r="Z2558" s="6">
        <v>0</v>
      </c>
      <c r="AA2558" s="5">
        <v>0</v>
      </c>
      <c r="AB2558" s="6">
        <v>0</v>
      </c>
      <c r="AC2558" s="5">
        <v>0</v>
      </c>
      <c r="AD2558" s="6">
        <v>0</v>
      </c>
      <c r="AE2558" s="5">
        <v>0</v>
      </c>
      <c r="AF2558" s="6">
        <v>0</v>
      </c>
    </row>
    <row r="2559" spans="2:32" x14ac:dyDescent="0.35">
      <c r="B2559" s="1" t="s">
        <v>130</v>
      </c>
      <c r="C2559" s="5">
        <v>0</v>
      </c>
      <c r="D2559" s="6">
        <v>0</v>
      </c>
      <c r="E2559" s="5">
        <v>0</v>
      </c>
      <c r="F2559" s="6">
        <v>0</v>
      </c>
      <c r="G2559" s="5">
        <v>0</v>
      </c>
      <c r="H2559" s="6">
        <v>0</v>
      </c>
      <c r="I2559" s="5">
        <v>0</v>
      </c>
      <c r="J2559" s="6">
        <v>0</v>
      </c>
      <c r="K2559" s="5">
        <v>0</v>
      </c>
      <c r="L2559" s="6">
        <v>0</v>
      </c>
      <c r="M2559" s="5">
        <v>0</v>
      </c>
      <c r="N2559" s="6">
        <v>0</v>
      </c>
      <c r="O2559" s="5">
        <v>0</v>
      </c>
      <c r="P2559" s="6">
        <v>0</v>
      </c>
      <c r="Q2559" s="5">
        <v>0</v>
      </c>
      <c r="R2559" s="6">
        <v>0</v>
      </c>
      <c r="S2559" s="5">
        <v>0</v>
      </c>
      <c r="T2559" s="6">
        <v>0</v>
      </c>
      <c r="U2559" s="5">
        <v>0</v>
      </c>
      <c r="V2559" s="6">
        <v>0</v>
      </c>
      <c r="W2559" s="5">
        <v>0</v>
      </c>
      <c r="X2559" s="6">
        <v>0</v>
      </c>
      <c r="Y2559" s="5">
        <v>0</v>
      </c>
      <c r="Z2559" s="6">
        <v>0</v>
      </c>
      <c r="AA2559" s="5">
        <v>0</v>
      </c>
      <c r="AB2559" s="6">
        <v>0</v>
      </c>
      <c r="AC2559" s="5">
        <v>0</v>
      </c>
      <c r="AD2559" s="6">
        <v>0</v>
      </c>
      <c r="AE2559" s="5">
        <v>0</v>
      </c>
      <c r="AF2559" s="6">
        <v>0</v>
      </c>
    </row>
    <row r="2560" spans="2:32" x14ac:dyDescent="0.35">
      <c r="B2560" s="1" t="s">
        <v>608</v>
      </c>
      <c r="C2560" s="5">
        <v>0</v>
      </c>
      <c r="D2560" s="6">
        <v>0</v>
      </c>
      <c r="E2560" s="5">
        <v>0</v>
      </c>
      <c r="F2560" s="6">
        <v>0</v>
      </c>
      <c r="G2560" s="5">
        <v>0</v>
      </c>
      <c r="H2560" s="6">
        <v>0</v>
      </c>
      <c r="I2560" s="5">
        <v>0</v>
      </c>
      <c r="J2560" s="6">
        <v>0</v>
      </c>
      <c r="K2560" s="5">
        <v>0</v>
      </c>
      <c r="L2560" s="6">
        <v>0</v>
      </c>
      <c r="M2560" s="5">
        <v>0</v>
      </c>
      <c r="N2560" s="6">
        <v>0</v>
      </c>
      <c r="O2560" s="5">
        <v>0</v>
      </c>
      <c r="P2560" s="6">
        <v>0</v>
      </c>
      <c r="Q2560" s="5">
        <v>0</v>
      </c>
      <c r="R2560" s="6">
        <v>0</v>
      </c>
      <c r="S2560" s="5">
        <v>0</v>
      </c>
      <c r="T2560" s="6">
        <v>0</v>
      </c>
      <c r="U2560" s="5">
        <v>0</v>
      </c>
      <c r="V2560" s="6">
        <v>0</v>
      </c>
      <c r="W2560" s="5">
        <v>0</v>
      </c>
      <c r="X2560" s="6">
        <v>0</v>
      </c>
      <c r="Y2560" s="5">
        <v>0</v>
      </c>
      <c r="Z2560" s="6">
        <v>0</v>
      </c>
      <c r="AA2560" s="5">
        <v>0</v>
      </c>
      <c r="AB2560" s="6">
        <v>0</v>
      </c>
      <c r="AC2560" s="5">
        <v>0</v>
      </c>
      <c r="AD2560" s="6">
        <v>0</v>
      </c>
      <c r="AE2560" s="5">
        <v>0</v>
      </c>
      <c r="AF2560" s="6">
        <v>0</v>
      </c>
    </row>
    <row r="2561" spans="2:32" x14ac:dyDescent="0.35">
      <c r="B2561" s="1" t="s">
        <v>609</v>
      </c>
      <c r="C2561" s="5">
        <v>0</v>
      </c>
      <c r="D2561" s="6">
        <v>0</v>
      </c>
      <c r="E2561" s="5">
        <v>0</v>
      </c>
      <c r="F2561" s="6">
        <v>0</v>
      </c>
      <c r="G2561" s="5">
        <v>0</v>
      </c>
      <c r="H2561" s="6">
        <v>0</v>
      </c>
      <c r="I2561" s="5">
        <v>0</v>
      </c>
      <c r="J2561" s="6">
        <v>0</v>
      </c>
      <c r="K2561" s="5">
        <v>0</v>
      </c>
      <c r="L2561" s="6">
        <v>0</v>
      </c>
      <c r="M2561" s="5">
        <v>0</v>
      </c>
      <c r="N2561" s="6">
        <v>0</v>
      </c>
      <c r="O2561" s="5">
        <v>0</v>
      </c>
      <c r="P2561" s="6">
        <v>0</v>
      </c>
      <c r="Q2561" s="5">
        <v>0</v>
      </c>
      <c r="R2561" s="6">
        <v>0</v>
      </c>
      <c r="S2561" s="5">
        <v>0</v>
      </c>
      <c r="T2561" s="6">
        <v>0</v>
      </c>
      <c r="U2561" s="5">
        <v>0</v>
      </c>
      <c r="V2561" s="6">
        <v>0</v>
      </c>
      <c r="W2561" s="5">
        <v>0</v>
      </c>
      <c r="X2561" s="6">
        <v>0</v>
      </c>
      <c r="Y2561" s="5">
        <v>0</v>
      </c>
      <c r="Z2561" s="6">
        <v>0</v>
      </c>
      <c r="AA2561" s="5">
        <v>0</v>
      </c>
      <c r="AB2561" s="6">
        <v>0</v>
      </c>
      <c r="AC2561" s="5">
        <v>0</v>
      </c>
      <c r="AD2561" s="6">
        <v>0</v>
      </c>
      <c r="AE2561" s="5">
        <v>0</v>
      </c>
      <c r="AF2561" s="6">
        <v>0</v>
      </c>
    </row>
    <row r="2562" spans="2:32" x14ac:dyDescent="0.35">
      <c r="B2562" s="1" t="s">
        <v>610</v>
      </c>
      <c r="C2562" s="5">
        <v>0</v>
      </c>
      <c r="D2562" s="6">
        <v>0</v>
      </c>
      <c r="E2562" s="5">
        <v>0</v>
      </c>
      <c r="F2562" s="6">
        <v>0</v>
      </c>
      <c r="G2562" s="5">
        <v>0</v>
      </c>
      <c r="H2562" s="6">
        <v>0</v>
      </c>
      <c r="I2562" s="5">
        <v>0</v>
      </c>
      <c r="J2562" s="6">
        <v>0</v>
      </c>
      <c r="K2562" s="5">
        <v>0</v>
      </c>
      <c r="L2562" s="6">
        <v>0</v>
      </c>
      <c r="M2562" s="5">
        <v>0</v>
      </c>
      <c r="N2562" s="6">
        <v>0</v>
      </c>
      <c r="O2562" s="5">
        <v>0</v>
      </c>
      <c r="P2562" s="6">
        <v>0</v>
      </c>
      <c r="Q2562" s="5">
        <v>0</v>
      </c>
      <c r="R2562" s="6">
        <v>0</v>
      </c>
      <c r="S2562" s="5">
        <v>0</v>
      </c>
      <c r="T2562" s="6">
        <v>0</v>
      </c>
      <c r="U2562" s="5">
        <v>0</v>
      </c>
      <c r="V2562" s="6">
        <v>0</v>
      </c>
      <c r="W2562" s="5">
        <v>0</v>
      </c>
      <c r="X2562" s="6">
        <v>0</v>
      </c>
      <c r="Y2562" s="5">
        <v>0</v>
      </c>
      <c r="Z2562" s="6">
        <v>0</v>
      </c>
      <c r="AA2562" s="5">
        <v>0</v>
      </c>
      <c r="AB2562" s="6">
        <v>0</v>
      </c>
      <c r="AC2562" s="5">
        <v>0</v>
      </c>
      <c r="AD2562" s="6">
        <v>0</v>
      </c>
      <c r="AE2562" s="5">
        <v>0</v>
      </c>
      <c r="AF2562" s="6">
        <v>0</v>
      </c>
    </row>
    <row r="2563" spans="2:32" x14ac:dyDescent="0.35">
      <c r="B2563" s="2" t="s">
        <v>9</v>
      </c>
    </row>
    <row r="2564" spans="2:32" x14ac:dyDescent="0.35">
      <c r="B2564" s="1" t="s">
        <v>611</v>
      </c>
      <c r="C2564" s="5">
        <v>0</v>
      </c>
      <c r="D2564" s="6">
        <v>0</v>
      </c>
      <c r="E2564" s="5">
        <v>0</v>
      </c>
      <c r="F2564" s="6">
        <v>0</v>
      </c>
      <c r="G2564" s="5">
        <v>0</v>
      </c>
      <c r="H2564" s="6">
        <v>0</v>
      </c>
      <c r="I2564" s="5">
        <v>0</v>
      </c>
      <c r="J2564" s="6">
        <v>0</v>
      </c>
      <c r="K2564" s="5">
        <v>0</v>
      </c>
      <c r="L2564" s="6">
        <v>0</v>
      </c>
      <c r="M2564" s="5">
        <v>0</v>
      </c>
      <c r="N2564" s="6">
        <v>0</v>
      </c>
      <c r="O2564" s="5">
        <v>0</v>
      </c>
      <c r="P2564" s="6">
        <v>0</v>
      </c>
      <c r="Q2564" s="5">
        <v>0</v>
      </c>
      <c r="R2564" s="6">
        <v>0</v>
      </c>
      <c r="S2564" s="5">
        <v>0</v>
      </c>
      <c r="T2564" s="6">
        <v>0</v>
      </c>
      <c r="U2564" s="5">
        <v>0</v>
      </c>
      <c r="V2564" s="6">
        <v>0</v>
      </c>
      <c r="W2564" s="5">
        <v>0</v>
      </c>
      <c r="X2564" s="6">
        <v>0</v>
      </c>
      <c r="Y2564" s="5">
        <v>0</v>
      </c>
      <c r="Z2564" s="6">
        <v>0</v>
      </c>
      <c r="AA2564" s="5">
        <v>0</v>
      </c>
      <c r="AB2564" s="6">
        <v>0</v>
      </c>
      <c r="AC2564" s="5">
        <v>0</v>
      </c>
      <c r="AD2564" s="6">
        <v>0</v>
      </c>
      <c r="AE2564" s="5">
        <v>0</v>
      </c>
      <c r="AF2564" s="6">
        <v>0</v>
      </c>
    </row>
    <row r="2565" spans="2:32" x14ac:dyDescent="0.35">
      <c r="B2565" s="1" t="s">
        <v>612</v>
      </c>
      <c r="C2565" s="5">
        <v>0</v>
      </c>
      <c r="D2565" s="6">
        <v>0</v>
      </c>
      <c r="E2565" s="5">
        <v>0</v>
      </c>
      <c r="F2565" s="6">
        <v>0</v>
      </c>
      <c r="G2565" s="5">
        <v>0</v>
      </c>
      <c r="H2565" s="6">
        <v>0</v>
      </c>
      <c r="I2565" s="5">
        <v>0</v>
      </c>
      <c r="J2565" s="6">
        <v>0</v>
      </c>
      <c r="K2565" s="5">
        <v>0</v>
      </c>
      <c r="L2565" s="6">
        <v>0</v>
      </c>
      <c r="M2565" s="5">
        <v>0</v>
      </c>
      <c r="N2565" s="6">
        <v>0</v>
      </c>
      <c r="O2565" s="5">
        <v>0</v>
      </c>
      <c r="P2565" s="6">
        <v>0</v>
      </c>
      <c r="Q2565" s="5">
        <v>0</v>
      </c>
      <c r="R2565" s="6">
        <v>0</v>
      </c>
      <c r="S2565" s="5">
        <v>0</v>
      </c>
      <c r="T2565" s="6">
        <v>0</v>
      </c>
      <c r="U2565" s="5">
        <v>0</v>
      </c>
      <c r="V2565" s="6">
        <v>0</v>
      </c>
      <c r="W2565" s="5">
        <v>0</v>
      </c>
      <c r="X2565" s="6">
        <v>0</v>
      </c>
      <c r="Y2565" s="5">
        <v>0</v>
      </c>
      <c r="Z2565" s="6">
        <v>0</v>
      </c>
      <c r="AA2565" s="5">
        <v>0</v>
      </c>
      <c r="AB2565" s="6">
        <v>0</v>
      </c>
      <c r="AC2565" s="5">
        <v>0</v>
      </c>
      <c r="AD2565" s="6">
        <v>0</v>
      </c>
      <c r="AE2565" s="5">
        <v>0</v>
      </c>
      <c r="AF2565" s="6">
        <v>0</v>
      </c>
    </row>
    <row r="2566" spans="2:32" x14ac:dyDescent="0.35">
      <c r="B2566" s="1" t="s">
        <v>613</v>
      </c>
      <c r="C2566" s="5">
        <v>0</v>
      </c>
      <c r="D2566" s="6">
        <v>0</v>
      </c>
      <c r="E2566" s="5">
        <v>0</v>
      </c>
      <c r="F2566" s="6">
        <v>0</v>
      </c>
      <c r="G2566" s="5">
        <v>0</v>
      </c>
      <c r="H2566" s="6">
        <v>0</v>
      </c>
      <c r="I2566" s="5">
        <v>0</v>
      </c>
      <c r="J2566" s="6">
        <v>0</v>
      </c>
      <c r="K2566" s="5">
        <v>0</v>
      </c>
      <c r="L2566" s="6">
        <v>0</v>
      </c>
      <c r="M2566" s="5">
        <v>0</v>
      </c>
      <c r="N2566" s="6">
        <v>0</v>
      </c>
      <c r="O2566" s="5">
        <v>0</v>
      </c>
      <c r="P2566" s="6">
        <v>0</v>
      </c>
      <c r="Q2566" s="5">
        <v>0</v>
      </c>
      <c r="R2566" s="6">
        <v>0</v>
      </c>
      <c r="S2566" s="5">
        <v>0</v>
      </c>
      <c r="T2566" s="6">
        <v>0</v>
      </c>
      <c r="U2566" s="5">
        <v>0</v>
      </c>
      <c r="V2566" s="6">
        <v>0</v>
      </c>
      <c r="W2566" s="5">
        <v>0</v>
      </c>
      <c r="X2566" s="6">
        <v>0</v>
      </c>
      <c r="Y2566" s="5">
        <v>0</v>
      </c>
      <c r="Z2566" s="6">
        <v>0</v>
      </c>
      <c r="AA2566" s="5">
        <v>0</v>
      </c>
      <c r="AB2566" s="6">
        <v>0</v>
      </c>
      <c r="AC2566" s="5">
        <v>0</v>
      </c>
      <c r="AD2566" s="6">
        <v>0</v>
      </c>
      <c r="AE2566" s="5">
        <v>0</v>
      </c>
      <c r="AF2566" s="6">
        <v>0</v>
      </c>
    </row>
    <row r="2567" spans="2:32" x14ac:dyDescent="0.35">
      <c r="B2567" s="1" t="s">
        <v>614</v>
      </c>
      <c r="C2567" s="5">
        <v>0</v>
      </c>
      <c r="D2567" s="6">
        <v>0</v>
      </c>
      <c r="E2567" s="5">
        <v>0</v>
      </c>
      <c r="F2567" s="6">
        <v>0</v>
      </c>
      <c r="G2567" s="5">
        <v>0</v>
      </c>
      <c r="H2567" s="6">
        <v>0</v>
      </c>
      <c r="I2567" s="5">
        <v>0</v>
      </c>
      <c r="J2567" s="6">
        <v>0</v>
      </c>
      <c r="K2567" s="5">
        <v>0</v>
      </c>
      <c r="L2567" s="6">
        <v>0</v>
      </c>
      <c r="M2567" s="5">
        <v>0</v>
      </c>
      <c r="N2567" s="6">
        <v>0</v>
      </c>
      <c r="O2567" s="5">
        <v>0</v>
      </c>
      <c r="P2567" s="6">
        <v>0</v>
      </c>
      <c r="Q2567" s="5">
        <v>0</v>
      </c>
      <c r="R2567" s="6">
        <v>0</v>
      </c>
      <c r="S2567" s="5">
        <v>0</v>
      </c>
      <c r="T2567" s="6">
        <v>0</v>
      </c>
      <c r="U2567" s="5">
        <v>0</v>
      </c>
      <c r="V2567" s="6">
        <v>0</v>
      </c>
      <c r="W2567" s="5">
        <v>0</v>
      </c>
      <c r="X2567" s="6">
        <v>0</v>
      </c>
      <c r="Y2567" s="5">
        <v>0</v>
      </c>
      <c r="Z2567" s="6">
        <v>0</v>
      </c>
      <c r="AA2567" s="5">
        <v>0</v>
      </c>
      <c r="AB2567" s="6">
        <v>0</v>
      </c>
      <c r="AC2567" s="5">
        <v>0</v>
      </c>
      <c r="AD2567" s="6">
        <v>0</v>
      </c>
      <c r="AE2567" s="5">
        <v>0</v>
      </c>
      <c r="AF2567" s="6">
        <v>0</v>
      </c>
    </row>
    <row r="2568" spans="2:32" x14ac:dyDescent="0.35">
      <c r="B2568" s="1" t="s">
        <v>615</v>
      </c>
      <c r="C2568" s="5">
        <v>0</v>
      </c>
      <c r="D2568" s="6">
        <v>0</v>
      </c>
      <c r="E2568" s="5">
        <v>0</v>
      </c>
      <c r="F2568" s="6">
        <v>0</v>
      </c>
      <c r="G2568" s="5">
        <v>0</v>
      </c>
      <c r="H2568" s="6">
        <v>0</v>
      </c>
      <c r="I2568" s="5">
        <v>0</v>
      </c>
      <c r="J2568" s="6">
        <v>0</v>
      </c>
      <c r="K2568" s="5">
        <v>0</v>
      </c>
      <c r="L2568" s="6">
        <v>0</v>
      </c>
      <c r="M2568" s="5">
        <v>0</v>
      </c>
      <c r="N2568" s="6">
        <v>0</v>
      </c>
      <c r="O2568" s="5">
        <v>0</v>
      </c>
      <c r="P2568" s="6">
        <v>0</v>
      </c>
      <c r="Q2568" s="5">
        <v>0</v>
      </c>
      <c r="R2568" s="6">
        <v>0</v>
      </c>
      <c r="S2568" s="5">
        <v>0</v>
      </c>
      <c r="T2568" s="6">
        <v>0</v>
      </c>
      <c r="U2568" s="5">
        <v>0</v>
      </c>
      <c r="V2568" s="6">
        <v>0</v>
      </c>
      <c r="W2568" s="5">
        <v>0</v>
      </c>
      <c r="X2568" s="6">
        <v>0</v>
      </c>
      <c r="Y2568" s="5">
        <v>0</v>
      </c>
      <c r="Z2568" s="6">
        <v>0</v>
      </c>
      <c r="AA2568" s="5">
        <v>0</v>
      </c>
      <c r="AB2568" s="6">
        <v>0</v>
      </c>
      <c r="AC2568" s="5">
        <v>0</v>
      </c>
      <c r="AD2568" s="6">
        <v>0</v>
      </c>
      <c r="AE2568" s="5">
        <v>0</v>
      </c>
      <c r="AF2568" s="6">
        <v>0</v>
      </c>
    </row>
    <row r="2569" spans="2:32" x14ac:dyDescent="0.35">
      <c r="B2569" s="1" t="s">
        <v>616</v>
      </c>
      <c r="C2569" s="5">
        <v>0</v>
      </c>
      <c r="D2569" s="6">
        <v>0</v>
      </c>
      <c r="E2569" s="5">
        <v>0</v>
      </c>
      <c r="F2569" s="6">
        <v>0</v>
      </c>
      <c r="G2569" s="5">
        <v>0</v>
      </c>
      <c r="H2569" s="6">
        <v>0</v>
      </c>
      <c r="I2569" s="5">
        <v>0</v>
      </c>
      <c r="J2569" s="6">
        <v>0</v>
      </c>
      <c r="K2569" s="5">
        <v>0</v>
      </c>
      <c r="L2569" s="6">
        <v>0</v>
      </c>
      <c r="M2569" s="5">
        <v>0</v>
      </c>
      <c r="N2569" s="6">
        <v>0</v>
      </c>
      <c r="O2569" s="5">
        <v>0</v>
      </c>
      <c r="P2569" s="6">
        <v>0</v>
      </c>
      <c r="Q2569" s="5">
        <v>0</v>
      </c>
      <c r="R2569" s="6">
        <v>0</v>
      </c>
      <c r="S2569" s="5">
        <v>0</v>
      </c>
      <c r="T2569" s="6">
        <v>0</v>
      </c>
      <c r="U2569" s="5">
        <v>0</v>
      </c>
      <c r="V2569" s="6">
        <v>0</v>
      </c>
      <c r="W2569" s="5">
        <v>0</v>
      </c>
      <c r="X2569" s="6">
        <v>0</v>
      </c>
      <c r="Y2569" s="5">
        <v>0</v>
      </c>
      <c r="Z2569" s="6">
        <v>0</v>
      </c>
      <c r="AA2569" s="5">
        <v>0</v>
      </c>
      <c r="AB2569" s="6">
        <v>0</v>
      </c>
      <c r="AC2569" s="5">
        <v>0</v>
      </c>
      <c r="AD2569" s="6">
        <v>0</v>
      </c>
      <c r="AE2569" s="5">
        <v>0</v>
      </c>
      <c r="AF2569" s="6">
        <v>0</v>
      </c>
    </row>
    <row r="2570" spans="2:32" x14ac:dyDescent="0.35">
      <c r="B2570" s="1" t="s">
        <v>617</v>
      </c>
      <c r="C2570" s="5">
        <v>0</v>
      </c>
      <c r="D2570" s="6">
        <v>0</v>
      </c>
      <c r="E2570" s="5">
        <v>0</v>
      </c>
      <c r="F2570" s="6">
        <v>0</v>
      </c>
      <c r="G2570" s="5">
        <v>0</v>
      </c>
      <c r="H2570" s="6">
        <v>0</v>
      </c>
      <c r="I2570" s="5">
        <v>0</v>
      </c>
      <c r="J2570" s="6">
        <v>0</v>
      </c>
      <c r="K2570" s="5">
        <v>0</v>
      </c>
      <c r="L2570" s="6">
        <v>0</v>
      </c>
      <c r="M2570" s="5">
        <v>0</v>
      </c>
      <c r="N2570" s="6">
        <v>0</v>
      </c>
      <c r="O2570" s="5">
        <v>0</v>
      </c>
      <c r="P2570" s="6">
        <v>0</v>
      </c>
      <c r="Q2570" s="5">
        <v>0</v>
      </c>
      <c r="R2570" s="6">
        <v>0</v>
      </c>
      <c r="S2570" s="5">
        <v>0</v>
      </c>
      <c r="T2570" s="6">
        <v>0</v>
      </c>
      <c r="U2570" s="5">
        <v>0</v>
      </c>
      <c r="V2570" s="6">
        <v>0</v>
      </c>
      <c r="W2570" s="5">
        <v>0</v>
      </c>
      <c r="X2570" s="6">
        <v>0</v>
      </c>
      <c r="Y2570" s="5">
        <v>0</v>
      </c>
      <c r="Z2570" s="6">
        <v>0</v>
      </c>
      <c r="AA2570" s="5">
        <v>0</v>
      </c>
      <c r="AB2570" s="6">
        <v>0</v>
      </c>
      <c r="AC2570" s="5">
        <v>0</v>
      </c>
      <c r="AD2570" s="6">
        <v>0</v>
      </c>
      <c r="AE2570" s="5">
        <v>0</v>
      </c>
      <c r="AF2570" s="6">
        <v>0</v>
      </c>
    </row>
    <row r="2571" spans="2:32" x14ac:dyDescent="0.35">
      <c r="B2571" s="1" t="s">
        <v>618</v>
      </c>
      <c r="C2571" s="5">
        <v>0</v>
      </c>
      <c r="D2571" s="6">
        <v>0</v>
      </c>
      <c r="E2571" s="5">
        <v>0</v>
      </c>
      <c r="F2571" s="6">
        <v>0</v>
      </c>
      <c r="G2571" s="5">
        <v>0</v>
      </c>
      <c r="H2571" s="6">
        <v>0</v>
      </c>
      <c r="I2571" s="5">
        <v>0</v>
      </c>
      <c r="J2571" s="6">
        <v>0</v>
      </c>
      <c r="K2571" s="5">
        <v>0</v>
      </c>
      <c r="L2571" s="6">
        <v>0</v>
      </c>
      <c r="M2571" s="5">
        <v>0</v>
      </c>
      <c r="N2571" s="6">
        <v>0</v>
      </c>
      <c r="O2571" s="5">
        <v>0</v>
      </c>
      <c r="P2571" s="6">
        <v>0</v>
      </c>
      <c r="Q2571" s="5">
        <v>0</v>
      </c>
      <c r="R2571" s="6">
        <v>0</v>
      </c>
      <c r="S2571" s="5">
        <v>0</v>
      </c>
      <c r="T2571" s="6">
        <v>0</v>
      </c>
      <c r="U2571" s="5">
        <v>0</v>
      </c>
      <c r="V2571" s="6">
        <v>0</v>
      </c>
      <c r="W2571" s="5">
        <v>0</v>
      </c>
      <c r="X2571" s="6">
        <v>0</v>
      </c>
      <c r="Y2571" s="5">
        <v>0</v>
      </c>
      <c r="Z2571" s="6">
        <v>0</v>
      </c>
      <c r="AA2571" s="5">
        <v>0</v>
      </c>
      <c r="AB2571" s="6">
        <v>0</v>
      </c>
      <c r="AC2571" s="5">
        <v>0</v>
      </c>
      <c r="AD2571" s="6">
        <v>0</v>
      </c>
      <c r="AE2571" s="5">
        <v>0</v>
      </c>
      <c r="AF2571" s="6">
        <v>0</v>
      </c>
    </row>
    <row r="2572" spans="2:32" x14ac:dyDescent="0.35">
      <c r="B2572" s="1" t="s">
        <v>619</v>
      </c>
      <c r="C2572" s="5">
        <v>0</v>
      </c>
      <c r="D2572" s="6">
        <v>0</v>
      </c>
      <c r="E2572" s="5">
        <v>0</v>
      </c>
      <c r="F2572" s="6">
        <v>0</v>
      </c>
      <c r="G2572" s="5">
        <v>0</v>
      </c>
      <c r="H2572" s="6">
        <v>0</v>
      </c>
      <c r="I2572" s="5">
        <v>0</v>
      </c>
      <c r="J2572" s="6">
        <v>0</v>
      </c>
      <c r="K2572" s="5">
        <v>0</v>
      </c>
      <c r="L2572" s="6">
        <v>0</v>
      </c>
      <c r="M2572" s="5">
        <v>0</v>
      </c>
      <c r="N2572" s="6">
        <v>0</v>
      </c>
      <c r="O2572" s="5">
        <v>0</v>
      </c>
      <c r="P2572" s="6">
        <v>0</v>
      </c>
      <c r="Q2572" s="5">
        <v>0</v>
      </c>
      <c r="R2572" s="6">
        <v>0</v>
      </c>
      <c r="S2572" s="5">
        <v>0</v>
      </c>
      <c r="T2572" s="6">
        <v>0</v>
      </c>
      <c r="U2572" s="5">
        <v>0</v>
      </c>
      <c r="V2572" s="6">
        <v>0</v>
      </c>
      <c r="W2572" s="5">
        <v>0</v>
      </c>
      <c r="X2572" s="6">
        <v>0</v>
      </c>
      <c r="Y2572" s="5">
        <v>0</v>
      </c>
      <c r="Z2572" s="6">
        <v>0</v>
      </c>
      <c r="AA2572" s="5">
        <v>0</v>
      </c>
      <c r="AB2572" s="6">
        <v>0</v>
      </c>
      <c r="AC2572" s="5">
        <v>0</v>
      </c>
      <c r="AD2572" s="6">
        <v>0</v>
      </c>
      <c r="AE2572" s="5">
        <v>0</v>
      </c>
      <c r="AF2572" s="6">
        <v>0</v>
      </c>
    </row>
    <row r="2573" spans="2:32" x14ac:dyDescent="0.35">
      <c r="B2573" s="1" t="s">
        <v>620</v>
      </c>
      <c r="C2573" s="5">
        <v>0</v>
      </c>
      <c r="D2573" s="6">
        <v>0</v>
      </c>
      <c r="E2573" s="5">
        <v>0</v>
      </c>
      <c r="F2573" s="6">
        <v>0</v>
      </c>
      <c r="G2573" s="5">
        <v>0</v>
      </c>
      <c r="H2573" s="6">
        <v>0</v>
      </c>
      <c r="I2573" s="5">
        <v>0</v>
      </c>
      <c r="J2573" s="6">
        <v>0</v>
      </c>
      <c r="K2573" s="5">
        <v>0</v>
      </c>
      <c r="L2573" s="6">
        <v>0</v>
      </c>
      <c r="M2573" s="5">
        <v>0</v>
      </c>
      <c r="N2573" s="6">
        <v>0</v>
      </c>
      <c r="O2573" s="5">
        <v>0</v>
      </c>
      <c r="P2573" s="6">
        <v>0</v>
      </c>
      <c r="Q2573" s="5">
        <v>0</v>
      </c>
      <c r="R2573" s="6">
        <v>0</v>
      </c>
      <c r="S2573" s="5">
        <v>0</v>
      </c>
      <c r="T2573" s="6">
        <v>0</v>
      </c>
      <c r="U2573" s="5">
        <v>0</v>
      </c>
      <c r="V2573" s="6">
        <v>0</v>
      </c>
      <c r="W2573" s="5">
        <v>0</v>
      </c>
      <c r="X2573" s="6">
        <v>0</v>
      </c>
      <c r="Y2573" s="5">
        <v>0</v>
      </c>
      <c r="Z2573" s="6">
        <v>0</v>
      </c>
      <c r="AA2573" s="5">
        <v>0</v>
      </c>
      <c r="AB2573" s="6">
        <v>0</v>
      </c>
      <c r="AC2573" s="5">
        <v>0</v>
      </c>
      <c r="AD2573" s="6">
        <v>0</v>
      </c>
      <c r="AE2573" s="5">
        <v>0</v>
      </c>
      <c r="AF2573" s="6">
        <v>0</v>
      </c>
    </row>
    <row r="2574" spans="2:32" x14ac:dyDescent="0.35">
      <c r="B2574" s="1" t="s">
        <v>621</v>
      </c>
      <c r="C2574" s="5">
        <v>0</v>
      </c>
      <c r="D2574" s="6">
        <v>0</v>
      </c>
      <c r="E2574" s="5">
        <v>0</v>
      </c>
      <c r="F2574" s="6">
        <v>0</v>
      </c>
      <c r="G2574" s="5">
        <v>0</v>
      </c>
      <c r="H2574" s="6">
        <v>0</v>
      </c>
      <c r="I2574" s="5">
        <v>0</v>
      </c>
      <c r="J2574" s="6">
        <v>0</v>
      </c>
      <c r="K2574" s="5">
        <v>0</v>
      </c>
      <c r="L2574" s="6">
        <v>0</v>
      </c>
      <c r="M2574" s="5">
        <v>0</v>
      </c>
      <c r="N2574" s="6">
        <v>0</v>
      </c>
      <c r="O2574" s="5">
        <v>0</v>
      </c>
      <c r="P2574" s="6">
        <v>0</v>
      </c>
      <c r="Q2574" s="5">
        <v>0</v>
      </c>
      <c r="R2574" s="6">
        <v>0</v>
      </c>
      <c r="S2574" s="5">
        <v>0</v>
      </c>
      <c r="T2574" s="6">
        <v>0</v>
      </c>
      <c r="U2574" s="5">
        <v>0</v>
      </c>
      <c r="V2574" s="6">
        <v>0</v>
      </c>
      <c r="W2574" s="5">
        <v>0</v>
      </c>
      <c r="X2574" s="6">
        <v>0</v>
      </c>
      <c r="Y2574" s="5">
        <v>0</v>
      </c>
      <c r="Z2574" s="6">
        <v>0</v>
      </c>
      <c r="AA2574" s="5">
        <v>0</v>
      </c>
      <c r="AB2574" s="6">
        <v>0</v>
      </c>
      <c r="AC2574" s="5">
        <v>0</v>
      </c>
      <c r="AD2574" s="6">
        <v>0</v>
      </c>
      <c r="AE2574" s="5">
        <v>0</v>
      </c>
      <c r="AF2574" s="6">
        <v>0</v>
      </c>
    </row>
    <row r="2575" spans="2:32" x14ac:dyDescent="0.35">
      <c r="B2575" s="1" t="s">
        <v>622</v>
      </c>
      <c r="C2575" s="5">
        <v>0</v>
      </c>
      <c r="D2575" s="6">
        <v>0</v>
      </c>
      <c r="E2575" s="5">
        <v>0</v>
      </c>
      <c r="F2575" s="6">
        <v>0</v>
      </c>
      <c r="G2575" s="5">
        <v>0</v>
      </c>
      <c r="H2575" s="6">
        <v>0</v>
      </c>
      <c r="I2575" s="5">
        <v>0</v>
      </c>
      <c r="J2575" s="6">
        <v>0</v>
      </c>
      <c r="K2575" s="5">
        <v>0</v>
      </c>
      <c r="L2575" s="6">
        <v>0</v>
      </c>
      <c r="M2575" s="5">
        <v>0</v>
      </c>
      <c r="N2575" s="6">
        <v>0</v>
      </c>
      <c r="O2575" s="5">
        <v>0</v>
      </c>
      <c r="P2575" s="6">
        <v>0</v>
      </c>
      <c r="Q2575" s="5">
        <v>0</v>
      </c>
      <c r="R2575" s="6">
        <v>0</v>
      </c>
      <c r="S2575" s="5">
        <v>0</v>
      </c>
      <c r="T2575" s="6">
        <v>0</v>
      </c>
      <c r="U2575" s="5">
        <v>0</v>
      </c>
      <c r="V2575" s="6">
        <v>0</v>
      </c>
      <c r="W2575" s="5">
        <v>0</v>
      </c>
      <c r="X2575" s="6">
        <v>0</v>
      </c>
      <c r="Y2575" s="5">
        <v>0</v>
      </c>
      <c r="Z2575" s="6">
        <v>0</v>
      </c>
      <c r="AA2575" s="5">
        <v>0</v>
      </c>
      <c r="AB2575" s="6">
        <v>0</v>
      </c>
      <c r="AC2575" s="5">
        <v>0</v>
      </c>
      <c r="AD2575" s="6">
        <v>0</v>
      </c>
      <c r="AE2575" s="5">
        <v>0</v>
      </c>
      <c r="AF2575" s="6">
        <v>0</v>
      </c>
    </row>
    <row r="2576" spans="2:32" x14ac:dyDescent="0.35">
      <c r="B2576" s="1" t="s">
        <v>623</v>
      </c>
      <c r="C2576" s="5">
        <v>0</v>
      </c>
      <c r="D2576" s="6">
        <v>0</v>
      </c>
      <c r="E2576" s="5">
        <v>0</v>
      </c>
      <c r="F2576" s="6">
        <v>0</v>
      </c>
      <c r="G2576" s="5">
        <v>0</v>
      </c>
      <c r="H2576" s="6">
        <v>0</v>
      </c>
      <c r="I2576" s="5">
        <v>0</v>
      </c>
      <c r="J2576" s="6">
        <v>0</v>
      </c>
      <c r="K2576" s="5">
        <v>0</v>
      </c>
      <c r="L2576" s="6">
        <v>0</v>
      </c>
      <c r="M2576" s="5">
        <v>0</v>
      </c>
      <c r="N2576" s="6">
        <v>0</v>
      </c>
      <c r="O2576" s="5">
        <v>0</v>
      </c>
      <c r="P2576" s="6">
        <v>0</v>
      </c>
      <c r="Q2576" s="5">
        <v>0</v>
      </c>
      <c r="R2576" s="6">
        <v>0</v>
      </c>
      <c r="S2576" s="5">
        <v>0</v>
      </c>
      <c r="T2576" s="6">
        <v>0</v>
      </c>
      <c r="U2576" s="5">
        <v>0</v>
      </c>
      <c r="V2576" s="6">
        <v>0</v>
      </c>
      <c r="W2576" s="5">
        <v>0</v>
      </c>
      <c r="X2576" s="6">
        <v>0</v>
      </c>
      <c r="Y2576" s="5">
        <v>0</v>
      </c>
      <c r="Z2576" s="6">
        <v>0</v>
      </c>
      <c r="AA2576" s="5">
        <v>0</v>
      </c>
      <c r="AB2576" s="6">
        <v>0</v>
      </c>
      <c r="AC2576" s="5">
        <v>0</v>
      </c>
      <c r="AD2576" s="6">
        <v>0</v>
      </c>
      <c r="AE2576" s="5">
        <v>0</v>
      </c>
      <c r="AF2576" s="6">
        <v>0</v>
      </c>
    </row>
    <row r="2577" spans="2:32" x14ac:dyDescent="0.35">
      <c r="B2577" s="1" t="s">
        <v>624</v>
      </c>
      <c r="C2577" s="5">
        <v>0</v>
      </c>
      <c r="D2577" s="6">
        <v>0</v>
      </c>
      <c r="E2577" s="5">
        <v>0</v>
      </c>
      <c r="F2577" s="6">
        <v>0</v>
      </c>
      <c r="G2577" s="5">
        <v>0</v>
      </c>
      <c r="H2577" s="6">
        <v>0</v>
      </c>
      <c r="I2577" s="5">
        <v>0</v>
      </c>
      <c r="J2577" s="6">
        <v>0</v>
      </c>
      <c r="K2577" s="5">
        <v>0</v>
      </c>
      <c r="L2577" s="6">
        <v>0</v>
      </c>
      <c r="M2577" s="5">
        <v>0</v>
      </c>
      <c r="N2577" s="6">
        <v>0</v>
      </c>
      <c r="O2577" s="5">
        <v>0</v>
      </c>
      <c r="P2577" s="6">
        <v>0</v>
      </c>
      <c r="Q2577" s="5">
        <v>0</v>
      </c>
      <c r="R2577" s="6">
        <v>0</v>
      </c>
      <c r="S2577" s="5">
        <v>0</v>
      </c>
      <c r="T2577" s="6">
        <v>0</v>
      </c>
      <c r="U2577" s="5">
        <v>0</v>
      </c>
      <c r="V2577" s="6">
        <v>0</v>
      </c>
      <c r="W2577" s="5">
        <v>0</v>
      </c>
      <c r="X2577" s="6">
        <v>0</v>
      </c>
      <c r="Y2577" s="5">
        <v>0</v>
      </c>
      <c r="Z2577" s="6">
        <v>0</v>
      </c>
      <c r="AA2577" s="5">
        <v>0</v>
      </c>
      <c r="AB2577" s="6">
        <v>0</v>
      </c>
      <c r="AC2577" s="5">
        <v>0</v>
      </c>
      <c r="AD2577" s="6">
        <v>0</v>
      </c>
      <c r="AE2577" s="5">
        <v>0</v>
      </c>
      <c r="AF2577" s="6">
        <v>0</v>
      </c>
    </row>
    <row r="2578" spans="2:32" x14ac:dyDescent="0.35">
      <c r="B2578" s="1" t="s">
        <v>625</v>
      </c>
      <c r="C2578" s="5">
        <v>0</v>
      </c>
      <c r="D2578" s="6">
        <v>0</v>
      </c>
      <c r="E2578" s="5">
        <v>0</v>
      </c>
      <c r="F2578" s="6">
        <v>0</v>
      </c>
      <c r="G2578" s="5">
        <v>0</v>
      </c>
      <c r="H2578" s="6">
        <v>0</v>
      </c>
      <c r="I2578" s="5">
        <v>0</v>
      </c>
      <c r="J2578" s="6">
        <v>0</v>
      </c>
      <c r="K2578" s="5">
        <v>0</v>
      </c>
      <c r="L2578" s="6">
        <v>0</v>
      </c>
      <c r="M2578" s="5">
        <v>0</v>
      </c>
      <c r="N2578" s="6">
        <v>0</v>
      </c>
      <c r="O2578" s="5">
        <v>0</v>
      </c>
      <c r="P2578" s="6">
        <v>0</v>
      </c>
      <c r="Q2578" s="5">
        <v>0</v>
      </c>
      <c r="R2578" s="6">
        <v>0</v>
      </c>
      <c r="S2578" s="5">
        <v>0</v>
      </c>
      <c r="T2578" s="6">
        <v>0</v>
      </c>
      <c r="U2578" s="5">
        <v>0</v>
      </c>
      <c r="V2578" s="6">
        <v>0</v>
      </c>
      <c r="W2578" s="5">
        <v>0</v>
      </c>
      <c r="X2578" s="6">
        <v>0</v>
      </c>
      <c r="Y2578" s="5">
        <v>0</v>
      </c>
      <c r="Z2578" s="6">
        <v>0</v>
      </c>
      <c r="AA2578" s="5">
        <v>0</v>
      </c>
      <c r="AB2578" s="6">
        <v>0</v>
      </c>
      <c r="AC2578" s="5">
        <v>0</v>
      </c>
      <c r="AD2578" s="6">
        <v>0</v>
      </c>
      <c r="AE2578" s="5">
        <v>0</v>
      </c>
      <c r="AF2578" s="6">
        <v>0</v>
      </c>
    </row>
    <row r="2579" spans="2:32" x14ac:dyDescent="0.35">
      <c r="B2579" s="1" t="s">
        <v>626</v>
      </c>
      <c r="C2579" s="5">
        <v>0</v>
      </c>
      <c r="D2579" s="6">
        <v>0</v>
      </c>
      <c r="E2579" s="5">
        <v>0</v>
      </c>
      <c r="F2579" s="6">
        <v>0</v>
      </c>
      <c r="G2579" s="5">
        <v>0</v>
      </c>
      <c r="H2579" s="6">
        <v>0</v>
      </c>
      <c r="I2579" s="5">
        <v>0</v>
      </c>
      <c r="J2579" s="6">
        <v>0</v>
      </c>
      <c r="K2579" s="5">
        <v>0</v>
      </c>
      <c r="L2579" s="6">
        <v>0</v>
      </c>
      <c r="M2579" s="5">
        <v>0</v>
      </c>
      <c r="N2579" s="6">
        <v>0</v>
      </c>
      <c r="O2579" s="5">
        <v>0</v>
      </c>
      <c r="P2579" s="6">
        <v>0</v>
      </c>
      <c r="Q2579" s="5">
        <v>0</v>
      </c>
      <c r="R2579" s="6">
        <v>0</v>
      </c>
      <c r="S2579" s="5">
        <v>0</v>
      </c>
      <c r="T2579" s="6">
        <v>0</v>
      </c>
      <c r="U2579" s="5">
        <v>0</v>
      </c>
      <c r="V2579" s="6">
        <v>0</v>
      </c>
      <c r="W2579" s="5">
        <v>0</v>
      </c>
      <c r="X2579" s="6">
        <v>0</v>
      </c>
      <c r="Y2579" s="5">
        <v>0</v>
      </c>
      <c r="Z2579" s="6">
        <v>0</v>
      </c>
      <c r="AA2579" s="5">
        <v>0</v>
      </c>
      <c r="AB2579" s="6">
        <v>0</v>
      </c>
      <c r="AC2579" s="5">
        <v>0</v>
      </c>
      <c r="AD2579" s="6">
        <v>0</v>
      </c>
      <c r="AE2579" s="5">
        <v>0</v>
      </c>
      <c r="AF2579" s="6">
        <v>0</v>
      </c>
    </row>
    <row r="2580" spans="2:32" x14ac:dyDescent="0.35">
      <c r="B2580" s="1" t="s">
        <v>627</v>
      </c>
      <c r="C2580" s="5">
        <v>7.43E-3</v>
      </c>
      <c r="D2580" s="6">
        <v>2.8980000000000001</v>
      </c>
      <c r="E2580" s="5">
        <v>0</v>
      </c>
      <c r="F2580" s="6">
        <v>0</v>
      </c>
      <c r="G2580" s="5">
        <v>0</v>
      </c>
      <c r="H2580" s="6">
        <v>0</v>
      </c>
      <c r="I2580" s="5">
        <v>0</v>
      </c>
      <c r="J2580" s="6">
        <v>0</v>
      </c>
      <c r="K2580" s="5">
        <v>0</v>
      </c>
      <c r="L2580" s="6">
        <v>0</v>
      </c>
      <c r="M2580" s="5">
        <v>0.13488</v>
      </c>
      <c r="N2580" s="6">
        <v>1.8540000000000001</v>
      </c>
      <c r="O2580" s="5">
        <v>0</v>
      </c>
      <c r="P2580" s="6">
        <v>0</v>
      </c>
      <c r="Q2580" s="5">
        <v>0</v>
      </c>
      <c r="R2580" s="6">
        <v>0</v>
      </c>
      <c r="S2580" s="5">
        <v>0</v>
      </c>
      <c r="T2580" s="6">
        <v>0</v>
      </c>
      <c r="U2580" s="5">
        <v>8.054E-2</v>
      </c>
      <c r="V2580" s="6">
        <v>1.044</v>
      </c>
      <c r="W2580" s="5">
        <v>0</v>
      </c>
      <c r="X2580" s="6">
        <v>0</v>
      </c>
      <c r="Y2580" s="5">
        <v>0</v>
      </c>
      <c r="Z2580" s="6">
        <v>0</v>
      </c>
      <c r="AA2580" s="5">
        <v>0</v>
      </c>
      <c r="AB2580" s="6">
        <v>0</v>
      </c>
      <c r="AC2580" s="5">
        <v>0</v>
      </c>
      <c r="AD2580" s="6">
        <v>0</v>
      </c>
      <c r="AE2580" s="5">
        <v>0</v>
      </c>
      <c r="AF2580" s="6">
        <v>0</v>
      </c>
    </row>
    <row r="2581" spans="2:32" x14ac:dyDescent="0.35">
      <c r="B2581" s="1" t="s">
        <v>628</v>
      </c>
      <c r="C2581" s="5">
        <v>0</v>
      </c>
      <c r="D2581" s="6">
        <v>0</v>
      </c>
      <c r="E2581" s="5">
        <v>0</v>
      </c>
      <c r="F2581" s="6">
        <v>0</v>
      </c>
      <c r="G2581" s="5">
        <v>0</v>
      </c>
      <c r="H2581" s="6">
        <v>0</v>
      </c>
      <c r="I2581" s="5">
        <v>0</v>
      </c>
      <c r="J2581" s="6">
        <v>0</v>
      </c>
      <c r="K2581" s="5">
        <v>0</v>
      </c>
      <c r="L2581" s="6">
        <v>0</v>
      </c>
      <c r="M2581" s="5">
        <v>0</v>
      </c>
      <c r="N2581" s="6">
        <v>0</v>
      </c>
      <c r="O2581" s="5">
        <v>0</v>
      </c>
      <c r="P2581" s="6">
        <v>0</v>
      </c>
      <c r="Q2581" s="5">
        <v>0</v>
      </c>
      <c r="R2581" s="6">
        <v>0</v>
      </c>
      <c r="S2581" s="5">
        <v>0</v>
      </c>
      <c r="T2581" s="6">
        <v>0</v>
      </c>
      <c r="U2581" s="5">
        <v>0</v>
      </c>
      <c r="V2581" s="6">
        <v>0</v>
      </c>
      <c r="W2581" s="5">
        <v>0</v>
      </c>
      <c r="X2581" s="6">
        <v>0</v>
      </c>
      <c r="Y2581" s="5">
        <v>0</v>
      </c>
      <c r="Z2581" s="6">
        <v>0</v>
      </c>
      <c r="AA2581" s="5">
        <v>0</v>
      </c>
      <c r="AB2581" s="6">
        <v>0</v>
      </c>
      <c r="AC2581" s="5">
        <v>0</v>
      </c>
      <c r="AD2581" s="6">
        <v>0</v>
      </c>
      <c r="AE2581" s="5">
        <v>0</v>
      </c>
      <c r="AF2581" s="6">
        <v>0</v>
      </c>
    </row>
    <row r="2582" spans="2:32" x14ac:dyDescent="0.35">
      <c r="B2582" s="1" t="s">
        <v>629</v>
      </c>
      <c r="C2582" s="5">
        <v>0</v>
      </c>
      <c r="D2582" s="6">
        <v>0</v>
      </c>
      <c r="E2582" s="5">
        <v>0</v>
      </c>
      <c r="F2582" s="6">
        <v>0</v>
      </c>
      <c r="G2582" s="5">
        <v>0</v>
      </c>
      <c r="H2582" s="6">
        <v>0</v>
      </c>
      <c r="I2582" s="5">
        <v>0</v>
      </c>
      <c r="J2582" s="6">
        <v>0</v>
      </c>
      <c r="K2582" s="5">
        <v>0</v>
      </c>
      <c r="L2582" s="6">
        <v>0</v>
      </c>
      <c r="M2582" s="5">
        <v>0</v>
      </c>
      <c r="N2582" s="6">
        <v>0</v>
      </c>
      <c r="O2582" s="5">
        <v>0</v>
      </c>
      <c r="P2582" s="6">
        <v>0</v>
      </c>
      <c r="Q2582" s="5">
        <v>0</v>
      </c>
      <c r="R2582" s="6">
        <v>0</v>
      </c>
      <c r="S2582" s="5">
        <v>0</v>
      </c>
      <c r="T2582" s="6">
        <v>0</v>
      </c>
      <c r="U2582" s="5">
        <v>0</v>
      </c>
      <c r="V2582" s="6">
        <v>0</v>
      </c>
      <c r="W2582" s="5">
        <v>0</v>
      </c>
      <c r="X2582" s="6">
        <v>0</v>
      </c>
      <c r="Y2582" s="5">
        <v>0</v>
      </c>
      <c r="Z2582" s="6">
        <v>0</v>
      </c>
      <c r="AA2582" s="5">
        <v>0</v>
      </c>
      <c r="AB2582" s="6">
        <v>0</v>
      </c>
      <c r="AC2582" s="5">
        <v>0</v>
      </c>
      <c r="AD2582" s="6">
        <v>0</v>
      </c>
      <c r="AE2582" s="5">
        <v>0</v>
      </c>
      <c r="AF2582" s="6">
        <v>0</v>
      </c>
    </row>
    <row r="2583" spans="2:32" x14ac:dyDescent="0.35">
      <c r="B2583" s="1" t="s">
        <v>630</v>
      </c>
      <c r="C2583" s="5">
        <v>0</v>
      </c>
      <c r="D2583" s="6">
        <v>0</v>
      </c>
      <c r="E2583" s="5">
        <v>0</v>
      </c>
      <c r="F2583" s="6">
        <v>0</v>
      </c>
      <c r="G2583" s="5">
        <v>0</v>
      </c>
      <c r="H2583" s="6">
        <v>0</v>
      </c>
      <c r="I2583" s="5">
        <v>0</v>
      </c>
      <c r="J2583" s="6">
        <v>0</v>
      </c>
      <c r="K2583" s="5">
        <v>0</v>
      </c>
      <c r="L2583" s="6">
        <v>0</v>
      </c>
      <c r="M2583" s="5">
        <v>0</v>
      </c>
      <c r="N2583" s="6">
        <v>0</v>
      </c>
      <c r="O2583" s="5">
        <v>0</v>
      </c>
      <c r="P2583" s="6">
        <v>0</v>
      </c>
      <c r="Q2583" s="5">
        <v>0</v>
      </c>
      <c r="R2583" s="6">
        <v>0</v>
      </c>
      <c r="S2583" s="5">
        <v>0</v>
      </c>
      <c r="T2583" s="6">
        <v>0</v>
      </c>
      <c r="U2583" s="5">
        <v>0</v>
      </c>
      <c r="V2583" s="6">
        <v>0</v>
      </c>
      <c r="W2583" s="5">
        <v>0</v>
      </c>
      <c r="X2583" s="6">
        <v>0</v>
      </c>
      <c r="Y2583" s="5">
        <v>0</v>
      </c>
      <c r="Z2583" s="6">
        <v>0</v>
      </c>
      <c r="AA2583" s="5">
        <v>0</v>
      </c>
      <c r="AB2583" s="6">
        <v>0</v>
      </c>
      <c r="AC2583" s="5">
        <v>0</v>
      </c>
      <c r="AD2583" s="6">
        <v>0</v>
      </c>
      <c r="AE2583" s="5">
        <v>0</v>
      </c>
      <c r="AF2583" s="6">
        <v>0</v>
      </c>
    </row>
    <row r="2584" spans="2:32" x14ac:dyDescent="0.35">
      <c r="B2584" s="1" t="s">
        <v>631</v>
      </c>
      <c r="C2584" s="5">
        <v>0</v>
      </c>
      <c r="D2584" s="6">
        <v>0</v>
      </c>
      <c r="E2584" s="5">
        <v>0</v>
      </c>
      <c r="F2584" s="6">
        <v>0</v>
      </c>
      <c r="G2584" s="5">
        <v>0</v>
      </c>
      <c r="H2584" s="6">
        <v>0</v>
      </c>
      <c r="I2584" s="5">
        <v>0</v>
      </c>
      <c r="J2584" s="6">
        <v>0</v>
      </c>
      <c r="K2584" s="5">
        <v>0</v>
      </c>
      <c r="L2584" s="6">
        <v>0</v>
      </c>
      <c r="M2584" s="5">
        <v>0</v>
      </c>
      <c r="N2584" s="6">
        <v>0</v>
      </c>
      <c r="O2584" s="5">
        <v>0</v>
      </c>
      <c r="P2584" s="6">
        <v>0</v>
      </c>
      <c r="Q2584" s="5">
        <v>0</v>
      </c>
      <c r="R2584" s="6">
        <v>0</v>
      </c>
      <c r="S2584" s="5">
        <v>0</v>
      </c>
      <c r="T2584" s="6">
        <v>0</v>
      </c>
      <c r="U2584" s="5">
        <v>0</v>
      </c>
      <c r="V2584" s="6">
        <v>0</v>
      </c>
      <c r="W2584" s="5">
        <v>0</v>
      </c>
      <c r="X2584" s="6">
        <v>0</v>
      </c>
      <c r="Y2584" s="5">
        <v>0</v>
      </c>
      <c r="Z2584" s="6">
        <v>0</v>
      </c>
      <c r="AA2584" s="5">
        <v>0</v>
      </c>
      <c r="AB2584" s="6">
        <v>0</v>
      </c>
      <c r="AC2584" s="5">
        <v>0</v>
      </c>
      <c r="AD2584" s="6">
        <v>0</v>
      </c>
      <c r="AE2584" s="5">
        <v>0</v>
      </c>
      <c r="AF2584" s="6">
        <v>0</v>
      </c>
    </row>
    <row r="2585" spans="2:32" x14ac:dyDescent="0.35">
      <c r="B2585" s="1" t="s">
        <v>632</v>
      </c>
      <c r="C2585" s="5">
        <v>0</v>
      </c>
      <c r="D2585" s="6">
        <v>0</v>
      </c>
      <c r="E2585" s="5">
        <v>0</v>
      </c>
      <c r="F2585" s="6">
        <v>0</v>
      </c>
      <c r="G2585" s="5">
        <v>0</v>
      </c>
      <c r="H2585" s="6">
        <v>0</v>
      </c>
      <c r="I2585" s="5">
        <v>0</v>
      </c>
      <c r="J2585" s="6">
        <v>0</v>
      </c>
      <c r="K2585" s="5">
        <v>0</v>
      </c>
      <c r="L2585" s="6">
        <v>0</v>
      </c>
      <c r="M2585" s="5">
        <v>0</v>
      </c>
      <c r="N2585" s="6">
        <v>0</v>
      </c>
      <c r="O2585" s="5">
        <v>0</v>
      </c>
      <c r="P2585" s="6">
        <v>0</v>
      </c>
      <c r="Q2585" s="5">
        <v>0</v>
      </c>
      <c r="R2585" s="6">
        <v>0</v>
      </c>
      <c r="S2585" s="5">
        <v>0</v>
      </c>
      <c r="T2585" s="6">
        <v>0</v>
      </c>
      <c r="U2585" s="5">
        <v>0</v>
      </c>
      <c r="V2585" s="6">
        <v>0</v>
      </c>
      <c r="W2585" s="5">
        <v>0</v>
      </c>
      <c r="X2585" s="6">
        <v>0</v>
      </c>
      <c r="Y2585" s="5">
        <v>0</v>
      </c>
      <c r="Z2585" s="6">
        <v>0</v>
      </c>
      <c r="AA2585" s="5">
        <v>0</v>
      </c>
      <c r="AB2585" s="6">
        <v>0</v>
      </c>
      <c r="AC2585" s="5">
        <v>0</v>
      </c>
      <c r="AD2585" s="6">
        <v>0</v>
      </c>
      <c r="AE2585" s="5">
        <v>0</v>
      </c>
      <c r="AF2585" s="6">
        <v>0</v>
      </c>
    </row>
    <row r="2586" spans="2:32" x14ac:dyDescent="0.35">
      <c r="B2586" s="1" t="s">
        <v>633</v>
      </c>
      <c r="C2586" s="5">
        <v>0</v>
      </c>
      <c r="D2586" s="6">
        <v>0</v>
      </c>
      <c r="E2586" s="5">
        <v>0</v>
      </c>
      <c r="F2586" s="6">
        <v>0</v>
      </c>
      <c r="G2586" s="5">
        <v>0</v>
      </c>
      <c r="H2586" s="6">
        <v>0</v>
      </c>
      <c r="I2586" s="5">
        <v>0</v>
      </c>
      <c r="J2586" s="6">
        <v>0</v>
      </c>
      <c r="K2586" s="5">
        <v>0</v>
      </c>
      <c r="L2586" s="6">
        <v>0</v>
      </c>
      <c r="M2586" s="5">
        <v>0</v>
      </c>
      <c r="N2586" s="6">
        <v>0</v>
      </c>
      <c r="O2586" s="5">
        <v>0</v>
      </c>
      <c r="P2586" s="6">
        <v>0</v>
      </c>
      <c r="Q2586" s="5">
        <v>0</v>
      </c>
      <c r="R2586" s="6">
        <v>0</v>
      </c>
      <c r="S2586" s="5">
        <v>0</v>
      </c>
      <c r="T2586" s="6">
        <v>0</v>
      </c>
      <c r="U2586" s="5">
        <v>0</v>
      </c>
      <c r="V2586" s="6">
        <v>0</v>
      </c>
      <c r="W2586" s="5">
        <v>0</v>
      </c>
      <c r="X2586" s="6">
        <v>0</v>
      </c>
      <c r="Y2586" s="5">
        <v>0</v>
      </c>
      <c r="Z2586" s="6">
        <v>0</v>
      </c>
      <c r="AA2586" s="5">
        <v>0</v>
      </c>
      <c r="AB2586" s="6">
        <v>0</v>
      </c>
      <c r="AC2586" s="5">
        <v>0</v>
      </c>
      <c r="AD2586" s="6">
        <v>0</v>
      </c>
      <c r="AE2586" s="5">
        <v>0</v>
      </c>
      <c r="AF2586" s="6">
        <v>0</v>
      </c>
    </row>
    <row r="2587" spans="2:32" x14ac:dyDescent="0.35">
      <c r="B2587" s="1" t="s">
        <v>634</v>
      </c>
      <c r="C2587" s="5">
        <v>0</v>
      </c>
      <c r="D2587" s="6">
        <v>0</v>
      </c>
      <c r="E2587" s="5">
        <v>0</v>
      </c>
      <c r="F2587" s="6">
        <v>0</v>
      </c>
      <c r="G2587" s="5">
        <v>0</v>
      </c>
      <c r="H2587" s="6">
        <v>0</v>
      </c>
      <c r="I2587" s="5">
        <v>0</v>
      </c>
      <c r="J2587" s="6">
        <v>0</v>
      </c>
      <c r="K2587" s="5">
        <v>0</v>
      </c>
      <c r="L2587" s="6">
        <v>0</v>
      </c>
      <c r="M2587" s="5">
        <v>0</v>
      </c>
      <c r="N2587" s="6">
        <v>0</v>
      </c>
      <c r="O2587" s="5">
        <v>0</v>
      </c>
      <c r="P2587" s="6">
        <v>0</v>
      </c>
      <c r="Q2587" s="5">
        <v>0</v>
      </c>
      <c r="R2587" s="6">
        <v>0</v>
      </c>
      <c r="S2587" s="5">
        <v>0</v>
      </c>
      <c r="T2587" s="6">
        <v>0</v>
      </c>
      <c r="U2587" s="5">
        <v>0</v>
      </c>
      <c r="V2587" s="6">
        <v>0</v>
      </c>
      <c r="W2587" s="5">
        <v>0</v>
      </c>
      <c r="X2587" s="6">
        <v>0</v>
      </c>
      <c r="Y2587" s="5">
        <v>0</v>
      </c>
      <c r="Z2587" s="6">
        <v>0</v>
      </c>
      <c r="AA2587" s="5">
        <v>0</v>
      </c>
      <c r="AB2587" s="6">
        <v>0</v>
      </c>
      <c r="AC2587" s="5">
        <v>0</v>
      </c>
      <c r="AD2587" s="6">
        <v>0</v>
      </c>
      <c r="AE2587" s="5">
        <v>0</v>
      </c>
      <c r="AF2587" s="6">
        <v>0</v>
      </c>
    </row>
    <row r="2588" spans="2:32" x14ac:dyDescent="0.35">
      <c r="B2588" s="1" t="s">
        <v>635</v>
      </c>
      <c r="C2588" s="5">
        <v>0</v>
      </c>
      <c r="D2588" s="6">
        <v>0</v>
      </c>
      <c r="E2588" s="5">
        <v>0</v>
      </c>
      <c r="F2588" s="6">
        <v>0</v>
      </c>
      <c r="G2588" s="5">
        <v>0</v>
      </c>
      <c r="H2588" s="6">
        <v>0</v>
      </c>
      <c r="I2588" s="5">
        <v>0</v>
      </c>
      <c r="J2588" s="6">
        <v>0</v>
      </c>
      <c r="K2588" s="5">
        <v>0</v>
      </c>
      <c r="L2588" s="6">
        <v>0</v>
      </c>
      <c r="M2588" s="5">
        <v>0</v>
      </c>
      <c r="N2588" s="6">
        <v>0</v>
      </c>
      <c r="O2588" s="5">
        <v>0</v>
      </c>
      <c r="P2588" s="6">
        <v>0</v>
      </c>
      <c r="Q2588" s="5">
        <v>0</v>
      </c>
      <c r="R2588" s="6">
        <v>0</v>
      </c>
      <c r="S2588" s="5">
        <v>0</v>
      </c>
      <c r="T2588" s="6">
        <v>0</v>
      </c>
      <c r="U2588" s="5">
        <v>0</v>
      </c>
      <c r="V2588" s="6">
        <v>0</v>
      </c>
      <c r="W2588" s="5">
        <v>0</v>
      </c>
      <c r="X2588" s="6">
        <v>0</v>
      </c>
      <c r="Y2588" s="5">
        <v>0</v>
      </c>
      <c r="Z2588" s="6">
        <v>0</v>
      </c>
      <c r="AA2588" s="5">
        <v>0</v>
      </c>
      <c r="AB2588" s="6">
        <v>0</v>
      </c>
      <c r="AC2588" s="5">
        <v>0</v>
      </c>
      <c r="AD2588" s="6">
        <v>0</v>
      </c>
      <c r="AE2588" s="5">
        <v>0</v>
      </c>
      <c r="AF2588" s="6">
        <v>0</v>
      </c>
    </row>
    <row r="2589" spans="2:32" x14ac:dyDescent="0.35">
      <c r="B2589" s="2" t="s">
        <v>10</v>
      </c>
    </row>
    <row r="2590" spans="2:32" x14ac:dyDescent="0.35">
      <c r="B2590" s="1" t="s">
        <v>636</v>
      </c>
      <c r="C2590" s="5">
        <v>0</v>
      </c>
      <c r="D2590" s="6">
        <v>0</v>
      </c>
      <c r="E2590" s="5">
        <v>0</v>
      </c>
      <c r="F2590" s="6">
        <v>0</v>
      </c>
      <c r="G2590" s="5">
        <v>0</v>
      </c>
      <c r="H2590" s="6">
        <v>0</v>
      </c>
      <c r="I2590" s="5">
        <v>0</v>
      </c>
      <c r="J2590" s="6">
        <v>0</v>
      </c>
      <c r="K2590" s="5">
        <v>0</v>
      </c>
      <c r="L2590" s="6">
        <v>0</v>
      </c>
      <c r="M2590" s="5">
        <v>0</v>
      </c>
      <c r="N2590" s="6">
        <v>0</v>
      </c>
      <c r="O2590" s="5">
        <v>0</v>
      </c>
      <c r="P2590" s="6">
        <v>0</v>
      </c>
      <c r="Q2590" s="5">
        <v>0</v>
      </c>
      <c r="R2590" s="6">
        <v>0</v>
      </c>
      <c r="S2590" s="5">
        <v>0</v>
      </c>
      <c r="T2590" s="6">
        <v>0</v>
      </c>
      <c r="U2590" s="5">
        <v>0</v>
      </c>
      <c r="V2590" s="6">
        <v>0</v>
      </c>
      <c r="W2590" s="5">
        <v>0</v>
      </c>
      <c r="X2590" s="6">
        <v>0</v>
      </c>
      <c r="Y2590" s="5">
        <v>0</v>
      </c>
      <c r="Z2590" s="6">
        <v>0</v>
      </c>
      <c r="AA2590" s="5">
        <v>0</v>
      </c>
      <c r="AB2590" s="6">
        <v>0</v>
      </c>
      <c r="AC2590" s="5">
        <v>0</v>
      </c>
      <c r="AD2590" s="6">
        <v>0</v>
      </c>
      <c r="AE2590" s="5">
        <v>0</v>
      </c>
      <c r="AF2590" s="6">
        <v>0</v>
      </c>
    </row>
    <row r="2591" spans="2:32" x14ac:dyDescent="0.35">
      <c r="B2591" s="1" t="s">
        <v>637</v>
      </c>
      <c r="C2591" s="5">
        <v>0</v>
      </c>
      <c r="D2591" s="6">
        <v>0</v>
      </c>
      <c r="E2591" s="5">
        <v>0</v>
      </c>
      <c r="F2591" s="6">
        <v>0</v>
      </c>
      <c r="G2591" s="5">
        <v>0</v>
      </c>
      <c r="H2591" s="6">
        <v>0</v>
      </c>
      <c r="I2591" s="5">
        <v>0</v>
      </c>
      <c r="J2591" s="6">
        <v>0</v>
      </c>
      <c r="K2591" s="5">
        <v>0</v>
      </c>
      <c r="L2591" s="6">
        <v>0</v>
      </c>
      <c r="M2591" s="5">
        <v>0</v>
      </c>
      <c r="N2591" s="6">
        <v>0</v>
      </c>
      <c r="O2591" s="5">
        <v>0</v>
      </c>
      <c r="P2591" s="6">
        <v>0</v>
      </c>
      <c r="Q2591" s="5">
        <v>0</v>
      </c>
      <c r="R2591" s="6">
        <v>0</v>
      </c>
      <c r="S2591" s="5">
        <v>0</v>
      </c>
      <c r="T2591" s="6">
        <v>0</v>
      </c>
      <c r="U2591" s="5">
        <v>0</v>
      </c>
      <c r="V2591" s="6">
        <v>0</v>
      </c>
      <c r="W2591" s="5">
        <v>0</v>
      </c>
      <c r="X2591" s="6">
        <v>0</v>
      </c>
      <c r="Y2591" s="5">
        <v>0</v>
      </c>
      <c r="Z2591" s="6">
        <v>0</v>
      </c>
      <c r="AA2591" s="5">
        <v>0</v>
      </c>
      <c r="AB2591" s="6">
        <v>0</v>
      </c>
      <c r="AC2591" s="5">
        <v>0</v>
      </c>
      <c r="AD2591" s="6">
        <v>0</v>
      </c>
      <c r="AE2591" s="5">
        <v>0</v>
      </c>
      <c r="AF2591" s="6">
        <v>0</v>
      </c>
    </row>
    <row r="2592" spans="2:32" x14ac:dyDescent="0.35">
      <c r="B2592" s="1" t="s">
        <v>638</v>
      </c>
      <c r="C2592" s="5">
        <v>0</v>
      </c>
      <c r="D2592" s="6">
        <v>0</v>
      </c>
      <c r="E2592" s="5">
        <v>0</v>
      </c>
      <c r="F2592" s="6">
        <v>0</v>
      </c>
      <c r="G2592" s="5">
        <v>0</v>
      </c>
      <c r="H2592" s="6">
        <v>0</v>
      </c>
      <c r="I2592" s="5">
        <v>0</v>
      </c>
      <c r="J2592" s="6">
        <v>0</v>
      </c>
      <c r="K2592" s="5">
        <v>0</v>
      </c>
      <c r="L2592" s="6">
        <v>0</v>
      </c>
      <c r="M2592" s="5">
        <v>0</v>
      </c>
      <c r="N2592" s="6">
        <v>0</v>
      </c>
      <c r="O2592" s="5">
        <v>0</v>
      </c>
      <c r="P2592" s="6">
        <v>0</v>
      </c>
      <c r="Q2592" s="5">
        <v>0</v>
      </c>
      <c r="R2592" s="6">
        <v>0</v>
      </c>
      <c r="S2592" s="5">
        <v>0</v>
      </c>
      <c r="T2592" s="6">
        <v>0</v>
      </c>
      <c r="U2592" s="5">
        <v>0</v>
      </c>
      <c r="V2592" s="6">
        <v>0</v>
      </c>
      <c r="W2592" s="5">
        <v>0</v>
      </c>
      <c r="X2592" s="6">
        <v>0</v>
      </c>
      <c r="Y2592" s="5">
        <v>0</v>
      </c>
      <c r="Z2592" s="6">
        <v>0</v>
      </c>
      <c r="AA2592" s="5">
        <v>0</v>
      </c>
      <c r="AB2592" s="6">
        <v>0</v>
      </c>
      <c r="AC2592" s="5">
        <v>0</v>
      </c>
      <c r="AD2592" s="6">
        <v>0</v>
      </c>
      <c r="AE2592" s="5">
        <v>0</v>
      </c>
      <c r="AF2592" s="6">
        <v>0</v>
      </c>
    </row>
    <row r="2593" spans="2:32" x14ac:dyDescent="0.35">
      <c r="B2593" s="1" t="s">
        <v>639</v>
      </c>
      <c r="C2593" s="5">
        <v>0</v>
      </c>
      <c r="D2593" s="6">
        <v>0</v>
      </c>
      <c r="E2593" s="5">
        <v>0</v>
      </c>
      <c r="F2593" s="6">
        <v>0</v>
      </c>
      <c r="G2593" s="5">
        <v>0</v>
      </c>
      <c r="H2593" s="6">
        <v>0</v>
      </c>
      <c r="I2593" s="5">
        <v>0</v>
      </c>
      <c r="J2593" s="6">
        <v>0</v>
      </c>
      <c r="K2593" s="5">
        <v>0</v>
      </c>
      <c r="L2593" s="6">
        <v>0</v>
      </c>
      <c r="M2593" s="5">
        <v>0</v>
      </c>
      <c r="N2593" s="6">
        <v>0</v>
      </c>
      <c r="O2593" s="5">
        <v>0</v>
      </c>
      <c r="P2593" s="6">
        <v>0</v>
      </c>
      <c r="Q2593" s="5">
        <v>0</v>
      </c>
      <c r="R2593" s="6">
        <v>0</v>
      </c>
      <c r="S2593" s="5">
        <v>0</v>
      </c>
      <c r="T2593" s="6">
        <v>0</v>
      </c>
      <c r="U2593" s="5">
        <v>0</v>
      </c>
      <c r="V2593" s="6">
        <v>0</v>
      </c>
      <c r="W2593" s="5">
        <v>0</v>
      </c>
      <c r="X2593" s="6">
        <v>0</v>
      </c>
      <c r="Y2593" s="5">
        <v>0</v>
      </c>
      <c r="Z2593" s="6">
        <v>0</v>
      </c>
      <c r="AA2593" s="5">
        <v>0</v>
      </c>
      <c r="AB2593" s="6">
        <v>0</v>
      </c>
      <c r="AC2593" s="5">
        <v>0</v>
      </c>
      <c r="AD2593" s="6">
        <v>0</v>
      </c>
      <c r="AE2593" s="5">
        <v>0</v>
      </c>
      <c r="AF2593" s="6">
        <v>0</v>
      </c>
    </row>
    <row r="2594" spans="2:32" x14ac:dyDescent="0.35">
      <c r="B2594" s="1" t="s">
        <v>640</v>
      </c>
      <c r="C2594" s="5">
        <v>3.96E-3</v>
      </c>
      <c r="D2594" s="6">
        <v>1.5449999999999999</v>
      </c>
      <c r="E2594" s="5">
        <v>0</v>
      </c>
      <c r="F2594" s="6">
        <v>0</v>
      </c>
      <c r="G2594" s="5">
        <v>0</v>
      </c>
      <c r="H2594" s="6">
        <v>0</v>
      </c>
      <c r="I2594" s="5">
        <v>0</v>
      </c>
      <c r="J2594" s="6">
        <v>0</v>
      </c>
      <c r="K2594" s="5">
        <v>0</v>
      </c>
      <c r="L2594" s="6">
        <v>0</v>
      </c>
      <c r="M2594" s="5">
        <v>0</v>
      </c>
      <c r="N2594" s="6">
        <v>0</v>
      </c>
      <c r="O2594" s="5">
        <v>0</v>
      </c>
      <c r="P2594" s="6">
        <v>0</v>
      </c>
      <c r="Q2594" s="5">
        <v>0</v>
      </c>
      <c r="R2594" s="6">
        <v>0</v>
      </c>
      <c r="S2594" s="5">
        <v>0</v>
      </c>
      <c r="T2594" s="6">
        <v>0</v>
      </c>
      <c r="U2594" s="5">
        <v>5.7939999999999998E-2</v>
      </c>
      <c r="V2594" s="6">
        <v>0.751</v>
      </c>
      <c r="W2594" s="5">
        <v>0.16600000000000001</v>
      </c>
      <c r="X2594" s="6">
        <v>0.79500000000000004</v>
      </c>
      <c r="Y2594" s="5">
        <v>0</v>
      </c>
      <c r="Z2594" s="6">
        <v>0</v>
      </c>
      <c r="AA2594" s="5">
        <v>0</v>
      </c>
      <c r="AB2594" s="6">
        <v>0</v>
      </c>
      <c r="AC2594" s="5">
        <v>0</v>
      </c>
      <c r="AD2594" s="6">
        <v>0</v>
      </c>
      <c r="AE2594" s="5">
        <v>0</v>
      </c>
      <c r="AF2594" s="6">
        <v>0</v>
      </c>
    </row>
    <row r="2595" spans="2:32" x14ac:dyDescent="0.35">
      <c r="B2595" s="1" t="s">
        <v>641</v>
      </c>
      <c r="C2595" s="5">
        <v>0</v>
      </c>
      <c r="D2595" s="6">
        <v>0</v>
      </c>
      <c r="E2595" s="5">
        <v>0</v>
      </c>
      <c r="F2595" s="6">
        <v>0</v>
      </c>
      <c r="G2595" s="5">
        <v>0</v>
      </c>
      <c r="H2595" s="6">
        <v>0</v>
      </c>
      <c r="I2595" s="5">
        <v>0</v>
      </c>
      <c r="J2595" s="6">
        <v>0</v>
      </c>
      <c r="K2595" s="5">
        <v>0</v>
      </c>
      <c r="L2595" s="6">
        <v>0</v>
      </c>
      <c r="M2595" s="5">
        <v>0</v>
      </c>
      <c r="N2595" s="6">
        <v>0</v>
      </c>
      <c r="O2595" s="5">
        <v>0</v>
      </c>
      <c r="P2595" s="6">
        <v>0</v>
      </c>
      <c r="Q2595" s="5">
        <v>0</v>
      </c>
      <c r="R2595" s="6">
        <v>0</v>
      </c>
      <c r="S2595" s="5">
        <v>0</v>
      </c>
      <c r="T2595" s="6">
        <v>0</v>
      </c>
      <c r="U2595" s="5">
        <v>0</v>
      </c>
      <c r="V2595" s="6">
        <v>0</v>
      </c>
      <c r="W2595" s="5">
        <v>0</v>
      </c>
      <c r="X2595" s="6">
        <v>0</v>
      </c>
      <c r="Y2595" s="5">
        <v>0</v>
      </c>
      <c r="Z2595" s="6">
        <v>0</v>
      </c>
      <c r="AA2595" s="5">
        <v>0</v>
      </c>
      <c r="AB2595" s="6">
        <v>0</v>
      </c>
      <c r="AC2595" s="5">
        <v>0</v>
      </c>
      <c r="AD2595" s="6">
        <v>0</v>
      </c>
      <c r="AE2595" s="5">
        <v>0</v>
      </c>
      <c r="AF2595" s="6">
        <v>0</v>
      </c>
    </row>
    <row r="2596" spans="2:32" x14ac:dyDescent="0.35">
      <c r="B2596" s="1" t="s">
        <v>151</v>
      </c>
      <c r="C2596" s="5">
        <v>0</v>
      </c>
      <c r="D2596" s="6">
        <v>0</v>
      </c>
      <c r="E2596" s="5">
        <v>0</v>
      </c>
      <c r="F2596" s="6">
        <v>0</v>
      </c>
      <c r="G2596" s="5">
        <v>0</v>
      </c>
      <c r="H2596" s="6">
        <v>0</v>
      </c>
      <c r="I2596" s="5">
        <v>0</v>
      </c>
      <c r="J2596" s="6">
        <v>0</v>
      </c>
      <c r="K2596" s="5">
        <v>0</v>
      </c>
      <c r="L2596" s="6">
        <v>0</v>
      </c>
      <c r="M2596" s="5">
        <v>0</v>
      </c>
      <c r="N2596" s="6">
        <v>0</v>
      </c>
      <c r="O2596" s="5">
        <v>0</v>
      </c>
      <c r="P2596" s="6">
        <v>0</v>
      </c>
      <c r="Q2596" s="5">
        <v>0</v>
      </c>
      <c r="R2596" s="6">
        <v>0</v>
      </c>
      <c r="S2596" s="5">
        <v>0</v>
      </c>
      <c r="T2596" s="6">
        <v>0</v>
      </c>
      <c r="U2596" s="5">
        <v>0</v>
      </c>
      <c r="V2596" s="6">
        <v>0</v>
      </c>
      <c r="W2596" s="5">
        <v>0</v>
      </c>
      <c r="X2596" s="6">
        <v>0</v>
      </c>
      <c r="Y2596" s="5">
        <v>0</v>
      </c>
      <c r="Z2596" s="6">
        <v>0</v>
      </c>
      <c r="AA2596" s="5">
        <v>0</v>
      </c>
      <c r="AB2596" s="6">
        <v>0</v>
      </c>
      <c r="AC2596" s="5">
        <v>0</v>
      </c>
      <c r="AD2596" s="6">
        <v>0</v>
      </c>
      <c r="AE2596" s="5">
        <v>0</v>
      </c>
      <c r="AF2596" s="6">
        <v>0</v>
      </c>
    </row>
    <row r="2597" spans="2:32" x14ac:dyDescent="0.35">
      <c r="B2597" s="1" t="s">
        <v>642</v>
      </c>
      <c r="C2597" s="5">
        <v>0</v>
      </c>
      <c r="D2597" s="6">
        <v>0</v>
      </c>
      <c r="E2597" s="5">
        <v>0</v>
      </c>
      <c r="F2597" s="6">
        <v>0</v>
      </c>
      <c r="G2597" s="5">
        <v>0</v>
      </c>
      <c r="H2597" s="6">
        <v>0</v>
      </c>
      <c r="I2597" s="5">
        <v>0</v>
      </c>
      <c r="J2597" s="6">
        <v>0</v>
      </c>
      <c r="K2597" s="5">
        <v>0</v>
      </c>
      <c r="L2597" s="6">
        <v>0</v>
      </c>
      <c r="M2597" s="5">
        <v>0</v>
      </c>
      <c r="N2597" s="6">
        <v>0</v>
      </c>
      <c r="O2597" s="5">
        <v>0</v>
      </c>
      <c r="P2597" s="6">
        <v>0</v>
      </c>
      <c r="Q2597" s="5">
        <v>0</v>
      </c>
      <c r="R2597" s="6">
        <v>0</v>
      </c>
      <c r="S2597" s="5">
        <v>0</v>
      </c>
      <c r="T2597" s="6">
        <v>0</v>
      </c>
      <c r="U2597" s="5">
        <v>0</v>
      </c>
      <c r="V2597" s="6">
        <v>0</v>
      </c>
      <c r="W2597" s="5">
        <v>0</v>
      </c>
      <c r="X2597" s="6">
        <v>0</v>
      </c>
      <c r="Y2597" s="5">
        <v>0</v>
      </c>
      <c r="Z2597" s="6">
        <v>0</v>
      </c>
      <c r="AA2597" s="5">
        <v>0</v>
      </c>
      <c r="AB2597" s="6">
        <v>0</v>
      </c>
      <c r="AC2597" s="5">
        <v>0</v>
      </c>
      <c r="AD2597" s="6">
        <v>0</v>
      </c>
      <c r="AE2597" s="5">
        <v>0</v>
      </c>
      <c r="AF2597" s="6">
        <v>0</v>
      </c>
    </row>
    <row r="2598" spans="2:32" x14ac:dyDescent="0.35">
      <c r="B2598" s="1" t="s">
        <v>643</v>
      </c>
      <c r="C2598" s="5">
        <v>0</v>
      </c>
      <c r="D2598" s="6">
        <v>0</v>
      </c>
      <c r="E2598" s="5">
        <v>0</v>
      </c>
      <c r="F2598" s="6">
        <v>0</v>
      </c>
      <c r="G2598" s="5">
        <v>0</v>
      </c>
      <c r="H2598" s="6">
        <v>0</v>
      </c>
      <c r="I2598" s="5">
        <v>0</v>
      </c>
      <c r="J2598" s="6">
        <v>0</v>
      </c>
      <c r="K2598" s="5">
        <v>0</v>
      </c>
      <c r="L2598" s="6">
        <v>0</v>
      </c>
      <c r="M2598" s="5">
        <v>0</v>
      </c>
      <c r="N2598" s="6">
        <v>0</v>
      </c>
      <c r="O2598" s="5">
        <v>0</v>
      </c>
      <c r="P2598" s="6">
        <v>0</v>
      </c>
      <c r="Q2598" s="5">
        <v>0</v>
      </c>
      <c r="R2598" s="6">
        <v>0</v>
      </c>
      <c r="S2598" s="5">
        <v>0</v>
      </c>
      <c r="T2598" s="6">
        <v>0</v>
      </c>
      <c r="U2598" s="5">
        <v>0</v>
      </c>
      <c r="V2598" s="6">
        <v>0</v>
      </c>
      <c r="W2598" s="5">
        <v>0</v>
      </c>
      <c r="X2598" s="6">
        <v>0</v>
      </c>
      <c r="Y2598" s="5">
        <v>0</v>
      </c>
      <c r="Z2598" s="6">
        <v>0</v>
      </c>
      <c r="AA2598" s="5">
        <v>0</v>
      </c>
      <c r="AB2598" s="6">
        <v>0</v>
      </c>
      <c r="AC2598" s="5">
        <v>0</v>
      </c>
      <c r="AD2598" s="6">
        <v>0</v>
      </c>
      <c r="AE2598" s="5">
        <v>0</v>
      </c>
      <c r="AF2598" s="6">
        <v>0</v>
      </c>
    </row>
    <row r="2599" spans="2:32" x14ac:dyDescent="0.35">
      <c r="B2599" s="2" t="s">
        <v>11</v>
      </c>
    </row>
    <row r="2600" spans="2:32" x14ac:dyDescent="0.35">
      <c r="B2600" s="1" t="s">
        <v>644</v>
      </c>
      <c r="C2600" s="5">
        <v>0</v>
      </c>
      <c r="D2600" s="6">
        <v>0</v>
      </c>
      <c r="E2600" s="5">
        <v>0</v>
      </c>
      <c r="F2600" s="6">
        <v>0</v>
      </c>
      <c r="G2600" s="5">
        <v>0</v>
      </c>
      <c r="H2600" s="6">
        <v>0</v>
      </c>
      <c r="I2600" s="5">
        <v>0</v>
      </c>
      <c r="J2600" s="6">
        <v>0</v>
      </c>
      <c r="K2600" s="5">
        <v>0</v>
      </c>
      <c r="L2600" s="6">
        <v>0</v>
      </c>
      <c r="M2600" s="5">
        <v>0</v>
      </c>
      <c r="N2600" s="6">
        <v>0</v>
      </c>
      <c r="O2600" s="5">
        <v>0</v>
      </c>
      <c r="P2600" s="6">
        <v>0</v>
      </c>
      <c r="Q2600" s="5">
        <v>0</v>
      </c>
      <c r="R2600" s="6">
        <v>0</v>
      </c>
      <c r="S2600" s="5">
        <v>0</v>
      </c>
      <c r="T2600" s="6">
        <v>0</v>
      </c>
      <c r="U2600" s="5">
        <v>0</v>
      </c>
      <c r="V2600" s="6">
        <v>0</v>
      </c>
      <c r="W2600" s="5">
        <v>0</v>
      </c>
      <c r="X2600" s="6">
        <v>0</v>
      </c>
      <c r="Y2600" s="5">
        <v>0</v>
      </c>
      <c r="Z2600" s="6">
        <v>0</v>
      </c>
      <c r="AA2600" s="5">
        <v>0</v>
      </c>
      <c r="AB2600" s="6">
        <v>0</v>
      </c>
      <c r="AC2600" s="5">
        <v>0</v>
      </c>
      <c r="AD2600" s="6">
        <v>0</v>
      </c>
      <c r="AE2600" s="5">
        <v>0</v>
      </c>
      <c r="AF2600" s="6">
        <v>0</v>
      </c>
    </row>
    <row r="2601" spans="2:32" x14ac:dyDescent="0.35">
      <c r="B2601" s="1" t="s">
        <v>645</v>
      </c>
      <c r="C2601" s="5">
        <v>0</v>
      </c>
      <c r="D2601" s="6">
        <v>0</v>
      </c>
      <c r="E2601" s="5">
        <v>0</v>
      </c>
      <c r="F2601" s="6">
        <v>0</v>
      </c>
      <c r="G2601" s="5">
        <v>0</v>
      </c>
      <c r="H2601" s="6">
        <v>0</v>
      </c>
      <c r="I2601" s="5">
        <v>0</v>
      </c>
      <c r="J2601" s="6">
        <v>0</v>
      </c>
      <c r="K2601" s="5">
        <v>0</v>
      </c>
      <c r="L2601" s="6">
        <v>0</v>
      </c>
      <c r="M2601" s="5">
        <v>0</v>
      </c>
      <c r="N2601" s="6">
        <v>0</v>
      </c>
      <c r="O2601" s="5">
        <v>0</v>
      </c>
      <c r="P2601" s="6">
        <v>0</v>
      </c>
      <c r="Q2601" s="5">
        <v>0</v>
      </c>
      <c r="R2601" s="6">
        <v>0</v>
      </c>
      <c r="S2601" s="5">
        <v>0</v>
      </c>
      <c r="T2601" s="6">
        <v>0</v>
      </c>
      <c r="U2601" s="5">
        <v>0</v>
      </c>
      <c r="V2601" s="6">
        <v>0</v>
      </c>
      <c r="W2601" s="5">
        <v>0</v>
      </c>
      <c r="X2601" s="6">
        <v>0</v>
      </c>
      <c r="Y2601" s="5">
        <v>0</v>
      </c>
      <c r="Z2601" s="6">
        <v>0</v>
      </c>
      <c r="AA2601" s="5">
        <v>0</v>
      </c>
      <c r="AB2601" s="6">
        <v>0</v>
      </c>
      <c r="AC2601" s="5">
        <v>0</v>
      </c>
      <c r="AD2601" s="6">
        <v>0</v>
      </c>
      <c r="AE2601" s="5">
        <v>0</v>
      </c>
      <c r="AF2601" s="6">
        <v>0</v>
      </c>
    </row>
    <row r="2602" spans="2:32" x14ac:dyDescent="0.35">
      <c r="B2602" s="1" t="s">
        <v>646</v>
      </c>
      <c r="C2602" s="5">
        <v>0</v>
      </c>
      <c r="D2602" s="6">
        <v>0</v>
      </c>
      <c r="E2602" s="5">
        <v>0</v>
      </c>
      <c r="F2602" s="6">
        <v>0</v>
      </c>
      <c r="G2602" s="5">
        <v>0</v>
      </c>
      <c r="H2602" s="6">
        <v>0</v>
      </c>
      <c r="I2602" s="5">
        <v>0</v>
      </c>
      <c r="J2602" s="6">
        <v>0</v>
      </c>
      <c r="K2602" s="5">
        <v>0</v>
      </c>
      <c r="L2602" s="6">
        <v>0</v>
      </c>
      <c r="M2602" s="5">
        <v>0</v>
      </c>
      <c r="N2602" s="6">
        <v>0</v>
      </c>
      <c r="O2602" s="5">
        <v>0</v>
      </c>
      <c r="P2602" s="6">
        <v>0</v>
      </c>
      <c r="Q2602" s="5">
        <v>0</v>
      </c>
      <c r="R2602" s="6">
        <v>0</v>
      </c>
      <c r="S2602" s="5">
        <v>0</v>
      </c>
      <c r="T2602" s="6">
        <v>0</v>
      </c>
      <c r="U2602" s="5">
        <v>0</v>
      </c>
      <c r="V2602" s="6">
        <v>0</v>
      </c>
      <c r="W2602" s="5">
        <v>0</v>
      </c>
      <c r="X2602" s="6">
        <v>0</v>
      </c>
      <c r="Y2602" s="5">
        <v>0</v>
      </c>
      <c r="Z2602" s="6">
        <v>0</v>
      </c>
      <c r="AA2602" s="5">
        <v>0</v>
      </c>
      <c r="AB2602" s="6">
        <v>0</v>
      </c>
      <c r="AC2602" s="5">
        <v>0</v>
      </c>
      <c r="AD2602" s="6">
        <v>0</v>
      </c>
      <c r="AE2602" s="5">
        <v>0</v>
      </c>
      <c r="AF2602" s="6">
        <v>0</v>
      </c>
    </row>
    <row r="2603" spans="2:32" x14ac:dyDescent="0.35">
      <c r="B2603" s="1" t="s">
        <v>647</v>
      </c>
      <c r="C2603" s="5">
        <v>0</v>
      </c>
      <c r="D2603" s="6">
        <v>0</v>
      </c>
      <c r="E2603" s="5">
        <v>0</v>
      </c>
      <c r="F2603" s="6">
        <v>0</v>
      </c>
      <c r="G2603" s="5">
        <v>0</v>
      </c>
      <c r="H2603" s="6">
        <v>0</v>
      </c>
      <c r="I2603" s="5">
        <v>0</v>
      </c>
      <c r="J2603" s="6">
        <v>0</v>
      </c>
      <c r="K2603" s="5">
        <v>0</v>
      </c>
      <c r="L2603" s="6">
        <v>0</v>
      </c>
      <c r="M2603" s="5">
        <v>0</v>
      </c>
      <c r="N2603" s="6">
        <v>0</v>
      </c>
      <c r="O2603" s="5">
        <v>0</v>
      </c>
      <c r="P2603" s="6">
        <v>0</v>
      </c>
      <c r="Q2603" s="5">
        <v>0</v>
      </c>
      <c r="R2603" s="6">
        <v>0</v>
      </c>
      <c r="S2603" s="5">
        <v>0</v>
      </c>
      <c r="T2603" s="6">
        <v>0</v>
      </c>
      <c r="U2603" s="5">
        <v>0</v>
      </c>
      <c r="V2603" s="6">
        <v>0</v>
      </c>
      <c r="W2603" s="5">
        <v>0</v>
      </c>
      <c r="X2603" s="6">
        <v>0</v>
      </c>
      <c r="Y2603" s="5">
        <v>0</v>
      </c>
      <c r="Z2603" s="6">
        <v>0</v>
      </c>
      <c r="AA2603" s="5">
        <v>0</v>
      </c>
      <c r="AB2603" s="6">
        <v>0</v>
      </c>
      <c r="AC2603" s="5">
        <v>0</v>
      </c>
      <c r="AD2603" s="6">
        <v>0</v>
      </c>
      <c r="AE2603" s="5">
        <v>0</v>
      </c>
      <c r="AF2603" s="6">
        <v>0</v>
      </c>
    </row>
    <row r="2604" spans="2:32" x14ac:dyDescent="0.35">
      <c r="B2604" s="1" t="s">
        <v>648</v>
      </c>
      <c r="C2604" s="5">
        <v>0</v>
      </c>
      <c r="D2604" s="6">
        <v>0</v>
      </c>
      <c r="E2604" s="5">
        <v>0</v>
      </c>
      <c r="F2604" s="6">
        <v>0</v>
      </c>
      <c r="G2604" s="5">
        <v>0</v>
      </c>
      <c r="H2604" s="6">
        <v>0</v>
      </c>
      <c r="I2604" s="5">
        <v>0</v>
      </c>
      <c r="J2604" s="6">
        <v>0</v>
      </c>
      <c r="K2604" s="5">
        <v>0</v>
      </c>
      <c r="L2604" s="6">
        <v>0</v>
      </c>
      <c r="M2604" s="5">
        <v>0</v>
      </c>
      <c r="N2604" s="6">
        <v>0</v>
      </c>
      <c r="O2604" s="5">
        <v>0</v>
      </c>
      <c r="P2604" s="6">
        <v>0</v>
      </c>
      <c r="Q2604" s="5">
        <v>0</v>
      </c>
      <c r="R2604" s="6">
        <v>0</v>
      </c>
      <c r="S2604" s="5">
        <v>0</v>
      </c>
      <c r="T2604" s="6">
        <v>0</v>
      </c>
      <c r="U2604" s="5">
        <v>0</v>
      </c>
      <c r="V2604" s="6">
        <v>0</v>
      </c>
      <c r="W2604" s="5">
        <v>0</v>
      </c>
      <c r="X2604" s="6">
        <v>0</v>
      </c>
      <c r="Y2604" s="5">
        <v>0</v>
      </c>
      <c r="Z2604" s="6">
        <v>0</v>
      </c>
      <c r="AA2604" s="5">
        <v>0</v>
      </c>
      <c r="AB2604" s="6">
        <v>0</v>
      </c>
      <c r="AC2604" s="5">
        <v>0</v>
      </c>
      <c r="AD2604" s="6">
        <v>0</v>
      </c>
      <c r="AE2604" s="5">
        <v>0</v>
      </c>
      <c r="AF2604" s="6">
        <v>0</v>
      </c>
    </row>
    <row r="2605" spans="2:32" x14ac:dyDescent="0.35">
      <c r="B2605" s="1" t="s">
        <v>649</v>
      </c>
      <c r="C2605" s="5">
        <v>0</v>
      </c>
      <c r="D2605" s="6">
        <v>0</v>
      </c>
      <c r="E2605" s="5">
        <v>0</v>
      </c>
      <c r="F2605" s="6">
        <v>0</v>
      </c>
      <c r="G2605" s="5">
        <v>0</v>
      </c>
      <c r="H2605" s="6">
        <v>0</v>
      </c>
      <c r="I2605" s="5">
        <v>0</v>
      </c>
      <c r="J2605" s="6">
        <v>0</v>
      </c>
      <c r="K2605" s="5">
        <v>0</v>
      </c>
      <c r="L2605" s="6">
        <v>0</v>
      </c>
      <c r="M2605" s="5">
        <v>0</v>
      </c>
      <c r="N2605" s="6">
        <v>0</v>
      </c>
      <c r="O2605" s="5">
        <v>0</v>
      </c>
      <c r="P2605" s="6">
        <v>0</v>
      </c>
      <c r="Q2605" s="5">
        <v>0</v>
      </c>
      <c r="R2605" s="6">
        <v>0</v>
      </c>
      <c r="S2605" s="5">
        <v>0</v>
      </c>
      <c r="T2605" s="6">
        <v>0</v>
      </c>
      <c r="U2605" s="5">
        <v>0</v>
      </c>
      <c r="V2605" s="6">
        <v>0</v>
      </c>
      <c r="W2605" s="5">
        <v>0</v>
      </c>
      <c r="X2605" s="6">
        <v>0</v>
      </c>
      <c r="Y2605" s="5">
        <v>0</v>
      </c>
      <c r="Z2605" s="6">
        <v>0</v>
      </c>
      <c r="AA2605" s="5">
        <v>0</v>
      </c>
      <c r="AB2605" s="6">
        <v>0</v>
      </c>
      <c r="AC2605" s="5">
        <v>0</v>
      </c>
      <c r="AD2605" s="6">
        <v>0</v>
      </c>
      <c r="AE2605" s="5">
        <v>0</v>
      </c>
      <c r="AF2605" s="6">
        <v>0</v>
      </c>
    </row>
    <row r="2606" spans="2:32" x14ac:dyDescent="0.35">
      <c r="B2606" s="1" t="s">
        <v>650</v>
      </c>
      <c r="C2606" s="5">
        <v>0</v>
      </c>
      <c r="D2606" s="6">
        <v>0</v>
      </c>
      <c r="E2606" s="5">
        <v>0</v>
      </c>
      <c r="F2606" s="6">
        <v>0</v>
      </c>
      <c r="G2606" s="5">
        <v>0</v>
      </c>
      <c r="H2606" s="6">
        <v>0</v>
      </c>
      <c r="I2606" s="5">
        <v>0</v>
      </c>
      <c r="J2606" s="6">
        <v>0</v>
      </c>
      <c r="K2606" s="5">
        <v>0</v>
      </c>
      <c r="L2606" s="6">
        <v>0</v>
      </c>
      <c r="M2606" s="5">
        <v>0</v>
      </c>
      <c r="N2606" s="6">
        <v>0</v>
      </c>
      <c r="O2606" s="5">
        <v>0</v>
      </c>
      <c r="P2606" s="6">
        <v>0</v>
      </c>
      <c r="Q2606" s="5">
        <v>0</v>
      </c>
      <c r="R2606" s="6">
        <v>0</v>
      </c>
      <c r="S2606" s="5">
        <v>0</v>
      </c>
      <c r="T2606" s="6">
        <v>0</v>
      </c>
      <c r="U2606" s="5">
        <v>0</v>
      </c>
      <c r="V2606" s="6">
        <v>0</v>
      </c>
      <c r="W2606" s="5">
        <v>0</v>
      </c>
      <c r="X2606" s="6">
        <v>0</v>
      </c>
      <c r="Y2606" s="5">
        <v>0</v>
      </c>
      <c r="Z2606" s="6">
        <v>0</v>
      </c>
      <c r="AA2606" s="5">
        <v>0</v>
      </c>
      <c r="AB2606" s="6">
        <v>0</v>
      </c>
      <c r="AC2606" s="5">
        <v>0</v>
      </c>
      <c r="AD2606" s="6">
        <v>0</v>
      </c>
      <c r="AE2606" s="5">
        <v>0</v>
      </c>
      <c r="AF2606" s="6">
        <v>0</v>
      </c>
    </row>
    <row r="2607" spans="2:32" x14ac:dyDescent="0.35">
      <c r="B2607" s="1" t="s">
        <v>651</v>
      </c>
      <c r="C2607" s="5">
        <v>0</v>
      </c>
      <c r="D2607" s="6">
        <v>0</v>
      </c>
      <c r="E2607" s="5">
        <v>0</v>
      </c>
      <c r="F2607" s="6">
        <v>0</v>
      </c>
      <c r="G2607" s="5">
        <v>0</v>
      </c>
      <c r="H2607" s="6">
        <v>0</v>
      </c>
      <c r="I2607" s="5">
        <v>0</v>
      </c>
      <c r="J2607" s="6">
        <v>0</v>
      </c>
      <c r="K2607" s="5">
        <v>0</v>
      </c>
      <c r="L2607" s="6">
        <v>0</v>
      </c>
      <c r="M2607" s="5">
        <v>0</v>
      </c>
      <c r="N2607" s="6">
        <v>0</v>
      </c>
      <c r="O2607" s="5">
        <v>0</v>
      </c>
      <c r="P2607" s="6">
        <v>0</v>
      </c>
      <c r="Q2607" s="5">
        <v>0</v>
      </c>
      <c r="R2607" s="6">
        <v>0</v>
      </c>
      <c r="S2607" s="5">
        <v>0</v>
      </c>
      <c r="T2607" s="6">
        <v>0</v>
      </c>
      <c r="U2607" s="5">
        <v>0</v>
      </c>
      <c r="V2607" s="6">
        <v>0</v>
      </c>
      <c r="W2607" s="5">
        <v>0</v>
      </c>
      <c r="X2607" s="6">
        <v>0</v>
      </c>
      <c r="Y2607" s="5">
        <v>0</v>
      </c>
      <c r="Z2607" s="6">
        <v>0</v>
      </c>
      <c r="AA2607" s="5">
        <v>0</v>
      </c>
      <c r="AB2607" s="6">
        <v>0</v>
      </c>
      <c r="AC2607" s="5">
        <v>0</v>
      </c>
      <c r="AD2607" s="6">
        <v>0</v>
      </c>
      <c r="AE2607" s="5">
        <v>0</v>
      </c>
      <c r="AF2607" s="6">
        <v>0</v>
      </c>
    </row>
    <row r="2608" spans="2:32" x14ac:dyDescent="0.35">
      <c r="B2608" s="1" t="s">
        <v>167</v>
      </c>
      <c r="C2608" s="5">
        <v>0</v>
      </c>
      <c r="D2608" s="6">
        <v>0</v>
      </c>
      <c r="E2608" s="5">
        <v>0</v>
      </c>
      <c r="F2608" s="6">
        <v>0</v>
      </c>
      <c r="G2608" s="5">
        <v>0</v>
      </c>
      <c r="H2608" s="6">
        <v>0</v>
      </c>
      <c r="I2608" s="5">
        <v>0</v>
      </c>
      <c r="J2608" s="6">
        <v>0</v>
      </c>
      <c r="K2608" s="5">
        <v>0</v>
      </c>
      <c r="L2608" s="6">
        <v>0</v>
      </c>
      <c r="M2608" s="5">
        <v>0</v>
      </c>
      <c r="N2608" s="6">
        <v>0</v>
      </c>
      <c r="O2608" s="5">
        <v>0</v>
      </c>
      <c r="P2608" s="6">
        <v>0</v>
      </c>
      <c r="Q2608" s="5">
        <v>0</v>
      </c>
      <c r="R2608" s="6">
        <v>0</v>
      </c>
      <c r="S2608" s="5">
        <v>0</v>
      </c>
      <c r="T2608" s="6">
        <v>0</v>
      </c>
      <c r="U2608" s="5">
        <v>0</v>
      </c>
      <c r="V2608" s="6">
        <v>0</v>
      </c>
      <c r="W2608" s="5">
        <v>0</v>
      </c>
      <c r="X2608" s="6">
        <v>0</v>
      </c>
      <c r="Y2608" s="5">
        <v>0</v>
      </c>
      <c r="Z2608" s="6">
        <v>0</v>
      </c>
      <c r="AA2608" s="5">
        <v>0</v>
      </c>
      <c r="AB2608" s="6">
        <v>0</v>
      </c>
      <c r="AC2608" s="5">
        <v>0</v>
      </c>
      <c r="AD2608" s="6">
        <v>0</v>
      </c>
      <c r="AE2608" s="5">
        <v>0</v>
      </c>
      <c r="AF2608" s="6">
        <v>0</v>
      </c>
    </row>
    <row r="2609" spans="2:32" x14ac:dyDescent="0.35">
      <c r="B2609" s="1" t="s">
        <v>652</v>
      </c>
      <c r="C2609" s="5">
        <v>1.4599999999999999E-3</v>
      </c>
      <c r="D2609" s="6">
        <v>0.56799999999999995</v>
      </c>
      <c r="E2609" s="5">
        <v>0</v>
      </c>
      <c r="F2609" s="6">
        <v>0</v>
      </c>
      <c r="G2609" s="5">
        <v>0</v>
      </c>
      <c r="H2609" s="6">
        <v>0</v>
      </c>
      <c r="I2609" s="5">
        <v>0</v>
      </c>
      <c r="J2609" s="6">
        <v>0</v>
      </c>
      <c r="K2609" s="5">
        <v>0</v>
      </c>
      <c r="L2609" s="6">
        <v>0</v>
      </c>
      <c r="M2609" s="5">
        <v>0</v>
      </c>
      <c r="N2609" s="6">
        <v>0</v>
      </c>
      <c r="O2609" s="5">
        <v>0</v>
      </c>
      <c r="P2609" s="6">
        <v>0</v>
      </c>
      <c r="Q2609" s="5">
        <v>0</v>
      </c>
      <c r="R2609" s="6">
        <v>0</v>
      </c>
      <c r="S2609" s="5">
        <v>0</v>
      </c>
      <c r="T2609" s="6">
        <v>0</v>
      </c>
      <c r="U2609" s="5">
        <v>0</v>
      </c>
      <c r="V2609" s="6">
        <v>0</v>
      </c>
      <c r="W2609" s="5">
        <v>0</v>
      </c>
      <c r="X2609" s="6">
        <v>0</v>
      </c>
      <c r="Y2609" s="5">
        <v>1.2800000000000001E-2</v>
      </c>
      <c r="Z2609" s="6">
        <v>0.56799999999999995</v>
      </c>
      <c r="AA2609" s="5">
        <v>0</v>
      </c>
      <c r="AB2609" s="6">
        <v>0</v>
      </c>
      <c r="AC2609" s="5">
        <v>0</v>
      </c>
      <c r="AD2609" s="6">
        <v>0</v>
      </c>
      <c r="AE2609" s="5">
        <v>0</v>
      </c>
      <c r="AF2609" s="6">
        <v>0</v>
      </c>
    </row>
    <row r="2610" spans="2:32" x14ac:dyDescent="0.35">
      <c r="B2610" s="1" t="s">
        <v>653</v>
      </c>
      <c r="C2610" s="5">
        <v>0</v>
      </c>
      <c r="D2610" s="6">
        <v>0</v>
      </c>
      <c r="E2610" s="5">
        <v>0</v>
      </c>
      <c r="F2610" s="6">
        <v>0</v>
      </c>
      <c r="G2610" s="5">
        <v>0</v>
      </c>
      <c r="H2610" s="6">
        <v>0</v>
      </c>
      <c r="I2610" s="5">
        <v>0</v>
      </c>
      <c r="J2610" s="6">
        <v>0</v>
      </c>
      <c r="K2610" s="5">
        <v>0</v>
      </c>
      <c r="L2610" s="6">
        <v>0</v>
      </c>
      <c r="M2610" s="5">
        <v>0</v>
      </c>
      <c r="N2610" s="6">
        <v>0</v>
      </c>
      <c r="O2610" s="5">
        <v>0</v>
      </c>
      <c r="P2610" s="6">
        <v>0</v>
      </c>
      <c r="Q2610" s="5">
        <v>0</v>
      </c>
      <c r="R2610" s="6">
        <v>0</v>
      </c>
      <c r="S2610" s="5">
        <v>0</v>
      </c>
      <c r="T2610" s="6">
        <v>0</v>
      </c>
      <c r="U2610" s="5">
        <v>0</v>
      </c>
      <c r="V2610" s="6">
        <v>0</v>
      </c>
      <c r="W2610" s="5">
        <v>0</v>
      </c>
      <c r="X2610" s="6">
        <v>0</v>
      </c>
      <c r="Y2610" s="5">
        <v>0</v>
      </c>
      <c r="Z2610" s="6">
        <v>0</v>
      </c>
      <c r="AA2610" s="5">
        <v>0</v>
      </c>
      <c r="AB2610" s="6">
        <v>0</v>
      </c>
      <c r="AC2610" s="5">
        <v>0</v>
      </c>
      <c r="AD2610" s="6">
        <v>0</v>
      </c>
      <c r="AE2610" s="5">
        <v>0</v>
      </c>
      <c r="AF2610" s="6">
        <v>0</v>
      </c>
    </row>
    <row r="2611" spans="2:32" x14ac:dyDescent="0.35">
      <c r="B2611" s="2" t="s">
        <v>12</v>
      </c>
    </row>
    <row r="2612" spans="2:32" x14ac:dyDescent="0.35">
      <c r="B2612" s="1" t="s">
        <v>169</v>
      </c>
      <c r="C2612" s="5">
        <v>1.89E-3</v>
      </c>
      <c r="D2612" s="6">
        <v>0.73699999999999999</v>
      </c>
      <c r="E2612" s="5">
        <v>0</v>
      </c>
      <c r="F2612" s="6">
        <v>0</v>
      </c>
      <c r="G2612" s="5">
        <v>0</v>
      </c>
      <c r="H2612" s="6">
        <v>0</v>
      </c>
      <c r="I2612" s="5">
        <v>0</v>
      </c>
      <c r="J2612" s="6">
        <v>0</v>
      </c>
      <c r="K2612" s="5">
        <v>0</v>
      </c>
      <c r="L2612" s="6">
        <v>0</v>
      </c>
      <c r="M2612" s="5">
        <v>0</v>
      </c>
      <c r="N2612" s="6">
        <v>0</v>
      </c>
      <c r="O2612" s="5">
        <v>0</v>
      </c>
      <c r="P2612" s="6">
        <v>0</v>
      </c>
      <c r="Q2612" s="5">
        <v>0</v>
      </c>
      <c r="R2612" s="6">
        <v>0</v>
      </c>
      <c r="S2612" s="5">
        <v>0</v>
      </c>
      <c r="T2612" s="6">
        <v>0</v>
      </c>
      <c r="U2612" s="5">
        <v>0</v>
      </c>
      <c r="V2612" s="6">
        <v>0</v>
      </c>
      <c r="W2612" s="5">
        <v>0</v>
      </c>
      <c r="X2612" s="6">
        <v>0</v>
      </c>
      <c r="Y2612" s="5">
        <v>0</v>
      </c>
      <c r="Z2612" s="6">
        <v>0</v>
      </c>
      <c r="AA2612" s="5">
        <v>1.312E-2</v>
      </c>
      <c r="AB2612" s="6">
        <v>0.73699999999999999</v>
      </c>
      <c r="AC2612" s="5">
        <v>0</v>
      </c>
      <c r="AD2612" s="6">
        <v>0</v>
      </c>
      <c r="AE2612" s="5">
        <v>0</v>
      </c>
      <c r="AF2612" s="6">
        <v>0</v>
      </c>
    </row>
    <row r="2613" spans="2:32" x14ac:dyDescent="0.35">
      <c r="B2613" s="1" t="s">
        <v>654</v>
      </c>
      <c r="C2613" s="5">
        <v>5.5999999999999995E-4</v>
      </c>
      <c r="D2613" s="6">
        <v>0.219</v>
      </c>
      <c r="E2613" s="5">
        <v>0</v>
      </c>
      <c r="F2613" s="6">
        <v>0</v>
      </c>
      <c r="G2613" s="5">
        <v>0</v>
      </c>
      <c r="H2613" s="6">
        <v>0</v>
      </c>
      <c r="I2613" s="5">
        <v>0</v>
      </c>
      <c r="J2613" s="6">
        <v>0</v>
      </c>
      <c r="K2613" s="5">
        <v>0</v>
      </c>
      <c r="L2613" s="6">
        <v>0</v>
      </c>
      <c r="M2613" s="5">
        <v>0</v>
      </c>
      <c r="N2613" s="6">
        <v>0</v>
      </c>
      <c r="O2613" s="5">
        <v>1.2869999999999999E-2</v>
      </c>
      <c r="P2613" s="6">
        <v>0.219</v>
      </c>
      <c r="Q2613" s="5">
        <v>0</v>
      </c>
      <c r="R2613" s="6">
        <v>0</v>
      </c>
      <c r="S2613" s="5">
        <v>0</v>
      </c>
      <c r="T2613" s="6">
        <v>0</v>
      </c>
      <c r="U2613" s="5">
        <v>0</v>
      </c>
      <c r="V2613" s="6">
        <v>0</v>
      </c>
      <c r="W2613" s="5">
        <v>0</v>
      </c>
      <c r="X2613" s="6">
        <v>0</v>
      </c>
      <c r="Y2613" s="5">
        <v>0</v>
      </c>
      <c r="Z2613" s="6">
        <v>0</v>
      </c>
      <c r="AA2613" s="5">
        <v>0</v>
      </c>
      <c r="AB2613" s="6">
        <v>0</v>
      </c>
      <c r="AC2613" s="5">
        <v>0</v>
      </c>
      <c r="AD2613" s="6">
        <v>0</v>
      </c>
      <c r="AE2613" s="5">
        <v>0</v>
      </c>
      <c r="AF2613" s="6">
        <v>0</v>
      </c>
    </row>
    <row r="2614" spans="2:32" x14ac:dyDescent="0.35">
      <c r="B2614" s="1" t="s">
        <v>655</v>
      </c>
      <c r="C2614" s="5">
        <v>0</v>
      </c>
      <c r="D2614" s="6">
        <v>0</v>
      </c>
      <c r="E2614" s="5">
        <v>0</v>
      </c>
      <c r="F2614" s="6">
        <v>0</v>
      </c>
      <c r="G2614" s="5">
        <v>0</v>
      </c>
      <c r="H2614" s="6">
        <v>0</v>
      </c>
      <c r="I2614" s="5">
        <v>0</v>
      </c>
      <c r="J2614" s="6">
        <v>0</v>
      </c>
      <c r="K2614" s="5">
        <v>0</v>
      </c>
      <c r="L2614" s="6">
        <v>0</v>
      </c>
      <c r="M2614" s="5">
        <v>0</v>
      </c>
      <c r="N2614" s="6">
        <v>0</v>
      </c>
      <c r="O2614" s="5">
        <v>0</v>
      </c>
      <c r="P2614" s="6">
        <v>0</v>
      </c>
      <c r="Q2614" s="5">
        <v>0</v>
      </c>
      <c r="R2614" s="6">
        <v>0</v>
      </c>
      <c r="S2614" s="5">
        <v>0</v>
      </c>
      <c r="T2614" s="6">
        <v>0</v>
      </c>
      <c r="U2614" s="5">
        <v>0</v>
      </c>
      <c r="V2614" s="6">
        <v>0</v>
      </c>
      <c r="W2614" s="5">
        <v>0</v>
      </c>
      <c r="X2614" s="6">
        <v>0</v>
      </c>
      <c r="Y2614" s="5">
        <v>0</v>
      </c>
      <c r="Z2614" s="6">
        <v>0</v>
      </c>
      <c r="AA2614" s="5">
        <v>0</v>
      </c>
      <c r="AB2614" s="6">
        <v>0</v>
      </c>
      <c r="AC2614" s="5">
        <v>0</v>
      </c>
      <c r="AD2614" s="6">
        <v>0</v>
      </c>
      <c r="AE2614" s="5">
        <v>0</v>
      </c>
      <c r="AF2614" s="6">
        <v>0</v>
      </c>
    </row>
    <row r="2615" spans="2:32" x14ac:dyDescent="0.35">
      <c r="B2615" s="1" t="s">
        <v>656</v>
      </c>
      <c r="C2615" s="5">
        <v>0</v>
      </c>
      <c r="D2615" s="6">
        <v>0</v>
      </c>
      <c r="E2615" s="5">
        <v>0</v>
      </c>
      <c r="F2615" s="6">
        <v>0</v>
      </c>
      <c r="G2615" s="5">
        <v>0</v>
      </c>
      <c r="H2615" s="6">
        <v>0</v>
      </c>
      <c r="I2615" s="5">
        <v>0</v>
      </c>
      <c r="J2615" s="6">
        <v>0</v>
      </c>
      <c r="K2615" s="5">
        <v>0</v>
      </c>
      <c r="L2615" s="6">
        <v>0</v>
      </c>
      <c r="M2615" s="5">
        <v>0</v>
      </c>
      <c r="N2615" s="6">
        <v>0</v>
      </c>
      <c r="O2615" s="5">
        <v>0</v>
      </c>
      <c r="P2615" s="6">
        <v>0</v>
      </c>
      <c r="Q2615" s="5">
        <v>0</v>
      </c>
      <c r="R2615" s="6">
        <v>0</v>
      </c>
      <c r="S2615" s="5">
        <v>0</v>
      </c>
      <c r="T2615" s="6">
        <v>0</v>
      </c>
      <c r="U2615" s="5">
        <v>0</v>
      </c>
      <c r="V2615" s="6">
        <v>0</v>
      </c>
      <c r="W2615" s="5">
        <v>0</v>
      </c>
      <c r="X2615" s="6">
        <v>0</v>
      </c>
      <c r="Y2615" s="5">
        <v>0</v>
      </c>
      <c r="Z2615" s="6">
        <v>0</v>
      </c>
      <c r="AA2615" s="5">
        <v>0</v>
      </c>
      <c r="AB2615" s="6">
        <v>0</v>
      </c>
      <c r="AC2615" s="5">
        <v>0</v>
      </c>
      <c r="AD2615" s="6">
        <v>0</v>
      </c>
      <c r="AE2615" s="5">
        <v>0</v>
      </c>
      <c r="AF2615" s="6">
        <v>0</v>
      </c>
    </row>
    <row r="2616" spans="2:32" x14ac:dyDescent="0.35">
      <c r="B2616" s="1" t="s">
        <v>657</v>
      </c>
      <c r="C2616" s="5">
        <v>0</v>
      </c>
      <c r="D2616" s="6">
        <v>0</v>
      </c>
      <c r="E2616" s="5">
        <v>0</v>
      </c>
      <c r="F2616" s="6">
        <v>0</v>
      </c>
      <c r="G2616" s="5">
        <v>0</v>
      </c>
      <c r="H2616" s="6">
        <v>0</v>
      </c>
      <c r="I2616" s="5">
        <v>0</v>
      </c>
      <c r="J2616" s="6">
        <v>0</v>
      </c>
      <c r="K2616" s="5">
        <v>0</v>
      </c>
      <c r="L2616" s="6">
        <v>0</v>
      </c>
      <c r="M2616" s="5">
        <v>0</v>
      </c>
      <c r="N2616" s="6">
        <v>0</v>
      </c>
      <c r="O2616" s="5">
        <v>0</v>
      </c>
      <c r="P2616" s="6">
        <v>0</v>
      </c>
      <c r="Q2616" s="5">
        <v>0</v>
      </c>
      <c r="R2616" s="6">
        <v>0</v>
      </c>
      <c r="S2616" s="5">
        <v>0</v>
      </c>
      <c r="T2616" s="6">
        <v>0</v>
      </c>
      <c r="U2616" s="5">
        <v>0</v>
      </c>
      <c r="V2616" s="6">
        <v>0</v>
      </c>
      <c r="W2616" s="5">
        <v>0</v>
      </c>
      <c r="X2616" s="6">
        <v>0</v>
      </c>
      <c r="Y2616" s="5">
        <v>0</v>
      </c>
      <c r="Z2616" s="6">
        <v>0</v>
      </c>
      <c r="AA2616" s="5">
        <v>0</v>
      </c>
      <c r="AB2616" s="6">
        <v>0</v>
      </c>
      <c r="AC2616" s="5">
        <v>0</v>
      </c>
      <c r="AD2616" s="6">
        <v>0</v>
      </c>
      <c r="AE2616" s="5">
        <v>0</v>
      </c>
      <c r="AF2616" s="6">
        <v>0</v>
      </c>
    </row>
    <row r="2617" spans="2:32" x14ac:dyDescent="0.35">
      <c r="B2617" s="1" t="s">
        <v>658</v>
      </c>
      <c r="C2617" s="5">
        <v>0</v>
      </c>
      <c r="D2617" s="6">
        <v>0</v>
      </c>
      <c r="E2617" s="5">
        <v>0</v>
      </c>
      <c r="F2617" s="6">
        <v>0</v>
      </c>
      <c r="G2617" s="5">
        <v>0</v>
      </c>
      <c r="H2617" s="6">
        <v>0</v>
      </c>
      <c r="I2617" s="5">
        <v>0</v>
      </c>
      <c r="J2617" s="6">
        <v>0</v>
      </c>
      <c r="K2617" s="5">
        <v>0</v>
      </c>
      <c r="L2617" s="6">
        <v>0</v>
      </c>
      <c r="M2617" s="5">
        <v>0</v>
      </c>
      <c r="N2617" s="6">
        <v>0</v>
      </c>
      <c r="O2617" s="5">
        <v>0</v>
      </c>
      <c r="P2617" s="6">
        <v>0</v>
      </c>
      <c r="Q2617" s="5">
        <v>0</v>
      </c>
      <c r="R2617" s="6">
        <v>0</v>
      </c>
      <c r="S2617" s="5">
        <v>0</v>
      </c>
      <c r="T2617" s="6">
        <v>0</v>
      </c>
      <c r="U2617" s="5">
        <v>0</v>
      </c>
      <c r="V2617" s="6">
        <v>0</v>
      </c>
      <c r="W2617" s="5">
        <v>0</v>
      </c>
      <c r="X2617" s="6">
        <v>0</v>
      </c>
      <c r="Y2617" s="5">
        <v>0</v>
      </c>
      <c r="Z2617" s="6">
        <v>0</v>
      </c>
      <c r="AA2617" s="5">
        <v>0</v>
      </c>
      <c r="AB2617" s="6">
        <v>0</v>
      </c>
      <c r="AC2617" s="5">
        <v>0</v>
      </c>
      <c r="AD2617" s="6">
        <v>0</v>
      </c>
      <c r="AE2617" s="5">
        <v>0</v>
      </c>
      <c r="AF2617" s="6">
        <v>0</v>
      </c>
    </row>
    <row r="2618" spans="2:32" x14ac:dyDescent="0.35">
      <c r="B2618" s="1" t="s">
        <v>659</v>
      </c>
      <c r="C2618" s="5">
        <v>6.4000000000000005E-4</v>
      </c>
      <c r="D2618" s="6">
        <v>0.249</v>
      </c>
      <c r="E2618" s="5">
        <v>1.661E-2</v>
      </c>
      <c r="F2618" s="6">
        <v>0.249</v>
      </c>
      <c r="G2618" s="5">
        <v>0</v>
      </c>
      <c r="H2618" s="6">
        <v>0</v>
      </c>
      <c r="I2618" s="5">
        <v>0</v>
      </c>
      <c r="J2618" s="6">
        <v>0</v>
      </c>
      <c r="K2618" s="5">
        <v>0</v>
      </c>
      <c r="L2618" s="6">
        <v>0</v>
      </c>
      <c r="M2618" s="5">
        <v>0</v>
      </c>
      <c r="N2618" s="6">
        <v>0</v>
      </c>
      <c r="O2618" s="5">
        <v>0</v>
      </c>
      <c r="P2618" s="6">
        <v>0</v>
      </c>
      <c r="Q2618" s="5">
        <v>0</v>
      </c>
      <c r="R2618" s="6">
        <v>0</v>
      </c>
      <c r="S2618" s="5">
        <v>0</v>
      </c>
      <c r="T2618" s="6">
        <v>0</v>
      </c>
      <c r="U2618" s="5">
        <v>0</v>
      </c>
      <c r="V2618" s="6">
        <v>0</v>
      </c>
      <c r="W2618" s="5">
        <v>0</v>
      </c>
      <c r="X2618" s="6">
        <v>0</v>
      </c>
      <c r="Y2618" s="5">
        <v>0</v>
      </c>
      <c r="Z2618" s="6">
        <v>0</v>
      </c>
      <c r="AA2618" s="5">
        <v>0</v>
      </c>
      <c r="AB2618" s="6">
        <v>0</v>
      </c>
      <c r="AC2618" s="5">
        <v>0</v>
      </c>
      <c r="AD2618" s="6">
        <v>0</v>
      </c>
      <c r="AE2618" s="5">
        <v>0</v>
      </c>
      <c r="AF2618" s="6">
        <v>0</v>
      </c>
    </row>
    <row r="2619" spans="2:32" x14ac:dyDescent="0.35">
      <c r="B2619" s="1" t="s">
        <v>660</v>
      </c>
      <c r="C2619" s="5">
        <v>0</v>
      </c>
      <c r="D2619" s="6">
        <v>0</v>
      </c>
      <c r="E2619" s="5">
        <v>0</v>
      </c>
      <c r="F2619" s="6">
        <v>0</v>
      </c>
      <c r="G2619" s="5">
        <v>0</v>
      </c>
      <c r="H2619" s="6">
        <v>0</v>
      </c>
      <c r="I2619" s="5">
        <v>0</v>
      </c>
      <c r="J2619" s="6">
        <v>0</v>
      </c>
      <c r="K2619" s="5">
        <v>0</v>
      </c>
      <c r="L2619" s="6">
        <v>0</v>
      </c>
      <c r="M2619" s="5">
        <v>0</v>
      </c>
      <c r="N2619" s="6">
        <v>0</v>
      </c>
      <c r="O2619" s="5">
        <v>0</v>
      </c>
      <c r="P2619" s="6">
        <v>0</v>
      </c>
      <c r="Q2619" s="5">
        <v>0</v>
      </c>
      <c r="R2619" s="6">
        <v>0</v>
      </c>
      <c r="S2619" s="5">
        <v>0</v>
      </c>
      <c r="T2619" s="6">
        <v>0</v>
      </c>
      <c r="U2619" s="5">
        <v>0</v>
      </c>
      <c r="V2619" s="6">
        <v>0</v>
      </c>
      <c r="W2619" s="5">
        <v>0</v>
      </c>
      <c r="X2619" s="6">
        <v>0</v>
      </c>
      <c r="Y2619" s="5">
        <v>0</v>
      </c>
      <c r="Z2619" s="6">
        <v>0</v>
      </c>
      <c r="AA2619" s="5">
        <v>0</v>
      </c>
      <c r="AB2619" s="6">
        <v>0</v>
      </c>
      <c r="AC2619" s="5">
        <v>0</v>
      </c>
      <c r="AD2619" s="6">
        <v>0</v>
      </c>
      <c r="AE2619" s="5">
        <v>0</v>
      </c>
      <c r="AF2619" s="6">
        <v>0</v>
      </c>
    </row>
    <row r="2620" spans="2:32" x14ac:dyDescent="0.35">
      <c r="B2620" s="1" t="s">
        <v>661</v>
      </c>
      <c r="C2620" s="5">
        <v>0</v>
      </c>
      <c r="D2620" s="6">
        <v>0</v>
      </c>
      <c r="E2620" s="5">
        <v>0</v>
      </c>
      <c r="F2620" s="6">
        <v>0</v>
      </c>
      <c r="G2620" s="5">
        <v>0</v>
      </c>
      <c r="H2620" s="6">
        <v>0</v>
      </c>
      <c r="I2620" s="5">
        <v>0</v>
      </c>
      <c r="J2620" s="6">
        <v>0</v>
      </c>
      <c r="K2620" s="5">
        <v>0</v>
      </c>
      <c r="L2620" s="6">
        <v>0</v>
      </c>
      <c r="M2620" s="5">
        <v>0</v>
      </c>
      <c r="N2620" s="6">
        <v>0</v>
      </c>
      <c r="O2620" s="5">
        <v>0</v>
      </c>
      <c r="P2620" s="6">
        <v>0</v>
      </c>
      <c r="Q2620" s="5">
        <v>0</v>
      </c>
      <c r="R2620" s="6">
        <v>0</v>
      </c>
      <c r="S2620" s="5">
        <v>0</v>
      </c>
      <c r="T2620" s="6">
        <v>0</v>
      </c>
      <c r="U2620" s="5">
        <v>0</v>
      </c>
      <c r="V2620" s="6">
        <v>0</v>
      </c>
      <c r="W2620" s="5">
        <v>0</v>
      </c>
      <c r="X2620" s="6">
        <v>0</v>
      </c>
      <c r="Y2620" s="5">
        <v>0</v>
      </c>
      <c r="Z2620" s="6">
        <v>0</v>
      </c>
      <c r="AA2620" s="5">
        <v>0</v>
      </c>
      <c r="AB2620" s="6">
        <v>0</v>
      </c>
      <c r="AC2620" s="5">
        <v>0</v>
      </c>
      <c r="AD2620" s="6">
        <v>0</v>
      </c>
      <c r="AE2620" s="5">
        <v>0</v>
      </c>
      <c r="AF2620" s="6">
        <v>0</v>
      </c>
    </row>
    <row r="2621" spans="2:32" x14ac:dyDescent="0.35">
      <c r="B2621" s="1" t="s">
        <v>662</v>
      </c>
      <c r="C2621" s="5">
        <v>0</v>
      </c>
      <c r="D2621" s="6">
        <v>0</v>
      </c>
      <c r="E2621" s="5">
        <v>0</v>
      </c>
      <c r="F2621" s="6">
        <v>0</v>
      </c>
      <c r="G2621" s="5">
        <v>0</v>
      </c>
      <c r="H2621" s="6">
        <v>0</v>
      </c>
      <c r="I2621" s="5">
        <v>0</v>
      </c>
      <c r="J2621" s="6">
        <v>0</v>
      </c>
      <c r="K2621" s="5">
        <v>0</v>
      </c>
      <c r="L2621" s="6">
        <v>0</v>
      </c>
      <c r="M2621" s="5">
        <v>0</v>
      </c>
      <c r="N2621" s="6">
        <v>0</v>
      </c>
      <c r="O2621" s="5">
        <v>0</v>
      </c>
      <c r="P2621" s="6">
        <v>0</v>
      </c>
      <c r="Q2621" s="5">
        <v>0</v>
      </c>
      <c r="R2621" s="6">
        <v>0</v>
      </c>
      <c r="S2621" s="5">
        <v>0</v>
      </c>
      <c r="T2621" s="6">
        <v>0</v>
      </c>
      <c r="U2621" s="5">
        <v>0</v>
      </c>
      <c r="V2621" s="6">
        <v>0</v>
      </c>
      <c r="W2621" s="5">
        <v>0</v>
      </c>
      <c r="X2621" s="6">
        <v>0</v>
      </c>
      <c r="Y2621" s="5">
        <v>0</v>
      </c>
      <c r="Z2621" s="6">
        <v>0</v>
      </c>
      <c r="AA2621" s="5">
        <v>0</v>
      </c>
      <c r="AB2621" s="6">
        <v>0</v>
      </c>
      <c r="AC2621" s="5">
        <v>0</v>
      </c>
      <c r="AD2621" s="6">
        <v>0</v>
      </c>
      <c r="AE2621" s="5">
        <v>0</v>
      </c>
      <c r="AF2621" s="6">
        <v>0</v>
      </c>
    </row>
    <row r="2622" spans="2:32" x14ac:dyDescent="0.35">
      <c r="B2622" s="1" t="s">
        <v>663</v>
      </c>
      <c r="C2622" s="5">
        <v>0</v>
      </c>
      <c r="D2622" s="6">
        <v>0</v>
      </c>
      <c r="E2622" s="5">
        <v>0</v>
      </c>
      <c r="F2622" s="6">
        <v>0</v>
      </c>
      <c r="G2622" s="5">
        <v>0</v>
      </c>
      <c r="H2622" s="6">
        <v>0</v>
      </c>
      <c r="I2622" s="5">
        <v>0</v>
      </c>
      <c r="J2622" s="6">
        <v>0</v>
      </c>
      <c r="K2622" s="5">
        <v>0</v>
      </c>
      <c r="L2622" s="6">
        <v>0</v>
      </c>
      <c r="M2622" s="5">
        <v>0</v>
      </c>
      <c r="N2622" s="6">
        <v>0</v>
      </c>
      <c r="O2622" s="5">
        <v>0</v>
      </c>
      <c r="P2622" s="6">
        <v>0</v>
      </c>
      <c r="Q2622" s="5">
        <v>0</v>
      </c>
      <c r="R2622" s="6">
        <v>0</v>
      </c>
      <c r="S2622" s="5">
        <v>0</v>
      </c>
      <c r="T2622" s="6">
        <v>0</v>
      </c>
      <c r="U2622" s="5">
        <v>0</v>
      </c>
      <c r="V2622" s="6">
        <v>0</v>
      </c>
      <c r="W2622" s="5">
        <v>0</v>
      </c>
      <c r="X2622" s="6">
        <v>0</v>
      </c>
      <c r="Y2622" s="5">
        <v>0</v>
      </c>
      <c r="Z2622" s="6">
        <v>0</v>
      </c>
      <c r="AA2622" s="5">
        <v>0</v>
      </c>
      <c r="AB2622" s="6">
        <v>0</v>
      </c>
      <c r="AC2622" s="5">
        <v>0</v>
      </c>
      <c r="AD2622" s="6">
        <v>0</v>
      </c>
      <c r="AE2622" s="5">
        <v>0</v>
      </c>
      <c r="AF2622" s="6">
        <v>0</v>
      </c>
    </row>
    <row r="2623" spans="2:32" x14ac:dyDescent="0.35">
      <c r="B2623" s="1" t="s">
        <v>664</v>
      </c>
      <c r="C2623" s="5">
        <v>0</v>
      </c>
      <c r="D2623" s="6">
        <v>0</v>
      </c>
      <c r="E2623" s="5">
        <v>0</v>
      </c>
      <c r="F2623" s="6">
        <v>0</v>
      </c>
      <c r="G2623" s="5">
        <v>0</v>
      </c>
      <c r="H2623" s="6">
        <v>0</v>
      </c>
      <c r="I2623" s="5">
        <v>0</v>
      </c>
      <c r="J2623" s="6">
        <v>0</v>
      </c>
      <c r="K2623" s="5">
        <v>0</v>
      </c>
      <c r="L2623" s="6">
        <v>0</v>
      </c>
      <c r="M2623" s="5">
        <v>0</v>
      </c>
      <c r="N2623" s="6">
        <v>0</v>
      </c>
      <c r="O2623" s="5">
        <v>0</v>
      </c>
      <c r="P2623" s="6">
        <v>0</v>
      </c>
      <c r="Q2623" s="5">
        <v>0</v>
      </c>
      <c r="R2623" s="6">
        <v>0</v>
      </c>
      <c r="S2623" s="5">
        <v>0</v>
      </c>
      <c r="T2623" s="6">
        <v>0</v>
      </c>
      <c r="U2623" s="5">
        <v>0</v>
      </c>
      <c r="V2623" s="6">
        <v>0</v>
      </c>
      <c r="W2623" s="5">
        <v>0</v>
      </c>
      <c r="X2623" s="6">
        <v>0</v>
      </c>
      <c r="Y2623" s="5">
        <v>0</v>
      </c>
      <c r="Z2623" s="6">
        <v>0</v>
      </c>
      <c r="AA2623" s="5">
        <v>0</v>
      </c>
      <c r="AB2623" s="6">
        <v>0</v>
      </c>
      <c r="AC2623" s="5">
        <v>0</v>
      </c>
      <c r="AD2623" s="6">
        <v>0</v>
      </c>
      <c r="AE2623" s="5">
        <v>0</v>
      </c>
      <c r="AF2623" s="6">
        <v>0</v>
      </c>
    </row>
    <row r="2624" spans="2:32" x14ac:dyDescent="0.35">
      <c r="B2624" s="1" t="s">
        <v>665</v>
      </c>
      <c r="C2624" s="5">
        <v>0</v>
      </c>
      <c r="D2624" s="6">
        <v>0</v>
      </c>
      <c r="E2624" s="5">
        <v>0</v>
      </c>
      <c r="F2624" s="6">
        <v>0</v>
      </c>
      <c r="G2624" s="5">
        <v>0</v>
      </c>
      <c r="H2624" s="6">
        <v>0</v>
      </c>
      <c r="I2624" s="5">
        <v>0</v>
      </c>
      <c r="J2624" s="6">
        <v>0</v>
      </c>
      <c r="K2624" s="5">
        <v>0</v>
      </c>
      <c r="L2624" s="6">
        <v>0</v>
      </c>
      <c r="M2624" s="5">
        <v>0</v>
      </c>
      <c r="N2624" s="6">
        <v>0</v>
      </c>
      <c r="O2624" s="5">
        <v>0</v>
      </c>
      <c r="P2624" s="6">
        <v>0</v>
      </c>
      <c r="Q2624" s="5">
        <v>0</v>
      </c>
      <c r="R2624" s="6">
        <v>0</v>
      </c>
      <c r="S2624" s="5">
        <v>0</v>
      </c>
      <c r="T2624" s="6">
        <v>0</v>
      </c>
      <c r="U2624" s="5">
        <v>0</v>
      </c>
      <c r="V2624" s="6">
        <v>0</v>
      </c>
      <c r="W2624" s="5">
        <v>0</v>
      </c>
      <c r="X2624" s="6">
        <v>0</v>
      </c>
      <c r="Y2624" s="5">
        <v>0</v>
      </c>
      <c r="Z2624" s="6">
        <v>0</v>
      </c>
      <c r="AA2624" s="5">
        <v>0</v>
      </c>
      <c r="AB2624" s="6">
        <v>0</v>
      </c>
      <c r="AC2624" s="5">
        <v>0</v>
      </c>
      <c r="AD2624" s="6">
        <v>0</v>
      </c>
      <c r="AE2624" s="5">
        <v>0</v>
      </c>
      <c r="AF2624" s="6">
        <v>0</v>
      </c>
    </row>
    <row r="2625" spans="2:32" x14ac:dyDescent="0.35">
      <c r="B2625" s="1" t="s">
        <v>666</v>
      </c>
      <c r="C2625" s="5">
        <v>0</v>
      </c>
      <c r="D2625" s="6">
        <v>0</v>
      </c>
      <c r="E2625" s="5">
        <v>0</v>
      </c>
      <c r="F2625" s="6">
        <v>0</v>
      </c>
      <c r="G2625" s="5">
        <v>0</v>
      </c>
      <c r="H2625" s="6">
        <v>0</v>
      </c>
      <c r="I2625" s="5">
        <v>0</v>
      </c>
      <c r="J2625" s="6">
        <v>0</v>
      </c>
      <c r="K2625" s="5">
        <v>0</v>
      </c>
      <c r="L2625" s="6">
        <v>0</v>
      </c>
      <c r="M2625" s="5">
        <v>0</v>
      </c>
      <c r="N2625" s="6">
        <v>0</v>
      </c>
      <c r="O2625" s="5">
        <v>0</v>
      </c>
      <c r="P2625" s="6">
        <v>0</v>
      </c>
      <c r="Q2625" s="5">
        <v>0</v>
      </c>
      <c r="R2625" s="6">
        <v>0</v>
      </c>
      <c r="S2625" s="5">
        <v>0</v>
      </c>
      <c r="T2625" s="6">
        <v>0</v>
      </c>
      <c r="U2625" s="5">
        <v>0</v>
      </c>
      <c r="V2625" s="6">
        <v>0</v>
      </c>
      <c r="W2625" s="5">
        <v>0</v>
      </c>
      <c r="X2625" s="6">
        <v>0</v>
      </c>
      <c r="Y2625" s="5">
        <v>0</v>
      </c>
      <c r="Z2625" s="6">
        <v>0</v>
      </c>
      <c r="AA2625" s="5">
        <v>0</v>
      </c>
      <c r="AB2625" s="6">
        <v>0</v>
      </c>
      <c r="AC2625" s="5">
        <v>0</v>
      </c>
      <c r="AD2625" s="6">
        <v>0</v>
      </c>
      <c r="AE2625" s="5">
        <v>0</v>
      </c>
      <c r="AF2625" s="6">
        <v>0</v>
      </c>
    </row>
    <row r="2626" spans="2:32" x14ac:dyDescent="0.35">
      <c r="B2626" s="1" t="s">
        <v>667</v>
      </c>
      <c r="C2626" s="5">
        <v>0</v>
      </c>
      <c r="D2626" s="6">
        <v>0</v>
      </c>
      <c r="E2626" s="5">
        <v>0</v>
      </c>
      <c r="F2626" s="6">
        <v>0</v>
      </c>
      <c r="G2626" s="5">
        <v>0</v>
      </c>
      <c r="H2626" s="6">
        <v>0</v>
      </c>
      <c r="I2626" s="5">
        <v>0</v>
      </c>
      <c r="J2626" s="6">
        <v>0</v>
      </c>
      <c r="K2626" s="5">
        <v>0</v>
      </c>
      <c r="L2626" s="6">
        <v>0</v>
      </c>
      <c r="M2626" s="5">
        <v>0</v>
      </c>
      <c r="N2626" s="6">
        <v>0</v>
      </c>
      <c r="O2626" s="5">
        <v>0</v>
      </c>
      <c r="P2626" s="6">
        <v>0</v>
      </c>
      <c r="Q2626" s="5">
        <v>0</v>
      </c>
      <c r="R2626" s="6">
        <v>0</v>
      </c>
      <c r="S2626" s="5">
        <v>0</v>
      </c>
      <c r="T2626" s="6">
        <v>0</v>
      </c>
      <c r="U2626" s="5">
        <v>0</v>
      </c>
      <c r="V2626" s="6">
        <v>0</v>
      </c>
      <c r="W2626" s="5">
        <v>0</v>
      </c>
      <c r="X2626" s="6">
        <v>0</v>
      </c>
      <c r="Y2626" s="5">
        <v>0</v>
      </c>
      <c r="Z2626" s="6">
        <v>0</v>
      </c>
      <c r="AA2626" s="5">
        <v>0</v>
      </c>
      <c r="AB2626" s="6">
        <v>0</v>
      </c>
      <c r="AC2626" s="5">
        <v>0</v>
      </c>
      <c r="AD2626" s="6">
        <v>0</v>
      </c>
      <c r="AE2626" s="5">
        <v>0</v>
      </c>
      <c r="AF2626" s="6">
        <v>0</v>
      </c>
    </row>
    <row r="2627" spans="2:32" x14ac:dyDescent="0.35">
      <c r="B2627" s="1" t="s">
        <v>668</v>
      </c>
      <c r="C2627" s="5">
        <v>0</v>
      </c>
      <c r="D2627" s="6">
        <v>0</v>
      </c>
      <c r="E2627" s="5">
        <v>0</v>
      </c>
      <c r="F2627" s="6">
        <v>0</v>
      </c>
      <c r="G2627" s="5">
        <v>0</v>
      </c>
      <c r="H2627" s="6">
        <v>0</v>
      </c>
      <c r="I2627" s="5">
        <v>0</v>
      </c>
      <c r="J2627" s="6">
        <v>0</v>
      </c>
      <c r="K2627" s="5">
        <v>0</v>
      </c>
      <c r="L2627" s="6">
        <v>0</v>
      </c>
      <c r="M2627" s="5">
        <v>0</v>
      </c>
      <c r="N2627" s="6">
        <v>0</v>
      </c>
      <c r="O2627" s="5">
        <v>0</v>
      </c>
      <c r="P2627" s="6">
        <v>0</v>
      </c>
      <c r="Q2627" s="5">
        <v>0</v>
      </c>
      <c r="R2627" s="6">
        <v>0</v>
      </c>
      <c r="S2627" s="5">
        <v>0</v>
      </c>
      <c r="T2627" s="6">
        <v>0</v>
      </c>
      <c r="U2627" s="5">
        <v>0</v>
      </c>
      <c r="V2627" s="6">
        <v>0</v>
      </c>
      <c r="W2627" s="5">
        <v>0</v>
      </c>
      <c r="X2627" s="6">
        <v>0</v>
      </c>
      <c r="Y2627" s="5">
        <v>0</v>
      </c>
      <c r="Z2627" s="6">
        <v>0</v>
      </c>
      <c r="AA2627" s="5">
        <v>0</v>
      </c>
      <c r="AB2627" s="6">
        <v>0</v>
      </c>
      <c r="AC2627" s="5">
        <v>0</v>
      </c>
      <c r="AD2627" s="6">
        <v>0</v>
      </c>
      <c r="AE2627" s="5">
        <v>0</v>
      </c>
      <c r="AF2627" s="6">
        <v>0</v>
      </c>
    </row>
    <row r="2628" spans="2:32" x14ac:dyDescent="0.35">
      <c r="B2628" s="1" t="s">
        <v>669</v>
      </c>
      <c r="C2628" s="5">
        <v>1.4120000000000001E-2</v>
      </c>
      <c r="D2628" s="6">
        <v>5.5049999999999999</v>
      </c>
      <c r="E2628" s="5">
        <v>0</v>
      </c>
      <c r="F2628" s="6">
        <v>0</v>
      </c>
      <c r="G2628" s="5">
        <v>0</v>
      </c>
      <c r="H2628" s="6">
        <v>0</v>
      </c>
      <c r="I2628" s="5">
        <v>0</v>
      </c>
      <c r="J2628" s="6">
        <v>0</v>
      </c>
      <c r="K2628" s="5">
        <v>0</v>
      </c>
      <c r="L2628" s="6">
        <v>0</v>
      </c>
      <c r="M2628" s="5">
        <v>0</v>
      </c>
      <c r="N2628" s="6">
        <v>0</v>
      </c>
      <c r="O2628" s="5">
        <v>0</v>
      </c>
      <c r="P2628" s="6">
        <v>0</v>
      </c>
      <c r="Q2628" s="5">
        <v>0</v>
      </c>
      <c r="R2628" s="6">
        <v>0</v>
      </c>
      <c r="S2628" s="5">
        <v>0</v>
      </c>
      <c r="T2628" s="6">
        <v>0</v>
      </c>
      <c r="U2628" s="5">
        <v>0</v>
      </c>
      <c r="V2628" s="6">
        <v>0</v>
      </c>
      <c r="W2628" s="5">
        <v>0</v>
      </c>
      <c r="X2628" s="6">
        <v>0</v>
      </c>
      <c r="Y2628" s="5">
        <v>0</v>
      </c>
      <c r="Z2628" s="6">
        <v>0</v>
      </c>
      <c r="AA2628" s="5">
        <v>8.2900000000000001E-2</v>
      </c>
      <c r="AB2628" s="6">
        <v>4.6550000000000002</v>
      </c>
      <c r="AC2628" s="5">
        <v>1.5010000000000001E-2</v>
      </c>
      <c r="AD2628" s="6">
        <v>0.85099999999999998</v>
      </c>
      <c r="AE2628" s="5">
        <v>0</v>
      </c>
      <c r="AF2628" s="6">
        <v>0</v>
      </c>
    </row>
    <row r="2629" spans="2:32" x14ac:dyDescent="0.35">
      <c r="B2629" s="1" t="s">
        <v>670</v>
      </c>
      <c r="C2629" s="5">
        <v>0</v>
      </c>
      <c r="D2629" s="6">
        <v>0</v>
      </c>
      <c r="E2629" s="5">
        <v>0</v>
      </c>
      <c r="F2629" s="6">
        <v>0</v>
      </c>
      <c r="G2629" s="5">
        <v>0</v>
      </c>
      <c r="H2629" s="6">
        <v>0</v>
      </c>
      <c r="I2629" s="5">
        <v>0</v>
      </c>
      <c r="J2629" s="6">
        <v>0</v>
      </c>
      <c r="K2629" s="5">
        <v>0</v>
      </c>
      <c r="L2629" s="6">
        <v>0</v>
      </c>
      <c r="M2629" s="5">
        <v>0</v>
      </c>
      <c r="N2629" s="6">
        <v>0</v>
      </c>
      <c r="O2629" s="5">
        <v>0</v>
      </c>
      <c r="P2629" s="6">
        <v>0</v>
      </c>
      <c r="Q2629" s="5">
        <v>0</v>
      </c>
      <c r="R2629" s="6">
        <v>0</v>
      </c>
      <c r="S2629" s="5">
        <v>0</v>
      </c>
      <c r="T2629" s="6">
        <v>0</v>
      </c>
      <c r="U2629" s="5">
        <v>0</v>
      </c>
      <c r="V2629" s="6">
        <v>0</v>
      </c>
      <c r="W2629" s="5">
        <v>0</v>
      </c>
      <c r="X2629" s="6">
        <v>0</v>
      </c>
      <c r="Y2629" s="5">
        <v>0</v>
      </c>
      <c r="Z2629" s="6">
        <v>0</v>
      </c>
      <c r="AA2629" s="5">
        <v>0</v>
      </c>
      <c r="AB2629" s="6">
        <v>0</v>
      </c>
      <c r="AC2629" s="5">
        <v>0</v>
      </c>
      <c r="AD2629" s="6">
        <v>0</v>
      </c>
      <c r="AE2629" s="5">
        <v>0</v>
      </c>
      <c r="AF2629" s="6">
        <v>0</v>
      </c>
    </row>
    <row r="2630" spans="2:32" x14ac:dyDescent="0.35">
      <c r="B2630" s="1" t="s">
        <v>671</v>
      </c>
      <c r="C2630" s="5">
        <v>0</v>
      </c>
      <c r="D2630" s="6">
        <v>0</v>
      </c>
      <c r="E2630" s="5">
        <v>0</v>
      </c>
      <c r="F2630" s="6">
        <v>0</v>
      </c>
      <c r="G2630" s="5">
        <v>0</v>
      </c>
      <c r="H2630" s="6">
        <v>0</v>
      </c>
      <c r="I2630" s="5">
        <v>0</v>
      </c>
      <c r="J2630" s="6">
        <v>0</v>
      </c>
      <c r="K2630" s="5">
        <v>0</v>
      </c>
      <c r="L2630" s="6">
        <v>0</v>
      </c>
      <c r="M2630" s="5">
        <v>0</v>
      </c>
      <c r="N2630" s="6">
        <v>0</v>
      </c>
      <c r="O2630" s="5">
        <v>0</v>
      </c>
      <c r="P2630" s="6">
        <v>0</v>
      </c>
      <c r="Q2630" s="5">
        <v>0</v>
      </c>
      <c r="R2630" s="6">
        <v>0</v>
      </c>
      <c r="S2630" s="5">
        <v>0</v>
      </c>
      <c r="T2630" s="6">
        <v>0</v>
      </c>
      <c r="U2630" s="5">
        <v>0</v>
      </c>
      <c r="V2630" s="6">
        <v>0</v>
      </c>
      <c r="W2630" s="5">
        <v>0</v>
      </c>
      <c r="X2630" s="6">
        <v>0</v>
      </c>
      <c r="Y2630" s="5">
        <v>0</v>
      </c>
      <c r="Z2630" s="6">
        <v>0</v>
      </c>
      <c r="AA2630" s="5">
        <v>0</v>
      </c>
      <c r="AB2630" s="6">
        <v>0</v>
      </c>
      <c r="AC2630" s="5">
        <v>0</v>
      </c>
      <c r="AD2630" s="6">
        <v>0</v>
      </c>
      <c r="AE2630" s="5">
        <v>0</v>
      </c>
      <c r="AF2630" s="6">
        <v>0</v>
      </c>
    </row>
    <row r="2631" spans="2:32" x14ac:dyDescent="0.35">
      <c r="B2631" s="1" t="s">
        <v>178</v>
      </c>
      <c r="C2631" s="5">
        <v>1.6299999999999999E-3</v>
      </c>
      <c r="D2631" s="6">
        <v>0.63700000000000001</v>
      </c>
      <c r="E2631" s="5">
        <v>4.249E-2</v>
      </c>
      <c r="F2631" s="6">
        <v>0.63700000000000001</v>
      </c>
      <c r="G2631" s="5">
        <v>0</v>
      </c>
      <c r="H2631" s="6">
        <v>0</v>
      </c>
      <c r="I2631" s="5">
        <v>0</v>
      </c>
      <c r="J2631" s="6">
        <v>0</v>
      </c>
      <c r="K2631" s="5">
        <v>0</v>
      </c>
      <c r="L2631" s="6">
        <v>0</v>
      </c>
      <c r="M2631" s="5">
        <v>0</v>
      </c>
      <c r="N2631" s="6">
        <v>0</v>
      </c>
      <c r="O2631" s="5">
        <v>0</v>
      </c>
      <c r="P2631" s="6">
        <v>0</v>
      </c>
      <c r="Q2631" s="5">
        <v>0</v>
      </c>
      <c r="R2631" s="6">
        <v>0</v>
      </c>
      <c r="S2631" s="5">
        <v>0</v>
      </c>
      <c r="T2631" s="6">
        <v>0</v>
      </c>
      <c r="U2631" s="5">
        <v>0</v>
      </c>
      <c r="V2631" s="6">
        <v>0</v>
      </c>
      <c r="W2631" s="5">
        <v>0</v>
      </c>
      <c r="X2631" s="6">
        <v>0</v>
      </c>
      <c r="Y2631" s="5">
        <v>0</v>
      </c>
      <c r="Z2631" s="6">
        <v>0</v>
      </c>
      <c r="AA2631" s="5">
        <v>0</v>
      </c>
      <c r="AB2631" s="6">
        <v>0</v>
      </c>
      <c r="AC2631" s="5">
        <v>0</v>
      </c>
      <c r="AD2631" s="6">
        <v>0</v>
      </c>
      <c r="AE2631" s="5">
        <v>0</v>
      </c>
      <c r="AF2631" s="6">
        <v>0</v>
      </c>
    </row>
    <row r="2632" spans="2:32" x14ac:dyDescent="0.35">
      <c r="B2632" s="1" t="s">
        <v>672</v>
      </c>
      <c r="C2632" s="5">
        <v>0</v>
      </c>
      <c r="D2632" s="6">
        <v>0</v>
      </c>
      <c r="E2632" s="5">
        <v>0</v>
      </c>
      <c r="F2632" s="6">
        <v>0</v>
      </c>
      <c r="G2632" s="5">
        <v>0</v>
      </c>
      <c r="H2632" s="6">
        <v>0</v>
      </c>
      <c r="I2632" s="5">
        <v>0</v>
      </c>
      <c r="J2632" s="6">
        <v>0</v>
      </c>
      <c r="K2632" s="5">
        <v>0</v>
      </c>
      <c r="L2632" s="6">
        <v>0</v>
      </c>
      <c r="M2632" s="5">
        <v>0</v>
      </c>
      <c r="N2632" s="6">
        <v>0</v>
      </c>
      <c r="O2632" s="5">
        <v>0</v>
      </c>
      <c r="P2632" s="6">
        <v>0</v>
      </c>
      <c r="Q2632" s="5">
        <v>0</v>
      </c>
      <c r="R2632" s="6">
        <v>0</v>
      </c>
      <c r="S2632" s="5">
        <v>0</v>
      </c>
      <c r="T2632" s="6">
        <v>0</v>
      </c>
      <c r="U2632" s="5">
        <v>0</v>
      </c>
      <c r="V2632" s="6">
        <v>0</v>
      </c>
      <c r="W2632" s="5">
        <v>0</v>
      </c>
      <c r="X2632" s="6">
        <v>0</v>
      </c>
      <c r="Y2632" s="5">
        <v>0</v>
      </c>
      <c r="Z2632" s="6">
        <v>0</v>
      </c>
      <c r="AA2632" s="5">
        <v>0</v>
      </c>
      <c r="AB2632" s="6">
        <v>0</v>
      </c>
      <c r="AC2632" s="5">
        <v>0</v>
      </c>
      <c r="AD2632" s="6">
        <v>0</v>
      </c>
      <c r="AE2632" s="5">
        <v>0</v>
      </c>
      <c r="AF2632" s="6">
        <v>0</v>
      </c>
    </row>
    <row r="2633" spans="2:32" x14ac:dyDescent="0.35">
      <c r="B2633" s="1" t="s">
        <v>185</v>
      </c>
      <c r="C2633" s="5">
        <v>6.7299999999999999E-3</v>
      </c>
      <c r="D2633" s="6">
        <v>2.6219999999999999</v>
      </c>
      <c r="E2633" s="5">
        <v>0</v>
      </c>
      <c r="F2633" s="6">
        <v>0</v>
      </c>
      <c r="G2633" s="5">
        <v>0</v>
      </c>
      <c r="H2633" s="6">
        <v>0</v>
      </c>
      <c r="I2633" s="5">
        <v>0</v>
      </c>
      <c r="J2633" s="6">
        <v>0</v>
      </c>
      <c r="K2633" s="5">
        <v>0</v>
      </c>
      <c r="L2633" s="6">
        <v>0</v>
      </c>
      <c r="M2633" s="5">
        <v>0</v>
      </c>
      <c r="N2633" s="6">
        <v>0</v>
      </c>
      <c r="O2633" s="5">
        <v>0</v>
      </c>
      <c r="P2633" s="6">
        <v>0</v>
      </c>
      <c r="Q2633" s="5">
        <v>0</v>
      </c>
      <c r="R2633" s="6">
        <v>0</v>
      </c>
      <c r="S2633" s="5">
        <v>0</v>
      </c>
      <c r="T2633" s="6">
        <v>0</v>
      </c>
      <c r="U2633" s="5">
        <v>0</v>
      </c>
      <c r="V2633" s="6">
        <v>0</v>
      </c>
      <c r="W2633" s="5">
        <v>0</v>
      </c>
      <c r="X2633" s="6">
        <v>0</v>
      </c>
      <c r="Y2633" s="5">
        <v>0</v>
      </c>
      <c r="Z2633" s="6">
        <v>0</v>
      </c>
      <c r="AA2633" s="5">
        <v>4.6690000000000002E-2</v>
      </c>
      <c r="AB2633" s="6">
        <v>2.6219999999999999</v>
      </c>
      <c r="AC2633" s="5">
        <v>0</v>
      </c>
      <c r="AD2633" s="6">
        <v>0</v>
      </c>
      <c r="AE2633" s="5">
        <v>0</v>
      </c>
      <c r="AF2633" s="6">
        <v>0</v>
      </c>
    </row>
    <row r="2634" spans="2:32" x14ac:dyDescent="0.35">
      <c r="B2634" s="1" t="s">
        <v>673</v>
      </c>
      <c r="C2634" s="5">
        <v>1.0160000000000001E-2</v>
      </c>
      <c r="D2634" s="6">
        <v>3.9590000000000001</v>
      </c>
      <c r="E2634" s="5">
        <v>0</v>
      </c>
      <c r="F2634" s="6">
        <v>0</v>
      </c>
      <c r="G2634" s="5">
        <v>0</v>
      </c>
      <c r="H2634" s="6">
        <v>0</v>
      </c>
      <c r="I2634" s="5">
        <v>0</v>
      </c>
      <c r="J2634" s="6">
        <v>0</v>
      </c>
      <c r="K2634" s="5">
        <v>0</v>
      </c>
      <c r="L2634" s="6">
        <v>0</v>
      </c>
      <c r="M2634" s="5">
        <v>0</v>
      </c>
      <c r="N2634" s="6">
        <v>0</v>
      </c>
      <c r="O2634" s="5">
        <v>0</v>
      </c>
      <c r="P2634" s="6">
        <v>0</v>
      </c>
      <c r="Q2634" s="5">
        <v>0</v>
      </c>
      <c r="R2634" s="6">
        <v>0</v>
      </c>
      <c r="S2634" s="5">
        <v>0</v>
      </c>
      <c r="T2634" s="6">
        <v>0</v>
      </c>
      <c r="U2634" s="5">
        <v>0</v>
      </c>
      <c r="V2634" s="6">
        <v>0</v>
      </c>
      <c r="W2634" s="5">
        <v>0</v>
      </c>
      <c r="X2634" s="6">
        <v>0</v>
      </c>
      <c r="Y2634" s="5">
        <v>0</v>
      </c>
      <c r="Z2634" s="6">
        <v>0</v>
      </c>
      <c r="AA2634" s="5">
        <v>7.0499999999999993E-2</v>
      </c>
      <c r="AB2634" s="6">
        <v>3.9590000000000001</v>
      </c>
      <c r="AC2634" s="5">
        <v>0</v>
      </c>
      <c r="AD2634" s="6">
        <v>0</v>
      </c>
      <c r="AE2634" s="5">
        <v>0</v>
      </c>
      <c r="AF2634" s="6">
        <v>0</v>
      </c>
    </row>
    <row r="2635" spans="2:32" x14ac:dyDescent="0.35">
      <c r="B2635" s="1" t="s">
        <v>674</v>
      </c>
      <c r="C2635" s="5">
        <v>0</v>
      </c>
      <c r="D2635" s="6">
        <v>0</v>
      </c>
      <c r="E2635" s="5">
        <v>0</v>
      </c>
      <c r="F2635" s="6">
        <v>0</v>
      </c>
      <c r="G2635" s="5">
        <v>0</v>
      </c>
      <c r="H2635" s="6">
        <v>0</v>
      </c>
      <c r="I2635" s="5">
        <v>0</v>
      </c>
      <c r="J2635" s="6">
        <v>0</v>
      </c>
      <c r="K2635" s="5">
        <v>0</v>
      </c>
      <c r="L2635" s="6">
        <v>0</v>
      </c>
      <c r="M2635" s="5">
        <v>0</v>
      </c>
      <c r="N2635" s="6">
        <v>0</v>
      </c>
      <c r="O2635" s="5">
        <v>0</v>
      </c>
      <c r="P2635" s="6">
        <v>0</v>
      </c>
      <c r="Q2635" s="5">
        <v>0</v>
      </c>
      <c r="R2635" s="6">
        <v>0</v>
      </c>
      <c r="S2635" s="5">
        <v>0</v>
      </c>
      <c r="T2635" s="6">
        <v>0</v>
      </c>
      <c r="U2635" s="5">
        <v>0</v>
      </c>
      <c r="V2635" s="6">
        <v>0</v>
      </c>
      <c r="W2635" s="5">
        <v>0</v>
      </c>
      <c r="X2635" s="6">
        <v>0</v>
      </c>
      <c r="Y2635" s="5">
        <v>0</v>
      </c>
      <c r="Z2635" s="6">
        <v>0</v>
      </c>
      <c r="AA2635" s="5">
        <v>0</v>
      </c>
      <c r="AB2635" s="6">
        <v>0</v>
      </c>
      <c r="AC2635" s="5">
        <v>0</v>
      </c>
      <c r="AD2635" s="6">
        <v>0</v>
      </c>
      <c r="AE2635" s="5">
        <v>0</v>
      </c>
      <c r="AF2635" s="6">
        <v>0</v>
      </c>
    </row>
    <row r="2636" spans="2:32" x14ac:dyDescent="0.35">
      <c r="B2636" s="1" t="s">
        <v>675</v>
      </c>
      <c r="C2636" s="5">
        <v>0</v>
      </c>
      <c r="D2636" s="6">
        <v>0</v>
      </c>
      <c r="E2636" s="5">
        <v>0</v>
      </c>
      <c r="F2636" s="6">
        <v>0</v>
      </c>
      <c r="G2636" s="5">
        <v>0</v>
      </c>
      <c r="H2636" s="6">
        <v>0</v>
      </c>
      <c r="I2636" s="5">
        <v>0</v>
      </c>
      <c r="J2636" s="6">
        <v>0</v>
      </c>
      <c r="K2636" s="5">
        <v>0</v>
      </c>
      <c r="L2636" s="6">
        <v>0</v>
      </c>
      <c r="M2636" s="5">
        <v>0</v>
      </c>
      <c r="N2636" s="6">
        <v>0</v>
      </c>
      <c r="O2636" s="5">
        <v>0</v>
      </c>
      <c r="P2636" s="6">
        <v>0</v>
      </c>
      <c r="Q2636" s="5">
        <v>0</v>
      </c>
      <c r="R2636" s="6">
        <v>0</v>
      </c>
      <c r="S2636" s="5">
        <v>0</v>
      </c>
      <c r="T2636" s="6">
        <v>0</v>
      </c>
      <c r="U2636" s="5">
        <v>0</v>
      </c>
      <c r="V2636" s="6">
        <v>0</v>
      </c>
      <c r="W2636" s="5">
        <v>0</v>
      </c>
      <c r="X2636" s="6">
        <v>0</v>
      </c>
      <c r="Y2636" s="5">
        <v>0</v>
      </c>
      <c r="Z2636" s="6">
        <v>0</v>
      </c>
      <c r="AA2636" s="5">
        <v>0</v>
      </c>
      <c r="AB2636" s="6">
        <v>0</v>
      </c>
      <c r="AC2636" s="5">
        <v>0</v>
      </c>
      <c r="AD2636" s="6">
        <v>0</v>
      </c>
      <c r="AE2636" s="5">
        <v>0</v>
      </c>
      <c r="AF2636" s="6">
        <v>0</v>
      </c>
    </row>
    <row r="2637" spans="2:32" x14ac:dyDescent="0.35">
      <c r="B2637" s="1" t="s">
        <v>186</v>
      </c>
      <c r="C2637" s="5">
        <v>0</v>
      </c>
      <c r="D2637" s="6">
        <v>0</v>
      </c>
      <c r="E2637" s="5">
        <v>0</v>
      </c>
      <c r="F2637" s="6">
        <v>0</v>
      </c>
      <c r="G2637" s="5">
        <v>0</v>
      </c>
      <c r="H2637" s="6">
        <v>0</v>
      </c>
      <c r="I2637" s="5">
        <v>0</v>
      </c>
      <c r="J2637" s="6">
        <v>0</v>
      </c>
      <c r="K2637" s="5">
        <v>0</v>
      </c>
      <c r="L2637" s="6">
        <v>0</v>
      </c>
      <c r="M2637" s="5">
        <v>0</v>
      </c>
      <c r="N2637" s="6">
        <v>0</v>
      </c>
      <c r="O2637" s="5">
        <v>0</v>
      </c>
      <c r="P2637" s="6">
        <v>0</v>
      </c>
      <c r="Q2637" s="5">
        <v>0</v>
      </c>
      <c r="R2637" s="6">
        <v>0</v>
      </c>
      <c r="S2637" s="5">
        <v>0</v>
      </c>
      <c r="T2637" s="6">
        <v>0</v>
      </c>
      <c r="U2637" s="5">
        <v>0</v>
      </c>
      <c r="V2637" s="6">
        <v>0</v>
      </c>
      <c r="W2637" s="5">
        <v>0</v>
      </c>
      <c r="X2637" s="6">
        <v>0</v>
      </c>
      <c r="Y2637" s="5">
        <v>0</v>
      </c>
      <c r="Z2637" s="6">
        <v>0</v>
      </c>
      <c r="AA2637" s="5">
        <v>0</v>
      </c>
      <c r="AB2637" s="6">
        <v>0</v>
      </c>
      <c r="AC2637" s="5">
        <v>0</v>
      </c>
      <c r="AD2637" s="6">
        <v>0</v>
      </c>
      <c r="AE2637" s="5">
        <v>0</v>
      </c>
      <c r="AF2637" s="6">
        <v>0</v>
      </c>
    </row>
    <row r="2638" spans="2:32" x14ac:dyDescent="0.35">
      <c r="B2638" s="1" t="s">
        <v>676</v>
      </c>
      <c r="C2638" s="5">
        <v>0</v>
      </c>
      <c r="D2638" s="6">
        <v>0</v>
      </c>
      <c r="E2638" s="5">
        <v>0</v>
      </c>
      <c r="F2638" s="6">
        <v>0</v>
      </c>
      <c r="G2638" s="5">
        <v>0</v>
      </c>
      <c r="H2638" s="6">
        <v>0</v>
      </c>
      <c r="I2638" s="5">
        <v>0</v>
      </c>
      <c r="J2638" s="6">
        <v>0</v>
      </c>
      <c r="K2638" s="5">
        <v>0</v>
      </c>
      <c r="L2638" s="6">
        <v>0</v>
      </c>
      <c r="M2638" s="5">
        <v>0</v>
      </c>
      <c r="N2638" s="6">
        <v>0</v>
      </c>
      <c r="O2638" s="5">
        <v>0</v>
      </c>
      <c r="P2638" s="6">
        <v>0</v>
      </c>
      <c r="Q2638" s="5">
        <v>0</v>
      </c>
      <c r="R2638" s="6">
        <v>0</v>
      </c>
      <c r="S2638" s="5">
        <v>0</v>
      </c>
      <c r="T2638" s="6">
        <v>0</v>
      </c>
      <c r="U2638" s="5">
        <v>0</v>
      </c>
      <c r="V2638" s="6">
        <v>0</v>
      </c>
      <c r="W2638" s="5">
        <v>0</v>
      </c>
      <c r="X2638" s="6">
        <v>0</v>
      </c>
      <c r="Y2638" s="5">
        <v>0</v>
      </c>
      <c r="Z2638" s="6">
        <v>0</v>
      </c>
      <c r="AA2638" s="5">
        <v>0</v>
      </c>
      <c r="AB2638" s="6">
        <v>0</v>
      </c>
      <c r="AC2638" s="5">
        <v>0</v>
      </c>
      <c r="AD2638" s="6">
        <v>0</v>
      </c>
      <c r="AE2638" s="5">
        <v>0</v>
      </c>
      <c r="AF2638" s="6">
        <v>0</v>
      </c>
    </row>
    <row r="2639" spans="2:32" x14ac:dyDescent="0.35">
      <c r="B2639" s="1" t="s">
        <v>677</v>
      </c>
      <c r="C2639" s="5">
        <v>6.4999999999999997E-4</v>
      </c>
      <c r="D2639" s="6">
        <v>0.253</v>
      </c>
      <c r="E2639" s="5">
        <v>0</v>
      </c>
      <c r="F2639" s="6">
        <v>0</v>
      </c>
      <c r="G2639" s="5">
        <v>0</v>
      </c>
      <c r="H2639" s="6">
        <v>0</v>
      </c>
      <c r="I2639" s="5">
        <v>0</v>
      </c>
      <c r="J2639" s="6">
        <v>0</v>
      </c>
      <c r="K2639" s="5">
        <v>0</v>
      </c>
      <c r="L2639" s="6">
        <v>0</v>
      </c>
      <c r="M2639" s="5">
        <v>1.8409999999999999E-2</v>
      </c>
      <c r="N2639" s="6">
        <v>0.253</v>
      </c>
      <c r="O2639" s="5">
        <v>0</v>
      </c>
      <c r="P2639" s="6">
        <v>0</v>
      </c>
      <c r="Q2639" s="5">
        <v>0</v>
      </c>
      <c r="R2639" s="6">
        <v>0</v>
      </c>
      <c r="S2639" s="5">
        <v>0</v>
      </c>
      <c r="T2639" s="6">
        <v>0</v>
      </c>
      <c r="U2639" s="5">
        <v>0</v>
      </c>
      <c r="V2639" s="6">
        <v>0</v>
      </c>
      <c r="W2639" s="5">
        <v>0</v>
      </c>
      <c r="X2639" s="6">
        <v>0</v>
      </c>
      <c r="Y2639" s="5">
        <v>0</v>
      </c>
      <c r="Z2639" s="6">
        <v>0</v>
      </c>
      <c r="AA2639" s="5">
        <v>0</v>
      </c>
      <c r="AB2639" s="6">
        <v>0</v>
      </c>
      <c r="AC2639" s="5">
        <v>0</v>
      </c>
      <c r="AD2639" s="6">
        <v>0</v>
      </c>
      <c r="AE2639" s="5">
        <v>0</v>
      </c>
      <c r="AF2639" s="6">
        <v>0</v>
      </c>
    </row>
    <row r="2640" spans="2:32" x14ac:dyDescent="0.35">
      <c r="B2640" s="1" t="s">
        <v>678</v>
      </c>
      <c r="C2640" s="5">
        <v>0</v>
      </c>
      <c r="D2640" s="6">
        <v>0</v>
      </c>
      <c r="E2640" s="5">
        <v>0</v>
      </c>
      <c r="F2640" s="6">
        <v>0</v>
      </c>
      <c r="G2640" s="5">
        <v>0</v>
      </c>
      <c r="H2640" s="6">
        <v>0</v>
      </c>
      <c r="I2640" s="5">
        <v>0</v>
      </c>
      <c r="J2640" s="6">
        <v>0</v>
      </c>
      <c r="K2640" s="5">
        <v>0</v>
      </c>
      <c r="L2640" s="6">
        <v>0</v>
      </c>
      <c r="M2640" s="5">
        <v>0</v>
      </c>
      <c r="N2640" s="6">
        <v>0</v>
      </c>
      <c r="O2640" s="5">
        <v>0</v>
      </c>
      <c r="P2640" s="6">
        <v>0</v>
      </c>
      <c r="Q2640" s="5">
        <v>0</v>
      </c>
      <c r="R2640" s="6">
        <v>0</v>
      </c>
      <c r="S2640" s="5">
        <v>0</v>
      </c>
      <c r="T2640" s="6">
        <v>0</v>
      </c>
      <c r="U2640" s="5">
        <v>0</v>
      </c>
      <c r="V2640" s="6">
        <v>0</v>
      </c>
      <c r="W2640" s="5">
        <v>0</v>
      </c>
      <c r="X2640" s="6">
        <v>0</v>
      </c>
      <c r="Y2640" s="5">
        <v>0</v>
      </c>
      <c r="Z2640" s="6">
        <v>0</v>
      </c>
      <c r="AA2640" s="5">
        <v>0</v>
      </c>
      <c r="AB2640" s="6">
        <v>0</v>
      </c>
      <c r="AC2640" s="5">
        <v>0</v>
      </c>
      <c r="AD2640" s="6">
        <v>0</v>
      </c>
      <c r="AE2640" s="5">
        <v>0</v>
      </c>
      <c r="AF2640" s="6">
        <v>0</v>
      </c>
    </row>
    <row r="2641" spans="2:32" x14ac:dyDescent="0.35">
      <c r="B2641" s="1" t="s">
        <v>679</v>
      </c>
      <c r="C2641" s="5">
        <v>0</v>
      </c>
      <c r="D2641" s="6">
        <v>0</v>
      </c>
      <c r="E2641" s="5">
        <v>0</v>
      </c>
      <c r="F2641" s="6">
        <v>0</v>
      </c>
      <c r="G2641" s="5">
        <v>0</v>
      </c>
      <c r="H2641" s="6">
        <v>0</v>
      </c>
      <c r="I2641" s="5">
        <v>0</v>
      </c>
      <c r="J2641" s="6">
        <v>0</v>
      </c>
      <c r="K2641" s="5">
        <v>0</v>
      </c>
      <c r="L2641" s="6">
        <v>0</v>
      </c>
      <c r="M2641" s="5">
        <v>0</v>
      </c>
      <c r="N2641" s="6">
        <v>0</v>
      </c>
      <c r="O2641" s="5">
        <v>0</v>
      </c>
      <c r="P2641" s="6">
        <v>0</v>
      </c>
      <c r="Q2641" s="5">
        <v>0</v>
      </c>
      <c r="R2641" s="6">
        <v>0</v>
      </c>
      <c r="S2641" s="5">
        <v>0</v>
      </c>
      <c r="T2641" s="6">
        <v>0</v>
      </c>
      <c r="U2641" s="5">
        <v>0</v>
      </c>
      <c r="V2641" s="6">
        <v>0</v>
      </c>
      <c r="W2641" s="5">
        <v>0</v>
      </c>
      <c r="X2641" s="6">
        <v>0</v>
      </c>
      <c r="Y2641" s="5">
        <v>0</v>
      </c>
      <c r="Z2641" s="6">
        <v>0</v>
      </c>
      <c r="AA2641" s="5">
        <v>0</v>
      </c>
      <c r="AB2641" s="6">
        <v>0</v>
      </c>
      <c r="AC2641" s="5">
        <v>0</v>
      </c>
      <c r="AD2641" s="6">
        <v>0</v>
      </c>
      <c r="AE2641" s="5">
        <v>0</v>
      </c>
      <c r="AF2641" s="6">
        <v>0</v>
      </c>
    </row>
    <row r="2642" spans="2:32" x14ac:dyDescent="0.35">
      <c r="B2642" s="2" t="s">
        <v>13</v>
      </c>
    </row>
    <row r="2643" spans="2:32" x14ac:dyDescent="0.35">
      <c r="B2643" s="1" t="s">
        <v>187</v>
      </c>
      <c r="C2643" s="5">
        <v>0</v>
      </c>
      <c r="D2643" s="6">
        <v>0</v>
      </c>
      <c r="E2643" s="5">
        <v>0</v>
      </c>
      <c r="F2643" s="6">
        <v>0</v>
      </c>
      <c r="G2643" s="5">
        <v>0</v>
      </c>
      <c r="H2643" s="6">
        <v>0</v>
      </c>
      <c r="I2643" s="5">
        <v>0</v>
      </c>
      <c r="J2643" s="6">
        <v>0</v>
      </c>
      <c r="K2643" s="5">
        <v>0</v>
      </c>
      <c r="L2643" s="6">
        <v>0</v>
      </c>
      <c r="M2643" s="5">
        <v>0</v>
      </c>
      <c r="N2643" s="6">
        <v>0</v>
      </c>
      <c r="O2643" s="5">
        <v>0</v>
      </c>
      <c r="P2643" s="6">
        <v>0</v>
      </c>
      <c r="Q2643" s="5">
        <v>0</v>
      </c>
      <c r="R2643" s="6">
        <v>0</v>
      </c>
      <c r="S2643" s="5">
        <v>0</v>
      </c>
      <c r="T2643" s="6">
        <v>0</v>
      </c>
      <c r="U2643" s="5">
        <v>0</v>
      </c>
      <c r="V2643" s="6">
        <v>0</v>
      </c>
      <c r="W2643" s="5">
        <v>0</v>
      </c>
      <c r="X2643" s="6">
        <v>0</v>
      </c>
      <c r="Y2643" s="5">
        <v>0</v>
      </c>
      <c r="Z2643" s="6">
        <v>0</v>
      </c>
      <c r="AA2643" s="5">
        <v>0</v>
      </c>
      <c r="AB2643" s="6">
        <v>0</v>
      </c>
      <c r="AC2643" s="5">
        <v>0</v>
      </c>
      <c r="AD2643" s="6">
        <v>0</v>
      </c>
      <c r="AE2643" s="5">
        <v>0</v>
      </c>
      <c r="AF2643" s="6">
        <v>0</v>
      </c>
    </row>
    <row r="2644" spans="2:32" x14ac:dyDescent="0.35">
      <c r="B2644" s="1" t="s">
        <v>188</v>
      </c>
      <c r="C2644" s="5">
        <v>0</v>
      </c>
      <c r="D2644" s="6">
        <v>0</v>
      </c>
      <c r="E2644" s="5">
        <v>0</v>
      </c>
      <c r="F2644" s="6">
        <v>0</v>
      </c>
      <c r="G2644" s="5">
        <v>0</v>
      </c>
      <c r="H2644" s="6">
        <v>0</v>
      </c>
      <c r="I2644" s="5">
        <v>0</v>
      </c>
      <c r="J2644" s="6">
        <v>0</v>
      </c>
      <c r="K2644" s="5">
        <v>0</v>
      </c>
      <c r="L2644" s="6">
        <v>0</v>
      </c>
      <c r="M2644" s="5">
        <v>0</v>
      </c>
      <c r="N2644" s="6">
        <v>0</v>
      </c>
      <c r="O2644" s="5">
        <v>0</v>
      </c>
      <c r="P2644" s="6">
        <v>0</v>
      </c>
      <c r="Q2644" s="5">
        <v>0</v>
      </c>
      <c r="R2644" s="6">
        <v>0</v>
      </c>
      <c r="S2644" s="5">
        <v>0</v>
      </c>
      <c r="T2644" s="6">
        <v>0</v>
      </c>
      <c r="U2644" s="5">
        <v>0</v>
      </c>
      <c r="V2644" s="6">
        <v>0</v>
      </c>
      <c r="W2644" s="5">
        <v>0</v>
      </c>
      <c r="X2644" s="6">
        <v>0</v>
      </c>
      <c r="Y2644" s="5">
        <v>0</v>
      </c>
      <c r="Z2644" s="6">
        <v>0</v>
      </c>
      <c r="AA2644" s="5">
        <v>0</v>
      </c>
      <c r="AB2644" s="6">
        <v>0</v>
      </c>
      <c r="AC2644" s="5">
        <v>0</v>
      </c>
      <c r="AD2644" s="6">
        <v>0</v>
      </c>
      <c r="AE2644" s="5">
        <v>0</v>
      </c>
      <c r="AF2644" s="6">
        <v>0</v>
      </c>
    </row>
    <row r="2645" spans="2:32" x14ac:dyDescent="0.35">
      <c r="B2645" s="1" t="s">
        <v>680</v>
      </c>
      <c r="C2645" s="5">
        <v>0</v>
      </c>
      <c r="D2645" s="6">
        <v>0</v>
      </c>
      <c r="E2645" s="5">
        <v>0</v>
      </c>
      <c r="F2645" s="6">
        <v>0</v>
      </c>
      <c r="G2645" s="5">
        <v>0</v>
      </c>
      <c r="H2645" s="6">
        <v>0</v>
      </c>
      <c r="I2645" s="5">
        <v>0</v>
      </c>
      <c r="J2645" s="6">
        <v>0</v>
      </c>
      <c r="K2645" s="5">
        <v>0</v>
      </c>
      <c r="L2645" s="6">
        <v>0</v>
      </c>
      <c r="M2645" s="5">
        <v>0</v>
      </c>
      <c r="N2645" s="6">
        <v>0</v>
      </c>
      <c r="O2645" s="5">
        <v>0</v>
      </c>
      <c r="P2645" s="6">
        <v>0</v>
      </c>
      <c r="Q2645" s="5">
        <v>0</v>
      </c>
      <c r="R2645" s="6">
        <v>0</v>
      </c>
      <c r="S2645" s="5">
        <v>0</v>
      </c>
      <c r="T2645" s="6">
        <v>0</v>
      </c>
      <c r="U2645" s="5">
        <v>0</v>
      </c>
      <c r="V2645" s="6">
        <v>0</v>
      </c>
      <c r="W2645" s="5">
        <v>0</v>
      </c>
      <c r="X2645" s="6">
        <v>0</v>
      </c>
      <c r="Y2645" s="5">
        <v>0</v>
      </c>
      <c r="Z2645" s="6">
        <v>0</v>
      </c>
      <c r="AA2645" s="5">
        <v>0</v>
      </c>
      <c r="AB2645" s="6">
        <v>0</v>
      </c>
      <c r="AC2645" s="5">
        <v>0</v>
      </c>
      <c r="AD2645" s="6">
        <v>0</v>
      </c>
      <c r="AE2645" s="5">
        <v>0</v>
      </c>
      <c r="AF2645" s="6">
        <v>0</v>
      </c>
    </row>
    <row r="2646" spans="2:32" x14ac:dyDescent="0.35">
      <c r="B2646" s="1" t="s">
        <v>681</v>
      </c>
      <c r="C2646" s="5">
        <v>9.9500000000000005E-3</v>
      </c>
      <c r="D2646" s="6">
        <v>3.8780000000000001</v>
      </c>
      <c r="E2646" s="5">
        <v>0</v>
      </c>
      <c r="F2646" s="6">
        <v>0</v>
      </c>
      <c r="G2646" s="5">
        <v>0</v>
      </c>
      <c r="H2646" s="6">
        <v>0</v>
      </c>
      <c r="I2646" s="5">
        <v>0</v>
      </c>
      <c r="J2646" s="6">
        <v>0</v>
      </c>
      <c r="K2646" s="5">
        <v>0</v>
      </c>
      <c r="L2646" s="6">
        <v>0</v>
      </c>
      <c r="M2646" s="5">
        <v>0</v>
      </c>
      <c r="N2646" s="6">
        <v>0</v>
      </c>
      <c r="O2646" s="5">
        <v>0</v>
      </c>
      <c r="P2646" s="6">
        <v>0</v>
      </c>
      <c r="Q2646" s="5">
        <v>0</v>
      </c>
      <c r="R2646" s="6">
        <v>0</v>
      </c>
      <c r="S2646" s="5">
        <v>0</v>
      </c>
      <c r="T2646" s="6">
        <v>0</v>
      </c>
      <c r="U2646" s="5">
        <v>0</v>
      </c>
      <c r="V2646" s="6">
        <v>0</v>
      </c>
      <c r="W2646" s="5">
        <v>0</v>
      </c>
      <c r="X2646" s="6">
        <v>0</v>
      </c>
      <c r="Y2646" s="5">
        <v>0</v>
      </c>
      <c r="Z2646" s="6">
        <v>0</v>
      </c>
      <c r="AA2646" s="5">
        <v>0</v>
      </c>
      <c r="AB2646" s="6">
        <v>0</v>
      </c>
      <c r="AC2646" s="5">
        <v>6.8409999999999999E-2</v>
      </c>
      <c r="AD2646" s="6">
        <v>3.8780000000000001</v>
      </c>
      <c r="AE2646" s="5">
        <v>0</v>
      </c>
      <c r="AF2646" s="6">
        <v>0</v>
      </c>
    </row>
    <row r="2647" spans="2:32" x14ac:dyDescent="0.35">
      <c r="B2647" s="1" t="s">
        <v>682</v>
      </c>
      <c r="C2647" s="5">
        <v>2.034E-2</v>
      </c>
      <c r="D2647" s="6">
        <v>7.9269999999999996</v>
      </c>
      <c r="E2647" s="5">
        <v>0</v>
      </c>
      <c r="F2647" s="6">
        <v>0</v>
      </c>
      <c r="G2647" s="5">
        <v>0</v>
      </c>
      <c r="H2647" s="6">
        <v>0</v>
      </c>
      <c r="I2647" s="5">
        <v>0</v>
      </c>
      <c r="J2647" s="6">
        <v>0</v>
      </c>
      <c r="K2647" s="5">
        <v>0</v>
      </c>
      <c r="L2647" s="6">
        <v>0</v>
      </c>
      <c r="M2647" s="5">
        <v>0</v>
      </c>
      <c r="N2647" s="6">
        <v>0</v>
      </c>
      <c r="O2647" s="5">
        <v>0</v>
      </c>
      <c r="P2647" s="6">
        <v>0</v>
      </c>
      <c r="Q2647" s="5">
        <v>0</v>
      </c>
      <c r="R2647" s="6">
        <v>0</v>
      </c>
      <c r="S2647" s="5">
        <v>0</v>
      </c>
      <c r="T2647" s="6">
        <v>0</v>
      </c>
      <c r="U2647" s="5">
        <v>0</v>
      </c>
      <c r="V2647" s="6">
        <v>0</v>
      </c>
      <c r="W2647" s="5">
        <v>0</v>
      </c>
      <c r="X2647" s="6">
        <v>0</v>
      </c>
      <c r="Y2647" s="5">
        <v>0</v>
      </c>
      <c r="Z2647" s="6">
        <v>0</v>
      </c>
      <c r="AA2647" s="5">
        <v>0</v>
      </c>
      <c r="AB2647" s="6">
        <v>0</v>
      </c>
      <c r="AC2647" s="5">
        <v>0.13983000000000001</v>
      </c>
      <c r="AD2647" s="6">
        <v>7.9269999999999996</v>
      </c>
      <c r="AE2647" s="5">
        <v>0</v>
      </c>
      <c r="AF2647" s="6">
        <v>0</v>
      </c>
    </row>
    <row r="2648" spans="2:32" x14ac:dyDescent="0.35">
      <c r="B2648" s="1" t="s">
        <v>683</v>
      </c>
      <c r="C2648" s="5">
        <v>0</v>
      </c>
      <c r="D2648" s="6">
        <v>0</v>
      </c>
      <c r="E2648" s="5">
        <v>0</v>
      </c>
      <c r="F2648" s="6">
        <v>0</v>
      </c>
      <c r="G2648" s="5">
        <v>0</v>
      </c>
      <c r="H2648" s="6">
        <v>0</v>
      </c>
      <c r="I2648" s="5">
        <v>0</v>
      </c>
      <c r="J2648" s="6">
        <v>0</v>
      </c>
      <c r="K2648" s="5">
        <v>0</v>
      </c>
      <c r="L2648" s="6">
        <v>0</v>
      </c>
      <c r="M2648" s="5">
        <v>0</v>
      </c>
      <c r="N2648" s="6">
        <v>0</v>
      </c>
      <c r="O2648" s="5">
        <v>0</v>
      </c>
      <c r="P2648" s="6">
        <v>0</v>
      </c>
      <c r="Q2648" s="5">
        <v>0</v>
      </c>
      <c r="R2648" s="6">
        <v>0</v>
      </c>
      <c r="S2648" s="5">
        <v>0</v>
      </c>
      <c r="T2648" s="6">
        <v>0</v>
      </c>
      <c r="U2648" s="5">
        <v>0</v>
      </c>
      <c r="V2648" s="6">
        <v>0</v>
      </c>
      <c r="W2648" s="5">
        <v>0</v>
      </c>
      <c r="X2648" s="6">
        <v>0</v>
      </c>
      <c r="Y2648" s="5">
        <v>0</v>
      </c>
      <c r="Z2648" s="6">
        <v>0</v>
      </c>
      <c r="AA2648" s="5">
        <v>0</v>
      </c>
      <c r="AB2648" s="6">
        <v>0</v>
      </c>
      <c r="AC2648" s="5">
        <v>0</v>
      </c>
      <c r="AD2648" s="6">
        <v>0</v>
      </c>
      <c r="AE2648" s="5">
        <v>0</v>
      </c>
      <c r="AF2648" s="6">
        <v>0</v>
      </c>
    </row>
    <row r="2649" spans="2:32" x14ac:dyDescent="0.35">
      <c r="B2649" s="1" t="s">
        <v>684</v>
      </c>
      <c r="C2649" s="5">
        <v>9.9540000000000003E-2</v>
      </c>
      <c r="D2649" s="6">
        <v>38.802</v>
      </c>
      <c r="E2649" s="5">
        <v>0</v>
      </c>
      <c r="F2649" s="6">
        <v>0</v>
      </c>
      <c r="G2649" s="5">
        <v>0</v>
      </c>
      <c r="H2649" s="6">
        <v>0</v>
      </c>
      <c r="I2649" s="5">
        <v>0</v>
      </c>
      <c r="J2649" s="6">
        <v>0</v>
      </c>
      <c r="K2649" s="5">
        <v>4.0640000000000003E-2</v>
      </c>
      <c r="L2649" s="6">
        <v>0.83699999999999997</v>
      </c>
      <c r="M2649" s="5">
        <v>0</v>
      </c>
      <c r="N2649" s="6">
        <v>0</v>
      </c>
      <c r="O2649" s="5">
        <v>0</v>
      </c>
      <c r="P2649" s="6">
        <v>0</v>
      </c>
      <c r="Q2649" s="5">
        <v>5.9830000000000001E-2</v>
      </c>
      <c r="R2649" s="6">
        <v>1.143</v>
      </c>
      <c r="S2649" s="5">
        <v>0</v>
      </c>
      <c r="T2649" s="6">
        <v>0</v>
      </c>
      <c r="U2649" s="5">
        <v>0</v>
      </c>
      <c r="V2649" s="6">
        <v>0</v>
      </c>
      <c r="W2649" s="5">
        <v>0</v>
      </c>
      <c r="X2649" s="6">
        <v>0</v>
      </c>
      <c r="Y2649" s="5">
        <v>5.058E-2</v>
      </c>
      <c r="Z2649" s="6">
        <v>2.2450000000000001</v>
      </c>
      <c r="AA2649" s="5">
        <v>0</v>
      </c>
      <c r="AB2649" s="6">
        <v>0</v>
      </c>
      <c r="AC2649" s="5">
        <v>0.60992000000000002</v>
      </c>
      <c r="AD2649" s="6">
        <v>34.576999999999998</v>
      </c>
      <c r="AE2649" s="5">
        <v>0</v>
      </c>
      <c r="AF2649" s="6">
        <v>0</v>
      </c>
    </row>
    <row r="2650" spans="2:32" x14ac:dyDescent="0.35">
      <c r="B2650" s="1" t="s">
        <v>196</v>
      </c>
      <c r="C2650" s="5">
        <v>0</v>
      </c>
      <c r="D2650" s="6">
        <v>0</v>
      </c>
      <c r="E2650" s="5">
        <v>0</v>
      </c>
      <c r="F2650" s="6">
        <v>0</v>
      </c>
      <c r="G2650" s="5">
        <v>0</v>
      </c>
      <c r="H2650" s="6">
        <v>0</v>
      </c>
      <c r="I2650" s="5">
        <v>0</v>
      </c>
      <c r="J2650" s="6">
        <v>0</v>
      </c>
      <c r="K2650" s="5">
        <v>0</v>
      </c>
      <c r="L2650" s="6">
        <v>0</v>
      </c>
      <c r="M2650" s="5">
        <v>0</v>
      </c>
      <c r="N2650" s="6">
        <v>0</v>
      </c>
      <c r="O2650" s="5">
        <v>0</v>
      </c>
      <c r="P2650" s="6">
        <v>0</v>
      </c>
      <c r="Q2650" s="5">
        <v>0</v>
      </c>
      <c r="R2650" s="6">
        <v>0</v>
      </c>
      <c r="S2650" s="5">
        <v>0</v>
      </c>
      <c r="T2650" s="6">
        <v>0</v>
      </c>
      <c r="U2650" s="5">
        <v>0</v>
      </c>
      <c r="V2650" s="6">
        <v>0</v>
      </c>
      <c r="W2650" s="5">
        <v>0</v>
      </c>
      <c r="X2650" s="6">
        <v>0</v>
      </c>
      <c r="Y2650" s="5">
        <v>0</v>
      </c>
      <c r="Z2650" s="6">
        <v>0</v>
      </c>
      <c r="AA2650" s="5">
        <v>0</v>
      </c>
      <c r="AB2650" s="6">
        <v>0</v>
      </c>
      <c r="AC2650" s="5">
        <v>0</v>
      </c>
      <c r="AD2650" s="6">
        <v>0</v>
      </c>
      <c r="AE2650" s="5">
        <v>0</v>
      </c>
      <c r="AF2650" s="6">
        <v>0</v>
      </c>
    </row>
    <row r="2651" spans="2:32" x14ac:dyDescent="0.35">
      <c r="B2651" s="1" t="s">
        <v>201</v>
      </c>
      <c r="C2651" s="5">
        <v>0</v>
      </c>
      <c r="D2651" s="6">
        <v>0</v>
      </c>
      <c r="E2651" s="5">
        <v>0</v>
      </c>
      <c r="F2651" s="6">
        <v>0</v>
      </c>
      <c r="G2651" s="5">
        <v>0</v>
      </c>
      <c r="H2651" s="6">
        <v>0</v>
      </c>
      <c r="I2651" s="5">
        <v>0</v>
      </c>
      <c r="J2651" s="6">
        <v>0</v>
      </c>
      <c r="K2651" s="5">
        <v>0</v>
      </c>
      <c r="L2651" s="6">
        <v>0</v>
      </c>
      <c r="M2651" s="5">
        <v>0</v>
      </c>
      <c r="N2651" s="6">
        <v>0</v>
      </c>
      <c r="O2651" s="5">
        <v>0</v>
      </c>
      <c r="P2651" s="6">
        <v>0</v>
      </c>
      <c r="Q2651" s="5">
        <v>0</v>
      </c>
      <c r="R2651" s="6">
        <v>0</v>
      </c>
      <c r="S2651" s="5">
        <v>0</v>
      </c>
      <c r="T2651" s="6">
        <v>0</v>
      </c>
      <c r="U2651" s="5">
        <v>0</v>
      </c>
      <c r="V2651" s="6">
        <v>0</v>
      </c>
      <c r="W2651" s="5">
        <v>0</v>
      </c>
      <c r="X2651" s="6">
        <v>0</v>
      </c>
      <c r="Y2651" s="5">
        <v>0</v>
      </c>
      <c r="Z2651" s="6">
        <v>0</v>
      </c>
      <c r="AA2651" s="5">
        <v>0</v>
      </c>
      <c r="AB2651" s="6">
        <v>0</v>
      </c>
      <c r="AC2651" s="5">
        <v>0</v>
      </c>
      <c r="AD2651" s="6">
        <v>0</v>
      </c>
      <c r="AE2651" s="5">
        <v>0</v>
      </c>
      <c r="AF2651" s="6">
        <v>0</v>
      </c>
    </row>
    <row r="2652" spans="2:32" x14ac:dyDescent="0.35">
      <c r="B2652" s="1" t="s">
        <v>202</v>
      </c>
      <c r="C2652" s="5">
        <v>0</v>
      </c>
      <c r="D2652" s="6">
        <v>0</v>
      </c>
      <c r="E2652" s="5">
        <v>0</v>
      </c>
      <c r="F2652" s="6">
        <v>0</v>
      </c>
      <c r="G2652" s="5">
        <v>0</v>
      </c>
      <c r="H2652" s="6">
        <v>0</v>
      </c>
      <c r="I2652" s="5">
        <v>0</v>
      </c>
      <c r="J2652" s="6">
        <v>0</v>
      </c>
      <c r="K2652" s="5">
        <v>0</v>
      </c>
      <c r="L2652" s="6">
        <v>0</v>
      </c>
      <c r="M2652" s="5">
        <v>0</v>
      </c>
      <c r="N2652" s="6">
        <v>0</v>
      </c>
      <c r="O2652" s="5">
        <v>0</v>
      </c>
      <c r="P2652" s="6">
        <v>0</v>
      </c>
      <c r="Q2652" s="5">
        <v>0</v>
      </c>
      <c r="R2652" s="6">
        <v>0</v>
      </c>
      <c r="S2652" s="5">
        <v>0</v>
      </c>
      <c r="T2652" s="6">
        <v>0</v>
      </c>
      <c r="U2652" s="5">
        <v>0</v>
      </c>
      <c r="V2652" s="6">
        <v>0</v>
      </c>
      <c r="W2652" s="5">
        <v>0</v>
      </c>
      <c r="X2652" s="6">
        <v>0</v>
      </c>
      <c r="Y2652" s="5">
        <v>0</v>
      </c>
      <c r="Z2652" s="6">
        <v>0</v>
      </c>
      <c r="AA2652" s="5">
        <v>0</v>
      </c>
      <c r="AB2652" s="6">
        <v>0</v>
      </c>
      <c r="AC2652" s="5">
        <v>0</v>
      </c>
      <c r="AD2652" s="6">
        <v>0</v>
      </c>
      <c r="AE2652" s="5">
        <v>0</v>
      </c>
      <c r="AF2652" s="6">
        <v>0</v>
      </c>
    </row>
    <row r="2653" spans="2:32" x14ac:dyDescent="0.35">
      <c r="B2653" s="1" t="s">
        <v>685</v>
      </c>
      <c r="C2653" s="5">
        <v>0</v>
      </c>
      <c r="D2653" s="6">
        <v>0</v>
      </c>
      <c r="E2653" s="5">
        <v>0</v>
      </c>
      <c r="F2653" s="6">
        <v>0</v>
      </c>
      <c r="G2653" s="5">
        <v>0</v>
      </c>
      <c r="H2653" s="6">
        <v>0</v>
      </c>
      <c r="I2653" s="5">
        <v>0</v>
      </c>
      <c r="J2653" s="6">
        <v>0</v>
      </c>
      <c r="K2653" s="5">
        <v>0</v>
      </c>
      <c r="L2653" s="6">
        <v>0</v>
      </c>
      <c r="M2653" s="5">
        <v>0</v>
      </c>
      <c r="N2653" s="6">
        <v>0</v>
      </c>
      <c r="O2653" s="5">
        <v>0</v>
      </c>
      <c r="P2653" s="6">
        <v>0</v>
      </c>
      <c r="Q2653" s="5">
        <v>0</v>
      </c>
      <c r="R2653" s="6">
        <v>0</v>
      </c>
      <c r="S2653" s="5">
        <v>0</v>
      </c>
      <c r="T2653" s="6">
        <v>0</v>
      </c>
      <c r="U2653" s="5">
        <v>0</v>
      </c>
      <c r="V2653" s="6">
        <v>0</v>
      </c>
      <c r="W2653" s="5">
        <v>0</v>
      </c>
      <c r="X2653" s="6">
        <v>0</v>
      </c>
      <c r="Y2653" s="5">
        <v>0</v>
      </c>
      <c r="Z2653" s="6">
        <v>0</v>
      </c>
      <c r="AA2653" s="5">
        <v>0</v>
      </c>
      <c r="AB2653" s="6">
        <v>0</v>
      </c>
      <c r="AC2653" s="5">
        <v>0</v>
      </c>
      <c r="AD2653" s="6">
        <v>0</v>
      </c>
      <c r="AE2653" s="5">
        <v>0</v>
      </c>
      <c r="AF2653" s="6">
        <v>0</v>
      </c>
    </row>
    <row r="2654" spans="2:32" x14ac:dyDescent="0.35">
      <c r="B2654" s="1" t="s">
        <v>686</v>
      </c>
      <c r="C2654" s="5">
        <v>0</v>
      </c>
      <c r="D2654" s="6">
        <v>0</v>
      </c>
      <c r="E2654" s="5">
        <v>0</v>
      </c>
      <c r="F2654" s="6">
        <v>0</v>
      </c>
      <c r="G2654" s="5">
        <v>0</v>
      </c>
      <c r="H2654" s="6">
        <v>0</v>
      </c>
      <c r="I2654" s="5">
        <v>0</v>
      </c>
      <c r="J2654" s="6">
        <v>0</v>
      </c>
      <c r="K2654" s="5">
        <v>0</v>
      </c>
      <c r="L2654" s="6">
        <v>0</v>
      </c>
      <c r="M2654" s="5">
        <v>0</v>
      </c>
      <c r="N2654" s="6">
        <v>0</v>
      </c>
      <c r="O2654" s="5">
        <v>0</v>
      </c>
      <c r="P2654" s="6">
        <v>0</v>
      </c>
      <c r="Q2654" s="5">
        <v>0</v>
      </c>
      <c r="R2654" s="6">
        <v>0</v>
      </c>
      <c r="S2654" s="5">
        <v>0</v>
      </c>
      <c r="T2654" s="6">
        <v>0</v>
      </c>
      <c r="U2654" s="5">
        <v>0</v>
      </c>
      <c r="V2654" s="6">
        <v>0</v>
      </c>
      <c r="W2654" s="5">
        <v>0</v>
      </c>
      <c r="X2654" s="6">
        <v>0</v>
      </c>
      <c r="Y2654" s="5">
        <v>0</v>
      </c>
      <c r="Z2654" s="6">
        <v>0</v>
      </c>
      <c r="AA2654" s="5">
        <v>0</v>
      </c>
      <c r="AB2654" s="6">
        <v>0</v>
      </c>
      <c r="AC2654" s="5">
        <v>0</v>
      </c>
      <c r="AD2654" s="6">
        <v>0</v>
      </c>
      <c r="AE2654" s="5">
        <v>0</v>
      </c>
      <c r="AF2654" s="6">
        <v>0</v>
      </c>
    </row>
    <row r="2655" spans="2:32" x14ac:dyDescent="0.35">
      <c r="B2655" s="1" t="s">
        <v>207</v>
      </c>
      <c r="C2655" s="5">
        <v>2.1800000000000001E-3</v>
      </c>
      <c r="D2655" s="6">
        <v>0.85099999999999998</v>
      </c>
      <c r="E2655" s="5">
        <v>0</v>
      </c>
      <c r="F2655" s="6">
        <v>0</v>
      </c>
      <c r="G2655" s="5">
        <v>0</v>
      </c>
      <c r="H2655" s="6">
        <v>0</v>
      </c>
      <c r="I2655" s="5">
        <v>0</v>
      </c>
      <c r="J2655" s="6">
        <v>0</v>
      </c>
      <c r="K2655" s="5">
        <v>0</v>
      </c>
      <c r="L2655" s="6">
        <v>0</v>
      </c>
      <c r="M2655" s="5">
        <v>0</v>
      </c>
      <c r="N2655" s="6">
        <v>0</v>
      </c>
      <c r="O2655" s="5">
        <v>0</v>
      </c>
      <c r="P2655" s="6">
        <v>0</v>
      </c>
      <c r="Q2655" s="5">
        <v>0</v>
      </c>
      <c r="R2655" s="6">
        <v>0</v>
      </c>
      <c r="S2655" s="5">
        <v>0</v>
      </c>
      <c r="T2655" s="6">
        <v>0</v>
      </c>
      <c r="U2655" s="5">
        <v>0</v>
      </c>
      <c r="V2655" s="6">
        <v>0</v>
      </c>
      <c r="W2655" s="5">
        <v>0</v>
      </c>
      <c r="X2655" s="6">
        <v>0</v>
      </c>
      <c r="Y2655" s="5">
        <v>0</v>
      </c>
      <c r="Z2655" s="6">
        <v>0</v>
      </c>
      <c r="AA2655" s="5">
        <v>0</v>
      </c>
      <c r="AB2655" s="6">
        <v>0</v>
      </c>
      <c r="AC2655" s="5">
        <v>1.5010000000000001E-2</v>
      </c>
      <c r="AD2655" s="6">
        <v>0.85099999999999998</v>
      </c>
      <c r="AE2655" s="5">
        <v>0</v>
      </c>
      <c r="AF2655" s="6">
        <v>0</v>
      </c>
    </row>
    <row r="2656" spans="2:32" x14ac:dyDescent="0.35">
      <c r="B2656" s="1" t="s">
        <v>208</v>
      </c>
      <c r="C2656" s="5">
        <v>0</v>
      </c>
      <c r="D2656" s="6">
        <v>0</v>
      </c>
      <c r="E2656" s="5">
        <v>0</v>
      </c>
      <c r="F2656" s="6">
        <v>0</v>
      </c>
      <c r="G2656" s="5">
        <v>0</v>
      </c>
      <c r="H2656" s="6">
        <v>0</v>
      </c>
      <c r="I2656" s="5">
        <v>0</v>
      </c>
      <c r="J2656" s="6">
        <v>0</v>
      </c>
      <c r="K2656" s="5">
        <v>0</v>
      </c>
      <c r="L2656" s="6">
        <v>0</v>
      </c>
      <c r="M2656" s="5">
        <v>0</v>
      </c>
      <c r="N2656" s="6">
        <v>0</v>
      </c>
      <c r="O2656" s="5">
        <v>0</v>
      </c>
      <c r="P2656" s="6">
        <v>0</v>
      </c>
      <c r="Q2656" s="5">
        <v>0</v>
      </c>
      <c r="R2656" s="6">
        <v>0</v>
      </c>
      <c r="S2656" s="5">
        <v>0</v>
      </c>
      <c r="T2656" s="6">
        <v>0</v>
      </c>
      <c r="U2656" s="5">
        <v>0</v>
      </c>
      <c r="V2656" s="6">
        <v>0</v>
      </c>
      <c r="W2656" s="5">
        <v>0</v>
      </c>
      <c r="X2656" s="6">
        <v>0</v>
      </c>
      <c r="Y2656" s="5">
        <v>0</v>
      </c>
      <c r="Z2656" s="6">
        <v>0</v>
      </c>
      <c r="AA2656" s="5">
        <v>0</v>
      </c>
      <c r="AB2656" s="6">
        <v>0</v>
      </c>
      <c r="AC2656" s="5">
        <v>0</v>
      </c>
      <c r="AD2656" s="6">
        <v>0</v>
      </c>
      <c r="AE2656" s="5">
        <v>0</v>
      </c>
      <c r="AF2656" s="6">
        <v>0</v>
      </c>
    </row>
    <row r="2657" spans="2:32" x14ac:dyDescent="0.35">
      <c r="B2657" s="1" t="s">
        <v>687</v>
      </c>
      <c r="C2657" s="5">
        <v>0</v>
      </c>
      <c r="D2657" s="6">
        <v>0</v>
      </c>
      <c r="E2657" s="5">
        <v>0</v>
      </c>
      <c r="F2657" s="6">
        <v>0</v>
      </c>
      <c r="G2657" s="5">
        <v>0</v>
      </c>
      <c r="H2657" s="6">
        <v>0</v>
      </c>
      <c r="I2657" s="5">
        <v>0</v>
      </c>
      <c r="J2657" s="6">
        <v>0</v>
      </c>
      <c r="K2657" s="5">
        <v>0</v>
      </c>
      <c r="L2657" s="6">
        <v>0</v>
      </c>
      <c r="M2657" s="5">
        <v>0</v>
      </c>
      <c r="N2657" s="6">
        <v>0</v>
      </c>
      <c r="O2657" s="5">
        <v>0</v>
      </c>
      <c r="P2657" s="6">
        <v>0</v>
      </c>
      <c r="Q2657" s="5">
        <v>0</v>
      </c>
      <c r="R2657" s="6">
        <v>0</v>
      </c>
      <c r="S2657" s="5">
        <v>0</v>
      </c>
      <c r="T2657" s="6">
        <v>0</v>
      </c>
      <c r="U2657" s="5">
        <v>0</v>
      </c>
      <c r="V2657" s="6">
        <v>0</v>
      </c>
      <c r="W2657" s="5">
        <v>0</v>
      </c>
      <c r="X2657" s="6">
        <v>0</v>
      </c>
      <c r="Y2657" s="5">
        <v>0</v>
      </c>
      <c r="Z2657" s="6">
        <v>0</v>
      </c>
      <c r="AA2657" s="5">
        <v>0</v>
      </c>
      <c r="AB2657" s="6">
        <v>0</v>
      </c>
      <c r="AC2657" s="5">
        <v>0</v>
      </c>
      <c r="AD2657" s="6">
        <v>0</v>
      </c>
      <c r="AE2657" s="5">
        <v>0</v>
      </c>
      <c r="AF2657" s="6">
        <v>0</v>
      </c>
    </row>
    <row r="2658" spans="2:32" x14ac:dyDescent="0.35">
      <c r="B2658" s="1" t="s">
        <v>210</v>
      </c>
      <c r="C2658" s="5">
        <v>2.5200000000000001E-3</v>
      </c>
      <c r="D2658" s="6">
        <v>0.98399999999999999</v>
      </c>
      <c r="E2658" s="5">
        <v>6.5640000000000004E-2</v>
      </c>
      <c r="F2658" s="6">
        <v>0.98399999999999999</v>
      </c>
      <c r="G2658" s="5">
        <v>0</v>
      </c>
      <c r="H2658" s="6">
        <v>0</v>
      </c>
      <c r="I2658" s="5">
        <v>0</v>
      </c>
      <c r="J2658" s="6">
        <v>0</v>
      </c>
      <c r="K2658" s="5">
        <v>0</v>
      </c>
      <c r="L2658" s="6">
        <v>0</v>
      </c>
      <c r="M2658" s="5">
        <v>0</v>
      </c>
      <c r="N2658" s="6">
        <v>0</v>
      </c>
      <c r="O2658" s="5">
        <v>0</v>
      </c>
      <c r="P2658" s="6">
        <v>0</v>
      </c>
      <c r="Q2658" s="5">
        <v>0</v>
      </c>
      <c r="R2658" s="6">
        <v>0</v>
      </c>
      <c r="S2658" s="5">
        <v>0</v>
      </c>
      <c r="T2658" s="6">
        <v>0</v>
      </c>
      <c r="U2658" s="5">
        <v>0</v>
      </c>
      <c r="V2658" s="6">
        <v>0</v>
      </c>
      <c r="W2658" s="5">
        <v>0</v>
      </c>
      <c r="X2658" s="6">
        <v>0</v>
      </c>
      <c r="Y2658" s="5">
        <v>0</v>
      </c>
      <c r="Z2658" s="6">
        <v>0</v>
      </c>
      <c r="AA2658" s="5">
        <v>0</v>
      </c>
      <c r="AB2658" s="6">
        <v>0</v>
      </c>
      <c r="AC2658" s="5">
        <v>0</v>
      </c>
      <c r="AD2658" s="6">
        <v>0</v>
      </c>
      <c r="AE2658" s="5">
        <v>0</v>
      </c>
      <c r="AF2658" s="6">
        <v>0</v>
      </c>
    </row>
    <row r="2659" spans="2:32" x14ac:dyDescent="0.35">
      <c r="B2659" s="1" t="s">
        <v>211</v>
      </c>
      <c r="C2659" s="5">
        <v>0</v>
      </c>
      <c r="D2659" s="6">
        <v>0</v>
      </c>
      <c r="E2659" s="5">
        <v>0</v>
      </c>
      <c r="F2659" s="6">
        <v>0</v>
      </c>
      <c r="G2659" s="5">
        <v>0</v>
      </c>
      <c r="H2659" s="6">
        <v>0</v>
      </c>
      <c r="I2659" s="5">
        <v>0</v>
      </c>
      <c r="J2659" s="6">
        <v>0</v>
      </c>
      <c r="K2659" s="5">
        <v>0</v>
      </c>
      <c r="L2659" s="6">
        <v>0</v>
      </c>
      <c r="M2659" s="5">
        <v>0</v>
      </c>
      <c r="N2659" s="6">
        <v>0</v>
      </c>
      <c r="O2659" s="5">
        <v>0</v>
      </c>
      <c r="P2659" s="6">
        <v>0</v>
      </c>
      <c r="Q2659" s="5">
        <v>0</v>
      </c>
      <c r="R2659" s="6">
        <v>0</v>
      </c>
      <c r="S2659" s="5">
        <v>0</v>
      </c>
      <c r="T2659" s="6">
        <v>0</v>
      </c>
      <c r="U2659" s="5">
        <v>0</v>
      </c>
      <c r="V2659" s="6">
        <v>0</v>
      </c>
      <c r="W2659" s="5">
        <v>0</v>
      </c>
      <c r="X2659" s="6">
        <v>0</v>
      </c>
      <c r="Y2659" s="5">
        <v>0</v>
      </c>
      <c r="Z2659" s="6">
        <v>0</v>
      </c>
      <c r="AA2659" s="5">
        <v>0</v>
      </c>
      <c r="AB2659" s="6">
        <v>0</v>
      </c>
      <c r="AC2659" s="5">
        <v>0</v>
      </c>
      <c r="AD2659" s="6">
        <v>0</v>
      </c>
      <c r="AE2659" s="5">
        <v>0</v>
      </c>
      <c r="AF2659" s="6">
        <v>0</v>
      </c>
    </row>
    <row r="2660" spans="2:32" x14ac:dyDescent="0.35">
      <c r="B2660" s="1" t="s">
        <v>688</v>
      </c>
      <c r="C2660" s="5">
        <v>0</v>
      </c>
      <c r="D2660" s="6">
        <v>0</v>
      </c>
      <c r="E2660" s="5">
        <v>0</v>
      </c>
      <c r="F2660" s="6">
        <v>0</v>
      </c>
      <c r="G2660" s="5">
        <v>0</v>
      </c>
      <c r="H2660" s="6">
        <v>0</v>
      </c>
      <c r="I2660" s="5">
        <v>0</v>
      </c>
      <c r="J2660" s="6">
        <v>0</v>
      </c>
      <c r="K2660" s="5">
        <v>0</v>
      </c>
      <c r="L2660" s="6">
        <v>0</v>
      </c>
      <c r="M2660" s="5">
        <v>0</v>
      </c>
      <c r="N2660" s="6">
        <v>0</v>
      </c>
      <c r="O2660" s="5">
        <v>0</v>
      </c>
      <c r="P2660" s="6">
        <v>0</v>
      </c>
      <c r="Q2660" s="5">
        <v>0</v>
      </c>
      <c r="R2660" s="6">
        <v>0</v>
      </c>
      <c r="S2660" s="5">
        <v>0</v>
      </c>
      <c r="T2660" s="6">
        <v>0</v>
      </c>
      <c r="U2660" s="5">
        <v>0</v>
      </c>
      <c r="V2660" s="6">
        <v>0</v>
      </c>
      <c r="W2660" s="5">
        <v>0</v>
      </c>
      <c r="X2660" s="6">
        <v>0</v>
      </c>
      <c r="Y2660" s="5">
        <v>0</v>
      </c>
      <c r="Z2660" s="6">
        <v>0</v>
      </c>
      <c r="AA2660" s="5">
        <v>0</v>
      </c>
      <c r="AB2660" s="6">
        <v>0</v>
      </c>
      <c r="AC2660" s="5">
        <v>0</v>
      </c>
      <c r="AD2660" s="6">
        <v>0</v>
      </c>
      <c r="AE2660" s="5">
        <v>0</v>
      </c>
      <c r="AF2660" s="6">
        <v>0</v>
      </c>
    </row>
    <row r="2661" spans="2:32" x14ac:dyDescent="0.35">
      <c r="B2661" s="1" t="s">
        <v>689</v>
      </c>
      <c r="C2661" s="5">
        <v>0</v>
      </c>
      <c r="D2661" s="6">
        <v>0</v>
      </c>
      <c r="E2661" s="5">
        <v>0</v>
      </c>
      <c r="F2661" s="6">
        <v>0</v>
      </c>
      <c r="G2661" s="5">
        <v>0</v>
      </c>
      <c r="H2661" s="6">
        <v>0</v>
      </c>
      <c r="I2661" s="5">
        <v>0</v>
      </c>
      <c r="J2661" s="6">
        <v>0</v>
      </c>
      <c r="K2661" s="5">
        <v>0</v>
      </c>
      <c r="L2661" s="6">
        <v>0</v>
      </c>
      <c r="M2661" s="5">
        <v>0</v>
      </c>
      <c r="N2661" s="6">
        <v>0</v>
      </c>
      <c r="O2661" s="5">
        <v>0</v>
      </c>
      <c r="P2661" s="6">
        <v>0</v>
      </c>
      <c r="Q2661" s="5">
        <v>0</v>
      </c>
      <c r="R2661" s="6">
        <v>0</v>
      </c>
      <c r="S2661" s="5">
        <v>0</v>
      </c>
      <c r="T2661" s="6">
        <v>0</v>
      </c>
      <c r="U2661" s="5">
        <v>0</v>
      </c>
      <c r="V2661" s="6">
        <v>0</v>
      </c>
      <c r="W2661" s="5">
        <v>0</v>
      </c>
      <c r="X2661" s="6">
        <v>0</v>
      </c>
      <c r="Y2661" s="5">
        <v>0</v>
      </c>
      <c r="Z2661" s="6">
        <v>0</v>
      </c>
      <c r="AA2661" s="5">
        <v>0</v>
      </c>
      <c r="AB2661" s="6">
        <v>0</v>
      </c>
      <c r="AC2661" s="5">
        <v>0</v>
      </c>
      <c r="AD2661" s="6">
        <v>0</v>
      </c>
      <c r="AE2661" s="5">
        <v>0</v>
      </c>
      <c r="AF2661" s="6">
        <v>0</v>
      </c>
    </row>
    <row r="2662" spans="2:32" x14ac:dyDescent="0.35">
      <c r="B2662" s="1" t="s">
        <v>690</v>
      </c>
      <c r="C2662" s="5">
        <v>0</v>
      </c>
      <c r="D2662" s="6">
        <v>0</v>
      </c>
      <c r="E2662" s="5">
        <v>0</v>
      </c>
      <c r="F2662" s="6">
        <v>0</v>
      </c>
      <c r="G2662" s="5">
        <v>0</v>
      </c>
      <c r="H2662" s="6">
        <v>0</v>
      </c>
      <c r="I2662" s="5">
        <v>0</v>
      </c>
      <c r="J2662" s="6">
        <v>0</v>
      </c>
      <c r="K2662" s="5">
        <v>0</v>
      </c>
      <c r="L2662" s="6">
        <v>0</v>
      </c>
      <c r="M2662" s="5">
        <v>0</v>
      </c>
      <c r="N2662" s="6">
        <v>0</v>
      </c>
      <c r="O2662" s="5">
        <v>0</v>
      </c>
      <c r="P2662" s="6">
        <v>0</v>
      </c>
      <c r="Q2662" s="5">
        <v>0</v>
      </c>
      <c r="R2662" s="6">
        <v>0</v>
      </c>
      <c r="S2662" s="5">
        <v>0</v>
      </c>
      <c r="T2662" s="6">
        <v>0</v>
      </c>
      <c r="U2662" s="5">
        <v>0</v>
      </c>
      <c r="V2662" s="6">
        <v>0</v>
      </c>
      <c r="W2662" s="5">
        <v>0</v>
      </c>
      <c r="X2662" s="6">
        <v>0</v>
      </c>
      <c r="Y2662" s="5">
        <v>0</v>
      </c>
      <c r="Z2662" s="6">
        <v>0</v>
      </c>
      <c r="AA2662" s="5">
        <v>0</v>
      </c>
      <c r="AB2662" s="6">
        <v>0</v>
      </c>
      <c r="AC2662" s="5">
        <v>0</v>
      </c>
      <c r="AD2662" s="6">
        <v>0</v>
      </c>
      <c r="AE2662" s="5">
        <v>0</v>
      </c>
      <c r="AF2662" s="6">
        <v>0</v>
      </c>
    </row>
    <row r="2663" spans="2:32" x14ac:dyDescent="0.35">
      <c r="B2663" s="1" t="s">
        <v>691</v>
      </c>
      <c r="C2663" s="5">
        <v>0</v>
      </c>
      <c r="D2663" s="6">
        <v>0</v>
      </c>
      <c r="E2663" s="5">
        <v>0</v>
      </c>
      <c r="F2663" s="6">
        <v>0</v>
      </c>
      <c r="G2663" s="5">
        <v>0</v>
      </c>
      <c r="H2663" s="6">
        <v>0</v>
      </c>
      <c r="I2663" s="5">
        <v>0</v>
      </c>
      <c r="J2663" s="6">
        <v>0</v>
      </c>
      <c r="K2663" s="5">
        <v>0</v>
      </c>
      <c r="L2663" s="6">
        <v>0</v>
      </c>
      <c r="M2663" s="5">
        <v>0</v>
      </c>
      <c r="N2663" s="6">
        <v>0</v>
      </c>
      <c r="O2663" s="5">
        <v>0</v>
      </c>
      <c r="P2663" s="6">
        <v>0</v>
      </c>
      <c r="Q2663" s="5">
        <v>0</v>
      </c>
      <c r="R2663" s="6">
        <v>0</v>
      </c>
      <c r="S2663" s="5">
        <v>0</v>
      </c>
      <c r="T2663" s="6">
        <v>0</v>
      </c>
      <c r="U2663" s="5">
        <v>0</v>
      </c>
      <c r="V2663" s="6">
        <v>0</v>
      </c>
      <c r="W2663" s="5">
        <v>0</v>
      </c>
      <c r="X2663" s="6">
        <v>0</v>
      </c>
      <c r="Y2663" s="5">
        <v>0</v>
      </c>
      <c r="Z2663" s="6">
        <v>0</v>
      </c>
      <c r="AA2663" s="5">
        <v>0</v>
      </c>
      <c r="AB2663" s="6">
        <v>0</v>
      </c>
      <c r="AC2663" s="5">
        <v>0</v>
      </c>
      <c r="AD2663" s="6">
        <v>0</v>
      </c>
      <c r="AE2663" s="5">
        <v>0</v>
      </c>
      <c r="AF2663" s="6">
        <v>0</v>
      </c>
    </row>
    <row r="2664" spans="2:32" x14ac:dyDescent="0.35">
      <c r="B2664" s="1" t="s">
        <v>692</v>
      </c>
      <c r="C2664" s="5">
        <v>0</v>
      </c>
      <c r="D2664" s="6">
        <v>0</v>
      </c>
      <c r="E2664" s="5">
        <v>0</v>
      </c>
      <c r="F2664" s="6">
        <v>0</v>
      </c>
      <c r="G2664" s="5">
        <v>0</v>
      </c>
      <c r="H2664" s="6">
        <v>0</v>
      </c>
      <c r="I2664" s="5">
        <v>0</v>
      </c>
      <c r="J2664" s="6">
        <v>0</v>
      </c>
      <c r="K2664" s="5">
        <v>0</v>
      </c>
      <c r="L2664" s="6">
        <v>0</v>
      </c>
      <c r="M2664" s="5">
        <v>0</v>
      </c>
      <c r="N2664" s="6">
        <v>0</v>
      </c>
      <c r="O2664" s="5">
        <v>0</v>
      </c>
      <c r="P2664" s="6">
        <v>0</v>
      </c>
      <c r="Q2664" s="5">
        <v>0</v>
      </c>
      <c r="R2664" s="6">
        <v>0</v>
      </c>
      <c r="S2664" s="5">
        <v>0</v>
      </c>
      <c r="T2664" s="6">
        <v>0</v>
      </c>
      <c r="U2664" s="5">
        <v>0</v>
      </c>
      <c r="V2664" s="6">
        <v>0</v>
      </c>
      <c r="W2664" s="5">
        <v>0</v>
      </c>
      <c r="X2664" s="6">
        <v>0</v>
      </c>
      <c r="Y2664" s="5">
        <v>0</v>
      </c>
      <c r="Z2664" s="6">
        <v>0</v>
      </c>
      <c r="AA2664" s="5">
        <v>0</v>
      </c>
      <c r="AB2664" s="6">
        <v>0</v>
      </c>
      <c r="AC2664" s="5">
        <v>0</v>
      </c>
      <c r="AD2664" s="6">
        <v>0</v>
      </c>
      <c r="AE2664" s="5">
        <v>0</v>
      </c>
      <c r="AF2664" s="6">
        <v>0</v>
      </c>
    </row>
    <row r="2665" spans="2:32" x14ac:dyDescent="0.35">
      <c r="B2665" s="2" t="s">
        <v>14</v>
      </c>
    </row>
    <row r="2666" spans="2:32" x14ac:dyDescent="0.35">
      <c r="B2666" s="1" t="s">
        <v>214</v>
      </c>
      <c r="C2666" s="5">
        <v>0</v>
      </c>
      <c r="D2666" s="6">
        <v>0</v>
      </c>
      <c r="E2666" s="5">
        <v>0</v>
      </c>
      <c r="F2666" s="6">
        <v>0</v>
      </c>
      <c r="G2666" s="5">
        <v>0</v>
      </c>
      <c r="H2666" s="6">
        <v>0</v>
      </c>
      <c r="I2666" s="5">
        <v>0</v>
      </c>
      <c r="J2666" s="6">
        <v>0</v>
      </c>
      <c r="K2666" s="5">
        <v>0</v>
      </c>
      <c r="L2666" s="6">
        <v>0</v>
      </c>
      <c r="M2666" s="5">
        <v>0</v>
      </c>
      <c r="N2666" s="6">
        <v>0</v>
      </c>
      <c r="O2666" s="5">
        <v>0</v>
      </c>
      <c r="P2666" s="6">
        <v>0</v>
      </c>
      <c r="Q2666" s="5">
        <v>0</v>
      </c>
      <c r="R2666" s="6">
        <v>0</v>
      </c>
      <c r="S2666" s="5">
        <v>0</v>
      </c>
      <c r="T2666" s="6">
        <v>0</v>
      </c>
      <c r="U2666" s="5">
        <v>0</v>
      </c>
      <c r="V2666" s="6">
        <v>0</v>
      </c>
      <c r="W2666" s="5">
        <v>0</v>
      </c>
      <c r="X2666" s="6">
        <v>0</v>
      </c>
      <c r="Y2666" s="5">
        <v>0</v>
      </c>
      <c r="Z2666" s="6">
        <v>0</v>
      </c>
      <c r="AA2666" s="5">
        <v>0</v>
      </c>
      <c r="AB2666" s="6">
        <v>0</v>
      </c>
      <c r="AC2666" s="5">
        <v>0</v>
      </c>
      <c r="AD2666" s="6">
        <v>0</v>
      </c>
      <c r="AE2666" s="5">
        <v>0</v>
      </c>
      <c r="AF2666" s="6">
        <v>0</v>
      </c>
    </row>
    <row r="2667" spans="2:32" x14ac:dyDescent="0.35">
      <c r="B2667" s="1" t="s">
        <v>693</v>
      </c>
      <c r="C2667" s="5">
        <v>0</v>
      </c>
      <c r="D2667" s="6">
        <v>0</v>
      </c>
      <c r="E2667" s="5">
        <v>0</v>
      </c>
      <c r="F2667" s="6">
        <v>0</v>
      </c>
      <c r="G2667" s="5">
        <v>0</v>
      </c>
      <c r="H2667" s="6">
        <v>0</v>
      </c>
      <c r="I2667" s="5">
        <v>0</v>
      </c>
      <c r="J2667" s="6">
        <v>0</v>
      </c>
      <c r="K2667" s="5">
        <v>0</v>
      </c>
      <c r="L2667" s="6">
        <v>0</v>
      </c>
      <c r="M2667" s="5">
        <v>0</v>
      </c>
      <c r="N2667" s="6">
        <v>0</v>
      </c>
      <c r="O2667" s="5">
        <v>0</v>
      </c>
      <c r="P2667" s="6">
        <v>0</v>
      </c>
      <c r="Q2667" s="5">
        <v>0</v>
      </c>
      <c r="R2667" s="6">
        <v>0</v>
      </c>
      <c r="S2667" s="5">
        <v>0</v>
      </c>
      <c r="T2667" s="6">
        <v>0</v>
      </c>
      <c r="U2667" s="5">
        <v>0</v>
      </c>
      <c r="V2667" s="6">
        <v>0</v>
      </c>
      <c r="W2667" s="5">
        <v>0</v>
      </c>
      <c r="X2667" s="6">
        <v>0</v>
      </c>
      <c r="Y2667" s="5">
        <v>0</v>
      </c>
      <c r="Z2667" s="6">
        <v>0</v>
      </c>
      <c r="AA2667" s="5">
        <v>0</v>
      </c>
      <c r="AB2667" s="6">
        <v>0</v>
      </c>
      <c r="AC2667" s="5">
        <v>0</v>
      </c>
      <c r="AD2667" s="6">
        <v>0</v>
      </c>
      <c r="AE2667" s="5">
        <v>0</v>
      </c>
      <c r="AF2667" s="6">
        <v>0</v>
      </c>
    </row>
    <row r="2668" spans="2:32" x14ac:dyDescent="0.35">
      <c r="B2668" s="1" t="s">
        <v>694</v>
      </c>
      <c r="C2668" s="5">
        <v>1.992E-2</v>
      </c>
      <c r="D2668" s="6">
        <v>7.7649999999999997</v>
      </c>
      <c r="E2668" s="5">
        <v>0</v>
      </c>
      <c r="F2668" s="6">
        <v>0</v>
      </c>
      <c r="G2668" s="5">
        <v>0</v>
      </c>
      <c r="H2668" s="6">
        <v>0</v>
      </c>
      <c r="I2668" s="5">
        <v>0</v>
      </c>
      <c r="J2668" s="6">
        <v>0</v>
      </c>
      <c r="K2668" s="5">
        <v>0</v>
      </c>
      <c r="L2668" s="6">
        <v>0</v>
      </c>
      <c r="M2668" s="5">
        <v>0</v>
      </c>
      <c r="N2668" s="6">
        <v>0</v>
      </c>
      <c r="O2668" s="5">
        <v>0</v>
      </c>
      <c r="P2668" s="6">
        <v>0</v>
      </c>
      <c r="Q2668" s="5">
        <v>0</v>
      </c>
      <c r="R2668" s="6">
        <v>0</v>
      </c>
      <c r="S2668" s="5">
        <v>0</v>
      </c>
      <c r="T2668" s="6">
        <v>0</v>
      </c>
      <c r="U2668" s="5">
        <v>0</v>
      </c>
      <c r="V2668" s="6">
        <v>0</v>
      </c>
      <c r="W2668" s="5">
        <v>0</v>
      </c>
      <c r="X2668" s="6">
        <v>0</v>
      </c>
      <c r="Y2668" s="5">
        <v>0</v>
      </c>
      <c r="Z2668" s="6">
        <v>0</v>
      </c>
      <c r="AA2668" s="5">
        <v>0</v>
      </c>
      <c r="AB2668" s="6">
        <v>0</v>
      </c>
      <c r="AC2668" s="5">
        <v>0</v>
      </c>
      <c r="AD2668" s="6">
        <v>0</v>
      </c>
      <c r="AE2668" s="5">
        <v>0.25712000000000002</v>
      </c>
      <c r="AF2668" s="6">
        <v>7.7649999999999997</v>
      </c>
    </row>
    <row r="2669" spans="2:32" x14ac:dyDescent="0.35">
      <c r="B2669" s="1" t="s">
        <v>695</v>
      </c>
      <c r="C2669" s="5">
        <v>3.0999999999999999E-3</v>
      </c>
      <c r="D2669" s="6">
        <v>1.2090000000000001</v>
      </c>
      <c r="E2669" s="5">
        <v>0</v>
      </c>
      <c r="F2669" s="6">
        <v>0</v>
      </c>
      <c r="G2669" s="5">
        <v>0</v>
      </c>
      <c r="H2669" s="6">
        <v>0</v>
      </c>
      <c r="I2669" s="5">
        <v>0</v>
      </c>
      <c r="J2669" s="6">
        <v>0</v>
      </c>
      <c r="K2669" s="5">
        <v>0</v>
      </c>
      <c r="L2669" s="6">
        <v>0</v>
      </c>
      <c r="M2669" s="5">
        <v>0</v>
      </c>
      <c r="N2669" s="6">
        <v>0</v>
      </c>
      <c r="O2669" s="5">
        <v>0</v>
      </c>
      <c r="P2669" s="6">
        <v>0</v>
      </c>
      <c r="Q2669" s="5">
        <v>0</v>
      </c>
      <c r="R2669" s="6">
        <v>0</v>
      </c>
      <c r="S2669" s="5">
        <v>0</v>
      </c>
      <c r="T2669" s="6">
        <v>0</v>
      </c>
      <c r="U2669" s="5">
        <v>0</v>
      </c>
      <c r="V2669" s="6">
        <v>0</v>
      </c>
      <c r="W2669" s="5">
        <v>0</v>
      </c>
      <c r="X2669" s="6">
        <v>0</v>
      </c>
      <c r="Y2669" s="5">
        <v>0</v>
      </c>
      <c r="Z2669" s="6">
        <v>0</v>
      </c>
      <c r="AA2669" s="5">
        <v>0</v>
      </c>
      <c r="AB2669" s="6">
        <v>0</v>
      </c>
      <c r="AC2669" s="5">
        <v>0</v>
      </c>
      <c r="AD2669" s="6">
        <v>0</v>
      </c>
      <c r="AE2669" s="5">
        <v>4.0030000000000003E-2</v>
      </c>
      <c r="AF2669" s="6">
        <v>1.2090000000000001</v>
      </c>
    </row>
    <row r="2670" spans="2:32" x14ac:dyDescent="0.35">
      <c r="B2670" s="1" t="s">
        <v>696</v>
      </c>
      <c r="C2670" s="5">
        <v>0</v>
      </c>
      <c r="D2670" s="6">
        <v>0</v>
      </c>
      <c r="E2670" s="5">
        <v>0</v>
      </c>
      <c r="F2670" s="6">
        <v>0</v>
      </c>
      <c r="G2670" s="5">
        <v>0</v>
      </c>
      <c r="H2670" s="6">
        <v>0</v>
      </c>
      <c r="I2670" s="5">
        <v>0</v>
      </c>
      <c r="J2670" s="6">
        <v>0</v>
      </c>
      <c r="K2670" s="5">
        <v>0</v>
      </c>
      <c r="L2670" s="6">
        <v>0</v>
      </c>
      <c r="M2670" s="5">
        <v>0</v>
      </c>
      <c r="N2670" s="6">
        <v>0</v>
      </c>
      <c r="O2670" s="5">
        <v>0</v>
      </c>
      <c r="P2670" s="6">
        <v>0</v>
      </c>
      <c r="Q2670" s="5">
        <v>0</v>
      </c>
      <c r="R2670" s="6">
        <v>0</v>
      </c>
      <c r="S2670" s="5">
        <v>0</v>
      </c>
      <c r="T2670" s="6">
        <v>0</v>
      </c>
      <c r="U2670" s="5">
        <v>0</v>
      </c>
      <c r="V2670" s="6">
        <v>0</v>
      </c>
      <c r="W2670" s="5">
        <v>0</v>
      </c>
      <c r="X2670" s="6">
        <v>0</v>
      </c>
      <c r="Y2670" s="5">
        <v>0</v>
      </c>
      <c r="Z2670" s="6">
        <v>0</v>
      </c>
      <c r="AA2670" s="5">
        <v>0</v>
      </c>
      <c r="AB2670" s="6">
        <v>0</v>
      </c>
      <c r="AC2670" s="5">
        <v>0</v>
      </c>
      <c r="AD2670" s="6">
        <v>0</v>
      </c>
      <c r="AE2670" s="5">
        <v>0</v>
      </c>
      <c r="AF2670" s="6">
        <v>0</v>
      </c>
    </row>
    <row r="2671" spans="2:32" x14ac:dyDescent="0.35">
      <c r="B2671" s="1" t="s">
        <v>697</v>
      </c>
      <c r="C2671" s="5">
        <v>0</v>
      </c>
      <c r="D2671" s="6">
        <v>0</v>
      </c>
      <c r="E2671" s="5">
        <v>0</v>
      </c>
      <c r="F2671" s="6">
        <v>0</v>
      </c>
      <c r="G2671" s="5">
        <v>0</v>
      </c>
      <c r="H2671" s="6">
        <v>0</v>
      </c>
      <c r="I2671" s="5">
        <v>0</v>
      </c>
      <c r="J2671" s="6">
        <v>0</v>
      </c>
      <c r="K2671" s="5">
        <v>0</v>
      </c>
      <c r="L2671" s="6">
        <v>0</v>
      </c>
      <c r="M2671" s="5">
        <v>0</v>
      </c>
      <c r="N2671" s="6">
        <v>0</v>
      </c>
      <c r="O2671" s="5">
        <v>0</v>
      </c>
      <c r="P2671" s="6">
        <v>0</v>
      </c>
      <c r="Q2671" s="5">
        <v>0</v>
      </c>
      <c r="R2671" s="6">
        <v>0</v>
      </c>
      <c r="S2671" s="5">
        <v>0</v>
      </c>
      <c r="T2671" s="6">
        <v>0</v>
      </c>
      <c r="U2671" s="5">
        <v>0</v>
      </c>
      <c r="V2671" s="6">
        <v>0</v>
      </c>
      <c r="W2671" s="5">
        <v>0</v>
      </c>
      <c r="X2671" s="6">
        <v>0</v>
      </c>
      <c r="Y2671" s="5">
        <v>0</v>
      </c>
      <c r="Z2671" s="6">
        <v>0</v>
      </c>
      <c r="AA2671" s="5">
        <v>0</v>
      </c>
      <c r="AB2671" s="6">
        <v>0</v>
      </c>
      <c r="AC2671" s="5">
        <v>0</v>
      </c>
      <c r="AD2671" s="6">
        <v>0</v>
      </c>
      <c r="AE2671" s="5">
        <v>0</v>
      </c>
      <c r="AF2671" s="6">
        <v>0</v>
      </c>
    </row>
    <row r="2672" spans="2:32" x14ac:dyDescent="0.35">
      <c r="B2672" s="1" t="s">
        <v>698</v>
      </c>
      <c r="C2672" s="5">
        <v>1.252E-2</v>
      </c>
      <c r="D2672" s="6">
        <v>4.88</v>
      </c>
      <c r="E2672" s="5">
        <v>0</v>
      </c>
      <c r="F2672" s="6">
        <v>0</v>
      </c>
      <c r="G2672" s="5">
        <v>0</v>
      </c>
      <c r="H2672" s="6">
        <v>0</v>
      </c>
      <c r="I2672" s="5">
        <v>0</v>
      </c>
      <c r="J2672" s="6">
        <v>0</v>
      </c>
      <c r="K2672" s="5">
        <v>0</v>
      </c>
      <c r="L2672" s="6">
        <v>0</v>
      </c>
      <c r="M2672" s="5">
        <v>0</v>
      </c>
      <c r="N2672" s="6">
        <v>0</v>
      </c>
      <c r="O2672" s="5">
        <v>0</v>
      </c>
      <c r="P2672" s="6">
        <v>0</v>
      </c>
      <c r="Q2672" s="5">
        <v>0</v>
      </c>
      <c r="R2672" s="6">
        <v>0</v>
      </c>
      <c r="S2672" s="5">
        <v>0</v>
      </c>
      <c r="T2672" s="6">
        <v>0</v>
      </c>
      <c r="U2672" s="5">
        <v>0</v>
      </c>
      <c r="V2672" s="6">
        <v>0</v>
      </c>
      <c r="W2672" s="5">
        <v>0</v>
      </c>
      <c r="X2672" s="6">
        <v>0</v>
      </c>
      <c r="Y2672" s="5">
        <v>0</v>
      </c>
      <c r="Z2672" s="6">
        <v>0</v>
      </c>
      <c r="AA2672" s="5">
        <v>0</v>
      </c>
      <c r="AB2672" s="6">
        <v>0</v>
      </c>
      <c r="AC2672" s="5">
        <v>0</v>
      </c>
      <c r="AD2672" s="6">
        <v>0</v>
      </c>
      <c r="AE2672" s="5">
        <v>0.16159000000000001</v>
      </c>
      <c r="AF2672" s="6">
        <v>4.88</v>
      </c>
    </row>
    <row r="2673" spans="2:32" x14ac:dyDescent="0.35">
      <c r="B2673" s="1" t="s">
        <v>221</v>
      </c>
      <c r="C2673" s="5">
        <v>0</v>
      </c>
      <c r="D2673" s="6">
        <v>0</v>
      </c>
      <c r="E2673" s="5">
        <v>0</v>
      </c>
      <c r="F2673" s="6">
        <v>0</v>
      </c>
      <c r="G2673" s="5">
        <v>0</v>
      </c>
      <c r="H2673" s="6">
        <v>0</v>
      </c>
      <c r="I2673" s="5">
        <v>0</v>
      </c>
      <c r="J2673" s="6">
        <v>0</v>
      </c>
      <c r="K2673" s="5">
        <v>0</v>
      </c>
      <c r="L2673" s="6">
        <v>0</v>
      </c>
      <c r="M2673" s="5">
        <v>0</v>
      </c>
      <c r="N2673" s="6">
        <v>0</v>
      </c>
      <c r="O2673" s="5">
        <v>0</v>
      </c>
      <c r="P2673" s="6">
        <v>0</v>
      </c>
      <c r="Q2673" s="5">
        <v>0</v>
      </c>
      <c r="R2673" s="6">
        <v>0</v>
      </c>
      <c r="S2673" s="5">
        <v>0</v>
      </c>
      <c r="T2673" s="6">
        <v>0</v>
      </c>
      <c r="U2673" s="5">
        <v>0</v>
      </c>
      <c r="V2673" s="6">
        <v>0</v>
      </c>
      <c r="W2673" s="5">
        <v>0</v>
      </c>
      <c r="X2673" s="6">
        <v>0</v>
      </c>
      <c r="Y2673" s="5">
        <v>0</v>
      </c>
      <c r="Z2673" s="6">
        <v>0</v>
      </c>
      <c r="AA2673" s="5">
        <v>0</v>
      </c>
      <c r="AB2673" s="6">
        <v>0</v>
      </c>
      <c r="AC2673" s="5">
        <v>0</v>
      </c>
      <c r="AD2673" s="6">
        <v>0</v>
      </c>
      <c r="AE2673" s="5">
        <v>0</v>
      </c>
      <c r="AF2673" s="6">
        <v>0</v>
      </c>
    </row>
    <row r="2674" spans="2:32" x14ac:dyDescent="0.35">
      <c r="B2674" s="1" t="s">
        <v>699</v>
      </c>
      <c r="C2674" s="5">
        <v>0</v>
      </c>
      <c r="D2674" s="6">
        <v>0</v>
      </c>
      <c r="E2674" s="5">
        <v>0</v>
      </c>
      <c r="F2674" s="6">
        <v>0</v>
      </c>
      <c r="G2674" s="5">
        <v>0</v>
      </c>
      <c r="H2674" s="6">
        <v>0</v>
      </c>
      <c r="I2674" s="5">
        <v>0</v>
      </c>
      <c r="J2674" s="6">
        <v>0</v>
      </c>
      <c r="K2674" s="5">
        <v>0</v>
      </c>
      <c r="L2674" s="6">
        <v>0</v>
      </c>
      <c r="M2674" s="5">
        <v>0</v>
      </c>
      <c r="N2674" s="6">
        <v>0</v>
      </c>
      <c r="O2674" s="5">
        <v>0</v>
      </c>
      <c r="P2674" s="6">
        <v>0</v>
      </c>
      <c r="Q2674" s="5">
        <v>0</v>
      </c>
      <c r="R2674" s="6">
        <v>0</v>
      </c>
      <c r="S2674" s="5">
        <v>0</v>
      </c>
      <c r="T2674" s="6">
        <v>0</v>
      </c>
      <c r="U2674" s="5">
        <v>0</v>
      </c>
      <c r="V2674" s="6">
        <v>0</v>
      </c>
      <c r="W2674" s="5">
        <v>0</v>
      </c>
      <c r="X2674" s="6">
        <v>0</v>
      </c>
      <c r="Y2674" s="5">
        <v>0</v>
      </c>
      <c r="Z2674" s="6">
        <v>0</v>
      </c>
      <c r="AA2674" s="5">
        <v>0</v>
      </c>
      <c r="AB2674" s="6">
        <v>0</v>
      </c>
      <c r="AC2674" s="5">
        <v>0</v>
      </c>
      <c r="AD2674" s="6">
        <v>0</v>
      </c>
      <c r="AE2674" s="5">
        <v>0</v>
      </c>
      <c r="AF2674" s="6">
        <v>0</v>
      </c>
    </row>
    <row r="2675" spans="2:32" x14ac:dyDescent="0.35">
      <c r="B2675" s="1" t="s">
        <v>700</v>
      </c>
      <c r="C2675" s="5">
        <v>0</v>
      </c>
      <c r="D2675" s="6">
        <v>0</v>
      </c>
      <c r="E2675" s="5">
        <v>0</v>
      </c>
      <c r="F2675" s="6">
        <v>0</v>
      </c>
      <c r="G2675" s="5">
        <v>0</v>
      </c>
      <c r="H2675" s="6">
        <v>0</v>
      </c>
      <c r="I2675" s="5">
        <v>0</v>
      </c>
      <c r="J2675" s="6">
        <v>0</v>
      </c>
      <c r="K2675" s="5">
        <v>0</v>
      </c>
      <c r="L2675" s="6">
        <v>0</v>
      </c>
      <c r="M2675" s="5">
        <v>0</v>
      </c>
      <c r="N2675" s="6">
        <v>0</v>
      </c>
      <c r="O2675" s="5">
        <v>0</v>
      </c>
      <c r="P2675" s="6">
        <v>0</v>
      </c>
      <c r="Q2675" s="5">
        <v>0</v>
      </c>
      <c r="R2675" s="6">
        <v>0</v>
      </c>
      <c r="S2675" s="5">
        <v>0</v>
      </c>
      <c r="T2675" s="6">
        <v>0</v>
      </c>
      <c r="U2675" s="5">
        <v>0</v>
      </c>
      <c r="V2675" s="6">
        <v>0</v>
      </c>
      <c r="W2675" s="5">
        <v>0</v>
      </c>
      <c r="X2675" s="6">
        <v>0</v>
      </c>
      <c r="Y2675" s="5">
        <v>0</v>
      </c>
      <c r="Z2675" s="6">
        <v>0</v>
      </c>
      <c r="AA2675" s="5">
        <v>0</v>
      </c>
      <c r="AB2675" s="6">
        <v>0</v>
      </c>
      <c r="AC2675" s="5">
        <v>0</v>
      </c>
      <c r="AD2675" s="6">
        <v>0</v>
      </c>
      <c r="AE2675" s="5">
        <v>0</v>
      </c>
      <c r="AF2675" s="6">
        <v>0</v>
      </c>
    </row>
    <row r="2676" spans="2:32" x14ac:dyDescent="0.35">
      <c r="B2676" s="1" t="s">
        <v>227</v>
      </c>
      <c r="C2676" s="5">
        <v>1.2099999999999999E-3</v>
      </c>
      <c r="D2676" s="6">
        <v>0.47299999999999998</v>
      </c>
      <c r="E2676" s="5">
        <v>0</v>
      </c>
      <c r="F2676" s="6">
        <v>0</v>
      </c>
      <c r="G2676" s="5">
        <v>0</v>
      </c>
      <c r="H2676" s="6">
        <v>0</v>
      </c>
      <c r="I2676" s="5">
        <v>0</v>
      </c>
      <c r="J2676" s="6">
        <v>0</v>
      </c>
      <c r="K2676" s="5">
        <v>0</v>
      </c>
      <c r="L2676" s="6">
        <v>0</v>
      </c>
      <c r="M2676" s="5">
        <v>0</v>
      </c>
      <c r="N2676" s="6">
        <v>0</v>
      </c>
      <c r="O2676" s="5">
        <v>0</v>
      </c>
      <c r="P2676" s="6">
        <v>0</v>
      </c>
      <c r="Q2676" s="5">
        <v>0</v>
      </c>
      <c r="R2676" s="6">
        <v>0</v>
      </c>
      <c r="S2676" s="5">
        <v>0</v>
      </c>
      <c r="T2676" s="6">
        <v>0</v>
      </c>
      <c r="U2676" s="5">
        <v>0</v>
      </c>
      <c r="V2676" s="6">
        <v>0</v>
      </c>
      <c r="W2676" s="5">
        <v>0</v>
      </c>
      <c r="X2676" s="6">
        <v>0</v>
      </c>
      <c r="Y2676" s="5">
        <v>0</v>
      </c>
      <c r="Z2676" s="6">
        <v>0</v>
      </c>
      <c r="AA2676" s="5">
        <v>0</v>
      </c>
      <c r="AB2676" s="6">
        <v>0</v>
      </c>
      <c r="AC2676" s="5">
        <v>0</v>
      </c>
      <c r="AD2676" s="6">
        <v>0</v>
      </c>
      <c r="AE2676" s="5">
        <v>1.566E-2</v>
      </c>
      <c r="AF2676" s="6">
        <v>0.47299999999999998</v>
      </c>
    </row>
    <row r="2677" spans="2:32" x14ac:dyDescent="0.35">
      <c r="B2677" s="1" t="s">
        <v>701</v>
      </c>
      <c r="C2677" s="5">
        <v>0</v>
      </c>
      <c r="D2677" s="6">
        <v>0</v>
      </c>
      <c r="E2677" s="5">
        <v>0</v>
      </c>
      <c r="F2677" s="6">
        <v>0</v>
      </c>
      <c r="G2677" s="5">
        <v>0</v>
      </c>
      <c r="H2677" s="6">
        <v>0</v>
      </c>
      <c r="I2677" s="5">
        <v>0</v>
      </c>
      <c r="J2677" s="6">
        <v>0</v>
      </c>
      <c r="K2677" s="5">
        <v>0</v>
      </c>
      <c r="L2677" s="6">
        <v>0</v>
      </c>
      <c r="M2677" s="5">
        <v>0</v>
      </c>
      <c r="N2677" s="6">
        <v>0</v>
      </c>
      <c r="O2677" s="5">
        <v>0</v>
      </c>
      <c r="P2677" s="6">
        <v>0</v>
      </c>
      <c r="Q2677" s="5">
        <v>0</v>
      </c>
      <c r="R2677" s="6">
        <v>0</v>
      </c>
      <c r="S2677" s="5">
        <v>0</v>
      </c>
      <c r="T2677" s="6">
        <v>0</v>
      </c>
      <c r="U2677" s="5">
        <v>0</v>
      </c>
      <c r="V2677" s="6">
        <v>0</v>
      </c>
      <c r="W2677" s="5">
        <v>0</v>
      </c>
      <c r="X2677" s="6">
        <v>0</v>
      </c>
      <c r="Y2677" s="5">
        <v>0</v>
      </c>
      <c r="Z2677" s="6">
        <v>0</v>
      </c>
      <c r="AA2677" s="5">
        <v>0</v>
      </c>
      <c r="AB2677" s="6">
        <v>0</v>
      </c>
      <c r="AC2677" s="5">
        <v>0</v>
      </c>
      <c r="AD2677" s="6">
        <v>0</v>
      </c>
      <c r="AE2677" s="5">
        <v>0</v>
      </c>
      <c r="AF2677" s="6">
        <v>0</v>
      </c>
    </row>
    <row r="2678" spans="2:32" x14ac:dyDescent="0.35">
      <c r="B2678" s="1" t="s">
        <v>232</v>
      </c>
      <c r="C2678" s="5">
        <v>0</v>
      </c>
      <c r="D2678" s="6">
        <v>0</v>
      </c>
      <c r="E2678" s="5">
        <v>0</v>
      </c>
      <c r="F2678" s="6">
        <v>0</v>
      </c>
      <c r="G2678" s="5">
        <v>0</v>
      </c>
      <c r="H2678" s="6">
        <v>0</v>
      </c>
      <c r="I2678" s="5">
        <v>0</v>
      </c>
      <c r="J2678" s="6">
        <v>0</v>
      </c>
      <c r="K2678" s="5">
        <v>0</v>
      </c>
      <c r="L2678" s="6">
        <v>0</v>
      </c>
      <c r="M2678" s="5">
        <v>0</v>
      </c>
      <c r="N2678" s="6">
        <v>0</v>
      </c>
      <c r="O2678" s="5">
        <v>0</v>
      </c>
      <c r="P2678" s="6">
        <v>0</v>
      </c>
      <c r="Q2678" s="5">
        <v>0</v>
      </c>
      <c r="R2678" s="6">
        <v>0</v>
      </c>
      <c r="S2678" s="5">
        <v>0</v>
      </c>
      <c r="T2678" s="6">
        <v>0</v>
      </c>
      <c r="U2678" s="5">
        <v>0</v>
      </c>
      <c r="V2678" s="6">
        <v>0</v>
      </c>
      <c r="W2678" s="5">
        <v>0</v>
      </c>
      <c r="X2678" s="6">
        <v>0</v>
      </c>
      <c r="Y2678" s="5">
        <v>0</v>
      </c>
      <c r="Z2678" s="6">
        <v>0</v>
      </c>
      <c r="AA2678" s="5">
        <v>0</v>
      </c>
      <c r="AB2678" s="6">
        <v>0</v>
      </c>
      <c r="AC2678" s="5">
        <v>0</v>
      </c>
      <c r="AD2678" s="6">
        <v>0</v>
      </c>
      <c r="AE2678" s="5">
        <v>0</v>
      </c>
      <c r="AF2678" s="6">
        <v>0</v>
      </c>
    </row>
    <row r="2679" spans="2:32" x14ac:dyDescent="0.35">
      <c r="B2679" s="1" t="s">
        <v>702</v>
      </c>
      <c r="C2679" s="5">
        <v>0</v>
      </c>
      <c r="D2679" s="6">
        <v>0</v>
      </c>
      <c r="E2679" s="5">
        <v>0</v>
      </c>
      <c r="F2679" s="6">
        <v>0</v>
      </c>
      <c r="G2679" s="5">
        <v>0</v>
      </c>
      <c r="H2679" s="6">
        <v>0</v>
      </c>
      <c r="I2679" s="5">
        <v>0</v>
      </c>
      <c r="J2679" s="6">
        <v>0</v>
      </c>
      <c r="K2679" s="5">
        <v>0</v>
      </c>
      <c r="L2679" s="6">
        <v>0</v>
      </c>
      <c r="M2679" s="5">
        <v>0</v>
      </c>
      <c r="N2679" s="6">
        <v>0</v>
      </c>
      <c r="O2679" s="5">
        <v>0</v>
      </c>
      <c r="P2679" s="6">
        <v>0</v>
      </c>
      <c r="Q2679" s="5">
        <v>0</v>
      </c>
      <c r="R2679" s="6">
        <v>0</v>
      </c>
      <c r="S2679" s="5">
        <v>0</v>
      </c>
      <c r="T2679" s="6">
        <v>0</v>
      </c>
      <c r="U2679" s="5">
        <v>0</v>
      </c>
      <c r="V2679" s="6">
        <v>0</v>
      </c>
      <c r="W2679" s="5">
        <v>0</v>
      </c>
      <c r="X2679" s="6">
        <v>0</v>
      </c>
      <c r="Y2679" s="5">
        <v>0</v>
      </c>
      <c r="Z2679" s="6">
        <v>0</v>
      </c>
      <c r="AA2679" s="5">
        <v>0</v>
      </c>
      <c r="AB2679" s="6">
        <v>0</v>
      </c>
      <c r="AC2679" s="5">
        <v>0</v>
      </c>
      <c r="AD2679" s="6">
        <v>0</v>
      </c>
      <c r="AE2679" s="5">
        <v>0</v>
      </c>
      <c r="AF2679" s="6">
        <v>0</v>
      </c>
    </row>
    <row r="2680" spans="2:32" x14ac:dyDescent="0.35">
      <c r="B2680" s="2" t="s">
        <v>233</v>
      </c>
    </row>
    <row r="2681" spans="2:32" x14ac:dyDescent="0.35">
      <c r="B2681" s="1" t="s">
        <v>703</v>
      </c>
      <c r="C2681" s="5">
        <v>1.3799999999999999E-3</v>
      </c>
      <c r="D2681" s="6">
        <v>0.53900000000000003</v>
      </c>
      <c r="E2681" s="5">
        <v>0</v>
      </c>
      <c r="F2681" s="6">
        <v>0</v>
      </c>
      <c r="G2681" s="5">
        <v>0</v>
      </c>
      <c r="H2681" s="6">
        <v>0</v>
      </c>
      <c r="I2681" s="5">
        <v>0</v>
      </c>
      <c r="J2681" s="6">
        <v>0</v>
      </c>
      <c r="K2681" s="5">
        <v>0</v>
      </c>
      <c r="L2681" s="6">
        <v>0</v>
      </c>
      <c r="M2681" s="5">
        <v>0</v>
      </c>
      <c r="N2681" s="6">
        <v>0</v>
      </c>
      <c r="O2681" s="5">
        <v>0</v>
      </c>
      <c r="P2681" s="6">
        <v>0</v>
      </c>
      <c r="Q2681" s="5">
        <v>0</v>
      </c>
      <c r="R2681" s="6">
        <v>0</v>
      </c>
      <c r="S2681" s="5">
        <v>1.0460000000000001E-2</v>
      </c>
      <c r="T2681" s="6">
        <v>0.53900000000000003</v>
      </c>
      <c r="U2681" s="5">
        <v>0</v>
      </c>
      <c r="V2681" s="6">
        <v>0</v>
      </c>
      <c r="W2681" s="5">
        <v>0</v>
      </c>
      <c r="X2681" s="6">
        <v>0</v>
      </c>
      <c r="Y2681" s="5">
        <v>0</v>
      </c>
      <c r="Z2681" s="6">
        <v>0</v>
      </c>
      <c r="AA2681" s="5">
        <v>0</v>
      </c>
      <c r="AB2681" s="6">
        <v>0</v>
      </c>
      <c r="AC2681" s="5">
        <v>0</v>
      </c>
      <c r="AD2681" s="6">
        <v>0</v>
      </c>
      <c r="AE2681" s="5">
        <v>0</v>
      </c>
      <c r="AF2681" s="6">
        <v>0</v>
      </c>
    </row>
    <row r="2682" spans="2:32" x14ac:dyDescent="0.35">
      <c r="B2682" s="1" t="s">
        <v>704</v>
      </c>
      <c r="C2682" s="5">
        <v>0</v>
      </c>
      <c r="D2682" s="6">
        <v>0</v>
      </c>
      <c r="E2682" s="5">
        <v>0</v>
      </c>
      <c r="F2682" s="6">
        <v>0</v>
      </c>
      <c r="G2682" s="5">
        <v>0</v>
      </c>
      <c r="H2682" s="6">
        <v>0</v>
      </c>
      <c r="I2682" s="5">
        <v>0</v>
      </c>
      <c r="J2682" s="6">
        <v>0</v>
      </c>
      <c r="K2682" s="5">
        <v>0</v>
      </c>
      <c r="L2682" s="6">
        <v>0</v>
      </c>
      <c r="M2682" s="5">
        <v>0</v>
      </c>
      <c r="N2682" s="6">
        <v>0</v>
      </c>
      <c r="O2682" s="5">
        <v>0</v>
      </c>
      <c r="P2682" s="6">
        <v>0</v>
      </c>
      <c r="Q2682" s="5">
        <v>0</v>
      </c>
      <c r="R2682" s="6">
        <v>0</v>
      </c>
      <c r="S2682" s="5">
        <v>0</v>
      </c>
      <c r="T2682" s="6">
        <v>0</v>
      </c>
      <c r="U2682" s="5">
        <v>0</v>
      </c>
      <c r="V2682" s="6">
        <v>0</v>
      </c>
      <c r="W2682" s="5">
        <v>0</v>
      </c>
      <c r="X2682" s="6">
        <v>0</v>
      </c>
      <c r="Y2682" s="5">
        <v>0</v>
      </c>
      <c r="Z2682" s="6">
        <v>0</v>
      </c>
      <c r="AA2682" s="5">
        <v>0</v>
      </c>
      <c r="AB2682" s="6">
        <v>0</v>
      </c>
      <c r="AC2682" s="5">
        <v>0</v>
      </c>
      <c r="AD2682" s="6">
        <v>0</v>
      </c>
      <c r="AE2682" s="5">
        <v>0</v>
      </c>
      <c r="AF2682" s="6">
        <v>0</v>
      </c>
    </row>
    <row r="2683" spans="2:32" x14ac:dyDescent="0.35">
      <c r="B2683" s="1" t="s">
        <v>234</v>
      </c>
      <c r="C2683" s="5">
        <v>0</v>
      </c>
      <c r="D2683" s="6">
        <v>0</v>
      </c>
      <c r="E2683" s="5">
        <v>0</v>
      </c>
      <c r="F2683" s="6">
        <v>0</v>
      </c>
      <c r="G2683" s="5">
        <v>0</v>
      </c>
      <c r="H2683" s="6">
        <v>0</v>
      </c>
      <c r="I2683" s="5">
        <v>0</v>
      </c>
      <c r="J2683" s="6">
        <v>0</v>
      </c>
      <c r="K2683" s="5">
        <v>0</v>
      </c>
      <c r="L2683" s="6">
        <v>0</v>
      </c>
      <c r="M2683" s="5">
        <v>0</v>
      </c>
      <c r="N2683" s="6">
        <v>0</v>
      </c>
      <c r="O2683" s="5">
        <v>0</v>
      </c>
      <c r="P2683" s="6">
        <v>0</v>
      </c>
      <c r="Q2683" s="5">
        <v>0</v>
      </c>
      <c r="R2683" s="6">
        <v>0</v>
      </c>
      <c r="S2683" s="5">
        <v>0</v>
      </c>
      <c r="T2683" s="6">
        <v>0</v>
      </c>
      <c r="U2683" s="5">
        <v>0</v>
      </c>
      <c r="V2683" s="6">
        <v>0</v>
      </c>
      <c r="W2683" s="5">
        <v>0</v>
      </c>
      <c r="X2683" s="6">
        <v>0</v>
      </c>
      <c r="Y2683" s="5">
        <v>0</v>
      </c>
      <c r="Z2683" s="6">
        <v>0</v>
      </c>
      <c r="AA2683" s="5">
        <v>0</v>
      </c>
      <c r="AB2683" s="6">
        <v>0</v>
      </c>
      <c r="AC2683" s="5">
        <v>0</v>
      </c>
      <c r="AD2683" s="6">
        <v>0</v>
      </c>
      <c r="AE2683" s="5">
        <v>0</v>
      </c>
      <c r="AF2683" s="6">
        <v>0</v>
      </c>
    </row>
    <row r="2684" spans="2:32" x14ac:dyDescent="0.35">
      <c r="B2684" s="1" t="s">
        <v>235</v>
      </c>
      <c r="C2684" s="5">
        <v>0</v>
      </c>
      <c r="D2684" s="6">
        <v>0</v>
      </c>
      <c r="E2684" s="5">
        <v>0</v>
      </c>
      <c r="F2684" s="6">
        <v>0</v>
      </c>
      <c r="G2684" s="5">
        <v>0</v>
      </c>
      <c r="H2684" s="6">
        <v>0</v>
      </c>
      <c r="I2684" s="5">
        <v>0</v>
      </c>
      <c r="J2684" s="6">
        <v>0</v>
      </c>
      <c r="K2684" s="5">
        <v>0</v>
      </c>
      <c r="L2684" s="6">
        <v>0</v>
      </c>
      <c r="M2684" s="5">
        <v>0</v>
      </c>
      <c r="N2684" s="6">
        <v>0</v>
      </c>
      <c r="O2684" s="5">
        <v>0</v>
      </c>
      <c r="P2684" s="6">
        <v>0</v>
      </c>
      <c r="Q2684" s="5">
        <v>0</v>
      </c>
      <c r="R2684" s="6">
        <v>0</v>
      </c>
      <c r="S2684" s="5">
        <v>0</v>
      </c>
      <c r="T2684" s="6">
        <v>0</v>
      </c>
      <c r="U2684" s="5">
        <v>0</v>
      </c>
      <c r="V2684" s="6">
        <v>0</v>
      </c>
      <c r="W2684" s="5">
        <v>0</v>
      </c>
      <c r="X2684" s="6">
        <v>0</v>
      </c>
      <c r="Y2684" s="5">
        <v>0</v>
      </c>
      <c r="Z2684" s="6">
        <v>0</v>
      </c>
      <c r="AA2684" s="5">
        <v>0</v>
      </c>
      <c r="AB2684" s="6">
        <v>0</v>
      </c>
      <c r="AC2684" s="5">
        <v>0</v>
      </c>
      <c r="AD2684" s="6">
        <v>0</v>
      </c>
      <c r="AE2684" s="5">
        <v>0</v>
      </c>
      <c r="AF2684" s="6">
        <v>0</v>
      </c>
    </row>
    <row r="2685" spans="2:32" x14ac:dyDescent="0.35">
      <c r="B2685" s="1" t="s">
        <v>236</v>
      </c>
      <c r="C2685" s="5">
        <v>0</v>
      </c>
      <c r="D2685" s="6">
        <v>0</v>
      </c>
      <c r="E2685" s="5">
        <v>0</v>
      </c>
      <c r="F2685" s="6">
        <v>0</v>
      </c>
      <c r="G2685" s="5">
        <v>0</v>
      </c>
      <c r="H2685" s="6">
        <v>0</v>
      </c>
      <c r="I2685" s="5">
        <v>0</v>
      </c>
      <c r="J2685" s="6">
        <v>0</v>
      </c>
      <c r="K2685" s="5">
        <v>0</v>
      </c>
      <c r="L2685" s="6">
        <v>0</v>
      </c>
      <c r="M2685" s="5">
        <v>0</v>
      </c>
      <c r="N2685" s="6">
        <v>0</v>
      </c>
      <c r="O2685" s="5">
        <v>0</v>
      </c>
      <c r="P2685" s="6">
        <v>0</v>
      </c>
      <c r="Q2685" s="5">
        <v>0</v>
      </c>
      <c r="R2685" s="6">
        <v>0</v>
      </c>
      <c r="S2685" s="5">
        <v>0</v>
      </c>
      <c r="T2685" s="6">
        <v>0</v>
      </c>
      <c r="U2685" s="5">
        <v>0</v>
      </c>
      <c r="V2685" s="6">
        <v>0</v>
      </c>
      <c r="W2685" s="5">
        <v>0</v>
      </c>
      <c r="X2685" s="6">
        <v>0</v>
      </c>
      <c r="Y2685" s="5">
        <v>0</v>
      </c>
      <c r="Z2685" s="6">
        <v>0</v>
      </c>
      <c r="AA2685" s="5">
        <v>0</v>
      </c>
      <c r="AB2685" s="6">
        <v>0</v>
      </c>
      <c r="AC2685" s="5">
        <v>0</v>
      </c>
      <c r="AD2685" s="6">
        <v>0</v>
      </c>
      <c r="AE2685" s="5">
        <v>0</v>
      </c>
      <c r="AF2685" s="6">
        <v>0</v>
      </c>
    </row>
    <row r="2686" spans="2:32" x14ac:dyDescent="0.35">
      <c r="B2686" s="1" t="s">
        <v>237</v>
      </c>
      <c r="C2686" s="5">
        <v>0</v>
      </c>
      <c r="D2686" s="6">
        <v>0</v>
      </c>
      <c r="E2686" s="5">
        <v>0</v>
      </c>
      <c r="F2686" s="6">
        <v>0</v>
      </c>
      <c r="G2686" s="5">
        <v>0</v>
      </c>
      <c r="H2686" s="6">
        <v>0</v>
      </c>
      <c r="I2686" s="5">
        <v>0</v>
      </c>
      <c r="J2686" s="6">
        <v>0</v>
      </c>
      <c r="K2686" s="5">
        <v>0</v>
      </c>
      <c r="L2686" s="6">
        <v>0</v>
      </c>
      <c r="M2686" s="5">
        <v>0</v>
      </c>
      <c r="N2686" s="6">
        <v>0</v>
      </c>
      <c r="O2686" s="5">
        <v>0</v>
      </c>
      <c r="P2686" s="6">
        <v>0</v>
      </c>
      <c r="Q2686" s="5">
        <v>0</v>
      </c>
      <c r="R2686" s="6">
        <v>0</v>
      </c>
      <c r="S2686" s="5">
        <v>0</v>
      </c>
      <c r="T2686" s="6">
        <v>0</v>
      </c>
      <c r="U2686" s="5">
        <v>0</v>
      </c>
      <c r="V2686" s="6">
        <v>0</v>
      </c>
      <c r="W2686" s="5">
        <v>0</v>
      </c>
      <c r="X2686" s="6">
        <v>0</v>
      </c>
      <c r="Y2686" s="5">
        <v>0</v>
      </c>
      <c r="Z2686" s="6">
        <v>0</v>
      </c>
      <c r="AA2686" s="5">
        <v>0</v>
      </c>
      <c r="AB2686" s="6">
        <v>0</v>
      </c>
      <c r="AC2686" s="5">
        <v>0</v>
      </c>
      <c r="AD2686" s="6">
        <v>0</v>
      </c>
      <c r="AE2686" s="5">
        <v>0</v>
      </c>
      <c r="AF2686" s="6">
        <v>0</v>
      </c>
    </row>
    <row r="2687" spans="2:32" x14ac:dyDescent="0.35">
      <c r="B2687" s="1" t="s">
        <v>239</v>
      </c>
      <c r="C2687" s="5">
        <v>0</v>
      </c>
      <c r="D2687" s="6">
        <v>0</v>
      </c>
      <c r="E2687" s="5">
        <v>0</v>
      </c>
      <c r="F2687" s="6">
        <v>0</v>
      </c>
      <c r="G2687" s="5">
        <v>0</v>
      </c>
      <c r="H2687" s="6">
        <v>0</v>
      </c>
      <c r="I2687" s="5">
        <v>0</v>
      </c>
      <c r="J2687" s="6">
        <v>0</v>
      </c>
      <c r="K2687" s="5">
        <v>0</v>
      </c>
      <c r="L2687" s="6">
        <v>0</v>
      </c>
      <c r="M2687" s="5">
        <v>0</v>
      </c>
      <c r="N2687" s="6">
        <v>0</v>
      </c>
      <c r="O2687" s="5">
        <v>0</v>
      </c>
      <c r="P2687" s="6">
        <v>0</v>
      </c>
      <c r="Q2687" s="5">
        <v>0</v>
      </c>
      <c r="R2687" s="6">
        <v>0</v>
      </c>
      <c r="S2687" s="5">
        <v>0</v>
      </c>
      <c r="T2687" s="6">
        <v>0</v>
      </c>
      <c r="U2687" s="5">
        <v>0</v>
      </c>
      <c r="V2687" s="6">
        <v>0</v>
      </c>
      <c r="W2687" s="5">
        <v>0</v>
      </c>
      <c r="X2687" s="6">
        <v>0</v>
      </c>
      <c r="Y2687" s="5">
        <v>0</v>
      </c>
      <c r="Z2687" s="6">
        <v>0</v>
      </c>
      <c r="AA2687" s="5">
        <v>0</v>
      </c>
      <c r="AB2687" s="6">
        <v>0</v>
      </c>
      <c r="AC2687" s="5">
        <v>0</v>
      </c>
      <c r="AD2687" s="6">
        <v>0</v>
      </c>
      <c r="AE2687" s="5">
        <v>0</v>
      </c>
      <c r="AF2687" s="6">
        <v>0</v>
      </c>
    </row>
    <row r="2688" spans="2:32" x14ac:dyDescent="0.35">
      <c r="B2688" s="1" t="s">
        <v>240</v>
      </c>
      <c r="C2688" s="5">
        <v>0</v>
      </c>
      <c r="D2688" s="6">
        <v>0</v>
      </c>
      <c r="E2688" s="5">
        <v>0</v>
      </c>
      <c r="F2688" s="6">
        <v>0</v>
      </c>
      <c r="G2688" s="5">
        <v>0</v>
      </c>
      <c r="H2688" s="6">
        <v>0</v>
      </c>
      <c r="I2688" s="5">
        <v>0</v>
      </c>
      <c r="J2688" s="6">
        <v>0</v>
      </c>
      <c r="K2688" s="5">
        <v>0</v>
      </c>
      <c r="L2688" s="6">
        <v>0</v>
      </c>
      <c r="M2688" s="5">
        <v>0</v>
      </c>
      <c r="N2688" s="6">
        <v>0</v>
      </c>
      <c r="O2688" s="5">
        <v>0</v>
      </c>
      <c r="P2688" s="6">
        <v>0</v>
      </c>
      <c r="Q2688" s="5">
        <v>0</v>
      </c>
      <c r="R2688" s="6">
        <v>0</v>
      </c>
      <c r="S2688" s="5">
        <v>0</v>
      </c>
      <c r="T2688" s="6">
        <v>0</v>
      </c>
      <c r="U2688" s="5">
        <v>0</v>
      </c>
      <c r="V2688" s="6">
        <v>0</v>
      </c>
      <c r="W2688" s="5">
        <v>0</v>
      </c>
      <c r="X2688" s="6">
        <v>0</v>
      </c>
      <c r="Y2688" s="5">
        <v>0</v>
      </c>
      <c r="Z2688" s="6">
        <v>0</v>
      </c>
      <c r="AA2688" s="5">
        <v>0</v>
      </c>
      <c r="AB2688" s="6">
        <v>0</v>
      </c>
      <c r="AC2688" s="5">
        <v>0</v>
      </c>
      <c r="AD2688" s="6">
        <v>0</v>
      </c>
      <c r="AE2688" s="5">
        <v>0</v>
      </c>
      <c r="AF2688" s="6">
        <v>0</v>
      </c>
    </row>
    <row r="2689" spans="2:32" x14ac:dyDescent="0.35">
      <c r="B2689" s="1" t="s">
        <v>242</v>
      </c>
      <c r="C2689" s="5">
        <v>0</v>
      </c>
      <c r="D2689" s="6">
        <v>0</v>
      </c>
      <c r="E2689" s="5">
        <v>0</v>
      </c>
      <c r="F2689" s="6">
        <v>0</v>
      </c>
      <c r="G2689" s="5">
        <v>0</v>
      </c>
      <c r="H2689" s="6">
        <v>0</v>
      </c>
      <c r="I2689" s="5">
        <v>0</v>
      </c>
      <c r="J2689" s="6">
        <v>0</v>
      </c>
      <c r="K2689" s="5">
        <v>0</v>
      </c>
      <c r="L2689" s="6">
        <v>0</v>
      </c>
      <c r="M2689" s="5">
        <v>0</v>
      </c>
      <c r="N2689" s="6">
        <v>0</v>
      </c>
      <c r="O2689" s="5">
        <v>0</v>
      </c>
      <c r="P2689" s="6">
        <v>0</v>
      </c>
      <c r="Q2689" s="5">
        <v>0</v>
      </c>
      <c r="R2689" s="6">
        <v>0</v>
      </c>
      <c r="S2689" s="5">
        <v>0</v>
      </c>
      <c r="T2689" s="6">
        <v>0</v>
      </c>
      <c r="U2689" s="5">
        <v>0</v>
      </c>
      <c r="V2689" s="6">
        <v>0</v>
      </c>
      <c r="W2689" s="5">
        <v>0</v>
      </c>
      <c r="X2689" s="6">
        <v>0</v>
      </c>
      <c r="Y2689" s="5">
        <v>0</v>
      </c>
      <c r="Z2689" s="6">
        <v>0</v>
      </c>
      <c r="AA2689" s="5">
        <v>0</v>
      </c>
      <c r="AB2689" s="6">
        <v>0</v>
      </c>
      <c r="AC2689" s="5">
        <v>0</v>
      </c>
      <c r="AD2689" s="6">
        <v>0</v>
      </c>
      <c r="AE2689" s="5">
        <v>0</v>
      </c>
      <c r="AF2689" s="6">
        <v>0</v>
      </c>
    </row>
    <row r="2690" spans="2:32" x14ac:dyDescent="0.35">
      <c r="B2690" s="1" t="s">
        <v>705</v>
      </c>
      <c r="C2690" s="5">
        <v>0</v>
      </c>
      <c r="D2690" s="6">
        <v>0</v>
      </c>
      <c r="E2690" s="5">
        <v>0</v>
      </c>
      <c r="F2690" s="6">
        <v>0</v>
      </c>
      <c r="G2690" s="5">
        <v>0</v>
      </c>
      <c r="H2690" s="6">
        <v>0</v>
      </c>
      <c r="I2690" s="5">
        <v>0</v>
      </c>
      <c r="J2690" s="6">
        <v>0</v>
      </c>
      <c r="K2690" s="5">
        <v>0</v>
      </c>
      <c r="L2690" s="6">
        <v>0</v>
      </c>
      <c r="M2690" s="5">
        <v>0</v>
      </c>
      <c r="N2690" s="6">
        <v>0</v>
      </c>
      <c r="O2690" s="5">
        <v>0</v>
      </c>
      <c r="P2690" s="6">
        <v>0</v>
      </c>
      <c r="Q2690" s="5">
        <v>0</v>
      </c>
      <c r="R2690" s="6">
        <v>0</v>
      </c>
      <c r="S2690" s="5">
        <v>0</v>
      </c>
      <c r="T2690" s="6">
        <v>0</v>
      </c>
      <c r="U2690" s="5">
        <v>0</v>
      </c>
      <c r="V2690" s="6">
        <v>0</v>
      </c>
      <c r="W2690" s="5">
        <v>0</v>
      </c>
      <c r="X2690" s="6">
        <v>0</v>
      </c>
      <c r="Y2690" s="5">
        <v>0</v>
      </c>
      <c r="Z2690" s="6">
        <v>0</v>
      </c>
      <c r="AA2690" s="5">
        <v>0</v>
      </c>
      <c r="AB2690" s="6">
        <v>0</v>
      </c>
      <c r="AC2690" s="5">
        <v>0</v>
      </c>
      <c r="AD2690" s="6">
        <v>0</v>
      </c>
      <c r="AE2690" s="5">
        <v>0</v>
      </c>
      <c r="AF2690" s="6">
        <v>0</v>
      </c>
    </row>
    <row r="2691" spans="2:32" x14ac:dyDescent="0.35">
      <c r="B2691" s="1" t="s">
        <v>706</v>
      </c>
      <c r="C2691" s="5">
        <v>0</v>
      </c>
      <c r="D2691" s="6">
        <v>0</v>
      </c>
      <c r="E2691" s="5">
        <v>0</v>
      </c>
      <c r="F2691" s="6">
        <v>0</v>
      </c>
      <c r="G2691" s="5">
        <v>0</v>
      </c>
      <c r="H2691" s="6">
        <v>0</v>
      </c>
      <c r="I2691" s="5">
        <v>0</v>
      </c>
      <c r="J2691" s="6">
        <v>0</v>
      </c>
      <c r="K2691" s="5">
        <v>0</v>
      </c>
      <c r="L2691" s="6">
        <v>0</v>
      </c>
      <c r="M2691" s="5">
        <v>0</v>
      </c>
      <c r="N2691" s="6">
        <v>0</v>
      </c>
      <c r="O2691" s="5">
        <v>0</v>
      </c>
      <c r="P2691" s="6">
        <v>0</v>
      </c>
      <c r="Q2691" s="5">
        <v>0</v>
      </c>
      <c r="R2691" s="6">
        <v>0</v>
      </c>
      <c r="S2691" s="5">
        <v>0</v>
      </c>
      <c r="T2691" s="6">
        <v>0</v>
      </c>
      <c r="U2691" s="5">
        <v>0</v>
      </c>
      <c r="V2691" s="6">
        <v>0</v>
      </c>
      <c r="W2691" s="5">
        <v>0</v>
      </c>
      <c r="X2691" s="6">
        <v>0</v>
      </c>
      <c r="Y2691" s="5">
        <v>0</v>
      </c>
      <c r="Z2691" s="6">
        <v>0</v>
      </c>
      <c r="AA2691" s="5">
        <v>0</v>
      </c>
      <c r="AB2691" s="6">
        <v>0</v>
      </c>
      <c r="AC2691" s="5">
        <v>0</v>
      </c>
      <c r="AD2691" s="6">
        <v>0</v>
      </c>
      <c r="AE2691" s="5">
        <v>0</v>
      </c>
      <c r="AF2691" s="6">
        <v>0</v>
      </c>
    </row>
    <row r="2692" spans="2:32" x14ac:dyDescent="0.35">
      <c r="B2692" s="1" t="s">
        <v>244</v>
      </c>
      <c r="C2692" s="5">
        <v>0</v>
      </c>
      <c r="D2692" s="6">
        <v>0</v>
      </c>
      <c r="E2692" s="5">
        <v>0</v>
      </c>
      <c r="F2692" s="6">
        <v>0</v>
      </c>
      <c r="G2692" s="5">
        <v>0</v>
      </c>
      <c r="H2692" s="6">
        <v>0</v>
      </c>
      <c r="I2692" s="5">
        <v>0</v>
      </c>
      <c r="J2692" s="6">
        <v>0</v>
      </c>
      <c r="K2692" s="5">
        <v>0</v>
      </c>
      <c r="L2692" s="6">
        <v>0</v>
      </c>
      <c r="M2692" s="5">
        <v>0</v>
      </c>
      <c r="N2692" s="6">
        <v>0</v>
      </c>
      <c r="O2692" s="5">
        <v>0</v>
      </c>
      <c r="P2692" s="6">
        <v>0</v>
      </c>
      <c r="Q2692" s="5">
        <v>0</v>
      </c>
      <c r="R2692" s="6">
        <v>0</v>
      </c>
      <c r="S2692" s="5">
        <v>0</v>
      </c>
      <c r="T2692" s="6">
        <v>0</v>
      </c>
      <c r="U2692" s="5">
        <v>0</v>
      </c>
      <c r="V2692" s="6">
        <v>0</v>
      </c>
      <c r="W2692" s="5">
        <v>0</v>
      </c>
      <c r="X2692" s="6">
        <v>0</v>
      </c>
      <c r="Y2692" s="5">
        <v>0</v>
      </c>
      <c r="Z2692" s="6">
        <v>0</v>
      </c>
      <c r="AA2692" s="5">
        <v>0</v>
      </c>
      <c r="AB2692" s="6">
        <v>0</v>
      </c>
      <c r="AC2692" s="5">
        <v>0</v>
      </c>
      <c r="AD2692" s="6">
        <v>0</v>
      </c>
      <c r="AE2692" s="5">
        <v>0</v>
      </c>
      <c r="AF2692" s="6">
        <v>0</v>
      </c>
    </row>
    <row r="2693" spans="2:32" x14ac:dyDescent="0.35">
      <c r="B2693" s="1" t="s">
        <v>245</v>
      </c>
      <c r="C2693" s="5">
        <v>0</v>
      </c>
      <c r="D2693" s="6">
        <v>0</v>
      </c>
      <c r="E2693" s="5">
        <v>0</v>
      </c>
      <c r="F2693" s="6">
        <v>0</v>
      </c>
      <c r="G2693" s="5">
        <v>0</v>
      </c>
      <c r="H2693" s="6">
        <v>0</v>
      </c>
      <c r="I2693" s="5">
        <v>0</v>
      </c>
      <c r="J2693" s="6">
        <v>0</v>
      </c>
      <c r="K2693" s="5">
        <v>0</v>
      </c>
      <c r="L2693" s="6">
        <v>0</v>
      </c>
      <c r="M2693" s="5">
        <v>0</v>
      </c>
      <c r="N2693" s="6">
        <v>0</v>
      </c>
      <c r="O2693" s="5">
        <v>0</v>
      </c>
      <c r="P2693" s="6">
        <v>0</v>
      </c>
      <c r="Q2693" s="5">
        <v>0</v>
      </c>
      <c r="R2693" s="6">
        <v>0</v>
      </c>
      <c r="S2693" s="5">
        <v>0</v>
      </c>
      <c r="T2693" s="6">
        <v>0</v>
      </c>
      <c r="U2693" s="5">
        <v>0</v>
      </c>
      <c r="V2693" s="6">
        <v>0</v>
      </c>
      <c r="W2693" s="5">
        <v>0</v>
      </c>
      <c r="X2693" s="6">
        <v>0</v>
      </c>
      <c r="Y2693" s="5">
        <v>0</v>
      </c>
      <c r="Z2693" s="6">
        <v>0</v>
      </c>
      <c r="AA2693" s="5">
        <v>0</v>
      </c>
      <c r="AB2693" s="6">
        <v>0</v>
      </c>
      <c r="AC2693" s="5">
        <v>0</v>
      </c>
      <c r="AD2693" s="6">
        <v>0</v>
      </c>
      <c r="AE2693" s="5">
        <v>0</v>
      </c>
      <c r="AF2693" s="6">
        <v>0</v>
      </c>
    </row>
    <row r="2694" spans="2:32" x14ac:dyDescent="0.35">
      <c r="B2694" s="1" t="s">
        <v>246</v>
      </c>
      <c r="C2694" s="5">
        <v>0</v>
      </c>
      <c r="D2694" s="6">
        <v>0</v>
      </c>
      <c r="E2694" s="5">
        <v>0</v>
      </c>
      <c r="F2694" s="6">
        <v>0</v>
      </c>
      <c r="G2694" s="5">
        <v>0</v>
      </c>
      <c r="H2694" s="6">
        <v>0</v>
      </c>
      <c r="I2694" s="5">
        <v>0</v>
      </c>
      <c r="J2694" s="6">
        <v>0</v>
      </c>
      <c r="K2694" s="5">
        <v>0</v>
      </c>
      <c r="L2694" s="6">
        <v>0</v>
      </c>
      <c r="M2694" s="5">
        <v>0</v>
      </c>
      <c r="N2694" s="6">
        <v>0</v>
      </c>
      <c r="O2694" s="5">
        <v>0</v>
      </c>
      <c r="P2694" s="6">
        <v>0</v>
      </c>
      <c r="Q2694" s="5">
        <v>0</v>
      </c>
      <c r="R2694" s="6">
        <v>0</v>
      </c>
      <c r="S2694" s="5">
        <v>0</v>
      </c>
      <c r="T2694" s="6">
        <v>0</v>
      </c>
      <c r="U2694" s="5">
        <v>0</v>
      </c>
      <c r="V2694" s="6">
        <v>0</v>
      </c>
      <c r="W2694" s="5">
        <v>0</v>
      </c>
      <c r="X2694" s="6">
        <v>0</v>
      </c>
      <c r="Y2694" s="5">
        <v>0</v>
      </c>
      <c r="Z2694" s="6">
        <v>0</v>
      </c>
      <c r="AA2694" s="5">
        <v>0</v>
      </c>
      <c r="AB2694" s="6">
        <v>0</v>
      </c>
      <c r="AC2694" s="5">
        <v>0</v>
      </c>
      <c r="AD2694" s="6">
        <v>0</v>
      </c>
      <c r="AE2694" s="5">
        <v>0</v>
      </c>
      <c r="AF2694" s="6">
        <v>0</v>
      </c>
    </row>
    <row r="2695" spans="2:32" x14ac:dyDescent="0.35">
      <c r="B2695" s="1" t="s">
        <v>707</v>
      </c>
      <c r="C2695" s="5">
        <v>0</v>
      </c>
      <c r="D2695" s="6">
        <v>0</v>
      </c>
      <c r="E2695" s="5">
        <v>0</v>
      </c>
      <c r="F2695" s="6">
        <v>0</v>
      </c>
      <c r="G2695" s="5">
        <v>0</v>
      </c>
      <c r="H2695" s="6">
        <v>0</v>
      </c>
      <c r="I2695" s="5">
        <v>0</v>
      </c>
      <c r="J2695" s="6">
        <v>0</v>
      </c>
      <c r="K2695" s="5">
        <v>0</v>
      </c>
      <c r="L2695" s="6">
        <v>0</v>
      </c>
      <c r="M2695" s="5">
        <v>0</v>
      </c>
      <c r="N2695" s="6">
        <v>0</v>
      </c>
      <c r="O2695" s="5">
        <v>0</v>
      </c>
      <c r="P2695" s="6">
        <v>0</v>
      </c>
      <c r="Q2695" s="5">
        <v>0</v>
      </c>
      <c r="R2695" s="6">
        <v>0</v>
      </c>
      <c r="S2695" s="5">
        <v>0</v>
      </c>
      <c r="T2695" s="6">
        <v>0</v>
      </c>
      <c r="U2695" s="5">
        <v>0</v>
      </c>
      <c r="V2695" s="6">
        <v>0</v>
      </c>
      <c r="W2695" s="5">
        <v>0</v>
      </c>
      <c r="X2695" s="6">
        <v>0</v>
      </c>
      <c r="Y2695" s="5">
        <v>0</v>
      </c>
      <c r="Z2695" s="6">
        <v>0</v>
      </c>
      <c r="AA2695" s="5">
        <v>0</v>
      </c>
      <c r="AB2695" s="6">
        <v>0</v>
      </c>
      <c r="AC2695" s="5">
        <v>0</v>
      </c>
      <c r="AD2695" s="6">
        <v>0</v>
      </c>
      <c r="AE2695" s="5">
        <v>0</v>
      </c>
      <c r="AF2695" s="6">
        <v>0</v>
      </c>
    </row>
    <row r="2696" spans="2:32" x14ac:dyDescent="0.35">
      <c r="B2696" s="1" t="s">
        <v>247</v>
      </c>
      <c r="C2696" s="5">
        <v>0</v>
      </c>
      <c r="D2696" s="6">
        <v>0</v>
      </c>
      <c r="E2696" s="5">
        <v>0</v>
      </c>
      <c r="F2696" s="6">
        <v>0</v>
      </c>
      <c r="G2696" s="5">
        <v>0</v>
      </c>
      <c r="H2696" s="6">
        <v>0</v>
      </c>
      <c r="I2696" s="5">
        <v>0</v>
      </c>
      <c r="J2696" s="6">
        <v>0</v>
      </c>
      <c r="K2696" s="5">
        <v>0</v>
      </c>
      <c r="L2696" s="6">
        <v>0</v>
      </c>
      <c r="M2696" s="5">
        <v>0</v>
      </c>
      <c r="N2696" s="6">
        <v>0</v>
      </c>
      <c r="O2696" s="5">
        <v>0</v>
      </c>
      <c r="P2696" s="6">
        <v>0</v>
      </c>
      <c r="Q2696" s="5">
        <v>0</v>
      </c>
      <c r="R2696" s="6">
        <v>0</v>
      </c>
      <c r="S2696" s="5">
        <v>0</v>
      </c>
      <c r="T2696" s="6">
        <v>0</v>
      </c>
      <c r="U2696" s="5">
        <v>0</v>
      </c>
      <c r="V2696" s="6">
        <v>0</v>
      </c>
      <c r="W2696" s="5">
        <v>0</v>
      </c>
      <c r="X2696" s="6">
        <v>0</v>
      </c>
      <c r="Y2696" s="5">
        <v>0</v>
      </c>
      <c r="Z2696" s="6">
        <v>0</v>
      </c>
      <c r="AA2696" s="5">
        <v>0</v>
      </c>
      <c r="AB2696" s="6">
        <v>0</v>
      </c>
      <c r="AC2696" s="5">
        <v>0</v>
      </c>
      <c r="AD2696" s="6">
        <v>0</v>
      </c>
      <c r="AE2696" s="5">
        <v>0</v>
      </c>
      <c r="AF2696" s="6">
        <v>0</v>
      </c>
    </row>
    <row r="2697" spans="2:32" x14ac:dyDescent="0.35">
      <c r="B2697" s="1" t="s">
        <v>248</v>
      </c>
      <c r="C2697" s="5">
        <v>0</v>
      </c>
      <c r="D2697" s="6">
        <v>0</v>
      </c>
      <c r="E2697" s="5">
        <v>0</v>
      </c>
      <c r="F2697" s="6">
        <v>0</v>
      </c>
      <c r="G2697" s="5">
        <v>0</v>
      </c>
      <c r="H2697" s="6">
        <v>0</v>
      </c>
      <c r="I2697" s="5">
        <v>0</v>
      </c>
      <c r="J2697" s="6">
        <v>0</v>
      </c>
      <c r="K2697" s="5">
        <v>0</v>
      </c>
      <c r="L2697" s="6">
        <v>0</v>
      </c>
      <c r="M2697" s="5">
        <v>0</v>
      </c>
      <c r="N2697" s="6">
        <v>0</v>
      </c>
      <c r="O2697" s="5">
        <v>0</v>
      </c>
      <c r="P2697" s="6">
        <v>0</v>
      </c>
      <c r="Q2697" s="5">
        <v>0</v>
      </c>
      <c r="R2697" s="6">
        <v>0</v>
      </c>
      <c r="S2697" s="5">
        <v>0</v>
      </c>
      <c r="T2697" s="6">
        <v>0</v>
      </c>
      <c r="U2697" s="5">
        <v>0</v>
      </c>
      <c r="V2697" s="6">
        <v>0</v>
      </c>
      <c r="W2697" s="5">
        <v>0</v>
      </c>
      <c r="X2697" s="6">
        <v>0</v>
      </c>
      <c r="Y2697" s="5">
        <v>0</v>
      </c>
      <c r="Z2697" s="6">
        <v>0</v>
      </c>
      <c r="AA2697" s="5">
        <v>0</v>
      </c>
      <c r="AB2697" s="6">
        <v>0</v>
      </c>
      <c r="AC2697" s="5">
        <v>0</v>
      </c>
      <c r="AD2697" s="6">
        <v>0</v>
      </c>
      <c r="AE2697" s="5">
        <v>0</v>
      </c>
      <c r="AF2697" s="6">
        <v>0</v>
      </c>
    </row>
    <row r="2698" spans="2:32" x14ac:dyDescent="0.35">
      <c r="B2698" s="1" t="s">
        <v>708</v>
      </c>
      <c r="C2698" s="5">
        <v>0</v>
      </c>
      <c r="D2698" s="6">
        <v>0</v>
      </c>
      <c r="E2698" s="5">
        <v>0</v>
      </c>
      <c r="F2698" s="6">
        <v>0</v>
      </c>
      <c r="G2698" s="5">
        <v>0</v>
      </c>
      <c r="H2698" s="6">
        <v>0</v>
      </c>
      <c r="I2698" s="5">
        <v>0</v>
      </c>
      <c r="J2698" s="6">
        <v>0</v>
      </c>
      <c r="K2698" s="5">
        <v>0</v>
      </c>
      <c r="L2698" s="6">
        <v>0</v>
      </c>
      <c r="M2698" s="5">
        <v>0</v>
      </c>
      <c r="N2698" s="6">
        <v>0</v>
      </c>
      <c r="O2698" s="5">
        <v>0</v>
      </c>
      <c r="P2698" s="6">
        <v>0</v>
      </c>
      <c r="Q2698" s="5">
        <v>0</v>
      </c>
      <c r="R2698" s="6">
        <v>0</v>
      </c>
      <c r="S2698" s="5">
        <v>0</v>
      </c>
      <c r="T2698" s="6">
        <v>0</v>
      </c>
      <c r="U2698" s="5">
        <v>0</v>
      </c>
      <c r="V2698" s="6">
        <v>0</v>
      </c>
      <c r="W2698" s="5">
        <v>0</v>
      </c>
      <c r="X2698" s="6">
        <v>0</v>
      </c>
      <c r="Y2698" s="5">
        <v>0</v>
      </c>
      <c r="Z2698" s="6">
        <v>0</v>
      </c>
      <c r="AA2698" s="5">
        <v>0</v>
      </c>
      <c r="AB2698" s="6">
        <v>0</v>
      </c>
      <c r="AC2698" s="5">
        <v>0</v>
      </c>
      <c r="AD2698" s="6">
        <v>0</v>
      </c>
      <c r="AE2698" s="5">
        <v>0</v>
      </c>
      <c r="AF2698" s="6">
        <v>0</v>
      </c>
    </row>
    <row r="2699" spans="2:32" x14ac:dyDescent="0.35">
      <c r="B2699" s="1" t="s">
        <v>709</v>
      </c>
      <c r="C2699" s="5">
        <v>0</v>
      </c>
      <c r="D2699" s="6">
        <v>0</v>
      </c>
      <c r="E2699" s="5">
        <v>0</v>
      </c>
      <c r="F2699" s="6">
        <v>0</v>
      </c>
      <c r="G2699" s="5">
        <v>0</v>
      </c>
      <c r="H2699" s="6">
        <v>0</v>
      </c>
      <c r="I2699" s="5">
        <v>0</v>
      </c>
      <c r="J2699" s="6">
        <v>0</v>
      </c>
      <c r="K2699" s="5">
        <v>0</v>
      </c>
      <c r="L2699" s="6">
        <v>0</v>
      </c>
      <c r="M2699" s="5">
        <v>0</v>
      </c>
      <c r="N2699" s="6">
        <v>0</v>
      </c>
      <c r="O2699" s="5">
        <v>0</v>
      </c>
      <c r="P2699" s="6">
        <v>0</v>
      </c>
      <c r="Q2699" s="5">
        <v>0</v>
      </c>
      <c r="R2699" s="6">
        <v>0</v>
      </c>
      <c r="S2699" s="5">
        <v>0</v>
      </c>
      <c r="T2699" s="6">
        <v>0</v>
      </c>
      <c r="U2699" s="5">
        <v>0</v>
      </c>
      <c r="V2699" s="6">
        <v>0</v>
      </c>
      <c r="W2699" s="5">
        <v>0</v>
      </c>
      <c r="X2699" s="6">
        <v>0</v>
      </c>
      <c r="Y2699" s="5">
        <v>0</v>
      </c>
      <c r="Z2699" s="6">
        <v>0</v>
      </c>
      <c r="AA2699" s="5">
        <v>0</v>
      </c>
      <c r="AB2699" s="6">
        <v>0</v>
      </c>
      <c r="AC2699" s="5">
        <v>0</v>
      </c>
      <c r="AD2699" s="6">
        <v>0</v>
      </c>
      <c r="AE2699" s="5">
        <v>0</v>
      </c>
      <c r="AF2699" s="6">
        <v>0</v>
      </c>
    </row>
    <row r="2700" spans="2:32" x14ac:dyDescent="0.35">
      <c r="B2700" s="1" t="s">
        <v>710</v>
      </c>
      <c r="C2700" s="5">
        <v>0</v>
      </c>
      <c r="D2700" s="6">
        <v>0</v>
      </c>
      <c r="E2700" s="5">
        <v>0</v>
      </c>
      <c r="F2700" s="6">
        <v>0</v>
      </c>
      <c r="G2700" s="5">
        <v>0</v>
      </c>
      <c r="H2700" s="6">
        <v>0</v>
      </c>
      <c r="I2700" s="5">
        <v>0</v>
      </c>
      <c r="J2700" s="6">
        <v>0</v>
      </c>
      <c r="K2700" s="5">
        <v>0</v>
      </c>
      <c r="L2700" s="6">
        <v>0</v>
      </c>
      <c r="M2700" s="5">
        <v>0</v>
      </c>
      <c r="N2700" s="6">
        <v>0</v>
      </c>
      <c r="O2700" s="5">
        <v>0</v>
      </c>
      <c r="P2700" s="6">
        <v>0</v>
      </c>
      <c r="Q2700" s="5">
        <v>0</v>
      </c>
      <c r="R2700" s="6">
        <v>0</v>
      </c>
      <c r="S2700" s="5">
        <v>0</v>
      </c>
      <c r="T2700" s="6">
        <v>0</v>
      </c>
      <c r="U2700" s="5">
        <v>0</v>
      </c>
      <c r="V2700" s="6">
        <v>0</v>
      </c>
      <c r="W2700" s="5">
        <v>0</v>
      </c>
      <c r="X2700" s="6">
        <v>0</v>
      </c>
      <c r="Y2700" s="5">
        <v>0</v>
      </c>
      <c r="Z2700" s="6">
        <v>0</v>
      </c>
      <c r="AA2700" s="5">
        <v>0</v>
      </c>
      <c r="AB2700" s="6">
        <v>0</v>
      </c>
      <c r="AC2700" s="5">
        <v>0</v>
      </c>
      <c r="AD2700" s="6">
        <v>0</v>
      </c>
      <c r="AE2700" s="5">
        <v>0</v>
      </c>
      <c r="AF2700" s="6">
        <v>0</v>
      </c>
    </row>
    <row r="2701" spans="2:32" x14ac:dyDescent="0.35">
      <c r="B2701" s="1" t="s">
        <v>711</v>
      </c>
      <c r="C2701" s="5">
        <v>0</v>
      </c>
      <c r="D2701" s="6">
        <v>0</v>
      </c>
      <c r="E2701" s="5">
        <v>0</v>
      </c>
      <c r="F2701" s="6">
        <v>0</v>
      </c>
      <c r="G2701" s="5">
        <v>0</v>
      </c>
      <c r="H2701" s="6">
        <v>0</v>
      </c>
      <c r="I2701" s="5">
        <v>0</v>
      </c>
      <c r="J2701" s="6">
        <v>0</v>
      </c>
      <c r="K2701" s="5">
        <v>0</v>
      </c>
      <c r="L2701" s="6">
        <v>0</v>
      </c>
      <c r="M2701" s="5">
        <v>0</v>
      </c>
      <c r="N2701" s="6">
        <v>0</v>
      </c>
      <c r="O2701" s="5">
        <v>0</v>
      </c>
      <c r="P2701" s="6">
        <v>0</v>
      </c>
      <c r="Q2701" s="5">
        <v>0</v>
      </c>
      <c r="R2701" s="6">
        <v>0</v>
      </c>
      <c r="S2701" s="5">
        <v>0</v>
      </c>
      <c r="T2701" s="6">
        <v>0</v>
      </c>
      <c r="U2701" s="5">
        <v>0</v>
      </c>
      <c r="V2701" s="6">
        <v>0</v>
      </c>
      <c r="W2701" s="5">
        <v>0</v>
      </c>
      <c r="X2701" s="6">
        <v>0</v>
      </c>
      <c r="Y2701" s="5">
        <v>0</v>
      </c>
      <c r="Z2701" s="6">
        <v>0</v>
      </c>
      <c r="AA2701" s="5">
        <v>0</v>
      </c>
      <c r="AB2701" s="6">
        <v>0</v>
      </c>
      <c r="AC2701" s="5">
        <v>0</v>
      </c>
      <c r="AD2701" s="6">
        <v>0</v>
      </c>
      <c r="AE2701" s="5">
        <v>0</v>
      </c>
      <c r="AF2701" s="6">
        <v>0</v>
      </c>
    </row>
    <row r="2702" spans="2:32" x14ac:dyDescent="0.35">
      <c r="B2702" s="1" t="s">
        <v>712</v>
      </c>
      <c r="C2702" s="5">
        <v>0</v>
      </c>
      <c r="D2702" s="6">
        <v>0</v>
      </c>
      <c r="E2702" s="5">
        <v>0</v>
      </c>
      <c r="F2702" s="6">
        <v>0</v>
      </c>
      <c r="G2702" s="5">
        <v>0</v>
      </c>
      <c r="H2702" s="6">
        <v>0</v>
      </c>
      <c r="I2702" s="5">
        <v>0</v>
      </c>
      <c r="J2702" s="6">
        <v>0</v>
      </c>
      <c r="K2702" s="5">
        <v>0</v>
      </c>
      <c r="L2702" s="6">
        <v>0</v>
      </c>
      <c r="M2702" s="5">
        <v>0</v>
      </c>
      <c r="N2702" s="6">
        <v>0</v>
      </c>
      <c r="O2702" s="5">
        <v>0</v>
      </c>
      <c r="P2702" s="6">
        <v>0</v>
      </c>
      <c r="Q2702" s="5">
        <v>0</v>
      </c>
      <c r="R2702" s="6">
        <v>0</v>
      </c>
      <c r="S2702" s="5">
        <v>0</v>
      </c>
      <c r="T2702" s="6">
        <v>0</v>
      </c>
      <c r="U2702" s="5">
        <v>0</v>
      </c>
      <c r="V2702" s="6">
        <v>0</v>
      </c>
      <c r="W2702" s="5">
        <v>0</v>
      </c>
      <c r="X2702" s="6">
        <v>0</v>
      </c>
      <c r="Y2702" s="5">
        <v>0</v>
      </c>
      <c r="Z2702" s="6">
        <v>0</v>
      </c>
      <c r="AA2702" s="5">
        <v>0</v>
      </c>
      <c r="AB2702" s="6">
        <v>0</v>
      </c>
      <c r="AC2702" s="5">
        <v>0</v>
      </c>
      <c r="AD2702" s="6">
        <v>0</v>
      </c>
      <c r="AE2702" s="5">
        <v>0</v>
      </c>
      <c r="AF2702" s="6">
        <v>0</v>
      </c>
    </row>
    <row r="2703" spans="2:32" x14ac:dyDescent="0.35">
      <c r="B2703" s="1" t="s">
        <v>713</v>
      </c>
      <c r="C2703" s="5">
        <v>0</v>
      </c>
      <c r="D2703" s="6">
        <v>0</v>
      </c>
      <c r="E2703" s="5">
        <v>0</v>
      </c>
      <c r="F2703" s="6">
        <v>0</v>
      </c>
      <c r="G2703" s="5">
        <v>0</v>
      </c>
      <c r="H2703" s="6">
        <v>0</v>
      </c>
      <c r="I2703" s="5">
        <v>0</v>
      </c>
      <c r="J2703" s="6">
        <v>0</v>
      </c>
      <c r="K2703" s="5">
        <v>0</v>
      </c>
      <c r="L2703" s="6">
        <v>0</v>
      </c>
      <c r="M2703" s="5">
        <v>0</v>
      </c>
      <c r="N2703" s="6">
        <v>0</v>
      </c>
      <c r="O2703" s="5">
        <v>0</v>
      </c>
      <c r="P2703" s="6">
        <v>0</v>
      </c>
      <c r="Q2703" s="5">
        <v>0</v>
      </c>
      <c r="R2703" s="6">
        <v>0</v>
      </c>
      <c r="S2703" s="5">
        <v>0</v>
      </c>
      <c r="T2703" s="6">
        <v>0</v>
      </c>
      <c r="U2703" s="5">
        <v>0</v>
      </c>
      <c r="V2703" s="6">
        <v>0</v>
      </c>
      <c r="W2703" s="5">
        <v>0</v>
      </c>
      <c r="X2703" s="6">
        <v>0</v>
      </c>
      <c r="Y2703" s="5">
        <v>0</v>
      </c>
      <c r="Z2703" s="6">
        <v>0</v>
      </c>
      <c r="AA2703" s="5">
        <v>0</v>
      </c>
      <c r="AB2703" s="6">
        <v>0</v>
      </c>
      <c r="AC2703" s="5">
        <v>0</v>
      </c>
      <c r="AD2703" s="6">
        <v>0</v>
      </c>
      <c r="AE2703" s="5">
        <v>0</v>
      </c>
      <c r="AF2703" s="6">
        <v>0</v>
      </c>
    </row>
    <row r="2704" spans="2:32" x14ac:dyDescent="0.35">
      <c r="B2704" s="1" t="s">
        <v>714</v>
      </c>
      <c r="C2704" s="5">
        <v>0</v>
      </c>
      <c r="D2704" s="6">
        <v>0</v>
      </c>
      <c r="E2704" s="5">
        <v>0</v>
      </c>
      <c r="F2704" s="6">
        <v>0</v>
      </c>
      <c r="G2704" s="5">
        <v>0</v>
      </c>
      <c r="H2704" s="6">
        <v>0</v>
      </c>
      <c r="I2704" s="5">
        <v>0</v>
      </c>
      <c r="J2704" s="6">
        <v>0</v>
      </c>
      <c r="K2704" s="5">
        <v>0</v>
      </c>
      <c r="L2704" s="6">
        <v>0</v>
      </c>
      <c r="M2704" s="5">
        <v>0</v>
      </c>
      <c r="N2704" s="6">
        <v>0</v>
      </c>
      <c r="O2704" s="5">
        <v>0</v>
      </c>
      <c r="P2704" s="6">
        <v>0</v>
      </c>
      <c r="Q2704" s="5">
        <v>0</v>
      </c>
      <c r="R2704" s="6">
        <v>0</v>
      </c>
      <c r="S2704" s="5">
        <v>0</v>
      </c>
      <c r="T2704" s="6">
        <v>0</v>
      </c>
      <c r="U2704" s="5">
        <v>0</v>
      </c>
      <c r="V2704" s="6">
        <v>0</v>
      </c>
      <c r="W2704" s="5">
        <v>0</v>
      </c>
      <c r="X2704" s="6">
        <v>0</v>
      </c>
      <c r="Y2704" s="5">
        <v>0</v>
      </c>
      <c r="Z2704" s="6">
        <v>0</v>
      </c>
      <c r="AA2704" s="5">
        <v>0</v>
      </c>
      <c r="AB2704" s="6">
        <v>0</v>
      </c>
      <c r="AC2704" s="5">
        <v>0</v>
      </c>
      <c r="AD2704" s="6">
        <v>0</v>
      </c>
      <c r="AE2704" s="5">
        <v>0</v>
      </c>
      <c r="AF2704" s="6">
        <v>0</v>
      </c>
    </row>
    <row r="2705" spans="2:32" x14ac:dyDescent="0.35">
      <c r="B2705" s="1" t="s">
        <v>715</v>
      </c>
      <c r="C2705" s="5">
        <v>0</v>
      </c>
      <c r="D2705" s="6">
        <v>0</v>
      </c>
      <c r="E2705" s="5">
        <v>0</v>
      </c>
      <c r="F2705" s="6">
        <v>0</v>
      </c>
      <c r="G2705" s="5">
        <v>0</v>
      </c>
      <c r="H2705" s="6">
        <v>0</v>
      </c>
      <c r="I2705" s="5">
        <v>0</v>
      </c>
      <c r="J2705" s="6">
        <v>0</v>
      </c>
      <c r="K2705" s="5">
        <v>0</v>
      </c>
      <c r="L2705" s="6">
        <v>0</v>
      </c>
      <c r="M2705" s="5">
        <v>0</v>
      </c>
      <c r="N2705" s="6">
        <v>0</v>
      </c>
      <c r="O2705" s="5">
        <v>0</v>
      </c>
      <c r="P2705" s="6">
        <v>0</v>
      </c>
      <c r="Q2705" s="5">
        <v>0</v>
      </c>
      <c r="R2705" s="6">
        <v>0</v>
      </c>
      <c r="S2705" s="5">
        <v>0</v>
      </c>
      <c r="T2705" s="6">
        <v>0</v>
      </c>
      <c r="U2705" s="5">
        <v>0</v>
      </c>
      <c r="V2705" s="6">
        <v>0</v>
      </c>
      <c r="W2705" s="5">
        <v>0</v>
      </c>
      <c r="X2705" s="6">
        <v>0</v>
      </c>
      <c r="Y2705" s="5">
        <v>0</v>
      </c>
      <c r="Z2705" s="6">
        <v>0</v>
      </c>
      <c r="AA2705" s="5">
        <v>0</v>
      </c>
      <c r="AB2705" s="6">
        <v>0</v>
      </c>
      <c r="AC2705" s="5">
        <v>0</v>
      </c>
      <c r="AD2705" s="6">
        <v>0</v>
      </c>
      <c r="AE2705" s="5">
        <v>0</v>
      </c>
      <c r="AF2705" s="6">
        <v>0</v>
      </c>
    </row>
    <row r="2706" spans="2:32" x14ac:dyDescent="0.35">
      <c r="B2706" s="1" t="s">
        <v>716</v>
      </c>
      <c r="C2706" s="5">
        <v>7.9000000000000008E-3</v>
      </c>
      <c r="D2706" s="6">
        <v>3.0779999999999998</v>
      </c>
      <c r="E2706" s="5">
        <v>0</v>
      </c>
      <c r="F2706" s="6">
        <v>0</v>
      </c>
      <c r="G2706" s="5">
        <v>0</v>
      </c>
      <c r="H2706" s="6">
        <v>0</v>
      </c>
      <c r="I2706" s="5">
        <v>0</v>
      </c>
      <c r="J2706" s="6">
        <v>0</v>
      </c>
      <c r="K2706" s="5">
        <v>0</v>
      </c>
      <c r="L2706" s="6">
        <v>0</v>
      </c>
      <c r="M2706" s="5">
        <v>0</v>
      </c>
      <c r="N2706" s="6">
        <v>0</v>
      </c>
      <c r="O2706" s="5">
        <v>0</v>
      </c>
      <c r="P2706" s="6">
        <v>0</v>
      </c>
      <c r="Q2706" s="5">
        <v>0</v>
      </c>
      <c r="R2706" s="6">
        <v>0</v>
      </c>
      <c r="S2706" s="5">
        <v>1.0460000000000001E-2</v>
      </c>
      <c r="T2706" s="6">
        <v>0.53900000000000003</v>
      </c>
      <c r="U2706" s="5">
        <v>0</v>
      </c>
      <c r="V2706" s="6">
        <v>0</v>
      </c>
      <c r="W2706" s="5">
        <v>0</v>
      </c>
      <c r="X2706" s="6">
        <v>0</v>
      </c>
      <c r="Y2706" s="5">
        <v>0</v>
      </c>
      <c r="Z2706" s="6">
        <v>0</v>
      </c>
      <c r="AA2706" s="5">
        <v>0</v>
      </c>
      <c r="AB2706" s="6">
        <v>0</v>
      </c>
      <c r="AC2706" s="5">
        <v>0</v>
      </c>
      <c r="AD2706" s="6">
        <v>0</v>
      </c>
      <c r="AE2706" s="5">
        <v>8.4070000000000006E-2</v>
      </c>
      <c r="AF2706" s="6">
        <v>2.5390000000000001</v>
      </c>
    </row>
    <row r="2707" spans="2:32" x14ac:dyDescent="0.35">
      <c r="B2707" s="1" t="s">
        <v>717</v>
      </c>
      <c r="C2707" s="5">
        <v>0</v>
      </c>
      <c r="D2707" s="6">
        <v>0</v>
      </c>
      <c r="E2707" s="5">
        <v>0</v>
      </c>
      <c r="F2707" s="6">
        <v>0</v>
      </c>
      <c r="G2707" s="5">
        <v>0</v>
      </c>
      <c r="H2707" s="6">
        <v>0</v>
      </c>
      <c r="I2707" s="5">
        <v>0</v>
      </c>
      <c r="J2707" s="6">
        <v>0</v>
      </c>
      <c r="K2707" s="5">
        <v>0</v>
      </c>
      <c r="L2707" s="6">
        <v>0</v>
      </c>
      <c r="M2707" s="5">
        <v>0</v>
      </c>
      <c r="N2707" s="6">
        <v>0</v>
      </c>
      <c r="O2707" s="5">
        <v>0</v>
      </c>
      <c r="P2707" s="6">
        <v>0</v>
      </c>
      <c r="Q2707" s="5">
        <v>0</v>
      </c>
      <c r="R2707" s="6">
        <v>0</v>
      </c>
      <c r="S2707" s="5">
        <v>0</v>
      </c>
      <c r="T2707" s="6">
        <v>0</v>
      </c>
      <c r="U2707" s="5">
        <v>0</v>
      </c>
      <c r="V2707" s="6">
        <v>0</v>
      </c>
      <c r="W2707" s="5">
        <v>0</v>
      </c>
      <c r="X2707" s="6">
        <v>0</v>
      </c>
      <c r="Y2707" s="5">
        <v>0</v>
      </c>
      <c r="Z2707" s="6">
        <v>0</v>
      </c>
      <c r="AA2707" s="5">
        <v>0</v>
      </c>
      <c r="AB2707" s="6">
        <v>0</v>
      </c>
      <c r="AC2707" s="5">
        <v>0</v>
      </c>
      <c r="AD2707" s="6">
        <v>0</v>
      </c>
      <c r="AE2707" s="5">
        <v>0</v>
      </c>
      <c r="AF2707" s="6">
        <v>0</v>
      </c>
    </row>
    <row r="2708" spans="2:32" x14ac:dyDescent="0.35">
      <c r="B2708" s="1" t="s">
        <v>718</v>
      </c>
      <c r="C2708" s="5">
        <v>1.167E-2</v>
      </c>
      <c r="D2708" s="6">
        <v>4.5469999999999997</v>
      </c>
      <c r="E2708" s="5">
        <v>0</v>
      </c>
      <c r="F2708" s="6">
        <v>0</v>
      </c>
      <c r="G2708" s="5">
        <v>0</v>
      </c>
      <c r="H2708" s="6">
        <v>0</v>
      </c>
      <c r="I2708" s="5">
        <v>0</v>
      </c>
      <c r="J2708" s="6">
        <v>0</v>
      </c>
      <c r="K2708" s="5">
        <v>0</v>
      </c>
      <c r="L2708" s="6">
        <v>0</v>
      </c>
      <c r="M2708" s="5">
        <v>0</v>
      </c>
      <c r="N2708" s="6">
        <v>0</v>
      </c>
      <c r="O2708" s="5">
        <v>0</v>
      </c>
      <c r="P2708" s="6">
        <v>0</v>
      </c>
      <c r="Q2708" s="5">
        <v>0</v>
      </c>
      <c r="R2708" s="6">
        <v>0</v>
      </c>
      <c r="S2708" s="5">
        <v>5.561E-2</v>
      </c>
      <c r="T2708" s="6">
        <v>2.8660000000000001</v>
      </c>
      <c r="U2708" s="5">
        <v>0</v>
      </c>
      <c r="V2708" s="6">
        <v>0</v>
      </c>
      <c r="W2708" s="5">
        <v>0</v>
      </c>
      <c r="X2708" s="6">
        <v>0</v>
      </c>
      <c r="Y2708" s="5">
        <v>0</v>
      </c>
      <c r="Z2708" s="6">
        <v>0</v>
      </c>
      <c r="AA2708" s="5">
        <v>0</v>
      </c>
      <c r="AB2708" s="6">
        <v>0</v>
      </c>
      <c r="AC2708" s="5">
        <v>0</v>
      </c>
      <c r="AD2708" s="6">
        <v>0</v>
      </c>
      <c r="AE2708" s="5">
        <v>5.5660000000000001E-2</v>
      </c>
      <c r="AF2708" s="6">
        <v>1.681</v>
      </c>
    </row>
    <row r="2709" spans="2:32" x14ac:dyDescent="0.35">
      <c r="B2709" s="1" t="s">
        <v>719</v>
      </c>
      <c r="C2709" s="5">
        <v>0</v>
      </c>
      <c r="D2709" s="6">
        <v>0</v>
      </c>
      <c r="E2709" s="5">
        <v>0</v>
      </c>
      <c r="F2709" s="6">
        <v>0</v>
      </c>
      <c r="G2709" s="5">
        <v>0</v>
      </c>
      <c r="H2709" s="6">
        <v>0</v>
      </c>
      <c r="I2709" s="5">
        <v>0</v>
      </c>
      <c r="J2709" s="6">
        <v>0</v>
      </c>
      <c r="K2709" s="5">
        <v>0</v>
      </c>
      <c r="L2709" s="6">
        <v>0</v>
      </c>
      <c r="M2709" s="5">
        <v>0</v>
      </c>
      <c r="N2709" s="6">
        <v>0</v>
      </c>
      <c r="O2709" s="5">
        <v>0</v>
      </c>
      <c r="P2709" s="6">
        <v>0</v>
      </c>
      <c r="Q2709" s="5">
        <v>0</v>
      </c>
      <c r="R2709" s="6">
        <v>0</v>
      </c>
      <c r="S2709" s="5">
        <v>0</v>
      </c>
      <c r="T2709" s="6">
        <v>0</v>
      </c>
      <c r="U2709" s="5">
        <v>0</v>
      </c>
      <c r="V2709" s="6">
        <v>0</v>
      </c>
      <c r="W2709" s="5">
        <v>0</v>
      </c>
      <c r="X2709" s="6">
        <v>0</v>
      </c>
      <c r="Y2709" s="5">
        <v>0</v>
      </c>
      <c r="Z2709" s="6">
        <v>0</v>
      </c>
      <c r="AA2709" s="5">
        <v>0</v>
      </c>
      <c r="AB2709" s="6">
        <v>0</v>
      </c>
      <c r="AC2709" s="5">
        <v>0</v>
      </c>
      <c r="AD2709" s="6">
        <v>0</v>
      </c>
      <c r="AE2709" s="5">
        <v>0</v>
      </c>
      <c r="AF2709" s="6">
        <v>0</v>
      </c>
    </row>
    <row r="2710" spans="2:32" x14ac:dyDescent="0.35">
      <c r="B2710" s="1" t="s">
        <v>720</v>
      </c>
      <c r="C2710" s="5">
        <v>2.504E-2</v>
      </c>
      <c r="D2710" s="6">
        <v>9.76</v>
      </c>
      <c r="E2710" s="5">
        <v>0</v>
      </c>
      <c r="F2710" s="6">
        <v>0</v>
      </c>
      <c r="G2710" s="5">
        <v>0</v>
      </c>
      <c r="H2710" s="6">
        <v>0</v>
      </c>
      <c r="I2710" s="5">
        <v>0</v>
      </c>
      <c r="J2710" s="6">
        <v>0</v>
      </c>
      <c r="K2710" s="5">
        <v>0</v>
      </c>
      <c r="L2710" s="6">
        <v>0</v>
      </c>
      <c r="M2710" s="5">
        <v>0</v>
      </c>
      <c r="N2710" s="6">
        <v>0</v>
      </c>
      <c r="O2710" s="5">
        <v>0</v>
      </c>
      <c r="P2710" s="6">
        <v>0</v>
      </c>
      <c r="Q2710" s="5">
        <v>0</v>
      </c>
      <c r="R2710" s="6">
        <v>0</v>
      </c>
      <c r="S2710" s="5">
        <v>0</v>
      </c>
      <c r="T2710" s="6">
        <v>0</v>
      </c>
      <c r="U2710" s="5">
        <v>0</v>
      </c>
      <c r="V2710" s="6">
        <v>0</v>
      </c>
      <c r="W2710" s="5">
        <v>0</v>
      </c>
      <c r="X2710" s="6">
        <v>0</v>
      </c>
      <c r="Y2710" s="5">
        <v>0.21990000000000001</v>
      </c>
      <c r="Z2710" s="6">
        <v>9.76</v>
      </c>
      <c r="AA2710" s="5">
        <v>0</v>
      </c>
      <c r="AB2710" s="6">
        <v>0</v>
      </c>
      <c r="AC2710" s="5">
        <v>0</v>
      </c>
      <c r="AD2710" s="6">
        <v>0</v>
      </c>
      <c r="AE2710" s="5">
        <v>0</v>
      </c>
      <c r="AF2710" s="6">
        <v>0</v>
      </c>
    </row>
    <row r="2711" spans="2:32" x14ac:dyDescent="0.35">
      <c r="B2711" s="1" t="s">
        <v>721</v>
      </c>
      <c r="C2711" s="5">
        <v>2.15E-3</v>
      </c>
      <c r="D2711" s="6">
        <v>0.83699999999999997</v>
      </c>
      <c r="E2711" s="5">
        <v>0</v>
      </c>
      <c r="F2711" s="6">
        <v>0</v>
      </c>
      <c r="G2711" s="5">
        <v>0</v>
      </c>
      <c r="H2711" s="6">
        <v>0</v>
      </c>
      <c r="I2711" s="5">
        <v>0</v>
      </c>
      <c r="J2711" s="6">
        <v>0</v>
      </c>
      <c r="K2711" s="5">
        <v>4.0640000000000003E-2</v>
      </c>
      <c r="L2711" s="6">
        <v>0.83699999999999997</v>
      </c>
      <c r="M2711" s="5">
        <v>0</v>
      </c>
      <c r="N2711" s="6">
        <v>0</v>
      </c>
      <c r="O2711" s="5">
        <v>0</v>
      </c>
      <c r="P2711" s="6">
        <v>0</v>
      </c>
      <c r="Q2711" s="5">
        <v>0</v>
      </c>
      <c r="R2711" s="6">
        <v>0</v>
      </c>
      <c r="S2711" s="5">
        <v>0</v>
      </c>
      <c r="T2711" s="6">
        <v>0</v>
      </c>
      <c r="U2711" s="5">
        <v>0</v>
      </c>
      <c r="V2711" s="6">
        <v>0</v>
      </c>
      <c r="W2711" s="5">
        <v>0</v>
      </c>
      <c r="X2711" s="6">
        <v>0</v>
      </c>
      <c r="Y2711" s="5">
        <v>0</v>
      </c>
      <c r="Z2711" s="6">
        <v>0</v>
      </c>
      <c r="AA2711" s="5">
        <v>0</v>
      </c>
      <c r="AB2711" s="6">
        <v>0</v>
      </c>
      <c r="AC2711" s="5">
        <v>0</v>
      </c>
      <c r="AD2711" s="6">
        <v>0</v>
      </c>
      <c r="AE2711" s="5">
        <v>0</v>
      </c>
      <c r="AF2711" s="6">
        <v>0</v>
      </c>
    </row>
    <row r="2712" spans="2:32" x14ac:dyDescent="0.35">
      <c r="B2712" s="1" t="s">
        <v>722</v>
      </c>
      <c r="C2712" s="5">
        <v>0</v>
      </c>
      <c r="D2712" s="6">
        <v>0</v>
      </c>
      <c r="E2712" s="5">
        <v>0</v>
      </c>
      <c r="F2712" s="6">
        <v>0</v>
      </c>
      <c r="G2712" s="5">
        <v>0</v>
      </c>
      <c r="H2712" s="6">
        <v>0</v>
      </c>
      <c r="I2712" s="5">
        <v>0</v>
      </c>
      <c r="J2712" s="6">
        <v>0</v>
      </c>
      <c r="K2712" s="5">
        <v>0</v>
      </c>
      <c r="L2712" s="6">
        <v>0</v>
      </c>
      <c r="M2712" s="5">
        <v>0</v>
      </c>
      <c r="N2712" s="6">
        <v>0</v>
      </c>
      <c r="O2712" s="5">
        <v>0</v>
      </c>
      <c r="P2712" s="6">
        <v>0</v>
      </c>
      <c r="Q2712" s="5">
        <v>0</v>
      </c>
      <c r="R2712" s="6">
        <v>0</v>
      </c>
      <c r="S2712" s="5">
        <v>0</v>
      </c>
      <c r="T2712" s="6">
        <v>0</v>
      </c>
      <c r="U2712" s="5">
        <v>0</v>
      </c>
      <c r="V2712" s="6">
        <v>0</v>
      </c>
      <c r="W2712" s="5">
        <v>0</v>
      </c>
      <c r="X2712" s="6">
        <v>0</v>
      </c>
      <c r="Y2712" s="5">
        <v>0</v>
      </c>
      <c r="Z2712" s="6">
        <v>0</v>
      </c>
      <c r="AA2712" s="5">
        <v>0</v>
      </c>
      <c r="AB2712" s="6">
        <v>0</v>
      </c>
      <c r="AC2712" s="5">
        <v>0</v>
      </c>
      <c r="AD2712" s="6">
        <v>0</v>
      </c>
      <c r="AE2712" s="5">
        <v>0</v>
      </c>
      <c r="AF2712" s="6">
        <v>0</v>
      </c>
    </row>
    <row r="2713" spans="2:32" x14ac:dyDescent="0.35">
      <c r="B2713" s="1" t="s">
        <v>723</v>
      </c>
      <c r="C2713" s="5">
        <v>0</v>
      </c>
      <c r="D2713" s="6">
        <v>0</v>
      </c>
      <c r="E2713" s="5">
        <v>0</v>
      </c>
      <c r="F2713" s="6">
        <v>0</v>
      </c>
      <c r="G2713" s="5">
        <v>0</v>
      </c>
      <c r="H2713" s="6">
        <v>0</v>
      </c>
      <c r="I2713" s="5">
        <v>0</v>
      </c>
      <c r="J2713" s="6">
        <v>0</v>
      </c>
      <c r="K2713" s="5">
        <v>0</v>
      </c>
      <c r="L2713" s="6">
        <v>0</v>
      </c>
      <c r="M2713" s="5">
        <v>0</v>
      </c>
      <c r="N2713" s="6">
        <v>0</v>
      </c>
      <c r="O2713" s="5">
        <v>0</v>
      </c>
      <c r="P2713" s="6">
        <v>0</v>
      </c>
      <c r="Q2713" s="5">
        <v>0</v>
      </c>
      <c r="R2713" s="6">
        <v>0</v>
      </c>
      <c r="S2713" s="5">
        <v>0</v>
      </c>
      <c r="T2713" s="6">
        <v>0</v>
      </c>
      <c r="U2713" s="5">
        <v>0</v>
      </c>
      <c r="V2713" s="6">
        <v>0</v>
      </c>
      <c r="W2713" s="5">
        <v>0</v>
      </c>
      <c r="X2713" s="6">
        <v>0</v>
      </c>
      <c r="Y2713" s="5">
        <v>0</v>
      </c>
      <c r="Z2713" s="6">
        <v>0</v>
      </c>
      <c r="AA2713" s="5">
        <v>0</v>
      </c>
      <c r="AB2713" s="6">
        <v>0</v>
      </c>
      <c r="AC2713" s="5">
        <v>0</v>
      </c>
      <c r="AD2713" s="6">
        <v>0</v>
      </c>
      <c r="AE2713" s="5">
        <v>0</v>
      </c>
      <c r="AF2713" s="6">
        <v>0</v>
      </c>
    </row>
    <row r="2714" spans="2:32" x14ac:dyDescent="0.35">
      <c r="B2714" s="1" t="s">
        <v>724</v>
      </c>
      <c r="C2714" s="5">
        <v>0</v>
      </c>
      <c r="D2714" s="6">
        <v>0</v>
      </c>
      <c r="E2714" s="5">
        <v>0</v>
      </c>
      <c r="F2714" s="6">
        <v>0</v>
      </c>
      <c r="G2714" s="5">
        <v>0</v>
      </c>
      <c r="H2714" s="6">
        <v>0</v>
      </c>
      <c r="I2714" s="5">
        <v>0</v>
      </c>
      <c r="J2714" s="6">
        <v>0</v>
      </c>
      <c r="K2714" s="5">
        <v>0</v>
      </c>
      <c r="L2714" s="6">
        <v>0</v>
      </c>
      <c r="M2714" s="5">
        <v>0</v>
      </c>
      <c r="N2714" s="6">
        <v>0</v>
      </c>
      <c r="O2714" s="5">
        <v>0</v>
      </c>
      <c r="P2714" s="6">
        <v>0</v>
      </c>
      <c r="Q2714" s="5">
        <v>0</v>
      </c>
      <c r="R2714" s="6">
        <v>0</v>
      </c>
      <c r="S2714" s="5">
        <v>0</v>
      </c>
      <c r="T2714" s="6">
        <v>0</v>
      </c>
      <c r="U2714" s="5">
        <v>0</v>
      </c>
      <c r="V2714" s="6">
        <v>0</v>
      </c>
      <c r="W2714" s="5">
        <v>0</v>
      </c>
      <c r="X2714" s="6">
        <v>0</v>
      </c>
      <c r="Y2714" s="5">
        <v>0</v>
      </c>
      <c r="Z2714" s="6">
        <v>0</v>
      </c>
      <c r="AA2714" s="5">
        <v>0</v>
      </c>
      <c r="AB2714" s="6">
        <v>0</v>
      </c>
      <c r="AC2714" s="5">
        <v>0</v>
      </c>
      <c r="AD2714" s="6">
        <v>0</v>
      </c>
      <c r="AE2714" s="5">
        <v>0</v>
      </c>
      <c r="AF2714" s="6">
        <v>0</v>
      </c>
    </row>
    <row r="2715" spans="2:32" x14ac:dyDescent="0.35">
      <c r="B2715" s="1" t="s">
        <v>725</v>
      </c>
      <c r="C2715" s="5">
        <v>0</v>
      </c>
      <c r="D2715" s="6">
        <v>0</v>
      </c>
      <c r="E2715" s="5">
        <v>0</v>
      </c>
      <c r="F2715" s="6">
        <v>0</v>
      </c>
      <c r="G2715" s="5">
        <v>0</v>
      </c>
      <c r="H2715" s="6">
        <v>0</v>
      </c>
      <c r="I2715" s="5">
        <v>0</v>
      </c>
      <c r="J2715" s="6">
        <v>0</v>
      </c>
      <c r="K2715" s="5">
        <v>0</v>
      </c>
      <c r="L2715" s="6">
        <v>0</v>
      </c>
      <c r="M2715" s="5">
        <v>0</v>
      </c>
      <c r="N2715" s="6">
        <v>0</v>
      </c>
      <c r="O2715" s="5">
        <v>0</v>
      </c>
      <c r="P2715" s="6">
        <v>0</v>
      </c>
      <c r="Q2715" s="5">
        <v>0</v>
      </c>
      <c r="R2715" s="6">
        <v>0</v>
      </c>
      <c r="S2715" s="5">
        <v>0</v>
      </c>
      <c r="T2715" s="6">
        <v>0</v>
      </c>
      <c r="U2715" s="5">
        <v>0</v>
      </c>
      <c r="V2715" s="6">
        <v>0</v>
      </c>
      <c r="W2715" s="5">
        <v>0</v>
      </c>
      <c r="X2715" s="6">
        <v>0</v>
      </c>
      <c r="Y2715" s="5">
        <v>0</v>
      </c>
      <c r="Z2715" s="6">
        <v>0</v>
      </c>
      <c r="AA2715" s="5">
        <v>0</v>
      </c>
      <c r="AB2715" s="6">
        <v>0</v>
      </c>
      <c r="AC2715" s="5">
        <v>0</v>
      </c>
      <c r="AD2715" s="6">
        <v>0</v>
      </c>
      <c r="AE2715" s="5">
        <v>0</v>
      </c>
      <c r="AF2715" s="6">
        <v>0</v>
      </c>
    </row>
    <row r="2716" spans="2:32" x14ac:dyDescent="0.35">
      <c r="B2716" s="1" t="s">
        <v>726</v>
      </c>
      <c r="C2716" s="5">
        <v>0</v>
      </c>
      <c r="D2716" s="6">
        <v>0</v>
      </c>
      <c r="E2716" s="5">
        <v>0</v>
      </c>
      <c r="F2716" s="6">
        <v>0</v>
      </c>
      <c r="G2716" s="5">
        <v>0</v>
      </c>
      <c r="H2716" s="6">
        <v>0</v>
      </c>
      <c r="I2716" s="5">
        <v>0</v>
      </c>
      <c r="J2716" s="6">
        <v>0</v>
      </c>
      <c r="K2716" s="5">
        <v>0</v>
      </c>
      <c r="L2716" s="6">
        <v>0</v>
      </c>
      <c r="M2716" s="5">
        <v>0</v>
      </c>
      <c r="N2716" s="6">
        <v>0</v>
      </c>
      <c r="O2716" s="5">
        <v>0</v>
      </c>
      <c r="P2716" s="6">
        <v>0</v>
      </c>
      <c r="Q2716" s="5">
        <v>0</v>
      </c>
      <c r="R2716" s="6">
        <v>0</v>
      </c>
      <c r="S2716" s="5">
        <v>0</v>
      </c>
      <c r="T2716" s="6">
        <v>0</v>
      </c>
      <c r="U2716" s="5">
        <v>0</v>
      </c>
      <c r="V2716" s="6">
        <v>0</v>
      </c>
      <c r="W2716" s="5">
        <v>0</v>
      </c>
      <c r="X2716" s="6">
        <v>0</v>
      </c>
      <c r="Y2716" s="5">
        <v>0</v>
      </c>
      <c r="Z2716" s="6">
        <v>0</v>
      </c>
      <c r="AA2716" s="5">
        <v>0</v>
      </c>
      <c r="AB2716" s="6">
        <v>0</v>
      </c>
      <c r="AC2716" s="5">
        <v>0</v>
      </c>
      <c r="AD2716" s="6">
        <v>0</v>
      </c>
      <c r="AE2716" s="5">
        <v>0</v>
      </c>
      <c r="AF2716" s="6">
        <v>0</v>
      </c>
    </row>
    <row r="2717" spans="2:32" x14ac:dyDescent="0.35">
      <c r="B2717" s="1" t="s">
        <v>727</v>
      </c>
      <c r="C2717" s="5">
        <v>0</v>
      </c>
      <c r="D2717" s="6">
        <v>0</v>
      </c>
      <c r="E2717" s="5">
        <v>0</v>
      </c>
      <c r="F2717" s="6">
        <v>0</v>
      </c>
      <c r="G2717" s="5">
        <v>0</v>
      </c>
      <c r="H2717" s="6">
        <v>0</v>
      </c>
      <c r="I2717" s="5">
        <v>0</v>
      </c>
      <c r="J2717" s="6">
        <v>0</v>
      </c>
      <c r="K2717" s="5">
        <v>0</v>
      </c>
      <c r="L2717" s="6">
        <v>0</v>
      </c>
      <c r="M2717" s="5">
        <v>0</v>
      </c>
      <c r="N2717" s="6">
        <v>0</v>
      </c>
      <c r="O2717" s="5">
        <v>0</v>
      </c>
      <c r="P2717" s="6">
        <v>0</v>
      </c>
      <c r="Q2717" s="5">
        <v>0</v>
      </c>
      <c r="R2717" s="6">
        <v>0</v>
      </c>
      <c r="S2717" s="5">
        <v>0</v>
      </c>
      <c r="T2717" s="6">
        <v>0</v>
      </c>
      <c r="U2717" s="5">
        <v>0</v>
      </c>
      <c r="V2717" s="6">
        <v>0</v>
      </c>
      <c r="W2717" s="5">
        <v>0</v>
      </c>
      <c r="X2717" s="6">
        <v>0</v>
      </c>
      <c r="Y2717" s="5">
        <v>0</v>
      </c>
      <c r="Z2717" s="6">
        <v>0</v>
      </c>
      <c r="AA2717" s="5">
        <v>0</v>
      </c>
      <c r="AB2717" s="6">
        <v>0</v>
      </c>
      <c r="AC2717" s="5">
        <v>0</v>
      </c>
      <c r="AD2717" s="6">
        <v>0</v>
      </c>
      <c r="AE2717" s="5">
        <v>0</v>
      </c>
      <c r="AF2717" s="6">
        <v>0</v>
      </c>
    </row>
    <row r="2718" spans="2:32" x14ac:dyDescent="0.35">
      <c r="B2718" s="1" t="s">
        <v>728</v>
      </c>
      <c r="C2718" s="5">
        <v>0</v>
      </c>
      <c r="D2718" s="6">
        <v>0</v>
      </c>
      <c r="E2718" s="5">
        <v>0</v>
      </c>
      <c r="F2718" s="6">
        <v>0</v>
      </c>
      <c r="G2718" s="5">
        <v>0</v>
      </c>
      <c r="H2718" s="6">
        <v>0</v>
      </c>
      <c r="I2718" s="5">
        <v>0</v>
      </c>
      <c r="J2718" s="6">
        <v>0</v>
      </c>
      <c r="K2718" s="5">
        <v>0</v>
      </c>
      <c r="L2718" s="6">
        <v>0</v>
      </c>
      <c r="M2718" s="5">
        <v>0</v>
      </c>
      <c r="N2718" s="6">
        <v>0</v>
      </c>
      <c r="O2718" s="5">
        <v>0</v>
      </c>
      <c r="P2718" s="6">
        <v>0</v>
      </c>
      <c r="Q2718" s="5">
        <v>0</v>
      </c>
      <c r="R2718" s="6">
        <v>0</v>
      </c>
      <c r="S2718" s="5">
        <v>0</v>
      </c>
      <c r="T2718" s="6">
        <v>0</v>
      </c>
      <c r="U2718" s="5">
        <v>0</v>
      </c>
      <c r="V2718" s="6">
        <v>0</v>
      </c>
      <c r="W2718" s="5">
        <v>0</v>
      </c>
      <c r="X2718" s="6">
        <v>0</v>
      </c>
      <c r="Y2718" s="5">
        <v>0</v>
      </c>
      <c r="Z2718" s="6">
        <v>0</v>
      </c>
      <c r="AA2718" s="5">
        <v>0</v>
      </c>
      <c r="AB2718" s="6">
        <v>0</v>
      </c>
      <c r="AC2718" s="5">
        <v>0</v>
      </c>
      <c r="AD2718" s="6">
        <v>0</v>
      </c>
      <c r="AE2718" s="5">
        <v>0</v>
      </c>
      <c r="AF2718" s="6">
        <v>0</v>
      </c>
    </row>
    <row r="2719" spans="2:32" x14ac:dyDescent="0.35">
      <c r="B2719" s="1" t="s">
        <v>729</v>
      </c>
      <c r="C2719" s="5">
        <v>0</v>
      </c>
      <c r="D2719" s="6">
        <v>0</v>
      </c>
      <c r="E2719" s="5">
        <v>0</v>
      </c>
      <c r="F2719" s="6">
        <v>0</v>
      </c>
      <c r="G2719" s="5">
        <v>0</v>
      </c>
      <c r="H2719" s="6">
        <v>0</v>
      </c>
      <c r="I2719" s="5">
        <v>0</v>
      </c>
      <c r="J2719" s="6">
        <v>0</v>
      </c>
      <c r="K2719" s="5">
        <v>0</v>
      </c>
      <c r="L2719" s="6">
        <v>0</v>
      </c>
      <c r="M2719" s="5">
        <v>0</v>
      </c>
      <c r="N2719" s="6">
        <v>0</v>
      </c>
      <c r="O2719" s="5">
        <v>0</v>
      </c>
      <c r="P2719" s="6">
        <v>0</v>
      </c>
      <c r="Q2719" s="5">
        <v>0</v>
      </c>
      <c r="R2719" s="6">
        <v>0</v>
      </c>
      <c r="S2719" s="5">
        <v>0</v>
      </c>
      <c r="T2719" s="6">
        <v>0</v>
      </c>
      <c r="U2719" s="5">
        <v>0</v>
      </c>
      <c r="V2719" s="6">
        <v>0</v>
      </c>
      <c r="W2719" s="5">
        <v>0</v>
      </c>
      <c r="X2719" s="6">
        <v>0</v>
      </c>
      <c r="Y2719" s="5">
        <v>0</v>
      </c>
      <c r="Z2719" s="6">
        <v>0</v>
      </c>
      <c r="AA2719" s="5">
        <v>0</v>
      </c>
      <c r="AB2719" s="6">
        <v>0</v>
      </c>
      <c r="AC2719" s="5">
        <v>0</v>
      </c>
      <c r="AD2719" s="6">
        <v>0</v>
      </c>
      <c r="AE2719" s="5">
        <v>0</v>
      </c>
      <c r="AF2719" s="6">
        <v>0</v>
      </c>
    </row>
    <row r="2720" spans="2:32" x14ac:dyDescent="0.35">
      <c r="B2720" s="1" t="s">
        <v>730</v>
      </c>
      <c r="C2720" s="5">
        <v>0</v>
      </c>
      <c r="D2720" s="6">
        <v>0</v>
      </c>
      <c r="E2720" s="5">
        <v>0</v>
      </c>
      <c r="F2720" s="6">
        <v>0</v>
      </c>
      <c r="G2720" s="5">
        <v>0</v>
      </c>
      <c r="H2720" s="6">
        <v>0</v>
      </c>
      <c r="I2720" s="5">
        <v>0</v>
      </c>
      <c r="J2720" s="6">
        <v>0</v>
      </c>
      <c r="K2720" s="5">
        <v>0</v>
      </c>
      <c r="L2720" s="6">
        <v>0</v>
      </c>
      <c r="M2720" s="5">
        <v>0</v>
      </c>
      <c r="N2720" s="6">
        <v>0</v>
      </c>
      <c r="O2720" s="5">
        <v>0</v>
      </c>
      <c r="P2720" s="6">
        <v>0</v>
      </c>
      <c r="Q2720" s="5">
        <v>0</v>
      </c>
      <c r="R2720" s="6">
        <v>0</v>
      </c>
      <c r="S2720" s="5">
        <v>0</v>
      </c>
      <c r="T2720" s="6">
        <v>0</v>
      </c>
      <c r="U2720" s="5">
        <v>0</v>
      </c>
      <c r="V2720" s="6">
        <v>0</v>
      </c>
      <c r="W2720" s="5">
        <v>0</v>
      </c>
      <c r="X2720" s="6">
        <v>0</v>
      </c>
      <c r="Y2720" s="5">
        <v>0</v>
      </c>
      <c r="Z2720" s="6">
        <v>0</v>
      </c>
      <c r="AA2720" s="5">
        <v>0</v>
      </c>
      <c r="AB2720" s="6">
        <v>0</v>
      </c>
      <c r="AC2720" s="5">
        <v>0</v>
      </c>
      <c r="AD2720" s="6">
        <v>0</v>
      </c>
      <c r="AE2720" s="5">
        <v>0</v>
      </c>
      <c r="AF2720" s="6">
        <v>0</v>
      </c>
    </row>
    <row r="2721" spans="2:32" x14ac:dyDescent="0.35">
      <c r="B2721" s="1" t="s">
        <v>731</v>
      </c>
      <c r="C2721" s="5">
        <v>0</v>
      </c>
      <c r="D2721" s="6">
        <v>0</v>
      </c>
      <c r="E2721" s="5">
        <v>0</v>
      </c>
      <c r="F2721" s="6">
        <v>0</v>
      </c>
      <c r="G2721" s="5">
        <v>0</v>
      </c>
      <c r="H2721" s="6">
        <v>0</v>
      </c>
      <c r="I2721" s="5">
        <v>0</v>
      </c>
      <c r="J2721" s="6">
        <v>0</v>
      </c>
      <c r="K2721" s="5">
        <v>0</v>
      </c>
      <c r="L2721" s="6">
        <v>0</v>
      </c>
      <c r="M2721" s="5">
        <v>0</v>
      </c>
      <c r="N2721" s="6">
        <v>0</v>
      </c>
      <c r="O2721" s="5">
        <v>0</v>
      </c>
      <c r="P2721" s="6">
        <v>0</v>
      </c>
      <c r="Q2721" s="5">
        <v>0</v>
      </c>
      <c r="R2721" s="6">
        <v>0</v>
      </c>
      <c r="S2721" s="5">
        <v>0</v>
      </c>
      <c r="T2721" s="6">
        <v>0</v>
      </c>
      <c r="U2721" s="5">
        <v>0</v>
      </c>
      <c r="V2721" s="6">
        <v>0</v>
      </c>
      <c r="W2721" s="5">
        <v>0</v>
      </c>
      <c r="X2721" s="6">
        <v>0</v>
      </c>
      <c r="Y2721" s="5">
        <v>0</v>
      </c>
      <c r="Z2721" s="6">
        <v>0</v>
      </c>
      <c r="AA2721" s="5">
        <v>0</v>
      </c>
      <c r="AB2721" s="6">
        <v>0</v>
      </c>
      <c r="AC2721" s="5">
        <v>0</v>
      </c>
      <c r="AD2721" s="6">
        <v>0</v>
      </c>
      <c r="AE2721" s="5">
        <v>0</v>
      </c>
      <c r="AF2721" s="6">
        <v>0</v>
      </c>
    </row>
    <row r="2722" spans="2:32" x14ac:dyDescent="0.35">
      <c r="B2722" s="1" t="s">
        <v>732</v>
      </c>
      <c r="C2722" s="5">
        <v>0</v>
      </c>
      <c r="D2722" s="6">
        <v>0</v>
      </c>
      <c r="E2722" s="5">
        <v>0</v>
      </c>
      <c r="F2722" s="6">
        <v>0</v>
      </c>
      <c r="G2722" s="5">
        <v>0</v>
      </c>
      <c r="H2722" s="6">
        <v>0</v>
      </c>
      <c r="I2722" s="5">
        <v>0</v>
      </c>
      <c r="J2722" s="6">
        <v>0</v>
      </c>
      <c r="K2722" s="5">
        <v>0</v>
      </c>
      <c r="L2722" s="6">
        <v>0</v>
      </c>
      <c r="M2722" s="5">
        <v>0</v>
      </c>
      <c r="N2722" s="6">
        <v>0</v>
      </c>
      <c r="O2722" s="5">
        <v>0</v>
      </c>
      <c r="P2722" s="6">
        <v>0</v>
      </c>
      <c r="Q2722" s="5">
        <v>0</v>
      </c>
      <c r="R2722" s="6">
        <v>0</v>
      </c>
      <c r="S2722" s="5">
        <v>0</v>
      </c>
      <c r="T2722" s="6">
        <v>0</v>
      </c>
      <c r="U2722" s="5">
        <v>0</v>
      </c>
      <c r="V2722" s="6">
        <v>0</v>
      </c>
      <c r="W2722" s="5">
        <v>0</v>
      </c>
      <c r="X2722" s="6">
        <v>0</v>
      </c>
      <c r="Y2722" s="5">
        <v>0</v>
      </c>
      <c r="Z2722" s="6">
        <v>0</v>
      </c>
      <c r="AA2722" s="5">
        <v>0</v>
      </c>
      <c r="AB2722" s="6">
        <v>0</v>
      </c>
      <c r="AC2722" s="5">
        <v>0</v>
      </c>
      <c r="AD2722" s="6">
        <v>0</v>
      </c>
      <c r="AE2722" s="5">
        <v>0</v>
      </c>
      <c r="AF2722" s="6">
        <v>0</v>
      </c>
    </row>
    <row r="2723" spans="2:32" x14ac:dyDescent="0.35">
      <c r="B2723" s="1" t="s">
        <v>733</v>
      </c>
      <c r="C2723" s="5">
        <v>0</v>
      </c>
      <c r="D2723" s="6">
        <v>0</v>
      </c>
      <c r="E2723" s="5">
        <v>0</v>
      </c>
      <c r="F2723" s="6">
        <v>0</v>
      </c>
      <c r="G2723" s="5">
        <v>0</v>
      </c>
      <c r="H2723" s="6">
        <v>0</v>
      </c>
      <c r="I2723" s="5">
        <v>0</v>
      </c>
      <c r="J2723" s="6">
        <v>0</v>
      </c>
      <c r="K2723" s="5">
        <v>0</v>
      </c>
      <c r="L2723" s="6">
        <v>0</v>
      </c>
      <c r="M2723" s="5">
        <v>0</v>
      </c>
      <c r="N2723" s="6">
        <v>0</v>
      </c>
      <c r="O2723" s="5">
        <v>0</v>
      </c>
      <c r="P2723" s="6">
        <v>0</v>
      </c>
      <c r="Q2723" s="5">
        <v>0</v>
      </c>
      <c r="R2723" s="6">
        <v>0</v>
      </c>
      <c r="S2723" s="5">
        <v>0</v>
      </c>
      <c r="T2723" s="6">
        <v>0</v>
      </c>
      <c r="U2723" s="5">
        <v>0</v>
      </c>
      <c r="V2723" s="6">
        <v>0</v>
      </c>
      <c r="W2723" s="5">
        <v>0</v>
      </c>
      <c r="X2723" s="6">
        <v>0</v>
      </c>
      <c r="Y2723" s="5">
        <v>0</v>
      </c>
      <c r="Z2723" s="6">
        <v>0</v>
      </c>
      <c r="AA2723" s="5">
        <v>0</v>
      </c>
      <c r="AB2723" s="6">
        <v>0</v>
      </c>
      <c r="AC2723" s="5">
        <v>0</v>
      </c>
      <c r="AD2723" s="6">
        <v>0</v>
      </c>
      <c r="AE2723" s="5">
        <v>0</v>
      </c>
      <c r="AF2723" s="6">
        <v>0</v>
      </c>
    </row>
    <row r="2724" spans="2:32" x14ac:dyDescent="0.35">
      <c r="B2724" s="1" t="s">
        <v>734</v>
      </c>
      <c r="C2724" s="5">
        <v>0</v>
      </c>
      <c r="D2724" s="6">
        <v>0</v>
      </c>
      <c r="E2724" s="5">
        <v>0</v>
      </c>
      <c r="F2724" s="6">
        <v>0</v>
      </c>
      <c r="G2724" s="5">
        <v>0</v>
      </c>
      <c r="H2724" s="6">
        <v>0</v>
      </c>
      <c r="I2724" s="5">
        <v>0</v>
      </c>
      <c r="J2724" s="6">
        <v>0</v>
      </c>
      <c r="K2724" s="5">
        <v>0</v>
      </c>
      <c r="L2724" s="6">
        <v>0</v>
      </c>
      <c r="M2724" s="5">
        <v>0</v>
      </c>
      <c r="N2724" s="6">
        <v>0</v>
      </c>
      <c r="O2724" s="5">
        <v>0</v>
      </c>
      <c r="P2724" s="6">
        <v>0</v>
      </c>
      <c r="Q2724" s="5">
        <v>0</v>
      </c>
      <c r="R2724" s="6">
        <v>0</v>
      </c>
      <c r="S2724" s="5">
        <v>0</v>
      </c>
      <c r="T2724" s="6">
        <v>0</v>
      </c>
      <c r="U2724" s="5">
        <v>0</v>
      </c>
      <c r="V2724" s="6">
        <v>0</v>
      </c>
      <c r="W2724" s="5">
        <v>0</v>
      </c>
      <c r="X2724" s="6">
        <v>0</v>
      </c>
      <c r="Y2724" s="5">
        <v>0</v>
      </c>
      <c r="Z2724" s="6">
        <v>0</v>
      </c>
      <c r="AA2724" s="5">
        <v>0</v>
      </c>
      <c r="AB2724" s="6">
        <v>0</v>
      </c>
      <c r="AC2724" s="5">
        <v>0</v>
      </c>
      <c r="AD2724" s="6">
        <v>0</v>
      </c>
      <c r="AE2724" s="5">
        <v>0</v>
      </c>
      <c r="AF2724" s="6">
        <v>0</v>
      </c>
    </row>
    <row r="2725" spans="2:32" x14ac:dyDescent="0.35">
      <c r="B2725" s="1" t="s">
        <v>735</v>
      </c>
      <c r="C2725" s="5">
        <v>0</v>
      </c>
      <c r="D2725" s="6">
        <v>0</v>
      </c>
      <c r="E2725" s="5">
        <v>0</v>
      </c>
      <c r="F2725" s="6">
        <v>0</v>
      </c>
      <c r="G2725" s="5">
        <v>0</v>
      </c>
      <c r="H2725" s="6">
        <v>0</v>
      </c>
      <c r="I2725" s="5">
        <v>0</v>
      </c>
      <c r="J2725" s="6">
        <v>0</v>
      </c>
      <c r="K2725" s="5">
        <v>0</v>
      </c>
      <c r="L2725" s="6">
        <v>0</v>
      </c>
      <c r="M2725" s="5">
        <v>0</v>
      </c>
      <c r="N2725" s="6">
        <v>0</v>
      </c>
      <c r="O2725" s="5">
        <v>0</v>
      </c>
      <c r="P2725" s="6">
        <v>0</v>
      </c>
      <c r="Q2725" s="5">
        <v>0</v>
      </c>
      <c r="R2725" s="6">
        <v>0</v>
      </c>
      <c r="S2725" s="5">
        <v>0</v>
      </c>
      <c r="T2725" s="6">
        <v>0</v>
      </c>
      <c r="U2725" s="5">
        <v>0</v>
      </c>
      <c r="V2725" s="6">
        <v>0</v>
      </c>
      <c r="W2725" s="5">
        <v>0</v>
      </c>
      <c r="X2725" s="6">
        <v>0</v>
      </c>
      <c r="Y2725" s="5">
        <v>0</v>
      </c>
      <c r="Z2725" s="6">
        <v>0</v>
      </c>
      <c r="AA2725" s="5">
        <v>0</v>
      </c>
      <c r="AB2725" s="6">
        <v>0</v>
      </c>
      <c r="AC2725" s="5">
        <v>0</v>
      </c>
      <c r="AD2725" s="6">
        <v>0</v>
      </c>
      <c r="AE2725" s="5">
        <v>0</v>
      </c>
      <c r="AF2725" s="6">
        <v>0</v>
      </c>
    </row>
    <row r="2726" spans="2:32" x14ac:dyDescent="0.35">
      <c r="B2726" s="1" t="s">
        <v>736</v>
      </c>
      <c r="C2726" s="5">
        <v>0</v>
      </c>
      <c r="D2726" s="6">
        <v>0</v>
      </c>
      <c r="E2726" s="5">
        <v>0</v>
      </c>
      <c r="F2726" s="6">
        <v>0</v>
      </c>
      <c r="G2726" s="5">
        <v>0</v>
      </c>
      <c r="H2726" s="6">
        <v>0</v>
      </c>
      <c r="I2726" s="5">
        <v>0</v>
      </c>
      <c r="J2726" s="6">
        <v>0</v>
      </c>
      <c r="K2726" s="5">
        <v>0</v>
      </c>
      <c r="L2726" s="6">
        <v>0</v>
      </c>
      <c r="M2726" s="5">
        <v>0</v>
      </c>
      <c r="N2726" s="6">
        <v>0</v>
      </c>
      <c r="O2726" s="5">
        <v>0</v>
      </c>
      <c r="P2726" s="6">
        <v>0</v>
      </c>
      <c r="Q2726" s="5">
        <v>0</v>
      </c>
      <c r="R2726" s="6">
        <v>0</v>
      </c>
      <c r="S2726" s="5">
        <v>0</v>
      </c>
      <c r="T2726" s="6">
        <v>0</v>
      </c>
      <c r="U2726" s="5">
        <v>0</v>
      </c>
      <c r="V2726" s="6">
        <v>0</v>
      </c>
      <c r="W2726" s="5">
        <v>0</v>
      </c>
      <c r="X2726" s="6">
        <v>0</v>
      </c>
      <c r="Y2726" s="5">
        <v>0</v>
      </c>
      <c r="Z2726" s="6">
        <v>0</v>
      </c>
      <c r="AA2726" s="5">
        <v>0</v>
      </c>
      <c r="AB2726" s="6">
        <v>0</v>
      </c>
      <c r="AC2726" s="5">
        <v>0</v>
      </c>
      <c r="AD2726" s="6">
        <v>0</v>
      </c>
      <c r="AE2726" s="5">
        <v>0</v>
      </c>
      <c r="AF2726" s="6">
        <v>0</v>
      </c>
    </row>
    <row r="2727" spans="2:32" x14ac:dyDescent="0.35">
      <c r="B2727" s="1" t="s">
        <v>737</v>
      </c>
      <c r="C2727" s="5">
        <v>6.94E-3</v>
      </c>
      <c r="D2727" s="6">
        <v>2.706</v>
      </c>
      <c r="E2727" s="5">
        <v>0</v>
      </c>
      <c r="F2727" s="6">
        <v>0</v>
      </c>
      <c r="G2727" s="5">
        <v>0</v>
      </c>
      <c r="H2727" s="6">
        <v>0</v>
      </c>
      <c r="I2727" s="5">
        <v>0</v>
      </c>
      <c r="J2727" s="6">
        <v>0</v>
      </c>
      <c r="K2727" s="5">
        <v>0</v>
      </c>
      <c r="L2727" s="6">
        <v>0</v>
      </c>
      <c r="M2727" s="5">
        <v>1.8409999999999999E-2</v>
      </c>
      <c r="N2727" s="6">
        <v>0.253</v>
      </c>
      <c r="O2727" s="5">
        <v>0</v>
      </c>
      <c r="P2727" s="6">
        <v>0</v>
      </c>
      <c r="Q2727" s="5">
        <v>0</v>
      </c>
      <c r="R2727" s="6">
        <v>0</v>
      </c>
      <c r="S2727" s="5">
        <v>0</v>
      </c>
      <c r="T2727" s="6">
        <v>0</v>
      </c>
      <c r="U2727" s="5">
        <v>0</v>
      </c>
      <c r="V2727" s="6">
        <v>0</v>
      </c>
      <c r="W2727" s="5">
        <v>0</v>
      </c>
      <c r="X2727" s="6">
        <v>0</v>
      </c>
      <c r="Y2727" s="5">
        <v>1.2800000000000001E-2</v>
      </c>
      <c r="Z2727" s="6">
        <v>0.56799999999999995</v>
      </c>
      <c r="AA2727" s="5">
        <v>3.3570000000000003E-2</v>
      </c>
      <c r="AB2727" s="6">
        <v>1.885</v>
      </c>
      <c r="AC2727" s="5">
        <v>0</v>
      </c>
      <c r="AD2727" s="6">
        <v>0</v>
      </c>
      <c r="AE2727" s="5">
        <v>0</v>
      </c>
      <c r="AF2727" s="6">
        <v>0</v>
      </c>
    </row>
    <row r="2728" spans="2:32" x14ac:dyDescent="0.35">
      <c r="B2728" s="1" t="s">
        <v>738</v>
      </c>
      <c r="C2728" s="5">
        <v>0</v>
      </c>
      <c r="D2728" s="6">
        <v>0</v>
      </c>
      <c r="E2728" s="5">
        <v>0</v>
      </c>
      <c r="F2728" s="6">
        <v>0</v>
      </c>
      <c r="G2728" s="5">
        <v>0</v>
      </c>
      <c r="H2728" s="6">
        <v>0</v>
      </c>
      <c r="I2728" s="5">
        <v>0</v>
      </c>
      <c r="J2728" s="6">
        <v>0</v>
      </c>
      <c r="K2728" s="5">
        <v>0</v>
      </c>
      <c r="L2728" s="6">
        <v>0</v>
      </c>
      <c r="M2728" s="5">
        <v>0</v>
      </c>
      <c r="N2728" s="6">
        <v>0</v>
      </c>
      <c r="O2728" s="5">
        <v>0</v>
      </c>
      <c r="P2728" s="6">
        <v>0</v>
      </c>
      <c r="Q2728" s="5">
        <v>0</v>
      </c>
      <c r="R2728" s="6">
        <v>0</v>
      </c>
      <c r="S2728" s="5">
        <v>0</v>
      </c>
      <c r="T2728" s="6">
        <v>0</v>
      </c>
      <c r="U2728" s="5">
        <v>0</v>
      </c>
      <c r="V2728" s="6">
        <v>0</v>
      </c>
      <c r="W2728" s="5">
        <v>0</v>
      </c>
      <c r="X2728" s="6">
        <v>0</v>
      </c>
      <c r="Y2728" s="5">
        <v>0</v>
      </c>
      <c r="Z2728" s="6">
        <v>0</v>
      </c>
      <c r="AA2728" s="5">
        <v>0</v>
      </c>
      <c r="AB2728" s="6">
        <v>0</v>
      </c>
      <c r="AC2728" s="5">
        <v>0</v>
      </c>
      <c r="AD2728" s="6">
        <v>0</v>
      </c>
      <c r="AE2728" s="5">
        <v>0</v>
      </c>
      <c r="AF2728" s="6">
        <v>0</v>
      </c>
    </row>
    <row r="2729" spans="2:32" x14ac:dyDescent="0.35">
      <c r="B2729" s="1" t="s">
        <v>739</v>
      </c>
      <c r="C2729" s="5">
        <v>0</v>
      </c>
      <c r="D2729" s="6">
        <v>0</v>
      </c>
      <c r="E2729" s="5">
        <v>0</v>
      </c>
      <c r="F2729" s="6">
        <v>0</v>
      </c>
      <c r="G2729" s="5">
        <v>0</v>
      </c>
      <c r="H2729" s="6">
        <v>0</v>
      </c>
      <c r="I2729" s="5">
        <v>0</v>
      </c>
      <c r="J2729" s="6">
        <v>0</v>
      </c>
      <c r="K2729" s="5">
        <v>0</v>
      </c>
      <c r="L2729" s="6">
        <v>0</v>
      </c>
      <c r="M2729" s="5">
        <v>0</v>
      </c>
      <c r="N2729" s="6">
        <v>0</v>
      </c>
      <c r="O2729" s="5">
        <v>0</v>
      </c>
      <c r="P2729" s="6">
        <v>0</v>
      </c>
      <c r="Q2729" s="5">
        <v>0</v>
      </c>
      <c r="R2729" s="6">
        <v>0</v>
      </c>
      <c r="S2729" s="5">
        <v>0</v>
      </c>
      <c r="T2729" s="6">
        <v>0</v>
      </c>
      <c r="U2729" s="5">
        <v>0</v>
      </c>
      <c r="V2729" s="6">
        <v>0</v>
      </c>
      <c r="W2729" s="5">
        <v>0</v>
      </c>
      <c r="X2729" s="6">
        <v>0</v>
      </c>
      <c r="Y2729" s="5">
        <v>0</v>
      </c>
      <c r="Z2729" s="6">
        <v>0</v>
      </c>
      <c r="AA2729" s="5">
        <v>0</v>
      </c>
      <c r="AB2729" s="6">
        <v>0</v>
      </c>
      <c r="AC2729" s="5">
        <v>0</v>
      </c>
      <c r="AD2729" s="6">
        <v>0</v>
      </c>
      <c r="AE2729" s="5">
        <v>0</v>
      </c>
      <c r="AF2729" s="6">
        <v>0</v>
      </c>
    </row>
    <row r="2730" spans="2:32" x14ac:dyDescent="0.35">
      <c r="B2730" s="1" t="s">
        <v>740</v>
      </c>
      <c r="C2730" s="5">
        <v>0</v>
      </c>
      <c r="D2730" s="6">
        <v>0</v>
      </c>
      <c r="E2730" s="5">
        <v>0</v>
      </c>
      <c r="F2730" s="6">
        <v>0</v>
      </c>
      <c r="G2730" s="5">
        <v>0</v>
      </c>
      <c r="H2730" s="6">
        <v>0</v>
      </c>
      <c r="I2730" s="5">
        <v>0</v>
      </c>
      <c r="J2730" s="6">
        <v>0</v>
      </c>
      <c r="K2730" s="5">
        <v>0</v>
      </c>
      <c r="L2730" s="6">
        <v>0</v>
      </c>
      <c r="M2730" s="5">
        <v>0</v>
      </c>
      <c r="N2730" s="6">
        <v>0</v>
      </c>
      <c r="O2730" s="5">
        <v>0</v>
      </c>
      <c r="P2730" s="6">
        <v>0</v>
      </c>
      <c r="Q2730" s="5">
        <v>0</v>
      </c>
      <c r="R2730" s="6">
        <v>0</v>
      </c>
      <c r="S2730" s="5">
        <v>0</v>
      </c>
      <c r="T2730" s="6">
        <v>0</v>
      </c>
      <c r="U2730" s="5">
        <v>0</v>
      </c>
      <c r="V2730" s="6">
        <v>0</v>
      </c>
      <c r="W2730" s="5">
        <v>0</v>
      </c>
      <c r="X2730" s="6">
        <v>0</v>
      </c>
      <c r="Y2730" s="5">
        <v>0</v>
      </c>
      <c r="Z2730" s="6">
        <v>0</v>
      </c>
      <c r="AA2730" s="5">
        <v>0</v>
      </c>
      <c r="AB2730" s="6">
        <v>0</v>
      </c>
      <c r="AC2730" s="5">
        <v>0</v>
      </c>
      <c r="AD2730" s="6">
        <v>0</v>
      </c>
      <c r="AE2730" s="5">
        <v>0</v>
      </c>
      <c r="AF2730" s="6">
        <v>0</v>
      </c>
    </row>
    <row r="2731" spans="2:32" x14ac:dyDescent="0.35">
      <c r="B2731" s="1" t="s">
        <v>741</v>
      </c>
      <c r="C2731" s="5">
        <v>0</v>
      </c>
      <c r="D2731" s="6">
        <v>0</v>
      </c>
      <c r="E2731" s="5">
        <v>0</v>
      </c>
      <c r="F2731" s="6">
        <v>0</v>
      </c>
      <c r="G2731" s="5">
        <v>0</v>
      </c>
      <c r="H2731" s="6">
        <v>0</v>
      </c>
      <c r="I2731" s="5">
        <v>0</v>
      </c>
      <c r="J2731" s="6">
        <v>0</v>
      </c>
      <c r="K2731" s="5">
        <v>0</v>
      </c>
      <c r="L2731" s="6">
        <v>0</v>
      </c>
      <c r="M2731" s="5">
        <v>0</v>
      </c>
      <c r="N2731" s="6">
        <v>0</v>
      </c>
      <c r="O2731" s="5">
        <v>0</v>
      </c>
      <c r="P2731" s="6">
        <v>0</v>
      </c>
      <c r="Q2731" s="5">
        <v>0</v>
      </c>
      <c r="R2731" s="6">
        <v>0</v>
      </c>
      <c r="S2731" s="5">
        <v>0</v>
      </c>
      <c r="T2731" s="6">
        <v>0</v>
      </c>
      <c r="U2731" s="5">
        <v>0</v>
      </c>
      <c r="V2731" s="6">
        <v>0</v>
      </c>
      <c r="W2731" s="5">
        <v>0</v>
      </c>
      <c r="X2731" s="6">
        <v>0</v>
      </c>
      <c r="Y2731" s="5">
        <v>0</v>
      </c>
      <c r="Z2731" s="6">
        <v>0</v>
      </c>
      <c r="AA2731" s="5">
        <v>0</v>
      </c>
      <c r="AB2731" s="6">
        <v>0</v>
      </c>
      <c r="AC2731" s="5">
        <v>0</v>
      </c>
      <c r="AD2731" s="6">
        <v>0</v>
      </c>
      <c r="AE2731" s="5">
        <v>0</v>
      </c>
      <c r="AF2731" s="6">
        <v>0</v>
      </c>
    </row>
    <row r="2732" spans="2:32" x14ac:dyDescent="0.35">
      <c r="B2732" s="1" t="s">
        <v>742</v>
      </c>
      <c r="C2732" s="5">
        <v>0</v>
      </c>
      <c r="D2732" s="6">
        <v>0</v>
      </c>
      <c r="E2732" s="5">
        <v>0</v>
      </c>
      <c r="F2732" s="6">
        <v>0</v>
      </c>
      <c r="G2732" s="5">
        <v>0</v>
      </c>
      <c r="H2732" s="6">
        <v>0</v>
      </c>
      <c r="I2732" s="5">
        <v>0</v>
      </c>
      <c r="J2732" s="6">
        <v>0</v>
      </c>
      <c r="K2732" s="5">
        <v>0</v>
      </c>
      <c r="L2732" s="6">
        <v>0</v>
      </c>
      <c r="M2732" s="5">
        <v>0</v>
      </c>
      <c r="N2732" s="6">
        <v>0</v>
      </c>
      <c r="O2732" s="5">
        <v>0</v>
      </c>
      <c r="P2732" s="6">
        <v>0</v>
      </c>
      <c r="Q2732" s="5">
        <v>0</v>
      </c>
      <c r="R2732" s="6">
        <v>0</v>
      </c>
      <c r="S2732" s="5">
        <v>0</v>
      </c>
      <c r="T2732" s="6">
        <v>0</v>
      </c>
      <c r="U2732" s="5">
        <v>0</v>
      </c>
      <c r="V2732" s="6">
        <v>0</v>
      </c>
      <c r="W2732" s="5">
        <v>0</v>
      </c>
      <c r="X2732" s="6">
        <v>0</v>
      </c>
      <c r="Y2732" s="5">
        <v>0</v>
      </c>
      <c r="Z2732" s="6">
        <v>0</v>
      </c>
      <c r="AA2732" s="5">
        <v>0</v>
      </c>
      <c r="AB2732" s="6">
        <v>0</v>
      </c>
      <c r="AC2732" s="5">
        <v>0</v>
      </c>
      <c r="AD2732" s="6">
        <v>0</v>
      </c>
      <c r="AE2732" s="5">
        <v>0</v>
      </c>
      <c r="AF2732" s="6">
        <v>0</v>
      </c>
    </row>
    <row r="2733" spans="2:32" x14ac:dyDescent="0.35">
      <c r="B2733" s="1" t="s">
        <v>743</v>
      </c>
      <c r="C2733" s="5">
        <v>7.5000000000000002E-4</v>
      </c>
      <c r="D2733" s="6">
        <v>0.29299999999999998</v>
      </c>
      <c r="E2733" s="5">
        <v>0</v>
      </c>
      <c r="F2733" s="6">
        <v>0</v>
      </c>
      <c r="G2733" s="5">
        <v>0</v>
      </c>
      <c r="H2733" s="6">
        <v>0</v>
      </c>
      <c r="I2733" s="5">
        <v>0</v>
      </c>
      <c r="J2733" s="6">
        <v>0</v>
      </c>
      <c r="K2733" s="5">
        <v>0</v>
      </c>
      <c r="L2733" s="6">
        <v>0</v>
      </c>
      <c r="M2733" s="5">
        <v>0</v>
      </c>
      <c r="N2733" s="6">
        <v>0</v>
      </c>
      <c r="O2733" s="5">
        <v>0</v>
      </c>
      <c r="P2733" s="6">
        <v>0</v>
      </c>
      <c r="Q2733" s="5">
        <v>0</v>
      </c>
      <c r="R2733" s="6">
        <v>0</v>
      </c>
      <c r="S2733" s="5">
        <v>0</v>
      </c>
      <c r="T2733" s="6">
        <v>0</v>
      </c>
      <c r="U2733" s="5">
        <v>2.2599999999999999E-2</v>
      </c>
      <c r="V2733" s="6">
        <v>0.29299999999999998</v>
      </c>
      <c r="W2733" s="5">
        <v>0</v>
      </c>
      <c r="X2733" s="6">
        <v>0</v>
      </c>
      <c r="Y2733" s="5">
        <v>0</v>
      </c>
      <c r="Z2733" s="6">
        <v>0</v>
      </c>
      <c r="AA2733" s="5">
        <v>0</v>
      </c>
      <c r="AB2733" s="6">
        <v>0</v>
      </c>
      <c r="AC2733" s="5">
        <v>0</v>
      </c>
      <c r="AD2733" s="6">
        <v>0</v>
      </c>
      <c r="AE2733" s="5">
        <v>0</v>
      </c>
      <c r="AF2733" s="6">
        <v>0</v>
      </c>
    </row>
    <row r="2734" spans="2:32" x14ac:dyDescent="0.35">
      <c r="B2734" s="1" t="s">
        <v>744</v>
      </c>
      <c r="C2734" s="5">
        <v>0</v>
      </c>
      <c r="D2734" s="6">
        <v>0</v>
      </c>
      <c r="E2734" s="5">
        <v>0</v>
      </c>
      <c r="F2734" s="6">
        <v>0</v>
      </c>
      <c r="G2734" s="5">
        <v>0</v>
      </c>
      <c r="H2734" s="6">
        <v>0</v>
      </c>
      <c r="I2734" s="5">
        <v>0</v>
      </c>
      <c r="J2734" s="6">
        <v>0</v>
      </c>
      <c r="K2734" s="5">
        <v>0</v>
      </c>
      <c r="L2734" s="6">
        <v>0</v>
      </c>
      <c r="M2734" s="5">
        <v>0</v>
      </c>
      <c r="N2734" s="6">
        <v>0</v>
      </c>
      <c r="O2734" s="5">
        <v>0</v>
      </c>
      <c r="P2734" s="6">
        <v>0</v>
      </c>
      <c r="Q2734" s="5">
        <v>0</v>
      </c>
      <c r="R2734" s="6">
        <v>0</v>
      </c>
      <c r="S2734" s="5">
        <v>0</v>
      </c>
      <c r="T2734" s="6">
        <v>0</v>
      </c>
      <c r="U2734" s="5">
        <v>0</v>
      </c>
      <c r="V2734" s="6">
        <v>0</v>
      </c>
      <c r="W2734" s="5">
        <v>0</v>
      </c>
      <c r="X2734" s="6">
        <v>0</v>
      </c>
      <c r="Y2734" s="5">
        <v>0</v>
      </c>
      <c r="Z2734" s="6">
        <v>0</v>
      </c>
      <c r="AA2734" s="5">
        <v>0</v>
      </c>
      <c r="AB2734" s="6">
        <v>0</v>
      </c>
      <c r="AC2734" s="5">
        <v>0</v>
      </c>
      <c r="AD2734" s="6">
        <v>0</v>
      </c>
      <c r="AE2734" s="5">
        <v>0</v>
      </c>
      <c r="AF2734" s="6">
        <v>0</v>
      </c>
    </row>
    <row r="2735" spans="2:32" x14ac:dyDescent="0.35">
      <c r="B2735" s="1" t="s">
        <v>745</v>
      </c>
      <c r="C2735" s="5">
        <v>0</v>
      </c>
      <c r="D2735" s="6">
        <v>0</v>
      </c>
      <c r="E2735" s="5">
        <v>0</v>
      </c>
      <c r="F2735" s="6">
        <v>0</v>
      </c>
      <c r="G2735" s="5">
        <v>0</v>
      </c>
      <c r="H2735" s="6">
        <v>0</v>
      </c>
      <c r="I2735" s="5">
        <v>0</v>
      </c>
      <c r="J2735" s="6">
        <v>0</v>
      </c>
      <c r="K2735" s="5">
        <v>0</v>
      </c>
      <c r="L2735" s="6">
        <v>0</v>
      </c>
      <c r="M2735" s="5">
        <v>0</v>
      </c>
      <c r="N2735" s="6">
        <v>0</v>
      </c>
      <c r="O2735" s="5">
        <v>0</v>
      </c>
      <c r="P2735" s="6">
        <v>0</v>
      </c>
      <c r="Q2735" s="5">
        <v>0</v>
      </c>
      <c r="R2735" s="6">
        <v>0</v>
      </c>
      <c r="S2735" s="5">
        <v>0</v>
      </c>
      <c r="T2735" s="6">
        <v>0</v>
      </c>
      <c r="U2735" s="5">
        <v>0</v>
      </c>
      <c r="V2735" s="6">
        <v>0</v>
      </c>
      <c r="W2735" s="5">
        <v>0</v>
      </c>
      <c r="X2735" s="6">
        <v>0</v>
      </c>
      <c r="Y2735" s="5">
        <v>0</v>
      </c>
      <c r="Z2735" s="6">
        <v>0</v>
      </c>
      <c r="AA2735" s="5">
        <v>0</v>
      </c>
      <c r="AB2735" s="6">
        <v>0</v>
      </c>
      <c r="AC2735" s="5">
        <v>0</v>
      </c>
      <c r="AD2735" s="6">
        <v>0</v>
      </c>
      <c r="AE2735" s="5">
        <v>0</v>
      </c>
      <c r="AF2735" s="6">
        <v>0</v>
      </c>
    </row>
    <row r="2736" spans="2:32" x14ac:dyDescent="0.35">
      <c r="B2736" s="1" t="s">
        <v>746</v>
      </c>
      <c r="C2736" s="5">
        <v>0</v>
      </c>
      <c r="D2736" s="6">
        <v>0</v>
      </c>
      <c r="E2736" s="5">
        <v>0</v>
      </c>
      <c r="F2736" s="6">
        <v>0</v>
      </c>
      <c r="G2736" s="5">
        <v>0</v>
      </c>
      <c r="H2736" s="6">
        <v>0</v>
      </c>
      <c r="I2736" s="5">
        <v>0</v>
      </c>
      <c r="J2736" s="6">
        <v>0</v>
      </c>
      <c r="K2736" s="5">
        <v>0</v>
      </c>
      <c r="L2736" s="6">
        <v>0</v>
      </c>
      <c r="M2736" s="5">
        <v>0</v>
      </c>
      <c r="N2736" s="6">
        <v>0</v>
      </c>
      <c r="O2736" s="5">
        <v>0</v>
      </c>
      <c r="P2736" s="6">
        <v>0</v>
      </c>
      <c r="Q2736" s="5">
        <v>0</v>
      </c>
      <c r="R2736" s="6">
        <v>0</v>
      </c>
      <c r="S2736" s="5">
        <v>0</v>
      </c>
      <c r="T2736" s="6">
        <v>0</v>
      </c>
      <c r="U2736" s="5">
        <v>0</v>
      </c>
      <c r="V2736" s="6">
        <v>0</v>
      </c>
      <c r="W2736" s="5">
        <v>0</v>
      </c>
      <c r="X2736" s="6">
        <v>0</v>
      </c>
      <c r="Y2736" s="5">
        <v>0</v>
      </c>
      <c r="Z2736" s="6">
        <v>0</v>
      </c>
      <c r="AA2736" s="5">
        <v>0</v>
      </c>
      <c r="AB2736" s="6">
        <v>0</v>
      </c>
      <c r="AC2736" s="5">
        <v>0</v>
      </c>
      <c r="AD2736" s="6">
        <v>0</v>
      </c>
      <c r="AE2736" s="5">
        <v>0</v>
      </c>
      <c r="AF2736" s="6">
        <v>0</v>
      </c>
    </row>
    <row r="2737" spans="2:32" x14ac:dyDescent="0.35">
      <c r="B2737" s="1" t="s">
        <v>747</v>
      </c>
      <c r="C2737" s="5">
        <v>0</v>
      </c>
      <c r="D2737" s="6">
        <v>0</v>
      </c>
      <c r="E2737" s="5">
        <v>0</v>
      </c>
      <c r="F2737" s="6">
        <v>0</v>
      </c>
      <c r="G2737" s="5">
        <v>0</v>
      </c>
      <c r="H2737" s="6">
        <v>0</v>
      </c>
      <c r="I2737" s="5">
        <v>0</v>
      </c>
      <c r="J2737" s="6">
        <v>0</v>
      </c>
      <c r="K2737" s="5">
        <v>0</v>
      </c>
      <c r="L2737" s="6">
        <v>0</v>
      </c>
      <c r="M2737" s="5">
        <v>0</v>
      </c>
      <c r="N2737" s="6">
        <v>0</v>
      </c>
      <c r="O2737" s="5">
        <v>0</v>
      </c>
      <c r="P2737" s="6">
        <v>0</v>
      </c>
      <c r="Q2737" s="5">
        <v>0</v>
      </c>
      <c r="R2737" s="6">
        <v>0</v>
      </c>
      <c r="S2737" s="5">
        <v>0</v>
      </c>
      <c r="T2737" s="6">
        <v>0</v>
      </c>
      <c r="U2737" s="5">
        <v>0</v>
      </c>
      <c r="V2737" s="6">
        <v>0</v>
      </c>
      <c r="W2737" s="5">
        <v>0</v>
      </c>
      <c r="X2737" s="6">
        <v>0</v>
      </c>
      <c r="Y2737" s="5">
        <v>0</v>
      </c>
      <c r="Z2737" s="6">
        <v>0</v>
      </c>
      <c r="AA2737" s="5">
        <v>0</v>
      </c>
      <c r="AB2737" s="6">
        <v>0</v>
      </c>
      <c r="AC2737" s="5">
        <v>0</v>
      </c>
      <c r="AD2737" s="6">
        <v>0</v>
      </c>
      <c r="AE2737" s="5">
        <v>0</v>
      </c>
      <c r="AF2737" s="6">
        <v>0</v>
      </c>
    </row>
    <row r="2738" spans="2:32" x14ac:dyDescent="0.35">
      <c r="B2738" s="1" t="s">
        <v>748</v>
      </c>
      <c r="C2738" s="5">
        <v>0</v>
      </c>
      <c r="D2738" s="6">
        <v>0</v>
      </c>
      <c r="E2738" s="5">
        <v>0</v>
      </c>
      <c r="F2738" s="6">
        <v>0</v>
      </c>
      <c r="G2738" s="5">
        <v>0</v>
      </c>
      <c r="H2738" s="6">
        <v>0</v>
      </c>
      <c r="I2738" s="5">
        <v>0</v>
      </c>
      <c r="J2738" s="6">
        <v>0</v>
      </c>
      <c r="K2738" s="5">
        <v>0</v>
      </c>
      <c r="L2738" s="6">
        <v>0</v>
      </c>
      <c r="M2738" s="5">
        <v>0</v>
      </c>
      <c r="N2738" s="6">
        <v>0</v>
      </c>
      <c r="O2738" s="5">
        <v>0</v>
      </c>
      <c r="P2738" s="6">
        <v>0</v>
      </c>
      <c r="Q2738" s="5">
        <v>0</v>
      </c>
      <c r="R2738" s="6">
        <v>0</v>
      </c>
      <c r="S2738" s="5">
        <v>0</v>
      </c>
      <c r="T2738" s="6">
        <v>0</v>
      </c>
      <c r="U2738" s="5">
        <v>0</v>
      </c>
      <c r="V2738" s="6">
        <v>0</v>
      </c>
      <c r="W2738" s="5">
        <v>0</v>
      </c>
      <c r="X2738" s="6">
        <v>0</v>
      </c>
      <c r="Y2738" s="5">
        <v>0</v>
      </c>
      <c r="Z2738" s="6">
        <v>0</v>
      </c>
      <c r="AA2738" s="5">
        <v>0</v>
      </c>
      <c r="AB2738" s="6">
        <v>0</v>
      </c>
      <c r="AC2738" s="5">
        <v>0</v>
      </c>
      <c r="AD2738" s="6">
        <v>0</v>
      </c>
      <c r="AE2738" s="5">
        <v>0</v>
      </c>
      <c r="AF2738" s="6">
        <v>0</v>
      </c>
    </row>
    <row r="2739" spans="2:32" x14ac:dyDescent="0.35">
      <c r="B2739" s="1" t="s">
        <v>749</v>
      </c>
      <c r="C2739" s="5">
        <v>1.89E-3</v>
      </c>
      <c r="D2739" s="6">
        <v>0.73699999999999999</v>
      </c>
      <c r="E2739" s="5">
        <v>0</v>
      </c>
      <c r="F2739" s="6">
        <v>0</v>
      </c>
      <c r="G2739" s="5">
        <v>0</v>
      </c>
      <c r="H2739" s="6">
        <v>0</v>
      </c>
      <c r="I2739" s="5">
        <v>0</v>
      </c>
      <c r="J2739" s="6">
        <v>0</v>
      </c>
      <c r="K2739" s="5">
        <v>0</v>
      </c>
      <c r="L2739" s="6">
        <v>0</v>
      </c>
      <c r="M2739" s="5">
        <v>0</v>
      </c>
      <c r="N2739" s="6">
        <v>0</v>
      </c>
      <c r="O2739" s="5">
        <v>0</v>
      </c>
      <c r="P2739" s="6">
        <v>0</v>
      </c>
      <c r="Q2739" s="5">
        <v>0</v>
      </c>
      <c r="R2739" s="6">
        <v>0</v>
      </c>
      <c r="S2739" s="5">
        <v>0</v>
      </c>
      <c r="T2739" s="6">
        <v>0</v>
      </c>
      <c r="U2739" s="5">
        <v>0</v>
      </c>
      <c r="V2739" s="6">
        <v>0</v>
      </c>
      <c r="W2739" s="5">
        <v>0</v>
      </c>
      <c r="X2739" s="6">
        <v>0</v>
      </c>
      <c r="Y2739" s="5">
        <v>0</v>
      </c>
      <c r="Z2739" s="6">
        <v>0</v>
      </c>
      <c r="AA2739" s="5">
        <v>1.312E-2</v>
      </c>
      <c r="AB2739" s="6">
        <v>0.73699999999999999</v>
      </c>
      <c r="AC2739" s="5">
        <v>0</v>
      </c>
      <c r="AD2739" s="6">
        <v>0</v>
      </c>
      <c r="AE2739" s="5">
        <v>0</v>
      </c>
      <c r="AF2739" s="6">
        <v>0</v>
      </c>
    </row>
    <row r="2740" spans="2:32" x14ac:dyDescent="0.35">
      <c r="B2740" s="1" t="s">
        <v>750</v>
      </c>
      <c r="C2740" s="5">
        <v>0</v>
      </c>
      <c r="D2740" s="6">
        <v>0</v>
      </c>
      <c r="E2740" s="5">
        <v>0</v>
      </c>
      <c r="F2740" s="6">
        <v>0</v>
      </c>
      <c r="G2740" s="5">
        <v>0</v>
      </c>
      <c r="H2740" s="6">
        <v>0</v>
      </c>
      <c r="I2740" s="5">
        <v>0</v>
      </c>
      <c r="J2740" s="6">
        <v>0</v>
      </c>
      <c r="K2740" s="5">
        <v>0</v>
      </c>
      <c r="L2740" s="6">
        <v>0</v>
      </c>
      <c r="M2740" s="5">
        <v>0</v>
      </c>
      <c r="N2740" s="6">
        <v>0</v>
      </c>
      <c r="O2740" s="5">
        <v>0</v>
      </c>
      <c r="P2740" s="6">
        <v>0</v>
      </c>
      <c r="Q2740" s="5">
        <v>0</v>
      </c>
      <c r="R2740" s="6">
        <v>0</v>
      </c>
      <c r="S2740" s="5">
        <v>0</v>
      </c>
      <c r="T2740" s="6">
        <v>0</v>
      </c>
      <c r="U2740" s="5">
        <v>0</v>
      </c>
      <c r="V2740" s="6">
        <v>0</v>
      </c>
      <c r="W2740" s="5">
        <v>0</v>
      </c>
      <c r="X2740" s="6">
        <v>0</v>
      </c>
      <c r="Y2740" s="5">
        <v>0</v>
      </c>
      <c r="Z2740" s="6">
        <v>0</v>
      </c>
      <c r="AA2740" s="5">
        <v>0</v>
      </c>
      <c r="AB2740" s="6">
        <v>0</v>
      </c>
      <c r="AC2740" s="5">
        <v>0</v>
      </c>
      <c r="AD2740" s="6">
        <v>0</v>
      </c>
      <c r="AE2740" s="5">
        <v>0</v>
      </c>
      <c r="AF2740" s="6">
        <v>0</v>
      </c>
    </row>
    <row r="2741" spans="2:32" x14ac:dyDescent="0.35">
      <c r="B2741" s="1" t="s">
        <v>751</v>
      </c>
      <c r="C2741" s="5">
        <v>4.2599999999999999E-3</v>
      </c>
      <c r="D2741" s="6">
        <v>1.659</v>
      </c>
      <c r="E2741" s="5">
        <v>0</v>
      </c>
      <c r="F2741" s="6">
        <v>0</v>
      </c>
      <c r="G2741" s="5">
        <v>5.6009999999999997E-2</v>
      </c>
      <c r="H2741" s="6">
        <v>1.659</v>
      </c>
      <c r="I2741" s="5">
        <v>0</v>
      </c>
      <c r="J2741" s="6">
        <v>0</v>
      </c>
      <c r="K2741" s="5">
        <v>0</v>
      </c>
      <c r="L2741" s="6">
        <v>0</v>
      </c>
      <c r="M2741" s="5">
        <v>0</v>
      </c>
      <c r="N2741" s="6">
        <v>0</v>
      </c>
      <c r="O2741" s="5">
        <v>0</v>
      </c>
      <c r="P2741" s="6">
        <v>0</v>
      </c>
      <c r="Q2741" s="5">
        <v>0</v>
      </c>
      <c r="R2741" s="6">
        <v>0</v>
      </c>
      <c r="S2741" s="5">
        <v>0</v>
      </c>
      <c r="T2741" s="6">
        <v>0</v>
      </c>
      <c r="U2741" s="5">
        <v>0</v>
      </c>
      <c r="V2741" s="6">
        <v>0</v>
      </c>
      <c r="W2741" s="5">
        <v>0</v>
      </c>
      <c r="X2741" s="6">
        <v>0</v>
      </c>
      <c r="Y2741" s="5">
        <v>0</v>
      </c>
      <c r="Z2741" s="6">
        <v>0</v>
      </c>
      <c r="AA2741" s="5">
        <v>0</v>
      </c>
      <c r="AB2741" s="6">
        <v>0</v>
      </c>
      <c r="AC2741" s="5">
        <v>0</v>
      </c>
      <c r="AD2741" s="6">
        <v>0</v>
      </c>
      <c r="AE2741" s="5">
        <v>0</v>
      </c>
      <c r="AF2741" s="6">
        <v>0</v>
      </c>
    </row>
    <row r="2742" spans="2:32" x14ac:dyDescent="0.35">
      <c r="B2742" s="1" t="s">
        <v>752</v>
      </c>
      <c r="C2742" s="5">
        <v>0</v>
      </c>
      <c r="D2742" s="6">
        <v>0</v>
      </c>
      <c r="E2742" s="5">
        <v>0</v>
      </c>
      <c r="F2742" s="6">
        <v>0</v>
      </c>
      <c r="G2742" s="5">
        <v>0</v>
      </c>
      <c r="H2742" s="6">
        <v>0</v>
      </c>
      <c r="I2742" s="5">
        <v>0</v>
      </c>
      <c r="J2742" s="6">
        <v>0</v>
      </c>
      <c r="K2742" s="5">
        <v>0</v>
      </c>
      <c r="L2742" s="6">
        <v>0</v>
      </c>
      <c r="M2742" s="5">
        <v>0</v>
      </c>
      <c r="N2742" s="6">
        <v>0</v>
      </c>
      <c r="O2742" s="5">
        <v>0</v>
      </c>
      <c r="P2742" s="6">
        <v>0</v>
      </c>
      <c r="Q2742" s="5">
        <v>0</v>
      </c>
      <c r="R2742" s="6">
        <v>0</v>
      </c>
      <c r="S2742" s="5">
        <v>0</v>
      </c>
      <c r="T2742" s="6">
        <v>0</v>
      </c>
      <c r="U2742" s="5">
        <v>0</v>
      </c>
      <c r="V2742" s="6">
        <v>0</v>
      </c>
      <c r="W2742" s="5">
        <v>0</v>
      </c>
      <c r="X2742" s="6">
        <v>0</v>
      </c>
      <c r="Y2742" s="5">
        <v>0</v>
      </c>
      <c r="Z2742" s="6">
        <v>0</v>
      </c>
      <c r="AA2742" s="5">
        <v>0</v>
      </c>
      <c r="AB2742" s="6">
        <v>0</v>
      </c>
      <c r="AC2742" s="5">
        <v>0</v>
      </c>
      <c r="AD2742" s="6">
        <v>0</v>
      </c>
      <c r="AE2742" s="5">
        <v>0</v>
      </c>
      <c r="AF2742" s="6">
        <v>0</v>
      </c>
    </row>
    <row r="2743" spans="2:32" x14ac:dyDescent="0.35">
      <c r="B2743" s="1" t="s">
        <v>753</v>
      </c>
      <c r="C2743" s="5">
        <v>0</v>
      </c>
      <c r="D2743" s="6">
        <v>0</v>
      </c>
      <c r="E2743" s="5">
        <v>0</v>
      </c>
      <c r="F2743" s="6">
        <v>0</v>
      </c>
      <c r="G2743" s="5">
        <v>0</v>
      </c>
      <c r="H2743" s="6">
        <v>0</v>
      </c>
      <c r="I2743" s="5">
        <v>0</v>
      </c>
      <c r="J2743" s="6">
        <v>0</v>
      </c>
      <c r="K2743" s="5">
        <v>0</v>
      </c>
      <c r="L2743" s="6">
        <v>0</v>
      </c>
      <c r="M2743" s="5">
        <v>0</v>
      </c>
      <c r="N2743" s="6">
        <v>0</v>
      </c>
      <c r="O2743" s="5">
        <v>0</v>
      </c>
      <c r="P2743" s="6">
        <v>0</v>
      </c>
      <c r="Q2743" s="5">
        <v>0</v>
      </c>
      <c r="R2743" s="6">
        <v>0</v>
      </c>
      <c r="S2743" s="5">
        <v>0</v>
      </c>
      <c r="T2743" s="6">
        <v>0</v>
      </c>
      <c r="U2743" s="5">
        <v>0</v>
      </c>
      <c r="V2743" s="6">
        <v>0</v>
      </c>
      <c r="W2743" s="5">
        <v>0</v>
      </c>
      <c r="X2743" s="6">
        <v>0</v>
      </c>
      <c r="Y2743" s="5">
        <v>0</v>
      </c>
      <c r="Z2743" s="6">
        <v>0</v>
      </c>
      <c r="AA2743" s="5">
        <v>0</v>
      </c>
      <c r="AB2743" s="6">
        <v>0</v>
      </c>
      <c r="AC2743" s="5">
        <v>0</v>
      </c>
      <c r="AD2743" s="6">
        <v>0</v>
      </c>
      <c r="AE2743" s="5">
        <v>0</v>
      </c>
      <c r="AF2743" s="6">
        <v>0</v>
      </c>
    </row>
    <row r="2744" spans="2:32" x14ac:dyDescent="0.35">
      <c r="B2744" s="1" t="s">
        <v>754</v>
      </c>
      <c r="C2744" s="5">
        <v>0</v>
      </c>
      <c r="D2744" s="6">
        <v>0</v>
      </c>
      <c r="E2744" s="5">
        <v>0</v>
      </c>
      <c r="F2744" s="6">
        <v>0</v>
      </c>
      <c r="G2744" s="5">
        <v>0</v>
      </c>
      <c r="H2744" s="6">
        <v>0</v>
      </c>
      <c r="I2744" s="5">
        <v>0</v>
      </c>
      <c r="J2744" s="6">
        <v>0</v>
      </c>
      <c r="K2744" s="5">
        <v>0</v>
      </c>
      <c r="L2744" s="6">
        <v>0</v>
      </c>
      <c r="M2744" s="5">
        <v>0</v>
      </c>
      <c r="N2744" s="6">
        <v>0</v>
      </c>
      <c r="O2744" s="5">
        <v>0</v>
      </c>
      <c r="P2744" s="6">
        <v>0</v>
      </c>
      <c r="Q2744" s="5">
        <v>0</v>
      </c>
      <c r="R2744" s="6">
        <v>0</v>
      </c>
      <c r="S2744" s="5">
        <v>0</v>
      </c>
      <c r="T2744" s="6">
        <v>0</v>
      </c>
      <c r="U2744" s="5">
        <v>0</v>
      </c>
      <c r="V2744" s="6">
        <v>0</v>
      </c>
      <c r="W2744" s="5">
        <v>0</v>
      </c>
      <c r="X2744" s="6">
        <v>0</v>
      </c>
      <c r="Y2744" s="5">
        <v>0</v>
      </c>
      <c r="Z2744" s="6">
        <v>0</v>
      </c>
      <c r="AA2744" s="5">
        <v>0</v>
      </c>
      <c r="AB2744" s="6">
        <v>0</v>
      </c>
      <c r="AC2744" s="5">
        <v>0</v>
      </c>
      <c r="AD2744" s="6">
        <v>0</v>
      </c>
      <c r="AE2744" s="5">
        <v>0</v>
      </c>
      <c r="AF2744" s="6">
        <v>0</v>
      </c>
    </row>
    <row r="2745" spans="2:32" x14ac:dyDescent="0.35">
      <c r="B2745" s="1" t="s">
        <v>755</v>
      </c>
      <c r="C2745" s="5">
        <v>0</v>
      </c>
      <c r="D2745" s="6">
        <v>0</v>
      </c>
      <c r="E2745" s="5">
        <v>0</v>
      </c>
      <c r="F2745" s="6">
        <v>0</v>
      </c>
      <c r="G2745" s="5">
        <v>0</v>
      </c>
      <c r="H2745" s="6">
        <v>0</v>
      </c>
      <c r="I2745" s="5">
        <v>0</v>
      </c>
      <c r="J2745" s="6">
        <v>0</v>
      </c>
      <c r="K2745" s="5">
        <v>0</v>
      </c>
      <c r="L2745" s="6">
        <v>0</v>
      </c>
      <c r="M2745" s="5">
        <v>0</v>
      </c>
      <c r="N2745" s="6">
        <v>0</v>
      </c>
      <c r="O2745" s="5">
        <v>0</v>
      </c>
      <c r="P2745" s="6">
        <v>0</v>
      </c>
      <c r="Q2745" s="5">
        <v>0</v>
      </c>
      <c r="R2745" s="6">
        <v>0</v>
      </c>
      <c r="S2745" s="5">
        <v>0</v>
      </c>
      <c r="T2745" s="6">
        <v>0</v>
      </c>
      <c r="U2745" s="5">
        <v>0</v>
      </c>
      <c r="V2745" s="6">
        <v>0</v>
      </c>
      <c r="W2745" s="5">
        <v>0</v>
      </c>
      <c r="X2745" s="6">
        <v>0</v>
      </c>
      <c r="Y2745" s="5">
        <v>0</v>
      </c>
      <c r="Z2745" s="6">
        <v>0</v>
      </c>
      <c r="AA2745" s="5">
        <v>0</v>
      </c>
      <c r="AB2745" s="6">
        <v>0</v>
      </c>
      <c r="AC2745" s="5">
        <v>0</v>
      </c>
      <c r="AD2745" s="6">
        <v>0</v>
      </c>
      <c r="AE2745" s="5">
        <v>0</v>
      </c>
      <c r="AF2745" s="6">
        <v>0</v>
      </c>
    </row>
    <row r="2746" spans="2:32" x14ac:dyDescent="0.35">
      <c r="B2746" s="1" t="s">
        <v>756</v>
      </c>
      <c r="C2746" s="5">
        <v>2.3130000000000001E-2</v>
      </c>
      <c r="D2746" s="6">
        <v>9.0150000000000006</v>
      </c>
      <c r="E2746" s="5">
        <v>0</v>
      </c>
      <c r="F2746" s="6">
        <v>0</v>
      </c>
      <c r="G2746" s="5">
        <v>0</v>
      </c>
      <c r="H2746" s="6">
        <v>0</v>
      </c>
      <c r="I2746" s="5">
        <v>0</v>
      </c>
      <c r="J2746" s="6">
        <v>0</v>
      </c>
      <c r="K2746" s="5">
        <v>5.5259999999999997E-2</v>
      </c>
      <c r="L2746" s="6">
        <v>1.1379999999999999</v>
      </c>
      <c r="M2746" s="5">
        <v>0</v>
      </c>
      <c r="N2746" s="6">
        <v>0</v>
      </c>
      <c r="O2746" s="5">
        <v>0</v>
      </c>
      <c r="P2746" s="6">
        <v>0</v>
      </c>
      <c r="Q2746" s="5">
        <v>0</v>
      </c>
      <c r="R2746" s="6">
        <v>0</v>
      </c>
      <c r="S2746" s="5">
        <v>0</v>
      </c>
      <c r="T2746" s="6">
        <v>0</v>
      </c>
      <c r="U2746" s="5">
        <v>0</v>
      </c>
      <c r="V2746" s="6">
        <v>0</v>
      </c>
      <c r="W2746" s="5">
        <v>0</v>
      </c>
      <c r="X2746" s="6">
        <v>0</v>
      </c>
      <c r="Y2746" s="5">
        <v>0</v>
      </c>
      <c r="Z2746" s="6">
        <v>0</v>
      </c>
      <c r="AA2746" s="5">
        <v>0.14027999999999999</v>
      </c>
      <c r="AB2746" s="6">
        <v>7.8769999999999998</v>
      </c>
      <c r="AC2746" s="5">
        <v>0</v>
      </c>
      <c r="AD2746" s="6">
        <v>0</v>
      </c>
      <c r="AE2746" s="5">
        <v>0</v>
      </c>
      <c r="AF2746" s="6">
        <v>0</v>
      </c>
    </row>
    <row r="2747" spans="2:32" x14ac:dyDescent="0.35">
      <c r="B2747" s="1" t="s">
        <v>757</v>
      </c>
      <c r="C2747" s="5">
        <v>0</v>
      </c>
      <c r="D2747" s="6">
        <v>0</v>
      </c>
      <c r="E2747" s="5">
        <v>0</v>
      </c>
      <c r="F2747" s="6">
        <v>0</v>
      </c>
      <c r="G2747" s="5">
        <v>0</v>
      </c>
      <c r="H2747" s="6">
        <v>0</v>
      </c>
      <c r="I2747" s="5">
        <v>0</v>
      </c>
      <c r="J2747" s="6">
        <v>0</v>
      </c>
      <c r="K2747" s="5">
        <v>0</v>
      </c>
      <c r="L2747" s="6">
        <v>0</v>
      </c>
      <c r="M2747" s="5">
        <v>0</v>
      </c>
      <c r="N2747" s="6">
        <v>0</v>
      </c>
      <c r="O2747" s="5">
        <v>0</v>
      </c>
      <c r="P2747" s="6">
        <v>0</v>
      </c>
      <c r="Q2747" s="5">
        <v>0</v>
      </c>
      <c r="R2747" s="6">
        <v>0</v>
      </c>
      <c r="S2747" s="5">
        <v>0</v>
      </c>
      <c r="T2747" s="6">
        <v>0</v>
      </c>
      <c r="U2747" s="5">
        <v>0</v>
      </c>
      <c r="V2747" s="6">
        <v>0</v>
      </c>
      <c r="W2747" s="5">
        <v>0</v>
      </c>
      <c r="X2747" s="6">
        <v>0</v>
      </c>
      <c r="Y2747" s="5">
        <v>0</v>
      </c>
      <c r="Z2747" s="6">
        <v>0</v>
      </c>
      <c r="AA2747" s="5">
        <v>0</v>
      </c>
      <c r="AB2747" s="6">
        <v>0</v>
      </c>
      <c r="AC2747" s="5">
        <v>0</v>
      </c>
      <c r="AD2747" s="6">
        <v>0</v>
      </c>
      <c r="AE2747" s="5">
        <v>0</v>
      </c>
      <c r="AF2747" s="6">
        <v>0</v>
      </c>
    </row>
    <row r="2748" spans="2:32" x14ac:dyDescent="0.35">
      <c r="B2748" s="1" t="s">
        <v>758</v>
      </c>
      <c r="C2748" s="5">
        <v>0</v>
      </c>
      <c r="D2748" s="6">
        <v>0</v>
      </c>
      <c r="E2748" s="5">
        <v>0</v>
      </c>
      <c r="F2748" s="6">
        <v>0</v>
      </c>
      <c r="G2748" s="5">
        <v>0</v>
      </c>
      <c r="H2748" s="6">
        <v>0</v>
      </c>
      <c r="I2748" s="5">
        <v>0</v>
      </c>
      <c r="J2748" s="6">
        <v>0</v>
      </c>
      <c r="K2748" s="5">
        <v>0</v>
      </c>
      <c r="L2748" s="6">
        <v>0</v>
      </c>
      <c r="M2748" s="5">
        <v>0</v>
      </c>
      <c r="N2748" s="6">
        <v>0</v>
      </c>
      <c r="O2748" s="5">
        <v>0</v>
      </c>
      <c r="P2748" s="6">
        <v>0</v>
      </c>
      <c r="Q2748" s="5">
        <v>0</v>
      </c>
      <c r="R2748" s="6">
        <v>0</v>
      </c>
      <c r="S2748" s="5">
        <v>0</v>
      </c>
      <c r="T2748" s="6">
        <v>0</v>
      </c>
      <c r="U2748" s="5">
        <v>0</v>
      </c>
      <c r="V2748" s="6">
        <v>0</v>
      </c>
      <c r="W2748" s="5">
        <v>0</v>
      </c>
      <c r="X2748" s="6">
        <v>0</v>
      </c>
      <c r="Y2748" s="5">
        <v>0</v>
      </c>
      <c r="Z2748" s="6">
        <v>0</v>
      </c>
      <c r="AA2748" s="5">
        <v>0</v>
      </c>
      <c r="AB2748" s="6">
        <v>0</v>
      </c>
      <c r="AC2748" s="5">
        <v>0</v>
      </c>
      <c r="AD2748" s="6">
        <v>0</v>
      </c>
      <c r="AE2748" s="5">
        <v>0</v>
      </c>
      <c r="AF2748" s="6">
        <v>0</v>
      </c>
    </row>
    <row r="2749" spans="2:32" x14ac:dyDescent="0.35">
      <c r="B2749" s="1" t="s">
        <v>759</v>
      </c>
      <c r="C2749" s="5">
        <v>0</v>
      </c>
      <c r="D2749" s="6">
        <v>0</v>
      </c>
      <c r="E2749" s="5">
        <v>0</v>
      </c>
      <c r="F2749" s="6">
        <v>0</v>
      </c>
      <c r="G2749" s="5">
        <v>0</v>
      </c>
      <c r="H2749" s="6">
        <v>0</v>
      </c>
      <c r="I2749" s="5">
        <v>0</v>
      </c>
      <c r="J2749" s="6">
        <v>0</v>
      </c>
      <c r="K2749" s="5">
        <v>0</v>
      </c>
      <c r="L2749" s="6">
        <v>0</v>
      </c>
      <c r="M2749" s="5">
        <v>0</v>
      </c>
      <c r="N2749" s="6">
        <v>0</v>
      </c>
      <c r="O2749" s="5">
        <v>0</v>
      </c>
      <c r="P2749" s="6">
        <v>0</v>
      </c>
      <c r="Q2749" s="5">
        <v>0</v>
      </c>
      <c r="R2749" s="6">
        <v>0</v>
      </c>
      <c r="S2749" s="5">
        <v>0</v>
      </c>
      <c r="T2749" s="6">
        <v>0</v>
      </c>
      <c r="U2749" s="5">
        <v>0</v>
      </c>
      <c r="V2749" s="6">
        <v>0</v>
      </c>
      <c r="W2749" s="5">
        <v>0</v>
      </c>
      <c r="X2749" s="6">
        <v>0</v>
      </c>
      <c r="Y2749" s="5">
        <v>0</v>
      </c>
      <c r="Z2749" s="6">
        <v>0</v>
      </c>
      <c r="AA2749" s="5">
        <v>0</v>
      </c>
      <c r="AB2749" s="6">
        <v>0</v>
      </c>
      <c r="AC2749" s="5">
        <v>0</v>
      </c>
      <c r="AD2749" s="6">
        <v>0</v>
      </c>
      <c r="AE2749" s="5">
        <v>0</v>
      </c>
      <c r="AF2749" s="6">
        <v>0</v>
      </c>
    </row>
    <row r="2750" spans="2:32" x14ac:dyDescent="0.35">
      <c r="B2750" s="1" t="s">
        <v>760</v>
      </c>
      <c r="C2750" s="5">
        <v>0</v>
      </c>
      <c r="D2750" s="6">
        <v>0</v>
      </c>
      <c r="E2750" s="5">
        <v>0</v>
      </c>
      <c r="F2750" s="6">
        <v>0</v>
      </c>
      <c r="G2750" s="5">
        <v>0</v>
      </c>
      <c r="H2750" s="6">
        <v>0</v>
      </c>
      <c r="I2750" s="5">
        <v>0</v>
      </c>
      <c r="J2750" s="6">
        <v>0</v>
      </c>
      <c r="K2750" s="5">
        <v>0</v>
      </c>
      <c r="L2750" s="6">
        <v>0</v>
      </c>
      <c r="M2750" s="5">
        <v>0</v>
      </c>
      <c r="N2750" s="6">
        <v>0</v>
      </c>
      <c r="O2750" s="5">
        <v>0</v>
      </c>
      <c r="P2750" s="6">
        <v>0</v>
      </c>
      <c r="Q2750" s="5">
        <v>0</v>
      </c>
      <c r="R2750" s="6">
        <v>0</v>
      </c>
      <c r="S2750" s="5">
        <v>0</v>
      </c>
      <c r="T2750" s="6">
        <v>0</v>
      </c>
      <c r="U2750" s="5">
        <v>0</v>
      </c>
      <c r="V2750" s="6">
        <v>0</v>
      </c>
      <c r="W2750" s="5">
        <v>0</v>
      </c>
      <c r="X2750" s="6">
        <v>0</v>
      </c>
      <c r="Y2750" s="5">
        <v>0</v>
      </c>
      <c r="Z2750" s="6">
        <v>0</v>
      </c>
      <c r="AA2750" s="5">
        <v>0</v>
      </c>
      <c r="AB2750" s="6">
        <v>0</v>
      </c>
      <c r="AC2750" s="5">
        <v>0</v>
      </c>
      <c r="AD2750" s="6">
        <v>0</v>
      </c>
      <c r="AE2750" s="5">
        <v>0</v>
      </c>
      <c r="AF2750" s="6">
        <v>0</v>
      </c>
    </row>
    <row r="2751" spans="2:32" x14ac:dyDescent="0.35">
      <c r="B2751" s="1" t="s">
        <v>761</v>
      </c>
      <c r="C2751" s="5">
        <v>0</v>
      </c>
      <c r="D2751" s="6">
        <v>0</v>
      </c>
      <c r="E2751" s="5">
        <v>0</v>
      </c>
      <c r="F2751" s="6">
        <v>0</v>
      </c>
      <c r="G2751" s="5">
        <v>0</v>
      </c>
      <c r="H2751" s="6">
        <v>0</v>
      </c>
      <c r="I2751" s="5">
        <v>0</v>
      </c>
      <c r="J2751" s="6">
        <v>0</v>
      </c>
      <c r="K2751" s="5">
        <v>0</v>
      </c>
      <c r="L2751" s="6">
        <v>0</v>
      </c>
      <c r="M2751" s="5">
        <v>0</v>
      </c>
      <c r="N2751" s="6">
        <v>0</v>
      </c>
      <c r="O2751" s="5">
        <v>0</v>
      </c>
      <c r="P2751" s="6">
        <v>0</v>
      </c>
      <c r="Q2751" s="5">
        <v>0</v>
      </c>
      <c r="R2751" s="6">
        <v>0</v>
      </c>
      <c r="S2751" s="5">
        <v>0</v>
      </c>
      <c r="T2751" s="6">
        <v>0</v>
      </c>
      <c r="U2751" s="5">
        <v>0</v>
      </c>
      <c r="V2751" s="6">
        <v>0</v>
      </c>
      <c r="W2751" s="5">
        <v>0</v>
      </c>
      <c r="X2751" s="6">
        <v>0</v>
      </c>
      <c r="Y2751" s="5">
        <v>0</v>
      </c>
      <c r="Z2751" s="6">
        <v>0</v>
      </c>
      <c r="AA2751" s="5">
        <v>0</v>
      </c>
      <c r="AB2751" s="6">
        <v>0</v>
      </c>
      <c r="AC2751" s="5">
        <v>0</v>
      </c>
      <c r="AD2751" s="6">
        <v>0</v>
      </c>
      <c r="AE2751" s="5">
        <v>0</v>
      </c>
      <c r="AF2751" s="6">
        <v>0</v>
      </c>
    </row>
    <row r="2752" spans="2:32" x14ac:dyDescent="0.35">
      <c r="B2752" s="1" t="s">
        <v>762</v>
      </c>
      <c r="C2752" s="5">
        <v>0</v>
      </c>
      <c r="D2752" s="6">
        <v>0</v>
      </c>
      <c r="E2752" s="5">
        <v>0</v>
      </c>
      <c r="F2752" s="6">
        <v>0</v>
      </c>
      <c r="G2752" s="5">
        <v>0</v>
      </c>
      <c r="H2752" s="6">
        <v>0</v>
      </c>
      <c r="I2752" s="5">
        <v>0</v>
      </c>
      <c r="J2752" s="6">
        <v>0</v>
      </c>
      <c r="K2752" s="5">
        <v>0</v>
      </c>
      <c r="L2752" s="6">
        <v>0</v>
      </c>
      <c r="M2752" s="5">
        <v>0</v>
      </c>
      <c r="N2752" s="6">
        <v>0</v>
      </c>
      <c r="O2752" s="5">
        <v>0</v>
      </c>
      <c r="P2752" s="6">
        <v>0</v>
      </c>
      <c r="Q2752" s="5">
        <v>0</v>
      </c>
      <c r="R2752" s="6">
        <v>0</v>
      </c>
      <c r="S2752" s="5">
        <v>0</v>
      </c>
      <c r="T2752" s="6">
        <v>0</v>
      </c>
      <c r="U2752" s="5">
        <v>0</v>
      </c>
      <c r="V2752" s="6">
        <v>0</v>
      </c>
      <c r="W2752" s="5">
        <v>0</v>
      </c>
      <c r="X2752" s="6">
        <v>0</v>
      </c>
      <c r="Y2752" s="5">
        <v>0</v>
      </c>
      <c r="Z2752" s="6">
        <v>0</v>
      </c>
      <c r="AA2752" s="5">
        <v>0</v>
      </c>
      <c r="AB2752" s="6">
        <v>0</v>
      </c>
      <c r="AC2752" s="5">
        <v>0</v>
      </c>
      <c r="AD2752" s="6">
        <v>0</v>
      </c>
      <c r="AE2752" s="5">
        <v>0</v>
      </c>
      <c r="AF2752" s="6">
        <v>0</v>
      </c>
    </row>
    <row r="2753" spans="2:32" x14ac:dyDescent="0.35">
      <c r="B2753" s="1" t="s">
        <v>763</v>
      </c>
      <c r="C2753" s="5">
        <v>5.4000000000000001E-4</v>
      </c>
      <c r="D2753" s="6">
        <v>0.21199999999999999</v>
      </c>
      <c r="E2753" s="5">
        <v>0</v>
      </c>
      <c r="F2753" s="6">
        <v>0</v>
      </c>
      <c r="G2753" s="5">
        <v>0</v>
      </c>
      <c r="H2753" s="6">
        <v>0</v>
      </c>
      <c r="I2753" s="5">
        <v>0</v>
      </c>
      <c r="J2753" s="6">
        <v>0</v>
      </c>
      <c r="K2753" s="5">
        <v>1.0290000000000001E-2</v>
      </c>
      <c r="L2753" s="6">
        <v>0.21199999999999999</v>
      </c>
      <c r="M2753" s="5">
        <v>0</v>
      </c>
      <c r="N2753" s="6">
        <v>0</v>
      </c>
      <c r="O2753" s="5">
        <v>0</v>
      </c>
      <c r="P2753" s="6">
        <v>0</v>
      </c>
      <c r="Q2753" s="5">
        <v>0</v>
      </c>
      <c r="R2753" s="6">
        <v>0</v>
      </c>
      <c r="S2753" s="5">
        <v>0</v>
      </c>
      <c r="T2753" s="6">
        <v>0</v>
      </c>
      <c r="U2753" s="5">
        <v>0</v>
      </c>
      <c r="V2753" s="6">
        <v>0</v>
      </c>
      <c r="W2753" s="5">
        <v>0</v>
      </c>
      <c r="X2753" s="6">
        <v>0</v>
      </c>
      <c r="Y2753" s="5">
        <v>0</v>
      </c>
      <c r="Z2753" s="6">
        <v>0</v>
      </c>
      <c r="AA2753" s="5">
        <v>0</v>
      </c>
      <c r="AB2753" s="6">
        <v>0</v>
      </c>
      <c r="AC2753" s="5">
        <v>0</v>
      </c>
      <c r="AD2753" s="6">
        <v>0</v>
      </c>
      <c r="AE2753" s="5">
        <v>0</v>
      </c>
      <c r="AF2753" s="6">
        <v>0</v>
      </c>
    </row>
    <row r="2754" spans="2:32" x14ac:dyDescent="0.35">
      <c r="B2754" s="1" t="s">
        <v>764</v>
      </c>
      <c r="C2754" s="5">
        <v>0</v>
      </c>
      <c r="D2754" s="6">
        <v>0</v>
      </c>
      <c r="E2754" s="5">
        <v>0</v>
      </c>
      <c r="F2754" s="6">
        <v>0</v>
      </c>
      <c r="G2754" s="5">
        <v>0</v>
      </c>
      <c r="H2754" s="6">
        <v>0</v>
      </c>
      <c r="I2754" s="5">
        <v>0</v>
      </c>
      <c r="J2754" s="6">
        <v>0</v>
      </c>
      <c r="K2754" s="5">
        <v>0</v>
      </c>
      <c r="L2754" s="6">
        <v>0</v>
      </c>
      <c r="M2754" s="5">
        <v>0</v>
      </c>
      <c r="N2754" s="6">
        <v>0</v>
      </c>
      <c r="O2754" s="5">
        <v>0</v>
      </c>
      <c r="P2754" s="6">
        <v>0</v>
      </c>
      <c r="Q2754" s="5">
        <v>0</v>
      </c>
      <c r="R2754" s="6">
        <v>0</v>
      </c>
      <c r="S2754" s="5">
        <v>0</v>
      </c>
      <c r="T2754" s="6">
        <v>0</v>
      </c>
      <c r="U2754" s="5">
        <v>0</v>
      </c>
      <c r="V2754" s="6">
        <v>0</v>
      </c>
      <c r="W2754" s="5">
        <v>0</v>
      </c>
      <c r="X2754" s="6">
        <v>0</v>
      </c>
      <c r="Y2754" s="5">
        <v>0</v>
      </c>
      <c r="Z2754" s="6">
        <v>0</v>
      </c>
      <c r="AA2754" s="5">
        <v>0</v>
      </c>
      <c r="AB2754" s="6">
        <v>0</v>
      </c>
      <c r="AC2754" s="5">
        <v>0</v>
      </c>
      <c r="AD2754" s="6">
        <v>0</v>
      </c>
      <c r="AE2754" s="5">
        <v>0</v>
      </c>
      <c r="AF2754" s="6">
        <v>0</v>
      </c>
    </row>
    <row r="2755" spans="2:32" x14ac:dyDescent="0.35">
      <c r="B2755" s="1" t="s">
        <v>765</v>
      </c>
      <c r="C2755" s="5">
        <v>0</v>
      </c>
      <c r="D2755" s="6">
        <v>0</v>
      </c>
      <c r="E2755" s="5">
        <v>0</v>
      </c>
      <c r="F2755" s="6">
        <v>0</v>
      </c>
      <c r="G2755" s="5">
        <v>0</v>
      </c>
      <c r="H2755" s="6">
        <v>0</v>
      </c>
      <c r="I2755" s="5">
        <v>0</v>
      </c>
      <c r="J2755" s="6">
        <v>0</v>
      </c>
      <c r="K2755" s="5">
        <v>0</v>
      </c>
      <c r="L2755" s="6">
        <v>0</v>
      </c>
      <c r="M2755" s="5">
        <v>0</v>
      </c>
      <c r="N2755" s="6">
        <v>0</v>
      </c>
      <c r="O2755" s="5">
        <v>0</v>
      </c>
      <c r="P2755" s="6">
        <v>0</v>
      </c>
      <c r="Q2755" s="5">
        <v>0</v>
      </c>
      <c r="R2755" s="6">
        <v>0</v>
      </c>
      <c r="S2755" s="5">
        <v>0</v>
      </c>
      <c r="T2755" s="6">
        <v>0</v>
      </c>
      <c r="U2755" s="5">
        <v>0</v>
      </c>
      <c r="V2755" s="6">
        <v>0</v>
      </c>
      <c r="W2755" s="5">
        <v>0</v>
      </c>
      <c r="X2755" s="6">
        <v>0</v>
      </c>
      <c r="Y2755" s="5">
        <v>0</v>
      </c>
      <c r="Z2755" s="6">
        <v>0</v>
      </c>
      <c r="AA2755" s="5">
        <v>0</v>
      </c>
      <c r="AB2755" s="6">
        <v>0</v>
      </c>
      <c r="AC2755" s="5">
        <v>0</v>
      </c>
      <c r="AD2755" s="6">
        <v>0</v>
      </c>
      <c r="AE2755" s="5">
        <v>0</v>
      </c>
      <c r="AF2755" s="6">
        <v>0</v>
      </c>
    </row>
    <row r="2756" spans="2:32" x14ac:dyDescent="0.35">
      <c r="B2756" s="1" t="s">
        <v>766</v>
      </c>
      <c r="C2756" s="5">
        <v>0</v>
      </c>
      <c r="D2756" s="6">
        <v>0</v>
      </c>
      <c r="E2756" s="5">
        <v>0</v>
      </c>
      <c r="F2756" s="6">
        <v>0</v>
      </c>
      <c r="G2756" s="5">
        <v>0</v>
      </c>
      <c r="H2756" s="6">
        <v>0</v>
      </c>
      <c r="I2756" s="5">
        <v>0</v>
      </c>
      <c r="J2756" s="6">
        <v>0</v>
      </c>
      <c r="K2756" s="5">
        <v>0</v>
      </c>
      <c r="L2756" s="6">
        <v>0</v>
      </c>
      <c r="M2756" s="5">
        <v>0</v>
      </c>
      <c r="N2756" s="6">
        <v>0</v>
      </c>
      <c r="O2756" s="5">
        <v>0</v>
      </c>
      <c r="P2756" s="6">
        <v>0</v>
      </c>
      <c r="Q2756" s="5">
        <v>0</v>
      </c>
      <c r="R2756" s="6">
        <v>0</v>
      </c>
      <c r="S2756" s="5">
        <v>0</v>
      </c>
      <c r="T2756" s="6">
        <v>0</v>
      </c>
      <c r="U2756" s="5">
        <v>0</v>
      </c>
      <c r="V2756" s="6">
        <v>0</v>
      </c>
      <c r="W2756" s="5">
        <v>0</v>
      </c>
      <c r="X2756" s="6">
        <v>0</v>
      </c>
      <c r="Y2756" s="5">
        <v>0</v>
      </c>
      <c r="Z2756" s="6">
        <v>0</v>
      </c>
      <c r="AA2756" s="5">
        <v>0</v>
      </c>
      <c r="AB2756" s="6">
        <v>0</v>
      </c>
      <c r="AC2756" s="5">
        <v>0</v>
      </c>
      <c r="AD2756" s="6">
        <v>0</v>
      </c>
      <c r="AE2756" s="5">
        <v>0</v>
      </c>
      <c r="AF2756" s="6">
        <v>0</v>
      </c>
    </row>
    <row r="2757" spans="2:32" x14ac:dyDescent="0.35">
      <c r="B2757" s="1" t="s">
        <v>767</v>
      </c>
      <c r="C2757" s="5">
        <v>0</v>
      </c>
      <c r="D2757" s="6">
        <v>0</v>
      </c>
      <c r="E2757" s="5">
        <v>0</v>
      </c>
      <c r="F2757" s="6">
        <v>0</v>
      </c>
      <c r="G2757" s="5">
        <v>0</v>
      </c>
      <c r="H2757" s="6">
        <v>0</v>
      </c>
      <c r="I2757" s="5">
        <v>0</v>
      </c>
      <c r="J2757" s="6">
        <v>0</v>
      </c>
      <c r="K2757" s="5">
        <v>0</v>
      </c>
      <c r="L2757" s="6">
        <v>0</v>
      </c>
      <c r="M2757" s="5">
        <v>0</v>
      </c>
      <c r="N2757" s="6">
        <v>0</v>
      </c>
      <c r="O2757" s="5">
        <v>0</v>
      </c>
      <c r="P2757" s="6">
        <v>0</v>
      </c>
      <c r="Q2757" s="5">
        <v>0</v>
      </c>
      <c r="R2757" s="6">
        <v>0</v>
      </c>
      <c r="S2757" s="5">
        <v>0</v>
      </c>
      <c r="T2757" s="6">
        <v>0</v>
      </c>
      <c r="U2757" s="5">
        <v>0</v>
      </c>
      <c r="V2757" s="6">
        <v>0</v>
      </c>
      <c r="W2757" s="5">
        <v>0</v>
      </c>
      <c r="X2757" s="6">
        <v>0</v>
      </c>
      <c r="Y2757" s="5">
        <v>0</v>
      </c>
      <c r="Z2757" s="6">
        <v>0</v>
      </c>
      <c r="AA2757" s="5">
        <v>0</v>
      </c>
      <c r="AB2757" s="6">
        <v>0</v>
      </c>
      <c r="AC2757" s="5">
        <v>0</v>
      </c>
      <c r="AD2757" s="6">
        <v>0</v>
      </c>
      <c r="AE2757" s="5">
        <v>0</v>
      </c>
      <c r="AF2757" s="6">
        <v>0</v>
      </c>
    </row>
    <row r="2758" spans="2:32" x14ac:dyDescent="0.35">
      <c r="B2758" s="1" t="s">
        <v>768</v>
      </c>
      <c r="C2758" s="5">
        <v>0</v>
      </c>
      <c r="D2758" s="6">
        <v>0</v>
      </c>
      <c r="E2758" s="5">
        <v>0</v>
      </c>
      <c r="F2758" s="6">
        <v>0</v>
      </c>
      <c r="G2758" s="5">
        <v>0</v>
      </c>
      <c r="H2758" s="6">
        <v>0</v>
      </c>
      <c r="I2758" s="5">
        <v>0</v>
      </c>
      <c r="J2758" s="6">
        <v>0</v>
      </c>
      <c r="K2758" s="5">
        <v>0</v>
      </c>
      <c r="L2758" s="6">
        <v>0</v>
      </c>
      <c r="M2758" s="5">
        <v>0</v>
      </c>
      <c r="N2758" s="6">
        <v>0</v>
      </c>
      <c r="O2758" s="5">
        <v>0</v>
      </c>
      <c r="P2758" s="6">
        <v>0</v>
      </c>
      <c r="Q2758" s="5">
        <v>0</v>
      </c>
      <c r="R2758" s="6">
        <v>0</v>
      </c>
      <c r="S2758" s="5">
        <v>0</v>
      </c>
      <c r="T2758" s="6">
        <v>0</v>
      </c>
      <c r="U2758" s="5">
        <v>0</v>
      </c>
      <c r="V2758" s="6">
        <v>0</v>
      </c>
      <c r="W2758" s="5">
        <v>0</v>
      </c>
      <c r="X2758" s="6">
        <v>0</v>
      </c>
      <c r="Y2758" s="5">
        <v>0</v>
      </c>
      <c r="Z2758" s="6">
        <v>0</v>
      </c>
      <c r="AA2758" s="5">
        <v>0</v>
      </c>
      <c r="AB2758" s="6">
        <v>0</v>
      </c>
      <c r="AC2758" s="5">
        <v>0</v>
      </c>
      <c r="AD2758" s="6">
        <v>0</v>
      </c>
      <c r="AE2758" s="5">
        <v>0</v>
      </c>
      <c r="AF2758" s="6">
        <v>0</v>
      </c>
    </row>
    <row r="2759" spans="2:32" x14ac:dyDescent="0.35">
      <c r="B2759" s="1" t="s">
        <v>769</v>
      </c>
      <c r="C2759" s="5">
        <v>1.0359999999999999E-2</v>
      </c>
      <c r="D2759" s="6">
        <v>4.04</v>
      </c>
      <c r="E2759" s="5">
        <v>0</v>
      </c>
      <c r="F2759" s="6">
        <v>0</v>
      </c>
      <c r="G2759" s="5">
        <v>0</v>
      </c>
      <c r="H2759" s="6">
        <v>0</v>
      </c>
      <c r="I2759" s="5">
        <v>0</v>
      </c>
      <c r="J2759" s="6">
        <v>0</v>
      </c>
      <c r="K2759" s="5">
        <v>0</v>
      </c>
      <c r="L2759" s="6">
        <v>0</v>
      </c>
      <c r="M2759" s="5">
        <v>0</v>
      </c>
      <c r="N2759" s="6">
        <v>0</v>
      </c>
      <c r="O2759" s="5">
        <v>0</v>
      </c>
      <c r="P2759" s="6">
        <v>0</v>
      </c>
      <c r="Q2759" s="5">
        <v>0</v>
      </c>
      <c r="R2759" s="6">
        <v>0</v>
      </c>
      <c r="S2759" s="5">
        <v>0</v>
      </c>
      <c r="T2759" s="6">
        <v>0</v>
      </c>
      <c r="U2759" s="5">
        <v>0</v>
      </c>
      <c r="V2759" s="6">
        <v>0</v>
      </c>
      <c r="W2759" s="5">
        <v>0</v>
      </c>
      <c r="X2759" s="6">
        <v>0</v>
      </c>
      <c r="Y2759" s="5">
        <v>9.1020000000000004E-2</v>
      </c>
      <c r="Z2759" s="6">
        <v>4.04</v>
      </c>
      <c r="AA2759" s="5">
        <v>0</v>
      </c>
      <c r="AB2759" s="6">
        <v>0</v>
      </c>
      <c r="AC2759" s="5">
        <v>0</v>
      </c>
      <c r="AD2759" s="6">
        <v>0</v>
      </c>
      <c r="AE2759" s="5">
        <v>0</v>
      </c>
      <c r="AF2759" s="6">
        <v>0</v>
      </c>
    </row>
    <row r="2760" spans="2:32" x14ac:dyDescent="0.35">
      <c r="B2760" s="1" t="s">
        <v>770</v>
      </c>
      <c r="C2760" s="5">
        <v>0</v>
      </c>
      <c r="D2760" s="6">
        <v>0</v>
      </c>
      <c r="E2760" s="5">
        <v>0</v>
      </c>
      <c r="F2760" s="6">
        <v>0</v>
      </c>
      <c r="G2760" s="5">
        <v>0</v>
      </c>
      <c r="H2760" s="6">
        <v>0</v>
      </c>
      <c r="I2760" s="5">
        <v>0</v>
      </c>
      <c r="J2760" s="6">
        <v>0</v>
      </c>
      <c r="K2760" s="5">
        <v>0</v>
      </c>
      <c r="L2760" s="6">
        <v>0</v>
      </c>
      <c r="M2760" s="5">
        <v>0</v>
      </c>
      <c r="N2760" s="6">
        <v>0</v>
      </c>
      <c r="O2760" s="5">
        <v>0</v>
      </c>
      <c r="P2760" s="6">
        <v>0</v>
      </c>
      <c r="Q2760" s="5">
        <v>0</v>
      </c>
      <c r="R2760" s="6">
        <v>0</v>
      </c>
      <c r="S2760" s="5">
        <v>0</v>
      </c>
      <c r="T2760" s="6">
        <v>0</v>
      </c>
      <c r="U2760" s="5">
        <v>0</v>
      </c>
      <c r="V2760" s="6">
        <v>0</v>
      </c>
      <c r="W2760" s="5">
        <v>0</v>
      </c>
      <c r="X2760" s="6">
        <v>0</v>
      </c>
      <c r="Y2760" s="5">
        <v>0</v>
      </c>
      <c r="Z2760" s="6">
        <v>0</v>
      </c>
      <c r="AA2760" s="5">
        <v>0</v>
      </c>
      <c r="AB2760" s="6">
        <v>0</v>
      </c>
      <c r="AC2760" s="5">
        <v>0</v>
      </c>
      <c r="AD2760" s="6">
        <v>0</v>
      </c>
      <c r="AE2760" s="5">
        <v>0</v>
      </c>
      <c r="AF2760" s="6">
        <v>0</v>
      </c>
    </row>
    <row r="2761" spans="2:32" x14ac:dyDescent="0.35">
      <c r="B2761" s="1" t="s">
        <v>771</v>
      </c>
      <c r="C2761" s="5">
        <v>0</v>
      </c>
      <c r="D2761" s="6">
        <v>0</v>
      </c>
      <c r="E2761" s="5">
        <v>0</v>
      </c>
      <c r="F2761" s="6">
        <v>0</v>
      </c>
      <c r="G2761" s="5">
        <v>0</v>
      </c>
      <c r="H2761" s="6">
        <v>0</v>
      </c>
      <c r="I2761" s="5">
        <v>0</v>
      </c>
      <c r="J2761" s="6">
        <v>0</v>
      </c>
      <c r="K2761" s="5">
        <v>0</v>
      </c>
      <c r="L2761" s="6">
        <v>0</v>
      </c>
      <c r="M2761" s="5">
        <v>0</v>
      </c>
      <c r="N2761" s="6">
        <v>0</v>
      </c>
      <c r="O2761" s="5">
        <v>0</v>
      </c>
      <c r="P2761" s="6">
        <v>0</v>
      </c>
      <c r="Q2761" s="5">
        <v>0</v>
      </c>
      <c r="R2761" s="6">
        <v>0</v>
      </c>
      <c r="S2761" s="5">
        <v>0</v>
      </c>
      <c r="T2761" s="6">
        <v>0</v>
      </c>
      <c r="U2761" s="5">
        <v>0</v>
      </c>
      <c r="V2761" s="6">
        <v>0</v>
      </c>
      <c r="W2761" s="5">
        <v>0</v>
      </c>
      <c r="X2761" s="6">
        <v>0</v>
      </c>
      <c r="Y2761" s="5">
        <v>0</v>
      </c>
      <c r="Z2761" s="6">
        <v>0</v>
      </c>
      <c r="AA2761" s="5">
        <v>0</v>
      </c>
      <c r="AB2761" s="6">
        <v>0</v>
      </c>
      <c r="AC2761" s="5">
        <v>0</v>
      </c>
      <c r="AD2761" s="6">
        <v>0</v>
      </c>
      <c r="AE2761" s="5">
        <v>0</v>
      </c>
      <c r="AF2761" s="6">
        <v>0</v>
      </c>
    </row>
    <row r="2762" spans="2:32" x14ac:dyDescent="0.35">
      <c r="B2762" s="1" t="s">
        <v>772</v>
      </c>
      <c r="C2762" s="5">
        <v>0</v>
      </c>
      <c r="D2762" s="6">
        <v>0</v>
      </c>
      <c r="E2762" s="5">
        <v>0</v>
      </c>
      <c r="F2762" s="6">
        <v>0</v>
      </c>
      <c r="G2762" s="5">
        <v>0</v>
      </c>
      <c r="H2762" s="6">
        <v>0</v>
      </c>
      <c r="I2762" s="5">
        <v>0</v>
      </c>
      <c r="J2762" s="6">
        <v>0</v>
      </c>
      <c r="K2762" s="5">
        <v>0</v>
      </c>
      <c r="L2762" s="6">
        <v>0</v>
      </c>
      <c r="M2762" s="5">
        <v>0</v>
      </c>
      <c r="N2762" s="6">
        <v>0</v>
      </c>
      <c r="O2762" s="5">
        <v>0</v>
      </c>
      <c r="P2762" s="6">
        <v>0</v>
      </c>
      <c r="Q2762" s="5">
        <v>0</v>
      </c>
      <c r="R2762" s="6">
        <v>0</v>
      </c>
      <c r="S2762" s="5">
        <v>0</v>
      </c>
      <c r="T2762" s="6">
        <v>0</v>
      </c>
      <c r="U2762" s="5">
        <v>0</v>
      </c>
      <c r="V2762" s="6">
        <v>0</v>
      </c>
      <c r="W2762" s="5">
        <v>0</v>
      </c>
      <c r="X2762" s="6">
        <v>0</v>
      </c>
      <c r="Y2762" s="5">
        <v>0</v>
      </c>
      <c r="Z2762" s="6">
        <v>0</v>
      </c>
      <c r="AA2762" s="5">
        <v>0</v>
      </c>
      <c r="AB2762" s="6">
        <v>0</v>
      </c>
      <c r="AC2762" s="5">
        <v>0</v>
      </c>
      <c r="AD2762" s="6">
        <v>0</v>
      </c>
      <c r="AE2762" s="5">
        <v>0</v>
      </c>
      <c r="AF2762" s="6">
        <v>0</v>
      </c>
    </row>
    <row r="2763" spans="2:32" x14ac:dyDescent="0.35">
      <c r="B2763" s="1" t="s">
        <v>773</v>
      </c>
      <c r="C2763" s="5">
        <v>2.5200000000000001E-3</v>
      </c>
      <c r="D2763" s="6">
        <v>0.98399999999999999</v>
      </c>
      <c r="E2763" s="5">
        <v>6.5640000000000004E-2</v>
      </c>
      <c r="F2763" s="6">
        <v>0.98399999999999999</v>
      </c>
      <c r="G2763" s="5">
        <v>0</v>
      </c>
      <c r="H2763" s="6">
        <v>0</v>
      </c>
      <c r="I2763" s="5">
        <v>0</v>
      </c>
      <c r="J2763" s="6">
        <v>0</v>
      </c>
      <c r="K2763" s="5">
        <v>0</v>
      </c>
      <c r="L2763" s="6">
        <v>0</v>
      </c>
      <c r="M2763" s="5">
        <v>0</v>
      </c>
      <c r="N2763" s="6">
        <v>0</v>
      </c>
      <c r="O2763" s="5">
        <v>0</v>
      </c>
      <c r="P2763" s="6">
        <v>0</v>
      </c>
      <c r="Q2763" s="5">
        <v>0</v>
      </c>
      <c r="R2763" s="6">
        <v>0</v>
      </c>
      <c r="S2763" s="5">
        <v>0</v>
      </c>
      <c r="T2763" s="6">
        <v>0</v>
      </c>
      <c r="U2763" s="5">
        <v>0</v>
      </c>
      <c r="V2763" s="6">
        <v>0</v>
      </c>
      <c r="W2763" s="5">
        <v>0</v>
      </c>
      <c r="X2763" s="6">
        <v>0</v>
      </c>
      <c r="Y2763" s="5">
        <v>0</v>
      </c>
      <c r="Z2763" s="6">
        <v>0</v>
      </c>
      <c r="AA2763" s="5">
        <v>0</v>
      </c>
      <c r="AB2763" s="6">
        <v>0</v>
      </c>
      <c r="AC2763" s="5">
        <v>0</v>
      </c>
      <c r="AD2763" s="6">
        <v>0</v>
      </c>
      <c r="AE2763" s="5">
        <v>0</v>
      </c>
      <c r="AF2763" s="6">
        <v>0</v>
      </c>
    </row>
    <row r="2764" spans="2:32" x14ac:dyDescent="0.35">
      <c r="B2764" s="1" t="s">
        <v>774</v>
      </c>
      <c r="C2764" s="5">
        <v>0</v>
      </c>
      <c r="D2764" s="6">
        <v>0</v>
      </c>
      <c r="E2764" s="5">
        <v>0</v>
      </c>
      <c r="F2764" s="6">
        <v>0</v>
      </c>
      <c r="G2764" s="5">
        <v>0</v>
      </c>
      <c r="H2764" s="6">
        <v>0</v>
      </c>
      <c r="I2764" s="5">
        <v>0</v>
      </c>
      <c r="J2764" s="6">
        <v>0</v>
      </c>
      <c r="K2764" s="5">
        <v>0</v>
      </c>
      <c r="L2764" s="6">
        <v>0</v>
      </c>
      <c r="M2764" s="5">
        <v>0</v>
      </c>
      <c r="N2764" s="6">
        <v>0</v>
      </c>
      <c r="O2764" s="5">
        <v>0</v>
      </c>
      <c r="P2764" s="6">
        <v>0</v>
      </c>
      <c r="Q2764" s="5">
        <v>0</v>
      </c>
      <c r="R2764" s="6">
        <v>0</v>
      </c>
      <c r="S2764" s="5">
        <v>0</v>
      </c>
      <c r="T2764" s="6">
        <v>0</v>
      </c>
      <c r="U2764" s="5">
        <v>0</v>
      </c>
      <c r="V2764" s="6">
        <v>0</v>
      </c>
      <c r="W2764" s="5">
        <v>0</v>
      </c>
      <c r="X2764" s="6">
        <v>0</v>
      </c>
      <c r="Y2764" s="5">
        <v>0</v>
      </c>
      <c r="Z2764" s="6">
        <v>0</v>
      </c>
      <c r="AA2764" s="5">
        <v>0</v>
      </c>
      <c r="AB2764" s="6">
        <v>0</v>
      </c>
      <c r="AC2764" s="5">
        <v>0</v>
      </c>
      <c r="AD2764" s="6">
        <v>0</v>
      </c>
      <c r="AE2764" s="5">
        <v>0</v>
      </c>
      <c r="AF2764" s="6">
        <v>0</v>
      </c>
    </row>
    <row r="2765" spans="2:32" x14ac:dyDescent="0.35">
      <c r="B2765" s="1" t="s">
        <v>775</v>
      </c>
      <c r="C2765" s="5">
        <v>0</v>
      </c>
      <c r="D2765" s="6">
        <v>0</v>
      </c>
      <c r="E2765" s="5">
        <v>0</v>
      </c>
      <c r="F2765" s="6">
        <v>0</v>
      </c>
      <c r="G2765" s="5">
        <v>0</v>
      </c>
      <c r="H2765" s="6">
        <v>0</v>
      </c>
      <c r="I2765" s="5">
        <v>0</v>
      </c>
      <c r="J2765" s="6">
        <v>0</v>
      </c>
      <c r="K2765" s="5">
        <v>0</v>
      </c>
      <c r="L2765" s="6">
        <v>0</v>
      </c>
      <c r="M2765" s="5">
        <v>0</v>
      </c>
      <c r="N2765" s="6">
        <v>0</v>
      </c>
      <c r="O2765" s="5">
        <v>0</v>
      </c>
      <c r="P2765" s="6">
        <v>0</v>
      </c>
      <c r="Q2765" s="5">
        <v>0</v>
      </c>
      <c r="R2765" s="6">
        <v>0</v>
      </c>
      <c r="S2765" s="5">
        <v>0</v>
      </c>
      <c r="T2765" s="6">
        <v>0</v>
      </c>
      <c r="U2765" s="5">
        <v>0</v>
      </c>
      <c r="V2765" s="6">
        <v>0</v>
      </c>
      <c r="W2765" s="5">
        <v>0</v>
      </c>
      <c r="X2765" s="6">
        <v>0</v>
      </c>
      <c r="Y2765" s="5">
        <v>0</v>
      </c>
      <c r="Z2765" s="6">
        <v>0</v>
      </c>
      <c r="AA2765" s="5">
        <v>0</v>
      </c>
      <c r="AB2765" s="6">
        <v>0</v>
      </c>
      <c r="AC2765" s="5">
        <v>0</v>
      </c>
      <c r="AD2765" s="6">
        <v>0</v>
      </c>
      <c r="AE2765" s="5">
        <v>0</v>
      </c>
      <c r="AF2765" s="6">
        <v>0</v>
      </c>
    </row>
    <row r="2766" spans="2:32" x14ac:dyDescent="0.35">
      <c r="B2766" s="1" t="s">
        <v>776</v>
      </c>
      <c r="C2766" s="5">
        <v>0</v>
      </c>
      <c r="D2766" s="6">
        <v>0</v>
      </c>
      <c r="E2766" s="5">
        <v>0</v>
      </c>
      <c r="F2766" s="6">
        <v>0</v>
      </c>
      <c r="G2766" s="5">
        <v>0</v>
      </c>
      <c r="H2766" s="6">
        <v>0</v>
      </c>
      <c r="I2766" s="5">
        <v>0</v>
      </c>
      <c r="J2766" s="6">
        <v>0</v>
      </c>
      <c r="K2766" s="5">
        <v>0</v>
      </c>
      <c r="L2766" s="6">
        <v>0</v>
      </c>
      <c r="M2766" s="5">
        <v>0</v>
      </c>
      <c r="N2766" s="6">
        <v>0</v>
      </c>
      <c r="O2766" s="5">
        <v>0</v>
      </c>
      <c r="P2766" s="6">
        <v>0</v>
      </c>
      <c r="Q2766" s="5">
        <v>0</v>
      </c>
      <c r="R2766" s="6">
        <v>0</v>
      </c>
      <c r="S2766" s="5">
        <v>0</v>
      </c>
      <c r="T2766" s="6">
        <v>0</v>
      </c>
      <c r="U2766" s="5">
        <v>0</v>
      </c>
      <c r="V2766" s="6">
        <v>0</v>
      </c>
      <c r="W2766" s="5">
        <v>0</v>
      </c>
      <c r="X2766" s="6">
        <v>0</v>
      </c>
      <c r="Y2766" s="5">
        <v>0</v>
      </c>
      <c r="Z2766" s="6">
        <v>0</v>
      </c>
      <c r="AA2766" s="5">
        <v>0</v>
      </c>
      <c r="AB2766" s="6">
        <v>0</v>
      </c>
      <c r="AC2766" s="5">
        <v>0</v>
      </c>
      <c r="AD2766" s="6">
        <v>0</v>
      </c>
      <c r="AE2766" s="5">
        <v>0</v>
      </c>
      <c r="AF2766" s="6">
        <v>0</v>
      </c>
    </row>
    <row r="2767" spans="2:32" x14ac:dyDescent="0.35">
      <c r="B2767" s="1" t="s">
        <v>777</v>
      </c>
      <c r="C2767" s="5">
        <v>0</v>
      </c>
      <c r="D2767" s="6">
        <v>0</v>
      </c>
      <c r="E2767" s="5">
        <v>0</v>
      </c>
      <c r="F2767" s="6">
        <v>0</v>
      </c>
      <c r="G2767" s="5">
        <v>0</v>
      </c>
      <c r="H2767" s="6">
        <v>0</v>
      </c>
      <c r="I2767" s="5">
        <v>0</v>
      </c>
      <c r="J2767" s="6">
        <v>0</v>
      </c>
      <c r="K2767" s="5">
        <v>0</v>
      </c>
      <c r="L2767" s="6">
        <v>0</v>
      </c>
      <c r="M2767" s="5">
        <v>0</v>
      </c>
      <c r="N2767" s="6">
        <v>0</v>
      </c>
      <c r="O2767" s="5">
        <v>0</v>
      </c>
      <c r="P2767" s="6">
        <v>0</v>
      </c>
      <c r="Q2767" s="5">
        <v>0</v>
      </c>
      <c r="R2767" s="6">
        <v>0</v>
      </c>
      <c r="S2767" s="5">
        <v>0</v>
      </c>
      <c r="T2767" s="6">
        <v>0</v>
      </c>
      <c r="U2767" s="5">
        <v>0</v>
      </c>
      <c r="V2767" s="6">
        <v>0</v>
      </c>
      <c r="W2767" s="5">
        <v>0</v>
      </c>
      <c r="X2767" s="6">
        <v>0</v>
      </c>
      <c r="Y2767" s="5">
        <v>0</v>
      </c>
      <c r="Z2767" s="6">
        <v>0</v>
      </c>
      <c r="AA2767" s="5">
        <v>0</v>
      </c>
      <c r="AB2767" s="6">
        <v>0</v>
      </c>
      <c r="AC2767" s="5">
        <v>0</v>
      </c>
      <c r="AD2767" s="6">
        <v>0</v>
      </c>
      <c r="AE2767" s="5">
        <v>0</v>
      </c>
      <c r="AF2767" s="6">
        <v>0</v>
      </c>
    </row>
    <row r="2768" spans="2:32" x14ac:dyDescent="0.35">
      <c r="B2768" s="1" t="s">
        <v>778</v>
      </c>
      <c r="C2768" s="5">
        <v>0</v>
      </c>
      <c r="D2768" s="6">
        <v>0</v>
      </c>
      <c r="E2768" s="5">
        <v>0</v>
      </c>
      <c r="F2768" s="6">
        <v>0</v>
      </c>
      <c r="G2768" s="5">
        <v>0</v>
      </c>
      <c r="H2768" s="6">
        <v>0</v>
      </c>
      <c r="I2768" s="5">
        <v>0</v>
      </c>
      <c r="J2768" s="6">
        <v>0</v>
      </c>
      <c r="K2768" s="5">
        <v>0</v>
      </c>
      <c r="L2768" s="6">
        <v>0</v>
      </c>
      <c r="M2768" s="5">
        <v>0</v>
      </c>
      <c r="N2768" s="6">
        <v>0</v>
      </c>
      <c r="O2768" s="5">
        <v>0</v>
      </c>
      <c r="P2768" s="6">
        <v>0</v>
      </c>
      <c r="Q2768" s="5">
        <v>0</v>
      </c>
      <c r="R2768" s="6">
        <v>0</v>
      </c>
      <c r="S2768" s="5">
        <v>0</v>
      </c>
      <c r="T2768" s="6">
        <v>0</v>
      </c>
      <c r="U2768" s="5">
        <v>0</v>
      </c>
      <c r="V2768" s="6">
        <v>0</v>
      </c>
      <c r="W2768" s="5">
        <v>0</v>
      </c>
      <c r="X2768" s="6">
        <v>0</v>
      </c>
      <c r="Y2768" s="5">
        <v>0</v>
      </c>
      <c r="Z2768" s="6">
        <v>0</v>
      </c>
      <c r="AA2768" s="5">
        <v>0</v>
      </c>
      <c r="AB2768" s="6">
        <v>0</v>
      </c>
      <c r="AC2768" s="5">
        <v>0</v>
      </c>
      <c r="AD2768" s="6">
        <v>0</v>
      </c>
      <c r="AE2768" s="5">
        <v>0</v>
      </c>
      <c r="AF2768" s="6">
        <v>0</v>
      </c>
    </row>
    <row r="2769" spans="2:32" x14ac:dyDescent="0.35">
      <c r="B2769" s="1" t="s">
        <v>779</v>
      </c>
      <c r="C2769" s="5">
        <v>0</v>
      </c>
      <c r="D2769" s="6">
        <v>0</v>
      </c>
      <c r="E2769" s="5">
        <v>0</v>
      </c>
      <c r="F2769" s="6">
        <v>0</v>
      </c>
      <c r="G2769" s="5">
        <v>0</v>
      </c>
      <c r="H2769" s="6">
        <v>0</v>
      </c>
      <c r="I2769" s="5">
        <v>0</v>
      </c>
      <c r="J2769" s="6">
        <v>0</v>
      </c>
      <c r="K2769" s="5">
        <v>0</v>
      </c>
      <c r="L2769" s="6">
        <v>0</v>
      </c>
      <c r="M2769" s="5">
        <v>0</v>
      </c>
      <c r="N2769" s="6">
        <v>0</v>
      </c>
      <c r="O2769" s="5">
        <v>0</v>
      </c>
      <c r="P2769" s="6">
        <v>0</v>
      </c>
      <c r="Q2769" s="5">
        <v>0</v>
      </c>
      <c r="R2769" s="6">
        <v>0</v>
      </c>
      <c r="S2769" s="5">
        <v>0</v>
      </c>
      <c r="T2769" s="6">
        <v>0</v>
      </c>
      <c r="U2769" s="5">
        <v>0</v>
      </c>
      <c r="V2769" s="6">
        <v>0</v>
      </c>
      <c r="W2769" s="5">
        <v>0</v>
      </c>
      <c r="X2769" s="6">
        <v>0</v>
      </c>
      <c r="Y2769" s="5">
        <v>0</v>
      </c>
      <c r="Z2769" s="6">
        <v>0</v>
      </c>
      <c r="AA2769" s="5">
        <v>0</v>
      </c>
      <c r="AB2769" s="6">
        <v>0</v>
      </c>
      <c r="AC2769" s="5">
        <v>0</v>
      </c>
      <c r="AD2769" s="6">
        <v>0</v>
      </c>
      <c r="AE2769" s="5">
        <v>0</v>
      </c>
      <c r="AF2769" s="6">
        <v>0</v>
      </c>
    </row>
    <row r="2770" spans="2:32" x14ac:dyDescent="0.35">
      <c r="B2770" s="1" t="s">
        <v>317</v>
      </c>
      <c r="C2770" s="5">
        <v>0</v>
      </c>
      <c r="D2770" s="6">
        <v>0</v>
      </c>
      <c r="E2770" s="5">
        <v>0</v>
      </c>
      <c r="F2770" s="6">
        <v>0</v>
      </c>
      <c r="G2770" s="5">
        <v>0</v>
      </c>
      <c r="H2770" s="6">
        <v>0</v>
      </c>
      <c r="I2770" s="5">
        <v>0</v>
      </c>
      <c r="J2770" s="6">
        <v>0</v>
      </c>
      <c r="K2770" s="5">
        <v>0</v>
      </c>
      <c r="L2770" s="6">
        <v>0</v>
      </c>
      <c r="M2770" s="5">
        <v>0</v>
      </c>
      <c r="N2770" s="6">
        <v>0</v>
      </c>
      <c r="O2770" s="5">
        <v>0</v>
      </c>
      <c r="P2770" s="6">
        <v>0</v>
      </c>
      <c r="Q2770" s="5">
        <v>0</v>
      </c>
      <c r="R2770" s="6">
        <v>0</v>
      </c>
      <c r="S2770" s="5">
        <v>0</v>
      </c>
      <c r="T2770" s="6">
        <v>0</v>
      </c>
      <c r="U2770" s="5">
        <v>0</v>
      </c>
      <c r="V2770" s="6">
        <v>0</v>
      </c>
      <c r="W2770" s="5">
        <v>0</v>
      </c>
      <c r="X2770" s="6">
        <v>0</v>
      </c>
      <c r="Y2770" s="5">
        <v>0</v>
      </c>
      <c r="Z2770" s="6">
        <v>0</v>
      </c>
      <c r="AA2770" s="5">
        <v>0</v>
      </c>
      <c r="AB2770" s="6">
        <v>0</v>
      </c>
      <c r="AC2770" s="5">
        <v>0</v>
      </c>
      <c r="AD2770" s="6">
        <v>0</v>
      </c>
      <c r="AE2770" s="5">
        <v>0</v>
      </c>
      <c r="AF2770" s="6">
        <v>0</v>
      </c>
    </row>
    <row r="2771" spans="2:32" x14ac:dyDescent="0.35">
      <c r="B2771" s="1" t="s">
        <v>319</v>
      </c>
      <c r="C2771" s="5">
        <v>0</v>
      </c>
      <c r="D2771" s="6">
        <v>0</v>
      </c>
      <c r="E2771" s="5">
        <v>0</v>
      </c>
      <c r="F2771" s="6">
        <v>0</v>
      </c>
      <c r="G2771" s="5">
        <v>0</v>
      </c>
      <c r="H2771" s="6">
        <v>0</v>
      </c>
      <c r="I2771" s="5">
        <v>0</v>
      </c>
      <c r="J2771" s="6">
        <v>0</v>
      </c>
      <c r="K2771" s="5">
        <v>0</v>
      </c>
      <c r="L2771" s="6">
        <v>0</v>
      </c>
      <c r="M2771" s="5">
        <v>0</v>
      </c>
      <c r="N2771" s="6">
        <v>0</v>
      </c>
      <c r="O2771" s="5">
        <v>0</v>
      </c>
      <c r="P2771" s="6">
        <v>0</v>
      </c>
      <c r="Q2771" s="5">
        <v>0</v>
      </c>
      <c r="R2771" s="6">
        <v>0</v>
      </c>
      <c r="S2771" s="5">
        <v>0</v>
      </c>
      <c r="T2771" s="6">
        <v>0</v>
      </c>
      <c r="U2771" s="5">
        <v>0</v>
      </c>
      <c r="V2771" s="6">
        <v>0</v>
      </c>
      <c r="W2771" s="5">
        <v>0</v>
      </c>
      <c r="X2771" s="6">
        <v>0</v>
      </c>
      <c r="Y2771" s="5">
        <v>0</v>
      </c>
      <c r="Z2771" s="6">
        <v>0</v>
      </c>
      <c r="AA2771" s="5">
        <v>0</v>
      </c>
      <c r="AB2771" s="6">
        <v>0</v>
      </c>
      <c r="AC2771" s="5">
        <v>0</v>
      </c>
      <c r="AD2771" s="6">
        <v>0</v>
      </c>
      <c r="AE2771" s="5">
        <v>0</v>
      </c>
      <c r="AF2771" s="6">
        <v>0</v>
      </c>
    </row>
    <row r="2772" spans="2:32" x14ac:dyDescent="0.35">
      <c r="B2772" s="1" t="s">
        <v>320</v>
      </c>
      <c r="C2772" s="5">
        <v>2.15E-3</v>
      </c>
      <c r="D2772" s="6">
        <v>0.83699999999999997</v>
      </c>
      <c r="E2772" s="5">
        <v>0</v>
      </c>
      <c r="F2772" s="6">
        <v>0</v>
      </c>
      <c r="G2772" s="5">
        <v>0</v>
      </c>
      <c r="H2772" s="6">
        <v>0</v>
      </c>
      <c r="I2772" s="5">
        <v>0</v>
      </c>
      <c r="J2772" s="6">
        <v>0</v>
      </c>
      <c r="K2772" s="5">
        <v>4.0640000000000003E-2</v>
      </c>
      <c r="L2772" s="6">
        <v>0.83699999999999997</v>
      </c>
      <c r="M2772" s="5">
        <v>0</v>
      </c>
      <c r="N2772" s="6">
        <v>0</v>
      </c>
      <c r="O2772" s="5">
        <v>0</v>
      </c>
      <c r="P2772" s="6">
        <v>0</v>
      </c>
      <c r="Q2772" s="5">
        <v>0</v>
      </c>
      <c r="R2772" s="6">
        <v>0</v>
      </c>
      <c r="S2772" s="5">
        <v>0</v>
      </c>
      <c r="T2772" s="6">
        <v>0</v>
      </c>
      <c r="U2772" s="5">
        <v>0</v>
      </c>
      <c r="V2772" s="6">
        <v>0</v>
      </c>
      <c r="W2772" s="5">
        <v>0</v>
      </c>
      <c r="X2772" s="6">
        <v>0</v>
      </c>
      <c r="Y2772" s="5">
        <v>0</v>
      </c>
      <c r="Z2772" s="6">
        <v>0</v>
      </c>
      <c r="AA2772" s="5">
        <v>0</v>
      </c>
      <c r="AB2772" s="6">
        <v>0</v>
      </c>
      <c r="AC2772" s="5">
        <v>0</v>
      </c>
      <c r="AD2772" s="6">
        <v>0</v>
      </c>
      <c r="AE2772" s="5">
        <v>0</v>
      </c>
      <c r="AF2772" s="6">
        <v>0</v>
      </c>
    </row>
    <row r="2773" spans="2:32" x14ac:dyDescent="0.35">
      <c r="B2773" s="1" t="s">
        <v>321</v>
      </c>
      <c r="C2773" s="5">
        <v>0</v>
      </c>
      <c r="D2773" s="6">
        <v>0</v>
      </c>
      <c r="E2773" s="5">
        <v>0</v>
      </c>
      <c r="F2773" s="6">
        <v>0</v>
      </c>
      <c r="G2773" s="5">
        <v>0</v>
      </c>
      <c r="H2773" s="6">
        <v>0</v>
      </c>
      <c r="I2773" s="5">
        <v>0</v>
      </c>
      <c r="J2773" s="6">
        <v>0</v>
      </c>
      <c r="K2773" s="5">
        <v>0</v>
      </c>
      <c r="L2773" s="6">
        <v>0</v>
      </c>
      <c r="M2773" s="5">
        <v>0</v>
      </c>
      <c r="N2773" s="6">
        <v>0</v>
      </c>
      <c r="O2773" s="5">
        <v>0</v>
      </c>
      <c r="P2773" s="6">
        <v>0</v>
      </c>
      <c r="Q2773" s="5">
        <v>0</v>
      </c>
      <c r="R2773" s="6">
        <v>0</v>
      </c>
      <c r="S2773" s="5">
        <v>0</v>
      </c>
      <c r="T2773" s="6">
        <v>0</v>
      </c>
      <c r="U2773" s="5">
        <v>0</v>
      </c>
      <c r="V2773" s="6">
        <v>0</v>
      </c>
      <c r="W2773" s="5">
        <v>0</v>
      </c>
      <c r="X2773" s="6">
        <v>0</v>
      </c>
      <c r="Y2773" s="5">
        <v>0</v>
      </c>
      <c r="Z2773" s="6">
        <v>0</v>
      </c>
      <c r="AA2773" s="5">
        <v>0</v>
      </c>
      <c r="AB2773" s="6">
        <v>0</v>
      </c>
      <c r="AC2773" s="5">
        <v>0</v>
      </c>
      <c r="AD2773" s="6">
        <v>0</v>
      </c>
      <c r="AE2773" s="5">
        <v>0</v>
      </c>
      <c r="AF2773" s="6">
        <v>0</v>
      </c>
    </row>
    <row r="2774" spans="2:32" x14ac:dyDescent="0.35">
      <c r="B2774" s="1" t="s">
        <v>322</v>
      </c>
      <c r="C2774" s="5">
        <v>0</v>
      </c>
      <c r="D2774" s="6">
        <v>0</v>
      </c>
      <c r="E2774" s="5">
        <v>0</v>
      </c>
      <c r="F2774" s="6">
        <v>0</v>
      </c>
      <c r="G2774" s="5">
        <v>0</v>
      </c>
      <c r="H2774" s="6">
        <v>0</v>
      </c>
      <c r="I2774" s="5">
        <v>0</v>
      </c>
      <c r="J2774" s="6">
        <v>0</v>
      </c>
      <c r="K2774" s="5">
        <v>0</v>
      </c>
      <c r="L2774" s="6">
        <v>0</v>
      </c>
      <c r="M2774" s="5">
        <v>0</v>
      </c>
      <c r="N2774" s="6">
        <v>0</v>
      </c>
      <c r="O2774" s="5">
        <v>0</v>
      </c>
      <c r="P2774" s="6">
        <v>0</v>
      </c>
      <c r="Q2774" s="5">
        <v>0</v>
      </c>
      <c r="R2774" s="6">
        <v>0</v>
      </c>
      <c r="S2774" s="5">
        <v>0</v>
      </c>
      <c r="T2774" s="6">
        <v>0</v>
      </c>
      <c r="U2774" s="5">
        <v>0</v>
      </c>
      <c r="V2774" s="6">
        <v>0</v>
      </c>
      <c r="W2774" s="5">
        <v>0</v>
      </c>
      <c r="X2774" s="6">
        <v>0</v>
      </c>
      <c r="Y2774" s="5">
        <v>0</v>
      </c>
      <c r="Z2774" s="6">
        <v>0</v>
      </c>
      <c r="AA2774" s="5">
        <v>0</v>
      </c>
      <c r="AB2774" s="6">
        <v>0</v>
      </c>
      <c r="AC2774" s="5">
        <v>0</v>
      </c>
      <c r="AD2774" s="6">
        <v>0</v>
      </c>
      <c r="AE2774" s="5">
        <v>0</v>
      </c>
      <c r="AF2774" s="6">
        <v>0</v>
      </c>
    </row>
    <row r="2775" spans="2:32" x14ac:dyDescent="0.35">
      <c r="B2775" s="1" t="s">
        <v>323</v>
      </c>
      <c r="C2775" s="5">
        <v>0</v>
      </c>
      <c r="D2775" s="6">
        <v>0</v>
      </c>
      <c r="E2775" s="5">
        <v>0</v>
      </c>
      <c r="F2775" s="6">
        <v>0</v>
      </c>
      <c r="G2775" s="5">
        <v>0</v>
      </c>
      <c r="H2775" s="6">
        <v>0</v>
      </c>
      <c r="I2775" s="5">
        <v>0</v>
      </c>
      <c r="J2775" s="6">
        <v>0</v>
      </c>
      <c r="K2775" s="5">
        <v>0</v>
      </c>
      <c r="L2775" s="6">
        <v>0</v>
      </c>
      <c r="M2775" s="5">
        <v>0</v>
      </c>
      <c r="N2775" s="6">
        <v>0</v>
      </c>
      <c r="O2775" s="5">
        <v>0</v>
      </c>
      <c r="P2775" s="6">
        <v>0</v>
      </c>
      <c r="Q2775" s="5">
        <v>0</v>
      </c>
      <c r="R2775" s="6">
        <v>0</v>
      </c>
      <c r="S2775" s="5">
        <v>0</v>
      </c>
      <c r="T2775" s="6">
        <v>0</v>
      </c>
      <c r="U2775" s="5">
        <v>0</v>
      </c>
      <c r="V2775" s="6">
        <v>0</v>
      </c>
      <c r="W2775" s="5">
        <v>0</v>
      </c>
      <c r="X2775" s="6">
        <v>0</v>
      </c>
      <c r="Y2775" s="5">
        <v>0</v>
      </c>
      <c r="Z2775" s="6">
        <v>0</v>
      </c>
      <c r="AA2775" s="5">
        <v>0</v>
      </c>
      <c r="AB2775" s="6">
        <v>0</v>
      </c>
      <c r="AC2775" s="5">
        <v>0</v>
      </c>
      <c r="AD2775" s="6">
        <v>0</v>
      </c>
      <c r="AE2775" s="5">
        <v>0</v>
      </c>
      <c r="AF2775" s="6">
        <v>0</v>
      </c>
    </row>
    <row r="2776" spans="2:32" x14ac:dyDescent="0.35">
      <c r="B2776" s="1" t="s">
        <v>325</v>
      </c>
      <c r="C2776" s="5">
        <v>0</v>
      </c>
      <c r="D2776" s="6">
        <v>0</v>
      </c>
      <c r="E2776" s="5">
        <v>0</v>
      </c>
      <c r="F2776" s="6">
        <v>0</v>
      </c>
      <c r="G2776" s="5">
        <v>0</v>
      </c>
      <c r="H2776" s="6">
        <v>0</v>
      </c>
      <c r="I2776" s="5">
        <v>0</v>
      </c>
      <c r="J2776" s="6">
        <v>0</v>
      </c>
      <c r="K2776" s="5">
        <v>0</v>
      </c>
      <c r="L2776" s="6">
        <v>0</v>
      </c>
      <c r="M2776" s="5">
        <v>0</v>
      </c>
      <c r="N2776" s="6">
        <v>0</v>
      </c>
      <c r="O2776" s="5">
        <v>0</v>
      </c>
      <c r="P2776" s="6">
        <v>0</v>
      </c>
      <c r="Q2776" s="5">
        <v>0</v>
      </c>
      <c r="R2776" s="6">
        <v>0</v>
      </c>
      <c r="S2776" s="5">
        <v>0</v>
      </c>
      <c r="T2776" s="6">
        <v>0</v>
      </c>
      <c r="U2776" s="5">
        <v>0</v>
      </c>
      <c r="V2776" s="6">
        <v>0</v>
      </c>
      <c r="W2776" s="5">
        <v>0</v>
      </c>
      <c r="X2776" s="6">
        <v>0</v>
      </c>
      <c r="Y2776" s="5">
        <v>0</v>
      </c>
      <c r="Z2776" s="6">
        <v>0</v>
      </c>
      <c r="AA2776" s="5">
        <v>0</v>
      </c>
      <c r="AB2776" s="6">
        <v>0</v>
      </c>
      <c r="AC2776" s="5">
        <v>0</v>
      </c>
      <c r="AD2776" s="6">
        <v>0</v>
      </c>
      <c r="AE2776" s="5">
        <v>0</v>
      </c>
      <c r="AF2776" s="6">
        <v>0</v>
      </c>
    </row>
    <row r="2777" spans="2:32" x14ac:dyDescent="0.35">
      <c r="B2777" s="1" t="s">
        <v>780</v>
      </c>
      <c r="C2777" s="5">
        <v>0</v>
      </c>
      <c r="D2777" s="6">
        <v>0</v>
      </c>
      <c r="E2777" s="5">
        <v>0</v>
      </c>
      <c r="F2777" s="6">
        <v>0</v>
      </c>
      <c r="G2777" s="5">
        <v>0</v>
      </c>
      <c r="H2777" s="6">
        <v>0</v>
      </c>
      <c r="I2777" s="5">
        <v>0</v>
      </c>
      <c r="J2777" s="6">
        <v>0</v>
      </c>
      <c r="K2777" s="5">
        <v>0</v>
      </c>
      <c r="L2777" s="6">
        <v>0</v>
      </c>
      <c r="M2777" s="5">
        <v>0</v>
      </c>
      <c r="N2777" s="6">
        <v>0</v>
      </c>
      <c r="O2777" s="5">
        <v>0</v>
      </c>
      <c r="P2777" s="6">
        <v>0</v>
      </c>
      <c r="Q2777" s="5">
        <v>0</v>
      </c>
      <c r="R2777" s="6">
        <v>0</v>
      </c>
      <c r="S2777" s="5">
        <v>0</v>
      </c>
      <c r="T2777" s="6">
        <v>0</v>
      </c>
      <c r="U2777" s="5">
        <v>0</v>
      </c>
      <c r="V2777" s="6">
        <v>0</v>
      </c>
      <c r="W2777" s="5">
        <v>0</v>
      </c>
      <c r="X2777" s="6">
        <v>0</v>
      </c>
      <c r="Y2777" s="5">
        <v>0</v>
      </c>
      <c r="Z2777" s="6">
        <v>0</v>
      </c>
      <c r="AA2777" s="5">
        <v>0</v>
      </c>
      <c r="AB2777" s="6">
        <v>0</v>
      </c>
      <c r="AC2777" s="5">
        <v>0</v>
      </c>
      <c r="AD2777" s="6">
        <v>0</v>
      </c>
      <c r="AE2777" s="5">
        <v>0</v>
      </c>
      <c r="AF2777" s="6">
        <v>0</v>
      </c>
    </row>
    <row r="2778" spans="2:32" x14ac:dyDescent="0.35">
      <c r="B2778" s="1" t="s">
        <v>781</v>
      </c>
      <c r="C2778" s="5">
        <v>0</v>
      </c>
      <c r="D2778" s="6">
        <v>0</v>
      </c>
      <c r="E2778" s="5">
        <v>0</v>
      </c>
      <c r="F2778" s="6">
        <v>0</v>
      </c>
      <c r="G2778" s="5">
        <v>0</v>
      </c>
      <c r="H2778" s="6">
        <v>0</v>
      </c>
      <c r="I2778" s="5">
        <v>0</v>
      </c>
      <c r="J2778" s="6">
        <v>0</v>
      </c>
      <c r="K2778" s="5">
        <v>0</v>
      </c>
      <c r="L2778" s="6">
        <v>0</v>
      </c>
      <c r="M2778" s="5">
        <v>0</v>
      </c>
      <c r="N2778" s="6">
        <v>0</v>
      </c>
      <c r="O2778" s="5">
        <v>0</v>
      </c>
      <c r="P2778" s="6">
        <v>0</v>
      </c>
      <c r="Q2778" s="5">
        <v>0</v>
      </c>
      <c r="R2778" s="6">
        <v>0</v>
      </c>
      <c r="S2778" s="5">
        <v>0</v>
      </c>
      <c r="T2778" s="6">
        <v>0</v>
      </c>
      <c r="U2778" s="5">
        <v>0</v>
      </c>
      <c r="V2778" s="6">
        <v>0</v>
      </c>
      <c r="W2778" s="5">
        <v>0</v>
      </c>
      <c r="X2778" s="6">
        <v>0</v>
      </c>
      <c r="Y2778" s="5">
        <v>0</v>
      </c>
      <c r="Z2778" s="6">
        <v>0</v>
      </c>
      <c r="AA2778" s="5">
        <v>0</v>
      </c>
      <c r="AB2778" s="6">
        <v>0</v>
      </c>
      <c r="AC2778" s="5">
        <v>0</v>
      </c>
      <c r="AD2778" s="6">
        <v>0</v>
      </c>
      <c r="AE2778" s="5">
        <v>0</v>
      </c>
      <c r="AF2778" s="6">
        <v>0</v>
      </c>
    </row>
    <row r="2779" spans="2:32" x14ac:dyDescent="0.35">
      <c r="B2779" s="1" t="s">
        <v>782</v>
      </c>
      <c r="C2779" s="5">
        <v>0</v>
      </c>
      <c r="D2779" s="6">
        <v>0</v>
      </c>
      <c r="E2779" s="5">
        <v>0</v>
      </c>
      <c r="F2779" s="6">
        <v>0</v>
      </c>
      <c r="G2779" s="5">
        <v>0</v>
      </c>
      <c r="H2779" s="6">
        <v>0</v>
      </c>
      <c r="I2779" s="5">
        <v>0</v>
      </c>
      <c r="J2779" s="6">
        <v>0</v>
      </c>
      <c r="K2779" s="5">
        <v>0</v>
      </c>
      <c r="L2779" s="6">
        <v>0</v>
      </c>
      <c r="M2779" s="5">
        <v>0</v>
      </c>
      <c r="N2779" s="6">
        <v>0</v>
      </c>
      <c r="O2779" s="5">
        <v>0</v>
      </c>
      <c r="P2779" s="6">
        <v>0</v>
      </c>
      <c r="Q2779" s="5">
        <v>0</v>
      </c>
      <c r="R2779" s="6">
        <v>0</v>
      </c>
      <c r="S2779" s="5">
        <v>0</v>
      </c>
      <c r="T2779" s="6">
        <v>0</v>
      </c>
      <c r="U2779" s="5">
        <v>0</v>
      </c>
      <c r="V2779" s="6">
        <v>0</v>
      </c>
      <c r="W2779" s="5">
        <v>0</v>
      </c>
      <c r="X2779" s="6">
        <v>0</v>
      </c>
      <c r="Y2779" s="5">
        <v>0</v>
      </c>
      <c r="Z2779" s="6">
        <v>0</v>
      </c>
      <c r="AA2779" s="5">
        <v>0</v>
      </c>
      <c r="AB2779" s="6">
        <v>0</v>
      </c>
      <c r="AC2779" s="5">
        <v>0</v>
      </c>
      <c r="AD2779" s="6">
        <v>0</v>
      </c>
      <c r="AE2779" s="5">
        <v>0</v>
      </c>
      <c r="AF2779" s="6">
        <v>0</v>
      </c>
    </row>
    <row r="2780" spans="2:32" x14ac:dyDescent="0.35">
      <c r="B2780" s="1" t="s">
        <v>783</v>
      </c>
      <c r="C2780" s="5">
        <v>0</v>
      </c>
      <c r="D2780" s="6">
        <v>0</v>
      </c>
      <c r="E2780" s="5">
        <v>0</v>
      </c>
      <c r="F2780" s="6">
        <v>0</v>
      </c>
      <c r="G2780" s="5">
        <v>0</v>
      </c>
      <c r="H2780" s="6">
        <v>0</v>
      </c>
      <c r="I2780" s="5">
        <v>0</v>
      </c>
      <c r="J2780" s="6">
        <v>0</v>
      </c>
      <c r="K2780" s="5">
        <v>0</v>
      </c>
      <c r="L2780" s="6">
        <v>0</v>
      </c>
      <c r="M2780" s="5">
        <v>0</v>
      </c>
      <c r="N2780" s="6">
        <v>0</v>
      </c>
      <c r="O2780" s="5">
        <v>0</v>
      </c>
      <c r="P2780" s="6">
        <v>0</v>
      </c>
      <c r="Q2780" s="5">
        <v>0</v>
      </c>
      <c r="R2780" s="6">
        <v>0</v>
      </c>
      <c r="S2780" s="5">
        <v>0</v>
      </c>
      <c r="T2780" s="6">
        <v>0</v>
      </c>
      <c r="U2780" s="5">
        <v>0</v>
      </c>
      <c r="V2780" s="6">
        <v>0</v>
      </c>
      <c r="W2780" s="5">
        <v>0</v>
      </c>
      <c r="X2780" s="6">
        <v>0</v>
      </c>
      <c r="Y2780" s="5">
        <v>0</v>
      </c>
      <c r="Z2780" s="6">
        <v>0</v>
      </c>
      <c r="AA2780" s="5">
        <v>0</v>
      </c>
      <c r="AB2780" s="6">
        <v>0</v>
      </c>
      <c r="AC2780" s="5">
        <v>0</v>
      </c>
      <c r="AD2780" s="6">
        <v>0</v>
      </c>
      <c r="AE2780" s="5">
        <v>0</v>
      </c>
      <c r="AF2780" s="6">
        <v>0</v>
      </c>
    </row>
    <row r="2781" spans="2:32" x14ac:dyDescent="0.35">
      <c r="B2781" s="1" t="s">
        <v>784</v>
      </c>
      <c r="C2781" s="5">
        <v>0</v>
      </c>
      <c r="D2781" s="6">
        <v>0</v>
      </c>
      <c r="E2781" s="5">
        <v>0</v>
      </c>
      <c r="F2781" s="6">
        <v>0</v>
      </c>
      <c r="G2781" s="5">
        <v>0</v>
      </c>
      <c r="H2781" s="6">
        <v>0</v>
      </c>
      <c r="I2781" s="5">
        <v>0</v>
      </c>
      <c r="J2781" s="6">
        <v>0</v>
      </c>
      <c r="K2781" s="5">
        <v>0</v>
      </c>
      <c r="L2781" s="6">
        <v>0</v>
      </c>
      <c r="M2781" s="5">
        <v>0</v>
      </c>
      <c r="N2781" s="6">
        <v>0</v>
      </c>
      <c r="O2781" s="5">
        <v>0</v>
      </c>
      <c r="P2781" s="6">
        <v>0</v>
      </c>
      <c r="Q2781" s="5">
        <v>0</v>
      </c>
      <c r="R2781" s="6">
        <v>0</v>
      </c>
      <c r="S2781" s="5">
        <v>0</v>
      </c>
      <c r="T2781" s="6">
        <v>0</v>
      </c>
      <c r="U2781" s="5">
        <v>0</v>
      </c>
      <c r="V2781" s="6">
        <v>0</v>
      </c>
      <c r="W2781" s="5">
        <v>0</v>
      </c>
      <c r="X2781" s="6">
        <v>0</v>
      </c>
      <c r="Y2781" s="5">
        <v>0</v>
      </c>
      <c r="Z2781" s="6">
        <v>0</v>
      </c>
      <c r="AA2781" s="5">
        <v>0</v>
      </c>
      <c r="AB2781" s="6">
        <v>0</v>
      </c>
      <c r="AC2781" s="5">
        <v>0</v>
      </c>
      <c r="AD2781" s="6">
        <v>0</v>
      </c>
      <c r="AE2781" s="5">
        <v>0</v>
      </c>
      <c r="AF2781" s="6">
        <v>0</v>
      </c>
    </row>
    <row r="2782" spans="2:32" x14ac:dyDescent="0.35">
      <c r="B2782" s="1" t="s">
        <v>785</v>
      </c>
      <c r="C2782" s="5">
        <v>0</v>
      </c>
      <c r="D2782" s="6">
        <v>0</v>
      </c>
      <c r="E2782" s="5">
        <v>0</v>
      </c>
      <c r="F2782" s="6">
        <v>0</v>
      </c>
      <c r="G2782" s="5">
        <v>0</v>
      </c>
      <c r="H2782" s="6">
        <v>0</v>
      </c>
      <c r="I2782" s="5">
        <v>0</v>
      </c>
      <c r="J2782" s="6">
        <v>0</v>
      </c>
      <c r="K2782" s="5">
        <v>0</v>
      </c>
      <c r="L2782" s="6">
        <v>0</v>
      </c>
      <c r="M2782" s="5">
        <v>0</v>
      </c>
      <c r="N2782" s="6">
        <v>0</v>
      </c>
      <c r="O2782" s="5">
        <v>0</v>
      </c>
      <c r="P2782" s="6">
        <v>0</v>
      </c>
      <c r="Q2782" s="5">
        <v>0</v>
      </c>
      <c r="R2782" s="6">
        <v>0</v>
      </c>
      <c r="S2782" s="5">
        <v>0</v>
      </c>
      <c r="T2782" s="6">
        <v>0</v>
      </c>
      <c r="U2782" s="5">
        <v>0</v>
      </c>
      <c r="V2782" s="6">
        <v>0</v>
      </c>
      <c r="W2782" s="5">
        <v>0</v>
      </c>
      <c r="X2782" s="6">
        <v>0</v>
      </c>
      <c r="Y2782" s="5">
        <v>0</v>
      </c>
      <c r="Z2782" s="6">
        <v>0</v>
      </c>
      <c r="AA2782" s="5">
        <v>0</v>
      </c>
      <c r="AB2782" s="6">
        <v>0</v>
      </c>
      <c r="AC2782" s="5">
        <v>0</v>
      </c>
      <c r="AD2782" s="6">
        <v>0</v>
      </c>
      <c r="AE2782" s="5">
        <v>0</v>
      </c>
      <c r="AF2782" s="6">
        <v>0</v>
      </c>
    </row>
    <row r="2783" spans="2:32" x14ac:dyDescent="0.35">
      <c r="B2783" s="1" t="s">
        <v>786</v>
      </c>
      <c r="C2783" s="5">
        <v>0</v>
      </c>
      <c r="D2783" s="6">
        <v>0</v>
      </c>
      <c r="E2783" s="5">
        <v>0</v>
      </c>
      <c r="F2783" s="6">
        <v>0</v>
      </c>
      <c r="G2783" s="5">
        <v>0</v>
      </c>
      <c r="H2783" s="6">
        <v>0</v>
      </c>
      <c r="I2783" s="5">
        <v>0</v>
      </c>
      <c r="J2783" s="6">
        <v>0</v>
      </c>
      <c r="K2783" s="5">
        <v>0</v>
      </c>
      <c r="L2783" s="6">
        <v>0</v>
      </c>
      <c r="M2783" s="5">
        <v>0</v>
      </c>
      <c r="N2783" s="6">
        <v>0</v>
      </c>
      <c r="O2783" s="5">
        <v>0</v>
      </c>
      <c r="P2783" s="6">
        <v>0</v>
      </c>
      <c r="Q2783" s="5">
        <v>0</v>
      </c>
      <c r="R2783" s="6">
        <v>0</v>
      </c>
      <c r="S2783" s="5">
        <v>0</v>
      </c>
      <c r="T2783" s="6">
        <v>0</v>
      </c>
      <c r="U2783" s="5">
        <v>0</v>
      </c>
      <c r="V2783" s="6">
        <v>0</v>
      </c>
      <c r="W2783" s="5">
        <v>0</v>
      </c>
      <c r="X2783" s="6">
        <v>0</v>
      </c>
      <c r="Y2783" s="5">
        <v>0</v>
      </c>
      <c r="Z2783" s="6">
        <v>0</v>
      </c>
      <c r="AA2783" s="5">
        <v>0</v>
      </c>
      <c r="AB2783" s="6">
        <v>0</v>
      </c>
      <c r="AC2783" s="5">
        <v>0</v>
      </c>
      <c r="AD2783" s="6">
        <v>0</v>
      </c>
      <c r="AE2783" s="5">
        <v>0</v>
      </c>
      <c r="AF2783" s="6">
        <v>0</v>
      </c>
    </row>
    <row r="2784" spans="2:32" x14ac:dyDescent="0.35">
      <c r="B2784" s="1" t="s">
        <v>787</v>
      </c>
      <c r="C2784" s="5">
        <v>0</v>
      </c>
      <c r="D2784" s="6">
        <v>0</v>
      </c>
      <c r="E2784" s="5">
        <v>0</v>
      </c>
      <c r="F2784" s="6">
        <v>0</v>
      </c>
      <c r="G2784" s="5">
        <v>0</v>
      </c>
      <c r="H2784" s="6">
        <v>0</v>
      </c>
      <c r="I2784" s="5">
        <v>0</v>
      </c>
      <c r="J2784" s="6">
        <v>0</v>
      </c>
      <c r="K2784" s="5">
        <v>0</v>
      </c>
      <c r="L2784" s="6">
        <v>0</v>
      </c>
      <c r="M2784" s="5">
        <v>0</v>
      </c>
      <c r="N2784" s="6">
        <v>0</v>
      </c>
      <c r="O2784" s="5">
        <v>0</v>
      </c>
      <c r="P2784" s="6">
        <v>0</v>
      </c>
      <c r="Q2784" s="5">
        <v>0</v>
      </c>
      <c r="R2784" s="6">
        <v>0</v>
      </c>
      <c r="S2784" s="5">
        <v>0</v>
      </c>
      <c r="T2784" s="6">
        <v>0</v>
      </c>
      <c r="U2784" s="5">
        <v>0</v>
      </c>
      <c r="V2784" s="6">
        <v>0</v>
      </c>
      <c r="W2784" s="5">
        <v>0</v>
      </c>
      <c r="X2784" s="6">
        <v>0</v>
      </c>
      <c r="Y2784" s="5">
        <v>0</v>
      </c>
      <c r="Z2784" s="6">
        <v>0</v>
      </c>
      <c r="AA2784" s="5">
        <v>0</v>
      </c>
      <c r="AB2784" s="6">
        <v>0</v>
      </c>
      <c r="AC2784" s="5">
        <v>0</v>
      </c>
      <c r="AD2784" s="6">
        <v>0</v>
      </c>
      <c r="AE2784" s="5">
        <v>0</v>
      </c>
      <c r="AF2784" s="6">
        <v>0</v>
      </c>
    </row>
    <row r="2785" spans="2:32" x14ac:dyDescent="0.35">
      <c r="B2785" s="1" t="s">
        <v>788</v>
      </c>
      <c r="C2785" s="5">
        <v>0</v>
      </c>
      <c r="D2785" s="6">
        <v>0</v>
      </c>
      <c r="E2785" s="5">
        <v>0</v>
      </c>
      <c r="F2785" s="6">
        <v>0</v>
      </c>
      <c r="G2785" s="5">
        <v>0</v>
      </c>
      <c r="H2785" s="6">
        <v>0</v>
      </c>
      <c r="I2785" s="5">
        <v>0</v>
      </c>
      <c r="J2785" s="6">
        <v>0</v>
      </c>
      <c r="K2785" s="5">
        <v>0</v>
      </c>
      <c r="L2785" s="6">
        <v>0</v>
      </c>
      <c r="M2785" s="5">
        <v>0</v>
      </c>
      <c r="N2785" s="6">
        <v>0</v>
      </c>
      <c r="O2785" s="5">
        <v>0</v>
      </c>
      <c r="P2785" s="6">
        <v>0</v>
      </c>
      <c r="Q2785" s="5">
        <v>0</v>
      </c>
      <c r="R2785" s="6">
        <v>0</v>
      </c>
      <c r="S2785" s="5">
        <v>0</v>
      </c>
      <c r="T2785" s="6">
        <v>0</v>
      </c>
      <c r="U2785" s="5">
        <v>0</v>
      </c>
      <c r="V2785" s="6">
        <v>0</v>
      </c>
      <c r="W2785" s="5">
        <v>0</v>
      </c>
      <c r="X2785" s="6">
        <v>0</v>
      </c>
      <c r="Y2785" s="5">
        <v>0</v>
      </c>
      <c r="Z2785" s="6">
        <v>0</v>
      </c>
      <c r="AA2785" s="5">
        <v>0</v>
      </c>
      <c r="AB2785" s="6">
        <v>0</v>
      </c>
      <c r="AC2785" s="5">
        <v>0</v>
      </c>
      <c r="AD2785" s="6">
        <v>0</v>
      </c>
      <c r="AE2785" s="5">
        <v>0</v>
      </c>
      <c r="AF2785" s="6">
        <v>0</v>
      </c>
    </row>
    <row r="2786" spans="2:32" x14ac:dyDescent="0.35">
      <c r="B2786" s="1" t="s">
        <v>789</v>
      </c>
      <c r="C2786" s="5">
        <v>0</v>
      </c>
      <c r="D2786" s="6">
        <v>0</v>
      </c>
      <c r="E2786" s="5">
        <v>0</v>
      </c>
      <c r="F2786" s="6">
        <v>0</v>
      </c>
      <c r="G2786" s="5">
        <v>0</v>
      </c>
      <c r="H2786" s="6">
        <v>0</v>
      </c>
      <c r="I2786" s="5">
        <v>0</v>
      </c>
      <c r="J2786" s="6">
        <v>0</v>
      </c>
      <c r="K2786" s="5">
        <v>0</v>
      </c>
      <c r="L2786" s="6">
        <v>0</v>
      </c>
      <c r="M2786" s="5">
        <v>0</v>
      </c>
      <c r="N2786" s="6">
        <v>0</v>
      </c>
      <c r="O2786" s="5">
        <v>0</v>
      </c>
      <c r="P2786" s="6">
        <v>0</v>
      </c>
      <c r="Q2786" s="5">
        <v>0</v>
      </c>
      <c r="R2786" s="6">
        <v>0</v>
      </c>
      <c r="S2786" s="5">
        <v>0</v>
      </c>
      <c r="T2786" s="6">
        <v>0</v>
      </c>
      <c r="U2786" s="5">
        <v>0</v>
      </c>
      <c r="V2786" s="6">
        <v>0</v>
      </c>
      <c r="W2786" s="5">
        <v>0</v>
      </c>
      <c r="X2786" s="6">
        <v>0</v>
      </c>
      <c r="Y2786" s="5">
        <v>0</v>
      </c>
      <c r="Z2786" s="6">
        <v>0</v>
      </c>
      <c r="AA2786" s="5">
        <v>0</v>
      </c>
      <c r="AB2786" s="6">
        <v>0</v>
      </c>
      <c r="AC2786" s="5">
        <v>0</v>
      </c>
      <c r="AD2786" s="6">
        <v>0</v>
      </c>
      <c r="AE2786" s="5">
        <v>0</v>
      </c>
      <c r="AF2786" s="6">
        <v>0</v>
      </c>
    </row>
    <row r="2787" spans="2:32" x14ac:dyDescent="0.35">
      <c r="B2787" s="1" t="s">
        <v>790</v>
      </c>
      <c r="C2787" s="5">
        <v>1.3799999999999999E-3</v>
      </c>
      <c r="D2787" s="6">
        <v>0.53900000000000003</v>
      </c>
      <c r="E2787" s="5">
        <v>0</v>
      </c>
      <c r="F2787" s="6">
        <v>0</v>
      </c>
      <c r="G2787" s="5">
        <v>0</v>
      </c>
      <c r="H2787" s="6">
        <v>0</v>
      </c>
      <c r="I2787" s="5">
        <v>0</v>
      </c>
      <c r="J2787" s="6">
        <v>0</v>
      </c>
      <c r="K2787" s="5">
        <v>0</v>
      </c>
      <c r="L2787" s="6">
        <v>0</v>
      </c>
      <c r="M2787" s="5">
        <v>0</v>
      </c>
      <c r="N2787" s="6">
        <v>0</v>
      </c>
      <c r="O2787" s="5">
        <v>0</v>
      </c>
      <c r="P2787" s="6">
        <v>0</v>
      </c>
      <c r="Q2787" s="5">
        <v>0</v>
      </c>
      <c r="R2787" s="6">
        <v>0</v>
      </c>
      <c r="S2787" s="5">
        <v>1.0460000000000001E-2</v>
      </c>
      <c r="T2787" s="6">
        <v>0.53900000000000003</v>
      </c>
      <c r="U2787" s="5">
        <v>0</v>
      </c>
      <c r="V2787" s="6">
        <v>0</v>
      </c>
      <c r="W2787" s="5">
        <v>0</v>
      </c>
      <c r="X2787" s="6">
        <v>0</v>
      </c>
      <c r="Y2787" s="5">
        <v>0</v>
      </c>
      <c r="Z2787" s="6">
        <v>0</v>
      </c>
      <c r="AA2787" s="5">
        <v>0</v>
      </c>
      <c r="AB2787" s="6">
        <v>0</v>
      </c>
      <c r="AC2787" s="5">
        <v>0</v>
      </c>
      <c r="AD2787" s="6">
        <v>0</v>
      </c>
      <c r="AE2787" s="5">
        <v>0</v>
      </c>
      <c r="AF2787" s="6">
        <v>0</v>
      </c>
    </row>
    <row r="2788" spans="2:32" x14ac:dyDescent="0.35">
      <c r="B2788" s="1" t="s">
        <v>791</v>
      </c>
      <c r="C2788" s="5">
        <v>0</v>
      </c>
      <c r="D2788" s="6">
        <v>0</v>
      </c>
      <c r="E2788" s="5">
        <v>0</v>
      </c>
      <c r="F2788" s="6">
        <v>0</v>
      </c>
      <c r="G2788" s="5">
        <v>0</v>
      </c>
      <c r="H2788" s="6">
        <v>0</v>
      </c>
      <c r="I2788" s="5">
        <v>0</v>
      </c>
      <c r="J2788" s="6">
        <v>0</v>
      </c>
      <c r="K2788" s="5">
        <v>0</v>
      </c>
      <c r="L2788" s="6">
        <v>0</v>
      </c>
      <c r="M2788" s="5">
        <v>0</v>
      </c>
      <c r="N2788" s="6">
        <v>0</v>
      </c>
      <c r="O2788" s="5">
        <v>0</v>
      </c>
      <c r="P2788" s="6">
        <v>0</v>
      </c>
      <c r="Q2788" s="5">
        <v>0</v>
      </c>
      <c r="R2788" s="6">
        <v>0</v>
      </c>
      <c r="S2788" s="5">
        <v>0</v>
      </c>
      <c r="T2788" s="6">
        <v>0</v>
      </c>
      <c r="U2788" s="5">
        <v>0</v>
      </c>
      <c r="V2788" s="6">
        <v>0</v>
      </c>
      <c r="W2788" s="5">
        <v>0</v>
      </c>
      <c r="X2788" s="6">
        <v>0</v>
      </c>
      <c r="Y2788" s="5">
        <v>0</v>
      </c>
      <c r="Z2788" s="6">
        <v>0</v>
      </c>
      <c r="AA2788" s="5">
        <v>0</v>
      </c>
      <c r="AB2788" s="6">
        <v>0</v>
      </c>
      <c r="AC2788" s="5">
        <v>0</v>
      </c>
      <c r="AD2788" s="6">
        <v>0</v>
      </c>
      <c r="AE2788" s="5">
        <v>0</v>
      </c>
      <c r="AF2788" s="6">
        <v>0</v>
      </c>
    </row>
    <row r="2789" spans="2:32" x14ac:dyDescent="0.35">
      <c r="B2789" s="1" t="s">
        <v>792</v>
      </c>
      <c r="C2789" s="5">
        <v>0</v>
      </c>
      <c r="D2789" s="6">
        <v>0</v>
      </c>
      <c r="E2789" s="5">
        <v>0</v>
      </c>
      <c r="F2789" s="6">
        <v>0</v>
      </c>
      <c r="G2789" s="5">
        <v>0</v>
      </c>
      <c r="H2789" s="6">
        <v>0</v>
      </c>
      <c r="I2789" s="5">
        <v>0</v>
      </c>
      <c r="J2789" s="6">
        <v>0</v>
      </c>
      <c r="K2789" s="5">
        <v>0</v>
      </c>
      <c r="L2789" s="6">
        <v>0</v>
      </c>
      <c r="M2789" s="5">
        <v>0</v>
      </c>
      <c r="N2789" s="6">
        <v>0</v>
      </c>
      <c r="O2789" s="5">
        <v>0</v>
      </c>
      <c r="P2789" s="6">
        <v>0</v>
      </c>
      <c r="Q2789" s="5">
        <v>0</v>
      </c>
      <c r="R2789" s="6">
        <v>0</v>
      </c>
      <c r="S2789" s="5">
        <v>0</v>
      </c>
      <c r="T2789" s="6">
        <v>0</v>
      </c>
      <c r="U2789" s="5">
        <v>0</v>
      </c>
      <c r="V2789" s="6">
        <v>0</v>
      </c>
      <c r="W2789" s="5">
        <v>0</v>
      </c>
      <c r="X2789" s="6">
        <v>0</v>
      </c>
      <c r="Y2789" s="5">
        <v>0</v>
      </c>
      <c r="Z2789" s="6">
        <v>0</v>
      </c>
      <c r="AA2789" s="5">
        <v>0</v>
      </c>
      <c r="AB2789" s="6">
        <v>0</v>
      </c>
      <c r="AC2789" s="5">
        <v>0</v>
      </c>
      <c r="AD2789" s="6">
        <v>0</v>
      </c>
      <c r="AE2789" s="5">
        <v>0</v>
      </c>
      <c r="AF2789" s="6">
        <v>0</v>
      </c>
    </row>
    <row r="2790" spans="2:32" x14ac:dyDescent="0.35">
      <c r="B2790" s="1" t="s">
        <v>793</v>
      </c>
      <c r="C2790" s="5">
        <v>0</v>
      </c>
      <c r="D2790" s="6">
        <v>0</v>
      </c>
      <c r="E2790" s="5">
        <v>0</v>
      </c>
      <c r="F2790" s="6">
        <v>0</v>
      </c>
      <c r="G2790" s="5">
        <v>0</v>
      </c>
      <c r="H2790" s="6">
        <v>0</v>
      </c>
      <c r="I2790" s="5">
        <v>0</v>
      </c>
      <c r="J2790" s="6">
        <v>0</v>
      </c>
      <c r="K2790" s="5">
        <v>0</v>
      </c>
      <c r="L2790" s="6">
        <v>0</v>
      </c>
      <c r="M2790" s="5">
        <v>0</v>
      </c>
      <c r="N2790" s="6">
        <v>0</v>
      </c>
      <c r="O2790" s="5">
        <v>0</v>
      </c>
      <c r="P2790" s="6">
        <v>0</v>
      </c>
      <c r="Q2790" s="5">
        <v>0</v>
      </c>
      <c r="R2790" s="6">
        <v>0</v>
      </c>
      <c r="S2790" s="5">
        <v>0</v>
      </c>
      <c r="T2790" s="6">
        <v>0</v>
      </c>
      <c r="U2790" s="5">
        <v>0</v>
      </c>
      <c r="V2790" s="6">
        <v>0</v>
      </c>
      <c r="W2790" s="5">
        <v>0</v>
      </c>
      <c r="X2790" s="6">
        <v>0</v>
      </c>
      <c r="Y2790" s="5">
        <v>0</v>
      </c>
      <c r="Z2790" s="6">
        <v>0</v>
      </c>
      <c r="AA2790" s="5">
        <v>0</v>
      </c>
      <c r="AB2790" s="6">
        <v>0</v>
      </c>
      <c r="AC2790" s="5">
        <v>0</v>
      </c>
      <c r="AD2790" s="6">
        <v>0</v>
      </c>
      <c r="AE2790" s="5">
        <v>0</v>
      </c>
      <c r="AF2790" s="6">
        <v>0</v>
      </c>
    </row>
    <row r="2791" spans="2:32" x14ac:dyDescent="0.35">
      <c r="B2791" s="1" t="s">
        <v>794</v>
      </c>
      <c r="C2791" s="5">
        <v>0</v>
      </c>
      <c r="D2791" s="6">
        <v>0</v>
      </c>
      <c r="E2791" s="5">
        <v>0</v>
      </c>
      <c r="F2791" s="6">
        <v>0</v>
      </c>
      <c r="G2791" s="5">
        <v>0</v>
      </c>
      <c r="H2791" s="6">
        <v>0</v>
      </c>
      <c r="I2791" s="5">
        <v>0</v>
      </c>
      <c r="J2791" s="6">
        <v>0</v>
      </c>
      <c r="K2791" s="5">
        <v>0</v>
      </c>
      <c r="L2791" s="6">
        <v>0</v>
      </c>
      <c r="M2791" s="5">
        <v>0</v>
      </c>
      <c r="N2791" s="6">
        <v>0</v>
      </c>
      <c r="O2791" s="5">
        <v>0</v>
      </c>
      <c r="P2791" s="6">
        <v>0</v>
      </c>
      <c r="Q2791" s="5">
        <v>0</v>
      </c>
      <c r="R2791" s="6">
        <v>0</v>
      </c>
      <c r="S2791" s="5">
        <v>0</v>
      </c>
      <c r="T2791" s="6">
        <v>0</v>
      </c>
      <c r="U2791" s="5">
        <v>0</v>
      </c>
      <c r="V2791" s="6">
        <v>0</v>
      </c>
      <c r="W2791" s="5">
        <v>0</v>
      </c>
      <c r="X2791" s="6">
        <v>0</v>
      </c>
      <c r="Y2791" s="5">
        <v>0</v>
      </c>
      <c r="Z2791" s="6">
        <v>0</v>
      </c>
      <c r="AA2791" s="5">
        <v>0</v>
      </c>
      <c r="AB2791" s="6">
        <v>0</v>
      </c>
      <c r="AC2791" s="5">
        <v>0</v>
      </c>
      <c r="AD2791" s="6">
        <v>0</v>
      </c>
      <c r="AE2791" s="5">
        <v>0</v>
      </c>
      <c r="AF2791" s="6">
        <v>0</v>
      </c>
    </row>
    <row r="2792" spans="2:32" x14ac:dyDescent="0.35">
      <c r="B2792" s="1" t="s">
        <v>795</v>
      </c>
      <c r="C2792" s="5">
        <v>0</v>
      </c>
      <c r="D2792" s="6">
        <v>0</v>
      </c>
      <c r="E2792" s="5">
        <v>0</v>
      </c>
      <c r="F2792" s="6">
        <v>0</v>
      </c>
      <c r="G2792" s="5">
        <v>0</v>
      </c>
      <c r="H2792" s="6">
        <v>0</v>
      </c>
      <c r="I2792" s="5">
        <v>0</v>
      </c>
      <c r="J2792" s="6">
        <v>0</v>
      </c>
      <c r="K2792" s="5">
        <v>0</v>
      </c>
      <c r="L2792" s="6">
        <v>0</v>
      </c>
      <c r="M2792" s="5">
        <v>0</v>
      </c>
      <c r="N2792" s="6">
        <v>0</v>
      </c>
      <c r="O2792" s="5">
        <v>0</v>
      </c>
      <c r="P2792" s="6">
        <v>0</v>
      </c>
      <c r="Q2792" s="5">
        <v>0</v>
      </c>
      <c r="R2792" s="6">
        <v>0</v>
      </c>
      <c r="S2792" s="5">
        <v>0</v>
      </c>
      <c r="T2792" s="6">
        <v>0</v>
      </c>
      <c r="U2792" s="5">
        <v>0</v>
      </c>
      <c r="V2792" s="6">
        <v>0</v>
      </c>
      <c r="W2792" s="5">
        <v>0</v>
      </c>
      <c r="X2792" s="6">
        <v>0</v>
      </c>
      <c r="Y2792" s="5">
        <v>0</v>
      </c>
      <c r="Z2792" s="6">
        <v>0</v>
      </c>
      <c r="AA2792" s="5">
        <v>0</v>
      </c>
      <c r="AB2792" s="6">
        <v>0</v>
      </c>
      <c r="AC2792" s="5">
        <v>0</v>
      </c>
      <c r="AD2792" s="6">
        <v>0</v>
      </c>
      <c r="AE2792" s="5">
        <v>0</v>
      </c>
      <c r="AF2792" s="6">
        <v>0</v>
      </c>
    </row>
    <row r="2793" spans="2:32" x14ac:dyDescent="0.35">
      <c r="B2793" s="1" t="s">
        <v>334</v>
      </c>
      <c r="C2793" s="5">
        <v>1.4599999999999999E-3</v>
      </c>
      <c r="D2793" s="6">
        <v>0.56799999999999995</v>
      </c>
      <c r="E2793" s="5">
        <v>0</v>
      </c>
      <c r="F2793" s="6">
        <v>0</v>
      </c>
      <c r="G2793" s="5">
        <v>0</v>
      </c>
      <c r="H2793" s="6">
        <v>0</v>
      </c>
      <c r="I2793" s="5">
        <v>0</v>
      </c>
      <c r="J2793" s="6">
        <v>0</v>
      </c>
      <c r="K2793" s="5">
        <v>0</v>
      </c>
      <c r="L2793" s="6">
        <v>0</v>
      </c>
      <c r="M2793" s="5">
        <v>0</v>
      </c>
      <c r="N2793" s="6">
        <v>0</v>
      </c>
      <c r="O2793" s="5">
        <v>0</v>
      </c>
      <c r="P2793" s="6">
        <v>0</v>
      </c>
      <c r="Q2793" s="5">
        <v>0</v>
      </c>
      <c r="R2793" s="6">
        <v>0</v>
      </c>
      <c r="S2793" s="5">
        <v>0</v>
      </c>
      <c r="T2793" s="6">
        <v>0</v>
      </c>
      <c r="U2793" s="5">
        <v>0</v>
      </c>
      <c r="V2793" s="6">
        <v>0</v>
      </c>
      <c r="W2793" s="5">
        <v>0</v>
      </c>
      <c r="X2793" s="6">
        <v>0</v>
      </c>
      <c r="Y2793" s="5">
        <v>1.2800000000000001E-2</v>
      </c>
      <c r="Z2793" s="6">
        <v>0.56799999999999995</v>
      </c>
      <c r="AA2793" s="5">
        <v>0</v>
      </c>
      <c r="AB2793" s="6">
        <v>0</v>
      </c>
      <c r="AC2793" s="5">
        <v>0</v>
      </c>
      <c r="AD2793" s="6">
        <v>0</v>
      </c>
      <c r="AE2793" s="5">
        <v>0</v>
      </c>
      <c r="AF2793" s="6">
        <v>0</v>
      </c>
    </row>
    <row r="2794" spans="2:32" x14ac:dyDescent="0.35">
      <c r="B2794" s="1" t="s">
        <v>335</v>
      </c>
      <c r="C2794" s="5">
        <v>0</v>
      </c>
      <c r="D2794" s="6">
        <v>0</v>
      </c>
      <c r="E2794" s="5">
        <v>0</v>
      </c>
      <c r="F2794" s="6">
        <v>0</v>
      </c>
      <c r="G2794" s="5">
        <v>0</v>
      </c>
      <c r="H2794" s="6">
        <v>0</v>
      </c>
      <c r="I2794" s="5">
        <v>0</v>
      </c>
      <c r="J2794" s="6">
        <v>0</v>
      </c>
      <c r="K2794" s="5">
        <v>0</v>
      </c>
      <c r="L2794" s="6">
        <v>0</v>
      </c>
      <c r="M2794" s="5">
        <v>0</v>
      </c>
      <c r="N2794" s="6">
        <v>0</v>
      </c>
      <c r="O2794" s="5">
        <v>0</v>
      </c>
      <c r="P2794" s="6">
        <v>0</v>
      </c>
      <c r="Q2794" s="5">
        <v>0</v>
      </c>
      <c r="R2794" s="6">
        <v>0</v>
      </c>
      <c r="S2794" s="5">
        <v>0</v>
      </c>
      <c r="T2794" s="6">
        <v>0</v>
      </c>
      <c r="U2794" s="5">
        <v>0</v>
      </c>
      <c r="V2794" s="6">
        <v>0</v>
      </c>
      <c r="W2794" s="5">
        <v>0</v>
      </c>
      <c r="X2794" s="6">
        <v>0</v>
      </c>
      <c r="Y2794" s="5">
        <v>0</v>
      </c>
      <c r="Z2794" s="6">
        <v>0</v>
      </c>
      <c r="AA2794" s="5">
        <v>0</v>
      </c>
      <c r="AB2794" s="6">
        <v>0</v>
      </c>
      <c r="AC2794" s="5">
        <v>0</v>
      </c>
      <c r="AD2794" s="6">
        <v>0</v>
      </c>
      <c r="AE2794" s="5">
        <v>0</v>
      </c>
      <c r="AF2794" s="6">
        <v>0</v>
      </c>
    </row>
    <row r="2795" spans="2:32" x14ac:dyDescent="0.35">
      <c r="B2795" s="1" t="s">
        <v>336</v>
      </c>
      <c r="C2795" s="5">
        <v>0</v>
      </c>
      <c r="D2795" s="6">
        <v>0</v>
      </c>
      <c r="E2795" s="5">
        <v>0</v>
      </c>
      <c r="F2795" s="6">
        <v>0</v>
      </c>
      <c r="G2795" s="5">
        <v>0</v>
      </c>
      <c r="H2795" s="6">
        <v>0</v>
      </c>
      <c r="I2795" s="5">
        <v>0</v>
      </c>
      <c r="J2795" s="6">
        <v>0</v>
      </c>
      <c r="K2795" s="5">
        <v>0</v>
      </c>
      <c r="L2795" s="6">
        <v>0</v>
      </c>
      <c r="M2795" s="5">
        <v>0</v>
      </c>
      <c r="N2795" s="6">
        <v>0</v>
      </c>
      <c r="O2795" s="5">
        <v>0</v>
      </c>
      <c r="P2795" s="6">
        <v>0</v>
      </c>
      <c r="Q2795" s="5">
        <v>0</v>
      </c>
      <c r="R2795" s="6">
        <v>0</v>
      </c>
      <c r="S2795" s="5">
        <v>0</v>
      </c>
      <c r="T2795" s="6">
        <v>0</v>
      </c>
      <c r="U2795" s="5">
        <v>0</v>
      </c>
      <c r="V2795" s="6">
        <v>0</v>
      </c>
      <c r="W2795" s="5">
        <v>0</v>
      </c>
      <c r="X2795" s="6">
        <v>0</v>
      </c>
      <c r="Y2795" s="5">
        <v>0</v>
      </c>
      <c r="Z2795" s="6">
        <v>0</v>
      </c>
      <c r="AA2795" s="5">
        <v>0</v>
      </c>
      <c r="AB2795" s="6">
        <v>0</v>
      </c>
      <c r="AC2795" s="5">
        <v>0</v>
      </c>
      <c r="AD2795" s="6">
        <v>0</v>
      </c>
      <c r="AE2795" s="5">
        <v>0</v>
      </c>
      <c r="AF2795" s="6">
        <v>0</v>
      </c>
    </row>
    <row r="2796" spans="2:32" x14ac:dyDescent="0.35">
      <c r="B2796" s="1" t="s">
        <v>337</v>
      </c>
      <c r="C2796" s="5">
        <v>0</v>
      </c>
      <c r="D2796" s="6">
        <v>0</v>
      </c>
      <c r="E2796" s="5">
        <v>0</v>
      </c>
      <c r="F2796" s="6">
        <v>0</v>
      </c>
      <c r="G2796" s="5">
        <v>0</v>
      </c>
      <c r="H2796" s="6">
        <v>0</v>
      </c>
      <c r="I2796" s="5">
        <v>0</v>
      </c>
      <c r="J2796" s="6">
        <v>0</v>
      </c>
      <c r="K2796" s="5">
        <v>0</v>
      </c>
      <c r="L2796" s="6">
        <v>0</v>
      </c>
      <c r="M2796" s="5">
        <v>0</v>
      </c>
      <c r="N2796" s="6">
        <v>0</v>
      </c>
      <c r="O2796" s="5">
        <v>0</v>
      </c>
      <c r="P2796" s="6">
        <v>0</v>
      </c>
      <c r="Q2796" s="5">
        <v>0</v>
      </c>
      <c r="R2796" s="6">
        <v>0</v>
      </c>
      <c r="S2796" s="5">
        <v>0</v>
      </c>
      <c r="T2796" s="6">
        <v>0</v>
      </c>
      <c r="U2796" s="5">
        <v>0</v>
      </c>
      <c r="V2796" s="6">
        <v>0</v>
      </c>
      <c r="W2796" s="5">
        <v>0</v>
      </c>
      <c r="X2796" s="6">
        <v>0</v>
      </c>
      <c r="Y2796" s="5">
        <v>0</v>
      </c>
      <c r="Z2796" s="6">
        <v>0</v>
      </c>
      <c r="AA2796" s="5">
        <v>0</v>
      </c>
      <c r="AB2796" s="6">
        <v>0</v>
      </c>
      <c r="AC2796" s="5">
        <v>0</v>
      </c>
      <c r="AD2796" s="6">
        <v>0</v>
      </c>
      <c r="AE2796" s="5">
        <v>0</v>
      </c>
      <c r="AF2796" s="6">
        <v>0</v>
      </c>
    </row>
    <row r="2797" spans="2:32" x14ac:dyDescent="0.35">
      <c r="B2797" s="1" t="s">
        <v>338</v>
      </c>
      <c r="C2797" s="5">
        <v>0</v>
      </c>
      <c r="D2797" s="6">
        <v>0</v>
      </c>
      <c r="E2797" s="5">
        <v>0</v>
      </c>
      <c r="F2797" s="6">
        <v>0</v>
      </c>
      <c r="G2797" s="5">
        <v>0</v>
      </c>
      <c r="H2797" s="6">
        <v>0</v>
      </c>
      <c r="I2797" s="5">
        <v>0</v>
      </c>
      <c r="J2797" s="6">
        <v>0</v>
      </c>
      <c r="K2797" s="5">
        <v>0</v>
      </c>
      <c r="L2797" s="6">
        <v>0</v>
      </c>
      <c r="M2797" s="5">
        <v>0</v>
      </c>
      <c r="N2797" s="6">
        <v>0</v>
      </c>
      <c r="O2797" s="5">
        <v>0</v>
      </c>
      <c r="P2797" s="6">
        <v>0</v>
      </c>
      <c r="Q2797" s="5">
        <v>0</v>
      </c>
      <c r="R2797" s="6">
        <v>0</v>
      </c>
      <c r="S2797" s="5">
        <v>0</v>
      </c>
      <c r="T2797" s="6">
        <v>0</v>
      </c>
      <c r="U2797" s="5">
        <v>0</v>
      </c>
      <c r="V2797" s="6">
        <v>0</v>
      </c>
      <c r="W2797" s="5">
        <v>0</v>
      </c>
      <c r="X2797" s="6">
        <v>0</v>
      </c>
      <c r="Y2797" s="5">
        <v>0</v>
      </c>
      <c r="Z2797" s="6">
        <v>0</v>
      </c>
      <c r="AA2797" s="5">
        <v>0</v>
      </c>
      <c r="AB2797" s="6">
        <v>0</v>
      </c>
      <c r="AC2797" s="5">
        <v>0</v>
      </c>
      <c r="AD2797" s="6">
        <v>0</v>
      </c>
      <c r="AE2797" s="5">
        <v>0</v>
      </c>
      <c r="AF2797" s="6">
        <v>0</v>
      </c>
    </row>
    <row r="2798" spans="2:32" x14ac:dyDescent="0.35">
      <c r="B2798" s="1" t="s">
        <v>339</v>
      </c>
      <c r="C2798" s="5">
        <v>0</v>
      </c>
      <c r="D2798" s="6">
        <v>0</v>
      </c>
      <c r="E2798" s="5">
        <v>0</v>
      </c>
      <c r="F2798" s="6">
        <v>0</v>
      </c>
      <c r="G2798" s="5">
        <v>0</v>
      </c>
      <c r="H2798" s="6">
        <v>0</v>
      </c>
      <c r="I2798" s="5">
        <v>0</v>
      </c>
      <c r="J2798" s="6">
        <v>0</v>
      </c>
      <c r="K2798" s="5">
        <v>0</v>
      </c>
      <c r="L2798" s="6">
        <v>0</v>
      </c>
      <c r="M2798" s="5">
        <v>0</v>
      </c>
      <c r="N2798" s="6">
        <v>0</v>
      </c>
      <c r="O2798" s="5">
        <v>0</v>
      </c>
      <c r="P2798" s="6">
        <v>0</v>
      </c>
      <c r="Q2798" s="5">
        <v>0</v>
      </c>
      <c r="R2798" s="6">
        <v>0</v>
      </c>
      <c r="S2798" s="5">
        <v>0</v>
      </c>
      <c r="T2798" s="6">
        <v>0</v>
      </c>
      <c r="U2798" s="5">
        <v>0</v>
      </c>
      <c r="V2798" s="6">
        <v>0</v>
      </c>
      <c r="W2798" s="5">
        <v>0</v>
      </c>
      <c r="X2798" s="6">
        <v>0</v>
      </c>
      <c r="Y2798" s="5">
        <v>0</v>
      </c>
      <c r="Z2798" s="6">
        <v>0</v>
      </c>
      <c r="AA2798" s="5">
        <v>0</v>
      </c>
      <c r="AB2798" s="6">
        <v>0</v>
      </c>
      <c r="AC2798" s="5">
        <v>0</v>
      </c>
      <c r="AD2798" s="6">
        <v>0</v>
      </c>
      <c r="AE2798" s="5">
        <v>0</v>
      </c>
      <c r="AF2798" s="6">
        <v>0</v>
      </c>
    </row>
    <row r="2799" spans="2:32" x14ac:dyDescent="0.35">
      <c r="B2799" s="1" t="s">
        <v>340</v>
      </c>
      <c r="C2799" s="5">
        <v>0</v>
      </c>
      <c r="D2799" s="6">
        <v>0</v>
      </c>
      <c r="E2799" s="5">
        <v>0</v>
      </c>
      <c r="F2799" s="6">
        <v>0</v>
      </c>
      <c r="G2799" s="5">
        <v>0</v>
      </c>
      <c r="H2799" s="6">
        <v>0</v>
      </c>
      <c r="I2799" s="5">
        <v>0</v>
      </c>
      <c r="J2799" s="6">
        <v>0</v>
      </c>
      <c r="K2799" s="5">
        <v>0</v>
      </c>
      <c r="L2799" s="6">
        <v>0</v>
      </c>
      <c r="M2799" s="5">
        <v>0</v>
      </c>
      <c r="N2799" s="6">
        <v>0</v>
      </c>
      <c r="O2799" s="5">
        <v>0</v>
      </c>
      <c r="P2799" s="6">
        <v>0</v>
      </c>
      <c r="Q2799" s="5">
        <v>0</v>
      </c>
      <c r="R2799" s="6">
        <v>0</v>
      </c>
      <c r="S2799" s="5">
        <v>0</v>
      </c>
      <c r="T2799" s="6">
        <v>0</v>
      </c>
      <c r="U2799" s="5">
        <v>0</v>
      </c>
      <c r="V2799" s="6">
        <v>0</v>
      </c>
      <c r="W2799" s="5">
        <v>0</v>
      </c>
      <c r="X2799" s="6">
        <v>0</v>
      </c>
      <c r="Y2799" s="5">
        <v>0</v>
      </c>
      <c r="Z2799" s="6">
        <v>0</v>
      </c>
      <c r="AA2799" s="5">
        <v>0</v>
      </c>
      <c r="AB2799" s="6">
        <v>0</v>
      </c>
      <c r="AC2799" s="5">
        <v>0</v>
      </c>
      <c r="AD2799" s="6">
        <v>0</v>
      </c>
      <c r="AE2799" s="5">
        <v>0</v>
      </c>
      <c r="AF2799" s="6">
        <v>0</v>
      </c>
    </row>
    <row r="2800" spans="2:32" x14ac:dyDescent="0.35">
      <c r="B2800" s="1" t="s">
        <v>796</v>
      </c>
      <c r="C2800" s="5">
        <v>0</v>
      </c>
      <c r="D2800" s="6">
        <v>0</v>
      </c>
      <c r="E2800" s="5">
        <v>0</v>
      </c>
      <c r="F2800" s="6">
        <v>0</v>
      </c>
      <c r="G2800" s="5">
        <v>0</v>
      </c>
      <c r="H2800" s="6">
        <v>0</v>
      </c>
      <c r="I2800" s="5">
        <v>0</v>
      </c>
      <c r="J2800" s="6">
        <v>0</v>
      </c>
      <c r="K2800" s="5">
        <v>0</v>
      </c>
      <c r="L2800" s="6">
        <v>0</v>
      </c>
      <c r="M2800" s="5">
        <v>0</v>
      </c>
      <c r="N2800" s="6">
        <v>0</v>
      </c>
      <c r="O2800" s="5">
        <v>0</v>
      </c>
      <c r="P2800" s="6">
        <v>0</v>
      </c>
      <c r="Q2800" s="5">
        <v>0</v>
      </c>
      <c r="R2800" s="6">
        <v>0</v>
      </c>
      <c r="S2800" s="5">
        <v>0</v>
      </c>
      <c r="T2800" s="6">
        <v>0</v>
      </c>
      <c r="U2800" s="5">
        <v>0</v>
      </c>
      <c r="V2800" s="6">
        <v>0</v>
      </c>
      <c r="W2800" s="5">
        <v>0</v>
      </c>
      <c r="X2800" s="6">
        <v>0</v>
      </c>
      <c r="Y2800" s="5">
        <v>0</v>
      </c>
      <c r="Z2800" s="6">
        <v>0</v>
      </c>
      <c r="AA2800" s="5">
        <v>0</v>
      </c>
      <c r="AB2800" s="6">
        <v>0</v>
      </c>
      <c r="AC2800" s="5">
        <v>0</v>
      </c>
      <c r="AD2800" s="6">
        <v>0</v>
      </c>
      <c r="AE2800" s="5">
        <v>0</v>
      </c>
      <c r="AF2800" s="6">
        <v>0</v>
      </c>
    </row>
    <row r="2801" spans="2:32" x14ac:dyDescent="0.35">
      <c r="B2801" s="1" t="s">
        <v>797</v>
      </c>
      <c r="C2801" s="5">
        <v>0</v>
      </c>
      <c r="D2801" s="6">
        <v>0</v>
      </c>
      <c r="E2801" s="5">
        <v>0</v>
      </c>
      <c r="F2801" s="6">
        <v>0</v>
      </c>
      <c r="G2801" s="5">
        <v>0</v>
      </c>
      <c r="H2801" s="6">
        <v>0</v>
      </c>
      <c r="I2801" s="5">
        <v>0</v>
      </c>
      <c r="J2801" s="6">
        <v>0</v>
      </c>
      <c r="K2801" s="5">
        <v>0</v>
      </c>
      <c r="L2801" s="6">
        <v>0</v>
      </c>
      <c r="M2801" s="5">
        <v>0</v>
      </c>
      <c r="N2801" s="6">
        <v>0</v>
      </c>
      <c r="O2801" s="5">
        <v>0</v>
      </c>
      <c r="P2801" s="6">
        <v>0</v>
      </c>
      <c r="Q2801" s="5">
        <v>0</v>
      </c>
      <c r="R2801" s="6">
        <v>0</v>
      </c>
      <c r="S2801" s="5">
        <v>0</v>
      </c>
      <c r="T2801" s="6">
        <v>0</v>
      </c>
      <c r="U2801" s="5">
        <v>0</v>
      </c>
      <c r="V2801" s="6">
        <v>0</v>
      </c>
      <c r="W2801" s="5">
        <v>0</v>
      </c>
      <c r="X2801" s="6">
        <v>0</v>
      </c>
      <c r="Y2801" s="5">
        <v>0</v>
      </c>
      <c r="Z2801" s="6">
        <v>0</v>
      </c>
      <c r="AA2801" s="5">
        <v>0</v>
      </c>
      <c r="AB2801" s="6">
        <v>0</v>
      </c>
      <c r="AC2801" s="5">
        <v>0</v>
      </c>
      <c r="AD2801" s="6">
        <v>0</v>
      </c>
      <c r="AE2801" s="5">
        <v>0</v>
      </c>
      <c r="AF2801" s="6">
        <v>0</v>
      </c>
    </row>
    <row r="2802" spans="2:32" x14ac:dyDescent="0.35">
      <c r="B2802" s="1" t="s">
        <v>798</v>
      </c>
      <c r="C2802" s="5">
        <v>3.5400000000000002E-3</v>
      </c>
      <c r="D2802" s="6">
        <v>1.379</v>
      </c>
      <c r="E2802" s="5">
        <v>0</v>
      </c>
      <c r="F2802" s="6">
        <v>0</v>
      </c>
      <c r="G2802" s="5">
        <v>0</v>
      </c>
      <c r="H2802" s="6">
        <v>0</v>
      </c>
      <c r="I2802" s="5">
        <v>0</v>
      </c>
      <c r="J2802" s="6">
        <v>0</v>
      </c>
      <c r="K2802" s="5">
        <v>0</v>
      </c>
      <c r="L2802" s="6">
        <v>0</v>
      </c>
      <c r="M2802" s="5">
        <v>0</v>
      </c>
      <c r="N2802" s="6">
        <v>0</v>
      </c>
      <c r="O2802" s="5">
        <v>0</v>
      </c>
      <c r="P2802" s="6">
        <v>0</v>
      </c>
      <c r="Q2802" s="5">
        <v>0</v>
      </c>
      <c r="R2802" s="6">
        <v>0</v>
      </c>
      <c r="S2802" s="5">
        <v>2.6759999999999999E-2</v>
      </c>
      <c r="T2802" s="6">
        <v>1.379</v>
      </c>
      <c r="U2802" s="5">
        <v>0</v>
      </c>
      <c r="V2802" s="6">
        <v>0</v>
      </c>
      <c r="W2802" s="5">
        <v>0</v>
      </c>
      <c r="X2802" s="6">
        <v>0</v>
      </c>
      <c r="Y2802" s="5">
        <v>0</v>
      </c>
      <c r="Z2802" s="6">
        <v>0</v>
      </c>
      <c r="AA2802" s="5">
        <v>0</v>
      </c>
      <c r="AB2802" s="6">
        <v>0</v>
      </c>
      <c r="AC2802" s="5">
        <v>0</v>
      </c>
      <c r="AD2802" s="6">
        <v>0</v>
      </c>
      <c r="AE2802" s="5">
        <v>0</v>
      </c>
      <c r="AF2802" s="6">
        <v>0</v>
      </c>
    </row>
    <row r="2803" spans="2:32" x14ac:dyDescent="0.35">
      <c r="B2803" s="1" t="s">
        <v>799</v>
      </c>
      <c r="C2803" s="5">
        <v>0</v>
      </c>
      <c r="D2803" s="6">
        <v>0</v>
      </c>
      <c r="E2803" s="5">
        <v>0</v>
      </c>
      <c r="F2803" s="6">
        <v>0</v>
      </c>
      <c r="G2803" s="5">
        <v>0</v>
      </c>
      <c r="H2803" s="6">
        <v>0</v>
      </c>
      <c r="I2803" s="5">
        <v>0</v>
      </c>
      <c r="J2803" s="6">
        <v>0</v>
      </c>
      <c r="K2803" s="5">
        <v>0</v>
      </c>
      <c r="L2803" s="6">
        <v>0</v>
      </c>
      <c r="M2803" s="5">
        <v>0</v>
      </c>
      <c r="N2803" s="6">
        <v>0</v>
      </c>
      <c r="O2803" s="5">
        <v>0</v>
      </c>
      <c r="P2803" s="6">
        <v>0</v>
      </c>
      <c r="Q2803" s="5">
        <v>0</v>
      </c>
      <c r="R2803" s="6">
        <v>0</v>
      </c>
      <c r="S2803" s="5">
        <v>0</v>
      </c>
      <c r="T2803" s="6">
        <v>0</v>
      </c>
      <c r="U2803" s="5">
        <v>0</v>
      </c>
      <c r="V2803" s="6">
        <v>0</v>
      </c>
      <c r="W2803" s="5">
        <v>0</v>
      </c>
      <c r="X2803" s="6">
        <v>0</v>
      </c>
      <c r="Y2803" s="5">
        <v>0</v>
      </c>
      <c r="Z2803" s="6">
        <v>0</v>
      </c>
      <c r="AA2803" s="5">
        <v>0</v>
      </c>
      <c r="AB2803" s="6">
        <v>0</v>
      </c>
      <c r="AC2803" s="5">
        <v>0</v>
      </c>
      <c r="AD2803" s="6">
        <v>0</v>
      </c>
      <c r="AE2803" s="5">
        <v>0</v>
      </c>
      <c r="AF2803" s="6">
        <v>0</v>
      </c>
    </row>
    <row r="2804" spans="2:32" x14ac:dyDescent="0.35">
      <c r="B2804" s="1" t="s">
        <v>800</v>
      </c>
      <c r="C2804" s="5">
        <v>1.4599999999999999E-3</v>
      </c>
      <c r="D2804" s="6">
        <v>0.56799999999999995</v>
      </c>
      <c r="E2804" s="5">
        <v>0</v>
      </c>
      <c r="F2804" s="6">
        <v>0</v>
      </c>
      <c r="G2804" s="5">
        <v>0</v>
      </c>
      <c r="H2804" s="6">
        <v>0</v>
      </c>
      <c r="I2804" s="5">
        <v>0</v>
      </c>
      <c r="J2804" s="6">
        <v>0</v>
      </c>
      <c r="K2804" s="5">
        <v>0</v>
      </c>
      <c r="L2804" s="6">
        <v>0</v>
      </c>
      <c r="M2804" s="5">
        <v>0</v>
      </c>
      <c r="N2804" s="6">
        <v>0</v>
      </c>
      <c r="O2804" s="5">
        <v>0</v>
      </c>
      <c r="P2804" s="6">
        <v>0</v>
      </c>
      <c r="Q2804" s="5">
        <v>0</v>
      </c>
      <c r="R2804" s="6">
        <v>0</v>
      </c>
      <c r="S2804" s="5">
        <v>0</v>
      </c>
      <c r="T2804" s="6">
        <v>0</v>
      </c>
      <c r="U2804" s="5">
        <v>0</v>
      </c>
      <c r="V2804" s="6">
        <v>0</v>
      </c>
      <c r="W2804" s="5">
        <v>0</v>
      </c>
      <c r="X2804" s="6">
        <v>0</v>
      </c>
      <c r="Y2804" s="5">
        <v>1.2800000000000001E-2</v>
      </c>
      <c r="Z2804" s="6">
        <v>0.56799999999999995</v>
      </c>
      <c r="AA2804" s="5">
        <v>0</v>
      </c>
      <c r="AB2804" s="6">
        <v>0</v>
      </c>
      <c r="AC2804" s="5">
        <v>0</v>
      </c>
      <c r="AD2804" s="6">
        <v>0</v>
      </c>
      <c r="AE2804" s="5">
        <v>0</v>
      </c>
      <c r="AF2804" s="6">
        <v>0</v>
      </c>
    </row>
    <row r="2805" spans="2:32" x14ac:dyDescent="0.35">
      <c r="B2805" s="1" t="s">
        <v>801</v>
      </c>
      <c r="C2805" s="5">
        <v>0</v>
      </c>
      <c r="D2805" s="6">
        <v>0</v>
      </c>
      <c r="E2805" s="5">
        <v>0</v>
      </c>
      <c r="F2805" s="6">
        <v>0</v>
      </c>
      <c r="G2805" s="5">
        <v>0</v>
      </c>
      <c r="H2805" s="6">
        <v>0</v>
      </c>
      <c r="I2805" s="5">
        <v>0</v>
      </c>
      <c r="J2805" s="6">
        <v>0</v>
      </c>
      <c r="K2805" s="5">
        <v>0</v>
      </c>
      <c r="L2805" s="6">
        <v>0</v>
      </c>
      <c r="M2805" s="5">
        <v>0</v>
      </c>
      <c r="N2805" s="6">
        <v>0</v>
      </c>
      <c r="O2805" s="5">
        <v>0</v>
      </c>
      <c r="P2805" s="6">
        <v>0</v>
      </c>
      <c r="Q2805" s="5">
        <v>0</v>
      </c>
      <c r="R2805" s="6">
        <v>0</v>
      </c>
      <c r="S2805" s="5">
        <v>0</v>
      </c>
      <c r="T2805" s="6">
        <v>0</v>
      </c>
      <c r="U2805" s="5">
        <v>0</v>
      </c>
      <c r="V2805" s="6">
        <v>0</v>
      </c>
      <c r="W2805" s="5">
        <v>0</v>
      </c>
      <c r="X2805" s="6">
        <v>0</v>
      </c>
      <c r="Y2805" s="5">
        <v>0</v>
      </c>
      <c r="Z2805" s="6">
        <v>0</v>
      </c>
      <c r="AA2805" s="5">
        <v>0</v>
      </c>
      <c r="AB2805" s="6">
        <v>0</v>
      </c>
      <c r="AC2805" s="5">
        <v>0</v>
      </c>
      <c r="AD2805" s="6">
        <v>0</v>
      </c>
      <c r="AE2805" s="5">
        <v>0</v>
      </c>
      <c r="AF2805" s="6">
        <v>0</v>
      </c>
    </row>
    <row r="2806" spans="2:32" x14ac:dyDescent="0.35">
      <c r="B2806" s="1" t="s">
        <v>802</v>
      </c>
      <c r="C2806" s="5">
        <v>0</v>
      </c>
      <c r="D2806" s="6">
        <v>0</v>
      </c>
      <c r="E2806" s="5">
        <v>0</v>
      </c>
      <c r="F2806" s="6">
        <v>0</v>
      </c>
      <c r="G2806" s="5">
        <v>0</v>
      </c>
      <c r="H2806" s="6">
        <v>0</v>
      </c>
      <c r="I2806" s="5">
        <v>0</v>
      </c>
      <c r="J2806" s="6">
        <v>0</v>
      </c>
      <c r="K2806" s="5">
        <v>0</v>
      </c>
      <c r="L2806" s="6">
        <v>0</v>
      </c>
      <c r="M2806" s="5">
        <v>0</v>
      </c>
      <c r="N2806" s="6">
        <v>0</v>
      </c>
      <c r="O2806" s="5">
        <v>0</v>
      </c>
      <c r="P2806" s="6">
        <v>0</v>
      </c>
      <c r="Q2806" s="5">
        <v>0</v>
      </c>
      <c r="R2806" s="6">
        <v>0</v>
      </c>
      <c r="S2806" s="5">
        <v>0</v>
      </c>
      <c r="T2806" s="6">
        <v>0</v>
      </c>
      <c r="U2806" s="5">
        <v>0</v>
      </c>
      <c r="V2806" s="6">
        <v>0</v>
      </c>
      <c r="W2806" s="5">
        <v>0</v>
      </c>
      <c r="X2806" s="6">
        <v>0</v>
      </c>
      <c r="Y2806" s="5">
        <v>0</v>
      </c>
      <c r="Z2806" s="6">
        <v>0</v>
      </c>
      <c r="AA2806" s="5">
        <v>0</v>
      </c>
      <c r="AB2806" s="6">
        <v>0</v>
      </c>
      <c r="AC2806" s="5">
        <v>0</v>
      </c>
      <c r="AD2806" s="6">
        <v>0</v>
      </c>
      <c r="AE2806" s="5">
        <v>0</v>
      </c>
      <c r="AF2806" s="6">
        <v>0</v>
      </c>
    </row>
    <row r="2807" spans="2:32" x14ac:dyDescent="0.35">
      <c r="B2807" s="1" t="s">
        <v>803</v>
      </c>
      <c r="C2807" s="5">
        <v>0</v>
      </c>
      <c r="D2807" s="6">
        <v>0</v>
      </c>
      <c r="E2807" s="5">
        <v>0</v>
      </c>
      <c r="F2807" s="6">
        <v>0</v>
      </c>
      <c r="G2807" s="5">
        <v>0</v>
      </c>
      <c r="H2807" s="6">
        <v>0</v>
      </c>
      <c r="I2807" s="5">
        <v>0</v>
      </c>
      <c r="J2807" s="6">
        <v>0</v>
      </c>
      <c r="K2807" s="5">
        <v>0</v>
      </c>
      <c r="L2807" s="6">
        <v>0</v>
      </c>
      <c r="M2807" s="5">
        <v>0</v>
      </c>
      <c r="N2807" s="6">
        <v>0</v>
      </c>
      <c r="O2807" s="5">
        <v>0</v>
      </c>
      <c r="P2807" s="6">
        <v>0</v>
      </c>
      <c r="Q2807" s="5">
        <v>0</v>
      </c>
      <c r="R2807" s="6">
        <v>0</v>
      </c>
      <c r="S2807" s="5">
        <v>0</v>
      </c>
      <c r="T2807" s="6">
        <v>0</v>
      </c>
      <c r="U2807" s="5">
        <v>0</v>
      </c>
      <c r="V2807" s="6">
        <v>0</v>
      </c>
      <c r="W2807" s="5">
        <v>0</v>
      </c>
      <c r="X2807" s="6">
        <v>0</v>
      </c>
      <c r="Y2807" s="5">
        <v>0</v>
      </c>
      <c r="Z2807" s="6">
        <v>0</v>
      </c>
      <c r="AA2807" s="5">
        <v>0</v>
      </c>
      <c r="AB2807" s="6">
        <v>0</v>
      </c>
      <c r="AC2807" s="5">
        <v>0</v>
      </c>
      <c r="AD2807" s="6">
        <v>0</v>
      </c>
      <c r="AE2807" s="5">
        <v>0</v>
      </c>
      <c r="AF2807" s="6">
        <v>0</v>
      </c>
    </row>
    <row r="2808" spans="2:32" x14ac:dyDescent="0.35">
      <c r="B2808" s="1" t="s">
        <v>804</v>
      </c>
      <c r="C2808" s="5">
        <v>4.8399999999999997E-3</v>
      </c>
      <c r="D2808" s="6">
        <v>1.885</v>
      </c>
      <c r="E2808" s="5">
        <v>0</v>
      </c>
      <c r="F2808" s="6">
        <v>0</v>
      </c>
      <c r="G2808" s="5">
        <v>0</v>
      </c>
      <c r="H2808" s="6">
        <v>0</v>
      </c>
      <c r="I2808" s="5">
        <v>0</v>
      </c>
      <c r="J2808" s="6">
        <v>0</v>
      </c>
      <c r="K2808" s="5">
        <v>0</v>
      </c>
      <c r="L2808" s="6">
        <v>0</v>
      </c>
      <c r="M2808" s="5">
        <v>0</v>
      </c>
      <c r="N2808" s="6">
        <v>0</v>
      </c>
      <c r="O2808" s="5">
        <v>0</v>
      </c>
      <c r="P2808" s="6">
        <v>0</v>
      </c>
      <c r="Q2808" s="5">
        <v>0</v>
      </c>
      <c r="R2808" s="6">
        <v>0</v>
      </c>
      <c r="S2808" s="5">
        <v>0</v>
      </c>
      <c r="T2808" s="6">
        <v>0</v>
      </c>
      <c r="U2808" s="5">
        <v>0</v>
      </c>
      <c r="V2808" s="6">
        <v>0</v>
      </c>
      <c r="W2808" s="5">
        <v>0</v>
      </c>
      <c r="X2808" s="6">
        <v>0</v>
      </c>
      <c r="Y2808" s="5">
        <v>0</v>
      </c>
      <c r="Z2808" s="6">
        <v>0</v>
      </c>
      <c r="AA2808" s="5">
        <v>3.3570000000000003E-2</v>
      </c>
      <c r="AB2808" s="6">
        <v>1.885</v>
      </c>
      <c r="AC2808" s="5">
        <v>0</v>
      </c>
      <c r="AD2808" s="6">
        <v>0</v>
      </c>
      <c r="AE2808" s="5">
        <v>0</v>
      </c>
      <c r="AF2808" s="6">
        <v>0</v>
      </c>
    </row>
    <row r="2809" spans="2:32" x14ac:dyDescent="0.35">
      <c r="B2809" s="1" t="s">
        <v>805</v>
      </c>
      <c r="C2809" s="5">
        <v>0</v>
      </c>
      <c r="D2809" s="6">
        <v>0</v>
      </c>
      <c r="E2809" s="5">
        <v>0</v>
      </c>
      <c r="F2809" s="6">
        <v>0</v>
      </c>
      <c r="G2809" s="5">
        <v>0</v>
      </c>
      <c r="H2809" s="6">
        <v>0</v>
      </c>
      <c r="I2809" s="5">
        <v>0</v>
      </c>
      <c r="J2809" s="6">
        <v>0</v>
      </c>
      <c r="K2809" s="5">
        <v>0</v>
      </c>
      <c r="L2809" s="6">
        <v>0</v>
      </c>
      <c r="M2809" s="5">
        <v>0</v>
      </c>
      <c r="N2809" s="6">
        <v>0</v>
      </c>
      <c r="O2809" s="5">
        <v>0</v>
      </c>
      <c r="P2809" s="6">
        <v>0</v>
      </c>
      <c r="Q2809" s="5">
        <v>0</v>
      </c>
      <c r="R2809" s="6">
        <v>0</v>
      </c>
      <c r="S2809" s="5">
        <v>0</v>
      </c>
      <c r="T2809" s="6">
        <v>0</v>
      </c>
      <c r="U2809" s="5">
        <v>0</v>
      </c>
      <c r="V2809" s="6">
        <v>0</v>
      </c>
      <c r="W2809" s="5">
        <v>0</v>
      </c>
      <c r="X2809" s="6">
        <v>0</v>
      </c>
      <c r="Y2809" s="5">
        <v>0</v>
      </c>
      <c r="Z2809" s="6">
        <v>0</v>
      </c>
      <c r="AA2809" s="5">
        <v>0</v>
      </c>
      <c r="AB2809" s="6">
        <v>0</v>
      </c>
      <c r="AC2809" s="5">
        <v>0</v>
      </c>
      <c r="AD2809" s="6">
        <v>0</v>
      </c>
      <c r="AE2809" s="5">
        <v>0</v>
      </c>
      <c r="AF2809" s="6">
        <v>0</v>
      </c>
    </row>
    <row r="2810" spans="2:32" x14ac:dyDescent="0.35">
      <c r="B2810" s="1" t="s">
        <v>806</v>
      </c>
      <c r="C2810" s="5">
        <v>0</v>
      </c>
      <c r="D2810" s="6">
        <v>0</v>
      </c>
      <c r="E2810" s="5">
        <v>0</v>
      </c>
      <c r="F2810" s="6">
        <v>0</v>
      </c>
      <c r="G2810" s="5">
        <v>0</v>
      </c>
      <c r="H2810" s="6">
        <v>0</v>
      </c>
      <c r="I2810" s="5">
        <v>0</v>
      </c>
      <c r="J2810" s="6">
        <v>0</v>
      </c>
      <c r="K2810" s="5">
        <v>0</v>
      </c>
      <c r="L2810" s="6">
        <v>0</v>
      </c>
      <c r="M2810" s="5">
        <v>0</v>
      </c>
      <c r="N2810" s="6">
        <v>0</v>
      </c>
      <c r="O2810" s="5">
        <v>0</v>
      </c>
      <c r="P2810" s="6">
        <v>0</v>
      </c>
      <c r="Q2810" s="5">
        <v>0</v>
      </c>
      <c r="R2810" s="6">
        <v>0</v>
      </c>
      <c r="S2810" s="5">
        <v>0</v>
      </c>
      <c r="T2810" s="6">
        <v>0</v>
      </c>
      <c r="U2810" s="5">
        <v>0</v>
      </c>
      <c r="V2810" s="6">
        <v>0</v>
      </c>
      <c r="W2810" s="5">
        <v>0</v>
      </c>
      <c r="X2810" s="6">
        <v>0</v>
      </c>
      <c r="Y2810" s="5">
        <v>0</v>
      </c>
      <c r="Z2810" s="6">
        <v>0</v>
      </c>
      <c r="AA2810" s="5">
        <v>0</v>
      </c>
      <c r="AB2810" s="6">
        <v>0</v>
      </c>
      <c r="AC2810" s="5">
        <v>0</v>
      </c>
      <c r="AD2810" s="6">
        <v>0</v>
      </c>
      <c r="AE2810" s="5">
        <v>0</v>
      </c>
      <c r="AF2810" s="6">
        <v>0</v>
      </c>
    </row>
    <row r="2811" spans="2:32" x14ac:dyDescent="0.35">
      <c r="B2811" s="1" t="s">
        <v>807</v>
      </c>
      <c r="C2811" s="5">
        <v>0</v>
      </c>
      <c r="D2811" s="6">
        <v>0</v>
      </c>
      <c r="E2811" s="5">
        <v>0</v>
      </c>
      <c r="F2811" s="6">
        <v>0</v>
      </c>
      <c r="G2811" s="5">
        <v>0</v>
      </c>
      <c r="H2811" s="6">
        <v>0</v>
      </c>
      <c r="I2811" s="5">
        <v>0</v>
      </c>
      <c r="J2811" s="6">
        <v>0</v>
      </c>
      <c r="K2811" s="5">
        <v>0</v>
      </c>
      <c r="L2811" s="6">
        <v>0</v>
      </c>
      <c r="M2811" s="5">
        <v>0</v>
      </c>
      <c r="N2811" s="6">
        <v>0</v>
      </c>
      <c r="O2811" s="5">
        <v>0</v>
      </c>
      <c r="P2811" s="6">
        <v>0</v>
      </c>
      <c r="Q2811" s="5">
        <v>0</v>
      </c>
      <c r="R2811" s="6">
        <v>0</v>
      </c>
      <c r="S2811" s="5">
        <v>0</v>
      </c>
      <c r="T2811" s="6">
        <v>0</v>
      </c>
      <c r="U2811" s="5">
        <v>0</v>
      </c>
      <c r="V2811" s="6">
        <v>0</v>
      </c>
      <c r="W2811" s="5">
        <v>0</v>
      </c>
      <c r="X2811" s="6">
        <v>0</v>
      </c>
      <c r="Y2811" s="5">
        <v>0</v>
      </c>
      <c r="Z2811" s="6">
        <v>0</v>
      </c>
      <c r="AA2811" s="5">
        <v>0</v>
      </c>
      <c r="AB2811" s="6">
        <v>0</v>
      </c>
      <c r="AC2811" s="5">
        <v>0</v>
      </c>
      <c r="AD2811" s="6">
        <v>0</v>
      </c>
      <c r="AE2811" s="5">
        <v>0</v>
      </c>
      <c r="AF2811" s="6">
        <v>0</v>
      </c>
    </row>
    <row r="2812" spans="2:32" x14ac:dyDescent="0.35">
      <c r="B2812" s="1" t="s">
        <v>808</v>
      </c>
      <c r="C2812" s="5">
        <v>0</v>
      </c>
      <c r="D2812" s="6">
        <v>0</v>
      </c>
      <c r="E2812" s="5">
        <v>0</v>
      </c>
      <c r="F2812" s="6">
        <v>0</v>
      </c>
      <c r="G2812" s="5">
        <v>0</v>
      </c>
      <c r="H2812" s="6">
        <v>0</v>
      </c>
      <c r="I2812" s="5">
        <v>0</v>
      </c>
      <c r="J2812" s="6">
        <v>0</v>
      </c>
      <c r="K2812" s="5">
        <v>0</v>
      </c>
      <c r="L2812" s="6">
        <v>0</v>
      </c>
      <c r="M2812" s="5">
        <v>0</v>
      </c>
      <c r="N2812" s="6">
        <v>0</v>
      </c>
      <c r="O2812" s="5">
        <v>0</v>
      </c>
      <c r="P2812" s="6">
        <v>0</v>
      </c>
      <c r="Q2812" s="5">
        <v>0</v>
      </c>
      <c r="R2812" s="6">
        <v>0</v>
      </c>
      <c r="S2812" s="5">
        <v>0</v>
      </c>
      <c r="T2812" s="6">
        <v>0</v>
      </c>
      <c r="U2812" s="5">
        <v>0</v>
      </c>
      <c r="V2812" s="6">
        <v>0</v>
      </c>
      <c r="W2812" s="5">
        <v>0</v>
      </c>
      <c r="X2812" s="6">
        <v>0</v>
      </c>
      <c r="Y2812" s="5">
        <v>0</v>
      </c>
      <c r="Z2812" s="6">
        <v>0</v>
      </c>
      <c r="AA2812" s="5">
        <v>0</v>
      </c>
      <c r="AB2812" s="6">
        <v>0</v>
      </c>
      <c r="AC2812" s="5">
        <v>0</v>
      </c>
      <c r="AD2812" s="6">
        <v>0</v>
      </c>
      <c r="AE2812" s="5">
        <v>0</v>
      </c>
      <c r="AF2812" s="6">
        <v>0</v>
      </c>
    </row>
    <row r="2813" spans="2:32" x14ac:dyDescent="0.35">
      <c r="B2813" s="1" t="s">
        <v>809</v>
      </c>
      <c r="C2813" s="5">
        <v>0</v>
      </c>
      <c r="D2813" s="6">
        <v>0</v>
      </c>
      <c r="E2813" s="5">
        <v>0</v>
      </c>
      <c r="F2813" s="6">
        <v>0</v>
      </c>
      <c r="G2813" s="5">
        <v>0</v>
      </c>
      <c r="H2813" s="6">
        <v>0</v>
      </c>
      <c r="I2813" s="5">
        <v>0</v>
      </c>
      <c r="J2813" s="6">
        <v>0</v>
      </c>
      <c r="K2813" s="5">
        <v>0</v>
      </c>
      <c r="L2813" s="6">
        <v>0</v>
      </c>
      <c r="M2813" s="5">
        <v>0</v>
      </c>
      <c r="N2813" s="6">
        <v>0</v>
      </c>
      <c r="O2813" s="5">
        <v>0</v>
      </c>
      <c r="P2813" s="6">
        <v>0</v>
      </c>
      <c r="Q2813" s="5">
        <v>0</v>
      </c>
      <c r="R2813" s="6">
        <v>0</v>
      </c>
      <c r="S2813" s="5">
        <v>0</v>
      </c>
      <c r="T2813" s="6">
        <v>0</v>
      </c>
      <c r="U2813" s="5">
        <v>0</v>
      </c>
      <c r="V2813" s="6">
        <v>0</v>
      </c>
      <c r="W2813" s="5">
        <v>0</v>
      </c>
      <c r="X2813" s="6">
        <v>0</v>
      </c>
      <c r="Y2813" s="5">
        <v>0</v>
      </c>
      <c r="Z2813" s="6">
        <v>0</v>
      </c>
      <c r="AA2813" s="5">
        <v>0</v>
      </c>
      <c r="AB2813" s="6">
        <v>0</v>
      </c>
      <c r="AC2813" s="5">
        <v>0</v>
      </c>
      <c r="AD2813" s="6">
        <v>0</v>
      </c>
      <c r="AE2813" s="5">
        <v>0</v>
      </c>
      <c r="AF2813" s="6">
        <v>0</v>
      </c>
    </row>
    <row r="2814" spans="2:32" x14ac:dyDescent="0.35">
      <c r="B2814" s="1" t="s">
        <v>810</v>
      </c>
      <c r="C2814" s="5">
        <v>0</v>
      </c>
      <c r="D2814" s="6">
        <v>0</v>
      </c>
      <c r="E2814" s="5">
        <v>0</v>
      </c>
      <c r="F2814" s="6">
        <v>0</v>
      </c>
      <c r="G2814" s="5">
        <v>0</v>
      </c>
      <c r="H2814" s="6">
        <v>0</v>
      </c>
      <c r="I2814" s="5">
        <v>0</v>
      </c>
      <c r="J2814" s="6">
        <v>0</v>
      </c>
      <c r="K2814" s="5">
        <v>0</v>
      </c>
      <c r="L2814" s="6">
        <v>0</v>
      </c>
      <c r="M2814" s="5">
        <v>0</v>
      </c>
      <c r="N2814" s="6">
        <v>0</v>
      </c>
      <c r="O2814" s="5">
        <v>0</v>
      </c>
      <c r="P2814" s="6">
        <v>0</v>
      </c>
      <c r="Q2814" s="5">
        <v>0</v>
      </c>
      <c r="R2814" s="6">
        <v>0</v>
      </c>
      <c r="S2814" s="5">
        <v>0</v>
      </c>
      <c r="T2814" s="6">
        <v>0</v>
      </c>
      <c r="U2814" s="5">
        <v>0</v>
      </c>
      <c r="V2814" s="6">
        <v>0</v>
      </c>
      <c r="W2814" s="5">
        <v>0</v>
      </c>
      <c r="X2814" s="6">
        <v>0</v>
      </c>
      <c r="Y2814" s="5">
        <v>0</v>
      </c>
      <c r="Z2814" s="6">
        <v>0</v>
      </c>
      <c r="AA2814" s="5">
        <v>0</v>
      </c>
      <c r="AB2814" s="6">
        <v>0</v>
      </c>
      <c r="AC2814" s="5">
        <v>0</v>
      </c>
      <c r="AD2814" s="6">
        <v>0</v>
      </c>
      <c r="AE2814" s="5">
        <v>0</v>
      </c>
      <c r="AF2814" s="6">
        <v>0</v>
      </c>
    </row>
    <row r="2815" spans="2:32" x14ac:dyDescent="0.35">
      <c r="B2815" s="1" t="s">
        <v>811</v>
      </c>
      <c r="C2815" s="5">
        <v>0</v>
      </c>
      <c r="D2815" s="6">
        <v>0</v>
      </c>
      <c r="E2815" s="5">
        <v>0</v>
      </c>
      <c r="F2815" s="6">
        <v>0</v>
      </c>
      <c r="G2815" s="5">
        <v>0</v>
      </c>
      <c r="H2815" s="6">
        <v>0</v>
      </c>
      <c r="I2815" s="5">
        <v>0</v>
      </c>
      <c r="J2815" s="6">
        <v>0</v>
      </c>
      <c r="K2815" s="5">
        <v>0</v>
      </c>
      <c r="L2815" s="6">
        <v>0</v>
      </c>
      <c r="M2815" s="5">
        <v>0</v>
      </c>
      <c r="N2815" s="6">
        <v>0</v>
      </c>
      <c r="O2815" s="5">
        <v>0</v>
      </c>
      <c r="P2815" s="6">
        <v>0</v>
      </c>
      <c r="Q2815" s="5">
        <v>0</v>
      </c>
      <c r="R2815" s="6">
        <v>0</v>
      </c>
      <c r="S2815" s="5">
        <v>0</v>
      </c>
      <c r="T2815" s="6">
        <v>0</v>
      </c>
      <c r="U2815" s="5">
        <v>0</v>
      </c>
      <c r="V2815" s="6">
        <v>0</v>
      </c>
      <c r="W2815" s="5">
        <v>0</v>
      </c>
      <c r="X2815" s="6">
        <v>0</v>
      </c>
      <c r="Y2815" s="5">
        <v>0</v>
      </c>
      <c r="Z2815" s="6">
        <v>0</v>
      </c>
      <c r="AA2815" s="5">
        <v>0</v>
      </c>
      <c r="AB2815" s="6">
        <v>0</v>
      </c>
      <c r="AC2815" s="5">
        <v>0</v>
      </c>
      <c r="AD2815" s="6">
        <v>0</v>
      </c>
      <c r="AE2815" s="5">
        <v>0</v>
      </c>
      <c r="AF2815" s="6">
        <v>0</v>
      </c>
    </row>
    <row r="2816" spans="2:32" x14ac:dyDescent="0.35">
      <c r="B2816" s="1" t="s">
        <v>812</v>
      </c>
      <c r="C2816" s="5">
        <v>7.8300000000000002E-3</v>
      </c>
      <c r="D2816" s="6">
        <v>3.0510000000000002</v>
      </c>
      <c r="E2816" s="5">
        <v>0</v>
      </c>
      <c r="F2816" s="6">
        <v>0</v>
      </c>
      <c r="G2816" s="5">
        <v>0</v>
      </c>
      <c r="H2816" s="6">
        <v>0</v>
      </c>
      <c r="I2816" s="5">
        <v>0</v>
      </c>
      <c r="J2816" s="6">
        <v>0</v>
      </c>
      <c r="K2816" s="5">
        <v>0</v>
      </c>
      <c r="L2816" s="6">
        <v>0</v>
      </c>
      <c r="M2816" s="5">
        <v>0</v>
      </c>
      <c r="N2816" s="6">
        <v>0</v>
      </c>
      <c r="O2816" s="5">
        <v>0</v>
      </c>
      <c r="P2816" s="6">
        <v>0</v>
      </c>
      <c r="Q2816" s="5">
        <v>0</v>
      </c>
      <c r="R2816" s="6">
        <v>0</v>
      </c>
      <c r="S2816" s="5">
        <v>0</v>
      </c>
      <c r="T2816" s="6">
        <v>0</v>
      </c>
      <c r="U2816" s="5">
        <v>0</v>
      </c>
      <c r="V2816" s="6">
        <v>0</v>
      </c>
      <c r="W2816" s="5">
        <v>0</v>
      </c>
      <c r="X2816" s="6">
        <v>0</v>
      </c>
      <c r="Y2816" s="5">
        <v>6.8739999999999996E-2</v>
      </c>
      <c r="Z2816" s="6">
        <v>3.0510000000000002</v>
      </c>
      <c r="AA2816" s="5">
        <v>0</v>
      </c>
      <c r="AB2816" s="6">
        <v>0</v>
      </c>
      <c r="AC2816" s="5">
        <v>0</v>
      </c>
      <c r="AD2816" s="6">
        <v>0</v>
      </c>
      <c r="AE2816" s="5">
        <v>0</v>
      </c>
      <c r="AF2816" s="6">
        <v>0</v>
      </c>
    </row>
    <row r="2817" spans="2:32" x14ac:dyDescent="0.35">
      <c r="B2817" s="1" t="s">
        <v>813</v>
      </c>
      <c r="C2817" s="5">
        <v>0</v>
      </c>
      <c r="D2817" s="6">
        <v>0</v>
      </c>
      <c r="E2817" s="5">
        <v>0</v>
      </c>
      <c r="F2817" s="6">
        <v>0</v>
      </c>
      <c r="G2817" s="5">
        <v>0</v>
      </c>
      <c r="H2817" s="6">
        <v>0</v>
      </c>
      <c r="I2817" s="5">
        <v>0</v>
      </c>
      <c r="J2817" s="6">
        <v>0</v>
      </c>
      <c r="K2817" s="5">
        <v>0</v>
      </c>
      <c r="L2817" s="6">
        <v>0</v>
      </c>
      <c r="M2817" s="5">
        <v>0</v>
      </c>
      <c r="N2817" s="6">
        <v>0</v>
      </c>
      <c r="O2817" s="5">
        <v>0</v>
      </c>
      <c r="P2817" s="6">
        <v>0</v>
      </c>
      <c r="Q2817" s="5">
        <v>0</v>
      </c>
      <c r="R2817" s="6">
        <v>0</v>
      </c>
      <c r="S2817" s="5">
        <v>0</v>
      </c>
      <c r="T2817" s="6">
        <v>0</v>
      </c>
      <c r="U2817" s="5">
        <v>0</v>
      </c>
      <c r="V2817" s="6">
        <v>0</v>
      </c>
      <c r="W2817" s="5">
        <v>0</v>
      </c>
      <c r="X2817" s="6">
        <v>0</v>
      </c>
      <c r="Y2817" s="5">
        <v>0</v>
      </c>
      <c r="Z2817" s="6">
        <v>0</v>
      </c>
      <c r="AA2817" s="5">
        <v>0</v>
      </c>
      <c r="AB2817" s="6">
        <v>0</v>
      </c>
      <c r="AC2817" s="5">
        <v>0</v>
      </c>
      <c r="AD2817" s="6">
        <v>0</v>
      </c>
      <c r="AE2817" s="5">
        <v>0</v>
      </c>
      <c r="AF2817" s="6">
        <v>0</v>
      </c>
    </row>
    <row r="2818" spans="2:32" x14ac:dyDescent="0.35">
      <c r="B2818" s="1" t="s">
        <v>343</v>
      </c>
      <c r="C2818" s="5">
        <v>0</v>
      </c>
      <c r="D2818" s="6">
        <v>0</v>
      </c>
      <c r="E2818" s="5">
        <v>0</v>
      </c>
      <c r="F2818" s="6">
        <v>0</v>
      </c>
      <c r="G2818" s="5">
        <v>0</v>
      </c>
      <c r="H2818" s="6">
        <v>0</v>
      </c>
      <c r="I2818" s="5">
        <v>0</v>
      </c>
      <c r="J2818" s="6">
        <v>0</v>
      </c>
      <c r="K2818" s="5">
        <v>0</v>
      </c>
      <c r="L2818" s="6">
        <v>0</v>
      </c>
      <c r="M2818" s="5">
        <v>0</v>
      </c>
      <c r="N2818" s="6">
        <v>0</v>
      </c>
      <c r="O2818" s="5">
        <v>0</v>
      </c>
      <c r="P2818" s="6">
        <v>0</v>
      </c>
      <c r="Q2818" s="5">
        <v>0</v>
      </c>
      <c r="R2818" s="6">
        <v>0</v>
      </c>
      <c r="S2818" s="5">
        <v>0</v>
      </c>
      <c r="T2818" s="6">
        <v>0</v>
      </c>
      <c r="U2818" s="5">
        <v>0</v>
      </c>
      <c r="V2818" s="6">
        <v>0</v>
      </c>
      <c r="W2818" s="5">
        <v>0</v>
      </c>
      <c r="X2818" s="6">
        <v>0</v>
      </c>
      <c r="Y2818" s="5">
        <v>0</v>
      </c>
      <c r="Z2818" s="6">
        <v>0</v>
      </c>
      <c r="AA2818" s="5">
        <v>0</v>
      </c>
      <c r="AB2818" s="6">
        <v>0</v>
      </c>
      <c r="AC2818" s="5">
        <v>0</v>
      </c>
      <c r="AD2818" s="6">
        <v>0</v>
      </c>
      <c r="AE2818" s="5">
        <v>0</v>
      </c>
      <c r="AF2818" s="6">
        <v>0</v>
      </c>
    </row>
    <row r="2819" spans="2:32" x14ac:dyDescent="0.35">
      <c r="B2819" s="1" t="s">
        <v>344</v>
      </c>
      <c r="C2819" s="5">
        <v>0</v>
      </c>
      <c r="D2819" s="6">
        <v>0</v>
      </c>
      <c r="E2819" s="5">
        <v>0</v>
      </c>
      <c r="F2819" s="6">
        <v>0</v>
      </c>
      <c r="G2819" s="5">
        <v>0</v>
      </c>
      <c r="H2819" s="6">
        <v>0</v>
      </c>
      <c r="I2819" s="5">
        <v>0</v>
      </c>
      <c r="J2819" s="6">
        <v>0</v>
      </c>
      <c r="K2819" s="5">
        <v>0</v>
      </c>
      <c r="L2819" s="6">
        <v>0</v>
      </c>
      <c r="M2819" s="5">
        <v>0</v>
      </c>
      <c r="N2819" s="6">
        <v>0</v>
      </c>
      <c r="O2819" s="5">
        <v>0</v>
      </c>
      <c r="P2819" s="6">
        <v>0</v>
      </c>
      <c r="Q2819" s="5">
        <v>0</v>
      </c>
      <c r="R2819" s="6">
        <v>0</v>
      </c>
      <c r="S2819" s="5">
        <v>0</v>
      </c>
      <c r="T2819" s="6">
        <v>0</v>
      </c>
      <c r="U2819" s="5">
        <v>0</v>
      </c>
      <c r="V2819" s="6">
        <v>0</v>
      </c>
      <c r="W2819" s="5">
        <v>0</v>
      </c>
      <c r="X2819" s="6">
        <v>0</v>
      </c>
      <c r="Y2819" s="5">
        <v>0</v>
      </c>
      <c r="Z2819" s="6">
        <v>0</v>
      </c>
      <c r="AA2819" s="5">
        <v>0</v>
      </c>
      <c r="AB2819" s="6">
        <v>0</v>
      </c>
      <c r="AC2819" s="5">
        <v>0</v>
      </c>
      <c r="AD2819" s="6">
        <v>0</v>
      </c>
      <c r="AE2819" s="5">
        <v>0</v>
      </c>
      <c r="AF2819" s="6">
        <v>0</v>
      </c>
    </row>
    <row r="2820" spans="2:32" x14ac:dyDescent="0.35">
      <c r="B2820" s="1" t="s">
        <v>345</v>
      </c>
      <c r="C2820" s="5">
        <v>0</v>
      </c>
      <c r="D2820" s="6">
        <v>0</v>
      </c>
      <c r="E2820" s="5">
        <v>0</v>
      </c>
      <c r="F2820" s="6">
        <v>0</v>
      </c>
      <c r="G2820" s="5">
        <v>0</v>
      </c>
      <c r="H2820" s="6">
        <v>0</v>
      </c>
      <c r="I2820" s="5">
        <v>0</v>
      </c>
      <c r="J2820" s="6">
        <v>0</v>
      </c>
      <c r="K2820" s="5">
        <v>0</v>
      </c>
      <c r="L2820" s="6">
        <v>0</v>
      </c>
      <c r="M2820" s="5">
        <v>0</v>
      </c>
      <c r="N2820" s="6">
        <v>0</v>
      </c>
      <c r="O2820" s="5">
        <v>0</v>
      </c>
      <c r="P2820" s="6">
        <v>0</v>
      </c>
      <c r="Q2820" s="5">
        <v>0</v>
      </c>
      <c r="R2820" s="6">
        <v>0</v>
      </c>
      <c r="S2820" s="5">
        <v>0</v>
      </c>
      <c r="T2820" s="6">
        <v>0</v>
      </c>
      <c r="U2820" s="5">
        <v>0</v>
      </c>
      <c r="V2820" s="6">
        <v>0</v>
      </c>
      <c r="W2820" s="5">
        <v>0</v>
      </c>
      <c r="X2820" s="6">
        <v>0</v>
      </c>
      <c r="Y2820" s="5">
        <v>0</v>
      </c>
      <c r="Z2820" s="6">
        <v>0</v>
      </c>
      <c r="AA2820" s="5">
        <v>0</v>
      </c>
      <c r="AB2820" s="6">
        <v>0</v>
      </c>
      <c r="AC2820" s="5">
        <v>0</v>
      </c>
      <c r="AD2820" s="6">
        <v>0</v>
      </c>
      <c r="AE2820" s="5">
        <v>0</v>
      </c>
      <c r="AF2820" s="6">
        <v>0</v>
      </c>
    </row>
    <row r="2821" spans="2:32" x14ac:dyDescent="0.35">
      <c r="B2821" s="1" t="s">
        <v>346</v>
      </c>
      <c r="C2821" s="5">
        <v>0</v>
      </c>
      <c r="D2821" s="6">
        <v>0</v>
      </c>
      <c r="E2821" s="5">
        <v>0</v>
      </c>
      <c r="F2821" s="6">
        <v>0</v>
      </c>
      <c r="G2821" s="5">
        <v>0</v>
      </c>
      <c r="H2821" s="6">
        <v>0</v>
      </c>
      <c r="I2821" s="5">
        <v>0</v>
      </c>
      <c r="J2821" s="6">
        <v>0</v>
      </c>
      <c r="K2821" s="5">
        <v>0</v>
      </c>
      <c r="L2821" s="6">
        <v>0</v>
      </c>
      <c r="M2821" s="5">
        <v>0</v>
      </c>
      <c r="N2821" s="6">
        <v>0</v>
      </c>
      <c r="O2821" s="5">
        <v>0</v>
      </c>
      <c r="P2821" s="6">
        <v>0</v>
      </c>
      <c r="Q2821" s="5">
        <v>0</v>
      </c>
      <c r="R2821" s="6">
        <v>0</v>
      </c>
      <c r="S2821" s="5">
        <v>0</v>
      </c>
      <c r="T2821" s="6">
        <v>0</v>
      </c>
      <c r="U2821" s="5">
        <v>0</v>
      </c>
      <c r="V2821" s="6">
        <v>0</v>
      </c>
      <c r="W2821" s="5">
        <v>0</v>
      </c>
      <c r="X2821" s="6">
        <v>0</v>
      </c>
      <c r="Y2821" s="5">
        <v>0</v>
      </c>
      <c r="Z2821" s="6">
        <v>0</v>
      </c>
      <c r="AA2821" s="5">
        <v>0</v>
      </c>
      <c r="AB2821" s="6">
        <v>0</v>
      </c>
      <c r="AC2821" s="5">
        <v>0</v>
      </c>
      <c r="AD2821" s="6">
        <v>0</v>
      </c>
      <c r="AE2821" s="5">
        <v>0</v>
      </c>
      <c r="AF2821" s="6">
        <v>0</v>
      </c>
    </row>
    <row r="2822" spans="2:32" x14ac:dyDescent="0.35">
      <c r="B2822" s="1" t="s">
        <v>347</v>
      </c>
      <c r="C2822" s="5">
        <v>7.3499999999999998E-3</v>
      </c>
      <c r="D2822" s="6">
        <v>2.8660000000000001</v>
      </c>
      <c r="E2822" s="5">
        <v>0</v>
      </c>
      <c r="F2822" s="6">
        <v>0</v>
      </c>
      <c r="G2822" s="5">
        <v>0</v>
      </c>
      <c r="H2822" s="6">
        <v>0</v>
      </c>
      <c r="I2822" s="5">
        <v>0</v>
      </c>
      <c r="J2822" s="6">
        <v>0</v>
      </c>
      <c r="K2822" s="5">
        <v>0</v>
      </c>
      <c r="L2822" s="6">
        <v>0</v>
      </c>
      <c r="M2822" s="5">
        <v>0</v>
      </c>
      <c r="N2822" s="6">
        <v>0</v>
      </c>
      <c r="O2822" s="5">
        <v>0</v>
      </c>
      <c r="P2822" s="6">
        <v>0</v>
      </c>
      <c r="Q2822" s="5">
        <v>0</v>
      </c>
      <c r="R2822" s="6">
        <v>0</v>
      </c>
      <c r="S2822" s="5">
        <v>5.561E-2</v>
      </c>
      <c r="T2822" s="6">
        <v>2.8660000000000001</v>
      </c>
      <c r="U2822" s="5">
        <v>0</v>
      </c>
      <c r="V2822" s="6">
        <v>0</v>
      </c>
      <c r="W2822" s="5">
        <v>0</v>
      </c>
      <c r="X2822" s="6">
        <v>0</v>
      </c>
      <c r="Y2822" s="5">
        <v>0</v>
      </c>
      <c r="Z2822" s="6">
        <v>0</v>
      </c>
      <c r="AA2822" s="5">
        <v>0</v>
      </c>
      <c r="AB2822" s="6">
        <v>0</v>
      </c>
      <c r="AC2822" s="5">
        <v>0</v>
      </c>
      <c r="AD2822" s="6">
        <v>0</v>
      </c>
      <c r="AE2822" s="5">
        <v>0</v>
      </c>
      <c r="AF2822" s="6">
        <v>0</v>
      </c>
    </row>
    <row r="2823" spans="2:32" x14ac:dyDescent="0.35">
      <c r="B2823" s="1" t="s">
        <v>348</v>
      </c>
      <c r="C2823" s="5">
        <v>0</v>
      </c>
      <c r="D2823" s="6">
        <v>0</v>
      </c>
      <c r="E2823" s="5">
        <v>0</v>
      </c>
      <c r="F2823" s="6">
        <v>0</v>
      </c>
      <c r="G2823" s="5">
        <v>0</v>
      </c>
      <c r="H2823" s="6">
        <v>0</v>
      </c>
      <c r="I2823" s="5">
        <v>0</v>
      </c>
      <c r="J2823" s="6">
        <v>0</v>
      </c>
      <c r="K2823" s="5">
        <v>0</v>
      </c>
      <c r="L2823" s="6">
        <v>0</v>
      </c>
      <c r="M2823" s="5">
        <v>0</v>
      </c>
      <c r="N2823" s="6">
        <v>0</v>
      </c>
      <c r="O2823" s="5">
        <v>0</v>
      </c>
      <c r="P2823" s="6">
        <v>0</v>
      </c>
      <c r="Q2823" s="5">
        <v>0</v>
      </c>
      <c r="R2823" s="6">
        <v>0</v>
      </c>
      <c r="S2823" s="5">
        <v>0</v>
      </c>
      <c r="T2823" s="6">
        <v>0</v>
      </c>
      <c r="U2823" s="5">
        <v>0</v>
      </c>
      <c r="V2823" s="6">
        <v>0</v>
      </c>
      <c r="W2823" s="5">
        <v>0</v>
      </c>
      <c r="X2823" s="6">
        <v>0</v>
      </c>
      <c r="Y2823" s="5">
        <v>0</v>
      </c>
      <c r="Z2823" s="6">
        <v>0</v>
      </c>
      <c r="AA2823" s="5">
        <v>0</v>
      </c>
      <c r="AB2823" s="6">
        <v>0</v>
      </c>
      <c r="AC2823" s="5">
        <v>0</v>
      </c>
      <c r="AD2823" s="6">
        <v>0</v>
      </c>
      <c r="AE2823" s="5">
        <v>0</v>
      </c>
      <c r="AF2823" s="6">
        <v>0</v>
      </c>
    </row>
    <row r="2824" spans="2:32" x14ac:dyDescent="0.35">
      <c r="B2824" s="1" t="s">
        <v>349</v>
      </c>
      <c r="C2824" s="5">
        <v>0</v>
      </c>
      <c r="D2824" s="6">
        <v>0</v>
      </c>
      <c r="E2824" s="5">
        <v>0</v>
      </c>
      <c r="F2824" s="6">
        <v>0</v>
      </c>
      <c r="G2824" s="5">
        <v>0</v>
      </c>
      <c r="H2824" s="6">
        <v>0</v>
      </c>
      <c r="I2824" s="5">
        <v>0</v>
      </c>
      <c r="J2824" s="6">
        <v>0</v>
      </c>
      <c r="K2824" s="5">
        <v>0</v>
      </c>
      <c r="L2824" s="6">
        <v>0</v>
      </c>
      <c r="M2824" s="5">
        <v>0</v>
      </c>
      <c r="N2824" s="6">
        <v>0</v>
      </c>
      <c r="O2824" s="5">
        <v>0</v>
      </c>
      <c r="P2824" s="6">
        <v>0</v>
      </c>
      <c r="Q2824" s="5">
        <v>0</v>
      </c>
      <c r="R2824" s="6">
        <v>0</v>
      </c>
      <c r="S2824" s="5">
        <v>0</v>
      </c>
      <c r="T2824" s="6">
        <v>0</v>
      </c>
      <c r="U2824" s="5">
        <v>0</v>
      </c>
      <c r="V2824" s="6">
        <v>0</v>
      </c>
      <c r="W2824" s="5">
        <v>0</v>
      </c>
      <c r="X2824" s="6">
        <v>0</v>
      </c>
      <c r="Y2824" s="5">
        <v>0</v>
      </c>
      <c r="Z2824" s="6">
        <v>0</v>
      </c>
      <c r="AA2824" s="5">
        <v>0</v>
      </c>
      <c r="AB2824" s="6">
        <v>0</v>
      </c>
      <c r="AC2824" s="5">
        <v>0</v>
      </c>
      <c r="AD2824" s="6">
        <v>0</v>
      </c>
      <c r="AE2824" s="5">
        <v>0</v>
      </c>
      <c r="AF2824" s="6">
        <v>0</v>
      </c>
    </row>
    <row r="2825" spans="2:32" x14ac:dyDescent="0.35">
      <c r="B2825" s="1" t="s">
        <v>350</v>
      </c>
      <c r="C2825" s="5">
        <v>0</v>
      </c>
      <c r="D2825" s="6">
        <v>0</v>
      </c>
      <c r="E2825" s="5">
        <v>0</v>
      </c>
      <c r="F2825" s="6">
        <v>0</v>
      </c>
      <c r="G2825" s="5">
        <v>0</v>
      </c>
      <c r="H2825" s="6">
        <v>0</v>
      </c>
      <c r="I2825" s="5">
        <v>0</v>
      </c>
      <c r="J2825" s="6">
        <v>0</v>
      </c>
      <c r="K2825" s="5">
        <v>0</v>
      </c>
      <c r="L2825" s="6">
        <v>0</v>
      </c>
      <c r="M2825" s="5">
        <v>0</v>
      </c>
      <c r="N2825" s="6">
        <v>0</v>
      </c>
      <c r="O2825" s="5">
        <v>0</v>
      </c>
      <c r="P2825" s="6">
        <v>0</v>
      </c>
      <c r="Q2825" s="5">
        <v>0</v>
      </c>
      <c r="R2825" s="6">
        <v>0</v>
      </c>
      <c r="S2825" s="5">
        <v>0</v>
      </c>
      <c r="T2825" s="6">
        <v>0</v>
      </c>
      <c r="U2825" s="5">
        <v>0</v>
      </c>
      <c r="V2825" s="6">
        <v>0</v>
      </c>
      <c r="W2825" s="5">
        <v>0</v>
      </c>
      <c r="X2825" s="6">
        <v>0</v>
      </c>
      <c r="Y2825" s="5">
        <v>0</v>
      </c>
      <c r="Z2825" s="6">
        <v>0</v>
      </c>
      <c r="AA2825" s="5">
        <v>0</v>
      </c>
      <c r="AB2825" s="6">
        <v>0</v>
      </c>
      <c r="AC2825" s="5">
        <v>0</v>
      </c>
      <c r="AD2825" s="6">
        <v>0</v>
      </c>
      <c r="AE2825" s="5">
        <v>0</v>
      </c>
      <c r="AF2825" s="6">
        <v>0</v>
      </c>
    </row>
    <row r="2826" spans="2:32" x14ac:dyDescent="0.35">
      <c r="B2826" s="1" t="s">
        <v>351</v>
      </c>
      <c r="C2826" s="5">
        <v>0</v>
      </c>
      <c r="D2826" s="6">
        <v>0</v>
      </c>
      <c r="E2826" s="5">
        <v>0</v>
      </c>
      <c r="F2826" s="6">
        <v>0</v>
      </c>
      <c r="G2826" s="5">
        <v>0</v>
      </c>
      <c r="H2826" s="6">
        <v>0</v>
      </c>
      <c r="I2826" s="5">
        <v>0</v>
      </c>
      <c r="J2826" s="6">
        <v>0</v>
      </c>
      <c r="K2826" s="5">
        <v>0</v>
      </c>
      <c r="L2826" s="6">
        <v>0</v>
      </c>
      <c r="M2826" s="5">
        <v>0</v>
      </c>
      <c r="N2826" s="6">
        <v>0</v>
      </c>
      <c r="O2826" s="5">
        <v>0</v>
      </c>
      <c r="P2826" s="6">
        <v>0</v>
      </c>
      <c r="Q2826" s="5">
        <v>0</v>
      </c>
      <c r="R2826" s="6">
        <v>0</v>
      </c>
      <c r="S2826" s="5">
        <v>0</v>
      </c>
      <c r="T2826" s="6">
        <v>0</v>
      </c>
      <c r="U2826" s="5">
        <v>0</v>
      </c>
      <c r="V2826" s="6">
        <v>0</v>
      </c>
      <c r="W2826" s="5">
        <v>0</v>
      </c>
      <c r="X2826" s="6">
        <v>0</v>
      </c>
      <c r="Y2826" s="5">
        <v>0</v>
      </c>
      <c r="Z2826" s="6">
        <v>0</v>
      </c>
      <c r="AA2826" s="5">
        <v>0</v>
      </c>
      <c r="AB2826" s="6">
        <v>0</v>
      </c>
      <c r="AC2826" s="5">
        <v>0</v>
      </c>
      <c r="AD2826" s="6">
        <v>0</v>
      </c>
      <c r="AE2826" s="5">
        <v>0</v>
      </c>
      <c r="AF2826" s="6">
        <v>0</v>
      </c>
    </row>
    <row r="2827" spans="2:32" x14ac:dyDescent="0.35">
      <c r="B2827" s="1" t="s">
        <v>353</v>
      </c>
      <c r="C2827" s="5">
        <v>0</v>
      </c>
      <c r="D2827" s="6">
        <v>0</v>
      </c>
      <c r="E2827" s="5">
        <v>0</v>
      </c>
      <c r="F2827" s="6">
        <v>0</v>
      </c>
      <c r="G2827" s="5">
        <v>0</v>
      </c>
      <c r="H2827" s="6">
        <v>0</v>
      </c>
      <c r="I2827" s="5">
        <v>0</v>
      </c>
      <c r="J2827" s="6">
        <v>0</v>
      </c>
      <c r="K2827" s="5">
        <v>0</v>
      </c>
      <c r="L2827" s="6">
        <v>0</v>
      </c>
      <c r="M2827" s="5">
        <v>0</v>
      </c>
      <c r="N2827" s="6">
        <v>0</v>
      </c>
      <c r="O2827" s="5">
        <v>0</v>
      </c>
      <c r="P2827" s="6">
        <v>0</v>
      </c>
      <c r="Q2827" s="5">
        <v>0</v>
      </c>
      <c r="R2827" s="6">
        <v>0</v>
      </c>
      <c r="S2827" s="5">
        <v>0</v>
      </c>
      <c r="T2827" s="6">
        <v>0</v>
      </c>
      <c r="U2827" s="5">
        <v>0</v>
      </c>
      <c r="V2827" s="6">
        <v>0</v>
      </c>
      <c r="W2827" s="5">
        <v>0</v>
      </c>
      <c r="X2827" s="6">
        <v>0</v>
      </c>
      <c r="Y2827" s="5">
        <v>0</v>
      </c>
      <c r="Z2827" s="6">
        <v>0</v>
      </c>
      <c r="AA2827" s="5">
        <v>0</v>
      </c>
      <c r="AB2827" s="6">
        <v>0</v>
      </c>
      <c r="AC2827" s="5">
        <v>0</v>
      </c>
      <c r="AD2827" s="6">
        <v>0</v>
      </c>
      <c r="AE2827" s="5">
        <v>0</v>
      </c>
      <c r="AF2827" s="6">
        <v>0</v>
      </c>
    </row>
    <row r="2828" spans="2:32" x14ac:dyDescent="0.35">
      <c r="B2828" s="1" t="s">
        <v>354</v>
      </c>
      <c r="C2828" s="5">
        <v>1.4599999999999999E-3</v>
      </c>
      <c r="D2828" s="6">
        <v>0.56799999999999995</v>
      </c>
      <c r="E2828" s="5">
        <v>0</v>
      </c>
      <c r="F2828" s="6">
        <v>0</v>
      </c>
      <c r="G2828" s="5">
        <v>0</v>
      </c>
      <c r="H2828" s="6">
        <v>0</v>
      </c>
      <c r="I2828" s="5">
        <v>0</v>
      </c>
      <c r="J2828" s="6">
        <v>0</v>
      </c>
      <c r="K2828" s="5">
        <v>0</v>
      </c>
      <c r="L2828" s="6">
        <v>0</v>
      </c>
      <c r="M2828" s="5">
        <v>0</v>
      </c>
      <c r="N2828" s="6">
        <v>0</v>
      </c>
      <c r="O2828" s="5">
        <v>0</v>
      </c>
      <c r="P2828" s="6">
        <v>0</v>
      </c>
      <c r="Q2828" s="5">
        <v>0</v>
      </c>
      <c r="R2828" s="6">
        <v>0</v>
      </c>
      <c r="S2828" s="5">
        <v>0</v>
      </c>
      <c r="T2828" s="6">
        <v>0</v>
      </c>
      <c r="U2828" s="5">
        <v>0</v>
      </c>
      <c r="V2828" s="6">
        <v>0</v>
      </c>
      <c r="W2828" s="5">
        <v>0</v>
      </c>
      <c r="X2828" s="6">
        <v>0</v>
      </c>
      <c r="Y2828" s="5">
        <v>1.2800000000000001E-2</v>
      </c>
      <c r="Z2828" s="6">
        <v>0.56799999999999995</v>
      </c>
      <c r="AA2828" s="5">
        <v>0</v>
      </c>
      <c r="AB2828" s="6">
        <v>0</v>
      </c>
      <c r="AC2828" s="5">
        <v>0</v>
      </c>
      <c r="AD2828" s="6">
        <v>0</v>
      </c>
      <c r="AE2828" s="5">
        <v>0</v>
      </c>
      <c r="AF2828" s="6">
        <v>0</v>
      </c>
    </row>
    <row r="2829" spans="2:32" x14ac:dyDescent="0.35">
      <c r="B2829" s="1" t="s">
        <v>355</v>
      </c>
      <c r="C2829" s="5">
        <v>0</v>
      </c>
      <c r="D2829" s="6">
        <v>0</v>
      </c>
      <c r="E2829" s="5">
        <v>0</v>
      </c>
      <c r="F2829" s="6">
        <v>0</v>
      </c>
      <c r="G2829" s="5">
        <v>0</v>
      </c>
      <c r="H2829" s="6">
        <v>0</v>
      </c>
      <c r="I2829" s="5">
        <v>0</v>
      </c>
      <c r="J2829" s="6">
        <v>0</v>
      </c>
      <c r="K2829" s="5">
        <v>0</v>
      </c>
      <c r="L2829" s="6">
        <v>0</v>
      </c>
      <c r="M2829" s="5">
        <v>0</v>
      </c>
      <c r="N2829" s="6">
        <v>0</v>
      </c>
      <c r="O2829" s="5">
        <v>0</v>
      </c>
      <c r="P2829" s="6">
        <v>0</v>
      </c>
      <c r="Q2829" s="5">
        <v>0</v>
      </c>
      <c r="R2829" s="6">
        <v>0</v>
      </c>
      <c r="S2829" s="5">
        <v>0</v>
      </c>
      <c r="T2829" s="6">
        <v>0</v>
      </c>
      <c r="U2829" s="5">
        <v>0</v>
      </c>
      <c r="V2829" s="6">
        <v>0</v>
      </c>
      <c r="W2829" s="5">
        <v>0</v>
      </c>
      <c r="X2829" s="6">
        <v>0</v>
      </c>
      <c r="Y2829" s="5">
        <v>0</v>
      </c>
      <c r="Z2829" s="6">
        <v>0</v>
      </c>
      <c r="AA2829" s="5">
        <v>0</v>
      </c>
      <c r="AB2829" s="6">
        <v>0</v>
      </c>
      <c r="AC2829" s="5">
        <v>0</v>
      </c>
      <c r="AD2829" s="6">
        <v>0</v>
      </c>
      <c r="AE2829" s="5">
        <v>0</v>
      </c>
      <c r="AF2829" s="6">
        <v>0</v>
      </c>
    </row>
    <row r="2830" spans="2:32" x14ac:dyDescent="0.35">
      <c r="B2830" s="1" t="s">
        <v>814</v>
      </c>
      <c r="C2830" s="5">
        <v>0</v>
      </c>
      <c r="D2830" s="6">
        <v>0</v>
      </c>
      <c r="E2830" s="5">
        <v>0</v>
      </c>
      <c r="F2830" s="6">
        <v>0</v>
      </c>
      <c r="G2830" s="5">
        <v>0</v>
      </c>
      <c r="H2830" s="6">
        <v>0</v>
      </c>
      <c r="I2830" s="5">
        <v>0</v>
      </c>
      <c r="J2830" s="6">
        <v>0</v>
      </c>
      <c r="K2830" s="5">
        <v>0</v>
      </c>
      <c r="L2830" s="6">
        <v>0</v>
      </c>
      <c r="M2830" s="5">
        <v>0</v>
      </c>
      <c r="N2830" s="6">
        <v>0</v>
      </c>
      <c r="O2830" s="5">
        <v>0</v>
      </c>
      <c r="P2830" s="6">
        <v>0</v>
      </c>
      <c r="Q2830" s="5">
        <v>0</v>
      </c>
      <c r="R2830" s="6">
        <v>0</v>
      </c>
      <c r="S2830" s="5">
        <v>0</v>
      </c>
      <c r="T2830" s="6">
        <v>0</v>
      </c>
      <c r="U2830" s="5">
        <v>0</v>
      </c>
      <c r="V2830" s="6">
        <v>0</v>
      </c>
      <c r="W2830" s="5">
        <v>0</v>
      </c>
      <c r="X2830" s="6">
        <v>0</v>
      </c>
      <c r="Y2830" s="5">
        <v>0</v>
      </c>
      <c r="Z2830" s="6">
        <v>0</v>
      </c>
      <c r="AA2830" s="5">
        <v>0</v>
      </c>
      <c r="AB2830" s="6">
        <v>0</v>
      </c>
      <c r="AC2830" s="5">
        <v>0</v>
      </c>
      <c r="AD2830" s="6">
        <v>0</v>
      </c>
      <c r="AE2830" s="5">
        <v>0</v>
      </c>
      <c r="AF2830" s="6">
        <v>0</v>
      </c>
    </row>
    <row r="2831" spans="2:32" x14ac:dyDescent="0.35">
      <c r="B2831" s="1" t="s">
        <v>815</v>
      </c>
      <c r="C2831" s="5">
        <v>0</v>
      </c>
      <c r="D2831" s="6">
        <v>0</v>
      </c>
      <c r="E2831" s="5">
        <v>0</v>
      </c>
      <c r="F2831" s="6">
        <v>0</v>
      </c>
      <c r="G2831" s="5">
        <v>0</v>
      </c>
      <c r="H2831" s="6">
        <v>0</v>
      </c>
      <c r="I2831" s="5">
        <v>0</v>
      </c>
      <c r="J2831" s="6">
        <v>0</v>
      </c>
      <c r="K2831" s="5">
        <v>0</v>
      </c>
      <c r="L2831" s="6">
        <v>0</v>
      </c>
      <c r="M2831" s="5">
        <v>0</v>
      </c>
      <c r="N2831" s="6">
        <v>0</v>
      </c>
      <c r="O2831" s="5">
        <v>0</v>
      </c>
      <c r="P2831" s="6">
        <v>0</v>
      </c>
      <c r="Q2831" s="5">
        <v>0</v>
      </c>
      <c r="R2831" s="6">
        <v>0</v>
      </c>
      <c r="S2831" s="5">
        <v>0</v>
      </c>
      <c r="T2831" s="6">
        <v>0</v>
      </c>
      <c r="U2831" s="5">
        <v>0</v>
      </c>
      <c r="V2831" s="6">
        <v>0</v>
      </c>
      <c r="W2831" s="5">
        <v>0</v>
      </c>
      <c r="X2831" s="6">
        <v>0</v>
      </c>
      <c r="Y2831" s="5">
        <v>0</v>
      </c>
      <c r="Z2831" s="6">
        <v>0</v>
      </c>
      <c r="AA2831" s="5">
        <v>0</v>
      </c>
      <c r="AB2831" s="6">
        <v>0</v>
      </c>
      <c r="AC2831" s="5">
        <v>0</v>
      </c>
      <c r="AD2831" s="6">
        <v>0</v>
      </c>
      <c r="AE2831" s="5">
        <v>0</v>
      </c>
      <c r="AF2831" s="6">
        <v>0</v>
      </c>
    </row>
    <row r="2832" spans="2:32" x14ac:dyDescent="0.35">
      <c r="B2832" s="1" t="s">
        <v>816</v>
      </c>
      <c r="C2832" s="5">
        <v>0</v>
      </c>
      <c r="D2832" s="6">
        <v>0</v>
      </c>
      <c r="E2832" s="5">
        <v>0</v>
      </c>
      <c r="F2832" s="6">
        <v>0</v>
      </c>
      <c r="G2832" s="5">
        <v>0</v>
      </c>
      <c r="H2832" s="6">
        <v>0</v>
      </c>
      <c r="I2832" s="5">
        <v>0</v>
      </c>
      <c r="J2832" s="6">
        <v>0</v>
      </c>
      <c r="K2832" s="5">
        <v>0</v>
      </c>
      <c r="L2832" s="6">
        <v>0</v>
      </c>
      <c r="M2832" s="5">
        <v>0</v>
      </c>
      <c r="N2832" s="6">
        <v>0</v>
      </c>
      <c r="O2832" s="5">
        <v>0</v>
      </c>
      <c r="P2832" s="6">
        <v>0</v>
      </c>
      <c r="Q2832" s="5">
        <v>0</v>
      </c>
      <c r="R2832" s="6">
        <v>0</v>
      </c>
      <c r="S2832" s="5">
        <v>0</v>
      </c>
      <c r="T2832" s="6">
        <v>0</v>
      </c>
      <c r="U2832" s="5">
        <v>0</v>
      </c>
      <c r="V2832" s="6">
        <v>0</v>
      </c>
      <c r="W2832" s="5">
        <v>0</v>
      </c>
      <c r="X2832" s="6">
        <v>0</v>
      </c>
      <c r="Y2832" s="5">
        <v>0</v>
      </c>
      <c r="Z2832" s="6">
        <v>0</v>
      </c>
      <c r="AA2832" s="5">
        <v>0</v>
      </c>
      <c r="AB2832" s="6">
        <v>0</v>
      </c>
      <c r="AC2832" s="5">
        <v>0</v>
      </c>
      <c r="AD2832" s="6">
        <v>0</v>
      </c>
      <c r="AE2832" s="5">
        <v>0</v>
      </c>
      <c r="AF2832" s="6">
        <v>0</v>
      </c>
    </row>
    <row r="2833" spans="2:32" x14ac:dyDescent="0.35">
      <c r="B2833" s="1" t="s">
        <v>817</v>
      </c>
      <c r="C2833" s="5">
        <v>0</v>
      </c>
      <c r="D2833" s="6">
        <v>0</v>
      </c>
      <c r="E2833" s="5">
        <v>0</v>
      </c>
      <c r="F2833" s="6">
        <v>0</v>
      </c>
      <c r="G2833" s="5">
        <v>0</v>
      </c>
      <c r="H2833" s="6">
        <v>0</v>
      </c>
      <c r="I2833" s="5">
        <v>0</v>
      </c>
      <c r="J2833" s="6">
        <v>0</v>
      </c>
      <c r="K2833" s="5">
        <v>0</v>
      </c>
      <c r="L2833" s="6">
        <v>0</v>
      </c>
      <c r="M2833" s="5">
        <v>0</v>
      </c>
      <c r="N2833" s="6">
        <v>0</v>
      </c>
      <c r="O2833" s="5">
        <v>0</v>
      </c>
      <c r="P2833" s="6">
        <v>0</v>
      </c>
      <c r="Q2833" s="5">
        <v>0</v>
      </c>
      <c r="R2833" s="6">
        <v>0</v>
      </c>
      <c r="S2833" s="5">
        <v>0</v>
      </c>
      <c r="T2833" s="6">
        <v>0</v>
      </c>
      <c r="U2833" s="5">
        <v>0</v>
      </c>
      <c r="V2833" s="6">
        <v>0</v>
      </c>
      <c r="W2833" s="5">
        <v>0</v>
      </c>
      <c r="X2833" s="6">
        <v>0</v>
      </c>
      <c r="Y2833" s="5">
        <v>0</v>
      </c>
      <c r="Z2833" s="6">
        <v>0</v>
      </c>
      <c r="AA2833" s="5">
        <v>0</v>
      </c>
      <c r="AB2833" s="6">
        <v>0</v>
      </c>
      <c r="AC2833" s="5">
        <v>0</v>
      </c>
      <c r="AD2833" s="6">
        <v>0</v>
      </c>
      <c r="AE2833" s="5">
        <v>0</v>
      </c>
      <c r="AF2833" s="6">
        <v>0</v>
      </c>
    </row>
    <row r="2834" spans="2:32" x14ac:dyDescent="0.35">
      <c r="B2834" s="1" t="s">
        <v>818</v>
      </c>
      <c r="C2834" s="5">
        <v>5.7600000000000004E-3</v>
      </c>
      <c r="D2834" s="6">
        <v>2.2450000000000001</v>
      </c>
      <c r="E2834" s="5">
        <v>0</v>
      </c>
      <c r="F2834" s="6">
        <v>0</v>
      </c>
      <c r="G2834" s="5">
        <v>0</v>
      </c>
      <c r="H2834" s="6">
        <v>0</v>
      </c>
      <c r="I2834" s="5">
        <v>0</v>
      </c>
      <c r="J2834" s="6">
        <v>0</v>
      </c>
      <c r="K2834" s="5">
        <v>0</v>
      </c>
      <c r="L2834" s="6">
        <v>0</v>
      </c>
      <c r="M2834" s="5">
        <v>0</v>
      </c>
      <c r="N2834" s="6">
        <v>0</v>
      </c>
      <c r="O2834" s="5">
        <v>0</v>
      </c>
      <c r="P2834" s="6">
        <v>0</v>
      </c>
      <c r="Q2834" s="5">
        <v>0</v>
      </c>
      <c r="R2834" s="6">
        <v>0</v>
      </c>
      <c r="S2834" s="5">
        <v>0</v>
      </c>
      <c r="T2834" s="6">
        <v>0</v>
      </c>
      <c r="U2834" s="5">
        <v>0</v>
      </c>
      <c r="V2834" s="6">
        <v>0</v>
      </c>
      <c r="W2834" s="5">
        <v>0</v>
      </c>
      <c r="X2834" s="6">
        <v>0</v>
      </c>
      <c r="Y2834" s="5">
        <v>5.058E-2</v>
      </c>
      <c r="Z2834" s="6">
        <v>2.2450000000000001</v>
      </c>
      <c r="AA2834" s="5">
        <v>0</v>
      </c>
      <c r="AB2834" s="6">
        <v>0</v>
      </c>
      <c r="AC2834" s="5">
        <v>0</v>
      </c>
      <c r="AD2834" s="6">
        <v>0</v>
      </c>
      <c r="AE2834" s="5">
        <v>0</v>
      </c>
      <c r="AF2834" s="6">
        <v>0</v>
      </c>
    </row>
    <row r="2835" spans="2:32" x14ac:dyDescent="0.35">
      <c r="B2835" s="1" t="s">
        <v>819</v>
      </c>
      <c r="C2835" s="5">
        <v>0</v>
      </c>
      <c r="D2835" s="6">
        <v>0</v>
      </c>
      <c r="E2835" s="5">
        <v>0</v>
      </c>
      <c r="F2835" s="6">
        <v>0</v>
      </c>
      <c r="G2835" s="5">
        <v>0</v>
      </c>
      <c r="H2835" s="6">
        <v>0</v>
      </c>
      <c r="I2835" s="5">
        <v>0</v>
      </c>
      <c r="J2835" s="6">
        <v>0</v>
      </c>
      <c r="K2835" s="5">
        <v>0</v>
      </c>
      <c r="L2835" s="6">
        <v>0</v>
      </c>
      <c r="M2835" s="5">
        <v>0</v>
      </c>
      <c r="N2835" s="6">
        <v>0</v>
      </c>
      <c r="O2835" s="5">
        <v>0</v>
      </c>
      <c r="P2835" s="6">
        <v>0</v>
      </c>
      <c r="Q2835" s="5">
        <v>0</v>
      </c>
      <c r="R2835" s="6">
        <v>0</v>
      </c>
      <c r="S2835" s="5">
        <v>0</v>
      </c>
      <c r="T2835" s="6">
        <v>0</v>
      </c>
      <c r="U2835" s="5">
        <v>0</v>
      </c>
      <c r="V2835" s="6">
        <v>0</v>
      </c>
      <c r="W2835" s="5">
        <v>0</v>
      </c>
      <c r="X2835" s="6">
        <v>0</v>
      </c>
      <c r="Y2835" s="5">
        <v>0</v>
      </c>
      <c r="Z2835" s="6">
        <v>0</v>
      </c>
      <c r="AA2835" s="5">
        <v>0</v>
      </c>
      <c r="AB2835" s="6">
        <v>0</v>
      </c>
      <c r="AC2835" s="5">
        <v>0</v>
      </c>
      <c r="AD2835" s="6">
        <v>0</v>
      </c>
      <c r="AE2835" s="5">
        <v>0</v>
      </c>
      <c r="AF2835" s="6">
        <v>0</v>
      </c>
    </row>
    <row r="2836" spans="2:32" x14ac:dyDescent="0.35">
      <c r="B2836" s="1" t="s">
        <v>820</v>
      </c>
      <c r="C2836" s="5">
        <v>0</v>
      </c>
      <c r="D2836" s="6">
        <v>0</v>
      </c>
      <c r="E2836" s="5">
        <v>0</v>
      </c>
      <c r="F2836" s="6">
        <v>0</v>
      </c>
      <c r="G2836" s="5">
        <v>0</v>
      </c>
      <c r="H2836" s="6">
        <v>0</v>
      </c>
      <c r="I2836" s="5">
        <v>0</v>
      </c>
      <c r="J2836" s="6">
        <v>0</v>
      </c>
      <c r="K2836" s="5">
        <v>0</v>
      </c>
      <c r="L2836" s="6">
        <v>0</v>
      </c>
      <c r="M2836" s="5">
        <v>0</v>
      </c>
      <c r="N2836" s="6">
        <v>0</v>
      </c>
      <c r="O2836" s="5">
        <v>0</v>
      </c>
      <c r="P2836" s="6">
        <v>0</v>
      </c>
      <c r="Q2836" s="5">
        <v>0</v>
      </c>
      <c r="R2836" s="6">
        <v>0</v>
      </c>
      <c r="S2836" s="5">
        <v>0</v>
      </c>
      <c r="T2836" s="6">
        <v>0</v>
      </c>
      <c r="U2836" s="5">
        <v>0</v>
      </c>
      <c r="V2836" s="6">
        <v>0</v>
      </c>
      <c r="W2836" s="5">
        <v>0</v>
      </c>
      <c r="X2836" s="6">
        <v>0</v>
      </c>
      <c r="Y2836" s="5">
        <v>0</v>
      </c>
      <c r="Z2836" s="6">
        <v>0</v>
      </c>
      <c r="AA2836" s="5">
        <v>0</v>
      </c>
      <c r="AB2836" s="6">
        <v>0</v>
      </c>
      <c r="AC2836" s="5">
        <v>0</v>
      </c>
      <c r="AD2836" s="6">
        <v>0</v>
      </c>
      <c r="AE2836" s="5">
        <v>0</v>
      </c>
      <c r="AF2836" s="6">
        <v>0</v>
      </c>
    </row>
    <row r="2837" spans="2:32" x14ac:dyDescent="0.35">
      <c r="B2837" s="1" t="s">
        <v>821</v>
      </c>
      <c r="C2837" s="5">
        <v>0</v>
      </c>
      <c r="D2837" s="6">
        <v>0</v>
      </c>
      <c r="E2837" s="5">
        <v>0</v>
      </c>
      <c r="F2837" s="6">
        <v>0</v>
      </c>
      <c r="G2837" s="5">
        <v>0</v>
      </c>
      <c r="H2837" s="6">
        <v>0</v>
      </c>
      <c r="I2837" s="5">
        <v>0</v>
      </c>
      <c r="J2837" s="6">
        <v>0</v>
      </c>
      <c r="K2837" s="5">
        <v>0</v>
      </c>
      <c r="L2837" s="6">
        <v>0</v>
      </c>
      <c r="M2837" s="5">
        <v>0</v>
      </c>
      <c r="N2837" s="6">
        <v>0</v>
      </c>
      <c r="O2837" s="5">
        <v>0</v>
      </c>
      <c r="P2837" s="6">
        <v>0</v>
      </c>
      <c r="Q2837" s="5">
        <v>0</v>
      </c>
      <c r="R2837" s="6">
        <v>0</v>
      </c>
      <c r="S2837" s="5">
        <v>0</v>
      </c>
      <c r="T2837" s="6">
        <v>0</v>
      </c>
      <c r="U2837" s="5">
        <v>0</v>
      </c>
      <c r="V2837" s="6">
        <v>0</v>
      </c>
      <c r="W2837" s="5">
        <v>0</v>
      </c>
      <c r="X2837" s="6">
        <v>0</v>
      </c>
      <c r="Y2837" s="5">
        <v>0</v>
      </c>
      <c r="Z2837" s="6">
        <v>0</v>
      </c>
      <c r="AA2837" s="5">
        <v>0</v>
      </c>
      <c r="AB2837" s="6">
        <v>0</v>
      </c>
      <c r="AC2837" s="5">
        <v>0</v>
      </c>
      <c r="AD2837" s="6">
        <v>0</v>
      </c>
      <c r="AE2837" s="5">
        <v>0</v>
      </c>
      <c r="AF2837" s="6">
        <v>0</v>
      </c>
    </row>
    <row r="2838" spans="2:32" x14ac:dyDescent="0.35">
      <c r="B2838" s="1" t="s">
        <v>822</v>
      </c>
      <c r="C2838" s="5">
        <v>0</v>
      </c>
      <c r="D2838" s="6">
        <v>0</v>
      </c>
      <c r="E2838" s="5">
        <v>0</v>
      </c>
      <c r="F2838" s="6">
        <v>0</v>
      </c>
      <c r="G2838" s="5">
        <v>0</v>
      </c>
      <c r="H2838" s="6">
        <v>0</v>
      </c>
      <c r="I2838" s="5">
        <v>0</v>
      </c>
      <c r="J2838" s="6">
        <v>0</v>
      </c>
      <c r="K2838" s="5">
        <v>0</v>
      </c>
      <c r="L2838" s="6">
        <v>0</v>
      </c>
      <c r="M2838" s="5">
        <v>0</v>
      </c>
      <c r="N2838" s="6">
        <v>0</v>
      </c>
      <c r="O2838" s="5">
        <v>0</v>
      </c>
      <c r="P2838" s="6">
        <v>0</v>
      </c>
      <c r="Q2838" s="5">
        <v>0</v>
      </c>
      <c r="R2838" s="6">
        <v>0</v>
      </c>
      <c r="S2838" s="5">
        <v>0</v>
      </c>
      <c r="T2838" s="6">
        <v>0</v>
      </c>
      <c r="U2838" s="5">
        <v>0</v>
      </c>
      <c r="V2838" s="6">
        <v>0</v>
      </c>
      <c r="W2838" s="5">
        <v>0</v>
      </c>
      <c r="X2838" s="6">
        <v>0</v>
      </c>
      <c r="Y2838" s="5">
        <v>0</v>
      </c>
      <c r="Z2838" s="6">
        <v>0</v>
      </c>
      <c r="AA2838" s="5">
        <v>0</v>
      </c>
      <c r="AB2838" s="6">
        <v>0</v>
      </c>
      <c r="AC2838" s="5">
        <v>0</v>
      </c>
      <c r="AD2838" s="6">
        <v>0</v>
      </c>
      <c r="AE2838" s="5">
        <v>0</v>
      </c>
      <c r="AF2838" s="6">
        <v>0</v>
      </c>
    </row>
    <row r="2839" spans="2:32" x14ac:dyDescent="0.35">
      <c r="B2839" s="1" t="s">
        <v>823</v>
      </c>
      <c r="C2839" s="5">
        <v>0</v>
      </c>
      <c r="D2839" s="6">
        <v>0</v>
      </c>
      <c r="E2839" s="5">
        <v>0</v>
      </c>
      <c r="F2839" s="6">
        <v>0</v>
      </c>
      <c r="G2839" s="5">
        <v>0</v>
      </c>
      <c r="H2839" s="6">
        <v>0</v>
      </c>
      <c r="I2839" s="5">
        <v>0</v>
      </c>
      <c r="J2839" s="6">
        <v>0</v>
      </c>
      <c r="K2839" s="5">
        <v>0</v>
      </c>
      <c r="L2839" s="6">
        <v>0</v>
      </c>
      <c r="M2839" s="5">
        <v>0</v>
      </c>
      <c r="N2839" s="6">
        <v>0</v>
      </c>
      <c r="O2839" s="5">
        <v>0</v>
      </c>
      <c r="P2839" s="6">
        <v>0</v>
      </c>
      <c r="Q2839" s="5">
        <v>0</v>
      </c>
      <c r="R2839" s="6">
        <v>0</v>
      </c>
      <c r="S2839" s="5">
        <v>0</v>
      </c>
      <c r="T2839" s="6">
        <v>0</v>
      </c>
      <c r="U2839" s="5">
        <v>0</v>
      </c>
      <c r="V2839" s="6">
        <v>0</v>
      </c>
      <c r="W2839" s="5">
        <v>0</v>
      </c>
      <c r="X2839" s="6">
        <v>0</v>
      </c>
      <c r="Y2839" s="5">
        <v>0</v>
      </c>
      <c r="Z2839" s="6">
        <v>0</v>
      </c>
      <c r="AA2839" s="5">
        <v>0</v>
      </c>
      <c r="AB2839" s="6">
        <v>0</v>
      </c>
      <c r="AC2839" s="5">
        <v>0</v>
      </c>
      <c r="AD2839" s="6">
        <v>0</v>
      </c>
      <c r="AE2839" s="5">
        <v>0</v>
      </c>
      <c r="AF2839" s="6">
        <v>0</v>
      </c>
    </row>
    <row r="2840" spans="2:32" x14ac:dyDescent="0.35">
      <c r="B2840" s="1" t="s">
        <v>824</v>
      </c>
      <c r="C2840" s="5">
        <v>0</v>
      </c>
      <c r="D2840" s="6">
        <v>0</v>
      </c>
      <c r="E2840" s="5">
        <v>0</v>
      </c>
      <c r="F2840" s="6">
        <v>0</v>
      </c>
      <c r="G2840" s="5">
        <v>0</v>
      </c>
      <c r="H2840" s="6">
        <v>0</v>
      </c>
      <c r="I2840" s="5">
        <v>0</v>
      </c>
      <c r="J2840" s="6">
        <v>0</v>
      </c>
      <c r="K2840" s="5">
        <v>0</v>
      </c>
      <c r="L2840" s="6">
        <v>0</v>
      </c>
      <c r="M2840" s="5">
        <v>0</v>
      </c>
      <c r="N2840" s="6">
        <v>0</v>
      </c>
      <c r="O2840" s="5">
        <v>0</v>
      </c>
      <c r="P2840" s="6">
        <v>0</v>
      </c>
      <c r="Q2840" s="5">
        <v>0</v>
      </c>
      <c r="R2840" s="6">
        <v>0</v>
      </c>
      <c r="S2840" s="5">
        <v>0</v>
      </c>
      <c r="T2840" s="6">
        <v>0</v>
      </c>
      <c r="U2840" s="5">
        <v>0</v>
      </c>
      <c r="V2840" s="6">
        <v>0</v>
      </c>
      <c r="W2840" s="5">
        <v>0</v>
      </c>
      <c r="X2840" s="6">
        <v>0</v>
      </c>
      <c r="Y2840" s="5">
        <v>0</v>
      </c>
      <c r="Z2840" s="6">
        <v>0</v>
      </c>
      <c r="AA2840" s="5">
        <v>0</v>
      </c>
      <c r="AB2840" s="6">
        <v>0</v>
      </c>
      <c r="AC2840" s="5">
        <v>0</v>
      </c>
      <c r="AD2840" s="6">
        <v>0</v>
      </c>
      <c r="AE2840" s="5">
        <v>0</v>
      </c>
      <c r="AF2840" s="6">
        <v>0</v>
      </c>
    </row>
    <row r="2841" spans="2:32" x14ac:dyDescent="0.35">
      <c r="B2841" s="1" t="s">
        <v>825</v>
      </c>
      <c r="C2841" s="5">
        <v>0</v>
      </c>
      <c r="D2841" s="6">
        <v>0</v>
      </c>
      <c r="E2841" s="5">
        <v>0</v>
      </c>
      <c r="F2841" s="6">
        <v>0</v>
      </c>
      <c r="G2841" s="5">
        <v>0</v>
      </c>
      <c r="H2841" s="6">
        <v>0</v>
      </c>
      <c r="I2841" s="5">
        <v>0</v>
      </c>
      <c r="J2841" s="6">
        <v>0</v>
      </c>
      <c r="K2841" s="5">
        <v>0</v>
      </c>
      <c r="L2841" s="6">
        <v>0</v>
      </c>
      <c r="M2841" s="5">
        <v>0</v>
      </c>
      <c r="N2841" s="6">
        <v>0</v>
      </c>
      <c r="O2841" s="5">
        <v>0</v>
      </c>
      <c r="P2841" s="6">
        <v>0</v>
      </c>
      <c r="Q2841" s="5">
        <v>0</v>
      </c>
      <c r="R2841" s="6">
        <v>0</v>
      </c>
      <c r="S2841" s="5">
        <v>0</v>
      </c>
      <c r="T2841" s="6">
        <v>0</v>
      </c>
      <c r="U2841" s="5">
        <v>0</v>
      </c>
      <c r="V2841" s="6">
        <v>0</v>
      </c>
      <c r="W2841" s="5">
        <v>0</v>
      </c>
      <c r="X2841" s="6">
        <v>0</v>
      </c>
      <c r="Y2841" s="5">
        <v>0</v>
      </c>
      <c r="Z2841" s="6">
        <v>0</v>
      </c>
      <c r="AA2841" s="5">
        <v>0</v>
      </c>
      <c r="AB2841" s="6">
        <v>0</v>
      </c>
      <c r="AC2841" s="5">
        <v>0</v>
      </c>
      <c r="AD2841" s="6">
        <v>0</v>
      </c>
      <c r="AE2841" s="5">
        <v>0</v>
      </c>
      <c r="AF2841" s="6">
        <v>0</v>
      </c>
    </row>
    <row r="2842" spans="2:32" x14ac:dyDescent="0.35">
      <c r="B2842" s="1" t="s">
        <v>826</v>
      </c>
      <c r="C2842" s="5">
        <v>0</v>
      </c>
      <c r="D2842" s="6">
        <v>0</v>
      </c>
      <c r="E2842" s="5">
        <v>0</v>
      </c>
      <c r="F2842" s="6">
        <v>0</v>
      </c>
      <c r="G2842" s="5">
        <v>0</v>
      </c>
      <c r="H2842" s="6">
        <v>0</v>
      </c>
      <c r="I2842" s="5">
        <v>0</v>
      </c>
      <c r="J2842" s="6">
        <v>0</v>
      </c>
      <c r="K2842" s="5">
        <v>0</v>
      </c>
      <c r="L2842" s="6">
        <v>0</v>
      </c>
      <c r="M2842" s="5">
        <v>0</v>
      </c>
      <c r="N2842" s="6">
        <v>0</v>
      </c>
      <c r="O2842" s="5">
        <v>0</v>
      </c>
      <c r="P2842" s="6">
        <v>0</v>
      </c>
      <c r="Q2842" s="5">
        <v>0</v>
      </c>
      <c r="R2842" s="6">
        <v>0</v>
      </c>
      <c r="S2842" s="5">
        <v>0</v>
      </c>
      <c r="T2842" s="6">
        <v>0</v>
      </c>
      <c r="U2842" s="5">
        <v>0</v>
      </c>
      <c r="V2842" s="6">
        <v>0</v>
      </c>
      <c r="W2842" s="5">
        <v>0</v>
      </c>
      <c r="X2842" s="6">
        <v>0</v>
      </c>
      <c r="Y2842" s="5">
        <v>0</v>
      </c>
      <c r="Z2842" s="6">
        <v>0</v>
      </c>
      <c r="AA2842" s="5">
        <v>0</v>
      </c>
      <c r="AB2842" s="6">
        <v>0</v>
      </c>
      <c r="AC2842" s="5">
        <v>0</v>
      </c>
      <c r="AD2842" s="6">
        <v>0</v>
      </c>
      <c r="AE2842" s="5">
        <v>0</v>
      </c>
      <c r="AF2842" s="6">
        <v>0</v>
      </c>
    </row>
    <row r="2843" spans="2:32" x14ac:dyDescent="0.35">
      <c r="B2843" s="1" t="s">
        <v>373</v>
      </c>
      <c r="C2843" s="5">
        <v>0</v>
      </c>
      <c r="D2843" s="6">
        <v>0</v>
      </c>
      <c r="E2843" s="5">
        <v>0</v>
      </c>
      <c r="F2843" s="6">
        <v>0</v>
      </c>
      <c r="G2843" s="5">
        <v>0</v>
      </c>
      <c r="H2843" s="6">
        <v>0</v>
      </c>
      <c r="I2843" s="5">
        <v>0</v>
      </c>
      <c r="J2843" s="6">
        <v>0</v>
      </c>
      <c r="K2843" s="5">
        <v>0</v>
      </c>
      <c r="L2843" s="6">
        <v>0</v>
      </c>
      <c r="M2843" s="5">
        <v>0</v>
      </c>
      <c r="N2843" s="6">
        <v>0</v>
      </c>
      <c r="O2843" s="5">
        <v>0</v>
      </c>
      <c r="P2843" s="6">
        <v>0</v>
      </c>
      <c r="Q2843" s="5">
        <v>0</v>
      </c>
      <c r="R2843" s="6">
        <v>0</v>
      </c>
      <c r="S2843" s="5">
        <v>0</v>
      </c>
      <c r="T2843" s="6">
        <v>0</v>
      </c>
      <c r="U2843" s="5">
        <v>0</v>
      </c>
      <c r="V2843" s="6">
        <v>0</v>
      </c>
      <c r="W2843" s="5">
        <v>0</v>
      </c>
      <c r="X2843" s="6">
        <v>0</v>
      </c>
      <c r="Y2843" s="5">
        <v>0</v>
      </c>
      <c r="Z2843" s="6">
        <v>0</v>
      </c>
      <c r="AA2843" s="5">
        <v>0</v>
      </c>
      <c r="AB2843" s="6">
        <v>0</v>
      </c>
      <c r="AC2843" s="5">
        <v>0</v>
      </c>
      <c r="AD2843" s="6">
        <v>0</v>
      </c>
      <c r="AE2843" s="5">
        <v>0</v>
      </c>
      <c r="AF2843" s="6">
        <v>0</v>
      </c>
    </row>
    <row r="2844" spans="2:32" x14ac:dyDescent="0.35">
      <c r="B2844" s="1" t="s">
        <v>374</v>
      </c>
      <c r="C2844" s="5">
        <v>0</v>
      </c>
      <c r="D2844" s="6">
        <v>0</v>
      </c>
      <c r="E2844" s="5">
        <v>0</v>
      </c>
      <c r="F2844" s="6">
        <v>0</v>
      </c>
      <c r="G2844" s="5">
        <v>0</v>
      </c>
      <c r="H2844" s="6">
        <v>0</v>
      </c>
      <c r="I2844" s="5">
        <v>0</v>
      </c>
      <c r="J2844" s="6">
        <v>0</v>
      </c>
      <c r="K2844" s="5">
        <v>0</v>
      </c>
      <c r="L2844" s="6">
        <v>0</v>
      </c>
      <c r="M2844" s="5">
        <v>0</v>
      </c>
      <c r="N2844" s="6">
        <v>0</v>
      </c>
      <c r="O2844" s="5">
        <v>0</v>
      </c>
      <c r="P2844" s="6">
        <v>0</v>
      </c>
      <c r="Q2844" s="5">
        <v>0</v>
      </c>
      <c r="R2844" s="6">
        <v>0</v>
      </c>
      <c r="S2844" s="5">
        <v>0</v>
      </c>
      <c r="T2844" s="6">
        <v>0</v>
      </c>
      <c r="U2844" s="5">
        <v>0</v>
      </c>
      <c r="V2844" s="6">
        <v>0</v>
      </c>
      <c r="W2844" s="5">
        <v>0</v>
      </c>
      <c r="X2844" s="6">
        <v>0</v>
      </c>
      <c r="Y2844" s="5">
        <v>0</v>
      </c>
      <c r="Z2844" s="6">
        <v>0</v>
      </c>
      <c r="AA2844" s="5">
        <v>0</v>
      </c>
      <c r="AB2844" s="6">
        <v>0</v>
      </c>
      <c r="AC2844" s="5">
        <v>0</v>
      </c>
      <c r="AD2844" s="6">
        <v>0</v>
      </c>
      <c r="AE2844" s="5">
        <v>0</v>
      </c>
      <c r="AF2844" s="6">
        <v>0</v>
      </c>
    </row>
    <row r="2845" spans="2:32" x14ac:dyDescent="0.35">
      <c r="B2845" s="1" t="s">
        <v>375</v>
      </c>
      <c r="C2845" s="5">
        <v>5.47E-3</v>
      </c>
      <c r="D2845" s="6">
        <v>2.1309999999999998</v>
      </c>
      <c r="E2845" s="5">
        <v>0</v>
      </c>
      <c r="F2845" s="6">
        <v>0</v>
      </c>
      <c r="G2845" s="5">
        <v>0</v>
      </c>
      <c r="H2845" s="6">
        <v>0</v>
      </c>
      <c r="I2845" s="5">
        <v>0</v>
      </c>
      <c r="J2845" s="6">
        <v>0</v>
      </c>
      <c r="K2845" s="5">
        <v>0</v>
      </c>
      <c r="L2845" s="6">
        <v>0</v>
      </c>
      <c r="M2845" s="5">
        <v>0</v>
      </c>
      <c r="N2845" s="6">
        <v>0</v>
      </c>
      <c r="O2845" s="5">
        <v>0</v>
      </c>
      <c r="P2845" s="6">
        <v>0</v>
      </c>
      <c r="Q2845" s="5">
        <v>0</v>
      </c>
      <c r="R2845" s="6">
        <v>0</v>
      </c>
      <c r="S2845" s="5">
        <v>4.1349999999999998E-2</v>
      </c>
      <c r="T2845" s="6">
        <v>2.1309999999999998</v>
      </c>
      <c r="U2845" s="5">
        <v>0</v>
      </c>
      <c r="V2845" s="6">
        <v>0</v>
      </c>
      <c r="W2845" s="5">
        <v>0</v>
      </c>
      <c r="X2845" s="6">
        <v>0</v>
      </c>
      <c r="Y2845" s="5">
        <v>0</v>
      </c>
      <c r="Z2845" s="6">
        <v>0</v>
      </c>
      <c r="AA2845" s="5">
        <v>0</v>
      </c>
      <c r="AB2845" s="6">
        <v>0</v>
      </c>
      <c r="AC2845" s="5">
        <v>0</v>
      </c>
      <c r="AD2845" s="6">
        <v>0</v>
      </c>
      <c r="AE2845" s="5">
        <v>0</v>
      </c>
      <c r="AF2845" s="6">
        <v>0</v>
      </c>
    </row>
    <row r="2846" spans="2:32" x14ac:dyDescent="0.35">
      <c r="B2846" s="1" t="s">
        <v>377</v>
      </c>
      <c r="C2846" s="5">
        <v>0</v>
      </c>
      <c r="D2846" s="6">
        <v>0</v>
      </c>
      <c r="E2846" s="5">
        <v>0</v>
      </c>
      <c r="F2846" s="6">
        <v>0</v>
      </c>
      <c r="G2846" s="5">
        <v>0</v>
      </c>
      <c r="H2846" s="6">
        <v>0</v>
      </c>
      <c r="I2846" s="5">
        <v>0</v>
      </c>
      <c r="J2846" s="6">
        <v>0</v>
      </c>
      <c r="K2846" s="5">
        <v>0</v>
      </c>
      <c r="L2846" s="6">
        <v>0</v>
      </c>
      <c r="M2846" s="5">
        <v>0</v>
      </c>
      <c r="N2846" s="6">
        <v>0</v>
      </c>
      <c r="O2846" s="5">
        <v>0</v>
      </c>
      <c r="P2846" s="6">
        <v>0</v>
      </c>
      <c r="Q2846" s="5">
        <v>0</v>
      </c>
      <c r="R2846" s="6">
        <v>0</v>
      </c>
      <c r="S2846" s="5">
        <v>0</v>
      </c>
      <c r="T2846" s="6">
        <v>0</v>
      </c>
      <c r="U2846" s="5">
        <v>0</v>
      </c>
      <c r="V2846" s="6">
        <v>0</v>
      </c>
      <c r="W2846" s="5">
        <v>0</v>
      </c>
      <c r="X2846" s="6">
        <v>0</v>
      </c>
      <c r="Y2846" s="5">
        <v>0</v>
      </c>
      <c r="Z2846" s="6">
        <v>0</v>
      </c>
      <c r="AA2846" s="5">
        <v>0</v>
      </c>
      <c r="AB2846" s="6">
        <v>0</v>
      </c>
      <c r="AC2846" s="5">
        <v>0</v>
      </c>
      <c r="AD2846" s="6">
        <v>0</v>
      </c>
      <c r="AE2846" s="5">
        <v>0</v>
      </c>
      <c r="AF2846" s="6">
        <v>0</v>
      </c>
    </row>
    <row r="2847" spans="2:32" x14ac:dyDescent="0.35">
      <c r="B2847" s="1" t="s">
        <v>378</v>
      </c>
      <c r="C2847" s="5">
        <v>0</v>
      </c>
      <c r="D2847" s="6">
        <v>0</v>
      </c>
      <c r="E2847" s="5">
        <v>0</v>
      </c>
      <c r="F2847" s="6">
        <v>0</v>
      </c>
      <c r="G2847" s="5">
        <v>0</v>
      </c>
      <c r="H2847" s="6">
        <v>0</v>
      </c>
      <c r="I2847" s="5">
        <v>0</v>
      </c>
      <c r="J2847" s="6">
        <v>0</v>
      </c>
      <c r="K2847" s="5">
        <v>0</v>
      </c>
      <c r="L2847" s="6">
        <v>0</v>
      </c>
      <c r="M2847" s="5">
        <v>0</v>
      </c>
      <c r="N2847" s="6">
        <v>0</v>
      </c>
      <c r="O2847" s="5">
        <v>0</v>
      </c>
      <c r="P2847" s="6">
        <v>0</v>
      </c>
      <c r="Q2847" s="5">
        <v>0</v>
      </c>
      <c r="R2847" s="6">
        <v>0</v>
      </c>
      <c r="S2847" s="5">
        <v>0</v>
      </c>
      <c r="T2847" s="6">
        <v>0</v>
      </c>
      <c r="U2847" s="5">
        <v>0</v>
      </c>
      <c r="V2847" s="6">
        <v>0</v>
      </c>
      <c r="W2847" s="5">
        <v>0</v>
      </c>
      <c r="X2847" s="6">
        <v>0</v>
      </c>
      <c r="Y2847" s="5">
        <v>0</v>
      </c>
      <c r="Z2847" s="6">
        <v>0</v>
      </c>
      <c r="AA2847" s="5">
        <v>0</v>
      </c>
      <c r="AB2847" s="6">
        <v>0</v>
      </c>
      <c r="AC2847" s="5">
        <v>0</v>
      </c>
      <c r="AD2847" s="6">
        <v>0</v>
      </c>
      <c r="AE2847" s="5">
        <v>0</v>
      </c>
      <c r="AF2847" s="6">
        <v>0</v>
      </c>
    </row>
    <row r="2848" spans="2:32" x14ac:dyDescent="0.35">
      <c r="B2848" s="1" t="s">
        <v>380</v>
      </c>
      <c r="C2848" s="5">
        <v>0</v>
      </c>
      <c r="D2848" s="6">
        <v>0</v>
      </c>
      <c r="E2848" s="5">
        <v>0</v>
      </c>
      <c r="F2848" s="6">
        <v>0</v>
      </c>
      <c r="G2848" s="5">
        <v>0</v>
      </c>
      <c r="H2848" s="6">
        <v>0</v>
      </c>
      <c r="I2848" s="5">
        <v>0</v>
      </c>
      <c r="J2848" s="6">
        <v>0</v>
      </c>
      <c r="K2848" s="5">
        <v>0</v>
      </c>
      <c r="L2848" s="6">
        <v>0</v>
      </c>
      <c r="M2848" s="5">
        <v>0</v>
      </c>
      <c r="N2848" s="6">
        <v>0</v>
      </c>
      <c r="O2848" s="5">
        <v>0</v>
      </c>
      <c r="P2848" s="6">
        <v>0</v>
      </c>
      <c r="Q2848" s="5">
        <v>0</v>
      </c>
      <c r="R2848" s="6">
        <v>0</v>
      </c>
      <c r="S2848" s="5">
        <v>0</v>
      </c>
      <c r="T2848" s="6">
        <v>0</v>
      </c>
      <c r="U2848" s="5">
        <v>0</v>
      </c>
      <c r="V2848" s="6">
        <v>0</v>
      </c>
      <c r="W2848" s="5">
        <v>0</v>
      </c>
      <c r="X2848" s="6">
        <v>0</v>
      </c>
      <c r="Y2848" s="5">
        <v>0</v>
      </c>
      <c r="Z2848" s="6">
        <v>0</v>
      </c>
      <c r="AA2848" s="5">
        <v>0</v>
      </c>
      <c r="AB2848" s="6">
        <v>0</v>
      </c>
      <c r="AC2848" s="5">
        <v>0</v>
      </c>
      <c r="AD2848" s="6">
        <v>0</v>
      </c>
      <c r="AE2848" s="5">
        <v>0</v>
      </c>
      <c r="AF2848" s="6">
        <v>0</v>
      </c>
    </row>
    <row r="2849" spans="2:32" x14ac:dyDescent="0.35">
      <c r="B2849" s="1" t="s">
        <v>381</v>
      </c>
      <c r="C2849" s="5">
        <v>0</v>
      </c>
      <c r="D2849" s="6">
        <v>0</v>
      </c>
      <c r="E2849" s="5">
        <v>0</v>
      </c>
      <c r="F2849" s="6">
        <v>0</v>
      </c>
      <c r="G2849" s="5">
        <v>0</v>
      </c>
      <c r="H2849" s="6">
        <v>0</v>
      </c>
      <c r="I2849" s="5">
        <v>0</v>
      </c>
      <c r="J2849" s="6">
        <v>0</v>
      </c>
      <c r="K2849" s="5">
        <v>0</v>
      </c>
      <c r="L2849" s="6">
        <v>0</v>
      </c>
      <c r="M2849" s="5">
        <v>0</v>
      </c>
      <c r="N2849" s="6">
        <v>0</v>
      </c>
      <c r="O2849" s="5">
        <v>0</v>
      </c>
      <c r="P2849" s="6">
        <v>0</v>
      </c>
      <c r="Q2849" s="5">
        <v>0</v>
      </c>
      <c r="R2849" s="6">
        <v>0</v>
      </c>
      <c r="S2849" s="5">
        <v>0</v>
      </c>
      <c r="T2849" s="6">
        <v>0</v>
      </c>
      <c r="U2849" s="5">
        <v>0</v>
      </c>
      <c r="V2849" s="6">
        <v>0</v>
      </c>
      <c r="W2849" s="5">
        <v>0</v>
      </c>
      <c r="X2849" s="6">
        <v>0</v>
      </c>
      <c r="Y2849" s="5">
        <v>0</v>
      </c>
      <c r="Z2849" s="6">
        <v>0</v>
      </c>
      <c r="AA2849" s="5">
        <v>0</v>
      </c>
      <c r="AB2849" s="6">
        <v>0</v>
      </c>
      <c r="AC2849" s="5">
        <v>0</v>
      </c>
      <c r="AD2849" s="6">
        <v>0</v>
      </c>
      <c r="AE2849" s="5">
        <v>0</v>
      </c>
      <c r="AF2849" s="6">
        <v>0</v>
      </c>
    </row>
    <row r="2850" spans="2:32" x14ac:dyDescent="0.35">
      <c r="B2850" s="1" t="s">
        <v>382</v>
      </c>
      <c r="C2850" s="5">
        <v>0</v>
      </c>
      <c r="D2850" s="6">
        <v>0</v>
      </c>
      <c r="E2850" s="5">
        <v>0</v>
      </c>
      <c r="F2850" s="6">
        <v>0</v>
      </c>
      <c r="G2850" s="5">
        <v>0</v>
      </c>
      <c r="H2850" s="6">
        <v>0</v>
      </c>
      <c r="I2850" s="5">
        <v>0</v>
      </c>
      <c r="J2850" s="6">
        <v>0</v>
      </c>
      <c r="K2850" s="5">
        <v>0</v>
      </c>
      <c r="L2850" s="6">
        <v>0</v>
      </c>
      <c r="M2850" s="5">
        <v>0</v>
      </c>
      <c r="N2850" s="6">
        <v>0</v>
      </c>
      <c r="O2850" s="5">
        <v>0</v>
      </c>
      <c r="P2850" s="6">
        <v>0</v>
      </c>
      <c r="Q2850" s="5">
        <v>0</v>
      </c>
      <c r="R2850" s="6">
        <v>0</v>
      </c>
      <c r="S2850" s="5">
        <v>0</v>
      </c>
      <c r="T2850" s="6">
        <v>0</v>
      </c>
      <c r="U2850" s="5">
        <v>0</v>
      </c>
      <c r="V2850" s="6">
        <v>0</v>
      </c>
      <c r="W2850" s="5">
        <v>0</v>
      </c>
      <c r="X2850" s="6">
        <v>0</v>
      </c>
      <c r="Y2850" s="5">
        <v>0</v>
      </c>
      <c r="Z2850" s="6">
        <v>0</v>
      </c>
      <c r="AA2850" s="5">
        <v>0</v>
      </c>
      <c r="AB2850" s="6">
        <v>0</v>
      </c>
      <c r="AC2850" s="5">
        <v>0</v>
      </c>
      <c r="AD2850" s="6">
        <v>0</v>
      </c>
      <c r="AE2850" s="5">
        <v>0</v>
      </c>
      <c r="AF2850" s="6">
        <v>0</v>
      </c>
    </row>
    <row r="2851" spans="2:32" x14ac:dyDescent="0.35">
      <c r="B2851" s="1" t="s">
        <v>383</v>
      </c>
      <c r="C2851" s="5">
        <v>0</v>
      </c>
      <c r="D2851" s="6">
        <v>0</v>
      </c>
      <c r="E2851" s="5">
        <v>0</v>
      </c>
      <c r="F2851" s="6">
        <v>0</v>
      </c>
      <c r="G2851" s="5">
        <v>0</v>
      </c>
      <c r="H2851" s="6">
        <v>0</v>
      </c>
      <c r="I2851" s="5">
        <v>0</v>
      </c>
      <c r="J2851" s="6">
        <v>0</v>
      </c>
      <c r="K2851" s="5">
        <v>0</v>
      </c>
      <c r="L2851" s="6">
        <v>0</v>
      </c>
      <c r="M2851" s="5">
        <v>0</v>
      </c>
      <c r="N2851" s="6">
        <v>0</v>
      </c>
      <c r="O2851" s="5">
        <v>0</v>
      </c>
      <c r="P2851" s="6">
        <v>0</v>
      </c>
      <c r="Q2851" s="5">
        <v>0</v>
      </c>
      <c r="R2851" s="6">
        <v>0</v>
      </c>
      <c r="S2851" s="5">
        <v>0</v>
      </c>
      <c r="T2851" s="6">
        <v>0</v>
      </c>
      <c r="U2851" s="5">
        <v>0</v>
      </c>
      <c r="V2851" s="6">
        <v>0</v>
      </c>
      <c r="W2851" s="5">
        <v>0</v>
      </c>
      <c r="X2851" s="6">
        <v>0</v>
      </c>
      <c r="Y2851" s="5">
        <v>0</v>
      </c>
      <c r="Z2851" s="6">
        <v>0</v>
      </c>
      <c r="AA2851" s="5">
        <v>0</v>
      </c>
      <c r="AB2851" s="6">
        <v>0</v>
      </c>
      <c r="AC2851" s="5">
        <v>0</v>
      </c>
      <c r="AD2851" s="6">
        <v>0</v>
      </c>
      <c r="AE2851" s="5">
        <v>0</v>
      </c>
      <c r="AF2851" s="6">
        <v>0</v>
      </c>
    </row>
    <row r="2852" spans="2:32" x14ac:dyDescent="0.35">
      <c r="B2852" s="1" t="s">
        <v>827</v>
      </c>
      <c r="C2852" s="5">
        <v>0</v>
      </c>
      <c r="D2852" s="6">
        <v>0</v>
      </c>
      <c r="E2852" s="5">
        <v>0</v>
      </c>
      <c r="F2852" s="6">
        <v>0</v>
      </c>
      <c r="G2852" s="5">
        <v>0</v>
      </c>
      <c r="H2852" s="6">
        <v>0</v>
      </c>
      <c r="I2852" s="5">
        <v>0</v>
      </c>
      <c r="J2852" s="6">
        <v>0</v>
      </c>
      <c r="K2852" s="5">
        <v>0</v>
      </c>
      <c r="L2852" s="6">
        <v>0</v>
      </c>
      <c r="M2852" s="5">
        <v>0</v>
      </c>
      <c r="N2852" s="6">
        <v>0</v>
      </c>
      <c r="O2852" s="5">
        <v>0</v>
      </c>
      <c r="P2852" s="6">
        <v>0</v>
      </c>
      <c r="Q2852" s="5">
        <v>0</v>
      </c>
      <c r="R2852" s="6">
        <v>0</v>
      </c>
      <c r="S2852" s="5">
        <v>0</v>
      </c>
      <c r="T2852" s="6">
        <v>0</v>
      </c>
      <c r="U2852" s="5">
        <v>0</v>
      </c>
      <c r="V2852" s="6">
        <v>0</v>
      </c>
      <c r="W2852" s="5">
        <v>0</v>
      </c>
      <c r="X2852" s="6">
        <v>0</v>
      </c>
      <c r="Y2852" s="5">
        <v>0</v>
      </c>
      <c r="Z2852" s="6">
        <v>0</v>
      </c>
      <c r="AA2852" s="5">
        <v>0</v>
      </c>
      <c r="AB2852" s="6">
        <v>0</v>
      </c>
      <c r="AC2852" s="5">
        <v>0</v>
      </c>
      <c r="AD2852" s="6">
        <v>0</v>
      </c>
      <c r="AE2852" s="5">
        <v>0</v>
      </c>
      <c r="AF2852" s="6">
        <v>0</v>
      </c>
    </row>
    <row r="2853" spans="2:32" x14ac:dyDescent="0.35">
      <c r="B2853" s="1" t="s">
        <v>828</v>
      </c>
      <c r="C2853" s="5">
        <v>0</v>
      </c>
      <c r="D2853" s="6">
        <v>0</v>
      </c>
      <c r="E2853" s="5">
        <v>0</v>
      </c>
      <c r="F2853" s="6">
        <v>0</v>
      </c>
      <c r="G2853" s="5">
        <v>0</v>
      </c>
      <c r="H2853" s="6">
        <v>0</v>
      </c>
      <c r="I2853" s="5">
        <v>0</v>
      </c>
      <c r="J2853" s="6">
        <v>0</v>
      </c>
      <c r="K2853" s="5">
        <v>0</v>
      </c>
      <c r="L2853" s="6">
        <v>0</v>
      </c>
      <c r="M2853" s="5">
        <v>0</v>
      </c>
      <c r="N2853" s="6">
        <v>0</v>
      </c>
      <c r="O2853" s="5">
        <v>0</v>
      </c>
      <c r="P2853" s="6">
        <v>0</v>
      </c>
      <c r="Q2853" s="5">
        <v>0</v>
      </c>
      <c r="R2853" s="6">
        <v>0</v>
      </c>
      <c r="S2853" s="5">
        <v>0</v>
      </c>
      <c r="T2853" s="6">
        <v>0</v>
      </c>
      <c r="U2853" s="5">
        <v>0</v>
      </c>
      <c r="V2853" s="6">
        <v>0</v>
      </c>
      <c r="W2853" s="5">
        <v>0</v>
      </c>
      <c r="X2853" s="6">
        <v>0</v>
      </c>
      <c r="Y2853" s="5">
        <v>0</v>
      </c>
      <c r="Z2853" s="6">
        <v>0</v>
      </c>
      <c r="AA2853" s="5">
        <v>0</v>
      </c>
      <c r="AB2853" s="6">
        <v>0</v>
      </c>
      <c r="AC2853" s="5">
        <v>0</v>
      </c>
      <c r="AD2853" s="6">
        <v>0</v>
      </c>
      <c r="AE2853" s="5">
        <v>0</v>
      </c>
      <c r="AF2853" s="6">
        <v>0</v>
      </c>
    </row>
    <row r="2854" spans="2:32" x14ac:dyDescent="0.35">
      <c r="B2854" s="1" t="s">
        <v>829</v>
      </c>
      <c r="C2854" s="5">
        <v>2.9199999999999999E-3</v>
      </c>
      <c r="D2854" s="6">
        <v>1.1379999999999999</v>
      </c>
      <c r="E2854" s="5">
        <v>0</v>
      </c>
      <c r="F2854" s="6">
        <v>0</v>
      </c>
      <c r="G2854" s="5">
        <v>0</v>
      </c>
      <c r="H2854" s="6">
        <v>0</v>
      </c>
      <c r="I2854" s="5">
        <v>0</v>
      </c>
      <c r="J2854" s="6">
        <v>0</v>
      </c>
      <c r="K2854" s="5">
        <v>5.5259999999999997E-2</v>
      </c>
      <c r="L2854" s="6">
        <v>1.1379999999999999</v>
      </c>
      <c r="M2854" s="5">
        <v>0</v>
      </c>
      <c r="N2854" s="6">
        <v>0</v>
      </c>
      <c r="O2854" s="5">
        <v>0</v>
      </c>
      <c r="P2854" s="6">
        <v>0</v>
      </c>
      <c r="Q2854" s="5">
        <v>0</v>
      </c>
      <c r="R2854" s="6">
        <v>0</v>
      </c>
      <c r="S2854" s="5">
        <v>0</v>
      </c>
      <c r="T2854" s="6">
        <v>0</v>
      </c>
      <c r="U2854" s="5">
        <v>0</v>
      </c>
      <c r="V2854" s="6">
        <v>0</v>
      </c>
      <c r="W2854" s="5">
        <v>0</v>
      </c>
      <c r="X2854" s="6">
        <v>0</v>
      </c>
      <c r="Y2854" s="5">
        <v>0</v>
      </c>
      <c r="Z2854" s="6">
        <v>0</v>
      </c>
      <c r="AA2854" s="5">
        <v>0</v>
      </c>
      <c r="AB2854" s="6">
        <v>0</v>
      </c>
      <c r="AC2854" s="5">
        <v>0</v>
      </c>
      <c r="AD2854" s="6">
        <v>0</v>
      </c>
      <c r="AE2854" s="5">
        <v>0</v>
      </c>
      <c r="AF2854" s="6">
        <v>0</v>
      </c>
    </row>
    <row r="2855" spans="2:32" x14ac:dyDescent="0.35">
      <c r="B2855" s="1" t="s">
        <v>830</v>
      </c>
      <c r="C2855" s="5">
        <v>0</v>
      </c>
      <c r="D2855" s="6">
        <v>0</v>
      </c>
      <c r="E2855" s="5">
        <v>0</v>
      </c>
      <c r="F2855" s="6">
        <v>0</v>
      </c>
      <c r="G2855" s="5">
        <v>0</v>
      </c>
      <c r="H2855" s="6">
        <v>0</v>
      </c>
      <c r="I2855" s="5">
        <v>0</v>
      </c>
      <c r="J2855" s="6">
        <v>0</v>
      </c>
      <c r="K2855" s="5">
        <v>0</v>
      </c>
      <c r="L2855" s="6">
        <v>0</v>
      </c>
      <c r="M2855" s="5">
        <v>0</v>
      </c>
      <c r="N2855" s="6">
        <v>0</v>
      </c>
      <c r="O2855" s="5">
        <v>0</v>
      </c>
      <c r="P2855" s="6">
        <v>0</v>
      </c>
      <c r="Q2855" s="5">
        <v>0</v>
      </c>
      <c r="R2855" s="6">
        <v>0</v>
      </c>
      <c r="S2855" s="5">
        <v>0</v>
      </c>
      <c r="T2855" s="6">
        <v>0</v>
      </c>
      <c r="U2855" s="5">
        <v>0</v>
      </c>
      <c r="V2855" s="6">
        <v>0</v>
      </c>
      <c r="W2855" s="5">
        <v>0</v>
      </c>
      <c r="X2855" s="6">
        <v>0</v>
      </c>
      <c r="Y2855" s="5">
        <v>0</v>
      </c>
      <c r="Z2855" s="6">
        <v>0</v>
      </c>
      <c r="AA2855" s="5">
        <v>0</v>
      </c>
      <c r="AB2855" s="6">
        <v>0</v>
      </c>
      <c r="AC2855" s="5">
        <v>0</v>
      </c>
      <c r="AD2855" s="6">
        <v>0</v>
      </c>
      <c r="AE2855" s="5">
        <v>0</v>
      </c>
      <c r="AF2855" s="6">
        <v>0</v>
      </c>
    </row>
    <row r="2856" spans="2:32" x14ac:dyDescent="0.35">
      <c r="B2856" s="1" t="s">
        <v>831</v>
      </c>
      <c r="C2856" s="5">
        <v>0</v>
      </c>
      <c r="D2856" s="6">
        <v>0</v>
      </c>
      <c r="E2856" s="5">
        <v>0</v>
      </c>
      <c r="F2856" s="6">
        <v>0</v>
      </c>
      <c r="G2856" s="5">
        <v>0</v>
      </c>
      <c r="H2856" s="6">
        <v>0</v>
      </c>
      <c r="I2856" s="5">
        <v>0</v>
      </c>
      <c r="J2856" s="6">
        <v>0</v>
      </c>
      <c r="K2856" s="5">
        <v>0</v>
      </c>
      <c r="L2856" s="6">
        <v>0</v>
      </c>
      <c r="M2856" s="5">
        <v>0</v>
      </c>
      <c r="N2856" s="6">
        <v>0</v>
      </c>
      <c r="O2856" s="5">
        <v>0</v>
      </c>
      <c r="P2856" s="6">
        <v>0</v>
      </c>
      <c r="Q2856" s="5">
        <v>0</v>
      </c>
      <c r="R2856" s="6">
        <v>0</v>
      </c>
      <c r="S2856" s="5">
        <v>0</v>
      </c>
      <c r="T2856" s="6">
        <v>0</v>
      </c>
      <c r="U2856" s="5">
        <v>0</v>
      </c>
      <c r="V2856" s="6">
        <v>0</v>
      </c>
      <c r="W2856" s="5">
        <v>0</v>
      </c>
      <c r="X2856" s="6">
        <v>0</v>
      </c>
      <c r="Y2856" s="5">
        <v>0</v>
      </c>
      <c r="Z2856" s="6">
        <v>0</v>
      </c>
      <c r="AA2856" s="5">
        <v>0</v>
      </c>
      <c r="AB2856" s="6">
        <v>0</v>
      </c>
      <c r="AC2856" s="5">
        <v>0</v>
      </c>
      <c r="AD2856" s="6">
        <v>0</v>
      </c>
      <c r="AE2856" s="5">
        <v>0</v>
      </c>
      <c r="AF2856" s="6">
        <v>0</v>
      </c>
    </row>
    <row r="2857" spans="2:32" x14ac:dyDescent="0.35">
      <c r="B2857" s="1" t="s">
        <v>385</v>
      </c>
      <c r="C2857" s="5">
        <v>0</v>
      </c>
      <c r="D2857" s="6">
        <v>0</v>
      </c>
      <c r="E2857" s="5">
        <v>0</v>
      </c>
      <c r="F2857" s="6">
        <v>0</v>
      </c>
      <c r="G2857" s="5">
        <v>0</v>
      </c>
      <c r="H2857" s="6">
        <v>0</v>
      </c>
      <c r="I2857" s="5">
        <v>0</v>
      </c>
      <c r="J2857" s="6">
        <v>0</v>
      </c>
      <c r="K2857" s="5">
        <v>0</v>
      </c>
      <c r="L2857" s="6">
        <v>0</v>
      </c>
      <c r="M2857" s="5">
        <v>0</v>
      </c>
      <c r="N2857" s="6">
        <v>0</v>
      </c>
      <c r="O2857" s="5">
        <v>0</v>
      </c>
      <c r="P2857" s="6">
        <v>0</v>
      </c>
      <c r="Q2857" s="5">
        <v>0</v>
      </c>
      <c r="R2857" s="6">
        <v>0</v>
      </c>
      <c r="S2857" s="5">
        <v>0</v>
      </c>
      <c r="T2857" s="6">
        <v>0</v>
      </c>
      <c r="U2857" s="5">
        <v>0</v>
      </c>
      <c r="V2857" s="6">
        <v>0</v>
      </c>
      <c r="W2857" s="5">
        <v>0</v>
      </c>
      <c r="X2857" s="6">
        <v>0</v>
      </c>
      <c r="Y2857" s="5">
        <v>0</v>
      </c>
      <c r="Z2857" s="6">
        <v>0</v>
      </c>
      <c r="AA2857" s="5">
        <v>0</v>
      </c>
      <c r="AB2857" s="6">
        <v>0</v>
      </c>
      <c r="AC2857" s="5">
        <v>0</v>
      </c>
      <c r="AD2857" s="6">
        <v>0</v>
      </c>
      <c r="AE2857" s="5">
        <v>0</v>
      </c>
      <c r="AF2857" s="6">
        <v>0</v>
      </c>
    </row>
    <row r="2858" spans="2:32" x14ac:dyDescent="0.35">
      <c r="B2858" s="1" t="s">
        <v>832</v>
      </c>
      <c r="C2858" s="5">
        <v>3.1E-4</v>
      </c>
      <c r="D2858" s="6">
        <v>0.121</v>
      </c>
      <c r="E2858" s="5">
        <v>0</v>
      </c>
      <c r="F2858" s="6">
        <v>0</v>
      </c>
      <c r="G2858" s="5">
        <v>0</v>
      </c>
      <c r="H2858" s="6">
        <v>0</v>
      </c>
      <c r="I2858" s="5">
        <v>0</v>
      </c>
      <c r="J2858" s="6">
        <v>0</v>
      </c>
      <c r="K2858" s="5">
        <v>0</v>
      </c>
      <c r="L2858" s="6">
        <v>0</v>
      </c>
      <c r="M2858" s="5">
        <v>0</v>
      </c>
      <c r="N2858" s="6">
        <v>0</v>
      </c>
      <c r="O2858" s="5">
        <v>0</v>
      </c>
      <c r="P2858" s="6">
        <v>0</v>
      </c>
      <c r="Q2858" s="5">
        <v>0</v>
      </c>
      <c r="R2858" s="6">
        <v>0</v>
      </c>
      <c r="S2858" s="5">
        <v>0</v>
      </c>
      <c r="T2858" s="6">
        <v>0</v>
      </c>
      <c r="U2858" s="5">
        <v>0</v>
      </c>
      <c r="V2858" s="6">
        <v>0</v>
      </c>
      <c r="W2858" s="5">
        <v>2.5260000000000001E-2</v>
      </c>
      <c r="X2858" s="6">
        <v>0.121</v>
      </c>
      <c r="Y2858" s="5">
        <v>0</v>
      </c>
      <c r="Z2858" s="6">
        <v>0</v>
      </c>
      <c r="AA2858" s="5">
        <v>0</v>
      </c>
      <c r="AB2858" s="6">
        <v>0</v>
      </c>
      <c r="AC2858" s="5">
        <v>0</v>
      </c>
      <c r="AD2858" s="6">
        <v>0</v>
      </c>
      <c r="AE2858" s="5">
        <v>0</v>
      </c>
      <c r="AF2858" s="6">
        <v>0</v>
      </c>
    </row>
    <row r="2859" spans="2:32" x14ac:dyDescent="0.35">
      <c r="B2859" s="1" t="s">
        <v>833</v>
      </c>
      <c r="C2859" s="5">
        <v>0</v>
      </c>
      <c r="D2859" s="6">
        <v>0</v>
      </c>
      <c r="E2859" s="5">
        <v>0</v>
      </c>
      <c r="F2859" s="6">
        <v>0</v>
      </c>
      <c r="G2859" s="5">
        <v>0</v>
      </c>
      <c r="H2859" s="6">
        <v>0</v>
      </c>
      <c r="I2859" s="5">
        <v>0</v>
      </c>
      <c r="J2859" s="6">
        <v>0</v>
      </c>
      <c r="K2859" s="5">
        <v>0</v>
      </c>
      <c r="L2859" s="6">
        <v>0</v>
      </c>
      <c r="M2859" s="5">
        <v>0</v>
      </c>
      <c r="N2859" s="6">
        <v>0</v>
      </c>
      <c r="O2859" s="5">
        <v>0</v>
      </c>
      <c r="P2859" s="6">
        <v>0</v>
      </c>
      <c r="Q2859" s="5">
        <v>0</v>
      </c>
      <c r="R2859" s="6">
        <v>0</v>
      </c>
      <c r="S2859" s="5">
        <v>0</v>
      </c>
      <c r="T2859" s="6">
        <v>0</v>
      </c>
      <c r="U2859" s="5">
        <v>0</v>
      </c>
      <c r="V2859" s="6">
        <v>0</v>
      </c>
      <c r="W2859" s="5">
        <v>0</v>
      </c>
      <c r="X2859" s="6">
        <v>0</v>
      </c>
      <c r="Y2859" s="5">
        <v>0</v>
      </c>
      <c r="Z2859" s="6">
        <v>0</v>
      </c>
      <c r="AA2859" s="5">
        <v>0</v>
      </c>
      <c r="AB2859" s="6">
        <v>0</v>
      </c>
      <c r="AC2859" s="5">
        <v>0</v>
      </c>
      <c r="AD2859" s="6">
        <v>0</v>
      </c>
      <c r="AE2859" s="5">
        <v>0</v>
      </c>
      <c r="AF2859" s="6">
        <v>0</v>
      </c>
    </row>
    <row r="2860" spans="2:32" x14ac:dyDescent="0.35">
      <c r="B2860" s="1" t="s">
        <v>834</v>
      </c>
      <c r="C2860" s="5">
        <v>5.5799999999999999E-3</v>
      </c>
      <c r="D2860" s="6">
        <v>2.177</v>
      </c>
      <c r="E2860" s="5">
        <v>0</v>
      </c>
      <c r="F2860" s="6">
        <v>0</v>
      </c>
      <c r="G2860" s="5">
        <v>0</v>
      </c>
      <c r="H2860" s="6">
        <v>0</v>
      </c>
      <c r="I2860" s="5">
        <v>0</v>
      </c>
      <c r="J2860" s="6">
        <v>0</v>
      </c>
      <c r="K2860" s="5">
        <v>0</v>
      </c>
      <c r="L2860" s="6">
        <v>0</v>
      </c>
      <c r="M2860" s="5">
        <v>0</v>
      </c>
      <c r="N2860" s="6">
        <v>0</v>
      </c>
      <c r="O2860" s="5">
        <v>0</v>
      </c>
      <c r="P2860" s="6">
        <v>0</v>
      </c>
      <c r="Q2860" s="5">
        <v>0</v>
      </c>
      <c r="R2860" s="6">
        <v>0</v>
      </c>
      <c r="S2860" s="5">
        <v>0</v>
      </c>
      <c r="T2860" s="6">
        <v>0</v>
      </c>
      <c r="U2860" s="5">
        <v>0</v>
      </c>
      <c r="V2860" s="6">
        <v>0</v>
      </c>
      <c r="W2860" s="5">
        <v>0</v>
      </c>
      <c r="X2860" s="6">
        <v>0</v>
      </c>
      <c r="Y2860" s="5">
        <v>0</v>
      </c>
      <c r="Z2860" s="6">
        <v>0</v>
      </c>
      <c r="AA2860" s="5">
        <v>0</v>
      </c>
      <c r="AB2860" s="6">
        <v>0</v>
      </c>
      <c r="AC2860" s="5">
        <v>3.8399999999999997E-2</v>
      </c>
      <c r="AD2860" s="6">
        <v>2.177</v>
      </c>
      <c r="AE2860" s="5">
        <v>0</v>
      </c>
      <c r="AF2860" s="6">
        <v>0</v>
      </c>
    </row>
    <row r="2861" spans="2:32" x14ac:dyDescent="0.35">
      <c r="B2861" s="1" t="s">
        <v>835</v>
      </c>
      <c r="C2861" s="5">
        <v>0</v>
      </c>
      <c r="D2861" s="6">
        <v>0</v>
      </c>
      <c r="E2861" s="5">
        <v>0</v>
      </c>
      <c r="F2861" s="6">
        <v>0</v>
      </c>
      <c r="G2861" s="5">
        <v>0</v>
      </c>
      <c r="H2861" s="6">
        <v>0</v>
      </c>
      <c r="I2861" s="5">
        <v>0</v>
      </c>
      <c r="J2861" s="6">
        <v>0</v>
      </c>
      <c r="K2861" s="5">
        <v>0</v>
      </c>
      <c r="L2861" s="6">
        <v>0</v>
      </c>
      <c r="M2861" s="5">
        <v>0</v>
      </c>
      <c r="N2861" s="6">
        <v>0</v>
      </c>
      <c r="O2861" s="5">
        <v>0</v>
      </c>
      <c r="P2861" s="6">
        <v>0</v>
      </c>
      <c r="Q2861" s="5">
        <v>0</v>
      </c>
      <c r="R2861" s="6">
        <v>0</v>
      </c>
      <c r="S2861" s="5">
        <v>0</v>
      </c>
      <c r="T2861" s="6">
        <v>0</v>
      </c>
      <c r="U2861" s="5">
        <v>0</v>
      </c>
      <c r="V2861" s="6">
        <v>0</v>
      </c>
      <c r="W2861" s="5">
        <v>0</v>
      </c>
      <c r="X2861" s="6">
        <v>0</v>
      </c>
      <c r="Y2861" s="5">
        <v>0</v>
      </c>
      <c r="Z2861" s="6">
        <v>0</v>
      </c>
      <c r="AA2861" s="5">
        <v>0</v>
      </c>
      <c r="AB2861" s="6">
        <v>0</v>
      </c>
      <c r="AC2861" s="5">
        <v>0</v>
      </c>
      <c r="AD2861" s="6">
        <v>0</v>
      </c>
      <c r="AE2861" s="5">
        <v>0</v>
      </c>
      <c r="AF2861" s="6">
        <v>0</v>
      </c>
    </row>
    <row r="2862" spans="2:32" x14ac:dyDescent="0.35">
      <c r="B2862" s="1" t="s">
        <v>836</v>
      </c>
      <c r="C2862" s="5">
        <v>0</v>
      </c>
      <c r="D2862" s="6">
        <v>0</v>
      </c>
      <c r="E2862" s="5">
        <v>0</v>
      </c>
      <c r="F2862" s="6">
        <v>0</v>
      </c>
      <c r="G2862" s="5">
        <v>0</v>
      </c>
      <c r="H2862" s="6">
        <v>0</v>
      </c>
      <c r="I2862" s="5">
        <v>0</v>
      </c>
      <c r="J2862" s="6">
        <v>0</v>
      </c>
      <c r="K2862" s="5">
        <v>0</v>
      </c>
      <c r="L2862" s="6">
        <v>0</v>
      </c>
      <c r="M2862" s="5">
        <v>0</v>
      </c>
      <c r="N2862" s="6">
        <v>0</v>
      </c>
      <c r="O2862" s="5">
        <v>0</v>
      </c>
      <c r="P2862" s="6">
        <v>0</v>
      </c>
      <c r="Q2862" s="5">
        <v>0</v>
      </c>
      <c r="R2862" s="6">
        <v>0</v>
      </c>
      <c r="S2862" s="5">
        <v>0</v>
      </c>
      <c r="T2862" s="6">
        <v>0</v>
      </c>
      <c r="U2862" s="5">
        <v>0</v>
      </c>
      <c r="V2862" s="6">
        <v>0</v>
      </c>
      <c r="W2862" s="5">
        <v>0</v>
      </c>
      <c r="X2862" s="6">
        <v>0</v>
      </c>
      <c r="Y2862" s="5">
        <v>0</v>
      </c>
      <c r="Z2862" s="6">
        <v>0</v>
      </c>
      <c r="AA2862" s="5">
        <v>0</v>
      </c>
      <c r="AB2862" s="6">
        <v>0</v>
      </c>
      <c r="AC2862" s="5">
        <v>0</v>
      </c>
      <c r="AD2862" s="6">
        <v>0</v>
      </c>
      <c r="AE2862" s="5">
        <v>0</v>
      </c>
      <c r="AF2862" s="6">
        <v>0</v>
      </c>
    </row>
    <row r="2863" spans="2:32" x14ac:dyDescent="0.35">
      <c r="B2863" s="1" t="s">
        <v>837</v>
      </c>
      <c r="C2863" s="5">
        <v>0</v>
      </c>
      <c r="D2863" s="6">
        <v>0</v>
      </c>
      <c r="E2863" s="5">
        <v>0</v>
      </c>
      <c r="F2863" s="6">
        <v>0</v>
      </c>
      <c r="G2863" s="5">
        <v>0</v>
      </c>
      <c r="H2863" s="6">
        <v>0</v>
      </c>
      <c r="I2863" s="5">
        <v>0</v>
      </c>
      <c r="J2863" s="6">
        <v>0</v>
      </c>
      <c r="K2863" s="5">
        <v>0</v>
      </c>
      <c r="L2863" s="6">
        <v>0</v>
      </c>
      <c r="M2863" s="5">
        <v>0</v>
      </c>
      <c r="N2863" s="6">
        <v>0</v>
      </c>
      <c r="O2863" s="5">
        <v>0</v>
      </c>
      <c r="P2863" s="6">
        <v>0</v>
      </c>
      <c r="Q2863" s="5">
        <v>0</v>
      </c>
      <c r="R2863" s="6">
        <v>0</v>
      </c>
      <c r="S2863" s="5">
        <v>0</v>
      </c>
      <c r="T2863" s="6">
        <v>0</v>
      </c>
      <c r="U2863" s="5">
        <v>0</v>
      </c>
      <c r="V2863" s="6">
        <v>0</v>
      </c>
      <c r="W2863" s="5">
        <v>0</v>
      </c>
      <c r="X2863" s="6">
        <v>0</v>
      </c>
      <c r="Y2863" s="5">
        <v>0</v>
      </c>
      <c r="Z2863" s="6">
        <v>0</v>
      </c>
      <c r="AA2863" s="5">
        <v>0</v>
      </c>
      <c r="AB2863" s="6">
        <v>0</v>
      </c>
      <c r="AC2863" s="5">
        <v>0</v>
      </c>
      <c r="AD2863" s="6">
        <v>0</v>
      </c>
      <c r="AE2863" s="5">
        <v>0</v>
      </c>
      <c r="AF2863" s="6">
        <v>0</v>
      </c>
    </row>
    <row r="2864" spans="2:32" x14ac:dyDescent="0.35">
      <c r="B2864" s="1" t="s">
        <v>838</v>
      </c>
      <c r="C2864" s="5">
        <v>0</v>
      </c>
      <c r="D2864" s="6">
        <v>0</v>
      </c>
      <c r="E2864" s="5">
        <v>0</v>
      </c>
      <c r="F2864" s="6">
        <v>0</v>
      </c>
      <c r="G2864" s="5">
        <v>0</v>
      </c>
      <c r="H2864" s="6">
        <v>0</v>
      </c>
      <c r="I2864" s="5">
        <v>0</v>
      </c>
      <c r="J2864" s="6">
        <v>0</v>
      </c>
      <c r="K2864" s="5">
        <v>0</v>
      </c>
      <c r="L2864" s="6">
        <v>0</v>
      </c>
      <c r="M2864" s="5">
        <v>0</v>
      </c>
      <c r="N2864" s="6">
        <v>0</v>
      </c>
      <c r="O2864" s="5">
        <v>0</v>
      </c>
      <c r="P2864" s="6">
        <v>0</v>
      </c>
      <c r="Q2864" s="5">
        <v>0</v>
      </c>
      <c r="R2864" s="6">
        <v>0</v>
      </c>
      <c r="S2864" s="5">
        <v>0</v>
      </c>
      <c r="T2864" s="6">
        <v>0</v>
      </c>
      <c r="U2864" s="5">
        <v>0</v>
      </c>
      <c r="V2864" s="6">
        <v>0</v>
      </c>
      <c r="W2864" s="5">
        <v>0</v>
      </c>
      <c r="X2864" s="6">
        <v>0</v>
      </c>
      <c r="Y2864" s="5">
        <v>0</v>
      </c>
      <c r="Z2864" s="6">
        <v>0</v>
      </c>
      <c r="AA2864" s="5">
        <v>0</v>
      </c>
      <c r="AB2864" s="6">
        <v>0</v>
      </c>
      <c r="AC2864" s="5">
        <v>0</v>
      </c>
      <c r="AD2864" s="6">
        <v>0</v>
      </c>
      <c r="AE2864" s="5">
        <v>0</v>
      </c>
      <c r="AF2864" s="6">
        <v>0</v>
      </c>
    </row>
    <row r="2865" spans="1:32" x14ac:dyDescent="0.35">
      <c r="B2865" s="1" t="s">
        <v>839</v>
      </c>
      <c r="C2865" s="5">
        <v>1.89E-3</v>
      </c>
      <c r="D2865" s="6">
        <v>0.73699999999999999</v>
      </c>
      <c r="E2865" s="5">
        <v>0</v>
      </c>
      <c r="F2865" s="6">
        <v>0</v>
      </c>
      <c r="G2865" s="5">
        <v>0</v>
      </c>
      <c r="H2865" s="6">
        <v>0</v>
      </c>
      <c r="I2865" s="5">
        <v>0</v>
      </c>
      <c r="J2865" s="6">
        <v>0</v>
      </c>
      <c r="K2865" s="5">
        <v>0</v>
      </c>
      <c r="L2865" s="6">
        <v>0</v>
      </c>
      <c r="M2865" s="5">
        <v>0</v>
      </c>
      <c r="N2865" s="6">
        <v>0</v>
      </c>
      <c r="O2865" s="5">
        <v>0</v>
      </c>
      <c r="P2865" s="6">
        <v>0</v>
      </c>
      <c r="Q2865" s="5">
        <v>0</v>
      </c>
      <c r="R2865" s="6">
        <v>0</v>
      </c>
      <c r="S2865" s="5">
        <v>0</v>
      </c>
      <c r="T2865" s="6">
        <v>0</v>
      </c>
      <c r="U2865" s="5">
        <v>0</v>
      </c>
      <c r="V2865" s="6">
        <v>0</v>
      </c>
      <c r="W2865" s="5">
        <v>0</v>
      </c>
      <c r="X2865" s="6">
        <v>0</v>
      </c>
      <c r="Y2865" s="5">
        <v>0</v>
      </c>
      <c r="Z2865" s="6">
        <v>0</v>
      </c>
      <c r="AA2865" s="5">
        <v>1.312E-2</v>
      </c>
      <c r="AB2865" s="6">
        <v>0.73699999999999999</v>
      </c>
      <c r="AC2865" s="5">
        <v>0</v>
      </c>
      <c r="AD2865" s="6">
        <v>0</v>
      </c>
      <c r="AE2865" s="5">
        <v>0</v>
      </c>
      <c r="AF2865" s="6">
        <v>0</v>
      </c>
    </row>
    <row r="2866" spans="1:32" x14ac:dyDescent="0.35">
      <c r="B2866" s="1" t="s">
        <v>840</v>
      </c>
      <c r="C2866" s="5">
        <v>1.89E-3</v>
      </c>
      <c r="D2866" s="6">
        <v>0.73699999999999999</v>
      </c>
      <c r="E2866" s="5">
        <v>0</v>
      </c>
      <c r="F2866" s="6">
        <v>0</v>
      </c>
      <c r="G2866" s="5">
        <v>0</v>
      </c>
      <c r="H2866" s="6">
        <v>0</v>
      </c>
      <c r="I2866" s="5">
        <v>0</v>
      </c>
      <c r="J2866" s="6">
        <v>0</v>
      </c>
      <c r="K2866" s="5">
        <v>0</v>
      </c>
      <c r="L2866" s="6">
        <v>0</v>
      </c>
      <c r="M2866" s="5">
        <v>0</v>
      </c>
      <c r="N2866" s="6">
        <v>0</v>
      </c>
      <c r="O2866" s="5">
        <v>0</v>
      </c>
      <c r="P2866" s="6">
        <v>0</v>
      </c>
      <c r="Q2866" s="5">
        <v>0</v>
      </c>
      <c r="R2866" s="6">
        <v>0</v>
      </c>
      <c r="S2866" s="5">
        <v>0</v>
      </c>
      <c r="T2866" s="6">
        <v>0</v>
      </c>
      <c r="U2866" s="5">
        <v>0</v>
      </c>
      <c r="V2866" s="6">
        <v>0</v>
      </c>
      <c r="W2866" s="5">
        <v>0</v>
      </c>
      <c r="X2866" s="6">
        <v>0</v>
      </c>
      <c r="Y2866" s="5">
        <v>0</v>
      </c>
      <c r="Z2866" s="6">
        <v>0</v>
      </c>
      <c r="AA2866" s="5">
        <v>1.312E-2</v>
      </c>
      <c r="AB2866" s="6">
        <v>0.73699999999999999</v>
      </c>
      <c r="AC2866" s="5">
        <v>0</v>
      </c>
      <c r="AD2866" s="6">
        <v>0</v>
      </c>
      <c r="AE2866" s="5">
        <v>0</v>
      </c>
      <c r="AF2866" s="6">
        <v>0</v>
      </c>
    </row>
    <row r="2867" spans="1:32" x14ac:dyDescent="0.35">
      <c r="B2867" s="1" t="s">
        <v>841</v>
      </c>
      <c r="C2867" s="5">
        <v>0</v>
      </c>
      <c r="D2867" s="6">
        <v>0</v>
      </c>
      <c r="E2867" s="5">
        <v>0</v>
      </c>
      <c r="F2867" s="6">
        <v>0</v>
      </c>
      <c r="G2867" s="5">
        <v>0</v>
      </c>
      <c r="H2867" s="6">
        <v>0</v>
      </c>
      <c r="I2867" s="5">
        <v>0</v>
      </c>
      <c r="J2867" s="6">
        <v>0</v>
      </c>
      <c r="K2867" s="5">
        <v>0</v>
      </c>
      <c r="L2867" s="6">
        <v>0</v>
      </c>
      <c r="M2867" s="5">
        <v>0</v>
      </c>
      <c r="N2867" s="6">
        <v>0</v>
      </c>
      <c r="O2867" s="5">
        <v>0</v>
      </c>
      <c r="P2867" s="6">
        <v>0</v>
      </c>
      <c r="Q2867" s="5">
        <v>0</v>
      </c>
      <c r="R2867" s="6">
        <v>0</v>
      </c>
      <c r="S2867" s="5">
        <v>0</v>
      </c>
      <c r="T2867" s="6">
        <v>0</v>
      </c>
      <c r="U2867" s="5">
        <v>0</v>
      </c>
      <c r="V2867" s="6">
        <v>0</v>
      </c>
      <c r="W2867" s="5">
        <v>0</v>
      </c>
      <c r="X2867" s="6">
        <v>0</v>
      </c>
      <c r="Y2867" s="5">
        <v>0</v>
      </c>
      <c r="Z2867" s="6">
        <v>0</v>
      </c>
      <c r="AA2867" s="5">
        <v>0</v>
      </c>
      <c r="AB2867" s="6">
        <v>0</v>
      </c>
      <c r="AC2867" s="5">
        <v>0</v>
      </c>
      <c r="AD2867" s="6">
        <v>0</v>
      </c>
      <c r="AE2867" s="5">
        <v>0</v>
      </c>
      <c r="AF2867" s="6">
        <v>0</v>
      </c>
    </row>
    <row r="2868" spans="1:32" x14ac:dyDescent="0.35">
      <c r="B2868" s="1" t="s">
        <v>842</v>
      </c>
      <c r="C2868" s="5">
        <v>0</v>
      </c>
      <c r="D2868" s="6">
        <v>0</v>
      </c>
      <c r="E2868" s="5">
        <v>0</v>
      </c>
      <c r="F2868" s="6">
        <v>0</v>
      </c>
      <c r="G2868" s="5">
        <v>0</v>
      </c>
      <c r="H2868" s="6">
        <v>0</v>
      </c>
      <c r="I2868" s="5">
        <v>0</v>
      </c>
      <c r="J2868" s="6">
        <v>0</v>
      </c>
      <c r="K2868" s="5">
        <v>0</v>
      </c>
      <c r="L2868" s="6">
        <v>0</v>
      </c>
      <c r="M2868" s="5">
        <v>0</v>
      </c>
      <c r="N2868" s="6">
        <v>0</v>
      </c>
      <c r="O2868" s="5">
        <v>0</v>
      </c>
      <c r="P2868" s="6">
        <v>0</v>
      </c>
      <c r="Q2868" s="5">
        <v>0</v>
      </c>
      <c r="R2868" s="6">
        <v>0</v>
      </c>
      <c r="S2868" s="5">
        <v>0</v>
      </c>
      <c r="T2868" s="6">
        <v>0</v>
      </c>
      <c r="U2868" s="5">
        <v>0</v>
      </c>
      <c r="V2868" s="6">
        <v>0</v>
      </c>
      <c r="W2868" s="5">
        <v>0</v>
      </c>
      <c r="X2868" s="6">
        <v>0</v>
      </c>
      <c r="Y2868" s="5">
        <v>0</v>
      </c>
      <c r="Z2868" s="6">
        <v>0</v>
      </c>
      <c r="AA2868" s="5">
        <v>0</v>
      </c>
      <c r="AB2868" s="6">
        <v>0</v>
      </c>
      <c r="AC2868" s="5">
        <v>0</v>
      </c>
      <c r="AD2868" s="6">
        <v>0</v>
      </c>
      <c r="AE2868" s="5">
        <v>0</v>
      </c>
      <c r="AF2868" s="6">
        <v>0</v>
      </c>
    </row>
    <row r="2869" spans="1:32" x14ac:dyDescent="0.35">
      <c r="B2869" s="2" t="s">
        <v>393</v>
      </c>
    </row>
    <row r="2870" spans="1:32" x14ac:dyDescent="0.35">
      <c r="B2870" s="1" t="s">
        <v>394</v>
      </c>
      <c r="C2870" s="5">
        <v>0</v>
      </c>
      <c r="D2870" s="6">
        <v>0</v>
      </c>
      <c r="E2870" s="5">
        <v>0</v>
      </c>
      <c r="F2870" s="6">
        <v>0</v>
      </c>
      <c r="G2870" s="5">
        <v>0</v>
      </c>
      <c r="H2870" s="6">
        <v>0</v>
      </c>
      <c r="I2870" s="5">
        <v>0</v>
      </c>
      <c r="J2870" s="6">
        <v>0</v>
      </c>
      <c r="K2870" s="5">
        <v>0</v>
      </c>
      <c r="L2870" s="6">
        <v>0</v>
      </c>
      <c r="M2870" s="5">
        <v>0</v>
      </c>
      <c r="N2870" s="6">
        <v>0</v>
      </c>
      <c r="O2870" s="5">
        <v>0</v>
      </c>
      <c r="P2870" s="6">
        <v>0</v>
      </c>
      <c r="Q2870" s="5">
        <v>0</v>
      </c>
      <c r="R2870" s="6">
        <v>0</v>
      </c>
      <c r="S2870" s="5">
        <v>0</v>
      </c>
      <c r="T2870" s="6">
        <v>0</v>
      </c>
      <c r="U2870" s="5">
        <v>0</v>
      </c>
      <c r="V2870" s="6">
        <v>0</v>
      </c>
      <c r="W2870" s="5">
        <v>0</v>
      </c>
      <c r="X2870" s="6">
        <v>0</v>
      </c>
      <c r="Y2870" s="5">
        <v>0</v>
      </c>
      <c r="Z2870" s="6">
        <v>0</v>
      </c>
      <c r="AA2870" s="5">
        <v>0</v>
      </c>
      <c r="AB2870" s="6">
        <v>0</v>
      </c>
      <c r="AC2870" s="5">
        <v>0</v>
      </c>
      <c r="AD2870" s="6">
        <v>0</v>
      </c>
      <c r="AE2870" s="5">
        <v>0</v>
      </c>
      <c r="AF2870" s="6">
        <v>0</v>
      </c>
    </row>
    <row r="2871" spans="1:32" x14ac:dyDescent="0.35">
      <c r="B2871" s="1" t="s">
        <v>843</v>
      </c>
      <c r="C2871" s="5">
        <v>0</v>
      </c>
      <c r="D2871" s="6">
        <v>0</v>
      </c>
      <c r="E2871" s="5">
        <v>0</v>
      </c>
      <c r="F2871" s="6">
        <v>0</v>
      </c>
      <c r="G2871" s="5">
        <v>0</v>
      </c>
      <c r="H2871" s="6">
        <v>0</v>
      </c>
      <c r="I2871" s="5">
        <v>0</v>
      </c>
      <c r="J2871" s="6">
        <v>0</v>
      </c>
      <c r="K2871" s="5">
        <v>0</v>
      </c>
      <c r="L2871" s="6">
        <v>0</v>
      </c>
      <c r="M2871" s="5">
        <v>0</v>
      </c>
      <c r="N2871" s="6">
        <v>0</v>
      </c>
      <c r="O2871" s="5">
        <v>0</v>
      </c>
      <c r="P2871" s="6">
        <v>0</v>
      </c>
      <c r="Q2871" s="5">
        <v>0</v>
      </c>
      <c r="R2871" s="6">
        <v>0</v>
      </c>
      <c r="S2871" s="5">
        <v>0</v>
      </c>
      <c r="T2871" s="6">
        <v>0</v>
      </c>
      <c r="U2871" s="5">
        <v>0</v>
      </c>
      <c r="V2871" s="6">
        <v>0</v>
      </c>
      <c r="W2871" s="5">
        <v>0</v>
      </c>
      <c r="X2871" s="6">
        <v>0</v>
      </c>
      <c r="Y2871" s="5">
        <v>0</v>
      </c>
      <c r="Z2871" s="6">
        <v>0</v>
      </c>
      <c r="AA2871" s="5">
        <v>0</v>
      </c>
      <c r="AB2871" s="6">
        <v>0</v>
      </c>
      <c r="AC2871" s="5">
        <v>0</v>
      </c>
      <c r="AD2871" s="6">
        <v>0</v>
      </c>
      <c r="AE2871" s="5">
        <v>0</v>
      </c>
      <c r="AF2871" s="6">
        <v>0</v>
      </c>
    </row>
    <row r="2872" spans="1:32" x14ac:dyDescent="0.35">
      <c r="B2872" s="1" t="s">
        <v>395</v>
      </c>
      <c r="C2872" s="5">
        <v>0</v>
      </c>
      <c r="D2872" s="6">
        <v>0</v>
      </c>
      <c r="E2872" s="5">
        <v>0</v>
      </c>
      <c r="F2872" s="6">
        <v>0</v>
      </c>
      <c r="G2872" s="5">
        <v>0</v>
      </c>
      <c r="H2872" s="6">
        <v>0</v>
      </c>
      <c r="I2872" s="5">
        <v>0</v>
      </c>
      <c r="J2872" s="6">
        <v>0</v>
      </c>
      <c r="K2872" s="5">
        <v>0</v>
      </c>
      <c r="L2872" s="6">
        <v>0</v>
      </c>
      <c r="M2872" s="5">
        <v>0</v>
      </c>
      <c r="N2872" s="6">
        <v>0</v>
      </c>
      <c r="O2872" s="5">
        <v>0</v>
      </c>
      <c r="P2872" s="6">
        <v>0</v>
      </c>
      <c r="Q2872" s="5">
        <v>0</v>
      </c>
      <c r="R2872" s="6">
        <v>0</v>
      </c>
      <c r="S2872" s="5">
        <v>0</v>
      </c>
      <c r="T2872" s="6">
        <v>0</v>
      </c>
      <c r="U2872" s="5">
        <v>0</v>
      </c>
      <c r="V2872" s="6">
        <v>0</v>
      </c>
      <c r="W2872" s="5">
        <v>0</v>
      </c>
      <c r="X2872" s="6">
        <v>0</v>
      </c>
      <c r="Y2872" s="5">
        <v>0</v>
      </c>
      <c r="Z2872" s="6">
        <v>0</v>
      </c>
      <c r="AA2872" s="5">
        <v>0</v>
      </c>
      <c r="AB2872" s="6">
        <v>0</v>
      </c>
      <c r="AC2872" s="5">
        <v>0</v>
      </c>
      <c r="AD2872" s="6">
        <v>0</v>
      </c>
      <c r="AE2872" s="5">
        <v>0</v>
      </c>
      <c r="AF2872" s="6">
        <v>0</v>
      </c>
    </row>
    <row r="2873" spans="1:32" x14ac:dyDescent="0.35">
      <c r="B2873" s="1" t="s">
        <v>396</v>
      </c>
      <c r="C2873" s="5">
        <v>0</v>
      </c>
      <c r="D2873" s="6">
        <v>0</v>
      </c>
      <c r="E2873" s="5">
        <v>0</v>
      </c>
      <c r="F2873" s="6">
        <v>0</v>
      </c>
      <c r="G2873" s="5">
        <v>0</v>
      </c>
      <c r="H2873" s="6">
        <v>0</v>
      </c>
      <c r="I2873" s="5">
        <v>0</v>
      </c>
      <c r="J2873" s="6">
        <v>0</v>
      </c>
      <c r="K2873" s="5">
        <v>0</v>
      </c>
      <c r="L2873" s="6">
        <v>0</v>
      </c>
      <c r="M2873" s="5">
        <v>0</v>
      </c>
      <c r="N2873" s="6">
        <v>0</v>
      </c>
      <c r="O2873" s="5">
        <v>0</v>
      </c>
      <c r="P2873" s="6">
        <v>0</v>
      </c>
      <c r="Q2873" s="5">
        <v>0</v>
      </c>
      <c r="R2873" s="6">
        <v>0</v>
      </c>
      <c r="S2873" s="5">
        <v>0</v>
      </c>
      <c r="T2873" s="6">
        <v>0</v>
      </c>
      <c r="U2873" s="5">
        <v>0</v>
      </c>
      <c r="V2873" s="6">
        <v>0</v>
      </c>
      <c r="W2873" s="5">
        <v>0</v>
      </c>
      <c r="X2873" s="6">
        <v>0</v>
      </c>
      <c r="Y2873" s="5">
        <v>0</v>
      </c>
      <c r="Z2873" s="6">
        <v>0</v>
      </c>
      <c r="AA2873" s="5">
        <v>0</v>
      </c>
      <c r="AB2873" s="6">
        <v>0</v>
      </c>
      <c r="AC2873" s="5">
        <v>0</v>
      </c>
      <c r="AD2873" s="6">
        <v>0</v>
      </c>
      <c r="AE2873" s="5">
        <v>0</v>
      </c>
      <c r="AF2873" s="6">
        <v>0</v>
      </c>
    </row>
    <row r="2874" spans="1:32" x14ac:dyDescent="0.35">
      <c r="B2874" s="1" t="s">
        <v>397</v>
      </c>
      <c r="C2874" s="5">
        <v>0</v>
      </c>
      <c r="D2874" s="6">
        <v>0</v>
      </c>
      <c r="E2874" s="5">
        <v>0</v>
      </c>
      <c r="F2874" s="6">
        <v>0</v>
      </c>
      <c r="G2874" s="5">
        <v>0</v>
      </c>
      <c r="H2874" s="6">
        <v>0</v>
      </c>
      <c r="I2874" s="5">
        <v>0</v>
      </c>
      <c r="J2874" s="6">
        <v>0</v>
      </c>
      <c r="K2874" s="5">
        <v>0</v>
      </c>
      <c r="L2874" s="6">
        <v>0</v>
      </c>
      <c r="M2874" s="5">
        <v>0</v>
      </c>
      <c r="N2874" s="6">
        <v>0</v>
      </c>
      <c r="O2874" s="5">
        <v>0</v>
      </c>
      <c r="P2874" s="6">
        <v>0</v>
      </c>
      <c r="Q2874" s="5">
        <v>0</v>
      </c>
      <c r="R2874" s="6">
        <v>0</v>
      </c>
      <c r="S2874" s="5">
        <v>0</v>
      </c>
      <c r="T2874" s="6">
        <v>0</v>
      </c>
      <c r="U2874" s="5">
        <v>0</v>
      </c>
      <c r="V2874" s="6">
        <v>0</v>
      </c>
      <c r="W2874" s="5">
        <v>0</v>
      </c>
      <c r="X2874" s="6">
        <v>0</v>
      </c>
      <c r="Y2874" s="5">
        <v>0</v>
      </c>
      <c r="Z2874" s="6">
        <v>0</v>
      </c>
      <c r="AA2874" s="5">
        <v>0</v>
      </c>
      <c r="AB2874" s="6">
        <v>0</v>
      </c>
      <c r="AC2874" s="5">
        <v>0</v>
      </c>
      <c r="AD2874" s="6">
        <v>0</v>
      </c>
      <c r="AE2874" s="5">
        <v>0</v>
      </c>
      <c r="AF2874" s="6">
        <v>0</v>
      </c>
    </row>
    <row r="2876" spans="1:32" x14ac:dyDescent="0.35">
      <c r="B2876" s="2" t="s">
        <v>398</v>
      </c>
      <c r="D2876" s="3">
        <v>389.79700000000003</v>
      </c>
      <c r="F2876" s="3">
        <v>14.992000000000001</v>
      </c>
      <c r="H2876" s="3">
        <v>29.62</v>
      </c>
      <c r="J2876" s="3">
        <v>18.009</v>
      </c>
      <c r="L2876" s="3">
        <v>20.594000000000001</v>
      </c>
      <c r="N2876" s="3">
        <v>13.746</v>
      </c>
      <c r="P2876" s="3">
        <v>17.012</v>
      </c>
      <c r="R2876" s="3">
        <v>19.105</v>
      </c>
      <c r="T2876" s="3">
        <v>51.540999999999997</v>
      </c>
      <c r="V2876" s="3">
        <v>12.962</v>
      </c>
      <c r="X2876" s="3">
        <v>4.7889999999999997</v>
      </c>
      <c r="Z2876" s="3">
        <v>44.384</v>
      </c>
      <c r="AB2876" s="3">
        <v>56.152999999999999</v>
      </c>
      <c r="AD2876" s="3">
        <v>56.691000000000003</v>
      </c>
      <c r="AF2876" s="3">
        <v>30.2</v>
      </c>
    </row>
    <row r="2877" spans="1:32" x14ac:dyDescent="0.35">
      <c r="B2877" s="2" t="s">
        <v>399</v>
      </c>
      <c r="D2877" s="3">
        <v>382</v>
      </c>
      <c r="F2877" s="3">
        <v>23</v>
      </c>
      <c r="H2877" s="3">
        <v>29</v>
      </c>
      <c r="J2877" s="3">
        <v>26</v>
      </c>
      <c r="L2877" s="3">
        <v>25</v>
      </c>
      <c r="N2877" s="3">
        <v>30</v>
      </c>
      <c r="P2877" s="3">
        <v>32</v>
      </c>
      <c r="R2877" s="3">
        <v>31</v>
      </c>
      <c r="T2877" s="3">
        <v>28</v>
      </c>
      <c r="V2877" s="3">
        <v>26</v>
      </c>
      <c r="X2877" s="3">
        <v>22</v>
      </c>
      <c r="Z2877" s="3">
        <v>31</v>
      </c>
      <c r="AB2877" s="3">
        <v>28</v>
      </c>
      <c r="AD2877" s="3">
        <v>27</v>
      </c>
      <c r="AF2877" s="3">
        <v>24</v>
      </c>
    </row>
    <row r="2879" spans="1:32" x14ac:dyDescent="0.35">
      <c r="A2879" s="3" t="s">
        <v>850</v>
      </c>
      <c r="B2879" s="2" t="s">
        <v>851</v>
      </c>
    </row>
    <row r="2880" spans="1:32" x14ac:dyDescent="0.35">
      <c r="B2880" s="4" t="s">
        <v>18</v>
      </c>
    </row>
    <row r="2882" spans="2:32" x14ac:dyDescent="0.35">
      <c r="B2882" s="2" t="s">
        <v>1</v>
      </c>
    </row>
    <row r="2883" spans="2:32" x14ac:dyDescent="0.35">
      <c r="B2883" s="1" t="s">
        <v>19</v>
      </c>
      <c r="C2883" s="5">
        <v>6.7000000000000002E-4</v>
      </c>
      <c r="D2883" s="6">
        <v>0.67500000000000004</v>
      </c>
      <c r="E2883" s="5">
        <v>0</v>
      </c>
      <c r="F2883" s="6">
        <v>0</v>
      </c>
      <c r="G2883" s="5">
        <v>5.8700000000000002E-3</v>
      </c>
      <c r="H2883" s="6">
        <v>0.42</v>
      </c>
      <c r="I2883" s="5">
        <v>5.2100000000000002E-3</v>
      </c>
      <c r="J2883" s="6">
        <v>0.255</v>
      </c>
      <c r="K2883" s="5">
        <v>0</v>
      </c>
      <c r="L2883" s="6">
        <v>0</v>
      </c>
      <c r="M2883" s="5">
        <v>0</v>
      </c>
      <c r="N2883" s="6">
        <v>0</v>
      </c>
      <c r="O2883" s="5">
        <v>0</v>
      </c>
      <c r="P2883" s="6">
        <v>0</v>
      </c>
      <c r="Q2883" s="5">
        <v>0</v>
      </c>
      <c r="R2883" s="6">
        <v>0</v>
      </c>
      <c r="S2883" s="5">
        <v>0</v>
      </c>
      <c r="T2883" s="6">
        <v>0</v>
      </c>
      <c r="U2883" s="5">
        <v>0</v>
      </c>
      <c r="V2883" s="6">
        <v>0</v>
      </c>
      <c r="W2883" s="5">
        <v>0</v>
      </c>
      <c r="X2883" s="6">
        <v>0</v>
      </c>
      <c r="Y2883" s="5">
        <v>0</v>
      </c>
      <c r="Z2883" s="6">
        <v>0</v>
      </c>
      <c r="AA2883" s="5">
        <v>0</v>
      </c>
      <c r="AB2883" s="6">
        <v>0</v>
      </c>
      <c r="AC2883" s="5">
        <v>0</v>
      </c>
      <c r="AD2883" s="6">
        <v>0</v>
      </c>
      <c r="AE2883" s="5">
        <v>0</v>
      </c>
      <c r="AF2883" s="6">
        <v>0</v>
      </c>
    </row>
    <row r="2884" spans="2:32" x14ac:dyDescent="0.35">
      <c r="B2884" s="1" t="s">
        <v>20</v>
      </c>
      <c r="C2884" s="5">
        <v>1.0749999999999999E-2</v>
      </c>
      <c r="D2884" s="6">
        <v>10.807</v>
      </c>
      <c r="E2884" s="5">
        <v>4.7260000000000003E-2</v>
      </c>
      <c r="F2884" s="6">
        <v>2.3220000000000001</v>
      </c>
      <c r="G2884" s="5">
        <v>0</v>
      </c>
      <c r="H2884" s="6">
        <v>0</v>
      </c>
      <c r="I2884" s="5">
        <v>2.0639999999999999E-2</v>
      </c>
      <c r="J2884" s="6">
        <v>1.01</v>
      </c>
      <c r="K2884" s="5">
        <v>4.02E-2</v>
      </c>
      <c r="L2884" s="6">
        <v>1.9750000000000001</v>
      </c>
      <c r="M2884" s="5">
        <v>0</v>
      </c>
      <c r="N2884" s="6">
        <v>0</v>
      </c>
      <c r="O2884" s="5">
        <v>1.329E-2</v>
      </c>
      <c r="P2884" s="6">
        <v>0.437</v>
      </c>
      <c r="Q2884" s="5">
        <v>0</v>
      </c>
      <c r="R2884" s="6">
        <v>0</v>
      </c>
      <c r="S2884" s="5">
        <v>4.5300000000000002E-3</v>
      </c>
      <c r="T2884" s="6">
        <v>0.53900000000000003</v>
      </c>
      <c r="U2884" s="5">
        <v>0</v>
      </c>
      <c r="V2884" s="6">
        <v>0</v>
      </c>
      <c r="W2884" s="5">
        <v>0</v>
      </c>
      <c r="X2884" s="6">
        <v>0</v>
      </c>
      <c r="Y2884" s="5">
        <v>0</v>
      </c>
      <c r="Z2884" s="6">
        <v>0</v>
      </c>
      <c r="AA2884" s="5">
        <v>0</v>
      </c>
      <c r="AB2884" s="6">
        <v>0</v>
      </c>
      <c r="AC2884" s="5">
        <v>2.7089999999999999E-2</v>
      </c>
      <c r="AD2884" s="6">
        <v>4.524</v>
      </c>
      <c r="AE2884" s="5">
        <v>0</v>
      </c>
      <c r="AF2884" s="6">
        <v>0</v>
      </c>
    </row>
    <row r="2885" spans="2:32" x14ac:dyDescent="0.35">
      <c r="B2885" s="1" t="s">
        <v>21</v>
      </c>
      <c r="C2885" s="5">
        <v>0</v>
      </c>
      <c r="D2885" s="6">
        <v>0</v>
      </c>
      <c r="E2885" s="5">
        <v>0</v>
      </c>
      <c r="F2885" s="6">
        <v>0</v>
      </c>
      <c r="G2885" s="5">
        <v>0</v>
      </c>
      <c r="H2885" s="6">
        <v>0</v>
      </c>
      <c r="I2885" s="5">
        <v>0</v>
      </c>
      <c r="J2885" s="6">
        <v>0</v>
      </c>
      <c r="K2885" s="5">
        <v>0</v>
      </c>
      <c r="L2885" s="6">
        <v>0</v>
      </c>
      <c r="M2885" s="5">
        <v>0</v>
      </c>
      <c r="N2885" s="6">
        <v>0</v>
      </c>
      <c r="O2885" s="5">
        <v>0</v>
      </c>
      <c r="P2885" s="6">
        <v>0</v>
      </c>
      <c r="Q2885" s="5">
        <v>0</v>
      </c>
      <c r="R2885" s="6">
        <v>0</v>
      </c>
      <c r="S2885" s="5">
        <v>0</v>
      </c>
      <c r="T2885" s="6">
        <v>0</v>
      </c>
      <c r="U2885" s="5">
        <v>0</v>
      </c>
      <c r="V2885" s="6">
        <v>0</v>
      </c>
      <c r="W2885" s="5">
        <v>0</v>
      </c>
      <c r="X2885" s="6">
        <v>0</v>
      </c>
      <c r="Y2885" s="5">
        <v>0</v>
      </c>
      <c r="Z2885" s="6">
        <v>0</v>
      </c>
      <c r="AA2885" s="5">
        <v>0</v>
      </c>
      <c r="AB2885" s="6">
        <v>0</v>
      </c>
      <c r="AC2885" s="5">
        <v>0</v>
      </c>
      <c r="AD2885" s="6">
        <v>0</v>
      </c>
      <c r="AE2885" s="5">
        <v>0</v>
      </c>
      <c r="AF2885" s="6">
        <v>0</v>
      </c>
    </row>
    <row r="2886" spans="2:32" x14ac:dyDescent="0.35">
      <c r="B2886" s="1" t="s">
        <v>499</v>
      </c>
      <c r="C2886" s="5">
        <v>5.5149999999999998E-2</v>
      </c>
      <c r="D2886" s="6">
        <v>55.451000000000001</v>
      </c>
      <c r="E2886" s="5">
        <v>0.15498000000000001</v>
      </c>
      <c r="F2886" s="6">
        <v>7.6150000000000002</v>
      </c>
      <c r="G2886" s="5">
        <v>4.9090000000000002E-2</v>
      </c>
      <c r="H2886" s="6">
        <v>3.5129999999999999</v>
      </c>
      <c r="I2886" s="5">
        <v>9.5149999999999998E-2</v>
      </c>
      <c r="J2886" s="6">
        <v>4.6559999999999997</v>
      </c>
      <c r="K2886" s="5">
        <v>0.33548</v>
      </c>
      <c r="L2886" s="6">
        <v>16.48</v>
      </c>
      <c r="M2886" s="5">
        <v>0</v>
      </c>
      <c r="N2886" s="6">
        <v>0</v>
      </c>
      <c r="O2886" s="5">
        <v>6.6600000000000001E-3</v>
      </c>
      <c r="P2886" s="6">
        <v>0.219</v>
      </c>
      <c r="Q2886" s="5">
        <v>0.10119</v>
      </c>
      <c r="R2886" s="6">
        <v>4.2679999999999998</v>
      </c>
      <c r="S2886" s="5">
        <v>4.2029999999999998E-2</v>
      </c>
      <c r="T2886" s="6">
        <v>4.9969999999999999</v>
      </c>
      <c r="U2886" s="5">
        <v>7.843E-2</v>
      </c>
      <c r="V2886" s="6">
        <v>3.4140000000000001</v>
      </c>
      <c r="W2886" s="5">
        <v>0</v>
      </c>
      <c r="X2886" s="6">
        <v>0</v>
      </c>
      <c r="Y2886" s="5">
        <v>2.197E-2</v>
      </c>
      <c r="Z2886" s="6">
        <v>2.2450000000000001</v>
      </c>
      <c r="AA2886" s="5">
        <v>3.569E-2</v>
      </c>
      <c r="AB2886" s="6">
        <v>4.6550000000000002</v>
      </c>
      <c r="AC2886" s="5">
        <v>5.1000000000000004E-3</v>
      </c>
      <c r="AD2886" s="6">
        <v>0.85099999999999998</v>
      </c>
      <c r="AE2886" s="5">
        <v>2.895E-2</v>
      </c>
      <c r="AF2886" s="6">
        <v>2.5390000000000001</v>
      </c>
    </row>
    <row r="2887" spans="2:32" x14ac:dyDescent="0.35">
      <c r="B2887" s="1" t="s">
        <v>500</v>
      </c>
      <c r="C2887" s="5">
        <v>2.4629999999999999E-2</v>
      </c>
      <c r="D2887" s="6">
        <v>24.765000000000001</v>
      </c>
      <c r="E2887" s="5">
        <v>0.32996999999999999</v>
      </c>
      <c r="F2887" s="6">
        <v>16.213000000000001</v>
      </c>
      <c r="G2887" s="5">
        <v>5.3440000000000001E-2</v>
      </c>
      <c r="H2887" s="6">
        <v>3.8239999999999998</v>
      </c>
      <c r="I2887" s="5">
        <v>3.8179999999999999E-2</v>
      </c>
      <c r="J2887" s="6">
        <v>1.8680000000000001</v>
      </c>
      <c r="K2887" s="5">
        <v>0</v>
      </c>
      <c r="L2887" s="6">
        <v>0</v>
      </c>
      <c r="M2887" s="5">
        <v>0</v>
      </c>
      <c r="N2887" s="6">
        <v>0</v>
      </c>
      <c r="O2887" s="5">
        <v>6.6600000000000001E-3</v>
      </c>
      <c r="P2887" s="6">
        <v>0.219</v>
      </c>
      <c r="Q2887" s="5">
        <v>5.0499999999999998E-3</v>
      </c>
      <c r="R2887" s="6">
        <v>0.21299999999999999</v>
      </c>
      <c r="S2887" s="5">
        <v>0</v>
      </c>
      <c r="T2887" s="6">
        <v>0</v>
      </c>
      <c r="U2887" s="5">
        <v>3.6229999999999998E-2</v>
      </c>
      <c r="V2887" s="6">
        <v>1.577</v>
      </c>
      <c r="W2887" s="5">
        <v>0</v>
      </c>
      <c r="X2887" s="6">
        <v>0</v>
      </c>
      <c r="Y2887" s="5">
        <v>0</v>
      </c>
      <c r="Z2887" s="6">
        <v>0</v>
      </c>
      <c r="AA2887" s="5">
        <v>0</v>
      </c>
      <c r="AB2887" s="6">
        <v>0</v>
      </c>
      <c r="AC2887" s="5">
        <v>5.1000000000000004E-3</v>
      </c>
      <c r="AD2887" s="6">
        <v>0.85099999999999998</v>
      </c>
      <c r="AE2887" s="5">
        <v>0</v>
      </c>
      <c r="AF2887" s="6">
        <v>0</v>
      </c>
    </row>
    <row r="2888" spans="2:32" x14ac:dyDescent="0.35">
      <c r="B2888" s="1" t="s">
        <v>501</v>
      </c>
      <c r="C2888" s="5">
        <v>0</v>
      </c>
      <c r="D2888" s="6">
        <v>0</v>
      </c>
      <c r="E2888" s="5">
        <v>0</v>
      </c>
      <c r="F2888" s="6">
        <v>0</v>
      </c>
      <c r="G2888" s="5">
        <v>0</v>
      </c>
      <c r="H2888" s="6">
        <v>0</v>
      </c>
      <c r="I2888" s="5">
        <v>0</v>
      </c>
      <c r="J2888" s="6">
        <v>0</v>
      </c>
      <c r="K2888" s="5">
        <v>0</v>
      </c>
      <c r="L2888" s="6">
        <v>0</v>
      </c>
      <c r="M2888" s="5">
        <v>0</v>
      </c>
      <c r="N2888" s="6">
        <v>0</v>
      </c>
      <c r="O2888" s="5">
        <v>0</v>
      </c>
      <c r="P2888" s="6">
        <v>0</v>
      </c>
      <c r="Q2888" s="5">
        <v>0</v>
      </c>
      <c r="R2888" s="6">
        <v>0</v>
      </c>
      <c r="S2888" s="5">
        <v>0</v>
      </c>
      <c r="T2888" s="6">
        <v>0</v>
      </c>
      <c r="U2888" s="5">
        <v>0</v>
      </c>
      <c r="V2888" s="6">
        <v>0</v>
      </c>
      <c r="W2888" s="5">
        <v>0</v>
      </c>
      <c r="X2888" s="6">
        <v>0</v>
      </c>
      <c r="Y2888" s="5">
        <v>0</v>
      </c>
      <c r="Z2888" s="6">
        <v>0</v>
      </c>
      <c r="AA2888" s="5">
        <v>0</v>
      </c>
      <c r="AB2888" s="6">
        <v>0</v>
      </c>
      <c r="AC2888" s="5">
        <v>0</v>
      </c>
      <c r="AD2888" s="6">
        <v>0</v>
      </c>
      <c r="AE2888" s="5">
        <v>0</v>
      </c>
      <c r="AF2888" s="6">
        <v>0</v>
      </c>
    </row>
    <row r="2889" spans="2:32" x14ac:dyDescent="0.35">
      <c r="B2889" s="1" t="s">
        <v>502</v>
      </c>
      <c r="C2889" s="5">
        <v>0</v>
      </c>
      <c r="D2889" s="6">
        <v>0</v>
      </c>
      <c r="E2889" s="5">
        <v>0</v>
      </c>
      <c r="F2889" s="6">
        <v>0</v>
      </c>
      <c r="G2889" s="5">
        <v>0</v>
      </c>
      <c r="H2889" s="6">
        <v>0</v>
      </c>
      <c r="I2889" s="5">
        <v>0</v>
      </c>
      <c r="J2889" s="6">
        <v>0</v>
      </c>
      <c r="K2889" s="5">
        <v>0</v>
      </c>
      <c r="L2889" s="6">
        <v>0</v>
      </c>
      <c r="M2889" s="5">
        <v>0</v>
      </c>
      <c r="N2889" s="6">
        <v>0</v>
      </c>
      <c r="O2889" s="5">
        <v>0</v>
      </c>
      <c r="P2889" s="6">
        <v>0</v>
      </c>
      <c r="Q2889" s="5">
        <v>0</v>
      </c>
      <c r="R2889" s="6">
        <v>0</v>
      </c>
      <c r="S2889" s="5">
        <v>0</v>
      </c>
      <c r="T2889" s="6">
        <v>0</v>
      </c>
      <c r="U2889" s="5">
        <v>0</v>
      </c>
      <c r="V2889" s="6">
        <v>0</v>
      </c>
      <c r="W2889" s="5">
        <v>0</v>
      </c>
      <c r="X2889" s="6">
        <v>0</v>
      </c>
      <c r="Y2889" s="5">
        <v>0</v>
      </c>
      <c r="Z2889" s="6">
        <v>0</v>
      </c>
      <c r="AA2889" s="5">
        <v>0</v>
      </c>
      <c r="AB2889" s="6">
        <v>0</v>
      </c>
      <c r="AC2889" s="5">
        <v>0</v>
      </c>
      <c r="AD2889" s="6">
        <v>0</v>
      </c>
      <c r="AE2889" s="5">
        <v>0</v>
      </c>
      <c r="AF2889" s="6">
        <v>0</v>
      </c>
    </row>
    <row r="2890" spans="2:32" x14ac:dyDescent="0.35">
      <c r="B2890" s="1" t="s">
        <v>503</v>
      </c>
      <c r="C2890" s="5">
        <v>0</v>
      </c>
      <c r="D2890" s="6">
        <v>0</v>
      </c>
      <c r="E2890" s="5">
        <v>0</v>
      </c>
      <c r="F2890" s="6">
        <v>0</v>
      </c>
      <c r="G2890" s="5">
        <v>0</v>
      </c>
      <c r="H2890" s="6">
        <v>0</v>
      </c>
      <c r="I2890" s="5">
        <v>0</v>
      </c>
      <c r="J2890" s="6">
        <v>0</v>
      </c>
      <c r="K2890" s="5">
        <v>0</v>
      </c>
      <c r="L2890" s="6">
        <v>0</v>
      </c>
      <c r="M2890" s="5">
        <v>0</v>
      </c>
      <c r="N2890" s="6">
        <v>0</v>
      </c>
      <c r="O2890" s="5">
        <v>0</v>
      </c>
      <c r="P2890" s="6">
        <v>0</v>
      </c>
      <c r="Q2890" s="5">
        <v>0</v>
      </c>
      <c r="R2890" s="6">
        <v>0</v>
      </c>
      <c r="S2890" s="5">
        <v>0</v>
      </c>
      <c r="T2890" s="6">
        <v>0</v>
      </c>
      <c r="U2890" s="5">
        <v>0</v>
      </c>
      <c r="V2890" s="6">
        <v>0</v>
      </c>
      <c r="W2890" s="5">
        <v>0</v>
      </c>
      <c r="X2890" s="6">
        <v>0</v>
      </c>
      <c r="Y2890" s="5">
        <v>0</v>
      </c>
      <c r="Z2890" s="6">
        <v>0</v>
      </c>
      <c r="AA2890" s="5">
        <v>0</v>
      </c>
      <c r="AB2890" s="6">
        <v>0</v>
      </c>
      <c r="AC2890" s="5">
        <v>0</v>
      </c>
      <c r="AD2890" s="6">
        <v>0</v>
      </c>
      <c r="AE2890" s="5">
        <v>0</v>
      </c>
      <c r="AF2890" s="6">
        <v>0</v>
      </c>
    </row>
    <row r="2891" spans="2:32" x14ac:dyDescent="0.35">
      <c r="B2891" s="1" t="s">
        <v>29</v>
      </c>
      <c r="C2891" s="5">
        <v>2.0999999999999999E-3</v>
      </c>
      <c r="D2891" s="6">
        <v>2.1120000000000001</v>
      </c>
      <c r="E2891" s="5">
        <v>5.0699999999999999E-3</v>
      </c>
      <c r="F2891" s="6">
        <v>0.249</v>
      </c>
      <c r="G2891" s="5">
        <v>0</v>
      </c>
      <c r="H2891" s="6">
        <v>0</v>
      </c>
      <c r="I2891" s="5">
        <v>0</v>
      </c>
      <c r="J2891" s="6">
        <v>0</v>
      </c>
      <c r="K2891" s="5">
        <v>2.2919999999999999E-2</v>
      </c>
      <c r="L2891" s="6">
        <v>1.1259999999999999</v>
      </c>
      <c r="M2891" s="5">
        <v>0</v>
      </c>
      <c r="N2891" s="6">
        <v>0</v>
      </c>
      <c r="O2891" s="5">
        <v>0</v>
      </c>
      <c r="P2891" s="6">
        <v>0</v>
      </c>
      <c r="Q2891" s="5">
        <v>0</v>
      </c>
      <c r="R2891" s="6">
        <v>0</v>
      </c>
      <c r="S2891" s="5">
        <v>0</v>
      </c>
      <c r="T2891" s="6">
        <v>0</v>
      </c>
      <c r="U2891" s="5">
        <v>0</v>
      </c>
      <c r="V2891" s="6">
        <v>0</v>
      </c>
      <c r="W2891" s="5">
        <v>0</v>
      </c>
      <c r="X2891" s="6">
        <v>0</v>
      </c>
      <c r="Y2891" s="5">
        <v>0</v>
      </c>
      <c r="Z2891" s="6">
        <v>0</v>
      </c>
      <c r="AA2891" s="5">
        <v>5.6499999999999996E-3</v>
      </c>
      <c r="AB2891" s="6">
        <v>0.73699999999999999</v>
      </c>
      <c r="AC2891" s="5">
        <v>0</v>
      </c>
      <c r="AD2891" s="6">
        <v>0</v>
      </c>
      <c r="AE2891" s="5">
        <v>0</v>
      </c>
      <c r="AF2891" s="6">
        <v>0</v>
      </c>
    </row>
    <row r="2892" spans="2:32" x14ac:dyDescent="0.35">
      <c r="B2892" s="1" t="s">
        <v>32</v>
      </c>
      <c r="C2892" s="5">
        <v>0</v>
      </c>
      <c r="D2892" s="6">
        <v>0</v>
      </c>
      <c r="E2892" s="5">
        <v>0</v>
      </c>
      <c r="F2892" s="6">
        <v>0</v>
      </c>
      <c r="G2892" s="5">
        <v>0</v>
      </c>
      <c r="H2892" s="6">
        <v>0</v>
      </c>
      <c r="I2892" s="5">
        <v>0</v>
      </c>
      <c r="J2892" s="6">
        <v>0</v>
      </c>
      <c r="K2892" s="5">
        <v>0</v>
      </c>
      <c r="L2892" s="6">
        <v>0</v>
      </c>
      <c r="M2892" s="5">
        <v>0</v>
      </c>
      <c r="N2892" s="6">
        <v>0</v>
      </c>
      <c r="O2892" s="5">
        <v>0</v>
      </c>
      <c r="P2892" s="6">
        <v>0</v>
      </c>
      <c r="Q2892" s="5">
        <v>0</v>
      </c>
      <c r="R2892" s="6">
        <v>0</v>
      </c>
      <c r="S2892" s="5">
        <v>0</v>
      </c>
      <c r="T2892" s="6">
        <v>0</v>
      </c>
      <c r="U2892" s="5">
        <v>0</v>
      </c>
      <c r="V2892" s="6">
        <v>0</v>
      </c>
      <c r="W2892" s="5">
        <v>0</v>
      </c>
      <c r="X2892" s="6">
        <v>0</v>
      </c>
      <c r="Y2892" s="5">
        <v>0</v>
      </c>
      <c r="Z2892" s="6">
        <v>0</v>
      </c>
      <c r="AA2892" s="5">
        <v>0</v>
      </c>
      <c r="AB2892" s="6">
        <v>0</v>
      </c>
      <c r="AC2892" s="5">
        <v>0</v>
      </c>
      <c r="AD2892" s="6">
        <v>0</v>
      </c>
      <c r="AE2892" s="5">
        <v>0</v>
      </c>
      <c r="AF2892" s="6">
        <v>0</v>
      </c>
    </row>
    <row r="2893" spans="2:32" x14ac:dyDescent="0.35">
      <c r="B2893" s="1" t="s">
        <v>504</v>
      </c>
      <c r="C2893" s="5">
        <v>0</v>
      </c>
      <c r="D2893" s="6">
        <v>0</v>
      </c>
      <c r="E2893" s="5">
        <v>0</v>
      </c>
      <c r="F2893" s="6">
        <v>0</v>
      </c>
      <c r="G2893" s="5">
        <v>0</v>
      </c>
      <c r="H2893" s="6">
        <v>0</v>
      </c>
      <c r="I2893" s="5">
        <v>0</v>
      </c>
      <c r="J2893" s="6">
        <v>0</v>
      </c>
      <c r="K2893" s="5">
        <v>0</v>
      </c>
      <c r="L2893" s="6">
        <v>0</v>
      </c>
      <c r="M2893" s="5">
        <v>0</v>
      </c>
      <c r="N2893" s="6">
        <v>0</v>
      </c>
      <c r="O2893" s="5">
        <v>0</v>
      </c>
      <c r="P2893" s="6">
        <v>0</v>
      </c>
      <c r="Q2893" s="5">
        <v>0</v>
      </c>
      <c r="R2893" s="6">
        <v>0</v>
      </c>
      <c r="S2893" s="5">
        <v>0</v>
      </c>
      <c r="T2893" s="6">
        <v>0</v>
      </c>
      <c r="U2893" s="5">
        <v>0</v>
      </c>
      <c r="V2893" s="6">
        <v>0</v>
      </c>
      <c r="W2893" s="5">
        <v>0</v>
      </c>
      <c r="X2893" s="6">
        <v>0</v>
      </c>
      <c r="Y2893" s="5">
        <v>0</v>
      </c>
      <c r="Z2893" s="6">
        <v>0</v>
      </c>
      <c r="AA2893" s="5">
        <v>0</v>
      </c>
      <c r="AB2893" s="6">
        <v>0</v>
      </c>
      <c r="AC2893" s="5">
        <v>0</v>
      </c>
      <c r="AD2893" s="6">
        <v>0</v>
      </c>
      <c r="AE2893" s="5">
        <v>0</v>
      </c>
      <c r="AF2893" s="6">
        <v>0</v>
      </c>
    </row>
    <row r="2894" spans="2:32" x14ac:dyDescent="0.35">
      <c r="B2894" s="1" t="s">
        <v>505</v>
      </c>
      <c r="C2894" s="5">
        <v>2E-3</v>
      </c>
      <c r="D2894" s="6">
        <v>2.0059999999999998</v>
      </c>
      <c r="E2894" s="5">
        <v>3.2300000000000002E-2</v>
      </c>
      <c r="F2894" s="6">
        <v>1.587</v>
      </c>
      <c r="G2894" s="5">
        <v>5.8700000000000002E-3</v>
      </c>
      <c r="H2894" s="6">
        <v>0.42</v>
      </c>
      <c r="I2894" s="5">
        <v>0</v>
      </c>
      <c r="J2894" s="6">
        <v>0</v>
      </c>
      <c r="K2894" s="5">
        <v>0</v>
      </c>
      <c r="L2894" s="6">
        <v>0</v>
      </c>
      <c r="M2894" s="5">
        <v>0</v>
      </c>
      <c r="N2894" s="6">
        <v>0</v>
      </c>
      <c r="O2894" s="5">
        <v>0</v>
      </c>
      <c r="P2894" s="6">
        <v>0</v>
      </c>
      <c r="Q2894" s="5">
        <v>0</v>
      </c>
      <c r="R2894" s="6">
        <v>0</v>
      </c>
      <c r="S2894" s="5">
        <v>0</v>
      </c>
      <c r="T2894" s="6">
        <v>0</v>
      </c>
      <c r="U2894" s="5">
        <v>0</v>
      </c>
      <c r="V2894" s="6">
        <v>0</v>
      </c>
      <c r="W2894" s="5">
        <v>0</v>
      </c>
      <c r="X2894" s="6">
        <v>0</v>
      </c>
      <c r="Y2894" s="5">
        <v>0</v>
      </c>
      <c r="Z2894" s="6">
        <v>0</v>
      </c>
      <c r="AA2894" s="5">
        <v>0</v>
      </c>
      <c r="AB2894" s="6">
        <v>0</v>
      </c>
      <c r="AC2894" s="5">
        <v>0</v>
      </c>
      <c r="AD2894" s="6">
        <v>0</v>
      </c>
      <c r="AE2894" s="5">
        <v>0</v>
      </c>
      <c r="AF2894" s="6">
        <v>0</v>
      </c>
    </row>
    <row r="2895" spans="2:32" x14ac:dyDescent="0.35">
      <c r="B2895" s="1" t="s">
        <v>506</v>
      </c>
      <c r="C2895" s="5">
        <v>1.4030000000000001E-2</v>
      </c>
      <c r="D2895" s="6">
        <v>14.103999999999999</v>
      </c>
      <c r="E2895" s="5">
        <v>3.737E-2</v>
      </c>
      <c r="F2895" s="6">
        <v>1.8360000000000001</v>
      </c>
      <c r="G2895" s="5">
        <v>3.15E-2</v>
      </c>
      <c r="H2895" s="6">
        <v>2.254</v>
      </c>
      <c r="I2895" s="5">
        <v>2.3789999999999999E-2</v>
      </c>
      <c r="J2895" s="6">
        <v>1.1639999999999999</v>
      </c>
      <c r="K2895" s="5">
        <v>1.704E-2</v>
      </c>
      <c r="L2895" s="6">
        <v>0.83699999999999997</v>
      </c>
      <c r="M2895" s="5">
        <v>0</v>
      </c>
      <c r="N2895" s="6">
        <v>0</v>
      </c>
      <c r="O2895" s="5">
        <v>0</v>
      </c>
      <c r="P2895" s="6">
        <v>0</v>
      </c>
      <c r="Q2895" s="5">
        <v>3.0020000000000002E-2</v>
      </c>
      <c r="R2895" s="6">
        <v>1.266</v>
      </c>
      <c r="S2895" s="5">
        <v>0</v>
      </c>
      <c r="T2895" s="6">
        <v>0</v>
      </c>
      <c r="U2895" s="5">
        <v>0</v>
      </c>
      <c r="V2895" s="6">
        <v>0</v>
      </c>
      <c r="W2895" s="5">
        <v>1.7930000000000001E-2</v>
      </c>
      <c r="X2895" s="6">
        <v>0.31</v>
      </c>
      <c r="Y2895" s="5">
        <v>2.9860000000000001E-2</v>
      </c>
      <c r="Z2895" s="6">
        <v>3.0510000000000002</v>
      </c>
      <c r="AA2895" s="5">
        <v>5.6499999999999996E-3</v>
      </c>
      <c r="AB2895" s="6">
        <v>0.73699999999999999</v>
      </c>
      <c r="AC2895" s="5">
        <v>1.304E-2</v>
      </c>
      <c r="AD2895" s="6">
        <v>2.177</v>
      </c>
      <c r="AE2895" s="5">
        <v>5.3899999999999998E-3</v>
      </c>
      <c r="AF2895" s="6">
        <v>0.47299999999999998</v>
      </c>
    </row>
    <row r="2896" spans="2:32" x14ac:dyDescent="0.35">
      <c r="B2896" s="1" t="s">
        <v>507</v>
      </c>
      <c r="C2896" s="5">
        <v>0</v>
      </c>
      <c r="D2896" s="6">
        <v>0</v>
      </c>
      <c r="E2896" s="5">
        <v>0</v>
      </c>
      <c r="F2896" s="6">
        <v>0</v>
      </c>
      <c r="G2896" s="5">
        <v>0</v>
      </c>
      <c r="H2896" s="6">
        <v>0</v>
      </c>
      <c r="I2896" s="5">
        <v>0</v>
      </c>
      <c r="J2896" s="6">
        <v>0</v>
      </c>
      <c r="K2896" s="5">
        <v>0</v>
      </c>
      <c r="L2896" s="6">
        <v>0</v>
      </c>
      <c r="M2896" s="5">
        <v>0</v>
      </c>
      <c r="N2896" s="6">
        <v>0</v>
      </c>
      <c r="O2896" s="5">
        <v>0</v>
      </c>
      <c r="P2896" s="6">
        <v>0</v>
      </c>
      <c r="Q2896" s="5">
        <v>0</v>
      </c>
      <c r="R2896" s="6">
        <v>0</v>
      </c>
      <c r="S2896" s="5">
        <v>0</v>
      </c>
      <c r="T2896" s="6">
        <v>0</v>
      </c>
      <c r="U2896" s="5">
        <v>0</v>
      </c>
      <c r="V2896" s="6">
        <v>0</v>
      </c>
      <c r="W2896" s="5">
        <v>0</v>
      </c>
      <c r="X2896" s="6">
        <v>0</v>
      </c>
      <c r="Y2896" s="5">
        <v>0</v>
      </c>
      <c r="Z2896" s="6">
        <v>0</v>
      </c>
      <c r="AA2896" s="5">
        <v>0</v>
      </c>
      <c r="AB2896" s="6">
        <v>0</v>
      </c>
      <c r="AC2896" s="5">
        <v>0</v>
      </c>
      <c r="AD2896" s="6">
        <v>0</v>
      </c>
      <c r="AE2896" s="5">
        <v>0</v>
      </c>
      <c r="AF2896" s="6">
        <v>0</v>
      </c>
    </row>
    <row r="2897" spans="2:32" x14ac:dyDescent="0.35">
      <c r="B2897" s="1" t="s">
        <v>508</v>
      </c>
      <c r="C2897" s="5">
        <v>0</v>
      </c>
      <c r="D2897" s="6">
        <v>0</v>
      </c>
      <c r="E2897" s="5">
        <v>0</v>
      </c>
      <c r="F2897" s="6">
        <v>0</v>
      </c>
      <c r="G2897" s="5">
        <v>0</v>
      </c>
      <c r="H2897" s="6">
        <v>0</v>
      </c>
      <c r="I2897" s="5">
        <v>0</v>
      </c>
      <c r="J2897" s="6">
        <v>0</v>
      </c>
      <c r="K2897" s="5">
        <v>0</v>
      </c>
      <c r="L2897" s="6">
        <v>0</v>
      </c>
      <c r="M2897" s="5">
        <v>0</v>
      </c>
      <c r="N2897" s="6">
        <v>0</v>
      </c>
      <c r="O2897" s="5">
        <v>0</v>
      </c>
      <c r="P2897" s="6">
        <v>0</v>
      </c>
      <c r="Q2897" s="5">
        <v>0</v>
      </c>
      <c r="R2897" s="6">
        <v>0</v>
      </c>
      <c r="S2897" s="5">
        <v>0</v>
      </c>
      <c r="T2897" s="6">
        <v>0</v>
      </c>
      <c r="U2897" s="5">
        <v>0</v>
      </c>
      <c r="V2897" s="6">
        <v>0</v>
      </c>
      <c r="W2897" s="5">
        <v>0</v>
      </c>
      <c r="X2897" s="6">
        <v>0</v>
      </c>
      <c r="Y2897" s="5">
        <v>0</v>
      </c>
      <c r="Z2897" s="6">
        <v>0</v>
      </c>
      <c r="AA2897" s="5">
        <v>0</v>
      </c>
      <c r="AB2897" s="6">
        <v>0</v>
      </c>
      <c r="AC2897" s="5">
        <v>0</v>
      </c>
      <c r="AD2897" s="6">
        <v>0</v>
      </c>
      <c r="AE2897" s="5">
        <v>0</v>
      </c>
      <c r="AF2897" s="6">
        <v>0</v>
      </c>
    </row>
    <row r="2898" spans="2:32" x14ac:dyDescent="0.35">
      <c r="B2898" s="1" t="s">
        <v>509</v>
      </c>
      <c r="C2898" s="5">
        <v>0</v>
      </c>
      <c r="D2898" s="6">
        <v>0</v>
      </c>
      <c r="E2898" s="5">
        <v>0</v>
      </c>
      <c r="F2898" s="6">
        <v>0</v>
      </c>
      <c r="G2898" s="5">
        <v>0</v>
      </c>
      <c r="H2898" s="6">
        <v>0</v>
      </c>
      <c r="I2898" s="5">
        <v>0</v>
      </c>
      <c r="J2898" s="6">
        <v>0</v>
      </c>
      <c r="K2898" s="5">
        <v>0</v>
      </c>
      <c r="L2898" s="6">
        <v>0</v>
      </c>
      <c r="M2898" s="5">
        <v>0</v>
      </c>
      <c r="N2898" s="6">
        <v>0</v>
      </c>
      <c r="O2898" s="5">
        <v>0</v>
      </c>
      <c r="P2898" s="6">
        <v>0</v>
      </c>
      <c r="Q2898" s="5">
        <v>0</v>
      </c>
      <c r="R2898" s="6">
        <v>0</v>
      </c>
      <c r="S2898" s="5">
        <v>0</v>
      </c>
      <c r="T2898" s="6">
        <v>0</v>
      </c>
      <c r="U2898" s="5">
        <v>0</v>
      </c>
      <c r="V2898" s="6">
        <v>0</v>
      </c>
      <c r="W2898" s="5">
        <v>0</v>
      </c>
      <c r="X2898" s="6">
        <v>0</v>
      </c>
      <c r="Y2898" s="5">
        <v>0</v>
      </c>
      <c r="Z2898" s="6">
        <v>0</v>
      </c>
      <c r="AA2898" s="5">
        <v>0</v>
      </c>
      <c r="AB2898" s="6">
        <v>0</v>
      </c>
      <c r="AC2898" s="5">
        <v>0</v>
      </c>
      <c r="AD2898" s="6">
        <v>0</v>
      </c>
      <c r="AE2898" s="5">
        <v>0</v>
      </c>
      <c r="AF2898" s="6">
        <v>0</v>
      </c>
    </row>
    <row r="2899" spans="2:32" x14ac:dyDescent="0.35">
      <c r="B2899" s="1" t="s">
        <v>33</v>
      </c>
      <c r="C2899" s="5">
        <v>0</v>
      </c>
      <c r="D2899" s="6">
        <v>0</v>
      </c>
      <c r="E2899" s="5">
        <v>0</v>
      </c>
      <c r="F2899" s="6">
        <v>0</v>
      </c>
      <c r="G2899" s="5">
        <v>0</v>
      </c>
      <c r="H2899" s="6">
        <v>0</v>
      </c>
      <c r="I2899" s="5">
        <v>0</v>
      </c>
      <c r="J2899" s="6">
        <v>0</v>
      </c>
      <c r="K2899" s="5">
        <v>0</v>
      </c>
      <c r="L2899" s="6">
        <v>0</v>
      </c>
      <c r="M2899" s="5">
        <v>0</v>
      </c>
      <c r="N2899" s="6">
        <v>0</v>
      </c>
      <c r="O2899" s="5">
        <v>0</v>
      </c>
      <c r="P2899" s="6">
        <v>0</v>
      </c>
      <c r="Q2899" s="5">
        <v>0</v>
      </c>
      <c r="R2899" s="6">
        <v>0</v>
      </c>
      <c r="S2899" s="5">
        <v>0</v>
      </c>
      <c r="T2899" s="6">
        <v>0</v>
      </c>
      <c r="U2899" s="5">
        <v>0</v>
      </c>
      <c r="V2899" s="6">
        <v>0</v>
      </c>
      <c r="W2899" s="5">
        <v>0</v>
      </c>
      <c r="X2899" s="6">
        <v>0</v>
      </c>
      <c r="Y2899" s="5">
        <v>0</v>
      </c>
      <c r="Z2899" s="6">
        <v>0</v>
      </c>
      <c r="AA2899" s="5">
        <v>0</v>
      </c>
      <c r="AB2899" s="6">
        <v>0</v>
      </c>
      <c r="AC2899" s="5">
        <v>0</v>
      </c>
      <c r="AD2899" s="6">
        <v>0</v>
      </c>
      <c r="AE2899" s="5">
        <v>0</v>
      </c>
      <c r="AF2899" s="6">
        <v>0</v>
      </c>
    </row>
    <row r="2900" spans="2:32" x14ac:dyDescent="0.35">
      <c r="B2900" s="1" t="s">
        <v>35</v>
      </c>
      <c r="C2900" s="5">
        <v>1.6709999999999999E-2</v>
      </c>
      <c r="D2900" s="6">
        <v>16.797999999999998</v>
      </c>
      <c r="E2900" s="5">
        <v>0.11855</v>
      </c>
      <c r="F2900" s="6">
        <v>5.8250000000000002</v>
      </c>
      <c r="G2900" s="5">
        <v>9.3939999999999996E-2</v>
      </c>
      <c r="H2900" s="6">
        <v>6.7220000000000004</v>
      </c>
      <c r="I2900" s="5">
        <v>2.9000000000000001E-2</v>
      </c>
      <c r="J2900" s="6">
        <v>1.419</v>
      </c>
      <c r="K2900" s="5">
        <v>1.704E-2</v>
      </c>
      <c r="L2900" s="6">
        <v>0.83699999999999997</v>
      </c>
      <c r="M2900" s="5">
        <v>0</v>
      </c>
      <c r="N2900" s="6">
        <v>0</v>
      </c>
      <c r="O2900" s="5">
        <v>0</v>
      </c>
      <c r="P2900" s="6">
        <v>0</v>
      </c>
      <c r="Q2900" s="5">
        <v>2.7099999999999999E-2</v>
      </c>
      <c r="R2900" s="6">
        <v>1.143</v>
      </c>
      <c r="S2900" s="5">
        <v>0</v>
      </c>
      <c r="T2900" s="6">
        <v>0</v>
      </c>
      <c r="U2900" s="5">
        <v>0</v>
      </c>
      <c r="V2900" s="6">
        <v>0</v>
      </c>
      <c r="W2900" s="5">
        <v>0</v>
      </c>
      <c r="X2900" s="6">
        <v>0</v>
      </c>
      <c r="Y2900" s="5">
        <v>0</v>
      </c>
      <c r="Z2900" s="6">
        <v>0</v>
      </c>
      <c r="AA2900" s="5">
        <v>0</v>
      </c>
      <c r="AB2900" s="6">
        <v>0</v>
      </c>
      <c r="AC2900" s="5">
        <v>5.1000000000000004E-3</v>
      </c>
      <c r="AD2900" s="6">
        <v>0.85099999999999998</v>
      </c>
      <c r="AE2900" s="5">
        <v>0</v>
      </c>
      <c r="AF2900" s="6">
        <v>0</v>
      </c>
    </row>
    <row r="2901" spans="2:32" x14ac:dyDescent="0.35">
      <c r="B2901" s="1" t="s">
        <v>510</v>
      </c>
      <c r="C2901" s="5">
        <v>0</v>
      </c>
      <c r="D2901" s="6">
        <v>0</v>
      </c>
      <c r="E2901" s="5">
        <v>0</v>
      </c>
      <c r="F2901" s="6">
        <v>0</v>
      </c>
      <c r="G2901" s="5">
        <v>0</v>
      </c>
      <c r="H2901" s="6">
        <v>0</v>
      </c>
      <c r="I2901" s="5">
        <v>0</v>
      </c>
      <c r="J2901" s="6">
        <v>0</v>
      </c>
      <c r="K2901" s="5">
        <v>0</v>
      </c>
      <c r="L2901" s="6">
        <v>0</v>
      </c>
      <c r="M2901" s="5">
        <v>0</v>
      </c>
      <c r="N2901" s="6">
        <v>0</v>
      </c>
      <c r="O2901" s="5">
        <v>0</v>
      </c>
      <c r="P2901" s="6">
        <v>0</v>
      </c>
      <c r="Q2901" s="5">
        <v>0</v>
      </c>
      <c r="R2901" s="6">
        <v>0</v>
      </c>
      <c r="S2901" s="5">
        <v>0</v>
      </c>
      <c r="T2901" s="6">
        <v>0</v>
      </c>
      <c r="U2901" s="5">
        <v>0</v>
      </c>
      <c r="V2901" s="6">
        <v>0</v>
      </c>
      <c r="W2901" s="5">
        <v>0</v>
      </c>
      <c r="X2901" s="6">
        <v>0</v>
      </c>
      <c r="Y2901" s="5">
        <v>0</v>
      </c>
      <c r="Z2901" s="6">
        <v>0</v>
      </c>
      <c r="AA2901" s="5">
        <v>0</v>
      </c>
      <c r="AB2901" s="6">
        <v>0</v>
      </c>
      <c r="AC2901" s="5">
        <v>0</v>
      </c>
      <c r="AD2901" s="6">
        <v>0</v>
      </c>
      <c r="AE2901" s="5">
        <v>0</v>
      </c>
      <c r="AF2901" s="6">
        <v>0</v>
      </c>
    </row>
    <row r="2902" spans="2:32" x14ac:dyDescent="0.35">
      <c r="B2902" s="1" t="s">
        <v>511</v>
      </c>
      <c r="C2902" s="5">
        <v>0</v>
      </c>
      <c r="D2902" s="6">
        <v>0</v>
      </c>
      <c r="E2902" s="5">
        <v>0</v>
      </c>
      <c r="F2902" s="6">
        <v>0</v>
      </c>
      <c r="G2902" s="5">
        <v>0</v>
      </c>
      <c r="H2902" s="6">
        <v>0</v>
      </c>
      <c r="I2902" s="5">
        <v>0</v>
      </c>
      <c r="J2902" s="6">
        <v>0</v>
      </c>
      <c r="K2902" s="5">
        <v>0</v>
      </c>
      <c r="L2902" s="6">
        <v>0</v>
      </c>
      <c r="M2902" s="5">
        <v>0</v>
      </c>
      <c r="N2902" s="6">
        <v>0</v>
      </c>
      <c r="O2902" s="5">
        <v>0</v>
      </c>
      <c r="P2902" s="6">
        <v>0</v>
      </c>
      <c r="Q2902" s="5">
        <v>0</v>
      </c>
      <c r="R2902" s="6">
        <v>0</v>
      </c>
      <c r="S2902" s="5">
        <v>0</v>
      </c>
      <c r="T2902" s="6">
        <v>0</v>
      </c>
      <c r="U2902" s="5">
        <v>0</v>
      </c>
      <c r="V2902" s="6">
        <v>0</v>
      </c>
      <c r="W2902" s="5">
        <v>0</v>
      </c>
      <c r="X2902" s="6">
        <v>0</v>
      </c>
      <c r="Y2902" s="5">
        <v>0</v>
      </c>
      <c r="Z2902" s="6">
        <v>0</v>
      </c>
      <c r="AA2902" s="5">
        <v>0</v>
      </c>
      <c r="AB2902" s="6">
        <v>0</v>
      </c>
      <c r="AC2902" s="5">
        <v>0</v>
      </c>
      <c r="AD2902" s="6">
        <v>0</v>
      </c>
      <c r="AE2902" s="5">
        <v>0</v>
      </c>
      <c r="AF2902" s="6">
        <v>0</v>
      </c>
    </row>
    <row r="2903" spans="2:32" x14ac:dyDescent="0.35">
      <c r="B2903" s="1" t="s">
        <v>512</v>
      </c>
      <c r="C2903" s="5">
        <v>0</v>
      </c>
      <c r="D2903" s="6">
        <v>0</v>
      </c>
      <c r="E2903" s="5">
        <v>0</v>
      </c>
      <c r="F2903" s="6">
        <v>0</v>
      </c>
      <c r="G2903" s="5">
        <v>0</v>
      </c>
      <c r="H2903" s="6">
        <v>0</v>
      </c>
      <c r="I2903" s="5">
        <v>0</v>
      </c>
      <c r="J2903" s="6">
        <v>0</v>
      </c>
      <c r="K2903" s="5">
        <v>0</v>
      </c>
      <c r="L2903" s="6">
        <v>0</v>
      </c>
      <c r="M2903" s="5">
        <v>0</v>
      </c>
      <c r="N2903" s="6">
        <v>0</v>
      </c>
      <c r="O2903" s="5">
        <v>0</v>
      </c>
      <c r="P2903" s="6">
        <v>0</v>
      </c>
      <c r="Q2903" s="5">
        <v>0</v>
      </c>
      <c r="R2903" s="6">
        <v>0</v>
      </c>
      <c r="S2903" s="5">
        <v>0</v>
      </c>
      <c r="T2903" s="6">
        <v>0</v>
      </c>
      <c r="U2903" s="5">
        <v>0</v>
      </c>
      <c r="V2903" s="6">
        <v>0</v>
      </c>
      <c r="W2903" s="5">
        <v>0</v>
      </c>
      <c r="X2903" s="6">
        <v>0</v>
      </c>
      <c r="Y2903" s="5">
        <v>0</v>
      </c>
      <c r="Z2903" s="6">
        <v>0</v>
      </c>
      <c r="AA2903" s="5">
        <v>0</v>
      </c>
      <c r="AB2903" s="6">
        <v>0</v>
      </c>
      <c r="AC2903" s="5">
        <v>0</v>
      </c>
      <c r="AD2903" s="6">
        <v>0</v>
      </c>
      <c r="AE2903" s="5">
        <v>0</v>
      </c>
      <c r="AF2903" s="6">
        <v>0</v>
      </c>
    </row>
    <row r="2904" spans="2:32" x14ac:dyDescent="0.35">
      <c r="B2904" s="2" t="s">
        <v>2</v>
      </c>
    </row>
    <row r="2905" spans="2:32" x14ac:dyDescent="0.35">
      <c r="B2905" s="1" t="s">
        <v>36</v>
      </c>
      <c r="C2905" s="5">
        <v>0</v>
      </c>
      <c r="D2905" s="6">
        <v>0</v>
      </c>
      <c r="E2905" s="5">
        <v>0</v>
      </c>
      <c r="F2905" s="6">
        <v>0</v>
      </c>
      <c r="G2905" s="5">
        <v>0</v>
      </c>
      <c r="H2905" s="6">
        <v>0</v>
      </c>
      <c r="I2905" s="5">
        <v>0</v>
      </c>
      <c r="J2905" s="6">
        <v>0</v>
      </c>
      <c r="K2905" s="5">
        <v>0</v>
      </c>
      <c r="L2905" s="6">
        <v>0</v>
      </c>
      <c r="M2905" s="5">
        <v>0</v>
      </c>
      <c r="N2905" s="6">
        <v>0</v>
      </c>
      <c r="O2905" s="5">
        <v>0</v>
      </c>
      <c r="P2905" s="6">
        <v>0</v>
      </c>
      <c r="Q2905" s="5">
        <v>0</v>
      </c>
      <c r="R2905" s="6">
        <v>0</v>
      </c>
      <c r="S2905" s="5">
        <v>0</v>
      </c>
      <c r="T2905" s="6">
        <v>0</v>
      </c>
      <c r="U2905" s="5">
        <v>0</v>
      </c>
      <c r="V2905" s="6">
        <v>0</v>
      </c>
      <c r="W2905" s="5">
        <v>0</v>
      </c>
      <c r="X2905" s="6">
        <v>0</v>
      </c>
      <c r="Y2905" s="5">
        <v>0</v>
      </c>
      <c r="Z2905" s="6">
        <v>0</v>
      </c>
      <c r="AA2905" s="5">
        <v>0</v>
      </c>
      <c r="AB2905" s="6">
        <v>0</v>
      </c>
      <c r="AC2905" s="5">
        <v>0</v>
      </c>
      <c r="AD2905" s="6">
        <v>0</v>
      </c>
      <c r="AE2905" s="5">
        <v>0</v>
      </c>
      <c r="AF2905" s="6">
        <v>0</v>
      </c>
    </row>
    <row r="2906" spans="2:32" x14ac:dyDescent="0.35">
      <c r="B2906" s="1" t="s">
        <v>513</v>
      </c>
      <c r="C2906" s="5">
        <v>0</v>
      </c>
      <c r="D2906" s="6">
        <v>0</v>
      </c>
      <c r="E2906" s="5">
        <v>0</v>
      </c>
      <c r="F2906" s="6">
        <v>0</v>
      </c>
      <c r="G2906" s="5">
        <v>0</v>
      </c>
      <c r="H2906" s="6">
        <v>0</v>
      </c>
      <c r="I2906" s="5">
        <v>0</v>
      </c>
      <c r="J2906" s="6">
        <v>0</v>
      </c>
      <c r="K2906" s="5">
        <v>0</v>
      </c>
      <c r="L2906" s="6">
        <v>0</v>
      </c>
      <c r="M2906" s="5">
        <v>0</v>
      </c>
      <c r="N2906" s="6">
        <v>0</v>
      </c>
      <c r="O2906" s="5">
        <v>0</v>
      </c>
      <c r="P2906" s="6">
        <v>0</v>
      </c>
      <c r="Q2906" s="5">
        <v>0</v>
      </c>
      <c r="R2906" s="6">
        <v>0</v>
      </c>
      <c r="S2906" s="5">
        <v>0</v>
      </c>
      <c r="T2906" s="6">
        <v>0</v>
      </c>
      <c r="U2906" s="5">
        <v>0</v>
      </c>
      <c r="V2906" s="6">
        <v>0</v>
      </c>
      <c r="W2906" s="5">
        <v>0</v>
      </c>
      <c r="X2906" s="6">
        <v>0</v>
      </c>
      <c r="Y2906" s="5">
        <v>0</v>
      </c>
      <c r="Z2906" s="6">
        <v>0</v>
      </c>
      <c r="AA2906" s="5">
        <v>0</v>
      </c>
      <c r="AB2906" s="6">
        <v>0</v>
      </c>
      <c r="AC2906" s="5">
        <v>0</v>
      </c>
      <c r="AD2906" s="6">
        <v>0</v>
      </c>
      <c r="AE2906" s="5">
        <v>0</v>
      </c>
      <c r="AF2906" s="6">
        <v>0</v>
      </c>
    </row>
    <row r="2907" spans="2:32" x14ac:dyDescent="0.35">
      <c r="B2907" s="1" t="s">
        <v>514</v>
      </c>
      <c r="C2907" s="5">
        <v>1.6999999999999999E-3</v>
      </c>
      <c r="D2907" s="6">
        <v>1.71</v>
      </c>
      <c r="E2907" s="5">
        <v>1.2959999999999999E-2</v>
      </c>
      <c r="F2907" s="6">
        <v>0.63700000000000001</v>
      </c>
      <c r="G2907" s="5">
        <v>1.499E-2</v>
      </c>
      <c r="H2907" s="6">
        <v>1.073</v>
      </c>
      <c r="I2907" s="5">
        <v>0</v>
      </c>
      <c r="J2907" s="6">
        <v>0</v>
      </c>
      <c r="K2907" s="5">
        <v>0</v>
      </c>
      <c r="L2907" s="6">
        <v>0</v>
      </c>
      <c r="M2907" s="5">
        <v>0</v>
      </c>
      <c r="N2907" s="6">
        <v>0</v>
      </c>
      <c r="O2907" s="5">
        <v>0</v>
      </c>
      <c r="P2907" s="6">
        <v>0</v>
      </c>
      <c r="Q2907" s="5">
        <v>0</v>
      </c>
      <c r="R2907" s="6">
        <v>0</v>
      </c>
      <c r="S2907" s="5">
        <v>0</v>
      </c>
      <c r="T2907" s="6">
        <v>0</v>
      </c>
      <c r="U2907" s="5">
        <v>0</v>
      </c>
      <c r="V2907" s="6">
        <v>0</v>
      </c>
      <c r="W2907" s="5">
        <v>0</v>
      </c>
      <c r="X2907" s="6">
        <v>0</v>
      </c>
      <c r="Y2907" s="5">
        <v>0</v>
      </c>
      <c r="Z2907" s="6">
        <v>0</v>
      </c>
      <c r="AA2907" s="5">
        <v>0</v>
      </c>
      <c r="AB2907" s="6">
        <v>0</v>
      </c>
      <c r="AC2907" s="5">
        <v>0</v>
      </c>
      <c r="AD2907" s="6">
        <v>0</v>
      </c>
      <c r="AE2907" s="5">
        <v>0</v>
      </c>
      <c r="AF2907" s="6">
        <v>0</v>
      </c>
    </row>
    <row r="2908" spans="2:32" x14ac:dyDescent="0.35">
      <c r="B2908" s="1" t="s">
        <v>515</v>
      </c>
      <c r="C2908" s="5">
        <v>0</v>
      </c>
      <c r="D2908" s="6">
        <v>0</v>
      </c>
      <c r="E2908" s="5">
        <v>0</v>
      </c>
      <c r="F2908" s="6">
        <v>0</v>
      </c>
      <c r="G2908" s="5">
        <v>0</v>
      </c>
      <c r="H2908" s="6">
        <v>0</v>
      </c>
      <c r="I2908" s="5">
        <v>0</v>
      </c>
      <c r="J2908" s="6">
        <v>0</v>
      </c>
      <c r="K2908" s="5">
        <v>0</v>
      </c>
      <c r="L2908" s="6">
        <v>0</v>
      </c>
      <c r="M2908" s="5">
        <v>0</v>
      </c>
      <c r="N2908" s="6">
        <v>0</v>
      </c>
      <c r="O2908" s="5">
        <v>0</v>
      </c>
      <c r="P2908" s="6">
        <v>0</v>
      </c>
      <c r="Q2908" s="5">
        <v>0</v>
      </c>
      <c r="R2908" s="6">
        <v>0</v>
      </c>
      <c r="S2908" s="5">
        <v>0</v>
      </c>
      <c r="T2908" s="6">
        <v>0</v>
      </c>
      <c r="U2908" s="5">
        <v>0</v>
      </c>
      <c r="V2908" s="6">
        <v>0</v>
      </c>
      <c r="W2908" s="5">
        <v>0</v>
      </c>
      <c r="X2908" s="6">
        <v>0</v>
      </c>
      <c r="Y2908" s="5">
        <v>0</v>
      </c>
      <c r="Z2908" s="6">
        <v>0</v>
      </c>
      <c r="AA2908" s="5">
        <v>0</v>
      </c>
      <c r="AB2908" s="6">
        <v>0</v>
      </c>
      <c r="AC2908" s="5">
        <v>0</v>
      </c>
      <c r="AD2908" s="6">
        <v>0</v>
      </c>
      <c r="AE2908" s="5">
        <v>0</v>
      </c>
      <c r="AF2908" s="6">
        <v>0</v>
      </c>
    </row>
    <row r="2909" spans="2:32" x14ac:dyDescent="0.35">
      <c r="B2909" s="1" t="s">
        <v>516</v>
      </c>
      <c r="C2909" s="5">
        <v>6.4999999999999997E-4</v>
      </c>
      <c r="D2909" s="6">
        <v>0.65300000000000002</v>
      </c>
      <c r="E2909" s="5">
        <v>0</v>
      </c>
      <c r="F2909" s="6">
        <v>0</v>
      </c>
      <c r="G2909" s="5">
        <v>0</v>
      </c>
      <c r="H2909" s="6">
        <v>0</v>
      </c>
      <c r="I2909" s="5">
        <v>1.3350000000000001E-2</v>
      </c>
      <c r="J2909" s="6">
        <v>0.65300000000000002</v>
      </c>
      <c r="K2909" s="5">
        <v>0</v>
      </c>
      <c r="L2909" s="6">
        <v>0</v>
      </c>
      <c r="M2909" s="5">
        <v>0</v>
      </c>
      <c r="N2909" s="6">
        <v>0</v>
      </c>
      <c r="O2909" s="5">
        <v>0</v>
      </c>
      <c r="P2909" s="6">
        <v>0</v>
      </c>
      <c r="Q2909" s="5">
        <v>0</v>
      </c>
      <c r="R2909" s="6">
        <v>0</v>
      </c>
      <c r="S2909" s="5">
        <v>0</v>
      </c>
      <c r="T2909" s="6">
        <v>0</v>
      </c>
      <c r="U2909" s="5">
        <v>0</v>
      </c>
      <c r="V2909" s="6">
        <v>0</v>
      </c>
      <c r="W2909" s="5">
        <v>0</v>
      </c>
      <c r="X2909" s="6">
        <v>0</v>
      </c>
      <c r="Y2909" s="5">
        <v>0</v>
      </c>
      <c r="Z2909" s="6">
        <v>0</v>
      </c>
      <c r="AA2909" s="5">
        <v>0</v>
      </c>
      <c r="AB2909" s="6">
        <v>0</v>
      </c>
      <c r="AC2909" s="5">
        <v>0</v>
      </c>
      <c r="AD2909" s="6">
        <v>0</v>
      </c>
      <c r="AE2909" s="5">
        <v>0</v>
      </c>
      <c r="AF2909" s="6">
        <v>0</v>
      </c>
    </row>
    <row r="2910" spans="2:32" x14ac:dyDescent="0.35">
      <c r="B2910" s="1" t="s">
        <v>517</v>
      </c>
      <c r="C2910" s="5">
        <v>0</v>
      </c>
      <c r="D2910" s="6">
        <v>0</v>
      </c>
      <c r="E2910" s="5">
        <v>0</v>
      </c>
      <c r="F2910" s="6">
        <v>0</v>
      </c>
      <c r="G2910" s="5">
        <v>0</v>
      </c>
      <c r="H2910" s="6">
        <v>0</v>
      </c>
      <c r="I2910" s="5">
        <v>0</v>
      </c>
      <c r="J2910" s="6">
        <v>0</v>
      </c>
      <c r="K2910" s="5">
        <v>0</v>
      </c>
      <c r="L2910" s="6">
        <v>0</v>
      </c>
      <c r="M2910" s="5">
        <v>0</v>
      </c>
      <c r="N2910" s="6">
        <v>0</v>
      </c>
      <c r="O2910" s="5">
        <v>0</v>
      </c>
      <c r="P2910" s="6">
        <v>0</v>
      </c>
      <c r="Q2910" s="5">
        <v>0</v>
      </c>
      <c r="R2910" s="6">
        <v>0</v>
      </c>
      <c r="S2910" s="5">
        <v>0</v>
      </c>
      <c r="T2910" s="6">
        <v>0</v>
      </c>
      <c r="U2910" s="5">
        <v>0</v>
      </c>
      <c r="V2910" s="6">
        <v>0</v>
      </c>
      <c r="W2910" s="5">
        <v>0</v>
      </c>
      <c r="X2910" s="6">
        <v>0</v>
      </c>
      <c r="Y2910" s="5">
        <v>0</v>
      </c>
      <c r="Z2910" s="6">
        <v>0</v>
      </c>
      <c r="AA2910" s="5">
        <v>0</v>
      </c>
      <c r="AB2910" s="6">
        <v>0</v>
      </c>
      <c r="AC2910" s="5">
        <v>0</v>
      </c>
      <c r="AD2910" s="6">
        <v>0</v>
      </c>
      <c r="AE2910" s="5">
        <v>0</v>
      </c>
      <c r="AF2910" s="6">
        <v>0</v>
      </c>
    </row>
    <row r="2911" spans="2:32" x14ac:dyDescent="0.35">
      <c r="B2911" s="1" t="s">
        <v>41</v>
      </c>
      <c r="C2911" s="5">
        <v>4.9800000000000001E-3</v>
      </c>
      <c r="D2911" s="6">
        <v>5.0030000000000001</v>
      </c>
      <c r="E2911" s="5">
        <v>0</v>
      </c>
      <c r="F2911" s="6">
        <v>0</v>
      </c>
      <c r="G2911" s="5">
        <v>3.1179999999999999E-2</v>
      </c>
      <c r="H2911" s="6">
        <v>2.2309999999999999</v>
      </c>
      <c r="I2911" s="5">
        <v>0</v>
      </c>
      <c r="J2911" s="6">
        <v>0</v>
      </c>
      <c r="K2911" s="5">
        <v>2.317E-2</v>
      </c>
      <c r="L2911" s="6">
        <v>1.1379999999999999</v>
      </c>
      <c r="M2911" s="5">
        <v>0</v>
      </c>
      <c r="N2911" s="6">
        <v>0</v>
      </c>
      <c r="O2911" s="5">
        <v>3.5340000000000003E-2</v>
      </c>
      <c r="P2911" s="6">
        <v>1.1619999999999999</v>
      </c>
      <c r="Q2911" s="5">
        <v>0</v>
      </c>
      <c r="R2911" s="6">
        <v>0</v>
      </c>
      <c r="S2911" s="5">
        <v>0</v>
      </c>
      <c r="T2911" s="6">
        <v>0</v>
      </c>
      <c r="U2911" s="5">
        <v>0</v>
      </c>
      <c r="V2911" s="6">
        <v>0</v>
      </c>
      <c r="W2911" s="5">
        <v>0</v>
      </c>
      <c r="X2911" s="6">
        <v>0</v>
      </c>
      <c r="Y2911" s="5">
        <v>0</v>
      </c>
      <c r="Z2911" s="6">
        <v>0</v>
      </c>
      <c r="AA2911" s="5">
        <v>0</v>
      </c>
      <c r="AB2911" s="6">
        <v>0</v>
      </c>
      <c r="AC2911" s="5">
        <v>0</v>
      </c>
      <c r="AD2911" s="6">
        <v>0</v>
      </c>
      <c r="AE2911" s="5">
        <v>5.3899999999999998E-3</v>
      </c>
      <c r="AF2911" s="6">
        <v>0.47299999999999998</v>
      </c>
    </row>
    <row r="2912" spans="2:32" x14ac:dyDescent="0.35">
      <c r="B2912" s="1" t="s">
        <v>518</v>
      </c>
      <c r="C2912" s="5">
        <v>4.2000000000000002E-4</v>
      </c>
      <c r="D2912" s="6">
        <v>0.42</v>
      </c>
      <c r="E2912" s="5">
        <v>0</v>
      </c>
      <c r="F2912" s="6">
        <v>0</v>
      </c>
      <c r="G2912" s="5">
        <v>5.8700000000000002E-3</v>
      </c>
      <c r="H2912" s="6">
        <v>0.42</v>
      </c>
      <c r="I2912" s="5">
        <v>0</v>
      </c>
      <c r="J2912" s="6">
        <v>0</v>
      </c>
      <c r="K2912" s="5">
        <v>0</v>
      </c>
      <c r="L2912" s="6">
        <v>0</v>
      </c>
      <c r="M2912" s="5">
        <v>0</v>
      </c>
      <c r="N2912" s="6">
        <v>0</v>
      </c>
      <c r="O2912" s="5">
        <v>0</v>
      </c>
      <c r="P2912" s="6">
        <v>0</v>
      </c>
      <c r="Q2912" s="5">
        <v>0</v>
      </c>
      <c r="R2912" s="6">
        <v>0</v>
      </c>
      <c r="S2912" s="5">
        <v>0</v>
      </c>
      <c r="T2912" s="6">
        <v>0</v>
      </c>
      <c r="U2912" s="5">
        <v>0</v>
      </c>
      <c r="V2912" s="6">
        <v>0</v>
      </c>
      <c r="W2912" s="5">
        <v>0</v>
      </c>
      <c r="X2912" s="6">
        <v>0</v>
      </c>
      <c r="Y2912" s="5">
        <v>0</v>
      </c>
      <c r="Z2912" s="6">
        <v>0</v>
      </c>
      <c r="AA2912" s="5">
        <v>0</v>
      </c>
      <c r="AB2912" s="6">
        <v>0</v>
      </c>
      <c r="AC2912" s="5">
        <v>0</v>
      </c>
      <c r="AD2912" s="6">
        <v>0</v>
      </c>
      <c r="AE2912" s="5">
        <v>0</v>
      </c>
      <c r="AF2912" s="6">
        <v>0</v>
      </c>
    </row>
    <row r="2913" spans="2:32" x14ac:dyDescent="0.35">
      <c r="B2913" s="1" t="s">
        <v>44</v>
      </c>
      <c r="C2913" s="5">
        <v>7.77E-3</v>
      </c>
      <c r="D2913" s="6">
        <v>7.81</v>
      </c>
      <c r="E2913" s="5">
        <v>0</v>
      </c>
      <c r="F2913" s="6">
        <v>0</v>
      </c>
      <c r="G2913" s="5">
        <v>2.086E-2</v>
      </c>
      <c r="H2913" s="6">
        <v>1.4930000000000001</v>
      </c>
      <c r="I2913" s="5">
        <v>3.3250000000000002E-2</v>
      </c>
      <c r="J2913" s="6">
        <v>1.627</v>
      </c>
      <c r="K2913" s="5">
        <v>2.317E-2</v>
      </c>
      <c r="L2913" s="6">
        <v>1.1379999999999999</v>
      </c>
      <c r="M2913" s="5">
        <v>0</v>
      </c>
      <c r="N2913" s="6">
        <v>0</v>
      </c>
      <c r="O2913" s="5">
        <v>1.9949999999999999E-2</v>
      </c>
      <c r="P2913" s="6">
        <v>0.65600000000000003</v>
      </c>
      <c r="Q2913" s="5">
        <v>0</v>
      </c>
      <c r="R2913" s="6">
        <v>0</v>
      </c>
      <c r="S2913" s="5">
        <v>2.436E-2</v>
      </c>
      <c r="T2913" s="6">
        <v>2.8959999999999999</v>
      </c>
      <c r="U2913" s="5">
        <v>0</v>
      </c>
      <c r="V2913" s="6">
        <v>0</v>
      </c>
      <c r="W2913" s="5">
        <v>0</v>
      </c>
      <c r="X2913" s="6">
        <v>0</v>
      </c>
      <c r="Y2913" s="5">
        <v>0</v>
      </c>
      <c r="Z2913" s="6">
        <v>0</v>
      </c>
      <c r="AA2913" s="5">
        <v>0</v>
      </c>
      <c r="AB2913" s="6">
        <v>0</v>
      </c>
      <c r="AC2913" s="5">
        <v>0</v>
      </c>
      <c r="AD2913" s="6">
        <v>0</v>
      </c>
      <c r="AE2913" s="5">
        <v>0</v>
      </c>
      <c r="AF2913" s="6">
        <v>0</v>
      </c>
    </row>
    <row r="2914" spans="2:32" x14ac:dyDescent="0.35">
      <c r="B2914" s="1" t="s">
        <v>519</v>
      </c>
      <c r="C2914" s="5">
        <v>0</v>
      </c>
      <c r="D2914" s="6">
        <v>0</v>
      </c>
      <c r="E2914" s="5">
        <v>0</v>
      </c>
      <c r="F2914" s="6">
        <v>0</v>
      </c>
      <c r="G2914" s="5">
        <v>0</v>
      </c>
      <c r="H2914" s="6">
        <v>0</v>
      </c>
      <c r="I2914" s="5">
        <v>0</v>
      </c>
      <c r="J2914" s="6">
        <v>0</v>
      </c>
      <c r="K2914" s="5">
        <v>0</v>
      </c>
      <c r="L2914" s="6">
        <v>0</v>
      </c>
      <c r="M2914" s="5">
        <v>0</v>
      </c>
      <c r="N2914" s="6">
        <v>0</v>
      </c>
      <c r="O2914" s="5">
        <v>0</v>
      </c>
      <c r="P2914" s="6">
        <v>0</v>
      </c>
      <c r="Q2914" s="5">
        <v>0</v>
      </c>
      <c r="R2914" s="6">
        <v>0</v>
      </c>
      <c r="S2914" s="5">
        <v>0</v>
      </c>
      <c r="T2914" s="6">
        <v>0</v>
      </c>
      <c r="U2914" s="5">
        <v>0</v>
      </c>
      <c r="V2914" s="6">
        <v>0</v>
      </c>
      <c r="W2914" s="5">
        <v>0</v>
      </c>
      <c r="X2914" s="6">
        <v>0</v>
      </c>
      <c r="Y2914" s="5">
        <v>0</v>
      </c>
      <c r="Z2914" s="6">
        <v>0</v>
      </c>
      <c r="AA2914" s="5">
        <v>0</v>
      </c>
      <c r="AB2914" s="6">
        <v>0</v>
      </c>
      <c r="AC2914" s="5">
        <v>0</v>
      </c>
      <c r="AD2914" s="6">
        <v>0</v>
      </c>
      <c r="AE2914" s="5">
        <v>0</v>
      </c>
      <c r="AF2914" s="6">
        <v>0</v>
      </c>
    </row>
    <row r="2915" spans="2:32" x14ac:dyDescent="0.35">
      <c r="B2915" s="1" t="s">
        <v>520</v>
      </c>
      <c r="C2915" s="5">
        <v>3.16E-3</v>
      </c>
      <c r="D2915" s="6">
        <v>3.1789999999999998</v>
      </c>
      <c r="E2915" s="5">
        <v>0</v>
      </c>
      <c r="F2915" s="6">
        <v>0</v>
      </c>
      <c r="G2915" s="5">
        <v>2.3179999999999999E-2</v>
      </c>
      <c r="H2915" s="6">
        <v>1.659</v>
      </c>
      <c r="I2915" s="5">
        <v>3.1060000000000001E-2</v>
      </c>
      <c r="J2915" s="6">
        <v>1.52</v>
      </c>
      <c r="K2915" s="5">
        <v>0</v>
      </c>
      <c r="L2915" s="6">
        <v>0</v>
      </c>
      <c r="M2915" s="5">
        <v>0</v>
      </c>
      <c r="N2915" s="6">
        <v>0</v>
      </c>
      <c r="O2915" s="5">
        <v>0</v>
      </c>
      <c r="P2915" s="6">
        <v>0</v>
      </c>
      <c r="Q2915" s="5">
        <v>0</v>
      </c>
      <c r="R2915" s="6">
        <v>0</v>
      </c>
      <c r="S2915" s="5">
        <v>0</v>
      </c>
      <c r="T2915" s="6">
        <v>0</v>
      </c>
      <c r="U2915" s="5">
        <v>0</v>
      </c>
      <c r="V2915" s="6">
        <v>0</v>
      </c>
      <c r="W2915" s="5">
        <v>0</v>
      </c>
      <c r="X2915" s="6">
        <v>0</v>
      </c>
      <c r="Y2915" s="5">
        <v>0</v>
      </c>
      <c r="Z2915" s="6">
        <v>0</v>
      </c>
      <c r="AA2915" s="5">
        <v>0</v>
      </c>
      <c r="AB2915" s="6">
        <v>0</v>
      </c>
      <c r="AC2915" s="5">
        <v>0</v>
      </c>
      <c r="AD2915" s="6">
        <v>0</v>
      </c>
      <c r="AE2915" s="5">
        <v>0</v>
      </c>
      <c r="AF2915" s="6">
        <v>0</v>
      </c>
    </row>
    <row r="2916" spans="2:32" x14ac:dyDescent="0.35">
      <c r="B2916" s="1" t="s">
        <v>521</v>
      </c>
      <c r="C2916" s="5">
        <v>0</v>
      </c>
      <c r="D2916" s="6">
        <v>0</v>
      </c>
      <c r="E2916" s="5">
        <v>0</v>
      </c>
      <c r="F2916" s="6">
        <v>0</v>
      </c>
      <c r="G2916" s="5">
        <v>0</v>
      </c>
      <c r="H2916" s="6">
        <v>0</v>
      </c>
      <c r="I2916" s="5">
        <v>0</v>
      </c>
      <c r="J2916" s="6">
        <v>0</v>
      </c>
      <c r="K2916" s="5">
        <v>0</v>
      </c>
      <c r="L2916" s="6">
        <v>0</v>
      </c>
      <c r="M2916" s="5">
        <v>0</v>
      </c>
      <c r="N2916" s="6">
        <v>0</v>
      </c>
      <c r="O2916" s="5">
        <v>0</v>
      </c>
      <c r="P2916" s="6">
        <v>0</v>
      </c>
      <c r="Q2916" s="5">
        <v>0</v>
      </c>
      <c r="R2916" s="6">
        <v>0</v>
      </c>
      <c r="S2916" s="5">
        <v>0</v>
      </c>
      <c r="T2916" s="6">
        <v>0</v>
      </c>
      <c r="U2916" s="5">
        <v>0</v>
      </c>
      <c r="V2916" s="6">
        <v>0</v>
      </c>
      <c r="W2916" s="5">
        <v>0</v>
      </c>
      <c r="X2916" s="6">
        <v>0</v>
      </c>
      <c r="Y2916" s="5">
        <v>0</v>
      </c>
      <c r="Z2916" s="6">
        <v>0</v>
      </c>
      <c r="AA2916" s="5">
        <v>0</v>
      </c>
      <c r="AB2916" s="6">
        <v>0</v>
      </c>
      <c r="AC2916" s="5">
        <v>0</v>
      </c>
      <c r="AD2916" s="6">
        <v>0</v>
      </c>
      <c r="AE2916" s="5">
        <v>0</v>
      </c>
      <c r="AF2916" s="6">
        <v>0</v>
      </c>
    </row>
    <row r="2917" spans="2:32" x14ac:dyDescent="0.35">
      <c r="B2917" s="1" t="s">
        <v>522</v>
      </c>
      <c r="C2917" s="5">
        <v>0</v>
      </c>
      <c r="D2917" s="6">
        <v>0</v>
      </c>
      <c r="E2917" s="5">
        <v>0</v>
      </c>
      <c r="F2917" s="6">
        <v>0</v>
      </c>
      <c r="G2917" s="5">
        <v>0</v>
      </c>
      <c r="H2917" s="6">
        <v>0</v>
      </c>
      <c r="I2917" s="5">
        <v>0</v>
      </c>
      <c r="J2917" s="6">
        <v>0</v>
      </c>
      <c r="K2917" s="5">
        <v>0</v>
      </c>
      <c r="L2917" s="6">
        <v>0</v>
      </c>
      <c r="M2917" s="5">
        <v>0</v>
      </c>
      <c r="N2917" s="6">
        <v>0</v>
      </c>
      <c r="O2917" s="5">
        <v>0</v>
      </c>
      <c r="P2917" s="6">
        <v>0</v>
      </c>
      <c r="Q2917" s="5">
        <v>0</v>
      </c>
      <c r="R2917" s="6">
        <v>0</v>
      </c>
      <c r="S2917" s="5">
        <v>0</v>
      </c>
      <c r="T2917" s="6">
        <v>0</v>
      </c>
      <c r="U2917" s="5">
        <v>0</v>
      </c>
      <c r="V2917" s="6">
        <v>0</v>
      </c>
      <c r="W2917" s="5">
        <v>0</v>
      </c>
      <c r="X2917" s="6">
        <v>0</v>
      </c>
      <c r="Y2917" s="5">
        <v>0</v>
      </c>
      <c r="Z2917" s="6">
        <v>0</v>
      </c>
      <c r="AA2917" s="5">
        <v>0</v>
      </c>
      <c r="AB2917" s="6">
        <v>0</v>
      </c>
      <c r="AC2917" s="5">
        <v>0</v>
      </c>
      <c r="AD2917" s="6">
        <v>0</v>
      </c>
      <c r="AE2917" s="5">
        <v>0</v>
      </c>
      <c r="AF2917" s="6">
        <v>0</v>
      </c>
    </row>
    <row r="2918" spans="2:32" x14ac:dyDescent="0.35">
      <c r="B2918" s="1" t="s">
        <v>523</v>
      </c>
      <c r="C2918" s="5">
        <v>0</v>
      </c>
      <c r="D2918" s="6">
        <v>0</v>
      </c>
      <c r="E2918" s="5">
        <v>0</v>
      </c>
      <c r="F2918" s="6">
        <v>0</v>
      </c>
      <c r="G2918" s="5">
        <v>0</v>
      </c>
      <c r="H2918" s="6">
        <v>0</v>
      </c>
      <c r="I2918" s="5">
        <v>0</v>
      </c>
      <c r="J2918" s="6">
        <v>0</v>
      </c>
      <c r="K2918" s="5">
        <v>0</v>
      </c>
      <c r="L2918" s="6">
        <v>0</v>
      </c>
      <c r="M2918" s="5">
        <v>0</v>
      </c>
      <c r="N2918" s="6">
        <v>0</v>
      </c>
      <c r="O2918" s="5">
        <v>0</v>
      </c>
      <c r="P2918" s="6">
        <v>0</v>
      </c>
      <c r="Q2918" s="5">
        <v>0</v>
      </c>
      <c r="R2918" s="6">
        <v>0</v>
      </c>
      <c r="S2918" s="5">
        <v>0</v>
      </c>
      <c r="T2918" s="6">
        <v>0</v>
      </c>
      <c r="U2918" s="5">
        <v>0</v>
      </c>
      <c r="V2918" s="6">
        <v>0</v>
      </c>
      <c r="W2918" s="5">
        <v>0</v>
      </c>
      <c r="X2918" s="6">
        <v>0</v>
      </c>
      <c r="Y2918" s="5">
        <v>0</v>
      </c>
      <c r="Z2918" s="6">
        <v>0</v>
      </c>
      <c r="AA2918" s="5">
        <v>0</v>
      </c>
      <c r="AB2918" s="6">
        <v>0</v>
      </c>
      <c r="AC2918" s="5">
        <v>0</v>
      </c>
      <c r="AD2918" s="6">
        <v>0</v>
      </c>
      <c r="AE2918" s="5">
        <v>0</v>
      </c>
      <c r="AF2918" s="6">
        <v>0</v>
      </c>
    </row>
    <row r="2919" spans="2:32" x14ac:dyDescent="0.35">
      <c r="B2919" s="1" t="s">
        <v>524</v>
      </c>
      <c r="C2919" s="5">
        <v>7.8799999999999999E-3</v>
      </c>
      <c r="D2919" s="6">
        <v>7.9240000000000004</v>
      </c>
      <c r="E2919" s="5">
        <v>0</v>
      </c>
      <c r="F2919" s="6">
        <v>0</v>
      </c>
      <c r="G2919" s="5">
        <v>7.1720000000000006E-2</v>
      </c>
      <c r="H2919" s="6">
        <v>5.1319999999999997</v>
      </c>
      <c r="I2919" s="5">
        <v>0</v>
      </c>
      <c r="J2919" s="6">
        <v>0</v>
      </c>
      <c r="K2919" s="5">
        <v>0</v>
      </c>
      <c r="L2919" s="6">
        <v>0</v>
      </c>
      <c r="M2919" s="5">
        <v>1.452E-2</v>
      </c>
      <c r="N2919" s="6">
        <v>0.64800000000000002</v>
      </c>
      <c r="O2919" s="5">
        <v>1.9949999999999999E-2</v>
      </c>
      <c r="P2919" s="6">
        <v>0.65600000000000003</v>
      </c>
      <c r="Q2919" s="5">
        <v>1.5129999999999999E-2</v>
      </c>
      <c r="R2919" s="6">
        <v>0.63800000000000001</v>
      </c>
      <c r="S2919" s="5">
        <v>0</v>
      </c>
      <c r="T2919" s="6">
        <v>0</v>
      </c>
      <c r="U2919" s="5">
        <v>0</v>
      </c>
      <c r="V2919" s="6">
        <v>0</v>
      </c>
      <c r="W2919" s="5">
        <v>0</v>
      </c>
      <c r="X2919" s="6">
        <v>0</v>
      </c>
      <c r="Y2919" s="5">
        <v>0</v>
      </c>
      <c r="Z2919" s="6">
        <v>0</v>
      </c>
      <c r="AA2919" s="5">
        <v>0</v>
      </c>
      <c r="AB2919" s="6">
        <v>0</v>
      </c>
      <c r="AC2919" s="5">
        <v>5.1000000000000004E-3</v>
      </c>
      <c r="AD2919" s="6">
        <v>0.85099999999999998</v>
      </c>
      <c r="AE2919" s="5">
        <v>0</v>
      </c>
      <c r="AF2919" s="6">
        <v>0</v>
      </c>
    </row>
    <row r="2920" spans="2:32" x14ac:dyDescent="0.35">
      <c r="B2920" s="1" t="s">
        <v>525</v>
      </c>
      <c r="C2920" s="5">
        <v>4.2599999999999999E-2</v>
      </c>
      <c r="D2920" s="6">
        <v>42.832000000000001</v>
      </c>
      <c r="E2920" s="5">
        <v>4.3369999999999999E-2</v>
      </c>
      <c r="F2920" s="6">
        <v>2.1309999999999998</v>
      </c>
      <c r="G2920" s="5">
        <v>0.36629</v>
      </c>
      <c r="H2920" s="6">
        <v>26.210999999999999</v>
      </c>
      <c r="I2920" s="5">
        <v>0</v>
      </c>
      <c r="J2920" s="6">
        <v>0</v>
      </c>
      <c r="K2920" s="5">
        <v>3.4099999999999998E-2</v>
      </c>
      <c r="L2920" s="6">
        <v>1.675</v>
      </c>
      <c r="M2920" s="5">
        <v>0</v>
      </c>
      <c r="N2920" s="6">
        <v>0</v>
      </c>
      <c r="O2920" s="5">
        <v>0.1023</v>
      </c>
      <c r="P2920" s="6">
        <v>3.3639999999999999</v>
      </c>
      <c r="Q2920" s="5">
        <v>4.7010000000000003E-2</v>
      </c>
      <c r="R2920" s="6">
        <v>1.9830000000000001</v>
      </c>
      <c r="S2920" s="5">
        <v>2.436E-2</v>
      </c>
      <c r="T2920" s="6">
        <v>2.8959999999999999</v>
      </c>
      <c r="U2920" s="5">
        <v>0</v>
      </c>
      <c r="V2920" s="6">
        <v>0</v>
      </c>
      <c r="W2920" s="5">
        <v>0</v>
      </c>
      <c r="X2920" s="6">
        <v>0</v>
      </c>
      <c r="Y2920" s="5">
        <v>0</v>
      </c>
      <c r="Z2920" s="6">
        <v>0</v>
      </c>
      <c r="AA2920" s="5">
        <v>0</v>
      </c>
      <c r="AB2920" s="6">
        <v>0</v>
      </c>
      <c r="AC2920" s="5">
        <v>2.7380000000000002E-2</v>
      </c>
      <c r="AD2920" s="6">
        <v>4.5720000000000001</v>
      </c>
      <c r="AE2920" s="5">
        <v>0</v>
      </c>
      <c r="AF2920" s="6">
        <v>0</v>
      </c>
    </row>
    <row r="2921" spans="2:32" x14ac:dyDescent="0.35">
      <c r="B2921" s="1" t="s">
        <v>526</v>
      </c>
      <c r="C2921" s="5">
        <v>1.08E-3</v>
      </c>
      <c r="D2921" s="6">
        <v>1.0880000000000001</v>
      </c>
      <c r="E2921" s="5">
        <v>5.0699999999999999E-3</v>
      </c>
      <c r="F2921" s="6">
        <v>0.249</v>
      </c>
      <c r="G2921" s="5">
        <v>1.172E-2</v>
      </c>
      <c r="H2921" s="6">
        <v>0.83899999999999997</v>
      </c>
      <c r="I2921" s="5">
        <v>0</v>
      </c>
      <c r="J2921" s="6">
        <v>0</v>
      </c>
      <c r="K2921" s="5">
        <v>0</v>
      </c>
      <c r="L2921" s="6">
        <v>0</v>
      </c>
      <c r="M2921" s="5">
        <v>0</v>
      </c>
      <c r="N2921" s="6">
        <v>0</v>
      </c>
      <c r="O2921" s="5">
        <v>0</v>
      </c>
      <c r="P2921" s="6">
        <v>0</v>
      </c>
      <c r="Q2921" s="5">
        <v>0</v>
      </c>
      <c r="R2921" s="6">
        <v>0</v>
      </c>
      <c r="S2921" s="5">
        <v>0</v>
      </c>
      <c r="T2921" s="6">
        <v>0</v>
      </c>
      <c r="U2921" s="5">
        <v>0</v>
      </c>
      <c r="V2921" s="6">
        <v>0</v>
      </c>
      <c r="W2921" s="5">
        <v>0</v>
      </c>
      <c r="X2921" s="6">
        <v>0</v>
      </c>
      <c r="Y2921" s="5">
        <v>0</v>
      </c>
      <c r="Z2921" s="6">
        <v>0</v>
      </c>
      <c r="AA2921" s="5">
        <v>0</v>
      </c>
      <c r="AB2921" s="6">
        <v>0</v>
      </c>
      <c r="AC2921" s="5">
        <v>0</v>
      </c>
      <c r="AD2921" s="6">
        <v>0</v>
      </c>
      <c r="AE2921" s="5">
        <v>0</v>
      </c>
      <c r="AF2921" s="6">
        <v>0</v>
      </c>
    </row>
    <row r="2922" spans="2:32" x14ac:dyDescent="0.35">
      <c r="B2922" s="2" t="s">
        <v>3</v>
      </c>
    </row>
    <row r="2923" spans="2:32" x14ac:dyDescent="0.35">
      <c r="B2923" s="1" t="s">
        <v>48</v>
      </c>
      <c r="C2923" s="5">
        <v>2.2000000000000001E-4</v>
      </c>
      <c r="D2923" s="6">
        <v>0.219</v>
      </c>
      <c r="E2923" s="5">
        <v>0</v>
      </c>
      <c r="F2923" s="6">
        <v>0</v>
      </c>
      <c r="G2923" s="5">
        <v>0</v>
      </c>
      <c r="H2923" s="6">
        <v>0</v>
      </c>
      <c r="I2923" s="5">
        <v>0</v>
      </c>
      <c r="J2923" s="6">
        <v>0</v>
      </c>
      <c r="K2923" s="5">
        <v>0</v>
      </c>
      <c r="L2923" s="6">
        <v>0</v>
      </c>
      <c r="M2923" s="5">
        <v>0</v>
      </c>
      <c r="N2923" s="6">
        <v>0</v>
      </c>
      <c r="O2923" s="5">
        <v>6.6600000000000001E-3</v>
      </c>
      <c r="P2923" s="6">
        <v>0.219</v>
      </c>
      <c r="Q2923" s="5">
        <v>0</v>
      </c>
      <c r="R2923" s="6">
        <v>0</v>
      </c>
      <c r="S2923" s="5">
        <v>0</v>
      </c>
      <c r="T2923" s="6">
        <v>0</v>
      </c>
      <c r="U2923" s="5">
        <v>0</v>
      </c>
      <c r="V2923" s="6">
        <v>0</v>
      </c>
      <c r="W2923" s="5">
        <v>0</v>
      </c>
      <c r="X2923" s="6">
        <v>0</v>
      </c>
      <c r="Y2923" s="5">
        <v>0</v>
      </c>
      <c r="Z2923" s="6">
        <v>0</v>
      </c>
      <c r="AA2923" s="5">
        <v>0</v>
      </c>
      <c r="AB2923" s="6">
        <v>0</v>
      </c>
      <c r="AC2923" s="5">
        <v>0</v>
      </c>
      <c r="AD2923" s="6">
        <v>0</v>
      </c>
      <c r="AE2923" s="5">
        <v>0</v>
      </c>
      <c r="AF2923" s="6">
        <v>0</v>
      </c>
    </row>
    <row r="2924" spans="2:32" x14ac:dyDescent="0.35">
      <c r="B2924" s="1" t="s">
        <v>527</v>
      </c>
      <c r="C2924" s="5">
        <v>0</v>
      </c>
      <c r="D2924" s="6">
        <v>0</v>
      </c>
      <c r="E2924" s="5">
        <v>0</v>
      </c>
      <c r="F2924" s="6">
        <v>0</v>
      </c>
      <c r="G2924" s="5">
        <v>0</v>
      </c>
      <c r="H2924" s="6">
        <v>0</v>
      </c>
      <c r="I2924" s="5">
        <v>0</v>
      </c>
      <c r="J2924" s="6">
        <v>0</v>
      </c>
      <c r="K2924" s="5">
        <v>0</v>
      </c>
      <c r="L2924" s="6">
        <v>0</v>
      </c>
      <c r="M2924" s="5">
        <v>0</v>
      </c>
      <c r="N2924" s="6">
        <v>0</v>
      </c>
      <c r="O2924" s="5">
        <v>0</v>
      </c>
      <c r="P2924" s="6">
        <v>0</v>
      </c>
      <c r="Q2924" s="5">
        <v>0</v>
      </c>
      <c r="R2924" s="6">
        <v>0</v>
      </c>
      <c r="S2924" s="5">
        <v>0</v>
      </c>
      <c r="T2924" s="6">
        <v>0</v>
      </c>
      <c r="U2924" s="5">
        <v>0</v>
      </c>
      <c r="V2924" s="6">
        <v>0</v>
      </c>
      <c r="W2924" s="5">
        <v>0</v>
      </c>
      <c r="X2924" s="6">
        <v>0</v>
      </c>
      <c r="Y2924" s="5">
        <v>0</v>
      </c>
      <c r="Z2924" s="6">
        <v>0</v>
      </c>
      <c r="AA2924" s="5">
        <v>0</v>
      </c>
      <c r="AB2924" s="6">
        <v>0</v>
      </c>
      <c r="AC2924" s="5">
        <v>0</v>
      </c>
      <c r="AD2924" s="6">
        <v>0</v>
      </c>
      <c r="AE2924" s="5">
        <v>0</v>
      </c>
      <c r="AF2924" s="6">
        <v>0</v>
      </c>
    </row>
    <row r="2925" spans="2:32" x14ac:dyDescent="0.35">
      <c r="B2925" s="1" t="s">
        <v>528</v>
      </c>
      <c r="C2925" s="5">
        <v>1.6199999999999999E-3</v>
      </c>
      <c r="D2925" s="6">
        <v>1.627</v>
      </c>
      <c r="E2925" s="5">
        <v>0</v>
      </c>
      <c r="F2925" s="6">
        <v>0</v>
      </c>
      <c r="G2925" s="5">
        <v>0</v>
      </c>
      <c r="H2925" s="6">
        <v>0</v>
      </c>
      <c r="I2925" s="5">
        <v>3.3250000000000002E-2</v>
      </c>
      <c r="J2925" s="6">
        <v>1.627</v>
      </c>
      <c r="K2925" s="5">
        <v>0</v>
      </c>
      <c r="L2925" s="6">
        <v>0</v>
      </c>
      <c r="M2925" s="5">
        <v>0</v>
      </c>
      <c r="N2925" s="6">
        <v>0</v>
      </c>
      <c r="O2925" s="5">
        <v>0</v>
      </c>
      <c r="P2925" s="6">
        <v>0</v>
      </c>
      <c r="Q2925" s="5">
        <v>0</v>
      </c>
      <c r="R2925" s="6">
        <v>0</v>
      </c>
      <c r="S2925" s="5">
        <v>0</v>
      </c>
      <c r="T2925" s="6">
        <v>0</v>
      </c>
      <c r="U2925" s="5">
        <v>0</v>
      </c>
      <c r="V2925" s="6">
        <v>0</v>
      </c>
      <c r="W2925" s="5">
        <v>0</v>
      </c>
      <c r="X2925" s="6">
        <v>0</v>
      </c>
      <c r="Y2925" s="5">
        <v>0</v>
      </c>
      <c r="Z2925" s="6">
        <v>0</v>
      </c>
      <c r="AA2925" s="5">
        <v>0</v>
      </c>
      <c r="AB2925" s="6">
        <v>0</v>
      </c>
      <c r="AC2925" s="5">
        <v>0</v>
      </c>
      <c r="AD2925" s="6">
        <v>0</v>
      </c>
      <c r="AE2925" s="5">
        <v>0</v>
      </c>
      <c r="AF2925" s="6">
        <v>0</v>
      </c>
    </row>
    <row r="2926" spans="2:32" x14ac:dyDescent="0.35">
      <c r="B2926" s="1" t="s">
        <v>529</v>
      </c>
      <c r="C2926" s="5">
        <v>1.41E-3</v>
      </c>
      <c r="D2926" s="6">
        <v>1.419</v>
      </c>
      <c r="E2926" s="5">
        <v>0</v>
      </c>
      <c r="F2926" s="6">
        <v>0</v>
      </c>
      <c r="G2926" s="5">
        <v>0</v>
      </c>
      <c r="H2926" s="6">
        <v>0</v>
      </c>
      <c r="I2926" s="5">
        <v>2.9000000000000001E-2</v>
      </c>
      <c r="J2926" s="6">
        <v>1.419</v>
      </c>
      <c r="K2926" s="5">
        <v>0</v>
      </c>
      <c r="L2926" s="6">
        <v>0</v>
      </c>
      <c r="M2926" s="5">
        <v>0</v>
      </c>
      <c r="N2926" s="6">
        <v>0</v>
      </c>
      <c r="O2926" s="5">
        <v>0</v>
      </c>
      <c r="P2926" s="6">
        <v>0</v>
      </c>
      <c r="Q2926" s="5">
        <v>0</v>
      </c>
      <c r="R2926" s="6">
        <v>0</v>
      </c>
      <c r="S2926" s="5">
        <v>0</v>
      </c>
      <c r="T2926" s="6">
        <v>0</v>
      </c>
      <c r="U2926" s="5">
        <v>0</v>
      </c>
      <c r="V2926" s="6">
        <v>0</v>
      </c>
      <c r="W2926" s="5">
        <v>0</v>
      </c>
      <c r="X2926" s="6">
        <v>0</v>
      </c>
      <c r="Y2926" s="5">
        <v>0</v>
      </c>
      <c r="Z2926" s="6">
        <v>0</v>
      </c>
      <c r="AA2926" s="5">
        <v>0</v>
      </c>
      <c r="AB2926" s="6">
        <v>0</v>
      </c>
      <c r="AC2926" s="5">
        <v>0</v>
      </c>
      <c r="AD2926" s="6">
        <v>0</v>
      </c>
      <c r="AE2926" s="5">
        <v>0</v>
      </c>
      <c r="AF2926" s="6">
        <v>0</v>
      </c>
    </row>
    <row r="2927" spans="2:32" x14ac:dyDescent="0.35">
      <c r="B2927" s="1" t="s">
        <v>530</v>
      </c>
      <c r="C2927" s="5">
        <v>0</v>
      </c>
      <c r="D2927" s="6">
        <v>0</v>
      </c>
      <c r="E2927" s="5">
        <v>0</v>
      </c>
      <c r="F2927" s="6">
        <v>0</v>
      </c>
      <c r="G2927" s="5">
        <v>0</v>
      </c>
      <c r="H2927" s="6">
        <v>0</v>
      </c>
      <c r="I2927" s="5">
        <v>0</v>
      </c>
      <c r="J2927" s="6">
        <v>0</v>
      </c>
      <c r="K2927" s="5">
        <v>0</v>
      </c>
      <c r="L2927" s="6">
        <v>0</v>
      </c>
      <c r="M2927" s="5">
        <v>0</v>
      </c>
      <c r="N2927" s="6">
        <v>0</v>
      </c>
      <c r="O2927" s="5">
        <v>0</v>
      </c>
      <c r="P2927" s="6">
        <v>0</v>
      </c>
      <c r="Q2927" s="5">
        <v>0</v>
      </c>
      <c r="R2927" s="6">
        <v>0</v>
      </c>
      <c r="S2927" s="5">
        <v>0</v>
      </c>
      <c r="T2927" s="6">
        <v>0</v>
      </c>
      <c r="U2927" s="5">
        <v>0</v>
      </c>
      <c r="V2927" s="6">
        <v>0</v>
      </c>
      <c r="W2927" s="5">
        <v>0</v>
      </c>
      <c r="X2927" s="6">
        <v>0</v>
      </c>
      <c r="Y2927" s="5">
        <v>0</v>
      </c>
      <c r="Z2927" s="6">
        <v>0</v>
      </c>
      <c r="AA2927" s="5">
        <v>0</v>
      </c>
      <c r="AB2927" s="6">
        <v>0</v>
      </c>
      <c r="AC2927" s="5">
        <v>0</v>
      </c>
      <c r="AD2927" s="6">
        <v>0</v>
      </c>
      <c r="AE2927" s="5">
        <v>0</v>
      </c>
      <c r="AF2927" s="6">
        <v>0</v>
      </c>
    </row>
    <row r="2928" spans="2:32" x14ac:dyDescent="0.35">
      <c r="B2928" s="1" t="s">
        <v>53</v>
      </c>
      <c r="C2928" s="5">
        <v>0</v>
      </c>
      <c r="D2928" s="6">
        <v>0</v>
      </c>
      <c r="E2928" s="5">
        <v>0</v>
      </c>
      <c r="F2928" s="6">
        <v>0</v>
      </c>
      <c r="G2928" s="5">
        <v>0</v>
      </c>
      <c r="H2928" s="6">
        <v>0</v>
      </c>
      <c r="I2928" s="5">
        <v>0</v>
      </c>
      <c r="J2928" s="6">
        <v>0</v>
      </c>
      <c r="K2928" s="5">
        <v>0</v>
      </c>
      <c r="L2928" s="6">
        <v>0</v>
      </c>
      <c r="M2928" s="5">
        <v>0</v>
      </c>
      <c r="N2928" s="6">
        <v>0</v>
      </c>
      <c r="O2928" s="5">
        <v>0</v>
      </c>
      <c r="P2928" s="6">
        <v>0</v>
      </c>
      <c r="Q2928" s="5">
        <v>0</v>
      </c>
      <c r="R2928" s="6">
        <v>0</v>
      </c>
      <c r="S2928" s="5">
        <v>0</v>
      </c>
      <c r="T2928" s="6">
        <v>0</v>
      </c>
      <c r="U2928" s="5">
        <v>0</v>
      </c>
      <c r="V2928" s="6">
        <v>0</v>
      </c>
      <c r="W2928" s="5">
        <v>0</v>
      </c>
      <c r="X2928" s="6">
        <v>0</v>
      </c>
      <c r="Y2928" s="5">
        <v>0</v>
      </c>
      <c r="Z2928" s="6">
        <v>0</v>
      </c>
      <c r="AA2928" s="5">
        <v>0</v>
      </c>
      <c r="AB2928" s="6">
        <v>0</v>
      </c>
      <c r="AC2928" s="5">
        <v>0</v>
      </c>
      <c r="AD2928" s="6">
        <v>0</v>
      </c>
      <c r="AE2928" s="5">
        <v>0</v>
      </c>
      <c r="AF2928" s="6">
        <v>0</v>
      </c>
    </row>
    <row r="2929" spans="2:32" x14ac:dyDescent="0.35">
      <c r="B2929" s="1" t="s">
        <v>531</v>
      </c>
      <c r="C2929" s="5">
        <v>2.5000000000000001E-4</v>
      </c>
      <c r="D2929" s="6">
        <v>0.255</v>
      </c>
      <c r="E2929" s="5">
        <v>0</v>
      </c>
      <c r="F2929" s="6">
        <v>0</v>
      </c>
      <c r="G2929" s="5">
        <v>0</v>
      </c>
      <c r="H2929" s="6">
        <v>0</v>
      </c>
      <c r="I2929" s="5">
        <v>5.2100000000000002E-3</v>
      </c>
      <c r="J2929" s="6">
        <v>0.255</v>
      </c>
      <c r="K2929" s="5">
        <v>0</v>
      </c>
      <c r="L2929" s="6">
        <v>0</v>
      </c>
      <c r="M2929" s="5">
        <v>0</v>
      </c>
      <c r="N2929" s="6">
        <v>0</v>
      </c>
      <c r="O2929" s="5">
        <v>0</v>
      </c>
      <c r="P2929" s="6">
        <v>0</v>
      </c>
      <c r="Q2929" s="5">
        <v>0</v>
      </c>
      <c r="R2929" s="6">
        <v>0</v>
      </c>
      <c r="S2929" s="5">
        <v>0</v>
      </c>
      <c r="T2929" s="6">
        <v>0</v>
      </c>
      <c r="U2929" s="5">
        <v>0</v>
      </c>
      <c r="V2929" s="6">
        <v>0</v>
      </c>
      <c r="W2929" s="5">
        <v>0</v>
      </c>
      <c r="X2929" s="6">
        <v>0</v>
      </c>
      <c r="Y2929" s="5">
        <v>0</v>
      </c>
      <c r="Z2929" s="6">
        <v>0</v>
      </c>
      <c r="AA2929" s="5">
        <v>0</v>
      </c>
      <c r="AB2929" s="6">
        <v>0</v>
      </c>
      <c r="AC2929" s="5">
        <v>0</v>
      </c>
      <c r="AD2929" s="6">
        <v>0</v>
      </c>
      <c r="AE2929" s="5">
        <v>0</v>
      </c>
      <c r="AF2929" s="6">
        <v>0</v>
      </c>
    </row>
    <row r="2930" spans="2:32" x14ac:dyDescent="0.35">
      <c r="B2930" s="1" t="s">
        <v>56</v>
      </c>
      <c r="C2930" s="5">
        <v>0</v>
      </c>
      <c r="D2930" s="6">
        <v>0</v>
      </c>
      <c r="E2930" s="5">
        <v>0</v>
      </c>
      <c r="F2930" s="6">
        <v>0</v>
      </c>
      <c r="G2930" s="5">
        <v>0</v>
      </c>
      <c r="H2930" s="6">
        <v>0</v>
      </c>
      <c r="I2930" s="5">
        <v>0</v>
      </c>
      <c r="J2930" s="6">
        <v>0</v>
      </c>
      <c r="K2930" s="5">
        <v>0</v>
      </c>
      <c r="L2930" s="6">
        <v>0</v>
      </c>
      <c r="M2930" s="5">
        <v>0</v>
      </c>
      <c r="N2930" s="6">
        <v>0</v>
      </c>
      <c r="O2930" s="5">
        <v>0</v>
      </c>
      <c r="P2930" s="6">
        <v>0</v>
      </c>
      <c r="Q2930" s="5">
        <v>0</v>
      </c>
      <c r="R2930" s="6">
        <v>0</v>
      </c>
      <c r="S2930" s="5">
        <v>0</v>
      </c>
      <c r="T2930" s="6">
        <v>0</v>
      </c>
      <c r="U2930" s="5">
        <v>0</v>
      </c>
      <c r="V2930" s="6">
        <v>0</v>
      </c>
      <c r="W2930" s="5">
        <v>0</v>
      </c>
      <c r="X2930" s="6">
        <v>0</v>
      </c>
      <c r="Y2930" s="5">
        <v>0</v>
      </c>
      <c r="Z2930" s="6">
        <v>0</v>
      </c>
      <c r="AA2930" s="5">
        <v>0</v>
      </c>
      <c r="AB2930" s="6">
        <v>0</v>
      </c>
      <c r="AC2930" s="5">
        <v>0</v>
      </c>
      <c r="AD2930" s="6">
        <v>0</v>
      </c>
      <c r="AE2930" s="5">
        <v>0</v>
      </c>
      <c r="AF2930" s="6">
        <v>0</v>
      </c>
    </row>
    <row r="2931" spans="2:32" x14ac:dyDescent="0.35">
      <c r="B2931" s="1" t="s">
        <v>532</v>
      </c>
      <c r="C2931" s="5">
        <v>0</v>
      </c>
      <c r="D2931" s="6">
        <v>0</v>
      </c>
      <c r="E2931" s="5">
        <v>0</v>
      </c>
      <c r="F2931" s="6">
        <v>0</v>
      </c>
      <c r="G2931" s="5">
        <v>0</v>
      </c>
      <c r="H2931" s="6">
        <v>0</v>
      </c>
      <c r="I2931" s="5">
        <v>0</v>
      </c>
      <c r="J2931" s="6">
        <v>0</v>
      </c>
      <c r="K2931" s="5">
        <v>0</v>
      </c>
      <c r="L2931" s="6">
        <v>0</v>
      </c>
      <c r="M2931" s="5">
        <v>0</v>
      </c>
      <c r="N2931" s="6">
        <v>0</v>
      </c>
      <c r="O2931" s="5">
        <v>0</v>
      </c>
      <c r="P2931" s="6">
        <v>0</v>
      </c>
      <c r="Q2931" s="5">
        <v>0</v>
      </c>
      <c r="R2931" s="6">
        <v>0</v>
      </c>
      <c r="S2931" s="5">
        <v>0</v>
      </c>
      <c r="T2931" s="6">
        <v>0</v>
      </c>
      <c r="U2931" s="5">
        <v>0</v>
      </c>
      <c r="V2931" s="6">
        <v>0</v>
      </c>
      <c r="W2931" s="5">
        <v>0</v>
      </c>
      <c r="X2931" s="6">
        <v>0</v>
      </c>
      <c r="Y2931" s="5">
        <v>0</v>
      </c>
      <c r="Z2931" s="6">
        <v>0</v>
      </c>
      <c r="AA2931" s="5">
        <v>0</v>
      </c>
      <c r="AB2931" s="6">
        <v>0</v>
      </c>
      <c r="AC2931" s="5">
        <v>0</v>
      </c>
      <c r="AD2931" s="6">
        <v>0</v>
      </c>
      <c r="AE2931" s="5">
        <v>0</v>
      </c>
      <c r="AF2931" s="6">
        <v>0</v>
      </c>
    </row>
    <row r="2932" spans="2:32" x14ac:dyDescent="0.35">
      <c r="B2932" s="1" t="s">
        <v>533</v>
      </c>
      <c r="C2932" s="5">
        <v>0.1211</v>
      </c>
      <c r="D2932" s="6">
        <v>121.764</v>
      </c>
      <c r="E2932" s="5">
        <v>0.13058</v>
      </c>
      <c r="F2932" s="6">
        <v>6.4160000000000004</v>
      </c>
      <c r="G2932" s="5">
        <v>0.17748</v>
      </c>
      <c r="H2932" s="6">
        <v>12.7</v>
      </c>
      <c r="I2932" s="5">
        <v>0.36868000000000001</v>
      </c>
      <c r="J2932" s="6">
        <v>18.04</v>
      </c>
      <c r="K2932" s="5">
        <v>0.12741</v>
      </c>
      <c r="L2932" s="6">
        <v>6.2590000000000003</v>
      </c>
      <c r="M2932" s="5">
        <v>0.32372000000000001</v>
      </c>
      <c r="N2932" s="6">
        <v>14.446999999999999</v>
      </c>
      <c r="O2932" s="5">
        <v>0.39090000000000003</v>
      </c>
      <c r="P2932" s="6">
        <v>12.853999999999999</v>
      </c>
      <c r="Q2932" s="5">
        <v>0.17430999999999999</v>
      </c>
      <c r="R2932" s="6">
        <v>7.3520000000000003</v>
      </c>
      <c r="S2932" s="5">
        <v>0.10571</v>
      </c>
      <c r="T2932" s="6">
        <v>12.568</v>
      </c>
      <c r="U2932" s="5">
        <v>0.21048</v>
      </c>
      <c r="V2932" s="6">
        <v>9.1620000000000008</v>
      </c>
      <c r="W2932" s="5">
        <v>8.4610000000000005E-2</v>
      </c>
      <c r="X2932" s="6">
        <v>1.4630000000000001</v>
      </c>
      <c r="Y2932" s="5">
        <v>0.10861999999999999</v>
      </c>
      <c r="Z2932" s="6">
        <v>11.099</v>
      </c>
      <c r="AA2932" s="5">
        <v>3.705E-2</v>
      </c>
      <c r="AB2932" s="6">
        <v>4.8319999999999999</v>
      </c>
      <c r="AC2932" s="5">
        <v>5.1000000000000004E-3</v>
      </c>
      <c r="AD2932" s="6">
        <v>0.85099999999999998</v>
      </c>
      <c r="AE2932" s="5">
        <v>4.2439999999999999E-2</v>
      </c>
      <c r="AF2932" s="6">
        <v>3.722</v>
      </c>
    </row>
    <row r="2933" spans="2:32" x14ac:dyDescent="0.35">
      <c r="B2933" s="1" t="s">
        <v>58</v>
      </c>
      <c r="C2933" s="5">
        <v>4.6999999999999999E-4</v>
      </c>
      <c r="D2933" s="6">
        <v>0.47199999999999998</v>
      </c>
      <c r="E2933" s="5">
        <v>0</v>
      </c>
      <c r="F2933" s="6">
        <v>0</v>
      </c>
      <c r="G2933" s="5">
        <v>0</v>
      </c>
      <c r="H2933" s="6">
        <v>0</v>
      </c>
      <c r="I2933" s="5">
        <v>0</v>
      </c>
      <c r="J2933" s="6">
        <v>0</v>
      </c>
      <c r="K2933" s="5">
        <v>0</v>
      </c>
      <c r="L2933" s="6">
        <v>0</v>
      </c>
      <c r="M2933" s="5">
        <v>5.6699999999999997E-3</v>
      </c>
      <c r="N2933" s="6">
        <v>0.253</v>
      </c>
      <c r="O2933" s="5">
        <v>6.6600000000000001E-3</v>
      </c>
      <c r="P2933" s="6">
        <v>0.219</v>
      </c>
      <c r="Q2933" s="5">
        <v>0</v>
      </c>
      <c r="R2933" s="6">
        <v>0</v>
      </c>
      <c r="S2933" s="5">
        <v>0</v>
      </c>
      <c r="T2933" s="6">
        <v>0</v>
      </c>
      <c r="U2933" s="5">
        <v>0</v>
      </c>
      <c r="V2933" s="6">
        <v>0</v>
      </c>
      <c r="W2933" s="5">
        <v>0</v>
      </c>
      <c r="X2933" s="6">
        <v>0</v>
      </c>
      <c r="Y2933" s="5">
        <v>0</v>
      </c>
      <c r="Z2933" s="6">
        <v>0</v>
      </c>
      <c r="AA2933" s="5">
        <v>0</v>
      </c>
      <c r="AB2933" s="6">
        <v>0</v>
      </c>
      <c r="AC2933" s="5">
        <v>0</v>
      </c>
      <c r="AD2933" s="6">
        <v>0</v>
      </c>
      <c r="AE2933" s="5">
        <v>0</v>
      </c>
      <c r="AF2933" s="6">
        <v>0</v>
      </c>
    </row>
    <row r="2934" spans="2:32" x14ac:dyDescent="0.35">
      <c r="B2934" s="1" t="s">
        <v>534</v>
      </c>
      <c r="C2934" s="5">
        <v>5.1599999999999997E-3</v>
      </c>
      <c r="D2934" s="6">
        <v>5.1890000000000001</v>
      </c>
      <c r="E2934" s="5">
        <v>0</v>
      </c>
      <c r="F2934" s="6">
        <v>0</v>
      </c>
      <c r="G2934" s="5">
        <v>0</v>
      </c>
      <c r="H2934" s="6">
        <v>0</v>
      </c>
      <c r="I2934" s="5">
        <v>4.6719999999999998E-2</v>
      </c>
      <c r="J2934" s="6">
        <v>2.286</v>
      </c>
      <c r="K2934" s="5">
        <v>2.2069999999999999E-2</v>
      </c>
      <c r="L2934" s="6">
        <v>1.0840000000000001</v>
      </c>
      <c r="M2934" s="5">
        <v>3.5869999999999999E-2</v>
      </c>
      <c r="N2934" s="6">
        <v>1.601</v>
      </c>
      <c r="O2934" s="5">
        <v>6.6600000000000001E-3</v>
      </c>
      <c r="P2934" s="6">
        <v>0.219</v>
      </c>
      <c r="Q2934" s="5">
        <v>0</v>
      </c>
      <c r="R2934" s="6">
        <v>0</v>
      </c>
      <c r="S2934" s="5">
        <v>0</v>
      </c>
      <c r="T2934" s="6">
        <v>0</v>
      </c>
      <c r="U2934" s="5">
        <v>0</v>
      </c>
      <c r="V2934" s="6">
        <v>0</v>
      </c>
      <c r="W2934" s="5">
        <v>0</v>
      </c>
      <c r="X2934" s="6">
        <v>0</v>
      </c>
      <c r="Y2934" s="5">
        <v>0</v>
      </c>
      <c r="Z2934" s="6">
        <v>0</v>
      </c>
      <c r="AA2934" s="5">
        <v>0</v>
      </c>
      <c r="AB2934" s="6">
        <v>0</v>
      </c>
      <c r="AC2934" s="5">
        <v>0</v>
      </c>
      <c r="AD2934" s="6">
        <v>0</v>
      </c>
      <c r="AE2934" s="5">
        <v>0</v>
      </c>
      <c r="AF2934" s="6">
        <v>0</v>
      </c>
    </row>
    <row r="2935" spans="2:32" x14ac:dyDescent="0.35">
      <c r="B2935" s="1" t="s">
        <v>535</v>
      </c>
      <c r="C2935" s="5">
        <v>0</v>
      </c>
      <c r="D2935" s="6">
        <v>0</v>
      </c>
      <c r="E2935" s="5">
        <v>0</v>
      </c>
      <c r="F2935" s="6">
        <v>0</v>
      </c>
      <c r="G2935" s="5">
        <v>0</v>
      </c>
      <c r="H2935" s="6">
        <v>0</v>
      </c>
      <c r="I2935" s="5">
        <v>0</v>
      </c>
      <c r="J2935" s="6">
        <v>0</v>
      </c>
      <c r="K2935" s="5">
        <v>0</v>
      </c>
      <c r="L2935" s="6">
        <v>0</v>
      </c>
      <c r="M2935" s="5">
        <v>0</v>
      </c>
      <c r="N2935" s="6">
        <v>0</v>
      </c>
      <c r="O2935" s="5">
        <v>0</v>
      </c>
      <c r="P2935" s="6">
        <v>0</v>
      </c>
      <c r="Q2935" s="5">
        <v>0</v>
      </c>
      <c r="R2935" s="6">
        <v>0</v>
      </c>
      <c r="S2935" s="5">
        <v>0</v>
      </c>
      <c r="T2935" s="6">
        <v>0</v>
      </c>
      <c r="U2935" s="5">
        <v>0</v>
      </c>
      <c r="V2935" s="6">
        <v>0</v>
      </c>
      <c r="W2935" s="5">
        <v>0</v>
      </c>
      <c r="X2935" s="6">
        <v>0</v>
      </c>
      <c r="Y2935" s="5">
        <v>0</v>
      </c>
      <c r="Z2935" s="6">
        <v>0</v>
      </c>
      <c r="AA2935" s="5">
        <v>0</v>
      </c>
      <c r="AB2935" s="6">
        <v>0</v>
      </c>
      <c r="AC2935" s="5">
        <v>0</v>
      </c>
      <c r="AD2935" s="6">
        <v>0</v>
      </c>
      <c r="AE2935" s="5">
        <v>0</v>
      </c>
      <c r="AF2935" s="6">
        <v>0</v>
      </c>
    </row>
    <row r="2936" spans="2:32" x14ac:dyDescent="0.35">
      <c r="B2936" s="1" t="s">
        <v>61</v>
      </c>
      <c r="C2936" s="5">
        <v>1.089E-2</v>
      </c>
      <c r="D2936" s="6">
        <v>10.949</v>
      </c>
      <c r="E2936" s="5">
        <v>5.0699999999999999E-3</v>
      </c>
      <c r="F2936" s="6">
        <v>0.249</v>
      </c>
      <c r="G2936" s="5">
        <v>0</v>
      </c>
      <c r="H2936" s="6">
        <v>0</v>
      </c>
      <c r="I2936" s="5">
        <v>8.9880000000000002E-2</v>
      </c>
      <c r="J2936" s="6">
        <v>4.3979999999999997</v>
      </c>
      <c r="K2936" s="5">
        <v>0</v>
      </c>
      <c r="L2936" s="6">
        <v>0</v>
      </c>
      <c r="M2936" s="5">
        <v>4.1540000000000001E-2</v>
      </c>
      <c r="N2936" s="6">
        <v>1.8540000000000001</v>
      </c>
      <c r="O2936" s="5">
        <v>4.9930000000000002E-2</v>
      </c>
      <c r="P2936" s="6">
        <v>1.6419999999999999</v>
      </c>
      <c r="Q2936" s="5">
        <v>0</v>
      </c>
      <c r="R2936" s="6">
        <v>0</v>
      </c>
      <c r="S2936" s="5">
        <v>0</v>
      </c>
      <c r="T2936" s="6">
        <v>0</v>
      </c>
      <c r="U2936" s="5">
        <v>6.7299999999999999E-3</v>
      </c>
      <c r="V2936" s="6">
        <v>0.29299999999999998</v>
      </c>
      <c r="W2936" s="5">
        <v>0</v>
      </c>
      <c r="X2936" s="6">
        <v>0</v>
      </c>
      <c r="Y2936" s="5">
        <v>0</v>
      </c>
      <c r="Z2936" s="6">
        <v>0</v>
      </c>
      <c r="AA2936" s="5">
        <v>0</v>
      </c>
      <c r="AB2936" s="6">
        <v>0</v>
      </c>
      <c r="AC2936" s="5">
        <v>0</v>
      </c>
      <c r="AD2936" s="6">
        <v>0</v>
      </c>
      <c r="AE2936" s="5">
        <v>2.8660000000000001E-2</v>
      </c>
      <c r="AF2936" s="6">
        <v>2.5129999999999999</v>
      </c>
    </row>
    <row r="2937" spans="2:32" x14ac:dyDescent="0.35">
      <c r="B2937" s="1" t="s">
        <v>536</v>
      </c>
      <c r="C2937" s="5">
        <v>0</v>
      </c>
      <c r="D2937" s="6">
        <v>0</v>
      </c>
      <c r="E2937" s="5">
        <v>0</v>
      </c>
      <c r="F2937" s="6">
        <v>0</v>
      </c>
      <c r="G2937" s="5">
        <v>0</v>
      </c>
      <c r="H2937" s="6">
        <v>0</v>
      </c>
      <c r="I2937" s="5">
        <v>0</v>
      </c>
      <c r="J2937" s="6">
        <v>0</v>
      </c>
      <c r="K2937" s="5">
        <v>0</v>
      </c>
      <c r="L2937" s="6">
        <v>0</v>
      </c>
      <c r="M2937" s="5">
        <v>0</v>
      </c>
      <c r="N2937" s="6">
        <v>0</v>
      </c>
      <c r="O2937" s="5">
        <v>0</v>
      </c>
      <c r="P2937" s="6">
        <v>0</v>
      </c>
      <c r="Q2937" s="5">
        <v>0</v>
      </c>
      <c r="R2937" s="6">
        <v>0</v>
      </c>
      <c r="S2937" s="5">
        <v>0</v>
      </c>
      <c r="T2937" s="6">
        <v>0</v>
      </c>
      <c r="U2937" s="5">
        <v>0</v>
      </c>
      <c r="V2937" s="6">
        <v>0</v>
      </c>
      <c r="W2937" s="5">
        <v>0</v>
      </c>
      <c r="X2937" s="6">
        <v>0</v>
      </c>
      <c r="Y2937" s="5">
        <v>0</v>
      </c>
      <c r="Z2937" s="6">
        <v>0</v>
      </c>
      <c r="AA2937" s="5">
        <v>0</v>
      </c>
      <c r="AB2937" s="6">
        <v>0</v>
      </c>
      <c r="AC2937" s="5">
        <v>0</v>
      </c>
      <c r="AD2937" s="6">
        <v>0</v>
      </c>
      <c r="AE2937" s="5">
        <v>0</v>
      </c>
      <c r="AF2937" s="6">
        <v>0</v>
      </c>
    </row>
    <row r="2938" spans="2:32" x14ac:dyDescent="0.35">
      <c r="B2938" s="1" t="s">
        <v>537</v>
      </c>
      <c r="C2938" s="5">
        <v>0</v>
      </c>
      <c r="D2938" s="6">
        <v>0</v>
      </c>
      <c r="E2938" s="5">
        <v>0</v>
      </c>
      <c r="F2938" s="6">
        <v>0</v>
      </c>
      <c r="G2938" s="5">
        <v>0</v>
      </c>
      <c r="H2938" s="6">
        <v>0</v>
      </c>
      <c r="I2938" s="5">
        <v>0</v>
      </c>
      <c r="J2938" s="6">
        <v>0</v>
      </c>
      <c r="K2938" s="5">
        <v>0</v>
      </c>
      <c r="L2938" s="6">
        <v>0</v>
      </c>
      <c r="M2938" s="5">
        <v>0</v>
      </c>
      <c r="N2938" s="6">
        <v>0</v>
      </c>
      <c r="O2938" s="5">
        <v>0</v>
      </c>
      <c r="P2938" s="6">
        <v>0</v>
      </c>
      <c r="Q2938" s="5">
        <v>0</v>
      </c>
      <c r="R2938" s="6">
        <v>0</v>
      </c>
      <c r="S2938" s="5">
        <v>0</v>
      </c>
      <c r="T2938" s="6">
        <v>0</v>
      </c>
      <c r="U2938" s="5">
        <v>0</v>
      </c>
      <c r="V2938" s="6">
        <v>0</v>
      </c>
      <c r="W2938" s="5">
        <v>0</v>
      </c>
      <c r="X2938" s="6">
        <v>0</v>
      </c>
      <c r="Y2938" s="5">
        <v>0</v>
      </c>
      <c r="Z2938" s="6">
        <v>0</v>
      </c>
      <c r="AA2938" s="5">
        <v>0</v>
      </c>
      <c r="AB2938" s="6">
        <v>0</v>
      </c>
      <c r="AC2938" s="5">
        <v>0</v>
      </c>
      <c r="AD2938" s="6">
        <v>0</v>
      </c>
      <c r="AE2938" s="5">
        <v>0</v>
      </c>
      <c r="AF2938" s="6">
        <v>0</v>
      </c>
    </row>
    <row r="2939" spans="2:32" x14ac:dyDescent="0.35">
      <c r="B2939" s="1" t="s">
        <v>538</v>
      </c>
      <c r="C2939" s="5">
        <v>0</v>
      </c>
      <c r="D2939" s="6">
        <v>0</v>
      </c>
      <c r="E2939" s="5">
        <v>0</v>
      </c>
      <c r="F2939" s="6">
        <v>0</v>
      </c>
      <c r="G2939" s="5">
        <v>0</v>
      </c>
      <c r="H2939" s="6">
        <v>0</v>
      </c>
      <c r="I2939" s="5">
        <v>0</v>
      </c>
      <c r="J2939" s="6">
        <v>0</v>
      </c>
      <c r="K2939" s="5">
        <v>0</v>
      </c>
      <c r="L2939" s="6">
        <v>0</v>
      </c>
      <c r="M2939" s="5">
        <v>0</v>
      </c>
      <c r="N2939" s="6">
        <v>0</v>
      </c>
      <c r="O2939" s="5">
        <v>0</v>
      </c>
      <c r="P2939" s="6">
        <v>0</v>
      </c>
      <c r="Q2939" s="5">
        <v>0</v>
      </c>
      <c r="R2939" s="6">
        <v>0</v>
      </c>
      <c r="S2939" s="5">
        <v>0</v>
      </c>
      <c r="T2939" s="6">
        <v>0</v>
      </c>
      <c r="U2939" s="5">
        <v>0</v>
      </c>
      <c r="V2939" s="6">
        <v>0</v>
      </c>
      <c r="W2939" s="5">
        <v>0</v>
      </c>
      <c r="X2939" s="6">
        <v>0</v>
      </c>
      <c r="Y2939" s="5">
        <v>0</v>
      </c>
      <c r="Z2939" s="6">
        <v>0</v>
      </c>
      <c r="AA2939" s="5">
        <v>0</v>
      </c>
      <c r="AB2939" s="6">
        <v>0</v>
      </c>
      <c r="AC2939" s="5">
        <v>0</v>
      </c>
      <c r="AD2939" s="6">
        <v>0</v>
      </c>
      <c r="AE2939" s="5">
        <v>0</v>
      </c>
      <c r="AF2939" s="6">
        <v>0</v>
      </c>
    </row>
    <row r="2940" spans="2:32" x14ac:dyDescent="0.35">
      <c r="B2940" s="1" t="s">
        <v>539</v>
      </c>
      <c r="C2940" s="5">
        <v>2.5000000000000001E-4</v>
      </c>
      <c r="D2940" s="6">
        <v>0.255</v>
      </c>
      <c r="E2940" s="5">
        <v>0</v>
      </c>
      <c r="F2940" s="6">
        <v>0</v>
      </c>
      <c r="G2940" s="5">
        <v>0</v>
      </c>
      <c r="H2940" s="6">
        <v>0</v>
      </c>
      <c r="I2940" s="5">
        <v>5.2100000000000002E-3</v>
      </c>
      <c r="J2940" s="6">
        <v>0.255</v>
      </c>
      <c r="K2940" s="5">
        <v>0</v>
      </c>
      <c r="L2940" s="6">
        <v>0</v>
      </c>
      <c r="M2940" s="5">
        <v>0</v>
      </c>
      <c r="N2940" s="6">
        <v>0</v>
      </c>
      <c r="O2940" s="5">
        <v>0</v>
      </c>
      <c r="P2940" s="6">
        <v>0</v>
      </c>
      <c r="Q2940" s="5">
        <v>0</v>
      </c>
      <c r="R2940" s="6">
        <v>0</v>
      </c>
      <c r="S2940" s="5">
        <v>0</v>
      </c>
      <c r="T2940" s="6">
        <v>0</v>
      </c>
      <c r="U2940" s="5">
        <v>0</v>
      </c>
      <c r="V2940" s="6">
        <v>0</v>
      </c>
      <c r="W2940" s="5">
        <v>0</v>
      </c>
      <c r="X2940" s="6">
        <v>0</v>
      </c>
      <c r="Y2940" s="5">
        <v>0</v>
      </c>
      <c r="Z2940" s="6">
        <v>0</v>
      </c>
      <c r="AA2940" s="5">
        <v>0</v>
      </c>
      <c r="AB2940" s="6">
        <v>0</v>
      </c>
      <c r="AC2940" s="5">
        <v>0</v>
      </c>
      <c r="AD2940" s="6">
        <v>0</v>
      </c>
      <c r="AE2940" s="5">
        <v>0</v>
      </c>
      <c r="AF2940" s="6">
        <v>0</v>
      </c>
    </row>
    <row r="2941" spans="2:32" x14ac:dyDescent="0.35">
      <c r="B2941" s="1" t="s">
        <v>540</v>
      </c>
      <c r="C2941" s="5">
        <v>0</v>
      </c>
      <c r="D2941" s="6">
        <v>0</v>
      </c>
      <c r="E2941" s="5">
        <v>0</v>
      </c>
      <c r="F2941" s="6">
        <v>0</v>
      </c>
      <c r="G2941" s="5">
        <v>0</v>
      </c>
      <c r="H2941" s="6">
        <v>0</v>
      </c>
      <c r="I2941" s="5">
        <v>0</v>
      </c>
      <c r="J2941" s="6">
        <v>0</v>
      </c>
      <c r="K2941" s="5">
        <v>0</v>
      </c>
      <c r="L2941" s="6">
        <v>0</v>
      </c>
      <c r="M2941" s="5">
        <v>0</v>
      </c>
      <c r="N2941" s="6">
        <v>0</v>
      </c>
      <c r="O2941" s="5">
        <v>0</v>
      </c>
      <c r="P2941" s="6">
        <v>0</v>
      </c>
      <c r="Q2941" s="5">
        <v>0</v>
      </c>
      <c r="R2941" s="6">
        <v>0</v>
      </c>
      <c r="S2941" s="5">
        <v>0</v>
      </c>
      <c r="T2941" s="6">
        <v>0</v>
      </c>
      <c r="U2941" s="5">
        <v>0</v>
      </c>
      <c r="V2941" s="6">
        <v>0</v>
      </c>
      <c r="W2941" s="5">
        <v>0</v>
      </c>
      <c r="X2941" s="6">
        <v>0</v>
      </c>
      <c r="Y2941" s="5">
        <v>0</v>
      </c>
      <c r="Z2941" s="6">
        <v>0</v>
      </c>
      <c r="AA2941" s="5">
        <v>0</v>
      </c>
      <c r="AB2941" s="6">
        <v>0</v>
      </c>
      <c r="AC2941" s="5">
        <v>0</v>
      </c>
      <c r="AD2941" s="6">
        <v>0</v>
      </c>
      <c r="AE2941" s="5">
        <v>0</v>
      </c>
      <c r="AF2941" s="6">
        <v>0</v>
      </c>
    </row>
    <row r="2942" spans="2:32" x14ac:dyDescent="0.35">
      <c r="B2942" s="2" t="s">
        <v>4</v>
      </c>
    </row>
    <row r="2943" spans="2:32" x14ac:dyDescent="0.35">
      <c r="B2943" s="1" t="s">
        <v>63</v>
      </c>
      <c r="C2943" s="5">
        <v>0</v>
      </c>
      <c r="D2943" s="6">
        <v>0</v>
      </c>
      <c r="E2943" s="5">
        <v>0</v>
      </c>
      <c r="F2943" s="6">
        <v>0</v>
      </c>
      <c r="G2943" s="5">
        <v>0</v>
      </c>
      <c r="H2943" s="6">
        <v>0</v>
      </c>
      <c r="I2943" s="5">
        <v>0</v>
      </c>
      <c r="J2943" s="6">
        <v>0</v>
      </c>
      <c r="K2943" s="5">
        <v>0</v>
      </c>
      <c r="L2943" s="6">
        <v>0</v>
      </c>
      <c r="M2943" s="5">
        <v>0</v>
      </c>
      <c r="N2943" s="6">
        <v>0</v>
      </c>
      <c r="O2943" s="5">
        <v>0</v>
      </c>
      <c r="P2943" s="6">
        <v>0</v>
      </c>
      <c r="Q2943" s="5">
        <v>0</v>
      </c>
      <c r="R2943" s="6">
        <v>0</v>
      </c>
      <c r="S2943" s="5">
        <v>0</v>
      </c>
      <c r="T2943" s="6">
        <v>0</v>
      </c>
      <c r="U2943" s="5">
        <v>0</v>
      </c>
      <c r="V2943" s="6">
        <v>0</v>
      </c>
      <c r="W2943" s="5">
        <v>0</v>
      </c>
      <c r="X2943" s="6">
        <v>0</v>
      </c>
      <c r="Y2943" s="5">
        <v>0</v>
      </c>
      <c r="Z2943" s="6">
        <v>0</v>
      </c>
      <c r="AA2943" s="5">
        <v>0</v>
      </c>
      <c r="AB2943" s="6">
        <v>0</v>
      </c>
      <c r="AC2943" s="5">
        <v>0</v>
      </c>
      <c r="AD2943" s="6">
        <v>0</v>
      </c>
      <c r="AE2943" s="5">
        <v>0</v>
      </c>
      <c r="AF2943" s="6">
        <v>0</v>
      </c>
    </row>
    <row r="2944" spans="2:32" x14ac:dyDescent="0.35">
      <c r="B2944" s="1" t="s">
        <v>541</v>
      </c>
      <c r="C2944" s="5">
        <v>1.34E-3</v>
      </c>
      <c r="D2944" s="6">
        <v>1.347</v>
      </c>
      <c r="E2944" s="5">
        <v>0</v>
      </c>
      <c r="F2944" s="6">
        <v>0</v>
      </c>
      <c r="G2944" s="5">
        <v>0</v>
      </c>
      <c r="H2944" s="6">
        <v>0</v>
      </c>
      <c r="I2944" s="5">
        <v>0</v>
      </c>
      <c r="J2944" s="6">
        <v>0</v>
      </c>
      <c r="K2944" s="5">
        <v>0</v>
      </c>
      <c r="L2944" s="6">
        <v>0</v>
      </c>
      <c r="M2944" s="5">
        <v>3.0179999999999998E-2</v>
      </c>
      <c r="N2944" s="6">
        <v>1.347</v>
      </c>
      <c r="O2944" s="5">
        <v>0</v>
      </c>
      <c r="P2944" s="6">
        <v>0</v>
      </c>
      <c r="Q2944" s="5">
        <v>0</v>
      </c>
      <c r="R2944" s="6">
        <v>0</v>
      </c>
      <c r="S2944" s="5">
        <v>0</v>
      </c>
      <c r="T2944" s="6">
        <v>0</v>
      </c>
      <c r="U2944" s="5">
        <v>0</v>
      </c>
      <c r="V2944" s="6">
        <v>0</v>
      </c>
      <c r="W2944" s="5">
        <v>0</v>
      </c>
      <c r="X2944" s="6">
        <v>0</v>
      </c>
      <c r="Y2944" s="5">
        <v>0</v>
      </c>
      <c r="Z2944" s="6">
        <v>0</v>
      </c>
      <c r="AA2944" s="5">
        <v>0</v>
      </c>
      <c r="AB2944" s="6">
        <v>0</v>
      </c>
      <c r="AC2944" s="5">
        <v>0</v>
      </c>
      <c r="AD2944" s="6">
        <v>0</v>
      </c>
      <c r="AE2944" s="5">
        <v>0</v>
      </c>
      <c r="AF2944" s="6">
        <v>0</v>
      </c>
    </row>
    <row r="2945" spans="2:32" x14ac:dyDescent="0.35">
      <c r="B2945" s="1" t="s">
        <v>542</v>
      </c>
      <c r="C2945" s="5">
        <v>0</v>
      </c>
      <c r="D2945" s="6">
        <v>0</v>
      </c>
      <c r="E2945" s="5">
        <v>0</v>
      </c>
      <c r="F2945" s="6">
        <v>0</v>
      </c>
      <c r="G2945" s="5">
        <v>0</v>
      </c>
      <c r="H2945" s="6">
        <v>0</v>
      </c>
      <c r="I2945" s="5">
        <v>0</v>
      </c>
      <c r="J2945" s="6">
        <v>0</v>
      </c>
      <c r="K2945" s="5">
        <v>0</v>
      </c>
      <c r="L2945" s="6">
        <v>0</v>
      </c>
      <c r="M2945" s="5">
        <v>0</v>
      </c>
      <c r="N2945" s="6">
        <v>0</v>
      </c>
      <c r="O2945" s="5">
        <v>0</v>
      </c>
      <c r="P2945" s="6">
        <v>0</v>
      </c>
      <c r="Q2945" s="5">
        <v>0</v>
      </c>
      <c r="R2945" s="6">
        <v>0</v>
      </c>
      <c r="S2945" s="5">
        <v>0</v>
      </c>
      <c r="T2945" s="6">
        <v>0</v>
      </c>
      <c r="U2945" s="5">
        <v>0</v>
      </c>
      <c r="V2945" s="6">
        <v>0</v>
      </c>
      <c r="W2945" s="5">
        <v>0</v>
      </c>
      <c r="X2945" s="6">
        <v>0</v>
      </c>
      <c r="Y2945" s="5">
        <v>0</v>
      </c>
      <c r="Z2945" s="6">
        <v>0</v>
      </c>
      <c r="AA2945" s="5">
        <v>0</v>
      </c>
      <c r="AB2945" s="6">
        <v>0</v>
      </c>
      <c r="AC2945" s="5">
        <v>0</v>
      </c>
      <c r="AD2945" s="6">
        <v>0</v>
      </c>
      <c r="AE2945" s="5">
        <v>0</v>
      </c>
      <c r="AF2945" s="6">
        <v>0</v>
      </c>
    </row>
    <row r="2946" spans="2:32" x14ac:dyDescent="0.35">
      <c r="B2946" s="1" t="s">
        <v>543</v>
      </c>
      <c r="C2946" s="5">
        <v>2.5000000000000001E-4</v>
      </c>
      <c r="D2946" s="6">
        <v>0.255</v>
      </c>
      <c r="E2946" s="5">
        <v>0</v>
      </c>
      <c r="F2946" s="6">
        <v>0</v>
      </c>
      <c r="G2946" s="5">
        <v>0</v>
      </c>
      <c r="H2946" s="6">
        <v>0</v>
      </c>
      <c r="I2946" s="5">
        <v>5.2100000000000002E-3</v>
      </c>
      <c r="J2946" s="6">
        <v>0.255</v>
      </c>
      <c r="K2946" s="5">
        <v>0</v>
      </c>
      <c r="L2946" s="6">
        <v>0</v>
      </c>
      <c r="M2946" s="5">
        <v>0</v>
      </c>
      <c r="N2946" s="6">
        <v>0</v>
      </c>
      <c r="O2946" s="5">
        <v>0</v>
      </c>
      <c r="P2946" s="6">
        <v>0</v>
      </c>
      <c r="Q2946" s="5">
        <v>0</v>
      </c>
      <c r="R2946" s="6">
        <v>0</v>
      </c>
      <c r="S2946" s="5">
        <v>0</v>
      </c>
      <c r="T2946" s="6">
        <v>0</v>
      </c>
      <c r="U2946" s="5">
        <v>0</v>
      </c>
      <c r="V2946" s="6">
        <v>0</v>
      </c>
      <c r="W2946" s="5">
        <v>0</v>
      </c>
      <c r="X2946" s="6">
        <v>0</v>
      </c>
      <c r="Y2946" s="5">
        <v>0</v>
      </c>
      <c r="Z2946" s="6">
        <v>0</v>
      </c>
      <c r="AA2946" s="5">
        <v>0</v>
      </c>
      <c r="AB2946" s="6">
        <v>0</v>
      </c>
      <c r="AC2946" s="5">
        <v>0</v>
      </c>
      <c r="AD2946" s="6">
        <v>0</v>
      </c>
      <c r="AE2946" s="5">
        <v>0</v>
      </c>
      <c r="AF2946" s="6">
        <v>0</v>
      </c>
    </row>
    <row r="2947" spans="2:32" x14ac:dyDescent="0.35">
      <c r="B2947" s="1" t="s">
        <v>544</v>
      </c>
      <c r="C2947" s="5">
        <v>0</v>
      </c>
      <c r="D2947" s="6">
        <v>0</v>
      </c>
      <c r="E2947" s="5">
        <v>0</v>
      </c>
      <c r="F2947" s="6">
        <v>0</v>
      </c>
      <c r="G2947" s="5">
        <v>0</v>
      </c>
      <c r="H2947" s="6">
        <v>0</v>
      </c>
      <c r="I2947" s="5">
        <v>0</v>
      </c>
      <c r="J2947" s="6">
        <v>0</v>
      </c>
      <c r="K2947" s="5">
        <v>0</v>
      </c>
      <c r="L2947" s="6">
        <v>0</v>
      </c>
      <c r="M2947" s="5">
        <v>0</v>
      </c>
      <c r="N2947" s="6">
        <v>0</v>
      </c>
      <c r="O2947" s="5">
        <v>0</v>
      </c>
      <c r="P2947" s="6">
        <v>0</v>
      </c>
      <c r="Q2947" s="5">
        <v>0</v>
      </c>
      <c r="R2947" s="6">
        <v>0</v>
      </c>
      <c r="S2947" s="5">
        <v>0</v>
      </c>
      <c r="T2947" s="6">
        <v>0</v>
      </c>
      <c r="U2947" s="5">
        <v>0</v>
      </c>
      <c r="V2947" s="6">
        <v>0</v>
      </c>
      <c r="W2947" s="5">
        <v>0</v>
      </c>
      <c r="X2947" s="6">
        <v>0</v>
      </c>
      <c r="Y2947" s="5">
        <v>0</v>
      </c>
      <c r="Z2947" s="6">
        <v>0</v>
      </c>
      <c r="AA2947" s="5">
        <v>0</v>
      </c>
      <c r="AB2947" s="6">
        <v>0</v>
      </c>
      <c r="AC2947" s="5">
        <v>0</v>
      </c>
      <c r="AD2947" s="6">
        <v>0</v>
      </c>
      <c r="AE2947" s="5">
        <v>0</v>
      </c>
      <c r="AF2947" s="6">
        <v>0</v>
      </c>
    </row>
    <row r="2948" spans="2:32" x14ac:dyDescent="0.35">
      <c r="B2948" s="1" t="s">
        <v>67</v>
      </c>
      <c r="C2948" s="5">
        <v>8.4000000000000003E-4</v>
      </c>
      <c r="D2948" s="6">
        <v>0.84099999999999997</v>
      </c>
      <c r="E2948" s="5">
        <v>0</v>
      </c>
      <c r="F2948" s="6">
        <v>0</v>
      </c>
      <c r="G2948" s="5">
        <v>0</v>
      </c>
      <c r="H2948" s="6">
        <v>0</v>
      </c>
      <c r="I2948" s="5">
        <v>0</v>
      </c>
      <c r="J2948" s="6">
        <v>0</v>
      </c>
      <c r="K2948" s="5">
        <v>0</v>
      </c>
      <c r="L2948" s="6">
        <v>0</v>
      </c>
      <c r="M2948" s="5">
        <v>0</v>
      </c>
      <c r="N2948" s="6">
        <v>0</v>
      </c>
      <c r="O2948" s="5">
        <v>0</v>
      </c>
      <c r="P2948" s="6">
        <v>0</v>
      </c>
      <c r="Q2948" s="5">
        <v>1.9939999999999999E-2</v>
      </c>
      <c r="R2948" s="6">
        <v>0.84099999999999997</v>
      </c>
      <c r="S2948" s="5">
        <v>0</v>
      </c>
      <c r="T2948" s="6">
        <v>0</v>
      </c>
      <c r="U2948" s="5">
        <v>0</v>
      </c>
      <c r="V2948" s="6">
        <v>0</v>
      </c>
      <c r="W2948" s="5">
        <v>0</v>
      </c>
      <c r="X2948" s="6">
        <v>0</v>
      </c>
      <c r="Y2948" s="5">
        <v>0</v>
      </c>
      <c r="Z2948" s="6">
        <v>0</v>
      </c>
      <c r="AA2948" s="5">
        <v>0</v>
      </c>
      <c r="AB2948" s="6">
        <v>0</v>
      </c>
      <c r="AC2948" s="5">
        <v>0</v>
      </c>
      <c r="AD2948" s="6">
        <v>0</v>
      </c>
      <c r="AE2948" s="5">
        <v>0</v>
      </c>
      <c r="AF2948" s="6">
        <v>0</v>
      </c>
    </row>
    <row r="2949" spans="2:32" x14ac:dyDescent="0.35">
      <c r="B2949" s="1" t="s">
        <v>545</v>
      </c>
      <c r="C2949" s="5">
        <v>1.2579999999999999E-2</v>
      </c>
      <c r="D2949" s="6">
        <v>12.645</v>
      </c>
      <c r="E2949" s="5">
        <v>5.0699999999999999E-3</v>
      </c>
      <c r="F2949" s="6">
        <v>0.249</v>
      </c>
      <c r="G2949" s="5">
        <v>0</v>
      </c>
      <c r="H2949" s="6">
        <v>0</v>
      </c>
      <c r="I2949" s="5">
        <v>5.2100000000000002E-3</v>
      </c>
      <c r="J2949" s="6">
        <v>0.255</v>
      </c>
      <c r="K2949" s="5">
        <v>2.317E-2</v>
      </c>
      <c r="L2949" s="6">
        <v>1.1379999999999999</v>
      </c>
      <c r="M2949" s="5">
        <v>0</v>
      </c>
      <c r="N2949" s="6">
        <v>0</v>
      </c>
      <c r="O2949" s="5">
        <v>6.6600000000000001E-3</v>
      </c>
      <c r="P2949" s="6">
        <v>0.219</v>
      </c>
      <c r="Q2949" s="5">
        <v>0</v>
      </c>
      <c r="R2949" s="6">
        <v>0</v>
      </c>
      <c r="S2949" s="5">
        <v>2.436E-2</v>
      </c>
      <c r="T2949" s="6">
        <v>2.8959999999999999</v>
      </c>
      <c r="U2949" s="5">
        <v>0</v>
      </c>
      <c r="V2949" s="6">
        <v>0</v>
      </c>
      <c r="W2949" s="5">
        <v>1.7930000000000001E-2</v>
      </c>
      <c r="X2949" s="6">
        <v>0.31</v>
      </c>
      <c r="Y2949" s="5">
        <v>3.5409999999999997E-2</v>
      </c>
      <c r="Z2949" s="6">
        <v>3.6179999999999999</v>
      </c>
      <c r="AA2949" s="5">
        <v>3.0360000000000002E-2</v>
      </c>
      <c r="AB2949" s="6">
        <v>3.9590000000000001</v>
      </c>
      <c r="AC2949" s="5">
        <v>0</v>
      </c>
      <c r="AD2949" s="6">
        <v>0</v>
      </c>
      <c r="AE2949" s="5">
        <v>0</v>
      </c>
      <c r="AF2949" s="6">
        <v>0</v>
      </c>
    </row>
    <row r="2950" spans="2:32" x14ac:dyDescent="0.35">
      <c r="B2950" s="1" t="s">
        <v>69</v>
      </c>
      <c r="C2950" s="5">
        <v>4.7299999999999998E-3</v>
      </c>
      <c r="D2950" s="6">
        <v>4.7549999999999999</v>
      </c>
      <c r="E2950" s="5">
        <v>0</v>
      </c>
      <c r="F2950" s="6">
        <v>0</v>
      </c>
      <c r="G2950" s="5">
        <v>0</v>
      </c>
      <c r="H2950" s="6">
        <v>0</v>
      </c>
      <c r="I2950" s="5">
        <v>0</v>
      </c>
      <c r="J2950" s="6">
        <v>0</v>
      </c>
      <c r="K2950" s="5">
        <v>1.704E-2</v>
      </c>
      <c r="L2950" s="6">
        <v>0.83699999999999997</v>
      </c>
      <c r="M2950" s="5">
        <v>0</v>
      </c>
      <c r="N2950" s="6">
        <v>0</v>
      </c>
      <c r="O2950" s="5">
        <v>0</v>
      </c>
      <c r="P2950" s="6">
        <v>0</v>
      </c>
      <c r="Q2950" s="5">
        <v>0</v>
      </c>
      <c r="R2950" s="6">
        <v>0</v>
      </c>
      <c r="S2950" s="5">
        <v>0</v>
      </c>
      <c r="T2950" s="6">
        <v>0</v>
      </c>
      <c r="U2950" s="5">
        <v>0</v>
      </c>
      <c r="V2950" s="6">
        <v>0</v>
      </c>
      <c r="W2950" s="5">
        <v>0</v>
      </c>
      <c r="X2950" s="6">
        <v>0</v>
      </c>
      <c r="Y2950" s="5">
        <v>0</v>
      </c>
      <c r="Z2950" s="6">
        <v>0</v>
      </c>
      <c r="AA2950" s="5">
        <v>3.0040000000000001E-2</v>
      </c>
      <c r="AB2950" s="6">
        <v>3.9180000000000001</v>
      </c>
      <c r="AC2950" s="5">
        <v>0</v>
      </c>
      <c r="AD2950" s="6">
        <v>0</v>
      </c>
      <c r="AE2950" s="5">
        <v>0</v>
      </c>
      <c r="AF2950" s="6">
        <v>0</v>
      </c>
    </row>
    <row r="2951" spans="2:32" x14ac:dyDescent="0.35">
      <c r="B2951" s="1" t="s">
        <v>546</v>
      </c>
      <c r="C2951" s="5">
        <v>2.1000000000000001E-4</v>
      </c>
      <c r="D2951" s="6">
        <v>0.21199999999999999</v>
      </c>
      <c r="E2951" s="5">
        <v>0</v>
      </c>
      <c r="F2951" s="6">
        <v>0</v>
      </c>
      <c r="G2951" s="5">
        <v>0</v>
      </c>
      <c r="H2951" s="6">
        <v>0</v>
      </c>
      <c r="I2951" s="5">
        <v>0</v>
      </c>
      <c r="J2951" s="6">
        <v>0</v>
      </c>
      <c r="K2951" s="5">
        <v>4.3200000000000001E-3</v>
      </c>
      <c r="L2951" s="6">
        <v>0.21199999999999999</v>
      </c>
      <c r="M2951" s="5">
        <v>0</v>
      </c>
      <c r="N2951" s="6">
        <v>0</v>
      </c>
      <c r="O2951" s="5">
        <v>0</v>
      </c>
      <c r="P2951" s="6">
        <v>0</v>
      </c>
      <c r="Q2951" s="5">
        <v>0</v>
      </c>
      <c r="R2951" s="6">
        <v>0</v>
      </c>
      <c r="S2951" s="5">
        <v>0</v>
      </c>
      <c r="T2951" s="6">
        <v>0</v>
      </c>
      <c r="U2951" s="5">
        <v>0</v>
      </c>
      <c r="V2951" s="6">
        <v>0</v>
      </c>
      <c r="W2951" s="5">
        <v>0</v>
      </c>
      <c r="X2951" s="6">
        <v>0</v>
      </c>
      <c r="Y2951" s="5">
        <v>0</v>
      </c>
      <c r="Z2951" s="6">
        <v>0</v>
      </c>
      <c r="AA2951" s="5">
        <v>0</v>
      </c>
      <c r="AB2951" s="6">
        <v>0</v>
      </c>
      <c r="AC2951" s="5">
        <v>0</v>
      </c>
      <c r="AD2951" s="6">
        <v>0</v>
      </c>
      <c r="AE2951" s="5">
        <v>0</v>
      </c>
      <c r="AF2951" s="6">
        <v>0</v>
      </c>
    </row>
    <row r="2952" spans="2:32" x14ac:dyDescent="0.35">
      <c r="B2952" s="1" t="s">
        <v>547</v>
      </c>
      <c r="C2952" s="5">
        <v>0</v>
      </c>
      <c r="D2952" s="6">
        <v>0</v>
      </c>
      <c r="E2952" s="5">
        <v>0</v>
      </c>
      <c r="F2952" s="6">
        <v>0</v>
      </c>
      <c r="G2952" s="5">
        <v>0</v>
      </c>
      <c r="H2952" s="6">
        <v>0</v>
      </c>
      <c r="I2952" s="5">
        <v>0</v>
      </c>
      <c r="J2952" s="6">
        <v>0</v>
      </c>
      <c r="K2952" s="5">
        <v>0</v>
      </c>
      <c r="L2952" s="6">
        <v>0</v>
      </c>
      <c r="M2952" s="5">
        <v>0</v>
      </c>
      <c r="N2952" s="6">
        <v>0</v>
      </c>
      <c r="O2952" s="5">
        <v>0</v>
      </c>
      <c r="P2952" s="6">
        <v>0</v>
      </c>
      <c r="Q2952" s="5">
        <v>0</v>
      </c>
      <c r="R2952" s="6">
        <v>0</v>
      </c>
      <c r="S2952" s="5">
        <v>0</v>
      </c>
      <c r="T2952" s="6">
        <v>0</v>
      </c>
      <c r="U2952" s="5">
        <v>0</v>
      </c>
      <c r="V2952" s="6">
        <v>0</v>
      </c>
      <c r="W2952" s="5">
        <v>0</v>
      </c>
      <c r="X2952" s="6">
        <v>0</v>
      </c>
      <c r="Y2952" s="5">
        <v>0</v>
      </c>
      <c r="Z2952" s="6">
        <v>0</v>
      </c>
      <c r="AA2952" s="5">
        <v>0</v>
      </c>
      <c r="AB2952" s="6">
        <v>0</v>
      </c>
      <c r="AC2952" s="5">
        <v>0</v>
      </c>
      <c r="AD2952" s="6">
        <v>0</v>
      </c>
      <c r="AE2952" s="5">
        <v>0</v>
      </c>
      <c r="AF2952" s="6">
        <v>0</v>
      </c>
    </row>
    <row r="2953" spans="2:32" x14ac:dyDescent="0.35">
      <c r="B2953" s="1" t="s">
        <v>78</v>
      </c>
      <c r="C2953" s="5">
        <v>7.6E-3</v>
      </c>
      <c r="D2953" s="6">
        <v>7.6420000000000003</v>
      </c>
      <c r="E2953" s="5">
        <v>2.0029999999999999E-2</v>
      </c>
      <c r="F2953" s="6">
        <v>0.98399999999999999</v>
      </c>
      <c r="G2953" s="5">
        <v>0</v>
      </c>
      <c r="H2953" s="6">
        <v>0</v>
      </c>
      <c r="I2953" s="5">
        <v>2.8039999999999999E-2</v>
      </c>
      <c r="J2953" s="6">
        <v>1.3720000000000001</v>
      </c>
      <c r="K2953" s="5">
        <v>3.2390000000000002E-2</v>
      </c>
      <c r="L2953" s="6">
        <v>1.591</v>
      </c>
      <c r="M2953" s="5">
        <v>1.452E-2</v>
      </c>
      <c r="N2953" s="6">
        <v>0.64800000000000002</v>
      </c>
      <c r="O2953" s="5">
        <v>2.6270000000000002E-2</v>
      </c>
      <c r="P2953" s="6">
        <v>0.86399999999999999</v>
      </c>
      <c r="Q2953" s="5">
        <v>0</v>
      </c>
      <c r="R2953" s="6">
        <v>0</v>
      </c>
      <c r="S2953" s="5">
        <v>0</v>
      </c>
      <c r="T2953" s="6">
        <v>0</v>
      </c>
      <c r="U2953" s="5">
        <v>1.349E-2</v>
      </c>
      <c r="V2953" s="6">
        <v>0.58699999999999997</v>
      </c>
      <c r="W2953" s="5">
        <v>7.0000000000000001E-3</v>
      </c>
      <c r="X2953" s="6">
        <v>0.121</v>
      </c>
      <c r="Y2953" s="5">
        <v>0</v>
      </c>
      <c r="Z2953" s="6">
        <v>0</v>
      </c>
      <c r="AA2953" s="5">
        <v>1.1299999999999999E-2</v>
      </c>
      <c r="AB2953" s="6">
        <v>1.474</v>
      </c>
      <c r="AC2953" s="5">
        <v>0</v>
      </c>
      <c r="AD2953" s="6">
        <v>0</v>
      </c>
      <c r="AE2953" s="5">
        <v>0</v>
      </c>
      <c r="AF2953" s="6">
        <v>0</v>
      </c>
    </row>
    <row r="2954" spans="2:32" x14ac:dyDescent="0.35">
      <c r="B2954" s="1" t="s">
        <v>548</v>
      </c>
      <c r="C2954" s="5">
        <v>2.7009999999999999E-2</v>
      </c>
      <c r="D2954" s="6">
        <v>27.161999999999999</v>
      </c>
      <c r="E2954" s="5">
        <v>4.7260000000000003E-2</v>
      </c>
      <c r="F2954" s="6">
        <v>2.3220000000000001</v>
      </c>
      <c r="G2954" s="5">
        <v>0</v>
      </c>
      <c r="H2954" s="6">
        <v>0</v>
      </c>
      <c r="I2954" s="5">
        <v>1.3350000000000001E-2</v>
      </c>
      <c r="J2954" s="6">
        <v>0.65300000000000002</v>
      </c>
      <c r="K2954" s="5">
        <v>0.15117</v>
      </c>
      <c r="L2954" s="6">
        <v>7.4260000000000002</v>
      </c>
      <c r="M2954" s="5">
        <v>5.0569999999999997E-2</v>
      </c>
      <c r="N2954" s="6">
        <v>2.2570000000000001</v>
      </c>
      <c r="O2954" s="5">
        <v>0</v>
      </c>
      <c r="P2954" s="6">
        <v>0</v>
      </c>
      <c r="Q2954" s="5">
        <v>0</v>
      </c>
      <c r="R2954" s="6">
        <v>0</v>
      </c>
      <c r="S2954" s="5">
        <v>0</v>
      </c>
      <c r="T2954" s="6">
        <v>0</v>
      </c>
      <c r="U2954" s="5">
        <v>6.7299999999999999E-3</v>
      </c>
      <c r="V2954" s="6">
        <v>0.29299999999999998</v>
      </c>
      <c r="W2954" s="5">
        <v>0</v>
      </c>
      <c r="X2954" s="6">
        <v>0</v>
      </c>
      <c r="Y2954" s="5">
        <v>4.3929999999999997E-2</v>
      </c>
      <c r="Z2954" s="6">
        <v>4.4889999999999999</v>
      </c>
      <c r="AA2954" s="5">
        <v>7.4529999999999999E-2</v>
      </c>
      <c r="AB2954" s="6">
        <v>9.7200000000000006</v>
      </c>
      <c r="AC2954" s="5">
        <v>0</v>
      </c>
      <c r="AD2954" s="6">
        <v>0</v>
      </c>
      <c r="AE2954" s="5">
        <v>0</v>
      </c>
      <c r="AF2954" s="6">
        <v>0</v>
      </c>
    </row>
    <row r="2955" spans="2:32" x14ac:dyDescent="0.35">
      <c r="B2955" s="1" t="s">
        <v>549</v>
      </c>
      <c r="C2955" s="5">
        <v>1.9400000000000001E-3</v>
      </c>
      <c r="D2955" s="6">
        <v>1.9510000000000001</v>
      </c>
      <c r="E2955" s="5">
        <v>5.0699999999999999E-3</v>
      </c>
      <c r="F2955" s="6">
        <v>0.249</v>
      </c>
      <c r="G2955" s="5">
        <v>0</v>
      </c>
      <c r="H2955" s="6">
        <v>0</v>
      </c>
      <c r="I2955" s="5">
        <v>1.3350000000000001E-2</v>
      </c>
      <c r="J2955" s="6">
        <v>0.65300000000000002</v>
      </c>
      <c r="K2955" s="5">
        <v>1.103E-2</v>
      </c>
      <c r="L2955" s="6">
        <v>0.54200000000000004</v>
      </c>
      <c r="M2955" s="5">
        <v>1.136E-2</v>
      </c>
      <c r="N2955" s="6">
        <v>0.50700000000000001</v>
      </c>
      <c r="O2955" s="5">
        <v>0</v>
      </c>
      <c r="P2955" s="6">
        <v>0</v>
      </c>
      <c r="Q2955" s="5">
        <v>0</v>
      </c>
      <c r="R2955" s="6">
        <v>0</v>
      </c>
      <c r="S2955" s="5">
        <v>0</v>
      </c>
      <c r="T2955" s="6">
        <v>0</v>
      </c>
      <c r="U2955" s="5">
        <v>0</v>
      </c>
      <c r="V2955" s="6">
        <v>0</v>
      </c>
      <c r="W2955" s="5">
        <v>0</v>
      </c>
      <c r="X2955" s="6">
        <v>0</v>
      </c>
      <c r="Y2955" s="5">
        <v>0</v>
      </c>
      <c r="Z2955" s="6">
        <v>0</v>
      </c>
      <c r="AA2955" s="5">
        <v>0</v>
      </c>
      <c r="AB2955" s="6">
        <v>0</v>
      </c>
      <c r="AC2955" s="5">
        <v>0</v>
      </c>
      <c r="AD2955" s="6">
        <v>0</v>
      </c>
      <c r="AE2955" s="5">
        <v>0</v>
      </c>
      <c r="AF2955" s="6">
        <v>0</v>
      </c>
    </row>
    <row r="2956" spans="2:32" x14ac:dyDescent="0.35">
      <c r="B2956" s="1" t="s">
        <v>550</v>
      </c>
      <c r="C2956" s="5">
        <v>6.3000000000000003E-4</v>
      </c>
      <c r="D2956" s="6">
        <v>0.63500000000000001</v>
      </c>
      <c r="E2956" s="5">
        <v>0</v>
      </c>
      <c r="F2956" s="6">
        <v>0</v>
      </c>
      <c r="G2956" s="5">
        <v>0</v>
      </c>
      <c r="H2956" s="6">
        <v>0</v>
      </c>
      <c r="I2956" s="5">
        <v>0</v>
      </c>
      <c r="J2956" s="6">
        <v>0</v>
      </c>
      <c r="K2956" s="5">
        <v>1.2930000000000001E-2</v>
      </c>
      <c r="L2956" s="6">
        <v>0.63500000000000001</v>
      </c>
      <c r="M2956" s="5">
        <v>0</v>
      </c>
      <c r="N2956" s="6">
        <v>0</v>
      </c>
      <c r="O2956" s="5">
        <v>0</v>
      </c>
      <c r="P2956" s="6">
        <v>0</v>
      </c>
      <c r="Q2956" s="5">
        <v>0</v>
      </c>
      <c r="R2956" s="6">
        <v>0</v>
      </c>
      <c r="S2956" s="5">
        <v>0</v>
      </c>
      <c r="T2956" s="6">
        <v>0</v>
      </c>
      <c r="U2956" s="5">
        <v>0</v>
      </c>
      <c r="V2956" s="6">
        <v>0</v>
      </c>
      <c r="W2956" s="5">
        <v>0</v>
      </c>
      <c r="X2956" s="6">
        <v>0</v>
      </c>
      <c r="Y2956" s="5">
        <v>0</v>
      </c>
      <c r="Z2956" s="6">
        <v>0</v>
      </c>
      <c r="AA2956" s="5">
        <v>0</v>
      </c>
      <c r="AB2956" s="6">
        <v>0</v>
      </c>
      <c r="AC2956" s="5">
        <v>0</v>
      </c>
      <c r="AD2956" s="6">
        <v>0</v>
      </c>
      <c r="AE2956" s="5">
        <v>0</v>
      </c>
      <c r="AF2956" s="6">
        <v>0</v>
      </c>
    </row>
    <row r="2957" spans="2:32" x14ac:dyDescent="0.35">
      <c r="B2957" s="1" t="s">
        <v>551</v>
      </c>
      <c r="C2957" s="5">
        <v>0</v>
      </c>
      <c r="D2957" s="6">
        <v>0</v>
      </c>
      <c r="E2957" s="5">
        <v>0</v>
      </c>
      <c r="F2957" s="6">
        <v>0</v>
      </c>
      <c r="G2957" s="5">
        <v>0</v>
      </c>
      <c r="H2957" s="6">
        <v>0</v>
      </c>
      <c r="I2957" s="5">
        <v>0</v>
      </c>
      <c r="J2957" s="6">
        <v>0</v>
      </c>
      <c r="K2957" s="5">
        <v>0</v>
      </c>
      <c r="L2957" s="6">
        <v>0</v>
      </c>
      <c r="M2957" s="5">
        <v>0</v>
      </c>
      <c r="N2957" s="6">
        <v>0</v>
      </c>
      <c r="O2957" s="5">
        <v>0</v>
      </c>
      <c r="P2957" s="6">
        <v>0</v>
      </c>
      <c r="Q2957" s="5">
        <v>0</v>
      </c>
      <c r="R2957" s="6">
        <v>0</v>
      </c>
      <c r="S2957" s="5">
        <v>0</v>
      </c>
      <c r="T2957" s="6">
        <v>0</v>
      </c>
      <c r="U2957" s="5">
        <v>0</v>
      </c>
      <c r="V2957" s="6">
        <v>0</v>
      </c>
      <c r="W2957" s="5">
        <v>0</v>
      </c>
      <c r="X2957" s="6">
        <v>0</v>
      </c>
      <c r="Y2957" s="5">
        <v>0</v>
      </c>
      <c r="Z2957" s="6">
        <v>0</v>
      </c>
      <c r="AA2957" s="5">
        <v>0</v>
      </c>
      <c r="AB2957" s="6">
        <v>0</v>
      </c>
      <c r="AC2957" s="5">
        <v>0</v>
      </c>
      <c r="AD2957" s="6">
        <v>0</v>
      </c>
      <c r="AE2957" s="5">
        <v>0</v>
      </c>
      <c r="AF2957" s="6">
        <v>0</v>
      </c>
    </row>
    <row r="2958" spans="2:32" x14ac:dyDescent="0.35">
      <c r="B2958" s="1" t="s">
        <v>552</v>
      </c>
      <c r="C2958" s="5">
        <v>0</v>
      </c>
      <c r="D2958" s="6">
        <v>0</v>
      </c>
      <c r="E2958" s="5">
        <v>0</v>
      </c>
      <c r="F2958" s="6">
        <v>0</v>
      </c>
      <c r="G2958" s="5">
        <v>0</v>
      </c>
      <c r="H2958" s="6">
        <v>0</v>
      </c>
      <c r="I2958" s="5">
        <v>0</v>
      </c>
      <c r="J2958" s="6">
        <v>0</v>
      </c>
      <c r="K2958" s="5">
        <v>0</v>
      </c>
      <c r="L2958" s="6">
        <v>0</v>
      </c>
      <c r="M2958" s="5">
        <v>0</v>
      </c>
      <c r="N2958" s="6">
        <v>0</v>
      </c>
      <c r="O2958" s="5">
        <v>0</v>
      </c>
      <c r="P2958" s="6">
        <v>0</v>
      </c>
      <c r="Q2958" s="5">
        <v>0</v>
      </c>
      <c r="R2958" s="6">
        <v>0</v>
      </c>
      <c r="S2958" s="5">
        <v>0</v>
      </c>
      <c r="T2958" s="6">
        <v>0</v>
      </c>
      <c r="U2958" s="5">
        <v>0</v>
      </c>
      <c r="V2958" s="6">
        <v>0</v>
      </c>
      <c r="W2958" s="5">
        <v>0</v>
      </c>
      <c r="X2958" s="6">
        <v>0</v>
      </c>
      <c r="Y2958" s="5">
        <v>0</v>
      </c>
      <c r="Z2958" s="6">
        <v>0</v>
      </c>
      <c r="AA2958" s="5">
        <v>0</v>
      </c>
      <c r="AB2958" s="6">
        <v>0</v>
      </c>
      <c r="AC2958" s="5">
        <v>0</v>
      </c>
      <c r="AD2958" s="6">
        <v>0</v>
      </c>
      <c r="AE2958" s="5">
        <v>0</v>
      </c>
      <c r="AF2958" s="6">
        <v>0</v>
      </c>
    </row>
    <row r="2959" spans="2:32" x14ac:dyDescent="0.35">
      <c r="B2959" s="2" t="s">
        <v>5</v>
      </c>
    </row>
    <row r="2960" spans="2:32" x14ac:dyDescent="0.35">
      <c r="B2960" s="1" t="s">
        <v>80</v>
      </c>
      <c r="C2960" s="5">
        <v>2.7399999999999998E-3</v>
      </c>
      <c r="D2960" s="6">
        <v>2.7559999999999998</v>
      </c>
      <c r="E2960" s="5">
        <v>0</v>
      </c>
      <c r="F2960" s="6">
        <v>0</v>
      </c>
      <c r="G2960" s="5">
        <v>0</v>
      </c>
      <c r="H2960" s="6">
        <v>0</v>
      </c>
      <c r="I2960" s="5">
        <v>0</v>
      </c>
      <c r="J2960" s="6">
        <v>0</v>
      </c>
      <c r="K2960" s="5">
        <v>0</v>
      </c>
      <c r="L2960" s="6">
        <v>0</v>
      </c>
      <c r="M2960" s="5">
        <v>6.1749999999999999E-2</v>
      </c>
      <c r="N2960" s="6">
        <v>2.7559999999999998</v>
      </c>
      <c r="O2960" s="5">
        <v>0</v>
      </c>
      <c r="P2960" s="6">
        <v>0</v>
      </c>
      <c r="Q2960" s="5">
        <v>0</v>
      </c>
      <c r="R2960" s="6">
        <v>0</v>
      </c>
      <c r="S2960" s="5">
        <v>0</v>
      </c>
      <c r="T2960" s="6">
        <v>0</v>
      </c>
      <c r="U2960" s="5">
        <v>0</v>
      </c>
      <c r="V2960" s="6">
        <v>0</v>
      </c>
      <c r="W2960" s="5">
        <v>0</v>
      </c>
      <c r="X2960" s="6">
        <v>0</v>
      </c>
      <c r="Y2960" s="5">
        <v>0</v>
      </c>
      <c r="Z2960" s="6">
        <v>0</v>
      </c>
      <c r="AA2960" s="5">
        <v>0</v>
      </c>
      <c r="AB2960" s="6">
        <v>0</v>
      </c>
      <c r="AC2960" s="5">
        <v>0</v>
      </c>
      <c r="AD2960" s="6">
        <v>0</v>
      </c>
      <c r="AE2960" s="5">
        <v>0</v>
      </c>
      <c r="AF2960" s="6">
        <v>0</v>
      </c>
    </row>
    <row r="2961" spans="2:32" x14ac:dyDescent="0.35">
      <c r="B2961" s="1" t="s">
        <v>81</v>
      </c>
      <c r="C2961" s="5">
        <v>1.8600000000000001E-3</v>
      </c>
      <c r="D2961" s="6">
        <v>1.8680000000000001</v>
      </c>
      <c r="E2961" s="5">
        <v>0</v>
      </c>
      <c r="F2961" s="6">
        <v>0</v>
      </c>
      <c r="G2961" s="5">
        <v>0</v>
      </c>
      <c r="H2961" s="6">
        <v>0</v>
      </c>
      <c r="I2961" s="5">
        <v>0</v>
      </c>
      <c r="J2961" s="6">
        <v>0</v>
      </c>
      <c r="K2961" s="5">
        <v>0</v>
      </c>
      <c r="L2961" s="6">
        <v>0</v>
      </c>
      <c r="M2961" s="5">
        <v>0</v>
      </c>
      <c r="N2961" s="6">
        <v>0</v>
      </c>
      <c r="O2961" s="5">
        <v>0</v>
      </c>
      <c r="P2961" s="6">
        <v>0</v>
      </c>
      <c r="Q2961" s="5">
        <v>0</v>
      </c>
      <c r="R2961" s="6">
        <v>0</v>
      </c>
      <c r="S2961" s="5">
        <v>0</v>
      </c>
      <c r="T2961" s="6">
        <v>0</v>
      </c>
      <c r="U2961" s="5">
        <v>0</v>
      </c>
      <c r="V2961" s="6">
        <v>0</v>
      </c>
      <c r="W2961" s="5">
        <v>0</v>
      </c>
      <c r="X2961" s="6">
        <v>0</v>
      </c>
      <c r="Y2961" s="5">
        <v>0</v>
      </c>
      <c r="Z2961" s="6">
        <v>0</v>
      </c>
      <c r="AA2961" s="5">
        <v>0</v>
      </c>
      <c r="AB2961" s="6">
        <v>0</v>
      </c>
      <c r="AC2961" s="5">
        <v>0</v>
      </c>
      <c r="AD2961" s="6">
        <v>0</v>
      </c>
      <c r="AE2961" s="5">
        <v>2.1299999999999999E-2</v>
      </c>
      <c r="AF2961" s="6">
        <v>1.8680000000000001</v>
      </c>
    </row>
    <row r="2962" spans="2:32" x14ac:dyDescent="0.35">
      <c r="B2962" s="1" t="s">
        <v>553</v>
      </c>
      <c r="C2962" s="5">
        <v>0</v>
      </c>
      <c r="D2962" s="6">
        <v>0</v>
      </c>
      <c r="E2962" s="5">
        <v>0</v>
      </c>
      <c r="F2962" s="6">
        <v>0</v>
      </c>
      <c r="G2962" s="5">
        <v>0</v>
      </c>
      <c r="H2962" s="6">
        <v>0</v>
      </c>
      <c r="I2962" s="5">
        <v>0</v>
      </c>
      <c r="J2962" s="6">
        <v>0</v>
      </c>
      <c r="K2962" s="5">
        <v>0</v>
      </c>
      <c r="L2962" s="6">
        <v>0</v>
      </c>
      <c r="M2962" s="5">
        <v>0</v>
      </c>
      <c r="N2962" s="6">
        <v>0</v>
      </c>
      <c r="O2962" s="5">
        <v>0</v>
      </c>
      <c r="P2962" s="6">
        <v>0</v>
      </c>
      <c r="Q2962" s="5">
        <v>0</v>
      </c>
      <c r="R2962" s="6">
        <v>0</v>
      </c>
      <c r="S2962" s="5">
        <v>0</v>
      </c>
      <c r="T2962" s="6">
        <v>0</v>
      </c>
      <c r="U2962" s="5">
        <v>0</v>
      </c>
      <c r="V2962" s="6">
        <v>0</v>
      </c>
      <c r="W2962" s="5">
        <v>0</v>
      </c>
      <c r="X2962" s="6">
        <v>0</v>
      </c>
      <c r="Y2962" s="5">
        <v>0</v>
      </c>
      <c r="Z2962" s="6">
        <v>0</v>
      </c>
      <c r="AA2962" s="5">
        <v>0</v>
      </c>
      <c r="AB2962" s="6">
        <v>0</v>
      </c>
      <c r="AC2962" s="5">
        <v>0</v>
      </c>
      <c r="AD2962" s="6">
        <v>0</v>
      </c>
      <c r="AE2962" s="5">
        <v>0</v>
      </c>
      <c r="AF2962" s="6">
        <v>0</v>
      </c>
    </row>
    <row r="2963" spans="2:32" x14ac:dyDescent="0.35">
      <c r="B2963" s="1" t="s">
        <v>85</v>
      </c>
      <c r="C2963" s="5">
        <v>0</v>
      </c>
      <c r="D2963" s="6">
        <v>0</v>
      </c>
      <c r="E2963" s="5">
        <v>0</v>
      </c>
      <c r="F2963" s="6">
        <v>0</v>
      </c>
      <c r="G2963" s="5">
        <v>0</v>
      </c>
      <c r="H2963" s="6">
        <v>0</v>
      </c>
      <c r="I2963" s="5">
        <v>0</v>
      </c>
      <c r="J2963" s="6">
        <v>0</v>
      </c>
      <c r="K2963" s="5">
        <v>0</v>
      </c>
      <c r="L2963" s="6">
        <v>0</v>
      </c>
      <c r="M2963" s="5">
        <v>0</v>
      </c>
      <c r="N2963" s="6">
        <v>0</v>
      </c>
      <c r="O2963" s="5">
        <v>0</v>
      </c>
      <c r="P2963" s="6">
        <v>0</v>
      </c>
      <c r="Q2963" s="5">
        <v>0</v>
      </c>
      <c r="R2963" s="6">
        <v>0</v>
      </c>
      <c r="S2963" s="5">
        <v>0</v>
      </c>
      <c r="T2963" s="6">
        <v>0</v>
      </c>
      <c r="U2963" s="5">
        <v>0</v>
      </c>
      <c r="V2963" s="6">
        <v>0</v>
      </c>
      <c r="W2963" s="5">
        <v>0</v>
      </c>
      <c r="X2963" s="6">
        <v>0</v>
      </c>
      <c r="Y2963" s="5">
        <v>0</v>
      </c>
      <c r="Z2963" s="6">
        <v>0</v>
      </c>
      <c r="AA2963" s="5">
        <v>0</v>
      </c>
      <c r="AB2963" s="6">
        <v>0</v>
      </c>
      <c r="AC2963" s="5">
        <v>0</v>
      </c>
      <c r="AD2963" s="6">
        <v>0</v>
      </c>
      <c r="AE2963" s="5">
        <v>0</v>
      </c>
      <c r="AF2963" s="6">
        <v>0</v>
      </c>
    </row>
    <row r="2964" spans="2:32" x14ac:dyDescent="0.35">
      <c r="B2964" s="1" t="s">
        <v>554</v>
      </c>
      <c r="C2964" s="5">
        <v>0</v>
      </c>
      <c r="D2964" s="6">
        <v>0</v>
      </c>
      <c r="E2964" s="5">
        <v>0</v>
      </c>
      <c r="F2964" s="6">
        <v>0</v>
      </c>
      <c r="G2964" s="5">
        <v>0</v>
      </c>
      <c r="H2964" s="6">
        <v>0</v>
      </c>
      <c r="I2964" s="5">
        <v>0</v>
      </c>
      <c r="J2964" s="6">
        <v>0</v>
      </c>
      <c r="K2964" s="5">
        <v>0</v>
      </c>
      <c r="L2964" s="6">
        <v>0</v>
      </c>
      <c r="M2964" s="5">
        <v>0</v>
      </c>
      <c r="N2964" s="6">
        <v>0</v>
      </c>
      <c r="O2964" s="5">
        <v>0</v>
      </c>
      <c r="P2964" s="6">
        <v>0</v>
      </c>
      <c r="Q2964" s="5">
        <v>0</v>
      </c>
      <c r="R2964" s="6">
        <v>0</v>
      </c>
      <c r="S2964" s="5">
        <v>0</v>
      </c>
      <c r="T2964" s="6">
        <v>0</v>
      </c>
      <c r="U2964" s="5">
        <v>0</v>
      </c>
      <c r="V2964" s="6">
        <v>0</v>
      </c>
      <c r="W2964" s="5">
        <v>0</v>
      </c>
      <c r="X2964" s="6">
        <v>0</v>
      </c>
      <c r="Y2964" s="5">
        <v>0</v>
      </c>
      <c r="Z2964" s="6">
        <v>0</v>
      </c>
      <c r="AA2964" s="5">
        <v>0</v>
      </c>
      <c r="AB2964" s="6">
        <v>0</v>
      </c>
      <c r="AC2964" s="5">
        <v>0</v>
      </c>
      <c r="AD2964" s="6">
        <v>0</v>
      </c>
      <c r="AE2964" s="5">
        <v>0</v>
      </c>
      <c r="AF2964" s="6">
        <v>0</v>
      </c>
    </row>
    <row r="2965" spans="2:32" x14ac:dyDescent="0.35">
      <c r="B2965" s="1" t="s">
        <v>555</v>
      </c>
      <c r="C2965" s="5">
        <v>0</v>
      </c>
      <c r="D2965" s="6">
        <v>0</v>
      </c>
      <c r="E2965" s="5">
        <v>0</v>
      </c>
      <c r="F2965" s="6">
        <v>0</v>
      </c>
      <c r="G2965" s="5">
        <v>0</v>
      </c>
      <c r="H2965" s="6">
        <v>0</v>
      </c>
      <c r="I2965" s="5">
        <v>0</v>
      </c>
      <c r="J2965" s="6">
        <v>0</v>
      </c>
      <c r="K2965" s="5">
        <v>0</v>
      </c>
      <c r="L2965" s="6">
        <v>0</v>
      </c>
      <c r="M2965" s="5">
        <v>0</v>
      </c>
      <c r="N2965" s="6">
        <v>0</v>
      </c>
      <c r="O2965" s="5">
        <v>0</v>
      </c>
      <c r="P2965" s="6">
        <v>0</v>
      </c>
      <c r="Q2965" s="5">
        <v>0</v>
      </c>
      <c r="R2965" s="6">
        <v>0</v>
      </c>
      <c r="S2965" s="5">
        <v>0</v>
      </c>
      <c r="T2965" s="6">
        <v>0</v>
      </c>
      <c r="U2965" s="5">
        <v>0</v>
      </c>
      <c r="V2965" s="6">
        <v>0</v>
      </c>
      <c r="W2965" s="5">
        <v>0</v>
      </c>
      <c r="X2965" s="6">
        <v>0</v>
      </c>
      <c r="Y2965" s="5">
        <v>0</v>
      </c>
      <c r="Z2965" s="6">
        <v>0</v>
      </c>
      <c r="AA2965" s="5">
        <v>0</v>
      </c>
      <c r="AB2965" s="6">
        <v>0</v>
      </c>
      <c r="AC2965" s="5">
        <v>0</v>
      </c>
      <c r="AD2965" s="6">
        <v>0</v>
      </c>
      <c r="AE2965" s="5">
        <v>0</v>
      </c>
      <c r="AF2965" s="6">
        <v>0</v>
      </c>
    </row>
    <row r="2966" spans="2:32" x14ac:dyDescent="0.35">
      <c r="B2966" s="1" t="s">
        <v>88</v>
      </c>
      <c r="C2966" s="5">
        <v>2.5000000000000001E-4</v>
      </c>
      <c r="D2966" s="6">
        <v>0.253</v>
      </c>
      <c r="E2966" s="5">
        <v>0</v>
      </c>
      <c r="F2966" s="6">
        <v>0</v>
      </c>
      <c r="G2966" s="5">
        <v>0</v>
      </c>
      <c r="H2966" s="6">
        <v>0</v>
      </c>
      <c r="I2966" s="5">
        <v>0</v>
      </c>
      <c r="J2966" s="6">
        <v>0</v>
      </c>
      <c r="K2966" s="5">
        <v>0</v>
      </c>
      <c r="L2966" s="6">
        <v>0</v>
      </c>
      <c r="M2966" s="5">
        <v>5.6699999999999997E-3</v>
      </c>
      <c r="N2966" s="6">
        <v>0.253</v>
      </c>
      <c r="O2966" s="5">
        <v>0</v>
      </c>
      <c r="P2966" s="6">
        <v>0</v>
      </c>
      <c r="Q2966" s="5">
        <v>0</v>
      </c>
      <c r="R2966" s="6">
        <v>0</v>
      </c>
      <c r="S2966" s="5">
        <v>0</v>
      </c>
      <c r="T2966" s="6">
        <v>0</v>
      </c>
      <c r="U2966" s="5">
        <v>0</v>
      </c>
      <c r="V2966" s="6">
        <v>0</v>
      </c>
      <c r="W2966" s="5">
        <v>0</v>
      </c>
      <c r="X2966" s="6">
        <v>0</v>
      </c>
      <c r="Y2966" s="5">
        <v>0</v>
      </c>
      <c r="Z2966" s="6">
        <v>0</v>
      </c>
      <c r="AA2966" s="5">
        <v>0</v>
      </c>
      <c r="AB2966" s="6">
        <v>0</v>
      </c>
      <c r="AC2966" s="5">
        <v>0</v>
      </c>
      <c r="AD2966" s="6">
        <v>0</v>
      </c>
      <c r="AE2966" s="5">
        <v>0</v>
      </c>
      <c r="AF2966" s="6">
        <v>0</v>
      </c>
    </row>
    <row r="2967" spans="2:32" x14ac:dyDescent="0.35">
      <c r="B2967" s="1" t="s">
        <v>556</v>
      </c>
      <c r="C2967" s="5">
        <v>0</v>
      </c>
      <c r="D2967" s="6">
        <v>0</v>
      </c>
      <c r="E2967" s="5">
        <v>0</v>
      </c>
      <c r="F2967" s="6">
        <v>0</v>
      </c>
      <c r="G2967" s="5">
        <v>0</v>
      </c>
      <c r="H2967" s="6">
        <v>0</v>
      </c>
      <c r="I2967" s="5">
        <v>0</v>
      </c>
      <c r="J2967" s="6">
        <v>0</v>
      </c>
      <c r="K2967" s="5">
        <v>0</v>
      </c>
      <c r="L2967" s="6">
        <v>0</v>
      </c>
      <c r="M2967" s="5">
        <v>0</v>
      </c>
      <c r="N2967" s="6">
        <v>0</v>
      </c>
      <c r="O2967" s="5">
        <v>0</v>
      </c>
      <c r="P2967" s="6">
        <v>0</v>
      </c>
      <c r="Q2967" s="5">
        <v>0</v>
      </c>
      <c r="R2967" s="6">
        <v>0</v>
      </c>
      <c r="S2967" s="5">
        <v>0</v>
      </c>
      <c r="T2967" s="6">
        <v>0</v>
      </c>
      <c r="U2967" s="5">
        <v>0</v>
      </c>
      <c r="V2967" s="6">
        <v>0</v>
      </c>
      <c r="W2967" s="5">
        <v>0</v>
      </c>
      <c r="X2967" s="6">
        <v>0</v>
      </c>
      <c r="Y2967" s="5">
        <v>0</v>
      </c>
      <c r="Z2967" s="6">
        <v>0</v>
      </c>
      <c r="AA2967" s="5">
        <v>0</v>
      </c>
      <c r="AB2967" s="6">
        <v>0</v>
      </c>
      <c r="AC2967" s="5">
        <v>0</v>
      </c>
      <c r="AD2967" s="6">
        <v>0</v>
      </c>
      <c r="AE2967" s="5">
        <v>0</v>
      </c>
      <c r="AF2967" s="6">
        <v>0</v>
      </c>
    </row>
    <row r="2968" spans="2:32" x14ac:dyDescent="0.35">
      <c r="B2968" s="1" t="s">
        <v>557</v>
      </c>
      <c r="C2968" s="5">
        <v>5.1500000000000001E-3</v>
      </c>
      <c r="D2968" s="6">
        <v>5.1779999999999999</v>
      </c>
      <c r="E2968" s="5">
        <v>0</v>
      </c>
      <c r="F2968" s="6">
        <v>0</v>
      </c>
      <c r="G2968" s="5">
        <v>0</v>
      </c>
      <c r="H2968" s="6">
        <v>0</v>
      </c>
      <c r="I2968" s="5">
        <v>0</v>
      </c>
      <c r="J2968" s="6">
        <v>0</v>
      </c>
      <c r="K2968" s="5">
        <v>0</v>
      </c>
      <c r="L2968" s="6">
        <v>0</v>
      </c>
      <c r="M2968" s="5">
        <v>0.11602999999999999</v>
      </c>
      <c r="N2968" s="6">
        <v>5.1779999999999999</v>
      </c>
      <c r="O2968" s="5">
        <v>0</v>
      </c>
      <c r="P2968" s="6">
        <v>0</v>
      </c>
      <c r="Q2968" s="5">
        <v>0</v>
      </c>
      <c r="R2968" s="6">
        <v>0</v>
      </c>
      <c r="S2968" s="5">
        <v>0</v>
      </c>
      <c r="T2968" s="6">
        <v>0</v>
      </c>
      <c r="U2968" s="5">
        <v>0</v>
      </c>
      <c r="V2968" s="6">
        <v>0</v>
      </c>
      <c r="W2968" s="5">
        <v>0</v>
      </c>
      <c r="X2968" s="6">
        <v>0</v>
      </c>
      <c r="Y2968" s="5">
        <v>0</v>
      </c>
      <c r="Z2968" s="6">
        <v>0</v>
      </c>
      <c r="AA2968" s="5">
        <v>0</v>
      </c>
      <c r="AB2968" s="6">
        <v>0</v>
      </c>
      <c r="AC2968" s="5">
        <v>0</v>
      </c>
      <c r="AD2968" s="6">
        <v>0</v>
      </c>
      <c r="AE2968" s="5">
        <v>0</v>
      </c>
      <c r="AF2968" s="6">
        <v>0</v>
      </c>
    </row>
    <row r="2969" spans="2:32" x14ac:dyDescent="0.35">
      <c r="B2969" s="1" t="s">
        <v>558</v>
      </c>
      <c r="C2969" s="5">
        <v>1.5900000000000001E-3</v>
      </c>
      <c r="D2969" s="6">
        <v>1.601</v>
      </c>
      <c r="E2969" s="5">
        <v>0</v>
      </c>
      <c r="F2969" s="6">
        <v>0</v>
      </c>
      <c r="G2969" s="5">
        <v>0</v>
      </c>
      <c r="H2969" s="6">
        <v>0</v>
      </c>
      <c r="I2969" s="5">
        <v>0</v>
      </c>
      <c r="J2969" s="6">
        <v>0</v>
      </c>
      <c r="K2969" s="5">
        <v>0</v>
      </c>
      <c r="L2969" s="6">
        <v>0</v>
      </c>
      <c r="M2969" s="5">
        <v>3.5869999999999999E-2</v>
      </c>
      <c r="N2969" s="6">
        <v>1.601</v>
      </c>
      <c r="O2969" s="5">
        <v>0</v>
      </c>
      <c r="P2969" s="6">
        <v>0</v>
      </c>
      <c r="Q2969" s="5">
        <v>0</v>
      </c>
      <c r="R2969" s="6">
        <v>0</v>
      </c>
      <c r="S2969" s="5">
        <v>0</v>
      </c>
      <c r="T2969" s="6">
        <v>0</v>
      </c>
      <c r="U2969" s="5">
        <v>0</v>
      </c>
      <c r="V2969" s="6">
        <v>0</v>
      </c>
      <c r="W2969" s="5">
        <v>0</v>
      </c>
      <c r="X2969" s="6">
        <v>0</v>
      </c>
      <c r="Y2969" s="5">
        <v>0</v>
      </c>
      <c r="Z2969" s="6">
        <v>0</v>
      </c>
      <c r="AA2969" s="5">
        <v>0</v>
      </c>
      <c r="AB2969" s="6">
        <v>0</v>
      </c>
      <c r="AC2969" s="5">
        <v>0</v>
      </c>
      <c r="AD2969" s="6">
        <v>0</v>
      </c>
      <c r="AE2969" s="5">
        <v>0</v>
      </c>
      <c r="AF2969" s="6">
        <v>0</v>
      </c>
    </row>
    <row r="2970" spans="2:32" x14ac:dyDescent="0.35">
      <c r="B2970" s="1" t="s">
        <v>559</v>
      </c>
      <c r="C2970" s="5">
        <v>2.1000000000000001E-4</v>
      </c>
      <c r="D2970" s="6">
        <v>0.21299999999999999</v>
      </c>
      <c r="E2970" s="5">
        <v>0</v>
      </c>
      <c r="F2970" s="6">
        <v>0</v>
      </c>
      <c r="G2970" s="5">
        <v>0</v>
      </c>
      <c r="H2970" s="6">
        <v>0</v>
      </c>
      <c r="I2970" s="5">
        <v>0</v>
      </c>
      <c r="J2970" s="6">
        <v>0</v>
      </c>
      <c r="K2970" s="5">
        <v>0</v>
      </c>
      <c r="L2970" s="6">
        <v>0</v>
      </c>
      <c r="M2970" s="5">
        <v>0</v>
      </c>
      <c r="N2970" s="6">
        <v>0</v>
      </c>
      <c r="O2970" s="5">
        <v>0</v>
      </c>
      <c r="P2970" s="6">
        <v>0</v>
      </c>
      <c r="Q2970" s="5">
        <v>5.0499999999999998E-3</v>
      </c>
      <c r="R2970" s="6">
        <v>0.21299999999999999</v>
      </c>
      <c r="S2970" s="5">
        <v>0</v>
      </c>
      <c r="T2970" s="6">
        <v>0</v>
      </c>
      <c r="U2970" s="5">
        <v>0</v>
      </c>
      <c r="V2970" s="6">
        <v>0</v>
      </c>
      <c r="W2970" s="5">
        <v>0</v>
      </c>
      <c r="X2970" s="6">
        <v>0</v>
      </c>
      <c r="Y2970" s="5">
        <v>0</v>
      </c>
      <c r="Z2970" s="6">
        <v>0</v>
      </c>
      <c r="AA2970" s="5">
        <v>0</v>
      </c>
      <c r="AB2970" s="6">
        <v>0</v>
      </c>
      <c r="AC2970" s="5">
        <v>0</v>
      </c>
      <c r="AD2970" s="6">
        <v>0</v>
      </c>
      <c r="AE2970" s="5">
        <v>0</v>
      </c>
      <c r="AF2970" s="6">
        <v>0</v>
      </c>
    </row>
    <row r="2971" spans="2:32" x14ac:dyDescent="0.35">
      <c r="B2971" s="1" t="s">
        <v>560</v>
      </c>
      <c r="C2971" s="5">
        <v>1.8400000000000001E-3</v>
      </c>
      <c r="D2971" s="6">
        <v>1.8540000000000001</v>
      </c>
      <c r="E2971" s="5">
        <v>0</v>
      </c>
      <c r="F2971" s="6">
        <v>0</v>
      </c>
      <c r="G2971" s="5">
        <v>0</v>
      </c>
      <c r="H2971" s="6">
        <v>0</v>
      </c>
      <c r="I2971" s="5">
        <v>0</v>
      </c>
      <c r="J2971" s="6">
        <v>0</v>
      </c>
      <c r="K2971" s="5">
        <v>0</v>
      </c>
      <c r="L2971" s="6">
        <v>0</v>
      </c>
      <c r="M2971" s="5">
        <v>4.1540000000000001E-2</v>
      </c>
      <c r="N2971" s="6">
        <v>1.8540000000000001</v>
      </c>
      <c r="O2971" s="5">
        <v>0</v>
      </c>
      <c r="P2971" s="6">
        <v>0</v>
      </c>
      <c r="Q2971" s="5">
        <v>0</v>
      </c>
      <c r="R2971" s="6">
        <v>0</v>
      </c>
      <c r="S2971" s="5">
        <v>0</v>
      </c>
      <c r="T2971" s="6">
        <v>0</v>
      </c>
      <c r="U2971" s="5">
        <v>0</v>
      </c>
      <c r="V2971" s="6">
        <v>0</v>
      </c>
      <c r="W2971" s="5">
        <v>0</v>
      </c>
      <c r="X2971" s="6">
        <v>0</v>
      </c>
      <c r="Y2971" s="5">
        <v>0</v>
      </c>
      <c r="Z2971" s="6">
        <v>0</v>
      </c>
      <c r="AA2971" s="5">
        <v>0</v>
      </c>
      <c r="AB2971" s="6">
        <v>0</v>
      </c>
      <c r="AC2971" s="5">
        <v>0</v>
      </c>
      <c r="AD2971" s="6">
        <v>0</v>
      </c>
      <c r="AE2971" s="5">
        <v>0</v>
      </c>
      <c r="AF2971" s="6">
        <v>0</v>
      </c>
    </row>
    <row r="2972" spans="2:32" x14ac:dyDescent="0.35">
      <c r="B2972" s="1" t="s">
        <v>561</v>
      </c>
      <c r="C2972" s="5">
        <v>0</v>
      </c>
      <c r="D2972" s="6">
        <v>0</v>
      </c>
      <c r="E2972" s="5">
        <v>0</v>
      </c>
      <c r="F2972" s="6">
        <v>0</v>
      </c>
      <c r="G2972" s="5">
        <v>0</v>
      </c>
      <c r="H2972" s="6">
        <v>0</v>
      </c>
      <c r="I2972" s="5">
        <v>0</v>
      </c>
      <c r="J2972" s="6">
        <v>0</v>
      </c>
      <c r="K2972" s="5">
        <v>0</v>
      </c>
      <c r="L2972" s="6">
        <v>0</v>
      </c>
      <c r="M2972" s="5">
        <v>0</v>
      </c>
      <c r="N2972" s="6">
        <v>0</v>
      </c>
      <c r="O2972" s="5">
        <v>0</v>
      </c>
      <c r="P2972" s="6">
        <v>0</v>
      </c>
      <c r="Q2972" s="5">
        <v>0</v>
      </c>
      <c r="R2972" s="6">
        <v>0</v>
      </c>
      <c r="S2972" s="5">
        <v>0</v>
      </c>
      <c r="T2972" s="6">
        <v>0</v>
      </c>
      <c r="U2972" s="5">
        <v>0</v>
      </c>
      <c r="V2972" s="6">
        <v>0</v>
      </c>
      <c r="W2972" s="5">
        <v>0</v>
      </c>
      <c r="X2972" s="6">
        <v>0</v>
      </c>
      <c r="Y2972" s="5">
        <v>0</v>
      </c>
      <c r="Z2972" s="6">
        <v>0</v>
      </c>
      <c r="AA2972" s="5">
        <v>0</v>
      </c>
      <c r="AB2972" s="6">
        <v>0</v>
      </c>
      <c r="AC2972" s="5">
        <v>0</v>
      </c>
      <c r="AD2972" s="6">
        <v>0</v>
      </c>
      <c r="AE2972" s="5">
        <v>0</v>
      </c>
      <c r="AF2972" s="6">
        <v>0</v>
      </c>
    </row>
    <row r="2973" spans="2:32" x14ac:dyDescent="0.35">
      <c r="B2973" s="2" t="s">
        <v>6</v>
      </c>
    </row>
    <row r="2974" spans="2:32" x14ac:dyDescent="0.35">
      <c r="B2974" s="1" t="s">
        <v>562</v>
      </c>
      <c r="C2974" s="5">
        <v>0</v>
      </c>
      <c r="D2974" s="6">
        <v>0</v>
      </c>
      <c r="E2974" s="5">
        <v>0</v>
      </c>
      <c r="F2974" s="6">
        <v>0</v>
      </c>
      <c r="G2974" s="5">
        <v>0</v>
      </c>
      <c r="H2974" s="6">
        <v>0</v>
      </c>
      <c r="I2974" s="5">
        <v>0</v>
      </c>
      <c r="J2974" s="6">
        <v>0</v>
      </c>
      <c r="K2974" s="5">
        <v>0</v>
      </c>
      <c r="L2974" s="6">
        <v>0</v>
      </c>
      <c r="M2974" s="5">
        <v>0</v>
      </c>
      <c r="N2974" s="6">
        <v>0</v>
      </c>
      <c r="O2974" s="5">
        <v>0</v>
      </c>
      <c r="P2974" s="6">
        <v>0</v>
      </c>
      <c r="Q2974" s="5">
        <v>0</v>
      </c>
      <c r="R2974" s="6">
        <v>0</v>
      </c>
      <c r="S2974" s="5">
        <v>0</v>
      </c>
      <c r="T2974" s="6">
        <v>0</v>
      </c>
      <c r="U2974" s="5">
        <v>0</v>
      </c>
      <c r="V2974" s="6">
        <v>0</v>
      </c>
      <c r="W2974" s="5">
        <v>0</v>
      </c>
      <c r="X2974" s="6">
        <v>0</v>
      </c>
      <c r="Y2974" s="5">
        <v>0</v>
      </c>
      <c r="Z2974" s="6">
        <v>0</v>
      </c>
      <c r="AA2974" s="5">
        <v>0</v>
      </c>
      <c r="AB2974" s="6">
        <v>0</v>
      </c>
      <c r="AC2974" s="5">
        <v>0</v>
      </c>
      <c r="AD2974" s="6">
        <v>0</v>
      </c>
      <c r="AE2974" s="5">
        <v>0</v>
      </c>
      <c r="AF2974" s="6">
        <v>0</v>
      </c>
    </row>
    <row r="2975" spans="2:32" x14ac:dyDescent="0.35">
      <c r="B2975" s="1" t="s">
        <v>563</v>
      </c>
      <c r="C2975" s="5">
        <v>5.5999999999999995E-4</v>
      </c>
      <c r="D2975" s="6">
        <v>0.55900000000000005</v>
      </c>
      <c r="E2975" s="5">
        <v>0</v>
      </c>
      <c r="F2975" s="6">
        <v>0</v>
      </c>
      <c r="G2975" s="5">
        <v>0</v>
      </c>
      <c r="H2975" s="6">
        <v>0</v>
      </c>
      <c r="I2975" s="5">
        <v>0</v>
      </c>
      <c r="J2975" s="6">
        <v>0</v>
      </c>
      <c r="K2975" s="5">
        <v>0</v>
      </c>
      <c r="L2975" s="6">
        <v>0</v>
      </c>
      <c r="M2975" s="5">
        <v>0</v>
      </c>
      <c r="N2975" s="6">
        <v>0</v>
      </c>
      <c r="O2975" s="5">
        <v>1.7000000000000001E-2</v>
      </c>
      <c r="P2975" s="6">
        <v>0.55900000000000005</v>
      </c>
      <c r="Q2975" s="5">
        <v>0</v>
      </c>
      <c r="R2975" s="6">
        <v>0</v>
      </c>
      <c r="S2975" s="5">
        <v>0</v>
      </c>
      <c r="T2975" s="6">
        <v>0</v>
      </c>
      <c r="U2975" s="5">
        <v>0</v>
      </c>
      <c r="V2975" s="6">
        <v>0</v>
      </c>
      <c r="W2975" s="5">
        <v>0</v>
      </c>
      <c r="X2975" s="6">
        <v>0</v>
      </c>
      <c r="Y2975" s="5">
        <v>0</v>
      </c>
      <c r="Z2975" s="6">
        <v>0</v>
      </c>
      <c r="AA2975" s="5">
        <v>0</v>
      </c>
      <c r="AB2975" s="6">
        <v>0</v>
      </c>
      <c r="AC2975" s="5">
        <v>0</v>
      </c>
      <c r="AD2975" s="6">
        <v>0</v>
      </c>
      <c r="AE2975" s="5">
        <v>0</v>
      </c>
      <c r="AF2975" s="6">
        <v>0</v>
      </c>
    </row>
    <row r="2976" spans="2:32" x14ac:dyDescent="0.35">
      <c r="B2976" s="1" t="s">
        <v>564</v>
      </c>
      <c r="C2976" s="5">
        <v>3.4499999999999999E-3</v>
      </c>
      <c r="D2976" s="6">
        <v>3.47</v>
      </c>
      <c r="E2976" s="5">
        <v>0</v>
      </c>
      <c r="F2976" s="6">
        <v>0</v>
      </c>
      <c r="G2976" s="5">
        <v>0</v>
      </c>
      <c r="H2976" s="6">
        <v>0</v>
      </c>
      <c r="I2976" s="5">
        <v>1.3350000000000001E-2</v>
      </c>
      <c r="J2976" s="6">
        <v>0.65300000000000002</v>
      </c>
      <c r="K2976" s="5">
        <v>0</v>
      </c>
      <c r="L2976" s="6">
        <v>0</v>
      </c>
      <c r="M2976" s="5">
        <v>0</v>
      </c>
      <c r="N2976" s="6">
        <v>0</v>
      </c>
      <c r="O2976" s="5">
        <v>8.5669999999999996E-2</v>
      </c>
      <c r="P2976" s="6">
        <v>2.8170000000000002</v>
      </c>
      <c r="Q2976" s="5">
        <v>0</v>
      </c>
      <c r="R2976" s="6">
        <v>0</v>
      </c>
      <c r="S2976" s="5">
        <v>0</v>
      </c>
      <c r="T2976" s="6">
        <v>0</v>
      </c>
      <c r="U2976" s="5">
        <v>0</v>
      </c>
      <c r="V2976" s="6">
        <v>0</v>
      </c>
      <c r="W2976" s="5">
        <v>0</v>
      </c>
      <c r="X2976" s="6">
        <v>0</v>
      </c>
      <c r="Y2976" s="5">
        <v>0</v>
      </c>
      <c r="Z2976" s="6">
        <v>0</v>
      </c>
      <c r="AA2976" s="5">
        <v>0</v>
      </c>
      <c r="AB2976" s="6">
        <v>0</v>
      </c>
      <c r="AC2976" s="5">
        <v>0</v>
      </c>
      <c r="AD2976" s="6">
        <v>0</v>
      </c>
      <c r="AE2976" s="5">
        <v>0</v>
      </c>
      <c r="AF2976" s="6">
        <v>0</v>
      </c>
    </row>
    <row r="2977" spans="2:32" x14ac:dyDescent="0.35">
      <c r="B2977" s="1" t="s">
        <v>565</v>
      </c>
      <c r="C2977" s="5">
        <v>0</v>
      </c>
      <c r="D2977" s="6">
        <v>0</v>
      </c>
      <c r="E2977" s="5">
        <v>0</v>
      </c>
      <c r="F2977" s="6">
        <v>0</v>
      </c>
      <c r="G2977" s="5">
        <v>0</v>
      </c>
      <c r="H2977" s="6">
        <v>0</v>
      </c>
      <c r="I2977" s="5">
        <v>0</v>
      </c>
      <c r="J2977" s="6">
        <v>0</v>
      </c>
      <c r="K2977" s="5">
        <v>0</v>
      </c>
      <c r="L2977" s="6">
        <v>0</v>
      </c>
      <c r="M2977" s="5">
        <v>0</v>
      </c>
      <c r="N2977" s="6">
        <v>0</v>
      </c>
      <c r="O2977" s="5">
        <v>0</v>
      </c>
      <c r="P2977" s="6">
        <v>0</v>
      </c>
      <c r="Q2977" s="5">
        <v>0</v>
      </c>
      <c r="R2977" s="6">
        <v>0</v>
      </c>
      <c r="S2977" s="5">
        <v>0</v>
      </c>
      <c r="T2977" s="6">
        <v>0</v>
      </c>
      <c r="U2977" s="5">
        <v>0</v>
      </c>
      <c r="V2977" s="6">
        <v>0</v>
      </c>
      <c r="W2977" s="5">
        <v>0</v>
      </c>
      <c r="X2977" s="6">
        <v>0</v>
      </c>
      <c r="Y2977" s="5">
        <v>0</v>
      </c>
      <c r="Z2977" s="6">
        <v>0</v>
      </c>
      <c r="AA2977" s="5">
        <v>0</v>
      </c>
      <c r="AB2977" s="6">
        <v>0</v>
      </c>
      <c r="AC2977" s="5">
        <v>0</v>
      </c>
      <c r="AD2977" s="6">
        <v>0</v>
      </c>
      <c r="AE2977" s="5">
        <v>0</v>
      </c>
      <c r="AF2977" s="6">
        <v>0</v>
      </c>
    </row>
    <row r="2978" spans="2:32" x14ac:dyDescent="0.35">
      <c r="B2978" s="1" t="s">
        <v>566</v>
      </c>
      <c r="C2978" s="5">
        <v>5.4599999999999996E-3</v>
      </c>
      <c r="D2978" s="6">
        <v>5.4939999999999998</v>
      </c>
      <c r="E2978" s="5">
        <v>0</v>
      </c>
      <c r="F2978" s="6">
        <v>0</v>
      </c>
      <c r="G2978" s="5">
        <v>3.703E-2</v>
      </c>
      <c r="H2978" s="6">
        <v>2.65</v>
      </c>
      <c r="I2978" s="5">
        <v>0</v>
      </c>
      <c r="J2978" s="6">
        <v>0</v>
      </c>
      <c r="K2978" s="5">
        <v>1.704E-2</v>
      </c>
      <c r="L2978" s="6">
        <v>0.83699999999999997</v>
      </c>
      <c r="M2978" s="5">
        <v>0</v>
      </c>
      <c r="N2978" s="6">
        <v>0</v>
      </c>
      <c r="O2978" s="5">
        <v>2.6270000000000002E-2</v>
      </c>
      <c r="P2978" s="6">
        <v>0.86399999999999999</v>
      </c>
      <c r="Q2978" s="5">
        <v>2.7099999999999999E-2</v>
      </c>
      <c r="R2978" s="6">
        <v>1.143</v>
      </c>
      <c r="S2978" s="5">
        <v>0</v>
      </c>
      <c r="T2978" s="6">
        <v>0</v>
      </c>
      <c r="U2978" s="5">
        <v>0</v>
      </c>
      <c r="V2978" s="6">
        <v>0</v>
      </c>
      <c r="W2978" s="5">
        <v>0</v>
      </c>
      <c r="X2978" s="6">
        <v>0</v>
      </c>
      <c r="Y2978" s="5">
        <v>0</v>
      </c>
      <c r="Z2978" s="6">
        <v>0</v>
      </c>
      <c r="AA2978" s="5">
        <v>0</v>
      </c>
      <c r="AB2978" s="6">
        <v>0</v>
      </c>
      <c r="AC2978" s="5">
        <v>0</v>
      </c>
      <c r="AD2978" s="6">
        <v>0</v>
      </c>
      <c r="AE2978" s="5">
        <v>0</v>
      </c>
      <c r="AF2978" s="6">
        <v>0</v>
      </c>
    </row>
    <row r="2979" spans="2:32" x14ac:dyDescent="0.35">
      <c r="B2979" s="1" t="s">
        <v>567</v>
      </c>
      <c r="C2979" s="5">
        <v>5.47E-3</v>
      </c>
      <c r="D2979" s="6">
        <v>5.5</v>
      </c>
      <c r="E2979" s="5">
        <v>0</v>
      </c>
      <c r="F2979" s="6">
        <v>0</v>
      </c>
      <c r="G2979" s="5">
        <v>0</v>
      </c>
      <c r="H2979" s="6">
        <v>0</v>
      </c>
      <c r="I2979" s="5">
        <v>0</v>
      </c>
      <c r="J2979" s="6">
        <v>0</v>
      </c>
      <c r="K2979" s="5">
        <v>0</v>
      </c>
      <c r="L2979" s="6">
        <v>0</v>
      </c>
      <c r="M2979" s="5">
        <v>0</v>
      </c>
      <c r="N2979" s="6">
        <v>0</v>
      </c>
      <c r="O2979" s="5">
        <v>4.7320000000000001E-2</v>
      </c>
      <c r="P2979" s="6">
        <v>1.556</v>
      </c>
      <c r="Q2979" s="5">
        <v>0</v>
      </c>
      <c r="R2979" s="6">
        <v>0</v>
      </c>
      <c r="S2979" s="5">
        <v>3.3169999999999998E-2</v>
      </c>
      <c r="T2979" s="6">
        <v>3.944</v>
      </c>
      <c r="U2979" s="5">
        <v>0</v>
      </c>
      <c r="V2979" s="6">
        <v>0</v>
      </c>
      <c r="W2979" s="5">
        <v>0</v>
      </c>
      <c r="X2979" s="6">
        <v>0</v>
      </c>
      <c r="Y2979" s="5">
        <v>0</v>
      </c>
      <c r="Z2979" s="6">
        <v>0</v>
      </c>
      <c r="AA2979" s="5">
        <v>0</v>
      </c>
      <c r="AB2979" s="6">
        <v>0</v>
      </c>
      <c r="AC2979" s="5">
        <v>0</v>
      </c>
      <c r="AD2979" s="6">
        <v>0</v>
      </c>
      <c r="AE2979" s="5">
        <v>0</v>
      </c>
      <c r="AF2979" s="6">
        <v>0</v>
      </c>
    </row>
    <row r="2980" spans="2:32" x14ac:dyDescent="0.35">
      <c r="B2980" s="1" t="s">
        <v>568</v>
      </c>
      <c r="C2980" s="5">
        <v>1.66E-3</v>
      </c>
      <c r="D2980" s="6">
        <v>1.6719999999999999</v>
      </c>
      <c r="E2980" s="5">
        <v>0</v>
      </c>
      <c r="F2980" s="6">
        <v>0</v>
      </c>
      <c r="G2980" s="5">
        <v>0</v>
      </c>
      <c r="H2980" s="6">
        <v>0</v>
      </c>
      <c r="I2980" s="5">
        <v>0</v>
      </c>
      <c r="J2980" s="6">
        <v>0</v>
      </c>
      <c r="K2980" s="5">
        <v>0</v>
      </c>
      <c r="L2980" s="6">
        <v>0</v>
      </c>
      <c r="M2980" s="5">
        <v>5.6699999999999997E-3</v>
      </c>
      <c r="N2980" s="6">
        <v>0.253</v>
      </c>
      <c r="O2980" s="5">
        <v>2.6579999999999999E-2</v>
      </c>
      <c r="P2980" s="6">
        <v>0.874</v>
      </c>
      <c r="Q2980" s="5">
        <v>1.29E-2</v>
      </c>
      <c r="R2980" s="6">
        <v>0.54400000000000004</v>
      </c>
      <c r="S2980" s="5">
        <v>0</v>
      </c>
      <c r="T2980" s="6">
        <v>0</v>
      </c>
      <c r="U2980" s="5">
        <v>0</v>
      </c>
      <c r="V2980" s="6">
        <v>0</v>
      </c>
      <c r="W2980" s="5">
        <v>0</v>
      </c>
      <c r="X2980" s="6">
        <v>0</v>
      </c>
      <c r="Y2980" s="5">
        <v>0</v>
      </c>
      <c r="Z2980" s="6">
        <v>0</v>
      </c>
      <c r="AA2980" s="5">
        <v>0</v>
      </c>
      <c r="AB2980" s="6">
        <v>0</v>
      </c>
      <c r="AC2980" s="5">
        <v>0</v>
      </c>
      <c r="AD2980" s="6">
        <v>0</v>
      </c>
      <c r="AE2980" s="5">
        <v>0</v>
      </c>
      <c r="AF2980" s="6">
        <v>0</v>
      </c>
    </row>
    <row r="2981" spans="2:32" x14ac:dyDescent="0.35">
      <c r="B2981" s="1" t="s">
        <v>569</v>
      </c>
      <c r="C2981" s="5">
        <v>0</v>
      </c>
      <c r="D2981" s="6">
        <v>0</v>
      </c>
      <c r="E2981" s="5">
        <v>0</v>
      </c>
      <c r="F2981" s="6">
        <v>0</v>
      </c>
      <c r="G2981" s="5">
        <v>0</v>
      </c>
      <c r="H2981" s="6">
        <v>0</v>
      </c>
      <c r="I2981" s="5">
        <v>0</v>
      </c>
      <c r="J2981" s="6">
        <v>0</v>
      </c>
      <c r="K2981" s="5">
        <v>0</v>
      </c>
      <c r="L2981" s="6">
        <v>0</v>
      </c>
      <c r="M2981" s="5">
        <v>0</v>
      </c>
      <c r="N2981" s="6">
        <v>0</v>
      </c>
      <c r="O2981" s="5">
        <v>0</v>
      </c>
      <c r="P2981" s="6">
        <v>0</v>
      </c>
      <c r="Q2981" s="5">
        <v>0</v>
      </c>
      <c r="R2981" s="6">
        <v>0</v>
      </c>
      <c r="S2981" s="5">
        <v>0</v>
      </c>
      <c r="T2981" s="6">
        <v>0</v>
      </c>
      <c r="U2981" s="5">
        <v>0</v>
      </c>
      <c r="V2981" s="6">
        <v>0</v>
      </c>
      <c r="W2981" s="5">
        <v>0</v>
      </c>
      <c r="X2981" s="6">
        <v>0</v>
      </c>
      <c r="Y2981" s="5">
        <v>0</v>
      </c>
      <c r="Z2981" s="6">
        <v>0</v>
      </c>
      <c r="AA2981" s="5">
        <v>0</v>
      </c>
      <c r="AB2981" s="6">
        <v>0</v>
      </c>
      <c r="AC2981" s="5">
        <v>0</v>
      </c>
      <c r="AD2981" s="6">
        <v>0</v>
      </c>
      <c r="AE2981" s="5">
        <v>0</v>
      </c>
      <c r="AF2981" s="6">
        <v>0</v>
      </c>
    </row>
    <row r="2982" spans="2:32" x14ac:dyDescent="0.35">
      <c r="B2982" s="2" t="s">
        <v>7</v>
      </c>
    </row>
    <row r="2983" spans="2:32" x14ac:dyDescent="0.35">
      <c r="B2983" s="1" t="s">
        <v>95</v>
      </c>
      <c r="C2983" s="5">
        <v>0</v>
      </c>
      <c r="D2983" s="6">
        <v>0</v>
      </c>
      <c r="E2983" s="5">
        <v>0</v>
      </c>
      <c r="F2983" s="6">
        <v>0</v>
      </c>
      <c r="G2983" s="5">
        <v>0</v>
      </c>
      <c r="H2983" s="6">
        <v>0</v>
      </c>
      <c r="I2983" s="5">
        <v>0</v>
      </c>
      <c r="J2983" s="6">
        <v>0</v>
      </c>
      <c r="K2983" s="5">
        <v>0</v>
      </c>
      <c r="L2983" s="6">
        <v>0</v>
      </c>
      <c r="M2983" s="5">
        <v>0</v>
      </c>
      <c r="N2983" s="6">
        <v>0</v>
      </c>
      <c r="O2983" s="5">
        <v>0</v>
      </c>
      <c r="P2983" s="6">
        <v>0</v>
      </c>
      <c r="Q2983" s="5">
        <v>0</v>
      </c>
      <c r="R2983" s="6">
        <v>0</v>
      </c>
      <c r="S2983" s="5">
        <v>0</v>
      </c>
      <c r="T2983" s="6">
        <v>0</v>
      </c>
      <c r="U2983" s="5">
        <v>0</v>
      </c>
      <c r="V2983" s="6">
        <v>0</v>
      </c>
      <c r="W2983" s="5">
        <v>0</v>
      </c>
      <c r="X2983" s="6">
        <v>0</v>
      </c>
      <c r="Y2983" s="5">
        <v>0</v>
      </c>
      <c r="Z2983" s="6">
        <v>0</v>
      </c>
      <c r="AA2983" s="5">
        <v>0</v>
      </c>
      <c r="AB2983" s="6">
        <v>0</v>
      </c>
      <c r="AC2983" s="5">
        <v>0</v>
      </c>
      <c r="AD2983" s="6">
        <v>0</v>
      </c>
      <c r="AE2983" s="5">
        <v>0</v>
      </c>
      <c r="AF2983" s="6">
        <v>0</v>
      </c>
    </row>
    <row r="2984" spans="2:32" x14ac:dyDescent="0.35">
      <c r="B2984" s="1" t="s">
        <v>570</v>
      </c>
      <c r="C2984" s="5">
        <v>0</v>
      </c>
      <c r="D2984" s="6">
        <v>0</v>
      </c>
      <c r="E2984" s="5">
        <v>0</v>
      </c>
      <c r="F2984" s="6">
        <v>0</v>
      </c>
      <c r="G2984" s="5">
        <v>0</v>
      </c>
      <c r="H2984" s="6">
        <v>0</v>
      </c>
      <c r="I2984" s="5">
        <v>0</v>
      </c>
      <c r="J2984" s="6">
        <v>0</v>
      </c>
      <c r="K2984" s="5">
        <v>0</v>
      </c>
      <c r="L2984" s="6">
        <v>0</v>
      </c>
      <c r="M2984" s="5">
        <v>0</v>
      </c>
      <c r="N2984" s="6">
        <v>0</v>
      </c>
      <c r="O2984" s="5">
        <v>0</v>
      </c>
      <c r="P2984" s="6">
        <v>0</v>
      </c>
      <c r="Q2984" s="5">
        <v>0</v>
      </c>
      <c r="R2984" s="6">
        <v>0</v>
      </c>
      <c r="S2984" s="5">
        <v>0</v>
      </c>
      <c r="T2984" s="6">
        <v>0</v>
      </c>
      <c r="U2984" s="5">
        <v>0</v>
      </c>
      <c r="V2984" s="6">
        <v>0</v>
      </c>
      <c r="W2984" s="5">
        <v>0</v>
      </c>
      <c r="X2984" s="6">
        <v>0</v>
      </c>
      <c r="Y2984" s="5">
        <v>0</v>
      </c>
      <c r="Z2984" s="6">
        <v>0</v>
      </c>
      <c r="AA2984" s="5">
        <v>0</v>
      </c>
      <c r="AB2984" s="6">
        <v>0</v>
      </c>
      <c r="AC2984" s="5">
        <v>0</v>
      </c>
      <c r="AD2984" s="6">
        <v>0</v>
      </c>
      <c r="AE2984" s="5">
        <v>0</v>
      </c>
      <c r="AF2984" s="6">
        <v>0</v>
      </c>
    </row>
    <row r="2985" spans="2:32" x14ac:dyDescent="0.35">
      <c r="B2985" s="1" t="s">
        <v>571</v>
      </c>
      <c r="C2985" s="5">
        <v>0</v>
      </c>
      <c r="D2985" s="6">
        <v>0</v>
      </c>
      <c r="E2985" s="5">
        <v>0</v>
      </c>
      <c r="F2985" s="6">
        <v>0</v>
      </c>
      <c r="G2985" s="5">
        <v>0</v>
      </c>
      <c r="H2985" s="6">
        <v>0</v>
      </c>
      <c r="I2985" s="5">
        <v>0</v>
      </c>
      <c r="J2985" s="6">
        <v>0</v>
      </c>
      <c r="K2985" s="5">
        <v>0</v>
      </c>
      <c r="L2985" s="6">
        <v>0</v>
      </c>
      <c r="M2985" s="5">
        <v>0</v>
      </c>
      <c r="N2985" s="6">
        <v>0</v>
      </c>
      <c r="O2985" s="5">
        <v>0</v>
      </c>
      <c r="P2985" s="6">
        <v>0</v>
      </c>
      <c r="Q2985" s="5">
        <v>0</v>
      </c>
      <c r="R2985" s="6">
        <v>0</v>
      </c>
      <c r="S2985" s="5">
        <v>0</v>
      </c>
      <c r="T2985" s="6">
        <v>0</v>
      </c>
      <c r="U2985" s="5">
        <v>0</v>
      </c>
      <c r="V2985" s="6">
        <v>0</v>
      </c>
      <c r="W2985" s="5">
        <v>0</v>
      </c>
      <c r="X2985" s="6">
        <v>0</v>
      </c>
      <c r="Y2985" s="5">
        <v>0</v>
      </c>
      <c r="Z2985" s="6">
        <v>0</v>
      </c>
      <c r="AA2985" s="5">
        <v>0</v>
      </c>
      <c r="AB2985" s="6">
        <v>0</v>
      </c>
      <c r="AC2985" s="5">
        <v>0</v>
      </c>
      <c r="AD2985" s="6">
        <v>0</v>
      </c>
      <c r="AE2985" s="5">
        <v>0</v>
      </c>
      <c r="AF2985" s="6">
        <v>0</v>
      </c>
    </row>
    <row r="2986" spans="2:32" x14ac:dyDescent="0.35">
      <c r="B2986" s="1" t="s">
        <v>572</v>
      </c>
      <c r="C2986" s="5">
        <v>0</v>
      </c>
      <c r="D2986" s="6">
        <v>0</v>
      </c>
      <c r="E2986" s="5">
        <v>0</v>
      </c>
      <c r="F2986" s="6">
        <v>0</v>
      </c>
      <c r="G2986" s="5">
        <v>0</v>
      </c>
      <c r="H2986" s="6">
        <v>0</v>
      </c>
      <c r="I2986" s="5">
        <v>0</v>
      </c>
      <c r="J2986" s="6">
        <v>0</v>
      </c>
      <c r="K2986" s="5">
        <v>0</v>
      </c>
      <c r="L2986" s="6">
        <v>0</v>
      </c>
      <c r="M2986" s="5">
        <v>0</v>
      </c>
      <c r="N2986" s="6">
        <v>0</v>
      </c>
      <c r="O2986" s="5">
        <v>0</v>
      </c>
      <c r="P2986" s="6">
        <v>0</v>
      </c>
      <c r="Q2986" s="5">
        <v>0</v>
      </c>
      <c r="R2986" s="6">
        <v>0</v>
      </c>
      <c r="S2986" s="5">
        <v>0</v>
      </c>
      <c r="T2986" s="6">
        <v>0</v>
      </c>
      <c r="U2986" s="5">
        <v>0</v>
      </c>
      <c r="V2986" s="6">
        <v>0</v>
      </c>
      <c r="W2986" s="5">
        <v>0</v>
      </c>
      <c r="X2986" s="6">
        <v>0</v>
      </c>
      <c r="Y2986" s="5">
        <v>0</v>
      </c>
      <c r="Z2986" s="6">
        <v>0</v>
      </c>
      <c r="AA2986" s="5">
        <v>0</v>
      </c>
      <c r="AB2986" s="6">
        <v>0</v>
      </c>
      <c r="AC2986" s="5">
        <v>0</v>
      </c>
      <c r="AD2986" s="6">
        <v>0</v>
      </c>
      <c r="AE2986" s="5">
        <v>0</v>
      </c>
      <c r="AF2986" s="6">
        <v>0</v>
      </c>
    </row>
    <row r="2987" spans="2:32" x14ac:dyDescent="0.35">
      <c r="B2987" s="1" t="s">
        <v>573</v>
      </c>
      <c r="C2987" s="5">
        <v>0</v>
      </c>
      <c r="D2987" s="6">
        <v>0</v>
      </c>
      <c r="E2987" s="5">
        <v>0</v>
      </c>
      <c r="F2987" s="6">
        <v>0</v>
      </c>
      <c r="G2987" s="5">
        <v>0</v>
      </c>
      <c r="H2987" s="6">
        <v>0</v>
      </c>
      <c r="I2987" s="5">
        <v>0</v>
      </c>
      <c r="J2987" s="6">
        <v>0</v>
      </c>
      <c r="K2987" s="5">
        <v>0</v>
      </c>
      <c r="L2987" s="6">
        <v>0</v>
      </c>
      <c r="M2987" s="5">
        <v>0</v>
      </c>
      <c r="N2987" s="6">
        <v>0</v>
      </c>
      <c r="O2987" s="5">
        <v>0</v>
      </c>
      <c r="P2987" s="6">
        <v>0</v>
      </c>
      <c r="Q2987" s="5">
        <v>0</v>
      </c>
      <c r="R2987" s="6">
        <v>0</v>
      </c>
      <c r="S2987" s="5">
        <v>0</v>
      </c>
      <c r="T2987" s="6">
        <v>0</v>
      </c>
      <c r="U2987" s="5">
        <v>0</v>
      </c>
      <c r="V2987" s="6">
        <v>0</v>
      </c>
      <c r="W2987" s="5">
        <v>0</v>
      </c>
      <c r="X2987" s="6">
        <v>0</v>
      </c>
      <c r="Y2987" s="5">
        <v>0</v>
      </c>
      <c r="Z2987" s="6">
        <v>0</v>
      </c>
      <c r="AA2987" s="5">
        <v>0</v>
      </c>
      <c r="AB2987" s="6">
        <v>0</v>
      </c>
      <c r="AC2987" s="5">
        <v>0</v>
      </c>
      <c r="AD2987" s="6">
        <v>0</v>
      </c>
      <c r="AE2987" s="5">
        <v>0</v>
      </c>
      <c r="AF2987" s="6">
        <v>0</v>
      </c>
    </row>
    <row r="2988" spans="2:32" x14ac:dyDescent="0.35">
      <c r="B2988" s="1" t="s">
        <v>574</v>
      </c>
      <c r="C2988" s="5">
        <v>2.9499999999999999E-3</v>
      </c>
      <c r="D2988" s="6">
        <v>2.9620000000000002</v>
      </c>
      <c r="E2988" s="5">
        <v>0</v>
      </c>
      <c r="F2988" s="6">
        <v>0</v>
      </c>
      <c r="G2988" s="5">
        <v>0</v>
      </c>
      <c r="H2988" s="6">
        <v>0</v>
      </c>
      <c r="I2988" s="5">
        <v>0</v>
      </c>
      <c r="J2988" s="6">
        <v>0</v>
      </c>
      <c r="K2988" s="5">
        <v>0</v>
      </c>
      <c r="L2988" s="6">
        <v>0</v>
      </c>
      <c r="M2988" s="5">
        <v>0</v>
      </c>
      <c r="N2988" s="6">
        <v>0</v>
      </c>
      <c r="O2988" s="5">
        <v>0</v>
      </c>
      <c r="P2988" s="6">
        <v>0</v>
      </c>
      <c r="Q2988" s="5">
        <v>7.0220000000000005E-2</v>
      </c>
      <c r="R2988" s="6">
        <v>2.9620000000000002</v>
      </c>
      <c r="S2988" s="5">
        <v>0</v>
      </c>
      <c r="T2988" s="6">
        <v>0</v>
      </c>
      <c r="U2988" s="5">
        <v>0</v>
      </c>
      <c r="V2988" s="6">
        <v>0</v>
      </c>
      <c r="W2988" s="5">
        <v>0</v>
      </c>
      <c r="X2988" s="6">
        <v>0</v>
      </c>
      <c r="Y2988" s="5">
        <v>0</v>
      </c>
      <c r="Z2988" s="6">
        <v>0</v>
      </c>
      <c r="AA2988" s="5">
        <v>0</v>
      </c>
      <c r="AB2988" s="6">
        <v>0</v>
      </c>
      <c r="AC2988" s="5">
        <v>0</v>
      </c>
      <c r="AD2988" s="6">
        <v>0</v>
      </c>
      <c r="AE2988" s="5">
        <v>0</v>
      </c>
      <c r="AF2988" s="6">
        <v>0</v>
      </c>
    </row>
    <row r="2989" spans="2:32" x14ac:dyDescent="0.35">
      <c r="B2989" s="1" t="s">
        <v>575</v>
      </c>
      <c r="C2989" s="5">
        <v>2.1000000000000001E-4</v>
      </c>
      <c r="D2989" s="6">
        <v>0.21299999999999999</v>
      </c>
      <c r="E2989" s="5">
        <v>0</v>
      </c>
      <c r="F2989" s="6">
        <v>0</v>
      </c>
      <c r="G2989" s="5">
        <v>0</v>
      </c>
      <c r="H2989" s="6">
        <v>0</v>
      </c>
      <c r="I2989" s="5">
        <v>0</v>
      </c>
      <c r="J2989" s="6">
        <v>0</v>
      </c>
      <c r="K2989" s="5">
        <v>0</v>
      </c>
      <c r="L2989" s="6">
        <v>0</v>
      </c>
      <c r="M2989" s="5">
        <v>0</v>
      </c>
      <c r="N2989" s="6">
        <v>0</v>
      </c>
      <c r="O2989" s="5">
        <v>0</v>
      </c>
      <c r="P2989" s="6">
        <v>0</v>
      </c>
      <c r="Q2989" s="5">
        <v>5.0499999999999998E-3</v>
      </c>
      <c r="R2989" s="6">
        <v>0.21299999999999999</v>
      </c>
      <c r="S2989" s="5">
        <v>0</v>
      </c>
      <c r="T2989" s="6">
        <v>0</v>
      </c>
      <c r="U2989" s="5">
        <v>0</v>
      </c>
      <c r="V2989" s="6">
        <v>0</v>
      </c>
      <c r="W2989" s="5">
        <v>0</v>
      </c>
      <c r="X2989" s="6">
        <v>0</v>
      </c>
      <c r="Y2989" s="5">
        <v>0</v>
      </c>
      <c r="Z2989" s="6">
        <v>0</v>
      </c>
      <c r="AA2989" s="5">
        <v>0</v>
      </c>
      <c r="AB2989" s="6">
        <v>0</v>
      </c>
      <c r="AC2989" s="5">
        <v>0</v>
      </c>
      <c r="AD2989" s="6">
        <v>0</v>
      </c>
      <c r="AE2989" s="5">
        <v>0</v>
      </c>
      <c r="AF2989" s="6">
        <v>0</v>
      </c>
    </row>
    <row r="2990" spans="2:32" x14ac:dyDescent="0.35">
      <c r="B2990" s="1" t="s">
        <v>576</v>
      </c>
      <c r="C2990" s="5">
        <v>0</v>
      </c>
      <c r="D2990" s="6">
        <v>0</v>
      </c>
      <c r="E2990" s="5">
        <v>0</v>
      </c>
      <c r="F2990" s="6">
        <v>0</v>
      </c>
      <c r="G2990" s="5">
        <v>0</v>
      </c>
      <c r="H2990" s="6">
        <v>0</v>
      </c>
      <c r="I2990" s="5">
        <v>0</v>
      </c>
      <c r="J2990" s="6">
        <v>0</v>
      </c>
      <c r="K2990" s="5">
        <v>0</v>
      </c>
      <c r="L2990" s="6">
        <v>0</v>
      </c>
      <c r="M2990" s="5">
        <v>0</v>
      </c>
      <c r="N2990" s="6">
        <v>0</v>
      </c>
      <c r="O2990" s="5">
        <v>0</v>
      </c>
      <c r="P2990" s="6">
        <v>0</v>
      </c>
      <c r="Q2990" s="5">
        <v>0</v>
      </c>
      <c r="R2990" s="6">
        <v>0</v>
      </c>
      <c r="S2990" s="5">
        <v>0</v>
      </c>
      <c r="T2990" s="6">
        <v>0</v>
      </c>
      <c r="U2990" s="5">
        <v>0</v>
      </c>
      <c r="V2990" s="6">
        <v>0</v>
      </c>
      <c r="W2990" s="5">
        <v>0</v>
      </c>
      <c r="X2990" s="6">
        <v>0</v>
      </c>
      <c r="Y2990" s="5">
        <v>0</v>
      </c>
      <c r="Z2990" s="6">
        <v>0</v>
      </c>
      <c r="AA2990" s="5">
        <v>0</v>
      </c>
      <c r="AB2990" s="6">
        <v>0</v>
      </c>
      <c r="AC2990" s="5">
        <v>0</v>
      </c>
      <c r="AD2990" s="6">
        <v>0</v>
      </c>
      <c r="AE2990" s="5">
        <v>0</v>
      </c>
      <c r="AF2990" s="6">
        <v>0</v>
      </c>
    </row>
    <row r="2991" spans="2:32" x14ac:dyDescent="0.35">
      <c r="B2991" s="1" t="s">
        <v>577</v>
      </c>
      <c r="C2991" s="5">
        <v>0</v>
      </c>
      <c r="D2991" s="6">
        <v>0</v>
      </c>
      <c r="E2991" s="5">
        <v>0</v>
      </c>
      <c r="F2991" s="6">
        <v>0</v>
      </c>
      <c r="G2991" s="5">
        <v>0</v>
      </c>
      <c r="H2991" s="6">
        <v>0</v>
      </c>
      <c r="I2991" s="5">
        <v>0</v>
      </c>
      <c r="J2991" s="6">
        <v>0</v>
      </c>
      <c r="K2991" s="5">
        <v>0</v>
      </c>
      <c r="L2991" s="6">
        <v>0</v>
      </c>
      <c r="M2991" s="5">
        <v>0</v>
      </c>
      <c r="N2991" s="6">
        <v>0</v>
      </c>
      <c r="O2991" s="5">
        <v>0</v>
      </c>
      <c r="P2991" s="6">
        <v>0</v>
      </c>
      <c r="Q2991" s="5">
        <v>0</v>
      </c>
      <c r="R2991" s="6">
        <v>0</v>
      </c>
      <c r="S2991" s="5">
        <v>0</v>
      </c>
      <c r="T2991" s="6">
        <v>0</v>
      </c>
      <c r="U2991" s="5">
        <v>0</v>
      </c>
      <c r="V2991" s="6">
        <v>0</v>
      </c>
      <c r="W2991" s="5">
        <v>0</v>
      </c>
      <c r="X2991" s="6">
        <v>0</v>
      </c>
      <c r="Y2991" s="5">
        <v>0</v>
      </c>
      <c r="Z2991" s="6">
        <v>0</v>
      </c>
      <c r="AA2991" s="5">
        <v>0</v>
      </c>
      <c r="AB2991" s="6">
        <v>0</v>
      </c>
      <c r="AC2991" s="5">
        <v>0</v>
      </c>
      <c r="AD2991" s="6">
        <v>0</v>
      </c>
      <c r="AE2991" s="5">
        <v>0</v>
      </c>
      <c r="AF2991" s="6">
        <v>0</v>
      </c>
    </row>
    <row r="2992" spans="2:32" x14ac:dyDescent="0.35">
      <c r="B2992" s="1" t="s">
        <v>100</v>
      </c>
      <c r="C2992" s="5">
        <v>2.2000000000000001E-4</v>
      </c>
      <c r="D2992" s="6">
        <v>0.219</v>
      </c>
      <c r="E2992" s="5">
        <v>0</v>
      </c>
      <c r="F2992" s="6">
        <v>0</v>
      </c>
      <c r="G2992" s="5">
        <v>0</v>
      </c>
      <c r="H2992" s="6">
        <v>0</v>
      </c>
      <c r="I2992" s="5">
        <v>0</v>
      </c>
      <c r="J2992" s="6">
        <v>0</v>
      </c>
      <c r="K2992" s="5">
        <v>0</v>
      </c>
      <c r="L2992" s="6">
        <v>0</v>
      </c>
      <c r="M2992" s="5">
        <v>0</v>
      </c>
      <c r="N2992" s="6">
        <v>0</v>
      </c>
      <c r="O2992" s="5">
        <v>6.6600000000000001E-3</v>
      </c>
      <c r="P2992" s="6">
        <v>0.219</v>
      </c>
      <c r="Q2992" s="5">
        <v>0</v>
      </c>
      <c r="R2992" s="6">
        <v>0</v>
      </c>
      <c r="S2992" s="5">
        <v>0</v>
      </c>
      <c r="T2992" s="6">
        <v>0</v>
      </c>
      <c r="U2992" s="5">
        <v>0</v>
      </c>
      <c r="V2992" s="6">
        <v>0</v>
      </c>
      <c r="W2992" s="5">
        <v>0</v>
      </c>
      <c r="X2992" s="6">
        <v>0</v>
      </c>
      <c r="Y2992" s="5">
        <v>0</v>
      </c>
      <c r="Z2992" s="6">
        <v>0</v>
      </c>
      <c r="AA2992" s="5">
        <v>0</v>
      </c>
      <c r="AB2992" s="6">
        <v>0</v>
      </c>
      <c r="AC2992" s="5">
        <v>0</v>
      </c>
      <c r="AD2992" s="6">
        <v>0</v>
      </c>
      <c r="AE2992" s="5">
        <v>0</v>
      </c>
      <c r="AF2992" s="6">
        <v>0</v>
      </c>
    </row>
    <row r="2993" spans="2:32" x14ac:dyDescent="0.35">
      <c r="B2993" s="1" t="s">
        <v>578</v>
      </c>
      <c r="C2993" s="5">
        <v>2.1000000000000001E-4</v>
      </c>
      <c r="D2993" s="6">
        <v>0.21299999999999999</v>
      </c>
      <c r="E2993" s="5">
        <v>0</v>
      </c>
      <c r="F2993" s="6">
        <v>0</v>
      </c>
      <c r="G2993" s="5">
        <v>0</v>
      </c>
      <c r="H2993" s="6">
        <v>0</v>
      </c>
      <c r="I2993" s="5">
        <v>0</v>
      </c>
      <c r="J2993" s="6">
        <v>0</v>
      </c>
      <c r="K2993" s="5">
        <v>0</v>
      </c>
      <c r="L2993" s="6">
        <v>0</v>
      </c>
      <c r="M2993" s="5">
        <v>0</v>
      </c>
      <c r="N2993" s="6">
        <v>0</v>
      </c>
      <c r="O2993" s="5">
        <v>0</v>
      </c>
      <c r="P2993" s="6">
        <v>0</v>
      </c>
      <c r="Q2993" s="5">
        <v>5.0499999999999998E-3</v>
      </c>
      <c r="R2993" s="6">
        <v>0.21299999999999999</v>
      </c>
      <c r="S2993" s="5">
        <v>0</v>
      </c>
      <c r="T2993" s="6">
        <v>0</v>
      </c>
      <c r="U2993" s="5">
        <v>0</v>
      </c>
      <c r="V2993" s="6">
        <v>0</v>
      </c>
      <c r="W2993" s="5">
        <v>0</v>
      </c>
      <c r="X2993" s="6">
        <v>0</v>
      </c>
      <c r="Y2993" s="5">
        <v>0</v>
      </c>
      <c r="Z2993" s="6">
        <v>0</v>
      </c>
      <c r="AA2993" s="5">
        <v>0</v>
      </c>
      <c r="AB2993" s="6">
        <v>0</v>
      </c>
      <c r="AC2993" s="5">
        <v>0</v>
      </c>
      <c r="AD2993" s="6">
        <v>0</v>
      </c>
      <c r="AE2993" s="5">
        <v>0</v>
      </c>
      <c r="AF2993" s="6">
        <v>0</v>
      </c>
    </row>
    <row r="2994" spans="2:32" x14ac:dyDescent="0.35">
      <c r="B2994" s="1" t="s">
        <v>579</v>
      </c>
      <c r="C2994" s="5">
        <v>0</v>
      </c>
      <c r="D2994" s="6">
        <v>0</v>
      </c>
      <c r="E2994" s="5">
        <v>0</v>
      </c>
      <c r="F2994" s="6">
        <v>0</v>
      </c>
      <c r="G2994" s="5">
        <v>0</v>
      </c>
      <c r="H2994" s="6">
        <v>0</v>
      </c>
      <c r="I2994" s="5">
        <v>0</v>
      </c>
      <c r="J2994" s="6">
        <v>0</v>
      </c>
      <c r="K2994" s="5">
        <v>0</v>
      </c>
      <c r="L2994" s="6">
        <v>0</v>
      </c>
      <c r="M2994" s="5">
        <v>0</v>
      </c>
      <c r="N2994" s="6">
        <v>0</v>
      </c>
      <c r="O2994" s="5">
        <v>0</v>
      </c>
      <c r="P2994" s="6">
        <v>0</v>
      </c>
      <c r="Q2994" s="5">
        <v>0</v>
      </c>
      <c r="R2994" s="6">
        <v>0</v>
      </c>
      <c r="S2994" s="5">
        <v>0</v>
      </c>
      <c r="T2994" s="6">
        <v>0</v>
      </c>
      <c r="U2994" s="5">
        <v>0</v>
      </c>
      <c r="V2994" s="6">
        <v>0</v>
      </c>
      <c r="W2994" s="5">
        <v>0</v>
      </c>
      <c r="X2994" s="6">
        <v>0</v>
      </c>
      <c r="Y2994" s="5">
        <v>0</v>
      </c>
      <c r="Z2994" s="6">
        <v>0</v>
      </c>
      <c r="AA2994" s="5">
        <v>0</v>
      </c>
      <c r="AB2994" s="6">
        <v>0</v>
      </c>
      <c r="AC2994" s="5">
        <v>0</v>
      </c>
      <c r="AD2994" s="6">
        <v>0</v>
      </c>
      <c r="AE2994" s="5">
        <v>0</v>
      </c>
      <c r="AF2994" s="6">
        <v>0</v>
      </c>
    </row>
    <row r="2995" spans="2:32" x14ac:dyDescent="0.35">
      <c r="B2995" s="1" t="s">
        <v>580</v>
      </c>
      <c r="C2995" s="5">
        <v>0</v>
      </c>
      <c r="D2995" s="6">
        <v>0</v>
      </c>
      <c r="E2995" s="5">
        <v>0</v>
      </c>
      <c r="F2995" s="6">
        <v>0</v>
      </c>
      <c r="G2995" s="5">
        <v>0</v>
      </c>
      <c r="H2995" s="6">
        <v>0</v>
      </c>
      <c r="I2995" s="5">
        <v>0</v>
      </c>
      <c r="J2995" s="6">
        <v>0</v>
      </c>
      <c r="K2995" s="5">
        <v>0</v>
      </c>
      <c r="L2995" s="6">
        <v>0</v>
      </c>
      <c r="M2995" s="5">
        <v>0</v>
      </c>
      <c r="N2995" s="6">
        <v>0</v>
      </c>
      <c r="O2995" s="5">
        <v>0</v>
      </c>
      <c r="P2995" s="6">
        <v>0</v>
      </c>
      <c r="Q2995" s="5">
        <v>0</v>
      </c>
      <c r="R2995" s="6">
        <v>0</v>
      </c>
      <c r="S2995" s="5">
        <v>0</v>
      </c>
      <c r="T2995" s="6">
        <v>0</v>
      </c>
      <c r="U2995" s="5">
        <v>0</v>
      </c>
      <c r="V2995" s="6">
        <v>0</v>
      </c>
      <c r="W2995" s="5">
        <v>0</v>
      </c>
      <c r="X2995" s="6">
        <v>0</v>
      </c>
      <c r="Y2995" s="5">
        <v>0</v>
      </c>
      <c r="Z2995" s="6">
        <v>0</v>
      </c>
      <c r="AA2995" s="5">
        <v>0</v>
      </c>
      <c r="AB2995" s="6">
        <v>0</v>
      </c>
      <c r="AC2995" s="5">
        <v>0</v>
      </c>
      <c r="AD2995" s="6">
        <v>0</v>
      </c>
      <c r="AE2995" s="5">
        <v>0</v>
      </c>
      <c r="AF2995" s="6">
        <v>0</v>
      </c>
    </row>
    <row r="2996" spans="2:32" x14ac:dyDescent="0.35">
      <c r="B2996" s="1" t="s">
        <v>581</v>
      </c>
      <c r="C2996" s="5">
        <v>0</v>
      </c>
      <c r="D2996" s="6">
        <v>0</v>
      </c>
      <c r="E2996" s="5">
        <v>0</v>
      </c>
      <c r="F2996" s="6">
        <v>0</v>
      </c>
      <c r="G2996" s="5">
        <v>0</v>
      </c>
      <c r="H2996" s="6">
        <v>0</v>
      </c>
      <c r="I2996" s="5">
        <v>0</v>
      </c>
      <c r="J2996" s="6">
        <v>0</v>
      </c>
      <c r="K2996" s="5">
        <v>0</v>
      </c>
      <c r="L2996" s="6">
        <v>0</v>
      </c>
      <c r="M2996" s="5">
        <v>0</v>
      </c>
      <c r="N2996" s="6">
        <v>0</v>
      </c>
      <c r="O2996" s="5">
        <v>0</v>
      </c>
      <c r="P2996" s="6">
        <v>0</v>
      </c>
      <c r="Q2996" s="5">
        <v>0</v>
      </c>
      <c r="R2996" s="6">
        <v>0</v>
      </c>
      <c r="S2996" s="5">
        <v>0</v>
      </c>
      <c r="T2996" s="6">
        <v>0</v>
      </c>
      <c r="U2996" s="5">
        <v>0</v>
      </c>
      <c r="V2996" s="6">
        <v>0</v>
      </c>
      <c r="W2996" s="5">
        <v>0</v>
      </c>
      <c r="X2996" s="6">
        <v>0</v>
      </c>
      <c r="Y2996" s="5">
        <v>0</v>
      </c>
      <c r="Z2996" s="6">
        <v>0</v>
      </c>
      <c r="AA2996" s="5">
        <v>0</v>
      </c>
      <c r="AB2996" s="6">
        <v>0</v>
      </c>
      <c r="AC2996" s="5">
        <v>0</v>
      </c>
      <c r="AD2996" s="6">
        <v>0</v>
      </c>
      <c r="AE2996" s="5">
        <v>0</v>
      </c>
      <c r="AF2996" s="6">
        <v>0</v>
      </c>
    </row>
    <row r="2997" spans="2:32" x14ac:dyDescent="0.35">
      <c r="B2997" s="1" t="s">
        <v>582</v>
      </c>
      <c r="C2997" s="5">
        <v>0</v>
      </c>
      <c r="D2997" s="6">
        <v>0</v>
      </c>
      <c r="E2997" s="5">
        <v>0</v>
      </c>
      <c r="F2997" s="6">
        <v>0</v>
      </c>
      <c r="G2997" s="5">
        <v>0</v>
      </c>
      <c r="H2997" s="6">
        <v>0</v>
      </c>
      <c r="I2997" s="5">
        <v>0</v>
      </c>
      <c r="J2997" s="6">
        <v>0</v>
      </c>
      <c r="K2997" s="5">
        <v>0</v>
      </c>
      <c r="L2997" s="6">
        <v>0</v>
      </c>
      <c r="M2997" s="5">
        <v>0</v>
      </c>
      <c r="N2997" s="6">
        <v>0</v>
      </c>
      <c r="O2997" s="5">
        <v>0</v>
      </c>
      <c r="P2997" s="6">
        <v>0</v>
      </c>
      <c r="Q2997" s="5">
        <v>0</v>
      </c>
      <c r="R2997" s="6">
        <v>0</v>
      </c>
      <c r="S2997" s="5">
        <v>0</v>
      </c>
      <c r="T2997" s="6">
        <v>0</v>
      </c>
      <c r="U2997" s="5">
        <v>0</v>
      </c>
      <c r="V2997" s="6">
        <v>0</v>
      </c>
      <c r="W2997" s="5">
        <v>0</v>
      </c>
      <c r="X2997" s="6">
        <v>0</v>
      </c>
      <c r="Y2997" s="5">
        <v>0</v>
      </c>
      <c r="Z2997" s="6">
        <v>0</v>
      </c>
      <c r="AA2997" s="5">
        <v>0</v>
      </c>
      <c r="AB2997" s="6">
        <v>0</v>
      </c>
      <c r="AC2997" s="5">
        <v>0</v>
      </c>
      <c r="AD2997" s="6">
        <v>0</v>
      </c>
      <c r="AE2997" s="5">
        <v>0</v>
      </c>
      <c r="AF2997" s="6">
        <v>0</v>
      </c>
    </row>
    <row r="2998" spans="2:32" x14ac:dyDescent="0.35">
      <c r="B2998" s="1" t="s">
        <v>583</v>
      </c>
      <c r="C2998" s="5">
        <v>1.1509999999999999E-2</v>
      </c>
      <c r="D2998" s="6">
        <v>11.577</v>
      </c>
      <c r="E2998" s="5">
        <v>0</v>
      </c>
      <c r="F2998" s="6">
        <v>0</v>
      </c>
      <c r="G2998" s="5">
        <v>0</v>
      </c>
      <c r="H2998" s="6">
        <v>0</v>
      </c>
      <c r="I2998" s="5">
        <v>5.2100000000000002E-3</v>
      </c>
      <c r="J2998" s="6">
        <v>0.255</v>
      </c>
      <c r="K2998" s="5">
        <v>0</v>
      </c>
      <c r="L2998" s="6">
        <v>0</v>
      </c>
      <c r="M2998" s="5">
        <v>0</v>
      </c>
      <c r="N2998" s="6">
        <v>0</v>
      </c>
      <c r="O2998" s="5">
        <v>0</v>
      </c>
      <c r="P2998" s="6">
        <v>0</v>
      </c>
      <c r="Q2998" s="5">
        <v>6.4890000000000003E-2</v>
      </c>
      <c r="R2998" s="6">
        <v>2.7370000000000001</v>
      </c>
      <c r="S2998" s="5">
        <v>4.4769999999999997E-2</v>
      </c>
      <c r="T2998" s="6">
        <v>5.3230000000000004</v>
      </c>
      <c r="U2998" s="5">
        <v>7.4940000000000007E-2</v>
      </c>
      <c r="V2998" s="6">
        <v>3.262</v>
      </c>
      <c r="W2998" s="5">
        <v>0</v>
      </c>
      <c r="X2998" s="6">
        <v>0</v>
      </c>
      <c r="Y2998" s="5">
        <v>0</v>
      </c>
      <c r="Z2998" s="6">
        <v>0</v>
      </c>
      <c r="AA2998" s="5">
        <v>0</v>
      </c>
      <c r="AB2998" s="6">
        <v>0</v>
      </c>
      <c r="AC2998" s="5">
        <v>0</v>
      </c>
      <c r="AD2998" s="6">
        <v>0</v>
      </c>
      <c r="AE2998" s="5">
        <v>0</v>
      </c>
      <c r="AF2998" s="6">
        <v>0</v>
      </c>
    </row>
    <row r="2999" spans="2:32" x14ac:dyDescent="0.35">
      <c r="B2999" s="1" t="s">
        <v>108</v>
      </c>
      <c r="C2999" s="5">
        <v>2.0820000000000002E-2</v>
      </c>
      <c r="D2999" s="6">
        <v>20.936</v>
      </c>
      <c r="E2999" s="5">
        <v>0</v>
      </c>
      <c r="F2999" s="6">
        <v>0</v>
      </c>
      <c r="G2999" s="5">
        <v>0</v>
      </c>
      <c r="H2999" s="6">
        <v>0</v>
      </c>
      <c r="I2999" s="5">
        <v>0</v>
      </c>
      <c r="J2999" s="6">
        <v>0</v>
      </c>
      <c r="K2999" s="5">
        <v>1.103E-2</v>
      </c>
      <c r="L2999" s="6">
        <v>0.54200000000000004</v>
      </c>
      <c r="M2999" s="5">
        <v>5.2900000000000003E-2</v>
      </c>
      <c r="N2999" s="6">
        <v>2.3610000000000002</v>
      </c>
      <c r="O2999" s="5">
        <v>8.5970000000000005E-2</v>
      </c>
      <c r="P2999" s="6">
        <v>2.827</v>
      </c>
      <c r="Q2999" s="5">
        <v>0.19835</v>
      </c>
      <c r="R2999" s="6">
        <v>8.3659999999999997</v>
      </c>
      <c r="S2999" s="5">
        <v>5.7529999999999998E-2</v>
      </c>
      <c r="T2999" s="6">
        <v>6.84</v>
      </c>
      <c r="U2999" s="5">
        <v>0</v>
      </c>
      <c r="V2999" s="6">
        <v>0</v>
      </c>
      <c r="W2999" s="5">
        <v>0</v>
      </c>
      <c r="X2999" s="6">
        <v>0</v>
      </c>
      <c r="Y2999" s="5">
        <v>0</v>
      </c>
      <c r="Z2999" s="6">
        <v>0</v>
      </c>
      <c r="AA2999" s="5">
        <v>0</v>
      </c>
      <c r="AB2999" s="6">
        <v>0</v>
      </c>
      <c r="AC2999" s="5">
        <v>0</v>
      </c>
      <c r="AD2999" s="6">
        <v>0</v>
      </c>
      <c r="AE2999" s="5">
        <v>0</v>
      </c>
      <c r="AF2999" s="6">
        <v>0</v>
      </c>
    </row>
    <row r="3000" spans="2:32" x14ac:dyDescent="0.35">
      <c r="B3000" s="1" t="s">
        <v>584</v>
      </c>
      <c r="C3000" s="5">
        <v>0</v>
      </c>
      <c r="D3000" s="6">
        <v>0</v>
      </c>
      <c r="E3000" s="5">
        <v>0</v>
      </c>
      <c r="F3000" s="6">
        <v>0</v>
      </c>
      <c r="G3000" s="5">
        <v>0</v>
      </c>
      <c r="H3000" s="6">
        <v>0</v>
      </c>
      <c r="I3000" s="5">
        <v>0</v>
      </c>
      <c r="J3000" s="6">
        <v>0</v>
      </c>
      <c r="K3000" s="5">
        <v>0</v>
      </c>
      <c r="L3000" s="6">
        <v>0</v>
      </c>
      <c r="M3000" s="5">
        <v>0</v>
      </c>
      <c r="N3000" s="6">
        <v>0</v>
      </c>
      <c r="O3000" s="5">
        <v>0</v>
      </c>
      <c r="P3000" s="6">
        <v>0</v>
      </c>
      <c r="Q3000" s="5">
        <v>0</v>
      </c>
      <c r="R3000" s="6">
        <v>0</v>
      </c>
      <c r="S3000" s="5">
        <v>0</v>
      </c>
      <c r="T3000" s="6">
        <v>0</v>
      </c>
      <c r="U3000" s="5">
        <v>0</v>
      </c>
      <c r="V3000" s="6">
        <v>0</v>
      </c>
      <c r="W3000" s="5">
        <v>0</v>
      </c>
      <c r="X3000" s="6">
        <v>0</v>
      </c>
      <c r="Y3000" s="5">
        <v>0</v>
      </c>
      <c r="Z3000" s="6">
        <v>0</v>
      </c>
      <c r="AA3000" s="5">
        <v>0</v>
      </c>
      <c r="AB3000" s="6">
        <v>0</v>
      </c>
      <c r="AC3000" s="5">
        <v>0</v>
      </c>
      <c r="AD3000" s="6">
        <v>0</v>
      </c>
      <c r="AE3000" s="5">
        <v>0</v>
      </c>
      <c r="AF3000" s="6">
        <v>0</v>
      </c>
    </row>
    <row r="3001" spans="2:32" x14ac:dyDescent="0.35">
      <c r="B3001" s="1" t="s">
        <v>585</v>
      </c>
      <c r="C3001" s="5">
        <v>0</v>
      </c>
      <c r="D3001" s="6">
        <v>0</v>
      </c>
      <c r="E3001" s="5">
        <v>0</v>
      </c>
      <c r="F3001" s="6">
        <v>0</v>
      </c>
      <c r="G3001" s="5">
        <v>0</v>
      </c>
      <c r="H3001" s="6">
        <v>0</v>
      </c>
      <c r="I3001" s="5">
        <v>0</v>
      </c>
      <c r="J3001" s="6">
        <v>0</v>
      </c>
      <c r="K3001" s="5">
        <v>0</v>
      </c>
      <c r="L3001" s="6">
        <v>0</v>
      </c>
      <c r="M3001" s="5">
        <v>0</v>
      </c>
      <c r="N3001" s="6">
        <v>0</v>
      </c>
      <c r="O3001" s="5">
        <v>0</v>
      </c>
      <c r="P3001" s="6">
        <v>0</v>
      </c>
      <c r="Q3001" s="5">
        <v>0</v>
      </c>
      <c r="R3001" s="6">
        <v>0</v>
      </c>
      <c r="S3001" s="5">
        <v>0</v>
      </c>
      <c r="T3001" s="6">
        <v>0</v>
      </c>
      <c r="U3001" s="5">
        <v>0</v>
      </c>
      <c r="V3001" s="6">
        <v>0</v>
      </c>
      <c r="W3001" s="5">
        <v>0</v>
      </c>
      <c r="X3001" s="6">
        <v>0</v>
      </c>
      <c r="Y3001" s="5">
        <v>0</v>
      </c>
      <c r="Z3001" s="6">
        <v>0</v>
      </c>
      <c r="AA3001" s="5">
        <v>0</v>
      </c>
      <c r="AB3001" s="6">
        <v>0</v>
      </c>
      <c r="AC3001" s="5">
        <v>0</v>
      </c>
      <c r="AD3001" s="6">
        <v>0</v>
      </c>
      <c r="AE3001" s="5">
        <v>0</v>
      </c>
      <c r="AF3001" s="6">
        <v>0</v>
      </c>
    </row>
    <row r="3002" spans="2:32" x14ac:dyDescent="0.35">
      <c r="B3002" s="1" t="s">
        <v>586</v>
      </c>
      <c r="C3002" s="5">
        <v>0</v>
      </c>
      <c r="D3002" s="6">
        <v>0</v>
      </c>
      <c r="E3002" s="5">
        <v>0</v>
      </c>
      <c r="F3002" s="6">
        <v>0</v>
      </c>
      <c r="G3002" s="5">
        <v>0</v>
      </c>
      <c r="H3002" s="6">
        <v>0</v>
      </c>
      <c r="I3002" s="5">
        <v>0</v>
      </c>
      <c r="J3002" s="6">
        <v>0</v>
      </c>
      <c r="K3002" s="5">
        <v>0</v>
      </c>
      <c r="L3002" s="6">
        <v>0</v>
      </c>
      <c r="M3002" s="5">
        <v>0</v>
      </c>
      <c r="N3002" s="6">
        <v>0</v>
      </c>
      <c r="O3002" s="5">
        <v>0</v>
      </c>
      <c r="P3002" s="6">
        <v>0</v>
      </c>
      <c r="Q3002" s="5">
        <v>0</v>
      </c>
      <c r="R3002" s="6">
        <v>0</v>
      </c>
      <c r="S3002" s="5">
        <v>0</v>
      </c>
      <c r="T3002" s="6">
        <v>0</v>
      </c>
      <c r="U3002" s="5">
        <v>0</v>
      </c>
      <c r="V3002" s="6">
        <v>0</v>
      </c>
      <c r="W3002" s="5">
        <v>0</v>
      </c>
      <c r="X3002" s="6">
        <v>0</v>
      </c>
      <c r="Y3002" s="5">
        <v>0</v>
      </c>
      <c r="Z3002" s="6">
        <v>0</v>
      </c>
      <c r="AA3002" s="5">
        <v>0</v>
      </c>
      <c r="AB3002" s="6">
        <v>0</v>
      </c>
      <c r="AC3002" s="5">
        <v>0</v>
      </c>
      <c r="AD3002" s="6">
        <v>0</v>
      </c>
      <c r="AE3002" s="5">
        <v>0</v>
      </c>
      <c r="AF3002" s="6">
        <v>0</v>
      </c>
    </row>
    <row r="3003" spans="2:32" x14ac:dyDescent="0.35">
      <c r="B3003" s="1" t="s">
        <v>587</v>
      </c>
      <c r="C3003" s="5">
        <v>8.0099999999999998E-3</v>
      </c>
      <c r="D3003" s="6">
        <v>8.0510000000000002</v>
      </c>
      <c r="E3003" s="5">
        <v>0</v>
      </c>
      <c r="F3003" s="6">
        <v>0</v>
      </c>
      <c r="G3003" s="5">
        <v>0</v>
      </c>
      <c r="H3003" s="6">
        <v>0</v>
      </c>
      <c r="I3003" s="5">
        <v>0</v>
      </c>
      <c r="J3003" s="6">
        <v>0</v>
      </c>
      <c r="K3003" s="5">
        <v>0</v>
      </c>
      <c r="L3003" s="6">
        <v>0</v>
      </c>
      <c r="M3003" s="5">
        <v>0</v>
      </c>
      <c r="N3003" s="6">
        <v>0</v>
      </c>
      <c r="O3003" s="5">
        <v>6.6600000000000001E-3</v>
      </c>
      <c r="P3003" s="6">
        <v>0.219</v>
      </c>
      <c r="Q3003" s="5">
        <v>0.17177000000000001</v>
      </c>
      <c r="R3003" s="6">
        <v>7.2450000000000001</v>
      </c>
      <c r="S3003" s="5">
        <v>0</v>
      </c>
      <c r="T3003" s="6">
        <v>0</v>
      </c>
      <c r="U3003" s="5">
        <v>1.349E-2</v>
      </c>
      <c r="V3003" s="6">
        <v>0.58699999999999997</v>
      </c>
      <c r="W3003" s="5">
        <v>0</v>
      </c>
      <c r="X3003" s="6">
        <v>0</v>
      </c>
      <c r="Y3003" s="5">
        <v>0</v>
      </c>
      <c r="Z3003" s="6">
        <v>0</v>
      </c>
      <c r="AA3003" s="5">
        <v>0</v>
      </c>
      <c r="AB3003" s="6">
        <v>0</v>
      </c>
      <c r="AC3003" s="5">
        <v>0</v>
      </c>
      <c r="AD3003" s="6">
        <v>0</v>
      </c>
      <c r="AE3003" s="5">
        <v>0</v>
      </c>
      <c r="AF3003" s="6">
        <v>0</v>
      </c>
    </row>
    <row r="3004" spans="2:32" x14ac:dyDescent="0.35">
      <c r="B3004" s="2" t="s">
        <v>8</v>
      </c>
    </row>
    <row r="3005" spans="2:32" x14ac:dyDescent="0.35">
      <c r="B3005" s="1" t="s">
        <v>588</v>
      </c>
      <c r="C3005" s="5">
        <v>0</v>
      </c>
      <c r="D3005" s="6">
        <v>0</v>
      </c>
      <c r="E3005" s="5">
        <v>0</v>
      </c>
      <c r="F3005" s="6">
        <v>0</v>
      </c>
      <c r="G3005" s="5">
        <v>0</v>
      </c>
      <c r="H3005" s="6">
        <v>0</v>
      </c>
      <c r="I3005" s="5">
        <v>0</v>
      </c>
      <c r="J3005" s="6">
        <v>0</v>
      </c>
      <c r="K3005" s="5">
        <v>0</v>
      </c>
      <c r="L3005" s="6">
        <v>0</v>
      </c>
      <c r="M3005" s="5">
        <v>0</v>
      </c>
      <c r="N3005" s="6">
        <v>0</v>
      </c>
      <c r="O3005" s="5">
        <v>0</v>
      </c>
      <c r="P3005" s="6">
        <v>0</v>
      </c>
      <c r="Q3005" s="5">
        <v>0</v>
      </c>
      <c r="R3005" s="6">
        <v>0</v>
      </c>
      <c r="S3005" s="5">
        <v>0</v>
      </c>
      <c r="T3005" s="6">
        <v>0</v>
      </c>
      <c r="U3005" s="5">
        <v>0</v>
      </c>
      <c r="V3005" s="6">
        <v>0</v>
      </c>
      <c r="W3005" s="5">
        <v>0</v>
      </c>
      <c r="X3005" s="6">
        <v>0</v>
      </c>
      <c r="Y3005" s="5">
        <v>0</v>
      </c>
      <c r="Z3005" s="6">
        <v>0</v>
      </c>
      <c r="AA3005" s="5">
        <v>0</v>
      </c>
      <c r="AB3005" s="6">
        <v>0</v>
      </c>
      <c r="AC3005" s="5">
        <v>0</v>
      </c>
      <c r="AD3005" s="6">
        <v>0</v>
      </c>
      <c r="AE3005" s="5">
        <v>0</v>
      </c>
      <c r="AF3005" s="6">
        <v>0</v>
      </c>
    </row>
    <row r="3006" spans="2:32" x14ac:dyDescent="0.35">
      <c r="B3006" s="1" t="s">
        <v>109</v>
      </c>
      <c r="C3006" s="5">
        <v>2.8500000000000001E-3</v>
      </c>
      <c r="D3006" s="6">
        <v>2.8660000000000001</v>
      </c>
      <c r="E3006" s="5">
        <v>0</v>
      </c>
      <c r="F3006" s="6">
        <v>0</v>
      </c>
      <c r="G3006" s="5">
        <v>0</v>
      </c>
      <c r="H3006" s="6">
        <v>0</v>
      </c>
      <c r="I3006" s="5">
        <v>0</v>
      </c>
      <c r="J3006" s="6">
        <v>0</v>
      </c>
      <c r="K3006" s="5">
        <v>0</v>
      </c>
      <c r="L3006" s="6">
        <v>0</v>
      </c>
      <c r="M3006" s="5">
        <v>0</v>
      </c>
      <c r="N3006" s="6">
        <v>0</v>
      </c>
      <c r="O3006" s="5">
        <v>0</v>
      </c>
      <c r="P3006" s="6">
        <v>0</v>
      </c>
      <c r="Q3006" s="5">
        <v>0</v>
      </c>
      <c r="R3006" s="6">
        <v>0</v>
      </c>
      <c r="S3006" s="5">
        <v>2.4109999999999999E-2</v>
      </c>
      <c r="T3006" s="6">
        <v>2.8660000000000001</v>
      </c>
      <c r="U3006" s="5">
        <v>0</v>
      </c>
      <c r="V3006" s="6">
        <v>0</v>
      </c>
      <c r="W3006" s="5">
        <v>0</v>
      </c>
      <c r="X3006" s="6">
        <v>0</v>
      </c>
      <c r="Y3006" s="5">
        <v>0</v>
      </c>
      <c r="Z3006" s="6">
        <v>0</v>
      </c>
      <c r="AA3006" s="5">
        <v>0</v>
      </c>
      <c r="AB3006" s="6">
        <v>0</v>
      </c>
      <c r="AC3006" s="5">
        <v>0</v>
      </c>
      <c r="AD3006" s="6">
        <v>0</v>
      </c>
      <c r="AE3006" s="5">
        <v>0</v>
      </c>
      <c r="AF3006" s="6">
        <v>0</v>
      </c>
    </row>
    <row r="3007" spans="2:32" x14ac:dyDescent="0.35">
      <c r="B3007" s="1" t="s">
        <v>110</v>
      </c>
      <c r="C3007" s="5">
        <v>1.1999999999999999E-3</v>
      </c>
      <c r="D3007" s="6">
        <v>1.2090000000000001</v>
      </c>
      <c r="E3007" s="5">
        <v>0</v>
      </c>
      <c r="F3007" s="6">
        <v>0</v>
      </c>
      <c r="G3007" s="5">
        <v>0</v>
      </c>
      <c r="H3007" s="6">
        <v>0</v>
      </c>
      <c r="I3007" s="5">
        <v>0</v>
      </c>
      <c r="J3007" s="6">
        <v>0</v>
      </c>
      <c r="K3007" s="5">
        <v>0</v>
      </c>
      <c r="L3007" s="6">
        <v>0</v>
      </c>
      <c r="M3007" s="5">
        <v>0</v>
      </c>
      <c r="N3007" s="6">
        <v>0</v>
      </c>
      <c r="O3007" s="5">
        <v>0</v>
      </c>
      <c r="P3007" s="6">
        <v>0</v>
      </c>
      <c r="Q3007" s="5">
        <v>0</v>
      </c>
      <c r="R3007" s="6">
        <v>0</v>
      </c>
      <c r="S3007" s="5">
        <v>0</v>
      </c>
      <c r="T3007" s="6">
        <v>0</v>
      </c>
      <c r="U3007" s="5">
        <v>0</v>
      </c>
      <c r="V3007" s="6">
        <v>0</v>
      </c>
      <c r="W3007" s="5">
        <v>0</v>
      </c>
      <c r="X3007" s="6">
        <v>0</v>
      </c>
      <c r="Y3007" s="5">
        <v>0</v>
      </c>
      <c r="Z3007" s="6">
        <v>0</v>
      </c>
      <c r="AA3007" s="5">
        <v>0</v>
      </c>
      <c r="AB3007" s="6">
        <v>0</v>
      </c>
      <c r="AC3007" s="5">
        <v>0</v>
      </c>
      <c r="AD3007" s="6">
        <v>0</v>
      </c>
      <c r="AE3007" s="5">
        <v>1.379E-2</v>
      </c>
      <c r="AF3007" s="6">
        <v>1.2090000000000001</v>
      </c>
    </row>
    <row r="3008" spans="2:32" x14ac:dyDescent="0.35">
      <c r="B3008" s="1" t="s">
        <v>589</v>
      </c>
      <c r="C3008" s="5">
        <v>0</v>
      </c>
      <c r="D3008" s="6">
        <v>0</v>
      </c>
      <c r="E3008" s="5">
        <v>0</v>
      </c>
      <c r="F3008" s="6">
        <v>0</v>
      </c>
      <c r="G3008" s="5">
        <v>0</v>
      </c>
      <c r="H3008" s="6">
        <v>0</v>
      </c>
      <c r="I3008" s="5">
        <v>0</v>
      </c>
      <c r="J3008" s="6">
        <v>0</v>
      </c>
      <c r="K3008" s="5">
        <v>0</v>
      </c>
      <c r="L3008" s="6">
        <v>0</v>
      </c>
      <c r="M3008" s="5">
        <v>0</v>
      </c>
      <c r="N3008" s="6">
        <v>0</v>
      </c>
      <c r="O3008" s="5">
        <v>0</v>
      </c>
      <c r="P3008" s="6">
        <v>0</v>
      </c>
      <c r="Q3008" s="5">
        <v>0</v>
      </c>
      <c r="R3008" s="6">
        <v>0</v>
      </c>
      <c r="S3008" s="5">
        <v>0</v>
      </c>
      <c r="T3008" s="6">
        <v>0</v>
      </c>
      <c r="U3008" s="5">
        <v>0</v>
      </c>
      <c r="V3008" s="6">
        <v>0</v>
      </c>
      <c r="W3008" s="5">
        <v>0</v>
      </c>
      <c r="X3008" s="6">
        <v>0</v>
      </c>
      <c r="Y3008" s="5">
        <v>0</v>
      </c>
      <c r="Z3008" s="6">
        <v>0</v>
      </c>
      <c r="AA3008" s="5">
        <v>0</v>
      </c>
      <c r="AB3008" s="6">
        <v>0</v>
      </c>
      <c r="AC3008" s="5">
        <v>0</v>
      </c>
      <c r="AD3008" s="6">
        <v>0</v>
      </c>
      <c r="AE3008" s="5">
        <v>0</v>
      </c>
      <c r="AF3008" s="6">
        <v>0</v>
      </c>
    </row>
    <row r="3009" spans="2:32" x14ac:dyDescent="0.35">
      <c r="B3009" s="1" t="s">
        <v>590</v>
      </c>
      <c r="C3009" s="5">
        <v>0</v>
      </c>
      <c r="D3009" s="6">
        <v>0</v>
      </c>
      <c r="E3009" s="5">
        <v>0</v>
      </c>
      <c r="F3009" s="6">
        <v>0</v>
      </c>
      <c r="G3009" s="5">
        <v>0</v>
      </c>
      <c r="H3009" s="6">
        <v>0</v>
      </c>
      <c r="I3009" s="5">
        <v>0</v>
      </c>
      <c r="J3009" s="6">
        <v>0</v>
      </c>
      <c r="K3009" s="5">
        <v>0</v>
      </c>
      <c r="L3009" s="6">
        <v>0</v>
      </c>
      <c r="M3009" s="5">
        <v>0</v>
      </c>
      <c r="N3009" s="6">
        <v>0</v>
      </c>
      <c r="O3009" s="5">
        <v>0</v>
      </c>
      <c r="P3009" s="6">
        <v>0</v>
      </c>
      <c r="Q3009" s="5">
        <v>0</v>
      </c>
      <c r="R3009" s="6">
        <v>0</v>
      </c>
      <c r="S3009" s="5">
        <v>0</v>
      </c>
      <c r="T3009" s="6">
        <v>0</v>
      </c>
      <c r="U3009" s="5">
        <v>0</v>
      </c>
      <c r="V3009" s="6">
        <v>0</v>
      </c>
      <c r="W3009" s="5">
        <v>0</v>
      </c>
      <c r="X3009" s="6">
        <v>0</v>
      </c>
      <c r="Y3009" s="5">
        <v>0</v>
      </c>
      <c r="Z3009" s="6">
        <v>0</v>
      </c>
      <c r="AA3009" s="5">
        <v>0</v>
      </c>
      <c r="AB3009" s="6">
        <v>0</v>
      </c>
      <c r="AC3009" s="5">
        <v>0</v>
      </c>
      <c r="AD3009" s="6">
        <v>0</v>
      </c>
      <c r="AE3009" s="5">
        <v>0</v>
      </c>
      <c r="AF3009" s="6">
        <v>0</v>
      </c>
    </row>
    <row r="3010" spans="2:32" x14ac:dyDescent="0.35">
      <c r="B3010" s="1" t="s">
        <v>591</v>
      </c>
      <c r="C3010" s="5">
        <v>5.4000000000000001E-4</v>
      </c>
      <c r="D3010" s="6">
        <v>0.53900000000000003</v>
      </c>
      <c r="E3010" s="5">
        <v>0</v>
      </c>
      <c r="F3010" s="6">
        <v>0</v>
      </c>
      <c r="G3010" s="5">
        <v>0</v>
      </c>
      <c r="H3010" s="6">
        <v>0</v>
      </c>
      <c r="I3010" s="5">
        <v>0</v>
      </c>
      <c r="J3010" s="6">
        <v>0</v>
      </c>
      <c r="K3010" s="5">
        <v>0</v>
      </c>
      <c r="L3010" s="6">
        <v>0</v>
      </c>
      <c r="M3010" s="5">
        <v>0</v>
      </c>
      <c r="N3010" s="6">
        <v>0</v>
      </c>
      <c r="O3010" s="5">
        <v>0</v>
      </c>
      <c r="P3010" s="6">
        <v>0</v>
      </c>
      <c r="Q3010" s="5">
        <v>0</v>
      </c>
      <c r="R3010" s="6">
        <v>0</v>
      </c>
      <c r="S3010" s="5">
        <v>4.5300000000000002E-3</v>
      </c>
      <c r="T3010" s="6">
        <v>0.53900000000000003</v>
      </c>
      <c r="U3010" s="5">
        <v>0</v>
      </c>
      <c r="V3010" s="6">
        <v>0</v>
      </c>
      <c r="W3010" s="5">
        <v>0</v>
      </c>
      <c r="X3010" s="6">
        <v>0</v>
      </c>
      <c r="Y3010" s="5">
        <v>0</v>
      </c>
      <c r="Z3010" s="6">
        <v>0</v>
      </c>
      <c r="AA3010" s="5">
        <v>0</v>
      </c>
      <c r="AB3010" s="6">
        <v>0</v>
      </c>
      <c r="AC3010" s="5">
        <v>0</v>
      </c>
      <c r="AD3010" s="6">
        <v>0</v>
      </c>
      <c r="AE3010" s="5">
        <v>0</v>
      </c>
      <c r="AF3010" s="6">
        <v>0</v>
      </c>
    </row>
    <row r="3011" spans="2:32" x14ac:dyDescent="0.35">
      <c r="B3011" s="1" t="s">
        <v>592</v>
      </c>
      <c r="C3011" s="5">
        <v>1.4E-2</v>
      </c>
      <c r="D3011" s="6">
        <v>14.08</v>
      </c>
      <c r="E3011" s="5">
        <v>0</v>
      </c>
      <c r="F3011" s="6">
        <v>0</v>
      </c>
      <c r="G3011" s="5">
        <v>0</v>
      </c>
      <c r="H3011" s="6">
        <v>0</v>
      </c>
      <c r="I3011" s="5">
        <v>0</v>
      </c>
      <c r="J3011" s="6">
        <v>0</v>
      </c>
      <c r="K3011" s="5">
        <v>0</v>
      </c>
      <c r="L3011" s="6">
        <v>0</v>
      </c>
      <c r="M3011" s="5">
        <v>0</v>
      </c>
      <c r="N3011" s="6">
        <v>0</v>
      </c>
      <c r="O3011" s="5">
        <v>0</v>
      </c>
      <c r="P3011" s="6">
        <v>0</v>
      </c>
      <c r="Q3011" s="5">
        <v>0</v>
      </c>
      <c r="R3011" s="6">
        <v>0</v>
      </c>
      <c r="S3011" s="5">
        <v>0.11842</v>
      </c>
      <c r="T3011" s="6">
        <v>14.08</v>
      </c>
      <c r="U3011" s="5">
        <v>0</v>
      </c>
      <c r="V3011" s="6">
        <v>0</v>
      </c>
      <c r="W3011" s="5">
        <v>0</v>
      </c>
      <c r="X3011" s="6">
        <v>0</v>
      </c>
      <c r="Y3011" s="5">
        <v>0</v>
      </c>
      <c r="Z3011" s="6">
        <v>0</v>
      </c>
      <c r="AA3011" s="5">
        <v>0</v>
      </c>
      <c r="AB3011" s="6">
        <v>0</v>
      </c>
      <c r="AC3011" s="5">
        <v>0</v>
      </c>
      <c r="AD3011" s="6">
        <v>0</v>
      </c>
      <c r="AE3011" s="5">
        <v>0</v>
      </c>
      <c r="AF3011" s="6">
        <v>0</v>
      </c>
    </row>
    <row r="3012" spans="2:32" x14ac:dyDescent="0.35">
      <c r="B3012" s="1" t="s">
        <v>593</v>
      </c>
      <c r="C3012" s="5">
        <v>0</v>
      </c>
      <c r="D3012" s="6">
        <v>0</v>
      </c>
      <c r="E3012" s="5">
        <v>0</v>
      </c>
      <c r="F3012" s="6">
        <v>0</v>
      </c>
      <c r="G3012" s="5">
        <v>0</v>
      </c>
      <c r="H3012" s="6">
        <v>0</v>
      </c>
      <c r="I3012" s="5">
        <v>0</v>
      </c>
      <c r="J3012" s="6">
        <v>0</v>
      </c>
      <c r="K3012" s="5">
        <v>0</v>
      </c>
      <c r="L3012" s="6">
        <v>0</v>
      </c>
      <c r="M3012" s="5">
        <v>0</v>
      </c>
      <c r="N3012" s="6">
        <v>0</v>
      </c>
      <c r="O3012" s="5">
        <v>0</v>
      </c>
      <c r="P3012" s="6">
        <v>0</v>
      </c>
      <c r="Q3012" s="5">
        <v>0</v>
      </c>
      <c r="R3012" s="6">
        <v>0</v>
      </c>
      <c r="S3012" s="5">
        <v>0</v>
      </c>
      <c r="T3012" s="6">
        <v>0</v>
      </c>
      <c r="U3012" s="5">
        <v>0</v>
      </c>
      <c r="V3012" s="6">
        <v>0</v>
      </c>
      <c r="W3012" s="5">
        <v>0</v>
      </c>
      <c r="X3012" s="6">
        <v>0</v>
      </c>
      <c r="Y3012" s="5">
        <v>0</v>
      </c>
      <c r="Z3012" s="6">
        <v>0</v>
      </c>
      <c r="AA3012" s="5">
        <v>0</v>
      </c>
      <c r="AB3012" s="6">
        <v>0</v>
      </c>
      <c r="AC3012" s="5">
        <v>0</v>
      </c>
      <c r="AD3012" s="6">
        <v>0</v>
      </c>
      <c r="AE3012" s="5">
        <v>0</v>
      </c>
      <c r="AF3012" s="6">
        <v>0</v>
      </c>
    </row>
    <row r="3013" spans="2:32" x14ac:dyDescent="0.35">
      <c r="B3013" s="1" t="s">
        <v>594</v>
      </c>
      <c r="C3013" s="5">
        <v>0</v>
      </c>
      <c r="D3013" s="6">
        <v>0</v>
      </c>
      <c r="E3013" s="5">
        <v>0</v>
      </c>
      <c r="F3013" s="6">
        <v>0</v>
      </c>
      <c r="G3013" s="5">
        <v>0</v>
      </c>
      <c r="H3013" s="6">
        <v>0</v>
      </c>
      <c r="I3013" s="5">
        <v>0</v>
      </c>
      <c r="J3013" s="6">
        <v>0</v>
      </c>
      <c r="K3013" s="5">
        <v>0</v>
      </c>
      <c r="L3013" s="6">
        <v>0</v>
      </c>
      <c r="M3013" s="5">
        <v>0</v>
      </c>
      <c r="N3013" s="6">
        <v>0</v>
      </c>
      <c r="O3013" s="5">
        <v>0</v>
      </c>
      <c r="P3013" s="6">
        <v>0</v>
      </c>
      <c r="Q3013" s="5">
        <v>0</v>
      </c>
      <c r="R3013" s="6">
        <v>0</v>
      </c>
      <c r="S3013" s="5">
        <v>0</v>
      </c>
      <c r="T3013" s="6">
        <v>0</v>
      </c>
      <c r="U3013" s="5">
        <v>0</v>
      </c>
      <c r="V3013" s="6">
        <v>0</v>
      </c>
      <c r="W3013" s="5">
        <v>0</v>
      </c>
      <c r="X3013" s="6">
        <v>0</v>
      </c>
      <c r="Y3013" s="5">
        <v>0</v>
      </c>
      <c r="Z3013" s="6">
        <v>0</v>
      </c>
      <c r="AA3013" s="5">
        <v>0</v>
      </c>
      <c r="AB3013" s="6">
        <v>0</v>
      </c>
      <c r="AC3013" s="5">
        <v>0</v>
      </c>
      <c r="AD3013" s="6">
        <v>0</v>
      </c>
      <c r="AE3013" s="5">
        <v>0</v>
      </c>
      <c r="AF3013" s="6">
        <v>0</v>
      </c>
    </row>
    <row r="3014" spans="2:32" x14ac:dyDescent="0.35">
      <c r="B3014" s="1" t="s">
        <v>595</v>
      </c>
      <c r="C3014" s="5">
        <v>9.1000000000000004E-3</v>
      </c>
      <c r="D3014" s="6">
        <v>9.1470000000000002</v>
      </c>
      <c r="E3014" s="5">
        <v>0</v>
      </c>
      <c r="F3014" s="6">
        <v>0</v>
      </c>
      <c r="G3014" s="5">
        <v>0</v>
      </c>
      <c r="H3014" s="6">
        <v>0</v>
      </c>
      <c r="I3014" s="5">
        <v>0</v>
      </c>
      <c r="J3014" s="6">
        <v>0</v>
      </c>
      <c r="K3014" s="5">
        <v>0</v>
      </c>
      <c r="L3014" s="6">
        <v>0</v>
      </c>
      <c r="M3014" s="5">
        <v>0</v>
      </c>
      <c r="N3014" s="6">
        <v>0</v>
      </c>
      <c r="O3014" s="5">
        <v>0</v>
      </c>
      <c r="P3014" s="6">
        <v>0</v>
      </c>
      <c r="Q3014" s="5">
        <v>0</v>
      </c>
      <c r="R3014" s="6">
        <v>0</v>
      </c>
      <c r="S3014" s="5">
        <v>5.7250000000000002E-2</v>
      </c>
      <c r="T3014" s="6">
        <v>6.8070000000000004</v>
      </c>
      <c r="U3014" s="5">
        <v>0</v>
      </c>
      <c r="V3014" s="6">
        <v>0</v>
      </c>
      <c r="W3014" s="5">
        <v>0</v>
      </c>
      <c r="X3014" s="6">
        <v>0</v>
      </c>
      <c r="Y3014" s="5">
        <v>0</v>
      </c>
      <c r="Z3014" s="6">
        <v>0</v>
      </c>
      <c r="AA3014" s="5">
        <v>0</v>
      </c>
      <c r="AB3014" s="6">
        <v>0</v>
      </c>
      <c r="AC3014" s="5">
        <v>0</v>
      </c>
      <c r="AD3014" s="6">
        <v>0</v>
      </c>
      <c r="AE3014" s="5">
        <v>2.6700000000000002E-2</v>
      </c>
      <c r="AF3014" s="6">
        <v>2.3410000000000002</v>
      </c>
    </row>
    <row r="3015" spans="2:32" x14ac:dyDescent="0.35">
      <c r="B3015" s="1" t="s">
        <v>596</v>
      </c>
      <c r="C3015" s="5">
        <v>2.8500000000000001E-3</v>
      </c>
      <c r="D3015" s="6">
        <v>2.8660000000000001</v>
      </c>
      <c r="E3015" s="5">
        <v>0</v>
      </c>
      <c r="F3015" s="6">
        <v>0</v>
      </c>
      <c r="G3015" s="5">
        <v>0</v>
      </c>
      <c r="H3015" s="6">
        <v>0</v>
      </c>
      <c r="I3015" s="5">
        <v>0</v>
      </c>
      <c r="J3015" s="6">
        <v>0</v>
      </c>
      <c r="K3015" s="5">
        <v>0</v>
      </c>
      <c r="L3015" s="6">
        <v>0</v>
      </c>
      <c r="M3015" s="5">
        <v>0</v>
      </c>
      <c r="N3015" s="6">
        <v>0</v>
      </c>
      <c r="O3015" s="5">
        <v>0</v>
      </c>
      <c r="P3015" s="6">
        <v>0</v>
      </c>
      <c r="Q3015" s="5">
        <v>0</v>
      </c>
      <c r="R3015" s="6">
        <v>0</v>
      </c>
      <c r="S3015" s="5">
        <v>2.4109999999999999E-2</v>
      </c>
      <c r="T3015" s="6">
        <v>2.8660000000000001</v>
      </c>
      <c r="U3015" s="5">
        <v>0</v>
      </c>
      <c r="V3015" s="6">
        <v>0</v>
      </c>
      <c r="W3015" s="5">
        <v>0</v>
      </c>
      <c r="X3015" s="6">
        <v>0</v>
      </c>
      <c r="Y3015" s="5">
        <v>0</v>
      </c>
      <c r="Z3015" s="6">
        <v>0</v>
      </c>
      <c r="AA3015" s="5">
        <v>0</v>
      </c>
      <c r="AB3015" s="6">
        <v>0</v>
      </c>
      <c r="AC3015" s="5">
        <v>0</v>
      </c>
      <c r="AD3015" s="6">
        <v>0</v>
      </c>
      <c r="AE3015" s="5">
        <v>0</v>
      </c>
      <c r="AF3015" s="6">
        <v>0</v>
      </c>
    </row>
    <row r="3016" spans="2:32" x14ac:dyDescent="0.35">
      <c r="B3016" s="1" t="s">
        <v>597</v>
      </c>
      <c r="C3016" s="5">
        <v>0</v>
      </c>
      <c r="D3016" s="6">
        <v>0</v>
      </c>
      <c r="E3016" s="5">
        <v>0</v>
      </c>
      <c r="F3016" s="6">
        <v>0</v>
      </c>
      <c r="G3016" s="5">
        <v>0</v>
      </c>
      <c r="H3016" s="6">
        <v>0</v>
      </c>
      <c r="I3016" s="5">
        <v>0</v>
      </c>
      <c r="J3016" s="6">
        <v>0</v>
      </c>
      <c r="K3016" s="5">
        <v>0</v>
      </c>
      <c r="L3016" s="6">
        <v>0</v>
      </c>
      <c r="M3016" s="5">
        <v>0</v>
      </c>
      <c r="N3016" s="6">
        <v>0</v>
      </c>
      <c r="O3016" s="5">
        <v>0</v>
      </c>
      <c r="P3016" s="6">
        <v>0</v>
      </c>
      <c r="Q3016" s="5">
        <v>0</v>
      </c>
      <c r="R3016" s="6">
        <v>0</v>
      </c>
      <c r="S3016" s="5">
        <v>0</v>
      </c>
      <c r="T3016" s="6">
        <v>0</v>
      </c>
      <c r="U3016" s="5">
        <v>0</v>
      </c>
      <c r="V3016" s="6">
        <v>0</v>
      </c>
      <c r="W3016" s="5">
        <v>0</v>
      </c>
      <c r="X3016" s="6">
        <v>0</v>
      </c>
      <c r="Y3016" s="5">
        <v>0</v>
      </c>
      <c r="Z3016" s="6">
        <v>0</v>
      </c>
      <c r="AA3016" s="5">
        <v>0</v>
      </c>
      <c r="AB3016" s="6">
        <v>0</v>
      </c>
      <c r="AC3016" s="5">
        <v>0</v>
      </c>
      <c r="AD3016" s="6">
        <v>0</v>
      </c>
      <c r="AE3016" s="5">
        <v>0</v>
      </c>
      <c r="AF3016" s="6">
        <v>0</v>
      </c>
    </row>
    <row r="3017" spans="2:32" x14ac:dyDescent="0.35">
      <c r="B3017" s="1" t="s">
        <v>598</v>
      </c>
      <c r="C3017" s="5">
        <v>0</v>
      </c>
      <c r="D3017" s="6">
        <v>0</v>
      </c>
      <c r="E3017" s="5">
        <v>0</v>
      </c>
      <c r="F3017" s="6">
        <v>0</v>
      </c>
      <c r="G3017" s="5">
        <v>0</v>
      </c>
      <c r="H3017" s="6">
        <v>0</v>
      </c>
      <c r="I3017" s="5">
        <v>0</v>
      </c>
      <c r="J3017" s="6">
        <v>0</v>
      </c>
      <c r="K3017" s="5">
        <v>0</v>
      </c>
      <c r="L3017" s="6">
        <v>0</v>
      </c>
      <c r="M3017" s="5">
        <v>0</v>
      </c>
      <c r="N3017" s="6">
        <v>0</v>
      </c>
      <c r="O3017" s="5">
        <v>0</v>
      </c>
      <c r="P3017" s="6">
        <v>0</v>
      </c>
      <c r="Q3017" s="5">
        <v>0</v>
      </c>
      <c r="R3017" s="6">
        <v>0</v>
      </c>
      <c r="S3017" s="5">
        <v>0</v>
      </c>
      <c r="T3017" s="6">
        <v>0</v>
      </c>
      <c r="U3017" s="5">
        <v>0</v>
      </c>
      <c r="V3017" s="6">
        <v>0</v>
      </c>
      <c r="W3017" s="5">
        <v>0</v>
      </c>
      <c r="X3017" s="6">
        <v>0</v>
      </c>
      <c r="Y3017" s="5">
        <v>0</v>
      </c>
      <c r="Z3017" s="6">
        <v>0</v>
      </c>
      <c r="AA3017" s="5">
        <v>0</v>
      </c>
      <c r="AB3017" s="6">
        <v>0</v>
      </c>
      <c r="AC3017" s="5">
        <v>0</v>
      </c>
      <c r="AD3017" s="6">
        <v>0</v>
      </c>
      <c r="AE3017" s="5">
        <v>0</v>
      </c>
      <c r="AF3017" s="6">
        <v>0</v>
      </c>
    </row>
    <row r="3018" spans="2:32" x14ac:dyDescent="0.35">
      <c r="B3018" s="1" t="s">
        <v>599</v>
      </c>
      <c r="C3018" s="5">
        <v>0</v>
      </c>
      <c r="D3018" s="6">
        <v>0</v>
      </c>
      <c r="E3018" s="5">
        <v>0</v>
      </c>
      <c r="F3018" s="6">
        <v>0</v>
      </c>
      <c r="G3018" s="5">
        <v>0</v>
      </c>
      <c r="H3018" s="6">
        <v>0</v>
      </c>
      <c r="I3018" s="5">
        <v>0</v>
      </c>
      <c r="J3018" s="6">
        <v>0</v>
      </c>
      <c r="K3018" s="5">
        <v>0</v>
      </c>
      <c r="L3018" s="6">
        <v>0</v>
      </c>
      <c r="M3018" s="5">
        <v>0</v>
      </c>
      <c r="N3018" s="6">
        <v>0</v>
      </c>
      <c r="O3018" s="5">
        <v>0</v>
      </c>
      <c r="P3018" s="6">
        <v>0</v>
      </c>
      <c r="Q3018" s="5">
        <v>0</v>
      </c>
      <c r="R3018" s="6">
        <v>0</v>
      </c>
      <c r="S3018" s="5">
        <v>0</v>
      </c>
      <c r="T3018" s="6">
        <v>0</v>
      </c>
      <c r="U3018" s="5">
        <v>0</v>
      </c>
      <c r="V3018" s="6">
        <v>0</v>
      </c>
      <c r="W3018" s="5">
        <v>0</v>
      </c>
      <c r="X3018" s="6">
        <v>0</v>
      </c>
      <c r="Y3018" s="5">
        <v>0</v>
      </c>
      <c r="Z3018" s="6">
        <v>0</v>
      </c>
      <c r="AA3018" s="5">
        <v>0</v>
      </c>
      <c r="AB3018" s="6">
        <v>0</v>
      </c>
      <c r="AC3018" s="5">
        <v>0</v>
      </c>
      <c r="AD3018" s="6">
        <v>0</v>
      </c>
      <c r="AE3018" s="5">
        <v>0</v>
      </c>
      <c r="AF3018" s="6">
        <v>0</v>
      </c>
    </row>
    <row r="3019" spans="2:32" x14ac:dyDescent="0.35">
      <c r="B3019" s="1" t="s">
        <v>600</v>
      </c>
      <c r="C3019" s="5">
        <v>0</v>
      </c>
      <c r="D3019" s="6">
        <v>0</v>
      </c>
      <c r="E3019" s="5">
        <v>0</v>
      </c>
      <c r="F3019" s="6">
        <v>0</v>
      </c>
      <c r="G3019" s="5">
        <v>0</v>
      </c>
      <c r="H3019" s="6">
        <v>0</v>
      </c>
      <c r="I3019" s="5">
        <v>0</v>
      </c>
      <c r="J3019" s="6">
        <v>0</v>
      </c>
      <c r="K3019" s="5">
        <v>0</v>
      </c>
      <c r="L3019" s="6">
        <v>0</v>
      </c>
      <c r="M3019" s="5">
        <v>0</v>
      </c>
      <c r="N3019" s="6">
        <v>0</v>
      </c>
      <c r="O3019" s="5">
        <v>0</v>
      </c>
      <c r="P3019" s="6">
        <v>0</v>
      </c>
      <c r="Q3019" s="5">
        <v>0</v>
      </c>
      <c r="R3019" s="6">
        <v>0</v>
      </c>
      <c r="S3019" s="5">
        <v>0</v>
      </c>
      <c r="T3019" s="6">
        <v>0</v>
      </c>
      <c r="U3019" s="5">
        <v>0</v>
      </c>
      <c r="V3019" s="6">
        <v>0</v>
      </c>
      <c r="W3019" s="5">
        <v>0</v>
      </c>
      <c r="X3019" s="6">
        <v>0</v>
      </c>
      <c r="Y3019" s="5">
        <v>0</v>
      </c>
      <c r="Z3019" s="6">
        <v>0</v>
      </c>
      <c r="AA3019" s="5">
        <v>0</v>
      </c>
      <c r="AB3019" s="6">
        <v>0</v>
      </c>
      <c r="AC3019" s="5">
        <v>0</v>
      </c>
      <c r="AD3019" s="6">
        <v>0</v>
      </c>
      <c r="AE3019" s="5">
        <v>0</v>
      </c>
      <c r="AF3019" s="6">
        <v>0</v>
      </c>
    </row>
    <row r="3020" spans="2:32" x14ac:dyDescent="0.35">
      <c r="B3020" s="1" t="s">
        <v>601</v>
      </c>
      <c r="C3020" s="5">
        <v>0</v>
      </c>
      <c r="D3020" s="6">
        <v>0</v>
      </c>
      <c r="E3020" s="5">
        <v>0</v>
      </c>
      <c r="F3020" s="6">
        <v>0</v>
      </c>
      <c r="G3020" s="5">
        <v>0</v>
      </c>
      <c r="H3020" s="6">
        <v>0</v>
      </c>
      <c r="I3020" s="5">
        <v>0</v>
      </c>
      <c r="J3020" s="6">
        <v>0</v>
      </c>
      <c r="K3020" s="5">
        <v>0</v>
      </c>
      <c r="L3020" s="6">
        <v>0</v>
      </c>
      <c r="M3020" s="5">
        <v>0</v>
      </c>
      <c r="N3020" s="6">
        <v>0</v>
      </c>
      <c r="O3020" s="5">
        <v>0</v>
      </c>
      <c r="P3020" s="6">
        <v>0</v>
      </c>
      <c r="Q3020" s="5">
        <v>0</v>
      </c>
      <c r="R3020" s="6">
        <v>0</v>
      </c>
      <c r="S3020" s="5">
        <v>0</v>
      </c>
      <c r="T3020" s="6">
        <v>0</v>
      </c>
      <c r="U3020" s="5">
        <v>0</v>
      </c>
      <c r="V3020" s="6">
        <v>0</v>
      </c>
      <c r="W3020" s="5">
        <v>0</v>
      </c>
      <c r="X3020" s="6">
        <v>0</v>
      </c>
      <c r="Y3020" s="5">
        <v>0</v>
      </c>
      <c r="Z3020" s="6">
        <v>0</v>
      </c>
      <c r="AA3020" s="5">
        <v>0</v>
      </c>
      <c r="AB3020" s="6">
        <v>0</v>
      </c>
      <c r="AC3020" s="5">
        <v>0</v>
      </c>
      <c r="AD3020" s="6">
        <v>0</v>
      </c>
      <c r="AE3020" s="5">
        <v>0</v>
      </c>
      <c r="AF3020" s="6">
        <v>0</v>
      </c>
    </row>
    <row r="3021" spans="2:32" x14ac:dyDescent="0.35">
      <c r="B3021" s="1" t="s">
        <v>602</v>
      </c>
      <c r="C3021" s="5">
        <v>0</v>
      </c>
      <c r="D3021" s="6">
        <v>0</v>
      </c>
      <c r="E3021" s="5">
        <v>0</v>
      </c>
      <c r="F3021" s="6">
        <v>0</v>
      </c>
      <c r="G3021" s="5">
        <v>0</v>
      </c>
      <c r="H3021" s="6">
        <v>0</v>
      </c>
      <c r="I3021" s="5">
        <v>0</v>
      </c>
      <c r="J3021" s="6">
        <v>0</v>
      </c>
      <c r="K3021" s="5">
        <v>0</v>
      </c>
      <c r="L3021" s="6">
        <v>0</v>
      </c>
      <c r="M3021" s="5">
        <v>0</v>
      </c>
      <c r="N3021" s="6">
        <v>0</v>
      </c>
      <c r="O3021" s="5">
        <v>0</v>
      </c>
      <c r="P3021" s="6">
        <v>0</v>
      </c>
      <c r="Q3021" s="5">
        <v>0</v>
      </c>
      <c r="R3021" s="6">
        <v>0</v>
      </c>
      <c r="S3021" s="5">
        <v>0</v>
      </c>
      <c r="T3021" s="6">
        <v>0</v>
      </c>
      <c r="U3021" s="5">
        <v>0</v>
      </c>
      <c r="V3021" s="6">
        <v>0</v>
      </c>
      <c r="W3021" s="5">
        <v>0</v>
      </c>
      <c r="X3021" s="6">
        <v>0</v>
      </c>
      <c r="Y3021" s="5">
        <v>0</v>
      </c>
      <c r="Z3021" s="6">
        <v>0</v>
      </c>
      <c r="AA3021" s="5">
        <v>0</v>
      </c>
      <c r="AB3021" s="6">
        <v>0</v>
      </c>
      <c r="AC3021" s="5">
        <v>0</v>
      </c>
      <c r="AD3021" s="6">
        <v>0</v>
      </c>
      <c r="AE3021" s="5">
        <v>0</v>
      </c>
      <c r="AF3021" s="6">
        <v>0</v>
      </c>
    </row>
    <row r="3022" spans="2:32" x14ac:dyDescent="0.35">
      <c r="B3022" s="1" t="s">
        <v>603</v>
      </c>
      <c r="C3022" s="5">
        <v>0</v>
      </c>
      <c r="D3022" s="6">
        <v>0</v>
      </c>
      <c r="E3022" s="5">
        <v>0</v>
      </c>
      <c r="F3022" s="6">
        <v>0</v>
      </c>
      <c r="G3022" s="5">
        <v>0</v>
      </c>
      <c r="H3022" s="6">
        <v>0</v>
      </c>
      <c r="I3022" s="5">
        <v>0</v>
      </c>
      <c r="J3022" s="6">
        <v>0</v>
      </c>
      <c r="K3022" s="5">
        <v>0</v>
      </c>
      <c r="L3022" s="6">
        <v>0</v>
      </c>
      <c r="M3022" s="5">
        <v>0</v>
      </c>
      <c r="N3022" s="6">
        <v>0</v>
      </c>
      <c r="O3022" s="5">
        <v>0</v>
      </c>
      <c r="P3022" s="6">
        <v>0</v>
      </c>
      <c r="Q3022" s="5">
        <v>0</v>
      </c>
      <c r="R3022" s="6">
        <v>0</v>
      </c>
      <c r="S3022" s="5">
        <v>0</v>
      </c>
      <c r="T3022" s="6">
        <v>0</v>
      </c>
      <c r="U3022" s="5">
        <v>0</v>
      </c>
      <c r="V3022" s="6">
        <v>0</v>
      </c>
      <c r="W3022" s="5">
        <v>0</v>
      </c>
      <c r="X3022" s="6">
        <v>0</v>
      </c>
      <c r="Y3022" s="5">
        <v>0</v>
      </c>
      <c r="Z3022" s="6">
        <v>0</v>
      </c>
      <c r="AA3022" s="5">
        <v>0</v>
      </c>
      <c r="AB3022" s="6">
        <v>0</v>
      </c>
      <c r="AC3022" s="5">
        <v>0</v>
      </c>
      <c r="AD3022" s="6">
        <v>0</v>
      </c>
      <c r="AE3022" s="5">
        <v>0</v>
      </c>
      <c r="AF3022" s="6">
        <v>0</v>
      </c>
    </row>
    <row r="3023" spans="2:32" x14ac:dyDescent="0.35">
      <c r="B3023" s="1" t="s">
        <v>604</v>
      </c>
      <c r="C3023" s="5">
        <v>0</v>
      </c>
      <c r="D3023" s="6">
        <v>0</v>
      </c>
      <c r="E3023" s="5">
        <v>0</v>
      </c>
      <c r="F3023" s="6">
        <v>0</v>
      </c>
      <c r="G3023" s="5">
        <v>0</v>
      </c>
      <c r="H3023" s="6">
        <v>0</v>
      </c>
      <c r="I3023" s="5">
        <v>0</v>
      </c>
      <c r="J3023" s="6">
        <v>0</v>
      </c>
      <c r="K3023" s="5">
        <v>0</v>
      </c>
      <c r="L3023" s="6">
        <v>0</v>
      </c>
      <c r="M3023" s="5">
        <v>0</v>
      </c>
      <c r="N3023" s="6">
        <v>0</v>
      </c>
      <c r="O3023" s="5">
        <v>0</v>
      </c>
      <c r="P3023" s="6">
        <v>0</v>
      </c>
      <c r="Q3023" s="5">
        <v>0</v>
      </c>
      <c r="R3023" s="6">
        <v>0</v>
      </c>
      <c r="S3023" s="5">
        <v>0</v>
      </c>
      <c r="T3023" s="6">
        <v>0</v>
      </c>
      <c r="U3023" s="5">
        <v>0</v>
      </c>
      <c r="V3023" s="6">
        <v>0</v>
      </c>
      <c r="W3023" s="5">
        <v>0</v>
      </c>
      <c r="X3023" s="6">
        <v>0</v>
      </c>
      <c r="Y3023" s="5">
        <v>0</v>
      </c>
      <c r="Z3023" s="6">
        <v>0</v>
      </c>
      <c r="AA3023" s="5">
        <v>0</v>
      </c>
      <c r="AB3023" s="6">
        <v>0</v>
      </c>
      <c r="AC3023" s="5">
        <v>0</v>
      </c>
      <c r="AD3023" s="6">
        <v>0</v>
      </c>
      <c r="AE3023" s="5">
        <v>0</v>
      </c>
      <c r="AF3023" s="6">
        <v>0</v>
      </c>
    </row>
    <row r="3024" spans="2:32" x14ac:dyDescent="0.35">
      <c r="B3024" s="1" t="s">
        <v>605</v>
      </c>
      <c r="C3024" s="5">
        <v>0</v>
      </c>
      <c r="D3024" s="6">
        <v>0</v>
      </c>
      <c r="E3024" s="5">
        <v>0</v>
      </c>
      <c r="F3024" s="6">
        <v>0</v>
      </c>
      <c r="G3024" s="5">
        <v>0</v>
      </c>
      <c r="H3024" s="6">
        <v>0</v>
      </c>
      <c r="I3024" s="5">
        <v>0</v>
      </c>
      <c r="J3024" s="6">
        <v>0</v>
      </c>
      <c r="K3024" s="5">
        <v>0</v>
      </c>
      <c r="L3024" s="6">
        <v>0</v>
      </c>
      <c r="M3024" s="5">
        <v>0</v>
      </c>
      <c r="N3024" s="6">
        <v>0</v>
      </c>
      <c r="O3024" s="5">
        <v>0</v>
      </c>
      <c r="P3024" s="6">
        <v>0</v>
      </c>
      <c r="Q3024" s="5">
        <v>0</v>
      </c>
      <c r="R3024" s="6">
        <v>0</v>
      </c>
      <c r="S3024" s="5">
        <v>0</v>
      </c>
      <c r="T3024" s="6">
        <v>0</v>
      </c>
      <c r="U3024" s="5">
        <v>0</v>
      </c>
      <c r="V3024" s="6">
        <v>0</v>
      </c>
      <c r="W3024" s="5">
        <v>0</v>
      </c>
      <c r="X3024" s="6">
        <v>0</v>
      </c>
      <c r="Y3024" s="5">
        <v>0</v>
      </c>
      <c r="Z3024" s="6">
        <v>0</v>
      </c>
      <c r="AA3024" s="5">
        <v>0</v>
      </c>
      <c r="AB3024" s="6">
        <v>0</v>
      </c>
      <c r="AC3024" s="5">
        <v>0</v>
      </c>
      <c r="AD3024" s="6">
        <v>0</v>
      </c>
      <c r="AE3024" s="5">
        <v>0</v>
      </c>
      <c r="AF3024" s="6">
        <v>0</v>
      </c>
    </row>
    <row r="3025" spans="2:32" x14ac:dyDescent="0.35">
      <c r="B3025" s="1" t="s">
        <v>606</v>
      </c>
      <c r="C3025" s="5">
        <v>0</v>
      </c>
      <c r="D3025" s="6">
        <v>0</v>
      </c>
      <c r="E3025" s="5">
        <v>0</v>
      </c>
      <c r="F3025" s="6">
        <v>0</v>
      </c>
      <c r="G3025" s="5">
        <v>0</v>
      </c>
      <c r="H3025" s="6">
        <v>0</v>
      </c>
      <c r="I3025" s="5">
        <v>0</v>
      </c>
      <c r="J3025" s="6">
        <v>0</v>
      </c>
      <c r="K3025" s="5">
        <v>0</v>
      </c>
      <c r="L3025" s="6">
        <v>0</v>
      </c>
      <c r="M3025" s="5">
        <v>0</v>
      </c>
      <c r="N3025" s="6">
        <v>0</v>
      </c>
      <c r="O3025" s="5">
        <v>0</v>
      </c>
      <c r="P3025" s="6">
        <v>0</v>
      </c>
      <c r="Q3025" s="5">
        <v>0</v>
      </c>
      <c r="R3025" s="6">
        <v>0</v>
      </c>
      <c r="S3025" s="5">
        <v>0</v>
      </c>
      <c r="T3025" s="6">
        <v>0</v>
      </c>
      <c r="U3025" s="5">
        <v>0</v>
      </c>
      <c r="V3025" s="6">
        <v>0</v>
      </c>
      <c r="W3025" s="5">
        <v>0</v>
      </c>
      <c r="X3025" s="6">
        <v>0</v>
      </c>
      <c r="Y3025" s="5">
        <v>0</v>
      </c>
      <c r="Z3025" s="6">
        <v>0</v>
      </c>
      <c r="AA3025" s="5">
        <v>0</v>
      </c>
      <c r="AB3025" s="6">
        <v>0</v>
      </c>
      <c r="AC3025" s="5">
        <v>0</v>
      </c>
      <c r="AD3025" s="6">
        <v>0</v>
      </c>
      <c r="AE3025" s="5">
        <v>0</v>
      </c>
      <c r="AF3025" s="6">
        <v>0</v>
      </c>
    </row>
    <row r="3026" spans="2:32" x14ac:dyDescent="0.35">
      <c r="B3026" s="1" t="s">
        <v>607</v>
      </c>
      <c r="C3026" s="5">
        <v>0</v>
      </c>
      <c r="D3026" s="6">
        <v>0</v>
      </c>
      <c r="E3026" s="5">
        <v>0</v>
      </c>
      <c r="F3026" s="6">
        <v>0</v>
      </c>
      <c r="G3026" s="5">
        <v>0</v>
      </c>
      <c r="H3026" s="6">
        <v>0</v>
      </c>
      <c r="I3026" s="5">
        <v>0</v>
      </c>
      <c r="J3026" s="6">
        <v>0</v>
      </c>
      <c r="K3026" s="5">
        <v>0</v>
      </c>
      <c r="L3026" s="6">
        <v>0</v>
      </c>
      <c r="M3026" s="5">
        <v>0</v>
      </c>
      <c r="N3026" s="6">
        <v>0</v>
      </c>
      <c r="O3026" s="5">
        <v>0</v>
      </c>
      <c r="P3026" s="6">
        <v>0</v>
      </c>
      <c r="Q3026" s="5">
        <v>0</v>
      </c>
      <c r="R3026" s="6">
        <v>0</v>
      </c>
      <c r="S3026" s="5">
        <v>0</v>
      </c>
      <c r="T3026" s="6">
        <v>0</v>
      </c>
      <c r="U3026" s="5">
        <v>0</v>
      </c>
      <c r="V3026" s="6">
        <v>0</v>
      </c>
      <c r="W3026" s="5">
        <v>0</v>
      </c>
      <c r="X3026" s="6">
        <v>0</v>
      </c>
      <c r="Y3026" s="5">
        <v>0</v>
      </c>
      <c r="Z3026" s="6">
        <v>0</v>
      </c>
      <c r="AA3026" s="5">
        <v>0</v>
      </c>
      <c r="AB3026" s="6">
        <v>0</v>
      </c>
      <c r="AC3026" s="5">
        <v>0</v>
      </c>
      <c r="AD3026" s="6">
        <v>0</v>
      </c>
      <c r="AE3026" s="5">
        <v>0</v>
      </c>
      <c r="AF3026" s="6">
        <v>0</v>
      </c>
    </row>
    <row r="3027" spans="2:32" x14ac:dyDescent="0.35">
      <c r="B3027" s="1" t="s">
        <v>128</v>
      </c>
      <c r="C3027" s="5">
        <v>1.0279999999999999E-2</v>
      </c>
      <c r="D3027" s="6">
        <v>10.332000000000001</v>
      </c>
      <c r="E3027" s="5">
        <v>0</v>
      </c>
      <c r="F3027" s="6">
        <v>0</v>
      </c>
      <c r="G3027" s="5">
        <v>0</v>
      </c>
      <c r="H3027" s="6">
        <v>0</v>
      </c>
      <c r="I3027" s="5">
        <v>0</v>
      </c>
      <c r="J3027" s="6">
        <v>0</v>
      </c>
      <c r="K3027" s="5">
        <v>0</v>
      </c>
      <c r="L3027" s="6">
        <v>0</v>
      </c>
      <c r="M3027" s="5">
        <v>0</v>
      </c>
      <c r="N3027" s="6">
        <v>0</v>
      </c>
      <c r="O3027" s="5">
        <v>0</v>
      </c>
      <c r="P3027" s="6">
        <v>0</v>
      </c>
      <c r="Q3027" s="5">
        <v>0</v>
      </c>
      <c r="R3027" s="6">
        <v>0</v>
      </c>
      <c r="S3027" s="5">
        <v>2.9520000000000001E-2</v>
      </c>
      <c r="T3027" s="6">
        <v>3.51</v>
      </c>
      <c r="U3027" s="5">
        <v>0</v>
      </c>
      <c r="V3027" s="6">
        <v>0</v>
      </c>
      <c r="W3027" s="5">
        <v>0</v>
      </c>
      <c r="X3027" s="6">
        <v>0</v>
      </c>
      <c r="Y3027" s="5">
        <v>0</v>
      </c>
      <c r="Z3027" s="6">
        <v>0</v>
      </c>
      <c r="AA3027" s="5">
        <v>0</v>
      </c>
      <c r="AB3027" s="6">
        <v>0</v>
      </c>
      <c r="AC3027" s="5">
        <v>2.0140000000000002E-2</v>
      </c>
      <c r="AD3027" s="6">
        <v>3.3639999999999999</v>
      </c>
      <c r="AE3027" s="5">
        <v>3.943E-2</v>
      </c>
      <c r="AF3027" s="6">
        <v>3.4580000000000002</v>
      </c>
    </row>
    <row r="3028" spans="2:32" x14ac:dyDescent="0.35">
      <c r="B3028" s="1" t="s">
        <v>129</v>
      </c>
      <c r="C3028" s="5">
        <v>9.7599999999999996E-3</v>
      </c>
      <c r="D3028" s="6">
        <v>9.8109999999999999</v>
      </c>
      <c r="E3028" s="5">
        <v>0</v>
      </c>
      <c r="F3028" s="6">
        <v>0</v>
      </c>
      <c r="G3028" s="5">
        <v>0</v>
      </c>
      <c r="H3028" s="6">
        <v>0</v>
      </c>
      <c r="I3028" s="5">
        <v>0</v>
      </c>
      <c r="J3028" s="6">
        <v>0</v>
      </c>
      <c r="K3028" s="5">
        <v>0</v>
      </c>
      <c r="L3028" s="6">
        <v>0</v>
      </c>
      <c r="M3028" s="5">
        <v>0</v>
      </c>
      <c r="N3028" s="6">
        <v>0</v>
      </c>
      <c r="O3028" s="5">
        <v>0</v>
      </c>
      <c r="P3028" s="6">
        <v>0</v>
      </c>
      <c r="Q3028" s="5">
        <v>0</v>
      </c>
      <c r="R3028" s="6">
        <v>0</v>
      </c>
      <c r="S3028" s="5">
        <v>8.2519999999999996E-2</v>
      </c>
      <c r="T3028" s="6">
        <v>9.8109999999999999</v>
      </c>
      <c r="U3028" s="5">
        <v>0</v>
      </c>
      <c r="V3028" s="6">
        <v>0</v>
      </c>
      <c r="W3028" s="5">
        <v>0</v>
      </c>
      <c r="X3028" s="6">
        <v>0</v>
      </c>
      <c r="Y3028" s="5">
        <v>0</v>
      </c>
      <c r="Z3028" s="6">
        <v>0</v>
      </c>
      <c r="AA3028" s="5">
        <v>0</v>
      </c>
      <c r="AB3028" s="6">
        <v>0</v>
      </c>
      <c r="AC3028" s="5">
        <v>0</v>
      </c>
      <c r="AD3028" s="6">
        <v>0</v>
      </c>
      <c r="AE3028" s="5">
        <v>0</v>
      </c>
      <c r="AF3028" s="6">
        <v>0</v>
      </c>
    </row>
    <row r="3029" spans="2:32" x14ac:dyDescent="0.35">
      <c r="B3029" s="1" t="s">
        <v>130</v>
      </c>
      <c r="C3029" s="5">
        <v>0</v>
      </c>
      <c r="D3029" s="6">
        <v>0</v>
      </c>
      <c r="E3029" s="5">
        <v>0</v>
      </c>
      <c r="F3029" s="6">
        <v>0</v>
      </c>
      <c r="G3029" s="5">
        <v>0</v>
      </c>
      <c r="H3029" s="6">
        <v>0</v>
      </c>
      <c r="I3029" s="5">
        <v>0</v>
      </c>
      <c r="J3029" s="6">
        <v>0</v>
      </c>
      <c r="K3029" s="5">
        <v>0</v>
      </c>
      <c r="L3029" s="6">
        <v>0</v>
      </c>
      <c r="M3029" s="5">
        <v>0</v>
      </c>
      <c r="N3029" s="6">
        <v>0</v>
      </c>
      <c r="O3029" s="5">
        <v>0</v>
      </c>
      <c r="P3029" s="6">
        <v>0</v>
      </c>
      <c r="Q3029" s="5">
        <v>0</v>
      </c>
      <c r="R3029" s="6">
        <v>0</v>
      </c>
      <c r="S3029" s="5">
        <v>0</v>
      </c>
      <c r="T3029" s="6">
        <v>0</v>
      </c>
      <c r="U3029" s="5">
        <v>0</v>
      </c>
      <c r="V3029" s="6">
        <v>0</v>
      </c>
      <c r="W3029" s="5">
        <v>0</v>
      </c>
      <c r="X3029" s="6">
        <v>0</v>
      </c>
      <c r="Y3029" s="5">
        <v>0</v>
      </c>
      <c r="Z3029" s="6">
        <v>0</v>
      </c>
      <c r="AA3029" s="5">
        <v>0</v>
      </c>
      <c r="AB3029" s="6">
        <v>0</v>
      </c>
      <c r="AC3029" s="5">
        <v>0</v>
      </c>
      <c r="AD3029" s="6">
        <v>0</v>
      </c>
      <c r="AE3029" s="5">
        <v>0</v>
      </c>
      <c r="AF3029" s="6">
        <v>0</v>
      </c>
    </row>
    <row r="3030" spans="2:32" x14ac:dyDescent="0.35">
      <c r="B3030" s="1" t="s">
        <v>608</v>
      </c>
      <c r="C3030" s="5">
        <v>4.0299999999999997E-3</v>
      </c>
      <c r="D3030" s="6">
        <v>4.0490000000000004</v>
      </c>
      <c r="E3030" s="5">
        <v>0</v>
      </c>
      <c r="F3030" s="6">
        <v>0</v>
      </c>
      <c r="G3030" s="5">
        <v>0</v>
      </c>
      <c r="H3030" s="6">
        <v>0</v>
      </c>
      <c r="I3030" s="5">
        <v>0</v>
      </c>
      <c r="J3030" s="6">
        <v>0</v>
      </c>
      <c r="K3030" s="5">
        <v>0</v>
      </c>
      <c r="L3030" s="6">
        <v>0</v>
      </c>
      <c r="M3030" s="5">
        <v>0</v>
      </c>
      <c r="N3030" s="6">
        <v>0</v>
      </c>
      <c r="O3030" s="5">
        <v>0</v>
      </c>
      <c r="P3030" s="6">
        <v>0</v>
      </c>
      <c r="Q3030" s="5">
        <v>0</v>
      </c>
      <c r="R3030" s="6">
        <v>0</v>
      </c>
      <c r="S3030" s="5">
        <v>3.4049999999999997E-2</v>
      </c>
      <c r="T3030" s="6">
        <v>4.0490000000000004</v>
      </c>
      <c r="U3030" s="5">
        <v>0</v>
      </c>
      <c r="V3030" s="6">
        <v>0</v>
      </c>
      <c r="W3030" s="5">
        <v>0</v>
      </c>
      <c r="X3030" s="6">
        <v>0</v>
      </c>
      <c r="Y3030" s="5">
        <v>0</v>
      </c>
      <c r="Z3030" s="6">
        <v>0</v>
      </c>
      <c r="AA3030" s="5">
        <v>0</v>
      </c>
      <c r="AB3030" s="6">
        <v>0</v>
      </c>
      <c r="AC3030" s="5">
        <v>0</v>
      </c>
      <c r="AD3030" s="6">
        <v>0</v>
      </c>
      <c r="AE3030" s="5">
        <v>0</v>
      </c>
      <c r="AF3030" s="6">
        <v>0</v>
      </c>
    </row>
    <row r="3031" spans="2:32" x14ac:dyDescent="0.35">
      <c r="B3031" s="1" t="s">
        <v>609</v>
      </c>
      <c r="C3031" s="5">
        <v>0</v>
      </c>
      <c r="D3031" s="6">
        <v>0</v>
      </c>
      <c r="E3031" s="5">
        <v>0</v>
      </c>
      <c r="F3031" s="6">
        <v>0</v>
      </c>
      <c r="G3031" s="5">
        <v>0</v>
      </c>
      <c r="H3031" s="6">
        <v>0</v>
      </c>
      <c r="I3031" s="5">
        <v>0</v>
      </c>
      <c r="J3031" s="6">
        <v>0</v>
      </c>
      <c r="K3031" s="5">
        <v>0</v>
      </c>
      <c r="L3031" s="6">
        <v>0</v>
      </c>
      <c r="M3031" s="5">
        <v>0</v>
      </c>
      <c r="N3031" s="6">
        <v>0</v>
      </c>
      <c r="O3031" s="5">
        <v>0</v>
      </c>
      <c r="P3031" s="6">
        <v>0</v>
      </c>
      <c r="Q3031" s="5">
        <v>0</v>
      </c>
      <c r="R3031" s="6">
        <v>0</v>
      </c>
      <c r="S3031" s="5">
        <v>0</v>
      </c>
      <c r="T3031" s="6">
        <v>0</v>
      </c>
      <c r="U3031" s="5">
        <v>0</v>
      </c>
      <c r="V3031" s="6">
        <v>0</v>
      </c>
      <c r="W3031" s="5">
        <v>0</v>
      </c>
      <c r="X3031" s="6">
        <v>0</v>
      </c>
      <c r="Y3031" s="5">
        <v>0</v>
      </c>
      <c r="Z3031" s="6">
        <v>0</v>
      </c>
      <c r="AA3031" s="5">
        <v>0</v>
      </c>
      <c r="AB3031" s="6">
        <v>0</v>
      </c>
      <c r="AC3031" s="5">
        <v>0</v>
      </c>
      <c r="AD3031" s="6">
        <v>0</v>
      </c>
      <c r="AE3031" s="5">
        <v>0</v>
      </c>
      <c r="AF3031" s="6">
        <v>0</v>
      </c>
    </row>
    <row r="3032" spans="2:32" x14ac:dyDescent="0.35">
      <c r="B3032" s="1" t="s">
        <v>610</v>
      </c>
      <c r="C3032" s="5">
        <v>2.8500000000000001E-3</v>
      </c>
      <c r="D3032" s="6">
        <v>2.8660000000000001</v>
      </c>
      <c r="E3032" s="5">
        <v>0</v>
      </c>
      <c r="F3032" s="6">
        <v>0</v>
      </c>
      <c r="G3032" s="5">
        <v>0</v>
      </c>
      <c r="H3032" s="6">
        <v>0</v>
      </c>
      <c r="I3032" s="5">
        <v>0</v>
      </c>
      <c r="J3032" s="6">
        <v>0</v>
      </c>
      <c r="K3032" s="5">
        <v>0</v>
      </c>
      <c r="L3032" s="6">
        <v>0</v>
      </c>
      <c r="M3032" s="5">
        <v>0</v>
      </c>
      <c r="N3032" s="6">
        <v>0</v>
      </c>
      <c r="O3032" s="5">
        <v>0</v>
      </c>
      <c r="P3032" s="6">
        <v>0</v>
      </c>
      <c r="Q3032" s="5">
        <v>0</v>
      </c>
      <c r="R3032" s="6">
        <v>0</v>
      </c>
      <c r="S3032" s="5">
        <v>2.4109999999999999E-2</v>
      </c>
      <c r="T3032" s="6">
        <v>2.8660000000000001</v>
      </c>
      <c r="U3032" s="5">
        <v>0</v>
      </c>
      <c r="V3032" s="6">
        <v>0</v>
      </c>
      <c r="W3032" s="5">
        <v>0</v>
      </c>
      <c r="X3032" s="6">
        <v>0</v>
      </c>
      <c r="Y3032" s="5">
        <v>0</v>
      </c>
      <c r="Z3032" s="6">
        <v>0</v>
      </c>
      <c r="AA3032" s="5">
        <v>0</v>
      </c>
      <c r="AB3032" s="6">
        <v>0</v>
      </c>
      <c r="AC3032" s="5">
        <v>0</v>
      </c>
      <c r="AD3032" s="6">
        <v>0</v>
      </c>
      <c r="AE3032" s="5">
        <v>0</v>
      </c>
      <c r="AF3032" s="6">
        <v>0</v>
      </c>
    </row>
    <row r="3033" spans="2:32" x14ac:dyDescent="0.35">
      <c r="B3033" s="2" t="s">
        <v>9</v>
      </c>
    </row>
    <row r="3034" spans="2:32" x14ac:dyDescent="0.35">
      <c r="B3034" s="1" t="s">
        <v>611</v>
      </c>
      <c r="C3034" s="5">
        <v>0</v>
      </c>
      <c r="D3034" s="6">
        <v>0</v>
      </c>
      <c r="E3034" s="5">
        <v>0</v>
      </c>
      <c r="F3034" s="6">
        <v>0</v>
      </c>
      <c r="G3034" s="5">
        <v>0</v>
      </c>
      <c r="H3034" s="6">
        <v>0</v>
      </c>
      <c r="I3034" s="5">
        <v>0</v>
      </c>
      <c r="J3034" s="6">
        <v>0</v>
      </c>
      <c r="K3034" s="5">
        <v>0</v>
      </c>
      <c r="L3034" s="6">
        <v>0</v>
      </c>
      <c r="M3034" s="5">
        <v>0</v>
      </c>
      <c r="N3034" s="6">
        <v>0</v>
      </c>
      <c r="O3034" s="5">
        <v>0</v>
      </c>
      <c r="P3034" s="6">
        <v>0</v>
      </c>
      <c r="Q3034" s="5">
        <v>0</v>
      </c>
      <c r="R3034" s="6">
        <v>0</v>
      </c>
      <c r="S3034" s="5">
        <v>0</v>
      </c>
      <c r="T3034" s="6">
        <v>0</v>
      </c>
      <c r="U3034" s="5">
        <v>0</v>
      </c>
      <c r="V3034" s="6">
        <v>0</v>
      </c>
      <c r="W3034" s="5">
        <v>0</v>
      </c>
      <c r="X3034" s="6">
        <v>0</v>
      </c>
      <c r="Y3034" s="5">
        <v>0</v>
      </c>
      <c r="Z3034" s="6">
        <v>0</v>
      </c>
      <c r="AA3034" s="5">
        <v>0</v>
      </c>
      <c r="AB3034" s="6">
        <v>0</v>
      </c>
      <c r="AC3034" s="5">
        <v>0</v>
      </c>
      <c r="AD3034" s="6">
        <v>0</v>
      </c>
      <c r="AE3034" s="5">
        <v>0</v>
      </c>
      <c r="AF3034" s="6">
        <v>0</v>
      </c>
    </row>
    <row r="3035" spans="2:32" x14ac:dyDescent="0.35">
      <c r="B3035" s="1" t="s">
        <v>612</v>
      </c>
      <c r="C3035" s="5">
        <v>2.9E-4</v>
      </c>
      <c r="D3035" s="6">
        <v>0.29299999999999998</v>
      </c>
      <c r="E3035" s="5">
        <v>0</v>
      </c>
      <c r="F3035" s="6">
        <v>0</v>
      </c>
      <c r="G3035" s="5">
        <v>0</v>
      </c>
      <c r="H3035" s="6">
        <v>0</v>
      </c>
      <c r="I3035" s="5">
        <v>0</v>
      </c>
      <c r="J3035" s="6">
        <v>0</v>
      </c>
      <c r="K3035" s="5">
        <v>0</v>
      </c>
      <c r="L3035" s="6">
        <v>0</v>
      </c>
      <c r="M3035" s="5">
        <v>0</v>
      </c>
      <c r="N3035" s="6">
        <v>0</v>
      </c>
      <c r="O3035" s="5">
        <v>0</v>
      </c>
      <c r="P3035" s="6">
        <v>0</v>
      </c>
      <c r="Q3035" s="5">
        <v>0</v>
      </c>
      <c r="R3035" s="6">
        <v>0</v>
      </c>
      <c r="S3035" s="5">
        <v>0</v>
      </c>
      <c r="T3035" s="6">
        <v>0</v>
      </c>
      <c r="U3035" s="5">
        <v>6.7299999999999999E-3</v>
      </c>
      <c r="V3035" s="6">
        <v>0.29299999999999998</v>
      </c>
      <c r="W3035" s="5">
        <v>0</v>
      </c>
      <c r="X3035" s="6">
        <v>0</v>
      </c>
      <c r="Y3035" s="5">
        <v>0</v>
      </c>
      <c r="Z3035" s="6">
        <v>0</v>
      </c>
      <c r="AA3035" s="5">
        <v>0</v>
      </c>
      <c r="AB3035" s="6">
        <v>0</v>
      </c>
      <c r="AC3035" s="5">
        <v>0</v>
      </c>
      <c r="AD3035" s="6">
        <v>0</v>
      </c>
      <c r="AE3035" s="5">
        <v>0</v>
      </c>
      <c r="AF3035" s="6">
        <v>0</v>
      </c>
    </row>
    <row r="3036" spans="2:32" x14ac:dyDescent="0.35">
      <c r="B3036" s="1" t="s">
        <v>613</v>
      </c>
      <c r="C3036" s="5">
        <v>0</v>
      </c>
      <c r="D3036" s="6">
        <v>0</v>
      </c>
      <c r="E3036" s="5">
        <v>0</v>
      </c>
      <c r="F3036" s="6">
        <v>0</v>
      </c>
      <c r="G3036" s="5">
        <v>0</v>
      </c>
      <c r="H3036" s="6">
        <v>0</v>
      </c>
      <c r="I3036" s="5">
        <v>0</v>
      </c>
      <c r="J3036" s="6">
        <v>0</v>
      </c>
      <c r="K3036" s="5">
        <v>0</v>
      </c>
      <c r="L3036" s="6">
        <v>0</v>
      </c>
      <c r="M3036" s="5">
        <v>0</v>
      </c>
      <c r="N3036" s="6">
        <v>0</v>
      </c>
      <c r="O3036" s="5">
        <v>0</v>
      </c>
      <c r="P3036" s="6">
        <v>0</v>
      </c>
      <c r="Q3036" s="5">
        <v>0</v>
      </c>
      <c r="R3036" s="6">
        <v>0</v>
      </c>
      <c r="S3036" s="5">
        <v>0</v>
      </c>
      <c r="T3036" s="6">
        <v>0</v>
      </c>
      <c r="U3036" s="5">
        <v>0</v>
      </c>
      <c r="V3036" s="6">
        <v>0</v>
      </c>
      <c r="W3036" s="5">
        <v>0</v>
      </c>
      <c r="X3036" s="6">
        <v>0</v>
      </c>
      <c r="Y3036" s="5">
        <v>0</v>
      </c>
      <c r="Z3036" s="6">
        <v>0</v>
      </c>
      <c r="AA3036" s="5">
        <v>0</v>
      </c>
      <c r="AB3036" s="6">
        <v>0</v>
      </c>
      <c r="AC3036" s="5">
        <v>0</v>
      </c>
      <c r="AD3036" s="6">
        <v>0</v>
      </c>
      <c r="AE3036" s="5">
        <v>0</v>
      </c>
      <c r="AF3036" s="6">
        <v>0</v>
      </c>
    </row>
    <row r="3037" spans="2:32" x14ac:dyDescent="0.35">
      <c r="B3037" s="1" t="s">
        <v>614</v>
      </c>
      <c r="C3037" s="5">
        <v>0</v>
      </c>
      <c r="D3037" s="6">
        <v>0</v>
      </c>
      <c r="E3037" s="5">
        <v>0</v>
      </c>
      <c r="F3037" s="6">
        <v>0</v>
      </c>
      <c r="G3037" s="5">
        <v>0</v>
      </c>
      <c r="H3037" s="6">
        <v>0</v>
      </c>
      <c r="I3037" s="5">
        <v>0</v>
      </c>
      <c r="J3037" s="6">
        <v>0</v>
      </c>
      <c r="K3037" s="5">
        <v>0</v>
      </c>
      <c r="L3037" s="6">
        <v>0</v>
      </c>
      <c r="M3037" s="5">
        <v>0</v>
      </c>
      <c r="N3037" s="6">
        <v>0</v>
      </c>
      <c r="O3037" s="5">
        <v>0</v>
      </c>
      <c r="P3037" s="6">
        <v>0</v>
      </c>
      <c r="Q3037" s="5">
        <v>0</v>
      </c>
      <c r="R3037" s="6">
        <v>0</v>
      </c>
      <c r="S3037" s="5">
        <v>0</v>
      </c>
      <c r="T3037" s="6">
        <v>0</v>
      </c>
      <c r="U3037" s="5">
        <v>0</v>
      </c>
      <c r="V3037" s="6">
        <v>0</v>
      </c>
      <c r="W3037" s="5">
        <v>0</v>
      </c>
      <c r="X3037" s="6">
        <v>0</v>
      </c>
      <c r="Y3037" s="5">
        <v>0</v>
      </c>
      <c r="Z3037" s="6">
        <v>0</v>
      </c>
      <c r="AA3037" s="5">
        <v>0</v>
      </c>
      <c r="AB3037" s="6">
        <v>0</v>
      </c>
      <c r="AC3037" s="5">
        <v>0</v>
      </c>
      <c r="AD3037" s="6">
        <v>0</v>
      </c>
      <c r="AE3037" s="5">
        <v>0</v>
      </c>
      <c r="AF3037" s="6">
        <v>0</v>
      </c>
    </row>
    <row r="3038" spans="2:32" x14ac:dyDescent="0.35">
      <c r="B3038" s="1" t="s">
        <v>615</v>
      </c>
      <c r="C3038" s="5">
        <v>0</v>
      </c>
      <c r="D3038" s="6">
        <v>0</v>
      </c>
      <c r="E3038" s="5">
        <v>0</v>
      </c>
      <c r="F3038" s="6">
        <v>0</v>
      </c>
      <c r="G3038" s="5">
        <v>0</v>
      </c>
      <c r="H3038" s="6">
        <v>0</v>
      </c>
      <c r="I3038" s="5">
        <v>0</v>
      </c>
      <c r="J3038" s="6">
        <v>0</v>
      </c>
      <c r="K3038" s="5">
        <v>0</v>
      </c>
      <c r="L3038" s="6">
        <v>0</v>
      </c>
      <c r="M3038" s="5">
        <v>0</v>
      </c>
      <c r="N3038" s="6">
        <v>0</v>
      </c>
      <c r="O3038" s="5">
        <v>0</v>
      </c>
      <c r="P3038" s="6">
        <v>0</v>
      </c>
      <c r="Q3038" s="5">
        <v>0</v>
      </c>
      <c r="R3038" s="6">
        <v>0</v>
      </c>
      <c r="S3038" s="5">
        <v>0</v>
      </c>
      <c r="T3038" s="6">
        <v>0</v>
      </c>
      <c r="U3038" s="5">
        <v>0</v>
      </c>
      <c r="V3038" s="6">
        <v>0</v>
      </c>
      <c r="W3038" s="5">
        <v>0</v>
      </c>
      <c r="X3038" s="6">
        <v>0</v>
      </c>
      <c r="Y3038" s="5">
        <v>0</v>
      </c>
      <c r="Z3038" s="6">
        <v>0</v>
      </c>
      <c r="AA3038" s="5">
        <v>0</v>
      </c>
      <c r="AB3038" s="6">
        <v>0</v>
      </c>
      <c r="AC3038" s="5">
        <v>0</v>
      </c>
      <c r="AD3038" s="6">
        <v>0</v>
      </c>
      <c r="AE3038" s="5">
        <v>0</v>
      </c>
      <c r="AF3038" s="6">
        <v>0</v>
      </c>
    </row>
    <row r="3039" spans="2:32" x14ac:dyDescent="0.35">
      <c r="B3039" s="1" t="s">
        <v>616</v>
      </c>
      <c r="C3039" s="5">
        <v>0</v>
      </c>
      <c r="D3039" s="6">
        <v>0</v>
      </c>
      <c r="E3039" s="5">
        <v>0</v>
      </c>
      <c r="F3039" s="6">
        <v>0</v>
      </c>
      <c r="G3039" s="5">
        <v>0</v>
      </c>
      <c r="H3039" s="6">
        <v>0</v>
      </c>
      <c r="I3039" s="5">
        <v>0</v>
      </c>
      <c r="J3039" s="6">
        <v>0</v>
      </c>
      <c r="K3039" s="5">
        <v>0</v>
      </c>
      <c r="L3039" s="6">
        <v>0</v>
      </c>
      <c r="M3039" s="5">
        <v>0</v>
      </c>
      <c r="N3039" s="6">
        <v>0</v>
      </c>
      <c r="O3039" s="5">
        <v>0</v>
      </c>
      <c r="P3039" s="6">
        <v>0</v>
      </c>
      <c r="Q3039" s="5">
        <v>0</v>
      </c>
      <c r="R3039" s="6">
        <v>0</v>
      </c>
      <c r="S3039" s="5">
        <v>0</v>
      </c>
      <c r="T3039" s="6">
        <v>0</v>
      </c>
      <c r="U3039" s="5">
        <v>0</v>
      </c>
      <c r="V3039" s="6">
        <v>0</v>
      </c>
      <c r="W3039" s="5">
        <v>0</v>
      </c>
      <c r="X3039" s="6">
        <v>0</v>
      </c>
      <c r="Y3039" s="5">
        <v>0</v>
      </c>
      <c r="Z3039" s="6">
        <v>0</v>
      </c>
      <c r="AA3039" s="5">
        <v>0</v>
      </c>
      <c r="AB3039" s="6">
        <v>0</v>
      </c>
      <c r="AC3039" s="5">
        <v>0</v>
      </c>
      <c r="AD3039" s="6">
        <v>0</v>
      </c>
      <c r="AE3039" s="5">
        <v>0</v>
      </c>
      <c r="AF3039" s="6">
        <v>0</v>
      </c>
    </row>
    <row r="3040" spans="2:32" x14ac:dyDescent="0.35">
      <c r="B3040" s="1" t="s">
        <v>617</v>
      </c>
      <c r="C3040" s="5">
        <v>0</v>
      </c>
      <c r="D3040" s="6">
        <v>0</v>
      </c>
      <c r="E3040" s="5">
        <v>0</v>
      </c>
      <c r="F3040" s="6">
        <v>0</v>
      </c>
      <c r="G3040" s="5">
        <v>0</v>
      </c>
      <c r="H3040" s="6">
        <v>0</v>
      </c>
      <c r="I3040" s="5">
        <v>0</v>
      </c>
      <c r="J3040" s="6">
        <v>0</v>
      </c>
      <c r="K3040" s="5">
        <v>0</v>
      </c>
      <c r="L3040" s="6">
        <v>0</v>
      </c>
      <c r="M3040" s="5">
        <v>0</v>
      </c>
      <c r="N3040" s="6">
        <v>0</v>
      </c>
      <c r="O3040" s="5">
        <v>0</v>
      </c>
      <c r="P3040" s="6">
        <v>0</v>
      </c>
      <c r="Q3040" s="5">
        <v>0</v>
      </c>
      <c r="R3040" s="6">
        <v>0</v>
      </c>
      <c r="S3040" s="5">
        <v>0</v>
      </c>
      <c r="T3040" s="6">
        <v>0</v>
      </c>
      <c r="U3040" s="5">
        <v>0</v>
      </c>
      <c r="V3040" s="6">
        <v>0</v>
      </c>
      <c r="W3040" s="5">
        <v>0</v>
      </c>
      <c r="X3040" s="6">
        <v>0</v>
      </c>
      <c r="Y3040" s="5">
        <v>0</v>
      </c>
      <c r="Z3040" s="6">
        <v>0</v>
      </c>
      <c r="AA3040" s="5">
        <v>0</v>
      </c>
      <c r="AB3040" s="6">
        <v>0</v>
      </c>
      <c r="AC3040" s="5">
        <v>0</v>
      </c>
      <c r="AD3040" s="6">
        <v>0</v>
      </c>
      <c r="AE3040" s="5">
        <v>0</v>
      </c>
      <c r="AF3040" s="6">
        <v>0</v>
      </c>
    </row>
    <row r="3041" spans="2:32" x14ac:dyDescent="0.35">
      <c r="B3041" s="1" t="s">
        <v>618</v>
      </c>
      <c r="C3041" s="5">
        <v>0</v>
      </c>
      <c r="D3041" s="6">
        <v>0</v>
      </c>
      <c r="E3041" s="5">
        <v>0</v>
      </c>
      <c r="F3041" s="6">
        <v>0</v>
      </c>
      <c r="G3041" s="5">
        <v>0</v>
      </c>
      <c r="H3041" s="6">
        <v>0</v>
      </c>
      <c r="I3041" s="5">
        <v>0</v>
      </c>
      <c r="J3041" s="6">
        <v>0</v>
      </c>
      <c r="K3041" s="5">
        <v>0</v>
      </c>
      <c r="L3041" s="6">
        <v>0</v>
      </c>
      <c r="M3041" s="5">
        <v>0</v>
      </c>
      <c r="N3041" s="6">
        <v>0</v>
      </c>
      <c r="O3041" s="5">
        <v>0</v>
      </c>
      <c r="P3041" s="6">
        <v>0</v>
      </c>
      <c r="Q3041" s="5">
        <v>0</v>
      </c>
      <c r="R3041" s="6">
        <v>0</v>
      </c>
      <c r="S3041" s="5">
        <v>0</v>
      </c>
      <c r="T3041" s="6">
        <v>0</v>
      </c>
      <c r="U3041" s="5">
        <v>0</v>
      </c>
      <c r="V3041" s="6">
        <v>0</v>
      </c>
      <c r="W3041" s="5">
        <v>0</v>
      </c>
      <c r="X3041" s="6">
        <v>0</v>
      </c>
      <c r="Y3041" s="5">
        <v>0</v>
      </c>
      <c r="Z3041" s="6">
        <v>0</v>
      </c>
      <c r="AA3041" s="5">
        <v>0</v>
      </c>
      <c r="AB3041" s="6">
        <v>0</v>
      </c>
      <c r="AC3041" s="5">
        <v>0</v>
      </c>
      <c r="AD3041" s="6">
        <v>0</v>
      </c>
      <c r="AE3041" s="5">
        <v>0</v>
      </c>
      <c r="AF3041" s="6">
        <v>0</v>
      </c>
    </row>
    <row r="3042" spans="2:32" x14ac:dyDescent="0.35">
      <c r="B3042" s="1" t="s">
        <v>619</v>
      </c>
      <c r="C3042" s="5">
        <v>0</v>
      </c>
      <c r="D3042" s="6">
        <v>0</v>
      </c>
      <c r="E3042" s="5">
        <v>0</v>
      </c>
      <c r="F3042" s="6">
        <v>0</v>
      </c>
      <c r="G3042" s="5">
        <v>0</v>
      </c>
      <c r="H3042" s="6">
        <v>0</v>
      </c>
      <c r="I3042" s="5">
        <v>0</v>
      </c>
      <c r="J3042" s="6">
        <v>0</v>
      </c>
      <c r="K3042" s="5">
        <v>0</v>
      </c>
      <c r="L3042" s="6">
        <v>0</v>
      </c>
      <c r="M3042" s="5">
        <v>0</v>
      </c>
      <c r="N3042" s="6">
        <v>0</v>
      </c>
      <c r="O3042" s="5">
        <v>0</v>
      </c>
      <c r="P3042" s="6">
        <v>0</v>
      </c>
      <c r="Q3042" s="5">
        <v>0</v>
      </c>
      <c r="R3042" s="6">
        <v>0</v>
      </c>
      <c r="S3042" s="5">
        <v>0</v>
      </c>
      <c r="T3042" s="6">
        <v>0</v>
      </c>
      <c r="U3042" s="5">
        <v>0</v>
      </c>
      <c r="V3042" s="6">
        <v>0</v>
      </c>
      <c r="W3042" s="5">
        <v>0</v>
      </c>
      <c r="X3042" s="6">
        <v>0</v>
      </c>
      <c r="Y3042" s="5">
        <v>0</v>
      </c>
      <c r="Z3042" s="6">
        <v>0</v>
      </c>
      <c r="AA3042" s="5">
        <v>0</v>
      </c>
      <c r="AB3042" s="6">
        <v>0</v>
      </c>
      <c r="AC3042" s="5">
        <v>0</v>
      </c>
      <c r="AD3042" s="6">
        <v>0</v>
      </c>
      <c r="AE3042" s="5">
        <v>0</v>
      </c>
      <c r="AF3042" s="6">
        <v>0</v>
      </c>
    </row>
    <row r="3043" spans="2:32" x14ac:dyDescent="0.35">
      <c r="B3043" s="1" t="s">
        <v>620</v>
      </c>
      <c r="C3043" s="5">
        <v>0</v>
      </c>
      <c r="D3043" s="6">
        <v>0</v>
      </c>
      <c r="E3043" s="5">
        <v>0</v>
      </c>
      <c r="F3043" s="6">
        <v>0</v>
      </c>
      <c r="G3043" s="5">
        <v>0</v>
      </c>
      <c r="H3043" s="6">
        <v>0</v>
      </c>
      <c r="I3043" s="5">
        <v>0</v>
      </c>
      <c r="J3043" s="6">
        <v>0</v>
      </c>
      <c r="K3043" s="5">
        <v>0</v>
      </c>
      <c r="L3043" s="6">
        <v>0</v>
      </c>
      <c r="M3043" s="5">
        <v>0</v>
      </c>
      <c r="N3043" s="6">
        <v>0</v>
      </c>
      <c r="O3043" s="5">
        <v>0</v>
      </c>
      <c r="P3043" s="6">
        <v>0</v>
      </c>
      <c r="Q3043" s="5">
        <v>0</v>
      </c>
      <c r="R3043" s="6">
        <v>0</v>
      </c>
      <c r="S3043" s="5">
        <v>0</v>
      </c>
      <c r="T3043" s="6">
        <v>0</v>
      </c>
      <c r="U3043" s="5">
        <v>0</v>
      </c>
      <c r="V3043" s="6">
        <v>0</v>
      </c>
      <c r="W3043" s="5">
        <v>0</v>
      </c>
      <c r="X3043" s="6">
        <v>0</v>
      </c>
      <c r="Y3043" s="5">
        <v>0</v>
      </c>
      <c r="Z3043" s="6">
        <v>0</v>
      </c>
      <c r="AA3043" s="5">
        <v>0</v>
      </c>
      <c r="AB3043" s="6">
        <v>0</v>
      </c>
      <c r="AC3043" s="5">
        <v>0</v>
      </c>
      <c r="AD3043" s="6">
        <v>0</v>
      </c>
      <c r="AE3043" s="5">
        <v>0</v>
      </c>
      <c r="AF3043" s="6">
        <v>0</v>
      </c>
    </row>
    <row r="3044" spans="2:32" x14ac:dyDescent="0.35">
      <c r="B3044" s="1" t="s">
        <v>621</v>
      </c>
      <c r="C3044" s="5">
        <v>0</v>
      </c>
      <c r="D3044" s="6">
        <v>0</v>
      </c>
      <c r="E3044" s="5">
        <v>0</v>
      </c>
      <c r="F3044" s="6">
        <v>0</v>
      </c>
      <c r="G3044" s="5">
        <v>0</v>
      </c>
      <c r="H3044" s="6">
        <v>0</v>
      </c>
      <c r="I3044" s="5">
        <v>0</v>
      </c>
      <c r="J3044" s="6">
        <v>0</v>
      </c>
      <c r="K3044" s="5">
        <v>0</v>
      </c>
      <c r="L3044" s="6">
        <v>0</v>
      </c>
      <c r="M3044" s="5">
        <v>0</v>
      </c>
      <c r="N3044" s="6">
        <v>0</v>
      </c>
      <c r="O3044" s="5">
        <v>0</v>
      </c>
      <c r="P3044" s="6">
        <v>0</v>
      </c>
      <c r="Q3044" s="5">
        <v>0</v>
      </c>
      <c r="R3044" s="6">
        <v>0</v>
      </c>
      <c r="S3044" s="5">
        <v>0</v>
      </c>
      <c r="T3044" s="6">
        <v>0</v>
      </c>
      <c r="U3044" s="5">
        <v>0</v>
      </c>
      <c r="V3044" s="6">
        <v>0</v>
      </c>
      <c r="W3044" s="5">
        <v>0</v>
      </c>
      <c r="X3044" s="6">
        <v>0</v>
      </c>
      <c r="Y3044" s="5">
        <v>0</v>
      </c>
      <c r="Z3044" s="6">
        <v>0</v>
      </c>
      <c r="AA3044" s="5">
        <v>0</v>
      </c>
      <c r="AB3044" s="6">
        <v>0</v>
      </c>
      <c r="AC3044" s="5">
        <v>0</v>
      </c>
      <c r="AD3044" s="6">
        <v>0</v>
      </c>
      <c r="AE3044" s="5">
        <v>0</v>
      </c>
      <c r="AF3044" s="6">
        <v>0</v>
      </c>
    </row>
    <row r="3045" spans="2:32" x14ac:dyDescent="0.35">
      <c r="B3045" s="1" t="s">
        <v>622</v>
      </c>
      <c r="C3045" s="5">
        <v>0</v>
      </c>
      <c r="D3045" s="6">
        <v>0</v>
      </c>
      <c r="E3045" s="5">
        <v>0</v>
      </c>
      <c r="F3045" s="6">
        <v>0</v>
      </c>
      <c r="G3045" s="5">
        <v>0</v>
      </c>
      <c r="H3045" s="6">
        <v>0</v>
      </c>
      <c r="I3045" s="5">
        <v>0</v>
      </c>
      <c r="J3045" s="6">
        <v>0</v>
      </c>
      <c r="K3045" s="5">
        <v>0</v>
      </c>
      <c r="L3045" s="6">
        <v>0</v>
      </c>
      <c r="M3045" s="5">
        <v>0</v>
      </c>
      <c r="N3045" s="6">
        <v>0</v>
      </c>
      <c r="O3045" s="5">
        <v>0</v>
      </c>
      <c r="P3045" s="6">
        <v>0</v>
      </c>
      <c r="Q3045" s="5">
        <v>0</v>
      </c>
      <c r="R3045" s="6">
        <v>0</v>
      </c>
      <c r="S3045" s="5">
        <v>0</v>
      </c>
      <c r="T3045" s="6">
        <v>0</v>
      </c>
      <c r="U3045" s="5">
        <v>0</v>
      </c>
      <c r="V3045" s="6">
        <v>0</v>
      </c>
      <c r="W3045" s="5">
        <v>0</v>
      </c>
      <c r="X3045" s="6">
        <v>0</v>
      </c>
      <c r="Y3045" s="5">
        <v>0</v>
      </c>
      <c r="Z3045" s="6">
        <v>0</v>
      </c>
      <c r="AA3045" s="5">
        <v>0</v>
      </c>
      <c r="AB3045" s="6">
        <v>0</v>
      </c>
      <c r="AC3045" s="5">
        <v>0</v>
      </c>
      <c r="AD3045" s="6">
        <v>0</v>
      </c>
      <c r="AE3045" s="5">
        <v>0</v>
      </c>
      <c r="AF3045" s="6">
        <v>0</v>
      </c>
    </row>
    <row r="3046" spans="2:32" x14ac:dyDescent="0.35">
      <c r="B3046" s="1" t="s">
        <v>623</v>
      </c>
      <c r="C3046" s="5">
        <v>0</v>
      </c>
      <c r="D3046" s="6">
        <v>0</v>
      </c>
      <c r="E3046" s="5">
        <v>0</v>
      </c>
      <c r="F3046" s="6">
        <v>0</v>
      </c>
      <c r="G3046" s="5">
        <v>0</v>
      </c>
      <c r="H3046" s="6">
        <v>0</v>
      </c>
      <c r="I3046" s="5">
        <v>0</v>
      </c>
      <c r="J3046" s="6">
        <v>0</v>
      </c>
      <c r="K3046" s="5">
        <v>0</v>
      </c>
      <c r="L3046" s="6">
        <v>0</v>
      </c>
      <c r="M3046" s="5">
        <v>0</v>
      </c>
      <c r="N3046" s="6">
        <v>0</v>
      </c>
      <c r="O3046" s="5">
        <v>0</v>
      </c>
      <c r="P3046" s="6">
        <v>0</v>
      </c>
      <c r="Q3046" s="5">
        <v>0</v>
      </c>
      <c r="R3046" s="6">
        <v>0</v>
      </c>
      <c r="S3046" s="5">
        <v>0</v>
      </c>
      <c r="T3046" s="6">
        <v>0</v>
      </c>
      <c r="U3046" s="5">
        <v>0</v>
      </c>
      <c r="V3046" s="6">
        <v>0</v>
      </c>
      <c r="W3046" s="5">
        <v>0</v>
      </c>
      <c r="X3046" s="6">
        <v>0</v>
      </c>
      <c r="Y3046" s="5">
        <v>0</v>
      </c>
      <c r="Z3046" s="6">
        <v>0</v>
      </c>
      <c r="AA3046" s="5">
        <v>0</v>
      </c>
      <c r="AB3046" s="6">
        <v>0</v>
      </c>
      <c r="AC3046" s="5">
        <v>0</v>
      </c>
      <c r="AD3046" s="6">
        <v>0</v>
      </c>
      <c r="AE3046" s="5">
        <v>0</v>
      </c>
      <c r="AF3046" s="6">
        <v>0</v>
      </c>
    </row>
    <row r="3047" spans="2:32" x14ac:dyDescent="0.35">
      <c r="B3047" s="1" t="s">
        <v>624</v>
      </c>
      <c r="C3047" s="5">
        <v>0</v>
      </c>
      <c r="D3047" s="6">
        <v>0</v>
      </c>
      <c r="E3047" s="5">
        <v>0</v>
      </c>
      <c r="F3047" s="6">
        <v>0</v>
      </c>
      <c r="G3047" s="5">
        <v>0</v>
      </c>
      <c r="H3047" s="6">
        <v>0</v>
      </c>
      <c r="I3047" s="5">
        <v>0</v>
      </c>
      <c r="J3047" s="6">
        <v>0</v>
      </c>
      <c r="K3047" s="5">
        <v>0</v>
      </c>
      <c r="L3047" s="6">
        <v>0</v>
      </c>
      <c r="M3047" s="5">
        <v>0</v>
      </c>
      <c r="N3047" s="6">
        <v>0</v>
      </c>
      <c r="O3047" s="5">
        <v>0</v>
      </c>
      <c r="P3047" s="6">
        <v>0</v>
      </c>
      <c r="Q3047" s="5">
        <v>0</v>
      </c>
      <c r="R3047" s="6">
        <v>0</v>
      </c>
      <c r="S3047" s="5">
        <v>0</v>
      </c>
      <c r="T3047" s="6">
        <v>0</v>
      </c>
      <c r="U3047" s="5">
        <v>0</v>
      </c>
      <c r="V3047" s="6">
        <v>0</v>
      </c>
      <c r="W3047" s="5">
        <v>0</v>
      </c>
      <c r="X3047" s="6">
        <v>0</v>
      </c>
      <c r="Y3047" s="5">
        <v>0</v>
      </c>
      <c r="Z3047" s="6">
        <v>0</v>
      </c>
      <c r="AA3047" s="5">
        <v>0</v>
      </c>
      <c r="AB3047" s="6">
        <v>0</v>
      </c>
      <c r="AC3047" s="5">
        <v>0</v>
      </c>
      <c r="AD3047" s="6">
        <v>0</v>
      </c>
      <c r="AE3047" s="5">
        <v>0</v>
      </c>
      <c r="AF3047" s="6">
        <v>0</v>
      </c>
    </row>
    <row r="3048" spans="2:32" x14ac:dyDescent="0.35">
      <c r="B3048" s="1" t="s">
        <v>625</v>
      </c>
      <c r="C3048" s="5">
        <v>0</v>
      </c>
      <c r="D3048" s="6">
        <v>0</v>
      </c>
      <c r="E3048" s="5">
        <v>0</v>
      </c>
      <c r="F3048" s="6">
        <v>0</v>
      </c>
      <c r="G3048" s="5">
        <v>0</v>
      </c>
      <c r="H3048" s="6">
        <v>0</v>
      </c>
      <c r="I3048" s="5">
        <v>0</v>
      </c>
      <c r="J3048" s="6">
        <v>0</v>
      </c>
      <c r="K3048" s="5">
        <v>0</v>
      </c>
      <c r="L3048" s="6">
        <v>0</v>
      </c>
      <c r="M3048" s="5">
        <v>0</v>
      </c>
      <c r="N3048" s="6">
        <v>0</v>
      </c>
      <c r="O3048" s="5">
        <v>0</v>
      </c>
      <c r="P3048" s="6">
        <v>0</v>
      </c>
      <c r="Q3048" s="5">
        <v>0</v>
      </c>
      <c r="R3048" s="6">
        <v>0</v>
      </c>
      <c r="S3048" s="5">
        <v>0</v>
      </c>
      <c r="T3048" s="6">
        <v>0</v>
      </c>
      <c r="U3048" s="5">
        <v>0</v>
      </c>
      <c r="V3048" s="6">
        <v>0</v>
      </c>
      <c r="W3048" s="5">
        <v>0</v>
      </c>
      <c r="X3048" s="6">
        <v>0</v>
      </c>
      <c r="Y3048" s="5">
        <v>0</v>
      </c>
      <c r="Z3048" s="6">
        <v>0</v>
      </c>
      <c r="AA3048" s="5">
        <v>0</v>
      </c>
      <c r="AB3048" s="6">
        <v>0</v>
      </c>
      <c r="AC3048" s="5">
        <v>0</v>
      </c>
      <c r="AD3048" s="6">
        <v>0</v>
      </c>
      <c r="AE3048" s="5">
        <v>0</v>
      </c>
      <c r="AF3048" s="6">
        <v>0</v>
      </c>
    </row>
    <row r="3049" spans="2:32" x14ac:dyDescent="0.35">
      <c r="B3049" s="1" t="s">
        <v>626</v>
      </c>
      <c r="C3049" s="5">
        <v>0</v>
      </c>
      <c r="D3049" s="6">
        <v>0</v>
      </c>
      <c r="E3049" s="5">
        <v>0</v>
      </c>
      <c r="F3049" s="6">
        <v>0</v>
      </c>
      <c r="G3049" s="5">
        <v>0</v>
      </c>
      <c r="H3049" s="6">
        <v>0</v>
      </c>
      <c r="I3049" s="5">
        <v>0</v>
      </c>
      <c r="J3049" s="6">
        <v>0</v>
      </c>
      <c r="K3049" s="5">
        <v>0</v>
      </c>
      <c r="L3049" s="6">
        <v>0</v>
      </c>
      <c r="M3049" s="5">
        <v>0</v>
      </c>
      <c r="N3049" s="6">
        <v>0</v>
      </c>
      <c r="O3049" s="5">
        <v>0</v>
      </c>
      <c r="P3049" s="6">
        <v>0</v>
      </c>
      <c r="Q3049" s="5">
        <v>0</v>
      </c>
      <c r="R3049" s="6">
        <v>0</v>
      </c>
      <c r="S3049" s="5">
        <v>0</v>
      </c>
      <c r="T3049" s="6">
        <v>0</v>
      </c>
      <c r="U3049" s="5">
        <v>0</v>
      </c>
      <c r="V3049" s="6">
        <v>0</v>
      </c>
      <c r="W3049" s="5">
        <v>0</v>
      </c>
      <c r="X3049" s="6">
        <v>0</v>
      </c>
      <c r="Y3049" s="5">
        <v>0</v>
      </c>
      <c r="Z3049" s="6">
        <v>0</v>
      </c>
      <c r="AA3049" s="5">
        <v>0</v>
      </c>
      <c r="AB3049" s="6">
        <v>0</v>
      </c>
      <c r="AC3049" s="5">
        <v>0</v>
      </c>
      <c r="AD3049" s="6">
        <v>0</v>
      </c>
      <c r="AE3049" s="5">
        <v>0</v>
      </c>
      <c r="AF3049" s="6">
        <v>0</v>
      </c>
    </row>
    <row r="3050" spans="2:32" x14ac:dyDescent="0.35">
      <c r="B3050" s="1" t="s">
        <v>627</v>
      </c>
      <c r="C3050" s="5">
        <v>2.5739999999999999E-2</v>
      </c>
      <c r="D3050" s="6">
        <v>25.884</v>
      </c>
      <c r="E3050" s="5">
        <v>0</v>
      </c>
      <c r="F3050" s="6">
        <v>0</v>
      </c>
      <c r="G3050" s="5">
        <v>0</v>
      </c>
      <c r="H3050" s="6">
        <v>0</v>
      </c>
      <c r="I3050" s="5">
        <v>0</v>
      </c>
      <c r="J3050" s="6">
        <v>0</v>
      </c>
      <c r="K3050" s="5">
        <v>0</v>
      </c>
      <c r="L3050" s="6">
        <v>0</v>
      </c>
      <c r="M3050" s="5">
        <v>5.4919999999999997E-2</v>
      </c>
      <c r="N3050" s="6">
        <v>2.4510000000000001</v>
      </c>
      <c r="O3050" s="5">
        <v>0</v>
      </c>
      <c r="P3050" s="6">
        <v>0</v>
      </c>
      <c r="Q3050" s="5">
        <v>0</v>
      </c>
      <c r="R3050" s="6">
        <v>0</v>
      </c>
      <c r="S3050" s="5">
        <v>0</v>
      </c>
      <c r="T3050" s="6">
        <v>0</v>
      </c>
      <c r="U3050" s="5">
        <v>0.53552</v>
      </c>
      <c r="V3050" s="6">
        <v>23.311</v>
      </c>
      <c r="W3050" s="5">
        <v>7.0000000000000001E-3</v>
      </c>
      <c r="X3050" s="6">
        <v>0.121</v>
      </c>
      <c r="Y3050" s="5">
        <v>0</v>
      </c>
      <c r="Z3050" s="6">
        <v>0</v>
      </c>
      <c r="AA3050" s="5">
        <v>0</v>
      </c>
      <c r="AB3050" s="6">
        <v>0</v>
      </c>
      <c r="AC3050" s="5">
        <v>0</v>
      </c>
      <c r="AD3050" s="6">
        <v>0</v>
      </c>
      <c r="AE3050" s="5">
        <v>0</v>
      </c>
      <c r="AF3050" s="6">
        <v>0</v>
      </c>
    </row>
    <row r="3051" spans="2:32" x14ac:dyDescent="0.35">
      <c r="B3051" s="1" t="s">
        <v>628</v>
      </c>
      <c r="C3051" s="5">
        <v>0</v>
      </c>
      <c r="D3051" s="6">
        <v>0</v>
      </c>
      <c r="E3051" s="5">
        <v>0</v>
      </c>
      <c r="F3051" s="6">
        <v>0</v>
      </c>
      <c r="G3051" s="5">
        <v>0</v>
      </c>
      <c r="H3051" s="6">
        <v>0</v>
      </c>
      <c r="I3051" s="5">
        <v>0</v>
      </c>
      <c r="J3051" s="6">
        <v>0</v>
      </c>
      <c r="K3051" s="5">
        <v>0</v>
      </c>
      <c r="L3051" s="6">
        <v>0</v>
      </c>
      <c r="M3051" s="5">
        <v>0</v>
      </c>
      <c r="N3051" s="6">
        <v>0</v>
      </c>
      <c r="O3051" s="5">
        <v>0</v>
      </c>
      <c r="P3051" s="6">
        <v>0</v>
      </c>
      <c r="Q3051" s="5">
        <v>0</v>
      </c>
      <c r="R3051" s="6">
        <v>0</v>
      </c>
      <c r="S3051" s="5">
        <v>0</v>
      </c>
      <c r="T3051" s="6">
        <v>0</v>
      </c>
      <c r="U3051" s="5">
        <v>0</v>
      </c>
      <c r="V3051" s="6">
        <v>0</v>
      </c>
      <c r="W3051" s="5">
        <v>0</v>
      </c>
      <c r="X3051" s="6">
        <v>0</v>
      </c>
      <c r="Y3051" s="5">
        <v>0</v>
      </c>
      <c r="Z3051" s="6">
        <v>0</v>
      </c>
      <c r="AA3051" s="5">
        <v>0</v>
      </c>
      <c r="AB3051" s="6">
        <v>0</v>
      </c>
      <c r="AC3051" s="5">
        <v>0</v>
      </c>
      <c r="AD3051" s="6">
        <v>0</v>
      </c>
      <c r="AE3051" s="5">
        <v>0</v>
      </c>
      <c r="AF3051" s="6">
        <v>0</v>
      </c>
    </row>
    <row r="3052" spans="2:32" x14ac:dyDescent="0.35">
      <c r="B3052" s="1" t="s">
        <v>629</v>
      </c>
      <c r="C3052" s="5">
        <v>0</v>
      </c>
      <c r="D3052" s="6">
        <v>0</v>
      </c>
      <c r="E3052" s="5">
        <v>0</v>
      </c>
      <c r="F3052" s="6">
        <v>0</v>
      </c>
      <c r="G3052" s="5">
        <v>0</v>
      </c>
      <c r="H3052" s="6">
        <v>0</v>
      </c>
      <c r="I3052" s="5">
        <v>0</v>
      </c>
      <c r="J3052" s="6">
        <v>0</v>
      </c>
      <c r="K3052" s="5">
        <v>0</v>
      </c>
      <c r="L3052" s="6">
        <v>0</v>
      </c>
      <c r="M3052" s="5">
        <v>0</v>
      </c>
      <c r="N3052" s="6">
        <v>0</v>
      </c>
      <c r="O3052" s="5">
        <v>0</v>
      </c>
      <c r="P3052" s="6">
        <v>0</v>
      </c>
      <c r="Q3052" s="5">
        <v>0</v>
      </c>
      <c r="R3052" s="6">
        <v>0</v>
      </c>
      <c r="S3052" s="5">
        <v>0</v>
      </c>
      <c r="T3052" s="6">
        <v>0</v>
      </c>
      <c r="U3052" s="5">
        <v>0</v>
      </c>
      <c r="V3052" s="6">
        <v>0</v>
      </c>
      <c r="W3052" s="5">
        <v>0</v>
      </c>
      <c r="X3052" s="6">
        <v>0</v>
      </c>
      <c r="Y3052" s="5">
        <v>0</v>
      </c>
      <c r="Z3052" s="6">
        <v>0</v>
      </c>
      <c r="AA3052" s="5">
        <v>0</v>
      </c>
      <c r="AB3052" s="6">
        <v>0</v>
      </c>
      <c r="AC3052" s="5">
        <v>0</v>
      </c>
      <c r="AD3052" s="6">
        <v>0</v>
      </c>
      <c r="AE3052" s="5">
        <v>0</v>
      </c>
      <c r="AF3052" s="6">
        <v>0</v>
      </c>
    </row>
    <row r="3053" spans="2:32" x14ac:dyDescent="0.35">
      <c r="B3053" s="1" t="s">
        <v>630</v>
      </c>
      <c r="C3053" s="5">
        <v>0</v>
      </c>
      <c r="D3053" s="6">
        <v>0</v>
      </c>
      <c r="E3053" s="5">
        <v>0</v>
      </c>
      <c r="F3053" s="6">
        <v>0</v>
      </c>
      <c r="G3053" s="5">
        <v>0</v>
      </c>
      <c r="H3053" s="6">
        <v>0</v>
      </c>
      <c r="I3053" s="5">
        <v>0</v>
      </c>
      <c r="J3053" s="6">
        <v>0</v>
      </c>
      <c r="K3053" s="5">
        <v>0</v>
      </c>
      <c r="L3053" s="6">
        <v>0</v>
      </c>
      <c r="M3053" s="5">
        <v>0</v>
      </c>
      <c r="N3053" s="6">
        <v>0</v>
      </c>
      <c r="O3053" s="5">
        <v>0</v>
      </c>
      <c r="P3053" s="6">
        <v>0</v>
      </c>
      <c r="Q3053" s="5">
        <v>0</v>
      </c>
      <c r="R3053" s="6">
        <v>0</v>
      </c>
      <c r="S3053" s="5">
        <v>0</v>
      </c>
      <c r="T3053" s="6">
        <v>0</v>
      </c>
      <c r="U3053" s="5">
        <v>0</v>
      </c>
      <c r="V3053" s="6">
        <v>0</v>
      </c>
      <c r="W3053" s="5">
        <v>0</v>
      </c>
      <c r="X3053" s="6">
        <v>0</v>
      </c>
      <c r="Y3053" s="5">
        <v>0</v>
      </c>
      <c r="Z3053" s="6">
        <v>0</v>
      </c>
      <c r="AA3053" s="5">
        <v>0</v>
      </c>
      <c r="AB3053" s="6">
        <v>0</v>
      </c>
      <c r="AC3053" s="5">
        <v>0</v>
      </c>
      <c r="AD3053" s="6">
        <v>0</v>
      </c>
      <c r="AE3053" s="5">
        <v>0</v>
      </c>
      <c r="AF3053" s="6">
        <v>0</v>
      </c>
    </row>
    <row r="3054" spans="2:32" x14ac:dyDescent="0.35">
      <c r="B3054" s="1" t="s">
        <v>631</v>
      </c>
      <c r="C3054" s="5">
        <v>0</v>
      </c>
      <c r="D3054" s="6">
        <v>0</v>
      </c>
      <c r="E3054" s="5">
        <v>0</v>
      </c>
      <c r="F3054" s="6">
        <v>0</v>
      </c>
      <c r="G3054" s="5">
        <v>0</v>
      </c>
      <c r="H3054" s="6">
        <v>0</v>
      </c>
      <c r="I3054" s="5">
        <v>0</v>
      </c>
      <c r="J3054" s="6">
        <v>0</v>
      </c>
      <c r="K3054" s="5">
        <v>0</v>
      </c>
      <c r="L3054" s="6">
        <v>0</v>
      </c>
      <c r="M3054" s="5">
        <v>0</v>
      </c>
      <c r="N3054" s="6">
        <v>0</v>
      </c>
      <c r="O3054" s="5">
        <v>0</v>
      </c>
      <c r="P3054" s="6">
        <v>0</v>
      </c>
      <c r="Q3054" s="5">
        <v>0</v>
      </c>
      <c r="R3054" s="6">
        <v>0</v>
      </c>
      <c r="S3054" s="5">
        <v>0</v>
      </c>
      <c r="T3054" s="6">
        <v>0</v>
      </c>
      <c r="U3054" s="5">
        <v>0</v>
      </c>
      <c r="V3054" s="6">
        <v>0</v>
      </c>
      <c r="W3054" s="5">
        <v>0</v>
      </c>
      <c r="X3054" s="6">
        <v>0</v>
      </c>
      <c r="Y3054" s="5">
        <v>0</v>
      </c>
      <c r="Z3054" s="6">
        <v>0</v>
      </c>
      <c r="AA3054" s="5">
        <v>0</v>
      </c>
      <c r="AB3054" s="6">
        <v>0</v>
      </c>
      <c r="AC3054" s="5">
        <v>0</v>
      </c>
      <c r="AD3054" s="6">
        <v>0</v>
      </c>
      <c r="AE3054" s="5">
        <v>0</v>
      </c>
      <c r="AF3054" s="6">
        <v>0</v>
      </c>
    </row>
    <row r="3055" spans="2:32" x14ac:dyDescent="0.35">
      <c r="B3055" s="1" t="s">
        <v>632</v>
      </c>
      <c r="C3055" s="5">
        <v>0</v>
      </c>
      <c r="D3055" s="6">
        <v>0</v>
      </c>
      <c r="E3055" s="5">
        <v>0</v>
      </c>
      <c r="F3055" s="6">
        <v>0</v>
      </c>
      <c r="G3055" s="5">
        <v>0</v>
      </c>
      <c r="H3055" s="6">
        <v>0</v>
      </c>
      <c r="I3055" s="5">
        <v>0</v>
      </c>
      <c r="J3055" s="6">
        <v>0</v>
      </c>
      <c r="K3055" s="5">
        <v>0</v>
      </c>
      <c r="L3055" s="6">
        <v>0</v>
      </c>
      <c r="M3055" s="5">
        <v>0</v>
      </c>
      <c r="N3055" s="6">
        <v>0</v>
      </c>
      <c r="O3055" s="5">
        <v>0</v>
      </c>
      <c r="P3055" s="6">
        <v>0</v>
      </c>
      <c r="Q3055" s="5">
        <v>0</v>
      </c>
      <c r="R3055" s="6">
        <v>0</v>
      </c>
      <c r="S3055" s="5">
        <v>0</v>
      </c>
      <c r="T3055" s="6">
        <v>0</v>
      </c>
      <c r="U3055" s="5">
        <v>0</v>
      </c>
      <c r="V3055" s="6">
        <v>0</v>
      </c>
      <c r="W3055" s="5">
        <v>0</v>
      </c>
      <c r="X3055" s="6">
        <v>0</v>
      </c>
      <c r="Y3055" s="5">
        <v>0</v>
      </c>
      <c r="Z3055" s="6">
        <v>0</v>
      </c>
      <c r="AA3055" s="5">
        <v>0</v>
      </c>
      <c r="AB3055" s="6">
        <v>0</v>
      </c>
      <c r="AC3055" s="5">
        <v>0</v>
      </c>
      <c r="AD3055" s="6">
        <v>0</v>
      </c>
      <c r="AE3055" s="5">
        <v>0</v>
      </c>
      <c r="AF3055" s="6">
        <v>0</v>
      </c>
    </row>
    <row r="3056" spans="2:32" x14ac:dyDescent="0.35">
      <c r="B3056" s="1" t="s">
        <v>633</v>
      </c>
      <c r="C3056" s="5">
        <v>0</v>
      </c>
      <c r="D3056" s="6">
        <v>0</v>
      </c>
      <c r="E3056" s="5">
        <v>0</v>
      </c>
      <c r="F3056" s="6">
        <v>0</v>
      </c>
      <c r="G3056" s="5">
        <v>0</v>
      </c>
      <c r="H3056" s="6">
        <v>0</v>
      </c>
      <c r="I3056" s="5">
        <v>0</v>
      </c>
      <c r="J3056" s="6">
        <v>0</v>
      </c>
      <c r="K3056" s="5">
        <v>0</v>
      </c>
      <c r="L3056" s="6">
        <v>0</v>
      </c>
      <c r="M3056" s="5">
        <v>0</v>
      </c>
      <c r="N3056" s="6">
        <v>0</v>
      </c>
      <c r="O3056" s="5">
        <v>0</v>
      </c>
      <c r="P3056" s="6">
        <v>0</v>
      </c>
      <c r="Q3056" s="5">
        <v>0</v>
      </c>
      <c r="R3056" s="6">
        <v>0</v>
      </c>
      <c r="S3056" s="5">
        <v>0</v>
      </c>
      <c r="T3056" s="6">
        <v>0</v>
      </c>
      <c r="U3056" s="5">
        <v>0</v>
      </c>
      <c r="V3056" s="6">
        <v>0</v>
      </c>
      <c r="W3056" s="5">
        <v>0</v>
      </c>
      <c r="X3056" s="6">
        <v>0</v>
      </c>
      <c r="Y3056" s="5">
        <v>0</v>
      </c>
      <c r="Z3056" s="6">
        <v>0</v>
      </c>
      <c r="AA3056" s="5">
        <v>0</v>
      </c>
      <c r="AB3056" s="6">
        <v>0</v>
      </c>
      <c r="AC3056" s="5">
        <v>0</v>
      </c>
      <c r="AD3056" s="6">
        <v>0</v>
      </c>
      <c r="AE3056" s="5">
        <v>0</v>
      </c>
      <c r="AF3056" s="6">
        <v>0</v>
      </c>
    </row>
    <row r="3057" spans="2:32" x14ac:dyDescent="0.35">
      <c r="B3057" s="1" t="s">
        <v>634</v>
      </c>
      <c r="C3057" s="5">
        <v>0</v>
      </c>
      <c r="D3057" s="6">
        <v>0</v>
      </c>
      <c r="E3057" s="5">
        <v>0</v>
      </c>
      <c r="F3057" s="6">
        <v>0</v>
      </c>
      <c r="G3057" s="5">
        <v>0</v>
      </c>
      <c r="H3057" s="6">
        <v>0</v>
      </c>
      <c r="I3057" s="5">
        <v>0</v>
      </c>
      <c r="J3057" s="6">
        <v>0</v>
      </c>
      <c r="K3057" s="5">
        <v>0</v>
      </c>
      <c r="L3057" s="6">
        <v>0</v>
      </c>
      <c r="M3057" s="5">
        <v>0</v>
      </c>
      <c r="N3057" s="6">
        <v>0</v>
      </c>
      <c r="O3057" s="5">
        <v>0</v>
      </c>
      <c r="P3057" s="6">
        <v>0</v>
      </c>
      <c r="Q3057" s="5">
        <v>0</v>
      </c>
      <c r="R3057" s="6">
        <v>0</v>
      </c>
      <c r="S3057" s="5">
        <v>0</v>
      </c>
      <c r="T3057" s="6">
        <v>0</v>
      </c>
      <c r="U3057" s="5">
        <v>0</v>
      </c>
      <c r="V3057" s="6">
        <v>0</v>
      </c>
      <c r="W3057" s="5">
        <v>0</v>
      </c>
      <c r="X3057" s="6">
        <v>0</v>
      </c>
      <c r="Y3057" s="5">
        <v>0</v>
      </c>
      <c r="Z3057" s="6">
        <v>0</v>
      </c>
      <c r="AA3057" s="5">
        <v>0</v>
      </c>
      <c r="AB3057" s="6">
        <v>0</v>
      </c>
      <c r="AC3057" s="5">
        <v>0</v>
      </c>
      <c r="AD3057" s="6">
        <v>0</v>
      </c>
      <c r="AE3057" s="5">
        <v>0</v>
      </c>
      <c r="AF3057" s="6">
        <v>0</v>
      </c>
    </row>
    <row r="3058" spans="2:32" x14ac:dyDescent="0.35">
      <c r="B3058" s="1" t="s">
        <v>635</v>
      </c>
      <c r="C3058" s="5">
        <v>0</v>
      </c>
      <c r="D3058" s="6">
        <v>0</v>
      </c>
      <c r="E3058" s="5">
        <v>0</v>
      </c>
      <c r="F3058" s="6">
        <v>0</v>
      </c>
      <c r="G3058" s="5">
        <v>0</v>
      </c>
      <c r="H3058" s="6">
        <v>0</v>
      </c>
      <c r="I3058" s="5">
        <v>0</v>
      </c>
      <c r="J3058" s="6">
        <v>0</v>
      </c>
      <c r="K3058" s="5">
        <v>0</v>
      </c>
      <c r="L3058" s="6">
        <v>0</v>
      </c>
      <c r="M3058" s="5">
        <v>0</v>
      </c>
      <c r="N3058" s="6">
        <v>0</v>
      </c>
      <c r="O3058" s="5">
        <v>0</v>
      </c>
      <c r="P3058" s="6">
        <v>0</v>
      </c>
      <c r="Q3058" s="5">
        <v>0</v>
      </c>
      <c r="R3058" s="6">
        <v>0</v>
      </c>
      <c r="S3058" s="5">
        <v>0</v>
      </c>
      <c r="T3058" s="6">
        <v>0</v>
      </c>
      <c r="U3058" s="5">
        <v>0</v>
      </c>
      <c r="V3058" s="6">
        <v>0</v>
      </c>
      <c r="W3058" s="5">
        <v>0</v>
      </c>
      <c r="X3058" s="6">
        <v>0</v>
      </c>
      <c r="Y3058" s="5">
        <v>0</v>
      </c>
      <c r="Z3058" s="6">
        <v>0</v>
      </c>
      <c r="AA3058" s="5">
        <v>0</v>
      </c>
      <c r="AB3058" s="6">
        <v>0</v>
      </c>
      <c r="AC3058" s="5">
        <v>0</v>
      </c>
      <c r="AD3058" s="6">
        <v>0</v>
      </c>
      <c r="AE3058" s="5">
        <v>0</v>
      </c>
      <c r="AF3058" s="6">
        <v>0</v>
      </c>
    </row>
    <row r="3059" spans="2:32" x14ac:dyDescent="0.35">
      <c r="B3059" s="2" t="s">
        <v>10</v>
      </c>
    </row>
    <row r="3060" spans="2:32" x14ac:dyDescent="0.35">
      <c r="B3060" s="1" t="s">
        <v>636</v>
      </c>
      <c r="C3060" s="5">
        <v>0</v>
      </c>
      <c r="D3060" s="6">
        <v>0</v>
      </c>
      <c r="E3060" s="5">
        <v>0</v>
      </c>
      <c r="F3060" s="6">
        <v>0</v>
      </c>
      <c r="G3060" s="5">
        <v>0</v>
      </c>
      <c r="H3060" s="6">
        <v>0</v>
      </c>
      <c r="I3060" s="5">
        <v>0</v>
      </c>
      <c r="J3060" s="6">
        <v>0</v>
      </c>
      <c r="K3060" s="5">
        <v>0</v>
      </c>
      <c r="L3060" s="6">
        <v>0</v>
      </c>
      <c r="M3060" s="5">
        <v>0</v>
      </c>
      <c r="N3060" s="6">
        <v>0</v>
      </c>
      <c r="O3060" s="5">
        <v>0</v>
      </c>
      <c r="P3060" s="6">
        <v>0</v>
      </c>
      <c r="Q3060" s="5">
        <v>0</v>
      </c>
      <c r="R3060" s="6">
        <v>0</v>
      </c>
      <c r="S3060" s="5">
        <v>0</v>
      </c>
      <c r="T3060" s="6">
        <v>0</v>
      </c>
      <c r="U3060" s="5">
        <v>0</v>
      </c>
      <c r="V3060" s="6">
        <v>0</v>
      </c>
      <c r="W3060" s="5">
        <v>0</v>
      </c>
      <c r="X3060" s="6">
        <v>0</v>
      </c>
      <c r="Y3060" s="5">
        <v>0</v>
      </c>
      <c r="Z3060" s="6">
        <v>0</v>
      </c>
      <c r="AA3060" s="5">
        <v>0</v>
      </c>
      <c r="AB3060" s="6">
        <v>0</v>
      </c>
      <c r="AC3060" s="5">
        <v>0</v>
      </c>
      <c r="AD3060" s="6">
        <v>0</v>
      </c>
      <c r="AE3060" s="5">
        <v>0</v>
      </c>
      <c r="AF3060" s="6">
        <v>0</v>
      </c>
    </row>
    <row r="3061" spans="2:32" x14ac:dyDescent="0.35">
      <c r="B3061" s="1" t="s">
        <v>637</v>
      </c>
      <c r="C3061" s="5">
        <v>0</v>
      </c>
      <c r="D3061" s="6">
        <v>0</v>
      </c>
      <c r="E3061" s="5">
        <v>0</v>
      </c>
      <c r="F3061" s="6">
        <v>0</v>
      </c>
      <c r="G3061" s="5">
        <v>0</v>
      </c>
      <c r="H3061" s="6">
        <v>0</v>
      </c>
      <c r="I3061" s="5">
        <v>0</v>
      </c>
      <c r="J3061" s="6">
        <v>0</v>
      </c>
      <c r="K3061" s="5">
        <v>0</v>
      </c>
      <c r="L3061" s="6">
        <v>0</v>
      </c>
      <c r="M3061" s="5">
        <v>0</v>
      </c>
      <c r="N3061" s="6">
        <v>0</v>
      </c>
      <c r="O3061" s="5">
        <v>0</v>
      </c>
      <c r="P3061" s="6">
        <v>0</v>
      </c>
      <c r="Q3061" s="5">
        <v>0</v>
      </c>
      <c r="R3061" s="6">
        <v>0</v>
      </c>
      <c r="S3061" s="5">
        <v>0</v>
      </c>
      <c r="T3061" s="6">
        <v>0</v>
      </c>
      <c r="U3061" s="5">
        <v>0</v>
      </c>
      <c r="V3061" s="6">
        <v>0</v>
      </c>
      <c r="W3061" s="5">
        <v>0</v>
      </c>
      <c r="X3061" s="6">
        <v>0</v>
      </c>
      <c r="Y3061" s="5">
        <v>0</v>
      </c>
      <c r="Z3061" s="6">
        <v>0</v>
      </c>
      <c r="AA3061" s="5">
        <v>0</v>
      </c>
      <c r="AB3061" s="6">
        <v>0</v>
      </c>
      <c r="AC3061" s="5">
        <v>0</v>
      </c>
      <c r="AD3061" s="6">
        <v>0</v>
      </c>
      <c r="AE3061" s="5">
        <v>0</v>
      </c>
      <c r="AF3061" s="6">
        <v>0</v>
      </c>
    </row>
    <row r="3062" spans="2:32" x14ac:dyDescent="0.35">
      <c r="B3062" s="1" t="s">
        <v>638</v>
      </c>
      <c r="C3062" s="5">
        <v>0</v>
      </c>
      <c r="D3062" s="6">
        <v>0</v>
      </c>
      <c r="E3062" s="5">
        <v>0</v>
      </c>
      <c r="F3062" s="6">
        <v>0</v>
      </c>
      <c r="G3062" s="5">
        <v>0</v>
      </c>
      <c r="H3062" s="6">
        <v>0</v>
      </c>
      <c r="I3062" s="5">
        <v>0</v>
      </c>
      <c r="J3062" s="6">
        <v>0</v>
      </c>
      <c r="K3062" s="5">
        <v>0</v>
      </c>
      <c r="L3062" s="6">
        <v>0</v>
      </c>
      <c r="M3062" s="5">
        <v>0</v>
      </c>
      <c r="N3062" s="6">
        <v>0</v>
      </c>
      <c r="O3062" s="5">
        <v>0</v>
      </c>
      <c r="P3062" s="6">
        <v>0</v>
      </c>
      <c r="Q3062" s="5">
        <v>0</v>
      </c>
      <c r="R3062" s="6">
        <v>0</v>
      </c>
      <c r="S3062" s="5">
        <v>0</v>
      </c>
      <c r="T3062" s="6">
        <v>0</v>
      </c>
      <c r="U3062" s="5">
        <v>0</v>
      </c>
      <c r="V3062" s="6">
        <v>0</v>
      </c>
      <c r="W3062" s="5">
        <v>0</v>
      </c>
      <c r="X3062" s="6">
        <v>0</v>
      </c>
      <c r="Y3062" s="5">
        <v>0</v>
      </c>
      <c r="Z3062" s="6">
        <v>0</v>
      </c>
      <c r="AA3062" s="5">
        <v>0</v>
      </c>
      <c r="AB3062" s="6">
        <v>0</v>
      </c>
      <c r="AC3062" s="5">
        <v>0</v>
      </c>
      <c r="AD3062" s="6">
        <v>0</v>
      </c>
      <c r="AE3062" s="5">
        <v>0</v>
      </c>
      <c r="AF3062" s="6">
        <v>0</v>
      </c>
    </row>
    <row r="3063" spans="2:32" x14ac:dyDescent="0.35">
      <c r="B3063" s="1" t="s">
        <v>639</v>
      </c>
      <c r="C3063" s="5">
        <v>0</v>
      </c>
      <c r="D3063" s="6">
        <v>0</v>
      </c>
      <c r="E3063" s="5">
        <v>0</v>
      </c>
      <c r="F3063" s="6">
        <v>0</v>
      </c>
      <c r="G3063" s="5">
        <v>0</v>
      </c>
      <c r="H3063" s="6">
        <v>0</v>
      </c>
      <c r="I3063" s="5">
        <v>0</v>
      </c>
      <c r="J3063" s="6">
        <v>0</v>
      </c>
      <c r="K3063" s="5">
        <v>0</v>
      </c>
      <c r="L3063" s="6">
        <v>0</v>
      </c>
      <c r="M3063" s="5">
        <v>0</v>
      </c>
      <c r="N3063" s="6">
        <v>0</v>
      </c>
      <c r="O3063" s="5">
        <v>0</v>
      </c>
      <c r="P3063" s="6">
        <v>0</v>
      </c>
      <c r="Q3063" s="5">
        <v>0</v>
      </c>
      <c r="R3063" s="6">
        <v>0</v>
      </c>
      <c r="S3063" s="5">
        <v>0</v>
      </c>
      <c r="T3063" s="6">
        <v>0</v>
      </c>
      <c r="U3063" s="5">
        <v>0</v>
      </c>
      <c r="V3063" s="6">
        <v>0</v>
      </c>
      <c r="W3063" s="5">
        <v>0</v>
      </c>
      <c r="X3063" s="6">
        <v>0</v>
      </c>
      <c r="Y3063" s="5">
        <v>0</v>
      </c>
      <c r="Z3063" s="6">
        <v>0</v>
      </c>
      <c r="AA3063" s="5">
        <v>0</v>
      </c>
      <c r="AB3063" s="6">
        <v>0</v>
      </c>
      <c r="AC3063" s="5">
        <v>0</v>
      </c>
      <c r="AD3063" s="6">
        <v>0</v>
      </c>
      <c r="AE3063" s="5">
        <v>0</v>
      </c>
      <c r="AF3063" s="6">
        <v>0</v>
      </c>
    </row>
    <row r="3064" spans="2:32" x14ac:dyDescent="0.35">
      <c r="B3064" s="1" t="s">
        <v>640</v>
      </c>
      <c r="C3064" s="5">
        <v>1.2999999999999999E-2</v>
      </c>
      <c r="D3064" s="6">
        <v>13.067</v>
      </c>
      <c r="E3064" s="5">
        <v>0</v>
      </c>
      <c r="F3064" s="6">
        <v>0</v>
      </c>
      <c r="G3064" s="5">
        <v>0</v>
      </c>
      <c r="H3064" s="6">
        <v>0</v>
      </c>
      <c r="I3064" s="5">
        <v>0</v>
      </c>
      <c r="J3064" s="6">
        <v>0</v>
      </c>
      <c r="K3064" s="5">
        <v>0</v>
      </c>
      <c r="L3064" s="6">
        <v>0</v>
      </c>
      <c r="M3064" s="5">
        <v>0</v>
      </c>
      <c r="N3064" s="6">
        <v>0</v>
      </c>
      <c r="O3064" s="5">
        <v>0</v>
      </c>
      <c r="P3064" s="6">
        <v>0</v>
      </c>
      <c r="Q3064" s="5">
        <v>0</v>
      </c>
      <c r="R3064" s="6">
        <v>0</v>
      </c>
      <c r="S3064" s="5">
        <v>0</v>
      </c>
      <c r="T3064" s="6">
        <v>0</v>
      </c>
      <c r="U3064" s="5">
        <v>0</v>
      </c>
      <c r="V3064" s="6">
        <v>0</v>
      </c>
      <c r="W3064" s="5">
        <v>0.75570000000000004</v>
      </c>
      <c r="X3064" s="6">
        <v>13.067</v>
      </c>
      <c r="Y3064" s="5">
        <v>0</v>
      </c>
      <c r="Z3064" s="6">
        <v>0</v>
      </c>
      <c r="AA3064" s="5">
        <v>0</v>
      </c>
      <c r="AB3064" s="6">
        <v>0</v>
      </c>
      <c r="AC3064" s="5">
        <v>0</v>
      </c>
      <c r="AD3064" s="6">
        <v>0</v>
      </c>
      <c r="AE3064" s="5">
        <v>0</v>
      </c>
      <c r="AF3064" s="6">
        <v>0</v>
      </c>
    </row>
    <row r="3065" spans="2:32" x14ac:dyDescent="0.35">
      <c r="B3065" s="1" t="s">
        <v>641</v>
      </c>
      <c r="C3065" s="5">
        <v>0</v>
      </c>
      <c r="D3065" s="6">
        <v>0</v>
      </c>
      <c r="E3065" s="5">
        <v>0</v>
      </c>
      <c r="F3065" s="6">
        <v>0</v>
      </c>
      <c r="G3065" s="5">
        <v>0</v>
      </c>
      <c r="H3065" s="6">
        <v>0</v>
      </c>
      <c r="I3065" s="5">
        <v>0</v>
      </c>
      <c r="J3065" s="6">
        <v>0</v>
      </c>
      <c r="K3065" s="5">
        <v>0</v>
      </c>
      <c r="L3065" s="6">
        <v>0</v>
      </c>
      <c r="M3065" s="5">
        <v>0</v>
      </c>
      <c r="N3065" s="6">
        <v>0</v>
      </c>
      <c r="O3065" s="5">
        <v>0</v>
      </c>
      <c r="P3065" s="6">
        <v>0</v>
      </c>
      <c r="Q3065" s="5">
        <v>0</v>
      </c>
      <c r="R3065" s="6">
        <v>0</v>
      </c>
      <c r="S3065" s="5">
        <v>0</v>
      </c>
      <c r="T3065" s="6">
        <v>0</v>
      </c>
      <c r="U3065" s="5">
        <v>0</v>
      </c>
      <c r="V3065" s="6">
        <v>0</v>
      </c>
      <c r="W3065" s="5">
        <v>0</v>
      </c>
      <c r="X3065" s="6">
        <v>0</v>
      </c>
      <c r="Y3065" s="5">
        <v>0</v>
      </c>
      <c r="Z3065" s="6">
        <v>0</v>
      </c>
      <c r="AA3065" s="5">
        <v>0</v>
      </c>
      <c r="AB3065" s="6">
        <v>0</v>
      </c>
      <c r="AC3065" s="5">
        <v>0</v>
      </c>
      <c r="AD3065" s="6">
        <v>0</v>
      </c>
      <c r="AE3065" s="5">
        <v>0</v>
      </c>
      <c r="AF3065" s="6">
        <v>0</v>
      </c>
    </row>
    <row r="3066" spans="2:32" x14ac:dyDescent="0.35">
      <c r="B3066" s="1" t="s">
        <v>151</v>
      </c>
      <c r="C3066" s="5">
        <v>9.7999999999999997E-4</v>
      </c>
      <c r="D3066" s="6">
        <v>0.98399999999999999</v>
      </c>
      <c r="E3066" s="5">
        <v>0</v>
      </c>
      <c r="F3066" s="6">
        <v>0</v>
      </c>
      <c r="G3066" s="5">
        <v>0</v>
      </c>
      <c r="H3066" s="6">
        <v>0</v>
      </c>
      <c r="I3066" s="5">
        <v>0</v>
      </c>
      <c r="J3066" s="6">
        <v>0</v>
      </c>
      <c r="K3066" s="5">
        <v>0</v>
      </c>
      <c r="L3066" s="6">
        <v>0</v>
      </c>
      <c r="M3066" s="5">
        <v>0</v>
      </c>
      <c r="N3066" s="6">
        <v>0</v>
      </c>
      <c r="O3066" s="5">
        <v>0</v>
      </c>
      <c r="P3066" s="6">
        <v>0</v>
      </c>
      <c r="Q3066" s="5">
        <v>0</v>
      </c>
      <c r="R3066" s="6">
        <v>0</v>
      </c>
      <c r="S3066" s="5">
        <v>0</v>
      </c>
      <c r="T3066" s="6">
        <v>0</v>
      </c>
      <c r="U3066" s="5">
        <v>0</v>
      </c>
      <c r="V3066" s="6">
        <v>0</v>
      </c>
      <c r="W3066" s="5">
        <v>5.6910000000000002E-2</v>
      </c>
      <c r="X3066" s="6">
        <v>0.98399999999999999</v>
      </c>
      <c r="Y3066" s="5">
        <v>0</v>
      </c>
      <c r="Z3066" s="6">
        <v>0</v>
      </c>
      <c r="AA3066" s="5">
        <v>0</v>
      </c>
      <c r="AB3066" s="6">
        <v>0</v>
      </c>
      <c r="AC3066" s="5">
        <v>0</v>
      </c>
      <c r="AD3066" s="6">
        <v>0</v>
      </c>
      <c r="AE3066" s="5">
        <v>0</v>
      </c>
      <c r="AF3066" s="6">
        <v>0</v>
      </c>
    </row>
    <row r="3067" spans="2:32" x14ac:dyDescent="0.35">
      <c r="B3067" s="1" t="s">
        <v>642</v>
      </c>
      <c r="C3067" s="5">
        <v>0</v>
      </c>
      <c r="D3067" s="6">
        <v>0</v>
      </c>
      <c r="E3067" s="5">
        <v>0</v>
      </c>
      <c r="F3067" s="6">
        <v>0</v>
      </c>
      <c r="G3067" s="5">
        <v>0</v>
      </c>
      <c r="H3067" s="6">
        <v>0</v>
      </c>
      <c r="I3067" s="5">
        <v>0</v>
      </c>
      <c r="J3067" s="6">
        <v>0</v>
      </c>
      <c r="K3067" s="5">
        <v>0</v>
      </c>
      <c r="L3067" s="6">
        <v>0</v>
      </c>
      <c r="M3067" s="5">
        <v>0</v>
      </c>
      <c r="N3067" s="6">
        <v>0</v>
      </c>
      <c r="O3067" s="5">
        <v>0</v>
      </c>
      <c r="P3067" s="6">
        <v>0</v>
      </c>
      <c r="Q3067" s="5">
        <v>0</v>
      </c>
      <c r="R3067" s="6">
        <v>0</v>
      </c>
      <c r="S3067" s="5">
        <v>0</v>
      </c>
      <c r="T3067" s="6">
        <v>0</v>
      </c>
      <c r="U3067" s="5">
        <v>0</v>
      </c>
      <c r="V3067" s="6">
        <v>0</v>
      </c>
      <c r="W3067" s="5">
        <v>0</v>
      </c>
      <c r="X3067" s="6">
        <v>0</v>
      </c>
      <c r="Y3067" s="5">
        <v>0</v>
      </c>
      <c r="Z3067" s="6">
        <v>0</v>
      </c>
      <c r="AA3067" s="5">
        <v>0</v>
      </c>
      <c r="AB3067" s="6">
        <v>0</v>
      </c>
      <c r="AC3067" s="5">
        <v>0</v>
      </c>
      <c r="AD3067" s="6">
        <v>0</v>
      </c>
      <c r="AE3067" s="5">
        <v>0</v>
      </c>
      <c r="AF3067" s="6">
        <v>0</v>
      </c>
    </row>
    <row r="3068" spans="2:32" x14ac:dyDescent="0.35">
      <c r="B3068" s="1" t="s">
        <v>643</v>
      </c>
      <c r="C3068" s="5">
        <v>0</v>
      </c>
      <c r="D3068" s="6">
        <v>0</v>
      </c>
      <c r="E3068" s="5">
        <v>0</v>
      </c>
      <c r="F3068" s="6">
        <v>0</v>
      </c>
      <c r="G3068" s="5">
        <v>0</v>
      </c>
      <c r="H3068" s="6">
        <v>0</v>
      </c>
      <c r="I3068" s="5">
        <v>0</v>
      </c>
      <c r="J3068" s="6">
        <v>0</v>
      </c>
      <c r="K3068" s="5">
        <v>0</v>
      </c>
      <c r="L3068" s="6">
        <v>0</v>
      </c>
      <c r="M3068" s="5">
        <v>0</v>
      </c>
      <c r="N3068" s="6">
        <v>0</v>
      </c>
      <c r="O3068" s="5">
        <v>0</v>
      </c>
      <c r="P3068" s="6">
        <v>0</v>
      </c>
      <c r="Q3068" s="5">
        <v>0</v>
      </c>
      <c r="R3068" s="6">
        <v>0</v>
      </c>
      <c r="S3068" s="5">
        <v>0</v>
      </c>
      <c r="T3068" s="6">
        <v>0</v>
      </c>
      <c r="U3068" s="5">
        <v>0</v>
      </c>
      <c r="V3068" s="6">
        <v>0</v>
      </c>
      <c r="W3068" s="5">
        <v>0</v>
      </c>
      <c r="X3068" s="6">
        <v>0</v>
      </c>
      <c r="Y3068" s="5">
        <v>0</v>
      </c>
      <c r="Z3068" s="6">
        <v>0</v>
      </c>
      <c r="AA3068" s="5">
        <v>0</v>
      </c>
      <c r="AB3068" s="6">
        <v>0</v>
      </c>
      <c r="AC3068" s="5">
        <v>0</v>
      </c>
      <c r="AD3068" s="6">
        <v>0</v>
      </c>
      <c r="AE3068" s="5">
        <v>0</v>
      </c>
      <c r="AF3068" s="6">
        <v>0</v>
      </c>
    </row>
    <row r="3069" spans="2:32" x14ac:dyDescent="0.35">
      <c r="B3069" s="2" t="s">
        <v>11</v>
      </c>
    </row>
    <row r="3070" spans="2:32" x14ac:dyDescent="0.35">
      <c r="B3070" s="1" t="s">
        <v>644</v>
      </c>
      <c r="C3070" s="5">
        <v>1.017E-2</v>
      </c>
      <c r="D3070" s="6">
        <v>10.223000000000001</v>
      </c>
      <c r="E3070" s="5">
        <v>0</v>
      </c>
      <c r="F3070" s="6">
        <v>0</v>
      </c>
      <c r="G3070" s="5">
        <v>0</v>
      </c>
      <c r="H3070" s="6">
        <v>0</v>
      </c>
      <c r="I3070" s="5">
        <v>0</v>
      </c>
      <c r="J3070" s="6">
        <v>0</v>
      </c>
      <c r="K3070" s="5">
        <v>0</v>
      </c>
      <c r="L3070" s="6">
        <v>0</v>
      </c>
      <c r="M3070" s="5">
        <v>0</v>
      </c>
      <c r="N3070" s="6">
        <v>0</v>
      </c>
      <c r="O3070" s="5">
        <v>0</v>
      </c>
      <c r="P3070" s="6">
        <v>0</v>
      </c>
      <c r="Q3070" s="5">
        <v>0</v>
      </c>
      <c r="R3070" s="6">
        <v>0</v>
      </c>
      <c r="S3070" s="5">
        <v>0</v>
      </c>
      <c r="T3070" s="6">
        <v>0</v>
      </c>
      <c r="U3070" s="5">
        <v>0</v>
      </c>
      <c r="V3070" s="6">
        <v>0</v>
      </c>
      <c r="W3070" s="5">
        <v>0</v>
      </c>
      <c r="X3070" s="6">
        <v>0</v>
      </c>
      <c r="Y3070" s="5">
        <v>5.5300000000000002E-2</v>
      </c>
      <c r="Z3070" s="6">
        <v>5.6509999999999998</v>
      </c>
      <c r="AA3070" s="5">
        <v>0</v>
      </c>
      <c r="AB3070" s="6">
        <v>0</v>
      </c>
      <c r="AC3070" s="5">
        <v>2.7380000000000002E-2</v>
      </c>
      <c r="AD3070" s="6">
        <v>4.5720000000000001</v>
      </c>
      <c r="AE3070" s="5">
        <v>0</v>
      </c>
      <c r="AF3070" s="6">
        <v>0</v>
      </c>
    </row>
    <row r="3071" spans="2:32" x14ac:dyDescent="0.35">
      <c r="B3071" s="1" t="s">
        <v>645</v>
      </c>
      <c r="C3071" s="5">
        <v>0</v>
      </c>
      <c r="D3071" s="6">
        <v>0</v>
      </c>
      <c r="E3071" s="5">
        <v>0</v>
      </c>
      <c r="F3071" s="6">
        <v>0</v>
      </c>
      <c r="G3071" s="5">
        <v>0</v>
      </c>
      <c r="H3071" s="6">
        <v>0</v>
      </c>
      <c r="I3071" s="5">
        <v>0</v>
      </c>
      <c r="J3071" s="6">
        <v>0</v>
      </c>
      <c r="K3071" s="5">
        <v>0</v>
      </c>
      <c r="L3071" s="6">
        <v>0</v>
      </c>
      <c r="M3071" s="5">
        <v>0</v>
      </c>
      <c r="N3071" s="6">
        <v>0</v>
      </c>
      <c r="O3071" s="5">
        <v>0</v>
      </c>
      <c r="P3071" s="6">
        <v>0</v>
      </c>
      <c r="Q3071" s="5">
        <v>0</v>
      </c>
      <c r="R3071" s="6">
        <v>0</v>
      </c>
      <c r="S3071" s="5">
        <v>0</v>
      </c>
      <c r="T3071" s="6">
        <v>0</v>
      </c>
      <c r="U3071" s="5">
        <v>0</v>
      </c>
      <c r="V3071" s="6">
        <v>0</v>
      </c>
      <c r="W3071" s="5">
        <v>0</v>
      </c>
      <c r="X3071" s="6">
        <v>0</v>
      </c>
      <c r="Y3071" s="5">
        <v>0</v>
      </c>
      <c r="Z3071" s="6">
        <v>0</v>
      </c>
      <c r="AA3071" s="5">
        <v>0</v>
      </c>
      <c r="AB3071" s="6">
        <v>0</v>
      </c>
      <c r="AC3071" s="5">
        <v>0</v>
      </c>
      <c r="AD3071" s="6">
        <v>0</v>
      </c>
      <c r="AE3071" s="5">
        <v>0</v>
      </c>
      <c r="AF3071" s="6">
        <v>0</v>
      </c>
    </row>
    <row r="3072" spans="2:32" x14ac:dyDescent="0.35">
      <c r="B3072" s="1" t="s">
        <v>646</v>
      </c>
      <c r="C3072" s="5">
        <v>3.14E-3</v>
      </c>
      <c r="D3072" s="6">
        <v>3.1549999999999998</v>
      </c>
      <c r="E3072" s="5">
        <v>0</v>
      </c>
      <c r="F3072" s="6">
        <v>0</v>
      </c>
      <c r="G3072" s="5">
        <v>0</v>
      </c>
      <c r="H3072" s="6">
        <v>0</v>
      </c>
      <c r="I3072" s="5">
        <v>0</v>
      </c>
      <c r="J3072" s="6">
        <v>0</v>
      </c>
      <c r="K3072" s="5">
        <v>0</v>
      </c>
      <c r="L3072" s="6">
        <v>0</v>
      </c>
      <c r="M3072" s="5">
        <v>0</v>
      </c>
      <c r="N3072" s="6">
        <v>0</v>
      </c>
      <c r="O3072" s="5">
        <v>0</v>
      </c>
      <c r="P3072" s="6">
        <v>0</v>
      </c>
      <c r="Q3072" s="5">
        <v>0</v>
      </c>
      <c r="R3072" s="6">
        <v>0</v>
      </c>
      <c r="S3072" s="5">
        <v>0</v>
      </c>
      <c r="T3072" s="6">
        <v>0</v>
      </c>
      <c r="U3072" s="5">
        <v>0</v>
      </c>
      <c r="V3072" s="6">
        <v>0</v>
      </c>
      <c r="W3072" s="5">
        <v>0</v>
      </c>
      <c r="X3072" s="6">
        <v>0</v>
      </c>
      <c r="Y3072" s="5">
        <v>3.0880000000000001E-2</v>
      </c>
      <c r="Z3072" s="6">
        <v>3.1549999999999998</v>
      </c>
      <c r="AA3072" s="5">
        <v>0</v>
      </c>
      <c r="AB3072" s="6">
        <v>0</v>
      </c>
      <c r="AC3072" s="5">
        <v>0</v>
      </c>
      <c r="AD3072" s="6">
        <v>0</v>
      </c>
      <c r="AE3072" s="5">
        <v>0</v>
      </c>
      <c r="AF3072" s="6">
        <v>0</v>
      </c>
    </row>
    <row r="3073" spans="2:32" x14ac:dyDescent="0.35">
      <c r="B3073" s="1" t="s">
        <v>647</v>
      </c>
      <c r="C3073" s="5">
        <v>9.8300000000000002E-3</v>
      </c>
      <c r="D3073" s="6">
        <v>9.8789999999999996</v>
      </c>
      <c r="E3073" s="5">
        <v>0</v>
      </c>
      <c r="F3073" s="6">
        <v>0</v>
      </c>
      <c r="G3073" s="5">
        <v>0</v>
      </c>
      <c r="H3073" s="6">
        <v>0</v>
      </c>
      <c r="I3073" s="5">
        <v>0</v>
      </c>
      <c r="J3073" s="6">
        <v>0</v>
      </c>
      <c r="K3073" s="5">
        <v>0</v>
      </c>
      <c r="L3073" s="6">
        <v>0</v>
      </c>
      <c r="M3073" s="5">
        <v>3.0179999999999998E-2</v>
      </c>
      <c r="N3073" s="6">
        <v>1.347</v>
      </c>
      <c r="O3073" s="5">
        <v>0</v>
      </c>
      <c r="P3073" s="6">
        <v>0</v>
      </c>
      <c r="Q3073" s="5">
        <v>0</v>
      </c>
      <c r="R3073" s="6">
        <v>0</v>
      </c>
      <c r="S3073" s="5">
        <v>0</v>
      </c>
      <c r="T3073" s="6">
        <v>0</v>
      </c>
      <c r="U3073" s="5">
        <v>0</v>
      </c>
      <c r="V3073" s="6">
        <v>0</v>
      </c>
      <c r="W3073" s="5">
        <v>0</v>
      </c>
      <c r="X3073" s="6">
        <v>0</v>
      </c>
      <c r="Y3073" s="5">
        <v>6.9080000000000003E-2</v>
      </c>
      <c r="Z3073" s="6">
        <v>7.0590000000000002</v>
      </c>
      <c r="AA3073" s="5">
        <v>1.1299999999999999E-2</v>
      </c>
      <c r="AB3073" s="6">
        <v>1.474</v>
      </c>
      <c r="AC3073" s="5">
        <v>0</v>
      </c>
      <c r="AD3073" s="6">
        <v>0</v>
      </c>
      <c r="AE3073" s="5">
        <v>0</v>
      </c>
      <c r="AF3073" s="6">
        <v>0</v>
      </c>
    </row>
    <row r="3074" spans="2:32" x14ac:dyDescent="0.35">
      <c r="B3074" s="1" t="s">
        <v>648</v>
      </c>
      <c r="C3074" s="5">
        <v>0</v>
      </c>
      <c r="D3074" s="6">
        <v>0</v>
      </c>
      <c r="E3074" s="5">
        <v>0</v>
      </c>
      <c r="F3074" s="6">
        <v>0</v>
      </c>
      <c r="G3074" s="5">
        <v>0</v>
      </c>
      <c r="H3074" s="6">
        <v>0</v>
      </c>
      <c r="I3074" s="5">
        <v>0</v>
      </c>
      <c r="J3074" s="6">
        <v>0</v>
      </c>
      <c r="K3074" s="5">
        <v>0</v>
      </c>
      <c r="L3074" s="6">
        <v>0</v>
      </c>
      <c r="M3074" s="5">
        <v>0</v>
      </c>
      <c r="N3074" s="6">
        <v>0</v>
      </c>
      <c r="O3074" s="5">
        <v>0</v>
      </c>
      <c r="P3074" s="6">
        <v>0</v>
      </c>
      <c r="Q3074" s="5">
        <v>0</v>
      </c>
      <c r="R3074" s="6">
        <v>0</v>
      </c>
      <c r="S3074" s="5">
        <v>0</v>
      </c>
      <c r="T3074" s="6">
        <v>0</v>
      </c>
      <c r="U3074" s="5">
        <v>0</v>
      </c>
      <c r="V3074" s="6">
        <v>0</v>
      </c>
      <c r="W3074" s="5">
        <v>0</v>
      </c>
      <c r="X3074" s="6">
        <v>0</v>
      </c>
      <c r="Y3074" s="5">
        <v>0</v>
      </c>
      <c r="Z3074" s="6">
        <v>0</v>
      </c>
      <c r="AA3074" s="5">
        <v>0</v>
      </c>
      <c r="AB3074" s="6">
        <v>0</v>
      </c>
      <c r="AC3074" s="5">
        <v>0</v>
      </c>
      <c r="AD3074" s="6">
        <v>0</v>
      </c>
      <c r="AE3074" s="5">
        <v>0</v>
      </c>
      <c r="AF3074" s="6">
        <v>0</v>
      </c>
    </row>
    <row r="3075" spans="2:32" x14ac:dyDescent="0.35">
      <c r="B3075" s="1" t="s">
        <v>649</v>
      </c>
      <c r="C3075" s="5">
        <v>3.5699999999999998E-3</v>
      </c>
      <c r="D3075" s="6">
        <v>3.5859999999999999</v>
      </c>
      <c r="E3075" s="5">
        <v>0</v>
      </c>
      <c r="F3075" s="6">
        <v>0</v>
      </c>
      <c r="G3075" s="5">
        <v>0</v>
      </c>
      <c r="H3075" s="6">
        <v>0</v>
      </c>
      <c r="I3075" s="5">
        <v>0</v>
      </c>
      <c r="J3075" s="6">
        <v>0</v>
      </c>
      <c r="K3075" s="5">
        <v>0</v>
      </c>
      <c r="L3075" s="6">
        <v>0</v>
      </c>
      <c r="M3075" s="5">
        <v>0</v>
      </c>
      <c r="N3075" s="6">
        <v>0</v>
      </c>
      <c r="O3075" s="5">
        <v>0</v>
      </c>
      <c r="P3075" s="6">
        <v>0</v>
      </c>
      <c r="Q3075" s="5">
        <v>0</v>
      </c>
      <c r="R3075" s="6">
        <v>0</v>
      </c>
      <c r="S3075" s="5">
        <v>0</v>
      </c>
      <c r="T3075" s="6">
        <v>0</v>
      </c>
      <c r="U3075" s="5">
        <v>0</v>
      </c>
      <c r="V3075" s="6">
        <v>0</v>
      </c>
      <c r="W3075" s="5">
        <v>0</v>
      </c>
      <c r="X3075" s="6">
        <v>0</v>
      </c>
      <c r="Y3075" s="5">
        <v>3.5090000000000003E-2</v>
      </c>
      <c r="Z3075" s="6">
        <v>3.5859999999999999</v>
      </c>
      <c r="AA3075" s="5">
        <v>0</v>
      </c>
      <c r="AB3075" s="6">
        <v>0</v>
      </c>
      <c r="AC3075" s="5">
        <v>0</v>
      </c>
      <c r="AD3075" s="6">
        <v>0</v>
      </c>
      <c r="AE3075" s="5">
        <v>0</v>
      </c>
      <c r="AF3075" s="6">
        <v>0</v>
      </c>
    </row>
    <row r="3076" spans="2:32" x14ac:dyDescent="0.35">
      <c r="B3076" s="1" t="s">
        <v>650</v>
      </c>
      <c r="C3076" s="5">
        <v>0</v>
      </c>
      <c r="D3076" s="6">
        <v>0</v>
      </c>
      <c r="E3076" s="5">
        <v>0</v>
      </c>
      <c r="F3076" s="6">
        <v>0</v>
      </c>
      <c r="G3076" s="5">
        <v>0</v>
      </c>
      <c r="H3076" s="6">
        <v>0</v>
      </c>
      <c r="I3076" s="5">
        <v>0</v>
      </c>
      <c r="J3076" s="6">
        <v>0</v>
      </c>
      <c r="K3076" s="5">
        <v>0</v>
      </c>
      <c r="L3076" s="6">
        <v>0</v>
      </c>
      <c r="M3076" s="5">
        <v>0</v>
      </c>
      <c r="N3076" s="6">
        <v>0</v>
      </c>
      <c r="O3076" s="5">
        <v>0</v>
      </c>
      <c r="P3076" s="6">
        <v>0</v>
      </c>
      <c r="Q3076" s="5">
        <v>0</v>
      </c>
      <c r="R3076" s="6">
        <v>0</v>
      </c>
      <c r="S3076" s="5">
        <v>0</v>
      </c>
      <c r="T3076" s="6">
        <v>0</v>
      </c>
      <c r="U3076" s="5">
        <v>0</v>
      </c>
      <c r="V3076" s="6">
        <v>0</v>
      </c>
      <c r="W3076" s="5">
        <v>0</v>
      </c>
      <c r="X3076" s="6">
        <v>0</v>
      </c>
      <c r="Y3076" s="5">
        <v>0</v>
      </c>
      <c r="Z3076" s="6">
        <v>0</v>
      </c>
      <c r="AA3076" s="5">
        <v>0</v>
      </c>
      <c r="AB3076" s="6">
        <v>0</v>
      </c>
      <c r="AC3076" s="5">
        <v>0</v>
      </c>
      <c r="AD3076" s="6">
        <v>0</v>
      </c>
      <c r="AE3076" s="5">
        <v>0</v>
      </c>
      <c r="AF3076" s="6">
        <v>0</v>
      </c>
    </row>
    <row r="3077" spans="2:32" x14ac:dyDescent="0.35">
      <c r="B3077" s="1" t="s">
        <v>651</v>
      </c>
      <c r="C3077" s="5">
        <v>0</v>
      </c>
      <c r="D3077" s="6">
        <v>0</v>
      </c>
      <c r="E3077" s="5">
        <v>0</v>
      </c>
      <c r="F3077" s="6">
        <v>0</v>
      </c>
      <c r="G3077" s="5">
        <v>0</v>
      </c>
      <c r="H3077" s="6">
        <v>0</v>
      </c>
      <c r="I3077" s="5">
        <v>0</v>
      </c>
      <c r="J3077" s="6">
        <v>0</v>
      </c>
      <c r="K3077" s="5">
        <v>0</v>
      </c>
      <c r="L3077" s="6">
        <v>0</v>
      </c>
      <c r="M3077" s="5">
        <v>0</v>
      </c>
      <c r="N3077" s="6">
        <v>0</v>
      </c>
      <c r="O3077" s="5">
        <v>0</v>
      </c>
      <c r="P3077" s="6">
        <v>0</v>
      </c>
      <c r="Q3077" s="5">
        <v>0</v>
      </c>
      <c r="R3077" s="6">
        <v>0</v>
      </c>
      <c r="S3077" s="5">
        <v>0</v>
      </c>
      <c r="T3077" s="6">
        <v>0</v>
      </c>
      <c r="U3077" s="5">
        <v>0</v>
      </c>
      <c r="V3077" s="6">
        <v>0</v>
      </c>
      <c r="W3077" s="5">
        <v>0</v>
      </c>
      <c r="X3077" s="6">
        <v>0</v>
      </c>
      <c r="Y3077" s="5">
        <v>0</v>
      </c>
      <c r="Z3077" s="6">
        <v>0</v>
      </c>
      <c r="AA3077" s="5">
        <v>0</v>
      </c>
      <c r="AB3077" s="6">
        <v>0</v>
      </c>
      <c r="AC3077" s="5">
        <v>0</v>
      </c>
      <c r="AD3077" s="6">
        <v>0</v>
      </c>
      <c r="AE3077" s="5">
        <v>0</v>
      </c>
      <c r="AF3077" s="6">
        <v>0</v>
      </c>
    </row>
    <row r="3078" spans="2:32" x14ac:dyDescent="0.35">
      <c r="B3078" s="1" t="s">
        <v>167</v>
      </c>
      <c r="C3078" s="5">
        <v>9.75E-3</v>
      </c>
      <c r="D3078" s="6">
        <v>9.8040000000000003</v>
      </c>
      <c r="E3078" s="5">
        <v>0</v>
      </c>
      <c r="F3078" s="6">
        <v>0</v>
      </c>
      <c r="G3078" s="5">
        <v>0</v>
      </c>
      <c r="H3078" s="6">
        <v>0</v>
      </c>
      <c r="I3078" s="5">
        <v>0</v>
      </c>
      <c r="J3078" s="6">
        <v>0</v>
      </c>
      <c r="K3078" s="5">
        <v>0</v>
      </c>
      <c r="L3078" s="6">
        <v>0</v>
      </c>
      <c r="M3078" s="5">
        <v>0</v>
      </c>
      <c r="N3078" s="6">
        <v>0</v>
      </c>
      <c r="O3078" s="5">
        <v>0</v>
      </c>
      <c r="P3078" s="6">
        <v>0</v>
      </c>
      <c r="Q3078" s="5">
        <v>0</v>
      </c>
      <c r="R3078" s="6">
        <v>0</v>
      </c>
      <c r="S3078" s="5">
        <v>0</v>
      </c>
      <c r="T3078" s="6">
        <v>0</v>
      </c>
      <c r="U3078" s="5">
        <v>0</v>
      </c>
      <c r="V3078" s="6">
        <v>0</v>
      </c>
      <c r="W3078" s="5">
        <v>0</v>
      </c>
      <c r="X3078" s="6">
        <v>0</v>
      </c>
      <c r="Y3078" s="5">
        <v>8.1530000000000005E-2</v>
      </c>
      <c r="Z3078" s="6">
        <v>8.3309999999999995</v>
      </c>
      <c r="AA3078" s="5">
        <v>1.1299999999999999E-2</v>
      </c>
      <c r="AB3078" s="6">
        <v>1.474</v>
      </c>
      <c r="AC3078" s="5">
        <v>0</v>
      </c>
      <c r="AD3078" s="6">
        <v>0</v>
      </c>
      <c r="AE3078" s="5">
        <v>0</v>
      </c>
      <c r="AF3078" s="6">
        <v>0</v>
      </c>
    </row>
    <row r="3079" spans="2:32" x14ac:dyDescent="0.35">
      <c r="B3079" s="1" t="s">
        <v>652</v>
      </c>
      <c r="C3079" s="5">
        <v>0</v>
      </c>
      <c r="D3079" s="6">
        <v>0</v>
      </c>
      <c r="E3079" s="5">
        <v>0</v>
      </c>
      <c r="F3079" s="6">
        <v>0</v>
      </c>
      <c r="G3079" s="5">
        <v>0</v>
      </c>
      <c r="H3079" s="6">
        <v>0</v>
      </c>
      <c r="I3079" s="5">
        <v>0</v>
      </c>
      <c r="J3079" s="6">
        <v>0</v>
      </c>
      <c r="K3079" s="5">
        <v>0</v>
      </c>
      <c r="L3079" s="6">
        <v>0</v>
      </c>
      <c r="M3079" s="5">
        <v>0</v>
      </c>
      <c r="N3079" s="6">
        <v>0</v>
      </c>
      <c r="O3079" s="5">
        <v>0</v>
      </c>
      <c r="P3079" s="6">
        <v>0</v>
      </c>
      <c r="Q3079" s="5">
        <v>0</v>
      </c>
      <c r="R3079" s="6">
        <v>0</v>
      </c>
      <c r="S3079" s="5">
        <v>0</v>
      </c>
      <c r="T3079" s="6">
        <v>0</v>
      </c>
      <c r="U3079" s="5">
        <v>0</v>
      </c>
      <c r="V3079" s="6">
        <v>0</v>
      </c>
      <c r="W3079" s="5">
        <v>0</v>
      </c>
      <c r="X3079" s="6">
        <v>0</v>
      </c>
      <c r="Y3079" s="5">
        <v>0</v>
      </c>
      <c r="Z3079" s="6">
        <v>0</v>
      </c>
      <c r="AA3079" s="5">
        <v>0</v>
      </c>
      <c r="AB3079" s="6">
        <v>0</v>
      </c>
      <c r="AC3079" s="5">
        <v>0</v>
      </c>
      <c r="AD3079" s="6">
        <v>0</v>
      </c>
      <c r="AE3079" s="5">
        <v>0</v>
      </c>
      <c r="AF3079" s="6">
        <v>0</v>
      </c>
    </row>
    <row r="3080" spans="2:32" x14ac:dyDescent="0.35">
      <c r="B3080" s="1" t="s">
        <v>653</v>
      </c>
      <c r="C3080" s="5">
        <v>6.7099999999999998E-3</v>
      </c>
      <c r="D3080" s="6">
        <v>6.742</v>
      </c>
      <c r="E3080" s="5">
        <v>0</v>
      </c>
      <c r="F3080" s="6">
        <v>0</v>
      </c>
      <c r="G3080" s="5">
        <v>0</v>
      </c>
      <c r="H3080" s="6">
        <v>0</v>
      </c>
      <c r="I3080" s="5">
        <v>0</v>
      </c>
      <c r="J3080" s="6">
        <v>0</v>
      </c>
      <c r="K3080" s="5">
        <v>0</v>
      </c>
      <c r="L3080" s="6">
        <v>0</v>
      </c>
      <c r="M3080" s="5">
        <v>0</v>
      </c>
      <c r="N3080" s="6">
        <v>0</v>
      </c>
      <c r="O3080" s="5">
        <v>0</v>
      </c>
      <c r="P3080" s="6">
        <v>0</v>
      </c>
      <c r="Q3080" s="5">
        <v>0</v>
      </c>
      <c r="R3080" s="6">
        <v>0</v>
      </c>
      <c r="S3080" s="5">
        <v>0</v>
      </c>
      <c r="T3080" s="6">
        <v>0</v>
      </c>
      <c r="U3080" s="5">
        <v>0</v>
      </c>
      <c r="V3080" s="6">
        <v>0</v>
      </c>
      <c r="W3080" s="5">
        <v>0</v>
      </c>
      <c r="X3080" s="6">
        <v>0</v>
      </c>
      <c r="Y3080" s="5">
        <v>6.5979999999999997E-2</v>
      </c>
      <c r="Z3080" s="6">
        <v>6.742</v>
      </c>
      <c r="AA3080" s="5">
        <v>0</v>
      </c>
      <c r="AB3080" s="6">
        <v>0</v>
      </c>
      <c r="AC3080" s="5">
        <v>0</v>
      </c>
      <c r="AD3080" s="6">
        <v>0</v>
      </c>
      <c r="AE3080" s="5">
        <v>0</v>
      </c>
      <c r="AF3080" s="6">
        <v>0</v>
      </c>
    </row>
    <row r="3081" spans="2:32" x14ac:dyDescent="0.35">
      <c r="B3081" s="2" t="s">
        <v>12</v>
      </c>
    </row>
    <row r="3082" spans="2:32" x14ac:dyDescent="0.35">
      <c r="B3082" s="1" t="s">
        <v>169</v>
      </c>
      <c r="C3082" s="5">
        <v>8.3000000000000001E-4</v>
      </c>
      <c r="D3082" s="6">
        <v>0.83699999999999997</v>
      </c>
      <c r="E3082" s="5">
        <v>0</v>
      </c>
      <c r="F3082" s="6">
        <v>0</v>
      </c>
      <c r="G3082" s="5">
        <v>0</v>
      </c>
      <c r="H3082" s="6">
        <v>0</v>
      </c>
      <c r="I3082" s="5">
        <v>0</v>
      </c>
      <c r="J3082" s="6">
        <v>0</v>
      </c>
      <c r="K3082" s="5">
        <v>1.704E-2</v>
      </c>
      <c r="L3082" s="6">
        <v>0.83699999999999997</v>
      </c>
      <c r="M3082" s="5">
        <v>0</v>
      </c>
      <c r="N3082" s="6">
        <v>0</v>
      </c>
      <c r="O3082" s="5">
        <v>0</v>
      </c>
      <c r="P3082" s="6">
        <v>0</v>
      </c>
      <c r="Q3082" s="5">
        <v>0</v>
      </c>
      <c r="R3082" s="6">
        <v>0</v>
      </c>
      <c r="S3082" s="5">
        <v>0</v>
      </c>
      <c r="T3082" s="6">
        <v>0</v>
      </c>
      <c r="U3082" s="5">
        <v>0</v>
      </c>
      <c r="V3082" s="6">
        <v>0</v>
      </c>
      <c r="W3082" s="5">
        <v>0</v>
      </c>
      <c r="X3082" s="6">
        <v>0</v>
      </c>
      <c r="Y3082" s="5">
        <v>0</v>
      </c>
      <c r="Z3082" s="6">
        <v>0</v>
      </c>
      <c r="AA3082" s="5">
        <v>0</v>
      </c>
      <c r="AB3082" s="6">
        <v>0</v>
      </c>
      <c r="AC3082" s="5">
        <v>0</v>
      </c>
      <c r="AD3082" s="6">
        <v>0</v>
      </c>
      <c r="AE3082" s="5">
        <v>0</v>
      </c>
      <c r="AF3082" s="6">
        <v>0</v>
      </c>
    </row>
    <row r="3083" spans="2:32" x14ac:dyDescent="0.35">
      <c r="B3083" s="1" t="s">
        <v>654</v>
      </c>
      <c r="C3083" s="5">
        <v>0</v>
      </c>
      <c r="D3083" s="6">
        <v>0</v>
      </c>
      <c r="E3083" s="5">
        <v>0</v>
      </c>
      <c r="F3083" s="6">
        <v>0</v>
      </c>
      <c r="G3083" s="5">
        <v>0</v>
      </c>
      <c r="H3083" s="6">
        <v>0</v>
      </c>
      <c r="I3083" s="5">
        <v>0</v>
      </c>
      <c r="J3083" s="6">
        <v>0</v>
      </c>
      <c r="K3083" s="5">
        <v>0</v>
      </c>
      <c r="L3083" s="6">
        <v>0</v>
      </c>
      <c r="M3083" s="5">
        <v>0</v>
      </c>
      <c r="N3083" s="6">
        <v>0</v>
      </c>
      <c r="O3083" s="5">
        <v>0</v>
      </c>
      <c r="P3083" s="6">
        <v>0</v>
      </c>
      <c r="Q3083" s="5">
        <v>0</v>
      </c>
      <c r="R3083" s="6">
        <v>0</v>
      </c>
      <c r="S3083" s="5">
        <v>0</v>
      </c>
      <c r="T3083" s="6">
        <v>0</v>
      </c>
      <c r="U3083" s="5">
        <v>0</v>
      </c>
      <c r="V3083" s="6">
        <v>0</v>
      </c>
      <c r="W3083" s="5">
        <v>0</v>
      </c>
      <c r="X3083" s="6">
        <v>0</v>
      </c>
      <c r="Y3083" s="5">
        <v>0</v>
      </c>
      <c r="Z3083" s="6">
        <v>0</v>
      </c>
      <c r="AA3083" s="5">
        <v>0</v>
      </c>
      <c r="AB3083" s="6">
        <v>0</v>
      </c>
      <c r="AC3083" s="5">
        <v>0</v>
      </c>
      <c r="AD3083" s="6">
        <v>0</v>
      </c>
      <c r="AE3083" s="5">
        <v>0</v>
      </c>
      <c r="AF3083" s="6">
        <v>0</v>
      </c>
    </row>
    <row r="3084" spans="2:32" x14ac:dyDescent="0.35">
      <c r="B3084" s="1" t="s">
        <v>655</v>
      </c>
      <c r="C3084" s="5">
        <v>0</v>
      </c>
      <c r="D3084" s="6">
        <v>0</v>
      </c>
      <c r="E3084" s="5">
        <v>0</v>
      </c>
      <c r="F3084" s="6">
        <v>0</v>
      </c>
      <c r="G3084" s="5">
        <v>0</v>
      </c>
      <c r="H3084" s="6">
        <v>0</v>
      </c>
      <c r="I3084" s="5">
        <v>0</v>
      </c>
      <c r="J3084" s="6">
        <v>0</v>
      </c>
      <c r="K3084" s="5">
        <v>0</v>
      </c>
      <c r="L3084" s="6">
        <v>0</v>
      </c>
      <c r="M3084" s="5">
        <v>0</v>
      </c>
      <c r="N3084" s="6">
        <v>0</v>
      </c>
      <c r="O3084" s="5">
        <v>0</v>
      </c>
      <c r="P3084" s="6">
        <v>0</v>
      </c>
      <c r="Q3084" s="5">
        <v>0</v>
      </c>
      <c r="R3084" s="6">
        <v>0</v>
      </c>
      <c r="S3084" s="5">
        <v>0</v>
      </c>
      <c r="T3084" s="6">
        <v>0</v>
      </c>
      <c r="U3084" s="5">
        <v>0</v>
      </c>
      <c r="V3084" s="6">
        <v>0</v>
      </c>
      <c r="W3084" s="5">
        <v>0</v>
      </c>
      <c r="X3084" s="6">
        <v>0</v>
      </c>
      <c r="Y3084" s="5">
        <v>0</v>
      </c>
      <c r="Z3084" s="6">
        <v>0</v>
      </c>
      <c r="AA3084" s="5">
        <v>0</v>
      </c>
      <c r="AB3084" s="6">
        <v>0</v>
      </c>
      <c r="AC3084" s="5">
        <v>0</v>
      </c>
      <c r="AD3084" s="6">
        <v>0</v>
      </c>
      <c r="AE3084" s="5">
        <v>0</v>
      </c>
      <c r="AF3084" s="6">
        <v>0</v>
      </c>
    </row>
    <row r="3085" spans="2:32" x14ac:dyDescent="0.35">
      <c r="B3085" s="1" t="s">
        <v>656</v>
      </c>
      <c r="C3085" s="5">
        <v>0</v>
      </c>
      <c r="D3085" s="6">
        <v>0</v>
      </c>
      <c r="E3085" s="5">
        <v>0</v>
      </c>
      <c r="F3085" s="6">
        <v>0</v>
      </c>
      <c r="G3085" s="5">
        <v>0</v>
      </c>
      <c r="H3085" s="6">
        <v>0</v>
      </c>
      <c r="I3085" s="5">
        <v>0</v>
      </c>
      <c r="J3085" s="6">
        <v>0</v>
      </c>
      <c r="K3085" s="5">
        <v>0</v>
      </c>
      <c r="L3085" s="6">
        <v>0</v>
      </c>
      <c r="M3085" s="5">
        <v>0</v>
      </c>
      <c r="N3085" s="6">
        <v>0</v>
      </c>
      <c r="O3085" s="5">
        <v>0</v>
      </c>
      <c r="P3085" s="6">
        <v>0</v>
      </c>
      <c r="Q3085" s="5">
        <v>0</v>
      </c>
      <c r="R3085" s="6">
        <v>0</v>
      </c>
      <c r="S3085" s="5">
        <v>0</v>
      </c>
      <c r="T3085" s="6">
        <v>0</v>
      </c>
      <c r="U3085" s="5">
        <v>0</v>
      </c>
      <c r="V3085" s="6">
        <v>0</v>
      </c>
      <c r="W3085" s="5">
        <v>0</v>
      </c>
      <c r="X3085" s="6">
        <v>0</v>
      </c>
      <c r="Y3085" s="5">
        <v>0</v>
      </c>
      <c r="Z3085" s="6">
        <v>0</v>
      </c>
      <c r="AA3085" s="5">
        <v>0</v>
      </c>
      <c r="AB3085" s="6">
        <v>0</v>
      </c>
      <c r="AC3085" s="5">
        <v>0</v>
      </c>
      <c r="AD3085" s="6">
        <v>0</v>
      </c>
      <c r="AE3085" s="5">
        <v>0</v>
      </c>
      <c r="AF3085" s="6">
        <v>0</v>
      </c>
    </row>
    <row r="3086" spans="2:32" x14ac:dyDescent="0.35">
      <c r="B3086" s="1" t="s">
        <v>657</v>
      </c>
      <c r="C3086" s="5">
        <v>0</v>
      </c>
      <c r="D3086" s="6">
        <v>0</v>
      </c>
      <c r="E3086" s="5">
        <v>0</v>
      </c>
      <c r="F3086" s="6">
        <v>0</v>
      </c>
      <c r="G3086" s="5">
        <v>0</v>
      </c>
      <c r="H3086" s="6">
        <v>0</v>
      </c>
      <c r="I3086" s="5">
        <v>0</v>
      </c>
      <c r="J3086" s="6">
        <v>0</v>
      </c>
      <c r="K3086" s="5">
        <v>0</v>
      </c>
      <c r="L3086" s="6">
        <v>0</v>
      </c>
      <c r="M3086" s="5">
        <v>0</v>
      </c>
      <c r="N3086" s="6">
        <v>0</v>
      </c>
      <c r="O3086" s="5">
        <v>0</v>
      </c>
      <c r="P3086" s="6">
        <v>0</v>
      </c>
      <c r="Q3086" s="5">
        <v>0</v>
      </c>
      <c r="R3086" s="6">
        <v>0</v>
      </c>
      <c r="S3086" s="5">
        <v>0</v>
      </c>
      <c r="T3086" s="6">
        <v>0</v>
      </c>
      <c r="U3086" s="5">
        <v>0</v>
      </c>
      <c r="V3086" s="6">
        <v>0</v>
      </c>
      <c r="W3086" s="5">
        <v>0</v>
      </c>
      <c r="X3086" s="6">
        <v>0</v>
      </c>
      <c r="Y3086" s="5">
        <v>0</v>
      </c>
      <c r="Z3086" s="6">
        <v>0</v>
      </c>
      <c r="AA3086" s="5">
        <v>0</v>
      </c>
      <c r="AB3086" s="6">
        <v>0</v>
      </c>
      <c r="AC3086" s="5">
        <v>0</v>
      </c>
      <c r="AD3086" s="6">
        <v>0</v>
      </c>
      <c r="AE3086" s="5">
        <v>0</v>
      </c>
      <c r="AF3086" s="6">
        <v>0</v>
      </c>
    </row>
    <row r="3087" spans="2:32" x14ac:dyDescent="0.35">
      <c r="B3087" s="1" t="s">
        <v>658</v>
      </c>
      <c r="C3087" s="5">
        <v>0</v>
      </c>
      <c r="D3087" s="6">
        <v>0</v>
      </c>
      <c r="E3087" s="5">
        <v>0</v>
      </c>
      <c r="F3087" s="6">
        <v>0</v>
      </c>
      <c r="G3087" s="5">
        <v>0</v>
      </c>
      <c r="H3087" s="6">
        <v>0</v>
      </c>
      <c r="I3087" s="5">
        <v>0</v>
      </c>
      <c r="J3087" s="6">
        <v>0</v>
      </c>
      <c r="K3087" s="5">
        <v>0</v>
      </c>
      <c r="L3087" s="6">
        <v>0</v>
      </c>
      <c r="M3087" s="5">
        <v>0</v>
      </c>
      <c r="N3087" s="6">
        <v>0</v>
      </c>
      <c r="O3087" s="5">
        <v>0</v>
      </c>
      <c r="P3087" s="6">
        <v>0</v>
      </c>
      <c r="Q3087" s="5">
        <v>0</v>
      </c>
      <c r="R3087" s="6">
        <v>0</v>
      </c>
      <c r="S3087" s="5">
        <v>0</v>
      </c>
      <c r="T3087" s="6">
        <v>0</v>
      </c>
      <c r="U3087" s="5">
        <v>0</v>
      </c>
      <c r="V3087" s="6">
        <v>0</v>
      </c>
      <c r="W3087" s="5">
        <v>0</v>
      </c>
      <c r="X3087" s="6">
        <v>0</v>
      </c>
      <c r="Y3087" s="5">
        <v>0</v>
      </c>
      <c r="Z3087" s="6">
        <v>0</v>
      </c>
      <c r="AA3087" s="5">
        <v>0</v>
      </c>
      <c r="AB3087" s="6">
        <v>0</v>
      </c>
      <c r="AC3087" s="5">
        <v>0</v>
      </c>
      <c r="AD3087" s="6">
        <v>0</v>
      </c>
      <c r="AE3087" s="5">
        <v>0</v>
      </c>
      <c r="AF3087" s="6">
        <v>0</v>
      </c>
    </row>
    <row r="3088" spans="2:32" x14ac:dyDescent="0.35">
      <c r="B3088" s="1" t="s">
        <v>659</v>
      </c>
      <c r="C3088" s="5">
        <v>0</v>
      </c>
      <c r="D3088" s="6">
        <v>0</v>
      </c>
      <c r="E3088" s="5">
        <v>0</v>
      </c>
      <c r="F3088" s="6">
        <v>0</v>
      </c>
      <c r="G3088" s="5">
        <v>0</v>
      </c>
      <c r="H3088" s="6">
        <v>0</v>
      </c>
      <c r="I3088" s="5">
        <v>0</v>
      </c>
      <c r="J3088" s="6">
        <v>0</v>
      </c>
      <c r="K3088" s="5">
        <v>0</v>
      </c>
      <c r="L3088" s="6">
        <v>0</v>
      </c>
      <c r="M3088" s="5">
        <v>0</v>
      </c>
      <c r="N3088" s="6">
        <v>0</v>
      </c>
      <c r="O3088" s="5">
        <v>0</v>
      </c>
      <c r="P3088" s="6">
        <v>0</v>
      </c>
      <c r="Q3088" s="5">
        <v>0</v>
      </c>
      <c r="R3088" s="6">
        <v>0</v>
      </c>
      <c r="S3088" s="5">
        <v>0</v>
      </c>
      <c r="T3088" s="6">
        <v>0</v>
      </c>
      <c r="U3088" s="5">
        <v>0</v>
      </c>
      <c r="V3088" s="6">
        <v>0</v>
      </c>
      <c r="W3088" s="5">
        <v>0</v>
      </c>
      <c r="X3088" s="6">
        <v>0</v>
      </c>
      <c r="Y3088" s="5">
        <v>0</v>
      </c>
      <c r="Z3088" s="6">
        <v>0</v>
      </c>
      <c r="AA3088" s="5">
        <v>0</v>
      </c>
      <c r="AB3088" s="6">
        <v>0</v>
      </c>
      <c r="AC3088" s="5">
        <v>0</v>
      </c>
      <c r="AD3088" s="6">
        <v>0</v>
      </c>
      <c r="AE3088" s="5">
        <v>0</v>
      </c>
      <c r="AF3088" s="6">
        <v>0</v>
      </c>
    </row>
    <row r="3089" spans="2:32" x14ac:dyDescent="0.35">
      <c r="B3089" s="1" t="s">
        <v>660</v>
      </c>
      <c r="C3089" s="5">
        <v>1.8699999999999999E-3</v>
      </c>
      <c r="D3089" s="6">
        <v>1.885</v>
      </c>
      <c r="E3089" s="5">
        <v>0</v>
      </c>
      <c r="F3089" s="6">
        <v>0</v>
      </c>
      <c r="G3089" s="5">
        <v>0</v>
      </c>
      <c r="H3089" s="6">
        <v>0</v>
      </c>
      <c r="I3089" s="5">
        <v>0</v>
      </c>
      <c r="J3089" s="6">
        <v>0</v>
      </c>
      <c r="K3089" s="5">
        <v>0</v>
      </c>
      <c r="L3089" s="6">
        <v>0</v>
      </c>
      <c r="M3089" s="5">
        <v>0</v>
      </c>
      <c r="N3089" s="6">
        <v>0</v>
      </c>
      <c r="O3089" s="5">
        <v>0</v>
      </c>
      <c r="P3089" s="6">
        <v>0</v>
      </c>
      <c r="Q3089" s="5">
        <v>0</v>
      </c>
      <c r="R3089" s="6">
        <v>0</v>
      </c>
      <c r="S3089" s="5">
        <v>0</v>
      </c>
      <c r="T3089" s="6">
        <v>0</v>
      </c>
      <c r="U3089" s="5">
        <v>0</v>
      </c>
      <c r="V3089" s="6">
        <v>0</v>
      </c>
      <c r="W3089" s="5">
        <v>0</v>
      </c>
      <c r="X3089" s="6">
        <v>0</v>
      </c>
      <c r="Y3089" s="5">
        <v>0</v>
      </c>
      <c r="Z3089" s="6">
        <v>0</v>
      </c>
      <c r="AA3089" s="5">
        <v>1.4449999999999999E-2</v>
      </c>
      <c r="AB3089" s="6">
        <v>1.885</v>
      </c>
      <c r="AC3089" s="5">
        <v>0</v>
      </c>
      <c r="AD3089" s="6">
        <v>0</v>
      </c>
      <c r="AE3089" s="5">
        <v>0</v>
      </c>
      <c r="AF3089" s="6">
        <v>0</v>
      </c>
    </row>
    <row r="3090" spans="2:32" x14ac:dyDescent="0.35">
      <c r="B3090" s="1" t="s">
        <v>661</v>
      </c>
      <c r="C3090" s="5">
        <v>0</v>
      </c>
      <c r="D3090" s="6">
        <v>0</v>
      </c>
      <c r="E3090" s="5">
        <v>0</v>
      </c>
      <c r="F3090" s="6">
        <v>0</v>
      </c>
      <c r="G3090" s="5">
        <v>0</v>
      </c>
      <c r="H3090" s="6">
        <v>0</v>
      </c>
      <c r="I3090" s="5">
        <v>0</v>
      </c>
      <c r="J3090" s="6">
        <v>0</v>
      </c>
      <c r="K3090" s="5">
        <v>0</v>
      </c>
      <c r="L3090" s="6">
        <v>0</v>
      </c>
      <c r="M3090" s="5">
        <v>0</v>
      </c>
      <c r="N3090" s="6">
        <v>0</v>
      </c>
      <c r="O3090" s="5">
        <v>0</v>
      </c>
      <c r="P3090" s="6">
        <v>0</v>
      </c>
      <c r="Q3090" s="5">
        <v>0</v>
      </c>
      <c r="R3090" s="6">
        <v>0</v>
      </c>
      <c r="S3090" s="5">
        <v>0</v>
      </c>
      <c r="T3090" s="6">
        <v>0</v>
      </c>
      <c r="U3090" s="5">
        <v>0</v>
      </c>
      <c r="V3090" s="6">
        <v>0</v>
      </c>
      <c r="W3090" s="5">
        <v>0</v>
      </c>
      <c r="X3090" s="6">
        <v>0</v>
      </c>
      <c r="Y3090" s="5">
        <v>0</v>
      </c>
      <c r="Z3090" s="6">
        <v>0</v>
      </c>
      <c r="AA3090" s="5">
        <v>0</v>
      </c>
      <c r="AB3090" s="6">
        <v>0</v>
      </c>
      <c r="AC3090" s="5">
        <v>0</v>
      </c>
      <c r="AD3090" s="6">
        <v>0</v>
      </c>
      <c r="AE3090" s="5">
        <v>0</v>
      </c>
      <c r="AF3090" s="6">
        <v>0</v>
      </c>
    </row>
    <row r="3091" spans="2:32" x14ac:dyDescent="0.35">
      <c r="B3091" s="1" t="s">
        <v>662</v>
      </c>
      <c r="C3091" s="5">
        <v>0</v>
      </c>
      <c r="D3091" s="6">
        <v>0</v>
      </c>
      <c r="E3091" s="5">
        <v>0</v>
      </c>
      <c r="F3091" s="6">
        <v>0</v>
      </c>
      <c r="G3091" s="5">
        <v>0</v>
      </c>
      <c r="H3091" s="6">
        <v>0</v>
      </c>
      <c r="I3091" s="5">
        <v>0</v>
      </c>
      <c r="J3091" s="6">
        <v>0</v>
      </c>
      <c r="K3091" s="5">
        <v>0</v>
      </c>
      <c r="L3091" s="6">
        <v>0</v>
      </c>
      <c r="M3091" s="5">
        <v>0</v>
      </c>
      <c r="N3091" s="6">
        <v>0</v>
      </c>
      <c r="O3091" s="5">
        <v>0</v>
      </c>
      <c r="P3091" s="6">
        <v>0</v>
      </c>
      <c r="Q3091" s="5">
        <v>0</v>
      </c>
      <c r="R3091" s="6">
        <v>0</v>
      </c>
      <c r="S3091" s="5">
        <v>0</v>
      </c>
      <c r="T3091" s="6">
        <v>0</v>
      </c>
      <c r="U3091" s="5">
        <v>0</v>
      </c>
      <c r="V3091" s="6">
        <v>0</v>
      </c>
      <c r="W3091" s="5">
        <v>0</v>
      </c>
      <c r="X3091" s="6">
        <v>0</v>
      </c>
      <c r="Y3091" s="5">
        <v>0</v>
      </c>
      <c r="Z3091" s="6">
        <v>0</v>
      </c>
      <c r="AA3091" s="5">
        <v>0</v>
      </c>
      <c r="AB3091" s="6">
        <v>0</v>
      </c>
      <c r="AC3091" s="5">
        <v>0</v>
      </c>
      <c r="AD3091" s="6">
        <v>0</v>
      </c>
      <c r="AE3091" s="5">
        <v>0</v>
      </c>
      <c r="AF3091" s="6">
        <v>0</v>
      </c>
    </row>
    <row r="3092" spans="2:32" x14ac:dyDescent="0.35">
      <c r="B3092" s="1" t="s">
        <v>663</v>
      </c>
      <c r="C3092" s="5">
        <v>8.4999999999999995E-4</v>
      </c>
      <c r="D3092" s="6">
        <v>0.85099999999999998</v>
      </c>
      <c r="E3092" s="5">
        <v>0</v>
      </c>
      <c r="F3092" s="6">
        <v>0</v>
      </c>
      <c r="G3092" s="5">
        <v>0</v>
      </c>
      <c r="H3092" s="6">
        <v>0</v>
      </c>
      <c r="I3092" s="5">
        <v>0</v>
      </c>
      <c r="J3092" s="6">
        <v>0</v>
      </c>
      <c r="K3092" s="5">
        <v>0</v>
      </c>
      <c r="L3092" s="6">
        <v>0</v>
      </c>
      <c r="M3092" s="5">
        <v>0</v>
      </c>
      <c r="N3092" s="6">
        <v>0</v>
      </c>
      <c r="O3092" s="5">
        <v>0</v>
      </c>
      <c r="P3092" s="6">
        <v>0</v>
      </c>
      <c r="Q3092" s="5">
        <v>0</v>
      </c>
      <c r="R3092" s="6">
        <v>0</v>
      </c>
      <c r="S3092" s="5">
        <v>0</v>
      </c>
      <c r="T3092" s="6">
        <v>0</v>
      </c>
      <c r="U3092" s="5">
        <v>0</v>
      </c>
      <c r="V3092" s="6">
        <v>0</v>
      </c>
      <c r="W3092" s="5">
        <v>0</v>
      </c>
      <c r="X3092" s="6">
        <v>0</v>
      </c>
      <c r="Y3092" s="5">
        <v>0</v>
      </c>
      <c r="Z3092" s="6">
        <v>0</v>
      </c>
      <c r="AA3092" s="5">
        <v>0</v>
      </c>
      <c r="AB3092" s="6">
        <v>0</v>
      </c>
      <c r="AC3092" s="5">
        <v>5.1000000000000004E-3</v>
      </c>
      <c r="AD3092" s="6">
        <v>0.85099999999999998</v>
      </c>
      <c r="AE3092" s="5">
        <v>0</v>
      </c>
      <c r="AF3092" s="6">
        <v>0</v>
      </c>
    </row>
    <row r="3093" spans="2:32" x14ac:dyDescent="0.35">
      <c r="B3093" s="1" t="s">
        <v>664</v>
      </c>
      <c r="C3093" s="5">
        <v>0</v>
      </c>
      <c r="D3093" s="6">
        <v>0</v>
      </c>
      <c r="E3093" s="5">
        <v>0</v>
      </c>
      <c r="F3093" s="6">
        <v>0</v>
      </c>
      <c r="G3093" s="5">
        <v>0</v>
      </c>
      <c r="H3093" s="6">
        <v>0</v>
      </c>
      <c r="I3093" s="5">
        <v>0</v>
      </c>
      <c r="J3093" s="6">
        <v>0</v>
      </c>
      <c r="K3093" s="5">
        <v>0</v>
      </c>
      <c r="L3093" s="6">
        <v>0</v>
      </c>
      <c r="M3093" s="5">
        <v>0</v>
      </c>
      <c r="N3093" s="6">
        <v>0</v>
      </c>
      <c r="O3093" s="5">
        <v>0</v>
      </c>
      <c r="P3093" s="6">
        <v>0</v>
      </c>
      <c r="Q3093" s="5">
        <v>0</v>
      </c>
      <c r="R3093" s="6">
        <v>0</v>
      </c>
      <c r="S3093" s="5">
        <v>0</v>
      </c>
      <c r="T3093" s="6">
        <v>0</v>
      </c>
      <c r="U3093" s="5">
        <v>0</v>
      </c>
      <c r="V3093" s="6">
        <v>0</v>
      </c>
      <c r="W3093" s="5">
        <v>0</v>
      </c>
      <c r="X3093" s="6">
        <v>0</v>
      </c>
      <c r="Y3093" s="5">
        <v>0</v>
      </c>
      <c r="Z3093" s="6">
        <v>0</v>
      </c>
      <c r="AA3093" s="5">
        <v>0</v>
      </c>
      <c r="AB3093" s="6">
        <v>0</v>
      </c>
      <c r="AC3093" s="5">
        <v>0</v>
      </c>
      <c r="AD3093" s="6">
        <v>0</v>
      </c>
      <c r="AE3093" s="5">
        <v>0</v>
      </c>
      <c r="AF3093" s="6">
        <v>0</v>
      </c>
    </row>
    <row r="3094" spans="2:32" x14ac:dyDescent="0.35">
      <c r="B3094" s="1" t="s">
        <v>665</v>
      </c>
      <c r="C3094" s="5">
        <v>0</v>
      </c>
      <c r="D3094" s="6">
        <v>0</v>
      </c>
      <c r="E3094" s="5">
        <v>0</v>
      </c>
      <c r="F3094" s="6">
        <v>0</v>
      </c>
      <c r="G3094" s="5">
        <v>0</v>
      </c>
      <c r="H3094" s="6">
        <v>0</v>
      </c>
      <c r="I3094" s="5">
        <v>0</v>
      </c>
      <c r="J3094" s="6">
        <v>0</v>
      </c>
      <c r="K3094" s="5">
        <v>0</v>
      </c>
      <c r="L3094" s="6">
        <v>0</v>
      </c>
      <c r="M3094" s="5">
        <v>0</v>
      </c>
      <c r="N3094" s="6">
        <v>0</v>
      </c>
      <c r="O3094" s="5">
        <v>0</v>
      </c>
      <c r="P3094" s="6">
        <v>0</v>
      </c>
      <c r="Q3094" s="5">
        <v>0</v>
      </c>
      <c r="R3094" s="6">
        <v>0</v>
      </c>
      <c r="S3094" s="5">
        <v>0</v>
      </c>
      <c r="T3094" s="6">
        <v>0</v>
      </c>
      <c r="U3094" s="5">
        <v>0</v>
      </c>
      <c r="V3094" s="6">
        <v>0</v>
      </c>
      <c r="W3094" s="5">
        <v>0</v>
      </c>
      <c r="X3094" s="6">
        <v>0</v>
      </c>
      <c r="Y3094" s="5">
        <v>0</v>
      </c>
      <c r="Z3094" s="6">
        <v>0</v>
      </c>
      <c r="AA3094" s="5">
        <v>0</v>
      </c>
      <c r="AB3094" s="6">
        <v>0</v>
      </c>
      <c r="AC3094" s="5">
        <v>0</v>
      </c>
      <c r="AD3094" s="6">
        <v>0</v>
      </c>
      <c r="AE3094" s="5">
        <v>0</v>
      </c>
      <c r="AF3094" s="6">
        <v>0</v>
      </c>
    </row>
    <row r="3095" spans="2:32" x14ac:dyDescent="0.35">
      <c r="B3095" s="1" t="s">
        <v>666</v>
      </c>
      <c r="C3095" s="5">
        <v>0</v>
      </c>
      <c r="D3095" s="6">
        <v>0</v>
      </c>
      <c r="E3095" s="5">
        <v>0</v>
      </c>
      <c r="F3095" s="6">
        <v>0</v>
      </c>
      <c r="G3095" s="5">
        <v>0</v>
      </c>
      <c r="H3095" s="6">
        <v>0</v>
      </c>
      <c r="I3095" s="5">
        <v>0</v>
      </c>
      <c r="J3095" s="6">
        <v>0</v>
      </c>
      <c r="K3095" s="5">
        <v>0</v>
      </c>
      <c r="L3095" s="6">
        <v>0</v>
      </c>
      <c r="M3095" s="5">
        <v>0</v>
      </c>
      <c r="N3095" s="6">
        <v>0</v>
      </c>
      <c r="O3095" s="5">
        <v>0</v>
      </c>
      <c r="P3095" s="6">
        <v>0</v>
      </c>
      <c r="Q3095" s="5">
        <v>0</v>
      </c>
      <c r="R3095" s="6">
        <v>0</v>
      </c>
      <c r="S3095" s="5">
        <v>0</v>
      </c>
      <c r="T3095" s="6">
        <v>0</v>
      </c>
      <c r="U3095" s="5">
        <v>0</v>
      </c>
      <c r="V3095" s="6">
        <v>0</v>
      </c>
      <c r="W3095" s="5">
        <v>0</v>
      </c>
      <c r="X3095" s="6">
        <v>0</v>
      </c>
      <c r="Y3095" s="5">
        <v>0</v>
      </c>
      <c r="Z3095" s="6">
        <v>0</v>
      </c>
      <c r="AA3095" s="5">
        <v>0</v>
      </c>
      <c r="AB3095" s="6">
        <v>0</v>
      </c>
      <c r="AC3095" s="5">
        <v>0</v>
      </c>
      <c r="AD3095" s="6">
        <v>0</v>
      </c>
      <c r="AE3095" s="5">
        <v>0</v>
      </c>
      <c r="AF3095" s="6">
        <v>0</v>
      </c>
    </row>
    <row r="3096" spans="2:32" x14ac:dyDescent="0.35">
      <c r="B3096" s="1" t="s">
        <v>667</v>
      </c>
      <c r="C3096" s="5">
        <v>7.2999999999999996E-4</v>
      </c>
      <c r="D3096" s="6">
        <v>0.73699999999999999</v>
      </c>
      <c r="E3096" s="5">
        <v>0</v>
      </c>
      <c r="F3096" s="6">
        <v>0</v>
      </c>
      <c r="G3096" s="5">
        <v>0</v>
      </c>
      <c r="H3096" s="6">
        <v>0</v>
      </c>
      <c r="I3096" s="5">
        <v>0</v>
      </c>
      <c r="J3096" s="6">
        <v>0</v>
      </c>
      <c r="K3096" s="5">
        <v>0</v>
      </c>
      <c r="L3096" s="6">
        <v>0</v>
      </c>
      <c r="M3096" s="5">
        <v>0</v>
      </c>
      <c r="N3096" s="6">
        <v>0</v>
      </c>
      <c r="O3096" s="5">
        <v>0</v>
      </c>
      <c r="P3096" s="6">
        <v>0</v>
      </c>
      <c r="Q3096" s="5">
        <v>0</v>
      </c>
      <c r="R3096" s="6">
        <v>0</v>
      </c>
      <c r="S3096" s="5">
        <v>0</v>
      </c>
      <c r="T3096" s="6">
        <v>0</v>
      </c>
      <c r="U3096" s="5">
        <v>0</v>
      </c>
      <c r="V3096" s="6">
        <v>0</v>
      </c>
      <c r="W3096" s="5">
        <v>0</v>
      </c>
      <c r="X3096" s="6">
        <v>0</v>
      </c>
      <c r="Y3096" s="5">
        <v>0</v>
      </c>
      <c r="Z3096" s="6">
        <v>0</v>
      </c>
      <c r="AA3096" s="5">
        <v>5.6499999999999996E-3</v>
      </c>
      <c r="AB3096" s="6">
        <v>0.73699999999999999</v>
      </c>
      <c r="AC3096" s="5">
        <v>0</v>
      </c>
      <c r="AD3096" s="6">
        <v>0</v>
      </c>
      <c r="AE3096" s="5">
        <v>0</v>
      </c>
      <c r="AF3096" s="6">
        <v>0</v>
      </c>
    </row>
    <row r="3097" spans="2:32" x14ac:dyDescent="0.35">
      <c r="B3097" s="1" t="s">
        <v>668</v>
      </c>
      <c r="C3097" s="5">
        <v>0</v>
      </c>
      <c r="D3097" s="6">
        <v>0</v>
      </c>
      <c r="E3097" s="5">
        <v>0</v>
      </c>
      <c r="F3097" s="6">
        <v>0</v>
      </c>
      <c r="G3097" s="5">
        <v>0</v>
      </c>
      <c r="H3097" s="6">
        <v>0</v>
      </c>
      <c r="I3097" s="5">
        <v>0</v>
      </c>
      <c r="J3097" s="6">
        <v>0</v>
      </c>
      <c r="K3097" s="5">
        <v>0</v>
      </c>
      <c r="L3097" s="6">
        <v>0</v>
      </c>
      <c r="M3097" s="5">
        <v>0</v>
      </c>
      <c r="N3097" s="6">
        <v>0</v>
      </c>
      <c r="O3097" s="5">
        <v>0</v>
      </c>
      <c r="P3097" s="6">
        <v>0</v>
      </c>
      <c r="Q3097" s="5">
        <v>0</v>
      </c>
      <c r="R3097" s="6">
        <v>0</v>
      </c>
      <c r="S3097" s="5">
        <v>0</v>
      </c>
      <c r="T3097" s="6">
        <v>0</v>
      </c>
      <c r="U3097" s="5">
        <v>0</v>
      </c>
      <c r="V3097" s="6">
        <v>0</v>
      </c>
      <c r="W3097" s="5">
        <v>0</v>
      </c>
      <c r="X3097" s="6">
        <v>0</v>
      </c>
      <c r="Y3097" s="5">
        <v>0</v>
      </c>
      <c r="Z3097" s="6">
        <v>0</v>
      </c>
      <c r="AA3097" s="5">
        <v>0</v>
      </c>
      <c r="AB3097" s="6">
        <v>0</v>
      </c>
      <c r="AC3097" s="5">
        <v>0</v>
      </c>
      <c r="AD3097" s="6">
        <v>0</v>
      </c>
      <c r="AE3097" s="5">
        <v>0</v>
      </c>
      <c r="AF3097" s="6">
        <v>0</v>
      </c>
    </row>
    <row r="3098" spans="2:32" x14ac:dyDescent="0.35">
      <c r="B3098" s="1" t="s">
        <v>669</v>
      </c>
      <c r="C3098" s="5">
        <v>4.3799999999999999E-2</v>
      </c>
      <c r="D3098" s="6">
        <v>44.04</v>
      </c>
      <c r="E3098" s="5">
        <v>0</v>
      </c>
      <c r="F3098" s="6">
        <v>0</v>
      </c>
      <c r="G3098" s="5">
        <v>0</v>
      </c>
      <c r="H3098" s="6">
        <v>0</v>
      </c>
      <c r="I3098" s="5">
        <v>0</v>
      </c>
      <c r="J3098" s="6">
        <v>0</v>
      </c>
      <c r="K3098" s="5">
        <v>0</v>
      </c>
      <c r="L3098" s="6">
        <v>0</v>
      </c>
      <c r="M3098" s="5">
        <v>0</v>
      </c>
      <c r="N3098" s="6">
        <v>0</v>
      </c>
      <c r="O3098" s="5">
        <v>0</v>
      </c>
      <c r="P3098" s="6">
        <v>0</v>
      </c>
      <c r="Q3098" s="5">
        <v>0</v>
      </c>
      <c r="R3098" s="6">
        <v>0</v>
      </c>
      <c r="S3098" s="5">
        <v>0</v>
      </c>
      <c r="T3098" s="6">
        <v>0</v>
      </c>
      <c r="U3098" s="5">
        <v>0</v>
      </c>
      <c r="V3098" s="6">
        <v>0</v>
      </c>
      <c r="W3098" s="5">
        <v>0</v>
      </c>
      <c r="X3098" s="6">
        <v>0</v>
      </c>
      <c r="Y3098" s="5">
        <v>0</v>
      </c>
      <c r="Z3098" s="6">
        <v>0</v>
      </c>
      <c r="AA3098" s="5">
        <v>0.33115</v>
      </c>
      <c r="AB3098" s="6">
        <v>43.189</v>
      </c>
      <c r="AC3098" s="5">
        <v>5.1000000000000004E-3</v>
      </c>
      <c r="AD3098" s="6">
        <v>0.85099999999999998</v>
      </c>
      <c r="AE3098" s="5">
        <v>0</v>
      </c>
      <c r="AF3098" s="6">
        <v>0</v>
      </c>
    </row>
    <row r="3099" spans="2:32" x14ac:dyDescent="0.35">
      <c r="B3099" s="1" t="s">
        <v>670</v>
      </c>
      <c r="C3099" s="5">
        <v>0</v>
      </c>
      <c r="D3099" s="6">
        <v>0</v>
      </c>
      <c r="E3099" s="5">
        <v>0</v>
      </c>
      <c r="F3099" s="6">
        <v>0</v>
      </c>
      <c r="G3099" s="5">
        <v>0</v>
      </c>
      <c r="H3099" s="6">
        <v>0</v>
      </c>
      <c r="I3099" s="5">
        <v>0</v>
      </c>
      <c r="J3099" s="6">
        <v>0</v>
      </c>
      <c r="K3099" s="5">
        <v>0</v>
      </c>
      <c r="L3099" s="6">
        <v>0</v>
      </c>
      <c r="M3099" s="5">
        <v>0</v>
      </c>
      <c r="N3099" s="6">
        <v>0</v>
      </c>
      <c r="O3099" s="5">
        <v>0</v>
      </c>
      <c r="P3099" s="6">
        <v>0</v>
      </c>
      <c r="Q3099" s="5">
        <v>0</v>
      </c>
      <c r="R3099" s="6">
        <v>0</v>
      </c>
      <c r="S3099" s="5">
        <v>0</v>
      </c>
      <c r="T3099" s="6">
        <v>0</v>
      </c>
      <c r="U3099" s="5">
        <v>0</v>
      </c>
      <c r="V3099" s="6">
        <v>0</v>
      </c>
      <c r="W3099" s="5">
        <v>0</v>
      </c>
      <c r="X3099" s="6">
        <v>0</v>
      </c>
      <c r="Y3099" s="5">
        <v>0</v>
      </c>
      <c r="Z3099" s="6">
        <v>0</v>
      </c>
      <c r="AA3099" s="5">
        <v>0</v>
      </c>
      <c r="AB3099" s="6">
        <v>0</v>
      </c>
      <c r="AC3099" s="5">
        <v>0</v>
      </c>
      <c r="AD3099" s="6">
        <v>0</v>
      </c>
      <c r="AE3099" s="5">
        <v>0</v>
      </c>
      <c r="AF3099" s="6">
        <v>0</v>
      </c>
    </row>
    <row r="3100" spans="2:32" x14ac:dyDescent="0.35">
      <c r="B3100" s="1" t="s">
        <v>671</v>
      </c>
      <c r="C3100" s="5">
        <v>0</v>
      </c>
      <c r="D3100" s="6">
        <v>0</v>
      </c>
      <c r="E3100" s="5">
        <v>0</v>
      </c>
      <c r="F3100" s="6">
        <v>0</v>
      </c>
      <c r="G3100" s="5">
        <v>0</v>
      </c>
      <c r="H3100" s="6">
        <v>0</v>
      </c>
      <c r="I3100" s="5">
        <v>0</v>
      </c>
      <c r="J3100" s="6">
        <v>0</v>
      </c>
      <c r="K3100" s="5">
        <v>0</v>
      </c>
      <c r="L3100" s="6">
        <v>0</v>
      </c>
      <c r="M3100" s="5">
        <v>0</v>
      </c>
      <c r="N3100" s="6">
        <v>0</v>
      </c>
      <c r="O3100" s="5">
        <v>0</v>
      </c>
      <c r="P3100" s="6">
        <v>0</v>
      </c>
      <c r="Q3100" s="5">
        <v>0</v>
      </c>
      <c r="R3100" s="6">
        <v>0</v>
      </c>
      <c r="S3100" s="5">
        <v>0</v>
      </c>
      <c r="T3100" s="6">
        <v>0</v>
      </c>
      <c r="U3100" s="5">
        <v>0</v>
      </c>
      <c r="V3100" s="6">
        <v>0</v>
      </c>
      <c r="W3100" s="5">
        <v>0</v>
      </c>
      <c r="X3100" s="6">
        <v>0</v>
      </c>
      <c r="Y3100" s="5">
        <v>0</v>
      </c>
      <c r="Z3100" s="6">
        <v>0</v>
      </c>
      <c r="AA3100" s="5">
        <v>0</v>
      </c>
      <c r="AB3100" s="6">
        <v>0</v>
      </c>
      <c r="AC3100" s="5">
        <v>0</v>
      </c>
      <c r="AD3100" s="6">
        <v>0</v>
      </c>
      <c r="AE3100" s="5">
        <v>0</v>
      </c>
      <c r="AF3100" s="6">
        <v>0</v>
      </c>
    </row>
    <row r="3101" spans="2:32" x14ac:dyDescent="0.35">
      <c r="B3101" s="1" t="s">
        <v>178</v>
      </c>
      <c r="C3101" s="5">
        <v>1.8699999999999999E-3</v>
      </c>
      <c r="D3101" s="6">
        <v>1.885</v>
      </c>
      <c r="E3101" s="5">
        <v>0</v>
      </c>
      <c r="F3101" s="6">
        <v>0</v>
      </c>
      <c r="G3101" s="5">
        <v>0</v>
      </c>
      <c r="H3101" s="6">
        <v>0</v>
      </c>
      <c r="I3101" s="5">
        <v>0</v>
      </c>
      <c r="J3101" s="6">
        <v>0</v>
      </c>
      <c r="K3101" s="5">
        <v>0</v>
      </c>
      <c r="L3101" s="6">
        <v>0</v>
      </c>
      <c r="M3101" s="5">
        <v>0</v>
      </c>
      <c r="N3101" s="6">
        <v>0</v>
      </c>
      <c r="O3101" s="5">
        <v>0</v>
      </c>
      <c r="P3101" s="6">
        <v>0</v>
      </c>
      <c r="Q3101" s="5">
        <v>0</v>
      </c>
      <c r="R3101" s="6">
        <v>0</v>
      </c>
      <c r="S3101" s="5">
        <v>0</v>
      </c>
      <c r="T3101" s="6">
        <v>0</v>
      </c>
      <c r="U3101" s="5">
        <v>0</v>
      </c>
      <c r="V3101" s="6">
        <v>0</v>
      </c>
      <c r="W3101" s="5">
        <v>0</v>
      </c>
      <c r="X3101" s="6">
        <v>0</v>
      </c>
      <c r="Y3101" s="5">
        <v>0</v>
      </c>
      <c r="Z3101" s="6">
        <v>0</v>
      </c>
      <c r="AA3101" s="5">
        <v>1.4449999999999999E-2</v>
      </c>
      <c r="AB3101" s="6">
        <v>1.885</v>
      </c>
      <c r="AC3101" s="5">
        <v>0</v>
      </c>
      <c r="AD3101" s="6">
        <v>0</v>
      </c>
      <c r="AE3101" s="5">
        <v>0</v>
      </c>
      <c r="AF3101" s="6">
        <v>0</v>
      </c>
    </row>
    <row r="3102" spans="2:32" x14ac:dyDescent="0.35">
      <c r="B3102" s="1" t="s">
        <v>672</v>
      </c>
      <c r="C3102" s="5">
        <v>0</v>
      </c>
      <c r="D3102" s="6">
        <v>0</v>
      </c>
      <c r="E3102" s="5">
        <v>0</v>
      </c>
      <c r="F3102" s="6">
        <v>0</v>
      </c>
      <c r="G3102" s="5">
        <v>0</v>
      </c>
      <c r="H3102" s="6">
        <v>0</v>
      </c>
      <c r="I3102" s="5">
        <v>0</v>
      </c>
      <c r="J3102" s="6">
        <v>0</v>
      </c>
      <c r="K3102" s="5">
        <v>0</v>
      </c>
      <c r="L3102" s="6">
        <v>0</v>
      </c>
      <c r="M3102" s="5">
        <v>0</v>
      </c>
      <c r="N3102" s="6">
        <v>0</v>
      </c>
      <c r="O3102" s="5">
        <v>0</v>
      </c>
      <c r="P3102" s="6">
        <v>0</v>
      </c>
      <c r="Q3102" s="5">
        <v>0</v>
      </c>
      <c r="R3102" s="6">
        <v>0</v>
      </c>
      <c r="S3102" s="5">
        <v>0</v>
      </c>
      <c r="T3102" s="6">
        <v>0</v>
      </c>
      <c r="U3102" s="5">
        <v>0</v>
      </c>
      <c r="V3102" s="6">
        <v>0</v>
      </c>
      <c r="W3102" s="5">
        <v>0</v>
      </c>
      <c r="X3102" s="6">
        <v>0</v>
      </c>
      <c r="Y3102" s="5">
        <v>0</v>
      </c>
      <c r="Z3102" s="6">
        <v>0</v>
      </c>
      <c r="AA3102" s="5">
        <v>0</v>
      </c>
      <c r="AB3102" s="6">
        <v>0</v>
      </c>
      <c r="AC3102" s="5">
        <v>0</v>
      </c>
      <c r="AD3102" s="6">
        <v>0</v>
      </c>
      <c r="AE3102" s="5">
        <v>0</v>
      </c>
      <c r="AF3102" s="6">
        <v>0</v>
      </c>
    </row>
    <row r="3103" spans="2:32" x14ac:dyDescent="0.35">
      <c r="B3103" s="1" t="s">
        <v>185</v>
      </c>
      <c r="C3103" s="5">
        <v>8.5599999999999999E-3</v>
      </c>
      <c r="D3103" s="6">
        <v>8.6020000000000003</v>
      </c>
      <c r="E3103" s="5">
        <v>0</v>
      </c>
      <c r="F3103" s="6">
        <v>0</v>
      </c>
      <c r="G3103" s="5">
        <v>0</v>
      </c>
      <c r="H3103" s="6">
        <v>0</v>
      </c>
      <c r="I3103" s="5">
        <v>0</v>
      </c>
      <c r="J3103" s="6">
        <v>0</v>
      </c>
      <c r="K3103" s="5">
        <v>0</v>
      </c>
      <c r="L3103" s="6">
        <v>0</v>
      </c>
      <c r="M3103" s="5">
        <v>0</v>
      </c>
      <c r="N3103" s="6">
        <v>0</v>
      </c>
      <c r="O3103" s="5">
        <v>0</v>
      </c>
      <c r="P3103" s="6">
        <v>0</v>
      </c>
      <c r="Q3103" s="5">
        <v>0</v>
      </c>
      <c r="R3103" s="6">
        <v>0</v>
      </c>
      <c r="S3103" s="5">
        <v>0</v>
      </c>
      <c r="T3103" s="6">
        <v>0</v>
      </c>
      <c r="U3103" s="5">
        <v>0</v>
      </c>
      <c r="V3103" s="6">
        <v>0</v>
      </c>
      <c r="W3103" s="5">
        <v>0</v>
      </c>
      <c r="X3103" s="6">
        <v>0</v>
      </c>
      <c r="Y3103" s="5">
        <v>0</v>
      </c>
      <c r="Z3103" s="6">
        <v>0</v>
      </c>
      <c r="AA3103" s="5">
        <v>6.5960000000000005E-2</v>
      </c>
      <c r="AB3103" s="6">
        <v>8.6020000000000003</v>
      </c>
      <c r="AC3103" s="5">
        <v>0</v>
      </c>
      <c r="AD3103" s="6">
        <v>0</v>
      </c>
      <c r="AE3103" s="5">
        <v>0</v>
      </c>
      <c r="AF3103" s="6">
        <v>0</v>
      </c>
    </row>
    <row r="3104" spans="2:32" x14ac:dyDescent="0.35">
      <c r="B3104" s="1" t="s">
        <v>673</v>
      </c>
      <c r="C3104" s="5">
        <v>0</v>
      </c>
      <c r="D3104" s="6">
        <v>0</v>
      </c>
      <c r="E3104" s="5">
        <v>0</v>
      </c>
      <c r="F3104" s="6">
        <v>0</v>
      </c>
      <c r="G3104" s="5">
        <v>0</v>
      </c>
      <c r="H3104" s="6">
        <v>0</v>
      </c>
      <c r="I3104" s="5">
        <v>0</v>
      </c>
      <c r="J3104" s="6">
        <v>0</v>
      </c>
      <c r="K3104" s="5">
        <v>0</v>
      </c>
      <c r="L3104" s="6">
        <v>0</v>
      </c>
      <c r="M3104" s="5">
        <v>0</v>
      </c>
      <c r="N3104" s="6">
        <v>0</v>
      </c>
      <c r="O3104" s="5">
        <v>0</v>
      </c>
      <c r="P3104" s="6">
        <v>0</v>
      </c>
      <c r="Q3104" s="5">
        <v>0</v>
      </c>
      <c r="R3104" s="6">
        <v>0</v>
      </c>
      <c r="S3104" s="5">
        <v>0</v>
      </c>
      <c r="T3104" s="6">
        <v>0</v>
      </c>
      <c r="U3104" s="5">
        <v>0</v>
      </c>
      <c r="V3104" s="6">
        <v>0</v>
      </c>
      <c r="W3104" s="5">
        <v>0</v>
      </c>
      <c r="X3104" s="6">
        <v>0</v>
      </c>
      <c r="Y3104" s="5">
        <v>0</v>
      </c>
      <c r="Z3104" s="6">
        <v>0</v>
      </c>
      <c r="AA3104" s="5">
        <v>0</v>
      </c>
      <c r="AB3104" s="6">
        <v>0</v>
      </c>
      <c r="AC3104" s="5">
        <v>0</v>
      </c>
      <c r="AD3104" s="6">
        <v>0</v>
      </c>
      <c r="AE3104" s="5">
        <v>0</v>
      </c>
      <c r="AF3104" s="6">
        <v>0</v>
      </c>
    </row>
    <row r="3105" spans="2:32" x14ac:dyDescent="0.35">
      <c r="B3105" s="1" t="s">
        <v>674</v>
      </c>
      <c r="C3105" s="5">
        <v>1.47E-3</v>
      </c>
      <c r="D3105" s="6">
        <v>1.474</v>
      </c>
      <c r="E3105" s="5">
        <v>0</v>
      </c>
      <c r="F3105" s="6">
        <v>0</v>
      </c>
      <c r="G3105" s="5">
        <v>0</v>
      </c>
      <c r="H3105" s="6">
        <v>0</v>
      </c>
      <c r="I3105" s="5">
        <v>0</v>
      </c>
      <c r="J3105" s="6">
        <v>0</v>
      </c>
      <c r="K3105" s="5">
        <v>0</v>
      </c>
      <c r="L3105" s="6">
        <v>0</v>
      </c>
      <c r="M3105" s="5">
        <v>0</v>
      </c>
      <c r="N3105" s="6">
        <v>0</v>
      </c>
      <c r="O3105" s="5">
        <v>0</v>
      </c>
      <c r="P3105" s="6">
        <v>0</v>
      </c>
      <c r="Q3105" s="5">
        <v>0</v>
      </c>
      <c r="R3105" s="6">
        <v>0</v>
      </c>
      <c r="S3105" s="5">
        <v>0</v>
      </c>
      <c r="T3105" s="6">
        <v>0</v>
      </c>
      <c r="U3105" s="5">
        <v>0</v>
      </c>
      <c r="V3105" s="6">
        <v>0</v>
      </c>
      <c r="W3105" s="5">
        <v>0</v>
      </c>
      <c r="X3105" s="6">
        <v>0</v>
      </c>
      <c r="Y3105" s="5">
        <v>0</v>
      </c>
      <c r="Z3105" s="6">
        <v>0</v>
      </c>
      <c r="AA3105" s="5">
        <v>1.1299999999999999E-2</v>
      </c>
      <c r="AB3105" s="6">
        <v>1.474</v>
      </c>
      <c r="AC3105" s="5">
        <v>0</v>
      </c>
      <c r="AD3105" s="6">
        <v>0</v>
      </c>
      <c r="AE3105" s="5">
        <v>0</v>
      </c>
      <c r="AF3105" s="6">
        <v>0</v>
      </c>
    </row>
    <row r="3106" spans="2:32" x14ac:dyDescent="0.35">
      <c r="B3106" s="1" t="s">
        <v>675</v>
      </c>
      <c r="C3106" s="5">
        <v>3.9399999999999999E-3</v>
      </c>
      <c r="D3106" s="6">
        <v>3.9590000000000001</v>
      </c>
      <c r="E3106" s="5">
        <v>0</v>
      </c>
      <c r="F3106" s="6">
        <v>0</v>
      </c>
      <c r="G3106" s="5">
        <v>0</v>
      </c>
      <c r="H3106" s="6">
        <v>0</v>
      </c>
      <c r="I3106" s="5">
        <v>0</v>
      </c>
      <c r="J3106" s="6">
        <v>0</v>
      </c>
      <c r="K3106" s="5">
        <v>0</v>
      </c>
      <c r="L3106" s="6">
        <v>0</v>
      </c>
      <c r="M3106" s="5">
        <v>0</v>
      </c>
      <c r="N3106" s="6">
        <v>0</v>
      </c>
      <c r="O3106" s="5">
        <v>0</v>
      </c>
      <c r="P3106" s="6">
        <v>0</v>
      </c>
      <c r="Q3106" s="5">
        <v>0</v>
      </c>
      <c r="R3106" s="6">
        <v>0</v>
      </c>
      <c r="S3106" s="5">
        <v>0</v>
      </c>
      <c r="T3106" s="6">
        <v>0</v>
      </c>
      <c r="U3106" s="5">
        <v>0</v>
      </c>
      <c r="V3106" s="6">
        <v>0</v>
      </c>
      <c r="W3106" s="5">
        <v>0</v>
      </c>
      <c r="X3106" s="6">
        <v>0</v>
      </c>
      <c r="Y3106" s="5">
        <v>0</v>
      </c>
      <c r="Z3106" s="6">
        <v>0</v>
      </c>
      <c r="AA3106" s="5">
        <v>3.0360000000000002E-2</v>
      </c>
      <c r="AB3106" s="6">
        <v>3.9590000000000001</v>
      </c>
      <c r="AC3106" s="5">
        <v>0</v>
      </c>
      <c r="AD3106" s="6">
        <v>0</v>
      </c>
      <c r="AE3106" s="5">
        <v>0</v>
      </c>
      <c r="AF3106" s="6">
        <v>0</v>
      </c>
    </row>
    <row r="3107" spans="2:32" x14ac:dyDescent="0.35">
      <c r="B3107" s="1" t="s">
        <v>186</v>
      </c>
      <c r="C3107" s="5">
        <v>1.8699999999999999E-3</v>
      </c>
      <c r="D3107" s="6">
        <v>1.885</v>
      </c>
      <c r="E3107" s="5">
        <v>0</v>
      </c>
      <c r="F3107" s="6">
        <v>0</v>
      </c>
      <c r="G3107" s="5">
        <v>0</v>
      </c>
      <c r="H3107" s="6">
        <v>0</v>
      </c>
      <c r="I3107" s="5">
        <v>0</v>
      </c>
      <c r="J3107" s="6">
        <v>0</v>
      </c>
      <c r="K3107" s="5">
        <v>0</v>
      </c>
      <c r="L3107" s="6">
        <v>0</v>
      </c>
      <c r="M3107" s="5">
        <v>0</v>
      </c>
      <c r="N3107" s="6">
        <v>0</v>
      </c>
      <c r="O3107" s="5">
        <v>0</v>
      </c>
      <c r="P3107" s="6">
        <v>0</v>
      </c>
      <c r="Q3107" s="5">
        <v>0</v>
      </c>
      <c r="R3107" s="6">
        <v>0</v>
      </c>
      <c r="S3107" s="5">
        <v>0</v>
      </c>
      <c r="T3107" s="6">
        <v>0</v>
      </c>
      <c r="U3107" s="5">
        <v>0</v>
      </c>
      <c r="V3107" s="6">
        <v>0</v>
      </c>
      <c r="W3107" s="5">
        <v>0</v>
      </c>
      <c r="X3107" s="6">
        <v>0</v>
      </c>
      <c r="Y3107" s="5">
        <v>0</v>
      </c>
      <c r="Z3107" s="6">
        <v>0</v>
      </c>
      <c r="AA3107" s="5">
        <v>1.4449999999999999E-2</v>
      </c>
      <c r="AB3107" s="6">
        <v>1.885</v>
      </c>
      <c r="AC3107" s="5">
        <v>0</v>
      </c>
      <c r="AD3107" s="6">
        <v>0</v>
      </c>
      <c r="AE3107" s="5">
        <v>0</v>
      </c>
      <c r="AF3107" s="6">
        <v>0</v>
      </c>
    </row>
    <row r="3108" spans="2:32" x14ac:dyDescent="0.35">
      <c r="B3108" s="1" t="s">
        <v>676</v>
      </c>
      <c r="C3108" s="5">
        <v>0</v>
      </c>
      <c r="D3108" s="6">
        <v>0</v>
      </c>
      <c r="E3108" s="5">
        <v>0</v>
      </c>
      <c r="F3108" s="6">
        <v>0</v>
      </c>
      <c r="G3108" s="5">
        <v>0</v>
      </c>
      <c r="H3108" s="6">
        <v>0</v>
      </c>
      <c r="I3108" s="5">
        <v>0</v>
      </c>
      <c r="J3108" s="6">
        <v>0</v>
      </c>
      <c r="K3108" s="5">
        <v>0</v>
      </c>
      <c r="L3108" s="6">
        <v>0</v>
      </c>
      <c r="M3108" s="5">
        <v>0</v>
      </c>
      <c r="N3108" s="6">
        <v>0</v>
      </c>
      <c r="O3108" s="5">
        <v>0</v>
      </c>
      <c r="P3108" s="6">
        <v>0</v>
      </c>
      <c r="Q3108" s="5">
        <v>0</v>
      </c>
      <c r="R3108" s="6">
        <v>0</v>
      </c>
      <c r="S3108" s="5">
        <v>0</v>
      </c>
      <c r="T3108" s="6">
        <v>0</v>
      </c>
      <c r="U3108" s="5">
        <v>0</v>
      </c>
      <c r="V3108" s="6">
        <v>0</v>
      </c>
      <c r="W3108" s="5">
        <v>0</v>
      </c>
      <c r="X3108" s="6">
        <v>0</v>
      </c>
      <c r="Y3108" s="5">
        <v>0</v>
      </c>
      <c r="Z3108" s="6">
        <v>0</v>
      </c>
      <c r="AA3108" s="5">
        <v>0</v>
      </c>
      <c r="AB3108" s="6">
        <v>0</v>
      </c>
      <c r="AC3108" s="5">
        <v>0</v>
      </c>
      <c r="AD3108" s="6">
        <v>0</v>
      </c>
      <c r="AE3108" s="5">
        <v>0</v>
      </c>
      <c r="AF3108" s="6">
        <v>0</v>
      </c>
    </row>
    <row r="3109" spans="2:32" x14ac:dyDescent="0.35">
      <c r="B3109" s="1" t="s">
        <v>677</v>
      </c>
      <c r="C3109" s="5">
        <v>0</v>
      </c>
      <c r="D3109" s="6">
        <v>0</v>
      </c>
      <c r="E3109" s="5">
        <v>0</v>
      </c>
      <c r="F3109" s="6">
        <v>0</v>
      </c>
      <c r="G3109" s="5">
        <v>0</v>
      </c>
      <c r="H3109" s="6">
        <v>0</v>
      </c>
      <c r="I3109" s="5">
        <v>0</v>
      </c>
      <c r="J3109" s="6">
        <v>0</v>
      </c>
      <c r="K3109" s="5">
        <v>0</v>
      </c>
      <c r="L3109" s="6">
        <v>0</v>
      </c>
      <c r="M3109" s="5">
        <v>0</v>
      </c>
      <c r="N3109" s="6">
        <v>0</v>
      </c>
      <c r="O3109" s="5">
        <v>0</v>
      </c>
      <c r="P3109" s="6">
        <v>0</v>
      </c>
      <c r="Q3109" s="5">
        <v>0</v>
      </c>
      <c r="R3109" s="6">
        <v>0</v>
      </c>
      <c r="S3109" s="5">
        <v>0</v>
      </c>
      <c r="T3109" s="6">
        <v>0</v>
      </c>
      <c r="U3109" s="5">
        <v>0</v>
      </c>
      <c r="V3109" s="6">
        <v>0</v>
      </c>
      <c r="W3109" s="5">
        <v>0</v>
      </c>
      <c r="X3109" s="6">
        <v>0</v>
      </c>
      <c r="Y3109" s="5">
        <v>0</v>
      </c>
      <c r="Z3109" s="6">
        <v>0</v>
      </c>
      <c r="AA3109" s="5">
        <v>0</v>
      </c>
      <c r="AB3109" s="6">
        <v>0</v>
      </c>
      <c r="AC3109" s="5">
        <v>0</v>
      </c>
      <c r="AD3109" s="6">
        <v>0</v>
      </c>
      <c r="AE3109" s="5">
        <v>0</v>
      </c>
      <c r="AF3109" s="6">
        <v>0</v>
      </c>
    </row>
    <row r="3110" spans="2:32" x14ac:dyDescent="0.35">
      <c r="B3110" s="1" t="s">
        <v>678</v>
      </c>
      <c r="C3110" s="5">
        <v>4.6299999999999996E-3</v>
      </c>
      <c r="D3110" s="6">
        <v>4.6550000000000002</v>
      </c>
      <c r="E3110" s="5">
        <v>0</v>
      </c>
      <c r="F3110" s="6">
        <v>0</v>
      </c>
      <c r="G3110" s="5">
        <v>0</v>
      </c>
      <c r="H3110" s="6">
        <v>0</v>
      </c>
      <c r="I3110" s="5">
        <v>0</v>
      </c>
      <c r="J3110" s="6">
        <v>0</v>
      </c>
      <c r="K3110" s="5">
        <v>0</v>
      </c>
      <c r="L3110" s="6">
        <v>0</v>
      </c>
      <c r="M3110" s="5">
        <v>0</v>
      </c>
      <c r="N3110" s="6">
        <v>0</v>
      </c>
      <c r="O3110" s="5">
        <v>0</v>
      </c>
      <c r="P3110" s="6">
        <v>0</v>
      </c>
      <c r="Q3110" s="5">
        <v>0</v>
      </c>
      <c r="R3110" s="6">
        <v>0</v>
      </c>
      <c r="S3110" s="5">
        <v>0</v>
      </c>
      <c r="T3110" s="6">
        <v>0</v>
      </c>
      <c r="U3110" s="5">
        <v>0</v>
      </c>
      <c r="V3110" s="6">
        <v>0</v>
      </c>
      <c r="W3110" s="5">
        <v>0</v>
      </c>
      <c r="X3110" s="6">
        <v>0</v>
      </c>
      <c r="Y3110" s="5">
        <v>0</v>
      </c>
      <c r="Z3110" s="6">
        <v>0</v>
      </c>
      <c r="AA3110" s="5">
        <v>3.569E-2</v>
      </c>
      <c r="AB3110" s="6">
        <v>4.6550000000000002</v>
      </c>
      <c r="AC3110" s="5">
        <v>0</v>
      </c>
      <c r="AD3110" s="6">
        <v>0</v>
      </c>
      <c r="AE3110" s="5">
        <v>0</v>
      </c>
      <c r="AF3110" s="6">
        <v>0</v>
      </c>
    </row>
    <row r="3111" spans="2:32" x14ac:dyDescent="0.35">
      <c r="B3111" s="1" t="s">
        <v>679</v>
      </c>
      <c r="C3111" s="5">
        <v>0</v>
      </c>
      <c r="D3111" s="6">
        <v>0</v>
      </c>
      <c r="E3111" s="5">
        <v>0</v>
      </c>
      <c r="F3111" s="6">
        <v>0</v>
      </c>
      <c r="G3111" s="5">
        <v>0</v>
      </c>
      <c r="H3111" s="6">
        <v>0</v>
      </c>
      <c r="I3111" s="5">
        <v>0</v>
      </c>
      <c r="J3111" s="6">
        <v>0</v>
      </c>
      <c r="K3111" s="5">
        <v>0</v>
      </c>
      <c r="L3111" s="6">
        <v>0</v>
      </c>
      <c r="M3111" s="5">
        <v>0</v>
      </c>
      <c r="N3111" s="6">
        <v>0</v>
      </c>
      <c r="O3111" s="5">
        <v>0</v>
      </c>
      <c r="P3111" s="6">
        <v>0</v>
      </c>
      <c r="Q3111" s="5">
        <v>0</v>
      </c>
      <c r="R3111" s="6">
        <v>0</v>
      </c>
      <c r="S3111" s="5">
        <v>0</v>
      </c>
      <c r="T3111" s="6">
        <v>0</v>
      </c>
      <c r="U3111" s="5">
        <v>0</v>
      </c>
      <c r="V3111" s="6">
        <v>0</v>
      </c>
      <c r="W3111" s="5">
        <v>0</v>
      </c>
      <c r="X3111" s="6">
        <v>0</v>
      </c>
      <c r="Y3111" s="5">
        <v>0</v>
      </c>
      <c r="Z3111" s="6">
        <v>0</v>
      </c>
      <c r="AA3111" s="5">
        <v>0</v>
      </c>
      <c r="AB3111" s="6">
        <v>0</v>
      </c>
      <c r="AC3111" s="5">
        <v>0</v>
      </c>
      <c r="AD3111" s="6">
        <v>0</v>
      </c>
      <c r="AE3111" s="5">
        <v>0</v>
      </c>
      <c r="AF3111" s="6">
        <v>0</v>
      </c>
    </row>
    <row r="3112" spans="2:32" x14ac:dyDescent="0.35">
      <c r="B3112" s="2" t="s">
        <v>13</v>
      </c>
    </row>
    <row r="3113" spans="2:32" x14ac:dyDescent="0.35">
      <c r="B3113" s="1" t="s">
        <v>187</v>
      </c>
      <c r="C3113" s="5">
        <v>0</v>
      </c>
      <c r="D3113" s="6">
        <v>0</v>
      </c>
      <c r="E3113" s="5">
        <v>0</v>
      </c>
      <c r="F3113" s="6">
        <v>0</v>
      </c>
      <c r="G3113" s="5">
        <v>0</v>
      </c>
      <c r="H3113" s="6">
        <v>0</v>
      </c>
      <c r="I3113" s="5">
        <v>0</v>
      </c>
      <c r="J3113" s="6">
        <v>0</v>
      </c>
      <c r="K3113" s="5">
        <v>0</v>
      </c>
      <c r="L3113" s="6">
        <v>0</v>
      </c>
      <c r="M3113" s="5">
        <v>0</v>
      </c>
      <c r="N3113" s="6">
        <v>0</v>
      </c>
      <c r="O3113" s="5">
        <v>0</v>
      </c>
      <c r="P3113" s="6">
        <v>0</v>
      </c>
      <c r="Q3113" s="5">
        <v>0</v>
      </c>
      <c r="R3113" s="6">
        <v>0</v>
      </c>
      <c r="S3113" s="5">
        <v>0</v>
      </c>
      <c r="T3113" s="6">
        <v>0</v>
      </c>
      <c r="U3113" s="5">
        <v>0</v>
      </c>
      <c r="V3113" s="6">
        <v>0</v>
      </c>
      <c r="W3113" s="5">
        <v>0</v>
      </c>
      <c r="X3113" s="6">
        <v>0</v>
      </c>
      <c r="Y3113" s="5">
        <v>0</v>
      </c>
      <c r="Z3113" s="6">
        <v>0</v>
      </c>
      <c r="AA3113" s="5">
        <v>0</v>
      </c>
      <c r="AB3113" s="6">
        <v>0</v>
      </c>
      <c r="AC3113" s="5">
        <v>0</v>
      </c>
      <c r="AD3113" s="6">
        <v>0</v>
      </c>
      <c r="AE3113" s="5">
        <v>0</v>
      </c>
      <c r="AF3113" s="6">
        <v>0</v>
      </c>
    </row>
    <row r="3114" spans="2:32" x14ac:dyDescent="0.35">
      <c r="B3114" s="1" t="s">
        <v>188</v>
      </c>
      <c r="C3114" s="5">
        <v>0</v>
      </c>
      <c r="D3114" s="6">
        <v>0</v>
      </c>
      <c r="E3114" s="5">
        <v>0</v>
      </c>
      <c r="F3114" s="6">
        <v>0</v>
      </c>
      <c r="G3114" s="5">
        <v>0</v>
      </c>
      <c r="H3114" s="6">
        <v>0</v>
      </c>
      <c r="I3114" s="5">
        <v>0</v>
      </c>
      <c r="J3114" s="6">
        <v>0</v>
      </c>
      <c r="K3114" s="5">
        <v>0</v>
      </c>
      <c r="L3114" s="6">
        <v>0</v>
      </c>
      <c r="M3114" s="5">
        <v>0</v>
      </c>
      <c r="N3114" s="6">
        <v>0</v>
      </c>
      <c r="O3114" s="5">
        <v>0</v>
      </c>
      <c r="P3114" s="6">
        <v>0</v>
      </c>
      <c r="Q3114" s="5">
        <v>0</v>
      </c>
      <c r="R3114" s="6">
        <v>0</v>
      </c>
      <c r="S3114" s="5">
        <v>0</v>
      </c>
      <c r="T3114" s="6">
        <v>0</v>
      </c>
      <c r="U3114" s="5">
        <v>0</v>
      </c>
      <c r="V3114" s="6">
        <v>0</v>
      </c>
      <c r="W3114" s="5">
        <v>0</v>
      </c>
      <c r="X3114" s="6">
        <v>0</v>
      </c>
      <c r="Y3114" s="5">
        <v>0</v>
      </c>
      <c r="Z3114" s="6">
        <v>0</v>
      </c>
      <c r="AA3114" s="5">
        <v>0</v>
      </c>
      <c r="AB3114" s="6">
        <v>0</v>
      </c>
      <c r="AC3114" s="5">
        <v>0</v>
      </c>
      <c r="AD3114" s="6">
        <v>0</v>
      </c>
      <c r="AE3114" s="5">
        <v>0</v>
      </c>
      <c r="AF3114" s="6">
        <v>0</v>
      </c>
    </row>
    <row r="3115" spans="2:32" x14ac:dyDescent="0.35">
      <c r="B3115" s="1" t="s">
        <v>680</v>
      </c>
      <c r="C3115" s="5">
        <v>0</v>
      </c>
      <c r="D3115" s="6">
        <v>0</v>
      </c>
      <c r="E3115" s="5">
        <v>0</v>
      </c>
      <c r="F3115" s="6">
        <v>0</v>
      </c>
      <c r="G3115" s="5">
        <v>0</v>
      </c>
      <c r="H3115" s="6">
        <v>0</v>
      </c>
      <c r="I3115" s="5">
        <v>0</v>
      </c>
      <c r="J3115" s="6">
        <v>0</v>
      </c>
      <c r="K3115" s="5">
        <v>0</v>
      </c>
      <c r="L3115" s="6">
        <v>0</v>
      </c>
      <c r="M3115" s="5">
        <v>0</v>
      </c>
      <c r="N3115" s="6">
        <v>0</v>
      </c>
      <c r="O3115" s="5">
        <v>0</v>
      </c>
      <c r="P3115" s="6">
        <v>0</v>
      </c>
      <c r="Q3115" s="5">
        <v>0</v>
      </c>
      <c r="R3115" s="6">
        <v>0</v>
      </c>
      <c r="S3115" s="5">
        <v>0</v>
      </c>
      <c r="T3115" s="6">
        <v>0</v>
      </c>
      <c r="U3115" s="5">
        <v>0</v>
      </c>
      <c r="V3115" s="6">
        <v>0</v>
      </c>
      <c r="W3115" s="5">
        <v>0</v>
      </c>
      <c r="X3115" s="6">
        <v>0</v>
      </c>
      <c r="Y3115" s="5">
        <v>0</v>
      </c>
      <c r="Z3115" s="6">
        <v>0</v>
      </c>
      <c r="AA3115" s="5">
        <v>0</v>
      </c>
      <c r="AB3115" s="6">
        <v>0</v>
      </c>
      <c r="AC3115" s="5">
        <v>0</v>
      </c>
      <c r="AD3115" s="6">
        <v>0</v>
      </c>
      <c r="AE3115" s="5">
        <v>0</v>
      </c>
      <c r="AF3115" s="6">
        <v>0</v>
      </c>
    </row>
    <row r="3116" spans="2:32" x14ac:dyDescent="0.35">
      <c r="B3116" s="1" t="s">
        <v>681</v>
      </c>
      <c r="C3116" s="5">
        <v>0</v>
      </c>
      <c r="D3116" s="6">
        <v>0</v>
      </c>
      <c r="E3116" s="5">
        <v>0</v>
      </c>
      <c r="F3116" s="6">
        <v>0</v>
      </c>
      <c r="G3116" s="5">
        <v>0</v>
      </c>
      <c r="H3116" s="6">
        <v>0</v>
      </c>
      <c r="I3116" s="5">
        <v>0</v>
      </c>
      <c r="J3116" s="6">
        <v>0</v>
      </c>
      <c r="K3116" s="5">
        <v>0</v>
      </c>
      <c r="L3116" s="6">
        <v>0</v>
      </c>
      <c r="M3116" s="5">
        <v>0</v>
      </c>
      <c r="N3116" s="6">
        <v>0</v>
      </c>
      <c r="O3116" s="5">
        <v>0</v>
      </c>
      <c r="P3116" s="6">
        <v>0</v>
      </c>
      <c r="Q3116" s="5">
        <v>0</v>
      </c>
      <c r="R3116" s="6">
        <v>0</v>
      </c>
      <c r="S3116" s="5">
        <v>0</v>
      </c>
      <c r="T3116" s="6">
        <v>0</v>
      </c>
      <c r="U3116" s="5">
        <v>0</v>
      </c>
      <c r="V3116" s="6">
        <v>0</v>
      </c>
      <c r="W3116" s="5">
        <v>0</v>
      </c>
      <c r="X3116" s="6">
        <v>0</v>
      </c>
      <c r="Y3116" s="5">
        <v>0</v>
      </c>
      <c r="Z3116" s="6">
        <v>0</v>
      </c>
      <c r="AA3116" s="5">
        <v>0</v>
      </c>
      <c r="AB3116" s="6">
        <v>0</v>
      </c>
      <c r="AC3116" s="5">
        <v>0</v>
      </c>
      <c r="AD3116" s="6">
        <v>0</v>
      </c>
      <c r="AE3116" s="5">
        <v>0</v>
      </c>
      <c r="AF3116" s="6">
        <v>0</v>
      </c>
    </row>
    <row r="3117" spans="2:32" x14ac:dyDescent="0.35">
      <c r="B3117" s="1" t="s">
        <v>682</v>
      </c>
      <c r="C3117" s="5">
        <v>6.4979999999999996E-2</v>
      </c>
      <c r="D3117" s="6">
        <v>65.337999999999994</v>
      </c>
      <c r="E3117" s="5">
        <v>0</v>
      </c>
      <c r="F3117" s="6">
        <v>0</v>
      </c>
      <c r="G3117" s="5">
        <v>0</v>
      </c>
      <c r="H3117" s="6">
        <v>0</v>
      </c>
      <c r="I3117" s="5">
        <v>0</v>
      </c>
      <c r="J3117" s="6">
        <v>0</v>
      </c>
      <c r="K3117" s="5">
        <v>0</v>
      </c>
      <c r="L3117" s="6">
        <v>0</v>
      </c>
      <c r="M3117" s="5">
        <v>0</v>
      </c>
      <c r="N3117" s="6">
        <v>0</v>
      </c>
      <c r="O3117" s="5">
        <v>0</v>
      </c>
      <c r="P3117" s="6">
        <v>0</v>
      </c>
      <c r="Q3117" s="5">
        <v>0</v>
      </c>
      <c r="R3117" s="6">
        <v>0</v>
      </c>
      <c r="S3117" s="5">
        <v>4.5300000000000002E-3</v>
      </c>
      <c r="T3117" s="6">
        <v>0.53900000000000003</v>
      </c>
      <c r="U3117" s="5">
        <v>0</v>
      </c>
      <c r="V3117" s="6">
        <v>0</v>
      </c>
      <c r="W3117" s="5">
        <v>0</v>
      </c>
      <c r="X3117" s="6">
        <v>0</v>
      </c>
      <c r="Y3117" s="5">
        <v>0</v>
      </c>
      <c r="Z3117" s="6">
        <v>0</v>
      </c>
      <c r="AA3117" s="5">
        <v>0</v>
      </c>
      <c r="AB3117" s="6">
        <v>0</v>
      </c>
      <c r="AC3117" s="5">
        <v>0.38079000000000002</v>
      </c>
      <c r="AD3117" s="6">
        <v>63.59</v>
      </c>
      <c r="AE3117" s="5">
        <v>1.379E-2</v>
      </c>
      <c r="AF3117" s="6">
        <v>1.2090000000000001</v>
      </c>
    </row>
    <row r="3118" spans="2:32" x14ac:dyDescent="0.35">
      <c r="B3118" s="1" t="s">
        <v>683</v>
      </c>
      <c r="C3118" s="5">
        <v>0</v>
      </c>
      <c r="D3118" s="6">
        <v>0</v>
      </c>
      <c r="E3118" s="5">
        <v>0</v>
      </c>
      <c r="F3118" s="6">
        <v>0</v>
      </c>
      <c r="G3118" s="5">
        <v>0</v>
      </c>
      <c r="H3118" s="6">
        <v>0</v>
      </c>
      <c r="I3118" s="5">
        <v>0</v>
      </c>
      <c r="J3118" s="6">
        <v>0</v>
      </c>
      <c r="K3118" s="5">
        <v>0</v>
      </c>
      <c r="L3118" s="6">
        <v>0</v>
      </c>
      <c r="M3118" s="5">
        <v>0</v>
      </c>
      <c r="N3118" s="6">
        <v>0</v>
      </c>
      <c r="O3118" s="5">
        <v>0</v>
      </c>
      <c r="P3118" s="6">
        <v>0</v>
      </c>
      <c r="Q3118" s="5">
        <v>0</v>
      </c>
      <c r="R3118" s="6">
        <v>0</v>
      </c>
      <c r="S3118" s="5">
        <v>0</v>
      </c>
      <c r="T3118" s="6">
        <v>0</v>
      </c>
      <c r="U3118" s="5">
        <v>0</v>
      </c>
      <c r="V3118" s="6">
        <v>0</v>
      </c>
      <c r="W3118" s="5">
        <v>0</v>
      </c>
      <c r="X3118" s="6">
        <v>0</v>
      </c>
      <c r="Y3118" s="5">
        <v>0</v>
      </c>
      <c r="Z3118" s="6">
        <v>0</v>
      </c>
      <c r="AA3118" s="5">
        <v>0</v>
      </c>
      <c r="AB3118" s="6">
        <v>0</v>
      </c>
      <c r="AC3118" s="5">
        <v>0</v>
      </c>
      <c r="AD3118" s="6">
        <v>0</v>
      </c>
      <c r="AE3118" s="5">
        <v>0</v>
      </c>
      <c r="AF3118" s="6">
        <v>0</v>
      </c>
    </row>
    <row r="3119" spans="2:32" x14ac:dyDescent="0.35">
      <c r="B3119" s="1" t="s">
        <v>684</v>
      </c>
      <c r="C3119" s="5">
        <v>0</v>
      </c>
      <c r="D3119" s="6">
        <v>0</v>
      </c>
      <c r="E3119" s="5">
        <v>0</v>
      </c>
      <c r="F3119" s="6">
        <v>0</v>
      </c>
      <c r="G3119" s="5">
        <v>0</v>
      </c>
      <c r="H3119" s="6">
        <v>0</v>
      </c>
      <c r="I3119" s="5">
        <v>0</v>
      </c>
      <c r="J3119" s="6">
        <v>0</v>
      </c>
      <c r="K3119" s="5">
        <v>0</v>
      </c>
      <c r="L3119" s="6">
        <v>0</v>
      </c>
      <c r="M3119" s="5">
        <v>0</v>
      </c>
      <c r="N3119" s="6">
        <v>0</v>
      </c>
      <c r="O3119" s="5">
        <v>0</v>
      </c>
      <c r="P3119" s="6">
        <v>0</v>
      </c>
      <c r="Q3119" s="5">
        <v>0</v>
      </c>
      <c r="R3119" s="6">
        <v>0</v>
      </c>
      <c r="S3119" s="5">
        <v>0</v>
      </c>
      <c r="T3119" s="6">
        <v>0</v>
      </c>
      <c r="U3119" s="5">
        <v>0</v>
      </c>
      <c r="V3119" s="6">
        <v>0</v>
      </c>
      <c r="W3119" s="5">
        <v>0</v>
      </c>
      <c r="X3119" s="6">
        <v>0</v>
      </c>
      <c r="Y3119" s="5">
        <v>0</v>
      </c>
      <c r="Z3119" s="6">
        <v>0</v>
      </c>
      <c r="AA3119" s="5">
        <v>0</v>
      </c>
      <c r="AB3119" s="6">
        <v>0</v>
      </c>
      <c r="AC3119" s="5">
        <v>0</v>
      </c>
      <c r="AD3119" s="6">
        <v>0</v>
      </c>
      <c r="AE3119" s="5">
        <v>0</v>
      </c>
      <c r="AF3119" s="6">
        <v>0</v>
      </c>
    </row>
    <row r="3120" spans="2:32" x14ac:dyDescent="0.35">
      <c r="B3120" s="1" t="s">
        <v>196</v>
      </c>
      <c r="C3120" s="5">
        <v>0</v>
      </c>
      <c r="D3120" s="6">
        <v>0</v>
      </c>
      <c r="E3120" s="5">
        <v>0</v>
      </c>
      <c r="F3120" s="6">
        <v>0</v>
      </c>
      <c r="G3120" s="5">
        <v>0</v>
      </c>
      <c r="H3120" s="6">
        <v>0</v>
      </c>
      <c r="I3120" s="5">
        <v>0</v>
      </c>
      <c r="J3120" s="6">
        <v>0</v>
      </c>
      <c r="K3120" s="5">
        <v>0</v>
      </c>
      <c r="L3120" s="6">
        <v>0</v>
      </c>
      <c r="M3120" s="5">
        <v>0</v>
      </c>
      <c r="N3120" s="6">
        <v>0</v>
      </c>
      <c r="O3120" s="5">
        <v>0</v>
      </c>
      <c r="P3120" s="6">
        <v>0</v>
      </c>
      <c r="Q3120" s="5">
        <v>0</v>
      </c>
      <c r="R3120" s="6">
        <v>0</v>
      </c>
      <c r="S3120" s="5">
        <v>0</v>
      </c>
      <c r="T3120" s="6">
        <v>0</v>
      </c>
      <c r="U3120" s="5">
        <v>0</v>
      </c>
      <c r="V3120" s="6">
        <v>0</v>
      </c>
      <c r="W3120" s="5">
        <v>0</v>
      </c>
      <c r="X3120" s="6">
        <v>0</v>
      </c>
      <c r="Y3120" s="5">
        <v>0</v>
      </c>
      <c r="Z3120" s="6">
        <v>0</v>
      </c>
      <c r="AA3120" s="5">
        <v>0</v>
      </c>
      <c r="AB3120" s="6">
        <v>0</v>
      </c>
      <c r="AC3120" s="5">
        <v>0</v>
      </c>
      <c r="AD3120" s="6">
        <v>0</v>
      </c>
      <c r="AE3120" s="5">
        <v>0</v>
      </c>
      <c r="AF3120" s="6">
        <v>0</v>
      </c>
    </row>
    <row r="3121" spans="2:32" x14ac:dyDescent="0.35">
      <c r="B3121" s="1" t="s">
        <v>201</v>
      </c>
      <c r="C3121" s="5">
        <v>0</v>
      </c>
      <c r="D3121" s="6">
        <v>0</v>
      </c>
      <c r="E3121" s="5">
        <v>0</v>
      </c>
      <c r="F3121" s="6">
        <v>0</v>
      </c>
      <c r="G3121" s="5">
        <v>0</v>
      </c>
      <c r="H3121" s="6">
        <v>0</v>
      </c>
      <c r="I3121" s="5">
        <v>0</v>
      </c>
      <c r="J3121" s="6">
        <v>0</v>
      </c>
      <c r="K3121" s="5">
        <v>0</v>
      </c>
      <c r="L3121" s="6">
        <v>0</v>
      </c>
      <c r="M3121" s="5">
        <v>0</v>
      </c>
      <c r="N3121" s="6">
        <v>0</v>
      </c>
      <c r="O3121" s="5">
        <v>0</v>
      </c>
      <c r="P3121" s="6">
        <v>0</v>
      </c>
      <c r="Q3121" s="5">
        <v>0</v>
      </c>
      <c r="R3121" s="6">
        <v>0</v>
      </c>
      <c r="S3121" s="5">
        <v>0</v>
      </c>
      <c r="T3121" s="6">
        <v>0</v>
      </c>
      <c r="U3121" s="5">
        <v>0</v>
      </c>
      <c r="V3121" s="6">
        <v>0</v>
      </c>
      <c r="W3121" s="5">
        <v>0</v>
      </c>
      <c r="X3121" s="6">
        <v>0</v>
      </c>
      <c r="Y3121" s="5">
        <v>0</v>
      </c>
      <c r="Z3121" s="6">
        <v>0</v>
      </c>
      <c r="AA3121" s="5">
        <v>0</v>
      </c>
      <c r="AB3121" s="6">
        <v>0</v>
      </c>
      <c r="AC3121" s="5">
        <v>0</v>
      </c>
      <c r="AD3121" s="6">
        <v>0</v>
      </c>
      <c r="AE3121" s="5">
        <v>0</v>
      </c>
      <c r="AF3121" s="6">
        <v>0</v>
      </c>
    </row>
    <row r="3122" spans="2:32" x14ac:dyDescent="0.35">
      <c r="B3122" s="1" t="s">
        <v>202</v>
      </c>
      <c r="C3122" s="5">
        <v>2.1700000000000001E-3</v>
      </c>
      <c r="D3122" s="6">
        <v>2.177</v>
      </c>
      <c r="E3122" s="5">
        <v>0</v>
      </c>
      <c r="F3122" s="6">
        <v>0</v>
      </c>
      <c r="G3122" s="5">
        <v>0</v>
      </c>
      <c r="H3122" s="6">
        <v>0</v>
      </c>
      <c r="I3122" s="5">
        <v>0</v>
      </c>
      <c r="J3122" s="6">
        <v>0</v>
      </c>
      <c r="K3122" s="5">
        <v>0</v>
      </c>
      <c r="L3122" s="6">
        <v>0</v>
      </c>
      <c r="M3122" s="5">
        <v>0</v>
      </c>
      <c r="N3122" s="6">
        <v>0</v>
      </c>
      <c r="O3122" s="5">
        <v>0</v>
      </c>
      <c r="P3122" s="6">
        <v>0</v>
      </c>
      <c r="Q3122" s="5">
        <v>0</v>
      </c>
      <c r="R3122" s="6">
        <v>0</v>
      </c>
      <c r="S3122" s="5">
        <v>0</v>
      </c>
      <c r="T3122" s="6">
        <v>0</v>
      </c>
      <c r="U3122" s="5">
        <v>0</v>
      </c>
      <c r="V3122" s="6">
        <v>0</v>
      </c>
      <c r="W3122" s="5">
        <v>0</v>
      </c>
      <c r="X3122" s="6">
        <v>0</v>
      </c>
      <c r="Y3122" s="5">
        <v>0</v>
      </c>
      <c r="Z3122" s="6">
        <v>0</v>
      </c>
      <c r="AA3122" s="5">
        <v>0</v>
      </c>
      <c r="AB3122" s="6">
        <v>0</v>
      </c>
      <c r="AC3122" s="5">
        <v>1.304E-2</v>
      </c>
      <c r="AD3122" s="6">
        <v>2.177</v>
      </c>
      <c r="AE3122" s="5">
        <v>0</v>
      </c>
      <c r="AF3122" s="6">
        <v>0</v>
      </c>
    </row>
    <row r="3123" spans="2:32" x14ac:dyDescent="0.35">
      <c r="B3123" s="1" t="s">
        <v>685</v>
      </c>
      <c r="C3123" s="5">
        <v>8.4999999999999995E-4</v>
      </c>
      <c r="D3123" s="6">
        <v>0.85099999999999998</v>
      </c>
      <c r="E3123" s="5">
        <v>0</v>
      </c>
      <c r="F3123" s="6">
        <v>0</v>
      </c>
      <c r="G3123" s="5">
        <v>0</v>
      </c>
      <c r="H3123" s="6">
        <v>0</v>
      </c>
      <c r="I3123" s="5">
        <v>0</v>
      </c>
      <c r="J3123" s="6">
        <v>0</v>
      </c>
      <c r="K3123" s="5">
        <v>0</v>
      </c>
      <c r="L3123" s="6">
        <v>0</v>
      </c>
      <c r="M3123" s="5">
        <v>0</v>
      </c>
      <c r="N3123" s="6">
        <v>0</v>
      </c>
      <c r="O3123" s="5">
        <v>0</v>
      </c>
      <c r="P3123" s="6">
        <v>0</v>
      </c>
      <c r="Q3123" s="5">
        <v>0</v>
      </c>
      <c r="R3123" s="6">
        <v>0</v>
      </c>
      <c r="S3123" s="5">
        <v>0</v>
      </c>
      <c r="T3123" s="6">
        <v>0</v>
      </c>
      <c r="U3123" s="5">
        <v>0</v>
      </c>
      <c r="V3123" s="6">
        <v>0</v>
      </c>
      <c r="W3123" s="5">
        <v>0</v>
      </c>
      <c r="X3123" s="6">
        <v>0</v>
      </c>
      <c r="Y3123" s="5">
        <v>0</v>
      </c>
      <c r="Z3123" s="6">
        <v>0</v>
      </c>
      <c r="AA3123" s="5">
        <v>0</v>
      </c>
      <c r="AB3123" s="6">
        <v>0</v>
      </c>
      <c r="AC3123" s="5">
        <v>5.1000000000000004E-3</v>
      </c>
      <c r="AD3123" s="6">
        <v>0.85099999999999998</v>
      </c>
      <c r="AE3123" s="5">
        <v>0</v>
      </c>
      <c r="AF3123" s="6">
        <v>0</v>
      </c>
    </row>
    <row r="3124" spans="2:32" x14ac:dyDescent="0.35">
      <c r="B3124" s="1" t="s">
        <v>686</v>
      </c>
      <c r="C3124" s="5">
        <v>0</v>
      </c>
      <c r="D3124" s="6">
        <v>0</v>
      </c>
      <c r="E3124" s="5">
        <v>0</v>
      </c>
      <c r="F3124" s="6">
        <v>0</v>
      </c>
      <c r="G3124" s="5">
        <v>0</v>
      </c>
      <c r="H3124" s="6">
        <v>0</v>
      </c>
      <c r="I3124" s="5">
        <v>0</v>
      </c>
      <c r="J3124" s="6">
        <v>0</v>
      </c>
      <c r="K3124" s="5">
        <v>0</v>
      </c>
      <c r="L3124" s="6">
        <v>0</v>
      </c>
      <c r="M3124" s="5">
        <v>0</v>
      </c>
      <c r="N3124" s="6">
        <v>0</v>
      </c>
      <c r="O3124" s="5">
        <v>0</v>
      </c>
      <c r="P3124" s="6">
        <v>0</v>
      </c>
      <c r="Q3124" s="5">
        <v>0</v>
      </c>
      <c r="R3124" s="6">
        <v>0</v>
      </c>
      <c r="S3124" s="5">
        <v>0</v>
      </c>
      <c r="T3124" s="6">
        <v>0</v>
      </c>
      <c r="U3124" s="5">
        <v>0</v>
      </c>
      <c r="V3124" s="6">
        <v>0</v>
      </c>
      <c r="W3124" s="5">
        <v>0</v>
      </c>
      <c r="X3124" s="6">
        <v>0</v>
      </c>
      <c r="Y3124" s="5">
        <v>0</v>
      </c>
      <c r="Z3124" s="6">
        <v>0</v>
      </c>
      <c r="AA3124" s="5">
        <v>0</v>
      </c>
      <c r="AB3124" s="6">
        <v>0</v>
      </c>
      <c r="AC3124" s="5">
        <v>0</v>
      </c>
      <c r="AD3124" s="6">
        <v>0</v>
      </c>
      <c r="AE3124" s="5">
        <v>0</v>
      </c>
      <c r="AF3124" s="6">
        <v>0</v>
      </c>
    </row>
    <row r="3125" spans="2:32" x14ac:dyDescent="0.35">
      <c r="B3125" s="1" t="s">
        <v>207</v>
      </c>
      <c r="C3125" s="5">
        <v>0</v>
      </c>
      <c r="D3125" s="6">
        <v>0</v>
      </c>
      <c r="E3125" s="5">
        <v>0</v>
      </c>
      <c r="F3125" s="6">
        <v>0</v>
      </c>
      <c r="G3125" s="5">
        <v>0</v>
      </c>
      <c r="H3125" s="6">
        <v>0</v>
      </c>
      <c r="I3125" s="5">
        <v>0</v>
      </c>
      <c r="J3125" s="6">
        <v>0</v>
      </c>
      <c r="K3125" s="5">
        <v>0</v>
      </c>
      <c r="L3125" s="6">
        <v>0</v>
      </c>
      <c r="M3125" s="5">
        <v>0</v>
      </c>
      <c r="N3125" s="6">
        <v>0</v>
      </c>
      <c r="O3125" s="5">
        <v>0</v>
      </c>
      <c r="P3125" s="6">
        <v>0</v>
      </c>
      <c r="Q3125" s="5">
        <v>0</v>
      </c>
      <c r="R3125" s="6">
        <v>0</v>
      </c>
      <c r="S3125" s="5">
        <v>0</v>
      </c>
      <c r="T3125" s="6">
        <v>0</v>
      </c>
      <c r="U3125" s="5">
        <v>0</v>
      </c>
      <c r="V3125" s="6">
        <v>0</v>
      </c>
      <c r="W3125" s="5">
        <v>0</v>
      </c>
      <c r="X3125" s="6">
        <v>0</v>
      </c>
      <c r="Y3125" s="5">
        <v>0</v>
      </c>
      <c r="Z3125" s="6">
        <v>0</v>
      </c>
      <c r="AA3125" s="5">
        <v>0</v>
      </c>
      <c r="AB3125" s="6">
        <v>0</v>
      </c>
      <c r="AC3125" s="5">
        <v>0</v>
      </c>
      <c r="AD3125" s="6">
        <v>0</v>
      </c>
      <c r="AE3125" s="5">
        <v>0</v>
      </c>
      <c r="AF3125" s="6">
        <v>0</v>
      </c>
    </row>
    <row r="3126" spans="2:32" x14ac:dyDescent="0.35">
      <c r="B3126" s="1" t="s">
        <v>208</v>
      </c>
      <c r="C3126" s="5">
        <v>8.4999999999999995E-4</v>
      </c>
      <c r="D3126" s="6">
        <v>0.85099999999999998</v>
      </c>
      <c r="E3126" s="5">
        <v>0</v>
      </c>
      <c r="F3126" s="6">
        <v>0</v>
      </c>
      <c r="G3126" s="5">
        <v>0</v>
      </c>
      <c r="H3126" s="6">
        <v>0</v>
      </c>
      <c r="I3126" s="5">
        <v>0</v>
      </c>
      <c r="J3126" s="6">
        <v>0</v>
      </c>
      <c r="K3126" s="5">
        <v>0</v>
      </c>
      <c r="L3126" s="6">
        <v>0</v>
      </c>
      <c r="M3126" s="5">
        <v>0</v>
      </c>
      <c r="N3126" s="6">
        <v>0</v>
      </c>
      <c r="O3126" s="5">
        <v>0</v>
      </c>
      <c r="P3126" s="6">
        <v>0</v>
      </c>
      <c r="Q3126" s="5">
        <v>0</v>
      </c>
      <c r="R3126" s="6">
        <v>0</v>
      </c>
      <c r="S3126" s="5">
        <v>0</v>
      </c>
      <c r="T3126" s="6">
        <v>0</v>
      </c>
      <c r="U3126" s="5">
        <v>0</v>
      </c>
      <c r="V3126" s="6">
        <v>0</v>
      </c>
      <c r="W3126" s="5">
        <v>0</v>
      </c>
      <c r="X3126" s="6">
        <v>0</v>
      </c>
      <c r="Y3126" s="5">
        <v>0</v>
      </c>
      <c r="Z3126" s="6">
        <v>0</v>
      </c>
      <c r="AA3126" s="5">
        <v>0</v>
      </c>
      <c r="AB3126" s="6">
        <v>0</v>
      </c>
      <c r="AC3126" s="5">
        <v>5.1000000000000004E-3</v>
      </c>
      <c r="AD3126" s="6">
        <v>0.85099999999999998</v>
      </c>
      <c r="AE3126" s="5">
        <v>0</v>
      </c>
      <c r="AF3126" s="6">
        <v>0</v>
      </c>
    </row>
    <row r="3127" spans="2:32" x14ac:dyDescent="0.35">
      <c r="B3127" s="1" t="s">
        <v>687</v>
      </c>
      <c r="C3127" s="5">
        <v>0</v>
      </c>
      <c r="D3127" s="6">
        <v>0</v>
      </c>
      <c r="E3127" s="5">
        <v>0</v>
      </c>
      <c r="F3127" s="6">
        <v>0</v>
      </c>
      <c r="G3127" s="5">
        <v>0</v>
      </c>
      <c r="H3127" s="6">
        <v>0</v>
      </c>
      <c r="I3127" s="5">
        <v>0</v>
      </c>
      <c r="J3127" s="6">
        <v>0</v>
      </c>
      <c r="K3127" s="5">
        <v>0</v>
      </c>
      <c r="L3127" s="6">
        <v>0</v>
      </c>
      <c r="M3127" s="5">
        <v>0</v>
      </c>
      <c r="N3127" s="6">
        <v>0</v>
      </c>
      <c r="O3127" s="5">
        <v>0</v>
      </c>
      <c r="P3127" s="6">
        <v>0</v>
      </c>
      <c r="Q3127" s="5">
        <v>0</v>
      </c>
      <c r="R3127" s="6">
        <v>0</v>
      </c>
      <c r="S3127" s="5">
        <v>0</v>
      </c>
      <c r="T3127" s="6">
        <v>0</v>
      </c>
      <c r="U3127" s="5">
        <v>0</v>
      </c>
      <c r="V3127" s="6">
        <v>0</v>
      </c>
      <c r="W3127" s="5">
        <v>0</v>
      </c>
      <c r="X3127" s="6">
        <v>0</v>
      </c>
      <c r="Y3127" s="5">
        <v>0</v>
      </c>
      <c r="Z3127" s="6">
        <v>0</v>
      </c>
      <c r="AA3127" s="5">
        <v>0</v>
      </c>
      <c r="AB3127" s="6">
        <v>0</v>
      </c>
      <c r="AC3127" s="5">
        <v>0</v>
      </c>
      <c r="AD3127" s="6">
        <v>0</v>
      </c>
      <c r="AE3127" s="5">
        <v>0</v>
      </c>
      <c r="AF3127" s="6">
        <v>0</v>
      </c>
    </row>
    <row r="3128" spans="2:32" x14ac:dyDescent="0.35">
      <c r="B3128" s="1" t="s">
        <v>210</v>
      </c>
      <c r="C3128" s="5">
        <v>5.058E-2</v>
      </c>
      <c r="D3128" s="6">
        <v>50.850999999999999</v>
      </c>
      <c r="E3128" s="5">
        <v>0</v>
      </c>
      <c r="F3128" s="6">
        <v>0</v>
      </c>
      <c r="G3128" s="5">
        <v>0</v>
      </c>
      <c r="H3128" s="6">
        <v>0</v>
      </c>
      <c r="I3128" s="5">
        <v>0</v>
      </c>
      <c r="J3128" s="6">
        <v>0</v>
      </c>
      <c r="K3128" s="5">
        <v>2.317E-2</v>
      </c>
      <c r="L3128" s="6">
        <v>1.1379999999999999</v>
      </c>
      <c r="M3128" s="5">
        <v>0</v>
      </c>
      <c r="N3128" s="6">
        <v>0</v>
      </c>
      <c r="O3128" s="5">
        <v>0</v>
      </c>
      <c r="P3128" s="6">
        <v>0</v>
      </c>
      <c r="Q3128" s="5">
        <v>0</v>
      </c>
      <c r="R3128" s="6">
        <v>0</v>
      </c>
      <c r="S3128" s="5">
        <v>0</v>
      </c>
      <c r="T3128" s="6">
        <v>0</v>
      </c>
      <c r="U3128" s="5">
        <v>0</v>
      </c>
      <c r="V3128" s="6">
        <v>0</v>
      </c>
      <c r="W3128" s="5">
        <v>0</v>
      </c>
      <c r="X3128" s="6">
        <v>0</v>
      </c>
      <c r="Y3128" s="5">
        <v>0</v>
      </c>
      <c r="Z3128" s="6">
        <v>0</v>
      </c>
      <c r="AA3128" s="5">
        <v>0</v>
      </c>
      <c r="AB3128" s="6">
        <v>0</v>
      </c>
      <c r="AC3128" s="5">
        <v>0.27242</v>
      </c>
      <c r="AD3128" s="6">
        <v>45.491999999999997</v>
      </c>
      <c r="AE3128" s="5">
        <v>4.8129999999999999E-2</v>
      </c>
      <c r="AF3128" s="6">
        <v>4.2210000000000001</v>
      </c>
    </row>
    <row r="3129" spans="2:32" x14ac:dyDescent="0.35">
      <c r="B3129" s="1" t="s">
        <v>211</v>
      </c>
      <c r="C3129" s="5">
        <v>1.043E-2</v>
      </c>
      <c r="D3129" s="6">
        <v>10.488</v>
      </c>
      <c r="E3129" s="5">
        <v>0</v>
      </c>
      <c r="F3129" s="6">
        <v>0</v>
      </c>
      <c r="G3129" s="5">
        <v>0</v>
      </c>
      <c r="H3129" s="6">
        <v>0</v>
      </c>
      <c r="I3129" s="5">
        <v>0</v>
      </c>
      <c r="J3129" s="6">
        <v>0</v>
      </c>
      <c r="K3129" s="5">
        <v>0</v>
      </c>
      <c r="L3129" s="6">
        <v>0</v>
      </c>
      <c r="M3129" s="5">
        <v>0</v>
      </c>
      <c r="N3129" s="6">
        <v>0</v>
      </c>
      <c r="O3129" s="5">
        <v>0</v>
      </c>
      <c r="P3129" s="6">
        <v>0</v>
      </c>
      <c r="Q3129" s="5">
        <v>0</v>
      </c>
      <c r="R3129" s="6">
        <v>0</v>
      </c>
      <c r="S3129" s="5">
        <v>0</v>
      </c>
      <c r="T3129" s="6">
        <v>0</v>
      </c>
      <c r="U3129" s="5">
        <v>0</v>
      </c>
      <c r="V3129" s="6">
        <v>0</v>
      </c>
      <c r="W3129" s="5">
        <v>0</v>
      </c>
      <c r="X3129" s="6">
        <v>0</v>
      </c>
      <c r="Y3129" s="5">
        <v>0</v>
      </c>
      <c r="Z3129" s="6">
        <v>0</v>
      </c>
      <c r="AA3129" s="5">
        <v>0</v>
      </c>
      <c r="AB3129" s="6">
        <v>0</v>
      </c>
      <c r="AC3129" s="5">
        <v>6.2799999999999995E-2</v>
      </c>
      <c r="AD3129" s="6">
        <v>10.488</v>
      </c>
      <c r="AE3129" s="5">
        <v>0</v>
      </c>
      <c r="AF3129" s="6">
        <v>0</v>
      </c>
    </row>
    <row r="3130" spans="2:32" x14ac:dyDescent="0.35">
      <c r="B3130" s="1" t="s">
        <v>688</v>
      </c>
      <c r="C3130" s="5">
        <v>4.0400000000000002E-3</v>
      </c>
      <c r="D3130" s="6">
        <v>4.0609999999999999</v>
      </c>
      <c r="E3130" s="5">
        <v>0</v>
      </c>
      <c r="F3130" s="6">
        <v>0</v>
      </c>
      <c r="G3130" s="5">
        <v>0</v>
      </c>
      <c r="H3130" s="6">
        <v>0</v>
      </c>
      <c r="I3130" s="5">
        <v>0</v>
      </c>
      <c r="J3130" s="6">
        <v>0</v>
      </c>
      <c r="K3130" s="5">
        <v>0</v>
      </c>
      <c r="L3130" s="6">
        <v>0</v>
      </c>
      <c r="M3130" s="5">
        <v>0</v>
      </c>
      <c r="N3130" s="6">
        <v>0</v>
      </c>
      <c r="O3130" s="5">
        <v>0</v>
      </c>
      <c r="P3130" s="6">
        <v>0</v>
      </c>
      <c r="Q3130" s="5">
        <v>0</v>
      </c>
      <c r="R3130" s="6">
        <v>0</v>
      </c>
      <c r="S3130" s="5">
        <v>0</v>
      </c>
      <c r="T3130" s="6">
        <v>0</v>
      </c>
      <c r="U3130" s="5">
        <v>0</v>
      </c>
      <c r="V3130" s="6">
        <v>0</v>
      </c>
      <c r="W3130" s="5">
        <v>0</v>
      </c>
      <c r="X3130" s="6">
        <v>0</v>
      </c>
      <c r="Y3130" s="5">
        <v>0</v>
      </c>
      <c r="Z3130" s="6">
        <v>0</v>
      </c>
      <c r="AA3130" s="5">
        <v>1.4449999999999999E-2</v>
      </c>
      <c r="AB3130" s="6">
        <v>1.885</v>
      </c>
      <c r="AC3130" s="5">
        <v>1.304E-2</v>
      </c>
      <c r="AD3130" s="6">
        <v>2.177</v>
      </c>
      <c r="AE3130" s="5">
        <v>0</v>
      </c>
      <c r="AF3130" s="6">
        <v>0</v>
      </c>
    </row>
    <row r="3131" spans="2:32" x14ac:dyDescent="0.35">
      <c r="B3131" s="1" t="s">
        <v>689</v>
      </c>
      <c r="C3131" s="5">
        <v>8.4999999999999995E-4</v>
      </c>
      <c r="D3131" s="6">
        <v>0.85099999999999998</v>
      </c>
      <c r="E3131" s="5">
        <v>0</v>
      </c>
      <c r="F3131" s="6">
        <v>0</v>
      </c>
      <c r="G3131" s="5">
        <v>0</v>
      </c>
      <c r="H3131" s="6">
        <v>0</v>
      </c>
      <c r="I3131" s="5">
        <v>0</v>
      </c>
      <c r="J3131" s="6">
        <v>0</v>
      </c>
      <c r="K3131" s="5">
        <v>0</v>
      </c>
      <c r="L3131" s="6">
        <v>0</v>
      </c>
      <c r="M3131" s="5">
        <v>0</v>
      </c>
      <c r="N3131" s="6">
        <v>0</v>
      </c>
      <c r="O3131" s="5">
        <v>0</v>
      </c>
      <c r="P3131" s="6">
        <v>0</v>
      </c>
      <c r="Q3131" s="5">
        <v>0</v>
      </c>
      <c r="R3131" s="6">
        <v>0</v>
      </c>
      <c r="S3131" s="5">
        <v>0</v>
      </c>
      <c r="T3131" s="6">
        <v>0</v>
      </c>
      <c r="U3131" s="5">
        <v>0</v>
      </c>
      <c r="V3131" s="6">
        <v>0</v>
      </c>
      <c r="W3131" s="5">
        <v>0</v>
      </c>
      <c r="X3131" s="6">
        <v>0</v>
      </c>
      <c r="Y3131" s="5">
        <v>0</v>
      </c>
      <c r="Z3131" s="6">
        <v>0</v>
      </c>
      <c r="AA3131" s="5">
        <v>0</v>
      </c>
      <c r="AB3131" s="6">
        <v>0</v>
      </c>
      <c r="AC3131" s="5">
        <v>5.1000000000000004E-3</v>
      </c>
      <c r="AD3131" s="6">
        <v>0.85099999999999998</v>
      </c>
      <c r="AE3131" s="5">
        <v>0</v>
      </c>
      <c r="AF3131" s="6">
        <v>0</v>
      </c>
    </row>
    <row r="3132" spans="2:32" x14ac:dyDescent="0.35">
      <c r="B3132" s="1" t="s">
        <v>690</v>
      </c>
      <c r="C3132" s="5">
        <v>4.5500000000000002E-3</v>
      </c>
      <c r="D3132" s="6">
        <v>4.5720000000000001</v>
      </c>
      <c r="E3132" s="5">
        <v>0</v>
      </c>
      <c r="F3132" s="6">
        <v>0</v>
      </c>
      <c r="G3132" s="5">
        <v>0</v>
      </c>
      <c r="H3132" s="6">
        <v>0</v>
      </c>
      <c r="I3132" s="5">
        <v>0</v>
      </c>
      <c r="J3132" s="6">
        <v>0</v>
      </c>
      <c r="K3132" s="5">
        <v>0</v>
      </c>
      <c r="L3132" s="6">
        <v>0</v>
      </c>
      <c r="M3132" s="5">
        <v>0</v>
      </c>
      <c r="N3132" s="6">
        <v>0</v>
      </c>
      <c r="O3132" s="5">
        <v>0</v>
      </c>
      <c r="P3132" s="6">
        <v>0</v>
      </c>
      <c r="Q3132" s="5">
        <v>0</v>
      </c>
      <c r="R3132" s="6">
        <v>0</v>
      </c>
      <c r="S3132" s="5">
        <v>0</v>
      </c>
      <c r="T3132" s="6">
        <v>0</v>
      </c>
      <c r="U3132" s="5">
        <v>0</v>
      </c>
      <c r="V3132" s="6">
        <v>0</v>
      </c>
      <c r="W3132" s="5">
        <v>0</v>
      </c>
      <c r="X3132" s="6">
        <v>0</v>
      </c>
      <c r="Y3132" s="5">
        <v>0</v>
      </c>
      <c r="Z3132" s="6">
        <v>0</v>
      </c>
      <c r="AA3132" s="5">
        <v>0</v>
      </c>
      <c r="AB3132" s="6">
        <v>0</v>
      </c>
      <c r="AC3132" s="5">
        <v>2.7380000000000002E-2</v>
      </c>
      <c r="AD3132" s="6">
        <v>4.5720000000000001</v>
      </c>
      <c r="AE3132" s="5">
        <v>0</v>
      </c>
      <c r="AF3132" s="6">
        <v>0</v>
      </c>
    </row>
    <row r="3133" spans="2:32" x14ac:dyDescent="0.35">
      <c r="B3133" s="1" t="s">
        <v>691</v>
      </c>
      <c r="C3133" s="5">
        <v>0</v>
      </c>
      <c r="D3133" s="6">
        <v>0</v>
      </c>
      <c r="E3133" s="5">
        <v>0</v>
      </c>
      <c r="F3133" s="6">
        <v>0</v>
      </c>
      <c r="G3133" s="5">
        <v>0</v>
      </c>
      <c r="H3133" s="6">
        <v>0</v>
      </c>
      <c r="I3133" s="5">
        <v>0</v>
      </c>
      <c r="J3133" s="6">
        <v>0</v>
      </c>
      <c r="K3133" s="5">
        <v>0</v>
      </c>
      <c r="L3133" s="6">
        <v>0</v>
      </c>
      <c r="M3133" s="5">
        <v>0</v>
      </c>
      <c r="N3133" s="6">
        <v>0</v>
      </c>
      <c r="O3133" s="5">
        <v>0</v>
      </c>
      <c r="P3133" s="6">
        <v>0</v>
      </c>
      <c r="Q3133" s="5">
        <v>0</v>
      </c>
      <c r="R3133" s="6">
        <v>0</v>
      </c>
      <c r="S3133" s="5">
        <v>0</v>
      </c>
      <c r="T3133" s="6">
        <v>0</v>
      </c>
      <c r="U3133" s="5">
        <v>0</v>
      </c>
      <c r="V3133" s="6">
        <v>0</v>
      </c>
      <c r="W3133" s="5">
        <v>0</v>
      </c>
      <c r="X3133" s="6">
        <v>0</v>
      </c>
      <c r="Y3133" s="5">
        <v>0</v>
      </c>
      <c r="Z3133" s="6">
        <v>0</v>
      </c>
      <c r="AA3133" s="5">
        <v>0</v>
      </c>
      <c r="AB3133" s="6">
        <v>0</v>
      </c>
      <c r="AC3133" s="5">
        <v>0</v>
      </c>
      <c r="AD3133" s="6">
        <v>0</v>
      </c>
      <c r="AE3133" s="5">
        <v>0</v>
      </c>
      <c r="AF3133" s="6">
        <v>0</v>
      </c>
    </row>
    <row r="3134" spans="2:32" x14ac:dyDescent="0.35">
      <c r="B3134" s="1" t="s">
        <v>692</v>
      </c>
      <c r="C3134" s="5">
        <v>6.8700000000000002E-3</v>
      </c>
      <c r="D3134" s="6">
        <v>6.9050000000000002</v>
      </c>
      <c r="E3134" s="5">
        <v>0</v>
      </c>
      <c r="F3134" s="6">
        <v>0</v>
      </c>
      <c r="G3134" s="5">
        <v>0</v>
      </c>
      <c r="H3134" s="6">
        <v>0</v>
      </c>
      <c r="I3134" s="5">
        <v>0</v>
      </c>
      <c r="J3134" s="6">
        <v>0</v>
      </c>
      <c r="K3134" s="5">
        <v>0</v>
      </c>
      <c r="L3134" s="6">
        <v>0</v>
      </c>
      <c r="M3134" s="5">
        <v>0</v>
      </c>
      <c r="N3134" s="6">
        <v>0</v>
      </c>
      <c r="O3134" s="5">
        <v>0</v>
      </c>
      <c r="P3134" s="6">
        <v>0</v>
      </c>
      <c r="Q3134" s="5">
        <v>0</v>
      </c>
      <c r="R3134" s="6">
        <v>0</v>
      </c>
      <c r="S3134" s="5">
        <v>0</v>
      </c>
      <c r="T3134" s="6">
        <v>0</v>
      </c>
      <c r="U3134" s="5">
        <v>0</v>
      </c>
      <c r="V3134" s="6">
        <v>0</v>
      </c>
      <c r="W3134" s="5">
        <v>0</v>
      </c>
      <c r="X3134" s="6">
        <v>0</v>
      </c>
      <c r="Y3134" s="5">
        <v>0</v>
      </c>
      <c r="Z3134" s="6">
        <v>0</v>
      </c>
      <c r="AA3134" s="5">
        <v>0</v>
      </c>
      <c r="AB3134" s="6">
        <v>0</v>
      </c>
      <c r="AC3134" s="5">
        <v>4.1349999999999998E-2</v>
      </c>
      <c r="AD3134" s="6">
        <v>6.9050000000000002</v>
      </c>
      <c r="AE3134" s="5">
        <v>0</v>
      </c>
      <c r="AF3134" s="6">
        <v>0</v>
      </c>
    </row>
    <row r="3135" spans="2:32" x14ac:dyDescent="0.35">
      <c r="B3135" s="2" t="s">
        <v>14</v>
      </c>
    </row>
    <row r="3136" spans="2:32" x14ac:dyDescent="0.35">
      <c r="B3136" s="1" t="s">
        <v>214</v>
      </c>
      <c r="C3136" s="5">
        <v>0</v>
      </c>
      <c r="D3136" s="6">
        <v>0</v>
      </c>
      <c r="E3136" s="5">
        <v>0</v>
      </c>
      <c r="F3136" s="6">
        <v>0</v>
      </c>
      <c r="G3136" s="5">
        <v>0</v>
      </c>
      <c r="H3136" s="6">
        <v>0</v>
      </c>
      <c r="I3136" s="5">
        <v>0</v>
      </c>
      <c r="J3136" s="6">
        <v>0</v>
      </c>
      <c r="K3136" s="5">
        <v>0</v>
      </c>
      <c r="L3136" s="6">
        <v>0</v>
      </c>
      <c r="M3136" s="5">
        <v>0</v>
      </c>
      <c r="N3136" s="6">
        <v>0</v>
      </c>
      <c r="O3136" s="5">
        <v>0</v>
      </c>
      <c r="P3136" s="6">
        <v>0</v>
      </c>
      <c r="Q3136" s="5">
        <v>0</v>
      </c>
      <c r="R3136" s="6">
        <v>0</v>
      </c>
      <c r="S3136" s="5">
        <v>0</v>
      </c>
      <c r="T3136" s="6">
        <v>0</v>
      </c>
      <c r="U3136" s="5">
        <v>0</v>
      </c>
      <c r="V3136" s="6">
        <v>0</v>
      </c>
      <c r="W3136" s="5">
        <v>0</v>
      </c>
      <c r="X3136" s="6">
        <v>0</v>
      </c>
      <c r="Y3136" s="5">
        <v>0</v>
      </c>
      <c r="Z3136" s="6">
        <v>0</v>
      </c>
      <c r="AA3136" s="5">
        <v>0</v>
      </c>
      <c r="AB3136" s="6">
        <v>0</v>
      </c>
      <c r="AC3136" s="5">
        <v>0</v>
      </c>
      <c r="AD3136" s="6">
        <v>0</v>
      </c>
      <c r="AE3136" s="5">
        <v>0</v>
      </c>
      <c r="AF3136" s="6">
        <v>0</v>
      </c>
    </row>
    <row r="3137" spans="2:32" x14ac:dyDescent="0.35">
      <c r="B3137" s="1" t="s">
        <v>693</v>
      </c>
      <c r="C3137" s="5">
        <v>0</v>
      </c>
      <c r="D3137" s="6">
        <v>0</v>
      </c>
      <c r="E3137" s="5">
        <v>0</v>
      </c>
      <c r="F3137" s="6">
        <v>0</v>
      </c>
      <c r="G3137" s="5">
        <v>0</v>
      </c>
      <c r="H3137" s="6">
        <v>0</v>
      </c>
      <c r="I3137" s="5">
        <v>0</v>
      </c>
      <c r="J3137" s="6">
        <v>0</v>
      </c>
      <c r="K3137" s="5">
        <v>0</v>
      </c>
      <c r="L3137" s="6">
        <v>0</v>
      </c>
      <c r="M3137" s="5">
        <v>0</v>
      </c>
      <c r="N3137" s="6">
        <v>0</v>
      </c>
      <c r="O3137" s="5">
        <v>0</v>
      </c>
      <c r="P3137" s="6">
        <v>0</v>
      </c>
      <c r="Q3137" s="5">
        <v>0</v>
      </c>
      <c r="R3137" s="6">
        <v>0</v>
      </c>
      <c r="S3137" s="5">
        <v>0</v>
      </c>
      <c r="T3137" s="6">
        <v>0</v>
      </c>
      <c r="U3137" s="5">
        <v>0</v>
      </c>
      <c r="V3137" s="6">
        <v>0</v>
      </c>
      <c r="W3137" s="5">
        <v>0</v>
      </c>
      <c r="X3137" s="6">
        <v>0</v>
      </c>
      <c r="Y3137" s="5">
        <v>0</v>
      </c>
      <c r="Z3137" s="6">
        <v>0</v>
      </c>
      <c r="AA3137" s="5">
        <v>0</v>
      </c>
      <c r="AB3137" s="6">
        <v>0</v>
      </c>
      <c r="AC3137" s="5">
        <v>0</v>
      </c>
      <c r="AD3137" s="6">
        <v>0</v>
      </c>
      <c r="AE3137" s="5">
        <v>0</v>
      </c>
      <c r="AF3137" s="6">
        <v>0</v>
      </c>
    </row>
    <row r="3138" spans="2:32" x14ac:dyDescent="0.35">
      <c r="B3138" s="1" t="s">
        <v>694</v>
      </c>
      <c r="C3138" s="5">
        <v>3.9800000000000002E-2</v>
      </c>
      <c r="D3138" s="6">
        <v>40.018999999999998</v>
      </c>
      <c r="E3138" s="5">
        <v>0</v>
      </c>
      <c r="F3138" s="6">
        <v>0</v>
      </c>
      <c r="G3138" s="5">
        <v>0</v>
      </c>
      <c r="H3138" s="6">
        <v>0</v>
      </c>
      <c r="I3138" s="5">
        <v>0</v>
      </c>
      <c r="J3138" s="6">
        <v>0</v>
      </c>
      <c r="K3138" s="5">
        <v>0</v>
      </c>
      <c r="L3138" s="6">
        <v>0</v>
      </c>
      <c r="M3138" s="5">
        <v>0</v>
      </c>
      <c r="N3138" s="6">
        <v>0</v>
      </c>
      <c r="O3138" s="5">
        <v>0</v>
      </c>
      <c r="P3138" s="6">
        <v>0</v>
      </c>
      <c r="Q3138" s="5">
        <v>0</v>
      </c>
      <c r="R3138" s="6">
        <v>0</v>
      </c>
      <c r="S3138" s="5">
        <v>0</v>
      </c>
      <c r="T3138" s="6">
        <v>0</v>
      </c>
      <c r="U3138" s="5">
        <v>0</v>
      </c>
      <c r="V3138" s="6">
        <v>0</v>
      </c>
      <c r="W3138" s="5">
        <v>0</v>
      </c>
      <c r="X3138" s="6">
        <v>0</v>
      </c>
      <c r="Y3138" s="5">
        <v>0</v>
      </c>
      <c r="Z3138" s="6">
        <v>0</v>
      </c>
      <c r="AA3138" s="5">
        <v>0</v>
      </c>
      <c r="AB3138" s="6">
        <v>0</v>
      </c>
      <c r="AC3138" s="5">
        <v>0</v>
      </c>
      <c r="AD3138" s="6">
        <v>0</v>
      </c>
      <c r="AE3138" s="5">
        <v>0.45634999999999998</v>
      </c>
      <c r="AF3138" s="6">
        <v>40.018999999999998</v>
      </c>
    </row>
    <row r="3139" spans="2:32" x14ac:dyDescent="0.35">
      <c r="B3139" s="1" t="s">
        <v>695</v>
      </c>
      <c r="C3139" s="5">
        <v>1.32E-3</v>
      </c>
      <c r="D3139" s="6">
        <v>1.323</v>
      </c>
      <c r="E3139" s="5">
        <v>0</v>
      </c>
      <c r="F3139" s="6">
        <v>0</v>
      </c>
      <c r="G3139" s="5">
        <v>0</v>
      </c>
      <c r="H3139" s="6">
        <v>0</v>
      </c>
      <c r="I3139" s="5">
        <v>0</v>
      </c>
      <c r="J3139" s="6">
        <v>0</v>
      </c>
      <c r="K3139" s="5">
        <v>0</v>
      </c>
      <c r="L3139" s="6">
        <v>0</v>
      </c>
      <c r="M3139" s="5">
        <v>0</v>
      </c>
      <c r="N3139" s="6">
        <v>0</v>
      </c>
      <c r="O3139" s="5">
        <v>0</v>
      </c>
      <c r="P3139" s="6">
        <v>0</v>
      </c>
      <c r="Q3139" s="5">
        <v>0</v>
      </c>
      <c r="R3139" s="6">
        <v>0</v>
      </c>
      <c r="S3139" s="5">
        <v>0</v>
      </c>
      <c r="T3139" s="6">
        <v>0</v>
      </c>
      <c r="U3139" s="5">
        <v>0</v>
      </c>
      <c r="V3139" s="6">
        <v>0</v>
      </c>
      <c r="W3139" s="5">
        <v>0</v>
      </c>
      <c r="X3139" s="6">
        <v>0</v>
      </c>
      <c r="Y3139" s="5">
        <v>0</v>
      </c>
      <c r="Z3139" s="6">
        <v>0</v>
      </c>
      <c r="AA3139" s="5">
        <v>0</v>
      </c>
      <c r="AB3139" s="6">
        <v>0</v>
      </c>
      <c r="AC3139" s="5">
        <v>5.1000000000000004E-3</v>
      </c>
      <c r="AD3139" s="6">
        <v>0.85099999999999998</v>
      </c>
      <c r="AE3139" s="5">
        <v>5.3899999999999998E-3</v>
      </c>
      <c r="AF3139" s="6">
        <v>0.47299999999999998</v>
      </c>
    </row>
    <row r="3140" spans="2:32" x14ac:dyDescent="0.35">
      <c r="B3140" s="1" t="s">
        <v>696</v>
      </c>
      <c r="C3140" s="5">
        <v>0</v>
      </c>
      <c r="D3140" s="6">
        <v>0</v>
      </c>
      <c r="E3140" s="5">
        <v>0</v>
      </c>
      <c r="F3140" s="6">
        <v>0</v>
      </c>
      <c r="G3140" s="5">
        <v>0</v>
      </c>
      <c r="H3140" s="6">
        <v>0</v>
      </c>
      <c r="I3140" s="5">
        <v>0</v>
      </c>
      <c r="J3140" s="6">
        <v>0</v>
      </c>
      <c r="K3140" s="5">
        <v>0</v>
      </c>
      <c r="L3140" s="6">
        <v>0</v>
      </c>
      <c r="M3140" s="5">
        <v>0</v>
      </c>
      <c r="N3140" s="6">
        <v>0</v>
      </c>
      <c r="O3140" s="5">
        <v>0</v>
      </c>
      <c r="P3140" s="6">
        <v>0</v>
      </c>
      <c r="Q3140" s="5">
        <v>0</v>
      </c>
      <c r="R3140" s="6">
        <v>0</v>
      </c>
      <c r="S3140" s="5">
        <v>0</v>
      </c>
      <c r="T3140" s="6">
        <v>0</v>
      </c>
      <c r="U3140" s="5">
        <v>0</v>
      </c>
      <c r="V3140" s="6">
        <v>0</v>
      </c>
      <c r="W3140" s="5">
        <v>0</v>
      </c>
      <c r="X3140" s="6">
        <v>0</v>
      </c>
      <c r="Y3140" s="5">
        <v>0</v>
      </c>
      <c r="Z3140" s="6">
        <v>0</v>
      </c>
      <c r="AA3140" s="5">
        <v>0</v>
      </c>
      <c r="AB3140" s="6">
        <v>0</v>
      </c>
      <c r="AC3140" s="5">
        <v>0</v>
      </c>
      <c r="AD3140" s="6">
        <v>0</v>
      </c>
      <c r="AE3140" s="5">
        <v>0</v>
      </c>
      <c r="AF3140" s="6">
        <v>0</v>
      </c>
    </row>
    <row r="3141" spans="2:32" x14ac:dyDescent="0.35">
      <c r="B3141" s="1" t="s">
        <v>697</v>
      </c>
      <c r="C3141" s="5">
        <v>0</v>
      </c>
      <c r="D3141" s="6">
        <v>0</v>
      </c>
      <c r="E3141" s="5">
        <v>0</v>
      </c>
      <c r="F3141" s="6">
        <v>0</v>
      </c>
      <c r="G3141" s="5">
        <v>0</v>
      </c>
      <c r="H3141" s="6">
        <v>0</v>
      </c>
      <c r="I3141" s="5">
        <v>0</v>
      </c>
      <c r="J3141" s="6">
        <v>0</v>
      </c>
      <c r="K3141" s="5">
        <v>0</v>
      </c>
      <c r="L3141" s="6">
        <v>0</v>
      </c>
      <c r="M3141" s="5">
        <v>0</v>
      </c>
      <c r="N3141" s="6">
        <v>0</v>
      </c>
      <c r="O3141" s="5">
        <v>0</v>
      </c>
      <c r="P3141" s="6">
        <v>0</v>
      </c>
      <c r="Q3141" s="5">
        <v>0</v>
      </c>
      <c r="R3141" s="6">
        <v>0</v>
      </c>
      <c r="S3141" s="5">
        <v>0</v>
      </c>
      <c r="T3141" s="6">
        <v>0</v>
      </c>
      <c r="U3141" s="5">
        <v>0</v>
      </c>
      <c r="V3141" s="6">
        <v>0</v>
      </c>
      <c r="W3141" s="5">
        <v>0</v>
      </c>
      <c r="X3141" s="6">
        <v>0</v>
      </c>
      <c r="Y3141" s="5">
        <v>0</v>
      </c>
      <c r="Z3141" s="6">
        <v>0</v>
      </c>
      <c r="AA3141" s="5">
        <v>0</v>
      </c>
      <c r="AB3141" s="6">
        <v>0</v>
      </c>
      <c r="AC3141" s="5">
        <v>0</v>
      </c>
      <c r="AD3141" s="6">
        <v>0</v>
      </c>
      <c r="AE3141" s="5">
        <v>0</v>
      </c>
      <c r="AF3141" s="6">
        <v>0</v>
      </c>
    </row>
    <row r="3142" spans="2:32" x14ac:dyDescent="0.35">
      <c r="B3142" s="1" t="s">
        <v>698</v>
      </c>
      <c r="C3142" s="5">
        <v>3.0000000000000001E-3</v>
      </c>
      <c r="D3142" s="6">
        <v>3.012</v>
      </c>
      <c r="E3142" s="5">
        <v>0</v>
      </c>
      <c r="F3142" s="6">
        <v>0</v>
      </c>
      <c r="G3142" s="5">
        <v>0</v>
      </c>
      <c r="H3142" s="6">
        <v>0</v>
      </c>
      <c r="I3142" s="5">
        <v>0</v>
      </c>
      <c r="J3142" s="6">
        <v>0</v>
      </c>
      <c r="K3142" s="5">
        <v>0</v>
      </c>
      <c r="L3142" s="6">
        <v>0</v>
      </c>
      <c r="M3142" s="5">
        <v>0</v>
      </c>
      <c r="N3142" s="6">
        <v>0</v>
      </c>
      <c r="O3142" s="5">
        <v>0</v>
      </c>
      <c r="P3142" s="6">
        <v>0</v>
      </c>
      <c r="Q3142" s="5">
        <v>0</v>
      </c>
      <c r="R3142" s="6">
        <v>0</v>
      </c>
      <c r="S3142" s="5">
        <v>0</v>
      </c>
      <c r="T3142" s="6">
        <v>0</v>
      </c>
      <c r="U3142" s="5">
        <v>0</v>
      </c>
      <c r="V3142" s="6">
        <v>0</v>
      </c>
      <c r="W3142" s="5">
        <v>0</v>
      </c>
      <c r="X3142" s="6">
        <v>0</v>
      </c>
      <c r="Y3142" s="5">
        <v>0</v>
      </c>
      <c r="Z3142" s="6">
        <v>0</v>
      </c>
      <c r="AA3142" s="5">
        <v>0</v>
      </c>
      <c r="AB3142" s="6">
        <v>0</v>
      </c>
      <c r="AC3142" s="5">
        <v>0</v>
      </c>
      <c r="AD3142" s="6">
        <v>0</v>
      </c>
      <c r="AE3142" s="5">
        <v>3.4349999999999999E-2</v>
      </c>
      <c r="AF3142" s="6">
        <v>3.012</v>
      </c>
    </row>
    <row r="3143" spans="2:32" x14ac:dyDescent="0.35">
      <c r="B3143" s="1" t="s">
        <v>221</v>
      </c>
      <c r="C3143" s="5">
        <v>4.6999999999999999E-4</v>
      </c>
      <c r="D3143" s="6">
        <v>0.47299999999999998</v>
      </c>
      <c r="E3143" s="5">
        <v>0</v>
      </c>
      <c r="F3143" s="6">
        <v>0</v>
      </c>
      <c r="G3143" s="5">
        <v>0</v>
      </c>
      <c r="H3143" s="6">
        <v>0</v>
      </c>
      <c r="I3143" s="5">
        <v>0</v>
      </c>
      <c r="J3143" s="6">
        <v>0</v>
      </c>
      <c r="K3143" s="5">
        <v>0</v>
      </c>
      <c r="L3143" s="6">
        <v>0</v>
      </c>
      <c r="M3143" s="5">
        <v>0</v>
      </c>
      <c r="N3143" s="6">
        <v>0</v>
      </c>
      <c r="O3143" s="5">
        <v>0</v>
      </c>
      <c r="P3143" s="6">
        <v>0</v>
      </c>
      <c r="Q3143" s="5">
        <v>0</v>
      </c>
      <c r="R3143" s="6">
        <v>0</v>
      </c>
      <c r="S3143" s="5">
        <v>0</v>
      </c>
      <c r="T3143" s="6">
        <v>0</v>
      </c>
      <c r="U3143" s="5">
        <v>0</v>
      </c>
      <c r="V3143" s="6">
        <v>0</v>
      </c>
      <c r="W3143" s="5">
        <v>0</v>
      </c>
      <c r="X3143" s="6">
        <v>0</v>
      </c>
      <c r="Y3143" s="5">
        <v>0</v>
      </c>
      <c r="Z3143" s="6">
        <v>0</v>
      </c>
      <c r="AA3143" s="5">
        <v>0</v>
      </c>
      <c r="AB3143" s="6">
        <v>0</v>
      </c>
      <c r="AC3143" s="5">
        <v>0</v>
      </c>
      <c r="AD3143" s="6">
        <v>0</v>
      </c>
      <c r="AE3143" s="5">
        <v>5.3899999999999998E-3</v>
      </c>
      <c r="AF3143" s="6">
        <v>0.47299999999999998</v>
      </c>
    </row>
    <row r="3144" spans="2:32" x14ac:dyDescent="0.35">
      <c r="B3144" s="1" t="s">
        <v>699</v>
      </c>
      <c r="C3144" s="5">
        <v>0</v>
      </c>
      <c r="D3144" s="6">
        <v>0</v>
      </c>
      <c r="E3144" s="5">
        <v>0</v>
      </c>
      <c r="F3144" s="6">
        <v>0</v>
      </c>
      <c r="G3144" s="5">
        <v>0</v>
      </c>
      <c r="H3144" s="6">
        <v>0</v>
      </c>
      <c r="I3144" s="5">
        <v>0</v>
      </c>
      <c r="J3144" s="6">
        <v>0</v>
      </c>
      <c r="K3144" s="5">
        <v>0</v>
      </c>
      <c r="L3144" s="6">
        <v>0</v>
      </c>
      <c r="M3144" s="5">
        <v>0</v>
      </c>
      <c r="N3144" s="6">
        <v>0</v>
      </c>
      <c r="O3144" s="5">
        <v>0</v>
      </c>
      <c r="P3144" s="6">
        <v>0</v>
      </c>
      <c r="Q3144" s="5">
        <v>0</v>
      </c>
      <c r="R3144" s="6">
        <v>0</v>
      </c>
      <c r="S3144" s="5">
        <v>0</v>
      </c>
      <c r="T3144" s="6">
        <v>0</v>
      </c>
      <c r="U3144" s="5">
        <v>0</v>
      </c>
      <c r="V3144" s="6">
        <v>0</v>
      </c>
      <c r="W3144" s="5">
        <v>0</v>
      </c>
      <c r="X3144" s="6">
        <v>0</v>
      </c>
      <c r="Y3144" s="5">
        <v>0</v>
      </c>
      <c r="Z3144" s="6">
        <v>0</v>
      </c>
      <c r="AA3144" s="5">
        <v>0</v>
      </c>
      <c r="AB3144" s="6">
        <v>0</v>
      </c>
      <c r="AC3144" s="5">
        <v>0</v>
      </c>
      <c r="AD3144" s="6">
        <v>0</v>
      </c>
      <c r="AE3144" s="5">
        <v>0</v>
      </c>
      <c r="AF3144" s="6">
        <v>0</v>
      </c>
    </row>
    <row r="3145" spans="2:32" x14ac:dyDescent="0.35">
      <c r="B3145" s="1" t="s">
        <v>700</v>
      </c>
      <c r="C3145" s="5">
        <v>0</v>
      </c>
      <c r="D3145" s="6">
        <v>0</v>
      </c>
      <c r="E3145" s="5">
        <v>0</v>
      </c>
      <c r="F3145" s="6">
        <v>0</v>
      </c>
      <c r="G3145" s="5">
        <v>0</v>
      </c>
      <c r="H3145" s="6">
        <v>0</v>
      </c>
      <c r="I3145" s="5">
        <v>0</v>
      </c>
      <c r="J3145" s="6">
        <v>0</v>
      </c>
      <c r="K3145" s="5">
        <v>0</v>
      </c>
      <c r="L3145" s="6">
        <v>0</v>
      </c>
      <c r="M3145" s="5">
        <v>0</v>
      </c>
      <c r="N3145" s="6">
        <v>0</v>
      </c>
      <c r="O3145" s="5">
        <v>0</v>
      </c>
      <c r="P3145" s="6">
        <v>0</v>
      </c>
      <c r="Q3145" s="5">
        <v>0</v>
      </c>
      <c r="R3145" s="6">
        <v>0</v>
      </c>
      <c r="S3145" s="5">
        <v>0</v>
      </c>
      <c r="T3145" s="6">
        <v>0</v>
      </c>
      <c r="U3145" s="5">
        <v>0</v>
      </c>
      <c r="V3145" s="6">
        <v>0</v>
      </c>
      <c r="W3145" s="5">
        <v>0</v>
      </c>
      <c r="X3145" s="6">
        <v>0</v>
      </c>
      <c r="Y3145" s="5">
        <v>0</v>
      </c>
      <c r="Z3145" s="6">
        <v>0</v>
      </c>
      <c r="AA3145" s="5">
        <v>0</v>
      </c>
      <c r="AB3145" s="6">
        <v>0</v>
      </c>
      <c r="AC3145" s="5">
        <v>0</v>
      </c>
      <c r="AD3145" s="6">
        <v>0</v>
      </c>
      <c r="AE3145" s="5">
        <v>0</v>
      </c>
      <c r="AF3145" s="6">
        <v>0</v>
      </c>
    </row>
    <row r="3146" spans="2:32" x14ac:dyDescent="0.35">
      <c r="B3146" s="1" t="s">
        <v>227</v>
      </c>
      <c r="C3146" s="5">
        <v>4.28E-3</v>
      </c>
      <c r="D3146" s="6">
        <v>4.3079999999999998</v>
      </c>
      <c r="E3146" s="5">
        <v>0</v>
      </c>
      <c r="F3146" s="6">
        <v>0</v>
      </c>
      <c r="G3146" s="5">
        <v>0</v>
      </c>
      <c r="H3146" s="6">
        <v>0</v>
      </c>
      <c r="I3146" s="5">
        <v>0</v>
      </c>
      <c r="J3146" s="6">
        <v>0</v>
      </c>
      <c r="K3146" s="5">
        <v>0</v>
      </c>
      <c r="L3146" s="6">
        <v>0</v>
      </c>
      <c r="M3146" s="5">
        <v>0</v>
      </c>
      <c r="N3146" s="6">
        <v>0</v>
      </c>
      <c r="O3146" s="5">
        <v>0</v>
      </c>
      <c r="P3146" s="6">
        <v>0</v>
      </c>
      <c r="Q3146" s="5">
        <v>0</v>
      </c>
      <c r="R3146" s="6">
        <v>0</v>
      </c>
      <c r="S3146" s="5">
        <v>0</v>
      </c>
      <c r="T3146" s="6">
        <v>0</v>
      </c>
      <c r="U3146" s="5">
        <v>0</v>
      </c>
      <c r="V3146" s="6">
        <v>0</v>
      </c>
      <c r="W3146" s="5">
        <v>0</v>
      </c>
      <c r="X3146" s="6">
        <v>0</v>
      </c>
      <c r="Y3146" s="5">
        <v>0</v>
      </c>
      <c r="Z3146" s="6">
        <v>0</v>
      </c>
      <c r="AA3146" s="5">
        <v>0</v>
      </c>
      <c r="AB3146" s="6">
        <v>0</v>
      </c>
      <c r="AC3146" s="5">
        <v>0</v>
      </c>
      <c r="AD3146" s="6">
        <v>0</v>
      </c>
      <c r="AE3146" s="5">
        <v>4.913E-2</v>
      </c>
      <c r="AF3146" s="6">
        <v>4.3079999999999998</v>
      </c>
    </row>
    <row r="3147" spans="2:32" x14ac:dyDescent="0.35">
      <c r="B3147" s="1" t="s">
        <v>701</v>
      </c>
      <c r="C3147" s="5">
        <v>0</v>
      </c>
      <c r="D3147" s="6">
        <v>0</v>
      </c>
      <c r="E3147" s="5">
        <v>0</v>
      </c>
      <c r="F3147" s="6">
        <v>0</v>
      </c>
      <c r="G3147" s="5">
        <v>0</v>
      </c>
      <c r="H3147" s="6">
        <v>0</v>
      </c>
      <c r="I3147" s="5">
        <v>0</v>
      </c>
      <c r="J3147" s="6">
        <v>0</v>
      </c>
      <c r="K3147" s="5">
        <v>0</v>
      </c>
      <c r="L3147" s="6">
        <v>0</v>
      </c>
      <c r="M3147" s="5">
        <v>0</v>
      </c>
      <c r="N3147" s="6">
        <v>0</v>
      </c>
      <c r="O3147" s="5">
        <v>0</v>
      </c>
      <c r="P3147" s="6">
        <v>0</v>
      </c>
      <c r="Q3147" s="5">
        <v>0</v>
      </c>
      <c r="R3147" s="6">
        <v>0</v>
      </c>
      <c r="S3147" s="5">
        <v>0</v>
      </c>
      <c r="T3147" s="6">
        <v>0</v>
      </c>
      <c r="U3147" s="5">
        <v>0</v>
      </c>
      <c r="V3147" s="6">
        <v>0</v>
      </c>
      <c r="W3147" s="5">
        <v>0</v>
      </c>
      <c r="X3147" s="6">
        <v>0</v>
      </c>
      <c r="Y3147" s="5">
        <v>0</v>
      </c>
      <c r="Z3147" s="6">
        <v>0</v>
      </c>
      <c r="AA3147" s="5">
        <v>0</v>
      </c>
      <c r="AB3147" s="6">
        <v>0</v>
      </c>
      <c r="AC3147" s="5">
        <v>0</v>
      </c>
      <c r="AD3147" s="6">
        <v>0</v>
      </c>
      <c r="AE3147" s="5">
        <v>0</v>
      </c>
      <c r="AF3147" s="6">
        <v>0</v>
      </c>
    </row>
    <row r="3148" spans="2:32" x14ac:dyDescent="0.35">
      <c r="B3148" s="1" t="s">
        <v>232</v>
      </c>
      <c r="C3148" s="5">
        <v>6.6699999999999997E-3</v>
      </c>
      <c r="D3148" s="6">
        <v>6.7069999999999999</v>
      </c>
      <c r="E3148" s="5">
        <v>0</v>
      </c>
      <c r="F3148" s="6">
        <v>0</v>
      </c>
      <c r="G3148" s="5">
        <v>0</v>
      </c>
      <c r="H3148" s="6">
        <v>0</v>
      </c>
      <c r="I3148" s="5">
        <v>0</v>
      </c>
      <c r="J3148" s="6">
        <v>0</v>
      </c>
      <c r="K3148" s="5">
        <v>0</v>
      </c>
      <c r="L3148" s="6">
        <v>0</v>
      </c>
      <c r="M3148" s="5">
        <v>0</v>
      </c>
      <c r="N3148" s="6">
        <v>0</v>
      </c>
      <c r="O3148" s="5">
        <v>0</v>
      </c>
      <c r="P3148" s="6">
        <v>0</v>
      </c>
      <c r="Q3148" s="5">
        <v>0</v>
      </c>
      <c r="R3148" s="6">
        <v>0</v>
      </c>
      <c r="S3148" s="5">
        <v>0</v>
      </c>
      <c r="T3148" s="6">
        <v>0</v>
      </c>
      <c r="U3148" s="5">
        <v>0</v>
      </c>
      <c r="V3148" s="6">
        <v>0</v>
      </c>
      <c r="W3148" s="5">
        <v>0</v>
      </c>
      <c r="X3148" s="6">
        <v>0</v>
      </c>
      <c r="Y3148" s="5">
        <v>0</v>
      </c>
      <c r="Z3148" s="6">
        <v>0</v>
      </c>
      <c r="AA3148" s="5">
        <v>0</v>
      </c>
      <c r="AB3148" s="6">
        <v>0</v>
      </c>
      <c r="AC3148" s="5">
        <v>0</v>
      </c>
      <c r="AD3148" s="6">
        <v>0</v>
      </c>
      <c r="AE3148" s="5">
        <v>7.6480000000000006E-2</v>
      </c>
      <c r="AF3148" s="6">
        <v>6.7069999999999999</v>
      </c>
    </row>
    <row r="3149" spans="2:32" x14ac:dyDescent="0.35">
      <c r="B3149" s="1" t="s">
        <v>702</v>
      </c>
      <c r="C3149" s="5">
        <v>0</v>
      </c>
      <c r="D3149" s="6">
        <v>0</v>
      </c>
      <c r="E3149" s="5">
        <v>0</v>
      </c>
      <c r="F3149" s="6">
        <v>0</v>
      </c>
      <c r="G3149" s="5">
        <v>0</v>
      </c>
      <c r="H3149" s="6">
        <v>0</v>
      </c>
      <c r="I3149" s="5">
        <v>0</v>
      </c>
      <c r="J3149" s="6">
        <v>0</v>
      </c>
      <c r="K3149" s="5">
        <v>0</v>
      </c>
      <c r="L3149" s="6">
        <v>0</v>
      </c>
      <c r="M3149" s="5">
        <v>0</v>
      </c>
      <c r="N3149" s="6">
        <v>0</v>
      </c>
      <c r="O3149" s="5">
        <v>0</v>
      </c>
      <c r="P3149" s="6">
        <v>0</v>
      </c>
      <c r="Q3149" s="5">
        <v>0</v>
      </c>
      <c r="R3149" s="6">
        <v>0</v>
      </c>
      <c r="S3149" s="5">
        <v>0</v>
      </c>
      <c r="T3149" s="6">
        <v>0</v>
      </c>
      <c r="U3149" s="5">
        <v>0</v>
      </c>
      <c r="V3149" s="6">
        <v>0</v>
      </c>
      <c r="W3149" s="5">
        <v>0</v>
      </c>
      <c r="X3149" s="6">
        <v>0</v>
      </c>
      <c r="Y3149" s="5">
        <v>0</v>
      </c>
      <c r="Z3149" s="6">
        <v>0</v>
      </c>
      <c r="AA3149" s="5">
        <v>0</v>
      </c>
      <c r="AB3149" s="6">
        <v>0</v>
      </c>
      <c r="AC3149" s="5">
        <v>0</v>
      </c>
      <c r="AD3149" s="6">
        <v>0</v>
      </c>
      <c r="AE3149" s="5">
        <v>0</v>
      </c>
      <c r="AF3149" s="6">
        <v>0</v>
      </c>
    </row>
    <row r="3150" spans="2:32" x14ac:dyDescent="0.35">
      <c r="B3150" s="2" t="s">
        <v>233</v>
      </c>
    </row>
    <row r="3151" spans="2:32" x14ac:dyDescent="0.35">
      <c r="B3151" s="1" t="s">
        <v>703</v>
      </c>
      <c r="C3151" s="5">
        <v>0</v>
      </c>
      <c r="D3151" s="6">
        <v>0</v>
      </c>
      <c r="E3151" s="5">
        <v>0</v>
      </c>
      <c r="F3151" s="6">
        <v>0</v>
      </c>
      <c r="G3151" s="5">
        <v>0</v>
      </c>
      <c r="H3151" s="6">
        <v>0</v>
      </c>
      <c r="I3151" s="5">
        <v>0</v>
      </c>
      <c r="J3151" s="6">
        <v>0</v>
      </c>
      <c r="K3151" s="5">
        <v>0</v>
      </c>
      <c r="L3151" s="6">
        <v>0</v>
      </c>
      <c r="M3151" s="5">
        <v>0</v>
      </c>
      <c r="N3151" s="6">
        <v>0</v>
      </c>
      <c r="O3151" s="5">
        <v>0</v>
      </c>
      <c r="P3151" s="6">
        <v>0</v>
      </c>
      <c r="Q3151" s="5">
        <v>0</v>
      </c>
      <c r="R3151" s="6">
        <v>0</v>
      </c>
      <c r="S3151" s="5">
        <v>0</v>
      </c>
      <c r="T3151" s="6">
        <v>0</v>
      </c>
      <c r="U3151" s="5">
        <v>0</v>
      </c>
      <c r="V3151" s="6">
        <v>0</v>
      </c>
      <c r="W3151" s="5">
        <v>0</v>
      </c>
      <c r="X3151" s="6">
        <v>0</v>
      </c>
      <c r="Y3151" s="5">
        <v>0</v>
      </c>
      <c r="Z3151" s="6">
        <v>0</v>
      </c>
      <c r="AA3151" s="5">
        <v>0</v>
      </c>
      <c r="AB3151" s="6">
        <v>0</v>
      </c>
      <c r="AC3151" s="5">
        <v>0</v>
      </c>
      <c r="AD3151" s="6">
        <v>0</v>
      </c>
      <c r="AE3151" s="5">
        <v>0</v>
      </c>
      <c r="AF3151" s="6">
        <v>0</v>
      </c>
    </row>
    <row r="3152" spans="2:32" x14ac:dyDescent="0.35">
      <c r="B3152" s="1" t="s">
        <v>704</v>
      </c>
      <c r="C3152" s="5">
        <v>0</v>
      </c>
      <c r="D3152" s="6">
        <v>0</v>
      </c>
      <c r="E3152" s="5">
        <v>0</v>
      </c>
      <c r="F3152" s="6">
        <v>0</v>
      </c>
      <c r="G3152" s="5">
        <v>0</v>
      </c>
      <c r="H3152" s="6">
        <v>0</v>
      </c>
      <c r="I3152" s="5">
        <v>0</v>
      </c>
      <c r="J3152" s="6">
        <v>0</v>
      </c>
      <c r="K3152" s="5">
        <v>0</v>
      </c>
      <c r="L3152" s="6">
        <v>0</v>
      </c>
      <c r="M3152" s="5">
        <v>0</v>
      </c>
      <c r="N3152" s="6">
        <v>0</v>
      </c>
      <c r="O3152" s="5">
        <v>0</v>
      </c>
      <c r="P3152" s="6">
        <v>0</v>
      </c>
      <c r="Q3152" s="5">
        <v>0</v>
      </c>
      <c r="R3152" s="6">
        <v>0</v>
      </c>
      <c r="S3152" s="5">
        <v>0</v>
      </c>
      <c r="T3152" s="6">
        <v>0</v>
      </c>
      <c r="U3152" s="5">
        <v>0</v>
      </c>
      <c r="V3152" s="6">
        <v>0</v>
      </c>
      <c r="W3152" s="5">
        <v>0</v>
      </c>
      <c r="X3152" s="6">
        <v>0</v>
      </c>
      <c r="Y3152" s="5">
        <v>0</v>
      </c>
      <c r="Z3152" s="6">
        <v>0</v>
      </c>
      <c r="AA3152" s="5">
        <v>0</v>
      </c>
      <c r="AB3152" s="6">
        <v>0</v>
      </c>
      <c r="AC3152" s="5">
        <v>0</v>
      </c>
      <c r="AD3152" s="6">
        <v>0</v>
      </c>
      <c r="AE3152" s="5">
        <v>0</v>
      </c>
      <c r="AF3152" s="6">
        <v>0</v>
      </c>
    </row>
    <row r="3153" spans="2:32" x14ac:dyDescent="0.35">
      <c r="B3153" s="1" t="s">
        <v>234</v>
      </c>
      <c r="C3153" s="5">
        <v>0</v>
      </c>
      <c r="D3153" s="6">
        <v>0</v>
      </c>
      <c r="E3153" s="5">
        <v>0</v>
      </c>
      <c r="F3153" s="6">
        <v>0</v>
      </c>
      <c r="G3153" s="5">
        <v>0</v>
      </c>
      <c r="H3153" s="6">
        <v>0</v>
      </c>
      <c r="I3153" s="5">
        <v>0</v>
      </c>
      <c r="J3153" s="6">
        <v>0</v>
      </c>
      <c r="K3153" s="5">
        <v>0</v>
      </c>
      <c r="L3153" s="6">
        <v>0</v>
      </c>
      <c r="M3153" s="5">
        <v>0</v>
      </c>
      <c r="N3153" s="6">
        <v>0</v>
      </c>
      <c r="O3153" s="5">
        <v>0</v>
      </c>
      <c r="P3153" s="6">
        <v>0</v>
      </c>
      <c r="Q3153" s="5">
        <v>0</v>
      </c>
      <c r="R3153" s="6">
        <v>0</v>
      </c>
      <c r="S3153" s="5">
        <v>0</v>
      </c>
      <c r="T3153" s="6">
        <v>0</v>
      </c>
      <c r="U3153" s="5">
        <v>0</v>
      </c>
      <c r="V3153" s="6">
        <v>0</v>
      </c>
      <c r="W3153" s="5">
        <v>0</v>
      </c>
      <c r="X3153" s="6">
        <v>0</v>
      </c>
      <c r="Y3153" s="5">
        <v>0</v>
      </c>
      <c r="Z3153" s="6">
        <v>0</v>
      </c>
      <c r="AA3153" s="5">
        <v>0</v>
      </c>
      <c r="AB3153" s="6">
        <v>0</v>
      </c>
      <c r="AC3153" s="5">
        <v>0</v>
      </c>
      <c r="AD3153" s="6">
        <v>0</v>
      </c>
      <c r="AE3153" s="5">
        <v>0</v>
      </c>
      <c r="AF3153" s="6">
        <v>0</v>
      </c>
    </row>
    <row r="3154" spans="2:32" x14ac:dyDescent="0.35">
      <c r="B3154" s="1" t="s">
        <v>235</v>
      </c>
      <c r="C3154" s="5">
        <v>0</v>
      </c>
      <c r="D3154" s="6">
        <v>0</v>
      </c>
      <c r="E3154" s="5">
        <v>0</v>
      </c>
      <c r="F3154" s="6">
        <v>0</v>
      </c>
      <c r="G3154" s="5">
        <v>0</v>
      </c>
      <c r="H3154" s="6">
        <v>0</v>
      </c>
      <c r="I3154" s="5">
        <v>0</v>
      </c>
      <c r="J3154" s="6">
        <v>0</v>
      </c>
      <c r="K3154" s="5">
        <v>0</v>
      </c>
      <c r="L3154" s="6">
        <v>0</v>
      </c>
      <c r="M3154" s="5">
        <v>0</v>
      </c>
      <c r="N3154" s="6">
        <v>0</v>
      </c>
      <c r="O3154" s="5">
        <v>0</v>
      </c>
      <c r="P3154" s="6">
        <v>0</v>
      </c>
      <c r="Q3154" s="5">
        <v>0</v>
      </c>
      <c r="R3154" s="6">
        <v>0</v>
      </c>
      <c r="S3154" s="5">
        <v>0</v>
      </c>
      <c r="T3154" s="6">
        <v>0</v>
      </c>
      <c r="U3154" s="5">
        <v>0</v>
      </c>
      <c r="V3154" s="6">
        <v>0</v>
      </c>
      <c r="W3154" s="5">
        <v>0</v>
      </c>
      <c r="X3154" s="6">
        <v>0</v>
      </c>
      <c r="Y3154" s="5">
        <v>0</v>
      </c>
      <c r="Z3154" s="6">
        <v>0</v>
      </c>
      <c r="AA3154" s="5">
        <v>0</v>
      </c>
      <c r="AB3154" s="6">
        <v>0</v>
      </c>
      <c r="AC3154" s="5">
        <v>0</v>
      </c>
      <c r="AD3154" s="6">
        <v>0</v>
      </c>
      <c r="AE3154" s="5">
        <v>0</v>
      </c>
      <c r="AF3154" s="6">
        <v>0</v>
      </c>
    </row>
    <row r="3155" spans="2:32" x14ac:dyDescent="0.35">
      <c r="B3155" s="1" t="s">
        <v>236</v>
      </c>
      <c r="C3155" s="5">
        <v>0</v>
      </c>
      <c r="D3155" s="6">
        <v>0</v>
      </c>
      <c r="E3155" s="5">
        <v>0</v>
      </c>
      <c r="F3155" s="6">
        <v>0</v>
      </c>
      <c r="G3155" s="5">
        <v>0</v>
      </c>
      <c r="H3155" s="6">
        <v>0</v>
      </c>
      <c r="I3155" s="5">
        <v>0</v>
      </c>
      <c r="J3155" s="6">
        <v>0</v>
      </c>
      <c r="K3155" s="5">
        <v>0</v>
      </c>
      <c r="L3155" s="6">
        <v>0</v>
      </c>
      <c r="M3155" s="5">
        <v>0</v>
      </c>
      <c r="N3155" s="6">
        <v>0</v>
      </c>
      <c r="O3155" s="5">
        <v>0</v>
      </c>
      <c r="P3155" s="6">
        <v>0</v>
      </c>
      <c r="Q3155" s="5">
        <v>0</v>
      </c>
      <c r="R3155" s="6">
        <v>0</v>
      </c>
      <c r="S3155" s="5">
        <v>0</v>
      </c>
      <c r="T3155" s="6">
        <v>0</v>
      </c>
      <c r="U3155" s="5">
        <v>0</v>
      </c>
      <c r="V3155" s="6">
        <v>0</v>
      </c>
      <c r="W3155" s="5">
        <v>0</v>
      </c>
      <c r="X3155" s="6">
        <v>0</v>
      </c>
      <c r="Y3155" s="5">
        <v>0</v>
      </c>
      <c r="Z3155" s="6">
        <v>0</v>
      </c>
      <c r="AA3155" s="5">
        <v>0</v>
      </c>
      <c r="AB3155" s="6">
        <v>0</v>
      </c>
      <c r="AC3155" s="5">
        <v>0</v>
      </c>
      <c r="AD3155" s="6">
        <v>0</v>
      </c>
      <c r="AE3155" s="5">
        <v>0</v>
      </c>
      <c r="AF3155" s="6">
        <v>0</v>
      </c>
    </row>
    <row r="3156" spans="2:32" x14ac:dyDescent="0.35">
      <c r="B3156" s="1" t="s">
        <v>237</v>
      </c>
      <c r="C3156" s="5">
        <v>0</v>
      </c>
      <c r="D3156" s="6">
        <v>0</v>
      </c>
      <c r="E3156" s="5">
        <v>0</v>
      </c>
      <c r="F3156" s="6">
        <v>0</v>
      </c>
      <c r="G3156" s="5">
        <v>0</v>
      </c>
      <c r="H3156" s="6">
        <v>0</v>
      </c>
      <c r="I3156" s="5">
        <v>0</v>
      </c>
      <c r="J3156" s="6">
        <v>0</v>
      </c>
      <c r="K3156" s="5">
        <v>0</v>
      </c>
      <c r="L3156" s="6">
        <v>0</v>
      </c>
      <c r="M3156" s="5">
        <v>0</v>
      </c>
      <c r="N3156" s="6">
        <v>0</v>
      </c>
      <c r="O3156" s="5">
        <v>0</v>
      </c>
      <c r="P3156" s="6">
        <v>0</v>
      </c>
      <c r="Q3156" s="5">
        <v>0</v>
      </c>
      <c r="R3156" s="6">
        <v>0</v>
      </c>
      <c r="S3156" s="5">
        <v>0</v>
      </c>
      <c r="T3156" s="6">
        <v>0</v>
      </c>
      <c r="U3156" s="5">
        <v>0</v>
      </c>
      <c r="V3156" s="6">
        <v>0</v>
      </c>
      <c r="W3156" s="5">
        <v>0</v>
      </c>
      <c r="X3156" s="6">
        <v>0</v>
      </c>
      <c r="Y3156" s="5">
        <v>0</v>
      </c>
      <c r="Z3156" s="6">
        <v>0</v>
      </c>
      <c r="AA3156" s="5">
        <v>0</v>
      </c>
      <c r="AB3156" s="6">
        <v>0</v>
      </c>
      <c r="AC3156" s="5">
        <v>0</v>
      </c>
      <c r="AD3156" s="6">
        <v>0</v>
      </c>
      <c r="AE3156" s="5">
        <v>0</v>
      </c>
      <c r="AF3156" s="6">
        <v>0</v>
      </c>
    </row>
    <row r="3157" spans="2:32" x14ac:dyDescent="0.35">
      <c r="B3157" s="1" t="s">
        <v>239</v>
      </c>
      <c r="C3157" s="5">
        <v>0</v>
      </c>
      <c r="D3157" s="6">
        <v>0</v>
      </c>
      <c r="E3157" s="5">
        <v>0</v>
      </c>
      <c r="F3157" s="6">
        <v>0</v>
      </c>
      <c r="G3157" s="5">
        <v>0</v>
      </c>
      <c r="H3157" s="6">
        <v>0</v>
      </c>
      <c r="I3157" s="5">
        <v>0</v>
      </c>
      <c r="J3157" s="6">
        <v>0</v>
      </c>
      <c r="K3157" s="5">
        <v>0</v>
      </c>
      <c r="L3157" s="6">
        <v>0</v>
      </c>
      <c r="M3157" s="5">
        <v>0</v>
      </c>
      <c r="N3157" s="6">
        <v>0</v>
      </c>
      <c r="O3157" s="5">
        <v>0</v>
      </c>
      <c r="P3157" s="6">
        <v>0</v>
      </c>
      <c r="Q3157" s="5">
        <v>0</v>
      </c>
      <c r="R3157" s="6">
        <v>0</v>
      </c>
      <c r="S3157" s="5">
        <v>0</v>
      </c>
      <c r="T3157" s="6">
        <v>0</v>
      </c>
      <c r="U3157" s="5">
        <v>0</v>
      </c>
      <c r="V3157" s="6">
        <v>0</v>
      </c>
      <c r="W3157" s="5">
        <v>0</v>
      </c>
      <c r="X3157" s="6">
        <v>0</v>
      </c>
      <c r="Y3157" s="5">
        <v>0</v>
      </c>
      <c r="Z3157" s="6">
        <v>0</v>
      </c>
      <c r="AA3157" s="5">
        <v>0</v>
      </c>
      <c r="AB3157" s="6">
        <v>0</v>
      </c>
      <c r="AC3157" s="5">
        <v>0</v>
      </c>
      <c r="AD3157" s="6">
        <v>0</v>
      </c>
      <c r="AE3157" s="5">
        <v>0</v>
      </c>
      <c r="AF3157" s="6">
        <v>0</v>
      </c>
    </row>
    <row r="3158" spans="2:32" x14ac:dyDescent="0.35">
      <c r="B3158" s="1" t="s">
        <v>240</v>
      </c>
      <c r="C3158" s="5">
        <v>2.2000000000000001E-3</v>
      </c>
      <c r="D3158" s="6">
        <v>2.21</v>
      </c>
      <c r="E3158" s="5">
        <v>0</v>
      </c>
      <c r="F3158" s="6">
        <v>0</v>
      </c>
      <c r="G3158" s="5">
        <v>0</v>
      </c>
      <c r="H3158" s="6">
        <v>0</v>
      </c>
      <c r="I3158" s="5">
        <v>0</v>
      </c>
      <c r="J3158" s="6">
        <v>0</v>
      </c>
      <c r="K3158" s="5">
        <v>0</v>
      </c>
      <c r="L3158" s="6">
        <v>0</v>
      </c>
      <c r="M3158" s="5">
        <v>0</v>
      </c>
      <c r="N3158" s="6">
        <v>0</v>
      </c>
      <c r="O3158" s="5">
        <v>0</v>
      </c>
      <c r="P3158" s="6">
        <v>0</v>
      </c>
      <c r="Q3158" s="5">
        <v>0</v>
      </c>
      <c r="R3158" s="6">
        <v>0</v>
      </c>
      <c r="S3158" s="5">
        <v>0</v>
      </c>
      <c r="T3158" s="6">
        <v>0</v>
      </c>
      <c r="U3158" s="5">
        <v>0</v>
      </c>
      <c r="V3158" s="6">
        <v>0</v>
      </c>
      <c r="W3158" s="5">
        <v>0</v>
      </c>
      <c r="X3158" s="6">
        <v>0</v>
      </c>
      <c r="Y3158" s="5">
        <v>0</v>
      </c>
      <c r="Z3158" s="6">
        <v>0</v>
      </c>
      <c r="AA3158" s="5">
        <v>1.695E-2</v>
      </c>
      <c r="AB3158" s="6">
        <v>2.21</v>
      </c>
      <c r="AC3158" s="5">
        <v>0</v>
      </c>
      <c r="AD3158" s="6">
        <v>0</v>
      </c>
      <c r="AE3158" s="5">
        <v>0</v>
      </c>
      <c r="AF3158" s="6">
        <v>0</v>
      </c>
    </row>
    <row r="3159" spans="2:32" x14ac:dyDescent="0.35">
      <c r="B3159" s="1" t="s">
        <v>242</v>
      </c>
      <c r="C3159" s="5">
        <v>0</v>
      </c>
      <c r="D3159" s="6">
        <v>0</v>
      </c>
      <c r="E3159" s="5">
        <v>0</v>
      </c>
      <c r="F3159" s="6">
        <v>0</v>
      </c>
      <c r="G3159" s="5">
        <v>0</v>
      </c>
      <c r="H3159" s="6">
        <v>0</v>
      </c>
      <c r="I3159" s="5">
        <v>0</v>
      </c>
      <c r="J3159" s="6">
        <v>0</v>
      </c>
      <c r="K3159" s="5">
        <v>0</v>
      </c>
      <c r="L3159" s="6">
        <v>0</v>
      </c>
      <c r="M3159" s="5">
        <v>0</v>
      </c>
      <c r="N3159" s="6">
        <v>0</v>
      </c>
      <c r="O3159" s="5">
        <v>0</v>
      </c>
      <c r="P3159" s="6">
        <v>0</v>
      </c>
      <c r="Q3159" s="5">
        <v>0</v>
      </c>
      <c r="R3159" s="6">
        <v>0</v>
      </c>
      <c r="S3159" s="5">
        <v>0</v>
      </c>
      <c r="T3159" s="6">
        <v>0</v>
      </c>
      <c r="U3159" s="5">
        <v>0</v>
      </c>
      <c r="V3159" s="6">
        <v>0</v>
      </c>
      <c r="W3159" s="5">
        <v>0</v>
      </c>
      <c r="X3159" s="6">
        <v>0</v>
      </c>
      <c r="Y3159" s="5">
        <v>0</v>
      </c>
      <c r="Z3159" s="6">
        <v>0</v>
      </c>
      <c r="AA3159" s="5">
        <v>0</v>
      </c>
      <c r="AB3159" s="6">
        <v>0</v>
      </c>
      <c r="AC3159" s="5">
        <v>0</v>
      </c>
      <c r="AD3159" s="6">
        <v>0</v>
      </c>
      <c r="AE3159" s="5">
        <v>0</v>
      </c>
      <c r="AF3159" s="6">
        <v>0</v>
      </c>
    </row>
    <row r="3160" spans="2:32" x14ac:dyDescent="0.35">
      <c r="B3160" s="1" t="s">
        <v>705</v>
      </c>
      <c r="C3160" s="5">
        <v>0</v>
      </c>
      <c r="D3160" s="6">
        <v>0</v>
      </c>
      <c r="E3160" s="5">
        <v>0</v>
      </c>
      <c r="F3160" s="6">
        <v>0</v>
      </c>
      <c r="G3160" s="5">
        <v>0</v>
      </c>
      <c r="H3160" s="6">
        <v>0</v>
      </c>
      <c r="I3160" s="5">
        <v>0</v>
      </c>
      <c r="J3160" s="6">
        <v>0</v>
      </c>
      <c r="K3160" s="5">
        <v>0</v>
      </c>
      <c r="L3160" s="6">
        <v>0</v>
      </c>
      <c r="M3160" s="5">
        <v>0</v>
      </c>
      <c r="N3160" s="6">
        <v>0</v>
      </c>
      <c r="O3160" s="5">
        <v>0</v>
      </c>
      <c r="P3160" s="6">
        <v>0</v>
      </c>
      <c r="Q3160" s="5">
        <v>0</v>
      </c>
      <c r="R3160" s="6">
        <v>0</v>
      </c>
      <c r="S3160" s="5">
        <v>0</v>
      </c>
      <c r="T3160" s="6">
        <v>0</v>
      </c>
      <c r="U3160" s="5">
        <v>0</v>
      </c>
      <c r="V3160" s="6">
        <v>0</v>
      </c>
      <c r="W3160" s="5">
        <v>0</v>
      </c>
      <c r="X3160" s="6">
        <v>0</v>
      </c>
      <c r="Y3160" s="5">
        <v>0</v>
      </c>
      <c r="Z3160" s="6">
        <v>0</v>
      </c>
      <c r="AA3160" s="5">
        <v>0</v>
      </c>
      <c r="AB3160" s="6">
        <v>0</v>
      </c>
      <c r="AC3160" s="5">
        <v>0</v>
      </c>
      <c r="AD3160" s="6">
        <v>0</v>
      </c>
      <c r="AE3160" s="5">
        <v>0</v>
      </c>
      <c r="AF3160" s="6">
        <v>0</v>
      </c>
    </row>
    <row r="3161" spans="2:32" x14ac:dyDescent="0.35">
      <c r="B3161" s="1" t="s">
        <v>706</v>
      </c>
      <c r="C3161" s="5">
        <v>0</v>
      </c>
      <c r="D3161" s="6">
        <v>0</v>
      </c>
      <c r="E3161" s="5">
        <v>0</v>
      </c>
      <c r="F3161" s="6">
        <v>0</v>
      </c>
      <c r="G3161" s="5">
        <v>0</v>
      </c>
      <c r="H3161" s="6">
        <v>0</v>
      </c>
      <c r="I3161" s="5">
        <v>0</v>
      </c>
      <c r="J3161" s="6">
        <v>0</v>
      </c>
      <c r="K3161" s="5">
        <v>0</v>
      </c>
      <c r="L3161" s="6">
        <v>0</v>
      </c>
      <c r="M3161" s="5">
        <v>0</v>
      </c>
      <c r="N3161" s="6">
        <v>0</v>
      </c>
      <c r="O3161" s="5">
        <v>0</v>
      </c>
      <c r="P3161" s="6">
        <v>0</v>
      </c>
      <c r="Q3161" s="5">
        <v>0</v>
      </c>
      <c r="R3161" s="6">
        <v>0</v>
      </c>
      <c r="S3161" s="5">
        <v>0</v>
      </c>
      <c r="T3161" s="6">
        <v>0</v>
      </c>
      <c r="U3161" s="5">
        <v>0</v>
      </c>
      <c r="V3161" s="6">
        <v>0</v>
      </c>
      <c r="W3161" s="5">
        <v>0</v>
      </c>
      <c r="X3161" s="6">
        <v>0</v>
      </c>
      <c r="Y3161" s="5">
        <v>0</v>
      </c>
      <c r="Z3161" s="6">
        <v>0</v>
      </c>
      <c r="AA3161" s="5">
        <v>0</v>
      </c>
      <c r="AB3161" s="6">
        <v>0</v>
      </c>
      <c r="AC3161" s="5">
        <v>0</v>
      </c>
      <c r="AD3161" s="6">
        <v>0</v>
      </c>
      <c r="AE3161" s="5">
        <v>0</v>
      </c>
      <c r="AF3161" s="6">
        <v>0</v>
      </c>
    </row>
    <row r="3162" spans="2:32" x14ac:dyDescent="0.35">
      <c r="B3162" s="1" t="s">
        <v>244</v>
      </c>
      <c r="C3162" s="5">
        <v>1E-3</v>
      </c>
      <c r="D3162" s="6">
        <v>1.002</v>
      </c>
      <c r="E3162" s="5">
        <v>0</v>
      </c>
      <c r="F3162" s="6">
        <v>0</v>
      </c>
      <c r="G3162" s="5">
        <v>0</v>
      </c>
      <c r="H3162" s="6">
        <v>0</v>
      </c>
      <c r="I3162" s="5">
        <v>0</v>
      </c>
      <c r="J3162" s="6">
        <v>0</v>
      </c>
      <c r="K3162" s="5">
        <v>0</v>
      </c>
      <c r="L3162" s="6">
        <v>0</v>
      </c>
      <c r="M3162" s="5">
        <v>2.2450000000000001E-2</v>
      </c>
      <c r="N3162" s="6">
        <v>1.002</v>
      </c>
      <c r="O3162" s="5">
        <v>0</v>
      </c>
      <c r="P3162" s="6">
        <v>0</v>
      </c>
      <c r="Q3162" s="5">
        <v>0</v>
      </c>
      <c r="R3162" s="6">
        <v>0</v>
      </c>
      <c r="S3162" s="5">
        <v>0</v>
      </c>
      <c r="T3162" s="6">
        <v>0</v>
      </c>
      <c r="U3162" s="5">
        <v>0</v>
      </c>
      <c r="V3162" s="6">
        <v>0</v>
      </c>
      <c r="W3162" s="5">
        <v>0</v>
      </c>
      <c r="X3162" s="6">
        <v>0</v>
      </c>
      <c r="Y3162" s="5">
        <v>0</v>
      </c>
      <c r="Z3162" s="6">
        <v>0</v>
      </c>
      <c r="AA3162" s="5">
        <v>0</v>
      </c>
      <c r="AB3162" s="6">
        <v>0</v>
      </c>
      <c r="AC3162" s="5">
        <v>0</v>
      </c>
      <c r="AD3162" s="6">
        <v>0</v>
      </c>
      <c r="AE3162" s="5">
        <v>0</v>
      </c>
      <c r="AF3162" s="6">
        <v>0</v>
      </c>
    </row>
    <row r="3163" spans="2:32" x14ac:dyDescent="0.35">
      <c r="B3163" s="1" t="s">
        <v>245</v>
      </c>
      <c r="C3163" s="5">
        <v>2.1199999999999999E-3</v>
      </c>
      <c r="D3163" s="6">
        <v>2.1309999999999998</v>
      </c>
      <c r="E3163" s="5">
        <v>0</v>
      </c>
      <c r="F3163" s="6">
        <v>0</v>
      </c>
      <c r="G3163" s="5">
        <v>0</v>
      </c>
      <c r="H3163" s="6">
        <v>0</v>
      </c>
      <c r="I3163" s="5">
        <v>0</v>
      </c>
      <c r="J3163" s="6">
        <v>0</v>
      </c>
      <c r="K3163" s="5">
        <v>0</v>
      </c>
      <c r="L3163" s="6">
        <v>0</v>
      </c>
      <c r="M3163" s="5">
        <v>0</v>
      </c>
      <c r="N3163" s="6">
        <v>0</v>
      </c>
      <c r="O3163" s="5">
        <v>0</v>
      </c>
      <c r="P3163" s="6">
        <v>0</v>
      </c>
      <c r="Q3163" s="5">
        <v>0</v>
      </c>
      <c r="R3163" s="6">
        <v>0</v>
      </c>
      <c r="S3163" s="5">
        <v>1.7919999999999998E-2</v>
      </c>
      <c r="T3163" s="6">
        <v>2.1309999999999998</v>
      </c>
      <c r="U3163" s="5">
        <v>0</v>
      </c>
      <c r="V3163" s="6">
        <v>0</v>
      </c>
      <c r="W3163" s="5">
        <v>0</v>
      </c>
      <c r="X3163" s="6">
        <v>0</v>
      </c>
      <c r="Y3163" s="5">
        <v>0</v>
      </c>
      <c r="Z3163" s="6">
        <v>0</v>
      </c>
      <c r="AA3163" s="5">
        <v>0</v>
      </c>
      <c r="AB3163" s="6">
        <v>0</v>
      </c>
      <c r="AC3163" s="5">
        <v>0</v>
      </c>
      <c r="AD3163" s="6">
        <v>0</v>
      </c>
      <c r="AE3163" s="5">
        <v>0</v>
      </c>
      <c r="AF3163" s="6">
        <v>0</v>
      </c>
    </row>
    <row r="3164" spans="2:32" x14ac:dyDescent="0.35">
      <c r="B3164" s="1" t="s">
        <v>246</v>
      </c>
      <c r="C3164" s="5">
        <v>8.4000000000000003E-4</v>
      </c>
      <c r="D3164" s="6">
        <v>0.84099999999999997</v>
      </c>
      <c r="E3164" s="5">
        <v>0</v>
      </c>
      <c r="F3164" s="6">
        <v>0</v>
      </c>
      <c r="G3164" s="5">
        <v>0</v>
      </c>
      <c r="H3164" s="6">
        <v>0</v>
      </c>
      <c r="I3164" s="5">
        <v>0</v>
      </c>
      <c r="J3164" s="6">
        <v>0</v>
      </c>
      <c r="K3164" s="5">
        <v>0</v>
      </c>
      <c r="L3164" s="6">
        <v>0</v>
      </c>
      <c r="M3164" s="5">
        <v>0</v>
      </c>
      <c r="N3164" s="6">
        <v>0</v>
      </c>
      <c r="O3164" s="5">
        <v>0</v>
      </c>
      <c r="P3164" s="6">
        <v>0</v>
      </c>
      <c r="Q3164" s="5">
        <v>1.9939999999999999E-2</v>
      </c>
      <c r="R3164" s="6">
        <v>0.84099999999999997</v>
      </c>
      <c r="S3164" s="5">
        <v>0</v>
      </c>
      <c r="T3164" s="6">
        <v>0</v>
      </c>
      <c r="U3164" s="5">
        <v>0</v>
      </c>
      <c r="V3164" s="6">
        <v>0</v>
      </c>
      <c r="W3164" s="5">
        <v>0</v>
      </c>
      <c r="X3164" s="6">
        <v>0</v>
      </c>
      <c r="Y3164" s="5">
        <v>0</v>
      </c>
      <c r="Z3164" s="6">
        <v>0</v>
      </c>
      <c r="AA3164" s="5">
        <v>0</v>
      </c>
      <c r="AB3164" s="6">
        <v>0</v>
      </c>
      <c r="AC3164" s="5">
        <v>0</v>
      </c>
      <c r="AD3164" s="6">
        <v>0</v>
      </c>
      <c r="AE3164" s="5">
        <v>0</v>
      </c>
      <c r="AF3164" s="6">
        <v>0</v>
      </c>
    </row>
    <row r="3165" spans="2:32" x14ac:dyDescent="0.35">
      <c r="B3165" s="1" t="s">
        <v>707</v>
      </c>
      <c r="C3165" s="5">
        <v>2.8999999999999998E-3</v>
      </c>
      <c r="D3165" s="6">
        <v>2.9129999999999998</v>
      </c>
      <c r="E3165" s="5">
        <v>0</v>
      </c>
      <c r="F3165" s="6">
        <v>0</v>
      </c>
      <c r="G3165" s="5">
        <v>0</v>
      </c>
      <c r="H3165" s="6">
        <v>0</v>
      </c>
      <c r="I3165" s="5">
        <v>0</v>
      </c>
      <c r="J3165" s="6">
        <v>0</v>
      </c>
      <c r="K3165" s="5">
        <v>0</v>
      </c>
      <c r="L3165" s="6">
        <v>0</v>
      </c>
      <c r="M3165" s="5">
        <v>0</v>
      </c>
      <c r="N3165" s="6">
        <v>0</v>
      </c>
      <c r="O3165" s="5">
        <v>0</v>
      </c>
      <c r="P3165" s="6">
        <v>0</v>
      </c>
      <c r="Q3165" s="5">
        <v>0</v>
      </c>
      <c r="R3165" s="6">
        <v>0</v>
      </c>
      <c r="S3165" s="5">
        <v>0</v>
      </c>
      <c r="T3165" s="6">
        <v>0</v>
      </c>
      <c r="U3165" s="5">
        <v>0</v>
      </c>
      <c r="V3165" s="6">
        <v>0</v>
      </c>
      <c r="W3165" s="5">
        <v>0</v>
      </c>
      <c r="X3165" s="6">
        <v>0</v>
      </c>
      <c r="Y3165" s="5">
        <v>0</v>
      </c>
      <c r="Z3165" s="6">
        <v>0</v>
      </c>
      <c r="AA3165" s="5">
        <v>2.2339999999999999E-2</v>
      </c>
      <c r="AB3165" s="6">
        <v>2.9129999999999998</v>
      </c>
      <c r="AC3165" s="5">
        <v>0</v>
      </c>
      <c r="AD3165" s="6">
        <v>0</v>
      </c>
      <c r="AE3165" s="5">
        <v>0</v>
      </c>
      <c r="AF3165" s="6">
        <v>0</v>
      </c>
    </row>
    <row r="3166" spans="2:32" x14ac:dyDescent="0.35">
      <c r="B3166" s="1" t="s">
        <v>247</v>
      </c>
      <c r="C3166" s="5">
        <v>0</v>
      </c>
      <c r="D3166" s="6">
        <v>0</v>
      </c>
      <c r="E3166" s="5">
        <v>0</v>
      </c>
      <c r="F3166" s="6">
        <v>0</v>
      </c>
      <c r="G3166" s="5">
        <v>0</v>
      </c>
      <c r="H3166" s="6">
        <v>0</v>
      </c>
      <c r="I3166" s="5">
        <v>0</v>
      </c>
      <c r="J3166" s="6">
        <v>0</v>
      </c>
      <c r="K3166" s="5">
        <v>0</v>
      </c>
      <c r="L3166" s="6">
        <v>0</v>
      </c>
      <c r="M3166" s="5">
        <v>0</v>
      </c>
      <c r="N3166" s="6">
        <v>0</v>
      </c>
      <c r="O3166" s="5">
        <v>0</v>
      </c>
      <c r="P3166" s="6">
        <v>0</v>
      </c>
      <c r="Q3166" s="5">
        <v>0</v>
      </c>
      <c r="R3166" s="6">
        <v>0</v>
      </c>
      <c r="S3166" s="5">
        <v>0</v>
      </c>
      <c r="T3166" s="6">
        <v>0</v>
      </c>
      <c r="U3166" s="5">
        <v>0</v>
      </c>
      <c r="V3166" s="6">
        <v>0</v>
      </c>
      <c r="W3166" s="5">
        <v>0</v>
      </c>
      <c r="X3166" s="6">
        <v>0</v>
      </c>
      <c r="Y3166" s="5">
        <v>0</v>
      </c>
      <c r="Z3166" s="6">
        <v>0</v>
      </c>
      <c r="AA3166" s="5">
        <v>0</v>
      </c>
      <c r="AB3166" s="6">
        <v>0</v>
      </c>
      <c r="AC3166" s="5">
        <v>0</v>
      </c>
      <c r="AD3166" s="6">
        <v>0</v>
      </c>
      <c r="AE3166" s="5">
        <v>0</v>
      </c>
      <c r="AF3166" s="6">
        <v>0</v>
      </c>
    </row>
    <row r="3167" spans="2:32" x14ac:dyDescent="0.35">
      <c r="B3167" s="1" t="s">
        <v>248</v>
      </c>
      <c r="C3167" s="5">
        <v>0</v>
      </c>
      <c r="D3167" s="6">
        <v>0</v>
      </c>
      <c r="E3167" s="5">
        <v>0</v>
      </c>
      <c r="F3167" s="6">
        <v>0</v>
      </c>
      <c r="G3167" s="5">
        <v>0</v>
      </c>
      <c r="H3167" s="6">
        <v>0</v>
      </c>
      <c r="I3167" s="5">
        <v>0</v>
      </c>
      <c r="J3167" s="6">
        <v>0</v>
      </c>
      <c r="K3167" s="5">
        <v>0</v>
      </c>
      <c r="L3167" s="6">
        <v>0</v>
      </c>
      <c r="M3167" s="5">
        <v>0</v>
      </c>
      <c r="N3167" s="6">
        <v>0</v>
      </c>
      <c r="O3167" s="5">
        <v>0</v>
      </c>
      <c r="P3167" s="6">
        <v>0</v>
      </c>
      <c r="Q3167" s="5">
        <v>0</v>
      </c>
      <c r="R3167" s="6">
        <v>0</v>
      </c>
      <c r="S3167" s="5">
        <v>0</v>
      </c>
      <c r="T3167" s="6">
        <v>0</v>
      </c>
      <c r="U3167" s="5">
        <v>0</v>
      </c>
      <c r="V3167" s="6">
        <v>0</v>
      </c>
      <c r="W3167" s="5">
        <v>0</v>
      </c>
      <c r="X3167" s="6">
        <v>0</v>
      </c>
      <c r="Y3167" s="5">
        <v>0</v>
      </c>
      <c r="Z3167" s="6">
        <v>0</v>
      </c>
      <c r="AA3167" s="5">
        <v>0</v>
      </c>
      <c r="AB3167" s="6">
        <v>0</v>
      </c>
      <c r="AC3167" s="5">
        <v>0</v>
      </c>
      <c r="AD3167" s="6">
        <v>0</v>
      </c>
      <c r="AE3167" s="5">
        <v>0</v>
      </c>
      <c r="AF3167" s="6">
        <v>0</v>
      </c>
    </row>
    <row r="3168" spans="2:32" x14ac:dyDescent="0.35">
      <c r="B3168" s="1" t="s">
        <v>708</v>
      </c>
      <c r="C3168" s="5">
        <v>0</v>
      </c>
      <c r="D3168" s="6">
        <v>0</v>
      </c>
      <c r="E3168" s="5">
        <v>0</v>
      </c>
      <c r="F3168" s="6">
        <v>0</v>
      </c>
      <c r="G3168" s="5">
        <v>0</v>
      </c>
      <c r="H3168" s="6">
        <v>0</v>
      </c>
      <c r="I3168" s="5">
        <v>0</v>
      </c>
      <c r="J3168" s="6">
        <v>0</v>
      </c>
      <c r="K3168" s="5">
        <v>0</v>
      </c>
      <c r="L3168" s="6">
        <v>0</v>
      </c>
      <c r="M3168" s="5">
        <v>0</v>
      </c>
      <c r="N3168" s="6">
        <v>0</v>
      </c>
      <c r="O3168" s="5">
        <v>0</v>
      </c>
      <c r="P3168" s="6">
        <v>0</v>
      </c>
      <c r="Q3168" s="5">
        <v>0</v>
      </c>
      <c r="R3168" s="6">
        <v>0</v>
      </c>
      <c r="S3168" s="5">
        <v>0</v>
      </c>
      <c r="T3168" s="6">
        <v>0</v>
      </c>
      <c r="U3168" s="5">
        <v>0</v>
      </c>
      <c r="V3168" s="6">
        <v>0</v>
      </c>
      <c r="W3168" s="5">
        <v>0</v>
      </c>
      <c r="X3168" s="6">
        <v>0</v>
      </c>
      <c r="Y3168" s="5">
        <v>0</v>
      </c>
      <c r="Z3168" s="6">
        <v>0</v>
      </c>
      <c r="AA3168" s="5">
        <v>0</v>
      </c>
      <c r="AB3168" s="6">
        <v>0</v>
      </c>
      <c r="AC3168" s="5">
        <v>0</v>
      </c>
      <c r="AD3168" s="6">
        <v>0</v>
      </c>
      <c r="AE3168" s="5">
        <v>0</v>
      </c>
      <c r="AF3168" s="6">
        <v>0</v>
      </c>
    </row>
    <row r="3169" spans="2:32" x14ac:dyDescent="0.35">
      <c r="B3169" s="1" t="s">
        <v>709</v>
      </c>
      <c r="C3169" s="5">
        <v>5.4000000000000001E-4</v>
      </c>
      <c r="D3169" s="6">
        <v>0.53900000000000003</v>
      </c>
      <c r="E3169" s="5">
        <v>0</v>
      </c>
      <c r="F3169" s="6">
        <v>0</v>
      </c>
      <c r="G3169" s="5">
        <v>0</v>
      </c>
      <c r="H3169" s="6">
        <v>0</v>
      </c>
      <c r="I3169" s="5">
        <v>0</v>
      </c>
      <c r="J3169" s="6">
        <v>0</v>
      </c>
      <c r="K3169" s="5">
        <v>0</v>
      </c>
      <c r="L3169" s="6">
        <v>0</v>
      </c>
      <c r="M3169" s="5">
        <v>0</v>
      </c>
      <c r="N3169" s="6">
        <v>0</v>
      </c>
      <c r="O3169" s="5">
        <v>0</v>
      </c>
      <c r="P3169" s="6">
        <v>0</v>
      </c>
      <c r="Q3169" s="5">
        <v>0</v>
      </c>
      <c r="R3169" s="6">
        <v>0</v>
      </c>
      <c r="S3169" s="5">
        <v>4.5300000000000002E-3</v>
      </c>
      <c r="T3169" s="6">
        <v>0.53900000000000003</v>
      </c>
      <c r="U3169" s="5">
        <v>0</v>
      </c>
      <c r="V3169" s="6">
        <v>0</v>
      </c>
      <c r="W3169" s="5">
        <v>0</v>
      </c>
      <c r="X3169" s="6">
        <v>0</v>
      </c>
      <c r="Y3169" s="5">
        <v>0</v>
      </c>
      <c r="Z3169" s="6">
        <v>0</v>
      </c>
      <c r="AA3169" s="5">
        <v>0</v>
      </c>
      <c r="AB3169" s="6">
        <v>0</v>
      </c>
      <c r="AC3169" s="5">
        <v>0</v>
      </c>
      <c r="AD3169" s="6">
        <v>0</v>
      </c>
      <c r="AE3169" s="5">
        <v>0</v>
      </c>
      <c r="AF3169" s="6">
        <v>0</v>
      </c>
    </row>
    <row r="3170" spans="2:32" x14ac:dyDescent="0.35">
      <c r="B3170" s="1" t="s">
        <v>710</v>
      </c>
      <c r="C3170" s="5">
        <v>0</v>
      </c>
      <c r="D3170" s="6">
        <v>0</v>
      </c>
      <c r="E3170" s="5">
        <v>0</v>
      </c>
      <c r="F3170" s="6">
        <v>0</v>
      </c>
      <c r="G3170" s="5">
        <v>0</v>
      </c>
      <c r="H3170" s="6">
        <v>0</v>
      </c>
      <c r="I3170" s="5">
        <v>0</v>
      </c>
      <c r="J3170" s="6">
        <v>0</v>
      </c>
      <c r="K3170" s="5">
        <v>0</v>
      </c>
      <c r="L3170" s="6">
        <v>0</v>
      </c>
      <c r="M3170" s="5">
        <v>0</v>
      </c>
      <c r="N3170" s="6">
        <v>0</v>
      </c>
      <c r="O3170" s="5">
        <v>0</v>
      </c>
      <c r="P3170" s="6">
        <v>0</v>
      </c>
      <c r="Q3170" s="5">
        <v>0</v>
      </c>
      <c r="R3170" s="6">
        <v>0</v>
      </c>
      <c r="S3170" s="5">
        <v>0</v>
      </c>
      <c r="T3170" s="6">
        <v>0</v>
      </c>
      <c r="U3170" s="5">
        <v>0</v>
      </c>
      <c r="V3170" s="6">
        <v>0</v>
      </c>
      <c r="W3170" s="5">
        <v>0</v>
      </c>
      <c r="X3170" s="6">
        <v>0</v>
      </c>
      <c r="Y3170" s="5">
        <v>0</v>
      </c>
      <c r="Z3170" s="6">
        <v>0</v>
      </c>
      <c r="AA3170" s="5">
        <v>0</v>
      </c>
      <c r="AB3170" s="6">
        <v>0</v>
      </c>
      <c r="AC3170" s="5">
        <v>0</v>
      </c>
      <c r="AD3170" s="6">
        <v>0</v>
      </c>
      <c r="AE3170" s="5">
        <v>0</v>
      </c>
      <c r="AF3170" s="6">
        <v>0</v>
      </c>
    </row>
    <row r="3171" spans="2:32" x14ac:dyDescent="0.35">
      <c r="B3171" s="1" t="s">
        <v>711</v>
      </c>
      <c r="C3171" s="5">
        <v>0</v>
      </c>
      <c r="D3171" s="6">
        <v>0</v>
      </c>
      <c r="E3171" s="5">
        <v>0</v>
      </c>
      <c r="F3171" s="6">
        <v>0</v>
      </c>
      <c r="G3171" s="5">
        <v>0</v>
      </c>
      <c r="H3171" s="6">
        <v>0</v>
      </c>
      <c r="I3171" s="5">
        <v>0</v>
      </c>
      <c r="J3171" s="6">
        <v>0</v>
      </c>
      <c r="K3171" s="5">
        <v>0</v>
      </c>
      <c r="L3171" s="6">
        <v>0</v>
      </c>
      <c r="M3171" s="5">
        <v>0</v>
      </c>
      <c r="N3171" s="6">
        <v>0</v>
      </c>
      <c r="O3171" s="5">
        <v>0</v>
      </c>
      <c r="P3171" s="6">
        <v>0</v>
      </c>
      <c r="Q3171" s="5">
        <v>0</v>
      </c>
      <c r="R3171" s="6">
        <v>0</v>
      </c>
      <c r="S3171" s="5">
        <v>0</v>
      </c>
      <c r="T3171" s="6">
        <v>0</v>
      </c>
      <c r="U3171" s="5">
        <v>0</v>
      </c>
      <c r="V3171" s="6">
        <v>0</v>
      </c>
      <c r="W3171" s="5">
        <v>0</v>
      </c>
      <c r="X3171" s="6">
        <v>0</v>
      </c>
      <c r="Y3171" s="5">
        <v>0</v>
      </c>
      <c r="Z3171" s="6">
        <v>0</v>
      </c>
      <c r="AA3171" s="5">
        <v>0</v>
      </c>
      <c r="AB3171" s="6">
        <v>0</v>
      </c>
      <c r="AC3171" s="5">
        <v>0</v>
      </c>
      <c r="AD3171" s="6">
        <v>0</v>
      </c>
      <c r="AE3171" s="5">
        <v>0</v>
      </c>
      <c r="AF3171" s="6">
        <v>0</v>
      </c>
    </row>
    <row r="3172" spans="2:32" x14ac:dyDescent="0.35">
      <c r="B3172" s="1" t="s">
        <v>712</v>
      </c>
      <c r="C3172" s="5">
        <v>0</v>
      </c>
      <c r="D3172" s="6">
        <v>0</v>
      </c>
      <c r="E3172" s="5">
        <v>0</v>
      </c>
      <c r="F3172" s="6">
        <v>0</v>
      </c>
      <c r="G3172" s="5">
        <v>0</v>
      </c>
      <c r="H3172" s="6">
        <v>0</v>
      </c>
      <c r="I3172" s="5">
        <v>0</v>
      </c>
      <c r="J3172" s="6">
        <v>0</v>
      </c>
      <c r="K3172" s="5">
        <v>0</v>
      </c>
      <c r="L3172" s="6">
        <v>0</v>
      </c>
      <c r="M3172" s="5">
        <v>0</v>
      </c>
      <c r="N3172" s="6">
        <v>0</v>
      </c>
      <c r="O3172" s="5">
        <v>0</v>
      </c>
      <c r="P3172" s="6">
        <v>0</v>
      </c>
      <c r="Q3172" s="5">
        <v>0</v>
      </c>
      <c r="R3172" s="6">
        <v>0</v>
      </c>
      <c r="S3172" s="5">
        <v>0</v>
      </c>
      <c r="T3172" s="6">
        <v>0</v>
      </c>
      <c r="U3172" s="5">
        <v>0</v>
      </c>
      <c r="V3172" s="6">
        <v>0</v>
      </c>
      <c r="W3172" s="5">
        <v>0</v>
      </c>
      <c r="X3172" s="6">
        <v>0</v>
      </c>
      <c r="Y3172" s="5">
        <v>0</v>
      </c>
      <c r="Z3172" s="6">
        <v>0</v>
      </c>
      <c r="AA3172" s="5">
        <v>0</v>
      </c>
      <c r="AB3172" s="6">
        <v>0</v>
      </c>
      <c r="AC3172" s="5">
        <v>0</v>
      </c>
      <c r="AD3172" s="6">
        <v>0</v>
      </c>
      <c r="AE3172" s="5">
        <v>0</v>
      </c>
      <c r="AF3172" s="6">
        <v>0</v>
      </c>
    </row>
    <row r="3173" spans="2:32" x14ac:dyDescent="0.35">
      <c r="B3173" s="1" t="s">
        <v>713</v>
      </c>
      <c r="C3173" s="5">
        <v>0</v>
      </c>
      <c r="D3173" s="6">
        <v>0</v>
      </c>
      <c r="E3173" s="5">
        <v>0</v>
      </c>
      <c r="F3173" s="6">
        <v>0</v>
      </c>
      <c r="G3173" s="5">
        <v>0</v>
      </c>
      <c r="H3173" s="6">
        <v>0</v>
      </c>
      <c r="I3173" s="5">
        <v>0</v>
      </c>
      <c r="J3173" s="6">
        <v>0</v>
      </c>
      <c r="K3173" s="5">
        <v>0</v>
      </c>
      <c r="L3173" s="6">
        <v>0</v>
      </c>
      <c r="M3173" s="5">
        <v>0</v>
      </c>
      <c r="N3173" s="6">
        <v>0</v>
      </c>
      <c r="O3173" s="5">
        <v>0</v>
      </c>
      <c r="P3173" s="6">
        <v>0</v>
      </c>
      <c r="Q3173" s="5">
        <v>0</v>
      </c>
      <c r="R3173" s="6">
        <v>0</v>
      </c>
      <c r="S3173" s="5">
        <v>0</v>
      </c>
      <c r="T3173" s="6">
        <v>0</v>
      </c>
      <c r="U3173" s="5">
        <v>0</v>
      </c>
      <c r="V3173" s="6">
        <v>0</v>
      </c>
      <c r="W3173" s="5">
        <v>0</v>
      </c>
      <c r="X3173" s="6">
        <v>0</v>
      </c>
      <c r="Y3173" s="5">
        <v>0</v>
      </c>
      <c r="Z3173" s="6">
        <v>0</v>
      </c>
      <c r="AA3173" s="5">
        <v>0</v>
      </c>
      <c r="AB3173" s="6">
        <v>0</v>
      </c>
      <c r="AC3173" s="5">
        <v>0</v>
      </c>
      <c r="AD3173" s="6">
        <v>0</v>
      </c>
      <c r="AE3173" s="5">
        <v>0</v>
      </c>
      <c r="AF3173" s="6">
        <v>0</v>
      </c>
    </row>
    <row r="3174" spans="2:32" x14ac:dyDescent="0.35">
      <c r="B3174" s="1" t="s">
        <v>714</v>
      </c>
      <c r="C3174" s="5">
        <v>0</v>
      </c>
      <c r="D3174" s="6">
        <v>0</v>
      </c>
      <c r="E3174" s="5">
        <v>0</v>
      </c>
      <c r="F3174" s="6">
        <v>0</v>
      </c>
      <c r="G3174" s="5">
        <v>0</v>
      </c>
      <c r="H3174" s="6">
        <v>0</v>
      </c>
      <c r="I3174" s="5">
        <v>0</v>
      </c>
      <c r="J3174" s="6">
        <v>0</v>
      </c>
      <c r="K3174" s="5">
        <v>0</v>
      </c>
      <c r="L3174" s="6">
        <v>0</v>
      </c>
      <c r="M3174" s="5">
        <v>0</v>
      </c>
      <c r="N3174" s="6">
        <v>0</v>
      </c>
      <c r="O3174" s="5">
        <v>0</v>
      </c>
      <c r="P3174" s="6">
        <v>0</v>
      </c>
      <c r="Q3174" s="5">
        <v>0</v>
      </c>
      <c r="R3174" s="6">
        <v>0</v>
      </c>
      <c r="S3174" s="5">
        <v>0</v>
      </c>
      <c r="T3174" s="6">
        <v>0</v>
      </c>
      <c r="U3174" s="5">
        <v>0</v>
      </c>
      <c r="V3174" s="6">
        <v>0</v>
      </c>
      <c r="W3174" s="5">
        <v>0</v>
      </c>
      <c r="X3174" s="6">
        <v>0</v>
      </c>
      <c r="Y3174" s="5">
        <v>0</v>
      </c>
      <c r="Z3174" s="6">
        <v>0</v>
      </c>
      <c r="AA3174" s="5">
        <v>0</v>
      </c>
      <c r="AB3174" s="6">
        <v>0</v>
      </c>
      <c r="AC3174" s="5">
        <v>0</v>
      </c>
      <c r="AD3174" s="6">
        <v>0</v>
      </c>
      <c r="AE3174" s="5">
        <v>0</v>
      </c>
      <c r="AF3174" s="6">
        <v>0</v>
      </c>
    </row>
    <row r="3175" spans="2:32" x14ac:dyDescent="0.35">
      <c r="B3175" s="1" t="s">
        <v>715</v>
      </c>
      <c r="C3175" s="5">
        <v>0</v>
      </c>
      <c r="D3175" s="6">
        <v>0</v>
      </c>
      <c r="E3175" s="5">
        <v>0</v>
      </c>
      <c r="F3175" s="6">
        <v>0</v>
      </c>
      <c r="G3175" s="5">
        <v>0</v>
      </c>
      <c r="H3175" s="6">
        <v>0</v>
      </c>
      <c r="I3175" s="5">
        <v>0</v>
      </c>
      <c r="J3175" s="6">
        <v>0</v>
      </c>
      <c r="K3175" s="5">
        <v>0</v>
      </c>
      <c r="L3175" s="6">
        <v>0</v>
      </c>
      <c r="M3175" s="5">
        <v>0</v>
      </c>
      <c r="N3175" s="6">
        <v>0</v>
      </c>
      <c r="O3175" s="5">
        <v>0</v>
      </c>
      <c r="P3175" s="6">
        <v>0</v>
      </c>
      <c r="Q3175" s="5">
        <v>0</v>
      </c>
      <c r="R3175" s="6">
        <v>0</v>
      </c>
      <c r="S3175" s="5">
        <v>0</v>
      </c>
      <c r="T3175" s="6">
        <v>0</v>
      </c>
      <c r="U3175" s="5">
        <v>0</v>
      </c>
      <c r="V3175" s="6">
        <v>0</v>
      </c>
      <c r="W3175" s="5">
        <v>0</v>
      </c>
      <c r="X3175" s="6">
        <v>0</v>
      </c>
      <c r="Y3175" s="5">
        <v>0</v>
      </c>
      <c r="Z3175" s="6">
        <v>0</v>
      </c>
      <c r="AA3175" s="5">
        <v>0</v>
      </c>
      <c r="AB3175" s="6">
        <v>0</v>
      </c>
      <c r="AC3175" s="5">
        <v>0</v>
      </c>
      <c r="AD3175" s="6">
        <v>0</v>
      </c>
      <c r="AE3175" s="5">
        <v>0</v>
      </c>
      <c r="AF3175" s="6">
        <v>0</v>
      </c>
    </row>
    <row r="3176" spans="2:32" x14ac:dyDescent="0.35">
      <c r="B3176" s="1" t="s">
        <v>716</v>
      </c>
      <c r="C3176" s="5">
        <v>4.2399999999999998E-3</v>
      </c>
      <c r="D3176" s="6">
        <v>4.2679999999999998</v>
      </c>
      <c r="E3176" s="5">
        <v>0</v>
      </c>
      <c r="F3176" s="6">
        <v>0</v>
      </c>
      <c r="G3176" s="5">
        <v>0</v>
      </c>
      <c r="H3176" s="6">
        <v>0</v>
      </c>
      <c r="I3176" s="5">
        <v>2.8039999999999999E-2</v>
      </c>
      <c r="J3176" s="6">
        <v>1.3720000000000001</v>
      </c>
      <c r="K3176" s="5">
        <v>0</v>
      </c>
      <c r="L3176" s="6">
        <v>0</v>
      </c>
      <c r="M3176" s="5">
        <v>0</v>
      </c>
      <c r="N3176" s="6">
        <v>0</v>
      </c>
      <c r="O3176" s="5">
        <v>0</v>
      </c>
      <c r="P3176" s="6">
        <v>0</v>
      </c>
      <c r="Q3176" s="5">
        <v>0</v>
      </c>
      <c r="R3176" s="6">
        <v>0</v>
      </c>
      <c r="S3176" s="5">
        <v>2.436E-2</v>
      </c>
      <c r="T3176" s="6">
        <v>2.8959999999999999</v>
      </c>
      <c r="U3176" s="5">
        <v>0</v>
      </c>
      <c r="V3176" s="6">
        <v>0</v>
      </c>
      <c r="W3176" s="5">
        <v>0</v>
      </c>
      <c r="X3176" s="6">
        <v>0</v>
      </c>
      <c r="Y3176" s="5">
        <v>0</v>
      </c>
      <c r="Z3176" s="6">
        <v>0</v>
      </c>
      <c r="AA3176" s="5">
        <v>0</v>
      </c>
      <c r="AB3176" s="6">
        <v>0</v>
      </c>
      <c r="AC3176" s="5">
        <v>0</v>
      </c>
      <c r="AD3176" s="6">
        <v>0</v>
      </c>
      <c r="AE3176" s="5">
        <v>0</v>
      </c>
      <c r="AF3176" s="6">
        <v>0</v>
      </c>
    </row>
    <row r="3177" spans="2:32" x14ac:dyDescent="0.35">
      <c r="B3177" s="1" t="s">
        <v>717</v>
      </c>
      <c r="C3177" s="5">
        <v>0</v>
      </c>
      <c r="D3177" s="6">
        <v>0</v>
      </c>
      <c r="E3177" s="5">
        <v>0</v>
      </c>
      <c r="F3177" s="6">
        <v>0</v>
      </c>
      <c r="G3177" s="5">
        <v>0</v>
      </c>
      <c r="H3177" s="6">
        <v>0</v>
      </c>
      <c r="I3177" s="5">
        <v>0</v>
      </c>
      <c r="J3177" s="6">
        <v>0</v>
      </c>
      <c r="K3177" s="5">
        <v>0</v>
      </c>
      <c r="L3177" s="6">
        <v>0</v>
      </c>
      <c r="M3177" s="5">
        <v>0</v>
      </c>
      <c r="N3177" s="6">
        <v>0</v>
      </c>
      <c r="O3177" s="5">
        <v>0</v>
      </c>
      <c r="P3177" s="6">
        <v>0</v>
      </c>
      <c r="Q3177" s="5">
        <v>0</v>
      </c>
      <c r="R3177" s="6">
        <v>0</v>
      </c>
      <c r="S3177" s="5">
        <v>0</v>
      </c>
      <c r="T3177" s="6">
        <v>0</v>
      </c>
      <c r="U3177" s="5">
        <v>0</v>
      </c>
      <c r="V3177" s="6">
        <v>0</v>
      </c>
      <c r="W3177" s="5">
        <v>0</v>
      </c>
      <c r="X3177" s="6">
        <v>0</v>
      </c>
      <c r="Y3177" s="5">
        <v>0</v>
      </c>
      <c r="Z3177" s="6">
        <v>0</v>
      </c>
      <c r="AA3177" s="5">
        <v>0</v>
      </c>
      <c r="AB3177" s="6">
        <v>0</v>
      </c>
      <c r="AC3177" s="5">
        <v>0</v>
      </c>
      <c r="AD3177" s="6">
        <v>0</v>
      </c>
      <c r="AE3177" s="5">
        <v>0</v>
      </c>
      <c r="AF3177" s="6">
        <v>0</v>
      </c>
    </row>
    <row r="3178" spans="2:32" x14ac:dyDescent="0.35">
      <c r="B3178" s="1" t="s">
        <v>718</v>
      </c>
      <c r="C3178" s="5">
        <v>6.4999999999999997E-3</v>
      </c>
      <c r="D3178" s="6">
        <v>6.5309999999999997</v>
      </c>
      <c r="E3178" s="5">
        <v>0</v>
      </c>
      <c r="F3178" s="6">
        <v>0</v>
      </c>
      <c r="G3178" s="5">
        <v>0</v>
      </c>
      <c r="H3178" s="6">
        <v>0</v>
      </c>
      <c r="I3178" s="5">
        <v>0</v>
      </c>
      <c r="J3178" s="6">
        <v>0</v>
      </c>
      <c r="K3178" s="5">
        <v>0</v>
      </c>
      <c r="L3178" s="6">
        <v>0</v>
      </c>
      <c r="M3178" s="5">
        <v>0</v>
      </c>
      <c r="N3178" s="6">
        <v>0</v>
      </c>
      <c r="O3178" s="5">
        <v>0</v>
      </c>
      <c r="P3178" s="6">
        <v>0</v>
      </c>
      <c r="Q3178" s="5">
        <v>0</v>
      </c>
      <c r="R3178" s="6">
        <v>0</v>
      </c>
      <c r="S3178" s="5">
        <v>4.4769999999999997E-2</v>
      </c>
      <c r="T3178" s="6">
        <v>5.3230000000000004</v>
      </c>
      <c r="U3178" s="5">
        <v>0</v>
      </c>
      <c r="V3178" s="6">
        <v>0</v>
      </c>
      <c r="W3178" s="5">
        <v>0</v>
      </c>
      <c r="X3178" s="6">
        <v>0</v>
      </c>
      <c r="Y3178" s="5">
        <v>0</v>
      </c>
      <c r="Z3178" s="6">
        <v>0</v>
      </c>
      <c r="AA3178" s="5">
        <v>0</v>
      </c>
      <c r="AB3178" s="6">
        <v>0</v>
      </c>
      <c r="AC3178" s="5">
        <v>0</v>
      </c>
      <c r="AD3178" s="6">
        <v>0</v>
      </c>
      <c r="AE3178" s="5">
        <v>1.379E-2</v>
      </c>
      <c r="AF3178" s="6">
        <v>1.2090000000000001</v>
      </c>
    </row>
    <row r="3179" spans="2:32" x14ac:dyDescent="0.35">
      <c r="B3179" s="1" t="s">
        <v>719</v>
      </c>
      <c r="C3179" s="5">
        <v>0</v>
      </c>
      <c r="D3179" s="6">
        <v>0</v>
      </c>
      <c r="E3179" s="5">
        <v>0</v>
      </c>
      <c r="F3179" s="6">
        <v>0</v>
      </c>
      <c r="G3179" s="5">
        <v>0</v>
      </c>
      <c r="H3179" s="6">
        <v>0</v>
      </c>
      <c r="I3179" s="5">
        <v>0</v>
      </c>
      <c r="J3179" s="6">
        <v>0</v>
      </c>
      <c r="K3179" s="5">
        <v>0</v>
      </c>
      <c r="L3179" s="6">
        <v>0</v>
      </c>
      <c r="M3179" s="5">
        <v>0</v>
      </c>
      <c r="N3179" s="6">
        <v>0</v>
      </c>
      <c r="O3179" s="5">
        <v>0</v>
      </c>
      <c r="P3179" s="6">
        <v>0</v>
      </c>
      <c r="Q3179" s="5">
        <v>0</v>
      </c>
      <c r="R3179" s="6">
        <v>0</v>
      </c>
      <c r="S3179" s="5">
        <v>0</v>
      </c>
      <c r="T3179" s="6">
        <v>0</v>
      </c>
      <c r="U3179" s="5">
        <v>0</v>
      </c>
      <c r="V3179" s="6">
        <v>0</v>
      </c>
      <c r="W3179" s="5">
        <v>0</v>
      </c>
      <c r="X3179" s="6">
        <v>0</v>
      </c>
      <c r="Y3179" s="5">
        <v>0</v>
      </c>
      <c r="Z3179" s="6">
        <v>0</v>
      </c>
      <c r="AA3179" s="5">
        <v>0</v>
      </c>
      <c r="AB3179" s="6">
        <v>0</v>
      </c>
      <c r="AC3179" s="5">
        <v>0</v>
      </c>
      <c r="AD3179" s="6">
        <v>0</v>
      </c>
      <c r="AE3179" s="5">
        <v>0</v>
      </c>
      <c r="AF3179" s="6">
        <v>0</v>
      </c>
    </row>
    <row r="3180" spans="2:32" x14ac:dyDescent="0.35">
      <c r="B3180" s="1" t="s">
        <v>720</v>
      </c>
      <c r="C3180" s="5">
        <v>7.0800000000000004E-3</v>
      </c>
      <c r="D3180" s="6">
        <v>7.1210000000000004</v>
      </c>
      <c r="E3180" s="5">
        <v>0</v>
      </c>
      <c r="F3180" s="6">
        <v>0</v>
      </c>
      <c r="G3180" s="5">
        <v>0</v>
      </c>
      <c r="H3180" s="6">
        <v>0</v>
      </c>
      <c r="I3180" s="5">
        <v>0</v>
      </c>
      <c r="J3180" s="6">
        <v>0</v>
      </c>
      <c r="K3180" s="5">
        <v>0</v>
      </c>
      <c r="L3180" s="6">
        <v>0</v>
      </c>
      <c r="M3180" s="5">
        <v>0</v>
      </c>
      <c r="N3180" s="6">
        <v>0</v>
      </c>
      <c r="O3180" s="5">
        <v>0</v>
      </c>
      <c r="P3180" s="6">
        <v>0</v>
      </c>
      <c r="Q3180" s="5">
        <v>0</v>
      </c>
      <c r="R3180" s="6">
        <v>0</v>
      </c>
      <c r="S3180" s="5">
        <v>0</v>
      </c>
      <c r="T3180" s="6">
        <v>0</v>
      </c>
      <c r="U3180" s="5">
        <v>1.7250000000000001E-2</v>
      </c>
      <c r="V3180" s="6">
        <v>0.751</v>
      </c>
      <c r="W3180" s="5">
        <v>1.7930000000000001E-2</v>
      </c>
      <c r="X3180" s="6">
        <v>0.31</v>
      </c>
      <c r="Y3180" s="5">
        <v>5.9310000000000002E-2</v>
      </c>
      <c r="Z3180" s="6">
        <v>6.06</v>
      </c>
      <c r="AA3180" s="5">
        <v>0</v>
      </c>
      <c r="AB3180" s="6">
        <v>0</v>
      </c>
      <c r="AC3180" s="5">
        <v>0</v>
      </c>
      <c r="AD3180" s="6">
        <v>0</v>
      </c>
      <c r="AE3180" s="5">
        <v>0</v>
      </c>
      <c r="AF3180" s="6">
        <v>0</v>
      </c>
    </row>
    <row r="3181" spans="2:32" x14ac:dyDescent="0.35">
      <c r="B3181" s="1" t="s">
        <v>721</v>
      </c>
      <c r="C3181" s="5">
        <v>0</v>
      </c>
      <c r="D3181" s="6">
        <v>0</v>
      </c>
      <c r="E3181" s="5">
        <v>0</v>
      </c>
      <c r="F3181" s="6">
        <v>0</v>
      </c>
      <c r="G3181" s="5">
        <v>0</v>
      </c>
      <c r="H3181" s="6">
        <v>0</v>
      </c>
      <c r="I3181" s="5">
        <v>0</v>
      </c>
      <c r="J3181" s="6">
        <v>0</v>
      </c>
      <c r="K3181" s="5">
        <v>0</v>
      </c>
      <c r="L3181" s="6">
        <v>0</v>
      </c>
      <c r="M3181" s="5">
        <v>0</v>
      </c>
      <c r="N3181" s="6">
        <v>0</v>
      </c>
      <c r="O3181" s="5">
        <v>0</v>
      </c>
      <c r="P3181" s="6">
        <v>0</v>
      </c>
      <c r="Q3181" s="5">
        <v>0</v>
      </c>
      <c r="R3181" s="6">
        <v>0</v>
      </c>
      <c r="S3181" s="5">
        <v>0</v>
      </c>
      <c r="T3181" s="6">
        <v>0</v>
      </c>
      <c r="U3181" s="5">
        <v>0</v>
      </c>
      <c r="V3181" s="6">
        <v>0</v>
      </c>
      <c r="W3181" s="5">
        <v>0</v>
      </c>
      <c r="X3181" s="6">
        <v>0</v>
      </c>
      <c r="Y3181" s="5">
        <v>0</v>
      </c>
      <c r="Z3181" s="6">
        <v>0</v>
      </c>
      <c r="AA3181" s="5">
        <v>0</v>
      </c>
      <c r="AB3181" s="6">
        <v>0</v>
      </c>
      <c r="AC3181" s="5">
        <v>0</v>
      </c>
      <c r="AD3181" s="6">
        <v>0</v>
      </c>
      <c r="AE3181" s="5">
        <v>0</v>
      </c>
      <c r="AF3181" s="6">
        <v>0</v>
      </c>
    </row>
    <row r="3182" spans="2:32" x14ac:dyDescent="0.35">
      <c r="B3182" s="1" t="s">
        <v>722</v>
      </c>
      <c r="C3182" s="5">
        <v>0</v>
      </c>
      <c r="D3182" s="6">
        <v>0</v>
      </c>
      <c r="E3182" s="5">
        <v>0</v>
      </c>
      <c r="F3182" s="6">
        <v>0</v>
      </c>
      <c r="G3182" s="5">
        <v>0</v>
      </c>
      <c r="H3182" s="6">
        <v>0</v>
      </c>
      <c r="I3182" s="5">
        <v>0</v>
      </c>
      <c r="J3182" s="6">
        <v>0</v>
      </c>
      <c r="K3182" s="5">
        <v>0</v>
      </c>
      <c r="L3182" s="6">
        <v>0</v>
      </c>
      <c r="M3182" s="5">
        <v>0</v>
      </c>
      <c r="N3182" s="6">
        <v>0</v>
      </c>
      <c r="O3182" s="5">
        <v>0</v>
      </c>
      <c r="P3182" s="6">
        <v>0</v>
      </c>
      <c r="Q3182" s="5">
        <v>0</v>
      </c>
      <c r="R3182" s="6">
        <v>0</v>
      </c>
      <c r="S3182" s="5">
        <v>0</v>
      </c>
      <c r="T3182" s="6">
        <v>0</v>
      </c>
      <c r="U3182" s="5">
        <v>0</v>
      </c>
      <c r="V3182" s="6">
        <v>0</v>
      </c>
      <c r="W3182" s="5">
        <v>0</v>
      </c>
      <c r="X3182" s="6">
        <v>0</v>
      </c>
      <c r="Y3182" s="5">
        <v>0</v>
      </c>
      <c r="Z3182" s="6">
        <v>0</v>
      </c>
      <c r="AA3182" s="5">
        <v>0</v>
      </c>
      <c r="AB3182" s="6">
        <v>0</v>
      </c>
      <c r="AC3182" s="5">
        <v>0</v>
      </c>
      <c r="AD3182" s="6">
        <v>0</v>
      </c>
      <c r="AE3182" s="5">
        <v>0</v>
      </c>
      <c r="AF3182" s="6">
        <v>0</v>
      </c>
    </row>
    <row r="3183" spans="2:32" x14ac:dyDescent="0.35">
      <c r="B3183" s="1" t="s">
        <v>723</v>
      </c>
      <c r="C3183" s="5">
        <v>8.4999999999999995E-4</v>
      </c>
      <c r="D3183" s="6">
        <v>0.85099999999999998</v>
      </c>
      <c r="E3183" s="5">
        <v>0</v>
      </c>
      <c r="F3183" s="6">
        <v>0</v>
      </c>
      <c r="G3183" s="5">
        <v>0</v>
      </c>
      <c r="H3183" s="6">
        <v>0</v>
      </c>
      <c r="I3183" s="5">
        <v>0</v>
      </c>
      <c r="J3183" s="6">
        <v>0</v>
      </c>
      <c r="K3183" s="5">
        <v>0</v>
      </c>
      <c r="L3183" s="6">
        <v>0</v>
      </c>
      <c r="M3183" s="5">
        <v>0</v>
      </c>
      <c r="N3183" s="6">
        <v>0</v>
      </c>
      <c r="O3183" s="5">
        <v>0</v>
      </c>
      <c r="P3183" s="6">
        <v>0</v>
      </c>
      <c r="Q3183" s="5">
        <v>0</v>
      </c>
      <c r="R3183" s="6">
        <v>0</v>
      </c>
      <c r="S3183" s="5">
        <v>0</v>
      </c>
      <c r="T3183" s="6">
        <v>0</v>
      </c>
      <c r="U3183" s="5">
        <v>0</v>
      </c>
      <c r="V3183" s="6">
        <v>0</v>
      </c>
      <c r="W3183" s="5">
        <v>0</v>
      </c>
      <c r="X3183" s="6">
        <v>0</v>
      </c>
      <c r="Y3183" s="5">
        <v>0</v>
      </c>
      <c r="Z3183" s="6">
        <v>0</v>
      </c>
      <c r="AA3183" s="5">
        <v>0</v>
      </c>
      <c r="AB3183" s="6">
        <v>0</v>
      </c>
      <c r="AC3183" s="5">
        <v>5.1000000000000004E-3</v>
      </c>
      <c r="AD3183" s="6">
        <v>0.85099999999999998</v>
      </c>
      <c r="AE3183" s="5">
        <v>0</v>
      </c>
      <c r="AF3183" s="6">
        <v>0</v>
      </c>
    </row>
    <row r="3184" spans="2:32" x14ac:dyDescent="0.35">
      <c r="B3184" s="1" t="s">
        <v>724</v>
      </c>
      <c r="C3184" s="5">
        <v>3.2399999999999998E-3</v>
      </c>
      <c r="D3184" s="6">
        <v>3.254</v>
      </c>
      <c r="E3184" s="5">
        <v>0</v>
      </c>
      <c r="F3184" s="6">
        <v>0</v>
      </c>
      <c r="G3184" s="5">
        <v>0</v>
      </c>
      <c r="H3184" s="6">
        <v>0</v>
      </c>
      <c r="I3184" s="5">
        <v>2.0639999999999999E-2</v>
      </c>
      <c r="J3184" s="6">
        <v>1.01</v>
      </c>
      <c r="K3184" s="5">
        <v>0</v>
      </c>
      <c r="L3184" s="6">
        <v>0</v>
      </c>
      <c r="M3184" s="5">
        <v>0</v>
      </c>
      <c r="N3184" s="6">
        <v>0</v>
      </c>
      <c r="O3184" s="5">
        <v>0</v>
      </c>
      <c r="P3184" s="6">
        <v>0</v>
      </c>
      <c r="Q3184" s="5">
        <v>0</v>
      </c>
      <c r="R3184" s="6">
        <v>0</v>
      </c>
      <c r="S3184" s="5">
        <v>0</v>
      </c>
      <c r="T3184" s="6">
        <v>0</v>
      </c>
      <c r="U3184" s="5">
        <v>0</v>
      </c>
      <c r="V3184" s="6">
        <v>0</v>
      </c>
      <c r="W3184" s="5">
        <v>0</v>
      </c>
      <c r="X3184" s="6">
        <v>0</v>
      </c>
      <c r="Y3184" s="5">
        <v>2.197E-2</v>
      </c>
      <c r="Z3184" s="6">
        <v>2.2450000000000001</v>
      </c>
      <c r="AA3184" s="5">
        <v>0</v>
      </c>
      <c r="AB3184" s="6">
        <v>0</v>
      </c>
      <c r="AC3184" s="5">
        <v>0</v>
      </c>
      <c r="AD3184" s="6">
        <v>0</v>
      </c>
      <c r="AE3184" s="5">
        <v>0</v>
      </c>
      <c r="AF3184" s="6">
        <v>0</v>
      </c>
    </row>
    <row r="3185" spans="2:32" x14ac:dyDescent="0.35">
      <c r="B3185" s="1" t="s">
        <v>725</v>
      </c>
      <c r="C3185" s="5">
        <v>0</v>
      </c>
      <c r="D3185" s="6">
        <v>0</v>
      </c>
      <c r="E3185" s="5">
        <v>0</v>
      </c>
      <c r="F3185" s="6">
        <v>0</v>
      </c>
      <c r="G3185" s="5">
        <v>0</v>
      </c>
      <c r="H3185" s="6">
        <v>0</v>
      </c>
      <c r="I3185" s="5">
        <v>0</v>
      </c>
      <c r="J3185" s="6">
        <v>0</v>
      </c>
      <c r="K3185" s="5">
        <v>0</v>
      </c>
      <c r="L3185" s="6">
        <v>0</v>
      </c>
      <c r="M3185" s="5">
        <v>0</v>
      </c>
      <c r="N3185" s="6">
        <v>0</v>
      </c>
      <c r="O3185" s="5">
        <v>0</v>
      </c>
      <c r="P3185" s="6">
        <v>0</v>
      </c>
      <c r="Q3185" s="5">
        <v>0</v>
      </c>
      <c r="R3185" s="6">
        <v>0</v>
      </c>
      <c r="S3185" s="5">
        <v>0</v>
      </c>
      <c r="T3185" s="6">
        <v>0</v>
      </c>
      <c r="U3185" s="5">
        <v>0</v>
      </c>
      <c r="V3185" s="6">
        <v>0</v>
      </c>
      <c r="W3185" s="5">
        <v>0</v>
      </c>
      <c r="X3185" s="6">
        <v>0</v>
      </c>
      <c r="Y3185" s="5">
        <v>0</v>
      </c>
      <c r="Z3185" s="6">
        <v>0</v>
      </c>
      <c r="AA3185" s="5">
        <v>0</v>
      </c>
      <c r="AB3185" s="6">
        <v>0</v>
      </c>
      <c r="AC3185" s="5">
        <v>0</v>
      </c>
      <c r="AD3185" s="6">
        <v>0</v>
      </c>
      <c r="AE3185" s="5">
        <v>0</v>
      </c>
      <c r="AF3185" s="6">
        <v>0</v>
      </c>
    </row>
    <row r="3186" spans="2:32" x14ac:dyDescent="0.35">
      <c r="B3186" s="1" t="s">
        <v>726</v>
      </c>
      <c r="C3186" s="5">
        <v>0</v>
      </c>
      <c r="D3186" s="6">
        <v>0</v>
      </c>
      <c r="E3186" s="5">
        <v>0</v>
      </c>
      <c r="F3186" s="6">
        <v>0</v>
      </c>
      <c r="G3186" s="5">
        <v>0</v>
      </c>
      <c r="H3186" s="6">
        <v>0</v>
      </c>
      <c r="I3186" s="5">
        <v>0</v>
      </c>
      <c r="J3186" s="6">
        <v>0</v>
      </c>
      <c r="K3186" s="5">
        <v>0</v>
      </c>
      <c r="L3186" s="6">
        <v>0</v>
      </c>
      <c r="M3186" s="5">
        <v>0</v>
      </c>
      <c r="N3186" s="6">
        <v>0</v>
      </c>
      <c r="O3186" s="5">
        <v>0</v>
      </c>
      <c r="P3186" s="6">
        <v>0</v>
      </c>
      <c r="Q3186" s="5">
        <v>0</v>
      </c>
      <c r="R3186" s="6">
        <v>0</v>
      </c>
      <c r="S3186" s="5">
        <v>0</v>
      </c>
      <c r="T3186" s="6">
        <v>0</v>
      </c>
      <c r="U3186" s="5">
        <v>0</v>
      </c>
      <c r="V3186" s="6">
        <v>0</v>
      </c>
      <c r="W3186" s="5">
        <v>0</v>
      </c>
      <c r="X3186" s="6">
        <v>0</v>
      </c>
      <c r="Y3186" s="5">
        <v>0</v>
      </c>
      <c r="Z3186" s="6">
        <v>0</v>
      </c>
      <c r="AA3186" s="5">
        <v>0</v>
      </c>
      <c r="AB3186" s="6">
        <v>0</v>
      </c>
      <c r="AC3186" s="5">
        <v>0</v>
      </c>
      <c r="AD3186" s="6">
        <v>0</v>
      </c>
      <c r="AE3186" s="5">
        <v>0</v>
      </c>
      <c r="AF3186" s="6">
        <v>0</v>
      </c>
    </row>
    <row r="3187" spans="2:32" x14ac:dyDescent="0.35">
      <c r="B3187" s="1" t="s">
        <v>727</v>
      </c>
      <c r="C3187" s="5">
        <v>0</v>
      </c>
      <c r="D3187" s="6">
        <v>0</v>
      </c>
      <c r="E3187" s="5">
        <v>0</v>
      </c>
      <c r="F3187" s="6">
        <v>0</v>
      </c>
      <c r="G3187" s="5">
        <v>0</v>
      </c>
      <c r="H3187" s="6">
        <v>0</v>
      </c>
      <c r="I3187" s="5">
        <v>0</v>
      </c>
      <c r="J3187" s="6">
        <v>0</v>
      </c>
      <c r="K3187" s="5">
        <v>0</v>
      </c>
      <c r="L3187" s="6">
        <v>0</v>
      </c>
      <c r="M3187" s="5">
        <v>0</v>
      </c>
      <c r="N3187" s="6">
        <v>0</v>
      </c>
      <c r="O3187" s="5">
        <v>0</v>
      </c>
      <c r="P3187" s="6">
        <v>0</v>
      </c>
      <c r="Q3187" s="5">
        <v>0</v>
      </c>
      <c r="R3187" s="6">
        <v>0</v>
      </c>
      <c r="S3187" s="5">
        <v>0</v>
      </c>
      <c r="T3187" s="6">
        <v>0</v>
      </c>
      <c r="U3187" s="5">
        <v>0</v>
      </c>
      <c r="V3187" s="6">
        <v>0</v>
      </c>
      <c r="W3187" s="5">
        <v>0</v>
      </c>
      <c r="X3187" s="6">
        <v>0</v>
      </c>
      <c r="Y3187" s="5">
        <v>0</v>
      </c>
      <c r="Z3187" s="6">
        <v>0</v>
      </c>
      <c r="AA3187" s="5">
        <v>0</v>
      </c>
      <c r="AB3187" s="6">
        <v>0</v>
      </c>
      <c r="AC3187" s="5">
        <v>0</v>
      </c>
      <c r="AD3187" s="6">
        <v>0</v>
      </c>
      <c r="AE3187" s="5">
        <v>0</v>
      </c>
      <c r="AF3187" s="6">
        <v>0</v>
      </c>
    </row>
    <row r="3188" spans="2:32" x14ac:dyDescent="0.35">
      <c r="B3188" s="1" t="s">
        <v>728</v>
      </c>
      <c r="C3188" s="5">
        <v>0</v>
      </c>
      <c r="D3188" s="6">
        <v>0</v>
      </c>
      <c r="E3188" s="5">
        <v>0</v>
      </c>
      <c r="F3188" s="6">
        <v>0</v>
      </c>
      <c r="G3188" s="5">
        <v>0</v>
      </c>
      <c r="H3188" s="6">
        <v>0</v>
      </c>
      <c r="I3188" s="5">
        <v>0</v>
      </c>
      <c r="J3188" s="6">
        <v>0</v>
      </c>
      <c r="K3188" s="5">
        <v>0</v>
      </c>
      <c r="L3188" s="6">
        <v>0</v>
      </c>
      <c r="M3188" s="5">
        <v>0</v>
      </c>
      <c r="N3188" s="6">
        <v>0</v>
      </c>
      <c r="O3188" s="5">
        <v>0</v>
      </c>
      <c r="P3188" s="6">
        <v>0</v>
      </c>
      <c r="Q3188" s="5">
        <v>0</v>
      </c>
      <c r="R3188" s="6">
        <v>0</v>
      </c>
      <c r="S3188" s="5">
        <v>0</v>
      </c>
      <c r="T3188" s="6">
        <v>0</v>
      </c>
      <c r="U3188" s="5">
        <v>0</v>
      </c>
      <c r="V3188" s="6">
        <v>0</v>
      </c>
      <c r="W3188" s="5">
        <v>0</v>
      </c>
      <c r="X3188" s="6">
        <v>0</v>
      </c>
      <c r="Y3188" s="5">
        <v>0</v>
      </c>
      <c r="Z3188" s="6">
        <v>0</v>
      </c>
      <c r="AA3188" s="5">
        <v>0</v>
      </c>
      <c r="AB3188" s="6">
        <v>0</v>
      </c>
      <c r="AC3188" s="5">
        <v>0</v>
      </c>
      <c r="AD3188" s="6">
        <v>0</v>
      </c>
      <c r="AE3188" s="5">
        <v>0</v>
      </c>
      <c r="AF3188" s="6">
        <v>0</v>
      </c>
    </row>
    <row r="3189" spans="2:32" x14ac:dyDescent="0.35">
      <c r="B3189" s="1" t="s">
        <v>729</v>
      </c>
      <c r="C3189" s="5">
        <v>0</v>
      </c>
      <c r="D3189" s="6">
        <v>0</v>
      </c>
      <c r="E3189" s="5">
        <v>0</v>
      </c>
      <c r="F3189" s="6">
        <v>0</v>
      </c>
      <c r="G3189" s="5">
        <v>0</v>
      </c>
      <c r="H3189" s="6">
        <v>0</v>
      </c>
      <c r="I3189" s="5">
        <v>0</v>
      </c>
      <c r="J3189" s="6">
        <v>0</v>
      </c>
      <c r="K3189" s="5">
        <v>0</v>
      </c>
      <c r="L3189" s="6">
        <v>0</v>
      </c>
      <c r="M3189" s="5">
        <v>0</v>
      </c>
      <c r="N3189" s="6">
        <v>0</v>
      </c>
      <c r="O3189" s="5">
        <v>0</v>
      </c>
      <c r="P3189" s="6">
        <v>0</v>
      </c>
      <c r="Q3189" s="5">
        <v>0</v>
      </c>
      <c r="R3189" s="6">
        <v>0</v>
      </c>
      <c r="S3189" s="5">
        <v>0</v>
      </c>
      <c r="T3189" s="6">
        <v>0</v>
      </c>
      <c r="U3189" s="5">
        <v>0</v>
      </c>
      <c r="V3189" s="6">
        <v>0</v>
      </c>
      <c r="W3189" s="5">
        <v>0</v>
      </c>
      <c r="X3189" s="6">
        <v>0</v>
      </c>
      <c r="Y3189" s="5">
        <v>0</v>
      </c>
      <c r="Z3189" s="6">
        <v>0</v>
      </c>
      <c r="AA3189" s="5">
        <v>0</v>
      </c>
      <c r="AB3189" s="6">
        <v>0</v>
      </c>
      <c r="AC3189" s="5">
        <v>0</v>
      </c>
      <c r="AD3189" s="6">
        <v>0</v>
      </c>
      <c r="AE3189" s="5">
        <v>0</v>
      </c>
      <c r="AF3189" s="6">
        <v>0</v>
      </c>
    </row>
    <row r="3190" spans="2:32" x14ac:dyDescent="0.35">
      <c r="B3190" s="1" t="s">
        <v>730</v>
      </c>
      <c r="C3190" s="5">
        <v>0</v>
      </c>
      <c r="D3190" s="6">
        <v>0</v>
      </c>
      <c r="E3190" s="5">
        <v>0</v>
      </c>
      <c r="F3190" s="6">
        <v>0</v>
      </c>
      <c r="G3190" s="5">
        <v>0</v>
      </c>
      <c r="H3190" s="6">
        <v>0</v>
      </c>
      <c r="I3190" s="5">
        <v>0</v>
      </c>
      <c r="J3190" s="6">
        <v>0</v>
      </c>
      <c r="K3190" s="5">
        <v>0</v>
      </c>
      <c r="L3190" s="6">
        <v>0</v>
      </c>
      <c r="M3190" s="5">
        <v>0</v>
      </c>
      <c r="N3190" s="6">
        <v>0</v>
      </c>
      <c r="O3190" s="5">
        <v>0</v>
      </c>
      <c r="P3190" s="6">
        <v>0</v>
      </c>
      <c r="Q3190" s="5">
        <v>0</v>
      </c>
      <c r="R3190" s="6">
        <v>0</v>
      </c>
      <c r="S3190" s="5">
        <v>0</v>
      </c>
      <c r="T3190" s="6">
        <v>0</v>
      </c>
      <c r="U3190" s="5">
        <v>0</v>
      </c>
      <c r="V3190" s="6">
        <v>0</v>
      </c>
      <c r="W3190" s="5">
        <v>0</v>
      </c>
      <c r="X3190" s="6">
        <v>0</v>
      </c>
      <c r="Y3190" s="5">
        <v>0</v>
      </c>
      <c r="Z3190" s="6">
        <v>0</v>
      </c>
      <c r="AA3190" s="5">
        <v>0</v>
      </c>
      <c r="AB3190" s="6">
        <v>0</v>
      </c>
      <c r="AC3190" s="5">
        <v>0</v>
      </c>
      <c r="AD3190" s="6">
        <v>0</v>
      </c>
      <c r="AE3190" s="5">
        <v>0</v>
      </c>
      <c r="AF3190" s="6">
        <v>0</v>
      </c>
    </row>
    <row r="3191" spans="2:32" x14ac:dyDescent="0.35">
      <c r="B3191" s="1" t="s">
        <v>731</v>
      </c>
      <c r="C3191" s="5">
        <v>0</v>
      </c>
      <c r="D3191" s="6">
        <v>0</v>
      </c>
      <c r="E3191" s="5">
        <v>0</v>
      </c>
      <c r="F3191" s="6">
        <v>0</v>
      </c>
      <c r="G3191" s="5">
        <v>0</v>
      </c>
      <c r="H3191" s="6">
        <v>0</v>
      </c>
      <c r="I3191" s="5">
        <v>0</v>
      </c>
      <c r="J3191" s="6">
        <v>0</v>
      </c>
      <c r="K3191" s="5">
        <v>0</v>
      </c>
      <c r="L3191" s="6">
        <v>0</v>
      </c>
      <c r="M3191" s="5">
        <v>0</v>
      </c>
      <c r="N3191" s="6">
        <v>0</v>
      </c>
      <c r="O3191" s="5">
        <v>0</v>
      </c>
      <c r="P3191" s="6">
        <v>0</v>
      </c>
      <c r="Q3191" s="5">
        <v>0</v>
      </c>
      <c r="R3191" s="6">
        <v>0</v>
      </c>
      <c r="S3191" s="5">
        <v>0</v>
      </c>
      <c r="T3191" s="6">
        <v>0</v>
      </c>
      <c r="U3191" s="5">
        <v>0</v>
      </c>
      <c r="V3191" s="6">
        <v>0</v>
      </c>
      <c r="W3191" s="5">
        <v>0</v>
      </c>
      <c r="X3191" s="6">
        <v>0</v>
      </c>
      <c r="Y3191" s="5">
        <v>0</v>
      </c>
      <c r="Z3191" s="6">
        <v>0</v>
      </c>
      <c r="AA3191" s="5">
        <v>0</v>
      </c>
      <c r="AB3191" s="6">
        <v>0</v>
      </c>
      <c r="AC3191" s="5">
        <v>0</v>
      </c>
      <c r="AD3191" s="6">
        <v>0</v>
      </c>
      <c r="AE3191" s="5">
        <v>0</v>
      </c>
      <c r="AF3191" s="6">
        <v>0</v>
      </c>
    </row>
    <row r="3192" spans="2:32" x14ac:dyDescent="0.35">
      <c r="B3192" s="1" t="s">
        <v>732</v>
      </c>
      <c r="C3192" s="5">
        <v>0</v>
      </c>
      <c r="D3192" s="6">
        <v>0</v>
      </c>
      <c r="E3192" s="5">
        <v>0</v>
      </c>
      <c r="F3192" s="6">
        <v>0</v>
      </c>
      <c r="G3192" s="5">
        <v>0</v>
      </c>
      <c r="H3192" s="6">
        <v>0</v>
      </c>
      <c r="I3192" s="5">
        <v>0</v>
      </c>
      <c r="J3192" s="6">
        <v>0</v>
      </c>
      <c r="K3192" s="5">
        <v>0</v>
      </c>
      <c r="L3192" s="6">
        <v>0</v>
      </c>
      <c r="M3192" s="5">
        <v>0</v>
      </c>
      <c r="N3192" s="6">
        <v>0</v>
      </c>
      <c r="O3192" s="5">
        <v>0</v>
      </c>
      <c r="P3192" s="6">
        <v>0</v>
      </c>
      <c r="Q3192" s="5">
        <v>0</v>
      </c>
      <c r="R3192" s="6">
        <v>0</v>
      </c>
      <c r="S3192" s="5">
        <v>0</v>
      </c>
      <c r="T3192" s="6">
        <v>0</v>
      </c>
      <c r="U3192" s="5">
        <v>0</v>
      </c>
      <c r="V3192" s="6">
        <v>0</v>
      </c>
      <c r="W3192" s="5">
        <v>0</v>
      </c>
      <c r="X3192" s="6">
        <v>0</v>
      </c>
      <c r="Y3192" s="5">
        <v>0</v>
      </c>
      <c r="Z3192" s="6">
        <v>0</v>
      </c>
      <c r="AA3192" s="5">
        <v>0</v>
      </c>
      <c r="AB3192" s="6">
        <v>0</v>
      </c>
      <c r="AC3192" s="5">
        <v>0</v>
      </c>
      <c r="AD3192" s="6">
        <v>0</v>
      </c>
      <c r="AE3192" s="5">
        <v>0</v>
      </c>
      <c r="AF3192" s="6">
        <v>0</v>
      </c>
    </row>
    <row r="3193" spans="2:32" x14ac:dyDescent="0.35">
      <c r="B3193" s="1" t="s">
        <v>733</v>
      </c>
      <c r="C3193" s="5">
        <v>0</v>
      </c>
      <c r="D3193" s="6">
        <v>0</v>
      </c>
      <c r="E3193" s="5">
        <v>0</v>
      </c>
      <c r="F3193" s="6">
        <v>0</v>
      </c>
      <c r="G3193" s="5">
        <v>0</v>
      </c>
      <c r="H3193" s="6">
        <v>0</v>
      </c>
      <c r="I3193" s="5">
        <v>0</v>
      </c>
      <c r="J3193" s="6">
        <v>0</v>
      </c>
      <c r="K3193" s="5">
        <v>0</v>
      </c>
      <c r="L3193" s="6">
        <v>0</v>
      </c>
      <c r="M3193" s="5">
        <v>0</v>
      </c>
      <c r="N3193" s="6">
        <v>0</v>
      </c>
      <c r="O3193" s="5">
        <v>0</v>
      </c>
      <c r="P3193" s="6">
        <v>0</v>
      </c>
      <c r="Q3193" s="5">
        <v>0</v>
      </c>
      <c r="R3193" s="6">
        <v>0</v>
      </c>
      <c r="S3193" s="5">
        <v>0</v>
      </c>
      <c r="T3193" s="6">
        <v>0</v>
      </c>
      <c r="U3193" s="5">
        <v>0</v>
      </c>
      <c r="V3193" s="6">
        <v>0</v>
      </c>
      <c r="W3193" s="5">
        <v>0</v>
      </c>
      <c r="X3193" s="6">
        <v>0</v>
      </c>
      <c r="Y3193" s="5">
        <v>0</v>
      </c>
      <c r="Z3193" s="6">
        <v>0</v>
      </c>
      <c r="AA3193" s="5">
        <v>0</v>
      </c>
      <c r="AB3193" s="6">
        <v>0</v>
      </c>
      <c r="AC3193" s="5">
        <v>0</v>
      </c>
      <c r="AD3193" s="6">
        <v>0</v>
      </c>
      <c r="AE3193" s="5">
        <v>0</v>
      </c>
      <c r="AF3193" s="6">
        <v>0</v>
      </c>
    </row>
    <row r="3194" spans="2:32" x14ac:dyDescent="0.35">
      <c r="B3194" s="1" t="s">
        <v>734</v>
      </c>
      <c r="C3194" s="5">
        <v>0</v>
      </c>
      <c r="D3194" s="6">
        <v>0</v>
      </c>
      <c r="E3194" s="5">
        <v>0</v>
      </c>
      <c r="F3194" s="6">
        <v>0</v>
      </c>
      <c r="G3194" s="5">
        <v>0</v>
      </c>
      <c r="H3194" s="6">
        <v>0</v>
      </c>
      <c r="I3194" s="5">
        <v>0</v>
      </c>
      <c r="J3194" s="6">
        <v>0</v>
      </c>
      <c r="K3194" s="5">
        <v>0</v>
      </c>
      <c r="L3194" s="6">
        <v>0</v>
      </c>
      <c r="M3194" s="5">
        <v>0</v>
      </c>
      <c r="N3194" s="6">
        <v>0</v>
      </c>
      <c r="O3194" s="5">
        <v>0</v>
      </c>
      <c r="P3194" s="6">
        <v>0</v>
      </c>
      <c r="Q3194" s="5">
        <v>0</v>
      </c>
      <c r="R3194" s="6">
        <v>0</v>
      </c>
      <c r="S3194" s="5">
        <v>0</v>
      </c>
      <c r="T3194" s="6">
        <v>0</v>
      </c>
      <c r="U3194" s="5">
        <v>0</v>
      </c>
      <c r="V3194" s="6">
        <v>0</v>
      </c>
      <c r="W3194" s="5">
        <v>0</v>
      </c>
      <c r="X3194" s="6">
        <v>0</v>
      </c>
      <c r="Y3194" s="5">
        <v>0</v>
      </c>
      <c r="Z3194" s="6">
        <v>0</v>
      </c>
      <c r="AA3194" s="5">
        <v>0</v>
      </c>
      <c r="AB3194" s="6">
        <v>0</v>
      </c>
      <c r="AC3194" s="5">
        <v>0</v>
      </c>
      <c r="AD3194" s="6">
        <v>0</v>
      </c>
      <c r="AE3194" s="5">
        <v>0</v>
      </c>
      <c r="AF3194" s="6">
        <v>0</v>
      </c>
    </row>
    <row r="3195" spans="2:32" x14ac:dyDescent="0.35">
      <c r="B3195" s="1" t="s">
        <v>735</v>
      </c>
      <c r="C3195" s="5">
        <v>0</v>
      </c>
      <c r="D3195" s="6">
        <v>0</v>
      </c>
      <c r="E3195" s="5">
        <v>0</v>
      </c>
      <c r="F3195" s="6">
        <v>0</v>
      </c>
      <c r="G3195" s="5">
        <v>0</v>
      </c>
      <c r="H3195" s="6">
        <v>0</v>
      </c>
      <c r="I3195" s="5">
        <v>0</v>
      </c>
      <c r="J3195" s="6">
        <v>0</v>
      </c>
      <c r="K3195" s="5">
        <v>0</v>
      </c>
      <c r="L3195" s="6">
        <v>0</v>
      </c>
      <c r="M3195" s="5">
        <v>0</v>
      </c>
      <c r="N3195" s="6">
        <v>0</v>
      </c>
      <c r="O3195" s="5">
        <v>0</v>
      </c>
      <c r="P3195" s="6">
        <v>0</v>
      </c>
      <c r="Q3195" s="5">
        <v>0</v>
      </c>
      <c r="R3195" s="6">
        <v>0</v>
      </c>
      <c r="S3195" s="5">
        <v>0</v>
      </c>
      <c r="T3195" s="6">
        <v>0</v>
      </c>
      <c r="U3195" s="5">
        <v>0</v>
      </c>
      <c r="V3195" s="6">
        <v>0</v>
      </c>
      <c r="W3195" s="5">
        <v>0</v>
      </c>
      <c r="X3195" s="6">
        <v>0</v>
      </c>
      <c r="Y3195" s="5">
        <v>0</v>
      </c>
      <c r="Z3195" s="6">
        <v>0</v>
      </c>
      <c r="AA3195" s="5">
        <v>0</v>
      </c>
      <c r="AB3195" s="6">
        <v>0</v>
      </c>
      <c r="AC3195" s="5">
        <v>0</v>
      </c>
      <c r="AD3195" s="6">
        <v>0</v>
      </c>
      <c r="AE3195" s="5">
        <v>0</v>
      </c>
      <c r="AF3195" s="6">
        <v>0</v>
      </c>
    </row>
    <row r="3196" spans="2:32" x14ac:dyDescent="0.35">
      <c r="B3196" s="1" t="s">
        <v>736</v>
      </c>
      <c r="C3196" s="5">
        <v>2.1199999999999999E-3</v>
      </c>
      <c r="D3196" s="6">
        <v>2.1309999999999998</v>
      </c>
      <c r="E3196" s="5">
        <v>0</v>
      </c>
      <c r="F3196" s="6">
        <v>0</v>
      </c>
      <c r="G3196" s="5">
        <v>0</v>
      </c>
      <c r="H3196" s="6">
        <v>0</v>
      </c>
      <c r="I3196" s="5">
        <v>0</v>
      </c>
      <c r="J3196" s="6">
        <v>0</v>
      </c>
      <c r="K3196" s="5">
        <v>0</v>
      </c>
      <c r="L3196" s="6">
        <v>0</v>
      </c>
      <c r="M3196" s="5">
        <v>0</v>
      </c>
      <c r="N3196" s="6">
        <v>0</v>
      </c>
      <c r="O3196" s="5">
        <v>0</v>
      </c>
      <c r="P3196" s="6">
        <v>0</v>
      </c>
      <c r="Q3196" s="5">
        <v>0</v>
      </c>
      <c r="R3196" s="6">
        <v>0</v>
      </c>
      <c r="S3196" s="5">
        <v>1.7919999999999998E-2</v>
      </c>
      <c r="T3196" s="6">
        <v>2.1309999999999998</v>
      </c>
      <c r="U3196" s="5">
        <v>0</v>
      </c>
      <c r="V3196" s="6">
        <v>0</v>
      </c>
      <c r="W3196" s="5">
        <v>0</v>
      </c>
      <c r="X3196" s="6">
        <v>0</v>
      </c>
      <c r="Y3196" s="5">
        <v>0</v>
      </c>
      <c r="Z3196" s="6">
        <v>0</v>
      </c>
      <c r="AA3196" s="5">
        <v>0</v>
      </c>
      <c r="AB3196" s="6">
        <v>0</v>
      </c>
      <c r="AC3196" s="5">
        <v>0</v>
      </c>
      <c r="AD3196" s="6">
        <v>0</v>
      </c>
      <c r="AE3196" s="5">
        <v>0</v>
      </c>
      <c r="AF3196" s="6">
        <v>0</v>
      </c>
    </row>
    <row r="3197" spans="2:32" x14ac:dyDescent="0.35">
      <c r="B3197" s="1" t="s">
        <v>737</v>
      </c>
      <c r="C3197" s="5">
        <v>2.4399999999999999E-3</v>
      </c>
      <c r="D3197" s="6">
        <v>2.4529999999999998</v>
      </c>
      <c r="E3197" s="5">
        <v>0</v>
      </c>
      <c r="F3197" s="6">
        <v>0</v>
      </c>
      <c r="G3197" s="5">
        <v>0</v>
      </c>
      <c r="H3197" s="6">
        <v>0</v>
      </c>
      <c r="I3197" s="5">
        <v>0</v>
      </c>
      <c r="J3197" s="6">
        <v>0</v>
      </c>
      <c r="K3197" s="5">
        <v>0</v>
      </c>
      <c r="L3197" s="6">
        <v>0</v>
      </c>
      <c r="M3197" s="5">
        <v>0</v>
      </c>
      <c r="N3197" s="6">
        <v>0</v>
      </c>
      <c r="O3197" s="5">
        <v>0</v>
      </c>
      <c r="P3197" s="6">
        <v>0</v>
      </c>
      <c r="Q3197" s="5">
        <v>0</v>
      </c>
      <c r="R3197" s="6">
        <v>0</v>
      </c>
      <c r="S3197" s="5">
        <v>0</v>
      </c>
      <c r="T3197" s="6">
        <v>0</v>
      </c>
      <c r="U3197" s="5">
        <v>0</v>
      </c>
      <c r="V3197" s="6">
        <v>0</v>
      </c>
      <c r="W3197" s="5">
        <v>0</v>
      </c>
      <c r="X3197" s="6">
        <v>0</v>
      </c>
      <c r="Y3197" s="5">
        <v>5.5599999999999998E-3</v>
      </c>
      <c r="Z3197" s="6">
        <v>0.56799999999999995</v>
      </c>
      <c r="AA3197" s="5">
        <v>1.4449999999999999E-2</v>
      </c>
      <c r="AB3197" s="6">
        <v>1.885</v>
      </c>
      <c r="AC3197" s="5">
        <v>0</v>
      </c>
      <c r="AD3197" s="6">
        <v>0</v>
      </c>
      <c r="AE3197" s="5">
        <v>0</v>
      </c>
      <c r="AF3197" s="6">
        <v>0</v>
      </c>
    </row>
    <row r="3198" spans="2:32" x14ac:dyDescent="0.35">
      <c r="B3198" s="1" t="s">
        <v>738</v>
      </c>
      <c r="C3198" s="5">
        <v>0</v>
      </c>
      <c r="D3198" s="6">
        <v>0</v>
      </c>
      <c r="E3198" s="5">
        <v>0</v>
      </c>
      <c r="F3198" s="6">
        <v>0</v>
      </c>
      <c r="G3198" s="5">
        <v>0</v>
      </c>
      <c r="H3198" s="6">
        <v>0</v>
      </c>
      <c r="I3198" s="5">
        <v>0</v>
      </c>
      <c r="J3198" s="6">
        <v>0</v>
      </c>
      <c r="K3198" s="5">
        <v>0</v>
      </c>
      <c r="L3198" s="6">
        <v>0</v>
      </c>
      <c r="M3198" s="5">
        <v>0</v>
      </c>
      <c r="N3198" s="6">
        <v>0</v>
      </c>
      <c r="O3198" s="5">
        <v>0</v>
      </c>
      <c r="P3198" s="6">
        <v>0</v>
      </c>
      <c r="Q3198" s="5">
        <v>0</v>
      </c>
      <c r="R3198" s="6">
        <v>0</v>
      </c>
      <c r="S3198" s="5">
        <v>0</v>
      </c>
      <c r="T3198" s="6">
        <v>0</v>
      </c>
      <c r="U3198" s="5">
        <v>0</v>
      </c>
      <c r="V3198" s="6">
        <v>0</v>
      </c>
      <c r="W3198" s="5">
        <v>0</v>
      </c>
      <c r="X3198" s="6">
        <v>0</v>
      </c>
      <c r="Y3198" s="5">
        <v>0</v>
      </c>
      <c r="Z3198" s="6">
        <v>0</v>
      </c>
      <c r="AA3198" s="5">
        <v>0</v>
      </c>
      <c r="AB3198" s="6">
        <v>0</v>
      </c>
      <c r="AC3198" s="5">
        <v>0</v>
      </c>
      <c r="AD3198" s="6">
        <v>0</v>
      </c>
      <c r="AE3198" s="5">
        <v>0</v>
      </c>
      <c r="AF3198" s="6">
        <v>0</v>
      </c>
    </row>
    <row r="3199" spans="2:32" x14ac:dyDescent="0.35">
      <c r="B3199" s="1" t="s">
        <v>739</v>
      </c>
      <c r="C3199" s="5">
        <v>0</v>
      </c>
      <c r="D3199" s="6">
        <v>0</v>
      </c>
      <c r="E3199" s="5">
        <v>0</v>
      </c>
      <c r="F3199" s="6">
        <v>0</v>
      </c>
      <c r="G3199" s="5">
        <v>0</v>
      </c>
      <c r="H3199" s="6">
        <v>0</v>
      </c>
      <c r="I3199" s="5">
        <v>0</v>
      </c>
      <c r="J3199" s="6">
        <v>0</v>
      </c>
      <c r="K3199" s="5">
        <v>0</v>
      </c>
      <c r="L3199" s="6">
        <v>0</v>
      </c>
      <c r="M3199" s="5">
        <v>0</v>
      </c>
      <c r="N3199" s="6">
        <v>0</v>
      </c>
      <c r="O3199" s="5">
        <v>0</v>
      </c>
      <c r="P3199" s="6">
        <v>0</v>
      </c>
      <c r="Q3199" s="5">
        <v>0</v>
      </c>
      <c r="R3199" s="6">
        <v>0</v>
      </c>
      <c r="S3199" s="5">
        <v>0</v>
      </c>
      <c r="T3199" s="6">
        <v>0</v>
      </c>
      <c r="U3199" s="5">
        <v>0</v>
      </c>
      <c r="V3199" s="6">
        <v>0</v>
      </c>
      <c r="W3199" s="5">
        <v>0</v>
      </c>
      <c r="X3199" s="6">
        <v>0</v>
      </c>
      <c r="Y3199" s="5">
        <v>0</v>
      </c>
      <c r="Z3199" s="6">
        <v>0</v>
      </c>
      <c r="AA3199" s="5">
        <v>0</v>
      </c>
      <c r="AB3199" s="6">
        <v>0</v>
      </c>
      <c r="AC3199" s="5">
        <v>0</v>
      </c>
      <c r="AD3199" s="6">
        <v>0</v>
      </c>
      <c r="AE3199" s="5">
        <v>0</v>
      </c>
      <c r="AF3199" s="6">
        <v>0</v>
      </c>
    </row>
    <row r="3200" spans="2:32" x14ac:dyDescent="0.35">
      <c r="B3200" s="1" t="s">
        <v>740</v>
      </c>
      <c r="C3200" s="5">
        <v>0</v>
      </c>
      <c r="D3200" s="6">
        <v>0</v>
      </c>
      <c r="E3200" s="5">
        <v>0</v>
      </c>
      <c r="F3200" s="6">
        <v>0</v>
      </c>
      <c r="G3200" s="5">
        <v>0</v>
      </c>
      <c r="H3200" s="6">
        <v>0</v>
      </c>
      <c r="I3200" s="5">
        <v>0</v>
      </c>
      <c r="J3200" s="6">
        <v>0</v>
      </c>
      <c r="K3200" s="5">
        <v>0</v>
      </c>
      <c r="L3200" s="6">
        <v>0</v>
      </c>
      <c r="M3200" s="5">
        <v>0</v>
      </c>
      <c r="N3200" s="6">
        <v>0</v>
      </c>
      <c r="O3200" s="5">
        <v>0</v>
      </c>
      <c r="P3200" s="6">
        <v>0</v>
      </c>
      <c r="Q3200" s="5">
        <v>0</v>
      </c>
      <c r="R3200" s="6">
        <v>0</v>
      </c>
      <c r="S3200" s="5">
        <v>0</v>
      </c>
      <c r="T3200" s="6">
        <v>0</v>
      </c>
      <c r="U3200" s="5">
        <v>0</v>
      </c>
      <c r="V3200" s="6">
        <v>0</v>
      </c>
      <c r="W3200" s="5">
        <v>0</v>
      </c>
      <c r="X3200" s="6">
        <v>0</v>
      </c>
      <c r="Y3200" s="5">
        <v>0</v>
      </c>
      <c r="Z3200" s="6">
        <v>0</v>
      </c>
      <c r="AA3200" s="5">
        <v>0</v>
      </c>
      <c r="AB3200" s="6">
        <v>0</v>
      </c>
      <c r="AC3200" s="5">
        <v>0</v>
      </c>
      <c r="AD3200" s="6">
        <v>0</v>
      </c>
      <c r="AE3200" s="5">
        <v>0</v>
      </c>
      <c r="AF3200" s="6">
        <v>0</v>
      </c>
    </row>
    <row r="3201" spans="2:32" x14ac:dyDescent="0.35">
      <c r="B3201" s="1" t="s">
        <v>741</v>
      </c>
      <c r="C3201" s="5">
        <v>5.4000000000000001E-4</v>
      </c>
      <c r="D3201" s="6">
        <v>0.53900000000000003</v>
      </c>
      <c r="E3201" s="5">
        <v>0</v>
      </c>
      <c r="F3201" s="6">
        <v>0</v>
      </c>
      <c r="G3201" s="5">
        <v>0</v>
      </c>
      <c r="H3201" s="6">
        <v>0</v>
      </c>
      <c r="I3201" s="5">
        <v>0</v>
      </c>
      <c r="J3201" s="6">
        <v>0</v>
      </c>
      <c r="K3201" s="5">
        <v>0</v>
      </c>
      <c r="L3201" s="6">
        <v>0</v>
      </c>
      <c r="M3201" s="5">
        <v>0</v>
      </c>
      <c r="N3201" s="6">
        <v>0</v>
      </c>
      <c r="O3201" s="5">
        <v>0</v>
      </c>
      <c r="P3201" s="6">
        <v>0</v>
      </c>
      <c r="Q3201" s="5">
        <v>0</v>
      </c>
      <c r="R3201" s="6">
        <v>0</v>
      </c>
      <c r="S3201" s="5">
        <v>4.5300000000000002E-3</v>
      </c>
      <c r="T3201" s="6">
        <v>0.53900000000000003</v>
      </c>
      <c r="U3201" s="5">
        <v>0</v>
      </c>
      <c r="V3201" s="6">
        <v>0</v>
      </c>
      <c r="W3201" s="5">
        <v>0</v>
      </c>
      <c r="X3201" s="6">
        <v>0</v>
      </c>
      <c r="Y3201" s="5">
        <v>0</v>
      </c>
      <c r="Z3201" s="6">
        <v>0</v>
      </c>
      <c r="AA3201" s="5">
        <v>0</v>
      </c>
      <c r="AB3201" s="6">
        <v>0</v>
      </c>
      <c r="AC3201" s="5">
        <v>0</v>
      </c>
      <c r="AD3201" s="6">
        <v>0</v>
      </c>
      <c r="AE3201" s="5">
        <v>0</v>
      </c>
      <c r="AF3201" s="6">
        <v>0</v>
      </c>
    </row>
    <row r="3202" spans="2:32" x14ac:dyDescent="0.35">
      <c r="B3202" s="1" t="s">
        <v>742</v>
      </c>
      <c r="C3202" s="5">
        <v>0</v>
      </c>
      <c r="D3202" s="6">
        <v>0</v>
      </c>
      <c r="E3202" s="5">
        <v>0</v>
      </c>
      <c r="F3202" s="6">
        <v>0</v>
      </c>
      <c r="G3202" s="5">
        <v>0</v>
      </c>
      <c r="H3202" s="6">
        <v>0</v>
      </c>
      <c r="I3202" s="5">
        <v>0</v>
      </c>
      <c r="J3202" s="6">
        <v>0</v>
      </c>
      <c r="K3202" s="5">
        <v>0</v>
      </c>
      <c r="L3202" s="6">
        <v>0</v>
      </c>
      <c r="M3202" s="5">
        <v>0</v>
      </c>
      <c r="N3202" s="6">
        <v>0</v>
      </c>
      <c r="O3202" s="5">
        <v>0</v>
      </c>
      <c r="P3202" s="6">
        <v>0</v>
      </c>
      <c r="Q3202" s="5">
        <v>0</v>
      </c>
      <c r="R3202" s="6">
        <v>0</v>
      </c>
      <c r="S3202" s="5">
        <v>0</v>
      </c>
      <c r="T3202" s="6">
        <v>0</v>
      </c>
      <c r="U3202" s="5">
        <v>0</v>
      </c>
      <c r="V3202" s="6">
        <v>0</v>
      </c>
      <c r="W3202" s="5">
        <v>0</v>
      </c>
      <c r="X3202" s="6">
        <v>0</v>
      </c>
      <c r="Y3202" s="5">
        <v>0</v>
      </c>
      <c r="Z3202" s="6">
        <v>0</v>
      </c>
      <c r="AA3202" s="5">
        <v>0</v>
      </c>
      <c r="AB3202" s="6">
        <v>0</v>
      </c>
      <c r="AC3202" s="5">
        <v>0</v>
      </c>
      <c r="AD3202" s="6">
        <v>0</v>
      </c>
      <c r="AE3202" s="5">
        <v>0</v>
      </c>
      <c r="AF3202" s="6">
        <v>0</v>
      </c>
    </row>
    <row r="3203" spans="2:32" x14ac:dyDescent="0.35">
      <c r="B3203" s="1" t="s">
        <v>743</v>
      </c>
      <c r="C3203" s="5">
        <v>0</v>
      </c>
      <c r="D3203" s="6">
        <v>0</v>
      </c>
      <c r="E3203" s="5">
        <v>0</v>
      </c>
      <c r="F3203" s="6">
        <v>0</v>
      </c>
      <c r="G3203" s="5">
        <v>0</v>
      </c>
      <c r="H3203" s="6">
        <v>0</v>
      </c>
      <c r="I3203" s="5">
        <v>0</v>
      </c>
      <c r="J3203" s="6">
        <v>0</v>
      </c>
      <c r="K3203" s="5">
        <v>0</v>
      </c>
      <c r="L3203" s="6">
        <v>0</v>
      </c>
      <c r="M3203" s="5">
        <v>0</v>
      </c>
      <c r="N3203" s="6">
        <v>0</v>
      </c>
      <c r="O3203" s="5">
        <v>0</v>
      </c>
      <c r="P3203" s="6">
        <v>0</v>
      </c>
      <c r="Q3203" s="5">
        <v>0</v>
      </c>
      <c r="R3203" s="6">
        <v>0</v>
      </c>
      <c r="S3203" s="5">
        <v>0</v>
      </c>
      <c r="T3203" s="6">
        <v>0</v>
      </c>
      <c r="U3203" s="5">
        <v>0</v>
      </c>
      <c r="V3203" s="6">
        <v>0</v>
      </c>
      <c r="W3203" s="5">
        <v>0</v>
      </c>
      <c r="X3203" s="6">
        <v>0</v>
      </c>
      <c r="Y3203" s="5">
        <v>0</v>
      </c>
      <c r="Z3203" s="6">
        <v>0</v>
      </c>
      <c r="AA3203" s="5">
        <v>0</v>
      </c>
      <c r="AB3203" s="6">
        <v>0</v>
      </c>
      <c r="AC3203" s="5">
        <v>0</v>
      </c>
      <c r="AD3203" s="6">
        <v>0</v>
      </c>
      <c r="AE3203" s="5">
        <v>0</v>
      </c>
      <c r="AF3203" s="6">
        <v>0</v>
      </c>
    </row>
    <row r="3204" spans="2:32" x14ac:dyDescent="0.35">
      <c r="B3204" s="1" t="s">
        <v>744</v>
      </c>
      <c r="C3204" s="5">
        <v>0</v>
      </c>
      <c r="D3204" s="6">
        <v>0</v>
      </c>
      <c r="E3204" s="5">
        <v>0</v>
      </c>
      <c r="F3204" s="6">
        <v>0</v>
      </c>
      <c r="G3204" s="5">
        <v>0</v>
      </c>
      <c r="H3204" s="6">
        <v>0</v>
      </c>
      <c r="I3204" s="5">
        <v>0</v>
      </c>
      <c r="J3204" s="6">
        <v>0</v>
      </c>
      <c r="K3204" s="5">
        <v>0</v>
      </c>
      <c r="L3204" s="6">
        <v>0</v>
      </c>
      <c r="M3204" s="5">
        <v>0</v>
      </c>
      <c r="N3204" s="6">
        <v>0</v>
      </c>
      <c r="O3204" s="5">
        <v>0</v>
      </c>
      <c r="P3204" s="6">
        <v>0</v>
      </c>
      <c r="Q3204" s="5">
        <v>0</v>
      </c>
      <c r="R3204" s="6">
        <v>0</v>
      </c>
      <c r="S3204" s="5">
        <v>0</v>
      </c>
      <c r="T3204" s="6">
        <v>0</v>
      </c>
      <c r="U3204" s="5">
        <v>0</v>
      </c>
      <c r="V3204" s="6">
        <v>0</v>
      </c>
      <c r="W3204" s="5">
        <v>0</v>
      </c>
      <c r="X3204" s="6">
        <v>0</v>
      </c>
      <c r="Y3204" s="5">
        <v>0</v>
      </c>
      <c r="Z3204" s="6">
        <v>0</v>
      </c>
      <c r="AA3204" s="5">
        <v>0</v>
      </c>
      <c r="AB3204" s="6">
        <v>0</v>
      </c>
      <c r="AC3204" s="5">
        <v>0</v>
      </c>
      <c r="AD3204" s="6">
        <v>0</v>
      </c>
      <c r="AE3204" s="5">
        <v>0</v>
      </c>
      <c r="AF3204" s="6">
        <v>0</v>
      </c>
    </row>
    <row r="3205" spans="2:32" x14ac:dyDescent="0.35">
      <c r="B3205" s="1" t="s">
        <v>745</v>
      </c>
      <c r="C3205" s="5">
        <v>0</v>
      </c>
      <c r="D3205" s="6">
        <v>0</v>
      </c>
      <c r="E3205" s="5">
        <v>0</v>
      </c>
      <c r="F3205" s="6">
        <v>0</v>
      </c>
      <c r="G3205" s="5">
        <v>0</v>
      </c>
      <c r="H3205" s="6">
        <v>0</v>
      </c>
      <c r="I3205" s="5">
        <v>0</v>
      </c>
      <c r="J3205" s="6">
        <v>0</v>
      </c>
      <c r="K3205" s="5">
        <v>0</v>
      </c>
      <c r="L3205" s="6">
        <v>0</v>
      </c>
      <c r="M3205" s="5">
        <v>0</v>
      </c>
      <c r="N3205" s="6">
        <v>0</v>
      </c>
      <c r="O3205" s="5">
        <v>0</v>
      </c>
      <c r="P3205" s="6">
        <v>0</v>
      </c>
      <c r="Q3205" s="5">
        <v>0</v>
      </c>
      <c r="R3205" s="6">
        <v>0</v>
      </c>
      <c r="S3205" s="5">
        <v>0</v>
      </c>
      <c r="T3205" s="6">
        <v>0</v>
      </c>
      <c r="U3205" s="5">
        <v>0</v>
      </c>
      <c r="V3205" s="6">
        <v>0</v>
      </c>
      <c r="W3205" s="5">
        <v>0</v>
      </c>
      <c r="X3205" s="6">
        <v>0</v>
      </c>
      <c r="Y3205" s="5">
        <v>0</v>
      </c>
      <c r="Z3205" s="6">
        <v>0</v>
      </c>
      <c r="AA3205" s="5">
        <v>0</v>
      </c>
      <c r="AB3205" s="6">
        <v>0</v>
      </c>
      <c r="AC3205" s="5">
        <v>0</v>
      </c>
      <c r="AD3205" s="6">
        <v>0</v>
      </c>
      <c r="AE3205" s="5">
        <v>0</v>
      </c>
      <c r="AF3205" s="6">
        <v>0</v>
      </c>
    </row>
    <row r="3206" spans="2:32" x14ac:dyDescent="0.35">
      <c r="B3206" s="1" t="s">
        <v>746</v>
      </c>
      <c r="C3206" s="5">
        <v>0</v>
      </c>
      <c r="D3206" s="6">
        <v>0</v>
      </c>
      <c r="E3206" s="5">
        <v>0</v>
      </c>
      <c r="F3206" s="6">
        <v>0</v>
      </c>
      <c r="G3206" s="5">
        <v>0</v>
      </c>
      <c r="H3206" s="6">
        <v>0</v>
      </c>
      <c r="I3206" s="5">
        <v>0</v>
      </c>
      <c r="J3206" s="6">
        <v>0</v>
      </c>
      <c r="K3206" s="5">
        <v>0</v>
      </c>
      <c r="L3206" s="6">
        <v>0</v>
      </c>
      <c r="M3206" s="5">
        <v>0</v>
      </c>
      <c r="N3206" s="6">
        <v>0</v>
      </c>
      <c r="O3206" s="5">
        <v>0</v>
      </c>
      <c r="P3206" s="6">
        <v>0</v>
      </c>
      <c r="Q3206" s="5">
        <v>0</v>
      </c>
      <c r="R3206" s="6">
        <v>0</v>
      </c>
      <c r="S3206" s="5">
        <v>0</v>
      </c>
      <c r="T3206" s="6">
        <v>0</v>
      </c>
      <c r="U3206" s="5">
        <v>0</v>
      </c>
      <c r="V3206" s="6">
        <v>0</v>
      </c>
      <c r="W3206" s="5">
        <v>0</v>
      </c>
      <c r="X3206" s="6">
        <v>0</v>
      </c>
      <c r="Y3206" s="5">
        <v>0</v>
      </c>
      <c r="Z3206" s="6">
        <v>0</v>
      </c>
      <c r="AA3206" s="5">
        <v>0</v>
      </c>
      <c r="AB3206" s="6">
        <v>0</v>
      </c>
      <c r="AC3206" s="5">
        <v>0</v>
      </c>
      <c r="AD3206" s="6">
        <v>0</v>
      </c>
      <c r="AE3206" s="5">
        <v>0</v>
      </c>
      <c r="AF3206" s="6">
        <v>0</v>
      </c>
    </row>
    <row r="3207" spans="2:32" x14ac:dyDescent="0.35">
      <c r="B3207" s="1" t="s">
        <v>747</v>
      </c>
      <c r="C3207" s="5">
        <v>0</v>
      </c>
      <c r="D3207" s="6">
        <v>0</v>
      </c>
      <c r="E3207" s="5">
        <v>0</v>
      </c>
      <c r="F3207" s="6">
        <v>0</v>
      </c>
      <c r="G3207" s="5">
        <v>0</v>
      </c>
      <c r="H3207" s="6">
        <v>0</v>
      </c>
      <c r="I3207" s="5">
        <v>0</v>
      </c>
      <c r="J3207" s="6">
        <v>0</v>
      </c>
      <c r="K3207" s="5">
        <v>0</v>
      </c>
      <c r="L3207" s="6">
        <v>0</v>
      </c>
      <c r="M3207" s="5">
        <v>0</v>
      </c>
      <c r="N3207" s="6">
        <v>0</v>
      </c>
      <c r="O3207" s="5">
        <v>0</v>
      </c>
      <c r="P3207" s="6">
        <v>0</v>
      </c>
      <c r="Q3207" s="5">
        <v>0</v>
      </c>
      <c r="R3207" s="6">
        <v>0</v>
      </c>
      <c r="S3207" s="5">
        <v>0</v>
      </c>
      <c r="T3207" s="6">
        <v>0</v>
      </c>
      <c r="U3207" s="5">
        <v>0</v>
      </c>
      <c r="V3207" s="6">
        <v>0</v>
      </c>
      <c r="W3207" s="5">
        <v>0</v>
      </c>
      <c r="X3207" s="6">
        <v>0</v>
      </c>
      <c r="Y3207" s="5">
        <v>0</v>
      </c>
      <c r="Z3207" s="6">
        <v>0</v>
      </c>
      <c r="AA3207" s="5">
        <v>0</v>
      </c>
      <c r="AB3207" s="6">
        <v>0</v>
      </c>
      <c r="AC3207" s="5">
        <v>0</v>
      </c>
      <c r="AD3207" s="6">
        <v>0</v>
      </c>
      <c r="AE3207" s="5">
        <v>0</v>
      </c>
      <c r="AF3207" s="6">
        <v>0</v>
      </c>
    </row>
    <row r="3208" spans="2:32" x14ac:dyDescent="0.35">
      <c r="B3208" s="1" t="s">
        <v>748</v>
      </c>
      <c r="C3208" s="5">
        <v>0</v>
      </c>
      <c r="D3208" s="6">
        <v>0</v>
      </c>
      <c r="E3208" s="5">
        <v>0</v>
      </c>
      <c r="F3208" s="6">
        <v>0</v>
      </c>
      <c r="G3208" s="5">
        <v>0</v>
      </c>
      <c r="H3208" s="6">
        <v>0</v>
      </c>
      <c r="I3208" s="5">
        <v>0</v>
      </c>
      <c r="J3208" s="6">
        <v>0</v>
      </c>
      <c r="K3208" s="5">
        <v>0</v>
      </c>
      <c r="L3208" s="6">
        <v>0</v>
      </c>
      <c r="M3208" s="5">
        <v>0</v>
      </c>
      <c r="N3208" s="6">
        <v>0</v>
      </c>
      <c r="O3208" s="5">
        <v>0</v>
      </c>
      <c r="P3208" s="6">
        <v>0</v>
      </c>
      <c r="Q3208" s="5">
        <v>0</v>
      </c>
      <c r="R3208" s="6">
        <v>0</v>
      </c>
      <c r="S3208" s="5">
        <v>0</v>
      </c>
      <c r="T3208" s="6">
        <v>0</v>
      </c>
      <c r="U3208" s="5">
        <v>0</v>
      </c>
      <c r="V3208" s="6">
        <v>0</v>
      </c>
      <c r="W3208" s="5">
        <v>0</v>
      </c>
      <c r="X3208" s="6">
        <v>0</v>
      </c>
      <c r="Y3208" s="5">
        <v>0</v>
      </c>
      <c r="Z3208" s="6">
        <v>0</v>
      </c>
      <c r="AA3208" s="5">
        <v>0</v>
      </c>
      <c r="AB3208" s="6">
        <v>0</v>
      </c>
      <c r="AC3208" s="5">
        <v>0</v>
      </c>
      <c r="AD3208" s="6">
        <v>0</v>
      </c>
      <c r="AE3208" s="5">
        <v>0</v>
      </c>
      <c r="AF3208" s="6">
        <v>0</v>
      </c>
    </row>
    <row r="3209" spans="2:32" x14ac:dyDescent="0.35">
      <c r="B3209" s="1" t="s">
        <v>749</v>
      </c>
      <c r="C3209" s="5">
        <v>3.6600000000000001E-3</v>
      </c>
      <c r="D3209" s="6">
        <v>3.6840000000000002</v>
      </c>
      <c r="E3209" s="5">
        <v>0</v>
      </c>
      <c r="F3209" s="6">
        <v>0</v>
      </c>
      <c r="G3209" s="5">
        <v>0</v>
      </c>
      <c r="H3209" s="6">
        <v>0</v>
      </c>
      <c r="I3209" s="5">
        <v>0</v>
      </c>
      <c r="J3209" s="6">
        <v>0</v>
      </c>
      <c r="K3209" s="5">
        <v>0</v>
      </c>
      <c r="L3209" s="6">
        <v>0</v>
      </c>
      <c r="M3209" s="5">
        <v>0</v>
      </c>
      <c r="N3209" s="6">
        <v>0</v>
      </c>
      <c r="O3209" s="5">
        <v>0</v>
      </c>
      <c r="P3209" s="6">
        <v>0</v>
      </c>
      <c r="Q3209" s="5">
        <v>0</v>
      </c>
      <c r="R3209" s="6">
        <v>0</v>
      </c>
      <c r="S3209" s="5">
        <v>0</v>
      </c>
      <c r="T3209" s="6">
        <v>0</v>
      </c>
      <c r="U3209" s="5">
        <v>0</v>
      </c>
      <c r="V3209" s="6">
        <v>0</v>
      </c>
      <c r="W3209" s="5">
        <v>0</v>
      </c>
      <c r="X3209" s="6">
        <v>0</v>
      </c>
      <c r="Y3209" s="5">
        <v>0</v>
      </c>
      <c r="Z3209" s="6">
        <v>0</v>
      </c>
      <c r="AA3209" s="5">
        <v>2.8250000000000001E-2</v>
      </c>
      <c r="AB3209" s="6">
        <v>3.6840000000000002</v>
      </c>
      <c r="AC3209" s="5">
        <v>0</v>
      </c>
      <c r="AD3209" s="6">
        <v>0</v>
      </c>
      <c r="AE3209" s="5">
        <v>0</v>
      </c>
      <c r="AF3209" s="6">
        <v>0</v>
      </c>
    </row>
    <row r="3210" spans="2:32" x14ac:dyDescent="0.35">
      <c r="B3210" s="1" t="s">
        <v>750</v>
      </c>
      <c r="C3210" s="5">
        <v>0</v>
      </c>
      <c r="D3210" s="6">
        <v>0</v>
      </c>
      <c r="E3210" s="5">
        <v>0</v>
      </c>
      <c r="F3210" s="6">
        <v>0</v>
      </c>
      <c r="G3210" s="5">
        <v>0</v>
      </c>
      <c r="H3210" s="6">
        <v>0</v>
      </c>
      <c r="I3210" s="5">
        <v>0</v>
      </c>
      <c r="J3210" s="6">
        <v>0</v>
      </c>
      <c r="K3210" s="5">
        <v>0</v>
      </c>
      <c r="L3210" s="6">
        <v>0</v>
      </c>
      <c r="M3210" s="5">
        <v>0</v>
      </c>
      <c r="N3210" s="6">
        <v>0</v>
      </c>
      <c r="O3210" s="5">
        <v>0</v>
      </c>
      <c r="P3210" s="6">
        <v>0</v>
      </c>
      <c r="Q3210" s="5">
        <v>0</v>
      </c>
      <c r="R3210" s="6">
        <v>0</v>
      </c>
      <c r="S3210" s="5">
        <v>0</v>
      </c>
      <c r="T3210" s="6">
        <v>0</v>
      </c>
      <c r="U3210" s="5">
        <v>0</v>
      </c>
      <c r="V3210" s="6">
        <v>0</v>
      </c>
      <c r="W3210" s="5">
        <v>0</v>
      </c>
      <c r="X3210" s="6">
        <v>0</v>
      </c>
      <c r="Y3210" s="5">
        <v>0</v>
      </c>
      <c r="Z3210" s="6">
        <v>0</v>
      </c>
      <c r="AA3210" s="5">
        <v>0</v>
      </c>
      <c r="AB3210" s="6">
        <v>0</v>
      </c>
      <c r="AC3210" s="5">
        <v>0</v>
      </c>
      <c r="AD3210" s="6">
        <v>0</v>
      </c>
      <c r="AE3210" s="5">
        <v>0</v>
      </c>
      <c r="AF3210" s="6">
        <v>0</v>
      </c>
    </row>
    <row r="3211" spans="2:32" x14ac:dyDescent="0.35">
      <c r="B3211" s="1" t="s">
        <v>751</v>
      </c>
      <c r="C3211" s="5">
        <v>0</v>
      </c>
      <c r="D3211" s="6">
        <v>0</v>
      </c>
      <c r="E3211" s="5">
        <v>0</v>
      </c>
      <c r="F3211" s="6">
        <v>0</v>
      </c>
      <c r="G3211" s="5">
        <v>0</v>
      </c>
      <c r="H3211" s="6">
        <v>0</v>
      </c>
      <c r="I3211" s="5">
        <v>0</v>
      </c>
      <c r="J3211" s="6">
        <v>0</v>
      </c>
      <c r="K3211" s="5">
        <v>0</v>
      </c>
      <c r="L3211" s="6">
        <v>0</v>
      </c>
      <c r="M3211" s="5">
        <v>0</v>
      </c>
      <c r="N3211" s="6">
        <v>0</v>
      </c>
      <c r="O3211" s="5">
        <v>0</v>
      </c>
      <c r="P3211" s="6">
        <v>0</v>
      </c>
      <c r="Q3211" s="5">
        <v>0</v>
      </c>
      <c r="R3211" s="6">
        <v>0</v>
      </c>
      <c r="S3211" s="5">
        <v>0</v>
      </c>
      <c r="T3211" s="6">
        <v>0</v>
      </c>
      <c r="U3211" s="5">
        <v>0</v>
      </c>
      <c r="V3211" s="6">
        <v>0</v>
      </c>
      <c r="W3211" s="5">
        <v>0</v>
      </c>
      <c r="X3211" s="6">
        <v>0</v>
      </c>
      <c r="Y3211" s="5">
        <v>0</v>
      </c>
      <c r="Z3211" s="6">
        <v>0</v>
      </c>
      <c r="AA3211" s="5">
        <v>0</v>
      </c>
      <c r="AB3211" s="6">
        <v>0</v>
      </c>
      <c r="AC3211" s="5">
        <v>0</v>
      </c>
      <c r="AD3211" s="6">
        <v>0</v>
      </c>
      <c r="AE3211" s="5">
        <v>0</v>
      </c>
      <c r="AF3211" s="6">
        <v>0</v>
      </c>
    </row>
    <row r="3212" spans="2:32" x14ac:dyDescent="0.35">
      <c r="B3212" s="1" t="s">
        <v>752</v>
      </c>
      <c r="C3212" s="5">
        <v>0</v>
      </c>
      <c r="D3212" s="6">
        <v>0</v>
      </c>
      <c r="E3212" s="5">
        <v>0</v>
      </c>
      <c r="F3212" s="6">
        <v>0</v>
      </c>
      <c r="G3212" s="5">
        <v>0</v>
      </c>
      <c r="H3212" s="6">
        <v>0</v>
      </c>
      <c r="I3212" s="5">
        <v>0</v>
      </c>
      <c r="J3212" s="6">
        <v>0</v>
      </c>
      <c r="K3212" s="5">
        <v>0</v>
      </c>
      <c r="L3212" s="6">
        <v>0</v>
      </c>
      <c r="M3212" s="5">
        <v>0</v>
      </c>
      <c r="N3212" s="6">
        <v>0</v>
      </c>
      <c r="O3212" s="5">
        <v>0</v>
      </c>
      <c r="P3212" s="6">
        <v>0</v>
      </c>
      <c r="Q3212" s="5">
        <v>0</v>
      </c>
      <c r="R3212" s="6">
        <v>0</v>
      </c>
      <c r="S3212" s="5">
        <v>0</v>
      </c>
      <c r="T3212" s="6">
        <v>0</v>
      </c>
      <c r="U3212" s="5">
        <v>0</v>
      </c>
      <c r="V3212" s="6">
        <v>0</v>
      </c>
      <c r="W3212" s="5">
        <v>0</v>
      </c>
      <c r="X3212" s="6">
        <v>0</v>
      </c>
      <c r="Y3212" s="5">
        <v>0</v>
      </c>
      <c r="Z3212" s="6">
        <v>0</v>
      </c>
      <c r="AA3212" s="5">
        <v>0</v>
      </c>
      <c r="AB3212" s="6">
        <v>0</v>
      </c>
      <c r="AC3212" s="5">
        <v>0</v>
      </c>
      <c r="AD3212" s="6">
        <v>0</v>
      </c>
      <c r="AE3212" s="5">
        <v>0</v>
      </c>
      <c r="AF3212" s="6">
        <v>0</v>
      </c>
    </row>
    <row r="3213" spans="2:32" x14ac:dyDescent="0.35">
      <c r="B3213" s="1" t="s">
        <v>753</v>
      </c>
      <c r="C3213" s="5">
        <v>0</v>
      </c>
      <c r="D3213" s="6">
        <v>0</v>
      </c>
      <c r="E3213" s="5">
        <v>0</v>
      </c>
      <c r="F3213" s="6">
        <v>0</v>
      </c>
      <c r="G3213" s="5">
        <v>0</v>
      </c>
      <c r="H3213" s="6">
        <v>0</v>
      </c>
      <c r="I3213" s="5">
        <v>0</v>
      </c>
      <c r="J3213" s="6">
        <v>0</v>
      </c>
      <c r="K3213" s="5">
        <v>0</v>
      </c>
      <c r="L3213" s="6">
        <v>0</v>
      </c>
      <c r="M3213" s="5">
        <v>0</v>
      </c>
      <c r="N3213" s="6">
        <v>0</v>
      </c>
      <c r="O3213" s="5">
        <v>0</v>
      </c>
      <c r="P3213" s="6">
        <v>0</v>
      </c>
      <c r="Q3213" s="5">
        <v>0</v>
      </c>
      <c r="R3213" s="6">
        <v>0</v>
      </c>
      <c r="S3213" s="5">
        <v>0</v>
      </c>
      <c r="T3213" s="6">
        <v>0</v>
      </c>
      <c r="U3213" s="5">
        <v>0</v>
      </c>
      <c r="V3213" s="6">
        <v>0</v>
      </c>
      <c r="W3213" s="5">
        <v>0</v>
      </c>
      <c r="X3213" s="6">
        <v>0</v>
      </c>
      <c r="Y3213" s="5">
        <v>0</v>
      </c>
      <c r="Z3213" s="6">
        <v>0</v>
      </c>
      <c r="AA3213" s="5">
        <v>0</v>
      </c>
      <c r="AB3213" s="6">
        <v>0</v>
      </c>
      <c r="AC3213" s="5">
        <v>0</v>
      </c>
      <c r="AD3213" s="6">
        <v>0</v>
      </c>
      <c r="AE3213" s="5">
        <v>0</v>
      </c>
      <c r="AF3213" s="6">
        <v>0</v>
      </c>
    </row>
    <row r="3214" spans="2:32" x14ac:dyDescent="0.35">
      <c r="B3214" s="1" t="s">
        <v>754</v>
      </c>
      <c r="C3214" s="5">
        <v>1.2E-4</v>
      </c>
      <c r="D3214" s="6">
        <v>0.121</v>
      </c>
      <c r="E3214" s="5">
        <v>0</v>
      </c>
      <c r="F3214" s="6">
        <v>0</v>
      </c>
      <c r="G3214" s="5">
        <v>0</v>
      </c>
      <c r="H3214" s="6">
        <v>0</v>
      </c>
      <c r="I3214" s="5">
        <v>0</v>
      </c>
      <c r="J3214" s="6">
        <v>0</v>
      </c>
      <c r="K3214" s="5">
        <v>0</v>
      </c>
      <c r="L3214" s="6">
        <v>0</v>
      </c>
      <c r="M3214" s="5">
        <v>0</v>
      </c>
      <c r="N3214" s="6">
        <v>0</v>
      </c>
      <c r="O3214" s="5">
        <v>0</v>
      </c>
      <c r="P3214" s="6">
        <v>0</v>
      </c>
      <c r="Q3214" s="5">
        <v>0</v>
      </c>
      <c r="R3214" s="6">
        <v>0</v>
      </c>
      <c r="S3214" s="5">
        <v>0</v>
      </c>
      <c r="T3214" s="6">
        <v>0</v>
      </c>
      <c r="U3214" s="5">
        <v>0</v>
      </c>
      <c r="V3214" s="6">
        <v>0</v>
      </c>
      <c r="W3214" s="5">
        <v>7.0000000000000001E-3</v>
      </c>
      <c r="X3214" s="6">
        <v>0.121</v>
      </c>
      <c r="Y3214" s="5">
        <v>0</v>
      </c>
      <c r="Z3214" s="6">
        <v>0</v>
      </c>
      <c r="AA3214" s="5">
        <v>0</v>
      </c>
      <c r="AB3214" s="6">
        <v>0</v>
      </c>
      <c r="AC3214" s="5">
        <v>0</v>
      </c>
      <c r="AD3214" s="6">
        <v>0</v>
      </c>
      <c r="AE3214" s="5">
        <v>0</v>
      </c>
      <c r="AF3214" s="6">
        <v>0</v>
      </c>
    </row>
    <row r="3215" spans="2:32" x14ac:dyDescent="0.35">
      <c r="B3215" s="1" t="s">
        <v>755</v>
      </c>
      <c r="C3215" s="5">
        <v>0</v>
      </c>
      <c r="D3215" s="6">
        <v>0</v>
      </c>
      <c r="E3215" s="5">
        <v>0</v>
      </c>
      <c r="F3215" s="6">
        <v>0</v>
      </c>
      <c r="G3215" s="5">
        <v>0</v>
      </c>
      <c r="H3215" s="6">
        <v>0</v>
      </c>
      <c r="I3215" s="5">
        <v>0</v>
      </c>
      <c r="J3215" s="6">
        <v>0</v>
      </c>
      <c r="K3215" s="5">
        <v>0</v>
      </c>
      <c r="L3215" s="6">
        <v>0</v>
      </c>
      <c r="M3215" s="5">
        <v>0</v>
      </c>
      <c r="N3215" s="6">
        <v>0</v>
      </c>
      <c r="O3215" s="5">
        <v>0</v>
      </c>
      <c r="P3215" s="6">
        <v>0</v>
      </c>
      <c r="Q3215" s="5">
        <v>0</v>
      </c>
      <c r="R3215" s="6">
        <v>0</v>
      </c>
      <c r="S3215" s="5">
        <v>0</v>
      </c>
      <c r="T3215" s="6">
        <v>0</v>
      </c>
      <c r="U3215" s="5">
        <v>0</v>
      </c>
      <c r="V3215" s="6">
        <v>0</v>
      </c>
      <c r="W3215" s="5">
        <v>0</v>
      </c>
      <c r="X3215" s="6">
        <v>0</v>
      </c>
      <c r="Y3215" s="5">
        <v>0</v>
      </c>
      <c r="Z3215" s="6">
        <v>0</v>
      </c>
      <c r="AA3215" s="5">
        <v>0</v>
      </c>
      <c r="AB3215" s="6">
        <v>0</v>
      </c>
      <c r="AC3215" s="5">
        <v>0</v>
      </c>
      <c r="AD3215" s="6">
        <v>0</v>
      </c>
      <c r="AE3215" s="5">
        <v>0</v>
      </c>
      <c r="AF3215" s="6">
        <v>0</v>
      </c>
    </row>
    <row r="3216" spans="2:32" x14ac:dyDescent="0.35">
      <c r="B3216" s="1" t="s">
        <v>756</v>
      </c>
      <c r="C3216" s="5">
        <v>0</v>
      </c>
      <c r="D3216" s="6">
        <v>0</v>
      </c>
      <c r="E3216" s="5">
        <v>0</v>
      </c>
      <c r="F3216" s="6">
        <v>0</v>
      </c>
      <c r="G3216" s="5">
        <v>0</v>
      </c>
      <c r="H3216" s="6">
        <v>0</v>
      </c>
      <c r="I3216" s="5">
        <v>0</v>
      </c>
      <c r="J3216" s="6">
        <v>0</v>
      </c>
      <c r="K3216" s="5">
        <v>0</v>
      </c>
      <c r="L3216" s="6">
        <v>0</v>
      </c>
      <c r="M3216" s="5">
        <v>0</v>
      </c>
      <c r="N3216" s="6">
        <v>0</v>
      </c>
      <c r="O3216" s="5">
        <v>0</v>
      </c>
      <c r="P3216" s="6">
        <v>0</v>
      </c>
      <c r="Q3216" s="5">
        <v>0</v>
      </c>
      <c r="R3216" s="6">
        <v>0</v>
      </c>
      <c r="S3216" s="5">
        <v>0</v>
      </c>
      <c r="T3216" s="6">
        <v>0</v>
      </c>
      <c r="U3216" s="5">
        <v>0</v>
      </c>
      <c r="V3216" s="6">
        <v>0</v>
      </c>
      <c r="W3216" s="5">
        <v>0</v>
      </c>
      <c r="X3216" s="6">
        <v>0</v>
      </c>
      <c r="Y3216" s="5">
        <v>0</v>
      </c>
      <c r="Z3216" s="6">
        <v>0</v>
      </c>
      <c r="AA3216" s="5">
        <v>0</v>
      </c>
      <c r="AB3216" s="6">
        <v>0</v>
      </c>
      <c r="AC3216" s="5">
        <v>0</v>
      </c>
      <c r="AD3216" s="6">
        <v>0</v>
      </c>
      <c r="AE3216" s="5">
        <v>0</v>
      </c>
      <c r="AF3216" s="6">
        <v>0</v>
      </c>
    </row>
    <row r="3217" spans="2:32" x14ac:dyDescent="0.35">
      <c r="B3217" s="1" t="s">
        <v>757</v>
      </c>
      <c r="C3217" s="5">
        <v>0</v>
      </c>
      <c r="D3217" s="6">
        <v>0</v>
      </c>
      <c r="E3217" s="5">
        <v>0</v>
      </c>
      <c r="F3217" s="6">
        <v>0</v>
      </c>
      <c r="G3217" s="5">
        <v>0</v>
      </c>
      <c r="H3217" s="6">
        <v>0</v>
      </c>
      <c r="I3217" s="5">
        <v>0</v>
      </c>
      <c r="J3217" s="6">
        <v>0</v>
      </c>
      <c r="K3217" s="5">
        <v>0</v>
      </c>
      <c r="L3217" s="6">
        <v>0</v>
      </c>
      <c r="M3217" s="5">
        <v>0</v>
      </c>
      <c r="N3217" s="6">
        <v>0</v>
      </c>
      <c r="O3217" s="5">
        <v>0</v>
      </c>
      <c r="P3217" s="6">
        <v>0</v>
      </c>
      <c r="Q3217" s="5">
        <v>0</v>
      </c>
      <c r="R3217" s="6">
        <v>0</v>
      </c>
      <c r="S3217" s="5">
        <v>0</v>
      </c>
      <c r="T3217" s="6">
        <v>0</v>
      </c>
      <c r="U3217" s="5">
        <v>0</v>
      </c>
      <c r="V3217" s="6">
        <v>0</v>
      </c>
      <c r="W3217" s="5">
        <v>0</v>
      </c>
      <c r="X3217" s="6">
        <v>0</v>
      </c>
      <c r="Y3217" s="5">
        <v>0</v>
      </c>
      <c r="Z3217" s="6">
        <v>0</v>
      </c>
      <c r="AA3217" s="5">
        <v>0</v>
      </c>
      <c r="AB3217" s="6">
        <v>0</v>
      </c>
      <c r="AC3217" s="5">
        <v>0</v>
      </c>
      <c r="AD3217" s="6">
        <v>0</v>
      </c>
      <c r="AE3217" s="5">
        <v>0</v>
      </c>
      <c r="AF3217" s="6">
        <v>0</v>
      </c>
    </row>
    <row r="3218" spans="2:32" x14ac:dyDescent="0.35">
      <c r="B3218" s="1" t="s">
        <v>758</v>
      </c>
      <c r="C3218" s="5">
        <v>0</v>
      </c>
      <c r="D3218" s="6">
        <v>0</v>
      </c>
      <c r="E3218" s="5">
        <v>0</v>
      </c>
      <c r="F3218" s="6">
        <v>0</v>
      </c>
      <c r="G3218" s="5">
        <v>0</v>
      </c>
      <c r="H3218" s="6">
        <v>0</v>
      </c>
      <c r="I3218" s="5">
        <v>0</v>
      </c>
      <c r="J3218" s="6">
        <v>0</v>
      </c>
      <c r="K3218" s="5">
        <v>0</v>
      </c>
      <c r="L3218" s="6">
        <v>0</v>
      </c>
      <c r="M3218" s="5">
        <v>0</v>
      </c>
      <c r="N3218" s="6">
        <v>0</v>
      </c>
      <c r="O3218" s="5">
        <v>0</v>
      </c>
      <c r="P3218" s="6">
        <v>0</v>
      </c>
      <c r="Q3218" s="5">
        <v>0</v>
      </c>
      <c r="R3218" s="6">
        <v>0</v>
      </c>
      <c r="S3218" s="5">
        <v>0</v>
      </c>
      <c r="T3218" s="6">
        <v>0</v>
      </c>
      <c r="U3218" s="5">
        <v>0</v>
      </c>
      <c r="V3218" s="6">
        <v>0</v>
      </c>
      <c r="W3218" s="5">
        <v>0</v>
      </c>
      <c r="X3218" s="6">
        <v>0</v>
      </c>
      <c r="Y3218" s="5">
        <v>0</v>
      </c>
      <c r="Z3218" s="6">
        <v>0</v>
      </c>
      <c r="AA3218" s="5">
        <v>0</v>
      </c>
      <c r="AB3218" s="6">
        <v>0</v>
      </c>
      <c r="AC3218" s="5">
        <v>0</v>
      </c>
      <c r="AD3218" s="6">
        <v>0</v>
      </c>
      <c r="AE3218" s="5">
        <v>0</v>
      </c>
      <c r="AF3218" s="6">
        <v>0</v>
      </c>
    </row>
    <row r="3219" spans="2:32" x14ac:dyDescent="0.35">
      <c r="B3219" s="1" t="s">
        <v>759</v>
      </c>
      <c r="C3219" s="5">
        <v>0</v>
      </c>
      <c r="D3219" s="6">
        <v>0</v>
      </c>
      <c r="E3219" s="5">
        <v>0</v>
      </c>
      <c r="F3219" s="6">
        <v>0</v>
      </c>
      <c r="G3219" s="5">
        <v>0</v>
      </c>
      <c r="H3219" s="6">
        <v>0</v>
      </c>
      <c r="I3219" s="5">
        <v>0</v>
      </c>
      <c r="J3219" s="6">
        <v>0</v>
      </c>
      <c r="K3219" s="5">
        <v>0</v>
      </c>
      <c r="L3219" s="6">
        <v>0</v>
      </c>
      <c r="M3219" s="5">
        <v>0</v>
      </c>
      <c r="N3219" s="6">
        <v>0</v>
      </c>
      <c r="O3219" s="5">
        <v>0</v>
      </c>
      <c r="P3219" s="6">
        <v>0</v>
      </c>
      <c r="Q3219" s="5">
        <v>0</v>
      </c>
      <c r="R3219" s="6">
        <v>0</v>
      </c>
      <c r="S3219" s="5">
        <v>0</v>
      </c>
      <c r="T3219" s="6">
        <v>0</v>
      </c>
      <c r="U3219" s="5">
        <v>0</v>
      </c>
      <c r="V3219" s="6">
        <v>0</v>
      </c>
      <c r="W3219" s="5">
        <v>0</v>
      </c>
      <c r="X3219" s="6">
        <v>0</v>
      </c>
      <c r="Y3219" s="5">
        <v>0</v>
      </c>
      <c r="Z3219" s="6">
        <v>0</v>
      </c>
      <c r="AA3219" s="5">
        <v>0</v>
      </c>
      <c r="AB3219" s="6">
        <v>0</v>
      </c>
      <c r="AC3219" s="5">
        <v>0</v>
      </c>
      <c r="AD3219" s="6">
        <v>0</v>
      </c>
      <c r="AE3219" s="5">
        <v>0</v>
      </c>
      <c r="AF3219" s="6">
        <v>0</v>
      </c>
    </row>
    <row r="3220" spans="2:32" x14ac:dyDescent="0.35">
      <c r="B3220" s="1" t="s">
        <v>760</v>
      </c>
      <c r="C3220" s="5">
        <v>0</v>
      </c>
      <c r="D3220" s="6">
        <v>0</v>
      </c>
      <c r="E3220" s="5">
        <v>0</v>
      </c>
      <c r="F3220" s="6">
        <v>0</v>
      </c>
      <c r="G3220" s="5">
        <v>0</v>
      </c>
      <c r="H3220" s="6">
        <v>0</v>
      </c>
      <c r="I3220" s="5">
        <v>0</v>
      </c>
      <c r="J3220" s="6">
        <v>0</v>
      </c>
      <c r="K3220" s="5">
        <v>0</v>
      </c>
      <c r="L3220" s="6">
        <v>0</v>
      </c>
      <c r="M3220" s="5">
        <v>0</v>
      </c>
      <c r="N3220" s="6">
        <v>0</v>
      </c>
      <c r="O3220" s="5">
        <v>0</v>
      </c>
      <c r="P3220" s="6">
        <v>0</v>
      </c>
      <c r="Q3220" s="5">
        <v>0</v>
      </c>
      <c r="R3220" s="6">
        <v>0</v>
      </c>
      <c r="S3220" s="5">
        <v>0</v>
      </c>
      <c r="T3220" s="6">
        <v>0</v>
      </c>
      <c r="U3220" s="5">
        <v>0</v>
      </c>
      <c r="V3220" s="6">
        <v>0</v>
      </c>
      <c r="W3220" s="5">
        <v>0</v>
      </c>
      <c r="X3220" s="6">
        <v>0</v>
      </c>
      <c r="Y3220" s="5">
        <v>0</v>
      </c>
      <c r="Z3220" s="6">
        <v>0</v>
      </c>
      <c r="AA3220" s="5">
        <v>0</v>
      </c>
      <c r="AB3220" s="6">
        <v>0</v>
      </c>
      <c r="AC3220" s="5">
        <v>0</v>
      </c>
      <c r="AD3220" s="6">
        <v>0</v>
      </c>
      <c r="AE3220" s="5">
        <v>0</v>
      </c>
      <c r="AF3220" s="6">
        <v>0</v>
      </c>
    </row>
    <row r="3221" spans="2:32" x14ac:dyDescent="0.35">
      <c r="B3221" s="1" t="s">
        <v>761</v>
      </c>
      <c r="C3221" s="5">
        <v>0</v>
      </c>
      <c r="D3221" s="6">
        <v>0</v>
      </c>
      <c r="E3221" s="5">
        <v>0</v>
      </c>
      <c r="F3221" s="6">
        <v>0</v>
      </c>
      <c r="G3221" s="5">
        <v>0</v>
      </c>
      <c r="H3221" s="6">
        <v>0</v>
      </c>
      <c r="I3221" s="5">
        <v>0</v>
      </c>
      <c r="J3221" s="6">
        <v>0</v>
      </c>
      <c r="K3221" s="5">
        <v>0</v>
      </c>
      <c r="L3221" s="6">
        <v>0</v>
      </c>
      <c r="M3221" s="5">
        <v>0</v>
      </c>
      <c r="N3221" s="6">
        <v>0</v>
      </c>
      <c r="O3221" s="5">
        <v>0</v>
      </c>
      <c r="P3221" s="6">
        <v>0</v>
      </c>
      <c r="Q3221" s="5">
        <v>0</v>
      </c>
      <c r="R3221" s="6">
        <v>0</v>
      </c>
      <c r="S3221" s="5">
        <v>0</v>
      </c>
      <c r="T3221" s="6">
        <v>0</v>
      </c>
      <c r="U3221" s="5">
        <v>0</v>
      </c>
      <c r="V3221" s="6">
        <v>0</v>
      </c>
      <c r="W3221" s="5">
        <v>0</v>
      </c>
      <c r="X3221" s="6">
        <v>0</v>
      </c>
      <c r="Y3221" s="5">
        <v>0</v>
      </c>
      <c r="Z3221" s="6">
        <v>0</v>
      </c>
      <c r="AA3221" s="5">
        <v>0</v>
      </c>
      <c r="AB3221" s="6">
        <v>0</v>
      </c>
      <c r="AC3221" s="5">
        <v>0</v>
      </c>
      <c r="AD3221" s="6">
        <v>0</v>
      </c>
      <c r="AE3221" s="5">
        <v>0</v>
      </c>
      <c r="AF3221" s="6">
        <v>0</v>
      </c>
    </row>
    <row r="3222" spans="2:32" x14ac:dyDescent="0.35">
      <c r="B3222" s="1" t="s">
        <v>762</v>
      </c>
      <c r="C3222" s="5">
        <v>0</v>
      </c>
      <c r="D3222" s="6">
        <v>0</v>
      </c>
      <c r="E3222" s="5">
        <v>0</v>
      </c>
      <c r="F3222" s="6">
        <v>0</v>
      </c>
      <c r="G3222" s="5">
        <v>0</v>
      </c>
      <c r="H3222" s="6">
        <v>0</v>
      </c>
      <c r="I3222" s="5">
        <v>0</v>
      </c>
      <c r="J3222" s="6">
        <v>0</v>
      </c>
      <c r="K3222" s="5">
        <v>0</v>
      </c>
      <c r="L3222" s="6">
        <v>0</v>
      </c>
      <c r="M3222" s="5">
        <v>0</v>
      </c>
      <c r="N3222" s="6">
        <v>0</v>
      </c>
      <c r="O3222" s="5">
        <v>0</v>
      </c>
      <c r="P3222" s="6">
        <v>0</v>
      </c>
      <c r="Q3222" s="5">
        <v>0</v>
      </c>
      <c r="R3222" s="6">
        <v>0</v>
      </c>
      <c r="S3222" s="5">
        <v>0</v>
      </c>
      <c r="T3222" s="6">
        <v>0</v>
      </c>
      <c r="U3222" s="5">
        <v>0</v>
      </c>
      <c r="V3222" s="6">
        <v>0</v>
      </c>
      <c r="W3222" s="5">
        <v>0</v>
      </c>
      <c r="X3222" s="6">
        <v>0</v>
      </c>
      <c r="Y3222" s="5">
        <v>0</v>
      </c>
      <c r="Z3222" s="6">
        <v>0</v>
      </c>
      <c r="AA3222" s="5">
        <v>0</v>
      </c>
      <c r="AB3222" s="6">
        <v>0</v>
      </c>
      <c r="AC3222" s="5">
        <v>0</v>
      </c>
      <c r="AD3222" s="6">
        <v>0</v>
      </c>
      <c r="AE3222" s="5">
        <v>0</v>
      </c>
      <c r="AF3222" s="6">
        <v>0</v>
      </c>
    </row>
    <row r="3223" spans="2:32" x14ac:dyDescent="0.35">
      <c r="B3223" s="1" t="s">
        <v>763</v>
      </c>
      <c r="C3223" s="5">
        <v>0</v>
      </c>
      <c r="D3223" s="6">
        <v>0</v>
      </c>
      <c r="E3223" s="5">
        <v>0</v>
      </c>
      <c r="F3223" s="6">
        <v>0</v>
      </c>
      <c r="G3223" s="5">
        <v>0</v>
      </c>
      <c r="H3223" s="6">
        <v>0</v>
      </c>
      <c r="I3223" s="5">
        <v>0</v>
      </c>
      <c r="J3223" s="6">
        <v>0</v>
      </c>
      <c r="K3223" s="5">
        <v>0</v>
      </c>
      <c r="L3223" s="6">
        <v>0</v>
      </c>
      <c r="M3223" s="5">
        <v>0</v>
      </c>
      <c r="N3223" s="6">
        <v>0</v>
      </c>
      <c r="O3223" s="5">
        <v>0</v>
      </c>
      <c r="P3223" s="6">
        <v>0</v>
      </c>
      <c r="Q3223" s="5">
        <v>0</v>
      </c>
      <c r="R3223" s="6">
        <v>0</v>
      </c>
      <c r="S3223" s="5">
        <v>0</v>
      </c>
      <c r="T3223" s="6">
        <v>0</v>
      </c>
      <c r="U3223" s="5">
        <v>0</v>
      </c>
      <c r="V3223" s="6">
        <v>0</v>
      </c>
      <c r="W3223" s="5">
        <v>0</v>
      </c>
      <c r="X3223" s="6">
        <v>0</v>
      </c>
      <c r="Y3223" s="5">
        <v>0</v>
      </c>
      <c r="Z3223" s="6">
        <v>0</v>
      </c>
      <c r="AA3223" s="5">
        <v>0</v>
      </c>
      <c r="AB3223" s="6">
        <v>0</v>
      </c>
      <c r="AC3223" s="5">
        <v>0</v>
      </c>
      <c r="AD3223" s="6">
        <v>0</v>
      </c>
      <c r="AE3223" s="5">
        <v>0</v>
      </c>
      <c r="AF3223" s="6">
        <v>0</v>
      </c>
    </row>
    <row r="3224" spans="2:32" x14ac:dyDescent="0.35">
      <c r="B3224" s="1" t="s">
        <v>764</v>
      </c>
      <c r="C3224" s="5">
        <v>0</v>
      </c>
      <c r="D3224" s="6">
        <v>0</v>
      </c>
      <c r="E3224" s="5">
        <v>0</v>
      </c>
      <c r="F3224" s="6">
        <v>0</v>
      </c>
      <c r="G3224" s="5">
        <v>0</v>
      </c>
      <c r="H3224" s="6">
        <v>0</v>
      </c>
      <c r="I3224" s="5">
        <v>0</v>
      </c>
      <c r="J3224" s="6">
        <v>0</v>
      </c>
      <c r="K3224" s="5">
        <v>0</v>
      </c>
      <c r="L3224" s="6">
        <v>0</v>
      </c>
      <c r="M3224" s="5">
        <v>0</v>
      </c>
      <c r="N3224" s="6">
        <v>0</v>
      </c>
      <c r="O3224" s="5">
        <v>0</v>
      </c>
      <c r="P3224" s="6">
        <v>0</v>
      </c>
      <c r="Q3224" s="5">
        <v>0</v>
      </c>
      <c r="R3224" s="6">
        <v>0</v>
      </c>
      <c r="S3224" s="5">
        <v>0</v>
      </c>
      <c r="T3224" s="6">
        <v>0</v>
      </c>
      <c r="U3224" s="5">
        <v>0</v>
      </c>
      <c r="V3224" s="6">
        <v>0</v>
      </c>
      <c r="W3224" s="5">
        <v>0</v>
      </c>
      <c r="X3224" s="6">
        <v>0</v>
      </c>
      <c r="Y3224" s="5">
        <v>0</v>
      </c>
      <c r="Z3224" s="6">
        <v>0</v>
      </c>
      <c r="AA3224" s="5">
        <v>0</v>
      </c>
      <c r="AB3224" s="6">
        <v>0</v>
      </c>
      <c r="AC3224" s="5">
        <v>0</v>
      </c>
      <c r="AD3224" s="6">
        <v>0</v>
      </c>
      <c r="AE3224" s="5">
        <v>0</v>
      </c>
      <c r="AF3224" s="6">
        <v>0</v>
      </c>
    </row>
    <row r="3225" spans="2:32" x14ac:dyDescent="0.35">
      <c r="B3225" s="1" t="s">
        <v>765</v>
      </c>
      <c r="C3225" s="5">
        <v>0</v>
      </c>
      <c r="D3225" s="6">
        <v>0</v>
      </c>
      <c r="E3225" s="5">
        <v>0</v>
      </c>
      <c r="F3225" s="6">
        <v>0</v>
      </c>
      <c r="G3225" s="5">
        <v>0</v>
      </c>
      <c r="H3225" s="6">
        <v>0</v>
      </c>
      <c r="I3225" s="5">
        <v>0</v>
      </c>
      <c r="J3225" s="6">
        <v>0</v>
      </c>
      <c r="K3225" s="5">
        <v>0</v>
      </c>
      <c r="L3225" s="6">
        <v>0</v>
      </c>
      <c r="M3225" s="5">
        <v>0</v>
      </c>
      <c r="N3225" s="6">
        <v>0</v>
      </c>
      <c r="O3225" s="5">
        <v>0</v>
      </c>
      <c r="P3225" s="6">
        <v>0</v>
      </c>
      <c r="Q3225" s="5">
        <v>0</v>
      </c>
      <c r="R3225" s="6">
        <v>0</v>
      </c>
      <c r="S3225" s="5">
        <v>0</v>
      </c>
      <c r="T3225" s="6">
        <v>0</v>
      </c>
      <c r="U3225" s="5">
        <v>0</v>
      </c>
      <c r="V3225" s="6">
        <v>0</v>
      </c>
      <c r="W3225" s="5">
        <v>0</v>
      </c>
      <c r="X3225" s="6">
        <v>0</v>
      </c>
      <c r="Y3225" s="5">
        <v>0</v>
      </c>
      <c r="Z3225" s="6">
        <v>0</v>
      </c>
      <c r="AA3225" s="5">
        <v>0</v>
      </c>
      <c r="AB3225" s="6">
        <v>0</v>
      </c>
      <c r="AC3225" s="5">
        <v>0</v>
      </c>
      <c r="AD3225" s="6">
        <v>0</v>
      </c>
      <c r="AE3225" s="5">
        <v>0</v>
      </c>
      <c r="AF3225" s="6">
        <v>0</v>
      </c>
    </row>
    <row r="3226" spans="2:32" x14ac:dyDescent="0.35">
      <c r="B3226" s="1" t="s">
        <v>766</v>
      </c>
      <c r="C3226" s="5">
        <v>0</v>
      </c>
      <c r="D3226" s="6">
        <v>0</v>
      </c>
      <c r="E3226" s="5">
        <v>0</v>
      </c>
      <c r="F3226" s="6">
        <v>0</v>
      </c>
      <c r="G3226" s="5">
        <v>0</v>
      </c>
      <c r="H3226" s="6">
        <v>0</v>
      </c>
      <c r="I3226" s="5">
        <v>0</v>
      </c>
      <c r="J3226" s="6">
        <v>0</v>
      </c>
      <c r="K3226" s="5">
        <v>0</v>
      </c>
      <c r="L3226" s="6">
        <v>0</v>
      </c>
      <c r="M3226" s="5">
        <v>0</v>
      </c>
      <c r="N3226" s="6">
        <v>0</v>
      </c>
      <c r="O3226" s="5">
        <v>0</v>
      </c>
      <c r="P3226" s="6">
        <v>0</v>
      </c>
      <c r="Q3226" s="5">
        <v>0</v>
      </c>
      <c r="R3226" s="6">
        <v>0</v>
      </c>
      <c r="S3226" s="5">
        <v>0</v>
      </c>
      <c r="T3226" s="6">
        <v>0</v>
      </c>
      <c r="U3226" s="5">
        <v>0</v>
      </c>
      <c r="V3226" s="6">
        <v>0</v>
      </c>
      <c r="W3226" s="5">
        <v>0</v>
      </c>
      <c r="X3226" s="6">
        <v>0</v>
      </c>
      <c r="Y3226" s="5">
        <v>0</v>
      </c>
      <c r="Z3226" s="6">
        <v>0</v>
      </c>
      <c r="AA3226" s="5">
        <v>0</v>
      </c>
      <c r="AB3226" s="6">
        <v>0</v>
      </c>
      <c r="AC3226" s="5">
        <v>0</v>
      </c>
      <c r="AD3226" s="6">
        <v>0</v>
      </c>
      <c r="AE3226" s="5">
        <v>0</v>
      </c>
      <c r="AF3226" s="6">
        <v>0</v>
      </c>
    </row>
    <row r="3227" spans="2:32" x14ac:dyDescent="0.35">
      <c r="B3227" s="1" t="s">
        <v>767</v>
      </c>
      <c r="C3227" s="5">
        <v>0</v>
      </c>
      <c r="D3227" s="6">
        <v>0</v>
      </c>
      <c r="E3227" s="5">
        <v>0</v>
      </c>
      <c r="F3227" s="6">
        <v>0</v>
      </c>
      <c r="G3227" s="5">
        <v>0</v>
      </c>
      <c r="H3227" s="6">
        <v>0</v>
      </c>
      <c r="I3227" s="5">
        <v>0</v>
      </c>
      <c r="J3227" s="6">
        <v>0</v>
      </c>
      <c r="K3227" s="5">
        <v>0</v>
      </c>
      <c r="L3227" s="6">
        <v>0</v>
      </c>
      <c r="M3227" s="5">
        <v>0</v>
      </c>
      <c r="N3227" s="6">
        <v>0</v>
      </c>
      <c r="O3227" s="5">
        <v>0</v>
      </c>
      <c r="P3227" s="6">
        <v>0</v>
      </c>
      <c r="Q3227" s="5">
        <v>0</v>
      </c>
      <c r="R3227" s="6">
        <v>0</v>
      </c>
      <c r="S3227" s="5">
        <v>0</v>
      </c>
      <c r="T3227" s="6">
        <v>0</v>
      </c>
      <c r="U3227" s="5">
        <v>0</v>
      </c>
      <c r="V3227" s="6">
        <v>0</v>
      </c>
      <c r="W3227" s="5">
        <v>0</v>
      </c>
      <c r="X3227" s="6">
        <v>0</v>
      </c>
      <c r="Y3227" s="5">
        <v>0</v>
      </c>
      <c r="Z3227" s="6">
        <v>0</v>
      </c>
      <c r="AA3227" s="5">
        <v>0</v>
      </c>
      <c r="AB3227" s="6">
        <v>0</v>
      </c>
      <c r="AC3227" s="5">
        <v>0</v>
      </c>
      <c r="AD3227" s="6">
        <v>0</v>
      </c>
      <c r="AE3227" s="5">
        <v>0</v>
      </c>
      <c r="AF3227" s="6">
        <v>0</v>
      </c>
    </row>
    <row r="3228" spans="2:32" x14ac:dyDescent="0.35">
      <c r="B3228" s="1" t="s">
        <v>768</v>
      </c>
      <c r="C3228" s="5">
        <v>0</v>
      </c>
      <c r="D3228" s="6">
        <v>0</v>
      </c>
      <c r="E3228" s="5">
        <v>0</v>
      </c>
      <c r="F3228" s="6">
        <v>0</v>
      </c>
      <c r="G3228" s="5">
        <v>0</v>
      </c>
      <c r="H3228" s="6">
        <v>0</v>
      </c>
      <c r="I3228" s="5">
        <v>0</v>
      </c>
      <c r="J3228" s="6">
        <v>0</v>
      </c>
      <c r="K3228" s="5">
        <v>0</v>
      </c>
      <c r="L3228" s="6">
        <v>0</v>
      </c>
      <c r="M3228" s="5">
        <v>0</v>
      </c>
      <c r="N3228" s="6">
        <v>0</v>
      </c>
      <c r="O3228" s="5">
        <v>0</v>
      </c>
      <c r="P3228" s="6">
        <v>0</v>
      </c>
      <c r="Q3228" s="5">
        <v>0</v>
      </c>
      <c r="R3228" s="6">
        <v>0</v>
      </c>
      <c r="S3228" s="5">
        <v>0</v>
      </c>
      <c r="T3228" s="6">
        <v>0</v>
      </c>
      <c r="U3228" s="5">
        <v>0</v>
      </c>
      <c r="V3228" s="6">
        <v>0</v>
      </c>
      <c r="W3228" s="5">
        <v>0</v>
      </c>
      <c r="X3228" s="6">
        <v>0</v>
      </c>
      <c r="Y3228" s="5">
        <v>0</v>
      </c>
      <c r="Z3228" s="6">
        <v>0</v>
      </c>
      <c r="AA3228" s="5">
        <v>0</v>
      </c>
      <c r="AB3228" s="6">
        <v>0</v>
      </c>
      <c r="AC3228" s="5">
        <v>0</v>
      </c>
      <c r="AD3228" s="6">
        <v>0</v>
      </c>
      <c r="AE3228" s="5">
        <v>0</v>
      </c>
      <c r="AF3228" s="6">
        <v>0</v>
      </c>
    </row>
    <row r="3229" spans="2:32" x14ac:dyDescent="0.35">
      <c r="B3229" s="1" t="s">
        <v>769</v>
      </c>
      <c r="C3229" s="5">
        <v>1.9300000000000001E-2</v>
      </c>
      <c r="D3229" s="6">
        <v>19.407</v>
      </c>
      <c r="E3229" s="5">
        <v>0</v>
      </c>
      <c r="F3229" s="6">
        <v>0</v>
      </c>
      <c r="G3229" s="5">
        <v>0</v>
      </c>
      <c r="H3229" s="6">
        <v>0</v>
      </c>
      <c r="I3229" s="5">
        <v>0</v>
      </c>
      <c r="J3229" s="6">
        <v>0</v>
      </c>
      <c r="K3229" s="5">
        <v>0</v>
      </c>
      <c r="L3229" s="6">
        <v>0</v>
      </c>
      <c r="M3229" s="5">
        <v>0</v>
      </c>
      <c r="N3229" s="6">
        <v>0</v>
      </c>
      <c r="O3229" s="5">
        <v>0</v>
      </c>
      <c r="P3229" s="6">
        <v>0</v>
      </c>
      <c r="Q3229" s="5">
        <v>0</v>
      </c>
      <c r="R3229" s="6">
        <v>0</v>
      </c>
      <c r="S3229" s="5">
        <v>0</v>
      </c>
      <c r="T3229" s="6">
        <v>0</v>
      </c>
      <c r="U3229" s="5">
        <v>0</v>
      </c>
      <c r="V3229" s="6">
        <v>0</v>
      </c>
      <c r="W3229" s="5">
        <v>0</v>
      </c>
      <c r="X3229" s="6">
        <v>0</v>
      </c>
      <c r="Y3229" s="5">
        <v>0.18992999999999999</v>
      </c>
      <c r="Z3229" s="6">
        <v>19.407</v>
      </c>
      <c r="AA3229" s="5">
        <v>0</v>
      </c>
      <c r="AB3229" s="6">
        <v>0</v>
      </c>
      <c r="AC3229" s="5">
        <v>0</v>
      </c>
      <c r="AD3229" s="6">
        <v>0</v>
      </c>
      <c r="AE3229" s="5">
        <v>0</v>
      </c>
      <c r="AF3229" s="6">
        <v>0</v>
      </c>
    </row>
    <row r="3230" spans="2:32" x14ac:dyDescent="0.35">
      <c r="B3230" s="1" t="s">
        <v>770</v>
      </c>
      <c r="C3230" s="5">
        <v>0</v>
      </c>
      <c r="D3230" s="6">
        <v>0</v>
      </c>
      <c r="E3230" s="5">
        <v>0</v>
      </c>
      <c r="F3230" s="6">
        <v>0</v>
      </c>
      <c r="G3230" s="5">
        <v>0</v>
      </c>
      <c r="H3230" s="6">
        <v>0</v>
      </c>
      <c r="I3230" s="5">
        <v>0</v>
      </c>
      <c r="J3230" s="6">
        <v>0</v>
      </c>
      <c r="K3230" s="5">
        <v>0</v>
      </c>
      <c r="L3230" s="6">
        <v>0</v>
      </c>
      <c r="M3230" s="5">
        <v>0</v>
      </c>
      <c r="N3230" s="6">
        <v>0</v>
      </c>
      <c r="O3230" s="5">
        <v>0</v>
      </c>
      <c r="P3230" s="6">
        <v>0</v>
      </c>
      <c r="Q3230" s="5">
        <v>0</v>
      </c>
      <c r="R3230" s="6">
        <v>0</v>
      </c>
      <c r="S3230" s="5">
        <v>0</v>
      </c>
      <c r="T3230" s="6">
        <v>0</v>
      </c>
      <c r="U3230" s="5">
        <v>0</v>
      </c>
      <c r="V3230" s="6">
        <v>0</v>
      </c>
      <c r="W3230" s="5">
        <v>0</v>
      </c>
      <c r="X3230" s="6">
        <v>0</v>
      </c>
      <c r="Y3230" s="5">
        <v>0</v>
      </c>
      <c r="Z3230" s="6">
        <v>0</v>
      </c>
      <c r="AA3230" s="5">
        <v>0</v>
      </c>
      <c r="AB3230" s="6">
        <v>0</v>
      </c>
      <c r="AC3230" s="5">
        <v>0</v>
      </c>
      <c r="AD3230" s="6">
        <v>0</v>
      </c>
      <c r="AE3230" s="5">
        <v>0</v>
      </c>
      <c r="AF3230" s="6">
        <v>0</v>
      </c>
    </row>
    <row r="3231" spans="2:32" x14ac:dyDescent="0.35">
      <c r="B3231" s="1" t="s">
        <v>771</v>
      </c>
      <c r="C3231" s="5">
        <v>0</v>
      </c>
      <c r="D3231" s="6">
        <v>0</v>
      </c>
      <c r="E3231" s="5">
        <v>0</v>
      </c>
      <c r="F3231" s="6">
        <v>0</v>
      </c>
      <c r="G3231" s="5">
        <v>0</v>
      </c>
      <c r="H3231" s="6">
        <v>0</v>
      </c>
      <c r="I3231" s="5">
        <v>0</v>
      </c>
      <c r="J3231" s="6">
        <v>0</v>
      </c>
      <c r="K3231" s="5">
        <v>0</v>
      </c>
      <c r="L3231" s="6">
        <v>0</v>
      </c>
      <c r="M3231" s="5">
        <v>0</v>
      </c>
      <c r="N3231" s="6">
        <v>0</v>
      </c>
      <c r="O3231" s="5">
        <v>0</v>
      </c>
      <c r="P3231" s="6">
        <v>0</v>
      </c>
      <c r="Q3231" s="5">
        <v>0</v>
      </c>
      <c r="R3231" s="6">
        <v>0</v>
      </c>
      <c r="S3231" s="5">
        <v>0</v>
      </c>
      <c r="T3231" s="6">
        <v>0</v>
      </c>
      <c r="U3231" s="5">
        <v>0</v>
      </c>
      <c r="V3231" s="6">
        <v>0</v>
      </c>
      <c r="W3231" s="5">
        <v>0</v>
      </c>
      <c r="X3231" s="6">
        <v>0</v>
      </c>
      <c r="Y3231" s="5">
        <v>0</v>
      </c>
      <c r="Z3231" s="6">
        <v>0</v>
      </c>
      <c r="AA3231" s="5">
        <v>0</v>
      </c>
      <c r="AB3231" s="6">
        <v>0</v>
      </c>
      <c r="AC3231" s="5">
        <v>0</v>
      </c>
      <c r="AD3231" s="6">
        <v>0</v>
      </c>
      <c r="AE3231" s="5">
        <v>0</v>
      </c>
      <c r="AF3231" s="6">
        <v>0</v>
      </c>
    </row>
    <row r="3232" spans="2:32" x14ac:dyDescent="0.35">
      <c r="B3232" s="1" t="s">
        <v>772</v>
      </c>
      <c r="C3232" s="5">
        <v>5.5999999999999995E-4</v>
      </c>
      <c r="D3232" s="6">
        <v>0.56799999999999995</v>
      </c>
      <c r="E3232" s="5">
        <v>0</v>
      </c>
      <c r="F3232" s="6">
        <v>0</v>
      </c>
      <c r="G3232" s="5">
        <v>0</v>
      </c>
      <c r="H3232" s="6">
        <v>0</v>
      </c>
      <c r="I3232" s="5">
        <v>0</v>
      </c>
      <c r="J3232" s="6">
        <v>0</v>
      </c>
      <c r="K3232" s="5">
        <v>0</v>
      </c>
      <c r="L3232" s="6">
        <v>0</v>
      </c>
      <c r="M3232" s="5">
        <v>0</v>
      </c>
      <c r="N3232" s="6">
        <v>0</v>
      </c>
      <c r="O3232" s="5">
        <v>0</v>
      </c>
      <c r="P3232" s="6">
        <v>0</v>
      </c>
      <c r="Q3232" s="5">
        <v>0</v>
      </c>
      <c r="R3232" s="6">
        <v>0</v>
      </c>
      <c r="S3232" s="5">
        <v>0</v>
      </c>
      <c r="T3232" s="6">
        <v>0</v>
      </c>
      <c r="U3232" s="5">
        <v>0</v>
      </c>
      <c r="V3232" s="6">
        <v>0</v>
      </c>
      <c r="W3232" s="5">
        <v>0</v>
      </c>
      <c r="X3232" s="6">
        <v>0</v>
      </c>
      <c r="Y3232" s="5">
        <v>5.5599999999999998E-3</v>
      </c>
      <c r="Z3232" s="6">
        <v>0.56799999999999995</v>
      </c>
      <c r="AA3232" s="5">
        <v>0</v>
      </c>
      <c r="AB3232" s="6">
        <v>0</v>
      </c>
      <c r="AC3232" s="5">
        <v>0</v>
      </c>
      <c r="AD3232" s="6">
        <v>0</v>
      </c>
      <c r="AE3232" s="5">
        <v>0</v>
      </c>
      <c r="AF3232" s="6">
        <v>0</v>
      </c>
    </row>
    <row r="3233" spans="2:32" x14ac:dyDescent="0.35">
      <c r="B3233" s="1" t="s">
        <v>773</v>
      </c>
      <c r="C3233" s="5">
        <v>0</v>
      </c>
      <c r="D3233" s="6">
        <v>0</v>
      </c>
      <c r="E3233" s="5">
        <v>0</v>
      </c>
      <c r="F3233" s="6">
        <v>0</v>
      </c>
      <c r="G3233" s="5">
        <v>0</v>
      </c>
      <c r="H3233" s="6">
        <v>0</v>
      </c>
      <c r="I3233" s="5">
        <v>0</v>
      </c>
      <c r="J3233" s="6">
        <v>0</v>
      </c>
      <c r="K3233" s="5">
        <v>0</v>
      </c>
      <c r="L3233" s="6">
        <v>0</v>
      </c>
      <c r="M3233" s="5">
        <v>0</v>
      </c>
      <c r="N3233" s="6">
        <v>0</v>
      </c>
      <c r="O3233" s="5">
        <v>0</v>
      </c>
      <c r="P3233" s="6">
        <v>0</v>
      </c>
      <c r="Q3233" s="5">
        <v>0</v>
      </c>
      <c r="R3233" s="6">
        <v>0</v>
      </c>
      <c r="S3233" s="5">
        <v>0</v>
      </c>
      <c r="T3233" s="6">
        <v>0</v>
      </c>
      <c r="U3233" s="5">
        <v>0</v>
      </c>
      <c r="V3233" s="6">
        <v>0</v>
      </c>
      <c r="W3233" s="5">
        <v>0</v>
      </c>
      <c r="X3233" s="6">
        <v>0</v>
      </c>
      <c r="Y3233" s="5">
        <v>0</v>
      </c>
      <c r="Z3233" s="6">
        <v>0</v>
      </c>
      <c r="AA3233" s="5">
        <v>0</v>
      </c>
      <c r="AB3233" s="6">
        <v>0</v>
      </c>
      <c r="AC3233" s="5">
        <v>0</v>
      </c>
      <c r="AD3233" s="6">
        <v>0</v>
      </c>
      <c r="AE3233" s="5">
        <v>0</v>
      </c>
      <c r="AF3233" s="6">
        <v>0</v>
      </c>
    </row>
    <row r="3234" spans="2:32" x14ac:dyDescent="0.35">
      <c r="B3234" s="1" t="s">
        <v>774</v>
      </c>
      <c r="C3234" s="5">
        <v>0</v>
      </c>
      <c r="D3234" s="6">
        <v>0</v>
      </c>
      <c r="E3234" s="5">
        <v>0</v>
      </c>
      <c r="F3234" s="6">
        <v>0</v>
      </c>
      <c r="G3234" s="5">
        <v>0</v>
      </c>
      <c r="H3234" s="6">
        <v>0</v>
      </c>
      <c r="I3234" s="5">
        <v>0</v>
      </c>
      <c r="J3234" s="6">
        <v>0</v>
      </c>
      <c r="K3234" s="5">
        <v>0</v>
      </c>
      <c r="L3234" s="6">
        <v>0</v>
      </c>
      <c r="M3234" s="5">
        <v>0</v>
      </c>
      <c r="N3234" s="6">
        <v>0</v>
      </c>
      <c r="O3234" s="5">
        <v>0</v>
      </c>
      <c r="P3234" s="6">
        <v>0</v>
      </c>
      <c r="Q3234" s="5">
        <v>0</v>
      </c>
      <c r="R3234" s="6">
        <v>0</v>
      </c>
      <c r="S3234" s="5">
        <v>0</v>
      </c>
      <c r="T3234" s="6">
        <v>0</v>
      </c>
      <c r="U3234" s="5">
        <v>0</v>
      </c>
      <c r="V3234" s="6">
        <v>0</v>
      </c>
      <c r="W3234" s="5">
        <v>0</v>
      </c>
      <c r="X3234" s="6">
        <v>0</v>
      </c>
      <c r="Y3234" s="5">
        <v>0</v>
      </c>
      <c r="Z3234" s="6">
        <v>0</v>
      </c>
      <c r="AA3234" s="5">
        <v>0</v>
      </c>
      <c r="AB3234" s="6">
        <v>0</v>
      </c>
      <c r="AC3234" s="5">
        <v>0</v>
      </c>
      <c r="AD3234" s="6">
        <v>0</v>
      </c>
      <c r="AE3234" s="5">
        <v>0</v>
      </c>
      <c r="AF3234" s="6">
        <v>0</v>
      </c>
    </row>
    <row r="3235" spans="2:32" x14ac:dyDescent="0.35">
      <c r="B3235" s="1" t="s">
        <v>775</v>
      </c>
      <c r="C3235" s="5">
        <v>0</v>
      </c>
      <c r="D3235" s="6">
        <v>0</v>
      </c>
      <c r="E3235" s="5">
        <v>0</v>
      </c>
      <c r="F3235" s="6">
        <v>0</v>
      </c>
      <c r="G3235" s="5">
        <v>0</v>
      </c>
      <c r="H3235" s="6">
        <v>0</v>
      </c>
      <c r="I3235" s="5">
        <v>0</v>
      </c>
      <c r="J3235" s="6">
        <v>0</v>
      </c>
      <c r="K3235" s="5">
        <v>0</v>
      </c>
      <c r="L3235" s="6">
        <v>0</v>
      </c>
      <c r="M3235" s="5">
        <v>0</v>
      </c>
      <c r="N3235" s="6">
        <v>0</v>
      </c>
      <c r="O3235" s="5">
        <v>0</v>
      </c>
      <c r="P3235" s="6">
        <v>0</v>
      </c>
      <c r="Q3235" s="5">
        <v>0</v>
      </c>
      <c r="R3235" s="6">
        <v>0</v>
      </c>
      <c r="S3235" s="5">
        <v>0</v>
      </c>
      <c r="T3235" s="6">
        <v>0</v>
      </c>
      <c r="U3235" s="5">
        <v>0</v>
      </c>
      <c r="V3235" s="6">
        <v>0</v>
      </c>
      <c r="W3235" s="5">
        <v>0</v>
      </c>
      <c r="X3235" s="6">
        <v>0</v>
      </c>
      <c r="Y3235" s="5">
        <v>0</v>
      </c>
      <c r="Z3235" s="6">
        <v>0</v>
      </c>
      <c r="AA3235" s="5">
        <v>0</v>
      </c>
      <c r="AB3235" s="6">
        <v>0</v>
      </c>
      <c r="AC3235" s="5">
        <v>0</v>
      </c>
      <c r="AD3235" s="6">
        <v>0</v>
      </c>
      <c r="AE3235" s="5">
        <v>0</v>
      </c>
      <c r="AF3235" s="6">
        <v>0</v>
      </c>
    </row>
    <row r="3236" spans="2:32" x14ac:dyDescent="0.35">
      <c r="B3236" s="1" t="s">
        <v>776</v>
      </c>
      <c r="C3236" s="5">
        <v>0</v>
      </c>
      <c r="D3236" s="6">
        <v>0</v>
      </c>
      <c r="E3236" s="5">
        <v>0</v>
      </c>
      <c r="F3236" s="6">
        <v>0</v>
      </c>
      <c r="G3236" s="5">
        <v>0</v>
      </c>
      <c r="H3236" s="6">
        <v>0</v>
      </c>
      <c r="I3236" s="5">
        <v>0</v>
      </c>
      <c r="J3236" s="6">
        <v>0</v>
      </c>
      <c r="K3236" s="5">
        <v>0</v>
      </c>
      <c r="L3236" s="6">
        <v>0</v>
      </c>
      <c r="M3236" s="5">
        <v>0</v>
      </c>
      <c r="N3236" s="6">
        <v>0</v>
      </c>
      <c r="O3236" s="5">
        <v>0</v>
      </c>
      <c r="P3236" s="6">
        <v>0</v>
      </c>
      <c r="Q3236" s="5">
        <v>0</v>
      </c>
      <c r="R3236" s="6">
        <v>0</v>
      </c>
      <c r="S3236" s="5">
        <v>0</v>
      </c>
      <c r="T3236" s="6">
        <v>0</v>
      </c>
      <c r="U3236" s="5">
        <v>0</v>
      </c>
      <c r="V3236" s="6">
        <v>0</v>
      </c>
      <c r="W3236" s="5">
        <v>0</v>
      </c>
      <c r="X3236" s="6">
        <v>0</v>
      </c>
      <c r="Y3236" s="5">
        <v>0</v>
      </c>
      <c r="Z3236" s="6">
        <v>0</v>
      </c>
      <c r="AA3236" s="5">
        <v>0</v>
      </c>
      <c r="AB3236" s="6">
        <v>0</v>
      </c>
      <c r="AC3236" s="5">
        <v>0</v>
      </c>
      <c r="AD3236" s="6">
        <v>0</v>
      </c>
      <c r="AE3236" s="5">
        <v>0</v>
      </c>
      <c r="AF3236" s="6">
        <v>0</v>
      </c>
    </row>
    <row r="3237" spans="2:32" x14ac:dyDescent="0.35">
      <c r="B3237" s="1" t="s">
        <v>777</v>
      </c>
      <c r="C3237" s="5">
        <v>0</v>
      </c>
      <c r="D3237" s="6">
        <v>0</v>
      </c>
      <c r="E3237" s="5">
        <v>0</v>
      </c>
      <c r="F3237" s="6">
        <v>0</v>
      </c>
      <c r="G3237" s="5">
        <v>0</v>
      </c>
      <c r="H3237" s="6">
        <v>0</v>
      </c>
      <c r="I3237" s="5">
        <v>0</v>
      </c>
      <c r="J3237" s="6">
        <v>0</v>
      </c>
      <c r="K3237" s="5">
        <v>0</v>
      </c>
      <c r="L3237" s="6">
        <v>0</v>
      </c>
      <c r="M3237" s="5">
        <v>0</v>
      </c>
      <c r="N3237" s="6">
        <v>0</v>
      </c>
      <c r="O3237" s="5">
        <v>0</v>
      </c>
      <c r="P3237" s="6">
        <v>0</v>
      </c>
      <c r="Q3237" s="5">
        <v>0</v>
      </c>
      <c r="R3237" s="6">
        <v>0</v>
      </c>
      <c r="S3237" s="5">
        <v>0</v>
      </c>
      <c r="T3237" s="6">
        <v>0</v>
      </c>
      <c r="U3237" s="5">
        <v>0</v>
      </c>
      <c r="V3237" s="6">
        <v>0</v>
      </c>
      <c r="W3237" s="5">
        <v>0</v>
      </c>
      <c r="X3237" s="6">
        <v>0</v>
      </c>
      <c r="Y3237" s="5">
        <v>0</v>
      </c>
      <c r="Z3237" s="6">
        <v>0</v>
      </c>
      <c r="AA3237" s="5">
        <v>0</v>
      </c>
      <c r="AB3237" s="6">
        <v>0</v>
      </c>
      <c r="AC3237" s="5">
        <v>0</v>
      </c>
      <c r="AD3237" s="6">
        <v>0</v>
      </c>
      <c r="AE3237" s="5">
        <v>0</v>
      </c>
      <c r="AF3237" s="6">
        <v>0</v>
      </c>
    </row>
    <row r="3238" spans="2:32" x14ac:dyDescent="0.35">
      <c r="B3238" s="1" t="s">
        <v>778</v>
      </c>
      <c r="C3238" s="5">
        <v>0</v>
      </c>
      <c r="D3238" s="6">
        <v>0</v>
      </c>
      <c r="E3238" s="5">
        <v>0</v>
      </c>
      <c r="F3238" s="6">
        <v>0</v>
      </c>
      <c r="G3238" s="5">
        <v>0</v>
      </c>
      <c r="H3238" s="6">
        <v>0</v>
      </c>
      <c r="I3238" s="5">
        <v>0</v>
      </c>
      <c r="J3238" s="6">
        <v>0</v>
      </c>
      <c r="K3238" s="5">
        <v>0</v>
      </c>
      <c r="L3238" s="6">
        <v>0</v>
      </c>
      <c r="M3238" s="5">
        <v>0</v>
      </c>
      <c r="N3238" s="6">
        <v>0</v>
      </c>
      <c r="O3238" s="5">
        <v>0</v>
      </c>
      <c r="P3238" s="6">
        <v>0</v>
      </c>
      <c r="Q3238" s="5">
        <v>0</v>
      </c>
      <c r="R3238" s="6">
        <v>0</v>
      </c>
      <c r="S3238" s="5">
        <v>0</v>
      </c>
      <c r="T3238" s="6">
        <v>0</v>
      </c>
      <c r="U3238" s="5">
        <v>0</v>
      </c>
      <c r="V3238" s="6">
        <v>0</v>
      </c>
      <c r="W3238" s="5">
        <v>0</v>
      </c>
      <c r="X3238" s="6">
        <v>0</v>
      </c>
      <c r="Y3238" s="5">
        <v>0</v>
      </c>
      <c r="Z3238" s="6">
        <v>0</v>
      </c>
      <c r="AA3238" s="5">
        <v>0</v>
      </c>
      <c r="AB3238" s="6">
        <v>0</v>
      </c>
      <c r="AC3238" s="5">
        <v>0</v>
      </c>
      <c r="AD3238" s="6">
        <v>0</v>
      </c>
      <c r="AE3238" s="5">
        <v>0</v>
      </c>
      <c r="AF3238" s="6">
        <v>0</v>
      </c>
    </row>
    <row r="3239" spans="2:32" x14ac:dyDescent="0.35">
      <c r="B3239" s="1" t="s">
        <v>779</v>
      </c>
      <c r="C3239" s="5">
        <v>0</v>
      </c>
      <c r="D3239" s="6">
        <v>0</v>
      </c>
      <c r="E3239" s="5">
        <v>0</v>
      </c>
      <c r="F3239" s="6">
        <v>0</v>
      </c>
      <c r="G3239" s="5">
        <v>0</v>
      </c>
      <c r="H3239" s="6">
        <v>0</v>
      </c>
      <c r="I3239" s="5">
        <v>0</v>
      </c>
      <c r="J3239" s="6">
        <v>0</v>
      </c>
      <c r="K3239" s="5">
        <v>0</v>
      </c>
      <c r="L3239" s="6">
        <v>0</v>
      </c>
      <c r="M3239" s="5">
        <v>0</v>
      </c>
      <c r="N3239" s="6">
        <v>0</v>
      </c>
      <c r="O3239" s="5">
        <v>0</v>
      </c>
      <c r="P3239" s="6">
        <v>0</v>
      </c>
      <c r="Q3239" s="5">
        <v>0</v>
      </c>
      <c r="R3239" s="6">
        <v>0</v>
      </c>
      <c r="S3239" s="5">
        <v>0</v>
      </c>
      <c r="T3239" s="6">
        <v>0</v>
      </c>
      <c r="U3239" s="5">
        <v>0</v>
      </c>
      <c r="V3239" s="6">
        <v>0</v>
      </c>
      <c r="W3239" s="5">
        <v>0</v>
      </c>
      <c r="X3239" s="6">
        <v>0</v>
      </c>
      <c r="Y3239" s="5">
        <v>0</v>
      </c>
      <c r="Z3239" s="6">
        <v>0</v>
      </c>
      <c r="AA3239" s="5">
        <v>0</v>
      </c>
      <c r="AB3239" s="6">
        <v>0</v>
      </c>
      <c r="AC3239" s="5">
        <v>0</v>
      </c>
      <c r="AD3239" s="6">
        <v>0</v>
      </c>
      <c r="AE3239" s="5">
        <v>0</v>
      </c>
      <c r="AF3239" s="6">
        <v>0</v>
      </c>
    </row>
    <row r="3240" spans="2:32" x14ac:dyDescent="0.35">
      <c r="B3240" s="1" t="s">
        <v>317</v>
      </c>
      <c r="C3240" s="5">
        <v>3.9399999999999999E-3</v>
      </c>
      <c r="D3240" s="6">
        <v>3.9590000000000001</v>
      </c>
      <c r="E3240" s="5">
        <v>0</v>
      </c>
      <c r="F3240" s="6">
        <v>0</v>
      </c>
      <c r="G3240" s="5">
        <v>0</v>
      </c>
      <c r="H3240" s="6">
        <v>0</v>
      </c>
      <c r="I3240" s="5">
        <v>0</v>
      </c>
      <c r="J3240" s="6">
        <v>0</v>
      </c>
      <c r="K3240" s="5">
        <v>0</v>
      </c>
      <c r="L3240" s="6">
        <v>0</v>
      </c>
      <c r="M3240" s="5">
        <v>0</v>
      </c>
      <c r="N3240" s="6">
        <v>0</v>
      </c>
      <c r="O3240" s="5">
        <v>0</v>
      </c>
      <c r="P3240" s="6">
        <v>0</v>
      </c>
      <c r="Q3240" s="5">
        <v>0</v>
      </c>
      <c r="R3240" s="6">
        <v>0</v>
      </c>
      <c r="S3240" s="5">
        <v>0</v>
      </c>
      <c r="T3240" s="6">
        <v>0</v>
      </c>
      <c r="U3240" s="5">
        <v>0</v>
      </c>
      <c r="V3240" s="6">
        <v>0</v>
      </c>
      <c r="W3240" s="5">
        <v>0</v>
      </c>
      <c r="X3240" s="6">
        <v>0</v>
      </c>
      <c r="Y3240" s="5">
        <v>0</v>
      </c>
      <c r="Z3240" s="6">
        <v>0</v>
      </c>
      <c r="AA3240" s="5">
        <v>3.0360000000000002E-2</v>
      </c>
      <c r="AB3240" s="6">
        <v>3.9590000000000001</v>
      </c>
      <c r="AC3240" s="5">
        <v>0</v>
      </c>
      <c r="AD3240" s="6">
        <v>0</v>
      </c>
      <c r="AE3240" s="5">
        <v>0</v>
      </c>
      <c r="AF3240" s="6">
        <v>0</v>
      </c>
    </row>
    <row r="3241" spans="2:32" x14ac:dyDescent="0.35">
      <c r="B3241" s="1" t="s">
        <v>319</v>
      </c>
      <c r="C3241" s="5">
        <v>0</v>
      </c>
      <c r="D3241" s="6">
        <v>0</v>
      </c>
      <c r="E3241" s="5">
        <v>0</v>
      </c>
      <c r="F3241" s="6">
        <v>0</v>
      </c>
      <c r="G3241" s="5">
        <v>0</v>
      </c>
      <c r="H3241" s="6">
        <v>0</v>
      </c>
      <c r="I3241" s="5">
        <v>0</v>
      </c>
      <c r="J3241" s="6">
        <v>0</v>
      </c>
      <c r="K3241" s="5">
        <v>0</v>
      </c>
      <c r="L3241" s="6">
        <v>0</v>
      </c>
      <c r="M3241" s="5">
        <v>0</v>
      </c>
      <c r="N3241" s="6">
        <v>0</v>
      </c>
      <c r="O3241" s="5">
        <v>0</v>
      </c>
      <c r="P3241" s="6">
        <v>0</v>
      </c>
      <c r="Q3241" s="5">
        <v>0</v>
      </c>
      <c r="R3241" s="6">
        <v>0</v>
      </c>
      <c r="S3241" s="5">
        <v>0</v>
      </c>
      <c r="T3241" s="6">
        <v>0</v>
      </c>
      <c r="U3241" s="5">
        <v>0</v>
      </c>
      <c r="V3241" s="6">
        <v>0</v>
      </c>
      <c r="W3241" s="5">
        <v>0</v>
      </c>
      <c r="X3241" s="6">
        <v>0</v>
      </c>
      <c r="Y3241" s="5">
        <v>0</v>
      </c>
      <c r="Z3241" s="6">
        <v>0</v>
      </c>
      <c r="AA3241" s="5">
        <v>0</v>
      </c>
      <c r="AB3241" s="6">
        <v>0</v>
      </c>
      <c r="AC3241" s="5">
        <v>0</v>
      </c>
      <c r="AD3241" s="6">
        <v>0</v>
      </c>
      <c r="AE3241" s="5">
        <v>0</v>
      </c>
      <c r="AF3241" s="6">
        <v>0</v>
      </c>
    </row>
    <row r="3242" spans="2:32" x14ac:dyDescent="0.35">
      <c r="B3242" s="1" t="s">
        <v>320</v>
      </c>
      <c r="C3242" s="5">
        <v>0</v>
      </c>
      <c r="D3242" s="6">
        <v>0</v>
      </c>
      <c r="E3242" s="5">
        <v>0</v>
      </c>
      <c r="F3242" s="6">
        <v>0</v>
      </c>
      <c r="G3242" s="5">
        <v>0</v>
      </c>
      <c r="H3242" s="6">
        <v>0</v>
      </c>
      <c r="I3242" s="5">
        <v>0</v>
      </c>
      <c r="J3242" s="6">
        <v>0</v>
      </c>
      <c r="K3242" s="5">
        <v>0</v>
      </c>
      <c r="L3242" s="6">
        <v>0</v>
      </c>
      <c r="M3242" s="5">
        <v>0</v>
      </c>
      <c r="N3242" s="6">
        <v>0</v>
      </c>
      <c r="O3242" s="5">
        <v>0</v>
      </c>
      <c r="P3242" s="6">
        <v>0</v>
      </c>
      <c r="Q3242" s="5">
        <v>0</v>
      </c>
      <c r="R3242" s="6">
        <v>0</v>
      </c>
      <c r="S3242" s="5">
        <v>0</v>
      </c>
      <c r="T3242" s="6">
        <v>0</v>
      </c>
      <c r="U3242" s="5">
        <v>0</v>
      </c>
      <c r="V3242" s="6">
        <v>0</v>
      </c>
      <c r="W3242" s="5">
        <v>0</v>
      </c>
      <c r="X3242" s="6">
        <v>0</v>
      </c>
      <c r="Y3242" s="5">
        <v>0</v>
      </c>
      <c r="Z3242" s="6">
        <v>0</v>
      </c>
      <c r="AA3242" s="5">
        <v>0</v>
      </c>
      <c r="AB3242" s="6">
        <v>0</v>
      </c>
      <c r="AC3242" s="5">
        <v>0</v>
      </c>
      <c r="AD3242" s="6">
        <v>0</v>
      </c>
      <c r="AE3242" s="5">
        <v>0</v>
      </c>
      <c r="AF3242" s="6">
        <v>0</v>
      </c>
    </row>
    <row r="3243" spans="2:32" x14ac:dyDescent="0.35">
      <c r="B3243" s="1" t="s">
        <v>321</v>
      </c>
      <c r="C3243" s="5">
        <v>0</v>
      </c>
      <c r="D3243" s="6">
        <v>0</v>
      </c>
      <c r="E3243" s="5">
        <v>0</v>
      </c>
      <c r="F3243" s="6">
        <v>0</v>
      </c>
      <c r="G3243" s="5">
        <v>0</v>
      </c>
      <c r="H3243" s="6">
        <v>0</v>
      </c>
      <c r="I3243" s="5">
        <v>0</v>
      </c>
      <c r="J3243" s="6">
        <v>0</v>
      </c>
      <c r="K3243" s="5">
        <v>0</v>
      </c>
      <c r="L3243" s="6">
        <v>0</v>
      </c>
      <c r="M3243" s="5">
        <v>0</v>
      </c>
      <c r="N3243" s="6">
        <v>0</v>
      </c>
      <c r="O3243" s="5">
        <v>0</v>
      </c>
      <c r="P3243" s="6">
        <v>0</v>
      </c>
      <c r="Q3243" s="5">
        <v>0</v>
      </c>
      <c r="R3243" s="6">
        <v>0</v>
      </c>
      <c r="S3243" s="5">
        <v>0</v>
      </c>
      <c r="T3243" s="6">
        <v>0</v>
      </c>
      <c r="U3243" s="5">
        <v>0</v>
      </c>
      <c r="V3243" s="6">
        <v>0</v>
      </c>
      <c r="W3243" s="5">
        <v>0</v>
      </c>
      <c r="X3243" s="6">
        <v>0</v>
      </c>
      <c r="Y3243" s="5">
        <v>0</v>
      </c>
      <c r="Z3243" s="6">
        <v>0</v>
      </c>
      <c r="AA3243" s="5">
        <v>0</v>
      </c>
      <c r="AB3243" s="6">
        <v>0</v>
      </c>
      <c r="AC3243" s="5">
        <v>0</v>
      </c>
      <c r="AD3243" s="6">
        <v>0</v>
      </c>
      <c r="AE3243" s="5">
        <v>0</v>
      </c>
      <c r="AF3243" s="6">
        <v>0</v>
      </c>
    </row>
    <row r="3244" spans="2:32" x14ac:dyDescent="0.35">
      <c r="B3244" s="1" t="s">
        <v>322</v>
      </c>
      <c r="C3244" s="5">
        <v>0</v>
      </c>
      <c r="D3244" s="6">
        <v>0</v>
      </c>
      <c r="E3244" s="5">
        <v>0</v>
      </c>
      <c r="F3244" s="6">
        <v>0</v>
      </c>
      <c r="G3244" s="5">
        <v>0</v>
      </c>
      <c r="H3244" s="6">
        <v>0</v>
      </c>
      <c r="I3244" s="5">
        <v>0</v>
      </c>
      <c r="J3244" s="6">
        <v>0</v>
      </c>
      <c r="K3244" s="5">
        <v>0</v>
      </c>
      <c r="L3244" s="6">
        <v>0</v>
      </c>
      <c r="M3244" s="5">
        <v>0</v>
      </c>
      <c r="N3244" s="6">
        <v>0</v>
      </c>
      <c r="O3244" s="5">
        <v>0</v>
      </c>
      <c r="P3244" s="6">
        <v>0</v>
      </c>
      <c r="Q3244" s="5">
        <v>0</v>
      </c>
      <c r="R3244" s="6">
        <v>0</v>
      </c>
      <c r="S3244" s="5">
        <v>0</v>
      </c>
      <c r="T3244" s="6">
        <v>0</v>
      </c>
      <c r="U3244" s="5">
        <v>0</v>
      </c>
      <c r="V3244" s="6">
        <v>0</v>
      </c>
      <c r="W3244" s="5">
        <v>0</v>
      </c>
      <c r="X3244" s="6">
        <v>0</v>
      </c>
      <c r="Y3244" s="5">
        <v>0</v>
      </c>
      <c r="Z3244" s="6">
        <v>0</v>
      </c>
      <c r="AA3244" s="5">
        <v>0</v>
      </c>
      <c r="AB3244" s="6">
        <v>0</v>
      </c>
      <c r="AC3244" s="5">
        <v>0</v>
      </c>
      <c r="AD3244" s="6">
        <v>0</v>
      </c>
      <c r="AE3244" s="5">
        <v>0</v>
      </c>
      <c r="AF3244" s="6">
        <v>0</v>
      </c>
    </row>
    <row r="3245" spans="2:32" x14ac:dyDescent="0.35">
      <c r="B3245" s="1" t="s">
        <v>323</v>
      </c>
      <c r="C3245" s="5">
        <v>0</v>
      </c>
      <c r="D3245" s="6">
        <v>0</v>
      </c>
      <c r="E3245" s="5">
        <v>0</v>
      </c>
      <c r="F3245" s="6">
        <v>0</v>
      </c>
      <c r="G3245" s="5">
        <v>0</v>
      </c>
      <c r="H3245" s="6">
        <v>0</v>
      </c>
      <c r="I3245" s="5">
        <v>0</v>
      </c>
      <c r="J3245" s="6">
        <v>0</v>
      </c>
      <c r="K3245" s="5">
        <v>0</v>
      </c>
      <c r="L3245" s="6">
        <v>0</v>
      </c>
      <c r="M3245" s="5">
        <v>0</v>
      </c>
      <c r="N3245" s="6">
        <v>0</v>
      </c>
      <c r="O3245" s="5">
        <v>0</v>
      </c>
      <c r="P3245" s="6">
        <v>0</v>
      </c>
      <c r="Q3245" s="5">
        <v>0</v>
      </c>
      <c r="R3245" s="6">
        <v>0</v>
      </c>
      <c r="S3245" s="5">
        <v>0</v>
      </c>
      <c r="T3245" s="6">
        <v>0</v>
      </c>
      <c r="U3245" s="5">
        <v>0</v>
      </c>
      <c r="V3245" s="6">
        <v>0</v>
      </c>
      <c r="W3245" s="5">
        <v>0</v>
      </c>
      <c r="X3245" s="6">
        <v>0</v>
      </c>
      <c r="Y3245" s="5">
        <v>0</v>
      </c>
      <c r="Z3245" s="6">
        <v>0</v>
      </c>
      <c r="AA3245" s="5">
        <v>0</v>
      </c>
      <c r="AB3245" s="6">
        <v>0</v>
      </c>
      <c r="AC3245" s="5">
        <v>0</v>
      </c>
      <c r="AD3245" s="6">
        <v>0</v>
      </c>
      <c r="AE3245" s="5">
        <v>0</v>
      </c>
      <c r="AF3245" s="6">
        <v>0</v>
      </c>
    </row>
    <row r="3246" spans="2:32" x14ac:dyDescent="0.35">
      <c r="B3246" s="1" t="s">
        <v>325</v>
      </c>
      <c r="C3246" s="5">
        <v>0</v>
      </c>
      <c r="D3246" s="6">
        <v>0</v>
      </c>
      <c r="E3246" s="5">
        <v>0</v>
      </c>
      <c r="F3246" s="6">
        <v>0</v>
      </c>
      <c r="G3246" s="5">
        <v>0</v>
      </c>
      <c r="H3246" s="6">
        <v>0</v>
      </c>
      <c r="I3246" s="5">
        <v>0</v>
      </c>
      <c r="J3246" s="6">
        <v>0</v>
      </c>
      <c r="K3246" s="5">
        <v>0</v>
      </c>
      <c r="L3246" s="6">
        <v>0</v>
      </c>
      <c r="M3246" s="5">
        <v>0</v>
      </c>
      <c r="N3246" s="6">
        <v>0</v>
      </c>
      <c r="O3246" s="5">
        <v>0</v>
      </c>
      <c r="P3246" s="6">
        <v>0</v>
      </c>
      <c r="Q3246" s="5">
        <v>0</v>
      </c>
      <c r="R3246" s="6">
        <v>0</v>
      </c>
      <c r="S3246" s="5">
        <v>0</v>
      </c>
      <c r="T3246" s="6">
        <v>0</v>
      </c>
      <c r="U3246" s="5">
        <v>0</v>
      </c>
      <c r="V3246" s="6">
        <v>0</v>
      </c>
      <c r="W3246" s="5">
        <v>0</v>
      </c>
      <c r="X3246" s="6">
        <v>0</v>
      </c>
      <c r="Y3246" s="5">
        <v>0</v>
      </c>
      <c r="Z3246" s="6">
        <v>0</v>
      </c>
      <c r="AA3246" s="5">
        <v>0</v>
      </c>
      <c r="AB3246" s="6">
        <v>0</v>
      </c>
      <c r="AC3246" s="5">
        <v>0</v>
      </c>
      <c r="AD3246" s="6">
        <v>0</v>
      </c>
      <c r="AE3246" s="5">
        <v>0</v>
      </c>
      <c r="AF3246" s="6">
        <v>0</v>
      </c>
    </row>
    <row r="3247" spans="2:32" x14ac:dyDescent="0.35">
      <c r="B3247" s="1" t="s">
        <v>780</v>
      </c>
      <c r="C3247" s="5">
        <v>0</v>
      </c>
      <c r="D3247" s="6">
        <v>0</v>
      </c>
      <c r="E3247" s="5">
        <v>0</v>
      </c>
      <c r="F3247" s="6">
        <v>0</v>
      </c>
      <c r="G3247" s="5">
        <v>0</v>
      </c>
      <c r="H3247" s="6">
        <v>0</v>
      </c>
      <c r="I3247" s="5">
        <v>0</v>
      </c>
      <c r="J3247" s="6">
        <v>0</v>
      </c>
      <c r="K3247" s="5">
        <v>0</v>
      </c>
      <c r="L3247" s="6">
        <v>0</v>
      </c>
      <c r="M3247" s="5">
        <v>0</v>
      </c>
      <c r="N3247" s="6">
        <v>0</v>
      </c>
      <c r="O3247" s="5">
        <v>0</v>
      </c>
      <c r="P3247" s="6">
        <v>0</v>
      </c>
      <c r="Q3247" s="5">
        <v>0</v>
      </c>
      <c r="R3247" s="6">
        <v>0</v>
      </c>
      <c r="S3247" s="5">
        <v>0</v>
      </c>
      <c r="T3247" s="6">
        <v>0</v>
      </c>
      <c r="U3247" s="5">
        <v>0</v>
      </c>
      <c r="V3247" s="6">
        <v>0</v>
      </c>
      <c r="W3247" s="5">
        <v>0</v>
      </c>
      <c r="X3247" s="6">
        <v>0</v>
      </c>
      <c r="Y3247" s="5">
        <v>0</v>
      </c>
      <c r="Z3247" s="6">
        <v>0</v>
      </c>
      <c r="AA3247" s="5">
        <v>0</v>
      </c>
      <c r="AB3247" s="6">
        <v>0</v>
      </c>
      <c r="AC3247" s="5">
        <v>0</v>
      </c>
      <c r="AD3247" s="6">
        <v>0</v>
      </c>
      <c r="AE3247" s="5">
        <v>0</v>
      </c>
      <c r="AF3247" s="6">
        <v>0</v>
      </c>
    </row>
    <row r="3248" spans="2:32" x14ac:dyDescent="0.35">
      <c r="B3248" s="1" t="s">
        <v>781</v>
      </c>
      <c r="C3248" s="5">
        <v>2.5300000000000001E-3</v>
      </c>
      <c r="D3248" s="6">
        <v>2.5390000000000001</v>
      </c>
      <c r="E3248" s="5">
        <v>0</v>
      </c>
      <c r="F3248" s="6">
        <v>0</v>
      </c>
      <c r="G3248" s="5">
        <v>0</v>
      </c>
      <c r="H3248" s="6">
        <v>0</v>
      </c>
      <c r="I3248" s="5">
        <v>0</v>
      </c>
      <c r="J3248" s="6">
        <v>0</v>
      </c>
      <c r="K3248" s="5">
        <v>0</v>
      </c>
      <c r="L3248" s="6">
        <v>0</v>
      </c>
      <c r="M3248" s="5">
        <v>0</v>
      </c>
      <c r="N3248" s="6">
        <v>0</v>
      </c>
      <c r="O3248" s="5">
        <v>0</v>
      </c>
      <c r="P3248" s="6">
        <v>0</v>
      </c>
      <c r="Q3248" s="5">
        <v>0</v>
      </c>
      <c r="R3248" s="6">
        <v>0</v>
      </c>
      <c r="S3248" s="5">
        <v>0</v>
      </c>
      <c r="T3248" s="6">
        <v>0</v>
      </c>
      <c r="U3248" s="5">
        <v>0</v>
      </c>
      <c r="V3248" s="6">
        <v>0</v>
      </c>
      <c r="W3248" s="5">
        <v>0</v>
      </c>
      <c r="X3248" s="6">
        <v>0</v>
      </c>
      <c r="Y3248" s="5">
        <v>0</v>
      </c>
      <c r="Z3248" s="6">
        <v>0</v>
      </c>
      <c r="AA3248" s="5">
        <v>0</v>
      </c>
      <c r="AB3248" s="6">
        <v>0</v>
      </c>
      <c r="AC3248" s="5">
        <v>0</v>
      </c>
      <c r="AD3248" s="6">
        <v>0</v>
      </c>
      <c r="AE3248" s="5">
        <v>2.895E-2</v>
      </c>
      <c r="AF3248" s="6">
        <v>2.5390000000000001</v>
      </c>
    </row>
    <row r="3249" spans="2:32" x14ac:dyDescent="0.35">
      <c r="B3249" s="1" t="s">
        <v>782</v>
      </c>
      <c r="C3249" s="5">
        <v>0</v>
      </c>
      <c r="D3249" s="6">
        <v>0</v>
      </c>
      <c r="E3249" s="5">
        <v>0</v>
      </c>
      <c r="F3249" s="6">
        <v>0</v>
      </c>
      <c r="G3249" s="5">
        <v>0</v>
      </c>
      <c r="H3249" s="6">
        <v>0</v>
      </c>
      <c r="I3249" s="5">
        <v>0</v>
      </c>
      <c r="J3249" s="6">
        <v>0</v>
      </c>
      <c r="K3249" s="5">
        <v>0</v>
      </c>
      <c r="L3249" s="6">
        <v>0</v>
      </c>
      <c r="M3249" s="5">
        <v>0</v>
      </c>
      <c r="N3249" s="6">
        <v>0</v>
      </c>
      <c r="O3249" s="5">
        <v>0</v>
      </c>
      <c r="P3249" s="6">
        <v>0</v>
      </c>
      <c r="Q3249" s="5">
        <v>0</v>
      </c>
      <c r="R3249" s="6">
        <v>0</v>
      </c>
      <c r="S3249" s="5">
        <v>0</v>
      </c>
      <c r="T3249" s="6">
        <v>0</v>
      </c>
      <c r="U3249" s="5">
        <v>0</v>
      </c>
      <c r="V3249" s="6">
        <v>0</v>
      </c>
      <c r="W3249" s="5">
        <v>0</v>
      </c>
      <c r="X3249" s="6">
        <v>0</v>
      </c>
      <c r="Y3249" s="5">
        <v>0</v>
      </c>
      <c r="Z3249" s="6">
        <v>0</v>
      </c>
      <c r="AA3249" s="5">
        <v>0</v>
      </c>
      <c r="AB3249" s="6">
        <v>0</v>
      </c>
      <c r="AC3249" s="5">
        <v>0</v>
      </c>
      <c r="AD3249" s="6">
        <v>0</v>
      </c>
      <c r="AE3249" s="5">
        <v>0</v>
      </c>
      <c r="AF3249" s="6">
        <v>0</v>
      </c>
    </row>
    <row r="3250" spans="2:32" x14ac:dyDescent="0.35">
      <c r="B3250" s="1" t="s">
        <v>783</v>
      </c>
      <c r="C3250" s="5">
        <v>0</v>
      </c>
      <c r="D3250" s="6">
        <v>0</v>
      </c>
      <c r="E3250" s="5">
        <v>0</v>
      </c>
      <c r="F3250" s="6">
        <v>0</v>
      </c>
      <c r="G3250" s="5">
        <v>0</v>
      </c>
      <c r="H3250" s="6">
        <v>0</v>
      </c>
      <c r="I3250" s="5">
        <v>0</v>
      </c>
      <c r="J3250" s="6">
        <v>0</v>
      </c>
      <c r="K3250" s="5">
        <v>0</v>
      </c>
      <c r="L3250" s="6">
        <v>0</v>
      </c>
      <c r="M3250" s="5">
        <v>0</v>
      </c>
      <c r="N3250" s="6">
        <v>0</v>
      </c>
      <c r="O3250" s="5">
        <v>0</v>
      </c>
      <c r="P3250" s="6">
        <v>0</v>
      </c>
      <c r="Q3250" s="5">
        <v>0</v>
      </c>
      <c r="R3250" s="6">
        <v>0</v>
      </c>
      <c r="S3250" s="5">
        <v>0</v>
      </c>
      <c r="T3250" s="6">
        <v>0</v>
      </c>
      <c r="U3250" s="5">
        <v>0</v>
      </c>
      <c r="V3250" s="6">
        <v>0</v>
      </c>
      <c r="W3250" s="5">
        <v>0</v>
      </c>
      <c r="X3250" s="6">
        <v>0</v>
      </c>
      <c r="Y3250" s="5">
        <v>0</v>
      </c>
      <c r="Z3250" s="6">
        <v>0</v>
      </c>
      <c r="AA3250" s="5">
        <v>0</v>
      </c>
      <c r="AB3250" s="6">
        <v>0</v>
      </c>
      <c r="AC3250" s="5">
        <v>0</v>
      </c>
      <c r="AD3250" s="6">
        <v>0</v>
      </c>
      <c r="AE3250" s="5">
        <v>0</v>
      </c>
      <c r="AF3250" s="6">
        <v>0</v>
      </c>
    </row>
    <row r="3251" spans="2:32" x14ac:dyDescent="0.35">
      <c r="B3251" s="1" t="s">
        <v>784</v>
      </c>
      <c r="C3251" s="5">
        <v>0</v>
      </c>
      <c r="D3251" s="6">
        <v>0</v>
      </c>
      <c r="E3251" s="5">
        <v>0</v>
      </c>
      <c r="F3251" s="6">
        <v>0</v>
      </c>
      <c r="G3251" s="5">
        <v>0</v>
      </c>
      <c r="H3251" s="6">
        <v>0</v>
      </c>
      <c r="I3251" s="5">
        <v>0</v>
      </c>
      <c r="J3251" s="6">
        <v>0</v>
      </c>
      <c r="K3251" s="5">
        <v>0</v>
      </c>
      <c r="L3251" s="6">
        <v>0</v>
      </c>
      <c r="M3251" s="5">
        <v>0</v>
      </c>
      <c r="N3251" s="6">
        <v>0</v>
      </c>
      <c r="O3251" s="5">
        <v>0</v>
      </c>
      <c r="P3251" s="6">
        <v>0</v>
      </c>
      <c r="Q3251" s="5">
        <v>0</v>
      </c>
      <c r="R3251" s="6">
        <v>0</v>
      </c>
      <c r="S3251" s="5">
        <v>0</v>
      </c>
      <c r="T3251" s="6">
        <v>0</v>
      </c>
      <c r="U3251" s="5">
        <v>0</v>
      </c>
      <c r="V3251" s="6">
        <v>0</v>
      </c>
      <c r="W3251" s="5">
        <v>0</v>
      </c>
      <c r="X3251" s="6">
        <v>0</v>
      </c>
      <c r="Y3251" s="5">
        <v>0</v>
      </c>
      <c r="Z3251" s="6">
        <v>0</v>
      </c>
      <c r="AA3251" s="5">
        <v>0</v>
      </c>
      <c r="AB3251" s="6">
        <v>0</v>
      </c>
      <c r="AC3251" s="5">
        <v>0</v>
      </c>
      <c r="AD3251" s="6">
        <v>0</v>
      </c>
      <c r="AE3251" s="5">
        <v>0</v>
      </c>
      <c r="AF3251" s="6">
        <v>0</v>
      </c>
    </row>
    <row r="3252" spans="2:32" x14ac:dyDescent="0.35">
      <c r="B3252" s="1" t="s">
        <v>785</v>
      </c>
      <c r="C3252" s="5">
        <v>0</v>
      </c>
      <c r="D3252" s="6">
        <v>0</v>
      </c>
      <c r="E3252" s="5">
        <v>0</v>
      </c>
      <c r="F3252" s="6">
        <v>0</v>
      </c>
      <c r="G3252" s="5">
        <v>0</v>
      </c>
      <c r="H3252" s="6">
        <v>0</v>
      </c>
      <c r="I3252" s="5">
        <v>0</v>
      </c>
      <c r="J3252" s="6">
        <v>0</v>
      </c>
      <c r="K3252" s="5">
        <v>0</v>
      </c>
      <c r="L3252" s="6">
        <v>0</v>
      </c>
      <c r="M3252" s="5">
        <v>0</v>
      </c>
      <c r="N3252" s="6">
        <v>0</v>
      </c>
      <c r="O3252" s="5">
        <v>0</v>
      </c>
      <c r="P3252" s="6">
        <v>0</v>
      </c>
      <c r="Q3252" s="5">
        <v>0</v>
      </c>
      <c r="R3252" s="6">
        <v>0</v>
      </c>
      <c r="S3252" s="5">
        <v>0</v>
      </c>
      <c r="T3252" s="6">
        <v>0</v>
      </c>
      <c r="U3252" s="5">
        <v>0</v>
      </c>
      <c r="V3252" s="6">
        <v>0</v>
      </c>
      <c r="W3252" s="5">
        <v>0</v>
      </c>
      <c r="X3252" s="6">
        <v>0</v>
      </c>
      <c r="Y3252" s="5">
        <v>0</v>
      </c>
      <c r="Z3252" s="6">
        <v>0</v>
      </c>
      <c r="AA3252" s="5">
        <v>0</v>
      </c>
      <c r="AB3252" s="6">
        <v>0</v>
      </c>
      <c r="AC3252" s="5">
        <v>0</v>
      </c>
      <c r="AD3252" s="6">
        <v>0</v>
      </c>
      <c r="AE3252" s="5">
        <v>0</v>
      </c>
      <c r="AF3252" s="6">
        <v>0</v>
      </c>
    </row>
    <row r="3253" spans="2:32" x14ac:dyDescent="0.35">
      <c r="B3253" s="1" t="s">
        <v>786</v>
      </c>
      <c r="C3253" s="5">
        <v>0</v>
      </c>
      <c r="D3253" s="6">
        <v>0</v>
      </c>
      <c r="E3253" s="5">
        <v>0</v>
      </c>
      <c r="F3253" s="6">
        <v>0</v>
      </c>
      <c r="G3253" s="5">
        <v>0</v>
      </c>
      <c r="H3253" s="6">
        <v>0</v>
      </c>
      <c r="I3253" s="5">
        <v>0</v>
      </c>
      <c r="J3253" s="6">
        <v>0</v>
      </c>
      <c r="K3253" s="5">
        <v>0</v>
      </c>
      <c r="L3253" s="6">
        <v>0</v>
      </c>
      <c r="M3253" s="5">
        <v>0</v>
      </c>
      <c r="N3253" s="6">
        <v>0</v>
      </c>
      <c r="O3253" s="5">
        <v>0</v>
      </c>
      <c r="P3253" s="6">
        <v>0</v>
      </c>
      <c r="Q3253" s="5">
        <v>0</v>
      </c>
      <c r="R3253" s="6">
        <v>0</v>
      </c>
      <c r="S3253" s="5">
        <v>0</v>
      </c>
      <c r="T3253" s="6">
        <v>0</v>
      </c>
      <c r="U3253" s="5">
        <v>0</v>
      </c>
      <c r="V3253" s="6">
        <v>0</v>
      </c>
      <c r="W3253" s="5">
        <v>0</v>
      </c>
      <c r="X3253" s="6">
        <v>0</v>
      </c>
      <c r="Y3253" s="5">
        <v>0</v>
      </c>
      <c r="Z3253" s="6">
        <v>0</v>
      </c>
      <c r="AA3253" s="5">
        <v>0</v>
      </c>
      <c r="AB3253" s="6">
        <v>0</v>
      </c>
      <c r="AC3253" s="5">
        <v>0</v>
      </c>
      <c r="AD3253" s="6">
        <v>0</v>
      </c>
      <c r="AE3253" s="5">
        <v>0</v>
      </c>
      <c r="AF3253" s="6">
        <v>0</v>
      </c>
    </row>
    <row r="3254" spans="2:32" x14ac:dyDescent="0.35">
      <c r="B3254" s="1" t="s">
        <v>787</v>
      </c>
      <c r="C3254" s="5">
        <v>0</v>
      </c>
      <c r="D3254" s="6">
        <v>0</v>
      </c>
      <c r="E3254" s="5">
        <v>0</v>
      </c>
      <c r="F3254" s="6">
        <v>0</v>
      </c>
      <c r="G3254" s="5">
        <v>0</v>
      </c>
      <c r="H3254" s="6">
        <v>0</v>
      </c>
      <c r="I3254" s="5">
        <v>0</v>
      </c>
      <c r="J3254" s="6">
        <v>0</v>
      </c>
      <c r="K3254" s="5">
        <v>0</v>
      </c>
      <c r="L3254" s="6">
        <v>0</v>
      </c>
      <c r="M3254" s="5">
        <v>0</v>
      </c>
      <c r="N3254" s="6">
        <v>0</v>
      </c>
      <c r="O3254" s="5">
        <v>0</v>
      </c>
      <c r="P3254" s="6">
        <v>0</v>
      </c>
      <c r="Q3254" s="5">
        <v>0</v>
      </c>
      <c r="R3254" s="6">
        <v>0</v>
      </c>
      <c r="S3254" s="5">
        <v>0</v>
      </c>
      <c r="T3254" s="6">
        <v>0</v>
      </c>
      <c r="U3254" s="5">
        <v>0</v>
      </c>
      <c r="V3254" s="6">
        <v>0</v>
      </c>
      <c r="W3254" s="5">
        <v>0</v>
      </c>
      <c r="X3254" s="6">
        <v>0</v>
      </c>
      <c r="Y3254" s="5">
        <v>0</v>
      </c>
      <c r="Z3254" s="6">
        <v>0</v>
      </c>
      <c r="AA3254" s="5">
        <v>0</v>
      </c>
      <c r="AB3254" s="6">
        <v>0</v>
      </c>
      <c r="AC3254" s="5">
        <v>0</v>
      </c>
      <c r="AD3254" s="6">
        <v>0</v>
      </c>
      <c r="AE3254" s="5">
        <v>0</v>
      </c>
      <c r="AF3254" s="6">
        <v>0</v>
      </c>
    </row>
    <row r="3255" spans="2:32" x14ac:dyDescent="0.35">
      <c r="B3255" s="1" t="s">
        <v>788</v>
      </c>
      <c r="C3255" s="5">
        <v>0</v>
      </c>
      <c r="D3255" s="6">
        <v>0</v>
      </c>
      <c r="E3255" s="5">
        <v>0</v>
      </c>
      <c r="F3255" s="6">
        <v>0</v>
      </c>
      <c r="G3255" s="5">
        <v>0</v>
      </c>
      <c r="H3255" s="6">
        <v>0</v>
      </c>
      <c r="I3255" s="5">
        <v>0</v>
      </c>
      <c r="J3255" s="6">
        <v>0</v>
      </c>
      <c r="K3255" s="5">
        <v>0</v>
      </c>
      <c r="L3255" s="6">
        <v>0</v>
      </c>
      <c r="M3255" s="5">
        <v>0</v>
      </c>
      <c r="N3255" s="6">
        <v>0</v>
      </c>
      <c r="O3255" s="5">
        <v>0</v>
      </c>
      <c r="P3255" s="6">
        <v>0</v>
      </c>
      <c r="Q3255" s="5">
        <v>0</v>
      </c>
      <c r="R3255" s="6">
        <v>0</v>
      </c>
      <c r="S3255" s="5">
        <v>0</v>
      </c>
      <c r="T3255" s="6">
        <v>0</v>
      </c>
      <c r="U3255" s="5">
        <v>0</v>
      </c>
      <c r="V3255" s="6">
        <v>0</v>
      </c>
      <c r="W3255" s="5">
        <v>0</v>
      </c>
      <c r="X3255" s="6">
        <v>0</v>
      </c>
      <c r="Y3255" s="5">
        <v>0</v>
      </c>
      <c r="Z3255" s="6">
        <v>0</v>
      </c>
      <c r="AA3255" s="5">
        <v>0</v>
      </c>
      <c r="AB3255" s="6">
        <v>0</v>
      </c>
      <c r="AC3255" s="5">
        <v>0</v>
      </c>
      <c r="AD3255" s="6">
        <v>0</v>
      </c>
      <c r="AE3255" s="5">
        <v>0</v>
      </c>
      <c r="AF3255" s="6">
        <v>0</v>
      </c>
    </row>
    <row r="3256" spans="2:32" x14ac:dyDescent="0.35">
      <c r="B3256" s="1" t="s">
        <v>789</v>
      </c>
      <c r="C3256" s="5">
        <v>0</v>
      </c>
      <c r="D3256" s="6">
        <v>0</v>
      </c>
      <c r="E3256" s="5">
        <v>0</v>
      </c>
      <c r="F3256" s="6">
        <v>0</v>
      </c>
      <c r="G3256" s="5">
        <v>0</v>
      </c>
      <c r="H3256" s="6">
        <v>0</v>
      </c>
      <c r="I3256" s="5">
        <v>0</v>
      </c>
      <c r="J3256" s="6">
        <v>0</v>
      </c>
      <c r="K3256" s="5">
        <v>0</v>
      </c>
      <c r="L3256" s="6">
        <v>0</v>
      </c>
      <c r="M3256" s="5">
        <v>0</v>
      </c>
      <c r="N3256" s="6">
        <v>0</v>
      </c>
      <c r="O3256" s="5">
        <v>0</v>
      </c>
      <c r="P3256" s="6">
        <v>0</v>
      </c>
      <c r="Q3256" s="5">
        <v>0</v>
      </c>
      <c r="R3256" s="6">
        <v>0</v>
      </c>
      <c r="S3256" s="5">
        <v>0</v>
      </c>
      <c r="T3256" s="6">
        <v>0</v>
      </c>
      <c r="U3256" s="5">
        <v>0</v>
      </c>
      <c r="V3256" s="6">
        <v>0</v>
      </c>
      <c r="W3256" s="5">
        <v>0</v>
      </c>
      <c r="X3256" s="6">
        <v>0</v>
      </c>
      <c r="Y3256" s="5">
        <v>0</v>
      </c>
      <c r="Z3256" s="6">
        <v>0</v>
      </c>
      <c r="AA3256" s="5">
        <v>0</v>
      </c>
      <c r="AB3256" s="6">
        <v>0</v>
      </c>
      <c r="AC3256" s="5">
        <v>0</v>
      </c>
      <c r="AD3256" s="6">
        <v>0</v>
      </c>
      <c r="AE3256" s="5">
        <v>0</v>
      </c>
      <c r="AF3256" s="6">
        <v>0</v>
      </c>
    </row>
    <row r="3257" spans="2:32" x14ac:dyDescent="0.35">
      <c r="B3257" s="1" t="s">
        <v>790</v>
      </c>
      <c r="C3257" s="5">
        <v>0</v>
      </c>
      <c r="D3257" s="6">
        <v>0</v>
      </c>
      <c r="E3257" s="5">
        <v>0</v>
      </c>
      <c r="F3257" s="6">
        <v>0</v>
      </c>
      <c r="G3257" s="5">
        <v>0</v>
      </c>
      <c r="H3257" s="6">
        <v>0</v>
      </c>
      <c r="I3257" s="5">
        <v>0</v>
      </c>
      <c r="J3257" s="6">
        <v>0</v>
      </c>
      <c r="K3257" s="5">
        <v>0</v>
      </c>
      <c r="L3257" s="6">
        <v>0</v>
      </c>
      <c r="M3257" s="5">
        <v>0</v>
      </c>
      <c r="N3257" s="6">
        <v>0</v>
      </c>
      <c r="O3257" s="5">
        <v>0</v>
      </c>
      <c r="P3257" s="6">
        <v>0</v>
      </c>
      <c r="Q3257" s="5">
        <v>0</v>
      </c>
      <c r="R3257" s="6">
        <v>0</v>
      </c>
      <c r="S3257" s="5">
        <v>0</v>
      </c>
      <c r="T3257" s="6">
        <v>0</v>
      </c>
      <c r="U3257" s="5">
        <v>0</v>
      </c>
      <c r="V3257" s="6">
        <v>0</v>
      </c>
      <c r="W3257" s="5">
        <v>0</v>
      </c>
      <c r="X3257" s="6">
        <v>0</v>
      </c>
      <c r="Y3257" s="5">
        <v>0</v>
      </c>
      <c r="Z3257" s="6">
        <v>0</v>
      </c>
      <c r="AA3257" s="5">
        <v>0</v>
      </c>
      <c r="AB3257" s="6">
        <v>0</v>
      </c>
      <c r="AC3257" s="5">
        <v>0</v>
      </c>
      <c r="AD3257" s="6">
        <v>0</v>
      </c>
      <c r="AE3257" s="5">
        <v>0</v>
      </c>
      <c r="AF3257" s="6">
        <v>0</v>
      </c>
    </row>
    <row r="3258" spans="2:32" x14ac:dyDescent="0.35">
      <c r="B3258" s="1" t="s">
        <v>791</v>
      </c>
      <c r="C3258" s="5">
        <v>0</v>
      </c>
      <c r="D3258" s="6">
        <v>0</v>
      </c>
      <c r="E3258" s="5">
        <v>0</v>
      </c>
      <c r="F3258" s="6">
        <v>0</v>
      </c>
      <c r="G3258" s="5">
        <v>0</v>
      </c>
      <c r="H3258" s="6">
        <v>0</v>
      </c>
      <c r="I3258" s="5">
        <v>0</v>
      </c>
      <c r="J3258" s="6">
        <v>0</v>
      </c>
      <c r="K3258" s="5">
        <v>0</v>
      </c>
      <c r="L3258" s="6">
        <v>0</v>
      </c>
      <c r="M3258" s="5">
        <v>0</v>
      </c>
      <c r="N3258" s="6">
        <v>0</v>
      </c>
      <c r="O3258" s="5">
        <v>0</v>
      </c>
      <c r="P3258" s="6">
        <v>0</v>
      </c>
      <c r="Q3258" s="5">
        <v>0</v>
      </c>
      <c r="R3258" s="6">
        <v>0</v>
      </c>
      <c r="S3258" s="5">
        <v>0</v>
      </c>
      <c r="T3258" s="6">
        <v>0</v>
      </c>
      <c r="U3258" s="5">
        <v>0</v>
      </c>
      <c r="V3258" s="6">
        <v>0</v>
      </c>
      <c r="W3258" s="5">
        <v>0</v>
      </c>
      <c r="X3258" s="6">
        <v>0</v>
      </c>
      <c r="Y3258" s="5">
        <v>0</v>
      </c>
      <c r="Z3258" s="6">
        <v>0</v>
      </c>
      <c r="AA3258" s="5">
        <v>0</v>
      </c>
      <c r="AB3258" s="6">
        <v>0</v>
      </c>
      <c r="AC3258" s="5">
        <v>0</v>
      </c>
      <c r="AD3258" s="6">
        <v>0</v>
      </c>
      <c r="AE3258" s="5">
        <v>0</v>
      </c>
      <c r="AF3258" s="6">
        <v>0</v>
      </c>
    </row>
    <row r="3259" spans="2:32" x14ac:dyDescent="0.35">
      <c r="B3259" s="1" t="s">
        <v>792</v>
      </c>
      <c r="C3259" s="5">
        <v>0</v>
      </c>
      <c r="D3259" s="6">
        <v>0</v>
      </c>
      <c r="E3259" s="5">
        <v>0</v>
      </c>
      <c r="F3259" s="6">
        <v>0</v>
      </c>
      <c r="G3259" s="5">
        <v>0</v>
      </c>
      <c r="H3259" s="6">
        <v>0</v>
      </c>
      <c r="I3259" s="5">
        <v>0</v>
      </c>
      <c r="J3259" s="6">
        <v>0</v>
      </c>
      <c r="K3259" s="5">
        <v>0</v>
      </c>
      <c r="L3259" s="6">
        <v>0</v>
      </c>
      <c r="M3259" s="5">
        <v>0</v>
      </c>
      <c r="N3259" s="6">
        <v>0</v>
      </c>
      <c r="O3259" s="5">
        <v>0</v>
      </c>
      <c r="P3259" s="6">
        <v>0</v>
      </c>
      <c r="Q3259" s="5">
        <v>0</v>
      </c>
      <c r="R3259" s="6">
        <v>0</v>
      </c>
      <c r="S3259" s="5">
        <v>0</v>
      </c>
      <c r="T3259" s="6">
        <v>0</v>
      </c>
      <c r="U3259" s="5">
        <v>0</v>
      </c>
      <c r="V3259" s="6">
        <v>0</v>
      </c>
      <c r="W3259" s="5">
        <v>0</v>
      </c>
      <c r="X3259" s="6">
        <v>0</v>
      </c>
      <c r="Y3259" s="5">
        <v>0</v>
      </c>
      <c r="Z3259" s="6">
        <v>0</v>
      </c>
      <c r="AA3259" s="5">
        <v>0</v>
      </c>
      <c r="AB3259" s="6">
        <v>0</v>
      </c>
      <c r="AC3259" s="5">
        <v>0</v>
      </c>
      <c r="AD3259" s="6">
        <v>0</v>
      </c>
      <c r="AE3259" s="5">
        <v>0</v>
      </c>
      <c r="AF3259" s="6">
        <v>0</v>
      </c>
    </row>
    <row r="3260" spans="2:32" x14ac:dyDescent="0.35">
      <c r="B3260" s="1" t="s">
        <v>793</v>
      </c>
      <c r="C3260" s="5">
        <v>0</v>
      </c>
      <c r="D3260" s="6">
        <v>0</v>
      </c>
      <c r="E3260" s="5">
        <v>0</v>
      </c>
      <c r="F3260" s="6">
        <v>0</v>
      </c>
      <c r="G3260" s="5">
        <v>0</v>
      </c>
      <c r="H3260" s="6">
        <v>0</v>
      </c>
      <c r="I3260" s="5">
        <v>0</v>
      </c>
      <c r="J3260" s="6">
        <v>0</v>
      </c>
      <c r="K3260" s="5">
        <v>0</v>
      </c>
      <c r="L3260" s="6">
        <v>0</v>
      </c>
      <c r="M3260" s="5">
        <v>0</v>
      </c>
      <c r="N3260" s="6">
        <v>0</v>
      </c>
      <c r="O3260" s="5">
        <v>0</v>
      </c>
      <c r="P3260" s="6">
        <v>0</v>
      </c>
      <c r="Q3260" s="5">
        <v>0</v>
      </c>
      <c r="R3260" s="6">
        <v>0</v>
      </c>
      <c r="S3260" s="5">
        <v>0</v>
      </c>
      <c r="T3260" s="6">
        <v>0</v>
      </c>
      <c r="U3260" s="5">
        <v>0</v>
      </c>
      <c r="V3260" s="6">
        <v>0</v>
      </c>
      <c r="W3260" s="5">
        <v>0</v>
      </c>
      <c r="X3260" s="6">
        <v>0</v>
      </c>
      <c r="Y3260" s="5">
        <v>0</v>
      </c>
      <c r="Z3260" s="6">
        <v>0</v>
      </c>
      <c r="AA3260" s="5">
        <v>0</v>
      </c>
      <c r="AB3260" s="6">
        <v>0</v>
      </c>
      <c r="AC3260" s="5">
        <v>0</v>
      </c>
      <c r="AD3260" s="6">
        <v>0</v>
      </c>
      <c r="AE3260" s="5">
        <v>0</v>
      </c>
      <c r="AF3260" s="6">
        <v>0</v>
      </c>
    </row>
    <row r="3261" spans="2:32" x14ac:dyDescent="0.35">
      <c r="B3261" s="1" t="s">
        <v>794</v>
      </c>
      <c r="C3261" s="5">
        <v>0</v>
      </c>
      <c r="D3261" s="6">
        <v>0</v>
      </c>
      <c r="E3261" s="5">
        <v>0</v>
      </c>
      <c r="F3261" s="6">
        <v>0</v>
      </c>
      <c r="G3261" s="5">
        <v>0</v>
      </c>
      <c r="H3261" s="6">
        <v>0</v>
      </c>
      <c r="I3261" s="5">
        <v>0</v>
      </c>
      <c r="J3261" s="6">
        <v>0</v>
      </c>
      <c r="K3261" s="5">
        <v>0</v>
      </c>
      <c r="L3261" s="6">
        <v>0</v>
      </c>
      <c r="M3261" s="5">
        <v>0</v>
      </c>
      <c r="N3261" s="6">
        <v>0</v>
      </c>
      <c r="O3261" s="5">
        <v>0</v>
      </c>
      <c r="P3261" s="6">
        <v>0</v>
      </c>
      <c r="Q3261" s="5">
        <v>0</v>
      </c>
      <c r="R3261" s="6">
        <v>0</v>
      </c>
      <c r="S3261" s="5">
        <v>0</v>
      </c>
      <c r="T3261" s="6">
        <v>0</v>
      </c>
      <c r="U3261" s="5">
        <v>0</v>
      </c>
      <c r="V3261" s="6">
        <v>0</v>
      </c>
      <c r="W3261" s="5">
        <v>0</v>
      </c>
      <c r="X3261" s="6">
        <v>0</v>
      </c>
      <c r="Y3261" s="5">
        <v>0</v>
      </c>
      <c r="Z3261" s="6">
        <v>0</v>
      </c>
      <c r="AA3261" s="5">
        <v>0</v>
      </c>
      <c r="AB3261" s="6">
        <v>0</v>
      </c>
      <c r="AC3261" s="5">
        <v>0</v>
      </c>
      <c r="AD3261" s="6">
        <v>0</v>
      </c>
      <c r="AE3261" s="5">
        <v>0</v>
      </c>
      <c r="AF3261" s="6">
        <v>0</v>
      </c>
    </row>
    <row r="3262" spans="2:32" x14ac:dyDescent="0.35">
      <c r="B3262" s="1" t="s">
        <v>795</v>
      </c>
      <c r="C3262" s="5">
        <v>0</v>
      </c>
      <c r="D3262" s="6">
        <v>0</v>
      </c>
      <c r="E3262" s="5">
        <v>0</v>
      </c>
      <c r="F3262" s="6">
        <v>0</v>
      </c>
      <c r="G3262" s="5">
        <v>0</v>
      </c>
      <c r="H3262" s="6">
        <v>0</v>
      </c>
      <c r="I3262" s="5">
        <v>0</v>
      </c>
      <c r="J3262" s="6">
        <v>0</v>
      </c>
      <c r="K3262" s="5">
        <v>0</v>
      </c>
      <c r="L3262" s="6">
        <v>0</v>
      </c>
      <c r="M3262" s="5">
        <v>0</v>
      </c>
      <c r="N3262" s="6">
        <v>0</v>
      </c>
      <c r="O3262" s="5">
        <v>0</v>
      </c>
      <c r="P3262" s="6">
        <v>0</v>
      </c>
      <c r="Q3262" s="5">
        <v>0</v>
      </c>
      <c r="R3262" s="6">
        <v>0</v>
      </c>
      <c r="S3262" s="5">
        <v>0</v>
      </c>
      <c r="T3262" s="6">
        <v>0</v>
      </c>
      <c r="U3262" s="5">
        <v>0</v>
      </c>
      <c r="V3262" s="6">
        <v>0</v>
      </c>
      <c r="W3262" s="5">
        <v>0</v>
      </c>
      <c r="X3262" s="6">
        <v>0</v>
      </c>
      <c r="Y3262" s="5">
        <v>0</v>
      </c>
      <c r="Z3262" s="6">
        <v>0</v>
      </c>
      <c r="AA3262" s="5">
        <v>0</v>
      </c>
      <c r="AB3262" s="6">
        <v>0</v>
      </c>
      <c r="AC3262" s="5">
        <v>0</v>
      </c>
      <c r="AD3262" s="6">
        <v>0</v>
      </c>
      <c r="AE3262" s="5">
        <v>0</v>
      </c>
      <c r="AF3262" s="6">
        <v>0</v>
      </c>
    </row>
    <row r="3263" spans="2:32" x14ac:dyDescent="0.35">
      <c r="B3263" s="1" t="s">
        <v>334</v>
      </c>
      <c r="C3263" s="5">
        <v>5.5999999999999995E-4</v>
      </c>
      <c r="D3263" s="6">
        <v>0.56799999999999995</v>
      </c>
      <c r="E3263" s="5">
        <v>0</v>
      </c>
      <c r="F3263" s="6">
        <v>0</v>
      </c>
      <c r="G3263" s="5">
        <v>0</v>
      </c>
      <c r="H3263" s="6">
        <v>0</v>
      </c>
      <c r="I3263" s="5">
        <v>0</v>
      </c>
      <c r="J3263" s="6">
        <v>0</v>
      </c>
      <c r="K3263" s="5">
        <v>0</v>
      </c>
      <c r="L3263" s="6">
        <v>0</v>
      </c>
      <c r="M3263" s="5">
        <v>0</v>
      </c>
      <c r="N3263" s="6">
        <v>0</v>
      </c>
      <c r="O3263" s="5">
        <v>0</v>
      </c>
      <c r="P3263" s="6">
        <v>0</v>
      </c>
      <c r="Q3263" s="5">
        <v>0</v>
      </c>
      <c r="R3263" s="6">
        <v>0</v>
      </c>
      <c r="S3263" s="5">
        <v>0</v>
      </c>
      <c r="T3263" s="6">
        <v>0</v>
      </c>
      <c r="U3263" s="5">
        <v>0</v>
      </c>
      <c r="V3263" s="6">
        <v>0</v>
      </c>
      <c r="W3263" s="5">
        <v>0</v>
      </c>
      <c r="X3263" s="6">
        <v>0</v>
      </c>
      <c r="Y3263" s="5">
        <v>5.5599999999999998E-3</v>
      </c>
      <c r="Z3263" s="6">
        <v>0.56799999999999995</v>
      </c>
      <c r="AA3263" s="5">
        <v>0</v>
      </c>
      <c r="AB3263" s="6">
        <v>0</v>
      </c>
      <c r="AC3263" s="5">
        <v>0</v>
      </c>
      <c r="AD3263" s="6">
        <v>0</v>
      </c>
      <c r="AE3263" s="5">
        <v>0</v>
      </c>
      <c r="AF3263" s="6">
        <v>0</v>
      </c>
    </row>
    <row r="3264" spans="2:32" x14ac:dyDescent="0.35">
      <c r="B3264" s="1" t="s">
        <v>335</v>
      </c>
      <c r="C3264" s="5">
        <v>0</v>
      </c>
      <c r="D3264" s="6">
        <v>0</v>
      </c>
      <c r="E3264" s="5">
        <v>0</v>
      </c>
      <c r="F3264" s="6">
        <v>0</v>
      </c>
      <c r="G3264" s="5">
        <v>0</v>
      </c>
      <c r="H3264" s="6">
        <v>0</v>
      </c>
      <c r="I3264" s="5">
        <v>0</v>
      </c>
      <c r="J3264" s="6">
        <v>0</v>
      </c>
      <c r="K3264" s="5">
        <v>0</v>
      </c>
      <c r="L3264" s="6">
        <v>0</v>
      </c>
      <c r="M3264" s="5">
        <v>0</v>
      </c>
      <c r="N3264" s="6">
        <v>0</v>
      </c>
      <c r="O3264" s="5">
        <v>0</v>
      </c>
      <c r="P3264" s="6">
        <v>0</v>
      </c>
      <c r="Q3264" s="5">
        <v>0</v>
      </c>
      <c r="R3264" s="6">
        <v>0</v>
      </c>
      <c r="S3264" s="5">
        <v>0</v>
      </c>
      <c r="T3264" s="6">
        <v>0</v>
      </c>
      <c r="U3264" s="5">
        <v>0</v>
      </c>
      <c r="V3264" s="6">
        <v>0</v>
      </c>
      <c r="W3264" s="5">
        <v>0</v>
      </c>
      <c r="X3264" s="6">
        <v>0</v>
      </c>
      <c r="Y3264" s="5">
        <v>0</v>
      </c>
      <c r="Z3264" s="6">
        <v>0</v>
      </c>
      <c r="AA3264" s="5">
        <v>0</v>
      </c>
      <c r="AB3264" s="6">
        <v>0</v>
      </c>
      <c r="AC3264" s="5">
        <v>0</v>
      </c>
      <c r="AD3264" s="6">
        <v>0</v>
      </c>
      <c r="AE3264" s="5">
        <v>0</v>
      </c>
      <c r="AF3264" s="6">
        <v>0</v>
      </c>
    </row>
    <row r="3265" spans="2:32" x14ac:dyDescent="0.35">
      <c r="B3265" s="1" t="s">
        <v>336</v>
      </c>
      <c r="C3265" s="5">
        <v>0</v>
      </c>
      <c r="D3265" s="6">
        <v>0</v>
      </c>
      <c r="E3265" s="5">
        <v>0</v>
      </c>
      <c r="F3265" s="6">
        <v>0</v>
      </c>
      <c r="G3265" s="5">
        <v>0</v>
      </c>
      <c r="H3265" s="6">
        <v>0</v>
      </c>
      <c r="I3265" s="5">
        <v>0</v>
      </c>
      <c r="J3265" s="6">
        <v>0</v>
      </c>
      <c r="K3265" s="5">
        <v>0</v>
      </c>
      <c r="L3265" s="6">
        <v>0</v>
      </c>
      <c r="M3265" s="5">
        <v>0</v>
      </c>
      <c r="N3265" s="6">
        <v>0</v>
      </c>
      <c r="O3265" s="5">
        <v>0</v>
      </c>
      <c r="P3265" s="6">
        <v>0</v>
      </c>
      <c r="Q3265" s="5">
        <v>0</v>
      </c>
      <c r="R3265" s="6">
        <v>0</v>
      </c>
      <c r="S3265" s="5">
        <v>0</v>
      </c>
      <c r="T3265" s="6">
        <v>0</v>
      </c>
      <c r="U3265" s="5">
        <v>0</v>
      </c>
      <c r="V3265" s="6">
        <v>0</v>
      </c>
      <c r="W3265" s="5">
        <v>0</v>
      </c>
      <c r="X3265" s="6">
        <v>0</v>
      </c>
      <c r="Y3265" s="5">
        <v>0</v>
      </c>
      <c r="Z3265" s="6">
        <v>0</v>
      </c>
      <c r="AA3265" s="5">
        <v>0</v>
      </c>
      <c r="AB3265" s="6">
        <v>0</v>
      </c>
      <c r="AC3265" s="5">
        <v>0</v>
      </c>
      <c r="AD3265" s="6">
        <v>0</v>
      </c>
      <c r="AE3265" s="5">
        <v>0</v>
      </c>
      <c r="AF3265" s="6">
        <v>0</v>
      </c>
    </row>
    <row r="3266" spans="2:32" x14ac:dyDescent="0.35">
      <c r="B3266" s="1" t="s">
        <v>337</v>
      </c>
      <c r="C3266" s="5">
        <v>0</v>
      </c>
      <c r="D3266" s="6">
        <v>0</v>
      </c>
      <c r="E3266" s="5">
        <v>0</v>
      </c>
      <c r="F3266" s="6">
        <v>0</v>
      </c>
      <c r="G3266" s="5">
        <v>0</v>
      </c>
      <c r="H3266" s="6">
        <v>0</v>
      </c>
      <c r="I3266" s="5">
        <v>0</v>
      </c>
      <c r="J3266" s="6">
        <v>0</v>
      </c>
      <c r="K3266" s="5">
        <v>0</v>
      </c>
      <c r="L3266" s="6">
        <v>0</v>
      </c>
      <c r="M3266" s="5">
        <v>0</v>
      </c>
      <c r="N3266" s="6">
        <v>0</v>
      </c>
      <c r="O3266" s="5">
        <v>0</v>
      </c>
      <c r="P3266" s="6">
        <v>0</v>
      </c>
      <c r="Q3266" s="5">
        <v>0</v>
      </c>
      <c r="R3266" s="6">
        <v>0</v>
      </c>
      <c r="S3266" s="5">
        <v>0</v>
      </c>
      <c r="T3266" s="6">
        <v>0</v>
      </c>
      <c r="U3266" s="5">
        <v>0</v>
      </c>
      <c r="V3266" s="6">
        <v>0</v>
      </c>
      <c r="W3266" s="5">
        <v>0</v>
      </c>
      <c r="X3266" s="6">
        <v>0</v>
      </c>
      <c r="Y3266" s="5">
        <v>0</v>
      </c>
      <c r="Z3266" s="6">
        <v>0</v>
      </c>
      <c r="AA3266" s="5">
        <v>0</v>
      </c>
      <c r="AB3266" s="6">
        <v>0</v>
      </c>
      <c r="AC3266" s="5">
        <v>0</v>
      </c>
      <c r="AD3266" s="6">
        <v>0</v>
      </c>
      <c r="AE3266" s="5">
        <v>0</v>
      </c>
      <c r="AF3266" s="6">
        <v>0</v>
      </c>
    </row>
    <row r="3267" spans="2:32" x14ac:dyDescent="0.35">
      <c r="B3267" s="1" t="s">
        <v>338</v>
      </c>
      <c r="C3267" s="5">
        <v>0</v>
      </c>
      <c r="D3267" s="6">
        <v>0</v>
      </c>
      <c r="E3267" s="5">
        <v>0</v>
      </c>
      <c r="F3267" s="6">
        <v>0</v>
      </c>
      <c r="G3267" s="5">
        <v>0</v>
      </c>
      <c r="H3267" s="6">
        <v>0</v>
      </c>
      <c r="I3267" s="5">
        <v>0</v>
      </c>
      <c r="J3267" s="6">
        <v>0</v>
      </c>
      <c r="K3267" s="5">
        <v>0</v>
      </c>
      <c r="L3267" s="6">
        <v>0</v>
      </c>
      <c r="M3267" s="5">
        <v>0</v>
      </c>
      <c r="N3267" s="6">
        <v>0</v>
      </c>
      <c r="O3267" s="5">
        <v>0</v>
      </c>
      <c r="P3267" s="6">
        <v>0</v>
      </c>
      <c r="Q3267" s="5">
        <v>0</v>
      </c>
      <c r="R3267" s="6">
        <v>0</v>
      </c>
      <c r="S3267" s="5">
        <v>0</v>
      </c>
      <c r="T3267" s="6">
        <v>0</v>
      </c>
      <c r="U3267" s="5">
        <v>0</v>
      </c>
      <c r="V3267" s="6">
        <v>0</v>
      </c>
      <c r="W3267" s="5">
        <v>0</v>
      </c>
      <c r="X3267" s="6">
        <v>0</v>
      </c>
      <c r="Y3267" s="5">
        <v>0</v>
      </c>
      <c r="Z3267" s="6">
        <v>0</v>
      </c>
      <c r="AA3267" s="5">
        <v>0</v>
      </c>
      <c r="AB3267" s="6">
        <v>0</v>
      </c>
      <c r="AC3267" s="5">
        <v>0</v>
      </c>
      <c r="AD3267" s="6">
        <v>0</v>
      </c>
      <c r="AE3267" s="5">
        <v>0</v>
      </c>
      <c r="AF3267" s="6">
        <v>0</v>
      </c>
    </row>
    <row r="3268" spans="2:32" x14ac:dyDescent="0.35">
      <c r="B3268" s="1" t="s">
        <v>339</v>
      </c>
      <c r="C3268" s="5">
        <v>0</v>
      </c>
      <c r="D3268" s="6">
        <v>0</v>
      </c>
      <c r="E3268" s="5">
        <v>0</v>
      </c>
      <c r="F3268" s="6">
        <v>0</v>
      </c>
      <c r="G3268" s="5">
        <v>0</v>
      </c>
      <c r="H3268" s="6">
        <v>0</v>
      </c>
      <c r="I3268" s="5">
        <v>0</v>
      </c>
      <c r="J3268" s="6">
        <v>0</v>
      </c>
      <c r="K3268" s="5">
        <v>0</v>
      </c>
      <c r="L3268" s="6">
        <v>0</v>
      </c>
      <c r="M3268" s="5">
        <v>0</v>
      </c>
      <c r="N3268" s="6">
        <v>0</v>
      </c>
      <c r="O3268" s="5">
        <v>0</v>
      </c>
      <c r="P3268" s="6">
        <v>0</v>
      </c>
      <c r="Q3268" s="5">
        <v>0</v>
      </c>
      <c r="R3268" s="6">
        <v>0</v>
      </c>
      <c r="S3268" s="5">
        <v>0</v>
      </c>
      <c r="T3268" s="6">
        <v>0</v>
      </c>
      <c r="U3268" s="5">
        <v>0</v>
      </c>
      <c r="V3268" s="6">
        <v>0</v>
      </c>
      <c r="W3268" s="5">
        <v>0</v>
      </c>
      <c r="X3268" s="6">
        <v>0</v>
      </c>
      <c r="Y3268" s="5">
        <v>0</v>
      </c>
      <c r="Z3268" s="6">
        <v>0</v>
      </c>
      <c r="AA3268" s="5">
        <v>0</v>
      </c>
      <c r="AB3268" s="6">
        <v>0</v>
      </c>
      <c r="AC3268" s="5">
        <v>0</v>
      </c>
      <c r="AD3268" s="6">
        <v>0</v>
      </c>
      <c r="AE3268" s="5">
        <v>0</v>
      </c>
      <c r="AF3268" s="6">
        <v>0</v>
      </c>
    </row>
    <row r="3269" spans="2:32" x14ac:dyDescent="0.35">
      <c r="B3269" s="1" t="s">
        <v>340</v>
      </c>
      <c r="C3269" s="5">
        <v>0</v>
      </c>
      <c r="D3269" s="6">
        <v>0</v>
      </c>
      <c r="E3269" s="5">
        <v>0</v>
      </c>
      <c r="F3269" s="6">
        <v>0</v>
      </c>
      <c r="G3269" s="5">
        <v>0</v>
      </c>
      <c r="H3269" s="6">
        <v>0</v>
      </c>
      <c r="I3269" s="5">
        <v>0</v>
      </c>
      <c r="J3269" s="6">
        <v>0</v>
      </c>
      <c r="K3269" s="5">
        <v>0</v>
      </c>
      <c r="L3269" s="6">
        <v>0</v>
      </c>
      <c r="M3269" s="5">
        <v>0</v>
      </c>
      <c r="N3269" s="6">
        <v>0</v>
      </c>
      <c r="O3269" s="5">
        <v>0</v>
      </c>
      <c r="P3269" s="6">
        <v>0</v>
      </c>
      <c r="Q3269" s="5">
        <v>0</v>
      </c>
      <c r="R3269" s="6">
        <v>0</v>
      </c>
      <c r="S3269" s="5">
        <v>0</v>
      </c>
      <c r="T3269" s="6">
        <v>0</v>
      </c>
      <c r="U3269" s="5">
        <v>0</v>
      </c>
      <c r="V3269" s="6">
        <v>0</v>
      </c>
      <c r="W3269" s="5">
        <v>0</v>
      </c>
      <c r="X3269" s="6">
        <v>0</v>
      </c>
      <c r="Y3269" s="5">
        <v>0</v>
      </c>
      <c r="Z3269" s="6">
        <v>0</v>
      </c>
      <c r="AA3269" s="5">
        <v>0</v>
      </c>
      <c r="AB3269" s="6">
        <v>0</v>
      </c>
      <c r="AC3269" s="5">
        <v>0</v>
      </c>
      <c r="AD3269" s="6">
        <v>0</v>
      </c>
      <c r="AE3269" s="5">
        <v>0</v>
      </c>
      <c r="AF3269" s="6">
        <v>0</v>
      </c>
    </row>
    <row r="3270" spans="2:32" x14ac:dyDescent="0.35">
      <c r="B3270" s="1" t="s">
        <v>796</v>
      </c>
      <c r="C3270" s="5">
        <v>0</v>
      </c>
      <c r="D3270" s="6">
        <v>0</v>
      </c>
      <c r="E3270" s="5">
        <v>0</v>
      </c>
      <c r="F3270" s="6">
        <v>0</v>
      </c>
      <c r="G3270" s="5">
        <v>0</v>
      </c>
      <c r="H3270" s="6">
        <v>0</v>
      </c>
      <c r="I3270" s="5">
        <v>0</v>
      </c>
      <c r="J3270" s="6">
        <v>0</v>
      </c>
      <c r="K3270" s="5">
        <v>0</v>
      </c>
      <c r="L3270" s="6">
        <v>0</v>
      </c>
      <c r="M3270" s="5">
        <v>0</v>
      </c>
      <c r="N3270" s="6">
        <v>0</v>
      </c>
      <c r="O3270" s="5">
        <v>0</v>
      </c>
      <c r="P3270" s="6">
        <v>0</v>
      </c>
      <c r="Q3270" s="5">
        <v>0</v>
      </c>
      <c r="R3270" s="6">
        <v>0</v>
      </c>
      <c r="S3270" s="5">
        <v>0</v>
      </c>
      <c r="T3270" s="6">
        <v>0</v>
      </c>
      <c r="U3270" s="5">
        <v>0</v>
      </c>
      <c r="V3270" s="6">
        <v>0</v>
      </c>
      <c r="W3270" s="5">
        <v>0</v>
      </c>
      <c r="X3270" s="6">
        <v>0</v>
      </c>
      <c r="Y3270" s="5">
        <v>0</v>
      </c>
      <c r="Z3270" s="6">
        <v>0</v>
      </c>
      <c r="AA3270" s="5">
        <v>0</v>
      </c>
      <c r="AB3270" s="6">
        <v>0</v>
      </c>
      <c r="AC3270" s="5">
        <v>0</v>
      </c>
      <c r="AD3270" s="6">
        <v>0</v>
      </c>
      <c r="AE3270" s="5">
        <v>0</v>
      </c>
      <c r="AF3270" s="6">
        <v>0</v>
      </c>
    </row>
    <row r="3271" spans="2:32" x14ac:dyDescent="0.35">
      <c r="B3271" s="1" t="s">
        <v>797</v>
      </c>
      <c r="C3271" s="5">
        <v>0</v>
      </c>
      <c r="D3271" s="6">
        <v>0</v>
      </c>
      <c r="E3271" s="5">
        <v>0</v>
      </c>
      <c r="F3271" s="6">
        <v>0</v>
      </c>
      <c r="G3271" s="5">
        <v>0</v>
      </c>
      <c r="H3271" s="6">
        <v>0</v>
      </c>
      <c r="I3271" s="5">
        <v>0</v>
      </c>
      <c r="J3271" s="6">
        <v>0</v>
      </c>
      <c r="K3271" s="5">
        <v>0</v>
      </c>
      <c r="L3271" s="6">
        <v>0</v>
      </c>
      <c r="M3271" s="5">
        <v>0</v>
      </c>
      <c r="N3271" s="6">
        <v>0</v>
      </c>
      <c r="O3271" s="5">
        <v>0</v>
      </c>
      <c r="P3271" s="6">
        <v>0</v>
      </c>
      <c r="Q3271" s="5">
        <v>0</v>
      </c>
      <c r="R3271" s="6">
        <v>0</v>
      </c>
      <c r="S3271" s="5">
        <v>0</v>
      </c>
      <c r="T3271" s="6">
        <v>0</v>
      </c>
      <c r="U3271" s="5">
        <v>0</v>
      </c>
      <c r="V3271" s="6">
        <v>0</v>
      </c>
      <c r="W3271" s="5">
        <v>0</v>
      </c>
      <c r="X3271" s="6">
        <v>0</v>
      </c>
      <c r="Y3271" s="5">
        <v>0</v>
      </c>
      <c r="Z3271" s="6">
        <v>0</v>
      </c>
      <c r="AA3271" s="5">
        <v>0</v>
      </c>
      <c r="AB3271" s="6">
        <v>0</v>
      </c>
      <c r="AC3271" s="5">
        <v>0</v>
      </c>
      <c r="AD3271" s="6">
        <v>0</v>
      </c>
      <c r="AE3271" s="5">
        <v>0</v>
      </c>
      <c r="AF3271" s="6">
        <v>0</v>
      </c>
    </row>
    <row r="3272" spans="2:32" x14ac:dyDescent="0.35">
      <c r="B3272" s="1" t="s">
        <v>798</v>
      </c>
      <c r="C3272" s="5">
        <v>6.3600000000000002E-3</v>
      </c>
      <c r="D3272" s="6">
        <v>6.3920000000000003</v>
      </c>
      <c r="E3272" s="5">
        <v>0</v>
      </c>
      <c r="F3272" s="6">
        <v>0</v>
      </c>
      <c r="G3272" s="5">
        <v>0</v>
      </c>
      <c r="H3272" s="6">
        <v>0</v>
      </c>
      <c r="I3272" s="5">
        <v>0</v>
      </c>
      <c r="J3272" s="6">
        <v>0</v>
      </c>
      <c r="K3272" s="5">
        <v>0</v>
      </c>
      <c r="L3272" s="6">
        <v>0</v>
      </c>
      <c r="M3272" s="5">
        <v>0</v>
      </c>
      <c r="N3272" s="6">
        <v>0</v>
      </c>
      <c r="O3272" s="5">
        <v>0</v>
      </c>
      <c r="P3272" s="6">
        <v>0</v>
      </c>
      <c r="Q3272" s="5">
        <v>0</v>
      </c>
      <c r="R3272" s="6">
        <v>0</v>
      </c>
      <c r="S3272" s="5">
        <v>5.2740000000000002E-2</v>
      </c>
      <c r="T3272" s="6">
        <v>6.27</v>
      </c>
      <c r="U3272" s="5">
        <v>0</v>
      </c>
      <c r="V3272" s="6">
        <v>0</v>
      </c>
      <c r="W3272" s="5">
        <v>7.0000000000000001E-3</v>
      </c>
      <c r="X3272" s="6">
        <v>0.121</v>
      </c>
      <c r="Y3272" s="5">
        <v>0</v>
      </c>
      <c r="Z3272" s="6">
        <v>0</v>
      </c>
      <c r="AA3272" s="5">
        <v>0</v>
      </c>
      <c r="AB3272" s="6">
        <v>0</v>
      </c>
      <c r="AC3272" s="5">
        <v>0</v>
      </c>
      <c r="AD3272" s="6">
        <v>0</v>
      </c>
      <c r="AE3272" s="5">
        <v>0</v>
      </c>
      <c r="AF3272" s="6">
        <v>0</v>
      </c>
    </row>
    <row r="3273" spans="2:32" x14ac:dyDescent="0.35">
      <c r="B3273" s="1" t="s">
        <v>799</v>
      </c>
      <c r="C3273" s="5">
        <v>0</v>
      </c>
      <c r="D3273" s="6">
        <v>0</v>
      </c>
      <c r="E3273" s="5">
        <v>0</v>
      </c>
      <c r="F3273" s="6">
        <v>0</v>
      </c>
      <c r="G3273" s="5">
        <v>0</v>
      </c>
      <c r="H3273" s="6">
        <v>0</v>
      </c>
      <c r="I3273" s="5">
        <v>0</v>
      </c>
      <c r="J3273" s="6">
        <v>0</v>
      </c>
      <c r="K3273" s="5">
        <v>0</v>
      </c>
      <c r="L3273" s="6">
        <v>0</v>
      </c>
      <c r="M3273" s="5">
        <v>0</v>
      </c>
      <c r="N3273" s="6">
        <v>0</v>
      </c>
      <c r="O3273" s="5">
        <v>0</v>
      </c>
      <c r="P3273" s="6">
        <v>0</v>
      </c>
      <c r="Q3273" s="5">
        <v>0</v>
      </c>
      <c r="R3273" s="6">
        <v>0</v>
      </c>
      <c r="S3273" s="5">
        <v>0</v>
      </c>
      <c r="T3273" s="6">
        <v>0</v>
      </c>
      <c r="U3273" s="5">
        <v>0</v>
      </c>
      <c r="V3273" s="6">
        <v>0</v>
      </c>
      <c r="W3273" s="5">
        <v>0</v>
      </c>
      <c r="X3273" s="6">
        <v>0</v>
      </c>
      <c r="Y3273" s="5">
        <v>0</v>
      </c>
      <c r="Z3273" s="6">
        <v>0</v>
      </c>
      <c r="AA3273" s="5">
        <v>0</v>
      </c>
      <c r="AB3273" s="6">
        <v>0</v>
      </c>
      <c r="AC3273" s="5">
        <v>0</v>
      </c>
      <c r="AD3273" s="6">
        <v>0</v>
      </c>
      <c r="AE3273" s="5">
        <v>0</v>
      </c>
      <c r="AF3273" s="6">
        <v>0</v>
      </c>
    </row>
    <row r="3274" spans="2:32" x14ac:dyDescent="0.35">
      <c r="B3274" s="1" t="s">
        <v>800</v>
      </c>
      <c r="C3274" s="5">
        <v>0</v>
      </c>
      <c r="D3274" s="6">
        <v>0</v>
      </c>
      <c r="E3274" s="5">
        <v>0</v>
      </c>
      <c r="F3274" s="6">
        <v>0</v>
      </c>
      <c r="G3274" s="5">
        <v>0</v>
      </c>
      <c r="H3274" s="6">
        <v>0</v>
      </c>
      <c r="I3274" s="5">
        <v>0</v>
      </c>
      <c r="J3274" s="6">
        <v>0</v>
      </c>
      <c r="K3274" s="5">
        <v>0</v>
      </c>
      <c r="L3274" s="6">
        <v>0</v>
      </c>
      <c r="M3274" s="5">
        <v>0</v>
      </c>
      <c r="N3274" s="6">
        <v>0</v>
      </c>
      <c r="O3274" s="5">
        <v>0</v>
      </c>
      <c r="P3274" s="6">
        <v>0</v>
      </c>
      <c r="Q3274" s="5">
        <v>0</v>
      </c>
      <c r="R3274" s="6">
        <v>0</v>
      </c>
      <c r="S3274" s="5">
        <v>0</v>
      </c>
      <c r="T3274" s="6">
        <v>0</v>
      </c>
      <c r="U3274" s="5">
        <v>0</v>
      </c>
      <c r="V3274" s="6">
        <v>0</v>
      </c>
      <c r="W3274" s="5">
        <v>0</v>
      </c>
      <c r="X3274" s="6">
        <v>0</v>
      </c>
      <c r="Y3274" s="5">
        <v>0</v>
      </c>
      <c r="Z3274" s="6">
        <v>0</v>
      </c>
      <c r="AA3274" s="5">
        <v>0</v>
      </c>
      <c r="AB3274" s="6">
        <v>0</v>
      </c>
      <c r="AC3274" s="5">
        <v>0</v>
      </c>
      <c r="AD3274" s="6">
        <v>0</v>
      </c>
      <c r="AE3274" s="5">
        <v>0</v>
      </c>
      <c r="AF3274" s="6">
        <v>0</v>
      </c>
    </row>
    <row r="3275" spans="2:32" x14ac:dyDescent="0.35">
      <c r="B3275" s="1" t="s">
        <v>801</v>
      </c>
      <c r="C3275" s="5">
        <v>1.1999999999999999E-3</v>
      </c>
      <c r="D3275" s="6">
        <v>1.2090000000000001</v>
      </c>
      <c r="E3275" s="5">
        <v>0</v>
      </c>
      <c r="F3275" s="6">
        <v>0</v>
      </c>
      <c r="G3275" s="5">
        <v>0</v>
      </c>
      <c r="H3275" s="6">
        <v>0</v>
      </c>
      <c r="I3275" s="5">
        <v>0</v>
      </c>
      <c r="J3275" s="6">
        <v>0</v>
      </c>
      <c r="K3275" s="5">
        <v>0</v>
      </c>
      <c r="L3275" s="6">
        <v>0</v>
      </c>
      <c r="M3275" s="5">
        <v>0</v>
      </c>
      <c r="N3275" s="6">
        <v>0</v>
      </c>
      <c r="O3275" s="5">
        <v>0</v>
      </c>
      <c r="P3275" s="6">
        <v>0</v>
      </c>
      <c r="Q3275" s="5">
        <v>0</v>
      </c>
      <c r="R3275" s="6">
        <v>0</v>
      </c>
      <c r="S3275" s="5">
        <v>0</v>
      </c>
      <c r="T3275" s="6">
        <v>0</v>
      </c>
      <c r="U3275" s="5">
        <v>0</v>
      </c>
      <c r="V3275" s="6">
        <v>0</v>
      </c>
      <c r="W3275" s="5">
        <v>0</v>
      </c>
      <c r="X3275" s="6">
        <v>0</v>
      </c>
      <c r="Y3275" s="5">
        <v>0</v>
      </c>
      <c r="Z3275" s="6">
        <v>0</v>
      </c>
      <c r="AA3275" s="5">
        <v>0</v>
      </c>
      <c r="AB3275" s="6">
        <v>0</v>
      </c>
      <c r="AC3275" s="5">
        <v>0</v>
      </c>
      <c r="AD3275" s="6">
        <v>0</v>
      </c>
      <c r="AE3275" s="5">
        <v>1.379E-2</v>
      </c>
      <c r="AF3275" s="6">
        <v>1.2090000000000001</v>
      </c>
    </row>
    <row r="3276" spans="2:32" x14ac:dyDescent="0.35">
      <c r="B3276" s="1" t="s">
        <v>802</v>
      </c>
      <c r="C3276" s="5">
        <v>0</v>
      </c>
      <c r="D3276" s="6">
        <v>0</v>
      </c>
      <c r="E3276" s="5">
        <v>0</v>
      </c>
      <c r="F3276" s="6">
        <v>0</v>
      </c>
      <c r="G3276" s="5">
        <v>0</v>
      </c>
      <c r="H3276" s="6">
        <v>0</v>
      </c>
      <c r="I3276" s="5">
        <v>0</v>
      </c>
      <c r="J3276" s="6">
        <v>0</v>
      </c>
      <c r="K3276" s="5">
        <v>0</v>
      </c>
      <c r="L3276" s="6">
        <v>0</v>
      </c>
      <c r="M3276" s="5">
        <v>0</v>
      </c>
      <c r="N3276" s="6">
        <v>0</v>
      </c>
      <c r="O3276" s="5">
        <v>0</v>
      </c>
      <c r="P3276" s="6">
        <v>0</v>
      </c>
      <c r="Q3276" s="5">
        <v>0</v>
      </c>
      <c r="R3276" s="6">
        <v>0</v>
      </c>
      <c r="S3276" s="5">
        <v>0</v>
      </c>
      <c r="T3276" s="6">
        <v>0</v>
      </c>
      <c r="U3276" s="5">
        <v>0</v>
      </c>
      <c r="V3276" s="6">
        <v>0</v>
      </c>
      <c r="W3276" s="5">
        <v>0</v>
      </c>
      <c r="X3276" s="6">
        <v>0</v>
      </c>
      <c r="Y3276" s="5">
        <v>0</v>
      </c>
      <c r="Z3276" s="6">
        <v>0</v>
      </c>
      <c r="AA3276" s="5">
        <v>0</v>
      </c>
      <c r="AB3276" s="6">
        <v>0</v>
      </c>
      <c r="AC3276" s="5">
        <v>0</v>
      </c>
      <c r="AD3276" s="6">
        <v>0</v>
      </c>
      <c r="AE3276" s="5">
        <v>0</v>
      </c>
      <c r="AF3276" s="6">
        <v>0</v>
      </c>
    </row>
    <row r="3277" spans="2:32" x14ac:dyDescent="0.35">
      <c r="B3277" s="1" t="s">
        <v>803</v>
      </c>
      <c r="C3277" s="5">
        <v>0</v>
      </c>
      <c r="D3277" s="6">
        <v>0</v>
      </c>
      <c r="E3277" s="5">
        <v>0</v>
      </c>
      <c r="F3277" s="6">
        <v>0</v>
      </c>
      <c r="G3277" s="5">
        <v>0</v>
      </c>
      <c r="H3277" s="6">
        <v>0</v>
      </c>
      <c r="I3277" s="5">
        <v>0</v>
      </c>
      <c r="J3277" s="6">
        <v>0</v>
      </c>
      <c r="K3277" s="5">
        <v>0</v>
      </c>
      <c r="L3277" s="6">
        <v>0</v>
      </c>
      <c r="M3277" s="5">
        <v>0</v>
      </c>
      <c r="N3277" s="6">
        <v>0</v>
      </c>
      <c r="O3277" s="5">
        <v>0</v>
      </c>
      <c r="P3277" s="6">
        <v>0</v>
      </c>
      <c r="Q3277" s="5">
        <v>0</v>
      </c>
      <c r="R3277" s="6">
        <v>0</v>
      </c>
      <c r="S3277" s="5">
        <v>0</v>
      </c>
      <c r="T3277" s="6">
        <v>0</v>
      </c>
      <c r="U3277" s="5">
        <v>0</v>
      </c>
      <c r="V3277" s="6">
        <v>0</v>
      </c>
      <c r="W3277" s="5">
        <v>0</v>
      </c>
      <c r="X3277" s="6">
        <v>0</v>
      </c>
      <c r="Y3277" s="5">
        <v>0</v>
      </c>
      <c r="Z3277" s="6">
        <v>0</v>
      </c>
      <c r="AA3277" s="5">
        <v>0</v>
      </c>
      <c r="AB3277" s="6">
        <v>0</v>
      </c>
      <c r="AC3277" s="5">
        <v>0</v>
      </c>
      <c r="AD3277" s="6">
        <v>0</v>
      </c>
      <c r="AE3277" s="5">
        <v>0</v>
      </c>
      <c r="AF3277" s="6">
        <v>0</v>
      </c>
    </row>
    <row r="3278" spans="2:32" x14ac:dyDescent="0.35">
      <c r="B3278" s="1" t="s">
        <v>804</v>
      </c>
      <c r="C3278" s="5">
        <v>0</v>
      </c>
      <c r="D3278" s="6">
        <v>0</v>
      </c>
      <c r="E3278" s="5">
        <v>0</v>
      </c>
      <c r="F3278" s="6">
        <v>0</v>
      </c>
      <c r="G3278" s="5">
        <v>0</v>
      </c>
      <c r="H3278" s="6">
        <v>0</v>
      </c>
      <c r="I3278" s="5">
        <v>0</v>
      </c>
      <c r="J3278" s="6">
        <v>0</v>
      </c>
      <c r="K3278" s="5">
        <v>0</v>
      </c>
      <c r="L3278" s="6">
        <v>0</v>
      </c>
      <c r="M3278" s="5">
        <v>0</v>
      </c>
      <c r="N3278" s="6">
        <v>0</v>
      </c>
      <c r="O3278" s="5">
        <v>0</v>
      </c>
      <c r="P3278" s="6">
        <v>0</v>
      </c>
      <c r="Q3278" s="5">
        <v>0</v>
      </c>
      <c r="R3278" s="6">
        <v>0</v>
      </c>
      <c r="S3278" s="5">
        <v>0</v>
      </c>
      <c r="T3278" s="6">
        <v>0</v>
      </c>
      <c r="U3278" s="5">
        <v>0</v>
      </c>
      <c r="V3278" s="6">
        <v>0</v>
      </c>
      <c r="W3278" s="5">
        <v>0</v>
      </c>
      <c r="X3278" s="6">
        <v>0</v>
      </c>
      <c r="Y3278" s="5">
        <v>0</v>
      </c>
      <c r="Z3278" s="6">
        <v>0</v>
      </c>
      <c r="AA3278" s="5">
        <v>0</v>
      </c>
      <c r="AB3278" s="6">
        <v>0</v>
      </c>
      <c r="AC3278" s="5">
        <v>0</v>
      </c>
      <c r="AD3278" s="6">
        <v>0</v>
      </c>
      <c r="AE3278" s="5">
        <v>0</v>
      </c>
      <c r="AF3278" s="6">
        <v>0</v>
      </c>
    </row>
    <row r="3279" spans="2:32" x14ac:dyDescent="0.35">
      <c r="B3279" s="1" t="s">
        <v>805</v>
      </c>
      <c r="C3279" s="5">
        <v>0</v>
      </c>
      <c r="D3279" s="6">
        <v>0</v>
      </c>
      <c r="E3279" s="5">
        <v>0</v>
      </c>
      <c r="F3279" s="6">
        <v>0</v>
      </c>
      <c r="G3279" s="5">
        <v>0</v>
      </c>
      <c r="H3279" s="6">
        <v>0</v>
      </c>
      <c r="I3279" s="5">
        <v>0</v>
      </c>
      <c r="J3279" s="6">
        <v>0</v>
      </c>
      <c r="K3279" s="5">
        <v>0</v>
      </c>
      <c r="L3279" s="6">
        <v>0</v>
      </c>
      <c r="M3279" s="5">
        <v>0</v>
      </c>
      <c r="N3279" s="6">
        <v>0</v>
      </c>
      <c r="O3279" s="5">
        <v>0</v>
      </c>
      <c r="P3279" s="6">
        <v>0</v>
      </c>
      <c r="Q3279" s="5">
        <v>0</v>
      </c>
      <c r="R3279" s="6">
        <v>0</v>
      </c>
      <c r="S3279" s="5">
        <v>0</v>
      </c>
      <c r="T3279" s="6">
        <v>0</v>
      </c>
      <c r="U3279" s="5">
        <v>0</v>
      </c>
      <c r="V3279" s="6">
        <v>0</v>
      </c>
      <c r="W3279" s="5">
        <v>0</v>
      </c>
      <c r="X3279" s="6">
        <v>0</v>
      </c>
      <c r="Y3279" s="5">
        <v>0</v>
      </c>
      <c r="Z3279" s="6">
        <v>0</v>
      </c>
      <c r="AA3279" s="5">
        <v>0</v>
      </c>
      <c r="AB3279" s="6">
        <v>0</v>
      </c>
      <c r="AC3279" s="5">
        <v>0</v>
      </c>
      <c r="AD3279" s="6">
        <v>0</v>
      </c>
      <c r="AE3279" s="5">
        <v>0</v>
      </c>
      <c r="AF3279" s="6">
        <v>0</v>
      </c>
    </row>
    <row r="3280" spans="2:32" x14ac:dyDescent="0.35">
      <c r="B3280" s="1" t="s">
        <v>806</v>
      </c>
      <c r="C3280" s="5">
        <v>0</v>
      </c>
      <c r="D3280" s="6">
        <v>0</v>
      </c>
      <c r="E3280" s="5">
        <v>0</v>
      </c>
      <c r="F3280" s="6">
        <v>0</v>
      </c>
      <c r="G3280" s="5">
        <v>0</v>
      </c>
      <c r="H3280" s="6">
        <v>0</v>
      </c>
      <c r="I3280" s="5">
        <v>0</v>
      </c>
      <c r="J3280" s="6">
        <v>0</v>
      </c>
      <c r="K3280" s="5">
        <v>0</v>
      </c>
      <c r="L3280" s="6">
        <v>0</v>
      </c>
      <c r="M3280" s="5">
        <v>0</v>
      </c>
      <c r="N3280" s="6">
        <v>0</v>
      </c>
      <c r="O3280" s="5">
        <v>0</v>
      </c>
      <c r="P3280" s="6">
        <v>0</v>
      </c>
      <c r="Q3280" s="5">
        <v>0</v>
      </c>
      <c r="R3280" s="6">
        <v>0</v>
      </c>
      <c r="S3280" s="5">
        <v>0</v>
      </c>
      <c r="T3280" s="6">
        <v>0</v>
      </c>
      <c r="U3280" s="5">
        <v>0</v>
      </c>
      <c r="V3280" s="6">
        <v>0</v>
      </c>
      <c r="W3280" s="5">
        <v>0</v>
      </c>
      <c r="X3280" s="6">
        <v>0</v>
      </c>
      <c r="Y3280" s="5">
        <v>0</v>
      </c>
      <c r="Z3280" s="6">
        <v>0</v>
      </c>
      <c r="AA3280" s="5">
        <v>0</v>
      </c>
      <c r="AB3280" s="6">
        <v>0</v>
      </c>
      <c r="AC3280" s="5">
        <v>0</v>
      </c>
      <c r="AD3280" s="6">
        <v>0</v>
      </c>
      <c r="AE3280" s="5">
        <v>0</v>
      </c>
      <c r="AF3280" s="6">
        <v>0</v>
      </c>
    </row>
    <row r="3281" spans="2:32" x14ac:dyDescent="0.35">
      <c r="B3281" s="1" t="s">
        <v>807</v>
      </c>
      <c r="C3281" s="5">
        <v>0</v>
      </c>
      <c r="D3281" s="6">
        <v>0</v>
      </c>
      <c r="E3281" s="5">
        <v>0</v>
      </c>
      <c r="F3281" s="6">
        <v>0</v>
      </c>
      <c r="G3281" s="5">
        <v>0</v>
      </c>
      <c r="H3281" s="6">
        <v>0</v>
      </c>
      <c r="I3281" s="5">
        <v>0</v>
      </c>
      <c r="J3281" s="6">
        <v>0</v>
      </c>
      <c r="K3281" s="5">
        <v>0</v>
      </c>
      <c r="L3281" s="6">
        <v>0</v>
      </c>
      <c r="M3281" s="5">
        <v>0</v>
      </c>
      <c r="N3281" s="6">
        <v>0</v>
      </c>
      <c r="O3281" s="5">
        <v>0</v>
      </c>
      <c r="P3281" s="6">
        <v>0</v>
      </c>
      <c r="Q3281" s="5">
        <v>0</v>
      </c>
      <c r="R3281" s="6">
        <v>0</v>
      </c>
      <c r="S3281" s="5">
        <v>0</v>
      </c>
      <c r="T3281" s="6">
        <v>0</v>
      </c>
      <c r="U3281" s="5">
        <v>0</v>
      </c>
      <c r="V3281" s="6">
        <v>0</v>
      </c>
      <c r="W3281" s="5">
        <v>0</v>
      </c>
      <c r="X3281" s="6">
        <v>0</v>
      </c>
      <c r="Y3281" s="5">
        <v>0</v>
      </c>
      <c r="Z3281" s="6">
        <v>0</v>
      </c>
      <c r="AA3281" s="5">
        <v>0</v>
      </c>
      <c r="AB3281" s="6">
        <v>0</v>
      </c>
      <c r="AC3281" s="5">
        <v>0</v>
      </c>
      <c r="AD3281" s="6">
        <v>0</v>
      </c>
      <c r="AE3281" s="5">
        <v>0</v>
      </c>
      <c r="AF3281" s="6">
        <v>0</v>
      </c>
    </row>
    <row r="3282" spans="2:32" x14ac:dyDescent="0.35">
      <c r="B3282" s="1" t="s">
        <v>808</v>
      </c>
      <c r="C3282" s="5">
        <v>0</v>
      </c>
      <c r="D3282" s="6">
        <v>0</v>
      </c>
      <c r="E3282" s="5">
        <v>0</v>
      </c>
      <c r="F3282" s="6">
        <v>0</v>
      </c>
      <c r="G3282" s="5">
        <v>0</v>
      </c>
      <c r="H3282" s="6">
        <v>0</v>
      </c>
      <c r="I3282" s="5">
        <v>0</v>
      </c>
      <c r="J3282" s="6">
        <v>0</v>
      </c>
      <c r="K3282" s="5">
        <v>0</v>
      </c>
      <c r="L3282" s="6">
        <v>0</v>
      </c>
      <c r="M3282" s="5">
        <v>0</v>
      </c>
      <c r="N3282" s="6">
        <v>0</v>
      </c>
      <c r="O3282" s="5">
        <v>0</v>
      </c>
      <c r="P3282" s="6">
        <v>0</v>
      </c>
      <c r="Q3282" s="5">
        <v>0</v>
      </c>
      <c r="R3282" s="6">
        <v>0</v>
      </c>
      <c r="S3282" s="5">
        <v>0</v>
      </c>
      <c r="T3282" s="6">
        <v>0</v>
      </c>
      <c r="U3282" s="5">
        <v>0</v>
      </c>
      <c r="V3282" s="6">
        <v>0</v>
      </c>
      <c r="W3282" s="5">
        <v>0</v>
      </c>
      <c r="X3282" s="6">
        <v>0</v>
      </c>
      <c r="Y3282" s="5">
        <v>0</v>
      </c>
      <c r="Z3282" s="6">
        <v>0</v>
      </c>
      <c r="AA3282" s="5">
        <v>0</v>
      </c>
      <c r="AB3282" s="6">
        <v>0</v>
      </c>
      <c r="AC3282" s="5">
        <v>0</v>
      </c>
      <c r="AD3282" s="6">
        <v>0</v>
      </c>
      <c r="AE3282" s="5">
        <v>0</v>
      </c>
      <c r="AF3282" s="6">
        <v>0</v>
      </c>
    </row>
    <row r="3283" spans="2:32" x14ac:dyDescent="0.35">
      <c r="B3283" s="1" t="s">
        <v>809</v>
      </c>
      <c r="C3283" s="5">
        <v>5.4000000000000001E-4</v>
      </c>
      <c r="D3283" s="6">
        <v>0.53900000000000003</v>
      </c>
      <c r="E3283" s="5">
        <v>0</v>
      </c>
      <c r="F3283" s="6">
        <v>0</v>
      </c>
      <c r="G3283" s="5">
        <v>0</v>
      </c>
      <c r="H3283" s="6">
        <v>0</v>
      </c>
      <c r="I3283" s="5">
        <v>0</v>
      </c>
      <c r="J3283" s="6">
        <v>0</v>
      </c>
      <c r="K3283" s="5">
        <v>0</v>
      </c>
      <c r="L3283" s="6">
        <v>0</v>
      </c>
      <c r="M3283" s="5">
        <v>0</v>
      </c>
      <c r="N3283" s="6">
        <v>0</v>
      </c>
      <c r="O3283" s="5">
        <v>0</v>
      </c>
      <c r="P3283" s="6">
        <v>0</v>
      </c>
      <c r="Q3283" s="5">
        <v>0</v>
      </c>
      <c r="R3283" s="6">
        <v>0</v>
      </c>
      <c r="S3283" s="5">
        <v>4.5300000000000002E-3</v>
      </c>
      <c r="T3283" s="6">
        <v>0.53900000000000003</v>
      </c>
      <c r="U3283" s="5">
        <v>0</v>
      </c>
      <c r="V3283" s="6">
        <v>0</v>
      </c>
      <c r="W3283" s="5">
        <v>0</v>
      </c>
      <c r="X3283" s="6">
        <v>0</v>
      </c>
      <c r="Y3283" s="5">
        <v>0</v>
      </c>
      <c r="Z3283" s="6">
        <v>0</v>
      </c>
      <c r="AA3283" s="5">
        <v>0</v>
      </c>
      <c r="AB3283" s="6">
        <v>0</v>
      </c>
      <c r="AC3283" s="5">
        <v>0</v>
      </c>
      <c r="AD3283" s="6">
        <v>0</v>
      </c>
      <c r="AE3283" s="5">
        <v>0</v>
      </c>
      <c r="AF3283" s="6">
        <v>0</v>
      </c>
    </row>
    <row r="3284" spans="2:32" x14ac:dyDescent="0.35">
      <c r="B3284" s="1" t="s">
        <v>810</v>
      </c>
      <c r="C3284" s="5">
        <v>0</v>
      </c>
      <c r="D3284" s="6">
        <v>0</v>
      </c>
      <c r="E3284" s="5">
        <v>0</v>
      </c>
      <c r="F3284" s="6">
        <v>0</v>
      </c>
      <c r="G3284" s="5">
        <v>0</v>
      </c>
      <c r="H3284" s="6">
        <v>0</v>
      </c>
      <c r="I3284" s="5">
        <v>0</v>
      </c>
      <c r="J3284" s="6">
        <v>0</v>
      </c>
      <c r="K3284" s="5">
        <v>0</v>
      </c>
      <c r="L3284" s="6">
        <v>0</v>
      </c>
      <c r="M3284" s="5">
        <v>0</v>
      </c>
      <c r="N3284" s="6">
        <v>0</v>
      </c>
      <c r="O3284" s="5">
        <v>0</v>
      </c>
      <c r="P3284" s="6">
        <v>0</v>
      </c>
      <c r="Q3284" s="5">
        <v>0</v>
      </c>
      <c r="R3284" s="6">
        <v>0</v>
      </c>
      <c r="S3284" s="5">
        <v>0</v>
      </c>
      <c r="T3284" s="6">
        <v>0</v>
      </c>
      <c r="U3284" s="5">
        <v>0</v>
      </c>
      <c r="V3284" s="6">
        <v>0</v>
      </c>
      <c r="W3284" s="5">
        <v>0</v>
      </c>
      <c r="X3284" s="6">
        <v>0</v>
      </c>
      <c r="Y3284" s="5">
        <v>0</v>
      </c>
      <c r="Z3284" s="6">
        <v>0</v>
      </c>
      <c r="AA3284" s="5">
        <v>0</v>
      </c>
      <c r="AB3284" s="6">
        <v>0</v>
      </c>
      <c r="AC3284" s="5">
        <v>0</v>
      </c>
      <c r="AD3284" s="6">
        <v>0</v>
      </c>
      <c r="AE3284" s="5">
        <v>0</v>
      </c>
      <c r="AF3284" s="6">
        <v>0</v>
      </c>
    </row>
    <row r="3285" spans="2:32" x14ac:dyDescent="0.35">
      <c r="B3285" s="1" t="s">
        <v>811</v>
      </c>
      <c r="C3285" s="5">
        <v>2.5000000000000001E-3</v>
      </c>
      <c r="D3285" s="6">
        <v>2.5129999999999999</v>
      </c>
      <c r="E3285" s="5">
        <v>0</v>
      </c>
      <c r="F3285" s="6">
        <v>0</v>
      </c>
      <c r="G3285" s="5">
        <v>0</v>
      </c>
      <c r="H3285" s="6">
        <v>0</v>
      </c>
      <c r="I3285" s="5">
        <v>0</v>
      </c>
      <c r="J3285" s="6">
        <v>0</v>
      </c>
      <c r="K3285" s="5">
        <v>0</v>
      </c>
      <c r="L3285" s="6">
        <v>0</v>
      </c>
      <c r="M3285" s="5">
        <v>0</v>
      </c>
      <c r="N3285" s="6">
        <v>0</v>
      </c>
      <c r="O3285" s="5">
        <v>0</v>
      </c>
      <c r="P3285" s="6">
        <v>0</v>
      </c>
      <c r="Q3285" s="5">
        <v>0</v>
      </c>
      <c r="R3285" s="6">
        <v>0</v>
      </c>
      <c r="S3285" s="5">
        <v>0</v>
      </c>
      <c r="T3285" s="6">
        <v>0</v>
      </c>
      <c r="U3285" s="5">
        <v>0</v>
      </c>
      <c r="V3285" s="6">
        <v>0</v>
      </c>
      <c r="W3285" s="5">
        <v>0</v>
      </c>
      <c r="X3285" s="6">
        <v>0</v>
      </c>
      <c r="Y3285" s="5">
        <v>0</v>
      </c>
      <c r="Z3285" s="6">
        <v>0</v>
      </c>
      <c r="AA3285" s="5">
        <v>0</v>
      </c>
      <c r="AB3285" s="6">
        <v>0</v>
      </c>
      <c r="AC3285" s="5">
        <v>0</v>
      </c>
      <c r="AD3285" s="6">
        <v>0</v>
      </c>
      <c r="AE3285" s="5">
        <v>2.8660000000000001E-2</v>
      </c>
      <c r="AF3285" s="6">
        <v>2.5129999999999999</v>
      </c>
    </row>
    <row r="3286" spans="2:32" x14ac:dyDescent="0.35">
      <c r="B3286" s="1" t="s">
        <v>812</v>
      </c>
      <c r="C3286" s="5">
        <v>2.4000000000000001E-4</v>
      </c>
      <c r="D3286" s="6">
        <v>0.24199999999999999</v>
      </c>
      <c r="E3286" s="5">
        <v>0</v>
      </c>
      <c r="F3286" s="6">
        <v>0</v>
      </c>
      <c r="G3286" s="5">
        <v>0</v>
      </c>
      <c r="H3286" s="6">
        <v>0</v>
      </c>
      <c r="I3286" s="5">
        <v>0</v>
      </c>
      <c r="J3286" s="6">
        <v>0</v>
      </c>
      <c r="K3286" s="5">
        <v>0</v>
      </c>
      <c r="L3286" s="6">
        <v>0</v>
      </c>
      <c r="M3286" s="5">
        <v>0</v>
      </c>
      <c r="N3286" s="6">
        <v>0</v>
      </c>
      <c r="O3286" s="5">
        <v>0</v>
      </c>
      <c r="P3286" s="6">
        <v>0</v>
      </c>
      <c r="Q3286" s="5">
        <v>0</v>
      </c>
      <c r="R3286" s="6">
        <v>0</v>
      </c>
      <c r="S3286" s="5">
        <v>0</v>
      </c>
      <c r="T3286" s="6">
        <v>0</v>
      </c>
      <c r="U3286" s="5">
        <v>0</v>
      </c>
      <c r="V3286" s="6">
        <v>0</v>
      </c>
      <c r="W3286" s="5">
        <v>1.4E-2</v>
      </c>
      <c r="X3286" s="6">
        <v>0.24199999999999999</v>
      </c>
      <c r="Y3286" s="5">
        <v>0</v>
      </c>
      <c r="Z3286" s="6">
        <v>0</v>
      </c>
      <c r="AA3286" s="5">
        <v>0</v>
      </c>
      <c r="AB3286" s="6">
        <v>0</v>
      </c>
      <c r="AC3286" s="5">
        <v>0</v>
      </c>
      <c r="AD3286" s="6">
        <v>0</v>
      </c>
      <c r="AE3286" s="5">
        <v>0</v>
      </c>
      <c r="AF3286" s="6">
        <v>0</v>
      </c>
    </row>
    <row r="3287" spans="2:32" x14ac:dyDescent="0.35">
      <c r="B3287" s="1" t="s">
        <v>813</v>
      </c>
      <c r="C3287" s="5">
        <v>0</v>
      </c>
      <c r="D3287" s="6">
        <v>0</v>
      </c>
      <c r="E3287" s="5">
        <v>0</v>
      </c>
      <c r="F3287" s="6">
        <v>0</v>
      </c>
      <c r="G3287" s="5">
        <v>0</v>
      </c>
      <c r="H3287" s="6">
        <v>0</v>
      </c>
      <c r="I3287" s="5">
        <v>0</v>
      </c>
      <c r="J3287" s="6">
        <v>0</v>
      </c>
      <c r="K3287" s="5">
        <v>0</v>
      </c>
      <c r="L3287" s="6">
        <v>0</v>
      </c>
      <c r="M3287" s="5">
        <v>0</v>
      </c>
      <c r="N3287" s="6">
        <v>0</v>
      </c>
      <c r="O3287" s="5">
        <v>0</v>
      </c>
      <c r="P3287" s="6">
        <v>0</v>
      </c>
      <c r="Q3287" s="5">
        <v>0</v>
      </c>
      <c r="R3287" s="6">
        <v>0</v>
      </c>
      <c r="S3287" s="5">
        <v>0</v>
      </c>
      <c r="T3287" s="6">
        <v>0</v>
      </c>
      <c r="U3287" s="5">
        <v>0</v>
      </c>
      <c r="V3287" s="6">
        <v>0</v>
      </c>
      <c r="W3287" s="5">
        <v>0</v>
      </c>
      <c r="X3287" s="6">
        <v>0</v>
      </c>
      <c r="Y3287" s="5">
        <v>0</v>
      </c>
      <c r="Z3287" s="6">
        <v>0</v>
      </c>
      <c r="AA3287" s="5">
        <v>0</v>
      </c>
      <c r="AB3287" s="6">
        <v>0</v>
      </c>
      <c r="AC3287" s="5">
        <v>0</v>
      </c>
      <c r="AD3287" s="6">
        <v>0</v>
      </c>
      <c r="AE3287" s="5">
        <v>0</v>
      </c>
      <c r="AF3287" s="6">
        <v>0</v>
      </c>
    </row>
    <row r="3288" spans="2:32" x14ac:dyDescent="0.35">
      <c r="B3288" s="1" t="s">
        <v>343</v>
      </c>
      <c r="C3288" s="5">
        <v>0</v>
      </c>
      <c r="D3288" s="6">
        <v>0</v>
      </c>
      <c r="E3288" s="5">
        <v>0</v>
      </c>
      <c r="F3288" s="6">
        <v>0</v>
      </c>
      <c r="G3288" s="5">
        <v>0</v>
      </c>
      <c r="H3288" s="6">
        <v>0</v>
      </c>
      <c r="I3288" s="5">
        <v>0</v>
      </c>
      <c r="J3288" s="6">
        <v>0</v>
      </c>
      <c r="K3288" s="5">
        <v>0</v>
      </c>
      <c r="L3288" s="6">
        <v>0</v>
      </c>
      <c r="M3288" s="5">
        <v>0</v>
      </c>
      <c r="N3288" s="6">
        <v>0</v>
      </c>
      <c r="O3288" s="5">
        <v>0</v>
      </c>
      <c r="P3288" s="6">
        <v>0</v>
      </c>
      <c r="Q3288" s="5">
        <v>0</v>
      </c>
      <c r="R3288" s="6">
        <v>0</v>
      </c>
      <c r="S3288" s="5">
        <v>0</v>
      </c>
      <c r="T3288" s="6">
        <v>0</v>
      </c>
      <c r="U3288" s="5">
        <v>0</v>
      </c>
      <c r="V3288" s="6">
        <v>0</v>
      </c>
      <c r="W3288" s="5">
        <v>0</v>
      </c>
      <c r="X3288" s="6">
        <v>0</v>
      </c>
      <c r="Y3288" s="5">
        <v>0</v>
      </c>
      <c r="Z3288" s="6">
        <v>0</v>
      </c>
      <c r="AA3288" s="5">
        <v>0</v>
      </c>
      <c r="AB3288" s="6">
        <v>0</v>
      </c>
      <c r="AC3288" s="5">
        <v>0</v>
      </c>
      <c r="AD3288" s="6">
        <v>0</v>
      </c>
      <c r="AE3288" s="5">
        <v>0</v>
      </c>
      <c r="AF3288" s="6">
        <v>0</v>
      </c>
    </row>
    <row r="3289" spans="2:32" x14ac:dyDescent="0.35">
      <c r="B3289" s="1" t="s">
        <v>344</v>
      </c>
      <c r="C3289" s="5">
        <v>3.8999999999999998E-3</v>
      </c>
      <c r="D3289" s="6">
        <v>3.9180000000000001</v>
      </c>
      <c r="E3289" s="5">
        <v>0</v>
      </c>
      <c r="F3289" s="6">
        <v>0</v>
      </c>
      <c r="G3289" s="5">
        <v>0</v>
      </c>
      <c r="H3289" s="6">
        <v>0</v>
      </c>
      <c r="I3289" s="5">
        <v>0</v>
      </c>
      <c r="J3289" s="6">
        <v>0</v>
      </c>
      <c r="K3289" s="5">
        <v>0</v>
      </c>
      <c r="L3289" s="6">
        <v>0</v>
      </c>
      <c r="M3289" s="5">
        <v>0</v>
      </c>
      <c r="N3289" s="6">
        <v>0</v>
      </c>
      <c r="O3289" s="5">
        <v>0</v>
      </c>
      <c r="P3289" s="6">
        <v>0</v>
      </c>
      <c r="Q3289" s="5">
        <v>0</v>
      </c>
      <c r="R3289" s="6">
        <v>0</v>
      </c>
      <c r="S3289" s="5">
        <v>0</v>
      </c>
      <c r="T3289" s="6">
        <v>0</v>
      </c>
      <c r="U3289" s="5">
        <v>0</v>
      </c>
      <c r="V3289" s="6">
        <v>0</v>
      </c>
      <c r="W3289" s="5">
        <v>0</v>
      </c>
      <c r="X3289" s="6">
        <v>0</v>
      </c>
      <c r="Y3289" s="5">
        <v>0</v>
      </c>
      <c r="Z3289" s="6">
        <v>0</v>
      </c>
      <c r="AA3289" s="5">
        <v>3.0040000000000001E-2</v>
      </c>
      <c r="AB3289" s="6">
        <v>3.9180000000000001</v>
      </c>
      <c r="AC3289" s="5">
        <v>0</v>
      </c>
      <c r="AD3289" s="6">
        <v>0</v>
      </c>
      <c r="AE3289" s="5">
        <v>0</v>
      </c>
      <c r="AF3289" s="6">
        <v>0</v>
      </c>
    </row>
    <row r="3290" spans="2:32" x14ac:dyDescent="0.35">
      <c r="B3290" s="1" t="s">
        <v>345</v>
      </c>
      <c r="C3290" s="5">
        <v>5.5999999999999995E-4</v>
      </c>
      <c r="D3290" s="6">
        <v>0.56799999999999995</v>
      </c>
      <c r="E3290" s="5">
        <v>0</v>
      </c>
      <c r="F3290" s="6">
        <v>0</v>
      </c>
      <c r="G3290" s="5">
        <v>0</v>
      </c>
      <c r="H3290" s="6">
        <v>0</v>
      </c>
      <c r="I3290" s="5">
        <v>0</v>
      </c>
      <c r="J3290" s="6">
        <v>0</v>
      </c>
      <c r="K3290" s="5">
        <v>0</v>
      </c>
      <c r="L3290" s="6">
        <v>0</v>
      </c>
      <c r="M3290" s="5">
        <v>0</v>
      </c>
      <c r="N3290" s="6">
        <v>0</v>
      </c>
      <c r="O3290" s="5">
        <v>0</v>
      </c>
      <c r="P3290" s="6">
        <v>0</v>
      </c>
      <c r="Q3290" s="5">
        <v>0</v>
      </c>
      <c r="R3290" s="6">
        <v>0</v>
      </c>
      <c r="S3290" s="5">
        <v>0</v>
      </c>
      <c r="T3290" s="6">
        <v>0</v>
      </c>
      <c r="U3290" s="5">
        <v>0</v>
      </c>
      <c r="V3290" s="6">
        <v>0</v>
      </c>
      <c r="W3290" s="5">
        <v>0</v>
      </c>
      <c r="X3290" s="6">
        <v>0</v>
      </c>
      <c r="Y3290" s="5">
        <v>5.5599999999999998E-3</v>
      </c>
      <c r="Z3290" s="6">
        <v>0.56799999999999995</v>
      </c>
      <c r="AA3290" s="5">
        <v>0</v>
      </c>
      <c r="AB3290" s="6">
        <v>0</v>
      </c>
      <c r="AC3290" s="5">
        <v>0</v>
      </c>
      <c r="AD3290" s="6">
        <v>0</v>
      </c>
      <c r="AE3290" s="5">
        <v>0</v>
      </c>
      <c r="AF3290" s="6">
        <v>0</v>
      </c>
    </row>
    <row r="3291" spans="2:32" x14ac:dyDescent="0.35">
      <c r="B3291" s="1" t="s">
        <v>346</v>
      </c>
      <c r="C3291" s="5">
        <v>0</v>
      </c>
      <c r="D3291" s="6">
        <v>0</v>
      </c>
      <c r="E3291" s="5">
        <v>0</v>
      </c>
      <c r="F3291" s="6">
        <v>0</v>
      </c>
      <c r="G3291" s="5">
        <v>0</v>
      </c>
      <c r="H3291" s="6">
        <v>0</v>
      </c>
      <c r="I3291" s="5">
        <v>0</v>
      </c>
      <c r="J3291" s="6">
        <v>0</v>
      </c>
      <c r="K3291" s="5">
        <v>0</v>
      </c>
      <c r="L3291" s="6">
        <v>0</v>
      </c>
      <c r="M3291" s="5">
        <v>0</v>
      </c>
      <c r="N3291" s="6">
        <v>0</v>
      </c>
      <c r="O3291" s="5">
        <v>0</v>
      </c>
      <c r="P3291" s="6">
        <v>0</v>
      </c>
      <c r="Q3291" s="5">
        <v>0</v>
      </c>
      <c r="R3291" s="6">
        <v>0</v>
      </c>
      <c r="S3291" s="5">
        <v>0</v>
      </c>
      <c r="T3291" s="6">
        <v>0</v>
      </c>
      <c r="U3291" s="5">
        <v>0</v>
      </c>
      <c r="V3291" s="6">
        <v>0</v>
      </c>
      <c r="W3291" s="5">
        <v>0</v>
      </c>
      <c r="X3291" s="6">
        <v>0</v>
      </c>
      <c r="Y3291" s="5">
        <v>0</v>
      </c>
      <c r="Z3291" s="6">
        <v>0</v>
      </c>
      <c r="AA3291" s="5">
        <v>0</v>
      </c>
      <c r="AB3291" s="6">
        <v>0</v>
      </c>
      <c r="AC3291" s="5">
        <v>0</v>
      </c>
      <c r="AD3291" s="6">
        <v>0</v>
      </c>
      <c r="AE3291" s="5">
        <v>0</v>
      </c>
      <c r="AF3291" s="6">
        <v>0</v>
      </c>
    </row>
    <row r="3292" spans="2:32" x14ac:dyDescent="0.35">
      <c r="B3292" s="1" t="s">
        <v>347</v>
      </c>
      <c r="C3292" s="5">
        <v>0</v>
      </c>
      <c r="D3292" s="6">
        <v>0</v>
      </c>
      <c r="E3292" s="5">
        <v>0</v>
      </c>
      <c r="F3292" s="6">
        <v>0</v>
      </c>
      <c r="G3292" s="5">
        <v>0</v>
      </c>
      <c r="H3292" s="6">
        <v>0</v>
      </c>
      <c r="I3292" s="5">
        <v>0</v>
      </c>
      <c r="J3292" s="6">
        <v>0</v>
      </c>
      <c r="K3292" s="5">
        <v>0</v>
      </c>
      <c r="L3292" s="6">
        <v>0</v>
      </c>
      <c r="M3292" s="5">
        <v>0</v>
      </c>
      <c r="N3292" s="6">
        <v>0</v>
      </c>
      <c r="O3292" s="5">
        <v>0</v>
      </c>
      <c r="P3292" s="6">
        <v>0</v>
      </c>
      <c r="Q3292" s="5">
        <v>0</v>
      </c>
      <c r="R3292" s="6">
        <v>0</v>
      </c>
      <c r="S3292" s="5">
        <v>0</v>
      </c>
      <c r="T3292" s="6">
        <v>0</v>
      </c>
      <c r="U3292" s="5">
        <v>0</v>
      </c>
      <c r="V3292" s="6">
        <v>0</v>
      </c>
      <c r="W3292" s="5">
        <v>0</v>
      </c>
      <c r="X3292" s="6">
        <v>0</v>
      </c>
      <c r="Y3292" s="5">
        <v>0</v>
      </c>
      <c r="Z3292" s="6">
        <v>0</v>
      </c>
      <c r="AA3292" s="5">
        <v>0</v>
      </c>
      <c r="AB3292" s="6">
        <v>0</v>
      </c>
      <c r="AC3292" s="5">
        <v>0</v>
      </c>
      <c r="AD3292" s="6">
        <v>0</v>
      </c>
      <c r="AE3292" s="5">
        <v>0</v>
      </c>
      <c r="AF3292" s="6">
        <v>0</v>
      </c>
    </row>
    <row r="3293" spans="2:32" x14ac:dyDescent="0.35">
      <c r="B3293" s="1" t="s">
        <v>348</v>
      </c>
      <c r="C3293" s="5">
        <v>1.1999999999999999E-3</v>
      </c>
      <c r="D3293" s="6">
        <v>1.2090000000000001</v>
      </c>
      <c r="E3293" s="5">
        <v>0</v>
      </c>
      <c r="F3293" s="6">
        <v>0</v>
      </c>
      <c r="G3293" s="5">
        <v>0</v>
      </c>
      <c r="H3293" s="6">
        <v>0</v>
      </c>
      <c r="I3293" s="5">
        <v>0</v>
      </c>
      <c r="J3293" s="6">
        <v>0</v>
      </c>
      <c r="K3293" s="5">
        <v>0</v>
      </c>
      <c r="L3293" s="6">
        <v>0</v>
      </c>
      <c r="M3293" s="5">
        <v>0</v>
      </c>
      <c r="N3293" s="6">
        <v>0</v>
      </c>
      <c r="O3293" s="5">
        <v>0</v>
      </c>
      <c r="P3293" s="6">
        <v>0</v>
      </c>
      <c r="Q3293" s="5">
        <v>0</v>
      </c>
      <c r="R3293" s="6">
        <v>0</v>
      </c>
      <c r="S3293" s="5">
        <v>0</v>
      </c>
      <c r="T3293" s="6">
        <v>0</v>
      </c>
      <c r="U3293" s="5">
        <v>0</v>
      </c>
      <c r="V3293" s="6">
        <v>0</v>
      </c>
      <c r="W3293" s="5">
        <v>0</v>
      </c>
      <c r="X3293" s="6">
        <v>0</v>
      </c>
      <c r="Y3293" s="5">
        <v>0</v>
      </c>
      <c r="Z3293" s="6">
        <v>0</v>
      </c>
      <c r="AA3293" s="5">
        <v>0</v>
      </c>
      <c r="AB3293" s="6">
        <v>0</v>
      </c>
      <c r="AC3293" s="5">
        <v>0</v>
      </c>
      <c r="AD3293" s="6">
        <v>0</v>
      </c>
      <c r="AE3293" s="5">
        <v>1.379E-2</v>
      </c>
      <c r="AF3293" s="6">
        <v>1.2090000000000001</v>
      </c>
    </row>
    <row r="3294" spans="2:32" x14ac:dyDescent="0.35">
      <c r="B3294" s="1" t="s">
        <v>349</v>
      </c>
      <c r="C3294" s="5">
        <v>3.8999999999999998E-3</v>
      </c>
      <c r="D3294" s="6">
        <v>3.9180000000000001</v>
      </c>
      <c r="E3294" s="5">
        <v>0</v>
      </c>
      <c r="F3294" s="6">
        <v>0</v>
      </c>
      <c r="G3294" s="5">
        <v>0</v>
      </c>
      <c r="H3294" s="6">
        <v>0</v>
      </c>
      <c r="I3294" s="5">
        <v>0</v>
      </c>
      <c r="J3294" s="6">
        <v>0</v>
      </c>
      <c r="K3294" s="5">
        <v>0</v>
      </c>
      <c r="L3294" s="6">
        <v>0</v>
      </c>
      <c r="M3294" s="5">
        <v>0</v>
      </c>
      <c r="N3294" s="6">
        <v>0</v>
      </c>
      <c r="O3294" s="5">
        <v>0</v>
      </c>
      <c r="P3294" s="6">
        <v>0</v>
      </c>
      <c r="Q3294" s="5">
        <v>0</v>
      </c>
      <c r="R3294" s="6">
        <v>0</v>
      </c>
      <c r="S3294" s="5">
        <v>0</v>
      </c>
      <c r="T3294" s="6">
        <v>0</v>
      </c>
      <c r="U3294" s="5">
        <v>0</v>
      </c>
      <c r="V3294" s="6">
        <v>0</v>
      </c>
      <c r="W3294" s="5">
        <v>0</v>
      </c>
      <c r="X3294" s="6">
        <v>0</v>
      </c>
      <c r="Y3294" s="5">
        <v>0</v>
      </c>
      <c r="Z3294" s="6">
        <v>0</v>
      </c>
      <c r="AA3294" s="5">
        <v>3.0040000000000001E-2</v>
      </c>
      <c r="AB3294" s="6">
        <v>3.9180000000000001</v>
      </c>
      <c r="AC3294" s="5">
        <v>0</v>
      </c>
      <c r="AD3294" s="6">
        <v>0</v>
      </c>
      <c r="AE3294" s="5">
        <v>0</v>
      </c>
      <c r="AF3294" s="6">
        <v>0</v>
      </c>
    </row>
    <row r="3295" spans="2:32" x14ac:dyDescent="0.35">
      <c r="B3295" s="1" t="s">
        <v>350</v>
      </c>
      <c r="C3295" s="5">
        <v>0</v>
      </c>
      <c r="D3295" s="6">
        <v>0</v>
      </c>
      <c r="E3295" s="5">
        <v>0</v>
      </c>
      <c r="F3295" s="6">
        <v>0</v>
      </c>
      <c r="G3295" s="5">
        <v>0</v>
      </c>
      <c r="H3295" s="6">
        <v>0</v>
      </c>
      <c r="I3295" s="5">
        <v>0</v>
      </c>
      <c r="J3295" s="6">
        <v>0</v>
      </c>
      <c r="K3295" s="5">
        <v>0</v>
      </c>
      <c r="L3295" s="6">
        <v>0</v>
      </c>
      <c r="M3295" s="5">
        <v>0</v>
      </c>
      <c r="N3295" s="6">
        <v>0</v>
      </c>
      <c r="O3295" s="5">
        <v>0</v>
      </c>
      <c r="P3295" s="6">
        <v>0</v>
      </c>
      <c r="Q3295" s="5">
        <v>0</v>
      </c>
      <c r="R3295" s="6">
        <v>0</v>
      </c>
      <c r="S3295" s="5">
        <v>0</v>
      </c>
      <c r="T3295" s="6">
        <v>0</v>
      </c>
      <c r="U3295" s="5">
        <v>0</v>
      </c>
      <c r="V3295" s="6">
        <v>0</v>
      </c>
      <c r="W3295" s="5">
        <v>0</v>
      </c>
      <c r="X3295" s="6">
        <v>0</v>
      </c>
      <c r="Y3295" s="5">
        <v>0</v>
      </c>
      <c r="Z3295" s="6">
        <v>0</v>
      </c>
      <c r="AA3295" s="5">
        <v>0</v>
      </c>
      <c r="AB3295" s="6">
        <v>0</v>
      </c>
      <c r="AC3295" s="5">
        <v>0</v>
      </c>
      <c r="AD3295" s="6">
        <v>0</v>
      </c>
      <c r="AE3295" s="5">
        <v>0</v>
      </c>
      <c r="AF3295" s="6">
        <v>0</v>
      </c>
    </row>
    <row r="3296" spans="2:32" x14ac:dyDescent="0.35">
      <c r="B3296" s="1" t="s">
        <v>351</v>
      </c>
      <c r="C3296" s="5">
        <v>0</v>
      </c>
      <c r="D3296" s="6">
        <v>0</v>
      </c>
      <c r="E3296" s="5">
        <v>0</v>
      </c>
      <c r="F3296" s="6">
        <v>0</v>
      </c>
      <c r="G3296" s="5">
        <v>0</v>
      </c>
      <c r="H3296" s="6">
        <v>0</v>
      </c>
      <c r="I3296" s="5">
        <v>0</v>
      </c>
      <c r="J3296" s="6">
        <v>0</v>
      </c>
      <c r="K3296" s="5">
        <v>0</v>
      </c>
      <c r="L3296" s="6">
        <v>0</v>
      </c>
      <c r="M3296" s="5">
        <v>0</v>
      </c>
      <c r="N3296" s="6">
        <v>0</v>
      </c>
      <c r="O3296" s="5">
        <v>0</v>
      </c>
      <c r="P3296" s="6">
        <v>0</v>
      </c>
      <c r="Q3296" s="5">
        <v>0</v>
      </c>
      <c r="R3296" s="6">
        <v>0</v>
      </c>
      <c r="S3296" s="5">
        <v>0</v>
      </c>
      <c r="T3296" s="6">
        <v>0</v>
      </c>
      <c r="U3296" s="5">
        <v>0</v>
      </c>
      <c r="V3296" s="6">
        <v>0</v>
      </c>
      <c r="W3296" s="5">
        <v>0</v>
      </c>
      <c r="X3296" s="6">
        <v>0</v>
      </c>
      <c r="Y3296" s="5">
        <v>0</v>
      </c>
      <c r="Z3296" s="6">
        <v>0</v>
      </c>
      <c r="AA3296" s="5">
        <v>0</v>
      </c>
      <c r="AB3296" s="6">
        <v>0</v>
      </c>
      <c r="AC3296" s="5">
        <v>0</v>
      </c>
      <c r="AD3296" s="6">
        <v>0</v>
      </c>
      <c r="AE3296" s="5">
        <v>0</v>
      </c>
      <c r="AF3296" s="6">
        <v>0</v>
      </c>
    </row>
    <row r="3297" spans="2:32" x14ac:dyDescent="0.35">
      <c r="B3297" s="1" t="s">
        <v>353</v>
      </c>
      <c r="C3297" s="5">
        <v>0</v>
      </c>
      <c r="D3297" s="6">
        <v>0</v>
      </c>
      <c r="E3297" s="5">
        <v>0</v>
      </c>
      <c r="F3297" s="6">
        <v>0</v>
      </c>
      <c r="G3297" s="5">
        <v>0</v>
      </c>
      <c r="H3297" s="6">
        <v>0</v>
      </c>
      <c r="I3297" s="5">
        <v>0</v>
      </c>
      <c r="J3297" s="6">
        <v>0</v>
      </c>
      <c r="K3297" s="5">
        <v>0</v>
      </c>
      <c r="L3297" s="6">
        <v>0</v>
      </c>
      <c r="M3297" s="5">
        <v>0</v>
      </c>
      <c r="N3297" s="6">
        <v>0</v>
      </c>
      <c r="O3297" s="5">
        <v>0</v>
      </c>
      <c r="P3297" s="6">
        <v>0</v>
      </c>
      <c r="Q3297" s="5">
        <v>0</v>
      </c>
      <c r="R3297" s="6">
        <v>0</v>
      </c>
      <c r="S3297" s="5">
        <v>0</v>
      </c>
      <c r="T3297" s="6">
        <v>0</v>
      </c>
      <c r="U3297" s="5">
        <v>0</v>
      </c>
      <c r="V3297" s="6">
        <v>0</v>
      </c>
      <c r="W3297" s="5">
        <v>0</v>
      </c>
      <c r="X3297" s="6">
        <v>0</v>
      </c>
      <c r="Y3297" s="5">
        <v>0</v>
      </c>
      <c r="Z3297" s="6">
        <v>0</v>
      </c>
      <c r="AA3297" s="5">
        <v>0</v>
      </c>
      <c r="AB3297" s="6">
        <v>0</v>
      </c>
      <c r="AC3297" s="5">
        <v>0</v>
      </c>
      <c r="AD3297" s="6">
        <v>0</v>
      </c>
      <c r="AE3297" s="5">
        <v>0</v>
      </c>
      <c r="AF3297" s="6">
        <v>0</v>
      </c>
    </row>
    <row r="3298" spans="2:32" x14ac:dyDescent="0.35">
      <c r="B3298" s="1" t="s">
        <v>354</v>
      </c>
      <c r="C3298" s="5">
        <v>1.1299999999999999E-3</v>
      </c>
      <c r="D3298" s="6">
        <v>1.135</v>
      </c>
      <c r="E3298" s="5">
        <v>0</v>
      </c>
      <c r="F3298" s="6">
        <v>0</v>
      </c>
      <c r="G3298" s="5">
        <v>0</v>
      </c>
      <c r="H3298" s="6">
        <v>0</v>
      </c>
      <c r="I3298" s="5">
        <v>0</v>
      </c>
      <c r="J3298" s="6">
        <v>0</v>
      </c>
      <c r="K3298" s="5">
        <v>0</v>
      </c>
      <c r="L3298" s="6">
        <v>0</v>
      </c>
      <c r="M3298" s="5">
        <v>0</v>
      </c>
      <c r="N3298" s="6">
        <v>0</v>
      </c>
      <c r="O3298" s="5">
        <v>0</v>
      </c>
      <c r="P3298" s="6">
        <v>0</v>
      </c>
      <c r="Q3298" s="5">
        <v>0</v>
      </c>
      <c r="R3298" s="6">
        <v>0</v>
      </c>
      <c r="S3298" s="5">
        <v>0</v>
      </c>
      <c r="T3298" s="6">
        <v>0</v>
      </c>
      <c r="U3298" s="5">
        <v>0</v>
      </c>
      <c r="V3298" s="6">
        <v>0</v>
      </c>
      <c r="W3298" s="5">
        <v>0</v>
      </c>
      <c r="X3298" s="6">
        <v>0</v>
      </c>
      <c r="Y3298" s="5">
        <v>1.111E-2</v>
      </c>
      <c r="Z3298" s="6">
        <v>1.135</v>
      </c>
      <c r="AA3298" s="5">
        <v>0</v>
      </c>
      <c r="AB3298" s="6">
        <v>0</v>
      </c>
      <c r="AC3298" s="5">
        <v>0</v>
      </c>
      <c r="AD3298" s="6">
        <v>0</v>
      </c>
      <c r="AE3298" s="5">
        <v>0</v>
      </c>
      <c r="AF3298" s="6">
        <v>0</v>
      </c>
    </row>
    <row r="3299" spans="2:32" x14ac:dyDescent="0.35">
      <c r="B3299" s="1" t="s">
        <v>355</v>
      </c>
      <c r="C3299" s="5">
        <v>0</v>
      </c>
      <c r="D3299" s="6">
        <v>0</v>
      </c>
      <c r="E3299" s="5">
        <v>0</v>
      </c>
      <c r="F3299" s="6">
        <v>0</v>
      </c>
      <c r="G3299" s="5">
        <v>0</v>
      </c>
      <c r="H3299" s="6">
        <v>0</v>
      </c>
      <c r="I3299" s="5">
        <v>0</v>
      </c>
      <c r="J3299" s="6">
        <v>0</v>
      </c>
      <c r="K3299" s="5">
        <v>0</v>
      </c>
      <c r="L3299" s="6">
        <v>0</v>
      </c>
      <c r="M3299" s="5">
        <v>0</v>
      </c>
      <c r="N3299" s="6">
        <v>0</v>
      </c>
      <c r="O3299" s="5">
        <v>0</v>
      </c>
      <c r="P3299" s="6">
        <v>0</v>
      </c>
      <c r="Q3299" s="5">
        <v>0</v>
      </c>
      <c r="R3299" s="6">
        <v>0</v>
      </c>
      <c r="S3299" s="5">
        <v>0</v>
      </c>
      <c r="T3299" s="6">
        <v>0</v>
      </c>
      <c r="U3299" s="5">
        <v>0</v>
      </c>
      <c r="V3299" s="6">
        <v>0</v>
      </c>
      <c r="W3299" s="5">
        <v>0</v>
      </c>
      <c r="X3299" s="6">
        <v>0</v>
      </c>
      <c r="Y3299" s="5">
        <v>0</v>
      </c>
      <c r="Z3299" s="6">
        <v>0</v>
      </c>
      <c r="AA3299" s="5">
        <v>0</v>
      </c>
      <c r="AB3299" s="6">
        <v>0</v>
      </c>
      <c r="AC3299" s="5">
        <v>0</v>
      </c>
      <c r="AD3299" s="6">
        <v>0</v>
      </c>
      <c r="AE3299" s="5">
        <v>0</v>
      </c>
      <c r="AF3299" s="6">
        <v>0</v>
      </c>
    </row>
    <row r="3300" spans="2:32" x14ac:dyDescent="0.35">
      <c r="B3300" s="1" t="s">
        <v>814</v>
      </c>
      <c r="C3300" s="5">
        <v>0</v>
      </c>
      <c r="D3300" s="6">
        <v>0</v>
      </c>
      <c r="E3300" s="5">
        <v>0</v>
      </c>
      <c r="F3300" s="6">
        <v>0</v>
      </c>
      <c r="G3300" s="5">
        <v>0</v>
      </c>
      <c r="H3300" s="6">
        <v>0</v>
      </c>
      <c r="I3300" s="5">
        <v>0</v>
      </c>
      <c r="J3300" s="6">
        <v>0</v>
      </c>
      <c r="K3300" s="5">
        <v>0</v>
      </c>
      <c r="L3300" s="6">
        <v>0</v>
      </c>
      <c r="M3300" s="5">
        <v>0</v>
      </c>
      <c r="N3300" s="6">
        <v>0</v>
      </c>
      <c r="O3300" s="5">
        <v>0</v>
      </c>
      <c r="P3300" s="6">
        <v>0</v>
      </c>
      <c r="Q3300" s="5">
        <v>0</v>
      </c>
      <c r="R3300" s="6">
        <v>0</v>
      </c>
      <c r="S3300" s="5">
        <v>0</v>
      </c>
      <c r="T3300" s="6">
        <v>0</v>
      </c>
      <c r="U3300" s="5">
        <v>0</v>
      </c>
      <c r="V3300" s="6">
        <v>0</v>
      </c>
      <c r="W3300" s="5">
        <v>0</v>
      </c>
      <c r="X3300" s="6">
        <v>0</v>
      </c>
      <c r="Y3300" s="5">
        <v>0</v>
      </c>
      <c r="Z3300" s="6">
        <v>0</v>
      </c>
      <c r="AA3300" s="5">
        <v>0</v>
      </c>
      <c r="AB3300" s="6">
        <v>0</v>
      </c>
      <c r="AC3300" s="5">
        <v>0</v>
      </c>
      <c r="AD3300" s="6">
        <v>0</v>
      </c>
      <c r="AE3300" s="5">
        <v>0</v>
      </c>
      <c r="AF3300" s="6">
        <v>0</v>
      </c>
    </row>
    <row r="3301" spans="2:32" x14ac:dyDescent="0.35">
      <c r="B3301" s="1" t="s">
        <v>815</v>
      </c>
      <c r="C3301" s="5">
        <v>0</v>
      </c>
      <c r="D3301" s="6">
        <v>0</v>
      </c>
      <c r="E3301" s="5">
        <v>0</v>
      </c>
      <c r="F3301" s="6">
        <v>0</v>
      </c>
      <c r="G3301" s="5">
        <v>0</v>
      </c>
      <c r="H3301" s="6">
        <v>0</v>
      </c>
      <c r="I3301" s="5">
        <v>0</v>
      </c>
      <c r="J3301" s="6">
        <v>0</v>
      </c>
      <c r="K3301" s="5">
        <v>0</v>
      </c>
      <c r="L3301" s="6">
        <v>0</v>
      </c>
      <c r="M3301" s="5">
        <v>0</v>
      </c>
      <c r="N3301" s="6">
        <v>0</v>
      </c>
      <c r="O3301" s="5">
        <v>0</v>
      </c>
      <c r="P3301" s="6">
        <v>0</v>
      </c>
      <c r="Q3301" s="5">
        <v>0</v>
      </c>
      <c r="R3301" s="6">
        <v>0</v>
      </c>
      <c r="S3301" s="5">
        <v>0</v>
      </c>
      <c r="T3301" s="6">
        <v>0</v>
      </c>
      <c r="U3301" s="5">
        <v>0</v>
      </c>
      <c r="V3301" s="6">
        <v>0</v>
      </c>
      <c r="W3301" s="5">
        <v>0</v>
      </c>
      <c r="X3301" s="6">
        <v>0</v>
      </c>
      <c r="Y3301" s="5">
        <v>0</v>
      </c>
      <c r="Z3301" s="6">
        <v>0</v>
      </c>
      <c r="AA3301" s="5">
        <v>0</v>
      </c>
      <c r="AB3301" s="6">
        <v>0</v>
      </c>
      <c r="AC3301" s="5">
        <v>0</v>
      </c>
      <c r="AD3301" s="6">
        <v>0</v>
      </c>
      <c r="AE3301" s="5">
        <v>0</v>
      </c>
      <c r="AF3301" s="6">
        <v>0</v>
      </c>
    </row>
    <row r="3302" spans="2:32" x14ac:dyDescent="0.35">
      <c r="B3302" s="1" t="s">
        <v>816</v>
      </c>
      <c r="C3302" s="5">
        <v>3.5699999999999998E-3</v>
      </c>
      <c r="D3302" s="6">
        <v>3.5859999999999999</v>
      </c>
      <c r="E3302" s="5">
        <v>0</v>
      </c>
      <c r="F3302" s="6">
        <v>0</v>
      </c>
      <c r="G3302" s="5">
        <v>0</v>
      </c>
      <c r="H3302" s="6">
        <v>0</v>
      </c>
      <c r="I3302" s="5">
        <v>0</v>
      </c>
      <c r="J3302" s="6">
        <v>0</v>
      </c>
      <c r="K3302" s="5">
        <v>0</v>
      </c>
      <c r="L3302" s="6">
        <v>0</v>
      </c>
      <c r="M3302" s="5">
        <v>0</v>
      </c>
      <c r="N3302" s="6">
        <v>0</v>
      </c>
      <c r="O3302" s="5">
        <v>0</v>
      </c>
      <c r="P3302" s="6">
        <v>0</v>
      </c>
      <c r="Q3302" s="5">
        <v>0</v>
      </c>
      <c r="R3302" s="6">
        <v>0</v>
      </c>
      <c r="S3302" s="5">
        <v>0</v>
      </c>
      <c r="T3302" s="6">
        <v>0</v>
      </c>
      <c r="U3302" s="5">
        <v>0</v>
      </c>
      <c r="V3302" s="6">
        <v>0</v>
      </c>
      <c r="W3302" s="5">
        <v>0</v>
      </c>
      <c r="X3302" s="6">
        <v>0</v>
      </c>
      <c r="Y3302" s="5">
        <v>3.5090000000000003E-2</v>
      </c>
      <c r="Z3302" s="6">
        <v>3.5859999999999999</v>
      </c>
      <c r="AA3302" s="5">
        <v>0</v>
      </c>
      <c r="AB3302" s="6">
        <v>0</v>
      </c>
      <c r="AC3302" s="5">
        <v>0</v>
      </c>
      <c r="AD3302" s="6">
        <v>0</v>
      </c>
      <c r="AE3302" s="5">
        <v>0</v>
      </c>
      <c r="AF3302" s="6">
        <v>0</v>
      </c>
    </row>
    <row r="3303" spans="2:32" x14ac:dyDescent="0.35">
      <c r="B3303" s="1" t="s">
        <v>817</v>
      </c>
      <c r="C3303" s="5">
        <v>5.5999999999999995E-4</v>
      </c>
      <c r="D3303" s="6">
        <v>0.56799999999999995</v>
      </c>
      <c r="E3303" s="5">
        <v>0</v>
      </c>
      <c r="F3303" s="6">
        <v>0</v>
      </c>
      <c r="G3303" s="5">
        <v>0</v>
      </c>
      <c r="H3303" s="6">
        <v>0</v>
      </c>
      <c r="I3303" s="5">
        <v>0</v>
      </c>
      <c r="J3303" s="6">
        <v>0</v>
      </c>
      <c r="K3303" s="5">
        <v>0</v>
      </c>
      <c r="L3303" s="6">
        <v>0</v>
      </c>
      <c r="M3303" s="5">
        <v>0</v>
      </c>
      <c r="N3303" s="6">
        <v>0</v>
      </c>
      <c r="O3303" s="5">
        <v>0</v>
      </c>
      <c r="P3303" s="6">
        <v>0</v>
      </c>
      <c r="Q3303" s="5">
        <v>0</v>
      </c>
      <c r="R3303" s="6">
        <v>0</v>
      </c>
      <c r="S3303" s="5">
        <v>0</v>
      </c>
      <c r="T3303" s="6">
        <v>0</v>
      </c>
      <c r="U3303" s="5">
        <v>0</v>
      </c>
      <c r="V3303" s="6">
        <v>0</v>
      </c>
      <c r="W3303" s="5">
        <v>0</v>
      </c>
      <c r="X3303" s="6">
        <v>0</v>
      </c>
      <c r="Y3303" s="5">
        <v>5.5599999999999998E-3</v>
      </c>
      <c r="Z3303" s="6">
        <v>0.56799999999999995</v>
      </c>
      <c r="AA3303" s="5">
        <v>0</v>
      </c>
      <c r="AB3303" s="6">
        <v>0</v>
      </c>
      <c r="AC3303" s="5">
        <v>0</v>
      </c>
      <c r="AD3303" s="6">
        <v>0</v>
      </c>
      <c r="AE3303" s="5">
        <v>0</v>
      </c>
      <c r="AF3303" s="6">
        <v>0</v>
      </c>
    </row>
    <row r="3304" spans="2:32" x14ac:dyDescent="0.35">
      <c r="B3304" s="1" t="s">
        <v>818</v>
      </c>
      <c r="C3304" s="5">
        <v>8.7100000000000007E-3</v>
      </c>
      <c r="D3304" s="6">
        <v>8.7550000000000008</v>
      </c>
      <c r="E3304" s="5">
        <v>0</v>
      </c>
      <c r="F3304" s="6">
        <v>0</v>
      </c>
      <c r="G3304" s="5">
        <v>0</v>
      </c>
      <c r="H3304" s="6">
        <v>0</v>
      </c>
      <c r="I3304" s="5">
        <v>0</v>
      </c>
      <c r="J3304" s="6">
        <v>0</v>
      </c>
      <c r="K3304" s="5">
        <v>0</v>
      </c>
      <c r="L3304" s="6">
        <v>0</v>
      </c>
      <c r="M3304" s="5">
        <v>3.0519999999999999E-2</v>
      </c>
      <c r="N3304" s="6">
        <v>1.3620000000000001</v>
      </c>
      <c r="O3304" s="5">
        <v>0</v>
      </c>
      <c r="P3304" s="6">
        <v>0</v>
      </c>
      <c r="Q3304" s="5">
        <v>0</v>
      </c>
      <c r="R3304" s="6">
        <v>0</v>
      </c>
      <c r="S3304" s="5">
        <v>4.2279999999999998E-2</v>
      </c>
      <c r="T3304" s="6">
        <v>5.0270000000000001</v>
      </c>
      <c r="U3304" s="5">
        <v>0</v>
      </c>
      <c r="V3304" s="6">
        <v>0</v>
      </c>
      <c r="W3304" s="5">
        <v>7.0000000000000001E-3</v>
      </c>
      <c r="X3304" s="6">
        <v>0.121</v>
      </c>
      <c r="Y3304" s="5">
        <v>2.197E-2</v>
      </c>
      <c r="Z3304" s="6">
        <v>2.2450000000000001</v>
      </c>
      <c r="AA3304" s="5">
        <v>0</v>
      </c>
      <c r="AB3304" s="6">
        <v>0</v>
      </c>
      <c r="AC3304" s="5">
        <v>0</v>
      </c>
      <c r="AD3304" s="6">
        <v>0</v>
      </c>
      <c r="AE3304" s="5">
        <v>0</v>
      </c>
      <c r="AF3304" s="6">
        <v>0</v>
      </c>
    </row>
    <row r="3305" spans="2:32" x14ac:dyDescent="0.35">
      <c r="B3305" s="1" t="s">
        <v>819</v>
      </c>
      <c r="C3305" s="5">
        <v>0</v>
      </c>
      <c r="D3305" s="6">
        <v>0</v>
      </c>
      <c r="E3305" s="5">
        <v>0</v>
      </c>
      <c r="F3305" s="6">
        <v>0</v>
      </c>
      <c r="G3305" s="5">
        <v>0</v>
      </c>
      <c r="H3305" s="6">
        <v>0</v>
      </c>
      <c r="I3305" s="5">
        <v>0</v>
      </c>
      <c r="J3305" s="6">
        <v>0</v>
      </c>
      <c r="K3305" s="5">
        <v>0</v>
      </c>
      <c r="L3305" s="6">
        <v>0</v>
      </c>
      <c r="M3305" s="5">
        <v>0</v>
      </c>
      <c r="N3305" s="6">
        <v>0</v>
      </c>
      <c r="O3305" s="5">
        <v>0</v>
      </c>
      <c r="P3305" s="6">
        <v>0</v>
      </c>
      <c r="Q3305" s="5">
        <v>0</v>
      </c>
      <c r="R3305" s="6">
        <v>0</v>
      </c>
      <c r="S3305" s="5">
        <v>0</v>
      </c>
      <c r="T3305" s="6">
        <v>0</v>
      </c>
      <c r="U3305" s="5">
        <v>0</v>
      </c>
      <c r="V3305" s="6">
        <v>0</v>
      </c>
      <c r="W3305" s="5">
        <v>0</v>
      </c>
      <c r="X3305" s="6">
        <v>0</v>
      </c>
      <c r="Y3305" s="5">
        <v>0</v>
      </c>
      <c r="Z3305" s="6">
        <v>0</v>
      </c>
      <c r="AA3305" s="5">
        <v>0</v>
      </c>
      <c r="AB3305" s="6">
        <v>0</v>
      </c>
      <c r="AC3305" s="5">
        <v>0</v>
      </c>
      <c r="AD3305" s="6">
        <v>0</v>
      </c>
      <c r="AE3305" s="5">
        <v>0</v>
      </c>
      <c r="AF3305" s="6">
        <v>0</v>
      </c>
    </row>
    <row r="3306" spans="2:32" x14ac:dyDescent="0.35">
      <c r="B3306" s="1" t="s">
        <v>820</v>
      </c>
      <c r="C3306" s="5">
        <v>0</v>
      </c>
      <c r="D3306" s="6">
        <v>0</v>
      </c>
      <c r="E3306" s="5">
        <v>0</v>
      </c>
      <c r="F3306" s="6">
        <v>0</v>
      </c>
      <c r="G3306" s="5">
        <v>0</v>
      </c>
      <c r="H3306" s="6">
        <v>0</v>
      </c>
      <c r="I3306" s="5">
        <v>0</v>
      </c>
      <c r="J3306" s="6">
        <v>0</v>
      </c>
      <c r="K3306" s="5">
        <v>0</v>
      </c>
      <c r="L3306" s="6">
        <v>0</v>
      </c>
      <c r="M3306" s="5">
        <v>0</v>
      </c>
      <c r="N3306" s="6">
        <v>0</v>
      </c>
      <c r="O3306" s="5">
        <v>0</v>
      </c>
      <c r="P3306" s="6">
        <v>0</v>
      </c>
      <c r="Q3306" s="5">
        <v>0</v>
      </c>
      <c r="R3306" s="6">
        <v>0</v>
      </c>
      <c r="S3306" s="5">
        <v>0</v>
      </c>
      <c r="T3306" s="6">
        <v>0</v>
      </c>
      <c r="U3306" s="5">
        <v>0</v>
      </c>
      <c r="V3306" s="6">
        <v>0</v>
      </c>
      <c r="W3306" s="5">
        <v>0</v>
      </c>
      <c r="X3306" s="6">
        <v>0</v>
      </c>
      <c r="Y3306" s="5">
        <v>0</v>
      </c>
      <c r="Z3306" s="6">
        <v>0</v>
      </c>
      <c r="AA3306" s="5">
        <v>0</v>
      </c>
      <c r="AB3306" s="6">
        <v>0</v>
      </c>
      <c r="AC3306" s="5">
        <v>0</v>
      </c>
      <c r="AD3306" s="6">
        <v>0</v>
      </c>
      <c r="AE3306" s="5">
        <v>0</v>
      </c>
      <c r="AF3306" s="6">
        <v>0</v>
      </c>
    </row>
    <row r="3307" spans="2:32" x14ac:dyDescent="0.35">
      <c r="B3307" s="1" t="s">
        <v>821</v>
      </c>
      <c r="C3307" s="5">
        <v>0</v>
      </c>
      <c r="D3307" s="6">
        <v>0</v>
      </c>
      <c r="E3307" s="5">
        <v>0</v>
      </c>
      <c r="F3307" s="6">
        <v>0</v>
      </c>
      <c r="G3307" s="5">
        <v>0</v>
      </c>
      <c r="H3307" s="6">
        <v>0</v>
      </c>
      <c r="I3307" s="5">
        <v>0</v>
      </c>
      <c r="J3307" s="6">
        <v>0</v>
      </c>
      <c r="K3307" s="5">
        <v>0</v>
      </c>
      <c r="L3307" s="6">
        <v>0</v>
      </c>
      <c r="M3307" s="5">
        <v>0</v>
      </c>
      <c r="N3307" s="6">
        <v>0</v>
      </c>
      <c r="O3307" s="5">
        <v>0</v>
      </c>
      <c r="P3307" s="6">
        <v>0</v>
      </c>
      <c r="Q3307" s="5">
        <v>0</v>
      </c>
      <c r="R3307" s="6">
        <v>0</v>
      </c>
      <c r="S3307" s="5">
        <v>0</v>
      </c>
      <c r="T3307" s="6">
        <v>0</v>
      </c>
      <c r="U3307" s="5">
        <v>0</v>
      </c>
      <c r="V3307" s="6">
        <v>0</v>
      </c>
      <c r="W3307" s="5">
        <v>0</v>
      </c>
      <c r="X3307" s="6">
        <v>0</v>
      </c>
      <c r="Y3307" s="5">
        <v>0</v>
      </c>
      <c r="Z3307" s="6">
        <v>0</v>
      </c>
      <c r="AA3307" s="5">
        <v>0</v>
      </c>
      <c r="AB3307" s="6">
        <v>0</v>
      </c>
      <c r="AC3307" s="5">
        <v>0</v>
      </c>
      <c r="AD3307" s="6">
        <v>0</v>
      </c>
      <c r="AE3307" s="5">
        <v>0</v>
      </c>
      <c r="AF3307" s="6">
        <v>0</v>
      </c>
    </row>
    <row r="3308" spans="2:32" x14ac:dyDescent="0.35">
      <c r="B3308" s="1" t="s">
        <v>822</v>
      </c>
      <c r="C3308" s="5">
        <v>0</v>
      </c>
      <c r="D3308" s="6">
        <v>0</v>
      </c>
      <c r="E3308" s="5">
        <v>0</v>
      </c>
      <c r="F3308" s="6">
        <v>0</v>
      </c>
      <c r="G3308" s="5">
        <v>0</v>
      </c>
      <c r="H3308" s="6">
        <v>0</v>
      </c>
      <c r="I3308" s="5">
        <v>0</v>
      </c>
      <c r="J3308" s="6">
        <v>0</v>
      </c>
      <c r="K3308" s="5">
        <v>0</v>
      </c>
      <c r="L3308" s="6">
        <v>0</v>
      </c>
      <c r="M3308" s="5">
        <v>0</v>
      </c>
      <c r="N3308" s="6">
        <v>0</v>
      </c>
      <c r="O3308" s="5">
        <v>0</v>
      </c>
      <c r="P3308" s="6">
        <v>0</v>
      </c>
      <c r="Q3308" s="5">
        <v>0</v>
      </c>
      <c r="R3308" s="6">
        <v>0</v>
      </c>
      <c r="S3308" s="5">
        <v>0</v>
      </c>
      <c r="T3308" s="6">
        <v>0</v>
      </c>
      <c r="U3308" s="5">
        <v>0</v>
      </c>
      <c r="V3308" s="6">
        <v>0</v>
      </c>
      <c r="W3308" s="5">
        <v>0</v>
      </c>
      <c r="X3308" s="6">
        <v>0</v>
      </c>
      <c r="Y3308" s="5">
        <v>0</v>
      </c>
      <c r="Z3308" s="6">
        <v>0</v>
      </c>
      <c r="AA3308" s="5">
        <v>0</v>
      </c>
      <c r="AB3308" s="6">
        <v>0</v>
      </c>
      <c r="AC3308" s="5">
        <v>0</v>
      </c>
      <c r="AD3308" s="6">
        <v>0</v>
      </c>
      <c r="AE3308" s="5">
        <v>0</v>
      </c>
      <c r="AF3308" s="6">
        <v>0</v>
      </c>
    </row>
    <row r="3309" spans="2:32" x14ac:dyDescent="0.35">
      <c r="B3309" s="1" t="s">
        <v>823</v>
      </c>
      <c r="C3309" s="5">
        <v>0</v>
      </c>
      <c r="D3309" s="6">
        <v>0</v>
      </c>
      <c r="E3309" s="5">
        <v>0</v>
      </c>
      <c r="F3309" s="6">
        <v>0</v>
      </c>
      <c r="G3309" s="5">
        <v>0</v>
      </c>
      <c r="H3309" s="6">
        <v>0</v>
      </c>
      <c r="I3309" s="5">
        <v>0</v>
      </c>
      <c r="J3309" s="6">
        <v>0</v>
      </c>
      <c r="K3309" s="5">
        <v>0</v>
      </c>
      <c r="L3309" s="6">
        <v>0</v>
      </c>
      <c r="M3309" s="5">
        <v>0</v>
      </c>
      <c r="N3309" s="6">
        <v>0</v>
      </c>
      <c r="O3309" s="5">
        <v>0</v>
      </c>
      <c r="P3309" s="6">
        <v>0</v>
      </c>
      <c r="Q3309" s="5">
        <v>0</v>
      </c>
      <c r="R3309" s="6">
        <v>0</v>
      </c>
      <c r="S3309" s="5">
        <v>0</v>
      </c>
      <c r="T3309" s="6">
        <v>0</v>
      </c>
      <c r="U3309" s="5">
        <v>0</v>
      </c>
      <c r="V3309" s="6">
        <v>0</v>
      </c>
      <c r="W3309" s="5">
        <v>0</v>
      </c>
      <c r="X3309" s="6">
        <v>0</v>
      </c>
      <c r="Y3309" s="5">
        <v>0</v>
      </c>
      <c r="Z3309" s="6">
        <v>0</v>
      </c>
      <c r="AA3309" s="5">
        <v>0</v>
      </c>
      <c r="AB3309" s="6">
        <v>0</v>
      </c>
      <c r="AC3309" s="5">
        <v>0</v>
      </c>
      <c r="AD3309" s="6">
        <v>0</v>
      </c>
      <c r="AE3309" s="5">
        <v>0</v>
      </c>
      <c r="AF3309" s="6">
        <v>0</v>
      </c>
    </row>
    <row r="3310" spans="2:32" x14ac:dyDescent="0.35">
      <c r="B3310" s="1" t="s">
        <v>824</v>
      </c>
      <c r="C3310" s="5">
        <v>0</v>
      </c>
      <c r="D3310" s="6">
        <v>0</v>
      </c>
      <c r="E3310" s="5">
        <v>0</v>
      </c>
      <c r="F3310" s="6">
        <v>0</v>
      </c>
      <c r="G3310" s="5">
        <v>0</v>
      </c>
      <c r="H3310" s="6">
        <v>0</v>
      </c>
      <c r="I3310" s="5">
        <v>0</v>
      </c>
      <c r="J3310" s="6">
        <v>0</v>
      </c>
      <c r="K3310" s="5">
        <v>0</v>
      </c>
      <c r="L3310" s="6">
        <v>0</v>
      </c>
      <c r="M3310" s="5">
        <v>0</v>
      </c>
      <c r="N3310" s="6">
        <v>0</v>
      </c>
      <c r="O3310" s="5">
        <v>0</v>
      </c>
      <c r="P3310" s="6">
        <v>0</v>
      </c>
      <c r="Q3310" s="5">
        <v>0</v>
      </c>
      <c r="R3310" s="6">
        <v>0</v>
      </c>
      <c r="S3310" s="5">
        <v>0</v>
      </c>
      <c r="T3310" s="6">
        <v>0</v>
      </c>
      <c r="U3310" s="5">
        <v>0</v>
      </c>
      <c r="V3310" s="6">
        <v>0</v>
      </c>
      <c r="W3310" s="5">
        <v>0</v>
      </c>
      <c r="X3310" s="6">
        <v>0</v>
      </c>
      <c r="Y3310" s="5">
        <v>0</v>
      </c>
      <c r="Z3310" s="6">
        <v>0</v>
      </c>
      <c r="AA3310" s="5">
        <v>0</v>
      </c>
      <c r="AB3310" s="6">
        <v>0</v>
      </c>
      <c r="AC3310" s="5">
        <v>0</v>
      </c>
      <c r="AD3310" s="6">
        <v>0</v>
      </c>
      <c r="AE3310" s="5">
        <v>0</v>
      </c>
      <c r="AF3310" s="6">
        <v>0</v>
      </c>
    </row>
    <row r="3311" spans="2:32" x14ac:dyDescent="0.35">
      <c r="B3311" s="1" t="s">
        <v>825</v>
      </c>
      <c r="C3311" s="5">
        <v>0</v>
      </c>
      <c r="D3311" s="6">
        <v>0</v>
      </c>
      <c r="E3311" s="5">
        <v>0</v>
      </c>
      <c r="F3311" s="6">
        <v>0</v>
      </c>
      <c r="G3311" s="5">
        <v>0</v>
      </c>
      <c r="H3311" s="6">
        <v>0</v>
      </c>
      <c r="I3311" s="5">
        <v>0</v>
      </c>
      <c r="J3311" s="6">
        <v>0</v>
      </c>
      <c r="K3311" s="5">
        <v>0</v>
      </c>
      <c r="L3311" s="6">
        <v>0</v>
      </c>
      <c r="M3311" s="5">
        <v>0</v>
      </c>
      <c r="N3311" s="6">
        <v>0</v>
      </c>
      <c r="O3311" s="5">
        <v>0</v>
      </c>
      <c r="P3311" s="6">
        <v>0</v>
      </c>
      <c r="Q3311" s="5">
        <v>0</v>
      </c>
      <c r="R3311" s="6">
        <v>0</v>
      </c>
      <c r="S3311" s="5">
        <v>0</v>
      </c>
      <c r="T3311" s="6">
        <v>0</v>
      </c>
      <c r="U3311" s="5">
        <v>0</v>
      </c>
      <c r="V3311" s="6">
        <v>0</v>
      </c>
      <c r="W3311" s="5">
        <v>0</v>
      </c>
      <c r="X3311" s="6">
        <v>0</v>
      </c>
      <c r="Y3311" s="5">
        <v>0</v>
      </c>
      <c r="Z3311" s="6">
        <v>0</v>
      </c>
      <c r="AA3311" s="5">
        <v>0</v>
      </c>
      <c r="AB3311" s="6">
        <v>0</v>
      </c>
      <c r="AC3311" s="5">
        <v>0</v>
      </c>
      <c r="AD3311" s="6">
        <v>0</v>
      </c>
      <c r="AE3311" s="5">
        <v>0</v>
      </c>
      <c r="AF3311" s="6">
        <v>0</v>
      </c>
    </row>
    <row r="3312" spans="2:32" x14ac:dyDescent="0.35">
      <c r="B3312" s="1" t="s">
        <v>826</v>
      </c>
      <c r="C3312" s="5">
        <v>0</v>
      </c>
      <c r="D3312" s="6">
        <v>0</v>
      </c>
      <c r="E3312" s="5">
        <v>0</v>
      </c>
      <c r="F3312" s="6">
        <v>0</v>
      </c>
      <c r="G3312" s="5">
        <v>0</v>
      </c>
      <c r="H3312" s="6">
        <v>0</v>
      </c>
      <c r="I3312" s="5">
        <v>0</v>
      </c>
      <c r="J3312" s="6">
        <v>0</v>
      </c>
      <c r="K3312" s="5">
        <v>0</v>
      </c>
      <c r="L3312" s="6">
        <v>0</v>
      </c>
      <c r="M3312" s="5">
        <v>0</v>
      </c>
      <c r="N3312" s="6">
        <v>0</v>
      </c>
      <c r="O3312" s="5">
        <v>0</v>
      </c>
      <c r="P3312" s="6">
        <v>0</v>
      </c>
      <c r="Q3312" s="5">
        <v>0</v>
      </c>
      <c r="R3312" s="6">
        <v>0</v>
      </c>
      <c r="S3312" s="5">
        <v>0</v>
      </c>
      <c r="T3312" s="6">
        <v>0</v>
      </c>
      <c r="U3312" s="5">
        <v>0</v>
      </c>
      <c r="V3312" s="6">
        <v>0</v>
      </c>
      <c r="W3312" s="5">
        <v>0</v>
      </c>
      <c r="X3312" s="6">
        <v>0</v>
      </c>
      <c r="Y3312" s="5">
        <v>0</v>
      </c>
      <c r="Z3312" s="6">
        <v>0</v>
      </c>
      <c r="AA3312" s="5">
        <v>0</v>
      </c>
      <c r="AB3312" s="6">
        <v>0</v>
      </c>
      <c r="AC3312" s="5">
        <v>0</v>
      </c>
      <c r="AD3312" s="6">
        <v>0</v>
      </c>
      <c r="AE3312" s="5">
        <v>0</v>
      </c>
      <c r="AF3312" s="6">
        <v>0</v>
      </c>
    </row>
    <row r="3313" spans="2:32" x14ac:dyDescent="0.35">
      <c r="B3313" s="1" t="s">
        <v>373</v>
      </c>
      <c r="C3313" s="5">
        <v>2.0899999999999998E-3</v>
      </c>
      <c r="D3313" s="6">
        <v>2.101</v>
      </c>
      <c r="E3313" s="5">
        <v>0</v>
      </c>
      <c r="F3313" s="6">
        <v>0</v>
      </c>
      <c r="G3313" s="5">
        <v>0</v>
      </c>
      <c r="H3313" s="6">
        <v>0</v>
      </c>
      <c r="I3313" s="5">
        <v>0</v>
      </c>
      <c r="J3313" s="6">
        <v>0</v>
      </c>
      <c r="K3313" s="5">
        <v>0</v>
      </c>
      <c r="L3313" s="6">
        <v>0</v>
      </c>
      <c r="M3313" s="5">
        <v>1.452E-2</v>
      </c>
      <c r="N3313" s="6">
        <v>0.64800000000000002</v>
      </c>
      <c r="O3313" s="5">
        <v>0</v>
      </c>
      <c r="P3313" s="6">
        <v>0</v>
      </c>
      <c r="Q3313" s="5">
        <v>0</v>
      </c>
      <c r="R3313" s="6">
        <v>0</v>
      </c>
      <c r="S3313" s="5">
        <v>0</v>
      </c>
      <c r="T3313" s="6">
        <v>0</v>
      </c>
      <c r="U3313" s="5">
        <v>0</v>
      </c>
      <c r="V3313" s="6">
        <v>0</v>
      </c>
      <c r="W3313" s="5">
        <v>0</v>
      </c>
      <c r="X3313" s="6">
        <v>0</v>
      </c>
      <c r="Y3313" s="5">
        <v>1.421E-2</v>
      </c>
      <c r="Z3313" s="6">
        <v>1.452</v>
      </c>
      <c r="AA3313" s="5">
        <v>0</v>
      </c>
      <c r="AB3313" s="6">
        <v>0</v>
      </c>
      <c r="AC3313" s="5">
        <v>0</v>
      </c>
      <c r="AD3313" s="6">
        <v>0</v>
      </c>
      <c r="AE3313" s="5">
        <v>0</v>
      </c>
      <c r="AF3313" s="6">
        <v>0</v>
      </c>
    </row>
    <row r="3314" spans="2:32" x14ac:dyDescent="0.35">
      <c r="B3314" s="1" t="s">
        <v>374</v>
      </c>
      <c r="C3314" s="5">
        <v>0</v>
      </c>
      <c r="D3314" s="6">
        <v>0</v>
      </c>
      <c r="E3314" s="5">
        <v>0</v>
      </c>
      <c r="F3314" s="6">
        <v>0</v>
      </c>
      <c r="G3314" s="5">
        <v>0</v>
      </c>
      <c r="H3314" s="6">
        <v>0</v>
      </c>
      <c r="I3314" s="5">
        <v>0</v>
      </c>
      <c r="J3314" s="6">
        <v>0</v>
      </c>
      <c r="K3314" s="5">
        <v>0</v>
      </c>
      <c r="L3314" s="6">
        <v>0</v>
      </c>
      <c r="M3314" s="5">
        <v>0</v>
      </c>
      <c r="N3314" s="6">
        <v>0</v>
      </c>
      <c r="O3314" s="5">
        <v>0</v>
      </c>
      <c r="P3314" s="6">
        <v>0</v>
      </c>
      <c r="Q3314" s="5">
        <v>0</v>
      </c>
      <c r="R3314" s="6">
        <v>0</v>
      </c>
      <c r="S3314" s="5">
        <v>0</v>
      </c>
      <c r="T3314" s="6">
        <v>0</v>
      </c>
      <c r="U3314" s="5">
        <v>0</v>
      </c>
      <c r="V3314" s="6">
        <v>0</v>
      </c>
      <c r="W3314" s="5">
        <v>0</v>
      </c>
      <c r="X3314" s="6">
        <v>0</v>
      </c>
      <c r="Y3314" s="5">
        <v>0</v>
      </c>
      <c r="Z3314" s="6">
        <v>0</v>
      </c>
      <c r="AA3314" s="5">
        <v>0</v>
      </c>
      <c r="AB3314" s="6">
        <v>0</v>
      </c>
      <c r="AC3314" s="5">
        <v>0</v>
      </c>
      <c r="AD3314" s="6">
        <v>0</v>
      </c>
      <c r="AE3314" s="5">
        <v>0</v>
      </c>
      <c r="AF3314" s="6">
        <v>0</v>
      </c>
    </row>
    <row r="3315" spans="2:32" x14ac:dyDescent="0.35">
      <c r="B3315" s="1" t="s">
        <v>375</v>
      </c>
      <c r="C3315" s="5">
        <v>0</v>
      </c>
      <c r="D3315" s="6">
        <v>0</v>
      </c>
      <c r="E3315" s="5">
        <v>0</v>
      </c>
      <c r="F3315" s="6">
        <v>0</v>
      </c>
      <c r="G3315" s="5">
        <v>0</v>
      </c>
      <c r="H3315" s="6">
        <v>0</v>
      </c>
      <c r="I3315" s="5">
        <v>0</v>
      </c>
      <c r="J3315" s="6">
        <v>0</v>
      </c>
      <c r="K3315" s="5">
        <v>0</v>
      </c>
      <c r="L3315" s="6">
        <v>0</v>
      </c>
      <c r="M3315" s="5">
        <v>0</v>
      </c>
      <c r="N3315" s="6">
        <v>0</v>
      </c>
      <c r="O3315" s="5">
        <v>0</v>
      </c>
      <c r="P3315" s="6">
        <v>0</v>
      </c>
      <c r="Q3315" s="5">
        <v>0</v>
      </c>
      <c r="R3315" s="6">
        <v>0</v>
      </c>
      <c r="S3315" s="5">
        <v>0</v>
      </c>
      <c r="T3315" s="6">
        <v>0</v>
      </c>
      <c r="U3315" s="5">
        <v>0</v>
      </c>
      <c r="V3315" s="6">
        <v>0</v>
      </c>
      <c r="W3315" s="5">
        <v>0</v>
      </c>
      <c r="X3315" s="6">
        <v>0</v>
      </c>
      <c r="Y3315" s="5">
        <v>0</v>
      </c>
      <c r="Z3315" s="6">
        <v>0</v>
      </c>
      <c r="AA3315" s="5">
        <v>0</v>
      </c>
      <c r="AB3315" s="6">
        <v>0</v>
      </c>
      <c r="AC3315" s="5">
        <v>0</v>
      </c>
      <c r="AD3315" s="6">
        <v>0</v>
      </c>
      <c r="AE3315" s="5">
        <v>0</v>
      </c>
      <c r="AF3315" s="6">
        <v>0</v>
      </c>
    </row>
    <row r="3316" spans="2:32" x14ac:dyDescent="0.35">
      <c r="B3316" s="1" t="s">
        <v>377</v>
      </c>
      <c r="C3316" s="5">
        <v>0</v>
      </c>
      <c r="D3316" s="6">
        <v>0</v>
      </c>
      <c r="E3316" s="5">
        <v>0</v>
      </c>
      <c r="F3316" s="6">
        <v>0</v>
      </c>
      <c r="G3316" s="5">
        <v>0</v>
      </c>
      <c r="H3316" s="6">
        <v>0</v>
      </c>
      <c r="I3316" s="5">
        <v>0</v>
      </c>
      <c r="J3316" s="6">
        <v>0</v>
      </c>
      <c r="K3316" s="5">
        <v>0</v>
      </c>
      <c r="L3316" s="6">
        <v>0</v>
      </c>
      <c r="M3316" s="5">
        <v>0</v>
      </c>
      <c r="N3316" s="6">
        <v>0</v>
      </c>
      <c r="O3316" s="5">
        <v>0</v>
      </c>
      <c r="P3316" s="6">
        <v>0</v>
      </c>
      <c r="Q3316" s="5">
        <v>0</v>
      </c>
      <c r="R3316" s="6">
        <v>0</v>
      </c>
      <c r="S3316" s="5">
        <v>0</v>
      </c>
      <c r="T3316" s="6">
        <v>0</v>
      </c>
      <c r="U3316" s="5">
        <v>0</v>
      </c>
      <c r="V3316" s="6">
        <v>0</v>
      </c>
      <c r="W3316" s="5">
        <v>0</v>
      </c>
      <c r="X3316" s="6">
        <v>0</v>
      </c>
      <c r="Y3316" s="5">
        <v>0</v>
      </c>
      <c r="Z3316" s="6">
        <v>0</v>
      </c>
      <c r="AA3316" s="5">
        <v>0</v>
      </c>
      <c r="AB3316" s="6">
        <v>0</v>
      </c>
      <c r="AC3316" s="5">
        <v>0</v>
      </c>
      <c r="AD3316" s="6">
        <v>0</v>
      </c>
      <c r="AE3316" s="5">
        <v>0</v>
      </c>
      <c r="AF3316" s="6">
        <v>0</v>
      </c>
    </row>
    <row r="3317" spans="2:32" x14ac:dyDescent="0.35">
      <c r="B3317" s="1" t="s">
        <v>378</v>
      </c>
      <c r="C3317" s="5">
        <v>5.4000000000000001E-4</v>
      </c>
      <c r="D3317" s="6">
        <v>0.53900000000000003</v>
      </c>
      <c r="E3317" s="5">
        <v>0</v>
      </c>
      <c r="F3317" s="6">
        <v>0</v>
      </c>
      <c r="G3317" s="5">
        <v>0</v>
      </c>
      <c r="H3317" s="6">
        <v>0</v>
      </c>
      <c r="I3317" s="5">
        <v>0</v>
      </c>
      <c r="J3317" s="6">
        <v>0</v>
      </c>
      <c r="K3317" s="5">
        <v>0</v>
      </c>
      <c r="L3317" s="6">
        <v>0</v>
      </c>
      <c r="M3317" s="5">
        <v>0</v>
      </c>
      <c r="N3317" s="6">
        <v>0</v>
      </c>
      <c r="O3317" s="5">
        <v>0</v>
      </c>
      <c r="P3317" s="6">
        <v>0</v>
      </c>
      <c r="Q3317" s="5">
        <v>0</v>
      </c>
      <c r="R3317" s="6">
        <v>0</v>
      </c>
      <c r="S3317" s="5">
        <v>4.5300000000000002E-3</v>
      </c>
      <c r="T3317" s="6">
        <v>0.53900000000000003</v>
      </c>
      <c r="U3317" s="5">
        <v>0</v>
      </c>
      <c r="V3317" s="6">
        <v>0</v>
      </c>
      <c r="W3317" s="5">
        <v>0</v>
      </c>
      <c r="X3317" s="6">
        <v>0</v>
      </c>
      <c r="Y3317" s="5">
        <v>0</v>
      </c>
      <c r="Z3317" s="6">
        <v>0</v>
      </c>
      <c r="AA3317" s="5">
        <v>0</v>
      </c>
      <c r="AB3317" s="6">
        <v>0</v>
      </c>
      <c r="AC3317" s="5">
        <v>0</v>
      </c>
      <c r="AD3317" s="6">
        <v>0</v>
      </c>
      <c r="AE3317" s="5">
        <v>0</v>
      </c>
      <c r="AF3317" s="6">
        <v>0</v>
      </c>
    </row>
    <row r="3318" spans="2:32" x14ac:dyDescent="0.35">
      <c r="B3318" s="1" t="s">
        <v>380</v>
      </c>
      <c r="C3318" s="5">
        <v>0</v>
      </c>
      <c r="D3318" s="6">
        <v>0</v>
      </c>
      <c r="E3318" s="5">
        <v>0</v>
      </c>
      <c r="F3318" s="6">
        <v>0</v>
      </c>
      <c r="G3318" s="5">
        <v>0</v>
      </c>
      <c r="H3318" s="6">
        <v>0</v>
      </c>
      <c r="I3318" s="5">
        <v>0</v>
      </c>
      <c r="J3318" s="6">
        <v>0</v>
      </c>
      <c r="K3318" s="5">
        <v>0</v>
      </c>
      <c r="L3318" s="6">
        <v>0</v>
      </c>
      <c r="M3318" s="5">
        <v>0</v>
      </c>
      <c r="N3318" s="6">
        <v>0</v>
      </c>
      <c r="O3318" s="5">
        <v>0</v>
      </c>
      <c r="P3318" s="6">
        <v>0</v>
      </c>
      <c r="Q3318" s="5">
        <v>0</v>
      </c>
      <c r="R3318" s="6">
        <v>0</v>
      </c>
      <c r="S3318" s="5">
        <v>0</v>
      </c>
      <c r="T3318" s="6">
        <v>0</v>
      </c>
      <c r="U3318" s="5">
        <v>0</v>
      </c>
      <c r="V3318" s="6">
        <v>0</v>
      </c>
      <c r="W3318" s="5">
        <v>0</v>
      </c>
      <c r="X3318" s="6">
        <v>0</v>
      </c>
      <c r="Y3318" s="5">
        <v>0</v>
      </c>
      <c r="Z3318" s="6">
        <v>0</v>
      </c>
      <c r="AA3318" s="5">
        <v>0</v>
      </c>
      <c r="AB3318" s="6">
        <v>0</v>
      </c>
      <c r="AC3318" s="5">
        <v>0</v>
      </c>
      <c r="AD3318" s="6">
        <v>0</v>
      </c>
      <c r="AE3318" s="5">
        <v>0</v>
      </c>
      <c r="AF3318" s="6">
        <v>0</v>
      </c>
    </row>
    <row r="3319" spans="2:32" x14ac:dyDescent="0.35">
      <c r="B3319" s="1" t="s">
        <v>381</v>
      </c>
      <c r="C3319" s="5">
        <v>8.3000000000000001E-4</v>
      </c>
      <c r="D3319" s="6">
        <v>0.83699999999999997</v>
      </c>
      <c r="E3319" s="5">
        <v>0</v>
      </c>
      <c r="F3319" s="6">
        <v>0</v>
      </c>
      <c r="G3319" s="5">
        <v>0</v>
      </c>
      <c r="H3319" s="6">
        <v>0</v>
      </c>
      <c r="I3319" s="5">
        <v>0</v>
      </c>
      <c r="J3319" s="6">
        <v>0</v>
      </c>
      <c r="K3319" s="5">
        <v>1.704E-2</v>
      </c>
      <c r="L3319" s="6">
        <v>0.83699999999999997</v>
      </c>
      <c r="M3319" s="5">
        <v>0</v>
      </c>
      <c r="N3319" s="6">
        <v>0</v>
      </c>
      <c r="O3319" s="5">
        <v>0</v>
      </c>
      <c r="P3319" s="6">
        <v>0</v>
      </c>
      <c r="Q3319" s="5">
        <v>0</v>
      </c>
      <c r="R3319" s="6">
        <v>0</v>
      </c>
      <c r="S3319" s="5">
        <v>0</v>
      </c>
      <c r="T3319" s="6">
        <v>0</v>
      </c>
      <c r="U3319" s="5">
        <v>0</v>
      </c>
      <c r="V3319" s="6">
        <v>0</v>
      </c>
      <c r="W3319" s="5">
        <v>0</v>
      </c>
      <c r="X3319" s="6">
        <v>0</v>
      </c>
      <c r="Y3319" s="5">
        <v>0</v>
      </c>
      <c r="Z3319" s="6">
        <v>0</v>
      </c>
      <c r="AA3319" s="5">
        <v>0</v>
      </c>
      <c r="AB3319" s="6">
        <v>0</v>
      </c>
      <c r="AC3319" s="5">
        <v>0</v>
      </c>
      <c r="AD3319" s="6">
        <v>0</v>
      </c>
      <c r="AE3319" s="5">
        <v>0</v>
      </c>
      <c r="AF3319" s="6">
        <v>0</v>
      </c>
    </row>
    <row r="3320" spans="2:32" x14ac:dyDescent="0.35">
      <c r="B3320" s="1" t="s">
        <v>382</v>
      </c>
      <c r="C3320" s="5">
        <v>0</v>
      </c>
      <c r="D3320" s="6">
        <v>0</v>
      </c>
      <c r="E3320" s="5">
        <v>0</v>
      </c>
      <c r="F3320" s="6">
        <v>0</v>
      </c>
      <c r="G3320" s="5">
        <v>0</v>
      </c>
      <c r="H3320" s="6">
        <v>0</v>
      </c>
      <c r="I3320" s="5">
        <v>0</v>
      </c>
      <c r="J3320" s="6">
        <v>0</v>
      </c>
      <c r="K3320" s="5">
        <v>0</v>
      </c>
      <c r="L3320" s="6">
        <v>0</v>
      </c>
      <c r="M3320" s="5">
        <v>0</v>
      </c>
      <c r="N3320" s="6">
        <v>0</v>
      </c>
      <c r="O3320" s="5">
        <v>0</v>
      </c>
      <c r="P3320" s="6">
        <v>0</v>
      </c>
      <c r="Q3320" s="5">
        <v>0</v>
      </c>
      <c r="R3320" s="6">
        <v>0</v>
      </c>
      <c r="S3320" s="5">
        <v>0</v>
      </c>
      <c r="T3320" s="6">
        <v>0</v>
      </c>
      <c r="U3320" s="5">
        <v>0</v>
      </c>
      <c r="V3320" s="6">
        <v>0</v>
      </c>
      <c r="W3320" s="5">
        <v>0</v>
      </c>
      <c r="X3320" s="6">
        <v>0</v>
      </c>
      <c r="Y3320" s="5">
        <v>0</v>
      </c>
      <c r="Z3320" s="6">
        <v>0</v>
      </c>
      <c r="AA3320" s="5">
        <v>0</v>
      </c>
      <c r="AB3320" s="6">
        <v>0</v>
      </c>
      <c r="AC3320" s="5">
        <v>0</v>
      </c>
      <c r="AD3320" s="6">
        <v>0</v>
      </c>
      <c r="AE3320" s="5">
        <v>0</v>
      </c>
      <c r="AF3320" s="6">
        <v>0</v>
      </c>
    </row>
    <row r="3321" spans="2:32" x14ac:dyDescent="0.35">
      <c r="B3321" s="1" t="s">
        <v>383</v>
      </c>
      <c r="C3321" s="5">
        <v>0</v>
      </c>
      <c r="D3321" s="6">
        <v>0</v>
      </c>
      <c r="E3321" s="5">
        <v>0</v>
      </c>
      <c r="F3321" s="6">
        <v>0</v>
      </c>
      <c r="G3321" s="5">
        <v>0</v>
      </c>
      <c r="H3321" s="6">
        <v>0</v>
      </c>
      <c r="I3321" s="5">
        <v>0</v>
      </c>
      <c r="J3321" s="6">
        <v>0</v>
      </c>
      <c r="K3321" s="5">
        <v>0</v>
      </c>
      <c r="L3321" s="6">
        <v>0</v>
      </c>
      <c r="M3321" s="5">
        <v>0</v>
      </c>
      <c r="N3321" s="6">
        <v>0</v>
      </c>
      <c r="O3321" s="5">
        <v>0</v>
      </c>
      <c r="P3321" s="6">
        <v>0</v>
      </c>
      <c r="Q3321" s="5">
        <v>0</v>
      </c>
      <c r="R3321" s="6">
        <v>0</v>
      </c>
      <c r="S3321" s="5">
        <v>0</v>
      </c>
      <c r="T3321" s="6">
        <v>0</v>
      </c>
      <c r="U3321" s="5">
        <v>0</v>
      </c>
      <c r="V3321" s="6">
        <v>0</v>
      </c>
      <c r="W3321" s="5">
        <v>0</v>
      </c>
      <c r="X3321" s="6">
        <v>0</v>
      </c>
      <c r="Y3321" s="5">
        <v>0</v>
      </c>
      <c r="Z3321" s="6">
        <v>0</v>
      </c>
      <c r="AA3321" s="5">
        <v>0</v>
      </c>
      <c r="AB3321" s="6">
        <v>0</v>
      </c>
      <c r="AC3321" s="5">
        <v>0</v>
      </c>
      <c r="AD3321" s="6">
        <v>0</v>
      </c>
      <c r="AE3321" s="5">
        <v>0</v>
      </c>
      <c r="AF3321" s="6">
        <v>0</v>
      </c>
    </row>
    <row r="3322" spans="2:32" x14ac:dyDescent="0.35">
      <c r="B3322" s="1" t="s">
        <v>827</v>
      </c>
      <c r="C3322" s="5">
        <v>0</v>
      </c>
      <c r="D3322" s="6">
        <v>0</v>
      </c>
      <c r="E3322" s="5">
        <v>0</v>
      </c>
      <c r="F3322" s="6">
        <v>0</v>
      </c>
      <c r="G3322" s="5">
        <v>0</v>
      </c>
      <c r="H3322" s="6">
        <v>0</v>
      </c>
      <c r="I3322" s="5">
        <v>0</v>
      </c>
      <c r="J3322" s="6">
        <v>0</v>
      </c>
      <c r="K3322" s="5">
        <v>0</v>
      </c>
      <c r="L3322" s="6">
        <v>0</v>
      </c>
      <c r="M3322" s="5">
        <v>0</v>
      </c>
      <c r="N3322" s="6">
        <v>0</v>
      </c>
      <c r="O3322" s="5">
        <v>0</v>
      </c>
      <c r="P3322" s="6">
        <v>0</v>
      </c>
      <c r="Q3322" s="5">
        <v>0</v>
      </c>
      <c r="R3322" s="6">
        <v>0</v>
      </c>
      <c r="S3322" s="5">
        <v>0</v>
      </c>
      <c r="T3322" s="6">
        <v>0</v>
      </c>
      <c r="U3322" s="5">
        <v>0</v>
      </c>
      <c r="V3322" s="6">
        <v>0</v>
      </c>
      <c r="W3322" s="5">
        <v>0</v>
      </c>
      <c r="X3322" s="6">
        <v>0</v>
      </c>
      <c r="Y3322" s="5">
        <v>0</v>
      </c>
      <c r="Z3322" s="6">
        <v>0</v>
      </c>
      <c r="AA3322" s="5">
        <v>0</v>
      </c>
      <c r="AB3322" s="6">
        <v>0</v>
      </c>
      <c r="AC3322" s="5">
        <v>0</v>
      </c>
      <c r="AD3322" s="6">
        <v>0</v>
      </c>
      <c r="AE3322" s="5">
        <v>0</v>
      </c>
      <c r="AF3322" s="6">
        <v>0</v>
      </c>
    </row>
    <row r="3323" spans="2:32" x14ac:dyDescent="0.35">
      <c r="B3323" s="1" t="s">
        <v>828</v>
      </c>
      <c r="C3323" s="5">
        <v>0</v>
      </c>
      <c r="D3323" s="6">
        <v>0</v>
      </c>
      <c r="E3323" s="5">
        <v>0</v>
      </c>
      <c r="F3323" s="6">
        <v>0</v>
      </c>
      <c r="G3323" s="5">
        <v>0</v>
      </c>
      <c r="H3323" s="6">
        <v>0</v>
      </c>
      <c r="I3323" s="5">
        <v>0</v>
      </c>
      <c r="J3323" s="6">
        <v>0</v>
      </c>
      <c r="K3323" s="5">
        <v>0</v>
      </c>
      <c r="L3323" s="6">
        <v>0</v>
      </c>
      <c r="M3323" s="5">
        <v>0</v>
      </c>
      <c r="N3323" s="6">
        <v>0</v>
      </c>
      <c r="O3323" s="5">
        <v>0</v>
      </c>
      <c r="P3323" s="6">
        <v>0</v>
      </c>
      <c r="Q3323" s="5">
        <v>0</v>
      </c>
      <c r="R3323" s="6">
        <v>0</v>
      </c>
      <c r="S3323" s="5">
        <v>0</v>
      </c>
      <c r="T3323" s="6">
        <v>0</v>
      </c>
      <c r="U3323" s="5">
        <v>0</v>
      </c>
      <c r="V3323" s="6">
        <v>0</v>
      </c>
      <c r="W3323" s="5">
        <v>0</v>
      </c>
      <c r="X3323" s="6">
        <v>0</v>
      </c>
      <c r="Y3323" s="5">
        <v>0</v>
      </c>
      <c r="Z3323" s="6">
        <v>0</v>
      </c>
      <c r="AA3323" s="5">
        <v>0</v>
      </c>
      <c r="AB3323" s="6">
        <v>0</v>
      </c>
      <c r="AC3323" s="5">
        <v>0</v>
      </c>
      <c r="AD3323" s="6">
        <v>0</v>
      </c>
      <c r="AE3323" s="5">
        <v>0</v>
      </c>
      <c r="AF3323" s="6">
        <v>0</v>
      </c>
    </row>
    <row r="3324" spans="2:32" x14ac:dyDescent="0.35">
      <c r="B3324" s="1" t="s">
        <v>829</v>
      </c>
      <c r="C3324" s="5">
        <v>0</v>
      </c>
      <c r="D3324" s="6">
        <v>0</v>
      </c>
      <c r="E3324" s="5">
        <v>0</v>
      </c>
      <c r="F3324" s="6">
        <v>0</v>
      </c>
      <c r="G3324" s="5">
        <v>0</v>
      </c>
      <c r="H3324" s="6">
        <v>0</v>
      </c>
      <c r="I3324" s="5">
        <v>0</v>
      </c>
      <c r="J3324" s="6">
        <v>0</v>
      </c>
      <c r="K3324" s="5">
        <v>0</v>
      </c>
      <c r="L3324" s="6">
        <v>0</v>
      </c>
      <c r="M3324" s="5">
        <v>0</v>
      </c>
      <c r="N3324" s="6">
        <v>0</v>
      </c>
      <c r="O3324" s="5">
        <v>0</v>
      </c>
      <c r="P3324" s="6">
        <v>0</v>
      </c>
      <c r="Q3324" s="5">
        <v>0</v>
      </c>
      <c r="R3324" s="6">
        <v>0</v>
      </c>
      <c r="S3324" s="5">
        <v>0</v>
      </c>
      <c r="T3324" s="6">
        <v>0</v>
      </c>
      <c r="U3324" s="5">
        <v>0</v>
      </c>
      <c r="V3324" s="6">
        <v>0</v>
      </c>
      <c r="W3324" s="5">
        <v>0</v>
      </c>
      <c r="X3324" s="6">
        <v>0</v>
      </c>
      <c r="Y3324" s="5">
        <v>0</v>
      </c>
      <c r="Z3324" s="6">
        <v>0</v>
      </c>
      <c r="AA3324" s="5">
        <v>0</v>
      </c>
      <c r="AB3324" s="6">
        <v>0</v>
      </c>
      <c r="AC3324" s="5">
        <v>0</v>
      </c>
      <c r="AD3324" s="6">
        <v>0</v>
      </c>
      <c r="AE3324" s="5">
        <v>0</v>
      </c>
      <c r="AF3324" s="6">
        <v>0</v>
      </c>
    </row>
    <row r="3325" spans="2:32" x14ac:dyDescent="0.35">
      <c r="B3325" s="1" t="s">
        <v>830</v>
      </c>
      <c r="C3325" s="5">
        <v>0</v>
      </c>
      <c r="D3325" s="6">
        <v>0</v>
      </c>
      <c r="E3325" s="5">
        <v>0</v>
      </c>
      <c r="F3325" s="6">
        <v>0</v>
      </c>
      <c r="G3325" s="5">
        <v>0</v>
      </c>
      <c r="H3325" s="6">
        <v>0</v>
      </c>
      <c r="I3325" s="5">
        <v>0</v>
      </c>
      <c r="J3325" s="6">
        <v>0</v>
      </c>
      <c r="K3325" s="5">
        <v>0</v>
      </c>
      <c r="L3325" s="6">
        <v>0</v>
      </c>
      <c r="M3325" s="5">
        <v>0</v>
      </c>
      <c r="N3325" s="6">
        <v>0</v>
      </c>
      <c r="O3325" s="5">
        <v>0</v>
      </c>
      <c r="P3325" s="6">
        <v>0</v>
      </c>
      <c r="Q3325" s="5">
        <v>0</v>
      </c>
      <c r="R3325" s="6">
        <v>0</v>
      </c>
      <c r="S3325" s="5">
        <v>0</v>
      </c>
      <c r="T3325" s="6">
        <v>0</v>
      </c>
      <c r="U3325" s="5">
        <v>0</v>
      </c>
      <c r="V3325" s="6">
        <v>0</v>
      </c>
      <c r="W3325" s="5">
        <v>0</v>
      </c>
      <c r="X3325" s="6">
        <v>0</v>
      </c>
      <c r="Y3325" s="5">
        <v>0</v>
      </c>
      <c r="Z3325" s="6">
        <v>0</v>
      </c>
      <c r="AA3325" s="5">
        <v>0</v>
      </c>
      <c r="AB3325" s="6">
        <v>0</v>
      </c>
      <c r="AC3325" s="5">
        <v>0</v>
      </c>
      <c r="AD3325" s="6">
        <v>0</v>
      </c>
      <c r="AE3325" s="5">
        <v>0</v>
      </c>
      <c r="AF3325" s="6">
        <v>0</v>
      </c>
    </row>
    <row r="3326" spans="2:32" x14ac:dyDescent="0.35">
      <c r="B3326" s="1" t="s">
        <v>831</v>
      </c>
      <c r="C3326" s="5">
        <v>0</v>
      </c>
      <c r="D3326" s="6">
        <v>0</v>
      </c>
      <c r="E3326" s="5">
        <v>0</v>
      </c>
      <c r="F3326" s="6">
        <v>0</v>
      </c>
      <c r="G3326" s="5">
        <v>0</v>
      </c>
      <c r="H3326" s="6">
        <v>0</v>
      </c>
      <c r="I3326" s="5">
        <v>0</v>
      </c>
      <c r="J3326" s="6">
        <v>0</v>
      </c>
      <c r="K3326" s="5">
        <v>0</v>
      </c>
      <c r="L3326" s="6">
        <v>0</v>
      </c>
      <c r="M3326" s="5">
        <v>0</v>
      </c>
      <c r="N3326" s="6">
        <v>0</v>
      </c>
      <c r="O3326" s="5">
        <v>0</v>
      </c>
      <c r="P3326" s="6">
        <v>0</v>
      </c>
      <c r="Q3326" s="5">
        <v>0</v>
      </c>
      <c r="R3326" s="6">
        <v>0</v>
      </c>
      <c r="S3326" s="5">
        <v>0</v>
      </c>
      <c r="T3326" s="6">
        <v>0</v>
      </c>
      <c r="U3326" s="5">
        <v>0</v>
      </c>
      <c r="V3326" s="6">
        <v>0</v>
      </c>
      <c r="W3326" s="5">
        <v>0</v>
      </c>
      <c r="X3326" s="6">
        <v>0</v>
      </c>
      <c r="Y3326" s="5">
        <v>0</v>
      </c>
      <c r="Z3326" s="6">
        <v>0</v>
      </c>
      <c r="AA3326" s="5">
        <v>0</v>
      </c>
      <c r="AB3326" s="6">
        <v>0</v>
      </c>
      <c r="AC3326" s="5">
        <v>0</v>
      </c>
      <c r="AD3326" s="6">
        <v>0</v>
      </c>
      <c r="AE3326" s="5">
        <v>0</v>
      </c>
      <c r="AF3326" s="6">
        <v>0</v>
      </c>
    </row>
    <row r="3327" spans="2:32" x14ac:dyDescent="0.35">
      <c r="B3327" s="1" t="s">
        <v>385</v>
      </c>
      <c r="C3327" s="5">
        <v>1.8699999999999999E-3</v>
      </c>
      <c r="D3327" s="6">
        <v>1.885</v>
      </c>
      <c r="E3327" s="5">
        <v>0</v>
      </c>
      <c r="F3327" s="6">
        <v>0</v>
      </c>
      <c r="G3327" s="5">
        <v>0</v>
      </c>
      <c r="H3327" s="6">
        <v>0</v>
      </c>
      <c r="I3327" s="5">
        <v>0</v>
      </c>
      <c r="J3327" s="6">
        <v>0</v>
      </c>
      <c r="K3327" s="5">
        <v>0</v>
      </c>
      <c r="L3327" s="6">
        <v>0</v>
      </c>
      <c r="M3327" s="5">
        <v>0</v>
      </c>
      <c r="N3327" s="6">
        <v>0</v>
      </c>
      <c r="O3327" s="5">
        <v>0</v>
      </c>
      <c r="P3327" s="6">
        <v>0</v>
      </c>
      <c r="Q3327" s="5">
        <v>0</v>
      </c>
      <c r="R3327" s="6">
        <v>0</v>
      </c>
      <c r="S3327" s="5">
        <v>0</v>
      </c>
      <c r="T3327" s="6">
        <v>0</v>
      </c>
      <c r="U3327" s="5">
        <v>0</v>
      </c>
      <c r="V3327" s="6">
        <v>0</v>
      </c>
      <c r="W3327" s="5">
        <v>0</v>
      </c>
      <c r="X3327" s="6">
        <v>0</v>
      </c>
      <c r="Y3327" s="5">
        <v>0</v>
      </c>
      <c r="Z3327" s="6">
        <v>0</v>
      </c>
      <c r="AA3327" s="5">
        <v>1.4449999999999999E-2</v>
      </c>
      <c r="AB3327" s="6">
        <v>1.885</v>
      </c>
      <c r="AC3327" s="5">
        <v>0</v>
      </c>
      <c r="AD3327" s="6">
        <v>0</v>
      </c>
      <c r="AE3327" s="5">
        <v>0</v>
      </c>
      <c r="AF3327" s="6">
        <v>0</v>
      </c>
    </row>
    <row r="3328" spans="2:32" x14ac:dyDescent="0.35">
      <c r="B3328" s="1" t="s">
        <v>832</v>
      </c>
      <c r="C3328" s="5">
        <v>0</v>
      </c>
      <c r="D3328" s="6">
        <v>0</v>
      </c>
      <c r="E3328" s="5">
        <v>0</v>
      </c>
      <c r="F3328" s="6">
        <v>0</v>
      </c>
      <c r="G3328" s="5">
        <v>0</v>
      </c>
      <c r="H3328" s="6">
        <v>0</v>
      </c>
      <c r="I3328" s="5">
        <v>0</v>
      </c>
      <c r="J3328" s="6">
        <v>0</v>
      </c>
      <c r="K3328" s="5">
        <v>0</v>
      </c>
      <c r="L3328" s="6">
        <v>0</v>
      </c>
      <c r="M3328" s="5">
        <v>0</v>
      </c>
      <c r="N3328" s="6">
        <v>0</v>
      </c>
      <c r="O3328" s="5">
        <v>0</v>
      </c>
      <c r="P3328" s="6">
        <v>0</v>
      </c>
      <c r="Q3328" s="5">
        <v>0</v>
      </c>
      <c r="R3328" s="6">
        <v>0</v>
      </c>
      <c r="S3328" s="5">
        <v>0</v>
      </c>
      <c r="T3328" s="6">
        <v>0</v>
      </c>
      <c r="U3328" s="5">
        <v>0</v>
      </c>
      <c r="V3328" s="6">
        <v>0</v>
      </c>
      <c r="W3328" s="5">
        <v>0</v>
      </c>
      <c r="X3328" s="6">
        <v>0</v>
      </c>
      <c r="Y3328" s="5">
        <v>0</v>
      </c>
      <c r="Z3328" s="6">
        <v>0</v>
      </c>
      <c r="AA3328" s="5">
        <v>0</v>
      </c>
      <c r="AB3328" s="6">
        <v>0</v>
      </c>
      <c r="AC3328" s="5">
        <v>0</v>
      </c>
      <c r="AD3328" s="6">
        <v>0</v>
      </c>
      <c r="AE3328" s="5">
        <v>0</v>
      </c>
      <c r="AF3328" s="6">
        <v>0</v>
      </c>
    </row>
    <row r="3329" spans="2:32" x14ac:dyDescent="0.35">
      <c r="B3329" s="1" t="s">
        <v>833</v>
      </c>
      <c r="C3329" s="5">
        <v>0</v>
      </c>
      <c r="D3329" s="6">
        <v>0</v>
      </c>
      <c r="E3329" s="5">
        <v>0</v>
      </c>
      <c r="F3329" s="6">
        <v>0</v>
      </c>
      <c r="G3329" s="5">
        <v>0</v>
      </c>
      <c r="H3329" s="6">
        <v>0</v>
      </c>
      <c r="I3329" s="5">
        <v>0</v>
      </c>
      <c r="J3329" s="6">
        <v>0</v>
      </c>
      <c r="K3329" s="5">
        <v>0</v>
      </c>
      <c r="L3329" s="6">
        <v>0</v>
      </c>
      <c r="M3329" s="5">
        <v>0</v>
      </c>
      <c r="N3329" s="6">
        <v>0</v>
      </c>
      <c r="O3329" s="5">
        <v>0</v>
      </c>
      <c r="P3329" s="6">
        <v>0</v>
      </c>
      <c r="Q3329" s="5">
        <v>0</v>
      </c>
      <c r="R3329" s="6">
        <v>0</v>
      </c>
      <c r="S3329" s="5">
        <v>0</v>
      </c>
      <c r="T3329" s="6">
        <v>0</v>
      </c>
      <c r="U3329" s="5">
        <v>0</v>
      </c>
      <c r="V3329" s="6">
        <v>0</v>
      </c>
      <c r="W3329" s="5">
        <v>0</v>
      </c>
      <c r="X3329" s="6">
        <v>0</v>
      </c>
      <c r="Y3329" s="5">
        <v>0</v>
      </c>
      <c r="Z3329" s="6">
        <v>0</v>
      </c>
      <c r="AA3329" s="5">
        <v>0</v>
      </c>
      <c r="AB3329" s="6">
        <v>0</v>
      </c>
      <c r="AC3329" s="5">
        <v>0</v>
      </c>
      <c r="AD3329" s="6">
        <v>0</v>
      </c>
      <c r="AE3329" s="5">
        <v>0</v>
      </c>
      <c r="AF3329" s="6">
        <v>0</v>
      </c>
    </row>
    <row r="3330" spans="2:32" x14ac:dyDescent="0.35">
      <c r="B3330" s="1" t="s">
        <v>834</v>
      </c>
      <c r="C3330" s="5">
        <v>0</v>
      </c>
      <c r="D3330" s="6">
        <v>0</v>
      </c>
      <c r="E3330" s="5">
        <v>0</v>
      </c>
      <c r="F3330" s="6">
        <v>0</v>
      </c>
      <c r="G3330" s="5">
        <v>0</v>
      </c>
      <c r="H3330" s="6">
        <v>0</v>
      </c>
      <c r="I3330" s="5">
        <v>0</v>
      </c>
      <c r="J3330" s="6">
        <v>0</v>
      </c>
      <c r="K3330" s="5">
        <v>0</v>
      </c>
      <c r="L3330" s="6">
        <v>0</v>
      </c>
      <c r="M3330" s="5">
        <v>0</v>
      </c>
      <c r="N3330" s="6">
        <v>0</v>
      </c>
      <c r="O3330" s="5">
        <v>0</v>
      </c>
      <c r="P3330" s="6">
        <v>0</v>
      </c>
      <c r="Q3330" s="5">
        <v>0</v>
      </c>
      <c r="R3330" s="6">
        <v>0</v>
      </c>
      <c r="S3330" s="5">
        <v>0</v>
      </c>
      <c r="T3330" s="6">
        <v>0</v>
      </c>
      <c r="U3330" s="5">
        <v>0</v>
      </c>
      <c r="V3330" s="6">
        <v>0</v>
      </c>
      <c r="W3330" s="5">
        <v>0</v>
      </c>
      <c r="X3330" s="6">
        <v>0</v>
      </c>
      <c r="Y3330" s="5">
        <v>0</v>
      </c>
      <c r="Z3330" s="6">
        <v>0</v>
      </c>
      <c r="AA3330" s="5">
        <v>0</v>
      </c>
      <c r="AB3330" s="6">
        <v>0</v>
      </c>
      <c r="AC3330" s="5">
        <v>0</v>
      </c>
      <c r="AD3330" s="6">
        <v>0</v>
      </c>
      <c r="AE3330" s="5">
        <v>0</v>
      </c>
      <c r="AF3330" s="6">
        <v>0</v>
      </c>
    </row>
    <row r="3331" spans="2:32" x14ac:dyDescent="0.35">
      <c r="B3331" s="1" t="s">
        <v>835</v>
      </c>
      <c r="C3331" s="5">
        <v>0</v>
      </c>
      <c r="D3331" s="6">
        <v>0</v>
      </c>
      <c r="E3331" s="5">
        <v>0</v>
      </c>
      <c r="F3331" s="6">
        <v>0</v>
      </c>
      <c r="G3331" s="5">
        <v>0</v>
      </c>
      <c r="H3331" s="6">
        <v>0</v>
      </c>
      <c r="I3331" s="5">
        <v>0</v>
      </c>
      <c r="J3331" s="6">
        <v>0</v>
      </c>
      <c r="K3331" s="5">
        <v>0</v>
      </c>
      <c r="L3331" s="6">
        <v>0</v>
      </c>
      <c r="M3331" s="5">
        <v>0</v>
      </c>
      <c r="N3331" s="6">
        <v>0</v>
      </c>
      <c r="O3331" s="5">
        <v>0</v>
      </c>
      <c r="P3331" s="6">
        <v>0</v>
      </c>
      <c r="Q3331" s="5">
        <v>0</v>
      </c>
      <c r="R3331" s="6">
        <v>0</v>
      </c>
      <c r="S3331" s="5">
        <v>0</v>
      </c>
      <c r="T3331" s="6">
        <v>0</v>
      </c>
      <c r="U3331" s="5">
        <v>0</v>
      </c>
      <c r="V3331" s="6">
        <v>0</v>
      </c>
      <c r="W3331" s="5">
        <v>0</v>
      </c>
      <c r="X3331" s="6">
        <v>0</v>
      </c>
      <c r="Y3331" s="5">
        <v>0</v>
      </c>
      <c r="Z3331" s="6">
        <v>0</v>
      </c>
      <c r="AA3331" s="5">
        <v>0</v>
      </c>
      <c r="AB3331" s="6">
        <v>0</v>
      </c>
      <c r="AC3331" s="5">
        <v>0</v>
      </c>
      <c r="AD3331" s="6">
        <v>0</v>
      </c>
      <c r="AE3331" s="5">
        <v>0</v>
      </c>
      <c r="AF3331" s="6">
        <v>0</v>
      </c>
    </row>
    <row r="3332" spans="2:32" x14ac:dyDescent="0.35">
      <c r="B3332" s="1" t="s">
        <v>836</v>
      </c>
      <c r="C3332" s="5">
        <v>2.1700000000000001E-3</v>
      </c>
      <c r="D3332" s="6">
        <v>2.177</v>
      </c>
      <c r="E3332" s="5">
        <v>0</v>
      </c>
      <c r="F3332" s="6">
        <v>0</v>
      </c>
      <c r="G3332" s="5">
        <v>0</v>
      </c>
      <c r="H3332" s="6">
        <v>0</v>
      </c>
      <c r="I3332" s="5">
        <v>0</v>
      </c>
      <c r="J3332" s="6">
        <v>0</v>
      </c>
      <c r="K3332" s="5">
        <v>0</v>
      </c>
      <c r="L3332" s="6">
        <v>0</v>
      </c>
      <c r="M3332" s="5">
        <v>0</v>
      </c>
      <c r="N3332" s="6">
        <v>0</v>
      </c>
      <c r="O3332" s="5">
        <v>0</v>
      </c>
      <c r="P3332" s="6">
        <v>0</v>
      </c>
      <c r="Q3332" s="5">
        <v>0</v>
      </c>
      <c r="R3332" s="6">
        <v>0</v>
      </c>
      <c r="S3332" s="5">
        <v>0</v>
      </c>
      <c r="T3332" s="6">
        <v>0</v>
      </c>
      <c r="U3332" s="5">
        <v>0</v>
      </c>
      <c r="V3332" s="6">
        <v>0</v>
      </c>
      <c r="W3332" s="5">
        <v>0</v>
      </c>
      <c r="X3332" s="6">
        <v>0</v>
      </c>
      <c r="Y3332" s="5">
        <v>0</v>
      </c>
      <c r="Z3332" s="6">
        <v>0</v>
      </c>
      <c r="AA3332" s="5">
        <v>0</v>
      </c>
      <c r="AB3332" s="6">
        <v>0</v>
      </c>
      <c r="AC3332" s="5">
        <v>1.304E-2</v>
      </c>
      <c r="AD3332" s="6">
        <v>2.177</v>
      </c>
      <c r="AE3332" s="5">
        <v>0</v>
      </c>
      <c r="AF3332" s="6">
        <v>0</v>
      </c>
    </row>
    <row r="3333" spans="2:32" x14ac:dyDescent="0.35">
      <c r="B3333" s="1" t="s">
        <v>837</v>
      </c>
      <c r="C3333" s="5">
        <v>0</v>
      </c>
      <c r="D3333" s="6">
        <v>0</v>
      </c>
      <c r="E3333" s="5">
        <v>0</v>
      </c>
      <c r="F3333" s="6">
        <v>0</v>
      </c>
      <c r="G3333" s="5">
        <v>0</v>
      </c>
      <c r="H3333" s="6">
        <v>0</v>
      </c>
      <c r="I3333" s="5">
        <v>0</v>
      </c>
      <c r="J3333" s="6">
        <v>0</v>
      </c>
      <c r="K3333" s="5">
        <v>0</v>
      </c>
      <c r="L3333" s="6">
        <v>0</v>
      </c>
      <c r="M3333" s="5">
        <v>0</v>
      </c>
      <c r="N3333" s="6">
        <v>0</v>
      </c>
      <c r="O3333" s="5">
        <v>0</v>
      </c>
      <c r="P3333" s="6">
        <v>0</v>
      </c>
      <c r="Q3333" s="5">
        <v>0</v>
      </c>
      <c r="R3333" s="6">
        <v>0</v>
      </c>
      <c r="S3333" s="5">
        <v>0</v>
      </c>
      <c r="T3333" s="6">
        <v>0</v>
      </c>
      <c r="U3333" s="5">
        <v>0</v>
      </c>
      <c r="V3333" s="6">
        <v>0</v>
      </c>
      <c r="W3333" s="5">
        <v>0</v>
      </c>
      <c r="X3333" s="6">
        <v>0</v>
      </c>
      <c r="Y3333" s="5">
        <v>0</v>
      </c>
      <c r="Z3333" s="6">
        <v>0</v>
      </c>
      <c r="AA3333" s="5">
        <v>0</v>
      </c>
      <c r="AB3333" s="6">
        <v>0</v>
      </c>
      <c r="AC3333" s="5">
        <v>0</v>
      </c>
      <c r="AD3333" s="6">
        <v>0</v>
      </c>
      <c r="AE3333" s="5">
        <v>0</v>
      </c>
      <c r="AF3333" s="6">
        <v>0</v>
      </c>
    </row>
    <row r="3334" spans="2:32" x14ac:dyDescent="0.35">
      <c r="B3334" s="1" t="s">
        <v>838</v>
      </c>
      <c r="C3334" s="5">
        <v>0</v>
      </c>
      <c r="D3334" s="6">
        <v>0</v>
      </c>
      <c r="E3334" s="5">
        <v>0</v>
      </c>
      <c r="F3334" s="6">
        <v>0</v>
      </c>
      <c r="G3334" s="5">
        <v>0</v>
      </c>
      <c r="H3334" s="6">
        <v>0</v>
      </c>
      <c r="I3334" s="5">
        <v>0</v>
      </c>
      <c r="J3334" s="6">
        <v>0</v>
      </c>
      <c r="K3334" s="5">
        <v>0</v>
      </c>
      <c r="L3334" s="6">
        <v>0</v>
      </c>
      <c r="M3334" s="5">
        <v>0</v>
      </c>
      <c r="N3334" s="6">
        <v>0</v>
      </c>
      <c r="O3334" s="5">
        <v>0</v>
      </c>
      <c r="P3334" s="6">
        <v>0</v>
      </c>
      <c r="Q3334" s="5">
        <v>0</v>
      </c>
      <c r="R3334" s="6">
        <v>0</v>
      </c>
      <c r="S3334" s="5">
        <v>0</v>
      </c>
      <c r="T3334" s="6">
        <v>0</v>
      </c>
      <c r="U3334" s="5">
        <v>0</v>
      </c>
      <c r="V3334" s="6">
        <v>0</v>
      </c>
      <c r="W3334" s="5">
        <v>0</v>
      </c>
      <c r="X3334" s="6">
        <v>0</v>
      </c>
      <c r="Y3334" s="5">
        <v>0</v>
      </c>
      <c r="Z3334" s="6">
        <v>0</v>
      </c>
      <c r="AA3334" s="5">
        <v>0</v>
      </c>
      <c r="AB3334" s="6">
        <v>0</v>
      </c>
      <c r="AC3334" s="5">
        <v>0</v>
      </c>
      <c r="AD3334" s="6">
        <v>0</v>
      </c>
      <c r="AE3334" s="5">
        <v>0</v>
      </c>
      <c r="AF3334" s="6">
        <v>0</v>
      </c>
    </row>
    <row r="3335" spans="2:32" x14ac:dyDescent="0.35">
      <c r="B3335" s="1" t="s">
        <v>839</v>
      </c>
      <c r="C3335" s="5">
        <v>5.0200000000000002E-3</v>
      </c>
      <c r="D3335" s="6">
        <v>5.0449999999999999</v>
      </c>
      <c r="E3335" s="5">
        <v>0</v>
      </c>
      <c r="F3335" s="6">
        <v>0</v>
      </c>
      <c r="G3335" s="5">
        <v>0</v>
      </c>
      <c r="H3335" s="6">
        <v>0</v>
      </c>
      <c r="I3335" s="5">
        <v>0</v>
      </c>
      <c r="J3335" s="6">
        <v>0</v>
      </c>
      <c r="K3335" s="5">
        <v>0</v>
      </c>
      <c r="L3335" s="6">
        <v>0</v>
      </c>
      <c r="M3335" s="5">
        <v>0</v>
      </c>
      <c r="N3335" s="6">
        <v>0</v>
      </c>
      <c r="O3335" s="5">
        <v>0</v>
      </c>
      <c r="P3335" s="6">
        <v>0</v>
      </c>
      <c r="Q3335" s="5">
        <v>0</v>
      </c>
      <c r="R3335" s="6">
        <v>0</v>
      </c>
      <c r="S3335" s="5">
        <v>1.7919999999999998E-2</v>
      </c>
      <c r="T3335" s="6">
        <v>2.1309999999999998</v>
      </c>
      <c r="U3335" s="5">
        <v>0</v>
      </c>
      <c r="V3335" s="6">
        <v>0</v>
      </c>
      <c r="W3335" s="5">
        <v>0</v>
      </c>
      <c r="X3335" s="6">
        <v>0</v>
      </c>
      <c r="Y3335" s="5">
        <v>0</v>
      </c>
      <c r="Z3335" s="6">
        <v>0</v>
      </c>
      <c r="AA3335" s="5">
        <v>2.2339999999999999E-2</v>
      </c>
      <c r="AB3335" s="6">
        <v>2.9129999999999998</v>
      </c>
      <c r="AC3335" s="5">
        <v>0</v>
      </c>
      <c r="AD3335" s="6">
        <v>0</v>
      </c>
      <c r="AE3335" s="5">
        <v>0</v>
      </c>
      <c r="AF3335" s="6">
        <v>0</v>
      </c>
    </row>
    <row r="3336" spans="2:32" x14ac:dyDescent="0.35">
      <c r="B3336" s="1" t="s">
        <v>840</v>
      </c>
      <c r="C3336" s="5">
        <v>0</v>
      </c>
      <c r="D3336" s="6">
        <v>0</v>
      </c>
      <c r="E3336" s="5">
        <v>0</v>
      </c>
      <c r="F3336" s="6">
        <v>0</v>
      </c>
      <c r="G3336" s="5">
        <v>0</v>
      </c>
      <c r="H3336" s="6">
        <v>0</v>
      </c>
      <c r="I3336" s="5">
        <v>0</v>
      </c>
      <c r="J3336" s="6">
        <v>0</v>
      </c>
      <c r="K3336" s="5">
        <v>0</v>
      </c>
      <c r="L3336" s="6">
        <v>0</v>
      </c>
      <c r="M3336" s="5">
        <v>0</v>
      </c>
      <c r="N3336" s="6">
        <v>0</v>
      </c>
      <c r="O3336" s="5">
        <v>0</v>
      </c>
      <c r="P3336" s="6">
        <v>0</v>
      </c>
      <c r="Q3336" s="5">
        <v>0</v>
      </c>
      <c r="R3336" s="6">
        <v>0</v>
      </c>
      <c r="S3336" s="5">
        <v>0</v>
      </c>
      <c r="T3336" s="6">
        <v>0</v>
      </c>
      <c r="U3336" s="5">
        <v>0</v>
      </c>
      <c r="V3336" s="6">
        <v>0</v>
      </c>
      <c r="W3336" s="5">
        <v>0</v>
      </c>
      <c r="X3336" s="6">
        <v>0</v>
      </c>
      <c r="Y3336" s="5">
        <v>0</v>
      </c>
      <c r="Z3336" s="6">
        <v>0</v>
      </c>
      <c r="AA3336" s="5">
        <v>0</v>
      </c>
      <c r="AB3336" s="6">
        <v>0</v>
      </c>
      <c r="AC3336" s="5">
        <v>0</v>
      </c>
      <c r="AD3336" s="6">
        <v>0</v>
      </c>
      <c r="AE3336" s="5">
        <v>0</v>
      </c>
      <c r="AF3336" s="6">
        <v>0</v>
      </c>
    </row>
    <row r="3337" spans="2:32" x14ac:dyDescent="0.35">
      <c r="B3337" s="1" t="s">
        <v>841</v>
      </c>
      <c r="C3337" s="5">
        <v>0</v>
      </c>
      <c r="D3337" s="6">
        <v>0</v>
      </c>
      <c r="E3337" s="5">
        <v>0</v>
      </c>
      <c r="F3337" s="6">
        <v>0</v>
      </c>
      <c r="G3337" s="5">
        <v>0</v>
      </c>
      <c r="H3337" s="6">
        <v>0</v>
      </c>
      <c r="I3337" s="5">
        <v>0</v>
      </c>
      <c r="J3337" s="6">
        <v>0</v>
      </c>
      <c r="K3337" s="5">
        <v>0</v>
      </c>
      <c r="L3337" s="6">
        <v>0</v>
      </c>
      <c r="M3337" s="5">
        <v>0</v>
      </c>
      <c r="N3337" s="6">
        <v>0</v>
      </c>
      <c r="O3337" s="5">
        <v>0</v>
      </c>
      <c r="P3337" s="6">
        <v>0</v>
      </c>
      <c r="Q3337" s="5">
        <v>0</v>
      </c>
      <c r="R3337" s="6">
        <v>0</v>
      </c>
      <c r="S3337" s="5">
        <v>0</v>
      </c>
      <c r="T3337" s="6">
        <v>0</v>
      </c>
      <c r="U3337" s="5">
        <v>0</v>
      </c>
      <c r="V3337" s="6">
        <v>0</v>
      </c>
      <c r="W3337" s="5">
        <v>0</v>
      </c>
      <c r="X3337" s="6">
        <v>0</v>
      </c>
      <c r="Y3337" s="5">
        <v>0</v>
      </c>
      <c r="Z3337" s="6">
        <v>0</v>
      </c>
      <c r="AA3337" s="5">
        <v>0</v>
      </c>
      <c r="AB3337" s="6">
        <v>0</v>
      </c>
      <c r="AC3337" s="5">
        <v>0</v>
      </c>
      <c r="AD3337" s="6">
        <v>0</v>
      </c>
      <c r="AE3337" s="5">
        <v>0</v>
      </c>
      <c r="AF3337" s="6">
        <v>0</v>
      </c>
    </row>
    <row r="3338" spans="2:32" x14ac:dyDescent="0.35">
      <c r="B3338" s="1" t="s">
        <v>842</v>
      </c>
      <c r="C3338" s="5">
        <v>4.1599999999999996E-3</v>
      </c>
      <c r="D3338" s="6">
        <v>4.1859999999999999</v>
      </c>
      <c r="E3338" s="5">
        <v>0</v>
      </c>
      <c r="F3338" s="6">
        <v>0</v>
      </c>
      <c r="G3338" s="5">
        <v>0</v>
      </c>
      <c r="H3338" s="6">
        <v>0</v>
      </c>
      <c r="I3338" s="5">
        <v>0</v>
      </c>
      <c r="J3338" s="6">
        <v>0</v>
      </c>
      <c r="K3338" s="5">
        <v>0</v>
      </c>
      <c r="L3338" s="6">
        <v>0</v>
      </c>
      <c r="M3338" s="5">
        <v>0</v>
      </c>
      <c r="N3338" s="6">
        <v>0</v>
      </c>
      <c r="O3338" s="5">
        <v>0</v>
      </c>
      <c r="P3338" s="6">
        <v>0</v>
      </c>
      <c r="Q3338" s="5">
        <v>0</v>
      </c>
      <c r="R3338" s="6">
        <v>0</v>
      </c>
      <c r="S3338" s="5">
        <v>0</v>
      </c>
      <c r="T3338" s="6">
        <v>0</v>
      </c>
      <c r="U3338" s="5">
        <v>0</v>
      </c>
      <c r="V3338" s="6">
        <v>0</v>
      </c>
      <c r="W3338" s="5">
        <v>0</v>
      </c>
      <c r="X3338" s="6">
        <v>0</v>
      </c>
      <c r="Y3338" s="5">
        <v>4.0969999999999999E-2</v>
      </c>
      <c r="Z3338" s="6">
        <v>4.1859999999999999</v>
      </c>
      <c r="AA3338" s="5">
        <v>0</v>
      </c>
      <c r="AB3338" s="6">
        <v>0</v>
      </c>
      <c r="AC3338" s="5">
        <v>0</v>
      </c>
      <c r="AD3338" s="6">
        <v>0</v>
      </c>
      <c r="AE3338" s="5">
        <v>0</v>
      </c>
      <c r="AF3338" s="6">
        <v>0</v>
      </c>
    </row>
    <row r="3339" spans="2:32" x14ac:dyDescent="0.35">
      <c r="B3339" s="2" t="s">
        <v>393</v>
      </c>
    </row>
    <row r="3340" spans="2:32" x14ac:dyDescent="0.35">
      <c r="B3340" s="1" t="s">
        <v>394</v>
      </c>
      <c r="C3340" s="5">
        <v>0</v>
      </c>
      <c r="D3340" s="6">
        <v>0</v>
      </c>
      <c r="E3340" s="5">
        <v>0</v>
      </c>
      <c r="F3340" s="6">
        <v>0</v>
      </c>
      <c r="G3340" s="5">
        <v>0</v>
      </c>
      <c r="H3340" s="6">
        <v>0</v>
      </c>
      <c r="I3340" s="5">
        <v>0</v>
      </c>
      <c r="J3340" s="6">
        <v>0</v>
      </c>
      <c r="K3340" s="5">
        <v>0</v>
      </c>
      <c r="L3340" s="6">
        <v>0</v>
      </c>
      <c r="M3340" s="5">
        <v>0</v>
      </c>
      <c r="N3340" s="6">
        <v>0</v>
      </c>
      <c r="O3340" s="5">
        <v>0</v>
      </c>
      <c r="P3340" s="6">
        <v>0</v>
      </c>
      <c r="Q3340" s="5">
        <v>0</v>
      </c>
      <c r="R3340" s="6">
        <v>0</v>
      </c>
      <c r="S3340" s="5">
        <v>0</v>
      </c>
      <c r="T3340" s="6">
        <v>0</v>
      </c>
      <c r="U3340" s="5">
        <v>0</v>
      </c>
      <c r="V3340" s="6">
        <v>0</v>
      </c>
      <c r="W3340" s="5">
        <v>0</v>
      </c>
      <c r="X3340" s="6">
        <v>0</v>
      </c>
      <c r="Y3340" s="5">
        <v>0</v>
      </c>
      <c r="Z3340" s="6">
        <v>0</v>
      </c>
      <c r="AA3340" s="5">
        <v>0</v>
      </c>
      <c r="AB3340" s="6">
        <v>0</v>
      </c>
      <c r="AC3340" s="5">
        <v>0</v>
      </c>
      <c r="AD3340" s="6">
        <v>0</v>
      </c>
      <c r="AE3340" s="5">
        <v>0</v>
      </c>
      <c r="AF3340" s="6">
        <v>0</v>
      </c>
    </row>
    <row r="3341" spans="2:32" x14ac:dyDescent="0.35">
      <c r="B3341" s="1" t="s">
        <v>843</v>
      </c>
      <c r="C3341" s="5">
        <v>0</v>
      </c>
      <c r="D3341" s="6">
        <v>0</v>
      </c>
      <c r="E3341" s="5">
        <v>0</v>
      </c>
      <c r="F3341" s="6">
        <v>0</v>
      </c>
      <c r="G3341" s="5">
        <v>0</v>
      </c>
      <c r="H3341" s="6">
        <v>0</v>
      </c>
      <c r="I3341" s="5">
        <v>0</v>
      </c>
      <c r="J3341" s="6">
        <v>0</v>
      </c>
      <c r="K3341" s="5">
        <v>0</v>
      </c>
      <c r="L3341" s="6">
        <v>0</v>
      </c>
      <c r="M3341" s="5">
        <v>0</v>
      </c>
      <c r="N3341" s="6">
        <v>0</v>
      </c>
      <c r="O3341" s="5">
        <v>0</v>
      </c>
      <c r="P3341" s="6">
        <v>0</v>
      </c>
      <c r="Q3341" s="5">
        <v>0</v>
      </c>
      <c r="R3341" s="6">
        <v>0</v>
      </c>
      <c r="S3341" s="5">
        <v>0</v>
      </c>
      <c r="T3341" s="6">
        <v>0</v>
      </c>
      <c r="U3341" s="5">
        <v>0</v>
      </c>
      <c r="V3341" s="6">
        <v>0</v>
      </c>
      <c r="W3341" s="5">
        <v>0</v>
      </c>
      <c r="X3341" s="6">
        <v>0</v>
      </c>
      <c r="Y3341" s="5">
        <v>0</v>
      </c>
      <c r="Z3341" s="6">
        <v>0</v>
      </c>
      <c r="AA3341" s="5">
        <v>0</v>
      </c>
      <c r="AB3341" s="6">
        <v>0</v>
      </c>
      <c r="AC3341" s="5">
        <v>0</v>
      </c>
      <c r="AD3341" s="6">
        <v>0</v>
      </c>
      <c r="AE3341" s="5">
        <v>0</v>
      </c>
      <c r="AF3341" s="6">
        <v>0</v>
      </c>
    </row>
    <row r="3342" spans="2:32" x14ac:dyDescent="0.35">
      <c r="B3342" s="1" t="s">
        <v>395</v>
      </c>
      <c r="C3342" s="5">
        <v>0</v>
      </c>
      <c r="D3342" s="6">
        <v>0</v>
      </c>
      <c r="E3342" s="5">
        <v>0</v>
      </c>
      <c r="F3342" s="6">
        <v>0</v>
      </c>
      <c r="G3342" s="5">
        <v>0</v>
      </c>
      <c r="H3342" s="6">
        <v>0</v>
      </c>
      <c r="I3342" s="5">
        <v>0</v>
      </c>
      <c r="J3342" s="6">
        <v>0</v>
      </c>
      <c r="K3342" s="5">
        <v>0</v>
      </c>
      <c r="L3342" s="6">
        <v>0</v>
      </c>
      <c r="M3342" s="5">
        <v>0</v>
      </c>
      <c r="N3342" s="6">
        <v>0</v>
      </c>
      <c r="O3342" s="5">
        <v>0</v>
      </c>
      <c r="P3342" s="6">
        <v>0</v>
      </c>
      <c r="Q3342" s="5">
        <v>0</v>
      </c>
      <c r="R3342" s="6">
        <v>0</v>
      </c>
      <c r="S3342" s="5">
        <v>0</v>
      </c>
      <c r="T3342" s="6">
        <v>0</v>
      </c>
      <c r="U3342" s="5">
        <v>0</v>
      </c>
      <c r="V3342" s="6">
        <v>0</v>
      </c>
      <c r="W3342" s="5">
        <v>0</v>
      </c>
      <c r="X3342" s="6">
        <v>0</v>
      </c>
      <c r="Y3342" s="5">
        <v>0</v>
      </c>
      <c r="Z3342" s="6">
        <v>0</v>
      </c>
      <c r="AA3342" s="5">
        <v>0</v>
      </c>
      <c r="AB3342" s="6">
        <v>0</v>
      </c>
      <c r="AC3342" s="5">
        <v>0</v>
      </c>
      <c r="AD3342" s="6">
        <v>0</v>
      </c>
      <c r="AE3342" s="5">
        <v>0</v>
      </c>
      <c r="AF3342" s="6">
        <v>0</v>
      </c>
    </row>
    <row r="3343" spans="2:32" x14ac:dyDescent="0.35">
      <c r="B3343" s="1" t="s">
        <v>396</v>
      </c>
      <c r="C3343" s="5">
        <v>0</v>
      </c>
      <c r="D3343" s="6">
        <v>0</v>
      </c>
      <c r="E3343" s="5">
        <v>0</v>
      </c>
      <c r="F3343" s="6">
        <v>0</v>
      </c>
      <c r="G3343" s="5">
        <v>0</v>
      </c>
      <c r="H3343" s="6">
        <v>0</v>
      </c>
      <c r="I3343" s="5">
        <v>0</v>
      </c>
      <c r="J3343" s="6">
        <v>0</v>
      </c>
      <c r="K3343" s="5">
        <v>0</v>
      </c>
      <c r="L3343" s="6">
        <v>0</v>
      </c>
      <c r="M3343" s="5">
        <v>0</v>
      </c>
      <c r="N3343" s="6">
        <v>0</v>
      </c>
      <c r="O3343" s="5">
        <v>0</v>
      </c>
      <c r="P3343" s="6">
        <v>0</v>
      </c>
      <c r="Q3343" s="5">
        <v>0</v>
      </c>
      <c r="R3343" s="6">
        <v>0</v>
      </c>
      <c r="S3343" s="5">
        <v>0</v>
      </c>
      <c r="T3343" s="6">
        <v>0</v>
      </c>
      <c r="U3343" s="5">
        <v>0</v>
      </c>
      <c r="V3343" s="6">
        <v>0</v>
      </c>
      <c r="W3343" s="5">
        <v>0</v>
      </c>
      <c r="X3343" s="6">
        <v>0</v>
      </c>
      <c r="Y3343" s="5">
        <v>0</v>
      </c>
      <c r="Z3343" s="6">
        <v>0</v>
      </c>
      <c r="AA3343" s="5">
        <v>0</v>
      </c>
      <c r="AB3343" s="6">
        <v>0</v>
      </c>
      <c r="AC3343" s="5">
        <v>0</v>
      </c>
      <c r="AD3343" s="6">
        <v>0</v>
      </c>
      <c r="AE3343" s="5">
        <v>0</v>
      </c>
      <c r="AF3343" s="6">
        <v>0</v>
      </c>
    </row>
    <row r="3344" spans="2:32" x14ac:dyDescent="0.35">
      <c r="B3344" s="1" t="s">
        <v>397</v>
      </c>
      <c r="C3344" s="5">
        <v>0</v>
      </c>
      <c r="D3344" s="6">
        <v>0</v>
      </c>
      <c r="E3344" s="5">
        <v>0</v>
      </c>
      <c r="F3344" s="6">
        <v>0</v>
      </c>
      <c r="G3344" s="5">
        <v>0</v>
      </c>
      <c r="H3344" s="6">
        <v>0</v>
      </c>
      <c r="I3344" s="5">
        <v>0</v>
      </c>
      <c r="J3344" s="6">
        <v>0</v>
      </c>
      <c r="K3344" s="5">
        <v>0</v>
      </c>
      <c r="L3344" s="6">
        <v>0</v>
      </c>
      <c r="M3344" s="5">
        <v>0</v>
      </c>
      <c r="N3344" s="6">
        <v>0</v>
      </c>
      <c r="O3344" s="5">
        <v>0</v>
      </c>
      <c r="P3344" s="6">
        <v>0</v>
      </c>
      <c r="Q3344" s="5">
        <v>0</v>
      </c>
      <c r="R3344" s="6">
        <v>0</v>
      </c>
      <c r="S3344" s="5">
        <v>0</v>
      </c>
      <c r="T3344" s="6">
        <v>0</v>
      </c>
      <c r="U3344" s="5">
        <v>0</v>
      </c>
      <c r="V3344" s="6">
        <v>0</v>
      </c>
      <c r="W3344" s="5">
        <v>0</v>
      </c>
      <c r="X3344" s="6">
        <v>0</v>
      </c>
      <c r="Y3344" s="5">
        <v>0</v>
      </c>
      <c r="Z3344" s="6">
        <v>0</v>
      </c>
      <c r="AA3344" s="5">
        <v>0</v>
      </c>
      <c r="AB3344" s="6">
        <v>0</v>
      </c>
      <c r="AC3344" s="5">
        <v>0</v>
      </c>
      <c r="AD3344" s="6">
        <v>0</v>
      </c>
      <c r="AE3344" s="5">
        <v>0</v>
      </c>
      <c r="AF3344" s="6">
        <v>0</v>
      </c>
    </row>
    <row r="3346" spans="1:32" x14ac:dyDescent="0.35">
      <c r="B3346" s="2" t="s">
        <v>398</v>
      </c>
      <c r="D3346" s="3">
        <v>1005.443</v>
      </c>
      <c r="F3346" s="3">
        <v>49.134</v>
      </c>
      <c r="H3346" s="3">
        <v>71.558999999999997</v>
      </c>
      <c r="J3346" s="3">
        <v>48.932000000000002</v>
      </c>
      <c r="L3346" s="3">
        <v>49.124000000000002</v>
      </c>
      <c r="N3346" s="3">
        <v>44.628</v>
      </c>
      <c r="P3346" s="3">
        <v>32.883000000000003</v>
      </c>
      <c r="R3346" s="3">
        <v>42.179000000000002</v>
      </c>
      <c r="T3346" s="3">
        <v>118.896</v>
      </c>
      <c r="V3346" s="3">
        <v>43.529000000000003</v>
      </c>
      <c r="X3346" s="3">
        <v>17.291</v>
      </c>
      <c r="Z3346" s="3">
        <v>102.18</v>
      </c>
      <c r="AB3346" s="3">
        <v>130.41900000000001</v>
      </c>
      <c r="AD3346" s="3">
        <v>166.995</v>
      </c>
      <c r="AF3346" s="3">
        <v>87.692999999999998</v>
      </c>
    </row>
    <row r="3347" spans="1:32" x14ac:dyDescent="0.35">
      <c r="B3347" s="2" t="s">
        <v>399</v>
      </c>
      <c r="D3347" s="3">
        <v>1091</v>
      </c>
      <c r="F3347" s="3">
        <v>81</v>
      </c>
      <c r="H3347" s="3">
        <v>71</v>
      </c>
      <c r="J3347" s="3">
        <v>82</v>
      </c>
      <c r="L3347" s="3">
        <v>64</v>
      </c>
      <c r="N3347" s="3">
        <v>80</v>
      </c>
      <c r="P3347" s="3">
        <v>76</v>
      </c>
      <c r="R3347" s="3">
        <v>78</v>
      </c>
      <c r="T3347" s="3">
        <v>71</v>
      </c>
      <c r="V3347" s="3">
        <v>90</v>
      </c>
      <c r="X3347" s="3">
        <v>89</v>
      </c>
      <c r="Z3347" s="3">
        <v>85</v>
      </c>
      <c r="AB3347" s="3">
        <v>75</v>
      </c>
      <c r="AD3347" s="3">
        <v>73</v>
      </c>
      <c r="AF3347" s="3">
        <v>76</v>
      </c>
    </row>
    <row r="3349" spans="1:32" x14ac:dyDescent="0.35">
      <c r="A3349" s="3" t="s">
        <v>852</v>
      </c>
      <c r="B3349" s="2" t="s">
        <v>853</v>
      </c>
    </row>
    <row r="3350" spans="1:32" x14ac:dyDescent="0.35">
      <c r="B3350" s="4" t="s">
        <v>18</v>
      </c>
    </row>
    <row r="3352" spans="1:32" x14ac:dyDescent="0.35">
      <c r="B3352" s="2" t="s">
        <v>1</v>
      </c>
    </row>
    <row r="3353" spans="1:32" x14ac:dyDescent="0.35">
      <c r="B3353" s="1" t="s">
        <v>19</v>
      </c>
      <c r="C3353" s="5">
        <v>0</v>
      </c>
      <c r="D3353" s="6">
        <v>0</v>
      </c>
      <c r="E3353" s="5">
        <v>0</v>
      </c>
      <c r="F3353" s="6">
        <v>0</v>
      </c>
      <c r="G3353" s="5">
        <v>0</v>
      </c>
      <c r="H3353" s="6">
        <v>0</v>
      </c>
      <c r="I3353" s="5">
        <v>0</v>
      </c>
      <c r="J3353" s="6">
        <v>0</v>
      </c>
      <c r="K3353" s="5">
        <v>0</v>
      </c>
      <c r="L3353" s="6">
        <v>0</v>
      </c>
      <c r="M3353" s="5">
        <v>0</v>
      </c>
      <c r="N3353" s="6">
        <v>0</v>
      </c>
      <c r="O3353" s="5">
        <v>0</v>
      </c>
      <c r="P3353" s="6">
        <v>0</v>
      </c>
      <c r="Q3353" s="5">
        <v>0</v>
      </c>
      <c r="R3353" s="6">
        <v>0</v>
      </c>
      <c r="S3353" s="5">
        <v>0</v>
      </c>
      <c r="T3353" s="6">
        <v>0</v>
      </c>
      <c r="U3353" s="5">
        <v>0</v>
      </c>
      <c r="V3353" s="6">
        <v>0</v>
      </c>
      <c r="W3353" s="5">
        <v>0</v>
      </c>
      <c r="X3353" s="6">
        <v>0</v>
      </c>
      <c r="Y3353" s="5">
        <v>0</v>
      </c>
      <c r="Z3353" s="6">
        <v>0</v>
      </c>
      <c r="AA3353" s="5">
        <v>0</v>
      </c>
      <c r="AB3353" s="6">
        <v>0</v>
      </c>
      <c r="AC3353" s="5">
        <v>0</v>
      </c>
      <c r="AD3353" s="6">
        <v>0</v>
      </c>
      <c r="AE3353" s="5">
        <v>0</v>
      </c>
      <c r="AF3353" s="6">
        <v>0</v>
      </c>
    </row>
    <row r="3354" spans="1:32" x14ac:dyDescent="0.35">
      <c r="B3354" s="1" t="s">
        <v>20</v>
      </c>
      <c r="C3354" s="5">
        <v>4.4099999999999999E-3</v>
      </c>
      <c r="D3354" s="6">
        <v>2.4870000000000001</v>
      </c>
      <c r="E3354" s="5">
        <v>0</v>
      </c>
      <c r="F3354" s="6">
        <v>0</v>
      </c>
      <c r="G3354" s="5">
        <v>0</v>
      </c>
      <c r="H3354" s="6">
        <v>0</v>
      </c>
      <c r="I3354" s="5">
        <v>0</v>
      </c>
      <c r="J3354" s="6">
        <v>0</v>
      </c>
      <c r="K3354" s="5">
        <v>3.4930000000000003E-2</v>
      </c>
      <c r="L3354" s="6">
        <v>0.83699999999999997</v>
      </c>
      <c r="M3354" s="5">
        <v>5.7389999999999997E-2</v>
      </c>
      <c r="N3354" s="6">
        <v>1.65</v>
      </c>
      <c r="O3354" s="5">
        <v>0</v>
      </c>
      <c r="P3354" s="6">
        <v>0</v>
      </c>
      <c r="Q3354" s="5">
        <v>0</v>
      </c>
      <c r="R3354" s="6">
        <v>0</v>
      </c>
      <c r="S3354" s="5">
        <v>0</v>
      </c>
      <c r="T3354" s="6">
        <v>0</v>
      </c>
      <c r="U3354" s="5">
        <v>0</v>
      </c>
      <c r="V3354" s="6">
        <v>0</v>
      </c>
      <c r="W3354" s="5">
        <v>0</v>
      </c>
      <c r="X3354" s="6">
        <v>0</v>
      </c>
      <c r="Y3354" s="5">
        <v>0</v>
      </c>
      <c r="Z3354" s="6">
        <v>0</v>
      </c>
      <c r="AA3354" s="5">
        <v>0</v>
      </c>
      <c r="AB3354" s="6">
        <v>0</v>
      </c>
      <c r="AC3354" s="5">
        <v>0</v>
      </c>
      <c r="AD3354" s="6">
        <v>0</v>
      </c>
      <c r="AE3354" s="5">
        <v>0</v>
      </c>
      <c r="AF3354" s="6">
        <v>0</v>
      </c>
    </row>
    <row r="3355" spans="1:32" x14ac:dyDescent="0.35">
      <c r="B3355" s="1" t="s">
        <v>21</v>
      </c>
      <c r="C3355" s="5">
        <v>0</v>
      </c>
      <c r="D3355" s="6">
        <v>0</v>
      </c>
      <c r="E3355" s="5">
        <v>0</v>
      </c>
      <c r="F3355" s="6">
        <v>0</v>
      </c>
      <c r="G3355" s="5">
        <v>0</v>
      </c>
      <c r="H3355" s="6">
        <v>0</v>
      </c>
      <c r="I3355" s="5">
        <v>0</v>
      </c>
      <c r="J3355" s="6">
        <v>0</v>
      </c>
      <c r="K3355" s="5">
        <v>0</v>
      </c>
      <c r="L3355" s="6">
        <v>0</v>
      </c>
      <c r="M3355" s="5">
        <v>0</v>
      </c>
      <c r="N3355" s="6">
        <v>0</v>
      </c>
      <c r="O3355" s="5">
        <v>0</v>
      </c>
      <c r="P3355" s="6">
        <v>0</v>
      </c>
      <c r="Q3355" s="5">
        <v>0</v>
      </c>
      <c r="R3355" s="6">
        <v>0</v>
      </c>
      <c r="S3355" s="5">
        <v>0</v>
      </c>
      <c r="T3355" s="6">
        <v>0</v>
      </c>
      <c r="U3355" s="5">
        <v>0</v>
      </c>
      <c r="V3355" s="6">
        <v>0</v>
      </c>
      <c r="W3355" s="5">
        <v>0</v>
      </c>
      <c r="X3355" s="6">
        <v>0</v>
      </c>
      <c r="Y3355" s="5">
        <v>0</v>
      </c>
      <c r="Z3355" s="6">
        <v>0</v>
      </c>
      <c r="AA3355" s="5">
        <v>0</v>
      </c>
      <c r="AB3355" s="6">
        <v>0</v>
      </c>
      <c r="AC3355" s="5">
        <v>0</v>
      </c>
      <c r="AD3355" s="6">
        <v>0</v>
      </c>
      <c r="AE3355" s="5">
        <v>0</v>
      </c>
      <c r="AF3355" s="6">
        <v>0</v>
      </c>
    </row>
    <row r="3356" spans="1:32" x14ac:dyDescent="0.35">
      <c r="B3356" s="1" t="s">
        <v>499</v>
      </c>
      <c r="C3356" s="5">
        <v>2.094E-2</v>
      </c>
      <c r="D3356" s="6">
        <v>11.823</v>
      </c>
      <c r="E3356" s="5">
        <v>0</v>
      </c>
      <c r="F3356" s="6">
        <v>0</v>
      </c>
      <c r="G3356" s="5">
        <v>9.9799999999999993E-3</v>
      </c>
      <c r="H3356" s="6">
        <v>0.42</v>
      </c>
      <c r="I3356" s="5">
        <v>7.1279999999999996E-2</v>
      </c>
      <c r="J3356" s="6">
        <v>2.3820000000000001</v>
      </c>
      <c r="K3356" s="5">
        <v>0.13979</v>
      </c>
      <c r="L3356" s="6">
        <v>3.35</v>
      </c>
      <c r="M3356" s="5">
        <v>3.4849999999999999E-2</v>
      </c>
      <c r="N3356" s="6">
        <v>1.002</v>
      </c>
      <c r="O3356" s="5">
        <v>0</v>
      </c>
      <c r="P3356" s="6">
        <v>0</v>
      </c>
      <c r="Q3356" s="5">
        <v>0</v>
      </c>
      <c r="R3356" s="6">
        <v>0</v>
      </c>
      <c r="S3356" s="5">
        <v>3.2800000000000003E-2</v>
      </c>
      <c r="T3356" s="6">
        <v>2.1309999999999998</v>
      </c>
      <c r="U3356" s="5">
        <v>0</v>
      </c>
      <c r="V3356" s="6">
        <v>0</v>
      </c>
      <c r="W3356" s="5">
        <v>0</v>
      </c>
      <c r="X3356" s="6">
        <v>0</v>
      </c>
      <c r="Y3356" s="5">
        <v>0</v>
      </c>
      <c r="Z3356" s="6">
        <v>0</v>
      </c>
      <c r="AA3356" s="5">
        <v>0</v>
      </c>
      <c r="AB3356" s="6">
        <v>0</v>
      </c>
      <c r="AC3356" s="5">
        <v>0</v>
      </c>
      <c r="AD3356" s="6">
        <v>0</v>
      </c>
      <c r="AE3356" s="5">
        <v>5.7570000000000003E-2</v>
      </c>
      <c r="AF3356" s="6">
        <v>2.5390000000000001</v>
      </c>
    </row>
    <row r="3357" spans="1:32" x14ac:dyDescent="0.35">
      <c r="B3357" s="1" t="s">
        <v>500</v>
      </c>
      <c r="C3357" s="5">
        <v>6.6100000000000004E-3</v>
      </c>
      <c r="D3357" s="6">
        <v>3.7330000000000001</v>
      </c>
      <c r="E3357" s="5">
        <v>5.9319999999999998E-2</v>
      </c>
      <c r="F3357" s="6">
        <v>1.482</v>
      </c>
      <c r="G3357" s="5">
        <v>9.9799999999999993E-3</v>
      </c>
      <c r="H3357" s="6">
        <v>0.42</v>
      </c>
      <c r="I3357" s="5">
        <v>4.827E-2</v>
      </c>
      <c r="J3357" s="6">
        <v>1.613</v>
      </c>
      <c r="K3357" s="5">
        <v>0</v>
      </c>
      <c r="L3357" s="6">
        <v>0</v>
      </c>
      <c r="M3357" s="5">
        <v>0</v>
      </c>
      <c r="N3357" s="6">
        <v>0</v>
      </c>
      <c r="O3357" s="5">
        <v>8.7399999999999995E-3</v>
      </c>
      <c r="P3357" s="6">
        <v>0.219</v>
      </c>
      <c r="Q3357" s="5">
        <v>0</v>
      </c>
      <c r="R3357" s="6">
        <v>0</v>
      </c>
      <c r="S3357" s="5">
        <v>0</v>
      </c>
      <c r="T3357" s="6">
        <v>0</v>
      </c>
      <c r="U3357" s="5">
        <v>0</v>
      </c>
      <c r="V3357" s="6">
        <v>0</v>
      </c>
      <c r="W3357" s="5">
        <v>0</v>
      </c>
      <c r="X3357" s="6">
        <v>0</v>
      </c>
      <c r="Y3357" s="5">
        <v>0</v>
      </c>
      <c r="Z3357" s="6">
        <v>0</v>
      </c>
      <c r="AA3357" s="5">
        <v>0</v>
      </c>
      <c r="AB3357" s="6">
        <v>0</v>
      </c>
      <c r="AC3357" s="5">
        <v>0</v>
      </c>
      <c r="AD3357" s="6">
        <v>0</v>
      </c>
      <c r="AE3357" s="5">
        <v>0</v>
      </c>
      <c r="AF3357" s="6">
        <v>0</v>
      </c>
    </row>
    <row r="3358" spans="1:32" x14ac:dyDescent="0.35">
      <c r="B3358" s="1" t="s">
        <v>501</v>
      </c>
      <c r="C3358" s="5">
        <v>0</v>
      </c>
      <c r="D3358" s="6">
        <v>0</v>
      </c>
      <c r="E3358" s="5">
        <v>0</v>
      </c>
      <c r="F3358" s="6">
        <v>0</v>
      </c>
      <c r="G3358" s="5">
        <v>0</v>
      </c>
      <c r="H3358" s="6">
        <v>0</v>
      </c>
      <c r="I3358" s="5">
        <v>0</v>
      </c>
      <c r="J3358" s="6">
        <v>0</v>
      </c>
      <c r="K3358" s="5">
        <v>0</v>
      </c>
      <c r="L3358" s="6">
        <v>0</v>
      </c>
      <c r="M3358" s="5">
        <v>0</v>
      </c>
      <c r="N3358" s="6">
        <v>0</v>
      </c>
      <c r="O3358" s="5">
        <v>0</v>
      </c>
      <c r="P3358" s="6">
        <v>0</v>
      </c>
      <c r="Q3358" s="5">
        <v>0</v>
      </c>
      <c r="R3358" s="6">
        <v>0</v>
      </c>
      <c r="S3358" s="5">
        <v>0</v>
      </c>
      <c r="T3358" s="6">
        <v>0</v>
      </c>
      <c r="U3358" s="5">
        <v>0</v>
      </c>
      <c r="V3358" s="6">
        <v>0</v>
      </c>
      <c r="W3358" s="5">
        <v>0</v>
      </c>
      <c r="X3358" s="6">
        <v>0</v>
      </c>
      <c r="Y3358" s="5">
        <v>0</v>
      </c>
      <c r="Z3358" s="6">
        <v>0</v>
      </c>
      <c r="AA3358" s="5">
        <v>0</v>
      </c>
      <c r="AB3358" s="6">
        <v>0</v>
      </c>
      <c r="AC3358" s="5">
        <v>0</v>
      </c>
      <c r="AD3358" s="6">
        <v>0</v>
      </c>
      <c r="AE3358" s="5">
        <v>0</v>
      </c>
      <c r="AF3358" s="6">
        <v>0</v>
      </c>
    </row>
    <row r="3359" spans="1:32" x14ac:dyDescent="0.35">
      <c r="B3359" s="1" t="s">
        <v>502</v>
      </c>
      <c r="C3359" s="5">
        <v>0</v>
      </c>
      <c r="D3359" s="6">
        <v>0</v>
      </c>
      <c r="E3359" s="5">
        <v>0</v>
      </c>
      <c r="F3359" s="6">
        <v>0</v>
      </c>
      <c r="G3359" s="5">
        <v>0</v>
      </c>
      <c r="H3359" s="6">
        <v>0</v>
      </c>
      <c r="I3359" s="5">
        <v>0</v>
      </c>
      <c r="J3359" s="6">
        <v>0</v>
      </c>
      <c r="K3359" s="5">
        <v>0</v>
      </c>
      <c r="L3359" s="6">
        <v>0</v>
      </c>
      <c r="M3359" s="5">
        <v>0</v>
      </c>
      <c r="N3359" s="6">
        <v>0</v>
      </c>
      <c r="O3359" s="5">
        <v>0</v>
      </c>
      <c r="P3359" s="6">
        <v>0</v>
      </c>
      <c r="Q3359" s="5">
        <v>0</v>
      </c>
      <c r="R3359" s="6">
        <v>0</v>
      </c>
      <c r="S3359" s="5">
        <v>0</v>
      </c>
      <c r="T3359" s="6">
        <v>0</v>
      </c>
      <c r="U3359" s="5">
        <v>0</v>
      </c>
      <c r="V3359" s="6">
        <v>0</v>
      </c>
      <c r="W3359" s="5">
        <v>0</v>
      </c>
      <c r="X3359" s="6">
        <v>0</v>
      </c>
      <c r="Y3359" s="5">
        <v>0</v>
      </c>
      <c r="Z3359" s="6">
        <v>0</v>
      </c>
      <c r="AA3359" s="5">
        <v>0</v>
      </c>
      <c r="AB3359" s="6">
        <v>0</v>
      </c>
      <c r="AC3359" s="5">
        <v>0</v>
      </c>
      <c r="AD3359" s="6">
        <v>0</v>
      </c>
      <c r="AE3359" s="5">
        <v>0</v>
      </c>
      <c r="AF3359" s="6">
        <v>0</v>
      </c>
    </row>
    <row r="3360" spans="1:32" x14ac:dyDescent="0.35">
      <c r="B3360" s="1" t="s">
        <v>503</v>
      </c>
      <c r="C3360" s="5">
        <v>0</v>
      </c>
      <c r="D3360" s="6">
        <v>0</v>
      </c>
      <c r="E3360" s="5">
        <v>0</v>
      </c>
      <c r="F3360" s="6">
        <v>0</v>
      </c>
      <c r="G3360" s="5">
        <v>0</v>
      </c>
      <c r="H3360" s="6">
        <v>0</v>
      </c>
      <c r="I3360" s="5">
        <v>0</v>
      </c>
      <c r="J3360" s="6">
        <v>0</v>
      </c>
      <c r="K3360" s="5">
        <v>0</v>
      </c>
      <c r="L3360" s="6">
        <v>0</v>
      </c>
      <c r="M3360" s="5">
        <v>0</v>
      </c>
      <c r="N3360" s="6">
        <v>0</v>
      </c>
      <c r="O3360" s="5">
        <v>0</v>
      </c>
      <c r="P3360" s="6">
        <v>0</v>
      </c>
      <c r="Q3360" s="5">
        <v>0</v>
      </c>
      <c r="R3360" s="6">
        <v>0</v>
      </c>
      <c r="S3360" s="5">
        <v>0</v>
      </c>
      <c r="T3360" s="6">
        <v>0</v>
      </c>
      <c r="U3360" s="5">
        <v>0</v>
      </c>
      <c r="V3360" s="6">
        <v>0</v>
      </c>
      <c r="W3360" s="5">
        <v>0</v>
      </c>
      <c r="X3360" s="6">
        <v>0</v>
      </c>
      <c r="Y3360" s="5">
        <v>0</v>
      </c>
      <c r="Z3360" s="6">
        <v>0</v>
      </c>
      <c r="AA3360" s="5">
        <v>0</v>
      </c>
      <c r="AB3360" s="6">
        <v>0</v>
      </c>
      <c r="AC3360" s="5">
        <v>0</v>
      </c>
      <c r="AD3360" s="6">
        <v>0</v>
      </c>
      <c r="AE3360" s="5">
        <v>0</v>
      </c>
      <c r="AF3360" s="6">
        <v>0</v>
      </c>
    </row>
    <row r="3361" spans="2:32" x14ac:dyDescent="0.35">
      <c r="B3361" s="1" t="s">
        <v>29</v>
      </c>
      <c r="C3361" s="5">
        <v>0</v>
      </c>
      <c r="D3361" s="6">
        <v>0</v>
      </c>
      <c r="E3361" s="5">
        <v>0</v>
      </c>
      <c r="F3361" s="6">
        <v>0</v>
      </c>
      <c r="G3361" s="5">
        <v>0</v>
      </c>
      <c r="H3361" s="6">
        <v>0</v>
      </c>
      <c r="I3361" s="5">
        <v>0</v>
      </c>
      <c r="J3361" s="6">
        <v>0</v>
      </c>
      <c r="K3361" s="5">
        <v>0</v>
      </c>
      <c r="L3361" s="6">
        <v>0</v>
      </c>
      <c r="M3361" s="5">
        <v>0</v>
      </c>
      <c r="N3361" s="6">
        <v>0</v>
      </c>
      <c r="O3361" s="5">
        <v>0</v>
      </c>
      <c r="P3361" s="6">
        <v>0</v>
      </c>
      <c r="Q3361" s="5">
        <v>0</v>
      </c>
      <c r="R3361" s="6">
        <v>0</v>
      </c>
      <c r="S3361" s="5">
        <v>0</v>
      </c>
      <c r="T3361" s="6">
        <v>0</v>
      </c>
      <c r="U3361" s="5">
        <v>0</v>
      </c>
      <c r="V3361" s="6">
        <v>0</v>
      </c>
      <c r="W3361" s="5">
        <v>0</v>
      </c>
      <c r="X3361" s="6">
        <v>0</v>
      </c>
      <c r="Y3361" s="5">
        <v>0</v>
      </c>
      <c r="Z3361" s="6">
        <v>0</v>
      </c>
      <c r="AA3361" s="5">
        <v>0</v>
      </c>
      <c r="AB3361" s="6">
        <v>0</v>
      </c>
      <c r="AC3361" s="5">
        <v>0</v>
      </c>
      <c r="AD3361" s="6">
        <v>0</v>
      </c>
      <c r="AE3361" s="5">
        <v>0</v>
      </c>
      <c r="AF3361" s="6">
        <v>0</v>
      </c>
    </row>
    <row r="3362" spans="2:32" x14ac:dyDescent="0.35">
      <c r="B3362" s="1" t="s">
        <v>32</v>
      </c>
      <c r="C3362" s="5">
        <v>0</v>
      </c>
      <c r="D3362" s="6">
        <v>0</v>
      </c>
      <c r="E3362" s="5">
        <v>0</v>
      </c>
      <c r="F3362" s="6">
        <v>0</v>
      </c>
      <c r="G3362" s="5">
        <v>0</v>
      </c>
      <c r="H3362" s="6">
        <v>0</v>
      </c>
      <c r="I3362" s="5">
        <v>0</v>
      </c>
      <c r="J3362" s="6">
        <v>0</v>
      </c>
      <c r="K3362" s="5">
        <v>0</v>
      </c>
      <c r="L3362" s="6">
        <v>0</v>
      </c>
      <c r="M3362" s="5">
        <v>0</v>
      </c>
      <c r="N3362" s="6">
        <v>0</v>
      </c>
      <c r="O3362" s="5">
        <v>0</v>
      </c>
      <c r="P3362" s="6">
        <v>0</v>
      </c>
      <c r="Q3362" s="5">
        <v>0</v>
      </c>
      <c r="R3362" s="6">
        <v>0</v>
      </c>
      <c r="S3362" s="5">
        <v>0</v>
      </c>
      <c r="T3362" s="6">
        <v>0</v>
      </c>
      <c r="U3362" s="5">
        <v>0</v>
      </c>
      <c r="V3362" s="6">
        <v>0</v>
      </c>
      <c r="W3362" s="5">
        <v>0</v>
      </c>
      <c r="X3362" s="6">
        <v>0</v>
      </c>
      <c r="Y3362" s="5">
        <v>0</v>
      </c>
      <c r="Z3362" s="6">
        <v>0</v>
      </c>
      <c r="AA3362" s="5">
        <v>0</v>
      </c>
      <c r="AB3362" s="6">
        <v>0</v>
      </c>
      <c r="AC3362" s="5">
        <v>0</v>
      </c>
      <c r="AD3362" s="6">
        <v>0</v>
      </c>
      <c r="AE3362" s="5">
        <v>0</v>
      </c>
      <c r="AF3362" s="6">
        <v>0</v>
      </c>
    </row>
    <row r="3363" spans="2:32" x14ac:dyDescent="0.35">
      <c r="B3363" s="1" t="s">
        <v>504</v>
      </c>
      <c r="C3363" s="5">
        <v>0</v>
      </c>
      <c r="D3363" s="6">
        <v>0</v>
      </c>
      <c r="E3363" s="5">
        <v>0</v>
      </c>
      <c r="F3363" s="6">
        <v>0</v>
      </c>
      <c r="G3363" s="5">
        <v>0</v>
      </c>
      <c r="H3363" s="6">
        <v>0</v>
      </c>
      <c r="I3363" s="5">
        <v>0</v>
      </c>
      <c r="J3363" s="6">
        <v>0</v>
      </c>
      <c r="K3363" s="5">
        <v>0</v>
      </c>
      <c r="L3363" s="6">
        <v>0</v>
      </c>
      <c r="M3363" s="5">
        <v>0</v>
      </c>
      <c r="N3363" s="6">
        <v>0</v>
      </c>
      <c r="O3363" s="5">
        <v>0</v>
      </c>
      <c r="P3363" s="6">
        <v>0</v>
      </c>
      <c r="Q3363" s="5">
        <v>0</v>
      </c>
      <c r="R3363" s="6">
        <v>0</v>
      </c>
      <c r="S3363" s="5">
        <v>0</v>
      </c>
      <c r="T3363" s="6">
        <v>0</v>
      </c>
      <c r="U3363" s="5">
        <v>0</v>
      </c>
      <c r="V3363" s="6">
        <v>0</v>
      </c>
      <c r="W3363" s="5">
        <v>0</v>
      </c>
      <c r="X3363" s="6">
        <v>0</v>
      </c>
      <c r="Y3363" s="5">
        <v>0</v>
      </c>
      <c r="Z3363" s="6">
        <v>0</v>
      </c>
      <c r="AA3363" s="5">
        <v>0</v>
      </c>
      <c r="AB3363" s="6">
        <v>0</v>
      </c>
      <c r="AC3363" s="5">
        <v>0</v>
      </c>
      <c r="AD3363" s="6">
        <v>0</v>
      </c>
      <c r="AE3363" s="5">
        <v>0</v>
      </c>
      <c r="AF3363" s="6">
        <v>0</v>
      </c>
    </row>
    <row r="3364" spans="2:32" x14ac:dyDescent="0.35">
      <c r="B3364" s="1" t="s">
        <v>505</v>
      </c>
      <c r="C3364" s="5">
        <v>0</v>
      </c>
      <c r="D3364" s="6">
        <v>0</v>
      </c>
      <c r="E3364" s="5">
        <v>0</v>
      </c>
      <c r="F3364" s="6">
        <v>0</v>
      </c>
      <c r="G3364" s="5">
        <v>0</v>
      </c>
      <c r="H3364" s="6">
        <v>0</v>
      </c>
      <c r="I3364" s="5">
        <v>0</v>
      </c>
      <c r="J3364" s="6">
        <v>0</v>
      </c>
      <c r="K3364" s="5">
        <v>0</v>
      </c>
      <c r="L3364" s="6">
        <v>0</v>
      </c>
      <c r="M3364" s="5">
        <v>0</v>
      </c>
      <c r="N3364" s="6">
        <v>0</v>
      </c>
      <c r="O3364" s="5">
        <v>0</v>
      </c>
      <c r="P3364" s="6">
        <v>0</v>
      </c>
      <c r="Q3364" s="5">
        <v>0</v>
      </c>
      <c r="R3364" s="6">
        <v>0</v>
      </c>
      <c r="S3364" s="5">
        <v>0</v>
      </c>
      <c r="T3364" s="6">
        <v>0</v>
      </c>
      <c r="U3364" s="5">
        <v>0</v>
      </c>
      <c r="V3364" s="6">
        <v>0</v>
      </c>
      <c r="W3364" s="5">
        <v>0</v>
      </c>
      <c r="X3364" s="6">
        <v>0</v>
      </c>
      <c r="Y3364" s="5">
        <v>0</v>
      </c>
      <c r="Z3364" s="6">
        <v>0</v>
      </c>
      <c r="AA3364" s="5">
        <v>0</v>
      </c>
      <c r="AB3364" s="6">
        <v>0</v>
      </c>
      <c r="AC3364" s="5">
        <v>0</v>
      </c>
      <c r="AD3364" s="6">
        <v>0</v>
      </c>
      <c r="AE3364" s="5">
        <v>0</v>
      </c>
      <c r="AF3364" s="6">
        <v>0</v>
      </c>
    </row>
    <row r="3365" spans="2:32" x14ac:dyDescent="0.35">
      <c r="B3365" s="1" t="s">
        <v>506</v>
      </c>
      <c r="C3365" s="5">
        <v>1.8600000000000001E-3</v>
      </c>
      <c r="D3365" s="6">
        <v>1.05</v>
      </c>
      <c r="E3365" s="5">
        <v>0</v>
      </c>
      <c r="F3365" s="6">
        <v>0</v>
      </c>
      <c r="G3365" s="5">
        <v>0</v>
      </c>
      <c r="H3365" s="6">
        <v>0</v>
      </c>
      <c r="I3365" s="5">
        <v>0</v>
      </c>
      <c r="J3365" s="6">
        <v>0</v>
      </c>
      <c r="K3365" s="5">
        <v>3.4930000000000003E-2</v>
      </c>
      <c r="L3365" s="6">
        <v>0.83699999999999997</v>
      </c>
      <c r="M3365" s="5">
        <v>0</v>
      </c>
      <c r="N3365" s="6">
        <v>0</v>
      </c>
      <c r="O3365" s="5">
        <v>0</v>
      </c>
      <c r="P3365" s="6">
        <v>0</v>
      </c>
      <c r="Q3365" s="5">
        <v>7.8100000000000001E-3</v>
      </c>
      <c r="R3365" s="6">
        <v>0.21299999999999999</v>
      </c>
      <c r="S3365" s="5">
        <v>0</v>
      </c>
      <c r="T3365" s="6">
        <v>0</v>
      </c>
      <c r="U3365" s="5">
        <v>0</v>
      </c>
      <c r="V3365" s="6">
        <v>0</v>
      </c>
      <c r="W3365" s="5">
        <v>0</v>
      </c>
      <c r="X3365" s="6">
        <v>0</v>
      </c>
      <c r="Y3365" s="5">
        <v>0</v>
      </c>
      <c r="Z3365" s="6">
        <v>0</v>
      </c>
      <c r="AA3365" s="5">
        <v>0</v>
      </c>
      <c r="AB3365" s="6">
        <v>0</v>
      </c>
      <c r="AC3365" s="5">
        <v>0</v>
      </c>
      <c r="AD3365" s="6">
        <v>0</v>
      </c>
      <c r="AE3365" s="5">
        <v>0</v>
      </c>
      <c r="AF3365" s="6">
        <v>0</v>
      </c>
    </row>
    <row r="3366" spans="2:32" x14ac:dyDescent="0.35">
      <c r="B3366" s="1" t="s">
        <v>507</v>
      </c>
      <c r="C3366" s="5">
        <v>0</v>
      </c>
      <c r="D3366" s="6">
        <v>0</v>
      </c>
      <c r="E3366" s="5">
        <v>0</v>
      </c>
      <c r="F3366" s="6">
        <v>0</v>
      </c>
      <c r="G3366" s="5">
        <v>0</v>
      </c>
      <c r="H3366" s="6">
        <v>0</v>
      </c>
      <c r="I3366" s="5">
        <v>0</v>
      </c>
      <c r="J3366" s="6">
        <v>0</v>
      </c>
      <c r="K3366" s="5">
        <v>0</v>
      </c>
      <c r="L3366" s="6">
        <v>0</v>
      </c>
      <c r="M3366" s="5">
        <v>0</v>
      </c>
      <c r="N3366" s="6">
        <v>0</v>
      </c>
      <c r="O3366" s="5">
        <v>0</v>
      </c>
      <c r="P3366" s="6">
        <v>0</v>
      </c>
      <c r="Q3366" s="5">
        <v>0</v>
      </c>
      <c r="R3366" s="6">
        <v>0</v>
      </c>
      <c r="S3366" s="5">
        <v>0</v>
      </c>
      <c r="T3366" s="6">
        <v>0</v>
      </c>
      <c r="U3366" s="5">
        <v>0</v>
      </c>
      <c r="V3366" s="6">
        <v>0</v>
      </c>
      <c r="W3366" s="5">
        <v>0</v>
      </c>
      <c r="X3366" s="6">
        <v>0</v>
      </c>
      <c r="Y3366" s="5">
        <v>0</v>
      </c>
      <c r="Z3366" s="6">
        <v>0</v>
      </c>
      <c r="AA3366" s="5">
        <v>0</v>
      </c>
      <c r="AB3366" s="6">
        <v>0</v>
      </c>
      <c r="AC3366" s="5">
        <v>0</v>
      </c>
      <c r="AD3366" s="6">
        <v>0</v>
      </c>
      <c r="AE3366" s="5">
        <v>0</v>
      </c>
      <c r="AF3366" s="6">
        <v>0</v>
      </c>
    </row>
    <row r="3367" spans="2:32" x14ac:dyDescent="0.35">
      <c r="B3367" s="1" t="s">
        <v>508</v>
      </c>
      <c r="C3367" s="5">
        <v>0</v>
      </c>
      <c r="D3367" s="6">
        <v>0</v>
      </c>
      <c r="E3367" s="5">
        <v>0</v>
      </c>
      <c r="F3367" s="6">
        <v>0</v>
      </c>
      <c r="G3367" s="5">
        <v>0</v>
      </c>
      <c r="H3367" s="6">
        <v>0</v>
      </c>
      <c r="I3367" s="5">
        <v>0</v>
      </c>
      <c r="J3367" s="6">
        <v>0</v>
      </c>
      <c r="K3367" s="5">
        <v>0</v>
      </c>
      <c r="L3367" s="6">
        <v>0</v>
      </c>
      <c r="M3367" s="5">
        <v>0</v>
      </c>
      <c r="N3367" s="6">
        <v>0</v>
      </c>
      <c r="O3367" s="5">
        <v>0</v>
      </c>
      <c r="P3367" s="6">
        <v>0</v>
      </c>
      <c r="Q3367" s="5">
        <v>0</v>
      </c>
      <c r="R3367" s="6">
        <v>0</v>
      </c>
      <c r="S3367" s="5">
        <v>0</v>
      </c>
      <c r="T3367" s="6">
        <v>0</v>
      </c>
      <c r="U3367" s="5">
        <v>0</v>
      </c>
      <c r="V3367" s="6">
        <v>0</v>
      </c>
      <c r="W3367" s="5">
        <v>0</v>
      </c>
      <c r="X3367" s="6">
        <v>0</v>
      </c>
      <c r="Y3367" s="5">
        <v>0</v>
      </c>
      <c r="Z3367" s="6">
        <v>0</v>
      </c>
      <c r="AA3367" s="5">
        <v>0</v>
      </c>
      <c r="AB3367" s="6">
        <v>0</v>
      </c>
      <c r="AC3367" s="5">
        <v>0</v>
      </c>
      <c r="AD3367" s="6">
        <v>0</v>
      </c>
      <c r="AE3367" s="5">
        <v>0</v>
      </c>
      <c r="AF3367" s="6">
        <v>0</v>
      </c>
    </row>
    <row r="3368" spans="2:32" x14ac:dyDescent="0.35">
      <c r="B3368" s="1" t="s">
        <v>509</v>
      </c>
      <c r="C3368" s="5">
        <v>0</v>
      </c>
      <c r="D3368" s="6">
        <v>0</v>
      </c>
      <c r="E3368" s="5">
        <v>0</v>
      </c>
      <c r="F3368" s="6">
        <v>0</v>
      </c>
      <c r="G3368" s="5">
        <v>0</v>
      </c>
      <c r="H3368" s="6">
        <v>0</v>
      </c>
      <c r="I3368" s="5">
        <v>0</v>
      </c>
      <c r="J3368" s="6">
        <v>0</v>
      </c>
      <c r="K3368" s="5">
        <v>0</v>
      </c>
      <c r="L3368" s="6">
        <v>0</v>
      </c>
      <c r="M3368" s="5">
        <v>0</v>
      </c>
      <c r="N3368" s="6">
        <v>0</v>
      </c>
      <c r="O3368" s="5">
        <v>0</v>
      </c>
      <c r="P3368" s="6">
        <v>0</v>
      </c>
      <c r="Q3368" s="5">
        <v>0</v>
      </c>
      <c r="R3368" s="6">
        <v>0</v>
      </c>
      <c r="S3368" s="5">
        <v>0</v>
      </c>
      <c r="T3368" s="6">
        <v>0</v>
      </c>
      <c r="U3368" s="5">
        <v>0</v>
      </c>
      <c r="V3368" s="6">
        <v>0</v>
      </c>
      <c r="W3368" s="5">
        <v>0</v>
      </c>
      <c r="X3368" s="6">
        <v>0</v>
      </c>
      <c r="Y3368" s="5">
        <v>0</v>
      </c>
      <c r="Z3368" s="6">
        <v>0</v>
      </c>
      <c r="AA3368" s="5">
        <v>0</v>
      </c>
      <c r="AB3368" s="6">
        <v>0</v>
      </c>
      <c r="AC3368" s="5">
        <v>0</v>
      </c>
      <c r="AD3368" s="6">
        <v>0</v>
      </c>
      <c r="AE3368" s="5">
        <v>0</v>
      </c>
      <c r="AF3368" s="6">
        <v>0</v>
      </c>
    </row>
    <row r="3369" spans="2:32" x14ac:dyDescent="0.35">
      <c r="B3369" s="1" t="s">
        <v>33</v>
      </c>
      <c r="C3369" s="5">
        <v>0</v>
      </c>
      <c r="D3369" s="6">
        <v>0</v>
      </c>
      <c r="E3369" s="5">
        <v>0</v>
      </c>
      <c r="F3369" s="6">
        <v>0</v>
      </c>
      <c r="G3369" s="5">
        <v>0</v>
      </c>
      <c r="H3369" s="6">
        <v>0</v>
      </c>
      <c r="I3369" s="5">
        <v>0</v>
      </c>
      <c r="J3369" s="6">
        <v>0</v>
      </c>
      <c r="K3369" s="5">
        <v>0</v>
      </c>
      <c r="L3369" s="6">
        <v>0</v>
      </c>
      <c r="M3369" s="5">
        <v>0</v>
      </c>
      <c r="N3369" s="6">
        <v>0</v>
      </c>
      <c r="O3369" s="5">
        <v>0</v>
      </c>
      <c r="P3369" s="6">
        <v>0</v>
      </c>
      <c r="Q3369" s="5">
        <v>0</v>
      </c>
      <c r="R3369" s="6">
        <v>0</v>
      </c>
      <c r="S3369" s="5">
        <v>0</v>
      </c>
      <c r="T3369" s="6">
        <v>0</v>
      </c>
      <c r="U3369" s="5">
        <v>0</v>
      </c>
      <c r="V3369" s="6">
        <v>0</v>
      </c>
      <c r="W3369" s="5">
        <v>0</v>
      </c>
      <c r="X3369" s="6">
        <v>0</v>
      </c>
      <c r="Y3369" s="5">
        <v>0</v>
      </c>
      <c r="Z3369" s="6">
        <v>0</v>
      </c>
      <c r="AA3369" s="5">
        <v>0</v>
      </c>
      <c r="AB3369" s="6">
        <v>0</v>
      </c>
      <c r="AC3369" s="5">
        <v>0</v>
      </c>
      <c r="AD3369" s="6">
        <v>0</v>
      </c>
      <c r="AE3369" s="5">
        <v>0</v>
      </c>
      <c r="AF3369" s="6">
        <v>0</v>
      </c>
    </row>
    <row r="3370" spans="2:32" x14ac:dyDescent="0.35">
      <c r="B3370" s="1" t="s">
        <v>35</v>
      </c>
      <c r="C3370" s="5">
        <v>9.92E-3</v>
      </c>
      <c r="D3370" s="6">
        <v>5.6020000000000003</v>
      </c>
      <c r="E3370" s="5">
        <v>2.9899999999999999E-2</v>
      </c>
      <c r="F3370" s="6">
        <v>0.747</v>
      </c>
      <c r="G3370" s="5">
        <v>0</v>
      </c>
      <c r="H3370" s="6">
        <v>0</v>
      </c>
      <c r="I3370" s="5">
        <v>6.3560000000000005E-2</v>
      </c>
      <c r="J3370" s="6">
        <v>2.1240000000000001</v>
      </c>
      <c r="K3370" s="5">
        <v>0</v>
      </c>
      <c r="L3370" s="6">
        <v>0</v>
      </c>
      <c r="M3370" s="5">
        <v>0</v>
      </c>
      <c r="N3370" s="6">
        <v>0</v>
      </c>
      <c r="O3370" s="5">
        <v>8.7399999999999995E-3</v>
      </c>
      <c r="P3370" s="6">
        <v>0.219</v>
      </c>
      <c r="Q3370" s="5">
        <v>0</v>
      </c>
      <c r="R3370" s="6">
        <v>0</v>
      </c>
      <c r="S3370" s="5">
        <v>0</v>
      </c>
      <c r="T3370" s="6">
        <v>0</v>
      </c>
      <c r="U3370" s="5">
        <v>0</v>
      </c>
      <c r="V3370" s="6">
        <v>0</v>
      </c>
      <c r="W3370" s="5">
        <v>0</v>
      </c>
      <c r="X3370" s="6">
        <v>0</v>
      </c>
      <c r="Y3370" s="5">
        <v>0</v>
      </c>
      <c r="Z3370" s="6">
        <v>0</v>
      </c>
      <c r="AA3370" s="5">
        <v>0</v>
      </c>
      <c r="AB3370" s="6">
        <v>0</v>
      </c>
      <c r="AC3370" s="5">
        <v>0</v>
      </c>
      <c r="AD3370" s="6">
        <v>0</v>
      </c>
      <c r="AE3370" s="5">
        <v>5.6980000000000003E-2</v>
      </c>
      <c r="AF3370" s="6">
        <v>2.5129999999999999</v>
      </c>
    </row>
    <row r="3371" spans="2:32" x14ac:dyDescent="0.35">
      <c r="B3371" s="1" t="s">
        <v>510</v>
      </c>
      <c r="C3371" s="5">
        <v>0</v>
      </c>
      <c r="D3371" s="6">
        <v>0</v>
      </c>
      <c r="E3371" s="5">
        <v>0</v>
      </c>
      <c r="F3371" s="6">
        <v>0</v>
      </c>
      <c r="G3371" s="5">
        <v>0</v>
      </c>
      <c r="H3371" s="6">
        <v>0</v>
      </c>
      <c r="I3371" s="5">
        <v>0</v>
      </c>
      <c r="J3371" s="6">
        <v>0</v>
      </c>
      <c r="K3371" s="5">
        <v>0</v>
      </c>
      <c r="L3371" s="6">
        <v>0</v>
      </c>
      <c r="M3371" s="5">
        <v>0</v>
      </c>
      <c r="N3371" s="6">
        <v>0</v>
      </c>
      <c r="O3371" s="5">
        <v>0</v>
      </c>
      <c r="P3371" s="6">
        <v>0</v>
      </c>
      <c r="Q3371" s="5">
        <v>0</v>
      </c>
      <c r="R3371" s="6">
        <v>0</v>
      </c>
      <c r="S3371" s="5">
        <v>0</v>
      </c>
      <c r="T3371" s="6">
        <v>0</v>
      </c>
      <c r="U3371" s="5">
        <v>0</v>
      </c>
      <c r="V3371" s="6">
        <v>0</v>
      </c>
      <c r="W3371" s="5">
        <v>0</v>
      </c>
      <c r="X3371" s="6">
        <v>0</v>
      </c>
      <c r="Y3371" s="5">
        <v>0</v>
      </c>
      <c r="Z3371" s="6">
        <v>0</v>
      </c>
      <c r="AA3371" s="5">
        <v>0</v>
      </c>
      <c r="AB3371" s="6">
        <v>0</v>
      </c>
      <c r="AC3371" s="5">
        <v>0</v>
      </c>
      <c r="AD3371" s="6">
        <v>0</v>
      </c>
      <c r="AE3371" s="5">
        <v>0</v>
      </c>
      <c r="AF3371" s="6">
        <v>0</v>
      </c>
    </row>
    <row r="3372" spans="2:32" x14ac:dyDescent="0.35">
      <c r="B3372" s="1" t="s">
        <v>511</v>
      </c>
      <c r="C3372" s="5">
        <v>0</v>
      </c>
      <c r="D3372" s="6">
        <v>0</v>
      </c>
      <c r="E3372" s="5">
        <v>0</v>
      </c>
      <c r="F3372" s="6">
        <v>0</v>
      </c>
      <c r="G3372" s="5">
        <v>0</v>
      </c>
      <c r="H3372" s="6">
        <v>0</v>
      </c>
      <c r="I3372" s="5">
        <v>0</v>
      </c>
      <c r="J3372" s="6">
        <v>0</v>
      </c>
      <c r="K3372" s="5">
        <v>0</v>
      </c>
      <c r="L3372" s="6">
        <v>0</v>
      </c>
      <c r="M3372" s="5">
        <v>0</v>
      </c>
      <c r="N3372" s="6">
        <v>0</v>
      </c>
      <c r="O3372" s="5">
        <v>0</v>
      </c>
      <c r="P3372" s="6">
        <v>0</v>
      </c>
      <c r="Q3372" s="5">
        <v>0</v>
      </c>
      <c r="R3372" s="6">
        <v>0</v>
      </c>
      <c r="S3372" s="5">
        <v>0</v>
      </c>
      <c r="T3372" s="6">
        <v>0</v>
      </c>
      <c r="U3372" s="5">
        <v>0</v>
      </c>
      <c r="V3372" s="6">
        <v>0</v>
      </c>
      <c r="W3372" s="5">
        <v>0</v>
      </c>
      <c r="X3372" s="6">
        <v>0</v>
      </c>
      <c r="Y3372" s="5">
        <v>0</v>
      </c>
      <c r="Z3372" s="6">
        <v>0</v>
      </c>
      <c r="AA3372" s="5">
        <v>0</v>
      </c>
      <c r="AB3372" s="6">
        <v>0</v>
      </c>
      <c r="AC3372" s="5">
        <v>0</v>
      </c>
      <c r="AD3372" s="6">
        <v>0</v>
      </c>
      <c r="AE3372" s="5">
        <v>0</v>
      </c>
      <c r="AF3372" s="6">
        <v>0</v>
      </c>
    </row>
    <row r="3373" spans="2:32" x14ac:dyDescent="0.35">
      <c r="B3373" s="1" t="s">
        <v>512</v>
      </c>
      <c r="C3373" s="5">
        <v>0</v>
      </c>
      <c r="D3373" s="6">
        <v>0</v>
      </c>
      <c r="E3373" s="5">
        <v>0</v>
      </c>
      <c r="F3373" s="6">
        <v>0</v>
      </c>
      <c r="G3373" s="5">
        <v>0</v>
      </c>
      <c r="H3373" s="6">
        <v>0</v>
      </c>
      <c r="I3373" s="5">
        <v>0</v>
      </c>
      <c r="J3373" s="6">
        <v>0</v>
      </c>
      <c r="K3373" s="5">
        <v>0</v>
      </c>
      <c r="L3373" s="6">
        <v>0</v>
      </c>
      <c r="M3373" s="5">
        <v>0</v>
      </c>
      <c r="N3373" s="6">
        <v>0</v>
      </c>
      <c r="O3373" s="5">
        <v>0</v>
      </c>
      <c r="P3373" s="6">
        <v>0</v>
      </c>
      <c r="Q3373" s="5">
        <v>0</v>
      </c>
      <c r="R3373" s="6">
        <v>0</v>
      </c>
      <c r="S3373" s="5">
        <v>0</v>
      </c>
      <c r="T3373" s="6">
        <v>0</v>
      </c>
      <c r="U3373" s="5">
        <v>0</v>
      </c>
      <c r="V3373" s="6">
        <v>0</v>
      </c>
      <c r="W3373" s="5">
        <v>0</v>
      </c>
      <c r="X3373" s="6">
        <v>0</v>
      </c>
      <c r="Y3373" s="5">
        <v>0</v>
      </c>
      <c r="Z3373" s="6">
        <v>0</v>
      </c>
      <c r="AA3373" s="5">
        <v>0</v>
      </c>
      <c r="AB3373" s="6">
        <v>0</v>
      </c>
      <c r="AC3373" s="5">
        <v>0</v>
      </c>
      <c r="AD3373" s="6">
        <v>0</v>
      </c>
      <c r="AE3373" s="5">
        <v>0</v>
      </c>
      <c r="AF3373" s="6">
        <v>0</v>
      </c>
    </row>
    <row r="3374" spans="2:32" x14ac:dyDescent="0.35">
      <c r="B3374" s="2" t="s">
        <v>2</v>
      </c>
    </row>
    <row r="3375" spans="2:32" x14ac:dyDescent="0.35">
      <c r="B3375" s="1" t="s">
        <v>36</v>
      </c>
      <c r="C3375" s="5">
        <v>0</v>
      </c>
      <c r="D3375" s="6">
        <v>0</v>
      </c>
      <c r="E3375" s="5">
        <v>0</v>
      </c>
      <c r="F3375" s="6">
        <v>0</v>
      </c>
      <c r="G3375" s="5">
        <v>0</v>
      </c>
      <c r="H3375" s="6">
        <v>0</v>
      </c>
      <c r="I3375" s="5">
        <v>0</v>
      </c>
      <c r="J3375" s="6">
        <v>0</v>
      </c>
      <c r="K3375" s="5">
        <v>0</v>
      </c>
      <c r="L3375" s="6">
        <v>0</v>
      </c>
      <c r="M3375" s="5">
        <v>0</v>
      </c>
      <c r="N3375" s="6">
        <v>0</v>
      </c>
      <c r="O3375" s="5">
        <v>0</v>
      </c>
      <c r="P3375" s="6">
        <v>0</v>
      </c>
      <c r="Q3375" s="5">
        <v>0</v>
      </c>
      <c r="R3375" s="6">
        <v>0</v>
      </c>
      <c r="S3375" s="5">
        <v>0</v>
      </c>
      <c r="T3375" s="6">
        <v>0</v>
      </c>
      <c r="U3375" s="5">
        <v>0</v>
      </c>
      <c r="V3375" s="6">
        <v>0</v>
      </c>
      <c r="W3375" s="5">
        <v>0</v>
      </c>
      <c r="X3375" s="6">
        <v>0</v>
      </c>
      <c r="Y3375" s="5">
        <v>0</v>
      </c>
      <c r="Z3375" s="6">
        <v>0</v>
      </c>
      <c r="AA3375" s="5">
        <v>0</v>
      </c>
      <c r="AB3375" s="6">
        <v>0</v>
      </c>
      <c r="AC3375" s="5">
        <v>0</v>
      </c>
      <c r="AD3375" s="6">
        <v>0</v>
      </c>
      <c r="AE3375" s="5">
        <v>0</v>
      </c>
      <c r="AF3375" s="6">
        <v>0</v>
      </c>
    </row>
    <row r="3376" spans="2:32" x14ac:dyDescent="0.35">
      <c r="B3376" s="1" t="s">
        <v>513</v>
      </c>
      <c r="C3376" s="5">
        <v>0</v>
      </c>
      <c r="D3376" s="6">
        <v>0</v>
      </c>
      <c r="E3376" s="5">
        <v>0</v>
      </c>
      <c r="F3376" s="6">
        <v>0</v>
      </c>
      <c r="G3376" s="5">
        <v>0</v>
      </c>
      <c r="H3376" s="6">
        <v>0</v>
      </c>
      <c r="I3376" s="5">
        <v>0</v>
      </c>
      <c r="J3376" s="6">
        <v>0</v>
      </c>
      <c r="K3376" s="5">
        <v>0</v>
      </c>
      <c r="L3376" s="6">
        <v>0</v>
      </c>
      <c r="M3376" s="5">
        <v>0</v>
      </c>
      <c r="N3376" s="6">
        <v>0</v>
      </c>
      <c r="O3376" s="5">
        <v>0</v>
      </c>
      <c r="P3376" s="6">
        <v>0</v>
      </c>
      <c r="Q3376" s="5">
        <v>0</v>
      </c>
      <c r="R3376" s="6">
        <v>0</v>
      </c>
      <c r="S3376" s="5">
        <v>0</v>
      </c>
      <c r="T3376" s="6">
        <v>0</v>
      </c>
      <c r="U3376" s="5">
        <v>0</v>
      </c>
      <c r="V3376" s="6">
        <v>0</v>
      </c>
      <c r="W3376" s="5">
        <v>0</v>
      </c>
      <c r="X3376" s="6">
        <v>0</v>
      </c>
      <c r="Y3376" s="5">
        <v>0</v>
      </c>
      <c r="Z3376" s="6">
        <v>0</v>
      </c>
      <c r="AA3376" s="5">
        <v>0</v>
      </c>
      <c r="AB3376" s="6">
        <v>0</v>
      </c>
      <c r="AC3376" s="5">
        <v>0</v>
      </c>
      <c r="AD3376" s="6">
        <v>0</v>
      </c>
      <c r="AE3376" s="5">
        <v>0</v>
      </c>
      <c r="AF3376" s="6">
        <v>0</v>
      </c>
    </row>
    <row r="3377" spans="2:32" x14ac:dyDescent="0.35">
      <c r="B3377" s="1" t="s">
        <v>514</v>
      </c>
      <c r="C3377" s="5">
        <v>0</v>
      </c>
      <c r="D3377" s="6">
        <v>0</v>
      </c>
      <c r="E3377" s="5">
        <v>0</v>
      </c>
      <c r="F3377" s="6">
        <v>0</v>
      </c>
      <c r="G3377" s="5">
        <v>0</v>
      </c>
      <c r="H3377" s="6">
        <v>0</v>
      </c>
      <c r="I3377" s="5">
        <v>0</v>
      </c>
      <c r="J3377" s="6">
        <v>0</v>
      </c>
      <c r="K3377" s="5">
        <v>0</v>
      </c>
      <c r="L3377" s="6">
        <v>0</v>
      </c>
      <c r="M3377" s="5">
        <v>0</v>
      </c>
      <c r="N3377" s="6">
        <v>0</v>
      </c>
      <c r="O3377" s="5">
        <v>0</v>
      </c>
      <c r="P3377" s="6">
        <v>0</v>
      </c>
      <c r="Q3377" s="5">
        <v>0</v>
      </c>
      <c r="R3377" s="6">
        <v>0</v>
      </c>
      <c r="S3377" s="5">
        <v>0</v>
      </c>
      <c r="T3377" s="6">
        <v>0</v>
      </c>
      <c r="U3377" s="5">
        <v>0</v>
      </c>
      <c r="V3377" s="6">
        <v>0</v>
      </c>
      <c r="W3377" s="5">
        <v>0</v>
      </c>
      <c r="X3377" s="6">
        <v>0</v>
      </c>
      <c r="Y3377" s="5">
        <v>0</v>
      </c>
      <c r="Z3377" s="6">
        <v>0</v>
      </c>
      <c r="AA3377" s="5">
        <v>0</v>
      </c>
      <c r="AB3377" s="6">
        <v>0</v>
      </c>
      <c r="AC3377" s="5">
        <v>0</v>
      </c>
      <c r="AD3377" s="6">
        <v>0</v>
      </c>
      <c r="AE3377" s="5">
        <v>0</v>
      </c>
      <c r="AF3377" s="6">
        <v>0</v>
      </c>
    </row>
    <row r="3378" spans="2:32" x14ac:dyDescent="0.35">
      <c r="B3378" s="1" t="s">
        <v>515</v>
      </c>
      <c r="C3378" s="5">
        <v>0</v>
      </c>
      <c r="D3378" s="6">
        <v>0</v>
      </c>
      <c r="E3378" s="5">
        <v>0</v>
      </c>
      <c r="F3378" s="6">
        <v>0</v>
      </c>
      <c r="G3378" s="5">
        <v>0</v>
      </c>
      <c r="H3378" s="6">
        <v>0</v>
      </c>
      <c r="I3378" s="5">
        <v>0</v>
      </c>
      <c r="J3378" s="6">
        <v>0</v>
      </c>
      <c r="K3378" s="5">
        <v>0</v>
      </c>
      <c r="L3378" s="6">
        <v>0</v>
      </c>
      <c r="M3378" s="5">
        <v>0</v>
      </c>
      <c r="N3378" s="6">
        <v>0</v>
      </c>
      <c r="O3378" s="5">
        <v>0</v>
      </c>
      <c r="P3378" s="6">
        <v>0</v>
      </c>
      <c r="Q3378" s="5">
        <v>0</v>
      </c>
      <c r="R3378" s="6">
        <v>0</v>
      </c>
      <c r="S3378" s="5">
        <v>0</v>
      </c>
      <c r="T3378" s="6">
        <v>0</v>
      </c>
      <c r="U3378" s="5">
        <v>0</v>
      </c>
      <c r="V3378" s="6">
        <v>0</v>
      </c>
      <c r="W3378" s="5">
        <v>0</v>
      </c>
      <c r="X3378" s="6">
        <v>0</v>
      </c>
      <c r="Y3378" s="5">
        <v>0</v>
      </c>
      <c r="Z3378" s="6">
        <v>0</v>
      </c>
      <c r="AA3378" s="5">
        <v>0</v>
      </c>
      <c r="AB3378" s="6">
        <v>0</v>
      </c>
      <c r="AC3378" s="5">
        <v>0</v>
      </c>
      <c r="AD3378" s="6">
        <v>0</v>
      </c>
      <c r="AE3378" s="5">
        <v>0</v>
      </c>
      <c r="AF3378" s="6">
        <v>0</v>
      </c>
    </row>
    <row r="3379" spans="2:32" x14ac:dyDescent="0.35">
      <c r="B3379" s="1" t="s">
        <v>516</v>
      </c>
      <c r="C3379" s="5">
        <v>0</v>
      </c>
      <c r="D3379" s="6">
        <v>0</v>
      </c>
      <c r="E3379" s="5">
        <v>0</v>
      </c>
      <c r="F3379" s="6">
        <v>0</v>
      </c>
      <c r="G3379" s="5">
        <v>0</v>
      </c>
      <c r="H3379" s="6">
        <v>0</v>
      </c>
      <c r="I3379" s="5">
        <v>0</v>
      </c>
      <c r="J3379" s="6">
        <v>0</v>
      </c>
      <c r="K3379" s="5">
        <v>0</v>
      </c>
      <c r="L3379" s="6">
        <v>0</v>
      </c>
      <c r="M3379" s="5">
        <v>0</v>
      </c>
      <c r="N3379" s="6">
        <v>0</v>
      </c>
      <c r="O3379" s="5">
        <v>0</v>
      </c>
      <c r="P3379" s="6">
        <v>0</v>
      </c>
      <c r="Q3379" s="5">
        <v>0</v>
      </c>
      <c r="R3379" s="6">
        <v>0</v>
      </c>
      <c r="S3379" s="5">
        <v>0</v>
      </c>
      <c r="T3379" s="6">
        <v>0</v>
      </c>
      <c r="U3379" s="5">
        <v>0</v>
      </c>
      <c r="V3379" s="6">
        <v>0</v>
      </c>
      <c r="W3379" s="5">
        <v>0</v>
      </c>
      <c r="X3379" s="6">
        <v>0</v>
      </c>
      <c r="Y3379" s="5">
        <v>0</v>
      </c>
      <c r="Z3379" s="6">
        <v>0</v>
      </c>
      <c r="AA3379" s="5">
        <v>0</v>
      </c>
      <c r="AB3379" s="6">
        <v>0</v>
      </c>
      <c r="AC3379" s="5">
        <v>0</v>
      </c>
      <c r="AD3379" s="6">
        <v>0</v>
      </c>
      <c r="AE3379" s="5">
        <v>0</v>
      </c>
      <c r="AF3379" s="6">
        <v>0</v>
      </c>
    </row>
    <row r="3380" spans="2:32" x14ac:dyDescent="0.35">
      <c r="B3380" s="1" t="s">
        <v>517</v>
      </c>
      <c r="C3380" s="5">
        <v>0</v>
      </c>
      <c r="D3380" s="6">
        <v>0</v>
      </c>
      <c r="E3380" s="5">
        <v>0</v>
      </c>
      <c r="F3380" s="6">
        <v>0</v>
      </c>
      <c r="G3380" s="5">
        <v>0</v>
      </c>
      <c r="H3380" s="6">
        <v>0</v>
      </c>
      <c r="I3380" s="5">
        <v>0</v>
      </c>
      <c r="J3380" s="6">
        <v>0</v>
      </c>
      <c r="K3380" s="5">
        <v>0</v>
      </c>
      <c r="L3380" s="6">
        <v>0</v>
      </c>
      <c r="M3380" s="5">
        <v>0</v>
      </c>
      <c r="N3380" s="6">
        <v>0</v>
      </c>
      <c r="O3380" s="5">
        <v>0</v>
      </c>
      <c r="P3380" s="6">
        <v>0</v>
      </c>
      <c r="Q3380" s="5">
        <v>0</v>
      </c>
      <c r="R3380" s="6">
        <v>0</v>
      </c>
      <c r="S3380" s="5">
        <v>0</v>
      </c>
      <c r="T3380" s="6">
        <v>0</v>
      </c>
      <c r="U3380" s="5">
        <v>0</v>
      </c>
      <c r="V3380" s="6">
        <v>0</v>
      </c>
      <c r="W3380" s="5">
        <v>0</v>
      </c>
      <c r="X3380" s="6">
        <v>0</v>
      </c>
      <c r="Y3380" s="5">
        <v>0</v>
      </c>
      <c r="Z3380" s="6">
        <v>0</v>
      </c>
      <c r="AA3380" s="5">
        <v>0</v>
      </c>
      <c r="AB3380" s="6">
        <v>0</v>
      </c>
      <c r="AC3380" s="5">
        <v>0</v>
      </c>
      <c r="AD3380" s="6">
        <v>0</v>
      </c>
      <c r="AE3380" s="5">
        <v>0</v>
      </c>
      <c r="AF3380" s="6">
        <v>0</v>
      </c>
    </row>
    <row r="3381" spans="2:32" x14ac:dyDescent="0.35">
      <c r="B3381" s="1" t="s">
        <v>41</v>
      </c>
      <c r="C3381" s="5">
        <v>0</v>
      </c>
      <c r="D3381" s="6">
        <v>0</v>
      </c>
      <c r="E3381" s="5">
        <v>0</v>
      </c>
      <c r="F3381" s="6">
        <v>0</v>
      </c>
      <c r="G3381" s="5">
        <v>0</v>
      </c>
      <c r="H3381" s="6">
        <v>0</v>
      </c>
      <c r="I3381" s="5">
        <v>0</v>
      </c>
      <c r="J3381" s="6">
        <v>0</v>
      </c>
      <c r="K3381" s="5">
        <v>0</v>
      </c>
      <c r="L3381" s="6">
        <v>0</v>
      </c>
      <c r="M3381" s="5">
        <v>0</v>
      </c>
      <c r="N3381" s="6">
        <v>0</v>
      </c>
      <c r="O3381" s="5">
        <v>0</v>
      </c>
      <c r="P3381" s="6">
        <v>0</v>
      </c>
      <c r="Q3381" s="5">
        <v>0</v>
      </c>
      <c r="R3381" s="6">
        <v>0</v>
      </c>
      <c r="S3381" s="5">
        <v>0</v>
      </c>
      <c r="T3381" s="6">
        <v>0</v>
      </c>
      <c r="U3381" s="5">
        <v>0</v>
      </c>
      <c r="V3381" s="6">
        <v>0</v>
      </c>
      <c r="W3381" s="5">
        <v>0</v>
      </c>
      <c r="X3381" s="6">
        <v>0</v>
      </c>
      <c r="Y3381" s="5">
        <v>0</v>
      </c>
      <c r="Z3381" s="6">
        <v>0</v>
      </c>
      <c r="AA3381" s="5">
        <v>0</v>
      </c>
      <c r="AB3381" s="6">
        <v>0</v>
      </c>
      <c r="AC3381" s="5">
        <v>0</v>
      </c>
      <c r="AD3381" s="6">
        <v>0</v>
      </c>
      <c r="AE3381" s="5">
        <v>0</v>
      </c>
      <c r="AF3381" s="6">
        <v>0</v>
      </c>
    </row>
    <row r="3382" spans="2:32" x14ac:dyDescent="0.35">
      <c r="B3382" s="1" t="s">
        <v>518</v>
      </c>
      <c r="C3382" s="5">
        <v>0</v>
      </c>
      <c r="D3382" s="6">
        <v>0</v>
      </c>
      <c r="E3382" s="5">
        <v>0</v>
      </c>
      <c r="F3382" s="6">
        <v>0</v>
      </c>
      <c r="G3382" s="5">
        <v>0</v>
      </c>
      <c r="H3382" s="6">
        <v>0</v>
      </c>
      <c r="I3382" s="5">
        <v>0</v>
      </c>
      <c r="J3382" s="6">
        <v>0</v>
      </c>
      <c r="K3382" s="5">
        <v>0</v>
      </c>
      <c r="L3382" s="6">
        <v>0</v>
      </c>
      <c r="M3382" s="5">
        <v>0</v>
      </c>
      <c r="N3382" s="6">
        <v>0</v>
      </c>
      <c r="O3382" s="5">
        <v>0</v>
      </c>
      <c r="P3382" s="6">
        <v>0</v>
      </c>
      <c r="Q3382" s="5">
        <v>0</v>
      </c>
      <c r="R3382" s="6">
        <v>0</v>
      </c>
      <c r="S3382" s="5">
        <v>0</v>
      </c>
      <c r="T3382" s="6">
        <v>0</v>
      </c>
      <c r="U3382" s="5">
        <v>0</v>
      </c>
      <c r="V3382" s="6">
        <v>0</v>
      </c>
      <c r="W3382" s="5">
        <v>0</v>
      </c>
      <c r="X3382" s="6">
        <v>0</v>
      </c>
      <c r="Y3382" s="5">
        <v>0</v>
      </c>
      <c r="Z3382" s="6">
        <v>0</v>
      </c>
      <c r="AA3382" s="5">
        <v>0</v>
      </c>
      <c r="AB3382" s="6">
        <v>0</v>
      </c>
      <c r="AC3382" s="5">
        <v>0</v>
      </c>
      <c r="AD3382" s="6">
        <v>0</v>
      </c>
      <c r="AE3382" s="5">
        <v>0</v>
      </c>
      <c r="AF3382" s="6">
        <v>0</v>
      </c>
    </row>
    <row r="3383" spans="2:32" x14ac:dyDescent="0.35">
      <c r="B3383" s="1" t="s">
        <v>44</v>
      </c>
      <c r="C3383" s="5">
        <v>0</v>
      </c>
      <c r="D3383" s="6">
        <v>0</v>
      </c>
      <c r="E3383" s="5">
        <v>0</v>
      </c>
      <c r="F3383" s="6">
        <v>0</v>
      </c>
      <c r="G3383" s="5">
        <v>0</v>
      </c>
      <c r="H3383" s="6">
        <v>0</v>
      </c>
      <c r="I3383" s="5">
        <v>0</v>
      </c>
      <c r="J3383" s="6">
        <v>0</v>
      </c>
      <c r="K3383" s="5">
        <v>0</v>
      </c>
      <c r="L3383" s="6">
        <v>0</v>
      </c>
      <c r="M3383" s="5">
        <v>0</v>
      </c>
      <c r="N3383" s="6">
        <v>0</v>
      </c>
      <c r="O3383" s="5">
        <v>0</v>
      </c>
      <c r="P3383" s="6">
        <v>0</v>
      </c>
      <c r="Q3383" s="5">
        <v>0</v>
      </c>
      <c r="R3383" s="6">
        <v>0</v>
      </c>
      <c r="S3383" s="5">
        <v>0</v>
      </c>
      <c r="T3383" s="6">
        <v>0</v>
      </c>
      <c r="U3383" s="5">
        <v>0</v>
      </c>
      <c r="V3383" s="6">
        <v>0</v>
      </c>
      <c r="W3383" s="5">
        <v>0</v>
      </c>
      <c r="X3383" s="6">
        <v>0</v>
      </c>
      <c r="Y3383" s="5">
        <v>0</v>
      </c>
      <c r="Z3383" s="6">
        <v>0</v>
      </c>
      <c r="AA3383" s="5">
        <v>0</v>
      </c>
      <c r="AB3383" s="6">
        <v>0</v>
      </c>
      <c r="AC3383" s="5">
        <v>0</v>
      </c>
      <c r="AD3383" s="6">
        <v>0</v>
      </c>
      <c r="AE3383" s="5">
        <v>0</v>
      </c>
      <c r="AF3383" s="6">
        <v>0</v>
      </c>
    </row>
    <row r="3384" spans="2:32" x14ac:dyDescent="0.35">
      <c r="B3384" s="1" t="s">
        <v>519</v>
      </c>
      <c r="C3384" s="5">
        <v>0</v>
      </c>
      <c r="D3384" s="6">
        <v>0</v>
      </c>
      <c r="E3384" s="5">
        <v>0</v>
      </c>
      <c r="F3384" s="6">
        <v>0</v>
      </c>
      <c r="G3384" s="5">
        <v>0</v>
      </c>
      <c r="H3384" s="6">
        <v>0</v>
      </c>
      <c r="I3384" s="5">
        <v>0</v>
      </c>
      <c r="J3384" s="6">
        <v>0</v>
      </c>
      <c r="K3384" s="5">
        <v>0</v>
      </c>
      <c r="L3384" s="6">
        <v>0</v>
      </c>
      <c r="M3384" s="5">
        <v>0</v>
      </c>
      <c r="N3384" s="6">
        <v>0</v>
      </c>
      <c r="O3384" s="5">
        <v>0</v>
      </c>
      <c r="P3384" s="6">
        <v>0</v>
      </c>
      <c r="Q3384" s="5">
        <v>0</v>
      </c>
      <c r="R3384" s="6">
        <v>0</v>
      </c>
      <c r="S3384" s="5">
        <v>0</v>
      </c>
      <c r="T3384" s="6">
        <v>0</v>
      </c>
      <c r="U3384" s="5">
        <v>0</v>
      </c>
      <c r="V3384" s="6">
        <v>0</v>
      </c>
      <c r="W3384" s="5">
        <v>0</v>
      </c>
      <c r="X3384" s="6">
        <v>0</v>
      </c>
      <c r="Y3384" s="5">
        <v>0</v>
      </c>
      <c r="Z3384" s="6">
        <v>0</v>
      </c>
      <c r="AA3384" s="5">
        <v>0</v>
      </c>
      <c r="AB3384" s="6">
        <v>0</v>
      </c>
      <c r="AC3384" s="5">
        <v>0</v>
      </c>
      <c r="AD3384" s="6">
        <v>0</v>
      </c>
      <c r="AE3384" s="5">
        <v>0</v>
      </c>
      <c r="AF3384" s="6">
        <v>0</v>
      </c>
    </row>
    <row r="3385" spans="2:32" x14ac:dyDescent="0.35">
      <c r="B3385" s="1" t="s">
        <v>520</v>
      </c>
      <c r="C3385" s="5">
        <v>0</v>
      </c>
      <c r="D3385" s="6">
        <v>0</v>
      </c>
      <c r="E3385" s="5">
        <v>0</v>
      </c>
      <c r="F3385" s="6">
        <v>0</v>
      </c>
      <c r="G3385" s="5">
        <v>0</v>
      </c>
      <c r="H3385" s="6">
        <v>0</v>
      </c>
      <c r="I3385" s="5">
        <v>0</v>
      </c>
      <c r="J3385" s="6">
        <v>0</v>
      </c>
      <c r="K3385" s="5">
        <v>0</v>
      </c>
      <c r="L3385" s="6">
        <v>0</v>
      </c>
      <c r="M3385" s="5">
        <v>0</v>
      </c>
      <c r="N3385" s="6">
        <v>0</v>
      </c>
      <c r="O3385" s="5">
        <v>0</v>
      </c>
      <c r="P3385" s="6">
        <v>0</v>
      </c>
      <c r="Q3385" s="5">
        <v>0</v>
      </c>
      <c r="R3385" s="6">
        <v>0</v>
      </c>
      <c r="S3385" s="5">
        <v>0</v>
      </c>
      <c r="T3385" s="6">
        <v>0</v>
      </c>
      <c r="U3385" s="5">
        <v>0</v>
      </c>
      <c r="V3385" s="6">
        <v>0</v>
      </c>
      <c r="W3385" s="5">
        <v>0</v>
      </c>
      <c r="X3385" s="6">
        <v>0</v>
      </c>
      <c r="Y3385" s="5">
        <v>0</v>
      </c>
      <c r="Z3385" s="6">
        <v>0</v>
      </c>
      <c r="AA3385" s="5">
        <v>0</v>
      </c>
      <c r="AB3385" s="6">
        <v>0</v>
      </c>
      <c r="AC3385" s="5">
        <v>0</v>
      </c>
      <c r="AD3385" s="6">
        <v>0</v>
      </c>
      <c r="AE3385" s="5">
        <v>0</v>
      </c>
      <c r="AF3385" s="6">
        <v>0</v>
      </c>
    </row>
    <row r="3386" spans="2:32" x14ac:dyDescent="0.35">
      <c r="B3386" s="1" t="s">
        <v>521</v>
      </c>
      <c r="C3386" s="5">
        <v>0</v>
      </c>
      <c r="D3386" s="6">
        <v>0</v>
      </c>
      <c r="E3386" s="5">
        <v>0</v>
      </c>
      <c r="F3386" s="6">
        <v>0</v>
      </c>
      <c r="G3386" s="5">
        <v>0</v>
      </c>
      <c r="H3386" s="6">
        <v>0</v>
      </c>
      <c r="I3386" s="5">
        <v>0</v>
      </c>
      <c r="J3386" s="6">
        <v>0</v>
      </c>
      <c r="K3386" s="5">
        <v>0</v>
      </c>
      <c r="L3386" s="6">
        <v>0</v>
      </c>
      <c r="M3386" s="5">
        <v>0</v>
      </c>
      <c r="N3386" s="6">
        <v>0</v>
      </c>
      <c r="O3386" s="5">
        <v>0</v>
      </c>
      <c r="P3386" s="6">
        <v>0</v>
      </c>
      <c r="Q3386" s="5">
        <v>0</v>
      </c>
      <c r="R3386" s="6">
        <v>0</v>
      </c>
      <c r="S3386" s="5">
        <v>0</v>
      </c>
      <c r="T3386" s="6">
        <v>0</v>
      </c>
      <c r="U3386" s="5">
        <v>0</v>
      </c>
      <c r="V3386" s="6">
        <v>0</v>
      </c>
      <c r="W3386" s="5">
        <v>0</v>
      </c>
      <c r="X3386" s="6">
        <v>0</v>
      </c>
      <c r="Y3386" s="5">
        <v>0</v>
      </c>
      <c r="Z3386" s="6">
        <v>0</v>
      </c>
      <c r="AA3386" s="5">
        <v>0</v>
      </c>
      <c r="AB3386" s="6">
        <v>0</v>
      </c>
      <c r="AC3386" s="5">
        <v>0</v>
      </c>
      <c r="AD3386" s="6">
        <v>0</v>
      </c>
      <c r="AE3386" s="5">
        <v>0</v>
      </c>
      <c r="AF3386" s="6">
        <v>0</v>
      </c>
    </row>
    <row r="3387" spans="2:32" x14ac:dyDescent="0.35">
      <c r="B3387" s="1" t="s">
        <v>522</v>
      </c>
      <c r="C3387" s="5">
        <v>0</v>
      </c>
      <c r="D3387" s="6">
        <v>0</v>
      </c>
      <c r="E3387" s="5">
        <v>0</v>
      </c>
      <c r="F3387" s="6">
        <v>0</v>
      </c>
      <c r="G3387" s="5">
        <v>0</v>
      </c>
      <c r="H3387" s="6">
        <v>0</v>
      </c>
      <c r="I3387" s="5">
        <v>0</v>
      </c>
      <c r="J3387" s="6">
        <v>0</v>
      </c>
      <c r="K3387" s="5">
        <v>0</v>
      </c>
      <c r="L3387" s="6">
        <v>0</v>
      </c>
      <c r="M3387" s="5">
        <v>0</v>
      </c>
      <c r="N3387" s="6">
        <v>0</v>
      </c>
      <c r="O3387" s="5">
        <v>0</v>
      </c>
      <c r="P3387" s="6">
        <v>0</v>
      </c>
      <c r="Q3387" s="5">
        <v>0</v>
      </c>
      <c r="R3387" s="6">
        <v>0</v>
      </c>
      <c r="S3387" s="5">
        <v>0</v>
      </c>
      <c r="T3387" s="6">
        <v>0</v>
      </c>
      <c r="U3387" s="5">
        <v>0</v>
      </c>
      <c r="V3387" s="6">
        <v>0</v>
      </c>
      <c r="W3387" s="5">
        <v>0</v>
      </c>
      <c r="X3387" s="6">
        <v>0</v>
      </c>
      <c r="Y3387" s="5">
        <v>0</v>
      </c>
      <c r="Z3387" s="6">
        <v>0</v>
      </c>
      <c r="AA3387" s="5">
        <v>0</v>
      </c>
      <c r="AB3387" s="6">
        <v>0</v>
      </c>
      <c r="AC3387" s="5">
        <v>0</v>
      </c>
      <c r="AD3387" s="6">
        <v>0</v>
      </c>
      <c r="AE3387" s="5">
        <v>0</v>
      </c>
      <c r="AF3387" s="6">
        <v>0</v>
      </c>
    </row>
    <row r="3388" spans="2:32" x14ac:dyDescent="0.35">
      <c r="B3388" s="1" t="s">
        <v>523</v>
      </c>
      <c r="C3388" s="5">
        <v>0</v>
      </c>
      <c r="D3388" s="6">
        <v>0</v>
      </c>
      <c r="E3388" s="5">
        <v>0</v>
      </c>
      <c r="F3388" s="6">
        <v>0</v>
      </c>
      <c r="G3388" s="5">
        <v>0</v>
      </c>
      <c r="H3388" s="6">
        <v>0</v>
      </c>
      <c r="I3388" s="5">
        <v>0</v>
      </c>
      <c r="J3388" s="6">
        <v>0</v>
      </c>
      <c r="K3388" s="5">
        <v>0</v>
      </c>
      <c r="L3388" s="6">
        <v>0</v>
      </c>
      <c r="M3388" s="5">
        <v>0</v>
      </c>
      <c r="N3388" s="6">
        <v>0</v>
      </c>
      <c r="O3388" s="5">
        <v>0</v>
      </c>
      <c r="P3388" s="6">
        <v>0</v>
      </c>
      <c r="Q3388" s="5">
        <v>0</v>
      </c>
      <c r="R3388" s="6">
        <v>0</v>
      </c>
      <c r="S3388" s="5">
        <v>0</v>
      </c>
      <c r="T3388" s="6">
        <v>0</v>
      </c>
      <c r="U3388" s="5">
        <v>0</v>
      </c>
      <c r="V3388" s="6">
        <v>0</v>
      </c>
      <c r="W3388" s="5">
        <v>0</v>
      </c>
      <c r="X3388" s="6">
        <v>0</v>
      </c>
      <c r="Y3388" s="5">
        <v>0</v>
      </c>
      <c r="Z3388" s="6">
        <v>0</v>
      </c>
      <c r="AA3388" s="5">
        <v>0</v>
      </c>
      <c r="AB3388" s="6">
        <v>0</v>
      </c>
      <c r="AC3388" s="5">
        <v>0</v>
      </c>
      <c r="AD3388" s="6">
        <v>0</v>
      </c>
      <c r="AE3388" s="5">
        <v>0</v>
      </c>
      <c r="AF3388" s="6">
        <v>0</v>
      </c>
    </row>
    <row r="3389" spans="2:32" x14ac:dyDescent="0.35">
      <c r="B3389" s="1" t="s">
        <v>524</v>
      </c>
      <c r="C3389" s="5">
        <v>0</v>
      </c>
      <c r="D3389" s="6">
        <v>0</v>
      </c>
      <c r="E3389" s="5">
        <v>0</v>
      </c>
      <c r="F3389" s="6">
        <v>0</v>
      </c>
      <c r="G3389" s="5">
        <v>0</v>
      </c>
      <c r="H3389" s="6">
        <v>0</v>
      </c>
      <c r="I3389" s="5">
        <v>0</v>
      </c>
      <c r="J3389" s="6">
        <v>0</v>
      </c>
      <c r="K3389" s="5">
        <v>0</v>
      </c>
      <c r="L3389" s="6">
        <v>0</v>
      </c>
      <c r="M3389" s="5">
        <v>0</v>
      </c>
      <c r="N3389" s="6">
        <v>0</v>
      </c>
      <c r="O3389" s="5">
        <v>0</v>
      </c>
      <c r="P3389" s="6">
        <v>0</v>
      </c>
      <c r="Q3389" s="5">
        <v>0</v>
      </c>
      <c r="R3389" s="6">
        <v>0</v>
      </c>
      <c r="S3389" s="5">
        <v>0</v>
      </c>
      <c r="T3389" s="6">
        <v>0</v>
      </c>
      <c r="U3389" s="5">
        <v>0</v>
      </c>
      <c r="V3389" s="6">
        <v>0</v>
      </c>
      <c r="W3389" s="5">
        <v>0</v>
      </c>
      <c r="X3389" s="6">
        <v>0</v>
      </c>
      <c r="Y3389" s="5">
        <v>0</v>
      </c>
      <c r="Z3389" s="6">
        <v>0</v>
      </c>
      <c r="AA3389" s="5">
        <v>0</v>
      </c>
      <c r="AB3389" s="6">
        <v>0</v>
      </c>
      <c r="AC3389" s="5">
        <v>0</v>
      </c>
      <c r="AD3389" s="6">
        <v>0</v>
      </c>
      <c r="AE3389" s="5">
        <v>0</v>
      </c>
      <c r="AF3389" s="6">
        <v>0</v>
      </c>
    </row>
    <row r="3390" spans="2:32" x14ac:dyDescent="0.35">
      <c r="B3390" s="1" t="s">
        <v>525</v>
      </c>
      <c r="C3390" s="5">
        <v>0</v>
      </c>
      <c r="D3390" s="6">
        <v>0</v>
      </c>
      <c r="E3390" s="5">
        <v>0</v>
      </c>
      <c r="F3390" s="6">
        <v>0</v>
      </c>
      <c r="G3390" s="5">
        <v>0</v>
      </c>
      <c r="H3390" s="6">
        <v>0</v>
      </c>
      <c r="I3390" s="5">
        <v>0</v>
      </c>
      <c r="J3390" s="6">
        <v>0</v>
      </c>
      <c r="K3390" s="5">
        <v>0</v>
      </c>
      <c r="L3390" s="6">
        <v>0</v>
      </c>
      <c r="M3390" s="5">
        <v>0</v>
      </c>
      <c r="N3390" s="6">
        <v>0</v>
      </c>
      <c r="O3390" s="5">
        <v>0</v>
      </c>
      <c r="P3390" s="6">
        <v>0</v>
      </c>
      <c r="Q3390" s="5">
        <v>0</v>
      </c>
      <c r="R3390" s="6">
        <v>0</v>
      </c>
      <c r="S3390" s="5">
        <v>0</v>
      </c>
      <c r="T3390" s="6">
        <v>0</v>
      </c>
      <c r="U3390" s="5">
        <v>0</v>
      </c>
      <c r="V3390" s="6">
        <v>0</v>
      </c>
      <c r="W3390" s="5">
        <v>0</v>
      </c>
      <c r="X3390" s="6">
        <v>0</v>
      </c>
      <c r="Y3390" s="5">
        <v>0</v>
      </c>
      <c r="Z3390" s="6">
        <v>0</v>
      </c>
      <c r="AA3390" s="5">
        <v>0</v>
      </c>
      <c r="AB3390" s="6">
        <v>0</v>
      </c>
      <c r="AC3390" s="5">
        <v>0</v>
      </c>
      <c r="AD3390" s="6">
        <v>0</v>
      </c>
      <c r="AE3390" s="5">
        <v>0</v>
      </c>
      <c r="AF3390" s="6">
        <v>0</v>
      </c>
    </row>
    <row r="3391" spans="2:32" x14ac:dyDescent="0.35">
      <c r="B3391" s="1" t="s">
        <v>526</v>
      </c>
      <c r="C3391" s="5">
        <v>0</v>
      </c>
      <c r="D3391" s="6">
        <v>0</v>
      </c>
      <c r="E3391" s="5">
        <v>0</v>
      </c>
      <c r="F3391" s="6">
        <v>0</v>
      </c>
      <c r="G3391" s="5">
        <v>0</v>
      </c>
      <c r="H3391" s="6">
        <v>0</v>
      </c>
      <c r="I3391" s="5">
        <v>0</v>
      </c>
      <c r="J3391" s="6">
        <v>0</v>
      </c>
      <c r="K3391" s="5">
        <v>0</v>
      </c>
      <c r="L3391" s="6">
        <v>0</v>
      </c>
      <c r="M3391" s="5">
        <v>0</v>
      </c>
      <c r="N3391" s="6">
        <v>0</v>
      </c>
      <c r="O3391" s="5">
        <v>0</v>
      </c>
      <c r="P3391" s="6">
        <v>0</v>
      </c>
      <c r="Q3391" s="5">
        <v>0</v>
      </c>
      <c r="R3391" s="6">
        <v>0</v>
      </c>
      <c r="S3391" s="5">
        <v>0</v>
      </c>
      <c r="T3391" s="6">
        <v>0</v>
      </c>
      <c r="U3391" s="5">
        <v>0</v>
      </c>
      <c r="V3391" s="6">
        <v>0</v>
      </c>
      <c r="W3391" s="5">
        <v>0</v>
      </c>
      <c r="X3391" s="6">
        <v>0</v>
      </c>
      <c r="Y3391" s="5">
        <v>0</v>
      </c>
      <c r="Z3391" s="6">
        <v>0</v>
      </c>
      <c r="AA3391" s="5">
        <v>0</v>
      </c>
      <c r="AB3391" s="6">
        <v>0</v>
      </c>
      <c r="AC3391" s="5">
        <v>0</v>
      </c>
      <c r="AD3391" s="6">
        <v>0</v>
      </c>
      <c r="AE3391" s="5">
        <v>0</v>
      </c>
      <c r="AF3391" s="6">
        <v>0</v>
      </c>
    </row>
    <row r="3392" spans="2:32" x14ac:dyDescent="0.35">
      <c r="B3392" s="2" t="s">
        <v>3</v>
      </c>
    </row>
    <row r="3393" spans="2:32" x14ac:dyDescent="0.35">
      <c r="B3393" s="1" t="s">
        <v>48</v>
      </c>
      <c r="C3393" s="5">
        <v>0</v>
      </c>
      <c r="D3393" s="6">
        <v>0</v>
      </c>
      <c r="E3393" s="5">
        <v>0</v>
      </c>
      <c r="F3393" s="6">
        <v>0</v>
      </c>
      <c r="G3393" s="5">
        <v>0</v>
      </c>
      <c r="H3393" s="6">
        <v>0</v>
      </c>
      <c r="I3393" s="5">
        <v>0</v>
      </c>
      <c r="J3393" s="6">
        <v>0</v>
      </c>
      <c r="K3393" s="5">
        <v>0</v>
      </c>
      <c r="L3393" s="6">
        <v>0</v>
      </c>
      <c r="M3393" s="5">
        <v>0</v>
      </c>
      <c r="N3393" s="6">
        <v>0</v>
      </c>
      <c r="O3393" s="5">
        <v>0</v>
      </c>
      <c r="P3393" s="6">
        <v>0</v>
      </c>
      <c r="Q3393" s="5">
        <v>0</v>
      </c>
      <c r="R3393" s="6">
        <v>0</v>
      </c>
      <c r="S3393" s="5">
        <v>0</v>
      </c>
      <c r="T3393" s="6">
        <v>0</v>
      </c>
      <c r="U3393" s="5">
        <v>0</v>
      </c>
      <c r="V3393" s="6">
        <v>0</v>
      </c>
      <c r="W3393" s="5">
        <v>0</v>
      </c>
      <c r="X3393" s="6">
        <v>0</v>
      </c>
      <c r="Y3393" s="5">
        <v>0</v>
      </c>
      <c r="Z3393" s="6">
        <v>0</v>
      </c>
      <c r="AA3393" s="5">
        <v>0</v>
      </c>
      <c r="AB3393" s="6">
        <v>0</v>
      </c>
      <c r="AC3393" s="5">
        <v>0</v>
      </c>
      <c r="AD3393" s="6">
        <v>0</v>
      </c>
      <c r="AE3393" s="5">
        <v>0</v>
      </c>
      <c r="AF3393" s="6">
        <v>0</v>
      </c>
    </row>
    <row r="3394" spans="2:32" x14ac:dyDescent="0.35">
      <c r="B3394" s="1" t="s">
        <v>527</v>
      </c>
      <c r="C3394" s="5">
        <v>2.1000000000000001E-4</v>
      </c>
      <c r="D3394" s="6">
        <v>0.121</v>
      </c>
      <c r="E3394" s="5">
        <v>0</v>
      </c>
      <c r="F3394" s="6">
        <v>0</v>
      </c>
      <c r="G3394" s="5">
        <v>0</v>
      </c>
      <c r="H3394" s="6">
        <v>0</v>
      </c>
      <c r="I3394" s="5">
        <v>0</v>
      </c>
      <c r="J3394" s="6">
        <v>0</v>
      </c>
      <c r="K3394" s="5">
        <v>0</v>
      </c>
      <c r="L3394" s="6">
        <v>0</v>
      </c>
      <c r="M3394" s="5">
        <v>0</v>
      </c>
      <c r="N3394" s="6">
        <v>0</v>
      </c>
      <c r="O3394" s="5">
        <v>0</v>
      </c>
      <c r="P3394" s="6">
        <v>0</v>
      </c>
      <c r="Q3394" s="5">
        <v>0</v>
      </c>
      <c r="R3394" s="6">
        <v>0</v>
      </c>
      <c r="S3394" s="5">
        <v>0</v>
      </c>
      <c r="T3394" s="6">
        <v>0</v>
      </c>
      <c r="U3394" s="5">
        <v>0</v>
      </c>
      <c r="V3394" s="6">
        <v>0</v>
      </c>
      <c r="W3394" s="5">
        <v>1.6420000000000001E-2</v>
      </c>
      <c r="X3394" s="6">
        <v>0.121</v>
      </c>
      <c r="Y3394" s="5">
        <v>0</v>
      </c>
      <c r="Z3394" s="6">
        <v>0</v>
      </c>
      <c r="AA3394" s="5">
        <v>0</v>
      </c>
      <c r="AB3394" s="6">
        <v>0</v>
      </c>
      <c r="AC3394" s="5">
        <v>0</v>
      </c>
      <c r="AD3394" s="6">
        <v>0</v>
      </c>
      <c r="AE3394" s="5">
        <v>0</v>
      </c>
      <c r="AF3394" s="6">
        <v>0</v>
      </c>
    </row>
    <row r="3395" spans="2:32" x14ac:dyDescent="0.35">
      <c r="B3395" s="1" t="s">
        <v>528</v>
      </c>
      <c r="C3395" s="5">
        <v>0</v>
      </c>
      <c r="D3395" s="6">
        <v>0</v>
      </c>
      <c r="E3395" s="5">
        <v>0</v>
      </c>
      <c r="F3395" s="6">
        <v>0</v>
      </c>
      <c r="G3395" s="5">
        <v>0</v>
      </c>
      <c r="H3395" s="6">
        <v>0</v>
      </c>
      <c r="I3395" s="5">
        <v>0</v>
      </c>
      <c r="J3395" s="6">
        <v>0</v>
      </c>
      <c r="K3395" s="5">
        <v>0</v>
      </c>
      <c r="L3395" s="6">
        <v>0</v>
      </c>
      <c r="M3395" s="5">
        <v>0</v>
      </c>
      <c r="N3395" s="6">
        <v>0</v>
      </c>
      <c r="O3395" s="5">
        <v>0</v>
      </c>
      <c r="P3395" s="6">
        <v>0</v>
      </c>
      <c r="Q3395" s="5">
        <v>0</v>
      </c>
      <c r="R3395" s="6">
        <v>0</v>
      </c>
      <c r="S3395" s="5">
        <v>0</v>
      </c>
      <c r="T3395" s="6">
        <v>0</v>
      </c>
      <c r="U3395" s="5">
        <v>0</v>
      </c>
      <c r="V3395" s="6">
        <v>0</v>
      </c>
      <c r="W3395" s="5">
        <v>0</v>
      </c>
      <c r="X3395" s="6">
        <v>0</v>
      </c>
      <c r="Y3395" s="5">
        <v>0</v>
      </c>
      <c r="Z3395" s="6">
        <v>0</v>
      </c>
      <c r="AA3395" s="5">
        <v>0</v>
      </c>
      <c r="AB3395" s="6">
        <v>0</v>
      </c>
      <c r="AC3395" s="5">
        <v>0</v>
      </c>
      <c r="AD3395" s="6">
        <v>0</v>
      </c>
      <c r="AE3395" s="5">
        <v>0</v>
      </c>
      <c r="AF3395" s="6">
        <v>0</v>
      </c>
    </row>
    <row r="3396" spans="2:32" x14ac:dyDescent="0.35">
      <c r="B3396" s="1" t="s">
        <v>529</v>
      </c>
      <c r="C3396" s="5">
        <v>0</v>
      </c>
      <c r="D3396" s="6">
        <v>0</v>
      </c>
      <c r="E3396" s="5">
        <v>0</v>
      </c>
      <c r="F3396" s="6">
        <v>0</v>
      </c>
      <c r="G3396" s="5">
        <v>0</v>
      </c>
      <c r="H3396" s="6">
        <v>0</v>
      </c>
      <c r="I3396" s="5">
        <v>0</v>
      </c>
      <c r="J3396" s="6">
        <v>0</v>
      </c>
      <c r="K3396" s="5">
        <v>0</v>
      </c>
      <c r="L3396" s="6">
        <v>0</v>
      </c>
      <c r="M3396" s="5">
        <v>0</v>
      </c>
      <c r="N3396" s="6">
        <v>0</v>
      </c>
      <c r="O3396" s="5">
        <v>0</v>
      </c>
      <c r="P3396" s="6">
        <v>0</v>
      </c>
      <c r="Q3396" s="5">
        <v>0</v>
      </c>
      <c r="R3396" s="6">
        <v>0</v>
      </c>
      <c r="S3396" s="5">
        <v>0</v>
      </c>
      <c r="T3396" s="6">
        <v>0</v>
      </c>
      <c r="U3396" s="5">
        <v>0</v>
      </c>
      <c r="V3396" s="6">
        <v>0</v>
      </c>
      <c r="W3396" s="5">
        <v>0</v>
      </c>
      <c r="X3396" s="6">
        <v>0</v>
      </c>
      <c r="Y3396" s="5">
        <v>0</v>
      </c>
      <c r="Z3396" s="6">
        <v>0</v>
      </c>
      <c r="AA3396" s="5">
        <v>0</v>
      </c>
      <c r="AB3396" s="6">
        <v>0</v>
      </c>
      <c r="AC3396" s="5">
        <v>0</v>
      </c>
      <c r="AD3396" s="6">
        <v>0</v>
      </c>
      <c r="AE3396" s="5">
        <v>0</v>
      </c>
      <c r="AF3396" s="6">
        <v>0</v>
      </c>
    </row>
    <row r="3397" spans="2:32" x14ac:dyDescent="0.35">
      <c r="B3397" s="1" t="s">
        <v>530</v>
      </c>
      <c r="C3397" s="5">
        <v>4.4999999999999999E-4</v>
      </c>
      <c r="D3397" s="6">
        <v>0.255</v>
      </c>
      <c r="E3397" s="5">
        <v>0</v>
      </c>
      <c r="F3397" s="6">
        <v>0</v>
      </c>
      <c r="G3397" s="5">
        <v>0</v>
      </c>
      <c r="H3397" s="6">
        <v>0</v>
      </c>
      <c r="I3397" s="5">
        <v>7.6299999999999996E-3</v>
      </c>
      <c r="J3397" s="6">
        <v>0.255</v>
      </c>
      <c r="K3397" s="5">
        <v>0</v>
      </c>
      <c r="L3397" s="6">
        <v>0</v>
      </c>
      <c r="M3397" s="5">
        <v>0</v>
      </c>
      <c r="N3397" s="6">
        <v>0</v>
      </c>
      <c r="O3397" s="5">
        <v>0</v>
      </c>
      <c r="P3397" s="6">
        <v>0</v>
      </c>
      <c r="Q3397" s="5">
        <v>0</v>
      </c>
      <c r="R3397" s="6">
        <v>0</v>
      </c>
      <c r="S3397" s="5">
        <v>0</v>
      </c>
      <c r="T3397" s="6">
        <v>0</v>
      </c>
      <c r="U3397" s="5">
        <v>0</v>
      </c>
      <c r="V3397" s="6">
        <v>0</v>
      </c>
      <c r="W3397" s="5">
        <v>0</v>
      </c>
      <c r="X3397" s="6">
        <v>0</v>
      </c>
      <c r="Y3397" s="5">
        <v>0</v>
      </c>
      <c r="Z3397" s="6">
        <v>0</v>
      </c>
      <c r="AA3397" s="5">
        <v>0</v>
      </c>
      <c r="AB3397" s="6">
        <v>0</v>
      </c>
      <c r="AC3397" s="5">
        <v>0</v>
      </c>
      <c r="AD3397" s="6">
        <v>0</v>
      </c>
      <c r="AE3397" s="5">
        <v>0</v>
      </c>
      <c r="AF3397" s="6">
        <v>0</v>
      </c>
    </row>
    <row r="3398" spans="2:32" x14ac:dyDescent="0.35">
      <c r="B3398" s="1" t="s">
        <v>53</v>
      </c>
      <c r="C3398" s="5">
        <v>4.4999999999999999E-4</v>
      </c>
      <c r="D3398" s="6">
        <v>0.253</v>
      </c>
      <c r="E3398" s="5">
        <v>0</v>
      </c>
      <c r="F3398" s="6">
        <v>0</v>
      </c>
      <c r="G3398" s="5">
        <v>0</v>
      </c>
      <c r="H3398" s="6">
        <v>0</v>
      </c>
      <c r="I3398" s="5">
        <v>0</v>
      </c>
      <c r="J3398" s="6">
        <v>0</v>
      </c>
      <c r="K3398" s="5">
        <v>0</v>
      </c>
      <c r="L3398" s="6">
        <v>0</v>
      </c>
      <c r="M3398" s="5">
        <v>8.8000000000000005E-3</v>
      </c>
      <c r="N3398" s="6">
        <v>0.253</v>
      </c>
      <c r="O3398" s="5">
        <v>0</v>
      </c>
      <c r="P3398" s="6">
        <v>0</v>
      </c>
      <c r="Q3398" s="5">
        <v>0</v>
      </c>
      <c r="R3398" s="6">
        <v>0</v>
      </c>
      <c r="S3398" s="5">
        <v>0</v>
      </c>
      <c r="T3398" s="6">
        <v>0</v>
      </c>
      <c r="U3398" s="5">
        <v>0</v>
      </c>
      <c r="V3398" s="6">
        <v>0</v>
      </c>
      <c r="W3398" s="5">
        <v>0</v>
      </c>
      <c r="X3398" s="6">
        <v>0</v>
      </c>
      <c r="Y3398" s="5">
        <v>0</v>
      </c>
      <c r="Z3398" s="6">
        <v>0</v>
      </c>
      <c r="AA3398" s="5">
        <v>0</v>
      </c>
      <c r="AB3398" s="6">
        <v>0</v>
      </c>
      <c r="AC3398" s="5">
        <v>0</v>
      </c>
      <c r="AD3398" s="6">
        <v>0</v>
      </c>
      <c r="AE3398" s="5">
        <v>0</v>
      </c>
      <c r="AF3398" s="6">
        <v>0</v>
      </c>
    </row>
    <row r="3399" spans="2:32" x14ac:dyDescent="0.35">
      <c r="B3399" s="1" t="s">
        <v>531</v>
      </c>
      <c r="C3399" s="5">
        <v>0</v>
      </c>
      <c r="D3399" s="6">
        <v>0</v>
      </c>
      <c r="E3399" s="5">
        <v>0</v>
      </c>
      <c r="F3399" s="6">
        <v>0</v>
      </c>
      <c r="G3399" s="5">
        <v>0</v>
      </c>
      <c r="H3399" s="6">
        <v>0</v>
      </c>
      <c r="I3399" s="5">
        <v>0</v>
      </c>
      <c r="J3399" s="6">
        <v>0</v>
      </c>
      <c r="K3399" s="5">
        <v>0</v>
      </c>
      <c r="L3399" s="6">
        <v>0</v>
      </c>
      <c r="M3399" s="5">
        <v>0</v>
      </c>
      <c r="N3399" s="6">
        <v>0</v>
      </c>
      <c r="O3399" s="5">
        <v>0</v>
      </c>
      <c r="P3399" s="6">
        <v>0</v>
      </c>
      <c r="Q3399" s="5">
        <v>0</v>
      </c>
      <c r="R3399" s="6">
        <v>0</v>
      </c>
      <c r="S3399" s="5">
        <v>0</v>
      </c>
      <c r="T3399" s="6">
        <v>0</v>
      </c>
      <c r="U3399" s="5">
        <v>0</v>
      </c>
      <c r="V3399" s="6">
        <v>0</v>
      </c>
      <c r="W3399" s="5">
        <v>0</v>
      </c>
      <c r="X3399" s="6">
        <v>0</v>
      </c>
      <c r="Y3399" s="5">
        <v>0</v>
      </c>
      <c r="Z3399" s="6">
        <v>0</v>
      </c>
      <c r="AA3399" s="5">
        <v>0</v>
      </c>
      <c r="AB3399" s="6">
        <v>0</v>
      </c>
      <c r="AC3399" s="5">
        <v>0</v>
      </c>
      <c r="AD3399" s="6">
        <v>0</v>
      </c>
      <c r="AE3399" s="5">
        <v>0</v>
      </c>
      <c r="AF3399" s="6">
        <v>0</v>
      </c>
    </row>
    <row r="3400" spans="2:32" x14ac:dyDescent="0.35">
      <c r="B3400" s="1" t="s">
        <v>56</v>
      </c>
      <c r="C3400" s="5">
        <v>0</v>
      </c>
      <c r="D3400" s="6">
        <v>0</v>
      </c>
      <c r="E3400" s="5">
        <v>0</v>
      </c>
      <c r="F3400" s="6">
        <v>0</v>
      </c>
      <c r="G3400" s="5">
        <v>0</v>
      </c>
      <c r="H3400" s="6">
        <v>0</v>
      </c>
      <c r="I3400" s="5">
        <v>0</v>
      </c>
      <c r="J3400" s="6">
        <v>0</v>
      </c>
      <c r="K3400" s="5">
        <v>0</v>
      </c>
      <c r="L3400" s="6">
        <v>0</v>
      </c>
      <c r="M3400" s="5">
        <v>0</v>
      </c>
      <c r="N3400" s="6">
        <v>0</v>
      </c>
      <c r="O3400" s="5">
        <v>0</v>
      </c>
      <c r="P3400" s="6">
        <v>0</v>
      </c>
      <c r="Q3400" s="5">
        <v>0</v>
      </c>
      <c r="R3400" s="6">
        <v>0</v>
      </c>
      <c r="S3400" s="5">
        <v>0</v>
      </c>
      <c r="T3400" s="6">
        <v>0</v>
      </c>
      <c r="U3400" s="5">
        <v>0</v>
      </c>
      <c r="V3400" s="6">
        <v>0</v>
      </c>
      <c r="W3400" s="5">
        <v>0</v>
      </c>
      <c r="X3400" s="6">
        <v>0</v>
      </c>
      <c r="Y3400" s="5">
        <v>0</v>
      </c>
      <c r="Z3400" s="6">
        <v>0</v>
      </c>
      <c r="AA3400" s="5">
        <v>0</v>
      </c>
      <c r="AB3400" s="6">
        <v>0</v>
      </c>
      <c r="AC3400" s="5">
        <v>0</v>
      </c>
      <c r="AD3400" s="6">
        <v>0</v>
      </c>
      <c r="AE3400" s="5">
        <v>0</v>
      </c>
      <c r="AF3400" s="6">
        <v>0</v>
      </c>
    </row>
    <row r="3401" spans="2:32" x14ac:dyDescent="0.35">
      <c r="B3401" s="1" t="s">
        <v>532</v>
      </c>
      <c r="C3401" s="5">
        <v>0</v>
      </c>
      <c r="D3401" s="6">
        <v>0</v>
      </c>
      <c r="E3401" s="5">
        <v>0</v>
      </c>
      <c r="F3401" s="6">
        <v>0</v>
      </c>
      <c r="G3401" s="5">
        <v>0</v>
      </c>
      <c r="H3401" s="6">
        <v>0</v>
      </c>
      <c r="I3401" s="5">
        <v>0</v>
      </c>
      <c r="J3401" s="6">
        <v>0</v>
      </c>
      <c r="K3401" s="5">
        <v>0</v>
      </c>
      <c r="L3401" s="6">
        <v>0</v>
      </c>
      <c r="M3401" s="5">
        <v>0</v>
      </c>
      <c r="N3401" s="6">
        <v>0</v>
      </c>
      <c r="O3401" s="5">
        <v>0</v>
      </c>
      <c r="P3401" s="6">
        <v>0</v>
      </c>
      <c r="Q3401" s="5">
        <v>0</v>
      </c>
      <c r="R3401" s="6">
        <v>0</v>
      </c>
      <c r="S3401" s="5">
        <v>0</v>
      </c>
      <c r="T3401" s="6">
        <v>0</v>
      </c>
      <c r="U3401" s="5">
        <v>0</v>
      </c>
      <c r="V3401" s="6">
        <v>0</v>
      </c>
      <c r="W3401" s="5">
        <v>0</v>
      </c>
      <c r="X3401" s="6">
        <v>0</v>
      </c>
      <c r="Y3401" s="5">
        <v>0</v>
      </c>
      <c r="Z3401" s="6">
        <v>0</v>
      </c>
      <c r="AA3401" s="5">
        <v>0</v>
      </c>
      <c r="AB3401" s="6">
        <v>0</v>
      </c>
      <c r="AC3401" s="5">
        <v>0</v>
      </c>
      <c r="AD3401" s="6">
        <v>0</v>
      </c>
      <c r="AE3401" s="5">
        <v>0</v>
      </c>
      <c r="AF3401" s="6">
        <v>0</v>
      </c>
    </row>
    <row r="3402" spans="2:32" x14ac:dyDescent="0.35">
      <c r="B3402" s="1" t="s">
        <v>533</v>
      </c>
      <c r="C3402" s="5">
        <v>0.33672000000000002</v>
      </c>
      <c r="D3402" s="6">
        <v>190.1</v>
      </c>
      <c r="E3402" s="5">
        <v>0.32283000000000001</v>
      </c>
      <c r="F3402" s="6">
        <v>8.0660000000000007</v>
      </c>
      <c r="G3402" s="5">
        <v>0.34869</v>
      </c>
      <c r="H3402" s="6">
        <v>14.676</v>
      </c>
      <c r="I3402" s="5">
        <v>0.26798</v>
      </c>
      <c r="J3402" s="6">
        <v>8.9550000000000001</v>
      </c>
      <c r="K3402" s="5">
        <v>0.24418999999999999</v>
      </c>
      <c r="L3402" s="6">
        <v>5.8520000000000003</v>
      </c>
      <c r="M3402" s="5">
        <v>0.46153</v>
      </c>
      <c r="N3402" s="6">
        <v>13.27</v>
      </c>
      <c r="O3402" s="5">
        <v>0.47916999999999998</v>
      </c>
      <c r="P3402" s="6">
        <v>12.002000000000001</v>
      </c>
      <c r="Q3402" s="5">
        <v>0.25802999999999998</v>
      </c>
      <c r="R3402" s="6">
        <v>7.0380000000000003</v>
      </c>
      <c r="S3402" s="5">
        <v>0.40832000000000002</v>
      </c>
      <c r="T3402" s="6">
        <v>26.527999999999999</v>
      </c>
      <c r="U3402" s="5">
        <v>0.59845000000000004</v>
      </c>
      <c r="V3402" s="6">
        <v>17.975999999999999</v>
      </c>
      <c r="W3402" s="5">
        <v>0.47077000000000002</v>
      </c>
      <c r="X3402" s="6">
        <v>3.47</v>
      </c>
      <c r="Y3402" s="5">
        <v>0.27733999999999998</v>
      </c>
      <c r="Z3402" s="6">
        <v>13.686</v>
      </c>
      <c r="AA3402" s="5">
        <v>0.44283</v>
      </c>
      <c r="AB3402" s="6">
        <v>34.481999999999999</v>
      </c>
      <c r="AC3402" s="5">
        <v>0.20383000000000001</v>
      </c>
      <c r="AD3402" s="6">
        <v>17.393999999999998</v>
      </c>
      <c r="AE3402" s="5">
        <v>0.15207000000000001</v>
      </c>
      <c r="AF3402" s="6">
        <v>6.7069999999999999</v>
      </c>
    </row>
    <row r="3403" spans="2:32" x14ac:dyDescent="0.35">
      <c r="B3403" s="1" t="s">
        <v>58</v>
      </c>
      <c r="C3403" s="5">
        <v>0</v>
      </c>
      <c r="D3403" s="6">
        <v>0</v>
      </c>
      <c r="E3403" s="5">
        <v>0</v>
      </c>
      <c r="F3403" s="6">
        <v>0</v>
      </c>
      <c r="G3403" s="5">
        <v>0</v>
      </c>
      <c r="H3403" s="6">
        <v>0</v>
      </c>
      <c r="I3403" s="5">
        <v>0</v>
      </c>
      <c r="J3403" s="6">
        <v>0</v>
      </c>
      <c r="K3403" s="5">
        <v>0</v>
      </c>
      <c r="L3403" s="6">
        <v>0</v>
      </c>
      <c r="M3403" s="5">
        <v>0</v>
      </c>
      <c r="N3403" s="6">
        <v>0</v>
      </c>
      <c r="O3403" s="5">
        <v>0</v>
      </c>
      <c r="P3403" s="6">
        <v>0</v>
      </c>
      <c r="Q3403" s="5">
        <v>0</v>
      </c>
      <c r="R3403" s="6">
        <v>0</v>
      </c>
      <c r="S3403" s="5">
        <v>0</v>
      </c>
      <c r="T3403" s="6">
        <v>0</v>
      </c>
      <c r="U3403" s="5">
        <v>0</v>
      </c>
      <c r="V3403" s="6">
        <v>0</v>
      </c>
      <c r="W3403" s="5">
        <v>0</v>
      </c>
      <c r="X3403" s="6">
        <v>0</v>
      </c>
      <c r="Y3403" s="5">
        <v>0</v>
      </c>
      <c r="Z3403" s="6">
        <v>0</v>
      </c>
      <c r="AA3403" s="5">
        <v>0</v>
      </c>
      <c r="AB3403" s="6">
        <v>0</v>
      </c>
      <c r="AC3403" s="5">
        <v>0</v>
      </c>
      <c r="AD3403" s="6">
        <v>0</v>
      </c>
      <c r="AE3403" s="5">
        <v>0</v>
      </c>
      <c r="AF3403" s="6">
        <v>0</v>
      </c>
    </row>
    <row r="3404" spans="2:32" x14ac:dyDescent="0.35">
      <c r="B3404" s="1" t="s">
        <v>534</v>
      </c>
      <c r="C3404" s="5">
        <v>0</v>
      </c>
      <c r="D3404" s="6">
        <v>0</v>
      </c>
      <c r="E3404" s="5">
        <v>0</v>
      </c>
      <c r="F3404" s="6">
        <v>0</v>
      </c>
      <c r="G3404" s="5">
        <v>0</v>
      </c>
      <c r="H3404" s="6">
        <v>0</v>
      </c>
      <c r="I3404" s="5">
        <v>0</v>
      </c>
      <c r="J3404" s="6">
        <v>0</v>
      </c>
      <c r="K3404" s="5">
        <v>0</v>
      </c>
      <c r="L3404" s="6">
        <v>0</v>
      </c>
      <c r="M3404" s="5">
        <v>0</v>
      </c>
      <c r="N3404" s="6">
        <v>0</v>
      </c>
      <c r="O3404" s="5">
        <v>0</v>
      </c>
      <c r="P3404" s="6">
        <v>0</v>
      </c>
      <c r="Q3404" s="5">
        <v>0</v>
      </c>
      <c r="R3404" s="6">
        <v>0</v>
      </c>
      <c r="S3404" s="5">
        <v>0</v>
      </c>
      <c r="T3404" s="6">
        <v>0</v>
      </c>
      <c r="U3404" s="5">
        <v>0</v>
      </c>
      <c r="V3404" s="6">
        <v>0</v>
      </c>
      <c r="W3404" s="5">
        <v>0</v>
      </c>
      <c r="X3404" s="6">
        <v>0</v>
      </c>
      <c r="Y3404" s="5">
        <v>0</v>
      </c>
      <c r="Z3404" s="6">
        <v>0</v>
      </c>
      <c r="AA3404" s="5">
        <v>0</v>
      </c>
      <c r="AB3404" s="6">
        <v>0</v>
      </c>
      <c r="AC3404" s="5">
        <v>0</v>
      </c>
      <c r="AD3404" s="6">
        <v>0</v>
      </c>
      <c r="AE3404" s="5">
        <v>0</v>
      </c>
      <c r="AF3404" s="6">
        <v>0</v>
      </c>
    </row>
    <row r="3405" spans="2:32" x14ac:dyDescent="0.35">
      <c r="B3405" s="1" t="s">
        <v>535</v>
      </c>
      <c r="C3405" s="5">
        <v>9.0399999999999994E-3</v>
      </c>
      <c r="D3405" s="6">
        <v>5.101</v>
      </c>
      <c r="E3405" s="5">
        <v>0</v>
      </c>
      <c r="F3405" s="6">
        <v>0</v>
      </c>
      <c r="G3405" s="5">
        <v>6.0970000000000003E-2</v>
      </c>
      <c r="H3405" s="6">
        <v>2.5659999999999998</v>
      </c>
      <c r="I3405" s="5">
        <v>0</v>
      </c>
      <c r="J3405" s="6">
        <v>0</v>
      </c>
      <c r="K3405" s="5">
        <v>0</v>
      </c>
      <c r="L3405" s="6">
        <v>0</v>
      </c>
      <c r="M3405" s="5">
        <v>1.763E-2</v>
      </c>
      <c r="N3405" s="6">
        <v>0.50700000000000001</v>
      </c>
      <c r="O3405" s="5">
        <v>1.745E-2</v>
      </c>
      <c r="P3405" s="6">
        <v>0.437</v>
      </c>
      <c r="Q3405" s="5">
        <v>3.083E-2</v>
      </c>
      <c r="R3405" s="6">
        <v>0.84099999999999997</v>
      </c>
      <c r="S3405" s="5">
        <v>0</v>
      </c>
      <c r="T3405" s="6">
        <v>0</v>
      </c>
      <c r="U3405" s="5">
        <v>2.5000000000000001E-2</v>
      </c>
      <c r="V3405" s="6">
        <v>0.751</v>
      </c>
      <c r="W3405" s="5">
        <v>0</v>
      </c>
      <c r="X3405" s="6">
        <v>0</v>
      </c>
      <c r="Y3405" s="5">
        <v>0</v>
      </c>
      <c r="Z3405" s="6">
        <v>0</v>
      </c>
      <c r="AA3405" s="5">
        <v>0</v>
      </c>
      <c r="AB3405" s="6">
        <v>0</v>
      </c>
      <c r="AC3405" s="5">
        <v>0</v>
      </c>
      <c r="AD3405" s="6">
        <v>0</v>
      </c>
      <c r="AE3405" s="5">
        <v>0</v>
      </c>
      <c r="AF3405" s="6">
        <v>0</v>
      </c>
    </row>
    <row r="3406" spans="2:32" x14ac:dyDescent="0.35">
      <c r="B3406" s="1" t="s">
        <v>61</v>
      </c>
      <c r="C3406" s="5">
        <v>5.1500000000000001E-3</v>
      </c>
      <c r="D3406" s="6">
        <v>2.907</v>
      </c>
      <c r="E3406" s="5">
        <v>1.993E-2</v>
      </c>
      <c r="F3406" s="6">
        <v>0.498</v>
      </c>
      <c r="G3406" s="5">
        <v>0</v>
      </c>
      <c r="H3406" s="6">
        <v>0</v>
      </c>
      <c r="I3406" s="5">
        <v>3.7859999999999998E-2</v>
      </c>
      <c r="J3406" s="6">
        <v>1.2649999999999999</v>
      </c>
      <c r="K3406" s="5">
        <v>0</v>
      </c>
      <c r="L3406" s="6">
        <v>0</v>
      </c>
      <c r="M3406" s="5">
        <v>0</v>
      </c>
      <c r="N3406" s="6">
        <v>0</v>
      </c>
      <c r="O3406" s="5">
        <v>0</v>
      </c>
      <c r="P3406" s="6">
        <v>0</v>
      </c>
      <c r="Q3406" s="5">
        <v>0</v>
      </c>
      <c r="R3406" s="6">
        <v>0</v>
      </c>
      <c r="S3406" s="5">
        <v>0</v>
      </c>
      <c r="T3406" s="6">
        <v>0</v>
      </c>
      <c r="U3406" s="5">
        <v>9.75E-3</v>
      </c>
      <c r="V3406" s="6">
        <v>0.29299999999999998</v>
      </c>
      <c r="W3406" s="5">
        <v>0</v>
      </c>
      <c r="X3406" s="6">
        <v>0</v>
      </c>
      <c r="Y3406" s="5">
        <v>0</v>
      </c>
      <c r="Z3406" s="6">
        <v>0</v>
      </c>
      <c r="AA3406" s="5">
        <v>0</v>
      </c>
      <c r="AB3406" s="6">
        <v>0</v>
      </c>
      <c r="AC3406" s="5">
        <v>9.9699999999999997E-3</v>
      </c>
      <c r="AD3406" s="6">
        <v>0.85099999999999998</v>
      </c>
      <c r="AE3406" s="5">
        <v>0</v>
      </c>
      <c r="AF3406" s="6">
        <v>0</v>
      </c>
    </row>
    <row r="3407" spans="2:32" x14ac:dyDescent="0.35">
      <c r="B3407" s="1" t="s">
        <v>536</v>
      </c>
      <c r="C3407" s="5">
        <v>0.20952999999999999</v>
      </c>
      <c r="D3407" s="6">
        <v>118.29</v>
      </c>
      <c r="E3407" s="5">
        <v>0.3669</v>
      </c>
      <c r="F3407" s="6">
        <v>9.1669999999999998</v>
      </c>
      <c r="G3407" s="5">
        <v>0.47166999999999998</v>
      </c>
      <c r="H3407" s="6">
        <v>19.852</v>
      </c>
      <c r="I3407" s="5">
        <v>0.28022000000000002</v>
      </c>
      <c r="J3407" s="6">
        <v>9.3640000000000008</v>
      </c>
      <c r="K3407" s="5">
        <v>0.18146999999999999</v>
      </c>
      <c r="L3407" s="6">
        <v>4.3490000000000002</v>
      </c>
      <c r="M3407" s="5">
        <v>0.33278000000000002</v>
      </c>
      <c r="N3407" s="6">
        <v>9.5679999999999996</v>
      </c>
      <c r="O3407" s="5">
        <v>0.35983999999999999</v>
      </c>
      <c r="P3407" s="6">
        <v>9.0129999999999999</v>
      </c>
      <c r="Q3407" s="5">
        <v>0.48877999999999999</v>
      </c>
      <c r="R3407" s="6">
        <v>13.332000000000001</v>
      </c>
      <c r="S3407" s="5">
        <v>0.14985999999999999</v>
      </c>
      <c r="T3407" s="6">
        <v>9.7360000000000007</v>
      </c>
      <c r="U3407" s="5">
        <v>0.21603</v>
      </c>
      <c r="V3407" s="6">
        <v>6.4889999999999999</v>
      </c>
      <c r="W3407" s="5">
        <v>0.15317</v>
      </c>
      <c r="X3407" s="6">
        <v>1.129</v>
      </c>
      <c r="Y3407" s="5">
        <v>1.1509999999999999E-2</v>
      </c>
      <c r="Z3407" s="6">
        <v>0.56799999999999995</v>
      </c>
      <c r="AA3407" s="5">
        <v>0.20691999999999999</v>
      </c>
      <c r="AB3407" s="6">
        <v>16.111999999999998</v>
      </c>
      <c r="AC3407" s="5">
        <v>9.8460000000000006E-2</v>
      </c>
      <c r="AD3407" s="6">
        <v>8.4019999999999992</v>
      </c>
      <c r="AE3407" s="5">
        <v>2.741E-2</v>
      </c>
      <c r="AF3407" s="6">
        <v>1.2090000000000001</v>
      </c>
    </row>
    <row r="3408" spans="2:32" x14ac:dyDescent="0.35">
      <c r="B3408" s="1" t="s">
        <v>537</v>
      </c>
      <c r="C3408" s="5">
        <v>0</v>
      </c>
      <c r="D3408" s="6">
        <v>0</v>
      </c>
      <c r="E3408" s="5">
        <v>0</v>
      </c>
      <c r="F3408" s="6">
        <v>0</v>
      </c>
      <c r="G3408" s="5">
        <v>0</v>
      </c>
      <c r="H3408" s="6">
        <v>0</v>
      </c>
      <c r="I3408" s="5">
        <v>0</v>
      </c>
      <c r="J3408" s="6">
        <v>0</v>
      </c>
      <c r="K3408" s="5">
        <v>0</v>
      </c>
      <c r="L3408" s="6">
        <v>0</v>
      </c>
      <c r="M3408" s="5">
        <v>0</v>
      </c>
      <c r="N3408" s="6">
        <v>0</v>
      </c>
      <c r="O3408" s="5">
        <v>0</v>
      </c>
      <c r="P3408" s="6">
        <v>0</v>
      </c>
      <c r="Q3408" s="5">
        <v>0</v>
      </c>
      <c r="R3408" s="6">
        <v>0</v>
      </c>
      <c r="S3408" s="5">
        <v>0</v>
      </c>
      <c r="T3408" s="6">
        <v>0</v>
      </c>
      <c r="U3408" s="5">
        <v>0</v>
      </c>
      <c r="V3408" s="6">
        <v>0</v>
      </c>
      <c r="W3408" s="5">
        <v>0</v>
      </c>
      <c r="X3408" s="6">
        <v>0</v>
      </c>
      <c r="Y3408" s="5">
        <v>0</v>
      </c>
      <c r="Z3408" s="6">
        <v>0</v>
      </c>
      <c r="AA3408" s="5">
        <v>0</v>
      </c>
      <c r="AB3408" s="6">
        <v>0</v>
      </c>
      <c r="AC3408" s="5">
        <v>0</v>
      </c>
      <c r="AD3408" s="6">
        <v>0</v>
      </c>
      <c r="AE3408" s="5">
        <v>0</v>
      </c>
      <c r="AF3408" s="6">
        <v>0</v>
      </c>
    </row>
    <row r="3409" spans="2:32" x14ac:dyDescent="0.35">
      <c r="B3409" s="1" t="s">
        <v>538</v>
      </c>
      <c r="C3409" s="5">
        <v>0</v>
      </c>
      <c r="D3409" s="6">
        <v>0</v>
      </c>
      <c r="E3409" s="5">
        <v>0</v>
      </c>
      <c r="F3409" s="6">
        <v>0</v>
      </c>
      <c r="G3409" s="5">
        <v>0</v>
      </c>
      <c r="H3409" s="6">
        <v>0</v>
      </c>
      <c r="I3409" s="5">
        <v>0</v>
      </c>
      <c r="J3409" s="6">
        <v>0</v>
      </c>
      <c r="K3409" s="5">
        <v>0</v>
      </c>
      <c r="L3409" s="6">
        <v>0</v>
      </c>
      <c r="M3409" s="5">
        <v>0</v>
      </c>
      <c r="N3409" s="6">
        <v>0</v>
      </c>
      <c r="O3409" s="5">
        <v>0</v>
      </c>
      <c r="P3409" s="6">
        <v>0</v>
      </c>
      <c r="Q3409" s="5">
        <v>0</v>
      </c>
      <c r="R3409" s="6">
        <v>0</v>
      </c>
      <c r="S3409" s="5">
        <v>0</v>
      </c>
      <c r="T3409" s="6">
        <v>0</v>
      </c>
      <c r="U3409" s="5">
        <v>0</v>
      </c>
      <c r="V3409" s="6">
        <v>0</v>
      </c>
      <c r="W3409" s="5">
        <v>0</v>
      </c>
      <c r="X3409" s="6">
        <v>0</v>
      </c>
      <c r="Y3409" s="5">
        <v>0</v>
      </c>
      <c r="Z3409" s="6">
        <v>0</v>
      </c>
      <c r="AA3409" s="5">
        <v>0</v>
      </c>
      <c r="AB3409" s="6">
        <v>0</v>
      </c>
      <c r="AC3409" s="5">
        <v>0</v>
      </c>
      <c r="AD3409" s="6">
        <v>0</v>
      </c>
      <c r="AE3409" s="5">
        <v>0</v>
      </c>
      <c r="AF3409" s="6">
        <v>0</v>
      </c>
    </row>
    <row r="3410" spans="2:32" x14ac:dyDescent="0.35">
      <c r="B3410" s="1" t="s">
        <v>539</v>
      </c>
      <c r="C3410" s="5">
        <v>0</v>
      </c>
      <c r="D3410" s="6">
        <v>0</v>
      </c>
      <c r="E3410" s="5">
        <v>0</v>
      </c>
      <c r="F3410" s="6">
        <v>0</v>
      </c>
      <c r="G3410" s="5">
        <v>0</v>
      </c>
      <c r="H3410" s="6">
        <v>0</v>
      </c>
      <c r="I3410" s="5">
        <v>0</v>
      </c>
      <c r="J3410" s="6">
        <v>0</v>
      </c>
      <c r="K3410" s="5">
        <v>0</v>
      </c>
      <c r="L3410" s="6">
        <v>0</v>
      </c>
      <c r="M3410" s="5">
        <v>0</v>
      </c>
      <c r="N3410" s="6">
        <v>0</v>
      </c>
      <c r="O3410" s="5">
        <v>0</v>
      </c>
      <c r="P3410" s="6">
        <v>0</v>
      </c>
      <c r="Q3410" s="5">
        <v>0</v>
      </c>
      <c r="R3410" s="6">
        <v>0</v>
      </c>
      <c r="S3410" s="5">
        <v>0</v>
      </c>
      <c r="T3410" s="6">
        <v>0</v>
      </c>
      <c r="U3410" s="5">
        <v>0</v>
      </c>
      <c r="V3410" s="6">
        <v>0</v>
      </c>
      <c r="W3410" s="5">
        <v>0</v>
      </c>
      <c r="X3410" s="6">
        <v>0</v>
      </c>
      <c r="Y3410" s="5">
        <v>0</v>
      </c>
      <c r="Z3410" s="6">
        <v>0</v>
      </c>
      <c r="AA3410" s="5">
        <v>0</v>
      </c>
      <c r="AB3410" s="6">
        <v>0</v>
      </c>
      <c r="AC3410" s="5">
        <v>0</v>
      </c>
      <c r="AD3410" s="6">
        <v>0</v>
      </c>
      <c r="AE3410" s="5">
        <v>0</v>
      </c>
      <c r="AF3410" s="6">
        <v>0</v>
      </c>
    </row>
    <row r="3411" spans="2:32" x14ac:dyDescent="0.35">
      <c r="B3411" s="1" t="s">
        <v>540</v>
      </c>
      <c r="C3411" s="5">
        <v>0</v>
      </c>
      <c r="D3411" s="6">
        <v>0</v>
      </c>
      <c r="E3411" s="5">
        <v>0</v>
      </c>
      <c r="F3411" s="6">
        <v>0</v>
      </c>
      <c r="G3411" s="5">
        <v>0</v>
      </c>
      <c r="H3411" s="6">
        <v>0</v>
      </c>
      <c r="I3411" s="5">
        <v>0</v>
      </c>
      <c r="J3411" s="6">
        <v>0</v>
      </c>
      <c r="K3411" s="5">
        <v>0</v>
      </c>
      <c r="L3411" s="6">
        <v>0</v>
      </c>
      <c r="M3411" s="5">
        <v>0</v>
      </c>
      <c r="N3411" s="6">
        <v>0</v>
      </c>
      <c r="O3411" s="5">
        <v>0</v>
      </c>
      <c r="P3411" s="6">
        <v>0</v>
      </c>
      <c r="Q3411" s="5">
        <v>0</v>
      </c>
      <c r="R3411" s="6">
        <v>0</v>
      </c>
      <c r="S3411" s="5">
        <v>0</v>
      </c>
      <c r="T3411" s="6">
        <v>0</v>
      </c>
      <c r="U3411" s="5">
        <v>0</v>
      </c>
      <c r="V3411" s="6">
        <v>0</v>
      </c>
      <c r="W3411" s="5">
        <v>0</v>
      </c>
      <c r="X3411" s="6">
        <v>0</v>
      </c>
      <c r="Y3411" s="5">
        <v>0</v>
      </c>
      <c r="Z3411" s="6">
        <v>0</v>
      </c>
      <c r="AA3411" s="5">
        <v>0</v>
      </c>
      <c r="AB3411" s="6">
        <v>0</v>
      </c>
      <c r="AC3411" s="5">
        <v>0</v>
      </c>
      <c r="AD3411" s="6">
        <v>0</v>
      </c>
      <c r="AE3411" s="5">
        <v>0</v>
      </c>
      <c r="AF3411" s="6">
        <v>0</v>
      </c>
    </row>
    <row r="3412" spans="2:32" x14ac:dyDescent="0.35">
      <c r="B3412" s="2" t="s">
        <v>4</v>
      </c>
    </row>
    <row r="3413" spans="2:32" x14ac:dyDescent="0.35">
      <c r="B3413" s="1" t="s">
        <v>63</v>
      </c>
      <c r="C3413" s="5">
        <v>0</v>
      </c>
      <c r="D3413" s="6">
        <v>0</v>
      </c>
      <c r="E3413" s="5">
        <v>0</v>
      </c>
      <c r="F3413" s="6">
        <v>0</v>
      </c>
      <c r="G3413" s="5">
        <v>0</v>
      </c>
      <c r="H3413" s="6">
        <v>0</v>
      </c>
      <c r="I3413" s="5">
        <v>0</v>
      </c>
      <c r="J3413" s="6">
        <v>0</v>
      </c>
      <c r="K3413" s="5">
        <v>0</v>
      </c>
      <c r="L3413" s="6">
        <v>0</v>
      </c>
      <c r="M3413" s="5">
        <v>0</v>
      </c>
      <c r="N3413" s="6">
        <v>0</v>
      </c>
      <c r="O3413" s="5">
        <v>0</v>
      </c>
      <c r="P3413" s="6">
        <v>0</v>
      </c>
      <c r="Q3413" s="5">
        <v>0</v>
      </c>
      <c r="R3413" s="6">
        <v>0</v>
      </c>
      <c r="S3413" s="5">
        <v>0</v>
      </c>
      <c r="T3413" s="6">
        <v>0</v>
      </c>
      <c r="U3413" s="5">
        <v>0</v>
      </c>
      <c r="V3413" s="6">
        <v>0</v>
      </c>
      <c r="W3413" s="5">
        <v>0</v>
      </c>
      <c r="X3413" s="6">
        <v>0</v>
      </c>
      <c r="Y3413" s="5">
        <v>0</v>
      </c>
      <c r="Z3413" s="6">
        <v>0</v>
      </c>
      <c r="AA3413" s="5">
        <v>0</v>
      </c>
      <c r="AB3413" s="6">
        <v>0</v>
      </c>
      <c r="AC3413" s="5">
        <v>0</v>
      </c>
      <c r="AD3413" s="6">
        <v>0</v>
      </c>
      <c r="AE3413" s="5">
        <v>0</v>
      </c>
      <c r="AF3413" s="6">
        <v>0</v>
      </c>
    </row>
    <row r="3414" spans="2:32" x14ac:dyDescent="0.35">
      <c r="B3414" s="1" t="s">
        <v>541</v>
      </c>
      <c r="C3414" s="5">
        <v>0</v>
      </c>
      <c r="D3414" s="6">
        <v>0</v>
      </c>
      <c r="E3414" s="5">
        <v>0</v>
      </c>
      <c r="F3414" s="6">
        <v>0</v>
      </c>
      <c r="G3414" s="5">
        <v>0</v>
      </c>
      <c r="H3414" s="6">
        <v>0</v>
      </c>
      <c r="I3414" s="5">
        <v>0</v>
      </c>
      <c r="J3414" s="6">
        <v>0</v>
      </c>
      <c r="K3414" s="5">
        <v>0</v>
      </c>
      <c r="L3414" s="6">
        <v>0</v>
      </c>
      <c r="M3414" s="5">
        <v>0</v>
      </c>
      <c r="N3414" s="6">
        <v>0</v>
      </c>
      <c r="O3414" s="5">
        <v>0</v>
      </c>
      <c r="P3414" s="6">
        <v>0</v>
      </c>
      <c r="Q3414" s="5">
        <v>0</v>
      </c>
      <c r="R3414" s="6">
        <v>0</v>
      </c>
      <c r="S3414" s="5">
        <v>0</v>
      </c>
      <c r="T3414" s="6">
        <v>0</v>
      </c>
      <c r="U3414" s="5">
        <v>0</v>
      </c>
      <c r="V3414" s="6">
        <v>0</v>
      </c>
      <c r="W3414" s="5">
        <v>0</v>
      </c>
      <c r="X3414" s="6">
        <v>0</v>
      </c>
      <c r="Y3414" s="5">
        <v>0</v>
      </c>
      <c r="Z3414" s="6">
        <v>0</v>
      </c>
      <c r="AA3414" s="5">
        <v>0</v>
      </c>
      <c r="AB3414" s="6">
        <v>0</v>
      </c>
      <c r="AC3414" s="5">
        <v>0</v>
      </c>
      <c r="AD3414" s="6">
        <v>0</v>
      </c>
      <c r="AE3414" s="5">
        <v>0</v>
      </c>
      <c r="AF3414" s="6">
        <v>0</v>
      </c>
    </row>
    <row r="3415" spans="2:32" x14ac:dyDescent="0.35">
      <c r="B3415" s="1" t="s">
        <v>542</v>
      </c>
      <c r="C3415" s="5">
        <v>0</v>
      </c>
      <c r="D3415" s="6">
        <v>0</v>
      </c>
      <c r="E3415" s="5">
        <v>0</v>
      </c>
      <c r="F3415" s="6">
        <v>0</v>
      </c>
      <c r="G3415" s="5">
        <v>0</v>
      </c>
      <c r="H3415" s="6">
        <v>0</v>
      </c>
      <c r="I3415" s="5">
        <v>0</v>
      </c>
      <c r="J3415" s="6">
        <v>0</v>
      </c>
      <c r="K3415" s="5">
        <v>0</v>
      </c>
      <c r="L3415" s="6">
        <v>0</v>
      </c>
      <c r="M3415" s="5">
        <v>0</v>
      </c>
      <c r="N3415" s="6">
        <v>0</v>
      </c>
      <c r="O3415" s="5">
        <v>0</v>
      </c>
      <c r="P3415" s="6">
        <v>0</v>
      </c>
      <c r="Q3415" s="5">
        <v>0</v>
      </c>
      <c r="R3415" s="6">
        <v>0</v>
      </c>
      <c r="S3415" s="5">
        <v>0</v>
      </c>
      <c r="T3415" s="6">
        <v>0</v>
      </c>
      <c r="U3415" s="5">
        <v>0</v>
      </c>
      <c r="V3415" s="6">
        <v>0</v>
      </c>
      <c r="W3415" s="5">
        <v>0</v>
      </c>
      <c r="X3415" s="6">
        <v>0</v>
      </c>
      <c r="Y3415" s="5">
        <v>0</v>
      </c>
      <c r="Z3415" s="6">
        <v>0</v>
      </c>
      <c r="AA3415" s="5">
        <v>0</v>
      </c>
      <c r="AB3415" s="6">
        <v>0</v>
      </c>
      <c r="AC3415" s="5">
        <v>0</v>
      </c>
      <c r="AD3415" s="6">
        <v>0</v>
      </c>
      <c r="AE3415" s="5">
        <v>0</v>
      </c>
      <c r="AF3415" s="6">
        <v>0</v>
      </c>
    </row>
    <row r="3416" spans="2:32" x14ac:dyDescent="0.35">
      <c r="B3416" s="1" t="s">
        <v>543</v>
      </c>
      <c r="C3416" s="5">
        <v>0</v>
      </c>
      <c r="D3416" s="6">
        <v>0</v>
      </c>
      <c r="E3416" s="5">
        <v>0</v>
      </c>
      <c r="F3416" s="6">
        <v>0</v>
      </c>
      <c r="G3416" s="5">
        <v>0</v>
      </c>
      <c r="H3416" s="6">
        <v>0</v>
      </c>
      <c r="I3416" s="5">
        <v>0</v>
      </c>
      <c r="J3416" s="6">
        <v>0</v>
      </c>
      <c r="K3416" s="5">
        <v>0</v>
      </c>
      <c r="L3416" s="6">
        <v>0</v>
      </c>
      <c r="M3416" s="5">
        <v>0</v>
      </c>
      <c r="N3416" s="6">
        <v>0</v>
      </c>
      <c r="O3416" s="5">
        <v>0</v>
      </c>
      <c r="P3416" s="6">
        <v>0</v>
      </c>
      <c r="Q3416" s="5">
        <v>0</v>
      </c>
      <c r="R3416" s="6">
        <v>0</v>
      </c>
      <c r="S3416" s="5">
        <v>0</v>
      </c>
      <c r="T3416" s="6">
        <v>0</v>
      </c>
      <c r="U3416" s="5">
        <v>0</v>
      </c>
      <c r="V3416" s="6">
        <v>0</v>
      </c>
      <c r="W3416" s="5">
        <v>0</v>
      </c>
      <c r="X3416" s="6">
        <v>0</v>
      </c>
      <c r="Y3416" s="5">
        <v>0</v>
      </c>
      <c r="Z3416" s="6">
        <v>0</v>
      </c>
      <c r="AA3416" s="5">
        <v>0</v>
      </c>
      <c r="AB3416" s="6">
        <v>0</v>
      </c>
      <c r="AC3416" s="5">
        <v>0</v>
      </c>
      <c r="AD3416" s="6">
        <v>0</v>
      </c>
      <c r="AE3416" s="5">
        <v>0</v>
      </c>
      <c r="AF3416" s="6">
        <v>0</v>
      </c>
    </row>
    <row r="3417" spans="2:32" x14ac:dyDescent="0.35">
      <c r="B3417" s="1" t="s">
        <v>544</v>
      </c>
      <c r="C3417" s="5">
        <v>0</v>
      </c>
      <c r="D3417" s="6">
        <v>0</v>
      </c>
      <c r="E3417" s="5">
        <v>0</v>
      </c>
      <c r="F3417" s="6">
        <v>0</v>
      </c>
      <c r="G3417" s="5">
        <v>0</v>
      </c>
      <c r="H3417" s="6">
        <v>0</v>
      </c>
      <c r="I3417" s="5">
        <v>0</v>
      </c>
      <c r="J3417" s="6">
        <v>0</v>
      </c>
      <c r="K3417" s="5">
        <v>0</v>
      </c>
      <c r="L3417" s="6">
        <v>0</v>
      </c>
      <c r="M3417" s="5">
        <v>0</v>
      </c>
      <c r="N3417" s="6">
        <v>0</v>
      </c>
      <c r="O3417" s="5">
        <v>0</v>
      </c>
      <c r="P3417" s="6">
        <v>0</v>
      </c>
      <c r="Q3417" s="5">
        <v>0</v>
      </c>
      <c r="R3417" s="6">
        <v>0</v>
      </c>
      <c r="S3417" s="5">
        <v>0</v>
      </c>
      <c r="T3417" s="6">
        <v>0</v>
      </c>
      <c r="U3417" s="5">
        <v>0</v>
      </c>
      <c r="V3417" s="6">
        <v>0</v>
      </c>
      <c r="W3417" s="5">
        <v>0</v>
      </c>
      <c r="X3417" s="6">
        <v>0</v>
      </c>
      <c r="Y3417" s="5">
        <v>0</v>
      </c>
      <c r="Z3417" s="6">
        <v>0</v>
      </c>
      <c r="AA3417" s="5">
        <v>0</v>
      </c>
      <c r="AB3417" s="6">
        <v>0</v>
      </c>
      <c r="AC3417" s="5">
        <v>0</v>
      </c>
      <c r="AD3417" s="6">
        <v>0</v>
      </c>
      <c r="AE3417" s="5">
        <v>0</v>
      </c>
      <c r="AF3417" s="6">
        <v>0</v>
      </c>
    </row>
    <row r="3418" spans="2:32" x14ac:dyDescent="0.35">
      <c r="B3418" s="1" t="s">
        <v>67</v>
      </c>
      <c r="C3418" s="5">
        <v>1.345E-2</v>
      </c>
      <c r="D3418" s="6">
        <v>7.5910000000000002</v>
      </c>
      <c r="E3418" s="5">
        <v>9.9699999999999997E-3</v>
      </c>
      <c r="F3418" s="6">
        <v>0.249</v>
      </c>
      <c r="G3418" s="5">
        <v>3.9419999999999997E-2</v>
      </c>
      <c r="H3418" s="6">
        <v>1.659</v>
      </c>
      <c r="I3418" s="5">
        <v>6.7809999999999995E-2</v>
      </c>
      <c r="J3418" s="6">
        <v>2.266</v>
      </c>
      <c r="K3418" s="5">
        <v>0</v>
      </c>
      <c r="L3418" s="6">
        <v>0</v>
      </c>
      <c r="M3418" s="5">
        <v>2.2540000000000001E-2</v>
      </c>
      <c r="N3418" s="6">
        <v>0.64800000000000002</v>
      </c>
      <c r="O3418" s="5">
        <v>0</v>
      </c>
      <c r="P3418" s="6">
        <v>0</v>
      </c>
      <c r="Q3418" s="5">
        <v>0</v>
      </c>
      <c r="R3418" s="6">
        <v>0</v>
      </c>
      <c r="S3418" s="5">
        <v>0</v>
      </c>
      <c r="T3418" s="6">
        <v>0</v>
      </c>
      <c r="U3418" s="5">
        <v>5.194E-2</v>
      </c>
      <c r="V3418" s="6">
        <v>1.56</v>
      </c>
      <c r="W3418" s="5">
        <v>0</v>
      </c>
      <c r="X3418" s="6">
        <v>0</v>
      </c>
      <c r="Y3418" s="5">
        <v>0</v>
      </c>
      <c r="Z3418" s="6">
        <v>0</v>
      </c>
      <c r="AA3418" s="5">
        <v>0</v>
      </c>
      <c r="AB3418" s="6">
        <v>0</v>
      </c>
      <c r="AC3418" s="5">
        <v>0</v>
      </c>
      <c r="AD3418" s="6">
        <v>0</v>
      </c>
      <c r="AE3418" s="5">
        <v>2.741E-2</v>
      </c>
      <c r="AF3418" s="6">
        <v>1.2090000000000001</v>
      </c>
    </row>
    <row r="3419" spans="2:32" x14ac:dyDescent="0.35">
      <c r="B3419" s="1" t="s">
        <v>545</v>
      </c>
      <c r="C3419" s="5">
        <v>3.98E-3</v>
      </c>
      <c r="D3419" s="6">
        <v>2.2450000000000001</v>
      </c>
      <c r="E3419" s="5">
        <v>0</v>
      </c>
      <c r="F3419" s="6">
        <v>0</v>
      </c>
      <c r="G3419" s="5">
        <v>0</v>
      </c>
      <c r="H3419" s="6">
        <v>0</v>
      </c>
      <c r="I3419" s="5">
        <v>0</v>
      </c>
      <c r="J3419" s="6">
        <v>0</v>
      </c>
      <c r="K3419" s="5">
        <v>0</v>
      </c>
      <c r="L3419" s="6">
        <v>0</v>
      </c>
      <c r="M3419" s="5">
        <v>0</v>
      </c>
      <c r="N3419" s="6">
        <v>0</v>
      </c>
      <c r="O3419" s="5">
        <v>0</v>
      </c>
      <c r="P3419" s="6">
        <v>0</v>
      </c>
      <c r="Q3419" s="5">
        <v>0</v>
      </c>
      <c r="R3419" s="6">
        <v>0</v>
      </c>
      <c r="S3419" s="5">
        <v>0</v>
      </c>
      <c r="T3419" s="6">
        <v>0</v>
      </c>
      <c r="U3419" s="5">
        <v>0</v>
      </c>
      <c r="V3419" s="6">
        <v>0</v>
      </c>
      <c r="W3419" s="5">
        <v>0</v>
      </c>
      <c r="X3419" s="6">
        <v>0</v>
      </c>
      <c r="Y3419" s="5">
        <v>4.5490000000000003E-2</v>
      </c>
      <c r="Z3419" s="6">
        <v>2.2450000000000001</v>
      </c>
      <c r="AA3419" s="5">
        <v>0</v>
      </c>
      <c r="AB3419" s="6">
        <v>0</v>
      </c>
      <c r="AC3419" s="5">
        <v>0</v>
      </c>
      <c r="AD3419" s="6">
        <v>0</v>
      </c>
      <c r="AE3419" s="5">
        <v>0</v>
      </c>
      <c r="AF3419" s="6">
        <v>0</v>
      </c>
    </row>
    <row r="3420" spans="2:32" x14ac:dyDescent="0.35">
      <c r="B3420" s="1" t="s">
        <v>69</v>
      </c>
      <c r="C3420" s="5">
        <v>0</v>
      </c>
      <c r="D3420" s="6">
        <v>0</v>
      </c>
      <c r="E3420" s="5">
        <v>0</v>
      </c>
      <c r="F3420" s="6">
        <v>0</v>
      </c>
      <c r="G3420" s="5">
        <v>0</v>
      </c>
      <c r="H3420" s="6">
        <v>0</v>
      </c>
      <c r="I3420" s="5">
        <v>0</v>
      </c>
      <c r="J3420" s="6">
        <v>0</v>
      </c>
      <c r="K3420" s="5">
        <v>0</v>
      </c>
      <c r="L3420" s="6">
        <v>0</v>
      </c>
      <c r="M3420" s="5">
        <v>0</v>
      </c>
      <c r="N3420" s="6">
        <v>0</v>
      </c>
      <c r="O3420" s="5">
        <v>0</v>
      </c>
      <c r="P3420" s="6">
        <v>0</v>
      </c>
      <c r="Q3420" s="5">
        <v>0</v>
      </c>
      <c r="R3420" s="6">
        <v>0</v>
      </c>
      <c r="S3420" s="5">
        <v>0</v>
      </c>
      <c r="T3420" s="6">
        <v>0</v>
      </c>
      <c r="U3420" s="5">
        <v>0</v>
      </c>
      <c r="V3420" s="6">
        <v>0</v>
      </c>
      <c r="W3420" s="5">
        <v>0</v>
      </c>
      <c r="X3420" s="6">
        <v>0</v>
      </c>
      <c r="Y3420" s="5">
        <v>0</v>
      </c>
      <c r="Z3420" s="6">
        <v>0</v>
      </c>
      <c r="AA3420" s="5">
        <v>0</v>
      </c>
      <c r="AB3420" s="6">
        <v>0</v>
      </c>
      <c r="AC3420" s="5">
        <v>0</v>
      </c>
      <c r="AD3420" s="6">
        <v>0</v>
      </c>
      <c r="AE3420" s="5">
        <v>0</v>
      </c>
      <c r="AF3420" s="6">
        <v>0</v>
      </c>
    </row>
    <row r="3421" spans="2:32" x14ac:dyDescent="0.35">
      <c r="B3421" s="1" t="s">
        <v>546</v>
      </c>
      <c r="C3421" s="5">
        <v>0</v>
      </c>
      <c r="D3421" s="6">
        <v>0</v>
      </c>
      <c r="E3421" s="5">
        <v>0</v>
      </c>
      <c r="F3421" s="6">
        <v>0</v>
      </c>
      <c r="G3421" s="5">
        <v>0</v>
      </c>
      <c r="H3421" s="6">
        <v>0</v>
      </c>
      <c r="I3421" s="5">
        <v>0</v>
      </c>
      <c r="J3421" s="6">
        <v>0</v>
      </c>
      <c r="K3421" s="5">
        <v>0</v>
      </c>
      <c r="L3421" s="6">
        <v>0</v>
      </c>
      <c r="M3421" s="5">
        <v>0</v>
      </c>
      <c r="N3421" s="6">
        <v>0</v>
      </c>
      <c r="O3421" s="5">
        <v>0</v>
      </c>
      <c r="P3421" s="6">
        <v>0</v>
      </c>
      <c r="Q3421" s="5">
        <v>0</v>
      </c>
      <c r="R3421" s="6">
        <v>0</v>
      </c>
      <c r="S3421" s="5">
        <v>0</v>
      </c>
      <c r="T3421" s="6">
        <v>0</v>
      </c>
      <c r="U3421" s="5">
        <v>0</v>
      </c>
      <c r="V3421" s="6">
        <v>0</v>
      </c>
      <c r="W3421" s="5">
        <v>0</v>
      </c>
      <c r="X3421" s="6">
        <v>0</v>
      </c>
      <c r="Y3421" s="5">
        <v>0</v>
      </c>
      <c r="Z3421" s="6">
        <v>0</v>
      </c>
      <c r="AA3421" s="5">
        <v>0</v>
      </c>
      <c r="AB3421" s="6">
        <v>0</v>
      </c>
      <c r="AC3421" s="5">
        <v>0</v>
      </c>
      <c r="AD3421" s="6">
        <v>0</v>
      </c>
      <c r="AE3421" s="5">
        <v>0</v>
      </c>
      <c r="AF3421" s="6">
        <v>0</v>
      </c>
    </row>
    <row r="3422" spans="2:32" x14ac:dyDescent="0.35">
      <c r="B3422" s="1" t="s">
        <v>547</v>
      </c>
      <c r="C3422" s="5">
        <v>0</v>
      </c>
      <c r="D3422" s="6">
        <v>0</v>
      </c>
      <c r="E3422" s="5">
        <v>0</v>
      </c>
      <c r="F3422" s="6">
        <v>0</v>
      </c>
      <c r="G3422" s="5">
        <v>0</v>
      </c>
      <c r="H3422" s="6">
        <v>0</v>
      </c>
      <c r="I3422" s="5">
        <v>0</v>
      </c>
      <c r="J3422" s="6">
        <v>0</v>
      </c>
      <c r="K3422" s="5">
        <v>0</v>
      </c>
      <c r="L3422" s="6">
        <v>0</v>
      </c>
      <c r="M3422" s="5">
        <v>0</v>
      </c>
      <c r="N3422" s="6">
        <v>0</v>
      </c>
      <c r="O3422" s="5">
        <v>0</v>
      </c>
      <c r="P3422" s="6">
        <v>0</v>
      </c>
      <c r="Q3422" s="5">
        <v>0</v>
      </c>
      <c r="R3422" s="6">
        <v>0</v>
      </c>
      <c r="S3422" s="5">
        <v>0</v>
      </c>
      <c r="T3422" s="6">
        <v>0</v>
      </c>
      <c r="U3422" s="5">
        <v>0</v>
      </c>
      <c r="V3422" s="6">
        <v>0</v>
      </c>
      <c r="W3422" s="5">
        <v>0</v>
      </c>
      <c r="X3422" s="6">
        <v>0</v>
      </c>
      <c r="Y3422" s="5">
        <v>0</v>
      </c>
      <c r="Z3422" s="6">
        <v>0</v>
      </c>
      <c r="AA3422" s="5">
        <v>0</v>
      </c>
      <c r="AB3422" s="6">
        <v>0</v>
      </c>
      <c r="AC3422" s="5">
        <v>0</v>
      </c>
      <c r="AD3422" s="6">
        <v>0</v>
      </c>
      <c r="AE3422" s="5">
        <v>0</v>
      </c>
      <c r="AF3422" s="6">
        <v>0</v>
      </c>
    </row>
    <row r="3423" spans="2:32" x14ac:dyDescent="0.35">
      <c r="B3423" s="1" t="s">
        <v>78</v>
      </c>
      <c r="C3423" s="5">
        <v>5.3699999999999998E-3</v>
      </c>
      <c r="D3423" s="6">
        <v>3.032</v>
      </c>
      <c r="E3423" s="5">
        <v>0</v>
      </c>
      <c r="F3423" s="6">
        <v>0</v>
      </c>
      <c r="G3423" s="5">
        <v>9.9799999999999993E-3</v>
      </c>
      <c r="H3423" s="6">
        <v>0.42</v>
      </c>
      <c r="I3423" s="5">
        <v>1.9539999999999998E-2</v>
      </c>
      <c r="J3423" s="6">
        <v>0.65300000000000002</v>
      </c>
      <c r="K3423" s="5">
        <v>4.7489999999999997E-2</v>
      </c>
      <c r="L3423" s="6">
        <v>1.1379999999999999</v>
      </c>
      <c r="M3423" s="5">
        <v>8.8000000000000005E-3</v>
      </c>
      <c r="N3423" s="6">
        <v>0.253</v>
      </c>
      <c r="O3423" s="5">
        <v>0</v>
      </c>
      <c r="P3423" s="6">
        <v>0</v>
      </c>
      <c r="Q3423" s="5">
        <v>0</v>
      </c>
      <c r="R3423" s="6">
        <v>0</v>
      </c>
      <c r="S3423" s="5">
        <v>0</v>
      </c>
      <c r="T3423" s="6">
        <v>0</v>
      </c>
      <c r="U3423" s="5">
        <v>0</v>
      </c>
      <c r="V3423" s="6">
        <v>0</v>
      </c>
      <c r="W3423" s="5">
        <v>0</v>
      </c>
      <c r="X3423" s="6">
        <v>0</v>
      </c>
      <c r="Y3423" s="5">
        <v>1.1509999999999999E-2</v>
      </c>
      <c r="Z3423" s="6">
        <v>0.56799999999999995</v>
      </c>
      <c r="AA3423" s="5">
        <v>0</v>
      </c>
      <c r="AB3423" s="6">
        <v>0</v>
      </c>
      <c r="AC3423" s="5">
        <v>0</v>
      </c>
      <c r="AD3423" s="6">
        <v>0</v>
      </c>
      <c r="AE3423" s="5">
        <v>0</v>
      </c>
      <c r="AF3423" s="6">
        <v>0</v>
      </c>
    </row>
    <row r="3424" spans="2:32" x14ac:dyDescent="0.35">
      <c r="B3424" s="1" t="s">
        <v>548</v>
      </c>
      <c r="C3424" s="5">
        <v>2E-3</v>
      </c>
      <c r="D3424" s="6">
        <v>1.127</v>
      </c>
      <c r="E3424" s="5">
        <v>0</v>
      </c>
      <c r="F3424" s="6">
        <v>0</v>
      </c>
      <c r="G3424" s="5">
        <v>0</v>
      </c>
      <c r="H3424" s="6">
        <v>0</v>
      </c>
      <c r="I3424" s="5">
        <v>0</v>
      </c>
      <c r="J3424" s="6">
        <v>0</v>
      </c>
      <c r="K3424" s="5">
        <v>0</v>
      </c>
      <c r="L3424" s="6">
        <v>0</v>
      </c>
      <c r="M3424" s="5">
        <v>0</v>
      </c>
      <c r="N3424" s="6">
        <v>0</v>
      </c>
      <c r="O3424" s="5">
        <v>2.232E-2</v>
      </c>
      <c r="P3424" s="6">
        <v>0.55900000000000005</v>
      </c>
      <c r="Q3424" s="5">
        <v>0</v>
      </c>
      <c r="R3424" s="6">
        <v>0</v>
      </c>
      <c r="S3424" s="5">
        <v>0</v>
      </c>
      <c r="T3424" s="6">
        <v>0</v>
      </c>
      <c r="U3424" s="5">
        <v>0</v>
      </c>
      <c r="V3424" s="6">
        <v>0</v>
      </c>
      <c r="W3424" s="5">
        <v>0</v>
      </c>
      <c r="X3424" s="6">
        <v>0</v>
      </c>
      <c r="Y3424" s="5">
        <v>1.1509999999999999E-2</v>
      </c>
      <c r="Z3424" s="6">
        <v>0.56799999999999995</v>
      </c>
      <c r="AA3424" s="5">
        <v>0</v>
      </c>
      <c r="AB3424" s="6">
        <v>0</v>
      </c>
      <c r="AC3424" s="5">
        <v>0</v>
      </c>
      <c r="AD3424" s="6">
        <v>0</v>
      </c>
      <c r="AE3424" s="5">
        <v>0</v>
      </c>
      <c r="AF3424" s="6">
        <v>0</v>
      </c>
    </row>
    <row r="3425" spans="2:32" x14ac:dyDescent="0.35">
      <c r="B3425" s="1" t="s">
        <v>549</v>
      </c>
      <c r="C3425" s="5">
        <v>0</v>
      </c>
      <c r="D3425" s="6">
        <v>0</v>
      </c>
      <c r="E3425" s="5">
        <v>0</v>
      </c>
      <c r="F3425" s="6">
        <v>0</v>
      </c>
      <c r="G3425" s="5">
        <v>0</v>
      </c>
      <c r="H3425" s="6">
        <v>0</v>
      </c>
      <c r="I3425" s="5">
        <v>0</v>
      </c>
      <c r="J3425" s="6">
        <v>0</v>
      </c>
      <c r="K3425" s="5">
        <v>0</v>
      </c>
      <c r="L3425" s="6">
        <v>0</v>
      </c>
      <c r="M3425" s="5">
        <v>0</v>
      </c>
      <c r="N3425" s="6">
        <v>0</v>
      </c>
      <c r="O3425" s="5">
        <v>0</v>
      </c>
      <c r="P3425" s="6">
        <v>0</v>
      </c>
      <c r="Q3425" s="5">
        <v>0</v>
      </c>
      <c r="R3425" s="6">
        <v>0</v>
      </c>
      <c r="S3425" s="5">
        <v>0</v>
      </c>
      <c r="T3425" s="6">
        <v>0</v>
      </c>
      <c r="U3425" s="5">
        <v>0</v>
      </c>
      <c r="V3425" s="6">
        <v>0</v>
      </c>
      <c r="W3425" s="5">
        <v>0</v>
      </c>
      <c r="X3425" s="6">
        <v>0</v>
      </c>
      <c r="Y3425" s="5">
        <v>0</v>
      </c>
      <c r="Z3425" s="6">
        <v>0</v>
      </c>
      <c r="AA3425" s="5">
        <v>0</v>
      </c>
      <c r="AB3425" s="6">
        <v>0</v>
      </c>
      <c r="AC3425" s="5">
        <v>0</v>
      </c>
      <c r="AD3425" s="6">
        <v>0</v>
      </c>
      <c r="AE3425" s="5">
        <v>0</v>
      </c>
      <c r="AF3425" s="6">
        <v>0</v>
      </c>
    </row>
    <row r="3426" spans="2:32" x14ac:dyDescent="0.35">
      <c r="B3426" s="1" t="s">
        <v>550</v>
      </c>
      <c r="C3426" s="5">
        <v>0</v>
      </c>
      <c r="D3426" s="6">
        <v>0</v>
      </c>
      <c r="E3426" s="5">
        <v>0</v>
      </c>
      <c r="F3426" s="6">
        <v>0</v>
      </c>
      <c r="G3426" s="5">
        <v>0</v>
      </c>
      <c r="H3426" s="6">
        <v>0</v>
      </c>
      <c r="I3426" s="5">
        <v>0</v>
      </c>
      <c r="J3426" s="6">
        <v>0</v>
      </c>
      <c r="K3426" s="5">
        <v>0</v>
      </c>
      <c r="L3426" s="6">
        <v>0</v>
      </c>
      <c r="M3426" s="5">
        <v>0</v>
      </c>
      <c r="N3426" s="6">
        <v>0</v>
      </c>
      <c r="O3426" s="5">
        <v>0</v>
      </c>
      <c r="P3426" s="6">
        <v>0</v>
      </c>
      <c r="Q3426" s="5">
        <v>0</v>
      </c>
      <c r="R3426" s="6">
        <v>0</v>
      </c>
      <c r="S3426" s="5">
        <v>0</v>
      </c>
      <c r="T3426" s="6">
        <v>0</v>
      </c>
      <c r="U3426" s="5">
        <v>0</v>
      </c>
      <c r="V3426" s="6">
        <v>0</v>
      </c>
      <c r="W3426" s="5">
        <v>0</v>
      </c>
      <c r="X3426" s="6">
        <v>0</v>
      </c>
      <c r="Y3426" s="5">
        <v>0</v>
      </c>
      <c r="Z3426" s="6">
        <v>0</v>
      </c>
      <c r="AA3426" s="5">
        <v>0</v>
      </c>
      <c r="AB3426" s="6">
        <v>0</v>
      </c>
      <c r="AC3426" s="5">
        <v>0</v>
      </c>
      <c r="AD3426" s="6">
        <v>0</v>
      </c>
      <c r="AE3426" s="5">
        <v>0</v>
      </c>
      <c r="AF3426" s="6">
        <v>0</v>
      </c>
    </row>
    <row r="3427" spans="2:32" x14ac:dyDescent="0.35">
      <c r="B3427" s="1" t="s">
        <v>551</v>
      </c>
      <c r="C3427" s="5">
        <v>0</v>
      </c>
      <c r="D3427" s="6">
        <v>0</v>
      </c>
      <c r="E3427" s="5">
        <v>0</v>
      </c>
      <c r="F3427" s="6">
        <v>0</v>
      </c>
      <c r="G3427" s="5">
        <v>0</v>
      </c>
      <c r="H3427" s="6">
        <v>0</v>
      </c>
      <c r="I3427" s="5">
        <v>0</v>
      </c>
      <c r="J3427" s="6">
        <v>0</v>
      </c>
      <c r="K3427" s="5">
        <v>0</v>
      </c>
      <c r="L3427" s="6">
        <v>0</v>
      </c>
      <c r="M3427" s="5">
        <v>0</v>
      </c>
      <c r="N3427" s="6">
        <v>0</v>
      </c>
      <c r="O3427" s="5">
        <v>0</v>
      </c>
      <c r="P3427" s="6">
        <v>0</v>
      </c>
      <c r="Q3427" s="5">
        <v>0</v>
      </c>
      <c r="R3427" s="6">
        <v>0</v>
      </c>
      <c r="S3427" s="5">
        <v>0</v>
      </c>
      <c r="T3427" s="6">
        <v>0</v>
      </c>
      <c r="U3427" s="5">
        <v>0</v>
      </c>
      <c r="V3427" s="6">
        <v>0</v>
      </c>
      <c r="W3427" s="5">
        <v>0</v>
      </c>
      <c r="X3427" s="6">
        <v>0</v>
      </c>
      <c r="Y3427" s="5">
        <v>0</v>
      </c>
      <c r="Z3427" s="6">
        <v>0</v>
      </c>
      <c r="AA3427" s="5">
        <v>0</v>
      </c>
      <c r="AB3427" s="6">
        <v>0</v>
      </c>
      <c r="AC3427" s="5">
        <v>0</v>
      </c>
      <c r="AD3427" s="6">
        <v>0</v>
      </c>
      <c r="AE3427" s="5">
        <v>0</v>
      </c>
      <c r="AF3427" s="6">
        <v>0</v>
      </c>
    </row>
    <row r="3428" spans="2:32" x14ac:dyDescent="0.35">
      <c r="B3428" s="1" t="s">
        <v>552</v>
      </c>
      <c r="C3428" s="5">
        <v>0</v>
      </c>
      <c r="D3428" s="6">
        <v>0</v>
      </c>
      <c r="E3428" s="5">
        <v>0</v>
      </c>
      <c r="F3428" s="6">
        <v>0</v>
      </c>
      <c r="G3428" s="5">
        <v>0</v>
      </c>
      <c r="H3428" s="6">
        <v>0</v>
      </c>
      <c r="I3428" s="5">
        <v>0</v>
      </c>
      <c r="J3428" s="6">
        <v>0</v>
      </c>
      <c r="K3428" s="5">
        <v>0</v>
      </c>
      <c r="L3428" s="6">
        <v>0</v>
      </c>
      <c r="M3428" s="5">
        <v>0</v>
      </c>
      <c r="N3428" s="6">
        <v>0</v>
      </c>
      <c r="O3428" s="5">
        <v>0</v>
      </c>
      <c r="P3428" s="6">
        <v>0</v>
      </c>
      <c r="Q3428" s="5">
        <v>0</v>
      </c>
      <c r="R3428" s="6">
        <v>0</v>
      </c>
      <c r="S3428" s="5">
        <v>0</v>
      </c>
      <c r="T3428" s="6">
        <v>0</v>
      </c>
      <c r="U3428" s="5">
        <v>0</v>
      </c>
      <c r="V3428" s="6">
        <v>0</v>
      </c>
      <c r="W3428" s="5">
        <v>0</v>
      </c>
      <c r="X3428" s="6">
        <v>0</v>
      </c>
      <c r="Y3428" s="5">
        <v>0</v>
      </c>
      <c r="Z3428" s="6">
        <v>0</v>
      </c>
      <c r="AA3428" s="5">
        <v>0</v>
      </c>
      <c r="AB3428" s="6">
        <v>0</v>
      </c>
      <c r="AC3428" s="5">
        <v>0</v>
      </c>
      <c r="AD3428" s="6">
        <v>0</v>
      </c>
      <c r="AE3428" s="5">
        <v>0</v>
      </c>
      <c r="AF3428" s="6">
        <v>0</v>
      </c>
    </row>
    <row r="3429" spans="2:32" x14ac:dyDescent="0.35">
      <c r="B3429" s="2" t="s">
        <v>5</v>
      </c>
    </row>
    <row r="3430" spans="2:32" x14ac:dyDescent="0.35">
      <c r="B3430" s="1" t="s">
        <v>80</v>
      </c>
      <c r="C3430" s="5">
        <v>0</v>
      </c>
      <c r="D3430" s="6">
        <v>0</v>
      </c>
      <c r="E3430" s="5">
        <v>0</v>
      </c>
      <c r="F3430" s="6">
        <v>0</v>
      </c>
      <c r="G3430" s="5">
        <v>0</v>
      </c>
      <c r="H3430" s="6">
        <v>0</v>
      </c>
      <c r="I3430" s="5">
        <v>0</v>
      </c>
      <c r="J3430" s="6">
        <v>0</v>
      </c>
      <c r="K3430" s="5">
        <v>0</v>
      </c>
      <c r="L3430" s="6">
        <v>0</v>
      </c>
      <c r="M3430" s="5">
        <v>0</v>
      </c>
      <c r="N3430" s="6">
        <v>0</v>
      </c>
      <c r="O3430" s="5">
        <v>0</v>
      </c>
      <c r="P3430" s="6">
        <v>0</v>
      </c>
      <c r="Q3430" s="5">
        <v>0</v>
      </c>
      <c r="R3430" s="6">
        <v>0</v>
      </c>
      <c r="S3430" s="5">
        <v>0</v>
      </c>
      <c r="T3430" s="6">
        <v>0</v>
      </c>
      <c r="U3430" s="5">
        <v>0</v>
      </c>
      <c r="V3430" s="6">
        <v>0</v>
      </c>
      <c r="W3430" s="5">
        <v>0</v>
      </c>
      <c r="X3430" s="6">
        <v>0</v>
      </c>
      <c r="Y3430" s="5">
        <v>0</v>
      </c>
      <c r="Z3430" s="6">
        <v>0</v>
      </c>
      <c r="AA3430" s="5">
        <v>0</v>
      </c>
      <c r="AB3430" s="6">
        <v>0</v>
      </c>
      <c r="AC3430" s="5">
        <v>0</v>
      </c>
      <c r="AD3430" s="6">
        <v>0</v>
      </c>
      <c r="AE3430" s="5">
        <v>0</v>
      </c>
      <c r="AF3430" s="6">
        <v>0</v>
      </c>
    </row>
    <row r="3431" spans="2:32" x14ac:dyDescent="0.35">
      <c r="B3431" s="1" t="s">
        <v>81</v>
      </c>
      <c r="C3431" s="5">
        <v>4.3E-3</v>
      </c>
      <c r="D3431" s="6">
        <v>2.4279999999999999</v>
      </c>
      <c r="E3431" s="5">
        <v>0</v>
      </c>
      <c r="F3431" s="6">
        <v>0</v>
      </c>
      <c r="G3431" s="5">
        <v>0</v>
      </c>
      <c r="H3431" s="6">
        <v>0</v>
      </c>
      <c r="I3431" s="5">
        <v>0</v>
      </c>
      <c r="J3431" s="6">
        <v>0</v>
      </c>
      <c r="K3431" s="5">
        <v>0</v>
      </c>
      <c r="L3431" s="6">
        <v>0</v>
      </c>
      <c r="M3431" s="5">
        <v>0</v>
      </c>
      <c r="N3431" s="6">
        <v>0</v>
      </c>
      <c r="O3431" s="5">
        <v>2.232E-2</v>
      </c>
      <c r="P3431" s="6">
        <v>0.55900000000000005</v>
      </c>
      <c r="Q3431" s="5">
        <v>0</v>
      </c>
      <c r="R3431" s="6">
        <v>0</v>
      </c>
      <c r="S3431" s="5">
        <v>0</v>
      </c>
      <c r="T3431" s="6">
        <v>0</v>
      </c>
      <c r="U3431" s="5">
        <v>0</v>
      </c>
      <c r="V3431" s="6">
        <v>0</v>
      </c>
      <c r="W3431" s="5">
        <v>0</v>
      </c>
      <c r="X3431" s="6">
        <v>0</v>
      </c>
      <c r="Y3431" s="5">
        <v>0</v>
      </c>
      <c r="Z3431" s="6">
        <v>0</v>
      </c>
      <c r="AA3431" s="5">
        <v>0</v>
      </c>
      <c r="AB3431" s="6">
        <v>0</v>
      </c>
      <c r="AC3431" s="5">
        <v>0</v>
      </c>
      <c r="AD3431" s="6">
        <v>0</v>
      </c>
      <c r="AE3431" s="5">
        <v>4.2349999999999999E-2</v>
      </c>
      <c r="AF3431" s="6">
        <v>1.8680000000000001</v>
      </c>
    </row>
    <row r="3432" spans="2:32" x14ac:dyDescent="0.35">
      <c r="B3432" s="1" t="s">
        <v>553</v>
      </c>
      <c r="C3432" s="5">
        <v>0</v>
      </c>
      <c r="D3432" s="6">
        <v>0</v>
      </c>
      <c r="E3432" s="5">
        <v>0</v>
      </c>
      <c r="F3432" s="6">
        <v>0</v>
      </c>
      <c r="G3432" s="5">
        <v>0</v>
      </c>
      <c r="H3432" s="6">
        <v>0</v>
      </c>
      <c r="I3432" s="5">
        <v>0</v>
      </c>
      <c r="J3432" s="6">
        <v>0</v>
      </c>
      <c r="K3432" s="5">
        <v>0</v>
      </c>
      <c r="L3432" s="6">
        <v>0</v>
      </c>
      <c r="M3432" s="5">
        <v>0</v>
      </c>
      <c r="N3432" s="6">
        <v>0</v>
      </c>
      <c r="O3432" s="5">
        <v>0</v>
      </c>
      <c r="P3432" s="6">
        <v>0</v>
      </c>
      <c r="Q3432" s="5">
        <v>0</v>
      </c>
      <c r="R3432" s="6">
        <v>0</v>
      </c>
      <c r="S3432" s="5">
        <v>0</v>
      </c>
      <c r="T3432" s="6">
        <v>0</v>
      </c>
      <c r="U3432" s="5">
        <v>0</v>
      </c>
      <c r="V3432" s="6">
        <v>0</v>
      </c>
      <c r="W3432" s="5">
        <v>0</v>
      </c>
      <c r="X3432" s="6">
        <v>0</v>
      </c>
      <c r="Y3432" s="5">
        <v>0</v>
      </c>
      <c r="Z3432" s="6">
        <v>0</v>
      </c>
      <c r="AA3432" s="5">
        <v>0</v>
      </c>
      <c r="AB3432" s="6">
        <v>0</v>
      </c>
      <c r="AC3432" s="5">
        <v>0</v>
      </c>
      <c r="AD3432" s="6">
        <v>0</v>
      </c>
      <c r="AE3432" s="5">
        <v>0</v>
      </c>
      <c r="AF3432" s="6">
        <v>0</v>
      </c>
    </row>
    <row r="3433" spans="2:32" x14ac:dyDescent="0.35">
      <c r="B3433" s="1" t="s">
        <v>85</v>
      </c>
      <c r="C3433" s="5">
        <v>0</v>
      </c>
      <c r="D3433" s="6">
        <v>0</v>
      </c>
      <c r="E3433" s="5">
        <v>0</v>
      </c>
      <c r="F3433" s="6">
        <v>0</v>
      </c>
      <c r="G3433" s="5">
        <v>0</v>
      </c>
      <c r="H3433" s="6">
        <v>0</v>
      </c>
      <c r="I3433" s="5">
        <v>0</v>
      </c>
      <c r="J3433" s="6">
        <v>0</v>
      </c>
      <c r="K3433" s="5">
        <v>0</v>
      </c>
      <c r="L3433" s="6">
        <v>0</v>
      </c>
      <c r="M3433" s="5">
        <v>0</v>
      </c>
      <c r="N3433" s="6">
        <v>0</v>
      </c>
      <c r="O3433" s="5">
        <v>0</v>
      </c>
      <c r="P3433" s="6">
        <v>0</v>
      </c>
      <c r="Q3433" s="5">
        <v>0</v>
      </c>
      <c r="R3433" s="6">
        <v>0</v>
      </c>
      <c r="S3433" s="5">
        <v>0</v>
      </c>
      <c r="T3433" s="6">
        <v>0</v>
      </c>
      <c r="U3433" s="5">
        <v>0</v>
      </c>
      <c r="V3433" s="6">
        <v>0</v>
      </c>
      <c r="W3433" s="5">
        <v>0</v>
      </c>
      <c r="X3433" s="6">
        <v>0</v>
      </c>
      <c r="Y3433" s="5">
        <v>0</v>
      </c>
      <c r="Z3433" s="6">
        <v>0</v>
      </c>
      <c r="AA3433" s="5">
        <v>0</v>
      </c>
      <c r="AB3433" s="6">
        <v>0</v>
      </c>
      <c r="AC3433" s="5">
        <v>0</v>
      </c>
      <c r="AD3433" s="6">
        <v>0</v>
      </c>
      <c r="AE3433" s="5">
        <v>0</v>
      </c>
      <c r="AF3433" s="6">
        <v>0</v>
      </c>
    </row>
    <row r="3434" spans="2:32" x14ac:dyDescent="0.35">
      <c r="B3434" s="1" t="s">
        <v>554</v>
      </c>
      <c r="C3434" s="5">
        <v>0</v>
      </c>
      <c r="D3434" s="6">
        <v>0</v>
      </c>
      <c r="E3434" s="5">
        <v>0</v>
      </c>
      <c r="F3434" s="6">
        <v>0</v>
      </c>
      <c r="G3434" s="5">
        <v>0</v>
      </c>
      <c r="H3434" s="6">
        <v>0</v>
      </c>
      <c r="I3434" s="5">
        <v>0</v>
      </c>
      <c r="J3434" s="6">
        <v>0</v>
      </c>
      <c r="K3434" s="5">
        <v>0</v>
      </c>
      <c r="L3434" s="6">
        <v>0</v>
      </c>
      <c r="M3434" s="5">
        <v>0</v>
      </c>
      <c r="N3434" s="6">
        <v>0</v>
      </c>
      <c r="O3434" s="5">
        <v>0</v>
      </c>
      <c r="P3434" s="6">
        <v>0</v>
      </c>
      <c r="Q3434" s="5">
        <v>0</v>
      </c>
      <c r="R3434" s="6">
        <v>0</v>
      </c>
      <c r="S3434" s="5">
        <v>0</v>
      </c>
      <c r="T3434" s="6">
        <v>0</v>
      </c>
      <c r="U3434" s="5">
        <v>0</v>
      </c>
      <c r="V3434" s="6">
        <v>0</v>
      </c>
      <c r="W3434" s="5">
        <v>0</v>
      </c>
      <c r="X3434" s="6">
        <v>0</v>
      </c>
      <c r="Y3434" s="5">
        <v>0</v>
      </c>
      <c r="Z3434" s="6">
        <v>0</v>
      </c>
      <c r="AA3434" s="5">
        <v>0</v>
      </c>
      <c r="AB3434" s="6">
        <v>0</v>
      </c>
      <c r="AC3434" s="5">
        <v>0</v>
      </c>
      <c r="AD3434" s="6">
        <v>0</v>
      </c>
      <c r="AE3434" s="5">
        <v>0</v>
      </c>
      <c r="AF3434" s="6">
        <v>0</v>
      </c>
    </row>
    <row r="3435" spans="2:32" x14ac:dyDescent="0.35">
      <c r="B3435" s="1" t="s">
        <v>555</v>
      </c>
      <c r="C3435" s="5">
        <v>0</v>
      </c>
      <c r="D3435" s="6">
        <v>0</v>
      </c>
      <c r="E3435" s="5">
        <v>0</v>
      </c>
      <c r="F3435" s="6">
        <v>0</v>
      </c>
      <c r="G3435" s="5">
        <v>0</v>
      </c>
      <c r="H3435" s="6">
        <v>0</v>
      </c>
      <c r="I3435" s="5">
        <v>0</v>
      </c>
      <c r="J3435" s="6">
        <v>0</v>
      </c>
      <c r="K3435" s="5">
        <v>0</v>
      </c>
      <c r="L3435" s="6">
        <v>0</v>
      </c>
      <c r="M3435" s="5">
        <v>0</v>
      </c>
      <c r="N3435" s="6">
        <v>0</v>
      </c>
      <c r="O3435" s="5">
        <v>0</v>
      </c>
      <c r="P3435" s="6">
        <v>0</v>
      </c>
      <c r="Q3435" s="5">
        <v>0</v>
      </c>
      <c r="R3435" s="6">
        <v>0</v>
      </c>
      <c r="S3435" s="5">
        <v>0</v>
      </c>
      <c r="T3435" s="6">
        <v>0</v>
      </c>
      <c r="U3435" s="5">
        <v>0</v>
      </c>
      <c r="V3435" s="6">
        <v>0</v>
      </c>
      <c r="W3435" s="5">
        <v>0</v>
      </c>
      <c r="X3435" s="6">
        <v>0</v>
      </c>
      <c r="Y3435" s="5">
        <v>0</v>
      </c>
      <c r="Z3435" s="6">
        <v>0</v>
      </c>
      <c r="AA3435" s="5">
        <v>0</v>
      </c>
      <c r="AB3435" s="6">
        <v>0</v>
      </c>
      <c r="AC3435" s="5">
        <v>0</v>
      </c>
      <c r="AD3435" s="6">
        <v>0</v>
      </c>
      <c r="AE3435" s="5">
        <v>0</v>
      </c>
      <c r="AF3435" s="6">
        <v>0</v>
      </c>
    </row>
    <row r="3436" spans="2:32" x14ac:dyDescent="0.35">
      <c r="B3436" s="1" t="s">
        <v>88</v>
      </c>
      <c r="C3436" s="5">
        <v>1.5100000000000001E-3</v>
      </c>
      <c r="D3436" s="6">
        <v>0.85099999999999998</v>
      </c>
      <c r="E3436" s="5">
        <v>0</v>
      </c>
      <c r="F3436" s="6">
        <v>0</v>
      </c>
      <c r="G3436" s="5">
        <v>0</v>
      </c>
      <c r="H3436" s="6">
        <v>0</v>
      </c>
      <c r="I3436" s="5">
        <v>0</v>
      </c>
      <c r="J3436" s="6">
        <v>0</v>
      </c>
      <c r="K3436" s="5">
        <v>0</v>
      </c>
      <c r="L3436" s="6">
        <v>0</v>
      </c>
      <c r="M3436" s="5">
        <v>0</v>
      </c>
      <c r="N3436" s="6">
        <v>0</v>
      </c>
      <c r="O3436" s="5">
        <v>0</v>
      </c>
      <c r="P3436" s="6">
        <v>0</v>
      </c>
      <c r="Q3436" s="5">
        <v>0</v>
      </c>
      <c r="R3436" s="6">
        <v>0</v>
      </c>
      <c r="S3436" s="5">
        <v>0</v>
      </c>
      <c r="T3436" s="6">
        <v>0</v>
      </c>
      <c r="U3436" s="5">
        <v>0</v>
      </c>
      <c r="V3436" s="6">
        <v>0</v>
      </c>
      <c r="W3436" s="5">
        <v>0</v>
      </c>
      <c r="X3436" s="6">
        <v>0</v>
      </c>
      <c r="Y3436" s="5">
        <v>0</v>
      </c>
      <c r="Z3436" s="6">
        <v>0</v>
      </c>
      <c r="AA3436" s="5">
        <v>0</v>
      </c>
      <c r="AB3436" s="6">
        <v>0</v>
      </c>
      <c r="AC3436" s="5">
        <v>9.9699999999999997E-3</v>
      </c>
      <c r="AD3436" s="6">
        <v>0.85099999999999998</v>
      </c>
      <c r="AE3436" s="5">
        <v>0</v>
      </c>
      <c r="AF3436" s="6">
        <v>0</v>
      </c>
    </row>
    <row r="3437" spans="2:32" x14ac:dyDescent="0.35">
      <c r="B3437" s="1" t="s">
        <v>556</v>
      </c>
      <c r="C3437" s="5">
        <v>0</v>
      </c>
      <c r="D3437" s="6">
        <v>0</v>
      </c>
      <c r="E3437" s="5">
        <v>0</v>
      </c>
      <c r="F3437" s="6">
        <v>0</v>
      </c>
      <c r="G3437" s="5">
        <v>0</v>
      </c>
      <c r="H3437" s="6">
        <v>0</v>
      </c>
      <c r="I3437" s="5">
        <v>0</v>
      </c>
      <c r="J3437" s="6">
        <v>0</v>
      </c>
      <c r="K3437" s="5">
        <v>0</v>
      </c>
      <c r="L3437" s="6">
        <v>0</v>
      </c>
      <c r="M3437" s="5">
        <v>0</v>
      </c>
      <c r="N3437" s="6">
        <v>0</v>
      </c>
      <c r="O3437" s="5">
        <v>0</v>
      </c>
      <c r="P3437" s="6">
        <v>0</v>
      </c>
      <c r="Q3437" s="5">
        <v>0</v>
      </c>
      <c r="R3437" s="6">
        <v>0</v>
      </c>
      <c r="S3437" s="5">
        <v>0</v>
      </c>
      <c r="T3437" s="6">
        <v>0</v>
      </c>
      <c r="U3437" s="5">
        <v>0</v>
      </c>
      <c r="V3437" s="6">
        <v>0</v>
      </c>
      <c r="W3437" s="5">
        <v>0</v>
      </c>
      <c r="X3437" s="6">
        <v>0</v>
      </c>
      <c r="Y3437" s="5">
        <v>0</v>
      </c>
      <c r="Z3437" s="6">
        <v>0</v>
      </c>
      <c r="AA3437" s="5">
        <v>0</v>
      </c>
      <c r="AB3437" s="6">
        <v>0</v>
      </c>
      <c r="AC3437" s="5">
        <v>0</v>
      </c>
      <c r="AD3437" s="6">
        <v>0</v>
      </c>
      <c r="AE3437" s="5">
        <v>0</v>
      </c>
      <c r="AF3437" s="6">
        <v>0</v>
      </c>
    </row>
    <row r="3438" spans="2:32" x14ac:dyDescent="0.35">
      <c r="B3438" s="1" t="s">
        <v>557</v>
      </c>
      <c r="C3438" s="5">
        <v>0</v>
      </c>
      <c r="D3438" s="6">
        <v>0</v>
      </c>
      <c r="E3438" s="5">
        <v>0</v>
      </c>
      <c r="F3438" s="6">
        <v>0</v>
      </c>
      <c r="G3438" s="5">
        <v>0</v>
      </c>
      <c r="H3438" s="6">
        <v>0</v>
      </c>
      <c r="I3438" s="5">
        <v>0</v>
      </c>
      <c r="J3438" s="6">
        <v>0</v>
      </c>
      <c r="K3438" s="5">
        <v>0</v>
      </c>
      <c r="L3438" s="6">
        <v>0</v>
      </c>
      <c r="M3438" s="5">
        <v>0</v>
      </c>
      <c r="N3438" s="6">
        <v>0</v>
      </c>
      <c r="O3438" s="5">
        <v>0</v>
      </c>
      <c r="P3438" s="6">
        <v>0</v>
      </c>
      <c r="Q3438" s="5">
        <v>0</v>
      </c>
      <c r="R3438" s="6">
        <v>0</v>
      </c>
      <c r="S3438" s="5">
        <v>0</v>
      </c>
      <c r="T3438" s="6">
        <v>0</v>
      </c>
      <c r="U3438" s="5">
        <v>0</v>
      </c>
      <c r="V3438" s="6">
        <v>0</v>
      </c>
      <c r="W3438" s="5">
        <v>0</v>
      </c>
      <c r="X3438" s="6">
        <v>0</v>
      </c>
      <c r="Y3438" s="5">
        <v>0</v>
      </c>
      <c r="Z3438" s="6">
        <v>0</v>
      </c>
      <c r="AA3438" s="5">
        <v>0</v>
      </c>
      <c r="AB3438" s="6">
        <v>0</v>
      </c>
      <c r="AC3438" s="5">
        <v>0</v>
      </c>
      <c r="AD3438" s="6">
        <v>0</v>
      </c>
      <c r="AE3438" s="5">
        <v>0</v>
      </c>
      <c r="AF3438" s="6">
        <v>0</v>
      </c>
    </row>
    <row r="3439" spans="2:32" x14ac:dyDescent="0.35">
      <c r="B3439" s="1" t="s">
        <v>558</v>
      </c>
      <c r="C3439" s="5">
        <v>0</v>
      </c>
      <c r="D3439" s="6">
        <v>0</v>
      </c>
      <c r="E3439" s="5">
        <v>0</v>
      </c>
      <c r="F3439" s="6">
        <v>0</v>
      </c>
      <c r="G3439" s="5">
        <v>0</v>
      </c>
      <c r="H3439" s="6">
        <v>0</v>
      </c>
      <c r="I3439" s="5">
        <v>0</v>
      </c>
      <c r="J3439" s="6">
        <v>0</v>
      </c>
      <c r="K3439" s="5">
        <v>0</v>
      </c>
      <c r="L3439" s="6">
        <v>0</v>
      </c>
      <c r="M3439" s="5">
        <v>0</v>
      </c>
      <c r="N3439" s="6">
        <v>0</v>
      </c>
      <c r="O3439" s="5">
        <v>0</v>
      </c>
      <c r="P3439" s="6">
        <v>0</v>
      </c>
      <c r="Q3439" s="5">
        <v>0</v>
      </c>
      <c r="R3439" s="6">
        <v>0</v>
      </c>
      <c r="S3439" s="5">
        <v>0</v>
      </c>
      <c r="T3439" s="6">
        <v>0</v>
      </c>
      <c r="U3439" s="5">
        <v>0</v>
      </c>
      <c r="V3439" s="6">
        <v>0</v>
      </c>
      <c r="W3439" s="5">
        <v>0</v>
      </c>
      <c r="X3439" s="6">
        <v>0</v>
      </c>
      <c r="Y3439" s="5">
        <v>0</v>
      </c>
      <c r="Z3439" s="6">
        <v>0</v>
      </c>
      <c r="AA3439" s="5">
        <v>0</v>
      </c>
      <c r="AB3439" s="6">
        <v>0</v>
      </c>
      <c r="AC3439" s="5">
        <v>0</v>
      </c>
      <c r="AD3439" s="6">
        <v>0</v>
      </c>
      <c r="AE3439" s="5">
        <v>0</v>
      </c>
      <c r="AF3439" s="6">
        <v>0</v>
      </c>
    </row>
    <row r="3440" spans="2:32" x14ac:dyDescent="0.35">
      <c r="B3440" s="1" t="s">
        <v>559</v>
      </c>
      <c r="C3440" s="5">
        <v>0</v>
      </c>
      <c r="D3440" s="6">
        <v>0</v>
      </c>
      <c r="E3440" s="5">
        <v>0</v>
      </c>
      <c r="F3440" s="6">
        <v>0</v>
      </c>
      <c r="G3440" s="5">
        <v>0</v>
      </c>
      <c r="H3440" s="6">
        <v>0</v>
      </c>
      <c r="I3440" s="5">
        <v>0</v>
      </c>
      <c r="J3440" s="6">
        <v>0</v>
      </c>
      <c r="K3440" s="5">
        <v>0</v>
      </c>
      <c r="L3440" s="6">
        <v>0</v>
      </c>
      <c r="M3440" s="5">
        <v>0</v>
      </c>
      <c r="N3440" s="6">
        <v>0</v>
      </c>
      <c r="O3440" s="5">
        <v>0</v>
      </c>
      <c r="P3440" s="6">
        <v>0</v>
      </c>
      <c r="Q3440" s="5">
        <v>0</v>
      </c>
      <c r="R3440" s="6">
        <v>0</v>
      </c>
      <c r="S3440" s="5">
        <v>0</v>
      </c>
      <c r="T3440" s="6">
        <v>0</v>
      </c>
      <c r="U3440" s="5">
        <v>0</v>
      </c>
      <c r="V3440" s="6">
        <v>0</v>
      </c>
      <c r="W3440" s="5">
        <v>0</v>
      </c>
      <c r="X3440" s="6">
        <v>0</v>
      </c>
      <c r="Y3440" s="5">
        <v>0</v>
      </c>
      <c r="Z3440" s="6">
        <v>0</v>
      </c>
      <c r="AA3440" s="5">
        <v>0</v>
      </c>
      <c r="AB3440" s="6">
        <v>0</v>
      </c>
      <c r="AC3440" s="5">
        <v>0</v>
      </c>
      <c r="AD3440" s="6">
        <v>0</v>
      </c>
      <c r="AE3440" s="5">
        <v>0</v>
      </c>
      <c r="AF3440" s="6">
        <v>0</v>
      </c>
    </row>
    <row r="3441" spans="2:32" x14ac:dyDescent="0.35">
      <c r="B3441" s="1" t="s">
        <v>560</v>
      </c>
      <c r="C3441" s="5">
        <v>0</v>
      </c>
      <c r="D3441" s="6">
        <v>0</v>
      </c>
      <c r="E3441" s="5">
        <v>0</v>
      </c>
      <c r="F3441" s="6">
        <v>0</v>
      </c>
      <c r="G3441" s="5">
        <v>0</v>
      </c>
      <c r="H3441" s="6">
        <v>0</v>
      </c>
      <c r="I3441" s="5">
        <v>0</v>
      </c>
      <c r="J3441" s="6">
        <v>0</v>
      </c>
      <c r="K3441" s="5">
        <v>0</v>
      </c>
      <c r="L3441" s="6">
        <v>0</v>
      </c>
      <c r="M3441" s="5">
        <v>0</v>
      </c>
      <c r="N3441" s="6">
        <v>0</v>
      </c>
      <c r="O3441" s="5">
        <v>0</v>
      </c>
      <c r="P3441" s="6">
        <v>0</v>
      </c>
      <c r="Q3441" s="5">
        <v>0</v>
      </c>
      <c r="R3441" s="6">
        <v>0</v>
      </c>
      <c r="S3441" s="5">
        <v>0</v>
      </c>
      <c r="T3441" s="6">
        <v>0</v>
      </c>
      <c r="U3441" s="5">
        <v>0</v>
      </c>
      <c r="V3441" s="6">
        <v>0</v>
      </c>
      <c r="W3441" s="5">
        <v>0</v>
      </c>
      <c r="X3441" s="6">
        <v>0</v>
      </c>
      <c r="Y3441" s="5">
        <v>0</v>
      </c>
      <c r="Z3441" s="6">
        <v>0</v>
      </c>
      <c r="AA3441" s="5">
        <v>0</v>
      </c>
      <c r="AB3441" s="6">
        <v>0</v>
      </c>
      <c r="AC3441" s="5">
        <v>0</v>
      </c>
      <c r="AD3441" s="6">
        <v>0</v>
      </c>
      <c r="AE3441" s="5">
        <v>0</v>
      </c>
      <c r="AF3441" s="6">
        <v>0</v>
      </c>
    </row>
    <row r="3442" spans="2:32" x14ac:dyDescent="0.35">
      <c r="B3442" s="1" t="s">
        <v>561</v>
      </c>
      <c r="C3442" s="5">
        <v>0</v>
      </c>
      <c r="D3442" s="6">
        <v>0</v>
      </c>
      <c r="E3442" s="5">
        <v>0</v>
      </c>
      <c r="F3442" s="6">
        <v>0</v>
      </c>
      <c r="G3442" s="5">
        <v>0</v>
      </c>
      <c r="H3442" s="6">
        <v>0</v>
      </c>
      <c r="I3442" s="5">
        <v>0</v>
      </c>
      <c r="J3442" s="6">
        <v>0</v>
      </c>
      <c r="K3442" s="5">
        <v>0</v>
      </c>
      <c r="L3442" s="6">
        <v>0</v>
      </c>
      <c r="M3442" s="5">
        <v>0</v>
      </c>
      <c r="N3442" s="6">
        <v>0</v>
      </c>
      <c r="O3442" s="5">
        <v>0</v>
      </c>
      <c r="P3442" s="6">
        <v>0</v>
      </c>
      <c r="Q3442" s="5">
        <v>0</v>
      </c>
      <c r="R3442" s="6">
        <v>0</v>
      </c>
      <c r="S3442" s="5">
        <v>0</v>
      </c>
      <c r="T3442" s="6">
        <v>0</v>
      </c>
      <c r="U3442" s="5">
        <v>0</v>
      </c>
      <c r="V3442" s="6">
        <v>0</v>
      </c>
      <c r="W3442" s="5">
        <v>0</v>
      </c>
      <c r="X3442" s="6">
        <v>0</v>
      </c>
      <c r="Y3442" s="5">
        <v>0</v>
      </c>
      <c r="Z3442" s="6">
        <v>0</v>
      </c>
      <c r="AA3442" s="5">
        <v>0</v>
      </c>
      <c r="AB3442" s="6">
        <v>0</v>
      </c>
      <c r="AC3442" s="5">
        <v>0</v>
      </c>
      <c r="AD3442" s="6">
        <v>0</v>
      </c>
      <c r="AE3442" s="5">
        <v>0</v>
      </c>
      <c r="AF3442" s="6">
        <v>0</v>
      </c>
    </row>
    <row r="3443" spans="2:32" x14ac:dyDescent="0.35">
      <c r="B3443" s="2" t="s">
        <v>6</v>
      </c>
    </row>
    <row r="3444" spans="2:32" x14ac:dyDescent="0.35">
      <c r="B3444" s="1" t="s">
        <v>562</v>
      </c>
      <c r="C3444" s="5">
        <v>0</v>
      </c>
      <c r="D3444" s="6">
        <v>0</v>
      </c>
      <c r="E3444" s="5">
        <v>0</v>
      </c>
      <c r="F3444" s="6">
        <v>0</v>
      </c>
      <c r="G3444" s="5">
        <v>0</v>
      </c>
      <c r="H3444" s="6">
        <v>0</v>
      </c>
      <c r="I3444" s="5">
        <v>0</v>
      </c>
      <c r="J3444" s="6">
        <v>0</v>
      </c>
      <c r="K3444" s="5">
        <v>0</v>
      </c>
      <c r="L3444" s="6">
        <v>0</v>
      </c>
      <c r="M3444" s="5">
        <v>0</v>
      </c>
      <c r="N3444" s="6">
        <v>0</v>
      </c>
      <c r="O3444" s="5">
        <v>0</v>
      </c>
      <c r="P3444" s="6">
        <v>0</v>
      </c>
      <c r="Q3444" s="5">
        <v>0</v>
      </c>
      <c r="R3444" s="6">
        <v>0</v>
      </c>
      <c r="S3444" s="5">
        <v>0</v>
      </c>
      <c r="T3444" s="6">
        <v>0</v>
      </c>
      <c r="U3444" s="5">
        <v>0</v>
      </c>
      <c r="V3444" s="6">
        <v>0</v>
      </c>
      <c r="W3444" s="5">
        <v>0</v>
      </c>
      <c r="X3444" s="6">
        <v>0</v>
      </c>
      <c r="Y3444" s="5">
        <v>0</v>
      </c>
      <c r="Z3444" s="6">
        <v>0</v>
      </c>
      <c r="AA3444" s="5">
        <v>0</v>
      </c>
      <c r="AB3444" s="6">
        <v>0</v>
      </c>
      <c r="AC3444" s="5">
        <v>0</v>
      </c>
      <c r="AD3444" s="6">
        <v>0</v>
      </c>
      <c r="AE3444" s="5">
        <v>0</v>
      </c>
      <c r="AF3444" s="6">
        <v>0</v>
      </c>
    </row>
    <row r="3445" spans="2:32" x14ac:dyDescent="0.35">
      <c r="B3445" s="1" t="s">
        <v>563</v>
      </c>
      <c r="C3445" s="5">
        <v>0</v>
      </c>
      <c r="D3445" s="6">
        <v>0</v>
      </c>
      <c r="E3445" s="5">
        <v>0</v>
      </c>
      <c r="F3445" s="6">
        <v>0</v>
      </c>
      <c r="G3445" s="5">
        <v>0</v>
      </c>
      <c r="H3445" s="6">
        <v>0</v>
      </c>
      <c r="I3445" s="5">
        <v>0</v>
      </c>
      <c r="J3445" s="6">
        <v>0</v>
      </c>
      <c r="K3445" s="5">
        <v>0</v>
      </c>
      <c r="L3445" s="6">
        <v>0</v>
      </c>
      <c r="M3445" s="5">
        <v>0</v>
      </c>
      <c r="N3445" s="6">
        <v>0</v>
      </c>
      <c r="O3445" s="5">
        <v>0</v>
      </c>
      <c r="P3445" s="6">
        <v>0</v>
      </c>
      <c r="Q3445" s="5">
        <v>0</v>
      </c>
      <c r="R3445" s="6">
        <v>0</v>
      </c>
      <c r="S3445" s="5">
        <v>0</v>
      </c>
      <c r="T3445" s="6">
        <v>0</v>
      </c>
      <c r="U3445" s="5">
        <v>0</v>
      </c>
      <c r="V3445" s="6">
        <v>0</v>
      </c>
      <c r="W3445" s="5">
        <v>0</v>
      </c>
      <c r="X3445" s="6">
        <v>0</v>
      </c>
      <c r="Y3445" s="5">
        <v>0</v>
      </c>
      <c r="Z3445" s="6">
        <v>0</v>
      </c>
      <c r="AA3445" s="5">
        <v>0</v>
      </c>
      <c r="AB3445" s="6">
        <v>0</v>
      </c>
      <c r="AC3445" s="5">
        <v>0</v>
      </c>
      <c r="AD3445" s="6">
        <v>0</v>
      </c>
      <c r="AE3445" s="5">
        <v>0</v>
      </c>
      <c r="AF3445" s="6">
        <v>0</v>
      </c>
    </row>
    <row r="3446" spans="2:32" x14ac:dyDescent="0.35">
      <c r="B3446" s="1" t="s">
        <v>564</v>
      </c>
      <c r="C3446" s="5">
        <v>0</v>
      </c>
      <c r="D3446" s="6">
        <v>0</v>
      </c>
      <c r="E3446" s="5">
        <v>0</v>
      </c>
      <c r="F3446" s="6">
        <v>0</v>
      </c>
      <c r="G3446" s="5">
        <v>0</v>
      </c>
      <c r="H3446" s="6">
        <v>0</v>
      </c>
      <c r="I3446" s="5">
        <v>0</v>
      </c>
      <c r="J3446" s="6">
        <v>0</v>
      </c>
      <c r="K3446" s="5">
        <v>0</v>
      </c>
      <c r="L3446" s="6">
        <v>0</v>
      </c>
      <c r="M3446" s="5">
        <v>0</v>
      </c>
      <c r="N3446" s="6">
        <v>0</v>
      </c>
      <c r="O3446" s="5">
        <v>0</v>
      </c>
      <c r="P3446" s="6">
        <v>0</v>
      </c>
      <c r="Q3446" s="5">
        <v>0</v>
      </c>
      <c r="R3446" s="6">
        <v>0</v>
      </c>
      <c r="S3446" s="5">
        <v>0</v>
      </c>
      <c r="T3446" s="6">
        <v>0</v>
      </c>
      <c r="U3446" s="5">
        <v>0</v>
      </c>
      <c r="V3446" s="6">
        <v>0</v>
      </c>
      <c r="W3446" s="5">
        <v>0</v>
      </c>
      <c r="X3446" s="6">
        <v>0</v>
      </c>
      <c r="Y3446" s="5">
        <v>0</v>
      </c>
      <c r="Z3446" s="6">
        <v>0</v>
      </c>
      <c r="AA3446" s="5">
        <v>0</v>
      </c>
      <c r="AB3446" s="6">
        <v>0</v>
      </c>
      <c r="AC3446" s="5">
        <v>0</v>
      </c>
      <c r="AD3446" s="6">
        <v>0</v>
      </c>
      <c r="AE3446" s="5">
        <v>0</v>
      </c>
      <c r="AF3446" s="6">
        <v>0</v>
      </c>
    </row>
    <row r="3447" spans="2:32" x14ac:dyDescent="0.35">
      <c r="B3447" s="1" t="s">
        <v>565</v>
      </c>
      <c r="C3447" s="5">
        <v>0</v>
      </c>
      <c r="D3447" s="6">
        <v>0</v>
      </c>
      <c r="E3447" s="5">
        <v>0</v>
      </c>
      <c r="F3447" s="6">
        <v>0</v>
      </c>
      <c r="G3447" s="5">
        <v>0</v>
      </c>
      <c r="H3447" s="6">
        <v>0</v>
      </c>
      <c r="I3447" s="5">
        <v>0</v>
      </c>
      <c r="J3447" s="6">
        <v>0</v>
      </c>
      <c r="K3447" s="5">
        <v>0</v>
      </c>
      <c r="L3447" s="6">
        <v>0</v>
      </c>
      <c r="M3447" s="5">
        <v>0</v>
      </c>
      <c r="N3447" s="6">
        <v>0</v>
      </c>
      <c r="O3447" s="5">
        <v>0</v>
      </c>
      <c r="P3447" s="6">
        <v>0</v>
      </c>
      <c r="Q3447" s="5">
        <v>0</v>
      </c>
      <c r="R3447" s="6">
        <v>0</v>
      </c>
      <c r="S3447" s="5">
        <v>0</v>
      </c>
      <c r="T3447" s="6">
        <v>0</v>
      </c>
      <c r="U3447" s="5">
        <v>0</v>
      </c>
      <c r="V3447" s="6">
        <v>0</v>
      </c>
      <c r="W3447" s="5">
        <v>0</v>
      </c>
      <c r="X3447" s="6">
        <v>0</v>
      </c>
      <c r="Y3447" s="5">
        <v>0</v>
      </c>
      <c r="Z3447" s="6">
        <v>0</v>
      </c>
      <c r="AA3447" s="5">
        <v>0</v>
      </c>
      <c r="AB3447" s="6">
        <v>0</v>
      </c>
      <c r="AC3447" s="5">
        <v>0</v>
      </c>
      <c r="AD3447" s="6">
        <v>0</v>
      </c>
      <c r="AE3447" s="5">
        <v>0</v>
      </c>
      <c r="AF3447" s="6">
        <v>0</v>
      </c>
    </row>
    <row r="3448" spans="2:32" x14ac:dyDescent="0.35">
      <c r="B3448" s="1" t="s">
        <v>566</v>
      </c>
      <c r="C3448" s="5">
        <v>2.1440000000000001E-2</v>
      </c>
      <c r="D3448" s="6">
        <v>12.105</v>
      </c>
      <c r="E3448" s="5">
        <v>9.9699999999999997E-3</v>
      </c>
      <c r="F3448" s="6">
        <v>0.249</v>
      </c>
      <c r="G3448" s="5">
        <v>3.9419999999999997E-2</v>
      </c>
      <c r="H3448" s="6">
        <v>1.659</v>
      </c>
      <c r="I3448" s="5">
        <v>6.7809999999999995E-2</v>
      </c>
      <c r="J3448" s="6">
        <v>2.266</v>
      </c>
      <c r="K3448" s="5">
        <v>3.4930000000000003E-2</v>
      </c>
      <c r="L3448" s="6">
        <v>0.83699999999999997</v>
      </c>
      <c r="M3448" s="5">
        <v>0</v>
      </c>
      <c r="N3448" s="6">
        <v>0</v>
      </c>
      <c r="O3448" s="5">
        <v>4.691E-2</v>
      </c>
      <c r="P3448" s="6">
        <v>1.175</v>
      </c>
      <c r="Q3448" s="5">
        <v>0</v>
      </c>
      <c r="R3448" s="6">
        <v>0</v>
      </c>
      <c r="S3448" s="5">
        <v>2.1229999999999999E-2</v>
      </c>
      <c r="T3448" s="6">
        <v>1.379</v>
      </c>
      <c r="U3448" s="5">
        <v>6.9510000000000002E-2</v>
      </c>
      <c r="V3448" s="6">
        <v>2.0880000000000001</v>
      </c>
      <c r="W3448" s="5">
        <v>0</v>
      </c>
      <c r="X3448" s="6">
        <v>0</v>
      </c>
      <c r="Y3448" s="5">
        <v>1.1509999999999999E-2</v>
      </c>
      <c r="Z3448" s="6">
        <v>0.56799999999999995</v>
      </c>
      <c r="AA3448" s="5">
        <v>2.4209999999999999E-2</v>
      </c>
      <c r="AB3448" s="6">
        <v>1.885</v>
      </c>
      <c r="AC3448" s="5">
        <v>0</v>
      </c>
      <c r="AD3448" s="6">
        <v>0</v>
      </c>
      <c r="AE3448" s="5">
        <v>0</v>
      </c>
      <c r="AF3448" s="6">
        <v>0</v>
      </c>
    </row>
    <row r="3449" spans="2:32" x14ac:dyDescent="0.35">
      <c r="B3449" s="1" t="s">
        <v>567</v>
      </c>
      <c r="C3449" s="5">
        <v>0</v>
      </c>
      <c r="D3449" s="6">
        <v>0</v>
      </c>
      <c r="E3449" s="5">
        <v>0</v>
      </c>
      <c r="F3449" s="6">
        <v>0</v>
      </c>
      <c r="G3449" s="5">
        <v>0</v>
      </c>
      <c r="H3449" s="6">
        <v>0</v>
      </c>
      <c r="I3449" s="5">
        <v>0</v>
      </c>
      <c r="J3449" s="6">
        <v>0</v>
      </c>
      <c r="K3449" s="5">
        <v>0</v>
      </c>
      <c r="L3449" s="6">
        <v>0</v>
      </c>
      <c r="M3449" s="5">
        <v>0</v>
      </c>
      <c r="N3449" s="6">
        <v>0</v>
      </c>
      <c r="O3449" s="5">
        <v>0</v>
      </c>
      <c r="P3449" s="6">
        <v>0</v>
      </c>
      <c r="Q3449" s="5">
        <v>0</v>
      </c>
      <c r="R3449" s="6">
        <v>0</v>
      </c>
      <c r="S3449" s="5">
        <v>0</v>
      </c>
      <c r="T3449" s="6">
        <v>0</v>
      </c>
      <c r="U3449" s="5">
        <v>0</v>
      </c>
      <c r="V3449" s="6">
        <v>0</v>
      </c>
      <c r="W3449" s="5">
        <v>0</v>
      </c>
      <c r="X3449" s="6">
        <v>0</v>
      </c>
      <c r="Y3449" s="5">
        <v>0</v>
      </c>
      <c r="Z3449" s="6">
        <v>0</v>
      </c>
      <c r="AA3449" s="5">
        <v>0</v>
      </c>
      <c r="AB3449" s="6">
        <v>0</v>
      </c>
      <c r="AC3449" s="5">
        <v>0</v>
      </c>
      <c r="AD3449" s="6">
        <v>0</v>
      </c>
      <c r="AE3449" s="5">
        <v>0</v>
      </c>
      <c r="AF3449" s="6">
        <v>0</v>
      </c>
    </row>
    <row r="3450" spans="2:32" x14ac:dyDescent="0.35">
      <c r="B3450" s="1" t="s">
        <v>568</v>
      </c>
      <c r="C3450" s="5">
        <v>0</v>
      </c>
      <c r="D3450" s="6">
        <v>0</v>
      </c>
      <c r="E3450" s="5">
        <v>0</v>
      </c>
      <c r="F3450" s="6">
        <v>0</v>
      </c>
      <c r="G3450" s="5">
        <v>0</v>
      </c>
      <c r="H3450" s="6">
        <v>0</v>
      </c>
      <c r="I3450" s="5">
        <v>0</v>
      </c>
      <c r="J3450" s="6">
        <v>0</v>
      </c>
      <c r="K3450" s="5">
        <v>0</v>
      </c>
      <c r="L3450" s="6">
        <v>0</v>
      </c>
      <c r="M3450" s="5">
        <v>0</v>
      </c>
      <c r="N3450" s="6">
        <v>0</v>
      </c>
      <c r="O3450" s="5">
        <v>0</v>
      </c>
      <c r="P3450" s="6">
        <v>0</v>
      </c>
      <c r="Q3450" s="5">
        <v>0</v>
      </c>
      <c r="R3450" s="6">
        <v>0</v>
      </c>
      <c r="S3450" s="5">
        <v>0</v>
      </c>
      <c r="T3450" s="6">
        <v>0</v>
      </c>
      <c r="U3450" s="5">
        <v>0</v>
      </c>
      <c r="V3450" s="6">
        <v>0</v>
      </c>
      <c r="W3450" s="5">
        <v>0</v>
      </c>
      <c r="X3450" s="6">
        <v>0</v>
      </c>
      <c r="Y3450" s="5">
        <v>0</v>
      </c>
      <c r="Z3450" s="6">
        <v>0</v>
      </c>
      <c r="AA3450" s="5">
        <v>0</v>
      </c>
      <c r="AB3450" s="6">
        <v>0</v>
      </c>
      <c r="AC3450" s="5">
        <v>0</v>
      </c>
      <c r="AD3450" s="6">
        <v>0</v>
      </c>
      <c r="AE3450" s="5">
        <v>0</v>
      </c>
      <c r="AF3450" s="6">
        <v>0</v>
      </c>
    </row>
    <row r="3451" spans="2:32" x14ac:dyDescent="0.35">
      <c r="B3451" s="1" t="s">
        <v>569</v>
      </c>
      <c r="C3451" s="5">
        <v>0</v>
      </c>
      <c r="D3451" s="6">
        <v>0</v>
      </c>
      <c r="E3451" s="5">
        <v>0</v>
      </c>
      <c r="F3451" s="6">
        <v>0</v>
      </c>
      <c r="G3451" s="5">
        <v>0</v>
      </c>
      <c r="H3451" s="6">
        <v>0</v>
      </c>
      <c r="I3451" s="5">
        <v>0</v>
      </c>
      <c r="J3451" s="6">
        <v>0</v>
      </c>
      <c r="K3451" s="5">
        <v>0</v>
      </c>
      <c r="L3451" s="6">
        <v>0</v>
      </c>
      <c r="M3451" s="5">
        <v>0</v>
      </c>
      <c r="N3451" s="6">
        <v>0</v>
      </c>
      <c r="O3451" s="5">
        <v>0</v>
      </c>
      <c r="P3451" s="6">
        <v>0</v>
      </c>
      <c r="Q3451" s="5">
        <v>0</v>
      </c>
      <c r="R3451" s="6">
        <v>0</v>
      </c>
      <c r="S3451" s="5">
        <v>0</v>
      </c>
      <c r="T3451" s="6">
        <v>0</v>
      </c>
      <c r="U3451" s="5">
        <v>0</v>
      </c>
      <c r="V3451" s="6">
        <v>0</v>
      </c>
      <c r="W3451" s="5">
        <v>0</v>
      </c>
      <c r="X3451" s="6">
        <v>0</v>
      </c>
      <c r="Y3451" s="5">
        <v>0</v>
      </c>
      <c r="Z3451" s="6">
        <v>0</v>
      </c>
      <c r="AA3451" s="5">
        <v>0</v>
      </c>
      <c r="AB3451" s="6">
        <v>0</v>
      </c>
      <c r="AC3451" s="5">
        <v>0</v>
      </c>
      <c r="AD3451" s="6">
        <v>0</v>
      </c>
      <c r="AE3451" s="5">
        <v>0</v>
      </c>
      <c r="AF3451" s="6">
        <v>0</v>
      </c>
    </row>
    <row r="3452" spans="2:32" x14ac:dyDescent="0.35">
      <c r="B3452" s="2" t="s">
        <v>7</v>
      </c>
    </row>
    <row r="3453" spans="2:32" x14ac:dyDescent="0.35">
      <c r="B3453" s="1" t="s">
        <v>95</v>
      </c>
      <c r="C3453" s="5">
        <v>1.49E-3</v>
      </c>
      <c r="D3453" s="6">
        <v>0.84099999999999997</v>
      </c>
      <c r="E3453" s="5">
        <v>0</v>
      </c>
      <c r="F3453" s="6">
        <v>0</v>
      </c>
      <c r="G3453" s="5">
        <v>0</v>
      </c>
      <c r="H3453" s="6">
        <v>0</v>
      </c>
      <c r="I3453" s="5">
        <v>0</v>
      </c>
      <c r="J3453" s="6">
        <v>0</v>
      </c>
      <c r="K3453" s="5">
        <v>0</v>
      </c>
      <c r="L3453" s="6">
        <v>0</v>
      </c>
      <c r="M3453" s="5">
        <v>0</v>
      </c>
      <c r="N3453" s="6">
        <v>0</v>
      </c>
      <c r="O3453" s="5">
        <v>0</v>
      </c>
      <c r="P3453" s="6">
        <v>0</v>
      </c>
      <c r="Q3453" s="5">
        <v>3.083E-2</v>
      </c>
      <c r="R3453" s="6">
        <v>0.84099999999999997</v>
      </c>
      <c r="S3453" s="5">
        <v>0</v>
      </c>
      <c r="T3453" s="6">
        <v>0</v>
      </c>
      <c r="U3453" s="5">
        <v>0</v>
      </c>
      <c r="V3453" s="6">
        <v>0</v>
      </c>
      <c r="W3453" s="5">
        <v>0</v>
      </c>
      <c r="X3453" s="6">
        <v>0</v>
      </c>
      <c r="Y3453" s="5">
        <v>0</v>
      </c>
      <c r="Z3453" s="6">
        <v>0</v>
      </c>
      <c r="AA3453" s="5">
        <v>0</v>
      </c>
      <c r="AB3453" s="6">
        <v>0</v>
      </c>
      <c r="AC3453" s="5">
        <v>0</v>
      </c>
      <c r="AD3453" s="6">
        <v>0</v>
      </c>
      <c r="AE3453" s="5">
        <v>0</v>
      </c>
      <c r="AF3453" s="6">
        <v>0</v>
      </c>
    </row>
    <row r="3454" spans="2:32" x14ac:dyDescent="0.35">
      <c r="B3454" s="1" t="s">
        <v>570</v>
      </c>
      <c r="C3454" s="5">
        <v>0</v>
      </c>
      <c r="D3454" s="6">
        <v>0</v>
      </c>
      <c r="E3454" s="5">
        <v>0</v>
      </c>
      <c r="F3454" s="6">
        <v>0</v>
      </c>
      <c r="G3454" s="5">
        <v>0</v>
      </c>
      <c r="H3454" s="6">
        <v>0</v>
      </c>
      <c r="I3454" s="5">
        <v>0</v>
      </c>
      <c r="J3454" s="6">
        <v>0</v>
      </c>
      <c r="K3454" s="5">
        <v>0</v>
      </c>
      <c r="L3454" s="6">
        <v>0</v>
      </c>
      <c r="M3454" s="5">
        <v>0</v>
      </c>
      <c r="N3454" s="6">
        <v>0</v>
      </c>
      <c r="O3454" s="5">
        <v>0</v>
      </c>
      <c r="P3454" s="6">
        <v>0</v>
      </c>
      <c r="Q3454" s="5">
        <v>0</v>
      </c>
      <c r="R3454" s="6">
        <v>0</v>
      </c>
      <c r="S3454" s="5">
        <v>0</v>
      </c>
      <c r="T3454" s="6">
        <v>0</v>
      </c>
      <c r="U3454" s="5">
        <v>0</v>
      </c>
      <c r="V3454" s="6">
        <v>0</v>
      </c>
      <c r="W3454" s="5">
        <v>0</v>
      </c>
      <c r="X3454" s="6">
        <v>0</v>
      </c>
      <c r="Y3454" s="5">
        <v>0</v>
      </c>
      <c r="Z3454" s="6">
        <v>0</v>
      </c>
      <c r="AA3454" s="5">
        <v>0</v>
      </c>
      <c r="AB3454" s="6">
        <v>0</v>
      </c>
      <c r="AC3454" s="5">
        <v>0</v>
      </c>
      <c r="AD3454" s="6">
        <v>0</v>
      </c>
      <c r="AE3454" s="5">
        <v>0</v>
      </c>
      <c r="AF3454" s="6">
        <v>0</v>
      </c>
    </row>
    <row r="3455" spans="2:32" x14ac:dyDescent="0.35">
      <c r="B3455" s="1" t="s">
        <v>571</v>
      </c>
      <c r="C3455" s="5">
        <v>7.3999999999999999E-4</v>
      </c>
      <c r="D3455" s="6">
        <v>0.42</v>
      </c>
      <c r="E3455" s="5">
        <v>0</v>
      </c>
      <c r="F3455" s="6">
        <v>0</v>
      </c>
      <c r="G3455" s="5">
        <v>9.9799999999999993E-3</v>
      </c>
      <c r="H3455" s="6">
        <v>0.42</v>
      </c>
      <c r="I3455" s="5">
        <v>0</v>
      </c>
      <c r="J3455" s="6">
        <v>0</v>
      </c>
      <c r="K3455" s="5">
        <v>0</v>
      </c>
      <c r="L3455" s="6">
        <v>0</v>
      </c>
      <c r="M3455" s="5">
        <v>0</v>
      </c>
      <c r="N3455" s="6">
        <v>0</v>
      </c>
      <c r="O3455" s="5">
        <v>0</v>
      </c>
      <c r="P3455" s="6">
        <v>0</v>
      </c>
      <c r="Q3455" s="5">
        <v>0</v>
      </c>
      <c r="R3455" s="6">
        <v>0</v>
      </c>
      <c r="S3455" s="5">
        <v>0</v>
      </c>
      <c r="T3455" s="6">
        <v>0</v>
      </c>
      <c r="U3455" s="5">
        <v>0</v>
      </c>
      <c r="V3455" s="6">
        <v>0</v>
      </c>
      <c r="W3455" s="5">
        <v>0</v>
      </c>
      <c r="X3455" s="6">
        <v>0</v>
      </c>
      <c r="Y3455" s="5">
        <v>0</v>
      </c>
      <c r="Z3455" s="6">
        <v>0</v>
      </c>
      <c r="AA3455" s="5">
        <v>0</v>
      </c>
      <c r="AB3455" s="6">
        <v>0</v>
      </c>
      <c r="AC3455" s="5">
        <v>0</v>
      </c>
      <c r="AD3455" s="6">
        <v>0</v>
      </c>
      <c r="AE3455" s="5">
        <v>0</v>
      </c>
      <c r="AF3455" s="6">
        <v>0</v>
      </c>
    </row>
    <row r="3456" spans="2:32" x14ac:dyDescent="0.35">
      <c r="B3456" s="1" t="s">
        <v>572</v>
      </c>
      <c r="C3456" s="5">
        <v>0</v>
      </c>
      <c r="D3456" s="6">
        <v>0</v>
      </c>
      <c r="E3456" s="5">
        <v>0</v>
      </c>
      <c r="F3456" s="6">
        <v>0</v>
      </c>
      <c r="G3456" s="5">
        <v>0</v>
      </c>
      <c r="H3456" s="6">
        <v>0</v>
      </c>
      <c r="I3456" s="5">
        <v>0</v>
      </c>
      <c r="J3456" s="6">
        <v>0</v>
      </c>
      <c r="K3456" s="5">
        <v>0</v>
      </c>
      <c r="L3456" s="6">
        <v>0</v>
      </c>
      <c r="M3456" s="5">
        <v>0</v>
      </c>
      <c r="N3456" s="6">
        <v>0</v>
      </c>
      <c r="O3456" s="5">
        <v>0</v>
      </c>
      <c r="P3456" s="6">
        <v>0</v>
      </c>
      <c r="Q3456" s="5">
        <v>0</v>
      </c>
      <c r="R3456" s="6">
        <v>0</v>
      </c>
      <c r="S3456" s="5">
        <v>0</v>
      </c>
      <c r="T3456" s="6">
        <v>0</v>
      </c>
      <c r="U3456" s="5">
        <v>0</v>
      </c>
      <c r="V3456" s="6">
        <v>0</v>
      </c>
      <c r="W3456" s="5">
        <v>0</v>
      </c>
      <c r="X3456" s="6">
        <v>0</v>
      </c>
      <c r="Y3456" s="5">
        <v>0</v>
      </c>
      <c r="Z3456" s="6">
        <v>0</v>
      </c>
      <c r="AA3456" s="5">
        <v>0</v>
      </c>
      <c r="AB3456" s="6">
        <v>0</v>
      </c>
      <c r="AC3456" s="5">
        <v>0</v>
      </c>
      <c r="AD3456" s="6">
        <v>0</v>
      </c>
      <c r="AE3456" s="5">
        <v>0</v>
      </c>
      <c r="AF3456" s="6">
        <v>0</v>
      </c>
    </row>
    <row r="3457" spans="2:32" x14ac:dyDescent="0.35">
      <c r="B3457" s="1" t="s">
        <v>573</v>
      </c>
      <c r="C3457" s="5">
        <v>0</v>
      </c>
      <c r="D3457" s="6">
        <v>0</v>
      </c>
      <c r="E3457" s="5">
        <v>0</v>
      </c>
      <c r="F3457" s="6">
        <v>0</v>
      </c>
      <c r="G3457" s="5">
        <v>0</v>
      </c>
      <c r="H3457" s="6">
        <v>0</v>
      </c>
      <c r="I3457" s="5">
        <v>0</v>
      </c>
      <c r="J3457" s="6">
        <v>0</v>
      </c>
      <c r="K3457" s="5">
        <v>0</v>
      </c>
      <c r="L3457" s="6">
        <v>0</v>
      </c>
      <c r="M3457" s="5">
        <v>0</v>
      </c>
      <c r="N3457" s="6">
        <v>0</v>
      </c>
      <c r="O3457" s="5">
        <v>0</v>
      </c>
      <c r="P3457" s="6">
        <v>0</v>
      </c>
      <c r="Q3457" s="5">
        <v>0</v>
      </c>
      <c r="R3457" s="6">
        <v>0</v>
      </c>
      <c r="S3457" s="5">
        <v>0</v>
      </c>
      <c r="T3457" s="6">
        <v>0</v>
      </c>
      <c r="U3457" s="5">
        <v>0</v>
      </c>
      <c r="V3457" s="6">
        <v>0</v>
      </c>
      <c r="W3457" s="5">
        <v>0</v>
      </c>
      <c r="X3457" s="6">
        <v>0</v>
      </c>
      <c r="Y3457" s="5">
        <v>0</v>
      </c>
      <c r="Z3457" s="6">
        <v>0</v>
      </c>
      <c r="AA3457" s="5">
        <v>0</v>
      </c>
      <c r="AB3457" s="6">
        <v>0</v>
      </c>
      <c r="AC3457" s="5">
        <v>0</v>
      </c>
      <c r="AD3457" s="6">
        <v>0</v>
      </c>
      <c r="AE3457" s="5">
        <v>0</v>
      </c>
      <c r="AF3457" s="6">
        <v>0</v>
      </c>
    </row>
    <row r="3458" spans="2:32" x14ac:dyDescent="0.35">
      <c r="B3458" s="1" t="s">
        <v>574</v>
      </c>
      <c r="C3458" s="5">
        <v>0</v>
      </c>
      <c r="D3458" s="6">
        <v>0</v>
      </c>
      <c r="E3458" s="5">
        <v>0</v>
      </c>
      <c r="F3458" s="6">
        <v>0</v>
      </c>
      <c r="G3458" s="5">
        <v>0</v>
      </c>
      <c r="H3458" s="6">
        <v>0</v>
      </c>
      <c r="I3458" s="5">
        <v>0</v>
      </c>
      <c r="J3458" s="6">
        <v>0</v>
      </c>
      <c r="K3458" s="5">
        <v>0</v>
      </c>
      <c r="L3458" s="6">
        <v>0</v>
      </c>
      <c r="M3458" s="5">
        <v>0</v>
      </c>
      <c r="N3458" s="6">
        <v>0</v>
      </c>
      <c r="O3458" s="5">
        <v>0</v>
      </c>
      <c r="P3458" s="6">
        <v>0</v>
      </c>
      <c r="Q3458" s="5">
        <v>0</v>
      </c>
      <c r="R3458" s="6">
        <v>0</v>
      </c>
      <c r="S3458" s="5">
        <v>0</v>
      </c>
      <c r="T3458" s="6">
        <v>0</v>
      </c>
      <c r="U3458" s="5">
        <v>0</v>
      </c>
      <c r="V3458" s="6">
        <v>0</v>
      </c>
      <c r="W3458" s="5">
        <v>0</v>
      </c>
      <c r="X3458" s="6">
        <v>0</v>
      </c>
      <c r="Y3458" s="5">
        <v>0</v>
      </c>
      <c r="Z3458" s="6">
        <v>0</v>
      </c>
      <c r="AA3458" s="5">
        <v>0</v>
      </c>
      <c r="AB3458" s="6">
        <v>0</v>
      </c>
      <c r="AC3458" s="5">
        <v>0</v>
      </c>
      <c r="AD3458" s="6">
        <v>0</v>
      </c>
      <c r="AE3458" s="5">
        <v>0</v>
      </c>
      <c r="AF3458" s="6">
        <v>0</v>
      </c>
    </row>
    <row r="3459" spans="2:32" x14ac:dyDescent="0.35">
      <c r="B3459" s="1" t="s">
        <v>575</v>
      </c>
      <c r="C3459" s="5">
        <v>0</v>
      </c>
      <c r="D3459" s="6">
        <v>0</v>
      </c>
      <c r="E3459" s="5">
        <v>0</v>
      </c>
      <c r="F3459" s="6">
        <v>0</v>
      </c>
      <c r="G3459" s="5">
        <v>0</v>
      </c>
      <c r="H3459" s="6">
        <v>0</v>
      </c>
      <c r="I3459" s="5">
        <v>0</v>
      </c>
      <c r="J3459" s="6">
        <v>0</v>
      </c>
      <c r="K3459" s="5">
        <v>0</v>
      </c>
      <c r="L3459" s="6">
        <v>0</v>
      </c>
      <c r="M3459" s="5">
        <v>0</v>
      </c>
      <c r="N3459" s="6">
        <v>0</v>
      </c>
      <c r="O3459" s="5">
        <v>0</v>
      </c>
      <c r="P3459" s="6">
        <v>0</v>
      </c>
      <c r="Q3459" s="5">
        <v>0</v>
      </c>
      <c r="R3459" s="6">
        <v>0</v>
      </c>
      <c r="S3459" s="5">
        <v>0</v>
      </c>
      <c r="T3459" s="6">
        <v>0</v>
      </c>
      <c r="U3459" s="5">
        <v>0</v>
      </c>
      <c r="V3459" s="6">
        <v>0</v>
      </c>
      <c r="W3459" s="5">
        <v>0</v>
      </c>
      <c r="X3459" s="6">
        <v>0</v>
      </c>
      <c r="Y3459" s="5">
        <v>0</v>
      </c>
      <c r="Z3459" s="6">
        <v>0</v>
      </c>
      <c r="AA3459" s="5">
        <v>0</v>
      </c>
      <c r="AB3459" s="6">
        <v>0</v>
      </c>
      <c r="AC3459" s="5">
        <v>0</v>
      </c>
      <c r="AD3459" s="6">
        <v>0</v>
      </c>
      <c r="AE3459" s="5">
        <v>0</v>
      </c>
      <c r="AF3459" s="6">
        <v>0</v>
      </c>
    </row>
    <row r="3460" spans="2:32" x14ac:dyDescent="0.35">
      <c r="B3460" s="1" t="s">
        <v>576</v>
      </c>
      <c r="C3460" s="5">
        <v>0</v>
      </c>
      <c r="D3460" s="6">
        <v>0</v>
      </c>
      <c r="E3460" s="5">
        <v>0</v>
      </c>
      <c r="F3460" s="6">
        <v>0</v>
      </c>
      <c r="G3460" s="5">
        <v>0</v>
      </c>
      <c r="H3460" s="6">
        <v>0</v>
      </c>
      <c r="I3460" s="5">
        <v>0</v>
      </c>
      <c r="J3460" s="6">
        <v>0</v>
      </c>
      <c r="K3460" s="5">
        <v>0</v>
      </c>
      <c r="L3460" s="6">
        <v>0</v>
      </c>
      <c r="M3460" s="5">
        <v>0</v>
      </c>
      <c r="N3460" s="6">
        <v>0</v>
      </c>
      <c r="O3460" s="5">
        <v>0</v>
      </c>
      <c r="P3460" s="6">
        <v>0</v>
      </c>
      <c r="Q3460" s="5">
        <v>0</v>
      </c>
      <c r="R3460" s="6">
        <v>0</v>
      </c>
      <c r="S3460" s="5">
        <v>0</v>
      </c>
      <c r="T3460" s="6">
        <v>0</v>
      </c>
      <c r="U3460" s="5">
        <v>0</v>
      </c>
      <c r="V3460" s="6">
        <v>0</v>
      </c>
      <c r="W3460" s="5">
        <v>0</v>
      </c>
      <c r="X3460" s="6">
        <v>0</v>
      </c>
      <c r="Y3460" s="5">
        <v>0</v>
      </c>
      <c r="Z3460" s="6">
        <v>0</v>
      </c>
      <c r="AA3460" s="5">
        <v>0</v>
      </c>
      <c r="AB3460" s="6">
        <v>0</v>
      </c>
      <c r="AC3460" s="5">
        <v>0</v>
      </c>
      <c r="AD3460" s="6">
        <v>0</v>
      </c>
      <c r="AE3460" s="5">
        <v>0</v>
      </c>
      <c r="AF3460" s="6">
        <v>0</v>
      </c>
    </row>
    <row r="3461" spans="2:32" x14ac:dyDescent="0.35">
      <c r="B3461" s="1" t="s">
        <v>577</v>
      </c>
      <c r="C3461" s="5">
        <v>0</v>
      </c>
      <c r="D3461" s="6">
        <v>0</v>
      </c>
      <c r="E3461" s="5">
        <v>0</v>
      </c>
      <c r="F3461" s="6">
        <v>0</v>
      </c>
      <c r="G3461" s="5">
        <v>0</v>
      </c>
      <c r="H3461" s="6">
        <v>0</v>
      </c>
      <c r="I3461" s="5">
        <v>0</v>
      </c>
      <c r="J3461" s="6">
        <v>0</v>
      </c>
      <c r="K3461" s="5">
        <v>0</v>
      </c>
      <c r="L3461" s="6">
        <v>0</v>
      </c>
      <c r="M3461" s="5">
        <v>0</v>
      </c>
      <c r="N3461" s="6">
        <v>0</v>
      </c>
      <c r="O3461" s="5">
        <v>0</v>
      </c>
      <c r="P3461" s="6">
        <v>0</v>
      </c>
      <c r="Q3461" s="5">
        <v>0</v>
      </c>
      <c r="R3461" s="6">
        <v>0</v>
      </c>
      <c r="S3461" s="5">
        <v>0</v>
      </c>
      <c r="T3461" s="6">
        <v>0</v>
      </c>
      <c r="U3461" s="5">
        <v>0</v>
      </c>
      <c r="V3461" s="6">
        <v>0</v>
      </c>
      <c r="W3461" s="5">
        <v>0</v>
      </c>
      <c r="X3461" s="6">
        <v>0</v>
      </c>
      <c r="Y3461" s="5">
        <v>0</v>
      </c>
      <c r="Z3461" s="6">
        <v>0</v>
      </c>
      <c r="AA3461" s="5">
        <v>0</v>
      </c>
      <c r="AB3461" s="6">
        <v>0</v>
      </c>
      <c r="AC3461" s="5">
        <v>0</v>
      </c>
      <c r="AD3461" s="6">
        <v>0</v>
      </c>
      <c r="AE3461" s="5">
        <v>0</v>
      </c>
      <c r="AF3461" s="6">
        <v>0</v>
      </c>
    </row>
    <row r="3462" spans="2:32" x14ac:dyDescent="0.35">
      <c r="B3462" s="1" t="s">
        <v>100</v>
      </c>
      <c r="C3462" s="5">
        <v>0</v>
      </c>
      <c r="D3462" s="6">
        <v>0</v>
      </c>
      <c r="E3462" s="5">
        <v>0</v>
      </c>
      <c r="F3462" s="6">
        <v>0</v>
      </c>
      <c r="G3462" s="5">
        <v>0</v>
      </c>
      <c r="H3462" s="6">
        <v>0</v>
      </c>
      <c r="I3462" s="5">
        <v>0</v>
      </c>
      <c r="J3462" s="6">
        <v>0</v>
      </c>
      <c r="K3462" s="5">
        <v>0</v>
      </c>
      <c r="L3462" s="6">
        <v>0</v>
      </c>
      <c r="M3462" s="5">
        <v>0</v>
      </c>
      <c r="N3462" s="6">
        <v>0</v>
      </c>
      <c r="O3462" s="5">
        <v>0</v>
      </c>
      <c r="P3462" s="6">
        <v>0</v>
      </c>
      <c r="Q3462" s="5">
        <v>0</v>
      </c>
      <c r="R3462" s="6">
        <v>0</v>
      </c>
      <c r="S3462" s="5">
        <v>0</v>
      </c>
      <c r="T3462" s="6">
        <v>0</v>
      </c>
      <c r="U3462" s="5">
        <v>0</v>
      </c>
      <c r="V3462" s="6">
        <v>0</v>
      </c>
      <c r="W3462" s="5">
        <v>0</v>
      </c>
      <c r="X3462" s="6">
        <v>0</v>
      </c>
      <c r="Y3462" s="5">
        <v>0</v>
      </c>
      <c r="Z3462" s="6">
        <v>0</v>
      </c>
      <c r="AA3462" s="5">
        <v>0</v>
      </c>
      <c r="AB3462" s="6">
        <v>0</v>
      </c>
      <c r="AC3462" s="5">
        <v>0</v>
      </c>
      <c r="AD3462" s="6">
        <v>0</v>
      </c>
      <c r="AE3462" s="5">
        <v>0</v>
      </c>
      <c r="AF3462" s="6">
        <v>0</v>
      </c>
    </row>
    <row r="3463" spans="2:32" x14ac:dyDescent="0.35">
      <c r="B3463" s="1" t="s">
        <v>578</v>
      </c>
      <c r="C3463" s="5">
        <v>0</v>
      </c>
      <c r="D3463" s="6">
        <v>0</v>
      </c>
      <c r="E3463" s="5">
        <v>0</v>
      </c>
      <c r="F3463" s="6">
        <v>0</v>
      </c>
      <c r="G3463" s="5">
        <v>0</v>
      </c>
      <c r="H3463" s="6">
        <v>0</v>
      </c>
      <c r="I3463" s="5">
        <v>0</v>
      </c>
      <c r="J3463" s="6">
        <v>0</v>
      </c>
      <c r="K3463" s="5">
        <v>0</v>
      </c>
      <c r="L3463" s="6">
        <v>0</v>
      </c>
      <c r="M3463" s="5">
        <v>0</v>
      </c>
      <c r="N3463" s="6">
        <v>0</v>
      </c>
      <c r="O3463" s="5">
        <v>0</v>
      </c>
      <c r="P3463" s="6">
        <v>0</v>
      </c>
      <c r="Q3463" s="5">
        <v>0</v>
      </c>
      <c r="R3463" s="6">
        <v>0</v>
      </c>
      <c r="S3463" s="5">
        <v>0</v>
      </c>
      <c r="T3463" s="6">
        <v>0</v>
      </c>
      <c r="U3463" s="5">
        <v>0</v>
      </c>
      <c r="V3463" s="6">
        <v>0</v>
      </c>
      <c r="W3463" s="5">
        <v>0</v>
      </c>
      <c r="X3463" s="6">
        <v>0</v>
      </c>
      <c r="Y3463" s="5">
        <v>0</v>
      </c>
      <c r="Z3463" s="6">
        <v>0</v>
      </c>
      <c r="AA3463" s="5">
        <v>0</v>
      </c>
      <c r="AB3463" s="6">
        <v>0</v>
      </c>
      <c r="AC3463" s="5">
        <v>0</v>
      </c>
      <c r="AD3463" s="6">
        <v>0</v>
      </c>
      <c r="AE3463" s="5">
        <v>0</v>
      </c>
      <c r="AF3463" s="6">
        <v>0</v>
      </c>
    </row>
    <row r="3464" spans="2:32" x14ac:dyDescent="0.35">
      <c r="B3464" s="1" t="s">
        <v>579</v>
      </c>
      <c r="C3464" s="5">
        <v>0</v>
      </c>
      <c r="D3464" s="6">
        <v>0</v>
      </c>
      <c r="E3464" s="5">
        <v>0</v>
      </c>
      <c r="F3464" s="6">
        <v>0</v>
      </c>
      <c r="G3464" s="5">
        <v>0</v>
      </c>
      <c r="H3464" s="6">
        <v>0</v>
      </c>
      <c r="I3464" s="5">
        <v>0</v>
      </c>
      <c r="J3464" s="6">
        <v>0</v>
      </c>
      <c r="K3464" s="5">
        <v>0</v>
      </c>
      <c r="L3464" s="6">
        <v>0</v>
      </c>
      <c r="M3464" s="5">
        <v>0</v>
      </c>
      <c r="N3464" s="6">
        <v>0</v>
      </c>
      <c r="O3464" s="5">
        <v>0</v>
      </c>
      <c r="P3464" s="6">
        <v>0</v>
      </c>
      <c r="Q3464" s="5">
        <v>0</v>
      </c>
      <c r="R3464" s="6">
        <v>0</v>
      </c>
      <c r="S3464" s="5">
        <v>0</v>
      </c>
      <c r="T3464" s="6">
        <v>0</v>
      </c>
      <c r="U3464" s="5">
        <v>0</v>
      </c>
      <c r="V3464" s="6">
        <v>0</v>
      </c>
      <c r="W3464" s="5">
        <v>0</v>
      </c>
      <c r="X3464" s="6">
        <v>0</v>
      </c>
      <c r="Y3464" s="5">
        <v>0</v>
      </c>
      <c r="Z3464" s="6">
        <v>0</v>
      </c>
      <c r="AA3464" s="5">
        <v>0</v>
      </c>
      <c r="AB3464" s="6">
        <v>0</v>
      </c>
      <c r="AC3464" s="5">
        <v>0</v>
      </c>
      <c r="AD3464" s="6">
        <v>0</v>
      </c>
      <c r="AE3464" s="5">
        <v>0</v>
      </c>
      <c r="AF3464" s="6">
        <v>0</v>
      </c>
    </row>
    <row r="3465" spans="2:32" x14ac:dyDescent="0.35">
      <c r="B3465" s="1" t="s">
        <v>580</v>
      </c>
      <c r="C3465" s="5">
        <v>0</v>
      </c>
      <c r="D3465" s="6">
        <v>0</v>
      </c>
      <c r="E3465" s="5">
        <v>0</v>
      </c>
      <c r="F3465" s="6">
        <v>0</v>
      </c>
      <c r="G3465" s="5">
        <v>0</v>
      </c>
      <c r="H3465" s="6">
        <v>0</v>
      </c>
      <c r="I3465" s="5">
        <v>0</v>
      </c>
      <c r="J3465" s="6">
        <v>0</v>
      </c>
      <c r="K3465" s="5">
        <v>0</v>
      </c>
      <c r="L3465" s="6">
        <v>0</v>
      </c>
      <c r="M3465" s="5">
        <v>0</v>
      </c>
      <c r="N3465" s="6">
        <v>0</v>
      </c>
      <c r="O3465" s="5">
        <v>0</v>
      </c>
      <c r="P3465" s="6">
        <v>0</v>
      </c>
      <c r="Q3465" s="5">
        <v>0</v>
      </c>
      <c r="R3465" s="6">
        <v>0</v>
      </c>
      <c r="S3465" s="5">
        <v>0</v>
      </c>
      <c r="T3465" s="6">
        <v>0</v>
      </c>
      <c r="U3465" s="5">
        <v>0</v>
      </c>
      <c r="V3465" s="6">
        <v>0</v>
      </c>
      <c r="W3465" s="5">
        <v>0</v>
      </c>
      <c r="X3465" s="6">
        <v>0</v>
      </c>
      <c r="Y3465" s="5">
        <v>0</v>
      </c>
      <c r="Z3465" s="6">
        <v>0</v>
      </c>
      <c r="AA3465" s="5">
        <v>0</v>
      </c>
      <c r="AB3465" s="6">
        <v>0</v>
      </c>
      <c r="AC3465" s="5">
        <v>0</v>
      </c>
      <c r="AD3465" s="6">
        <v>0</v>
      </c>
      <c r="AE3465" s="5">
        <v>0</v>
      </c>
      <c r="AF3465" s="6">
        <v>0</v>
      </c>
    </row>
    <row r="3466" spans="2:32" x14ac:dyDescent="0.35">
      <c r="B3466" s="1" t="s">
        <v>581</v>
      </c>
      <c r="C3466" s="5">
        <v>0</v>
      </c>
      <c r="D3466" s="6">
        <v>0</v>
      </c>
      <c r="E3466" s="5">
        <v>0</v>
      </c>
      <c r="F3466" s="6">
        <v>0</v>
      </c>
      <c r="G3466" s="5">
        <v>0</v>
      </c>
      <c r="H3466" s="6">
        <v>0</v>
      </c>
      <c r="I3466" s="5">
        <v>0</v>
      </c>
      <c r="J3466" s="6">
        <v>0</v>
      </c>
      <c r="K3466" s="5">
        <v>0</v>
      </c>
      <c r="L3466" s="6">
        <v>0</v>
      </c>
      <c r="M3466" s="5">
        <v>0</v>
      </c>
      <c r="N3466" s="6">
        <v>0</v>
      </c>
      <c r="O3466" s="5">
        <v>0</v>
      </c>
      <c r="P3466" s="6">
        <v>0</v>
      </c>
      <c r="Q3466" s="5">
        <v>0</v>
      </c>
      <c r="R3466" s="6">
        <v>0</v>
      </c>
      <c r="S3466" s="5">
        <v>0</v>
      </c>
      <c r="T3466" s="6">
        <v>0</v>
      </c>
      <c r="U3466" s="5">
        <v>0</v>
      </c>
      <c r="V3466" s="6">
        <v>0</v>
      </c>
      <c r="W3466" s="5">
        <v>0</v>
      </c>
      <c r="X3466" s="6">
        <v>0</v>
      </c>
      <c r="Y3466" s="5">
        <v>0</v>
      </c>
      <c r="Z3466" s="6">
        <v>0</v>
      </c>
      <c r="AA3466" s="5">
        <v>0</v>
      </c>
      <c r="AB3466" s="6">
        <v>0</v>
      </c>
      <c r="AC3466" s="5">
        <v>0</v>
      </c>
      <c r="AD3466" s="6">
        <v>0</v>
      </c>
      <c r="AE3466" s="5">
        <v>0</v>
      </c>
      <c r="AF3466" s="6">
        <v>0</v>
      </c>
    </row>
    <row r="3467" spans="2:32" x14ac:dyDescent="0.35">
      <c r="B3467" s="1" t="s">
        <v>582</v>
      </c>
      <c r="C3467" s="5">
        <v>0</v>
      </c>
      <c r="D3467" s="6">
        <v>0</v>
      </c>
      <c r="E3467" s="5">
        <v>0</v>
      </c>
      <c r="F3467" s="6">
        <v>0</v>
      </c>
      <c r="G3467" s="5">
        <v>0</v>
      </c>
      <c r="H3467" s="6">
        <v>0</v>
      </c>
      <c r="I3467" s="5">
        <v>0</v>
      </c>
      <c r="J3467" s="6">
        <v>0</v>
      </c>
      <c r="K3467" s="5">
        <v>0</v>
      </c>
      <c r="L3467" s="6">
        <v>0</v>
      </c>
      <c r="M3467" s="5">
        <v>0</v>
      </c>
      <c r="N3467" s="6">
        <v>0</v>
      </c>
      <c r="O3467" s="5">
        <v>0</v>
      </c>
      <c r="P3467" s="6">
        <v>0</v>
      </c>
      <c r="Q3467" s="5">
        <v>0</v>
      </c>
      <c r="R3467" s="6">
        <v>0</v>
      </c>
      <c r="S3467" s="5">
        <v>0</v>
      </c>
      <c r="T3467" s="6">
        <v>0</v>
      </c>
      <c r="U3467" s="5">
        <v>0</v>
      </c>
      <c r="V3467" s="6">
        <v>0</v>
      </c>
      <c r="W3467" s="5">
        <v>0</v>
      </c>
      <c r="X3467" s="6">
        <v>0</v>
      </c>
      <c r="Y3467" s="5">
        <v>0</v>
      </c>
      <c r="Z3467" s="6">
        <v>0</v>
      </c>
      <c r="AA3467" s="5">
        <v>0</v>
      </c>
      <c r="AB3467" s="6">
        <v>0</v>
      </c>
      <c r="AC3467" s="5">
        <v>0</v>
      </c>
      <c r="AD3467" s="6">
        <v>0</v>
      </c>
      <c r="AE3467" s="5">
        <v>0</v>
      </c>
      <c r="AF3467" s="6">
        <v>0</v>
      </c>
    </row>
    <row r="3468" spans="2:32" x14ac:dyDescent="0.35">
      <c r="B3468" s="1" t="s">
        <v>583</v>
      </c>
      <c r="C3468" s="5">
        <v>5.1999999999999995E-4</v>
      </c>
      <c r="D3468" s="6">
        <v>0.29299999999999998</v>
      </c>
      <c r="E3468" s="5">
        <v>0</v>
      </c>
      <c r="F3468" s="6">
        <v>0</v>
      </c>
      <c r="G3468" s="5">
        <v>0</v>
      </c>
      <c r="H3468" s="6">
        <v>0</v>
      </c>
      <c r="I3468" s="5">
        <v>0</v>
      </c>
      <c r="J3468" s="6">
        <v>0</v>
      </c>
      <c r="K3468" s="5">
        <v>0</v>
      </c>
      <c r="L3468" s="6">
        <v>0</v>
      </c>
      <c r="M3468" s="5">
        <v>0</v>
      </c>
      <c r="N3468" s="6">
        <v>0</v>
      </c>
      <c r="O3468" s="5">
        <v>0</v>
      </c>
      <c r="P3468" s="6">
        <v>0</v>
      </c>
      <c r="Q3468" s="5">
        <v>0</v>
      </c>
      <c r="R3468" s="6">
        <v>0</v>
      </c>
      <c r="S3468" s="5">
        <v>0</v>
      </c>
      <c r="T3468" s="6">
        <v>0</v>
      </c>
      <c r="U3468" s="5">
        <v>9.75E-3</v>
      </c>
      <c r="V3468" s="6">
        <v>0.29299999999999998</v>
      </c>
      <c r="W3468" s="5">
        <v>0</v>
      </c>
      <c r="X3468" s="6">
        <v>0</v>
      </c>
      <c r="Y3468" s="5">
        <v>0</v>
      </c>
      <c r="Z3468" s="6">
        <v>0</v>
      </c>
      <c r="AA3468" s="5">
        <v>0</v>
      </c>
      <c r="AB3468" s="6">
        <v>0</v>
      </c>
      <c r="AC3468" s="5">
        <v>0</v>
      </c>
      <c r="AD3468" s="6">
        <v>0</v>
      </c>
      <c r="AE3468" s="5">
        <v>0</v>
      </c>
      <c r="AF3468" s="6">
        <v>0</v>
      </c>
    </row>
    <row r="3469" spans="2:32" x14ac:dyDescent="0.35">
      <c r="B3469" s="1" t="s">
        <v>108</v>
      </c>
      <c r="C3469" s="5">
        <v>6.79E-3</v>
      </c>
      <c r="D3469" s="6">
        <v>3.8319999999999999</v>
      </c>
      <c r="E3469" s="5">
        <v>0</v>
      </c>
      <c r="F3469" s="6">
        <v>0</v>
      </c>
      <c r="G3469" s="5">
        <v>0</v>
      </c>
      <c r="H3469" s="6">
        <v>0</v>
      </c>
      <c r="I3469" s="5">
        <v>7.6299999999999996E-3</v>
      </c>
      <c r="J3469" s="6">
        <v>0.255</v>
      </c>
      <c r="K3469" s="5">
        <v>0</v>
      </c>
      <c r="L3469" s="6">
        <v>0</v>
      </c>
      <c r="M3469" s="5">
        <v>8.8000000000000005E-3</v>
      </c>
      <c r="N3469" s="6">
        <v>0.253</v>
      </c>
      <c r="O3469" s="5">
        <v>0</v>
      </c>
      <c r="P3469" s="6">
        <v>0</v>
      </c>
      <c r="Q3469" s="5">
        <v>0.11108999999999999</v>
      </c>
      <c r="R3469" s="6">
        <v>3.03</v>
      </c>
      <c r="S3469" s="5">
        <v>0</v>
      </c>
      <c r="T3469" s="6">
        <v>0</v>
      </c>
      <c r="U3469" s="5">
        <v>9.75E-3</v>
      </c>
      <c r="V3469" s="6">
        <v>0.29299999999999998</v>
      </c>
      <c r="W3469" s="5">
        <v>0</v>
      </c>
      <c r="X3469" s="6">
        <v>0</v>
      </c>
      <c r="Y3469" s="5">
        <v>0</v>
      </c>
      <c r="Z3469" s="6">
        <v>0</v>
      </c>
      <c r="AA3469" s="5">
        <v>0</v>
      </c>
      <c r="AB3469" s="6">
        <v>0</v>
      </c>
      <c r="AC3469" s="5">
        <v>0</v>
      </c>
      <c r="AD3469" s="6">
        <v>0</v>
      </c>
      <c r="AE3469" s="5">
        <v>0</v>
      </c>
      <c r="AF3469" s="6">
        <v>0</v>
      </c>
    </row>
    <row r="3470" spans="2:32" x14ac:dyDescent="0.35">
      <c r="B3470" s="1" t="s">
        <v>584</v>
      </c>
      <c r="C3470" s="5">
        <v>0</v>
      </c>
      <c r="D3470" s="6">
        <v>0</v>
      </c>
      <c r="E3470" s="5">
        <v>0</v>
      </c>
      <c r="F3470" s="6">
        <v>0</v>
      </c>
      <c r="G3470" s="5">
        <v>0</v>
      </c>
      <c r="H3470" s="6">
        <v>0</v>
      </c>
      <c r="I3470" s="5">
        <v>0</v>
      </c>
      <c r="J3470" s="6">
        <v>0</v>
      </c>
      <c r="K3470" s="5">
        <v>0</v>
      </c>
      <c r="L3470" s="6">
        <v>0</v>
      </c>
      <c r="M3470" s="5">
        <v>0</v>
      </c>
      <c r="N3470" s="6">
        <v>0</v>
      </c>
      <c r="O3470" s="5">
        <v>0</v>
      </c>
      <c r="P3470" s="6">
        <v>0</v>
      </c>
      <c r="Q3470" s="5">
        <v>0</v>
      </c>
      <c r="R3470" s="6">
        <v>0</v>
      </c>
      <c r="S3470" s="5">
        <v>0</v>
      </c>
      <c r="T3470" s="6">
        <v>0</v>
      </c>
      <c r="U3470" s="5">
        <v>0</v>
      </c>
      <c r="V3470" s="6">
        <v>0</v>
      </c>
      <c r="W3470" s="5">
        <v>0</v>
      </c>
      <c r="X3470" s="6">
        <v>0</v>
      </c>
      <c r="Y3470" s="5">
        <v>0</v>
      </c>
      <c r="Z3470" s="6">
        <v>0</v>
      </c>
      <c r="AA3470" s="5">
        <v>0</v>
      </c>
      <c r="AB3470" s="6">
        <v>0</v>
      </c>
      <c r="AC3470" s="5">
        <v>0</v>
      </c>
      <c r="AD3470" s="6">
        <v>0</v>
      </c>
      <c r="AE3470" s="5">
        <v>0</v>
      </c>
      <c r="AF3470" s="6">
        <v>0</v>
      </c>
    </row>
    <row r="3471" spans="2:32" x14ac:dyDescent="0.35">
      <c r="B3471" s="1" t="s">
        <v>585</v>
      </c>
      <c r="C3471" s="5">
        <v>0</v>
      </c>
      <c r="D3471" s="6">
        <v>0</v>
      </c>
      <c r="E3471" s="5">
        <v>0</v>
      </c>
      <c r="F3471" s="6">
        <v>0</v>
      </c>
      <c r="G3471" s="5">
        <v>0</v>
      </c>
      <c r="H3471" s="6">
        <v>0</v>
      </c>
      <c r="I3471" s="5">
        <v>0</v>
      </c>
      <c r="J3471" s="6">
        <v>0</v>
      </c>
      <c r="K3471" s="5">
        <v>0</v>
      </c>
      <c r="L3471" s="6">
        <v>0</v>
      </c>
      <c r="M3471" s="5">
        <v>0</v>
      </c>
      <c r="N3471" s="6">
        <v>0</v>
      </c>
      <c r="O3471" s="5">
        <v>0</v>
      </c>
      <c r="P3471" s="6">
        <v>0</v>
      </c>
      <c r="Q3471" s="5">
        <v>0</v>
      </c>
      <c r="R3471" s="6">
        <v>0</v>
      </c>
      <c r="S3471" s="5">
        <v>0</v>
      </c>
      <c r="T3471" s="6">
        <v>0</v>
      </c>
      <c r="U3471" s="5">
        <v>0</v>
      </c>
      <c r="V3471" s="6">
        <v>0</v>
      </c>
      <c r="W3471" s="5">
        <v>0</v>
      </c>
      <c r="X3471" s="6">
        <v>0</v>
      </c>
      <c r="Y3471" s="5">
        <v>0</v>
      </c>
      <c r="Z3471" s="6">
        <v>0</v>
      </c>
      <c r="AA3471" s="5">
        <v>0</v>
      </c>
      <c r="AB3471" s="6">
        <v>0</v>
      </c>
      <c r="AC3471" s="5">
        <v>0</v>
      </c>
      <c r="AD3471" s="6">
        <v>0</v>
      </c>
      <c r="AE3471" s="5">
        <v>0</v>
      </c>
      <c r="AF3471" s="6">
        <v>0</v>
      </c>
    </row>
    <row r="3472" spans="2:32" x14ac:dyDescent="0.35">
      <c r="B3472" s="1" t="s">
        <v>586</v>
      </c>
      <c r="C3472" s="5">
        <v>0</v>
      </c>
      <c r="D3472" s="6">
        <v>0</v>
      </c>
      <c r="E3472" s="5">
        <v>0</v>
      </c>
      <c r="F3472" s="6">
        <v>0</v>
      </c>
      <c r="G3472" s="5">
        <v>0</v>
      </c>
      <c r="H3472" s="6">
        <v>0</v>
      </c>
      <c r="I3472" s="5">
        <v>0</v>
      </c>
      <c r="J3472" s="6">
        <v>0</v>
      </c>
      <c r="K3472" s="5">
        <v>0</v>
      </c>
      <c r="L3472" s="6">
        <v>0</v>
      </c>
      <c r="M3472" s="5">
        <v>0</v>
      </c>
      <c r="N3472" s="6">
        <v>0</v>
      </c>
      <c r="O3472" s="5">
        <v>0</v>
      </c>
      <c r="P3472" s="6">
        <v>0</v>
      </c>
      <c r="Q3472" s="5">
        <v>0</v>
      </c>
      <c r="R3472" s="6">
        <v>0</v>
      </c>
      <c r="S3472" s="5">
        <v>0</v>
      </c>
      <c r="T3472" s="6">
        <v>0</v>
      </c>
      <c r="U3472" s="5">
        <v>0</v>
      </c>
      <c r="V3472" s="6">
        <v>0</v>
      </c>
      <c r="W3472" s="5">
        <v>0</v>
      </c>
      <c r="X3472" s="6">
        <v>0</v>
      </c>
      <c r="Y3472" s="5">
        <v>0</v>
      </c>
      <c r="Z3472" s="6">
        <v>0</v>
      </c>
      <c r="AA3472" s="5">
        <v>0</v>
      </c>
      <c r="AB3472" s="6">
        <v>0</v>
      </c>
      <c r="AC3472" s="5">
        <v>0</v>
      </c>
      <c r="AD3472" s="6">
        <v>0</v>
      </c>
      <c r="AE3472" s="5">
        <v>0</v>
      </c>
      <c r="AF3472" s="6">
        <v>0</v>
      </c>
    </row>
    <row r="3473" spans="2:32" x14ac:dyDescent="0.35">
      <c r="B3473" s="1" t="s">
        <v>587</v>
      </c>
      <c r="C3473" s="5">
        <v>0</v>
      </c>
      <c r="D3473" s="6">
        <v>0</v>
      </c>
      <c r="E3473" s="5">
        <v>0</v>
      </c>
      <c r="F3473" s="6">
        <v>0</v>
      </c>
      <c r="G3473" s="5">
        <v>0</v>
      </c>
      <c r="H3473" s="6">
        <v>0</v>
      </c>
      <c r="I3473" s="5">
        <v>0</v>
      </c>
      <c r="J3473" s="6">
        <v>0</v>
      </c>
      <c r="K3473" s="5">
        <v>0</v>
      </c>
      <c r="L3473" s="6">
        <v>0</v>
      </c>
      <c r="M3473" s="5">
        <v>0</v>
      </c>
      <c r="N3473" s="6">
        <v>0</v>
      </c>
      <c r="O3473" s="5">
        <v>0</v>
      </c>
      <c r="P3473" s="6">
        <v>0</v>
      </c>
      <c r="Q3473" s="5">
        <v>0</v>
      </c>
      <c r="R3473" s="6">
        <v>0</v>
      </c>
      <c r="S3473" s="5">
        <v>0</v>
      </c>
      <c r="T3473" s="6">
        <v>0</v>
      </c>
      <c r="U3473" s="5">
        <v>0</v>
      </c>
      <c r="V3473" s="6">
        <v>0</v>
      </c>
      <c r="W3473" s="5">
        <v>0</v>
      </c>
      <c r="X3473" s="6">
        <v>0</v>
      </c>
      <c r="Y3473" s="5">
        <v>0</v>
      </c>
      <c r="Z3473" s="6">
        <v>0</v>
      </c>
      <c r="AA3473" s="5">
        <v>0</v>
      </c>
      <c r="AB3473" s="6">
        <v>0</v>
      </c>
      <c r="AC3473" s="5">
        <v>0</v>
      </c>
      <c r="AD3473" s="6">
        <v>0</v>
      </c>
      <c r="AE3473" s="5">
        <v>0</v>
      </c>
      <c r="AF3473" s="6">
        <v>0</v>
      </c>
    </row>
    <row r="3474" spans="2:32" x14ac:dyDescent="0.35">
      <c r="B3474" s="2" t="s">
        <v>8</v>
      </c>
    </row>
    <row r="3475" spans="2:32" x14ac:dyDescent="0.35">
      <c r="B3475" s="1" t="s">
        <v>588</v>
      </c>
      <c r="C3475" s="5">
        <v>0</v>
      </c>
      <c r="D3475" s="6">
        <v>0</v>
      </c>
      <c r="E3475" s="5">
        <v>0</v>
      </c>
      <c r="F3475" s="6">
        <v>0</v>
      </c>
      <c r="G3475" s="5">
        <v>0</v>
      </c>
      <c r="H3475" s="6">
        <v>0</v>
      </c>
      <c r="I3475" s="5">
        <v>0</v>
      </c>
      <c r="J3475" s="6">
        <v>0</v>
      </c>
      <c r="K3475" s="5">
        <v>0</v>
      </c>
      <c r="L3475" s="6">
        <v>0</v>
      </c>
      <c r="M3475" s="5">
        <v>0</v>
      </c>
      <c r="N3475" s="6">
        <v>0</v>
      </c>
      <c r="O3475" s="5">
        <v>0</v>
      </c>
      <c r="P3475" s="6">
        <v>0</v>
      </c>
      <c r="Q3475" s="5">
        <v>0</v>
      </c>
      <c r="R3475" s="6">
        <v>0</v>
      </c>
      <c r="S3475" s="5">
        <v>0</v>
      </c>
      <c r="T3475" s="6">
        <v>0</v>
      </c>
      <c r="U3475" s="5">
        <v>0</v>
      </c>
      <c r="V3475" s="6">
        <v>0</v>
      </c>
      <c r="W3475" s="5">
        <v>0</v>
      </c>
      <c r="X3475" s="6">
        <v>0</v>
      </c>
      <c r="Y3475" s="5">
        <v>0</v>
      </c>
      <c r="Z3475" s="6">
        <v>0</v>
      </c>
      <c r="AA3475" s="5">
        <v>0</v>
      </c>
      <c r="AB3475" s="6">
        <v>0</v>
      </c>
      <c r="AC3475" s="5">
        <v>0</v>
      </c>
      <c r="AD3475" s="6">
        <v>0</v>
      </c>
      <c r="AE3475" s="5">
        <v>0</v>
      </c>
      <c r="AF3475" s="6">
        <v>0</v>
      </c>
    </row>
    <row r="3476" spans="2:32" x14ac:dyDescent="0.35">
      <c r="B3476" s="1" t="s">
        <v>109</v>
      </c>
      <c r="C3476" s="5">
        <v>0</v>
      </c>
      <c r="D3476" s="6">
        <v>0</v>
      </c>
      <c r="E3476" s="5">
        <v>0</v>
      </c>
      <c r="F3476" s="6">
        <v>0</v>
      </c>
      <c r="G3476" s="5">
        <v>0</v>
      </c>
      <c r="H3476" s="6">
        <v>0</v>
      </c>
      <c r="I3476" s="5">
        <v>0</v>
      </c>
      <c r="J3476" s="6">
        <v>0</v>
      </c>
      <c r="K3476" s="5">
        <v>0</v>
      </c>
      <c r="L3476" s="6">
        <v>0</v>
      </c>
      <c r="M3476" s="5">
        <v>0</v>
      </c>
      <c r="N3476" s="6">
        <v>0</v>
      </c>
      <c r="O3476" s="5">
        <v>0</v>
      </c>
      <c r="P3476" s="6">
        <v>0</v>
      </c>
      <c r="Q3476" s="5">
        <v>0</v>
      </c>
      <c r="R3476" s="6">
        <v>0</v>
      </c>
      <c r="S3476" s="5">
        <v>0</v>
      </c>
      <c r="T3476" s="6">
        <v>0</v>
      </c>
      <c r="U3476" s="5">
        <v>0</v>
      </c>
      <c r="V3476" s="6">
        <v>0</v>
      </c>
      <c r="W3476" s="5">
        <v>0</v>
      </c>
      <c r="X3476" s="6">
        <v>0</v>
      </c>
      <c r="Y3476" s="5">
        <v>0</v>
      </c>
      <c r="Z3476" s="6">
        <v>0</v>
      </c>
      <c r="AA3476" s="5">
        <v>0</v>
      </c>
      <c r="AB3476" s="6">
        <v>0</v>
      </c>
      <c r="AC3476" s="5">
        <v>0</v>
      </c>
      <c r="AD3476" s="6">
        <v>0</v>
      </c>
      <c r="AE3476" s="5">
        <v>0</v>
      </c>
      <c r="AF3476" s="6">
        <v>0</v>
      </c>
    </row>
    <row r="3477" spans="2:32" x14ac:dyDescent="0.35">
      <c r="B3477" s="1" t="s">
        <v>110</v>
      </c>
      <c r="C3477" s="5">
        <v>0</v>
      </c>
      <c r="D3477" s="6">
        <v>0</v>
      </c>
      <c r="E3477" s="5">
        <v>0</v>
      </c>
      <c r="F3477" s="6">
        <v>0</v>
      </c>
      <c r="G3477" s="5">
        <v>0</v>
      </c>
      <c r="H3477" s="6">
        <v>0</v>
      </c>
      <c r="I3477" s="5">
        <v>0</v>
      </c>
      <c r="J3477" s="6">
        <v>0</v>
      </c>
      <c r="K3477" s="5">
        <v>0</v>
      </c>
      <c r="L3477" s="6">
        <v>0</v>
      </c>
      <c r="M3477" s="5">
        <v>0</v>
      </c>
      <c r="N3477" s="6">
        <v>0</v>
      </c>
      <c r="O3477" s="5">
        <v>0</v>
      </c>
      <c r="P3477" s="6">
        <v>0</v>
      </c>
      <c r="Q3477" s="5">
        <v>0</v>
      </c>
      <c r="R3477" s="6">
        <v>0</v>
      </c>
      <c r="S3477" s="5">
        <v>0</v>
      </c>
      <c r="T3477" s="6">
        <v>0</v>
      </c>
      <c r="U3477" s="5">
        <v>0</v>
      </c>
      <c r="V3477" s="6">
        <v>0</v>
      </c>
      <c r="W3477" s="5">
        <v>0</v>
      </c>
      <c r="X3477" s="6">
        <v>0</v>
      </c>
      <c r="Y3477" s="5">
        <v>0</v>
      </c>
      <c r="Z3477" s="6">
        <v>0</v>
      </c>
      <c r="AA3477" s="5">
        <v>0</v>
      </c>
      <c r="AB3477" s="6">
        <v>0</v>
      </c>
      <c r="AC3477" s="5">
        <v>0</v>
      </c>
      <c r="AD3477" s="6">
        <v>0</v>
      </c>
      <c r="AE3477" s="5">
        <v>0</v>
      </c>
      <c r="AF3477" s="6">
        <v>0</v>
      </c>
    </row>
    <row r="3478" spans="2:32" x14ac:dyDescent="0.35">
      <c r="B3478" s="1" t="s">
        <v>589</v>
      </c>
      <c r="C3478" s="5">
        <v>0</v>
      </c>
      <c r="D3478" s="6">
        <v>0</v>
      </c>
      <c r="E3478" s="5">
        <v>0</v>
      </c>
      <c r="F3478" s="6">
        <v>0</v>
      </c>
      <c r="G3478" s="5">
        <v>0</v>
      </c>
      <c r="H3478" s="6">
        <v>0</v>
      </c>
      <c r="I3478" s="5">
        <v>0</v>
      </c>
      <c r="J3478" s="6">
        <v>0</v>
      </c>
      <c r="K3478" s="5">
        <v>0</v>
      </c>
      <c r="L3478" s="6">
        <v>0</v>
      </c>
      <c r="M3478" s="5">
        <v>0</v>
      </c>
      <c r="N3478" s="6">
        <v>0</v>
      </c>
      <c r="O3478" s="5">
        <v>0</v>
      </c>
      <c r="P3478" s="6">
        <v>0</v>
      </c>
      <c r="Q3478" s="5">
        <v>0</v>
      </c>
      <c r="R3478" s="6">
        <v>0</v>
      </c>
      <c r="S3478" s="5">
        <v>0</v>
      </c>
      <c r="T3478" s="6">
        <v>0</v>
      </c>
      <c r="U3478" s="5">
        <v>0</v>
      </c>
      <c r="V3478" s="6">
        <v>0</v>
      </c>
      <c r="W3478" s="5">
        <v>0</v>
      </c>
      <c r="X3478" s="6">
        <v>0</v>
      </c>
      <c r="Y3478" s="5">
        <v>0</v>
      </c>
      <c r="Z3478" s="6">
        <v>0</v>
      </c>
      <c r="AA3478" s="5">
        <v>0</v>
      </c>
      <c r="AB3478" s="6">
        <v>0</v>
      </c>
      <c r="AC3478" s="5">
        <v>0</v>
      </c>
      <c r="AD3478" s="6">
        <v>0</v>
      </c>
      <c r="AE3478" s="5">
        <v>0</v>
      </c>
      <c r="AF3478" s="6">
        <v>0</v>
      </c>
    </row>
    <row r="3479" spans="2:32" x14ac:dyDescent="0.35">
      <c r="B3479" s="1" t="s">
        <v>590</v>
      </c>
      <c r="C3479" s="5">
        <v>0</v>
      </c>
      <c r="D3479" s="6">
        <v>0</v>
      </c>
      <c r="E3479" s="5">
        <v>0</v>
      </c>
      <c r="F3479" s="6">
        <v>0</v>
      </c>
      <c r="G3479" s="5">
        <v>0</v>
      </c>
      <c r="H3479" s="6">
        <v>0</v>
      </c>
      <c r="I3479" s="5">
        <v>0</v>
      </c>
      <c r="J3479" s="6">
        <v>0</v>
      </c>
      <c r="K3479" s="5">
        <v>0</v>
      </c>
      <c r="L3479" s="6">
        <v>0</v>
      </c>
      <c r="M3479" s="5">
        <v>0</v>
      </c>
      <c r="N3479" s="6">
        <v>0</v>
      </c>
      <c r="O3479" s="5">
        <v>0</v>
      </c>
      <c r="P3479" s="6">
        <v>0</v>
      </c>
      <c r="Q3479" s="5">
        <v>0</v>
      </c>
      <c r="R3479" s="6">
        <v>0</v>
      </c>
      <c r="S3479" s="5">
        <v>0</v>
      </c>
      <c r="T3479" s="6">
        <v>0</v>
      </c>
      <c r="U3479" s="5">
        <v>0</v>
      </c>
      <c r="V3479" s="6">
        <v>0</v>
      </c>
      <c r="W3479" s="5">
        <v>0</v>
      </c>
      <c r="X3479" s="6">
        <v>0</v>
      </c>
      <c r="Y3479" s="5">
        <v>0</v>
      </c>
      <c r="Z3479" s="6">
        <v>0</v>
      </c>
      <c r="AA3479" s="5">
        <v>0</v>
      </c>
      <c r="AB3479" s="6">
        <v>0</v>
      </c>
      <c r="AC3479" s="5">
        <v>0</v>
      </c>
      <c r="AD3479" s="6">
        <v>0</v>
      </c>
      <c r="AE3479" s="5">
        <v>0</v>
      </c>
      <c r="AF3479" s="6">
        <v>0</v>
      </c>
    </row>
    <row r="3480" spans="2:32" x14ac:dyDescent="0.35">
      <c r="B3480" s="1" t="s">
        <v>591</v>
      </c>
      <c r="C3480" s="5">
        <v>0</v>
      </c>
      <c r="D3480" s="6">
        <v>0</v>
      </c>
      <c r="E3480" s="5">
        <v>0</v>
      </c>
      <c r="F3480" s="6">
        <v>0</v>
      </c>
      <c r="G3480" s="5">
        <v>0</v>
      </c>
      <c r="H3480" s="6">
        <v>0</v>
      </c>
      <c r="I3480" s="5">
        <v>0</v>
      </c>
      <c r="J3480" s="6">
        <v>0</v>
      </c>
      <c r="K3480" s="5">
        <v>0</v>
      </c>
      <c r="L3480" s="6">
        <v>0</v>
      </c>
      <c r="M3480" s="5">
        <v>0</v>
      </c>
      <c r="N3480" s="6">
        <v>0</v>
      </c>
      <c r="O3480" s="5">
        <v>0</v>
      </c>
      <c r="P3480" s="6">
        <v>0</v>
      </c>
      <c r="Q3480" s="5">
        <v>0</v>
      </c>
      <c r="R3480" s="6">
        <v>0</v>
      </c>
      <c r="S3480" s="5">
        <v>0</v>
      </c>
      <c r="T3480" s="6">
        <v>0</v>
      </c>
      <c r="U3480" s="5">
        <v>0</v>
      </c>
      <c r="V3480" s="6">
        <v>0</v>
      </c>
      <c r="W3480" s="5">
        <v>0</v>
      </c>
      <c r="X3480" s="6">
        <v>0</v>
      </c>
      <c r="Y3480" s="5">
        <v>0</v>
      </c>
      <c r="Z3480" s="6">
        <v>0</v>
      </c>
      <c r="AA3480" s="5">
        <v>0</v>
      </c>
      <c r="AB3480" s="6">
        <v>0</v>
      </c>
      <c r="AC3480" s="5">
        <v>0</v>
      </c>
      <c r="AD3480" s="6">
        <v>0</v>
      </c>
      <c r="AE3480" s="5">
        <v>0</v>
      </c>
      <c r="AF3480" s="6">
        <v>0</v>
      </c>
    </row>
    <row r="3481" spans="2:32" x14ac:dyDescent="0.35">
      <c r="B3481" s="1" t="s">
        <v>592</v>
      </c>
      <c r="C3481" s="5">
        <v>0</v>
      </c>
      <c r="D3481" s="6">
        <v>0</v>
      </c>
      <c r="E3481" s="5">
        <v>0</v>
      </c>
      <c r="F3481" s="6">
        <v>0</v>
      </c>
      <c r="G3481" s="5">
        <v>0</v>
      </c>
      <c r="H3481" s="6">
        <v>0</v>
      </c>
      <c r="I3481" s="5">
        <v>0</v>
      </c>
      <c r="J3481" s="6">
        <v>0</v>
      </c>
      <c r="K3481" s="5">
        <v>0</v>
      </c>
      <c r="L3481" s="6">
        <v>0</v>
      </c>
      <c r="M3481" s="5">
        <v>0</v>
      </c>
      <c r="N3481" s="6">
        <v>0</v>
      </c>
      <c r="O3481" s="5">
        <v>0</v>
      </c>
      <c r="P3481" s="6">
        <v>0</v>
      </c>
      <c r="Q3481" s="5">
        <v>0</v>
      </c>
      <c r="R3481" s="6">
        <v>0</v>
      </c>
      <c r="S3481" s="5">
        <v>0</v>
      </c>
      <c r="T3481" s="6">
        <v>0</v>
      </c>
      <c r="U3481" s="5">
        <v>0</v>
      </c>
      <c r="V3481" s="6">
        <v>0</v>
      </c>
      <c r="W3481" s="5">
        <v>0</v>
      </c>
      <c r="X3481" s="6">
        <v>0</v>
      </c>
      <c r="Y3481" s="5">
        <v>0</v>
      </c>
      <c r="Z3481" s="6">
        <v>0</v>
      </c>
      <c r="AA3481" s="5">
        <v>0</v>
      </c>
      <c r="AB3481" s="6">
        <v>0</v>
      </c>
      <c r="AC3481" s="5">
        <v>0</v>
      </c>
      <c r="AD3481" s="6">
        <v>0</v>
      </c>
      <c r="AE3481" s="5">
        <v>0</v>
      </c>
      <c r="AF3481" s="6">
        <v>0</v>
      </c>
    </row>
    <row r="3482" spans="2:32" x14ac:dyDescent="0.35">
      <c r="B3482" s="1" t="s">
        <v>593</v>
      </c>
      <c r="C3482" s="5">
        <v>0</v>
      </c>
      <c r="D3482" s="6">
        <v>0</v>
      </c>
      <c r="E3482" s="5">
        <v>0</v>
      </c>
      <c r="F3482" s="6">
        <v>0</v>
      </c>
      <c r="G3482" s="5">
        <v>0</v>
      </c>
      <c r="H3482" s="6">
        <v>0</v>
      </c>
      <c r="I3482" s="5">
        <v>0</v>
      </c>
      <c r="J3482" s="6">
        <v>0</v>
      </c>
      <c r="K3482" s="5">
        <v>0</v>
      </c>
      <c r="L3482" s="6">
        <v>0</v>
      </c>
      <c r="M3482" s="5">
        <v>0</v>
      </c>
      <c r="N3482" s="6">
        <v>0</v>
      </c>
      <c r="O3482" s="5">
        <v>0</v>
      </c>
      <c r="P3482" s="6">
        <v>0</v>
      </c>
      <c r="Q3482" s="5">
        <v>0</v>
      </c>
      <c r="R3482" s="6">
        <v>0</v>
      </c>
      <c r="S3482" s="5">
        <v>0</v>
      </c>
      <c r="T3482" s="6">
        <v>0</v>
      </c>
      <c r="U3482" s="5">
        <v>0</v>
      </c>
      <c r="V3482" s="6">
        <v>0</v>
      </c>
      <c r="W3482" s="5">
        <v>0</v>
      </c>
      <c r="X3482" s="6">
        <v>0</v>
      </c>
      <c r="Y3482" s="5">
        <v>0</v>
      </c>
      <c r="Z3482" s="6">
        <v>0</v>
      </c>
      <c r="AA3482" s="5">
        <v>0</v>
      </c>
      <c r="AB3482" s="6">
        <v>0</v>
      </c>
      <c r="AC3482" s="5">
        <v>0</v>
      </c>
      <c r="AD3482" s="6">
        <v>0</v>
      </c>
      <c r="AE3482" s="5">
        <v>0</v>
      </c>
      <c r="AF3482" s="6">
        <v>0</v>
      </c>
    </row>
    <row r="3483" spans="2:32" x14ac:dyDescent="0.35">
      <c r="B3483" s="1" t="s">
        <v>594</v>
      </c>
      <c r="C3483" s="5">
        <v>0</v>
      </c>
      <c r="D3483" s="6">
        <v>0</v>
      </c>
      <c r="E3483" s="5">
        <v>0</v>
      </c>
      <c r="F3483" s="6">
        <v>0</v>
      </c>
      <c r="G3483" s="5">
        <v>0</v>
      </c>
      <c r="H3483" s="6">
        <v>0</v>
      </c>
      <c r="I3483" s="5">
        <v>0</v>
      </c>
      <c r="J3483" s="6">
        <v>0</v>
      </c>
      <c r="K3483" s="5">
        <v>0</v>
      </c>
      <c r="L3483" s="6">
        <v>0</v>
      </c>
      <c r="M3483" s="5">
        <v>0</v>
      </c>
      <c r="N3483" s="6">
        <v>0</v>
      </c>
      <c r="O3483" s="5">
        <v>0</v>
      </c>
      <c r="P3483" s="6">
        <v>0</v>
      </c>
      <c r="Q3483" s="5">
        <v>0</v>
      </c>
      <c r="R3483" s="6">
        <v>0</v>
      </c>
      <c r="S3483" s="5">
        <v>0</v>
      </c>
      <c r="T3483" s="6">
        <v>0</v>
      </c>
      <c r="U3483" s="5">
        <v>0</v>
      </c>
      <c r="V3483" s="6">
        <v>0</v>
      </c>
      <c r="W3483" s="5">
        <v>0</v>
      </c>
      <c r="X3483" s="6">
        <v>0</v>
      </c>
      <c r="Y3483" s="5">
        <v>0</v>
      </c>
      <c r="Z3483" s="6">
        <v>0</v>
      </c>
      <c r="AA3483" s="5">
        <v>0</v>
      </c>
      <c r="AB3483" s="6">
        <v>0</v>
      </c>
      <c r="AC3483" s="5">
        <v>0</v>
      </c>
      <c r="AD3483" s="6">
        <v>0</v>
      </c>
      <c r="AE3483" s="5">
        <v>0</v>
      </c>
      <c r="AF3483" s="6">
        <v>0</v>
      </c>
    </row>
    <row r="3484" spans="2:32" x14ac:dyDescent="0.35">
      <c r="B3484" s="1" t="s">
        <v>595</v>
      </c>
      <c r="C3484" s="5">
        <v>3.7699999999999999E-3</v>
      </c>
      <c r="D3484" s="6">
        <v>2.1309999999999998</v>
      </c>
      <c r="E3484" s="5">
        <v>0</v>
      </c>
      <c r="F3484" s="6">
        <v>0</v>
      </c>
      <c r="G3484" s="5">
        <v>0</v>
      </c>
      <c r="H3484" s="6">
        <v>0</v>
      </c>
      <c r="I3484" s="5">
        <v>0</v>
      </c>
      <c r="J3484" s="6">
        <v>0</v>
      </c>
      <c r="K3484" s="5">
        <v>0</v>
      </c>
      <c r="L3484" s="6">
        <v>0</v>
      </c>
      <c r="M3484" s="5">
        <v>0</v>
      </c>
      <c r="N3484" s="6">
        <v>0</v>
      </c>
      <c r="O3484" s="5">
        <v>0</v>
      </c>
      <c r="P3484" s="6">
        <v>0</v>
      </c>
      <c r="Q3484" s="5">
        <v>0</v>
      </c>
      <c r="R3484" s="6">
        <v>0</v>
      </c>
      <c r="S3484" s="5">
        <v>3.2800000000000003E-2</v>
      </c>
      <c r="T3484" s="6">
        <v>2.1309999999999998</v>
      </c>
      <c r="U3484" s="5">
        <v>0</v>
      </c>
      <c r="V3484" s="6">
        <v>0</v>
      </c>
      <c r="W3484" s="5">
        <v>0</v>
      </c>
      <c r="X3484" s="6">
        <v>0</v>
      </c>
      <c r="Y3484" s="5">
        <v>0</v>
      </c>
      <c r="Z3484" s="6">
        <v>0</v>
      </c>
      <c r="AA3484" s="5">
        <v>0</v>
      </c>
      <c r="AB3484" s="6">
        <v>0</v>
      </c>
      <c r="AC3484" s="5">
        <v>0</v>
      </c>
      <c r="AD3484" s="6">
        <v>0</v>
      </c>
      <c r="AE3484" s="5">
        <v>0</v>
      </c>
      <c r="AF3484" s="6">
        <v>0</v>
      </c>
    </row>
    <row r="3485" spans="2:32" x14ac:dyDescent="0.35">
      <c r="B3485" s="1" t="s">
        <v>596</v>
      </c>
      <c r="C3485" s="5">
        <v>0</v>
      </c>
      <c r="D3485" s="6">
        <v>0</v>
      </c>
      <c r="E3485" s="5">
        <v>0</v>
      </c>
      <c r="F3485" s="6">
        <v>0</v>
      </c>
      <c r="G3485" s="5">
        <v>0</v>
      </c>
      <c r="H3485" s="6">
        <v>0</v>
      </c>
      <c r="I3485" s="5">
        <v>0</v>
      </c>
      <c r="J3485" s="6">
        <v>0</v>
      </c>
      <c r="K3485" s="5">
        <v>0</v>
      </c>
      <c r="L3485" s="6">
        <v>0</v>
      </c>
      <c r="M3485" s="5">
        <v>0</v>
      </c>
      <c r="N3485" s="6">
        <v>0</v>
      </c>
      <c r="O3485" s="5">
        <v>0</v>
      </c>
      <c r="P3485" s="6">
        <v>0</v>
      </c>
      <c r="Q3485" s="5">
        <v>0</v>
      </c>
      <c r="R3485" s="6">
        <v>0</v>
      </c>
      <c r="S3485" s="5">
        <v>0</v>
      </c>
      <c r="T3485" s="6">
        <v>0</v>
      </c>
      <c r="U3485" s="5">
        <v>0</v>
      </c>
      <c r="V3485" s="6">
        <v>0</v>
      </c>
      <c r="W3485" s="5">
        <v>0</v>
      </c>
      <c r="X3485" s="6">
        <v>0</v>
      </c>
      <c r="Y3485" s="5">
        <v>0</v>
      </c>
      <c r="Z3485" s="6">
        <v>0</v>
      </c>
      <c r="AA3485" s="5">
        <v>0</v>
      </c>
      <c r="AB3485" s="6">
        <v>0</v>
      </c>
      <c r="AC3485" s="5">
        <v>0</v>
      </c>
      <c r="AD3485" s="6">
        <v>0</v>
      </c>
      <c r="AE3485" s="5">
        <v>0</v>
      </c>
      <c r="AF3485" s="6">
        <v>0</v>
      </c>
    </row>
    <row r="3486" spans="2:32" x14ac:dyDescent="0.35">
      <c r="B3486" s="1" t="s">
        <v>597</v>
      </c>
      <c r="C3486" s="5">
        <v>0</v>
      </c>
      <c r="D3486" s="6">
        <v>0</v>
      </c>
      <c r="E3486" s="5">
        <v>0</v>
      </c>
      <c r="F3486" s="6">
        <v>0</v>
      </c>
      <c r="G3486" s="5">
        <v>0</v>
      </c>
      <c r="H3486" s="6">
        <v>0</v>
      </c>
      <c r="I3486" s="5">
        <v>0</v>
      </c>
      <c r="J3486" s="6">
        <v>0</v>
      </c>
      <c r="K3486" s="5">
        <v>0</v>
      </c>
      <c r="L3486" s="6">
        <v>0</v>
      </c>
      <c r="M3486" s="5">
        <v>0</v>
      </c>
      <c r="N3486" s="6">
        <v>0</v>
      </c>
      <c r="O3486" s="5">
        <v>0</v>
      </c>
      <c r="P3486" s="6">
        <v>0</v>
      </c>
      <c r="Q3486" s="5">
        <v>0</v>
      </c>
      <c r="R3486" s="6">
        <v>0</v>
      </c>
      <c r="S3486" s="5">
        <v>0</v>
      </c>
      <c r="T3486" s="6">
        <v>0</v>
      </c>
      <c r="U3486" s="5">
        <v>0</v>
      </c>
      <c r="V3486" s="6">
        <v>0</v>
      </c>
      <c r="W3486" s="5">
        <v>0</v>
      </c>
      <c r="X3486" s="6">
        <v>0</v>
      </c>
      <c r="Y3486" s="5">
        <v>0</v>
      </c>
      <c r="Z3486" s="6">
        <v>0</v>
      </c>
      <c r="AA3486" s="5">
        <v>0</v>
      </c>
      <c r="AB3486" s="6">
        <v>0</v>
      </c>
      <c r="AC3486" s="5">
        <v>0</v>
      </c>
      <c r="AD3486" s="6">
        <v>0</v>
      </c>
      <c r="AE3486" s="5">
        <v>0</v>
      </c>
      <c r="AF3486" s="6">
        <v>0</v>
      </c>
    </row>
    <row r="3487" spans="2:32" x14ac:dyDescent="0.35">
      <c r="B3487" s="1" t="s">
        <v>598</v>
      </c>
      <c r="C3487" s="5">
        <v>0</v>
      </c>
      <c r="D3487" s="6">
        <v>0</v>
      </c>
      <c r="E3487" s="5">
        <v>0</v>
      </c>
      <c r="F3487" s="6">
        <v>0</v>
      </c>
      <c r="G3487" s="5">
        <v>0</v>
      </c>
      <c r="H3487" s="6">
        <v>0</v>
      </c>
      <c r="I3487" s="5">
        <v>0</v>
      </c>
      <c r="J3487" s="6">
        <v>0</v>
      </c>
      <c r="K3487" s="5">
        <v>0</v>
      </c>
      <c r="L3487" s="6">
        <v>0</v>
      </c>
      <c r="M3487" s="5">
        <v>0</v>
      </c>
      <c r="N3487" s="6">
        <v>0</v>
      </c>
      <c r="O3487" s="5">
        <v>0</v>
      </c>
      <c r="P3487" s="6">
        <v>0</v>
      </c>
      <c r="Q3487" s="5">
        <v>0</v>
      </c>
      <c r="R3487" s="6">
        <v>0</v>
      </c>
      <c r="S3487" s="5">
        <v>0</v>
      </c>
      <c r="T3487" s="6">
        <v>0</v>
      </c>
      <c r="U3487" s="5">
        <v>0</v>
      </c>
      <c r="V3487" s="6">
        <v>0</v>
      </c>
      <c r="W3487" s="5">
        <v>0</v>
      </c>
      <c r="X3487" s="6">
        <v>0</v>
      </c>
      <c r="Y3487" s="5">
        <v>0</v>
      </c>
      <c r="Z3487" s="6">
        <v>0</v>
      </c>
      <c r="AA3487" s="5">
        <v>0</v>
      </c>
      <c r="AB3487" s="6">
        <v>0</v>
      </c>
      <c r="AC3487" s="5">
        <v>0</v>
      </c>
      <c r="AD3487" s="6">
        <v>0</v>
      </c>
      <c r="AE3487" s="5">
        <v>0</v>
      </c>
      <c r="AF3487" s="6">
        <v>0</v>
      </c>
    </row>
    <row r="3488" spans="2:32" x14ac:dyDescent="0.35">
      <c r="B3488" s="1" t="s">
        <v>599</v>
      </c>
      <c r="C3488" s="5">
        <v>0</v>
      </c>
      <c r="D3488" s="6">
        <v>0</v>
      </c>
      <c r="E3488" s="5">
        <v>0</v>
      </c>
      <c r="F3488" s="6">
        <v>0</v>
      </c>
      <c r="G3488" s="5">
        <v>0</v>
      </c>
      <c r="H3488" s="6">
        <v>0</v>
      </c>
      <c r="I3488" s="5">
        <v>0</v>
      </c>
      <c r="J3488" s="6">
        <v>0</v>
      </c>
      <c r="K3488" s="5">
        <v>0</v>
      </c>
      <c r="L3488" s="6">
        <v>0</v>
      </c>
      <c r="M3488" s="5">
        <v>0</v>
      </c>
      <c r="N3488" s="6">
        <v>0</v>
      </c>
      <c r="O3488" s="5">
        <v>0</v>
      </c>
      <c r="P3488" s="6">
        <v>0</v>
      </c>
      <c r="Q3488" s="5">
        <v>0</v>
      </c>
      <c r="R3488" s="6">
        <v>0</v>
      </c>
      <c r="S3488" s="5">
        <v>0</v>
      </c>
      <c r="T3488" s="6">
        <v>0</v>
      </c>
      <c r="U3488" s="5">
        <v>0</v>
      </c>
      <c r="V3488" s="6">
        <v>0</v>
      </c>
      <c r="W3488" s="5">
        <v>0</v>
      </c>
      <c r="X3488" s="6">
        <v>0</v>
      </c>
      <c r="Y3488" s="5">
        <v>0</v>
      </c>
      <c r="Z3488" s="6">
        <v>0</v>
      </c>
      <c r="AA3488" s="5">
        <v>0</v>
      </c>
      <c r="AB3488" s="6">
        <v>0</v>
      </c>
      <c r="AC3488" s="5">
        <v>0</v>
      </c>
      <c r="AD3488" s="6">
        <v>0</v>
      </c>
      <c r="AE3488" s="5">
        <v>0</v>
      </c>
      <c r="AF3488" s="6">
        <v>0</v>
      </c>
    </row>
    <row r="3489" spans="2:32" x14ac:dyDescent="0.35">
      <c r="B3489" s="1" t="s">
        <v>600</v>
      </c>
      <c r="C3489" s="5">
        <v>0</v>
      </c>
      <c r="D3489" s="6">
        <v>0</v>
      </c>
      <c r="E3489" s="5">
        <v>0</v>
      </c>
      <c r="F3489" s="6">
        <v>0</v>
      </c>
      <c r="G3489" s="5">
        <v>0</v>
      </c>
      <c r="H3489" s="6">
        <v>0</v>
      </c>
      <c r="I3489" s="5">
        <v>0</v>
      </c>
      <c r="J3489" s="6">
        <v>0</v>
      </c>
      <c r="K3489" s="5">
        <v>0</v>
      </c>
      <c r="L3489" s="6">
        <v>0</v>
      </c>
      <c r="M3489" s="5">
        <v>0</v>
      </c>
      <c r="N3489" s="6">
        <v>0</v>
      </c>
      <c r="O3489" s="5">
        <v>0</v>
      </c>
      <c r="P3489" s="6">
        <v>0</v>
      </c>
      <c r="Q3489" s="5">
        <v>0</v>
      </c>
      <c r="R3489" s="6">
        <v>0</v>
      </c>
      <c r="S3489" s="5">
        <v>0</v>
      </c>
      <c r="T3489" s="6">
        <v>0</v>
      </c>
      <c r="U3489" s="5">
        <v>0</v>
      </c>
      <c r="V3489" s="6">
        <v>0</v>
      </c>
      <c r="W3489" s="5">
        <v>0</v>
      </c>
      <c r="X3489" s="6">
        <v>0</v>
      </c>
      <c r="Y3489" s="5">
        <v>0</v>
      </c>
      <c r="Z3489" s="6">
        <v>0</v>
      </c>
      <c r="AA3489" s="5">
        <v>0</v>
      </c>
      <c r="AB3489" s="6">
        <v>0</v>
      </c>
      <c r="AC3489" s="5">
        <v>0</v>
      </c>
      <c r="AD3489" s="6">
        <v>0</v>
      </c>
      <c r="AE3489" s="5">
        <v>0</v>
      </c>
      <c r="AF3489" s="6">
        <v>0</v>
      </c>
    </row>
    <row r="3490" spans="2:32" x14ac:dyDescent="0.35">
      <c r="B3490" s="1" t="s">
        <v>601</v>
      </c>
      <c r="C3490" s="5">
        <v>0</v>
      </c>
      <c r="D3490" s="6">
        <v>0</v>
      </c>
      <c r="E3490" s="5">
        <v>0</v>
      </c>
      <c r="F3490" s="6">
        <v>0</v>
      </c>
      <c r="G3490" s="5">
        <v>0</v>
      </c>
      <c r="H3490" s="6">
        <v>0</v>
      </c>
      <c r="I3490" s="5">
        <v>0</v>
      </c>
      <c r="J3490" s="6">
        <v>0</v>
      </c>
      <c r="K3490" s="5">
        <v>0</v>
      </c>
      <c r="L3490" s="6">
        <v>0</v>
      </c>
      <c r="M3490" s="5">
        <v>0</v>
      </c>
      <c r="N3490" s="6">
        <v>0</v>
      </c>
      <c r="O3490" s="5">
        <v>0</v>
      </c>
      <c r="P3490" s="6">
        <v>0</v>
      </c>
      <c r="Q3490" s="5">
        <v>0</v>
      </c>
      <c r="R3490" s="6">
        <v>0</v>
      </c>
      <c r="S3490" s="5">
        <v>0</v>
      </c>
      <c r="T3490" s="6">
        <v>0</v>
      </c>
      <c r="U3490" s="5">
        <v>0</v>
      </c>
      <c r="V3490" s="6">
        <v>0</v>
      </c>
      <c r="W3490" s="5">
        <v>0</v>
      </c>
      <c r="X3490" s="6">
        <v>0</v>
      </c>
      <c r="Y3490" s="5">
        <v>0</v>
      </c>
      <c r="Z3490" s="6">
        <v>0</v>
      </c>
      <c r="AA3490" s="5">
        <v>0</v>
      </c>
      <c r="AB3490" s="6">
        <v>0</v>
      </c>
      <c r="AC3490" s="5">
        <v>0</v>
      </c>
      <c r="AD3490" s="6">
        <v>0</v>
      </c>
      <c r="AE3490" s="5">
        <v>0</v>
      </c>
      <c r="AF3490" s="6">
        <v>0</v>
      </c>
    </row>
    <row r="3491" spans="2:32" x14ac:dyDescent="0.35">
      <c r="B3491" s="1" t="s">
        <v>602</v>
      </c>
      <c r="C3491" s="5">
        <v>0</v>
      </c>
      <c r="D3491" s="6">
        <v>0</v>
      </c>
      <c r="E3491" s="5">
        <v>0</v>
      </c>
      <c r="F3491" s="6">
        <v>0</v>
      </c>
      <c r="G3491" s="5">
        <v>0</v>
      </c>
      <c r="H3491" s="6">
        <v>0</v>
      </c>
      <c r="I3491" s="5">
        <v>0</v>
      </c>
      <c r="J3491" s="6">
        <v>0</v>
      </c>
      <c r="K3491" s="5">
        <v>0</v>
      </c>
      <c r="L3491" s="6">
        <v>0</v>
      </c>
      <c r="M3491" s="5">
        <v>0</v>
      </c>
      <c r="N3491" s="6">
        <v>0</v>
      </c>
      <c r="O3491" s="5">
        <v>0</v>
      </c>
      <c r="P3491" s="6">
        <v>0</v>
      </c>
      <c r="Q3491" s="5">
        <v>0</v>
      </c>
      <c r="R3491" s="6">
        <v>0</v>
      </c>
      <c r="S3491" s="5">
        <v>0</v>
      </c>
      <c r="T3491" s="6">
        <v>0</v>
      </c>
      <c r="U3491" s="5">
        <v>0</v>
      </c>
      <c r="V3491" s="6">
        <v>0</v>
      </c>
      <c r="W3491" s="5">
        <v>0</v>
      </c>
      <c r="X3491" s="6">
        <v>0</v>
      </c>
      <c r="Y3491" s="5">
        <v>0</v>
      </c>
      <c r="Z3491" s="6">
        <v>0</v>
      </c>
      <c r="AA3491" s="5">
        <v>0</v>
      </c>
      <c r="AB3491" s="6">
        <v>0</v>
      </c>
      <c r="AC3491" s="5">
        <v>0</v>
      </c>
      <c r="AD3491" s="6">
        <v>0</v>
      </c>
      <c r="AE3491" s="5">
        <v>0</v>
      </c>
      <c r="AF3491" s="6">
        <v>0</v>
      </c>
    </row>
    <row r="3492" spans="2:32" x14ac:dyDescent="0.35">
      <c r="B3492" s="1" t="s">
        <v>603</v>
      </c>
      <c r="C3492" s="5">
        <v>0</v>
      </c>
      <c r="D3492" s="6">
        <v>0</v>
      </c>
      <c r="E3492" s="5">
        <v>0</v>
      </c>
      <c r="F3492" s="6">
        <v>0</v>
      </c>
      <c r="G3492" s="5">
        <v>0</v>
      </c>
      <c r="H3492" s="6">
        <v>0</v>
      </c>
      <c r="I3492" s="5">
        <v>0</v>
      </c>
      <c r="J3492" s="6">
        <v>0</v>
      </c>
      <c r="K3492" s="5">
        <v>0</v>
      </c>
      <c r="L3492" s="6">
        <v>0</v>
      </c>
      <c r="M3492" s="5">
        <v>0</v>
      </c>
      <c r="N3492" s="6">
        <v>0</v>
      </c>
      <c r="O3492" s="5">
        <v>0</v>
      </c>
      <c r="P3492" s="6">
        <v>0</v>
      </c>
      <c r="Q3492" s="5">
        <v>0</v>
      </c>
      <c r="R3492" s="6">
        <v>0</v>
      </c>
      <c r="S3492" s="5">
        <v>0</v>
      </c>
      <c r="T3492" s="6">
        <v>0</v>
      </c>
      <c r="U3492" s="5">
        <v>0</v>
      </c>
      <c r="V3492" s="6">
        <v>0</v>
      </c>
      <c r="W3492" s="5">
        <v>0</v>
      </c>
      <c r="X3492" s="6">
        <v>0</v>
      </c>
      <c r="Y3492" s="5">
        <v>0</v>
      </c>
      <c r="Z3492" s="6">
        <v>0</v>
      </c>
      <c r="AA3492" s="5">
        <v>0</v>
      </c>
      <c r="AB3492" s="6">
        <v>0</v>
      </c>
      <c r="AC3492" s="5">
        <v>0</v>
      </c>
      <c r="AD3492" s="6">
        <v>0</v>
      </c>
      <c r="AE3492" s="5">
        <v>0</v>
      </c>
      <c r="AF3492" s="6">
        <v>0</v>
      </c>
    </row>
    <row r="3493" spans="2:32" x14ac:dyDescent="0.35">
      <c r="B3493" s="1" t="s">
        <v>604</v>
      </c>
      <c r="C3493" s="5">
        <v>0</v>
      </c>
      <c r="D3493" s="6">
        <v>0</v>
      </c>
      <c r="E3493" s="5">
        <v>0</v>
      </c>
      <c r="F3493" s="6">
        <v>0</v>
      </c>
      <c r="G3493" s="5">
        <v>0</v>
      </c>
      <c r="H3493" s="6">
        <v>0</v>
      </c>
      <c r="I3493" s="5">
        <v>0</v>
      </c>
      <c r="J3493" s="6">
        <v>0</v>
      </c>
      <c r="K3493" s="5">
        <v>0</v>
      </c>
      <c r="L3493" s="6">
        <v>0</v>
      </c>
      <c r="M3493" s="5">
        <v>0</v>
      </c>
      <c r="N3493" s="6">
        <v>0</v>
      </c>
      <c r="O3493" s="5">
        <v>0</v>
      </c>
      <c r="P3493" s="6">
        <v>0</v>
      </c>
      <c r="Q3493" s="5">
        <v>0</v>
      </c>
      <c r="R3493" s="6">
        <v>0</v>
      </c>
      <c r="S3493" s="5">
        <v>0</v>
      </c>
      <c r="T3493" s="6">
        <v>0</v>
      </c>
      <c r="U3493" s="5">
        <v>0</v>
      </c>
      <c r="V3493" s="6">
        <v>0</v>
      </c>
      <c r="W3493" s="5">
        <v>0</v>
      </c>
      <c r="X3493" s="6">
        <v>0</v>
      </c>
      <c r="Y3493" s="5">
        <v>0</v>
      </c>
      <c r="Z3493" s="6">
        <v>0</v>
      </c>
      <c r="AA3493" s="5">
        <v>0</v>
      </c>
      <c r="AB3493" s="6">
        <v>0</v>
      </c>
      <c r="AC3493" s="5">
        <v>0</v>
      </c>
      <c r="AD3493" s="6">
        <v>0</v>
      </c>
      <c r="AE3493" s="5">
        <v>0</v>
      </c>
      <c r="AF3493" s="6">
        <v>0</v>
      </c>
    </row>
    <row r="3494" spans="2:32" x14ac:dyDescent="0.35">
      <c r="B3494" s="1" t="s">
        <v>605</v>
      </c>
      <c r="C3494" s="5">
        <v>0</v>
      </c>
      <c r="D3494" s="6">
        <v>0</v>
      </c>
      <c r="E3494" s="5">
        <v>0</v>
      </c>
      <c r="F3494" s="6">
        <v>0</v>
      </c>
      <c r="G3494" s="5">
        <v>0</v>
      </c>
      <c r="H3494" s="6">
        <v>0</v>
      </c>
      <c r="I3494" s="5">
        <v>0</v>
      </c>
      <c r="J3494" s="6">
        <v>0</v>
      </c>
      <c r="K3494" s="5">
        <v>0</v>
      </c>
      <c r="L3494" s="6">
        <v>0</v>
      </c>
      <c r="M3494" s="5">
        <v>0</v>
      </c>
      <c r="N3494" s="6">
        <v>0</v>
      </c>
      <c r="O3494" s="5">
        <v>0</v>
      </c>
      <c r="P3494" s="6">
        <v>0</v>
      </c>
      <c r="Q3494" s="5">
        <v>0</v>
      </c>
      <c r="R3494" s="6">
        <v>0</v>
      </c>
      <c r="S3494" s="5">
        <v>0</v>
      </c>
      <c r="T3494" s="6">
        <v>0</v>
      </c>
      <c r="U3494" s="5">
        <v>0</v>
      </c>
      <c r="V3494" s="6">
        <v>0</v>
      </c>
      <c r="W3494" s="5">
        <v>0</v>
      </c>
      <c r="X3494" s="6">
        <v>0</v>
      </c>
      <c r="Y3494" s="5">
        <v>0</v>
      </c>
      <c r="Z3494" s="6">
        <v>0</v>
      </c>
      <c r="AA3494" s="5">
        <v>0</v>
      </c>
      <c r="AB3494" s="6">
        <v>0</v>
      </c>
      <c r="AC3494" s="5">
        <v>0</v>
      </c>
      <c r="AD3494" s="6">
        <v>0</v>
      </c>
      <c r="AE3494" s="5">
        <v>0</v>
      </c>
      <c r="AF3494" s="6">
        <v>0</v>
      </c>
    </row>
    <row r="3495" spans="2:32" x14ac:dyDescent="0.35">
      <c r="B3495" s="1" t="s">
        <v>606</v>
      </c>
      <c r="C3495" s="5">
        <v>0</v>
      </c>
      <c r="D3495" s="6">
        <v>0</v>
      </c>
      <c r="E3495" s="5">
        <v>0</v>
      </c>
      <c r="F3495" s="6">
        <v>0</v>
      </c>
      <c r="G3495" s="5">
        <v>0</v>
      </c>
      <c r="H3495" s="6">
        <v>0</v>
      </c>
      <c r="I3495" s="5">
        <v>0</v>
      </c>
      <c r="J3495" s="6">
        <v>0</v>
      </c>
      <c r="K3495" s="5">
        <v>0</v>
      </c>
      <c r="L3495" s="6">
        <v>0</v>
      </c>
      <c r="M3495" s="5">
        <v>0</v>
      </c>
      <c r="N3495" s="6">
        <v>0</v>
      </c>
      <c r="O3495" s="5">
        <v>0</v>
      </c>
      <c r="P3495" s="6">
        <v>0</v>
      </c>
      <c r="Q3495" s="5">
        <v>0</v>
      </c>
      <c r="R3495" s="6">
        <v>0</v>
      </c>
      <c r="S3495" s="5">
        <v>0</v>
      </c>
      <c r="T3495" s="6">
        <v>0</v>
      </c>
      <c r="U3495" s="5">
        <v>0</v>
      </c>
      <c r="V3495" s="6">
        <v>0</v>
      </c>
      <c r="W3495" s="5">
        <v>0</v>
      </c>
      <c r="X3495" s="6">
        <v>0</v>
      </c>
      <c r="Y3495" s="5">
        <v>0</v>
      </c>
      <c r="Z3495" s="6">
        <v>0</v>
      </c>
      <c r="AA3495" s="5">
        <v>0</v>
      </c>
      <c r="AB3495" s="6">
        <v>0</v>
      </c>
      <c r="AC3495" s="5">
        <v>0</v>
      </c>
      <c r="AD3495" s="6">
        <v>0</v>
      </c>
      <c r="AE3495" s="5">
        <v>0</v>
      </c>
      <c r="AF3495" s="6">
        <v>0</v>
      </c>
    </row>
    <row r="3496" spans="2:32" x14ac:dyDescent="0.35">
      <c r="B3496" s="1" t="s">
        <v>607</v>
      </c>
      <c r="C3496" s="5">
        <v>0</v>
      </c>
      <c r="D3496" s="6">
        <v>0</v>
      </c>
      <c r="E3496" s="5">
        <v>0</v>
      </c>
      <c r="F3496" s="6">
        <v>0</v>
      </c>
      <c r="G3496" s="5">
        <v>0</v>
      </c>
      <c r="H3496" s="6">
        <v>0</v>
      </c>
      <c r="I3496" s="5">
        <v>0</v>
      </c>
      <c r="J3496" s="6">
        <v>0</v>
      </c>
      <c r="K3496" s="5">
        <v>0</v>
      </c>
      <c r="L3496" s="6">
        <v>0</v>
      </c>
      <c r="M3496" s="5">
        <v>0</v>
      </c>
      <c r="N3496" s="6">
        <v>0</v>
      </c>
      <c r="O3496" s="5">
        <v>0</v>
      </c>
      <c r="P3496" s="6">
        <v>0</v>
      </c>
      <c r="Q3496" s="5">
        <v>0</v>
      </c>
      <c r="R3496" s="6">
        <v>0</v>
      </c>
      <c r="S3496" s="5">
        <v>0</v>
      </c>
      <c r="T3496" s="6">
        <v>0</v>
      </c>
      <c r="U3496" s="5">
        <v>0</v>
      </c>
      <c r="V3496" s="6">
        <v>0</v>
      </c>
      <c r="W3496" s="5">
        <v>0</v>
      </c>
      <c r="X3496" s="6">
        <v>0</v>
      </c>
      <c r="Y3496" s="5">
        <v>0</v>
      </c>
      <c r="Z3496" s="6">
        <v>0</v>
      </c>
      <c r="AA3496" s="5">
        <v>0</v>
      </c>
      <c r="AB3496" s="6">
        <v>0</v>
      </c>
      <c r="AC3496" s="5">
        <v>0</v>
      </c>
      <c r="AD3496" s="6">
        <v>0</v>
      </c>
      <c r="AE3496" s="5">
        <v>0</v>
      </c>
      <c r="AF3496" s="6">
        <v>0</v>
      </c>
    </row>
    <row r="3497" spans="2:32" x14ac:dyDescent="0.35">
      <c r="B3497" s="1" t="s">
        <v>128</v>
      </c>
      <c r="C3497" s="5">
        <v>0</v>
      </c>
      <c r="D3497" s="6">
        <v>0</v>
      </c>
      <c r="E3497" s="5">
        <v>0</v>
      </c>
      <c r="F3497" s="6">
        <v>0</v>
      </c>
      <c r="G3497" s="5">
        <v>0</v>
      </c>
      <c r="H3497" s="6">
        <v>0</v>
      </c>
      <c r="I3497" s="5">
        <v>0</v>
      </c>
      <c r="J3497" s="6">
        <v>0</v>
      </c>
      <c r="K3497" s="5">
        <v>0</v>
      </c>
      <c r="L3497" s="6">
        <v>0</v>
      </c>
      <c r="M3497" s="5">
        <v>0</v>
      </c>
      <c r="N3497" s="6">
        <v>0</v>
      </c>
      <c r="O3497" s="5">
        <v>0</v>
      </c>
      <c r="P3497" s="6">
        <v>0</v>
      </c>
      <c r="Q3497" s="5">
        <v>0</v>
      </c>
      <c r="R3497" s="6">
        <v>0</v>
      </c>
      <c r="S3497" s="5">
        <v>0</v>
      </c>
      <c r="T3497" s="6">
        <v>0</v>
      </c>
      <c r="U3497" s="5">
        <v>0</v>
      </c>
      <c r="V3497" s="6">
        <v>0</v>
      </c>
      <c r="W3497" s="5">
        <v>0</v>
      </c>
      <c r="X3497" s="6">
        <v>0</v>
      </c>
      <c r="Y3497" s="5">
        <v>0</v>
      </c>
      <c r="Z3497" s="6">
        <v>0</v>
      </c>
      <c r="AA3497" s="5">
        <v>0</v>
      </c>
      <c r="AB3497" s="6">
        <v>0</v>
      </c>
      <c r="AC3497" s="5">
        <v>0</v>
      </c>
      <c r="AD3497" s="6">
        <v>0</v>
      </c>
      <c r="AE3497" s="5">
        <v>0</v>
      </c>
      <c r="AF3497" s="6">
        <v>0</v>
      </c>
    </row>
    <row r="3498" spans="2:32" x14ac:dyDescent="0.35">
      <c r="B3498" s="1" t="s">
        <v>129</v>
      </c>
      <c r="C3498" s="5">
        <v>0</v>
      </c>
      <c r="D3498" s="6">
        <v>0</v>
      </c>
      <c r="E3498" s="5">
        <v>0</v>
      </c>
      <c r="F3498" s="6">
        <v>0</v>
      </c>
      <c r="G3498" s="5">
        <v>0</v>
      </c>
      <c r="H3498" s="6">
        <v>0</v>
      </c>
      <c r="I3498" s="5">
        <v>0</v>
      </c>
      <c r="J3498" s="6">
        <v>0</v>
      </c>
      <c r="K3498" s="5">
        <v>0</v>
      </c>
      <c r="L3498" s="6">
        <v>0</v>
      </c>
      <c r="M3498" s="5">
        <v>0</v>
      </c>
      <c r="N3498" s="6">
        <v>0</v>
      </c>
      <c r="O3498" s="5">
        <v>0</v>
      </c>
      <c r="P3498" s="6">
        <v>0</v>
      </c>
      <c r="Q3498" s="5">
        <v>0</v>
      </c>
      <c r="R3498" s="6">
        <v>0</v>
      </c>
      <c r="S3498" s="5">
        <v>0</v>
      </c>
      <c r="T3498" s="6">
        <v>0</v>
      </c>
      <c r="U3498" s="5">
        <v>0</v>
      </c>
      <c r="V3498" s="6">
        <v>0</v>
      </c>
      <c r="W3498" s="5">
        <v>0</v>
      </c>
      <c r="X3498" s="6">
        <v>0</v>
      </c>
      <c r="Y3498" s="5">
        <v>0</v>
      </c>
      <c r="Z3498" s="6">
        <v>0</v>
      </c>
      <c r="AA3498" s="5">
        <v>0</v>
      </c>
      <c r="AB3498" s="6">
        <v>0</v>
      </c>
      <c r="AC3498" s="5">
        <v>0</v>
      </c>
      <c r="AD3498" s="6">
        <v>0</v>
      </c>
      <c r="AE3498" s="5">
        <v>0</v>
      </c>
      <c r="AF3498" s="6">
        <v>0</v>
      </c>
    </row>
    <row r="3499" spans="2:32" x14ac:dyDescent="0.35">
      <c r="B3499" s="1" t="s">
        <v>130</v>
      </c>
      <c r="C3499" s="5">
        <v>0</v>
      </c>
      <c r="D3499" s="6">
        <v>0</v>
      </c>
      <c r="E3499" s="5">
        <v>0</v>
      </c>
      <c r="F3499" s="6">
        <v>0</v>
      </c>
      <c r="G3499" s="5">
        <v>0</v>
      </c>
      <c r="H3499" s="6">
        <v>0</v>
      </c>
      <c r="I3499" s="5">
        <v>0</v>
      </c>
      <c r="J3499" s="6">
        <v>0</v>
      </c>
      <c r="K3499" s="5">
        <v>0</v>
      </c>
      <c r="L3499" s="6">
        <v>0</v>
      </c>
      <c r="M3499" s="5">
        <v>0</v>
      </c>
      <c r="N3499" s="6">
        <v>0</v>
      </c>
      <c r="O3499" s="5">
        <v>0</v>
      </c>
      <c r="P3499" s="6">
        <v>0</v>
      </c>
      <c r="Q3499" s="5">
        <v>0</v>
      </c>
      <c r="R3499" s="6">
        <v>0</v>
      </c>
      <c r="S3499" s="5">
        <v>0</v>
      </c>
      <c r="T3499" s="6">
        <v>0</v>
      </c>
      <c r="U3499" s="5">
        <v>0</v>
      </c>
      <c r="V3499" s="6">
        <v>0</v>
      </c>
      <c r="W3499" s="5">
        <v>0</v>
      </c>
      <c r="X3499" s="6">
        <v>0</v>
      </c>
      <c r="Y3499" s="5">
        <v>0</v>
      </c>
      <c r="Z3499" s="6">
        <v>0</v>
      </c>
      <c r="AA3499" s="5">
        <v>0</v>
      </c>
      <c r="AB3499" s="6">
        <v>0</v>
      </c>
      <c r="AC3499" s="5">
        <v>0</v>
      </c>
      <c r="AD3499" s="6">
        <v>0</v>
      </c>
      <c r="AE3499" s="5">
        <v>0</v>
      </c>
      <c r="AF3499" s="6">
        <v>0</v>
      </c>
    </row>
    <row r="3500" spans="2:32" x14ac:dyDescent="0.35">
      <c r="B3500" s="1" t="s">
        <v>608</v>
      </c>
      <c r="C3500" s="5">
        <v>0</v>
      </c>
      <c r="D3500" s="6">
        <v>0</v>
      </c>
      <c r="E3500" s="5">
        <v>0</v>
      </c>
      <c r="F3500" s="6">
        <v>0</v>
      </c>
      <c r="G3500" s="5">
        <v>0</v>
      </c>
      <c r="H3500" s="6">
        <v>0</v>
      </c>
      <c r="I3500" s="5">
        <v>0</v>
      </c>
      <c r="J3500" s="6">
        <v>0</v>
      </c>
      <c r="K3500" s="5">
        <v>0</v>
      </c>
      <c r="L3500" s="6">
        <v>0</v>
      </c>
      <c r="M3500" s="5">
        <v>0</v>
      </c>
      <c r="N3500" s="6">
        <v>0</v>
      </c>
      <c r="O3500" s="5">
        <v>0</v>
      </c>
      <c r="P3500" s="6">
        <v>0</v>
      </c>
      <c r="Q3500" s="5">
        <v>0</v>
      </c>
      <c r="R3500" s="6">
        <v>0</v>
      </c>
      <c r="S3500" s="5">
        <v>0</v>
      </c>
      <c r="T3500" s="6">
        <v>0</v>
      </c>
      <c r="U3500" s="5">
        <v>0</v>
      </c>
      <c r="V3500" s="6">
        <v>0</v>
      </c>
      <c r="W3500" s="5">
        <v>0</v>
      </c>
      <c r="X3500" s="6">
        <v>0</v>
      </c>
      <c r="Y3500" s="5">
        <v>0</v>
      </c>
      <c r="Z3500" s="6">
        <v>0</v>
      </c>
      <c r="AA3500" s="5">
        <v>0</v>
      </c>
      <c r="AB3500" s="6">
        <v>0</v>
      </c>
      <c r="AC3500" s="5">
        <v>0</v>
      </c>
      <c r="AD3500" s="6">
        <v>0</v>
      </c>
      <c r="AE3500" s="5">
        <v>0</v>
      </c>
      <c r="AF3500" s="6">
        <v>0</v>
      </c>
    </row>
    <row r="3501" spans="2:32" x14ac:dyDescent="0.35">
      <c r="B3501" s="1" t="s">
        <v>609</v>
      </c>
      <c r="C3501" s="5">
        <v>0</v>
      </c>
      <c r="D3501" s="6">
        <v>0</v>
      </c>
      <c r="E3501" s="5">
        <v>0</v>
      </c>
      <c r="F3501" s="6">
        <v>0</v>
      </c>
      <c r="G3501" s="5">
        <v>0</v>
      </c>
      <c r="H3501" s="6">
        <v>0</v>
      </c>
      <c r="I3501" s="5">
        <v>0</v>
      </c>
      <c r="J3501" s="6">
        <v>0</v>
      </c>
      <c r="K3501" s="5">
        <v>0</v>
      </c>
      <c r="L3501" s="6">
        <v>0</v>
      </c>
      <c r="M3501" s="5">
        <v>0</v>
      </c>
      <c r="N3501" s="6">
        <v>0</v>
      </c>
      <c r="O3501" s="5">
        <v>0</v>
      </c>
      <c r="P3501" s="6">
        <v>0</v>
      </c>
      <c r="Q3501" s="5">
        <v>0</v>
      </c>
      <c r="R3501" s="6">
        <v>0</v>
      </c>
      <c r="S3501" s="5">
        <v>0</v>
      </c>
      <c r="T3501" s="6">
        <v>0</v>
      </c>
      <c r="U3501" s="5">
        <v>0</v>
      </c>
      <c r="V3501" s="6">
        <v>0</v>
      </c>
      <c r="W3501" s="5">
        <v>0</v>
      </c>
      <c r="X3501" s="6">
        <v>0</v>
      </c>
      <c r="Y3501" s="5">
        <v>0</v>
      </c>
      <c r="Z3501" s="6">
        <v>0</v>
      </c>
      <c r="AA3501" s="5">
        <v>0</v>
      </c>
      <c r="AB3501" s="6">
        <v>0</v>
      </c>
      <c r="AC3501" s="5">
        <v>0</v>
      </c>
      <c r="AD3501" s="6">
        <v>0</v>
      </c>
      <c r="AE3501" s="5">
        <v>0</v>
      </c>
      <c r="AF3501" s="6">
        <v>0</v>
      </c>
    </row>
    <row r="3502" spans="2:32" x14ac:dyDescent="0.35">
      <c r="B3502" s="1" t="s">
        <v>610</v>
      </c>
      <c r="C3502" s="5">
        <v>0</v>
      </c>
      <c r="D3502" s="6">
        <v>0</v>
      </c>
      <c r="E3502" s="5">
        <v>0</v>
      </c>
      <c r="F3502" s="6">
        <v>0</v>
      </c>
      <c r="G3502" s="5">
        <v>0</v>
      </c>
      <c r="H3502" s="6">
        <v>0</v>
      </c>
      <c r="I3502" s="5">
        <v>0</v>
      </c>
      <c r="J3502" s="6">
        <v>0</v>
      </c>
      <c r="K3502" s="5">
        <v>0</v>
      </c>
      <c r="L3502" s="6">
        <v>0</v>
      </c>
      <c r="M3502" s="5">
        <v>0</v>
      </c>
      <c r="N3502" s="6">
        <v>0</v>
      </c>
      <c r="O3502" s="5">
        <v>0</v>
      </c>
      <c r="P3502" s="6">
        <v>0</v>
      </c>
      <c r="Q3502" s="5">
        <v>0</v>
      </c>
      <c r="R3502" s="6">
        <v>0</v>
      </c>
      <c r="S3502" s="5">
        <v>0</v>
      </c>
      <c r="T3502" s="6">
        <v>0</v>
      </c>
      <c r="U3502" s="5">
        <v>0</v>
      </c>
      <c r="V3502" s="6">
        <v>0</v>
      </c>
      <c r="W3502" s="5">
        <v>0</v>
      </c>
      <c r="X3502" s="6">
        <v>0</v>
      </c>
      <c r="Y3502" s="5">
        <v>0</v>
      </c>
      <c r="Z3502" s="6">
        <v>0</v>
      </c>
      <c r="AA3502" s="5">
        <v>0</v>
      </c>
      <c r="AB3502" s="6">
        <v>0</v>
      </c>
      <c r="AC3502" s="5">
        <v>0</v>
      </c>
      <c r="AD3502" s="6">
        <v>0</v>
      </c>
      <c r="AE3502" s="5">
        <v>0</v>
      </c>
      <c r="AF3502" s="6">
        <v>0</v>
      </c>
    </row>
    <row r="3503" spans="2:32" x14ac:dyDescent="0.35">
      <c r="B3503" s="2" t="s">
        <v>9</v>
      </c>
    </row>
    <row r="3504" spans="2:32" x14ac:dyDescent="0.35">
      <c r="B3504" s="1" t="s">
        <v>611</v>
      </c>
      <c r="C3504" s="5">
        <v>0</v>
      </c>
      <c r="D3504" s="6">
        <v>0</v>
      </c>
      <c r="E3504" s="5">
        <v>0</v>
      </c>
      <c r="F3504" s="6">
        <v>0</v>
      </c>
      <c r="G3504" s="5">
        <v>0</v>
      </c>
      <c r="H3504" s="6">
        <v>0</v>
      </c>
      <c r="I3504" s="5">
        <v>0</v>
      </c>
      <c r="J3504" s="6">
        <v>0</v>
      </c>
      <c r="K3504" s="5">
        <v>0</v>
      </c>
      <c r="L3504" s="6">
        <v>0</v>
      </c>
      <c r="M3504" s="5">
        <v>0</v>
      </c>
      <c r="N3504" s="6">
        <v>0</v>
      </c>
      <c r="O3504" s="5">
        <v>0</v>
      </c>
      <c r="P3504" s="6">
        <v>0</v>
      </c>
      <c r="Q3504" s="5">
        <v>0</v>
      </c>
      <c r="R3504" s="6">
        <v>0</v>
      </c>
      <c r="S3504" s="5">
        <v>0</v>
      </c>
      <c r="T3504" s="6">
        <v>0</v>
      </c>
      <c r="U3504" s="5">
        <v>0</v>
      </c>
      <c r="V3504" s="6">
        <v>0</v>
      </c>
      <c r="W3504" s="5">
        <v>0</v>
      </c>
      <c r="X3504" s="6">
        <v>0</v>
      </c>
      <c r="Y3504" s="5">
        <v>0</v>
      </c>
      <c r="Z3504" s="6">
        <v>0</v>
      </c>
      <c r="AA3504" s="5">
        <v>0</v>
      </c>
      <c r="AB3504" s="6">
        <v>0</v>
      </c>
      <c r="AC3504" s="5">
        <v>0</v>
      </c>
      <c r="AD3504" s="6">
        <v>0</v>
      </c>
      <c r="AE3504" s="5">
        <v>0</v>
      </c>
      <c r="AF3504" s="6">
        <v>0</v>
      </c>
    </row>
    <row r="3505" spans="2:32" x14ac:dyDescent="0.35">
      <c r="B3505" s="1" t="s">
        <v>612</v>
      </c>
      <c r="C3505" s="5">
        <v>0</v>
      </c>
      <c r="D3505" s="6">
        <v>0</v>
      </c>
      <c r="E3505" s="5">
        <v>0</v>
      </c>
      <c r="F3505" s="6">
        <v>0</v>
      </c>
      <c r="G3505" s="5">
        <v>0</v>
      </c>
      <c r="H3505" s="6">
        <v>0</v>
      </c>
      <c r="I3505" s="5">
        <v>0</v>
      </c>
      <c r="J3505" s="6">
        <v>0</v>
      </c>
      <c r="K3505" s="5">
        <v>0</v>
      </c>
      <c r="L3505" s="6">
        <v>0</v>
      </c>
      <c r="M3505" s="5">
        <v>0</v>
      </c>
      <c r="N3505" s="6">
        <v>0</v>
      </c>
      <c r="O3505" s="5">
        <v>0</v>
      </c>
      <c r="P3505" s="6">
        <v>0</v>
      </c>
      <c r="Q3505" s="5">
        <v>0</v>
      </c>
      <c r="R3505" s="6">
        <v>0</v>
      </c>
      <c r="S3505" s="5">
        <v>0</v>
      </c>
      <c r="T3505" s="6">
        <v>0</v>
      </c>
      <c r="U3505" s="5">
        <v>0</v>
      </c>
      <c r="V3505" s="6">
        <v>0</v>
      </c>
      <c r="W3505" s="5">
        <v>0</v>
      </c>
      <c r="X3505" s="6">
        <v>0</v>
      </c>
      <c r="Y3505" s="5">
        <v>0</v>
      </c>
      <c r="Z3505" s="6">
        <v>0</v>
      </c>
      <c r="AA3505" s="5">
        <v>0</v>
      </c>
      <c r="AB3505" s="6">
        <v>0</v>
      </c>
      <c r="AC3505" s="5">
        <v>0</v>
      </c>
      <c r="AD3505" s="6">
        <v>0</v>
      </c>
      <c r="AE3505" s="5">
        <v>0</v>
      </c>
      <c r="AF3505" s="6">
        <v>0</v>
      </c>
    </row>
    <row r="3506" spans="2:32" x14ac:dyDescent="0.35">
      <c r="B3506" s="1" t="s">
        <v>613</v>
      </c>
      <c r="C3506" s="5">
        <v>0</v>
      </c>
      <c r="D3506" s="6">
        <v>0</v>
      </c>
      <c r="E3506" s="5">
        <v>0</v>
      </c>
      <c r="F3506" s="6">
        <v>0</v>
      </c>
      <c r="G3506" s="5">
        <v>0</v>
      </c>
      <c r="H3506" s="6">
        <v>0</v>
      </c>
      <c r="I3506" s="5">
        <v>0</v>
      </c>
      <c r="J3506" s="6">
        <v>0</v>
      </c>
      <c r="K3506" s="5">
        <v>0</v>
      </c>
      <c r="L3506" s="6">
        <v>0</v>
      </c>
      <c r="M3506" s="5">
        <v>0</v>
      </c>
      <c r="N3506" s="6">
        <v>0</v>
      </c>
      <c r="O3506" s="5">
        <v>0</v>
      </c>
      <c r="P3506" s="6">
        <v>0</v>
      </c>
      <c r="Q3506" s="5">
        <v>0</v>
      </c>
      <c r="R3506" s="6">
        <v>0</v>
      </c>
      <c r="S3506" s="5">
        <v>0</v>
      </c>
      <c r="T3506" s="6">
        <v>0</v>
      </c>
      <c r="U3506" s="5">
        <v>0</v>
      </c>
      <c r="V3506" s="6">
        <v>0</v>
      </c>
      <c r="W3506" s="5">
        <v>0</v>
      </c>
      <c r="X3506" s="6">
        <v>0</v>
      </c>
      <c r="Y3506" s="5">
        <v>0</v>
      </c>
      <c r="Z3506" s="6">
        <v>0</v>
      </c>
      <c r="AA3506" s="5">
        <v>0</v>
      </c>
      <c r="AB3506" s="6">
        <v>0</v>
      </c>
      <c r="AC3506" s="5">
        <v>0</v>
      </c>
      <c r="AD3506" s="6">
        <v>0</v>
      </c>
      <c r="AE3506" s="5">
        <v>0</v>
      </c>
      <c r="AF3506" s="6">
        <v>0</v>
      </c>
    </row>
    <row r="3507" spans="2:32" x14ac:dyDescent="0.35">
      <c r="B3507" s="1" t="s">
        <v>614</v>
      </c>
      <c r="C3507" s="5">
        <v>0</v>
      </c>
      <c r="D3507" s="6">
        <v>0</v>
      </c>
      <c r="E3507" s="5">
        <v>0</v>
      </c>
      <c r="F3507" s="6">
        <v>0</v>
      </c>
      <c r="G3507" s="5">
        <v>0</v>
      </c>
      <c r="H3507" s="6">
        <v>0</v>
      </c>
      <c r="I3507" s="5">
        <v>0</v>
      </c>
      <c r="J3507" s="6">
        <v>0</v>
      </c>
      <c r="K3507" s="5">
        <v>0</v>
      </c>
      <c r="L3507" s="6">
        <v>0</v>
      </c>
      <c r="M3507" s="5">
        <v>0</v>
      </c>
      <c r="N3507" s="6">
        <v>0</v>
      </c>
      <c r="O3507" s="5">
        <v>0</v>
      </c>
      <c r="P3507" s="6">
        <v>0</v>
      </c>
      <c r="Q3507" s="5">
        <v>0</v>
      </c>
      <c r="R3507" s="6">
        <v>0</v>
      </c>
      <c r="S3507" s="5">
        <v>0</v>
      </c>
      <c r="T3507" s="6">
        <v>0</v>
      </c>
      <c r="U3507" s="5">
        <v>0</v>
      </c>
      <c r="V3507" s="6">
        <v>0</v>
      </c>
      <c r="W3507" s="5">
        <v>0</v>
      </c>
      <c r="X3507" s="6">
        <v>0</v>
      </c>
      <c r="Y3507" s="5">
        <v>0</v>
      </c>
      <c r="Z3507" s="6">
        <v>0</v>
      </c>
      <c r="AA3507" s="5">
        <v>0</v>
      </c>
      <c r="AB3507" s="6">
        <v>0</v>
      </c>
      <c r="AC3507" s="5">
        <v>0</v>
      </c>
      <c r="AD3507" s="6">
        <v>0</v>
      </c>
      <c r="AE3507" s="5">
        <v>0</v>
      </c>
      <c r="AF3507" s="6">
        <v>0</v>
      </c>
    </row>
    <row r="3508" spans="2:32" x14ac:dyDescent="0.35">
      <c r="B3508" s="1" t="s">
        <v>615</v>
      </c>
      <c r="C3508" s="5">
        <v>0</v>
      </c>
      <c r="D3508" s="6">
        <v>0</v>
      </c>
      <c r="E3508" s="5">
        <v>0</v>
      </c>
      <c r="F3508" s="6">
        <v>0</v>
      </c>
      <c r="G3508" s="5">
        <v>0</v>
      </c>
      <c r="H3508" s="6">
        <v>0</v>
      </c>
      <c r="I3508" s="5">
        <v>0</v>
      </c>
      <c r="J3508" s="6">
        <v>0</v>
      </c>
      <c r="K3508" s="5">
        <v>0</v>
      </c>
      <c r="L3508" s="6">
        <v>0</v>
      </c>
      <c r="M3508" s="5">
        <v>0</v>
      </c>
      <c r="N3508" s="6">
        <v>0</v>
      </c>
      <c r="O3508" s="5">
        <v>0</v>
      </c>
      <c r="P3508" s="6">
        <v>0</v>
      </c>
      <c r="Q3508" s="5">
        <v>0</v>
      </c>
      <c r="R3508" s="6">
        <v>0</v>
      </c>
      <c r="S3508" s="5">
        <v>0</v>
      </c>
      <c r="T3508" s="6">
        <v>0</v>
      </c>
      <c r="U3508" s="5">
        <v>0</v>
      </c>
      <c r="V3508" s="6">
        <v>0</v>
      </c>
      <c r="W3508" s="5">
        <v>0</v>
      </c>
      <c r="X3508" s="6">
        <v>0</v>
      </c>
      <c r="Y3508" s="5">
        <v>0</v>
      </c>
      <c r="Z3508" s="6">
        <v>0</v>
      </c>
      <c r="AA3508" s="5">
        <v>0</v>
      </c>
      <c r="AB3508" s="6">
        <v>0</v>
      </c>
      <c r="AC3508" s="5">
        <v>0</v>
      </c>
      <c r="AD3508" s="6">
        <v>0</v>
      </c>
      <c r="AE3508" s="5">
        <v>0</v>
      </c>
      <c r="AF3508" s="6">
        <v>0</v>
      </c>
    </row>
    <row r="3509" spans="2:32" x14ac:dyDescent="0.35">
      <c r="B3509" s="1" t="s">
        <v>616</v>
      </c>
      <c r="C3509" s="5">
        <v>0</v>
      </c>
      <c r="D3509" s="6">
        <v>0</v>
      </c>
      <c r="E3509" s="5">
        <v>0</v>
      </c>
      <c r="F3509" s="6">
        <v>0</v>
      </c>
      <c r="G3509" s="5">
        <v>0</v>
      </c>
      <c r="H3509" s="6">
        <v>0</v>
      </c>
      <c r="I3509" s="5">
        <v>0</v>
      </c>
      <c r="J3509" s="6">
        <v>0</v>
      </c>
      <c r="K3509" s="5">
        <v>0</v>
      </c>
      <c r="L3509" s="6">
        <v>0</v>
      </c>
      <c r="M3509" s="5">
        <v>0</v>
      </c>
      <c r="N3509" s="6">
        <v>0</v>
      </c>
      <c r="O3509" s="5">
        <v>0</v>
      </c>
      <c r="P3509" s="6">
        <v>0</v>
      </c>
      <c r="Q3509" s="5">
        <v>0</v>
      </c>
      <c r="R3509" s="6">
        <v>0</v>
      </c>
      <c r="S3509" s="5">
        <v>0</v>
      </c>
      <c r="T3509" s="6">
        <v>0</v>
      </c>
      <c r="U3509" s="5">
        <v>0</v>
      </c>
      <c r="V3509" s="6">
        <v>0</v>
      </c>
      <c r="W3509" s="5">
        <v>0</v>
      </c>
      <c r="X3509" s="6">
        <v>0</v>
      </c>
      <c r="Y3509" s="5">
        <v>0</v>
      </c>
      <c r="Z3509" s="6">
        <v>0</v>
      </c>
      <c r="AA3509" s="5">
        <v>0</v>
      </c>
      <c r="AB3509" s="6">
        <v>0</v>
      </c>
      <c r="AC3509" s="5">
        <v>0</v>
      </c>
      <c r="AD3509" s="6">
        <v>0</v>
      </c>
      <c r="AE3509" s="5">
        <v>0</v>
      </c>
      <c r="AF3509" s="6">
        <v>0</v>
      </c>
    </row>
    <row r="3510" spans="2:32" x14ac:dyDescent="0.35">
      <c r="B3510" s="1" t="s">
        <v>617</v>
      </c>
      <c r="C3510" s="5">
        <v>0</v>
      </c>
      <c r="D3510" s="6">
        <v>0</v>
      </c>
      <c r="E3510" s="5">
        <v>0</v>
      </c>
      <c r="F3510" s="6">
        <v>0</v>
      </c>
      <c r="G3510" s="5">
        <v>0</v>
      </c>
      <c r="H3510" s="6">
        <v>0</v>
      </c>
      <c r="I3510" s="5">
        <v>0</v>
      </c>
      <c r="J3510" s="6">
        <v>0</v>
      </c>
      <c r="K3510" s="5">
        <v>0</v>
      </c>
      <c r="L3510" s="6">
        <v>0</v>
      </c>
      <c r="M3510" s="5">
        <v>0</v>
      </c>
      <c r="N3510" s="6">
        <v>0</v>
      </c>
      <c r="O3510" s="5">
        <v>0</v>
      </c>
      <c r="P3510" s="6">
        <v>0</v>
      </c>
      <c r="Q3510" s="5">
        <v>0</v>
      </c>
      <c r="R3510" s="6">
        <v>0</v>
      </c>
      <c r="S3510" s="5">
        <v>0</v>
      </c>
      <c r="T3510" s="6">
        <v>0</v>
      </c>
      <c r="U3510" s="5">
        <v>0</v>
      </c>
      <c r="V3510" s="6">
        <v>0</v>
      </c>
      <c r="W3510" s="5">
        <v>0</v>
      </c>
      <c r="X3510" s="6">
        <v>0</v>
      </c>
      <c r="Y3510" s="5">
        <v>0</v>
      </c>
      <c r="Z3510" s="6">
        <v>0</v>
      </c>
      <c r="AA3510" s="5">
        <v>0</v>
      </c>
      <c r="AB3510" s="6">
        <v>0</v>
      </c>
      <c r="AC3510" s="5">
        <v>0</v>
      </c>
      <c r="AD3510" s="6">
        <v>0</v>
      </c>
      <c r="AE3510" s="5">
        <v>0</v>
      </c>
      <c r="AF3510" s="6">
        <v>0</v>
      </c>
    </row>
    <row r="3511" spans="2:32" x14ac:dyDescent="0.35">
      <c r="B3511" s="1" t="s">
        <v>618</v>
      </c>
      <c r="C3511" s="5">
        <v>0</v>
      </c>
      <c r="D3511" s="6">
        <v>0</v>
      </c>
      <c r="E3511" s="5">
        <v>0</v>
      </c>
      <c r="F3511" s="6">
        <v>0</v>
      </c>
      <c r="G3511" s="5">
        <v>0</v>
      </c>
      <c r="H3511" s="6">
        <v>0</v>
      </c>
      <c r="I3511" s="5">
        <v>0</v>
      </c>
      <c r="J3511" s="6">
        <v>0</v>
      </c>
      <c r="K3511" s="5">
        <v>0</v>
      </c>
      <c r="L3511" s="6">
        <v>0</v>
      </c>
      <c r="M3511" s="5">
        <v>0</v>
      </c>
      <c r="N3511" s="6">
        <v>0</v>
      </c>
      <c r="O3511" s="5">
        <v>0</v>
      </c>
      <c r="P3511" s="6">
        <v>0</v>
      </c>
      <c r="Q3511" s="5">
        <v>0</v>
      </c>
      <c r="R3511" s="6">
        <v>0</v>
      </c>
      <c r="S3511" s="5">
        <v>0</v>
      </c>
      <c r="T3511" s="6">
        <v>0</v>
      </c>
      <c r="U3511" s="5">
        <v>0</v>
      </c>
      <c r="V3511" s="6">
        <v>0</v>
      </c>
      <c r="W3511" s="5">
        <v>0</v>
      </c>
      <c r="X3511" s="6">
        <v>0</v>
      </c>
      <c r="Y3511" s="5">
        <v>0</v>
      </c>
      <c r="Z3511" s="6">
        <v>0</v>
      </c>
      <c r="AA3511" s="5">
        <v>0</v>
      </c>
      <c r="AB3511" s="6">
        <v>0</v>
      </c>
      <c r="AC3511" s="5">
        <v>0</v>
      </c>
      <c r="AD3511" s="6">
        <v>0</v>
      </c>
      <c r="AE3511" s="5">
        <v>0</v>
      </c>
      <c r="AF3511" s="6">
        <v>0</v>
      </c>
    </row>
    <row r="3512" spans="2:32" x14ac:dyDescent="0.35">
      <c r="B3512" s="1" t="s">
        <v>619</v>
      </c>
      <c r="C3512" s="5">
        <v>0</v>
      </c>
      <c r="D3512" s="6">
        <v>0</v>
      </c>
      <c r="E3512" s="5">
        <v>0</v>
      </c>
      <c r="F3512" s="6">
        <v>0</v>
      </c>
      <c r="G3512" s="5">
        <v>0</v>
      </c>
      <c r="H3512" s="6">
        <v>0</v>
      </c>
      <c r="I3512" s="5">
        <v>0</v>
      </c>
      <c r="J3512" s="6">
        <v>0</v>
      </c>
      <c r="K3512" s="5">
        <v>0</v>
      </c>
      <c r="L3512" s="6">
        <v>0</v>
      </c>
      <c r="M3512" s="5">
        <v>0</v>
      </c>
      <c r="N3512" s="6">
        <v>0</v>
      </c>
      <c r="O3512" s="5">
        <v>0</v>
      </c>
      <c r="P3512" s="6">
        <v>0</v>
      </c>
      <c r="Q3512" s="5">
        <v>0</v>
      </c>
      <c r="R3512" s="6">
        <v>0</v>
      </c>
      <c r="S3512" s="5">
        <v>0</v>
      </c>
      <c r="T3512" s="6">
        <v>0</v>
      </c>
      <c r="U3512" s="5">
        <v>0</v>
      </c>
      <c r="V3512" s="6">
        <v>0</v>
      </c>
      <c r="W3512" s="5">
        <v>0</v>
      </c>
      <c r="X3512" s="6">
        <v>0</v>
      </c>
      <c r="Y3512" s="5">
        <v>0</v>
      </c>
      <c r="Z3512" s="6">
        <v>0</v>
      </c>
      <c r="AA3512" s="5">
        <v>0</v>
      </c>
      <c r="AB3512" s="6">
        <v>0</v>
      </c>
      <c r="AC3512" s="5">
        <v>0</v>
      </c>
      <c r="AD3512" s="6">
        <v>0</v>
      </c>
      <c r="AE3512" s="5">
        <v>0</v>
      </c>
      <c r="AF3512" s="6">
        <v>0</v>
      </c>
    </row>
    <row r="3513" spans="2:32" x14ac:dyDescent="0.35">
      <c r="B3513" s="1" t="s">
        <v>620</v>
      </c>
      <c r="C3513" s="5">
        <v>0</v>
      </c>
      <c r="D3513" s="6">
        <v>0</v>
      </c>
      <c r="E3513" s="5">
        <v>0</v>
      </c>
      <c r="F3513" s="6">
        <v>0</v>
      </c>
      <c r="G3513" s="5">
        <v>0</v>
      </c>
      <c r="H3513" s="6">
        <v>0</v>
      </c>
      <c r="I3513" s="5">
        <v>0</v>
      </c>
      <c r="J3513" s="6">
        <v>0</v>
      </c>
      <c r="K3513" s="5">
        <v>0</v>
      </c>
      <c r="L3513" s="6">
        <v>0</v>
      </c>
      <c r="M3513" s="5">
        <v>0</v>
      </c>
      <c r="N3513" s="6">
        <v>0</v>
      </c>
      <c r="O3513" s="5">
        <v>0</v>
      </c>
      <c r="P3513" s="6">
        <v>0</v>
      </c>
      <c r="Q3513" s="5">
        <v>0</v>
      </c>
      <c r="R3513" s="6">
        <v>0</v>
      </c>
      <c r="S3513" s="5">
        <v>0</v>
      </c>
      <c r="T3513" s="6">
        <v>0</v>
      </c>
      <c r="U3513" s="5">
        <v>0</v>
      </c>
      <c r="V3513" s="6">
        <v>0</v>
      </c>
      <c r="W3513" s="5">
        <v>0</v>
      </c>
      <c r="X3513" s="6">
        <v>0</v>
      </c>
      <c r="Y3513" s="5">
        <v>0</v>
      </c>
      <c r="Z3513" s="6">
        <v>0</v>
      </c>
      <c r="AA3513" s="5">
        <v>0</v>
      </c>
      <c r="AB3513" s="6">
        <v>0</v>
      </c>
      <c r="AC3513" s="5">
        <v>0</v>
      </c>
      <c r="AD3513" s="6">
        <v>0</v>
      </c>
      <c r="AE3513" s="5">
        <v>0</v>
      </c>
      <c r="AF3513" s="6">
        <v>0</v>
      </c>
    </row>
    <row r="3514" spans="2:32" x14ac:dyDescent="0.35">
      <c r="B3514" s="1" t="s">
        <v>621</v>
      </c>
      <c r="C3514" s="5">
        <v>0</v>
      </c>
      <c r="D3514" s="6">
        <v>0</v>
      </c>
      <c r="E3514" s="5">
        <v>0</v>
      </c>
      <c r="F3514" s="6">
        <v>0</v>
      </c>
      <c r="G3514" s="5">
        <v>0</v>
      </c>
      <c r="H3514" s="6">
        <v>0</v>
      </c>
      <c r="I3514" s="5">
        <v>0</v>
      </c>
      <c r="J3514" s="6">
        <v>0</v>
      </c>
      <c r="K3514" s="5">
        <v>0</v>
      </c>
      <c r="L3514" s="6">
        <v>0</v>
      </c>
      <c r="M3514" s="5">
        <v>0</v>
      </c>
      <c r="N3514" s="6">
        <v>0</v>
      </c>
      <c r="O3514" s="5">
        <v>0</v>
      </c>
      <c r="P3514" s="6">
        <v>0</v>
      </c>
      <c r="Q3514" s="5">
        <v>0</v>
      </c>
      <c r="R3514" s="6">
        <v>0</v>
      </c>
      <c r="S3514" s="5">
        <v>0</v>
      </c>
      <c r="T3514" s="6">
        <v>0</v>
      </c>
      <c r="U3514" s="5">
        <v>0</v>
      </c>
      <c r="V3514" s="6">
        <v>0</v>
      </c>
      <c r="W3514" s="5">
        <v>0</v>
      </c>
      <c r="X3514" s="6">
        <v>0</v>
      </c>
      <c r="Y3514" s="5">
        <v>0</v>
      </c>
      <c r="Z3514" s="6">
        <v>0</v>
      </c>
      <c r="AA3514" s="5">
        <v>0</v>
      </c>
      <c r="AB3514" s="6">
        <v>0</v>
      </c>
      <c r="AC3514" s="5">
        <v>0</v>
      </c>
      <c r="AD3514" s="6">
        <v>0</v>
      </c>
      <c r="AE3514" s="5">
        <v>0</v>
      </c>
      <c r="AF3514" s="6">
        <v>0</v>
      </c>
    </row>
    <row r="3515" spans="2:32" x14ac:dyDescent="0.35">
      <c r="B3515" s="1" t="s">
        <v>622</v>
      </c>
      <c r="C3515" s="5">
        <v>0</v>
      </c>
      <c r="D3515" s="6">
        <v>0</v>
      </c>
      <c r="E3515" s="5">
        <v>0</v>
      </c>
      <c r="F3515" s="6">
        <v>0</v>
      </c>
      <c r="G3515" s="5">
        <v>0</v>
      </c>
      <c r="H3515" s="6">
        <v>0</v>
      </c>
      <c r="I3515" s="5">
        <v>0</v>
      </c>
      <c r="J3515" s="6">
        <v>0</v>
      </c>
      <c r="K3515" s="5">
        <v>0</v>
      </c>
      <c r="L3515" s="6">
        <v>0</v>
      </c>
      <c r="M3515" s="5">
        <v>0</v>
      </c>
      <c r="N3515" s="6">
        <v>0</v>
      </c>
      <c r="O3515" s="5">
        <v>0</v>
      </c>
      <c r="P3515" s="6">
        <v>0</v>
      </c>
      <c r="Q3515" s="5">
        <v>0</v>
      </c>
      <c r="R3515" s="6">
        <v>0</v>
      </c>
      <c r="S3515" s="5">
        <v>0</v>
      </c>
      <c r="T3515" s="6">
        <v>0</v>
      </c>
      <c r="U3515" s="5">
        <v>0</v>
      </c>
      <c r="V3515" s="6">
        <v>0</v>
      </c>
      <c r="W3515" s="5">
        <v>0</v>
      </c>
      <c r="X3515" s="6">
        <v>0</v>
      </c>
      <c r="Y3515" s="5">
        <v>0</v>
      </c>
      <c r="Z3515" s="6">
        <v>0</v>
      </c>
      <c r="AA3515" s="5">
        <v>0</v>
      </c>
      <c r="AB3515" s="6">
        <v>0</v>
      </c>
      <c r="AC3515" s="5">
        <v>0</v>
      </c>
      <c r="AD3515" s="6">
        <v>0</v>
      </c>
      <c r="AE3515" s="5">
        <v>0</v>
      </c>
      <c r="AF3515" s="6">
        <v>0</v>
      </c>
    </row>
    <row r="3516" spans="2:32" x14ac:dyDescent="0.35">
      <c r="B3516" s="1" t="s">
        <v>623</v>
      </c>
      <c r="C3516" s="5">
        <v>0</v>
      </c>
      <c r="D3516" s="6">
        <v>0</v>
      </c>
      <c r="E3516" s="5">
        <v>0</v>
      </c>
      <c r="F3516" s="6">
        <v>0</v>
      </c>
      <c r="G3516" s="5">
        <v>0</v>
      </c>
      <c r="H3516" s="6">
        <v>0</v>
      </c>
      <c r="I3516" s="5">
        <v>0</v>
      </c>
      <c r="J3516" s="6">
        <v>0</v>
      </c>
      <c r="K3516" s="5">
        <v>0</v>
      </c>
      <c r="L3516" s="6">
        <v>0</v>
      </c>
      <c r="M3516" s="5">
        <v>0</v>
      </c>
      <c r="N3516" s="6">
        <v>0</v>
      </c>
      <c r="O3516" s="5">
        <v>0</v>
      </c>
      <c r="P3516" s="6">
        <v>0</v>
      </c>
      <c r="Q3516" s="5">
        <v>0</v>
      </c>
      <c r="R3516" s="6">
        <v>0</v>
      </c>
      <c r="S3516" s="5">
        <v>0</v>
      </c>
      <c r="T3516" s="6">
        <v>0</v>
      </c>
      <c r="U3516" s="5">
        <v>0</v>
      </c>
      <c r="V3516" s="6">
        <v>0</v>
      </c>
      <c r="W3516" s="5">
        <v>0</v>
      </c>
      <c r="X3516" s="6">
        <v>0</v>
      </c>
      <c r="Y3516" s="5">
        <v>0</v>
      </c>
      <c r="Z3516" s="6">
        <v>0</v>
      </c>
      <c r="AA3516" s="5">
        <v>0</v>
      </c>
      <c r="AB3516" s="6">
        <v>0</v>
      </c>
      <c r="AC3516" s="5">
        <v>0</v>
      </c>
      <c r="AD3516" s="6">
        <v>0</v>
      </c>
      <c r="AE3516" s="5">
        <v>0</v>
      </c>
      <c r="AF3516" s="6">
        <v>0</v>
      </c>
    </row>
    <row r="3517" spans="2:32" x14ac:dyDescent="0.35">
      <c r="B3517" s="1" t="s">
        <v>624</v>
      </c>
      <c r="C3517" s="5">
        <v>0</v>
      </c>
      <c r="D3517" s="6">
        <v>0</v>
      </c>
      <c r="E3517" s="5">
        <v>0</v>
      </c>
      <c r="F3517" s="6">
        <v>0</v>
      </c>
      <c r="G3517" s="5">
        <v>0</v>
      </c>
      <c r="H3517" s="6">
        <v>0</v>
      </c>
      <c r="I3517" s="5">
        <v>0</v>
      </c>
      <c r="J3517" s="6">
        <v>0</v>
      </c>
      <c r="K3517" s="5">
        <v>0</v>
      </c>
      <c r="L3517" s="6">
        <v>0</v>
      </c>
      <c r="M3517" s="5">
        <v>0</v>
      </c>
      <c r="N3517" s="6">
        <v>0</v>
      </c>
      <c r="O3517" s="5">
        <v>0</v>
      </c>
      <c r="P3517" s="6">
        <v>0</v>
      </c>
      <c r="Q3517" s="5">
        <v>0</v>
      </c>
      <c r="R3517" s="6">
        <v>0</v>
      </c>
      <c r="S3517" s="5">
        <v>0</v>
      </c>
      <c r="T3517" s="6">
        <v>0</v>
      </c>
      <c r="U3517" s="5">
        <v>0</v>
      </c>
      <c r="V3517" s="6">
        <v>0</v>
      </c>
      <c r="W3517" s="5">
        <v>0</v>
      </c>
      <c r="X3517" s="6">
        <v>0</v>
      </c>
      <c r="Y3517" s="5">
        <v>0</v>
      </c>
      <c r="Z3517" s="6">
        <v>0</v>
      </c>
      <c r="AA3517" s="5">
        <v>0</v>
      </c>
      <c r="AB3517" s="6">
        <v>0</v>
      </c>
      <c r="AC3517" s="5">
        <v>0</v>
      </c>
      <c r="AD3517" s="6">
        <v>0</v>
      </c>
      <c r="AE3517" s="5">
        <v>0</v>
      </c>
      <c r="AF3517" s="6">
        <v>0</v>
      </c>
    </row>
    <row r="3518" spans="2:32" x14ac:dyDescent="0.35">
      <c r="B3518" s="1" t="s">
        <v>625</v>
      </c>
      <c r="C3518" s="5">
        <v>0</v>
      </c>
      <c r="D3518" s="6">
        <v>0</v>
      </c>
      <c r="E3518" s="5">
        <v>0</v>
      </c>
      <c r="F3518" s="6">
        <v>0</v>
      </c>
      <c r="G3518" s="5">
        <v>0</v>
      </c>
      <c r="H3518" s="6">
        <v>0</v>
      </c>
      <c r="I3518" s="5">
        <v>0</v>
      </c>
      <c r="J3518" s="6">
        <v>0</v>
      </c>
      <c r="K3518" s="5">
        <v>0</v>
      </c>
      <c r="L3518" s="6">
        <v>0</v>
      </c>
      <c r="M3518" s="5">
        <v>0</v>
      </c>
      <c r="N3518" s="6">
        <v>0</v>
      </c>
      <c r="O3518" s="5">
        <v>0</v>
      </c>
      <c r="P3518" s="6">
        <v>0</v>
      </c>
      <c r="Q3518" s="5">
        <v>0</v>
      </c>
      <c r="R3518" s="6">
        <v>0</v>
      </c>
      <c r="S3518" s="5">
        <v>0</v>
      </c>
      <c r="T3518" s="6">
        <v>0</v>
      </c>
      <c r="U3518" s="5">
        <v>0</v>
      </c>
      <c r="V3518" s="6">
        <v>0</v>
      </c>
      <c r="W3518" s="5">
        <v>0</v>
      </c>
      <c r="X3518" s="6">
        <v>0</v>
      </c>
      <c r="Y3518" s="5">
        <v>0</v>
      </c>
      <c r="Z3518" s="6">
        <v>0</v>
      </c>
      <c r="AA3518" s="5">
        <v>0</v>
      </c>
      <c r="AB3518" s="6">
        <v>0</v>
      </c>
      <c r="AC3518" s="5">
        <v>0</v>
      </c>
      <c r="AD3518" s="6">
        <v>0</v>
      </c>
      <c r="AE3518" s="5">
        <v>0</v>
      </c>
      <c r="AF3518" s="6">
        <v>0</v>
      </c>
    </row>
    <row r="3519" spans="2:32" x14ac:dyDescent="0.35">
      <c r="B3519" s="1" t="s">
        <v>626</v>
      </c>
      <c r="C3519" s="5">
        <v>0</v>
      </c>
      <c r="D3519" s="6">
        <v>0</v>
      </c>
      <c r="E3519" s="5">
        <v>0</v>
      </c>
      <c r="F3519" s="6">
        <v>0</v>
      </c>
      <c r="G3519" s="5">
        <v>0</v>
      </c>
      <c r="H3519" s="6">
        <v>0</v>
      </c>
      <c r="I3519" s="5">
        <v>0</v>
      </c>
      <c r="J3519" s="6">
        <v>0</v>
      </c>
      <c r="K3519" s="5">
        <v>0</v>
      </c>
      <c r="L3519" s="6">
        <v>0</v>
      </c>
      <c r="M3519" s="5">
        <v>0</v>
      </c>
      <c r="N3519" s="6">
        <v>0</v>
      </c>
      <c r="O3519" s="5">
        <v>0</v>
      </c>
      <c r="P3519" s="6">
        <v>0</v>
      </c>
      <c r="Q3519" s="5">
        <v>0</v>
      </c>
      <c r="R3519" s="6">
        <v>0</v>
      </c>
      <c r="S3519" s="5">
        <v>0</v>
      </c>
      <c r="T3519" s="6">
        <v>0</v>
      </c>
      <c r="U3519" s="5">
        <v>0</v>
      </c>
      <c r="V3519" s="6">
        <v>0</v>
      </c>
      <c r="W3519" s="5">
        <v>0</v>
      </c>
      <c r="X3519" s="6">
        <v>0</v>
      </c>
      <c r="Y3519" s="5">
        <v>0</v>
      </c>
      <c r="Z3519" s="6">
        <v>0</v>
      </c>
      <c r="AA3519" s="5">
        <v>0</v>
      </c>
      <c r="AB3519" s="6">
        <v>0</v>
      </c>
      <c r="AC3519" s="5">
        <v>0</v>
      </c>
      <c r="AD3519" s="6">
        <v>0</v>
      </c>
      <c r="AE3519" s="5">
        <v>0</v>
      </c>
      <c r="AF3519" s="6">
        <v>0</v>
      </c>
    </row>
    <row r="3520" spans="2:32" x14ac:dyDescent="0.35">
      <c r="B3520" s="1" t="s">
        <v>627</v>
      </c>
      <c r="C3520" s="5">
        <v>0</v>
      </c>
      <c r="D3520" s="6">
        <v>0</v>
      </c>
      <c r="E3520" s="5">
        <v>0</v>
      </c>
      <c r="F3520" s="6">
        <v>0</v>
      </c>
      <c r="G3520" s="5">
        <v>0</v>
      </c>
      <c r="H3520" s="6">
        <v>0</v>
      </c>
      <c r="I3520" s="5">
        <v>0</v>
      </c>
      <c r="J3520" s="6">
        <v>0</v>
      </c>
      <c r="K3520" s="5">
        <v>0</v>
      </c>
      <c r="L3520" s="6">
        <v>0</v>
      </c>
      <c r="M3520" s="5">
        <v>0</v>
      </c>
      <c r="N3520" s="6">
        <v>0</v>
      </c>
      <c r="O3520" s="5">
        <v>0</v>
      </c>
      <c r="P3520" s="6">
        <v>0</v>
      </c>
      <c r="Q3520" s="5">
        <v>0</v>
      </c>
      <c r="R3520" s="6">
        <v>0</v>
      </c>
      <c r="S3520" s="5">
        <v>0</v>
      </c>
      <c r="T3520" s="6">
        <v>0</v>
      </c>
      <c r="U3520" s="5">
        <v>0</v>
      </c>
      <c r="V3520" s="6">
        <v>0</v>
      </c>
      <c r="W3520" s="5">
        <v>0</v>
      </c>
      <c r="X3520" s="6">
        <v>0</v>
      </c>
      <c r="Y3520" s="5">
        <v>0</v>
      </c>
      <c r="Z3520" s="6">
        <v>0</v>
      </c>
      <c r="AA3520" s="5">
        <v>0</v>
      </c>
      <c r="AB3520" s="6">
        <v>0</v>
      </c>
      <c r="AC3520" s="5">
        <v>0</v>
      </c>
      <c r="AD3520" s="6">
        <v>0</v>
      </c>
      <c r="AE3520" s="5">
        <v>0</v>
      </c>
      <c r="AF3520" s="6">
        <v>0</v>
      </c>
    </row>
    <row r="3521" spans="2:32" x14ac:dyDescent="0.35">
      <c r="B3521" s="1" t="s">
        <v>628</v>
      </c>
      <c r="C3521" s="5">
        <v>0</v>
      </c>
      <c r="D3521" s="6">
        <v>0</v>
      </c>
      <c r="E3521" s="5">
        <v>0</v>
      </c>
      <c r="F3521" s="6">
        <v>0</v>
      </c>
      <c r="G3521" s="5">
        <v>0</v>
      </c>
      <c r="H3521" s="6">
        <v>0</v>
      </c>
      <c r="I3521" s="5">
        <v>0</v>
      </c>
      <c r="J3521" s="6">
        <v>0</v>
      </c>
      <c r="K3521" s="5">
        <v>0</v>
      </c>
      <c r="L3521" s="6">
        <v>0</v>
      </c>
      <c r="M3521" s="5">
        <v>0</v>
      </c>
      <c r="N3521" s="6">
        <v>0</v>
      </c>
      <c r="O3521" s="5">
        <v>0</v>
      </c>
      <c r="P3521" s="6">
        <v>0</v>
      </c>
      <c r="Q3521" s="5">
        <v>0</v>
      </c>
      <c r="R3521" s="6">
        <v>0</v>
      </c>
      <c r="S3521" s="5">
        <v>0</v>
      </c>
      <c r="T3521" s="6">
        <v>0</v>
      </c>
      <c r="U3521" s="5">
        <v>0</v>
      </c>
      <c r="V3521" s="6">
        <v>0</v>
      </c>
      <c r="W3521" s="5">
        <v>0</v>
      </c>
      <c r="X3521" s="6">
        <v>0</v>
      </c>
      <c r="Y3521" s="5">
        <v>0</v>
      </c>
      <c r="Z3521" s="6">
        <v>0</v>
      </c>
      <c r="AA3521" s="5">
        <v>0</v>
      </c>
      <c r="AB3521" s="6">
        <v>0</v>
      </c>
      <c r="AC3521" s="5">
        <v>0</v>
      </c>
      <c r="AD3521" s="6">
        <v>0</v>
      </c>
      <c r="AE3521" s="5">
        <v>0</v>
      </c>
      <c r="AF3521" s="6">
        <v>0</v>
      </c>
    </row>
    <row r="3522" spans="2:32" x14ac:dyDescent="0.35">
      <c r="B3522" s="1" t="s">
        <v>629</v>
      </c>
      <c r="C3522" s="5">
        <v>0</v>
      </c>
      <c r="D3522" s="6">
        <v>0</v>
      </c>
      <c r="E3522" s="5">
        <v>0</v>
      </c>
      <c r="F3522" s="6">
        <v>0</v>
      </c>
      <c r="G3522" s="5">
        <v>0</v>
      </c>
      <c r="H3522" s="6">
        <v>0</v>
      </c>
      <c r="I3522" s="5">
        <v>0</v>
      </c>
      <c r="J3522" s="6">
        <v>0</v>
      </c>
      <c r="K3522" s="5">
        <v>0</v>
      </c>
      <c r="L3522" s="6">
        <v>0</v>
      </c>
      <c r="M3522" s="5">
        <v>0</v>
      </c>
      <c r="N3522" s="6">
        <v>0</v>
      </c>
      <c r="O3522" s="5">
        <v>0</v>
      </c>
      <c r="P3522" s="6">
        <v>0</v>
      </c>
      <c r="Q3522" s="5">
        <v>0</v>
      </c>
      <c r="R3522" s="6">
        <v>0</v>
      </c>
      <c r="S3522" s="5">
        <v>0</v>
      </c>
      <c r="T3522" s="6">
        <v>0</v>
      </c>
      <c r="U3522" s="5">
        <v>0</v>
      </c>
      <c r="V3522" s="6">
        <v>0</v>
      </c>
      <c r="W3522" s="5">
        <v>0</v>
      </c>
      <c r="X3522" s="6">
        <v>0</v>
      </c>
      <c r="Y3522" s="5">
        <v>0</v>
      </c>
      <c r="Z3522" s="6">
        <v>0</v>
      </c>
      <c r="AA3522" s="5">
        <v>0</v>
      </c>
      <c r="AB3522" s="6">
        <v>0</v>
      </c>
      <c r="AC3522" s="5">
        <v>0</v>
      </c>
      <c r="AD3522" s="6">
        <v>0</v>
      </c>
      <c r="AE3522" s="5">
        <v>0</v>
      </c>
      <c r="AF3522" s="6">
        <v>0</v>
      </c>
    </row>
    <row r="3523" spans="2:32" x14ac:dyDescent="0.35">
      <c r="B3523" s="1" t="s">
        <v>630</v>
      </c>
      <c r="C3523" s="5">
        <v>0</v>
      </c>
      <c r="D3523" s="6">
        <v>0</v>
      </c>
      <c r="E3523" s="5">
        <v>0</v>
      </c>
      <c r="F3523" s="6">
        <v>0</v>
      </c>
      <c r="G3523" s="5">
        <v>0</v>
      </c>
      <c r="H3523" s="6">
        <v>0</v>
      </c>
      <c r="I3523" s="5">
        <v>0</v>
      </c>
      <c r="J3523" s="6">
        <v>0</v>
      </c>
      <c r="K3523" s="5">
        <v>0</v>
      </c>
      <c r="L3523" s="6">
        <v>0</v>
      </c>
      <c r="M3523" s="5">
        <v>0</v>
      </c>
      <c r="N3523" s="6">
        <v>0</v>
      </c>
      <c r="O3523" s="5">
        <v>0</v>
      </c>
      <c r="P3523" s="6">
        <v>0</v>
      </c>
      <c r="Q3523" s="5">
        <v>0</v>
      </c>
      <c r="R3523" s="6">
        <v>0</v>
      </c>
      <c r="S3523" s="5">
        <v>0</v>
      </c>
      <c r="T3523" s="6">
        <v>0</v>
      </c>
      <c r="U3523" s="5">
        <v>0</v>
      </c>
      <c r="V3523" s="6">
        <v>0</v>
      </c>
      <c r="W3523" s="5">
        <v>0</v>
      </c>
      <c r="X3523" s="6">
        <v>0</v>
      </c>
      <c r="Y3523" s="5">
        <v>0</v>
      </c>
      <c r="Z3523" s="6">
        <v>0</v>
      </c>
      <c r="AA3523" s="5">
        <v>0</v>
      </c>
      <c r="AB3523" s="6">
        <v>0</v>
      </c>
      <c r="AC3523" s="5">
        <v>0</v>
      </c>
      <c r="AD3523" s="6">
        <v>0</v>
      </c>
      <c r="AE3523" s="5">
        <v>0</v>
      </c>
      <c r="AF3523" s="6">
        <v>0</v>
      </c>
    </row>
    <row r="3524" spans="2:32" x14ac:dyDescent="0.35">
      <c r="B3524" s="1" t="s">
        <v>631</v>
      </c>
      <c r="C3524" s="5">
        <v>0</v>
      </c>
      <c r="D3524" s="6">
        <v>0</v>
      </c>
      <c r="E3524" s="5">
        <v>0</v>
      </c>
      <c r="F3524" s="6">
        <v>0</v>
      </c>
      <c r="G3524" s="5">
        <v>0</v>
      </c>
      <c r="H3524" s="6">
        <v>0</v>
      </c>
      <c r="I3524" s="5">
        <v>0</v>
      </c>
      <c r="J3524" s="6">
        <v>0</v>
      </c>
      <c r="K3524" s="5">
        <v>0</v>
      </c>
      <c r="L3524" s="6">
        <v>0</v>
      </c>
      <c r="M3524" s="5">
        <v>0</v>
      </c>
      <c r="N3524" s="6">
        <v>0</v>
      </c>
      <c r="O3524" s="5">
        <v>0</v>
      </c>
      <c r="P3524" s="6">
        <v>0</v>
      </c>
      <c r="Q3524" s="5">
        <v>0</v>
      </c>
      <c r="R3524" s="6">
        <v>0</v>
      </c>
      <c r="S3524" s="5">
        <v>0</v>
      </c>
      <c r="T3524" s="6">
        <v>0</v>
      </c>
      <c r="U3524" s="5">
        <v>0</v>
      </c>
      <c r="V3524" s="6">
        <v>0</v>
      </c>
      <c r="W3524" s="5">
        <v>0</v>
      </c>
      <c r="X3524" s="6">
        <v>0</v>
      </c>
      <c r="Y3524" s="5">
        <v>0</v>
      </c>
      <c r="Z3524" s="6">
        <v>0</v>
      </c>
      <c r="AA3524" s="5">
        <v>0</v>
      </c>
      <c r="AB3524" s="6">
        <v>0</v>
      </c>
      <c r="AC3524" s="5">
        <v>0</v>
      </c>
      <c r="AD3524" s="6">
        <v>0</v>
      </c>
      <c r="AE3524" s="5">
        <v>0</v>
      </c>
      <c r="AF3524" s="6">
        <v>0</v>
      </c>
    </row>
    <row r="3525" spans="2:32" x14ac:dyDescent="0.35">
      <c r="B3525" s="1" t="s">
        <v>632</v>
      </c>
      <c r="C3525" s="5">
        <v>0</v>
      </c>
      <c r="D3525" s="6">
        <v>0</v>
      </c>
      <c r="E3525" s="5">
        <v>0</v>
      </c>
      <c r="F3525" s="6">
        <v>0</v>
      </c>
      <c r="G3525" s="5">
        <v>0</v>
      </c>
      <c r="H3525" s="6">
        <v>0</v>
      </c>
      <c r="I3525" s="5">
        <v>0</v>
      </c>
      <c r="J3525" s="6">
        <v>0</v>
      </c>
      <c r="K3525" s="5">
        <v>0</v>
      </c>
      <c r="L3525" s="6">
        <v>0</v>
      </c>
      <c r="M3525" s="5">
        <v>0</v>
      </c>
      <c r="N3525" s="6">
        <v>0</v>
      </c>
      <c r="O3525" s="5">
        <v>0</v>
      </c>
      <c r="P3525" s="6">
        <v>0</v>
      </c>
      <c r="Q3525" s="5">
        <v>0</v>
      </c>
      <c r="R3525" s="6">
        <v>0</v>
      </c>
      <c r="S3525" s="5">
        <v>0</v>
      </c>
      <c r="T3525" s="6">
        <v>0</v>
      </c>
      <c r="U3525" s="5">
        <v>0</v>
      </c>
      <c r="V3525" s="6">
        <v>0</v>
      </c>
      <c r="W3525" s="5">
        <v>0</v>
      </c>
      <c r="X3525" s="6">
        <v>0</v>
      </c>
      <c r="Y3525" s="5">
        <v>0</v>
      </c>
      <c r="Z3525" s="6">
        <v>0</v>
      </c>
      <c r="AA3525" s="5">
        <v>0</v>
      </c>
      <c r="AB3525" s="6">
        <v>0</v>
      </c>
      <c r="AC3525" s="5">
        <v>0</v>
      </c>
      <c r="AD3525" s="6">
        <v>0</v>
      </c>
      <c r="AE3525" s="5">
        <v>0</v>
      </c>
      <c r="AF3525" s="6">
        <v>0</v>
      </c>
    </row>
    <row r="3526" spans="2:32" x14ac:dyDescent="0.35">
      <c r="B3526" s="1" t="s">
        <v>633</v>
      </c>
      <c r="C3526" s="5">
        <v>0</v>
      </c>
      <c r="D3526" s="6">
        <v>0</v>
      </c>
      <c r="E3526" s="5">
        <v>0</v>
      </c>
      <c r="F3526" s="6">
        <v>0</v>
      </c>
      <c r="G3526" s="5">
        <v>0</v>
      </c>
      <c r="H3526" s="6">
        <v>0</v>
      </c>
      <c r="I3526" s="5">
        <v>0</v>
      </c>
      <c r="J3526" s="6">
        <v>0</v>
      </c>
      <c r="K3526" s="5">
        <v>0</v>
      </c>
      <c r="L3526" s="6">
        <v>0</v>
      </c>
      <c r="M3526" s="5">
        <v>0</v>
      </c>
      <c r="N3526" s="6">
        <v>0</v>
      </c>
      <c r="O3526" s="5">
        <v>0</v>
      </c>
      <c r="P3526" s="6">
        <v>0</v>
      </c>
      <c r="Q3526" s="5">
        <v>0</v>
      </c>
      <c r="R3526" s="6">
        <v>0</v>
      </c>
      <c r="S3526" s="5">
        <v>0</v>
      </c>
      <c r="T3526" s="6">
        <v>0</v>
      </c>
      <c r="U3526" s="5">
        <v>0</v>
      </c>
      <c r="V3526" s="6">
        <v>0</v>
      </c>
      <c r="W3526" s="5">
        <v>0</v>
      </c>
      <c r="X3526" s="6">
        <v>0</v>
      </c>
      <c r="Y3526" s="5">
        <v>0</v>
      </c>
      <c r="Z3526" s="6">
        <v>0</v>
      </c>
      <c r="AA3526" s="5">
        <v>0</v>
      </c>
      <c r="AB3526" s="6">
        <v>0</v>
      </c>
      <c r="AC3526" s="5">
        <v>0</v>
      </c>
      <c r="AD3526" s="6">
        <v>0</v>
      </c>
      <c r="AE3526" s="5">
        <v>0</v>
      </c>
      <c r="AF3526" s="6">
        <v>0</v>
      </c>
    </row>
    <row r="3527" spans="2:32" x14ac:dyDescent="0.35">
      <c r="B3527" s="1" t="s">
        <v>634</v>
      </c>
      <c r="C3527" s="5">
        <v>0</v>
      </c>
      <c r="D3527" s="6">
        <v>0</v>
      </c>
      <c r="E3527" s="5">
        <v>0</v>
      </c>
      <c r="F3527" s="6">
        <v>0</v>
      </c>
      <c r="G3527" s="5">
        <v>0</v>
      </c>
      <c r="H3527" s="6">
        <v>0</v>
      </c>
      <c r="I3527" s="5">
        <v>0</v>
      </c>
      <c r="J3527" s="6">
        <v>0</v>
      </c>
      <c r="K3527" s="5">
        <v>0</v>
      </c>
      <c r="L3527" s="6">
        <v>0</v>
      </c>
      <c r="M3527" s="5">
        <v>0</v>
      </c>
      <c r="N3527" s="6">
        <v>0</v>
      </c>
      <c r="O3527" s="5">
        <v>0</v>
      </c>
      <c r="P3527" s="6">
        <v>0</v>
      </c>
      <c r="Q3527" s="5">
        <v>0</v>
      </c>
      <c r="R3527" s="6">
        <v>0</v>
      </c>
      <c r="S3527" s="5">
        <v>0</v>
      </c>
      <c r="T3527" s="6">
        <v>0</v>
      </c>
      <c r="U3527" s="5">
        <v>0</v>
      </c>
      <c r="V3527" s="6">
        <v>0</v>
      </c>
      <c r="W3527" s="5">
        <v>0</v>
      </c>
      <c r="X3527" s="6">
        <v>0</v>
      </c>
      <c r="Y3527" s="5">
        <v>0</v>
      </c>
      <c r="Z3527" s="6">
        <v>0</v>
      </c>
      <c r="AA3527" s="5">
        <v>0</v>
      </c>
      <c r="AB3527" s="6">
        <v>0</v>
      </c>
      <c r="AC3527" s="5">
        <v>0</v>
      </c>
      <c r="AD3527" s="6">
        <v>0</v>
      </c>
      <c r="AE3527" s="5">
        <v>0</v>
      </c>
      <c r="AF3527" s="6">
        <v>0</v>
      </c>
    </row>
    <row r="3528" spans="2:32" x14ac:dyDescent="0.35">
      <c r="B3528" s="1" t="s">
        <v>635</v>
      </c>
      <c r="C3528" s="5">
        <v>0</v>
      </c>
      <c r="D3528" s="6">
        <v>0</v>
      </c>
      <c r="E3528" s="5">
        <v>0</v>
      </c>
      <c r="F3528" s="6">
        <v>0</v>
      </c>
      <c r="G3528" s="5">
        <v>0</v>
      </c>
      <c r="H3528" s="6">
        <v>0</v>
      </c>
      <c r="I3528" s="5">
        <v>0</v>
      </c>
      <c r="J3528" s="6">
        <v>0</v>
      </c>
      <c r="K3528" s="5">
        <v>0</v>
      </c>
      <c r="L3528" s="6">
        <v>0</v>
      </c>
      <c r="M3528" s="5">
        <v>0</v>
      </c>
      <c r="N3528" s="6">
        <v>0</v>
      </c>
      <c r="O3528" s="5">
        <v>0</v>
      </c>
      <c r="P3528" s="6">
        <v>0</v>
      </c>
      <c r="Q3528" s="5">
        <v>0</v>
      </c>
      <c r="R3528" s="6">
        <v>0</v>
      </c>
      <c r="S3528" s="5">
        <v>0</v>
      </c>
      <c r="T3528" s="6">
        <v>0</v>
      </c>
      <c r="U3528" s="5">
        <v>0</v>
      </c>
      <c r="V3528" s="6">
        <v>0</v>
      </c>
      <c r="W3528" s="5">
        <v>0</v>
      </c>
      <c r="X3528" s="6">
        <v>0</v>
      </c>
      <c r="Y3528" s="5">
        <v>0</v>
      </c>
      <c r="Z3528" s="6">
        <v>0</v>
      </c>
      <c r="AA3528" s="5">
        <v>0</v>
      </c>
      <c r="AB3528" s="6">
        <v>0</v>
      </c>
      <c r="AC3528" s="5">
        <v>0</v>
      </c>
      <c r="AD3528" s="6">
        <v>0</v>
      </c>
      <c r="AE3528" s="5">
        <v>0</v>
      </c>
      <c r="AF3528" s="6">
        <v>0</v>
      </c>
    </row>
    <row r="3529" spans="2:32" x14ac:dyDescent="0.35">
      <c r="B3529" s="2" t="s">
        <v>10</v>
      </c>
    </row>
    <row r="3530" spans="2:32" x14ac:dyDescent="0.35">
      <c r="B3530" s="1" t="s">
        <v>636</v>
      </c>
      <c r="C3530" s="5">
        <v>0</v>
      </c>
      <c r="D3530" s="6">
        <v>0</v>
      </c>
      <c r="E3530" s="5">
        <v>0</v>
      </c>
      <c r="F3530" s="6">
        <v>0</v>
      </c>
      <c r="G3530" s="5">
        <v>0</v>
      </c>
      <c r="H3530" s="6">
        <v>0</v>
      </c>
      <c r="I3530" s="5">
        <v>0</v>
      </c>
      <c r="J3530" s="6">
        <v>0</v>
      </c>
      <c r="K3530" s="5">
        <v>0</v>
      </c>
      <c r="L3530" s="6">
        <v>0</v>
      </c>
      <c r="M3530" s="5">
        <v>0</v>
      </c>
      <c r="N3530" s="6">
        <v>0</v>
      </c>
      <c r="O3530" s="5">
        <v>0</v>
      </c>
      <c r="P3530" s="6">
        <v>0</v>
      </c>
      <c r="Q3530" s="5">
        <v>0</v>
      </c>
      <c r="R3530" s="6">
        <v>0</v>
      </c>
      <c r="S3530" s="5">
        <v>0</v>
      </c>
      <c r="T3530" s="6">
        <v>0</v>
      </c>
      <c r="U3530" s="5">
        <v>0</v>
      </c>
      <c r="V3530" s="6">
        <v>0</v>
      </c>
      <c r="W3530" s="5">
        <v>0</v>
      </c>
      <c r="X3530" s="6">
        <v>0</v>
      </c>
      <c r="Y3530" s="5">
        <v>0</v>
      </c>
      <c r="Z3530" s="6">
        <v>0</v>
      </c>
      <c r="AA3530" s="5">
        <v>0</v>
      </c>
      <c r="AB3530" s="6">
        <v>0</v>
      </c>
      <c r="AC3530" s="5">
        <v>0</v>
      </c>
      <c r="AD3530" s="6">
        <v>0</v>
      </c>
      <c r="AE3530" s="5">
        <v>0</v>
      </c>
      <c r="AF3530" s="6">
        <v>0</v>
      </c>
    </row>
    <row r="3531" spans="2:32" x14ac:dyDescent="0.35">
      <c r="B3531" s="1" t="s">
        <v>637</v>
      </c>
      <c r="C3531" s="5">
        <v>0</v>
      </c>
      <c r="D3531" s="6">
        <v>0</v>
      </c>
      <c r="E3531" s="5">
        <v>0</v>
      </c>
      <c r="F3531" s="6">
        <v>0</v>
      </c>
      <c r="G3531" s="5">
        <v>0</v>
      </c>
      <c r="H3531" s="6">
        <v>0</v>
      </c>
      <c r="I3531" s="5">
        <v>0</v>
      </c>
      <c r="J3531" s="6">
        <v>0</v>
      </c>
      <c r="K3531" s="5">
        <v>0</v>
      </c>
      <c r="L3531" s="6">
        <v>0</v>
      </c>
      <c r="M3531" s="5">
        <v>0</v>
      </c>
      <c r="N3531" s="6">
        <v>0</v>
      </c>
      <c r="O3531" s="5">
        <v>0</v>
      </c>
      <c r="P3531" s="6">
        <v>0</v>
      </c>
      <c r="Q3531" s="5">
        <v>0</v>
      </c>
      <c r="R3531" s="6">
        <v>0</v>
      </c>
      <c r="S3531" s="5">
        <v>0</v>
      </c>
      <c r="T3531" s="6">
        <v>0</v>
      </c>
      <c r="U3531" s="5">
        <v>0</v>
      </c>
      <c r="V3531" s="6">
        <v>0</v>
      </c>
      <c r="W3531" s="5">
        <v>0</v>
      </c>
      <c r="X3531" s="6">
        <v>0</v>
      </c>
      <c r="Y3531" s="5">
        <v>0</v>
      </c>
      <c r="Z3531" s="6">
        <v>0</v>
      </c>
      <c r="AA3531" s="5">
        <v>0</v>
      </c>
      <c r="AB3531" s="6">
        <v>0</v>
      </c>
      <c r="AC3531" s="5">
        <v>0</v>
      </c>
      <c r="AD3531" s="6">
        <v>0</v>
      </c>
      <c r="AE3531" s="5">
        <v>0</v>
      </c>
      <c r="AF3531" s="6">
        <v>0</v>
      </c>
    </row>
    <row r="3532" spans="2:32" x14ac:dyDescent="0.35">
      <c r="B3532" s="1" t="s">
        <v>638</v>
      </c>
      <c r="C3532" s="5">
        <v>0</v>
      </c>
      <c r="D3532" s="6">
        <v>0</v>
      </c>
      <c r="E3532" s="5">
        <v>0</v>
      </c>
      <c r="F3532" s="6">
        <v>0</v>
      </c>
      <c r="G3532" s="5">
        <v>0</v>
      </c>
      <c r="H3532" s="6">
        <v>0</v>
      </c>
      <c r="I3532" s="5">
        <v>0</v>
      </c>
      <c r="J3532" s="6">
        <v>0</v>
      </c>
      <c r="K3532" s="5">
        <v>0</v>
      </c>
      <c r="L3532" s="6">
        <v>0</v>
      </c>
      <c r="M3532" s="5">
        <v>0</v>
      </c>
      <c r="N3532" s="6">
        <v>0</v>
      </c>
      <c r="O3532" s="5">
        <v>0</v>
      </c>
      <c r="P3532" s="6">
        <v>0</v>
      </c>
      <c r="Q3532" s="5">
        <v>0</v>
      </c>
      <c r="R3532" s="6">
        <v>0</v>
      </c>
      <c r="S3532" s="5">
        <v>0</v>
      </c>
      <c r="T3532" s="6">
        <v>0</v>
      </c>
      <c r="U3532" s="5">
        <v>0</v>
      </c>
      <c r="V3532" s="6">
        <v>0</v>
      </c>
      <c r="W3532" s="5">
        <v>0</v>
      </c>
      <c r="X3532" s="6">
        <v>0</v>
      </c>
      <c r="Y3532" s="5">
        <v>0</v>
      </c>
      <c r="Z3532" s="6">
        <v>0</v>
      </c>
      <c r="AA3532" s="5">
        <v>0</v>
      </c>
      <c r="AB3532" s="6">
        <v>0</v>
      </c>
      <c r="AC3532" s="5">
        <v>0</v>
      </c>
      <c r="AD3532" s="6">
        <v>0</v>
      </c>
      <c r="AE3532" s="5">
        <v>0</v>
      </c>
      <c r="AF3532" s="6">
        <v>0</v>
      </c>
    </row>
    <row r="3533" spans="2:32" x14ac:dyDescent="0.35">
      <c r="B3533" s="1" t="s">
        <v>639</v>
      </c>
      <c r="C3533" s="5">
        <v>0</v>
      </c>
      <c r="D3533" s="6">
        <v>0</v>
      </c>
      <c r="E3533" s="5">
        <v>0</v>
      </c>
      <c r="F3533" s="6">
        <v>0</v>
      </c>
      <c r="G3533" s="5">
        <v>0</v>
      </c>
      <c r="H3533" s="6">
        <v>0</v>
      </c>
      <c r="I3533" s="5">
        <v>0</v>
      </c>
      <c r="J3533" s="6">
        <v>0</v>
      </c>
      <c r="K3533" s="5">
        <v>0</v>
      </c>
      <c r="L3533" s="6">
        <v>0</v>
      </c>
      <c r="M3533" s="5">
        <v>0</v>
      </c>
      <c r="N3533" s="6">
        <v>0</v>
      </c>
      <c r="O3533" s="5">
        <v>0</v>
      </c>
      <c r="P3533" s="6">
        <v>0</v>
      </c>
      <c r="Q3533" s="5">
        <v>0</v>
      </c>
      <c r="R3533" s="6">
        <v>0</v>
      </c>
      <c r="S3533" s="5">
        <v>0</v>
      </c>
      <c r="T3533" s="6">
        <v>0</v>
      </c>
      <c r="U3533" s="5">
        <v>0</v>
      </c>
      <c r="V3533" s="6">
        <v>0</v>
      </c>
      <c r="W3533" s="5">
        <v>0</v>
      </c>
      <c r="X3533" s="6">
        <v>0</v>
      </c>
      <c r="Y3533" s="5">
        <v>0</v>
      </c>
      <c r="Z3533" s="6">
        <v>0</v>
      </c>
      <c r="AA3533" s="5">
        <v>0</v>
      </c>
      <c r="AB3533" s="6">
        <v>0</v>
      </c>
      <c r="AC3533" s="5">
        <v>0</v>
      </c>
      <c r="AD3533" s="6">
        <v>0</v>
      </c>
      <c r="AE3533" s="5">
        <v>0</v>
      </c>
      <c r="AF3533" s="6">
        <v>0</v>
      </c>
    </row>
    <row r="3534" spans="2:32" x14ac:dyDescent="0.35">
      <c r="B3534" s="1" t="s">
        <v>640</v>
      </c>
      <c r="C3534" s="5">
        <v>2.0200000000000001E-3</v>
      </c>
      <c r="D3534" s="6">
        <v>1.1419999999999999</v>
      </c>
      <c r="E3534" s="5">
        <v>0</v>
      </c>
      <c r="F3534" s="6">
        <v>0</v>
      </c>
      <c r="G3534" s="5">
        <v>0</v>
      </c>
      <c r="H3534" s="6">
        <v>0</v>
      </c>
      <c r="I3534" s="5">
        <v>0</v>
      </c>
      <c r="J3534" s="6">
        <v>0</v>
      </c>
      <c r="K3534" s="5">
        <v>0</v>
      </c>
      <c r="L3534" s="6">
        <v>0</v>
      </c>
      <c r="M3534" s="5">
        <v>0</v>
      </c>
      <c r="N3534" s="6">
        <v>0</v>
      </c>
      <c r="O3534" s="5">
        <v>0</v>
      </c>
      <c r="P3534" s="6">
        <v>0</v>
      </c>
      <c r="Q3534" s="5">
        <v>0</v>
      </c>
      <c r="R3534" s="6">
        <v>0</v>
      </c>
      <c r="S3534" s="5">
        <v>0</v>
      </c>
      <c r="T3534" s="6">
        <v>0</v>
      </c>
      <c r="U3534" s="5">
        <v>9.75E-3</v>
      </c>
      <c r="V3534" s="6">
        <v>0.29299999999999998</v>
      </c>
      <c r="W3534" s="5">
        <v>0.11505</v>
      </c>
      <c r="X3534" s="6">
        <v>0.84799999999999998</v>
      </c>
      <c r="Y3534" s="5">
        <v>0</v>
      </c>
      <c r="Z3534" s="6">
        <v>0</v>
      </c>
      <c r="AA3534" s="5">
        <v>0</v>
      </c>
      <c r="AB3534" s="6">
        <v>0</v>
      </c>
      <c r="AC3534" s="5">
        <v>0</v>
      </c>
      <c r="AD3534" s="6">
        <v>0</v>
      </c>
      <c r="AE3534" s="5">
        <v>0</v>
      </c>
      <c r="AF3534" s="6">
        <v>0</v>
      </c>
    </row>
    <row r="3535" spans="2:32" x14ac:dyDescent="0.35">
      <c r="B3535" s="1" t="s">
        <v>641</v>
      </c>
      <c r="C3535" s="5">
        <v>0</v>
      </c>
      <c r="D3535" s="6">
        <v>0</v>
      </c>
      <c r="E3535" s="5">
        <v>0</v>
      </c>
      <c r="F3535" s="6">
        <v>0</v>
      </c>
      <c r="G3535" s="5">
        <v>0</v>
      </c>
      <c r="H3535" s="6">
        <v>0</v>
      </c>
      <c r="I3535" s="5">
        <v>0</v>
      </c>
      <c r="J3535" s="6">
        <v>0</v>
      </c>
      <c r="K3535" s="5">
        <v>0</v>
      </c>
      <c r="L3535" s="6">
        <v>0</v>
      </c>
      <c r="M3535" s="5">
        <v>0</v>
      </c>
      <c r="N3535" s="6">
        <v>0</v>
      </c>
      <c r="O3535" s="5">
        <v>0</v>
      </c>
      <c r="P3535" s="6">
        <v>0</v>
      </c>
      <c r="Q3535" s="5">
        <v>0</v>
      </c>
      <c r="R3535" s="6">
        <v>0</v>
      </c>
      <c r="S3535" s="5">
        <v>0</v>
      </c>
      <c r="T3535" s="6">
        <v>0</v>
      </c>
      <c r="U3535" s="5">
        <v>0</v>
      </c>
      <c r="V3535" s="6">
        <v>0</v>
      </c>
      <c r="W3535" s="5">
        <v>0</v>
      </c>
      <c r="X3535" s="6">
        <v>0</v>
      </c>
      <c r="Y3535" s="5">
        <v>0</v>
      </c>
      <c r="Z3535" s="6">
        <v>0</v>
      </c>
      <c r="AA3535" s="5">
        <v>0</v>
      </c>
      <c r="AB3535" s="6">
        <v>0</v>
      </c>
      <c r="AC3535" s="5">
        <v>0</v>
      </c>
      <c r="AD3535" s="6">
        <v>0</v>
      </c>
      <c r="AE3535" s="5">
        <v>0</v>
      </c>
      <c r="AF3535" s="6">
        <v>0</v>
      </c>
    </row>
    <row r="3536" spans="2:32" x14ac:dyDescent="0.35">
      <c r="B3536" s="1" t="s">
        <v>151</v>
      </c>
      <c r="C3536" s="5">
        <v>2.1199999999999999E-3</v>
      </c>
      <c r="D3536" s="6">
        <v>1.1970000000000001</v>
      </c>
      <c r="E3536" s="5">
        <v>0</v>
      </c>
      <c r="F3536" s="6">
        <v>0</v>
      </c>
      <c r="G3536" s="5">
        <v>0</v>
      </c>
      <c r="H3536" s="6">
        <v>0</v>
      </c>
      <c r="I3536" s="5">
        <v>0</v>
      </c>
      <c r="J3536" s="6">
        <v>0</v>
      </c>
      <c r="K3536" s="5">
        <v>0</v>
      </c>
      <c r="L3536" s="6">
        <v>0</v>
      </c>
      <c r="M3536" s="5">
        <v>0</v>
      </c>
      <c r="N3536" s="6">
        <v>0</v>
      </c>
      <c r="O3536" s="5">
        <v>0</v>
      </c>
      <c r="P3536" s="6">
        <v>0</v>
      </c>
      <c r="Q3536" s="5">
        <v>0</v>
      </c>
      <c r="R3536" s="6">
        <v>0</v>
      </c>
      <c r="S3536" s="5">
        <v>0</v>
      </c>
      <c r="T3536" s="6">
        <v>0</v>
      </c>
      <c r="U3536" s="5">
        <v>0</v>
      </c>
      <c r="V3536" s="6">
        <v>0</v>
      </c>
      <c r="W3536" s="5">
        <v>0.16239999999999999</v>
      </c>
      <c r="X3536" s="6">
        <v>1.1970000000000001</v>
      </c>
      <c r="Y3536" s="5">
        <v>0</v>
      </c>
      <c r="Z3536" s="6">
        <v>0</v>
      </c>
      <c r="AA3536" s="5">
        <v>0</v>
      </c>
      <c r="AB3536" s="6">
        <v>0</v>
      </c>
      <c r="AC3536" s="5">
        <v>0</v>
      </c>
      <c r="AD3536" s="6">
        <v>0</v>
      </c>
      <c r="AE3536" s="5">
        <v>0</v>
      </c>
      <c r="AF3536" s="6">
        <v>0</v>
      </c>
    </row>
    <row r="3537" spans="2:32" x14ac:dyDescent="0.35">
      <c r="B3537" s="1" t="s">
        <v>642</v>
      </c>
      <c r="C3537" s="5">
        <v>2.1000000000000001E-4</v>
      </c>
      <c r="D3537" s="6">
        <v>0.121</v>
      </c>
      <c r="E3537" s="5">
        <v>0</v>
      </c>
      <c r="F3537" s="6">
        <v>0</v>
      </c>
      <c r="G3537" s="5">
        <v>0</v>
      </c>
      <c r="H3537" s="6">
        <v>0</v>
      </c>
      <c r="I3537" s="5">
        <v>0</v>
      </c>
      <c r="J3537" s="6">
        <v>0</v>
      </c>
      <c r="K3537" s="5">
        <v>0</v>
      </c>
      <c r="L3537" s="6">
        <v>0</v>
      </c>
      <c r="M3537" s="5">
        <v>0</v>
      </c>
      <c r="N3537" s="6">
        <v>0</v>
      </c>
      <c r="O3537" s="5">
        <v>0</v>
      </c>
      <c r="P3537" s="6">
        <v>0</v>
      </c>
      <c r="Q3537" s="5">
        <v>0</v>
      </c>
      <c r="R3537" s="6">
        <v>0</v>
      </c>
      <c r="S3537" s="5">
        <v>0</v>
      </c>
      <c r="T3537" s="6">
        <v>0</v>
      </c>
      <c r="U3537" s="5">
        <v>0</v>
      </c>
      <c r="V3537" s="6">
        <v>0</v>
      </c>
      <c r="W3537" s="5">
        <v>1.6420000000000001E-2</v>
      </c>
      <c r="X3537" s="6">
        <v>0.121</v>
      </c>
      <c r="Y3537" s="5">
        <v>0</v>
      </c>
      <c r="Z3537" s="6">
        <v>0</v>
      </c>
      <c r="AA3537" s="5">
        <v>0</v>
      </c>
      <c r="AB3537" s="6">
        <v>0</v>
      </c>
      <c r="AC3537" s="5">
        <v>0</v>
      </c>
      <c r="AD3537" s="6">
        <v>0</v>
      </c>
      <c r="AE3537" s="5">
        <v>0</v>
      </c>
      <c r="AF3537" s="6">
        <v>0</v>
      </c>
    </row>
    <row r="3538" spans="2:32" x14ac:dyDescent="0.35">
      <c r="B3538" s="1" t="s">
        <v>643</v>
      </c>
      <c r="C3538" s="5">
        <v>0</v>
      </c>
      <c r="D3538" s="6">
        <v>0</v>
      </c>
      <c r="E3538" s="5">
        <v>0</v>
      </c>
      <c r="F3538" s="6">
        <v>0</v>
      </c>
      <c r="G3538" s="5">
        <v>0</v>
      </c>
      <c r="H3538" s="6">
        <v>0</v>
      </c>
      <c r="I3538" s="5">
        <v>0</v>
      </c>
      <c r="J3538" s="6">
        <v>0</v>
      </c>
      <c r="K3538" s="5">
        <v>0</v>
      </c>
      <c r="L3538" s="6">
        <v>0</v>
      </c>
      <c r="M3538" s="5">
        <v>0</v>
      </c>
      <c r="N3538" s="6">
        <v>0</v>
      </c>
      <c r="O3538" s="5">
        <v>0</v>
      </c>
      <c r="P3538" s="6">
        <v>0</v>
      </c>
      <c r="Q3538" s="5">
        <v>0</v>
      </c>
      <c r="R3538" s="6">
        <v>0</v>
      </c>
      <c r="S3538" s="5">
        <v>0</v>
      </c>
      <c r="T3538" s="6">
        <v>0</v>
      </c>
      <c r="U3538" s="5">
        <v>0</v>
      </c>
      <c r="V3538" s="6">
        <v>0</v>
      </c>
      <c r="W3538" s="5">
        <v>0</v>
      </c>
      <c r="X3538" s="6">
        <v>0</v>
      </c>
      <c r="Y3538" s="5">
        <v>0</v>
      </c>
      <c r="Z3538" s="6">
        <v>0</v>
      </c>
      <c r="AA3538" s="5">
        <v>0</v>
      </c>
      <c r="AB3538" s="6">
        <v>0</v>
      </c>
      <c r="AC3538" s="5">
        <v>0</v>
      </c>
      <c r="AD3538" s="6">
        <v>0</v>
      </c>
      <c r="AE3538" s="5">
        <v>0</v>
      </c>
      <c r="AF3538" s="6">
        <v>0</v>
      </c>
    </row>
    <row r="3539" spans="2:32" x14ac:dyDescent="0.35">
      <c r="B3539" s="2" t="s">
        <v>11</v>
      </c>
    </row>
    <row r="3540" spans="2:32" x14ac:dyDescent="0.35">
      <c r="B3540" s="1" t="s">
        <v>644</v>
      </c>
      <c r="C3540" s="5">
        <v>0</v>
      </c>
      <c r="D3540" s="6">
        <v>0</v>
      </c>
      <c r="E3540" s="5">
        <v>0</v>
      </c>
      <c r="F3540" s="6">
        <v>0</v>
      </c>
      <c r="G3540" s="5">
        <v>0</v>
      </c>
      <c r="H3540" s="6">
        <v>0</v>
      </c>
      <c r="I3540" s="5">
        <v>0</v>
      </c>
      <c r="J3540" s="6">
        <v>0</v>
      </c>
      <c r="K3540" s="5">
        <v>0</v>
      </c>
      <c r="L3540" s="6">
        <v>0</v>
      </c>
      <c r="M3540" s="5">
        <v>0</v>
      </c>
      <c r="N3540" s="6">
        <v>0</v>
      </c>
      <c r="O3540" s="5">
        <v>0</v>
      </c>
      <c r="P3540" s="6">
        <v>0</v>
      </c>
      <c r="Q3540" s="5">
        <v>0</v>
      </c>
      <c r="R3540" s="6">
        <v>0</v>
      </c>
      <c r="S3540" s="5">
        <v>0</v>
      </c>
      <c r="T3540" s="6">
        <v>0</v>
      </c>
      <c r="U3540" s="5">
        <v>0</v>
      </c>
      <c r="V3540" s="6">
        <v>0</v>
      </c>
      <c r="W3540" s="5">
        <v>0</v>
      </c>
      <c r="X3540" s="6">
        <v>0</v>
      </c>
      <c r="Y3540" s="5">
        <v>0</v>
      </c>
      <c r="Z3540" s="6">
        <v>0</v>
      </c>
      <c r="AA3540" s="5">
        <v>0</v>
      </c>
      <c r="AB3540" s="6">
        <v>0</v>
      </c>
      <c r="AC3540" s="5">
        <v>0</v>
      </c>
      <c r="AD3540" s="6">
        <v>0</v>
      </c>
      <c r="AE3540" s="5">
        <v>0</v>
      </c>
      <c r="AF3540" s="6">
        <v>0</v>
      </c>
    </row>
    <row r="3541" spans="2:32" x14ac:dyDescent="0.35">
      <c r="B3541" s="1" t="s">
        <v>645</v>
      </c>
      <c r="C3541" s="5">
        <v>0</v>
      </c>
      <c r="D3541" s="6">
        <v>0</v>
      </c>
      <c r="E3541" s="5">
        <v>0</v>
      </c>
      <c r="F3541" s="6">
        <v>0</v>
      </c>
      <c r="G3541" s="5">
        <v>0</v>
      </c>
      <c r="H3541" s="6">
        <v>0</v>
      </c>
      <c r="I3541" s="5">
        <v>0</v>
      </c>
      <c r="J3541" s="6">
        <v>0</v>
      </c>
      <c r="K3541" s="5">
        <v>0</v>
      </c>
      <c r="L3541" s="6">
        <v>0</v>
      </c>
      <c r="M3541" s="5">
        <v>0</v>
      </c>
      <c r="N3541" s="6">
        <v>0</v>
      </c>
      <c r="O3541" s="5">
        <v>0</v>
      </c>
      <c r="P3541" s="6">
        <v>0</v>
      </c>
      <c r="Q3541" s="5">
        <v>0</v>
      </c>
      <c r="R3541" s="6">
        <v>0</v>
      </c>
      <c r="S3541" s="5">
        <v>0</v>
      </c>
      <c r="T3541" s="6">
        <v>0</v>
      </c>
      <c r="U3541" s="5">
        <v>0</v>
      </c>
      <c r="V3541" s="6">
        <v>0</v>
      </c>
      <c r="W3541" s="5">
        <v>0</v>
      </c>
      <c r="X3541" s="6">
        <v>0</v>
      </c>
      <c r="Y3541" s="5">
        <v>0</v>
      </c>
      <c r="Z3541" s="6">
        <v>0</v>
      </c>
      <c r="AA3541" s="5">
        <v>0</v>
      </c>
      <c r="AB3541" s="6">
        <v>0</v>
      </c>
      <c r="AC3541" s="5">
        <v>0</v>
      </c>
      <c r="AD3541" s="6">
        <v>0</v>
      </c>
      <c r="AE3541" s="5">
        <v>0</v>
      </c>
      <c r="AF3541" s="6">
        <v>0</v>
      </c>
    </row>
    <row r="3542" spans="2:32" x14ac:dyDescent="0.35">
      <c r="B3542" s="1" t="s">
        <v>646</v>
      </c>
      <c r="C3542" s="5">
        <v>0</v>
      </c>
      <c r="D3542" s="6">
        <v>0</v>
      </c>
      <c r="E3542" s="5">
        <v>0</v>
      </c>
      <c r="F3542" s="6">
        <v>0</v>
      </c>
      <c r="G3542" s="5">
        <v>0</v>
      </c>
      <c r="H3542" s="6">
        <v>0</v>
      </c>
      <c r="I3542" s="5">
        <v>0</v>
      </c>
      <c r="J3542" s="6">
        <v>0</v>
      </c>
      <c r="K3542" s="5">
        <v>0</v>
      </c>
      <c r="L3542" s="6">
        <v>0</v>
      </c>
      <c r="M3542" s="5">
        <v>0</v>
      </c>
      <c r="N3542" s="6">
        <v>0</v>
      </c>
      <c r="O3542" s="5">
        <v>0</v>
      </c>
      <c r="P3542" s="6">
        <v>0</v>
      </c>
      <c r="Q3542" s="5">
        <v>0</v>
      </c>
      <c r="R3542" s="6">
        <v>0</v>
      </c>
      <c r="S3542" s="5">
        <v>0</v>
      </c>
      <c r="T3542" s="6">
        <v>0</v>
      </c>
      <c r="U3542" s="5">
        <v>0</v>
      </c>
      <c r="V3542" s="6">
        <v>0</v>
      </c>
      <c r="W3542" s="5">
        <v>0</v>
      </c>
      <c r="X3542" s="6">
        <v>0</v>
      </c>
      <c r="Y3542" s="5">
        <v>0</v>
      </c>
      <c r="Z3542" s="6">
        <v>0</v>
      </c>
      <c r="AA3542" s="5">
        <v>0</v>
      </c>
      <c r="AB3542" s="6">
        <v>0</v>
      </c>
      <c r="AC3542" s="5">
        <v>0</v>
      </c>
      <c r="AD3542" s="6">
        <v>0</v>
      </c>
      <c r="AE3542" s="5">
        <v>0</v>
      </c>
      <c r="AF3542" s="6">
        <v>0</v>
      </c>
    </row>
    <row r="3543" spans="2:32" x14ac:dyDescent="0.35">
      <c r="B3543" s="1" t="s">
        <v>647</v>
      </c>
      <c r="C3543" s="5">
        <v>0</v>
      </c>
      <c r="D3543" s="6">
        <v>0</v>
      </c>
      <c r="E3543" s="5">
        <v>0</v>
      </c>
      <c r="F3543" s="6">
        <v>0</v>
      </c>
      <c r="G3543" s="5">
        <v>0</v>
      </c>
      <c r="H3543" s="6">
        <v>0</v>
      </c>
      <c r="I3543" s="5">
        <v>0</v>
      </c>
      <c r="J3543" s="6">
        <v>0</v>
      </c>
      <c r="K3543" s="5">
        <v>0</v>
      </c>
      <c r="L3543" s="6">
        <v>0</v>
      </c>
      <c r="M3543" s="5">
        <v>0</v>
      </c>
      <c r="N3543" s="6">
        <v>0</v>
      </c>
      <c r="O3543" s="5">
        <v>0</v>
      </c>
      <c r="P3543" s="6">
        <v>0</v>
      </c>
      <c r="Q3543" s="5">
        <v>0</v>
      </c>
      <c r="R3543" s="6">
        <v>0</v>
      </c>
      <c r="S3543" s="5">
        <v>0</v>
      </c>
      <c r="T3543" s="6">
        <v>0</v>
      </c>
      <c r="U3543" s="5">
        <v>0</v>
      </c>
      <c r="V3543" s="6">
        <v>0</v>
      </c>
      <c r="W3543" s="5">
        <v>0</v>
      </c>
      <c r="X3543" s="6">
        <v>0</v>
      </c>
      <c r="Y3543" s="5">
        <v>0</v>
      </c>
      <c r="Z3543" s="6">
        <v>0</v>
      </c>
      <c r="AA3543" s="5">
        <v>0</v>
      </c>
      <c r="AB3543" s="6">
        <v>0</v>
      </c>
      <c r="AC3543" s="5">
        <v>0</v>
      </c>
      <c r="AD3543" s="6">
        <v>0</v>
      </c>
      <c r="AE3543" s="5">
        <v>0</v>
      </c>
      <c r="AF3543" s="6">
        <v>0</v>
      </c>
    </row>
    <row r="3544" spans="2:32" x14ac:dyDescent="0.35">
      <c r="B3544" s="1" t="s">
        <v>648</v>
      </c>
      <c r="C3544" s="5">
        <v>0</v>
      </c>
      <c r="D3544" s="6">
        <v>0</v>
      </c>
      <c r="E3544" s="5">
        <v>0</v>
      </c>
      <c r="F3544" s="6">
        <v>0</v>
      </c>
      <c r="G3544" s="5">
        <v>0</v>
      </c>
      <c r="H3544" s="6">
        <v>0</v>
      </c>
      <c r="I3544" s="5">
        <v>0</v>
      </c>
      <c r="J3544" s="6">
        <v>0</v>
      </c>
      <c r="K3544" s="5">
        <v>0</v>
      </c>
      <c r="L3544" s="6">
        <v>0</v>
      </c>
      <c r="M3544" s="5">
        <v>0</v>
      </c>
      <c r="N3544" s="6">
        <v>0</v>
      </c>
      <c r="O3544" s="5">
        <v>0</v>
      </c>
      <c r="P3544" s="6">
        <v>0</v>
      </c>
      <c r="Q3544" s="5">
        <v>0</v>
      </c>
      <c r="R3544" s="6">
        <v>0</v>
      </c>
      <c r="S3544" s="5">
        <v>0</v>
      </c>
      <c r="T3544" s="6">
        <v>0</v>
      </c>
      <c r="U3544" s="5">
        <v>0</v>
      </c>
      <c r="V3544" s="6">
        <v>0</v>
      </c>
      <c r="W3544" s="5">
        <v>0</v>
      </c>
      <c r="X3544" s="6">
        <v>0</v>
      </c>
      <c r="Y3544" s="5">
        <v>0</v>
      </c>
      <c r="Z3544" s="6">
        <v>0</v>
      </c>
      <c r="AA3544" s="5">
        <v>0</v>
      </c>
      <c r="AB3544" s="6">
        <v>0</v>
      </c>
      <c r="AC3544" s="5">
        <v>0</v>
      </c>
      <c r="AD3544" s="6">
        <v>0</v>
      </c>
      <c r="AE3544" s="5">
        <v>0</v>
      </c>
      <c r="AF3544" s="6">
        <v>0</v>
      </c>
    </row>
    <row r="3545" spans="2:32" x14ac:dyDescent="0.35">
      <c r="B3545" s="1" t="s">
        <v>649</v>
      </c>
      <c r="C3545" s="5">
        <v>0</v>
      </c>
      <c r="D3545" s="6">
        <v>0</v>
      </c>
      <c r="E3545" s="5">
        <v>0</v>
      </c>
      <c r="F3545" s="6">
        <v>0</v>
      </c>
      <c r="G3545" s="5">
        <v>0</v>
      </c>
      <c r="H3545" s="6">
        <v>0</v>
      </c>
      <c r="I3545" s="5">
        <v>0</v>
      </c>
      <c r="J3545" s="6">
        <v>0</v>
      </c>
      <c r="K3545" s="5">
        <v>0</v>
      </c>
      <c r="L3545" s="6">
        <v>0</v>
      </c>
      <c r="M3545" s="5">
        <v>0</v>
      </c>
      <c r="N3545" s="6">
        <v>0</v>
      </c>
      <c r="O3545" s="5">
        <v>0</v>
      </c>
      <c r="P3545" s="6">
        <v>0</v>
      </c>
      <c r="Q3545" s="5">
        <v>0</v>
      </c>
      <c r="R3545" s="6">
        <v>0</v>
      </c>
      <c r="S3545" s="5">
        <v>0</v>
      </c>
      <c r="T3545" s="6">
        <v>0</v>
      </c>
      <c r="U3545" s="5">
        <v>0</v>
      </c>
      <c r="V3545" s="6">
        <v>0</v>
      </c>
      <c r="W3545" s="5">
        <v>0</v>
      </c>
      <c r="X3545" s="6">
        <v>0</v>
      </c>
      <c r="Y3545" s="5">
        <v>0</v>
      </c>
      <c r="Z3545" s="6">
        <v>0</v>
      </c>
      <c r="AA3545" s="5">
        <v>0</v>
      </c>
      <c r="AB3545" s="6">
        <v>0</v>
      </c>
      <c r="AC3545" s="5">
        <v>0</v>
      </c>
      <c r="AD3545" s="6">
        <v>0</v>
      </c>
      <c r="AE3545" s="5">
        <v>0</v>
      </c>
      <c r="AF3545" s="6">
        <v>0</v>
      </c>
    </row>
    <row r="3546" spans="2:32" x14ac:dyDescent="0.35">
      <c r="B3546" s="1" t="s">
        <v>650</v>
      </c>
      <c r="C3546" s="5">
        <v>0</v>
      </c>
      <c r="D3546" s="6">
        <v>0</v>
      </c>
      <c r="E3546" s="5">
        <v>0</v>
      </c>
      <c r="F3546" s="6">
        <v>0</v>
      </c>
      <c r="G3546" s="5">
        <v>0</v>
      </c>
      <c r="H3546" s="6">
        <v>0</v>
      </c>
      <c r="I3546" s="5">
        <v>0</v>
      </c>
      <c r="J3546" s="6">
        <v>0</v>
      </c>
      <c r="K3546" s="5">
        <v>0</v>
      </c>
      <c r="L3546" s="6">
        <v>0</v>
      </c>
      <c r="M3546" s="5">
        <v>0</v>
      </c>
      <c r="N3546" s="6">
        <v>0</v>
      </c>
      <c r="O3546" s="5">
        <v>0</v>
      </c>
      <c r="P3546" s="6">
        <v>0</v>
      </c>
      <c r="Q3546" s="5">
        <v>0</v>
      </c>
      <c r="R3546" s="6">
        <v>0</v>
      </c>
      <c r="S3546" s="5">
        <v>0</v>
      </c>
      <c r="T3546" s="6">
        <v>0</v>
      </c>
      <c r="U3546" s="5">
        <v>0</v>
      </c>
      <c r="V3546" s="6">
        <v>0</v>
      </c>
      <c r="W3546" s="5">
        <v>0</v>
      </c>
      <c r="X3546" s="6">
        <v>0</v>
      </c>
      <c r="Y3546" s="5">
        <v>0</v>
      </c>
      <c r="Z3546" s="6">
        <v>0</v>
      </c>
      <c r="AA3546" s="5">
        <v>0</v>
      </c>
      <c r="AB3546" s="6">
        <v>0</v>
      </c>
      <c r="AC3546" s="5">
        <v>0</v>
      </c>
      <c r="AD3546" s="6">
        <v>0</v>
      </c>
      <c r="AE3546" s="5">
        <v>0</v>
      </c>
      <c r="AF3546" s="6">
        <v>0</v>
      </c>
    </row>
    <row r="3547" spans="2:32" x14ac:dyDescent="0.35">
      <c r="B3547" s="1" t="s">
        <v>651</v>
      </c>
      <c r="C3547" s="5">
        <v>0</v>
      </c>
      <c r="D3547" s="6">
        <v>0</v>
      </c>
      <c r="E3547" s="5">
        <v>0</v>
      </c>
      <c r="F3547" s="6">
        <v>0</v>
      </c>
      <c r="G3547" s="5">
        <v>0</v>
      </c>
      <c r="H3547" s="6">
        <v>0</v>
      </c>
      <c r="I3547" s="5">
        <v>0</v>
      </c>
      <c r="J3547" s="6">
        <v>0</v>
      </c>
      <c r="K3547" s="5">
        <v>0</v>
      </c>
      <c r="L3547" s="6">
        <v>0</v>
      </c>
      <c r="M3547" s="5">
        <v>0</v>
      </c>
      <c r="N3547" s="6">
        <v>0</v>
      </c>
      <c r="O3547" s="5">
        <v>0</v>
      </c>
      <c r="P3547" s="6">
        <v>0</v>
      </c>
      <c r="Q3547" s="5">
        <v>0</v>
      </c>
      <c r="R3547" s="6">
        <v>0</v>
      </c>
      <c r="S3547" s="5">
        <v>0</v>
      </c>
      <c r="T3547" s="6">
        <v>0</v>
      </c>
      <c r="U3547" s="5">
        <v>0</v>
      </c>
      <c r="V3547" s="6">
        <v>0</v>
      </c>
      <c r="W3547" s="5">
        <v>0</v>
      </c>
      <c r="X3547" s="6">
        <v>0</v>
      </c>
      <c r="Y3547" s="5">
        <v>0</v>
      </c>
      <c r="Z3547" s="6">
        <v>0</v>
      </c>
      <c r="AA3547" s="5">
        <v>0</v>
      </c>
      <c r="AB3547" s="6">
        <v>0</v>
      </c>
      <c r="AC3547" s="5">
        <v>0</v>
      </c>
      <c r="AD3547" s="6">
        <v>0</v>
      </c>
      <c r="AE3547" s="5">
        <v>0</v>
      </c>
      <c r="AF3547" s="6">
        <v>0</v>
      </c>
    </row>
    <row r="3548" spans="2:32" x14ac:dyDescent="0.35">
      <c r="B3548" s="1" t="s">
        <v>167</v>
      </c>
      <c r="C3548" s="5">
        <v>3.8E-3</v>
      </c>
      <c r="D3548" s="6">
        <v>2.145</v>
      </c>
      <c r="E3548" s="5">
        <v>0</v>
      </c>
      <c r="F3548" s="6">
        <v>0</v>
      </c>
      <c r="G3548" s="5">
        <v>0</v>
      </c>
      <c r="H3548" s="6">
        <v>0</v>
      </c>
      <c r="I3548" s="5">
        <v>3.022E-2</v>
      </c>
      <c r="J3548" s="6">
        <v>1.01</v>
      </c>
      <c r="K3548" s="5">
        <v>0</v>
      </c>
      <c r="L3548" s="6">
        <v>0</v>
      </c>
      <c r="M3548" s="5">
        <v>0</v>
      </c>
      <c r="N3548" s="6">
        <v>0</v>
      </c>
      <c r="O3548" s="5">
        <v>0</v>
      </c>
      <c r="P3548" s="6">
        <v>0</v>
      </c>
      <c r="Q3548" s="5">
        <v>0</v>
      </c>
      <c r="R3548" s="6">
        <v>0</v>
      </c>
      <c r="S3548" s="5">
        <v>0</v>
      </c>
      <c r="T3548" s="6">
        <v>0</v>
      </c>
      <c r="U3548" s="5">
        <v>0</v>
      </c>
      <c r="V3548" s="6">
        <v>0</v>
      </c>
      <c r="W3548" s="5">
        <v>0</v>
      </c>
      <c r="X3548" s="6">
        <v>0</v>
      </c>
      <c r="Y3548" s="5">
        <v>2.3E-2</v>
      </c>
      <c r="Z3548" s="6">
        <v>1.135</v>
      </c>
      <c r="AA3548" s="5">
        <v>0</v>
      </c>
      <c r="AB3548" s="6">
        <v>0</v>
      </c>
      <c r="AC3548" s="5">
        <v>0</v>
      </c>
      <c r="AD3548" s="6">
        <v>0</v>
      </c>
      <c r="AE3548" s="5">
        <v>0</v>
      </c>
      <c r="AF3548" s="6">
        <v>0</v>
      </c>
    </row>
    <row r="3549" spans="2:32" x14ac:dyDescent="0.35">
      <c r="B3549" s="1" t="s">
        <v>652</v>
      </c>
      <c r="C3549" s="5">
        <v>0</v>
      </c>
      <c r="D3549" s="6">
        <v>0</v>
      </c>
      <c r="E3549" s="5">
        <v>0</v>
      </c>
      <c r="F3549" s="6">
        <v>0</v>
      </c>
      <c r="G3549" s="5">
        <v>0</v>
      </c>
      <c r="H3549" s="6">
        <v>0</v>
      </c>
      <c r="I3549" s="5">
        <v>0</v>
      </c>
      <c r="J3549" s="6">
        <v>0</v>
      </c>
      <c r="K3549" s="5">
        <v>0</v>
      </c>
      <c r="L3549" s="6">
        <v>0</v>
      </c>
      <c r="M3549" s="5">
        <v>0</v>
      </c>
      <c r="N3549" s="6">
        <v>0</v>
      </c>
      <c r="O3549" s="5">
        <v>0</v>
      </c>
      <c r="P3549" s="6">
        <v>0</v>
      </c>
      <c r="Q3549" s="5">
        <v>0</v>
      </c>
      <c r="R3549" s="6">
        <v>0</v>
      </c>
      <c r="S3549" s="5">
        <v>0</v>
      </c>
      <c r="T3549" s="6">
        <v>0</v>
      </c>
      <c r="U3549" s="5">
        <v>0</v>
      </c>
      <c r="V3549" s="6">
        <v>0</v>
      </c>
      <c r="W3549" s="5">
        <v>0</v>
      </c>
      <c r="X3549" s="6">
        <v>0</v>
      </c>
      <c r="Y3549" s="5">
        <v>0</v>
      </c>
      <c r="Z3549" s="6">
        <v>0</v>
      </c>
      <c r="AA3549" s="5">
        <v>0</v>
      </c>
      <c r="AB3549" s="6">
        <v>0</v>
      </c>
      <c r="AC3549" s="5">
        <v>0</v>
      </c>
      <c r="AD3549" s="6">
        <v>0</v>
      </c>
      <c r="AE3549" s="5">
        <v>0</v>
      </c>
      <c r="AF3549" s="6">
        <v>0</v>
      </c>
    </row>
    <row r="3550" spans="2:32" x14ac:dyDescent="0.35">
      <c r="B3550" s="1" t="s">
        <v>653</v>
      </c>
      <c r="C3550" s="5">
        <v>0</v>
      </c>
      <c r="D3550" s="6">
        <v>0</v>
      </c>
      <c r="E3550" s="5">
        <v>0</v>
      </c>
      <c r="F3550" s="6">
        <v>0</v>
      </c>
      <c r="G3550" s="5">
        <v>0</v>
      </c>
      <c r="H3550" s="6">
        <v>0</v>
      </c>
      <c r="I3550" s="5">
        <v>0</v>
      </c>
      <c r="J3550" s="6">
        <v>0</v>
      </c>
      <c r="K3550" s="5">
        <v>0</v>
      </c>
      <c r="L3550" s="6">
        <v>0</v>
      </c>
      <c r="M3550" s="5">
        <v>0</v>
      </c>
      <c r="N3550" s="6">
        <v>0</v>
      </c>
      <c r="O3550" s="5">
        <v>0</v>
      </c>
      <c r="P3550" s="6">
        <v>0</v>
      </c>
      <c r="Q3550" s="5">
        <v>0</v>
      </c>
      <c r="R3550" s="6">
        <v>0</v>
      </c>
      <c r="S3550" s="5">
        <v>0</v>
      </c>
      <c r="T3550" s="6">
        <v>0</v>
      </c>
      <c r="U3550" s="5">
        <v>0</v>
      </c>
      <c r="V3550" s="6">
        <v>0</v>
      </c>
      <c r="W3550" s="5">
        <v>0</v>
      </c>
      <c r="X3550" s="6">
        <v>0</v>
      </c>
      <c r="Y3550" s="5">
        <v>0</v>
      </c>
      <c r="Z3550" s="6">
        <v>0</v>
      </c>
      <c r="AA3550" s="5">
        <v>0</v>
      </c>
      <c r="AB3550" s="6">
        <v>0</v>
      </c>
      <c r="AC3550" s="5">
        <v>0</v>
      </c>
      <c r="AD3550" s="6">
        <v>0</v>
      </c>
      <c r="AE3550" s="5">
        <v>0</v>
      </c>
      <c r="AF3550" s="6">
        <v>0</v>
      </c>
    </row>
    <row r="3551" spans="2:32" x14ac:dyDescent="0.35">
      <c r="B3551" s="2" t="s">
        <v>12</v>
      </c>
    </row>
    <row r="3552" spans="2:32" x14ac:dyDescent="0.35">
      <c r="B3552" s="1" t="s">
        <v>169</v>
      </c>
      <c r="C3552" s="5">
        <v>0</v>
      </c>
      <c r="D3552" s="6">
        <v>0</v>
      </c>
      <c r="E3552" s="5">
        <v>0</v>
      </c>
      <c r="F3552" s="6">
        <v>0</v>
      </c>
      <c r="G3552" s="5">
        <v>0</v>
      </c>
      <c r="H3552" s="6">
        <v>0</v>
      </c>
      <c r="I3552" s="5">
        <v>0</v>
      </c>
      <c r="J3552" s="6">
        <v>0</v>
      </c>
      <c r="K3552" s="5">
        <v>0</v>
      </c>
      <c r="L3552" s="6">
        <v>0</v>
      </c>
      <c r="M3552" s="5">
        <v>0</v>
      </c>
      <c r="N3552" s="6">
        <v>0</v>
      </c>
      <c r="O3552" s="5">
        <v>0</v>
      </c>
      <c r="P3552" s="6">
        <v>0</v>
      </c>
      <c r="Q3552" s="5">
        <v>0</v>
      </c>
      <c r="R3552" s="6">
        <v>0</v>
      </c>
      <c r="S3552" s="5">
        <v>0</v>
      </c>
      <c r="T3552" s="6">
        <v>0</v>
      </c>
      <c r="U3552" s="5">
        <v>0</v>
      </c>
      <c r="V3552" s="6">
        <v>0</v>
      </c>
      <c r="W3552" s="5">
        <v>0</v>
      </c>
      <c r="X3552" s="6">
        <v>0</v>
      </c>
      <c r="Y3552" s="5">
        <v>0</v>
      </c>
      <c r="Z3552" s="6">
        <v>0</v>
      </c>
      <c r="AA3552" s="5">
        <v>0</v>
      </c>
      <c r="AB3552" s="6">
        <v>0</v>
      </c>
      <c r="AC3552" s="5">
        <v>0</v>
      </c>
      <c r="AD3552" s="6">
        <v>0</v>
      </c>
      <c r="AE3552" s="5">
        <v>0</v>
      </c>
      <c r="AF3552" s="6">
        <v>0</v>
      </c>
    </row>
    <row r="3553" spans="2:32" x14ac:dyDescent="0.35">
      <c r="B3553" s="1" t="s">
        <v>654</v>
      </c>
      <c r="C3553" s="5">
        <v>0</v>
      </c>
      <c r="D3553" s="6">
        <v>0</v>
      </c>
      <c r="E3553" s="5">
        <v>0</v>
      </c>
      <c r="F3553" s="6">
        <v>0</v>
      </c>
      <c r="G3553" s="5">
        <v>0</v>
      </c>
      <c r="H3553" s="6">
        <v>0</v>
      </c>
      <c r="I3553" s="5">
        <v>0</v>
      </c>
      <c r="J3553" s="6">
        <v>0</v>
      </c>
      <c r="K3553" s="5">
        <v>0</v>
      </c>
      <c r="L3553" s="6">
        <v>0</v>
      </c>
      <c r="M3553" s="5">
        <v>0</v>
      </c>
      <c r="N3553" s="6">
        <v>0</v>
      </c>
      <c r="O3553" s="5">
        <v>0</v>
      </c>
      <c r="P3553" s="6">
        <v>0</v>
      </c>
      <c r="Q3553" s="5">
        <v>0</v>
      </c>
      <c r="R3553" s="6">
        <v>0</v>
      </c>
      <c r="S3553" s="5">
        <v>0</v>
      </c>
      <c r="T3553" s="6">
        <v>0</v>
      </c>
      <c r="U3553" s="5">
        <v>0</v>
      </c>
      <c r="V3553" s="6">
        <v>0</v>
      </c>
      <c r="W3553" s="5">
        <v>0</v>
      </c>
      <c r="X3553" s="6">
        <v>0</v>
      </c>
      <c r="Y3553" s="5">
        <v>0</v>
      </c>
      <c r="Z3553" s="6">
        <v>0</v>
      </c>
      <c r="AA3553" s="5">
        <v>0</v>
      </c>
      <c r="AB3553" s="6">
        <v>0</v>
      </c>
      <c r="AC3553" s="5">
        <v>0</v>
      </c>
      <c r="AD3553" s="6">
        <v>0</v>
      </c>
      <c r="AE3553" s="5">
        <v>0</v>
      </c>
      <c r="AF3553" s="6">
        <v>0</v>
      </c>
    </row>
    <row r="3554" spans="2:32" x14ac:dyDescent="0.35">
      <c r="B3554" s="1" t="s">
        <v>655</v>
      </c>
      <c r="C3554" s="5">
        <v>0</v>
      </c>
      <c r="D3554" s="6">
        <v>0</v>
      </c>
      <c r="E3554" s="5">
        <v>0</v>
      </c>
      <c r="F3554" s="6">
        <v>0</v>
      </c>
      <c r="G3554" s="5">
        <v>0</v>
      </c>
      <c r="H3554" s="6">
        <v>0</v>
      </c>
      <c r="I3554" s="5">
        <v>0</v>
      </c>
      <c r="J3554" s="6">
        <v>0</v>
      </c>
      <c r="K3554" s="5">
        <v>0</v>
      </c>
      <c r="L3554" s="6">
        <v>0</v>
      </c>
      <c r="M3554" s="5">
        <v>0</v>
      </c>
      <c r="N3554" s="6">
        <v>0</v>
      </c>
      <c r="O3554" s="5">
        <v>0</v>
      </c>
      <c r="P3554" s="6">
        <v>0</v>
      </c>
      <c r="Q3554" s="5">
        <v>0</v>
      </c>
      <c r="R3554" s="6">
        <v>0</v>
      </c>
      <c r="S3554" s="5">
        <v>0</v>
      </c>
      <c r="T3554" s="6">
        <v>0</v>
      </c>
      <c r="U3554" s="5">
        <v>0</v>
      </c>
      <c r="V3554" s="6">
        <v>0</v>
      </c>
      <c r="W3554" s="5">
        <v>0</v>
      </c>
      <c r="X3554" s="6">
        <v>0</v>
      </c>
      <c r="Y3554" s="5">
        <v>0</v>
      </c>
      <c r="Z3554" s="6">
        <v>0</v>
      </c>
      <c r="AA3554" s="5">
        <v>0</v>
      </c>
      <c r="AB3554" s="6">
        <v>0</v>
      </c>
      <c r="AC3554" s="5">
        <v>0</v>
      </c>
      <c r="AD3554" s="6">
        <v>0</v>
      </c>
      <c r="AE3554" s="5">
        <v>0</v>
      </c>
      <c r="AF3554" s="6">
        <v>0</v>
      </c>
    </row>
    <row r="3555" spans="2:32" x14ac:dyDescent="0.35">
      <c r="B3555" s="1" t="s">
        <v>656</v>
      </c>
      <c r="C3555" s="5">
        <v>0</v>
      </c>
      <c r="D3555" s="6">
        <v>0</v>
      </c>
      <c r="E3555" s="5">
        <v>0</v>
      </c>
      <c r="F3555" s="6">
        <v>0</v>
      </c>
      <c r="G3555" s="5">
        <v>0</v>
      </c>
      <c r="H3555" s="6">
        <v>0</v>
      </c>
      <c r="I3555" s="5">
        <v>0</v>
      </c>
      <c r="J3555" s="6">
        <v>0</v>
      </c>
      <c r="K3555" s="5">
        <v>0</v>
      </c>
      <c r="L3555" s="6">
        <v>0</v>
      </c>
      <c r="M3555" s="5">
        <v>0</v>
      </c>
      <c r="N3555" s="6">
        <v>0</v>
      </c>
      <c r="O3555" s="5">
        <v>0</v>
      </c>
      <c r="P3555" s="6">
        <v>0</v>
      </c>
      <c r="Q3555" s="5">
        <v>0</v>
      </c>
      <c r="R3555" s="6">
        <v>0</v>
      </c>
      <c r="S3555" s="5">
        <v>0</v>
      </c>
      <c r="T3555" s="6">
        <v>0</v>
      </c>
      <c r="U3555" s="5">
        <v>0</v>
      </c>
      <c r="V3555" s="6">
        <v>0</v>
      </c>
      <c r="W3555" s="5">
        <v>0</v>
      </c>
      <c r="X3555" s="6">
        <v>0</v>
      </c>
      <c r="Y3555" s="5">
        <v>0</v>
      </c>
      <c r="Z3555" s="6">
        <v>0</v>
      </c>
      <c r="AA3555" s="5">
        <v>0</v>
      </c>
      <c r="AB3555" s="6">
        <v>0</v>
      </c>
      <c r="AC3555" s="5">
        <v>0</v>
      </c>
      <c r="AD3555" s="6">
        <v>0</v>
      </c>
      <c r="AE3555" s="5">
        <v>0</v>
      </c>
      <c r="AF3555" s="6">
        <v>0</v>
      </c>
    </row>
    <row r="3556" spans="2:32" x14ac:dyDescent="0.35">
      <c r="B3556" s="1" t="s">
        <v>657</v>
      </c>
      <c r="C3556" s="5">
        <v>0</v>
      </c>
      <c r="D3556" s="6">
        <v>0</v>
      </c>
      <c r="E3556" s="5">
        <v>0</v>
      </c>
      <c r="F3556" s="6">
        <v>0</v>
      </c>
      <c r="G3556" s="5">
        <v>0</v>
      </c>
      <c r="H3556" s="6">
        <v>0</v>
      </c>
      <c r="I3556" s="5">
        <v>0</v>
      </c>
      <c r="J3556" s="6">
        <v>0</v>
      </c>
      <c r="K3556" s="5">
        <v>0</v>
      </c>
      <c r="L3556" s="6">
        <v>0</v>
      </c>
      <c r="M3556" s="5">
        <v>0</v>
      </c>
      <c r="N3556" s="6">
        <v>0</v>
      </c>
      <c r="O3556" s="5">
        <v>0</v>
      </c>
      <c r="P3556" s="6">
        <v>0</v>
      </c>
      <c r="Q3556" s="5">
        <v>0</v>
      </c>
      <c r="R3556" s="6">
        <v>0</v>
      </c>
      <c r="S3556" s="5">
        <v>0</v>
      </c>
      <c r="T3556" s="6">
        <v>0</v>
      </c>
      <c r="U3556" s="5">
        <v>0</v>
      </c>
      <c r="V3556" s="6">
        <v>0</v>
      </c>
      <c r="W3556" s="5">
        <v>0</v>
      </c>
      <c r="X3556" s="6">
        <v>0</v>
      </c>
      <c r="Y3556" s="5">
        <v>0</v>
      </c>
      <c r="Z3556" s="6">
        <v>0</v>
      </c>
      <c r="AA3556" s="5">
        <v>0</v>
      </c>
      <c r="AB3556" s="6">
        <v>0</v>
      </c>
      <c r="AC3556" s="5">
        <v>0</v>
      </c>
      <c r="AD3556" s="6">
        <v>0</v>
      </c>
      <c r="AE3556" s="5">
        <v>0</v>
      </c>
      <c r="AF3556" s="6">
        <v>0</v>
      </c>
    </row>
    <row r="3557" spans="2:32" x14ac:dyDescent="0.35">
      <c r="B3557" s="1" t="s">
        <v>658</v>
      </c>
      <c r="C3557" s="5">
        <v>0</v>
      </c>
      <c r="D3557" s="6">
        <v>0</v>
      </c>
      <c r="E3557" s="5">
        <v>0</v>
      </c>
      <c r="F3557" s="6">
        <v>0</v>
      </c>
      <c r="G3557" s="5">
        <v>0</v>
      </c>
      <c r="H3557" s="6">
        <v>0</v>
      </c>
      <c r="I3557" s="5">
        <v>0</v>
      </c>
      <c r="J3557" s="6">
        <v>0</v>
      </c>
      <c r="K3557" s="5">
        <v>0</v>
      </c>
      <c r="L3557" s="6">
        <v>0</v>
      </c>
      <c r="M3557" s="5">
        <v>0</v>
      </c>
      <c r="N3557" s="6">
        <v>0</v>
      </c>
      <c r="O3557" s="5">
        <v>0</v>
      </c>
      <c r="P3557" s="6">
        <v>0</v>
      </c>
      <c r="Q3557" s="5">
        <v>0</v>
      </c>
      <c r="R3557" s="6">
        <v>0</v>
      </c>
      <c r="S3557" s="5">
        <v>0</v>
      </c>
      <c r="T3557" s="6">
        <v>0</v>
      </c>
      <c r="U3557" s="5">
        <v>0</v>
      </c>
      <c r="V3557" s="6">
        <v>0</v>
      </c>
      <c r="W3557" s="5">
        <v>0</v>
      </c>
      <c r="X3557" s="6">
        <v>0</v>
      </c>
      <c r="Y3557" s="5">
        <v>0</v>
      </c>
      <c r="Z3557" s="6">
        <v>0</v>
      </c>
      <c r="AA3557" s="5">
        <v>0</v>
      </c>
      <c r="AB3557" s="6">
        <v>0</v>
      </c>
      <c r="AC3557" s="5">
        <v>0</v>
      </c>
      <c r="AD3557" s="6">
        <v>0</v>
      </c>
      <c r="AE3557" s="5">
        <v>0</v>
      </c>
      <c r="AF3557" s="6">
        <v>0</v>
      </c>
    </row>
    <row r="3558" spans="2:32" x14ac:dyDescent="0.35">
      <c r="B3558" s="1" t="s">
        <v>659</v>
      </c>
      <c r="C3558" s="5">
        <v>0</v>
      </c>
      <c r="D3558" s="6">
        <v>0</v>
      </c>
      <c r="E3558" s="5">
        <v>0</v>
      </c>
      <c r="F3558" s="6">
        <v>0</v>
      </c>
      <c r="G3558" s="5">
        <v>0</v>
      </c>
      <c r="H3558" s="6">
        <v>0</v>
      </c>
      <c r="I3558" s="5">
        <v>0</v>
      </c>
      <c r="J3558" s="6">
        <v>0</v>
      </c>
      <c r="K3558" s="5">
        <v>0</v>
      </c>
      <c r="L3558" s="6">
        <v>0</v>
      </c>
      <c r="M3558" s="5">
        <v>0</v>
      </c>
      <c r="N3558" s="6">
        <v>0</v>
      </c>
      <c r="O3558" s="5">
        <v>0</v>
      </c>
      <c r="P3558" s="6">
        <v>0</v>
      </c>
      <c r="Q3558" s="5">
        <v>0</v>
      </c>
      <c r="R3558" s="6">
        <v>0</v>
      </c>
      <c r="S3558" s="5">
        <v>0</v>
      </c>
      <c r="T3558" s="6">
        <v>0</v>
      </c>
      <c r="U3558" s="5">
        <v>0</v>
      </c>
      <c r="V3558" s="6">
        <v>0</v>
      </c>
      <c r="W3558" s="5">
        <v>0</v>
      </c>
      <c r="X3558" s="6">
        <v>0</v>
      </c>
      <c r="Y3558" s="5">
        <v>0</v>
      </c>
      <c r="Z3558" s="6">
        <v>0</v>
      </c>
      <c r="AA3558" s="5">
        <v>0</v>
      </c>
      <c r="AB3558" s="6">
        <v>0</v>
      </c>
      <c r="AC3558" s="5">
        <v>0</v>
      </c>
      <c r="AD3558" s="6">
        <v>0</v>
      </c>
      <c r="AE3558" s="5">
        <v>0</v>
      </c>
      <c r="AF3558" s="6">
        <v>0</v>
      </c>
    </row>
    <row r="3559" spans="2:32" x14ac:dyDescent="0.35">
      <c r="B3559" s="1" t="s">
        <v>660</v>
      </c>
      <c r="C3559" s="5">
        <v>0</v>
      </c>
      <c r="D3559" s="6">
        <v>0</v>
      </c>
      <c r="E3559" s="5">
        <v>0</v>
      </c>
      <c r="F3559" s="6">
        <v>0</v>
      </c>
      <c r="G3559" s="5">
        <v>0</v>
      </c>
      <c r="H3559" s="6">
        <v>0</v>
      </c>
      <c r="I3559" s="5">
        <v>0</v>
      </c>
      <c r="J3559" s="6">
        <v>0</v>
      </c>
      <c r="K3559" s="5">
        <v>0</v>
      </c>
      <c r="L3559" s="6">
        <v>0</v>
      </c>
      <c r="M3559" s="5">
        <v>0</v>
      </c>
      <c r="N3559" s="6">
        <v>0</v>
      </c>
      <c r="O3559" s="5">
        <v>0</v>
      </c>
      <c r="P3559" s="6">
        <v>0</v>
      </c>
      <c r="Q3559" s="5">
        <v>0</v>
      </c>
      <c r="R3559" s="6">
        <v>0</v>
      </c>
      <c r="S3559" s="5">
        <v>0</v>
      </c>
      <c r="T3559" s="6">
        <v>0</v>
      </c>
      <c r="U3559" s="5">
        <v>0</v>
      </c>
      <c r="V3559" s="6">
        <v>0</v>
      </c>
      <c r="W3559" s="5">
        <v>0</v>
      </c>
      <c r="X3559" s="6">
        <v>0</v>
      </c>
      <c r="Y3559" s="5">
        <v>0</v>
      </c>
      <c r="Z3559" s="6">
        <v>0</v>
      </c>
      <c r="AA3559" s="5">
        <v>0</v>
      </c>
      <c r="AB3559" s="6">
        <v>0</v>
      </c>
      <c r="AC3559" s="5">
        <v>0</v>
      </c>
      <c r="AD3559" s="6">
        <v>0</v>
      </c>
      <c r="AE3559" s="5">
        <v>0</v>
      </c>
      <c r="AF3559" s="6">
        <v>0</v>
      </c>
    </row>
    <row r="3560" spans="2:32" x14ac:dyDescent="0.35">
      <c r="B3560" s="1" t="s">
        <v>661</v>
      </c>
      <c r="C3560" s="5">
        <v>0</v>
      </c>
      <c r="D3560" s="6">
        <v>0</v>
      </c>
      <c r="E3560" s="5">
        <v>0</v>
      </c>
      <c r="F3560" s="6">
        <v>0</v>
      </c>
      <c r="G3560" s="5">
        <v>0</v>
      </c>
      <c r="H3560" s="6">
        <v>0</v>
      </c>
      <c r="I3560" s="5">
        <v>0</v>
      </c>
      <c r="J3560" s="6">
        <v>0</v>
      </c>
      <c r="K3560" s="5">
        <v>0</v>
      </c>
      <c r="L3560" s="6">
        <v>0</v>
      </c>
      <c r="M3560" s="5">
        <v>0</v>
      </c>
      <c r="N3560" s="6">
        <v>0</v>
      </c>
      <c r="O3560" s="5">
        <v>0</v>
      </c>
      <c r="P3560" s="6">
        <v>0</v>
      </c>
      <c r="Q3560" s="5">
        <v>0</v>
      </c>
      <c r="R3560" s="6">
        <v>0</v>
      </c>
      <c r="S3560" s="5">
        <v>0</v>
      </c>
      <c r="T3560" s="6">
        <v>0</v>
      </c>
      <c r="U3560" s="5">
        <v>0</v>
      </c>
      <c r="V3560" s="6">
        <v>0</v>
      </c>
      <c r="W3560" s="5">
        <v>0</v>
      </c>
      <c r="X3560" s="6">
        <v>0</v>
      </c>
      <c r="Y3560" s="5">
        <v>0</v>
      </c>
      <c r="Z3560" s="6">
        <v>0</v>
      </c>
      <c r="AA3560" s="5">
        <v>0</v>
      </c>
      <c r="AB3560" s="6">
        <v>0</v>
      </c>
      <c r="AC3560" s="5">
        <v>0</v>
      </c>
      <c r="AD3560" s="6">
        <v>0</v>
      </c>
      <c r="AE3560" s="5">
        <v>0</v>
      </c>
      <c r="AF3560" s="6">
        <v>0</v>
      </c>
    </row>
    <row r="3561" spans="2:32" x14ac:dyDescent="0.35">
      <c r="B3561" s="1" t="s">
        <v>662</v>
      </c>
      <c r="C3561" s="5">
        <v>0</v>
      </c>
      <c r="D3561" s="6">
        <v>0</v>
      </c>
      <c r="E3561" s="5">
        <v>0</v>
      </c>
      <c r="F3561" s="6">
        <v>0</v>
      </c>
      <c r="G3561" s="5">
        <v>0</v>
      </c>
      <c r="H3561" s="6">
        <v>0</v>
      </c>
      <c r="I3561" s="5">
        <v>0</v>
      </c>
      <c r="J3561" s="6">
        <v>0</v>
      </c>
      <c r="K3561" s="5">
        <v>0</v>
      </c>
      <c r="L3561" s="6">
        <v>0</v>
      </c>
      <c r="M3561" s="5">
        <v>0</v>
      </c>
      <c r="N3561" s="6">
        <v>0</v>
      </c>
      <c r="O3561" s="5">
        <v>0</v>
      </c>
      <c r="P3561" s="6">
        <v>0</v>
      </c>
      <c r="Q3561" s="5">
        <v>0</v>
      </c>
      <c r="R3561" s="6">
        <v>0</v>
      </c>
      <c r="S3561" s="5">
        <v>0</v>
      </c>
      <c r="T3561" s="6">
        <v>0</v>
      </c>
      <c r="U3561" s="5">
        <v>0</v>
      </c>
      <c r="V3561" s="6">
        <v>0</v>
      </c>
      <c r="W3561" s="5">
        <v>0</v>
      </c>
      <c r="X3561" s="6">
        <v>0</v>
      </c>
      <c r="Y3561" s="5">
        <v>0</v>
      </c>
      <c r="Z3561" s="6">
        <v>0</v>
      </c>
      <c r="AA3561" s="5">
        <v>0</v>
      </c>
      <c r="AB3561" s="6">
        <v>0</v>
      </c>
      <c r="AC3561" s="5">
        <v>0</v>
      </c>
      <c r="AD3561" s="6">
        <v>0</v>
      </c>
      <c r="AE3561" s="5">
        <v>0</v>
      </c>
      <c r="AF3561" s="6">
        <v>0</v>
      </c>
    </row>
    <row r="3562" spans="2:32" x14ac:dyDescent="0.35">
      <c r="B3562" s="1" t="s">
        <v>663</v>
      </c>
      <c r="C3562" s="5">
        <v>0</v>
      </c>
      <c r="D3562" s="6">
        <v>0</v>
      </c>
      <c r="E3562" s="5">
        <v>0</v>
      </c>
      <c r="F3562" s="6">
        <v>0</v>
      </c>
      <c r="G3562" s="5">
        <v>0</v>
      </c>
      <c r="H3562" s="6">
        <v>0</v>
      </c>
      <c r="I3562" s="5">
        <v>0</v>
      </c>
      <c r="J3562" s="6">
        <v>0</v>
      </c>
      <c r="K3562" s="5">
        <v>0</v>
      </c>
      <c r="L3562" s="6">
        <v>0</v>
      </c>
      <c r="M3562" s="5">
        <v>0</v>
      </c>
      <c r="N3562" s="6">
        <v>0</v>
      </c>
      <c r="O3562" s="5">
        <v>0</v>
      </c>
      <c r="P3562" s="6">
        <v>0</v>
      </c>
      <c r="Q3562" s="5">
        <v>0</v>
      </c>
      <c r="R3562" s="6">
        <v>0</v>
      </c>
      <c r="S3562" s="5">
        <v>0</v>
      </c>
      <c r="T3562" s="6">
        <v>0</v>
      </c>
      <c r="U3562" s="5">
        <v>0</v>
      </c>
      <c r="V3562" s="6">
        <v>0</v>
      </c>
      <c r="W3562" s="5">
        <v>0</v>
      </c>
      <c r="X3562" s="6">
        <v>0</v>
      </c>
      <c r="Y3562" s="5">
        <v>0</v>
      </c>
      <c r="Z3562" s="6">
        <v>0</v>
      </c>
      <c r="AA3562" s="5">
        <v>0</v>
      </c>
      <c r="AB3562" s="6">
        <v>0</v>
      </c>
      <c r="AC3562" s="5">
        <v>0</v>
      </c>
      <c r="AD3562" s="6">
        <v>0</v>
      </c>
      <c r="AE3562" s="5">
        <v>0</v>
      </c>
      <c r="AF3562" s="6">
        <v>0</v>
      </c>
    </row>
    <row r="3563" spans="2:32" x14ac:dyDescent="0.35">
      <c r="B3563" s="1" t="s">
        <v>664</v>
      </c>
      <c r="C3563" s="5">
        <v>0</v>
      </c>
      <c r="D3563" s="6">
        <v>0</v>
      </c>
      <c r="E3563" s="5">
        <v>0</v>
      </c>
      <c r="F3563" s="6">
        <v>0</v>
      </c>
      <c r="G3563" s="5">
        <v>0</v>
      </c>
      <c r="H3563" s="6">
        <v>0</v>
      </c>
      <c r="I3563" s="5">
        <v>0</v>
      </c>
      <c r="J3563" s="6">
        <v>0</v>
      </c>
      <c r="K3563" s="5">
        <v>0</v>
      </c>
      <c r="L3563" s="6">
        <v>0</v>
      </c>
      <c r="M3563" s="5">
        <v>0</v>
      </c>
      <c r="N3563" s="6">
        <v>0</v>
      </c>
      <c r="O3563" s="5">
        <v>0</v>
      </c>
      <c r="P3563" s="6">
        <v>0</v>
      </c>
      <c r="Q3563" s="5">
        <v>0</v>
      </c>
      <c r="R3563" s="6">
        <v>0</v>
      </c>
      <c r="S3563" s="5">
        <v>0</v>
      </c>
      <c r="T3563" s="6">
        <v>0</v>
      </c>
      <c r="U3563" s="5">
        <v>0</v>
      </c>
      <c r="V3563" s="6">
        <v>0</v>
      </c>
      <c r="W3563" s="5">
        <v>0</v>
      </c>
      <c r="X3563" s="6">
        <v>0</v>
      </c>
      <c r="Y3563" s="5">
        <v>0</v>
      </c>
      <c r="Z3563" s="6">
        <v>0</v>
      </c>
      <c r="AA3563" s="5">
        <v>0</v>
      </c>
      <c r="AB3563" s="6">
        <v>0</v>
      </c>
      <c r="AC3563" s="5">
        <v>0</v>
      </c>
      <c r="AD3563" s="6">
        <v>0</v>
      </c>
      <c r="AE3563" s="5">
        <v>0</v>
      </c>
      <c r="AF3563" s="6">
        <v>0</v>
      </c>
    </row>
    <row r="3564" spans="2:32" x14ac:dyDescent="0.35">
      <c r="B3564" s="1" t="s">
        <v>665</v>
      </c>
      <c r="C3564" s="5">
        <v>0</v>
      </c>
      <c r="D3564" s="6">
        <v>0</v>
      </c>
      <c r="E3564" s="5">
        <v>0</v>
      </c>
      <c r="F3564" s="6">
        <v>0</v>
      </c>
      <c r="G3564" s="5">
        <v>0</v>
      </c>
      <c r="H3564" s="6">
        <v>0</v>
      </c>
      <c r="I3564" s="5">
        <v>0</v>
      </c>
      <c r="J3564" s="6">
        <v>0</v>
      </c>
      <c r="K3564" s="5">
        <v>0</v>
      </c>
      <c r="L3564" s="6">
        <v>0</v>
      </c>
      <c r="M3564" s="5">
        <v>0</v>
      </c>
      <c r="N3564" s="6">
        <v>0</v>
      </c>
      <c r="O3564" s="5">
        <v>0</v>
      </c>
      <c r="P3564" s="6">
        <v>0</v>
      </c>
      <c r="Q3564" s="5">
        <v>0</v>
      </c>
      <c r="R3564" s="6">
        <v>0</v>
      </c>
      <c r="S3564" s="5">
        <v>0</v>
      </c>
      <c r="T3564" s="6">
        <v>0</v>
      </c>
      <c r="U3564" s="5">
        <v>0</v>
      </c>
      <c r="V3564" s="6">
        <v>0</v>
      </c>
      <c r="W3564" s="5">
        <v>0</v>
      </c>
      <c r="X3564" s="6">
        <v>0</v>
      </c>
      <c r="Y3564" s="5">
        <v>0</v>
      </c>
      <c r="Z3564" s="6">
        <v>0</v>
      </c>
      <c r="AA3564" s="5">
        <v>0</v>
      </c>
      <c r="AB3564" s="6">
        <v>0</v>
      </c>
      <c r="AC3564" s="5">
        <v>0</v>
      </c>
      <c r="AD3564" s="6">
        <v>0</v>
      </c>
      <c r="AE3564" s="5">
        <v>0</v>
      </c>
      <c r="AF3564" s="6">
        <v>0</v>
      </c>
    </row>
    <row r="3565" spans="2:32" x14ac:dyDescent="0.35">
      <c r="B3565" s="1" t="s">
        <v>666</v>
      </c>
      <c r="C3565" s="5">
        <v>0</v>
      </c>
      <c r="D3565" s="6">
        <v>0</v>
      </c>
      <c r="E3565" s="5">
        <v>0</v>
      </c>
      <c r="F3565" s="6">
        <v>0</v>
      </c>
      <c r="G3565" s="5">
        <v>0</v>
      </c>
      <c r="H3565" s="6">
        <v>0</v>
      </c>
      <c r="I3565" s="5">
        <v>0</v>
      </c>
      <c r="J3565" s="6">
        <v>0</v>
      </c>
      <c r="K3565" s="5">
        <v>0</v>
      </c>
      <c r="L3565" s="6">
        <v>0</v>
      </c>
      <c r="M3565" s="5">
        <v>0</v>
      </c>
      <c r="N3565" s="6">
        <v>0</v>
      </c>
      <c r="O3565" s="5">
        <v>0</v>
      </c>
      <c r="P3565" s="6">
        <v>0</v>
      </c>
      <c r="Q3565" s="5">
        <v>0</v>
      </c>
      <c r="R3565" s="6">
        <v>0</v>
      </c>
      <c r="S3565" s="5">
        <v>0</v>
      </c>
      <c r="T3565" s="6">
        <v>0</v>
      </c>
      <c r="U3565" s="5">
        <v>0</v>
      </c>
      <c r="V3565" s="6">
        <v>0</v>
      </c>
      <c r="W3565" s="5">
        <v>0</v>
      </c>
      <c r="X3565" s="6">
        <v>0</v>
      </c>
      <c r="Y3565" s="5">
        <v>0</v>
      </c>
      <c r="Z3565" s="6">
        <v>0</v>
      </c>
      <c r="AA3565" s="5">
        <v>0</v>
      </c>
      <c r="AB3565" s="6">
        <v>0</v>
      </c>
      <c r="AC3565" s="5">
        <v>0</v>
      </c>
      <c r="AD3565" s="6">
        <v>0</v>
      </c>
      <c r="AE3565" s="5">
        <v>0</v>
      </c>
      <c r="AF3565" s="6">
        <v>0</v>
      </c>
    </row>
    <row r="3566" spans="2:32" x14ac:dyDescent="0.35">
      <c r="B3566" s="1" t="s">
        <v>667</v>
      </c>
      <c r="C3566" s="5">
        <v>0</v>
      </c>
      <c r="D3566" s="6">
        <v>0</v>
      </c>
      <c r="E3566" s="5">
        <v>0</v>
      </c>
      <c r="F3566" s="6">
        <v>0</v>
      </c>
      <c r="G3566" s="5">
        <v>0</v>
      </c>
      <c r="H3566" s="6">
        <v>0</v>
      </c>
      <c r="I3566" s="5">
        <v>0</v>
      </c>
      <c r="J3566" s="6">
        <v>0</v>
      </c>
      <c r="K3566" s="5">
        <v>0</v>
      </c>
      <c r="L3566" s="6">
        <v>0</v>
      </c>
      <c r="M3566" s="5">
        <v>0</v>
      </c>
      <c r="N3566" s="6">
        <v>0</v>
      </c>
      <c r="O3566" s="5">
        <v>0</v>
      </c>
      <c r="P3566" s="6">
        <v>0</v>
      </c>
      <c r="Q3566" s="5">
        <v>0</v>
      </c>
      <c r="R3566" s="6">
        <v>0</v>
      </c>
      <c r="S3566" s="5">
        <v>0</v>
      </c>
      <c r="T3566" s="6">
        <v>0</v>
      </c>
      <c r="U3566" s="5">
        <v>0</v>
      </c>
      <c r="V3566" s="6">
        <v>0</v>
      </c>
      <c r="W3566" s="5">
        <v>0</v>
      </c>
      <c r="X3566" s="6">
        <v>0</v>
      </c>
      <c r="Y3566" s="5">
        <v>0</v>
      </c>
      <c r="Z3566" s="6">
        <v>0</v>
      </c>
      <c r="AA3566" s="5">
        <v>0</v>
      </c>
      <c r="AB3566" s="6">
        <v>0</v>
      </c>
      <c r="AC3566" s="5">
        <v>0</v>
      </c>
      <c r="AD3566" s="6">
        <v>0</v>
      </c>
      <c r="AE3566" s="5">
        <v>0</v>
      </c>
      <c r="AF3566" s="6">
        <v>0</v>
      </c>
    </row>
    <row r="3567" spans="2:32" x14ac:dyDescent="0.35">
      <c r="B3567" s="1" t="s">
        <v>668</v>
      </c>
      <c r="C3567" s="5">
        <v>0</v>
      </c>
      <c r="D3567" s="6">
        <v>0</v>
      </c>
      <c r="E3567" s="5">
        <v>0</v>
      </c>
      <c r="F3567" s="6">
        <v>0</v>
      </c>
      <c r="G3567" s="5">
        <v>0</v>
      </c>
      <c r="H3567" s="6">
        <v>0</v>
      </c>
      <c r="I3567" s="5">
        <v>0</v>
      </c>
      <c r="J3567" s="6">
        <v>0</v>
      </c>
      <c r="K3567" s="5">
        <v>0</v>
      </c>
      <c r="L3567" s="6">
        <v>0</v>
      </c>
      <c r="M3567" s="5">
        <v>0</v>
      </c>
      <c r="N3567" s="6">
        <v>0</v>
      </c>
      <c r="O3567" s="5">
        <v>0</v>
      </c>
      <c r="P3567" s="6">
        <v>0</v>
      </c>
      <c r="Q3567" s="5">
        <v>0</v>
      </c>
      <c r="R3567" s="6">
        <v>0</v>
      </c>
      <c r="S3567" s="5">
        <v>0</v>
      </c>
      <c r="T3567" s="6">
        <v>0</v>
      </c>
      <c r="U3567" s="5">
        <v>0</v>
      </c>
      <c r="V3567" s="6">
        <v>0</v>
      </c>
      <c r="W3567" s="5">
        <v>0</v>
      </c>
      <c r="X3567" s="6">
        <v>0</v>
      </c>
      <c r="Y3567" s="5">
        <v>0</v>
      </c>
      <c r="Z3567" s="6">
        <v>0</v>
      </c>
      <c r="AA3567" s="5">
        <v>0</v>
      </c>
      <c r="AB3567" s="6">
        <v>0</v>
      </c>
      <c r="AC3567" s="5">
        <v>0</v>
      </c>
      <c r="AD3567" s="6">
        <v>0</v>
      </c>
      <c r="AE3567" s="5">
        <v>0</v>
      </c>
      <c r="AF3567" s="6">
        <v>0</v>
      </c>
    </row>
    <row r="3568" spans="2:32" x14ac:dyDescent="0.35">
      <c r="B3568" s="1" t="s">
        <v>669</v>
      </c>
      <c r="C3568" s="5">
        <v>1.09E-2</v>
      </c>
      <c r="D3568" s="6">
        <v>6.1559999999999997</v>
      </c>
      <c r="E3568" s="5">
        <v>5.2990000000000002E-2</v>
      </c>
      <c r="F3568" s="6">
        <v>1.3240000000000001</v>
      </c>
      <c r="G3568" s="5">
        <v>0</v>
      </c>
      <c r="H3568" s="6">
        <v>0</v>
      </c>
      <c r="I3568" s="5">
        <v>0</v>
      </c>
      <c r="J3568" s="6">
        <v>0</v>
      </c>
      <c r="K3568" s="5">
        <v>0</v>
      </c>
      <c r="L3568" s="6">
        <v>0</v>
      </c>
      <c r="M3568" s="5">
        <v>0</v>
      </c>
      <c r="N3568" s="6">
        <v>0</v>
      </c>
      <c r="O3568" s="5">
        <v>0</v>
      </c>
      <c r="P3568" s="6">
        <v>0</v>
      </c>
      <c r="Q3568" s="5">
        <v>0</v>
      </c>
      <c r="R3568" s="6">
        <v>0</v>
      </c>
      <c r="S3568" s="5">
        <v>0</v>
      </c>
      <c r="T3568" s="6">
        <v>0</v>
      </c>
      <c r="U3568" s="5">
        <v>0</v>
      </c>
      <c r="V3568" s="6">
        <v>0</v>
      </c>
      <c r="W3568" s="5">
        <v>0</v>
      </c>
      <c r="X3568" s="6">
        <v>0</v>
      </c>
      <c r="Y3568" s="5">
        <v>0</v>
      </c>
      <c r="Z3568" s="6">
        <v>0</v>
      </c>
      <c r="AA3568" s="5">
        <v>6.2050000000000001E-2</v>
      </c>
      <c r="AB3568" s="6">
        <v>4.8319999999999999</v>
      </c>
      <c r="AC3568" s="5">
        <v>0</v>
      </c>
      <c r="AD3568" s="6">
        <v>0</v>
      </c>
      <c r="AE3568" s="5">
        <v>0</v>
      </c>
      <c r="AF3568" s="6">
        <v>0</v>
      </c>
    </row>
    <row r="3569" spans="2:32" x14ac:dyDescent="0.35">
      <c r="B3569" s="1" t="s">
        <v>670</v>
      </c>
      <c r="C3569" s="5">
        <v>0</v>
      </c>
      <c r="D3569" s="6">
        <v>0</v>
      </c>
      <c r="E3569" s="5">
        <v>0</v>
      </c>
      <c r="F3569" s="6">
        <v>0</v>
      </c>
      <c r="G3569" s="5">
        <v>0</v>
      </c>
      <c r="H3569" s="6">
        <v>0</v>
      </c>
      <c r="I3569" s="5">
        <v>0</v>
      </c>
      <c r="J3569" s="6">
        <v>0</v>
      </c>
      <c r="K3569" s="5">
        <v>0</v>
      </c>
      <c r="L3569" s="6">
        <v>0</v>
      </c>
      <c r="M3569" s="5">
        <v>0</v>
      </c>
      <c r="N3569" s="6">
        <v>0</v>
      </c>
      <c r="O3569" s="5">
        <v>0</v>
      </c>
      <c r="P3569" s="6">
        <v>0</v>
      </c>
      <c r="Q3569" s="5">
        <v>0</v>
      </c>
      <c r="R3569" s="6">
        <v>0</v>
      </c>
      <c r="S3569" s="5">
        <v>0</v>
      </c>
      <c r="T3569" s="6">
        <v>0</v>
      </c>
      <c r="U3569" s="5">
        <v>0</v>
      </c>
      <c r="V3569" s="6">
        <v>0</v>
      </c>
      <c r="W3569" s="5">
        <v>0</v>
      </c>
      <c r="X3569" s="6">
        <v>0</v>
      </c>
      <c r="Y3569" s="5">
        <v>0</v>
      </c>
      <c r="Z3569" s="6">
        <v>0</v>
      </c>
      <c r="AA3569" s="5">
        <v>0</v>
      </c>
      <c r="AB3569" s="6">
        <v>0</v>
      </c>
      <c r="AC3569" s="5">
        <v>0</v>
      </c>
      <c r="AD3569" s="6">
        <v>0</v>
      </c>
      <c r="AE3569" s="5">
        <v>0</v>
      </c>
      <c r="AF3569" s="6">
        <v>0</v>
      </c>
    </row>
    <row r="3570" spans="2:32" x14ac:dyDescent="0.35">
      <c r="B3570" s="1" t="s">
        <v>671</v>
      </c>
      <c r="C3570" s="5">
        <v>0</v>
      </c>
      <c r="D3570" s="6">
        <v>0</v>
      </c>
      <c r="E3570" s="5">
        <v>0</v>
      </c>
      <c r="F3570" s="6">
        <v>0</v>
      </c>
      <c r="G3570" s="5">
        <v>0</v>
      </c>
      <c r="H3570" s="6">
        <v>0</v>
      </c>
      <c r="I3570" s="5">
        <v>0</v>
      </c>
      <c r="J3570" s="6">
        <v>0</v>
      </c>
      <c r="K3570" s="5">
        <v>0</v>
      </c>
      <c r="L3570" s="6">
        <v>0</v>
      </c>
      <c r="M3570" s="5">
        <v>0</v>
      </c>
      <c r="N3570" s="6">
        <v>0</v>
      </c>
      <c r="O3570" s="5">
        <v>0</v>
      </c>
      <c r="P3570" s="6">
        <v>0</v>
      </c>
      <c r="Q3570" s="5">
        <v>0</v>
      </c>
      <c r="R3570" s="6">
        <v>0</v>
      </c>
      <c r="S3570" s="5">
        <v>0</v>
      </c>
      <c r="T3570" s="6">
        <v>0</v>
      </c>
      <c r="U3570" s="5">
        <v>0</v>
      </c>
      <c r="V3570" s="6">
        <v>0</v>
      </c>
      <c r="W3570" s="5">
        <v>0</v>
      </c>
      <c r="X3570" s="6">
        <v>0</v>
      </c>
      <c r="Y3570" s="5">
        <v>0</v>
      </c>
      <c r="Z3570" s="6">
        <v>0</v>
      </c>
      <c r="AA3570" s="5">
        <v>0</v>
      </c>
      <c r="AB3570" s="6">
        <v>0</v>
      </c>
      <c r="AC3570" s="5">
        <v>0</v>
      </c>
      <c r="AD3570" s="6">
        <v>0</v>
      </c>
      <c r="AE3570" s="5">
        <v>0</v>
      </c>
      <c r="AF3570" s="6">
        <v>0</v>
      </c>
    </row>
    <row r="3571" spans="2:32" x14ac:dyDescent="0.35">
      <c r="B3571" s="1" t="s">
        <v>178</v>
      </c>
      <c r="C3571" s="5">
        <v>0</v>
      </c>
      <c r="D3571" s="6">
        <v>0</v>
      </c>
      <c r="E3571" s="5">
        <v>0</v>
      </c>
      <c r="F3571" s="6">
        <v>0</v>
      </c>
      <c r="G3571" s="5">
        <v>0</v>
      </c>
      <c r="H3571" s="6">
        <v>0</v>
      </c>
      <c r="I3571" s="5">
        <v>0</v>
      </c>
      <c r="J3571" s="6">
        <v>0</v>
      </c>
      <c r="K3571" s="5">
        <v>0</v>
      </c>
      <c r="L3571" s="6">
        <v>0</v>
      </c>
      <c r="M3571" s="5">
        <v>0</v>
      </c>
      <c r="N3571" s="6">
        <v>0</v>
      </c>
      <c r="O3571" s="5">
        <v>0</v>
      </c>
      <c r="P3571" s="6">
        <v>0</v>
      </c>
      <c r="Q3571" s="5">
        <v>0</v>
      </c>
      <c r="R3571" s="6">
        <v>0</v>
      </c>
      <c r="S3571" s="5">
        <v>0</v>
      </c>
      <c r="T3571" s="6">
        <v>0</v>
      </c>
      <c r="U3571" s="5">
        <v>0</v>
      </c>
      <c r="V3571" s="6">
        <v>0</v>
      </c>
      <c r="W3571" s="5">
        <v>0</v>
      </c>
      <c r="X3571" s="6">
        <v>0</v>
      </c>
      <c r="Y3571" s="5">
        <v>0</v>
      </c>
      <c r="Z3571" s="6">
        <v>0</v>
      </c>
      <c r="AA3571" s="5">
        <v>0</v>
      </c>
      <c r="AB3571" s="6">
        <v>0</v>
      </c>
      <c r="AC3571" s="5">
        <v>0</v>
      </c>
      <c r="AD3571" s="6">
        <v>0</v>
      </c>
      <c r="AE3571" s="5">
        <v>0</v>
      </c>
      <c r="AF3571" s="6">
        <v>0</v>
      </c>
    </row>
    <row r="3572" spans="2:32" x14ac:dyDescent="0.35">
      <c r="B3572" s="1" t="s">
        <v>672</v>
      </c>
      <c r="C3572" s="5">
        <v>0</v>
      </c>
      <c r="D3572" s="6">
        <v>0</v>
      </c>
      <c r="E3572" s="5">
        <v>0</v>
      </c>
      <c r="F3572" s="6">
        <v>0</v>
      </c>
      <c r="G3572" s="5">
        <v>0</v>
      </c>
      <c r="H3572" s="6">
        <v>0</v>
      </c>
      <c r="I3572" s="5">
        <v>0</v>
      </c>
      <c r="J3572" s="6">
        <v>0</v>
      </c>
      <c r="K3572" s="5">
        <v>0</v>
      </c>
      <c r="L3572" s="6">
        <v>0</v>
      </c>
      <c r="M3572" s="5">
        <v>0</v>
      </c>
      <c r="N3572" s="6">
        <v>0</v>
      </c>
      <c r="O3572" s="5">
        <v>0</v>
      </c>
      <c r="P3572" s="6">
        <v>0</v>
      </c>
      <c r="Q3572" s="5">
        <v>0</v>
      </c>
      <c r="R3572" s="6">
        <v>0</v>
      </c>
      <c r="S3572" s="5">
        <v>0</v>
      </c>
      <c r="T3572" s="6">
        <v>0</v>
      </c>
      <c r="U3572" s="5">
        <v>0</v>
      </c>
      <c r="V3572" s="6">
        <v>0</v>
      </c>
      <c r="W3572" s="5">
        <v>0</v>
      </c>
      <c r="X3572" s="6">
        <v>0</v>
      </c>
      <c r="Y3572" s="5">
        <v>0</v>
      </c>
      <c r="Z3572" s="6">
        <v>0</v>
      </c>
      <c r="AA3572" s="5">
        <v>0</v>
      </c>
      <c r="AB3572" s="6">
        <v>0</v>
      </c>
      <c r="AC3572" s="5">
        <v>0</v>
      </c>
      <c r="AD3572" s="6">
        <v>0</v>
      </c>
      <c r="AE3572" s="5">
        <v>0</v>
      </c>
      <c r="AF3572" s="6">
        <v>0</v>
      </c>
    </row>
    <row r="3573" spans="2:32" x14ac:dyDescent="0.35">
      <c r="B3573" s="1" t="s">
        <v>185</v>
      </c>
      <c r="C3573" s="5">
        <v>0</v>
      </c>
      <c r="D3573" s="6">
        <v>0</v>
      </c>
      <c r="E3573" s="5">
        <v>0</v>
      </c>
      <c r="F3573" s="6">
        <v>0</v>
      </c>
      <c r="G3573" s="5">
        <v>0</v>
      </c>
      <c r="H3573" s="6">
        <v>0</v>
      </c>
      <c r="I3573" s="5">
        <v>0</v>
      </c>
      <c r="J3573" s="6">
        <v>0</v>
      </c>
      <c r="K3573" s="5">
        <v>0</v>
      </c>
      <c r="L3573" s="6">
        <v>0</v>
      </c>
      <c r="M3573" s="5">
        <v>0</v>
      </c>
      <c r="N3573" s="6">
        <v>0</v>
      </c>
      <c r="O3573" s="5">
        <v>0</v>
      </c>
      <c r="P3573" s="6">
        <v>0</v>
      </c>
      <c r="Q3573" s="5">
        <v>0</v>
      </c>
      <c r="R3573" s="6">
        <v>0</v>
      </c>
      <c r="S3573" s="5">
        <v>0</v>
      </c>
      <c r="T3573" s="6">
        <v>0</v>
      </c>
      <c r="U3573" s="5">
        <v>0</v>
      </c>
      <c r="V3573" s="6">
        <v>0</v>
      </c>
      <c r="W3573" s="5">
        <v>0</v>
      </c>
      <c r="X3573" s="6">
        <v>0</v>
      </c>
      <c r="Y3573" s="5">
        <v>0</v>
      </c>
      <c r="Z3573" s="6">
        <v>0</v>
      </c>
      <c r="AA3573" s="5">
        <v>0</v>
      </c>
      <c r="AB3573" s="6">
        <v>0</v>
      </c>
      <c r="AC3573" s="5">
        <v>0</v>
      </c>
      <c r="AD3573" s="6">
        <v>0</v>
      </c>
      <c r="AE3573" s="5">
        <v>0</v>
      </c>
      <c r="AF3573" s="6">
        <v>0</v>
      </c>
    </row>
    <row r="3574" spans="2:32" x14ac:dyDescent="0.35">
      <c r="B3574" s="1" t="s">
        <v>673</v>
      </c>
      <c r="C3574" s="5">
        <v>0</v>
      </c>
      <c r="D3574" s="6">
        <v>0</v>
      </c>
      <c r="E3574" s="5">
        <v>0</v>
      </c>
      <c r="F3574" s="6">
        <v>0</v>
      </c>
      <c r="G3574" s="5">
        <v>0</v>
      </c>
      <c r="H3574" s="6">
        <v>0</v>
      </c>
      <c r="I3574" s="5">
        <v>0</v>
      </c>
      <c r="J3574" s="6">
        <v>0</v>
      </c>
      <c r="K3574" s="5">
        <v>0</v>
      </c>
      <c r="L3574" s="6">
        <v>0</v>
      </c>
      <c r="M3574" s="5">
        <v>0</v>
      </c>
      <c r="N3574" s="6">
        <v>0</v>
      </c>
      <c r="O3574" s="5">
        <v>0</v>
      </c>
      <c r="P3574" s="6">
        <v>0</v>
      </c>
      <c r="Q3574" s="5">
        <v>0</v>
      </c>
      <c r="R3574" s="6">
        <v>0</v>
      </c>
      <c r="S3574" s="5">
        <v>0</v>
      </c>
      <c r="T3574" s="6">
        <v>0</v>
      </c>
      <c r="U3574" s="5">
        <v>0</v>
      </c>
      <c r="V3574" s="6">
        <v>0</v>
      </c>
      <c r="W3574" s="5">
        <v>0</v>
      </c>
      <c r="X3574" s="6">
        <v>0</v>
      </c>
      <c r="Y3574" s="5">
        <v>0</v>
      </c>
      <c r="Z3574" s="6">
        <v>0</v>
      </c>
      <c r="AA3574" s="5">
        <v>0</v>
      </c>
      <c r="AB3574" s="6">
        <v>0</v>
      </c>
      <c r="AC3574" s="5">
        <v>0</v>
      </c>
      <c r="AD3574" s="6">
        <v>0</v>
      </c>
      <c r="AE3574" s="5">
        <v>0</v>
      </c>
      <c r="AF3574" s="6">
        <v>0</v>
      </c>
    </row>
    <row r="3575" spans="2:32" x14ac:dyDescent="0.35">
      <c r="B3575" s="1" t="s">
        <v>674</v>
      </c>
      <c r="C3575" s="5">
        <v>0</v>
      </c>
      <c r="D3575" s="6">
        <v>0</v>
      </c>
      <c r="E3575" s="5">
        <v>0</v>
      </c>
      <c r="F3575" s="6">
        <v>0</v>
      </c>
      <c r="G3575" s="5">
        <v>0</v>
      </c>
      <c r="H3575" s="6">
        <v>0</v>
      </c>
      <c r="I3575" s="5">
        <v>0</v>
      </c>
      <c r="J3575" s="6">
        <v>0</v>
      </c>
      <c r="K3575" s="5">
        <v>0</v>
      </c>
      <c r="L3575" s="6">
        <v>0</v>
      </c>
      <c r="M3575" s="5">
        <v>0</v>
      </c>
      <c r="N3575" s="6">
        <v>0</v>
      </c>
      <c r="O3575" s="5">
        <v>0</v>
      </c>
      <c r="P3575" s="6">
        <v>0</v>
      </c>
      <c r="Q3575" s="5">
        <v>0</v>
      </c>
      <c r="R3575" s="6">
        <v>0</v>
      </c>
      <c r="S3575" s="5">
        <v>0</v>
      </c>
      <c r="T3575" s="6">
        <v>0</v>
      </c>
      <c r="U3575" s="5">
        <v>0</v>
      </c>
      <c r="V3575" s="6">
        <v>0</v>
      </c>
      <c r="W3575" s="5">
        <v>0</v>
      </c>
      <c r="X3575" s="6">
        <v>0</v>
      </c>
      <c r="Y3575" s="5">
        <v>0</v>
      </c>
      <c r="Z3575" s="6">
        <v>0</v>
      </c>
      <c r="AA3575" s="5">
        <v>0</v>
      </c>
      <c r="AB3575" s="6">
        <v>0</v>
      </c>
      <c r="AC3575" s="5">
        <v>0</v>
      </c>
      <c r="AD3575" s="6">
        <v>0</v>
      </c>
      <c r="AE3575" s="5">
        <v>0</v>
      </c>
      <c r="AF3575" s="6">
        <v>0</v>
      </c>
    </row>
    <row r="3576" spans="2:32" x14ac:dyDescent="0.35">
      <c r="B3576" s="1" t="s">
        <v>675</v>
      </c>
      <c r="C3576" s="5">
        <v>0</v>
      </c>
      <c r="D3576" s="6">
        <v>0</v>
      </c>
      <c r="E3576" s="5">
        <v>0</v>
      </c>
      <c r="F3576" s="6">
        <v>0</v>
      </c>
      <c r="G3576" s="5">
        <v>0</v>
      </c>
      <c r="H3576" s="6">
        <v>0</v>
      </c>
      <c r="I3576" s="5">
        <v>0</v>
      </c>
      <c r="J3576" s="6">
        <v>0</v>
      </c>
      <c r="K3576" s="5">
        <v>0</v>
      </c>
      <c r="L3576" s="6">
        <v>0</v>
      </c>
      <c r="M3576" s="5">
        <v>0</v>
      </c>
      <c r="N3576" s="6">
        <v>0</v>
      </c>
      <c r="O3576" s="5">
        <v>0</v>
      </c>
      <c r="P3576" s="6">
        <v>0</v>
      </c>
      <c r="Q3576" s="5">
        <v>0</v>
      </c>
      <c r="R3576" s="6">
        <v>0</v>
      </c>
      <c r="S3576" s="5">
        <v>0</v>
      </c>
      <c r="T3576" s="6">
        <v>0</v>
      </c>
      <c r="U3576" s="5">
        <v>0</v>
      </c>
      <c r="V3576" s="6">
        <v>0</v>
      </c>
      <c r="W3576" s="5">
        <v>0</v>
      </c>
      <c r="X3576" s="6">
        <v>0</v>
      </c>
      <c r="Y3576" s="5">
        <v>0</v>
      </c>
      <c r="Z3576" s="6">
        <v>0</v>
      </c>
      <c r="AA3576" s="5">
        <v>0</v>
      </c>
      <c r="AB3576" s="6">
        <v>0</v>
      </c>
      <c r="AC3576" s="5">
        <v>0</v>
      </c>
      <c r="AD3576" s="6">
        <v>0</v>
      </c>
      <c r="AE3576" s="5">
        <v>0</v>
      </c>
      <c r="AF3576" s="6">
        <v>0</v>
      </c>
    </row>
    <row r="3577" spans="2:32" x14ac:dyDescent="0.35">
      <c r="B3577" s="1" t="s">
        <v>186</v>
      </c>
      <c r="C3577" s="5">
        <v>0</v>
      </c>
      <c r="D3577" s="6">
        <v>0</v>
      </c>
      <c r="E3577" s="5">
        <v>0</v>
      </c>
      <c r="F3577" s="6">
        <v>0</v>
      </c>
      <c r="G3577" s="5">
        <v>0</v>
      </c>
      <c r="H3577" s="6">
        <v>0</v>
      </c>
      <c r="I3577" s="5">
        <v>0</v>
      </c>
      <c r="J3577" s="6">
        <v>0</v>
      </c>
      <c r="K3577" s="5">
        <v>0</v>
      </c>
      <c r="L3577" s="6">
        <v>0</v>
      </c>
      <c r="M3577" s="5">
        <v>0</v>
      </c>
      <c r="N3577" s="6">
        <v>0</v>
      </c>
      <c r="O3577" s="5">
        <v>0</v>
      </c>
      <c r="P3577" s="6">
        <v>0</v>
      </c>
      <c r="Q3577" s="5">
        <v>0</v>
      </c>
      <c r="R3577" s="6">
        <v>0</v>
      </c>
      <c r="S3577" s="5">
        <v>0</v>
      </c>
      <c r="T3577" s="6">
        <v>0</v>
      </c>
      <c r="U3577" s="5">
        <v>0</v>
      </c>
      <c r="V3577" s="6">
        <v>0</v>
      </c>
      <c r="W3577" s="5">
        <v>0</v>
      </c>
      <c r="X3577" s="6">
        <v>0</v>
      </c>
      <c r="Y3577" s="5">
        <v>0</v>
      </c>
      <c r="Z3577" s="6">
        <v>0</v>
      </c>
      <c r="AA3577" s="5">
        <v>0</v>
      </c>
      <c r="AB3577" s="6">
        <v>0</v>
      </c>
      <c r="AC3577" s="5">
        <v>0</v>
      </c>
      <c r="AD3577" s="6">
        <v>0</v>
      </c>
      <c r="AE3577" s="5">
        <v>0</v>
      </c>
      <c r="AF3577" s="6">
        <v>0</v>
      </c>
    </row>
    <row r="3578" spans="2:32" x14ac:dyDescent="0.35">
      <c r="B3578" s="1" t="s">
        <v>676</v>
      </c>
      <c r="C3578" s="5">
        <v>0</v>
      </c>
      <c r="D3578" s="6">
        <v>0</v>
      </c>
      <c r="E3578" s="5">
        <v>0</v>
      </c>
      <c r="F3578" s="6">
        <v>0</v>
      </c>
      <c r="G3578" s="5">
        <v>0</v>
      </c>
      <c r="H3578" s="6">
        <v>0</v>
      </c>
      <c r="I3578" s="5">
        <v>0</v>
      </c>
      <c r="J3578" s="6">
        <v>0</v>
      </c>
      <c r="K3578" s="5">
        <v>0</v>
      </c>
      <c r="L3578" s="6">
        <v>0</v>
      </c>
      <c r="M3578" s="5">
        <v>0</v>
      </c>
      <c r="N3578" s="6">
        <v>0</v>
      </c>
      <c r="O3578" s="5">
        <v>0</v>
      </c>
      <c r="P3578" s="6">
        <v>0</v>
      </c>
      <c r="Q3578" s="5">
        <v>0</v>
      </c>
      <c r="R3578" s="6">
        <v>0</v>
      </c>
      <c r="S3578" s="5">
        <v>0</v>
      </c>
      <c r="T3578" s="6">
        <v>0</v>
      </c>
      <c r="U3578" s="5">
        <v>0</v>
      </c>
      <c r="V3578" s="6">
        <v>0</v>
      </c>
      <c r="W3578" s="5">
        <v>0</v>
      </c>
      <c r="X3578" s="6">
        <v>0</v>
      </c>
      <c r="Y3578" s="5">
        <v>0</v>
      </c>
      <c r="Z3578" s="6">
        <v>0</v>
      </c>
      <c r="AA3578" s="5">
        <v>0</v>
      </c>
      <c r="AB3578" s="6">
        <v>0</v>
      </c>
      <c r="AC3578" s="5">
        <v>0</v>
      </c>
      <c r="AD3578" s="6">
        <v>0</v>
      </c>
      <c r="AE3578" s="5">
        <v>0</v>
      </c>
      <c r="AF3578" s="6">
        <v>0</v>
      </c>
    </row>
    <row r="3579" spans="2:32" x14ac:dyDescent="0.35">
      <c r="B3579" s="1" t="s">
        <v>677</v>
      </c>
      <c r="C3579" s="5">
        <v>0</v>
      </c>
      <c r="D3579" s="6">
        <v>0</v>
      </c>
      <c r="E3579" s="5">
        <v>0</v>
      </c>
      <c r="F3579" s="6">
        <v>0</v>
      </c>
      <c r="G3579" s="5">
        <v>0</v>
      </c>
      <c r="H3579" s="6">
        <v>0</v>
      </c>
      <c r="I3579" s="5">
        <v>0</v>
      </c>
      <c r="J3579" s="6">
        <v>0</v>
      </c>
      <c r="K3579" s="5">
        <v>0</v>
      </c>
      <c r="L3579" s="6">
        <v>0</v>
      </c>
      <c r="M3579" s="5">
        <v>0</v>
      </c>
      <c r="N3579" s="6">
        <v>0</v>
      </c>
      <c r="O3579" s="5">
        <v>0</v>
      </c>
      <c r="P3579" s="6">
        <v>0</v>
      </c>
      <c r="Q3579" s="5">
        <v>0</v>
      </c>
      <c r="R3579" s="6">
        <v>0</v>
      </c>
      <c r="S3579" s="5">
        <v>0</v>
      </c>
      <c r="T3579" s="6">
        <v>0</v>
      </c>
      <c r="U3579" s="5">
        <v>0</v>
      </c>
      <c r="V3579" s="6">
        <v>0</v>
      </c>
      <c r="W3579" s="5">
        <v>0</v>
      </c>
      <c r="X3579" s="6">
        <v>0</v>
      </c>
      <c r="Y3579" s="5">
        <v>0</v>
      </c>
      <c r="Z3579" s="6">
        <v>0</v>
      </c>
      <c r="AA3579" s="5">
        <v>0</v>
      </c>
      <c r="AB3579" s="6">
        <v>0</v>
      </c>
      <c r="AC3579" s="5">
        <v>0</v>
      </c>
      <c r="AD3579" s="6">
        <v>0</v>
      </c>
      <c r="AE3579" s="5">
        <v>0</v>
      </c>
      <c r="AF3579" s="6">
        <v>0</v>
      </c>
    </row>
    <row r="3580" spans="2:32" x14ac:dyDescent="0.35">
      <c r="B3580" s="1" t="s">
        <v>678</v>
      </c>
      <c r="C3580" s="5">
        <v>0</v>
      </c>
      <c r="D3580" s="6">
        <v>0</v>
      </c>
      <c r="E3580" s="5">
        <v>0</v>
      </c>
      <c r="F3580" s="6">
        <v>0</v>
      </c>
      <c r="G3580" s="5">
        <v>0</v>
      </c>
      <c r="H3580" s="6">
        <v>0</v>
      </c>
      <c r="I3580" s="5">
        <v>0</v>
      </c>
      <c r="J3580" s="6">
        <v>0</v>
      </c>
      <c r="K3580" s="5">
        <v>0</v>
      </c>
      <c r="L3580" s="6">
        <v>0</v>
      </c>
      <c r="M3580" s="5">
        <v>0</v>
      </c>
      <c r="N3580" s="6">
        <v>0</v>
      </c>
      <c r="O3580" s="5">
        <v>0</v>
      </c>
      <c r="P3580" s="6">
        <v>0</v>
      </c>
      <c r="Q3580" s="5">
        <v>0</v>
      </c>
      <c r="R3580" s="6">
        <v>0</v>
      </c>
      <c r="S3580" s="5">
        <v>0</v>
      </c>
      <c r="T3580" s="6">
        <v>0</v>
      </c>
      <c r="U3580" s="5">
        <v>0</v>
      </c>
      <c r="V3580" s="6">
        <v>0</v>
      </c>
      <c r="W3580" s="5">
        <v>0</v>
      </c>
      <c r="X3580" s="6">
        <v>0</v>
      </c>
      <c r="Y3580" s="5">
        <v>0</v>
      </c>
      <c r="Z3580" s="6">
        <v>0</v>
      </c>
      <c r="AA3580" s="5">
        <v>0</v>
      </c>
      <c r="AB3580" s="6">
        <v>0</v>
      </c>
      <c r="AC3580" s="5">
        <v>0</v>
      </c>
      <c r="AD3580" s="6">
        <v>0</v>
      </c>
      <c r="AE3580" s="5">
        <v>0</v>
      </c>
      <c r="AF3580" s="6">
        <v>0</v>
      </c>
    </row>
    <row r="3581" spans="2:32" x14ac:dyDescent="0.35">
      <c r="B3581" s="1" t="s">
        <v>679</v>
      </c>
      <c r="C3581" s="5">
        <v>0</v>
      </c>
      <c r="D3581" s="6">
        <v>0</v>
      </c>
      <c r="E3581" s="5">
        <v>0</v>
      </c>
      <c r="F3581" s="6">
        <v>0</v>
      </c>
      <c r="G3581" s="5">
        <v>0</v>
      </c>
      <c r="H3581" s="6">
        <v>0</v>
      </c>
      <c r="I3581" s="5">
        <v>0</v>
      </c>
      <c r="J3581" s="6">
        <v>0</v>
      </c>
      <c r="K3581" s="5">
        <v>0</v>
      </c>
      <c r="L3581" s="6">
        <v>0</v>
      </c>
      <c r="M3581" s="5">
        <v>0</v>
      </c>
      <c r="N3581" s="6">
        <v>0</v>
      </c>
      <c r="O3581" s="5">
        <v>0</v>
      </c>
      <c r="P3581" s="6">
        <v>0</v>
      </c>
      <c r="Q3581" s="5">
        <v>0</v>
      </c>
      <c r="R3581" s="6">
        <v>0</v>
      </c>
      <c r="S3581" s="5">
        <v>0</v>
      </c>
      <c r="T3581" s="6">
        <v>0</v>
      </c>
      <c r="U3581" s="5">
        <v>0</v>
      </c>
      <c r="V3581" s="6">
        <v>0</v>
      </c>
      <c r="W3581" s="5">
        <v>0</v>
      </c>
      <c r="X3581" s="6">
        <v>0</v>
      </c>
      <c r="Y3581" s="5">
        <v>0</v>
      </c>
      <c r="Z3581" s="6">
        <v>0</v>
      </c>
      <c r="AA3581" s="5">
        <v>0</v>
      </c>
      <c r="AB3581" s="6">
        <v>0</v>
      </c>
      <c r="AC3581" s="5">
        <v>0</v>
      </c>
      <c r="AD3581" s="6">
        <v>0</v>
      </c>
      <c r="AE3581" s="5">
        <v>0</v>
      </c>
      <c r="AF3581" s="6">
        <v>0</v>
      </c>
    </row>
    <row r="3582" spans="2:32" x14ac:dyDescent="0.35">
      <c r="B3582" s="2" t="s">
        <v>13</v>
      </c>
    </row>
    <row r="3583" spans="2:32" x14ac:dyDescent="0.35">
      <c r="B3583" s="1" t="s">
        <v>187</v>
      </c>
      <c r="C3583" s="5">
        <v>0</v>
      </c>
      <c r="D3583" s="6">
        <v>0</v>
      </c>
      <c r="E3583" s="5">
        <v>0</v>
      </c>
      <c r="F3583" s="6">
        <v>0</v>
      </c>
      <c r="G3583" s="5">
        <v>0</v>
      </c>
      <c r="H3583" s="6">
        <v>0</v>
      </c>
      <c r="I3583" s="5">
        <v>0</v>
      </c>
      <c r="J3583" s="6">
        <v>0</v>
      </c>
      <c r="K3583" s="5">
        <v>0</v>
      </c>
      <c r="L3583" s="6">
        <v>0</v>
      </c>
      <c r="M3583" s="5">
        <v>0</v>
      </c>
      <c r="N3583" s="6">
        <v>0</v>
      </c>
      <c r="O3583" s="5">
        <v>0</v>
      </c>
      <c r="P3583" s="6">
        <v>0</v>
      </c>
      <c r="Q3583" s="5">
        <v>0</v>
      </c>
      <c r="R3583" s="6">
        <v>0</v>
      </c>
      <c r="S3583" s="5">
        <v>0</v>
      </c>
      <c r="T3583" s="6">
        <v>0</v>
      </c>
      <c r="U3583" s="5">
        <v>0</v>
      </c>
      <c r="V3583" s="6">
        <v>0</v>
      </c>
      <c r="W3583" s="5">
        <v>0</v>
      </c>
      <c r="X3583" s="6">
        <v>0</v>
      </c>
      <c r="Y3583" s="5">
        <v>0</v>
      </c>
      <c r="Z3583" s="6">
        <v>0</v>
      </c>
      <c r="AA3583" s="5">
        <v>0</v>
      </c>
      <c r="AB3583" s="6">
        <v>0</v>
      </c>
      <c r="AC3583" s="5">
        <v>0</v>
      </c>
      <c r="AD3583" s="6">
        <v>0</v>
      </c>
      <c r="AE3583" s="5">
        <v>0</v>
      </c>
      <c r="AF3583" s="6">
        <v>0</v>
      </c>
    </row>
    <row r="3584" spans="2:32" x14ac:dyDescent="0.35">
      <c r="B3584" s="1" t="s">
        <v>188</v>
      </c>
      <c r="C3584" s="5">
        <v>0</v>
      </c>
      <c r="D3584" s="6">
        <v>0</v>
      </c>
      <c r="E3584" s="5">
        <v>0</v>
      </c>
      <c r="F3584" s="6">
        <v>0</v>
      </c>
      <c r="G3584" s="5">
        <v>0</v>
      </c>
      <c r="H3584" s="6">
        <v>0</v>
      </c>
      <c r="I3584" s="5">
        <v>0</v>
      </c>
      <c r="J3584" s="6">
        <v>0</v>
      </c>
      <c r="K3584" s="5">
        <v>0</v>
      </c>
      <c r="L3584" s="6">
        <v>0</v>
      </c>
      <c r="M3584" s="5">
        <v>0</v>
      </c>
      <c r="N3584" s="6">
        <v>0</v>
      </c>
      <c r="O3584" s="5">
        <v>0</v>
      </c>
      <c r="P3584" s="6">
        <v>0</v>
      </c>
      <c r="Q3584" s="5">
        <v>0</v>
      </c>
      <c r="R3584" s="6">
        <v>0</v>
      </c>
      <c r="S3584" s="5">
        <v>0</v>
      </c>
      <c r="T3584" s="6">
        <v>0</v>
      </c>
      <c r="U3584" s="5">
        <v>0</v>
      </c>
      <c r="V3584" s="6">
        <v>0</v>
      </c>
      <c r="W3584" s="5">
        <v>0</v>
      </c>
      <c r="X3584" s="6">
        <v>0</v>
      </c>
      <c r="Y3584" s="5">
        <v>0</v>
      </c>
      <c r="Z3584" s="6">
        <v>0</v>
      </c>
      <c r="AA3584" s="5">
        <v>0</v>
      </c>
      <c r="AB3584" s="6">
        <v>0</v>
      </c>
      <c r="AC3584" s="5">
        <v>0</v>
      </c>
      <c r="AD3584" s="6">
        <v>0</v>
      </c>
      <c r="AE3584" s="5">
        <v>0</v>
      </c>
      <c r="AF3584" s="6">
        <v>0</v>
      </c>
    </row>
    <row r="3585" spans="2:32" x14ac:dyDescent="0.35">
      <c r="B3585" s="1" t="s">
        <v>680</v>
      </c>
      <c r="C3585" s="5">
        <v>0</v>
      </c>
      <c r="D3585" s="6">
        <v>0</v>
      </c>
      <c r="E3585" s="5">
        <v>0</v>
      </c>
      <c r="F3585" s="6">
        <v>0</v>
      </c>
      <c r="G3585" s="5">
        <v>0</v>
      </c>
      <c r="H3585" s="6">
        <v>0</v>
      </c>
      <c r="I3585" s="5">
        <v>0</v>
      </c>
      <c r="J3585" s="6">
        <v>0</v>
      </c>
      <c r="K3585" s="5">
        <v>0</v>
      </c>
      <c r="L3585" s="6">
        <v>0</v>
      </c>
      <c r="M3585" s="5">
        <v>0</v>
      </c>
      <c r="N3585" s="6">
        <v>0</v>
      </c>
      <c r="O3585" s="5">
        <v>0</v>
      </c>
      <c r="P3585" s="6">
        <v>0</v>
      </c>
      <c r="Q3585" s="5">
        <v>0</v>
      </c>
      <c r="R3585" s="6">
        <v>0</v>
      </c>
      <c r="S3585" s="5">
        <v>0</v>
      </c>
      <c r="T3585" s="6">
        <v>0</v>
      </c>
      <c r="U3585" s="5">
        <v>0</v>
      </c>
      <c r="V3585" s="6">
        <v>0</v>
      </c>
      <c r="W3585" s="5">
        <v>0</v>
      </c>
      <c r="X3585" s="6">
        <v>0</v>
      </c>
      <c r="Y3585" s="5">
        <v>0</v>
      </c>
      <c r="Z3585" s="6">
        <v>0</v>
      </c>
      <c r="AA3585" s="5">
        <v>0</v>
      </c>
      <c r="AB3585" s="6">
        <v>0</v>
      </c>
      <c r="AC3585" s="5">
        <v>0</v>
      </c>
      <c r="AD3585" s="6">
        <v>0</v>
      </c>
      <c r="AE3585" s="5">
        <v>0</v>
      </c>
      <c r="AF3585" s="6">
        <v>0</v>
      </c>
    </row>
    <row r="3586" spans="2:32" x14ac:dyDescent="0.35">
      <c r="B3586" s="1" t="s">
        <v>681</v>
      </c>
      <c r="C3586" s="5">
        <v>4.7669999999999997E-2</v>
      </c>
      <c r="D3586" s="6">
        <v>26.913</v>
      </c>
      <c r="E3586" s="5">
        <v>0</v>
      </c>
      <c r="F3586" s="6">
        <v>0</v>
      </c>
      <c r="G3586" s="5">
        <v>0</v>
      </c>
      <c r="H3586" s="6">
        <v>0</v>
      </c>
      <c r="I3586" s="5">
        <v>0</v>
      </c>
      <c r="J3586" s="6">
        <v>0</v>
      </c>
      <c r="K3586" s="5">
        <v>0</v>
      </c>
      <c r="L3586" s="6">
        <v>0</v>
      </c>
      <c r="M3586" s="5">
        <v>0</v>
      </c>
      <c r="N3586" s="6">
        <v>0</v>
      </c>
      <c r="O3586" s="5">
        <v>0</v>
      </c>
      <c r="P3586" s="6">
        <v>0</v>
      </c>
      <c r="Q3586" s="5">
        <v>0</v>
      </c>
      <c r="R3586" s="6">
        <v>0</v>
      </c>
      <c r="S3586" s="5">
        <v>0</v>
      </c>
      <c r="T3586" s="6">
        <v>0</v>
      </c>
      <c r="U3586" s="5">
        <v>0</v>
      </c>
      <c r="V3586" s="6">
        <v>0</v>
      </c>
      <c r="W3586" s="5">
        <v>0</v>
      </c>
      <c r="X3586" s="6">
        <v>0</v>
      </c>
      <c r="Y3586" s="5">
        <v>0</v>
      </c>
      <c r="Z3586" s="6">
        <v>0</v>
      </c>
      <c r="AA3586" s="5">
        <v>2.4209999999999999E-2</v>
      </c>
      <c r="AB3586" s="6">
        <v>1.885</v>
      </c>
      <c r="AC3586" s="5">
        <v>0.27911999999999998</v>
      </c>
      <c r="AD3586" s="6">
        <v>23.818999999999999</v>
      </c>
      <c r="AE3586" s="5">
        <v>2.741E-2</v>
      </c>
      <c r="AF3586" s="6">
        <v>1.2090000000000001</v>
      </c>
    </row>
    <row r="3587" spans="2:32" x14ac:dyDescent="0.35">
      <c r="B3587" s="1" t="s">
        <v>682</v>
      </c>
      <c r="C3587" s="5">
        <v>1.1820000000000001E-2</v>
      </c>
      <c r="D3587" s="6">
        <v>6.6749999999999998</v>
      </c>
      <c r="E3587" s="5">
        <v>0</v>
      </c>
      <c r="F3587" s="6">
        <v>0</v>
      </c>
      <c r="G3587" s="5">
        <v>0</v>
      </c>
      <c r="H3587" s="6">
        <v>0</v>
      </c>
      <c r="I3587" s="5">
        <v>0</v>
      </c>
      <c r="J3587" s="6">
        <v>0</v>
      </c>
      <c r="K3587" s="5">
        <v>0</v>
      </c>
      <c r="L3587" s="6">
        <v>0</v>
      </c>
      <c r="M3587" s="5">
        <v>0</v>
      </c>
      <c r="N3587" s="6">
        <v>0</v>
      </c>
      <c r="O3587" s="5">
        <v>0</v>
      </c>
      <c r="P3587" s="6">
        <v>0</v>
      </c>
      <c r="Q3587" s="5">
        <v>0</v>
      </c>
      <c r="R3587" s="6">
        <v>0</v>
      </c>
      <c r="S3587" s="5">
        <v>0</v>
      </c>
      <c r="T3587" s="6">
        <v>0</v>
      </c>
      <c r="U3587" s="5">
        <v>0</v>
      </c>
      <c r="V3587" s="6">
        <v>0</v>
      </c>
      <c r="W3587" s="5">
        <v>0</v>
      </c>
      <c r="X3587" s="6">
        <v>0</v>
      </c>
      <c r="Y3587" s="5">
        <v>0</v>
      </c>
      <c r="Z3587" s="6">
        <v>0</v>
      </c>
      <c r="AA3587" s="5">
        <v>9.4599999999999997E-3</v>
      </c>
      <c r="AB3587" s="6">
        <v>0.73699999999999999</v>
      </c>
      <c r="AC3587" s="5">
        <v>5.5419999999999997E-2</v>
      </c>
      <c r="AD3587" s="6">
        <v>4.7290000000000001</v>
      </c>
      <c r="AE3587" s="5">
        <v>2.741E-2</v>
      </c>
      <c r="AF3587" s="6">
        <v>1.2090000000000001</v>
      </c>
    </row>
    <row r="3588" spans="2:32" x14ac:dyDescent="0.35">
      <c r="B3588" s="1" t="s">
        <v>683</v>
      </c>
      <c r="C3588" s="5">
        <v>0</v>
      </c>
      <c r="D3588" s="6">
        <v>0</v>
      </c>
      <c r="E3588" s="5">
        <v>0</v>
      </c>
      <c r="F3588" s="6">
        <v>0</v>
      </c>
      <c r="G3588" s="5">
        <v>0</v>
      </c>
      <c r="H3588" s="6">
        <v>0</v>
      </c>
      <c r="I3588" s="5">
        <v>0</v>
      </c>
      <c r="J3588" s="6">
        <v>0</v>
      </c>
      <c r="K3588" s="5">
        <v>0</v>
      </c>
      <c r="L3588" s="6">
        <v>0</v>
      </c>
      <c r="M3588" s="5">
        <v>0</v>
      </c>
      <c r="N3588" s="6">
        <v>0</v>
      </c>
      <c r="O3588" s="5">
        <v>0</v>
      </c>
      <c r="P3588" s="6">
        <v>0</v>
      </c>
      <c r="Q3588" s="5">
        <v>0</v>
      </c>
      <c r="R3588" s="6">
        <v>0</v>
      </c>
      <c r="S3588" s="5">
        <v>0</v>
      </c>
      <c r="T3588" s="6">
        <v>0</v>
      </c>
      <c r="U3588" s="5">
        <v>0</v>
      </c>
      <c r="V3588" s="6">
        <v>0</v>
      </c>
      <c r="W3588" s="5">
        <v>0</v>
      </c>
      <c r="X3588" s="6">
        <v>0</v>
      </c>
      <c r="Y3588" s="5">
        <v>0</v>
      </c>
      <c r="Z3588" s="6">
        <v>0</v>
      </c>
      <c r="AA3588" s="5">
        <v>0</v>
      </c>
      <c r="AB3588" s="6">
        <v>0</v>
      </c>
      <c r="AC3588" s="5">
        <v>0</v>
      </c>
      <c r="AD3588" s="6">
        <v>0</v>
      </c>
      <c r="AE3588" s="5">
        <v>0</v>
      </c>
      <c r="AF3588" s="6">
        <v>0</v>
      </c>
    </row>
    <row r="3589" spans="2:32" x14ac:dyDescent="0.35">
      <c r="B3589" s="1" t="s">
        <v>684</v>
      </c>
      <c r="C3589" s="5">
        <v>9.5200000000000007E-3</v>
      </c>
      <c r="D3589" s="6">
        <v>5.375</v>
      </c>
      <c r="E3589" s="5">
        <v>0</v>
      </c>
      <c r="F3589" s="6">
        <v>0</v>
      </c>
      <c r="G3589" s="5">
        <v>0</v>
      </c>
      <c r="H3589" s="6">
        <v>0</v>
      </c>
      <c r="I3589" s="5">
        <v>0</v>
      </c>
      <c r="J3589" s="6">
        <v>0</v>
      </c>
      <c r="K3589" s="5">
        <v>0</v>
      </c>
      <c r="L3589" s="6">
        <v>0</v>
      </c>
      <c r="M3589" s="5">
        <v>0</v>
      </c>
      <c r="N3589" s="6">
        <v>0</v>
      </c>
      <c r="O3589" s="5">
        <v>0</v>
      </c>
      <c r="P3589" s="6">
        <v>0</v>
      </c>
      <c r="Q3589" s="5">
        <v>0</v>
      </c>
      <c r="R3589" s="6">
        <v>0</v>
      </c>
      <c r="S3589" s="5">
        <v>0</v>
      </c>
      <c r="T3589" s="6">
        <v>0</v>
      </c>
      <c r="U3589" s="5">
        <v>0</v>
      </c>
      <c r="V3589" s="6">
        <v>0</v>
      </c>
      <c r="W3589" s="5">
        <v>0</v>
      </c>
      <c r="X3589" s="6">
        <v>0</v>
      </c>
      <c r="Y3589" s="5">
        <v>0</v>
      </c>
      <c r="Z3589" s="6">
        <v>0</v>
      </c>
      <c r="AA3589" s="5">
        <v>0</v>
      </c>
      <c r="AB3589" s="6">
        <v>0</v>
      </c>
      <c r="AC3589" s="5">
        <v>6.2990000000000004E-2</v>
      </c>
      <c r="AD3589" s="6">
        <v>5.375</v>
      </c>
      <c r="AE3589" s="5">
        <v>0</v>
      </c>
      <c r="AF3589" s="6">
        <v>0</v>
      </c>
    </row>
    <row r="3590" spans="2:32" x14ac:dyDescent="0.35">
      <c r="B3590" s="1" t="s">
        <v>196</v>
      </c>
      <c r="C3590" s="5">
        <v>1.5100000000000001E-3</v>
      </c>
      <c r="D3590" s="6">
        <v>0.85099999999999998</v>
      </c>
      <c r="E3590" s="5">
        <v>0</v>
      </c>
      <c r="F3590" s="6">
        <v>0</v>
      </c>
      <c r="G3590" s="5">
        <v>0</v>
      </c>
      <c r="H3590" s="6">
        <v>0</v>
      </c>
      <c r="I3590" s="5">
        <v>0</v>
      </c>
      <c r="J3590" s="6">
        <v>0</v>
      </c>
      <c r="K3590" s="5">
        <v>0</v>
      </c>
      <c r="L3590" s="6">
        <v>0</v>
      </c>
      <c r="M3590" s="5">
        <v>0</v>
      </c>
      <c r="N3590" s="6">
        <v>0</v>
      </c>
      <c r="O3590" s="5">
        <v>0</v>
      </c>
      <c r="P3590" s="6">
        <v>0</v>
      </c>
      <c r="Q3590" s="5">
        <v>0</v>
      </c>
      <c r="R3590" s="6">
        <v>0</v>
      </c>
      <c r="S3590" s="5">
        <v>0</v>
      </c>
      <c r="T3590" s="6">
        <v>0</v>
      </c>
      <c r="U3590" s="5">
        <v>0</v>
      </c>
      <c r="V3590" s="6">
        <v>0</v>
      </c>
      <c r="W3590" s="5">
        <v>0</v>
      </c>
      <c r="X3590" s="6">
        <v>0</v>
      </c>
      <c r="Y3590" s="5">
        <v>0</v>
      </c>
      <c r="Z3590" s="6">
        <v>0</v>
      </c>
      <c r="AA3590" s="5">
        <v>0</v>
      </c>
      <c r="AB3590" s="6">
        <v>0</v>
      </c>
      <c r="AC3590" s="5">
        <v>9.9699999999999997E-3</v>
      </c>
      <c r="AD3590" s="6">
        <v>0.85099999999999998</v>
      </c>
      <c r="AE3590" s="5">
        <v>0</v>
      </c>
      <c r="AF3590" s="6">
        <v>0</v>
      </c>
    </row>
    <row r="3591" spans="2:32" x14ac:dyDescent="0.35">
      <c r="B3591" s="1" t="s">
        <v>201</v>
      </c>
      <c r="C3591" s="5">
        <v>0</v>
      </c>
      <c r="D3591" s="6">
        <v>0</v>
      </c>
      <c r="E3591" s="5">
        <v>0</v>
      </c>
      <c r="F3591" s="6">
        <v>0</v>
      </c>
      <c r="G3591" s="5">
        <v>0</v>
      </c>
      <c r="H3591" s="6">
        <v>0</v>
      </c>
      <c r="I3591" s="5">
        <v>0</v>
      </c>
      <c r="J3591" s="6">
        <v>0</v>
      </c>
      <c r="K3591" s="5">
        <v>0</v>
      </c>
      <c r="L3591" s="6">
        <v>0</v>
      </c>
      <c r="M3591" s="5">
        <v>0</v>
      </c>
      <c r="N3591" s="6">
        <v>0</v>
      </c>
      <c r="O3591" s="5">
        <v>0</v>
      </c>
      <c r="P3591" s="6">
        <v>0</v>
      </c>
      <c r="Q3591" s="5">
        <v>0</v>
      </c>
      <c r="R3591" s="6">
        <v>0</v>
      </c>
      <c r="S3591" s="5">
        <v>0</v>
      </c>
      <c r="T3591" s="6">
        <v>0</v>
      </c>
      <c r="U3591" s="5">
        <v>0</v>
      </c>
      <c r="V3591" s="6">
        <v>0</v>
      </c>
      <c r="W3591" s="5">
        <v>0</v>
      </c>
      <c r="X3591" s="6">
        <v>0</v>
      </c>
      <c r="Y3591" s="5">
        <v>0</v>
      </c>
      <c r="Z3591" s="6">
        <v>0</v>
      </c>
      <c r="AA3591" s="5">
        <v>0</v>
      </c>
      <c r="AB3591" s="6">
        <v>0</v>
      </c>
      <c r="AC3591" s="5">
        <v>0</v>
      </c>
      <c r="AD3591" s="6">
        <v>0</v>
      </c>
      <c r="AE3591" s="5">
        <v>0</v>
      </c>
      <c r="AF3591" s="6">
        <v>0</v>
      </c>
    </row>
    <row r="3592" spans="2:32" x14ac:dyDescent="0.35">
      <c r="B3592" s="1" t="s">
        <v>202</v>
      </c>
      <c r="C3592" s="5">
        <v>0</v>
      </c>
      <c r="D3592" s="6">
        <v>0</v>
      </c>
      <c r="E3592" s="5">
        <v>0</v>
      </c>
      <c r="F3592" s="6">
        <v>0</v>
      </c>
      <c r="G3592" s="5">
        <v>0</v>
      </c>
      <c r="H3592" s="6">
        <v>0</v>
      </c>
      <c r="I3592" s="5">
        <v>0</v>
      </c>
      <c r="J3592" s="6">
        <v>0</v>
      </c>
      <c r="K3592" s="5">
        <v>0</v>
      </c>
      <c r="L3592" s="6">
        <v>0</v>
      </c>
      <c r="M3592" s="5">
        <v>0</v>
      </c>
      <c r="N3592" s="6">
        <v>0</v>
      </c>
      <c r="O3592" s="5">
        <v>0</v>
      </c>
      <c r="P3592" s="6">
        <v>0</v>
      </c>
      <c r="Q3592" s="5">
        <v>0</v>
      </c>
      <c r="R3592" s="6">
        <v>0</v>
      </c>
      <c r="S3592" s="5">
        <v>0</v>
      </c>
      <c r="T3592" s="6">
        <v>0</v>
      </c>
      <c r="U3592" s="5">
        <v>0</v>
      </c>
      <c r="V3592" s="6">
        <v>0</v>
      </c>
      <c r="W3592" s="5">
        <v>0</v>
      </c>
      <c r="X3592" s="6">
        <v>0</v>
      </c>
      <c r="Y3592" s="5">
        <v>0</v>
      </c>
      <c r="Z3592" s="6">
        <v>0</v>
      </c>
      <c r="AA3592" s="5">
        <v>0</v>
      </c>
      <c r="AB3592" s="6">
        <v>0</v>
      </c>
      <c r="AC3592" s="5">
        <v>0</v>
      </c>
      <c r="AD3592" s="6">
        <v>0</v>
      </c>
      <c r="AE3592" s="5">
        <v>0</v>
      </c>
      <c r="AF3592" s="6">
        <v>0</v>
      </c>
    </row>
    <row r="3593" spans="2:32" x14ac:dyDescent="0.35">
      <c r="B3593" s="1" t="s">
        <v>685</v>
      </c>
      <c r="C3593" s="5">
        <v>0</v>
      </c>
      <c r="D3593" s="6">
        <v>0</v>
      </c>
      <c r="E3593" s="5">
        <v>0</v>
      </c>
      <c r="F3593" s="6">
        <v>0</v>
      </c>
      <c r="G3593" s="5">
        <v>0</v>
      </c>
      <c r="H3593" s="6">
        <v>0</v>
      </c>
      <c r="I3593" s="5">
        <v>0</v>
      </c>
      <c r="J3593" s="6">
        <v>0</v>
      </c>
      <c r="K3593" s="5">
        <v>0</v>
      </c>
      <c r="L3593" s="6">
        <v>0</v>
      </c>
      <c r="M3593" s="5">
        <v>0</v>
      </c>
      <c r="N3593" s="6">
        <v>0</v>
      </c>
      <c r="O3593" s="5">
        <v>0</v>
      </c>
      <c r="P3593" s="6">
        <v>0</v>
      </c>
      <c r="Q3593" s="5">
        <v>0</v>
      </c>
      <c r="R3593" s="6">
        <v>0</v>
      </c>
      <c r="S3593" s="5">
        <v>0</v>
      </c>
      <c r="T3593" s="6">
        <v>0</v>
      </c>
      <c r="U3593" s="5">
        <v>0</v>
      </c>
      <c r="V3593" s="6">
        <v>0</v>
      </c>
      <c r="W3593" s="5">
        <v>0</v>
      </c>
      <c r="X3593" s="6">
        <v>0</v>
      </c>
      <c r="Y3593" s="5">
        <v>0</v>
      </c>
      <c r="Z3593" s="6">
        <v>0</v>
      </c>
      <c r="AA3593" s="5">
        <v>0</v>
      </c>
      <c r="AB3593" s="6">
        <v>0</v>
      </c>
      <c r="AC3593" s="5">
        <v>0</v>
      </c>
      <c r="AD3593" s="6">
        <v>0</v>
      </c>
      <c r="AE3593" s="5">
        <v>0</v>
      </c>
      <c r="AF3593" s="6">
        <v>0</v>
      </c>
    </row>
    <row r="3594" spans="2:32" x14ac:dyDescent="0.35">
      <c r="B3594" s="1" t="s">
        <v>686</v>
      </c>
      <c r="C3594" s="5">
        <v>0</v>
      </c>
      <c r="D3594" s="6">
        <v>0</v>
      </c>
      <c r="E3594" s="5">
        <v>0</v>
      </c>
      <c r="F3594" s="6">
        <v>0</v>
      </c>
      <c r="G3594" s="5">
        <v>0</v>
      </c>
      <c r="H3594" s="6">
        <v>0</v>
      </c>
      <c r="I3594" s="5">
        <v>0</v>
      </c>
      <c r="J3594" s="6">
        <v>0</v>
      </c>
      <c r="K3594" s="5">
        <v>0</v>
      </c>
      <c r="L3594" s="6">
        <v>0</v>
      </c>
      <c r="M3594" s="5">
        <v>0</v>
      </c>
      <c r="N3594" s="6">
        <v>0</v>
      </c>
      <c r="O3594" s="5">
        <v>0</v>
      </c>
      <c r="P3594" s="6">
        <v>0</v>
      </c>
      <c r="Q3594" s="5">
        <v>0</v>
      </c>
      <c r="R3594" s="6">
        <v>0</v>
      </c>
      <c r="S3594" s="5">
        <v>0</v>
      </c>
      <c r="T3594" s="6">
        <v>0</v>
      </c>
      <c r="U3594" s="5">
        <v>0</v>
      </c>
      <c r="V3594" s="6">
        <v>0</v>
      </c>
      <c r="W3594" s="5">
        <v>0</v>
      </c>
      <c r="X3594" s="6">
        <v>0</v>
      </c>
      <c r="Y3594" s="5">
        <v>0</v>
      </c>
      <c r="Z3594" s="6">
        <v>0</v>
      </c>
      <c r="AA3594" s="5">
        <v>0</v>
      </c>
      <c r="AB3594" s="6">
        <v>0</v>
      </c>
      <c r="AC3594" s="5">
        <v>0</v>
      </c>
      <c r="AD3594" s="6">
        <v>0</v>
      </c>
      <c r="AE3594" s="5">
        <v>0</v>
      </c>
      <c r="AF3594" s="6">
        <v>0</v>
      </c>
    </row>
    <row r="3595" spans="2:32" x14ac:dyDescent="0.35">
      <c r="B3595" s="1" t="s">
        <v>207</v>
      </c>
      <c r="C3595" s="5">
        <v>0</v>
      </c>
      <c r="D3595" s="6">
        <v>0</v>
      </c>
      <c r="E3595" s="5">
        <v>0</v>
      </c>
      <c r="F3595" s="6">
        <v>0</v>
      </c>
      <c r="G3595" s="5">
        <v>0</v>
      </c>
      <c r="H3595" s="6">
        <v>0</v>
      </c>
      <c r="I3595" s="5">
        <v>0</v>
      </c>
      <c r="J3595" s="6">
        <v>0</v>
      </c>
      <c r="K3595" s="5">
        <v>0</v>
      </c>
      <c r="L3595" s="6">
        <v>0</v>
      </c>
      <c r="M3595" s="5">
        <v>0</v>
      </c>
      <c r="N3595" s="6">
        <v>0</v>
      </c>
      <c r="O3595" s="5">
        <v>0</v>
      </c>
      <c r="P3595" s="6">
        <v>0</v>
      </c>
      <c r="Q3595" s="5">
        <v>0</v>
      </c>
      <c r="R3595" s="6">
        <v>0</v>
      </c>
      <c r="S3595" s="5">
        <v>0</v>
      </c>
      <c r="T3595" s="6">
        <v>0</v>
      </c>
      <c r="U3595" s="5">
        <v>0</v>
      </c>
      <c r="V3595" s="6">
        <v>0</v>
      </c>
      <c r="W3595" s="5">
        <v>0</v>
      </c>
      <c r="X3595" s="6">
        <v>0</v>
      </c>
      <c r="Y3595" s="5">
        <v>0</v>
      </c>
      <c r="Z3595" s="6">
        <v>0</v>
      </c>
      <c r="AA3595" s="5">
        <v>0</v>
      </c>
      <c r="AB3595" s="6">
        <v>0</v>
      </c>
      <c r="AC3595" s="5">
        <v>0</v>
      </c>
      <c r="AD3595" s="6">
        <v>0</v>
      </c>
      <c r="AE3595" s="5">
        <v>0</v>
      </c>
      <c r="AF3595" s="6">
        <v>0</v>
      </c>
    </row>
    <row r="3596" spans="2:32" x14ac:dyDescent="0.35">
      <c r="B3596" s="1" t="s">
        <v>208</v>
      </c>
      <c r="C3596" s="5">
        <v>1.187E-2</v>
      </c>
      <c r="D3596" s="6">
        <v>6.7</v>
      </c>
      <c r="E3596" s="5">
        <v>0</v>
      </c>
      <c r="F3596" s="6">
        <v>0</v>
      </c>
      <c r="G3596" s="5">
        <v>0</v>
      </c>
      <c r="H3596" s="6">
        <v>0</v>
      </c>
      <c r="I3596" s="5">
        <v>0</v>
      </c>
      <c r="J3596" s="6">
        <v>0</v>
      </c>
      <c r="K3596" s="5">
        <v>0</v>
      </c>
      <c r="L3596" s="6">
        <v>0</v>
      </c>
      <c r="M3596" s="5">
        <v>0</v>
      </c>
      <c r="N3596" s="6">
        <v>0</v>
      </c>
      <c r="O3596" s="5">
        <v>0</v>
      </c>
      <c r="P3596" s="6">
        <v>0</v>
      </c>
      <c r="Q3596" s="5">
        <v>0</v>
      </c>
      <c r="R3596" s="6">
        <v>0</v>
      </c>
      <c r="S3596" s="5">
        <v>0</v>
      </c>
      <c r="T3596" s="6">
        <v>0</v>
      </c>
      <c r="U3596" s="5">
        <v>0</v>
      </c>
      <c r="V3596" s="6">
        <v>0</v>
      </c>
      <c r="W3596" s="5">
        <v>0</v>
      </c>
      <c r="X3596" s="6">
        <v>0</v>
      </c>
      <c r="Y3596" s="5">
        <v>0</v>
      </c>
      <c r="Z3596" s="6">
        <v>0</v>
      </c>
      <c r="AA3596" s="5">
        <v>0</v>
      </c>
      <c r="AB3596" s="6">
        <v>0</v>
      </c>
      <c r="AC3596" s="5">
        <v>7.8509999999999996E-2</v>
      </c>
      <c r="AD3596" s="6">
        <v>6.7</v>
      </c>
      <c r="AE3596" s="5">
        <v>0</v>
      </c>
      <c r="AF3596" s="6">
        <v>0</v>
      </c>
    </row>
    <row r="3597" spans="2:32" x14ac:dyDescent="0.35">
      <c r="B3597" s="1" t="s">
        <v>687</v>
      </c>
      <c r="C3597" s="5">
        <v>0</v>
      </c>
      <c r="D3597" s="6">
        <v>0</v>
      </c>
      <c r="E3597" s="5">
        <v>0</v>
      </c>
      <c r="F3597" s="6">
        <v>0</v>
      </c>
      <c r="G3597" s="5">
        <v>0</v>
      </c>
      <c r="H3597" s="6">
        <v>0</v>
      </c>
      <c r="I3597" s="5">
        <v>0</v>
      </c>
      <c r="J3597" s="6">
        <v>0</v>
      </c>
      <c r="K3597" s="5">
        <v>0</v>
      </c>
      <c r="L3597" s="6">
        <v>0</v>
      </c>
      <c r="M3597" s="5">
        <v>0</v>
      </c>
      <c r="N3597" s="6">
        <v>0</v>
      </c>
      <c r="O3597" s="5">
        <v>0</v>
      </c>
      <c r="P3597" s="6">
        <v>0</v>
      </c>
      <c r="Q3597" s="5">
        <v>0</v>
      </c>
      <c r="R3597" s="6">
        <v>0</v>
      </c>
      <c r="S3597" s="5">
        <v>0</v>
      </c>
      <c r="T3597" s="6">
        <v>0</v>
      </c>
      <c r="U3597" s="5">
        <v>0</v>
      </c>
      <c r="V3597" s="6">
        <v>0</v>
      </c>
      <c r="W3597" s="5">
        <v>0</v>
      </c>
      <c r="X3597" s="6">
        <v>0</v>
      </c>
      <c r="Y3597" s="5">
        <v>0</v>
      </c>
      <c r="Z3597" s="6">
        <v>0</v>
      </c>
      <c r="AA3597" s="5">
        <v>0</v>
      </c>
      <c r="AB3597" s="6">
        <v>0</v>
      </c>
      <c r="AC3597" s="5">
        <v>0</v>
      </c>
      <c r="AD3597" s="6">
        <v>0</v>
      </c>
      <c r="AE3597" s="5">
        <v>0</v>
      </c>
      <c r="AF3597" s="6">
        <v>0</v>
      </c>
    </row>
    <row r="3598" spans="2:32" x14ac:dyDescent="0.35">
      <c r="B3598" s="1" t="s">
        <v>210</v>
      </c>
      <c r="C3598" s="5">
        <v>0</v>
      </c>
      <c r="D3598" s="6">
        <v>0</v>
      </c>
      <c r="E3598" s="5">
        <v>0</v>
      </c>
      <c r="F3598" s="6">
        <v>0</v>
      </c>
      <c r="G3598" s="5">
        <v>0</v>
      </c>
      <c r="H3598" s="6">
        <v>0</v>
      </c>
      <c r="I3598" s="5">
        <v>0</v>
      </c>
      <c r="J3598" s="6">
        <v>0</v>
      </c>
      <c r="K3598" s="5">
        <v>0</v>
      </c>
      <c r="L3598" s="6">
        <v>0</v>
      </c>
      <c r="M3598" s="5">
        <v>0</v>
      </c>
      <c r="N3598" s="6">
        <v>0</v>
      </c>
      <c r="O3598" s="5">
        <v>0</v>
      </c>
      <c r="P3598" s="6">
        <v>0</v>
      </c>
      <c r="Q3598" s="5">
        <v>0</v>
      </c>
      <c r="R3598" s="6">
        <v>0</v>
      </c>
      <c r="S3598" s="5">
        <v>0</v>
      </c>
      <c r="T3598" s="6">
        <v>0</v>
      </c>
      <c r="U3598" s="5">
        <v>0</v>
      </c>
      <c r="V3598" s="6">
        <v>0</v>
      </c>
      <c r="W3598" s="5">
        <v>0</v>
      </c>
      <c r="X3598" s="6">
        <v>0</v>
      </c>
      <c r="Y3598" s="5">
        <v>0</v>
      </c>
      <c r="Z3598" s="6">
        <v>0</v>
      </c>
      <c r="AA3598" s="5">
        <v>0</v>
      </c>
      <c r="AB3598" s="6">
        <v>0</v>
      </c>
      <c r="AC3598" s="5">
        <v>0</v>
      </c>
      <c r="AD3598" s="6">
        <v>0</v>
      </c>
      <c r="AE3598" s="5">
        <v>0</v>
      </c>
      <c r="AF3598" s="6">
        <v>0</v>
      </c>
    </row>
    <row r="3599" spans="2:32" x14ac:dyDescent="0.35">
      <c r="B3599" s="1" t="s">
        <v>211</v>
      </c>
      <c r="C3599" s="5">
        <v>0</v>
      </c>
      <c r="D3599" s="6">
        <v>0</v>
      </c>
      <c r="E3599" s="5">
        <v>0</v>
      </c>
      <c r="F3599" s="6">
        <v>0</v>
      </c>
      <c r="G3599" s="5">
        <v>0</v>
      </c>
      <c r="H3599" s="6">
        <v>0</v>
      </c>
      <c r="I3599" s="5">
        <v>0</v>
      </c>
      <c r="J3599" s="6">
        <v>0</v>
      </c>
      <c r="K3599" s="5">
        <v>0</v>
      </c>
      <c r="L3599" s="6">
        <v>0</v>
      </c>
      <c r="M3599" s="5">
        <v>0</v>
      </c>
      <c r="N3599" s="6">
        <v>0</v>
      </c>
      <c r="O3599" s="5">
        <v>0</v>
      </c>
      <c r="P3599" s="6">
        <v>0</v>
      </c>
      <c r="Q3599" s="5">
        <v>0</v>
      </c>
      <c r="R3599" s="6">
        <v>0</v>
      </c>
      <c r="S3599" s="5">
        <v>0</v>
      </c>
      <c r="T3599" s="6">
        <v>0</v>
      </c>
      <c r="U3599" s="5">
        <v>0</v>
      </c>
      <c r="V3599" s="6">
        <v>0</v>
      </c>
      <c r="W3599" s="5">
        <v>0</v>
      </c>
      <c r="X3599" s="6">
        <v>0</v>
      </c>
      <c r="Y3599" s="5">
        <v>0</v>
      </c>
      <c r="Z3599" s="6">
        <v>0</v>
      </c>
      <c r="AA3599" s="5">
        <v>0</v>
      </c>
      <c r="AB3599" s="6">
        <v>0</v>
      </c>
      <c r="AC3599" s="5">
        <v>0</v>
      </c>
      <c r="AD3599" s="6">
        <v>0</v>
      </c>
      <c r="AE3599" s="5">
        <v>0</v>
      </c>
      <c r="AF3599" s="6">
        <v>0</v>
      </c>
    </row>
    <row r="3600" spans="2:32" x14ac:dyDescent="0.35">
      <c r="B3600" s="1" t="s">
        <v>688</v>
      </c>
      <c r="C3600" s="5">
        <v>0</v>
      </c>
      <c r="D3600" s="6">
        <v>0</v>
      </c>
      <c r="E3600" s="5">
        <v>0</v>
      </c>
      <c r="F3600" s="6">
        <v>0</v>
      </c>
      <c r="G3600" s="5">
        <v>0</v>
      </c>
      <c r="H3600" s="6">
        <v>0</v>
      </c>
      <c r="I3600" s="5">
        <v>0</v>
      </c>
      <c r="J3600" s="6">
        <v>0</v>
      </c>
      <c r="K3600" s="5">
        <v>0</v>
      </c>
      <c r="L3600" s="6">
        <v>0</v>
      </c>
      <c r="M3600" s="5">
        <v>0</v>
      </c>
      <c r="N3600" s="6">
        <v>0</v>
      </c>
      <c r="O3600" s="5">
        <v>0</v>
      </c>
      <c r="P3600" s="6">
        <v>0</v>
      </c>
      <c r="Q3600" s="5">
        <v>0</v>
      </c>
      <c r="R3600" s="6">
        <v>0</v>
      </c>
      <c r="S3600" s="5">
        <v>0</v>
      </c>
      <c r="T3600" s="6">
        <v>0</v>
      </c>
      <c r="U3600" s="5">
        <v>0</v>
      </c>
      <c r="V3600" s="6">
        <v>0</v>
      </c>
      <c r="W3600" s="5">
        <v>0</v>
      </c>
      <c r="X3600" s="6">
        <v>0</v>
      </c>
      <c r="Y3600" s="5">
        <v>0</v>
      </c>
      <c r="Z3600" s="6">
        <v>0</v>
      </c>
      <c r="AA3600" s="5">
        <v>0</v>
      </c>
      <c r="AB3600" s="6">
        <v>0</v>
      </c>
      <c r="AC3600" s="5">
        <v>0</v>
      </c>
      <c r="AD3600" s="6">
        <v>0</v>
      </c>
      <c r="AE3600" s="5">
        <v>0</v>
      </c>
      <c r="AF3600" s="6">
        <v>0</v>
      </c>
    </row>
    <row r="3601" spans="2:32" x14ac:dyDescent="0.35">
      <c r="B3601" s="1" t="s">
        <v>689</v>
      </c>
      <c r="C3601" s="5">
        <v>6.94E-3</v>
      </c>
      <c r="D3601" s="6">
        <v>3.9180000000000001</v>
      </c>
      <c r="E3601" s="5">
        <v>0</v>
      </c>
      <c r="F3601" s="6">
        <v>0</v>
      </c>
      <c r="G3601" s="5">
        <v>0</v>
      </c>
      <c r="H3601" s="6">
        <v>0</v>
      </c>
      <c r="I3601" s="5">
        <v>0</v>
      </c>
      <c r="J3601" s="6">
        <v>0</v>
      </c>
      <c r="K3601" s="5">
        <v>0</v>
      </c>
      <c r="L3601" s="6">
        <v>0</v>
      </c>
      <c r="M3601" s="5">
        <v>0</v>
      </c>
      <c r="N3601" s="6">
        <v>0</v>
      </c>
      <c r="O3601" s="5">
        <v>0</v>
      </c>
      <c r="P3601" s="6">
        <v>0</v>
      </c>
      <c r="Q3601" s="5">
        <v>0</v>
      </c>
      <c r="R3601" s="6">
        <v>0</v>
      </c>
      <c r="S3601" s="5">
        <v>0</v>
      </c>
      <c r="T3601" s="6">
        <v>0</v>
      </c>
      <c r="U3601" s="5">
        <v>0</v>
      </c>
      <c r="V3601" s="6">
        <v>0</v>
      </c>
      <c r="W3601" s="5">
        <v>0</v>
      </c>
      <c r="X3601" s="6">
        <v>0</v>
      </c>
      <c r="Y3601" s="5">
        <v>0</v>
      </c>
      <c r="Z3601" s="6">
        <v>0</v>
      </c>
      <c r="AA3601" s="5">
        <v>5.0319999999999997E-2</v>
      </c>
      <c r="AB3601" s="6">
        <v>3.9180000000000001</v>
      </c>
      <c r="AC3601" s="5">
        <v>0</v>
      </c>
      <c r="AD3601" s="6">
        <v>0</v>
      </c>
      <c r="AE3601" s="5">
        <v>0</v>
      </c>
      <c r="AF3601" s="6">
        <v>0</v>
      </c>
    </row>
    <row r="3602" spans="2:32" x14ac:dyDescent="0.35">
      <c r="B3602" s="1" t="s">
        <v>690</v>
      </c>
      <c r="C3602" s="5">
        <v>0</v>
      </c>
      <c r="D3602" s="6">
        <v>0</v>
      </c>
      <c r="E3602" s="5">
        <v>0</v>
      </c>
      <c r="F3602" s="6">
        <v>0</v>
      </c>
      <c r="G3602" s="5">
        <v>0</v>
      </c>
      <c r="H3602" s="6">
        <v>0</v>
      </c>
      <c r="I3602" s="5">
        <v>0</v>
      </c>
      <c r="J3602" s="6">
        <v>0</v>
      </c>
      <c r="K3602" s="5">
        <v>0</v>
      </c>
      <c r="L3602" s="6">
        <v>0</v>
      </c>
      <c r="M3602" s="5">
        <v>0</v>
      </c>
      <c r="N3602" s="6">
        <v>0</v>
      </c>
      <c r="O3602" s="5">
        <v>0</v>
      </c>
      <c r="P3602" s="6">
        <v>0</v>
      </c>
      <c r="Q3602" s="5">
        <v>0</v>
      </c>
      <c r="R3602" s="6">
        <v>0</v>
      </c>
      <c r="S3602" s="5">
        <v>0</v>
      </c>
      <c r="T3602" s="6">
        <v>0</v>
      </c>
      <c r="U3602" s="5">
        <v>0</v>
      </c>
      <c r="V3602" s="6">
        <v>0</v>
      </c>
      <c r="W3602" s="5">
        <v>0</v>
      </c>
      <c r="X3602" s="6">
        <v>0</v>
      </c>
      <c r="Y3602" s="5">
        <v>0</v>
      </c>
      <c r="Z3602" s="6">
        <v>0</v>
      </c>
      <c r="AA3602" s="5">
        <v>0</v>
      </c>
      <c r="AB3602" s="6">
        <v>0</v>
      </c>
      <c r="AC3602" s="5">
        <v>0</v>
      </c>
      <c r="AD3602" s="6">
        <v>0</v>
      </c>
      <c r="AE3602" s="5">
        <v>0</v>
      </c>
      <c r="AF3602" s="6">
        <v>0</v>
      </c>
    </row>
    <row r="3603" spans="2:32" x14ac:dyDescent="0.35">
      <c r="B3603" s="1" t="s">
        <v>691</v>
      </c>
      <c r="C3603" s="5">
        <v>0</v>
      </c>
      <c r="D3603" s="6">
        <v>0</v>
      </c>
      <c r="E3603" s="5">
        <v>0</v>
      </c>
      <c r="F3603" s="6">
        <v>0</v>
      </c>
      <c r="G3603" s="5">
        <v>0</v>
      </c>
      <c r="H3603" s="6">
        <v>0</v>
      </c>
      <c r="I3603" s="5">
        <v>0</v>
      </c>
      <c r="J3603" s="6">
        <v>0</v>
      </c>
      <c r="K3603" s="5">
        <v>0</v>
      </c>
      <c r="L3603" s="6">
        <v>0</v>
      </c>
      <c r="M3603" s="5">
        <v>0</v>
      </c>
      <c r="N3603" s="6">
        <v>0</v>
      </c>
      <c r="O3603" s="5">
        <v>0</v>
      </c>
      <c r="P3603" s="6">
        <v>0</v>
      </c>
      <c r="Q3603" s="5">
        <v>0</v>
      </c>
      <c r="R3603" s="6">
        <v>0</v>
      </c>
      <c r="S3603" s="5">
        <v>0</v>
      </c>
      <c r="T3603" s="6">
        <v>0</v>
      </c>
      <c r="U3603" s="5">
        <v>0</v>
      </c>
      <c r="V3603" s="6">
        <v>0</v>
      </c>
      <c r="W3603" s="5">
        <v>0</v>
      </c>
      <c r="X3603" s="6">
        <v>0</v>
      </c>
      <c r="Y3603" s="5">
        <v>0</v>
      </c>
      <c r="Z3603" s="6">
        <v>0</v>
      </c>
      <c r="AA3603" s="5">
        <v>0</v>
      </c>
      <c r="AB3603" s="6">
        <v>0</v>
      </c>
      <c r="AC3603" s="5">
        <v>0</v>
      </c>
      <c r="AD3603" s="6">
        <v>0</v>
      </c>
      <c r="AE3603" s="5">
        <v>0</v>
      </c>
      <c r="AF3603" s="6">
        <v>0</v>
      </c>
    </row>
    <row r="3604" spans="2:32" x14ac:dyDescent="0.35">
      <c r="B3604" s="1" t="s">
        <v>692</v>
      </c>
      <c r="C3604" s="5">
        <v>0</v>
      </c>
      <c r="D3604" s="6">
        <v>0</v>
      </c>
      <c r="E3604" s="5">
        <v>0</v>
      </c>
      <c r="F3604" s="6">
        <v>0</v>
      </c>
      <c r="G3604" s="5">
        <v>0</v>
      </c>
      <c r="H3604" s="6">
        <v>0</v>
      </c>
      <c r="I3604" s="5">
        <v>0</v>
      </c>
      <c r="J3604" s="6">
        <v>0</v>
      </c>
      <c r="K3604" s="5">
        <v>0</v>
      </c>
      <c r="L3604" s="6">
        <v>0</v>
      </c>
      <c r="M3604" s="5">
        <v>0</v>
      </c>
      <c r="N3604" s="6">
        <v>0</v>
      </c>
      <c r="O3604" s="5">
        <v>0</v>
      </c>
      <c r="P3604" s="6">
        <v>0</v>
      </c>
      <c r="Q3604" s="5">
        <v>0</v>
      </c>
      <c r="R3604" s="6">
        <v>0</v>
      </c>
      <c r="S3604" s="5">
        <v>0</v>
      </c>
      <c r="T3604" s="6">
        <v>0</v>
      </c>
      <c r="U3604" s="5">
        <v>0</v>
      </c>
      <c r="V3604" s="6">
        <v>0</v>
      </c>
      <c r="W3604" s="5">
        <v>0</v>
      </c>
      <c r="X3604" s="6">
        <v>0</v>
      </c>
      <c r="Y3604" s="5">
        <v>0</v>
      </c>
      <c r="Z3604" s="6">
        <v>0</v>
      </c>
      <c r="AA3604" s="5">
        <v>0</v>
      </c>
      <c r="AB3604" s="6">
        <v>0</v>
      </c>
      <c r="AC3604" s="5">
        <v>0</v>
      </c>
      <c r="AD3604" s="6">
        <v>0</v>
      </c>
      <c r="AE3604" s="5">
        <v>0</v>
      </c>
      <c r="AF3604" s="6">
        <v>0</v>
      </c>
    </row>
    <row r="3605" spans="2:32" x14ac:dyDescent="0.35">
      <c r="B3605" s="2" t="s">
        <v>14</v>
      </c>
    </row>
    <row r="3606" spans="2:32" x14ac:dyDescent="0.35">
      <c r="B3606" s="1" t="s">
        <v>214</v>
      </c>
      <c r="C3606" s="5">
        <v>0</v>
      </c>
      <c r="D3606" s="6">
        <v>0</v>
      </c>
      <c r="E3606" s="5">
        <v>0</v>
      </c>
      <c r="F3606" s="6">
        <v>0</v>
      </c>
      <c r="G3606" s="5">
        <v>0</v>
      </c>
      <c r="H3606" s="6">
        <v>0</v>
      </c>
      <c r="I3606" s="5">
        <v>0</v>
      </c>
      <c r="J3606" s="6">
        <v>0</v>
      </c>
      <c r="K3606" s="5">
        <v>0</v>
      </c>
      <c r="L3606" s="6">
        <v>0</v>
      </c>
      <c r="M3606" s="5">
        <v>0</v>
      </c>
      <c r="N3606" s="6">
        <v>0</v>
      </c>
      <c r="O3606" s="5">
        <v>0</v>
      </c>
      <c r="P3606" s="6">
        <v>0</v>
      </c>
      <c r="Q3606" s="5">
        <v>0</v>
      </c>
      <c r="R3606" s="6">
        <v>0</v>
      </c>
      <c r="S3606" s="5">
        <v>0</v>
      </c>
      <c r="T3606" s="6">
        <v>0</v>
      </c>
      <c r="U3606" s="5">
        <v>0</v>
      </c>
      <c r="V3606" s="6">
        <v>0</v>
      </c>
      <c r="W3606" s="5">
        <v>0</v>
      </c>
      <c r="X3606" s="6">
        <v>0</v>
      </c>
      <c r="Y3606" s="5">
        <v>0</v>
      </c>
      <c r="Z3606" s="6">
        <v>0</v>
      </c>
      <c r="AA3606" s="5">
        <v>0</v>
      </c>
      <c r="AB3606" s="6">
        <v>0</v>
      </c>
      <c r="AC3606" s="5">
        <v>0</v>
      </c>
      <c r="AD3606" s="6">
        <v>0</v>
      </c>
      <c r="AE3606" s="5">
        <v>0</v>
      </c>
      <c r="AF3606" s="6">
        <v>0</v>
      </c>
    </row>
    <row r="3607" spans="2:32" x14ac:dyDescent="0.35">
      <c r="B3607" s="1" t="s">
        <v>693</v>
      </c>
      <c r="C3607" s="5">
        <v>0</v>
      </c>
      <c r="D3607" s="6">
        <v>0</v>
      </c>
      <c r="E3607" s="5">
        <v>0</v>
      </c>
      <c r="F3607" s="6">
        <v>0</v>
      </c>
      <c r="G3607" s="5">
        <v>0</v>
      </c>
      <c r="H3607" s="6">
        <v>0</v>
      </c>
      <c r="I3607" s="5">
        <v>0</v>
      </c>
      <c r="J3607" s="6">
        <v>0</v>
      </c>
      <c r="K3607" s="5">
        <v>0</v>
      </c>
      <c r="L3607" s="6">
        <v>0</v>
      </c>
      <c r="M3607" s="5">
        <v>0</v>
      </c>
      <c r="N3607" s="6">
        <v>0</v>
      </c>
      <c r="O3607" s="5">
        <v>0</v>
      </c>
      <c r="P3607" s="6">
        <v>0</v>
      </c>
      <c r="Q3607" s="5">
        <v>0</v>
      </c>
      <c r="R3607" s="6">
        <v>0</v>
      </c>
      <c r="S3607" s="5">
        <v>0</v>
      </c>
      <c r="T3607" s="6">
        <v>0</v>
      </c>
      <c r="U3607" s="5">
        <v>0</v>
      </c>
      <c r="V3607" s="6">
        <v>0</v>
      </c>
      <c r="W3607" s="5">
        <v>0</v>
      </c>
      <c r="X3607" s="6">
        <v>0</v>
      </c>
      <c r="Y3607" s="5">
        <v>0</v>
      </c>
      <c r="Z3607" s="6">
        <v>0</v>
      </c>
      <c r="AA3607" s="5">
        <v>0</v>
      </c>
      <c r="AB3607" s="6">
        <v>0</v>
      </c>
      <c r="AC3607" s="5">
        <v>0</v>
      </c>
      <c r="AD3607" s="6">
        <v>0</v>
      </c>
      <c r="AE3607" s="5">
        <v>0</v>
      </c>
      <c r="AF3607" s="6">
        <v>0</v>
      </c>
    </row>
    <row r="3608" spans="2:32" x14ac:dyDescent="0.35">
      <c r="B3608" s="1" t="s">
        <v>694</v>
      </c>
      <c r="C3608" s="5">
        <v>4.1900000000000001E-3</v>
      </c>
      <c r="D3608" s="6">
        <v>2.363</v>
      </c>
      <c r="E3608" s="5">
        <v>0</v>
      </c>
      <c r="F3608" s="6">
        <v>0</v>
      </c>
      <c r="G3608" s="5">
        <v>0</v>
      </c>
      <c r="H3608" s="6">
        <v>0</v>
      </c>
      <c r="I3608" s="5">
        <v>0</v>
      </c>
      <c r="J3608" s="6">
        <v>0</v>
      </c>
      <c r="K3608" s="5">
        <v>0</v>
      </c>
      <c r="L3608" s="6">
        <v>0</v>
      </c>
      <c r="M3608" s="5">
        <v>0</v>
      </c>
      <c r="N3608" s="6">
        <v>0</v>
      </c>
      <c r="O3608" s="5">
        <v>0</v>
      </c>
      <c r="P3608" s="6">
        <v>0</v>
      </c>
      <c r="Q3608" s="5">
        <v>0</v>
      </c>
      <c r="R3608" s="6">
        <v>0</v>
      </c>
      <c r="S3608" s="5">
        <v>0</v>
      </c>
      <c r="T3608" s="6">
        <v>0</v>
      </c>
      <c r="U3608" s="5">
        <v>0</v>
      </c>
      <c r="V3608" s="6">
        <v>0</v>
      </c>
      <c r="W3608" s="5">
        <v>0</v>
      </c>
      <c r="X3608" s="6">
        <v>0</v>
      </c>
      <c r="Y3608" s="5">
        <v>0</v>
      </c>
      <c r="Z3608" s="6">
        <v>0</v>
      </c>
      <c r="AA3608" s="5">
        <v>0</v>
      </c>
      <c r="AB3608" s="6">
        <v>0</v>
      </c>
      <c r="AC3608" s="5">
        <v>0</v>
      </c>
      <c r="AD3608" s="6">
        <v>0</v>
      </c>
      <c r="AE3608" s="5">
        <v>5.3580000000000003E-2</v>
      </c>
      <c r="AF3608" s="6">
        <v>2.363</v>
      </c>
    </row>
    <row r="3609" spans="2:32" x14ac:dyDescent="0.35">
      <c r="B3609" s="1" t="s">
        <v>695</v>
      </c>
      <c r="C3609" s="5">
        <v>0</v>
      </c>
      <c r="D3609" s="6">
        <v>0</v>
      </c>
      <c r="E3609" s="5">
        <v>0</v>
      </c>
      <c r="F3609" s="6">
        <v>0</v>
      </c>
      <c r="G3609" s="5">
        <v>0</v>
      </c>
      <c r="H3609" s="6">
        <v>0</v>
      </c>
      <c r="I3609" s="5">
        <v>0</v>
      </c>
      <c r="J3609" s="6">
        <v>0</v>
      </c>
      <c r="K3609" s="5">
        <v>0</v>
      </c>
      <c r="L3609" s="6">
        <v>0</v>
      </c>
      <c r="M3609" s="5">
        <v>0</v>
      </c>
      <c r="N3609" s="6">
        <v>0</v>
      </c>
      <c r="O3609" s="5">
        <v>0</v>
      </c>
      <c r="P3609" s="6">
        <v>0</v>
      </c>
      <c r="Q3609" s="5">
        <v>0</v>
      </c>
      <c r="R3609" s="6">
        <v>0</v>
      </c>
      <c r="S3609" s="5">
        <v>0</v>
      </c>
      <c r="T3609" s="6">
        <v>0</v>
      </c>
      <c r="U3609" s="5">
        <v>0</v>
      </c>
      <c r="V3609" s="6">
        <v>0</v>
      </c>
      <c r="W3609" s="5">
        <v>0</v>
      </c>
      <c r="X3609" s="6">
        <v>0</v>
      </c>
      <c r="Y3609" s="5">
        <v>0</v>
      </c>
      <c r="Z3609" s="6">
        <v>0</v>
      </c>
      <c r="AA3609" s="5">
        <v>0</v>
      </c>
      <c r="AB3609" s="6">
        <v>0</v>
      </c>
      <c r="AC3609" s="5">
        <v>0</v>
      </c>
      <c r="AD3609" s="6">
        <v>0</v>
      </c>
      <c r="AE3609" s="5">
        <v>0</v>
      </c>
      <c r="AF3609" s="6">
        <v>0</v>
      </c>
    </row>
    <row r="3610" spans="2:32" x14ac:dyDescent="0.35">
      <c r="B3610" s="1" t="s">
        <v>696</v>
      </c>
      <c r="C3610" s="5">
        <v>0</v>
      </c>
      <c r="D3610" s="6">
        <v>0</v>
      </c>
      <c r="E3610" s="5">
        <v>0</v>
      </c>
      <c r="F3610" s="6">
        <v>0</v>
      </c>
      <c r="G3610" s="5">
        <v>0</v>
      </c>
      <c r="H3610" s="6">
        <v>0</v>
      </c>
      <c r="I3610" s="5">
        <v>0</v>
      </c>
      <c r="J3610" s="6">
        <v>0</v>
      </c>
      <c r="K3610" s="5">
        <v>0</v>
      </c>
      <c r="L3610" s="6">
        <v>0</v>
      </c>
      <c r="M3610" s="5">
        <v>0</v>
      </c>
      <c r="N3610" s="6">
        <v>0</v>
      </c>
      <c r="O3610" s="5">
        <v>0</v>
      </c>
      <c r="P3610" s="6">
        <v>0</v>
      </c>
      <c r="Q3610" s="5">
        <v>0</v>
      </c>
      <c r="R3610" s="6">
        <v>0</v>
      </c>
      <c r="S3610" s="5">
        <v>0</v>
      </c>
      <c r="T3610" s="6">
        <v>0</v>
      </c>
      <c r="U3610" s="5">
        <v>0</v>
      </c>
      <c r="V3610" s="6">
        <v>0</v>
      </c>
      <c r="W3610" s="5">
        <v>0</v>
      </c>
      <c r="X3610" s="6">
        <v>0</v>
      </c>
      <c r="Y3610" s="5">
        <v>0</v>
      </c>
      <c r="Z3610" s="6">
        <v>0</v>
      </c>
      <c r="AA3610" s="5">
        <v>0</v>
      </c>
      <c r="AB3610" s="6">
        <v>0</v>
      </c>
      <c r="AC3610" s="5">
        <v>0</v>
      </c>
      <c r="AD3610" s="6">
        <v>0</v>
      </c>
      <c r="AE3610" s="5">
        <v>0</v>
      </c>
      <c r="AF3610" s="6">
        <v>0</v>
      </c>
    </row>
    <row r="3611" spans="2:32" x14ac:dyDescent="0.35">
      <c r="B3611" s="1" t="s">
        <v>697</v>
      </c>
      <c r="C3611" s="5">
        <v>0</v>
      </c>
      <c r="D3611" s="6">
        <v>0</v>
      </c>
      <c r="E3611" s="5">
        <v>0</v>
      </c>
      <c r="F3611" s="6">
        <v>0</v>
      </c>
      <c r="G3611" s="5">
        <v>0</v>
      </c>
      <c r="H3611" s="6">
        <v>0</v>
      </c>
      <c r="I3611" s="5">
        <v>0</v>
      </c>
      <c r="J3611" s="6">
        <v>0</v>
      </c>
      <c r="K3611" s="5">
        <v>0</v>
      </c>
      <c r="L3611" s="6">
        <v>0</v>
      </c>
      <c r="M3611" s="5">
        <v>0</v>
      </c>
      <c r="N3611" s="6">
        <v>0</v>
      </c>
      <c r="O3611" s="5">
        <v>0</v>
      </c>
      <c r="P3611" s="6">
        <v>0</v>
      </c>
      <c r="Q3611" s="5">
        <v>0</v>
      </c>
      <c r="R3611" s="6">
        <v>0</v>
      </c>
      <c r="S3611" s="5">
        <v>0</v>
      </c>
      <c r="T3611" s="6">
        <v>0</v>
      </c>
      <c r="U3611" s="5">
        <v>0</v>
      </c>
      <c r="V3611" s="6">
        <v>0</v>
      </c>
      <c r="W3611" s="5">
        <v>0</v>
      </c>
      <c r="X3611" s="6">
        <v>0</v>
      </c>
      <c r="Y3611" s="5">
        <v>0</v>
      </c>
      <c r="Z3611" s="6">
        <v>0</v>
      </c>
      <c r="AA3611" s="5">
        <v>0</v>
      </c>
      <c r="AB3611" s="6">
        <v>0</v>
      </c>
      <c r="AC3611" s="5">
        <v>0</v>
      </c>
      <c r="AD3611" s="6">
        <v>0</v>
      </c>
      <c r="AE3611" s="5">
        <v>0</v>
      </c>
      <c r="AF3611" s="6">
        <v>0</v>
      </c>
    </row>
    <row r="3612" spans="2:32" x14ac:dyDescent="0.35">
      <c r="B3612" s="1" t="s">
        <v>698</v>
      </c>
      <c r="C3612" s="5">
        <v>8.4000000000000003E-4</v>
      </c>
      <c r="D3612" s="6">
        <v>0.47299999999999998</v>
      </c>
      <c r="E3612" s="5">
        <v>0</v>
      </c>
      <c r="F3612" s="6">
        <v>0</v>
      </c>
      <c r="G3612" s="5">
        <v>0</v>
      </c>
      <c r="H3612" s="6">
        <v>0</v>
      </c>
      <c r="I3612" s="5">
        <v>0</v>
      </c>
      <c r="J3612" s="6">
        <v>0</v>
      </c>
      <c r="K3612" s="5">
        <v>0</v>
      </c>
      <c r="L3612" s="6">
        <v>0</v>
      </c>
      <c r="M3612" s="5">
        <v>0</v>
      </c>
      <c r="N3612" s="6">
        <v>0</v>
      </c>
      <c r="O3612" s="5">
        <v>0</v>
      </c>
      <c r="P3612" s="6">
        <v>0</v>
      </c>
      <c r="Q3612" s="5">
        <v>0</v>
      </c>
      <c r="R3612" s="6">
        <v>0</v>
      </c>
      <c r="S3612" s="5">
        <v>0</v>
      </c>
      <c r="T3612" s="6">
        <v>0</v>
      </c>
      <c r="U3612" s="5">
        <v>0</v>
      </c>
      <c r="V3612" s="6">
        <v>0</v>
      </c>
      <c r="W3612" s="5">
        <v>0</v>
      </c>
      <c r="X3612" s="6">
        <v>0</v>
      </c>
      <c r="Y3612" s="5">
        <v>0</v>
      </c>
      <c r="Z3612" s="6">
        <v>0</v>
      </c>
      <c r="AA3612" s="5">
        <v>0</v>
      </c>
      <c r="AB3612" s="6">
        <v>0</v>
      </c>
      <c r="AC3612" s="5">
        <v>0</v>
      </c>
      <c r="AD3612" s="6">
        <v>0</v>
      </c>
      <c r="AE3612" s="5">
        <v>1.072E-2</v>
      </c>
      <c r="AF3612" s="6">
        <v>0.47299999999999998</v>
      </c>
    </row>
    <row r="3613" spans="2:32" x14ac:dyDescent="0.35">
      <c r="B3613" s="1" t="s">
        <v>221</v>
      </c>
      <c r="C3613" s="5">
        <v>2.14E-3</v>
      </c>
      <c r="D3613" s="6">
        <v>1.2090000000000001</v>
      </c>
      <c r="E3613" s="5">
        <v>0</v>
      </c>
      <c r="F3613" s="6">
        <v>0</v>
      </c>
      <c r="G3613" s="5">
        <v>0</v>
      </c>
      <c r="H3613" s="6">
        <v>0</v>
      </c>
      <c r="I3613" s="5">
        <v>0</v>
      </c>
      <c r="J3613" s="6">
        <v>0</v>
      </c>
      <c r="K3613" s="5">
        <v>0</v>
      </c>
      <c r="L3613" s="6">
        <v>0</v>
      </c>
      <c r="M3613" s="5">
        <v>0</v>
      </c>
      <c r="N3613" s="6">
        <v>0</v>
      </c>
      <c r="O3613" s="5">
        <v>0</v>
      </c>
      <c r="P3613" s="6">
        <v>0</v>
      </c>
      <c r="Q3613" s="5">
        <v>0</v>
      </c>
      <c r="R3613" s="6">
        <v>0</v>
      </c>
      <c r="S3613" s="5">
        <v>0</v>
      </c>
      <c r="T3613" s="6">
        <v>0</v>
      </c>
      <c r="U3613" s="5">
        <v>0</v>
      </c>
      <c r="V3613" s="6">
        <v>0</v>
      </c>
      <c r="W3613" s="5">
        <v>0</v>
      </c>
      <c r="X3613" s="6">
        <v>0</v>
      </c>
      <c r="Y3613" s="5">
        <v>0</v>
      </c>
      <c r="Z3613" s="6">
        <v>0</v>
      </c>
      <c r="AA3613" s="5">
        <v>0</v>
      </c>
      <c r="AB3613" s="6">
        <v>0</v>
      </c>
      <c r="AC3613" s="5">
        <v>0</v>
      </c>
      <c r="AD3613" s="6">
        <v>0</v>
      </c>
      <c r="AE3613" s="5">
        <v>2.741E-2</v>
      </c>
      <c r="AF3613" s="6">
        <v>1.2090000000000001</v>
      </c>
    </row>
    <row r="3614" spans="2:32" x14ac:dyDescent="0.35">
      <c r="B3614" s="1" t="s">
        <v>699</v>
      </c>
      <c r="C3614" s="5">
        <v>0</v>
      </c>
      <c r="D3614" s="6">
        <v>0</v>
      </c>
      <c r="E3614" s="5">
        <v>0</v>
      </c>
      <c r="F3614" s="6">
        <v>0</v>
      </c>
      <c r="G3614" s="5">
        <v>0</v>
      </c>
      <c r="H3614" s="6">
        <v>0</v>
      </c>
      <c r="I3614" s="5">
        <v>0</v>
      </c>
      <c r="J3614" s="6">
        <v>0</v>
      </c>
      <c r="K3614" s="5">
        <v>0</v>
      </c>
      <c r="L3614" s="6">
        <v>0</v>
      </c>
      <c r="M3614" s="5">
        <v>0</v>
      </c>
      <c r="N3614" s="6">
        <v>0</v>
      </c>
      <c r="O3614" s="5">
        <v>0</v>
      </c>
      <c r="P3614" s="6">
        <v>0</v>
      </c>
      <c r="Q3614" s="5">
        <v>0</v>
      </c>
      <c r="R3614" s="6">
        <v>0</v>
      </c>
      <c r="S3614" s="5">
        <v>0</v>
      </c>
      <c r="T3614" s="6">
        <v>0</v>
      </c>
      <c r="U3614" s="5">
        <v>0</v>
      </c>
      <c r="V3614" s="6">
        <v>0</v>
      </c>
      <c r="W3614" s="5">
        <v>0</v>
      </c>
      <c r="X3614" s="6">
        <v>0</v>
      </c>
      <c r="Y3614" s="5">
        <v>0</v>
      </c>
      <c r="Z3614" s="6">
        <v>0</v>
      </c>
      <c r="AA3614" s="5">
        <v>0</v>
      </c>
      <c r="AB3614" s="6">
        <v>0</v>
      </c>
      <c r="AC3614" s="5">
        <v>0</v>
      </c>
      <c r="AD3614" s="6">
        <v>0</v>
      </c>
      <c r="AE3614" s="5">
        <v>0</v>
      </c>
      <c r="AF3614" s="6">
        <v>0</v>
      </c>
    </row>
    <row r="3615" spans="2:32" x14ac:dyDescent="0.35">
      <c r="B3615" s="1" t="s">
        <v>700</v>
      </c>
      <c r="C3615" s="5">
        <v>0</v>
      </c>
      <c r="D3615" s="6">
        <v>0</v>
      </c>
      <c r="E3615" s="5">
        <v>0</v>
      </c>
      <c r="F3615" s="6">
        <v>0</v>
      </c>
      <c r="G3615" s="5">
        <v>0</v>
      </c>
      <c r="H3615" s="6">
        <v>0</v>
      </c>
      <c r="I3615" s="5">
        <v>0</v>
      </c>
      <c r="J3615" s="6">
        <v>0</v>
      </c>
      <c r="K3615" s="5">
        <v>0</v>
      </c>
      <c r="L3615" s="6">
        <v>0</v>
      </c>
      <c r="M3615" s="5">
        <v>0</v>
      </c>
      <c r="N3615" s="6">
        <v>0</v>
      </c>
      <c r="O3615" s="5">
        <v>0</v>
      </c>
      <c r="P3615" s="6">
        <v>0</v>
      </c>
      <c r="Q3615" s="5">
        <v>0</v>
      </c>
      <c r="R3615" s="6">
        <v>0</v>
      </c>
      <c r="S3615" s="5">
        <v>0</v>
      </c>
      <c r="T3615" s="6">
        <v>0</v>
      </c>
      <c r="U3615" s="5">
        <v>0</v>
      </c>
      <c r="V3615" s="6">
        <v>0</v>
      </c>
      <c r="W3615" s="5">
        <v>0</v>
      </c>
      <c r="X3615" s="6">
        <v>0</v>
      </c>
      <c r="Y3615" s="5">
        <v>0</v>
      </c>
      <c r="Z3615" s="6">
        <v>0</v>
      </c>
      <c r="AA3615" s="5">
        <v>0</v>
      </c>
      <c r="AB3615" s="6">
        <v>0</v>
      </c>
      <c r="AC3615" s="5">
        <v>0</v>
      </c>
      <c r="AD3615" s="6">
        <v>0</v>
      </c>
      <c r="AE3615" s="5">
        <v>0</v>
      </c>
      <c r="AF3615" s="6">
        <v>0</v>
      </c>
    </row>
    <row r="3616" spans="2:32" x14ac:dyDescent="0.35">
      <c r="B3616" s="1" t="s">
        <v>227</v>
      </c>
      <c r="C3616" s="5">
        <v>1.0410000000000001E-2</v>
      </c>
      <c r="D3616" s="6">
        <v>5.875</v>
      </c>
      <c r="E3616" s="5">
        <v>0</v>
      </c>
      <c r="F3616" s="6">
        <v>0</v>
      </c>
      <c r="G3616" s="5">
        <v>0</v>
      </c>
      <c r="H3616" s="6">
        <v>0</v>
      </c>
      <c r="I3616" s="5">
        <v>0</v>
      </c>
      <c r="J3616" s="6">
        <v>0</v>
      </c>
      <c r="K3616" s="5">
        <v>0</v>
      </c>
      <c r="L3616" s="6">
        <v>0</v>
      </c>
      <c r="M3616" s="5">
        <v>0</v>
      </c>
      <c r="N3616" s="6">
        <v>0</v>
      </c>
      <c r="O3616" s="5">
        <v>0</v>
      </c>
      <c r="P3616" s="6">
        <v>0</v>
      </c>
      <c r="Q3616" s="5">
        <v>0</v>
      </c>
      <c r="R3616" s="6">
        <v>0</v>
      </c>
      <c r="S3616" s="5">
        <v>0</v>
      </c>
      <c r="T3616" s="6">
        <v>0</v>
      </c>
      <c r="U3616" s="5">
        <v>0</v>
      </c>
      <c r="V3616" s="6">
        <v>0</v>
      </c>
      <c r="W3616" s="5">
        <v>0</v>
      </c>
      <c r="X3616" s="6">
        <v>0</v>
      </c>
      <c r="Y3616" s="5">
        <v>0</v>
      </c>
      <c r="Z3616" s="6">
        <v>0</v>
      </c>
      <c r="AA3616" s="5">
        <v>0</v>
      </c>
      <c r="AB3616" s="6">
        <v>0</v>
      </c>
      <c r="AC3616" s="5">
        <v>0</v>
      </c>
      <c r="AD3616" s="6">
        <v>0</v>
      </c>
      <c r="AE3616" s="5">
        <v>0.13321</v>
      </c>
      <c r="AF3616" s="6">
        <v>5.875</v>
      </c>
    </row>
    <row r="3617" spans="2:32" x14ac:dyDescent="0.35">
      <c r="B3617" s="1" t="s">
        <v>701</v>
      </c>
      <c r="C3617" s="5">
        <v>0</v>
      </c>
      <c r="D3617" s="6">
        <v>0</v>
      </c>
      <c r="E3617" s="5">
        <v>0</v>
      </c>
      <c r="F3617" s="6">
        <v>0</v>
      </c>
      <c r="G3617" s="5">
        <v>0</v>
      </c>
      <c r="H3617" s="6">
        <v>0</v>
      </c>
      <c r="I3617" s="5">
        <v>0</v>
      </c>
      <c r="J3617" s="6">
        <v>0</v>
      </c>
      <c r="K3617" s="5">
        <v>0</v>
      </c>
      <c r="L3617" s="6">
        <v>0</v>
      </c>
      <c r="M3617" s="5">
        <v>0</v>
      </c>
      <c r="N3617" s="6">
        <v>0</v>
      </c>
      <c r="O3617" s="5">
        <v>0</v>
      </c>
      <c r="P3617" s="6">
        <v>0</v>
      </c>
      <c r="Q3617" s="5">
        <v>0</v>
      </c>
      <c r="R3617" s="6">
        <v>0</v>
      </c>
      <c r="S3617" s="5">
        <v>0</v>
      </c>
      <c r="T3617" s="6">
        <v>0</v>
      </c>
      <c r="U3617" s="5">
        <v>0</v>
      </c>
      <c r="V3617" s="6">
        <v>0</v>
      </c>
      <c r="W3617" s="5">
        <v>0</v>
      </c>
      <c r="X3617" s="6">
        <v>0</v>
      </c>
      <c r="Y3617" s="5">
        <v>0</v>
      </c>
      <c r="Z3617" s="6">
        <v>0</v>
      </c>
      <c r="AA3617" s="5">
        <v>0</v>
      </c>
      <c r="AB3617" s="6">
        <v>0</v>
      </c>
      <c r="AC3617" s="5">
        <v>0</v>
      </c>
      <c r="AD3617" s="6">
        <v>0</v>
      </c>
      <c r="AE3617" s="5">
        <v>0</v>
      </c>
      <c r="AF3617" s="6">
        <v>0</v>
      </c>
    </row>
    <row r="3618" spans="2:32" x14ac:dyDescent="0.35">
      <c r="B3618" s="1" t="s">
        <v>232</v>
      </c>
      <c r="C3618" s="5">
        <v>3.31E-3</v>
      </c>
      <c r="D3618" s="6">
        <v>1.8680000000000001</v>
      </c>
      <c r="E3618" s="5">
        <v>0</v>
      </c>
      <c r="F3618" s="6">
        <v>0</v>
      </c>
      <c r="G3618" s="5">
        <v>0</v>
      </c>
      <c r="H3618" s="6">
        <v>0</v>
      </c>
      <c r="I3618" s="5">
        <v>0</v>
      </c>
      <c r="J3618" s="6">
        <v>0</v>
      </c>
      <c r="K3618" s="5">
        <v>0</v>
      </c>
      <c r="L3618" s="6">
        <v>0</v>
      </c>
      <c r="M3618" s="5">
        <v>0</v>
      </c>
      <c r="N3618" s="6">
        <v>0</v>
      </c>
      <c r="O3618" s="5">
        <v>0</v>
      </c>
      <c r="P3618" s="6">
        <v>0</v>
      </c>
      <c r="Q3618" s="5">
        <v>0</v>
      </c>
      <c r="R3618" s="6">
        <v>0</v>
      </c>
      <c r="S3618" s="5">
        <v>0</v>
      </c>
      <c r="T3618" s="6">
        <v>0</v>
      </c>
      <c r="U3618" s="5">
        <v>0</v>
      </c>
      <c r="V3618" s="6">
        <v>0</v>
      </c>
      <c r="W3618" s="5">
        <v>0</v>
      </c>
      <c r="X3618" s="6">
        <v>0</v>
      </c>
      <c r="Y3618" s="5">
        <v>0</v>
      </c>
      <c r="Z3618" s="6">
        <v>0</v>
      </c>
      <c r="AA3618" s="5">
        <v>0</v>
      </c>
      <c r="AB3618" s="6">
        <v>0</v>
      </c>
      <c r="AC3618" s="5">
        <v>0</v>
      </c>
      <c r="AD3618" s="6">
        <v>0</v>
      </c>
      <c r="AE3618" s="5">
        <v>4.2349999999999999E-2</v>
      </c>
      <c r="AF3618" s="6">
        <v>1.8680000000000001</v>
      </c>
    </row>
    <row r="3619" spans="2:32" x14ac:dyDescent="0.35">
      <c r="B3619" s="1" t="s">
        <v>702</v>
      </c>
      <c r="C3619" s="5">
        <v>0</v>
      </c>
      <c r="D3619" s="6">
        <v>0</v>
      </c>
      <c r="E3619" s="5">
        <v>0</v>
      </c>
      <c r="F3619" s="6">
        <v>0</v>
      </c>
      <c r="G3619" s="5">
        <v>0</v>
      </c>
      <c r="H3619" s="6">
        <v>0</v>
      </c>
      <c r="I3619" s="5">
        <v>0</v>
      </c>
      <c r="J3619" s="6">
        <v>0</v>
      </c>
      <c r="K3619" s="5">
        <v>0</v>
      </c>
      <c r="L3619" s="6">
        <v>0</v>
      </c>
      <c r="M3619" s="5">
        <v>0</v>
      </c>
      <c r="N3619" s="6">
        <v>0</v>
      </c>
      <c r="O3619" s="5">
        <v>0</v>
      </c>
      <c r="P3619" s="6">
        <v>0</v>
      </c>
      <c r="Q3619" s="5">
        <v>0</v>
      </c>
      <c r="R3619" s="6">
        <v>0</v>
      </c>
      <c r="S3619" s="5">
        <v>0</v>
      </c>
      <c r="T3619" s="6">
        <v>0</v>
      </c>
      <c r="U3619" s="5">
        <v>0</v>
      </c>
      <c r="V3619" s="6">
        <v>0</v>
      </c>
      <c r="W3619" s="5">
        <v>0</v>
      </c>
      <c r="X3619" s="6">
        <v>0</v>
      </c>
      <c r="Y3619" s="5">
        <v>0</v>
      </c>
      <c r="Z3619" s="6">
        <v>0</v>
      </c>
      <c r="AA3619" s="5">
        <v>0</v>
      </c>
      <c r="AB3619" s="6">
        <v>0</v>
      </c>
      <c r="AC3619" s="5">
        <v>0</v>
      </c>
      <c r="AD3619" s="6">
        <v>0</v>
      </c>
      <c r="AE3619" s="5">
        <v>0</v>
      </c>
      <c r="AF3619" s="6">
        <v>0</v>
      </c>
    </row>
    <row r="3620" spans="2:32" x14ac:dyDescent="0.35">
      <c r="B3620" s="2" t="s">
        <v>233</v>
      </c>
    </row>
    <row r="3621" spans="2:32" x14ac:dyDescent="0.35">
      <c r="B3621" s="1" t="s">
        <v>703</v>
      </c>
      <c r="C3621" s="5">
        <v>0</v>
      </c>
      <c r="D3621" s="6">
        <v>0</v>
      </c>
      <c r="E3621" s="5">
        <v>0</v>
      </c>
      <c r="F3621" s="6">
        <v>0</v>
      </c>
      <c r="G3621" s="5">
        <v>0</v>
      </c>
      <c r="H3621" s="6">
        <v>0</v>
      </c>
      <c r="I3621" s="5">
        <v>0</v>
      </c>
      <c r="J3621" s="6">
        <v>0</v>
      </c>
      <c r="K3621" s="5">
        <v>0</v>
      </c>
      <c r="L3621" s="6">
        <v>0</v>
      </c>
      <c r="M3621" s="5">
        <v>0</v>
      </c>
      <c r="N3621" s="6">
        <v>0</v>
      </c>
      <c r="O3621" s="5">
        <v>0</v>
      </c>
      <c r="P3621" s="6">
        <v>0</v>
      </c>
      <c r="Q3621" s="5">
        <v>0</v>
      </c>
      <c r="R3621" s="6">
        <v>0</v>
      </c>
      <c r="S3621" s="5">
        <v>0</v>
      </c>
      <c r="T3621" s="6">
        <v>0</v>
      </c>
      <c r="U3621" s="5">
        <v>0</v>
      </c>
      <c r="V3621" s="6">
        <v>0</v>
      </c>
      <c r="W3621" s="5">
        <v>0</v>
      </c>
      <c r="X3621" s="6">
        <v>0</v>
      </c>
      <c r="Y3621" s="5">
        <v>0</v>
      </c>
      <c r="Z3621" s="6">
        <v>0</v>
      </c>
      <c r="AA3621" s="5">
        <v>0</v>
      </c>
      <c r="AB3621" s="6">
        <v>0</v>
      </c>
      <c r="AC3621" s="5">
        <v>0</v>
      </c>
      <c r="AD3621" s="6">
        <v>0</v>
      </c>
      <c r="AE3621" s="5">
        <v>0</v>
      </c>
      <c r="AF3621" s="6">
        <v>0</v>
      </c>
    </row>
    <row r="3622" spans="2:32" x14ac:dyDescent="0.35">
      <c r="B3622" s="1" t="s">
        <v>704</v>
      </c>
      <c r="C3622" s="5">
        <v>0</v>
      </c>
      <c r="D3622" s="6">
        <v>0</v>
      </c>
      <c r="E3622" s="5">
        <v>0</v>
      </c>
      <c r="F3622" s="6">
        <v>0</v>
      </c>
      <c r="G3622" s="5">
        <v>0</v>
      </c>
      <c r="H3622" s="6">
        <v>0</v>
      </c>
      <c r="I3622" s="5">
        <v>0</v>
      </c>
      <c r="J3622" s="6">
        <v>0</v>
      </c>
      <c r="K3622" s="5">
        <v>0</v>
      </c>
      <c r="L3622" s="6">
        <v>0</v>
      </c>
      <c r="M3622" s="5">
        <v>0</v>
      </c>
      <c r="N3622" s="6">
        <v>0</v>
      </c>
      <c r="O3622" s="5">
        <v>0</v>
      </c>
      <c r="P3622" s="6">
        <v>0</v>
      </c>
      <c r="Q3622" s="5">
        <v>0</v>
      </c>
      <c r="R3622" s="6">
        <v>0</v>
      </c>
      <c r="S3622" s="5">
        <v>0</v>
      </c>
      <c r="T3622" s="6">
        <v>0</v>
      </c>
      <c r="U3622" s="5">
        <v>0</v>
      </c>
      <c r="V3622" s="6">
        <v>0</v>
      </c>
      <c r="W3622" s="5">
        <v>0</v>
      </c>
      <c r="X3622" s="6">
        <v>0</v>
      </c>
      <c r="Y3622" s="5">
        <v>0</v>
      </c>
      <c r="Z3622" s="6">
        <v>0</v>
      </c>
      <c r="AA3622" s="5">
        <v>0</v>
      </c>
      <c r="AB3622" s="6">
        <v>0</v>
      </c>
      <c r="AC3622" s="5">
        <v>0</v>
      </c>
      <c r="AD3622" s="6">
        <v>0</v>
      </c>
      <c r="AE3622" s="5">
        <v>0</v>
      </c>
      <c r="AF3622" s="6">
        <v>0</v>
      </c>
    </row>
    <row r="3623" spans="2:32" x14ac:dyDescent="0.35">
      <c r="B3623" s="1" t="s">
        <v>234</v>
      </c>
      <c r="C3623" s="5">
        <v>0</v>
      </c>
      <c r="D3623" s="6">
        <v>0</v>
      </c>
      <c r="E3623" s="5">
        <v>0</v>
      </c>
      <c r="F3623" s="6">
        <v>0</v>
      </c>
      <c r="G3623" s="5">
        <v>0</v>
      </c>
      <c r="H3623" s="6">
        <v>0</v>
      </c>
      <c r="I3623" s="5">
        <v>0</v>
      </c>
      <c r="J3623" s="6">
        <v>0</v>
      </c>
      <c r="K3623" s="5">
        <v>0</v>
      </c>
      <c r="L3623" s="6">
        <v>0</v>
      </c>
      <c r="M3623" s="5">
        <v>0</v>
      </c>
      <c r="N3623" s="6">
        <v>0</v>
      </c>
      <c r="O3623" s="5">
        <v>0</v>
      </c>
      <c r="P3623" s="6">
        <v>0</v>
      </c>
      <c r="Q3623" s="5">
        <v>0</v>
      </c>
      <c r="R3623" s="6">
        <v>0</v>
      </c>
      <c r="S3623" s="5">
        <v>0</v>
      </c>
      <c r="T3623" s="6">
        <v>0</v>
      </c>
      <c r="U3623" s="5">
        <v>0</v>
      </c>
      <c r="V3623" s="6">
        <v>0</v>
      </c>
      <c r="W3623" s="5">
        <v>0</v>
      </c>
      <c r="X3623" s="6">
        <v>0</v>
      </c>
      <c r="Y3623" s="5">
        <v>0</v>
      </c>
      <c r="Z3623" s="6">
        <v>0</v>
      </c>
      <c r="AA3623" s="5">
        <v>0</v>
      </c>
      <c r="AB3623" s="6">
        <v>0</v>
      </c>
      <c r="AC3623" s="5">
        <v>0</v>
      </c>
      <c r="AD3623" s="6">
        <v>0</v>
      </c>
      <c r="AE3623" s="5">
        <v>0</v>
      </c>
      <c r="AF3623" s="6">
        <v>0</v>
      </c>
    </row>
    <row r="3624" spans="2:32" x14ac:dyDescent="0.35">
      <c r="B3624" s="1" t="s">
        <v>235</v>
      </c>
      <c r="C3624" s="5">
        <v>0</v>
      </c>
      <c r="D3624" s="6">
        <v>0</v>
      </c>
      <c r="E3624" s="5">
        <v>0</v>
      </c>
      <c r="F3624" s="6">
        <v>0</v>
      </c>
      <c r="G3624" s="5">
        <v>0</v>
      </c>
      <c r="H3624" s="6">
        <v>0</v>
      </c>
      <c r="I3624" s="5">
        <v>0</v>
      </c>
      <c r="J3624" s="6">
        <v>0</v>
      </c>
      <c r="K3624" s="5">
        <v>0</v>
      </c>
      <c r="L3624" s="6">
        <v>0</v>
      </c>
      <c r="M3624" s="5">
        <v>0</v>
      </c>
      <c r="N3624" s="6">
        <v>0</v>
      </c>
      <c r="O3624" s="5">
        <v>0</v>
      </c>
      <c r="P3624" s="6">
        <v>0</v>
      </c>
      <c r="Q3624" s="5">
        <v>0</v>
      </c>
      <c r="R3624" s="6">
        <v>0</v>
      </c>
      <c r="S3624" s="5">
        <v>0</v>
      </c>
      <c r="T3624" s="6">
        <v>0</v>
      </c>
      <c r="U3624" s="5">
        <v>0</v>
      </c>
      <c r="V3624" s="6">
        <v>0</v>
      </c>
      <c r="W3624" s="5">
        <v>0</v>
      </c>
      <c r="X3624" s="6">
        <v>0</v>
      </c>
      <c r="Y3624" s="5">
        <v>0</v>
      </c>
      <c r="Z3624" s="6">
        <v>0</v>
      </c>
      <c r="AA3624" s="5">
        <v>0</v>
      </c>
      <c r="AB3624" s="6">
        <v>0</v>
      </c>
      <c r="AC3624" s="5">
        <v>0</v>
      </c>
      <c r="AD3624" s="6">
        <v>0</v>
      </c>
      <c r="AE3624" s="5">
        <v>0</v>
      </c>
      <c r="AF3624" s="6">
        <v>0</v>
      </c>
    </row>
    <row r="3625" spans="2:32" x14ac:dyDescent="0.35">
      <c r="B3625" s="1" t="s">
        <v>236</v>
      </c>
      <c r="C3625" s="5">
        <v>0</v>
      </c>
      <c r="D3625" s="6">
        <v>0</v>
      </c>
      <c r="E3625" s="5">
        <v>0</v>
      </c>
      <c r="F3625" s="6">
        <v>0</v>
      </c>
      <c r="G3625" s="5">
        <v>0</v>
      </c>
      <c r="H3625" s="6">
        <v>0</v>
      </c>
      <c r="I3625" s="5">
        <v>0</v>
      </c>
      <c r="J3625" s="6">
        <v>0</v>
      </c>
      <c r="K3625" s="5">
        <v>0</v>
      </c>
      <c r="L3625" s="6">
        <v>0</v>
      </c>
      <c r="M3625" s="5">
        <v>0</v>
      </c>
      <c r="N3625" s="6">
        <v>0</v>
      </c>
      <c r="O3625" s="5">
        <v>0</v>
      </c>
      <c r="P3625" s="6">
        <v>0</v>
      </c>
      <c r="Q3625" s="5">
        <v>0</v>
      </c>
      <c r="R3625" s="6">
        <v>0</v>
      </c>
      <c r="S3625" s="5">
        <v>0</v>
      </c>
      <c r="T3625" s="6">
        <v>0</v>
      </c>
      <c r="U3625" s="5">
        <v>0</v>
      </c>
      <c r="V3625" s="6">
        <v>0</v>
      </c>
      <c r="W3625" s="5">
        <v>0</v>
      </c>
      <c r="X3625" s="6">
        <v>0</v>
      </c>
      <c r="Y3625" s="5">
        <v>0</v>
      </c>
      <c r="Z3625" s="6">
        <v>0</v>
      </c>
      <c r="AA3625" s="5">
        <v>0</v>
      </c>
      <c r="AB3625" s="6">
        <v>0</v>
      </c>
      <c r="AC3625" s="5">
        <v>0</v>
      </c>
      <c r="AD3625" s="6">
        <v>0</v>
      </c>
      <c r="AE3625" s="5">
        <v>0</v>
      </c>
      <c r="AF3625" s="6">
        <v>0</v>
      </c>
    </row>
    <row r="3626" spans="2:32" x14ac:dyDescent="0.35">
      <c r="B3626" s="1" t="s">
        <v>237</v>
      </c>
      <c r="C3626" s="5">
        <v>0</v>
      </c>
      <c r="D3626" s="6">
        <v>0</v>
      </c>
      <c r="E3626" s="5">
        <v>0</v>
      </c>
      <c r="F3626" s="6">
        <v>0</v>
      </c>
      <c r="G3626" s="5">
        <v>0</v>
      </c>
      <c r="H3626" s="6">
        <v>0</v>
      </c>
      <c r="I3626" s="5">
        <v>0</v>
      </c>
      <c r="J3626" s="6">
        <v>0</v>
      </c>
      <c r="K3626" s="5">
        <v>0</v>
      </c>
      <c r="L3626" s="6">
        <v>0</v>
      </c>
      <c r="M3626" s="5">
        <v>0</v>
      </c>
      <c r="N3626" s="6">
        <v>0</v>
      </c>
      <c r="O3626" s="5">
        <v>0</v>
      </c>
      <c r="P3626" s="6">
        <v>0</v>
      </c>
      <c r="Q3626" s="5">
        <v>0</v>
      </c>
      <c r="R3626" s="6">
        <v>0</v>
      </c>
      <c r="S3626" s="5">
        <v>0</v>
      </c>
      <c r="T3626" s="6">
        <v>0</v>
      </c>
      <c r="U3626" s="5">
        <v>0</v>
      </c>
      <c r="V3626" s="6">
        <v>0</v>
      </c>
      <c r="W3626" s="5">
        <v>0</v>
      </c>
      <c r="X3626" s="6">
        <v>0</v>
      </c>
      <c r="Y3626" s="5">
        <v>0</v>
      </c>
      <c r="Z3626" s="6">
        <v>0</v>
      </c>
      <c r="AA3626" s="5">
        <v>0</v>
      </c>
      <c r="AB3626" s="6">
        <v>0</v>
      </c>
      <c r="AC3626" s="5">
        <v>0</v>
      </c>
      <c r="AD3626" s="6">
        <v>0</v>
      </c>
      <c r="AE3626" s="5">
        <v>0</v>
      </c>
      <c r="AF3626" s="6">
        <v>0</v>
      </c>
    </row>
    <row r="3627" spans="2:32" x14ac:dyDescent="0.35">
      <c r="B3627" s="1" t="s">
        <v>239</v>
      </c>
      <c r="C3627" s="5">
        <v>0</v>
      </c>
      <c r="D3627" s="6">
        <v>0</v>
      </c>
      <c r="E3627" s="5">
        <v>0</v>
      </c>
      <c r="F3627" s="6">
        <v>0</v>
      </c>
      <c r="G3627" s="5">
        <v>0</v>
      </c>
      <c r="H3627" s="6">
        <v>0</v>
      </c>
      <c r="I3627" s="5">
        <v>0</v>
      </c>
      <c r="J3627" s="6">
        <v>0</v>
      </c>
      <c r="K3627" s="5">
        <v>0</v>
      </c>
      <c r="L3627" s="6">
        <v>0</v>
      </c>
      <c r="M3627" s="5">
        <v>0</v>
      </c>
      <c r="N3627" s="6">
        <v>0</v>
      </c>
      <c r="O3627" s="5">
        <v>0</v>
      </c>
      <c r="P3627" s="6">
        <v>0</v>
      </c>
      <c r="Q3627" s="5">
        <v>0</v>
      </c>
      <c r="R3627" s="6">
        <v>0</v>
      </c>
      <c r="S3627" s="5">
        <v>0</v>
      </c>
      <c r="T3627" s="6">
        <v>0</v>
      </c>
      <c r="U3627" s="5">
        <v>0</v>
      </c>
      <c r="V3627" s="6">
        <v>0</v>
      </c>
      <c r="W3627" s="5">
        <v>0</v>
      </c>
      <c r="X3627" s="6">
        <v>0</v>
      </c>
      <c r="Y3627" s="5">
        <v>0</v>
      </c>
      <c r="Z3627" s="6">
        <v>0</v>
      </c>
      <c r="AA3627" s="5">
        <v>0</v>
      </c>
      <c r="AB3627" s="6">
        <v>0</v>
      </c>
      <c r="AC3627" s="5">
        <v>0</v>
      </c>
      <c r="AD3627" s="6">
        <v>0</v>
      </c>
      <c r="AE3627" s="5">
        <v>0</v>
      </c>
      <c r="AF3627" s="6">
        <v>0</v>
      </c>
    </row>
    <row r="3628" spans="2:32" x14ac:dyDescent="0.35">
      <c r="B3628" s="1" t="s">
        <v>240</v>
      </c>
      <c r="C3628" s="5">
        <v>3.3400000000000001E-3</v>
      </c>
      <c r="D3628" s="6">
        <v>1.885</v>
      </c>
      <c r="E3628" s="5">
        <v>0</v>
      </c>
      <c r="F3628" s="6">
        <v>0</v>
      </c>
      <c r="G3628" s="5">
        <v>0</v>
      </c>
      <c r="H3628" s="6">
        <v>0</v>
      </c>
      <c r="I3628" s="5">
        <v>0</v>
      </c>
      <c r="J3628" s="6">
        <v>0</v>
      </c>
      <c r="K3628" s="5">
        <v>0</v>
      </c>
      <c r="L3628" s="6">
        <v>0</v>
      </c>
      <c r="M3628" s="5">
        <v>0</v>
      </c>
      <c r="N3628" s="6">
        <v>0</v>
      </c>
      <c r="O3628" s="5">
        <v>0</v>
      </c>
      <c r="P3628" s="6">
        <v>0</v>
      </c>
      <c r="Q3628" s="5">
        <v>0</v>
      </c>
      <c r="R3628" s="6">
        <v>0</v>
      </c>
      <c r="S3628" s="5">
        <v>0</v>
      </c>
      <c r="T3628" s="6">
        <v>0</v>
      </c>
      <c r="U3628" s="5">
        <v>0</v>
      </c>
      <c r="V3628" s="6">
        <v>0</v>
      </c>
      <c r="W3628" s="5">
        <v>0</v>
      </c>
      <c r="X3628" s="6">
        <v>0</v>
      </c>
      <c r="Y3628" s="5">
        <v>0</v>
      </c>
      <c r="Z3628" s="6">
        <v>0</v>
      </c>
      <c r="AA3628" s="5">
        <v>2.4209999999999999E-2</v>
      </c>
      <c r="AB3628" s="6">
        <v>1.885</v>
      </c>
      <c r="AC3628" s="5">
        <v>0</v>
      </c>
      <c r="AD3628" s="6">
        <v>0</v>
      </c>
      <c r="AE3628" s="5">
        <v>0</v>
      </c>
      <c r="AF3628" s="6">
        <v>0</v>
      </c>
    </row>
    <row r="3629" spans="2:32" x14ac:dyDescent="0.35">
      <c r="B3629" s="1" t="s">
        <v>242</v>
      </c>
      <c r="C3629" s="5">
        <v>0</v>
      </c>
      <c r="D3629" s="6">
        <v>0</v>
      </c>
      <c r="E3629" s="5">
        <v>0</v>
      </c>
      <c r="F3629" s="6">
        <v>0</v>
      </c>
      <c r="G3629" s="5">
        <v>0</v>
      </c>
      <c r="H3629" s="6">
        <v>0</v>
      </c>
      <c r="I3629" s="5">
        <v>0</v>
      </c>
      <c r="J3629" s="6">
        <v>0</v>
      </c>
      <c r="K3629" s="5">
        <v>0</v>
      </c>
      <c r="L3629" s="6">
        <v>0</v>
      </c>
      <c r="M3629" s="5">
        <v>0</v>
      </c>
      <c r="N3629" s="6">
        <v>0</v>
      </c>
      <c r="O3629" s="5">
        <v>0</v>
      </c>
      <c r="P3629" s="6">
        <v>0</v>
      </c>
      <c r="Q3629" s="5">
        <v>0</v>
      </c>
      <c r="R3629" s="6">
        <v>0</v>
      </c>
      <c r="S3629" s="5">
        <v>0</v>
      </c>
      <c r="T3629" s="6">
        <v>0</v>
      </c>
      <c r="U3629" s="5">
        <v>0</v>
      </c>
      <c r="V3629" s="6">
        <v>0</v>
      </c>
      <c r="W3629" s="5">
        <v>0</v>
      </c>
      <c r="X3629" s="6">
        <v>0</v>
      </c>
      <c r="Y3629" s="5">
        <v>0</v>
      </c>
      <c r="Z3629" s="6">
        <v>0</v>
      </c>
      <c r="AA3629" s="5">
        <v>0</v>
      </c>
      <c r="AB3629" s="6">
        <v>0</v>
      </c>
      <c r="AC3629" s="5">
        <v>0</v>
      </c>
      <c r="AD3629" s="6">
        <v>0</v>
      </c>
      <c r="AE3629" s="5">
        <v>0</v>
      </c>
      <c r="AF3629" s="6">
        <v>0</v>
      </c>
    </row>
    <row r="3630" spans="2:32" x14ac:dyDescent="0.35">
      <c r="B3630" s="1" t="s">
        <v>705</v>
      </c>
      <c r="C3630" s="5">
        <v>0</v>
      </c>
      <c r="D3630" s="6">
        <v>0</v>
      </c>
      <c r="E3630" s="5">
        <v>0</v>
      </c>
      <c r="F3630" s="6">
        <v>0</v>
      </c>
      <c r="G3630" s="5">
        <v>0</v>
      </c>
      <c r="H3630" s="6">
        <v>0</v>
      </c>
      <c r="I3630" s="5">
        <v>0</v>
      </c>
      <c r="J3630" s="6">
        <v>0</v>
      </c>
      <c r="K3630" s="5">
        <v>0</v>
      </c>
      <c r="L3630" s="6">
        <v>0</v>
      </c>
      <c r="M3630" s="5">
        <v>0</v>
      </c>
      <c r="N3630" s="6">
        <v>0</v>
      </c>
      <c r="O3630" s="5">
        <v>0</v>
      </c>
      <c r="P3630" s="6">
        <v>0</v>
      </c>
      <c r="Q3630" s="5">
        <v>0</v>
      </c>
      <c r="R3630" s="6">
        <v>0</v>
      </c>
      <c r="S3630" s="5">
        <v>0</v>
      </c>
      <c r="T3630" s="6">
        <v>0</v>
      </c>
      <c r="U3630" s="5">
        <v>0</v>
      </c>
      <c r="V3630" s="6">
        <v>0</v>
      </c>
      <c r="W3630" s="5">
        <v>0</v>
      </c>
      <c r="X3630" s="6">
        <v>0</v>
      </c>
      <c r="Y3630" s="5">
        <v>0</v>
      </c>
      <c r="Z3630" s="6">
        <v>0</v>
      </c>
      <c r="AA3630" s="5">
        <v>0</v>
      </c>
      <c r="AB3630" s="6">
        <v>0</v>
      </c>
      <c r="AC3630" s="5">
        <v>0</v>
      </c>
      <c r="AD3630" s="6">
        <v>0</v>
      </c>
      <c r="AE3630" s="5">
        <v>0</v>
      </c>
      <c r="AF3630" s="6">
        <v>0</v>
      </c>
    </row>
    <row r="3631" spans="2:32" x14ac:dyDescent="0.35">
      <c r="B3631" s="1" t="s">
        <v>706</v>
      </c>
      <c r="C3631" s="5">
        <v>0</v>
      </c>
      <c r="D3631" s="6">
        <v>0</v>
      </c>
      <c r="E3631" s="5">
        <v>0</v>
      </c>
      <c r="F3631" s="6">
        <v>0</v>
      </c>
      <c r="G3631" s="5">
        <v>0</v>
      </c>
      <c r="H3631" s="6">
        <v>0</v>
      </c>
      <c r="I3631" s="5">
        <v>0</v>
      </c>
      <c r="J3631" s="6">
        <v>0</v>
      </c>
      <c r="K3631" s="5">
        <v>0</v>
      </c>
      <c r="L3631" s="6">
        <v>0</v>
      </c>
      <c r="M3631" s="5">
        <v>0</v>
      </c>
      <c r="N3631" s="6">
        <v>0</v>
      </c>
      <c r="O3631" s="5">
        <v>0</v>
      </c>
      <c r="P3631" s="6">
        <v>0</v>
      </c>
      <c r="Q3631" s="5">
        <v>0</v>
      </c>
      <c r="R3631" s="6">
        <v>0</v>
      </c>
      <c r="S3631" s="5">
        <v>0</v>
      </c>
      <c r="T3631" s="6">
        <v>0</v>
      </c>
      <c r="U3631" s="5">
        <v>0</v>
      </c>
      <c r="V3631" s="6">
        <v>0</v>
      </c>
      <c r="W3631" s="5">
        <v>0</v>
      </c>
      <c r="X3631" s="6">
        <v>0</v>
      </c>
      <c r="Y3631" s="5">
        <v>0</v>
      </c>
      <c r="Z3631" s="6">
        <v>0</v>
      </c>
      <c r="AA3631" s="5">
        <v>0</v>
      </c>
      <c r="AB3631" s="6">
        <v>0</v>
      </c>
      <c r="AC3631" s="5">
        <v>0</v>
      </c>
      <c r="AD3631" s="6">
        <v>0</v>
      </c>
      <c r="AE3631" s="5">
        <v>0</v>
      </c>
      <c r="AF3631" s="6">
        <v>0</v>
      </c>
    </row>
    <row r="3632" spans="2:32" x14ac:dyDescent="0.35">
      <c r="B3632" s="1" t="s">
        <v>244</v>
      </c>
      <c r="C3632" s="5">
        <v>0</v>
      </c>
      <c r="D3632" s="6">
        <v>0</v>
      </c>
      <c r="E3632" s="5">
        <v>0</v>
      </c>
      <c r="F3632" s="6">
        <v>0</v>
      </c>
      <c r="G3632" s="5">
        <v>0</v>
      </c>
      <c r="H3632" s="6">
        <v>0</v>
      </c>
      <c r="I3632" s="5">
        <v>0</v>
      </c>
      <c r="J3632" s="6">
        <v>0</v>
      </c>
      <c r="K3632" s="5">
        <v>0</v>
      </c>
      <c r="L3632" s="6">
        <v>0</v>
      </c>
      <c r="M3632" s="5">
        <v>0</v>
      </c>
      <c r="N3632" s="6">
        <v>0</v>
      </c>
      <c r="O3632" s="5">
        <v>0</v>
      </c>
      <c r="P3632" s="6">
        <v>0</v>
      </c>
      <c r="Q3632" s="5">
        <v>0</v>
      </c>
      <c r="R3632" s="6">
        <v>0</v>
      </c>
      <c r="S3632" s="5">
        <v>0</v>
      </c>
      <c r="T3632" s="6">
        <v>0</v>
      </c>
      <c r="U3632" s="5">
        <v>0</v>
      </c>
      <c r="V3632" s="6">
        <v>0</v>
      </c>
      <c r="W3632" s="5">
        <v>0</v>
      </c>
      <c r="X3632" s="6">
        <v>0</v>
      </c>
      <c r="Y3632" s="5">
        <v>0</v>
      </c>
      <c r="Z3632" s="6">
        <v>0</v>
      </c>
      <c r="AA3632" s="5">
        <v>0</v>
      </c>
      <c r="AB3632" s="6">
        <v>0</v>
      </c>
      <c r="AC3632" s="5">
        <v>0</v>
      </c>
      <c r="AD3632" s="6">
        <v>0</v>
      </c>
      <c r="AE3632" s="5">
        <v>0</v>
      </c>
      <c r="AF3632" s="6">
        <v>0</v>
      </c>
    </row>
    <row r="3633" spans="2:32" x14ac:dyDescent="0.35">
      <c r="B3633" s="1" t="s">
        <v>245</v>
      </c>
      <c r="C3633" s="5">
        <v>5.2599999999999999E-3</v>
      </c>
      <c r="D3633" s="6">
        <v>2.972</v>
      </c>
      <c r="E3633" s="5">
        <v>0</v>
      </c>
      <c r="F3633" s="6">
        <v>0</v>
      </c>
      <c r="G3633" s="5">
        <v>0</v>
      </c>
      <c r="H3633" s="6">
        <v>0</v>
      </c>
      <c r="I3633" s="5">
        <v>0</v>
      </c>
      <c r="J3633" s="6">
        <v>0</v>
      </c>
      <c r="K3633" s="5">
        <v>0</v>
      </c>
      <c r="L3633" s="6">
        <v>0</v>
      </c>
      <c r="M3633" s="5">
        <v>0</v>
      </c>
      <c r="N3633" s="6">
        <v>0</v>
      </c>
      <c r="O3633" s="5">
        <v>0</v>
      </c>
      <c r="P3633" s="6">
        <v>0</v>
      </c>
      <c r="Q3633" s="5">
        <v>3.083E-2</v>
      </c>
      <c r="R3633" s="6">
        <v>0.84099999999999997</v>
      </c>
      <c r="S3633" s="5">
        <v>3.2800000000000003E-2</v>
      </c>
      <c r="T3633" s="6">
        <v>2.1309999999999998</v>
      </c>
      <c r="U3633" s="5">
        <v>0</v>
      </c>
      <c r="V3633" s="6">
        <v>0</v>
      </c>
      <c r="W3633" s="5">
        <v>0</v>
      </c>
      <c r="X3633" s="6">
        <v>0</v>
      </c>
      <c r="Y3633" s="5">
        <v>0</v>
      </c>
      <c r="Z3633" s="6">
        <v>0</v>
      </c>
      <c r="AA3633" s="5">
        <v>0</v>
      </c>
      <c r="AB3633" s="6">
        <v>0</v>
      </c>
      <c r="AC3633" s="5">
        <v>0</v>
      </c>
      <c r="AD3633" s="6">
        <v>0</v>
      </c>
      <c r="AE3633" s="5">
        <v>0</v>
      </c>
      <c r="AF3633" s="6">
        <v>0</v>
      </c>
    </row>
    <row r="3634" spans="2:32" x14ac:dyDescent="0.35">
      <c r="B3634" s="1" t="s">
        <v>246</v>
      </c>
      <c r="C3634" s="5">
        <v>0</v>
      </c>
      <c r="D3634" s="6">
        <v>0</v>
      </c>
      <c r="E3634" s="5">
        <v>0</v>
      </c>
      <c r="F3634" s="6">
        <v>0</v>
      </c>
      <c r="G3634" s="5">
        <v>0</v>
      </c>
      <c r="H3634" s="6">
        <v>0</v>
      </c>
      <c r="I3634" s="5">
        <v>0</v>
      </c>
      <c r="J3634" s="6">
        <v>0</v>
      </c>
      <c r="K3634" s="5">
        <v>0</v>
      </c>
      <c r="L3634" s="6">
        <v>0</v>
      </c>
      <c r="M3634" s="5">
        <v>0</v>
      </c>
      <c r="N3634" s="6">
        <v>0</v>
      </c>
      <c r="O3634" s="5">
        <v>0</v>
      </c>
      <c r="P3634" s="6">
        <v>0</v>
      </c>
      <c r="Q3634" s="5">
        <v>0</v>
      </c>
      <c r="R3634" s="6">
        <v>0</v>
      </c>
      <c r="S3634" s="5">
        <v>0</v>
      </c>
      <c r="T3634" s="6">
        <v>0</v>
      </c>
      <c r="U3634" s="5">
        <v>0</v>
      </c>
      <c r="V3634" s="6">
        <v>0</v>
      </c>
      <c r="W3634" s="5">
        <v>0</v>
      </c>
      <c r="X3634" s="6">
        <v>0</v>
      </c>
      <c r="Y3634" s="5">
        <v>0</v>
      </c>
      <c r="Z3634" s="6">
        <v>0</v>
      </c>
      <c r="AA3634" s="5">
        <v>0</v>
      </c>
      <c r="AB3634" s="6">
        <v>0</v>
      </c>
      <c r="AC3634" s="5">
        <v>0</v>
      </c>
      <c r="AD3634" s="6">
        <v>0</v>
      </c>
      <c r="AE3634" s="5">
        <v>0</v>
      </c>
      <c r="AF3634" s="6">
        <v>0</v>
      </c>
    </row>
    <row r="3635" spans="2:32" x14ac:dyDescent="0.35">
      <c r="B3635" s="1" t="s">
        <v>707</v>
      </c>
      <c r="C3635" s="5">
        <v>0</v>
      </c>
      <c r="D3635" s="6">
        <v>0</v>
      </c>
      <c r="E3635" s="5">
        <v>0</v>
      </c>
      <c r="F3635" s="6">
        <v>0</v>
      </c>
      <c r="G3635" s="5">
        <v>0</v>
      </c>
      <c r="H3635" s="6">
        <v>0</v>
      </c>
      <c r="I3635" s="5">
        <v>0</v>
      </c>
      <c r="J3635" s="6">
        <v>0</v>
      </c>
      <c r="K3635" s="5">
        <v>0</v>
      </c>
      <c r="L3635" s="6">
        <v>0</v>
      </c>
      <c r="M3635" s="5">
        <v>0</v>
      </c>
      <c r="N3635" s="6">
        <v>0</v>
      </c>
      <c r="O3635" s="5">
        <v>0</v>
      </c>
      <c r="P3635" s="6">
        <v>0</v>
      </c>
      <c r="Q3635" s="5">
        <v>0</v>
      </c>
      <c r="R3635" s="6">
        <v>0</v>
      </c>
      <c r="S3635" s="5">
        <v>0</v>
      </c>
      <c r="T3635" s="6">
        <v>0</v>
      </c>
      <c r="U3635" s="5">
        <v>0</v>
      </c>
      <c r="V3635" s="6">
        <v>0</v>
      </c>
      <c r="W3635" s="5">
        <v>0</v>
      </c>
      <c r="X3635" s="6">
        <v>0</v>
      </c>
      <c r="Y3635" s="5">
        <v>0</v>
      </c>
      <c r="Z3635" s="6">
        <v>0</v>
      </c>
      <c r="AA3635" s="5">
        <v>0</v>
      </c>
      <c r="AB3635" s="6">
        <v>0</v>
      </c>
      <c r="AC3635" s="5">
        <v>0</v>
      </c>
      <c r="AD3635" s="6">
        <v>0</v>
      </c>
      <c r="AE3635" s="5">
        <v>0</v>
      </c>
      <c r="AF3635" s="6">
        <v>0</v>
      </c>
    </row>
    <row r="3636" spans="2:32" x14ac:dyDescent="0.35">
      <c r="B3636" s="1" t="s">
        <v>247</v>
      </c>
      <c r="C3636" s="5">
        <v>0</v>
      </c>
      <c r="D3636" s="6">
        <v>0</v>
      </c>
      <c r="E3636" s="5">
        <v>0</v>
      </c>
      <c r="F3636" s="6">
        <v>0</v>
      </c>
      <c r="G3636" s="5">
        <v>0</v>
      </c>
      <c r="H3636" s="6">
        <v>0</v>
      </c>
      <c r="I3636" s="5">
        <v>0</v>
      </c>
      <c r="J3636" s="6">
        <v>0</v>
      </c>
      <c r="K3636" s="5">
        <v>0</v>
      </c>
      <c r="L3636" s="6">
        <v>0</v>
      </c>
      <c r="M3636" s="5">
        <v>0</v>
      </c>
      <c r="N3636" s="6">
        <v>0</v>
      </c>
      <c r="O3636" s="5">
        <v>0</v>
      </c>
      <c r="P3636" s="6">
        <v>0</v>
      </c>
      <c r="Q3636" s="5">
        <v>0</v>
      </c>
      <c r="R3636" s="6">
        <v>0</v>
      </c>
      <c r="S3636" s="5">
        <v>0</v>
      </c>
      <c r="T3636" s="6">
        <v>0</v>
      </c>
      <c r="U3636" s="5">
        <v>0</v>
      </c>
      <c r="V3636" s="6">
        <v>0</v>
      </c>
      <c r="W3636" s="5">
        <v>0</v>
      </c>
      <c r="X3636" s="6">
        <v>0</v>
      </c>
      <c r="Y3636" s="5">
        <v>0</v>
      </c>
      <c r="Z3636" s="6">
        <v>0</v>
      </c>
      <c r="AA3636" s="5">
        <v>0</v>
      </c>
      <c r="AB3636" s="6">
        <v>0</v>
      </c>
      <c r="AC3636" s="5">
        <v>0</v>
      </c>
      <c r="AD3636" s="6">
        <v>0</v>
      </c>
      <c r="AE3636" s="5">
        <v>0</v>
      </c>
      <c r="AF3636" s="6">
        <v>0</v>
      </c>
    </row>
    <row r="3637" spans="2:32" x14ac:dyDescent="0.35">
      <c r="B3637" s="1" t="s">
        <v>248</v>
      </c>
      <c r="C3637" s="5">
        <v>2.0200000000000001E-3</v>
      </c>
      <c r="D3637" s="6">
        <v>1.1379999999999999</v>
      </c>
      <c r="E3637" s="5">
        <v>0</v>
      </c>
      <c r="F3637" s="6">
        <v>0</v>
      </c>
      <c r="G3637" s="5">
        <v>0</v>
      </c>
      <c r="H3637" s="6">
        <v>0</v>
      </c>
      <c r="I3637" s="5">
        <v>0</v>
      </c>
      <c r="J3637" s="6">
        <v>0</v>
      </c>
      <c r="K3637" s="5">
        <v>4.7489999999999997E-2</v>
      </c>
      <c r="L3637" s="6">
        <v>1.1379999999999999</v>
      </c>
      <c r="M3637" s="5">
        <v>0</v>
      </c>
      <c r="N3637" s="6">
        <v>0</v>
      </c>
      <c r="O3637" s="5">
        <v>0</v>
      </c>
      <c r="P3637" s="6">
        <v>0</v>
      </c>
      <c r="Q3637" s="5">
        <v>0</v>
      </c>
      <c r="R3637" s="6">
        <v>0</v>
      </c>
      <c r="S3637" s="5">
        <v>0</v>
      </c>
      <c r="T3637" s="6">
        <v>0</v>
      </c>
      <c r="U3637" s="5">
        <v>0</v>
      </c>
      <c r="V3637" s="6">
        <v>0</v>
      </c>
      <c r="W3637" s="5">
        <v>0</v>
      </c>
      <c r="X3637" s="6">
        <v>0</v>
      </c>
      <c r="Y3637" s="5">
        <v>0</v>
      </c>
      <c r="Z3637" s="6">
        <v>0</v>
      </c>
      <c r="AA3637" s="5">
        <v>0</v>
      </c>
      <c r="AB3637" s="6">
        <v>0</v>
      </c>
      <c r="AC3637" s="5">
        <v>0</v>
      </c>
      <c r="AD3637" s="6">
        <v>0</v>
      </c>
      <c r="AE3637" s="5">
        <v>0</v>
      </c>
      <c r="AF3637" s="6">
        <v>0</v>
      </c>
    </row>
    <row r="3638" spans="2:32" x14ac:dyDescent="0.35">
      <c r="B3638" s="1" t="s">
        <v>708</v>
      </c>
      <c r="C3638" s="5">
        <v>0</v>
      </c>
      <c r="D3638" s="6">
        <v>0</v>
      </c>
      <c r="E3638" s="5">
        <v>0</v>
      </c>
      <c r="F3638" s="6">
        <v>0</v>
      </c>
      <c r="G3638" s="5">
        <v>0</v>
      </c>
      <c r="H3638" s="6">
        <v>0</v>
      </c>
      <c r="I3638" s="5">
        <v>0</v>
      </c>
      <c r="J3638" s="6">
        <v>0</v>
      </c>
      <c r="K3638" s="5">
        <v>0</v>
      </c>
      <c r="L3638" s="6">
        <v>0</v>
      </c>
      <c r="M3638" s="5">
        <v>0</v>
      </c>
      <c r="N3638" s="6">
        <v>0</v>
      </c>
      <c r="O3638" s="5">
        <v>0</v>
      </c>
      <c r="P3638" s="6">
        <v>0</v>
      </c>
      <c r="Q3638" s="5">
        <v>0</v>
      </c>
      <c r="R3638" s="6">
        <v>0</v>
      </c>
      <c r="S3638" s="5">
        <v>0</v>
      </c>
      <c r="T3638" s="6">
        <v>0</v>
      </c>
      <c r="U3638" s="5">
        <v>0</v>
      </c>
      <c r="V3638" s="6">
        <v>0</v>
      </c>
      <c r="W3638" s="5">
        <v>0</v>
      </c>
      <c r="X3638" s="6">
        <v>0</v>
      </c>
      <c r="Y3638" s="5">
        <v>0</v>
      </c>
      <c r="Z3638" s="6">
        <v>0</v>
      </c>
      <c r="AA3638" s="5">
        <v>0</v>
      </c>
      <c r="AB3638" s="6">
        <v>0</v>
      </c>
      <c r="AC3638" s="5">
        <v>0</v>
      </c>
      <c r="AD3638" s="6">
        <v>0</v>
      </c>
      <c r="AE3638" s="5">
        <v>0</v>
      </c>
      <c r="AF3638" s="6">
        <v>0</v>
      </c>
    </row>
    <row r="3639" spans="2:32" x14ac:dyDescent="0.35">
      <c r="B3639" s="1" t="s">
        <v>709</v>
      </c>
      <c r="C3639" s="5">
        <v>0</v>
      </c>
      <c r="D3639" s="6">
        <v>0</v>
      </c>
      <c r="E3639" s="5">
        <v>0</v>
      </c>
      <c r="F3639" s="6">
        <v>0</v>
      </c>
      <c r="G3639" s="5">
        <v>0</v>
      </c>
      <c r="H3639" s="6">
        <v>0</v>
      </c>
      <c r="I3639" s="5">
        <v>0</v>
      </c>
      <c r="J3639" s="6">
        <v>0</v>
      </c>
      <c r="K3639" s="5">
        <v>0</v>
      </c>
      <c r="L3639" s="6">
        <v>0</v>
      </c>
      <c r="M3639" s="5">
        <v>0</v>
      </c>
      <c r="N3639" s="6">
        <v>0</v>
      </c>
      <c r="O3639" s="5">
        <v>0</v>
      </c>
      <c r="P3639" s="6">
        <v>0</v>
      </c>
      <c r="Q3639" s="5">
        <v>0</v>
      </c>
      <c r="R3639" s="6">
        <v>0</v>
      </c>
      <c r="S3639" s="5">
        <v>0</v>
      </c>
      <c r="T3639" s="6">
        <v>0</v>
      </c>
      <c r="U3639" s="5">
        <v>0</v>
      </c>
      <c r="V3639" s="6">
        <v>0</v>
      </c>
      <c r="W3639" s="5">
        <v>0</v>
      </c>
      <c r="X3639" s="6">
        <v>0</v>
      </c>
      <c r="Y3639" s="5">
        <v>0</v>
      </c>
      <c r="Z3639" s="6">
        <v>0</v>
      </c>
      <c r="AA3639" s="5">
        <v>0</v>
      </c>
      <c r="AB3639" s="6">
        <v>0</v>
      </c>
      <c r="AC3639" s="5">
        <v>0</v>
      </c>
      <c r="AD3639" s="6">
        <v>0</v>
      </c>
      <c r="AE3639" s="5">
        <v>0</v>
      </c>
      <c r="AF3639" s="6">
        <v>0</v>
      </c>
    </row>
    <row r="3640" spans="2:32" x14ac:dyDescent="0.35">
      <c r="B3640" s="1" t="s">
        <v>710</v>
      </c>
      <c r="C3640" s="5">
        <v>1.31E-3</v>
      </c>
      <c r="D3640" s="6">
        <v>0.73699999999999999</v>
      </c>
      <c r="E3640" s="5">
        <v>0</v>
      </c>
      <c r="F3640" s="6">
        <v>0</v>
      </c>
      <c r="G3640" s="5">
        <v>0</v>
      </c>
      <c r="H3640" s="6">
        <v>0</v>
      </c>
      <c r="I3640" s="5">
        <v>0</v>
      </c>
      <c r="J3640" s="6">
        <v>0</v>
      </c>
      <c r="K3640" s="5">
        <v>0</v>
      </c>
      <c r="L3640" s="6">
        <v>0</v>
      </c>
      <c r="M3640" s="5">
        <v>0</v>
      </c>
      <c r="N3640" s="6">
        <v>0</v>
      </c>
      <c r="O3640" s="5">
        <v>0</v>
      </c>
      <c r="P3640" s="6">
        <v>0</v>
      </c>
      <c r="Q3640" s="5">
        <v>0</v>
      </c>
      <c r="R3640" s="6">
        <v>0</v>
      </c>
      <c r="S3640" s="5">
        <v>0</v>
      </c>
      <c r="T3640" s="6">
        <v>0</v>
      </c>
      <c r="U3640" s="5">
        <v>0</v>
      </c>
      <c r="V3640" s="6">
        <v>0</v>
      </c>
      <c r="W3640" s="5">
        <v>0</v>
      </c>
      <c r="X3640" s="6">
        <v>0</v>
      </c>
      <c r="Y3640" s="5">
        <v>0</v>
      </c>
      <c r="Z3640" s="6">
        <v>0</v>
      </c>
      <c r="AA3640" s="5">
        <v>9.4599999999999997E-3</v>
      </c>
      <c r="AB3640" s="6">
        <v>0.73699999999999999</v>
      </c>
      <c r="AC3640" s="5">
        <v>0</v>
      </c>
      <c r="AD3640" s="6">
        <v>0</v>
      </c>
      <c r="AE3640" s="5">
        <v>0</v>
      </c>
      <c r="AF3640" s="6">
        <v>0</v>
      </c>
    </row>
    <row r="3641" spans="2:32" x14ac:dyDescent="0.35">
      <c r="B3641" s="1" t="s">
        <v>711</v>
      </c>
      <c r="C3641" s="5">
        <v>0</v>
      </c>
      <c r="D3641" s="6">
        <v>0</v>
      </c>
      <c r="E3641" s="5">
        <v>0</v>
      </c>
      <c r="F3641" s="6">
        <v>0</v>
      </c>
      <c r="G3641" s="5">
        <v>0</v>
      </c>
      <c r="H3641" s="6">
        <v>0</v>
      </c>
      <c r="I3641" s="5">
        <v>0</v>
      </c>
      <c r="J3641" s="6">
        <v>0</v>
      </c>
      <c r="K3641" s="5">
        <v>0</v>
      </c>
      <c r="L3641" s="6">
        <v>0</v>
      </c>
      <c r="M3641" s="5">
        <v>0</v>
      </c>
      <c r="N3641" s="6">
        <v>0</v>
      </c>
      <c r="O3641" s="5">
        <v>0</v>
      </c>
      <c r="P3641" s="6">
        <v>0</v>
      </c>
      <c r="Q3641" s="5">
        <v>0</v>
      </c>
      <c r="R3641" s="6">
        <v>0</v>
      </c>
      <c r="S3641" s="5">
        <v>0</v>
      </c>
      <c r="T3641" s="6">
        <v>0</v>
      </c>
      <c r="U3641" s="5">
        <v>0</v>
      </c>
      <c r="V3641" s="6">
        <v>0</v>
      </c>
      <c r="W3641" s="5">
        <v>0</v>
      </c>
      <c r="X3641" s="6">
        <v>0</v>
      </c>
      <c r="Y3641" s="5">
        <v>0</v>
      </c>
      <c r="Z3641" s="6">
        <v>0</v>
      </c>
      <c r="AA3641" s="5">
        <v>0</v>
      </c>
      <c r="AB3641" s="6">
        <v>0</v>
      </c>
      <c r="AC3641" s="5">
        <v>0</v>
      </c>
      <c r="AD3641" s="6">
        <v>0</v>
      </c>
      <c r="AE3641" s="5">
        <v>0</v>
      </c>
      <c r="AF3641" s="6">
        <v>0</v>
      </c>
    </row>
    <row r="3642" spans="2:32" x14ac:dyDescent="0.35">
      <c r="B3642" s="1" t="s">
        <v>712</v>
      </c>
      <c r="C3642" s="5">
        <v>0</v>
      </c>
      <c r="D3642" s="6">
        <v>0</v>
      </c>
      <c r="E3642" s="5">
        <v>0</v>
      </c>
      <c r="F3642" s="6">
        <v>0</v>
      </c>
      <c r="G3642" s="5">
        <v>0</v>
      </c>
      <c r="H3642" s="6">
        <v>0</v>
      </c>
      <c r="I3642" s="5">
        <v>0</v>
      </c>
      <c r="J3642" s="6">
        <v>0</v>
      </c>
      <c r="K3642" s="5">
        <v>0</v>
      </c>
      <c r="L3642" s="6">
        <v>0</v>
      </c>
      <c r="M3642" s="5">
        <v>0</v>
      </c>
      <c r="N3642" s="6">
        <v>0</v>
      </c>
      <c r="O3642" s="5">
        <v>0</v>
      </c>
      <c r="P3642" s="6">
        <v>0</v>
      </c>
      <c r="Q3642" s="5">
        <v>0</v>
      </c>
      <c r="R3642" s="6">
        <v>0</v>
      </c>
      <c r="S3642" s="5">
        <v>0</v>
      </c>
      <c r="T3642" s="6">
        <v>0</v>
      </c>
      <c r="U3642" s="5">
        <v>0</v>
      </c>
      <c r="V3642" s="6">
        <v>0</v>
      </c>
      <c r="W3642" s="5">
        <v>0</v>
      </c>
      <c r="X3642" s="6">
        <v>0</v>
      </c>
      <c r="Y3642" s="5">
        <v>0</v>
      </c>
      <c r="Z3642" s="6">
        <v>0</v>
      </c>
      <c r="AA3642" s="5">
        <v>0</v>
      </c>
      <c r="AB3642" s="6">
        <v>0</v>
      </c>
      <c r="AC3642" s="5">
        <v>0</v>
      </c>
      <c r="AD3642" s="6">
        <v>0</v>
      </c>
      <c r="AE3642" s="5">
        <v>0</v>
      </c>
      <c r="AF3642" s="6">
        <v>0</v>
      </c>
    </row>
    <row r="3643" spans="2:32" x14ac:dyDescent="0.35">
      <c r="B3643" s="1" t="s">
        <v>713</v>
      </c>
      <c r="C3643" s="5">
        <v>0</v>
      </c>
      <c r="D3643" s="6">
        <v>0</v>
      </c>
      <c r="E3643" s="5">
        <v>0</v>
      </c>
      <c r="F3643" s="6">
        <v>0</v>
      </c>
      <c r="G3643" s="5">
        <v>0</v>
      </c>
      <c r="H3643" s="6">
        <v>0</v>
      </c>
      <c r="I3643" s="5">
        <v>0</v>
      </c>
      <c r="J3643" s="6">
        <v>0</v>
      </c>
      <c r="K3643" s="5">
        <v>0</v>
      </c>
      <c r="L3643" s="6">
        <v>0</v>
      </c>
      <c r="M3643" s="5">
        <v>0</v>
      </c>
      <c r="N3643" s="6">
        <v>0</v>
      </c>
      <c r="O3643" s="5">
        <v>0</v>
      </c>
      <c r="P3643" s="6">
        <v>0</v>
      </c>
      <c r="Q3643" s="5">
        <v>0</v>
      </c>
      <c r="R3643" s="6">
        <v>0</v>
      </c>
      <c r="S3643" s="5">
        <v>0</v>
      </c>
      <c r="T3643" s="6">
        <v>0</v>
      </c>
      <c r="U3643" s="5">
        <v>0</v>
      </c>
      <c r="V3643" s="6">
        <v>0</v>
      </c>
      <c r="W3643" s="5">
        <v>0</v>
      </c>
      <c r="X3643" s="6">
        <v>0</v>
      </c>
      <c r="Y3643" s="5">
        <v>0</v>
      </c>
      <c r="Z3643" s="6">
        <v>0</v>
      </c>
      <c r="AA3643" s="5">
        <v>0</v>
      </c>
      <c r="AB3643" s="6">
        <v>0</v>
      </c>
      <c r="AC3643" s="5">
        <v>0</v>
      </c>
      <c r="AD3643" s="6">
        <v>0</v>
      </c>
      <c r="AE3643" s="5">
        <v>0</v>
      </c>
      <c r="AF3643" s="6">
        <v>0</v>
      </c>
    </row>
    <row r="3644" spans="2:32" x14ac:dyDescent="0.35">
      <c r="B3644" s="1" t="s">
        <v>714</v>
      </c>
      <c r="C3644" s="5">
        <v>0</v>
      </c>
      <c r="D3644" s="6">
        <v>0</v>
      </c>
      <c r="E3644" s="5">
        <v>0</v>
      </c>
      <c r="F3644" s="6">
        <v>0</v>
      </c>
      <c r="G3644" s="5">
        <v>0</v>
      </c>
      <c r="H3644" s="6">
        <v>0</v>
      </c>
      <c r="I3644" s="5">
        <v>0</v>
      </c>
      <c r="J3644" s="6">
        <v>0</v>
      </c>
      <c r="K3644" s="5">
        <v>0</v>
      </c>
      <c r="L3644" s="6">
        <v>0</v>
      </c>
      <c r="M3644" s="5">
        <v>0</v>
      </c>
      <c r="N3644" s="6">
        <v>0</v>
      </c>
      <c r="O3644" s="5">
        <v>0</v>
      </c>
      <c r="P3644" s="6">
        <v>0</v>
      </c>
      <c r="Q3644" s="5">
        <v>0</v>
      </c>
      <c r="R3644" s="6">
        <v>0</v>
      </c>
      <c r="S3644" s="5">
        <v>0</v>
      </c>
      <c r="T3644" s="6">
        <v>0</v>
      </c>
      <c r="U3644" s="5">
        <v>0</v>
      </c>
      <c r="V3644" s="6">
        <v>0</v>
      </c>
      <c r="W3644" s="5">
        <v>0</v>
      </c>
      <c r="X3644" s="6">
        <v>0</v>
      </c>
      <c r="Y3644" s="5">
        <v>0</v>
      </c>
      <c r="Z3644" s="6">
        <v>0</v>
      </c>
      <c r="AA3644" s="5">
        <v>0</v>
      </c>
      <c r="AB3644" s="6">
        <v>0</v>
      </c>
      <c r="AC3644" s="5">
        <v>0</v>
      </c>
      <c r="AD3644" s="6">
        <v>0</v>
      </c>
      <c r="AE3644" s="5">
        <v>0</v>
      </c>
      <c r="AF3644" s="6">
        <v>0</v>
      </c>
    </row>
    <row r="3645" spans="2:32" x14ac:dyDescent="0.35">
      <c r="B3645" s="1" t="s">
        <v>715</v>
      </c>
      <c r="C3645" s="5">
        <v>0</v>
      </c>
      <c r="D3645" s="6">
        <v>0</v>
      </c>
      <c r="E3645" s="5">
        <v>0</v>
      </c>
      <c r="F3645" s="6">
        <v>0</v>
      </c>
      <c r="G3645" s="5">
        <v>0</v>
      </c>
      <c r="H3645" s="6">
        <v>0</v>
      </c>
      <c r="I3645" s="5">
        <v>0</v>
      </c>
      <c r="J3645" s="6">
        <v>0</v>
      </c>
      <c r="K3645" s="5">
        <v>0</v>
      </c>
      <c r="L3645" s="6">
        <v>0</v>
      </c>
      <c r="M3645" s="5">
        <v>0</v>
      </c>
      <c r="N3645" s="6">
        <v>0</v>
      </c>
      <c r="O3645" s="5">
        <v>0</v>
      </c>
      <c r="P3645" s="6">
        <v>0</v>
      </c>
      <c r="Q3645" s="5">
        <v>0</v>
      </c>
      <c r="R3645" s="6">
        <v>0</v>
      </c>
      <c r="S3645" s="5">
        <v>0</v>
      </c>
      <c r="T3645" s="6">
        <v>0</v>
      </c>
      <c r="U3645" s="5">
        <v>0</v>
      </c>
      <c r="V3645" s="6">
        <v>0</v>
      </c>
      <c r="W3645" s="5">
        <v>0</v>
      </c>
      <c r="X3645" s="6">
        <v>0</v>
      </c>
      <c r="Y3645" s="5">
        <v>0</v>
      </c>
      <c r="Z3645" s="6">
        <v>0</v>
      </c>
      <c r="AA3645" s="5">
        <v>0</v>
      </c>
      <c r="AB3645" s="6">
        <v>0</v>
      </c>
      <c r="AC3645" s="5">
        <v>0</v>
      </c>
      <c r="AD3645" s="6">
        <v>0</v>
      </c>
      <c r="AE3645" s="5">
        <v>0</v>
      </c>
      <c r="AF3645" s="6">
        <v>0</v>
      </c>
    </row>
    <row r="3646" spans="2:32" x14ac:dyDescent="0.35">
      <c r="B3646" s="1" t="s">
        <v>716</v>
      </c>
      <c r="C3646" s="5">
        <v>2.1170000000000001E-2</v>
      </c>
      <c r="D3646" s="6">
        <v>11.95</v>
      </c>
      <c r="E3646" s="5">
        <v>0</v>
      </c>
      <c r="F3646" s="6">
        <v>0</v>
      </c>
      <c r="G3646" s="5">
        <v>0</v>
      </c>
      <c r="H3646" s="6">
        <v>0</v>
      </c>
      <c r="I3646" s="5">
        <v>0</v>
      </c>
      <c r="J3646" s="6">
        <v>0</v>
      </c>
      <c r="K3646" s="5">
        <v>0</v>
      </c>
      <c r="L3646" s="6">
        <v>0</v>
      </c>
      <c r="M3646" s="5">
        <v>0</v>
      </c>
      <c r="N3646" s="6">
        <v>0</v>
      </c>
      <c r="O3646" s="5">
        <v>0</v>
      </c>
      <c r="P3646" s="6">
        <v>0</v>
      </c>
      <c r="Q3646" s="5">
        <v>0</v>
      </c>
      <c r="R3646" s="6">
        <v>0</v>
      </c>
      <c r="S3646" s="5">
        <v>0.13217000000000001</v>
      </c>
      <c r="T3646" s="6">
        <v>8.5869999999999997</v>
      </c>
      <c r="U3646" s="5">
        <v>0</v>
      </c>
      <c r="V3646" s="6">
        <v>0</v>
      </c>
      <c r="W3646" s="5">
        <v>0</v>
      </c>
      <c r="X3646" s="6">
        <v>0</v>
      </c>
      <c r="Y3646" s="5">
        <v>0</v>
      </c>
      <c r="Z3646" s="6">
        <v>0</v>
      </c>
      <c r="AA3646" s="5">
        <v>0</v>
      </c>
      <c r="AB3646" s="6">
        <v>0</v>
      </c>
      <c r="AC3646" s="5">
        <v>0</v>
      </c>
      <c r="AD3646" s="6">
        <v>0</v>
      </c>
      <c r="AE3646" s="5">
        <v>7.6249999999999998E-2</v>
      </c>
      <c r="AF3646" s="6">
        <v>3.363</v>
      </c>
    </row>
    <row r="3647" spans="2:32" x14ac:dyDescent="0.35">
      <c r="B3647" s="1" t="s">
        <v>717</v>
      </c>
      <c r="C3647" s="5">
        <v>0</v>
      </c>
      <c r="D3647" s="6">
        <v>0</v>
      </c>
      <c r="E3647" s="5">
        <v>0</v>
      </c>
      <c r="F3647" s="6">
        <v>0</v>
      </c>
      <c r="G3647" s="5">
        <v>0</v>
      </c>
      <c r="H3647" s="6">
        <v>0</v>
      </c>
      <c r="I3647" s="5">
        <v>0</v>
      </c>
      <c r="J3647" s="6">
        <v>0</v>
      </c>
      <c r="K3647" s="5">
        <v>0</v>
      </c>
      <c r="L3647" s="6">
        <v>0</v>
      </c>
      <c r="M3647" s="5">
        <v>0</v>
      </c>
      <c r="N3647" s="6">
        <v>0</v>
      </c>
      <c r="O3647" s="5">
        <v>0</v>
      </c>
      <c r="P3647" s="6">
        <v>0</v>
      </c>
      <c r="Q3647" s="5">
        <v>0</v>
      </c>
      <c r="R3647" s="6">
        <v>0</v>
      </c>
      <c r="S3647" s="5">
        <v>0</v>
      </c>
      <c r="T3647" s="6">
        <v>0</v>
      </c>
      <c r="U3647" s="5">
        <v>0</v>
      </c>
      <c r="V3647" s="6">
        <v>0</v>
      </c>
      <c r="W3647" s="5">
        <v>0</v>
      </c>
      <c r="X3647" s="6">
        <v>0</v>
      </c>
      <c r="Y3647" s="5">
        <v>0</v>
      </c>
      <c r="Z3647" s="6">
        <v>0</v>
      </c>
      <c r="AA3647" s="5">
        <v>0</v>
      </c>
      <c r="AB3647" s="6">
        <v>0</v>
      </c>
      <c r="AC3647" s="5">
        <v>0</v>
      </c>
      <c r="AD3647" s="6">
        <v>0</v>
      </c>
      <c r="AE3647" s="5">
        <v>0</v>
      </c>
      <c r="AF3647" s="6">
        <v>0</v>
      </c>
    </row>
    <row r="3648" spans="2:32" x14ac:dyDescent="0.35">
      <c r="B3648" s="1" t="s">
        <v>718</v>
      </c>
      <c r="C3648" s="5">
        <v>6.0299999999999998E-3</v>
      </c>
      <c r="D3648" s="6">
        <v>3.4049999999999998</v>
      </c>
      <c r="E3648" s="5">
        <v>0</v>
      </c>
      <c r="F3648" s="6">
        <v>0</v>
      </c>
      <c r="G3648" s="5">
        <v>0</v>
      </c>
      <c r="H3648" s="6">
        <v>0</v>
      </c>
      <c r="I3648" s="5">
        <v>0</v>
      </c>
      <c r="J3648" s="6">
        <v>0</v>
      </c>
      <c r="K3648" s="5">
        <v>0</v>
      </c>
      <c r="L3648" s="6">
        <v>0</v>
      </c>
      <c r="M3648" s="5">
        <v>0</v>
      </c>
      <c r="N3648" s="6">
        <v>0</v>
      </c>
      <c r="O3648" s="5">
        <v>0</v>
      </c>
      <c r="P3648" s="6">
        <v>0</v>
      </c>
      <c r="Q3648" s="5">
        <v>0</v>
      </c>
      <c r="R3648" s="6">
        <v>0</v>
      </c>
      <c r="S3648" s="5">
        <v>5.2409999999999998E-2</v>
      </c>
      <c r="T3648" s="6">
        <v>3.4049999999999998</v>
      </c>
      <c r="U3648" s="5">
        <v>0</v>
      </c>
      <c r="V3648" s="6">
        <v>0</v>
      </c>
      <c r="W3648" s="5">
        <v>0</v>
      </c>
      <c r="X3648" s="6">
        <v>0</v>
      </c>
      <c r="Y3648" s="5">
        <v>0</v>
      </c>
      <c r="Z3648" s="6">
        <v>0</v>
      </c>
      <c r="AA3648" s="5">
        <v>0</v>
      </c>
      <c r="AB3648" s="6">
        <v>0</v>
      </c>
      <c r="AC3648" s="5">
        <v>0</v>
      </c>
      <c r="AD3648" s="6">
        <v>0</v>
      </c>
      <c r="AE3648" s="5">
        <v>0</v>
      </c>
      <c r="AF3648" s="6">
        <v>0</v>
      </c>
    </row>
    <row r="3649" spans="2:32" x14ac:dyDescent="0.35">
      <c r="B3649" s="1" t="s">
        <v>719</v>
      </c>
      <c r="C3649" s="5">
        <v>0</v>
      </c>
      <c r="D3649" s="6">
        <v>0</v>
      </c>
      <c r="E3649" s="5">
        <v>0</v>
      </c>
      <c r="F3649" s="6">
        <v>0</v>
      </c>
      <c r="G3649" s="5">
        <v>0</v>
      </c>
      <c r="H3649" s="6">
        <v>0</v>
      </c>
      <c r="I3649" s="5">
        <v>0</v>
      </c>
      <c r="J3649" s="6">
        <v>0</v>
      </c>
      <c r="K3649" s="5">
        <v>0</v>
      </c>
      <c r="L3649" s="6">
        <v>0</v>
      </c>
      <c r="M3649" s="5">
        <v>0</v>
      </c>
      <c r="N3649" s="6">
        <v>0</v>
      </c>
      <c r="O3649" s="5">
        <v>0</v>
      </c>
      <c r="P3649" s="6">
        <v>0</v>
      </c>
      <c r="Q3649" s="5">
        <v>0</v>
      </c>
      <c r="R3649" s="6">
        <v>0</v>
      </c>
      <c r="S3649" s="5">
        <v>0</v>
      </c>
      <c r="T3649" s="6">
        <v>0</v>
      </c>
      <c r="U3649" s="5">
        <v>0</v>
      </c>
      <c r="V3649" s="6">
        <v>0</v>
      </c>
      <c r="W3649" s="5">
        <v>0</v>
      </c>
      <c r="X3649" s="6">
        <v>0</v>
      </c>
      <c r="Y3649" s="5">
        <v>0</v>
      </c>
      <c r="Z3649" s="6">
        <v>0</v>
      </c>
      <c r="AA3649" s="5">
        <v>0</v>
      </c>
      <c r="AB3649" s="6">
        <v>0</v>
      </c>
      <c r="AC3649" s="5">
        <v>0</v>
      </c>
      <c r="AD3649" s="6">
        <v>0</v>
      </c>
      <c r="AE3649" s="5">
        <v>0</v>
      </c>
      <c r="AF3649" s="6">
        <v>0</v>
      </c>
    </row>
    <row r="3650" spans="2:32" x14ac:dyDescent="0.35">
      <c r="B3650" s="1" t="s">
        <v>720</v>
      </c>
      <c r="C3650" s="5">
        <v>1.251E-2</v>
      </c>
      <c r="D3650" s="6">
        <v>7.0640000000000001</v>
      </c>
      <c r="E3650" s="5">
        <v>0</v>
      </c>
      <c r="F3650" s="6">
        <v>0</v>
      </c>
      <c r="G3650" s="5">
        <v>0</v>
      </c>
      <c r="H3650" s="6">
        <v>0</v>
      </c>
      <c r="I3650" s="5">
        <v>0</v>
      </c>
      <c r="J3650" s="6">
        <v>0</v>
      </c>
      <c r="K3650" s="5">
        <v>0</v>
      </c>
      <c r="L3650" s="6">
        <v>0</v>
      </c>
      <c r="M3650" s="5">
        <v>4.6850000000000003E-2</v>
      </c>
      <c r="N3650" s="6">
        <v>1.347</v>
      </c>
      <c r="O3650" s="5">
        <v>0</v>
      </c>
      <c r="P3650" s="6">
        <v>0</v>
      </c>
      <c r="Q3650" s="5">
        <v>0</v>
      </c>
      <c r="R3650" s="6">
        <v>0</v>
      </c>
      <c r="S3650" s="5">
        <v>0</v>
      </c>
      <c r="T3650" s="6">
        <v>0</v>
      </c>
      <c r="U3650" s="5">
        <v>0</v>
      </c>
      <c r="V3650" s="6">
        <v>0</v>
      </c>
      <c r="W3650" s="5">
        <v>0</v>
      </c>
      <c r="X3650" s="6">
        <v>0</v>
      </c>
      <c r="Y3650" s="5">
        <v>0.11584999999999999</v>
      </c>
      <c r="Z3650" s="6">
        <v>5.7169999999999996</v>
      </c>
      <c r="AA3650" s="5">
        <v>0</v>
      </c>
      <c r="AB3650" s="6">
        <v>0</v>
      </c>
      <c r="AC3650" s="5">
        <v>0</v>
      </c>
      <c r="AD3650" s="6">
        <v>0</v>
      </c>
      <c r="AE3650" s="5">
        <v>0</v>
      </c>
      <c r="AF3650" s="6">
        <v>0</v>
      </c>
    </row>
    <row r="3651" spans="2:32" x14ac:dyDescent="0.35">
      <c r="B3651" s="1" t="s">
        <v>721</v>
      </c>
      <c r="C3651" s="5">
        <v>1.7760000000000001E-2</v>
      </c>
      <c r="D3651" s="6">
        <v>10.023999999999999</v>
      </c>
      <c r="E3651" s="5">
        <v>3.9379999999999998E-2</v>
      </c>
      <c r="F3651" s="6">
        <v>0.98399999999999999</v>
      </c>
      <c r="G3651" s="5">
        <v>0</v>
      </c>
      <c r="H3651" s="6">
        <v>0</v>
      </c>
      <c r="I3651" s="5">
        <v>0</v>
      </c>
      <c r="J3651" s="6">
        <v>0</v>
      </c>
      <c r="K3651" s="5">
        <v>0.19979</v>
      </c>
      <c r="L3651" s="6">
        <v>4.7880000000000003</v>
      </c>
      <c r="M3651" s="5">
        <v>0</v>
      </c>
      <c r="N3651" s="6">
        <v>0</v>
      </c>
      <c r="O3651" s="5">
        <v>3.449E-2</v>
      </c>
      <c r="P3651" s="6">
        <v>0.86399999999999999</v>
      </c>
      <c r="Q3651" s="5">
        <v>4.1910000000000003E-2</v>
      </c>
      <c r="R3651" s="6">
        <v>1.143</v>
      </c>
      <c r="S3651" s="5">
        <v>0</v>
      </c>
      <c r="T3651" s="6">
        <v>0</v>
      </c>
      <c r="U3651" s="5">
        <v>0</v>
      </c>
      <c r="V3651" s="6">
        <v>0</v>
      </c>
      <c r="W3651" s="5">
        <v>0</v>
      </c>
      <c r="X3651" s="6">
        <v>0</v>
      </c>
      <c r="Y3651" s="5">
        <v>4.5490000000000003E-2</v>
      </c>
      <c r="Z3651" s="6">
        <v>2.2450000000000001</v>
      </c>
      <c r="AA3651" s="5">
        <v>0</v>
      </c>
      <c r="AB3651" s="6">
        <v>0</v>
      </c>
      <c r="AC3651" s="5">
        <v>0</v>
      </c>
      <c r="AD3651" s="6">
        <v>0</v>
      </c>
      <c r="AE3651" s="5">
        <v>0</v>
      </c>
      <c r="AF3651" s="6">
        <v>0</v>
      </c>
    </row>
    <row r="3652" spans="2:32" x14ac:dyDescent="0.35">
      <c r="B3652" s="1" t="s">
        <v>722</v>
      </c>
      <c r="C3652" s="5">
        <v>0</v>
      </c>
      <c r="D3652" s="6">
        <v>0</v>
      </c>
      <c r="E3652" s="5">
        <v>0</v>
      </c>
      <c r="F3652" s="6">
        <v>0</v>
      </c>
      <c r="G3652" s="5">
        <v>0</v>
      </c>
      <c r="H3652" s="6">
        <v>0</v>
      </c>
      <c r="I3652" s="5">
        <v>0</v>
      </c>
      <c r="J3652" s="6">
        <v>0</v>
      </c>
      <c r="K3652" s="5">
        <v>0</v>
      </c>
      <c r="L3652" s="6">
        <v>0</v>
      </c>
      <c r="M3652" s="5">
        <v>0</v>
      </c>
      <c r="N3652" s="6">
        <v>0</v>
      </c>
      <c r="O3652" s="5">
        <v>0</v>
      </c>
      <c r="P3652" s="6">
        <v>0</v>
      </c>
      <c r="Q3652" s="5">
        <v>0</v>
      </c>
      <c r="R3652" s="6">
        <v>0</v>
      </c>
      <c r="S3652" s="5">
        <v>0</v>
      </c>
      <c r="T3652" s="6">
        <v>0</v>
      </c>
      <c r="U3652" s="5">
        <v>0</v>
      </c>
      <c r="V3652" s="6">
        <v>0</v>
      </c>
      <c r="W3652" s="5">
        <v>0</v>
      </c>
      <c r="X3652" s="6">
        <v>0</v>
      </c>
      <c r="Y3652" s="5">
        <v>0</v>
      </c>
      <c r="Z3652" s="6">
        <v>0</v>
      </c>
      <c r="AA3652" s="5">
        <v>0</v>
      </c>
      <c r="AB3652" s="6">
        <v>0</v>
      </c>
      <c r="AC3652" s="5">
        <v>0</v>
      </c>
      <c r="AD3652" s="6">
        <v>0</v>
      </c>
      <c r="AE3652" s="5">
        <v>0</v>
      </c>
      <c r="AF3652" s="6">
        <v>0</v>
      </c>
    </row>
    <row r="3653" spans="2:32" x14ac:dyDescent="0.35">
      <c r="B3653" s="1" t="s">
        <v>723</v>
      </c>
      <c r="C3653" s="5">
        <v>0</v>
      </c>
      <c r="D3653" s="6">
        <v>0</v>
      </c>
      <c r="E3653" s="5">
        <v>0</v>
      </c>
      <c r="F3653" s="6">
        <v>0</v>
      </c>
      <c r="G3653" s="5">
        <v>0</v>
      </c>
      <c r="H3653" s="6">
        <v>0</v>
      </c>
      <c r="I3653" s="5">
        <v>0</v>
      </c>
      <c r="J3653" s="6">
        <v>0</v>
      </c>
      <c r="K3653" s="5">
        <v>0</v>
      </c>
      <c r="L3653" s="6">
        <v>0</v>
      </c>
      <c r="M3653" s="5">
        <v>0</v>
      </c>
      <c r="N3653" s="6">
        <v>0</v>
      </c>
      <c r="O3653" s="5">
        <v>0</v>
      </c>
      <c r="P3653" s="6">
        <v>0</v>
      </c>
      <c r="Q3653" s="5">
        <v>0</v>
      </c>
      <c r="R3653" s="6">
        <v>0</v>
      </c>
      <c r="S3653" s="5">
        <v>0</v>
      </c>
      <c r="T3653" s="6">
        <v>0</v>
      </c>
      <c r="U3653" s="5">
        <v>0</v>
      </c>
      <c r="V3653" s="6">
        <v>0</v>
      </c>
      <c r="W3653" s="5">
        <v>0</v>
      </c>
      <c r="X3653" s="6">
        <v>0</v>
      </c>
      <c r="Y3653" s="5">
        <v>0</v>
      </c>
      <c r="Z3653" s="6">
        <v>0</v>
      </c>
      <c r="AA3653" s="5">
        <v>0</v>
      </c>
      <c r="AB3653" s="6">
        <v>0</v>
      </c>
      <c r="AC3653" s="5">
        <v>0</v>
      </c>
      <c r="AD3653" s="6">
        <v>0</v>
      </c>
      <c r="AE3653" s="5">
        <v>0</v>
      </c>
      <c r="AF3653" s="6">
        <v>0</v>
      </c>
    </row>
    <row r="3654" spans="2:32" x14ac:dyDescent="0.35">
      <c r="B3654" s="1" t="s">
        <v>724</v>
      </c>
      <c r="C3654" s="5">
        <v>0</v>
      </c>
      <c r="D3654" s="6">
        <v>0</v>
      </c>
      <c r="E3654" s="5">
        <v>0</v>
      </c>
      <c r="F3654" s="6">
        <v>0</v>
      </c>
      <c r="G3654" s="5">
        <v>0</v>
      </c>
      <c r="H3654" s="6">
        <v>0</v>
      </c>
      <c r="I3654" s="5">
        <v>0</v>
      </c>
      <c r="J3654" s="6">
        <v>0</v>
      </c>
      <c r="K3654" s="5">
        <v>0</v>
      </c>
      <c r="L3654" s="6">
        <v>0</v>
      </c>
      <c r="M3654" s="5">
        <v>0</v>
      </c>
      <c r="N3654" s="6">
        <v>0</v>
      </c>
      <c r="O3654" s="5">
        <v>0</v>
      </c>
      <c r="P3654" s="6">
        <v>0</v>
      </c>
      <c r="Q3654" s="5">
        <v>0</v>
      </c>
      <c r="R3654" s="6">
        <v>0</v>
      </c>
      <c r="S3654" s="5">
        <v>0</v>
      </c>
      <c r="T3654" s="6">
        <v>0</v>
      </c>
      <c r="U3654" s="5">
        <v>0</v>
      </c>
      <c r="V3654" s="6">
        <v>0</v>
      </c>
      <c r="W3654" s="5">
        <v>0</v>
      </c>
      <c r="X3654" s="6">
        <v>0</v>
      </c>
      <c r="Y3654" s="5">
        <v>0</v>
      </c>
      <c r="Z3654" s="6">
        <v>0</v>
      </c>
      <c r="AA3654" s="5">
        <v>0</v>
      </c>
      <c r="AB3654" s="6">
        <v>0</v>
      </c>
      <c r="AC3654" s="5">
        <v>0</v>
      </c>
      <c r="AD3654" s="6">
        <v>0</v>
      </c>
      <c r="AE3654" s="5">
        <v>0</v>
      </c>
      <c r="AF3654" s="6">
        <v>0</v>
      </c>
    </row>
    <row r="3655" spans="2:32" x14ac:dyDescent="0.35">
      <c r="B3655" s="1" t="s">
        <v>725</v>
      </c>
      <c r="C3655" s="5">
        <v>0</v>
      </c>
      <c r="D3655" s="6">
        <v>0</v>
      </c>
      <c r="E3655" s="5">
        <v>0</v>
      </c>
      <c r="F3655" s="6">
        <v>0</v>
      </c>
      <c r="G3655" s="5">
        <v>0</v>
      </c>
      <c r="H3655" s="6">
        <v>0</v>
      </c>
      <c r="I3655" s="5">
        <v>0</v>
      </c>
      <c r="J3655" s="6">
        <v>0</v>
      </c>
      <c r="K3655" s="5">
        <v>0</v>
      </c>
      <c r="L3655" s="6">
        <v>0</v>
      </c>
      <c r="M3655" s="5">
        <v>0</v>
      </c>
      <c r="N3655" s="6">
        <v>0</v>
      </c>
      <c r="O3655" s="5">
        <v>0</v>
      </c>
      <c r="P3655" s="6">
        <v>0</v>
      </c>
      <c r="Q3655" s="5">
        <v>0</v>
      </c>
      <c r="R3655" s="6">
        <v>0</v>
      </c>
      <c r="S3655" s="5">
        <v>0</v>
      </c>
      <c r="T3655" s="6">
        <v>0</v>
      </c>
      <c r="U3655" s="5">
        <v>0</v>
      </c>
      <c r="V3655" s="6">
        <v>0</v>
      </c>
      <c r="W3655" s="5">
        <v>0</v>
      </c>
      <c r="X3655" s="6">
        <v>0</v>
      </c>
      <c r="Y3655" s="5">
        <v>0</v>
      </c>
      <c r="Z3655" s="6">
        <v>0</v>
      </c>
      <c r="AA3655" s="5">
        <v>0</v>
      </c>
      <c r="AB3655" s="6">
        <v>0</v>
      </c>
      <c r="AC3655" s="5">
        <v>0</v>
      </c>
      <c r="AD3655" s="6">
        <v>0</v>
      </c>
      <c r="AE3655" s="5">
        <v>0</v>
      </c>
      <c r="AF3655" s="6">
        <v>0</v>
      </c>
    </row>
    <row r="3656" spans="2:32" x14ac:dyDescent="0.35">
      <c r="B3656" s="1" t="s">
        <v>726</v>
      </c>
      <c r="C3656" s="5">
        <v>0</v>
      </c>
      <c r="D3656" s="6">
        <v>0</v>
      </c>
      <c r="E3656" s="5">
        <v>0</v>
      </c>
      <c r="F3656" s="6">
        <v>0</v>
      </c>
      <c r="G3656" s="5">
        <v>0</v>
      </c>
      <c r="H3656" s="6">
        <v>0</v>
      </c>
      <c r="I3656" s="5">
        <v>0</v>
      </c>
      <c r="J3656" s="6">
        <v>0</v>
      </c>
      <c r="K3656" s="5">
        <v>0</v>
      </c>
      <c r="L3656" s="6">
        <v>0</v>
      </c>
      <c r="M3656" s="5">
        <v>0</v>
      </c>
      <c r="N3656" s="6">
        <v>0</v>
      </c>
      <c r="O3656" s="5">
        <v>0</v>
      </c>
      <c r="P3656" s="6">
        <v>0</v>
      </c>
      <c r="Q3656" s="5">
        <v>0</v>
      </c>
      <c r="R3656" s="6">
        <v>0</v>
      </c>
      <c r="S3656" s="5">
        <v>0</v>
      </c>
      <c r="T3656" s="6">
        <v>0</v>
      </c>
      <c r="U3656" s="5">
        <v>0</v>
      </c>
      <c r="V3656" s="6">
        <v>0</v>
      </c>
      <c r="W3656" s="5">
        <v>0</v>
      </c>
      <c r="X3656" s="6">
        <v>0</v>
      </c>
      <c r="Y3656" s="5">
        <v>0</v>
      </c>
      <c r="Z3656" s="6">
        <v>0</v>
      </c>
      <c r="AA3656" s="5">
        <v>0</v>
      </c>
      <c r="AB3656" s="6">
        <v>0</v>
      </c>
      <c r="AC3656" s="5">
        <v>0</v>
      </c>
      <c r="AD3656" s="6">
        <v>0</v>
      </c>
      <c r="AE3656" s="5">
        <v>0</v>
      </c>
      <c r="AF3656" s="6">
        <v>0</v>
      </c>
    </row>
    <row r="3657" spans="2:32" x14ac:dyDescent="0.35">
      <c r="B3657" s="1" t="s">
        <v>727</v>
      </c>
      <c r="C3657" s="5">
        <v>0</v>
      </c>
      <c r="D3657" s="6">
        <v>0</v>
      </c>
      <c r="E3657" s="5">
        <v>0</v>
      </c>
      <c r="F3657" s="6">
        <v>0</v>
      </c>
      <c r="G3657" s="5">
        <v>0</v>
      </c>
      <c r="H3657" s="6">
        <v>0</v>
      </c>
      <c r="I3657" s="5">
        <v>0</v>
      </c>
      <c r="J3657" s="6">
        <v>0</v>
      </c>
      <c r="K3657" s="5">
        <v>0</v>
      </c>
      <c r="L3657" s="6">
        <v>0</v>
      </c>
      <c r="M3657" s="5">
        <v>0</v>
      </c>
      <c r="N3657" s="6">
        <v>0</v>
      </c>
      <c r="O3657" s="5">
        <v>0</v>
      </c>
      <c r="P3657" s="6">
        <v>0</v>
      </c>
      <c r="Q3657" s="5">
        <v>0</v>
      </c>
      <c r="R3657" s="6">
        <v>0</v>
      </c>
      <c r="S3657" s="5">
        <v>0</v>
      </c>
      <c r="T3657" s="6">
        <v>0</v>
      </c>
      <c r="U3657" s="5">
        <v>0</v>
      </c>
      <c r="V3657" s="6">
        <v>0</v>
      </c>
      <c r="W3657" s="5">
        <v>0</v>
      </c>
      <c r="X3657" s="6">
        <v>0</v>
      </c>
      <c r="Y3657" s="5">
        <v>0</v>
      </c>
      <c r="Z3657" s="6">
        <v>0</v>
      </c>
      <c r="AA3657" s="5">
        <v>0</v>
      </c>
      <c r="AB3657" s="6">
        <v>0</v>
      </c>
      <c r="AC3657" s="5">
        <v>0</v>
      </c>
      <c r="AD3657" s="6">
        <v>0</v>
      </c>
      <c r="AE3657" s="5">
        <v>0</v>
      </c>
      <c r="AF3657" s="6">
        <v>0</v>
      </c>
    </row>
    <row r="3658" spans="2:32" x14ac:dyDescent="0.35">
      <c r="B3658" s="1" t="s">
        <v>728</v>
      </c>
      <c r="C3658" s="5">
        <v>1.67E-3</v>
      </c>
      <c r="D3658" s="6">
        <v>0.94499999999999995</v>
      </c>
      <c r="E3658" s="5">
        <v>0</v>
      </c>
      <c r="F3658" s="6">
        <v>0</v>
      </c>
      <c r="G3658" s="5">
        <v>0</v>
      </c>
      <c r="H3658" s="6">
        <v>0</v>
      </c>
      <c r="I3658" s="5">
        <v>0</v>
      </c>
      <c r="J3658" s="6">
        <v>0</v>
      </c>
      <c r="K3658" s="5">
        <v>0</v>
      </c>
      <c r="L3658" s="6">
        <v>0</v>
      </c>
      <c r="M3658" s="5">
        <v>0</v>
      </c>
      <c r="N3658" s="6">
        <v>0</v>
      </c>
      <c r="O3658" s="5">
        <v>0</v>
      </c>
      <c r="P3658" s="6">
        <v>0</v>
      </c>
      <c r="Q3658" s="5">
        <v>0</v>
      </c>
      <c r="R3658" s="6">
        <v>0</v>
      </c>
      <c r="S3658" s="5">
        <v>0</v>
      </c>
      <c r="T3658" s="6">
        <v>0</v>
      </c>
      <c r="U3658" s="5">
        <v>0</v>
      </c>
      <c r="V3658" s="6">
        <v>0</v>
      </c>
      <c r="W3658" s="5">
        <v>0</v>
      </c>
      <c r="X3658" s="6">
        <v>0</v>
      </c>
      <c r="Y3658" s="5">
        <v>0</v>
      </c>
      <c r="Z3658" s="6">
        <v>0</v>
      </c>
      <c r="AA3658" s="5">
        <v>0</v>
      </c>
      <c r="AB3658" s="6">
        <v>0</v>
      </c>
      <c r="AC3658" s="5">
        <v>0</v>
      </c>
      <c r="AD3658" s="6">
        <v>0</v>
      </c>
      <c r="AE3658" s="5">
        <v>2.1430000000000001E-2</v>
      </c>
      <c r="AF3658" s="6">
        <v>0.94499999999999995</v>
      </c>
    </row>
    <row r="3659" spans="2:32" x14ac:dyDescent="0.35">
      <c r="B3659" s="1" t="s">
        <v>729</v>
      </c>
      <c r="C3659" s="5">
        <v>0</v>
      </c>
      <c r="D3659" s="6">
        <v>0</v>
      </c>
      <c r="E3659" s="5">
        <v>0</v>
      </c>
      <c r="F3659" s="6">
        <v>0</v>
      </c>
      <c r="G3659" s="5">
        <v>0</v>
      </c>
      <c r="H3659" s="6">
        <v>0</v>
      </c>
      <c r="I3659" s="5">
        <v>0</v>
      </c>
      <c r="J3659" s="6">
        <v>0</v>
      </c>
      <c r="K3659" s="5">
        <v>0</v>
      </c>
      <c r="L3659" s="6">
        <v>0</v>
      </c>
      <c r="M3659" s="5">
        <v>0</v>
      </c>
      <c r="N3659" s="6">
        <v>0</v>
      </c>
      <c r="O3659" s="5">
        <v>0</v>
      </c>
      <c r="P3659" s="6">
        <v>0</v>
      </c>
      <c r="Q3659" s="5">
        <v>0</v>
      </c>
      <c r="R3659" s="6">
        <v>0</v>
      </c>
      <c r="S3659" s="5">
        <v>0</v>
      </c>
      <c r="T3659" s="6">
        <v>0</v>
      </c>
      <c r="U3659" s="5">
        <v>0</v>
      </c>
      <c r="V3659" s="6">
        <v>0</v>
      </c>
      <c r="W3659" s="5">
        <v>0</v>
      </c>
      <c r="X3659" s="6">
        <v>0</v>
      </c>
      <c r="Y3659" s="5">
        <v>0</v>
      </c>
      <c r="Z3659" s="6">
        <v>0</v>
      </c>
      <c r="AA3659" s="5">
        <v>0</v>
      </c>
      <c r="AB3659" s="6">
        <v>0</v>
      </c>
      <c r="AC3659" s="5">
        <v>0</v>
      </c>
      <c r="AD3659" s="6">
        <v>0</v>
      </c>
      <c r="AE3659" s="5">
        <v>0</v>
      </c>
      <c r="AF3659" s="6">
        <v>0</v>
      </c>
    </row>
    <row r="3660" spans="2:32" x14ac:dyDescent="0.35">
      <c r="B3660" s="1" t="s">
        <v>730</v>
      </c>
      <c r="C3660" s="5">
        <v>0</v>
      </c>
      <c r="D3660" s="6">
        <v>0</v>
      </c>
      <c r="E3660" s="5">
        <v>0</v>
      </c>
      <c r="F3660" s="6">
        <v>0</v>
      </c>
      <c r="G3660" s="5">
        <v>0</v>
      </c>
      <c r="H3660" s="6">
        <v>0</v>
      </c>
      <c r="I3660" s="5">
        <v>0</v>
      </c>
      <c r="J3660" s="6">
        <v>0</v>
      </c>
      <c r="K3660" s="5">
        <v>0</v>
      </c>
      <c r="L3660" s="6">
        <v>0</v>
      </c>
      <c r="M3660" s="5">
        <v>0</v>
      </c>
      <c r="N3660" s="6">
        <v>0</v>
      </c>
      <c r="O3660" s="5">
        <v>0</v>
      </c>
      <c r="P3660" s="6">
        <v>0</v>
      </c>
      <c r="Q3660" s="5">
        <v>0</v>
      </c>
      <c r="R3660" s="6">
        <v>0</v>
      </c>
      <c r="S3660" s="5">
        <v>0</v>
      </c>
      <c r="T3660" s="6">
        <v>0</v>
      </c>
      <c r="U3660" s="5">
        <v>0</v>
      </c>
      <c r="V3660" s="6">
        <v>0</v>
      </c>
      <c r="W3660" s="5">
        <v>0</v>
      </c>
      <c r="X3660" s="6">
        <v>0</v>
      </c>
      <c r="Y3660" s="5">
        <v>0</v>
      </c>
      <c r="Z3660" s="6">
        <v>0</v>
      </c>
      <c r="AA3660" s="5">
        <v>0</v>
      </c>
      <c r="AB3660" s="6">
        <v>0</v>
      </c>
      <c r="AC3660" s="5">
        <v>0</v>
      </c>
      <c r="AD3660" s="6">
        <v>0</v>
      </c>
      <c r="AE3660" s="5">
        <v>0</v>
      </c>
      <c r="AF3660" s="6">
        <v>0</v>
      </c>
    </row>
    <row r="3661" spans="2:32" x14ac:dyDescent="0.35">
      <c r="B3661" s="1" t="s">
        <v>731</v>
      </c>
      <c r="C3661" s="5">
        <v>5.96E-3</v>
      </c>
      <c r="D3661" s="6">
        <v>3.3639999999999999</v>
      </c>
      <c r="E3661" s="5">
        <v>0</v>
      </c>
      <c r="F3661" s="6">
        <v>0</v>
      </c>
      <c r="G3661" s="5">
        <v>0</v>
      </c>
      <c r="H3661" s="6">
        <v>0</v>
      </c>
      <c r="I3661" s="5">
        <v>0</v>
      </c>
      <c r="J3661" s="6">
        <v>0</v>
      </c>
      <c r="K3661" s="5">
        <v>0</v>
      </c>
      <c r="L3661" s="6">
        <v>0</v>
      </c>
      <c r="M3661" s="5">
        <v>0</v>
      </c>
      <c r="N3661" s="6">
        <v>0</v>
      </c>
      <c r="O3661" s="5">
        <v>0</v>
      </c>
      <c r="P3661" s="6">
        <v>0</v>
      </c>
      <c r="Q3661" s="5">
        <v>0</v>
      </c>
      <c r="R3661" s="6">
        <v>0</v>
      </c>
      <c r="S3661" s="5">
        <v>0</v>
      </c>
      <c r="T3661" s="6">
        <v>0</v>
      </c>
      <c r="U3661" s="5">
        <v>0</v>
      </c>
      <c r="V3661" s="6">
        <v>0</v>
      </c>
      <c r="W3661" s="5">
        <v>0</v>
      </c>
      <c r="X3661" s="6">
        <v>0</v>
      </c>
      <c r="Y3661" s="5">
        <v>0</v>
      </c>
      <c r="Z3661" s="6">
        <v>0</v>
      </c>
      <c r="AA3661" s="5">
        <v>0</v>
      </c>
      <c r="AB3661" s="6">
        <v>0</v>
      </c>
      <c r="AC3661" s="5">
        <v>3.9419999999999997E-2</v>
      </c>
      <c r="AD3661" s="6">
        <v>3.3639999999999999</v>
      </c>
      <c r="AE3661" s="5">
        <v>0</v>
      </c>
      <c r="AF3661" s="6">
        <v>0</v>
      </c>
    </row>
    <row r="3662" spans="2:32" x14ac:dyDescent="0.35">
      <c r="B3662" s="1" t="s">
        <v>732</v>
      </c>
      <c r="C3662" s="5">
        <v>0</v>
      </c>
      <c r="D3662" s="6">
        <v>0</v>
      </c>
      <c r="E3662" s="5">
        <v>0</v>
      </c>
      <c r="F3662" s="6">
        <v>0</v>
      </c>
      <c r="G3662" s="5">
        <v>0</v>
      </c>
      <c r="H3662" s="6">
        <v>0</v>
      </c>
      <c r="I3662" s="5">
        <v>0</v>
      </c>
      <c r="J3662" s="6">
        <v>0</v>
      </c>
      <c r="K3662" s="5">
        <v>0</v>
      </c>
      <c r="L3662" s="6">
        <v>0</v>
      </c>
      <c r="M3662" s="5">
        <v>0</v>
      </c>
      <c r="N3662" s="6">
        <v>0</v>
      </c>
      <c r="O3662" s="5">
        <v>0</v>
      </c>
      <c r="P3662" s="6">
        <v>0</v>
      </c>
      <c r="Q3662" s="5">
        <v>0</v>
      </c>
      <c r="R3662" s="6">
        <v>0</v>
      </c>
      <c r="S3662" s="5">
        <v>0</v>
      </c>
      <c r="T3662" s="6">
        <v>0</v>
      </c>
      <c r="U3662" s="5">
        <v>0</v>
      </c>
      <c r="V3662" s="6">
        <v>0</v>
      </c>
      <c r="W3662" s="5">
        <v>0</v>
      </c>
      <c r="X3662" s="6">
        <v>0</v>
      </c>
      <c r="Y3662" s="5">
        <v>0</v>
      </c>
      <c r="Z3662" s="6">
        <v>0</v>
      </c>
      <c r="AA3662" s="5">
        <v>0</v>
      </c>
      <c r="AB3662" s="6">
        <v>0</v>
      </c>
      <c r="AC3662" s="5">
        <v>0</v>
      </c>
      <c r="AD3662" s="6">
        <v>0</v>
      </c>
      <c r="AE3662" s="5">
        <v>0</v>
      </c>
      <c r="AF3662" s="6">
        <v>0</v>
      </c>
    </row>
    <row r="3663" spans="2:32" x14ac:dyDescent="0.35">
      <c r="B3663" s="1" t="s">
        <v>733</v>
      </c>
      <c r="C3663" s="5">
        <v>2.1000000000000001E-4</v>
      </c>
      <c r="D3663" s="6">
        <v>0.121</v>
      </c>
      <c r="E3663" s="5">
        <v>0</v>
      </c>
      <c r="F3663" s="6">
        <v>0</v>
      </c>
      <c r="G3663" s="5">
        <v>0</v>
      </c>
      <c r="H3663" s="6">
        <v>0</v>
      </c>
      <c r="I3663" s="5">
        <v>0</v>
      </c>
      <c r="J3663" s="6">
        <v>0</v>
      </c>
      <c r="K3663" s="5">
        <v>0</v>
      </c>
      <c r="L3663" s="6">
        <v>0</v>
      </c>
      <c r="M3663" s="5">
        <v>0</v>
      </c>
      <c r="N3663" s="6">
        <v>0</v>
      </c>
      <c r="O3663" s="5">
        <v>0</v>
      </c>
      <c r="P3663" s="6">
        <v>0</v>
      </c>
      <c r="Q3663" s="5">
        <v>0</v>
      </c>
      <c r="R3663" s="6">
        <v>0</v>
      </c>
      <c r="S3663" s="5">
        <v>0</v>
      </c>
      <c r="T3663" s="6">
        <v>0</v>
      </c>
      <c r="U3663" s="5">
        <v>0</v>
      </c>
      <c r="V3663" s="6">
        <v>0</v>
      </c>
      <c r="W3663" s="5">
        <v>1.6420000000000001E-2</v>
      </c>
      <c r="X3663" s="6">
        <v>0.121</v>
      </c>
      <c r="Y3663" s="5">
        <v>0</v>
      </c>
      <c r="Z3663" s="6">
        <v>0</v>
      </c>
      <c r="AA3663" s="5">
        <v>0</v>
      </c>
      <c r="AB3663" s="6">
        <v>0</v>
      </c>
      <c r="AC3663" s="5">
        <v>0</v>
      </c>
      <c r="AD3663" s="6">
        <v>0</v>
      </c>
      <c r="AE3663" s="5">
        <v>0</v>
      </c>
      <c r="AF3663" s="6">
        <v>0</v>
      </c>
    </row>
    <row r="3664" spans="2:32" x14ac:dyDescent="0.35">
      <c r="B3664" s="1" t="s">
        <v>734</v>
      </c>
      <c r="C3664" s="5">
        <v>0</v>
      </c>
      <c r="D3664" s="6">
        <v>0</v>
      </c>
      <c r="E3664" s="5">
        <v>0</v>
      </c>
      <c r="F3664" s="6">
        <v>0</v>
      </c>
      <c r="G3664" s="5">
        <v>0</v>
      </c>
      <c r="H3664" s="6">
        <v>0</v>
      </c>
      <c r="I3664" s="5">
        <v>0</v>
      </c>
      <c r="J3664" s="6">
        <v>0</v>
      </c>
      <c r="K3664" s="5">
        <v>0</v>
      </c>
      <c r="L3664" s="6">
        <v>0</v>
      </c>
      <c r="M3664" s="5">
        <v>0</v>
      </c>
      <c r="N3664" s="6">
        <v>0</v>
      </c>
      <c r="O3664" s="5">
        <v>0</v>
      </c>
      <c r="P3664" s="6">
        <v>0</v>
      </c>
      <c r="Q3664" s="5">
        <v>0</v>
      </c>
      <c r="R3664" s="6">
        <v>0</v>
      </c>
      <c r="S3664" s="5">
        <v>0</v>
      </c>
      <c r="T3664" s="6">
        <v>0</v>
      </c>
      <c r="U3664" s="5">
        <v>0</v>
      </c>
      <c r="V3664" s="6">
        <v>0</v>
      </c>
      <c r="W3664" s="5">
        <v>0</v>
      </c>
      <c r="X3664" s="6">
        <v>0</v>
      </c>
      <c r="Y3664" s="5">
        <v>0</v>
      </c>
      <c r="Z3664" s="6">
        <v>0</v>
      </c>
      <c r="AA3664" s="5">
        <v>0</v>
      </c>
      <c r="AB3664" s="6">
        <v>0</v>
      </c>
      <c r="AC3664" s="5">
        <v>0</v>
      </c>
      <c r="AD3664" s="6">
        <v>0</v>
      </c>
      <c r="AE3664" s="5">
        <v>0</v>
      </c>
      <c r="AF3664" s="6">
        <v>0</v>
      </c>
    </row>
    <row r="3665" spans="2:32" x14ac:dyDescent="0.35">
      <c r="B3665" s="1" t="s">
        <v>735</v>
      </c>
      <c r="C3665" s="5">
        <v>0</v>
      </c>
      <c r="D3665" s="6">
        <v>0</v>
      </c>
      <c r="E3665" s="5">
        <v>0</v>
      </c>
      <c r="F3665" s="6">
        <v>0</v>
      </c>
      <c r="G3665" s="5">
        <v>0</v>
      </c>
      <c r="H3665" s="6">
        <v>0</v>
      </c>
      <c r="I3665" s="5">
        <v>0</v>
      </c>
      <c r="J3665" s="6">
        <v>0</v>
      </c>
      <c r="K3665" s="5">
        <v>0</v>
      </c>
      <c r="L3665" s="6">
        <v>0</v>
      </c>
      <c r="M3665" s="5">
        <v>0</v>
      </c>
      <c r="N3665" s="6">
        <v>0</v>
      </c>
      <c r="O3665" s="5">
        <v>0</v>
      </c>
      <c r="P3665" s="6">
        <v>0</v>
      </c>
      <c r="Q3665" s="5">
        <v>0</v>
      </c>
      <c r="R3665" s="6">
        <v>0</v>
      </c>
      <c r="S3665" s="5">
        <v>0</v>
      </c>
      <c r="T3665" s="6">
        <v>0</v>
      </c>
      <c r="U3665" s="5">
        <v>0</v>
      </c>
      <c r="V3665" s="6">
        <v>0</v>
      </c>
      <c r="W3665" s="5">
        <v>0</v>
      </c>
      <c r="X3665" s="6">
        <v>0</v>
      </c>
      <c r="Y3665" s="5">
        <v>0</v>
      </c>
      <c r="Z3665" s="6">
        <v>0</v>
      </c>
      <c r="AA3665" s="5">
        <v>0</v>
      </c>
      <c r="AB3665" s="6">
        <v>0</v>
      </c>
      <c r="AC3665" s="5">
        <v>0</v>
      </c>
      <c r="AD3665" s="6">
        <v>0</v>
      </c>
      <c r="AE3665" s="5">
        <v>0</v>
      </c>
      <c r="AF3665" s="6">
        <v>0</v>
      </c>
    </row>
    <row r="3666" spans="2:32" x14ac:dyDescent="0.35">
      <c r="B3666" s="1" t="s">
        <v>736</v>
      </c>
      <c r="C3666" s="5">
        <v>0</v>
      </c>
      <c r="D3666" s="6">
        <v>0</v>
      </c>
      <c r="E3666" s="5">
        <v>0</v>
      </c>
      <c r="F3666" s="6">
        <v>0</v>
      </c>
      <c r="G3666" s="5">
        <v>0</v>
      </c>
      <c r="H3666" s="6">
        <v>0</v>
      </c>
      <c r="I3666" s="5">
        <v>0</v>
      </c>
      <c r="J3666" s="6">
        <v>0</v>
      </c>
      <c r="K3666" s="5">
        <v>0</v>
      </c>
      <c r="L3666" s="6">
        <v>0</v>
      </c>
      <c r="M3666" s="5">
        <v>0</v>
      </c>
      <c r="N3666" s="6">
        <v>0</v>
      </c>
      <c r="O3666" s="5">
        <v>0</v>
      </c>
      <c r="P3666" s="6">
        <v>0</v>
      </c>
      <c r="Q3666" s="5">
        <v>0</v>
      </c>
      <c r="R3666" s="6">
        <v>0</v>
      </c>
      <c r="S3666" s="5">
        <v>0</v>
      </c>
      <c r="T3666" s="6">
        <v>0</v>
      </c>
      <c r="U3666" s="5">
        <v>0</v>
      </c>
      <c r="V3666" s="6">
        <v>0</v>
      </c>
      <c r="W3666" s="5">
        <v>0</v>
      </c>
      <c r="X3666" s="6">
        <v>0</v>
      </c>
      <c r="Y3666" s="5">
        <v>0</v>
      </c>
      <c r="Z3666" s="6">
        <v>0</v>
      </c>
      <c r="AA3666" s="5">
        <v>0</v>
      </c>
      <c r="AB3666" s="6">
        <v>0</v>
      </c>
      <c r="AC3666" s="5">
        <v>0</v>
      </c>
      <c r="AD3666" s="6">
        <v>0</v>
      </c>
      <c r="AE3666" s="5">
        <v>0</v>
      </c>
      <c r="AF3666" s="6">
        <v>0</v>
      </c>
    </row>
    <row r="3667" spans="2:32" x14ac:dyDescent="0.35">
      <c r="B3667" s="1" t="s">
        <v>737</v>
      </c>
      <c r="C3667" s="5">
        <v>0</v>
      </c>
      <c r="D3667" s="6">
        <v>0</v>
      </c>
      <c r="E3667" s="5">
        <v>0</v>
      </c>
      <c r="F3667" s="6">
        <v>0</v>
      </c>
      <c r="G3667" s="5">
        <v>0</v>
      </c>
      <c r="H3667" s="6">
        <v>0</v>
      </c>
      <c r="I3667" s="5">
        <v>0</v>
      </c>
      <c r="J3667" s="6">
        <v>0</v>
      </c>
      <c r="K3667" s="5">
        <v>0</v>
      </c>
      <c r="L3667" s="6">
        <v>0</v>
      </c>
      <c r="M3667" s="5">
        <v>0</v>
      </c>
      <c r="N3667" s="6">
        <v>0</v>
      </c>
      <c r="O3667" s="5">
        <v>0</v>
      </c>
      <c r="P3667" s="6">
        <v>0</v>
      </c>
      <c r="Q3667" s="5">
        <v>0</v>
      </c>
      <c r="R3667" s="6">
        <v>0</v>
      </c>
      <c r="S3667" s="5">
        <v>0</v>
      </c>
      <c r="T3667" s="6">
        <v>0</v>
      </c>
      <c r="U3667" s="5">
        <v>0</v>
      </c>
      <c r="V3667" s="6">
        <v>0</v>
      </c>
      <c r="W3667" s="5">
        <v>0</v>
      </c>
      <c r="X3667" s="6">
        <v>0</v>
      </c>
      <c r="Y3667" s="5">
        <v>0</v>
      </c>
      <c r="Z3667" s="6">
        <v>0</v>
      </c>
      <c r="AA3667" s="5">
        <v>0</v>
      </c>
      <c r="AB3667" s="6">
        <v>0</v>
      </c>
      <c r="AC3667" s="5">
        <v>0</v>
      </c>
      <c r="AD3667" s="6">
        <v>0</v>
      </c>
      <c r="AE3667" s="5">
        <v>0</v>
      </c>
      <c r="AF3667" s="6">
        <v>0</v>
      </c>
    </row>
    <row r="3668" spans="2:32" x14ac:dyDescent="0.35">
      <c r="B3668" s="1" t="s">
        <v>738</v>
      </c>
      <c r="C3668" s="5">
        <v>0</v>
      </c>
      <c r="D3668" s="6">
        <v>0</v>
      </c>
      <c r="E3668" s="5">
        <v>0</v>
      </c>
      <c r="F3668" s="6">
        <v>0</v>
      </c>
      <c r="G3668" s="5">
        <v>0</v>
      </c>
      <c r="H3668" s="6">
        <v>0</v>
      </c>
      <c r="I3668" s="5">
        <v>0</v>
      </c>
      <c r="J3668" s="6">
        <v>0</v>
      </c>
      <c r="K3668" s="5">
        <v>0</v>
      </c>
      <c r="L3668" s="6">
        <v>0</v>
      </c>
      <c r="M3668" s="5">
        <v>0</v>
      </c>
      <c r="N3668" s="6">
        <v>0</v>
      </c>
      <c r="O3668" s="5">
        <v>0</v>
      </c>
      <c r="P3668" s="6">
        <v>0</v>
      </c>
      <c r="Q3668" s="5">
        <v>0</v>
      </c>
      <c r="R3668" s="6">
        <v>0</v>
      </c>
      <c r="S3668" s="5">
        <v>0</v>
      </c>
      <c r="T3668" s="6">
        <v>0</v>
      </c>
      <c r="U3668" s="5">
        <v>0</v>
      </c>
      <c r="V3668" s="6">
        <v>0</v>
      </c>
      <c r="W3668" s="5">
        <v>0</v>
      </c>
      <c r="X3668" s="6">
        <v>0</v>
      </c>
      <c r="Y3668" s="5">
        <v>0</v>
      </c>
      <c r="Z3668" s="6">
        <v>0</v>
      </c>
      <c r="AA3668" s="5">
        <v>0</v>
      </c>
      <c r="AB3668" s="6">
        <v>0</v>
      </c>
      <c r="AC3668" s="5">
        <v>0</v>
      </c>
      <c r="AD3668" s="6">
        <v>0</v>
      </c>
      <c r="AE3668" s="5">
        <v>0</v>
      </c>
      <c r="AF3668" s="6">
        <v>0</v>
      </c>
    </row>
    <row r="3669" spans="2:32" x14ac:dyDescent="0.35">
      <c r="B3669" s="1" t="s">
        <v>739</v>
      </c>
      <c r="C3669" s="5">
        <v>5.96E-3</v>
      </c>
      <c r="D3669" s="6">
        <v>3.3639999999999999</v>
      </c>
      <c r="E3669" s="5">
        <v>0</v>
      </c>
      <c r="F3669" s="6">
        <v>0</v>
      </c>
      <c r="G3669" s="5">
        <v>0</v>
      </c>
      <c r="H3669" s="6">
        <v>0</v>
      </c>
      <c r="I3669" s="5">
        <v>0</v>
      </c>
      <c r="J3669" s="6">
        <v>0</v>
      </c>
      <c r="K3669" s="5">
        <v>0</v>
      </c>
      <c r="L3669" s="6">
        <v>0</v>
      </c>
      <c r="M3669" s="5">
        <v>0</v>
      </c>
      <c r="N3669" s="6">
        <v>0</v>
      </c>
      <c r="O3669" s="5">
        <v>0</v>
      </c>
      <c r="P3669" s="6">
        <v>0</v>
      </c>
      <c r="Q3669" s="5">
        <v>0</v>
      </c>
      <c r="R3669" s="6">
        <v>0</v>
      </c>
      <c r="S3669" s="5">
        <v>0</v>
      </c>
      <c r="T3669" s="6">
        <v>0</v>
      </c>
      <c r="U3669" s="5">
        <v>0</v>
      </c>
      <c r="V3669" s="6">
        <v>0</v>
      </c>
      <c r="W3669" s="5">
        <v>0</v>
      </c>
      <c r="X3669" s="6">
        <v>0</v>
      </c>
      <c r="Y3669" s="5">
        <v>0</v>
      </c>
      <c r="Z3669" s="6">
        <v>0</v>
      </c>
      <c r="AA3669" s="5">
        <v>0</v>
      </c>
      <c r="AB3669" s="6">
        <v>0</v>
      </c>
      <c r="AC3669" s="5">
        <v>3.9419999999999997E-2</v>
      </c>
      <c r="AD3669" s="6">
        <v>3.3639999999999999</v>
      </c>
      <c r="AE3669" s="5">
        <v>0</v>
      </c>
      <c r="AF3669" s="6">
        <v>0</v>
      </c>
    </row>
    <row r="3670" spans="2:32" x14ac:dyDescent="0.35">
      <c r="B3670" s="1" t="s">
        <v>740</v>
      </c>
      <c r="C3670" s="5">
        <v>0</v>
      </c>
      <c r="D3670" s="6">
        <v>0</v>
      </c>
      <c r="E3670" s="5">
        <v>0</v>
      </c>
      <c r="F3670" s="6">
        <v>0</v>
      </c>
      <c r="G3670" s="5">
        <v>0</v>
      </c>
      <c r="H3670" s="6">
        <v>0</v>
      </c>
      <c r="I3670" s="5">
        <v>0</v>
      </c>
      <c r="J3670" s="6">
        <v>0</v>
      </c>
      <c r="K3670" s="5">
        <v>0</v>
      </c>
      <c r="L3670" s="6">
        <v>0</v>
      </c>
      <c r="M3670" s="5">
        <v>0</v>
      </c>
      <c r="N3670" s="6">
        <v>0</v>
      </c>
      <c r="O3670" s="5">
        <v>0</v>
      </c>
      <c r="P3670" s="6">
        <v>0</v>
      </c>
      <c r="Q3670" s="5">
        <v>0</v>
      </c>
      <c r="R3670" s="6">
        <v>0</v>
      </c>
      <c r="S3670" s="5">
        <v>0</v>
      </c>
      <c r="T3670" s="6">
        <v>0</v>
      </c>
      <c r="U3670" s="5">
        <v>0</v>
      </c>
      <c r="V3670" s="6">
        <v>0</v>
      </c>
      <c r="W3670" s="5">
        <v>0</v>
      </c>
      <c r="X3670" s="6">
        <v>0</v>
      </c>
      <c r="Y3670" s="5">
        <v>0</v>
      </c>
      <c r="Z3670" s="6">
        <v>0</v>
      </c>
      <c r="AA3670" s="5">
        <v>0</v>
      </c>
      <c r="AB3670" s="6">
        <v>0</v>
      </c>
      <c r="AC3670" s="5">
        <v>0</v>
      </c>
      <c r="AD3670" s="6">
        <v>0</v>
      </c>
      <c r="AE3670" s="5">
        <v>0</v>
      </c>
      <c r="AF3670" s="6">
        <v>0</v>
      </c>
    </row>
    <row r="3671" spans="2:32" x14ac:dyDescent="0.35">
      <c r="B3671" s="1" t="s">
        <v>741</v>
      </c>
      <c r="C3671" s="5">
        <v>0</v>
      </c>
      <c r="D3671" s="6">
        <v>0</v>
      </c>
      <c r="E3671" s="5">
        <v>0</v>
      </c>
      <c r="F3671" s="6">
        <v>0</v>
      </c>
      <c r="G3671" s="5">
        <v>0</v>
      </c>
      <c r="H3671" s="6">
        <v>0</v>
      </c>
      <c r="I3671" s="5">
        <v>0</v>
      </c>
      <c r="J3671" s="6">
        <v>0</v>
      </c>
      <c r="K3671" s="5">
        <v>0</v>
      </c>
      <c r="L3671" s="6">
        <v>0</v>
      </c>
      <c r="M3671" s="5">
        <v>0</v>
      </c>
      <c r="N3671" s="6">
        <v>0</v>
      </c>
      <c r="O3671" s="5">
        <v>0</v>
      </c>
      <c r="P3671" s="6">
        <v>0</v>
      </c>
      <c r="Q3671" s="5">
        <v>0</v>
      </c>
      <c r="R3671" s="6">
        <v>0</v>
      </c>
      <c r="S3671" s="5">
        <v>0</v>
      </c>
      <c r="T3671" s="6">
        <v>0</v>
      </c>
      <c r="U3671" s="5">
        <v>0</v>
      </c>
      <c r="V3671" s="6">
        <v>0</v>
      </c>
      <c r="W3671" s="5">
        <v>0</v>
      </c>
      <c r="X3671" s="6">
        <v>0</v>
      </c>
      <c r="Y3671" s="5">
        <v>0</v>
      </c>
      <c r="Z3671" s="6">
        <v>0</v>
      </c>
      <c r="AA3671" s="5">
        <v>0</v>
      </c>
      <c r="AB3671" s="6">
        <v>0</v>
      </c>
      <c r="AC3671" s="5">
        <v>0</v>
      </c>
      <c r="AD3671" s="6">
        <v>0</v>
      </c>
      <c r="AE3671" s="5">
        <v>0</v>
      </c>
      <c r="AF3671" s="6">
        <v>0</v>
      </c>
    </row>
    <row r="3672" spans="2:32" x14ac:dyDescent="0.35">
      <c r="B3672" s="1" t="s">
        <v>742</v>
      </c>
      <c r="C3672" s="5">
        <v>0</v>
      </c>
      <c r="D3672" s="6">
        <v>0</v>
      </c>
      <c r="E3672" s="5">
        <v>0</v>
      </c>
      <c r="F3672" s="6">
        <v>0</v>
      </c>
      <c r="G3672" s="5">
        <v>0</v>
      </c>
      <c r="H3672" s="6">
        <v>0</v>
      </c>
      <c r="I3672" s="5">
        <v>0</v>
      </c>
      <c r="J3672" s="6">
        <v>0</v>
      </c>
      <c r="K3672" s="5">
        <v>0</v>
      </c>
      <c r="L3672" s="6">
        <v>0</v>
      </c>
      <c r="M3672" s="5">
        <v>0</v>
      </c>
      <c r="N3672" s="6">
        <v>0</v>
      </c>
      <c r="O3672" s="5">
        <v>0</v>
      </c>
      <c r="P3672" s="6">
        <v>0</v>
      </c>
      <c r="Q3672" s="5">
        <v>0</v>
      </c>
      <c r="R3672" s="6">
        <v>0</v>
      </c>
      <c r="S3672" s="5">
        <v>0</v>
      </c>
      <c r="T3672" s="6">
        <v>0</v>
      </c>
      <c r="U3672" s="5">
        <v>0</v>
      </c>
      <c r="V3672" s="6">
        <v>0</v>
      </c>
      <c r="W3672" s="5">
        <v>0</v>
      </c>
      <c r="X3672" s="6">
        <v>0</v>
      </c>
      <c r="Y3672" s="5">
        <v>0</v>
      </c>
      <c r="Z3672" s="6">
        <v>0</v>
      </c>
      <c r="AA3672" s="5">
        <v>0</v>
      </c>
      <c r="AB3672" s="6">
        <v>0</v>
      </c>
      <c r="AC3672" s="5">
        <v>0</v>
      </c>
      <c r="AD3672" s="6">
        <v>0</v>
      </c>
      <c r="AE3672" s="5">
        <v>0</v>
      </c>
      <c r="AF3672" s="6">
        <v>0</v>
      </c>
    </row>
    <row r="3673" spans="2:32" x14ac:dyDescent="0.35">
      <c r="B3673" s="1" t="s">
        <v>743</v>
      </c>
      <c r="C3673" s="5">
        <v>0</v>
      </c>
      <c r="D3673" s="6">
        <v>0</v>
      </c>
      <c r="E3673" s="5">
        <v>0</v>
      </c>
      <c r="F3673" s="6">
        <v>0</v>
      </c>
      <c r="G3673" s="5">
        <v>0</v>
      </c>
      <c r="H3673" s="6">
        <v>0</v>
      </c>
      <c r="I3673" s="5">
        <v>0</v>
      </c>
      <c r="J3673" s="6">
        <v>0</v>
      </c>
      <c r="K3673" s="5">
        <v>0</v>
      </c>
      <c r="L3673" s="6">
        <v>0</v>
      </c>
      <c r="M3673" s="5">
        <v>0</v>
      </c>
      <c r="N3673" s="6">
        <v>0</v>
      </c>
      <c r="O3673" s="5">
        <v>0</v>
      </c>
      <c r="P3673" s="6">
        <v>0</v>
      </c>
      <c r="Q3673" s="5">
        <v>0</v>
      </c>
      <c r="R3673" s="6">
        <v>0</v>
      </c>
      <c r="S3673" s="5">
        <v>0</v>
      </c>
      <c r="T3673" s="6">
        <v>0</v>
      </c>
      <c r="U3673" s="5">
        <v>0</v>
      </c>
      <c r="V3673" s="6">
        <v>0</v>
      </c>
      <c r="W3673" s="5">
        <v>0</v>
      </c>
      <c r="X3673" s="6">
        <v>0</v>
      </c>
      <c r="Y3673" s="5">
        <v>0</v>
      </c>
      <c r="Z3673" s="6">
        <v>0</v>
      </c>
      <c r="AA3673" s="5">
        <v>0</v>
      </c>
      <c r="AB3673" s="6">
        <v>0</v>
      </c>
      <c r="AC3673" s="5">
        <v>0</v>
      </c>
      <c r="AD3673" s="6">
        <v>0</v>
      </c>
      <c r="AE3673" s="5">
        <v>0</v>
      </c>
      <c r="AF3673" s="6">
        <v>0</v>
      </c>
    </row>
    <row r="3674" spans="2:32" x14ac:dyDescent="0.35">
      <c r="B3674" s="1" t="s">
        <v>744</v>
      </c>
      <c r="C3674" s="5">
        <v>0</v>
      </c>
      <c r="D3674" s="6">
        <v>0</v>
      </c>
      <c r="E3674" s="5">
        <v>0</v>
      </c>
      <c r="F3674" s="6">
        <v>0</v>
      </c>
      <c r="G3674" s="5">
        <v>0</v>
      </c>
      <c r="H3674" s="6">
        <v>0</v>
      </c>
      <c r="I3674" s="5">
        <v>0</v>
      </c>
      <c r="J3674" s="6">
        <v>0</v>
      </c>
      <c r="K3674" s="5">
        <v>0</v>
      </c>
      <c r="L3674" s="6">
        <v>0</v>
      </c>
      <c r="M3674" s="5">
        <v>0</v>
      </c>
      <c r="N3674" s="6">
        <v>0</v>
      </c>
      <c r="O3674" s="5">
        <v>0</v>
      </c>
      <c r="P3674" s="6">
        <v>0</v>
      </c>
      <c r="Q3674" s="5">
        <v>0</v>
      </c>
      <c r="R3674" s="6">
        <v>0</v>
      </c>
      <c r="S3674" s="5">
        <v>0</v>
      </c>
      <c r="T3674" s="6">
        <v>0</v>
      </c>
      <c r="U3674" s="5">
        <v>0</v>
      </c>
      <c r="V3674" s="6">
        <v>0</v>
      </c>
      <c r="W3674" s="5">
        <v>0</v>
      </c>
      <c r="X3674" s="6">
        <v>0</v>
      </c>
      <c r="Y3674" s="5">
        <v>0</v>
      </c>
      <c r="Z3674" s="6">
        <v>0</v>
      </c>
      <c r="AA3674" s="5">
        <v>0</v>
      </c>
      <c r="AB3674" s="6">
        <v>0</v>
      </c>
      <c r="AC3674" s="5">
        <v>0</v>
      </c>
      <c r="AD3674" s="6">
        <v>0</v>
      </c>
      <c r="AE3674" s="5">
        <v>0</v>
      </c>
      <c r="AF3674" s="6">
        <v>0</v>
      </c>
    </row>
    <row r="3675" spans="2:32" x14ac:dyDescent="0.35">
      <c r="B3675" s="1" t="s">
        <v>745</v>
      </c>
      <c r="C3675" s="5">
        <v>0</v>
      </c>
      <c r="D3675" s="6">
        <v>0</v>
      </c>
      <c r="E3675" s="5">
        <v>0</v>
      </c>
      <c r="F3675" s="6">
        <v>0</v>
      </c>
      <c r="G3675" s="5">
        <v>0</v>
      </c>
      <c r="H3675" s="6">
        <v>0</v>
      </c>
      <c r="I3675" s="5">
        <v>0</v>
      </c>
      <c r="J3675" s="6">
        <v>0</v>
      </c>
      <c r="K3675" s="5">
        <v>0</v>
      </c>
      <c r="L3675" s="6">
        <v>0</v>
      </c>
      <c r="M3675" s="5">
        <v>0</v>
      </c>
      <c r="N3675" s="6">
        <v>0</v>
      </c>
      <c r="O3675" s="5">
        <v>0</v>
      </c>
      <c r="P3675" s="6">
        <v>0</v>
      </c>
      <c r="Q3675" s="5">
        <v>0</v>
      </c>
      <c r="R3675" s="6">
        <v>0</v>
      </c>
      <c r="S3675" s="5">
        <v>0</v>
      </c>
      <c r="T3675" s="6">
        <v>0</v>
      </c>
      <c r="U3675" s="5">
        <v>0</v>
      </c>
      <c r="V3675" s="6">
        <v>0</v>
      </c>
      <c r="W3675" s="5">
        <v>0</v>
      </c>
      <c r="X3675" s="6">
        <v>0</v>
      </c>
      <c r="Y3675" s="5">
        <v>0</v>
      </c>
      <c r="Z3675" s="6">
        <v>0</v>
      </c>
      <c r="AA3675" s="5">
        <v>0</v>
      </c>
      <c r="AB3675" s="6">
        <v>0</v>
      </c>
      <c r="AC3675" s="5">
        <v>0</v>
      </c>
      <c r="AD3675" s="6">
        <v>0</v>
      </c>
      <c r="AE3675" s="5">
        <v>0</v>
      </c>
      <c r="AF3675" s="6">
        <v>0</v>
      </c>
    </row>
    <row r="3676" spans="2:32" x14ac:dyDescent="0.35">
      <c r="B3676" s="1" t="s">
        <v>746</v>
      </c>
      <c r="C3676" s="5">
        <v>0</v>
      </c>
      <c r="D3676" s="6">
        <v>0</v>
      </c>
      <c r="E3676" s="5">
        <v>0</v>
      </c>
      <c r="F3676" s="6">
        <v>0</v>
      </c>
      <c r="G3676" s="5">
        <v>0</v>
      </c>
      <c r="H3676" s="6">
        <v>0</v>
      </c>
      <c r="I3676" s="5">
        <v>0</v>
      </c>
      <c r="J3676" s="6">
        <v>0</v>
      </c>
      <c r="K3676" s="5">
        <v>0</v>
      </c>
      <c r="L3676" s="6">
        <v>0</v>
      </c>
      <c r="M3676" s="5">
        <v>0</v>
      </c>
      <c r="N3676" s="6">
        <v>0</v>
      </c>
      <c r="O3676" s="5">
        <v>0</v>
      </c>
      <c r="P3676" s="6">
        <v>0</v>
      </c>
      <c r="Q3676" s="5">
        <v>0</v>
      </c>
      <c r="R3676" s="6">
        <v>0</v>
      </c>
      <c r="S3676" s="5">
        <v>0</v>
      </c>
      <c r="T3676" s="6">
        <v>0</v>
      </c>
      <c r="U3676" s="5">
        <v>0</v>
      </c>
      <c r="V3676" s="6">
        <v>0</v>
      </c>
      <c r="W3676" s="5">
        <v>0</v>
      </c>
      <c r="X3676" s="6">
        <v>0</v>
      </c>
      <c r="Y3676" s="5">
        <v>0</v>
      </c>
      <c r="Z3676" s="6">
        <v>0</v>
      </c>
      <c r="AA3676" s="5">
        <v>0</v>
      </c>
      <c r="AB3676" s="6">
        <v>0</v>
      </c>
      <c r="AC3676" s="5">
        <v>0</v>
      </c>
      <c r="AD3676" s="6">
        <v>0</v>
      </c>
      <c r="AE3676" s="5">
        <v>0</v>
      </c>
      <c r="AF3676" s="6">
        <v>0</v>
      </c>
    </row>
    <row r="3677" spans="2:32" x14ac:dyDescent="0.35">
      <c r="B3677" s="1" t="s">
        <v>747</v>
      </c>
      <c r="C3677" s="5">
        <v>0</v>
      </c>
      <c r="D3677" s="6">
        <v>0</v>
      </c>
      <c r="E3677" s="5">
        <v>0</v>
      </c>
      <c r="F3677" s="6">
        <v>0</v>
      </c>
      <c r="G3677" s="5">
        <v>0</v>
      </c>
      <c r="H3677" s="6">
        <v>0</v>
      </c>
      <c r="I3677" s="5">
        <v>0</v>
      </c>
      <c r="J3677" s="6">
        <v>0</v>
      </c>
      <c r="K3677" s="5">
        <v>0</v>
      </c>
      <c r="L3677" s="6">
        <v>0</v>
      </c>
      <c r="M3677" s="5">
        <v>0</v>
      </c>
      <c r="N3677" s="6">
        <v>0</v>
      </c>
      <c r="O3677" s="5">
        <v>0</v>
      </c>
      <c r="P3677" s="6">
        <v>0</v>
      </c>
      <c r="Q3677" s="5">
        <v>0</v>
      </c>
      <c r="R3677" s="6">
        <v>0</v>
      </c>
      <c r="S3677" s="5">
        <v>0</v>
      </c>
      <c r="T3677" s="6">
        <v>0</v>
      </c>
      <c r="U3677" s="5">
        <v>0</v>
      </c>
      <c r="V3677" s="6">
        <v>0</v>
      </c>
      <c r="W3677" s="5">
        <v>0</v>
      </c>
      <c r="X3677" s="6">
        <v>0</v>
      </c>
      <c r="Y3677" s="5">
        <v>0</v>
      </c>
      <c r="Z3677" s="6">
        <v>0</v>
      </c>
      <c r="AA3677" s="5">
        <v>0</v>
      </c>
      <c r="AB3677" s="6">
        <v>0</v>
      </c>
      <c r="AC3677" s="5">
        <v>0</v>
      </c>
      <c r="AD3677" s="6">
        <v>0</v>
      </c>
      <c r="AE3677" s="5">
        <v>0</v>
      </c>
      <c r="AF3677" s="6">
        <v>0</v>
      </c>
    </row>
    <row r="3678" spans="2:32" x14ac:dyDescent="0.35">
      <c r="B3678" s="1" t="s">
        <v>748</v>
      </c>
      <c r="C3678" s="5">
        <v>0</v>
      </c>
      <c r="D3678" s="6">
        <v>0</v>
      </c>
      <c r="E3678" s="5">
        <v>0</v>
      </c>
      <c r="F3678" s="6">
        <v>0</v>
      </c>
      <c r="G3678" s="5">
        <v>0</v>
      </c>
      <c r="H3678" s="6">
        <v>0</v>
      </c>
      <c r="I3678" s="5">
        <v>0</v>
      </c>
      <c r="J3678" s="6">
        <v>0</v>
      </c>
      <c r="K3678" s="5">
        <v>0</v>
      </c>
      <c r="L3678" s="6">
        <v>0</v>
      </c>
      <c r="M3678" s="5">
        <v>0</v>
      </c>
      <c r="N3678" s="6">
        <v>0</v>
      </c>
      <c r="O3678" s="5">
        <v>0</v>
      </c>
      <c r="P3678" s="6">
        <v>0</v>
      </c>
      <c r="Q3678" s="5">
        <v>0</v>
      </c>
      <c r="R3678" s="6">
        <v>0</v>
      </c>
      <c r="S3678" s="5">
        <v>0</v>
      </c>
      <c r="T3678" s="6">
        <v>0</v>
      </c>
      <c r="U3678" s="5">
        <v>0</v>
      </c>
      <c r="V3678" s="6">
        <v>0</v>
      </c>
      <c r="W3678" s="5">
        <v>0</v>
      </c>
      <c r="X3678" s="6">
        <v>0</v>
      </c>
      <c r="Y3678" s="5">
        <v>0</v>
      </c>
      <c r="Z3678" s="6">
        <v>0</v>
      </c>
      <c r="AA3678" s="5">
        <v>0</v>
      </c>
      <c r="AB3678" s="6">
        <v>0</v>
      </c>
      <c r="AC3678" s="5">
        <v>0</v>
      </c>
      <c r="AD3678" s="6">
        <v>0</v>
      </c>
      <c r="AE3678" s="5">
        <v>0</v>
      </c>
      <c r="AF3678" s="6">
        <v>0</v>
      </c>
    </row>
    <row r="3679" spans="2:32" x14ac:dyDescent="0.35">
      <c r="B3679" s="1" t="s">
        <v>749</v>
      </c>
      <c r="C3679" s="5">
        <v>2.6099999999999999E-3</v>
      </c>
      <c r="D3679" s="6">
        <v>1.474</v>
      </c>
      <c r="E3679" s="5">
        <v>0</v>
      </c>
      <c r="F3679" s="6">
        <v>0</v>
      </c>
      <c r="G3679" s="5">
        <v>0</v>
      </c>
      <c r="H3679" s="6">
        <v>0</v>
      </c>
      <c r="I3679" s="5">
        <v>0</v>
      </c>
      <c r="J3679" s="6">
        <v>0</v>
      </c>
      <c r="K3679" s="5">
        <v>0</v>
      </c>
      <c r="L3679" s="6">
        <v>0</v>
      </c>
      <c r="M3679" s="5">
        <v>0</v>
      </c>
      <c r="N3679" s="6">
        <v>0</v>
      </c>
      <c r="O3679" s="5">
        <v>0</v>
      </c>
      <c r="P3679" s="6">
        <v>0</v>
      </c>
      <c r="Q3679" s="5">
        <v>0</v>
      </c>
      <c r="R3679" s="6">
        <v>0</v>
      </c>
      <c r="S3679" s="5">
        <v>0</v>
      </c>
      <c r="T3679" s="6">
        <v>0</v>
      </c>
      <c r="U3679" s="5">
        <v>0</v>
      </c>
      <c r="V3679" s="6">
        <v>0</v>
      </c>
      <c r="W3679" s="5">
        <v>0</v>
      </c>
      <c r="X3679" s="6">
        <v>0</v>
      </c>
      <c r="Y3679" s="5">
        <v>0</v>
      </c>
      <c r="Z3679" s="6">
        <v>0</v>
      </c>
      <c r="AA3679" s="5">
        <v>1.8929999999999999E-2</v>
      </c>
      <c r="AB3679" s="6">
        <v>1.474</v>
      </c>
      <c r="AC3679" s="5">
        <v>0</v>
      </c>
      <c r="AD3679" s="6">
        <v>0</v>
      </c>
      <c r="AE3679" s="5">
        <v>0</v>
      </c>
      <c r="AF3679" s="6">
        <v>0</v>
      </c>
    </row>
    <row r="3680" spans="2:32" x14ac:dyDescent="0.35">
      <c r="B3680" s="1" t="s">
        <v>750</v>
      </c>
      <c r="C3680" s="5">
        <v>0</v>
      </c>
      <c r="D3680" s="6">
        <v>0</v>
      </c>
      <c r="E3680" s="5">
        <v>0</v>
      </c>
      <c r="F3680" s="6">
        <v>0</v>
      </c>
      <c r="G3680" s="5">
        <v>0</v>
      </c>
      <c r="H3680" s="6">
        <v>0</v>
      </c>
      <c r="I3680" s="5">
        <v>0</v>
      </c>
      <c r="J3680" s="6">
        <v>0</v>
      </c>
      <c r="K3680" s="5">
        <v>0</v>
      </c>
      <c r="L3680" s="6">
        <v>0</v>
      </c>
      <c r="M3680" s="5">
        <v>0</v>
      </c>
      <c r="N3680" s="6">
        <v>0</v>
      </c>
      <c r="O3680" s="5">
        <v>0</v>
      </c>
      <c r="P3680" s="6">
        <v>0</v>
      </c>
      <c r="Q3680" s="5">
        <v>0</v>
      </c>
      <c r="R3680" s="6">
        <v>0</v>
      </c>
      <c r="S3680" s="5">
        <v>0</v>
      </c>
      <c r="T3680" s="6">
        <v>0</v>
      </c>
      <c r="U3680" s="5">
        <v>0</v>
      </c>
      <c r="V3680" s="6">
        <v>0</v>
      </c>
      <c r="W3680" s="5">
        <v>0</v>
      </c>
      <c r="X3680" s="6">
        <v>0</v>
      </c>
      <c r="Y3680" s="5">
        <v>0</v>
      </c>
      <c r="Z3680" s="6">
        <v>0</v>
      </c>
      <c r="AA3680" s="5">
        <v>0</v>
      </c>
      <c r="AB3680" s="6">
        <v>0</v>
      </c>
      <c r="AC3680" s="5">
        <v>0</v>
      </c>
      <c r="AD3680" s="6">
        <v>0</v>
      </c>
      <c r="AE3680" s="5">
        <v>0</v>
      </c>
      <c r="AF3680" s="6">
        <v>0</v>
      </c>
    </row>
    <row r="3681" spans="2:32" x14ac:dyDescent="0.35">
      <c r="B3681" s="1" t="s">
        <v>751</v>
      </c>
      <c r="C3681" s="5">
        <v>0</v>
      </c>
      <c r="D3681" s="6">
        <v>0</v>
      </c>
      <c r="E3681" s="5">
        <v>0</v>
      </c>
      <c r="F3681" s="6">
        <v>0</v>
      </c>
      <c r="G3681" s="5">
        <v>0</v>
      </c>
      <c r="H3681" s="6">
        <v>0</v>
      </c>
      <c r="I3681" s="5">
        <v>0</v>
      </c>
      <c r="J3681" s="6">
        <v>0</v>
      </c>
      <c r="K3681" s="5">
        <v>0</v>
      </c>
      <c r="L3681" s="6">
        <v>0</v>
      </c>
      <c r="M3681" s="5">
        <v>0</v>
      </c>
      <c r="N3681" s="6">
        <v>0</v>
      </c>
      <c r="O3681" s="5">
        <v>0</v>
      </c>
      <c r="P3681" s="6">
        <v>0</v>
      </c>
      <c r="Q3681" s="5">
        <v>0</v>
      </c>
      <c r="R3681" s="6">
        <v>0</v>
      </c>
      <c r="S3681" s="5">
        <v>0</v>
      </c>
      <c r="T3681" s="6">
        <v>0</v>
      </c>
      <c r="U3681" s="5">
        <v>0</v>
      </c>
      <c r="V3681" s="6">
        <v>0</v>
      </c>
      <c r="W3681" s="5">
        <v>0</v>
      </c>
      <c r="X3681" s="6">
        <v>0</v>
      </c>
      <c r="Y3681" s="5">
        <v>0</v>
      </c>
      <c r="Z3681" s="6">
        <v>0</v>
      </c>
      <c r="AA3681" s="5">
        <v>0</v>
      </c>
      <c r="AB3681" s="6">
        <v>0</v>
      </c>
      <c r="AC3681" s="5">
        <v>0</v>
      </c>
      <c r="AD3681" s="6">
        <v>0</v>
      </c>
      <c r="AE3681" s="5">
        <v>0</v>
      </c>
      <c r="AF3681" s="6">
        <v>0</v>
      </c>
    </row>
    <row r="3682" spans="2:32" x14ac:dyDescent="0.35">
      <c r="B3682" s="1" t="s">
        <v>752</v>
      </c>
      <c r="C3682" s="5">
        <v>0</v>
      </c>
      <c r="D3682" s="6">
        <v>0</v>
      </c>
      <c r="E3682" s="5">
        <v>0</v>
      </c>
      <c r="F3682" s="6">
        <v>0</v>
      </c>
      <c r="G3682" s="5">
        <v>0</v>
      </c>
      <c r="H3682" s="6">
        <v>0</v>
      </c>
      <c r="I3682" s="5">
        <v>0</v>
      </c>
      <c r="J3682" s="6">
        <v>0</v>
      </c>
      <c r="K3682" s="5">
        <v>0</v>
      </c>
      <c r="L3682" s="6">
        <v>0</v>
      </c>
      <c r="M3682" s="5">
        <v>0</v>
      </c>
      <c r="N3682" s="6">
        <v>0</v>
      </c>
      <c r="O3682" s="5">
        <v>0</v>
      </c>
      <c r="P3682" s="6">
        <v>0</v>
      </c>
      <c r="Q3682" s="5">
        <v>0</v>
      </c>
      <c r="R3682" s="6">
        <v>0</v>
      </c>
      <c r="S3682" s="5">
        <v>0</v>
      </c>
      <c r="T3682" s="6">
        <v>0</v>
      </c>
      <c r="U3682" s="5">
        <v>0</v>
      </c>
      <c r="V3682" s="6">
        <v>0</v>
      </c>
      <c r="W3682" s="5">
        <v>0</v>
      </c>
      <c r="X3682" s="6">
        <v>0</v>
      </c>
      <c r="Y3682" s="5">
        <v>0</v>
      </c>
      <c r="Z3682" s="6">
        <v>0</v>
      </c>
      <c r="AA3682" s="5">
        <v>0</v>
      </c>
      <c r="AB3682" s="6">
        <v>0</v>
      </c>
      <c r="AC3682" s="5">
        <v>0</v>
      </c>
      <c r="AD3682" s="6">
        <v>0</v>
      </c>
      <c r="AE3682" s="5">
        <v>0</v>
      </c>
      <c r="AF3682" s="6">
        <v>0</v>
      </c>
    </row>
    <row r="3683" spans="2:32" x14ac:dyDescent="0.35">
      <c r="B3683" s="1" t="s">
        <v>753</v>
      </c>
      <c r="C3683" s="5">
        <v>0</v>
      </c>
      <c r="D3683" s="6">
        <v>0</v>
      </c>
      <c r="E3683" s="5">
        <v>0</v>
      </c>
      <c r="F3683" s="6">
        <v>0</v>
      </c>
      <c r="G3683" s="5">
        <v>0</v>
      </c>
      <c r="H3683" s="6">
        <v>0</v>
      </c>
      <c r="I3683" s="5">
        <v>0</v>
      </c>
      <c r="J3683" s="6">
        <v>0</v>
      </c>
      <c r="K3683" s="5">
        <v>0</v>
      </c>
      <c r="L3683" s="6">
        <v>0</v>
      </c>
      <c r="M3683" s="5">
        <v>0</v>
      </c>
      <c r="N3683" s="6">
        <v>0</v>
      </c>
      <c r="O3683" s="5">
        <v>0</v>
      </c>
      <c r="P3683" s="6">
        <v>0</v>
      </c>
      <c r="Q3683" s="5">
        <v>0</v>
      </c>
      <c r="R3683" s="6">
        <v>0</v>
      </c>
      <c r="S3683" s="5">
        <v>0</v>
      </c>
      <c r="T3683" s="6">
        <v>0</v>
      </c>
      <c r="U3683" s="5">
        <v>0</v>
      </c>
      <c r="V3683" s="6">
        <v>0</v>
      </c>
      <c r="W3683" s="5">
        <v>0</v>
      </c>
      <c r="X3683" s="6">
        <v>0</v>
      </c>
      <c r="Y3683" s="5">
        <v>0</v>
      </c>
      <c r="Z3683" s="6">
        <v>0</v>
      </c>
      <c r="AA3683" s="5">
        <v>0</v>
      </c>
      <c r="AB3683" s="6">
        <v>0</v>
      </c>
      <c r="AC3683" s="5">
        <v>0</v>
      </c>
      <c r="AD3683" s="6">
        <v>0</v>
      </c>
      <c r="AE3683" s="5">
        <v>0</v>
      </c>
      <c r="AF3683" s="6">
        <v>0</v>
      </c>
    </row>
    <row r="3684" spans="2:32" x14ac:dyDescent="0.35">
      <c r="B3684" s="1" t="s">
        <v>754</v>
      </c>
      <c r="C3684" s="5">
        <v>0</v>
      </c>
      <c r="D3684" s="6">
        <v>0</v>
      </c>
      <c r="E3684" s="5">
        <v>0</v>
      </c>
      <c r="F3684" s="6">
        <v>0</v>
      </c>
      <c r="G3684" s="5">
        <v>0</v>
      </c>
      <c r="H3684" s="6">
        <v>0</v>
      </c>
      <c r="I3684" s="5">
        <v>0</v>
      </c>
      <c r="J3684" s="6">
        <v>0</v>
      </c>
      <c r="K3684" s="5">
        <v>0</v>
      </c>
      <c r="L3684" s="6">
        <v>0</v>
      </c>
      <c r="M3684" s="5">
        <v>0</v>
      </c>
      <c r="N3684" s="6">
        <v>0</v>
      </c>
      <c r="O3684" s="5">
        <v>0</v>
      </c>
      <c r="P3684" s="6">
        <v>0</v>
      </c>
      <c r="Q3684" s="5">
        <v>0</v>
      </c>
      <c r="R3684" s="6">
        <v>0</v>
      </c>
      <c r="S3684" s="5">
        <v>0</v>
      </c>
      <c r="T3684" s="6">
        <v>0</v>
      </c>
      <c r="U3684" s="5">
        <v>0</v>
      </c>
      <c r="V3684" s="6">
        <v>0</v>
      </c>
      <c r="W3684" s="5">
        <v>0</v>
      </c>
      <c r="X3684" s="6">
        <v>0</v>
      </c>
      <c r="Y3684" s="5">
        <v>0</v>
      </c>
      <c r="Z3684" s="6">
        <v>0</v>
      </c>
      <c r="AA3684" s="5">
        <v>0</v>
      </c>
      <c r="AB3684" s="6">
        <v>0</v>
      </c>
      <c r="AC3684" s="5">
        <v>0</v>
      </c>
      <c r="AD3684" s="6">
        <v>0</v>
      </c>
      <c r="AE3684" s="5">
        <v>0</v>
      </c>
      <c r="AF3684" s="6">
        <v>0</v>
      </c>
    </row>
    <row r="3685" spans="2:32" x14ac:dyDescent="0.35">
      <c r="B3685" s="1" t="s">
        <v>755</v>
      </c>
      <c r="C3685" s="5">
        <v>0</v>
      </c>
      <c r="D3685" s="6">
        <v>0</v>
      </c>
      <c r="E3685" s="5">
        <v>0</v>
      </c>
      <c r="F3685" s="6">
        <v>0</v>
      </c>
      <c r="G3685" s="5">
        <v>0</v>
      </c>
      <c r="H3685" s="6">
        <v>0</v>
      </c>
      <c r="I3685" s="5">
        <v>0</v>
      </c>
      <c r="J3685" s="6">
        <v>0</v>
      </c>
      <c r="K3685" s="5">
        <v>0</v>
      </c>
      <c r="L3685" s="6">
        <v>0</v>
      </c>
      <c r="M3685" s="5">
        <v>0</v>
      </c>
      <c r="N3685" s="6">
        <v>0</v>
      </c>
      <c r="O3685" s="5">
        <v>0</v>
      </c>
      <c r="P3685" s="6">
        <v>0</v>
      </c>
      <c r="Q3685" s="5">
        <v>0</v>
      </c>
      <c r="R3685" s="6">
        <v>0</v>
      </c>
      <c r="S3685" s="5">
        <v>0</v>
      </c>
      <c r="T3685" s="6">
        <v>0</v>
      </c>
      <c r="U3685" s="5">
        <v>0</v>
      </c>
      <c r="V3685" s="6">
        <v>0</v>
      </c>
      <c r="W3685" s="5">
        <v>0</v>
      </c>
      <c r="X3685" s="6">
        <v>0</v>
      </c>
      <c r="Y3685" s="5">
        <v>0</v>
      </c>
      <c r="Z3685" s="6">
        <v>0</v>
      </c>
      <c r="AA3685" s="5">
        <v>0</v>
      </c>
      <c r="AB3685" s="6">
        <v>0</v>
      </c>
      <c r="AC3685" s="5">
        <v>0</v>
      </c>
      <c r="AD3685" s="6">
        <v>0</v>
      </c>
      <c r="AE3685" s="5">
        <v>0</v>
      </c>
      <c r="AF3685" s="6">
        <v>0</v>
      </c>
    </row>
    <row r="3686" spans="2:32" x14ac:dyDescent="0.35">
      <c r="B3686" s="1" t="s">
        <v>756</v>
      </c>
      <c r="C3686" s="5">
        <v>5.5799999999999999E-3</v>
      </c>
      <c r="D3686" s="6">
        <v>3.1509999999999998</v>
      </c>
      <c r="E3686" s="5">
        <v>0</v>
      </c>
      <c r="F3686" s="6">
        <v>0</v>
      </c>
      <c r="G3686" s="5">
        <v>0</v>
      </c>
      <c r="H3686" s="6">
        <v>0</v>
      </c>
      <c r="I3686" s="5">
        <v>3.022E-2</v>
      </c>
      <c r="J3686" s="6">
        <v>1.01</v>
      </c>
      <c r="K3686" s="5">
        <v>3.4930000000000003E-2</v>
      </c>
      <c r="L3686" s="6">
        <v>0.83699999999999997</v>
      </c>
      <c r="M3686" s="5">
        <v>0</v>
      </c>
      <c r="N3686" s="6">
        <v>0</v>
      </c>
      <c r="O3686" s="5">
        <v>0</v>
      </c>
      <c r="P3686" s="6">
        <v>0</v>
      </c>
      <c r="Q3686" s="5">
        <v>0</v>
      </c>
      <c r="R3686" s="6">
        <v>0</v>
      </c>
      <c r="S3686" s="5">
        <v>0</v>
      </c>
      <c r="T3686" s="6">
        <v>0</v>
      </c>
      <c r="U3686" s="5">
        <v>0</v>
      </c>
      <c r="V3686" s="6">
        <v>0</v>
      </c>
      <c r="W3686" s="5">
        <v>0</v>
      </c>
      <c r="X3686" s="6">
        <v>0</v>
      </c>
      <c r="Y3686" s="5">
        <v>1.1509999999999999E-2</v>
      </c>
      <c r="Z3686" s="6">
        <v>0.56799999999999995</v>
      </c>
      <c r="AA3686" s="5">
        <v>9.4599999999999997E-3</v>
      </c>
      <c r="AB3686" s="6">
        <v>0.73699999999999999</v>
      </c>
      <c r="AC3686" s="5">
        <v>0</v>
      </c>
      <c r="AD3686" s="6">
        <v>0</v>
      </c>
      <c r="AE3686" s="5">
        <v>0</v>
      </c>
      <c r="AF3686" s="6">
        <v>0</v>
      </c>
    </row>
    <row r="3687" spans="2:32" x14ac:dyDescent="0.35">
      <c r="B3687" s="1" t="s">
        <v>757</v>
      </c>
      <c r="C3687" s="5">
        <v>0</v>
      </c>
      <c r="D3687" s="6">
        <v>0</v>
      </c>
      <c r="E3687" s="5">
        <v>0</v>
      </c>
      <c r="F3687" s="6">
        <v>0</v>
      </c>
      <c r="G3687" s="5">
        <v>0</v>
      </c>
      <c r="H3687" s="6">
        <v>0</v>
      </c>
      <c r="I3687" s="5">
        <v>0</v>
      </c>
      <c r="J3687" s="6">
        <v>0</v>
      </c>
      <c r="K3687" s="5">
        <v>0</v>
      </c>
      <c r="L3687" s="6">
        <v>0</v>
      </c>
      <c r="M3687" s="5">
        <v>0</v>
      </c>
      <c r="N3687" s="6">
        <v>0</v>
      </c>
      <c r="O3687" s="5">
        <v>0</v>
      </c>
      <c r="P3687" s="6">
        <v>0</v>
      </c>
      <c r="Q3687" s="5">
        <v>0</v>
      </c>
      <c r="R3687" s="6">
        <v>0</v>
      </c>
      <c r="S3687" s="5">
        <v>0</v>
      </c>
      <c r="T3687" s="6">
        <v>0</v>
      </c>
      <c r="U3687" s="5">
        <v>0</v>
      </c>
      <c r="V3687" s="6">
        <v>0</v>
      </c>
      <c r="W3687" s="5">
        <v>0</v>
      </c>
      <c r="X3687" s="6">
        <v>0</v>
      </c>
      <c r="Y3687" s="5">
        <v>0</v>
      </c>
      <c r="Z3687" s="6">
        <v>0</v>
      </c>
      <c r="AA3687" s="5">
        <v>0</v>
      </c>
      <c r="AB3687" s="6">
        <v>0</v>
      </c>
      <c r="AC3687" s="5">
        <v>0</v>
      </c>
      <c r="AD3687" s="6">
        <v>0</v>
      </c>
      <c r="AE3687" s="5">
        <v>0</v>
      </c>
      <c r="AF3687" s="6">
        <v>0</v>
      </c>
    </row>
    <row r="3688" spans="2:32" x14ac:dyDescent="0.35">
      <c r="B3688" s="1" t="s">
        <v>758</v>
      </c>
      <c r="C3688" s="5">
        <v>0</v>
      </c>
      <c r="D3688" s="6">
        <v>0</v>
      </c>
      <c r="E3688" s="5">
        <v>0</v>
      </c>
      <c r="F3688" s="6">
        <v>0</v>
      </c>
      <c r="G3688" s="5">
        <v>0</v>
      </c>
      <c r="H3688" s="6">
        <v>0</v>
      </c>
      <c r="I3688" s="5">
        <v>0</v>
      </c>
      <c r="J3688" s="6">
        <v>0</v>
      </c>
      <c r="K3688" s="5">
        <v>0</v>
      </c>
      <c r="L3688" s="6">
        <v>0</v>
      </c>
      <c r="M3688" s="5">
        <v>0</v>
      </c>
      <c r="N3688" s="6">
        <v>0</v>
      </c>
      <c r="O3688" s="5">
        <v>0</v>
      </c>
      <c r="P3688" s="6">
        <v>0</v>
      </c>
      <c r="Q3688" s="5">
        <v>0</v>
      </c>
      <c r="R3688" s="6">
        <v>0</v>
      </c>
      <c r="S3688" s="5">
        <v>0</v>
      </c>
      <c r="T3688" s="6">
        <v>0</v>
      </c>
      <c r="U3688" s="5">
        <v>0</v>
      </c>
      <c r="V3688" s="6">
        <v>0</v>
      </c>
      <c r="W3688" s="5">
        <v>0</v>
      </c>
      <c r="X3688" s="6">
        <v>0</v>
      </c>
      <c r="Y3688" s="5">
        <v>0</v>
      </c>
      <c r="Z3688" s="6">
        <v>0</v>
      </c>
      <c r="AA3688" s="5">
        <v>0</v>
      </c>
      <c r="AB3688" s="6">
        <v>0</v>
      </c>
      <c r="AC3688" s="5">
        <v>0</v>
      </c>
      <c r="AD3688" s="6">
        <v>0</v>
      </c>
      <c r="AE3688" s="5">
        <v>0</v>
      </c>
      <c r="AF3688" s="6">
        <v>0</v>
      </c>
    </row>
    <row r="3689" spans="2:32" x14ac:dyDescent="0.35">
      <c r="B3689" s="1" t="s">
        <v>759</v>
      </c>
      <c r="C3689" s="5">
        <v>5.1599999999999997E-3</v>
      </c>
      <c r="D3689" s="6">
        <v>2.9129999999999998</v>
      </c>
      <c r="E3689" s="5">
        <v>0</v>
      </c>
      <c r="F3689" s="6">
        <v>0</v>
      </c>
      <c r="G3689" s="5">
        <v>0</v>
      </c>
      <c r="H3689" s="6">
        <v>0</v>
      </c>
      <c r="I3689" s="5">
        <v>0</v>
      </c>
      <c r="J3689" s="6">
        <v>0</v>
      </c>
      <c r="K3689" s="5">
        <v>0</v>
      </c>
      <c r="L3689" s="6">
        <v>0</v>
      </c>
      <c r="M3689" s="5">
        <v>0</v>
      </c>
      <c r="N3689" s="6">
        <v>0</v>
      </c>
      <c r="O3689" s="5">
        <v>0</v>
      </c>
      <c r="P3689" s="6">
        <v>0</v>
      </c>
      <c r="Q3689" s="5">
        <v>0</v>
      </c>
      <c r="R3689" s="6">
        <v>0</v>
      </c>
      <c r="S3689" s="5">
        <v>0</v>
      </c>
      <c r="T3689" s="6">
        <v>0</v>
      </c>
      <c r="U3689" s="5">
        <v>0</v>
      </c>
      <c r="V3689" s="6">
        <v>0</v>
      </c>
      <c r="W3689" s="5">
        <v>0</v>
      </c>
      <c r="X3689" s="6">
        <v>0</v>
      </c>
      <c r="Y3689" s="5">
        <v>0</v>
      </c>
      <c r="Z3689" s="6">
        <v>0</v>
      </c>
      <c r="AA3689" s="5">
        <v>3.7409999999999999E-2</v>
      </c>
      <c r="AB3689" s="6">
        <v>2.9129999999999998</v>
      </c>
      <c r="AC3689" s="5">
        <v>0</v>
      </c>
      <c r="AD3689" s="6">
        <v>0</v>
      </c>
      <c r="AE3689" s="5">
        <v>0</v>
      </c>
      <c r="AF3689" s="6">
        <v>0</v>
      </c>
    </row>
    <row r="3690" spans="2:32" x14ac:dyDescent="0.35">
      <c r="B3690" s="1" t="s">
        <v>760</v>
      </c>
      <c r="C3690" s="5">
        <v>0</v>
      </c>
      <c r="D3690" s="6">
        <v>0</v>
      </c>
      <c r="E3690" s="5">
        <v>0</v>
      </c>
      <c r="F3690" s="6">
        <v>0</v>
      </c>
      <c r="G3690" s="5">
        <v>0</v>
      </c>
      <c r="H3690" s="6">
        <v>0</v>
      </c>
      <c r="I3690" s="5">
        <v>0</v>
      </c>
      <c r="J3690" s="6">
        <v>0</v>
      </c>
      <c r="K3690" s="5">
        <v>0</v>
      </c>
      <c r="L3690" s="6">
        <v>0</v>
      </c>
      <c r="M3690" s="5">
        <v>0</v>
      </c>
      <c r="N3690" s="6">
        <v>0</v>
      </c>
      <c r="O3690" s="5">
        <v>0</v>
      </c>
      <c r="P3690" s="6">
        <v>0</v>
      </c>
      <c r="Q3690" s="5">
        <v>0</v>
      </c>
      <c r="R3690" s="6">
        <v>0</v>
      </c>
      <c r="S3690" s="5">
        <v>0</v>
      </c>
      <c r="T3690" s="6">
        <v>0</v>
      </c>
      <c r="U3690" s="5">
        <v>0</v>
      </c>
      <c r="V3690" s="6">
        <v>0</v>
      </c>
      <c r="W3690" s="5">
        <v>0</v>
      </c>
      <c r="X3690" s="6">
        <v>0</v>
      </c>
      <c r="Y3690" s="5">
        <v>0</v>
      </c>
      <c r="Z3690" s="6">
        <v>0</v>
      </c>
      <c r="AA3690" s="5">
        <v>0</v>
      </c>
      <c r="AB3690" s="6">
        <v>0</v>
      </c>
      <c r="AC3690" s="5">
        <v>0</v>
      </c>
      <c r="AD3690" s="6">
        <v>0</v>
      </c>
      <c r="AE3690" s="5">
        <v>0</v>
      </c>
      <c r="AF3690" s="6">
        <v>0</v>
      </c>
    </row>
    <row r="3691" spans="2:32" x14ac:dyDescent="0.35">
      <c r="B3691" s="1" t="s">
        <v>761</v>
      </c>
      <c r="C3691" s="5">
        <v>0</v>
      </c>
      <c r="D3691" s="6">
        <v>0</v>
      </c>
      <c r="E3691" s="5">
        <v>0</v>
      </c>
      <c r="F3691" s="6">
        <v>0</v>
      </c>
      <c r="G3691" s="5">
        <v>0</v>
      </c>
      <c r="H3691" s="6">
        <v>0</v>
      </c>
      <c r="I3691" s="5">
        <v>0</v>
      </c>
      <c r="J3691" s="6">
        <v>0</v>
      </c>
      <c r="K3691" s="5">
        <v>0</v>
      </c>
      <c r="L3691" s="6">
        <v>0</v>
      </c>
      <c r="M3691" s="5">
        <v>0</v>
      </c>
      <c r="N3691" s="6">
        <v>0</v>
      </c>
      <c r="O3691" s="5">
        <v>0</v>
      </c>
      <c r="P3691" s="6">
        <v>0</v>
      </c>
      <c r="Q3691" s="5">
        <v>0</v>
      </c>
      <c r="R3691" s="6">
        <v>0</v>
      </c>
      <c r="S3691" s="5">
        <v>0</v>
      </c>
      <c r="T3691" s="6">
        <v>0</v>
      </c>
      <c r="U3691" s="5">
        <v>0</v>
      </c>
      <c r="V3691" s="6">
        <v>0</v>
      </c>
      <c r="W3691" s="5">
        <v>0</v>
      </c>
      <c r="X3691" s="6">
        <v>0</v>
      </c>
      <c r="Y3691" s="5">
        <v>0</v>
      </c>
      <c r="Z3691" s="6">
        <v>0</v>
      </c>
      <c r="AA3691" s="5">
        <v>0</v>
      </c>
      <c r="AB3691" s="6">
        <v>0</v>
      </c>
      <c r="AC3691" s="5">
        <v>0</v>
      </c>
      <c r="AD3691" s="6">
        <v>0</v>
      </c>
      <c r="AE3691" s="5">
        <v>0</v>
      </c>
      <c r="AF3691" s="6">
        <v>0</v>
      </c>
    </row>
    <row r="3692" spans="2:32" x14ac:dyDescent="0.35">
      <c r="B3692" s="1" t="s">
        <v>762</v>
      </c>
      <c r="C3692" s="5">
        <v>0</v>
      </c>
      <c r="D3692" s="6">
        <v>0</v>
      </c>
      <c r="E3692" s="5">
        <v>0</v>
      </c>
      <c r="F3692" s="6">
        <v>0</v>
      </c>
      <c r="G3692" s="5">
        <v>0</v>
      </c>
      <c r="H3692" s="6">
        <v>0</v>
      </c>
      <c r="I3692" s="5">
        <v>0</v>
      </c>
      <c r="J3692" s="6">
        <v>0</v>
      </c>
      <c r="K3692" s="5">
        <v>0</v>
      </c>
      <c r="L3692" s="6">
        <v>0</v>
      </c>
      <c r="M3692" s="5">
        <v>0</v>
      </c>
      <c r="N3692" s="6">
        <v>0</v>
      </c>
      <c r="O3692" s="5">
        <v>0</v>
      </c>
      <c r="P3692" s="6">
        <v>0</v>
      </c>
      <c r="Q3692" s="5">
        <v>0</v>
      </c>
      <c r="R3692" s="6">
        <v>0</v>
      </c>
      <c r="S3692" s="5">
        <v>0</v>
      </c>
      <c r="T3692" s="6">
        <v>0</v>
      </c>
      <c r="U3692" s="5">
        <v>0</v>
      </c>
      <c r="V3692" s="6">
        <v>0</v>
      </c>
      <c r="W3692" s="5">
        <v>0</v>
      </c>
      <c r="X3692" s="6">
        <v>0</v>
      </c>
      <c r="Y3692" s="5">
        <v>0</v>
      </c>
      <c r="Z3692" s="6">
        <v>0</v>
      </c>
      <c r="AA3692" s="5">
        <v>0</v>
      </c>
      <c r="AB3692" s="6">
        <v>0</v>
      </c>
      <c r="AC3692" s="5">
        <v>0</v>
      </c>
      <c r="AD3692" s="6">
        <v>0</v>
      </c>
      <c r="AE3692" s="5">
        <v>0</v>
      </c>
      <c r="AF3692" s="6">
        <v>0</v>
      </c>
    </row>
    <row r="3693" spans="2:32" x14ac:dyDescent="0.35">
      <c r="B3693" s="1" t="s">
        <v>763</v>
      </c>
      <c r="C3693" s="5">
        <v>8.0999999999999996E-3</v>
      </c>
      <c r="D3693" s="6">
        <v>4.5720000000000001</v>
      </c>
      <c r="E3693" s="5">
        <v>0</v>
      </c>
      <c r="F3693" s="6">
        <v>0</v>
      </c>
      <c r="G3693" s="5">
        <v>0</v>
      </c>
      <c r="H3693" s="6">
        <v>0</v>
      </c>
      <c r="I3693" s="5">
        <v>0</v>
      </c>
      <c r="J3693" s="6">
        <v>0</v>
      </c>
      <c r="K3693" s="5">
        <v>0</v>
      </c>
      <c r="L3693" s="6">
        <v>0</v>
      </c>
      <c r="M3693" s="5">
        <v>0</v>
      </c>
      <c r="N3693" s="6">
        <v>0</v>
      </c>
      <c r="O3693" s="5">
        <v>0</v>
      </c>
      <c r="P3693" s="6">
        <v>0</v>
      </c>
      <c r="Q3693" s="5">
        <v>0</v>
      </c>
      <c r="R3693" s="6">
        <v>0</v>
      </c>
      <c r="S3693" s="5">
        <v>0</v>
      </c>
      <c r="T3693" s="6">
        <v>0</v>
      </c>
      <c r="U3693" s="5">
        <v>0</v>
      </c>
      <c r="V3693" s="6">
        <v>0</v>
      </c>
      <c r="W3693" s="5">
        <v>0</v>
      </c>
      <c r="X3693" s="6">
        <v>0</v>
      </c>
      <c r="Y3693" s="5">
        <v>0</v>
      </c>
      <c r="Z3693" s="6">
        <v>0</v>
      </c>
      <c r="AA3693" s="5">
        <v>0</v>
      </c>
      <c r="AB3693" s="6">
        <v>0</v>
      </c>
      <c r="AC3693" s="5">
        <v>5.3580000000000003E-2</v>
      </c>
      <c r="AD3693" s="6">
        <v>4.5720000000000001</v>
      </c>
      <c r="AE3693" s="5">
        <v>0</v>
      </c>
      <c r="AF3693" s="6">
        <v>0</v>
      </c>
    </row>
    <row r="3694" spans="2:32" x14ac:dyDescent="0.35">
      <c r="B3694" s="1" t="s">
        <v>764</v>
      </c>
      <c r="C3694" s="5">
        <v>0</v>
      </c>
      <c r="D3694" s="6">
        <v>0</v>
      </c>
      <c r="E3694" s="5">
        <v>0</v>
      </c>
      <c r="F3694" s="6">
        <v>0</v>
      </c>
      <c r="G3694" s="5">
        <v>0</v>
      </c>
      <c r="H3694" s="6">
        <v>0</v>
      </c>
      <c r="I3694" s="5">
        <v>0</v>
      </c>
      <c r="J3694" s="6">
        <v>0</v>
      </c>
      <c r="K3694" s="5">
        <v>0</v>
      </c>
      <c r="L3694" s="6">
        <v>0</v>
      </c>
      <c r="M3694" s="5">
        <v>0</v>
      </c>
      <c r="N3694" s="6">
        <v>0</v>
      </c>
      <c r="O3694" s="5">
        <v>0</v>
      </c>
      <c r="P3694" s="6">
        <v>0</v>
      </c>
      <c r="Q3694" s="5">
        <v>0</v>
      </c>
      <c r="R3694" s="6">
        <v>0</v>
      </c>
      <c r="S3694" s="5">
        <v>0</v>
      </c>
      <c r="T3694" s="6">
        <v>0</v>
      </c>
      <c r="U3694" s="5">
        <v>0</v>
      </c>
      <c r="V3694" s="6">
        <v>0</v>
      </c>
      <c r="W3694" s="5">
        <v>0</v>
      </c>
      <c r="X3694" s="6">
        <v>0</v>
      </c>
      <c r="Y3694" s="5">
        <v>0</v>
      </c>
      <c r="Z3694" s="6">
        <v>0</v>
      </c>
      <c r="AA3694" s="5">
        <v>0</v>
      </c>
      <c r="AB3694" s="6">
        <v>0</v>
      </c>
      <c r="AC3694" s="5">
        <v>0</v>
      </c>
      <c r="AD3694" s="6">
        <v>0</v>
      </c>
      <c r="AE3694" s="5">
        <v>0</v>
      </c>
      <c r="AF3694" s="6">
        <v>0</v>
      </c>
    </row>
    <row r="3695" spans="2:32" x14ac:dyDescent="0.35">
      <c r="B3695" s="1" t="s">
        <v>765</v>
      </c>
      <c r="C3695" s="5">
        <v>0</v>
      </c>
      <c r="D3695" s="6">
        <v>0</v>
      </c>
      <c r="E3695" s="5">
        <v>0</v>
      </c>
      <c r="F3695" s="6">
        <v>0</v>
      </c>
      <c r="G3695" s="5">
        <v>0</v>
      </c>
      <c r="H3695" s="6">
        <v>0</v>
      </c>
      <c r="I3695" s="5">
        <v>0</v>
      </c>
      <c r="J3695" s="6">
        <v>0</v>
      </c>
      <c r="K3695" s="5">
        <v>0</v>
      </c>
      <c r="L3695" s="6">
        <v>0</v>
      </c>
      <c r="M3695" s="5">
        <v>0</v>
      </c>
      <c r="N3695" s="6">
        <v>0</v>
      </c>
      <c r="O3695" s="5">
        <v>0</v>
      </c>
      <c r="P3695" s="6">
        <v>0</v>
      </c>
      <c r="Q3695" s="5">
        <v>0</v>
      </c>
      <c r="R3695" s="6">
        <v>0</v>
      </c>
      <c r="S3695" s="5">
        <v>0</v>
      </c>
      <c r="T3695" s="6">
        <v>0</v>
      </c>
      <c r="U3695" s="5">
        <v>0</v>
      </c>
      <c r="V3695" s="6">
        <v>0</v>
      </c>
      <c r="W3695" s="5">
        <v>0</v>
      </c>
      <c r="X3695" s="6">
        <v>0</v>
      </c>
      <c r="Y3695" s="5">
        <v>0</v>
      </c>
      <c r="Z3695" s="6">
        <v>0</v>
      </c>
      <c r="AA3695" s="5">
        <v>0</v>
      </c>
      <c r="AB3695" s="6">
        <v>0</v>
      </c>
      <c r="AC3695" s="5">
        <v>0</v>
      </c>
      <c r="AD3695" s="6">
        <v>0</v>
      </c>
      <c r="AE3695" s="5">
        <v>0</v>
      </c>
      <c r="AF3695" s="6">
        <v>0</v>
      </c>
    </row>
    <row r="3696" spans="2:32" x14ac:dyDescent="0.35">
      <c r="B3696" s="1" t="s">
        <v>766</v>
      </c>
      <c r="C3696" s="5">
        <v>2.5699999999999998E-3</v>
      </c>
      <c r="D3696" s="6">
        <v>1.452</v>
      </c>
      <c r="E3696" s="5">
        <v>0</v>
      </c>
      <c r="F3696" s="6">
        <v>0</v>
      </c>
      <c r="G3696" s="5">
        <v>0</v>
      </c>
      <c r="H3696" s="6">
        <v>0</v>
      </c>
      <c r="I3696" s="5">
        <v>0</v>
      </c>
      <c r="J3696" s="6">
        <v>0</v>
      </c>
      <c r="K3696" s="5">
        <v>0</v>
      </c>
      <c r="L3696" s="6">
        <v>0</v>
      </c>
      <c r="M3696" s="5">
        <v>0</v>
      </c>
      <c r="N3696" s="6">
        <v>0</v>
      </c>
      <c r="O3696" s="5">
        <v>0</v>
      </c>
      <c r="P3696" s="6">
        <v>0</v>
      </c>
      <c r="Q3696" s="5">
        <v>0</v>
      </c>
      <c r="R3696" s="6">
        <v>0</v>
      </c>
      <c r="S3696" s="5">
        <v>0</v>
      </c>
      <c r="T3696" s="6">
        <v>0</v>
      </c>
      <c r="U3696" s="5">
        <v>0</v>
      </c>
      <c r="V3696" s="6">
        <v>0</v>
      </c>
      <c r="W3696" s="5">
        <v>0</v>
      </c>
      <c r="X3696" s="6">
        <v>0</v>
      </c>
      <c r="Y3696" s="5">
        <v>2.9420000000000002E-2</v>
      </c>
      <c r="Z3696" s="6">
        <v>1.452</v>
      </c>
      <c r="AA3696" s="5">
        <v>0</v>
      </c>
      <c r="AB3696" s="6">
        <v>0</v>
      </c>
      <c r="AC3696" s="5">
        <v>0</v>
      </c>
      <c r="AD3696" s="6">
        <v>0</v>
      </c>
      <c r="AE3696" s="5">
        <v>0</v>
      </c>
      <c r="AF3696" s="6">
        <v>0</v>
      </c>
    </row>
    <row r="3697" spans="2:32" x14ac:dyDescent="0.35">
      <c r="B3697" s="1" t="s">
        <v>767</v>
      </c>
      <c r="C3697" s="5">
        <v>0</v>
      </c>
      <c r="D3697" s="6">
        <v>0</v>
      </c>
      <c r="E3697" s="5">
        <v>0</v>
      </c>
      <c r="F3697" s="6">
        <v>0</v>
      </c>
      <c r="G3697" s="5">
        <v>0</v>
      </c>
      <c r="H3697" s="6">
        <v>0</v>
      </c>
      <c r="I3697" s="5">
        <v>0</v>
      </c>
      <c r="J3697" s="6">
        <v>0</v>
      </c>
      <c r="K3697" s="5">
        <v>0</v>
      </c>
      <c r="L3697" s="6">
        <v>0</v>
      </c>
      <c r="M3697" s="5">
        <v>0</v>
      </c>
      <c r="N3697" s="6">
        <v>0</v>
      </c>
      <c r="O3697" s="5">
        <v>0</v>
      </c>
      <c r="P3697" s="6">
        <v>0</v>
      </c>
      <c r="Q3697" s="5">
        <v>0</v>
      </c>
      <c r="R3697" s="6">
        <v>0</v>
      </c>
      <c r="S3697" s="5">
        <v>0</v>
      </c>
      <c r="T3697" s="6">
        <v>0</v>
      </c>
      <c r="U3697" s="5">
        <v>0</v>
      </c>
      <c r="V3697" s="6">
        <v>0</v>
      </c>
      <c r="W3697" s="5">
        <v>0</v>
      </c>
      <c r="X3697" s="6">
        <v>0</v>
      </c>
      <c r="Y3697" s="5">
        <v>0</v>
      </c>
      <c r="Z3697" s="6">
        <v>0</v>
      </c>
      <c r="AA3697" s="5">
        <v>0</v>
      </c>
      <c r="AB3697" s="6">
        <v>0</v>
      </c>
      <c r="AC3697" s="5">
        <v>0</v>
      </c>
      <c r="AD3697" s="6">
        <v>0</v>
      </c>
      <c r="AE3697" s="5">
        <v>0</v>
      </c>
      <c r="AF3697" s="6">
        <v>0</v>
      </c>
    </row>
    <row r="3698" spans="2:32" x14ac:dyDescent="0.35">
      <c r="B3698" s="1" t="s">
        <v>768</v>
      </c>
      <c r="C3698" s="5">
        <v>0</v>
      </c>
      <c r="D3698" s="6">
        <v>0</v>
      </c>
      <c r="E3698" s="5">
        <v>0</v>
      </c>
      <c r="F3698" s="6">
        <v>0</v>
      </c>
      <c r="G3698" s="5">
        <v>0</v>
      </c>
      <c r="H3698" s="6">
        <v>0</v>
      </c>
      <c r="I3698" s="5">
        <v>0</v>
      </c>
      <c r="J3698" s="6">
        <v>0</v>
      </c>
      <c r="K3698" s="5">
        <v>0</v>
      </c>
      <c r="L3698" s="6">
        <v>0</v>
      </c>
      <c r="M3698" s="5">
        <v>0</v>
      </c>
      <c r="N3698" s="6">
        <v>0</v>
      </c>
      <c r="O3698" s="5">
        <v>0</v>
      </c>
      <c r="P3698" s="6">
        <v>0</v>
      </c>
      <c r="Q3698" s="5">
        <v>0</v>
      </c>
      <c r="R3698" s="6">
        <v>0</v>
      </c>
      <c r="S3698" s="5">
        <v>0</v>
      </c>
      <c r="T3698" s="6">
        <v>0</v>
      </c>
      <c r="U3698" s="5">
        <v>0</v>
      </c>
      <c r="V3698" s="6">
        <v>0</v>
      </c>
      <c r="W3698" s="5">
        <v>0</v>
      </c>
      <c r="X3698" s="6">
        <v>0</v>
      </c>
      <c r="Y3698" s="5">
        <v>0</v>
      </c>
      <c r="Z3698" s="6">
        <v>0</v>
      </c>
      <c r="AA3698" s="5">
        <v>0</v>
      </c>
      <c r="AB3698" s="6">
        <v>0</v>
      </c>
      <c r="AC3698" s="5">
        <v>0</v>
      </c>
      <c r="AD3698" s="6">
        <v>0</v>
      </c>
      <c r="AE3698" s="5">
        <v>0</v>
      </c>
      <c r="AF3698" s="6">
        <v>0</v>
      </c>
    </row>
    <row r="3699" spans="2:32" x14ac:dyDescent="0.35">
      <c r="B3699" s="1" t="s">
        <v>769</v>
      </c>
      <c r="C3699" s="5">
        <v>1.01E-3</v>
      </c>
      <c r="D3699" s="6">
        <v>0.56799999999999995</v>
      </c>
      <c r="E3699" s="5">
        <v>0</v>
      </c>
      <c r="F3699" s="6">
        <v>0</v>
      </c>
      <c r="G3699" s="5">
        <v>0</v>
      </c>
      <c r="H3699" s="6">
        <v>0</v>
      </c>
      <c r="I3699" s="5">
        <v>0</v>
      </c>
      <c r="J3699" s="6">
        <v>0</v>
      </c>
      <c r="K3699" s="5">
        <v>0</v>
      </c>
      <c r="L3699" s="6">
        <v>0</v>
      </c>
      <c r="M3699" s="5">
        <v>0</v>
      </c>
      <c r="N3699" s="6">
        <v>0</v>
      </c>
      <c r="O3699" s="5">
        <v>0</v>
      </c>
      <c r="P3699" s="6">
        <v>0</v>
      </c>
      <c r="Q3699" s="5">
        <v>0</v>
      </c>
      <c r="R3699" s="6">
        <v>0</v>
      </c>
      <c r="S3699" s="5">
        <v>0</v>
      </c>
      <c r="T3699" s="6">
        <v>0</v>
      </c>
      <c r="U3699" s="5">
        <v>0</v>
      </c>
      <c r="V3699" s="6">
        <v>0</v>
      </c>
      <c r="W3699" s="5">
        <v>0</v>
      </c>
      <c r="X3699" s="6">
        <v>0</v>
      </c>
      <c r="Y3699" s="5">
        <v>1.1509999999999999E-2</v>
      </c>
      <c r="Z3699" s="6">
        <v>0.56799999999999995</v>
      </c>
      <c r="AA3699" s="5">
        <v>0</v>
      </c>
      <c r="AB3699" s="6">
        <v>0</v>
      </c>
      <c r="AC3699" s="5">
        <v>0</v>
      </c>
      <c r="AD3699" s="6">
        <v>0</v>
      </c>
      <c r="AE3699" s="5">
        <v>0</v>
      </c>
      <c r="AF3699" s="6">
        <v>0</v>
      </c>
    </row>
    <row r="3700" spans="2:32" x14ac:dyDescent="0.35">
      <c r="B3700" s="1" t="s">
        <v>770</v>
      </c>
      <c r="C3700" s="5">
        <v>3.3400000000000001E-3</v>
      </c>
      <c r="D3700" s="6">
        <v>1.885</v>
      </c>
      <c r="E3700" s="5">
        <v>0</v>
      </c>
      <c r="F3700" s="6">
        <v>0</v>
      </c>
      <c r="G3700" s="5">
        <v>0</v>
      </c>
      <c r="H3700" s="6">
        <v>0</v>
      </c>
      <c r="I3700" s="5">
        <v>0</v>
      </c>
      <c r="J3700" s="6">
        <v>0</v>
      </c>
      <c r="K3700" s="5">
        <v>0</v>
      </c>
      <c r="L3700" s="6">
        <v>0</v>
      </c>
      <c r="M3700" s="5">
        <v>0</v>
      </c>
      <c r="N3700" s="6">
        <v>0</v>
      </c>
      <c r="O3700" s="5">
        <v>0</v>
      </c>
      <c r="P3700" s="6">
        <v>0</v>
      </c>
      <c r="Q3700" s="5">
        <v>0</v>
      </c>
      <c r="R3700" s="6">
        <v>0</v>
      </c>
      <c r="S3700" s="5">
        <v>0</v>
      </c>
      <c r="T3700" s="6">
        <v>0</v>
      </c>
      <c r="U3700" s="5">
        <v>0</v>
      </c>
      <c r="V3700" s="6">
        <v>0</v>
      </c>
      <c r="W3700" s="5">
        <v>0</v>
      </c>
      <c r="X3700" s="6">
        <v>0</v>
      </c>
      <c r="Y3700" s="5">
        <v>0</v>
      </c>
      <c r="Z3700" s="6">
        <v>0</v>
      </c>
      <c r="AA3700" s="5">
        <v>2.4209999999999999E-2</v>
      </c>
      <c r="AB3700" s="6">
        <v>1.885</v>
      </c>
      <c r="AC3700" s="5">
        <v>0</v>
      </c>
      <c r="AD3700" s="6">
        <v>0</v>
      </c>
      <c r="AE3700" s="5">
        <v>0</v>
      </c>
      <c r="AF3700" s="6">
        <v>0</v>
      </c>
    </row>
    <row r="3701" spans="2:32" x14ac:dyDescent="0.35">
      <c r="B3701" s="1" t="s">
        <v>771</v>
      </c>
      <c r="C3701" s="5">
        <v>1.5100000000000001E-3</v>
      </c>
      <c r="D3701" s="6">
        <v>0.85099999999999998</v>
      </c>
      <c r="E3701" s="5">
        <v>0</v>
      </c>
      <c r="F3701" s="6">
        <v>0</v>
      </c>
      <c r="G3701" s="5">
        <v>0</v>
      </c>
      <c r="H3701" s="6">
        <v>0</v>
      </c>
      <c r="I3701" s="5">
        <v>0</v>
      </c>
      <c r="J3701" s="6">
        <v>0</v>
      </c>
      <c r="K3701" s="5">
        <v>0</v>
      </c>
      <c r="L3701" s="6">
        <v>0</v>
      </c>
      <c r="M3701" s="5">
        <v>0</v>
      </c>
      <c r="N3701" s="6">
        <v>0</v>
      </c>
      <c r="O3701" s="5">
        <v>0</v>
      </c>
      <c r="P3701" s="6">
        <v>0</v>
      </c>
      <c r="Q3701" s="5">
        <v>0</v>
      </c>
      <c r="R3701" s="6">
        <v>0</v>
      </c>
      <c r="S3701" s="5">
        <v>0</v>
      </c>
      <c r="T3701" s="6">
        <v>0</v>
      </c>
      <c r="U3701" s="5">
        <v>0</v>
      </c>
      <c r="V3701" s="6">
        <v>0</v>
      </c>
      <c r="W3701" s="5">
        <v>0</v>
      </c>
      <c r="X3701" s="6">
        <v>0</v>
      </c>
      <c r="Y3701" s="5">
        <v>0</v>
      </c>
      <c r="Z3701" s="6">
        <v>0</v>
      </c>
      <c r="AA3701" s="5">
        <v>0</v>
      </c>
      <c r="AB3701" s="6">
        <v>0</v>
      </c>
      <c r="AC3701" s="5">
        <v>9.9699999999999997E-3</v>
      </c>
      <c r="AD3701" s="6">
        <v>0.85099999999999998</v>
      </c>
      <c r="AE3701" s="5">
        <v>0</v>
      </c>
      <c r="AF3701" s="6">
        <v>0</v>
      </c>
    </row>
    <row r="3702" spans="2:32" x14ac:dyDescent="0.35">
      <c r="B3702" s="1" t="s">
        <v>772</v>
      </c>
      <c r="C3702" s="5">
        <v>2.0100000000000001E-3</v>
      </c>
      <c r="D3702" s="6">
        <v>1.135</v>
      </c>
      <c r="E3702" s="5">
        <v>0</v>
      </c>
      <c r="F3702" s="6">
        <v>0</v>
      </c>
      <c r="G3702" s="5">
        <v>0</v>
      </c>
      <c r="H3702" s="6">
        <v>0</v>
      </c>
      <c r="I3702" s="5">
        <v>0</v>
      </c>
      <c r="J3702" s="6">
        <v>0</v>
      </c>
      <c r="K3702" s="5">
        <v>0</v>
      </c>
      <c r="L3702" s="6">
        <v>0</v>
      </c>
      <c r="M3702" s="5">
        <v>0</v>
      </c>
      <c r="N3702" s="6">
        <v>0</v>
      </c>
      <c r="O3702" s="5">
        <v>0</v>
      </c>
      <c r="P3702" s="6">
        <v>0</v>
      </c>
      <c r="Q3702" s="5">
        <v>0</v>
      </c>
      <c r="R3702" s="6">
        <v>0</v>
      </c>
      <c r="S3702" s="5">
        <v>0</v>
      </c>
      <c r="T3702" s="6">
        <v>0</v>
      </c>
      <c r="U3702" s="5">
        <v>0</v>
      </c>
      <c r="V3702" s="6">
        <v>0</v>
      </c>
      <c r="W3702" s="5">
        <v>0</v>
      </c>
      <c r="X3702" s="6">
        <v>0</v>
      </c>
      <c r="Y3702" s="5">
        <v>2.3E-2</v>
      </c>
      <c r="Z3702" s="6">
        <v>1.135</v>
      </c>
      <c r="AA3702" s="5">
        <v>0</v>
      </c>
      <c r="AB3702" s="6">
        <v>0</v>
      </c>
      <c r="AC3702" s="5">
        <v>0</v>
      </c>
      <c r="AD3702" s="6">
        <v>0</v>
      </c>
      <c r="AE3702" s="5">
        <v>0</v>
      </c>
      <c r="AF3702" s="6">
        <v>0</v>
      </c>
    </row>
    <row r="3703" spans="2:32" x14ac:dyDescent="0.35">
      <c r="B3703" s="1" t="s">
        <v>773</v>
      </c>
      <c r="C3703" s="5">
        <v>1.74E-3</v>
      </c>
      <c r="D3703" s="6">
        <v>0.98399999999999999</v>
      </c>
      <c r="E3703" s="5">
        <v>3.9379999999999998E-2</v>
      </c>
      <c r="F3703" s="6">
        <v>0.98399999999999999</v>
      </c>
      <c r="G3703" s="5">
        <v>0</v>
      </c>
      <c r="H3703" s="6">
        <v>0</v>
      </c>
      <c r="I3703" s="5">
        <v>0</v>
      </c>
      <c r="J3703" s="6">
        <v>0</v>
      </c>
      <c r="K3703" s="5">
        <v>0</v>
      </c>
      <c r="L3703" s="6">
        <v>0</v>
      </c>
      <c r="M3703" s="5">
        <v>0</v>
      </c>
      <c r="N3703" s="6">
        <v>0</v>
      </c>
      <c r="O3703" s="5">
        <v>0</v>
      </c>
      <c r="P3703" s="6">
        <v>0</v>
      </c>
      <c r="Q3703" s="5">
        <v>0</v>
      </c>
      <c r="R3703" s="6">
        <v>0</v>
      </c>
      <c r="S3703" s="5">
        <v>0</v>
      </c>
      <c r="T3703" s="6">
        <v>0</v>
      </c>
      <c r="U3703" s="5">
        <v>0</v>
      </c>
      <c r="V3703" s="6">
        <v>0</v>
      </c>
      <c r="W3703" s="5">
        <v>0</v>
      </c>
      <c r="X3703" s="6">
        <v>0</v>
      </c>
      <c r="Y3703" s="5">
        <v>0</v>
      </c>
      <c r="Z3703" s="6">
        <v>0</v>
      </c>
      <c r="AA3703" s="5">
        <v>0</v>
      </c>
      <c r="AB3703" s="6">
        <v>0</v>
      </c>
      <c r="AC3703" s="5">
        <v>0</v>
      </c>
      <c r="AD3703" s="6">
        <v>0</v>
      </c>
      <c r="AE3703" s="5">
        <v>0</v>
      </c>
      <c r="AF3703" s="6">
        <v>0</v>
      </c>
    </row>
    <row r="3704" spans="2:32" x14ac:dyDescent="0.35">
      <c r="B3704" s="1" t="s">
        <v>774</v>
      </c>
      <c r="C3704" s="5">
        <v>0</v>
      </c>
      <c r="D3704" s="6">
        <v>0</v>
      </c>
      <c r="E3704" s="5">
        <v>0</v>
      </c>
      <c r="F3704" s="6">
        <v>0</v>
      </c>
      <c r="G3704" s="5">
        <v>0</v>
      </c>
      <c r="H3704" s="6">
        <v>0</v>
      </c>
      <c r="I3704" s="5">
        <v>0</v>
      </c>
      <c r="J3704" s="6">
        <v>0</v>
      </c>
      <c r="K3704" s="5">
        <v>0</v>
      </c>
      <c r="L3704" s="6">
        <v>0</v>
      </c>
      <c r="M3704" s="5">
        <v>0</v>
      </c>
      <c r="N3704" s="6">
        <v>0</v>
      </c>
      <c r="O3704" s="5">
        <v>0</v>
      </c>
      <c r="P3704" s="6">
        <v>0</v>
      </c>
      <c r="Q3704" s="5">
        <v>0</v>
      </c>
      <c r="R3704" s="6">
        <v>0</v>
      </c>
      <c r="S3704" s="5">
        <v>0</v>
      </c>
      <c r="T3704" s="6">
        <v>0</v>
      </c>
      <c r="U3704" s="5">
        <v>0</v>
      </c>
      <c r="V3704" s="6">
        <v>0</v>
      </c>
      <c r="W3704" s="5">
        <v>0</v>
      </c>
      <c r="X3704" s="6">
        <v>0</v>
      </c>
      <c r="Y3704" s="5">
        <v>0</v>
      </c>
      <c r="Z3704" s="6">
        <v>0</v>
      </c>
      <c r="AA3704" s="5">
        <v>0</v>
      </c>
      <c r="AB3704" s="6">
        <v>0</v>
      </c>
      <c r="AC3704" s="5">
        <v>0</v>
      </c>
      <c r="AD3704" s="6">
        <v>0</v>
      </c>
      <c r="AE3704" s="5">
        <v>0</v>
      </c>
      <c r="AF3704" s="6">
        <v>0</v>
      </c>
    </row>
    <row r="3705" spans="2:32" x14ac:dyDescent="0.35">
      <c r="B3705" s="1" t="s">
        <v>775</v>
      </c>
      <c r="C3705" s="5">
        <v>0</v>
      </c>
      <c r="D3705" s="6">
        <v>0</v>
      </c>
      <c r="E3705" s="5">
        <v>0</v>
      </c>
      <c r="F3705" s="6">
        <v>0</v>
      </c>
      <c r="G3705" s="5">
        <v>0</v>
      </c>
      <c r="H3705" s="6">
        <v>0</v>
      </c>
      <c r="I3705" s="5">
        <v>0</v>
      </c>
      <c r="J3705" s="6">
        <v>0</v>
      </c>
      <c r="K3705" s="5">
        <v>0</v>
      </c>
      <c r="L3705" s="6">
        <v>0</v>
      </c>
      <c r="M3705" s="5">
        <v>0</v>
      </c>
      <c r="N3705" s="6">
        <v>0</v>
      </c>
      <c r="O3705" s="5">
        <v>0</v>
      </c>
      <c r="P3705" s="6">
        <v>0</v>
      </c>
      <c r="Q3705" s="5">
        <v>0</v>
      </c>
      <c r="R3705" s="6">
        <v>0</v>
      </c>
      <c r="S3705" s="5">
        <v>0</v>
      </c>
      <c r="T3705" s="6">
        <v>0</v>
      </c>
      <c r="U3705" s="5">
        <v>0</v>
      </c>
      <c r="V3705" s="6">
        <v>0</v>
      </c>
      <c r="W3705" s="5">
        <v>0</v>
      </c>
      <c r="X3705" s="6">
        <v>0</v>
      </c>
      <c r="Y3705" s="5">
        <v>0</v>
      </c>
      <c r="Z3705" s="6">
        <v>0</v>
      </c>
      <c r="AA3705" s="5">
        <v>0</v>
      </c>
      <c r="AB3705" s="6">
        <v>0</v>
      </c>
      <c r="AC3705" s="5">
        <v>0</v>
      </c>
      <c r="AD3705" s="6">
        <v>0</v>
      </c>
      <c r="AE3705" s="5">
        <v>0</v>
      </c>
      <c r="AF3705" s="6">
        <v>0</v>
      </c>
    </row>
    <row r="3706" spans="2:32" x14ac:dyDescent="0.35">
      <c r="B3706" s="1" t="s">
        <v>776</v>
      </c>
      <c r="C3706" s="5">
        <v>0</v>
      </c>
      <c r="D3706" s="6">
        <v>0</v>
      </c>
      <c r="E3706" s="5">
        <v>0</v>
      </c>
      <c r="F3706" s="6">
        <v>0</v>
      </c>
      <c r="G3706" s="5">
        <v>0</v>
      </c>
      <c r="H3706" s="6">
        <v>0</v>
      </c>
      <c r="I3706" s="5">
        <v>0</v>
      </c>
      <c r="J3706" s="6">
        <v>0</v>
      </c>
      <c r="K3706" s="5">
        <v>0</v>
      </c>
      <c r="L3706" s="6">
        <v>0</v>
      </c>
      <c r="M3706" s="5">
        <v>0</v>
      </c>
      <c r="N3706" s="6">
        <v>0</v>
      </c>
      <c r="O3706" s="5">
        <v>0</v>
      </c>
      <c r="P3706" s="6">
        <v>0</v>
      </c>
      <c r="Q3706" s="5">
        <v>0</v>
      </c>
      <c r="R3706" s="6">
        <v>0</v>
      </c>
      <c r="S3706" s="5">
        <v>0</v>
      </c>
      <c r="T3706" s="6">
        <v>0</v>
      </c>
      <c r="U3706" s="5">
        <v>0</v>
      </c>
      <c r="V3706" s="6">
        <v>0</v>
      </c>
      <c r="W3706" s="5">
        <v>0</v>
      </c>
      <c r="X3706" s="6">
        <v>0</v>
      </c>
      <c r="Y3706" s="5">
        <v>0</v>
      </c>
      <c r="Z3706" s="6">
        <v>0</v>
      </c>
      <c r="AA3706" s="5">
        <v>0</v>
      </c>
      <c r="AB3706" s="6">
        <v>0</v>
      </c>
      <c r="AC3706" s="5">
        <v>0</v>
      </c>
      <c r="AD3706" s="6">
        <v>0</v>
      </c>
      <c r="AE3706" s="5">
        <v>0</v>
      </c>
      <c r="AF3706" s="6">
        <v>0</v>
      </c>
    </row>
    <row r="3707" spans="2:32" x14ac:dyDescent="0.35">
      <c r="B3707" s="1" t="s">
        <v>777</v>
      </c>
      <c r="C3707" s="5">
        <v>0</v>
      </c>
      <c r="D3707" s="6">
        <v>0</v>
      </c>
      <c r="E3707" s="5">
        <v>0</v>
      </c>
      <c r="F3707" s="6">
        <v>0</v>
      </c>
      <c r="G3707" s="5">
        <v>0</v>
      </c>
      <c r="H3707" s="6">
        <v>0</v>
      </c>
      <c r="I3707" s="5">
        <v>0</v>
      </c>
      <c r="J3707" s="6">
        <v>0</v>
      </c>
      <c r="K3707" s="5">
        <v>0</v>
      </c>
      <c r="L3707" s="6">
        <v>0</v>
      </c>
      <c r="M3707" s="5">
        <v>0</v>
      </c>
      <c r="N3707" s="6">
        <v>0</v>
      </c>
      <c r="O3707" s="5">
        <v>0</v>
      </c>
      <c r="P3707" s="6">
        <v>0</v>
      </c>
      <c r="Q3707" s="5">
        <v>0</v>
      </c>
      <c r="R3707" s="6">
        <v>0</v>
      </c>
      <c r="S3707" s="5">
        <v>0</v>
      </c>
      <c r="T3707" s="6">
        <v>0</v>
      </c>
      <c r="U3707" s="5">
        <v>0</v>
      </c>
      <c r="V3707" s="6">
        <v>0</v>
      </c>
      <c r="W3707" s="5">
        <v>0</v>
      </c>
      <c r="X3707" s="6">
        <v>0</v>
      </c>
      <c r="Y3707" s="5">
        <v>0</v>
      </c>
      <c r="Z3707" s="6">
        <v>0</v>
      </c>
      <c r="AA3707" s="5">
        <v>0</v>
      </c>
      <c r="AB3707" s="6">
        <v>0</v>
      </c>
      <c r="AC3707" s="5">
        <v>0</v>
      </c>
      <c r="AD3707" s="6">
        <v>0</v>
      </c>
      <c r="AE3707" s="5">
        <v>0</v>
      </c>
      <c r="AF3707" s="6">
        <v>0</v>
      </c>
    </row>
    <row r="3708" spans="2:32" x14ac:dyDescent="0.35">
      <c r="B3708" s="1" t="s">
        <v>778</v>
      </c>
      <c r="C3708" s="5">
        <v>0</v>
      </c>
      <c r="D3708" s="6">
        <v>0</v>
      </c>
      <c r="E3708" s="5">
        <v>0</v>
      </c>
      <c r="F3708" s="6">
        <v>0</v>
      </c>
      <c r="G3708" s="5">
        <v>0</v>
      </c>
      <c r="H3708" s="6">
        <v>0</v>
      </c>
      <c r="I3708" s="5">
        <v>0</v>
      </c>
      <c r="J3708" s="6">
        <v>0</v>
      </c>
      <c r="K3708" s="5">
        <v>0</v>
      </c>
      <c r="L3708" s="6">
        <v>0</v>
      </c>
      <c r="M3708" s="5">
        <v>0</v>
      </c>
      <c r="N3708" s="6">
        <v>0</v>
      </c>
      <c r="O3708" s="5">
        <v>0</v>
      </c>
      <c r="P3708" s="6">
        <v>0</v>
      </c>
      <c r="Q3708" s="5">
        <v>0</v>
      </c>
      <c r="R3708" s="6">
        <v>0</v>
      </c>
      <c r="S3708" s="5">
        <v>0</v>
      </c>
      <c r="T3708" s="6">
        <v>0</v>
      </c>
      <c r="U3708" s="5">
        <v>0</v>
      </c>
      <c r="V3708" s="6">
        <v>0</v>
      </c>
      <c r="W3708" s="5">
        <v>0</v>
      </c>
      <c r="X3708" s="6">
        <v>0</v>
      </c>
      <c r="Y3708" s="5">
        <v>0</v>
      </c>
      <c r="Z3708" s="6">
        <v>0</v>
      </c>
      <c r="AA3708" s="5">
        <v>0</v>
      </c>
      <c r="AB3708" s="6">
        <v>0</v>
      </c>
      <c r="AC3708" s="5">
        <v>0</v>
      </c>
      <c r="AD3708" s="6">
        <v>0</v>
      </c>
      <c r="AE3708" s="5">
        <v>0</v>
      </c>
      <c r="AF3708" s="6">
        <v>0</v>
      </c>
    </row>
    <row r="3709" spans="2:32" x14ac:dyDescent="0.35">
      <c r="B3709" s="1" t="s">
        <v>779</v>
      </c>
      <c r="C3709" s="5">
        <v>0</v>
      </c>
      <c r="D3709" s="6">
        <v>0</v>
      </c>
      <c r="E3709" s="5">
        <v>0</v>
      </c>
      <c r="F3709" s="6">
        <v>0</v>
      </c>
      <c r="G3709" s="5">
        <v>0</v>
      </c>
      <c r="H3709" s="6">
        <v>0</v>
      </c>
      <c r="I3709" s="5">
        <v>0</v>
      </c>
      <c r="J3709" s="6">
        <v>0</v>
      </c>
      <c r="K3709" s="5">
        <v>0</v>
      </c>
      <c r="L3709" s="6">
        <v>0</v>
      </c>
      <c r="M3709" s="5">
        <v>0</v>
      </c>
      <c r="N3709" s="6">
        <v>0</v>
      </c>
      <c r="O3709" s="5">
        <v>0</v>
      </c>
      <c r="P3709" s="6">
        <v>0</v>
      </c>
      <c r="Q3709" s="5">
        <v>0</v>
      </c>
      <c r="R3709" s="6">
        <v>0</v>
      </c>
      <c r="S3709" s="5">
        <v>0</v>
      </c>
      <c r="T3709" s="6">
        <v>0</v>
      </c>
      <c r="U3709" s="5">
        <v>0</v>
      </c>
      <c r="V3709" s="6">
        <v>0</v>
      </c>
      <c r="W3709" s="5">
        <v>0</v>
      </c>
      <c r="X3709" s="6">
        <v>0</v>
      </c>
      <c r="Y3709" s="5">
        <v>0</v>
      </c>
      <c r="Z3709" s="6">
        <v>0</v>
      </c>
      <c r="AA3709" s="5">
        <v>0</v>
      </c>
      <c r="AB3709" s="6">
        <v>0</v>
      </c>
      <c r="AC3709" s="5">
        <v>0</v>
      </c>
      <c r="AD3709" s="6">
        <v>0</v>
      </c>
      <c r="AE3709" s="5">
        <v>0</v>
      </c>
      <c r="AF3709" s="6">
        <v>0</v>
      </c>
    </row>
    <row r="3710" spans="2:32" x14ac:dyDescent="0.35">
      <c r="B3710" s="1" t="s">
        <v>317</v>
      </c>
      <c r="C3710" s="5">
        <v>0</v>
      </c>
      <c r="D3710" s="6">
        <v>0</v>
      </c>
      <c r="E3710" s="5">
        <v>0</v>
      </c>
      <c r="F3710" s="6">
        <v>0</v>
      </c>
      <c r="G3710" s="5">
        <v>0</v>
      </c>
      <c r="H3710" s="6">
        <v>0</v>
      </c>
      <c r="I3710" s="5">
        <v>0</v>
      </c>
      <c r="J3710" s="6">
        <v>0</v>
      </c>
      <c r="K3710" s="5">
        <v>0</v>
      </c>
      <c r="L3710" s="6">
        <v>0</v>
      </c>
      <c r="M3710" s="5">
        <v>0</v>
      </c>
      <c r="N3710" s="6">
        <v>0</v>
      </c>
      <c r="O3710" s="5">
        <v>0</v>
      </c>
      <c r="P3710" s="6">
        <v>0</v>
      </c>
      <c r="Q3710" s="5">
        <v>0</v>
      </c>
      <c r="R3710" s="6">
        <v>0</v>
      </c>
      <c r="S3710" s="5">
        <v>0</v>
      </c>
      <c r="T3710" s="6">
        <v>0</v>
      </c>
      <c r="U3710" s="5">
        <v>0</v>
      </c>
      <c r="V3710" s="6">
        <v>0</v>
      </c>
      <c r="W3710" s="5">
        <v>0</v>
      </c>
      <c r="X3710" s="6">
        <v>0</v>
      </c>
      <c r="Y3710" s="5">
        <v>0</v>
      </c>
      <c r="Z3710" s="6">
        <v>0</v>
      </c>
      <c r="AA3710" s="5">
        <v>0</v>
      </c>
      <c r="AB3710" s="6">
        <v>0</v>
      </c>
      <c r="AC3710" s="5">
        <v>0</v>
      </c>
      <c r="AD3710" s="6">
        <v>0</v>
      </c>
      <c r="AE3710" s="5">
        <v>0</v>
      </c>
      <c r="AF3710" s="6">
        <v>0</v>
      </c>
    </row>
    <row r="3711" spans="2:32" x14ac:dyDescent="0.35">
      <c r="B3711" s="1" t="s">
        <v>319</v>
      </c>
      <c r="C3711" s="5">
        <v>5.1599999999999997E-3</v>
      </c>
      <c r="D3711" s="6">
        <v>2.9129999999999998</v>
      </c>
      <c r="E3711" s="5">
        <v>0</v>
      </c>
      <c r="F3711" s="6">
        <v>0</v>
      </c>
      <c r="G3711" s="5">
        <v>0</v>
      </c>
      <c r="H3711" s="6">
        <v>0</v>
      </c>
      <c r="I3711" s="5">
        <v>0</v>
      </c>
      <c r="J3711" s="6">
        <v>0</v>
      </c>
      <c r="K3711" s="5">
        <v>0</v>
      </c>
      <c r="L3711" s="6">
        <v>0</v>
      </c>
      <c r="M3711" s="5">
        <v>0</v>
      </c>
      <c r="N3711" s="6">
        <v>0</v>
      </c>
      <c r="O3711" s="5">
        <v>0</v>
      </c>
      <c r="P3711" s="6">
        <v>0</v>
      </c>
      <c r="Q3711" s="5">
        <v>0</v>
      </c>
      <c r="R3711" s="6">
        <v>0</v>
      </c>
      <c r="S3711" s="5">
        <v>0</v>
      </c>
      <c r="T3711" s="6">
        <v>0</v>
      </c>
      <c r="U3711" s="5">
        <v>0</v>
      </c>
      <c r="V3711" s="6">
        <v>0</v>
      </c>
      <c r="W3711" s="5">
        <v>0</v>
      </c>
      <c r="X3711" s="6">
        <v>0</v>
      </c>
      <c r="Y3711" s="5">
        <v>0</v>
      </c>
      <c r="Z3711" s="6">
        <v>0</v>
      </c>
      <c r="AA3711" s="5">
        <v>3.7409999999999999E-2</v>
      </c>
      <c r="AB3711" s="6">
        <v>2.9129999999999998</v>
      </c>
      <c r="AC3711" s="5">
        <v>0</v>
      </c>
      <c r="AD3711" s="6">
        <v>0</v>
      </c>
      <c r="AE3711" s="5">
        <v>0</v>
      </c>
      <c r="AF3711" s="6">
        <v>0</v>
      </c>
    </row>
    <row r="3712" spans="2:32" x14ac:dyDescent="0.35">
      <c r="B3712" s="1" t="s">
        <v>320</v>
      </c>
      <c r="C3712" s="5">
        <v>0</v>
      </c>
      <c r="D3712" s="6">
        <v>0</v>
      </c>
      <c r="E3712" s="5">
        <v>0</v>
      </c>
      <c r="F3712" s="6">
        <v>0</v>
      </c>
      <c r="G3712" s="5">
        <v>0</v>
      </c>
      <c r="H3712" s="6">
        <v>0</v>
      </c>
      <c r="I3712" s="5">
        <v>0</v>
      </c>
      <c r="J3712" s="6">
        <v>0</v>
      </c>
      <c r="K3712" s="5">
        <v>0</v>
      </c>
      <c r="L3712" s="6">
        <v>0</v>
      </c>
      <c r="M3712" s="5">
        <v>0</v>
      </c>
      <c r="N3712" s="6">
        <v>0</v>
      </c>
      <c r="O3712" s="5">
        <v>0</v>
      </c>
      <c r="P3712" s="6">
        <v>0</v>
      </c>
      <c r="Q3712" s="5">
        <v>0</v>
      </c>
      <c r="R3712" s="6">
        <v>0</v>
      </c>
      <c r="S3712" s="5">
        <v>0</v>
      </c>
      <c r="T3712" s="6">
        <v>0</v>
      </c>
      <c r="U3712" s="5">
        <v>0</v>
      </c>
      <c r="V3712" s="6">
        <v>0</v>
      </c>
      <c r="W3712" s="5">
        <v>0</v>
      </c>
      <c r="X3712" s="6">
        <v>0</v>
      </c>
      <c r="Y3712" s="5">
        <v>0</v>
      </c>
      <c r="Z3712" s="6">
        <v>0</v>
      </c>
      <c r="AA3712" s="5">
        <v>0</v>
      </c>
      <c r="AB3712" s="6">
        <v>0</v>
      </c>
      <c r="AC3712" s="5">
        <v>0</v>
      </c>
      <c r="AD3712" s="6">
        <v>0</v>
      </c>
      <c r="AE3712" s="5">
        <v>0</v>
      </c>
      <c r="AF3712" s="6">
        <v>0</v>
      </c>
    </row>
    <row r="3713" spans="2:32" x14ac:dyDescent="0.35">
      <c r="B3713" s="1" t="s">
        <v>321</v>
      </c>
      <c r="C3713" s="5">
        <v>0</v>
      </c>
      <c r="D3713" s="6">
        <v>0</v>
      </c>
      <c r="E3713" s="5">
        <v>0</v>
      </c>
      <c r="F3713" s="6">
        <v>0</v>
      </c>
      <c r="G3713" s="5">
        <v>0</v>
      </c>
      <c r="H3713" s="6">
        <v>0</v>
      </c>
      <c r="I3713" s="5">
        <v>0</v>
      </c>
      <c r="J3713" s="6">
        <v>0</v>
      </c>
      <c r="K3713" s="5">
        <v>0</v>
      </c>
      <c r="L3713" s="6">
        <v>0</v>
      </c>
      <c r="M3713" s="5">
        <v>0</v>
      </c>
      <c r="N3713" s="6">
        <v>0</v>
      </c>
      <c r="O3713" s="5">
        <v>0</v>
      </c>
      <c r="P3713" s="6">
        <v>0</v>
      </c>
      <c r="Q3713" s="5">
        <v>0</v>
      </c>
      <c r="R3713" s="6">
        <v>0</v>
      </c>
      <c r="S3713" s="5">
        <v>0</v>
      </c>
      <c r="T3713" s="6">
        <v>0</v>
      </c>
      <c r="U3713" s="5">
        <v>0</v>
      </c>
      <c r="V3713" s="6">
        <v>0</v>
      </c>
      <c r="W3713" s="5">
        <v>0</v>
      </c>
      <c r="X3713" s="6">
        <v>0</v>
      </c>
      <c r="Y3713" s="5">
        <v>0</v>
      </c>
      <c r="Z3713" s="6">
        <v>0</v>
      </c>
      <c r="AA3713" s="5">
        <v>0</v>
      </c>
      <c r="AB3713" s="6">
        <v>0</v>
      </c>
      <c r="AC3713" s="5">
        <v>0</v>
      </c>
      <c r="AD3713" s="6">
        <v>0</v>
      </c>
      <c r="AE3713" s="5">
        <v>0</v>
      </c>
      <c r="AF3713" s="6">
        <v>0</v>
      </c>
    </row>
    <row r="3714" spans="2:32" x14ac:dyDescent="0.35">
      <c r="B3714" s="1" t="s">
        <v>322</v>
      </c>
      <c r="C3714" s="5">
        <v>0</v>
      </c>
      <c r="D3714" s="6">
        <v>0</v>
      </c>
      <c r="E3714" s="5">
        <v>0</v>
      </c>
      <c r="F3714" s="6">
        <v>0</v>
      </c>
      <c r="G3714" s="5">
        <v>0</v>
      </c>
      <c r="H3714" s="6">
        <v>0</v>
      </c>
      <c r="I3714" s="5">
        <v>0</v>
      </c>
      <c r="J3714" s="6">
        <v>0</v>
      </c>
      <c r="K3714" s="5">
        <v>0</v>
      </c>
      <c r="L3714" s="6">
        <v>0</v>
      </c>
      <c r="M3714" s="5">
        <v>0</v>
      </c>
      <c r="N3714" s="6">
        <v>0</v>
      </c>
      <c r="O3714" s="5">
        <v>0</v>
      </c>
      <c r="P3714" s="6">
        <v>0</v>
      </c>
      <c r="Q3714" s="5">
        <v>0</v>
      </c>
      <c r="R3714" s="6">
        <v>0</v>
      </c>
      <c r="S3714" s="5">
        <v>0</v>
      </c>
      <c r="T3714" s="6">
        <v>0</v>
      </c>
      <c r="U3714" s="5">
        <v>0</v>
      </c>
      <c r="V3714" s="6">
        <v>0</v>
      </c>
      <c r="W3714" s="5">
        <v>0</v>
      </c>
      <c r="X3714" s="6">
        <v>0</v>
      </c>
      <c r="Y3714" s="5">
        <v>0</v>
      </c>
      <c r="Z3714" s="6">
        <v>0</v>
      </c>
      <c r="AA3714" s="5">
        <v>0</v>
      </c>
      <c r="AB3714" s="6">
        <v>0</v>
      </c>
      <c r="AC3714" s="5">
        <v>0</v>
      </c>
      <c r="AD3714" s="6">
        <v>0</v>
      </c>
      <c r="AE3714" s="5">
        <v>0</v>
      </c>
      <c r="AF3714" s="6">
        <v>0</v>
      </c>
    </row>
    <row r="3715" spans="2:32" x14ac:dyDescent="0.35">
      <c r="B3715" s="1" t="s">
        <v>323</v>
      </c>
      <c r="C3715" s="5">
        <v>0</v>
      </c>
      <c r="D3715" s="6">
        <v>0</v>
      </c>
      <c r="E3715" s="5">
        <v>0</v>
      </c>
      <c r="F3715" s="6">
        <v>0</v>
      </c>
      <c r="G3715" s="5">
        <v>0</v>
      </c>
      <c r="H3715" s="6">
        <v>0</v>
      </c>
      <c r="I3715" s="5">
        <v>0</v>
      </c>
      <c r="J3715" s="6">
        <v>0</v>
      </c>
      <c r="K3715" s="5">
        <v>0</v>
      </c>
      <c r="L3715" s="6">
        <v>0</v>
      </c>
      <c r="M3715" s="5">
        <v>0</v>
      </c>
      <c r="N3715" s="6">
        <v>0</v>
      </c>
      <c r="O3715" s="5">
        <v>0</v>
      </c>
      <c r="P3715" s="6">
        <v>0</v>
      </c>
      <c r="Q3715" s="5">
        <v>0</v>
      </c>
      <c r="R3715" s="6">
        <v>0</v>
      </c>
      <c r="S3715" s="5">
        <v>0</v>
      </c>
      <c r="T3715" s="6">
        <v>0</v>
      </c>
      <c r="U3715" s="5">
        <v>0</v>
      </c>
      <c r="V3715" s="6">
        <v>0</v>
      </c>
      <c r="W3715" s="5">
        <v>0</v>
      </c>
      <c r="X3715" s="6">
        <v>0</v>
      </c>
      <c r="Y3715" s="5">
        <v>0</v>
      </c>
      <c r="Z3715" s="6">
        <v>0</v>
      </c>
      <c r="AA3715" s="5">
        <v>0</v>
      </c>
      <c r="AB3715" s="6">
        <v>0</v>
      </c>
      <c r="AC3715" s="5">
        <v>0</v>
      </c>
      <c r="AD3715" s="6">
        <v>0</v>
      </c>
      <c r="AE3715" s="5">
        <v>0</v>
      </c>
      <c r="AF3715" s="6">
        <v>0</v>
      </c>
    </row>
    <row r="3716" spans="2:32" x14ac:dyDescent="0.35">
      <c r="B3716" s="1" t="s">
        <v>325</v>
      </c>
      <c r="C3716" s="5">
        <v>0</v>
      </c>
      <c r="D3716" s="6">
        <v>0</v>
      </c>
      <c r="E3716" s="5">
        <v>0</v>
      </c>
      <c r="F3716" s="6">
        <v>0</v>
      </c>
      <c r="G3716" s="5">
        <v>0</v>
      </c>
      <c r="H3716" s="6">
        <v>0</v>
      </c>
      <c r="I3716" s="5">
        <v>0</v>
      </c>
      <c r="J3716" s="6">
        <v>0</v>
      </c>
      <c r="K3716" s="5">
        <v>0</v>
      </c>
      <c r="L3716" s="6">
        <v>0</v>
      </c>
      <c r="M3716" s="5">
        <v>0</v>
      </c>
      <c r="N3716" s="6">
        <v>0</v>
      </c>
      <c r="O3716" s="5">
        <v>0</v>
      </c>
      <c r="P3716" s="6">
        <v>0</v>
      </c>
      <c r="Q3716" s="5">
        <v>0</v>
      </c>
      <c r="R3716" s="6">
        <v>0</v>
      </c>
      <c r="S3716" s="5">
        <v>0</v>
      </c>
      <c r="T3716" s="6">
        <v>0</v>
      </c>
      <c r="U3716" s="5">
        <v>0</v>
      </c>
      <c r="V3716" s="6">
        <v>0</v>
      </c>
      <c r="W3716" s="5">
        <v>0</v>
      </c>
      <c r="X3716" s="6">
        <v>0</v>
      </c>
      <c r="Y3716" s="5">
        <v>0</v>
      </c>
      <c r="Z3716" s="6">
        <v>0</v>
      </c>
      <c r="AA3716" s="5">
        <v>0</v>
      </c>
      <c r="AB3716" s="6">
        <v>0</v>
      </c>
      <c r="AC3716" s="5">
        <v>0</v>
      </c>
      <c r="AD3716" s="6">
        <v>0</v>
      </c>
      <c r="AE3716" s="5">
        <v>0</v>
      </c>
      <c r="AF3716" s="6">
        <v>0</v>
      </c>
    </row>
    <row r="3717" spans="2:32" x14ac:dyDescent="0.35">
      <c r="B3717" s="1" t="s">
        <v>780</v>
      </c>
      <c r="C3717" s="5">
        <v>0</v>
      </c>
      <c r="D3717" s="6">
        <v>0</v>
      </c>
      <c r="E3717" s="5">
        <v>0</v>
      </c>
      <c r="F3717" s="6">
        <v>0</v>
      </c>
      <c r="G3717" s="5">
        <v>0</v>
      </c>
      <c r="H3717" s="6">
        <v>0</v>
      </c>
      <c r="I3717" s="5">
        <v>0</v>
      </c>
      <c r="J3717" s="6">
        <v>0</v>
      </c>
      <c r="K3717" s="5">
        <v>0</v>
      </c>
      <c r="L3717" s="6">
        <v>0</v>
      </c>
      <c r="M3717" s="5">
        <v>0</v>
      </c>
      <c r="N3717" s="6">
        <v>0</v>
      </c>
      <c r="O3717" s="5">
        <v>0</v>
      </c>
      <c r="P3717" s="6">
        <v>0</v>
      </c>
      <c r="Q3717" s="5">
        <v>0</v>
      </c>
      <c r="R3717" s="6">
        <v>0</v>
      </c>
      <c r="S3717" s="5">
        <v>0</v>
      </c>
      <c r="T3717" s="6">
        <v>0</v>
      </c>
      <c r="U3717" s="5">
        <v>0</v>
      </c>
      <c r="V3717" s="6">
        <v>0</v>
      </c>
      <c r="W3717" s="5">
        <v>0</v>
      </c>
      <c r="X3717" s="6">
        <v>0</v>
      </c>
      <c r="Y3717" s="5">
        <v>0</v>
      </c>
      <c r="Z3717" s="6">
        <v>0</v>
      </c>
      <c r="AA3717" s="5">
        <v>0</v>
      </c>
      <c r="AB3717" s="6">
        <v>0</v>
      </c>
      <c r="AC3717" s="5">
        <v>0</v>
      </c>
      <c r="AD3717" s="6">
        <v>0</v>
      </c>
      <c r="AE3717" s="5">
        <v>0</v>
      </c>
      <c r="AF3717" s="6">
        <v>0</v>
      </c>
    </row>
    <row r="3718" spans="2:32" x14ac:dyDescent="0.35">
      <c r="B3718" s="1" t="s">
        <v>781</v>
      </c>
      <c r="C3718" s="5">
        <v>0</v>
      </c>
      <c r="D3718" s="6">
        <v>0</v>
      </c>
      <c r="E3718" s="5">
        <v>0</v>
      </c>
      <c r="F3718" s="6">
        <v>0</v>
      </c>
      <c r="G3718" s="5">
        <v>0</v>
      </c>
      <c r="H3718" s="6">
        <v>0</v>
      </c>
      <c r="I3718" s="5">
        <v>0</v>
      </c>
      <c r="J3718" s="6">
        <v>0</v>
      </c>
      <c r="K3718" s="5">
        <v>0</v>
      </c>
      <c r="L3718" s="6">
        <v>0</v>
      </c>
      <c r="M3718" s="5">
        <v>0</v>
      </c>
      <c r="N3718" s="6">
        <v>0</v>
      </c>
      <c r="O3718" s="5">
        <v>0</v>
      </c>
      <c r="P3718" s="6">
        <v>0</v>
      </c>
      <c r="Q3718" s="5">
        <v>0</v>
      </c>
      <c r="R3718" s="6">
        <v>0</v>
      </c>
      <c r="S3718" s="5">
        <v>0</v>
      </c>
      <c r="T3718" s="6">
        <v>0</v>
      </c>
      <c r="U3718" s="5">
        <v>0</v>
      </c>
      <c r="V3718" s="6">
        <v>0</v>
      </c>
      <c r="W3718" s="5">
        <v>0</v>
      </c>
      <c r="X3718" s="6">
        <v>0</v>
      </c>
      <c r="Y3718" s="5">
        <v>0</v>
      </c>
      <c r="Z3718" s="6">
        <v>0</v>
      </c>
      <c r="AA3718" s="5">
        <v>0</v>
      </c>
      <c r="AB3718" s="6">
        <v>0</v>
      </c>
      <c r="AC3718" s="5">
        <v>0</v>
      </c>
      <c r="AD3718" s="6">
        <v>0</v>
      </c>
      <c r="AE3718" s="5">
        <v>0</v>
      </c>
      <c r="AF3718" s="6">
        <v>0</v>
      </c>
    </row>
    <row r="3719" spans="2:32" x14ac:dyDescent="0.35">
      <c r="B3719" s="1" t="s">
        <v>782</v>
      </c>
      <c r="C3719" s="5">
        <v>0</v>
      </c>
      <c r="D3719" s="6">
        <v>0</v>
      </c>
      <c r="E3719" s="5">
        <v>0</v>
      </c>
      <c r="F3719" s="6">
        <v>0</v>
      </c>
      <c r="G3719" s="5">
        <v>0</v>
      </c>
      <c r="H3719" s="6">
        <v>0</v>
      </c>
      <c r="I3719" s="5">
        <v>0</v>
      </c>
      <c r="J3719" s="6">
        <v>0</v>
      </c>
      <c r="K3719" s="5">
        <v>0</v>
      </c>
      <c r="L3719" s="6">
        <v>0</v>
      </c>
      <c r="M3719" s="5">
        <v>0</v>
      </c>
      <c r="N3719" s="6">
        <v>0</v>
      </c>
      <c r="O3719" s="5">
        <v>0</v>
      </c>
      <c r="P3719" s="6">
        <v>0</v>
      </c>
      <c r="Q3719" s="5">
        <v>0</v>
      </c>
      <c r="R3719" s="6">
        <v>0</v>
      </c>
      <c r="S3719" s="5">
        <v>0</v>
      </c>
      <c r="T3719" s="6">
        <v>0</v>
      </c>
      <c r="U3719" s="5">
        <v>0</v>
      </c>
      <c r="V3719" s="6">
        <v>0</v>
      </c>
      <c r="W3719" s="5">
        <v>0</v>
      </c>
      <c r="X3719" s="6">
        <v>0</v>
      </c>
      <c r="Y3719" s="5">
        <v>0</v>
      </c>
      <c r="Z3719" s="6">
        <v>0</v>
      </c>
      <c r="AA3719" s="5">
        <v>0</v>
      </c>
      <c r="AB3719" s="6">
        <v>0</v>
      </c>
      <c r="AC3719" s="5">
        <v>0</v>
      </c>
      <c r="AD3719" s="6">
        <v>0</v>
      </c>
      <c r="AE3719" s="5">
        <v>0</v>
      </c>
      <c r="AF3719" s="6">
        <v>0</v>
      </c>
    </row>
    <row r="3720" spans="2:32" x14ac:dyDescent="0.35">
      <c r="B3720" s="1" t="s">
        <v>783</v>
      </c>
      <c r="C3720" s="5">
        <v>0</v>
      </c>
      <c r="D3720" s="6">
        <v>0</v>
      </c>
      <c r="E3720" s="5">
        <v>0</v>
      </c>
      <c r="F3720" s="6">
        <v>0</v>
      </c>
      <c r="G3720" s="5">
        <v>0</v>
      </c>
      <c r="H3720" s="6">
        <v>0</v>
      </c>
      <c r="I3720" s="5">
        <v>0</v>
      </c>
      <c r="J3720" s="6">
        <v>0</v>
      </c>
      <c r="K3720" s="5">
        <v>0</v>
      </c>
      <c r="L3720" s="6">
        <v>0</v>
      </c>
      <c r="M3720" s="5">
        <v>0</v>
      </c>
      <c r="N3720" s="6">
        <v>0</v>
      </c>
      <c r="O3720" s="5">
        <v>0</v>
      </c>
      <c r="P3720" s="6">
        <v>0</v>
      </c>
      <c r="Q3720" s="5">
        <v>0</v>
      </c>
      <c r="R3720" s="6">
        <v>0</v>
      </c>
      <c r="S3720" s="5">
        <v>0</v>
      </c>
      <c r="T3720" s="6">
        <v>0</v>
      </c>
      <c r="U3720" s="5">
        <v>0</v>
      </c>
      <c r="V3720" s="6">
        <v>0</v>
      </c>
      <c r="W3720" s="5">
        <v>0</v>
      </c>
      <c r="X3720" s="6">
        <v>0</v>
      </c>
      <c r="Y3720" s="5">
        <v>0</v>
      </c>
      <c r="Z3720" s="6">
        <v>0</v>
      </c>
      <c r="AA3720" s="5">
        <v>0</v>
      </c>
      <c r="AB3720" s="6">
        <v>0</v>
      </c>
      <c r="AC3720" s="5">
        <v>0</v>
      </c>
      <c r="AD3720" s="6">
        <v>0</v>
      </c>
      <c r="AE3720" s="5">
        <v>0</v>
      </c>
      <c r="AF3720" s="6">
        <v>0</v>
      </c>
    </row>
    <row r="3721" spans="2:32" x14ac:dyDescent="0.35">
      <c r="B3721" s="1" t="s">
        <v>784</v>
      </c>
      <c r="C3721" s="5">
        <v>0</v>
      </c>
      <c r="D3721" s="6">
        <v>0</v>
      </c>
      <c r="E3721" s="5">
        <v>0</v>
      </c>
      <c r="F3721" s="6">
        <v>0</v>
      </c>
      <c r="G3721" s="5">
        <v>0</v>
      </c>
      <c r="H3721" s="6">
        <v>0</v>
      </c>
      <c r="I3721" s="5">
        <v>0</v>
      </c>
      <c r="J3721" s="6">
        <v>0</v>
      </c>
      <c r="K3721" s="5">
        <v>0</v>
      </c>
      <c r="L3721" s="6">
        <v>0</v>
      </c>
      <c r="M3721" s="5">
        <v>0</v>
      </c>
      <c r="N3721" s="6">
        <v>0</v>
      </c>
      <c r="O3721" s="5">
        <v>0</v>
      </c>
      <c r="P3721" s="6">
        <v>0</v>
      </c>
      <c r="Q3721" s="5">
        <v>0</v>
      </c>
      <c r="R3721" s="6">
        <v>0</v>
      </c>
      <c r="S3721" s="5">
        <v>0</v>
      </c>
      <c r="T3721" s="6">
        <v>0</v>
      </c>
      <c r="U3721" s="5">
        <v>0</v>
      </c>
      <c r="V3721" s="6">
        <v>0</v>
      </c>
      <c r="W3721" s="5">
        <v>0</v>
      </c>
      <c r="X3721" s="6">
        <v>0</v>
      </c>
      <c r="Y3721" s="5">
        <v>0</v>
      </c>
      <c r="Z3721" s="6">
        <v>0</v>
      </c>
      <c r="AA3721" s="5">
        <v>0</v>
      </c>
      <c r="AB3721" s="6">
        <v>0</v>
      </c>
      <c r="AC3721" s="5">
        <v>0</v>
      </c>
      <c r="AD3721" s="6">
        <v>0</v>
      </c>
      <c r="AE3721" s="5">
        <v>0</v>
      </c>
      <c r="AF3721" s="6">
        <v>0</v>
      </c>
    </row>
    <row r="3722" spans="2:32" x14ac:dyDescent="0.35">
      <c r="B3722" s="1" t="s">
        <v>785</v>
      </c>
      <c r="C3722" s="5">
        <v>0</v>
      </c>
      <c r="D3722" s="6">
        <v>0</v>
      </c>
      <c r="E3722" s="5">
        <v>0</v>
      </c>
      <c r="F3722" s="6">
        <v>0</v>
      </c>
      <c r="G3722" s="5">
        <v>0</v>
      </c>
      <c r="H3722" s="6">
        <v>0</v>
      </c>
      <c r="I3722" s="5">
        <v>0</v>
      </c>
      <c r="J3722" s="6">
        <v>0</v>
      </c>
      <c r="K3722" s="5">
        <v>0</v>
      </c>
      <c r="L3722" s="6">
        <v>0</v>
      </c>
      <c r="M3722" s="5">
        <v>0</v>
      </c>
      <c r="N3722" s="6">
        <v>0</v>
      </c>
      <c r="O3722" s="5">
        <v>0</v>
      </c>
      <c r="P3722" s="6">
        <v>0</v>
      </c>
      <c r="Q3722" s="5">
        <v>0</v>
      </c>
      <c r="R3722" s="6">
        <v>0</v>
      </c>
      <c r="S3722" s="5">
        <v>0</v>
      </c>
      <c r="T3722" s="6">
        <v>0</v>
      </c>
      <c r="U3722" s="5">
        <v>0</v>
      </c>
      <c r="V3722" s="6">
        <v>0</v>
      </c>
      <c r="W3722" s="5">
        <v>0</v>
      </c>
      <c r="X3722" s="6">
        <v>0</v>
      </c>
      <c r="Y3722" s="5">
        <v>0</v>
      </c>
      <c r="Z3722" s="6">
        <v>0</v>
      </c>
      <c r="AA3722" s="5">
        <v>0</v>
      </c>
      <c r="AB3722" s="6">
        <v>0</v>
      </c>
      <c r="AC3722" s="5">
        <v>0</v>
      </c>
      <c r="AD3722" s="6">
        <v>0</v>
      </c>
      <c r="AE3722" s="5">
        <v>0</v>
      </c>
      <c r="AF3722" s="6">
        <v>0</v>
      </c>
    </row>
    <row r="3723" spans="2:32" x14ac:dyDescent="0.35">
      <c r="B3723" s="1" t="s">
        <v>786</v>
      </c>
      <c r="C3723" s="5">
        <v>1.31E-3</v>
      </c>
      <c r="D3723" s="6">
        <v>0.73699999999999999</v>
      </c>
      <c r="E3723" s="5">
        <v>0</v>
      </c>
      <c r="F3723" s="6">
        <v>0</v>
      </c>
      <c r="G3723" s="5">
        <v>0</v>
      </c>
      <c r="H3723" s="6">
        <v>0</v>
      </c>
      <c r="I3723" s="5">
        <v>0</v>
      </c>
      <c r="J3723" s="6">
        <v>0</v>
      </c>
      <c r="K3723" s="5">
        <v>0</v>
      </c>
      <c r="L3723" s="6">
        <v>0</v>
      </c>
      <c r="M3723" s="5">
        <v>0</v>
      </c>
      <c r="N3723" s="6">
        <v>0</v>
      </c>
      <c r="O3723" s="5">
        <v>0</v>
      </c>
      <c r="P3723" s="6">
        <v>0</v>
      </c>
      <c r="Q3723" s="5">
        <v>0</v>
      </c>
      <c r="R3723" s="6">
        <v>0</v>
      </c>
      <c r="S3723" s="5">
        <v>0</v>
      </c>
      <c r="T3723" s="6">
        <v>0</v>
      </c>
      <c r="U3723" s="5">
        <v>0</v>
      </c>
      <c r="V3723" s="6">
        <v>0</v>
      </c>
      <c r="W3723" s="5">
        <v>0</v>
      </c>
      <c r="X3723" s="6">
        <v>0</v>
      </c>
      <c r="Y3723" s="5">
        <v>0</v>
      </c>
      <c r="Z3723" s="6">
        <v>0</v>
      </c>
      <c r="AA3723" s="5">
        <v>9.4599999999999997E-3</v>
      </c>
      <c r="AB3723" s="6">
        <v>0.73699999999999999</v>
      </c>
      <c r="AC3723" s="5">
        <v>0</v>
      </c>
      <c r="AD3723" s="6">
        <v>0</v>
      </c>
      <c r="AE3723" s="5">
        <v>0</v>
      </c>
      <c r="AF3723" s="6">
        <v>0</v>
      </c>
    </row>
    <row r="3724" spans="2:32" x14ac:dyDescent="0.35">
      <c r="B3724" s="1" t="s">
        <v>787</v>
      </c>
      <c r="C3724" s="5">
        <v>0</v>
      </c>
      <c r="D3724" s="6">
        <v>0</v>
      </c>
      <c r="E3724" s="5">
        <v>0</v>
      </c>
      <c r="F3724" s="6">
        <v>0</v>
      </c>
      <c r="G3724" s="5">
        <v>0</v>
      </c>
      <c r="H3724" s="6">
        <v>0</v>
      </c>
      <c r="I3724" s="5">
        <v>0</v>
      </c>
      <c r="J3724" s="6">
        <v>0</v>
      </c>
      <c r="K3724" s="5">
        <v>0</v>
      </c>
      <c r="L3724" s="6">
        <v>0</v>
      </c>
      <c r="M3724" s="5">
        <v>0</v>
      </c>
      <c r="N3724" s="6">
        <v>0</v>
      </c>
      <c r="O3724" s="5">
        <v>0</v>
      </c>
      <c r="P3724" s="6">
        <v>0</v>
      </c>
      <c r="Q3724" s="5">
        <v>0</v>
      </c>
      <c r="R3724" s="6">
        <v>0</v>
      </c>
      <c r="S3724" s="5">
        <v>0</v>
      </c>
      <c r="T3724" s="6">
        <v>0</v>
      </c>
      <c r="U3724" s="5">
        <v>0</v>
      </c>
      <c r="V3724" s="6">
        <v>0</v>
      </c>
      <c r="W3724" s="5">
        <v>0</v>
      </c>
      <c r="X3724" s="6">
        <v>0</v>
      </c>
      <c r="Y3724" s="5">
        <v>0</v>
      </c>
      <c r="Z3724" s="6">
        <v>0</v>
      </c>
      <c r="AA3724" s="5">
        <v>0</v>
      </c>
      <c r="AB3724" s="6">
        <v>0</v>
      </c>
      <c r="AC3724" s="5">
        <v>0</v>
      </c>
      <c r="AD3724" s="6">
        <v>0</v>
      </c>
      <c r="AE3724" s="5">
        <v>0</v>
      </c>
      <c r="AF3724" s="6">
        <v>0</v>
      </c>
    </row>
    <row r="3725" spans="2:32" x14ac:dyDescent="0.35">
      <c r="B3725" s="1" t="s">
        <v>788</v>
      </c>
      <c r="C3725" s="5">
        <v>0</v>
      </c>
      <c r="D3725" s="6">
        <v>0</v>
      </c>
      <c r="E3725" s="5">
        <v>0</v>
      </c>
      <c r="F3725" s="6">
        <v>0</v>
      </c>
      <c r="G3725" s="5">
        <v>0</v>
      </c>
      <c r="H3725" s="6">
        <v>0</v>
      </c>
      <c r="I3725" s="5">
        <v>0</v>
      </c>
      <c r="J3725" s="6">
        <v>0</v>
      </c>
      <c r="K3725" s="5">
        <v>0</v>
      </c>
      <c r="L3725" s="6">
        <v>0</v>
      </c>
      <c r="M3725" s="5">
        <v>0</v>
      </c>
      <c r="N3725" s="6">
        <v>0</v>
      </c>
      <c r="O3725" s="5">
        <v>0</v>
      </c>
      <c r="P3725" s="6">
        <v>0</v>
      </c>
      <c r="Q3725" s="5">
        <v>0</v>
      </c>
      <c r="R3725" s="6">
        <v>0</v>
      </c>
      <c r="S3725" s="5">
        <v>0</v>
      </c>
      <c r="T3725" s="6">
        <v>0</v>
      </c>
      <c r="U3725" s="5">
        <v>0</v>
      </c>
      <c r="V3725" s="6">
        <v>0</v>
      </c>
      <c r="W3725" s="5">
        <v>0</v>
      </c>
      <c r="X3725" s="6">
        <v>0</v>
      </c>
      <c r="Y3725" s="5">
        <v>0</v>
      </c>
      <c r="Z3725" s="6">
        <v>0</v>
      </c>
      <c r="AA3725" s="5">
        <v>0</v>
      </c>
      <c r="AB3725" s="6">
        <v>0</v>
      </c>
      <c r="AC3725" s="5">
        <v>0</v>
      </c>
      <c r="AD3725" s="6">
        <v>0</v>
      </c>
      <c r="AE3725" s="5">
        <v>0</v>
      </c>
      <c r="AF3725" s="6">
        <v>0</v>
      </c>
    </row>
    <row r="3726" spans="2:32" x14ac:dyDescent="0.35">
      <c r="B3726" s="1" t="s">
        <v>789</v>
      </c>
      <c r="C3726" s="5">
        <v>0</v>
      </c>
      <c r="D3726" s="6">
        <v>0</v>
      </c>
      <c r="E3726" s="5">
        <v>0</v>
      </c>
      <c r="F3726" s="6">
        <v>0</v>
      </c>
      <c r="G3726" s="5">
        <v>0</v>
      </c>
      <c r="H3726" s="6">
        <v>0</v>
      </c>
      <c r="I3726" s="5">
        <v>0</v>
      </c>
      <c r="J3726" s="6">
        <v>0</v>
      </c>
      <c r="K3726" s="5">
        <v>0</v>
      </c>
      <c r="L3726" s="6">
        <v>0</v>
      </c>
      <c r="M3726" s="5">
        <v>0</v>
      </c>
      <c r="N3726" s="6">
        <v>0</v>
      </c>
      <c r="O3726" s="5">
        <v>0</v>
      </c>
      <c r="P3726" s="6">
        <v>0</v>
      </c>
      <c r="Q3726" s="5">
        <v>0</v>
      </c>
      <c r="R3726" s="6">
        <v>0</v>
      </c>
      <c r="S3726" s="5">
        <v>0</v>
      </c>
      <c r="T3726" s="6">
        <v>0</v>
      </c>
      <c r="U3726" s="5">
        <v>0</v>
      </c>
      <c r="V3726" s="6">
        <v>0</v>
      </c>
      <c r="W3726" s="5">
        <v>0</v>
      </c>
      <c r="X3726" s="6">
        <v>0</v>
      </c>
      <c r="Y3726" s="5">
        <v>0</v>
      </c>
      <c r="Z3726" s="6">
        <v>0</v>
      </c>
      <c r="AA3726" s="5">
        <v>0</v>
      </c>
      <c r="AB3726" s="6">
        <v>0</v>
      </c>
      <c r="AC3726" s="5">
        <v>0</v>
      </c>
      <c r="AD3726" s="6">
        <v>0</v>
      </c>
      <c r="AE3726" s="5">
        <v>0</v>
      </c>
      <c r="AF3726" s="6">
        <v>0</v>
      </c>
    </row>
    <row r="3727" spans="2:32" x14ac:dyDescent="0.35">
      <c r="B3727" s="1" t="s">
        <v>790</v>
      </c>
      <c r="C3727" s="5">
        <v>0</v>
      </c>
      <c r="D3727" s="6">
        <v>0</v>
      </c>
      <c r="E3727" s="5">
        <v>0</v>
      </c>
      <c r="F3727" s="6">
        <v>0</v>
      </c>
      <c r="G3727" s="5">
        <v>0</v>
      </c>
      <c r="H3727" s="6">
        <v>0</v>
      </c>
      <c r="I3727" s="5">
        <v>0</v>
      </c>
      <c r="J3727" s="6">
        <v>0</v>
      </c>
      <c r="K3727" s="5">
        <v>0</v>
      </c>
      <c r="L3727" s="6">
        <v>0</v>
      </c>
      <c r="M3727" s="5">
        <v>0</v>
      </c>
      <c r="N3727" s="6">
        <v>0</v>
      </c>
      <c r="O3727" s="5">
        <v>0</v>
      </c>
      <c r="P3727" s="6">
        <v>0</v>
      </c>
      <c r="Q3727" s="5">
        <v>0</v>
      </c>
      <c r="R3727" s="6">
        <v>0</v>
      </c>
      <c r="S3727" s="5">
        <v>0</v>
      </c>
      <c r="T3727" s="6">
        <v>0</v>
      </c>
      <c r="U3727" s="5">
        <v>0</v>
      </c>
      <c r="V3727" s="6">
        <v>0</v>
      </c>
      <c r="W3727" s="5">
        <v>0</v>
      </c>
      <c r="X3727" s="6">
        <v>0</v>
      </c>
      <c r="Y3727" s="5">
        <v>0</v>
      </c>
      <c r="Z3727" s="6">
        <v>0</v>
      </c>
      <c r="AA3727" s="5">
        <v>0</v>
      </c>
      <c r="AB3727" s="6">
        <v>0</v>
      </c>
      <c r="AC3727" s="5">
        <v>0</v>
      </c>
      <c r="AD3727" s="6">
        <v>0</v>
      </c>
      <c r="AE3727" s="5">
        <v>0</v>
      </c>
      <c r="AF3727" s="6">
        <v>0</v>
      </c>
    </row>
    <row r="3728" spans="2:32" x14ac:dyDescent="0.35">
      <c r="B3728" s="1" t="s">
        <v>791</v>
      </c>
      <c r="C3728" s="5">
        <v>0</v>
      </c>
      <c r="D3728" s="6">
        <v>0</v>
      </c>
      <c r="E3728" s="5">
        <v>0</v>
      </c>
      <c r="F3728" s="6">
        <v>0</v>
      </c>
      <c r="G3728" s="5">
        <v>0</v>
      </c>
      <c r="H3728" s="6">
        <v>0</v>
      </c>
      <c r="I3728" s="5">
        <v>0</v>
      </c>
      <c r="J3728" s="6">
        <v>0</v>
      </c>
      <c r="K3728" s="5">
        <v>0</v>
      </c>
      <c r="L3728" s="6">
        <v>0</v>
      </c>
      <c r="M3728" s="5">
        <v>0</v>
      </c>
      <c r="N3728" s="6">
        <v>0</v>
      </c>
      <c r="O3728" s="5">
        <v>0</v>
      </c>
      <c r="P3728" s="6">
        <v>0</v>
      </c>
      <c r="Q3728" s="5">
        <v>0</v>
      </c>
      <c r="R3728" s="6">
        <v>0</v>
      </c>
      <c r="S3728" s="5">
        <v>0</v>
      </c>
      <c r="T3728" s="6">
        <v>0</v>
      </c>
      <c r="U3728" s="5">
        <v>0</v>
      </c>
      <c r="V3728" s="6">
        <v>0</v>
      </c>
      <c r="W3728" s="5">
        <v>0</v>
      </c>
      <c r="X3728" s="6">
        <v>0</v>
      </c>
      <c r="Y3728" s="5">
        <v>0</v>
      </c>
      <c r="Z3728" s="6">
        <v>0</v>
      </c>
      <c r="AA3728" s="5">
        <v>0</v>
      </c>
      <c r="AB3728" s="6">
        <v>0</v>
      </c>
      <c r="AC3728" s="5">
        <v>0</v>
      </c>
      <c r="AD3728" s="6">
        <v>0</v>
      </c>
      <c r="AE3728" s="5">
        <v>0</v>
      </c>
      <c r="AF3728" s="6">
        <v>0</v>
      </c>
    </row>
    <row r="3729" spans="2:32" x14ac:dyDescent="0.35">
      <c r="B3729" s="1" t="s">
        <v>792</v>
      </c>
      <c r="C3729" s="5">
        <v>0</v>
      </c>
      <c r="D3729" s="6">
        <v>0</v>
      </c>
      <c r="E3729" s="5">
        <v>0</v>
      </c>
      <c r="F3729" s="6">
        <v>0</v>
      </c>
      <c r="G3729" s="5">
        <v>0</v>
      </c>
      <c r="H3729" s="6">
        <v>0</v>
      </c>
      <c r="I3729" s="5">
        <v>0</v>
      </c>
      <c r="J3729" s="6">
        <v>0</v>
      </c>
      <c r="K3729" s="5">
        <v>0</v>
      </c>
      <c r="L3729" s="6">
        <v>0</v>
      </c>
      <c r="M3729" s="5">
        <v>0</v>
      </c>
      <c r="N3729" s="6">
        <v>0</v>
      </c>
      <c r="O3729" s="5">
        <v>0</v>
      </c>
      <c r="P3729" s="6">
        <v>0</v>
      </c>
      <c r="Q3729" s="5">
        <v>0</v>
      </c>
      <c r="R3729" s="6">
        <v>0</v>
      </c>
      <c r="S3729" s="5">
        <v>0</v>
      </c>
      <c r="T3729" s="6">
        <v>0</v>
      </c>
      <c r="U3729" s="5">
        <v>0</v>
      </c>
      <c r="V3729" s="6">
        <v>0</v>
      </c>
      <c r="W3729" s="5">
        <v>0</v>
      </c>
      <c r="X3729" s="6">
        <v>0</v>
      </c>
      <c r="Y3729" s="5">
        <v>0</v>
      </c>
      <c r="Z3729" s="6">
        <v>0</v>
      </c>
      <c r="AA3729" s="5">
        <v>0</v>
      </c>
      <c r="AB3729" s="6">
        <v>0</v>
      </c>
      <c r="AC3729" s="5">
        <v>0</v>
      </c>
      <c r="AD3729" s="6">
        <v>0</v>
      </c>
      <c r="AE3729" s="5">
        <v>0</v>
      </c>
      <c r="AF3729" s="6">
        <v>0</v>
      </c>
    </row>
    <row r="3730" spans="2:32" x14ac:dyDescent="0.35">
      <c r="B3730" s="1" t="s">
        <v>793</v>
      </c>
      <c r="C3730" s="5">
        <v>0</v>
      </c>
      <c r="D3730" s="6">
        <v>0</v>
      </c>
      <c r="E3730" s="5">
        <v>0</v>
      </c>
      <c r="F3730" s="6">
        <v>0</v>
      </c>
      <c r="G3730" s="5">
        <v>0</v>
      </c>
      <c r="H3730" s="6">
        <v>0</v>
      </c>
      <c r="I3730" s="5">
        <v>0</v>
      </c>
      <c r="J3730" s="6">
        <v>0</v>
      </c>
      <c r="K3730" s="5">
        <v>0</v>
      </c>
      <c r="L3730" s="6">
        <v>0</v>
      </c>
      <c r="M3730" s="5">
        <v>0</v>
      </c>
      <c r="N3730" s="6">
        <v>0</v>
      </c>
      <c r="O3730" s="5">
        <v>0</v>
      </c>
      <c r="P3730" s="6">
        <v>0</v>
      </c>
      <c r="Q3730" s="5">
        <v>0</v>
      </c>
      <c r="R3730" s="6">
        <v>0</v>
      </c>
      <c r="S3730" s="5">
        <v>0</v>
      </c>
      <c r="T3730" s="6">
        <v>0</v>
      </c>
      <c r="U3730" s="5">
        <v>0</v>
      </c>
      <c r="V3730" s="6">
        <v>0</v>
      </c>
      <c r="W3730" s="5">
        <v>0</v>
      </c>
      <c r="X3730" s="6">
        <v>0</v>
      </c>
      <c r="Y3730" s="5">
        <v>0</v>
      </c>
      <c r="Z3730" s="6">
        <v>0</v>
      </c>
      <c r="AA3730" s="5">
        <v>0</v>
      </c>
      <c r="AB3730" s="6">
        <v>0</v>
      </c>
      <c r="AC3730" s="5">
        <v>0</v>
      </c>
      <c r="AD3730" s="6">
        <v>0</v>
      </c>
      <c r="AE3730" s="5">
        <v>0</v>
      </c>
      <c r="AF3730" s="6">
        <v>0</v>
      </c>
    </row>
    <row r="3731" spans="2:32" x14ac:dyDescent="0.35">
      <c r="B3731" s="1" t="s">
        <v>794</v>
      </c>
      <c r="C3731" s="5">
        <v>0</v>
      </c>
      <c r="D3731" s="6">
        <v>0</v>
      </c>
      <c r="E3731" s="5">
        <v>0</v>
      </c>
      <c r="F3731" s="6">
        <v>0</v>
      </c>
      <c r="G3731" s="5">
        <v>0</v>
      </c>
      <c r="H3731" s="6">
        <v>0</v>
      </c>
      <c r="I3731" s="5">
        <v>0</v>
      </c>
      <c r="J3731" s="6">
        <v>0</v>
      </c>
      <c r="K3731" s="5">
        <v>0</v>
      </c>
      <c r="L3731" s="6">
        <v>0</v>
      </c>
      <c r="M3731" s="5">
        <v>0</v>
      </c>
      <c r="N3731" s="6">
        <v>0</v>
      </c>
      <c r="O3731" s="5">
        <v>0</v>
      </c>
      <c r="P3731" s="6">
        <v>0</v>
      </c>
      <c r="Q3731" s="5">
        <v>0</v>
      </c>
      <c r="R3731" s="6">
        <v>0</v>
      </c>
      <c r="S3731" s="5">
        <v>0</v>
      </c>
      <c r="T3731" s="6">
        <v>0</v>
      </c>
      <c r="U3731" s="5">
        <v>0</v>
      </c>
      <c r="V3731" s="6">
        <v>0</v>
      </c>
      <c r="W3731" s="5">
        <v>0</v>
      </c>
      <c r="X3731" s="6">
        <v>0</v>
      </c>
      <c r="Y3731" s="5">
        <v>0</v>
      </c>
      <c r="Z3731" s="6">
        <v>0</v>
      </c>
      <c r="AA3731" s="5">
        <v>0</v>
      </c>
      <c r="AB3731" s="6">
        <v>0</v>
      </c>
      <c r="AC3731" s="5">
        <v>0</v>
      </c>
      <c r="AD3731" s="6">
        <v>0</v>
      </c>
      <c r="AE3731" s="5">
        <v>0</v>
      </c>
      <c r="AF3731" s="6">
        <v>0</v>
      </c>
    </row>
    <row r="3732" spans="2:32" x14ac:dyDescent="0.35">
      <c r="B3732" s="1" t="s">
        <v>795</v>
      </c>
      <c r="C3732" s="5">
        <v>0</v>
      </c>
      <c r="D3732" s="6">
        <v>0</v>
      </c>
      <c r="E3732" s="5">
        <v>0</v>
      </c>
      <c r="F3732" s="6">
        <v>0</v>
      </c>
      <c r="G3732" s="5">
        <v>0</v>
      </c>
      <c r="H3732" s="6">
        <v>0</v>
      </c>
      <c r="I3732" s="5">
        <v>0</v>
      </c>
      <c r="J3732" s="6">
        <v>0</v>
      </c>
      <c r="K3732" s="5">
        <v>0</v>
      </c>
      <c r="L3732" s="6">
        <v>0</v>
      </c>
      <c r="M3732" s="5">
        <v>0</v>
      </c>
      <c r="N3732" s="6">
        <v>0</v>
      </c>
      <c r="O3732" s="5">
        <v>0</v>
      </c>
      <c r="P3732" s="6">
        <v>0</v>
      </c>
      <c r="Q3732" s="5">
        <v>0</v>
      </c>
      <c r="R3732" s="6">
        <v>0</v>
      </c>
      <c r="S3732" s="5">
        <v>0</v>
      </c>
      <c r="T3732" s="6">
        <v>0</v>
      </c>
      <c r="U3732" s="5">
        <v>0</v>
      </c>
      <c r="V3732" s="6">
        <v>0</v>
      </c>
      <c r="W3732" s="5">
        <v>0</v>
      </c>
      <c r="X3732" s="6">
        <v>0</v>
      </c>
      <c r="Y3732" s="5">
        <v>0</v>
      </c>
      <c r="Z3732" s="6">
        <v>0</v>
      </c>
      <c r="AA3732" s="5">
        <v>0</v>
      </c>
      <c r="AB3732" s="6">
        <v>0</v>
      </c>
      <c r="AC3732" s="5">
        <v>0</v>
      </c>
      <c r="AD3732" s="6">
        <v>0</v>
      </c>
      <c r="AE3732" s="5">
        <v>0</v>
      </c>
      <c r="AF3732" s="6">
        <v>0</v>
      </c>
    </row>
    <row r="3733" spans="2:32" x14ac:dyDescent="0.35">
      <c r="B3733" s="1" t="s">
        <v>334</v>
      </c>
      <c r="C3733" s="5">
        <v>0</v>
      </c>
      <c r="D3733" s="6">
        <v>0</v>
      </c>
      <c r="E3733" s="5">
        <v>0</v>
      </c>
      <c r="F3733" s="6">
        <v>0</v>
      </c>
      <c r="G3733" s="5">
        <v>0</v>
      </c>
      <c r="H3733" s="6">
        <v>0</v>
      </c>
      <c r="I3733" s="5">
        <v>0</v>
      </c>
      <c r="J3733" s="6">
        <v>0</v>
      </c>
      <c r="K3733" s="5">
        <v>0</v>
      </c>
      <c r="L3733" s="6">
        <v>0</v>
      </c>
      <c r="M3733" s="5">
        <v>0</v>
      </c>
      <c r="N3733" s="6">
        <v>0</v>
      </c>
      <c r="O3733" s="5">
        <v>0</v>
      </c>
      <c r="P3733" s="6">
        <v>0</v>
      </c>
      <c r="Q3733" s="5">
        <v>0</v>
      </c>
      <c r="R3733" s="6">
        <v>0</v>
      </c>
      <c r="S3733" s="5">
        <v>0</v>
      </c>
      <c r="T3733" s="6">
        <v>0</v>
      </c>
      <c r="U3733" s="5">
        <v>0</v>
      </c>
      <c r="V3733" s="6">
        <v>0</v>
      </c>
      <c r="W3733" s="5">
        <v>0</v>
      </c>
      <c r="X3733" s="6">
        <v>0</v>
      </c>
      <c r="Y3733" s="5">
        <v>0</v>
      </c>
      <c r="Z3733" s="6">
        <v>0</v>
      </c>
      <c r="AA3733" s="5">
        <v>0</v>
      </c>
      <c r="AB3733" s="6">
        <v>0</v>
      </c>
      <c r="AC3733" s="5">
        <v>0</v>
      </c>
      <c r="AD3733" s="6">
        <v>0</v>
      </c>
      <c r="AE3733" s="5">
        <v>0</v>
      </c>
      <c r="AF3733" s="6">
        <v>0</v>
      </c>
    </row>
    <row r="3734" spans="2:32" x14ac:dyDescent="0.35">
      <c r="B3734" s="1" t="s">
        <v>335</v>
      </c>
      <c r="C3734" s="5">
        <v>0</v>
      </c>
      <c r="D3734" s="6">
        <v>0</v>
      </c>
      <c r="E3734" s="5">
        <v>0</v>
      </c>
      <c r="F3734" s="6">
        <v>0</v>
      </c>
      <c r="G3734" s="5">
        <v>0</v>
      </c>
      <c r="H3734" s="6">
        <v>0</v>
      </c>
      <c r="I3734" s="5">
        <v>0</v>
      </c>
      <c r="J3734" s="6">
        <v>0</v>
      </c>
      <c r="K3734" s="5">
        <v>0</v>
      </c>
      <c r="L3734" s="6">
        <v>0</v>
      </c>
      <c r="M3734" s="5">
        <v>0</v>
      </c>
      <c r="N3734" s="6">
        <v>0</v>
      </c>
      <c r="O3734" s="5">
        <v>0</v>
      </c>
      <c r="P3734" s="6">
        <v>0</v>
      </c>
      <c r="Q3734" s="5">
        <v>0</v>
      </c>
      <c r="R3734" s="6">
        <v>0</v>
      </c>
      <c r="S3734" s="5">
        <v>0</v>
      </c>
      <c r="T3734" s="6">
        <v>0</v>
      </c>
      <c r="U3734" s="5">
        <v>0</v>
      </c>
      <c r="V3734" s="6">
        <v>0</v>
      </c>
      <c r="W3734" s="5">
        <v>0</v>
      </c>
      <c r="X3734" s="6">
        <v>0</v>
      </c>
      <c r="Y3734" s="5">
        <v>0</v>
      </c>
      <c r="Z3734" s="6">
        <v>0</v>
      </c>
      <c r="AA3734" s="5">
        <v>0</v>
      </c>
      <c r="AB3734" s="6">
        <v>0</v>
      </c>
      <c r="AC3734" s="5">
        <v>0</v>
      </c>
      <c r="AD3734" s="6">
        <v>0</v>
      </c>
      <c r="AE3734" s="5">
        <v>0</v>
      </c>
      <c r="AF3734" s="6">
        <v>0</v>
      </c>
    </row>
    <row r="3735" spans="2:32" x14ac:dyDescent="0.35">
      <c r="B3735" s="1" t="s">
        <v>336</v>
      </c>
      <c r="C3735" s="5">
        <v>0</v>
      </c>
      <c r="D3735" s="6">
        <v>0</v>
      </c>
      <c r="E3735" s="5">
        <v>0</v>
      </c>
      <c r="F3735" s="6">
        <v>0</v>
      </c>
      <c r="G3735" s="5">
        <v>0</v>
      </c>
      <c r="H3735" s="6">
        <v>0</v>
      </c>
      <c r="I3735" s="5">
        <v>0</v>
      </c>
      <c r="J3735" s="6">
        <v>0</v>
      </c>
      <c r="K3735" s="5">
        <v>0</v>
      </c>
      <c r="L3735" s="6">
        <v>0</v>
      </c>
      <c r="M3735" s="5">
        <v>0</v>
      </c>
      <c r="N3735" s="6">
        <v>0</v>
      </c>
      <c r="O3735" s="5">
        <v>0</v>
      </c>
      <c r="P3735" s="6">
        <v>0</v>
      </c>
      <c r="Q3735" s="5">
        <v>0</v>
      </c>
      <c r="R3735" s="6">
        <v>0</v>
      </c>
      <c r="S3735" s="5">
        <v>0</v>
      </c>
      <c r="T3735" s="6">
        <v>0</v>
      </c>
      <c r="U3735" s="5">
        <v>0</v>
      </c>
      <c r="V3735" s="6">
        <v>0</v>
      </c>
      <c r="W3735" s="5">
        <v>0</v>
      </c>
      <c r="X3735" s="6">
        <v>0</v>
      </c>
      <c r="Y3735" s="5">
        <v>0</v>
      </c>
      <c r="Z3735" s="6">
        <v>0</v>
      </c>
      <c r="AA3735" s="5">
        <v>0</v>
      </c>
      <c r="AB3735" s="6">
        <v>0</v>
      </c>
      <c r="AC3735" s="5">
        <v>0</v>
      </c>
      <c r="AD3735" s="6">
        <v>0</v>
      </c>
      <c r="AE3735" s="5">
        <v>0</v>
      </c>
      <c r="AF3735" s="6">
        <v>0</v>
      </c>
    </row>
    <row r="3736" spans="2:32" x14ac:dyDescent="0.35">
      <c r="B3736" s="1" t="s">
        <v>337</v>
      </c>
      <c r="C3736" s="5">
        <v>0</v>
      </c>
      <c r="D3736" s="6">
        <v>0</v>
      </c>
      <c r="E3736" s="5">
        <v>0</v>
      </c>
      <c r="F3736" s="6">
        <v>0</v>
      </c>
      <c r="G3736" s="5">
        <v>0</v>
      </c>
      <c r="H3736" s="6">
        <v>0</v>
      </c>
      <c r="I3736" s="5">
        <v>0</v>
      </c>
      <c r="J3736" s="6">
        <v>0</v>
      </c>
      <c r="K3736" s="5">
        <v>0</v>
      </c>
      <c r="L3736" s="6">
        <v>0</v>
      </c>
      <c r="M3736" s="5">
        <v>0</v>
      </c>
      <c r="N3736" s="6">
        <v>0</v>
      </c>
      <c r="O3736" s="5">
        <v>0</v>
      </c>
      <c r="P3736" s="6">
        <v>0</v>
      </c>
      <c r="Q3736" s="5">
        <v>0</v>
      </c>
      <c r="R3736" s="6">
        <v>0</v>
      </c>
      <c r="S3736" s="5">
        <v>0</v>
      </c>
      <c r="T3736" s="6">
        <v>0</v>
      </c>
      <c r="U3736" s="5">
        <v>0</v>
      </c>
      <c r="V3736" s="6">
        <v>0</v>
      </c>
      <c r="W3736" s="5">
        <v>0</v>
      </c>
      <c r="X3736" s="6">
        <v>0</v>
      </c>
      <c r="Y3736" s="5">
        <v>0</v>
      </c>
      <c r="Z3736" s="6">
        <v>0</v>
      </c>
      <c r="AA3736" s="5">
        <v>0</v>
      </c>
      <c r="AB3736" s="6">
        <v>0</v>
      </c>
      <c r="AC3736" s="5">
        <v>0</v>
      </c>
      <c r="AD3736" s="6">
        <v>0</v>
      </c>
      <c r="AE3736" s="5">
        <v>0</v>
      </c>
      <c r="AF3736" s="6">
        <v>0</v>
      </c>
    </row>
    <row r="3737" spans="2:32" x14ac:dyDescent="0.35">
      <c r="B3737" s="1" t="s">
        <v>338</v>
      </c>
      <c r="C3737" s="5">
        <v>0</v>
      </c>
      <c r="D3737" s="6">
        <v>0</v>
      </c>
      <c r="E3737" s="5">
        <v>0</v>
      </c>
      <c r="F3737" s="6">
        <v>0</v>
      </c>
      <c r="G3737" s="5">
        <v>0</v>
      </c>
      <c r="H3737" s="6">
        <v>0</v>
      </c>
      <c r="I3737" s="5">
        <v>0</v>
      </c>
      <c r="J3737" s="6">
        <v>0</v>
      </c>
      <c r="K3737" s="5">
        <v>0</v>
      </c>
      <c r="L3737" s="6">
        <v>0</v>
      </c>
      <c r="M3737" s="5">
        <v>0</v>
      </c>
      <c r="N3737" s="6">
        <v>0</v>
      </c>
      <c r="O3737" s="5">
        <v>0</v>
      </c>
      <c r="P3737" s="6">
        <v>0</v>
      </c>
      <c r="Q3737" s="5">
        <v>0</v>
      </c>
      <c r="R3737" s="6">
        <v>0</v>
      </c>
      <c r="S3737" s="5">
        <v>0</v>
      </c>
      <c r="T3737" s="6">
        <v>0</v>
      </c>
      <c r="U3737" s="5">
        <v>0</v>
      </c>
      <c r="V3737" s="6">
        <v>0</v>
      </c>
      <c r="W3737" s="5">
        <v>0</v>
      </c>
      <c r="X3737" s="6">
        <v>0</v>
      </c>
      <c r="Y3737" s="5">
        <v>0</v>
      </c>
      <c r="Z3737" s="6">
        <v>0</v>
      </c>
      <c r="AA3737" s="5">
        <v>0</v>
      </c>
      <c r="AB3737" s="6">
        <v>0</v>
      </c>
      <c r="AC3737" s="5">
        <v>0</v>
      </c>
      <c r="AD3737" s="6">
        <v>0</v>
      </c>
      <c r="AE3737" s="5">
        <v>0</v>
      </c>
      <c r="AF3737" s="6">
        <v>0</v>
      </c>
    </row>
    <row r="3738" spans="2:32" x14ac:dyDescent="0.35">
      <c r="B3738" s="1" t="s">
        <v>339</v>
      </c>
      <c r="C3738" s="5">
        <v>0</v>
      </c>
      <c r="D3738" s="6">
        <v>0</v>
      </c>
      <c r="E3738" s="5">
        <v>0</v>
      </c>
      <c r="F3738" s="6">
        <v>0</v>
      </c>
      <c r="G3738" s="5">
        <v>0</v>
      </c>
      <c r="H3738" s="6">
        <v>0</v>
      </c>
      <c r="I3738" s="5">
        <v>0</v>
      </c>
      <c r="J3738" s="6">
        <v>0</v>
      </c>
      <c r="K3738" s="5">
        <v>0</v>
      </c>
      <c r="L3738" s="6">
        <v>0</v>
      </c>
      <c r="M3738" s="5">
        <v>0</v>
      </c>
      <c r="N3738" s="6">
        <v>0</v>
      </c>
      <c r="O3738" s="5">
        <v>0</v>
      </c>
      <c r="P3738" s="6">
        <v>0</v>
      </c>
      <c r="Q3738" s="5">
        <v>0</v>
      </c>
      <c r="R3738" s="6">
        <v>0</v>
      </c>
      <c r="S3738" s="5">
        <v>0</v>
      </c>
      <c r="T3738" s="6">
        <v>0</v>
      </c>
      <c r="U3738" s="5">
        <v>0</v>
      </c>
      <c r="V3738" s="6">
        <v>0</v>
      </c>
      <c r="W3738" s="5">
        <v>0</v>
      </c>
      <c r="X3738" s="6">
        <v>0</v>
      </c>
      <c r="Y3738" s="5">
        <v>0</v>
      </c>
      <c r="Z3738" s="6">
        <v>0</v>
      </c>
      <c r="AA3738" s="5">
        <v>0</v>
      </c>
      <c r="AB3738" s="6">
        <v>0</v>
      </c>
      <c r="AC3738" s="5">
        <v>0</v>
      </c>
      <c r="AD3738" s="6">
        <v>0</v>
      </c>
      <c r="AE3738" s="5">
        <v>0</v>
      </c>
      <c r="AF3738" s="6">
        <v>0</v>
      </c>
    </row>
    <row r="3739" spans="2:32" x14ac:dyDescent="0.35">
      <c r="B3739" s="1" t="s">
        <v>340</v>
      </c>
      <c r="C3739" s="5">
        <v>0</v>
      </c>
      <c r="D3739" s="6">
        <v>0</v>
      </c>
      <c r="E3739" s="5">
        <v>0</v>
      </c>
      <c r="F3739" s="6">
        <v>0</v>
      </c>
      <c r="G3739" s="5">
        <v>0</v>
      </c>
      <c r="H3739" s="6">
        <v>0</v>
      </c>
      <c r="I3739" s="5">
        <v>0</v>
      </c>
      <c r="J3739" s="6">
        <v>0</v>
      </c>
      <c r="K3739" s="5">
        <v>0</v>
      </c>
      <c r="L3739" s="6">
        <v>0</v>
      </c>
      <c r="M3739" s="5">
        <v>0</v>
      </c>
      <c r="N3739" s="6">
        <v>0</v>
      </c>
      <c r="O3739" s="5">
        <v>0</v>
      </c>
      <c r="P3739" s="6">
        <v>0</v>
      </c>
      <c r="Q3739" s="5">
        <v>0</v>
      </c>
      <c r="R3739" s="6">
        <v>0</v>
      </c>
      <c r="S3739" s="5">
        <v>0</v>
      </c>
      <c r="T3739" s="6">
        <v>0</v>
      </c>
      <c r="U3739" s="5">
        <v>0</v>
      </c>
      <c r="V3739" s="6">
        <v>0</v>
      </c>
      <c r="W3739" s="5">
        <v>0</v>
      </c>
      <c r="X3739" s="6">
        <v>0</v>
      </c>
      <c r="Y3739" s="5">
        <v>0</v>
      </c>
      <c r="Z3739" s="6">
        <v>0</v>
      </c>
      <c r="AA3739" s="5">
        <v>0</v>
      </c>
      <c r="AB3739" s="6">
        <v>0</v>
      </c>
      <c r="AC3739" s="5">
        <v>0</v>
      </c>
      <c r="AD3739" s="6">
        <v>0</v>
      </c>
      <c r="AE3739" s="5">
        <v>0</v>
      </c>
      <c r="AF3739" s="6">
        <v>0</v>
      </c>
    </row>
    <row r="3740" spans="2:32" x14ac:dyDescent="0.35">
      <c r="B3740" s="1" t="s">
        <v>796</v>
      </c>
      <c r="C3740" s="5">
        <v>0</v>
      </c>
      <c r="D3740" s="6">
        <v>0</v>
      </c>
      <c r="E3740" s="5">
        <v>0</v>
      </c>
      <c r="F3740" s="6">
        <v>0</v>
      </c>
      <c r="G3740" s="5">
        <v>0</v>
      </c>
      <c r="H3740" s="6">
        <v>0</v>
      </c>
      <c r="I3740" s="5">
        <v>0</v>
      </c>
      <c r="J3740" s="6">
        <v>0</v>
      </c>
      <c r="K3740" s="5">
        <v>0</v>
      </c>
      <c r="L3740" s="6">
        <v>0</v>
      </c>
      <c r="M3740" s="5">
        <v>0</v>
      </c>
      <c r="N3740" s="6">
        <v>0</v>
      </c>
      <c r="O3740" s="5">
        <v>0</v>
      </c>
      <c r="P3740" s="6">
        <v>0</v>
      </c>
      <c r="Q3740" s="5">
        <v>0</v>
      </c>
      <c r="R3740" s="6">
        <v>0</v>
      </c>
      <c r="S3740" s="5">
        <v>0</v>
      </c>
      <c r="T3740" s="6">
        <v>0</v>
      </c>
      <c r="U3740" s="5">
        <v>0</v>
      </c>
      <c r="V3740" s="6">
        <v>0</v>
      </c>
      <c r="W3740" s="5">
        <v>0</v>
      </c>
      <c r="X3740" s="6">
        <v>0</v>
      </c>
      <c r="Y3740" s="5">
        <v>0</v>
      </c>
      <c r="Z3740" s="6">
        <v>0</v>
      </c>
      <c r="AA3740" s="5">
        <v>0</v>
      </c>
      <c r="AB3740" s="6">
        <v>0</v>
      </c>
      <c r="AC3740" s="5">
        <v>0</v>
      </c>
      <c r="AD3740" s="6">
        <v>0</v>
      </c>
      <c r="AE3740" s="5">
        <v>0</v>
      </c>
      <c r="AF3740" s="6">
        <v>0</v>
      </c>
    </row>
    <row r="3741" spans="2:32" x14ac:dyDescent="0.35">
      <c r="B3741" s="1" t="s">
        <v>797</v>
      </c>
      <c r="C3741" s="5">
        <v>9.5E-4</v>
      </c>
      <c r="D3741" s="6">
        <v>0.53900000000000003</v>
      </c>
      <c r="E3741" s="5">
        <v>0</v>
      </c>
      <c r="F3741" s="6">
        <v>0</v>
      </c>
      <c r="G3741" s="5">
        <v>0</v>
      </c>
      <c r="H3741" s="6">
        <v>0</v>
      </c>
      <c r="I3741" s="5">
        <v>0</v>
      </c>
      <c r="J3741" s="6">
        <v>0</v>
      </c>
      <c r="K3741" s="5">
        <v>0</v>
      </c>
      <c r="L3741" s="6">
        <v>0</v>
      </c>
      <c r="M3741" s="5">
        <v>0</v>
      </c>
      <c r="N3741" s="6">
        <v>0</v>
      </c>
      <c r="O3741" s="5">
        <v>0</v>
      </c>
      <c r="P3741" s="6">
        <v>0</v>
      </c>
      <c r="Q3741" s="5">
        <v>0</v>
      </c>
      <c r="R3741" s="6">
        <v>0</v>
      </c>
      <c r="S3741" s="5">
        <v>8.3000000000000001E-3</v>
      </c>
      <c r="T3741" s="6">
        <v>0.53900000000000003</v>
      </c>
      <c r="U3741" s="5">
        <v>0</v>
      </c>
      <c r="V3741" s="6">
        <v>0</v>
      </c>
      <c r="W3741" s="5">
        <v>0</v>
      </c>
      <c r="X3741" s="6">
        <v>0</v>
      </c>
      <c r="Y3741" s="5">
        <v>0</v>
      </c>
      <c r="Z3741" s="6">
        <v>0</v>
      </c>
      <c r="AA3741" s="5">
        <v>0</v>
      </c>
      <c r="AB3741" s="6">
        <v>0</v>
      </c>
      <c r="AC3741" s="5">
        <v>0</v>
      </c>
      <c r="AD3741" s="6">
        <v>0</v>
      </c>
      <c r="AE3741" s="5">
        <v>0</v>
      </c>
      <c r="AF3741" s="6">
        <v>0</v>
      </c>
    </row>
    <row r="3742" spans="2:32" x14ac:dyDescent="0.35">
      <c r="B3742" s="1" t="s">
        <v>798</v>
      </c>
      <c r="C3742" s="5">
        <v>0</v>
      </c>
      <c r="D3742" s="6">
        <v>0</v>
      </c>
      <c r="E3742" s="5">
        <v>0</v>
      </c>
      <c r="F3742" s="6">
        <v>0</v>
      </c>
      <c r="G3742" s="5">
        <v>0</v>
      </c>
      <c r="H3742" s="6">
        <v>0</v>
      </c>
      <c r="I3742" s="5">
        <v>0</v>
      </c>
      <c r="J3742" s="6">
        <v>0</v>
      </c>
      <c r="K3742" s="5">
        <v>0</v>
      </c>
      <c r="L3742" s="6">
        <v>0</v>
      </c>
      <c r="M3742" s="5">
        <v>0</v>
      </c>
      <c r="N3742" s="6">
        <v>0</v>
      </c>
      <c r="O3742" s="5">
        <v>0</v>
      </c>
      <c r="P3742" s="6">
        <v>0</v>
      </c>
      <c r="Q3742" s="5">
        <v>0</v>
      </c>
      <c r="R3742" s="6">
        <v>0</v>
      </c>
      <c r="S3742" s="5">
        <v>0</v>
      </c>
      <c r="T3742" s="6">
        <v>0</v>
      </c>
      <c r="U3742" s="5">
        <v>0</v>
      </c>
      <c r="V3742" s="6">
        <v>0</v>
      </c>
      <c r="W3742" s="5">
        <v>0</v>
      </c>
      <c r="X3742" s="6">
        <v>0</v>
      </c>
      <c r="Y3742" s="5">
        <v>0</v>
      </c>
      <c r="Z3742" s="6">
        <v>0</v>
      </c>
      <c r="AA3742" s="5">
        <v>0</v>
      </c>
      <c r="AB3742" s="6">
        <v>0</v>
      </c>
      <c r="AC3742" s="5">
        <v>0</v>
      </c>
      <c r="AD3742" s="6">
        <v>0</v>
      </c>
      <c r="AE3742" s="5">
        <v>0</v>
      </c>
      <c r="AF3742" s="6">
        <v>0</v>
      </c>
    </row>
    <row r="3743" spans="2:32" x14ac:dyDescent="0.35">
      <c r="B3743" s="1" t="s">
        <v>799</v>
      </c>
      <c r="C3743" s="5">
        <v>0</v>
      </c>
      <c r="D3743" s="6">
        <v>0</v>
      </c>
      <c r="E3743" s="5">
        <v>0</v>
      </c>
      <c r="F3743" s="6">
        <v>0</v>
      </c>
      <c r="G3743" s="5">
        <v>0</v>
      </c>
      <c r="H3743" s="6">
        <v>0</v>
      </c>
      <c r="I3743" s="5">
        <v>0</v>
      </c>
      <c r="J3743" s="6">
        <v>0</v>
      </c>
      <c r="K3743" s="5">
        <v>0</v>
      </c>
      <c r="L3743" s="6">
        <v>0</v>
      </c>
      <c r="M3743" s="5">
        <v>0</v>
      </c>
      <c r="N3743" s="6">
        <v>0</v>
      </c>
      <c r="O3743" s="5">
        <v>0</v>
      </c>
      <c r="P3743" s="6">
        <v>0</v>
      </c>
      <c r="Q3743" s="5">
        <v>0</v>
      </c>
      <c r="R3743" s="6">
        <v>0</v>
      </c>
      <c r="S3743" s="5">
        <v>0</v>
      </c>
      <c r="T3743" s="6">
        <v>0</v>
      </c>
      <c r="U3743" s="5">
        <v>0</v>
      </c>
      <c r="V3743" s="6">
        <v>0</v>
      </c>
      <c r="W3743" s="5">
        <v>0</v>
      </c>
      <c r="X3743" s="6">
        <v>0</v>
      </c>
      <c r="Y3743" s="5">
        <v>0</v>
      </c>
      <c r="Z3743" s="6">
        <v>0</v>
      </c>
      <c r="AA3743" s="5">
        <v>0</v>
      </c>
      <c r="AB3743" s="6">
        <v>0</v>
      </c>
      <c r="AC3743" s="5">
        <v>0</v>
      </c>
      <c r="AD3743" s="6">
        <v>0</v>
      </c>
      <c r="AE3743" s="5">
        <v>0</v>
      </c>
      <c r="AF3743" s="6">
        <v>0</v>
      </c>
    </row>
    <row r="3744" spans="2:32" x14ac:dyDescent="0.35">
      <c r="B3744" s="1" t="s">
        <v>800</v>
      </c>
      <c r="C3744" s="5">
        <v>0</v>
      </c>
      <c r="D3744" s="6">
        <v>0</v>
      </c>
      <c r="E3744" s="5">
        <v>0</v>
      </c>
      <c r="F3744" s="6">
        <v>0</v>
      </c>
      <c r="G3744" s="5">
        <v>0</v>
      </c>
      <c r="H3744" s="6">
        <v>0</v>
      </c>
      <c r="I3744" s="5">
        <v>0</v>
      </c>
      <c r="J3744" s="6">
        <v>0</v>
      </c>
      <c r="K3744" s="5">
        <v>0</v>
      </c>
      <c r="L3744" s="6">
        <v>0</v>
      </c>
      <c r="M3744" s="5">
        <v>0</v>
      </c>
      <c r="N3744" s="6">
        <v>0</v>
      </c>
      <c r="O3744" s="5">
        <v>0</v>
      </c>
      <c r="P3744" s="6">
        <v>0</v>
      </c>
      <c r="Q3744" s="5">
        <v>0</v>
      </c>
      <c r="R3744" s="6">
        <v>0</v>
      </c>
      <c r="S3744" s="5">
        <v>0</v>
      </c>
      <c r="T3744" s="6">
        <v>0</v>
      </c>
      <c r="U3744" s="5">
        <v>0</v>
      </c>
      <c r="V3744" s="6">
        <v>0</v>
      </c>
      <c r="W3744" s="5">
        <v>0</v>
      </c>
      <c r="X3744" s="6">
        <v>0</v>
      </c>
      <c r="Y3744" s="5">
        <v>0</v>
      </c>
      <c r="Z3744" s="6">
        <v>0</v>
      </c>
      <c r="AA3744" s="5">
        <v>0</v>
      </c>
      <c r="AB3744" s="6">
        <v>0</v>
      </c>
      <c r="AC3744" s="5">
        <v>0</v>
      </c>
      <c r="AD3744" s="6">
        <v>0</v>
      </c>
      <c r="AE3744" s="5">
        <v>0</v>
      </c>
      <c r="AF3744" s="6">
        <v>0</v>
      </c>
    </row>
    <row r="3745" spans="2:32" x14ac:dyDescent="0.35">
      <c r="B3745" s="1" t="s">
        <v>801</v>
      </c>
      <c r="C3745" s="5">
        <v>1.2760000000000001E-2</v>
      </c>
      <c r="D3745" s="6">
        <v>7.2060000000000004</v>
      </c>
      <c r="E3745" s="5">
        <v>0</v>
      </c>
      <c r="F3745" s="6">
        <v>0</v>
      </c>
      <c r="G3745" s="5">
        <v>0</v>
      </c>
      <c r="H3745" s="6">
        <v>0</v>
      </c>
      <c r="I3745" s="5">
        <v>0</v>
      </c>
      <c r="J3745" s="6">
        <v>0</v>
      </c>
      <c r="K3745" s="5">
        <v>0</v>
      </c>
      <c r="L3745" s="6">
        <v>0</v>
      </c>
      <c r="M3745" s="5">
        <v>0</v>
      </c>
      <c r="N3745" s="6">
        <v>0</v>
      </c>
      <c r="O3745" s="5">
        <v>0</v>
      </c>
      <c r="P3745" s="6">
        <v>0</v>
      </c>
      <c r="Q3745" s="5">
        <v>0</v>
      </c>
      <c r="R3745" s="6">
        <v>0</v>
      </c>
      <c r="S3745" s="5">
        <v>0</v>
      </c>
      <c r="T3745" s="6">
        <v>0</v>
      </c>
      <c r="U3745" s="5">
        <v>0</v>
      </c>
      <c r="V3745" s="6">
        <v>0</v>
      </c>
      <c r="W3745" s="5">
        <v>0</v>
      </c>
      <c r="X3745" s="6">
        <v>0</v>
      </c>
      <c r="Y3745" s="5">
        <v>0</v>
      </c>
      <c r="Z3745" s="6">
        <v>0</v>
      </c>
      <c r="AA3745" s="5">
        <v>0</v>
      </c>
      <c r="AB3745" s="6">
        <v>0</v>
      </c>
      <c r="AC3745" s="5">
        <v>0</v>
      </c>
      <c r="AD3745" s="6">
        <v>0</v>
      </c>
      <c r="AE3745" s="5">
        <v>0.16338</v>
      </c>
      <c r="AF3745" s="6">
        <v>7.2060000000000004</v>
      </c>
    </row>
    <row r="3746" spans="2:32" x14ac:dyDescent="0.35">
      <c r="B3746" s="1" t="s">
        <v>802</v>
      </c>
      <c r="C3746" s="5">
        <v>0</v>
      </c>
      <c r="D3746" s="6">
        <v>0</v>
      </c>
      <c r="E3746" s="5">
        <v>0</v>
      </c>
      <c r="F3746" s="6">
        <v>0</v>
      </c>
      <c r="G3746" s="5">
        <v>0</v>
      </c>
      <c r="H3746" s="6">
        <v>0</v>
      </c>
      <c r="I3746" s="5">
        <v>0</v>
      </c>
      <c r="J3746" s="6">
        <v>0</v>
      </c>
      <c r="K3746" s="5">
        <v>0</v>
      </c>
      <c r="L3746" s="6">
        <v>0</v>
      </c>
      <c r="M3746" s="5">
        <v>0</v>
      </c>
      <c r="N3746" s="6">
        <v>0</v>
      </c>
      <c r="O3746" s="5">
        <v>0</v>
      </c>
      <c r="P3746" s="6">
        <v>0</v>
      </c>
      <c r="Q3746" s="5">
        <v>0</v>
      </c>
      <c r="R3746" s="6">
        <v>0</v>
      </c>
      <c r="S3746" s="5">
        <v>0</v>
      </c>
      <c r="T3746" s="6">
        <v>0</v>
      </c>
      <c r="U3746" s="5">
        <v>0</v>
      </c>
      <c r="V3746" s="6">
        <v>0</v>
      </c>
      <c r="W3746" s="5">
        <v>0</v>
      </c>
      <c r="X3746" s="6">
        <v>0</v>
      </c>
      <c r="Y3746" s="5">
        <v>0</v>
      </c>
      <c r="Z3746" s="6">
        <v>0</v>
      </c>
      <c r="AA3746" s="5">
        <v>0</v>
      </c>
      <c r="AB3746" s="6">
        <v>0</v>
      </c>
      <c r="AC3746" s="5">
        <v>0</v>
      </c>
      <c r="AD3746" s="6">
        <v>0</v>
      </c>
      <c r="AE3746" s="5">
        <v>0</v>
      </c>
      <c r="AF3746" s="6">
        <v>0</v>
      </c>
    </row>
    <row r="3747" spans="2:32" x14ac:dyDescent="0.35">
      <c r="B3747" s="1" t="s">
        <v>803</v>
      </c>
      <c r="C3747" s="5">
        <v>0</v>
      </c>
      <c r="D3747" s="6">
        <v>0</v>
      </c>
      <c r="E3747" s="5">
        <v>0</v>
      </c>
      <c r="F3747" s="6">
        <v>0</v>
      </c>
      <c r="G3747" s="5">
        <v>0</v>
      </c>
      <c r="H3747" s="6">
        <v>0</v>
      </c>
      <c r="I3747" s="5">
        <v>0</v>
      </c>
      <c r="J3747" s="6">
        <v>0</v>
      </c>
      <c r="K3747" s="5">
        <v>0</v>
      </c>
      <c r="L3747" s="6">
        <v>0</v>
      </c>
      <c r="M3747" s="5">
        <v>0</v>
      </c>
      <c r="N3747" s="6">
        <v>0</v>
      </c>
      <c r="O3747" s="5">
        <v>0</v>
      </c>
      <c r="P3747" s="6">
        <v>0</v>
      </c>
      <c r="Q3747" s="5">
        <v>0</v>
      </c>
      <c r="R3747" s="6">
        <v>0</v>
      </c>
      <c r="S3747" s="5">
        <v>0</v>
      </c>
      <c r="T3747" s="6">
        <v>0</v>
      </c>
      <c r="U3747" s="5">
        <v>0</v>
      </c>
      <c r="V3747" s="6">
        <v>0</v>
      </c>
      <c r="W3747" s="5">
        <v>0</v>
      </c>
      <c r="X3747" s="6">
        <v>0</v>
      </c>
      <c r="Y3747" s="5">
        <v>0</v>
      </c>
      <c r="Z3747" s="6">
        <v>0</v>
      </c>
      <c r="AA3747" s="5">
        <v>0</v>
      </c>
      <c r="AB3747" s="6">
        <v>0</v>
      </c>
      <c r="AC3747" s="5">
        <v>0</v>
      </c>
      <c r="AD3747" s="6">
        <v>0</v>
      </c>
      <c r="AE3747" s="5">
        <v>0</v>
      </c>
      <c r="AF3747" s="6">
        <v>0</v>
      </c>
    </row>
    <row r="3748" spans="2:32" x14ac:dyDescent="0.35">
      <c r="B3748" s="1" t="s">
        <v>804</v>
      </c>
      <c r="C3748" s="5">
        <v>0</v>
      </c>
      <c r="D3748" s="6">
        <v>0</v>
      </c>
      <c r="E3748" s="5">
        <v>0</v>
      </c>
      <c r="F3748" s="6">
        <v>0</v>
      </c>
      <c r="G3748" s="5">
        <v>0</v>
      </c>
      <c r="H3748" s="6">
        <v>0</v>
      </c>
      <c r="I3748" s="5">
        <v>0</v>
      </c>
      <c r="J3748" s="6">
        <v>0</v>
      </c>
      <c r="K3748" s="5">
        <v>0</v>
      </c>
      <c r="L3748" s="6">
        <v>0</v>
      </c>
      <c r="M3748" s="5">
        <v>0</v>
      </c>
      <c r="N3748" s="6">
        <v>0</v>
      </c>
      <c r="O3748" s="5">
        <v>0</v>
      </c>
      <c r="P3748" s="6">
        <v>0</v>
      </c>
      <c r="Q3748" s="5">
        <v>0</v>
      </c>
      <c r="R3748" s="6">
        <v>0</v>
      </c>
      <c r="S3748" s="5">
        <v>0</v>
      </c>
      <c r="T3748" s="6">
        <v>0</v>
      </c>
      <c r="U3748" s="5">
        <v>0</v>
      </c>
      <c r="V3748" s="6">
        <v>0</v>
      </c>
      <c r="W3748" s="5">
        <v>0</v>
      </c>
      <c r="X3748" s="6">
        <v>0</v>
      </c>
      <c r="Y3748" s="5">
        <v>0</v>
      </c>
      <c r="Z3748" s="6">
        <v>0</v>
      </c>
      <c r="AA3748" s="5">
        <v>0</v>
      </c>
      <c r="AB3748" s="6">
        <v>0</v>
      </c>
      <c r="AC3748" s="5">
        <v>0</v>
      </c>
      <c r="AD3748" s="6">
        <v>0</v>
      </c>
      <c r="AE3748" s="5">
        <v>0</v>
      </c>
      <c r="AF3748" s="6">
        <v>0</v>
      </c>
    </row>
    <row r="3749" spans="2:32" x14ac:dyDescent="0.35">
      <c r="B3749" s="1" t="s">
        <v>805</v>
      </c>
      <c r="C3749" s="5">
        <v>0</v>
      </c>
      <c r="D3749" s="6">
        <v>0</v>
      </c>
      <c r="E3749" s="5">
        <v>0</v>
      </c>
      <c r="F3749" s="6">
        <v>0</v>
      </c>
      <c r="G3749" s="5">
        <v>0</v>
      </c>
      <c r="H3749" s="6">
        <v>0</v>
      </c>
      <c r="I3749" s="5">
        <v>0</v>
      </c>
      <c r="J3749" s="6">
        <v>0</v>
      </c>
      <c r="K3749" s="5">
        <v>0</v>
      </c>
      <c r="L3749" s="6">
        <v>0</v>
      </c>
      <c r="M3749" s="5">
        <v>0</v>
      </c>
      <c r="N3749" s="6">
        <v>0</v>
      </c>
      <c r="O3749" s="5">
        <v>0</v>
      </c>
      <c r="P3749" s="6">
        <v>0</v>
      </c>
      <c r="Q3749" s="5">
        <v>0</v>
      </c>
      <c r="R3749" s="6">
        <v>0</v>
      </c>
      <c r="S3749" s="5">
        <v>0</v>
      </c>
      <c r="T3749" s="6">
        <v>0</v>
      </c>
      <c r="U3749" s="5">
        <v>0</v>
      </c>
      <c r="V3749" s="6">
        <v>0</v>
      </c>
      <c r="W3749" s="5">
        <v>0</v>
      </c>
      <c r="X3749" s="6">
        <v>0</v>
      </c>
      <c r="Y3749" s="5">
        <v>0</v>
      </c>
      <c r="Z3749" s="6">
        <v>0</v>
      </c>
      <c r="AA3749" s="5">
        <v>0</v>
      </c>
      <c r="AB3749" s="6">
        <v>0</v>
      </c>
      <c r="AC3749" s="5">
        <v>0</v>
      </c>
      <c r="AD3749" s="6">
        <v>0</v>
      </c>
      <c r="AE3749" s="5">
        <v>0</v>
      </c>
      <c r="AF3749" s="6">
        <v>0</v>
      </c>
    </row>
    <row r="3750" spans="2:32" x14ac:dyDescent="0.35">
      <c r="B3750" s="1" t="s">
        <v>806</v>
      </c>
      <c r="C3750" s="5">
        <v>0</v>
      </c>
      <c r="D3750" s="6">
        <v>0</v>
      </c>
      <c r="E3750" s="5">
        <v>0</v>
      </c>
      <c r="F3750" s="6">
        <v>0</v>
      </c>
      <c r="G3750" s="5">
        <v>0</v>
      </c>
      <c r="H3750" s="6">
        <v>0</v>
      </c>
      <c r="I3750" s="5">
        <v>0</v>
      </c>
      <c r="J3750" s="6">
        <v>0</v>
      </c>
      <c r="K3750" s="5">
        <v>0</v>
      </c>
      <c r="L3750" s="6">
        <v>0</v>
      </c>
      <c r="M3750" s="5">
        <v>0</v>
      </c>
      <c r="N3750" s="6">
        <v>0</v>
      </c>
      <c r="O3750" s="5">
        <v>0</v>
      </c>
      <c r="P3750" s="6">
        <v>0</v>
      </c>
      <c r="Q3750" s="5">
        <v>0</v>
      </c>
      <c r="R3750" s="6">
        <v>0</v>
      </c>
      <c r="S3750" s="5">
        <v>0</v>
      </c>
      <c r="T3750" s="6">
        <v>0</v>
      </c>
      <c r="U3750" s="5">
        <v>0</v>
      </c>
      <c r="V3750" s="6">
        <v>0</v>
      </c>
      <c r="W3750" s="5">
        <v>0</v>
      </c>
      <c r="X3750" s="6">
        <v>0</v>
      </c>
      <c r="Y3750" s="5">
        <v>0</v>
      </c>
      <c r="Z3750" s="6">
        <v>0</v>
      </c>
      <c r="AA3750" s="5">
        <v>0</v>
      </c>
      <c r="AB3750" s="6">
        <v>0</v>
      </c>
      <c r="AC3750" s="5">
        <v>0</v>
      </c>
      <c r="AD3750" s="6">
        <v>0</v>
      </c>
      <c r="AE3750" s="5">
        <v>0</v>
      </c>
      <c r="AF3750" s="6">
        <v>0</v>
      </c>
    </row>
    <row r="3751" spans="2:32" x14ac:dyDescent="0.35">
      <c r="B3751" s="1" t="s">
        <v>807</v>
      </c>
      <c r="C3751" s="5">
        <v>0</v>
      </c>
      <c r="D3751" s="6">
        <v>0</v>
      </c>
      <c r="E3751" s="5">
        <v>0</v>
      </c>
      <c r="F3751" s="6">
        <v>0</v>
      </c>
      <c r="G3751" s="5">
        <v>0</v>
      </c>
      <c r="H3751" s="6">
        <v>0</v>
      </c>
      <c r="I3751" s="5">
        <v>0</v>
      </c>
      <c r="J3751" s="6">
        <v>0</v>
      </c>
      <c r="K3751" s="5">
        <v>0</v>
      </c>
      <c r="L3751" s="6">
        <v>0</v>
      </c>
      <c r="M3751" s="5">
        <v>0</v>
      </c>
      <c r="N3751" s="6">
        <v>0</v>
      </c>
      <c r="O3751" s="5">
        <v>0</v>
      </c>
      <c r="P3751" s="6">
        <v>0</v>
      </c>
      <c r="Q3751" s="5">
        <v>0</v>
      </c>
      <c r="R3751" s="6">
        <v>0</v>
      </c>
      <c r="S3751" s="5">
        <v>0</v>
      </c>
      <c r="T3751" s="6">
        <v>0</v>
      </c>
      <c r="U3751" s="5">
        <v>0</v>
      </c>
      <c r="V3751" s="6">
        <v>0</v>
      </c>
      <c r="W3751" s="5">
        <v>0</v>
      </c>
      <c r="X3751" s="6">
        <v>0</v>
      </c>
      <c r="Y3751" s="5">
        <v>0</v>
      </c>
      <c r="Z3751" s="6">
        <v>0</v>
      </c>
      <c r="AA3751" s="5">
        <v>0</v>
      </c>
      <c r="AB3751" s="6">
        <v>0</v>
      </c>
      <c r="AC3751" s="5">
        <v>0</v>
      </c>
      <c r="AD3751" s="6">
        <v>0</v>
      </c>
      <c r="AE3751" s="5">
        <v>0</v>
      </c>
      <c r="AF3751" s="6">
        <v>0</v>
      </c>
    </row>
    <row r="3752" spans="2:32" x14ac:dyDescent="0.35">
      <c r="B3752" s="1" t="s">
        <v>808</v>
      </c>
      <c r="C3752" s="5">
        <v>3.31E-3</v>
      </c>
      <c r="D3752" s="6">
        <v>1.8680000000000001</v>
      </c>
      <c r="E3752" s="5">
        <v>0</v>
      </c>
      <c r="F3752" s="6">
        <v>0</v>
      </c>
      <c r="G3752" s="5">
        <v>0</v>
      </c>
      <c r="H3752" s="6">
        <v>0</v>
      </c>
      <c r="I3752" s="5">
        <v>0</v>
      </c>
      <c r="J3752" s="6">
        <v>0</v>
      </c>
      <c r="K3752" s="5">
        <v>0</v>
      </c>
      <c r="L3752" s="6">
        <v>0</v>
      </c>
      <c r="M3752" s="5">
        <v>0</v>
      </c>
      <c r="N3752" s="6">
        <v>0</v>
      </c>
      <c r="O3752" s="5">
        <v>0</v>
      </c>
      <c r="P3752" s="6">
        <v>0</v>
      </c>
      <c r="Q3752" s="5">
        <v>0</v>
      </c>
      <c r="R3752" s="6">
        <v>0</v>
      </c>
      <c r="S3752" s="5">
        <v>0</v>
      </c>
      <c r="T3752" s="6">
        <v>0</v>
      </c>
      <c r="U3752" s="5">
        <v>0</v>
      </c>
      <c r="V3752" s="6">
        <v>0</v>
      </c>
      <c r="W3752" s="5">
        <v>0</v>
      </c>
      <c r="X3752" s="6">
        <v>0</v>
      </c>
      <c r="Y3752" s="5">
        <v>0</v>
      </c>
      <c r="Z3752" s="6">
        <v>0</v>
      </c>
      <c r="AA3752" s="5">
        <v>0</v>
      </c>
      <c r="AB3752" s="6">
        <v>0</v>
      </c>
      <c r="AC3752" s="5">
        <v>0</v>
      </c>
      <c r="AD3752" s="6">
        <v>0</v>
      </c>
      <c r="AE3752" s="5">
        <v>4.2349999999999999E-2</v>
      </c>
      <c r="AF3752" s="6">
        <v>1.8680000000000001</v>
      </c>
    </row>
    <row r="3753" spans="2:32" x14ac:dyDescent="0.35">
      <c r="B3753" s="1" t="s">
        <v>809</v>
      </c>
      <c r="C3753" s="5">
        <v>1.17E-3</v>
      </c>
      <c r="D3753" s="6">
        <v>0.66</v>
      </c>
      <c r="E3753" s="5">
        <v>0</v>
      </c>
      <c r="F3753" s="6">
        <v>0</v>
      </c>
      <c r="G3753" s="5">
        <v>0</v>
      </c>
      <c r="H3753" s="6">
        <v>0</v>
      </c>
      <c r="I3753" s="5">
        <v>0</v>
      </c>
      <c r="J3753" s="6">
        <v>0</v>
      </c>
      <c r="K3753" s="5">
        <v>0</v>
      </c>
      <c r="L3753" s="6">
        <v>0</v>
      </c>
      <c r="M3753" s="5">
        <v>0</v>
      </c>
      <c r="N3753" s="6">
        <v>0</v>
      </c>
      <c r="O3753" s="5">
        <v>0</v>
      </c>
      <c r="P3753" s="6">
        <v>0</v>
      </c>
      <c r="Q3753" s="5">
        <v>0</v>
      </c>
      <c r="R3753" s="6">
        <v>0</v>
      </c>
      <c r="S3753" s="5">
        <v>8.3000000000000001E-3</v>
      </c>
      <c r="T3753" s="6">
        <v>0.53900000000000003</v>
      </c>
      <c r="U3753" s="5">
        <v>0</v>
      </c>
      <c r="V3753" s="6">
        <v>0</v>
      </c>
      <c r="W3753" s="5">
        <v>1.6420000000000001E-2</v>
      </c>
      <c r="X3753" s="6">
        <v>0.121</v>
      </c>
      <c r="Y3753" s="5">
        <v>0</v>
      </c>
      <c r="Z3753" s="6">
        <v>0</v>
      </c>
      <c r="AA3753" s="5">
        <v>0</v>
      </c>
      <c r="AB3753" s="6">
        <v>0</v>
      </c>
      <c r="AC3753" s="5">
        <v>0</v>
      </c>
      <c r="AD3753" s="6">
        <v>0</v>
      </c>
      <c r="AE3753" s="5">
        <v>0</v>
      </c>
      <c r="AF3753" s="6">
        <v>0</v>
      </c>
    </row>
    <row r="3754" spans="2:32" x14ac:dyDescent="0.35">
      <c r="B3754" s="1" t="s">
        <v>810</v>
      </c>
      <c r="C3754" s="5">
        <v>0</v>
      </c>
      <c r="D3754" s="6">
        <v>0</v>
      </c>
      <c r="E3754" s="5">
        <v>0</v>
      </c>
      <c r="F3754" s="6">
        <v>0</v>
      </c>
      <c r="G3754" s="5">
        <v>0</v>
      </c>
      <c r="H3754" s="6">
        <v>0</v>
      </c>
      <c r="I3754" s="5">
        <v>0</v>
      </c>
      <c r="J3754" s="6">
        <v>0</v>
      </c>
      <c r="K3754" s="5">
        <v>0</v>
      </c>
      <c r="L3754" s="6">
        <v>0</v>
      </c>
      <c r="M3754" s="5">
        <v>0</v>
      </c>
      <c r="N3754" s="6">
        <v>0</v>
      </c>
      <c r="O3754" s="5">
        <v>0</v>
      </c>
      <c r="P3754" s="6">
        <v>0</v>
      </c>
      <c r="Q3754" s="5">
        <v>0</v>
      </c>
      <c r="R3754" s="6">
        <v>0</v>
      </c>
      <c r="S3754" s="5">
        <v>0</v>
      </c>
      <c r="T3754" s="6">
        <v>0</v>
      </c>
      <c r="U3754" s="5">
        <v>0</v>
      </c>
      <c r="V3754" s="6">
        <v>0</v>
      </c>
      <c r="W3754" s="5">
        <v>0</v>
      </c>
      <c r="X3754" s="6">
        <v>0</v>
      </c>
      <c r="Y3754" s="5">
        <v>0</v>
      </c>
      <c r="Z3754" s="6">
        <v>0</v>
      </c>
      <c r="AA3754" s="5">
        <v>0</v>
      </c>
      <c r="AB3754" s="6">
        <v>0</v>
      </c>
      <c r="AC3754" s="5">
        <v>0</v>
      </c>
      <c r="AD3754" s="6">
        <v>0</v>
      </c>
      <c r="AE3754" s="5">
        <v>0</v>
      </c>
      <c r="AF3754" s="6">
        <v>0</v>
      </c>
    </row>
    <row r="3755" spans="2:32" x14ac:dyDescent="0.35">
      <c r="B3755" s="1" t="s">
        <v>811</v>
      </c>
      <c r="C3755" s="5">
        <v>0</v>
      </c>
      <c r="D3755" s="6">
        <v>0</v>
      </c>
      <c r="E3755" s="5">
        <v>0</v>
      </c>
      <c r="F3755" s="6">
        <v>0</v>
      </c>
      <c r="G3755" s="5">
        <v>0</v>
      </c>
      <c r="H3755" s="6">
        <v>0</v>
      </c>
      <c r="I3755" s="5">
        <v>0</v>
      </c>
      <c r="J3755" s="6">
        <v>0</v>
      </c>
      <c r="K3755" s="5">
        <v>0</v>
      </c>
      <c r="L3755" s="6">
        <v>0</v>
      </c>
      <c r="M3755" s="5">
        <v>0</v>
      </c>
      <c r="N3755" s="6">
        <v>0</v>
      </c>
      <c r="O3755" s="5">
        <v>0</v>
      </c>
      <c r="P3755" s="6">
        <v>0</v>
      </c>
      <c r="Q3755" s="5">
        <v>0</v>
      </c>
      <c r="R3755" s="6">
        <v>0</v>
      </c>
      <c r="S3755" s="5">
        <v>0</v>
      </c>
      <c r="T3755" s="6">
        <v>0</v>
      </c>
      <c r="U3755" s="5">
        <v>0</v>
      </c>
      <c r="V3755" s="6">
        <v>0</v>
      </c>
      <c r="W3755" s="5">
        <v>0</v>
      </c>
      <c r="X3755" s="6">
        <v>0</v>
      </c>
      <c r="Y3755" s="5">
        <v>0</v>
      </c>
      <c r="Z3755" s="6">
        <v>0</v>
      </c>
      <c r="AA3755" s="5">
        <v>0</v>
      </c>
      <c r="AB3755" s="6">
        <v>0</v>
      </c>
      <c r="AC3755" s="5">
        <v>0</v>
      </c>
      <c r="AD3755" s="6">
        <v>0</v>
      </c>
      <c r="AE3755" s="5">
        <v>0</v>
      </c>
      <c r="AF3755" s="6">
        <v>0</v>
      </c>
    </row>
    <row r="3756" spans="2:32" x14ac:dyDescent="0.35">
      <c r="B3756" s="1" t="s">
        <v>812</v>
      </c>
      <c r="C3756" s="5">
        <v>0</v>
      </c>
      <c r="D3756" s="6">
        <v>0</v>
      </c>
      <c r="E3756" s="5">
        <v>0</v>
      </c>
      <c r="F3756" s="6">
        <v>0</v>
      </c>
      <c r="G3756" s="5">
        <v>0</v>
      </c>
      <c r="H3756" s="6">
        <v>0</v>
      </c>
      <c r="I3756" s="5">
        <v>0</v>
      </c>
      <c r="J3756" s="6">
        <v>0</v>
      </c>
      <c r="K3756" s="5">
        <v>0</v>
      </c>
      <c r="L3756" s="6">
        <v>0</v>
      </c>
      <c r="M3756" s="5">
        <v>0</v>
      </c>
      <c r="N3756" s="6">
        <v>0</v>
      </c>
      <c r="O3756" s="5">
        <v>0</v>
      </c>
      <c r="P3756" s="6">
        <v>0</v>
      </c>
      <c r="Q3756" s="5">
        <v>0</v>
      </c>
      <c r="R3756" s="6">
        <v>0</v>
      </c>
      <c r="S3756" s="5">
        <v>0</v>
      </c>
      <c r="T3756" s="6">
        <v>0</v>
      </c>
      <c r="U3756" s="5">
        <v>0</v>
      </c>
      <c r="V3756" s="6">
        <v>0</v>
      </c>
      <c r="W3756" s="5">
        <v>0</v>
      </c>
      <c r="X3756" s="6">
        <v>0</v>
      </c>
      <c r="Y3756" s="5">
        <v>0</v>
      </c>
      <c r="Z3756" s="6">
        <v>0</v>
      </c>
      <c r="AA3756" s="5">
        <v>0</v>
      </c>
      <c r="AB3756" s="6">
        <v>0</v>
      </c>
      <c r="AC3756" s="5">
        <v>0</v>
      </c>
      <c r="AD3756" s="6">
        <v>0</v>
      </c>
      <c r="AE3756" s="5">
        <v>0</v>
      </c>
      <c r="AF3756" s="6">
        <v>0</v>
      </c>
    </row>
    <row r="3757" spans="2:32" x14ac:dyDescent="0.35">
      <c r="B3757" s="1" t="s">
        <v>813</v>
      </c>
      <c r="C3757" s="5">
        <v>0</v>
      </c>
      <c r="D3757" s="6">
        <v>0</v>
      </c>
      <c r="E3757" s="5">
        <v>0</v>
      </c>
      <c r="F3757" s="6">
        <v>0</v>
      </c>
      <c r="G3757" s="5">
        <v>0</v>
      </c>
      <c r="H3757" s="6">
        <v>0</v>
      </c>
      <c r="I3757" s="5">
        <v>0</v>
      </c>
      <c r="J3757" s="6">
        <v>0</v>
      </c>
      <c r="K3757" s="5">
        <v>0</v>
      </c>
      <c r="L3757" s="6">
        <v>0</v>
      </c>
      <c r="M3757" s="5">
        <v>0</v>
      </c>
      <c r="N3757" s="6">
        <v>0</v>
      </c>
      <c r="O3757" s="5">
        <v>0</v>
      </c>
      <c r="P3757" s="6">
        <v>0</v>
      </c>
      <c r="Q3757" s="5">
        <v>0</v>
      </c>
      <c r="R3757" s="6">
        <v>0</v>
      </c>
      <c r="S3757" s="5">
        <v>0</v>
      </c>
      <c r="T3757" s="6">
        <v>0</v>
      </c>
      <c r="U3757" s="5">
        <v>0</v>
      </c>
      <c r="V3757" s="6">
        <v>0</v>
      </c>
      <c r="W3757" s="5">
        <v>0</v>
      </c>
      <c r="X3757" s="6">
        <v>0</v>
      </c>
      <c r="Y3757" s="5">
        <v>0</v>
      </c>
      <c r="Z3757" s="6">
        <v>0</v>
      </c>
      <c r="AA3757" s="5">
        <v>0</v>
      </c>
      <c r="AB3757" s="6">
        <v>0</v>
      </c>
      <c r="AC3757" s="5">
        <v>0</v>
      </c>
      <c r="AD3757" s="6">
        <v>0</v>
      </c>
      <c r="AE3757" s="5">
        <v>0</v>
      </c>
      <c r="AF3757" s="6">
        <v>0</v>
      </c>
    </row>
    <row r="3758" spans="2:32" x14ac:dyDescent="0.35">
      <c r="B3758" s="1" t="s">
        <v>343</v>
      </c>
      <c r="C3758" s="5">
        <v>0</v>
      </c>
      <c r="D3758" s="6">
        <v>0</v>
      </c>
      <c r="E3758" s="5">
        <v>0</v>
      </c>
      <c r="F3758" s="6">
        <v>0</v>
      </c>
      <c r="G3758" s="5">
        <v>0</v>
      </c>
      <c r="H3758" s="6">
        <v>0</v>
      </c>
      <c r="I3758" s="5">
        <v>0</v>
      </c>
      <c r="J3758" s="6">
        <v>0</v>
      </c>
      <c r="K3758" s="5">
        <v>0</v>
      </c>
      <c r="L3758" s="6">
        <v>0</v>
      </c>
      <c r="M3758" s="5">
        <v>0</v>
      </c>
      <c r="N3758" s="6">
        <v>0</v>
      </c>
      <c r="O3758" s="5">
        <v>0</v>
      </c>
      <c r="P3758" s="6">
        <v>0</v>
      </c>
      <c r="Q3758" s="5">
        <v>0</v>
      </c>
      <c r="R3758" s="6">
        <v>0</v>
      </c>
      <c r="S3758" s="5">
        <v>0</v>
      </c>
      <c r="T3758" s="6">
        <v>0</v>
      </c>
      <c r="U3758" s="5">
        <v>0</v>
      </c>
      <c r="V3758" s="6">
        <v>0</v>
      </c>
      <c r="W3758" s="5">
        <v>0</v>
      </c>
      <c r="X3758" s="6">
        <v>0</v>
      </c>
      <c r="Y3758" s="5">
        <v>0</v>
      </c>
      <c r="Z3758" s="6">
        <v>0</v>
      </c>
      <c r="AA3758" s="5">
        <v>0</v>
      </c>
      <c r="AB3758" s="6">
        <v>0</v>
      </c>
      <c r="AC3758" s="5">
        <v>0</v>
      </c>
      <c r="AD3758" s="6">
        <v>0</v>
      </c>
      <c r="AE3758" s="5">
        <v>0</v>
      </c>
      <c r="AF3758" s="6">
        <v>0</v>
      </c>
    </row>
    <row r="3759" spans="2:32" x14ac:dyDescent="0.35">
      <c r="B3759" s="1" t="s">
        <v>344</v>
      </c>
      <c r="C3759" s="5">
        <v>0</v>
      </c>
      <c r="D3759" s="6">
        <v>0</v>
      </c>
      <c r="E3759" s="5">
        <v>0</v>
      </c>
      <c r="F3759" s="6">
        <v>0</v>
      </c>
      <c r="G3759" s="5">
        <v>0</v>
      </c>
      <c r="H3759" s="6">
        <v>0</v>
      </c>
      <c r="I3759" s="5">
        <v>0</v>
      </c>
      <c r="J3759" s="6">
        <v>0</v>
      </c>
      <c r="K3759" s="5">
        <v>0</v>
      </c>
      <c r="L3759" s="6">
        <v>0</v>
      </c>
      <c r="M3759" s="5">
        <v>0</v>
      </c>
      <c r="N3759" s="6">
        <v>0</v>
      </c>
      <c r="O3759" s="5">
        <v>0</v>
      </c>
      <c r="P3759" s="6">
        <v>0</v>
      </c>
      <c r="Q3759" s="5">
        <v>0</v>
      </c>
      <c r="R3759" s="6">
        <v>0</v>
      </c>
      <c r="S3759" s="5">
        <v>0</v>
      </c>
      <c r="T3759" s="6">
        <v>0</v>
      </c>
      <c r="U3759" s="5">
        <v>0</v>
      </c>
      <c r="V3759" s="6">
        <v>0</v>
      </c>
      <c r="W3759" s="5">
        <v>0</v>
      </c>
      <c r="X3759" s="6">
        <v>0</v>
      </c>
      <c r="Y3759" s="5">
        <v>0</v>
      </c>
      <c r="Z3759" s="6">
        <v>0</v>
      </c>
      <c r="AA3759" s="5">
        <v>0</v>
      </c>
      <c r="AB3759" s="6">
        <v>0</v>
      </c>
      <c r="AC3759" s="5">
        <v>0</v>
      </c>
      <c r="AD3759" s="6">
        <v>0</v>
      </c>
      <c r="AE3759" s="5">
        <v>0</v>
      </c>
      <c r="AF3759" s="6">
        <v>0</v>
      </c>
    </row>
    <row r="3760" spans="2:32" x14ac:dyDescent="0.35">
      <c r="B3760" s="1" t="s">
        <v>345</v>
      </c>
      <c r="C3760" s="5">
        <v>0</v>
      </c>
      <c r="D3760" s="6">
        <v>0</v>
      </c>
      <c r="E3760" s="5">
        <v>0</v>
      </c>
      <c r="F3760" s="6">
        <v>0</v>
      </c>
      <c r="G3760" s="5">
        <v>0</v>
      </c>
      <c r="H3760" s="6">
        <v>0</v>
      </c>
      <c r="I3760" s="5">
        <v>0</v>
      </c>
      <c r="J3760" s="6">
        <v>0</v>
      </c>
      <c r="K3760" s="5">
        <v>0</v>
      </c>
      <c r="L3760" s="6">
        <v>0</v>
      </c>
      <c r="M3760" s="5">
        <v>0</v>
      </c>
      <c r="N3760" s="6">
        <v>0</v>
      </c>
      <c r="O3760" s="5">
        <v>0</v>
      </c>
      <c r="P3760" s="6">
        <v>0</v>
      </c>
      <c r="Q3760" s="5">
        <v>0</v>
      </c>
      <c r="R3760" s="6">
        <v>0</v>
      </c>
      <c r="S3760" s="5">
        <v>0</v>
      </c>
      <c r="T3760" s="6">
        <v>0</v>
      </c>
      <c r="U3760" s="5">
        <v>0</v>
      </c>
      <c r="V3760" s="6">
        <v>0</v>
      </c>
      <c r="W3760" s="5">
        <v>0</v>
      </c>
      <c r="X3760" s="6">
        <v>0</v>
      </c>
      <c r="Y3760" s="5">
        <v>0</v>
      </c>
      <c r="Z3760" s="6">
        <v>0</v>
      </c>
      <c r="AA3760" s="5">
        <v>0</v>
      </c>
      <c r="AB3760" s="6">
        <v>0</v>
      </c>
      <c r="AC3760" s="5">
        <v>0</v>
      </c>
      <c r="AD3760" s="6">
        <v>0</v>
      </c>
      <c r="AE3760" s="5">
        <v>0</v>
      </c>
      <c r="AF3760" s="6">
        <v>0</v>
      </c>
    </row>
    <row r="3761" spans="2:32" x14ac:dyDescent="0.35">
      <c r="B3761" s="1" t="s">
        <v>346</v>
      </c>
      <c r="C3761" s="5">
        <v>0</v>
      </c>
      <c r="D3761" s="6">
        <v>0</v>
      </c>
      <c r="E3761" s="5">
        <v>0</v>
      </c>
      <c r="F3761" s="6">
        <v>0</v>
      </c>
      <c r="G3761" s="5">
        <v>0</v>
      </c>
      <c r="H3761" s="6">
        <v>0</v>
      </c>
      <c r="I3761" s="5">
        <v>0</v>
      </c>
      <c r="J3761" s="6">
        <v>0</v>
      </c>
      <c r="K3761" s="5">
        <v>0</v>
      </c>
      <c r="L3761" s="6">
        <v>0</v>
      </c>
      <c r="M3761" s="5">
        <v>0</v>
      </c>
      <c r="N3761" s="6">
        <v>0</v>
      </c>
      <c r="O3761" s="5">
        <v>0</v>
      </c>
      <c r="P3761" s="6">
        <v>0</v>
      </c>
      <c r="Q3761" s="5">
        <v>0</v>
      </c>
      <c r="R3761" s="6">
        <v>0</v>
      </c>
      <c r="S3761" s="5">
        <v>0</v>
      </c>
      <c r="T3761" s="6">
        <v>0</v>
      </c>
      <c r="U3761" s="5">
        <v>0</v>
      </c>
      <c r="V3761" s="6">
        <v>0</v>
      </c>
      <c r="W3761" s="5">
        <v>0</v>
      </c>
      <c r="X3761" s="6">
        <v>0</v>
      </c>
      <c r="Y3761" s="5">
        <v>0</v>
      </c>
      <c r="Z3761" s="6">
        <v>0</v>
      </c>
      <c r="AA3761" s="5">
        <v>0</v>
      </c>
      <c r="AB3761" s="6">
        <v>0</v>
      </c>
      <c r="AC3761" s="5">
        <v>0</v>
      </c>
      <c r="AD3761" s="6">
        <v>0</v>
      </c>
      <c r="AE3761" s="5">
        <v>0</v>
      </c>
      <c r="AF3761" s="6">
        <v>0</v>
      </c>
    </row>
    <row r="3762" spans="2:32" x14ac:dyDescent="0.35">
      <c r="B3762" s="1" t="s">
        <v>347</v>
      </c>
      <c r="C3762" s="5">
        <v>0</v>
      </c>
      <c r="D3762" s="6">
        <v>0</v>
      </c>
      <c r="E3762" s="5">
        <v>0</v>
      </c>
      <c r="F3762" s="6">
        <v>0</v>
      </c>
      <c r="G3762" s="5">
        <v>0</v>
      </c>
      <c r="H3762" s="6">
        <v>0</v>
      </c>
      <c r="I3762" s="5">
        <v>0</v>
      </c>
      <c r="J3762" s="6">
        <v>0</v>
      </c>
      <c r="K3762" s="5">
        <v>0</v>
      </c>
      <c r="L3762" s="6">
        <v>0</v>
      </c>
      <c r="M3762" s="5">
        <v>0</v>
      </c>
      <c r="N3762" s="6">
        <v>0</v>
      </c>
      <c r="O3762" s="5">
        <v>0</v>
      </c>
      <c r="P3762" s="6">
        <v>0</v>
      </c>
      <c r="Q3762" s="5">
        <v>0</v>
      </c>
      <c r="R3762" s="6">
        <v>0</v>
      </c>
      <c r="S3762" s="5">
        <v>0</v>
      </c>
      <c r="T3762" s="6">
        <v>0</v>
      </c>
      <c r="U3762" s="5">
        <v>0</v>
      </c>
      <c r="V3762" s="6">
        <v>0</v>
      </c>
      <c r="W3762" s="5">
        <v>0</v>
      </c>
      <c r="X3762" s="6">
        <v>0</v>
      </c>
      <c r="Y3762" s="5">
        <v>0</v>
      </c>
      <c r="Z3762" s="6">
        <v>0</v>
      </c>
      <c r="AA3762" s="5">
        <v>0</v>
      </c>
      <c r="AB3762" s="6">
        <v>0</v>
      </c>
      <c r="AC3762" s="5">
        <v>0</v>
      </c>
      <c r="AD3762" s="6">
        <v>0</v>
      </c>
      <c r="AE3762" s="5">
        <v>0</v>
      </c>
      <c r="AF3762" s="6">
        <v>0</v>
      </c>
    </row>
    <row r="3763" spans="2:32" x14ac:dyDescent="0.35">
      <c r="B3763" s="1" t="s">
        <v>348</v>
      </c>
      <c r="C3763" s="5">
        <v>0</v>
      </c>
      <c r="D3763" s="6">
        <v>0</v>
      </c>
      <c r="E3763" s="5">
        <v>0</v>
      </c>
      <c r="F3763" s="6">
        <v>0</v>
      </c>
      <c r="G3763" s="5">
        <v>0</v>
      </c>
      <c r="H3763" s="6">
        <v>0</v>
      </c>
      <c r="I3763" s="5">
        <v>0</v>
      </c>
      <c r="J3763" s="6">
        <v>0</v>
      </c>
      <c r="K3763" s="5">
        <v>0</v>
      </c>
      <c r="L3763" s="6">
        <v>0</v>
      </c>
      <c r="M3763" s="5">
        <v>0</v>
      </c>
      <c r="N3763" s="6">
        <v>0</v>
      </c>
      <c r="O3763" s="5">
        <v>0</v>
      </c>
      <c r="P3763" s="6">
        <v>0</v>
      </c>
      <c r="Q3763" s="5">
        <v>0</v>
      </c>
      <c r="R3763" s="6">
        <v>0</v>
      </c>
      <c r="S3763" s="5">
        <v>0</v>
      </c>
      <c r="T3763" s="6">
        <v>0</v>
      </c>
      <c r="U3763" s="5">
        <v>0</v>
      </c>
      <c r="V3763" s="6">
        <v>0</v>
      </c>
      <c r="W3763" s="5">
        <v>0</v>
      </c>
      <c r="X3763" s="6">
        <v>0</v>
      </c>
      <c r="Y3763" s="5">
        <v>0</v>
      </c>
      <c r="Z3763" s="6">
        <v>0</v>
      </c>
      <c r="AA3763" s="5">
        <v>0</v>
      </c>
      <c r="AB3763" s="6">
        <v>0</v>
      </c>
      <c r="AC3763" s="5">
        <v>0</v>
      </c>
      <c r="AD3763" s="6">
        <v>0</v>
      </c>
      <c r="AE3763" s="5">
        <v>0</v>
      </c>
      <c r="AF3763" s="6">
        <v>0</v>
      </c>
    </row>
    <row r="3764" spans="2:32" x14ac:dyDescent="0.35">
      <c r="B3764" s="1" t="s">
        <v>349</v>
      </c>
      <c r="C3764" s="5">
        <v>0</v>
      </c>
      <c r="D3764" s="6">
        <v>0</v>
      </c>
      <c r="E3764" s="5">
        <v>0</v>
      </c>
      <c r="F3764" s="6">
        <v>0</v>
      </c>
      <c r="G3764" s="5">
        <v>0</v>
      </c>
      <c r="H3764" s="6">
        <v>0</v>
      </c>
      <c r="I3764" s="5">
        <v>0</v>
      </c>
      <c r="J3764" s="6">
        <v>0</v>
      </c>
      <c r="K3764" s="5">
        <v>0</v>
      </c>
      <c r="L3764" s="6">
        <v>0</v>
      </c>
      <c r="M3764" s="5">
        <v>0</v>
      </c>
      <c r="N3764" s="6">
        <v>0</v>
      </c>
      <c r="O3764" s="5">
        <v>0</v>
      </c>
      <c r="P3764" s="6">
        <v>0</v>
      </c>
      <c r="Q3764" s="5">
        <v>0</v>
      </c>
      <c r="R3764" s="6">
        <v>0</v>
      </c>
      <c r="S3764" s="5">
        <v>0</v>
      </c>
      <c r="T3764" s="6">
        <v>0</v>
      </c>
      <c r="U3764" s="5">
        <v>0</v>
      </c>
      <c r="V3764" s="6">
        <v>0</v>
      </c>
      <c r="W3764" s="5">
        <v>0</v>
      </c>
      <c r="X3764" s="6">
        <v>0</v>
      </c>
      <c r="Y3764" s="5">
        <v>0</v>
      </c>
      <c r="Z3764" s="6">
        <v>0</v>
      </c>
      <c r="AA3764" s="5">
        <v>0</v>
      </c>
      <c r="AB3764" s="6">
        <v>0</v>
      </c>
      <c r="AC3764" s="5">
        <v>0</v>
      </c>
      <c r="AD3764" s="6">
        <v>0</v>
      </c>
      <c r="AE3764" s="5">
        <v>0</v>
      </c>
      <c r="AF3764" s="6">
        <v>0</v>
      </c>
    </row>
    <row r="3765" spans="2:32" x14ac:dyDescent="0.35">
      <c r="B3765" s="1" t="s">
        <v>350</v>
      </c>
      <c r="C3765" s="5">
        <v>0</v>
      </c>
      <c r="D3765" s="6">
        <v>0</v>
      </c>
      <c r="E3765" s="5">
        <v>0</v>
      </c>
      <c r="F3765" s="6">
        <v>0</v>
      </c>
      <c r="G3765" s="5">
        <v>0</v>
      </c>
      <c r="H3765" s="6">
        <v>0</v>
      </c>
      <c r="I3765" s="5">
        <v>0</v>
      </c>
      <c r="J3765" s="6">
        <v>0</v>
      </c>
      <c r="K3765" s="5">
        <v>0</v>
      </c>
      <c r="L3765" s="6">
        <v>0</v>
      </c>
      <c r="M3765" s="5">
        <v>0</v>
      </c>
      <c r="N3765" s="6">
        <v>0</v>
      </c>
      <c r="O3765" s="5">
        <v>0</v>
      </c>
      <c r="P3765" s="6">
        <v>0</v>
      </c>
      <c r="Q3765" s="5">
        <v>0</v>
      </c>
      <c r="R3765" s="6">
        <v>0</v>
      </c>
      <c r="S3765" s="5">
        <v>0</v>
      </c>
      <c r="T3765" s="6">
        <v>0</v>
      </c>
      <c r="U3765" s="5">
        <v>0</v>
      </c>
      <c r="V3765" s="6">
        <v>0</v>
      </c>
      <c r="W3765" s="5">
        <v>0</v>
      </c>
      <c r="X3765" s="6">
        <v>0</v>
      </c>
      <c r="Y3765" s="5">
        <v>0</v>
      </c>
      <c r="Z3765" s="6">
        <v>0</v>
      </c>
      <c r="AA3765" s="5">
        <v>0</v>
      </c>
      <c r="AB3765" s="6">
        <v>0</v>
      </c>
      <c r="AC3765" s="5">
        <v>0</v>
      </c>
      <c r="AD3765" s="6">
        <v>0</v>
      </c>
      <c r="AE3765" s="5">
        <v>0</v>
      </c>
      <c r="AF3765" s="6">
        <v>0</v>
      </c>
    </row>
    <row r="3766" spans="2:32" x14ac:dyDescent="0.35">
      <c r="B3766" s="1" t="s">
        <v>351</v>
      </c>
      <c r="C3766" s="5">
        <v>0</v>
      </c>
      <c r="D3766" s="6">
        <v>0</v>
      </c>
      <c r="E3766" s="5">
        <v>0</v>
      </c>
      <c r="F3766" s="6">
        <v>0</v>
      </c>
      <c r="G3766" s="5">
        <v>0</v>
      </c>
      <c r="H3766" s="6">
        <v>0</v>
      </c>
      <c r="I3766" s="5">
        <v>0</v>
      </c>
      <c r="J3766" s="6">
        <v>0</v>
      </c>
      <c r="K3766" s="5">
        <v>0</v>
      </c>
      <c r="L3766" s="6">
        <v>0</v>
      </c>
      <c r="M3766" s="5">
        <v>0</v>
      </c>
      <c r="N3766" s="6">
        <v>0</v>
      </c>
      <c r="O3766" s="5">
        <v>0</v>
      </c>
      <c r="P3766" s="6">
        <v>0</v>
      </c>
      <c r="Q3766" s="5">
        <v>0</v>
      </c>
      <c r="R3766" s="6">
        <v>0</v>
      </c>
      <c r="S3766" s="5">
        <v>0</v>
      </c>
      <c r="T3766" s="6">
        <v>0</v>
      </c>
      <c r="U3766" s="5">
        <v>0</v>
      </c>
      <c r="V3766" s="6">
        <v>0</v>
      </c>
      <c r="W3766" s="5">
        <v>0</v>
      </c>
      <c r="X3766" s="6">
        <v>0</v>
      </c>
      <c r="Y3766" s="5">
        <v>0</v>
      </c>
      <c r="Z3766" s="6">
        <v>0</v>
      </c>
      <c r="AA3766" s="5">
        <v>0</v>
      </c>
      <c r="AB3766" s="6">
        <v>0</v>
      </c>
      <c r="AC3766" s="5">
        <v>0</v>
      </c>
      <c r="AD3766" s="6">
        <v>0</v>
      </c>
      <c r="AE3766" s="5">
        <v>0</v>
      </c>
      <c r="AF3766" s="6">
        <v>0</v>
      </c>
    </row>
    <row r="3767" spans="2:32" x14ac:dyDescent="0.35">
      <c r="B3767" s="1" t="s">
        <v>353</v>
      </c>
      <c r="C3767" s="5">
        <v>0</v>
      </c>
      <c r="D3767" s="6">
        <v>0</v>
      </c>
      <c r="E3767" s="5">
        <v>0</v>
      </c>
      <c r="F3767" s="6">
        <v>0</v>
      </c>
      <c r="G3767" s="5">
        <v>0</v>
      </c>
      <c r="H3767" s="6">
        <v>0</v>
      </c>
      <c r="I3767" s="5">
        <v>0</v>
      </c>
      <c r="J3767" s="6">
        <v>0</v>
      </c>
      <c r="K3767" s="5">
        <v>0</v>
      </c>
      <c r="L3767" s="6">
        <v>0</v>
      </c>
      <c r="M3767" s="5">
        <v>0</v>
      </c>
      <c r="N3767" s="6">
        <v>0</v>
      </c>
      <c r="O3767" s="5">
        <v>0</v>
      </c>
      <c r="P3767" s="6">
        <v>0</v>
      </c>
      <c r="Q3767" s="5">
        <v>0</v>
      </c>
      <c r="R3767" s="6">
        <v>0</v>
      </c>
      <c r="S3767" s="5">
        <v>0</v>
      </c>
      <c r="T3767" s="6">
        <v>0</v>
      </c>
      <c r="U3767" s="5">
        <v>0</v>
      </c>
      <c r="V3767" s="6">
        <v>0</v>
      </c>
      <c r="W3767" s="5">
        <v>0</v>
      </c>
      <c r="X3767" s="6">
        <v>0</v>
      </c>
      <c r="Y3767" s="5">
        <v>0</v>
      </c>
      <c r="Z3767" s="6">
        <v>0</v>
      </c>
      <c r="AA3767" s="5">
        <v>0</v>
      </c>
      <c r="AB3767" s="6">
        <v>0</v>
      </c>
      <c r="AC3767" s="5">
        <v>0</v>
      </c>
      <c r="AD3767" s="6">
        <v>0</v>
      </c>
      <c r="AE3767" s="5">
        <v>0</v>
      </c>
      <c r="AF3767" s="6">
        <v>0</v>
      </c>
    </row>
    <row r="3768" spans="2:32" x14ac:dyDescent="0.35">
      <c r="B3768" s="1" t="s">
        <v>354</v>
      </c>
      <c r="C3768" s="5">
        <v>1.66E-3</v>
      </c>
      <c r="D3768" s="6">
        <v>0.93799999999999994</v>
      </c>
      <c r="E3768" s="5">
        <v>9.9699999999999997E-3</v>
      </c>
      <c r="F3768" s="6">
        <v>0.249</v>
      </c>
      <c r="G3768" s="5">
        <v>0</v>
      </c>
      <c r="H3768" s="6">
        <v>0</v>
      </c>
      <c r="I3768" s="5">
        <v>0</v>
      </c>
      <c r="J3768" s="6">
        <v>0</v>
      </c>
      <c r="K3768" s="5">
        <v>0</v>
      </c>
      <c r="L3768" s="6">
        <v>0</v>
      </c>
      <c r="M3768" s="5">
        <v>0</v>
      </c>
      <c r="N3768" s="6">
        <v>0</v>
      </c>
      <c r="O3768" s="5">
        <v>0</v>
      </c>
      <c r="P3768" s="6">
        <v>0</v>
      </c>
      <c r="Q3768" s="5">
        <v>0</v>
      </c>
      <c r="R3768" s="6">
        <v>0</v>
      </c>
      <c r="S3768" s="5">
        <v>0</v>
      </c>
      <c r="T3768" s="6">
        <v>0</v>
      </c>
      <c r="U3768" s="5">
        <v>0</v>
      </c>
      <c r="V3768" s="6">
        <v>0</v>
      </c>
      <c r="W3768" s="5">
        <v>1.6420000000000001E-2</v>
      </c>
      <c r="X3768" s="6">
        <v>0.121</v>
      </c>
      <c r="Y3768" s="5">
        <v>1.1509999999999999E-2</v>
      </c>
      <c r="Z3768" s="6">
        <v>0.56799999999999995</v>
      </c>
      <c r="AA3768" s="5">
        <v>0</v>
      </c>
      <c r="AB3768" s="6">
        <v>0</v>
      </c>
      <c r="AC3768" s="5">
        <v>0</v>
      </c>
      <c r="AD3768" s="6">
        <v>0</v>
      </c>
      <c r="AE3768" s="5">
        <v>0</v>
      </c>
      <c r="AF3768" s="6">
        <v>0</v>
      </c>
    </row>
    <row r="3769" spans="2:32" x14ac:dyDescent="0.35">
      <c r="B3769" s="1" t="s">
        <v>355</v>
      </c>
      <c r="C3769" s="5">
        <v>0</v>
      </c>
      <c r="D3769" s="6">
        <v>0</v>
      </c>
      <c r="E3769" s="5">
        <v>0</v>
      </c>
      <c r="F3769" s="6">
        <v>0</v>
      </c>
      <c r="G3769" s="5">
        <v>0</v>
      </c>
      <c r="H3769" s="6">
        <v>0</v>
      </c>
      <c r="I3769" s="5">
        <v>0</v>
      </c>
      <c r="J3769" s="6">
        <v>0</v>
      </c>
      <c r="K3769" s="5">
        <v>0</v>
      </c>
      <c r="L3769" s="6">
        <v>0</v>
      </c>
      <c r="M3769" s="5">
        <v>0</v>
      </c>
      <c r="N3769" s="6">
        <v>0</v>
      </c>
      <c r="O3769" s="5">
        <v>0</v>
      </c>
      <c r="P3769" s="6">
        <v>0</v>
      </c>
      <c r="Q3769" s="5">
        <v>0</v>
      </c>
      <c r="R3769" s="6">
        <v>0</v>
      </c>
      <c r="S3769" s="5">
        <v>0</v>
      </c>
      <c r="T3769" s="6">
        <v>0</v>
      </c>
      <c r="U3769" s="5">
        <v>0</v>
      </c>
      <c r="V3769" s="6">
        <v>0</v>
      </c>
      <c r="W3769" s="5">
        <v>0</v>
      </c>
      <c r="X3769" s="6">
        <v>0</v>
      </c>
      <c r="Y3769" s="5">
        <v>0</v>
      </c>
      <c r="Z3769" s="6">
        <v>0</v>
      </c>
      <c r="AA3769" s="5">
        <v>0</v>
      </c>
      <c r="AB3769" s="6">
        <v>0</v>
      </c>
      <c r="AC3769" s="5">
        <v>0</v>
      </c>
      <c r="AD3769" s="6">
        <v>0</v>
      </c>
      <c r="AE3769" s="5">
        <v>0</v>
      </c>
      <c r="AF3769" s="6">
        <v>0</v>
      </c>
    </row>
    <row r="3770" spans="2:32" x14ac:dyDescent="0.35">
      <c r="B3770" s="1" t="s">
        <v>814</v>
      </c>
      <c r="C3770" s="5">
        <v>0</v>
      </c>
      <c r="D3770" s="6">
        <v>0</v>
      </c>
      <c r="E3770" s="5">
        <v>0</v>
      </c>
      <c r="F3770" s="6">
        <v>0</v>
      </c>
      <c r="G3770" s="5">
        <v>0</v>
      </c>
      <c r="H3770" s="6">
        <v>0</v>
      </c>
      <c r="I3770" s="5">
        <v>0</v>
      </c>
      <c r="J3770" s="6">
        <v>0</v>
      </c>
      <c r="K3770" s="5">
        <v>0</v>
      </c>
      <c r="L3770" s="6">
        <v>0</v>
      </c>
      <c r="M3770" s="5">
        <v>0</v>
      </c>
      <c r="N3770" s="6">
        <v>0</v>
      </c>
      <c r="O3770" s="5">
        <v>0</v>
      </c>
      <c r="P3770" s="6">
        <v>0</v>
      </c>
      <c r="Q3770" s="5">
        <v>0</v>
      </c>
      <c r="R3770" s="6">
        <v>0</v>
      </c>
      <c r="S3770" s="5">
        <v>0</v>
      </c>
      <c r="T3770" s="6">
        <v>0</v>
      </c>
      <c r="U3770" s="5">
        <v>0</v>
      </c>
      <c r="V3770" s="6">
        <v>0</v>
      </c>
      <c r="W3770" s="5">
        <v>0</v>
      </c>
      <c r="X3770" s="6">
        <v>0</v>
      </c>
      <c r="Y3770" s="5">
        <v>0</v>
      </c>
      <c r="Z3770" s="6">
        <v>0</v>
      </c>
      <c r="AA3770" s="5">
        <v>0</v>
      </c>
      <c r="AB3770" s="6">
        <v>0</v>
      </c>
      <c r="AC3770" s="5">
        <v>0</v>
      </c>
      <c r="AD3770" s="6">
        <v>0</v>
      </c>
      <c r="AE3770" s="5">
        <v>0</v>
      </c>
      <c r="AF3770" s="6">
        <v>0</v>
      </c>
    </row>
    <row r="3771" spans="2:32" x14ac:dyDescent="0.35">
      <c r="B3771" s="1" t="s">
        <v>815</v>
      </c>
      <c r="C3771" s="5">
        <v>0</v>
      </c>
      <c r="D3771" s="6">
        <v>0</v>
      </c>
      <c r="E3771" s="5">
        <v>0</v>
      </c>
      <c r="F3771" s="6">
        <v>0</v>
      </c>
      <c r="G3771" s="5">
        <v>0</v>
      </c>
      <c r="H3771" s="6">
        <v>0</v>
      </c>
      <c r="I3771" s="5">
        <v>0</v>
      </c>
      <c r="J3771" s="6">
        <v>0</v>
      </c>
      <c r="K3771" s="5">
        <v>0</v>
      </c>
      <c r="L3771" s="6">
        <v>0</v>
      </c>
      <c r="M3771" s="5">
        <v>0</v>
      </c>
      <c r="N3771" s="6">
        <v>0</v>
      </c>
      <c r="O3771" s="5">
        <v>0</v>
      </c>
      <c r="P3771" s="6">
        <v>0</v>
      </c>
      <c r="Q3771" s="5">
        <v>0</v>
      </c>
      <c r="R3771" s="6">
        <v>0</v>
      </c>
      <c r="S3771" s="5">
        <v>0</v>
      </c>
      <c r="T3771" s="6">
        <v>0</v>
      </c>
      <c r="U3771" s="5">
        <v>0</v>
      </c>
      <c r="V3771" s="6">
        <v>0</v>
      </c>
      <c r="W3771" s="5">
        <v>0</v>
      </c>
      <c r="X3771" s="6">
        <v>0</v>
      </c>
      <c r="Y3771" s="5">
        <v>0</v>
      </c>
      <c r="Z3771" s="6">
        <v>0</v>
      </c>
      <c r="AA3771" s="5">
        <v>0</v>
      </c>
      <c r="AB3771" s="6">
        <v>0</v>
      </c>
      <c r="AC3771" s="5">
        <v>0</v>
      </c>
      <c r="AD3771" s="6">
        <v>0</v>
      </c>
      <c r="AE3771" s="5">
        <v>0</v>
      </c>
      <c r="AF3771" s="6">
        <v>0</v>
      </c>
    </row>
    <row r="3772" spans="2:32" x14ac:dyDescent="0.35">
      <c r="B3772" s="1" t="s">
        <v>816</v>
      </c>
      <c r="C3772" s="5">
        <v>0</v>
      </c>
      <c r="D3772" s="6">
        <v>0</v>
      </c>
      <c r="E3772" s="5">
        <v>0</v>
      </c>
      <c r="F3772" s="6">
        <v>0</v>
      </c>
      <c r="G3772" s="5">
        <v>0</v>
      </c>
      <c r="H3772" s="6">
        <v>0</v>
      </c>
      <c r="I3772" s="5">
        <v>0</v>
      </c>
      <c r="J3772" s="6">
        <v>0</v>
      </c>
      <c r="K3772" s="5">
        <v>0</v>
      </c>
      <c r="L3772" s="6">
        <v>0</v>
      </c>
      <c r="M3772" s="5">
        <v>0</v>
      </c>
      <c r="N3772" s="6">
        <v>0</v>
      </c>
      <c r="O3772" s="5">
        <v>0</v>
      </c>
      <c r="P3772" s="6">
        <v>0</v>
      </c>
      <c r="Q3772" s="5">
        <v>0</v>
      </c>
      <c r="R3772" s="6">
        <v>0</v>
      </c>
      <c r="S3772" s="5">
        <v>0</v>
      </c>
      <c r="T3772" s="6">
        <v>0</v>
      </c>
      <c r="U3772" s="5">
        <v>0</v>
      </c>
      <c r="V3772" s="6">
        <v>0</v>
      </c>
      <c r="W3772" s="5">
        <v>0</v>
      </c>
      <c r="X3772" s="6">
        <v>0</v>
      </c>
      <c r="Y3772" s="5">
        <v>0</v>
      </c>
      <c r="Z3772" s="6">
        <v>0</v>
      </c>
      <c r="AA3772" s="5">
        <v>0</v>
      </c>
      <c r="AB3772" s="6">
        <v>0</v>
      </c>
      <c r="AC3772" s="5">
        <v>0</v>
      </c>
      <c r="AD3772" s="6">
        <v>0</v>
      </c>
      <c r="AE3772" s="5">
        <v>0</v>
      </c>
      <c r="AF3772" s="6">
        <v>0</v>
      </c>
    </row>
    <row r="3773" spans="2:32" x14ac:dyDescent="0.35">
      <c r="B3773" s="1" t="s">
        <v>817</v>
      </c>
      <c r="C3773" s="5">
        <v>0</v>
      </c>
      <c r="D3773" s="6">
        <v>0</v>
      </c>
      <c r="E3773" s="5">
        <v>0</v>
      </c>
      <c r="F3773" s="6">
        <v>0</v>
      </c>
      <c r="G3773" s="5">
        <v>0</v>
      </c>
      <c r="H3773" s="6">
        <v>0</v>
      </c>
      <c r="I3773" s="5">
        <v>0</v>
      </c>
      <c r="J3773" s="6">
        <v>0</v>
      </c>
      <c r="K3773" s="5">
        <v>0</v>
      </c>
      <c r="L3773" s="6">
        <v>0</v>
      </c>
      <c r="M3773" s="5">
        <v>0</v>
      </c>
      <c r="N3773" s="6">
        <v>0</v>
      </c>
      <c r="O3773" s="5">
        <v>0</v>
      </c>
      <c r="P3773" s="6">
        <v>0</v>
      </c>
      <c r="Q3773" s="5">
        <v>0</v>
      </c>
      <c r="R3773" s="6">
        <v>0</v>
      </c>
      <c r="S3773" s="5">
        <v>0</v>
      </c>
      <c r="T3773" s="6">
        <v>0</v>
      </c>
      <c r="U3773" s="5">
        <v>0</v>
      </c>
      <c r="V3773" s="6">
        <v>0</v>
      </c>
      <c r="W3773" s="5">
        <v>0</v>
      </c>
      <c r="X3773" s="6">
        <v>0</v>
      </c>
      <c r="Y3773" s="5">
        <v>0</v>
      </c>
      <c r="Z3773" s="6">
        <v>0</v>
      </c>
      <c r="AA3773" s="5">
        <v>0</v>
      </c>
      <c r="AB3773" s="6">
        <v>0</v>
      </c>
      <c r="AC3773" s="5">
        <v>0</v>
      </c>
      <c r="AD3773" s="6">
        <v>0</v>
      </c>
      <c r="AE3773" s="5">
        <v>0</v>
      </c>
      <c r="AF3773" s="6">
        <v>0</v>
      </c>
    </row>
    <row r="3774" spans="2:32" x14ac:dyDescent="0.35">
      <c r="B3774" s="1" t="s">
        <v>818</v>
      </c>
      <c r="C3774" s="5">
        <v>5.96E-3</v>
      </c>
      <c r="D3774" s="6">
        <v>3.3639999999999999</v>
      </c>
      <c r="E3774" s="5">
        <v>0</v>
      </c>
      <c r="F3774" s="6">
        <v>0</v>
      </c>
      <c r="G3774" s="5">
        <v>0</v>
      </c>
      <c r="H3774" s="6">
        <v>0</v>
      </c>
      <c r="I3774" s="5">
        <v>0</v>
      </c>
      <c r="J3774" s="6">
        <v>0</v>
      </c>
      <c r="K3774" s="5">
        <v>0</v>
      </c>
      <c r="L3774" s="6">
        <v>0</v>
      </c>
      <c r="M3774" s="5">
        <v>0</v>
      </c>
      <c r="N3774" s="6">
        <v>0</v>
      </c>
      <c r="O3774" s="5">
        <v>0</v>
      </c>
      <c r="P3774" s="6">
        <v>0</v>
      </c>
      <c r="Q3774" s="5">
        <v>0</v>
      </c>
      <c r="R3774" s="6">
        <v>0</v>
      </c>
      <c r="S3774" s="5">
        <v>0</v>
      </c>
      <c r="T3774" s="6">
        <v>0</v>
      </c>
      <c r="U3774" s="5">
        <v>0</v>
      </c>
      <c r="V3774" s="6">
        <v>0</v>
      </c>
      <c r="W3774" s="5">
        <v>0</v>
      </c>
      <c r="X3774" s="6">
        <v>0</v>
      </c>
      <c r="Y3774" s="5">
        <v>0</v>
      </c>
      <c r="Z3774" s="6">
        <v>0</v>
      </c>
      <c r="AA3774" s="5">
        <v>0</v>
      </c>
      <c r="AB3774" s="6">
        <v>0</v>
      </c>
      <c r="AC3774" s="5">
        <v>3.9419999999999997E-2</v>
      </c>
      <c r="AD3774" s="6">
        <v>3.3639999999999999</v>
      </c>
      <c r="AE3774" s="5">
        <v>0</v>
      </c>
      <c r="AF3774" s="6">
        <v>0</v>
      </c>
    </row>
    <row r="3775" spans="2:32" x14ac:dyDescent="0.35">
      <c r="B3775" s="1" t="s">
        <v>819</v>
      </c>
      <c r="C3775" s="5">
        <v>0</v>
      </c>
      <c r="D3775" s="6">
        <v>0</v>
      </c>
      <c r="E3775" s="5">
        <v>0</v>
      </c>
      <c r="F3775" s="6">
        <v>0</v>
      </c>
      <c r="G3775" s="5">
        <v>0</v>
      </c>
      <c r="H3775" s="6">
        <v>0</v>
      </c>
      <c r="I3775" s="5">
        <v>0</v>
      </c>
      <c r="J3775" s="6">
        <v>0</v>
      </c>
      <c r="K3775" s="5">
        <v>0</v>
      </c>
      <c r="L3775" s="6">
        <v>0</v>
      </c>
      <c r="M3775" s="5">
        <v>0</v>
      </c>
      <c r="N3775" s="6">
        <v>0</v>
      </c>
      <c r="O3775" s="5">
        <v>0</v>
      </c>
      <c r="P3775" s="6">
        <v>0</v>
      </c>
      <c r="Q3775" s="5">
        <v>0</v>
      </c>
      <c r="R3775" s="6">
        <v>0</v>
      </c>
      <c r="S3775" s="5">
        <v>0</v>
      </c>
      <c r="T3775" s="6">
        <v>0</v>
      </c>
      <c r="U3775" s="5">
        <v>0</v>
      </c>
      <c r="V3775" s="6">
        <v>0</v>
      </c>
      <c r="W3775" s="5">
        <v>0</v>
      </c>
      <c r="X3775" s="6">
        <v>0</v>
      </c>
      <c r="Y3775" s="5">
        <v>0</v>
      </c>
      <c r="Z3775" s="6">
        <v>0</v>
      </c>
      <c r="AA3775" s="5">
        <v>0</v>
      </c>
      <c r="AB3775" s="6">
        <v>0</v>
      </c>
      <c r="AC3775" s="5">
        <v>0</v>
      </c>
      <c r="AD3775" s="6">
        <v>0</v>
      </c>
      <c r="AE3775" s="5">
        <v>0</v>
      </c>
      <c r="AF3775" s="6">
        <v>0</v>
      </c>
    </row>
    <row r="3776" spans="2:32" x14ac:dyDescent="0.35">
      <c r="B3776" s="1" t="s">
        <v>820</v>
      </c>
      <c r="C3776" s="5">
        <v>0</v>
      </c>
      <c r="D3776" s="6">
        <v>0</v>
      </c>
      <c r="E3776" s="5">
        <v>0</v>
      </c>
      <c r="F3776" s="6">
        <v>0</v>
      </c>
      <c r="G3776" s="5">
        <v>0</v>
      </c>
      <c r="H3776" s="6">
        <v>0</v>
      </c>
      <c r="I3776" s="5">
        <v>0</v>
      </c>
      <c r="J3776" s="6">
        <v>0</v>
      </c>
      <c r="K3776" s="5">
        <v>0</v>
      </c>
      <c r="L3776" s="6">
        <v>0</v>
      </c>
      <c r="M3776" s="5">
        <v>0</v>
      </c>
      <c r="N3776" s="6">
        <v>0</v>
      </c>
      <c r="O3776" s="5">
        <v>0</v>
      </c>
      <c r="P3776" s="6">
        <v>0</v>
      </c>
      <c r="Q3776" s="5">
        <v>0</v>
      </c>
      <c r="R3776" s="6">
        <v>0</v>
      </c>
      <c r="S3776" s="5">
        <v>0</v>
      </c>
      <c r="T3776" s="6">
        <v>0</v>
      </c>
      <c r="U3776" s="5">
        <v>0</v>
      </c>
      <c r="V3776" s="6">
        <v>0</v>
      </c>
      <c r="W3776" s="5">
        <v>0</v>
      </c>
      <c r="X3776" s="6">
        <v>0</v>
      </c>
      <c r="Y3776" s="5">
        <v>0</v>
      </c>
      <c r="Z3776" s="6">
        <v>0</v>
      </c>
      <c r="AA3776" s="5">
        <v>0</v>
      </c>
      <c r="AB3776" s="6">
        <v>0</v>
      </c>
      <c r="AC3776" s="5">
        <v>0</v>
      </c>
      <c r="AD3776" s="6">
        <v>0</v>
      </c>
      <c r="AE3776" s="5">
        <v>0</v>
      </c>
      <c r="AF3776" s="6">
        <v>0</v>
      </c>
    </row>
    <row r="3777" spans="2:32" x14ac:dyDescent="0.35">
      <c r="B3777" s="1" t="s">
        <v>821</v>
      </c>
      <c r="C3777" s="5">
        <v>5.2900000000000004E-3</v>
      </c>
      <c r="D3777" s="6">
        <v>2.9870000000000001</v>
      </c>
      <c r="E3777" s="5">
        <v>0</v>
      </c>
      <c r="F3777" s="6">
        <v>0</v>
      </c>
      <c r="G3777" s="5">
        <v>0</v>
      </c>
      <c r="H3777" s="6">
        <v>0</v>
      </c>
      <c r="I3777" s="5">
        <v>0</v>
      </c>
      <c r="J3777" s="6">
        <v>0</v>
      </c>
      <c r="K3777" s="5">
        <v>0</v>
      </c>
      <c r="L3777" s="6">
        <v>0</v>
      </c>
      <c r="M3777" s="5">
        <v>0</v>
      </c>
      <c r="N3777" s="6">
        <v>0</v>
      </c>
      <c r="O3777" s="5">
        <v>0</v>
      </c>
      <c r="P3777" s="6">
        <v>0</v>
      </c>
      <c r="Q3777" s="5">
        <v>0</v>
      </c>
      <c r="R3777" s="6">
        <v>0</v>
      </c>
      <c r="S3777" s="5">
        <v>4.4110000000000003E-2</v>
      </c>
      <c r="T3777" s="6">
        <v>2.8660000000000001</v>
      </c>
      <c r="U3777" s="5">
        <v>0</v>
      </c>
      <c r="V3777" s="6">
        <v>0</v>
      </c>
      <c r="W3777" s="5">
        <v>1.6420000000000001E-2</v>
      </c>
      <c r="X3777" s="6">
        <v>0.121</v>
      </c>
      <c r="Y3777" s="5">
        <v>0</v>
      </c>
      <c r="Z3777" s="6">
        <v>0</v>
      </c>
      <c r="AA3777" s="5">
        <v>0</v>
      </c>
      <c r="AB3777" s="6">
        <v>0</v>
      </c>
      <c r="AC3777" s="5">
        <v>0</v>
      </c>
      <c r="AD3777" s="6">
        <v>0</v>
      </c>
      <c r="AE3777" s="5">
        <v>0</v>
      </c>
      <c r="AF3777" s="6">
        <v>0</v>
      </c>
    </row>
    <row r="3778" spans="2:32" x14ac:dyDescent="0.35">
      <c r="B3778" s="1" t="s">
        <v>822</v>
      </c>
      <c r="C3778" s="5">
        <v>3.7780000000000001E-2</v>
      </c>
      <c r="D3778" s="6">
        <v>21.33</v>
      </c>
      <c r="E3778" s="5">
        <v>3.9379999999999998E-2</v>
      </c>
      <c r="F3778" s="6">
        <v>0.98399999999999999</v>
      </c>
      <c r="G3778" s="5">
        <v>0</v>
      </c>
      <c r="H3778" s="6">
        <v>0</v>
      </c>
      <c r="I3778" s="5">
        <v>0</v>
      </c>
      <c r="J3778" s="6">
        <v>0</v>
      </c>
      <c r="K3778" s="5">
        <v>0</v>
      </c>
      <c r="L3778" s="6">
        <v>0</v>
      </c>
      <c r="M3778" s="5">
        <v>0</v>
      </c>
      <c r="N3778" s="6">
        <v>0</v>
      </c>
      <c r="O3778" s="5">
        <v>0</v>
      </c>
      <c r="P3778" s="6">
        <v>0</v>
      </c>
      <c r="Q3778" s="5">
        <v>0</v>
      </c>
      <c r="R3778" s="6">
        <v>0</v>
      </c>
      <c r="S3778" s="5">
        <v>7.6910000000000006E-2</v>
      </c>
      <c r="T3778" s="6">
        <v>4.9969999999999999</v>
      </c>
      <c r="U3778" s="5">
        <v>0</v>
      </c>
      <c r="V3778" s="6">
        <v>0</v>
      </c>
      <c r="W3778" s="5">
        <v>0</v>
      </c>
      <c r="X3778" s="6">
        <v>0</v>
      </c>
      <c r="Y3778" s="5">
        <v>0.28652</v>
      </c>
      <c r="Z3778" s="6">
        <v>14.138999999999999</v>
      </c>
      <c r="AA3778" s="5">
        <v>9.4599999999999997E-3</v>
      </c>
      <c r="AB3778" s="6">
        <v>0.73699999999999999</v>
      </c>
      <c r="AC3778" s="5">
        <v>0</v>
      </c>
      <c r="AD3778" s="6">
        <v>0</v>
      </c>
      <c r="AE3778" s="5">
        <v>1.072E-2</v>
      </c>
      <c r="AF3778" s="6">
        <v>0.47299999999999998</v>
      </c>
    </row>
    <row r="3779" spans="2:32" x14ac:dyDescent="0.35">
      <c r="B3779" s="1" t="s">
        <v>823</v>
      </c>
      <c r="C3779" s="5">
        <v>0</v>
      </c>
      <c r="D3779" s="6">
        <v>0</v>
      </c>
      <c r="E3779" s="5">
        <v>0</v>
      </c>
      <c r="F3779" s="6">
        <v>0</v>
      </c>
      <c r="G3779" s="5">
        <v>0</v>
      </c>
      <c r="H3779" s="6">
        <v>0</v>
      </c>
      <c r="I3779" s="5">
        <v>0</v>
      </c>
      <c r="J3779" s="6">
        <v>0</v>
      </c>
      <c r="K3779" s="5">
        <v>0</v>
      </c>
      <c r="L3779" s="6">
        <v>0</v>
      </c>
      <c r="M3779" s="5">
        <v>0</v>
      </c>
      <c r="N3779" s="6">
        <v>0</v>
      </c>
      <c r="O3779" s="5">
        <v>0</v>
      </c>
      <c r="P3779" s="6">
        <v>0</v>
      </c>
      <c r="Q3779" s="5">
        <v>0</v>
      </c>
      <c r="R3779" s="6">
        <v>0</v>
      </c>
      <c r="S3779" s="5">
        <v>0</v>
      </c>
      <c r="T3779" s="6">
        <v>0</v>
      </c>
      <c r="U3779" s="5">
        <v>0</v>
      </c>
      <c r="V3779" s="6">
        <v>0</v>
      </c>
      <c r="W3779" s="5">
        <v>0</v>
      </c>
      <c r="X3779" s="6">
        <v>0</v>
      </c>
      <c r="Y3779" s="5">
        <v>0</v>
      </c>
      <c r="Z3779" s="6">
        <v>0</v>
      </c>
      <c r="AA3779" s="5">
        <v>0</v>
      </c>
      <c r="AB3779" s="6">
        <v>0</v>
      </c>
      <c r="AC3779" s="5">
        <v>0</v>
      </c>
      <c r="AD3779" s="6">
        <v>0</v>
      </c>
      <c r="AE3779" s="5">
        <v>0</v>
      </c>
      <c r="AF3779" s="6">
        <v>0</v>
      </c>
    </row>
    <row r="3780" spans="2:32" x14ac:dyDescent="0.35">
      <c r="B3780" s="1" t="s">
        <v>824</v>
      </c>
      <c r="C3780" s="5">
        <v>0</v>
      </c>
      <c r="D3780" s="6">
        <v>0</v>
      </c>
      <c r="E3780" s="5">
        <v>0</v>
      </c>
      <c r="F3780" s="6">
        <v>0</v>
      </c>
      <c r="G3780" s="5">
        <v>0</v>
      </c>
      <c r="H3780" s="6">
        <v>0</v>
      </c>
      <c r="I3780" s="5">
        <v>0</v>
      </c>
      <c r="J3780" s="6">
        <v>0</v>
      </c>
      <c r="K3780" s="5">
        <v>0</v>
      </c>
      <c r="L3780" s="6">
        <v>0</v>
      </c>
      <c r="M3780" s="5">
        <v>0</v>
      </c>
      <c r="N3780" s="6">
        <v>0</v>
      </c>
      <c r="O3780" s="5">
        <v>0</v>
      </c>
      <c r="P3780" s="6">
        <v>0</v>
      </c>
      <c r="Q3780" s="5">
        <v>0</v>
      </c>
      <c r="R3780" s="6">
        <v>0</v>
      </c>
      <c r="S3780" s="5">
        <v>0</v>
      </c>
      <c r="T3780" s="6">
        <v>0</v>
      </c>
      <c r="U3780" s="5">
        <v>0</v>
      </c>
      <c r="V3780" s="6">
        <v>0</v>
      </c>
      <c r="W3780" s="5">
        <v>0</v>
      </c>
      <c r="X3780" s="6">
        <v>0</v>
      </c>
      <c r="Y3780" s="5">
        <v>0</v>
      </c>
      <c r="Z3780" s="6">
        <v>0</v>
      </c>
      <c r="AA3780" s="5">
        <v>0</v>
      </c>
      <c r="AB3780" s="6">
        <v>0</v>
      </c>
      <c r="AC3780" s="5">
        <v>0</v>
      </c>
      <c r="AD3780" s="6">
        <v>0</v>
      </c>
      <c r="AE3780" s="5">
        <v>0</v>
      </c>
      <c r="AF3780" s="6">
        <v>0</v>
      </c>
    </row>
    <row r="3781" spans="2:32" x14ac:dyDescent="0.35">
      <c r="B3781" s="1" t="s">
        <v>825</v>
      </c>
      <c r="C3781" s="5">
        <v>0</v>
      </c>
      <c r="D3781" s="6">
        <v>0</v>
      </c>
      <c r="E3781" s="5">
        <v>0</v>
      </c>
      <c r="F3781" s="6">
        <v>0</v>
      </c>
      <c r="G3781" s="5">
        <v>0</v>
      </c>
      <c r="H3781" s="6">
        <v>0</v>
      </c>
      <c r="I3781" s="5">
        <v>0</v>
      </c>
      <c r="J3781" s="6">
        <v>0</v>
      </c>
      <c r="K3781" s="5">
        <v>0</v>
      </c>
      <c r="L3781" s="6">
        <v>0</v>
      </c>
      <c r="M3781" s="5">
        <v>0</v>
      </c>
      <c r="N3781" s="6">
        <v>0</v>
      </c>
      <c r="O3781" s="5">
        <v>0</v>
      </c>
      <c r="P3781" s="6">
        <v>0</v>
      </c>
      <c r="Q3781" s="5">
        <v>0</v>
      </c>
      <c r="R3781" s="6">
        <v>0</v>
      </c>
      <c r="S3781" s="5">
        <v>0</v>
      </c>
      <c r="T3781" s="6">
        <v>0</v>
      </c>
      <c r="U3781" s="5">
        <v>0</v>
      </c>
      <c r="V3781" s="6">
        <v>0</v>
      </c>
      <c r="W3781" s="5">
        <v>0</v>
      </c>
      <c r="X3781" s="6">
        <v>0</v>
      </c>
      <c r="Y3781" s="5">
        <v>0</v>
      </c>
      <c r="Z3781" s="6">
        <v>0</v>
      </c>
      <c r="AA3781" s="5">
        <v>0</v>
      </c>
      <c r="AB3781" s="6">
        <v>0</v>
      </c>
      <c r="AC3781" s="5">
        <v>0</v>
      </c>
      <c r="AD3781" s="6">
        <v>0</v>
      </c>
      <c r="AE3781" s="5">
        <v>0</v>
      </c>
      <c r="AF3781" s="6">
        <v>0</v>
      </c>
    </row>
    <row r="3782" spans="2:32" x14ac:dyDescent="0.35">
      <c r="B3782" s="1" t="s">
        <v>826</v>
      </c>
      <c r="C3782" s="5">
        <v>0</v>
      </c>
      <c r="D3782" s="6">
        <v>0</v>
      </c>
      <c r="E3782" s="5">
        <v>0</v>
      </c>
      <c r="F3782" s="6">
        <v>0</v>
      </c>
      <c r="G3782" s="5">
        <v>0</v>
      </c>
      <c r="H3782" s="6">
        <v>0</v>
      </c>
      <c r="I3782" s="5">
        <v>0</v>
      </c>
      <c r="J3782" s="6">
        <v>0</v>
      </c>
      <c r="K3782" s="5">
        <v>0</v>
      </c>
      <c r="L3782" s="6">
        <v>0</v>
      </c>
      <c r="M3782" s="5">
        <v>0</v>
      </c>
      <c r="N3782" s="6">
        <v>0</v>
      </c>
      <c r="O3782" s="5">
        <v>0</v>
      </c>
      <c r="P3782" s="6">
        <v>0</v>
      </c>
      <c r="Q3782" s="5">
        <v>0</v>
      </c>
      <c r="R3782" s="6">
        <v>0</v>
      </c>
      <c r="S3782" s="5">
        <v>0</v>
      </c>
      <c r="T3782" s="6">
        <v>0</v>
      </c>
      <c r="U3782" s="5">
        <v>0</v>
      </c>
      <c r="V3782" s="6">
        <v>0</v>
      </c>
      <c r="W3782" s="5">
        <v>0</v>
      </c>
      <c r="X3782" s="6">
        <v>0</v>
      </c>
      <c r="Y3782" s="5">
        <v>0</v>
      </c>
      <c r="Z3782" s="6">
        <v>0</v>
      </c>
      <c r="AA3782" s="5">
        <v>0</v>
      </c>
      <c r="AB3782" s="6">
        <v>0</v>
      </c>
      <c r="AC3782" s="5">
        <v>0</v>
      </c>
      <c r="AD3782" s="6">
        <v>0</v>
      </c>
      <c r="AE3782" s="5">
        <v>0</v>
      </c>
      <c r="AF3782" s="6">
        <v>0</v>
      </c>
    </row>
    <row r="3783" spans="2:32" x14ac:dyDescent="0.35">
      <c r="B3783" s="1" t="s">
        <v>373</v>
      </c>
      <c r="C3783" s="5">
        <v>1.01E-3</v>
      </c>
      <c r="D3783" s="6">
        <v>0.56799999999999995</v>
      </c>
      <c r="E3783" s="5">
        <v>0</v>
      </c>
      <c r="F3783" s="6">
        <v>0</v>
      </c>
      <c r="G3783" s="5">
        <v>0</v>
      </c>
      <c r="H3783" s="6">
        <v>0</v>
      </c>
      <c r="I3783" s="5">
        <v>0</v>
      </c>
      <c r="J3783" s="6">
        <v>0</v>
      </c>
      <c r="K3783" s="5">
        <v>0</v>
      </c>
      <c r="L3783" s="6">
        <v>0</v>
      </c>
      <c r="M3783" s="5">
        <v>0</v>
      </c>
      <c r="N3783" s="6">
        <v>0</v>
      </c>
      <c r="O3783" s="5">
        <v>0</v>
      </c>
      <c r="P3783" s="6">
        <v>0</v>
      </c>
      <c r="Q3783" s="5">
        <v>0</v>
      </c>
      <c r="R3783" s="6">
        <v>0</v>
      </c>
      <c r="S3783" s="5">
        <v>0</v>
      </c>
      <c r="T3783" s="6">
        <v>0</v>
      </c>
      <c r="U3783" s="5">
        <v>0</v>
      </c>
      <c r="V3783" s="6">
        <v>0</v>
      </c>
      <c r="W3783" s="5">
        <v>0</v>
      </c>
      <c r="X3783" s="6">
        <v>0</v>
      </c>
      <c r="Y3783" s="5">
        <v>1.1509999999999999E-2</v>
      </c>
      <c r="Z3783" s="6">
        <v>0.56799999999999995</v>
      </c>
      <c r="AA3783" s="5">
        <v>0</v>
      </c>
      <c r="AB3783" s="6">
        <v>0</v>
      </c>
      <c r="AC3783" s="5">
        <v>0</v>
      </c>
      <c r="AD3783" s="6">
        <v>0</v>
      </c>
      <c r="AE3783" s="5">
        <v>0</v>
      </c>
      <c r="AF3783" s="6">
        <v>0</v>
      </c>
    </row>
    <row r="3784" spans="2:32" x14ac:dyDescent="0.35">
      <c r="B3784" s="1" t="s">
        <v>374</v>
      </c>
      <c r="C3784" s="5">
        <v>0</v>
      </c>
      <c r="D3784" s="6">
        <v>0</v>
      </c>
      <c r="E3784" s="5">
        <v>0</v>
      </c>
      <c r="F3784" s="6">
        <v>0</v>
      </c>
      <c r="G3784" s="5">
        <v>0</v>
      </c>
      <c r="H3784" s="6">
        <v>0</v>
      </c>
      <c r="I3784" s="5">
        <v>0</v>
      </c>
      <c r="J3784" s="6">
        <v>0</v>
      </c>
      <c r="K3784" s="5">
        <v>0</v>
      </c>
      <c r="L3784" s="6">
        <v>0</v>
      </c>
      <c r="M3784" s="5">
        <v>0</v>
      </c>
      <c r="N3784" s="6">
        <v>0</v>
      </c>
      <c r="O3784" s="5">
        <v>0</v>
      </c>
      <c r="P3784" s="6">
        <v>0</v>
      </c>
      <c r="Q3784" s="5">
        <v>0</v>
      </c>
      <c r="R3784" s="6">
        <v>0</v>
      </c>
      <c r="S3784" s="5">
        <v>0</v>
      </c>
      <c r="T3784" s="6">
        <v>0</v>
      </c>
      <c r="U3784" s="5">
        <v>0</v>
      </c>
      <c r="V3784" s="6">
        <v>0</v>
      </c>
      <c r="W3784" s="5">
        <v>0</v>
      </c>
      <c r="X3784" s="6">
        <v>0</v>
      </c>
      <c r="Y3784" s="5">
        <v>0</v>
      </c>
      <c r="Z3784" s="6">
        <v>0</v>
      </c>
      <c r="AA3784" s="5">
        <v>0</v>
      </c>
      <c r="AB3784" s="6">
        <v>0</v>
      </c>
      <c r="AC3784" s="5">
        <v>0</v>
      </c>
      <c r="AD3784" s="6">
        <v>0</v>
      </c>
      <c r="AE3784" s="5">
        <v>0</v>
      </c>
      <c r="AF3784" s="6">
        <v>0</v>
      </c>
    </row>
    <row r="3785" spans="2:32" x14ac:dyDescent="0.35">
      <c r="B3785" s="1" t="s">
        <v>375</v>
      </c>
      <c r="C3785" s="5">
        <v>0</v>
      </c>
      <c r="D3785" s="6">
        <v>0</v>
      </c>
      <c r="E3785" s="5">
        <v>0</v>
      </c>
      <c r="F3785" s="6">
        <v>0</v>
      </c>
      <c r="G3785" s="5">
        <v>0</v>
      </c>
      <c r="H3785" s="6">
        <v>0</v>
      </c>
      <c r="I3785" s="5">
        <v>0</v>
      </c>
      <c r="J3785" s="6">
        <v>0</v>
      </c>
      <c r="K3785" s="5">
        <v>0</v>
      </c>
      <c r="L3785" s="6">
        <v>0</v>
      </c>
      <c r="M3785" s="5">
        <v>0</v>
      </c>
      <c r="N3785" s="6">
        <v>0</v>
      </c>
      <c r="O3785" s="5">
        <v>0</v>
      </c>
      <c r="P3785" s="6">
        <v>0</v>
      </c>
      <c r="Q3785" s="5">
        <v>0</v>
      </c>
      <c r="R3785" s="6">
        <v>0</v>
      </c>
      <c r="S3785" s="5">
        <v>0</v>
      </c>
      <c r="T3785" s="6">
        <v>0</v>
      </c>
      <c r="U3785" s="5">
        <v>0</v>
      </c>
      <c r="V3785" s="6">
        <v>0</v>
      </c>
      <c r="W3785" s="5">
        <v>0</v>
      </c>
      <c r="X3785" s="6">
        <v>0</v>
      </c>
      <c r="Y3785" s="5">
        <v>0</v>
      </c>
      <c r="Z3785" s="6">
        <v>0</v>
      </c>
      <c r="AA3785" s="5">
        <v>0</v>
      </c>
      <c r="AB3785" s="6">
        <v>0</v>
      </c>
      <c r="AC3785" s="5">
        <v>0</v>
      </c>
      <c r="AD3785" s="6">
        <v>0</v>
      </c>
      <c r="AE3785" s="5">
        <v>0</v>
      </c>
      <c r="AF3785" s="6">
        <v>0</v>
      </c>
    </row>
    <row r="3786" spans="2:32" x14ac:dyDescent="0.35">
      <c r="B3786" s="1" t="s">
        <v>377</v>
      </c>
      <c r="C3786" s="5">
        <v>0</v>
      </c>
      <c r="D3786" s="6">
        <v>0</v>
      </c>
      <c r="E3786" s="5">
        <v>0</v>
      </c>
      <c r="F3786" s="6">
        <v>0</v>
      </c>
      <c r="G3786" s="5">
        <v>0</v>
      </c>
      <c r="H3786" s="6">
        <v>0</v>
      </c>
      <c r="I3786" s="5">
        <v>0</v>
      </c>
      <c r="J3786" s="6">
        <v>0</v>
      </c>
      <c r="K3786" s="5">
        <v>0</v>
      </c>
      <c r="L3786" s="6">
        <v>0</v>
      </c>
      <c r="M3786" s="5">
        <v>0</v>
      </c>
      <c r="N3786" s="6">
        <v>0</v>
      </c>
      <c r="O3786" s="5">
        <v>0</v>
      </c>
      <c r="P3786" s="6">
        <v>0</v>
      </c>
      <c r="Q3786" s="5">
        <v>0</v>
      </c>
      <c r="R3786" s="6">
        <v>0</v>
      </c>
      <c r="S3786" s="5">
        <v>0</v>
      </c>
      <c r="T3786" s="6">
        <v>0</v>
      </c>
      <c r="U3786" s="5">
        <v>0</v>
      </c>
      <c r="V3786" s="6">
        <v>0</v>
      </c>
      <c r="W3786" s="5">
        <v>0</v>
      </c>
      <c r="X3786" s="6">
        <v>0</v>
      </c>
      <c r="Y3786" s="5">
        <v>0</v>
      </c>
      <c r="Z3786" s="6">
        <v>0</v>
      </c>
      <c r="AA3786" s="5">
        <v>0</v>
      </c>
      <c r="AB3786" s="6">
        <v>0</v>
      </c>
      <c r="AC3786" s="5">
        <v>0</v>
      </c>
      <c r="AD3786" s="6">
        <v>0</v>
      </c>
      <c r="AE3786" s="5">
        <v>0</v>
      </c>
      <c r="AF3786" s="6">
        <v>0</v>
      </c>
    </row>
    <row r="3787" spans="2:32" x14ac:dyDescent="0.35">
      <c r="B3787" s="1" t="s">
        <v>378</v>
      </c>
      <c r="C3787" s="5">
        <v>0</v>
      </c>
      <c r="D3787" s="6">
        <v>0</v>
      </c>
      <c r="E3787" s="5">
        <v>0</v>
      </c>
      <c r="F3787" s="6">
        <v>0</v>
      </c>
      <c r="G3787" s="5">
        <v>0</v>
      </c>
      <c r="H3787" s="6">
        <v>0</v>
      </c>
      <c r="I3787" s="5">
        <v>0</v>
      </c>
      <c r="J3787" s="6">
        <v>0</v>
      </c>
      <c r="K3787" s="5">
        <v>0</v>
      </c>
      <c r="L3787" s="6">
        <v>0</v>
      </c>
      <c r="M3787" s="5">
        <v>0</v>
      </c>
      <c r="N3787" s="6">
        <v>0</v>
      </c>
      <c r="O3787" s="5">
        <v>0</v>
      </c>
      <c r="P3787" s="6">
        <v>0</v>
      </c>
      <c r="Q3787" s="5">
        <v>0</v>
      </c>
      <c r="R3787" s="6">
        <v>0</v>
      </c>
      <c r="S3787" s="5">
        <v>0</v>
      </c>
      <c r="T3787" s="6">
        <v>0</v>
      </c>
      <c r="U3787" s="5">
        <v>0</v>
      </c>
      <c r="V3787" s="6">
        <v>0</v>
      </c>
      <c r="W3787" s="5">
        <v>0</v>
      </c>
      <c r="X3787" s="6">
        <v>0</v>
      </c>
      <c r="Y3787" s="5">
        <v>0</v>
      </c>
      <c r="Z3787" s="6">
        <v>0</v>
      </c>
      <c r="AA3787" s="5">
        <v>0</v>
      </c>
      <c r="AB3787" s="6">
        <v>0</v>
      </c>
      <c r="AC3787" s="5">
        <v>0</v>
      </c>
      <c r="AD3787" s="6">
        <v>0</v>
      </c>
      <c r="AE3787" s="5">
        <v>0</v>
      </c>
      <c r="AF3787" s="6">
        <v>0</v>
      </c>
    </row>
    <row r="3788" spans="2:32" x14ac:dyDescent="0.35">
      <c r="B3788" s="1" t="s">
        <v>380</v>
      </c>
      <c r="C3788" s="5">
        <v>0</v>
      </c>
      <c r="D3788" s="6">
        <v>0</v>
      </c>
      <c r="E3788" s="5">
        <v>0</v>
      </c>
      <c r="F3788" s="6">
        <v>0</v>
      </c>
      <c r="G3788" s="5">
        <v>0</v>
      </c>
      <c r="H3788" s="6">
        <v>0</v>
      </c>
      <c r="I3788" s="5">
        <v>0</v>
      </c>
      <c r="J3788" s="6">
        <v>0</v>
      </c>
      <c r="K3788" s="5">
        <v>0</v>
      </c>
      <c r="L3788" s="6">
        <v>0</v>
      </c>
      <c r="M3788" s="5">
        <v>0</v>
      </c>
      <c r="N3788" s="6">
        <v>0</v>
      </c>
      <c r="O3788" s="5">
        <v>0</v>
      </c>
      <c r="P3788" s="6">
        <v>0</v>
      </c>
      <c r="Q3788" s="5">
        <v>0</v>
      </c>
      <c r="R3788" s="6">
        <v>0</v>
      </c>
      <c r="S3788" s="5">
        <v>0</v>
      </c>
      <c r="T3788" s="6">
        <v>0</v>
      </c>
      <c r="U3788" s="5">
        <v>0</v>
      </c>
      <c r="V3788" s="6">
        <v>0</v>
      </c>
      <c r="W3788" s="5">
        <v>0</v>
      </c>
      <c r="X3788" s="6">
        <v>0</v>
      </c>
      <c r="Y3788" s="5">
        <v>0</v>
      </c>
      <c r="Z3788" s="6">
        <v>0</v>
      </c>
      <c r="AA3788" s="5">
        <v>0</v>
      </c>
      <c r="AB3788" s="6">
        <v>0</v>
      </c>
      <c r="AC3788" s="5">
        <v>0</v>
      </c>
      <c r="AD3788" s="6">
        <v>0</v>
      </c>
      <c r="AE3788" s="5">
        <v>0</v>
      </c>
      <c r="AF3788" s="6">
        <v>0</v>
      </c>
    </row>
    <row r="3789" spans="2:32" x14ac:dyDescent="0.35">
      <c r="B3789" s="1" t="s">
        <v>381</v>
      </c>
      <c r="C3789" s="5">
        <v>0</v>
      </c>
      <c r="D3789" s="6">
        <v>0</v>
      </c>
      <c r="E3789" s="5">
        <v>0</v>
      </c>
      <c r="F3789" s="6">
        <v>0</v>
      </c>
      <c r="G3789" s="5">
        <v>0</v>
      </c>
      <c r="H3789" s="6">
        <v>0</v>
      </c>
      <c r="I3789" s="5">
        <v>0</v>
      </c>
      <c r="J3789" s="6">
        <v>0</v>
      </c>
      <c r="K3789" s="5">
        <v>0</v>
      </c>
      <c r="L3789" s="6">
        <v>0</v>
      </c>
      <c r="M3789" s="5">
        <v>0</v>
      </c>
      <c r="N3789" s="6">
        <v>0</v>
      </c>
      <c r="O3789" s="5">
        <v>0</v>
      </c>
      <c r="P3789" s="6">
        <v>0</v>
      </c>
      <c r="Q3789" s="5">
        <v>0</v>
      </c>
      <c r="R3789" s="6">
        <v>0</v>
      </c>
      <c r="S3789" s="5">
        <v>0</v>
      </c>
      <c r="T3789" s="6">
        <v>0</v>
      </c>
      <c r="U3789" s="5">
        <v>0</v>
      </c>
      <c r="V3789" s="6">
        <v>0</v>
      </c>
      <c r="W3789" s="5">
        <v>0</v>
      </c>
      <c r="X3789" s="6">
        <v>0</v>
      </c>
      <c r="Y3789" s="5">
        <v>0</v>
      </c>
      <c r="Z3789" s="6">
        <v>0</v>
      </c>
      <c r="AA3789" s="5">
        <v>0</v>
      </c>
      <c r="AB3789" s="6">
        <v>0</v>
      </c>
      <c r="AC3789" s="5">
        <v>0</v>
      </c>
      <c r="AD3789" s="6">
        <v>0</v>
      </c>
      <c r="AE3789" s="5">
        <v>0</v>
      </c>
      <c r="AF3789" s="6">
        <v>0</v>
      </c>
    </row>
    <row r="3790" spans="2:32" x14ac:dyDescent="0.35">
      <c r="B3790" s="1" t="s">
        <v>382</v>
      </c>
      <c r="C3790" s="5">
        <v>0</v>
      </c>
      <c r="D3790" s="6">
        <v>0</v>
      </c>
      <c r="E3790" s="5">
        <v>0</v>
      </c>
      <c r="F3790" s="6">
        <v>0</v>
      </c>
      <c r="G3790" s="5">
        <v>0</v>
      </c>
      <c r="H3790" s="6">
        <v>0</v>
      </c>
      <c r="I3790" s="5">
        <v>0</v>
      </c>
      <c r="J3790" s="6">
        <v>0</v>
      </c>
      <c r="K3790" s="5">
        <v>0</v>
      </c>
      <c r="L3790" s="6">
        <v>0</v>
      </c>
      <c r="M3790" s="5">
        <v>0</v>
      </c>
      <c r="N3790" s="6">
        <v>0</v>
      </c>
      <c r="O3790" s="5">
        <v>0</v>
      </c>
      <c r="P3790" s="6">
        <v>0</v>
      </c>
      <c r="Q3790" s="5">
        <v>0</v>
      </c>
      <c r="R3790" s="6">
        <v>0</v>
      </c>
      <c r="S3790" s="5">
        <v>0</v>
      </c>
      <c r="T3790" s="6">
        <v>0</v>
      </c>
      <c r="U3790" s="5">
        <v>0</v>
      </c>
      <c r="V3790" s="6">
        <v>0</v>
      </c>
      <c r="W3790" s="5">
        <v>0</v>
      </c>
      <c r="X3790" s="6">
        <v>0</v>
      </c>
      <c r="Y3790" s="5">
        <v>0</v>
      </c>
      <c r="Z3790" s="6">
        <v>0</v>
      </c>
      <c r="AA3790" s="5">
        <v>0</v>
      </c>
      <c r="AB3790" s="6">
        <v>0</v>
      </c>
      <c r="AC3790" s="5">
        <v>0</v>
      </c>
      <c r="AD3790" s="6">
        <v>0</v>
      </c>
      <c r="AE3790" s="5">
        <v>0</v>
      </c>
      <c r="AF3790" s="6">
        <v>0</v>
      </c>
    </row>
    <row r="3791" spans="2:32" x14ac:dyDescent="0.35">
      <c r="B3791" s="1" t="s">
        <v>383</v>
      </c>
      <c r="C3791" s="5">
        <v>0</v>
      </c>
      <c r="D3791" s="6">
        <v>0</v>
      </c>
      <c r="E3791" s="5">
        <v>0</v>
      </c>
      <c r="F3791" s="6">
        <v>0</v>
      </c>
      <c r="G3791" s="5">
        <v>0</v>
      </c>
      <c r="H3791" s="6">
        <v>0</v>
      </c>
      <c r="I3791" s="5">
        <v>0</v>
      </c>
      <c r="J3791" s="6">
        <v>0</v>
      </c>
      <c r="K3791" s="5">
        <v>0</v>
      </c>
      <c r="L3791" s="6">
        <v>0</v>
      </c>
      <c r="M3791" s="5">
        <v>0</v>
      </c>
      <c r="N3791" s="6">
        <v>0</v>
      </c>
      <c r="O3791" s="5">
        <v>0</v>
      </c>
      <c r="P3791" s="6">
        <v>0</v>
      </c>
      <c r="Q3791" s="5">
        <v>0</v>
      </c>
      <c r="R3791" s="6">
        <v>0</v>
      </c>
      <c r="S3791" s="5">
        <v>0</v>
      </c>
      <c r="T3791" s="6">
        <v>0</v>
      </c>
      <c r="U3791" s="5">
        <v>0</v>
      </c>
      <c r="V3791" s="6">
        <v>0</v>
      </c>
      <c r="W3791" s="5">
        <v>0</v>
      </c>
      <c r="X3791" s="6">
        <v>0</v>
      </c>
      <c r="Y3791" s="5">
        <v>0</v>
      </c>
      <c r="Z3791" s="6">
        <v>0</v>
      </c>
      <c r="AA3791" s="5">
        <v>0</v>
      </c>
      <c r="AB3791" s="6">
        <v>0</v>
      </c>
      <c r="AC3791" s="5">
        <v>0</v>
      </c>
      <c r="AD3791" s="6">
        <v>0</v>
      </c>
      <c r="AE3791" s="5">
        <v>0</v>
      </c>
      <c r="AF3791" s="6">
        <v>0</v>
      </c>
    </row>
    <row r="3792" spans="2:32" x14ac:dyDescent="0.35">
      <c r="B3792" s="1" t="s">
        <v>827</v>
      </c>
      <c r="C3792" s="5">
        <v>0</v>
      </c>
      <c r="D3792" s="6">
        <v>0</v>
      </c>
      <c r="E3792" s="5">
        <v>0</v>
      </c>
      <c r="F3792" s="6">
        <v>0</v>
      </c>
      <c r="G3792" s="5">
        <v>0</v>
      </c>
      <c r="H3792" s="6">
        <v>0</v>
      </c>
      <c r="I3792" s="5">
        <v>0</v>
      </c>
      <c r="J3792" s="6">
        <v>0</v>
      </c>
      <c r="K3792" s="5">
        <v>0</v>
      </c>
      <c r="L3792" s="6">
        <v>0</v>
      </c>
      <c r="M3792" s="5">
        <v>0</v>
      </c>
      <c r="N3792" s="6">
        <v>0</v>
      </c>
      <c r="O3792" s="5">
        <v>0</v>
      </c>
      <c r="P3792" s="6">
        <v>0</v>
      </c>
      <c r="Q3792" s="5">
        <v>0</v>
      </c>
      <c r="R3792" s="6">
        <v>0</v>
      </c>
      <c r="S3792" s="5">
        <v>0</v>
      </c>
      <c r="T3792" s="6">
        <v>0</v>
      </c>
      <c r="U3792" s="5">
        <v>0</v>
      </c>
      <c r="V3792" s="6">
        <v>0</v>
      </c>
      <c r="W3792" s="5">
        <v>0</v>
      </c>
      <c r="X3792" s="6">
        <v>0</v>
      </c>
      <c r="Y3792" s="5">
        <v>0</v>
      </c>
      <c r="Z3792" s="6">
        <v>0</v>
      </c>
      <c r="AA3792" s="5">
        <v>0</v>
      </c>
      <c r="AB3792" s="6">
        <v>0</v>
      </c>
      <c r="AC3792" s="5">
        <v>0</v>
      </c>
      <c r="AD3792" s="6">
        <v>0</v>
      </c>
      <c r="AE3792" s="5">
        <v>0</v>
      </c>
      <c r="AF3792" s="6">
        <v>0</v>
      </c>
    </row>
    <row r="3793" spans="2:32" x14ac:dyDescent="0.35">
      <c r="B3793" s="1" t="s">
        <v>828</v>
      </c>
      <c r="C3793" s="5">
        <v>0</v>
      </c>
      <c r="D3793" s="6">
        <v>0</v>
      </c>
      <c r="E3793" s="5">
        <v>0</v>
      </c>
      <c r="F3793" s="6">
        <v>0</v>
      </c>
      <c r="G3793" s="5">
        <v>0</v>
      </c>
      <c r="H3793" s="6">
        <v>0</v>
      </c>
      <c r="I3793" s="5">
        <v>0</v>
      </c>
      <c r="J3793" s="6">
        <v>0</v>
      </c>
      <c r="K3793" s="5">
        <v>0</v>
      </c>
      <c r="L3793" s="6">
        <v>0</v>
      </c>
      <c r="M3793" s="5">
        <v>0</v>
      </c>
      <c r="N3793" s="6">
        <v>0</v>
      </c>
      <c r="O3793" s="5">
        <v>0</v>
      </c>
      <c r="P3793" s="6">
        <v>0</v>
      </c>
      <c r="Q3793" s="5">
        <v>0</v>
      </c>
      <c r="R3793" s="6">
        <v>0</v>
      </c>
      <c r="S3793" s="5">
        <v>0</v>
      </c>
      <c r="T3793" s="6">
        <v>0</v>
      </c>
      <c r="U3793" s="5">
        <v>0</v>
      </c>
      <c r="V3793" s="6">
        <v>0</v>
      </c>
      <c r="W3793" s="5">
        <v>0</v>
      </c>
      <c r="X3793" s="6">
        <v>0</v>
      </c>
      <c r="Y3793" s="5">
        <v>0</v>
      </c>
      <c r="Z3793" s="6">
        <v>0</v>
      </c>
      <c r="AA3793" s="5">
        <v>0</v>
      </c>
      <c r="AB3793" s="6">
        <v>0</v>
      </c>
      <c r="AC3793" s="5">
        <v>0</v>
      </c>
      <c r="AD3793" s="6">
        <v>0</v>
      </c>
      <c r="AE3793" s="5">
        <v>0</v>
      </c>
      <c r="AF3793" s="6">
        <v>0</v>
      </c>
    </row>
    <row r="3794" spans="2:32" x14ac:dyDescent="0.35">
      <c r="B3794" s="1" t="s">
        <v>829</v>
      </c>
      <c r="C3794" s="5">
        <v>0</v>
      </c>
      <c r="D3794" s="6">
        <v>0</v>
      </c>
      <c r="E3794" s="5">
        <v>0</v>
      </c>
      <c r="F3794" s="6">
        <v>0</v>
      </c>
      <c r="G3794" s="5">
        <v>0</v>
      </c>
      <c r="H3794" s="6">
        <v>0</v>
      </c>
      <c r="I3794" s="5">
        <v>0</v>
      </c>
      <c r="J3794" s="6">
        <v>0</v>
      </c>
      <c r="K3794" s="5">
        <v>0</v>
      </c>
      <c r="L3794" s="6">
        <v>0</v>
      </c>
      <c r="M3794" s="5">
        <v>0</v>
      </c>
      <c r="N3794" s="6">
        <v>0</v>
      </c>
      <c r="O3794" s="5">
        <v>0</v>
      </c>
      <c r="P3794" s="6">
        <v>0</v>
      </c>
      <c r="Q3794" s="5">
        <v>0</v>
      </c>
      <c r="R3794" s="6">
        <v>0</v>
      </c>
      <c r="S3794" s="5">
        <v>0</v>
      </c>
      <c r="T3794" s="6">
        <v>0</v>
      </c>
      <c r="U3794" s="5">
        <v>0</v>
      </c>
      <c r="V3794" s="6">
        <v>0</v>
      </c>
      <c r="W3794" s="5">
        <v>0</v>
      </c>
      <c r="X3794" s="6">
        <v>0</v>
      </c>
      <c r="Y3794" s="5">
        <v>0</v>
      </c>
      <c r="Z3794" s="6">
        <v>0</v>
      </c>
      <c r="AA3794" s="5">
        <v>0</v>
      </c>
      <c r="AB3794" s="6">
        <v>0</v>
      </c>
      <c r="AC3794" s="5">
        <v>0</v>
      </c>
      <c r="AD3794" s="6">
        <v>0</v>
      </c>
      <c r="AE3794" s="5">
        <v>0</v>
      </c>
      <c r="AF3794" s="6">
        <v>0</v>
      </c>
    </row>
    <row r="3795" spans="2:32" x14ac:dyDescent="0.35">
      <c r="B3795" s="1" t="s">
        <v>830</v>
      </c>
      <c r="C3795" s="5">
        <v>5.4000000000000003E-3</v>
      </c>
      <c r="D3795" s="6">
        <v>3.0510000000000002</v>
      </c>
      <c r="E3795" s="5">
        <v>0</v>
      </c>
      <c r="F3795" s="6">
        <v>0</v>
      </c>
      <c r="G3795" s="5">
        <v>0</v>
      </c>
      <c r="H3795" s="6">
        <v>0</v>
      </c>
      <c r="I3795" s="5">
        <v>0</v>
      </c>
      <c r="J3795" s="6">
        <v>0</v>
      </c>
      <c r="K3795" s="5">
        <v>0</v>
      </c>
      <c r="L3795" s="6">
        <v>0</v>
      </c>
      <c r="M3795" s="5">
        <v>0</v>
      </c>
      <c r="N3795" s="6">
        <v>0</v>
      </c>
      <c r="O3795" s="5">
        <v>0</v>
      </c>
      <c r="P3795" s="6">
        <v>0</v>
      </c>
      <c r="Q3795" s="5">
        <v>0</v>
      </c>
      <c r="R3795" s="6">
        <v>0</v>
      </c>
      <c r="S3795" s="5">
        <v>0</v>
      </c>
      <c r="T3795" s="6">
        <v>0</v>
      </c>
      <c r="U3795" s="5">
        <v>0</v>
      </c>
      <c r="V3795" s="6">
        <v>0</v>
      </c>
      <c r="W3795" s="5">
        <v>0</v>
      </c>
      <c r="X3795" s="6">
        <v>0</v>
      </c>
      <c r="Y3795" s="5">
        <v>6.1830000000000003E-2</v>
      </c>
      <c r="Z3795" s="6">
        <v>3.0510000000000002</v>
      </c>
      <c r="AA3795" s="5">
        <v>0</v>
      </c>
      <c r="AB3795" s="6">
        <v>0</v>
      </c>
      <c r="AC3795" s="5">
        <v>0</v>
      </c>
      <c r="AD3795" s="6">
        <v>0</v>
      </c>
      <c r="AE3795" s="5">
        <v>0</v>
      </c>
      <c r="AF3795" s="6">
        <v>0</v>
      </c>
    </row>
    <row r="3796" spans="2:32" x14ac:dyDescent="0.35">
      <c r="B3796" s="1" t="s">
        <v>831</v>
      </c>
      <c r="C3796" s="5">
        <v>0</v>
      </c>
      <c r="D3796" s="6">
        <v>0</v>
      </c>
      <c r="E3796" s="5">
        <v>0</v>
      </c>
      <c r="F3796" s="6">
        <v>0</v>
      </c>
      <c r="G3796" s="5">
        <v>0</v>
      </c>
      <c r="H3796" s="6">
        <v>0</v>
      </c>
      <c r="I3796" s="5">
        <v>0</v>
      </c>
      <c r="J3796" s="6">
        <v>0</v>
      </c>
      <c r="K3796" s="5">
        <v>0</v>
      </c>
      <c r="L3796" s="6">
        <v>0</v>
      </c>
      <c r="M3796" s="5">
        <v>0</v>
      </c>
      <c r="N3796" s="6">
        <v>0</v>
      </c>
      <c r="O3796" s="5">
        <v>0</v>
      </c>
      <c r="P3796" s="6">
        <v>0</v>
      </c>
      <c r="Q3796" s="5">
        <v>0</v>
      </c>
      <c r="R3796" s="6">
        <v>0</v>
      </c>
      <c r="S3796" s="5">
        <v>0</v>
      </c>
      <c r="T3796" s="6">
        <v>0</v>
      </c>
      <c r="U3796" s="5">
        <v>0</v>
      </c>
      <c r="V3796" s="6">
        <v>0</v>
      </c>
      <c r="W3796" s="5">
        <v>0</v>
      </c>
      <c r="X3796" s="6">
        <v>0</v>
      </c>
      <c r="Y3796" s="5">
        <v>0</v>
      </c>
      <c r="Z3796" s="6">
        <v>0</v>
      </c>
      <c r="AA3796" s="5">
        <v>0</v>
      </c>
      <c r="AB3796" s="6">
        <v>0</v>
      </c>
      <c r="AC3796" s="5">
        <v>0</v>
      </c>
      <c r="AD3796" s="6">
        <v>0</v>
      </c>
      <c r="AE3796" s="5">
        <v>0</v>
      </c>
      <c r="AF3796" s="6">
        <v>0</v>
      </c>
    </row>
    <row r="3797" spans="2:32" x14ac:dyDescent="0.35">
      <c r="B3797" s="1" t="s">
        <v>385</v>
      </c>
      <c r="C3797" s="5">
        <v>0</v>
      </c>
      <c r="D3797" s="6">
        <v>0</v>
      </c>
      <c r="E3797" s="5">
        <v>0</v>
      </c>
      <c r="F3797" s="6">
        <v>0</v>
      </c>
      <c r="G3797" s="5">
        <v>0</v>
      </c>
      <c r="H3797" s="6">
        <v>0</v>
      </c>
      <c r="I3797" s="5">
        <v>0</v>
      </c>
      <c r="J3797" s="6">
        <v>0</v>
      </c>
      <c r="K3797" s="5">
        <v>0</v>
      </c>
      <c r="L3797" s="6">
        <v>0</v>
      </c>
      <c r="M3797" s="5">
        <v>0</v>
      </c>
      <c r="N3797" s="6">
        <v>0</v>
      </c>
      <c r="O3797" s="5">
        <v>0</v>
      </c>
      <c r="P3797" s="6">
        <v>0</v>
      </c>
      <c r="Q3797" s="5">
        <v>0</v>
      </c>
      <c r="R3797" s="6">
        <v>0</v>
      </c>
      <c r="S3797" s="5">
        <v>0</v>
      </c>
      <c r="T3797" s="6">
        <v>0</v>
      </c>
      <c r="U3797" s="5">
        <v>0</v>
      </c>
      <c r="V3797" s="6">
        <v>0</v>
      </c>
      <c r="W3797" s="5">
        <v>0</v>
      </c>
      <c r="X3797" s="6">
        <v>0</v>
      </c>
      <c r="Y3797" s="5">
        <v>0</v>
      </c>
      <c r="Z3797" s="6">
        <v>0</v>
      </c>
      <c r="AA3797" s="5">
        <v>0</v>
      </c>
      <c r="AB3797" s="6">
        <v>0</v>
      </c>
      <c r="AC3797" s="5">
        <v>0</v>
      </c>
      <c r="AD3797" s="6">
        <v>0</v>
      </c>
      <c r="AE3797" s="5">
        <v>0</v>
      </c>
      <c r="AF3797" s="6">
        <v>0</v>
      </c>
    </row>
    <row r="3798" spans="2:32" x14ac:dyDescent="0.35">
      <c r="B3798" s="1" t="s">
        <v>832</v>
      </c>
      <c r="C3798" s="5">
        <v>0</v>
      </c>
      <c r="D3798" s="6">
        <v>0</v>
      </c>
      <c r="E3798" s="5">
        <v>0</v>
      </c>
      <c r="F3798" s="6">
        <v>0</v>
      </c>
      <c r="G3798" s="5">
        <v>0</v>
      </c>
      <c r="H3798" s="6">
        <v>0</v>
      </c>
      <c r="I3798" s="5">
        <v>0</v>
      </c>
      <c r="J3798" s="6">
        <v>0</v>
      </c>
      <c r="K3798" s="5">
        <v>0</v>
      </c>
      <c r="L3798" s="6">
        <v>0</v>
      </c>
      <c r="M3798" s="5">
        <v>0</v>
      </c>
      <c r="N3798" s="6">
        <v>0</v>
      </c>
      <c r="O3798" s="5">
        <v>0</v>
      </c>
      <c r="P3798" s="6">
        <v>0</v>
      </c>
      <c r="Q3798" s="5">
        <v>0</v>
      </c>
      <c r="R3798" s="6">
        <v>0</v>
      </c>
      <c r="S3798" s="5">
        <v>0</v>
      </c>
      <c r="T3798" s="6">
        <v>0</v>
      </c>
      <c r="U3798" s="5">
        <v>0</v>
      </c>
      <c r="V3798" s="6">
        <v>0</v>
      </c>
      <c r="W3798" s="5">
        <v>0</v>
      </c>
      <c r="X3798" s="6">
        <v>0</v>
      </c>
      <c r="Y3798" s="5">
        <v>0</v>
      </c>
      <c r="Z3798" s="6">
        <v>0</v>
      </c>
      <c r="AA3798" s="5">
        <v>0</v>
      </c>
      <c r="AB3798" s="6">
        <v>0</v>
      </c>
      <c r="AC3798" s="5">
        <v>0</v>
      </c>
      <c r="AD3798" s="6">
        <v>0</v>
      </c>
      <c r="AE3798" s="5">
        <v>0</v>
      </c>
      <c r="AF3798" s="6">
        <v>0</v>
      </c>
    </row>
    <row r="3799" spans="2:32" x14ac:dyDescent="0.35">
      <c r="B3799" s="1" t="s">
        <v>833</v>
      </c>
      <c r="C3799" s="5">
        <v>0</v>
      </c>
      <c r="D3799" s="6">
        <v>0</v>
      </c>
      <c r="E3799" s="5">
        <v>0</v>
      </c>
      <c r="F3799" s="6">
        <v>0</v>
      </c>
      <c r="G3799" s="5">
        <v>0</v>
      </c>
      <c r="H3799" s="6">
        <v>0</v>
      </c>
      <c r="I3799" s="5">
        <v>0</v>
      </c>
      <c r="J3799" s="6">
        <v>0</v>
      </c>
      <c r="K3799" s="5">
        <v>0</v>
      </c>
      <c r="L3799" s="6">
        <v>0</v>
      </c>
      <c r="M3799" s="5">
        <v>0</v>
      </c>
      <c r="N3799" s="6">
        <v>0</v>
      </c>
      <c r="O3799" s="5">
        <v>0</v>
      </c>
      <c r="P3799" s="6">
        <v>0</v>
      </c>
      <c r="Q3799" s="5">
        <v>0</v>
      </c>
      <c r="R3799" s="6">
        <v>0</v>
      </c>
      <c r="S3799" s="5">
        <v>0</v>
      </c>
      <c r="T3799" s="6">
        <v>0</v>
      </c>
      <c r="U3799" s="5">
        <v>0</v>
      </c>
      <c r="V3799" s="6">
        <v>0</v>
      </c>
      <c r="W3799" s="5">
        <v>0</v>
      </c>
      <c r="X3799" s="6">
        <v>0</v>
      </c>
      <c r="Y3799" s="5">
        <v>0</v>
      </c>
      <c r="Z3799" s="6">
        <v>0</v>
      </c>
      <c r="AA3799" s="5">
        <v>0</v>
      </c>
      <c r="AB3799" s="6">
        <v>0</v>
      </c>
      <c r="AC3799" s="5">
        <v>0</v>
      </c>
      <c r="AD3799" s="6">
        <v>0</v>
      </c>
      <c r="AE3799" s="5">
        <v>0</v>
      </c>
      <c r="AF3799" s="6">
        <v>0</v>
      </c>
    </row>
    <row r="3800" spans="2:32" x14ac:dyDescent="0.35">
      <c r="B3800" s="1" t="s">
        <v>834</v>
      </c>
      <c r="C3800" s="5">
        <v>0</v>
      </c>
      <c r="D3800" s="6">
        <v>0</v>
      </c>
      <c r="E3800" s="5">
        <v>0</v>
      </c>
      <c r="F3800" s="6">
        <v>0</v>
      </c>
      <c r="G3800" s="5">
        <v>0</v>
      </c>
      <c r="H3800" s="6">
        <v>0</v>
      </c>
      <c r="I3800" s="5">
        <v>0</v>
      </c>
      <c r="J3800" s="6">
        <v>0</v>
      </c>
      <c r="K3800" s="5">
        <v>0</v>
      </c>
      <c r="L3800" s="6">
        <v>0</v>
      </c>
      <c r="M3800" s="5">
        <v>0</v>
      </c>
      <c r="N3800" s="6">
        <v>0</v>
      </c>
      <c r="O3800" s="5">
        <v>0</v>
      </c>
      <c r="P3800" s="6">
        <v>0</v>
      </c>
      <c r="Q3800" s="5">
        <v>0</v>
      </c>
      <c r="R3800" s="6">
        <v>0</v>
      </c>
      <c r="S3800" s="5">
        <v>0</v>
      </c>
      <c r="T3800" s="6">
        <v>0</v>
      </c>
      <c r="U3800" s="5">
        <v>0</v>
      </c>
      <c r="V3800" s="6">
        <v>0</v>
      </c>
      <c r="W3800" s="5">
        <v>0</v>
      </c>
      <c r="X3800" s="6">
        <v>0</v>
      </c>
      <c r="Y3800" s="5">
        <v>0</v>
      </c>
      <c r="Z3800" s="6">
        <v>0</v>
      </c>
      <c r="AA3800" s="5">
        <v>0</v>
      </c>
      <c r="AB3800" s="6">
        <v>0</v>
      </c>
      <c r="AC3800" s="5">
        <v>0</v>
      </c>
      <c r="AD3800" s="6">
        <v>0</v>
      </c>
      <c r="AE3800" s="5">
        <v>0</v>
      </c>
      <c r="AF3800" s="6">
        <v>0</v>
      </c>
    </row>
    <row r="3801" spans="2:32" x14ac:dyDescent="0.35">
      <c r="B3801" s="1" t="s">
        <v>835</v>
      </c>
      <c r="C3801" s="5">
        <v>0</v>
      </c>
      <c r="D3801" s="6">
        <v>0</v>
      </c>
      <c r="E3801" s="5">
        <v>0</v>
      </c>
      <c r="F3801" s="6">
        <v>0</v>
      </c>
      <c r="G3801" s="5">
        <v>0</v>
      </c>
      <c r="H3801" s="6">
        <v>0</v>
      </c>
      <c r="I3801" s="5">
        <v>0</v>
      </c>
      <c r="J3801" s="6">
        <v>0</v>
      </c>
      <c r="K3801" s="5">
        <v>0</v>
      </c>
      <c r="L3801" s="6">
        <v>0</v>
      </c>
      <c r="M3801" s="5">
        <v>0</v>
      </c>
      <c r="N3801" s="6">
        <v>0</v>
      </c>
      <c r="O3801" s="5">
        <v>0</v>
      </c>
      <c r="P3801" s="6">
        <v>0</v>
      </c>
      <c r="Q3801" s="5">
        <v>0</v>
      </c>
      <c r="R3801" s="6">
        <v>0</v>
      </c>
      <c r="S3801" s="5">
        <v>0</v>
      </c>
      <c r="T3801" s="6">
        <v>0</v>
      </c>
      <c r="U3801" s="5">
        <v>0</v>
      </c>
      <c r="V3801" s="6">
        <v>0</v>
      </c>
      <c r="W3801" s="5">
        <v>0</v>
      </c>
      <c r="X3801" s="6">
        <v>0</v>
      </c>
      <c r="Y3801" s="5">
        <v>0</v>
      </c>
      <c r="Z3801" s="6">
        <v>0</v>
      </c>
      <c r="AA3801" s="5">
        <v>0</v>
      </c>
      <c r="AB3801" s="6">
        <v>0</v>
      </c>
      <c r="AC3801" s="5">
        <v>0</v>
      </c>
      <c r="AD3801" s="6">
        <v>0</v>
      </c>
      <c r="AE3801" s="5">
        <v>0</v>
      </c>
      <c r="AF3801" s="6">
        <v>0</v>
      </c>
    </row>
    <row r="3802" spans="2:32" x14ac:dyDescent="0.35">
      <c r="B3802" s="1" t="s">
        <v>836</v>
      </c>
      <c r="C3802" s="5">
        <v>1.5100000000000001E-3</v>
      </c>
      <c r="D3802" s="6">
        <v>0.85099999999999998</v>
      </c>
      <c r="E3802" s="5">
        <v>0</v>
      </c>
      <c r="F3802" s="6">
        <v>0</v>
      </c>
      <c r="G3802" s="5">
        <v>0</v>
      </c>
      <c r="H3802" s="6">
        <v>0</v>
      </c>
      <c r="I3802" s="5">
        <v>0</v>
      </c>
      <c r="J3802" s="6">
        <v>0</v>
      </c>
      <c r="K3802" s="5">
        <v>0</v>
      </c>
      <c r="L3802" s="6">
        <v>0</v>
      </c>
      <c r="M3802" s="5">
        <v>0</v>
      </c>
      <c r="N3802" s="6">
        <v>0</v>
      </c>
      <c r="O3802" s="5">
        <v>0</v>
      </c>
      <c r="P3802" s="6">
        <v>0</v>
      </c>
      <c r="Q3802" s="5">
        <v>0</v>
      </c>
      <c r="R3802" s="6">
        <v>0</v>
      </c>
      <c r="S3802" s="5">
        <v>0</v>
      </c>
      <c r="T3802" s="6">
        <v>0</v>
      </c>
      <c r="U3802" s="5">
        <v>0</v>
      </c>
      <c r="V3802" s="6">
        <v>0</v>
      </c>
      <c r="W3802" s="5">
        <v>0</v>
      </c>
      <c r="X3802" s="6">
        <v>0</v>
      </c>
      <c r="Y3802" s="5">
        <v>0</v>
      </c>
      <c r="Z3802" s="6">
        <v>0</v>
      </c>
      <c r="AA3802" s="5">
        <v>0</v>
      </c>
      <c r="AB3802" s="6">
        <v>0</v>
      </c>
      <c r="AC3802" s="5">
        <v>9.9699999999999997E-3</v>
      </c>
      <c r="AD3802" s="6">
        <v>0.85099999999999998</v>
      </c>
      <c r="AE3802" s="5">
        <v>0</v>
      </c>
      <c r="AF3802" s="6">
        <v>0</v>
      </c>
    </row>
    <row r="3803" spans="2:32" x14ac:dyDescent="0.35">
      <c r="B3803" s="1" t="s">
        <v>837</v>
      </c>
      <c r="C3803" s="5">
        <v>0</v>
      </c>
      <c r="D3803" s="6">
        <v>0</v>
      </c>
      <c r="E3803" s="5">
        <v>0</v>
      </c>
      <c r="F3803" s="6">
        <v>0</v>
      </c>
      <c r="G3803" s="5">
        <v>0</v>
      </c>
      <c r="H3803" s="6">
        <v>0</v>
      </c>
      <c r="I3803" s="5">
        <v>0</v>
      </c>
      <c r="J3803" s="6">
        <v>0</v>
      </c>
      <c r="K3803" s="5">
        <v>0</v>
      </c>
      <c r="L3803" s="6">
        <v>0</v>
      </c>
      <c r="M3803" s="5">
        <v>0</v>
      </c>
      <c r="N3803" s="6">
        <v>0</v>
      </c>
      <c r="O3803" s="5">
        <v>0</v>
      </c>
      <c r="P3803" s="6">
        <v>0</v>
      </c>
      <c r="Q3803" s="5">
        <v>0</v>
      </c>
      <c r="R3803" s="6">
        <v>0</v>
      </c>
      <c r="S3803" s="5">
        <v>0</v>
      </c>
      <c r="T3803" s="6">
        <v>0</v>
      </c>
      <c r="U3803" s="5">
        <v>0</v>
      </c>
      <c r="V3803" s="6">
        <v>0</v>
      </c>
      <c r="W3803" s="5">
        <v>0</v>
      </c>
      <c r="X3803" s="6">
        <v>0</v>
      </c>
      <c r="Y3803" s="5">
        <v>0</v>
      </c>
      <c r="Z3803" s="6">
        <v>0</v>
      </c>
      <c r="AA3803" s="5">
        <v>0</v>
      </c>
      <c r="AB3803" s="6">
        <v>0</v>
      </c>
      <c r="AC3803" s="5">
        <v>0</v>
      </c>
      <c r="AD3803" s="6">
        <v>0</v>
      </c>
      <c r="AE3803" s="5">
        <v>0</v>
      </c>
      <c r="AF3803" s="6">
        <v>0</v>
      </c>
    </row>
    <row r="3804" spans="2:32" x14ac:dyDescent="0.35">
      <c r="B3804" s="1" t="s">
        <v>838</v>
      </c>
      <c r="C3804" s="5">
        <v>0</v>
      </c>
      <c r="D3804" s="6">
        <v>0</v>
      </c>
      <c r="E3804" s="5">
        <v>0</v>
      </c>
      <c r="F3804" s="6">
        <v>0</v>
      </c>
      <c r="G3804" s="5">
        <v>0</v>
      </c>
      <c r="H3804" s="6">
        <v>0</v>
      </c>
      <c r="I3804" s="5">
        <v>0</v>
      </c>
      <c r="J3804" s="6">
        <v>0</v>
      </c>
      <c r="K3804" s="5">
        <v>0</v>
      </c>
      <c r="L3804" s="6">
        <v>0</v>
      </c>
      <c r="M3804" s="5">
        <v>0</v>
      </c>
      <c r="N3804" s="6">
        <v>0</v>
      </c>
      <c r="O3804" s="5">
        <v>0</v>
      </c>
      <c r="P3804" s="6">
        <v>0</v>
      </c>
      <c r="Q3804" s="5">
        <v>0</v>
      </c>
      <c r="R3804" s="6">
        <v>0</v>
      </c>
      <c r="S3804" s="5">
        <v>0</v>
      </c>
      <c r="T3804" s="6">
        <v>0</v>
      </c>
      <c r="U3804" s="5">
        <v>0</v>
      </c>
      <c r="V3804" s="6">
        <v>0</v>
      </c>
      <c r="W3804" s="5">
        <v>0</v>
      </c>
      <c r="X3804" s="6">
        <v>0</v>
      </c>
      <c r="Y3804" s="5">
        <v>0</v>
      </c>
      <c r="Z3804" s="6">
        <v>0</v>
      </c>
      <c r="AA3804" s="5">
        <v>0</v>
      </c>
      <c r="AB3804" s="6">
        <v>0</v>
      </c>
      <c r="AC3804" s="5">
        <v>0</v>
      </c>
      <c r="AD3804" s="6">
        <v>0</v>
      </c>
      <c r="AE3804" s="5">
        <v>0</v>
      </c>
      <c r="AF3804" s="6">
        <v>0</v>
      </c>
    </row>
    <row r="3805" spans="2:32" x14ac:dyDescent="0.35">
      <c r="B3805" s="1" t="s">
        <v>839</v>
      </c>
      <c r="C3805" s="5">
        <v>0</v>
      </c>
      <c r="D3805" s="6">
        <v>0</v>
      </c>
      <c r="E3805" s="5">
        <v>0</v>
      </c>
      <c r="F3805" s="6">
        <v>0</v>
      </c>
      <c r="G3805" s="5">
        <v>0</v>
      </c>
      <c r="H3805" s="6">
        <v>0</v>
      </c>
      <c r="I3805" s="5">
        <v>0</v>
      </c>
      <c r="J3805" s="6">
        <v>0</v>
      </c>
      <c r="K3805" s="5">
        <v>0</v>
      </c>
      <c r="L3805" s="6">
        <v>0</v>
      </c>
      <c r="M3805" s="5">
        <v>0</v>
      </c>
      <c r="N3805" s="6">
        <v>0</v>
      </c>
      <c r="O3805" s="5">
        <v>0</v>
      </c>
      <c r="P3805" s="6">
        <v>0</v>
      </c>
      <c r="Q3805" s="5">
        <v>0</v>
      </c>
      <c r="R3805" s="6">
        <v>0</v>
      </c>
      <c r="S3805" s="5">
        <v>0</v>
      </c>
      <c r="T3805" s="6">
        <v>0</v>
      </c>
      <c r="U3805" s="5">
        <v>0</v>
      </c>
      <c r="V3805" s="6">
        <v>0</v>
      </c>
      <c r="W3805" s="5">
        <v>0</v>
      </c>
      <c r="X3805" s="6">
        <v>0</v>
      </c>
      <c r="Y3805" s="5">
        <v>0</v>
      </c>
      <c r="Z3805" s="6">
        <v>0</v>
      </c>
      <c r="AA3805" s="5">
        <v>0</v>
      </c>
      <c r="AB3805" s="6">
        <v>0</v>
      </c>
      <c r="AC3805" s="5">
        <v>0</v>
      </c>
      <c r="AD3805" s="6">
        <v>0</v>
      </c>
      <c r="AE3805" s="5">
        <v>0</v>
      </c>
      <c r="AF3805" s="6">
        <v>0</v>
      </c>
    </row>
    <row r="3806" spans="2:32" x14ac:dyDescent="0.35">
      <c r="B3806" s="1" t="s">
        <v>840</v>
      </c>
      <c r="C3806" s="5">
        <v>0</v>
      </c>
      <c r="D3806" s="6">
        <v>0</v>
      </c>
      <c r="E3806" s="5">
        <v>0</v>
      </c>
      <c r="F3806" s="6">
        <v>0</v>
      </c>
      <c r="G3806" s="5">
        <v>0</v>
      </c>
      <c r="H3806" s="6">
        <v>0</v>
      </c>
      <c r="I3806" s="5">
        <v>0</v>
      </c>
      <c r="J3806" s="6">
        <v>0</v>
      </c>
      <c r="K3806" s="5">
        <v>0</v>
      </c>
      <c r="L3806" s="6">
        <v>0</v>
      </c>
      <c r="M3806" s="5">
        <v>0</v>
      </c>
      <c r="N3806" s="6">
        <v>0</v>
      </c>
      <c r="O3806" s="5">
        <v>0</v>
      </c>
      <c r="P3806" s="6">
        <v>0</v>
      </c>
      <c r="Q3806" s="5">
        <v>0</v>
      </c>
      <c r="R3806" s="6">
        <v>0</v>
      </c>
      <c r="S3806" s="5">
        <v>0</v>
      </c>
      <c r="T3806" s="6">
        <v>0</v>
      </c>
      <c r="U3806" s="5">
        <v>0</v>
      </c>
      <c r="V3806" s="6">
        <v>0</v>
      </c>
      <c r="W3806" s="5">
        <v>0</v>
      </c>
      <c r="X3806" s="6">
        <v>0</v>
      </c>
      <c r="Y3806" s="5">
        <v>0</v>
      </c>
      <c r="Z3806" s="6">
        <v>0</v>
      </c>
      <c r="AA3806" s="5">
        <v>0</v>
      </c>
      <c r="AB3806" s="6">
        <v>0</v>
      </c>
      <c r="AC3806" s="5">
        <v>0</v>
      </c>
      <c r="AD3806" s="6">
        <v>0</v>
      </c>
      <c r="AE3806" s="5">
        <v>0</v>
      </c>
      <c r="AF3806" s="6">
        <v>0</v>
      </c>
    </row>
    <row r="3807" spans="2:32" x14ac:dyDescent="0.35">
      <c r="B3807" s="1" t="s">
        <v>841</v>
      </c>
      <c r="C3807" s="5">
        <v>0</v>
      </c>
      <c r="D3807" s="6">
        <v>0</v>
      </c>
      <c r="E3807" s="5">
        <v>0</v>
      </c>
      <c r="F3807" s="6">
        <v>0</v>
      </c>
      <c r="G3807" s="5">
        <v>0</v>
      </c>
      <c r="H3807" s="6">
        <v>0</v>
      </c>
      <c r="I3807" s="5">
        <v>0</v>
      </c>
      <c r="J3807" s="6">
        <v>0</v>
      </c>
      <c r="K3807" s="5">
        <v>0</v>
      </c>
      <c r="L3807" s="6">
        <v>0</v>
      </c>
      <c r="M3807" s="5">
        <v>0</v>
      </c>
      <c r="N3807" s="6">
        <v>0</v>
      </c>
      <c r="O3807" s="5">
        <v>0</v>
      </c>
      <c r="P3807" s="6">
        <v>0</v>
      </c>
      <c r="Q3807" s="5">
        <v>0</v>
      </c>
      <c r="R3807" s="6">
        <v>0</v>
      </c>
      <c r="S3807" s="5">
        <v>0</v>
      </c>
      <c r="T3807" s="6">
        <v>0</v>
      </c>
      <c r="U3807" s="5">
        <v>0</v>
      </c>
      <c r="V3807" s="6">
        <v>0</v>
      </c>
      <c r="W3807" s="5">
        <v>0</v>
      </c>
      <c r="X3807" s="6">
        <v>0</v>
      </c>
      <c r="Y3807" s="5">
        <v>0</v>
      </c>
      <c r="Z3807" s="6">
        <v>0</v>
      </c>
      <c r="AA3807" s="5">
        <v>0</v>
      </c>
      <c r="AB3807" s="6">
        <v>0</v>
      </c>
      <c r="AC3807" s="5">
        <v>0</v>
      </c>
      <c r="AD3807" s="6">
        <v>0</v>
      </c>
      <c r="AE3807" s="5">
        <v>0</v>
      </c>
      <c r="AF3807" s="6">
        <v>0</v>
      </c>
    </row>
    <row r="3808" spans="2:32" x14ac:dyDescent="0.35">
      <c r="B3808" s="1" t="s">
        <v>842</v>
      </c>
      <c r="C3808" s="5">
        <v>0</v>
      </c>
      <c r="D3808" s="6">
        <v>0</v>
      </c>
      <c r="E3808" s="5">
        <v>0</v>
      </c>
      <c r="F3808" s="6">
        <v>0</v>
      </c>
      <c r="G3808" s="5">
        <v>0</v>
      </c>
      <c r="H3808" s="6">
        <v>0</v>
      </c>
      <c r="I3808" s="5">
        <v>0</v>
      </c>
      <c r="J3808" s="6">
        <v>0</v>
      </c>
      <c r="K3808" s="5">
        <v>0</v>
      </c>
      <c r="L3808" s="6">
        <v>0</v>
      </c>
      <c r="M3808" s="5">
        <v>0</v>
      </c>
      <c r="N3808" s="6">
        <v>0</v>
      </c>
      <c r="O3808" s="5">
        <v>0</v>
      </c>
      <c r="P3808" s="6">
        <v>0</v>
      </c>
      <c r="Q3808" s="5">
        <v>0</v>
      </c>
      <c r="R3808" s="6">
        <v>0</v>
      </c>
      <c r="S3808" s="5">
        <v>0</v>
      </c>
      <c r="T3808" s="6">
        <v>0</v>
      </c>
      <c r="U3808" s="5">
        <v>0</v>
      </c>
      <c r="V3808" s="6">
        <v>0</v>
      </c>
      <c r="W3808" s="5">
        <v>0</v>
      </c>
      <c r="X3808" s="6">
        <v>0</v>
      </c>
      <c r="Y3808" s="5">
        <v>0</v>
      </c>
      <c r="Z3808" s="6">
        <v>0</v>
      </c>
      <c r="AA3808" s="5">
        <v>0</v>
      </c>
      <c r="AB3808" s="6">
        <v>0</v>
      </c>
      <c r="AC3808" s="5">
        <v>0</v>
      </c>
      <c r="AD3808" s="6">
        <v>0</v>
      </c>
      <c r="AE3808" s="5">
        <v>0</v>
      </c>
      <c r="AF3808" s="6">
        <v>0</v>
      </c>
    </row>
    <row r="3809" spans="1:32" x14ac:dyDescent="0.35">
      <c r="B3809" s="2" t="s">
        <v>393</v>
      </c>
    </row>
    <row r="3810" spans="1:32" x14ac:dyDescent="0.35">
      <c r="B3810" s="1" t="s">
        <v>394</v>
      </c>
      <c r="C3810" s="5">
        <v>0</v>
      </c>
      <c r="D3810" s="6">
        <v>0</v>
      </c>
      <c r="E3810" s="5">
        <v>0</v>
      </c>
      <c r="F3810" s="6">
        <v>0</v>
      </c>
      <c r="G3810" s="5">
        <v>0</v>
      </c>
      <c r="H3810" s="6">
        <v>0</v>
      </c>
      <c r="I3810" s="5">
        <v>0</v>
      </c>
      <c r="J3810" s="6">
        <v>0</v>
      </c>
      <c r="K3810" s="5">
        <v>0</v>
      </c>
      <c r="L3810" s="6">
        <v>0</v>
      </c>
      <c r="M3810" s="5">
        <v>0</v>
      </c>
      <c r="N3810" s="6">
        <v>0</v>
      </c>
      <c r="O3810" s="5">
        <v>0</v>
      </c>
      <c r="P3810" s="6">
        <v>0</v>
      </c>
      <c r="Q3810" s="5">
        <v>0</v>
      </c>
      <c r="R3810" s="6">
        <v>0</v>
      </c>
      <c r="S3810" s="5">
        <v>0</v>
      </c>
      <c r="T3810" s="6">
        <v>0</v>
      </c>
      <c r="U3810" s="5">
        <v>0</v>
      </c>
      <c r="V3810" s="6">
        <v>0</v>
      </c>
      <c r="W3810" s="5">
        <v>0</v>
      </c>
      <c r="X3810" s="6">
        <v>0</v>
      </c>
      <c r="Y3810" s="5">
        <v>0</v>
      </c>
      <c r="Z3810" s="6">
        <v>0</v>
      </c>
      <c r="AA3810" s="5">
        <v>0</v>
      </c>
      <c r="AB3810" s="6">
        <v>0</v>
      </c>
      <c r="AC3810" s="5">
        <v>0</v>
      </c>
      <c r="AD3810" s="6">
        <v>0</v>
      </c>
      <c r="AE3810" s="5">
        <v>0</v>
      </c>
      <c r="AF3810" s="6">
        <v>0</v>
      </c>
    </row>
    <row r="3811" spans="1:32" x14ac:dyDescent="0.35">
      <c r="B3811" s="1" t="s">
        <v>843</v>
      </c>
      <c r="C3811" s="5">
        <v>0</v>
      </c>
      <c r="D3811" s="6">
        <v>0</v>
      </c>
      <c r="E3811" s="5">
        <v>0</v>
      </c>
      <c r="F3811" s="6">
        <v>0</v>
      </c>
      <c r="G3811" s="5">
        <v>0</v>
      </c>
      <c r="H3811" s="6">
        <v>0</v>
      </c>
      <c r="I3811" s="5">
        <v>0</v>
      </c>
      <c r="J3811" s="6">
        <v>0</v>
      </c>
      <c r="K3811" s="5">
        <v>0</v>
      </c>
      <c r="L3811" s="6">
        <v>0</v>
      </c>
      <c r="M3811" s="5">
        <v>0</v>
      </c>
      <c r="N3811" s="6">
        <v>0</v>
      </c>
      <c r="O3811" s="5">
        <v>0</v>
      </c>
      <c r="P3811" s="6">
        <v>0</v>
      </c>
      <c r="Q3811" s="5">
        <v>0</v>
      </c>
      <c r="R3811" s="6">
        <v>0</v>
      </c>
      <c r="S3811" s="5">
        <v>0</v>
      </c>
      <c r="T3811" s="6">
        <v>0</v>
      </c>
      <c r="U3811" s="5">
        <v>0</v>
      </c>
      <c r="V3811" s="6">
        <v>0</v>
      </c>
      <c r="W3811" s="5">
        <v>0</v>
      </c>
      <c r="X3811" s="6">
        <v>0</v>
      </c>
      <c r="Y3811" s="5">
        <v>0</v>
      </c>
      <c r="Z3811" s="6">
        <v>0</v>
      </c>
      <c r="AA3811" s="5">
        <v>0</v>
      </c>
      <c r="AB3811" s="6">
        <v>0</v>
      </c>
      <c r="AC3811" s="5">
        <v>0</v>
      </c>
      <c r="AD3811" s="6">
        <v>0</v>
      </c>
      <c r="AE3811" s="5">
        <v>0</v>
      </c>
      <c r="AF3811" s="6">
        <v>0</v>
      </c>
    </row>
    <row r="3812" spans="1:32" x14ac:dyDescent="0.35">
      <c r="B3812" s="1" t="s">
        <v>395</v>
      </c>
      <c r="C3812" s="5">
        <v>0</v>
      </c>
      <c r="D3812" s="6">
        <v>0</v>
      </c>
      <c r="E3812" s="5">
        <v>0</v>
      </c>
      <c r="F3812" s="6">
        <v>0</v>
      </c>
      <c r="G3812" s="5">
        <v>0</v>
      </c>
      <c r="H3812" s="6">
        <v>0</v>
      </c>
      <c r="I3812" s="5">
        <v>0</v>
      </c>
      <c r="J3812" s="6">
        <v>0</v>
      </c>
      <c r="K3812" s="5">
        <v>0</v>
      </c>
      <c r="L3812" s="6">
        <v>0</v>
      </c>
      <c r="M3812" s="5">
        <v>0</v>
      </c>
      <c r="N3812" s="6">
        <v>0</v>
      </c>
      <c r="O3812" s="5">
        <v>0</v>
      </c>
      <c r="P3812" s="6">
        <v>0</v>
      </c>
      <c r="Q3812" s="5">
        <v>0</v>
      </c>
      <c r="R3812" s="6">
        <v>0</v>
      </c>
      <c r="S3812" s="5">
        <v>0</v>
      </c>
      <c r="T3812" s="6">
        <v>0</v>
      </c>
      <c r="U3812" s="5">
        <v>0</v>
      </c>
      <c r="V3812" s="6">
        <v>0</v>
      </c>
      <c r="W3812" s="5">
        <v>0</v>
      </c>
      <c r="X3812" s="6">
        <v>0</v>
      </c>
      <c r="Y3812" s="5">
        <v>0</v>
      </c>
      <c r="Z3812" s="6">
        <v>0</v>
      </c>
      <c r="AA3812" s="5">
        <v>0</v>
      </c>
      <c r="AB3812" s="6">
        <v>0</v>
      </c>
      <c r="AC3812" s="5">
        <v>0</v>
      </c>
      <c r="AD3812" s="6">
        <v>0</v>
      </c>
      <c r="AE3812" s="5">
        <v>0</v>
      </c>
      <c r="AF3812" s="6">
        <v>0</v>
      </c>
    </row>
    <row r="3813" spans="1:32" x14ac:dyDescent="0.35">
      <c r="B3813" s="1" t="s">
        <v>396</v>
      </c>
      <c r="C3813" s="5">
        <v>0</v>
      </c>
      <c r="D3813" s="6">
        <v>0</v>
      </c>
      <c r="E3813" s="5">
        <v>0</v>
      </c>
      <c r="F3813" s="6">
        <v>0</v>
      </c>
      <c r="G3813" s="5">
        <v>0</v>
      </c>
      <c r="H3813" s="6">
        <v>0</v>
      </c>
      <c r="I3813" s="5">
        <v>0</v>
      </c>
      <c r="J3813" s="6">
        <v>0</v>
      </c>
      <c r="K3813" s="5">
        <v>0</v>
      </c>
      <c r="L3813" s="6">
        <v>0</v>
      </c>
      <c r="M3813" s="5">
        <v>0</v>
      </c>
      <c r="N3813" s="6">
        <v>0</v>
      </c>
      <c r="O3813" s="5">
        <v>0</v>
      </c>
      <c r="P3813" s="6">
        <v>0</v>
      </c>
      <c r="Q3813" s="5">
        <v>0</v>
      </c>
      <c r="R3813" s="6">
        <v>0</v>
      </c>
      <c r="S3813" s="5">
        <v>0</v>
      </c>
      <c r="T3813" s="6">
        <v>0</v>
      </c>
      <c r="U3813" s="5">
        <v>0</v>
      </c>
      <c r="V3813" s="6">
        <v>0</v>
      </c>
      <c r="W3813" s="5">
        <v>0</v>
      </c>
      <c r="X3813" s="6">
        <v>0</v>
      </c>
      <c r="Y3813" s="5">
        <v>0</v>
      </c>
      <c r="Z3813" s="6">
        <v>0</v>
      </c>
      <c r="AA3813" s="5">
        <v>0</v>
      </c>
      <c r="AB3813" s="6">
        <v>0</v>
      </c>
      <c r="AC3813" s="5">
        <v>0</v>
      </c>
      <c r="AD3813" s="6">
        <v>0</v>
      </c>
      <c r="AE3813" s="5">
        <v>0</v>
      </c>
      <c r="AF3813" s="6">
        <v>0</v>
      </c>
    </row>
    <row r="3814" spans="1:32" x14ac:dyDescent="0.35">
      <c r="B3814" s="1" t="s">
        <v>397</v>
      </c>
      <c r="C3814" s="5">
        <v>0</v>
      </c>
      <c r="D3814" s="6">
        <v>0</v>
      </c>
      <c r="E3814" s="5">
        <v>0</v>
      </c>
      <c r="F3814" s="6">
        <v>0</v>
      </c>
      <c r="G3814" s="5">
        <v>0</v>
      </c>
      <c r="H3814" s="6">
        <v>0</v>
      </c>
      <c r="I3814" s="5">
        <v>0</v>
      </c>
      <c r="J3814" s="6">
        <v>0</v>
      </c>
      <c r="K3814" s="5">
        <v>0</v>
      </c>
      <c r="L3814" s="6">
        <v>0</v>
      </c>
      <c r="M3814" s="5">
        <v>0</v>
      </c>
      <c r="N3814" s="6">
        <v>0</v>
      </c>
      <c r="O3814" s="5">
        <v>0</v>
      </c>
      <c r="P3814" s="6">
        <v>0</v>
      </c>
      <c r="Q3814" s="5">
        <v>0</v>
      </c>
      <c r="R3814" s="6">
        <v>0</v>
      </c>
      <c r="S3814" s="5">
        <v>0</v>
      </c>
      <c r="T3814" s="6">
        <v>0</v>
      </c>
      <c r="U3814" s="5">
        <v>0</v>
      </c>
      <c r="V3814" s="6">
        <v>0</v>
      </c>
      <c r="W3814" s="5">
        <v>0</v>
      </c>
      <c r="X3814" s="6">
        <v>0</v>
      </c>
      <c r="Y3814" s="5">
        <v>0</v>
      </c>
      <c r="Z3814" s="6">
        <v>0</v>
      </c>
      <c r="AA3814" s="5">
        <v>0</v>
      </c>
      <c r="AB3814" s="6">
        <v>0</v>
      </c>
      <c r="AC3814" s="5">
        <v>0</v>
      </c>
      <c r="AD3814" s="6">
        <v>0</v>
      </c>
      <c r="AE3814" s="5">
        <v>0</v>
      </c>
      <c r="AF3814" s="6">
        <v>0</v>
      </c>
    </row>
    <row r="3816" spans="1:32" x14ac:dyDescent="0.35">
      <c r="B3816" s="2" t="s">
        <v>398</v>
      </c>
      <c r="D3816" s="3">
        <v>564.56299999999999</v>
      </c>
      <c r="F3816" s="3">
        <v>24.984999999999999</v>
      </c>
      <c r="H3816" s="3">
        <v>42.088999999999999</v>
      </c>
      <c r="J3816" s="3">
        <v>33.417000000000002</v>
      </c>
      <c r="L3816" s="3">
        <v>23.965</v>
      </c>
      <c r="N3816" s="3">
        <v>28.751999999999999</v>
      </c>
      <c r="P3816" s="3">
        <v>25.047999999999998</v>
      </c>
      <c r="R3816" s="3">
        <v>27.276</v>
      </c>
      <c r="T3816" s="3">
        <v>64.968000000000004</v>
      </c>
      <c r="V3816" s="3">
        <v>30.036999999999999</v>
      </c>
      <c r="X3816" s="3">
        <v>7.3710000000000004</v>
      </c>
      <c r="Z3816" s="3">
        <v>49.347000000000001</v>
      </c>
      <c r="AB3816" s="3">
        <v>77.867000000000004</v>
      </c>
      <c r="AD3816" s="3">
        <v>85.337000000000003</v>
      </c>
      <c r="AF3816" s="3">
        <v>44.104999999999997</v>
      </c>
    </row>
    <row r="3817" spans="1:32" x14ac:dyDescent="0.35">
      <c r="B3817" s="2" t="s">
        <v>399</v>
      </c>
      <c r="D3817" s="3">
        <v>671</v>
      </c>
      <c r="F3817" s="3">
        <v>53</v>
      </c>
      <c r="H3817" s="3">
        <v>45</v>
      </c>
      <c r="J3817" s="3">
        <v>58</v>
      </c>
      <c r="L3817" s="3">
        <v>32</v>
      </c>
      <c r="N3817" s="3">
        <v>57</v>
      </c>
      <c r="P3817" s="3">
        <v>55</v>
      </c>
      <c r="R3817" s="3">
        <v>52</v>
      </c>
      <c r="T3817" s="3">
        <v>44</v>
      </c>
      <c r="V3817" s="3">
        <v>62</v>
      </c>
      <c r="X3817" s="3">
        <v>43</v>
      </c>
      <c r="Z3817" s="3">
        <v>41</v>
      </c>
      <c r="AB3817" s="3">
        <v>52</v>
      </c>
      <c r="AD3817" s="3">
        <v>40</v>
      </c>
      <c r="AF3817" s="3">
        <v>37</v>
      </c>
    </row>
    <row r="3819" spans="1:32" x14ac:dyDescent="0.35">
      <c r="A3819" s="3" t="s">
        <v>854</v>
      </c>
      <c r="B3819" s="2" t="s">
        <v>855</v>
      </c>
    </row>
    <row r="3820" spans="1:32" x14ac:dyDescent="0.35">
      <c r="B3820" s="4" t="s">
        <v>18</v>
      </c>
    </row>
    <row r="3822" spans="1:32" x14ac:dyDescent="0.35">
      <c r="B3822" s="2" t="s">
        <v>1</v>
      </c>
    </row>
    <row r="3823" spans="1:32" x14ac:dyDescent="0.35">
      <c r="B3823" s="1" t="s">
        <v>19</v>
      </c>
      <c r="C3823" s="5">
        <v>0</v>
      </c>
      <c r="D3823" s="6">
        <v>0</v>
      </c>
      <c r="E3823" s="5">
        <v>0</v>
      </c>
      <c r="F3823" s="6">
        <v>0</v>
      </c>
      <c r="G3823" s="5">
        <v>0</v>
      </c>
      <c r="H3823" s="6">
        <v>0</v>
      </c>
      <c r="I3823" s="5">
        <v>0</v>
      </c>
      <c r="J3823" s="6">
        <v>0</v>
      </c>
      <c r="K3823" s="5">
        <v>0</v>
      </c>
      <c r="L3823" s="6">
        <v>0</v>
      </c>
      <c r="M3823" s="5">
        <v>0</v>
      </c>
      <c r="N3823" s="6">
        <v>0</v>
      </c>
      <c r="O3823" s="5">
        <v>0</v>
      </c>
      <c r="P3823" s="6">
        <v>0</v>
      </c>
      <c r="Q3823" s="5">
        <v>0</v>
      </c>
      <c r="R3823" s="6">
        <v>0</v>
      </c>
      <c r="S3823" s="5">
        <v>0</v>
      </c>
      <c r="T3823" s="6">
        <v>0</v>
      </c>
      <c r="U3823" s="5">
        <v>0</v>
      </c>
      <c r="V3823" s="6">
        <v>0</v>
      </c>
      <c r="W3823" s="5">
        <v>0</v>
      </c>
      <c r="X3823" s="6">
        <v>0</v>
      </c>
      <c r="Y3823" s="5">
        <v>0</v>
      </c>
      <c r="Z3823" s="6">
        <v>0</v>
      </c>
      <c r="AA3823" s="5">
        <v>0</v>
      </c>
      <c r="AB3823" s="6">
        <v>0</v>
      </c>
      <c r="AC3823" s="5">
        <v>0</v>
      </c>
      <c r="AD3823" s="6">
        <v>0</v>
      </c>
      <c r="AE3823" s="5">
        <v>0</v>
      </c>
      <c r="AF3823" s="6">
        <v>0</v>
      </c>
    </row>
    <row r="3824" spans="1:32" x14ac:dyDescent="0.35">
      <c r="B3824" s="1" t="s">
        <v>20</v>
      </c>
      <c r="C3824" s="5">
        <v>4.1099999999999999E-3</v>
      </c>
      <c r="D3824" s="6">
        <v>3.56</v>
      </c>
      <c r="E3824" s="5">
        <v>0</v>
      </c>
      <c r="F3824" s="6">
        <v>0</v>
      </c>
      <c r="G3824" s="5">
        <v>5.5500000000000002E-3</v>
      </c>
      <c r="H3824" s="6">
        <v>0.42</v>
      </c>
      <c r="I3824" s="5">
        <v>2.8389999999999999E-2</v>
      </c>
      <c r="J3824" s="6">
        <v>1.01</v>
      </c>
      <c r="K3824" s="5">
        <v>0</v>
      </c>
      <c r="L3824" s="6">
        <v>0</v>
      </c>
      <c r="M3824" s="5">
        <v>0</v>
      </c>
      <c r="N3824" s="6">
        <v>0</v>
      </c>
      <c r="O3824" s="5">
        <v>0</v>
      </c>
      <c r="P3824" s="6">
        <v>0</v>
      </c>
      <c r="Q3824" s="5">
        <v>0</v>
      </c>
      <c r="R3824" s="6">
        <v>0</v>
      </c>
      <c r="S3824" s="5">
        <v>2.1059999999999999E-2</v>
      </c>
      <c r="T3824" s="6">
        <v>2.1309999999999998</v>
      </c>
      <c r="U3824" s="5">
        <v>0</v>
      </c>
      <c r="V3824" s="6">
        <v>0</v>
      </c>
      <c r="W3824" s="5">
        <v>0</v>
      </c>
      <c r="X3824" s="6">
        <v>0</v>
      </c>
      <c r="Y3824" s="5">
        <v>0</v>
      </c>
      <c r="Z3824" s="6">
        <v>0</v>
      </c>
      <c r="AA3824" s="5">
        <v>0</v>
      </c>
      <c r="AB3824" s="6">
        <v>0</v>
      </c>
      <c r="AC3824" s="5">
        <v>0</v>
      </c>
      <c r="AD3824" s="6">
        <v>0</v>
      </c>
      <c r="AE3824" s="5">
        <v>0</v>
      </c>
      <c r="AF3824" s="6">
        <v>0</v>
      </c>
    </row>
    <row r="3825" spans="2:32" x14ac:dyDescent="0.35">
      <c r="B3825" s="1" t="s">
        <v>21</v>
      </c>
      <c r="C3825" s="5">
        <v>0</v>
      </c>
      <c r="D3825" s="6">
        <v>0</v>
      </c>
      <c r="E3825" s="5">
        <v>0</v>
      </c>
      <c r="F3825" s="6">
        <v>0</v>
      </c>
      <c r="G3825" s="5">
        <v>0</v>
      </c>
      <c r="H3825" s="6">
        <v>0</v>
      </c>
      <c r="I3825" s="5">
        <v>0</v>
      </c>
      <c r="J3825" s="6">
        <v>0</v>
      </c>
      <c r="K3825" s="5">
        <v>0</v>
      </c>
      <c r="L3825" s="6">
        <v>0</v>
      </c>
      <c r="M3825" s="5">
        <v>0</v>
      </c>
      <c r="N3825" s="6">
        <v>0</v>
      </c>
      <c r="O3825" s="5">
        <v>0</v>
      </c>
      <c r="P3825" s="6">
        <v>0</v>
      </c>
      <c r="Q3825" s="5">
        <v>0</v>
      </c>
      <c r="R3825" s="6">
        <v>0</v>
      </c>
      <c r="S3825" s="5">
        <v>0</v>
      </c>
      <c r="T3825" s="6">
        <v>0</v>
      </c>
      <c r="U3825" s="5">
        <v>0</v>
      </c>
      <c r="V3825" s="6">
        <v>0</v>
      </c>
      <c r="W3825" s="5">
        <v>0</v>
      </c>
      <c r="X3825" s="6">
        <v>0</v>
      </c>
      <c r="Y3825" s="5">
        <v>0</v>
      </c>
      <c r="Z3825" s="6">
        <v>0</v>
      </c>
      <c r="AA3825" s="5">
        <v>0</v>
      </c>
      <c r="AB3825" s="6">
        <v>0</v>
      </c>
      <c r="AC3825" s="5">
        <v>0</v>
      </c>
      <c r="AD3825" s="6">
        <v>0</v>
      </c>
      <c r="AE3825" s="5">
        <v>0</v>
      </c>
      <c r="AF3825" s="6">
        <v>0</v>
      </c>
    </row>
    <row r="3826" spans="2:32" x14ac:dyDescent="0.35">
      <c r="B3826" s="1" t="s">
        <v>499</v>
      </c>
      <c r="C3826" s="5">
        <v>1.2370000000000001E-2</v>
      </c>
      <c r="D3826" s="6">
        <v>10.718</v>
      </c>
      <c r="E3826" s="5">
        <v>7.0299999999999998E-3</v>
      </c>
      <c r="F3826" s="6">
        <v>0.249</v>
      </c>
      <c r="G3826" s="5">
        <v>0</v>
      </c>
      <c r="H3826" s="6">
        <v>0</v>
      </c>
      <c r="I3826" s="5">
        <v>0</v>
      </c>
      <c r="J3826" s="6">
        <v>0</v>
      </c>
      <c r="K3826" s="5">
        <v>7.578E-2</v>
      </c>
      <c r="L3826" s="6">
        <v>2.8130000000000002</v>
      </c>
      <c r="M3826" s="5">
        <v>0</v>
      </c>
      <c r="N3826" s="6">
        <v>0</v>
      </c>
      <c r="O3826" s="5">
        <v>9.8700000000000003E-3</v>
      </c>
      <c r="P3826" s="6">
        <v>0.219</v>
      </c>
      <c r="Q3826" s="5">
        <v>0</v>
      </c>
      <c r="R3826" s="6">
        <v>0</v>
      </c>
      <c r="S3826" s="5">
        <v>2.8330000000000001E-2</v>
      </c>
      <c r="T3826" s="6">
        <v>2.8660000000000001</v>
      </c>
      <c r="U3826" s="5">
        <v>0</v>
      </c>
      <c r="V3826" s="6">
        <v>0</v>
      </c>
      <c r="W3826" s="5">
        <v>0</v>
      </c>
      <c r="X3826" s="6">
        <v>0</v>
      </c>
      <c r="Y3826" s="5">
        <v>0</v>
      </c>
      <c r="Z3826" s="6">
        <v>0</v>
      </c>
      <c r="AA3826" s="5">
        <v>0</v>
      </c>
      <c r="AB3826" s="6">
        <v>0</v>
      </c>
      <c r="AC3826" s="5">
        <v>3.388E-2</v>
      </c>
      <c r="AD3826" s="6">
        <v>4.5720000000000001</v>
      </c>
      <c r="AE3826" s="5">
        <v>0</v>
      </c>
      <c r="AF3826" s="6">
        <v>0</v>
      </c>
    </row>
    <row r="3827" spans="2:32" x14ac:dyDescent="0.35">
      <c r="B3827" s="1" t="s">
        <v>500</v>
      </c>
      <c r="C3827" s="5">
        <v>1.158E-2</v>
      </c>
      <c r="D3827" s="6">
        <v>10.028</v>
      </c>
      <c r="E3827" s="5">
        <v>0.20225000000000001</v>
      </c>
      <c r="F3827" s="6">
        <v>7.1609999999999996</v>
      </c>
      <c r="G3827" s="5">
        <v>2.5250000000000002E-2</v>
      </c>
      <c r="H3827" s="6">
        <v>1.9119999999999999</v>
      </c>
      <c r="I3827" s="5">
        <v>0</v>
      </c>
      <c r="J3827" s="6">
        <v>0</v>
      </c>
      <c r="K3827" s="5">
        <v>0</v>
      </c>
      <c r="L3827" s="6">
        <v>0</v>
      </c>
      <c r="M3827" s="5">
        <v>0</v>
      </c>
      <c r="N3827" s="6">
        <v>0</v>
      </c>
      <c r="O3827" s="5">
        <v>9.8700000000000003E-3</v>
      </c>
      <c r="P3827" s="6">
        <v>0.219</v>
      </c>
      <c r="Q3827" s="5">
        <v>0</v>
      </c>
      <c r="R3827" s="6">
        <v>0</v>
      </c>
      <c r="S3827" s="5">
        <v>0</v>
      </c>
      <c r="T3827" s="6">
        <v>0</v>
      </c>
      <c r="U3827" s="5">
        <v>0</v>
      </c>
      <c r="V3827" s="6">
        <v>0</v>
      </c>
      <c r="W3827" s="5">
        <v>0</v>
      </c>
      <c r="X3827" s="6">
        <v>0</v>
      </c>
      <c r="Y3827" s="5">
        <v>0</v>
      </c>
      <c r="Z3827" s="6">
        <v>0</v>
      </c>
      <c r="AA3827" s="5">
        <v>6.0299999999999998E-3</v>
      </c>
      <c r="AB3827" s="6">
        <v>0.73699999999999999</v>
      </c>
      <c r="AC3827" s="5">
        <v>0</v>
      </c>
      <c r="AD3827" s="6">
        <v>0</v>
      </c>
      <c r="AE3827" s="5">
        <v>0</v>
      </c>
      <c r="AF3827" s="6">
        <v>0</v>
      </c>
    </row>
    <row r="3828" spans="2:32" x14ac:dyDescent="0.35">
      <c r="B3828" s="1" t="s">
        <v>501</v>
      </c>
      <c r="C3828" s="5">
        <v>0</v>
      </c>
      <c r="D3828" s="6">
        <v>0</v>
      </c>
      <c r="E3828" s="5">
        <v>0</v>
      </c>
      <c r="F3828" s="6">
        <v>0</v>
      </c>
      <c r="G3828" s="5">
        <v>0</v>
      </c>
      <c r="H3828" s="6">
        <v>0</v>
      </c>
      <c r="I3828" s="5">
        <v>0</v>
      </c>
      <c r="J3828" s="6">
        <v>0</v>
      </c>
      <c r="K3828" s="5">
        <v>0</v>
      </c>
      <c r="L3828" s="6">
        <v>0</v>
      </c>
      <c r="M3828" s="5">
        <v>0</v>
      </c>
      <c r="N3828" s="6">
        <v>0</v>
      </c>
      <c r="O3828" s="5">
        <v>0</v>
      </c>
      <c r="P3828" s="6">
        <v>0</v>
      </c>
      <c r="Q3828" s="5">
        <v>0</v>
      </c>
      <c r="R3828" s="6">
        <v>0</v>
      </c>
      <c r="S3828" s="5">
        <v>0</v>
      </c>
      <c r="T3828" s="6">
        <v>0</v>
      </c>
      <c r="U3828" s="5">
        <v>0</v>
      </c>
      <c r="V3828" s="6">
        <v>0</v>
      </c>
      <c r="W3828" s="5">
        <v>0</v>
      </c>
      <c r="X3828" s="6">
        <v>0</v>
      </c>
      <c r="Y3828" s="5">
        <v>0</v>
      </c>
      <c r="Z3828" s="6">
        <v>0</v>
      </c>
      <c r="AA3828" s="5">
        <v>0</v>
      </c>
      <c r="AB3828" s="6">
        <v>0</v>
      </c>
      <c r="AC3828" s="5">
        <v>0</v>
      </c>
      <c r="AD3828" s="6">
        <v>0</v>
      </c>
      <c r="AE3828" s="5">
        <v>0</v>
      </c>
      <c r="AF3828" s="6">
        <v>0</v>
      </c>
    </row>
    <row r="3829" spans="2:32" x14ac:dyDescent="0.35">
      <c r="B3829" s="1" t="s">
        <v>502</v>
      </c>
      <c r="C3829" s="5">
        <v>7.3999999999999999E-4</v>
      </c>
      <c r="D3829" s="6">
        <v>0.63700000000000001</v>
      </c>
      <c r="E3829" s="5">
        <v>1.7989999999999999E-2</v>
      </c>
      <c r="F3829" s="6">
        <v>0.63700000000000001</v>
      </c>
      <c r="G3829" s="5">
        <v>0</v>
      </c>
      <c r="H3829" s="6">
        <v>0</v>
      </c>
      <c r="I3829" s="5">
        <v>0</v>
      </c>
      <c r="J3829" s="6">
        <v>0</v>
      </c>
      <c r="K3829" s="5">
        <v>0</v>
      </c>
      <c r="L3829" s="6">
        <v>0</v>
      </c>
      <c r="M3829" s="5">
        <v>0</v>
      </c>
      <c r="N3829" s="6">
        <v>0</v>
      </c>
      <c r="O3829" s="5">
        <v>0</v>
      </c>
      <c r="P3829" s="6">
        <v>0</v>
      </c>
      <c r="Q3829" s="5">
        <v>0</v>
      </c>
      <c r="R3829" s="6">
        <v>0</v>
      </c>
      <c r="S3829" s="5">
        <v>0</v>
      </c>
      <c r="T3829" s="6">
        <v>0</v>
      </c>
      <c r="U3829" s="5">
        <v>0</v>
      </c>
      <c r="V3829" s="6">
        <v>0</v>
      </c>
      <c r="W3829" s="5">
        <v>0</v>
      </c>
      <c r="X3829" s="6">
        <v>0</v>
      </c>
      <c r="Y3829" s="5">
        <v>0</v>
      </c>
      <c r="Z3829" s="6">
        <v>0</v>
      </c>
      <c r="AA3829" s="5">
        <v>0</v>
      </c>
      <c r="AB3829" s="6">
        <v>0</v>
      </c>
      <c r="AC3829" s="5">
        <v>0</v>
      </c>
      <c r="AD3829" s="6">
        <v>0</v>
      </c>
      <c r="AE3829" s="5">
        <v>0</v>
      </c>
      <c r="AF3829" s="6">
        <v>0</v>
      </c>
    </row>
    <row r="3830" spans="2:32" x14ac:dyDescent="0.35">
      <c r="B3830" s="1" t="s">
        <v>503</v>
      </c>
      <c r="C3830" s="5">
        <v>2.2100000000000002E-3</v>
      </c>
      <c r="D3830" s="6">
        <v>1.9139999999999999</v>
      </c>
      <c r="E3830" s="5">
        <v>0</v>
      </c>
      <c r="F3830" s="6">
        <v>0</v>
      </c>
      <c r="G3830" s="5">
        <v>2.1909999999999999E-2</v>
      </c>
      <c r="H3830" s="6">
        <v>1.659</v>
      </c>
      <c r="I3830" s="5">
        <v>7.1700000000000002E-3</v>
      </c>
      <c r="J3830" s="6">
        <v>0.255</v>
      </c>
      <c r="K3830" s="5">
        <v>0</v>
      </c>
      <c r="L3830" s="6">
        <v>0</v>
      </c>
      <c r="M3830" s="5">
        <v>0</v>
      </c>
      <c r="N3830" s="6">
        <v>0</v>
      </c>
      <c r="O3830" s="5">
        <v>0</v>
      </c>
      <c r="P3830" s="6">
        <v>0</v>
      </c>
      <c r="Q3830" s="5">
        <v>0</v>
      </c>
      <c r="R3830" s="6">
        <v>0</v>
      </c>
      <c r="S3830" s="5">
        <v>0</v>
      </c>
      <c r="T3830" s="6">
        <v>0</v>
      </c>
      <c r="U3830" s="5">
        <v>0</v>
      </c>
      <c r="V3830" s="6">
        <v>0</v>
      </c>
      <c r="W3830" s="5">
        <v>0</v>
      </c>
      <c r="X3830" s="6">
        <v>0</v>
      </c>
      <c r="Y3830" s="5">
        <v>0</v>
      </c>
      <c r="Z3830" s="6">
        <v>0</v>
      </c>
      <c r="AA3830" s="5">
        <v>0</v>
      </c>
      <c r="AB3830" s="6">
        <v>0</v>
      </c>
      <c r="AC3830" s="5">
        <v>0</v>
      </c>
      <c r="AD3830" s="6">
        <v>0</v>
      </c>
      <c r="AE3830" s="5">
        <v>0</v>
      </c>
      <c r="AF3830" s="6">
        <v>0</v>
      </c>
    </row>
    <row r="3831" spans="2:32" x14ac:dyDescent="0.35">
      <c r="B3831" s="1" t="s">
        <v>29</v>
      </c>
      <c r="C3831" s="5">
        <v>4.8000000000000001E-4</v>
      </c>
      <c r="D3831" s="6">
        <v>0.42</v>
      </c>
      <c r="E3831" s="5">
        <v>0</v>
      </c>
      <c r="F3831" s="6">
        <v>0</v>
      </c>
      <c r="G3831" s="5">
        <v>5.5500000000000002E-3</v>
      </c>
      <c r="H3831" s="6">
        <v>0.42</v>
      </c>
      <c r="I3831" s="5">
        <v>0</v>
      </c>
      <c r="J3831" s="6">
        <v>0</v>
      </c>
      <c r="K3831" s="5">
        <v>0</v>
      </c>
      <c r="L3831" s="6">
        <v>0</v>
      </c>
      <c r="M3831" s="5">
        <v>0</v>
      </c>
      <c r="N3831" s="6">
        <v>0</v>
      </c>
      <c r="O3831" s="5">
        <v>0</v>
      </c>
      <c r="P3831" s="6">
        <v>0</v>
      </c>
      <c r="Q3831" s="5">
        <v>0</v>
      </c>
      <c r="R3831" s="6">
        <v>0</v>
      </c>
      <c r="S3831" s="5">
        <v>0</v>
      </c>
      <c r="T3831" s="6">
        <v>0</v>
      </c>
      <c r="U3831" s="5">
        <v>0</v>
      </c>
      <c r="V3831" s="6">
        <v>0</v>
      </c>
      <c r="W3831" s="5">
        <v>0</v>
      </c>
      <c r="X3831" s="6">
        <v>0</v>
      </c>
      <c r="Y3831" s="5">
        <v>0</v>
      </c>
      <c r="Z3831" s="6">
        <v>0</v>
      </c>
      <c r="AA3831" s="5">
        <v>0</v>
      </c>
      <c r="AB3831" s="6">
        <v>0</v>
      </c>
      <c r="AC3831" s="5">
        <v>0</v>
      </c>
      <c r="AD3831" s="6">
        <v>0</v>
      </c>
      <c r="AE3831" s="5">
        <v>0</v>
      </c>
      <c r="AF3831" s="6">
        <v>0</v>
      </c>
    </row>
    <row r="3832" spans="2:32" x14ac:dyDescent="0.35">
      <c r="B3832" s="1" t="s">
        <v>32</v>
      </c>
      <c r="C3832" s="5">
        <v>0</v>
      </c>
      <c r="D3832" s="6">
        <v>0</v>
      </c>
      <c r="E3832" s="5">
        <v>0</v>
      </c>
      <c r="F3832" s="6">
        <v>0</v>
      </c>
      <c r="G3832" s="5">
        <v>0</v>
      </c>
      <c r="H3832" s="6">
        <v>0</v>
      </c>
      <c r="I3832" s="5">
        <v>0</v>
      </c>
      <c r="J3832" s="6">
        <v>0</v>
      </c>
      <c r="K3832" s="5">
        <v>0</v>
      </c>
      <c r="L3832" s="6">
        <v>0</v>
      </c>
      <c r="M3832" s="5">
        <v>0</v>
      </c>
      <c r="N3832" s="6">
        <v>0</v>
      </c>
      <c r="O3832" s="5">
        <v>0</v>
      </c>
      <c r="P3832" s="6">
        <v>0</v>
      </c>
      <c r="Q3832" s="5">
        <v>0</v>
      </c>
      <c r="R3832" s="6">
        <v>0</v>
      </c>
      <c r="S3832" s="5">
        <v>0</v>
      </c>
      <c r="T3832" s="6">
        <v>0</v>
      </c>
      <c r="U3832" s="5">
        <v>0</v>
      </c>
      <c r="V3832" s="6">
        <v>0</v>
      </c>
      <c r="W3832" s="5">
        <v>0</v>
      </c>
      <c r="X3832" s="6">
        <v>0</v>
      </c>
      <c r="Y3832" s="5">
        <v>0</v>
      </c>
      <c r="Z3832" s="6">
        <v>0</v>
      </c>
      <c r="AA3832" s="5">
        <v>0</v>
      </c>
      <c r="AB3832" s="6">
        <v>0</v>
      </c>
      <c r="AC3832" s="5">
        <v>0</v>
      </c>
      <c r="AD3832" s="6">
        <v>0</v>
      </c>
      <c r="AE3832" s="5">
        <v>0</v>
      </c>
      <c r="AF3832" s="6">
        <v>0</v>
      </c>
    </row>
    <row r="3833" spans="2:32" x14ac:dyDescent="0.35">
      <c r="B3833" s="1" t="s">
        <v>504</v>
      </c>
      <c r="C3833" s="5">
        <v>0</v>
      </c>
      <c r="D3833" s="6">
        <v>0</v>
      </c>
      <c r="E3833" s="5">
        <v>0</v>
      </c>
      <c r="F3833" s="6">
        <v>0</v>
      </c>
      <c r="G3833" s="5">
        <v>0</v>
      </c>
      <c r="H3833" s="6">
        <v>0</v>
      </c>
      <c r="I3833" s="5">
        <v>0</v>
      </c>
      <c r="J3833" s="6">
        <v>0</v>
      </c>
      <c r="K3833" s="5">
        <v>0</v>
      </c>
      <c r="L3833" s="6">
        <v>0</v>
      </c>
      <c r="M3833" s="5">
        <v>0</v>
      </c>
      <c r="N3833" s="6">
        <v>0</v>
      </c>
      <c r="O3833" s="5">
        <v>0</v>
      </c>
      <c r="P3833" s="6">
        <v>0</v>
      </c>
      <c r="Q3833" s="5">
        <v>0</v>
      </c>
      <c r="R3833" s="6">
        <v>0</v>
      </c>
      <c r="S3833" s="5">
        <v>0</v>
      </c>
      <c r="T3833" s="6">
        <v>0</v>
      </c>
      <c r="U3833" s="5">
        <v>0</v>
      </c>
      <c r="V3833" s="6">
        <v>0</v>
      </c>
      <c r="W3833" s="5">
        <v>0</v>
      </c>
      <c r="X3833" s="6">
        <v>0</v>
      </c>
      <c r="Y3833" s="5">
        <v>0</v>
      </c>
      <c r="Z3833" s="6">
        <v>0</v>
      </c>
      <c r="AA3833" s="5">
        <v>0</v>
      </c>
      <c r="AB3833" s="6">
        <v>0</v>
      </c>
      <c r="AC3833" s="5">
        <v>0</v>
      </c>
      <c r="AD3833" s="6">
        <v>0</v>
      </c>
      <c r="AE3833" s="5">
        <v>0</v>
      </c>
      <c r="AF3833" s="6">
        <v>0</v>
      </c>
    </row>
    <row r="3834" spans="2:32" x14ac:dyDescent="0.35">
      <c r="B3834" s="1" t="s">
        <v>505</v>
      </c>
      <c r="C3834" s="5">
        <v>0</v>
      </c>
      <c r="D3834" s="6">
        <v>0</v>
      </c>
      <c r="E3834" s="5">
        <v>0</v>
      </c>
      <c r="F3834" s="6">
        <v>0</v>
      </c>
      <c r="G3834" s="5">
        <v>0</v>
      </c>
      <c r="H3834" s="6">
        <v>0</v>
      </c>
      <c r="I3834" s="5">
        <v>0</v>
      </c>
      <c r="J3834" s="6">
        <v>0</v>
      </c>
      <c r="K3834" s="5">
        <v>0</v>
      </c>
      <c r="L3834" s="6">
        <v>0</v>
      </c>
      <c r="M3834" s="5">
        <v>0</v>
      </c>
      <c r="N3834" s="6">
        <v>0</v>
      </c>
      <c r="O3834" s="5">
        <v>0</v>
      </c>
      <c r="P3834" s="6">
        <v>0</v>
      </c>
      <c r="Q3834" s="5">
        <v>0</v>
      </c>
      <c r="R3834" s="6">
        <v>0</v>
      </c>
      <c r="S3834" s="5">
        <v>0</v>
      </c>
      <c r="T3834" s="6">
        <v>0</v>
      </c>
      <c r="U3834" s="5">
        <v>0</v>
      </c>
      <c r="V3834" s="6">
        <v>0</v>
      </c>
      <c r="W3834" s="5">
        <v>0</v>
      </c>
      <c r="X3834" s="6">
        <v>0</v>
      </c>
      <c r="Y3834" s="5">
        <v>0</v>
      </c>
      <c r="Z3834" s="6">
        <v>0</v>
      </c>
      <c r="AA3834" s="5">
        <v>0</v>
      </c>
      <c r="AB3834" s="6">
        <v>0</v>
      </c>
      <c r="AC3834" s="5">
        <v>0</v>
      </c>
      <c r="AD3834" s="6">
        <v>0</v>
      </c>
      <c r="AE3834" s="5">
        <v>0</v>
      </c>
      <c r="AF3834" s="6">
        <v>0</v>
      </c>
    </row>
    <row r="3835" spans="2:32" x14ac:dyDescent="0.35">
      <c r="B3835" s="1" t="s">
        <v>506</v>
      </c>
      <c r="C3835" s="5">
        <v>0</v>
      </c>
      <c r="D3835" s="6">
        <v>0</v>
      </c>
      <c r="E3835" s="5">
        <v>0</v>
      </c>
      <c r="F3835" s="6">
        <v>0</v>
      </c>
      <c r="G3835" s="5">
        <v>0</v>
      </c>
      <c r="H3835" s="6">
        <v>0</v>
      </c>
      <c r="I3835" s="5">
        <v>0</v>
      </c>
      <c r="J3835" s="6">
        <v>0</v>
      </c>
      <c r="K3835" s="5">
        <v>0</v>
      </c>
      <c r="L3835" s="6">
        <v>0</v>
      </c>
      <c r="M3835" s="5">
        <v>0</v>
      </c>
      <c r="N3835" s="6">
        <v>0</v>
      </c>
      <c r="O3835" s="5">
        <v>0</v>
      </c>
      <c r="P3835" s="6">
        <v>0</v>
      </c>
      <c r="Q3835" s="5">
        <v>0</v>
      </c>
      <c r="R3835" s="6">
        <v>0</v>
      </c>
      <c r="S3835" s="5">
        <v>0</v>
      </c>
      <c r="T3835" s="6">
        <v>0</v>
      </c>
      <c r="U3835" s="5">
        <v>0</v>
      </c>
      <c r="V3835" s="6">
        <v>0</v>
      </c>
      <c r="W3835" s="5">
        <v>0</v>
      </c>
      <c r="X3835" s="6">
        <v>0</v>
      </c>
      <c r="Y3835" s="5">
        <v>0</v>
      </c>
      <c r="Z3835" s="6">
        <v>0</v>
      </c>
      <c r="AA3835" s="5">
        <v>0</v>
      </c>
      <c r="AB3835" s="6">
        <v>0</v>
      </c>
      <c r="AC3835" s="5">
        <v>0</v>
      </c>
      <c r="AD3835" s="6">
        <v>0</v>
      </c>
      <c r="AE3835" s="5">
        <v>0</v>
      </c>
      <c r="AF3835" s="6">
        <v>0</v>
      </c>
    </row>
    <row r="3836" spans="2:32" x14ac:dyDescent="0.35">
      <c r="B3836" s="1" t="s">
        <v>507</v>
      </c>
      <c r="C3836" s="5">
        <v>0</v>
      </c>
      <c r="D3836" s="6">
        <v>0</v>
      </c>
      <c r="E3836" s="5">
        <v>0</v>
      </c>
      <c r="F3836" s="6">
        <v>0</v>
      </c>
      <c r="G3836" s="5">
        <v>0</v>
      </c>
      <c r="H3836" s="6">
        <v>0</v>
      </c>
      <c r="I3836" s="5">
        <v>0</v>
      </c>
      <c r="J3836" s="6">
        <v>0</v>
      </c>
      <c r="K3836" s="5">
        <v>0</v>
      </c>
      <c r="L3836" s="6">
        <v>0</v>
      </c>
      <c r="M3836" s="5">
        <v>0</v>
      </c>
      <c r="N3836" s="6">
        <v>0</v>
      </c>
      <c r="O3836" s="5">
        <v>0</v>
      </c>
      <c r="P3836" s="6">
        <v>0</v>
      </c>
      <c r="Q3836" s="5">
        <v>0</v>
      </c>
      <c r="R3836" s="6">
        <v>0</v>
      </c>
      <c r="S3836" s="5">
        <v>0</v>
      </c>
      <c r="T3836" s="6">
        <v>0</v>
      </c>
      <c r="U3836" s="5">
        <v>0</v>
      </c>
      <c r="V3836" s="6">
        <v>0</v>
      </c>
      <c r="W3836" s="5">
        <v>0</v>
      </c>
      <c r="X3836" s="6">
        <v>0</v>
      </c>
      <c r="Y3836" s="5">
        <v>0</v>
      </c>
      <c r="Z3836" s="6">
        <v>0</v>
      </c>
      <c r="AA3836" s="5">
        <v>0</v>
      </c>
      <c r="AB3836" s="6">
        <v>0</v>
      </c>
      <c r="AC3836" s="5">
        <v>0</v>
      </c>
      <c r="AD3836" s="6">
        <v>0</v>
      </c>
      <c r="AE3836" s="5">
        <v>0</v>
      </c>
      <c r="AF3836" s="6">
        <v>0</v>
      </c>
    </row>
    <row r="3837" spans="2:32" x14ac:dyDescent="0.35">
      <c r="B3837" s="1" t="s">
        <v>508</v>
      </c>
      <c r="C3837" s="5">
        <v>8.7000000000000001E-4</v>
      </c>
      <c r="D3837" s="6">
        <v>0.751</v>
      </c>
      <c r="E3837" s="5">
        <v>0</v>
      </c>
      <c r="F3837" s="6">
        <v>0</v>
      </c>
      <c r="G3837" s="5">
        <v>0</v>
      </c>
      <c r="H3837" s="6">
        <v>0</v>
      </c>
      <c r="I3837" s="5">
        <v>0</v>
      </c>
      <c r="J3837" s="6">
        <v>0</v>
      </c>
      <c r="K3837" s="5">
        <v>0</v>
      </c>
      <c r="L3837" s="6">
        <v>0</v>
      </c>
      <c r="M3837" s="5">
        <v>0</v>
      </c>
      <c r="N3837" s="6">
        <v>0</v>
      </c>
      <c r="O3837" s="5">
        <v>0</v>
      </c>
      <c r="P3837" s="6">
        <v>0</v>
      </c>
      <c r="Q3837" s="5">
        <v>0</v>
      </c>
      <c r="R3837" s="6">
        <v>0</v>
      </c>
      <c r="S3837" s="5">
        <v>0</v>
      </c>
      <c r="T3837" s="6">
        <v>0</v>
      </c>
      <c r="U3837" s="5">
        <v>1.9449999999999999E-2</v>
      </c>
      <c r="V3837" s="6">
        <v>0.751</v>
      </c>
      <c r="W3837" s="5">
        <v>0</v>
      </c>
      <c r="X3837" s="6">
        <v>0</v>
      </c>
      <c r="Y3837" s="5">
        <v>0</v>
      </c>
      <c r="Z3837" s="6">
        <v>0</v>
      </c>
      <c r="AA3837" s="5">
        <v>0</v>
      </c>
      <c r="AB3837" s="6">
        <v>0</v>
      </c>
      <c r="AC3837" s="5">
        <v>0</v>
      </c>
      <c r="AD3837" s="6">
        <v>0</v>
      </c>
      <c r="AE3837" s="5">
        <v>0</v>
      </c>
      <c r="AF3837" s="6">
        <v>0</v>
      </c>
    </row>
    <row r="3838" spans="2:32" x14ac:dyDescent="0.35">
      <c r="B3838" s="1" t="s">
        <v>509</v>
      </c>
      <c r="C3838" s="5">
        <v>2.9E-4</v>
      </c>
      <c r="D3838" s="6">
        <v>0.253</v>
      </c>
      <c r="E3838" s="5">
        <v>0</v>
      </c>
      <c r="F3838" s="6">
        <v>0</v>
      </c>
      <c r="G3838" s="5">
        <v>0</v>
      </c>
      <c r="H3838" s="6">
        <v>0</v>
      </c>
      <c r="I3838" s="5">
        <v>0</v>
      </c>
      <c r="J3838" s="6">
        <v>0</v>
      </c>
      <c r="K3838" s="5">
        <v>0</v>
      </c>
      <c r="L3838" s="6">
        <v>0</v>
      </c>
      <c r="M3838" s="5">
        <v>7.6699999999999997E-3</v>
      </c>
      <c r="N3838" s="6">
        <v>0.253</v>
      </c>
      <c r="O3838" s="5">
        <v>0</v>
      </c>
      <c r="P3838" s="6">
        <v>0</v>
      </c>
      <c r="Q3838" s="5">
        <v>0</v>
      </c>
      <c r="R3838" s="6">
        <v>0</v>
      </c>
      <c r="S3838" s="5">
        <v>0</v>
      </c>
      <c r="T3838" s="6">
        <v>0</v>
      </c>
      <c r="U3838" s="5">
        <v>0</v>
      </c>
      <c r="V3838" s="6">
        <v>0</v>
      </c>
      <c r="W3838" s="5">
        <v>0</v>
      </c>
      <c r="X3838" s="6">
        <v>0</v>
      </c>
      <c r="Y3838" s="5">
        <v>0</v>
      </c>
      <c r="Z3838" s="6">
        <v>0</v>
      </c>
      <c r="AA3838" s="5">
        <v>0</v>
      </c>
      <c r="AB3838" s="6">
        <v>0</v>
      </c>
      <c r="AC3838" s="5">
        <v>0</v>
      </c>
      <c r="AD3838" s="6">
        <v>0</v>
      </c>
      <c r="AE3838" s="5">
        <v>0</v>
      </c>
      <c r="AF3838" s="6">
        <v>0</v>
      </c>
    </row>
    <row r="3839" spans="2:32" x14ac:dyDescent="0.35">
      <c r="B3839" s="1" t="s">
        <v>33</v>
      </c>
      <c r="C3839" s="5">
        <v>0</v>
      </c>
      <c r="D3839" s="6">
        <v>0</v>
      </c>
      <c r="E3839" s="5">
        <v>0</v>
      </c>
      <c r="F3839" s="6">
        <v>0</v>
      </c>
      <c r="G3839" s="5">
        <v>0</v>
      </c>
      <c r="H3839" s="6">
        <v>0</v>
      </c>
      <c r="I3839" s="5">
        <v>0</v>
      </c>
      <c r="J3839" s="6">
        <v>0</v>
      </c>
      <c r="K3839" s="5">
        <v>0</v>
      </c>
      <c r="L3839" s="6">
        <v>0</v>
      </c>
      <c r="M3839" s="5">
        <v>0</v>
      </c>
      <c r="N3839" s="6">
        <v>0</v>
      </c>
      <c r="O3839" s="5">
        <v>0</v>
      </c>
      <c r="P3839" s="6">
        <v>0</v>
      </c>
      <c r="Q3839" s="5">
        <v>0</v>
      </c>
      <c r="R3839" s="6">
        <v>0</v>
      </c>
      <c r="S3839" s="5">
        <v>0</v>
      </c>
      <c r="T3839" s="6">
        <v>0</v>
      </c>
      <c r="U3839" s="5">
        <v>0</v>
      </c>
      <c r="V3839" s="6">
        <v>0</v>
      </c>
      <c r="W3839" s="5">
        <v>0</v>
      </c>
      <c r="X3839" s="6">
        <v>0</v>
      </c>
      <c r="Y3839" s="5">
        <v>0</v>
      </c>
      <c r="Z3839" s="6">
        <v>0</v>
      </c>
      <c r="AA3839" s="5">
        <v>0</v>
      </c>
      <c r="AB3839" s="6">
        <v>0</v>
      </c>
      <c r="AC3839" s="5">
        <v>0</v>
      </c>
      <c r="AD3839" s="6">
        <v>0</v>
      </c>
      <c r="AE3839" s="5">
        <v>0</v>
      </c>
      <c r="AF3839" s="6">
        <v>0</v>
      </c>
    </row>
    <row r="3840" spans="2:32" x14ac:dyDescent="0.35">
      <c r="B3840" s="1" t="s">
        <v>35</v>
      </c>
      <c r="C3840" s="5">
        <v>1.8600000000000001E-3</v>
      </c>
      <c r="D3840" s="6">
        <v>1.613</v>
      </c>
      <c r="E3840" s="5">
        <v>0</v>
      </c>
      <c r="F3840" s="6">
        <v>0</v>
      </c>
      <c r="G3840" s="5">
        <v>0</v>
      </c>
      <c r="H3840" s="6">
        <v>0</v>
      </c>
      <c r="I3840" s="5">
        <v>4.5350000000000001E-2</v>
      </c>
      <c r="J3840" s="6">
        <v>1.613</v>
      </c>
      <c r="K3840" s="5">
        <v>0</v>
      </c>
      <c r="L3840" s="6">
        <v>0</v>
      </c>
      <c r="M3840" s="5">
        <v>0</v>
      </c>
      <c r="N3840" s="6">
        <v>0</v>
      </c>
      <c r="O3840" s="5">
        <v>0</v>
      </c>
      <c r="P3840" s="6">
        <v>0</v>
      </c>
      <c r="Q3840" s="5">
        <v>0</v>
      </c>
      <c r="R3840" s="6">
        <v>0</v>
      </c>
      <c r="S3840" s="5">
        <v>0</v>
      </c>
      <c r="T3840" s="6">
        <v>0</v>
      </c>
      <c r="U3840" s="5">
        <v>0</v>
      </c>
      <c r="V3840" s="6">
        <v>0</v>
      </c>
      <c r="W3840" s="5">
        <v>0</v>
      </c>
      <c r="X3840" s="6">
        <v>0</v>
      </c>
      <c r="Y3840" s="5">
        <v>0</v>
      </c>
      <c r="Z3840" s="6">
        <v>0</v>
      </c>
      <c r="AA3840" s="5">
        <v>0</v>
      </c>
      <c r="AB3840" s="6">
        <v>0</v>
      </c>
      <c r="AC3840" s="5">
        <v>0</v>
      </c>
      <c r="AD3840" s="6">
        <v>0</v>
      </c>
      <c r="AE3840" s="5">
        <v>0</v>
      </c>
      <c r="AF3840" s="6">
        <v>0</v>
      </c>
    </row>
    <row r="3841" spans="2:32" x14ac:dyDescent="0.35">
      <c r="B3841" s="1" t="s">
        <v>510</v>
      </c>
      <c r="C3841" s="5">
        <v>1.14E-3</v>
      </c>
      <c r="D3841" s="6">
        <v>0.98399999999999999</v>
      </c>
      <c r="E3841" s="5">
        <v>2.7789999999999999E-2</v>
      </c>
      <c r="F3841" s="6">
        <v>0.98399999999999999</v>
      </c>
      <c r="G3841" s="5">
        <v>0</v>
      </c>
      <c r="H3841" s="6">
        <v>0</v>
      </c>
      <c r="I3841" s="5">
        <v>0</v>
      </c>
      <c r="J3841" s="6">
        <v>0</v>
      </c>
      <c r="K3841" s="5">
        <v>0</v>
      </c>
      <c r="L3841" s="6">
        <v>0</v>
      </c>
      <c r="M3841" s="5">
        <v>0</v>
      </c>
      <c r="N3841" s="6">
        <v>0</v>
      </c>
      <c r="O3841" s="5">
        <v>0</v>
      </c>
      <c r="P3841" s="6">
        <v>0</v>
      </c>
      <c r="Q3841" s="5">
        <v>0</v>
      </c>
      <c r="R3841" s="6">
        <v>0</v>
      </c>
      <c r="S3841" s="5">
        <v>0</v>
      </c>
      <c r="T3841" s="6">
        <v>0</v>
      </c>
      <c r="U3841" s="5">
        <v>0</v>
      </c>
      <c r="V3841" s="6">
        <v>0</v>
      </c>
      <c r="W3841" s="5">
        <v>0</v>
      </c>
      <c r="X3841" s="6">
        <v>0</v>
      </c>
      <c r="Y3841" s="5">
        <v>0</v>
      </c>
      <c r="Z3841" s="6">
        <v>0</v>
      </c>
      <c r="AA3841" s="5">
        <v>0</v>
      </c>
      <c r="AB3841" s="6">
        <v>0</v>
      </c>
      <c r="AC3841" s="5">
        <v>0</v>
      </c>
      <c r="AD3841" s="6">
        <v>0</v>
      </c>
      <c r="AE3841" s="5">
        <v>0</v>
      </c>
      <c r="AF3841" s="6">
        <v>0</v>
      </c>
    </row>
    <row r="3842" spans="2:32" x14ac:dyDescent="0.35">
      <c r="B3842" s="1" t="s">
        <v>511</v>
      </c>
      <c r="C3842" s="5">
        <v>0</v>
      </c>
      <c r="D3842" s="6">
        <v>0</v>
      </c>
      <c r="E3842" s="5">
        <v>0</v>
      </c>
      <c r="F3842" s="6">
        <v>0</v>
      </c>
      <c r="G3842" s="5">
        <v>0</v>
      </c>
      <c r="H3842" s="6">
        <v>0</v>
      </c>
      <c r="I3842" s="5">
        <v>0</v>
      </c>
      <c r="J3842" s="6">
        <v>0</v>
      </c>
      <c r="K3842" s="5">
        <v>0</v>
      </c>
      <c r="L3842" s="6">
        <v>0</v>
      </c>
      <c r="M3842" s="5">
        <v>0</v>
      </c>
      <c r="N3842" s="6">
        <v>0</v>
      </c>
      <c r="O3842" s="5">
        <v>0</v>
      </c>
      <c r="P3842" s="6">
        <v>0</v>
      </c>
      <c r="Q3842" s="5">
        <v>0</v>
      </c>
      <c r="R3842" s="6">
        <v>0</v>
      </c>
      <c r="S3842" s="5">
        <v>0</v>
      </c>
      <c r="T3842" s="6">
        <v>0</v>
      </c>
      <c r="U3842" s="5">
        <v>0</v>
      </c>
      <c r="V3842" s="6">
        <v>0</v>
      </c>
      <c r="W3842" s="5">
        <v>0</v>
      </c>
      <c r="X3842" s="6">
        <v>0</v>
      </c>
      <c r="Y3842" s="5">
        <v>0</v>
      </c>
      <c r="Z3842" s="6">
        <v>0</v>
      </c>
      <c r="AA3842" s="5">
        <v>0</v>
      </c>
      <c r="AB3842" s="6">
        <v>0</v>
      </c>
      <c r="AC3842" s="5">
        <v>0</v>
      </c>
      <c r="AD3842" s="6">
        <v>0</v>
      </c>
      <c r="AE3842" s="5">
        <v>0</v>
      </c>
      <c r="AF3842" s="6">
        <v>0</v>
      </c>
    </row>
    <row r="3843" spans="2:32" x14ac:dyDescent="0.35">
      <c r="B3843" s="1" t="s">
        <v>512</v>
      </c>
      <c r="C3843" s="5">
        <v>5.8E-4</v>
      </c>
      <c r="D3843" s="6">
        <v>0.504</v>
      </c>
      <c r="E3843" s="5">
        <v>7.0299999999999998E-3</v>
      </c>
      <c r="F3843" s="6">
        <v>0.249</v>
      </c>
      <c r="G3843" s="5">
        <v>0</v>
      </c>
      <c r="H3843" s="6">
        <v>0</v>
      </c>
      <c r="I3843" s="5">
        <v>7.1700000000000002E-3</v>
      </c>
      <c r="J3843" s="6">
        <v>0.255</v>
      </c>
      <c r="K3843" s="5">
        <v>0</v>
      </c>
      <c r="L3843" s="6">
        <v>0</v>
      </c>
      <c r="M3843" s="5">
        <v>0</v>
      </c>
      <c r="N3843" s="6">
        <v>0</v>
      </c>
      <c r="O3843" s="5">
        <v>0</v>
      </c>
      <c r="P3843" s="6">
        <v>0</v>
      </c>
      <c r="Q3843" s="5">
        <v>0</v>
      </c>
      <c r="R3843" s="6">
        <v>0</v>
      </c>
      <c r="S3843" s="5">
        <v>0</v>
      </c>
      <c r="T3843" s="6">
        <v>0</v>
      </c>
      <c r="U3843" s="5">
        <v>0</v>
      </c>
      <c r="V3843" s="6">
        <v>0</v>
      </c>
      <c r="W3843" s="5">
        <v>0</v>
      </c>
      <c r="X3843" s="6">
        <v>0</v>
      </c>
      <c r="Y3843" s="5">
        <v>0</v>
      </c>
      <c r="Z3843" s="6">
        <v>0</v>
      </c>
      <c r="AA3843" s="5">
        <v>0</v>
      </c>
      <c r="AB3843" s="6">
        <v>0</v>
      </c>
      <c r="AC3843" s="5">
        <v>0</v>
      </c>
      <c r="AD3843" s="6">
        <v>0</v>
      </c>
      <c r="AE3843" s="5">
        <v>0</v>
      </c>
      <c r="AF3843" s="6">
        <v>0</v>
      </c>
    </row>
    <row r="3844" spans="2:32" x14ac:dyDescent="0.35">
      <c r="B3844" s="2" t="s">
        <v>2</v>
      </c>
    </row>
    <row r="3845" spans="2:32" x14ac:dyDescent="0.35">
      <c r="B3845" s="1" t="s">
        <v>36</v>
      </c>
      <c r="C3845" s="5">
        <v>2.5799999999999998E-3</v>
      </c>
      <c r="D3845" s="6">
        <v>2.2309999999999999</v>
      </c>
      <c r="E3845" s="5">
        <v>0</v>
      </c>
      <c r="F3845" s="6">
        <v>0</v>
      </c>
      <c r="G3845" s="5">
        <v>2.947E-2</v>
      </c>
      <c r="H3845" s="6">
        <v>2.2309999999999999</v>
      </c>
      <c r="I3845" s="5">
        <v>0</v>
      </c>
      <c r="J3845" s="6">
        <v>0</v>
      </c>
      <c r="K3845" s="5">
        <v>0</v>
      </c>
      <c r="L3845" s="6">
        <v>0</v>
      </c>
      <c r="M3845" s="5">
        <v>0</v>
      </c>
      <c r="N3845" s="6">
        <v>0</v>
      </c>
      <c r="O3845" s="5">
        <v>0</v>
      </c>
      <c r="P3845" s="6">
        <v>0</v>
      </c>
      <c r="Q3845" s="5">
        <v>0</v>
      </c>
      <c r="R3845" s="6">
        <v>0</v>
      </c>
      <c r="S3845" s="5">
        <v>0</v>
      </c>
      <c r="T3845" s="6">
        <v>0</v>
      </c>
      <c r="U3845" s="5">
        <v>0</v>
      </c>
      <c r="V3845" s="6">
        <v>0</v>
      </c>
      <c r="W3845" s="5">
        <v>0</v>
      </c>
      <c r="X3845" s="6">
        <v>0</v>
      </c>
      <c r="Y3845" s="5">
        <v>0</v>
      </c>
      <c r="Z3845" s="6">
        <v>0</v>
      </c>
      <c r="AA3845" s="5">
        <v>0</v>
      </c>
      <c r="AB3845" s="6">
        <v>0</v>
      </c>
      <c r="AC3845" s="5">
        <v>0</v>
      </c>
      <c r="AD3845" s="6">
        <v>0</v>
      </c>
      <c r="AE3845" s="5">
        <v>0</v>
      </c>
      <c r="AF3845" s="6">
        <v>0</v>
      </c>
    </row>
    <row r="3846" spans="2:32" x14ac:dyDescent="0.35">
      <c r="B3846" s="1" t="s">
        <v>513</v>
      </c>
      <c r="C3846" s="5">
        <v>0</v>
      </c>
      <c r="D3846" s="6">
        <v>0</v>
      </c>
      <c r="E3846" s="5">
        <v>0</v>
      </c>
      <c r="F3846" s="6">
        <v>0</v>
      </c>
      <c r="G3846" s="5">
        <v>0</v>
      </c>
      <c r="H3846" s="6">
        <v>0</v>
      </c>
      <c r="I3846" s="5">
        <v>0</v>
      </c>
      <c r="J3846" s="6">
        <v>0</v>
      </c>
      <c r="K3846" s="5">
        <v>0</v>
      </c>
      <c r="L3846" s="6">
        <v>0</v>
      </c>
      <c r="M3846" s="5">
        <v>0</v>
      </c>
      <c r="N3846" s="6">
        <v>0</v>
      </c>
      <c r="O3846" s="5">
        <v>0</v>
      </c>
      <c r="P3846" s="6">
        <v>0</v>
      </c>
      <c r="Q3846" s="5">
        <v>0</v>
      </c>
      <c r="R3846" s="6">
        <v>0</v>
      </c>
      <c r="S3846" s="5">
        <v>0</v>
      </c>
      <c r="T3846" s="6">
        <v>0</v>
      </c>
      <c r="U3846" s="5">
        <v>0</v>
      </c>
      <c r="V3846" s="6">
        <v>0</v>
      </c>
      <c r="W3846" s="5">
        <v>0</v>
      </c>
      <c r="X3846" s="6">
        <v>0</v>
      </c>
      <c r="Y3846" s="5">
        <v>0</v>
      </c>
      <c r="Z3846" s="6">
        <v>0</v>
      </c>
      <c r="AA3846" s="5">
        <v>0</v>
      </c>
      <c r="AB3846" s="6">
        <v>0</v>
      </c>
      <c r="AC3846" s="5">
        <v>0</v>
      </c>
      <c r="AD3846" s="6">
        <v>0</v>
      </c>
      <c r="AE3846" s="5">
        <v>0</v>
      </c>
      <c r="AF3846" s="6">
        <v>0</v>
      </c>
    </row>
    <row r="3847" spans="2:32" x14ac:dyDescent="0.35">
      <c r="B3847" s="1" t="s">
        <v>514</v>
      </c>
      <c r="C3847" s="5">
        <v>0</v>
      </c>
      <c r="D3847" s="6">
        <v>0</v>
      </c>
      <c r="E3847" s="5">
        <v>0</v>
      </c>
      <c r="F3847" s="6">
        <v>0</v>
      </c>
      <c r="G3847" s="5">
        <v>0</v>
      </c>
      <c r="H3847" s="6">
        <v>0</v>
      </c>
      <c r="I3847" s="5">
        <v>0</v>
      </c>
      <c r="J3847" s="6">
        <v>0</v>
      </c>
      <c r="K3847" s="5">
        <v>0</v>
      </c>
      <c r="L3847" s="6">
        <v>0</v>
      </c>
      <c r="M3847" s="5">
        <v>0</v>
      </c>
      <c r="N3847" s="6">
        <v>0</v>
      </c>
      <c r="O3847" s="5">
        <v>0</v>
      </c>
      <c r="P3847" s="6">
        <v>0</v>
      </c>
      <c r="Q3847" s="5">
        <v>0</v>
      </c>
      <c r="R3847" s="6">
        <v>0</v>
      </c>
      <c r="S3847" s="5">
        <v>0</v>
      </c>
      <c r="T3847" s="6">
        <v>0</v>
      </c>
      <c r="U3847" s="5">
        <v>0</v>
      </c>
      <c r="V3847" s="6">
        <v>0</v>
      </c>
      <c r="W3847" s="5">
        <v>0</v>
      </c>
      <c r="X3847" s="6">
        <v>0</v>
      </c>
      <c r="Y3847" s="5">
        <v>0</v>
      </c>
      <c r="Z3847" s="6">
        <v>0</v>
      </c>
      <c r="AA3847" s="5">
        <v>0</v>
      </c>
      <c r="AB3847" s="6">
        <v>0</v>
      </c>
      <c r="AC3847" s="5">
        <v>0</v>
      </c>
      <c r="AD3847" s="6">
        <v>0</v>
      </c>
      <c r="AE3847" s="5">
        <v>0</v>
      </c>
      <c r="AF3847" s="6">
        <v>0</v>
      </c>
    </row>
    <row r="3848" spans="2:32" x14ac:dyDescent="0.35">
      <c r="B3848" s="1" t="s">
        <v>515</v>
      </c>
      <c r="C3848" s="5">
        <v>0</v>
      </c>
      <c r="D3848" s="6">
        <v>0</v>
      </c>
      <c r="E3848" s="5">
        <v>0</v>
      </c>
      <c r="F3848" s="6">
        <v>0</v>
      </c>
      <c r="G3848" s="5">
        <v>0</v>
      </c>
      <c r="H3848" s="6">
        <v>0</v>
      </c>
      <c r="I3848" s="5">
        <v>0</v>
      </c>
      <c r="J3848" s="6">
        <v>0</v>
      </c>
      <c r="K3848" s="5">
        <v>0</v>
      </c>
      <c r="L3848" s="6">
        <v>0</v>
      </c>
      <c r="M3848" s="5">
        <v>0</v>
      </c>
      <c r="N3848" s="6">
        <v>0</v>
      </c>
      <c r="O3848" s="5">
        <v>0</v>
      </c>
      <c r="P3848" s="6">
        <v>0</v>
      </c>
      <c r="Q3848" s="5">
        <v>0</v>
      </c>
      <c r="R3848" s="6">
        <v>0</v>
      </c>
      <c r="S3848" s="5">
        <v>0</v>
      </c>
      <c r="T3848" s="6">
        <v>0</v>
      </c>
      <c r="U3848" s="5">
        <v>0</v>
      </c>
      <c r="V3848" s="6">
        <v>0</v>
      </c>
      <c r="W3848" s="5">
        <v>0</v>
      </c>
      <c r="X3848" s="6">
        <v>0</v>
      </c>
      <c r="Y3848" s="5">
        <v>0</v>
      </c>
      <c r="Z3848" s="6">
        <v>0</v>
      </c>
      <c r="AA3848" s="5">
        <v>0</v>
      </c>
      <c r="AB3848" s="6">
        <v>0</v>
      </c>
      <c r="AC3848" s="5">
        <v>0</v>
      </c>
      <c r="AD3848" s="6">
        <v>0</v>
      </c>
      <c r="AE3848" s="5">
        <v>0</v>
      </c>
      <c r="AF3848" s="6">
        <v>0</v>
      </c>
    </row>
    <row r="3849" spans="2:32" x14ac:dyDescent="0.35">
      <c r="B3849" s="1" t="s">
        <v>516</v>
      </c>
      <c r="C3849" s="5">
        <v>0</v>
      </c>
      <c r="D3849" s="6">
        <v>0</v>
      </c>
      <c r="E3849" s="5">
        <v>0</v>
      </c>
      <c r="F3849" s="6">
        <v>0</v>
      </c>
      <c r="G3849" s="5">
        <v>0</v>
      </c>
      <c r="H3849" s="6">
        <v>0</v>
      </c>
      <c r="I3849" s="5">
        <v>0</v>
      </c>
      <c r="J3849" s="6">
        <v>0</v>
      </c>
      <c r="K3849" s="5">
        <v>0</v>
      </c>
      <c r="L3849" s="6">
        <v>0</v>
      </c>
      <c r="M3849" s="5">
        <v>0</v>
      </c>
      <c r="N3849" s="6">
        <v>0</v>
      </c>
      <c r="O3849" s="5">
        <v>0</v>
      </c>
      <c r="P3849" s="6">
        <v>0</v>
      </c>
      <c r="Q3849" s="5">
        <v>0</v>
      </c>
      <c r="R3849" s="6">
        <v>0</v>
      </c>
      <c r="S3849" s="5">
        <v>0</v>
      </c>
      <c r="T3849" s="6">
        <v>0</v>
      </c>
      <c r="U3849" s="5">
        <v>0</v>
      </c>
      <c r="V3849" s="6">
        <v>0</v>
      </c>
      <c r="W3849" s="5">
        <v>0</v>
      </c>
      <c r="X3849" s="6">
        <v>0</v>
      </c>
      <c r="Y3849" s="5">
        <v>0</v>
      </c>
      <c r="Z3849" s="6">
        <v>0</v>
      </c>
      <c r="AA3849" s="5">
        <v>0</v>
      </c>
      <c r="AB3849" s="6">
        <v>0</v>
      </c>
      <c r="AC3849" s="5">
        <v>0</v>
      </c>
      <c r="AD3849" s="6">
        <v>0</v>
      </c>
      <c r="AE3849" s="5">
        <v>0</v>
      </c>
      <c r="AF3849" s="6">
        <v>0</v>
      </c>
    </row>
    <row r="3850" spans="2:32" x14ac:dyDescent="0.35">
      <c r="B3850" s="1" t="s">
        <v>517</v>
      </c>
      <c r="C3850" s="5">
        <v>0</v>
      </c>
      <c r="D3850" s="6">
        <v>0</v>
      </c>
      <c r="E3850" s="5">
        <v>0</v>
      </c>
      <c r="F3850" s="6">
        <v>0</v>
      </c>
      <c r="G3850" s="5">
        <v>0</v>
      </c>
      <c r="H3850" s="6">
        <v>0</v>
      </c>
      <c r="I3850" s="5">
        <v>0</v>
      </c>
      <c r="J3850" s="6">
        <v>0</v>
      </c>
      <c r="K3850" s="5">
        <v>0</v>
      </c>
      <c r="L3850" s="6">
        <v>0</v>
      </c>
      <c r="M3850" s="5">
        <v>0</v>
      </c>
      <c r="N3850" s="6">
        <v>0</v>
      </c>
      <c r="O3850" s="5">
        <v>0</v>
      </c>
      <c r="P3850" s="6">
        <v>0</v>
      </c>
      <c r="Q3850" s="5">
        <v>0</v>
      </c>
      <c r="R3850" s="6">
        <v>0</v>
      </c>
      <c r="S3850" s="5">
        <v>0</v>
      </c>
      <c r="T3850" s="6">
        <v>0</v>
      </c>
      <c r="U3850" s="5">
        <v>0</v>
      </c>
      <c r="V3850" s="6">
        <v>0</v>
      </c>
      <c r="W3850" s="5">
        <v>0</v>
      </c>
      <c r="X3850" s="6">
        <v>0</v>
      </c>
      <c r="Y3850" s="5">
        <v>0</v>
      </c>
      <c r="Z3850" s="6">
        <v>0</v>
      </c>
      <c r="AA3850" s="5">
        <v>0</v>
      </c>
      <c r="AB3850" s="6">
        <v>0</v>
      </c>
      <c r="AC3850" s="5">
        <v>0</v>
      </c>
      <c r="AD3850" s="6">
        <v>0</v>
      </c>
      <c r="AE3850" s="5">
        <v>0</v>
      </c>
      <c r="AF3850" s="6">
        <v>0</v>
      </c>
    </row>
    <row r="3851" spans="2:32" x14ac:dyDescent="0.35">
      <c r="B3851" s="1" t="s">
        <v>41</v>
      </c>
      <c r="C3851" s="5">
        <v>9.7999999999999997E-4</v>
      </c>
      <c r="D3851" s="6">
        <v>0.85099999999999998</v>
      </c>
      <c r="E3851" s="5">
        <v>0</v>
      </c>
      <c r="F3851" s="6">
        <v>0</v>
      </c>
      <c r="G3851" s="5">
        <v>0</v>
      </c>
      <c r="H3851" s="6">
        <v>0</v>
      </c>
      <c r="I3851" s="5">
        <v>0</v>
      </c>
      <c r="J3851" s="6">
        <v>0</v>
      </c>
      <c r="K3851" s="5">
        <v>0</v>
      </c>
      <c r="L3851" s="6">
        <v>0</v>
      </c>
      <c r="M3851" s="5">
        <v>0</v>
      </c>
      <c r="N3851" s="6">
        <v>0</v>
      </c>
      <c r="O3851" s="5">
        <v>0</v>
      </c>
      <c r="P3851" s="6">
        <v>0</v>
      </c>
      <c r="Q3851" s="5">
        <v>0</v>
      </c>
      <c r="R3851" s="6">
        <v>0</v>
      </c>
      <c r="S3851" s="5">
        <v>0</v>
      </c>
      <c r="T3851" s="6">
        <v>0</v>
      </c>
      <c r="U3851" s="5">
        <v>0</v>
      </c>
      <c r="V3851" s="6">
        <v>0</v>
      </c>
      <c r="W3851" s="5">
        <v>0</v>
      </c>
      <c r="X3851" s="6">
        <v>0</v>
      </c>
      <c r="Y3851" s="5">
        <v>0</v>
      </c>
      <c r="Z3851" s="6">
        <v>0</v>
      </c>
      <c r="AA3851" s="5">
        <v>0</v>
      </c>
      <c r="AB3851" s="6">
        <v>0</v>
      </c>
      <c r="AC3851" s="5">
        <v>6.3099999999999996E-3</v>
      </c>
      <c r="AD3851" s="6">
        <v>0.85099999999999998</v>
      </c>
      <c r="AE3851" s="5">
        <v>0</v>
      </c>
      <c r="AF3851" s="6">
        <v>0</v>
      </c>
    </row>
    <row r="3852" spans="2:32" x14ac:dyDescent="0.35">
      <c r="B3852" s="1" t="s">
        <v>518</v>
      </c>
      <c r="C3852" s="5">
        <v>0</v>
      </c>
      <c r="D3852" s="6">
        <v>0</v>
      </c>
      <c r="E3852" s="5">
        <v>0</v>
      </c>
      <c r="F3852" s="6">
        <v>0</v>
      </c>
      <c r="G3852" s="5">
        <v>0</v>
      </c>
      <c r="H3852" s="6">
        <v>0</v>
      </c>
      <c r="I3852" s="5">
        <v>0</v>
      </c>
      <c r="J3852" s="6">
        <v>0</v>
      </c>
      <c r="K3852" s="5">
        <v>0</v>
      </c>
      <c r="L3852" s="6">
        <v>0</v>
      </c>
      <c r="M3852" s="5">
        <v>0</v>
      </c>
      <c r="N3852" s="6">
        <v>0</v>
      </c>
      <c r="O3852" s="5">
        <v>0</v>
      </c>
      <c r="P3852" s="6">
        <v>0</v>
      </c>
      <c r="Q3852" s="5">
        <v>0</v>
      </c>
      <c r="R3852" s="6">
        <v>0</v>
      </c>
      <c r="S3852" s="5">
        <v>0</v>
      </c>
      <c r="T3852" s="6">
        <v>0</v>
      </c>
      <c r="U3852" s="5">
        <v>0</v>
      </c>
      <c r="V3852" s="6">
        <v>0</v>
      </c>
      <c r="W3852" s="5">
        <v>0</v>
      </c>
      <c r="X3852" s="6">
        <v>0</v>
      </c>
      <c r="Y3852" s="5">
        <v>0</v>
      </c>
      <c r="Z3852" s="6">
        <v>0</v>
      </c>
      <c r="AA3852" s="5">
        <v>0</v>
      </c>
      <c r="AB3852" s="6">
        <v>0</v>
      </c>
      <c r="AC3852" s="5">
        <v>0</v>
      </c>
      <c r="AD3852" s="6">
        <v>0</v>
      </c>
      <c r="AE3852" s="5">
        <v>0</v>
      </c>
      <c r="AF3852" s="6">
        <v>0</v>
      </c>
    </row>
    <row r="3853" spans="2:32" x14ac:dyDescent="0.35">
      <c r="B3853" s="1" t="s">
        <v>44</v>
      </c>
      <c r="C3853" s="5">
        <v>0</v>
      </c>
      <c r="D3853" s="6">
        <v>0</v>
      </c>
      <c r="E3853" s="5">
        <v>0</v>
      </c>
      <c r="F3853" s="6">
        <v>0</v>
      </c>
      <c r="G3853" s="5">
        <v>0</v>
      </c>
      <c r="H3853" s="6">
        <v>0</v>
      </c>
      <c r="I3853" s="5">
        <v>0</v>
      </c>
      <c r="J3853" s="6">
        <v>0</v>
      </c>
      <c r="K3853" s="5">
        <v>0</v>
      </c>
      <c r="L3853" s="6">
        <v>0</v>
      </c>
      <c r="M3853" s="5">
        <v>0</v>
      </c>
      <c r="N3853" s="6">
        <v>0</v>
      </c>
      <c r="O3853" s="5">
        <v>0</v>
      </c>
      <c r="P3853" s="6">
        <v>0</v>
      </c>
      <c r="Q3853" s="5">
        <v>0</v>
      </c>
      <c r="R3853" s="6">
        <v>0</v>
      </c>
      <c r="S3853" s="5">
        <v>0</v>
      </c>
      <c r="T3853" s="6">
        <v>0</v>
      </c>
      <c r="U3853" s="5">
        <v>0</v>
      </c>
      <c r="V3853" s="6">
        <v>0</v>
      </c>
      <c r="W3853" s="5">
        <v>0</v>
      </c>
      <c r="X3853" s="6">
        <v>0</v>
      </c>
      <c r="Y3853" s="5">
        <v>0</v>
      </c>
      <c r="Z3853" s="6">
        <v>0</v>
      </c>
      <c r="AA3853" s="5">
        <v>0</v>
      </c>
      <c r="AB3853" s="6">
        <v>0</v>
      </c>
      <c r="AC3853" s="5">
        <v>0</v>
      </c>
      <c r="AD3853" s="6">
        <v>0</v>
      </c>
      <c r="AE3853" s="5">
        <v>0</v>
      </c>
      <c r="AF3853" s="6">
        <v>0</v>
      </c>
    </row>
    <row r="3854" spans="2:32" x14ac:dyDescent="0.35">
      <c r="B3854" s="1" t="s">
        <v>519</v>
      </c>
      <c r="C3854" s="5">
        <v>0</v>
      </c>
      <c r="D3854" s="6">
        <v>0</v>
      </c>
      <c r="E3854" s="5">
        <v>0</v>
      </c>
      <c r="F3854" s="6">
        <v>0</v>
      </c>
      <c r="G3854" s="5">
        <v>0</v>
      </c>
      <c r="H3854" s="6">
        <v>0</v>
      </c>
      <c r="I3854" s="5">
        <v>0</v>
      </c>
      <c r="J3854" s="6">
        <v>0</v>
      </c>
      <c r="K3854" s="5">
        <v>0</v>
      </c>
      <c r="L3854" s="6">
        <v>0</v>
      </c>
      <c r="M3854" s="5">
        <v>0</v>
      </c>
      <c r="N3854" s="6">
        <v>0</v>
      </c>
      <c r="O3854" s="5">
        <v>0</v>
      </c>
      <c r="P3854" s="6">
        <v>0</v>
      </c>
      <c r="Q3854" s="5">
        <v>0</v>
      </c>
      <c r="R3854" s="6">
        <v>0</v>
      </c>
      <c r="S3854" s="5">
        <v>0</v>
      </c>
      <c r="T3854" s="6">
        <v>0</v>
      </c>
      <c r="U3854" s="5">
        <v>0</v>
      </c>
      <c r="V3854" s="6">
        <v>0</v>
      </c>
      <c r="W3854" s="5">
        <v>0</v>
      </c>
      <c r="X3854" s="6">
        <v>0</v>
      </c>
      <c r="Y3854" s="5">
        <v>0</v>
      </c>
      <c r="Z3854" s="6">
        <v>0</v>
      </c>
      <c r="AA3854" s="5">
        <v>0</v>
      </c>
      <c r="AB3854" s="6">
        <v>0</v>
      </c>
      <c r="AC3854" s="5">
        <v>0</v>
      </c>
      <c r="AD3854" s="6">
        <v>0</v>
      </c>
      <c r="AE3854" s="5">
        <v>0</v>
      </c>
      <c r="AF3854" s="6">
        <v>0</v>
      </c>
    </row>
    <row r="3855" spans="2:32" x14ac:dyDescent="0.35">
      <c r="B3855" s="1" t="s">
        <v>520</v>
      </c>
      <c r="C3855" s="5">
        <v>0</v>
      </c>
      <c r="D3855" s="6">
        <v>0</v>
      </c>
      <c r="E3855" s="5">
        <v>0</v>
      </c>
      <c r="F3855" s="6">
        <v>0</v>
      </c>
      <c r="G3855" s="5">
        <v>0</v>
      </c>
      <c r="H3855" s="6">
        <v>0</v>
      </c>
      <c r="I3855" s="5">
        <v>0</v>
      </c>
      <c r="J3855" s="6">
        <v>0</v>
      </c>
      <c r="K3855" s="5">
        <v>0</v>
      </c>
      <c r="L3855" s="6">
        <v>0</v>
      </c>
      <c r="M3855" s="5">
        <v>0</v>
      </c>
      <c r="N3855" s="6">
        <v>0</v>
      </c>
      <c r="O3855" s="5">
        <v>0</v>
      </c>
      <c r="P3855" s="6">
        <v>0</v>
      </c>
      <c r="Q3855" s="5">
        <v>0</v>
      </c>
      <c r="R3855" s="6">
        <v>0</v>
      </c>
      <c r="S3855" s="5">
        <v>0</v>
      </c>
      <c r="T3855" s="6">
        <v>0</v>
      </c>
      <c r="U3855" s="5">
        <v>0</v>
      </c>
      <c r="V3855" s="6">
        <v>0</v>
      </c>
      <c r="W3855" s="5">
        <v>0</v>
      </c>
      <c r="X3855" s="6">
        <v>0</v>
      </c>
      <c r="Y3855" s="5">
        <v>0</v>
      </c>
      <c r="Z3855" s="6">
        <v>0</v>
      </c>
      <c r="AA3855" s="5">
        <v>0</v>
      </c>
      <c r="AB3855" s="6">
        <v>0</v>
      </c>
      <c r="AC3855" s="5">
        <v>0</v>
      </c>
      <c r="AD3855" s="6">
        <v>0</v>
      </c>
      <c r="AE3855" s="5">
        <v>0</v>
      </c>
      <c r="AF3855" s="6">
        <v>0</v>
      </c>
    </row>
    <row r="3856" spans="2:32" x14ac:dyDescent="0.35">
      <c r="B3856" s="1" t="s">
        <v>521</v>
      </c>
      <c r="C3856" s="5">
        <v>0</v>
      </c>
      <c r="D3856" s="6">
        <v>0</v>
      </c>
      <c r="E3856" s="5">
        <v>0</v>
      </c>
      <c r="F3856" s="6">
        <v>0</v>
      </c>
      <c r="G3856" s="5">
        <v>0</v>
      </c>
      <c r="H3856" s="6">
        <v>0</v>
      </c>
      <c r="I3856" s="5">
        <v>0</v>
      </c>
      <c r="J3856" s="6">
        <v>0</v>
      </c>
      <c r="K3856" s="5">
        <v>0</v>
      </c>
      <c r="L3856" s="6">
        <v>0</v>
      </c>
      <c r="M3856" s="5">
        <v>0</v>
      </c>
      <c r="N3856" s="6">
        <v>0</v>
      </c>
      <c r="O3856" s="5">
        <v>0</v>
      </c>
      <c r="P3856" s="6">
        <v>0</v>
      </c>
      <c r="Q3856" s="5">
        <v>0</v>
      </c>
      <c r="R3856" s="6">
        <v>0</v>
      </c>
      <c r="S3856" s="5">
        <v>0</v>
      </c>
      <c r="T3856" s="6">
        <v>0</v>
      </c>
      <c r="U3856" s="5">
        <v>0</v>
      </c>
      <c r="V3856" s="6">
        <v>0</v>
      </c>
      <c r="W3856" s="5">
        <v>0</v>
      </c>
      <c r="X3856" s="6">
        <v>0</v>
      </c>
      <c r="Y3856" s="5">
        <v>0</v>
      </c>
      <c r="Z3856" s="6">
        <v>0</v>
      </c>
      <c r="AA3856" s="5">
        <v>0</v>
      </c>
      <c r="AB3856" s="6">
        <v>0</v>
      </c>
      <c r="AC3856" s="5">
        <v>0</v>
      </c>
      <c r="AD3856" s="6">
        <v>0</v>
      </c>
      <c r="AE3856" s="5">
        <v>0</v>
      </c>
      <c r="AF3856" s="6">
        <v>0</v>
      </c>
    </row>
    <row r="3857" spans="2:32" x14ac:dyDescent="0.35">
      <c r="B3857" s="1" t="s">
        <v>522</v>
      </c>
      <c r="C3857" s="5">
        <v>0</v>
      </c>
      <c r="D3857" s="6">
        <v>0</v>
      </c>
      <c r="E3857" s="5">
        <v>0</v>
      </c>
      <c r="F3857" s="6">
        <v>0</v>
      </c>
      <c r="G3857" s="5">
        <v>0</v>
      </c>
      <c r="H3857" s="6">
        <v>0</v>
      </c>
      <c r="I3857" s="5">
        <v>0</v>
      </c>
      <c r="J3857" s="6">
        <v>0</v>
      </c>
      <c r="K3857" s="5">
        <v>0</v>
      </c>
      <c r="L3857" s="6">
        <v>0</v>
      </c>
      <c r="M3857" s="5">
        <v>0</v>
      </c>
      <c r="N3857" s="6">
        <v>0</v>
      </c>
      <c r="O3857" s="5">
        <v>0</v>
      </c>
      <c r="P3857" s="6">
        <v>0</v>
      </c>
      <c r="Q3857" s="5">
        <v>0</v>
      </c>
      <c r="R3857" s="6">
        <v>0</v>
      </c>
      <c r="S3857" s="5">
        <v>0</v>
      </c>
      <c r="T3857" s="6">
        <v>0</v>
      </c>
      <c r="U3857" s="5">
        <v>0</v>
      </c>
      <c r="V3857" s="6">
        <v>0</v>
      </c>
      <c r="W3857" s="5">
        <v>0</v>
      </c>
      <c r="X3857" s="6">
        <v>0</v>
      </c>
      <c r="Y3857" s="5">
        <v>0</v>
      </c>
      <c r="Z3857" s="6">
        <v>0</v>
      </c>
      <c r="AA3857" s="5">
        <v>0</v>
      </c>
      <c r="AB3857" s="6">
        <v>0</v>
      </c>
      <c r="AC3857" s="5">
        <v>0</v>
      </c>
      <c r="AD3857" s="6">
        <v>0</v>
      </c>
      <c r="AE3857" s="5">
        <v>0</v>
      </c>
      <c r="AF3857" s="6">
        <v>0</v>
      </c>
    </row>
    <row r="3858" spans="2:32" x14ac:dyDescent="0.35">
      <c r="B3858" s="1" t="s">
        <v>523</v>
      </c>
      <c r="C3858" s="5">
        <v>0</v>
      </c>
      <c r="D3858" s="6">
        <v>0</v>
      </c>
      <c r="E3858" s="5">
        <v>0</v>
      </c>
      <c r="F3858" s="6">
        <v>0</v>
      </c>
      <c r="G3858" s="5">
        <v>0</v>
      </c>
      <c r="H3858" s="6">
        <v>0</v>
      </c>
      <c r="I3858" s="5">
        <v>0</v>
      </c>
      <c r="J3858" s="6">
        <v>0</v>
      </c>
      <c r="K3858" s="5">
        <v>0</v>
      </c>
      <c r="L3858" s="6">
        <v>0</v>
      </c>
      <c r="M3858" s="5">
        <v>0</v>
      </c>
      <c r="N3858" s="6">
        <v>0</v>
      </c>
      <c r="O3858" s="5">
        <v>0</v>
      </c>
      <c r="P3858" s="6">
        <v>0</v>
      </c>
      <c r="Q3858" s="5">
        <v>0</v>
      </c>
      <c r="R3858" s="6">
        <v>0</v>
      </c>
      <c r="S3858" s="5">
        <v>0</v>
      </c>
      <c r="T3858" s="6">
        <v>0</v>
      </c>
      <c r="U3858" s="5">
        <v>0</v>
      </c>
      <c r="V3858" s="6">
        <v>0</v>
      </c>
      <c r="W3858" s="5">
        <v>0</v>
      </c>
      <c r="X3858" s="6">
        <v>0</v>
      </c>
      <c r="Y3858" s="5">
        <v>0</v>
      </c>
      <c r="Z3858" s="6">
        <v>0</v>
      </c>
      <c r="AA3858" s="5">
        <v>0</v>
      </c>
      <c r="AB3858" s="6">
        <v>0</v>
      </c>
      <c r="AC3858" s="5">
        <v>0</v>
      </c>
      <c r="AD3858" s="6">
        <v>0</v>
      </c>
      <c r="AE3858" s="5">
        <v>0</v>
      </c>
      <c r="AF3858" s="6">
        <v>0</v>
      </c>
    </row>
    <row r="3859" spans="2:32" x14ac:dyDescent="0.35">
      <c r="B3859" s="1" t="s">
        <v>524</v>
      </c>
      <c r="C3859" s="5">
        <v>0</v>
      </c>
      <c r="D3859" s="6">
        <v>0</v>
      </c>
      <c r="E3859" s="5">
        <v>0</v>
      </c>
      <c r="F3859" s="6">
        <v>0</v>
      </c>
      <c r="G3859" s="5">
        <v>0</v>
      </c>
      <c r="H3859" s="6">
        <v>0</v>
      </c>
      <c r="I3859" s="5">
        <v>0</v>
      </c>
      <c r="J3859" s="6">
        <v>0</v>
      </c>
      <c r="K3859" s="5">
        <v>0</v>
      </c>
      <c r="L3859" s="6">
        <v>0</v>
      </c>
      <c r="M3859" s="5">
        <v>0</v>
      </c>
      <c r="N3859" s="6">
        <v>0</v>
      </c>
      <c r="O3859" s="5">
        <v>0</v>
      </c>
      <c r="P3859" s="6">
        <v>0</v>
      </c>
      <c r="Q3859" s="5">
        <v>0</v>
      </c>
      <c r="R3859" s="6">
        <v>0</v>
      </c>
      <c r="S3859" s="5">
        <v>0</v>
      </c>
      <c r="T3859" s="6">
        <v>0</v>
      </c>
      <c r="U3859" s="5">
        <v>0</v>
      </c>
      <c r="V3859" s="6">
        <v>0</v>
      </c>
      <c r="W3859" s="5">
        <v>0</v>
      </c>
      <c r="X3859" s="6">
        <v>0</v>
      </c>
      <c r="Y3859" s="5">
        <v>0</v>
      </c>
      <c r="Z3859" s="6">
        <v>0</v>
      </c>
      <c r="AA3859" s="5">
        <v>0</v>
      </c>
      <c r="AB3859" s="6">
        <v>0</v>
      </c>
      <c r="AC3859" s="5">
        <v>0</v>
      </c>
      <c r="AD3859" s="6">
        <v>0</v>
      </c>
      <c r="AE3859" s="5">
        <v>0</v>
      </c>
      <c r="AF3859" s="6">
        <v>0</v>
      </c>
    </row>
    <row r="3860" spans="2:32" x14ac:dyDescent="0.35">
      <c r="B3860" s="1" t="s">
        <v>525</v>
      </c>
      <c r="C3860" s="5">
        <v>8.5000000000000006E-3</v>
      </c>
      <c r="D3860" s="6">
        <v>7.36</v>
      </c>
      <c r="E3860" s="5">
        <v>7.0299999999999998E-3</v>
      </c>
      <c r="F3860" s="6">
        <v>0.249</v>
      </c>
      <c r="G3860" s="5">
        <v>4.9489999999999999E-2</v>
      </c>
      <c r="H3860" s="6">
        <v>3.7469999999999999</v>
      </c>
      <c r="I3860" s="5">
        <v>7.1700000000000002E-3</v>
      </c>
      <c r="J3860" s="6">
        <v>0.255</v>
      </c>
      <c r="K3860" s="5">
        <v>0</v>
      </c>
      <c r="L3860" s="6">
        <v>0</v>
      </c>
      <c r="M3860" s="5">
        <v>0</v>
      </c>
      <c r="N3860" s="6">
        <v>0</v>
      </c>
      <c r="O3860" s="5">
        <v>0</v>
      </c>
      <c r="P3860" s="6">
        <v>0</v>
      </c>
      <c r="Q3860" s="5">
        <v>5.77E-3</v>
      </c>
      <c r="R3860" s="6">
        <v>0.21299999999999999</v>
      </c>
      <c r="S3860" s="5">
        <v>2.862E-2</v>
      </c>
      <c r="T3860" s="6">
        <v>2.8959999999999999</v>
      </c>
      <c r="U3860" s="5">
        <v>0</v>
      </c>
      <c r="V3860" s="6">
        <v>0</v>
      </c>
      <c r="W3860" s="5">
        <v>0</v>
      </c>
      <c r="X3860" s="6">
        <v>0</v>
      </c>
      <c r="Y3860" s="5">
        <v>0</v>
      </c>
      <c r="Z3860" s="6">
        <v>0</v>
      </c>
      <c r="AA3860" s="5">
        <v>0</v>
      </c>
      <c r="AB3860" s="6">
        <v>0</v>
      </c>
      <c r="AC3860" s="5">
        <v>0</v>
      </c>
      <c r="AD3860" s="6">
        <v>0</v>
      </c>
      <c r="AE3860" s="5">
        <v>0</v>
      </c>
      <c r="AF3860" s="6">
        <v>0</v>
      </c>
    </row>
    <row r="3861" spans="2:32" x14ac:dyDescent="0.35">
      <c r="B3861" s="1" t="s">
        <v>526</v>
      </c>
      <c r="C3861" s="5">
        <v>0</v>
      </c>
      <c r="D3861" s="6">
        <v>0</v>
      </c>
      <c r="E3861" s="5">
        <v>0</v>
      </c>
      <c r="F3861" s="6">
        <v>0</v>
      </c>
      <c r="G3861" s="5">
        <v>0</v>
      </c>
      <c r="H3861" s="6">
        <v>0</v>
      </c>
      <c r="I3861" s="5">
        <v>0</v>
      </c>
      <c r="J3861" s="6">
        <v>0</v>
      </c>
      <c r="K3861" s="5">
        <v>0</v>
      </c>
      <c r="L3861" s="6">
        <v>0</v>
      </c>
      <c r="M3861" s="5">
        <v>0</v>
      </c>
      <c r="N3861" s="6">
        <v>0</v>
      </c>
      <c r="O3861" s="5">
        <v>0</v>
      </c>
      <c r="P3861" s="6">
        <v>0</v>
      </c>
      <c r="Q3861" s="5">
        <v>0</v>
      </c>
      <c r="R3861" s="6">
        <v>0</v>
      </c>
      <c r="S3861" s="5">
        <v>0</v>
      </c>
      <c r="T3861" s="6">
        <v>0</v>
      </c>
      <c r="U3861" s="5">
        <v>0</v>
      </c>
      <c r="V3861" s="6">
        <v>0</v>
      </c>
      <c r="W3861" s="5">
        <v>0</v>
      </c>
      <c r="X3861" s="6">
        <v>0</v>
      </c>
      <c r="Y3861" s="5">
        <v>0</v>
      </c>
      <c r="Z3861" s="6">
        <v>0</v>
      </c>
      <c r="AA3861" s="5">
        <v>0</v>
      </c>
      <c r="AB3861" s="6">
        <v>0</v>
      </c>
      <c r="AC3861" s="5">
        <v>0</v>
      </c>
      <c r="AD3861" s="6">
        <v>0</v>
      </c>
      <c r="AE3861" s="5">
        <v>0</v>
      </c>
      <c r="AF3861" s="6">
        <v>0</v>
      </c>
    </row>
    <row r="3862" spans="2:32" x14ac:dyDescent="0.35">
      <c r="B3862" s="2" t="s">
        <v>3</v>
      </c>
    </row>
    <row r="3863" spans="2:32" x14ac:dyDescent="0.35">
      <c r="B3863" s="1" t="s">
        <v>48</v>
      </c>
      <c r="C3863" s="5">
        <v>0</v>
      </c>
      <c r="D3863" s="6">
        <v>0</v>
      </c>
      <c r="E3863" s="5">
        <v>0</v>
      </c>
      <c r="F3863" s="6">
        <v>0</v>
      </c>
      <c r="G3863" s="5">
        <v>0</v>
      </c>
      <c r="H3863" s="6">
        <v>0</v>
      </c>
      <c r="I3863" s="5">
        <v>0</v>
      </c>
      <c r="J3863" s="6">
        <v>0</v>
      </c>
      <c r="K3863" s="5">
        <v>0</v>
      </c>
      <c r="L3863" s="6">
        <v>0</v>
      </c>
      <c r="M3863" s="5">
        <v>0</v>
      </c>
      <c r="N3863" s="6">
        <v>0</v>
      </c>
      <c r="O3863" s="5">
        <v>0</v>
      </c>
      <c r="P3863" s="6">
        <v>0</v>
      </c>
      <c r="Q3863" s="5">
        <v>0</v>
      </c>
      <c r="R3863" s="6">
        <v>0</v>
      </c>
      <c r="S3863" s="5">
        <v>0</v>
      </c>
      <c r="T3863" s="6">
        <v>0</v>
      </c>
      <c r="U3863" s="5">
        <v>0</v>
      </c>
      <c r="V3863" s="6">
        <v>0</v>
      </c>
      <c r="W3863" s="5">
        <v>0</v>
      </c>
      <c r="X3863" s="6">
        <v>0</v>
      </c>
      <c r="Y3863" s="5">
        <v>0</v>
      </c>
      <c r="Z3863" s="6">
        <v>0</v>
      </c>
      <c r="AA3863" s="5">
        <v>0</v>
      </c>
      <c r="AB3863" s="6">
        <v>0</v>
      </c>
      <c r="AC3863" s="5">
        <v>0</v>
      </c>
      <c r="AD3863" s="6">
        <v>0</v>
      </c>
      <c r="AE3863" s="5">
        <v>0</v>
      </c>
      <c r="AF3863" s="6">
        <v>0</v>
      </c>
    </row>
    <row r="3864" spans="2:32" x14ac:dyDescent="0.35">
      <c r="B3864" s="1" t="s">
        <v>527</v>
      </c>
      <c r="C3864" s="5">
        <v>0</v>
      </c>
      <c r="D3864" s="6">
        <v>0</v>
      </c>
      <c r="E3864" s="5">
        <v>0</v>
      </c>
      <c r="F3864" s="6">
        <v>0</v>
      </c>
      <c r="G3864" s="5">
        <v>0</v>
      </c>
      <c r="H3864" s="6">
        <v>0</v>
      </c>
      <c r="I3864" s="5">
        <v>0</v>
      </c>
      <c r="J3864" s="6">
        <v>0</v>
      </c>
      <c r="K3864" s="5">
        <v>0</v>
      </c>
      <c r="L3864" s="6">
        <v>0</v>
      </c>
      <c r="M3864" s="5">
        <v>0</v>
      </c>
      <c r="N3864" s="6">
        <v>0</v>
      </c>
      <c r="O3864" s="5">
        <v>0</v>
      </c>
      <c r="P3864" s="6">
        <v>0</v>
      </c>
      <c r="Q3864" s="5">
        <v>0</v>
      </c>
      <c r="R3864" s="6">
        <v>0</v>
      </c>
      <c r="S3864" s="5">
        <v>0</v>
      </c>
      <c r="T3864" s="6">
        <v>0</v>
      </c>
      <c r="U3864" s="5">
        <v>0</v>
      </c>
      <c r="V3864" s="6">
        <v>0</v>
      </c>
      <c r="W3864" s="5">
        <v>0</v>
      </c>
      <c r="X3864" s="6">
        <v>0</v>
      </c>
      <c r="Y3864" s="5">
        <v>0</v>
      </c>
      <c r="Z3864" s="6">
        <v>0</v>
      </c>
      <c r="AA3864" s="5">
        <v>0</v>
      </c>
      <c r="AB3864" s="6">
        <v>0</v>
      </c>
      <c r="AC3864" s="5">
        <v>0</v>
      </c>
      <c r="AD3864" s="6">
        <v>0</v>
      </c>
      <c r="AE3864" s="5">
        <v>0</v>
      </c>
      <c r="AF3864" s="6">
        <v>0</v>
      </c>
    </row>
    <row r="3865" spans="2:32" x14ac:dyDescent="0.35">
      <c r="B3865" s="1" t="s">
        <v>528</v>
      </c>
      <c r="C3865" s="5">
        <v>0</v>
      </c>
      <c r="D3865" s="6">
        <v>0</v>
      </c>
      <c r="E3865" s="5">
        <v>0</v>
      </c>
      <c r="F3865" s="6">
        <v>0</v>
      </c>
      <c r="G3865" s="5">
        <v>0</v>
      </c>
      <c r="H3865" s="6">
        <v>0</v>
      </c>
      <c r="I3865" s="5">
        <v>0</v>
      </c>
      <c r="J3865" s="6">
        <v>0</v>
      </c>
      <c r="K3865" s="5">
        <v>0</v>
      </c>
      <c r="L3865" s="6">
        <v>0</v>
      </c>
      <c r="M3865" s="5">
        <v>0</v>
      </c>
      <c r="N3865" s="6">
        <v>0</v>
      </c>
      <c r="O3865" s="5">
        <v>0</v>
      </c>
      <c r="P3865" s="6">
        <v>0</v>
      </c>
      <c r="Q3865" s="5">
        <v>0</v>
      </c>
      <c r="R3865" s="6">
        <v>0</v>
      </c>
      <c r="S3865" s="5">
        <v>0</v>
      </c>
      <c r="T3865" s="6">
        <v>0</v>
      </c>
      <c r="U3865" s="5">
        <v>0</v>
      </c>
      <c r="V3865" s="6">
        <v>0</v>
      </c>
      <c r="W3865" s="5">
        <v>0</v>
      </c>
      <c r="X3865" s="6">
        <v>0</v>
      </c>
      <c r="Y3865" s="5">
        <v>0</v>
      </c>
      <c r="Z3865" s="6">
        <v>0</v>
      </c>
      <c r="AA3865" s="5">
        <v>0</v>
      </c>
      <c r="AB3865" s="6">
        <v>0</v>
      </c>
      <c r="AC3865" s="5">
        <v>0</v>
      </c>
      <c r="AD3865" s="6">
        <v>0</v>
      </c>
      <c r="AE3865" s="5">
        <v>0</v>
      </c>
      <c r="AF3865" s="6">
        <v>0</v>
      </c>
    </row>
    <row r="3866" spans="2:32" x14ac:dyDescent="0.35">
      <c r="B3866" s="1" t="s">
        <v>529</v>
      </c>
      <c r="C3866" s="5">
        <v>0</v>
      </c>
      <c r="D3866" s="6">
        <v>0</v>
      </c>
      <c r="E3866" s="5">
        <v>0</v>
      </c>
      <c r="F3866" s="6">
        <v>0</v>
      </c>
      <c r="G3866" s="5">
        <v>0</v>
      </c>
      <c r="H3866" s="6">
        <v>0</v>
      </c>
      <c r="I3866" s="5">
        <v>0</v>
      </c>
      <c r="J3866" s="6">
        <v>0</v>
      </c>
      <c r="K3866" s="5">
        <v>0</v>
      </c>
      <c r="L3866" s="6">
        <v>0</v>
      </c>
      <c r="M3866" s="5">
        <v>0</v>
      </c>
      <c r="N3866" s="6">
        <v>0</v>
      </c>
      <c r="O3866" s="5">
        <v>0</v>
      </c>
      <c r="P3866" s="6">
        <v>0</v>
      </c>
      <c r="Q3866" s="5">
        <v>0</v>
      </c>
      <c r="R3866" s="6">
        <v>0</v>
      </c>
      <c r="S3866" s="5">
        <v>0</v>
      </c>
      <c r="T3866" s="6">
        <v>0</v>
      </c>
      <c r="U3866" s="5">
        <v>0</v>
      </c>
      <c r="V3866" s="6">
        <v>0</v>
      </c>
      <c r="W3866" s="5">
        <v>0</v>
      </c>
      <c r="X3866" s="6">
        <v>0</v>
      </c>
      <c r="Y3866" s="5">
        <v>0</v>
      </c>
      <c r="Z3866" s="6">
        <v>0</v>
      </c>
      <c r="AA3866" s="5">
        <v>0</v>
      </c>
      <c r="AB3866" s="6">
        <v>0</v>
      </c>
      <c r="AC3866" s="5">
        <v>0</v>
      </c>
      <c r="AD3866" s="6">
        <v>0</v>
      </c>
      <c r="AE3866" s="5">
        <v>0</v>
      </c>
      <c r="AF3866" s="6">
        <v>0</v>
      </c>
    </row>
    <row r="3867" spans="2:32" x14ac:dyDescent="0.35">
      <c r="B3867" s="1" t="s">
        <v>530</v>
      </c>
      <c r="C3867" s="5">
        <v>9.7000000000000005E-4</v>
      </c>
      <c r="D3867" s="6">
        <v>0.83699999999999997</v>
      </c>
      <c r="E3867" s="5">
        <v>0</v>
      </c>
      <c r="F3867" s="6">
        <v>0</v>
      </c>
      <c r="G3867" s="5">
        <v>0</v>
      </c>
      <c r="H3867" s="6">
        <v>0</v>
      </c>
      <c r="I3867" s="5">
        <v>0</v>
      </c>
      <c r="J3867" s="6">
        <v>0</v>
      </c>
      <c r="K3867" s="5">
        <v>2.2550000000000001E-2</v>
      </c>
      <c r="L3867" s="6">
        <v>0.83699999999999997</v>
      </c>
      <c r="M3867" s="5">
        <v>0</v>
      </c>
      <c r="N3867" s="6">
        <v>0</v>
      </c>
      <c r="O3867" s="5">
        <v>0</v>
      </c>
      <c r="P3867" s="6">
        <v>0</v>
      </c>
      <c r="Q3867" s="5">
        <v>0</v>
      </c>
      <c r="R3867" s="6">
        <v>0</v>
      </c>
      <c r="S3867" s="5">
        <v>0</v>
      </c>
      <c r="T3867" s="6">
        <v>0</v>
      </c>
      <c r="U3867" s="5">
        <v>0</v>
      </c>
      <c r="V3867" s="6">
        <v>0</v>
      </c>
      <c r="W3867" s="5">
        <v>0</v>
      </c>
      <c r="X3867" s="6">
        <v>0</v>
      </c>
      <c r="Y3867" s="5">
        <v>0</v>
      </c>
      <c r="Z3867" s="6">
        <v>0</v>
      </c>
      <c r="AA3867" s="5">
        <v>0</v>
      </c>
      <c r="AB3867" s="6">
        <v>0</v>
      </c>
      <c r="AC3867" s="5">
        <v>0</v>
      </c>
      <c r="AD3867" s="6">
        <v>0</v>
      </c>
      <c r="AE3867" s="5">
        <v>0</v>
      </c>
      <c r="AF3867" s="6">
        <v>0</v>
      </c>
    </row>
    <row r="3868" spans="2:32" x14ac:dyDescent="0.35">
      <c r="B3868" s="1" t="s">
        <v>53</v>
      </c>
      <c r="C3868" s="5">
        <v>2.9E-4</v>
      </c>
      <c r="D3868" s="6">
        <v>0.255</v>
      </c>
      <c r="E3868" s="5">
        <v>0</v>
      </c>
      <c r="F3868" s="6">
        <v>0</v>
      </c>
      <c r="G3868" s="5">
        <v>0</v>
      </c>
      <c r="H3868" s="6">
        <v>0</v>
      </c>
      <c r="I3868" s="5">
        <v>7.1700000000000002E-3</v>
      </c>
      <c r="J3868" s="6">
        <v>0.255</v>
      </c>
      <c r="K3868" s="5">
        <v>0</v>
      </c>
      <c r="L3868" s="6">
        <v>0</v>
      </c>
      <c r="M3868" s="5">
        <v>0</v>
      </c>
      <c r="N3868" s="6">
        <v>0</v>
      </c>
      <c r="O3868" s="5">
        <v>0</v>
      </c>
      <c r="P3868" s="6">
        <v>0</v>
      </c>
      <c r="Q3868" s="5">
        <v>0</v>
      </c>
      <c r="R3868" s="6">
        <v>0</v>
      </c>
      <c r="S3868" s="5">
        <v>0</v>
      </c>
      <c r="T3868" s="6">
        <v>0</v>
      </c>
      <c r="U3868" s="5">
        <v>0</v>
      </c>
      <c r="V3868" s="6">
        <v>0</v>
      </c>
      <c r="W3868" s="5">
        <v>0</v>
      </c>
      <c r="X3868" s="6">
        <v>0</v>
      </c>
      <c r="Y3868" s="5">
        <v>0</v>
      </c>
      <c r="Z3868" s="6">
        <v>0</v>
      </c>
      <c r="AA3868" s="5">
        <v>0</v>
      </c>
      <c r="AB3868" s="6">
        <v>0</v>
      </c>
      <c r="AC3868" s="5">
        <v>0</v>
      </c>
      <c r="AD3868" s="6">
        <v>0</v>
      </c>
      <c r="AE3868" s="5">
        <v>0</v>
      </c>
      <c r="AF3868" s="6">
        <v>0</v>
      </c>
    </row>
    <row r="3869" spans="2:32" x14ac:dyDescent="0.35">
      <c r="B3869" s="1" t="s">
        <v>531</v>
      </c>
      <c r="C3869" s="5">
        <v>0</v>
      </c>
      <c r="D3869" s="6">
        <v>0</v>
      </c>
      <c r="E3869" s="5">
        <v>0</v>
      </c>
      <c r="F3869" s="6">
        <v>0</v>
      </c>
      <c r="G3869" s="5">
        <v>0</v>
      </c>
      <c r="H3869" s="6">
        <v>0</v>
      </c>
      <c r="I3869" s="5">
        <v>0</v>
      </c>
      <c r="J3869" s="6">
        <v>0</v>
      </c>
      <c r="K3869" s="5">
        <v>0</v>
      </c>
      <c r="L3869" s="6">
        <v>0</v>
      </c>
      <c r="M3869" s="5">
        <v>0</v>
      </c>
      <c r="N3869" s="6">
        <v>0</v>
      </c>
      <c r="O3869" s="5">
        <v>0</v>
      </c>
      <c r="P3869" s="6">
        <v>0</v>
      </c>
      <c r="Q3869" s="5">
        <v>0</v>
      </c>
      <c r="R3869" s="6">
        <v>0</v>
      </c>
      <c r="S3869" s="5">
        <v>0</v>
      </c>
      <c r="T3869" s="6">
        <v>0</v>
      </c>
      <c r="U3869" s="5">
        <v>0</v>
      </c>
      <c r="V3869" s="6">
        <v>0</v>
      </c>
      <c r="W3869" s="5">
        <v>0</v>
      </c>
      <c r="X3869" s="6">
        <v>0</v>
      </c>
      <c r="Y3869" s="5">
        <v>0</v>
      </c>
      <c r="Z3869" s="6">
        <v>0</v>
      </c>
      <c r="AA3869" s="5">
        <v>0</v>
      </c>
      <c r="AB3869" s="6">
        <v>0</v>
      </c>
      <c r="AC3869" s="5">
        <v>0</v>
      </c>
      <c r="AD3869" s="6">
        <v>0</v>
      </c>
      <c r="AE3869" s="5">
        <v>0</v>
      </c>
      <c r="AF3869" s="6">
        <v>0</v>
      </c>
    </row>
    <row r="3870" spans="2:32" x14ac:dyDescent="0.35">
      <c r="B3870" s="1" t="s">
        <v>56</v>
      </c>
      <c r="C3870" s="5">
        <v>0</v>
      </c>
      <c r="D3870" s="6">
        <v>0</v>
      </c>
      <c r="E3870" s="5">
        <v>0</v>
      </c>
      <c r="F3870" s="6">
        <v>0</v>
      </c>
      <c r="G3870" s="5">
        <v>0</v>
      </c>
      <c r="H3870" s="6">
        <v>0</v>
      </c>
      <c r="I3870" s="5">
        <v>0</v>
      </c>
      <c r="J3870" s="6">
        <v>0</v>
      </c>
      <c r="K3870" s="5">
        <v>0</v>
      </c>
      <c r="L3870" s="6">
        <v>0</v>
      </c>
      <c r="M3870" s="5">
        <v>0</v>
      </c>
      <c r="N3870" s="6">
        <v>0</v>
      </c>
      <c r="O3870" s="5">
        <v>0</v>
      </c>
      <c r="P3870" s="6">
        <v>0</v>
      </c>
      <c r="Q3870" s="5">
        <v>0</v>
      </c>
      <c r="R3870" s="6">
        <v>0</v>
      </c>
      <c r="S3870" s="5">
        <v>0</v>
      </c>
      <c r="T3870" s="6">
        <v>0</v>
      </c>
      <c r="U3870" s="5">
        <v>0</v>
      </c>
      <c r="V3870" s="6">
        <v>0</v>
      </c>
      <c r="W3870" s="5">
        <v>0</v>
      </c>
      <c r="X3870" s="6">
        <v>0</v>
      </c>
      <c r="Y3870" s="5">
        <v>0</v>
      </c>
      <c r="Z3870" s="6">
        <v>0</v>
      </c>
      <c r="AA3870" s="5">
        <v>0</v>
      </c>
      <c r="AB3870" s="6">
        <v>0</v>
      </c>
      <c r="AC3870" s="5">
        <v>0</v>
      </c>
      <c r="AD3870" s="6">
        <v>0</v>
      </c>
      <c r="AE3870" s="5">
        <v>0</v>
      </c>
      <c r="AF3870" s="6">
        <v>0</v>
      </c>
    </row>
    <row r="3871" spans="2:32" x14ac:dyDescent="0.35">
      <c r="B3871" s="1" t="s">
        <v>532</v>
      </c>
      <c r="C3871" s="5">
        <v>0</v>
      </c>
      <c r="D3871" s="6">
        <v>0</v>
      </c>
      <c r="E3871" s="5">
        <v>0</v>
      </c>
      <c r="F3871" s="6">
        <v>0</v>
      </c>
      <c r="G3871" s="5">
        <v>0</v>
      </c>
      <c r="H3871" s="6">
        <v>0</v>
      </c>
      <c r="I3871" s="5">
        <v>0</v>
      </c>
      <c r="J3871" s="6">
        <v>0</v>
      </c>
      <c r="K3871" s="5">
        <v>0</v>
      </c>
      <c r="L3871" s="6">
        <v>0</v>
      </c>
      <c r="M3871" s="5">
        <v>0</v>
      </c>
      <c r="N3871" s="6">
        <v>0</v>
      </c>
      <c r="O3871" s="5">
        <v>0</v>
      </c>
      <c r="P3871" s="6">
        <v>0</v>
      </c>
      <c r="Q3871" s="5">
        <v>0</v>
      </c>
      <c r="R3871" s="6">
        <v>0</v>
      </c>
      <c r="S3871" s="5">
        <v>0</v>
      </c>
      <c r="T3871" s="6">
        <v>0</v>
      </c>
      <c r="U3871" s="5">
        <v>0</v>
      </c>
      <c r="V3871" s="6">
        <v>0</v>
      </c>
      <c r="W3871" s="5">
        <v>0</v>
      </c>
      <c r="X3871" s="6">
        <v>0</v>
      </c>
      <c r="Y3871" s="5">
        <v>0</v>
      </c>
      <c r="Z3871" s="6">
        <v>0</v>
      </c>
      <c r="AA3871" s="5">
        <v>0</v>
      </c>
      <c r="AB3871" s="6">
        <v>0</v>
      </c>
      <c r="AC3871" s="5">
        <v>0</v>
      </c>
      <c r="AD3871" s="6">
        <v>0</v>
      </c>
      <c r="AE3871" s="5">
        <v>0</v>
      </c>
      <c r="AF3871" s="6">
        <v>0</v>
      </c>
    </row>
    <row r="3872" spans="2:32" x14ac:dyDescent="0.35">
      <c r="B3872" s="1" t="s">
        <v>533</v>
      </c>
      <c r="C3872" s="5">
        <v>2.496E-2</v>
      </c>
      <c r="D3872" s="6">
        <v>21.616</v>
      </c>
      <c r="E3872" s="5">
        <v>4.1860000000000001E-2</v>
      </c>
      <c r="F3872" s="6">
        <v>1.482</v>
      </c>
      <c r="G3872" s="5">
        <v>3.6330000000000001E-2</v>
      </c>
      <c r="H3872" s="6">
        <v>2.7509999999999999</v>
      </c>
      <c r="I3872" s="5">
        <v>5.3920000000000003E-2</v>
      </c>
      <c r="J3872" s="6">
        <v>1.9179999999999999</v>
      </c>
      <c r="K3872" s="5">
        <v>1.46E-2</v>
      </c>
      <c r="L3872" s="6">
        <v>0.54200000000000004</v>
      </c>
      <c r="M3872" s="5">
        <v>0</v>
      </c>
      <c r="N3872" s="6">
        <v>0</v>
      </c>
      <c r="O3872" s="5">
        <v>6.0229999999999999E-2</v>
      </c>
      <c r="P3872" s="6">
        <v>1.337</v>
      </c>
      <c r="Q3872" s="5">
        <v>3.671E-2</v>
      </c>
      <c r="R3872" s="6">
        <v>1.355</v>
      </c>
      <c r="S3872" s="5">
        <v>7.6950000000000005E-2</v>
      </c>
      <c r="T3872" s="6">
        <v>7.7850000000000001</v>
      </c>
      <c r="U3872" s="5">
        <v>2.7029999999999998E-2</v>
      </c>
      <c r="V3872" s="6">
        <v>1.044</v>
      </c>
      <c r="W3872" s="5">
        <v>4.1439999999999998E-2</v>
      </c>
      <c r="X3872" s="6">
        <v>0.64400000000000002</v>
      </c>
      <c r="Y3872" s="5">
        <v>2.1479999999999999E-2</v>
      </c>
      <c r="Z3872" s="6">
        <v>2.02</v>
      </c>
      <c r="AA3872" s="5">
        <v>6.0299999999999998E-3</v>
      </c>
      <c r="AB3872" s="6">
        <v>0.73699999999999999</v>
      </c>
      <c r="AC3872" s="5">
        <v>0</v>
      </c>
      <c r="AD3872" s="6">
        <v>0</v>
      </c>
      <c r="AE3872" s="5">
        <v>0</v>
      </c>
      <c r="AF3872" s="6">
        <v>0</v>
      </c>
    </row>
    <row r="3873" spans="2:32" x14ac:dyDescent="0.35">
      <c r="B3873" s="1" t="s">
        <v>58</v>
      </c>
      <c r="C3873" s="5">
        <v>0</v>
      </c>
      <c r="D3873" s="6">
        <v>0</v>
      </c>
      <c r="E3873" s="5">
        <v>0</v>
      </c>
      <c r="F3873" s="6">
        <v>0</v>
      </c>
      <c r="G3873" s="5">
        <v>0</v>
      </c>
      <c r="H3873" s="6">
        <v>0</v>
      </c>
      <c r="I3873" s="5">
        <v>0</v>
      </c>
      <c r="J3873" s="6">
        <v>0</v>
      </c>
      <c r="K3873" s="5">
        <v>0</v>
      </c>
      <c r="L3873" s="6">
        <v>0</v>
      </c>
      <c r="M3873" s="5">
        <v>0</v>
      </c>
      <c r="N3873" s="6">
        <v>0</v>
      </c>
      <c r="O3873" s="5">
        <v>0</v>
      </c>
      <c r="P3873" s="6">
        <v>0</v>
      </c>
      <c r="Q3873" s="5">
        <v>0</v>
      </c>
      <c r="R3873" s="6">
        <v>0</v>
      </c>
      <c r="S3873" s="5">
        <v>0</v>
      </c>
      <c r="T3873" s="6">
        <v>0</v>
      </c>
      <c r="U3873" s="5">
        <v>0</v>
      </c>
      <c r="V3873" s="6">
        <v>0</v>
      </c>
      <c r="W3873" s="5">
        <v>0</v>
      </c>
      <c r="X3873" s="6">
        <v>0</v>
      </c>
      <c r="Y3873" s="5">
        <v>0</v>
      </c>
      <c r="Z3873" s="6">
        <v>0</v>
      </c>
      <c r="AA3873" s="5">
        <v>0</v>
      </c>
      <c r="AB3873" s="6">
        <v>0</v>
      </c>
      <c r="AC3873" s="5">
        <v>0</v>
      </c>
      <c r="AD3873" s="6">
        <v>0</v>
      </c>
      <c r="AE3873" s="5">
        <v>0</v>
      </c>
      <c r="AF3873" s="6">
        <v>0</v>
      </c>
    </row>
    <row r="3874" spans="2:32" x14ac:dyDescent="0.35">
      <c r="B3874" s="1" t="s">
        <v>534</v>
      </c>
      <c r="C3874" s="5">
        <v>0</v>
      </c>
      <c r="D3874" s="6">
        <v>0</v>
      </c>
      <c r="E3874" s="5">
        <v>0</v>
      </c>
      <c r="F3874" s="6">
        <v>0</v>
      </c>
      <c r="G3874" s="5">
        <v>0</v>
      </c>
      <c r="H3874" s="6">
        <v>0</v>
      </c>
      <c r="I3874" s="5">
        <v>0</v>
      </c>
      <c r="J3874" s="6">
        <v>0</v>
      </c>
      <c r="K3874" s="5">
        <v>0</v>
      </c>
      <c r="L3874" s="6">
        <v>0</v>
      </c>
      <c r="M3874" s="5">
        <v>0</v>
      </c>
      <c r="N3874" s="6">
        <v>0</v>
      </c>
      <c r="O3874" s="5">
        <v>0</v>
      </c>
      <c r="P3874" s="6">
        <v>0</v>
      </c>
      <c r="Q3874" s="5">
        <v>0</v>
      </c>
      <c r="R3874" s="6">
        <v>0</v>
      </c>
      <c r="S3874" s="5">
        <v>0</v>
      </c>
      <c r="T3874" s="6">
        <v>0</v>
      </c>
      <c r="U3874" s="5">
        <v>0</v>
      </c>
      <c r="V3874" s="6">
        <v>0</v>
      </c>
      <c r="W3874" s="5">
        <v>0</v>
      </c>
      <c r="X3874" s="6">
        <v>0</v>
      </c>
      <c r="Y3874" s="5">
        <v>0</v>
      </c>
      <c r="Z3874" s="6">
        <v>0</v>
      </c>
      <c r="AA3874" s="5">
        <v>0</v>
      </c>
      <c r="AB3874" s="6">
        <v>0</v>
      </c>
      <c r="AC3874" s="5">
        <v>0</v>
      </c>
      <c r="AD3874" s="6">
        <v>0</v>
      </c>
      <c r="AE3874" s="5">
        <v>0</v>
      </c>
      <c r="AF3874" s="6">
        <v>0</v>
      </c>
    </row>
    <row r="3875" spans="2:32" x14ac:dyDescent="0.35">
      <c r="B3875" s="1" t="s">
        <v>535</v>
      </c>
      <c r="C3875" s="5">
        <v>7.4569999999999997E-2</v>
      </c>
      <c r="D3875" s="6">
        <v>64.587999999999994</v>
      </c>
      <c r="E3875" s="5">
        <v>3.4819999999999997E-2</v>
      </c>
      <c r="F3875" s="6">
        <v>1.2330000000000001</v>
      </c>
      <c r="G3875" s="5">
        <v>0.23752000000000001</v>
      </c>
      <c r="H3875" s="6">
        <v>17.984000000000002</v>
      </c>
      <c r="I3875" s="5">
        <v>0.26656999999999997</v>
      </c>
      <c r="J3875" s="6">
        <v>9.4819999999999993</v>
      </c>
      <c r="K3875" s="5">
        <v>0.15126999999999999</v>
      </c>
      <c r="L3875" s="6">
        <v>5.6150000000000002</v>
      </c>
      <c r="M3875" s="5">
        <v>0.21718000000000001</v>
      </c>
      <c r="N3875" s="6">
        <v>7.1609999999999996</v>
      </c>
      <c r="O3875" s="5">
        <v>0.11754000000000001</v>
      </c>
      <c r="P3875" s="6">
        <v>2.609</v>
      </c>
      <c r="Q3875" s="5">
        <v>0.11899999999999999</v>
      </c>
      <c r="R3875" s="6">
        <v>4.3920000000000003</v>
      </c>
      <c r="S3875" s="5">
        <v>2.8330000000000001E-2</v>
      </c>
      <c r="T3875" s="6">
        <v>2.8660000000000001</v>
      </c>
      <c r="U3875" s="5">
        <v>8.4470000000000003E-2</v>
      </c>
      <c r="V3875" s="6">
        <v>3.262</v>
      </c>
      <c r="W3875" s="5">
        <v>0</v>
      </c>
      <c r="X3875" s="6">
        <v>0</v>
      </c>
      <c r="Y3875" s="5">
        <v>1.5440000000000001E-2</v>
      </c>
      <c r="Z3875" s="6">
        <v>1.452</v>
      </c>
      <c r="AA3875" s="5">
        <v>5.586E-2</v>
      </c>
      <c r="AB3875" s="6">
        <v>6.8310000000000004</v>
      </c>
      <c r="AC3875" s="5">
        <v>1.261E-2</v>
      </c>
      <c r="AD3875" s="6">
        <v>1.702</v>
      </c>
      <c r="AE3875" s="5">
        <v>0</v>
      </c>
      <c r="AF3875" s="6">
        <v>0</v>
      </c>
    </row>
    <row r="3876" spans="2:32" x14ac:dyDescent="0.35">
      <c r="B3876" s="1" t="s">
        <v>61</v>
      </c>
      <c r="C3876" s="5">
        <v>0</v>
      </c>
      <c r="D3876" s="6">
        <v>0</v>
      </c>
      <c r="E3876" s="5">
        <v>0</v>
      </c>
      <c r="F3876" s="6">
        <v>0</v>
      </c>
      <c r="G3876" s="5">
        <v>0</v>
      </c>
      <c r="H3876" s="6">
        <v>0</v>
      </c>
      <c r="I3876" s="5">
        <v>0</v>
      </c>
      <c r="J3876" s="6">
        <v>0</v>
      </c>
      <c r="K3876" s="5">
        <v>0</v>
      </c>
      <c r="L3876" s="6">
        <v>0</v>
      </c>
      <c r="M3876" s="5">
        <v>0</v>
      </c>
      <c r="N3876" s="6">
        <v>0</v>
      </c>
      <c r="O3876" s="5">
        <v>0</v>
      </c>
      <c r="P3876" s="6">
        <v>0</v>
      </c>
      <c r="Q3876" s="5">
        <v>0</v>
      </c>
      <c r="R3876" s="6">
        <v>0</v>
      </c>
      <c r="S3876" s="5">
        <v>0</v>
      </c>
      <c r="T3876" s="6">
        <v>0</v>
      </c>
      <c r="U3876" s="5">
        <v>0</v>
      </c>
      <c r="V3876" s="6">
        <v>0</v>
      </c>
      <c r="W3876" s="5">
        <v>0</v>
      </c>
      <c r="X3876" s="6">
        <v>0</v>
      </c>
      <c r="Y3876" s="5">
        <v>0</v>
      </c>
      <c r="Z3876" s="6">
        <v>0</v>
      </c>
      <c r="AA3876" s="5">
        <v>0</v>
      </c>
      <c r="AB3876" s="6">
        <v>0</v>
      </c>
      <c r="AC3876" s="5">
        <v>0</v>
      </c>
      <c r="AD3876" s="6">
        <v>0</v>
      </c>
      <c r="AE3876" s="5">
        <v>0</v>
      </c>
      <c r="AF3876" s="6">
        <v>0</v>
      </c>
    </row>
    <row r="3877" spans="2:32" x14ac:dyDescent="0.35">
      <c r="B3877" s="1" t="s">
        <v>536</v>
      </c>
      <c r="C3877" s="5">
        <v>5.0899999999999999E-3</v>
      </c>
      <c r="D3877" s="6">
        <v>4.4059999999999997</v>
      </c>
      <c r="E3877" s="5">
        <v>0</v>
      </c>
      <c r="F3877" s="6">
        <v>0</v>
      </c>
      <c r="G3877" s="5">
        <v>1.417E-2</v>
      </c>
      <c r="H3877" s="6">
        <v>1.073</v>
      </c>
      <c r="I3877" s="5">
        <v>2.5559999999999999E-2</v>
      </c>
      <c r="J3877" s="6">
        <v>0.90900000000000003</v>
      </c>
      <c r="K3877" s="5">
        <v>0</v>
      </c>
      <c r="L3877" s="6">
        <v>0</v>
      </c>
      <c r="M3877" s="5">
        <v>0</v>
      </c>
      <c r="N3877" s="6">
        <v>0</v>
      </c>
      <c r="O3877" s="5">
        <v>0</v>
      </c>
      <c r="P3877" s="6">
        <v>0</v>
      </c>
      <c r="Q3877" s="5">
        <v>0</v>
      </c>
      <c r="R3877" s="6">
        <v>0</v>
      </c>
      <c r="S3877" s="5">
        <v>2.1059999999999999E-2</v>
      </c>
      <c r="T3877" s="6">
        <v>2.1309999999999998</v>
      </c>
      <c r="U3877" s="5">
        <v>7.5900000000000004E-3</v>
      </c>
      <c r="V3877" s="6">
        <v>0.29299999999999998</v>
      </c>
      <c r="W3877" s="5">
        <v>0</v>
      </c>
      <c r="X3877" s="6">
        <v>0</v>
      </c>
      <c r="Y3877" s="5">
        <v>0</v>
      </c>
      <c r="Z3877" s="6">
        <v>0</v>
      </c>
      <c r="AA3877" s="5">
        <v>0</v>
      </c>
      <c r="AB3877" s="6">
        <v>0</v>
      </c>
      <c r="AC3877" s="5">
        <v>0</v>
      </c>
      <c r="AD3877" s="6">
        <v>0</v>
      </c>
      <c r="AE3877" s="5">
        <v>0</v>
      </c>
      <c r="AF3877" s="6">
        <v>0</v>
      </c>
    </row>
    <row r="3878" spans="2:32" x14ac:dyDescent="0.35">
      <c r="B3878" s="1" t="s">
        <v>537</v>
      </c>
      <c r="C3878" s="5">
        <v>1.65E-3</v>
      </c>
      <c r="D3878" s="6">
        <v>1.4279999999999999</v>
      </c>
      <c r="E3878" s="5">
        <v>0</v>
      </c>
      <c r="F3878" s="6">
        <v>0</v>
      </c>
      <c r="G3878" s="5">
        <v>0</v>
      </c>
      <c r="H3878" s="6">
        <v>0</v>
      </c>
      <c r="I3878" s="5">
        <v>0</v>
      </c>
      <c r="J3878" s="6">
        <v>0</v>
      </c>
      <c r="K3878" s="5">
        <v>0</v>
      </c>
      <c r="L3878" s="6">
        <v>0</v>
      </c>
      <c r="M3878" s="5">
        <v>0</v>
      </c>
      <c r="N3878" s="6">
        <v>0</v>
      </c>
      <c r="O3878" s="5">
        <v>9.8700000000000003E-3</v>
      </c>
      <c r="P3878" s="6">
        <v>0.219</v>
      </c>
      <c r="Q3878" s="5">
        <v>0</v>
      </c>
      <c r="R3878" s="6">
        <v>0</v>
      </c>
      <c r="S3878" s="5">
        <v>0</v>
      </c>
      <c r="T3878" s="6">
        <v>0</v>
      </c>
      <c r="U3878" s="5">
        <v>0</v>
      </c>
      <c r="V3878" s="6">
        <v>0</v>
      </c>
      <c r="W3878" s="5">
        <v>0</v>
      </c>
      <c r="X3878" s="6">
        <v>0</v>
      </c>
      <c r="Y3878" s="5">
        <v>0</v>
      </c>
      <c r="Z3878" s="6">
        <v>0</v>
      </c>
      <c r="AA3878" s="5">
        <v>0</v>
      </c>
      <c r="AB3878" s="6">
        <v>0</v>
      </c>
      <c r="AC3878" s="5">
        <v>0</v>
      </c>
      <c r="AD3878" s="6">
        <v>0</v>
      </c>
      <c r="AE3878" s="5">
        <v>1.4460000000000001E-2</v>
      </c>
      <c r="AF3878" s="6">
        <v>1.2090000000000001</v>
      </c>
    </row>
    <row r="3879" spans="2:32" x14ac:dyDescent="0.35">
      <c r="B3879" s="1" t="s">
        <v>538</v>
      </c>
      <c r="C3879" s="5">
        <v>1.47E-3</v>
      </c>
      <c r="D3879" s="6">
        <v>1.274</v>
      </c>
      <c r="E3879" s="5">
        <v>3.5979999999999998E-2</v>
      </c>
      <c r="F3879" s="6">
        <v>1.274</v>
      </c>
      <c r="G3879" s="5">
        <v>0</v>
      </c>
      <c r="H3879" s="6">
        <v>0</v>
      </c>
      <c r="I3879" s="5">
        <v>0</v>
      </c>
      <c r="J3879" s="6">
        <v>0</v>
      </c>
      <c r="K3879" s="5">
        <v>0</v>
      </c>
      <c r="L3879" s="6">
        <v>0</v>
      </c>
      <c r="M3879" s="5">
        <v>0</v>
      </c>
      <c r="N3879" s="6">
        <v>0</v>
      </c>
      <c r="O3879" s="5">
        <v>0</v>
      </c>
      <c r="P3879" s="6">
        <v>0</v>
      </c>
      <c r="Q3879" s="5">
        <v>0</v>
      </c>
      <c r="R3879" s="6">
        <v>0</v>
      </c>
      <c r="S3879" s="5">
        <v>0</v>
      </c>
      <c r="T3879" s="6">
        <v>0</v>
      </c>
      <c r="U3879" s="5">
        <v>0</v>
      </c>
      <c r="V3879" s="6">
        <v>0</v>
      </c>
      <c r="W3879" s="5">
        <v>0</v>
      </c>
      <c r="X3879" s="6">
        <v>0</v>
      </c>
      <c r="Y3879" s="5">
        <v>0</v>
      </c>
      <c r="Z3879" s="6">
        <v>0</v>
      </c>
      <c r="AA3879" s="5">
        <v>0</v>
      </c>
      <c r="AB3879" s="6">
        <v>0</v>
      </c>
      <c r="AC3879" s="5">
        <v>0</v>
      </c>
      <c r="AD3879" s="6">
        <v>0</v>
      </c>
      <c r="AE3879" s="5">
        <v>0</v>
      </c>
      <c r="AF3879" s="6">
        <v>0</v>
      </c>
    </row>
    <row r="3880" spans="2:32" x14ac:dyDescent="0.35">
      <c r="B3880" s="1" t="s">
        <v>539</v>
      </c>
      <c r="C3880" s="5">
        <v>1.149E-2</v>
      </c>
      <c r="D3880" s="6">
        <v>9.9550000000000001</v>
      </c>
      <c r="E3880" s="5">
        <v>0.18817999999999999</v>
      </c>
      <c r="F3880" s="6">
        <v>6.6630000000000003</v>
      </c>
      <c r="G3880" s="5">
        <v>1.9720000000000001E-2</v>
      </c>
      <c r="H3880" s="6">
        <v>1.4930000000000001</v>
      </c>
      <c r="I3880" s="5">
        <v>0</v>
      </c>
      <c r="J3880" s="6">
        <v>0</v>
      </c>
      <c r="K3880" s="5">
        <v>5.7099999999999998E-3</v>
      </c>
      <c r="L3880" s="6">
        <v>0.21199999999999999</v>
      </c>
      <c r="M3880" s="5">
        <v>0</v>
      </c>
      <c r="N3880" s="6">
        <v>0</v>
      </c>
      <c r="O3880" s="5">
        <v>0</v>
      </c>
      <c r="P3880" s="6">
        <v>0</v>
      </c>
      <c r="Q3880" s="5">
        <v>0</v>
      </c>
      <c r="R3880" s="6">
        <v>0</v>
      </c>
      <c r="S3880" s="5">
        <v>0</v>
      </c>
      <c r="T3880" s="6">
        <v>0</v>
      </c>
      <c r="U3880" s="5">
        <v>0</v>
      </c>
      <c r="V3880" s="6">
        <v>0</v>
      </c>
      <c r="W3880" s="5">
        <v>0</v>
      </c>
      <c r="X3880" s="6">
        <v>0</v>
      </c>
      <c r="Y3880" s="5">
        <v>0</v>
      </c>
      <c r="Z3880" s="6">
        <v>0</v>
      </c>
      <c r="AA3880" s="5">
        <v>6.0299999999999998E-3</v>
      </c>
      <c r="AB3880" s="6">
        <v>0.73699999999999999</v>
      </c>
      <c r="AC3880" s="5">
        <v>6.3099999999999996E-3</v>
      </c>
      <c r="AD3880" s="6">
        <v>0.85099999999999998</v>
      </c>
      <c r="AE3880" s="5">
        <v>0</v>
      </c>
      <c r="AF3880" s="6">
        <v>0</v>
      </c>
    </row>
    <row r="3881" spans="2:32" x14ac:dyDescent="0.35">
      <c r="B3881" s="1" t="s">
        <v>540</v>
      </c>
      <c r="C3881" s="5">
        <v>0</v>
      </c>
      <c r="D3881" s="6">
        <v>0</v>
      </c>
      <c r="E3881" s="5">
        <v>0</v>
      </c>
      <c r="F3881" s="6">
        <v>0</v>
      </c>
      <c r="G3881" s="5">
        <v>0</v>
      </c>
      <c r="H3881" s="6">
        <v>0</v>
      </c>
      <c r="I3881" s="5">
        <v>0</v>
      </c>
      <c r="J3881" s="6">
        <v>0</v>
      </c>
      <c r="K3881" s="5">
        <v>0</v>
      </c>
      <c r="L3881" s="6">
        <v>0</v>
      </c>
      <c r="M3881" s="5">
        <v>0</v>
      </c>
      <c r="N3881" s="6">
        <v>0</v>
      </c>
      <c r="O3881" s="5">
        <v>0</v>
      </c>
      <c r="P3881" s="6">
        <v>0</v>
      </c>
      <c r="Q3881" s="5">
        <v>0</v>
      </c>
      <c r="R3881" s="6">
        <v>0</v>
      </c>
      <c r="S3881" s="5">
        <v>0</v>
      </c>
      <c r="T3881" s="6">
        <v>0</v>
      </c>
      <c r="U3881" s="5">
        <v>0</v>
      </c>
      <c r="V3881" s="6">
        <v>0</v>
      </c>
      <c r="W3881" s="5">
        <v>0</v>
      </c>
      <c r="X3881" s="6">
        <v>0</v>
      </c>
      <c r="Y3881" s="5">
        <v>0</v>
      </c>
      <c r="Z3881" s="6">
        <v>0</v>
      </c>
      <c r="AA3881" s="5">
        <v>0</v>
      </c>
      <c r="AB3881" s="6">
        <v>0</v>
      </c>
      <c r="AC3881" s="5">
        <v>0</v>
      </c>
      <c r="AD3881" s="6">
        <v>0</v>
      </c>
      <c r="AE3881" s="5">
        <v>0</v>
      </c>
      <c r="AF3881" s="6">
        <v>0</v>
      </c>
    </row>
    <row r="3882" spans="2:32" x14ac:dyDescent="0.35">
      <c r="B3882" s="2" t="s">
        <v>4</v>
      </c>
    </row>
    <row r="3883" spans="2:32" x14ac:dyDescent="0.35">
      <c r="B3883" s="1" t="s">
        <v>63</v>
      </c>
      <c r="C3883" s="5">
        <v>0</v>
      </c>
      <c r="D3883" s="6">
        <v>0</v>
      </c>
      <c r="E3883" s="5">
        <v>0</v>
      </c>
      <c r="F3883" s="6">
        <v>0</v>
      </c>
      <c r="G3883" s="5">
        <v>0</v>
      </c>
      <c r="H3883" s="6">
        <v>0</v>
      </c>
      <c r="I3883" s="5">
        <v>0</v>
      </c>
      <c r="J3883" s="6">
        <v>0</v>
      </c>
      <c r="K3883" s="5">
        <v>0</v>
      </c>
      <c r="L3883" s="6">
        <v>0</v>
      </c>
      <c r="M3883" s="5">
        <v>0</v>
      </c>
      <c r="N3883" s="6">
        <v>0</v>
      </c>
      <c r="O3883" s="5">
        <v>0</v>
      </c>
      <c r="P3883" s="6">
        <v>0</v>
      </c>
      <c r="Q3883" s="5">
        <v>0</v>
      </c>
      <c r="R3883" s="6">
        <v>0</v>
      </c>
      <c r="S3883" s="5">
        <v>0</v>
      </c>
      <c r="T3883" s="6">
        <v>0</v>
      </c>
      <c r="U3883" s="5">
        <v>0</v>
      </c>
      <c r="V3883" s="6">
        <v>0</v>
      </c>
      <c r="W3883" s="5">
        <v>0</v>
      </c>
      <c r="X3883" s="6">
        <v>0</v>
      </c>
      <c r="Y3883" s="5">
        <v>0</v>
      </c>
      <c r="Z3883" s="6">
        <v>0</v>
      </c>
      <c r="AA3883" s="5">
        <v>0</v>
      </c>
      <c r="AB3883" s="6">
        <v>0</v>
      </c>
      <c r="AC3883" s="5">
        <v>0</v>
      </c>
      <c r="AD3883" s="6">
        <v>0</v>
      </c>
      <c r="AE3883" s="5">
        <v>0</v>
      </c>
      <c r="AF3883" s="6">
        <v>0</v>
      </c>
    </row>
    <row r="3884" spans="2:32" x14ac:dyDescent="0.35">
      <c r="B3884" s="1" t="s">
        <v>541</v>
      </c>
      <c r="C3884" s="5">
        <v>0</v>
      </c>
      <c r="D3884" s="6">
        <v>0</v>
      </c>
      <c r="E3884" s="5">
        <v>0</v>
      </c>
      <c r="F3884" s="6">
        <v>0</v>
      </c>
      <c r="G3884" s="5">
        <v>0</v>
      </c>
      <c r="H3884" s="6">
        <v>0</v>
      </c>
      <c r="I3884" s="5">
        <v>0</v>
      </c>
      <c r="J3884" s="6">
        <v>0</v>
      </c>
      <c r="K3884" s="5">
        <v>0</v>
      </c>
      <c r="L3884" s="6">
        <v>0</v>
      </c>
      <c r="M3884" s="5">
        <v>0</v>
      </c>
      <c r="N3884" s="6">
        <v>0</v>
      </c>
      <c r="O3884" s="5">
        <v>0</v>
      </c>
      <c r="P3884" s="6">
        <v>0</v>
      </c>
      <c r="Q3884" s="5">
        <v>0</v>
      </c>
      <c r="R3884" s="6">
        <v>0</v>
      </c>
      <c r="S3884" s="5">
        <v>0</v>
      </c>
      <c r="T3884" s="6">
        <v>0</v>
      </c>
      <c r="U3884" s="5">
        <v>0</v>
      </c>
      <c r="V3884" s="6">
        <v>0</v>
      </c>
      <c r="W3884" s="5">
        <v>0</v>
      </c>
      <c r="X3884" s="6">
        <v>0</v>
      </c>
      <c r="Y3884" s="5">
        <v>0</v>
      </c>
      <c r="Z3884" s="6">
        <v>0</v>
      </c>
      <c r="AA3884" s="5">
        <v>0</v>
      </c>
      <c r="AB3884" s="6">
        <v>0</v>
      </c>
      <c r="AC3884" s="5">
        <v>0</v>
      </c>
      <c r="AD3884" s="6">
        <v>0</v>
      </c>
      <c r="AE3884" s="5">
        <v>0</v>
      </c>
      <c r="AF3884" s="6">
        <v>0</v>
      </c>
    </row>
    <row r="3885" spans="2:32" x14ac:dyDescent="0.35">
      <c r="B3885" s="1" t="s">
        <v>542</v>
      </c>
      <c r="C3885" s="5">
        <v>0</v>
      </c>
      <c r="D3885" s="6">
        <v>0</v>
      </c>
      <c r="E3885" s="5">
        <v>0</v>
      </c>
      <c r="F3885" s="6">
        <v>0</v>
      </c>
      <c r="G3885" s="5">
        <v>0</v>
      </c>
      <c r="H3885" s="6">
        <v>0</v>
      </c>
      <c r="I3885" s="5">
        <v>0</v>
      </c>
      <c r="J3885" s="6">
        <v>0</v>
      </c>
      <c r="K3885" s="5">
        <v>0</v>
      </c>
      <c r="L3885" s="6">
        <v>0</v>
      </c>
      <c r="M3885" s="5">
        <v>0</v>
      </c>
      <c r="N3885" s="6">
        <v>0</v>
      </c>
      <c r="O3885" s="5">
        <v>0</v>
      </c>
      <c r="P3885" s="6">
        <v>0</v>
      </c>
      <c r="Q3885" s="5">
        <v>0</v>
      </c>
      <c r="R3885" s="6">
        <v>0</v>
      </c>
      <c r="S3885" s="5">
        <v>0</v>
      </c>
      <c r="T3885" s="6">
        <v>0</v>
      </c>
      <c r="U3885" s="5">
        <v>0</v>
      </c>
      <c r="V3885" s="6">
        <v>0</v>
      </c>
      <c r="W3885" s="5">
        <v>0</v>
      </c>
      <c r="X3885" s="6">
        <v>0</v>
      </c>
      <c r="Y3885" s="5">
        <v>0</v>
      </c>
      <c r="Z3885" s="6">
        <v>0</v>
      </c>
      <c r="AA3885" s="5">
        <v>0</v>
      </c>
      <c r="AB3885" s="6">
        <v>0</v>
      </c>
      <c r="AC3885" s="5">
        <v>0</v>
      </c>
      <c r="AD3885" s="6">
        <v>0</v>
      </c>
      <c r="AE3885" s="5">
        <v>0</v>
      </c>
      <c r="AF3885" s="6">
        <v>0</v>
      </c>
    </row>
    <row r="3886" spans="2:32" x14ac:dyDescent="0.35">
      <c r="B3886" s="1" t="s">
        <v>543</v>
      </c>
      <c r="C3886" s="5">
        <v>0</v>
      </c>
      <c r="D3886" s="6">
        <v>0</v>
      </c>
      <c r="E3886" s="5">
        <v>0</v>
      </c>
      <c r="F3886" s="6">
        <v>0</v>
      </c>
      <c r="G3886" s="5">
        <v>0</v>
      </c>
      <c r="H3886" s="6">
        <v>0</v>
      </c>
      <c r="I3886" s="5">
        <v>0</v>
      </c>
      <c r="J3886" s="6">
        <v>0</v>
      </c>
      <c r="K3886" s="5">
        <v>0</v>
      </c>
      <c r="L3886" s="6">
        <v>0</v>
      </c>
      <c r="M3886" s="5">
        <v>0</v>
      </c>
      <c r="N3886" s="6">
        <v>0</v>
      </c>
      <c r="O3886" s="5">
        <v>0</v>
      </c>
      <c r="P3886" s="6">
        <v>0</v>
      </c>
      <c r="Q3886" s="5">
        <v>0</v>
      </c>
      <c r="R3886" s="6">
        <v>0</v>
      </c>
      <c r="S3886" s="5">
        <v>0</v>
      </c>
      <c r="T3886" s="6">
        <v>0</v>
      </c>
      <c r="U3886" s="5">
        <v>0</v>
      </c>
      <c r="V3886" s="6">
        <v>0</v>
      </c>
      <c r="W3886" s="5">
        <v>0</v>
      </c>
      <c r="X3886" s="6">
        <v>0</v>
      </c>
      <c r="Y3886" s="5">
        <v>0</v>
      </c>
      <c r="Z3886" s="6">
        <v>0</v>
      </c>
      <c r="AA3886" s="5">
        <v>0</v>
      </c>
      <c r="AB3886" s="6">
        <v>0</v>
      </c>
      <c r="AC3886" s="5">
        <v>0</v>
      </c>
      <c r="AD3886" s="6">
        <v>0</v>
      </c>
      <c r="AE3886" s="5">
        <v>0</v>
      </c>
      <c r="AF3886" s="6">
        <v>0</v>
      </c>
    </row>
    <row r="3887" spans="2:32" x14ac:dyDescent="0.35">
      <c r="B3887" s="1" t="s">
        <v>544</v>
      </c>
      <c r="C3887" s="5">
        <v>0</v>
      </c>
      <c r="D3887" s="6">
        <v>0</v>
      </c>
      <c r="E3887" s="5">
        <v>0</v>
      </c>
      <c r="F3887" s="6">
        <v>0</v>
      </c>
      <c r="G3887" s="5">
        <v>0</v>
      </c>
      <c r="H3887" s="6">
        <v>0</v>
      </c>
      <c r="I3887" s="5">
        <v>0</v>
      </c>
      <c r="J3887" s="6">
        <v>0</v>
      </c>
      <c r="K3887" s="5">
        <v>0</v>
      </c>
      <c r="L3887" s="6">
        <v>0</v>
      </c>
      <c r="M3887" s="5">
        <v>0</v>
      </c>
      <c r="N3887" s="6">
        <v>0</v>
      </c>
      <c r="O3887" s="5">
        <v>0</v>
      </c>
      <c r="P3887" s="6">
        <v>0</v>
      </c>
      <c r="Q3887" s="5">
        <v>0</v>
      </c>
      <c r="R3887" s="6">
        <v>0</v>
      </c>
      <c r="S3887" s="5">
        <v>0</v>
      </c>
      <c r="T3887" s="6">
        <v>0</v>
      </c>
      <c r="U3887" s="5">
        <v>0</v>
      </c>
      <c r="V3887" s="6">
        <v>0</v>
      </c>
      <c r="W3887" s="5">
        <v>0</v>
      </c>
      <c r="X3887" s="6">
        <v>0</v>
      </c>
      <c r="Y3887" s="5">
        <v>0</v>
      </c>
      <c r="Z3887" s="6">
        <v>0</v>
      </c>
      <c r="AA3887" s="5">
        <v>0</v>
      </c>
      <c r="AB3887" s="6">
        <v>0</v>
      </c>
      <c r="AC3887" s="5">
        <v>0</v>
      </c>
      <c r="AD3887" s="6">
        <v>0</v>
      </c>
      <c r="AE3887" s="5">
        <v>0</v>
      </c>
      <c r="AF3887" s="6">
        <v>0</v>
      </c>
    </row>
    <row r="3888" spans="2:32" x14ac:dyDescent="0.35">
      <c r="B3888" s="1" t="s">
        <v>67</v>
      </c>
      <c r="C3888" s="5">
        <v>1.4E-3</v>
      </c>
      <c r="D3888" s="6">
        <v>1.2090000000000001</v>
      </c>
      <c r="E3888" s="5">
        <v>0</v>
      </c>
      <c r="F3888" s="6">
        <v>0</v>
      </c>
      <c r="G3888" s="5">
        <v>0</v>
      </c>
      <c r="H3888" s="6">
        <v>0</v>
      </c>
      <c r="I3888" s="5">
        <v>0</v>
      </c>
      <c r="J3888" s="6">
        <v>0</v>
      </c>
      <c r="K3888" s="5">
        <v>0</v>
      </c>
      <c r="L3888" s="6">
        <v>0</v>
      </c>
      <c r="M3888" s="5">
        <v>0</v>
      </c>
      <c r="N3888" s="6">
        <v>0</v>
      </c>
      <c r="O3888" s="5">
        <v>0</v>
      </c>
      <c r="P3888" s="6">
        <v>0</v>
      </c>
      <c r="Q3888" s="5">
        <v>0</v>
      </c>
      <c r="R3888" s="6">
        <v>0</v>
      </c>
      <c r="S3888" s="5">
        <v>0</v>
      </c>
      <c r="T3888" s="6">
        <v>0</v>
      </c>
      <c r="U3888" s="5">
        <v>0</v>
      </c>
      <c r="V3888" s="6">
        <v>0</v>
      </c>
      <c r="W3888" s="5">
        <v>0</v>
      </c>
      <c r="X3888" s="6">
        <v>0</v>
      </c>
      <c r="Y3888" s="5">
        <v>0</v>
      </c>
      <c r="Z3888" s="6">
        <v>0</v>
      </c>
      <c r="AA3888" s="5">
        <v>0</v>
      </c>
      <c r="AB3888" s="6">
        <v>0</v>
      </c>
      <c r="AC3888" s="5">
        <v>0</v>
      </c>
      <c r="AD3888" s="6">
        <v>0</v>
      </c>
      <c r="AE3888" s="5">
        <v>1.4460000000000001E-2</v>
      </c>
      <c r="AF3888" s="6">
        <v>1.2090000000000001</v>
      </c>
    </row>
    <row r="3889" spans="2:32" x14ac:dyDescent="0.35">
      <c r="B3889" s="1" t="s">
        <v>545</v>
      </c>
      <c r="C3889" s="5">
        <v>5.2199999999999998E-3</v>
      </c>
      <c r="D3889" s="6">
        <v>4.5179999999999998</v>
      </c>
      <c r="E3889" s="5">
        <v>0</v>
      </c>
      <c r="F3889" s="6">
        <v>0</v>
      </c>
      <c r="G3889" s="5">
        <v>0</v>
      </c>
      <c r="H3889" s="6">
        <v>0</v>
      </c>
      <c r="I3889" s="5">
        <v>7.1700000000000002E-3</v>
      </c>
      <c r="J3889" s="6">
        <v>0.255</v>
      </c>
      <c r="K3889" s="5">
        <v>0</v>
      </c>
      <c r="L3889" s="6">
        <v>0</v>
      </c>
      <c r="M3889" s="5">
        <v>0</v>
      </c>
      <c r="N3889" s="6">
        <v>0</v>
      </c>
      <c r="O3889" s="5">
        <v>0</v>
      </c>
      <c r="P3889" s="6">
        <v>0</v>
      </c>
      <c r="Q3889" s="5">
        <v>3.0970000000000001E-2</v>
      </c>
      <c r="R3889" s="6">
        <v>1.143</v>
      </c>
      <c r="S3889" s="5">
        <v>0</v>
      </c>
      <c r="T3889" s="6">
        <v>0</v>
      </c>
      <c r="U3889" s="5">
        <v>8.0790000000000001E-2</v>
      </c>
      <c r="V3889" s="6">
        <v>3.12</v>
      </c>
      <c r="W3889" s="5">
        <v>0</v>
      </c>
      <c r="X3889" s="6">
        <v>0</v>
      </c>
      <c r="Y3889" s="5">
        <v>0</v>
      </c>
      <c r="Z3889" s="6">
        <v>0</v>
      </c>
      <c r="AA3889" s="5">
        <v>0</v>
      </c>
      <c r="AB3889" s="6">
        <v>0</v>
      </c>
      <c r="AC3889" s="5">
        <v>0</v>
      </c>
      <c r="AD3889" s="6">
        <v>0</v>
      </c>
      <c r="AE3889" s="5">
        <v>0</v>
      </c>
      <c r="AF3889" s="6">
        <v>0</v>
      </c>
    </row>
    <row r="3890" spans="2:32" x14ac:dyDescent="0.35">
      <c r="B3890" s="1" t="s">
        <v>69</v>
      </c>
      <c r="C3890" s="5">
        <v>0</v>
      </c>
      <c r="D3890" s="6">
        <v>0</v>
      </c>
      <c r="E3890" s="5">
        <v>0</v>
      </c>
      <c r="F3890" s="6">
        <v>0</v>
      </c>
      <c r="G3890" s="5">
        <v>0</v>
      </c>
      <c r="H3890" s="6">
        <v>0</v>
      </c>
      <c r="I3890" s="5">
        <v>0</v>
      </c>
      <c r="J3890" s="6">
        <v>0</v>
      </c>
      <c r="K3890" s="5">
        <v>0</v>
      </c>
      <c r="L3890" s="6">
        <v>0</v>
      </c>
      <c r="M3890" s="5">
        <v>0</v>
      </c>
      <c r="N3890" s="6">
        <v>0</v>
      </c>
      <c r="O3890" s="5">
        <v>0</v>
      </c>
      <c r="P3890" s="6">
        <v>0</v>
      </c>
      <c r="Q3890" s="5">
        <v>0</v>
      </c>
      <c r="R3890" s="6">
        <v>0</v>
      </c>
      <c r="S3890" s="5">
        <v>0</v>
      </c>
      <c r="T3890" s="6">
        <v>0</v>
      </c>
      <c r="U3890" s="5">
        <v>0</v>
      </c>
      <c r="V3890" s="6">
        <v>0</v>
      </c>
      <c r="W3890" s="5">
        <v>0</v>
      </c>
      <c r="X3890" s="6">
        <v>0</v>
      </c>
      <c r="Y3890" s="5">
        <v>0</v>
      </c>
      <c r="Z3890" s="6">
        <v>0</v>
      </c>
      <c r="AA3890" s="5">
        <v>0</v>
      </c>
      <c r="AB3890" s="6">
        <v>0</v>
      </c>
      <c r="AC3890" s="5">
        <v>0</v>
      </c>
      <c r="AD3890" s="6">
        <v>0</v>
      </c>
      <c r="AE3890" s="5">
        <v>0</v>
      </c>
      <c r="AF3890" s="6">
        <v>0</v>
      </c>
    </row>
    <row r="3891" spans="2:32" x14ac:dyDescent="0.35">
      <c r="B3891" s="1" t="s">
        <v>546</v>
      </c>
      <c r="C3891" s="5">
        <v>0</v>
      </c>
      <c r="D3891" s="6">
        <v>0</v>
      </c>
      <c r="E3891" s="5">
        <v>0</v>
      </c>
      <c r="F3891" s="6">
        <v>0</v>
      </c>
      <c r="G3891" s="5">
        <v>0</v>
      </c>
      <c r="H3891" s="6">
        <v>0</v>
      </c>
      <c r="I3891" s="5">
        <v>0</v>
      </c>
      <c r="J3891" s="6">
        <v>0</v>
      </c>
      <c r="K3891" s="5">
        <v>0</v>
      </c>
      <c r="L3891" s="6">
        <v>0</v>
      </c>
      <c r="M3891" s="5">
        <v>0</v>
      </c>
      <c r="N3891" s="6">
        <v>0</v>
      </c>
      <c r="O3891" s="5">
        <v>0</v>
      </c>
      <c r="P3891" s="6">
        <v>0</v>
      </c>
      <c r="Q3891" s="5">
        <v>0</v>
      </c>
      <c r="R3891" s="6">
        <v>0</v>
      </c>
      <c r="S3891" s="5">
        <v>0</v>
      </c>
      <c r="T3891" s="6">
        <v>0</v>
      </c>
      <c r="U3891" s="5">
        <v>0</v>
      </c>
      <c r="V3891" s="6">
        <v>0</v>
      </c>
      <c r="W3891" s="5">
        <v>0</v>
      </c>
      <c r="X3891" s="6">
        <v>0</v>
      </c>
      <c r="Y3891" s="5">
        <v>0</v>
      </c>
      <c r="Z3891" s="6">
        <v>0</v>
      </c>
      <c r="AA3891" s="5">
        <v>0</v>
      </c>
      <c r="AB3891" s="6">
        <v>0</v>
      </c>
      <c r="AC3891" s="5">
        <v>0</v>
      </c>
      <c r="AD3891" s="6">
        <v>0</v>
      </c>
      <c r="AE3891" s="5">
        <v>0</v>
      </c>
      <c r="AF3891" s="6">
        <v>0</v>
      </c>
    </row>
    <row r="3892" spans="2:32" x14ac:dyDescent="0.35">
      <c r="B3892" s="1" t="s">
        <v>547</v>
      </c>
      <c r="C3892" s="5">
        <v>0</v>
      </c>
      <c r="D3892" s="6">
        <v>0</v>
      </c>
      <c r="E3892" s="5">
        <v>0</v>
      </c>
      <c r="F3892" s="6">
        <v>0</v>
      </c>
      <c r="G3892" s="5">
        <v>0</v>
      </c>
      <c r="H3892" s="6">
        <v>0</v>
      </c>
      <c r="I3892" s="5">
        <v>0</v>
      </c>
      <c r="J3892" s="6">
        <v>0</v>
      </c>
      <c r="K3892" s="5">
        <v>0</v>
      </c>
      <c r="L3892" s="6">
        <v>0</v>
      </c>
      <c r="M3892" s="5">
        <v>0</v>
      </c>
      <c r="N3892" s="6">
        <v>0</v>
      </c>
      <c r="O3892" s="5">
        <v>0</v>
      </c>
      <c r="P3892" s="6">
        <v>0</v>
      </c>
      <c r="Q3892" s="5">
        <v>0</v>
      </c>
      <c r="R3892" s="6">
        <v>0</v>
      </c>
      <c r="S3892" s="5">
        <v>0</v>
      </c>
      <c r="T3892" s="6">
        <v>0</v>
      </c>
      <c r="U3892" s="5">
        <v>0</v>
      </c>
      <c r="V3892" s="6">
        <v>0</v>
      </c>
      <c r="W3892" s="5">
        <v>0</v>
      </c>
      <c r="X3892" s="6">
        <v>0</v>
      </c>
      <c r="Y3892" s="5">
        <v>0</v>
      </c>
      <c r="Z3892" s="6">
        <v>0</v>
      </c>
      <c r="AA3892" s="5">
        <v>0</v>
      </c>
      <c r="AB3892" s="6">
        <v>0</v>
      </c>
      <c r="AC3892" s="5">
        <v>0</v>
      </c>
      <c r="AD3892" s="6">
        <v>0</v>
      </c>
      <c r="AE3892" s="5">
        <v>0</v>
      </c>
      <c r="AF3892" s="6">
        <v>0</v>
      </c>
    </row>
    <row r="3893" spans="2:32" x14ac:dyDescent="0.35">
      <c r="B3893" s="1" t="s">
        <v>78</v>
      </c>
      <c r="C3893" s="5">
        <v>0</v>
      </c>
      <c r="D3893" s="6">
        <v>0</v>
      </c>
      <c r="E3893" s="5">
        <v>0</v>
      </c>
      <c r="F3893" s="6">
        <v>0</v>
      </c>
      <c r="G3893" s="5">
        <v>0</v>
      </c>
      <c r="H3893" s="6">
        <v>0</v>
      </c>
      <c r="I3893" s="5">
        <v>0</v>
      </c>
      <c r="J3893" s="6">
        <v>0</v>
      </c>
      <c r="K3893" s="5">
        <v>0</v>
      </c>
      <c r="L3893" s="6">
        <v>0</v>
      </c>
      <c r="M3893" s="5">
        <v>0</v>
      </c>
      <c r="N3893" s="6">
        <v>0</v>
      </c>
      <c r="O3893" s="5">
        <v>0</v>
      </c>
      <c r="P3893" s="6">
        <v>0</v>
      </c>
      <c r="Q3893" s="5">
        <v>0</v>
      </c>
      <c r="R3893" s="6">
        <v>0</v>
      </c>
      <c r="S3893" s="5">
        <v>0</v>
      </c>
      <c r="T3893" s="6">
        <v>0</v>
      </c>
      <c r="U3893" s="5">
        <v>0</v>
      </c>
      <c r="V3893" s="6">
        <v>0</v>
      </c>
      <c r="W3893" s="5">
        <v>0</v>
      </c>
      <c r="X3893" s="6">
        <v>0</v>
      </c>
      <c r="Y3893" s="5">
        <v>0</v>
      </c>
      <c r="Z3893" s="6">
        <v>0</v>
      </c>
      <c r="AA3893" s="5">
        <v>0</v>
      </c>
      <c r="AB3893" s="6">
        <v>0</v>
      </c>
      <c r="AC3893" s="5">
        <v>0</v>
      </c>
      <c r="AD3893" s="6">
        <v>0</v>
      </c>
      <c r="AE3893" s="5">
        <v>0</v>
      </c>
      <c r="AF3893" s="6">
        <v>0</v>
      </c>
    </row>
    <row r="3894" spans="2:32" x14ac:dyDescent="0.35">
      <c r="B3894" s="1" t="s">
        <v>548</v>
      </c>
      <c r="C3894" s="5">
        <v>7.3800000000000003E-3</v>
      </c>
      <c r="D3894" s="6">
        <v>6.3929999999999998</v>
      </c>
      <c r="E3894" s="5">
        <v>0</v>
      </c>
      <c r="F3894" s="6">
        <v>0</v>
      </c>
      <c r="G3894" s="5">
        <v>0</v>
      </c>
      <c r="H3894" s="6">
        <v>0</v>
      </c>
      <c r="I3894" s="5">
        <v>0</v>
      </c>
      <c r="J3894" s="6">
        <v>0</v>
      </c>
      <c r="K3894" s="5">
        <v>5.9859999999999997E-2</v>
      </c>
      <c r="L3894" s="6">
        <v>2.222</v>
      </c>
      <c r="M3894" s="5">
        <v>7.6699999999999997E-3</v>
      </c>
      <c r="N3894" s="6">
        <v>0.253</v>
      </c>
      <c r="O3894" s="5">
        <v>0</v>
      </c>
      <c r="P3894" s="6">
        <v>0</v>
      </c>
      <c r="Q3894" s="5">
        <v>0</v>
      </c>
      <c r="R3894" s="6">
        <v>0</v>
      </c>
      <c r="S3894" s="5">
        <v>0</v>
      </c>
      <c r="T3894" s="6">
        <v>0</v>
      </c>
      <c r="U3894" s="5">
        <v>0</v>
      </c>
      <c r="V3894" s="6">
        <v>0</v>
      </c>
      <c r="W3894" s="5">
        <v>0</v>
      </c>
      <c r="X3894" s="6">
        <v>0</v>
      </c>
      <c r="Y3894" s="5">
        <v>0</v>
      </c>
      <c r="Z3894" s="6">
        <v>0</v>
      </c>
      <c r="AA3894" s="5">
        <v>3.2039999999999999E-2</v>
      </c>
      <c r="AB3894" s="6">
        <v>3.9180000000000001</v>
      </c>
      <c r="AC3894" s="5">
        <v>0</v>
      </c>
      <c r="AD3894" s="6">
        <v>0</v>
      </c>
      <c r="AE3894" s="5">
        <v>0</v>
      </c>
      <c r="AF3894" s="6">
        <v>0</v>
      </c>
    </row>
    <row r="3895" spans="2:32" x14ac:dyDescent="0.35">
      <c r="B3895" s="1" t="s">
        <v>549</v>
      </c>
      <c r="C3895" s="5">
        <v>7.5000000000000002E-4</v>
      </c>
      <c r="D3895" s="6">
        <v>0.65300000000000002</v>
      </c>
      <c r="E3895" s="5">
        <v>0</v>
      </c>
      <c r="F3895" s="6">
        <v>0</v>
      </c>
      <c r="G3895" s="5">
        <v>0</v>
      </c>
      <c r="H3895" s="6">
        <v>0</v>
      </c>
      <c r="I3895" s="5">
        <v>1.8360000000000001E-2</v>
      </c>
      <c r="J3895" s="6">
        <v>0.65300000000000002</v>
      </c>
      <c r="K3895" s="5">
        <v>0</v>
      </c>
      <c r="L3895" s="6">
        <v>0</v>
      </c>
      <c r="M3895" s="5">
        <v>0</v>
      </c>
      <c r="N3895" s="6">
        <v>0</v>
      </c>
      <c r="O3895" s="5">
        <v>0</v>
      </c>
      <c r="P3895" s="6">
        <v>0</v>
      </c>
      <c r="Q3895" s="5">
        <v>0</v>
      </c>
      <c r="R3895" s="6">
        <v>0</v>
      </c>
      <c r="S3895" s="5">
        <v>0</v>
      </c>
      <c r="T3895" s="6">
        <v>0</v>
      </c>
      <c r="U3895" s="5">
        <v>0</v>
      </c>
      <c r="V3895" s="6">
        <v>0</v>
      </c>
      <c r="W3895" s="5">
        <v>0</v>
      </c>
      <c r="X3895" s="6">
        <v>0</v>
      </c>
      <c r="Y3895" s="5">
        <v>0</v>
      </c>
      <c r="Z3895" s="6">
        <v>0</v>
      </c>
      <c r="AA3895" s="5">
        <v>0</v>
      </c>
      <c r="AB3895" s="6">
        <v>0</v>
      </c>
      <c r="AC3895" s="5">
        <v>0</v>
      </c>
      <c r="AD3895" s="6">
        <v>0</v>
      </c>
      <c r="AE3895" s="5">
        <v>0</v>
      </c>
      <c r="AF3895" s="6">
        <v>0</v>
      </c>
    </row>
    <row r="3896" spans="2:32" x14ac:dyDescent="0.35">
      <c r="B3896" s="1" t="s">
        <v>550</v>
      </c>
      <c r="C3896" s="5">
        <v>0</v>
      </c>
      <c r="D3896" s="6">
        <v>0</v>
      </c>
      <c r="E3896" s="5">
        <v>0</v>
      </c>
      <c r="F3896" s="6">
        <v>0</v>
      </c>
      <c r="G3896" s="5">
        <v>0</v>
      </c>
      <c r="H3896" s="6">
        <v>0</v>
      </c>
      <c r="I3896" s="5">
        <v>0</v>
      </c>
      <c r="J3896" s="6">
        <v>0</v>
      </c>
      <c r="K3896" s="5">
        <v>0</v>
      </c>
      <c r="L3896" s="6">
        <v>0</v>
      </c>
      <c r="M3896" s="5">
        <v>0</v>
      </c>
      <c r="N3896" s="6">
        <v>0</v>
      </c>
      <c r="O3896" s="5">
        <v>0</v>
      </c>
      <c r="P3896" s="6">
        <v>0</v>
      </c>
      <c r="Q3896" s="5">
        <v>0</v>
      </c>
      <c r="R3896" s="6">
        <v>0</v>
      </c>
      <c r="S3896" s="5">
        <v>0</v>
      </c>
      <c r="T3896" s="6">
        <v>0</v>
      </c>
      <c r="U3896" s="5">
        <v>0</v>
      </c>
      <c r="V3896" s="6">
        <v>0</v>
      </c>
      <c r="W3896" s="5">
        <v>0</v>
      </c>
      <c r="X3896" s="6">
        <v>0</v>
      </c>
      <c r="Y3896" s="5">
        <v>0</v>
      </c>
      <c r="Z3896" s="6">
        <v>0</v>
      </c>
      <c r="AA3896" s="5">
        <v>0</v>
      </c>
      <c r="AB3896" s="6">
        <v>0</v>
      </c>
      <c r="AC3896" s="5">
        <v>0</v>
      </c>
      <c r="AD3896" s="6">
        <v>0</v>
      </c>
      <c r="AE3896" s="5">
        <v>0</v>
      </c>
      <c r="AF3896" s="6">
        <v>0</v>
      </c>
    </row>
    <row r="3897" spans="2:32" x14ac:dyDescent="0.35">
      <c r="B3897" s="1" t="s">
        <v>551</v>
      </c>
      <c r="C3897" s="5">
        <v>0</v>
      </c>
      <c r="D3897" s="6">
        <v>0</v>
      </c>
      <c r="E3897" s="5">
        <v>0</v>
      </c>
      <c r="F3897" s="6">
        <v>0</v>
      </c>
      <c r="G3897" s="5">
        <v>0</v>
      </c>
      <c r="H3897" s="6">
        <v>0</v>
      </c>
      <c r="I3897" s="5">
        <v>0</v>
      </c>
      <c r="J3897" s="6">
        <v>0</v>
      </c>
      <c r="K3897" s="5">
        <v>0</v>
      </c>
      <c r="L3897" s="6">
        <v>0</v>
      </c>
      <c r="M3897" s="5">
        <v>0</v>
      </c>
      <c r="N3897" s="6">
        <v>0</v>
      </c>
      <c r="O3897" s="5">
        <v>0</v>
      </c>
      <c r="P3897" s="6">
        <v>0</v>
      </c>
      <c r="Q3897" s="5">
        <v>0</v>
      </c>
      <c r="R3897" s="6">
        <v>0</v>
      </c>
      <c r="S3897" s="5">
        <v>0</v>
      </c>
      <c r="T3897" s="6">
        <v>0</v>
      </c>
      <c r="U3897" s="5">
        <v>0</v>
      </c>
      <c r="V3897" s="6">
        <v>0</v>
      </c>
      <c r="W3897" s="5">
        <v>0</v>
      </c>
      <c r="X3897" s="6">
        <v>0</v>
      </c>
      <c r="Y3897" s="5">
        <v>0</v>
      </c>
      <c r="Z3897" s="6">
        <v>0</v>
      </c>
      <c r="AA3897" s="5">
        <v>0</v>
      </c>
      <c r="AB3897" s="6">
        <v>0</v>
      </c>
      <c r="AC3897" s="5">
        <v>0</v>
      </c>
      <c r="AD3897" s="6">
        <v>0</v>
      </c>
      <c r="AE3897" s="5">
        <v>0</v>
      </c>
      <c r="AF3897" s="6">
        <v>0</v>
      </c>
    </row>
    <row r="3898" spans="2:32" x14ac:dyDescent="0.35">
      <c r="B3898" s="1" t="s">
        <v>552</v>
      </c>
      <c r="C3898" s="5">
        <v>0</v>
      </c>
      <c r="D3898" s="6">
        <v>0</v>
      </c>
      <c r="E3898" s="5">
        <v>0</v>
      </c>
      <c r="F3898" s="6">
        <v>0</v>
      </c>
      <c r="G3898" s="5">
        <v>0</v>
      </c>
      <c r="H3898" s="6">
        <v>0</v>
      </c>
      <c r="I3898" s="5">
        <v>0</v>
      </c>
      <c r="J3898" s="6">
        <v>0</v>
      </c>
      <c r="K3898" s="5">
        <v>0</v>
      </c>
      <c r="L3898" s="6">
        <v>0</v>
      </c>
      <c r="M3898" s="5">
        <v>0</v>
      </c>
      <c r="N3898" s="6">
        <v>0</v>
      </c>
      <c r="O3898" s="5">
        <v>0</v>
      </c>
      <c r="P3898" s="6">
        <v>0</v>
      </c>
      <c r="Q3898" s="5">
        <v>0</v>
      </c>
      <c r="R3898" s="6">
        <v>0</v>
      </c>
      <c r="S3898" s="5">
        <v>0</v>
      </c>
      <c r="T3898" s="6">
        <v>0</v>
      </c>
      <c r="U3898" s="5">
        <v>0</v>
      </c>
      <c r="V3898" s="6">
        <v>0</v>
      </c>
      <c r="W3898" s="5">
        <v>0</v>
      </c>
      <c r="X3898" s="6">
        <v>0</v>
      </c>
      <c r="Y3898" s="5">
        <v>0</v>
      </c>
      <c r="Z3898" s="6">
        <v>0</v>
      </c>
      <c r="AA3898" s="5">
        <v>0</v>
      </c>
      <c r="AB3898" s="6">
        <v>0</v>
      </c>
      <c r="AC3898" s="5">
        <v>0</v>
      </c>
      <c r="AD3898" s="6">
        <v>0</v>
      </c>
      <c r="AE3898" s="5">
        <v>0</v>
      </c>
      <c r="AF3898" s="6">
        <v>0</v>
      </c>
    </row>
    <row r="3899" spans="2:32" x14ac:dyDescent="0.35">
      <c r="B3899" s="2" t="s">
        <v>5</v>
      </c>
    </row>
    <row r="3900" spans="2:32" x14ac:dyDescent="0.35">
      <c r="B3900" s="1" t="s">
        <v>80</v>
      </c>
      <c r="C3900" s="5">
        <v>2.9E-4</v>
      </c>
      <c r="D3900" s="6">
        <v>0.253</v>
      </c>
      <c r="E3900" s="5">
        <v>0</v>
      </c>
      <c r="F3900" s="6">
        <v>0</v>
      </c>
      <c r="G3900" s="5">
        <v>0</v>
      </c>
      <c r="H3900" s="6">
        <v>0</v>
      </c>
      <c r="I3900" s="5">
        <v>0</v>
      </c>
      <c r="J3900" s="6">
        <v>0</v>
      </c>
      <c r="K3900" s="5">
        <v>0</v>
      </c>
      <c r="L3900" s="6">
        <v>0</v>
      </c>
      <c r="M3900" s="5">
        <v>7.6699999999999997E-3</v>
      </c>
      <c r="N3900" s="6">
        <v>0.253</v>
      </c>
      <c r="O3900" s="5">
        <v>0</v>
      </c>
      <c r="P3900" s="6">
        <v>0</v>
      </c>
      <c r="Q3900" s="5">
        <v>0</v>
      </c>
      <c r="R3900" s="6">
        <v>0</v>
      </c>
      <c r="S3900" s="5">
        <v>0</v>
      </c>
      <c r="T3900" s="6">
        <v>0</v>
      </c>
      <c r="U3900" s="5">
        <v>0</v>
      </c>
      <c r="V3900" s="6">
        <v>0</v>
      </c>
      <c r="W3900" s="5">
        <v>0</v>
      </c>
      <c r="X3900" s="6">
        <v>0</v>
      </c>
      <c r="Y3900" s="5">
        <v>0</v>
      </c>
      <c r="Z3900" s="6">
        <v>0</v>
      </c>
      <c r="AA3900" s="5">
        <v>0</v>
      </c>
      <c r="AB3900" s="6">
        <v>0</v>
      </c>
      <c r="AC3900" s="5">
        <v>0</v>
      </c>
      <c r="AD3900" s="6">
        <v>0</v>
      </c>
      <c r="AE3900" s="5">
        <v>0</v>
      </c>
      <c r="AF3900" s="6">
        <v>0</v>
      </c>
    </row>
    <row r="3901" spans="2:32" x14ac:dyDescent="0.35">
      <c r="B3901" s="1" t="s">
        <v>81</v>
      </c>
      <c r="C3901" s="5">
        <v>2.3999999999999998E-3</v>
      </c>
      <c r="D3901" s="6">
        <v>2.081</v>
      </c>
      <c r="E3901" s="5">
        <v>0</v>
      </c>
      <c r="F3901" s="6">
        <v>0</v>
      </c>
      <c r="G3901" s="5">
        <v>0</v>
      </c>
      <c r="H3901" s="6">
        <v>0</v>
      </c>
      <c r="I3901" s="5">
        <v>0</v>
      </c>
      <c r="J3901" s="6">
        <v>0</v>
      </c>
      <c r="K3901" s="5">
        <v>0</v>
      </c>
      <c r="L3901" s="6">
        <v>0</v>
      </c>
      <c r="M3901" s="5">
        <v>0</v>
      </c>
      <c r="N3901" s="6">
        <v>0</v>
      </c>
      <c r="O3901" s="5">
        <v>0</v>
      </c>
      <c r="P3901" s="6">
        <v>0</v>
      </c>
      <c r="Q3901" s="5">
        <v>5.77E-3</v>
      </c>
      <c r="R3901" s="6">
        <v>0.21299999999999999</v>
      </c>
      <c r="S3901" s="5">
        <v>0</v>
      </c>
      <c r="T3901" s="6">
        <v>0</v>
      </c>
      <c r="U3901" s="5">
        <v>0</v>
      </c>
      <c r="V3901" s="6">
        <v>0</v>
      </c>
      <c r="W3901" s="5">
        <v>0</v>
      </c>
      <c r="X3901" s="6">
        <v>0</v>
      </c>
      <c r="Y3901" s="5">
        <v>0</v>
      </c>
      <c r="Z3901" s="6">
        <v>0</v>
      </c>
      <c r="AA3901" s="5">
        <v>0</v>
      </c>
      <c r="AB3901" s="6">
        <v>0</v>
      </c>
      <c r="AC3901" s="5">
        <v>0</v>
      </c>
      <c r="AD3901" s="6">
        <v>0</v>
      </c>
      <c r="AE3901" s="5">
        <v>2.2339999999999999E-2</v>
      </c>
      <c r="AF3901" s="6">
        <v>1.8680000000000001</v>
      </c>
    </row>
    <row r="3902" spans="2:32" x14ac:dyDescent="0.35">
      <c r="B3902" s="1" t="s">
        <v>553</v>
      </c>
      <c r="C3902" s="5">
        <v>0</v>
      </c>
      <c r="D3902" s="6">
        <v>0</v>
      </c>
      <c r="E3902" s="5">
        <v>0</v>
      </c>
      <c r="F3902" s="6">
        <v>0</v>
      </c>
      <c r="G3902" s="5">
        <v>0</v>
      </c>
      <c r="H3902" s="6">
        <v>0</v>
      </c>
      <c r="I3902" s="5">
        <v>0</v>
      </c>
      <c r="J3902" s="6">
        <v>0</v>
      </c>
      <c r="K3902" s="5">
        <v>0</v>
      </c>
      <c r="L3902" s="6">
        <v>0</v>
      </c>
      <c r="M3902" s="5">
        <v>0</v>
      </c>
      <c r="N3902" s="6">
        <v>0</v>
      </c>
      <c r="O3902" s="5">
        <v>0</v>
      </c>
      <c r="P3902" s="6">
        <v>0</v>
      </c>
      <c r="Q3902" s="5">
        <v>0</v>
      </c>
      <c r="R3902" s="6">
        <v>0</v>
      </c>
      <c r="S3902" s="5">
        <v>0</v>
      </c>
      <c r="T3902" s="6">
        <v>0</v>
      </c>
      <c r="U3902" s="5">
        <v>0</v>
      </c>
      <c r="V3902" s="6">
        <v>0</v>
      </c>
      <c r="W3902" s="5">
        <v>0</v>
      </c>
      <c r="X3902" s="6">
        <v>0</v>
      </c>
      <c r="Y3902" s="5">
        <v>0</v>
      </c>
      <c r="Z3902" s="6">
        <v>0</v>
      </c>
      <c r="AA3902" s="5">
        <v>0</v>
      </c>
      <c r="AB3902" s="6">
        <v>0</v>
      </c>
      <c r="AC3902" s="5">
        <v>0</v>
      </c>
      <c r="AD3902" s="6">
        <v>0</v>
      </c>
      <c r="AE3902" s="5">
        <v>0</v>
      </c>
      <c r="AF3902" s="6">
        <v>0</v>
      </c>
    </row>
    <row r="3903" spans="2:32" x14ac:dyDescent="0.35">
      <c r="B3903" s="1" t="s">
        <v>85</v>
      </c>
      <c r="C3903" s="5">
        <v>0</v>
      </c>
      <c r="D3903" s="6">
        <v>0</v>
      </c>
      <c r="E3903" s="5">
        <v>0</v>
      </c>
      <c r="F3903" s="6">
        <v>0</v>
      </c>
      <c r="G3903" s="5">
        <v>0</v>
      </c>
      <c r="H3903" s="6">
        <v>0</v>
      </c>
      <c r="I3903" s="5">
        <v>0</v>
      </c>
      <c r="J3903" s="6">
        <v>0</v>
      </c>
      <c r="K3903" s="5">
        <v>0</v>
      </c>
      <c r="L3903" s="6">
        <v>0</v>
      </c>
      <c r="M3903" s="5">
        <v>0</v>
      </c>
      <c r="N3903" s="6">
        <v>0</v>
      </c>
      <c r="O3903" s="5">
        <v>0</v>
      </c>
      <c r="P3903" s="6">
        <v>0</v>
      </c>
      <c r="Q3903" s="5">
        <v>0</v>
      </c>
      <c r="R3903" s="6">
        <v>0</v>
      </c>
      <c r="S3903" s="5">
        <v>0</v>
      </c>
      <c r="T3903" s="6">
        <v>0</v>
      </c>
      <c r="U3903" s="5">
        <v>0</v>
      </c>
      <c r="V3903" s="6">
        <v>0</v>
      </c>
      <c r="W3903" s="5">
        <v>0</v>
      </c>
      <c r="X3903" s="6">
        <v>0</v>
      </c>
      <c r="Y3903" s="5">
        <v>0</v>
      </c>
      <c r="Z3903" s="6">
        <v>0</v>
      </c>
      <c r="AA3903" s="5">
        <v>0</v>
      </c>
      <c r="AB3903" s="6">
        <v>0</v>
      </c>
      <c r="AC3903" s="5">
        <v>0</v>
      </c>
      <c r="AD3903" s="6">
        <v>0</v>
      </c>
      <c r="AE3903" s="5">
        <v>0</v>
      </c>
      <c r="AF3903" s="6">
        <v>0</v>
      </c>
    </row>
    <row r="3904" spans="2:32" x14ac:dyDescent="0.35">
      <c r="B3904" s="1" t="s">
        <v>554</v>
      </c>
      <c r="C3904" s="5">
        <v>0</v>
      </c>
      <c r="D3904" s="6">
        <v>0</v>
      </c>
      <c r="E3904" s="5">
        <v>0</v>
      </c>
      <c r="F3904" s="6">
        <v>0</v>
      </c>
      <c r="G3904" s="5">
        <v>0</v>
      </c>
      <c r="H3904" s="6">
        <v>0</v>
      </c>
      <c r="I3904" s="5">
        <v>0</v>
      </c>
      <c r="J3904" s="6">
        <v>0</v>
      </c>
      <c r="K3904" s="5">
        <v>0</v>
      </c>
      <c r="L3904" s="6">
        <v>0</v>
      </c>
      <c r="M3904" s="5">
        <v>0</v>
      </c>
      <c r="N3904" s="6">
        <v>0</v>
      </c>
      <c r="O3904" s="5">
        <v>0</v>
      </c>
      <c r="P3904" s="6">
        <v>0</v>
      </c>
      <c r="Q3904" s="5">
        <v>0</v>
      </c>
      <c r="R3904" s="6">
        <v>0</v>
      </c>
      <c r="S3904" s="5">
        <v>0</v>
      </c>
      <c r="T3904" s="6">
        <v>0</v>
      </c>
      <c r="U3904" s="5">
        <v>0</v>
      </c>
      <c r="V3904" s="6">
        <v>0</v>
      </c>
      <c r="W3904" s="5">
        <v>0</v>
      </c>
      <c r="X3904" s="6">
        <v>0</v>
      </c>
      <c r="Y3904" s="5">
        <v>0</v>
      </c>
      <c r="Z3904" s="6">
        <v>0</v>
      </c>
      <c r="AA3904" s="5">
        <v>0</v>
      </c>
      <c r="AB3904" s="6">
        <v>0</v>
      </c>
      <c r="AC3904" s="5">
        <v>0</v>
      </c>
      <c r="AD3904" s="6">
        <v>0</v>
      </c>
      <c r="AE3904" s="5">
        <v>0</v>
      </c>
      <c r="AF3904" s="6">
        <v>0</v>
      </c>
    </row>
    <row r="3905" spans="2:32" x14ac:dyDescent="0.35">
      <c r="B3905" s="1" t="s">
        <v>555</v>
      </c>
      <c r="C3905" s="5">
        <v>0</v>
      </c>
      <c r="D3905" s="6">
        <v>0</v>
      </c>
      <c r="E3905" s="5">
        <v>0</v>
      </c>
      <c r="F3905" s="6">
        <v>0</v>
      </c>
      <c r="G3905" s="5">
        <v>0</v>
      </c>
      <c r="H3905" s="6">
        <v>0</v>
      </c>
      <c r="I3905" s="5">
        <v>0</v>
      </c>
      <c r="J3905" s="6">
        <v>0</v>
      </c>
      <c r="K3905" s="5">
        <v>0</v>
      </c>
      <c r="L3905" s="6">
        <v>0</v>
      </c>
      <c r="M3905" s="5">
        <v>0</v>
      </c>
      <c r="N3905" s="6">
        <v>0</v>
      </c>
      <c r="O3905" s="5">
        <v>0</v>
      </c>
      <c r="P3905" s="6">
        <v>0</v>
      </c>
      <c r="Q3905" s="5">
        <v>0</v>
      </c>
      <c r="R3905" s="6">
        <v>0</v>
      </c>
      <c r="S3905" s="5">
        <v>0</v>
      </c>
      <c r="T3905" s="6">
        <v>0</v>
      </c>
      <c r="U3905" s="5">
        <v>0</v>
      </c>
      <c r="V3905" s="6">
        <v>0</v>
      </c>
      <c r="W3905" s="5">
        <v>0</v>
      </c>
      <c r="X3905" s="6">
        <v>0</v>
      </c>
      <c r="Y3905" s="5">
        <v>0</v>
      </c>
      <c r="Z3905" s="6">
        <v>0</v>
      </c>
      <c r="AA3905" s="5">
        <v>0</v>
      </c>
      <c r="AB3905" s="6">
        <v>0</v>
      </c>
      <c r="AC3905" s="5">
        <v>0</v>
      </c>
      <c r="AD3905" s="6">
        <v>0</v>
      </c>
      <c r="AE3905" s="5">
        <v>0</v>
      </c>
      <c r="AF3905" s="6">
        <v>0</v>
      </c>
    </row>
    <row r="3906" spans="2:32" x14ac:dyDescent="0.35">
      <c r="B3906" s="1" t="s">
        <v>88</v>
      </c>
      <c r="C3906" s="5">
        <v>3.47E-3</v>
      </c>
      <c r="D3906" s="6">
        <v>3.004</v>
      </c>
      <c r="E3906" s="5">
        <v>0</v>
      </c>
      <c r="F3906" s="6">
        <v>0</v>
      </c>
      <c r="G3906" s="5">
        <v>0</v>
      </c>
      <c r="H3906" s="6">
        <v>0</v>
      </c>
      <c r="I3906" s="5">
        <v>1.8360000000000001E-2</v>
      </c>
      <c r="J3906" s="6">
        <v>0.65300000000000002</v>
      </c>
      <c r="K3906" s="5">
        <v>0</v>
      </c>
      <c r="L3906" s="6">
        <v>0</v>
      </c>
      <c r="M3906" s="5">
        <v>4.8550000000000003E-2</v>
      </c>
      <c r="N3906" s="6">
        <v>1.601</v>
      </c>
      <c r="O3906" s="5">
        <v>0</v>
      </c>
      <c r="P3906" s="6">
        <v>0</v>
      </c>
      <c r="Q3906" s="5">
        <v>0</v>
      </c>
      <c r="R3906" s="6">
        <v>0</v>
      </c>
      <c r="S3906" s="5">
        <v>0</v>
      </c>
      <c r="T3906" s="6">
        <v>0</v>
      </c>
      <c r="U3906" s="5">
        <v>1.9449999999999999E-2</v>
      </c>
      <c r="V3906" s="6">
        <v>0.751</v>
      </c>
      <c r="W3906" s="5">
        <v>0</v>
      </c>
      <c r="X3906" s="6">
        <v>0</v>
      </c>
      <c r="Y3906" s="5">
        <v>0</v>
      </c>
      <c r="Z3906" s="6">
        <v>0</v>
      </c>
      <c r="AA3906" s="5">
        <v>0</v>
      </c>
      <c r="AB3906" s="6">
        <v>0</v>
      </c>
      <c r="AC3906" s="5">
        <v>0</v>
      </c>
      <c r="AD3906" s="6">
        <v>0</v>
      </c>
      <c r="AE3906" s="5">
        <v>0</v>
      </c>
      <c r="AF3906" s="6">
        <v>0</v>
      </c>
    </row>
    <row r="3907" spans="2:32" x14ac:dyDescent="0.35">
      <c r="B3907" s="1" t="s">
        <v>556</v>
      </c>
      <c r="C3907" s="5">
        <v>0</v>
      </c>
      <c r="D3907" s="6">
        <v>0</v>
      </c>
      <c r="E3907" s="5">
        <v>0</v>
      </c>
      <c r="F3907" s="6">
        <v>0</v>
      </c>
      <c r="G3907" s="5">
        <v>0</v>
      </c>
      <c r="H3907" s="6">
        <v>0</v>
      </c>
      <c r="I3907" s="5">
        <v>0</v>
      </c>
      <c r="J3907" s="6">
        <v>0</v>
      </c>
      <c r="K3907" s="5">
        <v>0</v>
      </c>
      <c r="L3907" s="6">
        <v>0</v>
      </c>
      <c r="M3907" s="5">
        <v>0</v>
      </c>
      <c r="N3907" s="6">
        <v>0</v>
      </c>
      <c r="O3907" s="5">
        <v>0</v>
      </c>
      <c r="P3907" s="6">
        <v>0</v>
      </c>
      <c r="Q3907" s="5">
        <v>0</v>
      </c>
      <c r="R3907" s="6">
        <v>0</v>
      </c>
      <c r="S3907" s="5">
        <v>0</v>
      </c>
      <c r="T3907" s="6">
        <v>0</v>
      </c>
      <c r="U3907" s="5">
        <v>0</v>
      </c>
      <c r="V3907" s="6">
        <v>0</v>
      </c>
      <c r="W3907" s="5">
        <v>0</v>
      </c>
      <c r="X3907" s="6">
        <v>0</v>
      </c>
      <c r="Y3907" s="5">
        <v>0</v>
      </c>
      <c r="Z3907" s="6">
        <v>0</v>
      </c>
      <c r="AA3907" s="5">
        <v>0</v>
      </c>
      <c r="AB3907" s="6">
        <v>0</v>
      </c>
      <c r="AC3907" s="5">
        <v>0</v>
      </c>
      <c r="AD3907" s="6">
        <v>0</v>
      </c>
      <c r="AE3907" s="5">
        <v>0</v>
      </c>
      <c r="AF3907" s="6">
        <v>0</v>
      </c>
    </row>
    <row r="3908" spans="2:32" x14ac:dyDescent="0.35">
      <c r="B3908" s="1" t="s">
        <v>557</v>
      </c>
      <c r="C3908" s="5">
        <v>0</v>
      </c>
      <c r="D3908" s="6">
        <v>0</v>
      </c>
      <c r="E3908" s="5">
        <v>0</v>
      </c>
      <c r="F3908" s="6">
        <v>0</v>
      </c>
      <c r="G3908" s="5">
        <v>0</v>
      </c>
      <c r="H3908" s="6">
        <v>0</v>
      </c>
      <c r="I3908" s="5">
        <v>0</v>
      </c>
      <c r="J3908" s="6">
        <v>0</v>
      </c>
      <c r="K3908" s="5">
        <v>0</v>
      </c>
      <c r="L3908" s="6">
        <v>0</v>
      </c>
      <c r="M3908" s="5">
        <v>0</v>
      </c>
      <c r="N3908" s="6">
        <v>0</v>
      </c>
      <c r="O3908" s="5">
        <v>0</v>
      </c>
      <c r="P3908" s="6">
        <v>0</v>
      </c>
      <c r="Q3908" s="5">
        <v>0</v>
      </c>
      <c r="R3908" s="6">
        <v>0</v>
      </c>
      <c r="S3908" s="5">
        <v>0</v>
      </c>
      <c r="T3908" s="6">
        <v>0</v>
      </c>
      <c r="U3908" s="5">
        <v>0</v>
      </c>
      <c r="V3908" s="6">
        <v>0</v>
      </c>
      <c r="W3908" s="5">
        <v>0</v>
      </c>
      <c r="X3908" s="6">
        <v>0</v>
      </c>
      <c r="Y3908" s="5">
        <v>0</v>
      </c>
      <c r="Z3908" s="6">
        <v>0</v>
      </c>
      <c r="AA3908" s="5">
        <v>0</v>
      </c>
      <c r="AB3908" s="6">
        <v>0</v>
      </c>
      <c r="AC3908" s="5">
        <v>0</v>
      </c>
      <c r="AD3908" s="6">
        <v>0</v>
      </c>
      <c r="AE3908" s="5">
        <v>0</v>
      </c>
      <c r="AF3908" s="6">
        <v>0</v>
      </c>
    </row>
    <row r="3909" spans="2:32" x14ac:dyDescent="0.35">
      <c r="B3909" s="1" t="s">
        <v>558</v>
      </c>
      <c r="C3909" s="5">
        <v>0</v>
      </c>
      <c r="D3909" s="6">
        <v>0</v>
      </c>
      <c r="E3909" s="5">
        <v>0</v>
      </c>
      <c r="F3909" s="6">
        <v>0</v>
      </c>
      <c r="G3909" s="5">
        <v>0</v>
      </c>
      <c r="H3909" s="6">
        <v>0</v>
      </c>
      <c r="I3909" s="5">
        <v>0</v>
      </c>
      <c r="J3909" s="6">
        <v>0</v>
      </c>
      <c r="K3909" s="5">
        <v>0</v>
      </c>
      <c r="L3909" s="6">
        <v>0</v>
      </c>
      <c r="M3909" s="5">
        <v>0</v>
      </c>
      <c r="N3909" s="6">
        <v>0</v>
      </c>
      <c r="O3909" s="5">
        <v>0</v>
      </c>
      <c r="P3909" s="6">
        <v>0</v>
      </c>
      <c r="Q3909" s="5">
        <v>0</v>
      </c>
      <c r="R3909" s="6">
        <v>0</v>
      </c>
      <c r="S3909" s="5">
        <v>0</v>
      </c>
      <c r="T3909" s="6">
        <v>0</v>
      </c>
      <c r="U3909" s="5">
        <v>0</v>
      </c>
      <c r="V3909" s="6">
        <v>0</v>
      </c>
      <c r="W3909" s="5">
        <v>0</v>
      </c>
      <c r="X3909" s="6">
        <v>0</v>
      </c>
      <c r="Y3909" s="5">
        <v>0</v>
      </c>
      <c r="Z3909" s="6">
        <v>0</v>
      </c>
      <c r="AA3909" s="5">
        <v>0</v>
      </c>
      <c r="AB3909" s="6">
        <v>0</v>
      </c>
      <c r="AC3909" s="5">
        <v>0</v>
      </c>
      <c r="AD3909" s="6">
        <v>0</v>
      </c>
      <c r="AE3909" s="5">
        <v>0</v>
      </c>
      <c r="AF3909" s="6">
        <v>0</v>
      </c>
    </row>
    <row r="3910" spans="2:32" x14ac:dyDescent="0.35">
      <c r="B3910" s="1" t="s">
        <v>559</v>
      </c>
      <c r="C3910" s="5">
        <v>0</v>
      </c>
      <c r="D3910" s="6">
        <v>0</v>
      </c>
      <c r="E3910" s="5">
        <v>0</v>
      </c>
      <c r="F3910" s="6">
        <v>0</v>
      </c>
      <c r="G3910" s="5">
        <v>0</v>
      </c>
      <c r="H3910" s="6">
        <v>0</v>
      </c>
      <c r="I3910" s="5">
        <v>0</v>
      </c>
      <c r="J3910" s="6">
        <v>0</v>
      </c>
      <c r="K3910" s="5">
        <v>0</v>
      </c>
      <c r="L3910" s="6">
        <v>0</v>
      </c>
      <c r="M3910" s="5">
        <v>0</v>
      </c>
      <c r="N3910" s="6">
        <v>0</v>
      </c>
      <c r="O3910" s="5">
        <v>0</v>
      </c>
      <c r="P3910" s="6">
        <v>0</v>
      </c>
      <c r="Q3910" s="5">
        <v>0</v>
      </c>
      <c r="R3910" s="6">
        <v>0</v>
      </c>
      <c r="S3910" s="5">
        <v>0</v>
      </c>
      <c r="T3910" s="6">
        <v>0</v>
      </c>
      <c r="U3910" s="5">
        <v>0</v>
      </c>
      <c r="V3910" s="6">
        <v>0</v>
      </c>
      <c r="W3910" s="5">
        <v>0</v>
      </c>
      <c r="X3910" s="6">
        <v>0</v>
      </c>
      <c r="Y3910" s="5">
        <v>0</v>
      </c>
      <c r="Z3910" s="6">
        <v>0</v>
      </c>
      <c r="AA3910" s="5">
        <v>0</v>
      </c>
      <c r="AB3910" s="6">
        <v>0</v>
      </c>
      <c r="AC3910" s="5">
        <v>0</v>
      </c>
      <c r="AD3910" s="6">
        <v>0</v>
      </c>
      <c r="AE3910" s="5">
        <v>0</v>
      </c>
      <c r="AF3910" s="6">
        <v>0</v>
      </c>
    </row>
    <row r="3911" spans="2:32" x14ac:dyDescent="0.35">
      <c r="B3911" s="1" t="s">
        <v>560</v>
      </c>
      <c r="C3911" s="5">
        <v>0</v>
      </c>
      <c r="D3911" s="6">
        <v>0</v>
      </c>
      <c r="E3911" s="5">
        <v>0</v>
      </c>
      <c r="F3911" s="6">
        <v>0</v>
      </c>
      <c r="G3911" s="5">
        <v>0</v>
      </c>
      <c r="H3911" s="6">
        <v>0</v>
      </c>
      <c r="I3911" s="5">
        <v>0</v>
      </c>
      <c r="J3911" s="6">
        <v>0</v>
      </c>
      <c r="K3911" s="5">
        <v>0</v>
      </c>
      <c r="L3911" s="6">
        <v>0</v>
      </c>
      <c r="M3911" s="5">
        <v>0</v>
      </c>
      <c r="N3911" s="6">
        <v>0</v>
      </c>
      <c r="O3911" s="5">
        <v>0</v>
      </c>
      <c r="P3911" s="6">
        <v>0</v>
      </c>
      <c r="Q3911" s="5">
        <v>0</v>
      </c>
      <c r="R3911" s="6">
        <v>0</v>
      </c>
      <c r="S3911" s="5">
        <v>0</v>
      </c>
      <c r="T3911" s="6">
        <v>0</v>
      </c>
      <c r="U3911" s="5">
        <v>0</v>
      </c>
      <c r="V3911" s="6">
        <v>0</v>
      </c>
      <c r="W3911" s="5">
        <v>0</v>
      </c>
      <c r="X3911" s="6">
        <v>0</v>
      </c>
      <c r="Y3911" s="5">
        <v>0</v>
      </c>
      <c r="Z3911" s="6">
        <v>0</v>
      </c>
      <c r="AA3911" s="5">
        <v>0</v>
      </c>
      <c r="AB3911" s="6">
        <v>0</v>
      </c>
      <c r="AC3911" s="5">
        <v>0</v>
      </c>
      <c r="AD3911" s="6">
        <v>0</v>
      </c>
      <c r="AE3911" s="5">
        <v>0</v>
      </c>
      <c r="AF3911" s="6">
        <v>0</v>
      </c>
    </row>
    <row r="3912" spans="2:32" x14ac:dyDescent="0.35">
      <c r="B3912" s="1" t="s">
        <v>561</v>
      </c>
      <c r="C3912" s="5">
        <v>0</v>
      </c>
      <c r="D3912" s="6">
        <v>0</v>
      </c>
      <c r="E3912" s="5">
        <v>0</v>
      </c>
      <c r="F3912" s="6">
        <v>0</v>
      </c>
      <c r="G3912" s="5">
        <v>0</v>
      </c>
      <c r="H3912" s="6">
        <v>0</v>
      </c>
      <c r="I3912" s="5">
        <v>0</v>
      </c>
      <c r="J3912" s="6">
        <v>0</v>
      </c>
      <c r="K3912" s="5">
        <v>0</v>
      </c>
      <c r="L3912" s="6">
        <v>0</v>
      </c>
      <c r="M3912" s="5">
        <v>0</v>
      </c>
      <c r="N3912" s="6">
        <v>0</v>
      </c>
      <c r="O3912" s="5">
        <v>0</v>
      </c>
      <c r="P3912" s="6">
        <v>0</v>
      </c>
      <c r="Q3912" s="5">
        <v>0</v>
      </c>
      <c r="R3912" s="6">
        <v>0</v>
      </c>
      <c r="S3912" s="5">
        <v>0</v>
      </c>
      <c r="T3912" s="6">
        <v>0</v>
      </c>
      <c r="U3912" s="5">
        <v>0</v>
      </c>
      <c r="V3912" s="6">
        <v>0</v>
      </c>
      <c r="W3912" s="5">
        <v>0</v>
      </c>
      <c r="X3912" s="6">
        <v>0</v>
      </c>
      <c r="Y3912" s="5">
        <v>0</v>
      </c>
      <c r="Z3912" s="6">
        <v>0</v>
      </c>
      <c r="AA3912" s="5">
        <v>0</v>
      </c>
      <c r="AB3912" s="6">
        <v>0</v>
      </c>
      <c r="AC3912" s="5">
        <v>0</v>
      </c>
      <c r="AD3912" s="6">
        <v>0</v>
      </c>
      <c r="AE3912" s="5">
        <v>0</v>
      </c>
      <c r="AF3912" s="6">
        <v>0</v>
      </c>
    </row>
    <row r="3913" spans="2:32" x14ac:dyDescent="0.35">
      <c r="B3913" s="2" t="s">
        <v>6</v>
      </c>
    </row>
    <row r="3914" spans="2:32" x14ac:dyDescent="0.35">
      <c r="B3914" s="1" t="s">
        <v>562</v>
      </c>
      <c r="C3914" s="5">
        <v>5.5000000000000003E-4</v>
      </c>
      <c r="D3914" s="6">
        <v>0.47399999999999998</v>
      </c>
      <c r="E3914" s="5">
        <v>0</v>
      </c>
      <c r="F3914" s="6">
        <v>0</v>
      </c>
      <c r="G3914" s="5">
        <v>0</v>
      </c>
      <c r="H3914" s="6">
        <v>0</v>
      </c>
      <c r="I3914" s="5">
        <v>7.1700000000000002E-3</v>
      </c>
      <c r="J3914" s="6">
        <v>0.255</v>
      </c>
      <c r="K3914" s="5">
        <v>0</v>
      </c>
      <c r="L3914" s="6">
        <v>0</v>
      </c>
      <c r="M3914" s="5">
        <v>0</v>
      </c>
      <c r="N3914" s="6">
        <v>0</v>
      </c>
      <c r="O3914" s="5">
        <v>9.8700000000000003E-3</v>
      </c>
      <c r="P3914" s="6">
        <v>0.219</v>
      </c>
      <c r="Q3914" s="5">
        <v>0</v>
      </c>
      <c r="R3914" s="6">
        <v>0</v>
      </c>
      <c r="S3914" s="5">
        <v>0</v>
      </c>
      <c r="T3914" s="6">
        <v>0</v>
      </c>
      <c r="U3914" s="5">
        <v>0</v>
      </c>
      <c r="V3914" s="6">
        <v>0</v>
      </c>
      <c r="W3914" s="5">
        <v>0</v>
      </c>
      <c r="X3914" s="6">
        <v>0</v>
      </c>
      <c r="Y3914" s="5">
        <v>0</v>
      </c>
      <c r="Z3914" s="6">
        <v>0</v>
      </c>
      <c r="AA3914" s="5">
        <v>0</v>
      </c>
      <c r="AB3914" s="6">
        <v>0</v>
      </c>
      <c r="AC3914" s="5">
        <v>0</v>
      </c>
      <c r="AD3914" s="6">
        <v>0</v>
      </c>
      <c r="AE3914" s="5">
        <v>0</v>
      </c>
      <c r="AF3914" s="6">
        <v>0</v>
      </c>
    </row>
    <row r="3915" spans="2:32" x14ac:dyDescent="0.35">
      <c r="B3915" s="1" t="s">
        <v>563</v>
      </c>
      <c r="C3915" s="5">
        <v>0</v>
      </c>
      <c r="D3915" s="6">
        <v>0</v>
      </c>
      <c r="E3915" s="5">
        <v>0</v>
      </c>
      <c r="F3915" s="6">
        <v>0</v>
      </c>
      <c r="G3915" s="5">
        <v>0</v>
      </c>
      <c r="H3915" s="6">
        <v>0</v>
      </c>
      <c r="I3915" s="5">
        <v>0</v>
      </c>
      <c r="J3915" s="6">
        <v>0</v>
      </c>
      <c r="K3915" s="5">
        <v>0</v>
      </c>
      <c r="L3915" s="6">
        <v>0</v>
      </c>
      <c r="M3915" s="5">
        <v>0</v>
      </c>
      <c r="N3915" s="6">
        <v>0</v>
      </c>
      <c r="O3915" s="5">
        <v>0</v>
      </c>
      <c r="P3915" s="6">
        <v>0</v>
      </c>
      <c r="Q3915" s="5">
        <v>0</v>
      </c>
      <c r="R3915" s="6">
        <v>0</v>
      </c>
      <c r="S3915" s="5">
        <v>0</v>
      </c>
      <c r="T3915" s="6">
        <v>0</v>
      </c>
      <c r="U3915" s="5">
        <v>0</v>
      </c>
      <c r="V3915" s="6">
        <v>0</v>
      </c>
      <c r="W3915" s="5">
        <v>0</v>
      </c>
      <c r="X3915" s="6">
        <v>0</v>
      </c>
      <c r="Y3915" s="5">
        <v>0</v>
      </c>
      <c r="Z3915" s="6">
        <v>0</v>
      </c>
      <c r="AA3915" s="5">
        <v>0</v>
      </c>
      <c r="AB3915" s="6">
        <v>0</v>
      </c>
      <c r="AC3915" s="5">
        <v>0</v>
      </c>
      <c r="AD3915" s="6">
        <v>0</v>
      </c>
      <c r="AE3915" s="5">
        <v>0</v>
      </c>
      <c r="AF3915" s="6">
        <v>0</v>
      </c>
    </row>
    <row r="3916" spans="2:32" x14ac:dyDescent="0.35">
      <c r="B3916" s="1" t="s">
        <v>564</v>
      </c>
      <c r="C3916" s="5">
        <v>0</v>
      </c>
      <c r="D3916" s="6">
        <v>0</v>
      </c>
      <c r="E3916" s="5">
        <v>0</v>
      </c>
      <c r="F3916" s="6">
        <v>0</v>
      </c>
      <c r="G3916" s="5">
        <v>0</v>
      </c>
      <c r="H3916" s="6">
        <v>0</v>
      </c>
      <c r="I3916" s="5">
        <v>0</v>
      </c>
      <c r="J3916" s="6">
        <v>0</v>
      </c>
      <c r="K3916" s="5">
        <v>0</v>
      </c>
      <c r="L3916" s="6">
        <v>0</v>
      </c>
      <c r="M3916" s="5">
        <v>0</v>
      </c>
      <c r="N3916" s="6">
        <v>0</v>
      </c>
      <c r="O3916" s="5">
        <v>0</v>
      </c>
      <c r="P3916" s="6">
        <v>0</v>
      </c>
      <c r="Q3916" s="5">
        <v>0</v>
      </c>
      <c r="R3916" s="6">
        <v>0</v>
      </c>
      <c r="S3916" s="5">
        <v>0</v>
      </c>
      <c r="T3916" s="6">
        <v>0</v>
      </c>
      <c r="U3916" s="5">
        <v>0</v>
      </c>
      <c r="V3916" s="6">
        <v>0</v>
      </c>
      <c r="W3916" s="5">
        <v>0</v>
      </c>
      <c r="X3916" s="6">
        <v>0</v>
      </c>
      <c r="Y3916" s="5">
        <v>0</v>
      </c>
      <c r="Z3916" s="6">
        <v>0</v>
      </c>
      <c r="AA3916" s="5">
        <v>0</v>
      </c>
      <c r="AB3916" s="6">
        <v>0</v>
      </c>
      <c r="AC3916" s="5">
        <v>0</v>
      </c>
      <c r="AD3916" s="6">
        <v>0</v>
      </c>
      <c r="AE3916" s="5">
        <v>0</v>
      </c>
      <c r="AF3916" s="6">
        <v>0</v>
      </c>
    </row>
    <row r="3917" spans="2:32" x14ac:dyDescent="0.35">
      <c r="B3917" s="1" t="s">
        <v>565</v>
      </c>
      <c r="C3917" s="5">
        <v>0</v>
      </c>
      <c r="D3917" s="6">
        <v>0</v>
      </c>
      <c r="E3917" s="5">
        <v>0</v>
      </c>
      <c r="F3917" s="6">
        <v>0</v>
      </c>
      <c r="G3917" s="5">
        <v>0</v>
      </c>
      <c r="H3917" s="6">
        <v>0</v>
      </c>
      <c r="I3917" s="5">
        <v>0</v>
      </c>
      <c r="J3917" s="6">
        <v>0</v>
      </c>
      <c r="K3917" s="5">
        <v>0</v>
      </c>
      <c r="L3917" s="6">
        <v>0</v>
      </c>
      <c r="M3917" s="5">
        <v>0</v>
      </c>
      <c r="N3917" s="6">
        <v>0</v>
      </c>
      <c r="O3917" s="5">
        <v>0</v>
      </c>
      <c r="P3917" s="6">
        <v>0</v>
      </c>
      <c r="Q3917" s="5">
        <v>0</v>
      </c>
      <c r="R3917" s="6">
        <v>0</v>
      </c>
      <c r="S3917" s="5">
        <v>0</v>
      </c>
      <c r="T3917" s="6">
        <v>0</v>
      </c>
      <c r="U3917" s="5">
        <v>0</v>
      </c>
      <c r="V3917" s="6">
        <v>0</v>
      </c>
      <c r="W3917" s="5">
        <v>0</v>
      </c>
      <c r="X3917" s="6">
        <v>0</v>
      </c>
      <c r="Y3917" s="5">
        <v>0</v>
      </c>
      <c r="Z3917" s="6">
        <v>0</v>
      </c>
      <c r="AA3917" s="5">
        <v>0</v>
      </c>
      <c r="AB3917" s="6">
        <v>0</v>
      </c>
      <c r="AC3917" s="5">
        <v>0</v>
      </c>
      <c r="AD3917" s="6">
        <v>0</v>
      </c>
      <c r="AE3917" s="5">
        <v>0</v>
      </c>
      <c r="AF3917" s="6">
        <v>0</v>
      </c>
    </row>
    <row r="3918" spans="2:32" x14ac:dyDescent="0.35">
      <c r="B3918" s="1" t="s">
        <v>566</v>
      </c>
      <c r="C3918" s="5">
        <v>0.21298</v>
      </c>
      <c r="D3918" s="6">
        <v>184.46899999999999</v>
      </c>
      <c r="E3918" s="5">
        <v>0.22761000000000001</v>
      </c>
      <c r="F3918" s="6">
        <v>8.0589999999999993</v>
      </c>
      <c r="G3918" s="5">
        <v>0.41820000000000002</v>
      </c>
      <c r="H3918" s="6">
        <v>31.664999999999999</v>
      </c>
      <c r="I3918" s="5">
        <v>0.3639</v>
      </c>
      <c r="J3918" s="6">
        <v>12.944000000000001</v>
      </c>
      <c r="K3918" s="5">
        <v>0.31524999999999997</v>
      </c>
      <c r="L3918" s="6">
        <v>11.702</v>
      </c>
      <c r="M3918" s="5">
        <v>0.55078000000000005</v>
      </c>
      <c r="N3918" s="6">
        <v>18.161000000000001</v>
      </c>
      <c r="O3918" s="5">
        <v>0.63992000000000004</v>
      </c>
      <c r="P3918" s="6">
        <v>14.204000000000001</v>
      </c>
      <c r="Q3918" s="5">
        <v>0.53025</v>
      </c>
      <c r="R3918" s="6">
        <v>19.57</v>
      </c>
      <c r="S3918" s="5">
        <v>0.15074000000000001</v>
      </c>
      <c r="T3918" s="6">
        <v>15.250999999999999</v>
      </c>
      <c r="U3918" s="5">
        <v>0.38856000000000002</v>
      </c>
      <c r="V3918" s="6">
        <v>15.005000000000001</v>
      </c>
      <c r="W3918" s="5">
        <v>0.18673000000000001</v>
      </c>
      <c r="X3918" s="6">
        <v>2.9020000000000001</v>
      </c>
      <c r="Y3918" s="5">
        <v>9.5610000000000001E-2</v>
      </c>
      <c r="Z3918" s="6">
        <v>8.9920000000000009</v>
      </c>
      <c r="AA3918" s="5">
        <v>0.12775</v>
      </c>
      <c r="AB3918" s="6">
        <v>15.622999999999999</v>
      </c>
      <c r="AC3918" s="5">
        <v>3.7539999999999997E-2</v>
      </c>
      <c r="AD3918" s="6">
        <v>5.0659999999999998</v>
      </c>
      <c r="AE3918" s="5">
        <v>6.3710000000000003E-2</v>
      </c>
      <c r="AF3918" s="6">
        <v>5.3259999999999996</v>
      </c>
    </row>
    <row r="3919" spans="2:32" x14ac:dyDescent="0.35">
      <c r="B3919" s="1" t="s">
        <v>567</v>
      </c>
      <c r="C3919" s="5">
        <v>0</v>
      </c>
      <c r="D3919" s="6">
        <v>0</v>
      </c>
      <c r="E3919" s="5">
        <v>0</v>
      </c>
      <c r="F3919" s="6">
        <v>0</v>
      </c>
      <c r="G3919" s="5">
        <v>0</v>
      </c>
      <c r="H3919" s="6">
        <v>0</v>
      </c>
      <c r="I3919" s="5">
        <v>0</v>
      </c>
      <c r="J3919" s="6">
        <v>0</v>
      </c>
      <c r="K3919" s="5">
        <v>0</v>
      </c>
      <c r="L3919" s="6">
        <v>0</v>
      </c>
      <c r="M3919" s="5">
        <v>0</v>
      </c>
      <c r="N3919" s="6">
        <v>0</v>
      </c>
      <c r="O3919" s="5">
        <v>0</v>
      </c>
      <c r="P3919" s="6">
        <v>0</v>
      </c>
      <c r="Q3919" s="5">
        <v>0</v>
      </c>
      <c r="R3919" s="6">
        <v>0</v>
      </c>
      <c r="S3919" s="5">
        <v>0</v>
      </c>
      <c r="T3919" s="6">
        <v>0</v>
      </c>
      <c r="U3919" s="5">
        <v>0</v>
      </c>
      <c r="V3919" s="6">
        <v>0</v>
      </c>
      <c r="W3919" s="5">
        <v>0</v>
      </c>
      <c r="X3919" s="6">
        <v>0</v>
      </c>
      <c r="Y3919" s="5">
        <v>0</v>
      </c>
      <c r="Z3919" s="6">
        <v>0</v>
      </c>
      <c r="AA3919" s="5">
        <v>0</v>
      </c>
      <c r="AB3919" s="6">
        <v>0</v>
      </c>
      <c r="AC3919" s="5">
        <v>0</v>
      </c>
      <c r="AD3919" s="6">
        <v>0</v>
      </c>
      <c r="AE3919" s="5">
        <v>0</v>
      </c>
      <c r="AF3919" s="6">
        <v>0</v>
      </c>
    </row>
    <row r="3920" spans="2:32" x14ac:dyDescent="0.35">
      <c r="B3920" s="1" t="s">
        <v>568</v>
      </c>
      <c r="C3920" s="5">
        <v>0</v>
      </c>
      <c r="D3920" s="6">
        <v>0</v>
      </c>
      <c r="E3920" s="5">
        <v>0</v>
      </c>
      <c r="F3920" s="6">
        <v>0</v>
      </c>
      <c r="G3920" s="5">
        <v>0</v>
      </c>
      <c r="H3920" s="6">
        <v>0</v>
      </c>
      <c r="I3920" s="5">
        <v>0</v>
      </c>
      <c r="J3920" s="6">
        <v>0</v>
      </c>
      <c r="K3920" s="5">
        <v>0</v>
      </c>
      <c r="L3920" s="6">
        <v>0</v>
      </c>
      <c r="M3920" s="5">
        <v>0</v>
      </c>
      <c r="N3920" s="6">
        <v>0</v>
      </c>
      <c r="O3920" s="5">
        <v>0</v>
      </c>
      <c r="P3920" s="6">
        <v>0</v>
      </c>
      <c r="Q3920" s="5">
        <v>0</v>
      </c>
      <c r="R3920" s="6">
        <v>0</v>
      </c>
      <c r="S3920" s="5">
        <v>0</v>
      </c>
      <c r="T3920" s="6">
        <v>0</v>
      </c>
      <c r="U3920" s="5">
        <v>0</v>
      </c>
      <c r="V3920" s="6">
        <v>0</v>
      </c>
      <c r="W3920" s="5">
        <v>0</v>
      </c>
      <c r="X3920" s="6">
        <v>0</v>
      </c>
      <c r="Y3920" s="5">
        <v>0</v>
      </c>
      <c r="Z3920" s="6">
        <v>0</v>
      </c>
      <c r="AA3920" s="5">
        <v>0</v>
      </c>
      <c r="AB3920" s="6">
        <v>0</v>
      </c>
      <c r="AC3920" s="5">
        <v>0</v>
      </c>
      <c r="AD3920" s="6">
        <v>0</v>
      </c>
      <c r="AE3920" s="5">
        <v>0</v>
      </c>
      <c r="AF3920" s="6">
        <v>0</v>
      </c>
    </row>
    <row r="3921" spans="2:32" x14ac:dyDescent="0.35">
      <c r="B3921" s="1" t="s">
        <v>569</v>
      </c>
      <c r="C3921" s="5">
        <v>0</v>
      </c>
      <c r="D3921" s="6">
        <v>0</v>
      </c>
      <c r="E3921" s="5">
        <v>0</v>
      </c>
      <c r="F3921" s="6">
        <v>0</v>
      </c>
      <c r="G3921" s="5">
        <v>0</v>
      </c>
      <c r="H3921" s="6">
        <v>0</v>
      </c>
      <c r="I3921" s="5">
        <v>0</v>
      </c>
      <c r="J3921" s="6">
        <v>0</v>
      </c>
      <c r="K3921" s="5">
        <v>0</v>
      </c>
      <c r="L3921" s="6">
        <v>0</v>
      </c>
      <c r="M3921" s="5">
        <v>0</v>
      </c>
      <c r="N3921" s="6">
        <v>0</v>
      </c>
      <c r="O3921" s="5">
        <v>0</v>
      </c>
      <c r="P3921" s="6">
        <v>0</v>
      </c>
      <c r="Q3921" s="5">
        <v>0</v>
      </c>
      <c r="R3921" s="6">
        <v>0</v>
      </c>
      <c r="S3921" s="5">
        <v>0</v>
      </c>
      <c r="T3921" s="6">
        <v>0</v>
      </c>
      <c r="U3921" s="5">
        <v>0</v>
      </c>
      <c r="V3921" s="6">
        <v>0</v>
      </c>
      <c r="W3921" s="5">
        <v>0</v>
      </c>
      <c r="X3921" s="6">
        <v>0</v>
      </c>
      <c r="Y3921" s="5">
        <v>0</v>
      </c>
      <c r="Z3921" s="6">
        <v>0</v>
      </c>
      <c r="AA3921" s="5">
        <v>0</v>
      </c>
      <c r="AB3921" s="6">
        <v>0</v>
      </c>
      <c r="AC3921" s="5">
        <v>0</v>
      </c>
      <c r="AD3921" s="6">
        <v>0</v>
      </c>
      <c r="AE3921" s="5">
        <v>0</v>
      </c>
      <c r="AF3921" s="6">
        <v>0</v>
      </c>
    </row>
    <row r="3922" spans="2:32" x14ac:dyDescent="0.35">
      <c r="B3922" s="2" t="s">
        <v>7</v>
      </c>
    </row>
    <row r="3923" spans="2:32" x14ac:dyDescent="0.35">
      <c r="B3923" s="1" t="s">
        <v>95</v>
      </c>
      <c r="C3923" s="5">
        <v>0</v>
      </c>
      <c r="D3923" s="6">
        <v>0</v>
      </c>
      <c r="E3923" s="5">
        <v>0</v>
      </c>
      <c r="F3923" s="6">
        <v>0</v>
      </c>
      <c r="G3923" s="5">
        <v>0</v>
      </c>
      <c r="H3923" s="6">
        <v>0</v>
      </c>
      <c r="I3923" s="5">
        <v>0</v>
      </c>
      <c r="J3923" s="6">
        <v>0</v>
      </c>
      <c r="K3923" s="5">
        <v>0</v>
      </c>
      <c r="L3923" s="6">
        <v>0</v>
      </c>
      <c r="M3923" s="5">
        <v>0</v>
      </c>
      <c r="N3923" s="6">
        <v>0</v>
      </c>
      <c r="O3923" s="5">
        <v>0</v>
      </c>
      <c r="P3923" s="6">
        <v>0</v>
      </c>
      <c r="Q3923" s="5">
        <v>0</v>
      </c>
      <c r="R3923" s="6">
        <v>0</v>
      </c>
      <c r="S3923" s="5">
        <v>0</v>
      </c>
      <c r="T3923" s="6">
        <v>0</v>
      </c>
      <c r="U3923" s="5">
        <v>0</v>
      </c>
      <c r="V3923" s="6">
        <v>0</v>
      </c>
      <c r="W3923" s="5">
        <v>0</v>
      </c>
      <c r="X3923" s="6">
        <v>0</v>
      </c>
      <c r="Y3923" s="5">
        <v>0</v>
      </c>
      <c r="Z3923" s="6">
        <v>0</v>
      </c>
      <c r="AA3923" s="5">
        <v>0</v>
      </c>
      <c r="AB3923" s="6">
        <v>0</v>
      </c>
      <c r="AC3923" s="5">
        <v>0</v>
      </c>
      <c r="AD3923" s="6">
        <v>0</v>
      </c>
      <c r="AE3923" s="5">
        <v>0</v>
      </c>
      <c r="AF3923" s="6">
        <v>0</v>
      </c>
    </row>
    <row r="3924" spans="2:32" x14ac:dyDescent="0.35">
      <c r="B3924" s="1" t="s">
        <v>570</v>
      </c>
      <c r="C3924" s="5">
        <v>0</v>
      </c>
      <c r="D3924" s="6">
        <v>0</v>
      </c>
      <c r="E3924" s="5">
        <v>0</v>
      </c>
      <c r="F3924" s="6">
        <v>0</v>
      </c>
      <c r="G3924" s="5">
        <v>0</v>
      </c>
      <c r="H3924" s="6">
        <v>0</v>
      </c>
      <c r="I3924" s="5">
        <v>0</v>
      </c>
      <c r="J3924" s="6">
        <v>0</v>
      </c>
      <c r="K3924" s="5">
        <v>0</v>
      </c>
      <c r="L3924" s="6">
        <v>0</v>
      </c>
      <c r="M3924" s="5">
        <v>0</v>
      </c>
      <c r="N3924" s="6">
        <v>0</v>
      </c>
      <c r="O3924" s="5">
        <v>0</v>
      </c>
      <c r="P3924" s="6">
        <v>0</v>
      </c>
      <c r="Q3924" s="5">
        <v>0</v>
      </c>
      <c r="R3924" s="6">
        <v>0</v>
      </c>
      <c r="S3924" s="5">
        <v>0</v>
      </c>
      <c r="T3924" s="6">
        <v>0</v>
      </c>
      <c r="U3924" s="5">
        <v>0</v>
      </c>
      <c r="V3924" s="6">
        <v>0</v>
      </c>
      <c r="W3924" s="5">
        <v>0</v>
      </c>
      <c r="X3924" s="6">
        <v>0</v>
      </c>
      <c r="Y3924" s="5">
        <v>0</v>
      </c>
      <c r="Z3924" s="6">
        <v>0</v>
      </c>
      <c r="AA3924" s="5">
        <v>0</v>
      </c>
      <c r="AB3924" s="6">
        <v>0</v>
      </c>
      <c r="AC3924" s="5">
        <v>0</v>
      </c>
      <c r="AD3924" s="6">
        <v>0</v>
      </c>
      <c r="AE3924" s="5">
        <v>0</v>
      </c>
      <c r="AF3924" s="6">
        <v>0</v>
      </c>
    </row>
    <row r="3925" spans="2:32" x14ac:dyDescent="0.35">
      <c r="B3925" s="1" t="s">
        <v>571</v>
      </c>
      <c r="C3925" s="5">
        <v>0</v>
      </c>
      <c r="D3925" s="6">
        <v>0</v>
      </c>
      <c r="E3925" s="5">
        <v>0</v>
      </c>
      <c r="F3925" s="6">
        <v>0</v>
      </c>
      <c r="G3925" s="5">
        <v>0</v>
      </c>
      <c r="H3925" s="6">
        <v>0</v>
      </c>
      <c r="I3925" s="5">
        <v>0</v>
      </c>
      <c r="J3925" s="6">
        <v>0</v>
      </c>
      <c r="K3925" s="5">
        <v>0</v>
      </c>
      <c r="L3925" s="6">
        <v>0</v>
      </c>
      <c r="M3925" s="5">
        <v>0</v>
      </c>
      <c r="N3925" s="6">
        <v>0</v>
      </c>
      <c r="O3925" s="5">
        <v>0</v>
      </c>
      <c r="P3925" s="6">
        <v>0</v>
      </c>
      <c r="Q3925" s="5">
        <v>0</v>
      </c>
      <c r="R3925" s="6">
        <v>0</v>
      </c>
      <c r="S3925" s="5">
        <v>0</v>
      </c>
      <c r="T3925" s="6">
        <v>0</v>
      </c>
      <c r="U3925" s="5">
        <v>0</v>
      </c>
      <c r="V3925" s="6">
        <v>0</v>
      </c>
      <c r="W3925" s="5">
        <v>0</v>
      </c>
      <c r="X3925" s="6">
        <v>0</v>
      </c>
      <c r="Y3925" s="5">
        <v>0</v>
      </c>
      <c r="Z3925" s="6">
        <v>0</v>
      </c>
      <c r="AA3925" s="5">
        <v>0</v>
      </c>
      <c r="AB3925" s="6">
        <v>0</v>
      </c>
      <c r="AC3925" s="5">
        <v>0</v>
      </c>
      <c r="AD3925" s="6">
        <v>0</v>
      </c>
      <c r="AE3925" s="5">
        <v>0</v>
      </c>
      <c r="AF3925" s="6">
        <v>0</v>
      </c>
    </row>
    <row r="3926" spans="2:32" x14ac:dyDescent="0.35">
      <c r="B3926" s="1" t="s">
        <v>572</v>
      </c>
      <c r="C3926" s="5">
        <v>0</v>
      </c>
      <c r="D3926" s="6">
        <v>0</v>
      </c>
      <c r="E3926" s="5">
        <v>0</v>
      </c>
      <c r="F3926" s="6">
        <v>0</v>
      </c>
      <c r="G3926" s="5">
        <v>0</v>
      </c>
      <c r="H3926" s="6">
        <v>0</v>
      </c>
      <c r="I3926" s="5">
        <v>0</v>
      </c>
      <c r="J3926" s="6">
        <v>0</v>
      </c>
      <c r="K3926" s="5">
        <v>0</v>
      </c>
      <c r="L3926" s="6">
        <v>0</v>
      </c>
      <c r="M3926" s="5">
        <v>0</v>
      </c>
      <c r="N3926" s="6">
        <v>0</v>
      </c>
      <c r="O3926" s="5">
        <v>0</v>
      </c>
      <c r="P3926" s="6">
        <v>0</v>
      </c>
      <c r="Q3926" s="5">
        <v>0</v>
      </c>
      <c r="R3926" s="6">
        <v>0</v>
      </c>
      <c r="S3926" s="5">
        <v>0</v>
      </c>
      <c r="T3926" s="6">
        <v>0</v>
      </c>
      <c r="U3926" s="5">
        <v>0</v>
      </c>
      <c r="V3926" s="6">
        <v>0</v>
      </c>
      <c r="W3926" s="5">
        <v>0</v>
      </c>
      <c r="X3926" s="6">
        <v>0</v>
      </c>
      <c r="Y3926" s="5">
        <v>0</v>
      </c>
      <c r="Z3926" s="6">
        <v>0</v>
      </c>
      <c r="AA3926" s="5">
        <v>0</v>
      </c>
      <c r="AB3926" s="6">
        <v>0</v>
      </c>
      <c r="AC3926" s="5">
        <v>0</v>
      </c>
      <c r="AD3926" s="6">
        <v>0</v>
      </c>
      <c r="AE3926" s="5">
        <v>0</v>
      </c>
      <c r="AF3926" s="6">
        <v>0</v>
      </c>
    </row>
    <row r="3927" spans="2:32" x14ac:dyDescent="0.35">
      <c r="B3927" s="1" t="s">
        <v>573</v>
      </c>
      <c r="C3927" s="5">
        <v>0</v>
      </c>
      <c r="D3927" s="6">
        <v>0</v>
      </c>
      <c r="E3927" s="5">
        <v>0</v>
      </c>
      <c r="F3927" s="6">
        <v>0</v>
      </c>
      <c r="G3927" s="5">
        <v>0</v>
      </c>
      <c r="H3927" s="6">
        <v>0</v>
      </c>
      <c r="I3927" s="5">
        <v>0</v>
      </c>
      <c r="J3927" s="6">
        <v>0</v>
      </c>
      <c r="K3927" s="5">
        <v>0</v>
      </c>
      <c r="L3927" s="6">
        <v>0</v>
      </c>
      <c r="M3927" s="5">
        <v>0</v>
      </c>
      <c r="N3927" s="6">
        <v>0</v>
      </c>
      <c r="O3927" s="5">
        <v>0</v>
      </c>
      <c r="P3927" s="6">
        <v>0</v>
      </c>
      <c r="Q3927" s="5">
        <v>0</v>
      </c>
      <c r="R3927" s="6">
        <v>0</v>
      </c>
      <c r="S3927" s="5">
        <v>0</v>
      </c>
      <c r="T3927" s="6">
        <v>0</v>
      </c>
      <c r="U3927" s="5">
        <v>0</v>
      </c>
      <c r="V3927" s="6">
        <v>0</v>
      </c>
      <c r="W3927" s="5">
        <v>0</v>
      </c>
      <c r="X3927" s="6">
        <v>0</v>
      </c>
      <c r="Y3927" s="5">
        <v>0</v>
      </c>
      <c r="Z3927" s="6">
        <v>0</v>
      </c>
      <c r="AA3927" s="5">
        <v>0</v>
      </c>
      <c r="AB3927" s="6">
        <v>0</v>
      </c>
      <c r="AC3927" s="5">
        <v>0</v>
      </c>
      <c r="AD3927" s="6">
        <v>0</v>
      </c>
      <c r="AE3927" s="5">
        <v>0</v>
      </c>
      <c r="AF3927" s="6">
        <v>0</v>
      </c>
    </row>
    <row r="3928" spans="2:32" x14ac:dyDescent="0.35">
      <c r="B3928" s="1" t="s">
        <v>574</v>
      </c>
      <c r="C3928" s="5">
        <v>0</v>
      </c>
      <c r="D3928" s="6">
        <v>0</v>
      </c>
      <c r="E3928" s="5">
        <v>0</v>
      </c>
      <c r="F3928" s="6">
        <v>0</v>
      </c>
      <c r="G3928" s="5">
        <v>0</v>
      </c>
      <c r="H3928" s="6">
        <v>0</v>
      </c>
      <c r="I3928" s="5">
        <v>0</v>
      </c>
      <c r="J3928" s="6">
        <v>0</v>
      </c>
      <c r="K3928" s="5">
        <v>0</v>
      </c>
      <c r="L3928" s="6">
        <v>0</v>
      </c>
      <c r="M3928" s="5">
        <v>0</v>
      </c>
      <c r="N3928" s="6">
        <v>0</v>
      </c>
      <c r="O3928" s="5">
        <v>0</v>
      </c>
      <c r="P3928" s="6">
        <v>0</v>
      </c>
      <c r="Q3928" s="5">
        <v>0</v>
      </c>
      <c r="R3928" s="6">
        <v>0</v>
      </c>
      <c r="S3928" s="5">
        <v>0</v>
      </c>
      <c r="T3928" s="6">
        <v>0</v>
      </c>
      <c r="U3928" s="5">
        <v>0</v>
      </c>
      <c r="V3928" s="6">
        <v>0</v>
      </c>
      <c r="W3928" s="5">
        <v>0</v>
      </c>
      <c r="X3928" s="6">
        <v>0</v>
      </c>
      <c r="Y3928" s="5">
        <v>0</v>
      </c>
      <c r="Z3928" s="6">
        <v>0</v>
      </c>
      <c r="AA3928" s="5">
        <v>0</v>
      </c>
      <c r="AB3928" s="6">
        <v>0</v>
      </c>
      <c r="AC3928" s="5">
        <v>0</v>
      </c>
      <c r="AD3928" s="6">
        <v>0</v>
      </c>
      <c r="AE3928" s="5">
        <v>0</v>
      </c>
      <c r="AF3928" s="6">
        <v>0</v>
      </c>
    </row>
    <row r="3929" spans="2:32" x14ac:dyDescent="0.35">
      <c r="B3929" s="1" t="s">
        <v>575</v>
      </c>
      <c r="C3929" s="5">
        <v>0</v>
      </c>
      <c r="D3929" s="6">
        <v>0</v>
      </c>
      <c r="E3929" s="5">
        <v>0</v>
      </c>
      <c r="F3929" s="6">
        <v>0</v>
      </c>
      <c r="G3929" s="5">
        <v>0</v>
      </c>
      <c r="H3929" s="6">
        <v>0</v>
      </c>
      <c r="I3929" s="5">
        <v>0</v>
      </c>
      <c r="J3929" s="6">
        <v>0</v>
      </c>
      <c r="K3929" s="5">
        <v>0</v>
      </c>
      <c r="L3929" s="6">
        <v>0</v>
      </c>
      <c r="M3929" s="5">
        <v>0</v>
      </c>
      <c r="N3929" s="6">
        <v>0</v>
      </c>
      <c r="O3929" s="5">
        <v>0</v>
      </c>
      <c r="P3929" s="6">
        <v>0</v>
      </c>
      <c r="Q3929" s="5">
        <v>0</v>
      </c>
      <c r="R3929" s="6">
        <v>0</v>
      </c>
      <c r="S3929" s="5">
        <v>0</v>
      </c>
      <c r="T3929" s="6">
        <v>0</v>
      </c>
      <c r="U3929" s="5">
        <v>0</v>
      </c>
      <c r="V3929" s="6">
        <v>0</v>
      </c>
      <c r="W3929" s="5">
        <v>0</v>
      </c>
      <c r="X3929" s="6">
        <v>0</v>
      </c>
      <c r="Y3929" s="5">
        <v>0</v>
      </c>
      <c r="Z3929" s="6">
        <v>0</v>
      </c>
      <c r="AA3929" s="5">
        <v>0</v>
      </c>
      <c r="AB3929" s="6">
        <v>0</v>
      </c>
      <c r="AC3929" s="5">
        <v>0</v>
      </c>
      <c r="AD3929" s="6">
        <v>0</v>
      </c>
      <c r="AE3929" s="5">
        <v>0</v>
      </c>
      <c r="AF3929" s="6">
        <v>0</v>
      </c>
    </row>
    <row r="3930" spans="2:32" x14ac:dyDescent="0.35">
      <c r="B3930" s="1" t="s">
        <v>576</v>
      </c>
      <c r="C3930" s="5">
        <v>2.9E-4</v>
      </c>
      <c r="D3930" s="6">
        <v>0.253</v>
      </c>
      <c r="E3930" s="5">
        <v>0</v>
      </c>
      <c r="F3930" s="6">
        <v>0</v>
      </c>
      <c r="G3930" s="5">
        <v>0</v>
      </c>
      <c r="H3930" s="6">
        <v>0</v>
      </c>
      <c r="I3930" s="5">
        <v>0</v>
      </c>
      <c r="J3930" s="6">
        <v>0</v>
      </c>
      <c r="K3930" s="5">
        <v>0</v>
      </c>
      <c r="L3930" s="6">
        <v>0</v>
      </c>
      <c r="M3930" s="5">
        <v>7.6699999999999997E-3</v>
      </c>
      <c r="N3930" s="6">
        <v>0.253</v>
      </c>
      <c r="O3930" s="5">
        <v>0</v>
      </c>
      <c r="P3930" s="6">
        <v>0</v>
      </c>
      <c r="Q3930" s="5">
        <v>0</v>
      </c>
      <c r="R3930" s="6">
        <v>0</v>
      </c>
      <c r="S3930" s="5">
        <v>0</v>
      </c>
      <c r="T3930" s="6">
        <v>0</v>
      </c>
      <c r="U3930" s="5">
        <v>0</v>
      </c>
      <c r="V3930" s="6">
        <v>0</v>
      </c>
      <c r="W3930" s="5">
        <v>0</v>
      </c>
      <c r="X3930" s="6">
        <v>0</v>
      </c>
      <c r="Y3930" s="5">
        <v>0</v>
      </c>
      <c r="Z3930" s="6">
        <v>0</v>
      </c>
      <c r="AA3930" s="5">
        <v>0</v>
      </c>
      <c r="AB3930" s="6">
        <v>0</v>
      </c>
      <c r="AC3930" s="5">
        <v>0</v>
      </c>
      <c r="AD3930" s="6">
        <v>0</v>
      </c>
      <c r="AE3930" s="5">
        <v>0</v>
      </c>
      <c r="AF3930" s="6">
        <v>0</v>
      </c>
    </row>
    <row r="3931" spans="2:32" x14ac:dyDescent="0.35">
      <c r="B3931" s="1" t="s">
        <v>577</v>
      </c>
      <c r="C3931" s="5">
        <v>0</v>
      </c>
      <c r="D3931" s="6">
        <v>0</v>
      </c>
      <c r="E3931" s="5">
        <v>0</v>
      </c>
      <c r="F3931" s="6">
        <v>0</v>
      </c>
      <c r="G3931" s="5">
        <v>0</v>
      </c>
      <c r="H3931" s="6">
        <v>0</v>
      </c>
      <c r="I3931" s="5">
        <v>0</v>
      </c>
      <c r="J3931" s="6">
        <v>0</v>
      </c>
      <c r="K3931" s="5">
        <v>0</v>
      </c>
      <c r="L3931" s="6">
        <v>0</v>
      </c>
      <c r="M3931" s="5">
        <v>0</v>
      </c>
      <c r="N3931" s="6">
        <v>0</v>
      </c>
      <c r="O3931" s="5">
        <v>0</v>
      </c>
      <c r="P3931" s="6">
        <v>0</v>
      </c>
      <c r="Q3931" s="5">
        <v>0</v>
      </c>
      <c r="R3931" s="6">
        <v>0</v>
      </c>
      <c r="S3931" s="5">
        <v>0</v>
      </c>
      <c r="T3931" s="6">
        <v>0</v>
      </c>
      <c r="U3931" s="5">
        <v>0</v>
      </c>
      <c r="V3931" s="6">
        <v>0</v>
      </c>
      <c r="W3931" s="5">
        <v>0</v>
      </c>
      <c r="X3931" s="6">
        <v>0</v>
      </c>
      <c r="Y3931" s="5">
        <v>0</v>
      </c>
      <c r="Z3931" s="6">
        <v>0</v>
      </c>
      <c r="AA3931" s="5">
        <v>0</v>
      </c>
      <c r="AB3931" s="6">
        <v>0</v>
      </c>
      <c r="AC3931" s="5">
        <v>0</v>
      </c>
      <c r="AD3931" s="6">
        <v>0</v>
      </c>
      <c r="AE3931" s="5">
        <v>0</v>
      </c>
      <c r="AF3931" s="6">
        <v>0</v>
      </c>
    </row>
    <row r="3932" spans="2:32" x14ac:dyDescent="0.35">
      <c r="B3932" s="1" t="s">
        <v>100</v>
      </c>
      <c r="C3932" s="5">
        <v>1.2199999999999999E-3</v>
      </c>
      <c r="D3932" s="6">
        <v>1.0529999999999999</v>
      </c>
      <c r="E3932" s="5">
        <v>0</v>
      </c>
      <c r="F3932" s="6">
        <v>0</v>
      </c>
      <c r="G3932" s="5">
        <v>0</v>
      </c>
      <c r="H3932" s="6">
        <v>0</v>
      </c>
      <c r="I3932" s="5">
        <v>0</v>
      </c>
      <c r="J3932" s="6">
        <v>0</v>
      </c>
      <c r="K3932" s="5">
        <v>0</v>
      </c>
      <c r="L3932" s="6">
        <v>0</v>
      </c>
      <c r="M3932" s="5">
        <v>0</v>
      </c>
      <c r="N3932" s="6">
        <v>0</v>
      </c>
      <c r="O3932" s="5">
        <v>0</v>
      </c>
      <c r="P3932" s="6">
        <v>0</v>
      </c>
      <c r="Q3932" s="5">
        <v>2.853E-2</v>
      </c>
      <c r="R3932" s="6">
        <v>1.0529999999999999</v>
      </c>
      <c r="S3932" s="5">
        <v>0</v>
      </c>
      <c r="T3932" s="6">
        <v>0</v>
      </c>
      <c r="U3932" s="5">
        <v>0</v>
      </c>
      <c r="V3932" s="6">
        <v>0</v>
      </c>
      <c r="W3932" s="5">
        <v>0</v>
      </c>
      <c r="X3932" s="6">
        <v>0</v>
      </c>
      <c r="Y3932" s="5">
        <v>0</v>
      </c>
      <c r="Z3932" s="6">
        <v>0</v>
      </c>
      <c r="AA3932" s="5">
        <v>0</v>
      </c>
      <c r="AB3932" s="6">
        <v>0</v>
      </c>
      <c r="AC3932" s="5">
        <v>0</v>
      </c>
      <c r="AD3932" s="6">
        <v>0</v>
      </c>
      <c r="AE3932" s="5">
        <v>0</v>
      </c>
      <c r="AF3932" s="6">
        <v>0</v>
      </c>
    </row>
    <row r="3933" spans="2:32" x14ac:dyDescent="0.35">
      <c r="B3933" s="1" t="s">
        <v>578</v>
      </c>
      <c r="C3933" s="5">
        <v>1.47E-3</v>
      </c>
      <c r="D3933" s="6">
        <v>1.2709999999999999</v>
      </c>
      <c r="E3933" s="5">
        <v>0</v>
      </c>
      <c r="F3933" s="6">
        <v>0</v>
      </c>
      <c r="G3933" s="5">
        <v>0</v>
      </c>
      <c r="H3933" s="6">
        <v>0</v>
      </c>
      <c r="I3933" s="5">
        <v>0</v>
      </c>
      <c r="J3933" s="6">
        <v>0</v>
      </c>
      <c r="K3933" s="5">
        <v>0</v>
      </c>
      <c r="L3933" s="6">
        <v>0</v>
      </c>
      <c r="M3933" s="5">
        <v>7.6699999999999997E-3</v>
      </c>
      <c r="N3933" s="6">
        <v>0.253</v>
      </c>
      <c r="O3933" s="5">
        <v>9.8700000000000003E-3</v>
      </c>
      <c r="P3933" s="6">
        <v>0.219</v>
      </c>
      <c r="Q3933" s="5">
        <v>5.77E-3</v>
      </c>
      <c r="R3933" s="6">
        <v>0.21299999999999999</v>
      </c>
      <c r="S3933" s="5">
        <v>0</v>
      </c>
      <c r="T3933" s="6">
        <v>0</v>
      </c>
      <c r="U3933" s="5">
        <v>1.52E-2</v>
      </c>
      <c r="V3933" s="6">
        <v>0.58699999999999997</v>
      </c>
      <c r="W3933" s="5">
        <v>0</v>
      </c>
      <c r="X3933" s="6">
        <v>0</v>
      </c>
      <c r="Y3933" s="5">
        <v>0</v>
      </c>
      <c r="Z3933" s="6">
        <v>0</v>
      </c>
      <c r="AA3933" s="5">
        <v>0</v>
      </c>
      <c r="AB3933" s="6">
        <v>0</v>
      </c>
      <c r="AC3933" s="5">
        <v>0</v>
      </c>
      <c r="AD3933" s="6">
        <v>0</v>
      </c>
      <c r="AE3933" s="5">
        <v>0</v>
      </c>
      <c r="AF3933" s="6">
        <v>0</v>
      </c>
    </row>
    <row r="3934" spans="2:32" x14ac:dyDescent="0.35">
      <c r="B3934" s="1" t="s">
        <v>579</v>
      </c>
      <c r="C3934" s="5">
        <v>0</v>
      </c>
      <c r="D3934" s="6">
        <v>0</v>
      </c>
      <c r="E3934" s="5">
        <v>0</v>
      </c>
      <c r="F3934" s="6">
        <v>0</v>
      </c>
      <c r="G3934" s="5">
        <v>0</v>
      </c>
      <c r="H3934" s="6">
        <v>0</v>
      </c>
      <c r="I3934" s="5">
        <v>0</v>
      </c>
      <c r="J3934" s="6">
        <v>0</v>
      </c>
      <c r="K3934" s="5">
        <v>0</v>
      </c>
      <c r="L3934" s="6">
        <v>0</v>
      </c>
      <c r="M3934" s="5">
        <v>0</v>
      </c>
      <c r="N3934" s="6">
        <v>0</v>
      </c>
      <c r="O3934" s="5">
        <v>0</v>
      </c>
      <c r="P3934" s="6">
        <v>0</v>
      </c>
      <c r="Q3934" s="5">
        <v>0</v>
      </c>
      <c r="R3934" s="6">
        <v>0</v>
      </c>
      <c r="S3934" s="5">
        <v>0</v>
      </c>
      <c r="T3934" s="6">
        <v>0</v>
      </c>
      <c r="U3934" s="5">
        <v>0</v>
      </c>
      <c r="V3934" s="6">
        <v>0</v>
      </c>
      <c r="W3934" s="5">
        <v>0</v>
      </c>
      <c r="X3934" s="6">
        <v>0</v>
      </c>
      <c r="Y3934" s="5">
        <v>0</v>
      </c>
      <c r="Z3934" s="6">
        <v>0</v>
      </c>
      <c r="AA3934" s="5">
        <v>0</v>
      </c>
      <c r="AB3934" s="6">
        <v>0</v>
      </c>
      <c r="AC3934" s="5">
        <v>0</v>
      </c>
      <c r="AD3934" s="6">
        <v>0</v>
      </c>
      <c r="AE3934" s="5">
        <v>0</v>
      </c>
      <c r="AF3934" s="6">
        <v>0</v>
      </c>
    </row>
    <row r="3935" spans="2:32" x14ac:dyDescent="0.35">
      <c r="B3935" s="1" t="s">
        <v>580</v>
      </c>
      <c r="C3935" s="5">
        <v>2.5000000000000001E-4</v>
      </c>
      <c r="D3935" s="6">
        <v>0.219</v>
      </c>
      <c r="E3935" s="5">
        <v>0</v>
      </c>
      <c r="F3935" s="6">
        <v>0</v>
      </c>
      <c r="G3935" s="5">
        <v>0</v>
      </c>
      <c r="H3935" s="6">
        <v>0</v>
      </c>
      <c r="I3935" s="5">
        <v>0</v>
      </c>
      <c r="J3935" s="6">
        <v>0</v>
      </c>
      <c r="K3935" s="5">
        <v>0</v>
      </c>
      <c r="L3935" s="6">
        <v>0</v>
      </c>
      <c r="M3935" s="5">
        <v>0</v>
      </c>
      <c r="N3935" s="6">
        <v>0</v>
      </c>
      <c r="O3935" s="5">
        <v>9.8700000000000003E-3</v>
      </c>
      <c r="P3935" s="6">
        <v>0.219</v>
      </c>
      <c r="Q3935" s="5">
        <v>0</v>
      </c>
      <c r="R3935" s="6">
        <v>0</v>
      </c>
      <c r="S3935" s="5">
        <v>0</v>
      </c>
      <c r="T3935" s="6">
        <v>0</v>
      </c>
      <c r="U3935" s="5">
        <v>0</v>
      </c>
      <c r="V3935" s="6">
        <v>0</v>
      </c>
      <c r="W3935" s="5">
        <v>0</v>
      </c>
      <c r="X3935" s="6">
        <v>0</v>
      </c>
      <c r="Y3935" s="5">
        <v>0</v>
      </c>
      <c r="Z3935" s="6">
        <v>0</v>
      </c>
      <c r="AA3935" s="5">
        <v>0</v>
      </c>
      <c r="AB3935" s="6">
        <v>0</v>
      </c>
      <c r="AC3935" s="5">
        <v>0</v>
      </c>
      <c r="AD3935" s="6">
        <v>0</v>
      </c>
      <c r="AE3935" s="5">
        <v>0</v>
      </c>
      <c r="AF3935" s="6">
        <v>0</v>
      </c>
    </row>
    <row r="3936" spans="2:32" x14ac:dyDescent="0.35">
      <c r="B3936" s="1" t="s">
        <v>581</v>
      </c>
      <c r="C3936" s="5">
        <v>5.8E-4</v>
      </c>
      <c r="D3936" s="6">
        <v>0.50600000000000001</v>
      </c>
      <c r="E3936" s="5">
        <v>0</v>
      </c>
      <c r="F3936" s="6">
        <v>0</v>
      </c>
      <c r="G3936" s="5">
        <v>0</v>
      </c>
      <c r="H3936" s="6">
        <v>0</v>
      </c>
      <c r="I3936" s="5">
        <v>0</v>
      </c>
      <c r="J3936" s="6">
        <v>0</v>
      </c>
      <c r="K3936" s="5">
        <v>0</v>
      </c>
      <c r="L3936" s="6">
        <v>0</v>
      </c>
      <c r="M3936" s="5">
        <v>0</v>
      </c>
      <c r="N3936" s="6">
        <v>0</v>
      </c>
      <c r="O3936" s="5">
        <v>0</v>
      </c>
      <c r="P3936" s="6">
        <v>0</v>
      </c>
      <c r="Q3936" s="5">
        <v>5.77E-3</v>
      </c>
      <c r="R3936" s="6">
        <v>0.21299999999999999</v>
      </c>
      <c r="S3936" s="5">
        <v>0</v>
      </c>
      <c r="T3936" s="6">
        <v>0</v>
      </c>
      <c r="U3936" s="5">
        <v>7.5900000000000004E-3</v>
      </c>
      <c r="V3936" s="6">
        <v>0.29299999999999998</v>
      </c>
      <c r="W3936" s="5">
        <v>0</v>
      </c>
      <c r="X3936" s="6">
        <v>0</v>
      </c>
      <c r="Y3936" s="5">
        <v>0</v>
      </c>
      <c r="Z3936" s="6">
        <v>0</v>
      </c>
      <c r="AA3936" s="5">
        <v>0</v>
      </c>
      <c r="AB3936" s="6">
        <v>0</v>
      </c>
      <c r="AC3936" s="5">
        <v>0</v>
      </c>
      <c r="AD3936" s="6">
        <v>0</v>
      </c>
      <c r="AE3936" s="5">
        <v>0</v>
      </c>
      <c r="AF3936" s="6">
        <v>0</v>
      </c>
    </row>
    <row r="3937" spans="2:32" x14ac:dyDescent="0.35">
      <c r="B3937" s="1" t="s">
        <v>582</v>
      </c>
      <c r="C3937" s="5">
        <v>1.8799999999999999E-3</v>
      </c>
      <c r="D3937" s="6">
        <v>1.627</v>
      </c>
      <c r="E3937" s="5">
        <v>0</v>
      </c>
      <c r="F3937" s="6">
        <v>0</v>
      </c>
      <c r="G3937" s="5">
        <v>0</v>
      </c>
      <c r="H3937" s="6">
        <v>0</v>
      </c>
      <c r="I3937" s="5">
        <v>0</v>
      </c>
      <c r="J3937" s="6">
        <v>0</v>
      </c>
      <c r="K3937" s="5">
        <v>0</v>
      </c>
      <c r="L3937" s="6">
        <v>0</v>
      </c>
      <c r="M3937" s="5">
        <v>0</v>
      </c>
      <c r="N3937" s="6">
        <v>0</v>
      </c>
      <c r="O3937" s="5">
        <v>0</v>
      </c>
      <c r="P3937" s="6">
        <v>0</v>
      </c>
      <c r="Q3937" s="5">
        <v>2.9479999999999999E-2</v>
      </c>
      <c r="R3937" s="6">
        <v>1.0880000000000001</v>
      </c>
      <c r="S3937" s="5">
        <v>5.3299999999999997E-3</v>
      </c>
      <c r="T3937" s="6">
        <v>0.53900000000000003</v>
      </c>
      <c r="U3937" s="5">
        <v>0</v>
      </c>
      <c r="V3937" s="6">
        <v>0</v>
      </c>
      <c r="W3937" s="5">
        <v>0</v>
      </c>
      <c r="X3937" s="6">
        <v>0</v>
      </c>
      <c r="Y3937" s="5">
        <v>0</v>
      </c>
      <c r="Z3937" s="6">
        <v>0</v>
      </c>
      <c r="AA3937" s="5">
        <v>0</v>
      </c>
      <c r="AB3937" s="6">
        <v>0</v>
      </c>
      <c r="AC3937" s="5">
        <v>0</v>
      </c>
      <c r="AD3937" s="6">
        <v>0</v>
      </c>
      <c r="AE3937" s="5">
        <v>0</v>
      </c>
      <c r="AF3937" s="6">
        <v>0</v>
      </c>
    </row>
    <row r="3938" spans="2:32" x14ac:dyDescent="0.35">
      <c r="B3938" s="1" t="s">
        <v>583</v>
      </c>
      <c r="C3938" s="5">
        <v>7.8399999999999997E-3</v>
      </c>
      <c r="D3938" s="6">
        <v>6.7930000000000001</v>
      </c>
      <c r="E3938" s="5">
        <v>7.0299999999999998E-3</v>
      </c>
      <c r="F3938" s="6">
        <v>0.249</v>
      </c>
      <c r="G3938" s="5">
        <v>0</v>
      </c>
      <c r="H3938" s="6">
        <v>0</v>
      </c>
      <c r="I3938" s="5">
        <v>0</v>
      </c>
      <c r="J3938" s="6">
        <v>0</v>
      </c>
      <c r="K3938" s="5">
        <v>0</v>
      </c>
      <c r="L3938" s="6">
        <v>0</v>
      </c>
      <c r="M3938" s="5">
        <v>0</v>
      </c>
      <c r="N3938" s="6">
        <v>0</v>
      </c>
      <c r="O3938" s="5">
        <v>0</v>
      </c>
      <c r="P3938" s="6">
        <v>0</v>
      </c>
      <c r="Q3938" s="5">
        <v>2.6249999999999999E-2</v>
      </c>
      <c r="R3938" s="6">
        <v>0.96899999999999997</v>
      </c>
      <c r="S3938" s="5">
        <v>1.8960000000000001E-2</v>
      </c>
      <c r="T3938" s="6">
        <v>1.9179999999999999</v>
      </c>
      <c r="U3938" s="5">
        <v>7.5900000000000004E-3</v>
      </c>
      <c r="V3938" s="6">
        <v>0.29299999999999998</v>
      </c>
      <c r="W3938" s="5">
        <v>0</v>
      </c>
      <c r="X3938" s="6">
        <v>0</v>
      </c>
      <c r="Y3938" s="5">
        <v>0</v>
      </c>
      <c r="Z3938" s="6">
        <v>0</v>
      </c>
      <c r="AA3938" s="5">
        <v>0</v>
      </c>
      <c r="AB3938" s="6">
        <v>0</v>
      </c>
      <c r="AC3938" s="5">
        <v>2.4930000000000001E-2</v>
      </c>
      <c r="AD3938" s="6">
        <v>3.3639999999999999</v>
      </c>
      <c r="AE3938" s="5">
        <v>0</v>
      </c>
      <c r="AF3938" s="6">
        <v>0</v>
      </c>
    </row>
    <row r="3939" spans="2:32" x14ac:dyDescent="0.35">
      <c r="B3939" s="1" t="s">
        <v>108</v>
      </c>
      <c r="C3939" s="5">
        <v>2.3E-3</v>
      </c>
      <c r="D3939" s="6">
        <v>1.9950000000000001</v>
      </c>
      <c r="E3939" s="5">
        <v>0</v>
      </c>
      <c r="F3939" s="6">
        <v>0</v>
      </c>
      <c r="G3939" s="5">
        <v>0</v>
      </c>
      <c r="H3939" s="6">
        <v>0</v>
      </c>
      <c r="I3939" s="5">
        <v>0</v>
      </c>
      <c r="J3939" s="6">
        <v>0</v>
      </c>
      <c r="K3939" s="5">
        <v>1.46E-2</v>
      </c>
      <c r="L3939" s="6">
        <v>0.54200000000000004</v>
      </c>
      <c r="M3939" s="5">
        <v>0</v>
      </c>
      <c r="N3939" s="6">
        <v>0</v>
      </c>
      <c r="O3939" s="5">
        <v>0</v>
      </c>
      <c r="P3939" s="6">
        <v>0</v>
      </c>
      <c r="Q3939" s="5">
        <v>0</v>
      </c>
      <c r="R3939" s="6">
        <v>0</v>
      </c>
      <c r="S3939" s="5">
        <v>0</v>
      </c>
      <c r="T3939" s="6">
        <v>0</v>
      </c>
      <c r="U3939" s="5">
        <v>3.7650000000000003E-2</v>
      </c>
      <c r="V3939" s="6">
        <v>1.454</v>
      </c>
      <c r="W3939" s="5">
        <v>0</v>
      </c>
      <c r="X3939" s="6">
        <v>0</v>
      </c>
      <c r="Y3939" s="5">
        <v>0</v>
      </c>
      <c r="Z3939" s="6">
        <v>0</v>
      </c>
      <c r="AA3939" s="5">
        <v>0</v>
      </c>
      <c r="AB3939" s="6">
        <v>0</v>
      </c>
      <c r="AC3939" s="5">
        <v>0</v>
      </c>
      <c r="AD3939" s="6">
        <v>0</v>
      </c>
      <c r="AE3939" s="5">
        <v>0</v>
      </c>
      <c r="AF3939" s="6">
        <v>0</v>
      </c>
    </row>
    <row r="3940" spans="2:32" x14ac:dyDescent="0.35">
      <c r="B3940" s="1" t="s">
        <v>584</v>
      </c>
      <c r="C3940" s="5">
        <v>1.6800000000000001E-3</v>
      </c>
      <c r="D3940" s="6">
        <v>1.452</v>
      </c>
      <c r="E3940" s="5">
        <v>0</v>
      </c>
      <c r="F3940" s="6">
        <v>0</v>
      </c>
      <c r="G3940" s="5">
        <v>0</v>
      </c>
      <c r="H3940" s="6">
        <v>0</v>
      </c>
      <c r="I3940" s="5">
        <v>0</v>
      </c>
      <c r="J3940" s="6">
        <v>0</v>
      </c>
      <c r="K3940" s="5">
        <v>0</v>
      </c>
      <c r="L3940" s="6">
        <v>0</v>
      </c>
      <c r="M3940" s="5">
        <v>0</v>
      </c>
      <c r="N3940" s="6">
        <v>0</v>
      </c>
      <c r="O3940" s="5">
        <v>0</v>
      </c>
      <c r="P3940" s="6">
        <v>0</v>
      </c>
      <c r="Q3940" s="5">
        <v>0</v>
      </c>
      <c r="R3940" s="6">
        <v>0</v>
      </c>
      <c r="S3940" s="5">
        <v>0</v>
      </c>
      <c r="T3940" s="6">
        <v>0</v>
      </c>
      <c r="U3940" s="5">
        <v>0</v>
      </c>
      <c r="V3940" s="6">
        <v>0</v>
      </c>
      <c r="W3940" s="5">
        <v>0</v>
      </c>
      <c r="X3940" s="6">
        <v>0</v>
      </c>
      <c r="Y3940" s="5">
        <v>1.5440000000000001E-2</v>
      </c>
      <c r="Z3940" s="6">
        <v>1.452</v>
      </c>
      <c r="AA3940" s="5">
        <v>0</v>
      </c>
      <c r="AB3940" s="6">
        <v>0</v>
      </c>
      <c r="AC3940" s="5">
        <v>0</v>
      </c>
      <c r="AD3940" s="6">
        <v>0</v>
      </c>
      <c r="AE3940" s="5">
        <v>0</v>
      </c>
      <c r="AF3940" s="6">
        <v>0</v>
      </c>
    </row>
    <row r="3941" spans="2:32" x14ac:dyDescent="0.35">
      <c r="B3941" s="1" t="s">
        <v>585</v>
      </c>
      <c r="C3941" s="5">
        <v>2.9E-4</v>
      </c>
      <c r="D3941" s="6">
        <v>0.253</v>
      </c>
      <c r="E3941" s="5">
        <v>0</v>
      </c>
      <c r="F3941" s="6">
        <v>0</v>
      </c>
      <c r="G3941" s="5">
        <v>0</v>
      </c>
      <c r="H3941" s="6">
        <v>0</v>
      </c>
      <c r="I3941" s="5">
        <v>0</v>
      </c>
      <c r="J3941" s="6">
        <v>0</v>
      </c>
      <c r="K3941" s="5">
        <v>0</v>
      </c>
      <c r="L3941" s="6">
        <v>0</v>
      </c>
      <c r="M3941" s="5">
        <v>7.6699999999999997E-3</v>
      </c>
      <c r="N3941" s="6">
        <v>0.253</v>
      </c>
      <c r="O3941" s="5">
        <v>0</v>
      </c>
      <c r="P3941" s="6">
        <v>0</v>
      </c>
      <c r="Q3941" s="5">
        <v>0</v>
      </c>
      <c r="R3941" s="6">
        <v>0</v>
      </c>
      <c r="S3941" s="5">
        <v>0</v>
      </c>
      <c r="T3941" s="6">
        <v>0</v>
      </c>
      <c r="U3941" s="5">
        <v>0</v>
      </c>
      <c r="V3941" s="6">
        <v>0</v>
      </c>
      <c r="W3941" s="5">
        <v>0</v>
      </c>
      <c r="X3941" s="6">
        <v>0</v>
      </c>
      <c r="Y3941" s="5">
        <v>0</v>
      </c>
      <c r="Z3941" s="6">
        <v>0</v>
      </c>
      <c r="AA3941" s="5">
        <v>0</v>
      </c>
      <c r="AB3941" s="6">
        <v>0</v>
      </c>
      <c r="AC3941" s="5">
        <v>0</v>
      </c>
      <c r="AD3941" s="6">
        <v>0</v>
      </c>
      <c r="AE3941" s="5">
        <v>0</v>
      </c>
      <c r="AF3941" s="6">
        <v>0</v>
      </c>
    </row>
    <row r="3942" spans="2:32" x14ac:dyDescent="0.35">
      <c r="B3942" s="1" t="s">
        <v>586</v>
      </c>
      <c r="C3942" s="5">
        <v>0</v>
      </c>
      <c r="D3942" s="6">
        <v>0</v>
      </c>
      <c r="E3942" s="5">
        <v>0</v>
      </c>
      <c r="F3942" s="6">
        <v>0</v>
      </c>
      <c r="G3942" s="5">
        <v>0</v>
      </c>
      <c r="H3942" s="6">
        <v>0</v>
      </c>
      <c r="I3942" s="5">
        <v>0</v>
      </c>
      <c r="J3942" s="6">
        <v>0</v>
      </c>
      <c r="K3942" s="5">
        <v>0</v>
      </c>
      <c r="L3942" s="6">
        <v>0</v>
      </c>
      <c r="M3942" s="5">
        <v>0</v>
      </c>
      <c r="N3942" s="6">
        <v>0</v>
      </c>
      <c r="O3942" s="5">
        <v>0</v>
      </c>
      <c r="P3942" s="6">
        <v>0</v>
      </c>
      <c r="Q3942" s="5">
        <v>0</v>
      </c>
      <c r="R3942" s="6">
        <v>0</v>
      </c>
      <c r="S3942" s="5">
        <v>0</v>
      </c>
      <c r="T3942" s="6">
        <v>0</v>
      </c>
      <c r="U3942" s="5">
        <v>0</v>
      </c>
      <c r="V3942" s="6">
        <v>0</v>
      </c>
      <c r="W3942" s="5">
        <v>0</v>
      </c>
      <c r="X3942" s="6">
        <v>0</v>
      </c>
      <c r="Y3942" s="5">
        <v>0</v>
      </c>
      <c r="Z3942" s="6">
        <v>0</v>
      </c>
      <c r="AA3942" s="5">
        <v>0</v>
      </c>
      <c r="AB3942" s="6">
        <v>0</v>
      </c>
      <c r="AC3942" s="5">
        <v>0</v>
      </c>
      <c r="AD3942" s="6">
        <v>0</v>
      </c>
      <c r="AE3942" s="5">
        <v>0</v>
      </c>
      <c r="AF3942" s="6">
        <v>0</v>
      </c>
    </row>
    <row r="3943" spans="2:32" x14ac:dyDescent="0.35">
      <c r="B3943" s="1" t="s">
        <v>587</v>
      </c>
      <c r="C3943" s="5">
        <v>1.75E-3</v>
      </c>
      <c r="D3943" s="6">
        <v>1.5129999999999999</v>
      </c>
      <c r="E3943" s="5">
        <v>0</v>
      </c>
      <c r="F3943" s="6">
        <v>0</v>
      </c>
      <c r="G3943" s="5">
        <v>0</v>
      </c>
      <c r="H3943" s="6">
        <v>0</v>
      </c>
      <c r="I3943" s="5">
        <v>0</v>
      </c>
      <c r="J3943" s="6">
        <v>0</v>
      </c>
      <c r="K3943" s="5">
        <v>0</v>
      </c>
      <c r="L3943" s="6">
        <v>0</v>
      </c>
      <c r="M3943" s="5">
        <v>0</v>
      </c>
      <c r="N3943" s="6">
        <v>0</v>
      </c>
      <c r="O3943" s="5">
        <v>0</v>
      </c>
      <c r="P3943" s="6">
        <v>0</v>
      </c>
      <c r="Q3943" s="5">
        <v>4.0989999999999999E-2</v>
      </c>
      <c r="R3943" s="6">
        <v>1.5129999999999999</v>
      </c>
      <c r="S3943" s="5">
        <v>0</v>
      </c>
      <c r="T3943" s="6">
        <v>0</v>
      </c>
      <c r="U3943" s="5">
        <v>0</v>
      </c>
      <c r="V3943" s="6">
        <v>0</v>
      </c>
      <c r="W3943" s="5">
        <v>0</v>
      </c>
      <c r="X3943" s="6">
        <v>0</v>
      </c>
      <c r="Y3943" s="5">
        <v>0</v>
      </c>
      <c r="Z3943" s="6">
        <v>0</v>
      </c>
      <c r="AA3943" s="5">
        <v>0</v>
      </c>
      <c r="AB3943" s="6">
        <v>0</v>
      </c>
      <c r="AC3943" s="5">
        <v>0</v>
      </c>
      <c r="AD3943" s="6">
        <v>0</v>
      </c>
      <c r="AE3943" s="5">
        <v>0</v>
      </c>
      <c r="AF3943" s="6">
        <v>0</v>
      </c>
    </row>
    <row r="3944" spans="2:32" x14ac:dyDescent="0.35">
      <c r="B3944" s="2" t="s">
        <v>8</v>
      </c>
    </row>
    <row r="3945" spans="2:32" x14ac:dyDescent="0.35">
      <c r="B3945" s="1" t="s">
        <v>588</v>
      </c>
      <c r="C3945" s="5">
        <v>6.2E-4</v>
      </c>
      <c r="D3945" s="6">
        <v>0.53900000000000003</v>
      </c>
      <c r="E3945" s="5">
        <v>0</v>
      </c>
      <c r="F3945" s="6">
        <v>0</v>
      </c>
      <c r="G3945" s="5">
        <v>0</v>
      </c>
      <c r="H3945" s="6">
        <v>0</v>
      </c>
      <c r="I3945" s="5">
        <v>0</v>
      </c>
      <c r="J3945" s="6">
        <v>0</v>
      </c>
      <c r="K3945" s="5">
        <v>0</v>
      </c>
      <c r="L3945" s="6">
        <v>0</v>
      </c>
      <c r="M3945" s="5">
        <v>0</v>
      </c>
      <c r="N3945" s="6">
        <v>0</v>
      </c>
      <c r="O3945" s="5">
        <v>0</v>
      </c>
      <c r="P3945" s="6">
        <v>0</v>
      </c>
      <c r="Q3945" s="5">
        <v>0</v>
      </c>
      <c r="R3945" s="6">
        <v>0</v>
      </c>
      <c r="S3945" s="5">
        <v>5.3299999999999997E-3</v>
      </c>
      <c r="T3945" s="6">
        <v>0.53900000000000003</v>
      </c>
      <c r="U3945" s="5">
        <v>0</v>
      </c>
      <c r="V3945" s="6">
        <v>0</v>
      </c>
      <c r="W3945" s="5">
        <v>0</v>
      </c>
      <c r="X3945" s="6">
        <v>0</v>
      </c>
      <c r="Y3945" s="5">
        <v>0</v>
      </c>
      <c r="Z3945" s="6">
        <v>0</v>
      </c>
      <c r="AA3945" s="5">
        <v>0</v>
      </c>
      <c r="AB3945" s="6">
        <v>0</v>
      </c>
      <c r="AC3945" s="5">
        <v>0</v>
      </c>
      <c r="AD3945" s="6">
        <v>0</v>
      </c>
      <c r="AE3945" s="5">
        <v>0</v>
      </c>
      <c r="AF3945" s="6">
        <v>0</v>
      </c>
    </row>
    <row r="3946" spans="2:32" x14ac:dyDescent="0.35">
      <c r="B3946" s="1" t="s">
        <v>109</v>
      </c>
      <c r="C3946" s="5">
        <v>0</v>
      </c>
      <c r="D3946" s="6">
        <v>0</v>
      </c>
      <c r="E3946" s="5">
        <v>0</v>
      </c>
      <c r="F3946" s="6">
        <v>0</v>
      </c>
      <c r="G3946" s="5">
        <v>0</v>
      </c>
      <c r="H3946" s="6">
        <v>0</v>
      </c>
      <c r="I3946" s="5">
        <v>0</v>
      </c>
      <c r="J3946" s="6">
        <v>0</v>
      </c>
      <c r="K3946" s="5">
        <v>0</v>
      </c>
      <c r="L3946" s="6">
        <v>0</v>
      </c>
      <c r="M3946" s="5">
        <v>0</v>
      </c>
      <c r="N3946" s="6">
        <v>0</v>
      </c>
      <c r="O3946" s="5">
        <v>0</v>
      </c>
      <c r="P3946" s="6">
        <v>0</v>
      </c>
      <c r="Q3946" s="5">
        <v>0</v>
      </c>
      <c r="R3946" s="6">
        <v>0</v>
      </c>
      <c r="S3946" s="5">
        <v>0</v>
      </c>
      <c r="T3946" s="6">
        <v>0</v>
      </c>
      <c r="U3946" s="5">
        <v>0</v>
      </c>
      <c r="V3946" s="6">
        <v>0</v>
      </c>
      <c r="W3946" s="5">
        <v>0</v>
      </c>
      <c r="X3946" s="6">
        <v>0</v>
      </c>
      <c r="Y3946" s="5">
        <v>0</v>
      </c>
      <c r="Z3946" s="6">
        <v>0</v>
      </c>
      <c r="AA3946" s="5">
        <v>0</v>
      </c>
      <c r="AB3946" s="6">
        <v>0</v>
      </c>
      <c r="AC3946" s="5">
        <v>0</v>
      </c>
      <c r="AD3946" s="6">
        <v>0</v>
      </c>
      <c r="AE3946" s="5">
        <v>0</v>
      </c>
      <c r="AF3946" s="6">
        <v>0</v>
      </c>
    </row>
    <row r="3947" spans="2:32" x14ac:dyDescent="0.35">
      <c r="B3947" s="1" t="s">
        <v>110</v>
      </c>
      <c r="C3947" s="5">
        <v>0</v>
      </c>
      <c r="D3947" s="6">
        <v>0</v>
      </c>
      <c r="E3947" s="5">
        <v>0</v>
      </c>
      <c r="F3947" s="6">
        <v>0</v>
      </c>
      <c r="G3947" s="5">
        <v>0</v>
      </c>
      <c r="H3947" s="6">
        <v>0</v>
      </c>
      <c r="I3947" s="5">
        <v>0</v>
      </c>
      <c r="J3947" s="6">
        <v>0</v>
      </c>
      <c r="K3947" s="5">
        <v>0</v>
      </c>
      <c r="L3947" s="6">
        <v>0</v>
      </c>
      <c r="M3947" s="5">
        <v>0</v>
      </c>
      <c r="N3947" s="6">
        <v>0</v>
      </c>
      <c r="O3947" s="5">
        <v>0</v>
      </c>
      <c r="P3947" s="6">
        <v>0</v>
      </c>
      <c r="Q3947" s="5">
        <v>0</v>
      </c>
      <c r="R3947" s="6">
        <v>0</v>
      </c>
      <c r="S3947" s="5">
        <v>0</v>
      </c>
      <c r="T3947" s="6">
        <v>0</v>
      </c>
      <c r="U3947" s="5">
        <v>0</v>
      </c>
      <c r="V3947" s="6">
        <v>0</v>
      </c>
      <c r="W3947" s="5">
        <v>0</v>
      </c>
      <c r="X3947" s="6">
        <v>0</v>
      </c>
      <c r="Y3947" s="5">
        <v>0</v>
      </c>
      <c r="Z3947" s="6">
        <v>0</v>
      </c>
      <c r="AA3947" s="5">
        <v>0</v>
      </c>
      <c r="AB3947" s="6">
        <v>0</v>
      </c>
      <c r="AC3947" s="5">
        <v>0</v>
      </c>
      <c r="AD3947" s="6">
        <v>0</v>
      </c>
      <c r="AE3947" s="5">
        <v>0</v>
      </c>
      <c r="AF3947" s="6">
        <v>0</v>
      </c>
    </row>
    <row r="3948" spans="2:32" x14ac:dyDescent="0.35">
      <c r="B3948" s="1" t="s">
        <v>589</v>
      </c>
      <c r="C3948" s="5">
        <v>1.5900000000000001E-3</v>
      </c>
      <c r="D3948" s="6">
        <v>1.379</v>
      </c>
      <c r="E3948" s="5">
        <v>0</v>
      </c>
      <c r="F3948" s="6">
        <v>0</v>
      </c>
      <c r="G3948" s="5">
        <v>0</v>
      </c>
      <c r="H3948" s="6">
        <v>0</v>
      </c>
      <c r="I3948" s="5">
        <v>0</v>
      </c>
      <c r="J3948" s="6">
        <v>0</v>
      </c>
      <c r="K3948" s="5">
        <v>0</v>
      </c>
      <c r="L3948" s="6">
        <v>0</v>
      </c>
      <c r="M3948" s="5">
        <v>0</v>
      </c>
      <c r="N3948" s="6">
        <v>0</v>
      </c>
      <c r="O3948" s="5">
        <v>0</v>
      </c>
      <c r="P3948" s="6">
        <v>0</v>
      </c>
      <c r="Q3948" s="5">
        <v>0</v>
      </c>
      <c r="R3948" s="6">
        <v>0</v>
      </c>
      <c r="S3948" s="5">
        <v>1.363E-2</v>
      </c>
      <c r="T3948" s="6">
        <v>1.379</v>
      </c>
      <c r="U3948" s="5">
        <v>0</v>
      </c>
      <c r="V3948" s="6">
        <v>0</v>
      </c>
      <c r="W3948" s="5">
        <v>0</v>
      </c>
      <c r="X3948" s="6">
        <v>0</v>
      </c>
      <c r="Y3948" s="5">
        <v>0</v>
      </c>
      <c r="Z3948" s="6">
        <v>0</v>
      </c>
      <c r="AA3948" s="5">
        <v>0</v>
      </c>
      <c r="AB3948" s="6">
        <v>0</v>
      </c>
      <c r="AC3948" s="5">
        <v>0</v>
      </c>
      <c r="AD3948" s="6">
        <v>0</v>
      </c>
      <c r="AE3948" s="5">
        <v>0</v>
      </c>
      <c r="AF3948" s="6">
        <v>0</v>
      </c>
    </row>
    <row r="3949" spans="2:32" x14ac:dyDescent="0.35">
      <c r="B3949" s="1" t="s">
        <v>590</v>
      </c>
      <c r="C3949" s="5">
        <v>4.9399999999999999E-3</v>
      </c>
      <c r="D3949" s="6">
        <v>4.2750000000000004</v>
      </c>
      <c r="E3949" s="5">
        <v>0</v>
      </c>
      <c r="F3949" s="6">
        <v>0</v>
      </c>
      <c r="G3949" s="5">
        <v>0</v>
      </c>
      <c r="H3949" s="6">
        <v>0</v>
      </c>
      <c r="I3949" s="5">
        <v>0</v>
      </c>
      <c r="J3949" s="6">
        <v>0</v>
      </c>
      <c r="K3949" s="5">
        <v>0</v>
      </c>
      <c r="L3949" s="6">
        <v>0</v>
      </c>
      <c r="M3949" s="5">
        <v>0</v>
      </c>
      <c r="N3949" s="6">
        <v>0</v>
      </c>
      <c r="O3949" s="5">
        <v>0</v>
      </c>
      <c r="P3949" s="6">
        <v>0</v>
      </c>
      <c r="Q3949" s="5">
        <v>0</v>
      </c>
      <c r="R3949" s="6">
        <v>0</v>
      </c>
      <c r="S3949" s="5">
        <v>4.2250000000000003E-2</v>
      </c>
      <c r="T3949" s="6">
        <v>4.2750000000000004</v>
      </c>
      <c r="U3949" s="5">
        <v>0</v>
      </c>
      <c r="V3949" s="6">
        <v>0</v>
      </c>
      <c r="W3949" s="5">
        <v>0</v>
      </c>
      <c r="X3949" s="6">
        <v>0</v>
      </c>
      <c r="Y3949" s="5">
        <v>0</v>
      </c>
      <c r="Z3949" s="6">
        <v>0</v>
      </c>
      <c r="AA3949" s="5">
        <v>0</v>
      </c>
      <c r="AB3949" s="6">
        <v>0</v>
      </c>
      <c r="AC3949" s="5">
        <v>0</v>
      </c>
      <c r="AD3949" s="6">
        <v>0</v>
      </c>
      <c r="AE3949" s="5">
        <v>0</v>
      </c>
      <c r="AF3949" s="6">
        <v>0</v>
      </c>
    </row>
    <row r="3950" spans="2:32" x14ac:dyDescent="0.35">
      <c r="B3950" s="1" t="s">
        <v>591</v>
      </c>
      <c r="C3950" s="5">
        <v>0</v>
      </c>
      <c r="D3950" s="6">
        <v>0</v>
      </c>
      <c r="E3950" s="5">
        <v>0</v>
      </c>
      <c r="F3950" s="6">
        <v>0</v>
      </c>
      <c r="G3950" s="5">
        <v>0</v>
      </c>
      <c r="H3950" s="6">
        <v>0</v>
      </c>
      <c r="I3950" s="5">
        <v>0</v>
      </c>
      <c r="J3950" s="6">
        <v>0</v>
      </c>
      <c r="K3950" s="5">
        <v>0</v>
      </c>
      <c r="L3950" s="6">
        <v>0</v>
      </c>
      <c r="M3950" s="5">
        <v>0</v>
      </c>
      <c r="N3950" s="6">
        <v>0</v>
      </c>
      <c r="O3950" s="5">
        <v>0</v>
      </c>
      <c r="P3950" s="6">
        <v>0</v>
      </c>
      <c r="Q3950" s="5">
        <v>0</v>
      </c>
      <c r="R3950" s="6">
        <v>0</v>
      </c>
      <c r="S3950" s="5">
        <v>0</v>
      </c>
      <c r="T3950" s="6">
        <v>0</v>
      </c>
      <c r="U3950" s="5">
        <v>0</v>
      </c>
      <c r="V3950" s="6">
        <v>0</v>
      </c>
      <c r="W3950" s="5">
        <v>0</v>
      </c>
      <c r="X3950" s="6">
        <v>0</v>
      </c>
      <c r="Y3950" s="5">
        <v>0</v>
      </c>
      <c r="Z3950" s="6">
        <v>0</v>
      </c>
      <c r="AA3950" s="5">
        <v>0</v>
      </c>
      <c r="AB3950" s="6">
        <v>0</v>
      </c>
      <c r="AC3950" s="5">
        <v>0</v>
      </c>
      <c r="AD3950" s="6">
        <v>0</v>
      </c>
      <c r="AE3950" s="5">
        <v>0</v>
      </c>
      <c r="AF3950" s="6">
        <v>0</v>
      </c>
    </row>
    <row r="3951" spans="2:32" x14ac:dyDescent="0.35">
      <c r="B3951" s="1" t="s">
        <v>592</v>
      </c>
      <c r="C3951" s="5">
        <v>0</v>
      </c>
      <c r="D3951" s="6">
        <v>0</v>
      </c>
      <c r="E3951" s="5">
        <v>0</v>
      </c>
      <c r="F3951" s="6">
        <v>0</v>
      </c>
      <c r="G3951" s="5">
        <v>0</v>
      </c>
      <c r="H3951" s="6">
        <v>0</v>
      </c>
      <c r="I3951" s="5">
        <v>0</v>
      </c>
      <c r="J3951" s="6">
        <v>0</v>
      </c>
      <c r="K3951" s="5">
        <v>0</v>
      </c>
      <c r="L3951" s="6">
        <v>0</v>
      </c>
      <c r="M3951" s="5">
        <v>0</v>
      </c>
      <c r="N3951" s="6">
        <v>0</v>
      </c>
      <c r="O3951" s="5">
        <v>0</v>
      </c>
      <c r="P3951" s="6">
        <v>0</v>
      </c>
      <c r="Q3951" s="5">
        <v>0</v>
      </c>
      <c r="R3951" s="6">
        <v>0</v>
      </c>
      <c r="S3951" s="5">
        <v>0</v>
      </c>
      <c r="T3951" s="6">
        <v>0</v>
      </c>
      <c r="U3951" s="5">
        <v>0</v>
      </c>
      <c r="V3951" s="6">
        <v>0</v>
      </c>
      <c r="W3951" s="5">
        <v>0</v>
      </c>
      <c r="X3951" s="6">
        <v>0</v>
      </c>
      <c r="Y3951" s="5">
        <v>0</v>
      </c>
      <c r="Z3951" s="6">
        <v>0</v>
      </c>
      <c r="AA3951" s="5">
        <v>0</v>
      </c>
      <c r="AB3951" s="6">
        <v>0</v>
      </c>
      <c r="AC3951" s="5">
        <v>0</v>
      </c>
      <c r="AD3951" s="6">
        <v>0</v>
      </c>
      <c r="AE3951" s="5">
        <v>0</v>
      </c>
      <c r="AF3951" s="6">
        <v>0</v>
      </c>
    </row>
    <row r="3952" spans="2:32" x14ac:dyDescent="0.35">
      <c r="B3952" s="1" t="s">
        <v>593</v>
      </c>
      <c r="C3952" s="5">
        <v>0</v>
      </c>
      <c r="D3952" s="6">
        <v>0</v>
      </c>
      <c r="E3952" s="5">
        <v>0</v>
      </c>
      <c r="F3952" s="6">
        <v>0</v>
      </c>
      <c r="G3952" s="5">
        <v>0</v>
      </c>
      <c r="H3952" s="6">
        <v>0</v>
      </c>
      <c r="I3952" s="5">
        <v>0</v>
      </c>
      <c r="J3952" s="6">
        <v>0</v>
      </c>
      <c r="K3952" s="5">
        <v>0</v>
      </c>
      <c r="L3952" s="6">
        <v>0</v>
      </c>
      <c r="M3952" s="5">
        <v>0</v>
      </c>
      <c r="N3952" s="6">
        <v>0</v>
      </c>
      <c r="O3952" s="5">
        <v>0</v>
      </c>
      <c r="P3952" s="6">
        <v>0</v>
      </c>
      <c r="Q3952" s="5">
        <v>0</v>
      </c>
      <c r="R3952" s="6">
        <v>0</v>
      </c>
      <c r="S3952" s="5">
        <v>0</v>
      </c>
      <c r="T3952" s="6">
        <v>0</v>
      </c>
      <c r="U3952" s="5">
        <v>0</v>
      </c>
      <c r="V3952" s="6">
        <v>0</v>
      </c>
      <c r="W3952" s="5">
        <v>0</v>
      </c>
      <c r="X3952" s="6">
        <v>0</v>
      </c>
      <c r="Y3952" s="5">
        <v>0</v>
      </c>
      <c r="Z3952" s="6">
        <v>0</v>
      </c>
      <c r="AA3952" s="5">
        <v>0</v>
      </c>
      <c r="AB3952" s="6">
        <v>0</v>
      </c>
      <c r="AC3952" s="5">
        <v>0</v>
      </c>
      <c r="AD3952" s="6">
        <v>0</v>
      </c>
      <c r="AE3952" s="5">
        <v>0</v>
      </c>
      <c r="AF3952" s="6">
        <v>0</v>
      </c>
    </row>
    <row r="3953" spans="2:32" x14ac:dyDescent="0.35">
      <c r="B3953" s="1" t="s">
        <v>594</v>
      </c>
      <c r="C3953" s="5">
        <v>0</v>
      </c>
      <c r="D3953" s="6">
        <v>0</v>
      </c>
      <c r="E3953" s="5">
        <v>0</v>
      </c>
      <c r="F3953" s="6">
        <v>0</v>
      </c>
      <c r="G3953" s="5">
        <v>0</v>
      </c>
      <c r="H3953" s="6">
        <v>0</v>
      </c>
      <c r="I3953" s="5">
        <v>0</v>
      </c>
      <c r="J3953" s="6">
        <v>0</v>
      </c>
      <c r="K3953" s="5">
        <v>0</v>
      </c>
      <c r="L3953" s="6">
        <v>0</v>
      </c>
      <c r="M3953" s="5">
        <v>0</v>
      </c>
      <c r="N3953" s="6">
        <v>0</v>
      </c>
      <c r="O3953" s="5">
        <v>0</v>
      </c>
      <c r="P3953" s="6">
        <v>0</v>
      </c>
      <c r="Q3953" s="5">
        <v>0</v>
      </c>
      <c r="R3953" s="6">
        <v>0</v>
      </c>
      <c r="S3953" s="5">
        <v>0</v>
      </c>
      <c r="T3953" s="6">
        <v>0</v>
      </c>
      <c r="U3953" s="5">
        <v>0</v>
      </c>
      <c r="V3953" s="6">
        <v>0</v>
      </c>
      <c r="W3953" s="5">
        <v>0</v>
      </c>
      <c r="X3953" s="6">
        <v>0</v>
      </c>
      <c r="Y3953" s="5">
        <v>0</v>
      </c>
      <c r="Z3953" s="6">
        <v>0</v>
      </c>
      <c r="AA3953" s="5">
        <v>0</v>
      </c>
      <c r="AB3953" s="6">
        <v>0</v>
      </c>
      <c r="AC3953" s="5">
        <v>0</v>
      </c>
      <c r="AD3953" s="6">
        <v>0</v>
      </c>
      <c r="AE3953" s="5">
        <v>0</v>
      </c>
      <c r="AF3953" s="6">
        <v>0</v>
      </c>
    </row>
    <row r="3954" spans="2:32" x14ac:dyDescent="0.35">
      <c r="B3954" s="1" t="s">
        <v>595</v>
      </c>
      <c r="C3954" s="5">
        <v>1.129E-2</v>
      </c>
      <c r="D3954" s="6">
        <v>9.7750000000000004</v>
      </c>
      <c r="E3954" s="5">
        <v>0</v>
      </c>
      <c r="F3954" s="6">
        <v>0</v>
      </c>
      <c r="G3954" s="5">
        <v>0</v>
      </c>
      <c r="H3954" s="6">
        <v>0</v>
      </c>
      <c r="I3954" s="5">
        <v>0</v>
      </c>
      <c r="J3954" s="6">
        <v>0</v>
      </c>
      <c r="K3954" s="5">
        <v>0</v>
      </c>
      <c r="L3954" s="6">
        <v>0</v>
      </c>
      <c r="M3954" s="5">
        <v>0</v>
      </c>
      <c r="N3954" s="6">
        <v>0</v>
      </c>
      <c r="O3954" s="5">
        <v>0</v>
      </c>
      <c r="P3954" s="6">
        <v>0</v>
      </c>
      <c r="Q3954" s="5">
        <v>0</v>
      </c>
      <c r="R3954" s="6">
        <v>0</v>
      </c>
      <c r="S3954" s="5">
        <v>9.1939999999999994E-2</v>
      </c>
      <c r="T3954" s="6">
        <v>9.3019999999999996</v>
      </c>
      <c r="U3954" s="5">
        <v>0</v>
      </c>
      <c r="V3954" s="6">
        <v>0</v>
      </c>
      <c r="W3954" s="5">
        <v>0</v>
      </c>
      <c r="X3954" s="6">
        <v>0</v>
      </c>
      <c r="Y3954" s="5">
        <v>0</v>
      </c>
      <c r="Z3954" s="6">
        <v>0</v>
      </c>
      <c r="AA3954" s="5">
        <v>0</v>
      </c>
      <c r="AB3954" s="6">
        <v>0</v>
      </c>
      <c r="AC3954" s="5">
        <v>0</v>
      </c>
      <c r="AD3954" s="6">
        <v>0</v>
      </c>
      <c r="AE3954" s="5">
        <v>5.6600000000000001E-3</v>
      </c>
      <c r="AF3954" s="6">
        <v>0.47299999999999998</v>
      </c>
    </row>
    <row r="3955" spans="2:32" x14ac:dyDescent="0.35">
      <c r="B3955" s="1" t="s">
        <v>596</v>
      </c>
      <c r="C3955" s="5">
        <v>0</v>
      </c>
      <c r="D3955" s="6">
        <v>0</v>
      </c>
      <c r="E3955" s="5">
        <v>0</v>
      </c>
      <c r="F3955" s="6">
        <v>0</v>
      </c>
      <c r="G3955" s="5">
        <v>0</v>
      </c>
      <c r="H3955" s="6">
        <v>0</v>
      </c>
      <c r="I3955" s="5">
        <v>0</v>
      </c>
      <c r="J3955" s="6">
        <v>0</v>
      </c>
      <c r="K3955" s="5">
        <v>0</v>
      </c>
      <c r="L3955" s="6">
        <v>0</v>
      </c>
      <c r="M3955" s="5">
        <v>0</v>
      </c>
      <c r="N3955" s="6">
        <v>0</v>
      </c>
      <c r="O3955" s="5">
        <v>0</v>
      </c>
      <c r="P3955" s="6">
        <v>0</v>
      </c>
      <c r="Q3955" s="5">
        <v>0</v>
      </c>
      <c r="R3955" s="6">
        <v>0</v>
      </c>
      <c r="S3955" s="5">
        <v>0</v>
      </c>
      <c r="T3955" s="6">
        <v>0</v>
      </c>
      <c r="U3955" s="5">
        <v>0</v>
      </c>
      <c r="V3955" s="6">
        <v>0</v>
      </c>
      <c r="W3955" s="5">
        <v>0</v>
      </c>
      <c r="X3955" s="6">
        <v>0</v>
      </c>
      <c r="Y3955" s="5">
        <v>0</v>
      </c>
      <c r="Z3955" s="6">
        <v>0</v>
      </c>
      <c r="AA3955" s="5">
        <v>0</v>
      </c>
      <c r="AB3955" s="6">
        <v>0</v>
      </c>
      <c r="AC3955" s="5">
        <v>0</v>
      </c>
      <c r="AD3955" s="6">
        <v>0</v>
      </c>
      <c r="AE3955" s="5">
        <v>0</v>
      </c>
      <c r="AF3955" s="6">
        <v>0</v>
      </c>
    </row>
    <row r="3956" spans="2:32" x14ac:dyDescent="0.35">
      <c r="B3956" s="1" t="s">
        <v>597</v>
      </c>
      <c r="C3956" s="5">
        <v>0</v>
      </c>
      <c r="D3956" s="6">
        <v>0</v>
      </c>
      <c r="E3956" s="5">
        <v>0</v>
      </c>
      <c r="F3956" s="6">
        <v>0</v>
      </c>
      <c r="G3956" s="5">
        <v>0</v>
      </c>
      <c r="H3956" s="6">
        <v>0</v>
      </c>
      <c r="I3956" s="5">
        <v>0</v>
      </c>
      <c r="J3956" s="6">
        <v>0</v>
      </c>
      <c r="K3956" s="5">
        <v>0</v>
      </c>
      <c r="L3956" s="6">
        <v>0</v>
      </c>
      <c r="M3956" s="5">
        <v>0</v>
      </c>
      <c r="N3956" s="6">
        <v>0</v>
      </c>
      <c r="O3956" s="5">
        <v>0</v>
      </c>
      <c r="P3956" s="6">
        <v>0</v>
      </c>
      <c r="Q3956" s="5">
        <v>0</v>
      </c>
      <c r="R3956" s="6">
        <v>0</v>
      </c>
      <c r="S3956" s="5">
        <v>0</v>
      </c>
      <c r="T3956" s="6">
        <v>0</v>
      </c>
      <c r="U3956" s="5">
        <v>0</v>
      </c>
      <c r="V3956" s="6">
        <v>0</v>
      </c>
      <c r="W3956" s="5">
        <v>0</v>
      </c>
      <c r="X3956" s="6">
        <v>0</v>
      </c>
      <c r="Y3956" s="5">
        <v>0</v>
      </c>
      <c r="Z3956" s="6">
        <v>0</v>
      </c>
      <c r="AA3956" s="5">
        <v>0</v>
      </c>
      <c r="AB3956" s="6">
        <v>0</v>
      </c>
      <c r="AC3956" s="5">
        <v>0</v>
      </c>
      <c r="AD3956" s="6">
        <v>0</v>
      </c>
      <c r="AE3956" s="5">
        <v>0</v>
      </c>
      <c r="AF3956" s="6">
        <v>0</v>
      </c>
    </row>
    <row r="3957" spans="2:32" x14ac:dyDescent="0.35">
      <c r="B3957" s="1" t="s">
        <v>598</v>
      </c>
      <c r="C3957" s="5">
        <v>0</v>
      </c>
      <c r="D3957" s="6">
        <v>0</v>
      </c>
      <c r="E3957" s="5">
        <v>0</v>
      </c>
      <c r="F3957" s="6">
        <v>0</v>
      </c>
      <c r="G3957" s="5">
        <v>0</v>
      </c>
      <c r="H3957" s="6">
        <v>0</v>
      </c>
      <c r="I3957" s="5">
        <v>0</v>
      </c>
      <c r="J3957" s="6">
        <v>0</v>
      </c>
      <c r="K3957" s="5">
        <v>0</v>
      </c>
      <c r="L3957" s="6">
        <v>0</v>
      </c>
      <c r="M3957" s="5">
        <v>0</v>
      </c>
      <c r="N3957" s="6">
        <v>0</v>
      </c>
      <c r="O3957" s="5">
        <v>0</v>
      </c>
      <c r="P3957" s="6">
        <v>0</v>
      </c>
      <c r="Q3957" s="5">
        <v>0</v>
      </c>
      <c r="R3957" s="6">
        <v>0</v>
      </c>
      <c r="S3957" s="5">
        <v>0</v>
      </c>
      <c r="T3957" s="6">
        <v>0</v>
      </c>
      <c r="U3957" s="5">
        <v>0</v>
      </c>
      <c r="V3957" s="6">
        <v>0</v>
      </c>
      <c r="W3957" s="5">
        <v>0</v>
      </c>
      <c r="X3957" s="6">
        <v>0</v>
      </c>
      <c r="Y3957" s="5">
        <v>0</v>
      </c>
      <c r="Z3957" s="6">
        <v>0</v>
      </c>
      <c r="AA3957" s="5">
        <v>0</v>
      </c>
      <c r="AB3957" s="6">
        <v>0</v>
      </c>
      <c r="AC3957" s="5">
        <v>0</v>
      </c>
      <c r="AD3957" s="6">
        <v>0</v>
      </c>
      <c r="AE3957" s="5">
        <v>0</v>
      </c>
      <c r="AF3957" s="6">
        <v>0</v>
      </c>
    </row>
    <row r="3958" spans="2:32" x14ac:dyDescent="0.35">
      <c r="B3958" s="1" t="s">
        <v>599</v>
      </c>
      <c r="C3958" s="5">
        <v>1.5049999999999999E-2</v>
      </c>
      <c r="D3958" s="6">
        <v>13.036</v>
      </c>
      <c r="E3958" s="5">
        <v>0</v>
      </c>
      <c r="F3958" s="6">
        <v>0</v>
      </c>
      <c r="G3958" s="5">
        <v>0</v>
      </c>
      <c r="H3958" s="6">
        <v>0</v>
      </c>
      <c r="I3958" s="5">
        <v>1.8360000000000001E-2</v>
      </c>
      <c r="J3958" s="6">
        <v>0.65300000000000002</v>
      </c>
      <c r="K3958" s="5">
        <v>0</v>
      </c>
      <c r="L3958" s="6">
        <v>0</v>
      </c>
      <c r="M3958" s="5">
        <v>0</v>
      </c>
      <c r="N3958" s="6">
        <v>0</v>
      </c>
      <c r="O3958" s="5">
        <v>3.5049999999999998E-2</v>
      </c>
      <c r="P3958" s="6">
        <v>0.77800000000000002</v>
      </c>
      <c r="Q3958" s="5">
        <v>1.474E-2</v>
      </c>
      <c r="R3958" s="6">
        <v>0.54400000000000004</v>
      </c>
      <c r="S3958" s="5">
        <v>9.1590000000000005E-2</v>
      </c>
      <c r="T3958" s="6">
        <v>9.266</v>
      </c>
      <c r="U3958" s="5">
        <v>4.648E-2</v>
      </c>
      <c r="V3958" s="6">
        <v>1.7949999999999999</v>
      </c>
      <c r="W3958" s="5">
        <v>0</v>
      </c>
      <c r="X3958" s="6">
        <v>0</v>
      </c>
      <c r="Y3958" s="5">
        <v>0</v>
      </c>
      <c r="Z3958" s="6">
        <v>0</v>
      </c>
      <c r="AA3958" s="5">
        <v>0</v>
      </c>
      <c r="AB3958" s="6">
        <v>0</v>
      </c>
      <c r="AC3958" s="5">
        <v>0</v>
      </c>
      <c r="AD3958" s="6">
        <v>0</v>
      </c>
      <c r="AE3958" s="5">
        <v>0</v>
      </c>
      <c r="AF3958" s="6">
        <v>0</v>
      </c>
    </row>
    <row r="3959" spans="2:32" x14ac:dyDescent="0.35">
      <c r="B3959" s="1" t="s">
        <v>600</v>
      </c>
      <c r="C3959" s="5">
        <v>6.2E-4</v>
      </c>
      <c r="D3959" s="6">
        <v>0.53900000000000003</v>
      </c>
      <c r="E3959" s="5">
        <v>0</v>
      </c>
      <c r="F3959" s="6">
        <v>0</v>
      </c>
      <c r="G3959" s="5">
        <v>0</v>
      </c>
      <c r="H3959" s="6">
        <v>0</v>
      </c>
      <c r="I3959" s="5">
        <v>0</v>
      </c>
      <c r="J3959" s="6">
        <v>0</v>
      </c>
      <c r="K3959" s="5">
        <v>0</v>
      </c>
      <c r="L3959" s="6">
        <v>0</v>
      </c>
      <c r="M3959" s="5">
        <v>0</v>
      </c>
      <c r="N3959" s="6">
        <v>0</v>
      </c>
      <c r="O3959" s="5">
        <v>0</v>
      </c>
      <c r="P3959" s="6">
        <v>0</v>
      </c>
      <c r="Q3959" s="5">
        <v>0</v>
      </c>
      <c r="R3959" s="6">
        <v>0</v>
      </c>
      <c r="S3959" s="5">
        <v>5.3299999999999997E-3</v>
      </c>
      <c r="T3959" s="6">
        <v>0.53900000000000003</v>
      </c>
      <c r="U3959" s="5">
        <v>0</v>
      </c>
      <c r="V3959" s="6">
        <v>0</v>
      </c>
      <c r="W3959" s="5">
        <v>0</v>
      </c>
      <c r="X3959" s="6">
        <v>0</v>
      </c>
      <c r="Y3959" s="5">
        <v>0</v>
      </c>
      <c r="Z3959" s="6">
        <v>0</v>
      </c>
      <c r="AA3959" s="5">
        <v>0</v>
      </c>
      <c r="AB3959" s="6">
        <v>0</v>
      </c>
      <c r="AC3959" s="5">
        <v>0</v>
      </c>
      <c r="AD3959" s="6">
        <v>0</v>
      </c>
      <c r="AE3959" s="5">
        <v>0</v>
      </c>
      <c r="AF3959" s="6">
        <v>0</v>
      </c>
    </row>
    <row r="3960" spans="2:32" x14ac:dyDescent="0.35">
      <c r="B3960" s="1" t="s">
        <v>601</v>
      </c>
      <c r="C3960" s="5">
        <v>0</v>
      </c>
      <c r="D3960" s="6">
        <v>0</v>
      </c>
      <c r="E3960" s="5">
        <v>0</v>
      </c>
      <c r="F3960" s="6">
        <v>0</v>
      </c>
      <c r="G3960" s="5">
        <v>0</v>
      </c>
      <c r="H3960" s="6">
        <v>0</v>
      </c>
      <c r="I3960" s="5">
        <v>0</v>
      </c>
      <c r="J3960" s="6">
        <v>0</v>
      </c>
      <c r="K3960" s="5">
        <v>0</v>
      </c>
      <c r="L3960" s="6">
        <v>0</v>
      </c>
      <c r="M3960" s="5">
        <v>0</v>
      </c>
      <c r="N3960" s="6">
        <v>0</v>
      </c>
      <c r="O3960" s="5">
        <v>0</v>
      </c>
      <c r="P3960" s="6">
        <v>0</v>
      </c>
      <c r="Q3960" s="5">
        <v>0</v>
      </c>
      <c r="R3960" s="6">
        <v>0</v>
      </c>
      <c r="S3960" s="5">
        <v>0</v>
      </c>
      <c r="T3960" s="6">
        <v>0</v>
      </c>
      <c r="U3960" s="5">
        <v>0</v>
      </c>
      <c r="V3960" s="6">
        <v>0</v>
      </c>
      <c r="W3960" s="5">
        <v>0</v>
      </c>
      <c r="X3960" s="6">
        <v>0</v>
      </c>
      <c r="Y3960" s="5">
        <v>0</v>
      </c>
      <c r="Z3960" s="6">
        <v>0</v>
      </c>
      <c r="AA3960" s="5">
        <v>0</v>
      </c>
      <c r="AB3960" s="6">
        <v>0</v>
      </c>
      <c r="AC3960" s="5">
        <v>0</v>
      </c>
      <c r="AD3960" s="6">
        <v>0</v>
      </c>
      <c r="AE3960" s="5">
        <v>0</v>
      </c>
      <c r="AF3960" s="6">
        <v>0</v>
      </c>
    </row>
    <row r="3961" spans="2:32" x14ac:dyDescent="0.35">
      <c r="B3961" s="1" t="s">
        <v>602</v>
      </c>
      <c r="C3961" s="5">
        <v>0</v>
      </c>
      <c r="D3961" s="6">
        <v>0</v>
      </c>
      <c r="E3961" s="5">
        <v>0</v>
      </c>
      <c r="F3961" s="6">
        <v>0</v>
      </c>
      <c r="G3961" s="5">
        <v>0</v>
      </c>
      <c r="H3961" s="6">
        <v>0</v>
      </c>
      <c r="I3961" s="5">
        <v>0</v>
      </c>
      <c r="J3961" s="6">
        <v>0</v>
      </c>
      <c r="K3961" s="5">
        <v>0</v>
      </c>
      <c r="L3961" s="6">
        <v>0</v>
      </c>
      <c r="M3961" s="5">
        <v>0</v>
      </c>
      <c r="N3961" s="6">
        <v>0</v>
      </c>
      <c r="O3961" s="5">
        <v>0</v>
      </c>
      <c r="P3961" s="6">
        <v>0</v>
      </c>
      <c r="Q3961" s="5">
        <v>0</v>
      </c>
      <c r="R3961" s="6">
        <v>0</v>
      </c>
      <c r="S3961" s="5">
        <v>0</v>
      </c>
      <c r="T3961" s="6">
        <v>0</v>
      </c>
      <c r="U3961" s="5">
        <v>0</v>
      </c>
      <c r="V3961" s="6">
        <v>0</v>
      </c>
      <c r="W3961" s="5">
        <v>0</v>
      </c>
      <c r="X3961" s="6">
        <v>0</v>
      </c>
      <c r="Y3961" s="5">
        <v>0</v>
      </c>
      <c r="Z3961" s="6">
        <v>0</v>
      </c>
      <c r="AA3961" s="5">
        <v>0</v>
      </c>
      <c r="AB3961" s="6">
        <v>0</v>
      </c>
      <c r="AC3961" s="5">
        <v>0</v>
      </c>
      <c r="AD3961" s="6">
        <v>0</v>
      </c>
      <c r="AE3961" s="5">
        <v>0</v>
      </c>
      <c r="AF3961" s="6">
        <v>0</v>
      </c>
    </row>
    <row r="3962" spans="2:32" x14ac:dyDescent="0.35">
      <c r="B3962" s="1" t="s">
        <v>603</v>
      </c>
      <c r="C3962" s="5">
        <v>3.4000000000000002E-4</v>
      </c>
      <c r="D3962" s="6">
        <v>0.29299999999999998</v>
      </c>
      <c r="E3962" s="5">
        <v>0</v>
      </c>
      <c r="F3962" s="6">
        <v>0</v>
      </c>
      <c r="G3962" s="5">
        <v>0</v>
      </c>
      <c r="H3962" s="6">
        <v>0</v>
      </c>
      <c r="I3962" s="5">
        <v>0</v>
      </c>
      <c r="J3962" s="6">
        <v>0</v>
      </c>
      <c r="K3962" s="5">
        <v>0</v>
      </c>
      <c r="L3962" s="6">
        <v>0</v>
      </c>
      <c r="M3962" s="5">
        <v>0</v>
      </c>
      <c r="N3962" s="6">
        <v>0</v>
      </c>
      <c r="O3962" s="5">
        <v>0</v>
      </c>
      <c r="P3962" s="6">
        <v>0</v>
      </c>
      <c r="Q3962" s="5">
        <v>0</v>
      </c>
      <c r="R3962" s="6">
        <v>0</v>
      </c>
      <c r="S3962" s="5">
        <v>0</v>
      </c>
      <c r="T3962" s="6">
        <v>0</v>
      </c>
      <c r="U3962" s="5">
        <v>7.5900000000000004E-3</v>
      </c>
      <c r="V3962" s="6">
        <v>0.29299999999999998</v>
      </c>
      <c r="W3962" s="5">
        <v>0</v>
      </c>
      <c r="X3962" s="6">
        <v>0</v>
      </c>
      <c r="Y3962" s="5">
        <v>0</v>
      </c>
      <c r="Z3962" s="6">
        <v>0</v>
      </c>
      <c r="AA3962" s="5">
        <v>0</v>
      </c>
      <c r="AB3962" s="6">
        <v>0</v>
      </c>
      <c r="AC3962" s="5">
        <v>0</v>
      </c>
      <c r="AD3962" s="6">
        <v>0</v>
      </c>
      <c r="AE3962" s="5">
        <v>0</v>
      </c>
      <c r="AF3962" s="6">
        <v>0</v>
      </c>
    </row>
    <row r="3963" spans="2:32" x14ac:dyDescent="0.35">
      <c r="B3963" s="1" t="s">
        <v>604</v>
      </c>
      <c r="C3963" s="5">
        <v>6.2E-4</v>
      </c>
      <c r="D3963" s="6">
        <v>0.53900000000000003</v>
      </c>
      <c r="E3963" s="5">
        <v>0</v>
      </c>
      <c r="F3963" s="6">
        <v>0</v>
      </c>
      <c r="G3963" s="5">
        <v>0</v>
      </c>
      <c r="H3963" s="6">
        <v>0</v>
      </c>
      <c r="I3963" s="5">
        <v>0</v>
      </c>
      <c r="J3963" s="6">
        <v>0</v>
      </c>
      <c r="K3963" s="5">
        <v>0</v>
      </c>
      <c r="L3963" s="6">
        <v>0</v>
      </c>
      <c r="M3963" s="5">
        <v>0</v>
      </c>
      <c r="N3963" s="6">
        <v>0</v>
      </c>
      <c r="O3963" s="5">
        <v>0</v>
      </c>
      <c r="P3963" s="6">
        <v>0</v>
      </c>
      <c r="Q3963" s="5">
        <v>0</v>
      </c>
      <c r="R3963" s="6">
        <v>0</v>
      </c>
      <c r="S3963" s="5">
        <v>5.3299999999999997E-3</v>
      </c>
      <c r="T3963" s="6">
        <v>0.53900000000000003</v>
      </c>
      <c r="U3963" s="5">
        <v>0</v>
      </c>
      <c r="V3963" s="6">
        <v>0</v>
      </c>
      <c r="W3963" s="5">
        <v>0</v>
      </c>
      <c r="X3963" s="6">
        <v>0</v>
      </c>
      <c r="Y3963" s="5">
        <v>0</v>
      </c>
      <c r="Z3963" s="6">
        <v>0</v>
      </c>
      <c r="AA3963" s="5">
        <v>0</v>
      </c>
      <c r="AB3963" s="6">
        <v>0</v>
      </c>
      <c r="AC3963" s="5">
        <v>0</v>
      </c>
      <c r="AD3963" s="6">
        <v>0</v>
      </c>
      <c r="AE3963" s="5">
        <v>0</v>
      </c>
      <c r="AF3963" s="6">
        <v>0</v>
      </c>
    </row>
    <row r="3964" spans="2:32" x14ac:dyDescent="0.35">
      <c r="B3964" s="1" t="s">
        <v>605</v>
      </c>
      <c r="C3964" s="5">
        <v>6.9499999999999996E-3</v>
      </c>
      <c r="D3964" s="6">
        <v>6.0229999999999997</v>
      </c>
      <c r="E3964" s="5">
        <v>0</v>
      </c>
      <c r="F3964" s="6">
        <v>0</v>
      </c>
      <c r="G3964" s="5">
        <v>0</v>
      </c>
      <c r="H3964" s="6">
        <v>0</v>
      </c>
      <c r="I3964" s="5">
        <v>0</v>
      </c>
      <c r="J3964" s="6">
        <v>0</v>
      </c>
      <c r="K3964" s="5">
        <v>0</v>
      </c>
      <c r="L3964" s="6">
        <v>0</v>
      </c>
      <c r="M3964" s="5">
        <v>0</v>
      </c>
      <c r="N3964" s="6">
        <v>0</v>
      </c>
      <c r="O3964" s="5">
        <v>0</v>
      </c>
      <c r="P3964" s="6">
        <v>0</v>
      </c>
      <c r="Q3964" s="5">
        <v>0</v>
      </c>
      <c r="R3964" s="6">
        <v>0</v>
      </c>
      <c r="S3964" s="5">
        <v>3.4689999999999999E-2</v>
      </c>
      <c r="T3964" s="6">
        <v>3.51</v>
      </c>
      <c r="U3964" s="5">
        <v>0</v>
      </c>
      <c r="V3964" s="6">
        <v>0</v>
      </c>
      <c r="W3964" s="5">
        <v>0</v>
      </c>
      <c r="X3964" s="6">
        <v>0</v>
      </c>
      <c r="Y3964" s="5">
        <v>0</v>
      </c>
      <c r="Z3964" s="6">
        <v>0</v>
      </c>
      <c r="AA3964" s="5">
        <v>0</v>
      </c>
      <c r="AB3964" s="6">
        <v>0</v>
      </c>
      <c r="AC3964" s="5">
        <v>0</v>
      </c>
      <c r="AD3964" s="6">
        <v>0</v>
      </c>
      <c r="AE3964" s="5">
        <v>3.006E-2</v>
      </c>
      <c r="AF3964" s="6">
        <v>2.5129999999999999</v>
      </c>
    </row>
    <row r="3965" spans="2:32" x14ac:dyDescent="0.35">
      <c r="B3965" s="1" t="s">
        <v>606</v>
      </c>
      <c r="C3965" s="5">
        <v>0</v>
      </c>
      <c r="D3965" s="6">
        <v>0</v>
      </c>
      <c r="E3965" s="5">
        <v>0</v>
      </c>
      <c r="F3965" s="6">
        <v>0</v>
      </c>
      <c r="G3965" s="5">
        <v>0</v>
      </c>
      <c r="H3965" s="6">
        <v>0</v>
      </c>
      <c r="I3965" s="5">
        <v>0</v>
      </c>
      <c r="J3965" s="6">
        <v>0</v>
      </c>
      <c r="K3965" s="5">
        <v>0</v>
      </c>
      <c r="L3965" s="6">
        <v>0</v>
      </c>
      <c r="M3965" s="5">
        <v>0</v>
      </c>
      <c r="N3965" s="6">
        <v>0</v>
      </c>
      <c r="O3965" s="5">
        <v>0</v>
      </c>
      <c r="P3965" s="6">
        <v>0</v>
      </c>
      <c r="Q3965" s="5">
        <v>0</v>
      </c>
      <c r="R3965" s="6">
        <v>0</v>
      </c>
      <c r="S3965" s="5">
        <v>0</v>
      </c>
      <c r="T3965" s="6">
        <v>0</v>
      </c>
      <c r="U3965" s="5">
        <v>0</v>
      </c>
      <c r="V3965" s="6">
        <v>0</v>
      </c>
      <c r="W3965" s="5">
        <v>0</v>
      </c>
      <c r="X3965" s="6">
        <v>0</v>
      </c>
      <c r="Y3965" s="5">
        <v>0</v>
      </c>
      <c r="Z3965" s="6">
        <v>0</v>
      </c>
      <c r="AA3965" s="5">
        <v>0</v>
      </c>
      <c r="AB3965" s="6">
        <v>0</v>
      </c>
      <c r="AC3965" s="5">
        <v>0</v>
      </c>
      <c r="AD3965" s="6">
        <v>0</v>
      </c>
      <c r="AE3965" s="5">
        <v>0</v>
      </c>
      <c r="AF3965" s="6">
        <v>0</v>
      </c>
    </row>
    <row r="3966" spans="2:32" x14ac:dyDescent="0.35">
      <c r="B3966" s="1" t="s">
        <v>607</v>
      </c>
      <c r="C3966" s="5">
        <v>0</v>
      </c>
      <c r="D3966" s="6">
        <v>0</v>
      </c>
      <c r="E3966" s="5">
        <v>0</v>
      </c>
      <c r="F3966" s="6">
        <v>0</v>
      </c>
      <c r="G3966" s="5">
        <v>0</v>
      </c>
      <c r="H3966" s="6">
        <v>0</v>
      </c>
      <c r="I3966" s="5">
        <v>0</v>
      </c>
      <c r="J3966" s="6">
        <v>0</v>
      </c>
      <c r="K3966" s="5">
        <v>0</v>
      </c>
      <c r="L3966" s="6">
        <v>0</v>
      </c>
      <c r="M3966" s="5">
        <v>0</v>
      </c>
      <c r="N3966" s="6">
        <v>0</v>
      </c>
      <c r="O3966" s="5">
        <v>0</v>
      </c>
      <c r="P3966" s="6">
        <v>0</v>
      </c>
      <c r="Q3966" s="5">
        <v>0</v>
      </c>
      <c r="R3966" s="6">
        <v>0</v>
      </c>
      <c r="S3966" s="5">
        <v>0</v>
      </c>
      <c r="T3966" s="6">
        <v>0</v>
      </c>
      <c r="U3966" s="5">
        <v>0</v>
      </c>
      <c r="V3966" s="6">
        <v>0</v>
      </c>
      <c r="W3966" s="5">
        <v>0</v>
      </c>
      <c r="X3966" s="6">
        <v>0</v>
      </c>
      <c r="Y3966" s="5">
        <v>0</v>
      </c>
      <c r="Z3966" s="6">
        <v>0</v>
      </c>
      <c r="AA3966" s="5">
        <v>0</v>
      </c>
      <c r="AB3966" s="6">
        <v>0</v>
      </c>
      <c r="AC3966" s="5">
        <v>0</v>
      </c>
      <c r="AD3966" s="6">
        <v>0</v>
      </c>
      <c r="AE3966" s="5">
        <v>0</v>
      </c>
      <c r="AF3966" s="6">
        <v>0</v>
      </c>
    </row>
    <row r="3967" spans="2:32" x14ac:dyDescent="0.35">
      <c r="B3967" s="1" t="s">
        <v>128</v>
      </c>
      <c r="C3967" s="5">
        <v>1.4E-3</v>
      </c>
      <c r="D3967" s="6">
        <v>1.2090000000000001</v>
      </c>
      <c r="E3967" s="5">
        <v>0</v>
      </c>
      <c r="F3967" s="6">
        <v>0</v>
      </c>
      <c r="G3967" s="5">
        <v>0</v>
      </c>
      <c r="H3967" s="6">
        <v>0</v>
      </c>
      <c r="I3967" s="5">
        <v>0</v>
      </c>
      <c r="J3967" s="6">
        <v>0</v>
      </c>
      <c r="K3967" s="5">
        <v>0</v>
      </c>
      <c r="L3967" s="6">
        <v>0</v>
      </c>
      <c r="M3967" s="5">
        <v>0</v>
      </c>
      <c r="N3967" s="6">
        <v>0</v>
      </c>
      <c r="O3967" s="5">
        <v>0</v>
      </c>
      <c r="P3967" s="6">
        <v>0</v>
      </c>
      <c r="Q3967" s="5">
        <v>0</v>
      </c>
      <c r="R3967" s="6">
        <v>0</v>
      </c>
      <c r="S3967" s="5">
        <v>0</v>
      </c>
      <c r="T3967" s="6">
        <v>0</v>
      </c>
      <c r="U3967" s="5">
        <v>0</v>
      </c>
      <c r="V3967" s="6">
        <v>0</v>
      </c>
      <c r="W3967" s="5">
        <v>0</v>
      </c>
      <c r="X3967" s="6">
        <v>0</v>
      </c>
      <c r="Y3967" s="5">
        <v>0</v>
      </c>
      <c r="Z3967" s="6">
        <v>0</v>
      </c>
      <c r="AA3967" s="5">
        <v>0</v>
      </c>
      <c r="AB3967" s="6">
        <v>0</v>
      </c>
      <c r="AC3967" s="5">
        <v>0</v>
      </c>
      <c r="AD3967" s="6">
        <v>0</v>
      </c>
      <c r="AE3967" s="5">
        <v>1.4460000000000001E-2</v>
      </c>
      <c r="AF3967" s="6">
        <v>1.2090000000000001</v>
      </c>
    </row>
    <row r="3968" spans="2:32" x14ac:dyDescent="0.35">
      <c r="B3968" s="1" t="s">
        <v>129</v>
      </c>
      <c r="C3968" s="5">
        <v>0</v>
      </c>
      <c r="D3968" s="6">
        <v>0</v>
      </c>
      <c r="E3968" s="5">
        <v>0</v>
      </c>
      <c r="F3968" s="6">
        <v>0</v>
      </c>
      <c r="G3968" s="5">
        <v>0</v>
      </c>
      <c r="H3968" s="6">
        <v>0</v>
      </c>
      <c r="I3968" s="5">
        <v>0</v>
      </c>
      <c r="J3968" s="6">
        <v>0</v>
      </c>
      <c r="K3968" s="5">
        <v>0</v>
      </c>
      <c r="L3968" s="6">
        <v>0</v>
      </c>
      <c r="M3968" s="5">
        <v>0</v>
      </c>
      <c r="N3968" s="6">
        <v>0</v>
      </c>
      <c r="O3968" s="5">
        <v>0</v>
      </c>
      <c r="P3968" s="6">
        <v>0</v>
      </c>
      <c r="Q3968" s="5">
        <v>0</v>
      </c>
      <c r="R3968" s="6">
        <v>0</v>
      </c>
      <c r="S3968" s="5">
        <v>0</v>
      </c>
      <c r="T3968" s="6">
        <v>0</v>
      </c>
      <c r="U3968" s="5">
        <v>0</v>
      </c>
      <c r="V3968" s="6">
        <v>0</v>
      </c>
      <c r="W3968" s="5">
        <v>0</v>
      </c>
      <c r="X3968" s="6">
        <v>0</v>
      </c>
      <c r="Y3968" s="5">
        <v>0</v>
      </c>
      <c r="Z3968" s="6">
        <v>0</v>
      </c>
      <c r="AA3968" s="5">
        <v>0</v>
      </c>
      <c r="AB3968" s="6">
        <v>0</v>
      </c>
      <c r="AC3968" s="5">
        <v>0</v>
      </c>
      <c r="AD3968" s="6">
        <v>0</v>
      </c>
      <c r="AE3968" s="5">
        <v>0</v>
      </c>
      <c r="AF3968" s="6">
        <v>0</v>
      </c>
    </row>
    <row r="3969" spans="2:32" x14ac:dyDescent="0.35">
      <c r="B3969" s="1" t="s">
        <v>130</v>
      </c>
      <c r="C3969" s="5">
        <v>1.24E-3</v>
      </c>
      <c r="D3969" s="6">
        <v>1.0780000000000001</v>
      </c>
      <c r="E3969" s="5">
        <v>0</v>
      </c>
      <c r="F3969" s="6">
        <v>0</v>
      </c>
      <c r="G3969" s="5">
        <v>0</v>
      </c>
      <c r="H3969" s="6">
        <v>0</v>
      </c>
      <c r="I3969" s="5">
        <v>0</v>
      </c>
      <c r="J3969" s="6">
        <v>0</v>
      </c>
      <c r="K3969" s="5">
        <v>0</v>
      </c>
      <c r="L3969" s="6">
        <v>0</v>
      </c>
      <c r="M3969" s="5">
        <v>0</v>
      </c>
      <c r="N3969" s="6">
        <v>0</v>
      </c>
      <c r="O3969" s="5">
        <v>0</v>
      </c>
      <c r="P3969" s="6">
        <v>0</v>
      </c>
      <c r="Q3969" s="5">
        <v>0</v>
      </c>
      <c r="R3969" s="6">
        <v>0</v>
      </c>
      <c r="S3969" s="5">
        <v>1.0659999999999999E-2</v>
      </c>
      <c r="T3969" s="6">
        <v>1.0780000000000001</v>
      </c>
      <c r="U3969" s="5">
        <v>0</v>
      </c>
      <c r="V3969" s="6">
        <v>0</v>
      </c>
      <c r="W3969" s="5">
        <v>0</v>
      </c>
      <c r="X3969" s="6">
        <v>0</v>
      </c>
      <c r="Y3969" s="5">
        <v>0</v>
      </c>
      <c r="Z3969" s="6">
        <v>0</v>
      </c>
      <c r="AA3969" s="5">
        <v>0</v>
      </c>
      <c r="AB3969" s="6">
        <v>0</v>
      </c>
      <c r="AC3969" s="5">
        <v>0</v>
      </c>
      <c r="AD3969" s="6">
        <v>0</v>
      </c>
      <c r="AE3969" s="5">
        <v>0</v>
      </c>
      <c r="AF3969" s="6">
        <v>0</v>
      </c>
    </row>
    <row r="3970" spans="2:32" x14ac:dyDescent="0.35">
      <c r="B3970" s="1" t="s">
        <v>608</v>
      </c>
      <c r="C3970" s="5">
        <v>0</v>
      </c>
      <c r="D3970" s="6">
        <v>0</v>
      </c>
      <c r="E3970" s="5">
        <v>0</v>
      </c>
      <c r="F3970" s="6">
        <v>0</v>
      </c>
      <c r="G3970" s="5">
        <v>0</v>
      </c>
      <c r="H3970" s="6">
        <v>0</v>
      </c>
      <c r="I3970" s="5">
        <v>0</v>
      </c>
      <c r="J3970" s="6">
        <v>0</v>
      </c>
      <c r="K3970" s="5">
        <v>0</v>
      </c>
      <c r="L3970" s="6">
        <v>0</v>
      </c>
      <c r="M3970" s="5">
        <v>0</v>
      </c>
      <c r="N3970" s="6">
        <v>0</v>
      </c>
      <c r="O3970" s="5">
        <v>0</v>
      </c>
      <c r="P3970" s="6">
        <v>0</v>
      </c>
      <c r="Q3970" s="5">
        <v>0</v>
      </c>
      <c r="R3970" s="6">
        <v>0</v>
      </c>
      <c r="S3970" s="5">
        <v>0</v>
      </c>
      <c r="T3970" s="6">
        <v>0</v>
      </c>
      <c r="U3970" s="5">
        <v>0</v>
      </c>
      <c r="V3970" s="6">
        <v>0</v>
      </c>
      <c r="W3970" s="5">
        <v>0</v>
      </c>
      <c r="X3970" s="6">
        <v>0</v>
      </c>
      <c r="Y3970" s="5">
        <v>0</v>
      </c>
      <c r="Z3970" s="6">
        <v>0</v>
      </c>
      <c r="AA3970" s="5">
        <v>0</v>
      </c>
      <c r="AB3970" s="6">
        <v>0</v>
      </c>
      <c r="AC3970" s="5">
        <v>0</v>
      </c>
      <c r="AD3970" s="6">
        <v>0</v>
      </c>
      <c r="AE3970" s="5">
        <v>0</v>
      </c>
      <c r="AF3970" s="6">
        <v>0</v>
      </c>
    </row>
    <row r="3971" spans="2:32" x14ac:dyDescent="0.35">
      <c r="B3971" s="1" t="s">
        <v>609</v>
      </c>
      <c r="C3971" s="5">
        <v>0</v>
      </c>
      <c r="D3971" s="6">
        <v>0</v>
      </c>
      <c r="E3971" s="5">
        <v>0</v>
      </c>
      <c r="F3971" s="6">
        <v>0</v>
      </c>
      <c r="G3971" s="5">
        <v>0</v>
      </c>
      <c r="H3971" s="6">
        <v>0</v>
      </c>
      <c r="I3971" s="5">
        <v>0</v>
      </c>
      <c r="J3971" s="6">
        <v>0</v>
      </c>
      <c r="K3971" s="5">
        <v>0</v>
      </c>
      <c r="L3971" s="6">
        <v>0</v>
      </c>
      <c r="M3971" s="5">
        <v>0</v>
      </c>
      <c r="N3971" s="6">
        <v>0</v>
      </c>
      <c r="O3971" s="5">
        <v>0</v>
      </c>
      <c r="P3971" s="6">
        <v>0</v>
      </c>
      <c r="Q3971" s="5">
        <v>0</v>
      </c>
      <c r="R3971" s="6">
        <v>0</v>
      </c>
      <c r="S3971" s="5">
        <v>0</v>
      </c>
      <c r="T3971" s="6">
        <v>0</v>
      </c>
      <c r="U3971" s="5">
        <v>0</v>
      </c>
      <c r="V3971" s="6">
        <v>0</v>
      </c>
      <c r="W3971" s="5">
        <v>0</v>
      </c>
      <c r="X3971" s="6">
        <v>0</v>
      </c>
      <c r="Y3971" s="5">
        <v>0</v>
      </c>
      <c r="Z3971" s="6">
        <v>0</v>
      </c>
      <c r="AA3971" s="5">
        <v>0</v>
      </c>
      <c r="AB3971" s="6">
        <v>0</v>
      </c>
      <c r="AC3971" s="5">
        <v>0</v>
      </c>
      <c r="AD3971" s="6">
        <v>0</v>
      </c>
      <c r="AE3971" s="5">
        <v>0</v>
      </c>
      <c r="AF3971" s="6">
        <v>0</v>
      </c>
    </row>
    <row r="3972" spans="2:32" x14ac:dyDescent="0.35">
      <c r="B3972" s="1" t="s">
        <v>610</v>
      </c>
      <c r="C3972" s="5">
        <v>0</v>
      </c>
      <c r="D3972" s="6">
        <v>0</v>
      </c>
      <c r="E3972" s="5">
        <v>0</v>
      </c>
      <c r="F3972" s="6">
        <v>0</v>
      </c>
      <c r="G3972" s="5">
        <v>0</v>
      </c>
      <c r="H3972" s="6">
        <v>0</v>
      </c>
      <c r="I3972" s="5">
        <v>0</v>
      </c>
      <c r="J3972" s="6">
        <v>0</v>
      </c>
      <c r="K3972" s="5">
        <v>0</v>
      </c>
      <c r="L3972" s="6">
        <v>0</v>
      </c>
      <c r="M3972" s="5">
        <v>0</v>
      </c>
      <c r="N3972" s="6">
        <v>0</v>
      </c>
      <c r="O3972" s="5">
        <v>0</v>
      </c>
      <c r="P3972" s="6">
        <v>0</v>
      </c>
      <c r="Q3972" s="5">
        <v>0</v>
      </c>
      <c r="R3972" s="6">
        <v>0</v>
      </c>
      <c r="S3972" s="5">
        <v>0</v>
      </c>
      <c r="T3972" s="6">
        <v>0</v>
      </c>
      <c r="U3972" s="5">
        <v>0</v>
      </c>
      <c r="V3972" s="6">
        <v>0</v>
      </c>
      <c r="W3972" s="5">
        <v>0</v>
      </c>
      <c r="X3972" s="6">
        <v>0</v>
      </c>
      <c r="Y3972" s="5">
        <v>0</v>
      </c>
      <c r="Z3972" s="6">
        <v>0</v>
      </c>
      <c r="AA3972" s="5">
        <v>0</v>
      </c>
      <c r="AB3972" s="6">
        <v>0</v>
      </c>
      <c r="AC3972" s="5">
        <v>0</v>
      </c>
      <c r="AD3972" s="6">
        <v>0</v>
      </c>
      <c r="AE3972" s="5">
        <v>0</v>
      </c>
      <c r="AF3972" s="6">
        <v>0</v>
      </c>
    </row>
    <row r="3973" spans="2:32" x14ac:dyDescent="0.35">
      <c r="B3973" s="2" t="s">
        <v>9</v>
      </c>
    </row>
    <row r="3974" spans="2:32" x14ac:dyDescent="0.35">
      <c r="B3974" s="1" t="s">
        <v>611</v>
      </c>
      <c r="C3974" s="5">
        <v>2.0600000000000002E-3</v>
      </c>
      <c r="D3974" s="6">
        <v>1.788</v>
      </c>
      <c r="E3974" s="5">
        <v>0</v>
      </c>
      <c r="F3974" s="6">
        <v>0</v>
      </c>
      <c r="G3974" s="5">
        <v>0</v>
      </c>
      <c r="H3974" s="6">
        <v>0</v>
      </c>
      <c r="I3974" s="5">
        <v>0</v>
      </c>
      <c r="J3974" s="6">
        <v>0</v>
      </c>
      <c r="K3974" s="5">
        <v>0</v>
      </c>
      <c r="L3974" s="6">
        <v>0</v>
      </c>
      <c r="M3974" s="5">
        <v>0</v>
      </c>
      <c r="N3974" s="6">
        <v>0</v>
      </c>
      <c r="O3974" s="5">
        <v>0</v>
      </c>
      <c r="P3974" s="6">
        <v>0</v>
      </c>
      <c r="Q3974" s="5">
        <v>0</v>
      </c>
      <c r="R3974" s="6">
        <v>0</v>
      </c>
      <c r="S3974" s="5">
        <v>0</v>
      </c>
      <c r="T3974" s="6">
        <v>0</v>
      </c>
      <c r="U3974" s="5">
        <v>1.9449999999999999E-2</v>
      </c>
      <c r="V3974" s="6">
        <v>0.751</v>
      </c>
      <c r="W3974" s="5">
        <v>6.6729999999999998E-2</v>
      </c>
      <c r="X3974" s="6">
        <v>1.0369999999999999</v>
      </c>
      <c r="Y3974" s="5">
        <v>0</v>
      </c>
      <c r="Z3974" s="6">
        <v>0</v>
      </c>
      <c r="AA3974" s="5">
        <v>0</v>
      </c>
      <c r="AB3974" s="6">
        <v>0</v>
      </c>
      <c r="AC3974" s="5">
        <v>0</v>
      </c>
      <c r="AD3974" s="6">
        <v>0</v>
      </c>
      <c r="AE3974" s="5">
        <v>0</v>
      </c>
      <c r="AF3974" s="6">
        <v>0</v>
      </c>
    </row>
    <row r="3975" spans="2:32" x14ac:dyDescent="0.35">
      <c r="B3975" s="1" t="s">
        <v>612</v>
      </c>
      <c r="C3975" s="5">
        <v>0</v>
      </c>
      <c r="D3975" s="6">
        <v>0</v>
      </c>
      <c r="E3975" s="5">
        <v>0</v>
      </c>
      <c r="F3975" s="6">
        <v>0</v>
      </c>
      <c r="G3975" s="5">
        <v>0</v>
      </c>
      <c r="H3975" s="6">
        <v>0</v>
      </c>
      <c r="I3975" s="5">
        <v>0</v>
      </c>
      <c r="J3975" s="6">
        <v>0</v>
      </c>
      <c r="K3975" s="5">
        <v>0</v>
      </c>
      <c r="L3975" s="6">
        <v>0</v>
      </c>
      <c r="M3975" s="5">
        <v>0</v>
      </c>
      <c r="N3975" s="6">
        <v>0</v>
      </c>
      <c r="O3975" s="5">
        <v>0</v>
      </c>
      <c r="P3975" s="6">
        <v>0</v>
      </c>
      <c r="Q3975" s="5">
        <v>0</v>
      </c>
      <c r="R3975" s="6">
        <v>0</v>
      </c>
      <c r="S3975" s="5">
        <v>0</v>
      </c>
      <c r="T3975" s="6">
        <v>0</v>
      </c>
      <c r="U3975" s="5">
        <v>0</v>
      </c>
      <c r="V3975" s="6">
        <v>0</v>
      </c>
      <c r="W3975" s="5">
        <v>0</v>
      </c>
      <c r="X3975" s="6">
        <v>0</v>
      </c>
      <c r="Y3975" s="5">
        <v>0</v>
      </c>
      <c r="Z3975" s="6">
        <v>0</v>
      </c>
      <c r="AA3975" s="5">
        <v>0</v>
      </c>
      <c r="AB3975" s="6">
        <v>0</v>
      </c>
      <c r="AC3975" s="5">
        <v>0</v>
      </c>
      <c r="AD3975" s="6">
        <v>0</v>
      </c>
      <c r="AE3975" s="5">
        <v>0</v>
      </c>
      <c r="AF3975" s="6">
        <v>0</v>
      </c>
    </row>
    <row r="3976" spans="2:32" x14ac:dyDescent="0.35">
      <c r="B3976" s="1" t="s">
        <v>613</v>
      </c>
      <c r="C3976" s="5">
        <v>0</v>
      </c>
      <c r="D3976" s="6">
        <v>0</v>
      </c>
      <c r="E3976" s="5">
        <v>0</v>
      </c>
      <c r="F3976" s="6">
        <v>0</v>
      </c>
      <c r="G3976" s="5">
        <v>0</v>
      </c>
      <c r="H3976" s="6">
        <v>0</v>
      </c>
      <c r="I3976" s="5">
        <v>0</v>
      </c>
      <c r="J3976" s="6">
        <v>0</v>
      </c>
      <c r="K3976" s="5">
        <v>0</v>
      </c>
      <c r="L3976" s="6">
        <v>0</v>
      </c>
      <c r="M3976" s="5">
        <v>0</v>
      </c>
      <c r="N3976" s="6">
        <v>0</v>
      </c>
      <c r="O3976" s="5">
        <v>0</v>
      </c>
      <c r="P3976" s="6">
        <v>0</v>
      </c>
      <c r="Q3976" s="5">
        <v>0</v>
      </c>
      <c r="R3976" s="6">
        <v>0</v>
      </c>
      <c r="S3976" s="5">
        <v>0</v>
      </c>
      <c r="T3976" s="6">
        <v>0</v>
      </c>
      <c r="U3976" s="5">
        <v>0</v>
      </c>
      <c r="V3976" s="6">
        <v>0</v>
      </c>
      <c r="W3976" s="5">
        <v>0</v>
      </c>
      <c r="X3976" s="6">
        <v>0</v>
      </c>
      <c r="Y3976" s="5">
        <v>0</v>
      </c>
      <c r="Z3976" s="6">
        <v>0</v>
      </c>
      <c r="AA3976" s="5">
        <v>0</v>
      </c>
      <c r="AB3976" s="6">
        <v>0</v>
      </c>
      <c r="AC3976" s="5">
        <v>0</v>
      </c>
      <c r="AD3976" s="6">
        <v>0</v>
      </c>
      <c r="AE3976" s="5">
        <v>0</v>
      </c>
      <c r="AF3976" s="6">
        <v>0</v>
      </c>
    </row>
    <row r="3977" spans="2:32" x14ac:dyDescent="0.35">
      <c r="B3977" s="1" t="s">
        <v>614</v>
      </c>
      <c r="C3977" s="5">
        <v>0</v>
      </c>
      <c r="D3977" s="6">
        <v>0</v>
      </c>
      <c r="E3977" s="5">
        <v>0</v>
      </c>
      <c r="F3977" s="6">
        <v>0</v>
      </c>
      <c r="G3977" s="5">
        <v>0</v>
      </c>
      <c r="H3977" s="6">
        <v>0</v>
      </c>
      <c r="I3977" s="5">
        <v>0</v>
      </c>
      <c r="J3977" s="6">
        <v>0</v>
      </c>
      <c r="K3977" s="5">
        <v>0</v>
      </c>
      <c r="L3977" s="6">
        <v>0</v>
      </c>
      <c r="M3977" s="5">
        <v>0</v>
      </c>
      <c r="N3977" s="6">
        <v>0</v>
      </c>
      <c r="O3977" s="5">
        <v>0</v>
      </c>
      <c r="P3977" s="6">
        <v>0</v>
      </c>
      <c r="Q3977" s="5">
        <v>0</v>
      </c>
      <c r="R3977" s="6">
        <v>0</v>
      </c>
      <c r="S3977" s="5">
        <v>0</v>
      </c>
      <c r="T3977" s="6">
        <v>0</v>
      </c>
      <c r="U3977" s="5">
        <v>0</v>
      </c>
      <c r="V3977" s="6">
        <v>0</v>
      </c>
      <c r="W3977" s="5">
        <v>0</v>
      </c>
      <c r="X3977" s="6">
        <v>0</v>
      </c>
      <c r="Y3977" s="5">
        <v>0</v>
      </c>
      <c r="Z3977" s="6">
        <v>0</v>
      </c>
      <c r="AA3977" s="5">
        <v>0</v>
      </c>
      <c r="AB3977" s="6">
        <v>0</v>
      </c>
      <c r="AC3977" s="5">
        <v>0</v>
      </c>
      <c r="AD3977" s="6">
        <v>0</v>
      </c>
      <c r="AE3977" s="5">
        <v>0</v>
      </c>
      <c r="AF3977" s="6">
        <v>0</v>
      </c>
    </row>
    <row r="3978" spans="2:32" x14ac:dyDescent="0.35">
      <c r="B3978" s="1" t="s">
        <v>615</v>
      </c>
      <c r="C3978" s="5">
        <v>0</v>
      </c>
      <c r="D3978" s="6">
        <v>0</v>
      </c>
      <c r="E3978" s="5">
        <v>0</v>
      </c>
      <c r="F3978" s="6">
        <v>0</v>
      </c>
      <c r="G3978" s="5">
        <v>0</v>
      </c>
      <c r="H3978" s="6">
        <v>0</v>
      </c>
      <c r="I3978" s="5">
        <v>0</v>
      </c>
      <c r="J3978" s="6">
        <v>0</v>
      </c>
      <c r="K3978" s="5">
        <v>0</v>
      </c>
      <c r="L3978" s="6">
        <v>0</v>
      </c>
      <c r="M3978" s="5">
        <v>0</v>
      </c>
      <c r="N3978" s="6">
        <v>0</v>
      </c>
      <c r="O3978" s="5">
        <v>0</v>
      </c>
      <c r="P3978" s="6">
        <v>0</v>
      </c>
      <c r="Q3978" s="5">
        <v>0</v>
      </c>
      <c r="R3978" s="6">
        <v>0</v>
      </c>
      <c r="S3978" s="5">
        <v>0</v>
      </c>
      <c r="T3978" s="6">
        <v>0</v>
      </c>
      <c r="U3978" s="5">
        <v>0</v>
      </c>
      <c r="V3978" s="6">
        <v>0</v>
      </c>
      <c r="W3978" s="5">
        <v>0</v>
      </c>
      <c r="X3978" s="6">
        <v>0</v>
      </c>
      <c r="Y3978" s="5">
        <v>0</v>
      </c>
      <c r="Z3978" s="6">
        <v>0</v>
      </c>
      <c r="AA3978" s="5">
        <v>0</v>
      </c>
      <c r="AB3978" s="6">
        <v>0</v>
      </c>
      <c r="AC3978" s="5">
        <v>0</v>
      </c>
      <c r="AD3978" s="6">
        <v>0</v>
      </c>
      <c r="AE3978" s="5">
        <v>0</v>
      </c>
      <c r="AF3978" s="6">
        <v>0</v>
      </c>
    </row>
    <row r="3979" spans="2:32" x14ac:dyDescent="0.35">
      <c r="B3979" s="1" t="s">
        <v>616</v>
      </c>
      <c r="C3979" s="5">
        <v>0</v>
      </c>
      <c r="D3979" s="6">
        <v>0</v>
      </c>
      <c r="E3979" s="5">
        <v>0</v>
      </c>
      <c r="F3979" s="6">
        <v>0</v>
      </c>
      <c r="G3979" s="5">
        <v>0</v>
      </c>
      <c r="H3979" s="6">
        <v>0</v>
      </c>
      <c r="I3979" s="5">
        <v>0</v>
      </c>
      <c r="J3979" s="6">
        <v>0</v>
      </c>
      <c r="K3979" s="5">
        <v>0</v>
      </c>
      <c r="L3979" s="6">
        <v>0</v>
      </c>
      <c r="M3979" s="5">
        <v>0</v>
      </c>
      <c r="N3979" s="6">
        <v>0</v>
      </c>
      <c r="O3979" s="5">
        <v>0</v>
      </c>
      <c r="P3979" s="6">
        <v>0</v>
      </c>
      <c r="Q3979" s="5">
        <v>0</v>
      </c>
      <c r="R3979" s="6">
        <v>0</v>
      </c>
      <c r="S3979" s="5">
        <v>0</v>
      </c>
      <c r="T3979" s="6">
        <v>0</v>
      </c>
      <c r="U3979" s="5">
        <v>0</v>
      </c>
      <c r="V3979" s="6">
        <v>0</v>
      </c>
      <c r="W3979" s="5">
        <v>0</v>
      </c>
      <c r="X3979" s="6">
        <v>0</v>
      </c>
      <c r="Y3979" s="5">
        <v>0</v>
      </c>
      <c r="Z3979" s="6">
        <v>0</v>
      </c>
      <c r="AA3979" s="5">
        <v>0</v>
      </c>
      <c r="AB3979" s="6">
        <v>0</v>
      </c>
      <c r="AC3979" s="5">
        <v>0</v>
      </c>
      <c r="AD3979" s="6">
        <v>0</v>
      </c>
      <c r="AE3979" s="5">
        <v>0</v>
      </c>
      <c r="AF3979" s="6">
        <v>0</v>
      </c>
    </row>
    <row r="3980" spans="2:32" x14ac:dyDescent="0.35">
      <c r="B3980" s="1" t="s">
        <v>617</v>
      </c>
      <c r="C3980" s="5">
        <v>0</v>
      </c>
      <c r="D3980" s="6">
        <v>0</v>
      </c>
      <c r="E3980" s="5">
        <v>0</v>
      </c>
      <c r="F3980" s="6">
        <v>0</v>
      </c>
      <c r="G3980" s="5">
        <v>0</v>
      </c>
      <c r="H3980" s="6">
        <v>0</v>
      </c>
      <c r="I3980" s="5">
        <v>0</v>
      </c>
      <c r="J3980" s="6">
        <v>0</v>
      </c>
      <c r="K3980" s="5">
        <v>0</v>
      </c>
      <c r="L3980" s="6">
        <v>0</v>
      </c>
      <c r="M3980" s="5">
        <v>0</v>
      </c>
      <c r="N3980" s="6">
        <v>0</v>
      </c>
      <c r="O3980" s="5">
        <v>0</v>
      </c>
      <c r="P3980" s="6">
        <v>0</v>
      </c>
      <c r="Q3980" s="5">
        <v>0</v>
      </c>
      <c r="R3980" s="6">
        <v>0</v>
      </c>
      <c r="S3980" s="5">
        <v>0</v>
      </c>
      <c r="T3980" s="6">
        <v>0</v>
      </c>
      <c r="U3980" s="5">
        <v>0</v>
      </c>
      <c r="V3980" s="6">
        <v>0</v>
      </c>
      <c r="W3980" s="5">
        <v>0</v>
      </c>
      <c r="X3980" s="6">
        <v>0</v>
      </c>
      <c r="Y3980" s="5">
        <v>0</v>
      </c>
      <c r="Z3980" s="6">
        <v>0</v>
      </c>
      <c r="AA3980" s="5">
        <v>0</v>
      </c>
      <c r="AB3980" s="6">
        <v>0</v>
      </c>
      <c r="AC3980" s="5">
        <v>0</v>
      </c>
      <c r="AD3980" s="6">
        <v>0</v>
      </c>
      <c r="AE3980" s="5">
        <v>0</v>
      </c>
      <c r="AF3980" s="6">
        <v>0</v>
      </c>
    </row>
    <row r="3981" spans="2:32" x14ac:dyDescent="0.35">
      <c r="B3981" s="1" t="s">
        <v>618</v>
      </c>
      <c r="C3981" s="5">
        <v>0</v>
      </c>
      <c r="D3981" s="6">
        <v>0</v>
      </c>
      <c r="E3981" s="5">
        <v>0</v>
      </c>
      <c r="F3981" s="6">
        <v>0</v>
      </c>
      <c r="G3981" s="5">
        <v>0</v>
      </c>
      <c r="H3981" s="6">
        <v>0</v>
      </c>
      <c r="I3981" s="5">
        <v>0</v>
      </c>
      <c r="J3981" s="6">
        <v>0</v>
      </c>
      <c r="K3981" s="5">
        <v>0</v>
      </c>
      <c r="L3981" s="6">
        <v>0</v>
      </c>
      <c r="M3981" s="5">
        <v>0</v>
      </c>
      <c r="N3981" s="6">
        <v>0</v>
      </c>
      <c r="O3981" s="5">
        <v>0</v>
      </c>
      <c r="P3981" s="6">
        <v>0</v>
      </c>
      <c r="Q3981" s="5">
        <v>0</v>
      </c>
      <c r="R3981" s="6">
        <v>0</v>
      </c>
      <c r="S3981" s="5">
        <v>0</v>
      </c>
      <c r="T3981" s="6">
        <v>0</v>
      </c>
      <c r="U3981" s="5">
        <v>0</v>
      </c>
      <c r="V3981" s="6">
        <v>0</v>
      </c>
      <c r="W3981" s="5">
        <v>0</v>
      </c>
      <c r="X3981" s="6">
        <v>0</v>
      </c>
      <c r="Y3981" s="5">
        <v>0</v>
      </c>
      <c r="Z3981" s="6">
        <v>0</v>
      </c>
      <c r="AA3981" s="5">
        <v>0</v>
      </c>
      <c r="AB3981" s="6">
        <v>0</v>
      </c>
      <c r="AC3981" s="5">
        <v>0</v>
      </c>
      <c r="AD3981" s="6">
        <v>0</v>
      </c>
      <c r="AE3981" s="5">
        <v>0</v>
      </c>
      <c r="AF3981" s="6">
        <v>0</v>
      </c>
    </row>
    <row r="3982" spans="2:32" x14ac:dyDescent="0.35">
      <c r="B3982" s="1" t="s">
        <v>619</v>
      </c>
      <c r="C3982" s="5">
        <v>0</v>
      </c>
      <c r="D3982" s="6">
        <v>0</v>
      </c>
      <c r="E3982" s="5">
        <v>0</v>
      </c>
      <c r="F3982" s="6">
        <v>0</v>
      </c>
      <c r="G3982" s="5">
        <v>0</v>
      </c>
      <c r="H3982" s="6">
        <v>0</v>
      </c>
      <c r="I3982" s="5">
        <v>0</v>
      </c>
      <c r="J3982" s="6">
        <v>0</v>
      </c>
      <c r="K3982" s="5">
        <v>0</v>
      </c>
      <c r="L3982" s="6">
        <v>0</v>
      </c>
      <c r="M3982" s="5">
        <v>0</v>
      </c>
      <c r="N3982" s="6">
        <v>0</v>
      </c>
      <c r="O3982" s="5">
        <v>0</v>
      </c>
      <c r="P3982" s="6">
        <v>0</v>
      </c>
      <c r="Q3982" s="5">
        <v>0</v>
      </c>
      <c r="R3982" s="6">
        <v>0</v>
      </c>
      <c r="S3982" s="5">
        <v>0</v>
      </c>
      <c r="T3982" s="6">
        <v>0</v>
      </c>
      <c r="U3982" s="5">
        <v>0</v>
      </c>
      <c r="V3982" s="6">
        <v>0</v>
      </c>
      <c r="W3982" s="5">
        <v>0</v>
      </c>
      <c r="X3982" s="6">
        <v>0</v>
      </c>
      <c r="Y3982" s="5">
        <v>0</v>
      </c>
      <c r="Z3982" s="6">
        <v>0</v>
      </c>
      <c r="AA3982" s="5">
        <v>0</v>
      </c>
      <c r="AB3982" s="6">
        <v>0</v>
      </c>
      <c r="AC3982" s="5">
        <v>0</v>
      </c>
      <c r="AD3982" s="6">
        <v>0</v>
      </c>
      <c r="AE3982" s="5">
        <v>0</v>
      </c>
      <c r="AF3982" s="6">
        <v>0</v>
      </c>
    </row>
    <row r="3983" spans="2:32" x14ac:dyDescent="0.35">
      <c r="B3983" s="1" t="s">
        <v>620</v>
      </c>
      <c r="C3983" s="5">
        <v>0</v>
      </c>
      <c r="D3983" s="6">
        <v>0</v>
      </c>
      <c r="E3983" s="5">
        <v>0</v>
      </c>
      <c r="F3983" s="6">
        <v>0</v>
      </c>
      <c r="G3983" s="5">
        <v>0</v>
      </c>
      <c r="H3983" s="6">
        <v>0</v>
      </c>
      <c r="I3983" s="5">
        <v>0</v>
      </c>
      <c r="J3983" s="6">
        <v>0</v>
      </c>
      <c r="K3983" s="5">
        <v>0</v>
      </c>
      <c r="L3983" s="6">
        <v>0</v>
      </c>
      <c r="M3983" s="5">
        <v>0</v>
      </c>
      <c r="N3983" s="6">
        <v>0</v>
      </c>
      <c r="O3983" s="5">
        <v>0</v>
      </c>
      <c r="P3983" s="6">
        <v>0</v>
      </c>
      <c r="Q3983" s="5">
        <v>0</v>
      </c>
      <c r="R3983" s="6">
        <v>0</v>
      </c>
      <c r="S3983" s="5">
        <v>0</v>
      </c>
      <c r="T3983" s="6">
        <v>0</v>
      </c>
      <c r="U3983" s="5">
        <v>0</v>
      </c>
      <c r="V3983" s="6">
        <v>0</v>
      </c>
      <c r="W3983" s="5">
        <v>0</v>
      </c>
      <c r="X3983" s="6">
        <v>0</v>
      </c>
      <c r="Y3983" s="5">
        <v>0</v>
      </c>
      <c r="Z3983" s="6">
        <v>0</v>
      </c>
      <c r="AA3983" s="5">
        <v>0</v>
      </c>
      <c r="AB3983" s="6">
        <v>0</v>
      </c>
      <c r="AC3983" s="5">
        <v>0</v>
      </c>
      <c r="AD3983" s="6">
        <v>0</v>
      </c>
      <c r="AE3983" s="5">
        <v>0</v>
      </c>
      <c r="AF3983" s="6">
        <v>0</v>
      </c>
    </row>
    <row r="3984" spans="2:32" x14ac:dyDescent="0.35">
      <c r="B3984" s="1" t="s">
        <v>621</v>
      </c>
      <c r="C3984" s="5">
        <v>0</v>
      </c>
      <c r="D3984" s="6">
        <v>0</v>
      </c>
      <c r="E3984" s="5">
        <v>0</v>
      </c>
      <c r="F3984" s="6">
        <v>0</v>
      </c>
      <c r="G3984" s="5">
        <v>0</v>
      </c>
      <c r="H3984" s="6">
        <v>0</v>
      </c>
      <c r="I3984" s="5">
        <v>0</v>
      </c>
      <c r="J3984" s="6">
        <v>0</v>
      </c>
      <c r="K3984" s="5">
        <v>0</v>
      </c>
      <c r="L3984" s="6">
        <v>0</v>
      </c>
      <c r="M3984" s="5">
        <v>0</v>
      </c>
      <c r="N3984" s="6">
        <v>0</v>
      </c>
      <c r="O3984" s="5">
        <v>0</v>
      </c>
      <c r="P3984" s="6">
        <v>0</v>
      </c>
      <c r="Q3984" s="5">
        <v>0</v>
      </c>
      <c r="R3984" s="6">
        <v>0</v>
      </c>
      <c r="S3984" s="5">
        <v>0</v>
      </c>
      <c r="T3984" s="6">
        <v>0</v>
      </c>
      <c r="U3984" s="5">
        <v>0</v>
      </c>
      <c r="V3984" s="6">
        <v>0</v>
      </c>
      <c r="W3984" s="5">
        <v>0</v>
      </c>
      <c r="X3984" s="6">
        <v>0</v>
      </c>
      <c r="Y3984" s="5">
        <v>0</v>
      </c>
      <c r="Z3984" s="6">
        <v>0</v>
      </c>
      <c r="AA3984" s="5">
        <v>0</v>
      </c>
      <c r="AB3984" s="6">
        <v>0</v>
      </c>
      <c r="AC3984" s="5">
        <v>0</v>
      </c>
      <c r="AD3984" s="6">
        <v>0</v>
      </c>
      <c r="AE3984" s="5">
        <v>0</v>
      </c>
      <c r="AF3984" s="6">
        <v>0</v>
      </c>
    </row>
    <row r="3985" spans="2:32" x14ac:dyDescent="0.35">
      <c r="B3985" s="1" t="s">
        <v>622</v>
      </c>
      <c r="C3985" s="5">
        <v>0</v>
      </c>
      <c r="D3985" s="6">
        <v>0</v>
      </c>
      <c r="E3985" s="5">
        <v>0</v>
      </c>
      <c r="F3985" s="6">
        <v>0</v>
      </c>
      <c r="G3985" s="5">
        <v>0</v>
      </c>
      <c r="H3985" s="6">
        <v>0</v>
      </c>
      <c r="I3985" s="5">
        <v>0</v>
      </c>
      <c r="J3985" s="6">
        <v>0</v>
      </c>
      <c r="K3985" s="5">
        <v>0</v>
      </c>
      <c r="L3985" s="6">
        <v>0</v>
      </c>
      <c r="M3985" s="5">
        <v>0</v>
      </c>
      <c r="N3985" s="6">
        <v>0</v>
      </c>
      <c r="O3985" s="5">
        <v>0</v>
      </c>
      <c r="P3985" s="6">
        <v>0</v>
      </c>
      <c r="Q3985" s="5">
        <v>0</v>
      </c>
      <c r="R3985" s="6">
        <v>0</v>
      </c>
      <c r="S3985" s="5">
        <v>0</v>
      </c>
      <c r="T3985" s="6">
        <v>0</v>
      </c>
      <c r="U3985" s="5">
        <v>0</v>
      </c>
      <c r="V3985" s="6">
        <v>0</v>
      </c>
      <c r="W3985" s="5">
        <v>0</v>
      </c>
      <c r="X3985" s="6">
        <v>0</v>
      </c>
      <c r="Y3985" s="5">
        <v>0</v>
      </c>
      <c r="Z3985" s="6">
        <v>0</v>
      </c>
      <c r="AA3985" s="5">
        <v>0</v>
      </c>
      <c r="AB3985" s="6">
        <v>0</v>
      </c>
      <c r="AC3985" s="5">
        <v>0</v>
      </c>
      <c r="AD3985" s="6">
        <v>0</v>
      </c>
      <c r="AE3985" s="5">
        <v>0</v>
      </c>
      <c r="AF3985" s="6">
        <v>0</v>
      </c>
    </row>
    <row r="3986" spans="2:32" x14ac:dyDescent="0.35">
      <c r="B3986" s="1" t="s">
        <v>623</v>
      </c>
      <c r="C3986" s="5">
        <v>0</v>
      </c>
      <c r="D3986" s="6">
        <v>0</v>
      </c>
      <c r="E3986" s="5">
        <v>0</v>
      </c>
      <c r="F3986" s="6">
        <v>0</v>
      </c>
      <c r="G3986" s="5">
        <v>0</v>
      </c>
      <c r="H3986" s="6">
        <v>0</v>
      </c>
      <c r="I3986" s="5">
        <v>0</v>
      </c>
      <c r="J3986" s="6">
        <v>0</v>
      </c>
      <c r="K3986" s="5">
        <v>0</v>
      </c>
      <c r="L3986" s="6">
        <v>0</v>
      </c>
      <c r="M3986" s="5">
        <v>0</v>
      </c>
      <c r="N3986" s="6">
        <v>0</v>
      </c>
      <c r="O3986" s="5">
        <v>0</v>
      </c>
      <c r="P3986" s="6">
        <v>0</v>
      </c>
      <c r="Q3986" s="5">
        <v>0</v>
      </c>
      <c r="R3986" s="6">
        <v>0</v>
      </c>
      <c r="S3986" s="5">
        <v>0</v>
      </c>
      <c r="T3986" s="6">
        <v>0</v>
      </c>
      <c r="U3986" s="5">
        <v>0</v>
      </c>
      <c r="V3986" s="6">
        <v>0</v>
      </c>
      <c r="W3986" s="5">
        <v>0</v>
      </c>
      <c r="X3986" s="6">
        <v>0</v>
      </c>
      <c r="Y3986" s="5">
        <v>0</v>
      </c>
      <c r="Z3986" s="6">
        <v>0</v>
      </c>
      <c r="AA3986" s="5">
        <v>0</v>
      </c>
      <c r="AB3986" s="6">
        <v>0</v>
      </c>
      <c r="AC3986" s="5">
        <v>0</v>
      </c>
      <c r="AD3986" s="6">
        <v>0</v>
      </c>
      <c r="AE3986" s="5">
        <v>0</v>
      </c>
      <c r="AF3986" s="6">
        <v>0</v>
      </c>
    </row>
    <row r="3987" spans="2:32" x14ac:dyDescent="0.35">
      <c r="B3987" s="1" t="s">
        <v>624</v>
      </c>
      <c r="C3987" s="5">
        <v>0</v>
      </c>
      <c r="D3987" s="6">
        <v>0</v>
      </c>
      <c r="E3987" s="5">
        <v>0</v>
      </c>
      <c r="F3987" s="6">
        <v>0</v>
      </c>
      <c r="G3987" s="5">
        <v>0</v>
      </c>
      <c r="H3987" s="6">
        <v>0</v>
      </c>
      <c r="I3987" s="5">
        <v>0</v>
      </c>
      <c r="J3987" s="6">
        <v>0</v>
      </c>
      <c r="K3987" s="5">
        <v>0</v>
      </c>
      <c r="L3987" s="6">
        <v>0</v>
      </c>
      <c r="M3987" s="5">
        <v>0</v>
      </c>
      <c r="N3987" s="6">
        <v>0</v>
      </c>
      <c r="O3987" s="5">
        <v>0</v>
      </c>
      <c r="P3987" s="6">
        <v>0</v>
      </c>
      <c r="Q3987" s="5">
        <v>0</v>
      </c>
      <c r="R3987" s="6">
        <v>0</v>
      </c>
      <c r="S3987" s="5">
        <v>0</v>
      </c>
      <c r="T3987" s="6">
        <v>0</v>
      </c>
      <c r="U3987" s="5">
        <v>0</v>
      </c>
      <c r="V3987" s="6">
        <v>0</v>
      </c>
      <c r="W3987" s="5">
        <v>0</v>
      </c>
      <c r="X3987" s="6">
        <v>0</v>
      </c>
      <c r="Y3987" s="5">
        <v>0</v>
      </c>
      <c r="Z3987" s="6">
        <v>0</v>
      </c>
      <c r="AA3987" s="5">
        <v>0</v>
      </c>
      <c r="AB3987" s="6">
        <v>0</v>
      </c>
      <c r="AC3987" s="5">
        <v>0</v>
      </c>
      <c r="AD3987" s="6">
        <v>0</v>
      </c>
      <c r="AE3987" s="5">
        <v>0</v>
      </c>
      <c r="AF3987" s="6">
        <v>0</v>
      </c>
    </row>
    <row r="3988" spans="2:32" x14ac:dyDescent="0.35">
      <c r="B3988" s="1" t="s">
        <v>625</v>
      </c>
      <c r="C3988" s="5">
        <v>0</v>
      </c>
      <c r="D3988" s="6">
        <v>0</v>
      </c>
      <c r="E3988" s="5">
        <v>0</v>
      </c>
      <c r="F3988" s="6">
        <v>0</v>
      </c>
      <c r="G3988" s="5">
        <v>0</v>
      </c>
      <c r="H3988" s="6">
        <v>0</v>
      </c>
      <c r="I3988" s="5">
        <v>0</v>
      </c>
      <c r="J3988" s="6">
        <v>0</v>
      </c>
      <c r="K3988" s="5">
        <v>0</v>
      </c>
      <c r="L3988" s="6">
        <v>0</v>
      </c>
      <c r="M3988" s="5">
        <v>0</v>
      </c>
      <c r="N3988" s="6">
        <v>0</v>
      </c>
      <c r="O3988" s="5">
        <v>0</v>
      </c>
      <c r="P3988" s="6">
        <v>0</v>
      </c>
      <c r="Q3988" s="5">
        <v>0</v>
      </c>
      <c r="R3988" s="6">
        <v>0</v>
      </c>
      <c r="S3988" s="5">
        <v>0</v>
      </c>
      <c r="T3988" s="6">
        <v>0</v>
      </c>
      <c r="U3988" s="5">
        <v>0</v>
      </c>
      <c r="V3988" s="6">
        <v>0</v>
      </c>
      <c r="W3988" s="5">
        <v>0</v>
      </c>
      <c r="X3988" s="6">
        <v>0</v>
      </c>
      <c r="Y3988" s="5">
        <v>0</v>
      </c>
      <c r="Z3988" s="6">
        <v>0</v>
      </c>
      <c r="AA3988" s="5">
        <v>0</v>
      </c>
      <c r="AB3988" s="6">
        <v>0</v>
      </c>
      <c r="AC3988" s="5">
        <v>0</v>
      </c>
      <c r="AD3988" s="6">
        <v>0</v>
      </c>
      <c r="AE3988" s="5">
        <v>0</v>
      </c>
      <c r="AF3988" s="6">
        <v>0</v>
      </c>
    </row>
    <row r="3989" spans="2:32" x14ac:dyDescent="0.35">
      <c r="B3989" s="1" t="s">
        <v>626</v>
      </c>
      <c r="C3989" s="5">
        <v>0</v>
      </c>
      <c r="D3989" s="6">
        <v>0</v>
      </c>
      <c r="E3989" s="5">
        <v>0</v>
      </c>
      <c r="F3989" s="6">
        <v>0</v>
      </c>
      <c r="G3989" s="5">
        <v>0</v>
      </c>
      <c r="H3989" s="6">
        <v>0</v>
      </c>
      <c r="I3989" s="5">
        <v>0</v>
      </c>
      <c r="J3989" s="6">
        <v>0</v>
      </c>
      <c r="K3989" s="5">
        <v>0</v>
      </c>
      <c r="L3989" s="6">
        <v>0</v>
      </c>
      <c r="M3989" s="5">
        <v>0</v>
      </c>
      <c r="N3989" s="6">
        <v>0</v>
      </c>
      <c r="O3989" s="5">
        <v>0</v>
      </c>
      <c r="P3989" s="6">
        <v>0</v>
      </c>
      <c r="Q3989" s="5">
        <v>0</v>
      </c>
      <c r="R3989" s="6">
        <v>0</v>
      </c>
      <c r="S3989" s="5">
        <v>0</v>
      </c>
      <c r="T3989" s="6">
        <v>0</v>
      </c>
      <c r="U3989" s="5">
        <v>0</v>
      </c>
      <c r="V3989" s="6">
        <v>0</v>
      </c>
      <c r="W3989" s="5">
        <v>0</v>
      </c>
      <c r="X3989" s="6">
        <v>0</v>
      </c>
      <c r="Y3989" s="5">
        <v>0</v>
      </c>
      <c r="Z3989" s="6">
        <v>0</v>
      </c>
      <c r="AA3989" s="5">
        <v>0</v>
      </c>
      <c r="AB3989" s="6">
        <v>0</v>
      </c>
      <c r="AC3989" s="5">
        <v>0</v>
      </c>
      <c r="AD3989" s="6">
        <v>0</v>
      </c>
      <c r="AE3989" s="5">
        <v>0</v>
      </c>
      <c r="AF3989" s="6">
        <v>0</v>
      </c>
    </row>
    <row r="3990" spans="2:32" x14ac:dyDescent="0.35">
      <c r="B3990" s="1" t="s">
        <v>627</v>
      </c>
      <c r="C3990" s="5">
        <v>1.3699999999999999E-3</v>
      </c>
      <c r="D3990" s="6">
        <v>1.19</v>
      </c>
      <c r="E3990" s="5">
        <v>0</v>
      </c>
      <c r="F3990" s="6">
        <v>0</v>
      </c>
      <c r="G3990" s="5">
        <v>0</v>
      </c>
      <c r="H3990" s="6">
        <v>0</v>
      </c>
      <c r="I3990" s="5">
        <v>0</v>
      </c>
      <c r="J3990" s="6">
        <v>0</v>
      </c>
      <c r="K3990" s="5">
        <v>0</v>
      </c>
      <c r="L3990" s="6">
        <v>0</v>
      </c>
      <c r="M3990" s="5">
        <v>0</v>
      </c>
      <c r="N3990" s="6">
        <v>0</v>
      </c>
      <c r="O3990" s="5">
        <v>0</v>
      </c>
      <c r="P3990" s="6">
        <v>0</v>
      </c>
      <c r="Q3990" s="5">
        <v>0</v>
      </c>
      <c r="R3990" s="6">
        <v>0</v>
      </c>
      <c r="S3990" s="5">
        <v>0</v>
      </c>
      <c r="T3990" s="6">
        <v>0</v>
      </c>
      <c r="U3990" s="5">
        <v>2.2790000000000001E-2</v>
      </c>
      <c r="V3990" s="6">
        <v>0.88</v>
      </c>
      <c r="W3990" s="5">
        <v>1.9949999999999999E-2</v>
      </c>
      <c r="X3990" s="6">
        <v>0.31</v>
      </c>
      <c r="Y3990" s="5">
        <v>0</v>
      </c>
      <c r="Z3990" s="6">
        <v>0</v>
      </c>
      <c r="AA3990" s="5">
        <v>0</v>
      </c>
      <c r="AB3990" s="6">
        <v>0</v>
      </c>
      <c r="AC3990" s="5">
        <v>0</v>
      </c>
      <c r="AD3990" s="6">
        <v>0</v>
      </c>
      <c r="AE3990" s="5">
        <v>0</v>
      </c>
      <c r="AF3990" s="6">
        <v>0</v>
      </c>
    </row>
    <row r="3991" spans="2:32" x14ac:dyDescent="0.35">
      <c r="B3991" s="1" t="s">
        <v>628</v>
      </c>
      <c r="C3991" s="5">
        <v>0</v>
      </c>
      <c r="D3991" s="6">
        <v>0</v>
      </c>
      <c r="E3991" s="5">
        <v>0</v>
      </c>
      <c r="F3991" s="6">
        <v>0</v>
      </c>
      <c r="G3991" s="5">
        <v>0</v>
      </c>
      <c r="H3991" s="6">
        <v>0</v>
      </c>
      <c r="I3991" s="5">
        <v>0</v>
      </c>
      <c r="J3991" s="6">
        <v>0</v>
      </c>
      <c r="K3991" s="5">
        <v>0</v>
      </c>
      <c r="L3991" s="6">
        <v>0</v>
      </c>
      <c r="M3991" s="5">
        <v>0</v>
      </c>
      <c r="N3991" s="6">
        <v>0</v>
      </c>
      <c r="O3991" s="5">
        <v>0</v>
      </c>
      <c r="P3991" s="6">
        <v>0</v>
      </c>
      <c r="Q3991" s="5">
        <v>0</v>
      </c>
      <c r="R3991" s="6">
        <v>0</v>
      </c>
      <c r="S3991" s="5">
        <v>0</v>
      </c>
      <c r="T3991" s="6">
        <v>0</v>
      </c>
      <c r="U3991" s="5">
        <v>0</v>
      </c>
      <c r="V3991" s="6">
        <v>0</v>
      </c>
      <c r="W3991" s="5">
        <v>0</v>
      </c>
      <c r="X3991" s="6">
        <v>0</v>
      </c>
      <c r="Y3991" s="5">
        <v>0</v>
      </c>
      <c r="Z3991" s="6">
        <v>0</v>
      </c>
      <c r="AA3991" s="5">
        <v>0</v>
      </c>
      <c r="AB3991" s="6">
        <v>0</v>
      </c>
      <c r="AC3991" s="5">
        <v>0</v>
      </c>
      <c r="AD3991" s="6">
        <v>0</v>
      </c>
      <c r="AE3991" s="5">
        <v>0</v>
      </c>
      <c r="AF3991" s="6">
        <v>0</v>
      </c>
    </row>
    <row r="3992" spans="2:32" x14ac:dyDescent="0.35">
      <c r="B3992" s="1" t="s">
        <v>629</v>
      </c>
      <c r="C3992" s="5">
        <v>0</v>
      </c>
      <c r="D3992" s="6">
        <v>0</v>
      </c>
      <c r="E3992" s="5">
        <v>0</v>
      </c>
      <c r="F3992" s="6">
        <v>0</v>
      </c>
      <c r="G3992" s="5">
        <v>0</v>
      </c>
      <c r="H3992" s="6">
        <v>0</v>
      </c>
      <c r="I3992" s="5">
        <v>0</v>
      </c>
      <c r="J3992" s="6">
        <v>0</v>
      </c>
      <c r="K3992" s="5">
        <v>0</v>
      </c>
      <c r="L3992" s="6">
        <v>0</v>
      </c>
      <c r="M3992" s="5">
        <v>0</v>
      </c>
      <c r="N3992" s="6">
        <v>0</v>
      </c>
      <c r="O3992" s="5">
        <v>0</v>
      </c>
      <c r="P3992" s="6">
        <v>0</v>
      </c>
      <c r="Q3992" s="5">
        <v>0</v>
      </c>
      <c r="R3992" s="6">
        <v>0</v>
      </c>
      <c r="S3992" s="5">
        <v>0</v>
      </c>
      <c r="T3992" s="6">
        <v>0</v>
      </c>
      <c r="U3992" s="5">
        <v>0</v>
      </c>
      <c r="V3992" s="6">
        <v>0</v>
      </c>
      <c r="W3992" s="5">
        <v>0</v>
      </c>
      <c r="X3992" s="6">
        <v>0</v>
      </c>
      <c r="Y3992" s="5">
        <v>0</v>
      </c>
      <c r="Z3992" s="6">
        <v>0</v>
      </c>
      <c r="AA3992" s="5">
        <v>0</v>
      </c>
      <c r="AB3992" s="6">
        <v>0</v>
      </c>
      <c r="AC3992" s="5">
        <v>0</v>
      </c>
      <c r="AD3992" s="6">
        <v>0</v>
      </c>
      <c r="AE3992" s="5">
        <v>0</v>
      </c>
      <c r="AF3992" s="6">
        <v>0</v>
      </c>
    </row>
    <row r="3993" spans="2:32" x14ac:dyDescent="0.35">
      <c r="B3993" s="1" t="s">
        <v>630</v>
      </c>
      <c r="C3993" s="5">
        <v>1.3999999999999999E-4</v>
      </c>
      <c r="D3993" s="6">
        <v>0.121</v>
      </c>
      <c r="E3993" s="5">
        <v>0</v>
      </c>
      <c r="F3993" s="6">
        <v>0</v>
      </c>
      <c r="G3993" s="5">
        <v>0</v>
      </c>
      <c r="H3993" s="6">
        <v>0</v>
      </c>
      <c r="I3993" s="5">
        <v>0</v>
      </c>
      <c r="J3993" s="6">
        <v>0</v>
      </c>
      <c r="K3993" s="5">
        <v>0</v>
      </c>
      <c r="L3993" s="6">
        <v>0</v>
      </c>
      <c r="M3993" s="5">
        <v>0</v>
      </c>
      <c r="N3993" s="6">
        <v>0</v>
      </c>
      <c r="O3993" s="5">
        <v>0</v>
      </c>
      <c r="P3993" s="6">
        <v>0</v>
      </c>
      <c r="Q3993" s="5">
        <v>0</v>
      </c>
      <c r="R3993" s="6">
        <v>0</v>
      </c>
      <c r="S3993" s="5">
        <v>0</v>
      </c>
      <c r="T3993" s="6">
        <v>0</v>
      </c>
      <c r="U3993" s="5">
        <v>0</v>
      </c>
      <c r="V3993" s="6">
        <v>0</v>
      </c>
      <c r="W3993" s="5">
        <v>7.79E-3</v>
      </c>
      <c r="X3993" s="6">
        <v>0.121</v>
      </c>
      <c r="Y3993" s="5">
        <v>0</v>
      </c>
      <c r="Z3993" s="6">
        <v>0</v>
      </c>
      <c r="AA3993" s="5">
        <v>0</v>
      </c>
      <c r="AB3993" s="6">
        <v>0</v>
      </c>
      <c r="AC3993" s="5">
        <v>0</v>
      </c>
      <c r="AD3993" s="6">
        <v>0</v>
      </c>
      <c r="AE3993" s="5">
        <v>0</v>
      </c>
      <c r="AF3993" s="6">
        <v>0</v>
      </c>
    </row>
    <row r="3994" spans="2:32" x14ac:dyDescent="0.35">
      <c r="B3994" s="1" t="s">
        <v>631</v>
      </c>
      <c r="C3994" s="5">
        <v>3.4000000000000002E-4</v>
      </c>
      <c r="D3994" s="6">
        <v>0.29299999999999998</v>
      </c>
      <c r="E3994" s="5">
        <v>0</v>
      </c>
      <c r="F3994" s="6">
        <v>0</v>
      </c>
      <c r="G3994" s="5">
        <v>0</v>
      </c>
      <c r="H3994" s="6">
        <v>0</v>
      </c>
      <c r="I3994" s="5">
        <v>0</v>
      </c>
      <c r="J3994" s="6">
        <v>0</v>
      </c>
      <c r="K3994" s="5">
        <v>0</v>
      </c>
      <c r="L3994" s="6">
        <v>0</v>
      </c>
      <c r="M3994" s="5">
        <v>0</v>
      </c>
      <c r="N3994" s="6">
        <v>0</v>
      </c>
      <c r="O3994" s="5">
        <v>0</v>
      </c>
      <c r="P3994" s="6">
        <v>0</v>
      </c>
      <c r="Q3994" s="5">
        <v>0</v>
      </c>
      <c r="R3994" s="6">
        <v>0</v>
      </c>
      <c r="S3994" s="5">
        <v>0</v>
      </c>
      <c r="T3994" s="6">
        <v>0</v>
      </c>
      <c r="U3994" s="5">
        <v>7.5900000000000004E-3</v>
      </c>
      <c r="V3994" s="6">
        <v>0.29299999999999998</v>
      </c>
      <c r="W3994" s="5">
        <v>0</v>
      </c>
      <c r="X3994" s="6">
        <v>0</v>
      </c>
      <c r="Y3994" s="5">
        <v>0</v>
      </c>
      <c r="Z3994" s="6">
        <v>0</v>
      </c>
      <c r="AA3994" s="5">
        <v>0</v>
      </c>
      <c r="AB3994" s="6">
        <v>0</v>
      </c>
      <c r="AC3994" s="5">
        <v>0</v>
      </c>
      <c r="AD3994" s="6">
        <v>0</v>
      </c>
      <c r="AE3994" s="5">
        <v>0</v>
      </c>
      <c r="AF3994" s="6">
        <v>0</v>
      </c>
    </row>
    <row r="3995" spans="2:32" x14ac:dyDescent="0.35">
      <c r="B3995" s="1" t="s">
        <v>632</v>
      </c>
      <c r="C3995" s="5">
        <v>0</v>
      </c>
      <c r="D3995" s="6">
        <v>0</v>
      </c>
      <c r="E3995" s="5">
        <v>0</v>
      </c>
      <c r="F3995" s="6">
        <v>0</v>
      </c>
      <c r="G3995" s="5">
        <v>0</v>
      </c>
      <c r="H3995" s="6">
        <v>0</v>
      </c>
      <c r="I3995" s="5">
        <v>0</v>
      </c>
      <c r="J3995" s="6">
        <v>0</v>
      </c>
      <c r="K3995" s="5">
        <v>0</v>
      </c>
      <c r="L3995" s="6">
        <v>0</v>
      </c>
      <c r="M3995" s="5">
        <v>0</v>
      </c>
      <c r="N3995" s="6">
        <v>0</v>
      </c>
      <c r="O3995" s="5">
        <v>0</v>
      </c>
      <c r="P3995" s="6">
        <v>0</v>
      </c>
      <c r="Q3995" s="5">
        <v>0</v>
      </c>
      <c r="R3995" s="6">
        <v>0</v>
      </c>
      <c r="S3995" s="5">
        <v>0</v>
      </c>
      <c r="T3995" s="6">
        <v>0</v>
      </c>
      <c r="U3995" s="5">
        <v>0</v>
      </c>
      <c r="V3995" s="6">
        <v>0</v>
      </c>
      <c r="W3995" s="5">
        <v>0</v>
      </c>
      <c r="X3995" s="6">
        <v>0</v>
      </c>
      <c r="Y3995" s="5">
        <v>0</v>
      </c>
      <c r="Z3995" s="6">
        <v>0</v>
      </c>
      <c r="AA3995" s="5">
        <v>0</v>
      </c>
      <c r="AB3995" s="6">
        <v>0</v>
      </c>
      <c r="AC3995" s="5">
        <v>0</v>
      </c>
      <c r="AD3995" s="6">
        <v>0</v>
      </c>
      <c r="AE3995" s="5">
        <v>0</v>
      </c>
      <c r="AF3995" s="6">
        <v>0</v>
      </c>
    </row>
    <row r="3996" spans="2:32" x14ac:dyDescent="0.35">
      <c r="B3996" s="1" t="s">
        <v>633</v>
      </c>
      <c r="C3996" s="5">
        <v>0</v>
      </c>
      <c r="D3996" s="6">
        <v>0</v>
      </c>
      <c r="E3996" s="5">
        <v>0</v>
      </c>
      <c r="F3996" s="6">
        <v>0</v>
      </c>
      <c r="G3996" s="5">
        <v>0</v>
      </c>
      <c r="H3996" s="6">
        <v>0</v>
      </c>
      <c r="I3996" s="5">
        <v>0</v>
      </c>
      <c r="J3996" s="6">
        <v>0</v>
      </c>
      <c r="K3996" s="5">
        <v>0</v>
      </c>
      <c r="L3996" s="6">
        <v>0</v>
      </c>
      <c r="M3996" s="5">
        <v>0</v>
      </c>
      <c r="N3996" s="6">
        <v>0</v>
      </c>
      <c r="O3996" s="5">
        <v>0</v>
      </c>
      <c r="P3996" s="6">
        <v>0</v>
      </c>
      <c r="Q3996" s="5">
        <v>0</v>
      </c>
      <c r="R3996" s="6">
        <v>0</v>
      </c>
      <c r="S3996" s="5">
        <v>0</v>
      </c>
      <c r="T3996" s="6">
        <v>0</v>
      </c>
      <c r="U3996" s="5">
        <v>0</v>
      </c>
      <c r="V3996" s="6">
        <v>0</v>
      </c>
      <c r="W3996" s="5">
        <v>0</v>
      </c>
      <c r="X3996" s="6">
        <v>0</v>
      </c>
      <c r="Y3996" s="5">
        <v>0</v>
      </c>
      <c r="Z3996" s="6">
        <v>0</v>
      </c>
      <c r="AA3996" s="5">
        <v>0</v>
      </c>
      <c r="AB3996" s="6">
        <v>0</v>
      </c>
      <c r="AC3996" s="5">
        <v>0</v>
      </c>
      <c r="AD3996" s="6">
        <v>0</v>
      </c>
      <c r="AE3996" s="5">
        <v>0</v>
      </c>
      <c r="AF3996" s="6">
        <v>0</v>
      </c>
    </row>
    <row r="3997" spans="2:32" x14ac:dyDescent="0.35">
      <c r="B3997" s="1" t="s">
        <v>634</v>
      </c>
      <c r="C3997" s="5">
        <v>0</v>
      </c>
      <c r="D3997" s="6">
        <v>0</v>
      </c>
      <c r="E3997" s="5">
        <v>0</v>
      </c>
      <c r="F3997" s="6">
        <v>0</v>
      </c>
      <c r="G3997" s="5">
        <v>0</v>
      </c>
      <c r="H3997" s="6">
        <v>0</v>
      </c>
      <c r="I3997" s="5">
        <v>0</v>
      </c>
      <c r="J3997" s="6">
        <v>0</v>
      </c>
      <c r="K3997" s="5">
        <v>0</v>
      </c>
      <c r="L3997" s="6">
        <v>0</v>
      </c>
      <c r="M3997" s="5">
        <v>0</v>
      </c>
      <c r="N3997" s="6">
        <v>0</v>
      </c>
      <c r="O3997" s="5">
        <v>0</v>
      </c>
      <c r="P3997" s="6">
        <v>0</v>
      </c>
      <c r="Q3997" s="5">
        <v>0</v>
      </c>
      <c r="R3997" s="6">
        <v>0</v>
      </c>
      <c r="S3997" s="5">
        <v>0</v>
      </c>
      <c r="T3997" s="6">
        <v>0</v>
      </c>
      <c r="U3997" s="5">
        <v>0</v>
      </c>
      <c r="V3997" s="6">
        <v>0</v>
      </c>
      <c r="W3997" s="5">
        <v>0</v>
      </c>
      <c r="X3997" s="6">
        <v>0</v>
      </c>
      <c r="Y3997" s="5">
        <v>0</v>
      </c>
      <c r="Z3997" s="6">
        <v>0</v>
      </c>
      <c r="AA3997" s="5">
        <v>0</v>
      </c>
      <c r="AB3997" s="6">
        <v>0</v>
      </c>
      <c r="AC3997" s="5">
        <v>0</v>
      </c>
      <c r="AD3997" s="6">
        <v>0</v>
      </c>
      <c r="AE3997" s="5">
        <v>0</v>
      </c>
      <c r="AF3997" s="6">
        <v>0</v>
      </c>
    </row>
    <row r="3998" spans="2:32" x14ac:dyDescent="0.35">
      <c r="B3998" s="1" t="s">
        <v>635</v>
      </c>
      <c r="C3998" s="5">
        <v>0</v>
      </c>
      <c r="D3998" s="6">
        <v>0</v>
      </c>
      <c r="E3998" s="5">
        <v>0</v>
      </c>
      <c r="F3998" s="6">
        <v>0</v>
      </c>
      <c r="G3998" s="5">
        <v>0</v>
      </c>
      <c r="H3998" s="6">
        <v>0</v>
      </c>
      <c r="I3998" s="5">
        <v>0</v>
      </c>
      <c r="J3998" s="6">
        <v>0</v>
      </c>
      <c r="K3998" s="5">
        <v>0</v>
      </c>
      <c r="L3998" s="6">
        <v>0</v>
      </c>
      <c r="M3998" s="5">
        <v>0</v>
      </c>
      <c r="N3998" s="6">
        <v>0</v>
      </c>
      <c r="O3998" s="5">
        <v>0</v>
      </c>
      <c r="P3998" s="6">
        <v>0</v>
      </c>
      <c r="Q3998" s="5">
        <v>0</v>
      </c>
      <c r="R3998" s="6">
        <v>0</v>
      </c>
      <c r="S3998" s="5">
        <v>0</v>
      </c>
      <c r="T3998" s="6">
        <v>0</v>
      </c>
      <c r="U3998" s="5">
        <v>0</v>
      </c>
      <c r="V3998" s="6">
        <v>0</v>
      </c>
      <c r="W3998" s="5">
        <v>0</v>
      </c>
      <c r="X3998" s="6">
        <v>0</v>
      </c>
      <c r="Y3998" s="5">
        <v>0</v>
      </c>
      <c r="Z3998" s="6">
        <v>0</v>
      </c>
      <c r="AA3998" s="5">
        <v>0</v>
      </c>
      <c r="AB3998" s="6">
        <v>0</v>
      </c>
      <c r="AC3998" s="5">
        <v>0</v>
      </c>
      <c r="AD3998" s="6">
        <v>0</v>
      </c>
      <c r="AE3998" s="5">
        <v>0</v>
      </c>
      <c r="AF3998" s="6">
        <v>0</v>
      </c>
    </row>
    <row r="3999" spans="2:32" x14ac:dyDescent="0.35">
      <c r="B3999" s="2" t="s">
        <v>10</v>
      </c>
    </row>
    <row r="4000" spans="2:32" x14ac:dyDescent="0.35">
      <c r="B4000" s="1" t="s">
        <v>636</v>
      </c>
      <c r="C4000" s="5">
        <v>0</v>
      </c>
      <c r="D4000" s="6">
        <v>0</v>
      </c>
      <c r="E4000" s="5">
        <v>0</v>
      </c>
      <c r="F4000" s="6">
        <v>0</v>
      </c>
      <c r="G4000" s="5">
        <v>0</v>
      </c>
      <c r="H4000" s="6">
        <v>0</v>
      </c>
      <c r="I4000" s="5">
        <v>0</v>
      </c>
      <c r="J4000" s="6">
        <v>0</v>
      </c>
      <c r="K4000" s="5">
        <v>0</v>
      </c>
      <c r="L4000" s="6">
        <v>0</v>
      </c>
      <c r="M4000" s="5">
        <v>0</v>
      </c>
      <c r="N4000" s="6">
        <v>0</v>
      </c>
      <c r="O4000" s="5">
        <v>0</v>
      </c>
      <c r="P4000" s="6">
        <v>0</v>
      </c>
      <c r="Q4000" s="5">
        <v>0</v>
      </c>
      <c r="R4000" s="6">
        <v>0</v>
      </c>
      <c r="S4000" s="5">
        <v>0</v>
      </c>
      <c r="T4000" s="6">
        <v>0</v>
      </c>
      <c r="U4000" s="5">
        <v>0</v>
      </c>
      <c r="V4000" s="6">
        <v>0</v>
      </c>
      <c r="W4000" s="5">
        <v>0</v>
      </c>
      <c r="X4000" s="6">
        <v>0</v>
      </c>
      <c r="Y4000" s="5">
        <v>0</v>
      </c>
      <c r="Z4000" s="6">
        <v>0</v>
      </c>
      <c r="AA4000" s="5">
        <v>0</v>
      </c>
      <c r="AB4000" s="6">
        <v>0</v>
      </c>
      <c r="AC4000" s="5">
        <v>0</v>
      </c>
      <c r="AD4000" s="6">
        <v>0</v>
      </c>
      <c r="AE4000" s="5">
        <v>0</v>
      </c>
      <c r="AF4000" s="6">
        <v>0</v>
      </c>
    </row>
    <row r="4001" spans="2:32" x14ac:dyDescent="0.35">
      <c r="B4001" s="1" t="s">
        <v>637</v>
      </c>
      <c r="C4001" s="5">
        <v>0</v>
      </c>
      <c r="D4001" s="6">
        <v>0</v>
      </c>
      <c r="E4001" s="5">
        <v>0</v>
      </c>
      <c r="F4001" s="6">
        <v>0</v>
      </c>
      <c r="G4001" s="5">
        <v>0</v>
      </c>
      <c r="H4001" s="6">
        <v>0</v>
      </c>
      <c r="I4001" s="5">
        <v>0</v>
      </c>
      <c r="J4001" s="6">
        <v>0</v>
      </c>
      <c r="K4001" s="5">
        <v>0</v>
      </c>
      <c r="L4001" s="6">
        <v>0</v>
      </c>
      <c r="M4001" s="5">
        <v>0</v>
      </c>
      <c r="N4001" s="6">
        <v>0</v>
      </c>
      <c r="O4001" s="5">
        <v>0</v>
      </c>
      <c r="P4001" s="6">
        <v>0</v>
      </c>
      <c r="Q4001" s="5">
        <v>0</v>
      </c>
      <c r="R4001" s="6">
        <v>0</v>
      </c>
      <c r="S4001" s="5">
        <v>0</v>
      </c>
      <c r="T4001" s="6">
        <v>0</v>
      </c>
      <c r="U4001" s="5">
        <v>0</v>
      </c>
      <c r="V4001" s="6">
        <v>0</v>
      </c>
      <c r="W4001" s="5">
        <v>0</v>
      </c>
      <c r="X4001" s="6">
        <v>0</v>
      </c>
      <c r="Y4001" s="5">
        <v>0</v>
      </c>
      <c r="Z4001" s="6">
        <v>0</v>
      </c>
      <c r="AA4001" s="5">
        <v>0</v>
      </c>
      <c r="AB4001" s="6">
        <v>0</v>
      </c>
      <c r="AC4001" s="5">
        <v>0</v>
      </c>
      <c r="AD4001" s="6">
        <v>0</v>
      </c>
      <c r="AE4001" s="5">
        <v>0</v>
      </c>
      <c r="AF4001" s="6">
        <v>0</v>
      </c>
    </row>
    <row r="4002" spans="2:32" x14ac:dyDescent="0.35">
      <c r="B4002" s="1" t="s">
        <v>638</v>
      </c>
      <c r="C4002" s="5">
        <v>1.3999999999999999E-4</v>
      </c>
      <c r="D4002" s="6">
        <v>0.121</v>
      </c>
      <c r="E4002" s="5">
        <v>0</v>
      </c>
      <c r="F4002" s="6">
        <v>0</v>
      </c>
      <c r="G4002" s="5">
        <v>0</v>
      </c>
      <c r="H4002" s="6">
        <v>0</v>
      </c>
      <c r="I4002" s="5">
        <v>0</v>
      </c>
      <c r="J4002" s="6">
        <v>0</v>
      </c>
      <c r="K4002" s="5">
        <v>0</v>
      </c>
      <c r="L4002" s="6">
        <v>0</v>
      </c>
      <c r="M4002" s="5">
        <v>0</v>
      </c>
      <c r="N4002" s="6">
        <v>0</v>
      </c>
      <c r="O4002" s="5">
        <v>0</v>
      </c>
      <c r="P4002" s="6">
        <v>0</v>
      </c>
      <c r="Q4002" s="5">
        <v>0</v>
      </c>
      <c r="R4002" s="6">
        <v>0</v>
      </c>
      <c r="S4002" s="5">
        <v>0</v>
      </c>
      <c r="T4002" s="6">
        <v>0</v>
      </c>
      <c r="U4002" s="5">
        <v>0</v>
      </c>
      <c r="V4002" s="6">
        <v>0</v>
      </c>
      <c r="W4002" s="5">
        <v>7.79E-3</v>
      </c>
      <c r="X4002" s="6">
        <v>0.121</v>
      </c>
      <c r="Y4002" s="5">
        <v>0</v>
      </c>
      <c r="Z4002" s="6">
        <v>0</v>
      </c>
      <c r="AA4002" s="5">
        <v>0</v>
      </c>
      <c r="AB4002" s="6">
        <v>0</v>
      </c>
      <c r="AC4002" s="5">
        <v>0</v>
      </c>
      <c r="AD4002" s="6">
        <v>0</v>
      </c>
      <c r="AE4002" s="5">
        <v>0</v>
      </c>
      <c r="AF4002" s="6">
        <v>0</v>
      </c>
    </row>
    <row r="4003" spans="2:32" x14ac:dyDescent="0.35">
      <c r="B4003" s="1" t="s">
        <v>639</v>
      </c>
      <c r="C4003" s="5">
        <v>0</v>
      </c>
      <c r="D4003" s="6">
        <v>0</v>
      </c>
      <c r="E4003" s="5">
        <v>0</v>
      </c>
      <c r="F4003" s="6">
        <v>0</v>
      </c>
      <c r="G4003" s="5">
        <v>0</v>
      </c>
      <c r="H4003" s="6">
        <v>0</v>
      </c>
      <c r="I4003" s="5">
        <v>0</v>
      </c>
      <c r="J4003" s="6">
        <v>0</v>
      </c>
      <c r="K4003" s="5">
        <v>0</v>
      </c>
      <c r="L4003" s="6">
        <v>0</v>
      </c>
      <c r="M4003" s="5">
        <v>0</v>
      </c>
      <c r="N4003" s="6">
        <v>0</v>
      </c>
      <c r="O4003" s="5">
        <v>0</v>
      </c>
      <c r="P4003" s="6">
        <v>0</v>
      </c>
      <c r="Q4003" s="5">
        <v>0</v>
      </c>
      <c r="R4003" s="6">
        <v>0</v>
      </c>
      <c r="S4003" s="5">
        <v>0</v>
      </c>
      <c r="T4003" s="6">
        <v>0</v>
      </c>
      <c r="U4003" s="5">
        <v>0</v>
      </c>
      <c r="V4003" s="6">
        <v>0</v>
      </c>
      <c r="W4003" s="5">
        <v>0</v>
      </c>
      <c r="X4003" s="6">
        <v>0</v>
      </c>
      <c r="Y4003" s="5">
        <v>0</v>
      </c>
      <c r="Z4003" s="6">
        <v>0</v>
      </c>
      <c r="AA4003" s="5">
        <v>0</v>
      </c>
      <c r="AB4003" s="6">
        <v>0</v>
      </c>
      <c r="AC4003" s="5">
        <v>0</v>
      </c>
      <c r="AD4003" s="6">
        <v>0</v>
      </c>
      <c r="AE4003" s="5">
        <v>0</v>
      </c>
      <c r="AF4003" s="6">
        <v>0</v>
      </c>
    </row>
    <row r="4004" spans="2:32" x14ac:dyDescent="0.35">
      <c r="B4004" s="1" t="s">
        <v>640</v>
      </c>
      <c r="C4004" s="5">
        <v>6.2100000000000002E-3</v>
      </c>
      <c r="D4004" s="6">
        <v>5.3780000000000001</v>
      </c>
      <c r="E4004" s="5">
        <v>0</v>
      </c>
      <c r="F4004" s="6">
        <v>0</v>
      </c>
      <c r="G4004" s="5">
        <v>0</v>
      </c>
      <c r="H4004" s="6">
        <v>0</v>
      </c>
      <c r="I4004" s="5">
        <v>0</v>
      </c>
      <c r="J4004" s="6">
        <v>0</v>
      </c>
      <c r="K4004" s="5">
        <v>0</v>
      </c>
      <c r="L4004" s="6">
        <v>0</v>
      </c>
      <c r="M4004" s="5">
        <v>0</v>
      </c>
      <c r="N4004" s="6">
        <v>0</v>
      </c>
      <c r="O4004" s="5">
        <v>0</v>
      </c>
      <c r="P4004" s="6">
        <v>0</v>
      </c>
      <c r="Q4004" s="5">
        <v>0</v>
      </c>
      <c r="R4004" s="6">
        <v>0</v>
      </c>
      <c r="S4004" s="5">
        <v>0</v>
      </c>
      <c r="T4004" s="6">
        <v>0</v>
      </c>
      <c r="U4004" s="5">
        <v>0</v>
      </c>
      <c r="V4004" s="6">
        <v>0</v>
      </c>
      <c r="W4004" s="5">
        <v>0.34605000000000002</v>
      </c>
      <c r="X4004" s="6">
        <v>5.3780000000000001</v>
      </c>
      <c r="Y4004" s="5">
        <v>0</v>
      </c>
      <c r="Z4004" s="6">
        <v>0</v>
      </c>
      <c r="AA4004" s="5">
        <v>0</v>
      </c>
      <c r="AB4004" s="6">
        <v>0</v>
      </c>
      <c r="AC4004" s="5">
        <v>0</v>
      </c>
      <c r="AD4004" s="6">
        <v>0</v>
      </c>
      <c r="AE4004" s="5">
        <v>0</v>
      </c>
      <c r="AF4004" s="6">
        <v>0</v>
      </c>
    </row>
    <row r="4005" spans="2:32" x14ac:dyDescent="0.35">
      <c r="B4005" s="1" t="s">
        <v>641</v>
      </c>
      <c r="C4005" s="5">
        <v>0</v>
      </c>
      <c r="D4005" s="6">
        <v>0</v>
      </c>
      <c r="E4005" s="5">
        <v>0</v>
      </c>
      <c r="F4005" s="6">
        <v>0</v>
      </c>
      <c r="G4005" s="5">
        <v>0</v>
      </c>
      <c r="H4005" s="6">
        <v>0</v>
      </c>
      <c r="I4005" s="5">
        <v>0</v>
      </c>
      <c r="J4005" s="6">
        <v>0</v>
      </c>
      <c r="K4005" s="5">
        <v>0</v>
      </c>
      <c r="L4005" s="6">
        <v>0</v>
      </c>
      <c r="M4005" s="5">
        <v>0</v>
      </c>
      <c r="N4005" s="6">
        <v>0</v>
      </c>
      <c r="O4005" s="5">
        <v>0</v>
      </c>
      <c r="P4005" s="6">
        <v>0</v>
      </c>
      <c r="Q4005" s="5">
        <v>0</v>
      </c>
      <c r="R4005" s="6">
        <v>0</v>
      </c>
      <c r="S4005" s="5">
        <v>0</v>
      </c>
      <c r="T4005" s="6">
        <v>0</v>
      </c>
      <c r="U4005" s="5">
        <v>0</v>
      </c>
      <c r="V4005" s="6">
        <v>0</v>
      </c>
      <c r="W4005" s="5">
        <v>0</v>
      </c>
      <c r="X4005" s="6">
        <v>0</v>
      </c>
      <c r="Y4005" s="5">
        <v>0</v>
      </c>
      <c r="Z4005" s="6">
        <v>0</v>
      </c>
      <c r="AA4005" s="5">
        <v>0</v>
      </c>
      <c r="AB4005" s="6">
        <v>0</v>
      </c>
      <c r="AC4005" s="5">
        <v>0</v>
      </c>
      <c r="AD4005" s="6">
        <v>0</v>
      </c>
      <c r="AE4005" s="5">
        <v>0</v>
      </c>
      <c r="AF4005" s="6">
        <v>0</v>
      </c>
    </row>
    <row r="4006" spans="2:32" x14ac:dyDescent="0.35">
      <c r="B4006" s="1" t="s">
        <v>151</v>
      </c>
      <c r="C4006" s="5">
        <v>1.3999999999999999E-4</v>
      </c>
      <c r="D4006" s="6">
        <v>0.121</v>
      </c>
      <c r="E4006" s="5">
        <v>0</v>
      </c>
      <c r="F4006" s="6">
        <v>0</v>
      </c>
      <c r="G4006" s="5">
        <v>0</v>
      </c>
      <c r="H4006" s="6">
        <v>0</v>
      </c>
      <c r="I4006" s="5">
        <v>0</v>
      </c>
      <c r="J4006" s="6">
        <v>0</v>
      </c>
      <c r="K4006" s="5">
        <v>0</v>
      </c>
      <c r="L4006" s="6">
        <v>0</v>
      </c>
      <c r="M4006" s="5">
        <v>0</v>
      </c>
      <c r="N4006" s="6">
        <v>0</v>
      </c>
      <c r="O4006" s="5">
        <v>0</v>
      </c>
      <c r="P4006" s="6">
        <v>0</v>
      </c>
      <c r="Q4006" s="5">
        <v>0</v>
      </c>
      <c r="R4006" s="6">
        <v>0</v>
      </c>
      <c r="S4006" s="5">
        <v>0</v>
      </c>
      <c r="T4006" s="6">
        <v>0</v>
      </c>
      <c r="U4006" s="5">
        <v>0</v>
      </c>
      <c r="V4006" s="6">
        <v>0</v>
      </c>
      <c r="W4006" s="5">
        <v>7.79E-3</v>
      </c>
      <c r="X4006" s="6">
        <v>0.121</v>
      </c>
      <c r="Y4006" s="5">
        <v>0</v>
      </c>
      <c r="Z4006" s="6">
        <v>0</v>
      </c>
      <c r="AA4006" s="5">
        <v>0</v>
      </c>
      <c r="AB4006" s="6">
        <v>0</v>
      </c>
      <c r="AC4006" s="5">
        <v>0</v>
      </c>
      <c r="AD4006" s="6">
        <v>0</v>
      </c>
      <c r="AE4006" s="5">
        <v>0</v>
      </c>
      <c r="AF4006" s="6">
        <v>0</v>
      </c>
    </row>
    <row r="4007" spans="2:32" x14ac:dyDescent="0.35">
      <c r="B4007" s="1" t="s">
        <v>642</v>
      </c>
      <c r="C4007" s="5">
        <v>0</v>
      </c>
      <c r="D4007" s="6">
        <v>0</v>
      </c>
      <c r="E4007" s="5">
        <v>0</v>
      </c>
      <c r="F4007" s="6">
        <v>0</v>
      </c>
      <c r="G4007" s="5">
        <v>0</v>
      </c>
      <c r="H4007" s="6">
        <v>0</v>
      </c>
      <c r="I4007" s="5">
        <v>0</v>
      </c>
      <c r="J4007" s="6">
        <v>0</v>
      </c>
      <c r="K4007" s="5">
        <v>0</v>
      </c>
      <c r="L4007" s="6">
        <v>0</v>
      </c>
      <c r="M4007" s="5">
        <v>0</v>
      </c>
      <c r="N4007" s="6">
        <v>0</v>
      </c>
      <c r="O4007" s="5">
        <v>0</v>
      </c>
      <c r="P4007" s="6">
        <v>0</v>
      </c>
      <c r="Q4007" s="5">
        <v>0</v>
      </c>
      <c r="R4007" s="6">
        <v>0</v>
      </c>
      <c r="S4007" s="5">
        <v>0</v>
      </c>
      <c r="T4007" s="6">
        <v>0</v>
      </c>
      <c r="U4007" s="5">
        <v>0</v>
      </c>
      <c r="V4007" s="6">
        <v>0</v>
      </c>
      <c r="W4007" s="5">
        <v>0</v>
      </c>
      <c r="X4007" s="6">
        <v>0</v>
      </c>
      <c r="Y4007" s="5">
        <v>0</v>
      </c>
      <c r="Z4007" s="6">
        <v>0</v>
      </c>
      <c r="AA4007" s="5">
        <v>0</v>
      </c>
      <c r="AB4007" s="6">
        <v>0</v>
      </c>
      <c r="AC4007" s="5">
        <v>0</v>
      </c>
      <c r="AD4007" s="6">
        <v>0</v>
      </c>
      <c r="AE4007" s="5">
        <v>0</v>
      </c>
      <c r="AF4007" s="6">
        <v>0</v>
      </c>
    </row>
    <row r="4008" spans="2:32" x14ac:dyDescent="0.35">
      <c r="B4008" s="1" t="s">
        <v>643</v>
      </c>
      <c r="C4008" s="5">
        <v>0</v>
      </c>
      <c r="D4008" s="6">
        <v>0</v>
      </c>
      <c r="E4008" s="5">
        <v>0</v>
      </c>
      <c r="F4008" s="6">
        <v>0</v>
      </c>
      <c r="G4008" s="5">
        <v>0</v>
      </c>
      <c r="H4008" s="6">
        <v>0</v>
      </c>
      <c r="I4008" s="5">
        <v>0</v>
      </c>
      <c r="J4008" s="6">
        <v>0</v>
      </c>
      <c r="K4008" s="5">
        <v>0</v>
      </c>
      <c r="L4008" s="6">
        <v>0</v>
      </c>
      <c r="M4008" s="5">
        <v>0</v>
      </c>
      <c r="N4008" s="6">
        <v>0</v>
      </c>
      <c r="O4008" s="5">
        <v>0</v>
      </c>
      <c r="P4008" s="6">
        <v>0</v>
      </c>
      <c r="Q4008" s="5">
        <v>0</v>
      </c>
      <c r="R4008" s="6">
        <v>0</v>
      </c>
      <c r="S4008" s="5">
        <v>0</v>
      </c>
      <c r="T4008" s="6">
        <v>0</v>
      </c>
      <c r="U4008" s="5">
        <v>0</v>
      </c>
      <c r="V4008" s="6">
        <v>0</v>
      </c>
      <c r="W4008" s="5">
        <v>0</v>
      </c>
      <c r="X4008" s="6">
        <v>0</v>
      </c>
      <c r="Y4008" s="5">
        <v>0</v>
      </c>
      <c r="Z4008" s="6">
        <v>0</v>
      </c>
      <c r="AA4008" s="5">
        <v>0</v>
      </c>
      <c r="AB4008" s="6">
        <v>0</v>
      </c>
      <c r="AC4008" s="5">
        <v>0</v>
      </c>
      <c r="AD4008" s="6">
        <v>0</v>
      </c>
      <c r="AE4008" s="5">
        <v>0</v>
      </c>
      <c r="AF4008" s="6">
        <v>0</v>
      </c>
    </row>
    <row r="4009" spans="2:32" x14ac:dyDescent="0.35">
      <c r="B4009" s="2" t="s">
        <v>11</v>
      </c>
    </row>
    <row r="4010" spans="2:32" x14ac:dyDescent="0.35">
      <c r="B4010" s="1" t="s">
        <v>644</v>
      </c>
      <c r="C4010" s="5">
        <v>0</v>
      </c>
      <c r="D4010" s="6">
        <v>0</v>
      </c>
      <c r="E4010" s="5">
        <v>0</v>
      </c>
      <c r="F4010" s="6">
        <v>0</v>
      </c>
      <c r="G4010" s="5">
        <v>0</v>
      </c>
      <c r="H4010" s="6">
        <v>0</v>
      </c>
      <c r="I4010" s="5">
        <v>0</v>
      </c>
      <c r="J4010" s="6">
        <v>0</v>
      </c>
      <c r="K4010" s="5">
        <v>0</v>
      </c>
      <c r="L4010" s="6">
        <v>0</v>
      </c>
      <c r="M4010" s="5">
        <v>0</v>
      </c>
      <c r="N4010" s="6">
        <v>0</v>
      </c>
      <c r="O4010" s="5">
        <v>0</v>
      </c>
      <c r="P4010" s="6">
        <v>0</v>
      </c>
      <c r="Q4010" s="5">
        <v>0</v>
      </c>
      <c r="R4010" s="6">
        <v>0</v>
      </c>
      <c r="S4010" s="5">
        <v>0</v>
      </c>
      <c r="T4010" s="6">
        <v>0</v>
      </c>
      <c r="U4010" s="5">
        <v>0</v>
      </c>
      <c r="V4010" s="6">
        <v>0</v>
      </c>
      <c r="W4010" s="5">
        <v>0</v>
      </c>
      <c r="X4010" s="6">
        <v>0</v>
      </c>
      <c r="Y4010" s="5">
        <v>0</v>
      </c>
      <c r="Z4010" s="6">
        <v>0</v>
      </c>
      <c r="AA4010" s="5">
        <v>0</v>
      </c>
      <c r="AB4010" s="6">
        <v>0</v>
      </c>
      <c r="AC4010" s="5">
        <v>0</v>
      </c>
      <c r="AD4010" s="6">
        <v>0</v>
      </c>
      <c r="AE4010" s="5">
        <v>0</v>
      </c>
      <c r="AF4010" s="6">
        <v>0</v>
      </c>
    </row>
    <row r="4011" spans="2:32" x14ac:dyDescent="0.35">
      <c r="B4011" s="1" t="s">
        <v>645</v>
      </c>
      <c r="C4011" s="5">
        <v>0</v>
      </c>
      <c r="D4011" s="6">
        <v>0</v>
      </c>
      <c r="E4011" s="5">
        <v>0</v>
      </c>
      <c r="F4011" s="6">
        <v>0</v>
      </c>
      <c r="G4011" s="5">
        <v>0</v>
      </c>
      <c r="H4011" s="6">
        <v>0</v>
      </c>
      <c r="I4011" s="5">
        <v>0</v>
      </c>
      <c r="J4011" s="6">
        <v>0</v>
      </c>
      <c r="K4011" s="5">
        <v>0</v>
      </c>
      <c r="L4011" s="6">
        <v>0</v>
      </c>
      <c r="M4011" s="5">
        <v>0</v>
      </c>
      <c r="N4011" s="6">
        <v>0</v>
      </c>
      <c r="O4011" s="5">
        <v>0</v>
      </c>
      <c r="P4011" s="6">
        <v>0</v>
      </c>
      <c r="Q4011" s="5">
        <v>0</v>
      </c>
      <c r="R4011" s="6">
        <v>0</v>
      </c>
      <c r="S4011" s="5">
        <v>0</v>
      </c>
      <c r="T4011" s="6">
        <v>0</v>
      </c>
      <c r="U4011" s="5">
        <v>0</v>
      </c>
      <c r="V4011" s="6">
        <v>0</v>
      </c>
      <c r="W4011" s="5">
        <v>0</v>
      </c>
      <c r="X4011" s="6">
        <v>0</v>
      </c>
      <c r="Y4011" s="5">
        <v>0</v>
      </c>
      <c r="Z4011" s="6">
        <v>0</v>
      </c>
      <c r="AA4011" s="5">
        <v>0</v>
      </c>
      <c r="AB4011" s="6">
        <v>0</v>
      </c>
      <c r="AC4011" s="5">
        <v>0</v>
      </c>
      <c r="AD4011" s="6">
        <v>0</v>
      </c>
      <c r="AE4011" s="5">
        <v>0</v>
      </c>
      <c r="AF4011" s="6">
        <v>0</v>
      </c>
    </row>
    <row r="4012" spans="2:32" x14ac:dyDescent="0.35">
      <c r="B4012" s="1" t="s">
        <v>646</v>
      </c>
      <c r="C4012" s="5">
        <v>0</v>
      </c>
      <c r="D4012" s="6">
        <v>0</v>
      </c>
      <c r="E4012" s="5">
        <v>0</v>
      </c>
      <c r="F4012" s="6">
        <v>0</v>
      </c>
      <c r="G4012" s="5">
        <v>0</v>
      </c>
      <c r="H4012" s="6">
        <v>0</v>
      </c>
      <c r="I4012" s="5">
        <v>0</v>
      </c>
      <c r="J4012" s="6">
        <v>0</v>
      </c>
      <c r="K4012" s="5">
        <v>0</v>
      </c>
      <c r="L4012" s="6">
        <v>0</v>
      </c>
      <c r="M4012" s="5">
        <v>0</v>
      </c>
      <c r="N4012" s="6">
        <v>0</v>
      </c>
      <c r="O4012" s="5">
        <v>0</v>
      </c>
      <c r="P4012" s="6">
        <v>0</v>
      </c>
      <c r="Q4012" s="5">
        <v>0</v>
      </c>
      <c r="R4012" s="6">
        <v>0</v>
      </c>
      <c r="S4012" s="5">
        <v>0</v>
      </c>
      <c r="T4012" s="6">
        <v>0</v>
      </c>
      <c r="U4012" s="5">
        <v>0</v>
      </c>
      <c r="V4012" s="6">
        <v>0</v>
      </c>
      <c r="W4012" s="5">
        <v>0</v>
      </c>
      <c r="X4012" s="6">
        <v>0</v>
      </c>
      <c r="Y4012" s="5">
        <v>0</v>
      </c>
      <c r="Z4012" s="6">
        <v>0</v>
      </c>
      <c r="AA4012" s="5">
        <v>0</v>
      </c>
      <c r="AB4012" s="6">
        <v>0</v>
      </c>
      <c r="AC4012" s="5">
        <v>0</v>
      </c>
      <c r="AD4012" s="6">
        <v>0</v>
      </c>
      <c r="AE4012" s="5">
        <v>0</v>
      </c>
      <c r="AF4012" s="6">
        <v>0</v>
      </c>
    </row>
    <row r="4013" spans="2:32" x14ac:dyDescent="0.35">
      <c r="B4013" s="1" t="s">
        <v>647</v>
      </c>
      <c r="C4013" s="5">
        <v>2.3600000000000001E-3</v>
      </c>
      <c r="D4013" s="6">
        <v>2.0409999999999999</v>
      </c>
      <c r="E4013" s="5">
        <v>0</v>
      </c>
      <c r="F4013" s="6">
        <v>0</v>
      </c>
      <c r="G4013" s="5">
        <v>0</v>
      </c>
      <c r="H4013" s="6">
        <v>0</v>
      </c>
      <c r="I4013" s="5">
        <v>0</v>
      </c>
      <c r="J4013" s="6">
        <v>0</v>
      </c>
      <c r="K4013" s="5">
        <v>0</v>
      </c>
      <c r="L4013" s="6">
        <v>0</v>
      </c>
      <c r="M4013" s="5">
        <v>0</v>
      </c>
      <c r="N4013" s="6">
        <v>0</v>
      </c>
      <c r="O4013" s="5">
        <v>0</v>
      </c>
      <c r="P4013" s="6">
        <v>0</v>
      </c>
      <c r="Q4013" s="5">
        <v>0</v>
      </c>
      <c r="R4013" s="6">
        <v>0</v>
      </c>
      <c r="S4013" s="5">
        <v>0</v>
      </c>
      <c r="T4013" s="6">
        <v>0</v>
      </c>
      <c r="U4013" s="5">
        <v>0</v>
      </c>
      <c r="V4013" s="6">
        <v>0</v>
      </c>
      <c r="W4013" s="5">
        <v>0</v>
      </c>
      <c r="X4013" s="6">
        <v>0</v>
      </c>
      <c r="Y4013" s="5">
        <v>6.0400000000000002E-3</v>
      </c>
      <c r="Z4013" s="6">
        <v>0.56799999999999995</v>
      </c>
      <c r="AA4013" s="5">
        <v>1.205E-2</v>
      </c>
      <c r="AB4013" s="6">
        <v>1.474</v>
      </c>
      <c r="AC4013" s="5">
        <v>0</v>
      </c>
      <c r="AD4013" s="6">
        <v>0</v>
      </c>
      <c r="AE4013" s="5">
        <v>0</v>
      </c>
      <c r="AF4013" s="6">
        <v>0</v>
      </c>
    </row>
    <row r="4014" spans="2:32" x14ac:dyDescent="0.35">
      <c r="B4014" s="1" t="s">
        <v>648</v>
      </c>
      <c r="C4014" s="5">
        <v>6.6E-4</v>
      </c>
      <c r="D4014" s="6">
        <v>0.56799999999999995</v>
      </c>
      <c r="E4014" s="5">
        <v>0</v>
      </c>
      <c r="F4014" s="6">
        <v>0</v>
      </c>
      <c r="G4014" s="5">
        <v>0</v>
      </c>
      <c r="H4014" s="6">
        <v>0</v>
      </c>
      <c r="I4014" s="5">
        <v>0</v>
      </c>
      <c r="J4014" s="6">
        <v>0</v>
      </c>
      <c r="K4014" s="5">
        <v>0</v>
      </c>
      <c r="L4014" s="6">
        <v>0</v>
      </c>
      <c r="M4014" s="5">
        <v>0</v>
      </c>
      <c r="N4014" s="6">
        <v>0</v>
      </c>
      <c r="O4014" s="5">
        <v>0</v>
      </c>
      <c r="P4014" s="6">
        <v>0</v>
      </c>
      <c r="Q4014" s="5">
        <v>0</v>
      </c>
      <c r="R4014" s="6">
        <v>0</v>
      </c>
      <c r="S4014" s="5">
        <v>0</v>
      </c>
      <c r="T4014" s="6">
        <v>0</v>
      </c>
      <c r="U4014" s="5">
        <v>0</v>
      </c>
      <c r="V4014" s="6">
        <v>0</v>
      </c>
      <c r="W4014" s="5">
        <v>0</v>
      </c>
      <c r="X4014" s="6">
        <v>0</v>
      </c>
      <c r="Y4014" s="5">
        <v>6.0400000000000002E-3</v>
      </c>
      <c r="Z4014" s="6">
        <v>0.56799999999999995</v>
      </c>
      <c r="AA4014" s="5">
        <v>0</v>
      </c>
      <c r="AB4014" s="6">
        <v>0</v>
      </c>
      <c r="AC4014" s="5">
        <v>0</v>
      </c>
      <c r="AD4014" s="6">
        <v>0</v>
      </c>
      <c r="AE4014" s="5">
        <v>0</v>
      </c>
      <c r="AF4014" s="6">
        <v>0</v>
      </c>
    </row>
    <row r="4015" spans="2:32" x14ac:dyDescent="0.35">
      <c r="B4015" s="1" t="s">
        <v>649</v>
      </c>
      <c r="C4015" s="5">
        <v>0</v>
      </c>
      <c r="D4015" s="6">
        <v>0</v>
      </c>
      <c r="E4015" s="5">
        <v>0</v>
      </c>
      <c r="F4015" s="6">
        <v>0</v>
      </c>
      <c r="G4015" s="5">
        <v>0</v>
      </c>
      <c r="H4015" s="6">
        <v>0</v>
      </c>
      <c r="I4015" s="5">
        <v>0</v>
      </c>
      <c r="J4015" s="6">
        <v>0</v>
      </c>
      <c r="K4015" s="5">
        <v>0</v>
      </c>
      <c r="L4015" s="6">
        <v>0</v>
      </c>
      <c r="M4015" s="5">
        <v>0</v>
      </c>
      <c r="N4015" s="6">
        <v>0</v>
      </c>
      <c r="O4015" s="5">
        <v>0</v>
      </c>
      <c r="P4015" s="6">
        <v>0</v>
      </c>
      <c r="Q4015" s="5">
        <v>0</v>
      </c>
      <c r="R4015" s="6">
        <v>0</v>
      </c>
      <c r="S4015" s="5">
        <v>0</v>
      </c>
      <c r="T4015" s="6">
        <v>0</v>
      </c>
      <c r="U4015" s="5">
        <v>0</v>
      </c>
      <c r="V4015" s="6">
        <v>0</v>
      </c>
      <c r="W4015" s="5">
        <v>0</v>
      </c>
      <c r="X4015" s="6">
        <v>0</v>
      </c>
      <c r="Y4015" s="5">
        <v>0</v>
      </c>
      <c r="Z4015" s="6">
        <v>0</v>
      </c>
      <c r="AA4015" s="5">
        <v>0</v>
      </c>
      <c r="AB4015" s="6">
        <v>0</v>
      </c>
      <c r="AC4015" s="5">
        <v>0</v>
      </c>
      <c r="AD4015" s="6">
        <v>0</v>
      </c>
      <c r="AE4015" s="5">
        <v>0</v>
      </c>
      <c r="AF4015" s="6">
        <v>0</v>
      </c>
    </row>
    <row r="4016" spans="2:32" x14ac:dyDescent="0.35">
      <c r="B4016" s="1" t="s">
        <v>650</v>
      </c>
      <c r="C4016" s="5">
        <v>0</v>
      </c>
      <c r="D4016" s="6">
        <v>0</v>
      </c>
      <c r="E4016" s="5">
        <v>0</v>
      </c>
      <c r="F4016" s="6">
        <v>0</v>
      </c>
      <c r="G4016" s="5">
        <v>0</v>
      </c>
      <c r="H4016" s="6">
        <v>0</v>
      </c>
      <c r="I4016" s="5">
        <v>0</v>
      </c>
      <c r="J4016" s="6">
        <v>0</v>
      </c>
      <c r="K4016" s="5">
        <v>0</v>
      </c>
      <c r="L4016" s="6">
        <v>0</v>
      </c>
      <c r="M4016" s="5">
        <v>0</v>
      </c>
      <c r="N4016" s="6">
        <v>0</v>
      </c>
      <c r="O4016" s="5">
        <v>0</v>
      </c>
      <c r="P4016" s="6">
        <v>0</v>
      </c>
      <c r="Q4016" s="5">
        <v>0</v>
      </c>
      <c r="R4016" s="6">
        <v>0</v>
      </c>
      <c r="S4016" s="5">
        <v>0</v>
      </c>
      <c r="T4016" s="6">
        <v>0</v>
      </c>
      <c r="U4016" s="5">
        <v>0</v>
      </c>
      <c r="V4016" s="6">
        <v>0</v>
      </c>
      <c r="W4016" s="5">
        <v>0</v>
      </c>
      <c r="X4016" s="6">
        <v>0</v>
      </c>
      <c r="Y4016" s="5">
        <v>0</v>
      </c>
      <c r="Z4016" s="6">
        <v>0</v>
      </c>
      <c r="AA4016" s="5">
        <v>0</v>
      </c>
      <c r="AB4016" s="6">
        <v>0</v>
      </c>
      <c r="AC4016" s="5">
        <v>0</v>
      </c>
      <c r="AD4016" s="6">
        <v>0</v>
      </c>
      <c r="AE4016" s="5">
        <v>0</v>
      </c>
      <c r="AF4016" s="6">
        <v>0</v>
      </c>
    </row>
    <row r="4017" spans="2:32" x14ac:dyDescent="0.35">
      <c r="B4017" s="1" t="s">
        <v>651</v>
      </c>
      <c r="C4017" s="5">
        <v>1.31E-3</v>
      </c>
      <c r="D4017" s="6">
        <v>1.135</v>
      </c>
      <c r="E4017" s="5">
        <v>0</v>
      </c>
      <c r="F4017" s="6">
        <v>0</v>
      </c>
      <c r="G4017" s="5">
        <v>0</v>
      </c>
      <c r="H4017" s="6">
        <v>0</v>
      </c>
      <c r="I4017" s="5">
        <v>0</v>
      </c>
      <c r="J4017" s="6">
        <v>0</v>
      </c>
      <c r="K4017" s="5">
        <v>0</v>
      </c>
      <c r="L4017" s="6">
        <v>0</v>
      </c>
      <c r="M4017" s="5">
        <v>0</v>
      </c>
      <c r="N4017" s="6">
        <v>0</v>
      </c>
      <c r="O4017" s="5">
        <v>0</v>
      </c>
      <c r="P4017" s="6">
        <v>0</v>
      </c>
      <c r="Q4017" s="5">
        <v>0</v>
      </c>
      <c r="R4017" s="6">
        <v>0</v>
      </c>
      <c r="S4017" s="5">
        <v>0</v>
      </c>
      <c r="T4017" s="6">
        <v>0</v>
      </c>
      <c r="U4017" s="5">
        <v>0</v>
      </c>
      <c r="V4017" s="6">
        <v>0</v>
      </c>
      <c r="W4017" s="5">
        <v>0</v>
      </c>
      <c r="X4017" s="6">
        <v>0</v>
      </c>
      <c r="Y4017" s="5">
        <v>1.2070000000000001E-2</v>
      </c>
      <c r="Z4017" s="6">
        <v>1.135</v>
      </c>
      <c r="AA4017" s="5">
        <v>0</v>
      </c>
      <c r="AB4017" s="6">
        <v>0</v>
      </c>
      <c r="AC4017" s="5">
        <v>0</v>
      </c>
      <c r="AD4017" s="6">
        <v>0</v>
      </c>
      <c r="AE4017" s="5">
        <v>0</v>
      </c>
      <c r="AF4017" s="6">
        <v>0</v>
      </c>
    </row>
    <row r="4018" spans="2:32" x14ac:dyDescent="0.35">
      <c r="B4018" s="1" t="s">
        <v>167</v>
      </c>
      <c r="C4018" s="5">
        <v>6.6E-4</v>
      </c>
      <c r="D4018" s="6">
        <v>0.56799999999999995</v>
      </c>
      <c r="E4018" s="5">
        <v>0</v>
      </c>
      <c r="F4018" s="6">
        <v>0</v>
      </c>
      <c r="G4018" s="5">
        <v>0</v>
      </c>
      <c r="H4018" s="6">
        <v>0</v>
      </c>
      <c r="I4018" s="5">
        <v>0</v>
      </c>
      <c r="J4018" s="6">
        <v>0</v>
      </c>
      <c r="K4018" s="5">
        <v>0</v>
      </c>
      <c r="L4018" s="6">
        <v>0</v>
      </c>
      <c r="M4018" s="5">
        <v>0</v>
      </c>
      <c r="N4018" s="6">
        <v>0</v>
      </c>
      <c r="O4018" s="5">
        <v>0</v>
      </c>
      <c r="P4018" s="6">
        <v>0</v>
      </c>
      <c r="Q4018" s="5">
        <v>0</v>
      </c>
      <c r="R4018" s="6">
        <v>0</v>
      </c>
      <c r="S4018" s="5">
        <v>0</v>
      </c>
      <c r="T4018" s="6">
        <v>0</v>
      </c>
      <c r="U4018" s="5">
        <v>0</v>
      </c>
      <c r="V4018" s="6">
        <v>0</v>
      </c>
      <c r="W4018" s="5">
        <v>0</v>
      </c>
      <c r="X4018" s="6">
        <v>0</v>
      </c>
      <c r="Y4018" s="5">
        <v>6.0400000000000002E-3</v>
      </c>
      <c r="Z4018" s="6">
        <v>0.56799999999999995</v>
      </c>
      <c r="AA4018" s="5">
        <v>0</v>
      </c>
      <c r="AB4018" s="6">
        <v>0</v>
      </c>
      <c r="AC4018" s="5">
        <v>0</v>
      </c>
      <c r="AD4018" s="6">
        <v>0</v>
      </c>
      <c r="AE4018" s="5">
        <v>0</v>
      </c>
      <c r="AF4018" s="6">
        <v>0</v>
      </c>
    </row>
    <row r="4019" spans="2:32" x14ac:dyDescent="0.35">
      <c r="B4019" s="1" t="s">
        <v>652</v>
      </c>
      <c r="C4019" s="5">
        <v>0</v>
      </c>
      <c r="D4019" s="6">
        <v>0</v>
      </c>
      <c r="E4019" s="5">
        <v>0</v>
      </c>
      <c r="F4019" s="6">
        <v>0</v>
      </c>
      <c r="G4019" s="5">
        <v>0</v>
      </c>
      <c r="H4019" s="6">
        <v>0</v>
      </c>
      <c r="I4019" s="5">
        <v>0</v>
      </c>
      <c r="J4019" s="6">
        <v>0</v>
      </c>
      <c r="K4019" s="5">
        <v>0</v>
      </c>
      <c r="L4019" s="6">
        <v>0</v>
      </c>
      <c r="M4019" s="5">
        <v>0</v>
      </c>
      <c r="N4019" s="6">
        <v>0</v>
      </c>
      <c r="O4019" s="5">
        <v>0</v>
      </c>
      <c r="P4019" s="6">
        <v>0</v>
      </c>
      <c r="Q4019" s="5">
        <v>0</v>
      </c>
      <c r="R4019" s="6">
        <v>0</v>
      </c>
      <c r="S4019" s="5">
        <v>0</v>
      </c>
      <c r="T4019" s="6">
        <v>0</v>
      </c>
      <c r="U4019" s="5">
        <v>0</v>
      </c>
      <c r="V4019" s="6">
        <v>0</v>
      </c>
      <c r="W4019" s="5">
        <v>0</v>
      </c>
      <c r="X4019" s="6">
        <v>0</v>
      </c>
      <c r="Y4019" s="5">
        <v>0</v>
      </c>
      <c r="Z4019" s="6">
        <v>0</v>
      </c>
      <c r="AA4019" s="5">
        <v>0</v>
      </c>
      <c r="AB4019" s="6">
        <v>0</v>
      </c>
      <c r="AC4019" s="5">
        <v>0</v>
      </c>
      <c r="AD4019" s="6">
        <v>0</v>
      </c>
      <c r="AE4019" s="5">
        <v>0</v>
      </c>
      <c r="AF4019" s="6">
        <v>0</v>
      </c>
    </row>
    <row r="4020" spans="2:32" x14ac:dyDescent="0.35">
      <c r="B4020" s="1" t="s">
        <v>653</v>
      </c>
      <c r="C4020" s="5">
        <v>0</v>
      </c>
      <c r="D4020" s="6">
        <v>0</v>
      </c>
      <c r="E4020" s="5">
        <v>0</v>
      </c>
      <c r="F4020" s="6">
        <v>0</v>
      </c>
      <c r="G4020" s="5">
        <v>0</v>
      </c>
      <c r="H4020" s="6">
        <v>0</v>
      </c>
      <c r="I4020" s="5">
        <v>0</v>
      </c>
      <c r="J4020" s="6">
        <v>0</v>
      </c>
      <c r="K4020" s="5">
        <v>0</v>
      </c>
      <c r="L4020" s="6">
        <v>0</v>
      </c>
      <c r="M4020" s="5">
        <v>0</v>
      </c>
      <c r="N4020" s="6">
        <v>0</v>
      </c>
      <c r="O4020" s="5">
        <v>0</v>
      </c>
      <c r="P4020" s="6">
        <v>0</v>
      </c>
      <c r="Q4020" s="5">
        <v>0</v>
      </c>
      <c r="R4020" s="6">
        <v>0</v>
      </c>
      <c r="S4020" s="5">
        <v>0</v>
      </c>
      <c r="T4020" s="6">
        <v>0</v>
      </c>
      <c r="U4020" s="5">
        <v>0</v>
      </c>
      <c r="V4020" s="6">
        <v>0</v>
      </c>
      <c r="W4020" s="5">
        <v>0</v>
      </c>
      <c r="X4020" s="6">
        <v>0</v>
      </c>
      <c r="Y4020" s="5">
        <v>0</v>
      </c>
      <c r="Z4020" s="6">
        <v>0</v>
      </c>
      <c r="AA4020" s="5">
        <v>0</v>
      </c>
      <c r="AB4020" s="6">
        <v>0</v>
      </c>
      <c r="AC4020" s="5">
        <v>0</v>
      </c>
      <c r="AD4020" s="6">
        <v>0</v>
      </c>
      <c r="AE4020" s="5">
        <v>0</v>
      </c>
      <c r="AF4020" s="6">
        <v>0</v>
      </c>
    </row>
    <row r="4021" spans="2:32" x14ac:dyDescent="0.35">
      <c r="B4021" s="2" t="s">
        <v>12</v>
      </c>
    </row>
    <row r="4022" spans="2:32" x14ac:dyDescent="0.35">
      <c r="B4022" s="1" t="s">
        <v>169</v>
      </c>
      <c r="C4022" s="5">
        <v>0</v>
      </c>
      <c r="D4022" s="6">
        <v>0</v>
      </c>
      <c r="E4022" s="5">
        <v>0</v>
      </c>
      <c r="F4022" s="6">
        <v>0</v>
      </c>
      <c r="G4022" s="5">
        <v>0</v>
      </c>
      <c r="H4022" s="6">
        <v>0</v>
      </c>
      <c r="I4022" s="5">
        <v>0</v>
      </c>
      <c r="J4022" s="6">
        <v>0</v>
      </c>
      <c r="K4022" s="5">
        <v>0</v>
      </c>
      <c r="L4022" s="6">
        <v>0</v>
      </c>
      <c r="M4022" s="5">
        <v>0</v>
      </c>
      <c r="N4022" s="6">
        <v>0</v>
      </c>
      <c r="O4022" s="5">
        <v>0</v>
      </c>
      <c r="P4022" s="6">
        <v>0</v>
      </c>
      <c r="Q4022" s="5">
        <v>0</v>
      </c>
      <c r="R4022" s="6">
        <v>0</v>
      </c>
      <c r="S4022" s="5">
        <v>0</v>
      </c>
      <c r="T4022" s="6">
        <v>0</v>
      </c>
      <c r="U4022" s="5">
        <v>0</v>
      </c>
      <c r="V4022" s="6">
        <v>0</v>
      </c>
      <c r="W4022" s="5">
        <v>0</v>
      </c>
      <c r="X4022" s="6">
        <v>0</v>
      </c>
      <c r="Y4022" s="5">
        <v>0</v>
      </c>
      <c r="Z4022" s="6">
        <v>0</v>
      </c>
      <c r="AA4022" s="5">
        <v>0</v>
      </c>
      <c r="AB4022" s="6">
        <v>0</v>
      </c>
      <c r="AC4022" s="5">
        <v>0</v>
      </c>
      <c r="AD4022" s="6">
        <v>0</v>
      </c>
      <c r="AE4022" s="5">
        <v>0</v>
      </c>
      <c r="AF4022" s="6">
        <v>0</v>
      </c>
    </row>
    <row r="4023" spans="2:32" x14ac:dyDescent="0.35">
      <c r="B4023" s="1" t="s">
        <v>654</v>
      </c>
      <c r="C4023" s="5">
        <v>0</v>
      </c>
      <c r="D4023" s="6">
        <v>0</v>
      </c>
      <c r="E4023" s="5">
        <v>0</v>
      </c>
      <c r="F4023" s="6">
        <v>0</v>
      </c>
      <c r="G4023" s="5">
        <v>0</v>
      </c>
      <c r="H4023" s="6">
        <v>0</v>
      </c>
      <c r="I4023" s="5">
        <v>0</v>
      </c>
      <c r="J4023" s="6">
        <v>0</v>
      </c>
      <c r="K4023" s="5">
        <v>0</v>
      </c>
      <c r="L4023" s="6">
        <v>0</v>
      </c>
      <c r="M4023" s="5">
        <v>0</v>
      </c>
      <c r="N4023" s="6">
        <v>0</v>
      </c>
      <c r="O4023" s="5">
        <v>0</v>
      </c>
      <c r="P4023" s="6">
        <v>0</v>
      </c>
      <c r="Q4023" s="5">
        <v>0</v>
      </c>
      <c r="R4023" s="6">
        <v>0</v>
      </c>
      <c r="S4023" s="5">
        <v>0</v>
      </c>
      <c r="T4023" s="6">
        <v>0</v>
      </c>
      <c r="U4023" s="5">
        <v>0</v>
      </c>
      <c r="V4023" s="6">
        <v>0</v>
      </c>
      <c r="W4023" s="5">
        <v>0</v>
      </c>
      <c r="X4023" s="6">
        <v>0</v>
      </c>
      <c r="Y4023" s="5">
        <v>0</v>
      </c>
      <c r="Z4023" s="6">
        <v>0</v>
      </c>
      <c r="AA4023" s="5">
        <v>0</v>
      </c>
      <c r="AB4023" s="6">
        <v>0</v>
      </c>
      <c r="AC4023" s="5">
        <v>0</v>
      </c>
      <c r="AD4023" s="6">
        <v>0</v>
      </c>
      <c r="AE4023" s="5">
        <v>0</v>
      </c>
      <c r="AF4023" s="6">
        <v>0</v>
      </c>
    </row>
    <row r="4024" spans="2:32" x14ac:dyDescent="0.35">
      <c r="B4024" s="1" t="s">
        <v>655</v>
      </c>
      <c r="C4024" s="5">
        <v>2.1800000000000001E-3</v>
      </c>
      <c r="D4024" s="6">
        <v>1.885</v>
      </c>
      <c r="E4024" s="5">
        <v>0</v>
      </c>
      <c r="F4024" s="6">
        <v>0</v>
      </c>
      <c r="G4024" s="5">
        <v>0</v>
      </c>
      <c r="H4024" s="6">
        <v>0</v>
      </c>
      <c r="I4024" s="5">
        <v>0</v>
      </c>
      <c r="J4024" s="6">
        <v>0</v>
      </c>
      <c r="K4024" s="5">
        <v>0</v>
      </c>
      <c r="L4024" s="6">
        <v>0</v>
      </c>
      <c r="M4024" s="5">
        <v>0</v>
      </c>
      <c r="N4024" s="6">
        <v>0</v>
      </c>
      <c r="O4024" s="5">
        <v>0</v>
      </c>
      <c r="P4024" s="6">
        <v>0</v>
      </c>
      <c r="Q4024" s="5">
        <v>0</v>
      </c>
      <c r="R4024" s="6">
        <v>0</v>
      </c>
      <c r="S4024" s="5">
        <v>0</v>
      </c>
      <c r="T4024" s="6">
        <v>0</v>
      </c>
      <c r="U4024" s="5">
        <v>0</v>
      </c>
      <c r="V4024" s="6">
        <v>0</v>
      </c>
      <c r="W4024" s="5">
        <v>0</v>
      </c>
      <c r="X4024" s="6">
        <v>0</v>
      </c>
      <c r="Y4024" s="5">
        <v>0</v>
      </c>
      <c r="Z4024" s="6">
        <v>0</v>
      </c>
      <c r="AA4024" s="5">
        <v>1.541E-2</v>
      </c>
      <c r="AB4024" s="6">
        <v>1.885</v>
      </c>
      <c r="AC4024" s="5">
        <v>0</v>
      </c>
      <c r="AD4024" s="6">
        <v>0</v>
      </c>
      <c r="AE4024" s="5">
        <v>0</v>
      </c>
      <c r="AF4024" s="6">
        <v>0</v>
      </c>
    </row>
    <row r="4025" spans="2:32" x14ac:dyDescent="0.35">
      <c r="B4025" s="1" t="s">
        <v>656</v>
      </c>
      <c r="C4025" s="5">
        <v>0</v>
      </c>
      <c r="D4025" s="6">
        <v>0</v>
      </c>
      <c r="E4025" s="5">
        <v>0</v>
      </c>
      <c r="F4025" s="6">
        <v>0</v>
      </c>
      <c r="G4025" s="5">
        <v>0</v>
      </c>
      <c r="H4025" s="6">
        <v>0</v>
      </c>
      <c r="I4025" s="5">
        <v>0</v>
      </c>
      <c r="J4025" s="6">
        <v>0</v>
      </c>
      <c r="K4025" s="5">
        <v>0</v>
      </c>
      <c r="L4025" s="6">
        <v>0</v>
      </c>
      <c r="M4025" s="5">
        <v>0</v>
      </c>
      <c r="N4025" s="6">
        <v>0</v>
      </c>
      <c r="O4025" s="5">
        <v>0</v>
      </c>
      <c r="P4025" s="6">
        <v>0</v>
      </c>
      <c r="Q4025" s="5">
        <v>0</v>
      </c>
      <c r="R4025" s="6">
        <v>0</v>
      </c>
      <c r="S4025" s="5">
        <v>0</v>
      </c>
      <c r="T4025" s="6">
        <v>0</v>
      </c>
      <c r="U4025" s="5">
        <v>0</v>
      </c>
      <c r="V4025" s="6">
        <v>0</v>
      </c>
      <c r="W4025" s="5">
        <v>0</v>
      </c>
      <c r="X4025" s="6">
        <v>0</v>
      </c>
      <c r="Y4025" s="5">
        <v>0</v>
      </c>
      <c r="Z4025" s="6">
        <v>0</v>
      </c>
      <c r="AA4025" s="5">
        <v>0</v>
      </c>
      <c r="AB4025" s="6">
        <v>0</v>
      </c>
      <c r="AC4025" s="5">
        <v>0</v>
      </c>
      <c r="AD4025" s="6">
        <v>0</v>
      </c>
      <c r="AE4025" s="5">
        <v>0</v>
      </c>
      <c r="AF4025" s="6">
        <v>0</v>
      </c>
    </row>
    <row r="4026" spans="2:32" x14ac:dyDescent="0.35">
      <c r="B4026" s="1" t="s">
        <v>657</v>
      </c>
      <c r="C4026" s="5">
        <v>0</v>
      </c>
      <c r="D4026" s="6">
        <v>0</v>
      </c>
      <c r="E4026" s="5">
        <v>0</v>
      </c>
      <c r="F4026" s="6">
        <v>0</v>
      </c>
      <c r="G4026" s="5">
        <v>0</v>
      </c>
      <c r="H4026" s="6">
        <v>0</v>
      </c>
      <c r="I4026" s="5">
        <v>0</v>
      </c>
      <c r="J4026" s="6">
        <v>0</v>
      </c>
      <c r="K4026" s="5">
        <v>0</v>
      </c>
      <c r="L4026" s="6">
        <v>0</v>
      </c>
      <c r="M4026" s="5">
        <v>0</v>
      </c>
      <c r="N4026" s="6">
        <v>0</v>
      </c>
      <c r="O4026" s="5">
        <v>0</v>
      </c>
      <c r="P4026" s="6">
        <v>0</v>
      </c>
      <c r="Q4026" s="5">
        <v>0</v>
      </c>
      <c r="R4026" s="6">
        <v>0</v>
      </c>
      <c r="S4026" s="5">
        <v>0</v>
      </c>
      <c r="T4026" s="6">
        <v>0</v>
      </c>
      <c r="U4026" s="5">
        <v>0</v>
      </c>
      <c r="V4026" s="6">
        <v>0</v>
      </c>
      <c r="W4026" s="5">
        <v>0</v>
      </c>
      <c r="X4026" s="6">
        <v>0</v>
      </c>
      <c r="Y4026" s="5">
        <v>0</v>
      </c>
      <c r="Z4026" s="6">
        <v>0</v>
      </c>
      <c r="AA4026" s="5">
        <v>0</v>
      </c>
      <c r="AB4026" s="6">
        <v>0</v>
      </c>
      <c r="AC4026" s="5">
        <v>0</v>
      </c>
      <c r="AD4026" s="6">
        <v>0</v>
      </c>
      <c r="AE4026" s="5">
        <v>0</v>
      </c>
      <c r="AF4026" s="6">
        <v>0</v>
      </c>
    </row>
    <row r="4027" spans="2:32" x14ac:dyDescent="0.35">
      <c r="B4027" s="1" t="s">
        <v>658</v>
      </c>
      <c r="C4027" s="5">
        <v>0</v>
      </c>
      <c r="D4027" s="6">
        <v>0</v>
      </c>
      <c r="E4027" s="5">
        <v>0</v>
      </c>
      <c r="F4027" s="6">
        <v>0</v>
      </c>
      <c r="G4027" s="5">
        <v>0</v>
      </c>
      <c r="H4027" s="6">
        <v>0</v>
      </c>
      <c r="I4027" s="5">
        <v>0</v>
      </c>
      <c r="J4027" s="6">
        <v>0</v>
      </c>
      <c r="K4027" s="5">
        <v>0</v>
      </c>
      <c r="L4027" s="6">
        <v>0</v>
      </c>
      <c r="M4027" s="5">
        <v>0</v>
      </c>
      <c r="N4027" s="6">
        <v>0</v>
      </c>
      <c r="O4027" s="5">
        <v>0</v>
      </c>
      <c r="P4027" s="6">
        <v>0</v>
      </c>
      <c r="Q4027" s="5">
        <v>0</v>
      </c>
      <c r="R4027" s="6">
        <v>0</v>
      </c>
      <c r="S4027" s="5">
        <v>0</v>
      </c>
      <c r="T4027" s="6">
        <v>0</v>
      </c>
      <c r="U4027" s="5">
        <v>0</v>
      </c>
      <c r="V4027" s="6">
        <v>0</v>
      </c>
      <c r="W4027" s="5">
        <v>0</v>
      </c>
      <c r="X4027" s="6">
        <v>0</v>
      </c>
      <c r="Y4027" s="5">
        <v>0</v>
      </c>
      <c r="Z4027" s="6">
        <v>0</v>
      </c>
      <c r="AA4027" s="5">
        <v>0</v>
      </c>
      <c r="AB4027" s="6">
        <v>0</v>
      </c>
      <c r="AC4027" s="5">
        <v>0</v>
      </c>
      <c r="AD4027" s="6">
        <v>0</v>
      </c>
      <c r="AE4027" s="5">
        <v>0</v>
      </c>
      <c r="AF4027" s="6">
        <v>0</v>
      </c>
    </row>
    <row r="4028" spans="2:32" x14ac:dyDescent="0.35">
      <c r="B4028" s="1" t="s">
        <v>659</v>
      </c>
      <c r="C4028" s="5">
        <v>2.0410000000000001E-2</v>
      </c>
      <c r="D4028" s="6">
        <v>17.678000000000001</v>
      </c>
      <c r="E4028" s="5">
        <v>9.1079999999999994E-2</v>
      </c>
      <c r="F4028" s="6">
        <v>3.2250000000000001</v>
      </c>
      <c r="G4028" s="5">
        <v>1.9720000000000001E-2</v>
      </c>
      <c r="H4028" s="6">
        <v>1.4930000000000001</v>
      </c>
      <c r="I4028" s="5">
        <v>6.1089999999999998E-2</v>
      </c>
      <c r="J4028" s="6">
        <v>2.173</v>
      </c>
      <c r="K4028" s="5">
        <v>2.826E-2</v>
      </c>
      <c r="L4028" s="6">
        <v>1.0489999999999999</v>
      </c>
      <c r="M4028" s="5">
        <v>3.075E-2</v>
      </c>
      <c r="N4028" s="6">
        <v>1.014</v>
      </c>
      <c r="O4028" s="5">
        <v>9.8700000000000003E-3</v>
      </c>
      <c r="P4028" s="6">
        <v>0.219</v>
      </c>
      <c r="Q4028" s="5">
        <v>1.474E-2</v>
      </c>
      <c r="R4028" s="6">
        <v>0.54400000000000004</v>
      </c>
      <c r="S4028" s="5">
        <v>5.3299999999999997E-3</v>
      </c>
      <c r="T4028" s="6">
        <v>0.53900000000000003</v>
      </c>
      <c r="U4028" s="5">
        <v>4.8419999999999998E-2</v>
      </c>
      <c r="V4028" s="6">
        <v>1.87</v>
      </c>
      <c r="W4028" s="5">
        <v>2.7730000000000001E-2</v>
      </c>
      <c r="X4028" s="6">
        <v>0.43099999999999999</v>
      </c>
      <c r="Y4028" s="5">
        <v>0</v>
      </c>
      <c r="Z4028" s="6">
        <v>0</v>
      </c>
      <c r="AA4028" s="5">
        <v>2.41E-2</v>
      </c>
      <c r="AB4028" s="6">
        <v>2.9470000000000001</v>
      </c>
      <c r="AC4028" s="5">
        <v>1.261E-2</v>
      </c>
      <c r="AD4028" s="6">
        <v>1.702</v>
      </c>
      <c r="AE4028" s="5">
        <v>5.6600000000000001E-3</v>
      </c>
      <c r="AF4028" s="6">
        <v>0.47299999999999998</v>
      </c>
    </row>
    <row r="4029" spans="2:32" x14ac:dyDescent="0.35">
      <c r="B4029" s="1" t="s">
        <v>660</v>
      </c>
      <c r="C4029" s="5">
        <v>0</v>
      </c>
      <c r="D4029" s="6">
        <v>0</v>
      </c>
      <c r="E4029" s="5">
        <v>0</v>
      </c>
      <c r="F4029" s="6">
        <v>0</v>
      </c>
      <c r="G4029" s="5">
        <v>0</v>
      </c>
      <c r="H4029" s="6">
        <v>0</v>
      </c>
      <c r="I4029" s="5">
        <v>0</v>
      </c>
      <c r="J4029" s="6">
        <v>0</v>
      </c>
      <c r="K4029" s="5">
        <v>0</v>
      </c>
      <c r="L4029" s="6">
        <v>0</v>
      </c>
      <c r="M4029" s="5">
        <v>0</v>
      </c>
      <c r="N4029" s="6">
        <v>0</v>
      </c>
      <c r="O4029" s="5">
        <v>0</v>
      </c>
      <c r="P4029" s="6">
        <v>0</v>
      </c>
      <c r="Q4029" s="5">
        <v>0</v>
      </c>
      <c r="R4029" s="6">
        <v>0</v>
      </c>
      <c r="S4029" s="5">
        <v>0</v>
      </c>
      <c r="T4029" s="6">
        <v>0</v>
      </c>
      <c r="U4029" s="5">
        <v>0</v>
      </c>
      <c r="V4029" s="6">
        <v>0</v>
      </c>
      <c r="W4029" s="5">
        <v>0</v>
      </c>
      <c r="X4029" s="6">
        <v>0</v>
      </c>
      <c r="Y4029" s="5">
        <v>0</v>
      </c>
      <c r="Z4029" s="6">
        <v>0</v>
      </c>
      <c r="AA4029" s="5">
        <v>0</v>
      </c>
      <c r="AB4029" s="6">
        <v>0</v>
      </c>
      <c r="AC4029" s="5">
        <v>0</v>
      </c>
      <c r="AD4029" s="6">
        <v>0</v>
      </c>
      <c r="AE4029" s="5">
        <v>0</v>
      </c>
      <c r="AF4029" s="6">
        <v>0</v>
      </c>
    </row>
    <row r="4030" spans="2:32" x14ac:dyDescent="0.35">
      <c r="B4030" s="1" t="s">
        <v>661</v>
      </c>
      <c r="C4030" s="5">
        <v>4.3E-3</v>
      </c>
      <c r="D4030" s="6">
        <v>3.7229999999999999</v>
      </c>
      <c r="E4030" s="5">
        <v>0</v>
      </c>
      <c r="F4030" s="6">
        <v>0</v>
      </c>
      <c r="G4030" s="5">
        <v>0</v>
      </c>
      <c r="H4030" s="6">
        <v>0</v>
      </c>
      <c r="I4030" s="5">
        <v>0</v>
      </c>
      <c r="J4030" s="6">
        <v>0</v>
      </c>
      <c r="K4030" s="5">
        <v>0</v>
      </c>
      <c r="L4030" s="6">
        <v>0</v>
      </c>
      <c r="M4030" s="5">
        <v>0</v>
      </c>
      <c r="N4030" s="6">
        <v>0</v>
      </c>
      <c r="O4030" s="5">
        <v>0</v>
      </c>
      <c r="P4030" s="6">
        <v>0</v>
      </c>
      <c r="Q4030" s="5">
        <v>0</v>
      </c>
      <c r="R4030" s="6">
        <v>0</v>
      </c>
      <c r="S4030" s="5">
        <v>0</v>
      </c>
      <c r="T4030" s="6">
        <v>0</v>
      </c>
      <c r="U4030" s="5">
        <v>0</v>
      </c>
      <c r="V4030" s="6">
        <v>0</v>
      </c>
      <c r="W4030" s="5">
        <v>0</v>
      </c>
      <c r="X4030" s="6">
        <v>0</v>
      </c>
      <c r="Y4030" s="5">
        <v>3.959E-2</v>
      </c>
      <c r="Z4030" s="6">
        <v>3.7229999999999999</v>
      </c>
      <c r="AA4030" s="5">
        <v>0</v>
      </c>
      <c r="AB4030" s="6">
        <v>0</v>
      </c>
      <c r="AC4030" s="5">
        <v>0</v>
      </c>
      <c r="AD4030" s="6">
        <v>0</v>
      </c>
      <c r="AE4030" s="5">
        <v>0</v>
      </c>
      <c r="AF4030" s="6">
        <v>0</v>
      </c>
    </row>
    <row r="4031" spans="2:32" x14ac:dyDescent="0.35">
      <c r="B4031" s="1" t="s">
        <v>662</v>
      </c>
      <c r="C4031" s="5">
        <v>2.2849999999999999E-2</v>
      </c>
      <c r="D4031" s="6">
        <v>19.794</v>
      </c>
      <c r="E4031" s="5">
        <v>1.4069999999999999E-2</v>
      </c>
      <c r="F4031" s="6">
        <v>0.498</v>
      </c>
      <c r="G4031" s="5">
        <v>5.1630000000000002E-2</v>
      </c>
      <c r="H4031" s="6">
        <v>3.9089999999999998</v>
      </c>
      <c r="I4031" s="5">
        <v>2.1530000000000001E-2</v>
      </c>
      <c r="J4031" s="6">
        <v>0.76600000000000001</v>
      </c>
      <c r="K4031" s="5">
        <v>1.711E-2</v>
      </c>
      <c r="L4031" s="6">
        <v>0.63500000000000001</v>
      </c>
      <c r="M4031" s="5">
        <v>5.04E-2</v>
      </c>
      <c r="N4031" s="6">
        <v>1.6619999999999999</v>
      </c>
      <c r="O4031" s="5">
        <v>3.9379999999999998E-2</v>
      </c>
      <c r="P4031" s="6">
        <v>0.874</v>
      </c>
      <c r="Q4031" s="5">
        <v>5.77E-3</v>
      </c>
      <c r="R4031" s="6">
        <v>0.21299999999999999</v>
      </c>
      <c r="S4031" s="5">
        <v>0</v>
      </c>
      <c r="T4031" s="6">
        <v>0</v>
      </c>
      <c r="U4031" s="5">
        <v>7.5459999999999999E-2</v>
      </c>
      <c r="V4031" s="6">
        <v>2.9140000000000001</v>
      </c>
      <c r="W4031" s="5">
        <v>2.7730000000000001E-2</v>
      </c>
      <c r="X4031" s="6">
        <v>0.43099999999999999</v>
      </c>
      <c r="Y4031" s="5">
        <v>0</v>
      </c>
      <c r="Z4031" s="6">
        <v>0</v>
      </c>
      <c r="AA4031" s="5">
        <v>4.2869999999999998E-2</v>
      </c>
      <c r="AB4031" s="6">
        <v>5.2430000000000003</v>
      </c>
      <c r="AC4031" s="5">
        <v>1.6129999999999999E-2</v>
      </c>
      <c r="AD4031" s="6">
        <v>2.177</v>
      </c>
      <c r="AE4031" s="5">
        <v>5.6600000000000001E-3</v>
      </c>
      <c r="AF4031" s="6">
        <v>0.47299999999999998</v>
      </c>
    </row>
    <row r="4032" spans="2:32" x14ac:dyDescent="0.35">
      <c r="B4032" s="1" t="s">
        <v>663</v>
      </c>
      <c r="C4032" s="5">
        <v>6.7499999999999999E-3</v>
      </c>
      <c r="D4032" s="6">
        <v>5.8440000000000003</v>
      </c>
      <c r="E4032" s="5">
        <v>0</v>
      </c>
      <c r="F4032" s="6">
        <v>0</v>
      </c>
      <c r="G4032" s="5">
        <v>0</v>
      </c>
      <c r="H4032" s="6">
        <v>0</v>
      </c>
      <c r="I4032" s="5">
        <v>0</v>
      </c>
      <c r="J4032" s="6">
        <v>0</v>
      </c>
      <c r="K4032" s="5">
        <v>0</v>
      </c>
      <c r="L4032" s="6">
        <v>0</v>
      </c>
      <c r="M4032" s="5">
        <v>0</v>
      </c>
      <c r="N4032" s="6">
        <v>0</v>
      </c>
      <c r="O4032" s="5">
        <v>0</v>
      </c>
      <c r="P4032" s="6">
        <v>0</v>
      </c>
      <c r="Q4032" s="5">
        <v>0</v>
      </c>
      <c r="R4032" s="6">
        <v>0</v>
      </c>
      <c r="S4032" s="5">
        <v>0</v>
      </c>
      <c r="T4032" s="6">
        <v>0</v>
      </c>
      <c r="U4032" s="5">
        <v>0</v>
      </c>
      <c r="V4032" s="6">
        <v>0</v>
      </c>
      <c r="W4032" s="5">
        <v>0</v>
      </c>
      <c r="X4032" s="6">
        <v>0</v>
      </c>
      <c r="Y4032" s="5">
        <v>0</v>
      </c>
      <c r="Z4032" s="6">
        <v>0</v>
      </c>
      <c r="AA4032" s="5">
        <v>4.7789999999999999E-2</v>
      </c>
      <c r="AB4032" s="6">
        <v>5.8440000000000003</v>
      </c>
      <c r="AC4032" s="5">
        <v>0</v>
      </c>
      <c r="AD4032" s="6">
        <v>0</v>
      </c>
      <c r="AE4032" s="5">
        <v>0</v>
      </c>
      <c r="AF4032" s="6">
        <v>0</v>
      </c>
    </row>
    <row r="4033" spans="2:32" x14ac:dyDescent="0.35">
      <c r="B4033" s="1" t="s">
        <v>664</v>
      </c>
      <c r="C4033" s="5">
        <v>8.4999999999999995E-4</v>
      </c>
      <c r="D4033" s="6">
        <v>0.73699999999999999</v>
      </c>
      <c r="E4033" s="5">
        <v>0</v>
      </c>
      <c r="F4033" s="6">
        <v>0</v>
      </c>
      <c r="G4033" s="5">
        <v>0</v>
      </c>
      <c r="H4033" s="6">
        <v>0</v>
      </c>
      <c r="I4033" s="5">
        <v>0</v>
      </c>
      <c r="J4033" s="6">
        <v>0</v>
      </c>
      <c r="K4033" s="5">
        <v>0</v>
      </c>
      <c r="L4033" s="6">
        <v>0</v>
      </c>
      <c r="M4033" s="5">
        <v>0</v>
      </c>
      <c r="N4033" s="6">
        <v>0</v>
      </c>
      <c r="O4033" s="5">
        <v>0</v>
      </c>
      <c r="P4033" s="6">
        <v>0</v>
      </c>
      <c r="Q4033" s="5">
        <v>0</v>
      </c>
      <c r="R4033" s="6">
        <v>0</v>
      </c>
      <c r="S4033" s="5">
        <v>0</v>
      </c>
      <c r="T4033" s="6">
        <v>0</v>
      </c>
      <c r="U4033" s="5">
        <v>0</v>
      </c>
      <c r="V4033" s="6">
        <v>0</v>
      </c>
      <c r="W4033" s="5">
        <v>0</v>
      </c>
      <c r="X4033" s="6">
        <v>0</v>
      </c>
      <c r="Y4033" s="5">
        <v>0</v>
      </c>
      <c r="Z4033" s="6">
        <v>0</v>
      </c>
      <c r="AA4033" s="5">
        <v>6.0299999999999998E-3</v>
      </c>
      <c r="AB4033" s="6">
        <v>0.73699999999999999</v>
      </c>
      <c r="AC4033" s="5">
        <v>0</v>
      </c>
      <c r="AD4033" s="6">
        <v>0</v>
      </c>
      <c r="AE4033" s="5">
        <v>0</v>
      </c>
      <c r="AF4033" s="6">
        <v>0</v>
      </c>
    </row>
    <row r="4034" spans="2:32" x14ac:dyDescent="0.35">
      <c r="B4034" s="1" t="s">
        <v>665</v>
      </c>
      <c r="C4034" s="5">
        <v>0</v>
      </c>
      <c r="D4034" s="6">
        <v>0</v>
      </c>
      <c r="E4034" s="5">
        <v>0</v>
      </c>
      <c r="F4034" s="6">
        <v>0</v>
      </c>
      <c r="G4034" s="5">
        <v>0</v>
      </c>
      <c r="H4034" s="6">
        <v>0</v>
      </c>
      <c r="I4034" s="5">
        <v>0</v>
      </c>
      <c r="J4034" s="6">
        <v>0</v>
      </c>
      <c r="K4034" s="5">
        <v>0</v>
      </c>
      <c r="L4034" s="6">
        <v>0</v>
      </c>
      <c r="M4034" s="5">
        <v>0</v>
      </c>
      <c r="N4034" s="6">
        <v>0</v>
      </c>
      <c r="O4034" s="5">
        <v>0</v>
      </c>
      <c r="P4034" s="6">
        <v>0</v>
      </c>
      <c r="Q4034" s="5">
        <v>0</v>
      </c>
      <c r="R4034" s="6">
        <v>0</v>
      </c>
      <c r="S4034" s="5">
        <v>0</v>
      </c>
      <c r="T4034" s="6">
        <v>0</v>
      </c>
      <c r="U4034" s="5">
        <v>0</v>
      </c>
      <c r="V4034" s="6">
        <v>0</v>
      </c>
      <c r="W4034" s="5">
        <v>0</v>
      </c>
      <c r="X4034" s="6">
        <v>0</v>
      </c>
      <c r="Y4034" s="5">
        <v>0</v>
      </c>
      <c r="Z4034" s="6">
        <v>0</v>
      </c>
      <c r="AA4034" s="5">
        <v>0</v>
      </c>
      <c r="AB4034" s="6">
        <v>0</v>
      </c>
      <c r="AC4034" s="5">
        <v>0</v>
      </c>
      <c r="AD4034" s="6">
        <v>0</v>
      </c>
      <c r="AE4034" s="5">
        <v>0</v>
      </c>
      <c r="AF4034" s="6">
        <v>0</v>
      </c>
    </row>
    <row r="4035" spans="2:32" x14ac:dyDescent="0.35">
      <c r="B4035" s="1" t="s">
        <v>666</v>
      </c>
      <c r="C4035" s="5">
        <v>2.1850000000000001E-2</v>
      </c>
      <c r="D4035" s="6">
        <v>18.922999999999998</v>
      </c>
      <c r="E4035" s="5">
        <v>0</v>
      </c>
      <c r="F4035" s="6">
        <v>0</v>
      </c>
      <c r="G4035" s="5">
        <v>0</v>
      </c>
      <c r="H4035" s="6">
        <v>0</v>
      </c>
      <c r="I4035" s="5">
        <v>0</v>
      </c>
      <c r="J4035" s="6">
        <v>0</v>
      </c>
      <c r="K4035" s="5">
        <v>0</v>
      </c>
      <c r="L4035" s="6">
        <v>0</v>
      </c>
      <c r="M4035" s="5">
        <v>0</v>
      </c>
      <c r="N4035" s="6">
        <v>0</v>
      </c>
      <c r="O4035" s="5">
        <v>0</v>
      </c>
      <c r="P4035" s="6">
        <v>0</v>
      </c>
      <c r="Q4035" s="5">
        <v>0</v>
      </c>
      <c r="R4035" s="6">
        <v>0</v>
      </c>
      <c r="S4035" s="5">
        <v>0</v>
      </c>
      <c r="T4035" s="6">
        <v>0</v>
      </c>
      <c r="U4035" s="5">
        <v>0</v>
      </c>
      <c r="V4035" s="6">
        <v>0</v>
      </c>
      <c r="W4035" s="5">
        <v>0</v>
      </c>
      <c r="X4035" s="6">
        <v>0</v>
      </c>
      <c r="Y4035" s="5">
        <v>0</v>
      </c>
      <c r="Z4035" s="6">
        <v>0</v>
      </c>
      <c r="AA4035" s="5">
        <v>0.15473999999999999</v>
      </c>
      <c r="AB4035" s="6">
        <v>18.922999999999998</v>
      </c>
      <c r="AC4035" s="5">
        <v>0</v>
      </c>
      <c r="AD4035" s="6">
        <v>0</v>
      </c>
      <c r="AE4035" s="5">
        <v>0</v>
      </c>
      <c r="AF4035" s="6">
        <v>0</v>
      </c>
    </row>
    <row r="4036" spans="2:32" x14ac:dyDescent="0.35">
      <c r="B4036" s="1" t="s">
        <v>667</v>
      </c>
      <c r="C4036" s="5">
        <v>0</v>
      </c>
      <c r="D4036" s="6">
        <v>0</v>
      </c>
      <c r="E4036" s="5">
        <v>0</v>
      </c>
      <c r="F4036" s="6">
        <v>0</v>
      </c>
      <c r="G4036" s="5">
        <v>0</v>
      </c>
      <c r="H4036" s="6">
        <v>0</v>
      </c>
      <c r="I4036" s="5">
        <v>0</v>
      </c>
      <c r="J4036" s="6">
        <v>0</v>
      </c>
      <c r="K4036" s="5">
        <v>0</v>
      </c>
      <c r="L4036" s="6">
        <v>0</v>
      </c>
      <c r="M4036" s="5">
        <v>0</v>
      </c>
      <c r="N4036" s="6">
        <v>0</v>
      </c>
      <c r="O4036" s="5">
        <v>0</v>
      </c>
      <c r="P4036" s="6">
        <v>0</v>
      </c>
      <c r="Q4036" s="5">
        <v>0</v>
      </c>
      <c r="R4036" s="6">
        <v>0</v>
      </c>
      <c r="S4036" s="5">
        <v>0</v>
      </c>
      <c r="T4036" s="6">
        <v>0</v>
      </c>
      <c r="U4036" s="5">
        <v>0</v>
      </c>
      <c r="V4036" s="6">
        <v>0</v>
      </c>
      <c r="W4036" s="5">
        <v>0</v>
      </c>
      <c r="X4036" s="6">
        <v>0</v>
      </c>
      <c r="Y4036" s="5">
        <v>0</v>
      </c>
      <c r="Z4036" s="6">
        <v>0</v>
      </c>
      <c r="AA4036" s="5">
        <v>0</v>
      </c>
      <c r="AB4036" s="6">
        <v>0</v>
      </c>
      <c r="AC4036" s="5">
        <v>0</v>
      </c>
      <c r="AD4036" s="6">
        <v>0</v>
      </c>
      <c r="AE4036" s="5">
        <v>0</v>
      </c>
      <c r="AF4036" s="6">
        <v>0</v>
      </c>
    </row>
    <row r="4037" spans="2:32" x14ac:dyDescent="0.35">
      <c r="B4037" s="1" t="s">
        <v>668</v>
      </c>
      <c r="C4037" s="5">
        <v>8.4999999999999995E-4</v>
      </c>
      <c r="D4037" s="6">
        <v>0.73699999999999999</v>
      </c>
      <c r="E4037" s="5">
        <v>0</v>
      </c>
      <c r="F4037" s="6">
        <v>0</v>
      </c>
      <c r="G4037" s="5">
        <v>0</v>
      </c>
      <c r="H4037" s="6">
        <v>0</v>
      </c>
      <c r="I4037" s="5">
        <v>0</v>
      </c>
      <c r="J4037" s="6">
        <v>0</v>
      </c>
      <c r="K4037" s="5">
        <v>0</v>
      </c>
      <c r="L4037" s="6">
        <v>0</v>
      </c>
      <c r="M4037" s="5">
        <v>0</v>
      </c>
      <c r="N4037" s="6">
        <v>0</v>
      </c>
      <c r="O4037" s="5">
        <v>0</v>
      </c>
      <c r="P4037" s="6">
        <v>0</v>
      </c>
      <c r="Q4037" s="5">
        <v>0</v>
      </c>
      <c r="R4037" s="6">
        <v>0</v>
      </c>
      <c r="S4037" s="5">
        <v>0</v>
      </c>
      <c r="T4037" s="6">
        <v>0</v>
      </c>
      <c r="U4037" s="5">
        <v>0</v>
      </c>
      <c r="V4037" s="6">
        <v>0</v>
      </c>
      <c r="W4037" s="5">
        <v>0</v>
      </c>
      <c r="X4037" s="6">
        <v>0</v>
      </c>
      <c r="Y4037" s="5">
        <v>0</v>
      </c>
      <c r="Z4037" s="6">
        <v>0</v>
      </c>
      <c r="AA4037" s="5">
        <v>6.0299999999999998E-3</v>
      </c>
      <c r="AB4037" s="6">
        <v>0.73699999999999999</v>
      </c>
      <c r="AC4037" s="5">
        <v>0</v>
      </c>
      <c r="AD4037" s="6">
        <v>0</v>
      </c>
      <c r="AE4037" s="5">
        <v>0</v>
      </c>
      <c r="AF4037" s="6">
        <v>0</v>
      </c>
    </row>
    <row r="4038" spans="2:32" x14ac:dyDescent="0.35">
      <c r="B4038" s="1" t="s">
        <v>669</v>
      </c>
      <c r="C4038" s="5">
        <v>3.2570000000000002E-2</v>
      </c>
      <c r="D4038" s="6">
        <v>28.207999999999998</v>
      </c>
      <c r="E4038" s="5">
        <v>3.739E-2</v>
      </c>
      <c r="F4038" s="6">
        <v>1.3240000000000001</v>
      </c>
      <c r="G4038" s="5">
        <v>0</v>
      </c>
      <c r="H4038" s="6">
        <v>0</v>
      </c>
      <c r="I4038" s="5">
        <v>0</v>
      </c>
      <c r="J4038" s="6">
        <v>0</v>
      </c>
      <c r="K4038" s="5">
        <v>0</v>
      </c>
      <c r="L4038" s="6">
        <v>0</v>
      </c>
      <c r="M4038" s="5">
        <v>0</v>
      </c>
      <c r="N4038" s="6">
        <v>0</v>
      </c>
      <c r="O4038" s="5">
        <v>0</v>
      </c>
      <c r="P4038" s="6">
        <v>0</v>
      </c>
      <c r="Q4038" s="5">
        <v>0</v>
      </c>
      <c r="R4038" s="6">
        <v>0</v>
      </c>
      <c r="S4038" s="5">
        <v>0</v>
      </c>
      <c r="T4038" s="6">
        <v>0</v>
      </c>
      <c r="U4038" s="5">
        <v>0</v>
      </c>
      <c r="V4038" s="6">
        <v>0</v>
      </c>
      <c r="W4038" s="5">
        <v>0</v>
      </c>
      <c r="X4038" s="6">
        <v>0</v>
      </c>
      <c r="Y4038" s="5">
        <v>0</v>
      </c>
      <c r="Z4038" s="6">
        <v>0</v>
      </c>
      <c r="AA4038" s="5">
        <v>0.21289</v>
      </c>
      <c r="AB4038" s="6">
        <v>26.033999999999999</v>
      </c>
      <c r="AC4038" s="5">
        <v>6.3099999999999996E-3</v>
      </c>
      <c r="AD4038" s="6">
        <v>0.85099999999999998</v>
      </c>
      <c r="AE4038" s="5">
        <v>0</v>
      </c>
      <c r="AF4038" s="6">
        <v>0</v>
      </c>
    </row>
    <row r="4039" spans="2:32" x14ac:dyDescent="0.35">
      <c r="B4039" s="1" t="s">
        <v>670</v>
      </c>
      <c r="C4039" s="5">
        <v>0</v>
      </c>
      <c r="D4039" s="6">
        <v>0</v>
      </c>
      <c r="E4039" s="5">
        <v>0</v>
      </c>
      <c r="F4039" s="6">
        <v>0</v>
      </c>
      <c r="G4039" s="5">
        <v>0</v>
      </c>
      <c r="H4039" s="6">
        <v>0</v>
      </c>
      <c r="I4039" s="5">
        <v>0</v>
      </c>
      <c r="J4039" s="6">
        <v>0</v>
      </c>
      <c r="K4039" s="5">
        <v>0</v>
      </c>
      <c r="L4039" s="6">
        <v>0</v>
      </c>
      <c r="M4039" s="5">
        <v>0</v>
      </c>
      <c r="N4039" s="6">
        <v>0</v>
      </c>
      <c r="O4039" s="5">
        <v>0</v>
      </c>
      <c r="P4039" s="6">
        <v>0</v>
      </c>
      <c r="Q4039" s="5">
        <v>0</v>
      </c>
      <c r="R4039" s="6">
        <v>0</v>
      </c>
      <c r="S4039" s="5">
        <v>0</v>
      </c>
      <c r="T4039" s="6">
        <v>0</v>
      </c>
      <c r="U4039" s="5">
        <v>0</v>
      </c>
      <c r="V4039" s="6">
        <v>0</v>
      </c>
      <c r="W4039" s="5">
        <v>0</v>
      </c>
      <c r="X4039" s="6">
        <v>0</v>
      </c>
      <c r="Y4039" s="5">
        <v>0</v>
      </c>
      <c r="Z4039" s="6">
        <v>0</v>
      </c>
      <c r="AA4039" s="5">
        <v>0</v>
      </c>
      <c r="AB4039" s="6">
        <v>0</v>
      </c>
      <c r="AC4039" s="5">
        <v>0</v>
      </c>
      <c r="AD4039" s="6">
        <v>0</v>
      </c>
      <c r="AE4039" s="5">
        <v>0</v>
      </c>
      <c r="AF4039" s="6">
        <v>0</v>
      </c>
    </row>
    <row r="4040" spans="2:32" x14ac:dyDescent="0.35">
      <c r="B4040" s="1" t="s">
        <v>671</v>
      </c>
      <c r="C4040" s="5">
        <v>0</v>
      </c>
      <c r="D4040" s="6">
        <v>0</v>
      </c>
      <c r="E4040" s="5">
        <v>0</v>
      </c>
      <c r="F4040" s="6">
        <v>0</v>
      </c>
      <c r="G4040" s="5">
        <v>0</v>
      </c>
      <c r="H4040" s="6">
        <v>0</v>
      </c>
      <c r="I4040" s="5">
        <v>0</v>
      </c>
      <c r="J4040" s="6">
        <v>0</v>
      </c>
      <c r="K4040" s="5">
        <v>0</v>
      </c>
      <c r="L4040" s="6">
        <v>0</v>
      </c>
      <c r="M4040" s="5">
        <v>0</v>
      </c>
      <c r="N4040" s="6">
        <v>0</v>
      </c>
      <c r="O4040" s="5">
        <v>0</v>
      </c>
      <c r="P4040" s="6">
        <v>0</v>
      </c>
      <c r="Q4040" s="5">
        <v>0</v>
      </c>
      <c r="R4040" s="6">
        <v>0</v>
      </c>
      <c r="S4040" s="5">
        <v>0</v>
      </c>
      <c r="T4040" s="6">
        <v>0</v>
      </c>
      <c r="U4040" s="5">
        <v>0</v>
      </c>
      <c r="V4040" s="6">
        <v>0</v>
      </c>
      <c r="W4040" s="5">
        <v>0</v>
      </c>
      <c r="X4040" s="6">
        <v>0</v>
      </c>
      <c r="Y4040" s="5">
        <v>0</v>
      </c>
      <c r="Z4040" s="6">
        <v>0</v>
      </c>
      <c r="AA4040" s="5">
        <v>0</v>
      </c>
      <c r="AB4040" s="6">
        <v>0</v>
      </c>
      <c r="AC4040" s="5">
        <v>0</v>
      </c>
      <c r="AD4040" s="6">
        <v>0</v>
      </c>
      <c r="AE4040" s="5">
        <v>0</v>
      </c>
      <c r="AF4040" s="6">
        <v>0</v>
      </c>
    </row>
    <row r="4041" spans="2:32" x14ac:dyDescent="0.35">
      <c r="B4041" s="1" t="s">
        <v>178</v>
      </c>
      <c r="C4041" s="5">
        <v>0</v>
      </c>
      <c r="D4041" s="6">
        <v>0</v>
      </c>
      <c r="E4041" s="5">
        <v>0</v>
      </c>
      <c r="F4041" s="6">
        <v>0</v>
      </c>
      <c r="G4041" s="5">
        <v>0</v>
      </c>
      <c r="H4041" s="6">
        <v>0</v>
      </c>
      <c r="I4041" s="5">
        <v>0</v>
      </c>
      <c r="J4041" s="6">
        <v>0</v>
      </c>
      <c r="K4041" s="5">
        <v>0</v>
      </c>
      <c r="L4041" s="6">
        <v>0</v>
      </c>
      <c r="M4041" s="5">
        <v>0</v>
      </c>
      <c r="N4041" s="6">
        <v>0</v>
      </c>
      <c r="O4041" s="5">
        <v>0</v>
      </c>
      <c r="P4041" s="6">
        <v>0</v>
      </c>
      <c r="Q4041" s="5">
        <v>0</v>
      </c>
      <c r="R4041" s="6">
        <v>0</v>
      </c>
      <c r="S4041" s="5">
        <v>0</v>
      </c>
      <c r="T4041" s="6">
        <v>0</v>
      </c>
      <c r="U4041" s="5">
        <v>0</v>
      </c>
      <c r="V4041" s="6">
        <v>0</v>
      </c>
      <c r="W4041" s="5">
        <v>0</v>
      </c>
      <c r="X4041" s="6">
        <v>0</v>
      </c>
      <c r="Y4041" s="5">
        <v>0</v>
      </c>
      <c r="Z4041" s="6">
        <v>0</v>
      </c>
      <c r="AA4041" s="5">
        <v>0</v>
      </c>
      <c r="AB4041" s="6">
        <v>0</v>
      </c>
      <c r="AC4041" s="5">
        <v>0</v>
      </c>
      <c r="AD4041" s="6">
        <v>0</v>
      </c>
      <c r="AE4041" s="5">
        <v>0</v>
      </c>
      <c r="AF4041" s="6">
        <v>0</v>
      </c>
    </row>
    <row r="4042" spans="2:32" x14ac:dyDescent="0.35">
      <c r="B4042" s="1" t="s">
        <v>672</v>
      </c>
      <c r="C4042" s="5">
        <v>6.4599999999999996E-3</v>
      </c>
      <c r="D4042" s="6">
        <v>5.5940000000000003</v>
      </c>
      <c r="E4042" s="5">
        <v>7.0299999999999998E-3</v>
      </c>
      <c r="F4042" s="6">
        <v>0.249</v>
      </c>
      <c r="G4042" s="5">
        <v>0</v>
      </c>
      <c r="H4042" s="6">
        <v>0</v>
      </c>
      <c r="I4042" s="5">
        <v>0</v>
      </c>
      <c r="J4042" s="6">
        <v>0</v>
      </c>
      <c r="K4042" s="5">
        <v>0</v>
      </c>
      <c r="L4042" s="6">
        <v>0</v>
      </c>
      <c r="M4042" s="5">
        <v>0</v>
      </c>
      <c r="N4042" s="6">
        <v>0</v>
      </c>
      <c r="O4042" s="5">
        <v>0</v>
      </c>
      <c r="P4042" s="6">
        <v>0</v>
      </c>
      <c r="Q4042" s="5">
        <v>0</v>
      </c>
      <c r="R4042" s="6">
        <v>0</v>
      </c>
      <c r="S4042" s="5">
        <v>0</v>
      </c>
      <c r="T4042" s="6">
        <v>0</v>
      </c>
      <c r="U4042" s="5">
        <v>0</v>
      </c>
      <c r="V4042" s="6">
        <v>0</v>
      </c>
      <c r="W4042" s="5">
        <v>0</v>
      </c>
      <c r="X4042" s="6">
        <v>0</v>
      </c>
      <c r="Y4042" s="5">
        <v>4.9000000000000002E-2</v>
      </c>
      <c r="Z4042" s="6">
        <v>4.6079999999999997</v>
      </c>
      <c r="AA4042" s="5">
        <v>6.0299999999999998E-3</v>
      </c>
      <c r="AB4042" s="6">
        <v>0.73699999999999999</v>
      </c>
      <c r="AC4042" s="5">
        <v>0</v>
      </c>
      <c r="AD4042" s="6">
        <v>0</v>
      </c>
      <c r="AE4042" s="5">
        <v>0</v>
      </c>
      <c r="AF4042" s="6">
        <v>0</v>
      </c>
    </row>
    <row r="4043" spans="2:32" x14ac:dyDescent="0.35">
      <c r="B4043" s="1" t="s">
        <v>185</v>
      </c>
      <c r="C4043" s="5">
        <v>0</v>
      </c>
      <c r="D4043" s="6">
        <v>0</v>
      </c>
      <c r="E4043" s="5">
        <v>0</v>
      </c>
      <c r="F4043" s="6">
        <v>0</v>
      </c>
      <c r="G4043" s="5">
        <v>0</v>
      </c>
      <c r="H4043" s="6">
        <v>0</v>
      </c>
      <c r="I4043" s="5">
        <v>0</v>
      </c>
      <c r="J4043" s="6">
        <v>0</v>
      </c>
      <c r="K4043" s="5">
        <v>0</v>
      </c>
      <c r="L4043" s="6">
        <v>0</v>
      </c>
      <c r="M4043" s="5">
        <v>0</v>
      </c>
      <c r="N4043" s="6">
        <v>0</v>
      </c>
      <c r="O4043" s="5">
        <v>0</v>
      </c>
      <c r="P4043" s="6">
        <v>0</v>
      </c>
      <c r="Q4043" s="5">
        <v>0</v>
      </c>
      <c r="R4043" s="6">
        <v>0</v>
      </c>
      <c r="S4043" s="5">
        <v>0</v>
      </c>
      <c r="T4043" s="6">
        <v>0</v>
      </c>
      <c r="U4043" s="5">
        <v>0</v>
      </c>
      <c r="V4043" s="6">
        <v>0</v>
      </c>
      <c r="W4043" s="5">
        <v>0</v>
      </c>
      <c r="X4043" s="6">
        <v>0</v>
      </c>
      <c r="Y4043" s="5">
        <v>0</v>
      </c>
      <c r="Z4043" s="6">
        <v>0</v>
      </c>
      <c r="AA4043" s="5">
        <v>0</v>
      </c>
      <c r="AB4043" s="6">
        <v>0</v>
      </c>
      <c r="AC4043" s="5">
        <v>0</v>
      </c>
      <c r="AD4043" s="6">
        <v>0</v>
      </c>
      <c r="AE4043" s="5">
        <v>0</v>
      </c>
      <c r="AF4043" s="6">
        <v>0</v>
      </c>
    </row>
    <row r="4044" spans="2:32" x14ac:dyDescent="0.35">
      <c r="B4044" s="1" t="s">
        <v>673</v>
      </c>
      <c r="C4044" s="5">
        <v>0</v>
      </c>
      <c r="D4044" s="6">
        <v>0</v>
      </c>
      <c r="E4044" s="5">
        <v>0</v>
      </c>
      <c r="F4044" s="6">
        <v>0</v>
      </c>
      <c r="G4044" s="5">
        <v>0</v>
      </c>
      <c r="H4044" s="6">
        <v>0</v>
      </c>
      <c r="I4044" s="5">
        <v>0</v>
      </c>
      <c r="J4044" s="6">
        <v>0</v>
      </c>
      <c r="K4044" s="5">
        <v>0</v>
      </c>
      <c r="L4044" s="6">
        <v>0</v>
      </c>
      <c r="M4044" s="5">
        <v>0</v>
      </c>
      <c r="N4044" s="6">
        <v>0</v>
      </c>
      <c r="O4044" s="5">
        <v>0</v>
      </c>
      <c r="P4044" s="6">
        <v>0</v>
      </c>
      <c r="Q4044" s="5">
        <v>0</v>
      </c>
      <c r="R4044" s="6">
        <v>0</v>
      </c>
      <c r="S4044" s="5">
        <v>0</v>
      </c>
      <c r="T4044" s="6">
        <v>0</v>
      </c>
      <c r="U4044" s="5">
        <v>0</v>
      </c>
      <c r="V4044" s="6">
        <v>0</v>
      </c>
      <c r="W4044" s="5">
        <v>0</v>
      </c>
      <c r="X4044" s="6">
        <v>0</v>
      </c>
      <c r="Y4044" s="5">
        <v>0</v>
      </c>
      <c r="Z4044" s="6">
        <v>0</v>
      </c>
      <c r="AA4044" s="5">
        <v>0</v>
      </c>
      <c r="AB4044" s="6">
        <v>0</v>
      </c>
      <c r="AC4044" s="5">
        <v>0</v>
      </c>
      <c r="AD4044" s="6">
        <v>0</v>
      </c>
      <c r="AE4044" s="5">
        <v>0</v>
      </c>
      <c r="AF4044" s="6">
        <v>0</v>
      </c>
    </row>
    <row r="4045" spans="2:32" x14ac:dyDescent="0.35">
      <c r="B4045" s="1" t="s">
        <v>674</v>
      </c>
      <c r="C4045" s="5">
        <v>0</v>
      </c>
      <c r="D4045" s="6">
        <v>0</v>
      </c>
      <c r="E4045" s="5">
        <v>0</v>
      </c>
      <c r="F4045" s="6">
        <v>0</v>
      </c>
      <c r="G4045" s="5">
        <v>0</v>
      </c>
      <c r="H4045" s="6">
        <v>0</v>
      </c>
      <c r="I4045" s="5">
        <v>0</v>
      </c>
      <c r="J4045" s="6">
        <v>0</v>
      </c>
      <c r="K4045" s="5">
        <v>0</v>
      </c>
      <c r="L4045" s="6">
        <v>0</v>
      </c>
      <c r="M4045" s="5">
        <v>0</v>
      </c>
      <c r="N4045" s="6">
        <v>0</v>
      </c>
      <c r="O4045" s="5">
        <v>0</v>
      </c>
      <c r="P4045" s="6">
        <v>0</v>
      </c>
      <c r="Q4045" s="5">
        <v>0</v>
      </c>
      <c r="R4045" s="6">
        <v>0</v>
      </c>
      <c r="S4045" s="5">
        <v>0</v>
      </c>
      <c r="T4045" s="6">
        <v>0</v>
      </c>
      <c r="U4045" s="5">
        <v>0</v>
      </c>
      <c r="V4045" s="6">
        <v>0</v>
      </c>
      <c r="W4045" s="5">
        <v>0</v>
      </c>
      <c r="X4045" s="6">
        <v>0</v>
      </c>
      <c r="Y4045" s="5">
        <v>0</v>
      </c>
      <c r="Z4045" s="6">
        <v>0</v>
      </c>
      <c r="AA4045" s="5">
        <v>0</v>
      </c>
      <c r="AB4045" s="6">
        <v>0</v>
      </c>
      <c r="AC4045" s="5">
        <v>0</v>
      </c>
      <c r="AD4045" s="6">
        <v>0</v>
      </c>
      <c r="AE4045" s="5">
        <v>0</v>
      </c>
      <c r="AF4045" s="6">
        <v>0</v>
      </c>
    </row>
    <row r="4046" spans="2:32" x14ac:dyDescent="0.35">
      <c r="B4046" s="1" t="s">
        <v>675</v>
      </c>
      <c r="C4046" s="5">
        <v>0</v>
      </c>
      <c r="D4046" s="6">
        <v>0</v>
      </c>
      <c r="E4046" s="5">
        <v>0</v>
      </c>
      <c r="F4046" s="6">
        <v>0</v>
      </c>
      <c r="G4046" s="5">
        <v>0</v>
      </c>
      <c r="H4046" s="6">
        <v>0</v>
      </c>
      <c r="I4046" s="5">
        <v>0</v>
      </c>
      <c r="J4046" s="6">
        <v>0</v>
      </c>
      <c r="K4046" s="5">
        <v>0</v>
      </c>
      <c r="L4046" s="6">
        <v>0</v>
      </c>
      <c r="M4046" s="5">
        <v>0</v>
      </c>
      <c r="N4046" s="6">
        <v>0</v>
      </c>
      <c r="O4046" s="5">
        <v>0</v>
      </c>
      <c r="P4046" s="6">
        <v>0</v>
      </c>
      <c r="Q4046" s="5">
        <v>0</v>
      </c>
      <c r="R4046" s="6">
        <v>0</v>
      </c>
      <c r="S4046" s="5">
        <v>0</v>
      </c>
      <c r="T4046" s="6">
        <v>0</v>
      </c>
      <c r="U4046" s="5">
        <v>0</v>
      </c>
      <c r="V4046" s="6">
        <v>0</v>
      </c>
      <c r="W4046" s="5">
        <v>0</v>
      </c>
      <c r="X4046" s="6">
        <v>0</v>
      </c>
      <c r="Y4046" s="5">
        <v>0</v>
      </c>
      <c r="Z4046" s="6">
        <v>0</v>
      </c>
      <c r="AA4046" s="5">
        <v>0</v>
      </c>
      <c r="AB4046" s="6">
        <v>0</v>
      </c>
      <c r="AC4046" s="5">
        <v>0</v>
      </c>
      <c r="AD4046" s="6">
        <v>0</v>
      </c>
      <c r="AE4046" s="5">
        <v>0</v>
      </c>
      <c r="AF4046" s="6">
        <v>0</v>
      </c>
    </row>
    <row r="4047" spans="2:32" x14ac:dyDescent="0.35">
      <c r="B4047" s="1" t="s">
        <v>186</v>
      </c>
      <c r="C4047" s="5">
        <v>0</v>
      </c>
      <c r="D4047" s="6">
        <v>0</v>
      </c>
      <c r="E4047" s="5">
        <v>0</v>
      </c>
      <c r="F4047" s="6">
        <v>0</v>
      </c>
      <c r="G4047" s="5">
        <v>0</v>
      </c>
      <c r="H4047" s="6">
        <v>0</v>
      </c>
      <c r="I4047" s="5">
        <v>0</v>
      </c>
      <c r="J4047" s="6">
        <v>0</v>
      </c>
      <c r="K4047" s="5">
        <v>0</v>
      </c>
      <c r="L4047" s="6">
        <v>0</v>
      </c>
      <c r="M4047" s="5">
        <v>0</v>
      </c>
      <c r="N4047" s="6">
        <v>0</v>
      </c>
      <c r="O4047" s="5">
        <v>0</v>
      </c>
      <c r="P4047" s="6">
        <v>0</v>
      </c>
      <c r="Q4047" s="5">
        <v>0</v>
      </c>
      <c r="R4047" s="6">
        <v>0</v>
      </c>
      <c r="S4047" s="5">
        <v>0</v>
      </c>
      <c r="T4047" s="6">
        <v>0</v>
      </c>
      <c r="U4047" s="5">
        <v>0</v>
      </c>
      <c r="V4047" s="6">
        <v>0</v>
      </c>
      <c r="W4047" s="5">
        <v>0</v>
      </c>
      <c r="X4047" s="6">
        <v>0</v>
      </c>
      <c r="Y4047" s="5">
        <v>0</v>
      </c>
      <c r="Z4047" s="6">
        <v>0</v>
      </c>
      <c r="AA4047" s="5">
        <v>0</v>
      </c>
      <c r="AB4047" s="6">
        <v>0</v>
      </c>
      <c r="AC4047" s="5">
        <v>0</v>
      </c>
      <c r="AD4047" s="6">
        <v>0</v>
      </c>
      <c r="AE4047" s="5">
        <v>0</v>
      </c>
      <c r="AF4047" s="6">
        <v>0</v>
      </c>
    </row>
    <row r="4048" spans="2:32" x14ac:dyDescent="0.35">
      <c r="B4048" s="1" t="s">
        <v>676</v>
      </c>
      <c r="C4048" s="5">
        <v>4.5199999999999997E-3</v>
      </c>
      <c r="D4048" s="6">
        <v>3.9180000000000001</v>
      </c>
      <c r="E4048" s="5">
        <v>0</v>
      </c>
      <c r="F4048" s="6">
        <v>0</v>
      </c>
      <c r="G4048" s="5">
        <v>0</v>
      </c>
      <c r="H4048" s="6">
        <v>0</v>
      </c>
      <c r="I4048" s="5">
        <v>0</v>
      </c>
      <c r="J4048" s="6">
        <v>0</v>
      </c>
      <c r="K4048" s="5">
        <v>0</v>
      </c>
      <c r="L4048" s="6">
        <v>0</v>
      </c>
      <c r="M4048" s="5">
        <v>0</v>
      </c>
      <c r="N4048" s="6">
        <v>0</v>
      </c>
      <c r="O4048" s="5">
        <v>0</v>
      </c>
      <c r="P4048" s="6">
        <v>0</v>
      </c>
      <c r="Q4048" s="5">
        <v>0</v>
      </c>
      <c r="R4048" s="6">
        <v>0</v>
      </c>
      <c r="S4048" s="5">
        <v>0</v>
      </c>
      <c r="T4048" s="6">
        <v>0</v>
      </c>
      <c r="U4048" s="5">
        <v>0</v>
      </c>
      <c r="V4048" s="6">
        <v>0</v>
      </c>
      <c r="W4048" s="5">
        <v>0</v>
      </c>
      <c r="X4048" s="6">
        <v>0</v>
      </c>
      <c r="Y4048" s="5">
        <v>0</v>
      </c>
      <c r="Z4048" s="6">
        <v>0</v>
      </c>
      <c r="AA4048" s="5">
        <v>3.2039999999999999E-2</v>
      </c>
      <c r="AB4048" s="6">
        <v>3.9180000000000001</v>
      </c>
      <c r="AC4048" s="5">
        <v>0</v>
      </c>
      <c r="AD4048" s="6">
        <v>0</v>
      </c>
      <c r="AE4048" s="5">
        <v>0</v>
      </c>
      <c r="AF4048" s="6">
        <v>0</v>
      </c>
    </row>
    <row r="4049" spans="2:32" x14ac:dyDescent="0.35">
      <c r="B4049" s="1" t="s">
        <v>677</v>
      </c>
      <c r="C4049" s="5">
        <v>5.8399999999999997E-3</v>
      </c>
      <c r="D4049" s="6">
        <v>5.0549999999999997</v>
      </c>
      <c r="E4049" s="5">
        <v>0</v>
      </c>
      <c r="F4049" s="6">
        <v>0</v>
      </c>
      <c r="G4049" s="5">
        <v>0</v>
      </c>
      <c r="H4049" s="6">
        <v>0</v>
      </c>
      <c r="I4049" s="5">
        <v>7.1700000000000002E-3</v>
      </c>
      <c r="J4049" s="6">
        <v>0.255</v>
      </c>
      <c r="K4049" s="5">
        <v>0</v>
      </c>
      <c r="L4049" s="6">
        <v>0</v>
      </c>
      <c r="M4049" s="5">
        <v>1.538E-2</v>
      </c>
      <c r="N4049" s="6">
        <v>0.50700000000000001</v>
      </c>
      <c r="O4049" s="5">
        <v>0</v>
      </c>
      <c r="P4049" s="6">
        <v>0</v>
      </c>
      <c r="Q4049" s="5">
        <v>5.77E-3</v>
      </c>
      <c r="R4049" s="6">
        <v>0.21299999999999999</v>
      </c>
      <c r="S4049" s="5">
        <v>0</v>
      </c>
      <c r="T4049" s="6">
        <v>0</v>
      </c>
      <c r="U4049" s="5">
        <v>0</v>
      </c>
      <c r="V4049" s="6">
        <v>0</v>
      </c>
      <c r="W4049" s="5">
        <v>7.79E-3</v>
      </c>
      <c r="X4049" s="6">
        <v>0.121</v>
      </c>
      <c r="Y4049" s="5">
        <v>0</v>
      </c>
      <c r="Z4049" s="6">
        <v>0</v>
      </c>
      <c r="AA4049" s="5">
        <v>3.2370000000000003E-2</v>
      </c>
      <c r="AB4049" s="6">
        <v>3.9590000000000001</v>
      </c>
      <c r="AC4049" s="5">
        <v>0</v>
      </c>
      <c r="AD4049" s="6">
        <v>0</v>
      </c>
      <c r="AE4049" s="5">
        <v>0</v>
      </c>
      <c r="AF4049" s="6">
        <v>0</v>
      </c>
    </row>
    <row r="4050" spans="2:32" x14ac:dyDescent="0.35">
      <c r="B4050" s="1" t="s">
        <v>678</v>
      </c>
      <c r="C4050" s="5">
        <v>7.1300000000000001E-3</v>
      </c>
      <c r="D4050" s="6">
        <v>6.1749999999999998</v>
      </c>
      <c r="E4050" s="5">
        <v>0</v>
      </c>
      <c r="F4050" s="6">
        <v>0</v>
      </c>
      <c r="G4050" s="5">
        <v>1.417E-2</v>
      </c>
      <c r="H4050" s="6">
        <v>1.073</v>
      </c>
      <c r="I4050" s="5">
        <v>0</v>
      </c>
      <c r="J4050" s="6">
        <v>0</v>
      </c>
      <c r="K4050" s="5">
        <v>0</v>
      </c>
      <c r="L4050" s="6">
        <v>0</v>
      </c>
      <c r="M4050" s="5">
        <v>0</v>
      </c>
      <c r="N4050" s="6">
        <v>0</v>
      </c>
      <c r="O4050" s="5">
        <v>0</v>
      </c>
      <c r="P4050" s="6">
        <v>0</v>
      </c>
      <c r="Q4050" s="5">
        <v>5.77E-3</v>
      </c>
      <c r="R4050" s="6">
        <v>0.21299999999999999</v>
      </c>
      <c r="S4050" s="5">
        <v>0</v>
      </c>
      <c r="T4050" s="6">
        <v>0</v>
      </c>
      <c r="U4050" s="5">
        <v>7.5900000000000004E-3</v>
      </c>
      <c r="V4050" s="6">
        <v>0.29299999999999998</v>
      </c>
      <c r="W4050" s="5">
        <v>1.9949999999999999E-2</v>
      </c>
      <c r="X4050" s="6">
        <v>0.31</v>
      </c>
      <c r="Y4050" s="5">
        <v>2.9899999999999999E-2</v>
      </c>
      <c r="Z4050" s="6">
        <v>2.8119999999999998</v>
      </c>
      <c r="AA4050" s="5">
        <v>1.205E-2</v>
      </c>
      <c r="AB4050" s="6">
        <v>1.474</v>
      </c>
      <c r="AC4050" s="5">
        <v>0</v>
      </c>
      <c r="AD4050" s="6">
        <v>0</v>
      </c>
      <c r="AE4050" s="5">
        <v>0</v>
      </c>
      <c r="AF4050" s="6">
        <v>0</v>
      </c>
    </row>
    <row r="4051" spans="2:32" x14ac:dyDescent="0.35">
      <c r="B4051" s="1" t="s">
        <v>679</v>
      </c>
      <c r="C4051" s="5">
        <v>0</v>
      </c>
      <c r="D4051" s="6">
        <v>0</v>
      </c>
      <c r="E4051" s="5">
        <v>0</v>
      </c>
      <c r="F4051" s="6">
        <v>0</v>
      </c>
      <c r="G4051" s="5">
        <v>0</v>
      </c>
      <c r="H4051" s="6">
        <v>0</v>
      </c>
      <c r="I4051" s="5">
        <v>0</v>
      </c>
      <c r="J4051" s="6">
        <v>0</v>
      </c>
      <c r="K4051" s="5">
        <v>0</v>
      </c>
      <c r="L4051" s="6">
        <v>0</v>
      </c>
      <c r="M4051" s="5">
        <v>0</v>
      </c>
      <c r="N4051" s="6">
        <v>0</v>
      </c>
      <c r="O4051" s="5">
        <v>0</v>
      </c>
      <c r="P4051" s="6">
        <v>0</v>
      </c>
      <c r="Q4051" s="5">
        <v>0</v>
      </c>
      <c r="R4051" s="6">
        <v>0</v>
      </c>
      <c r="S4051" s="5">
        <v>0</v>
      </c>
      <c r="T4051" s="6">
        <v>0</v>
      </c>
      <c r="U4051" s="5">
        <v>0</v>
      </c>
      <c r="V4051" s="6">
        <v>0</v>
      </c>
      <c r="W4051" s="5">
        <v>0</v>
      </c>
      <c r="X4051" s="6">
        <v>0</v>
      </c>
      <c r="Y4051" s="5">
        <v>0</v>
      </c>
      <c r="Z4051" s="6">
        <v>0</v>
      </c>
      <c r="AA4051" s="5">
        <v>0</v>
      </c>
      <c r="AB4051" s="6">
        <v>0</v>
      </c>
      <c r="AC4051" s="5">
        <v>0</v>
      </c>
      <c r="AD4051" s="6">
        <v>0</v>
      </c>
      <c r="AE4051" s="5">
        <v>0</v>
      </c>
      <c r="AF4051" s="6">
        <v>0</v>
      </c>
    </row>
    <row r="4052" spans="2:32" x14ac:dyDescent="0.35">
      <c r="B4052" s="2" t="s">
        <v>13</v>
      </c>
    </row>
    <row r="4053" spans="2:32" x14ac:dyDescent="0.35">
      <c r="B4053" s="1" t="s">
        <v>187</v>
      </c>
      <c r="C4053" s="5">
        <v>0</v>
      </c>
      <c r="D4053" s="6">
        <v>0</v>
      </c>
      <c r="E4053" s="5">
        <v>0</v>
      </c>
      <c r="F4053" s="6">
        <v>0</v>
      </c>
      <c r="G4053" s="5">
        <v>0</v>
      </c>
      <c r="H4053" s="6">
        <v>0</v>
      </c>
      <c r="I4053" s="5">
        <v>0</v>
      </c>
      <c r="J4053" s="6">
        <v>0</v>
      </c>
      <c r="K4053" s="5">
        <v>0</v>
      </c>
      <c r="L4053" s="6">
        <v>0</v>
      </c>
      <c r="M4053" s="5">
        <v>0</v>
      </c>
      <c r="N4053" s="6">
        <v>0</v>
      </c>
      <c r="O4053" s="5">
        <v>0</v>
      </c>
      <c r="P4053" s="6">
        <v>0</v>
      </c>
      <c r="Q4053" s="5">
        <v>0</v>
      </c>
      <c r="R4053" s="6">
        <v>0</v>
      </c>
      <c r="S4053" s="5">
        <v>0</v>
      </c>
      <c r="T4053" s="6">
        <v>0</v>
      </c>
      <c r="U4053" s="5">
        <v>0</v>
      </c>
      <c r="V4053" s="6">
        <v>0</v>
      </c>
      <c r="W4053" s="5">
        <v>0</v>
      </c>
      <c r="X4053" s="6">
        <v>0</v>
      </c>
      <c r="Y4053" s="5">
        <v>0</v>
      </c>
      <c r="Z4053" s="6">
        <v>0</v>
      </c>
      <c r="AA4053" s="5">
        <v>0</v>
      </c>
      <c r="AB4053" s="6">
        <v>0</v>
      </c>
      <c r="AC4053" s="5">
        <v>0</v>
      </c>
      <c r="AD4053" s="6">
        <v>0</v>
      </c>
      <c r="AE4053" s="5">
        <v>0</v>
      </c>
      <c r="AF4053" s="6">
        <v>0</v>
      </c>
    </row>
    <row r="4054" spans="2:32" x14ac:dyDescent="0.35">
      <c r="B4054" s="1" t="s">
        <v>188</v>
      </c>
      <c r="C4054" s="5">
        <v>0</v>
      </c>
      <c r="D4054" s="6">
        <v>0</v>
      </c>
      <c r="E4054" s="5">
        <v>0</v>
      </c>
      <c r="F4054" s="6">
        <v>0</v>
      </c>
      <c r="G4054" s="5">
        <v>0</v>
      </c>
      <c r="H4054" s="6">
        <v>0</v>
      </c>
      <c r="I4054" s="5">
        <v>0</v>
      </c>
      <c r="J4054" s="6">
        <v>0</v>
      </c>
      <c r="K4054" s="5">
        <v>0</v>
      </c>
      <c r="L4054" s="6">
        <v>0</v>
      </c>
      <c r="M4054" s="5">
        <v>0</v>
      </c>
      <c r="N4054" s="6">
        <v>0</v>
      </c>
      <c r="O4054" s="5">
        <v>0</v>
      </c>
      <c r="P4054" s="6">
        <v>0</v>
      </c>
      <c r="Q4054" s="5">
        <v>0</v>
      </c>
      <c r="R4054" s="6">
        <v>0</v>
      </c>
      <c r="S4054" s="5">
        <v>0</v>
      </c>
      <c r="T4054" s="6">
        <v>0</v>
      </c>
      <c r="U4054" s="5">
        <v>0</v>
      </c>
      <c r="V4054" s="6">
        <v>0</v>
      </c>
      <c r="W4054" s="5">
        <v>0</v>
      </c>
      <c r="X4054" s="6">
        <v>0</v>
      </c>
      <c r="Y4054" s="5">
        <v>0</v>
      </c>
      <c r="Z4054" s="6">
        <v>0</v>
      </c>
      <c r="AA4054" s="5">
        <v>0</v>
      </c>
      <c r="AB4054" s="6">
        <v>0</v>
      </c>
      <c r="AC4054" s="5">
        <v>0</v>
      </c>
      <c r="AD4054" s="6">
        <v>0</v>
      </c>
      <c r="AE4054" s="5">
        <v>0</v>
      </c>
      <c r="AF4054" s="6">
        <v>0</v>
      </c>
    </row>
    <row r="4055" spans="2:32" x14ac:dyDescent="0.35">
      <c r="B4055" s="1" t="s">
        <v>680</v>
      </c>
      <c r="C4055" s="5">
        <v>0</v>
      </c>
      <c r="D4055" s="6">
        <v>0</v>
      </c>
      <c r="E4055" s="5">
        <v>0</v>
      </c>
      <c r="F4055" s="6">
        <v>0</v>
      </c>
      <c r="G4055" s="5">
        <v>0</v>
      </c>
      <c r="H4055" s="6">
        <v>0</v>
      </c>
      <c r="I4055" s="5">
        <v>0</v>
      </c>
      <c r="J4055" s="6">
        <v>0</v>
      </c>
      <c r="K4055" s="5">
        <v>0</v>
      </c>
      <c r="L4055" s="6">
        <v>0</v>
      </c>
      <c r="M4055" s="5">
        <v>0</v>
      </c>
      <c r="N4055" s="6">
        <v>0</v>
      </c>
      <c r="O4055" s="5">
        <v>0</v>
      </c>
      <c r="P4055" s="6">
        <v>0</v>
      </c>
      <c r="Q4055" s="5">
        <v>0</v>
      </c>
      <c r="R4055" s="6">
        <v>0</v>
      </c>
      <c r="S4055" s="5">
        <v>0</v>
      </c>
      <c r="T4055" s="6">
        <v>0</v>
      </c>
      <c r="U4055" s="5">
        <v>0</v>
      </c>
      <c r="V4055" s="6">
        <v>0</v>
      </c>
      <c r="W4055" s="5">
        <v>0</v>
      </c>
      <c r="X4055" s="6">
        <v>0</v>
      </c>
      <c r="Y4055" s="5">
        <v>0</v>
      </c>
      <c r="Z4055" s="6">
        <v>0</v>
      </c>
      <c r="AA4055" s="5">
        <v>0</v>
      </c>
      <c r="AB4055" s="6">
        <v>0</v>
      </c>
      <c r="AC4055" s="5">
        <v>0</v>
      </c>
      <c r="AD4055" s="6">
        <v>0</v>
      </c>
      <c r="AE4055" s="5">
        <v>0</v>
      </c>
      <c r="AF4055" s="6">
        <v>0</v>
      </c>
    </row>
    <row r="4056" spans="2:32" x14ac:dyDescent="0.35">
      <c r="B4056" s="1" t="s">
        <v>681</v>
      </c>
      <c r="C4056" s="5">
        <v>4.0489999999999998E-2</v>
      </c>
      <c r="D4056" s="6">
        <v>35.067</v>
      </c>
      <c r="E4056" s="5">
        <v>0</v>
      </c>
      <c r="F4056" s="6">
        <v>0</v>
      </c>
      <c r="G4056" s="5">
        <v>2.1909999999999999E-2</v>
      </c>
      <c r="H4056" s="6">
        <v>1.659</v>
      </c>
      <c r="I4056" s="5">
        <v>0</v>
      </c>
      <c r="J4056" s="6">
        <v>0</v>
      </c>
      <c r="K4056" s="5">
        <v>4.512E-2</v>
      </c>
      <c r="L4056" s="6">
        <v>1.675</v>
      </c>
      <c r="M4056" s="5">
        <v>0</v>
      </c>
      <c r="N4056" s="6">
        <v>0</v>
      </c>
      <c r="O4056" s="5">
        <v>0</v>
      </c>
      <c r="P4056" s="6">
        <v>0</v>
      </c>
      <c r="Q4056" s="5">
        <v>3.0970000000000001E-2</v>
      </c>
      <c r="R4056" s="6">
        <v>1.143</v>
      </c>
      <c r="S4056" s="5">
        <v>0</v>
      </c>
      <c r="T4056" s="6">
        <v>0</v>
      </c>
      <c r="U4056" s="5">
        <v>0</v>
      </c>
      <c r="V4056" s="6">
        <v>0</v>
      </c>
      <c r="W4056" s="5">
        <v>0</v>
      </c>
      <c r="X4056" s="6">
        <v>0</v>
      </c>
      <c r="Y4056" s="5">
        <v>0</v>
      </c>
      <c r="Z4056" s="6">
        <v>0</v>
      </c>
      <c r="AA4056" s="5">
        <v>1.541E-2</v>
      </c>
      <c r="AB4056" s="6">
        <v>1.885</v>
      </c>
      <c r="AC4056" s="5">
        <v>0.19389000000000001</v>
      </c>
      <c r="AD4056" s="6">
        <v>26.167000000000002</v>
      </c>
      <c r="AE4056" s="5">
        <v>3.0370000000000001E-2</v>
      </c>
      <c r="AF4056" s="6">
        <v>2.5390000000000001</v>
      </c>
    </row>
    <row r="4057" spans="2:32" x14ac:dyDescent="0.35">
      <c r="B4057" s="1" t="s">
        <v>682</v>
      </c>
      <c r="C4057" s="5">
        <v>2.5069999999999999E-2</v>
      </c>
      <c r="D4057" s="6">
        <v>21.712</v>
      </c>
      <c r="E4057" s="5">
        <v>0</v>
      </c>
      <c r="F4057" s="6">
        <v>0</v>
      </c>
      <c r="G4057" s="5">
        <v>0</v>
      </c>
      <c r="H4057" s="6">
        <v>0</v>
      </c>
      <c r="I4057" s="5">
        <v>0</v>
      </c>
      <c r="J4057" s="6">
        <v>0</v>
      </c>
      <c r="K4057" s="5">
        <v>0</v>
      </c>
      <c r="L4057" s="6">
        <v>0</v>
      </c>
      <c r="M4057" s="5">
        <v>0</v>
      </c>
      <c r="N4057" s="6">
        <v>0</v>
      </c>
      <c r="O4057" s="5">
        <v>0</v>
      </c>
      <c r="P4057" s="6">
        <v>0</v>
      </c>
      <c r="Q4057" s="5">
        <v>0</v>
      </c>
      <c r="R4057" s="6">
        <v>0</v>
      </c>
      <c r="S4057" s="5">
        <v>0</v>
      </c>
      <c r="T4057" s="6">
        <v>0</v>
      </c>
      <c r="U4057" s="5">
        <v>0</v>
      </c>
      <c r="V4057" s="6">
        <v>0</v>
      </c>
      <c r="W4057" s="5">
        <v>0</v>
      </c>
      <c r="X4057" s="6">
        <v>0</v>
      </c>
      <c r="Y4057" s="5">
        <v>0</v>
      </c>
      <c r="Z4057" s="6">
        <v>0</v>
      </c>
      <c r="AA4057" s="5">
        <v>0</v>
      </c>
      <c r="AB4057" s="6">
        <v>0</v>
      </c>
      <c r="AC4057" s="5">
        <v>0.16088</v>
      </c>
      <c r="AD4057" s="6">
        <v>21.712</v>
      </c>
      <c r="AE4057" s="5">
        <v>0</v>
      </c>
      <c r="AF4057" s="6">
        <v>0</v>
      </c>
    </row>
    <row r="4058" spans="2:32" x14ac:dyDescent="0.35">
      <c r="B4058" s="1" t="s">
        <v>683</v>
      </c>
      <c r="C4058" s="5">
        <v>3.4180000000000002E-2</v>
      </c>
      <c r="D4058" s="6">
        <v>29.603000000000002</v>
      </c>
      <c r="E4058" s="5">
        <v>0</v>
      </c>
      <c r="F4058" s="6">
        <v>0</v>
      </c>
      <c r="G4058" s="5">
        <v>0</v>
      </c>
      <c r="H4058" s="6">
        <v>0</v>
      </c>
      <c r="I4058" s="5">
        <v>0</v>
      </c>
      <c r="J4058" s="6">
        <v>0</v>
      </c>
      <c r="K4058" s="5">
        <v>0</v>
      </c>
      <c r="L4058" s="6">
        <v>0</v>
      </c>
      <c r="M4058" s="5">
        <v>0</v>
      </c>
      <c r="N4058" s="6">
        <v>0</v>
      </c>
      <c r="O4058" s="5">
        <v>0</v>
      </c>
      <c r="P4058" s="6">
        <v>0</v>
      </c>
      <c r="Q4058" s="5">
        <v>0</v>
      </c>
      <c r="R4058" s="6">
        <v>0</v>
      </c>
      <c r="S4058" s="5">
        <v>0</v>
      </c>
      <c r="T4058" s="6">
        <v>0</v>
      </c>
      <c r="U4058" s="5">
        <v>0</v>
      </c>
      <c r="V4058" s="6">
        <v>0</v>
      </c>
      <c r="W4058" s="5">
        <v>0</v>
      </c>
      <c r="X4058" s="6">
        <v>0</v>
      </c>
      <c r="Y4058" s="5">
        <v>2.1479999999999999E-2</v>
      </c>
      <c r="Z4058" s="6">
        <v>2.02</v>
      </c>
      <c r="AA4058" s="5">
        <v>6.0299999999999998E-3</v>
      </c>
      <c r="AB4058" s="6">
        <v>0.73699999999999999</v>
      </c>
      <c r="AC4058" s="5">
        <v>0.19893</v>
      </c>
      <c r="AD4058" s="6">
        <v>26.847000000000001</v>
      </c>
      <c r="AE4058" s="5">
        <v>0</v>
      </c>
      <c r="AF4058" s="6">
        <v>0</v>
      </c>
    </row>
    <row r="4059" spans="2:32" x14ac:dyDescent="0.35">
      <c r="B4059" s="1" t="s">
        <v>684</v>
      </c>
      <c r="C4059" s="5">
        <v>6.2599999999999999E-3</v>
      </c>
      <c r="D4059" s="6">
        <v>5.423</v>
      </c>
      <c r="E4059" s="5">
        <v>0</v>
      </c>
      <c r="F4059" s="6">
        <v>0</v>
      </c>
      <c r="G4059" s="5">
        <v>0</v>
      </c>
      <c r="H4059" s="6">
        <v>0</v>
      </c>
      <c r="I4059" s="5">
        <v>0</v>
      </c>
      <c r="J4059" s="6">
        <v>0</v>
      </c>
      <c r="K4059" s="5">
        <v>0</v>
      </c>
      <c r="L4059" s="6">
        <v>0</v>
      </c>
      <c r="M4059" s="5">
        <v>0</v>
      </c>
      <c r="N4059" s="6">
        <v>0</v>
      </c>
      <c r="O4059" s="5">
        <v>0</v>
      </c>
      <c r="P4059" s="6">
        <v>0</v>
      </c>
      <c r="Q4059" s="5">
        <v>0</v>
      </c>
      <c r="R4059" s="6">
        <v>0</v>
      </c>
      <c r="S4059" s="5">
        <v>0</v>
      </c>
      <c r="T4059" s="6">
        <v>0</v>
      </c>
      <c r="U4059" s="5">
        <v>0</v>
      </c>
      <c r="V4059" s="6">
        <v>0</v>
      </c>
      <c r="W4059" s="5">
        <v>0</v>
      </c>
      <c r="X4059" s="6">
        <v>0</v>
      </c>
      <c r="Y4059" s="5">
        <v>0</v>
      </c>
      <c r="Z4059" s="6">
        <v>0</v>
      </c>
      <c r="AA4059" s="5">
        <v>0</v>
      </c>
      <c r="AB4059" s="6">
        <v>0</v>
      </c>
      <c r="AC4059" s="5">
        <v>4.018E-2</v>
      </c>
      <c r="AD4059" s="6">
        <v>5.423</v>
      </c>
      <c r="AE4059" s="5">
        <v>0</v>
      </c>
      <c r="AF4059" s="6">
        <v>0</v>
      </c>
    </row>
    <row r="4060" spans="2:32" x14ac:dyDescent="0.35">
      <c r="B4060" s="1" t="s">
        <v>196</v>
      </c>
      <c r="C4060" s="5">
        <v>9.7999999999999997E-4</v>
      </c>
      <c r="D4060" s="6">
        <v>0.85099999999999998</v>
      </c>
      <c r="E4060" s="5">
        <v>0</v>
      </c>
      <c r="F4060" s="6">
        <v>0</v>
      </c>
      <c r="G4060" s="5">
        <v>0</v>
      </c>
      <c r="H4060" s="6">
        <v>0</v>
      </c>
      <c r="I4060" s="5">
        <v>0</v>
      </c>
      <c r="J4060" s="6">
        <v>0</v>
      </c>
      <c r="K4060" s="5">
        <v>0</v>
      </c>
      <c r="L4060" s="6">
        <v>0</v>
      </c>
      <c r="M4060" s="5">
        <v>0</v>
      </c>
      <c r="N4060" s="6">
        <v>0</v>
      </c>
      <c r="O4060" s="5">
        <v>0</v>
      </c>
      <c r="P4060" s="6">
        <v>0</v>
      </c>
      <c r="Q4060" s="5">
        <v>0</v>
      </c>
      <c r="R4060" s="6">
        <v>0</v>
      </c>
      <c r="S4060" s="5">
        <v>0</v>
      </c>
      <c r="T4060" s="6">
        <v>0</v>
      </c>
      <c r="U4060" s="5">
        <v>0</v>
      </c>
      <c r="V4060" s="6">
        <v>0</v>
      </c>
      <c r="W4060" s="5">
        <v>0</v>
      </c>
      <c r="X4060" s="6">
        <v>0</v>
      </c>
      <c r="Y4060" s="5">
        <v>0</v>
      </c>
      <c r="Z4060" s="6">
        <v>0</v>
      </c>
      <c r="AA4060" s="5">
        <v>0</v>
      </c>
      <c r="AB4060" s="6">
        <v>0</v>
      </c>
      <c r="AC4060" s="5">
        <v>6.3099999999999996E-3</v>
      </c>
      <c r="AD4060" s="6">
        <v>0.85099999999999998</v>
      </c>
      <c r="AE4060" s="5">
        <v>0</v>
      </c>
      <c r="AF4060" s="6">
        <v>0</v>
      </c>
    </row>
    <row r="4061" spans="2:32" x14ac:dyDescent="0.35">
      <c r="B4061" s="1" t="s">
        <v>201</v>
      </c>
      <c r="C4061" s="5">
        <v>0</v>
      </c>
      <c r="D4061" s="6">
        <v>0</v>
      </c>
      <c r="E4061" s="5">
        <v>0</v>
      </c>
      <c r="F4061" s="6">
        <v>0</v>
      </c>
      <c r="G4061" s="5">
        <v>0</v>
      </c>
      <c r="H4061" s="6">
        <v>0</v>
      </c>
      <c r="I4061" s="5">
        <v>0</v>
      </c>
      <c r="J4061" s="6">
        <v>0</v>
      </c>
      <c r="K4061" s="5">
        <v>0</v>
      </c>
      <c r="L4061" s="6">
        <v>0</v>
      </c>
      <c r="M4061" s="5">
        <v>0</v>
      </c>
      <c r="N4061" s="6">
        <v>0</v>
      </c>
      <c r="O4061" s="5">
        <v>0</v>
      </c>
      <c r="P4061" s="6">
        <v>0</v>
      </c>
      <c r="Q4061" s="5">
        <v>0</v>
      </c>
      <c r="R4061" s="6">
        <v>0</v>
      </c>
      <c r="S4061" s="5">
        <v>0</v>
      </c>
      <c r="T4061" s="6">
        <v>0</v>
      </c>
      <c r="U4061" s="5">
        <v>0</v>
      </c>
      <c r="V4061" s="6">
        <v>0</v>
      </c>
      <c r="W4061" s="5">
        <v>0</v>
      </c>
      <c r="X4061" s="6">
        <v>0</v>
      </c>
      <c r="Y4061" s="5">
        <v>0</v>
      </c>
      <c r="Z4061" s="6">
        <v>0</v>
      </c>
      <c r="AA4061" s="5">
        <v>0</v>
      </c>
      <c r="AB4061" s="6">
        <v>0</v>
      </c>
      <c r="AC4061" s="5">
        <v>0</v>
      </c>
      <c r="AD4061" s="6">
        <v>0</v>
      </c>
      <c r="AE4061" s="5">
        <v>0</v>
      </c>
      <c r="AF4061" s="6">
        <v>0</v>
      </c>
    </row>
    <row r="4062" spans="2:32" x14ac:dyDescent="0.35">
      <c r="B4062" s="1" t="s">
        <v>202</v>
      </c>
      <c r="C4062" s="5">
        <v>0</v>
      </c>
      <c r="D4062" s="6">
        <v>0</v>
      </c>
      <c r="E4062" s="5">
        <v>0</v>
      </c>
      <c r="F4062" s="6">
        <v>0</v>
      </c>
      <c r="G4062" s="5">
        <v>0</v>
      </c>
      <c r="H4062" s="6">
        <v>0</v>
      </c>
      <c r="I4062" s="5">
        <v>0</v>
      </c>
      <c r="J4062" s="6">
        <v>0</v>
      </c>
      <c r="K4062" s="5">
        <v>0</v>
      </c>
      <c r="L4062" s="6">
        <v>0</v>
      </c>
      <c r="M4062" s="5">
        <v>0</v>
      </c>
      <c r="N4062" s="6">
        <v>0</v>
      </c>
      <c r="O4062" s="5">
        <v>0</v>
      </c>
      <c r="P4062" s="6">
        <v>0</v>
      </c>
      <c r="Q4062" s="5">
        <v>0</v>
      </c>
      <c r="R4062" s="6">
        <v>0</v>
      </c>
      <c r="S4062" s="5">
        <v>0</v>
      </c>
      <c r="T4062" s="6">
        <v>0</v>
      </c>
      <c r="U4062" s="5">
        <v>0</v>
      </c>
      <c r="V4062" s="6">
        <v>0</v>
      </c>
      <c r="W4062" s="5">
        <v>0</v>
      </c>
      <c r="X4062" s="6">
        <v>0</v>
      </c>
      <c r="Y4062" s="5">
        <v>0</v>
      </c>
      <c r="Z4062" s="6">
        <v>0</v>
      </c>
      <c r="AA4062" s="5">
        <v>0</v>
      </c>
      <c r="AB4062" s="6">
        <v>0</v>
      </c>
      <c r="AC4062" s="5">
        <v>0</v>
      </c>
      <c r="AD4062" s="6">
        <v>0</v>
      </c>
      <c r="AE4062" s="5">
        <v>0</v>
      </c>
      <c r="AF4062" s="6">
        <v>0</v>
      </c>
    </row>
    <row r="4063" spans="2:32" x14ac:dyDescent="0.35">
      <c r="B4063" s="1" t="s">
        <v>685</v>
      </c>
      <c r="C4063" s="5">
        <v>0</v>
      </c>
      <c r="D4063" s="6">
        <v>0</v>
      </c>
      <c r="E4063" s="5">
        <v>0</v>
      </c>
      <c r="F4063" s="6">
        <v>0</v>
      </c>
      <c r="G4063" s="5">
        <v>0</v>
      </c>
      <c r="H4063" s="6">
        <v>0</v>
      </c>
      <c r="I4063" s="5">
        <v>0</v>
      </c>
      <c r="J4063" s="6">
        <v>0</v>
      </c>
      <c r="K4063" s="5">
        <v>0</v>
      </c>
      <c r="L4063" s="6">
        <v>0</v>
      </c>
      <c r="M4063" s="5">
        <v>0</v>
      </c>
      <c r="N4063" s="6">
        <v>0</v>
      </c>
      <c r="O4063" s="5">
        <v>0</v>
      </c>
      <c r="P4063" s="6">
        <v>0</v>
      </c>
      <c r="Q4063" s="5">
        <v>0</v>
      </c>
      <c r="R4063" s="6">
        <v>0</v>
      </c>
      <c r="S4063" s="5">
        <v>0</v>
      </c>
      <c r="T4063" s="6">
        <v>0</v>
      </c>
      <c r="U4063" s="5">
        <v>0</v>
      </c>
      <c r="V4063" s="6">
        <v>0</v>
      </c>
      <c r="W4063" s="5">
        <v>0</v>
      </c>
      <c r="X4063" s="6">
        <v>0</v>
      </c>
      <c r="Y4063" s="5">
        <v>0</v>
      </c>
      <c r="Z4063" s="6">
        <v>0</v>
      </c>
      <c r="AA4063" s="5">
        <v>0</v>
      </c>
      <c r="AB4063" s="6">
        <v>0</v>
      </c>
      <c r="AC4063" s="5">
        <v>0</v>
      </c>
      <c r="AD4063" s="6">
        <v>0</v>
      </c>
      <c r="AE4063" s="5">
        <v>0</v>
      </c>
      <c r="AF4063" s="6">
        <v>0</v>
      </c>
    </row>
    <row r="4064" spans="2:32" x14ac:dyDescent="0.35">
      <c r="B4064" s="1" t="s">
        <v>686</v>
      </c>
      <c r="C4064" s="5">
        <v>0</v>
      </c>
      <c r="D4064" s="6">
        <v>0</v>
      </c>
      <c r="E4064" s="5">
        <v>0</v>
      </c>
      <c r="F4064" s="6">
        <v>0</v>
      </c>
      <c r="G4064" s="5">
        <v>0</v>
      </c>
      <c r="H4064" s="6">
        <v>0</v>
      </c>
      <c r="I4064" s="5">
        <v>0</v>
      </c>
      <c r="J4064" s="6">
        <v>0</v>
      </c>
      <c r="K4064" s="5">
        <v>0</v>
      </c>
      <c r="L4064" s="6">
        <v>0</v>
      </c>
      <c r="M4064" s="5">
        <v>0</v>
      </c>
      <c r="N4064" s="6">
        <v>0</v>
      </c>
      <c r="O4064" s="5">
        <v>0</v>
      </c>
      <c r="P4064" s="6">
        <v>0</v>
      </c>
      <c r="Q4064" s="5">
        <v>0</v>
      </c>
      <c r="R4064" s="6">
        <v>0</v>
      </c>
      <c r="S4064" s="5">
        <v>0</v>
      </c>
      <c r="T4064" s="6">
        <v>0</v>
      </c>
      <c r="U4064" s="5">
        <v>0</v>
      </c>
      <c r="V4064" s="6">
        <v>0</v>
      </c>
      <c r="W4064" s="5">
        <v>0</v>
      </c>
      <c r="X4064" s="6">
        <v>0</v>
      </c>
      <c r="Y4064" s="5">
        <v>0</v>
      </c>
      <c r="Z4064" s="6">
        <v>0</v>
      </c>
      <c r="AA4064" s="5">
        <v>0</v>
      </c>
      <c r="AB4064" s="6">
        <v>0</v>
      </c>
      <c r="AC4064" s="5">
        <v>0</v>
      </c>
      <c r="AD4064" s="6">
        <v>0</v>
      </c>
      <c r="AE4064" s="5">
        <v>0</v>
      </c>
      <c r="AF4064" s="6">
        <v>0</v>
      </c>
    </row>
    <row r="4065" spans="2:32" x14ac:dyDescent="0.35">
      <c r="B4065" s="1" t="s">
        <v>207</v>
      </c>
      <c r="C4065" s="5">
        <v>0</v>
      </c>
      <c r="D4065" s="6">
        <v>0</v>
      </c>
      <c r="E4065" s="5">
        <v>0</v>
      </c>
      <c r="F4065" s="6">
        <v>0</v>
      </c>
      <c r="G4065" s="5">
        <v>0</v>
      </c>
      <c r="H4065" s="6">
        <v>0</v>
      </c>
      <c r="I4065" s="5">
        <v>0</v>
      </c>
      <c r="J4065" s="6">
        <v>0</v>
      </c>
      <c r="K4065" s="5">
        <v>0</v>
      </c>
      <c r="L4065" s="6">
        <v>0</v>
      </c>
      <c r="M4065" s="5">
        <v>0</v>
      </c>
      <c r="N4065" s="6">
        <v>0</v>
      </c>
      <c r="O4065" s="5">
        <v>0</v>
      </c>
      <c r="P4065" s="6">
        <v>0</v>
      </c>
      <c r="Q4065" s="5">
        <v>0</v>
      </c>
      <c r="R4065" s="6">
        <v>0</v>
      </c>
      <c r="S4065" s="5">
        <v>0</v>
      </c>
      <c r="T4065" s="6">
        <v>0</v>
      </c>
      <c r="U4065" s="5">
        <v>0</v>
      </c>
      <c r="V4065" s="6">
        <v>0</v>
      </c>
      <c r="W4065" s="5">
        <v>0</v>
      </c>
      <c r="X4065" s="6">
        <v>0</v>
      </c>
      <c r="Y4065" s="5">
        <v>0</v>
      </c>
      <c r="Z4065" s="6">
        <v>0</v>
      </c>
      <c r="AA4065" s="5">
        <v>0</v>
      </c>
      <c r="AB4065" s="6">
        <v>0</v>
      </c>
      <c r="AC4065" s="5">
        <v>0</v>
      </c>
      <c r="AD4065" s="6">
        <v>0</v>
      </c>
      <c r="AE4065" s="5">
        <v>0</v>
      </c>
      <c r="AF4065" s="6">
        <v>0</v>
      </c>
    </row>
    <row r="4066" spans="2:32" x14ac:dyDescent="0.35">
      <c r="B4066" s="1" t="s">
        <v>208</v>
      </c>
      <c r="C4066" s="5">
        <v>0</v>
      </c>
      <c r="D4066" s="6">
        <v>0</v>
      </c>
      <c r="E4066" s="5">
        <v>0</v>
      </c>
      <c r="F4066" s="6">
        <v>0</v>
      </c>
      <c r="G4066" s="5">
        <v>0</v>
      </c>
      <c r="H4066" s="6">
        <v>0</v>
      </c>
      <c r="I4066" s="5">
        <v>0</v>
      </c>
      <c r="J4066" s="6">
        <v>0</v>
      </c>
      <c r="K4066" s="5">
        <v>0</v>
      </c>
      <c r="L4066" s="6">
        <v>0</v>
      </c>
      <c r="M4066" s="5">
        <v>0</v>
      </c>
      <c r="N4066" s="6">
        <v>0</v>
      </c>
      <c r="O4066" s="5">
        <v>0</v>
      </c>
      <c r="P4066" s="6">
        <v>0</v>
      </c>
      <c r="Q4066" s="5">
        <v>0</v>
      </c>
      <c r="R4066" s="6">
        <v>0</v>
      </c>
      <c r="S4066" s="5">
        <v>0</v>
      </c>
      <c r="T4066" s="6">
        <v>0</v>
      </c>
      <c r="U4066" s="5">
        <v>0</v>
      </c>
      <c r="V4066" s="6">
        <v>0</v>
      </c>
      <c r="W4066" s="5">
        <v>0</v>
      </c>
      <c r="X4066" s="6">
        <v>0</v>
      </c>
      <c r="Y4066" s="5">
        <v>0</v>
      </c>
      <c r="Z4066" s="6">
        <v>0</v>
      </c>
      <c r="AA4066" s="5">
        <v>0</v>
      </c>
      <c r="AB4066" s="6">
        <v>0</v>
      </c>
      <c r="AC4066" s="5">
        <v>0</v>
      </c>
      <c r="AD4066" s="6">
        <v>0</v>
      </c>
      <c r="AE4066" s="5">
        <v>0</v>
      </c>
      <c r="AF4066" s="6">
        <v>0</v>
      </c>
    </row>
    <row r="4067" spans="2:32" x14ac:dyDescent="0.35">
      <c r="B4067" s="1" t="s">
        <v>687</v>
      </c>
      <c r="C4067" s="5">
        <v>5.2199999999999998E-3</v>
      </c>
      <c r="D4067" s="6">
        <v>4.524</v>
      </c>
      <c r="E4067" s="5">
        <v>0</v>
      </c>
      <c r="F4067" s="6">
        <v>0</v>
      </c>
      <c r="G4067" s="5">
        <v>0</v>
      </c>
      <c r="H4067" s="6">
        <v>0</v>
      </c>
      <c r="I4067" s="5">
        <v>0</v>
      </c>
      <c r="J4067" s="6">
        <v>0</v>
      </c>
      <c r="K4067" s="5">
        <v>0</v>
      </c>
      <c r="L4067" s="6">
        <v>0</v>
      </c>
      <c r="M4067" s="5">
        <v>0</v>
      </c>
      <c r="N4067" s="6">
        <v>0</v>
      </c>
      <c r="O4067" s="5">
        <v>0</v>
      </c>
      <c r="P4067" s="6">
        <v>0</v>
      </c>
      <c r="Q4067" s="5">
        <v>0</v>
      </c>
      <c r="R4067" s="6">
        <v>0</v>
      </c>
      <c r="S4067" s="5">
        <v>0</v>
      </c>
      <c r="T4067" s="6">
        <v>0</v>
      </c>
      <c r="U4067" s="5">
        <v>0</v>
      </c>
      <c r="V4067" s="6">
        <v>0</v>
      </c>
      <c r="W4067" s="5">
        <v>0</v>
      </c>
      <c r="X4067" s="6">
        <v>0</v>
      </c>
      <c r="Y4067" s="5">
        <v>0</v>
      </c>
      <c r="Z4067" s="6">
        <v>0</v>
      </c>
      <c r="AA4067" s="5">
        <v>0</v>
      </c>
      <c r="AB4067" s="6">
        <v>0</v>
      </c>
      <c r="AC4067" s="5">
        <v>3.3520000000000001E-2</v>
      </c>
      <c r="AD4067" s="6">
        <v>4.524</v>
      </c>
      <c r="AE4067" s="5">
        <v>0</v>
      </c>
      <c r="AF4067" s="6">
        <v>0</v>
      </c>
    </row>
    <row r="4068" spans="2:32" x14ac:dyDescent="0.35">
      <c r="B4068" s="1" t="s">
        <v>210</v>
      </c>
      <c r="C4068" s="5">
        <v>2.4599999999999999E-3</v>
      </c>
      <c r="D4068" s="6">
        <v>2.1309999999999998</v>
      </c>
      <c r="E4068" s="5">
        <v>0</v>
      </c>
      <c r="F4068" s="6">
        <v>0</v>
      </c>
      <c r="G4068" s="5">
        <v>0</v>
      </c>
      <c r="H4068" s="6">
        <v>0</v>
      </c>
      <c r="I4068" s="5">
        <v>0</v>
      </c>
      <c r="J4068" s="6">
        <v>0</v>
      </c>
      <c r="K4068" s="5">
        <v>0</v>
      </c>
      <c r="L4068" s="6">
        <v>0</v>
      </c>
      <c r="M4068" s="5">
        <v>0</v>
      </c>
      <c r="N4068" s="6">
        <v>0</v>
      </c>
      <c r="O4068" s="5">
        <v>0</v>
      </c>
      <c r="P4068" s="6">
        <v>0</v>
      </c>
      <c r="Q4068" s="5">
        <v>0</v>
      </c>
      <c r="R4068" s="6">
        <v>0</v>
      </c>
      <c r="S4068" s="5">
        <v>2.1059999999999999E-2</v>
      </c>
      <c r="T4068" s="6">
        <v>2.1309999999999998</v>
      </c>
      <c r="U4068" s="5">
        <v>0</v>
      </c>
      <c r="V4068" s="6">
        <v>0</v>
      </c>
      <c r="W4068" s="5">
        <v>0</v>
      </c>
      <c r="X4068" s="6">
        <v>0</v>
      </c>
      <c r="Y4068" s="5">
        <v>0</v>
      </c>
      <c r="Z4068" s="6">
        <v>0</v>
      </c>
      <c r="AA4068" s="5">
        <v>0</v>
      </c>
      <c r="AB4068" s="6">
        <v>0</v>
      </c>
      <c r="AC4068" s="5">
        <v>0</v>
      </c>
      <c r="AD4068" s="6">
        <v>0</v>
      </c>
      <c r="AE4068" s="5">
        <v>0</v>
      </c>
      <c r="AF4068" s="6">
        <v>0</v>
      </c>
    </row>
    <row r="4069" spans="2:32" x14ac:dyDescent="0.35">
      <c r="B4069" s="1" t="s">
        <v>211</v>
      </c>
      <c r="C4069" s="5">
        <v>9.7999999999999997E-4</v>
      </c>
      <c r="D4069" s="6">
        <v>0.85099999999999998</v>
      </c>
      <c r="E4069" s="5">
        <v>0</v>
      </c>
      <c r="F4069" s="6">
        <v>0</v>
      </c>
      <c r="G4069" s="5">
        <v>0</v>
      </c>
      <c r="H4069" s="6">
        <v>0</v>
      </c>
      <c r="I4069" s="5">
        <v>0</v>
      </c>
      <c r="J4069" s="6">
        <v>0</v>
      </c>
      <c r="K4069" s="5">
        <v>0</v>
      </c>
      <c r="L4069" s="6">
        <v>0</v>
      </c>
      <c r="M4069" s="5">
        <v>0</v>
      </c>
      <c r="N4069" s="6">
        <v>0</v>
      </c>
      <c r="O4069" s="5">
        <v>0</v>
      </c>
      <c r="P4069" s="6">
        <v>0</v>
      </c>
      <c r="Q4069" s="5">
        <v>0</v>
      </c>
      <c r="R4069" s="6">
        <v>0</v>
      </c>
      <c r="S4069" s="5">
        <v>0</v>
      </c>
      <c r="T4069" s="6">
        <v>0</v>
      </c>
      <c r="U4069" s="5">
        <v>0</v>
      </c>
      <c r="V4069" s="6">
        <v>0</v>
      </c>
      <c r="W4069" s="5">
        <v>0</v>
      </c>
      <c r="X4069" s="6">
        <v>0</v>
      </c>
      <c r="Y4069" s="5">
        <v>0</v>
      </c>
      <c r="Z4069" s="6">
        <v>0</v>
      </c>
      <c r="AA4069" s="5">
        <v>0</v>
      </c>
      <c r="AB4069" s="6">
        <v>0</v>
      </c>
      <c r="AC4069" s="5">
        <v>6.3099999999999996E-3</v>
      </c>
      <c r="AD4069" s="6">
        <v>0.85099999999999998</v>
      </c>
      <c r="AE4069" s="5">
        <v>0</v>
      </c>
      <c r="AF4069" s="6">
        <v>0</v>
      </c>
    </row>
    <row r="4070" spans="2:32" x14ac:dyDescent="0.35">
      <c r="B4070" s="1" t="s">
        <v>688</v>
      </c>
      <c r="C4070" s="5">
        <v>7.3800000000000003E-3</v>
      </c>
      <c r="D4070" s="6">
        <v>6.391</v>
      </c>
      <c r="E4070" s="5">
        <v>0</v>
      </c>
      <c r="F4070" s="6">
        <v>0</v>
      </c>
      <c r="G4070" s="5">
        <v>0</v>
      </c>
      <c r="H4070" s="6">
        <v>0</v>
      </c>
      <c r="I4070" s="5">
        <v>0</v>
      </c>
      <c r="J4070" s="6">
        <v>0</v>
      </c>
      <c r="K4070" s="5">
        <v>0</v>
      </c>
      <c r="L4070" s="6">
        <v>0</v>
      </c>
      <c r="M4070" s="5">
        <v>0</v>
      </c>
      <c r="N4070" s="6">
        <v>0</v>
      </c>
      <c r="O4070" s="5">
        <v>0</v>
      </c>
      <c r="P4070" s="6">
        <v>0</v>
      </c>
      <c r="Q4070" s="5">
        <v>0</v>
      </c>
      <c r="R4070" s="6">
        <v>0</v>
      </c>
      <c r="S4070" s="5">
        <v>0</v>
      </c>
      <c r="T4070" s="6">
        <v>0</v>
      </c>
      <c r="U4070" s="5">
        <v>0</v>
      </c>
      <c r="V4070" s="6">
        <v>0</v>
      </c>
      <c r="W4070" s="5">
        <v>0</v>
      </c>
      <c r="X4070" s="6">
        <v>0</v>
      </c>
      <c r="Y4070" s="5">
        <v>0</v>
      </c>
      <c r="Z4070" s="6">
        <v>0</v>
      </c>
      <c r="AA4070" s="5">
        <v>0</v>
      </c>
      <c r="AB4070" s="6">
        <v>0</v>
      </c>
      <c r="AC4070" s="5">
        <v>4.7359999999999999E-2</v>
      </c>
      <c r="AD4070" s="6">
        <v>6.391</v>
      </c>
      <c r="AE4070" s="5">
        <v>0</v>
      </c>
      <c r="AF4070" s="6">
        <v>0</v>
      </c>
    </row>
    <row r="4071" spans="2:32" x14ac:dyDescent="0.35">
      <c r="B4071" s="1" t="s">
        <v>689</v>
      </c>
      <c r="C4071" s="5">
        <v>4.4799999999999996E-3</v>
      </c>
      <c r="D4071" s="6">
        <v>3.8780000000000001</v>
      </c>
      <c r="E4071" s="5">
        <v>0</v>
      </c>
      <c r="F4071" s="6">
        <v>0</v>
      </c>
      <c r="G4071" s="5">
        <v>0</v>
      </c>
      <c r="H4071" s="6">
        <v>0</v>
      </c>
      <c r="I4071" s="5">
        <v>0</v>
      </c>
      <c r="J4071" s="6">
        <v>0</v>
      </c>
      <c r="K4071" s="5">
        <v>0</v>
      </c>
      <c r="L4071" s="6">
        <v>0</v>
      </c>
      <c r="M4071" s="5">
        <v>0</v>
      </c>
      <c r="N4071" s="6">
        <v>0</v>
      </c>
      <c r="O4071" s="5">
        <v>0</v>
      </c>
      <c r="P4071" s="6">
        <v>0</v>
      </c>
      <c r="Q4071" s="5">
        <v>0</v>
      </c>
      <c r="R4071" s="6">
        <v>0</v>
      </c>
      <c r="S4071" s="5">
        <v>0</v>
      </c>
      <c r="T4071" s="6">
        <v>0</v>
      </c>
      <c r="U4071" s="5">
        <v>0</v>
      </c>
      <c r="V4071" s="6">
        <v>0</v>
      </c>
      <c r="W4071" s="5">
        <v>0</v>
      </c>
      <c r="X4071" s="6">
        <v>0</v>
      </c>
      <c r="Y4071" s="5">
        <v>0</v>
      </c>
      <c r="Z4071" s="6">
        <v>0</v>
      </c>
      <c r="AA4071" s="5">
        <v>0</v>
      </c>
      <c r="AB4071" s="6">
        <v>0</v>
      </c>
      <c r="AC4071" s="5">
        <v>2.8740000000000002E-2</v>
      </c>
      <c r="AD4071" s="6">
        <v>3.8780000000000001</v>
      </c>
      <c r="AE4071" s="5">
        <v>0</v>
      </c>
      <c r="AF4071" s="6">
        <v>0</v>
      </c>
    </row>
    <row r="4072" spans="2:32" x14ac:dyDescent="0.35">
      <c r="B4072" s="1" t="s">
        <v>690</v>
      </c>
      <c r="C4072" s="5">
        <v>0</v>
      </c>
      <c r="D4072" s="6">
        <v>0</v>
      </c>
      <c r="E4072" s="5">
        <v>0</v>
      </c>
      <c r="F4072" s="6">
        <v>0</v>
      </c>
      <c r="G4072" s="5">
        <v>0</v>
      </c>
      <c r="H4072" s="6">
        <v>0</v>
      </c>
      <c r="I4072" s="5">
        <v>0</v>
      </c>
      <c r="J4072" s="6">
        <v>0</v>
      </c>
      <c r="K4072" s="5">
        <v>0</v>
      </c>
      <c r="L4072" s="6">
        <v>0</v>
      </c>
      <c r="M4072" s="5">
        <v>0</v>
      </c>
      <c r="N4072" s="6">
        <v>0</v>
      </c>
      <c r="O4072" s="5">
        <v>0</v>
      </c>
      <c r="P4072" s="6">
        <v>0</v>
      </c>
      <c r="Q4072" s="5">
        <v>0</v>
      </c>
      <c r="R4072" s="6">
        <v>0</v>
      </c>
      <c r="S4072" s="5">
        <v>0</v>
      </c>
      <c r="T4072" s="6">
        <v>0</v>
      </c>
      <c r="U4072" s="5">
        <v>0</v>
      </c>
      <c r="V4072" s="6">
        <v>0</v>
      </c>
      <c r="W4072" s="5">
        <v>0</v>
      </c>
      <c r="X4072" s="6">
        <v>0</v>
      </c>
      <c r="Y4072" s="5">
        <v>0</v>
      </c>
      <c r="Z4072" s="6">
        <v>0</v>
      </c>
      <c r="AA4072" s="5">
        <v>0</v>
      </c>
      <c r="AB4072" s="6">
        <v>0</v>
      </c>
      <c r="AC4072" s="5">
        <v>0</v>
      </c>
      <c r="AD4072" s="6">
        <v>0</v>
      </c>
      <c r="AE4072" s="5">
        <v>0</v>
      </c>
      <c r="AF4072" s="6">
        <v>0</v>
      </c>
    </row>
    <row r="4073" spans="2:32" x14ac:dyDescent="0.35">
      <c r="B4073" s="1" t="s">
        <v>691</v>
      </c>
      <c r="C4073" s="5">
        <v>9.7999999999999997E-4</v>
      </c>
      <c r="D4073" s="6">
        <v>0.85099999999999998</v>
      </c>
      <c r="E4073" s="5">
        <v>0</v>
      </c>
      <c r="F4073" s="6">
        <v>0</v>
      </c>
      <c r="G4073" s="5">
        <v>0</v>
      </c>
      <c r="H4073" s="6">
        <v>0</v>
      </c>
      <c r="I4073" s="5">
        <v>0</v>
      </c>
      <c r="J4073" s="6">
        <v>0</v>
      </c>
      <c r="K4073" s="5">
        <v>0</v>
      </c>
      <c r="L4073" s="6">
        <v>0</v>
      </c>
      <c r="M4073" s="5">
        <v>0</v>
      </c>
      <c r="N4073" s="6">
        <v>0</v>
      </c>
      <c r="O4073" s="5">
        <v>0</v>
      </c>
      <c r="P4073" s="6">
        <v>0</v>
      </c>
      <c r="Q4073" s="5">
        <v>0</v>
      </c>
      <c r="R4073" s="6">
        <v>0</v>
      </c>
      <c r="S4073" s="5">
        <v>0</v>
      </c>
      <c r="T4073" s="6">
        <v>0</v>
      </c>
      <c r="U4073" s="5">
        <v>0</v>
      </c>
      <c r="V4073" s="6">
        <v>0</v>
      </c>
      <c r="W4073" s="5">
        <v>0</v>
      </c>
      <c r="X4073" s="6">
        <v>0</v>
      </c>
      <c r="Y4073" s="5">
        <v>0</v>
      </c>
      <c r="Z4073" s="6">
        <v>0</v>
      </c>
      <c r="AA4073" s="5">
        <v>0</v>
      </c>
      <c r="AB4073" s="6">
        <v>0</v>
      </c>
      <c r="AC4073" s="5">
        <v>6.3099999999999996E-3</v>
      </c>
      <c r="AD4073" s="6">
        <v>0.85099999999999998</v>
      </c>
      <c r="AE4073" s="5">
        <v>0</v>
      </c>
      <c r="AF4073" s="6">
        <v>0</v>
      </c>
    </row>
    <row r="4074" spans="2:32" x14ac:dyDescent="0.35">
      <c r="B4074" s="1" t="s">
        <v>692</v>
      </c>
      <c r="C4074" s="5">
        <v>9.7999999999999997E-4</v>
      </c>
      <c r="D4074" s="6">
        <v>0.85099999999999998</v>
      </c>
      <c r="E4074" s="5">
        <v>0</v>
      </c>
      <c r="F4074" s="6">
        <v>0</v>
      </c>
      <c r="G4074" s="5">
        <v>0</v>
      </c>
      <c r="H4074" s="6">
        <v>0</v>
      </c>
      <c r="I4074" s="5">
        <v>0</v>
      </c>
      <c r="J4074" s="6">
        <v>0</v>
      </c>
      <c r="K4074" s="5">
        <v>0</v>
      </c>
      <c r="L4074" s="6">
        <v>0</v>
      </c>
      <c r="M4074" s="5">
        <v>0</v>
      </c>
      <c r="N4074" s="6">
        <v>0</v>
      </c>
      <c r="O4074" s="5">
        <v>0</v>
      </c>
      <c r="P4074" s="6">
        <v>0</v>
      </c>
      <c r="Q4074" s="5">
        <v>0</v>
      </c>
      <c r="R4074" s="6">
        <v>0</v>
      </c>
      <c r="S4074" s="5">
        <v>0</v>
      </c>
      <c r="T4074" s="6">
        <v>0</v>
      </c>
      <c r="U4074" s="5">
        <v>0</v>
      </c>
      <c r="V4074" s="6">
        <v>0</v>
      </c>
      <c r="W4074" s="5">
        <v>0</v>
      </c>
      <c r="X4074" s="6">
        <v>0</v>
      </c>
      <c r="Y4074" s="5">
        <v>0</v>
      </c>
      <c r="Z4074" s="6">
        <v>0</v>
      </c>
      <c r="AA4074" s="5">
        <v>0</v>
      </c>
      <c r="AB4074" s="6">
        <v>0</v>
      </c>
      <c r="AC4074" s="5">
        <v>6.3099999999999996E-3</v>
      </c>
      <c r="AD4074" s="6">
        <v>0.85099999999999998</v>
      </c>
      <c r="AE4074" s="5">
        <v>0</v>
      </c>
      <c r="AF4074" s="6">
        <v>0</v>
      </c>
    </row>
    <row r="4075" spans="2:32" x14ac:dyDescent="0.35">
      <c r="B4075" s="2" t="s">
        <v>14</v>
      </c>
    </row>
    <row r="4076" spans="2:32" x14ac:dyDescent="0.35">
      <c r="B4076" s="1" t="s">
        <v>214</v>
      </c>
      <c r="C4076" s="5">
        <v>0</v>
      </c>
      <c r="D4076" s="6">
        <v>0</v>
      </c>
      <c r="E4076" s="5">
        <v>0</v>
      </c>
      <c r="F4076" s="6">
        <v>0</v>
      </c>
      <c r="G4076" s="5">
        <v>0</v>
      </c>
      <c r="H4076" s="6">
        <v>0</v>
      </c>
      <c r="I4076" s="5">
        <v>0</v>
      </c>
      <c r="J4076" s="6">
        <v>0</v>
      </c>
      <c r="K4076" s="5">
        <v>0</v>
      </c>
      <c r="L4076" s="6">
        <v>0</v>
      </c>
      <c r="M4076" s="5">
        <v>0</v>
      </c>
      <c r="N4076" s="6">
        <v>0</v>
      </c>
      <c r="O4076" s="5">
        <v>0</v>
      </c>
      <c r="P4076" s="6">
        <v>0</v>
      </c>
      <c r="Q4076" s="5">
        <v>0</v>
      </c>
      <c r="R4076" s="6">
        <v>0</v>
      </c>
      <c r="S4076" s="5">
        <v>0</v>
      </c>
      <c r="T4076" s="6">
        <v>0</v>
      </c>
      <c r="U4076" s="5">
        <v>0</v>
      </c>
      <c r="V4076" s="6">
        <v>0</v>
      </c>
      <c r="W4076" s="5">
        <v>0</v>
      </c>
      <c r="X4076" s="6">
        <v>0</v>
      </c>
      <c r="Y4076" s="5">
        <v>0</v>
      </c>
      <c r="Z4076" s="6">
        <v>0</v>
      </c>
      <c r="AA4076" s="5">
        <v>0</v>
      </c>
      <c r="AB4076" s="6">
        <v>0</v>
      </c>
      <c r="AC4076" s="5">
        <v>0</v>
      </c>
      <c r="AD4076" s="6">
        <v>0</v>
      </c>
      <c r="AE4076" s="5">
        <v>0</v>
      </c>
      <c r="AF4076" s="6">
        <v>0</v>
      </c>
    </row>
    <row r="4077" spans="2:32" x14ac:dyDescent="0.35">
      <c r="B4077" s="1" t="s">
        <v>693</v>
      </c>
      <c r="C4077" s="5">
        <v>1.0030000000000001E-2</v>
      </c>
      <c r="D4077" s="6">
        <v>8.6880000000000006</v>
      </c>
      <c r="E4077" s="5">
        <v>0</v>
      </c>
      <c r="F4077" s="6">
        <v>0</v>
      </c>
      <c r="G4077" s="5">
        <v>0</v>
      </c>
      <c r="H4077" s="6">
        <v>0</v>
      </c>
      <c r="I4077" s="5">
        <v>0</v>
      </c>
      <c r="J4077" s="6">
        <v>0</v>
      </c>
      <c r="K4077" s="5">
        <v>0</v>
      </c>
      <c r="L4077" s="6">
        <v>0</v>
      </c>
      <c r="M4077" s="5">
        <v>0</v>
      </c>
      <c r="N4077" s="6">
        <v>0</v>
      </c>
      <c r="O4077" s="5">
        <v>0</v>
      </c>
      <c r="P4077" s="6">
        <v>0</v>
      </c>
      <c r="Q4077" s="5">
        <v>0</v>
      </c>
      <c r="R4077" s="6">
        <v>0</v>
      </c>
      <c r="S4077" s="5">
        <v>1.8960000000000001E-2</v>
      </c>
      <c r="T4077" s="6">
        <v>1.9179999999999999</v>
      </c>
      <c r="U4077" s="5">
        <v>0</v>
      </c>
      <c r="V4077" s="6">
        <v>0</v>
      </c>
      <c r="W4077" s="5">
        <v>0</v>
      </c>
      <c r="X4077" s="6">
        <v>0</v>
      </c>
      <c r="Y4077" s="5">
        <v>0</v>
      </c>
      <c r="Z4077" s="6">
        <v>0</v>
      </c>
      <c r="AA4077" s="5">
        <v>0</v>
      </c>
      <c r="AB4077" s="6">
        <v>0</v>
      </c>
      <c r="AC4077" s="5">
        <v>0</v>
      </c>
      <c r="AD4077" s="6">
        <v>0</v>
      </c>
      <c r="AE4077" s="5">
        <v>8.0979999999999996E-2</v>
      </c>
      <c r="AF4077" s="6">
        <v>6.77</v>
      </c>
    </row>
    <row r="4078" spans="2:32" x14ac:dyDescent="0.35">
      <c r="B4078" s="1" t="s">
        <v>694</v>
      </c>
      <c r="C4078" s="5">
        <v>1.2659999999999999E-2</v>
      </c>
      <c r="D4078" s="6">
        <v>10.964</v>
      </c>
      <c r="E4078" s="5">
        <v>0</v>
      </c>
      <c r="F4078" s="6">
        <v>0</v>
      </c>
      <c r="G4078" s="5">
        <v>0</v>
      </c>
      <c r="H4078" s="6">
        <v>0</v>
      </c>
      <c r="I4078" s="5">
        <v>0</v>
      </c>
      <c r="J4078" s="6">
        <v>0</v>
      </c>
      <c r="K4078" s="5">
        <v>0</v>
      </c>
      <c r="L4078" s="6">
        <v>0</v>
      </c>
      <c r="M4078" s="5">
        <v>0</v>
      </c>
      <c r="N4078" s="6">
        <v>0</v>
      </c>
      <c r="O4078" s="5">
        <v>0</v>
      </c>
      <c r="P4078" s="6">
        <v>0</v>
      </c>
      <c r="Q4078" s="5">
        <v>0</v>
      </c>
      <c r="R4078" s="6">
        <v>0</v>
      </c>
      <c r="S4078" s="5">
        <v>0</v>
      </c>
      <c r="T4078" s="6">
        <v>0</v>
      </c>
      <c r="U4078" s="5">
        <v>0</v>
      </c>
      <c r="V4078" s="6">
        <v>0</v>
      </c>
      <c r="W4078" s="5">
        <v>0</v>
      </c>
      <c r="X4078" s="6">
        <v>0</v>
      </c>
      <c r="Y4078" s="5">
        <v>0</v>
      </c>
      <c r="Z4078" s="6">
        <v>0</v>
      </c>
      <c r="AA4078" s="5">
        <v>0</v>
      </c>
      <c r="AB4078" s="6">
        <v>0</v>
      </c>
      <c r="AC4078" s="5">
        <v>0</v>
      </c>
      <c r="AD4078" s="6">
        <v>0</v>
      </c>
      <c r="AE4078" s="5">
        <v>0.13114999999999999</v>
      </c>
      <c r="AF4078" s="6">
        <v>10.964</v>
      </c>
    </row>
    <row r="4079" spans="2:32" x14ac:dyDescent="0.35">
      <c r="B4079" s="1" t="s">
        <v>695</v>
      </c>
      <c r="C4079" s="5">
        <v>0</v>
      </c>
      <c r="D4079" s="6">
        <v>0</v>
      </c>
      <c r="E4079" s="5">
        <v>0</v>
      </c>
      <c r="F4079" s="6">
        <v>0</v>
      </c>
      <c r="G4079" s="5">
        <v>0</v>
      </c>
      <c r="H4079" s="6">
        <v>0</v>
      </c>
      <c r="I4079" s="5">
        <v>0</v>
      </c>
      <c r="J4079" s="6">
        <v>0</v>
      </c>
      <c r="K4079" s="5">
        <v>0</v>
      </c>
      <c r="L4079" s="6">
        <v>0</v>
      </c>
      <c r="M4079" s="5">
        <v>0</v>
      </c>
      <c r="N4079" s="6">
        <v>0</v>
      </c>
      <c r="O4079" s="5">
        <v>0</v>
      </c>
      <c r="P4079" s="6">
        <v>0</v>
      </c>
      <c r="Q4079" s="5">
        <v>0</v>
      </c>
      <c r="R4079" s="6">
        <v>0</v>
      </c>
      <c r="S4079" s="5">
        <v>0</v>
      </c>
      <c r="T4079" s="6">
        <v>0</v>
      </c>
      <c r="U4079" s="5">
        <v>0</v>
      </c>
      <c r="V4079" s="6">
        <v>0</v>
      </c>
      <c r="W4079" s="5">
        <v>0</v>
      </c>
      <c r="X4079" s="6">
        <v>0</v>
      </c>
      <c r="Y4079" s="5">
        <v>0</v>
      </c>
      <c r="Z4079" s="6">
        <v>0</v>
      </c>
      <c r="AA4079" s="5">
        <v>0</v>
      </c>
      <c r="AB4079" s="6">
        <v>0</v>
      </c>
      <c r="AC4079" s="5">
        <v>0</v>
      </c>
      <c r="AD4079" s="6">
        <v>0</v>
      </c>
      <c r="AE4079" s="5">
        <v>0</v>
      </c>
      <c r="AF4079" s="6">
        <v>0</v>
      </c>
    </row>
    <row r="4080" spans="2:32" x14ac:dyDescent="0.35">
      <c r="B4080" s="1" t="s">
        <v>696</v>
      </c>
      <c r="C4080" s="5">
        <v>6.1500000000000001E-3</v>
      </c>
      <c r="D4080" s="6">
        <v>5.3230000000000004</v>
      </c>
      <c r="E4080" s="5">
        <v>0</v>
      </c>
      <c r="F4080" s="6">
        <v>0</v>
      </c>
      <c r="G4080" s="5">
        <v>0</v>
      </c>
      <c r="H4080" s="6">
        <v>0</v>
      </c>
      <c r="I4080" s="5">
        <v>0</v>
      </c>
      <c r="J4080" s="6">
        <v>0</v>
      </c>
      <c r="K4080" s="5">
        <v>0</v>
      </c>
      <c r="L4080" s="6">
        <v>0</v>
      </c>
      <c r="M4080" s="5">
        <v>0</v>
      </c>
      <c r="N4080" s="6">
        <v>0</v>
      </c>
      <c r="O4080" s="5">
        <v>0</v>
      </c>
      <c r="P4080" s="6">
        <v>0</v>
      </c>
      <c r="Q4080" s="5">
        <v>0</v>
      </c>
      <c r="R4080" s="6">
        <v>0</v>
      </c>
      <c r="S4080" s="5">
        <v>5.2609999999999997E-2</v>
      </c>
      <c r="T4080" s="6">
        <v>5.3230000000000004</v>
      </c>
      <c r="U4080" s="5">
        <v>0</v>
      </c>
      <c r="V4080" s="6">
        <v>0</v>
      </c>
      <c r="W4080" s="5">
        <v>0</v>
      </c>
      <c r="X4080" s="6">
        <v>0</v>
      </c>
      <c r="Y4080" s="5">
        <v>0</v>
      </c>
      <c r="Z4080" s="6">
        <v>0</v>
      </c>
      <c r="AA4080" s="5">
        <v>0</v>
      </c>
      <c r="AB4080" s="6">
        <v>0</v>
      </c>
      <c r="AC4080" s="5">
        <v>0</v>
      </c>
      <c r="AD4080" s="6">
        <v>0</v>
      </c>
      <c r="AE4080" s="5">
        <v>0</v>
      </c>
      <c r="AF4080" s="6">
        <v>0</v>
      </c>
    </row>
    <row r="4081" spans="2:32" x14ac:dyDescent="0.35">
      <c r="B4081" s="1" t="s">
        <v>697</v>
      </c>
      <c r="C4081" s="5">
        <v>0</v>
      </c>
      <c r="D4081" s="6">
        <v>0</v>
      </c>
      <c r="E4081" s="5">
        <v>0</v>
      </c>
      <c r="F4081" s="6">
        <v>0</v>
      </c>
      <c r="G4081" s="5">
        <v>0</v>
      </c>
      <c r="H4081" s="6">
        <v>0</v>
      </c>
      <c r="I4081" s="5">
        <v>0</v>
      </c>
      <c r="J4081" s="6">
        <v>0</v>
      </c>
      <c r="K4081" s="5">
        <v>0</v>
      </c>
      <c r="L4081" s="6">
        <v>0</v>
      </c>
      <c r="M4081" s="5">
        <v>0</v>
      </c>
      <c r="N4081" s="6">
        <v>0</v>
      </c>
      <c r="O4081" s="5">
        <v>0</v>
      </c>
      <c r="P4081" s="6">
        <v>0</v>
      </c>
      <c r="Q4081" s="5">
        <v>0</v>
      </c>
      <c r="R4081" s="6">
        <v>0</v>
      </c>
      <c r="S4081" s="5">
        <v>0</v>
      </c>
      <c r="T4081" s="6">
        <v>0</v>
      </c>
      <c r="U4081" s="5">
        <v>0</v>
      </c>
      <c r="V4081" s="6">
        <v>0</v>
      </c>
      <c r="W4081" s="5">
        <v>0</v>
      </c>
      <c r="X4081" s="6">
        <v>0</v>
      </c>
      <c r="Y4081" s="5">
        <v>0</v>
      </c>
      <c r="Z4081" s="6">
        <v>0</v>
      </c>
      <c r="AA4081" s="5">
        <v>0</v>
      </c>
      <c r="AB4081" s="6">
        <v>0</v>
      </c>
      <c r="AC4081" s="5">
        <v>0</v>
      </c>
      <c r="AD4081" s="6">
        <v>0</v>
      </c>
      <c r="AE4081" s="5">
        <v>0</v>
      </c>
      <c r="AF4081" s="6">
        <v>0</v>
      </c>
    </row>
    <row r="4082" spans="2:32" x14ac:dyDescent="0.35">
      <c r="B4082" s="1" t="s">
        <v>698</v>
      </c>
      <c r="C4082" s="5">
        <v>4.4119999999999999E-2</v>
      </c>
      <c r="D4082" s="6">
        <v>38.213999999999999</v>
      </c>
      <c r="E4082" s="5">
        <v>0</v>
      </c>
      <c r="F4082" s="6">
        <v>0</v>
      </c>
      <c r="G4082" s="5">
        <v>0</v>
      </c>
      <c r="H4082" s="6">
        <v>0</v>
      </c>
      <c r="I4082" s="5">
        <v>0</v>
      </c>
      <c r="J4082" s="6">
        <v>0</v>
      </c>
      <c r="K4082" s="5">
        <v>0</v>
      </c>
      <c r="L4082" s="6">
        <v>0</v>
      </c>
      <c r="M4082" s="5">
        <v>0</v>
      </c>
      <c r="N4082" s="6">
        <v>0</v>
      </c>
      <c r="O4082" s="5">
        <v>0</v>
      </c>
      <c r="P4082" s="6">
        <v>0</v>
      </c>
      <c r="Q4082" s="5">
        <v>0</v>
      </c>
      <c r="R4082" s="6">
        <v>0</v>
      </c>
      <c r="S4082" s="5">
        <v>0</v>
      </c>
      <c r="T4082" s="6">
        <v>0</v>
      </c>
      <c r="U4082" s="5">
        <v>0</v>
      </c>
      <c r="V4082" s="6">
        <v>0</v>
      </c>
      <c r="W4082" s="5">
        <v>0</v>
      </c>
      <c r="X4082" s="6">
        <v>0</v>
      </c>
      <c r="Y4082" s="5">
        <v>0</v>
      </c>
      <c r="Z4082" s="6">
        <v>0</v>
      </c>
      <c r="AA4082" s="5">
        <v>0</v>
      </c>
      <c r="AB4082" s="6">
        <v>0</v>
      </c>
      <c r="AC4082" s="5">
        <v>0</v>
      </c>
      <c r="AD4082" s="6">
        <v>0</v>
      </c>
      <c r="AE4082" s="5">
        <v>0.45711000000000002</v>
      </c>
      <c r="AF4082" s="6">
        <v>38.213999999999999</v>
      </c>
    </row>
    <row r="4083" spans="2:32" x14ac:dyDescent="0.35">
      <c r="B4083" s="1" t="s">
        <v>221</v>
      </c>
      <c r="C4083" s="5">
        <v>1.4E-3</v>
      </c>
      <c r="D4083" s="6">
        <v>1.2090000000000001</v>
      </c>
      <c r="E4083" s="5">
        <v>0</v>
      </c>
      <c r="F4083" s="6">
        <v>0</v>
      </c>
      <c r="G4083" s="5">
        <v>0</v>
      </c>
      <c r="H4083" s="6">
        <v>0</v>
      </c>
      <c r="I4083" s="5">
        <v>0</v>
      </c>
      <c r="J4083" s="6">
        <v>0</v>
      </c>
      <c r="K4083" s="5">
        <v>0</v>
      </c>
      <c r="L4083" s="6">
        <v>0</v>
      </c>
      <c r="M4083" s="5">
        <v>0</v>
      </c>
      <c r="N4083" s="6">
        <v>0</v>
      </c>
      <c r="O4083" s="5">
        <v>0</v>
      </c>
      <c r="P4083" s="6">
        <v>0</v>
      </c>
      <c r="Q4083" s="5">
        <v>0</v>
      </c>
      <c r="R4083" s="6">
        <v>0</v>
      </c>
      <c r="S4083" s="5">
        <v>0</v>
      </c>
      <c r="T4083" s="6">
        <v>0</v>
      </c>
      <c r="U4083" s="5">
        <v>0</v>
      </c>
      <c r="V4083" s="6">
        <v>0</v>
      </c>
      <c r="W4083" s="5">
        <v>0</v>
      </c>
      <c r="X4083" s="6">
        <v>0</v>
      </c>
      <c r="Y4083" s="5">
        <v>0</v>
      </c>
      <c r="Z4083" s="6">
        <v>0</v>
      </c>
      <c r="AA4083" s="5">
        <v>0</v>
      </c>
      <c r="AB4083" s="6">
        <v>0</v>
      </c>
      <c r="AC4083" s="5">
        <v>0</v>
      </c>
      <c r="AD4083" s="6">
        <v>0</v>
      </c>
      <c r="AE4083" s="5">
        <v>1.4460000000000001E-2</v>
      </c>
      <c r="AF4083" s="6">
        <v>1.2090000000000001</v>
      </c>
    </row>
    <row r="4084" spans="2:32" x14ac:dyDescent="0.35">
      <c r="B4084" s="1" t="s">
        <v>699</v>
      </c>
      <c r="C4084" s="5">
        <v>2.3800000000000002E-3</v>
      </c>
      <c r="D4084" s="6">
        <v>2.06</v>
      </c>
      <c r="E4084" s="5">
        <v>0</v>
      </c>
      <c r="F4084" s="6">
        <v>0</v>
      </c>
      <c r="G4084" s="5">
        <v>0</v>
      </c>
      <c r="H4084" s="6">
        <v>0</v>
      </c>
      <c r="I4084" s="5">
        <v>0</v>
      </c>
      <c r="J4084" s="6">
        <v>0</v>
      </c>
      <c r="K4084" s="5">
        <v>0</v>
      </c>
      <c r="L4084" s="6">
        <v>0</v>
      </c>
      <c r="M4084" s="5">
        <v>0</v>
      </c>
      <c r="N4084" s="6">
        <v>0</v>
      </c>
      <c r="O4084" s="5">
        <v>0</v>
      </c>
      <c r="P4084" s="6">
        <v>0</v>
      </c>
      <c r="Q4084" s="5">
        <v>0</v>
      </c>
      <c r="R4084" s="6">
        <v>0</v>
      </c>
      <c r="S4084" s="5">
        <v>0</v>
      </c>
      <c r="T4084" s="6">
        <v>0</v>
      </c>
      <c r="U4084" s="5">
        <v>0</v>
      </c>
      <c r="V4084" s="6">
        <v>0</v>
      </c>
      <c r="W4084" s="5">
        <v>0</v>
      </c>
      <c r="X4084" s="6">
        <v>0</v>
      </c>
      <c r="Y4084" s="5">
        <v>0</v>
      </c>
      <c r="Z4084" s="6">
        <v>0</v>
      </c>
      <c r="AA4084" s="5">
        <v>0</v>
      </c>
      <c r="AB4084" s="6">
        <v>0</v>
      </c>
      <c r="AC4084" s="5">
        <v>6.3099999999999996E-3</v>
      </c>
      <c r="AD4084" s="6">
        <v>0.85099999999999998</v>
      </c>
      <c r="AE4084" s="5">
        <v>1.4460000000000001E-2</v>
      </c>
      <c r="AF4084" s="6">
        <v>1.2090000000000001</v>
      </c>
    </row>
    <row r="4085" spans="2:32" x14ac:dyDescent="0.35">
      <c r="B4085" s="1" t="s">
        <v>700</v>
      </c>
      <c r="C4085" s="5">
        <v>9.7999999999999997E-4</v>
      </c>
      <c r="D4085" s="6">
        <v>0.85099999999999998</v>
      </c>
      <c r="E4085" s="5">
        <v>0</v>
      </c>
      <c r="F4085" s="6">
        <v>0</v>
      </c>
      <c r="G4085" s="5">
        <v>0</v>
      </c>
      <c r="H4085" s="6">
        <v>0</v>
      </c>
      <c r="I4085" s="5">
        <v>0</v>
      </c>
      <c r="J4085" s="6">
        <v>0</v>
      </c>
      <c r="K4085" s="5">
        <v>0</v>
      </c>
      <c r="L4085" s="6">
        <v>0</v>
      </c>
      <c r="M4085" s="5">
        <v>0</v>
      </c>
      <c r="N4085" s="6">
        <v>0</v>
      </c>
      <c r="O4085" s="5">
        <v>0</v>
      </c>
      <c r="P4085" s="6">
        <v>0</v>
      </c>
      <c r="Q4085" s="5">
        <v>0</v>
      </c>
      <c r="R4085" s="6">
        <v>0</v>
      </c>
      <c r="S4085" s="5">
        <v>0</v>
      </c>
      <c r="T4085" s="6">
        <v>0</v>
      </c>
      <c r="U4085" s="5">
        <v>0</v>
      </c>
      <c r="V4085" s="6">
        <v>0</v>
      </c>
      <c r="W4085" s="5">
        <v>0</v>
      </c>
      <c r="X4085" s="6">
        <v>0</v>
      </c>
      <c r="Y4085" s="5">
        <v>0</v>
      </c>
      <c r="Z4085" s="6">
        <v>0</v>
      </c>
      <c r="AA4085" s="5">
        <v>0</v>
      </c>
      <c r="AB4085" s="6">
        <v>0</v>
      </c>
      <c r="AC4085" s="5">
        <v>6.3099999999999996E-3</v>
      </c>
      <c r="AD4085" s="6">
        <v>0.85099999999999998</v>
      </c>
      <c r="AE4085" s="5">
        <v>0</v>
      </c>
      <c r="AF4085" s="6">
        <v>0</v>
      </c>
    </row>
    <row r="4086" spans="2:32" x14ac:dyDescent="0.35">
      <c r="B4086" s="1" t="s">
        <v>227</v>
      </c>
      <c r="C4086" s="5">
        <v>0</v>
      </c>
      <c r="D4086" s="6">
        <v>0</v>
      </c>
      <c r="E4086" s="5">
        <v>0</v>
      </c>
      <c r="F4086" s="6">
        <v>0</v>
      </c>
      <c r="G4086" s="5">
        <v>0</v>
      </c>
      <c r="H4086" s="6">
        <v>0</v>
      </c>
      <c r="I4086" s="5">
        <v>0</v>
      </c>
      <c r="J4086" s="6">
        <v>0</v>
      </c>
      <c r="K4086" s="5">
        <v>0</v>
      </c>
      <c r="L4086" s="6">
        <v>0</v>
      </c>
      <c r="M4086" s="5">
        <v>0</v>
      </c>
      <c r="N4086" s="6">
        <v>0</v>
      </c>
      <c r="O4086" s="5">
        <v>0</v>
      </c>
      <c r="P4086" s="6">
        <v>0</v>
      </c>
      <c r="Q4086" s="5">
        <v>0</v>
      </c>
      <c r="R4086" s="6">
        <v>0</v>
      </c>
      <c r="S4086" s="5">
        <v>0</v>
      </c>
      <c r="T4086" s="6">
        <v>0</v>
      </c>
      <c r="U4086" s="5">
        <v>0</v>
      </c>
      <c r="V4086" s="6">
        <v>0</v>
      </c>
      <c r="W4086" s="5">
        <v>0</v>
      </c>
      <c r="X4086" s="6">
        <v>0</v>
      </c>
      <c r="Y4086" s="5">
        <v>0</v>
      </c>
      <c r="Z4086" s="6">
        <v>0</v>
      </c>
      <c r="AA4086" s="5">
        <v>0</v>
      </c>
      <c r="AB4086" s="6">
        <v>0</v>
      </c>
      <c r="AC4086" s="5">
        <v>0</v>
      </c>
      <c r="AD4086" s="6">
        <v>0</v>
      </c>
      <c r="AE4086" s="5">
        <v>0</v>
      </c>
      <c r="AF4086" s="6">
        <v>0</v>
      </c>
    </row>
    <row r="4087" spans="2:32" x14ac:dyDescent="0.35">
      <c r="B4087" s="1" t="s">
        <v>701</v>
      </c>
      <c r="C4087" s="5">
        <v>0</v>
      </c>
      <c r="D4087" s="6">
        <v>0</v>
      </c>
      <c r="E4087" s="5">
        <v>0</v>
      </c>
      <c r="F4087" s="6">
        <v>0</v>
      </c>
      <c r="G4087" s="5">
        <v>0</v>
      </c>
      <c r="H4087" s="6">
        <v>0</v>
      </c>
      <c r="I4087" s="5">
        <v>0</v>
      </c>
      <c r="J4087" s="6">
        <v>0</v>
      </c>
      <c r="K4087" s="5">
        <v>0</v>
      </c>
      <c r="L4087" s="6">
        <v>0</v>
      </c>
      <c r="M4087" s="5">
        <v>0</v>
      </c>
      <c r="N4087" s="6">
        <v>0</v>
      </c>
      <c r="O4087" s="5">
        <v>0</v>
      </c>
      <c r="P4087" s="6">
        <v>0</v>
      </c>
      <c r="Q4087" s="5">
        <v>0</v>
      </c>
      <c r="R4087" s="6">
        <v>0</v>
      </c>
      <c r="S4087" s="5">
        <v>0</v>
      </c>
      <c r="T4087" s="6">
        <v>0</v>
      </c>
      <c r="U4087" s="5">
        <v>0</v>
      </c>
      <c r="V4087" s="6">
        <v>0</v>
      </c>
      <c r="W4087" s="5">
        <v>0</v>
      </c>
      <c r="X4087" s="6">
        <v>0</v>
      </c>
      <c r="Y4087" s="5">
        <v>0</v>
      </c>
      <c r="Z4087" s="6">
        <v>0</v>
      </c>
      <c r="AA4087" s="5">
        <v>0</v>
      </c>
      <c r="AB4087" s="6">
        <v>0</v>
      </c>
      <c r="AC4087" s="5">
        <v>0</v>
      </c>
      <c r="AD4087" s="6">
        <v>0</v>
      </c>
      <c r="AE4087" s="5">
        <v>0</v>
      </c>
      <c r="AF4087" s="6">
        <v>0</v>
      </c>
    </row>
    <row r="4088" spans="2:32" x14ac:dyDescent="0.35">
      <c r="B4088" s="1" t="s">
        <v>232</v>
      </c>
      <c r="C4088" s="5">
        <v>0</v>
      </c>
      <c r="D4088" s="6">
        <v>0</v>
      </c>
      <c r="E4088" s="5">
        <v>0</v>
      </c>
      <c r="F4088" s="6">
        <v>0</v>
      </c>
      <c r="G4088" s="5">
        <v>0</v>
      </c>
      <c r="H4088" s="6">
        <v>0</v>
      </c>
      <c r="I4088" s="5">
        <v>0</v>
      </c>
      <c r="J4088" s="6">
        <v>0</v>
      </c>
      <c r="K4088" s="5">
        <v>0</v>
      </c>
      <c r="L4088" s="6">
        <v>0</v>
      </c>
      <c r="M4088" s="5">
        <v>0</v>
      </c>
      <c r="N4088" s="6">
        <v>0</v>
      </c>
      <c r="O4088" s="5">
        <v>0</v>
      </c>
      <c r="P4088" s="6">
        <v>0</v>
      </c>
      <c r="Q4088" s="5">
        <v>0</v>
      </c>
      <c r="R4088" s="6">
        <v>0</v>
      </c>
      <c r="S4088" s="5">
        <v>0</v>
      </c>
      <c r="T4088" s="6">
        <v>0</v>
      </c>
      <c r="U4088" s="5">
        <v>0</v>
      </c>
      <c r="V4088" s="6">
        <v>0</v>
      </c>
      <c r="W4088" s="5">
        <v>0</v>
      </c>
      <c r="X4088" s="6">
        <v>0</v>
      </c>
      <c r="Y4088" s="5">
        <v>0</v>
      </c>
      <c r="Z4088" s="6">
        <v>0</v>
      </c>
      <c r="AA4088" s="5">
        <v>0</v>
      </c>
      <c r="AB4088" s="6">
        <v>0</v>
      </c>
      <c r="AC4088" s="5">
        <v>0</v>
      </c>
      <c r="AD4088" s="6">
        <v>0</v>
      </c>
      <c r="AE4088" s="5">
        <v>0</v>
      </c>
      <c r="AF4088" s="6">
        <v>0</v>
      </c>
    </row>
    <row r="4089" spans="2:32" x14ac:dyDescent="0.35">
      <c r="B4089" s="1" t="s">
        <v>702</v>
      </c>
      <c r="C4089" s="5">
        <v>4.8399999999999997E-3</v>
      </c>
      <c r="D4089" s="6">
        <v>4.194</v>
      </c>
      <c r="E4089" s="5">
        <v>0</v>
      </c>
      <c r="F4089" s="6">
        <v>0</v>
      </c>
      <c r="G4089" s="5">
        <v>0</v>
      </c>
      <c r="H4089" s="6">
        <v>0</v>
      </c>
      <c r="I4089" s="5">
        <v>0</v>
      </c>
      <c r="J4089" s="6">
        <v>0</v>
      </c>
      <c r="K4089" s="5">
        <v>0</v>
      </c>
      <c r="L4089" s="6">
        <v>0</v>
      </c>
      <c r="M4089" s="5">
        <v>0</v>
      </c>
      <c r="N4089" s="6">
        <v>0</v>
      </c>
      <c r="O4089" s="5">
        <v>0</v>
      </c>
      <c r="P4089" s="6">
        <v>0</v>
      </c>
      <c r="Q4089" s="5">
        <v>0</v>
      </c>
      <c r="R4089" s="6">
        <v>0</v>
      </c>
      <c r="S4089" s="5">
        <v>0</v>
      </c>
      <c r="T4089" s="6">
        <v>0</v>
      </c>
      <c r="U4089" s="5">
        <v>0</v>
      </c>
      <c r="V4089" s="6">
        <v>0</v>
      </c>
      <c r="W4089" s="5">
        <v>0</v>
      </c>
      <c r="X4089" s="6">
        <v>0</v>
      </c>
      <c r="Y4089" s="5">
        <v>0</v>
      </c>
      <c r="Z4089" s="6">
        <v>0</v>
      </c>
      <c r="AA4089" s="5">
        <v>0</v>
      </c>
      <c r="AB4089" s="6">
        <v>0</v>
      </c>
      <c r="AC4089" s="5">
        <v>0</v>
      </c>
      <c r="AD4089" s="6">
        <v>0</v>
      </c>
      <c r="AE4089" s="5">
        <v>5.0169999999999999E-2</v>
      </c>
      <c r="AF4089" s="6">
        <v>4.194</v>
      </c>
    </row>
    <row r="4090" spans="2:32" x14ac:dyDescent="0.35">
      <c r="B4090" s="2" t="s">
        <v>233</v>
      </c>
    </row>
    <row r="4091" spans="2:32" x14ac:dyDescent="0.35">
      <c r="B4091" s="1" t="s">
        <v>703</v>
      </c>
      <c r="C4091" s="5">
        <v>0</v>
      </c>
      <c r="D4091" s="6">
        <v>0</v>
      </c>
      <c r="E4091" s="5">
        <v>0</v>
      </c>
      <c r="F4091" s="6">
        <v>0</v>
      </c>
      <c r="G4091" s="5">
        <v>0</v>
      </c>
      <c r="H4091" s="6">
        <v>0</v>
      </c>
      <c r="I4091" s="5">
        <v>0</v>
      </c>
      <c r="J4091" s="6">
        <v>0</v>
      </c>
      <c r="K4091" s="5">
        <v>0</v>
      </c>
      <c r="L4091" s="6">
        <v>0</v>
      </c>
      <c r="M4091" s="5">
        <v>0</v>
      </c>
      <c r="N4091" s="6">
        <v>0</v>
      </c>
      <c r="O4091" s="5">
        <v>0</v>
      </c>
      <c r="P4091" s="6">
        <v>0</v>
      </c>
      <c r="Q4091" s="5">
        <v>0</v>
      </c>
      <c r="R4091" s="6">
        <v>0</v>
      </c>
      <c r="S4091" s="5">
        <v>0</v>
      </c>
      <c r="T4091" s="6">
        <v>0</v>
      </c>
      <c r="U4091" s="5">
        <v>0</v>
      </c>
      <c r="V4091" s="6">
        <v>0</v>
      </c>
      <c r="W4091" s="5">
        <v>0</v>
      </c>
      <c r="X4091" s="6">
        <v>0</v>
      </c>
      <c r="Y4091" s="5">
        <v>0</v>
      </c>
      <c r="Z4091" s="6">
        <v>0</v>
      </c>
      <c r="AA4091" s="5">
        <v>0</v>
      </c>
      <c r="AB4091" s="6">
        <v>0</v>
      </c>
      <c r="AC4091" s="5">
        <v>0</v>
      </c>
      <c r="AD4091" s="6">
        <v>0</v>
      </c>
      <c r="AE4091" s="5">
        <v>0</v>
      </c>
      <c r="AF4091" s="6">
        <v>0</v>
      </c>
    </row>
    <row r="4092" spans="2:32" x14ac:dyDescent="0.35">
      <c r="B4092" s="1" t="s">
        <v>704</v>
      </c>
      <c r="C4092" s="5">
        <v>1.6800000000000001E-3</v>
      </c>
      <c r="D4092" s="6">
        <v>1.452</v>
      </c>
      <c r="E4092" s="5">
        <v>0</v>
      </c>
      <c r="F4092" s="6">
        <v>0</v>
      </c>
      <c r="G4092" s="5">
        <v>0</v>
      </c>
      <c r="H4092" s="6">
        <v>0</v>
      </c>
      <c r="I4092" s="5">
        <v>0</v>
      </c>
      <c r="J4092" s="6">
        <v>0</v>
      </c>
      <c r="K4092" s="5">
        <v>0</v>
      </c>
      <c r="L4092" s="6">
        <v>0</v>
      </c>
      <c r="M4092" s="5">
        <v>0</v>
      </c>
      <c r="N4092" s="6">
        <v>0</v>
      </c>
      <c r="O4092" s="5">
        <v>0</v>
      </c>
      <c r="P4092" s="6">
        <v>0</v>
      </c>
      <c r="Q4092" s="5">
        <v>0</v>
      </c>
      <c r="R4092" s="6">
        <v>0</v>
      </c>
      <c r="S4092" s="5">
        <v>0</v>
      </c>
      <c r="T4092" s="6">
        <v>0</v>
      </c>
      <c r="U4092" s="5">
        <v>0</v>
      </c>
      <c r="V4092" s="6">
        <v>0</v>
      </c>
      <c r="W4092" s="5">
        <v>0</v>
      </c>
      <c r="X4092" s="6">
        <v>0</v>
      </c>
      <c r="Y4092" s="5">
        <v>1.5440000000000001E-2</v>
      </c>
      <c r="Z4092" s="6">
        <v>1.452</v>
      </c>
      <c r="AA4092" s="5">
        <v>0</v>
      </c>
      <c r="AB4092" s="6">
        <v>0</v>
      </c>
      <c r="AC4092" s="5">
        <v>0</v>
      </c>
      <c r="AD4092" s="6">
        <v>0</v>
      </c>
      <c r="AE4092" s="5">
        <v>0</v>
      </c>
      <c r="AF4092" s="6">
        <v>0</v>
      </c>
    </row>
    <row r="4093" spans="2:32" x14ac:dyDescent="0.35">
      <c r="B4093" s="1" t="s">
        <v>234</v>
      </c>
      <c r="C4093" s="5">
        <v>0</v>
      </c>
      <c r="D4093" s="6">
        <v>0</v>
      </c>
      <c r="E4093" s="5">
        <v>0</v>
      </c>
      <c r="F4093" s="6">
        <v>0</v>
      </c>
      <c r="G4093" s="5">
        <v>0</v>
      </c>
      <c r="H4093" s="6">
        <v>0</v>
      </c>
      <c r="I4093" s="5">
        <v>0</v>
      </c>
      <c r="J4093" s="6">
        <v>0</v>
      </c>
      <c r="K4093" s="5">
        <v>0</v>
      </c>
      <c r="L4093" s="6">
        <v>0</v>
      </c>
      <c r="M4093" s="5">
        <v>0</v>
      </c>
      <c r="N4093" s="6">
        <v>0</v>
      </c>
      <c r="O4093" s="5">
        <v>0</v>
      </c>
      <c r="P4093" s="6">
        <v>0</v>
      </c>
      <c r="Q4093" s="5">
        <v>0</v>
      </c>
      <c r="R4093" s="6">
        <v>0</v>
      </c>
      <c r="S4093" s="5">
        <v>0</v>
      </c>
      <c r="T4093" s="6">
        <v>0</v>
      </c>
      <c r="U4093" s="5">
        <v>0</v>
      </c>
      <c r="V4093" s="6">
        <v>0</v>
      </c>
      <c r="W4093" s="5">
        <v>0</v>
      </c>
      <c r="X4093" s="6">
        <v>0</v>
      </c>
      <c r="Y4093" s="5">
        <v>0</v>
      </c>
      <c r="Z4093" s="6">
        <v>0</v>
      </c>
      <c r="AA4093" s="5">
        <v>0</v>
      </c>
      <c r="AB4093" s="6">
        <v>0</v>
      </c>
      <c r="AC4093" s="5">
        <v>0</v>
      </c>
      <c r="AD4093" s="6">
        <v>0</v>
      </c>
      <c r="AE4093" s="5">
        <v>0</v>
      </c>
      <c r="AF4093" s="6">
        <v>0</v>
      </c>
    </row>
    <row r="4094" spans="2:32" x14ac:dyDescent="0.35">
      <c r="B4094" s="1" t="s">
        <v>235</v>
      </c>
      <c r="C4094" s="5">
        <v>0</v>
      </c>
      <c r="D4094" s="6">
        <v>0</v>
      </c>
      <c r="E4094" s="5">
        <v>0</v>
      </c>
      <c r="F4094" s="6">
        <v>0</v>
      </c>
      <c r="G4094" s="5">
        <v>0</v>
      </c>
      <c r="H4094" s="6">
        <v>0</v>
      </c>
      <c r="I4094" s="5">
        <v>0</v>
      </c>
      <c r="J4094" s="6">
        <v>0</v>
      </c>
      <c r="K4094" s="5">
        <v>0</v>
      </c>
      <c r="L4094" s="6">
        <v>0</v>
      </c>
      <c r="M4094" s="5">
        <v>0</v>
      </c>
      <c r="N4094" s="6">
        <v>0</v>
      </c>
      <c r="O4094" s="5">
        <v>0</v>
      </c>
      <c r="P4094" s="6">
        <v>0</v>
      </c>
      <c r="Q4094" s="5">
        <v>0</v>
      </c>
      <c r="R4094" s="6">
        <v>0</v>
      </c>
      <c r="S4094" s="5">
        <v>0</v>
      </c>
      <c r="T4094" s="6">
        <v>0</v>
      </c>
      <c r="U4094" s="5">
        <v>0</v>
      </c>
      <c r="V4094" s="6">
        <v>0</v>
      </c>
      <c r="W4094" s="5">
        <v>0</v>
      </c>
      <c r="X4094" s="6">
        <v>0</v>
      </c>
      <c r="Y4094" s="5">
        <v>0</v>
      </c>
      <c r="Z4094" s="6">
        <v>0</v>
      </c>
      <c r="AA4094" s="5">
        <v>0</v>
      </c>
      <c r="AB4094" s="6">
        <v>0</v>
      </c>
      <c r="AC4094" s="5">
        <v>0</v>
      </c>
      <c r="AD4094" s="6">
        <v>0</v>
      </c>
      <c r="AE4094" s="5">
        <v>0</v>
      </c>
      <c r="AF4094" s="6">
        <v>0</v>
      </c>
    </row>
    <row r="4095" spans="2:32" x14ac:dyDescent="0.35">
      <c r="B4095" s="1" t="s">
        <v>236</v>
      </c>
      <c r="C4095" s="5">
        <v>0</v>
      </c>
      <c r="D4095" s="6">
        <v>0</v>
      </c>
      <c r="E4095" s="5">
        <v>0</v>
      </c>
      <c r="F4095" s="6">
        <v>0</v>
      </c>
      <c r="G4095" s="5">
        <v>0</v>
      </c>
      <c r="H4095" s="6">
        <v>0</v>
      </c>
      <c r="I4095" s="5">
        <v>0</v>
      </c>
      <c r="J4095" s="6">
        <v>0</v>
      </c>
      <c r="K4095" s="5">
        <v>0</v>
      </c>
      <c r="L4095" s="6">
        <v>0</v>
      </c>
      <c r="M4095" s="5">
        <v>0</v>
      </c>
      <c r="N4095" s="6">
        <v>0</v>
      </c>
      <c r="O4095" s="5">
        <v>0</v>
      </c>
      <c r="P4095" s="6">
        <v>0</v>
      </c>
      <c r="Q4095" s="5">
        <v>0</v>
      </c>
      <c r="R4095" s="6">
        <v>0</v>
      </c>
      <c r="S4095" s="5">
        <v>0</v>
      </c>
      <c r="T4095" s="6">
        <v>0</v>
      </c>
      <c r="U4095" s="5">
        <v>0</v>
      </c>
      <c r="V4095" s="6">
        <v>0</v>
      </c>
      <c r="W4095" s="5">
        <v>0</v>
      </c>
      <c r="X4095" s="6">
        <v>0</v>
      </c>
      <c r="Y4095" s="5">
        <v>0</v>
      </c>
      <c r="Z4095" s="6">
        <v>0</v>
      </c>
      <c r="AA4095" s="5">
        <v>0</v>
      </c>
      <c r="AB4095" s="6">
        <v>0</v>
      </c>
      <c r="AC4095" s="5">
        <v>0</v>
      </c>
      <c r="AD4095" s="6">
        <v>0</v>
      </c>
      <c r="AE4095" s="5">
        <v>0</v>
      </c>
      <c r="AF4095" s="6">
        <v>0</v>
      </c>
    </row>
    <row r="4096" spans="2:32" x14ac:dyDescent="0.35">
      <c r="B4096" s="1" t="s">
        <v>237</v>
      </c>
      <c r="C4096" s="5">
        <v>0</v>
      </c>
      <c r="D4096" s="6">
        <v>0</v>
      </c>
      <c r="E4096" s="5">
        <v>0</v>
      </c>
      <c r="F4096" s="6">
        <v>0</v>
      </c>
      <c r="G4096" s="5">
        <v>0</v>
      </c>
      <c r="H4096" s="6">
        <v>0</v>
      </c>
      <c r="I4096" s="5">
        <v>0</v>
      </c>
      <c r="J4096" s="6">
        <v>0</v>
      </c>
      <c r="K4096" s="5">
        <v>0</v>
      </c>
      <c r="L4096" s="6">
        <v>0</v>
      </c>
      <c r="M4096" s="5">
        <v>0</v>
      </c>
      <c r="N4096" s="6">
        <v>0</v>
      </c>
      <c r="O4096" s="5">
        <v>0</v>
      </c>
      <c r="P4096" s="6">
        <v>0</v>
      </c>
      <c r="Q4096" s="5">
        <v>0</v>
      </c>
      <c r="R4096" s="6">
        <v>0</v>
      </c>
      <c r="S4096" s="5">
        <v>0</v>
      </c>
      <c r="T4096" s="6">
        <v>0</v>
      </c>
      <c r="U4096" s="5">
        <v>0</v>
      </c>
      <c r="V4096" s="6">
        <v>0</v>
      </c>
      <c r="W4096" s="5">
        <v>0</v>
      </c>
      <c r="X4096" s="6">
        <v>0</v>
      </c>
      <c r="Y4096" s="5">
        <v>0</v>
      </c>
      <c r="Z4096" s="6">
        <v>0</v>
      </c>
      <c r="AA4096" s="5">
        <v>0</v>
      </c>
      <c r="AB4096" s="6">
        <v>0</v>
      </c>
      <c r="AC4096" s="5">
        <v>0</v>
      </c>
      <c r="AD4096" s="6">
        <v>0</v>
      </c>
      <c r="AE4096" s="5">
        <v>0</v>
      </c>
      <c r="AF4096" s="6">
        <v>0</v>
      </c>
    </row>
    <row r="4097" spans="2:32" x14ac:dyDescent="0.35">
      <c r="B4097" s="1" t="s">
        <v>239</v>
      </c>
      <c r="C4097" s="5">
        <v>0</v>
      </c>
      <c r="D4097" s="6">
        <v>0</v>
      </c>
      <c r="E4097" s="5">
        <v>0</v>
      </c>
      <c r="F4097" s="6">
        <v>0</v>
      </c>
      <c r="G4097" s="5">
        <v>0</v>
      </c>
      <c r="H4097" s="6">
        <v>0</v>
      </c>
      <c r="I4097" s="5">
        <v>0</v>
      </c>
      <c r="J4097" s="6">
        <v>0</v>
      </c>
      <c r="K4097" s="5">
        <v>0</v>
      </c>
      <c r="L4097" s="6">
        <v>0</v>
      </c>
      <c r="M4097" s="5">
        <v>0</v>
      </c>
      <c r="N4097" s="6">
        <v>0</v>
      </c>
      <c r="O4097" s="5">
        <v>0</v>
      </c>
      <c r="P4097" s="6">
        <v>0</v>
      </c>
      <c r="Q4097" s="5">
        <v>0</v>
      </c>
      <c r="R4097" s="6">
        <v>0</v>
      </c>
      <c r="S4097" s="5">
        <v>0</v>
      </c>
      <c r="T4097" s="6">
        <v>0</v>
      </c>
      <c r="U4097" s="5">
        <v>0</v>
      </c>
      <c r="V4097" s="6">
        <v>0</v>
      </c>
      <c r="W4097" s="5">
        <v>0</v>
      </c>
      <c r="X4097" s="6">
        <v>0</v>
      </c>
      <c r="Y4097" s="5">
        <v>0</v>
      </c>
      <c r="Z4097" s="6">
        <v>0</v>
      </c>
      <c r="AA4097" s="5">
        <v>0</v>
      </c>
      <c r="AB4097" s="6">
        <v>0</v>
      </c>
      <c r="AC4097" s="5">
        <v>0</v>
      </c>
      <c r="AD4097" s="6">
        <v>0</v>
      </c>
      <c r="AE4097" s="5">
        <v>0</v>
      </c>
      <c r="AF4097" s="6">
        <v>0</v>
      </c>
    </row>
    <row r="4098" spans="2:32" x14ac:dyDescent="0.35">
      <c r="B4098" s="1" t="s">
        <v>240</v>
      </c>
      <c r="C4098" s="5">
        <v>2.1800000000000001E-3</v>
      </c>
      <c r="D4098" s="6">
        <v>1.885</v>
      </c>
      <c r="E4098" s="5">
        <v>0</v>
      </c>
      <c r="F4098" s="6">
        <v>0</v>
      </c>
      <c r="G4098" s="5">
        <v>0</v>
      </c>
      <c r="H4098" s="6">
        <v>0</v>
      </c>
      <c r="I4098" s="5">
        <v>0</v>
      </c>
      <c r="J4098" s="6">
        <v>0</v>
      </c>
      <c r="K4098" s="5">
        <v>0</v>
      </c>
      <c r="L4098" s="6">
        <v>0</v>
      </c>
      <c r="M4098" s="5">
        <v>0</v>
      </c>
      <c r="N4098" s="6">
        <v>0</v>
      </c>
      <c r="O4098" s="5">
        <v>0</v>
      </c>
      <c r="P4098" s="6">
        <v>0</v>
      </c>
      <c r="Q4098" s="5">
        <v>0</v>
      </c>
      <c r="R4098" s="6">
        <v>0</v>
      </c>
      <c r="S4098" s="5">
        <v>0</v>
      </c>
      <c r="T4098" s="6">
        <v>0</v>
      </c>
      <c r="U4098" s="5">
        <v>0</v>
      </c>
      <c r="V4098" s="6">
        <v>0</v>
      </c>
      <c r="W4098" s="5">
        <v>0</v>
      </c>
      <c r="X4098" s="6">
        <v>0</v>
      </c>
      <c r="Y4098" s="5">
        <v>0</v>
      </c>
      <c r="Z4098" s="6">
        <v>0</v>
      </c>
      <c r="AA4098" s="5">
        <v>1.541E-2</v>
      </c>
      <c r="AB4098" s="6">
        <v>1.885</v>
      </c>
      <c r="AC4098" s="5">
        <v>0</v>
      </c>
      <c r="AD4098" s="6">
        <v>0</v>
      </c>
      <c r="AE4098" s="5">
        <v>0</v>
      </c>
      <c r="AF4098" s="6">
        <v>0</v>
      </c>
    </row>
    <row r="4099" spans="2:32" x14ac:dyDescent="0.35">
      <c r="B4099" s="1" t="s">
        <v>242</v>
      </c>
      <c r="C4099" s="5">
        <v>0</v>
      </c>
      <c r="D4099" s="6">
        <v>0</v>
      </c>
      <c r="E4099" s="5">
        <v>0</v>
      </c>
      <c r="F4099" s="6">
        <v>0</v>
      </c>
      <c r="G4099" s="5">
        <v>0</v>
      </c>
      <c r="H4099" s="6">
        <v>0</v>
      </c>
      <c r="I4099" s="5">
        <v>0</v>
      </c>
      <c r="J4099" s="6">
        <v>0</v>
      </c>
      <c r="K4099" s="5">
        <v>0</v>
      </c>
      <c r="L4099" s="6">
        <v>0</v>
      </c>
      <c r="M4099" s="5">
        <v>0</v>
      </c>
      <c r="N4099" s="6">
        <v>0</v>
      </c>
      <c r="O4099" s="5">
        <v>0</v>
      </c>
      <c r="P4099" s="6">
        <v>0</v>
      </c>
      <c r="Q4099" s="5">
        <v>0</v>
      </c>
      <c r="R4099" s="6">
        <v>0</v>
      </c>
      <c r="S4099" s="5">
        <v>0</v>
      </c>
      <c r="T4099" s="6">
        <v>0</v>
      </c>
      <c r="U4099" s="5">
        <v>0</v>
      </c>
      <c r="V4099" s="6">
        <v>0</v>
      </c>
      <c r="W4099" s="5">
        <v>0</v>
      </c>
      <c r="X4099" s="6">
        <v>0</v>
      </c>
      <c r="Y4099" s="5">
        <v>0</v>
      </c>
      <c r="Z4099" s="6">
        <v>0</v>
      </c>
      <c r="AA4099" s="5">
        <v>0</v>
      </c>
      <c r="AB4099" s="6">
        <v>0</v>
      </c>
      <c r="AC4099" s="5">
        <v>0</v>
      </c>
      <c r="AD4099" s="6">
        <v>0</v>
      </c>
      <c r="AE4099" s="5">
        <v>0</v>
      </c>
      <c r="AF4099" s="6">
        <v>0</v>
      </c>
    </row>
    <row r="4100" spans="2:32" x14ac:dyDescent="0.35">
      <c r="B4100" s="1" t="s">
        <v>705</v>
      </c>
      <c r="C4100" s="5">
        <v>0</v>
      </c>
      <c r="D4100" s="6">
        <v>0</v>
      </c>
      <c r="E4100" s="5">
        <v>0</v>
      </c>
      <c r="F4100" s="6">
        <v>0</v>
      </c>
      <c r="G4100" s="5">
        <v>0</v>
      </c>
      <c r="H4100" s="6">
        <v>0</v>
      </c>
      <c r="I4100" s="5">
        <v>0</v>
      </c>
      <c r="J4100" s="6">
        <v>0</v>
      </c>
      <c r="K4100" s="5">
        <v>0</v>
      </c>
      <c r="L4100" s="6">
        <v>0</v>
      </c>
      <c r="M4100" s="5">
        <v>0</v>
      </c>
      <c r="N4100" s="6">
        <v>0</v>
      </c>
      <c r="O4100" s="5">
        <v>0</v>
      </c>
      <c r="P4100" s="6">
        <v>0</v>
      </c>
      <c r="Q4100" s="5">
        <v>0</v>
      </c>
      <c r="R4100" s="6">
        <v>0</v>
      </c>
      <c r="S4100" s="5">
        <v>0</v>
      </c>
      <c r="T4100" s="6">
        <v>0</v>
      </c>
      <c r="U4100" s="5">
        <v>0</v>
      </c>
      <c r="V4100" s="6">
        <v>0</v>
      </c>
      <c r="W4100" s="5">
        <v>0</v>
      </c>
      <c r="X4100" s="6">
        <v>0</v>
      </c>
      <c r="Y4100" s="5">
        <v>0</v>
      </c>
      <c r="Z4100" s="6">
        <v>0</v>
      </c>
      <c r="AA4100" s="5">
        <v>0</v>
      </c>
      <c r="AB4100" s="6">
        <v>0</v>
      </c>
      <c r="AC4100" s="5">
        <v>0</v>
      </c>
      <c r="AD4100" s="6">
        <v>0</v>
      </c>
      <c r="AE4100" s="5">
        <v>0</v>
      </c>
      <c r="AF4100" s="6">
        <v>0</v>
      </c>
    </row>
    <row r="4101" spans="2:32" x14ac:dyDescent="0.35">
      <c r="B4101" s="1" t="s">
        <v>706</v>
      </c>
      <c r="C4101" s="5">
        <v>0</v>
      </c>
      <c r="D4101" s="6">
        <v>0</v>
      </c>
      <c r="E4101" s="5">
        <v>0</v>
      </c>
      <c r="F4101" s="6">
        <v>0</v>
      </c>
      <c r="G4101" s="5">
        <v>0</v>
      </c>
      <c r="H4101" s="6">
        <v>0</v>
      </c>
      <c r="I4101" s="5">
        <v>0</v>
      </c>
      <c r="J4101" s="6">
        <v>0</v>
      </c>
      <c r="K4101" s="5">
        <v>0</v>
      </c>
      <c r="L4101" s="6">
        <v>0</v>
      </c>
      <c r="M4101" s="5">
        <v>0</v>
      </c>
      <c r="N4101" s="6">
        <v>0</v>
      </c>
      <c r="O4101" s="5">
        <v>0</v>
      </c>
      <c r="P4101" s="6">
        <v>0</v>
      </c>
      <c r="Q4101" s="5">
        <v>0</v>
      </c>
      <c r="R4101" s="6">
        <v>0</v>
      </c>
      <c r="S4101" s="5">
        <v>0</v>
      </c>
      <c r="T4101" s="6">
        <v>0</v>
      </c>
      <c r="U4101" s="5">
        <v>0</v>
      </c>
      <c r="V4101" s="6">
        <v>0</v>
      </c>
      <c r="W4101" s="5">
        <v>0</v>
      </c>
      <c r="X4101" s="6">
        <v>0</v>
      </c>
      <c r="Y4101" s="5">
        <v>0</v>
      </c>
      <c r="Z4101" s="6">
        <v>0</v>
      </c>
      <c r="AA4101" s="5">
        <v>0</v>
      </c>
      <c r="AB4101" s="6">
        <v>0</v>
      </c>
      <c r="AC4101" s="5">
        <v>0</v>
      </c>
      <c r="AD4101" s="6">
        <v>0</v>
      </c>
      <c r="AE4101" s="5">
        <v>0</v>
      </c>
      <c r="AF4101" s="6">
        <v>0</v>
      </c>
    </row>
    <row r="4102" spans="2:32" x14ac:dyDescent="0.35">
      <c r="B4102" s="1" t="s">
        <v>244</v>
      </c>
      <c r="C4102" s="5">
        <v>0</v>
      </c>
      <c r="D4102" s="6">
        <v>0</v>
      </c>
      <c r="E4102" s="5">
        <v>0</v>
      </c>
      <c r="F4102" s="6">
        <v>0</v>
      </c>
      <c r="G4102" s="5">
        <v>0</v>
      </c>
      <c r="H4102" s="6">
        <v>0</v>
      </c>
      <c r="I4102" s="5">
        <v>0</v>
      </c>
      <c r="J4102" s="6">
        <v>0</v>
      </c>
      <c r="K4102" s="5">
        <v>0</v>
      </c>
      <c r="L4102" s="6">
        <v>0</v>
      </c>
      <c r="M4102" s="5">
        <v>0</v>
      </c>
      <c r="N4102" s="6">
        <v>0</v>
      </c>
      <c r="O4102" s="5">
        <v>0</v>
      </c>
      <c r="P4102" s="6">
        <v>0</v>
      </c>
      <c r="Q4102" s="5">
        <v>0</v>
      </c>
      <c r="R4102" s="6">
        <v>0</v>
      </c>
      <c r="S4102" s="5">
        <v>0</v>
      </c>
      <c r="T4102" s="6">
        <v>0</v>
      </c>
      <c r="U4102" s="5">
        <v>0</v>
      </c>
      <c r="V4102" s="6">
        <v>0</v>
      </c>
      <c r="W4102" s="5">
        <v>0</v>
      </c>
      <c r="X4102" s="6">
        <v>0</v>
      </c>
      <c r="Y4102" s="5">
        <v>0</v>
      </c>
      <c r="Z4102" s="6">
        <v>0</v>
      </c>
      <c r="AA4102" s="5">
        <v>0</v>
      </c>
      <c r="AB4102" s="6">
        <v>0</v>
      </c>
      <c r="AC4102" s="5">
        <v>0</v>
      </c>
      <c r="AD4102" s="6">
        <v>0</v>
      </c>
      <c r="AE4102" s="5">
        <v>0</v>
      </c>
      <c r="AF4102" s="6">
        <v>0</v>
      </c>
    </row>
    <row r="4103" spans="2:32" x14ac:dyDescent="0.35">
      <c r="B4103" s="1" t="s">
        <v>245</v>
      </c>
      <c r="C4103" s="5">
        <v>0</v>
      </c>
      <c r="D4103" s="6">
        <v>0</v>
      </c>
      <c r="E4103" s="5">
        <v>0</v>
      </c>
      <c r="F4103" s="6">
        <v>0</v>
      </c>
      <c r="G4103" s="5">
        <v>0</v>
      </c>
      <c r="H4103" s="6">
        <v>0</v>
      </c>
      <c r="I4103" s="5">
        <v>0</v>
      </c>
      <c r="J4103" s="6">
        <v>0</v>
      </c>
      <c r="K4103" s="5">
        <v>0</v>
      </c>
      <c r="L4103" s="6">
        <v>0</v>
      </c>
      <c r="M4103" s="5">
        <v>0</v>
      </c>
      <c r="N4103" s="6">
        <v>0</v>
      </c>
      <c r="O4103" s="5">
        <v>0</v>
      </c>
      <c r="P4103" s="6">
        <v>0</v>
      </c>
      <c r="Q4103" s="5">
        <v>0</v>
      </c>
      <c r="R4103" s="6">
        <v>0</v>
      </c>
      <c r="S4103" s="5">
        <v>0</v>
      </c>
      <c r="T4103" s="6">
        <v>0</v>
      </c>
      <c r="U4103" s="5">
        <v>0</v>
      </c>
      <c r="V4103" s="6">
        <v>0</v>
      </c>
      <c r="W4103" s="5">
        <v>0</v>
      </c>
      <c r="X4103" s="6">
        <v>0</v>
      </c>
      <c r="Y4103" s="5">
        <v>0</v>
      </c>
      <c r="Z4103" s="6">
        <v>0</v>
      </c>
      <c r="AA4103" s="5">
        <v>0</v>
      </c>
      <c r="AB4103" s="6">
        <v>0</v>
      </c>
      <c r="AC4103" s="5">
        <v>0</v>
      </c>
      <c r="AD4103" s="6">
        <v>0</v>
      </c>
      <c r="AE4103" s="5">
        <v>0</v>
      </c>
      <c r="AF4103" s="6">
        <v>0</v>
      </c>
    </row>
    <row r="4104" spans="2:32" x14ac:dyDescent="0.35">
      <c r="B4104" s="1" t="s">
        <v>246</v>
      </c>
      <c r="C4104" s="5">
        <v>1.31E-3</v>
      </c>
      <c r="D4104" s="6">
        <v>1.1379999999999999</v>
      </c>
      <c r="E4104" s="5">
        <v>0</v>
      </c>
      <c r="F4104" s="6">
        <v>0</v>
      </c>
      <c r="G4104" s="5">
        <v>0</v>
      </c>
      <c r="H4104" s="6">
        <v>0</v>
      </c>
      <c r="I4104" s="5">
        <v>0</v>
      </c>
      <c r="J4104" s="6">
        <v>0</v>
      </c>
      <c r="K4104" s="5">
        <v>3.066E-2</v>
      </c>
      <c r="L4104" s="6">
        <v>1.1379999999999999</v>
      </c>
      <c r="M4104" s="5">
        <v>0</v>
      </c>
      <c r="N4104" s="6">
        <v>0</v>
      </c>
      <c r="O4104" s="5">
        <v>0</v>
      </c>
      <c r="P4104" s="6">
        <v>0</v>
      </c>
      <c r="Q4104" s="5">
        <v>0</v>
      </c>
      <c r="R4104" s="6">
        <v>0</v>
      </c>
      <c r="S4104" s="5">
        <v>0</v>
      </c>
      <c r="T4104" s="6">
        <v>0</v>
      </c>
      <c r="U4104" s="5">
        <v>0</v>
      </c>
      <c r="V4104" s="6">
        <v>0</v>
      </c>
      <c r="W4104" s="5">
        <v>0</v>
      </c>
      <c r="X4104" s="6">
        <v>0</v>
      </c>
      <c r="Y4104" s="5">
        <v>0</v>
      </c>
      <c r="Z4104" s="6">
        <v>0</v>
      </c>
      <c r="AA4104" s="5">
        <v>0</v>
      </c>
      <c r="AB4104" s="6">
        <v>0</v>
      </c>
      <c r="AC4104" s="5">
        <v>0</v>
      </c>
      <c r="AD4104" s="6">
        <v>0</v>
      </c>
      <c r="AE4104" s="5">
        <v>0</v>
      </c>
      <c r="AF4104" s="6">
        <v>0</v>
      </c>
    </row>
    <row r="4105" spans="2:32" x14ac:dyDescent="0.35">
      <c r="B4105" s="1" t="s">
        <v>707</v>
      </c>
      <c r="C4105" s="5">
        <v>0</v>
      </c>
      <c r="D4105" s="6">
        <v>0</v>
      </c>
      <c r="E4105" s="5">
        <v>0</v>
      </c>
      <c r="F4105" s="6">
        <v>0</v>
      </c>
      <c r="G4105" s="5">
        <v>0</v>
      </c>
      <c r="H4105" s="6">
        <v>0</v>
      </c>
      <c r="I4105" s="5">
        <v>0</v>
      </c>
      <c r="J4105" s="6">
        <v>0</v>
      </c>
      <c r="K4105" s="5">
        <v>0</v>
      </c>
      <c r="L4105" s="6">
        <v>0</v>
      </c>
      <c r="M4105" s="5">
        <v>0</v>
      </c>
      <c r="N4105" s="6">
        <v>0</v>
      </c>
      <c r="O4105" s="5">
        <v>0</v>
      </c>
      <c r="P4105" s="6">
        <v>0</v>
      </c>
      <c r="Q4105" s="5">
        <v>0</v>
      </c>
      <c r="R4105" s="6">
        <v>0</v>
      </c>
      <c r="S4105" s="5">
        <v>0</v>
      </c>
      <c r="T4105" s="6">
        <v>0</v>
      </c>
      <c r="U4105" s="5">
        <v>0</v>
      </c>
      <c r="V4105" s="6">
        <v>0</v>
      </c>
      <c r="W4105" s="5">
        <v>0</v>
      </c>
      <c r="X4105" s="6">
        <v>0</v>
      </c>
      <c r="Y4105" s="5">
        <v>0</v>
      </c>
      <c r="Z4105" s="6">
        <v>0</v>
      </c>
      <c r="AA4105" s="5">
        <v>0</v>
      </c>
      <c r="AB4105" s="6">
        <v>0</v>
      </c>
      <c r="AC4105" s="5">
        <v>0</v>
      </c>
      <c r="AD4105" s="6">
        <v>0</v>
      </c>
      <c r="AE4105" s="5">
        <v>0</v>
      </c>
      <c r="AF4105" s="6">
        <v>0</v>
      </c>
    </row>
    <row r="4106" spans="2:32" x14ac:dyDescent="0.35">
      <c r="B4106" s="1" t="s">
        <v>247</v>
      </c>
      <c r="C4106" s="5">
        <v>9.7000000000000005E-4</v>
      </c>
      <c r="D4106" s="6">
        <v>0.83699999999999997</v>
      </c>
      <c r="E4106" s="5">
        <v>0</v>
      </c>
      <c r="F4106" s="6">
        <v>0</v>
      </c>
      <c r="G4106" s="5">
        <v>0</v>
      </c>
      <c r="H4106" s="6">
        <v>0</v>
      </c>
      <c r="I4106" s="5">
        <v>0</v>
      </c>
      <c r="J4106" s="6">
        <v>0</v>
      </c>
      <c r="K4106" s="5">
        <v>2.2550000000000001E-2</v>
      </c>
      <c r="L4106" s="6">
        <v>0.83699999999999997</v>
      </c>
      <c r="M4106" s="5">
        <v>0</v>
      </c>
      <c r="N4106" s="6">
        <v>0</v>
      </c>
      <c r="O4106" s="5">
        <v>0</v>
      </c>
      <c r="P4106" s="6">
        <v>0</v>
      </c>
      <c r="Q4106" s="5">
        <v>0</v>
      </c>
      <c r="R4106" s="6">
        <v>0</v>
      </c>
      <c r="S4106" s="5">
        <v>0</v>
      </c>
      <c r="T4106" s="6">
        <v>0</v>
      </c>
      <c r="U4106" s="5">
        <v>0</v>
      </c>
      <c r="V4106" s="6">
        <v>0</v>
      </c>
      <c r="W4106" s="5">
        <v>0</v>
      </c>
      <c r="X4106" s="6">
        <v>0</v>
      </c>
      <c r="Y4106" s="5">
        <v>0</v>
      </c>
      <c r="Z4106" s="6">
        <v>0</v>
      </c>
      <c r="AA4106" s="5">
        <v>0</v>
      </c>
      <c r="AB4106" s="6">
        <v>0</v>
      </c>
      <c r="AC4106" s="5">
        <v>0</v>
      </c>
      <c r="AD4106" s="6">
        <v>0</v>
      </c>
      <c r="AE4106" s="5">
        <v>0</v>
      </c>
      <c r="AF4106" s="6">
        <v>0</v>
      </c>
    </row>
    <row r="4107" spans="2:32" x14ac:dyDescent="0.35">
      <c r="B4107" s="1" t="s">
        <v>248</v>
      </c>
      <c r="C4107" s="5">
        <v>0</v>
      </c>
      <c r="D4107" s="6">
        <v>0</v>
      </c>
      <c r="E4107" s="5">
        <v>0</v>
      </c>
      <c r="F4107" s="6">
        <v>0</v>
      </c>
      <c r="G4107" s="5">
        <v>0</v>
      </c>
      <c r="H4107" s="6">
        <v>0</v>
      </c>
      <c r="I4107" s="5">
        <v>0</v>
      </c>
      <c r="J4107" s="6">
        <v>0</v>
      </c>
      <c r="K4107" s="5">
        <v>0</v>
      </c>
      <c r="L4107" s="6">
        <v>0</v>
      </c>
      <c r="M4107" s="5">
        <v>0</v>
      </c>
      <c r="N4107" s="6">
        <v>0</v>
      </c>
      <c r="O4107" s="5">
        <v>0</v>
      </c>
      <c r="P4107" s="6">
        <v>0</v>
      </c>
      <c r="Q4107" s="5">
        <v>0</v>
      </c>
      <c r="R4107" s="6">
        <v>0</v>
      </c>
      <c r="S4107" s="5">
        <v>0</v>
      </c>
      <c r="T4107" s="6">
        <v>0</v>
      </c>
      <c r="U4107" s="5">
        <v>0</v>
      </c>
      <c r="V4107" s="6">
        <v>0</v>
      </c>
      <c r="W4107" s="5">
        <v>0</v>
      </c>
      <c r="X4107" s="6">
        <v>0</v>
      </c>
      <c r="Y4107" s="5">
        <v>0</v>
      </c>
      <c r="Z4107" s="6">
        <v>0</v>
      </c>
      <c r="AA4107" s="5">
        <v>0</v>
      </c>
      <c r="AB4107" s="6">
        <v>0</v>
      </c>
      <c r="AC4107" s="5">
        <v>0</v>
      </c>
      <c r="AD4107" s="6">
        <v>0</v>
      </c>
      <c r="AE4107" s="5">
        <v>0</v>
      </c>
      <c r="AF4107" s="6">
        <v>0</v>
      </c>
    </row>
    <row r="4108" spans="2:32" x14ac:dyDescent="0.35">
      <c r="B4108" s="1" t="s">
        <v>708</v>
      </c>
      <c r="C4108" s="5">
        <v>0</v>
      </c>
      <c r="D4108" s="6">
        <v>0</v>
      </c>
      <c r="E4108" s="5">
        <v>0</v>
      </c>
      <c r="F4108" s="6">
        <v>0</v>
      </c>
      <c r="G4108" s="5">
        <v>0</v>
      </c>
      <c r="H4108" s="6">
        <v>0</v>
      </c>
      <c r="I4108" s="5">
        <v>0</v>
      </c>
      <c r="J4108" s="6">
        <v>0</v>
      </c>
      <c r="K4108" s="5">
        <v>0</v>
      </c>
      <c r="L4108" s="6">
        <v>0</v>
      </c>
      <c r="M4108" s="5">
        <v>0</v>
      </c>
      <c r="N4108" s="6">
        <v>0</v>
      </c>
      <c r="O4108" s="5">
        <v>0</v>
      </c>
      <c r="P4108" s="6">
        <v>0</v>
      </c>
      <c r="Q4108" s="5">
        <v>0</v>
      </c>
      <c r="R4108" s="6">
        <v>0</v>
      </c>
      <c r="S4108" s="5">
        <v>0</v>
      </c>
      <c r="T4108" s="6">
        <v>0</v>
      </c>
      <c r="U4108" s="5">
        <v>0</v>
      </c>
      <c r="V4108" s="6">
        <v>0</v>
      </c>
      <c r="W4108" s="5">
        <v>0</v>
      </c>
      <c r="X4108" s="6">
        <v>0</v>
      </c>
      <c r="Y4108" s="5">
        <v>0</v>
      </c>
      <c r="Z4108" s="6">
        <v>0</v>
      </c>
      <c r="AA4108" s="5">
        <v>0</v>
      </c>
      <c r="AB4108" s="6">
        <v>0</v>
      </c>
      <c r="AC4108" s="5">
        <v>0</v>
      </c>
      <c r="AD4108" s="6">
        <v>0</v>
      </c>
      <c r="AE4108" s="5">
        <v>0</v>
      </c>
      <c r="AF4108" s="6">
        <v>0</v>
      </c>
    </row>
    <row r="4109" spans="2:32" x14ac:dyDescent="0.35">
      <c r="B4109" s="1" t="s">
        <v>709</v>
      </c>
      <c r="C4109" s="5">
        <v>0</v>
      </c>
      <c r="D4109" s="6">
        <v>0</v>
      </c>
      <c r="E4109" s="5">
        <v>0</v>
      </c>
      <c r="F4109" s="6">
        <v>0</v>
      </c>
      <c r="G4109" s="5">
        <v>0</v>
      </c>
      <c r="H4109" s="6">
        <v>0</v>
      </c>
      <c r="I4109" s="5">
        <v>0</v>
      </c>
      <c r="J4109" s="6">
        <v>0</v>
      </c>
      <c r="K4109" s="5">
        <v>0</v>
      </c>
      <c r="L4109" s="6">
        <v>0</v>
      </c>
      <c r="M4109" s="5">
        <v>0</v>
      </c>
      <c r="N4109" s="6">
        <v>0</v>
      </c>
      <c r="O4109" s="5">
        <v>0</v>
      </c>
      <c r="P4109" s="6">
        <v>0</v>
      </c>
      <c r="Q4109" s="5">
        <v>0</v>
      </c>
      <c r="R4109" s="6">
        <v>0</v>
      </c>
      <c r="S4109" s="5">
        <v>0</v>
      </c>
      <c r="T4109" s="6">
        <v>0</v>
      </c>
      <c r="U4109" s="5">
        <v>0</v>
      </c>
      <c r="V4109" s="6">
        <v>0</v>
      </c>
      <c r="W4109" s="5">
        <v>0</v>
      </c>
      <c r="X4109" s="6">
        <v>0</v>
      </c>
      <c r="Y4109" s="5">
        <v>0</v>
      </c>
      <c r="Z4109" s="6">
        <v>0</v>
      </c>
      <c r="AA4109" s="5">
        <v>0</v>
      </c>
      <c r="AB4109" s="6">
        <v>0</v>
      </c>
      <c r="AC4109" s="5">
        <v>0</v>
      </c>
      <c r="AD4109" s="6">
        <v>0</v>
      </c>
      <c r="AE4109" s="5">
        <v>0</v>
      </c>
      <c r="AF4109" s="6">
        <v>0</v>
      </c>
    </row>
    <row r="4110" spans="2:32" x14ac:dyDescent="0.35">
      <c r="B4110" s="1" t="s">
        <v>710</v>
      </c>
      <c r="C4110" s="5">
        <v>4.1799999999999997E-3</v>
      </c>
      <c r="D4110" s="6">
        <v>3.6179999999999999</v>
      </c>
      <c r="E4110" s="5">
        <v>0</v>
      </c>
      <c r="F4110" s="6">
        <v>0</v>
      </c>
      <c r="G4110" s="5">
        <v>0</v>
      </c>
      <c r="H4110" s="6">
        <v>0</v>
      </c>
      <c r="I4110" s="5">
        <v>0</v>
      </c>
      <c r="J4110" s="6">
        <v>0</v>
      </c>
      <c r="K4110" s="5">
        <v>0</v>
      </c>
      <c r="L4110" s="6">
        <v>0</v>
      </c>
      <c r="M4110" s="5">
        <v>0</v>
      </c>
      <c r="N4110" s="6">
        <v>0</v>
      </c>
      <c r="O4110" s="5">
        <v>0</v>
      </c>
      <c r="P4110" s="6">
        <v>0</v>
      </c>
      <c r="Q4110" s="5">
        <v>0</v>
      </c>
      <c r="R4110" s="6">
        <v>0</v>
      </c>
      <c r="S4110" s="5">
        <v>0</v>
      </c>
      <c r="T4110" s="6">
        <v>0</v>
      </c>
      <c r="U4110" s="5">
        <v>0</v>
      </c>
      <c r="V4110" s="6">
        <v>0</v>
      </c>
      <c r="W4110" s="5">
        <v>0</v>
      </c>
      <c r="X4110" s="6">
        <v>0</v>
      </c>
      <c r="Y4110" s="5">
        <v>3.8469999999999997E-2</v>
      </c>
      <c r="Z4110" s="6">
        <v>3.6179999999999999</v>
      </c>
      <c r="AA4110" s="5">
        <v>0</v>
      </c>
      <c r="AB4110" s="6">
        <v>0</v>
      </c>
      <c r="AC4110" s="5">
        <v>0</v>
      </c>
      <c r="AD4110" s="6">
        <v>0</v>
      </c>
      <c r="AE4110" s="5">
        <v>0</v>
      </c>
      <c r="AF4110" s="6">
        <v>0</v>
      </c>
    </row>
    <row r="4111" spans="2:32" x14ac:dyDescent="0.35">
      <c r="B4111" s="1" t="s">
        <v>711</v>
      </c>
      <c r="C4111" s="5">
        <v>4.5199999999999997E-3</v>
      </c>
      <c r="D4111" s="6">
        <v>3.9180000000000001</v>
      </c>
      <c r="E4111" s="5">
        <v>0</v>
      </c>
      <c r="F4111" s="6">
        <v>0</v>
      </c>
      <c r="G4111" s="5">
        <v>0</v>
      </c>
      <c r="H4111" s="6">
        <v>0</v>
      </c>
      <c r="I4111" s="5">
        <v>0</v>
      </c>
      <c r="J4111" s="6">
        <v>0</v>
      </c>
      <c r="K4111" s="5">
        <v>0</v>
      </c>
      <c r="L4111" s="6">
        <v>0</v>
      </c>
      <c r="M4111" s="5">
        <v>0</v>
      </c>
      <c r="N4111" s="6">
        <v>0</v>
      </c>
      <c r="O4111" s="5">
        <v>0</v>
      </c>
      <c r="P4111" s="6">
        <v>0</v>
      </c>
      <c r="Q4111" s="5">
        <v>0</v>
      </c>
      <c r="R4111" s="6">
        <v>0</v>
      </c>
      <c r="S4111" s="5">
        <v>0</v>
      </c>
      <c r="T4111" s="6">
        <v>0</v>
      </c>
      <c r="U4111" s="5">
        <v>0</v>
      </c>
      <c r="V4111" s="6">
        <v>0</v>
      </c>
      <c r="W4111" s="5">
        <v>0</v>
      </c>
      <c r="X4111" s="6">
        <v>0</v>
      </c>
      <c r="Y4111" s="5">
        <v>0</v>
      </c>
      <c r="Z4111" s="6">
        <v>0</v>
      </c>
      <c r="AA4111" s="5">
        <v>3.2039999999999999E-2</v>
      </c>
      <c r="AB4111" s="6">
        <v>3.9180000000000001</v>
      </c>
      <c r="AC4111" s="5">
        <v>0</v>
      </c>
      <c r="AD4111" s="6">
        <v>0</v>
      </c>
      <c r="AE4111" s="5">
        <v>0</v>
      </c>
      <c r="AF4111" s="6">
        <v>0</v>
      </c>
    </row>
    <row r="4112" spans="2:32" x14ac:dyDescent="0.35">
      <c r="B4112" s="1" t="s">
        <v>712</v>
      </c>
      <c r="C4112" s="5">
        <v>3.31E-3</v>
      </c>
      <c r="D4112" s="6">
        <v>2.8660000000000001</v>
      </c>
      <c r="E4112" s="5">
        <v>0</v>
      </c>
      <c r="F4112" s="6">
        <v>0</v>
      </c>
      <c r="G4112" s="5">
        <v>0</v>
      </c>
      <c r="H4112" s="6">
        <v>0</v>
      </c>
      <c r="I4112" s="5">
        <v>0</v>
      </c>
      <c r="J4112" s="6">
        <v>0</v>
      </c>
      <c r="K4112" s="5">
        <v>0</v>
      </c>
      <c r="L4112" s="6">
        <v>0</v>
      </c>
      <c r="M4112" s="5">
        <v>0</v>
      </c>
      <c r="N4112" s="6">
        <v>0</v>
      </c>
      <c r="O4112" s="5">
        <v>0</v>
      </c>
      <c r="P4112" s="6">
        <v>0</v>
      </c>
      <c r="Q4112" s="5">
        <v>0</v>
      </c>
      <c r="R4112" s="6">
        <v>0</v>
      </c>
      <c r="S4112" s="5">
        <v>2.8330000000000001E-2</v>
      </c>
      <c r="T4112" s="6">
        <v>2.8660000000000001</v>
      </c>
      <c r="U4112" s="5">
        <v>0</v>
      </c>
      <c r="V4112" s="6">
        <v>0</v>
      </c>
      <c r="W4112" s="5">
        <v>0</v>
      </c>
      <c r="X4112" s="6">
        <v>0</v>
      </c>
      <c r="Y4112" s="5">
        <v>0</v>
      </c>
      <c r="Z4112" s="6">
        <v>0</v>
      </c>
      <c r="AA4112" s="5">
        <v>0</v>
      </c>
      <c r="AB4112" s="6">
        <v>0</v>
      </c>
      <c r="AC4112" s="5">
        <v>0</v>
      </c>
      <c r="AD4112" s="6">
        <v>0</v>
      </c>
      <c r="AE4112" s="5">
        <v>0</v>
      </c>
      <c r="AF4112" s="6">
        <v>0</v>
      </c>
    </row>
    <row r="4113" spans="2:32" x14ac:dyDescent="0.35">
      <c r="B4113" s="1" t="s">
        <v>713</v>
      </c>
      <c r="C4113" s="5">
        <v>7.8600000000000007E-3</v>
      </c>
      <c r="D4113" s="6">
        <v>6.8090000000000002</v>
      </c>
      <c r="E4113" s="5">
        <v>0</v>
      </c>
      <c r="F4113" s="6">
        <v>0</v>
      </c>
      <c r="G4113" s="5">
        <v>0</v>
      </c>
      <c r="H4113" s="6">
        <v>0</v>
      </c>
      <c r="I4113" s="5">
        <v>0</v>
      </c>
      <c r="J4113" s="6">
        <v>0</v>
      </c>
      <c r="K4113" s="5">
        <v>0</v>
      </c>
      <c r="L4113" s="6">
        <v>0</v>
      </c>
      <c r="M4113" s="5">
        <v>0</v>
      </c>
      <c r="N4113" s="6">
        <v>0</v>
      </c>
      <c r="O4113" s="5">
        <v>0</v>
      </c>
      <c r="P4113" s="6">
        <v>0</v>
      </c>
      <c r="Q4113" s="5">
        <v>0</v>
      </c>
      <c r="R4113" s="6">
        <v>0</v>
      </c>
      <c r="S4113" s="5">
        <v>6.7299999999999999E-2</v>
      </c>
      <c r="T4113" s="6">
        <v>6.8090000000000002</v>
      </c>
      <c r="U4113" s="5">
        <v>0</v>
      </c>
      <c r="V4113" s="6">
        <v>0</v>
      </c>
      <c r="W4113" s="5">
        <v>0</v>
      </c>
      <c r="X4113" s="6">
        <v>0</v>
      </c>
      <c r="Y4113" s="5">
        <v>0</v>
      </c>
      <c r="Z4113" s="6">
        <v>0</v>
      </c>
      <c r="AA4113" s="5">
        <v>0</v>
      </c>
      <c r="AB4113" s="6">
        <v>0</v>
      </c>
      <c r="AC4113" s="5">
        <v>0</v>
      </c>
      <c r="AD4113" s="6">
        <v>0</v>
      </c>
      <c r="AE4113" s="5">
        <v>0</v>
      </c>
      <c r="AF4113" s="6">
        <v>0</v>
      </c>
    </row>
    <row r="4114" spans="2:32" x14ac:dyDescent="0.35">
      <c r="B4114" s="1" t="s">
        <v>714</v>
      </c>
      <c r="C4114" s="5">
        <v>2.9299999999999999E-3</v>
      </c>
      <c r="D4114" s="6">
        <v>2.5390000000000001</v>
      </c>
      <c r="E4114" s="5">
        <v>0</v>
      </c>
      <c r="F4114" s="6">
        <v>0</v>
      </c>
      <c r="G4114" s="5">
        <v>0</v>
      </c>
      <c r="H4114" s="6">
        <v>0</v>
      </c>
      <c r="I4114" s="5">
        <v>0</v>
      </c>
      <c r="J4114" s="6">
        <v>0</v>
      </c>
      <c r="K4114" s="5">
        <v>0</v>
      </c>
      <c r="L4114" s="6">
        <v>0</v>
      </c>
      <c r="M4114" s="5">
        <v>0</v>
      </c>
      <c r="N4114" s="6">
        <v>0</v>
      </c>
      <c r="O4114" s="5">
        <v>0</v>
      </c>
      <c r="P4114" s="6">
        <v>0</v>
      </c>
      <c r="Q4114" s="5">
        <v>0</v>
      </c>
      <c r="R4114" s="6">
        <v>0</v>
      </c>
      <c r="S4114" s="5">
        <v>0</v>
      </c>
      <c r="T4114" s="6">
        <v>0</v>
      </c>
      <c r="U4114" s="5">
        <v>0</v>
      </c>
      <c r="V4114" s="6">
        <v>0</v>
      </c>
      <c r="W4114" s="5">
        <v>0</v>
      </c>
      <c r="X4114" s="6">
        <v>0</v>
      </c>
      <c r="Y4114" s="5">
        <v>0</v>
      </c>
      <c r="Z4114" s="6">
        <v>0</v>
      </c>
      <c r="AA4114" s="5">
        <v>0</v>
      </c>
      <c r="AB4114" s="6">
        <v>0</v>
      </c>
      <c r="AC4114" s="5">
        <v>0</v>
      </c>
      <c r="AD4114" s="6">
        <v>0</v>
      </c>
      <c r="AE4114" s="5">
        <v>3.0370000000000001E-2</v>
      </c>
      <c r="AF4114" s="6">
        <v>2.5390000000000001</v>
      </c>
    </row>
    <row r="4115" spans="2:32" x14ac:dyDescent="0.35">
      <c r="B4115" s="1" t="s">
        <v>715</v>
      </c>
      <c r="C4115" s="5">
        <v>0</v>
      </c>
      <c r="D4115" s="6">
        <v>0</v>
      </c>
      <c r="E4115" s="5">
        <v>0</v>
      </c>
      <c r="F4115" s="6">
        <v>0</v>
      </c>
      <c r="G4115" s="5">
        <v>0</v>
      </c>
      <c r="H4115" s="6">
        <v>0</v>
      </c>
      <c r="I4115" s="5">
        <v>0</v>
      </c>
      <c r="J4115" s="6">
        <v>0</v>
      </c>
      <c r="K4115" s="5">
        <v>0</v>
      </c>
      <c r="L4115" s="6">
        <v>0</v>
      </c>
      <c r="M4115" s="5">
        <v>0</v>
      </c>
      <c r="N4115" s="6">
        <v>0</v>
      </c>
      <c r="O4115" s="5">
        <v>0</v>
      </c>
      <c r="P4115" s="6">
        <v>0</v>
      </c>
      <c r="Q4115" s="5">
        <v>0</v>
      </c>
      <c r="R4115" s="6">
        <v>0</v>
      </c>
      <c r="S4115" s="5">
        <v>0</v>
      </c>
      <c r="T4115" s="6">
        <v>0</v>
      </c>
      <c r="U4115" s="5">
        <v>0</v>
      </c>
      <c r="V4115" s="6">
        <v>0</v>
      </c>
      <c r="W4115" s="5">
        <v>0</v>
      </c>
      <c r="X4115" s="6">
        <v>0</v>
      </c>
      <c r="Y4115" s="5">
        <v>0</v>
      </c>
      <c r="Z4115" s="6">
        <v>0</v>
      </c>
      <c r="AA4115" s="5">
        <v>0</v>
      </c>
      <c r="AB4115" s="6">
        <v>0</v>
      </c>
      <c r="AC4115" s="5">
        <v>0</v>
      </c>
      <c r="AD4115" s="6">
        <v>0</v>
      </c>
      <c r="AE4115" s="5">
        <v>0</v>
      </c>
      <c r="AF4115" s="6">
        <v>0</v>
      </c>
    </row>
    <row r="4116" spans="2:32" x14ac:dyDescent="0.35">
      <c r="B4116" s="1" t="s">
        <v>716</v>
      </c>
      <c r="C4116" s="5">
        <v>6.8199999999999997E-3</v>
      </c>
      <c r="D4116" s="6">
        <v>5.9089999999999998</v>
      </c>
      <c r="E4116" s="5">
        <v>0</v>
      </c>
      <c r="F4116" s="6">
        <v>0</v>
      </c>
      <c r="G4116" s="5">
        <v>0</v>
      </c>
      <c r="H4116" s="6">
        <v>0</v>
      </c>
      <c r="I4116" s="5">
        <v>0</v>
      </c>
      <c r="J4116" s="6">
        <v>0</v>
      </c>
      <c r="K4116" s="5">
        <v>0</v>
      </c>
      <c r="L4116" s="6">
        <v>0</v>
      </c>
      <c r="M4116" s="5">
        <v>0</v>
      </c>
      <c r="N4116" s="6">
        <v>0</v>
      </c>
      <c r="O4116" s="5">
        <v>3.8920000000000003E-2</v>
      </c>
      <c r="P4116" s="6">
        <v>0.86399999999999999</v>
      </c>
      <c r="Q4116" s="5">
        <v>0</v>
      </c>
      <c r="R4116" s="6">
        <v>0</v>
      </c>
      <c r="S4116" s="5">
        <v>3.7920000000000002E-2</v>
      </c>
      <c r="T4116" s="6">
        <v>3.8359999999999999</v>
      </c>
      <c r="U4116" s="5">
        <v>0</v>
      </c>
      <c r="V4116" s="6">
        <v>0</v>
      </c>
      <c r="W4116" s="5">
        <v>0</v>
      </c>
      <c r="X4116" s="6">
        <v>0</v>
      </c>
      <c r="Y4116" s="5">
        <v>0</v>
      </c>
      <c r="Z4116" s="6">
        <v>0</v>
      </c>
      <c r="AA4116" s="5">
        <v>0</v>
      </c>
      <c r="AB4116" s="6">
        <v>0</v>
      </c>
      <c r="AC4116" s="5">
        <v>0</v>
      </c>
      <c r="AD4116" s="6">
        <v>0</v>
      </c>
      <c r="AE4116" s="5">
        <v>1.4460000000000001E-2</v>
      </c>
      <c r="AF4116" s="6">
        <v>1.2090000000000001</v>
      </c>
    </row>
    <row r="4117" spans="2:32" x14ac:dyDescent="0.35">
      <c r="B4117" s="1" t="s">
        <v>717</v>
      </c>
      <c r="C4117" s="5">
        <v>0</v>
      </c>
      <c r="D4117" s="6">
        <v>0</v>
      </c>
      <c r="E4117" s="5">
        <v>0</v>
      </c>
      <c r="F4117" s="6">
        <v>0</v>
      </c>
      <c r="G4117" s="5">
        <v>0</v>
      </c>
      <c r="H4117" s="6">
        <v>0</v>
      </c>
      <c r="I4117" s="5">
        <v>0</v>
      </c>
      <c r="J4117" s="6">
        <v>0</v>
      </c>
      <c r="K4117" s="5">
        <v>0</v>
      </c>
      <c r="L4117" s="6">
        <v>0</v>
      </c>
      <c r="M4117" s="5">
        <v>0</v>
      </c>
      <c r="N4117" s="6">
        <v>0</v>
      </c>
      <c r="O4117" s="5">
        <v>0</v>
      </c>
      <c r="P4117" s="6">
        <v>0</v>
      </c>
      <c r="Q4117" s="5">
        <v>0</v>
      </c>
      <c r="R4117" s="6">
        <v>0</v>
      </c>
      <c r="S4117" s="5">
        <v>0</v>
      </c>
      <c r="T4117" s="6">
        <v>0</v>
      </c>
      <c r="U4117" s="5">
        <v>0</v>
      </c>
      <c r="V4117" s="6">
        <v>0</v>
      </c>
      <c r="W4117" s="5">
        <v>0</v>
      </c>
      <c r="X4117" s="6">
        <v>0</v>
      </c>
      <c r="Y4117" s="5">
        <v>0</v>
      </c>
      <c r="Z4117" s="6">
        <v>0</v>
      </c>
      <c r="AA4117" s="5">
        <v>0</v>
      </c>
      <c r="AB4117" s="6">
        <v>0</v>
      </c>
      <c r="AC4117" s="5">
        <v>0</v>
      </c>
      <c r="AD4117" s="6">
        <v>0</v>
      </c>
      <c r="AE4117" s="5">
        <v>0</v>
      </c>
      <c r="AF4117" s="6">
        <v>0</v>
      </c>
    </row>
    <row r="4118" spans="2:32" x14ac:dyDescent="0.35">
      <c r="B4118" s="1" t="s">
        <v>718</v>
      </c>
      <c r="C4118" s="5">
        <v>3.31E-3</v>
      </c>
      <c r="D4118" s="6">
        <v>2.8660000000000001</v>
      </c>
      <c r="E4118" s="5">
        <v>0</v>
      </c>
      <c r="F4118" s="6">
        <v>0</v>
      </c>
      <c r="G4118" s="5">
        <v>0</v>
      </c>
      <c r="H4118" s="6">
        <v>0</v>
      </c>
      <c r="I4118" s="5">
        <v>0</v>
      </c>
      <c r="J4118" s="6">
        <v>0</v>
      </c>
      <c r="K4118" s="5">
        <v>0</v>
      </c>
      <c r="L4118" s="6">
        <v>0</v>
      </c>
      <c r="M4118" s="5">
        <v>0</v>
      </c>
      <c r="N4118" s="6">
        <v>0</v>
      </c>
      <c r="O4118" s="5">
        <v>0</v>
      </c>
      <c r="P4118" s="6">
        <v>0</v>
      </c>
      <c r="Q4118" s="5">
        <v>0</v>
      </c>
      <c r="R4118" s="6">
        <v>0</v>
      </c>
      <c r="S4118" s="5">
        <v>2.8330000000000001E-2</v>
      </c>
      <c r="T4118" s="6">
        <v>2.8660000000000001</v>
      </c>
      <c r="U4118" s="5">
        <v>0</v>
      </c>
      <c r="V4118" s="6">
        <v>0</v>
      </c>
      <c r="W4118" s="5">
        <v>0</v>
      </c>
      <c r="X4118" s="6">
        <v>0</v>
      </c>
      <c r="Y4118" s="5">
        <v>0</v>
      </c>
      <c r="Z4118" s="6">
        <v>0</v>
      </c>
      <c r="AA4118" s="5">
        <v>0</v>
      </c>
      <c r="AB4118" s="6">
        <v>0</v>
      </c>
      <c r="AC4118" s="5">
        <v>0</v>
      </c>
      <c r="AD4118" s="6">
        <v>0</v>
      </c>
      <c r="AE4118" s="5">
        <v>0</v>
      </c>
      <c r="AF4118" s="6">
        <v>0</v>
      </c>
    </row>
    <row r="4119" spans="2:32" x14ac:dyDescent="0.35">
      <c r="B4119" s="1" t="s">
        <v>719</v>
      </c>
      <c r="C4119" s="5">
        <v>0</v>
      </c>
      <c r="D4119" s="6">
        <v>0</v>
      </c>
      <c r="E4119" s="5">
        <v>0</v>
      </c>
      <c r="F4119" s="6">
        <v>0</v>
      </c>
      <c r="G4119" s="5">
        <v>0</v>
      </c>
      <c r="H4119" s="6">
        <v>0</v>
      </c>
      <c r="I4119" s="5">
        <v>0</v>
      </c>
      <c r="J4119" s="6">
        <v>0</v>
      </c>
      <c r="K4119" s="5">
        <v>0</v>
      </c>
      <c r="L4119" s="6">
        <v>0</v>
      </c>
      <c r="M4119" s="5">
        <v>0</v>
      </c>
      <c r="N4119" s="6">
        <v>0</v>
      </c>
      <c r="O4119" s="5">
        <v>0</v>
      </c>
      <c r="P4119" s="6">
        <v>0</v>
      </c>
      <c r="Q4119" s="5">
        <v>0</v>
      </c>
      <c r="R4119" s="6">
        <v>0</v>
      </c>
      <c r="S4119" s="5">
        <v>0</v>
      </c>
      <c r="T4119" s="6">
        <v>0</v>
      </c>
      <c r="U4119" s="5">
        <v>0</v>
      </c>
      <c r="V4119" s="6">
        <v>0</v>
      </c>
      <c r="W4119" s="5">
        <v>0</v>
      </c>
      <c r="X4119" s="6">
        <v>0</v>
      </c>
      <c r="Y4119" s="5">
        <v>0</v>
      </c>
      <c r="Z4119" s="6">
        <v>0</v>
      </c>
      <c r="AA4119" s="5">
        <v>0</v>
      </c>
      <c r="AB4119" s="6">
        <v>0</v>
      </c>
      <c r="AC4119" s="5">
        <v>0</v>
      </c>
      <c r="AD4119" s="6">
        <v>0</v>
      </c>
      <c r="AE4119" s="5">
        <v>0</v>
      </c>
      <c r="AF4119" s="6">
        <v>0</v>
      </c>
    </row>
    <row r="4120" spans="2:32" x14ac:dyDescent="0.35">
      <c r="B4120" s="1" t="s">
        <v>720</v>
      </c>
      <c r="C4120" s="5">
        <v>6.2199999999999998E-3</v>
      </c>
      <c r="D4120" s="6">
        <v>5.3869999999999996</v>
      </c>
      <c r="E4120" s="5">
        <v>0</v>
      </c>
      <c r="F4120" s="6">
        <v>0</v>
      </c>
      <c r="G4120" s="5">
        <v>0</v>
      </c>
      <c r="H4120" s="6">
        <v>0</v>
      </c>
      <c r="I4120" s="5">
        <v>0</v>
      </c>
      <c r="J4120" s="6">
        <v>0</v>
      </c>
      <c r="K4120" s="5">
        <v>0</v>
      </c>
      <c r="L4120" s="6">
        <v>0</v>
      </c>
      <c r="M4120" s="5">
        <v>4.0849999999999997E-2</v>
      </c>
      <c r="N4120" s="6">
        <v>1.347</v>
      </c>
      <c r="O4120" s="5">
        <v>0</v>
      </c>
      <c r="P4120" s="6">
        <v>0</v>
      </c>
      <c r="Q4120" s="5">
        <v>0</v>
      </c>
      <c r="R4120" s="6">
        <v>0</v>
      </c>
      <c r="S4120" s="5">
        <v>0</v>
      </c>
      <c r="T4120" s="6">
        <v>0</v>
      </c>
      <c r="U4120" s="5">
        <v>0</v>
      </c>
      <c r="V4120" s="6">
        <v>0</v>
      </c>
      <c r="W4120" s="5">
        <v>0</v>
      </c>
      <c r="X4120" s="6">
        <v>0</v>
      </c>
      <c r="Y4120" s="5">
        <v>4.2959999999999998E-2</v>
      </c>
      <c r="Z4120" s="6">
        <v>4.04</v>
      </c>
      <c r="AA4120" s="5">
        <v>0</v>
      </c>
      <c r="AB4120" s="6">
        <v>0</v>
      </c>
      <c r="AC4120" s="5">
        <v>0</v>
      </c>
      <c r="AD4120" s="6">
        <v>0</v>
      </c>
      <c r="AE4120" s="5">
        <v>0</v>
      </c>
      <c r="AF4120" s="6">
        <v>0</v>
      </c>
    </row>
    <row r="4121" spans="2:32" x14ac:dyDescent="0.35">
      <c r="B4121" s="1" t="s">
        <v>721</v>
      </c>
      <c r="C4121" s="5">
        <v>9.7000000000000005E-4</v>
      </c>
      <c r="D4121" s="6">
        <v>0.83699999999999997</v>
      </c>
      <c r="E4121" s="5">
        <v>0</v>
      </c>
      <c r="F4121" s="6">
        <v>0</v>
      </c>
      <c r="G4121" s="5">
        <v>0</v>
      </c>
      <c r="H4121" s="6">
        <v>0</v>
      </c>
      <c r="I4121" s="5">
        <v>0</v>
      </c>
      <c r="J4121" s="6">
        <v>0</v>
      </c>
      <c r="K4121" s="5">
        <v>2.2550000000000001E-2</v>
      </c>
      <c r="L4121" s="6">
        <v>0.83699999999999997</v>
      </c>
      <c r="M4121" s="5">
        <v>0</v>
      </c>
      <c r="N4121" s="6">
        <v>0</v>
      </c>
      <c r="O4121" s="5">
        <v>0</v>
      </c>
      <c r="P4121" s="6">
        <v>0</v>
      </c>
      <c r="Q4121" s="5">
        <v>0</v>
      </c>
      <c r="R4121" s="6">
        <v>0</v>
      </c>
      <c r="S4121" s="5">
        <v>0</v>
      </c>
      <c r="T4121" s="6">
        <v>0</v>
      </c>
      <c r="U4121" s="5">
        <v>0</v>
      </c>
      <c r="V4121" s="6">
        <v>0</v>
      </c>
      <c r="W4121" s="5">
        <v>0</v>
      </c>
      <c r="X4121" s="6">
        <v>0</v>
      </c>
      <c r="Y4121" s="5">
        <v>0</v>
      </c>
      <c r="Z4121" s="6">
        <v>0</v>
      </c>
      <c r="AA4121" s="5">
        <v>0</v>
      </c>
      <c r="AB4121" s="6">
        <v>0</v>
      </c>
      <c r="AC4121" s="5">
        <v>0</v>
      </c>
      <c r="AD4121" s="6">
        <v>0</v>
      </c>
      <c r="AE4121" s="5">
        <v>0</v>
      </c>
      <c r="AF4121" s="6">
        <v>0</v>
      </c>
    </row>
    <row r="4122" spans="2:32" x14ac:dyDescent="0.35">
      <c r="B4122" s="1" t="s">
        <v>722</v>
      </c>
      <c r="C4122" s="5">
        <v>0</v>
      </c>
      <c r="D4122" s="6">
        <v>0</v>
      </c>
      <c r="E4122" s="5">
        <v>0</v>
      </c>
      <c r="F4122" s="6">
        <v>0</v>
      </c>
      <c r="G4122" s="5">
        <v>0</v>
      </c>
      <c r="H4122" s="6">
        <v>0</v>
      </c>
      <c r="I4122" s="5">
        <v>0</v>
      </c>
      <c r="J4122" s="6">
        <v>0</v>
      </c>
      <c r="K4122" s="5">
        <v>0</v>
      </c>
      <c r="L4122" s="6">
        <v>0</v>
      </c>
      <c r="M4122" s="5">
        <v>0</v>
      </c>
      <c r="N4122" s="6">
        <v>0</v>
      </c>
      <c r="O4122" s="5">
        <v>0</v>
      </c>
      <c r="P4122" s="6">
        <v>0</v>
      </c>
      <c r="Q4122" s="5">
        <v>0</v>
      </c>
      <c r="R4122" s="6">
        <v>0</v>
      </c>
      <c r="S4122" s="5">
        <v>0</v>
      </c>
      <c r="T4122" s="6">
        <v>0</v>
      </c>
      <c r="U4122" s="5">
        <v>0</v>
      </c>
      <c r="V4122" s="6">
        <v>0</v>
      </c>
      <c r="W4122" s="5">
        <v>0</v>
      </c>
      <c r="X4122" s="6">
        <v>0</v>
      </c>
      <c r="Y4122" s="5">
        <v>0</v>
      </c>
      <c r="Z4122" s="6">
        <v>0</v>
      </c>
      <c r="AA4122" s="5">
        <v>0</v>
      </c>
      <c r="AB4122" s="6">
        <v>0</v>
      </c>
      <c r="AC4122" s="5">
        <v>0</v>
      </c>
      <c r="AD4122" s="6">
        <v>0</v>
      </c>
      <c r="AE4122" s="5">
        <v>0</v>
      </c>
      <c r="AF4122" s="6">
        <v>0</v>
      </c>
    </row>
    <row r="4123" spans="2:32" x14ac:dyDescent="0.35">
      <c r="B4123" s="1" t="s">
        <v>723</v>
      </c>
      <c r="C4123" s="5">
        <v>5.2199999999999998E-3</v>
      </c>
      <c r="D4123" s="6">
        <v>4.524</v>
      </c>
      <c r="E4123" s="5">
        <v>0</v>
      </c>
      <c r="F4123" s="6">
        <v>0</v>
      </c>
      <c r="G4123" s="5">
        <v>0</v>
      </c>
      <c r="H4123" s="6">
        <v>0</v>
      </c>
      <c r="I4123" s="5">
        <v>0</v>
      </c>
      <c r="J4123" s="6">
        <v>0</v>
      </c>
      <c r="K4123" s="5">
        <v>0</v>
      </c>
      <c r="L4123" s="6">
        <v>0</v>
      </c>
      <c r="M4123" s="5">
        <v>0</v>
      </c>
      <c r="N4123" s="6">
        <v>0</v>
      </c>
      <c r="O4123" s="5">
        <v>0</v>
      </c>
      <c r="P4123" s="6">
        <v>0</v>
      </c>
      <c r="Q4123" s="5">
        <v>0</v>
      </c>
      <c r="R4123" s="6">
        <v>0</v>
      </c>
      <c r="S4123" s="5">
        <v>0</v>
      </c>
      <c r="T4123" s="6">
        <v>0</v>
      </c>
      <c r="U4123" s="5">
        <v>0</v>
      </c>
      <c r="V4123" s="6">
        <v>0</v>
      </c>
      <c r="W4123" s="5">
        <v>0</v>
      </c>
      <c r="X4123" s="6">
        <v>0</v>
      </c>
      <c r="Y4123" s="5">
        <v>0</v>
      </c>
      <c r="Z4123" s="6">
        <v>0</v>
      </c>
      <c r="AA4123" s="5">
        <v>0</v>
      </c>
      <c r="AB4123" s="6">
        <v>0</v>
      </c>
      <c r="AC4123" s="5">
        <v>3.3520000000000001E-2</v>
      </c>
      <c r="AD4123" s="6">
        <v>4.524</v>
      </c>
      <c r="AE4123" s="5">
        <v>0</v>
      </c>
      <c r="AF4123" s="6">
        <v>0</v>
      </c>
    </row>
    <row r="4124" spans="2:32" x14ac:dyDescent="0.35">
      <c r="B4124" s="1" t="s">
        <v>724</v>
      </c>
      <c r="C4124" s="5">
        <v>4.28E-3</v>
      </c>
      <c r="D4124" s="6">
        <v>3.7069999999999999</v>
      </c>
      <c r="E4124" s="5">
        <v>2.7789999999999999E-2</v>
      </c>
      <c r="F4124" s="6">
        <v>0.98399999999999999</v>
      </c>
      <c r="G4124" s="5">
        <v>0</v>
      </c>
      <c r="H4124" s="6">
        <v>0</v>
      </c>
      <c r="I4124" s="5">
        <v>0</v>
      </c>
      <c r="J4124" s="6">
        <v>0</v>
      </c>
      <c r="K4124" s="5">
        <v>2.2550000000000001E-2</v>
      </c>
      <c r="L4124" s="6">
        <v>0.83699999999999997</v>
      </c>
      <c r="M4124" s="5">
        <v>0</v>
      </c>
      <c r="N4124" s="6">
        <v>0</v>
      </c>
      <c r="O4124" s="5">
        <v>0</v>
      </c>
      <c r="P4124" s="6">
        <v>0</v>
      </c>
      <c r="Q4124" s="5">
        <v>0</v>
      </c>
      <c r="R4124" s="6">
        <v>0</v>
      </c>
      <c r="S4124" s="5">
        <v>0</v>
      </c>
      <c r="T4124" s="6">
        <v>0</v>
      </c>
      <c r="U4124" s="5">
        <v>0</v>
      </c>
      <c r="V4124" s="6">
        <v>0</v>
      </c>
      <c r="W4124" s="5">
        <v>0</v>
      </c>
      <c r="X4124" s="6">
        <v>0</v>
      </c>
      <c r="Y4124" s="5">
        <v>0</v>
      </c>
      <c r="Z4124" s="6">
        <v>0</v>
      </c>
      <c r="AA4124" s="5">
        <v>1.541E-2</v>
      </c>
      <c r="AB4124" s="6">
        <v>1.885</v>
      </c>
      <c r="AC4124" s="5">
        <v>0</v>
      </c>
      <c r="AD4124" s="6">
        <v>0</v>
      </c>
      <c r="AE4124" s="5">
        <v>0</v>
      </c>
      <c r="AF4124" s="6">
        <v>0</v>
      </c>
    </row>
    <row r="4125" spans="2:32" x14ac:dyDescent="0.35">
      <c r="B4125" s="1" t="s">
        <v>725</v>
      </c>
      <c r="C4125" s="5">
        <v>0</v>
      </c>
      <c r="D4125" s="6">
        <v>0</v>
      </c>
      <c r="E4125" s="5">
        <v>0</v>
      </c>
      <c r="F4125" s="6">
        <v>0</v>
      </c>
      <c r="G4125" s="5">
        <v>0</v>
      </c>
      <c r="H4125" s="6">
        <v>0</v>
      </c>
      <c r="I4125" s="5">
        <v>0</v>
      </c>
      <c r="J4125" s="6">
        <v>0</v>
      </c>
      <c r="K4125" s="5">
        <v>0</v>
      </c>
      <c r="L4125" s="6">
        <v>0</v>
      </c>
      <c r="M4125" s="5">
        <v>0</v>
      </c>
      <c r="N4125" s="6">
        <v>0</v>
      </c>
      <c r="O4125" s="5">
        <v>0</v>
      </c>
      <c r="P4125" s="6">
        <v>0</v>
      </c>
      <c r="Q4125" s="5">
        <v>0</v>
      </c>
      <c r="R4125" s="6">
        <v>0</v>
      </c>
      <c r="S4125" s="5">
        <v>0</v>
      </c>
      <c r="T4125" s="6">
        <v>0</v>
      </c>
      <c r="U4125" s="5">
        <v>0</v>
      </c>
      <c r="V4125" s="6">
        <v>0</v>
      </c>
      <c r="W4125" s="5">
        <v>0</v>
      </c>
      <c r="X4125" s="6">
        <v>0</v>
      </c>
      <c r="Y4125" s="5">
        <v>0</v>
      </c>
      <c r="Z4125" s="6">
        <v>0</v>
      </c>
      <c r="AA4125" s="5">
        <v>0</v>
      </c>
      <c r="AB4125" s="6">
        <v>0</v>
      </c>
      <c r="AC4125" s="5">
        <v>0</v>
      </c>
      <c r="AD4125" s="6">
        <v>0</v>
      </c>
      <c r="AE4125" s="5">
        <v>0</v>
      </c>
      <c r="AF4125" s="6">
        <v>0</v>
      </c>
    </row>
    <row r="4126" spans="2:32" x14ac:dyDescent="0.35">
      <c r="B4126" s="1" t="s">
        <v>726</v>
      </c>
      <c r="C4126" s="5">
        <v>0</v>
      </c>
      <c r="D4126" s="6">
        <v>0</v>
      </c>
      <c r="E4126" s="5">
        <v>0</v>
      </c>
      <c r="F4126" s="6">
        <v>0</v>
      </c>
      <c r="G4126" s="5">
        <v>0</v>
      </c>
      <c r="H4126" s="6">
        <v>0</v>
      </c>
      <c r="I4126" s="5">
        <v>0</v>
      </c>
      <c r="J4126" s="6">
        <v>0</v>
      </c>
      <c r="K4126" s="5">
        <v>0</v>
      </c>
      <c r="L4126" s="6">
        <v>0</v>
      </c>
      <c r="M4126" s="5">
        <v>0</v>
      </c>
      <c r="N4126" s="6">
        <v>0</v>
      </c>
      <c r="O4126" s="5">
        <v>0</v>
      </c>
      <c r="P4126" s="6">
        <v>0</v>
      </c>
      <c r="Q4126" s="5">
        <v>0</v>
      </c>
      <c r="R4126" s="6">
        <v>0</v>
      </c>
      <c r="S4126" s="5">
        <v>0</v>
      </c>
      <c r="T4126" s="6">
        <v>0</v>
      </c>
      <c r="U4126" s="5">
        <v>0</v>
      </c>
      <c r="V4126" s="6">
        <v>0</v>
      </c>
      <c r="W4126" s="5">
        <v>0</v>
      </c>
      <c r="X4126" s="6">
        <v>0</v>
      </c>
      <c r="Y4126" s="5">
        <v>0</v>
      </c>
      <c r="Z4126" s="6">
        <v>0</v>
      </c>
      <c r="AA4126" s="5">
        <v>0</v>
      </c>
      <c r="AB4126" s="6">
        <v>0</v>
      </c>
      <c r="AC4126" s="5">
        <v>0</v>
      </c>
      <c r="AD4126" s="6">
        <v>0</v>
      </c>
      <c r="AE4126" s="5">
        <v>0</v>
      </c>
      <c r="AF4126" s="6">
        <v>0</v>
      </c>
    </row>
    <row r="4127" spans="2:32" x14ac:dyDescent="0.35">
      <c r="B4127" s="1" t="s">
        <v>727</v>
      </c>
      <c r="C4127" s="5">
        <v>0</v>
      </c>
      <c r="D4127" s="6">
        <v>0</v>
      </c>
      <c r="E4127" s="5">
        <v>0</v>
      </c>
      <c r="F4127" s="6">
        <v>0</v>
      </c>
      <c r="G4127" s="5">
        <v>0</v>
      </c>
      <c r="H4127" s="6">
        <v>0</v>
      </c>
      <c r="I4127" s="5">
        <v>0</v>
      </c>
      <c r="J4127" s="6">
        <v>0</v>
      </c>
      <c r="K4127" s="5">
        <v>0</v>
      </c>
      <c r="L4127" s="6">
        <v>0</v>
      </c>
      <c r="M4127" s="5">
        <v>0</v>
      </c>
      <c r="N4127" s="6">
        <v>0</v>
      </c>
      <c r="O4127" s="5">
        <v>0</v>
      </c>
      <c r="P4127" s="6">
        <v>0</v>
      </c>
      <c r="Q4127" s="5">
        <v>0</v>
      </c>
      <c r="R4127" s="6">
        <v>0</v>
      </c>
      <c r="S4127" s="5">
        <v>0</v>
      </c>
      <c r="T4127" s="6">
        <v>0</v>
      </c>
      <c r="U4127" s="5">
        <v>0</v>
      </c>
      <c r="V4127" s="6">
        <v>0</v>
      </c>
      <c r="W4127" s="5">
        <v>0</v>
      </c>
      <c r="X4127" s="6">
        <v>0</v>
      </c>
      <c r="Y4127" s="5">
        <v>0</v>
      </c>
      <c r="Z4127" s="6">
        <v>0</v>
      </c>
      <c r="AA4127" s="5">
        <v>0</v>
      </c>
      <c r="AB4127" s="6">
        <v>0</v>
      </c>
      <c r="AC4127" s="5">
        <v>0</v>
      </c>
      <c r="AD4127" s="6">
        <v>0</v>
      </c>
      <c r="AE4127" s="5">
        <v>0</v>
      </c>
      <c r="AF4127" s="6">
        <v>0</v>
      </c>
    </row>
    <row r="4128" spans="2:32" x14ac:dyDescent="0.35">
      <c r="B4128" s="1" t="s">
        <v>728</v>
      </c>
      <c r="C4128" s="5">
        <v>0</v>
      </c>
      <c r="D4128" s="6">
        <v>0</v>
      </c>
      <c r="E4128" s="5">
        <v>0</v>
      </c>
      <c r="F4128" s="6">
        <v>0</v>
      </c>
      <c r="G4128" s="5">
        <v>0</v>
      </c>
      <c r="H4128" s="6">
        <v>0</v>
      </c>
      <c r="I4128" s="5">
        <v>0</v>
      </c>
      <c r="J4128" s="6">
        <v>0</v>
      </c>
      <c r="K4128" s="5">
        <v>0</v>
      </c>
      <c r="L4128" s="6">
        <v>0</v>
      </c>
      <c r="M4128" s="5">
        <v>0</v>
      </c>
      <c r="N4128" s="6">
        <v>0</v>
      </c>
      <c r="O4128" s="5">
        <v>0</v>
      </c>
      <c r="P4128" s="6">
        <v>0</v>
      </c>
      <c r="Q4128" s="5">
        <v>0</v>
      </c>
      <c r="R4128" s="6">
        <v>0</v>
      </c>
      <c r="S4128" s="5">
        <v>0</v>
      </c>
      <c r="T4128" s="6">
        <v>0</v>
      </c>
      <c r="U4128" s="5">
        <v>0</v>
      </c>
      <c r="V4128" s="6">
        <v>0</v>
      </c>
      <c r="W4128" s="5">
        <v>0</v>
      </c>
      <c r="X4128" s="6">
        <v>0</v>
      </c>
      <c r="Y4128" s="5">
        <v>0</v>
      </c>
      <c r="Z4128" s="6">
        <v>0</v>
      </c>
      <c r="AA4128" s="5">
        <v>0</v>
      </c>
      <c r="AB4128" s="6">
        <v>0</v>
      </c>
      <c r="AC4128" s="5">
        <v>0</v>
      </c>
      <c r="AD4128" s="6">
        <v>0</v>
      </c>
      <c r="AE4128" s="5">
        <v>0</v>
      </c>
      <c r="AF4128" s="6">
        <v>0</v>
      </c>
    </row>
    <row r="4129" spans="2:32" x14ac:dyDescent="0.35">
      <c r="B4129" s="1" t="s">
        <v>729</v>
      </c>
      <c r="C4129" s="5">
        <v>0</v>
      </c>
      <c r="D4129" s="6">
        <v>0</v>
      </c>
      <c r="E4129" s="5">
        <v>0</v>
      </c>
      <c r="F4129" s="6">
        <v>0</v>
      </c>
      <c r="G4129" s="5">
        <v>0</v>
      </c>
      <c r="H4129" s="6">
        <v>0</v>
      </c>
      <c r="I4129" s="5">
        <v>0</v>
      </c>
      <c r="J4129" s="6">
        <v>0</v>
      </c>
      <c r="K4129" s="5">
        <v>0</v>
      </c>
      <c r="L4129" s="6">
        <v>0</v>
      </c>
      <c r="M4129" s="5">
        <v>0</v>
      </c>
      <c r="N4129" s="6">
        <v>0</v>
      </c>
      <c r="O4129" s="5">
        <v>0</v>
      </c>
      <c r="P4129" s="6">
        <v>0</v>
      </c>
      <c r="Q4129" s="5">
        <v>0</v>
      </c>
      <c r="R4129" s="6">
        <v>0</v>
      </c>
      <c r="S4129" s="5">
        <v>0</v>
      </c>
      <c r="T4129" s="6">
        <v>0</v>
      </c>
      <c r="U4129" s="5">
        <v>0</v>
      </c>
      <c r="V4129" s="6">
        <v>0</v>
      </c>
      <c r="W4129" s="5">
        <v>0</v>
      </c>
      <c r="X4129" s="6">
        <v>0</v>
      </c>
      <c r="Y4129" s="5">
        <v>0</v>
      </c>
      <c r="Z4129" s="6">
        <v>0</v>
      </c>
      <c r="AA4129" s="5">
        <v>0</v>
      </c>
      <c r="AB4129" s="6">
        <v>0</v>
      </c>
      <c r="AC4129" s="5">
        <v>0</v>
      </c>
      <c r="AD4129" s="6">
        <v>0</v>
      </c>
      <c r="AE4129" s="5">
        <v>0</v>
      </c>
      <c r="AF4129" s="6">
        <v>0</v>
      </c>
    </row>
    <row r="4130" spans="2:32" x14ac:dyDescent="0.35">
      <c r="B4130" s="1" t="s">
        <v>730</v>
      </c>
      <c r="C4130" s="5">
        <v>0</v>
      </c>
      <c r="D4130" s="6">
        <v>0</v>
      </c>
      <c r="E4130" s="5">
        <v>0</v>
      </c>
      <c r="F4130" s="6">
        <v>0</v>
      </c>
      <c r="G4130" s="5">
        <v>0</v>
      </c>
      <c r="H4130" s="6">
        <v>0</v>
      </c>
      <c r="I4130" s="5">
        <v>0</v>
      </c>
      <c r="J4130" s="6">
        <v>0</v>
      </c>
      <c r="K4130" s="5">
        <v>0</v>
      </c>
      <c r="L4130" s="6">
        <v>0</v>
      </c>
      <c r="M4130" s="5">
        <v>0</v>
      </c>
      <c r="N4130" s="6">
        <v>0</v>
      </c>
      <c r="O4130" s="5">
        <v>0</v>
      </c>
      <c r="P4130" s="6">
        <v>0</v>
      </c>
      <c r="Q4130" s="5">
        <v>0</v>
      </c>
      <c r="R4130" s="6">
        <v>0</v>
      </c>
      <c r="S4130" s="5">
        <v>0</v>
      </c>
      <c r="T4130" s="6">
        <v>0</v>
      </c>
      <c r="U4130" s="5">
        <v>0</v>
      </c>
      <c r="V4130" s="6">
        <v>0</v>
      </c>
      <c r="W4130" s="5">
        <v>0</v>
      </c>
      <c r="X4130" s="6">
        <v>0</v>
      </c>
      <c r="Y4130" s="5">
        <v>0</v>
      </c>
      <c r="Z4130" s="6">
        <v>0</v>
      </c>
      <c r="AA4130" s="5">
        <v>0</v>
      </c>
      <c r="AB4130" s="6">
        <v>0</v>
      </c>
      <c r="AC4130" s="5">
        <v>0</v>
      </c>
      <c r="AD4130" s="6">
        <v>0</v>
      </c>
      <c r="AE4130" s="5">
        <v>0</v>
      </c>
      <c r="AF4130" s="6">
        <v>0</v>
      </c>
    </row>
    <row r="4131" spans="2:32" x14ac:dyDescent="0.35">
      <c r="B4131" s="1" t="s">
        <v>731</v>
      </c>
      <c r="C4131" s="5">
        <v>0</v>
      </c>
      <c r="D4131" s="6">
        <v>0</v>
      </c>
      <c r="E4131" s="5">
        <v>0</v>
      </c>
      <c r="F4131" s="6">
        <v>0</v>
      </c>
      <c r="G4131" s="5">
        <v>0</v>
      </c>
      <c r="H4131" s="6">
        <v>0</v>
      </c>
      <c r="I4131" s="5">
        <v>0</v>
      </c>
      <c r="J4131" s="6">
        <v>0</v>
      </c>
      <c r="K4131" s="5">
        <v>0</v>
      </c>
      <c r="L4131" s="6">
        <v>0</v>
      </c>
      <c r="M4131" s="5">
        <v>0</v>
      </c>
      <c r="N4131" s="6">
        <v>0</v>
      </c>
      <c r="O4131" s="5">
        <v>0</v>
      </c>
      <c r="P4131" s="6">
        <v>0</v>
      </c>
      <c r="Q4131" s="5">
        <v>0</v>
      </c>
      <c r="R4131" s="6">
        <v>0</v>
      </c>
      <c r="S4131" s="5">
        <v>0</v>
      </c>
      <c r="T4131" s="6">
        <v>0</v>
      </c>
      <c r="U4131" s="5">
        <v>0</v>
      </c>
      <c r="V4131" s="6">
        <v>0</v>
      </c>
      <c r="W4131" s="5">
        <v>0</v>
      </c>
      <c r="X4131" s="6">
        <v>0</v>
      </c>
      <c r="Y4131" s="5">
        <v>0</v>
      </c>
      <c r="Z4131" s="6">
        <v>0</v>
      </c>
      <c r="AA4131" s="5">
        <v>0</v>
      </c>
      <c r="AB4131" s="6">
        <v>0</v>
      </c>
      <c r="AC4131" s="5">
        <v>0</v>
      </c>
      <c r="AD4131" s="6">
        <v>0</v>
      </c>
      <c r="AE4131" s="5">
        <v>0</v>
      </c>
      <c r="AF4131" s="6">
        <v>0</v>
      </c>
    </row>
    <row r="4132" spans="2:32" x14ac:dyDescent="0.35">
      <c r="B4132" s="1" t="s">
        <v>732</v>
      </c>
      <c r="C4132" s="5">
        <v>0</v>
      </c>
      <c r="D4132" s="6">
        <v>0</v>
      </c>
      <c r="E4132" s="5">
        <v>0</v>
      </c>
      <c r="F4132" s="6">
        <v>0</v>
      </c>
      <c r="G4132" s="5">
        <v>0</v>
      </c>
      <c r="H4132" s="6">
        <v>0</v>
      </c>
      <c r="I4132" s="5">
        <v>0</v>
      </c>
      <c r="J4132" s="6">
        <v>0</v>
      </c>
      <c r="K4132" s="5">
        <v>0</v>
      </c>
      <c r="L4132" s="6">
        <v>0</v>
      </c>
      <c r="M4132" s="5">
        <v>0</v>
      </c>
      <c r="N4132" s="6">
        <v>0</v>
      </c>
      <c r="O4132" s="5">
        <v>0</v>
      </c>
      <c r="P4132" s="6">
        <v>0</v>
      </c>
      <c r="Q4132" s="5">
        <v>0</v>
      </c>
      <c r="R4132" s="6">
        <v>0</v>
      </c>
      <c r="S4132" s="5">
        <v>0</v>
      </c>
      <c r="T4132" s="6">
        <v>0</v>
      </c>
      <c r="U4132" s="5">
        <v>0</v>
      </c>
      <c r="V4132" s="6">
        <v>0</v>
      </c>
      <c r="W4132" s="5">
        <v>0</v>
      </c>
      <c r="X4132" s="6">
        <v>0</v>
      </c>
      <c r="Y4132" s="5">
        <v>0</v>
      </c>
      <c r="Z4132" s="6">
        <v>0</v>
      </c>
      <c r="AA4132" s="5">
        <v>0</v>
      </c>
      <c r="AB4132" s="6">
        <v>0</v>
      </c>
      <c r="AC4132" s="5">
        <v>0</v>
      </c>
      <c r="AD4132" s="6">
        <v>0</v>
      </c>
      <c r="AE4132" s="5">
        <v>0</v>
      </c>
      <c r="AF4132" s="6">
        <v>0</v>
      </c>
    </row>
    <row r="4133" spans="2:32" x14ac:dyDescent="0.35">
      <c r="B4133" s="1" t="s">
        <v>733</v>
      </c>
      <c r="C4133" s="5">
        <v>0</v>
      </c>
      <c r="D4133" s="6">
        <v>0</v>
      </c>
      <c r="E4133" s="5">
        <v>0</v>
      </c>
      <c r="F4133" s="6">
        <v>0</v>
      </c>
      <c r="G4133" s="5">
        <v>0</v>
      </c>
      <c r="H4133" s="6">
        <v>0</v>
      </c>
      <c r="I4133" s="5">
        <v>0</v>
      </c>
      <c r="J4133" s="6">
        <v>0</v>
      </c>
      <c r="K4133" s="5">
        <v>0</v>
      </c>
      <c r="L4133" s="6">
        <v>0</v>
      </c>
      <c r="M4133" s="5">
        <v>0</v>
      </c>
      <c r="N4133" s="6">
        <v>0</v>
      </c>
      <c r="O4133" s="5">
        <v>0</v>
      </c>
      <c r="P4133" s="6">
        <v>0</v>
      </c>
      <c r="Q4133" s="5">
        <v>0</v>
      </c>
      <c r="R4133" s="6">
        <v>0</v>
      </c>
      <c r="S4133" s="5">
        <v>0</v>
      </c>
      <c r="T4133" s="6">
        <v>0</v>
      </c>
      <c r="U4133" s="5">
        <v>0</v>
      </c>
      <c r="V4133" s="6">
        <v>0</v>
      </c>
      <c r="W4133" s="5">
        <v>0</v>
      </c>
      <c r="X4133" s="6">
        <v>0</v>
      </c>
      <c r="Y4133" s="5">
        <v>0</v>
      </c>
      <c r="Z4133" s="6">
        <v>0</v>
      </c>
      <c r="AA4133" s="5">
        <v>0</v>
      </c>
      <c r="AB4133" s="6">
        <v>0</v>
      </c>
      <c r="AC4133" s="5">
        <v>0</v>
      </c>
      <c r="AD4133" s="6">
        <v>0</v>
      </c>
      <c r="AE4133" s="5">
        <v>0</v>
      </c>
      <c r="AF4133" s="6">
        <v>0</v>
      </c>
    </row>
    <row r="4134" spans="2:32" x14ac:dyDescent="0.35">
      <c r="B4134" s="1" t="s">
        <v>734</v>
      </c>
      <c r="C4134" s="5">
        <v>1.5429999999999999E-2</v>
      </c>
      <c r="D4134" s="6">
        <v>13.36</v>
      </c>
      <c r="E4134" s="5">
        <v>1.7989999999999999E-2</v>
      </c>
      <c r="F4134" s="6">
        <v>0.63700000000000001</v>
      </c>
      <c r="G4134" s="5">
        <v>0</v>
      </c>
      <c r="H4134" s="6">
        <v>0</v>
      </c>
      <c r="I4134" s="5">
        <v>2.8389999999999999E-2</v>
      </c>
      <c r="J4134" s="6">
        <v>1.01</v>
      </c>
      <c r="K4134" s="5">
        <v>9.8330000000000001E-2</v>
      </c>
      <c r="L4134" s="6">
        <v>3.65</v>
      </c>
      <c r="M4134" s="5">
        <v>0</v>
      </c>
      <c r="N4134" s="6">
        <v>0</v>
      </c>
      <c r="O4134" s="5">
        <v>0</v>
      </c>
      <c r="P4134" s="6">
        <v>0</v>
      </c>
      <c r="Q4134" s="5">
        <v>0</v>
      </c>
      <c r="R4134" s="6">
        <v>0</v>
      </c>
      <c r="S4134" s="5">
        <v>0</v>
      </c>
      <c r="T4134" s="6">
        <v>0</v>
      </c>
      <c r="U4134" s="5">
        <v>0</v>
      </c>
      <c r="V4134" s="6">
        <v>0</v>
      </c>
      <c r="W4134" s="5">
        <v>0.19342999999999999</v>
      </c>
      <c r="X4134" s="6">
        <v>3.0059999999999998</v>
      </c>
      <c r="Y4134" s="5">
        <v>5.3769999999999998E-2</v>
      </c>
      <c r="Z4134" s="6">
        <v>5.0570000000000004</v>
      </c>
      <c r="AA4134" s="5">
        <v>0</v>
      </c>
      <c r="AB4134" s="6">
        <v>0</v>
      </c>
      <c r="AC4134" s="5">
        <v>0</v>
      </c>
      <c r="AD4134" s="6">
        <v>0</v>
      </c>
      <c r="AE4134" s="5">
        <v>0</v>
      </c>
      <c r="AF4134" s="6">
        <v>0</v>
      </c>
    </row>
    <row r="4135" spans="2:32" x14ac:dyDescent="0.35">
      <c r="B4135" s="1" t="s">
        <v>735</v>
      </c>
      <c r="C4135" s="5">
        <v>0</v>
      </c>
      <c r="D4135" s="6">
        <v>0</v>
      </c>
      <c r="E4135" s="5">
        <v>0</v>
      </c>
      <c r="F4135" s="6">
        <v>0</v>
      </c>
      <c r="G4135" s="5">
        <v>0</v>
      </c>
      <c r="H4135" s="6">
        <v>0</v>
      </c>
      <c r="I4135" s="5">
        <v>0</v>
      </c>
      <c r="J4135" s="6">
        <v>0</v>
      </c>
      <c r="K4135" s="5">
        <v>0</v>
      </c>
      <c r="L4135" s="6">
        <v>0</v>
      </c>
      <c r="M4135" s="5">
        <v>0</v>
      </c>
      <c r="N4135" s="6">
        <v>0</v>
      </c>
      <c r="O4135" s="5">
        <v>0</v>
      </c>
      <c r="P4135" s="6">
        <v>0</v>
      </c>
      <c r="Q4135" s="5">
        <v>0</v>
      </c>
      <c r="R4135" s="6">
        <v>0</v>
      </c>
      <c r="S4135" s="5">
        <v>0</v>
      </c>
      <c r="T4135" s="6">
        <v>0</v>
      </c>
      <c r="U4135" s="5">
        <v>0</v>
      </c>
      <c r="V4135" s="6">
        <v>0</v>
      </c>
      <c r="W4135" s="5">
        <v>0</v>
      </c>
      <c r="X4135" s="6">
        <v>0</v>
      </c>
      <c r="Y4135" s="5">
        <v>0</v>
      </c>
      <c r="Z4135" s="6">
        <v>0</v>
      </c>
      <c r="AA4135" s="5">
        <v>0</v>
      </c>
      <c r="AB4135" s="6">
        <v>0</v>
      </c>
      <c r="AC4135" s="5">
        <v>0</v>
      </c>
      <c r="AD4135" s="6">
        <v>0</v>
      </c>
      <c r="AE4135" s="5">
        <v>0</v>
      </c>
      <c r="AF4135" s="6">
        <v>0</v>
      </c>
    </row>
    <row r="4136" spans="2:32" x14ac:dyDescent="0.35">
      <c r="B4136" s="1" t="s">
        <v>736</v>
      </c>
      <c r="C4136" s="5">
        <v>0</v>
      </c>
      <c r="D4136" s="6">
        <v>0</v>
      </c>
      <c r="E4136" s="5">
        <v>0</v>
      </c>
      <c r="F4136" s="6">
        <v>0</v>
      </c>
      <c r="G4136" s="5">
        <v>0</v>
      </c>
      <c r="H4136" s="6">
        <v>0</v>
      </c>
      <c r="I4136" s="5">
        <v>0</v>
      </c>
      <c r="J4136" s="6">
        <v>0</v>
      </c>
      <c r="K4136" s="5">
        <v>0</v>
      </c>
      <c r="L4136" s="6">
        <v>0</v>
      </c>
      <c r="M4136" s="5">
        <v>0</v>
      </c>
      <c r="N4136" s="6">
        <v>0</v>
      </c>
      <c r="O4136" s="5">
        <v>0</v>
      </c>
      <c r="P4136" s="6">
        <v>0</v>
      </c>
      <c r="Q4136" s="5">
        <v>0</v>
      </c>
      <c r="R4136" s="6">
        <v>0</v>
      </c>
      <c r="S4136" s="5">
        <v>0</v>
      </c>
      <c r="T4136" s="6">
        <v>0</v>
      </c>
      <c r="U4136" s="5">
        <v>0</v>
      </c>
      <c r="V4136" s="6">
        <v>0</v>
      </c>
      <c r="W4136" s="5">
        <v>0</v>
      </c>
      <c r="X4136" s="6">
        <v>0</v>
      </c>
      <c r="Y4136" s="5">
        <v>0</v>
      </c>
      <c r="Z4136" s="6">
        <v>0</v>
      </c>
      <c r="AA4136" s="5">
        <v>0</v>
      </c>
      <c r="AB4136" s="6">
        <v>0</v>
      </c>
      <c r="AC4136" s="5">
        <v>0</v>
      </c>
      <c r="AD4136" s="6">
        <v>0</v>
      </c>
      <c r="AE4136" s="5">
        <v>0</v>
      </c>
      <c r="AF4136" s="6">
        <v>0</v>
      </c>
    </row>
    <row r="4137" spans="2:32" x14ac:dyDescent="0.35">
      <c r="B4137" s="1" t="s">
        <v>737</v>
      </c>
      <c r="C4137" s="5">
        <v>0</v>
      </c>
      <c r="D4137" s="6">
        <v>0</v>
      </c>
      <c r="E4137" s="5">
        <v>0</v>
      </c>
      <c r="F4137" s="6">
        <v>0</v>
      </c>
      <c r="G4137" s="5">
        <v>0</v>
      </c>
      <c r="H4137" s="6">
        <v>0</v>
      </c>
      <c r="I4137" s="5">
        <v>0</v>
      </c>
      <c r="J4137" s="6">
        <v>0</v>
      </c>
      <c r="K4137" s="5">
        <v>0</v>
      </c>
      <c r="L4137" s="6">
        <v>0</v>
      </c>
      <c r="M4137" s="5">
        <v>0</v>
      </c>
      <c r="N4137" s="6">
        <v>0</v>
      </c>
      <c r="O4137" s="5">
        <v>0</v>
      </c>
      <c r="P4137" s="6">
        <v>0</v>
      </c>
      <c r="Q4137" s="5">
        <v>0</v>
      </c>
      <c r="R4137" s="6">
        <v>0</v>
      </c>
      <c r="S4137" s="5">
        <v>0</v>
      </c>
      <c r="T4137" s="6">
        <v>0</v>
      </c>
      <c r="U4137" s="5">
        <v>0</v>
      </c>
      <c r="V4137" s="6">
        <v>0</v>
      </c>
      <c r="W4137" s="5">
        <v>0</v>
      </c>
      <c r="X4137" s="6">
        <v>0</v>
      </c>
      <c r="Y4137" s="5">
        <v>0</v>
      </c>
      <c r="Z4137" s="6">
        <v>0</v>
      </c>
      <c r="AA4137" s="5">
        <v>0</v>
      </c>
      <c r="AB4137" s="6">
        <v>0</v>
      </c>
      <c r="AC4137" s="5">
        <v>0</v>
      </c>
      <c r="AD4137" s="6">
        <v>0</v>
      </c>
      <c r="AE4137" s="5">
        <v>0</v>
      </c>
      <c r="AF4137" s="6">
        <v>0</v>
      </c>
    </row>
    <row r="4138" spans="2:32" x14ac:dyDescent="0.35">
      <c r="B4138" s="1" t="s">
        <v>738</v>
      </c>
      <c r="C4138" s="5">
        <v>0</v>
      </c>
      <c r="D4138" s="6">
        <v>0</v>
      </c>
      <c r="E4138" s="5">
        <v>0</v>
      </c>
      <c r="F4138" s="6">
        <v>0</v>
      </c>
      <c r="G4138" s="5">
        <v>0</v>
      </c>
      <c r="H4138" s="6">
        <v>0</v>
      </c>
      <c r="I4138" s="5">
        <v>0</v>
      </c>
      <c r="J4138" s="6">
        <v>0</v>
      </c>
      <c r="K4138" s="5">
        <v>0</v>
      </c>
      <c r="L4138" s="6">
        <v>0</v>
      </c>
      <c r="M4138" s="5">
        <v>0</v>
      </c>
      <c r="N4138" s="6">
        <v>0</v>
      </c>
      <c r="O4138" s="5">
        <v>0</v>
      </c>
      <c r="P4138" s="6">
        <v>0</v>
      </c>
      <c r="Q4138" s="5">
        <v>0</v>
      </c>
      <c r="R4138" s="6">
        <v>0</v>
      </c>
      <c r="S4138" s="5">
        <v>0</v>
      </c>
      <c r="T4138" s="6">
        <v>0</v>
      </c>
      <c r="U4138" s="5">
        <v>0</v>
      </c>
      <c r="V4138" s="6">
        <v>0</v>
      </c>
      <c r="W4138" s="5">
        <v>0</v>
      </c>
      <c r="X4138" s="6">
        <v>0</v>
      </c>
      <c r="Y4138" s="5">
        <v>0</v>
      </c>
      <c r="Z4138" s="6">
        <v>0</v>
      </c>
      <c r="AA4138" s="5">
        <v>0</v>
      </c>
      <c r="AB4138" s="6">
        <v>0</v>
      </c>
      <c r="AC4138" s="5">
        <v>0</v>
      </c>
      <c r="AD4138" s="6">
        <v>0</v>
      </c>
      <c r="AE4138" s="5">
        <v>0</v>
      </c>
      <c r="AF4138" s="6">
        <v>0</v>
      </c>
    </row>
    <row r="4139" spans="2:32" x14ac:dyDescent="0.35">
      <c r="B4139" s="1" t="s">
        <v>739</v>
      </c>
      <c r="C4139" s="5">
        <v>0</v>
      </c>
      <c r="D4139" s="6">
        <v>0</v>
      </c>
      <c r="E4139" s="5">
        <v>0</v>
      </c>
      <c r="F4139" s="6">
        <v>0</v>
      </c>
      <c r="G4139" s="5">
        <v>0</v>
      </c>
      <c r="H4139" s="6">
        <v>0</v>
      </c>
      <c r="I4139" s="5">
        <v>0</v>
      </c>
      <c r="J4139" s="6">
        <v>0</v>
      </c>
      <c r="K4139" s="5">
        <v>0</v>
      </c>
      <c r="L4139" s="6">
        <v>0</v>
      </c>
      <c r="M4139" s="5">
        <v>0</v>
      </c>
      <c r="N4139" s="6">
        <v>0</v>
      </c>
      <c r="O4139" s="5">
        <v>0</v>
      </c>
      <c r="P4139" s="6">
        <v>0</v>
      </c>
      <c r="Q4139" s="5">
        <v>0</v>
      </c>
      <c r="R4139" s="6">
        <v>0</v>
      </c>
      <c r="S4139" s="5">
        <v>0</v>
      </c>
      <c r="T4139" s="6">
        <v>0</v>
      </c>
      <c r="U4139" s="5">
        <v>0</v>
      </c>
      <c r="V4139" s="6">
        <v>0</v>
      </c>
      <c r="W4139" s="5">
        <v>0</v>
      </c>
      <c r="X4139" s="6">
        <v>0</v>
      </c>
      <c r="Y4139" s="5">
        <v>0</v>
      </c>
      <c r="Z4139" s="6">
        <v>0</v>
      </c>
      <c r="AA4139" s="5">
        <v>0</v>
      </c>
      <c r="AB4139" s="6">
        <v>0</v>
      </c>
      <c r="AC4139" s="5">
        <v>0</v>
      </c>
      <c r="AD4139" s="6">
        <v>0</v>
      </c>
      <c r="AE4139" s="5">
        <v>0</v>
      </c>
      <c r="AF4139" s="6">
        <v>0</v>
      </c>
    </row>
    <row r="4140" spans="2:32" x14ac:dyDescent="0.35">
      <c r="B4140" s="1" t="s">
        <v>740</v>
      </c>
      <c r="C4140" s="5">
        <v>0</v>
      </c>
      <c r="D4140" s="6">
        <v>0</v>
      </c>
      <c r="E4140" s="5">
        <v>0</v>
      </c>
      <c r="F4140" s="6">
        <v>0</v>
      </c>
      <c r="G4140" s="5">
        <v>0</v>
      </c>
      <c r="H4140" s="6">
        <v>0</v>
      </c>
      <c r="I4140" s="5">
        <v>0</v>
      </c>
      <c r="J4140" s="6">
        <v>0</v>
      </c>
      <c r="K4140" s="5">
        <v>0</v>
      </c>
      <c r="L4140" s="6">
        <v>0</v>
      </c>
      <c r="M4140" s="5">
        <v>0</v>
      </c>
      <c r="N4140" s="6">
        <v>0</v>
      </c>
      <c r="O4140" s="5">
        <v>0</v>
      </c>
      <c r="P4140" s="6">
        <v>0</v>
      </c>
      <c r="Q4140" s="5">
        <v>0</v>
      </c>
      <c r="R4140" s="6">
        <v>0</v>
      </c>
      <c r="S4140" s="5">
        <v>0</v>
      </c>
      <c r="T4140" s="6">
        <v>0</v>
      </c>
      <c r="U4140" s="5">
        <v>0</v>
      </c>
      <c r="V4140" s="6">
        <v>0</v>
      </c>
      <c r="W4140" s="5">
        <v>0</v>
      </c>
      <c r="X4140" s="6">
        <v>0</v>
      </c>
      <c r="Y4140" s="5">
        <v>0</v>
      </c>
      <c r="Z4140" s="6">
        <v>0</v>
      </c>
      <c r="AA4140" s="5">
        <v>0</v>
      </c>
      <c r="AB4140" s="6">
        <v>0</v>
      </c>
      <c r="AC4140" s="5">
        <v>0</v>
      </c>
      <c r="AD4140" s="6">
        <v>0</v>
      </c>
      <c r="AE4140" s="5">
        <v>0</v>
      </c>
      <c r="AF4140" s="6">
        <v>0</v>
      </c>
    </row>
    <row r="4141" spans="2:32" x14ac:dyDescent="0.35">
      <c r="B4141" s="1" t="s">
        <v>741</v>
      </c>
      <c r="C4141" s="5">
        <v>0</v>
      </c>
      <c r="D4141" s="6">
        <v>0</v>
      </c>
      <c r="E4141" s="5">
        <v>0</v>
      </c>
      <c r="F4141" s="6">
        <v>0</v>
      </c>
      <c r="G4141" s="5">
        <v>0</v>
      </c>
      <c r="H4141" s="6">
        <v>0</v>
      </c>
      <c r="I4141" s="5">
        <v>0</v>
      </c>
      <c r="J4141" s="6">
        <v>0</v>
      </c>
      <c r="K4141" s="5">
        <v>0</v>
      </c>
      <c r="L4141" s="6">
        <v>0</v>
      </c>
      <c r="M4141" s="5">
        <v>0</v>
      </c>
      <c r="N4141" s="6">
        <v>0</v>
      </c>
      <c r="O4141" s="5">
        <v>0</v>
      </c>
      <c r="P4141" s="6">
        <v>0</v>
      </c>
      <c r="Q4141" s="5">
        <v>0</v>
      </c>
      <c r="R4141" s="6">
        <v>0</v>
      </c>
      <c r="S4141" s="5">
        <v>0</v>
      </c>
      <c r="T4141" s="6">
        <v>0</v>
      </c>
      <c r="U4141" s="5">
        <v>0</v>
      </c>
      <c r="V4141" s="6">
        <v>0</v>
      </c>
      <c r="W4141" s="5">
        <v>0</v>
      </c>
      <c r="X4141" s="6">
        <v>0</v>
      </c>
      <c r="Y4141" s="5">
        <v>0</v>
      </c>
      <c r="Z4141" s="6">
        <v>0</v>
      </c>
      <c r="AA4141" s="5">
        <v>0</v>
      </c>
      <c r="AB4141" s="6">
        <v>0</v>
      </c>
      <c r="AC4141" s="5">
        <v>0</v>
      </c>
      <c r="AD4141" s="6">
        <v>0</v>
      </c>
      <c r="AE4141" s="5">
        <v>0</v>
      </c>
      <c r="AF4141" s="6">
        <v>0</v>
      </c>
    </row>
    <row r="4142" spans="2:32" x14ac:dyDescent="0.35">
      <c r="B4142" s="1" t="s">
        <v>742</v>
      </c>
      <c r="C4142" s="5">
        <v>0</v>
      </c>
      <c r="D4142" s="6">
        <v>0</v>
      </c>
      <c r="E4142" s="5">
        <v>0</v>
      </c>
      <c r="F4142" s="6">
        <v>0</v>
      </c>
      <c r="G4142" s="5">
        <v>0</v>
      </c>
      <c r="H4142" s="6">
        <v>0</v>
      </c>
      <c r="I4142" s="5">
        <v>0</v>
      </c>
      <c r="J4142" s="6">
        <v>0</v>
      </c>
      <c r="K4142" s="5">
        <v>0</v>
      </c>
      <c r="L4142" s="6">
        <v>0</v>
      </c>
      <c r="M4142" s="5">
        <v>0</v>
      </c>
      <c r="N4142" s="6">
        <v>0</v>
      </c>
      <c r="O4142" s="5">
        <v>0</v>
      </c>
      <c r="P4142" s="6">
        <v>0</v>
      </c>
      <c r="Q4142" s="5">
        <v>0</v>
      </c>
      <c r="R4142" s="6">
        <v>0</v>
      </c>
      <c r="S4142" s="5">
        <v>0</v>
      </c>
      <c r="T4142" s="6">
        <v>0</v>
      </c>
      <c r="U4142" s="5">
        <v>0</v>
      </c>
      <c r="V4142" s="6">
        <v>0</v>
      </c>
      <c r="W4142" s="5">
        <v>0</v>
      </c>
      <c r="X4142" s="6">
        <v>0</v>
      </c>
      <c r="Y4142" s="5">
        <v>0</v>
      </c>
      <c r="Z4142" s="6">
        <v>0</v>
      </c>
      <c r="AA4142" s="5">
        <v>0</v>
      </c>
      <c r="AB4142" s="6">
        <v>0</v>
      </c>
      <c r="AC4142" s="5">
        <v>0</v>
      </c>
      <c r="AD4142" s="6">
        <v>0</v>
      </c>
      <c r="AE4142" s="5">
        <v>0</v>
      </c>
      <c r="AF4142" s="6">
        <v>0</v>
      </c>
    </row>
    <row r="4143" spans="2:32" x14ac:dyDescent="0.35">
      <c r="B4143" s="1" t="s">
        <v>743</v>
      </c>
      <c r="C4143" s="5">
        <v>0</v>
      </c>
      <c r="D4143" s="6">
        <v>0</v>
      </c>
      <c r="E4143" s="5">
        <v>0</v>
      </c>
      <c r="F4143" s="6">
        <v>0</v>
      </c>
      <c r="G4143" s="5">
        <v>0</v>
      </c>
      <c r="H4143" s="6">
        <v>0</v>
      </c>
      <c r="I4143" s="5">
        <v>0</v>
      </c>
      <c r="J4143" s="6">
        <v>0</v>
      </c>
      <c r="K4143" s="5">
        <v>0</v>
      </c>
      <c r="L4143" s="6">
        <v>0</v>
      </c>
      <c r="M4143" s="5">
        <v>0</v>
      </c>
      <c r="N4143" s="6">
        <v>0</v>
      </c>
      <c r="O4143" s="5">
        <v>0</v>
      </c>
      <c r="P4143" s="6">
        <v>0</v>
      </c>
      <c r="Q4143" s="5">
        <v>0</v>
      </c>
      <c r="R4143" s="6">
        <v>0</v>
      </c>
      <c r="S4143" s="5">
        <v>0</v>
      </c>
      <c r="T4143" s="6">
        <v>0</v>
      </c>
      <c r="U4143" s="5">
        <v>0</v>
      </c>
      <c r="V4143" s="6">
        <v>0</v>
      </c>
      <c r="W4143" s="5">
        <v>0</v>
      </c>
      <c r="X4143" s="6">
        <v>0</v>
      </c>
      <c r="Y4143" s="5">
        <v>0</v>
      </c>
      <c r="Z4143" s="6">
        <v>0</v>
      </c>
      <c r="AA4143" s="5">
        <v>0</v>
      </c>
      <c r="AB4143" s="6">
        <v>0</v>
      </c>
      <c r="AC4143" s="5">
        <v>0</v>
      </c>
      <c r="AD4143" s="6">
        <v>0</v>
      </c>
      <c r="AE4143" s="5">
        <v>0</v>
      </c>
      <c r="AF4143" s="6">
        <v>0</v>
      </c>
    </row>
    <row r="4144" spans="2:32" x14ac:dyDescent="0.35">
      <c r="B4144" s="1" t="s">
        <v>744</v>
      </c>
      <c r="C4144" s="5">
        <v>9.7000000000000003E-3</v>
      </c>
      <c r="D4144" s="6">
        <v>8.4019999999999992</v>
      </c>
      <c r="E4144" s="5">
        <v>0</v>
      </c>
      <c r="F4144" s="6">
        <v>0</v>
      </c>
      <c r="G4144" s="5">
        <v>0</v>
      </c>
      <c r="H4144" s="6">
        <v>0</v>
      </c>
      <c r="I4144" s="5">
        <v>0</v>
      </c>
      <c r="J4144" s="6">
        <v>0</v>
      </c>
      <c r="K4144" s="5">
        <v>0</v>
      </c>
      <c r="L4144" s="6">
        <v>0</v>
      </c>
      <c r="M4144" s="5">
        <v>0</v>
      </c>
      <c r="N4144" s="6">
        <v>0</v>
      </c>
      <c r="O4144" s="5">
        <v>0</v>
      </c>
      <c r="P4144" s="6">
        <v>0</v>
      </c>
      <c r="Q4144" s="5">
        <v>0</v>
      </c>
      <c r="R4144" s="6">
        <v>0</v>
      </c>
      <c r="S4144" s="5">
        <v>0</v>
      </c>
      <c r="T4144" s="6">
        <v>0</v>
      </c>
      <c r="U4144" s="5">
        <v>0</v>
      </c>
      <c r="V4144" s="6">
        <v>0</v>
      </c>
      <c r="W4144" s="5">
        <v>0</v>
      </c>
      <c r="X4144" s="6">
        <v>0</v>
      </c>
      <c r="Y4144" s="5">
        <v>0</v>
      </c>
      <c r="Z4144" s="6">
        <v>0</v>
      </c>
      <c r="AA4144" s="5">
        <v>0</v>
      </c>
      <c r="AB4144" s="6">
        <v>0</v>
      </c>
      <c r="AC4144" s="5">
        <v>6.2260000000000003E-2</v>
      </c>
      <c r="AD4144" s="6">
        <v>8.4019999999999992</v>
      </c>
      <c r="AE4144" s="5">
        <v>0</v>
      </c>
      <c r="AF4144" s="6">
        <v>0</v>
      </c>
    </row>
    <row r="4145" spans="2:32" x14ac:dyDescent="0.35">
      <c r="B4145" s="1" t="s">
        <v>745</v>
      </c>
      <c r="C4145" s="5">
        <v>3.3E-3</v>
      </c>
      <c r="D4145" s="6">
        <v>2.859</v>
      </c>
      <c r="E4145" s="5">
        <v>0</v>
      </c>
      <c r="F4145" s="6">
        <v>0</v>
      </c>
      <c r="G4145" s="5">
        <v>0</v>
      </c>
      <c r="H4145" s="6">
        <v>0</v>
      </c>
      <c r="I4145" s="5">
        <v>0</v>
      </c>
      <c r="J4145" s="6">
        <v>0</v>
      </c>
      <c r="K4145" s="5">
        <v>0</v>
      </c>
      <c r="L4145" s="6">
        <v>0</v>
      </c>
      <c r="M4145" s="5">
        <v>0</v>
      </c>
      <c r="N4145" s="6">
        <v>0</v>
      </c>
      <c r="O4145" s="5">
        <v>0</v>
      </c>
      <c r="P4145" s="6">
        <v>0</v>
      </c>
      <c r="Q4145" s="5">
        <v>0</v>
      </c>
      <c r="R4145" s="6">
        <v>0</v>
      </c>
      <c r="S4145" s="5">
        <v>5.3299999999999997E-3</v>
      </c>
      <c r="T4145" s="6">
        <v>0.53900000000000003</v>
      </c>
      <c r="U4145" s="5">
        <v>4.224E-2</v>
      </c>
      <c r="V4145" s="6">
        <v>1.631</v>
      </c>
      <c r="W4145" s="5">
        <v>7.79E-3</v>
      </c>
      <c r="X4145" s="6">
        <v>0.121</v>
      </c>
      <c r="Y4145" s="5">
        <v>6.0400000000000002E-3</v>
      </c>
      <c r="Z4145" s="6">
        <v>0.56799999999999995</v>
      </c>
      <c r="AA4145" s="5">
        <v>0</v>
      </c>
      <c r="AB4145" s="6">
        <v>0</v>
      </c>
      <c r="AC4145" s="5">
        <v>0</v>
      </c>
      <c r="AD4145" s="6">
        <v>0</v>
      </c>
      <c r="AE4145" s="5">
        <v>0</v>
      </c>
      <c r="AF4145" s="6">
        <v>0</v>
      </c>
    </row>
    <row r="4146" spans="2:32" x14ac:dyDescent="0.35">
      <c r="B4146" s="1" t="s">
        <v>746</v>
      </c>
      <c r="C4146" s="5">
        <v>0</v>
      </c>
      <c r="D4146" s="6">
        <v>0</v>
      </c>
      <c r="E4146" s="5">
        <v>0</v>
      </c>
      <c r="F4146" s="6">
        <v>0</v>
      </c>
      <c r="G4146" s="5">
        <v>0</v>
      </c>
      <c r="H4146" s="6">
        <v>0</v>
      </c>
      <c r="I4146" s="5">
        <v>0</v>
      </c>
      <c r="J4146" s="6">
        <v>0</v>
      </c>
      <c r="K4146" s="5">
        <v>0</v>
      </c>
      <c r="L4146" s="6">
        <v>0</v>
      </c>
      <c r="M4146" s="5">
        <v>0</v>
      </c>
      <c r="N4146" s="6">
        <v>0</v>
      </c>
      <c r="O4146" s="5">
        <v>0</v>
      </c>
      <c r="P4146" s="6">
        <v>0</v>
      </c>
      <c r="Q4146" s="5">
        <v>0</v>
      </c>
      <c r="R4146" s="6">
        <v>0</v>
      </c>
      <c r="S4146" s="5">
        <v>0</v>
      </c>
      <c r="T4146" s="6">
        <v>0</v>
      </c>
      <c r="U4146" s="5">
        <v>0</v>
      </c>
      <c r="V4146" s="6">
        <v>0</v>
      </c>
      <c r="W4146" s="5">
        <v>0</v>
      </c>
      <c r="X4146" s="6">
        <v>0</v>
      </c>
      <c r="Y4146" s="5">
        <v>0</v>
      </c>
      <c r="Z4146" s="6">
        <v>0</v>
      </c>
      <c r="AA4146" s="5">
        <v>0</v>
      </c>
      <c r="AB4146" s="6">
        <v>0</v>
      </c>
      <c r="AC4146" s="5">
        <v>0</v>
      </c>
      <c r="AD4146" s="6">
        <v>0</v>
      </c>
      <c r="AE4146" s="5">
        <v>0</v>
      </c>
      <c r="AF4146" s="6">
        <v>0</v>
      </c>
    </row>
    <row r="4147" spans="2:32" x14ac:dyDescent="0.35">
      <c r="B4147" s="1" t="s">
        <v>747</v>
      </c>
      <c r="C4147" s="5">
        <v>0</v>
      </c>
      <c r="D4147" s="6">
        <v>0</v>
      </c>
      <c r="E4147" s="5">
        <v>0</v>
      </c>
      <c r="F4147" s="6">
        <v>0</v>
      </c>
      <c r="G4147" s="5">
        <v>0</v>
      </c>
      <c r="H4147" s="6">
        <v>0</v>
      </c>
      <c r="I4147" s="5">
        <v>0</v>
      </c>
      <c r="J4147" s="6">
        <v>0</v>
      </c>
      <c r="K4147" s="5">
        <v>0</v>
      </c>
      <c r="L4147" s="6">
        <v>0</v>
      </c>
      <c r="M4147" s="5">
        <v>0</v>
      </c>
      <c r="N4147" s="6">
        <v>0</v>
      </c>
      <c r="O4147" s="5">
        <v>0</v>
      </c>
      <c r="P4147" s="6">
        <v>0</v>
      </c>
      <c r="Q4147" s="5">
        <v>0</v>
      </c>
      <c r="R4147" s="6">
        <v>0</v>
      </c>
      <c r="S4147" s="5">
        <v>0</v>
      </c>
      <c r="T4147" s="6">
        <v>0</v>
      </c>
      <c r="U4147" s="5">
        <v>0</v>
      </c>
      <c r="V4147" s="6">
        <v>0</v>
      </c>
      <c r="W4147" s="5">
        <v>0</v>
      </c>
      <c r="X4147" s="6">
        <v>0</v>
      </c>
      <c r="Y4147" s="5">
        <v>0</v>
      </c>
      <c r="Z4147" s="6">
        <v>0</v>
      </c>
      <c r="AA4147" s="5">
        <v>0</v>
      </c>
      <c r="AB4147" s="6">
        <v>0</v>
      </c>
      <c r="AC4147" s="5">
        <v>0</v>
      </c>
      <c r="AD4147" s="6">
        <v>0</v>
      </c>
      <c r="AE4147" s="5">
        <v>0</v>
      </c>
      <c r="AF4147" s="6">
        <v>0</v>
      </c>
    </row>
    <row r="4148" spans="2:32" x14ac:dyDescent="0.35">
      <c r="B4148" s="1" t="s">
        <v>748</v>
      </c>
      <c r="C4148" s="5">
        <v>0</v>
      </c>
      <c r="D4148" s="6">
        <v>0</v>
      </c>
      <c r="E4148" s="5">
        <v>0</v>
      </c>
      <c r="F4148" s="6">
        <v>0</v>
      </c>
      <c r="G4148" s="5">
        <v>0</v>
      </c>
      <c r="H4148" s="6">
        <v>0</v>
      </c>
      <c r="I4148" s="5">
        <v>0</v>
      </c>
      <c r="J4148" s="6">
        <v>0</v>
      </c>
      <c r="K4148" s="5">
        <v>0</v>
      </c>
      <c r="L4148" s="6">
        <v>0</v>
      </c>
      <c r="M4148" s="5">
        <v>0</v>
      </c>
      <c r="N4148" s="6">
        <v>0</v>
      </c>
      <c r="O4148" s="5">
        <v>0</v>
      </c>
      <c r="P4148" s="6">
        <v>0</v>
      </c>
      <c r="Q4148" s="5">
        <v>0</v>
      </c>
      <c r="R4148" s="6">
        <v>0</v>
      </c>
      <c r="S4148" s="5">
        <v>0</v>
      </c>
      <c r="T4148" s="6">
        <v>0</v>
      </c>
      <c r="U4148" s="5">
        <v>0</v>
      </c>
      <c r="V4148" s="6">
        <v>0</v>
      </c>
      <c r="W4148" s="5">
        <v>0</v>
      </c>
      <c r="X4148" s="6">
        <v>0</v>
      </c>
      <c r="Y4148" s="5">
        <v>0</v>
      </c>
      <c r="Z4148" s="6">
        <v>0</v>
      </c>
      <c r="AA4148" s="5">
        <v>0</v>
      </c>
      <c r="AB4148" s="6">
        <v>0</v>
      </c>
      <c r="AC4148" s="5">
        <v>0</v>
      </c>
      <c r="AD4148" s="6">
        <v>0</v>
      </c>
      <c r="AE4148" s="5">
        <v>0</v>
      </c>
      <c r="AF4148" s="6">
        <v>0</v>
      </c>
    </row>
    <row r="4149" spans="2:32" x14ac:dyDescent="0.35">
      <c r="B4149" s="1" t="s">
        <v>749</v>
      </c>
      <c r="C4149" s="5">
        <v>2.5500000000000002E-3</v>
      </c>
      <c r="D4149" s="6">
        <v>2.21</v>
      </c>
      <c r="E4149" s="5">
        <v>0</v>
      </c>
      <c r="F4149" s="6">
        <v>0</v>
      </c>
      <c r="G4149" s="5">
        <v>0</v>
      </c>
      <c r="H4149" s="6">
        <v>0</v>
      </c>
      <c r="I4149" s="5">
        <v>0</v>
      </c>
      <c r="J4149" s="6">
        <v>0</v>
      </c>
      <c r="K4149" s="5">
        <v>0</v>
      </c>
      <c r="L4149" s="6">
        <v>0</v>
      </c>
      <c r="M4149" s="5">
        <v>0</v>
      </c>
      <c r="N4149" s="6">
        <v>0</v>
      </c>
      <c r="O4149" s="5">
        <v>0</v>
      </c>
      <c r="P4149" s="6">
        <v>0</v>
      </c>
      <c r="Q4149" s="5">
        <v>0</v>
      </c>
      <c r="R4149" s="6">
        <v>0</v>
      </c>
      <c r="S4149" s="5">
        <v>0</v>
      </c>
      <c r="T4149" s="6">
        <v>0</v>
      </c>
      <c r="U4149" s="5">
        <v>0</v>
      </c>
      <c r="V4149" s="6">
        <v>0</v>
      </c>
      <c r="W4149" s="5">
        <v>0</v>
      </c>
      <c r="X4149" s="6">
        <v>0</v>
      </c>
      <c r="Y4149" s="5">
        <v>0</v>
      </c>
      <c r="Z4149" s="6">
        <v>0</v>
      </c>
      <c r="AA4149" s="5">
        <v>1.8069999999999999E-2</v>
      </c>
      <c r="AB4149" s="6">
        <v>2.21</v>
      </c>
      <c r="AC4149" s="5">
        <v>0</v>
      </c>
      <c r="AD4149" s="6">
        <v>0</v>
      </c>
      <c r="AE4149" s="5">
        <v>0</v>
      </c>
      <c r="AF4149" s="6">
        <v>0</v>
      </c>
    </row>
    <row r="4150" spans="2:32" x14ac:dyDescent="0.35">
      <c r="B4150" s="1" t="s">
        <v>750</v>
      </c>
      <c r="C4150" s="5">
        <v>0</v>
      </c>
      <c r="D4150" s="6">
        <v>0</v>
      </c>
      <c r="E4150" s="5">
        <v>0</v>
      </c>
      <c r="F4150" s="6">
        <v>0</v>
      </c>
      <c r="G4150" s="5">
        <v>0</v>
      </c>
      <c r="H4150" s="6">
        <v>0</v>
      </c>
      <c r="I4150" s="5">
        <v>0</v>
      </c>
      <c r="J4150" s="6">
        <v>0</v>
      </c>
      <c r="K4150" s="5">
        <v>0</v>
      </c>
      <c r="L4150" s="6">
        <v>0</v>
      </c>
      <c r="M4150" s="5">
        <v>0</v>
      </c>
      <c r="N4150" s="6">
        <v>0</v>
      </c>
      <c r="O4150" s="5">
        <v>0</v>
      </c>
      <c r="P4150" s="6">
        <v>0</v>
      </c>
      <c r="Q4150" s="5">
        <v>0</v>
      </c>
      <c r="R4150" s="6">
        <v>0</v>
      </c>
      <c r="S4150" s="5">
        <v>0</v>
      </c>
      <c r="T4150" s="6">
        <v>0</v>
      </c>
      <c r="U4150" s="5">
        <v>0</v>
      </c>
      <c r="V4150" s="6">
        <v>0</v>
      </c>
      <c r="W4150" s="5">
        <v>0</v>
      </c>
      <c r="X4150" s="6">
        <v>0</v>
      </c>
      <c r="Y4150" s="5">
        <v>0</v>
      </c>
      <c r="Z4150" s="6">
        <v>0</v>
      </c>
      <c r="AA4150" s="5">
        <v>0</v>
      </c>
      <c r="AB4150" s="6">
        <v>0</v>
      </c>
      <c r="AC4150" s="5">
        <v>0</v>
      </c>
      <c r="AD4150" s="6">
        <v>0</v>
      </c>
      <c r="AE4150" s="5">
        <v>0</v>
      </c>
      <c r="AF4150" s="6">
        <v>0</v>
      </c>
    </row>
    <row r="4151" spans="2:32" x14ac:dyDescent="0.35">
      <c r="B4151" s="1" t="s">
        <v>751</v>
      </c>
      <c r="C4151" s="5">
        <v>0</v>
      </c>
      <c r="D4151" s="6">
        <v>0</v>
      </c>
      <c r="E4151" s="5">
        <v>0</v>
      </c>
      <c r="F4151" s="6">
        <v>0</v>
      </c>
      <c r="G4151" s="5">
        <v>0</v>
      </c>
      <c r="H4151" s="6">
        <v>0</v>
      </c>
      <c r="I4151" s="5">
        <v>0</v>
      </c>
      <c r="J4151" s="6">
        <v>0</v>
      </c>
      <c r="K4151" s="5">
        <v>0</v>
      </c>
      <c r="L4151" s="6">
        <v>0</v>
      </c>
      <c r="M4151" s="5">
        <v>0</v>
      </c>
      <c r="N4151" s="6">
        <v>0</v>
      </c>
      <c r="O4151" s="5">
        <v>0</v>
      </c>
      <c r="P4151" s="6">
        <v>0</v>
      </c>
      <c r="Q4151" s="5">
        <v>0</v>
      </c>
      <c r="R4151" s="6">
        <v>0</v>
      </c>
      <c r="S4151" s="5">
        <v>0</v>
      </c>
      <c r="T4151" s="6">
        <v>0</v>
      </c>
      <c r="U4151" s="5">
        <v>0</v>
      </c>
      <c r="V4151" s="6">
        <v>0</v>
      </c>
      <c r="W4151" s="5">
        <v>0</v>
      </c>
      <c r="X4151" s="6">
        <v>0</v>
      </c>
      <c r="Y4151" s="5">
        <v>0</v>
      </c>
      <c r="Z4151" s="6">
        <v>0</v>
      </c>
      <c r="AA4151" s="5">
        <v>0</v>
      </c>
      <c r="AB4151" s="6">
        <v>0</v>
      </c>
      <c r="AC4151" s="5">
        <v>0</v>
      </c>
      <c r="AD4151" s="6">
        <v>0</v>
      </c>
      <c r="AE4151" s="5">
        <v>0</v>
      </c>
      <c r="AF4151" s="6">
        <v>0</v>
      </c>
    </row>
    <row r="4152" spans="2:32" x14ac:dyDescent="0.35">
      <c r="B4152" s="1" t="s">
        <v>752</v>
      </c>
      <c r="C4152" s="5">
        <v>9.7999999999999997E-4</v>
      </c>
      <c r="D4152" s="6">
        <v>0.85099999999999998</v>
      </c>
      <c r="E4152" s="5">
        <v>0</v>
      </c>
      <c r="F4152" s="6">
        <v>0</v>
      </c>
      <c r="G4152" s="5">
        <v>0</v>
      </c>
      <c r="H4152" s="6">
        <v>0</v>
      </c>
      <c r="I4152" s="5">
        <v>0</v>
      </c>
      <c r="J4152" s="6">
        <v>0</v>
      </c>
      <c r="K4152" s="5">
        <v>0</v>
      </c>
      <c r="L4152" s="6">
        <v>0</v>
      </c>
      <c r="M4152" s="5">
        <v>0</v>
      </c>
      <c r="N4152" s="6">
        <v>0</v>
      </c>
      <c r="O4152" s="5">
        <v>0</v>
      </c>
      <c r="P4152" s="6">
        <v>0</v>
      </c>
      <c r="Q4152" s="5">
        <v>0</v>
      </c>
      <c r="R4152" s="6">
        <v>0</v>
      </c>
      <c r="S4152" s="5">
        <v>0</v>
      </c>
      <c r="T4152" s="6">
        <v>0</v>
      </c>
      <c r="U4152" s="5">
        <v>0</v>
      </c>
      <c r="V4152" s="6">
        <v>0</v>
      </c>
      <c r="W4152" s="5">
        <v>0</v>
      </c>
      <c r="X4152" s="6">
        <v>0</v>
      </c>
      <c r="Y4152" s="5">
        <v>0</v>
      </c>
      <c r="Z4152" s="6">
        <v>0</v>
      </c>
      <c r="AA4152" s="5">
        <v>0</v>
      </c>
      <c r="AB4152" s="6">
        <v>0</v>
      </c>
      <c r="AC4152" s="5">
        <v>6.3099999999999996E-3</v>
      </c>
      <c r="AD4152" s="6">
        <v>0.85099999999999998</v>
      </c>
      <c r="AE4152" s="5">
        <v>0</v>
      </c>
      <c r="AF4152" s="6">
        <v>0</v>
      </c>
    </row>
    <row r="4153" spans="2:32" x14ac:dyDescent="0.35">
      <c r="B4153" s="1" t="s">
        <v>753</v>
      </c>
      <c r="C4153" s="5">
        <v>0</v>
      </c>
      <c r="D4153" s="6">
        <v>0</v>
      </c>
      <c r="E4153" s="5">
        <v>0</v>
      </c>
      <c r="F4153" s="6">
        <v>0</v>
      </c>
      <c r="G4153" s="5">
        <v>0</v>
      </c>
      <c r="H4153" s="6">
        <v>0</v>
      </c>
      <c r="I4153" s="5">
        <v>0</v>
      </c>
      <c r="J4153" s="6">
        <v>0</v>
      </c>
      <c r="K4153" s="5">
        <v>0</v>
      </c>
      <c r="L4153" s="6">
        <v>0</v>
      </c>
      <c r="M4153" s="5">
        <v>0</v>
      </c>
      <c r="N4153" s="6">
        <v>0</v>
      </c>
      <c r="O4153" s="5">
        <v>0</v>
      </c>
      <c r="P4153" s="6">
        <v>0</v>
      </c>
      <c r="Q4153" s="5">
        <v>0</v>
      </c>
      <c r="R4153" s="6">
        <v>0</v>
      </c>
      <c r="S4153" s="5">
        <v>0</v>
      </c>
      <c r="T4153" s="6">
        <v>0</v>
      </c>
      <c r="U4153" s="5">
        <v>0</v>
      </c>
      <c r="V4153" s="6">
        <v>0</v>
      </c>
      <c r="W4153" s="5">
        <v>0</v>
      </c>
      <c r="X4153" s="6">
        <v>0</v>
      </c>
      <c r="Y4153" s="5">
        <v>0</v>
      </c>
      <c r="Z4153" s="6">
        <v>0</v>
      </c>
      <c r="AA4153" s="5">
        <v>0</v>
      </c>
      <c r="AB4153" s="6">
        <v>0</v>
      </c>
      <c r="AC4153" s="5">
        <v>0</v>
      </c>
      <c r="AD4153" s="6">
        <v>0</v>
      </c>
      <c r="AE4153" s="5">
        <v>0</v>
      </c>
      <c r="AF4153" s="6">
        <v>0</v>
      </c>
    </row>
    <row r="4154" spans="2:32" x14ac:dyDescent="0.35">
      <c r="B4154" s="1" t="s">
        <v>754</v>
      </c>
      <c r="C4154" s="5">
        <v>0</v>
      </c>
      <c r="D4154" s="6">
        <v>0</v>
      </c>
      <c r="E4154" s="5">
        <v>0</v>
      </c>
      <c r="F4154" s="6">
        <v>0</v>
      </c>
      <c r="G4154" s="5">
        <v>0</v>
      </c>
      <c r="H4154" s="6">
        <v>0</v>
      </c>
      <c r="I4154" s="5">
        <v>0</v>
      </c>
      <c r="J4154" s="6">
        <v>0</v>
      </c>
      <c r="K4154" s="5">
        <v>0</v>
      </c>
      <c r="L4154" s="6">
        <v>0</v>
      </c>
      <c r="M4154" s="5">
        <v>0</v>
      </c>
      <c r="N4154" s="6">
        <v>0</v>
      </c>
      <c r="O4154" s="5">
        <v>0</v>
      </c>
      <c r="P4154" s="6">
        <v>0</v>
      </c>
      <c r="Q4154" s="5">
        <v>0</v>
      </c>
      <c r="R4154" s="6">
        <v>0</v>
      </c>
      <c r="S4154" s="5">
        <v>0</v>
      </c>
      <c r="T4154" s="6">
        <v>0</v>
      </c>
      <c r="U4154" s="5">
        <v>0</v>
      </c>
      <c r="V4154" s="6">
        <v>0</v>
      </c>
      <c r="W4154" s="5">
        <v>0</v>
      </c>
      <c r="X4154" s="6">
        <v>0</v>
      </c>
      <c r="Y4154" s="5">
        <v>0</v>
      </c>
      <c r="Z4154" s="6">
        <v>0</v>
      </c>
      <c r="AA4154" s="5">
        <v>0</v>
      </c>
      <c r="AB4154" s="6">
        <v>0</v>
      </c>
      <c r="AC4154" s="5">
        <v>0</v>
      </c>
      <c r="AD4154" s="6">
        <v>0</v>
      </c>
      <c r="AE4154" s="5">
        <v>0</v>
      </c>
      <c r="AF4154" s="6">
        <v>0</v>
      </c>
    </row>
    <row r="4155" spans="2:32" x14ac:dyDescent="0.35">
      <c r="B4155" s="1" t="s">
        <v>755</v>
      </c>
      <c r="C4155" s="5">
        <v>0</v>
      </c>
      <c r="D4155" s="6">
        <v>0</v>
      </c>
      <c r="E4155" s="5">
        <v>0</v>
      </c>
      <c r="F4155" s="6">
        <v>0</v>
      </c>
      <c r="G4155" s="5">
        <v>0</v>
      </c>
      <c r="H4155" s="6">
        <v>0</v>
      </c>
      <c r="I4155" s="5">
        <v>0</v>
      </c>
      <c r="J4155" s="6">
        <v>0</v>
      </c>
      <c r="K4155" s="5">
        <v>0</v>
      </c>
      <c r="L4155" s="6">
        <v>0</v>
      </c>
      <c r="M4155" s="5">
        <v>0</v>
      </c>
      <c r="N4155" s="6">
        <v>0</v>
      </c>
      <c r="O4155" s="5">
        <v>0</v>
      </c>
      <c r="P4155" s="6">
        <v>0</v>
      </c>
      <c r="Q4155" s="5">
        <v>0</v>
      </c>
      <c r="R4155" s="6">
        <v>0</v>
      </c>
      <c r="S4155" s="5">
        <v>0</v>
      </c>
      <c r="T4155" s="6">
        <v>0</v>
      </c>
      <c r="U4155" s="5">
        <v>0</v>
      </c>
      <c r="V4155" s="6">
        <v>0</v>
      </c>
      <c r="W4155" s="5">
        <v>0</v>
      </c>
      <c r="X4155" s="6">
        <v>0</v>
      </c>
      <c r="Y4155" s="5">
        <v>0</v>
      </c>
      <c r="Z4155" s="6">
        <v>0</v>
      </c>
      <c r="AA4155" s="5">
        <v>0</v>
      </c>
      <c r="AB4155" s="6">
        <v>0</v>
      </c>
      <c r="AC4155" s="5">
        <v>0</v>
      </c>
      <c r="AD4155" s="6">
        <v>0</v>
      </c>
      <c r="AE4155" s="5">
        <v>0</v>
      </c>
      <c r="AF4155" s="6">
        <v>0</v>
      </c>
    </row>
    <row r="4156" spans="2:32" x14ac:dyDescent="0.35">
      <c r="B4156" s="1" t="s">
        <v>756</v>
      </c>
      <c r="C4156" s="5">
        <v>0</v>
      </c>
      <c r="D4156" s="6">
        <v>0</v>
      </c>
      <c r="E4156" s="5">
        <v>0</v>
      </c>
      <c r="F4156" s="6">
        <v>0</v>
      </c>
      <c r="G4156" s="5">
        <v>0</v>
      </c>
      <c r="H4156" s="6">
        <v>0</v>
      </c>
      <c r="I4156" s="5">
        <v>0</v>
      </c>
      <c r="J4156" s="6">
        <v>0</v>
      </c>
      <c r="K4156" s="5">
        <v>0</v>
      </c>
      <c r="L4156" s="6">
        <v>0</v>
      </c>
      <c r="M4156" s="5">
        <v>0</v>
      </c>
      <c r="N4156" s="6">
        <v>0</v>
      </c>
      <c r="O4156" s="5">
        <v>0</v>
      </c>
      <c r="P4156" s="6">
        <v>0</v>
      </c>
      <c r="Q4156" s="5">
        <v>0</v>
      </c>
      <c r="R4156" s="6">
        <v>0</v>
      </c>
      <c r="S4156" s="5">
        <v>0</v>
      </c>
      <c r="T4156" s="6">
        <v>0</v>
      </c>
      <c r="U4156" s="5">
        <v>0</v>
      </c>
      <c r="V4156" s="6">
        <v>0</v>
      </c>
      <c r="W4156" s="5">
        <v>0</v>
      </c>
      <c r="X4156" s="6">
        <v>0</v>
      </c>
      <c r="Y4156" s="5">
        <v>0</v>
      </c>
      <c r="Z4156" s="6">
        <v>0</v>
      </c>
      <c r="AA4156" s="5">
        <v>0</v>
      </c>
      <c r="AB4156" s="6">
        <v>0</v>
      </c>
      <c r="AC4156" s="5">
        <v>0</v>
      </c>
      <c r="AD4156" s="6">
        <v>0</v>
      </c>
      <c r="AE4156" s="5">
        <v>0</v>
      </c>
      <c r="AF4156" s="6">
        <v>0</v>
      </c>
    </row>
    <row r="4157" spans="2:32" x14ac:dyDescent="0.35">
      <c r="B4157" s="1" t="s">
        <v>757</v>
      </c>
      <c r="C4157" s="5">
        <v>0</v>
      </c>
      <c r="D4157" s="6">
        <v>0</v>
      </c>
      <c r="E4157" s="5">
        <v>0</v>
      </c>
      <c r="F4157" s="6">
        <v>0</v>
      </c>
      <c r="G4157" s="5">
        <v>0</v>
      </c>
      <c r="H4157" s="6">
        <v>0</v>
      </c>
      <c r="I4157" s="5">
        <v>0</v>
      </c>
      <c r="J4157" s="6">
        <v>0</v>
      </c>
      <c r="K4157" s="5">
        <v>0</v>
      </c>
      <c r="L4157" s="6">
        <v>0</v>
      </c>
      <c r="M4157" s="5">
        <v>0</v>
      </c>
      <c r="N4157" s="6">
        <v>0</v>
      </c>
      <c r="O4157" s="5">
        <v>0</v>
      </c>
      <c r="P4157" s="6">
        <v>0</v>
      </c>
      <c r="Q4157" s="5">
        <v>0</v>
      </c>
      <c r="R4157" s="6">
        <v>0</v>
      </c>
      <c r="S4157" s="5">
        <v>0</v>
      </c>
      <c r="T4157" s="6">
        <v>0</v>
      </c>
      <c r="U4157" s="5">
        <v>0</v>
      </c>
      <c r="V4157" s="6">
        <v>0</v>
      </c>
      <c r="W4157" s="5">
        <v>0</v>
      </c>
      <c r="X4157" s="6">
        <v>0</v>
      </c>
      <c r="Y4157" s="5">
        <v>0</v>
      </c>
      <c r="Z4157" s="6">
        <v>0</v>
      </c>
      <c r="AA4157" s="5">
        <v>0</v>
      </c>
      <c r="AB4157" s="6">
        <v>0</v>
      </c>
      <c r="AC4157" s="5">
        <v>0</v>
      </c>
      <c r="AD4157" s="6">
        <v>0</v>
      </c>
      <c r="AE4157" s="5">
        <v>0</v>
      </c>
      <c r="AF4157" s="6">
        <v>0</v>
      </c>
    </row>
    <row r="4158" spans="2:32" x14ac:dyDescent="0.35">
      <c r="B4158" s="1" t="s">
        <v>758</v>
      </c>
      <c r="C4158" s="5">
        <v>0</v>
      </c>
      <c r="D4158" s="6">
        <v>0</v>
      </c>
      <c r="E4158" s="5">
        <v>0</v>
      </c>
      <c r="F4158" s="6">
        <v>0</v>
      </c>
      <c r="G4158" s="5">
        <v>0</v>
      </c>
      <c r="H4158" s="6">
        <v>0</v>
      </c>
      <c r="I4158" s="5">
        <v>0</v>
      </c>
      <c r="J4158" s="6">
        <v>0</v>
      </c>
      <c r="K4158" s="5">
        <v>0</v>
      </c>
      <c r="L4158" s="6">
        <v>0</v>
      </c>
      <c r="M4158" s="5">
        <v>0</v>
      </c>
      <c r="N4158" s="6">
        <v>0</v>
      </c>
      <c r="O4158" s="5">
        <v>0</v>
      </c>
      <c r="P4158" s="6">
        <v>0</v>
      </c>
      <c r="Q4158" s="5">
        <v>0</v>
      </c>
      <c r="R4158" s="6">
        <v>0</v>
      </c>
      <c r="S4158" s="5">
        <v>0</v>
      </c>
      <c r="T4158" s="6">
        <v>0</v>
      </c>
      <c r="U4158" s="5">
        <v>0</v>
      </c>
      <c r="V4158" s="6">
        <v>0</v>
      </c>
      <c r="W4158" s="5">
        <v>0</v>
      </c>
      <c r="X4158" s="6">
        <v>0</v>
      </c>
      <c r="Y4158" s="5">
        <v>0</v>
      </c>
      <c r="Z4158" s="6">
        <v>0</v>
      </c>
      <c r="AA4158" s="5">
        <v>0</v>
      </c>
      <c r="AB4158" s="6">
        <v>0</v>
      </c>
      <c r="AC4158" s="5">
        <v>0</v>
      </c>
      <c r="AD4158" s="6">
        <v>0</v>
      </c>
      <c r="AE4158" s="5">
        <v>0</v>
      </c>
      <c r="AF4158" s="6">
        <v>0</v>
      </c>
    </row>
    <row r="4159" spans="2:32" x14ac:dyDescent="0.35">
      <c r="B4159" s="1" t="s">
        <v>759</v>
      </c>
      <c r="C4159" s="5">
        <v>8.4999999999999995E-4</v>
      </c>
      <c r="D4159" s="6">
        <v>0.73699999999999999</v>
      </c>
      <c r="E4159" s="5">
        <v>0</v>
      </c>
      <c r="F4159" s="6">
        <v>0</v>
      </c>
      <c r="G4159" s="5">
        <v>0</v>
      </c>
      <c r="H4159" s="6">
        <v>0</v>
      </c>
      <c r="I4159" s="5">
        <v>0</v>
      </c>
      <c r="J4159" s="6">
        <v>0</v>
      </c>
      <c r="K4159" s="5">
        <v>0</v>
      </c>
      <c r="L4159" s="6">
        <v>0</v>
      </c>
      <c r="M4159" s="5">
        <v>0</v>
      </c>
      <c r="N4159" s="6">
        <v>0</v>
      </c>
      <c r="O4159" s="5">
        <v>0</v>
      </c>
      <c r="P4159" s="6">
        <v>0</v>
      </c>
      <c r="Q4159" s="5">
        <v>0</v>
      </c>
      <c r="R4159" s="6">
        <v>0</v>
      </c>
      <c r="S4159" s="5">
        <v>0</v>
      </c>
      <c r="T4159" s="6">
        <v>0</v>
      </c>
      <c r="U4159" s="5">
        <v>0</v>
      </c>
      <c r="V4159" s="6">
        <v>0</v>
      </c>
      <c r="W4159" s="5">
        <v>0</v>
      </c>
      <c r="X4159" s="6">
        <v>0</v>
      </c>
      <c r="Y4159" s="5">
        <v>0</v>
      </c>
      <c r="Z4159" s="6">
        <v>0</v>
      </c>
      <c r="AA4159" s="5">
        <v>6.0299999999999998E-3</v>
      </c>
      <c r="AB4159" s="6">
        <v>0.73699999999999999</v>
      </c>
      <c r="AC4159" s="5">
        <v>0</v>
      </c>
      <c r="AD4159" s="6">
        <v>0</v>
      </c>
      <c r="AE4159" s="5">
        <v>0</v>
      </c>
      <c r="AF4159" s="6">
        <v>0</v>
      </c>
    </row>
    <row r="4160" spans="2:32" x14ac:dyDescent="0.35">
      <c r="B4160" s="1" t="s">
        <v>760</v>
      </c>
      <c r="C4160" s="5">
        <v>0</v>
      </c>
      <c r="D4160" s="6">
        <v>0</v>
      </c>
      <c r="E4160" s="5">
        <v>0</v>
      </c>
      <c r="F4160" s="6">
        <v>0</v>
      </c>
      <c r="G4160" s="5">
        <v>0</v>
      </c>
      <c r="H4160" s="6">
        <v>0</v>
      </c>
      <c r="I4160" s="5">
        <v>0</v>
      </c>
      <c r="J4160" s="6">
        <v>0</v>
      </c>
      <c r="K4160" s="5">
        <v>0</v>
      </c>
      <c r="L4160" s="6">
        <v>0</v>
      </c>
      <c r="M4160" s="5">
        <v>0</v>
      </c>
      <c r="N4160" s="6">
        <v>0</v>
      </c>
      <c r="O4160" s="5">
        <v>0</v>
      </c>
      <c r="P4160" s="6">
        <v>0</v>
      </c>
      <c r="Q4160" s="5">
        <v>0</v>
      </c>
      <c r="R4160" s="6">
        <v>0</v>
      </c>
      <c r="S4160" s="5">
        <v>0</v>
      </c>
      <c r="T4160" s="6">
        <v>0</v>
      </c>
      <c r="U4160" s="5">
        <v>0</v>
      </c>
      <c r="V4160" s="6">
        <v>0</v>
      </c>
      <c r="W4160" s="5">
        <v>0</v>
      </c>
      <c r="X4160" s="6">
        <v>0</v>
      </c>
      <c r="Y4160" s="5">
        <v>0</v>
      </c>
      <c r="Z4160" s="6">
        <v>0</v>
      </c>
      <c r="AA4160" s="5">
        <v>0</v>
      </c>
      <c r="AB4160" s="6">
        <v>0</v>
      </c>
      <c r="AC4160" s="5">
        <v>0</v>
      </c>
      <c r="AD4160" s="6">
        <v>0</v>
      </c>
      <c r="AE4160" s="5">
        <v>0</v>
      </c>
      <c r="AF4160" s="6">
        <v>0</v>
      </c>
    </row>
    <row r="4161" spans="2:32" x14ac:dyDescent="0.35">
      <c r="B4161" s="1" t="s">
        <v>761</v>
      </c>
      <c r="C4161" s="5">
        <v>2.1800000000000001E-3</v>
      </c>
      <c r="D4161" s="6">
        <v>1.885</v>
      </c>
      <c r="E4161" s="5">
        <v>0</v>
      </c>
      <c r="F4161" s="6">
        <v>0</v>
      </c>
      <c r="G4161" s="5">
        <v>0</v>
      </c>
      <c r="H4161" s="6">
        <v>0</v>
      </c>
      <c r="I4161" s="5">
        <v>0</v>
      </c>
      <c r="J4161" s="6">
        <v>0</v>
      </c>
      <c r="K4161" s="5">
        <v>0</v>
      </c>
      <c r="L4161" s="6">
        <v>0</v>
      </c>
      <c r="M4161" s="5">
        <v>0</v>
      </c>
      <c r="N4161" s="6">
        <v>0</v>
      </c>
      <c r="O4161" s="5">
        <v>0</v>
      </c>
      <c r="P4161" s="6">
        <v>0</v>
      </c>
      <c r="Q4161" s="5">
        <v>0</v>
      </c>
      <c r="R4161" s="6">
        <v>0</v>
      </c>
      <c r="S4161" s="5">
        <v>0</v>
      </c>
      <c r="T4161" s="6">
        <v>0</v>
      </c>
      <c r="U4161" s="5">
        <v>0</v>
      </c>
      <c r="V4161" s="6">
        <v>0</v>
      </c>
      <c r="W4161" s="5">
        <v>0</v>
      </c>
      <c r="X4161" s="6">
        <v>0</v>
      </c>
      <c r="Y4161" s="5">
        <v>0</v>
      </c>
      <c r="Z4161" s="6">
        <v>0</v>
      </c>
      <c r="AA4161" s="5">
        <v>1.541E-2</v>
      </c>
      <c r="AB4161" s="6">
        <v>1.885</v>
      </c>
      <c r="AC4161" s="5">
        <v>0</v>
      </c>
      <c r="AD4161" s="6">
        <v>0</v>
      </c>
      <c r="AE4161" s="5">
        <v>0</v>
      </c>
      <c r="AF4161" s="6">
        <v>0</v>
      </c>
    </row>
    <row r="4162" spans="2:32" x14ac:dyDescent="0.35">
      <c r="B4162" s="1" t="s">
        <v>762</v>
      </c>
      <c r="C4162" s="5">
        <v>0</v>
      </c>
      <c r="D4162" s="6">
        <v>0</v>
      </c>
      <c r="E4162" s="5">
        <v>0</v>
      </c>
      <c r="F4162" s="6">
        <v>0</v>
      </c>
      <c r="G4162" s="5">
        <v>0</v>
      </c>
      <c r="H4162" s="6">
        <v>0</v>
      </c>
      <c r="I4162" s="5">
        <v>0</v>
      </c>
      <c r="J4162" s="6">
        <v>0</v>
      </c>
      <c r="K4162" s="5">
        <v>0</v>
      </c>
      <c r="L4162" s="6">
        <v>0</v>
      </c>
      <c r="M4162" s="5">
        <v>0</v>
      </c>
      <c r="N4162" s="6">
        <v>0</v>
      </c>
      <c r="O4162" s="5">
        <v>0</v>
      </c>
      <c r="P4162" s="6">
        <v>0</v>
      </c>
      <c r="Q4162" s="5">
        <v>0</v>
      </c>
      <c r="R4162" s="6">
        <v>0</v>
      </c>
      <c r="S4162" s="5">
        <v>0</v>
      </c>
      <c r="T4162" s="6">
        <v>0</v>
      </c>
      <c r="U4162" s="5">
        <v>0</v>
      </c>
      <c r="V4162" s="6">
        <v>0</v>
      </c>
      <c r="W4162" s="5">
        <v>0</v>
      </c>
      <c r="X4162" s="6">
        <v>0</v>
      </c>
      <c r="Y4162" s="5">
        <v>0</v>
      </c>
      <c r="Z4162" s="6">
        <v>0</v>
      </c>
      <c r="AA4162" s="5">
        <v>0</v>
      </c>
      <c r="AB4162" s="6">
        <v>0</v>
      </c>
      <c r="AC4162" s="5">
        <v>0</v>
      </c>
      <c r="AD4162" s="6">
        <v>0</v>
      </c>
      <c r="AE4162" s="5">
        <v>0</v>
      </c>
      <c r="AF4162" s="6">
        <v>0</v>
      </c>
    </row>
    <row r="4163" spans="2:32" x14ac:dyDescent="0.35">
      <c r="B4163" s="1" t="s">
        <v>763</v>
      </c>
      <c r="C4163" s="5">
        <v>0</v>
      </c>
      <c r="D4163" s="6">
        <v>0</v>
      </c>
      <c r="E4163" s="5">
        <v>0</v>
      </c>
      <c r="F4163" s="6">
        <v>0</v>
      </c>
      <c r="G4163" s="5">
        <v>0</v>
      </c>
      <c r="H4163" s="6">
        <v>0</v>
      </c>
      <c r="I4163" s="5">
        <v>0</v>
      </c>
      <c r="J4163" s="6">
        <v>0</v>
      </c>
      <c r="K4163" s="5">
        <v>0</v>
      </c>
      <c r="L4163" s="6">
        <v>0</v>
      </c>
      <c r="M4163" s="5">
        <v>0</v>
      </c>
      <c r="N4163" s="6">
        <v>0</v>
      </c>
      <c r="O4163" s="5">
        <v>0</v>
      </c>
      <c r="P4163" s="6">
        <v>0</v>
      </c>
      <c r="Q4163" s="5">
        <v>0</v>
      </c>
      <c r="R4163" s="6">
        <v>0</v>
      </c>
      <c r="S4163" s="5">
        <v>0</v>
      </c>
      <c r="T4163" s="6">
        <v>0</v>
      </c>
      <c r="U4163" s="5">
        <v>0</v>
      </c>
      <c r="V4163" s="6">
        <v>0</v>
      </c>
      <c r="W4163" s="5">
        <v>0</v>
      </c>
      <c r="X4163" s="6">
        <v>0</v>
      </c>
      <c r="Y4163" s="5">
        <v>0</v>
      </c>
      <c r="Z4163" s="6">
        <v>0</v>
      </c>
      <c r="AA4163" s="5">
        <v>0</v>
      </c>
      <c r="AB4163" s="6">
        <v>0</v>
      </c>
      <c r="AC4163" s="5">
        <v>0</v>
      </c>
      <c r="AD4163" s="6">
        <v>0</v>
      </c>
      <c r="AE4163" s="5">
        <v>0</v>
      </c>
      <c r="AF4163" s="6">
        <v>0</v>
      </c>
    </row>
    <row r="4164" spans="2:32" x14ac:dyDescent="0.35">
      <c r="B4164" s="1" t="s">
        <v>764</v>
      </c>
      <c r="C4164" s="5">
        <v>0</v>
      </c>
      <c r="D4164" s="6">
        <v>0</v>
      </c>
      <c r="E4164" s="5">
        <v>0</v>
      </c>
      <c r="F4164" s="6">
        <v>0</v>
      </c>
      <c r="G4164" s="5">
        <v>0</v>
      </c>
      <c r="H4164" s="6">
        <v>0</v>
      </c>
      <c r="I4164" s="5">
        <v>0</v>
      </c>
      <c r="J4164" s="6">
        <v>0</v>
      </c>
      <c r="K4164" s="5">
        <v>0</v>
      </c>
      <c r="L4164" s="6">
        <v>0</v>
      </c>
      <c r="M4164" s="5">
        <v>0</v>
      </c>
      <c r="N4164" s="6">
        <v>0</v>
      </c>
      <c r="O4164" s="5">
        <v>0</v>
      </c>
      <c r="P4164" s="6">
        <v>0</v>
      </c>
      <c r="Q4164" s="5">
        <v>0</v>
      </c>
      <c r="R4164" s="6">
        <v>0</v>
      </c>
      <c r="S4164" s="5">
        <v>0</v>
      </c>
      <c r="T4164" s="6">
        <v>0</v>
      </c>
      <c r="U4164" s="5">
        <v>0</v>
      </c>
      <c r="V4164" s="6">
        <v>0</v>
      </c>
      <c r="W4164" s="5">
        <v>0</v>
      </c>
      <c r="X4164" s="6">
        <v>0</v>
      </c>
      <c r="Y4164" s="5">
        <v>0</v>
      </c>
      <c r="Z4164" s="6">
        <v>0</v>
      </c>
      <c r="AA4164" s="5">
        <v>0</v>
      </c>
      <c r="AB4164" s="6">
        <v>0</v>
      </c>
      <c r="AC4164" s="5">
        <v>0</v>
      </c>
      <c r="AD4164" s="6">
        <v>0</v>
      </c>
      <c r="AE4164" s="5">
        <v>0</v>
      </c>
      <c r="AF4164" s="6">
        <v>0</v>
      </c>
    </row>
    <row r="4165" spans="2:32" x14ac:dyDescent="0.35">
      <c r="B4165" s="1" t="s">
        <v>765</v>
      </c>
      <c r="C4165" s="5">
        <v>4.5199999999999997E-3</v>
      </c>
      <c r="D4165" s="6">
        <v>3.9180000000000001</v>
      </c>
      <c r="E4165" s="5">
        <v>0</v>
      </c>
      <c r="F4165" s="6">
        <v>0</v>
      </c>
      <c r="G4165" s="5">
        <v>0</v>
      </c>
      <c r="H4165" s="6">
        <v>0</v>
      </c>
      <c r="I4165" s="5">
        <v>0</v>
      </c>
      <c r="J4165" s="6">
        <v>0</v>
      </c>
      <c r="K4165" s="5">
        <v>0</v>
      </c>
      <c r="L4165" s="6">
        <v>0</v>
      </c>
      <c r="M4165" s="5">
        <v>0</v>
      </c>
      <c r="N4165" s="6">
        <v>0</v>
      </c>
      <c r="O4165" s="5">
        <v>0</v>
      </c>
      <c r="P4165" s="6">
        <v>0</v>
      </c>
      <c r="Q4165" s="5">
        <v>0</v>
      </c>
      <c r="R4165" s="6">
        <v>0</v>
      </c>
      <c r="S4165" s="5">
        <v>0</v>
      </c>
      <c r="T4165" s="6">
        <v>0</v>
      </c>
      <c r="U4165" s="5">
        <v>0</v>
      </c>
      <c r="V4165" s="6">
        <v>0</v>
      </c>
      <c r="W4165" s="5">
        <v>0</v>
      </c>
      <c r="X4165" s="6">
        <v>0</v>
      </c>
      <c r="Y4165" s="5">
        <v>0</v>
      </c>
      <c r="Z4165" s="6">
        <v>0</v>
      </c>
      <c r="AA4165" s="5">
        <v>3.2039999999999999E-2</v>
      </c>
      <c r="AB4165" s="6">
        <v>3.9180000000000001</v>
      </c>
      <c r="AC4165" s="5">
        <v>0</v>
      </c>
      <c r="AD4165" s="6">
        <v>0</v>
      </c>
      <c r="AE4165" s="5">
        <v>0</v>
      </c>
      <c r="AF4165" s="6">
        <v>0</v>
      </c>
    </row>
    <row r="4166" spans="2:32" x14ac:dyDescent="0.35">
      <c r="B4166" s="1" t="s">
        <v>766</v>
      </c>
      <c r="C4166" s="5">
        <v>0</v>
      </c>
      <c r="D4166" s="6">
        <v>0</v>
      </c>
      <c r="E4166" s="5">
        <v>0</v>
      </c>
      <c r="F4166" s="6">
        <v>0</v>
      </c>
      <c r="G4166" s="5">
        <v>0</v>
      </c>
      <c r="H4166" s="6">
        <v>0</v>
      </c>
      <c r="I4166" s="5">
        <v>0</v>
      </c>
      <c r="J4166" s="6">
        <v>0</v>
      </c>
      <c r="K4166" s="5">
        <v>0</v>
      </c>
      <c r="L4166" s="6">
        <v>0</v>
      </c>
      <c r="M4166" s="5">
        <v>0</v>
      </c>
      <c r="N4166" s="6">
        <v>0</v>
      </c>
      <c r="O4166" s="5">
        <v>0</v>
      </c>
      <c r="P4166" s="6">
        <v>0</v>
      </c>
      <c r="Q4166" s="5">
        <v>0</v>
      </c>
      <c r="R4166" s="6">
        <v>0</v>
      </c>
      <c r="S4166" s="5">
        <v>0</v>
      </c>
      <c r="T4166" s="6">
        <v>0</v>
      </c>
      <c r="U4166" s="5">
        <v>0</v>
      </c>
      <c r="V4166" s="6">
        <v>0</v>
      </c>
      <c r="W4166" s="5">
        <v>0</v>
      </c>
      <c r="X4166" s="6">
        <v>0</v>
      </c>
      <c r="Y4166" s="5">
        <v>0</v>
      </c>
      <c r="Z4166" s="6">
        <v>0</v>
      </c>
      <c r="AA4166" s="5">
        <v>0</v>
      </c>
      <c r="AB4166" s="6">
        <v>0</v>
      </c>
      <c r="AC4166" s="5">
        <v>0</v>
      </c>
      <c r="AD4166" s="6">
        <v>0</v>
      </c>
      <c r="AE4166" s="5">
        <v>0</v>
      </c>
      <c r="AF4166" s="6">
        <v>0</v>
      </c>
    </row>
    <row r="4167" spans="2:32" x14ac:dyDescent="0.35">
      <c r="B4167" s="1" t="s">
        <v>767</v>
      </c>
      <c r="C4167" s="5">
        <v>0</v>
      </c>
      <c r="D4167" s="6">
        <v>0</v>
      </c>
      <c r="E4167" s="5">
        <v>0</v>
      </c>
      <c r="F4167" s="6">
        <v>0</v>
      </c>
      <c r="G4167" s="5">
        <v>0</v>
      </c>
      <c r="H4167" s="6">
        <v>0</v>
      </c>
      <c r="I4167" s="5">
        <v>0</v>
      </c>
      <c r="J4167" s="6">
        <v>0</v>
      </c>
      <c r="K4167" s="5">
        <v>0</v>
      </c>
      <c r="L4167" s="6">
        <v>0</v>
      </c>
      <c r="M4167" s="5">
        <v>0</v>
      </c>
      <c r="N4167" s="6">
        <v>0</v>
      </c>
      <c r="O4167" s="5">
        <v>0</v>
      </c>
      <c r="P4167" s="6">
        <v>0</v>
      </c>
      <c r="Q4167" s="5">
        <v>0</v>
      </c>
      <c r="R4167" s="6">
        <v>0</v>
      </c>
      <c r="S4167" s="5">
        <v>0</v>
      </c>
      <c r="T4167" s="6">
        <v>0</v>
      </c>
      <c r="U4167" s="5">
        <v>0</v>
      </c>
      <c r="V4167" s="6">
        <v>0</v>
      </c>
      <c r="W4167" s="5">
        <v>0</v>
      </c>
      <c r="X4167" s="6">
        <v>0</v>
      </c>
      <c r="Y4167" s="5">
        <v>0</v>
      </c>
      <c r="Z4167" s="6">
        <v>0</v>
      </c>
      <c r="AA4167" s="5">
        <v>0</v>
      </c>
      <c r="AB4167" s="6">
        <v>0</v>
      </c>
      <c r="AC4167" s="5">
        <v>0</v>
      </c>
      <c r="AD4167" s="6">
        <v>0</v>
      </c>
      <c r="AE4167" s="5">
        <v>0</v>
      </c>
      <c r="AF4167" s="6">
        <v>0</v>
      </c>
    </row>
    <row r="4168" spans="2:32" x14ac:dyDescent="0.35">
      <c r="B4168" s="1" t="s">
        <v>768</v>
      </c>
      <c r="C4168" s="5">
        <v>0</v>
      </c>
      <c r="D4168" s="6">
        <v>0</v>
      </c>
      <c r="E4168" s="5">
        <v>0</v>
      </c>
      <c r="F4168" s="6">
        <v>0</v>
      </c>
      <c r="G4168" s="5">
        <v>0</v>
      </c>
      <c r="H4168" s="6">
        <v>0</v>
      </c>
      <c r="I4168" s="5">
        <v>0</v>
      </c>
      <c r="J4168" s="6">
        <v>0</v>
      </c>
      <c r="K4168" s="5">
        <v>0</v>
      </c>
      <c r="L4168" s="6">
        <v>0</v>
      </c>
      <c r="M4168" s="5">
        <v>0</v>
      </c>
      <c r="N4168" s="6">
        <v>0</v>
      </c>
      <c r="O4168" s="5">
        <v>0</v>
      </c>
      <c r="P4168" s="6">
        <v>0</v>
      </c>
      <c r="Q4168" s="5">
        <v>0</v>
      </c>
      <c r="R4168" s="6">
        <v>0</v>
      </c>
      <c r="S4168" s="5">
        <v>0</v>
      </c>
      <c r="T4168" s="6">
        <v>0</v>
      </c>
      <c r="U4168" s="5">
        <v>0</v>
      </c>
      <c r="V4168" s="6">
        <v>0</v>
      </c>
      <c r="W4168" s="5">
        <v>0</v>
      </c>
      <c r="X4168" s="6">
        <v>0</v>
      </c>
      <c r="Y4168" s="5">
        <v>0</v>
      </c>
      <c r="Z4168" s="6">
        <v>0</v>
      </c>
      <c r="AA4168" s="5">
        <v>0</v>
      </c>
      <c r="AB4168" s="6">
        <v>0</v>
      </c>
      <c r="AC4168" s="5">
        <v>0</v>
      </c>
      <c r="AD4168" s="6">
        <v>0</v>
      </c>
      <c r="AE4168" s="5">
        <v>0</v>
      </c>
      <c r="AF4168" s="6">
        <v>0</v>
      </c>
    </row>
    <row r="4169" spans="2:32" x14ac:dyDescent="0.35">
      <c r="B4169" s="1" t="s">
        <v>769</v>
      </c>
      <c r="C4169" s="5">
        <v>4.5359999999999998E-2</v>
      </c>
      <c r="D4169" s="6">
        <v>39.286000000000001</v>
      </c>
      <c r="E4169" s="5">
        <v>0</v>
      </c>
      <c r="F4169" s="6">
        <v>0</v>
      </c>
      <c r="G4169" s="5">
        <v>0</v>
      </c>
      <c r="H4169" s="6">
        <v>0</v>
      </c>
      <c r="I4169" s="5">
        <v>0</v>
      </c>
      <c r="J4169" s="6">
        <v>0</v>
      </c>
      <c r="K4169" s="5">
        <v>0</v>
      </c>
      <c r="L4169" s="6">
        <v>0</v>
      </c>
      <c r="M4169" s="5">
        <v>0</v>
      </c>
      <c r="N4169" s="6">
        <v>0</v>
      </c>
      <c r="O4169" s="5">
        <v>0</v>
      </c>
      <c r="P4169" s="6">
        <v>0</v>
      </c>
      <c r="Q4169" s="5">
        <v>0</v>
      </c>
      <c r="R4169" s="6">
        <v>0</v>
      </c>
      <c r="S4169" s="5">
        <v>0</v>
      </c>
      <c r="T4169" s="6">
        <v>0</v>
      </c>
      <c r="U4169" s="5">
        <v>0</v>
      </c>
      <c r="V4169" s="6">
        <v>0</v>
      </c>
      <c r="W4169" s="5">
        <v>0</v>
      </c>
      <c r="X4169" s="6">
        <v>0</v>
      </c>
      <c r="Y4169" s="5">
        <v>0.41771999999999998</v>
      </c>
      <c r="Z4169" s="6">
        <v>39.286000000000001</v>
      </c>
      <c r="AA4169" s="5">
        <v>0</v>
      </c>
      <c r="AB4169" s="6">
        <v>0</v>
      </c>
      <c r="AC4169" s="5">
        <v>0</v>
      </c>
      <c r="AD4169" s="6">
        <v>0</v>
      </c>
      <c r="AE4169" s="5">
        <v>0</v>
      </c>
      <c r="AF4169" s="6">
        <v>0</v>
      </c>
    </row>
    <row r="4170" spans="2:32" x14ac:dyDescent="0.35">
      <c r="B4170" s="1" t="s">
        <v>770</v>
      </c>
      <c r="C4170" s="5">
        <v>0</v>
      </c>
      <c r="D4170" s="6">
        <v>0</v>
      </c>
      <c r="E4170" s="5">
        <v>0</v>
      </c>
      <c r="F4170" s="6">
        <v>0</v>
      </c>
      <c r="G4170" s="5">
        <v>0</v>
      </c>
      <c r="H4170" s="6">
        <v>0</v>
      </c>
      <c r="I4170" s="5">
        <v>0</v>
      </c>
      <c r="J4170" s="6">
        <v>0</v>
      </c>
      <c r="K4170" s="5">
        <v>0</v>
      </c>
      <c r="L4170" s="6">
        <v>0</v>
      </c>
      <c r="M4170" s="5">
        <v>0</v>
      </c>
      <c r="N4170" s="6">
        <v>0</v>
      </c>
      <c r="O4170" s="5">
        <v>0</v>
      </c>
      <c r="P4170" s="6">
        <v>0</v>
      </c>
      <c r="Q4170" s="5">
        <v>0</v>
      </c>
      <c r="R4170" s="6">
        <v>0</v>
      </c>
      <c r="S4170" s="5">
        <v>0</v>
      </c>
      <c r="T4170" s="6">
        <v>0</v>
      </c>
      <c r="U4170" s="5">
        <v>0</v>
      </c>
      <c r="V4170" s="6">
        <v>0</v>
      </c>
      <c r="W4170" s="5">
        <v>0</v>
      </c>
      <c r="X4170" s="6">
        <v>0</v>
      </c>
      <c r="Y4170" s="5">
        <v>0</v>
      </c>
      <c r="Z4170" s="6">
        <v>0</v>
      </c>
      <c r="AA4170" s="5">
        <v>0</v>
      </c>
      <c r="AB4170" s="6">
        <v>0</v>
      </c>
      <c r="AC4170" s="5">
        <v>0</v>
      </c>
      <c r="AD4170" s="6">
        <v>0</v>
      </c>
      <c r="AE4170" s="5">
        <v>0</v>
      </c>
      <c r="AF4170" s="6">
        <v>0</v>
      </c>
    </row>
    <row r="4171" spans="2:32" x14ac:dyDescent="0.35">
      <c r="B4171" s="1" t="s">
        <v>771</v>
      </c>
      <c r="C4171" s="5">
        <v>0</v>
      </c>
      <c r="D4171" s="6">
        <v>0</v>
      </c>
      <c r="E4171" s="5">
        <v>0</v>
      </c>
      <c r="F4171" s="6">
        <v>0</v>
      </c>
      <c r="G4171" s="5">
        <v>0</v>
      </c>
      <c r="H4171" s="6">
        <v>0</v>
      </c>
      <c r="I4171" s="5">
        <v>0</v>
      </c>
      <c r="J4171" s="6">
        <v>0</v>
      </c>
      <c r="K4171" s="5">
        <v>0</v>
      </c>
      <c r="L4171" s="6">
        <v>0</v>
      </c>
      <c r="M4171" s="5">
        <v>0</v>
      </c>
      <c r="N4171" s="6">
        <v>0</v>
      </c>
      <c r="O4171" s="5">
        <v>0</v>
      </c>
      <c r="P4171" s="6">
        <v>0</v>
      </c>
      <c r="Q4171" s="5">
        <v>0</v>
      </c>
      <c r="R4171" s="6">
        <v>0</v>
      </c>
      <c r="S4171" s="5">
        <v>0</v>
      </c>
      <c r="T4171" s="6">
        <v>0</v>
      </c>
      <c r="U4171" s="5">
        <v>0</v>
      </c>
      <c r="V4171" s="6">
        <v>0</v>
      </c>
      <c r="W4171" s="5">
        <v>0</v>
      </c>
      <c r="X4171" s="6">
        <v>0</v>
      </c>
      <c r="Y4171" s="5">
        <v>0</v>
      </c>
      <c r="Z4171" s="6">
        <v>0</v>
      </c>
      <c r="AA4171" s="5">
        <v>0</v>
      </c>
      <c r="AB4171" s="6">
        <v>0</v>
      </c>
      <c r="AC4171" s="5">
        <v>0</v>
      </c>
      <c r="AD4171" s="6">
        <v>0</v>
      </c>
      <c r="AE4171" s="5">
        <v>0</v>
      </c>
      <c r="AF4171" s="6">
        <v>0</v>
      </c>
    </row>
    <row r="4172" spans="2:32" x14ac:dyDescent="0.35">
      <c r="B4172" s="1" t="s">
        <v>772</v>
      </c>
      <c r="C4172" s="5">
        <v>1.6800000000000001E-3</v>
      </c>
      <c r="D4172" s="6">
        <v>1.452</v>
      </c>
      <c r="E4172" s="5">
        <v>0</v>
      </c>
      <c r="F4172" s="6">
        <v>0</v>
      </c>
      <c r="G4172" s="5">
        <v>0</v>
      </c>
      <c r="H4172" s="6">
        <v>0</v>
      </c>
      <c r="I4172" s="5">
        <v>0</v>
      </c>
      <c r="J4172" s="6">
        <v>0</v>
      </c>
      <c r="K4172" s="5">
        <v>0</v>
      </c>
      <c r="L4172" s="6">
        <v>0</v>
      </c>
      <c r="M4172" s="5">
        <v>0</v>
      </c>
      <c r="N4172" s="6">
        <v>0</v>
      </c>
      <c r="O4172" s="5">
        <v>0</v>
      </c>
      <c r="P4172" s="6">
        <v>0</v>
      </c>
      <c r="Q4172" s="5">
        <v>0</v>
      </c>
      <c r="R4172" s="6">
        <v>0</v>
      </c>
      <c r="S4172" s="5">
        <v>0</v>
      </c>
      <c r="T4172" s="6">
        <v>0</v>
      </c>
      <c r="U4172" s="5">
        <v>0</v>
      </c>
      <c r="V4172" s="6">
        <v>0</v>
      </c>
      <c r="W4172" s="5">
        <v>0</v>
      </c>
      <c r="X4172" s="6">
        <v>0</v>
      </c>
      <c r="Y4172" s="5">
        <v>1.5440000000000001E-2</v>
      </c>
      <c r="Z4172" s="6">
        <v>1.452</v>
      </c>
      <c r="AA4172" s="5">
        <v>0</v>
      </c>
      <c r="AB4172" s="6">
        <v>0</v>
      </c>
      <c r="AC4172" s="5">
        <v>0</v>
      </c>
      <c r="AD4172" s="6">
        <v>0</v>
      </c>
      <c r="AE4172" s="5">
        <v>0</v>
      </c>
      <c r="AF4172" s="6">
        <v>0</v>
      </c>
    </row>
    <row r="4173" spans="2:32" x14ac:dyDescent="0.35">
      <c r="B4173" s="1" t="s">
        <v>773</v>
      </c>
      <c r="C4173" s="5">
        <v>2.4599999999999999E-3</v>
      </c>
      <c r="D4173" s="6">
        <v>2.1309999999999998</v>
      </c>
      <c r="E4173" s="5">
        <v>0</v>
      </c>
      <c r="F4173" s="6">
        <v>0</v>
      </c>
      <c r="G4173" s="5">
        <v>0</v>
      </c>
      <c r="H4173" s="6">
        <v>0</v>
      </c>
      <c r="I4173" s="5">
        <v>0</v>
      </c>
      <c r="J4173" s="6">
        <v>0</v>
      </c>
      <c r="K4173" s="5">
        <v>0</v>
      </c>
      <c r="L4173" s="6">
        <v>0</v>
      </c>
      <c r="M4173" s="5">
        <v>0</v>
      </c>
      <c r="N4173" s="6">
        <v>0</v>
      </c>
      <c r="O4173" s="5">
        <v>0</v>
      </c>
      <c r="P4173" s="6">
        <v>0</v>
      </c>
      <c r="Q4173" s="5">
        <v>0</v>
      </c>
      <c r="R4173" s="6">
        <v>0</v>
      </c>
      <c r="S4173" s="5">
        <v>2.1059999999999999E-2</v>
      </c>
      <c r="T4173" s="6">
        <v>2.1309999999999998</v>
      </c>
      <c r="U4173" s="5">
        <v>0</v>
      </c>
      <c r="V4173" s="6">
        <v>0</v>
      </c>
      <c r="W4173" s="5">
        <v>0</v>
      </c>
      <c r="X4173" s="6">
        <v>0</v>
      </c>
      <c r="Y4173" s="5">
        <v>0</v>
      </c>
      <c r="Z4173" s="6">
        <v>0</v>
      </c>
      <c r="AA4173" s="5">
        <v>0</v>
      </c>
      <c r="AB4173" s="6">
        <v>0</v>
      </c>
      <c r="AC4173" s="5">
        <v>0</v>
      </c>
      <c r="AD4173" s="6">
        <v>0</v>
      </c>
      <c r="AE4173" s="5">
        <v>0</v>
      </c>
      <c r="AF4173" s="6">
        <v>0</v>
      </c>
    </row>
    <row r="4174" spans="2:32" x14ac:dyDescent="0.35">
      <c r="B4174" s="1" t="s">
        <v>774</v>
      </c>
      <c r="C4174" s="5">
        <v>0</v>
      </c>
      <c r="D4174" s="6">
        <v>0</v>
      </c>
      <c r="E4174" s="5">
        <v>0</v>
      </c>
      <c r="F4174" s="6">
        <v>0</v>
      </c>
      <c r="G4174" s="5">
        <v>0</v>
      </c>
      <c r="H4174" s="6">
        <v>0</v>
      </c>
      <c r="I4174" s="5">
        <v>0</v>
      </c>
      <c r="J4174" s="6">
        <v>0</v>
      </c>
      <c r="K4174" s="5">
        <v>0</v>
      </c>
      <c r="L4174" s="6">
        <v>0</v>
      </c>
      <c r="M4174" s="5">
        <v>0</v>
      </c>
      <c r="N4174" s="6">
        <v>0</v>
      </c>
      <c r="O4174" s="5">
        <v>0</v>
      </c>
      <c r="P4174" s="6">
        <v>0</v>
      </c>
      <c r="Q4174" s="5">
        <v>0</v>
      </c>
      <c r="R4174" s="6">
        <v>0</v>
      </c>
      <c r="S4174" s="5">
        <v>0</v>
      </c>
      <c r="T4174" s="6">
        <v>0</v>
      </c>
      <c r="U4174" s="5">
        <v>0</v>
      </c>
      <c r="V4174" s="6">
        <v>0</v>
      </c>
      <c r="W4174" s="5">
        <v>0</v>
      </c>
      <c r="X4174" s="6">
        <v>0</v>
      </c>
      <c r="Y4174" s="5">
        <v>0</v>
      </c>
      <c r="Z4174" s="6">
        <v>0</v>
      </c>
      <c r="AA4174" s="5">
        <v>0</v>
      </c>
      <c r="AB4174" s="6">
        <v>0</v>
      </c>
      <c r="AC4174" s="5">
        <v>0</v>
      </c>
      <c r="AD4174" s="6">
        <v>0</v>
      </c>
      <c r="AE4174" s="5">
        <v>0</v>
      </c>
      <c r="AF4174" s="6">
        <v>0</v>
      </c>
    </row>
    <row r="4175" spans="2:32" x14ac:dyDescent="0.35">
      <c r="B4175" s="1" t="s">
        <v>775</v>
      </c>
      <c r="C4175" s="5">
        <v>0</v>
      </c>
      <c r="D4175" s="6">
        <v>0</v>
      </c>
      <c r="E4175" s="5">
        <v>0</v>
      </c>
      <c r="F4175" s="6">
        <v>0</v>
      </c>
      <c r="G4175" s="5">
        <v>0</v>
      </c>
      <c r="H4175" s="6">
        <v>0</v>
      </c>
      <c r="I4175" s="5">
        <v>0</v>
      </c>
      <c r="J4175" s="6">
        <v>0</v>
      </c>
      <c r="K4175" s="5">
        <v>0</v>
      </c>
      <c r="L4175" s="6">
        <v>0</v>
      </c>
      <c r="M4175" s="5">
        <v>0</v>
      </c>
      <c r="N4175" s="6">
        <v>0</v>
      </c>
      <c r="O4175" s="5">
        <v>0</v>
      </c>
      <c r="P4175" s="6">
        <v>0</v>
      </c>
      <c r="Q4175" s="5">
        <v>0</v>
      </c>
      <c r="R4175" s="6">
        <v>0</v>
      </c>
      <c r="S4175" s="5">
        <v>0</v>
      </c>
      <c r="T4175" s="6">
        <v>0</v>
      </c>
      <c r="U4175" s="5">
        <v>0</v>
      </c>
      <c r="V4175" s="6">
        <v>0</v>
      </c>
      <c r="W4175" s="5">
        <v>0</v>
      </c>
      <c r="X4175" s="6">
        <v>0</v>
      </c>
      <c r="Y4175" s="5">
        <v>0</v>
      </c>
      <c r="Z4175" s="6">
        <v>0</v>
      </c>
      <c r="AA4175" s="5">
        <v>0</v>
      </c>
      <c r="AB4175" s="6">
        <v>0</v>
      </c>
      <c r="AC4175" s="5">
        <v>0</v>
      </c>
      <c r="AD4175" s="6">
        <v>0</v>
      </c>
      <c r="AE4175" s="5">
        <v>0</v>
      </c>
      <c r="AF4175" s="6">
        <v>0</v>
      </c>
    </row>
    <row r="4176" spans="2:32" x14ac:dyDescent="0.35">
      <c r="B4176" s="1" t="s">
        <v>776</v>
      </c>
      <c r="C4176" s="5">
        <v>0</v>
      </c>
      <c r="D4176" s="6">
        <v>0</v>
      </c>
      <c r="E4176" s="5">
        <v>0</v>
      </c>
      <c r="F4176" s="6">
        <v>0</v>
      </c>
      <c r="G4176" s="5">
        <v>0</v>
      </c>
      <c r="H4176" s="6">
        <v>0</v>
      </c>
      <c r="I4176" s="5">
        <v>0</v>
      </c>
      <c r="J4176" s="6">
        <v>0</v>
      </c>
      <c r="K4176" s="5">
        <v>0</v>
      </c>
      <c r="L4176" s="6">
        <v>0</v>
      </c>
      <c r="M4176" s="5">
        <v>0</v>
      </c>
      <c r="N4176" s="6">
        <v>0</v>
      </c>
      <c r="O4176" s="5">
        <v>0</v>
      </c>
      <c r="P4176" s="6">
        <v>0</v>
      </c>
      <c r="Q4176" s="5">
        <v>0</v>
      </c>
      <c r="R4176" s="6">
        <v>0</v>
      </c>
      <c r="S4176" s="5">
        <v>0</v>
      </c>
      <c r="T4176" s="6">
        <v>0</v>
      </c>
      <c r="U4176" s="5">
        <v>0</v>
      </c>
      <c r="V4176" s="6">
        <v>0</v>
      </c>
      <c r="W4176" s="5">
        <v>0</v>
      </c>
      <c r="X4176" s="6">
        <v>0</v>
      </c>
      <c r="Y4176" s="5">
        <v>0</v>
      </c>
      <c r="Z4176" s="6">
        <v>0</v>
      </c>
      <c r="AA4176" s="5">
        <v>0</v>
      </c>
      <c r="AB4176" s="6">
        <v>0</v>
      </c>
      <c r="AC4176" s="5">
        <v>0</v>
      </c>
      <c r="AD4176" s="6">
        <v>0</v>
      </c>
      <c r="AE4176" s="5">
        <v>0</v>
      </c>
      <c r="AF4176" s="6">
        <v>0</v>
      </c>
    </row>
    <row r="4177" spans="2:32" x14ac:dyDescent="0.35">
      <c r="B4177" s="1" t="s">
        <v>777</v>
      </c>
      <c r="C4177" s="5">
        <v>0</v>
      </c>
      <c r="D4177" s="6">
        <v>0</v>
      </c>
      <c r="E4177" s="5">
        <v>0</v>
      </c>
      <c r="F4177" s="6">
        <v>0</v>
      </c>
      <c r="G4177" s="5">
        <v>0</v>
      </c>
      <c r="H4177" s="6">
        <v>0</v>
      </c>
      <c r="I4177" s="5">
        <v>0</v>
      </c>
      <c r="J4177" s="6">
        <v>0</v>
      </c>
      <c r="K4177" s="5">
        <v>0</v>
      </c>
      <c r="L4177" s="6">
        <v>0</v>
      </c>
      <c r="M4177" s="5">
        <v>0</v>
      </c>
      <c r="N4177" s="6">
        <v>0</v>
      </c>
      <c r="O4177" s="5">
        <v>0</v>
      </c>
      <c r="P4177" s="6">
        <v>0</v>
      </c>
      <c r="Q4177" s="5">
        <v>0</v>
      </c>
      <c r="R4177" s="6">
        <v>0</v>
      </c>
      <c r="S4177" s="5">
        <v>0</v>
      </c>
      <c r="T4177" s="6">
        <v>0</v>
      </c>
      <c r="U4177" s="5">
        <v>0</v>
      </c>
      <c r="V4177" s="6">
        <v>0</v>
      </c>
      <c r="W4177" s="5">
        <v>0</v>
      </c>
      <c r="X4177" s="6">
        <v>0</v>
      </c>
      <c r="Y4177" s="5">
        <v>0</v>
      </c>
      <c r="Z4177" s="6">
        <v>0</v>
      </c>
      <c r="AA4177" s="5">
        <v>0</v>
      </c>
      <c r="AB4177" s="6">
        <v>0</v>
      </c>
      <c r="AC4177" s="5">
        <v>0</v>
      </c>
      <c r="AD4177" s="6">
        <v>0</v>
      </c>
      <c r="AE4177" s="5">
        <v>0</v>
      </c>
      <c r="AF4177" s="6">
        <v>0</v>
      </c>
    </row>
    <row r="4178" spans="2:32" x14ac:dyDescent="0.35">
      <c r="B4178" s="1" t="s">
        <v>778</v>
      </c>
      <c r="C4178" s="5">
        <v>0</v>
      </c>
      <c r="D4178" s="6">
        <v>0</v>
      </c>
      <c r="E4178" s="5">
        <v>0</v>
      </c>
      <c r="F4178" s="6">
        <v>0</v>
      </c>
      <c r="G4178" s="5">
        <v>0</v>
      </c>
      <c r="H4178" s="6">
        <v>0</v>
      </c>
      <c r="I4178" s="5">
        <v>0</v>
      </c>
      <c r="J4178" s="6">
        <v>0</v>
      </c>
      <c r="K4178" s="5">
        <v>0</v>
      </c>
      <c r="L4178" s="6">
        <v>0</v>
      </c>
      <c r="M4178" s="5">
        <v>0</v>
      </c>
      <c r="N4178" s="6">
        <v>0</v>
      </c>
      <c r="O4178" s="5">
        <v>0</v>
      </c>
      <c r="P4178" s="6">
        <v>0</v>
      </c>
      <c r="Q4178" s="5">
        <v>0</v>
      </c>
      <c r="R4178" s="6">
        <v>0</v>
      </c>
      <c r="S4178" s="5">
        <v>0</v>
      </c>
      <c r="T4178" s="6">
        <v>0</v>
      </c>
      <c r="U4178" s="5">
        <v>0</v>
      </c>
      <c r="V4178" s="6">
        <v>0</v>
      </c>
      <c r="W4178" s="5">
        <v>0</v>
      </c>
      <c r="X4178" s="6">
        <v>0</v>
      </c>
      <c r="Y4178" s="5">
        <v>0</v>
      </c>
      <c r="Z4178" s="6">
        <v>0</v>
      </c>
      <c r="AA4178" s="5">
        <v>0</v>
      </c>
      <c r="AB4178" s="6">
        <v>0</v>
      </c>
      <c r="AC4178" s="5">
        <v>0</v>
      </c>
      <c r="AD4178" s="6">
        <v>0</v>
      </c>
      <c r="AE4178" s="5">
        <v>0</v>
      </c>
      <c r="AF4178" s="6">
        <v>0</v>
      </c>
    </row>
    <row r="4179" spans="2:32" x14ac:dyDescent="0.35">
      <c r="B4179" s="1" t="s">
        <v>779</v>
      </c>
      <c r="C4179" s="5">
        <v>0</v>
      </c>
      <c r="D4179" s="6">
        <v>0</v>
      </c>
      <c r="E4179" s="5">
        <v>0</v>
      </c>
      <c r="F4179" s="6">
        <v>0</v>
      </c>
      <c r="G4179" s="5">
        <v>0</v>
      </c>
      <c r="H4179" s="6">
        <v>0</v>
      </c>
      <c r="I4179" s="5">
        <v>0</v>
      </c>
      <c r="J4179" s="6">
        <v>0</v>
      </c>
      <c r="K4179" s="5">
        <v>0</v>
      </c>
      <c r="L4179" s="6">
        <v>0</v>
      </c>
      <c r="M4179" s="5">
        <v>0</v>
      </c>
      <c r="N4179" s="6">
        <v>0</v>
      </c>
      <c r="O4179" s="5">
        <v>0</v>
      </c>
      <c r="P4179" s="6">
        <v>0</v>
      </c>
      <c r="Q4179" s="5">
        <v>0</v>
      </c>
      <c r="R4179" s="6">
        <v>0</v>
      </c>
      <c r="S4179" s="5">
        <v>0</v>
      </c>
      <c r="T4179" s="6">
        <v>0</v>
      </c>
      <c r="U4179" s="5">
        <v>0</v>
      </c>
      <c r="V4179" s="6">
        <v>0</v>
      </c>
      <c r="W4179" s="5">
        <v>0</v>
      </c>
      <c r="X4179" s="6">
        <v>0</v>
      </c>
      <c r="Y4179" s="5">
        <v>0</v>
      </c>
      <c r="Z4179" s="6">
        <v>0</v>
      </c>
      <c r="AA4179" s="5">
        <v>0</v>
      </c>
      <c r="AB4179" s="6">
        <v>0</v>
      </c>
      <c r="AC4179" s="5">
        <v>0</v>
      </c>
      <c r="AD4179" s="6">
        <v>0</v>
      </c>
      <c r="AE4179" s="5">
        <v>0</v>
      </c>
      <c r="AF4179" s="6">
        <v>0</v>
      </c>
    </row>
    <row r="4180" spans="2:32" x14ac:dyDescent="0.35">
      <c r="B4180" s="1" t="s">
        <v>317</v>
      </c>
      <c r="C4180" s="5">
        <v>0</v>
      </c>
      <c r="D4180" s="6">
        <v>0</v>
      </c>
      <c r="E4180" s="5">
        <v>0</v>
      </c>
      <c r="F4180" s="6">
        <v>0</v>
      </c>
      <c r="G4180" s="5">
        <v>0</v>
      </c>
      <c r="H4180" s="6">
        <v>0</v>
      </c>
      <c r="I4180" s="5">
        <v>0</v>
      </c>
      <c r="J4180" s="6">
        <v>0</v>
      </c>
      <c r="K4180" s="5">
        <v>0</v>
      </c>
      <c r="L4180" s="6">
        <v>0</v>
      </c>
      <c r="M4180" s="5">
        <v>0</v>
      </c>
      <c r="N4180" s="6">
        <v>0</v>
      </c>
      <c r="O4180" s="5">
        <v>0</v>
      </c>
      <c r="P4180" s="6">
        <v>0</v>
      </c>
      <c r="Q4180" s="5">
        <v>0</v>
      </c>
      <c r="R4180" s="6">
        <v>0</v>
      </c>
      <c r="S4180" s="5">
        <v>0</v>
      </c>
      <c r="T4180" s="6">
        <v>0</v>
      </c>
      <c r="U4180" s="5">
        <v>0</v>
      </c>
      <c r="V4180" s="6">
        <v>0</v>
      </c>
      <c r="W4180" s="5">
        <v>0</v>
      </c>
      <c r="X4180" s="6">
        <v>0</v>
      </c>
      <c r="Y4180" s="5">
        <v>0</v>
      </c>
      <c r="Z4180" s="6">
        <v>0</v>
      </c>
      <c r="AA4180" s="5">
        <v>0</v>
      </c>
      <c r="AB4180" s="6">
        <v>0</v>
      </c>
      <c r="AC4180" s="5">
        <v>0</v>
      </c>
      <c r="AD4180" s="6">
        <v>0</v>
      </c>
      <c r="AE4180" s="5">
        <v>0</v>
      </c>
      <c r="AF4180" s="6">
        <v>0</v>
      </c>
    </row>
    <row r="4181" spans="2:32" x14ac:dyDescent="0.35">
      <c r="B4181" s="1" t="s">
        <v>319</v>
      </c>
      <c r="C4181" s="5">
        <v>0</v>
      </c>
      <c r="D4181" s="6">
        <v>0</v>
      </c>
      <c r="E4181" s="5">
        <v>0</v>
      </c>
      <c r="F4181" s="6">
        <v>0</v>
      </c>
      <c r="G4181" s="5">
        <v>0</v>
      </c>
      <c r="H4181" s="6">
        <v>0</v>
      </c>
      <c r="I4181" s="5">
        <v>0</v>
      </c>
      <c r="J4181" s="6">
        <v>0</v>
      </c>
      <c r="K4181" s="5">
        <v>0</v>
      </c>
      <c r="L4181" s="6">
        <v>0</v>
      </c>
      <c r="M4181" s="5">
        <v>0</v>
      </c>
      <c r="N4181" s="6">
        <v>0</v>
      </c>
      <c r="O4181" s="5">
        <v>0</v>
      </c>
      <c r="P4181" s="6">
        <v>0</v>
      </c>
      <c r="Q4181" s="5">
        <v>0</v>
      </c>
      <c r="R4181" s="6">
        <v>0</v>
      </c>
      <c r="S4181" s="5">
        <v>0</v>
      </c>
      <c r="T4181" s="6">
        <v>0</v>
      </c>
      <c r="U4181" s="5">
        <v>0</v>
      </c>
      <c r="V4181" s="6">
        <v>0</v>
      </c>
      <c r="W4181" s="5">
        <v>0</v>
      </c>
      <c r="X4181" s="6">
        <v>0</v>
      </c>
      <c r="Y4181" s="5">
        <v>0</v>
      </c>
      <c r="Z4181" s="6">
        <v>0</v>
      </c>
      <c r="AA4181" s="5">
        <v>0</v>
      </c>
      <c r="AB4181" s="6">
        <v>0</v>
      </c>
      <c r="AC4181" s="5">
        <v>0</v>
      </c>
      <c r="AD4181" s="6">
        <v>0</v>
      </c>
      <c r="AE4181" s="5">
        <v>0</v>
      </c>
      <c r="AF4181" s="6">
        <v>0</v>
      </c>
    </row>
    <row r="4182" spans="2:32" x14ac:dyDescent="0.35">
      <c r="B4182" s="1" t="s">
        <v>320</v>
      </c>
      <c r="C4182" s="5">
        <v>0</v>
      </c>
      <c r="D4182" s="6">
        <v>0</v>
      </c>
      <c r="E4182" s="5">
        <v>0</v>
      </c>
      <c r="F4182" s="6">
        <v>0</v>
      </c>
      <c r="G4182" s="5">
        <v>0</v>
      </c>
      <c r="H4182" s="6">
        <v>0</v>
      </c>
      <c r="I4182" s="5">
        <v>0</v>
      </c>
      <c r="J4182" s="6">
        <v>0</v>
      </c>
      <c r="K4182" s="5">
        <v>0</v>
      </c>
      <c r="L4182" s="6">
        <v>0</v>
      </c>
      <c r="M4182" s="5">
        <v>0</v>
      </c>
      <c r="N4182" s="6">
        <v>0</v>
      </c>
      <c r="O4182" s="5">
        <v>0</v>
      </c>
      <c r="P4182" s="6">
        <v>0</v>
      </c>
      <c r="Q4182" s="5">
        <v>0</v>
      </c>
      <c r="R4182" s="6">
        <v>0</v>
      </c>
      <c r="S4182" s="5">
        <v>0</v>
      </c>
      <c r="T4182" s="6">
        <v>0</v>
      </c>
      <c r="U4182" s="5">
        <v>0</v>
      </c>
      <c r="V4182" s="6">
        <v>0</v>
      </c>
      <c r="W4182" s="5">
        <v>0</v>
      </c>
      <c r="X4182" s="6">
        <v>0</v>
      </c>
      <c r="Y4182" s="5">
        <v>0</v>
      </c>
      <c r="Z4182" s="6">
        <v>0</v>
      </c>
      <c r="AA4182" s="5">
        <v>0</v>
      </c>
      <c r="AB4182" s="6">
        <v>0</v>
      </c>
      <c r="AC4182" s="5">
        <v>0</v>
      </c>
      <c r="AD4182" s="6">
        <v>0</v>
      </c>
      <c r="AE4182" s="5">
        <v>0</v>
      </c>
      <c r="AF4182" s="6">
        <v>0</v>
      </c>
    </row>
    <row r="4183" spans="2:32" x14ac:dyDescent="0.35">
      <c r="B4183" s="1" t="s">
        <v>321</v>
      </c>
      <c r="C4183" s="5">
        <v>0</v>
      </c>
      <c r="D4183" s="6">
        <v>0</v>
      </c>
      <c r="E4183" s="5">
        <v>0</v>
      </c>
      <c r="F4183" s="6">
        <v>0</v>
      </c>
      <c r="G4183" s="5">
        <v>0</v>
      </c>
      <c r="H4183" s="6">
        <v>0</v>
      </c>
      <c r="I4183" s="5">
        <v>0</v>
      </c>
      <c r="J4183" s="6">
        <v>0</v>
      </c>
      <c r="K4183" s="5">
        <v>0</v>
      </c>
      <c r="L4183" s="6">
        <v>0</v>
      </c>
      <c r="M4183" s="5">
        <v>0</v>
      </c>
      <c r="N4183" s="6">
        <v>0</v>
      </c>
      <c r="O4183" s="5">
        <v>0</v>
      </c>
      <c r="P4183" s="6">
        <v>0</v>
      </c>
      <c r="Q4183" s="5">
        <v>0</v>
      </c>
      <c r="R4183" s="6">
        <v>0</v>
      </c>
      <c r="S4183" s="5">
        <v>0</v>
      </c>
      <c r="T4183" s="6">
        <v>0</v>
      </c>
      <c r="U4183" s="5">
        <v>0</v>
      </c>
      <c r="V4183" s="6">
        <v>0</v>
      </c>
      <c r="W4183" s="5">
        <v>0</v>
      </c>
      <c r="X4183" s="6">
        <v>0</v>
      </c>
      <c r="Y4183" s="5">
        <v>0</v>
      </c>
      <c r="Z4183" s="6">
        <v>0</v>
      </c>
      <c r="AA4183" s="5">
        <v>0</v>
      </c>
      <c r="AB4183" s="6">
        <v>0</v>
      </c>
      <c r="AC4183" s="5">
        <v>0</v>
      </c>
      <c r="AD4183" s="6">
        <v>0</v>
      </c>
      <c r="AE4183" s="5">
        <v>0</v>
      </c>
      <c r="AF4183" s="6">
        <v>0</v>
      </c>
    </row>
    <row r="4184" spans="2:32" x14ac:dyDescent="0.35">
      <c r="B4184" s="1" t="s">
        <v>322</v>
      </c>
      <c r="C4184" s="5">
        <v>1.3999999999999999E-4</v>
      </c>
      <c r="D4184" s="6">
        <v>0.121</v>
      </c>
      <c r="E4184" s="5">
        <v>0</v>
      </c>
      <c r="F4184" s="6">
        <v>0</v>
      </c>
      <c r="G4184" s="5">
        <v>0</v>
      </c>
      <c r="H4184" s="6">
        <v>0</v>
      </c>
      <c r="I4184" s="5">
        <v>0</v>
      </c>
      <c r="J4184" s="6">
        <v>0</v>
      </c>
      <c r="K4184" s="5">
        <v>0</v>
      </c>
      <c r="L4184" s="6">
        <v>0</v>
      </c>
      <c r="M4184" s="5">
        <v>0</v>
      </c>
      <c r="N4184" s="6">
        <v>0</v>
      </c>
      <c r="O4184" s="5">
        <v>0</v>
      </c>
      <c r="P4184" s="6">
        <v>0</v>
      </c>
      <c r="Q4184" s="5">
        <v>0</v>
      </c>
      <c r="R4184" s="6">
        <v>0</v>
      </c>
      <c r="S4184" s="5">
        <v>0</v>
      </c>
      <c r="T4184" s="6">
        <v>0</v>
      </c>
      <c r="U4184" s="5">
        <v>0</v>
      </c>
      <c r="V4184" s="6">
        <v>0</v>
      </c>
      <c r="W4184" s="5">
        <v>7.79E-3</v>
      </c>
      <c r="X4184" s="6">
        <v>0.121</v>
      </c>
      <c r="Y4184" s="5">
        <v>0</v>
      </c>
      <c r="Z4184" s="6">
        <v>0</v>
      </c>
      <c r="AA4184" s="5">
        <v>0</v>
      </c>
      <c r="AB4184" s="6">
        <v>0</v>
      </c>
      <c r="AC4184" s="5">
        <v>0</v>
      </c>
      <c r="AD4184" s="6">
        <v>0</v>
      </c>
      <c r="AE4184" s="5">
        <v>0</v>
      </c>
      <c r="AF4184" s="6">
        <v>0</v>
      </c>
    </row>
    <row r="4185" spans="2:32" x14ac:dyDescent="0.35">
      <c r="B4185" s="1" t="s">
        <v>323</v>
      </c>
      <c r="C4185" s="5">
        <v>0</v>
      </c>
      <c r="D4185" s="6">
        <v>0</v>
      </c>
      <c r="E4185" s="5">
        <v>0</v>
      </c>
      <c r="F4185" s="6">
        <v>0</v>
      </c>
      <c r="G4185" s="5">
        <v>0</v>
      </c>
      <c r="H4185" s="6">
        <v>0</v>
      </c>
      <c r="I4185" s="5">
        <v>0</v>
      </c>
      <c r="J4185" s="6">
        <v>0</v>
      </c>
      <c r="K4185" s="5">
        <v>0</v>
      </c>
      <c r="L4185" s="6">
        <v>0</v>
      </c>
      <c r="M4185" s="5">
        <v>0</v>
      </c>
      <c r="N4185" s="6">
        <v>0</v>
      </c>
      <c r="O4185" s="5">
        <v>0</v>
      </c>
      <c r="P4185" s="6">
        <v>0</v>
      </c>
      <c r="Q4185" s="5">
        <v>0</v>
      </c>
      <c r="R4185" s="6">
        <v>0</v>
      </c>
      <c r="S4185" s="5">
        <v>0</v>
      </c>
      <c r="T4185" s="6">
        <v>0</v>
      </c>
      <c r="U4185" s="5">
        <v>0</v>
      </c>
      <c r="V4185" s="6">
        <v>0</v>
      </c>
      <c r="W4185" s="5">
        <v>0</v>
      </c>
      <c r="X4185" s="6">
        <v>0</v>
      </c>
      <c r="Y4185" s="5">
        <v>0</v>
      </c>
      <c r="Z4185" s="6">
        <v>0</v>
      </c>
      <c r="AA4185" s="5">
        <v>0</v>
      </c>
      <c r="AB4185" s="6">
        <v>0</v>
      </c>
      <c r="AC4185" s="5">
        <v>0</v>
      </c>
      <c r="AD4185" s="6">
        <v>0</v>
      </c>
      <c r="AE4185" s="5">
        <v>0</v>
      </c>
      <c r="AF4185" s="6">
        <v>0</v>
      </c>
    </row>
    <row r="4186" spans="2:32" x14ac:dyDescent="0.35">
      <c r="B4186" s="1" t="s">
        <v>325</v>
      </c>
      <c r="C4186" s="5">
        <v>0</v>
      </c>
      <c r="D4186" s="6">
        <v>0</v>
      </c>
      <c r="E4186" s="5">
        <v>0</v>
      </c>
      <c r="F4186" s="6">
        <v>0</v>
      </c>
      <c r="G4186" s="5">
        <v>0</v>
      </c>
      <c r="H4186" s="6">
        <v>0</v>
      </c>
      <c r="I4186" s="5">
        <v>0</v>
      </c>
      <c r="J4186" s="6">
        <v>0</v>
      </c>
      <c r="K4186" s="5">
        <v>0</v>
      </c>
      <c r="L4186" s="6">
        <v>0</v>
      </c>
      <c r="M4186" s="5">
        <v>0</v>
      </c>
      <c r="N4186" s="6">
        <v>0</v>
      </c>
      <c r="O4186" s="5">
        <v>0</v>
      </c>
      <c r="P4186" s="6">
        <v>0</v>
      </c>
      <c r="Q4186" s="5">
        <v>0</v>
      </c>
      <c r="R4186" s="6">
        <v>0</v>
      </c>
      <c r="S4186" s="5">
        <v>0</v>
      </c>
      <c r="T4186" s="6">
        <v>0</v>
      </c>
      <c r="U4186" s="5">
        <v>0</v>
      </c>
      <c r="V4186" s="6">
        <v>0</v>
      </c>
      <c r="W4186" s="5">
        <v>0</v>
      </c>
      <c r="X4186" s="6">
        <v>0</v>
      </c>
      <c r="Y4186" s="5">
        <v>0</v>
      </c>
      <c r="Z4186" s="6">
        <v>0</v>
      </c>
      <c r="AA4186" s="5">
        <v>0</v>
      </c>
      <c r="AB4186" s="6">
        <v>0</v>
      </c>
      <c r="AC4186" s="5">
        <v>0</v>
      </c>
      <c r="AD4186" s="6">
        <v>0</v>
      </c>
      <c r="AE4186" s="5">
        <v>0</v>
      </c>
      <c r="AF4186" s="6">
        <v>0</v>
      </c>
    </row>
    <row r="4187" spans="2:32" x14ac:dyDescent="0.35">
      <c r="B4187" s="1" t="s">
        <v>780</v>
      </c>
      <c r="C4187" s="5">
        <v>0</v>
      </c>
      <c r="D4187" s="6">
        <v>0</v>
      </c>
      <c r="E4187" s="5">
        <v>0</v>
      </c>
      <c r="F4187" s="6">
        <v>0</v>
      </c>
      <c r="G4187" s="5">
        <v>0</v>
      </c>
      <c r="H4187" s="6">
        <v>0</v>
      </c>
      <c r="I4187" s="5">
        <v>0</v>
      </c>
      <c r="J4187" s="6">
        <v>0</v>
      </c>
      <c r="K4187" s="5">
        <v>0</v>
      </c>
      <c r="L4187" s="6">
        <v>0</v>
      </c>
      <c r="M4187" s="5">
        <v>0</v>
      </c>
      <c r="N4187" s="6">
        <v>0</v>
      </c>
      <c r="O4187" s="5">
        <v>0</v>
      </c>
      <c r="P4187" s="6">
        <v>0</v>
      </c>
      <c r="Q4187" s="5">
        <v>0</v>
      </c>
      <c r="R4187" s="6">
        <v>0</v>
      </c>
      <c r="S4187" s="5">
        <v>0</v>
      </c>
      <c r="T4187" s="6">
        <v>0</v>
      </c>
      <c r="U4187" s="5">
        <v>0</v>
      </c>
      <c r="V4187" s="6">
        <v>0</v>
      </c>
      <c r="W4187" s="5">
        <v>0</v>
      </c>
      <c r="X4187" s="6">
        <v>0</v>
      </c>
      <c r="Y4187" s="5">
        <v>0</v>
      </c>
      <c r="Z4187" s="6">
        <v>0</v>
      </c>
      <c r="AA4187" s="5">
        <v>0</v>
      </c>
      <c r="AB4187" s="6">
        <v>0</v>
      </c>
      <c r="AC4187" s="5">
        <v>0</v>
      </c>
      <c r="AD4187" s="6">
        <v>0</v>
      </c>
      <c r="AE4187" s="5">
        <v>0</v>
      </c>
      <c r="AF4187" s="6">
        <v>0</v>
      </c>
    </row>
    <row r="4188" spans="2:32" x14ac:dyDescent="0.35">
      <c r="B4188" s="1" t="s">
        <v>781</v>
      </c>
      <c r="C4188" s="5">
        <v>0</v>
      </c>
      <c r="D4188" s="6">
        <v>0</v>
      </c>
      <c r="E4188" s="5">
        <v>0</v>
      </c>
      <c r="F4188" s="6">
        <v>0</v>
      </c>
      <c r="G4188" s="5">
        <v>0</v>
      </c>
      <c r="H4188" s="6">
        <v>0</v>
      </c>
      <c r="I4188" s="5">
        <v>0</v>
      </c>
      <c r="J4188" s="6">
        <v>0</v>
      </c>
      <c r="K4188" s="5">
        <v>0</v>
      </c>
      <c r="L4188" s="6">
        <v>0</v>
      </c>
      <c r="M4188" s="5">
        <v>0</v>
      </c>
      <c r="N4188" s="6">
        <v>0</v>
      </c>
      <c r="O4188" s="5">
        <v>0</v>
      </c>
      <c r="P4188" s="6">
        <v>0</v>
      </c>
      <c r="Q4188" s="5">
        <v>0</v>
      </c>
      <c r="R4188" s="6">
        <v>0</v>
      </c>
      <c r="S4188" s="5">
        <v>0</v>
      </c>
      <c r="T4188" s="6">
        <v>0</v>
      </c>
      <c r="U4188" s="5">
        <v>0</v>
      </c>
      <c r="V4188" s="6">
        <v>0</v>
      </c>
      <c r="W4188" s="5">
        <v>0</v>
      </c>
      <c r="X4188" s="6">
        <v>0</v>
      </c>
      <c r="Y4188" s="5">
        <v>0</v>
      </c>
      <c r="Z4188" s="6">
        <v>0</v>
      </c>
      <c r="AA4188" s="5">
        <v>0</v>
      </c>
      <c r="AB4188" s="6">
        <v>0</v>
      </c>
      <c r="AC4188" s="5">
        <v>0</v>
      </c>
      <c r="AD4188" s="6">
        <v>0</v>
      </c>
      <c r="AE4188" s="5">
        <v>0</v>
      </c>
      <c r="AF4188" s="6">
        <v>0</v>
      </c>
    </row>
    <row r="4189" spans="2:32" x14ac:dyDescent="0.35">
      <c r="B4189" s="1" t="s">
        <v>782</v>
      </c>
      <c r="C4189" s="5">
        <v>0</v>
      </c>
      <c r="D4189" s="6">
        <v>0</v>
      </c>
      <c r="E4189" s="5">
        <v>0</v>
      </c>
      <c r="F4189" s="6">
        <v>0</v>
      </c>
      <c r="G4189" s="5">
        <v>0</v>
      </c>
      <c r="H4189" s="6">
        <v>0</v>
      </c>
      <c r="I4189" s="5">
        <v>0</v>
      </c>
      <c r="J4189" s="6">
        <v>0</v>
      </c>
      <c r="K4189" s="5">
        <v>0</v>
      </c>
      <c r="L4189" s="6">
        <v>0</v>
      </c>
      <c r="M4189" s="5">
        <v>0</v>
      </c>
      <c r="N4189" s="6">
        <v>0</v>
      </c>
      <c r="O4189" s="5">
        <v>0</v>
      </c>
      <c r="P4189" s="6">
        <v>0</v>
      </c>
      <c r="Q4189" s="5">
        <v>0</v>
      </c>
      <c r="R4189" s="6">
        <v>0</v>
      </c>
      <c r="S4189" s="5">
        <v>0</v>
      </c>
      <c r="T4189" s="6">
        <v>0</v>
      </c>
      <c r="U4189" s="5">
        <v>0</v>
      </c>
      <c r="V4189" s="6">
        <v>0</v>
      </c>
      <c r="W4189" s="5">
        <v>0</v>
      </c>
      <c r="X4189" s="6">
        <v>0</v>
      </c>
      <c r="Y4189" s="5">
        <v>0</v>
      </c>
      <c r="Z4189" s="6">
        <v>0</v>
      </c>
      <c r="AA4189" s="5">
        <v>0</v>
      </c>
      <c r="AB4189" s="6">
        <v>0</v>
      </c>
      <c r="AC4189" s="5">
        <v>0</v>
      </c>
      <c r="AD4189" s="6">
        <v>0</v>
      </c>
      <c r="AE4189" s="5">
        <v>0</v>
      </c>
      <c r="AF4189" s="6">
        <v>0</v>
      </c>
    </row>
    <row r="4190" spans="2:32" x14ac:dyDescent="0.35">
      <c r="B4190" s="1" t="s">
        <v>783</v>
      </c>
      <c r="C4190" s="5">
        <v>0</v>
      </c>
      <c r="D4190" s="6">
        <v>0</v>
      </c>
      <c r="E4190" s="5">
        <v>0</v>
      </c>
      <c r="F4190" s="6">
        <v>0</v>
      </c>
      <c r="G4190" s="5">
        <v>0</v>
      </c>
      <c r="H4190" s="6">
        <v>0</v>
      </c>
      <c r="I4190" s="5">
        <v>0</v>
      </c>
      <c r="J4190" s="6">
        <v>0</v>
      </c>
      <c r="K4190" s="5">
        <v>0</v>
      </c>
      <c r="L4190" s="6">
        <v>0</v>
      </c>
      <c r="M4190" s="5">
        <v>0</v>
      </c>
      <c r="N4190" s="6">
        <v>0</v>
      </c>
      <c r="O4190" s="5">
        <v>0</v>
      </c>
      <c r="P4190" s="6">
        <v>0</v>
      </c>
      <c r="Q4190" s="5">
        <v>0</v>
      </c>
      <c r="R4190" s="6">
        <v>0</v>
      </c>
      <c r="S4190" s="5">
        <v>0</v>
      </c>
      <c r="T4190" s="6">
        <v>0</v>
      </c>
      <c r="U4190" s="5">
        <v>0</v>
      </c>
      <c r="V4190" s="6">
        <v>0</v>
      </c>
      <c r="W4190" s="5">
        <v>0</v>
      </c>
      <c r="X4190" s="6">
        <v>0</v>
      </c>
      <c r="Y4190" s="5">
        <v>0</v>
      </c>
      <c r="Z4190" s="6">
        <v>0</v>
      </c>
      <c r="AA4190" s="5">
        <v>0</v>
      </c>
      <c r="AB4190" s="6">
        <v>0</v>
      </c>
      <c r="AC4190" s="5">
        <v>0</v>
      </c>
      <c r="AD4190" s="6">
        <v>0</v>
      </c>
      <c r="AE4190" s="5">
        <v>0</v>
      </c>
      <c r="AF4190" s="6">
        <v>0</v>
      </c>
    </row>
    <row r="4191" spans="2:32" x14ac:dyDescent="0.35">
      <c r="B4191" s="1" t="s">
        <v>784</v>
      </c>
      <c r="C4191" s="5">
        <v>0</v>
      </c>
      <c r="D4191" s="6">
        <v>0</v>
      </c>
      <c r="E4191" s="5">
        <v>0</v>
      </c>
      <c r="F4191" s="6">
        <v>0</v>
      </c>
      <c r="G4191" s="5">
        <v>0</v>
      </c>
      <c r="H4191" s="6">
        <v>0</v>
      </c>
      <c r="I4191" s="5">
        <v>0</v>
      </c>
      <c r="J4191" s="6">
        <v>0</v>
      </c>
      <c r="K4191" s="5">
        <v>0</v>
      </c>
      <c r="L4191" s="6">
        <v>0</v>
      </c>
      <c r="M4191" s="5">
        <v>0</v>
      </c>
      <c r="N4191" s="6">
        <v>0</v>
      </c>
      <c r="O4191" s="5">
        <v>0</v>
      </c>
      <c r="P4191" s="6">
        <v>0</v>
      </c>
      <c r="Q4191" s="5">
        <v>0</v>
      </c>
      <c r="R4191" s="6">
        <v>0</v>
      </c>
      <c r="S4191" s="5">
        <v>0</v>
      </c>
      <c r="T4191" s="6">
        <v>0</v>
      </c>
      <c r="U4191" s="5">
        <v>0</v>
      </c>
      <c r="V4191" s="6">
        <v>0</v>
      </c>
      <c r="W4191" s="5">
        <v>0</v>
      </c>
      <c r="X4191" s="6">
        <v>0</v>
      </c>
      <c r="Y4191" s="5">
        <v>0</v>
      </c>
      <c r="Z4191" s="6">
        <v>0</v>
      </c>
      <c r="AA4191" s="5">
        <v>0</v>
      </c>
      <c r="AB4191" s="6">
        <v>0</v>
      </c>
      <c r="AC4191" s="5">
        <v>0</v>
      </c>
      <c r="AD4191" s="6">
        <v>0</v>
      </c>
      <c r="AE4191" s="5">
        <v>0</v>
      </c>
      <c r="AF4191" s="6">
        <v>0</v>
      </c>
    </row>
    <row r="4192" spans="2:32" x14ac:dyDescent="0.35">
      <c r="B4192" s="1" t="s">
        <v>785</v>
      </c>
      <c r="C4192" s="5">
        <v>0</v>
      </c>
      <c r="D4192" s="6">
        <v>0</v>
      </c>
      <c r="E4192" s="5">
        <v>0</v>
      </c>
      <c r="F4192" s="6">
        <v>0</v>
      </c>
      <c r="G4192" s="5">
        <v>0</v>
      </c>
      <c r="H4192" s="6">
        <v>0</v>
      </c>
      <c r="I4192" s="5">
        <v>0</v>
      </c>
      <c r="J4192" s="6">
        <v>0</v>
      </c>
      <c r="K4192" s="5">
        <v>0</v>
      </c>
      <c r="L4192" s="6">
        <v>0</v>
      </c>
      <c r="M4192" s="5">
        <v>0</v>
      </c>
      <c r="N4192" s="6">
        <v>0</v>
      </c>
      <c r="O4192" s="5">
        <v>0</v>
      </c>
      <c r="P4192" s="6">
        <v>0</v>
      </c>
      <c r="Q4192" s="5">
        <v>0</v>
      </c>
      <c r="R4192" s="6">
        <v>0</v>
      </c>
      <c r="S4192" s="5">
        <v>0</v>
      </c>
      <c r="T4192" s="6">
        <v>0</v>
      </c>
      <c r="U4192" s="5">
        <v>0</v>
      </c>
      <c r="V4192" s="6">
        <v>0</v>
      </c>
      <c r="W4192" s="5">
        <v>0</v>
      </c>
      <c r="X4192" s="6">
        <v>0</v>
      </c>
      <c r="Y4192" s="5">
        <v>0</v>
      </c>
      <c r="Z4192" s="6">
        <v>0</v>
      </c>
      <c r="AA4192" s="5">
        <v>0</v>
      </c>
      <c r="AB4192" s="6">
        <v>0</v>
      </c>
      <c r="AC4192" s="5">
        <v>0</v>
      </c>
      <c r="AD4192" s="6">
        <v>0</v>
      </c>
      <c r="AE4192" s="5">
        <v>0</v>
      </c>
      <c r="AF4192" s="6">
        <v>0</v>
      </c>
    </row>
    <row r="4193" spans="2:32" x14ac:dyDescent="0.35">
      <c r="B4193" s="1" t="s">
        <v>786</v>
      </c>
      <c r="C4193" s="5">
        <v>0</v>
      </c>
      <c r="D4193" s="6">
        <v>0</v>
      </c>
      <c r="E4193" s="5">
        <v>0</v>
      </c>
      <c r="F4193" s="6">
        <v>0</v>
      </c>
      <c r="G4193" s="5">
        <v>0</v>
      </c>
      <c r="H4193" s="6">
        <v>0</v>
      </c>
      <c r="I4193" s="5">
        <v>0</v>
      </c>
      <c r="J4193" s="6">
        <v>0</v>
      </c>
      <c r="K4193" s="5">
        <v>0</v>
      </c>
      <c r="L4193" s="6">
        <v>0</v>
      </c>
      <c r="M4193" s="5">
        <v>0</v>
      </c>
      <c r="N4193" s="6">
        <v>0</v>
      </c>
      <c r="O4193" s="5">
        <v>0</v>
      </c>
      <c r="P4193" s="6">
        <v>0</v>
      </c>
      <c r="Q4193" s="5">
        <v>0</v>
      </c>
      <c r="R4193" s="6">
        <v>0</v>
      </c>
      <c r="S4193" s="5">
        <v>0</v>
      </c>
      <c r="T4193" s="6">
        <v>0</v>
      </c>
      <c r="U4193" s="5">
        <v>0</v>
      </c>
      <c r="V4193" s="6">
        <v>0</v>
      </c>
      <c r="W4193" s="5">
        <v>0</v>
      </c>
      <c r="X4193" s="6">
        <v>0</v>
      </c>
      <c r="Y4193" s="5">
        <v>0</v>
      </c>
      <c r="Z4193" s="6">
        <v>0</v>
      </c>
      <c r="AA4193" s="5">
        <v>0</v>
      </c>
      <c r="AB4193" s="6">
        <v>0</v>
      </c>
      <c r="AC4193" s="5">
        <v>0</v>
      </c>
      <c r="AD4193" s="6">
        <v>0</v>
      </c>
      <c r="AE4193" s="5">
        <v>0</v>
      </c>
      <c r="AF4193" s="6">
        <v>0</v>
      </c>
    </row>
    <row r="4194" spans="2:32" x14ac:dyDescent="0.35">
      <c r="B4194" s="1" t="s">
        <v>787</v>
      </c>
      <c r="C4194" s="5">
        <v>9.7000000000000005E-4</v>
      </c>
      <c r="D4194" s="6">
        <v>0.83699999999999997</v>
      </c>
      <c r="E4194" s="5">
        <v>0</v>
      </c>
      <c r="F4194" s="6">
        <v>0</v>
      </c>
      <c r="G4194" s="5">
        <v>0</v>
      </c>
      <c r="H4194" s="6">
        <v>0</v>
      </c>
      <c r="I4194" s="5">
        <v>0</v>
      </c>
      <c r="J4194" s="6">
        <v>0</v>
      </c>
      <c r="K4194" s="5">
        <v>2.2550000000000001E-2</v>
      </c>
      <c r="L4194" s="6">
        <v>0.83699999999999997</v>
      </c>
      <c r="M4194" s="5">
        <v>0</v>
      </c>
      <c r="N4194" s="6">
        <v>0</v>
      </c>
      <c r="O4194" s="5">
        <v>0</v>
      </c>
      <c r="P4194" s="6">
        <v>0</v>
      </c>
      <c r="Q4194" s="5">
        <v>0</v>
      </c>
      <c r="R4194" s="6">
        <v>0</v>
      </c>
      <c r="S4194" s="5">
        <v>0</v>
      </c>
      <c r="T4194" s="6">
        <v>0</v>
      </c>
      <c r="U4194" s="5">
        <v>0</v>
      </c>
      <c r="V4194" s="6">
        <v>0</v>
      </c>
      <c r="W4194" s="5">
        <v>0</v>
      </c>
      <c r="X4194" s="6">
        <v>0</v>
      </c>
      <c r="Y4194" s="5">
        <v>0</v>
      </c>
      <c r="Z4194" s="6">
        <v>0</v>
      </c>
      <c r="AA4194" s="5">
        <v>0</v>
      </c>
      <c r="AB4194" s="6">
        <v>0</v>
      </c>
      <c r="AC4194" s="5">
        <v>0</v>
      </c>
      <c r="AD4194" s="6">
        <v>0</v>
      </c>
      <c r="AE4194" s="5">
        <v>0</v>
      </c>
      <c r="AF4194" s="6">
        <v>0</v>
      </c>
    </row>
    <row r="4195" spans="2:32" x14ac:dyDescent="0.35">
      <c r="B4195" s="1" t="s">
        <v>788</v>
      </c>
      <c r="C4195" s="5">
        <v>0</v>
      </c>
      <c r="D4195" s="6">
        <v>0</v>
      </c>
      <c r="E4195" s="5">
        <v>0</v>
      </c>
      <c r="F4195" s="6">
        <v>0</v>
      </c>
      <c r="G4195" s="5">
        <v>0</v>
      </c>
      <c r="H4195" s="6">
        <v>0</v>
      </c>
      <c r="I4195" s="5">
        <v>0</v>
      </c>
      <c r="J4195" s="6">
        <v>0</v>
      </c>
      <c r="K4195" s="5">
        <v>0</v>
      </c>
      <c r="L4195" s="6">
        <v>0</v>
      </c>
      <c r="M4195" s="5">
        <v>0</v>
      </c>
      <c r="N4195" s="6">
        <v>0</v>
      </c>
      <c r="O4195" s="5">
        <v>0</v>
      </c>
      <c r="P4195" s="6">
        <v>0</v>
      </c>
      <c r="Q4195" s="5">
        <v>0</v>
      </c>
      <c r="R4195" s="6">
        <v>0</v>
      </c>
      <c r="S4195" s="5">
        <v>0</v>
      </c>
      <c r="T4195" s="6">
        <v>0</v>
      </c>
      <c r="U4195" s="5">
        <v>0</v>
      </c>
      <c r="V4195" s="6">
        <v>0</v>
      </c>
      <c r="W4195" s="5">
        <v>0</v>
      </c>
      <c r="X4195" s="6">
        <v>0</v>
      </c>
      <c r="Y4195" s="5">
        <v>0</v>
      </c>
      <c r="Z4195" s="6">
        <v>0</v>
      </c>
      <c r="AA4195" s="5">
        <v>0</v>
      </c>
      <c r="AB4195" s="6">
        <v>0</v>
      </c>
      <c r="AC4195" s="5">
        <v>0</v>
      </c>
      <c r="AD4195" s="6">
        <v>0</v>
      </c>
      <c r="AE4195" s="5">
        <v>0</v>
      </c>
      <c r="AF4195" s="6">
        <v>0</v>
      </c>
    </row>
    <row r="4196" spans="2:32" x14ac:dyDescent="0.35">
      <c r="B4196" s="1" t="s">
        <v>789</v>
      </c>
      <c r="C4196" s="5">
        <v>0</v>
      </c>
      <c r="D4196" s="6">
        <v>0</v>
      </c>
      <c r="E4196" s="5">
        <v>0</v>
      </c>
      <c r="F4196" s="6">
        <v>0</v>
      </c>
      <c r="G4196" s="5">
        <v>0</v>
      </c>
      <c r="H4196" s="6">
        <v>0</v>
      </c>
      <c r="I4196" s="5">
        <v>0</v>
      </c>
      <c r="J4196" s="6">
        <v>0</v>
      </c>
      <c r="K4196" s="5">
        <v>0</v>
      </c>
      <c r="L4196" s="6">
        <v>0</v>
      </c>
      <c r="M4196" s="5">
        <v>0</v>
      </c>
      <c r="N4196" s="6">
        <v>0</v>
      </c>
      <c r="O4196" s="5">
        <v>0</v>
      </c>
      <c r="P4196" s="6">
        <v>0</v>
      </c>
      <c r="Q4196" s="5">
        <v>0</v>
      </c>
      <c r="R4196" s="6">
        <v>0</v>
      </c>
      <c r="S4196" s="5">
        <v>0</v>
      </c>
      <c r="T4196" s="6">
        <v>0</v>
      </c>
      <c r="U4196" s="5">
        <v>0</v>
      </c>
      <c r="V4196" s="6">
        <v>0</v>
      </c>
      <c r="W4196" s="5">
        <v>0</v>
      </c>
      <c r="X4196" s="6">
        <v>0</v>
      </c>
      <c r="Y4196" s="5">
        <v>0</v>
      </c>
      <c r="Z4196" s="6">
        <v>0</v>
      </c>
      <c r="AA4196" s="5">
        <v>0</v>
      </c>
      <c r="AB4196" s="6">
        <v>0</v>
      </c>
      <c r="AC4196" s="5">
        <v>0</v>
      </c>
      <c r="AD4196" s="6">
        <v>0</v>
      </c>
      <c r="AE4196" s="5">
        <v>0</v>
      </c>
      <c r="AF4196" s="6">
        <v>0</v>
      </c>
    </row>
    <row r="4197" spans="2:32" x14ac:dyDescent="0.35">
      <c r="B4197" s="1" t="s">
        <v>790</v>
      </c>
      <c r="C4197" s="5">
        <v>0</v>
      </c>
      <c r="D4197" s="6">
        <v>0</v>
      </c>
      <c r="E4197" s="5">
        <v>0</v>
      </c>
      <c r="F4197" s="6">
        <v>0</v>
      </c>
      <c r="G4197" s="5">
        <v>0</v>
      </c>
      <c r="H4197" s="6">
        <v>0</v>
      </c>
      <c r="I4197" s="5">
        <v>0</v>
      </c>
      <c r="J4197" s="6">
        <v>0</v>
      </c>
      <c r="K4197" s="5">
        <v>0</v>
      </c>
      <c r="L4197" s="6">
        <v>0</v>
      </c>
      <c r="M4197" s="5">
        <v>0</v>
      </c>
      <c r="N4197" s="6">
        <v>0</v>
      </c>
      <c r="O4197" s="5">
        <v>0</v>
      </c>
      <c r="P4197" s="6">
        <v>0</v>
      </c>
      <c r="Q4197" s="5">
        <v>0</v>
      </c>
      <c r="R4197" s="6">
        <v>0</v>
      </c>
      <c r="S4197" s="5">
        <v>0</v>
      </c>
      <c r="T4197" s="6">
        <v>0</v>
      </c>
      <c r="U4197" s="5">
        <v>0</v>
      </c>
      <c r="V4197" s="6">
        <v>0</v>
      </c>
      <c r="W4197" s="5">
        <v>0</v>
      </c>
      <c r="X4197" s="6">
        <v>0</v>
      </c>
      <c r="Y4197" s="5">
        <v>0</v>
      </c>
      <c r="Z4197" s="6">
        <v>0</v>
      </c>
      <c r="AA4197" s="5">
        <v>0</v>
      </c>
      <c r="AB4197" s="6">
        <v>0</v>
      </c>
      <c r="AC4197" s="5">
        <v>0</v>
      </c>
      <c r="AD4197" s="6">
        <v>0</v>
      </c>
      <c r="AE4197" s="5">
        <v>0</v>
      </c>
      <c r="AF4197" s="6">
        <v>0</v>
      </c>
    </row>
    <row r="4198" spans="2:32" x14ac:dyDescent="0.35">
      <c r="B4198" s="1" t="s">
        <v>791</v>
      </c>
      <c r="C4198" s="5">
        <v>0</v>
      </c>
      <c r="D4198" s="6">
        <v>0</v>
      </c>
      <c r="E4198" s="5">
        <v>0</v>
      </c>
      <c r="F4198" s="6">
        <v>0</v>
      </c>
      <c r="G4198" s="5">
        <v>0</v>
      </c>
      <c r="H4198" s="6">
        <v>0</v>
      </c>
      <c r="I4198" s="5">
        <v>0</v>
      </c>
      <c r="J4198" s="6">
        <v>0</v>
      </c>
      <c r="K4198" s="5">
        <v>0</v>
      </c>
      <c r="L4198" s="6">
        <v>0</v>
      </c>
      <c r="M4198" s="5">
        <v>0</v>
      </c>
      <c r="N4198" s="6">
        <v>0</v>
      </c>
      <c r="O4198" s="5">
        <v>0</v>
      </c>
      <c r="P4198" s="6">
        <v>0</v>
      </c>
      <c r="Q4198" s="5">
        <v>0</v>
      </c>
      <c r="R4198" s="6">
        <v>0</v>
      </c>
      <c r="S4198" s="5">
        <v>0</v>
      </c>
      <c r="T4198" s="6">
        <v>0</v>
      </c>
      <c r="U4198" s="5">
        <v>0</v>
      </c>
      <c r="V4198" s="6">
        <v>0</v>
      </c>
      <c r="W4198" s="5">
        <v>0</v>
      </c>
      <c r="X4198" s="6">
        <v>0</v>
      </c>
      <c r="Y4198" s="5">
        <v>0</v>
      </c>
      <c r="Z4198" s="6">
        <v>0</v>
      </c>
      <c r="AA4198" s="5">
        <v>0</v>
      </c>
      <c r="AB4198" s="6">
        <v>0</v>
      </c>
      <c r="AC4198" s="5">
        <v>0</v>
      </c>
      <c r="AD4198" s="6">
        <v>0</v>
      </c>
      <c r="AE4198" s="5">
        <v>0</v>
      </c>
      <c r="AF4198" s="6">
        <v>0</v>
      </c>
    </row>
    <row r="4199" spans="2:32" x14ac:dyDescent="0.35">
      <c r="B4199" s="1" t="s">
        <v>792</v>
      </c>
      <c r="C4199" s="5">
        <v>0</v>
      </c>
      <c r="D4199" s="6">
        <v>0</v>
      </c>
      <c r="E4199" s="5">
        <v>0</v>
      </c>
      <c r="F4199" s="6">
        <v>0</v>
      </c>
      <c r="G4199" s="5">
        <v>0</v>
      </c>
      <c r="H4199" s="6">
        <v>0</v>
      </c>
      <c r="I4199" s="5">
        <v>0</v>
      </c>
      <c r="J4199" s="6">
        <v>0</v>
      </c>
      <c r="K4199" s="5">
        <v>0</v>
      </c>
      <c r="L4199" s="6">
        <v>0</v>
      </c>
      <c r="M4199" s="5">
        <v>0</v>
      </c>
      <c r="N4199" s="6">
        <v>0</v>
      </c>
      <c r="O4199" s="5">
        <v>0</v>
      </c>
      <c r="P4199" s="6">
        <v>0</v>
      </c>
      <c r="Q4199" s="5">
        <v>0</v>
      </c>
      <c r="R4199" s="6">
        <v>0</v>
      </c>
      <c r="S4199" s="5">
        <v>0</v>
      </c>
      <c r="T4199" s="6">
        <v>0</v>
      </c>
      <c r="U4199" s="5">
        <v>0</v>
      </c>
      <c r="V4199" s="6">
        <v>0</v>
      </c>
      <c r="W4199" s="5">
        <v>0</v>
      </c>
      <c r="X4199" s="6">
        <v>0</v>
      </c>
      <c r="Y4199" s="5">
        <v>0</v>
      </c>
      <c r="Z4199" s="6">
        <v>0</v>
      </c>
      <c r="AA4199" s="5">
        <v>0</v>
      </c>
      <c r="AB4199" s="6">
        <v>0</v>
      </c>
      <c r="AC4199" s="5">
        <v>0</v>
      </c>
      <c r="AD4199" s="6">
        <v>0</v>
      </c>
      <c r="AE4199" s="5">
        <v>0</v>
      </c>
      <c r="AF4199" s="6">
        <v>0</v>
      </c>
    </row>
    <row r="4200" spans="2:32" x14ac:dyDescent="0.35">
      <c r="B4200" s="1" t="s">
        <v>793</v>
      </c>
      <c r="C4200" s="5">
        <v>0</v>
      </c>
      <c r="D4200" s="6">
        <v>0</v>
      </c>
      <c r="E4200" s="5">
        <v>0</v>
      </c>
      <c r="F4200" s="6">
        <v>0</v>
      </c>
      <c r="G4200" s="5">
        <v>0</v>
      </c>
      <c r="H4200" s="6">
        <v>0</v>
      </c>
      <c r="I4200" s="5">
        <v>0</v>
      </c>
      <c r="J4200" s="6">
        <v>0</v>
      </c>
      <c r="K4200" s="5">
        <v>0</v>
      </c>
      <c r="L4200" s="6">
        <v>0</v>
      </c>
      <c r="M4200" s="5">
        <v>0</v>
      </c>
      <c r="N4200" s="6">
        <v>0</v>
      </c>
      <c r="O4200" s="5">
        <v>0</v>
      </c>
      <c r="P4200" s="6">
        <v>0</v>
      </c>
      <c r="Q4200" s="5">
        <v>0</v>
      </c>
      <c r="R4200" s="6">
        <v>0</v>
      </c>
      <c r="S4200" s="5">
        <v>0</v>
      </c>
      <c r="T4200" s="6">
        <v>0</v>
      </c>
      <c r="U4200" s="5">
        <v>0</v>
      </c>
      <c r="V4200" s="6">
        <v>0</v>
      </c>
      <c r="W4200" s="5">
        <v>0</v>
      </c>
      <c r="X4200" s="6">
        <v>0</v>
      </c>
      <c r="Y4200" s="5">
        <v>0</v>
      </c>
      <c r="Z4200" s="6">
        <v>0</v>
      </c>
      <c r="AA4200" s="5">
        <v>0</v>
      </c>
      <c r="AB4200" s="6">
        <v>0</v>
      </c>
      <c r="AC4200" s="5">
        <v>0</v>
      </c>
      <c r="AD4200" s="6">
        <v>0</v>
      </c>
      <c r="AE4200" s="5">
        <v>0</v>
      </c>
      <c r="AF4200" s="6">
        <v>0</v>
      </c>
    </row>
    <row r="4201" spans="2:32" x14ac:dyDescent="0.35">
      <c r="B4201" s="1" t="s">
        <v>794</v>
      </c>
      <c r="C4201" s="5">
        <v>0</v>
      </c>
      <c r="D4201" s="6">
        <v>0</v>
      </c>
      <c r="E4201" s="5">
        <v>0</v>
      </c>
      <c r="F4201" s="6">
        <v>0</v>
      </c>
      <c r="G4201" s="5">
        <v>0</v>
      </c>
      <c r="H4201" s="6">
        <v>0</v>
      </c>
      <c r="I4201" s="5">
        <v>0</v>
      </c>
      <c r="J4201" s="6">
        <v>0</v>
      </c>
      <c r="K4201" s="5">
        <v>0</v>
      </c>
      <c r="L4201" s="6">
        <v>0</v>
      </c>
      <c r="M4201" s="5">
        <v>0</v>
      </c>
      <c r="N4201" s="6">
        <v>0</v>
      </c>
      <c r="O4201" s="5">
        <v>0</v>
      </c>
      <c r="P4201" s="6">
        <v>0</v>
      </c>
      <c r="Q4201" s="5">
        <v>0</v>
      </c>
      <c r="R4201" s="6">
        <v>0</v>
      </c>
      <c r="S4201" s="5">
        <v>0</v>
      </c>
      <c r="T4201" s="6">
        <v>0</v>
      </c>
      <c r="U4201" s="5">
        <v>0</v>
      </c>
      <c r="V4201" s="6">
        <v>0</v>
      </c>
      <c r="W4201" s="5">
        <v>0</v>
      </c>
      <c r="X4201" s="6">
        <v>0</v>
      </c>
      <c r="Y4201" s="5">
        <v>0</v>
      </c>
      <c r="Z4201" s="6">
        <v>0</v>
      </c>
      <c r="AA4201" s="5">
        <v>0</v>
      </c>
      <c r="AB4201" s="6">
        <v>0</v>
      </c>
      <c r="AC4201" s="5">
        <v>0</v>
      </c>
      <c r="AD4201" s="6">
        <v>0</v>
      </c>
      <c r="AE4201" s="5">
        <v>0</v>
      </c>
      <c r="AF4201" s="6">
        <v>0</v>
      </c>
    </row>
    <row r="4202" spans="2:32" x14ac:dyDescent="0.35">
      <c r="B4202" s="1" t="s">
        <v>795</v>
      </c>
      <c r="C4202" s="5">
        <v>0</v>
      </c>
      <c r="D4202" s="6">
        <v>0</v>
      </c>
      <c r="E4202" s="5">
        <v>0</v>
      </c>
      <c r="F4202" s="6">
        <v>0</v>
      </c>
      <c r="G4202" s="5">
        <v>0</v>
      </c>
      <c r="H4202" s="6">
        <v>0</v>
      </c>
      <c r="I4202" s="5">
        <v>0</v>
      </c>
      <c r="J4202" s="6">
        <v>0</v>
      </c>
      <c r="K4202" s="5">
        <v>0</v>
      </c>
      <c r="L4202" s="6">
        <v>0</v>
      </c>
      <c r="M4202" s="5">
        <v>0</v>
      </c>
      <c r="N4202" s="6">
        <v>0</v>
      </c>
      <c r="O4202" s="5">
        <v>0</v>
      </c>
      <c r="P4202" s="6">
        <v>0</v>
      </c>
      <c r="Q4202" s="5">
        <v>0</v>
      </c>
      <c r="R4202" s="6">
        <v>0</v>
      </c>
      <c r="S4202" s="5">
        <v>0</v>
      </c>
      <c r="T4202" s="6">
        <v>0</v>
      </c>
      <c r="U4202" s="5">
        <v>0</v>
      </c>
      <c r="V4202" s="6">
        <v>0</v>
      </c>
      <c r="W4202" s="5">
        <v>0</v>
      </c>
      <c r="X4202" s="6">
        <v>0</v>
      </c>
      <c r="Y4202" s="5">
        <v>0</v>
      </c>
      <c r="Z4202" s="6">
        <v>0</v>
      </c>
      <c r="AA4202" s="5">
        <v>0</v>
      </c>
      <c r="AB4202" s="6">
        <v>0</v>
      </c>
      <c r="AC4202" s="5">
        <v>0</v>
      </c>
      <c r="AD4202" s="6">
        <v>0</v>
      </c>
      <c r="AE4202" s="5">
        <v>0</v>
      </c>
      <c r="AF4202" s="6">
        <v>0</v>
      </c>
    </row>
    <row r="4203" spans="2:32" x14ac:dyDescent="0.35">
      <c r="B4203" s="1" t="s">
        <v>334</v>
      </c>
      <c r="C4203" s="5">
        <v>0</v>
      </c>
      <c r="D4203" s="6">
        <v>0</v>
      </c>
      <c r="E4203" s="5">
        <v>0</v>
      </c>
      <c r="F4203" s="6">
        <v>0</v>
      </c>
      <c r="G4203" s="5">
        <v>0</v>
      </c>
      <c r="H4203" s="6">
        <v>0</v>
      </c>
      <c r="I4203" s="5">
        <v>0</v>
      </c>
      <c r="J4203" s="6">
        <v>0</v>
      </c>
      <c r="K4203" s="5">
        <v>0</v>
      </c>
      <c r="L4203" s="6">
        <v>0</v>
      </c>
      <c r="M4203" s="5">
        <v>0</v>
      </c>
      <c r="N4203" s="6">
        <v>0</v>
      </c>
      <c r="O4203" s="5">
        <v>0</v>
      </c>
      <c r="P4203" s="6">
        <v>0</v>
      </c>
      <c r="Q4203" s="5">
        <v>0</v>
      </c>
      <c r="R4203" s="6">
        <v>0</v>
      </c>
      <c r="S4203" s="5">
        <v>0</v>
      </c>
      <c r="T4203" s="6">
        <v>0</v>
      </c>
      <c r="U4203" s="5">
        <v>0</v>
      </c>
      <c r="V4203" s="6">
        <v>0</v>
      </c>
      <c r="W4203" s="5">
        <v>0</v>
      </c>
      <c r="X4203" s="6">
        <v>0</v>
      </c>
      <c r="Y4203" s="5">
        <v>0</v>
      </c>
      <c r="Z4203" s="6">
        <v>0</v>
      </c>
      <c r="AA4203" s="5">
        <v>0</v>
      </c>
      <c r="AB4203" s="6">
        <v>0</v>
      </c>
      <c r="AC4203" s="5">
        <v>0</v>
      </c>
      <c r="AD4203" s="6">
        <v>0</v>
      </c>
      <c r="AE4203" s="5">
        <v>0</v>
      </c>
      <c r="AF4203" s="6">
        <v>0</v>
      </c>
    </row>
    <row r="4204" spans="2:32" x14ac:dyDescent="0.35">
      <c r="B4204" s="1" t="s">
        <v>335</v>
      </c>
      <c r="C4204" s="5">
        <v>0</v>
      </c>
      <c r="D4204" s="6">
        <v>0</v>
      </c>
      <c r="E4204" s="5">
        <v>0</v>
      </c>
      <c r="F4204" s="6">
        <v>0</v>
      </c>
      <c r="G4204" s="5">
        <v>0</v>
      </c>
      <c r="H4204" s="6">
        <v>0</v>
      </c>
      <c r="I4204" s="5">
        <v>0</v>
      </c>
      <c r="J4204" s="6">
        <v>0</v>
      </c>
      <c r="K4204" s="5">
        <v>0</v>
      </c>
      <c r="L4204" s="6">
        <v>0</v>
      </c>
      <c r="M4204" s="5">
        <v>0</v>
      </c>
      <c r="N4204" s="6">
        <v>0</v>
      </c>
      <c r="O4204" s="5">
        <v>0</v>
      </c>
      <c r="P4204" s="6">
        <v>0</v>
      </c>
      <c r="Q4204" s="5">
        <v>0</v>
      </c>
      <c r="R4204" s="6">
        <v>0</v>
      </c>
      <c r="S4204" s="5">
        <v>0</v>
      </c>
      <c r="T4204" s="6">
        <v>0</v>
      </c>
      <c r="U4204" s="5">
        <v>0</v>
      </c>
      <c r="V4204" s="6">
        <v>0</v>
      </c>
      <c r="W4204" s="5">
        <v>0</v>
      </c>
      <c r="X4204" s="6">
        <v>0</v>
      </c>
      <c r="Y4204" s="5">
        <v>0</v>
      </c>
      <c r="Z4204" s="6">
        <v>0</v>
      </c>
      <c r="AA4204" s="5">
        <v>0</v>
      </c>
      <c r="AB4204" s="6">
        <v>0</v>
      </c>
      <c r="AC4204" s="5">
        <v>0</v>
      </c>
      <c r="AD4204" s="6">
        <v>0</v>
      </c>
      <c r="AE4204" s="5">
        <v>0</v>
      </c>
      <c r="AF4204" s="6">
        <v>0</v>
      </c>
    </row>
    <row r="4205" spans="2:32" x14ac:dyDescent="0.35">
      <c r="B4205" s="1" t="s">
        <v>336</v>
      </c>
      <c r="C4205" s="5">
        <v>0</v>
      </c>
      <c r="D4205" s="6">
        <v>0</v>
      </c>
      <c r="E4205" s="5">
        <v>0</v>
      </c>
      <c r="F4205" s="6">
        <v>0</v>
      </c>
      <c r="G4205" s="5">
        <v>0</v>
      </c>
      <c r="H4205" s="6">
        <v>0</v>
      </c>
      <c r="I4205" s="5">
        <v>0</v>
      </c>
      <c r="J4205" s="6">
        <v>0</v>
      </c>
      <c r="K4205" s="5">
        <v>0</v>
      </c>
      <c r="L4205" s="6">
        <v>0</v>
      </c>
      <c r="M4205" s="5">
        <v>0</v>
      </c>
      <c r="N4205" s="6">
        <v>0</v>
      </c>
      <c r="O4205" s="5">
        <v>0</v>
      </c>
      <c r="P4205" s="6">
        <v>0</v>
      </c>
      <c r="Q4205" s="5">
        <v>0</v>
      </c>
      <c r="R4205" s="6">
        <v>0</v>
      </c>
      <c r="S4205" s="5">
        <v>0</v>
      </c>
      <c r="T4205" s="6">
        <v>0</v>
      </c>
      <c r="U4205" s="5">
        <v>0</v>
      </c>
      <c r="V4205" s="6">
        <v>0</v>
      </c>
      <c r="W4205" s="5">
        <v>0</v>
      </c>
      <c r="X4205" s="6">
        <v>0</v>
      </c>
      <c r="Y4205" s="5">
        <v>0</v>
      </c>
      <c r="Z4205" s="6">
        <v>0</v>
      </c>
      <c r="AA4205" s="5">
        <v>0</v>
      </c>
      <c r="AB4205" s="6">
        <v>0</v>
      </c>
      <c r="AC4205" s="5">
        <v>0</v>
      </c>
      <c r="AD4205" s="6">
        <v>0</v>
      </c>
      <c r="AE4205" s="5">
        <v>0</v>
      </c>
      <c r="AF4205" s="6">
        <v>0</v>
      </c>
    </row>
    <row r="4206" spans="2:32" x14ac:dyDescent="0.35">
      <c r="B4206" s="1" t="s">
        <v>337</v>
      </c>
      <c r="C4206" s="5">
        <v>0</v>
      </c>
      <c r="D4206" s="6">
        <v>0</v>
      </c>
      <c r="E4206" s="5">
        <v>0</v>
      </c>
      <c r="F4206" s="6">
        <v>0</v>
      </c>
      <c r="G4206" s="5">
        <v>0</v>
      </c>
      <c r="H4206" s="6">
        <v>0</v>
      </c>
      <c r="I4206" s="5">
        <v>0</v>
      </c>
      <c r="J4206" s="6">
        <v>0</v>
      </c>
      <c r="K4206" s="5">
        <v>0</v>
      </c>
      <c r="L4206" s="6">
        <v>0</v>
      </c>
      <c r="M4206" s="5">
        <v>0</v>
      </c>
      <c r="N4206" s="6">
        <v>0</v>
      </c>
      <c r="O4206" s="5">
        <v>0</v>
      </c>
      <c r="P4206" s="6">
        <v>0</v>
      </c>
      <c r="Q4206" s="5">
        <v>0</v>
      </c>
      <c r="R4206" s="6">
        <v>0</v>
      </c>
      <c r="S4206" s="5">
        <v>0</v>
      </c>
      <c r="T4206" s="6">
        <v>0</v>
      </c>
      <c r="U4206" s="5">
        <v>0</v>
      </c>
      <c r="V4206" s="6">
        <v>0</v>
      </c>
      <c r="W4206" s="5">
        <v>0</v>
      </c>
      <c r="X4206" s="6">
        <v>0</v>
      </c>
      <c r="Y4206" s="5">
        <v>0</v>
      </c>
      <c r="Z4206" s="6">
        <v>0</v>
      </c>
      <c r="AA4206" s="5">
        <v>0</v>
      </c>
      <c r="AB4206" s="6">
        <v>0</v>
      </c>
      <c r="AC4206" s="5">
        <v>0</v>
      </c>
      <c r="AD4206" s="6">
        <v>0</v>
      </c>
      <c r="AE4206" s="5">
        <v>0</v>
      </c>
      <c r="AF4206" s="6">
        <v>0</v>
      </c>
    </row>
    <row r="4207" spans="2:32" x14ac:dyDescent="0.35">
      <c r="B4207" s="1" t="s">
        <v>338</v>
      </c>
      <c r="C4207" s="5">
        <v>0</v>
      </c>
      <c r="D4207" s="6">
        <v>0</v>
      </c>
      <c r="E4207" s="5">
        <v>0</v>
      </c>
      <c r="F4207" s="6">
        <v>0</v>
      </c>
      <c r="G4207" s="5">
        <v>0</v>
      </c>
      <c r="H4207" s="6">
        <v>0</v>
      </c>
      <c r="I4207" s="5">
        <v>0</v>
      </c>
      <c r="J4207" s="6">
        <v>0</v>
      </c>
      <c r="K4207" s="5">
        <v>0</v>
      </c>
      <c r="L4207" s="6">
        <v>0</v>
      </c>
      <c r="M4207" s="5">
        <v>0</v>
      </c>
      <c r="N4207" s="6">
        <v>0</v>
      </c>
      <c r="O4207" s="5">
        <v>0</v>
      </c>
      <c r="P4207" s="6">
        <v>0</v>
      </c>
      <c r="Q4207" s="5">
        <v>0</v>
      </c>
      <c r="R4207" s="6">
        <v>0</v>
      </c>
      <c r="S4207" s="5">
        <v>0</v>
      </c>
      <c r="T4207" s="6">
        <v>0</v>
      </c>
      <c r="U4207" s="5">
        <v>0</v>
      </c>
      <c r="V4207" s="6">
        <v>0</v>
      </c>
      <c r="W4207" s="5">
        <v>0</v>
      </c>
      <c r="X4207" s="6">
        <v>0</v>
      </c>
      <c r="Y4207" s="5">
        <v>0</v>
      </c>
      <c r="Z4207" s="6">
        <v>0</v>
      </c>
      <c r="AA4207" s="5">
        <v>0</v>
      </c>
      <c r="AB4207" s="6">
        <v>0</v>
      </c>
      <c r="AC4207" s="5">
        <v>0</v>
      </c>
      <c r="AD4207" s="6">
        <v>0</v>
      </c>
      <c r="AE4207" s="5">
        <v>0</v>
      </c>
      <c r="AF4207" s="6">
        <v>0</v>
      </c>
    </row>
    <row r="4208" spans="2:32" x14ac:dyDescent="0.35">
      <c r="B4208" s="1" t="s">
        <v>339</v>
      </c>
      <c r="C4208" s="5">
        <v>0</v>
      </c>
      <c r="D4208" s="6">
        <v>0</v>
      </c>
      <c r="E4208" s="5">
        <v>0</v>
      </c>
      <c r="F4208" s="6">
        <v>0</v>
      </c>
      <c r="G4208" s="5">
        <v>0</v>
      </c>
      <c r="H4208" s="6">
        <v>0</v>
      </c>
      <c r="I4208" s="5">
        <v>0</v>
      </c>
      <c r="J4208" s="6">
        <v>0</v>
      </c>
      <c r="K4208" s="5">
        <v>0</v>
      </c>
      <c r="L4208" s="6">
        <v>0</v>
      </c>
      <c r="M4208" s="5">
        <v>0</v>
      </c>
      <c r="N4208" s="6">
        <v>0</v>
      </c>
      <c r="O4208" s="5">
        <v>0</v>
      </c>
      <c r="P4208" s="6">
        <v>0</v>
      </c>
      <c r="Q4208" s="5">
        <v>0</v>
      </c>
      <c r="R4208" s="6">
        <v>0</v>
      </c>
      <c r="S4208" s="5">
        <v>0</v>
      </c>
      <c r="T4208" s="6">
        <v>0</v>
      </c>
      <c r="U4208" s="5">
        <v>0</v>
      </c>
      <c r="V4208" s="6">
        <v>0</v>
      </c>
      <c r="W4208" s="5">
        <v>0</v>
      </c>
      <c r="X4208" s="6">
        <v>0</v>
      </c>
      <c r="Y4208" s="5">
        <v>0</v>
      </c>
      <c r="Z4208" s="6">
        <v>0</v>
      </c>
      <c r="AA4208" s="5">
        <v>0</v>
      </c>
      <c r="AB4208" s="6">
        <v>0</v>
      </c>
      <c r="AC4208" s="5">
        <v>0</v>
      </c>
      <c r="AD4208" s="6">
        <v>0</v>
      </c>
      <c r="AE4208" s="5">
        <v>0</v>
      </c>
      <c r="AF4208" s="6">
        <v>0</v>
      </c>
    </row>
    <row r="4209" spans="2:32" x14ac:dyDescent="0.35">
      <c r="B4209" s="1" t="s">
        <v>340</v>
      </c>
      <c r="C4209" s="5">
        <v>0</v>
      </c>
      <c r="D4209" s="6">
        <v>0</v>
      </c>
      <c r="E4209" s="5">
        <v>0</v>
      </c>
      <c r="F4209" s="6">
        <v>0</v>
      </c>
      <c r="G4209" s="5">
        <v>0</v>
      </c>
      <c r="H4209" s="6">
        <v>0</v>
      </c>
      <c r="I4209" s="5">
        <v>0</v>
      </c>
      <c r="J4209" s="6">
        <v>0</v>
      </c>
      <c r="K4209" s="5">
        <v>0</v>
      </c>
      <c r="L4209" s="6">
        <v>0</v>
      </c>
      <c r="M4209" s="5">
        <v>0</v>
      </c>
      <c r="N4209" s="6">
        <v>0</v>
      </c>
      <c r="O4209" s="5">
        <v>0</v>
      </c>
      <c r="P4209" s="6">
        <v>0</v>
      </c>
      <c r="Q4209" s="5">
        <v>0</v>
      </c>
      <c r="R4209" s="6">
        <v>0</v>
      </c>
      <c r="S4209" s="5">
        <v>0</v>
      </c>
      <c r="T4209" s="6">
        <v>0</v>
      </c>
      <c r="U4209" s="5">
        <v>0</v>
      </c>
      <c r="V4209" s="6">
        <v>0</v>
      </c>
      <c r="W4209" s="5">
        <v>0</v>
      </c>
      <c r="X4209" s="6">
        <v>0</v>
      </c>
      <c r="Y4209" s="5">
        <v>0</v>
      </c>
      <c r="Z4209" s="6">
        <v>0</v>
      </c>
      <c r="AA4209" s="5">
        <v>0</v>
      </c>
      <c r="AB4209" s="6">
        <v>0</v>
      </c>
      <c r="AC4209" s="5">
        <v>0</v>
      </c>
      <c r="AD4209" s="6">
        <v>0</v>
      </c>
      <c r="AE4209" s="5">
        <v>0</v>
      </c>
      <c r="AF4209" s="6">
        <v>0</v>
      </c>
    </row>
    <row r="4210" spans="2:32" x14ac:dyDescent="0.35">
      <c r="B4210" s="1" t="s">
        <v>796</v>
      </c>
      <c r="C4210" s="5">
        <v>0</v>
      </c>
      <c r="D4210" s="6">
        <v>0</v>
      </c>
      <c r="E4210" s="5">
        <v>0</v>
      </c>
      <c r="F4210" s="6">
        <v>0</v>
      </c>
      <c r="G4210" s="5">
        <v>0</v>
      </c>
      <c r="H4210" s="6">
        <v>0</v>
      </c>
      <c r="I4210" s="5">
        <v>0</v>
      </c>
      <c r="J4210" s="6">
        <v>0</v>
      </c>
      <c r="K4210" s="5">
        <v>0</v>
      </c>
      <c r="L4210" s="6">
        <v>0</v>
      </c>
      <c r="M4210" s="5">
        <v>0</v>
      </c>
      <c r="N4210" s="6">
        <v>0</v>
      </c>
      <c r="O4210" s="5">
        <v>0</v>
      </c>
      <c r="P4210" s="6">
        <v>0</v>
      </c>
      <c r="Q4210" s="5">
        <v>0</v>
      </c>
      <c r="R4210" s="6">
        <v>0</v>
      </c>
      <c r="S4210" s="5">
        <v>0</v>
      </c>
      <c r="T4210" s="6">
        <v>0</v>
      </c>
      <c r="U4210" s="5">
        <v>0</v>
      </c>
      <c r="V4210" s="6">
        <v>0</v>
      </c>
      <c r="W4210" s="5">
        <v>0</v>
      </c>
      <c r="X4210" s="6">
        <v>0</v>
      </c>
      <c r="Y4210" s="5">
        <v>0</v>
      </c>
      <c r="Z4210" s="6">
        <v>0</v>
      </c>
      <c r="AA4210" s="5">
        <v>0</v>
      </c>
      <c r="AB4210" s="6">
        <v>0</v>
      </c>
      <c r="AC4210" s="5">
        <v>0</v>
      </c>
      <c r="AD4210" s="6">
        <v>0</v>
      </c>
      <c r="AE4210" s="5">
        <v>0</v>
      </c>
      <c r="AF4210" s="6">
        <v>0</v>
      </c>
    </row>
    <row r="4211" spans="2:32" x14ac:dyDescent="0.35">
      <c r="B4211" s="1" t="s">
        <v>797</v>
      </c>
      <c r="C4211" s="5">
        <v>6.2E-4</v>
      </c>
      <c r="D4211" s="6">
        <v>0.53900000000000003</v>
      </c>
      <c r="E4211" s="5">
        <v>0</v>
      </c>
      <c r="F4211" s="6">
        <v>0</v>
      </c>
      <c r="G4211" s="5">
        <v>0</v>
      </c>
      <c r="H4211" s="6">
        <v>0</v>
      </c>
      <c r="I4211" s="5">
        <v>0</v>
      </c>
      <c r="J4211" s="6">
        <v>0</v>
      </c>
      <c r="K4211" s="5">
        <v>0</v>
      </c>
      <c r="L4211" s="6">
        <v>0</v>
      </c>
      <c r="M4211" s="5">
        <v>0</v>
      </c>
      <c r="N4211" s="6">
        <v>0</v>
      </c>
      <c r="O4211" s="5">
        <v>0</v>
      </c>
      <c r="P4211" s="6">
        <v>0</v>
      </c>
      <c r="Q4211" s="5">
        <v>0</v>
      </c>
      <c r="R4211" s="6">
        <v>0</v>
      </c>
      <c r="S4211" s="5">
        <v>5.3299999999999997E-3</v>
      </c>
      <c r="T4211" s="6">
        <v>0.53900000000000003</v>
      </c>
      <c r="U4211" s="5">
        <v>0</v>
      </c>
      <c r="V4211" s="6">
        <v>0</v>
      </c>
      <c r="W4211" s="5">
        <v>0</v>
      </c>
      <c r="X4211" s="6">
        <v>0</v>
      </c>
      <c r="Y4211" s="5">
        <v>0</v>
      </c>
      <c r="Z4211" s="6">
        <v>0</v>
      </c>
      <c r="AA4211" s="5">
        <v>0</v>
      </c>
      <c r="AB4211" s="6">
        <v>0</v>
      </c>
      <c r="AC4211" s="5">
        <v>0</v>
      </c>
      <c r="AD4211" s="6">
        <v>0</v>
      </c>
      <c r="AE4211" s="5">
        <v>0</v>
      </c>
      <c r="AF4211" s="6">
        <v>0</v>
      </c>
    </row>
    <row r="4212" spans="2:32" x14ac:dyDescent="0.35">
      <c r="B4212" s="1" t="s">
        <v>798</v>
      </c>
      <c r="C4212" s="5">
        <v>3.4000000000000002E-4</v>
      </c>
      <c r="D4212" s="6">
        <v>0.29299999999999998</v>
      </c>
      <c r="E4212" s="5">
        <v>0</v>
      </c>
      <c r="F4212" s="6">
        <v>0</v>
      </c>
      <c r="G4212" s="5">
        <v>0</v>
      </c>
      <c r="H4212" s="6">
        <v>0</v>
      </c>
      <c r="I4212" s="5">
        <v>0</v>
      </c>
      <c r="J4212" s="6">
        <v>0</v>
      </c>
      <c r="K4212" s="5">
        <v>0</v>
      </c>
      <c r="L4212" s="6">
        <v>0</v>
      </c>
      <c r="M4212" s="5">
        <v>0</v>
      </c>
      <c r="N4212" s="6">
        <v>0</v>
      </c>
      <c r="O4212" s="5">
        <v>0</v>
      </c>
      <c r="P4212" s="6">
        <v>0</v>
      </c>
      <c r="Q4212" s="5">
        <v>0</v>
      </c>
      <c r="R4212" s="6">
        <v>0</v>
      </c>
      <c r="S4212" s="5">
        <v>0</v>
      </c>
      <c r="T4212" s="6">
        <v>0</v>
      </c>
      <c r="U4212" s="5">
        <v>7.5900000000000004E-3</v>
      </c>
      <c r="V4212" s="6">
        <v>0.29299999999999998</v>
      </c>
      <c r="W4212" s="5">
        <v>0</v>
      </c>
      <c r="X4212" s="6">
        <v>0</v>
      </c>
      <c r="Y4212" s="5">
        <v>0</v>
      </c>
      <c r="Z4212" s="6">
        <v>0</v>
      </c>
      <c r="AA4212" s="5">
        <v>0</v>
      </c>
      <c r="AB4212" s="6">
        <v>0</v>
      </c>
      <c r="AC4212" s="5">
        <v>0</v>
      </c>
      <c r="AD4212" s="6">
        <v>0</v>
      </c>
      <c r="AE4212" s="5">
        <v>0</v>
      </c>
      <c r="AF4212" s="6">
        <v>0</v>
      </c>
    </row>
    <row r="4213" spans="2:32" x14ac:dyDescent="0.35">
      <c r="B4213" s="1" t="s">
        <v>799</v>
      </c>
      <c r="C4213" s="5">
        <v>0</v>
      </c>
      <c r="D4213" s="6">
        <v>0</v>
      </c>
      <c r="E4213" s="5">
        <v>0</v>
      </c>
      <c r="F4213" s="6">
        <v>0</v>
      </c>
      <c r="G4213" s="5">
        <v>0</v>
      </c>
      <c r="H4213" s="6">
        <v>0</v>
      </c>
      <c r="I4213" s="5">
        <v>0</v>
      </c>
      <c r="J4213" s="6">
        <v>0</v>
      </c>
      <c r="K4213" s="5">
        <v>0</v>
      </c>
      <c r="L4213" s="6">
        <v>0</v>
      </c>
      <c r="M4213" s="5">
        <v>0</v>
      </c>
      <c r="N4213" s="6">
        <v>0</v>
      </c>
      <c r="O4213" s="5">
        <v>0</v>
      </c>
      <c r="P4213" s="6">
        <v>0</v>
      </c>
      <c r="Q4213" s="5">
        <v>0</v>
      </c>
      <c r="R4213" s="6">
        <v>0</v>
      </c>
      <c r="S4213" s="5">
        <v>0</v>
      </c>
      <c r="T4213" s="6">
        <v>0</v>
      </c>
      <c r="U4213" s="5">
        <v>0</v>
      </c>
      <c r="V4213" s="6">
        <v>0</v>
      </c>
      <c r="W4213" s="5">
        <v>0</v>
      </c>
      <c r="X4213" s="6">
        <v>0</v>
      </c>
      <c r="Y4213" s="5">
        <v>0</v>
      </c>
      <c r="Z4213" s="6">
        <v>0</v>
      </c>
      <c r="AA4213" s="5">
        <v>0</v>
      </c>
      <c r="AB4213" s="6">
        <v>0</v>
      </c>
      <c r="AC4213" s="5">
        <v>0</v>
      </c>
      <c r="AD4213" s="6">
        <v>0</v>
      </c>
      <c r="AE4213" s="5">
        <v>0</v>
      </c>
      <c r="AF4213" s="6">
        <v>0</v>
      </c>
    </row>
    <row r="4214" spans="2:32" x14ac:dyDescent="0.35">
      <c r="B4214" s="1" t="s">
        <v>800</v>
      </c>
      <c r="C4214" s="5">
        <v>0</v>
      </c>
      <c r="D4214" s="6">
        <v>0</v>
      </c>
      <c r="E4214" s="5">
        <v>0</v>
      </c>
      <c r="F4214" s="6">
        <v>0</v>
      </c>
      <c r="G4214" s="5">
        <v>0</v>
      </c>
      <c r="H4214" s="6">
        <v>0</v>
      </c>
      <c r="I4214" s="5">
        <v>0</v>
      </c>
      <c r="J4214" s="6">
        <v>0</v>
      </c>
      <c r="K4214" s="5">
        <v>0</v>
      </c>
      <c r="L4214" s="6">
        <v>0</v>
      </c>
      <c r="M4214" s="5">
        <v>0</v>
      </c>
      <c r="N4214" s="6">
        <v>0</v>
      </c>
      <c r="O4214" s="5">
        <v>0</v>
      </c>
      <c r="P4214" s="6">
        <v>0</v>
      </c>
      <c r="Q4214" s="5">
        <v>0</v>
      </c>
      <c r="R4214" s="6">
        <v>0</v>
      </c>
      <c r="S4214" s="5">
        <v>0</v>
      </c>
      <c r="T4214" s="6">
        <v>0</v>
      </c>
      <c r="U4214" s="5">
        <v>0</v>
      </c>
      <c r="V4214" s="6">
        <v>0</v>
      </c>
      <c r="W4214" s="5">
        <v>0</v>
      </c>
      <c r="X4214" s="6">
        <v>0</v>
      </c>
      <c r="Y4214" s="5">
        <v>0</v>
      </c>
      <c r="Z4214" s="6">
        <v>0</v>
      </c>
      <c r="AA4214" s="5">
        <v>0</v>
      </c>
      <c r="AB4214" s="6">
        <v>0</v>
      </c>
      <c r="AC4214" s="5">
        <v>0</v>
      </c>
      <c r="AD4214" s="6">
        <v>0</v>
      </c>
      <c r="AE4214" s="5">
        <v>0</v>
      </c>
      <c r="AF4214" s="6">
        <v>0</v>
      </c>
    </row>
    <row r="4215" spans="2:32" x14ac:dyDescent="0.35">
      <c r="B4215" s="1" t="s">
        <v>801</v>
      </c>
      <c r="C4215" s="5">
        <v>0</v>
      </c>
      <c r="D4215" s="6">
        <v>0</v>
      </c>
      <c r="E4215" s="5">
        <v>0</v>
      </c>
      <c r="F4215" s="6">
        <v>0</v>
      </c>
      <c r="G4215" s="5">
        <v>0</v>
      </c>
      <c r="H4215" s="6">
        <v>0</v>
      </c>
      <c r="I4215" s="5">
        <v>0</v>
      </c>
      <c r="J4215" s="6">
        <v>0</v>
      </c>
      <c r="K4215" s="5">
        <v>0</v>
      </c>
      <c r="L4215" s="6">
        <v>0</v>
      </c>
      <c r="M4215" s="5">
        <v>0</v>
      </c>
      <c r="N4215" s="6">
        <v>0</v>
      </c>
      <c r="O4215" s="5">
        <v>0</v>
      </c>
      <c r="P4215" s="6">
        <v>0</v>
      </c>
      <c r="Q4215" s="5">
        <v>0</v>
      </c>
      <c r="R4215" s="6">
        <v>0</v>
      </c>
      <c r="S4215" s="5">
        <v>0</v>
      </c>
      <c r="T4215" s="6">
        <v>0</v>
      </c>
      <c r="U4215" s="5">
        <v>0</v>
      </c>
      <c r="V4215" s="6">
        <v>0</v>
      </c>
      <c r="W4215" s="5">
        <v>0</v>
      </c>
      <c r="X4215" s="6">
        <v>0</v>
      </c>
      <c r="Y4215" s="5">
        <v>0</v>
      </c>
      <c r="Z4215" s="6">
        <v>0</v>
      </c>
      <c r="AA4215" s="5">
        <v>0</v>
      </c>
      <c r="AB4215" s="6">
        <v>0</v>
      </c>
      <c r="AC4215" s="5">
        <v>0</v>
      </c>
      <c r="AD4215" s="6">
        <v>0</v>
      </c>
      <c r="AE4215" s="5">
        <v>0</v>
      </c>
      <c r="AF4215" s="6">
        <v>0</v>
      </c>
    </row>
    <row r="4216" spans="2:32" x14ac:dyDescent="0.35">
      <c r="B4216" s="1" t="s">
        <v>802</v>
      </c>
      <c r="C4216" s="5">
        <v>0</v>
      </c>
      <c r="D4216" s="6">
        <v>0</v>
      </c>
      <c r="E4216" s="5">
        <v>0</v>
      </c>
      <c r="F4216" s="6">
        <v>0</v>
      </c>
      <c r="G4216" s="5">
        <v>0</v>
      </c>
      <c r="H4216" s="6">
        <v>0</v>
      </c>
      <c r="I4216" s="5">
        <v>0</v>
      </c>
      <c r="J4216" s="6">
        <v>0</v>
      </c>
      <c r="K4216" s="5">
        <v>0</v>
      </c>
      <c r="L4216" s="6">
        <v>0</v>
      </c>
      <c r="M4216" s="5">
        <v>0</v>
      </c>
      <c r="N4216" s="6">
        <v>0</v>
      </c>
      <c r="O4216" s="5">
        <v>0</v>
      </c>
      <c r="P4216" s="6">
        <v>0</v>
      </c>
      <c r="Q4216" s="5">
        <v>0</v>
      </c>
      <c r="R4216" s="6">
        <v>0</v>
      </c>
      <c r="S4216" s="5">
        <v>0</v>
      </c>
      <c r="T4216" s="6">
        <v>0</v>
      </c>
      <c r="U4216" s="5">
        <v>0</v>
      </c>
      <c r="V4216" s="6">
        <v>0</v>
      </c>
      <c r="W4216" s="5">
        <v>0</v>
      </c>
      <c r="X4216" s="6">
        <v>0</v>
      </c>
      <c r="Y4216" s="5">
        <v>0</v>
      </c>
      <c r="Z4216" s="6">
        <v>0</v>
      </c>
      <c r="AA4216" s="5">
        <v>0</v>
      </c>
      <c r="AB4216" s="6">
        <v>0</v>
      </c>
      <c r="AC4216" s="5">
        <v>0</v>
      </c>
      <c r="AD4216" s="6">
        <v>0</v>
      </c>
      <c r="AE4216" s="5">
        <v>0</v>
      </c>
      <c r="AF4216" s="6">
        <v>0</v>
      </c>
    </row>
    <row r="4217" spans="2:32" x14ac:dyDescent="0.35">
      <c r="B4217" s="1" t="s">
        <v>803</v>
      </c>
      <c r="C4217" s="5">
        <v>4.9100000000000003E-3</v>
      </c>
      <c r="D4217" s="6">
        <v>4.2560000000000002</v>
      </c>
      <c r="E4217" s="5">
        <v>0</v>
      </c>
      <c r="F4217" s="6">
        <v>0</v>
      </c>
      <c r="G4217" s="5">
        <v>0</v>
      </c>
      <c r="H4217" s="6">
        <v>0</v>
      </c>
      <c r="I4217" s="5">
        <v>0</v>
      </c>
      <c r="J4217" s="6">
        <v>0</v>
      </c>
      <c r="K4217" s="5">
        <v>0</v>
      </c>
      <c r="L4217" s="6">
        <v>0</v>
      </c>
      <c r="M4217" s="5">
        <v>0</v>
      </c>
      <c r="N4217" s="6">
        <v>0</v>
      </c>
      <c r="O4217" s="5">
        <v>0</v>
      </c>
      <c r="P4217" s="6">
        <v>0</v>
      </c>
      <c r="Q4217" s="5">
        <v>5.77E-3</v>
      </c>
      <c r="R4217" s="6">
        <v>0.21299999999999999</v>
      </c>
      <c r="S4217" s="5">
        <v>0</v>
      </c>
      <c r="T4217" s="6">
        <v>0</v>
      </c>
      <c r="U4217" s="5">
        <v>1.9449999999999999E-2</v>
      </c>
      <c r="V4217" s="6">
        <v>0.751</v>
      </c>
      <c r="W4217" s="5">
        <v>1.5570000000000001E-2</v>
      </c>
      <c r="X4217" s="6">
        <v>0.24199999999999999</v>
      </c>
      <c r="Y4217" s="5">
        <v>3.2439999999999997E-2</v>
      </c>
      <c r="Z4217" s="6">
        <v>3.0510000000000002</v>
      </c>
      <c r="AA4217" s="5">
        <v>0</v>
      </c>
      <c r="AB4217" s="6">
        <v>0</v>
      </c>
      <c r="AC4217" s="5">
        <v>0</v>
      </c>
      <c r="AD4217" s="6">
        <v>0</v>
      </c>
      <c r="AE4217" s="5">
        <v>0</v>
      </c>
      <c r="AF4217" s="6">
        <v>0</v>
      </c>
    </row>
    <row r="4218" spans="2:32" x14ac:dyDescent="0.35">
      <c r="B4218" s="1" t="s">
        <v>804</v>
      </c>
      <c r="C4218" s="5">
        <v>0</v>
      </c>
      <c r="D4218" s="6">
        <v>0</v>
      </c>
      <c r="E4218" s="5">
        <v>0</v>
      </c>
      <c r="F4218" s="6">
        <v>0</v>
      </c>
      <c r="G4218" s="5">
        <v>0</v>
      </c>
      <c r="H4218" s="6">
        <v>0</v>
      </c>
      <c r="I4218" s="5">
        <v>0</v>
      </c>
      <c r="J4218" s="6">
        <v>0</v>
      </c>
      <c r="K4218" s="5">
        <v>0</v>
      </c>
      <c r="L4218" s="6">
        <v>0</v>
      </c>
      <c r="M4218" s="5">
        <v>0</v>
      </c>
      <c r="N4218" s="6">
        <v>0</v>
      </c>
      <c r="O4218" s="5">
        <v>0</v>
      </c>
      <c r="P4218" s="6">
        <v>0</v>
      </c>
      <c r="Q4218" s="5">
        <v>0</v>
      </c>
      <c r="R4218" s="6">
        <v>0</v>
      </c>
      <c r="S4218" s="5">
        <v>0</v>
      </c>
      <c r="T4218" s="6">
        <v>0</v>
      </c>
      <c r="U4218" s="5">
        <v>0</v>
      </c>
      <c r="V4218" s="6">
        <v>0</v>
      </c>
      <c r="W4218" s="5">
        <v>0</v>
      </c>
      <c r="X4218" s="6">
        <v>0</v>
      </c>
      <c r="Y4218" s="5">
        <v>0</v>
      </c>
      <c r="Z4218" s="6">
        <v>0</v>
      </c>
      <c r="AA4218" s="5">
        <v>0</v>
      </c>
      <c r="AB4218" s="6">
        <v>0</v>
      </c>
      <c r="AC4218" s="5">
        <v>0</v>
      </c>
      <c r="AD4218" s="6">
        <v>0</v>
      </c>
      <c r="AE4218" s="5">
        <v>0</v>
      </c>
      <c r="AF4218" s="6">
        <v>0</v>
      </c>
    </row>
    <row r="4219" spans="2:32" x14ac:dyDescent="0.35">
      <c r="B4219" s="1" t="s">
        <v>805</v>
      </c>
      <c r="C4219" s="5">
        <v>2.5000000000000001E-4</v>
      </c>
      <c r="D4219" s="6">
        <v>0.21299999999999999</v>
      </c>
      <c r="E4219" s="5">
        <v>0</v>
      </c>
      <c r="F4219" s="6">
        <v>0</v>
      </c>
      <c r="G4219" s="5">
        <v>0</v>
      </c>
      <c r="H4219" s="6">
        <v>0</v>
      </c>
      <c r="I4219" s="5">
        <v>0</v>
      </c>
      <c r="J4219" s="6">
        <v>0</v>
      </c>
      <c r="K4219" s="5">
        <v>0</v>
      </c>
      <c r="L4219" s="6">
        <v>0</v>
      </c>
      <c r="M4219" s="5">
        <v>0</v>
      </c>
      <c r="N4219" s="6">
        <v>0</v>
      </c>
      <c r="O4219" s="5">
        <v>0</v>
      </c>
      <c r="P4219" s="6">
        <v>0</v>
      </c>
      <c r="Q4219" s="5">
        <v>5.77E-3</v>
      </c>
      <c r="R4219" s="6">
        <v>0.21299999999999999</v>
      </c>
      <c r="S4219" s="5">
        <v>0</v>
      </c>
      <c r="T4219" s="6">
        <v>0</v>
      </c>
      <c r="U4219" s="5">
        <v>0</v>
      </c>
      <c r="V4219" s="6">
        <v>0</v>
      </c>
      <c r="W4219" s="5">
        <v>0</v>
      </c>
      <c r="X4219" s="6">
        <v>0</v>
      </c>
      <c r="Y4219" s="5">
        <v>0</v>
      </c>
      <c r="Z4219" s="6">
        <v>0</v>
      </c>
      <c r="AA4219" s="5">
        <v>0</v>
      </c>
      <c r="AB4219" s="6">
        <v>0</v>
      </c>
      <c r="AC4219" s="5">
        <v>0</v>
      </c>
      <c r="AD4219" s="6">
        <v>0</v>
      </c>
      <c r="AE4219" s="5">
        <v>0</v>
      </c>
      <c r="AF4219" s="6">
        <v>0</v>
      </c>
    </row>
    <row r="4220" spans="2:32" x14ac:dyDescent="0.35">
      <c r="B4220" s="1" t="s">
        <v>806</v>
      </c>
      <c r="C4220" s="5">
        <v>0</v>
      </c>
      <c r="D4220" s="6">
        <v>0</v>
      </c>
      <c r="E4220" s="5">
        <v>0</v>
      </c>
      <c r="F4220" s="6">
        <v>0</v>
      </c>
      <c r="G4220" s="5">
        <v>0</v>
      </c>
      <c r="H4220" s="6">
        <v>0</v>
      </c>
      <c r="I4220" s="5">
        <v>0</v>
      </c>
      <c r="J4220" s="6">
        <v>0</v>
      </c>
      <c r="K4220" s="5">
        <v>0</v>
      </c>
      <c r="L4220" s="6">
        <v>0</v>
      </c>
      <c r="M4220" s="5">
        <v>0</v>
      </c>
      <c r="N4220" s="6">
        <v>0</v>
      </c>
      <c r="O4220" s="5">
        <v>0</v>
      </c>
      <c r="P4220" s="6">
        <v>0</v>
      </c>
      <c r="Q4220" s="5">
        <v>0</v>
      </c>
      <c r="R4220" s="6">
        <v>0</v>
      </c>
      <c r="S4220" s="5">
        <v>0</v>
      </c>
      <c r="T4220" s="6">
        <v>0</v>
      </c>
      <c r="U4220" s="5">
        <v>0</v>
      </c>
      <c r="V4220" s="6">
        <v>0</v>
      </c>
      <c r="W4220" s="5">
        <v>0</v>
      </c>
      <c r="X4220" s="6">
        <v>0</v>
      </c>
      <c r="Y4220" s="5">
        <v>0</v>
      </c>
      <c r="Z4220" s="6">
        <v>0</v>
      </c>
      <c r="AA4220" s="5">
        <v>0</v>
      </c>
      <c r="AB4220" s="6">
        <v>0</v>
      </c>
      <c r="AC4220" s="5">
        <v>0</v>
      </c>
      <c r="AD4220" s="6">
        <v>0</v>
      </c>
      <c r="AE4220" s="5">
        <v>0</v>
      </c>
      <c r="AF4220" s="6">
        <v>0</v>
      </c>
    </row>
    <row r="4221" spans="2:32" x14ac:dyDescent="0.35">
      <c r="B4221" s="1" t="s">
        <v>807</v>
      </c>
      <c r="C4221" s="5">
        <v>0</v>
      </c>
      <c r="D4221" s="6">
        <v>0</v>
      </c>
      <c r="E4221" s="5">
        <v>0</v>
      </c>
      <c r="F4221" s="6">
        <v>0</v>
      </c>
      <c r="G4221" s="5">
        <v>0</v>
      </c>
      <c r="H4221" s="6">
        <v>0</v>
      </c>
      <c r="I4221" s="5">
        <v>0</v>
      </c>
      <c r="J4221" s="6">
        <v>0</v>
      </c>
      <c r="K4221" s="5">
        <v>0</v>
      </c>
      <c r="L4221" s="6">
        <v>0</v>
      </c>
      <c r="M4221" s="5">
        <v>0</v>
      </c>
      <c r="N4221" s="6">
        <v>0</v>
      </c>
      <c r="O4221" s="5">
        <v>0</v>
      </c>
      <c r="P4221" s="6">
        <v>0</v>
      </c>
      <c r="Q4221" s="5">
        <v>0</v>
      </c>
      <c r="R4221" s="6">
        <v>0</v>
      </c>
      <c r="S4221" s="5">
        <v>0</v>
      </c>
      <c r="T4221" s="6">
        <v>0</v>
      </c>
      <c r="U4221" s="5">
        <v>0</v>
      </c>
      <c r="V4221" s="6">
        <v>0</v>
      </c>
      <c r="W4221" s="5">
        <v>0</v>
      </c>
      <c r="X4221" s="6">
        <v>0</v>
      </c>
      <c r="Y4221" s="5">
        <v>0</v>
      </c>
      <c r="Z4221" s="6">
        <v>0</v>
      </c>
      <c r="AA4221" s="5">
        <v>0</v>
      </c>
      <c r="AB4221" s="6">
        <v>0</v>
      </c>
      <c r="AC4221" s="5">
        <v>0</v>
      </c>
      <c r="AD4221" s="6">
        <v>0</v>
      </c>
      <c r="AE4221" s="5">
        <v>0</v>
      </c>
      <c r="AF4221" s="6">
        <v>0</v>
      </c>
    </row>
    <row r="4222" spans="2:32" x14ac:dyDescent="0.35">
      <c r="B4222" s="1" t="s">
        <v>808</v>
      </c>
      <c r="C4222" s="5">
        <v>4.9100000000000003E-3</v>
      </c>
      <c r="D4222" s="6">
        <v>4.2510000000000003</v>
      </c>
      <c r="E4222" s="5">
        <v>0</v>
      </c>
      <c r="F4222" s="6">
        <v>0</v>
      </c>
      <c r="G4222" s="5">
        <v>2.947E-2</v>
      </c>
      <c r="H4222" s="6">
        <v>2.2309999999999999</v>
      </c>
      <c r="I4222" s="5">
        <v>0</v>
      </c>
      <c r="J4222" s="6">
        <v>0</v>
      </c>
      <c r="K4222" s="5">
        <v>0</v>
      </c>
      <c r="L4222" s="6">
        <v>0</v>
      </c>
      <c r="M4222" s="5">
        <v>0</v>
      </c>
      <c r="N4222" s="6">
        <v>0</v>
      </c>
      <c r="O4222" s="5">
        <v>0</v>
      </c>
      <c r="P4222" s="6">
        <v>0</v>
      </c>
      <c r="Q4222" s="5">
        <v>0</v>
      </c>
      <c r="R4222" s="6">
        <v>0</v>
      </c>
      <c r="S4222" s="5">
        <v>0</v>
      </c>
      <c r="T4222" s="6">
        <v>0</v>
      </c>
      <c r="U4222" s="5">
        <v>0</v>
      </c>
      <c r="V4222" s="6">
        <v>0</v>
      </c>
      <c r="W4222" s="5">
        <v>0</v>
      </c>
      <c r="X4222" s="6">
        <v>0</v>
      </c>
      <c r="Y4222" s="5">
        <v>2.1479999999999999E-2</v>
      </c>
      <c r="Z4222" s="6">
        <v>2.02</v>
      </c>
      <c r="AA4222" s="5">
        <v>0</v>
      </c>
      <c r="AB4222" s="6">
        <v>0</v>
      </c>
      <c r="AC4222" s="5">
        <v>0</v>
      </c>
      <c r="AD4222" s="6">
        <v>0</v>
      </c>
      <c r="AE4222" s="5">
        <v>0</v>
      </c>
      <c r="AF4222" s="6">
        <v>0</v>
      </c>
    </row>
    <row r="4223" spans="2:32" x14ac:dyDescent="0.35">
      <c r="B4223" s="1" t="s">
        <v>809</v>
      </c>
      <c r="C4223" s="5">
        <v>0</v>
      </c>
      <c r="D4223" s="6">
        <v>0</v>
      </c>
      <c r="E4223" s="5">
        <v>0</v>
      </c>
      <c r="F4223" s="6">
        <v>0</v>
      </c>
      <c r="G4223" s="5">
        <v>0</v>
      </c>
      <c r="H4223" s="6">
        <v>0</v>
      </c>
      <c r="I4223" s="5">
        <v>0</v>
      </c>
      <c r="J4223" s="6">
        <v>0</v>
      </c>
      <c r="K4223" s="5">
        <v>0</v>
      </c>
      <c r="L4223" s="6">
        <v>0</v>
      </c>
      <c r="M4223" s="5">
        <v>0</v>
      </c>
      <c r="N4223" s="6">
        <v>0</v>
      </c>
      <c r="O4223" s="5">
        <v>0</v>
      </c>
      <c r="P4223" s="6">
        <v>0</v>
      </c>
      <c r="Q4223" s="5">
        <v>0</v>
      </c>
      <c r="R4223" s="6">
        <v>0</v>
      </c>
      <c r="S4223" s="5">
        <v>0</v>
      </c>
      <c r="T4223" s="6">
        <v>0</v>
      </c>
      <c r="U4223" s="5">
        <v>0</v>
      </c>
      <c r="V4223" s="6">
        <v>0</v>
      </c>
      <c r="W4223" s="5">
        <v>0</v>
      </c>
      <c r="X4223" s="6">
        <v>0</v>
      </c>
      <c r="Y4223" s="5">
        <v>0</v>
      </c>
      <c r="Z4223" s="6">
        <v>0</v>
      </c>
      <c r="AA4223" s="5">
        <v>0</v>
      </c>
      <c r="AB4223" s="6">
        <v>0</v>
      </c>
      <c r="AC4223" s="5">
        <v>0</v>
      </c>
      <c r="AD4223" s="6">
        <v>0</v>
      </c>
      <c r="AE4223" s="5">
        <v>0</v>
      </c>
      <c r="AF4223" s="6">
        <v>0</v>
      </c>
    </row>
    <row r="4224" spans="2:32" x14ac:dyDescent="0.35">
      <c r="B4224" s="1" t="s">
        <v>810</v>
      </c>
      <c r="C4224" s="5">
        <v>0</v>
      </c>
      <c r="D4224" s="6">
        <v>0</v>
      </c>
      <c r="E4224" s="5">
        <v>0</v>
      </c>
      <c r="F4224" s="6">
        <v>0</v>
      </c>
      <c r="G4224" s="5">
        <v>0</v>
      </c>
      <c r="H4224" s="6">
        <v>0</v>
      </c>
      <c r="I4224" s="5">
        <v>0</v>
      </c>
      <c r="J4224" s="6">
        <v>0</v>
      </c>
      <c r="K4224" s="5">
        <v>0</v>
      </c>
      <c r="L4224" s="6">
        <v>0</v>
      </c>
      <c r="M4224" s="5">
        <v>0</v>
      </c>
      <c r="N4224" s="6">
        <v>0</v>
      </c>
      <c r="O4224" s="5">
        <v>0</v>
      </c>
      <c r="P4224" s="6">
        <v>0</v>
      </c>
      <c r="Q4224" s="5">
        <v>0</v>
      </c>
      <c r="R4224" s="6">
        <v>0</v>
      </c>
      <c r="S4224" s="5">
        <v>0</v>
      </c>
      <c r="T4224" s="6">
        <v>0</v>
      </c>
      <c r="U4224" s="5">
        <v>0</v>
      </c>
      <c r="V4224" s="6">
        <v>0</v>
      </c>
      <c r="W4224" s="5">
        <v>0</v>
      </c>
      <c r="X4224" s="6">
        <v>0</v>
      </c>
      <c r="Y4224" s="5">
        <v>0</v>
      </c>
      <c r="Z4224" s="6">
        <v>0</v>
      </c>
      <c r="AA4224" s="5">
        <v>0</v>
      </c>
      <c r="AB4224" s="6">
        <v>0</v>
      </c>
      <c r="AC4224" s="5">
        <v>0</v>
      </c>
      <c r="AD4224" s="6">
        <v>0</v>
      </c>
      <c r="AE4224" s="5">
        <v>0</v>
      </c>
      <c r="AF4224" s="6">
        <v>0</v>
      </c>
    </row>
    <row r="4225" spans="2:32" x14ac:dyDescent="0.35">
      <c r="B4225" s="1" t="s">
        <v>811</v>
      </c>
      <c r="C4225" s="5">
        <v>0</v>
      </c>
      <c r="D4225" s="6">
        <v>0</v>
      </c>
      <c r="E4225" s="5">
        <v>0</v>
      </c>
      <c r="F4225" s="6">
        <v>0</v>
      </c>
      <c r="G4225" s="5">
        <v>0</v>
      </c>
      <c r="H4225" s="6">
        <v>0</v>
      </c>
      <c r="I4225" s="5">
        <v>0</v>
      </c>
      <c r="J4225" s="6">
        <v>0</v>
      </c>
      <c r="K4225" s="5">
        <v>0</v>
      </c>
      <c r="L4225" s="6">
        <v>0</v>
      </c>
      <c r="M4225" s="5">
        <v>0</v>
      </c>
      <c r="N4225" s="6">
        <v>0</v>
      </c>
      <c r="O4225" s="5">
        <v>0</v>
      </c>
      <c r="P4225" s="6">
        <v>0</v>
      </c>
      <c r="Q4225" s="5">
        <v>0</v>
      </c>
      <c r="R4225" s="6">
        <v>0</v>
      </c>
      <c r="S4225" s="5">
        <v>0</v>
      </c>
      <c r="T4225" s="6">
        <v>0</v>
      </c>
      <c r="U4225" s="5">
        <v>0</v>
      </c>
      <c r="V4225" s="6">
        <v>0</v>
      </c>
      <c r="W4225" s="5">
        <v>0</v>
      </c>
      <c r="X4225" s="6">
        <v>0</v>
      </c>
      <c r="Y4225" s="5">
        <v>0</v>
      </c>
      <c r="Z4225" s="6">
        <v>0</v>
      </c>
      <c r="AA4225" s="5">
        <v>0</v>
      </c>
      <c r="AB4225" s="6">
        <v>0</v>
      </c>
      <c r="AC4225" s="5">
        <v>0</v>
      </c>
      <c r="AD4225" s="6">
        <v>0</v>
      </c>
      <c r="AE4225" s="5">
        <v>0</v>
      </c>
      <c r="AF4225" s="6">
        <v>0</v>
      </c>
    </row>
    <row r="4226" spans="2:32" x14ac:dyDescent="0.35">
      <c r="B4226" s="1" t="s">
        <v>812</v>
      </c>
      <c r="C4226" s="5">
        <v>0</v>
      </c>
      <c r="D4226" s="6">
        <v>0</v>
      </c>
      <c r="E4226" s="5">
        <v>0</v>
      </c>
      <c r="F4226" s="6">
        <v>0</v>
      </c>
      <c r="G4226" s="5">
        <v>0</v>
      </c>
      <c r="H4226" s="6">
        <v>0</v>
      </c>
      <c r="I4226" s="5">
        <v>0</v>
      </c>
      <c r="J4226" s="6">
        <v>0</v>
      </c>
      <c r="K4226" s="5">
        <v>0</v>
      </c>
      <c r="L4226" s="6">
        <v>0</v>
      </c>
      <c r="M4226" s="5">
        <v>0</v>
      </c>
      <c r="N4226" s="6">
        <v>0</v>
      </c>
      <c r="O4226" s="5">
        <v>0</v>
      </c>
      <c r="P4226" s="6">
        <v>0</v>
      </c>
      <c r="Q4226" s="5">
        <v>0</v>
      </c>
      <c r="R4226" s="6">
        <v>0</v>
      </c>
      <c r="S4226" s="5">
        <v>0</v>
      </c>
      <c r="T4226" s="6">
        <v>0</v>
      </c>
      <c r="U4226" s="5">
        <v>0</v>
      </c>
      <c r="V4226" s="6">
        <v>0</v>
      </c>
      <c r="W4226" s="5">
        <v>0</v>
      </c>
      <c r="X4226" s="6">
        <v>0</v>
      </c>
      <c r="Y4226" s="5">
        <v>0</v>
      </c>
      <c r="Z4226" s="6">
        <v>0</v>
      </c>
      <c r="AA4226" s="5">
        <v>0</v>
      </c>
      <c r="AB4226" s="6">
        <v>0</v>
      </c>
      <c r="AC4226" s="5">
        <v>0</v>
      </c>
      <c r="AD4226" s="6">
        <v>0</v>
      </c>
      <c r="AE4226" s="5">
        <v>0</v>
      </c>
      <c r="AF4226" s="6">
        <v>0</v>
      </c>
    </row>
    <row r="4227" spans="2:32" x14ac:dyDescent="0.35">
      <c r="B4227" s="1" t="s">
        <v>813</v>
      </c>
      <c r="C4227" s="5">
        <v>0</v>
      </c>
      <c r="D4227" s="6">
        <v>0</v>
      </c>
      <c r="E4227" s="5">
        <v>0</v>
      </c>
      <c r="F4227" s="6">
        <v>0</v>
      </c>
      <c r="G4227" s="5">
        <v>0</v>
      </c>
      <c r="H4227" s="6">
        <v>0</v>
      </c>
      <c r="I4227" s="5">
        <v>0</v>
      </c>
      <c r="J4227" s="6">
        <v>0</v>
      </c>
      <c r="K4227" s="5">
        <v>0</v>
      </c>
      <c r="L4227" s="6">
        <v>0</v>
      </c>
      <c r="M4227" s="5">
        <v>0</v>
      </c>
      <c r="N4227" s="6">
        <v>0</v>
      </c>
      <c r="O4227" s="5">
        <v>0</v>
      </c>
      <c r="P4227" s="6">
        <v>0</v>
      </c>
      <c r="Q4227" s="5">
        <v>0</v>
      </c>
      <c r="R4227" s="6">
        <v>0</v>
      </c>
      <c r="S4227" s="5">
        <v>0</v>
      </c>
      <c r="T4227" s="6">
        <v>0</v>
      </c>
      <c r="U4227" s="5">
        <v>0</v>
      </c>
      <c r="V4227" s="6">
        <v>0</v>
      </c>
      <c r="W4227" s="5">
        <v>0</v>
      </c>
      <c r="X4227" s="6">
        <v>0</v>
      </c>
      <c r="Y4227" s="5">
        <v>0</v>
      </c>
      <c r="Z4227" s="6">
        <v>0</v>
      </c>
      <c r="AA4227" s="5">
        <v>0</v>
      </c>
      <c r="AB4227" s="6">
        <v>0</v>
      </c>
      <c r="AC4227" s="5">
        <v>0</v>
      </c>
      <c r="AD4227" s="6">
        <v>0</v>
      </c>
      <c r="AE4227" s="5">
        <v>0</v>
      </c>
      <c r="AF4227" s="6">
        <v>0</v>
      </c>
    </row>
    <row r="4228" spans="2:32" x14ac:dyDescent="0.35">
      <c r="B4228" s="1" t="s">
        <v>343</v>
      </c>
      <c r="C4228" s="5">
        <v>0</v>
      </c>
      <c r="D4228" s="6">
        <v>0</v>
      </c>
      <c r="E4228" s="5">
        <v>0</v>
      </c>
      <c r="F4228" s="6">
        <v>0</v>
      </c>
      <c r="G4228" s="5">
        <v>0</v>
      </c>
      <c r="H4228" s="6">
        <v>0</v>
      </c>
      <c r="I4228" s="5">
        <v>0</v>
      </c>
      <c r="J4228" s="6">
        <v>0</v>
      </c>
      <c r="K4228" s="5">
        <v>0</v>
      </c>
      <c r="L4228" s="6">
        <v>0</v>
      </c>
      <c r="M4228" s="5">
        <v>0</v>
      </c>
      <c r="N4228" s="6">
        <v>0</v>
      </c>
      <c r="O4228" s="5">
        <v>0</v>
      </c>
      <c r="P4228" s="6">
        <v>0</v>
      </c>
      <c r="Q4228" s="5">
        <v>0</v>
      </c>
      <c r="R4228" s="6">
        <v>0</v>
      </c>
      <c r="S4228" s="5">
        <v>0</v>
      </c>
      <c r="T4228" s="6">
        <v>0</v>
      </c>
      <c r="U4228" s="5">
        <v>0</v>
      </c>
      <c r="V4228" s="6">
        <v>0</v>
      </c>
      <c r="W4228" s="5">
        <v>0</v>
      </c>
      <c r="X4228" s="6">
        <v>0</v>
      </c>
      <c r="Y4228" s="5">
        <v>0</v>
      </c>
      <c r="Z4228" s="6">
        <v>0</v>
      </c>
      <c r="AA4228" s="5">
        <v>0</v>
      </c>
      <c r="AB4228" s="6">
        <v>0</v>
      </c>
      <c r="AC4228" s="5">
        <v>0</v>
      </c>
      <c r="AD4228" s="6">
        <v>0</v>
      </c>
      <c r="AE4228" s="5">
        <v>0</v>
      </c>
      <c r="AF4228" s="6">
        <v>0</v>
      </c>
    </row>
    <row r="4229" spans="2:32" x14ac:dyDescent="0.35">
      <c r="B4229" s="1" t="s">
        <v>344</v>
      </c>
      <c r="C4229" s="5">
        <v>0</v>
      </c>
      <c r="D4229" s="6">
        <v>0</v>
      </c>
      <c r="E4229" s="5">
        <v>0</v>
      </c>
      <c r="F4229" s="6">
        <v>0</v>
      </c>
      <c r="G4229" s="5">
        <v>0</v>
      </c>
      <c r="H4229" s="6">
        <v>0</v>
      </c>
      <c r="I4229" s="5">
        <v>0</v>
      </c>
      <c r="J4229" s="6">
        <v>0</v>
      </c>
      <c r="K4229" s="5">
        <v>0</v>
      </c>
      <c r="L4229" s="6">
        <v>0</v>
      </c>
      <c r="M4229" s="5">
        <v>0</v>
      </c>
      <c r="N4229" s="6">
        <v>0</v>
      </c>
      <c r="O4229" s="5">
        <v>0</v>
      </c>
      <c r="P4229" s="6">
        <v>0</v>
      </c>
      <c r="Q4229" s="5">
        <v>0</v>
      </c>
      <c r="R4229" s="6">
        <v>0</v>
      </c>
      <c r="S4229" s="5">
        <v>0</v>
      </c>
      <c r="T4229" s="6">
        <v>0</v>
      </c>
      <c r="U4229" s="5">
        <v>0</v>
      </c>
      <c r="V4229" s="6">
        <v>0</v>
      </c>
      <c r="W4229" s="5">
        <v>0</v>
      </c>
      <c r="X4229" s="6">
        <v>0</v>
      </c>
      <c r="Y4229" s="5">
        <v>0</v>
      </c>
      <c r="Z4229" s="6">
        <v>0</v>
      </c>
      <c r="AA4229" s="5">
        <v>0</v>
      </c>
      <c r="AB4229" s="6">
        <v>0</v>
      </c>
      <c r="AC4229" s="5">
        <v>0</v>
      </c>
      <c r="AD4229" s="6">
        <v>0</v>
      </c>
      <c r="AE4229" s="5">
        <v>0</v>
      </c>
      <c r="AF4229" s="6">
        <v>0</v>
      </c>
    </row>
    <row r="4230" spans="2:32" x14ac:dyDescent="0.35">
      <c r="B4230" s="1" t="s">
        <v>345</v>
      </c>
      <c r="C4230" s="5">
        <v>0</v>
      </c>
      <c r="D4230" s="6">
        <v>0</v>
      </c>
      <c r="E4230" s="5">
        <v>0</v>
      </c>
      <c r="F4230" s="6">
        <v>0</v>
      </c>
      <c r="G4230" s="5">
        <v>0</v>
      </c>
      <c r="H4230" s="6">
        <v>0</v>
      </c>
      <c r="I4230" s="5">
        <v>0</v>
      </c>
      <c r="J4230" s="6">
        <v>0</v>
      </c>
      <c r="K4230" s="5">
        <v>0</v>
      </c>
      <c r="L4230" s="6">
        <v>0</v>
      </c>
      <c r="M4230" s="5">
        <v>0</v>
      </c>
      <c r="N4230" s="6">
        <v>0</v>
      </c>
      <c r="O4230" s="5">
        <v>0</v>
      </c>
      <c r="P4230" s="6">
        <v>0</v>
      </c>
      <c r="Q4230" s="5">
        <v>0</v>
      </c>
      <c r="R4230" s="6">
        <v>0</v>
      </c>
      <c r="S4230" s="5">
        <v>0</v>
      </c>
      <c r="T4230" s="6">
        <v>0</v>
      </c>
      <c r="U4230" s="5">
        <v>0</v>
      </c>
      <c r="V4230" s="6">
        <v>0</v>
      </c>
      <c r="W4230" s="5">
        <v>0</v>
      </c>
      <c r="X4230" s="6">
        <v>0</v>
      </c>
      <c r="Y4230" s="5">
        <v>0</v>
      </c>
      <c r="Z4230" s="6">
        <v>0</v>
      </c>
      <c r="AA4230" s="5">
        <v>0</v>
      </c>
      <c r="AB4230" s="6">
        <v>0</v>
      </c>
      <c r="AC4230" s="5">
        <v>0</v>
      </c>
      <c r="AD4230" s="6">
        <v>0</v>
      </c>
      <c r="AE4230" s="5">
        <v>0</v>
      </c>
      <c r="AF4230" s="6">
        <v>0</v>
      </c>
    </row>
    <row r="4231" spans="2:32" x14ac:dyDescent="0.35">
      <c r="B4231" s="1" t="s">
        <v>346</v>
      </c>
      <c r="C4231" s="5">
        <v>0</v>
      </c>
      <c r="D4231" s="6">
        <v>0</v>
      </c>
      <c r="E4231" s="5">
        <v>0</v>
      </c>
      <c r="F4231" s="6">
        <v>0</v>
      </c>
      <c r="G4231" s="5">
        <v>0</v>
      </c>
      <c r="H4231" s="6">
        <v>0</v>
      </c>
      <c r="I4231" s="5">
        <v>0</v>
      </c>
      <c r="J4231" s="6">
        <v>0</v>
      </c>
      <c r="K4231" s="5">
        <v>0</v>
      </c>
      <c r="L4231" s="6">
        <v>0</v>
      </c>
      <c r="M4231" s="5">
        <v>0</v>
      </c>
      <c r="N4231" s="6">
        <v>0</v>
      </c>
      <c r="O4231" s="5">
        <v>0</v>
      </c>
      <c r="P4231" s="6">
        <v>0</v>
      </c>
      <c r="Q4231" s="5">
        <v>0</v>
      </c>
      <c r="R4231" s="6">
        <v>0</v>
      </c>
      <c r="S4231" s="5">
        <v>0</v>
      </c>
      <c r="T4231" s="6">
        <v>0</v>
      </c>
      <c r="U4231" s="5">
        <v>0</v>
      </c>
      <c r="V4231" s="6">
        <v>0</v>
      </c>
      <c r="W4231" s="5">
        <v>0</v>
      </c>
      <c r="X4231" s="6">
        <v>0</v>
      </c>
      <c r="Y4231" s="5">
        <v>0</v>
      </c>
      <c r="Z4231" s="6">
        <v>0</v>
      </c>
      <c r="AA4231" s="5">
        <v>0</v>
      </c>
      <c r="AB4231" s="6">
        <v>0</v>
      </c>
      <c r="AC4231" s="5">
        <v>0</v>
      </c>
      <c r="AD4231" s="6">
        <v>0</v>
      </c>
      <c r="AE4231" s="5">
        <v>0</v>
      </c>
      <c r="AF4231" s="6">
        <v>0</v>
      </c>
    </row>
    <row r="4232" spans="2:32" x14ac:dyDescent="0.35">
      <c r="B4232" s="1" t="s">
        <v>347</v>
      </c>
      <c r="C4232" s="5">
        <v>0</v>
      </c>
      <c r="D4232" s="6">
        <v>0</v>
      </c>
      <c r="E4232" s="5">
        <v>0</v>
      </c>
      <c r="F4232" s="6">
        <v>0</v>
      </c>
      <c r="G4232" s="5">
        <v>0</v>
      </c>
      <c r="H4232" s="6">
        <v>0</v>
      </c>
      <c r="I4232" s="5">
        <v>0</v>
      </c>
      <c r="J4232" s="6">
        <v>0</v>
      </c>
      <c r="K4232" s="5">
        <v>0</v>
      </c>
      <c r="L4232" s="6">
        <v>0</v>
      </c>
      <c r="M4232" s="5">
        <v>0</v>
      </c>
      <c r="N4232" s="6">
        <v>0</v>
      </c>
      <c r="O4232" s="5">
        <v>0</v>
      </c>
      <c r="P4232" s="6">
        <v>0</v>
      </c>
      <c r="Q4232" s="5">
        <v>0</v>
      </c>
      <c r="R4232" s="6">
        <v>0</v>
      </c>
      <c r="S4232" s="5">
        <v>0</v>
      </c>
      <c r="T4232" s="6">
        <v>0</v>
      </c>
      <c r="U4232" s="5">
        <v>0</v>
      </c>
      <c r="V4232" s="6">
        <v>0</v>
      </c>
      <c r="W4232" s="5">
        <v>0</v>
      </c>
      <c r="X4232" s="6">
        <v>0</v>
      </c>
      <c r="Y4232" s="5">
        <v>0</v>
      </c>
      <c r="Z4232" s="6">
        <v>0</v>
      </c>
      <c r="AA4232" s="5">
        <v>0</v>
      </c>
      <c r="AB4232" s="6">
        <v>0</v>
      </c>
      <c r="AC4232" s="5">
        <v>0</v>
      </c>
      <c r="AD4232" s="6">
        <v>0</v>
      </c>
      <c r="AE4232" s="5">
        <v>0</v>
      </c>
      <c r="AF4232" s="6">
        <v>0</v>
      </c>
    </row>
    <row r="4233" spans="2:32" x14ac:dyDescent="0.35">
      <c r="B4233" s="1" t="s">
        <v>348</v>
      </c>
      <c r="C4233" s="5">
        <v>0</v>
      </c>
      <c r="D4233" s="6">
        <v>0</v>
      </c>
      <c r="E4233" s="5">
        <v>0</v>
      </c>
      <c r="F4233" s="6">
        <v>0</v>
      </c>
      <c r="G4233" s="5">
        <v>0</v>
      </c>
      <c r="H4233" s="6">
        <v>0</v>
      </c>
      <c r="I4233" s="5">
        <v>0</v>
      </c>
      <c r="J4233" s="6">
        <v>0</v>
      </c>
      <c r="K4233" s="5">
        <v>0</v>
      </c>
      <c r="L4233" s="6">
        <v>0</v>
      </c>
      <c r="M4233" s="5">
        <v>0</v>
      </c>
      <c r="N4233" s="6">
        <v>0</v>
      </c>
      <c r="O4233" s="5">
        <v>0</v>
      </c>
      <c r="P4233" s="6">
        <v>0</v>
      </c>
      <c r="Q4233" s="5">
        <v>0</v>
      </c>
      <c r="R4233" s="6">
        <v>0</v>
      </c>
      <c r="S4233" s="5">
        <v>0</v>
      </c>
      <c r="T4233" s="6">
        <v>0</v>
      </c>
      <c r="U4233" s="5">
        <v>0</v>
      </c>
      <c r="V4233" s="6">
        <v>0</v>
      </c>
      <c r="W4233" s="5">
        <v>0</v>
      </c>
      <c r="X4233" s="6">
        <v>0</v>
      </c>
      <c r="Y4233" s="5">
        <v>0</v>
      </c>
      <c r="Z4233" s="6">
        <v>0</v>
      </c>
      <c r="AA4233" s="5">
        <v>0</v>
      </c>
      <c r="AB4233" s="6">
        <v>0</v>
      </c>
      <c r="AC4233" s="5">
        <v>0</v>
      </c>
      <c r="AD4233" s="6">
        <v>0</v>
      </c>
      <c r="AE4233" s="5">
        <v>0</v>
      </c>
      <c r="AF4233" s="6">
        <v>0</v>
      </c>
    </row>
    <row r="4234" spans="2:32" x14ac:dyDescent="0.35">
      <c r="B4234" s="1" t="s">
        <v>349</v>
      </c>
      <c r="C4234" s="5">
        <v>0</v>
      </c>
      <c r="D4234" s="6">
        <v>0</v>
      </c>
      <c r="E4234" s="5">
        <v>0</v>
      </c>
      <c r="F4234" s="6">
        <v>0</v>
      </c>
      <c r="G4234" s="5">
        <v>0</v>
      </c>
      <c r="H4234" s="6">
        <v>0</v>
      </c>
      <c r="I4234" s="5">
        <v>0</v>
      </c>
      <c r="J4234" s="6">
        <v>0</v>
      </c>
      <c r="K4234" s="5">
        <v>0</v>
      </c>
      <c r="L4234" s="6">
        <v>0</v>
      </c>
      <c r="M4234" s="5">
        <v>0</v>
      </c>
      <c r="N4234" s="6">
        <v>0</v>
      </c>
      <c r="O4234" s="5">
        <v>0</v>
      </c>
      <c r="P4234" s="6">
        <v>0</v>
      </c>
      <c r="Q4234" s="5">
        <v>0</v>
      </c>
      <c r="R4234" s="6">
        <v>0</v>
      </c>
      <c r="S4234" s="5">
        <v>0</v>
      </c>
      <c r="T4234" s="6">
        <v>0</v>
      </c>
      <c r="U4234" s="5">
        <v>0</v>
      </c>
      <c r="V4234" s="6">
        <v>0</v>
      </c>
      <c r="W4234" s="5">
        <v>0</v>
      </c>
      <c r="X4234" s="6">
        <v>0</v>
      </c>
      <c r="Y4234" s="5">
        <v>0</v>
      </c>
      <c r="Z4234" s="6">
        <v>0</v>
      </c>
      <c r="AA4234" s="5">
        <v>0</v>
      </c>
      <c r="AB4234" s="6">
        <v>0</v>
      </c>
      <c r="AC4234" s="5">
        <v>0</v>
      </c>
      <c r="AD4234" s="6">
        <v>0</v>
      </c>
      <c r="AE4234" s="5">
        <v>0</v>
      </c>
      <c r="AF4234" s="6">
        <v>0</v>
      </c>
    </row>
    <row r="4235" spans="2:32" x14ac:dyDescent="0.35">
      <c r="B4235" s="1" t="s">
        <v>350</v>
      </c>
      <c r="C4235" s="5">
        <v>0</v>
      </c>
      <c r="D4235" s="6">
        <v>0</v>
      </c>
      <c r="E4235" s="5">
        <v>0</v>
      </c>
      <c r="F4235" s="6">
        <v>0</v>
      </c>
      <c r="G4235" s="5">
        <v>0</v>
      </c>
      <c r="H4235" s="6">
        <v>0</v>
      </c>
      <c r="I4235" s="5">
        <v>0</v>
      </c>
      <c r="J4235" s="6">
        <v>0</v>
      </c>
      <c r="K4235" s="5">
        <v>0</v>
      </c>
      <c r="L4235" s="6">
        <v>0</v>
      </c>
      <c r="M4235" s="5">
        <v>0</v>
      </c>
      <c r="N4235" s="6">
        <v>0</v>
      </c>
      <c r="O4235" s="5">
        <v>0</v>
      </c>
      <c r="P4235" s="6">
        <v>0</v>
      </c>
      <c r="Q4235" s="5">
        <v>0</v>
      </c>
      <c r="R4235" s="6">
        <v>0</v>
      </c>
      <c r="S4235" s="5">
        <v>0</v>
      </c>
      <c r="T4235" s="6">
        <v>0</v>
      </c>
      <c r="U4235" s="5">
        <v>0</v>
      </c>
      <c r="V4235" s="6">
        <v>0</v>
      </c>
      <c r="W4235" s="5">
        <v>0</v>
      </c>
      <c r="X4235" s="6">
        <v>0</v>
      </c>
      <c r="Y4235" s="5">
        <v>0</v>
      </c>
      <c r="Z4235" s="6">
        <v>0</v>
      </c>
      <c r="AA4235" s="5">
        <v>0</v>
      </c>
      <c r="AB4235" s="6">
        <v>0</v>
      </c>
      <c r="AC4235" s="5">
        <v>0</v>
      </c>
      <c r="AD4235" s="6">
        <v>0</v>
      </c>
      <c r="AE4235" s="5">
        <v>0</v>
      </c>
      <c r="AF4235" s="6">
        <v>0</v>
      </c>
    </row>
    <row r="4236" spans="2:32" x14ac:dyDescent="0.35">
      <c r="B4236" s="1" t="s">
        <v>351</v>
      </c>
      <c r="C4236" s="5">
        <v>0</v>
      </c>
      <c r="D4236" s="6">
        <v>0</v>
      </c>
      <c r="E4236" s="5">
        <v>0</v>
      </c>
      <c r="F4236" s="6">
        <v>0</v>
      </c>
      <c r="G4236" s="5">
        <v>0</v>
      </c>
      <c r="H4236" s="6">
        <v>0</v>
      </c>
      <c r="I4236" s="5">
        <v>0</v>
      </c>
      <c r="J4236" s="6">
        <v>0</v>
      </c>
      <c r="K4236" s="5">
        <v>0</v>
      </c>
      <c r="L4236" s="6">
        <v>0</v>
      </c>
      <c r="M4236" s="5">
        <v>0</v>
      </c>
      <c r="N4236" s="6">
        <v>0</v>
      </c>
      <c r="O4236" s="5">
        <v>0</v>
      </c>
      <c r="P4236" s="6">
        <v>0</v>
      </c>
      <c r="Q4236" s="5">
        <v>0</v>
      </c>
      <c r="R4236" s="6">
        <v>0</v>
      </c>
      <c r="S4236" s="5">
        <v>0</v>
      </c>
      <c r="T4236" s="6">
        <v>0</v>
      </c>
      <c r="U4236" s="5">
        <v>0</v>
      </c>
      <c r="V4236" s="6">
        <v>0</v>
      </c>
      <c r="W4236" s="5">
        <v>0</v>
      </c>
      <c r="X4236" s="6">
        <v>0</v>
      </c>
      <c r="Y4236" s="5">
        <v>0</v>
      </c>
      <c r="Z4236" s="6">
        <v>0</v>
      </c>
      <c r="AA4236" s="5">
        <v>0</v>
      </c>
      <c r="AB4236" s="6">
        <v>0</v>
      </c>
      <c r="AC4236" s="5">
        <v>0</v>
      </c>
      <c r="AD4236" s="6">
        <v>0</v>
      </c>
      <c r="AE4236" s="5">
        <v>0</v>
      </c>
      <c r="AF4236" s="6">
        <v>0</v>
      </c>
    </row>
    <row r="4237" spans="2:32" x14ac:dyDescent="0.35">
      <c r="B4237" s="1" t="s">
        <v>353</v>
      </c>
      <c r="C4237" s="5">
        <v>0</v>
      </c>
      <c r="D4237" s="6">
        <v>0</v>
      </c>
      <c r="E4237" s="5">
        <v>0</v>
      </c>
      <c r="F4237" s="6">
        <v>0</v>
      </c>
      <c r="G4237" s="5">
        <v>0</v>
      </c>
      <c r="H4237" s="6">
        <v>0</v>
      </c>
      <c r="I4237" s="5">
        <v>0</v>
      </c>
      <c r="J4237" s="6">
        <v>0</v>
      </c>
      <c r="K4237" s="5">
        <v>0</v>
      </c>
      <c r="L4237" s="6">
        <v>0</v>
      </c>
      <c r="M4237" s="5">
        <v>0</v>
      </c>
      <c r="N4237" s="6">
        <v>0</v>
      </c>
      <c r="O4237" s="5">
        <v>0</v>
      </c>
      <c r="P4237" s="6">
        <v>0</v>
      </c>
      <c r="Q4237" s="5">
        <v>0</v>
      </c>
      <c r="R4237" s="6">
        <v>0</v>
      </c>
      <c r="S4237" s="5">
        <v>0</v>
      </c>
      <c r="T4237" s="6">
        <v>0</v>
      </c>
      <c r="U4237" s="5">
        <v>0</v>
      </c>
      <c r="V4237" s="6">
        <v>0</v>
      </c>
      <c r="W4237" s="5">
        <v>0</v>
      </c>
      <c r="X4237" s="6">
        <v>0</v>
      </c>
      <c r="Y4237" s="5">
        <v>0</v>
      </c>
      <c r="Z4237" s="6">
        <v>0</v>
      </c>
      <c r="AA4237" s="5">
        <v>0</v>
      </c>
      <c r="AB4237" s="6">
        <v>0</v>
      </c>
      <c r="AC4237" s="5">
        <v>0</v>
      </c>
      <c r="AD4237" s="6">
        <v>0</v>
      </c>
      <c r="AE4237" s="5">
        <v>0</v>
      </c>
      <c r="AF4237" s="6">
        <v>0</v>
      </c>
    </row>
    <row r="4238" spans="2:32" x14ac:dyDescent="0.35">
      <c r="B4238" s="1" t="s">
        <v>354</v>
      </c>
      <c r="C4238" s="5">
        <v>0</v>
      </c>
      <c r="D4238" s="6">
        <v>0</v>
      </c>
      <c r="E4238" s="5">
        <v>0</v>
      </c>
      <c r="F4238" s="6">
        <v>0</v>
      </c>
      <c r="G4238" s="5">
        <v>0</v>
      </c>
      <c r="H4238" s="6">
        <v>0</v>
      </c>
      <c r="I4238" s="5">
        <v>0</v>
      </c>
      <c r="J4238" s="6">
        <v>0</v>
      </c>
      <c r="K4238" s="5">
        <v>0</v>
      </c>
      <c r="L4238" s="6">
        <v>0</v>
      </c>
      <c r="M4238" s="5">
        <v>0</v>
      </c>
      <c r="N4238" s="6">
        <v>0</v>
      </c>
      <c r="O4238" s="5">
        <v>0</v>
      </c>
      <c r="P4238" s="6">
        <v>0</v>
      </c>
      <c r="Q4238" s="5">
        <v>0</v>
      </c>
      <c r="R4238" s="6">
        <v>0</v>
      </c>
      <c r="S4238" s="5">
        <v>0</v>
      </c>
      <c r="T4238" s="6">
        <v>0</v>
      </c>
      <c r="U4238" s="5">
        <v>0</v>
      </c>
      <c r="V4238" s="6">
        <v>0</v>
      </c>
      <c r="W4238" s="5">
        <v>0</v>
      </c>
      <c r="X4238" s="6">
        <v>0</v>
      </c>
      <c r="Y4238" s="5">
        <v>0</v>
      </c>
      <c r="Z4238" s="6">
        <v>0</v>
      </c>
      <c r="AA4238" s="5">
        <v>0</v>
      </c>
      <c r="AB4238" s="6">
        <v>0</v>
      </c>
      <c r="AC4238" s="5">
        <v>0</v>
      </c>
      <c r="AD4238" s="6">
        <v>0</v>
      </c>
      <c r="AE4238" s="5">
        <v>0</v>
      </c>
      <c r="AF4238" s="6">
        <v>0</v>
      </c>
    </row>
    <row r="4239" spans="2:32" x14ac:dyDescent="0.35">
      <c r="B4239" s="1" t="s">
        <v>355</v>
      </c>
      <c r="C4239" s="5">
        <v>0</v>
      </c>
      <c r="D4239" s="6">
        <v>0</v>
      </c>
      <c r="E4239" s="5">
        <v>0</v>
      </c>
      <c r="F4239" s="6">
        <v>0</v>
      </c>
      <c r="G4239" s="5">
        <v>0</v>
      </c>
      <c r="H4239" s="6">
        <v>0</v>
      </c>
      <c r="I4239" s="5">
        <v>0</v>
      </c>
      <c r="J4239" s="6">
        <v>0</v>
      </c>
      <c r="K4239" s="5">
        <v>0</v>
      </c>
      <c r="L4239" s="6">
        <v>0</v>
      </c>
      <c r="M4239" s="5">
        <v>0</v>
      </c>
      <c r="N4239" s="6">
        <v>0</v>
      </c>
      <c r="O4239" s="5">
        <v>0</v>
      </c>
      <c r="P4239" s="6">
        <v>0</v>
      </c>
      <c r="Q4239" s="5">
        <v>0</v>
      </c>
      <c r="R4239" s="6">
        <v>0</v>
      </c>
      <c r="S4239" s="5">
        <v>0</v>
      </c>
      <c r="T4239" s="6">
        <v>0</v>
      </c>
      <c r="U4239" s="5">
        <v>0</v>
      </c>
      <c r="V4239" s="6">
        <v>0</v>
      </c>
      <c r="W4239" s="5">
        <v>0</v>
      </c>
      <c r="X4239" s="6">
        <v>0</v>
      </c>
      <c r="Y4239" s="5">
        <v>0</v>
      </c>
      <c r="Z4239" s="6">
        <v>0</v>
      </c>
      <c r="AA4239" s="5">
        <v>0</v>
      </c>
      <c r="AB4239" s="6">
        <v>0</v>
      </c>
      <c r="AC4239" s="5">
        <v>0</v>
      </c>
      <c r="AD4239" s="6">
        <v>0</v>
      </c>
      <c r="AE4239" s="5">
        <v>0</v>
      </c>
      <c r="AF4239" s="6">
        <v>0</v>
      </c>
    </row>
    <row r="4240" spans="2:32" x14ac:dyDescent="0.35">
      <c r="B4240" s="1" t="s">
        <v>814</v>
      </c>
      <c r="C4240" s="5">
        <v>0</v>
      </c>
      <c r="D4240" s="6">
        <v>0</v>
      </c>
      <c r="E4240" s="5">
        <v>0</v>
      </c>
      <c r="F4240" s="6">
        <v>0</v>
      </c>
      <c r="G4240" s="5">
        <v>0</v>
      </c>
      <c r="H4240" s="6">
        <v>0</v>
      </c>
      <c r="I4240" s="5">
        <v>0</v>
      </c>
      <c r="J4240" s="6">
        <v>0</v>
      </c>
      <c r="K4240" s="5">
        <v>0</v>
      </c>
      <c r="L4240" s="6">
        <v>0</v>
      </c>
      <c r="M4240" s="5">
        <v>0</v>
      </c>
      <c r="N4240" s="6">
        <v>0</v>
      </c>
      <c r="O4240" s="5">
        <v>0</v>
      </c>
      <c r="P4240" s="6">
        <v>0</v>
      </c>
      <c r="Q4240" s="5">
        <v>0</v>
      </c>
      <c r="R4240" s="6">
        <v>0</v>
      </c>
      <c r="S4240" s="5">
        <v>0</v>
      </c>
      <c r="T4240" s="6">
        <v>0</v>
      </c>
      <c r="U4240" s="5">
        <v>0</v>
      </c>
      <c r="V4240" s="6">
        <v>0</v>
      </c>
      <c r="W4240" s="5">
        <v>0</v>
      </c>
      <c r="X4240" s="6">
        <v>0</v>
      </c>
      <c r="Y4240" s="5">
        <v>0</v>
      </c>
      <c r="Z4240" s="6">
        <v>0</v>
      </c>
      <c r="AA4240" s="5">
        <v>0</v>
      </c>
      <c r="AB4240" s="6">
        <v>0</v>
      </c>
      <c r="AC4240" s="5">
        <v>0</v>
      </c>
      <c r="AD4240" s="6">
        <v>0</v>
      </c>
      <c r="AE4240" s="5">
        <v>0</v>
      </c>
      <c r="AF4240" s="6">
        <v>0</v>
      </c>
    </row>
    <row r="4241" spans="2:32" x14ac:dyDescent="0.35">
      <c r="B4241" s="1" t="s">
        <v>815</v>
      </c>
      <c r="C4241" s="5">
        <v>8.4999999999999995E-4</v>
      </c>
      <c r="D4241" s="6">
        <v>0.73699999999999999</v>
      </c>
      <c r="E4241" s="5">
        <v>0</v>
      </c>
      <c r="F4241" s="6">
        <v>0</v>
      </c>
      <c r="G4241" s="5">
        <v>0</v>
      </c>
      <c r="H4241" s="6">
        <v>0</v>
      </c>
      <c r="I4241" s="5">
        <v>0</v>
      </c>
      <c r="J4241" s="6">
        <v>0</v>
      </c>
      <c r="K4241" s="5">
        <v>0</v>
      </c>
      <c r="L4241" s="6">
        <v>0</v>
      </c>
      <c r="M4241" s="5">
        <v>0</v>
      </c>
      <c r="N4241" s="6">
        <v>0</v>
      </c>
      <c r="O4241" s="5">
        <v>0</v>
      </c>
      <c r="P4241" s="6">
        <v>0</v>
      </c>
      <c r="Q4241" s="5">
        <v>0</v>
      </c>
      <c r="R4241" s="6">
        <v>0</v>
      </c>
      <c r="S4241" s="5">
        <v>0</v>
      </c>
      <c r="T4241" s="6">
        <v>0</v>
      </c>
      <c r="U4241" s="5">
        <v>0</v>
      </c>
      <c r="V4241" s="6">
        <v>0</v>
      </c>
      <c r="W4241" s="5">
        <v>0</v>
      </c>
      <c r="X4241" s="6">
        <v>0</v>
      </c>
      <c r="Y4241" s="5">
        <v>0</v>
      </c>
      <c r="Z4241" s="6">
        <v>0</v>
      </c>
      <c r="AA4241" s="5">
        <v>6.0299999999999998E-3</v>
      </c>
      <c r="AB4241" s="6">
        <v>0.73699999999999999</v>
      </c>
      <c r="AC4241" s="5">
        <v>0</v>
      </c>
      <c r="AD4241" s="6">
        <v>0</v>
      </c>
      <c r="AE4241" s="5">
        <v>0</v>
      </c>
      <c r="AF4241" s="6">
        <v>0</v>
      </c>
    </row>
    <row r="4242" spans="2:32" x14ac:dyDescent="0.35">
      <c r="B4242" s="1" t="s">
        <v>816</v>
      </c>
      <c r="C4242" s="5">
        <v>3.49E-3</v>
      </c>
      <c r="D4242" s="6">
        <v>3.0190000000000001</v>
      </c>
      <c r="E4242" s="5">
        <v>0</v>
      </c>
      <c r="F4242" s="6">
        <v>0</v>
      </c>
      <c r="G4242" s="5">
        <v>0</v>
      </c>
      <c r="H4242" s="6">
        <v>0</v>
      </c>
      <c r="I4242" s="5">
        <v>0</v>
      </c>
      <c r="J4242" s="6">
        <v>0</v>
      </c>
      <c r="K4242" s="5">
        <v>0</v>
      </c>
      <c r="L4242" s="6">
        <v>0</v>
      </c>
      <c r="M4242" s="5">
        <v>0</v>
      </c>
      <c r="N4242" s="6">
        <v>0</v>
      </c>
      <c r="O4242" s="5">
        <v>0</v>
      </c>
      <c r="P4242" s="6">
        <v>0</v>
      </c>
      <c r="Q4242" s="5">
        <v>0</v>
      </c>
      <c r="R4242" s="6">
        <v>0</v>
      </c>
      <c r="S4242" s="5">
        <v>0</v>
      </c>
      <c r="T4242" s="6">
        <v>0</v>
      </c>
      <c r="U4242" s="5">
        <v>0</v>
      </c>
      <c r="V4242" s="6">
        <v>0</v>
      </c>
      <c r="W4242" s="5">
        <v>0</v>
      </c>
      <c r="X4242" s="6">
        <v>0</v>
      </c>
      <c r="Y4242" s="5">
        <v>3.2099999999999997E-2</v>
      </c>
      <c r="Z4242" s="6">
        <v>3.0190000000000001</v>
      </c>
      <c r="AA4242" s="5">
        <v>0</v>
      </c>
      <c r="AB4242" s="6">
        <v>0</v>
      </c>
      <c r="AC4242" s="5">
        <v>0</v>
      </c>
      <c r="AD4242" s="6">
        <v>0</v>
      </c>
      <c r="AE4242" s="5">
        <v>0</v>
      </c>
      <c r="AF4242" s="6">
        <v>0</v>
      </c>
    </row>
    <row r="4243" spans="2:32" x14ac:dyDescent="0.35">
      <c r="B4243" s="1" t="s">
        <v>817</v>
      </c>
      <c r="C4243" s="5">
        <v>0</v>
      </c>
      <c r="D4243" s="6">
        <v>0</v>
      </c>
      <c r="E4243" s="5">
        <v>0</v>
      </c>
      <c r="F4243" s="6">
        <v>0</v>
      </c>
      <c r="G4243" s="5">
        <v>0</v>
      </c>
      <c r="H4243" s="6">
        <v>0</v>
      </c>
      <c r="I4243" s="5">
        <v>0</v>
      </c>
      <c r="J4243" s="6">
        <v>0</v>
      </c>
      <c r="K4243" s="5">
        <v>0</v>
      </c>
      <c r="L4243" s="6">
        <v>0</v>
      </c>
      <c r="M4243" s="5">
        <v>0</v>
      </c>
      <c r="N4243" s="6">
        <v>0</v>
      </c>
      <c r="O4243" s="5">
        <v>0</v>
      </c>
      <c r="P4243" s="6">
        <v>0</v>
      </c>
      <c r="Q4243" s="5">
        <v>0</v>
      </c>
      <c r="R4243" s="6">
        <v>0</v>
      </c>
      <c r="S4243" s="5">
        <v>0</v>
      </c>
      <c r="T4243" s="6">
        <v>0</v>
      </c>
      <c r="U4243" s="5">
        <v>0</v>
      </c>
      <c r="V4243" s="6">
        <v>0</v>
      </c>
      <c r="W4243" s="5">
        <v>0</v>
      </c>
      <c r="X4243" s="6">
        <v>0</v>
      </c>
      <c r="Y4243" s="5">
        <v>0</v>
      </c>
      <c r="Z4243" s="6">
        <v>0</v>
      </c>
      <c r="AA4243" s="5">
        <v>0</v>
      </c>
      <c r="AB4243" s="6">
        <v>0</v>
      </c>
      <c r="AC4243" s="5">
        <v>0</v>
      </c>
      <c r="AD4243" s="6">
        <v>0</v>
      </c>
      <c r="AE4243" s="5">
        <v>0</v>
      </c>
      <c r="AF4243" s="6">
        <v>0</v>
      </c>
    </row>
    <row r="4244" spans="2:32" x14ac:dyDescent="0.35">
      <c r="B4244" s="1" t="s">
        <v>818</v>
      </c>
      <c r="C4244" s="5">
        <v>9.7000000000000005E-4</v>
      </c>
      <c r="D4244" s="6">
        <v>0.84099999999999997</v>
      </c>
      <c r="E4244" s="5">
        <v>0</v>
      </c>
      <c r="F4244" s="6">
        <v>0</v>
      </c>
      <c r="G4244" s="5">
        <v>0</v>
      </c>
      <c r="H4244" s="6">
        <v>0</v>
      </c>
      <c r="I4244" s="5">
        <v>0</v>
      </c>
      <c r="J4244" s="6">
        <v>0</v>
      </c>
      <c r="K4244" s="5">
        <v>0</v>
      </c>
      <c r="L4244" s="6">
        <v>0</v>
      </c>
      <c r="M4244" s="5">
        <v>0</v>
      </c>
      <c r="N4244" s="6">
        <v>0</v>
      </c>
      <c r="O4244" s="5">
        <v>0</v>
      </c>
      <c r="P4244" s="6">
        <v>0</v>
      </c>
      <c r="Q4244" s="5">
        <v>2.2790000000000001E-2</v>
      </c>
      <c r="R4244" s="6">
        <v>0.84099999999999997</v>
      </c>
      <c r="S4244" s="5">
        <v>0</v>
      </c>
      <c r="T4244" s="6">
        <v>0</v>
      </c>
      <c r="U4244" s="5">
        <v>0</v>
      </c>
      <c r="V4244" s="6">
        <v>0</v>
      </c>
      <c r="W4244" s="5">
        <v>0</v>
      </c>
      <c r="X4244" s="6">
        <v>0</v>
      </c>
      <c r="Y4244" s="5">
        <v>0</v>
      </c>
      <c r="Z4244" s="6">
        <v>0</v>
      </c>
      <c r="AA4244" s="5">
        <v>0</v>
      </c>
      <c r="AB4244" s="6">
        <v>0</v>
      </c>
      <c r="AC4244" s="5">
        <v>0</v>
      </c>
      <c r="AD4244" s="6">
        <v>0</v>
      </c>
      <c r="AE4244" s="5">
        <v>0</v>
      </c>
      <c r="AF4244" s="6">
        <v>0</v>
      </c>
    </row>
    <row r="4245" spans="2:32" x14ac:dyDescent="0.35">
      <c r="B4245" s="1" t="s">
        <v>819</v>
      </c>
      <c r="C4245" s="5">
        <v>0</v>
      </c>
      <c r="D4245" s="6">
        <v>0</v>
      </c>
      <c r="E4245" s="5">
        <v>0</v>
      </c>
      <c r="F4245" s="6">
        <v>0</v>
      </c>
      <c r="G4245" s="5">
        <v>0</v>
      </c>
      <c r="H4245" s="6">
        <v>0</v>
      </c>
      <c r="I4245" s="5">
        <v>0</v>
      </c>
      <c r="J4245" s="6">
        <v>0</v>
      </c>
      <c r="K4245" s="5">
        <v>0</v>
      </c>
      <c r="L4245" s="6">
        <v>0</v>
      </c>
      <c r="M4245" s="5">
        <v>0</v>
      </c>
      <c r="N4245" s="6">
        <v>0</v>
      </c>
      <c r="O4245" s="5">
        <v>0</v>
      </c>
      <c r="P4245" s="6">
        <v>0</v>
      </c>
      <c r="Q4245" s="5">
        <v>0</v>
      </c>
      <c r="R4245" s="6">
        <v>0</v>
      </c>
      <c r="S4245" s="5">
        <v>0</v>
      </c>
      <c r="T4245" s="6">
        <v>0</v>
      </c>
      <c r="U4245" s="5">
        <v>0</v>
      </c>
      <c r="V4245" s="6">
        <v>0</v>
      </c>
      <c r="W4245" s="5">
        <v>0</v>
      </c>
      <c r="X4245" s="6">
        <v>0</v>
      </c>
      <c r="Y4245" s="5">
        <v>0</v>
      </c>
      <c r="Z4245" s="6">
        <v>0</v>
      </c>
      <c r="AA4245" s="5">
        <v>0</v>
      </c>
      <c r="AB4245" s="6">
        <v>0</v>
      </c>
      <c r="AC4245" s="5">
        <v>0</v>
      </c>
      <c r="AD4245" s="6">
        <v>0</v>
      </c>
      <c r="AE4245" s="5">
        <v>0</v>
      </c>
      <c r="AF4245" s="6">
        <v>0</v>
      </c>
    </row>
    <row r="4246" spans="2:32" x14ac:dyDescent="0.35">
      <c r="B4246" s="1" t="s">
        <v>820</v>
      </c>
      <c r="C4246" s="5">
        <v>0</v>
      </c>
      <c r="D4246" s="6">
        <v>0</v>
      </c>
      <c r="E4246" s="5">
        <v>0</v>
      </c>
      <c r="F4246" s="6">
        <v>0</v>
      </c>
      <c r="G4246" s="5">
        <v>0</v>
      </c>
      <c r="H4246" s="6">
        <v>0</v>
      </c>
      <c r="I4246" s="5">
        <v>0</v>
      </c>
      <c r="J4246" s="6">
        <v>0</v>
      </c>
      <c r="K4246" s="5">
        <v>0</v>
      </c>
      <c r="L4246" s="6">
        <v>0</v>
      </c>
      <c r="M4246" s="5">
        <v>0</v>
      </c>
      <c r="N4246" s="6">
        <v>0</v>
      </c>
      <c r="O4246" s="5">
        <v>0</v>
      </c>
      <c r="P4246" s="6">
        <v>0</v>
      </c>
      <c r="Q4246" s="5">
        <v>0</v>
      </c>
      <c r="R4246" s="6">
        <v>0</v>
      </c>
      <c r="S4246" s="5">
        <v>0</v>
      </c>
      <c r="T4246" s="6">
        <v>0</v>
      </c>
      <c r="U4246" s="5">
        <v>0</v>
      </c>
      <c r="V4246" s="6">
        <v>0</v>
      </c>
      <c r="W4246" s="5">
        <v>0</v>
      </c>
      <c r="X4246" s="6">
        <v>0</v>
      </c>
      <c r="Y4246" s="5">
        <v>0</v>
      </c>
      <c r="Z4246" s="6">
        <v>0</v>
      </c>
      <c r="AA4246" s="5">
        <v>0</v>
      </c>
      <c r="AB4246" s="6">
        <v>0</v>
      </c>
      <c r="AC4246" s="5">
        <v>0</v>
      </c>
      <c r="AD4246" s="6">
        <v>0</v>
      </c>
      <c r="AE4246" s="5">
        <v>0</v>
      </c>
      <c r="AF4246" s="6">
        <v>0</v>
      </c>
    </row>
    <row r="4247" spans="2:32" x14ac:dyDescent="0.35">
      <c r="B4247" s="1" t="s">
        <v>821</v>
      </c>
      <c r="C4247" s="5">
        <v>3.31E-3</v>
      </c>
      <c r="D4247" s="6">
        <v>2.8660000000000001</v>
      </c>
      <c r="E4247" s="5">
        <v>0</v>
      </c>
      <c r="F4247" s="6">
        <v>0</v>
      </c>
      <c r="G4247" s="5">
        <v>0</v>
      </c>
      <c r="H4247" s="6">
        <v>0</v>
      </c>
      <c r="I4247" s="5">
        <v>0</v>
      </c>
      <c r="J4247" s="6">
        <v>0</v>
      </c>
      <c r="K4247" s="5">
        <v>0</v>
      </c>
      <c r="L4247" s="6">
        <v>0</v>
      </c>
      <c r="M4247" s="5">
        <v>0</v>
      </c>
      <c r="N4247" s="6">
        <v>0</v>
      </c>
      <c r="O4247" s="5">
        <v>0</v>
      </c>
      <c r="P4247" s="6">
        <v>0</v>
      </c>
      <c r="Q4247" s="5">
        <v>0</v>
      </c>
      <c r="R4247" s="6">
        <v>0</v>
      </c>
      <c r="S4247" s="5">
        <v>2.8330000000000001E-2</v>
      </c>
      <c r="T4247" s="6">
        <v>2.8660000000000001</v>
      </c>
      <c r="U4247" s="5">
        <v>0</v>
      </c>
      <c r="V4247" s="6">
        <v>0</v>
      </c>
      <c r="W4247" s="5">
        <v>0</v>
      </c>
      <c r="X4247" s="6">
        <v>0</v>
      </c>
      <c r="Y4247" s="5">
        <v>0</v>
      </c>
      <c r="Z4247" s="6">
        <v>0</v>
      </c>
      <c r="AA4247" s="5">
        <v>0</v>
      </c>
      <c r="AB4247" s="6">
        <v>0</v>
      </c>
      <c r="AC4247" s="5">
        <v>0</v>
      </c>
      <c r="AD4247" s="6">
        <v>0</v>
      </c>
      <c r="AE4247" s="5">
        <v>0</v>
      </c>
      <c r="AF4247" s="6">
        <v>0</v>
      </c>
    </row>
    <row r="4248" spans="2:32" x14ac:dyDescent="0.35">
      <c r="B4248" s="1" t="s">
        <v>822</v>
      </c>
      <c r="C4248" s="5">
        <v>0</v>
      </c>
      <c r="D4248" s="6">
        <v>0</v>
      </c>
      <c r="E4248" s="5">
        <v>0</v>
      </c>
      <c r="F4248" s="6">
        <v>0</v>
      </c>
      <c r="G4248" s="5">
        <v>0</v>
      </c>
      <c r="H4248" s="6">
        <v>0</v>
      </c>
      <c r="I4248" s="5">
        <v>0</v>
      </c>
      <c r="J4248" s="6">
        <v>0</v>
      </c>
      <c r="K4248" s="5">
        <v>0</v>
      </c>
      <c r="L4248" s="6">
        <v>0</v>
      </c>
      <c r="M4248" s="5">
        <v>0</v>
      </c>
      <c r="N4248" s="6">
        <v>0</v>
      </c>
      <c r="O4248" s="5">
        <v>0</v>
      </c>
      <c r="P4248" s="6">
        <v>0</v>
      </c>
      <c r="Q4248" s="5">
        <v>0</v>
      </c>
      <c r="R4248" s="6">
        <v>0</v>
      </c>
      <c r="S4248" s="5">
        <v>0</v>
      </c>
      <c r="T4248" s="6">
        <v>0</v>
      </c>
      <c r="U4248" s="5">
        <v>0</v>
      </c>
      <c r="V4248" s="6">
        <v>0</v>
      </c>
      <c r="W4248" s="5">
        <v>0</v>
      </c>
      <c r="X4248" s="6">
        <v>0</v>
      </c>
      <c r="Y4248" s="5">
        <v>0</v>
      </c>
      <c r="Z4248" s="6">
        <v>0</v>
      </c>
      <c r="AA4248" s="5">
        <v>0</v>
      </c>
      <c r="AB4248" s="6">
        <v>0</v>
      </c>
      <c r="AC4248" s="5">
        <v>0</v>
      </c>
      <c r="AD4248" s="6">
        <v>0</v>
      </c>
      <c r="AE4248" s="5">
        <v>0</v>
      </c>
      <c r="AF4248" s="6">
        <v>0</v>
      </c>
    </row>
    <row r="4249" spans="2:32" x14ac:dyDescent="0.35">
      <c r="B4249" s="1" t="s">
        <v>823</v>
      </c>
      <c r="C4249" s="5">
        <v>0</v>
      </c>
      <c r="D4249" s="6">
        <v>0</v>
      </c>
      <c r="E4249" s="5">
        <v>0</v>
      </c>
      <c r="F4249" s="6">
        <v>0</v>
      </c>
      <c r="G4249" s="5">
        <v>0</v>
      </c>
      <c r="H4249" s="6">
        <v>0</v>
      </c>
      <c r="I4249" s="5">
        <v>0</v>
      </c>
      <c r="J4249" s="6">
        <v>0</v>
      </c>
      <c r="K4249" s="5">
        <v>0</v>
      </c>
      <c r="L4249" s="6">
        <v>0</v>
      </c>
      <c r="M4249" s="5">
        <v>0</v>
      </c>
      <c r="N4249" s="6">
        <v>0</v>
      </c>
      <c r="O4249" s="5">
        <v>0</v>
      </c>
      <c r="P4249" s="6">
        <v>0</v>
      </c>
      <c r="Q4249" s="5">
        <v>0</v>
      </c>
      <c r="R4249" s="6">
        <v>0</v>
      </c>
      <c r="S4249" s="5">
        <v>0</v>
      </c>
      <c r="T4249" s="6">
        <v>0</v>
      </c>
      <c r="U4249" s="5">
        <v>0</v>
      </c>
      <c r="V4249" s="6">
        <v>0</v>
      </c>
      <c r="W4249" s="5">
        <v>0</v>
      </c>
      <c r="X4249" s="6">
        <v>0</v>
      </c>
      <c r="Y4249" s="5">
        <v>0</v>
      </c>
      <c r="Z4249" s="6">
        <v>0</v>
      </c>
      <c r="AA4249" s="5">
        <v>0</v>
      </c>
      <c r="AB4249" s="6">
        <v>0</v>
      </c>
      <c r="AC4249" s="5">
        <v>0</v>
      </c>
      <c r="AD4249" s="6">
        <v>0</v>
      </c>
      <c r="AE4249" s="5">
        <v>0</v>
      </c>
      <c r="AF4249" s="6">
        <v>0</v>
      </c>
    </row>
    <row r="4250" spans="2:32" x14ac:dyDescent="0.35">
      <c r="B4250" s="1" t="s">
        <v>824</v>
      </c>
      <c r="C4250" s="5">
        <v>0</v>
      </c>
      <c r="D4250" s="6">
        <v>0</v>
      </c>
      <c r="E4250" s="5">
        <v>0</v>
      </c>
      <c r="F4250" s="6">
        <v>0</v>
      </c>
      <c r="G4250" s="5">
        <v>0</v>
      </c>
      <c r="H4250" s="6">
        <v>0</v>
      </c>
      <c r="I4250" s="5">
        <v>0</v>
      </c>
      <c r="J4250" s="6">
        <v>0</v>
      </c>
      <c r="K4250" s="5">
        <v>0</v>
      </c>
      <c r="L4250" s="6">
        <v>0</v>
      </c>
      <c r="M4250" s="5">
        <v>0</v>
      </c>
      <c r="N4250" s="6">
        <v>0</v>
      </c>
      <c r="O4250" s="5">
        <v>0</v>
      </c>
      <c r="P4250" s="6">
        <v>0</v>
      </c>
      <c r="Q4250" s="5">
        <v>0</v>
      </c>
      <c r="R4250" s="6">
        <v>0</v>
      </c>
      <c r="S4250" s="5">
        <v>0</v>
      </c>
      <c r="T4250" s="6">
        <v>0</v>
      </c>
      <c r="U4250" s="5">
        <v>0</v>
      </c>
      <c r="V4250" s="6">
        <v>0</v>
      </c>
      <c r="W4250" s="5">
        <v>0</v>
      </c>
      <c r="X4250" s="6">
        <v>0</v>
      </c>
      <c r="Y4250" s="5">
        <v>0</v>
      </c>
      <c r="Z4250" s="6">
        <v>0</v>
      </c>
      <c r="AA4250" s="5">
        <v>0</v>
      </c>
      <c r="AB4250" s="6">
        <v>0</v>
      </c>
      <c r="AC4250" s="5">
        <v>0</v>
      </c>
      <c r="AD4250" s="6">
        <v>0</v>
      </c>
      <c r="AE4250" s="5">
        <v>0</v>
      </c>
      <c r="AF4250" s="6">
        <v>0</v>
      </c>
    </row>
    <row r="4251" spans="2:32" x14ac:dyDescent="0.35">
      <c r="B4251" s="1" t="s">
        <v>825</v>
      </c>
      <c r="C4251" s="5">
        <v>0</v>
      </c>
      <c r="D4251" s="6">
        <v>0</v>
      </c>
      <c r="E4251" s="5">
        <v>0</v>
      </c>
      <c r="F4251" s="6">
        <v>0</v>
      </c>
      <c r="G4251" s="5">
        <v>0</v>
      </c>
      <c r="H4251" s="6">
        <v>0</v>
      </c>
      <c r="I4251" s="5">
        <v>0</v>
      </c>
      <c r="J4251" s="6">
        <v>0</v>
      </c>
      <c r="K4251" s="5">
        <v>0</v>
      </c>
      <c r="L4251" s="6">
        <v>0</v>
      </c>
      <c r="M4251" s="5">
        <v>0</v>
      </c>
      <c r="N4251" s="6">
        <v>0</v>
      </c>
      <c r="O4251" s="5">
        <v>0</v>
      </c>
      <c r="P4251" s="6">
        <v>0</v>
      </c>
      <c r="Q4251" s="5">
        <v>0</v>
      </c>
      <c r="R4251" s="6">
        <v>0</v>
      </c>
      <c r="S4251" s="5">
        <v>0</v>
      </c>
      <c r="T4251" s="6">
        <v>0</v>
      </c>
      <c r="U4251" s="5">
        <v>0</v>
      </c>
      <c r="V4251" s="6">
        <v>0</v>
      </c>
      <c r="W4251" s="5">
        <v>0</v>
      </c>
      <c r="X4251" s="6">
        <v>0</v>
      </c>
      <c r="Y4251" s="5">
        <v>0</v>
      </c>
      <c r="Z4251" s="6">
        <v>0</v>
      </c>
      <c r="AA4251" s="5">
        <v>0</v>
      </c>
      <c r="AB4251" s="6">
        <v>0</v>
      </c>
      <c r="AC4251" s="5">
        <v>0</v>
      </c>
      <c r="AD4251" s="6">
        <v>0</v>
      </c>
      <c r="AE4251" s="5">
        <v>0</v>
      </c>
      <c r="AF4251" s="6">
        <v>0</v>
      </c>
    </row>
    <row r="4252" spans="2:32" x14ac:dyDescent="0.35">
      <c r="B4252" s="1" t="s">
        <v>826</v>
      </c>
      <c r="C4252" s="5">
        <v>0</v>
      </c>
      <c r="D4252" s="6">
        <v>0</v>
      </c>
      <c r="E4252" s="5">
        <v>0</v>
      </c>
      <c r="F4252" s="6">
        <v>0</v>
      </c>
      <c r="G4252" s="5">
        <v>0</v>
      </c>
      <c r="H4252" s="6">
        <v>0</v>
      </c>
      <c r="I4252" s="5">
        <v>0</v>
      </c>
      <c r="J4252" s="6">
        <v>0</v>
      </c>
      <c r="K4252" s="5">
        <v>0</v>
      </c>
      <c r="L4252" s="6">
        <v>0</v>
      </c>
      <c r="M4252" s="5">
        <v>0</v>
      </c>
      <c r="N4252" s="6">
        <v>0</v>
      </c>
      <c r="O4252" s="5">
        <v>0</v>
      </c>
      <c r="P4252" s="6">
        <v>0</v>
      </c>
      <c r="Q4252" s="5">
        <v>0</v>
      </c>
      <c r="R4252" s="6">
        <v>0</v>
      </c>
      <c r="S4252" s="5">
        <v>0</v>
      </c>
      <c r="T4252" s="6">
        <v>0</v>
      </c>
      <c r="U4252" s="5">
        <v>0</v>
      </c>
      <c r="V4252" s="6">
        <v>0</v>
      </c>
      <c r="W4252" s="5">
        <v>0</v>
      </c>
      <c r="X4252" s="6">
        <v>0</v>
      </c>
      <c r="Y4252" s="5">
        <v>0</v>
      </c>
      <c r="Z4252" s="6">
        <v>0</v>
      </c>
      <c r="AA4252" s="5">
        <v>0</v>
      </c>
      <c r="AB4252" s="6">
        <v>0</v>
      </c>
      <c r="AC4252" s="5">
        <v>0</v>
      </c>
      <c r="AD4252" s="6">
        <v>0</v>
      </c>
      <c r="AE4252" s="5">
        <v>0</v>
      </c>
      <c r="AF4252" s="6">
        <v>0</v>
      </c>
    </row>
    <row r="4253" spans="2:32" x14ac:dyDescent="0.35">
      <c r="B4253" s="1" t="s">
        <v>373</v>
      </c>
      <c r="C4253" s="5">
        <v>6.6E-4</v>
      </c>
      <c r="D4253" s="6">
        <v>0.56799999999999995</v>
      </c>
      <c r="E4253" s="5">
        <v>0</v>
      </c>
      <c r="F4253" s="6">
        <v>0</v>
      </c>
      <c r="G4253" s="5">
        <v>0</v>
      </c>
      <c r="H4253" s="6">
        <v>0</v>
      </c>
      <c r="I4253" s="5">
        <v>0</v>
      </c>
      <c r="J4253" s="6">
        <v>0</v>
      </c>
      <c r="K4253" s="5">
        <v>0</v>
      </c>
      <c r="L4253" s="6">
        <v>0</v>
      </c>
      <c r="M4253" s="5">
        <v>0</v>
      </c>
      <c r="N4253" s="6">
        <v>0</v>
      </c>
      <c r="O4253" s="5">
        <v>0</v>
      </c>
      <c r="P4253" s="6">
        <v>0</v>
      </c>
      <c r="Q4253" s="5">
        <v>0</v>
      </c>
      <c r="R4253" s="6">
        <v>0</v>
      </c>
      <c r="S4253" s="5">
        <v>0</v>
      </c>
      <c r="T4253" s="6">
        <v>0</v>
      </c>
      <c r="U4253" s="5">
        <v>0</v>
      </c>
      <c r="V4253" s="6">
        <v>0</v>
      </c>
      <c r="W4253" s="5">
        <v>0</v>
      </c>
      <c r="X4253" s="6">
        <v>0</v>
      </c>
      <c r="Y4253" s="5">
        <v>6.0400000000000002E-3</v>
      </c>
      <c r="Z4253" s="6">
        <v>0.56799999999999995</v>
      </c>
      <c r="AA4253" s="5">
        <v>0</v>
      </c>
      <c r="AB4253" s="6">
        <v>0</v>
      </c>
      <c r="AC4253" s="5">
        <v>0</v>
      </c>
      <c r="AD4253" s="6">
        <v>0</v>
      </c>
      <c r="AE4253" s="5">
        <v>0</v>
      </c>
      <c r="AF4253" s="6">
        <v>0</v>
      </c>
    </row>
    <row r="4254" spans="2:32" x14ac:dyDescent="0.35">
      <c r="B4254" s="1" t="s">
        <v>374</v>
      </c>
      <c r="C4254" s="5">
        <v>9.7000000000000005E-4</v>
      </c>
      <c r="D4254" s="6">
        <v>0.84099999999999997</v>
      </c>
      <c r="E4254" s="5">
        <v>0</v>
      </c>
      <c r="F4254" s="6">
        <v>0</v>
      </c>
      <c r="G4254" s="5">
        <v>0</v>
      </c>
      <c r="H4254" s="6">
        <v>0</v>
      </c>
      <c r="I4254" s="5">
        <v>0</v>
      </c>
      <c r="J4254" s="6">
        <v>0</v>
      </c>
      <c r="K4254" s="5">
        <v>0</v>
      </c>
      <c r="L4254" s="6">
        <v>0</v>
      </c>
      <c r="M4254" s="5">
        <v>0</v>
      </c>
      <c r="N4254" s="6">
        <v>0</v>
      </c>
      <c r="O4254" s="5">
        <v>0</v>
      </c>
      <c r="P4254" s="6">
        <v>0</v>
      </c>
      <c r="Q4254" s="5">
        <v>2.2790000000000001E-2</v>
      </c>
      <c r="R4254" s="6">
        <v>0.84099999999999997</v>
      </c>
      <c r="S4254" s="5">
        <v>0</v>
      </c>
      <c r="T4254" s="6">
        <v>0</v>
      </c>
      <c r="U4254" s="5">
        <v>0</v>
      </c>
      <c r="V4254" s="6">
        <v>0</v>
      </c>
      <c r="W4254" s="5">
        <v>0</v>
      </c>
      <c r="X4254" s="6">
        <v>0</v>
      </c>
      <c r="Y4254" s="5">
        <v>0</v>
      </c>
      <c r="Z4254" s="6">
        <v>0</v>
      </c>
      <c r="AA4254" s="5">
        <v>0</v>
      </c>
      <c r="AB4254" s="6">
        <v>0</v>
      </c>
      <c r="AC4254" s="5">
        <v>0</v>
      </c>
      <c r="AD4254" s="6">
        <v>0</v>
      </c>
      <c r="AE4254" s="5">
        <v>0</v>
      </c>
      <c r="AF4254" s="6">
        <v>0</v>
      </c>
    </row>
    <row r="4255" spans="2:32" x14ac:dyDescent="0.35">
      <c r="B4255" s="1" t="s">
        <v>375</v>
      </c>
      <c r="C4255" s="5">
        <v>0</v>
      </c>
      <c r="D4255" s="6">
        <v>0</v>
      </c>
      <c r="E4255" s="5">
        <v>0</v>
      </c>
      <c r="F4255" s="6">
        <v>0</v>
      </c>
      <c r="G4255" s="5">
        <v>0</v>
      </c>
      <c r="H4255" s="6">
        <v>0</v>
      </c>
      <c r="I4255" s="5">
        <v>0</v>
      </c>
      <c r="J4255" s="6">
        <v>0</v>
      </c>
      <c r="K4255" s="5">
        <v>0</v>
      </c>
      <c r="L4255" s="6">
        <v>0</v>
      </c>
      <c r="M4255" s="5">
        <v>0</v>
      </c>
      <c r="N4255" s="6">
        <v>0</v>
      </c>
      <c r="O4255" s="5">
        <v>0</v>
      </c>
      <c r="P4255" s="6">
        <v>0</v>
      </c>
      <c r="Q4255" s="5">
        <v>0</v>
      </c>
      <c r="R4255" s="6">
        <v>0</v>
      </c>
      <c r="S4255" s="5">
        <v>0</v>
      </c>
      <c r="T4255" s="6">
        <v>0</v>
      </c>
      <c r="U4255" s="5">
        <v>0</v>
      </c>
      <c r="V4255" s="6">
        <v>0</v>
      </c>
      <c r="W4255" s="5">
        <v>0</v>
      </c>
      <c r="X4255" s="6">
        <v>0</v>
      </c>
      <c r="Y4255" s="5">
        <v>0</v>
      </c>
      <c r="Z4255" s="6">
        <v>0</v>
      </c>
      <c r="AA4255" s="5">
        <v>0</v>
      </c>
      <c r="AB4255" s="6">
        <v>0</v>
      </c>
      <c r="AC4255" s="5">
        <v>0</v>
      </c>
      <c r="AD4255" s="6">
        <v>0</v>
      </c>
      <c r="AE4255" s="5">
        <v>0</v>
      </c>
      <c r="AF4255" s="6">
        <v>0</v>
      </c>
    </row>
    <row r="4256" spans="2:32" x14ac:dyDescent="0.35">
      <c r="B4256" s="1" t="s">
        <v>377</v>
      </c>
      <c r="C4256" s="5">
        <v>0</v>
      </c>
      <c r="D4256" s="6">
        <v>0</v>
      </c>
      <c r="E4256" s="5">
        <v>0</v>
      </c>
      <c r="F4256" s="6">
        <v>0</v>
      </c>
      <c r="G4256" s="5">
        <v>0</v>
      </c>
      <c r="H4256" s="6">
        <v>0</v>
      </c>
      <c r="I4256" s="5">
        <v>0</v>
      </c>
      <c r="J4256" s="6">
        <v>0</v>
      </c>
      <c r="K4256" s="5">
        <v>0</v>
      </c>
      <c r="L4256" s="6">
        <v>0</v>
      </c>
      <c r="M4256" s="5">
        <v>0</v>
      </c>
      <c r="N4256" s="6">
        <v>0</v>
      </c>
      <c r="O4256" s="5">
        <v>0</v>
      </c>
      <c r="P4256" s="6">
        <v>0</v>
      </c>
      <c r="Q4256" s="5">
        <v>0</v>
      </c>
      <c r="R4256" s="6">
        <v>0</v>
      </c>
      <c r="S4256" s="5">
        <v>0</v>
      </c>
      <c r="T4256" s="6">
        <v>0</v>
      </c>
      <c r="U4256" s="5">
        <v>0</v>
      </c>
      <c r="V4256" s="6">
        <v>0</v>
      </c>
      <c r="W4256" s="5">
        <v>0</v>
      </c>
      <c r="X4256" s="6">
        <v>0</v>
      </c>
      <c r="Y4256" s="5">
        <v>0</v>
      </c>
      <c r="Z4256" s="6">
        <v>0</v>
      </c>
      <c r="AA4256" s="5">
        <v>0</v>
      </c>
      <c r="AB4256" s="6">
        <v>0</v>
      </c>
      <c r="AC4256" s="5">
        <v>0</v>
      </c>
      <c r="AD4256" s="6">
        <v>0</v>
      </c>
      <c r="AE4256" s="5">
        <v>0</v>
      </c>
      <c r="AF4256" s="6">
        <v>0</v>
      </c>
    </row>
    <row r="4257" spans="2:32" x14ac:dyDescent="0.35">
      <c r="B4257" s="1" t="s">
        <v>378</v>
      </c>
      <c r="C4257" s="5">
        <v>0</v>
      </c>
      <c r="D4257" s="6">
        <v>0</v>
      </c>
      <c r="E4257" s="5">
        <v>0</v>
      </c>
      <c r="F4257" s="6">
        <v>0</v>
      </c>
      <c r="G4257" s="5">
        <v>0</v>
      </c>
      <c r="H4257" s="6">
        <v>0</v>
      </c>
      <c r="I4257" s="5">
        <v>0</v>
      </c>
      <c r="J4257" s="6">
        <v>0</v>
      </c>
      <c r="K4257" s="5">
        <v>0</v>
      </c>
      <c r="L4257" s="6">
        <v>0</v>
      </c>
      <c r="M4257" s="5">
        <v>0</v>
      </c>
      <c r="N4257" s="6">
        <v>0</v>
      </c>
      <c r="O4257" s="5">
        <v>0</v>
      </c>
      <c r="P4257" s="6">
        <v>0</v>
      </c>
      <c r="Q4257" s="5">
        <v>0</v>
      </c>
      <c r="R4257" s="6">
        <v>0</v>
      </c>
      <c r="S4257" s="5">
        <v>0</v>
      </c>
      <c r="T4257" s="6">
        <v>0</v>
      </c>
      <c r="U4257" s="5">
        <v>0</v>
      </c>
      <c r="V4257" s="6">
        <v>0</v>
      </c>
      <c r="W4257" s="5">
        <v>0</v>
      </c>
      <c r="X4257" s="6">
        <v>0</v>
      </c>
      <c r="Y4257" s="5">
        <v>0</v>
      </c>
      <c r="Z4257" s="6">
        <v>0</v>
      </c>
      <c r="AA4257" s="5">
        <v>0</v>
      </c>
      <c r="AB4257" s="6">
        <v>0</v>
      </c>
      <c r="AC4257" s="5">
        <v>0</v>
      </c>
      <c r="AD4257" s="6">
        <v>0</v>
      </c>
      <c r="AE4257" s="5">
        <v>0</v>
      </c>
      <c r="AF4257" s="6">
        <v>0</v>
      </c>
    </row>
    <row r="4258" spans="2:32" x14ac:dyDescent="0.35">
      <c r="B4258" s="1" t="s">
        <v>380</v>
      </c>
      <c r="C4258" s="5">
        <v>0</v>
      </c>
      <c r="D4258" s="6">
        <v>0</v>
      </c>
      <c r="E4258" s="5">
        <v>0</v>
      </c>
      <c r="F4258" s="6">
        <v>0</v>
      </c>
      <c r="G4258" s="5">
        <v>0</v>
      </c>
      <c r="H4258" s="6">
        <v>0</v>
      </c>
      <c r="I4258" s="5">
        <v>0</v>
      </c>
      <c r="J4258" s="6">
        <v>0</v>
      </c>
      <c r="K4258" s="5">
        <v>0</v>
      </c>
      <c r="L4258" s="6">
        <v>0</v>
      </c>
      <c r="M4258" s="5">
        <v>0</v>
      </c>
      <c r="N4258" s="6">
        <v>0</v>
      </c>
      <c r="O4258" s="5">
        <v>0</v>
      </c>
      <c r="P4258" s="6">
        <v>0</v>
      </c>
      <c r="Q4258" s="5">
        <v>0</v>
      </c>
      <c r="R4258" s="6">
        <v>0</v>
      </c>
      <c r="S4258" s="5">
        <v>0</v>
      </c>
      <c r="T4258" s="6">
        <v>0</v>
      </c>
      <c r="U4258" s="5">
        <v>0</v>
      </c>
      <c r="V4258" s="6">
        <v>0</v>
      </c>
      <c r="W4258" s="5">
        <v>0</v>
      </c>
      <c r="X4258" s="6">
        <v>0</v>
      </c>
      <c r="Y4258" s="5">
        <v>0</v>
      </c>
      <c r="Z4258" s="6">
        <v>0</v>
      </c>
      <c r="AA4258" s="5">
        <v>0</v>
      </c>
      <c r="AB4258" s="6">
        <v>0</v>
      </c>
      <c r="AC4258" s="5">
        <v>0</v>
      </c>
      <c r="AD4258" s="6">
        <v>0</v>
      </c>
      <c r="AE4258" s="5">
        <v>0</v>
      </c>
      <c r="AF4258" s="6">
        <v>0</v>
      </c>
    </row>
    <row r="4259" spans="2:32" x14ac:dyDescent="0.35">
      <c r="B4259" s="1" t="s">
        <v>381</v>
      </c>
      <c r="C4259" s="5">
        <v>0</v>
      </c>
      <c r="D4259" s="6">
        <v>0</v>
      </c>
      <c r="E4259" s="5">
        <v>0</v>
      </c>
      <c r="F4259" s="6">
        <v>0</v>
      </c>
      <c r="G4259" s="5">
        <v>0</v>
      </c>
      <c r="H4259" s="6">
        <v>0</v>
      </c>
      <c r="I4259" s="5">
        <v>0</v>
      </c>
      <c r="J4259" s="6">
        <v>0</v>
      </c>
      <c r="K4259" s="5">
        <v>0</v>
      </c>
      <c r="L4259" s="6">
        <v>0</v>
      </c>
      <c r="M4259" s="5">
        <v>0</v>
      </c>
      <c r="N4259" s="6">
        <v>0</v>
      </c>
      <c r="O4259" s="5">
        <v>0</v>
      </c>
      <c r="P4259" s="6">
        <v>0</v>
      </c>
      <c r="Q4259" s="5">
        <v>0</v>
      </c>
      <c r="R4259" s="6">
        <v>0</v>
      </c>
      <c r="S4259" s="5">
        <v>0</v>
      </c>
      <c r="T4259" s="6">
        <v>0</v>
      </c>
      <c r="U4259" s="5">
        <v>0</v>
      </c>
      <c r="V4259" s="6">
        <v>0</v>
      </c>
      <c r="W4259" s="5">
        <v>0</v>
      </c>
      <c r="X4259" s="6">
        <v>0</v>
      </c>
      <c r="Y4259" s="5">
        <v>0</v>
      </c>
      <c r="Z4259" s="6">
        <v>0</v>
      </c>
      <c r="AA4259" s="5">
        <v>0</v>
      </c>
      <c r="AB4259" s="6">
        <v>0</v>
      </c>
      <c r="AC4259" s="5">
        <v>0</v>
      </c>
      <c r="AD4259" s="6">
        <v>0</v>
      </c>
      <c r="AE4259" s="5">
        <v>0</v>
      </c>
      <c r="AF4259" s="6">
        <v>0</v>
      </c>
    </row>
    <row r="4260" spans="2:32" x14ac:dyDescent="0.35">
      <c r="B4260" s="1" t="s">
        <v>382</v>
      </c>
      <c r="C4260" s="5">
        <v>0</v>
      </c>
      <c r="D4260" s="6">
        <v>0</v>
      </c>
      <c r="E4260" s="5">
        <v>0</v>
      </c>
      <c r="F4260" s="6">
        <v>0</v>
      </c>
      <c r="G4260" s="5">
        <v>0</v>
      </c>
      <c r="H4260" s="6">
        <v>0</v>
      </c>
      <c r="I4260" s="5">
        <v>0</v>
      </c>
      <c r="J4260" s="6">
        <v>0</v>
      </c>
      <c r="K4260" s="5">
        <v>0</v>
      </c>
      <c r="L4260" s="6">
        <v>0</v>
      </c>
      <c r="M4260" s="5">
        <v>0</v>
      </c>
      <c r="N4260" s="6">
        <v>0</v>
      </c>
      <c r="O4260" s="5">
        <v>0</v>
      </c>
      <c r="P4260" s="6">
        <v>0</v>
      </c>
      <c r="Q4260" s="5">
        <v>0</v>
      </c>
      <c r="R4260" s="6">
        <v>0</v>
      </c>
      <c r="S4260" s="5">
        <v>0</v>
      </c>
      <c r="T4260" s="6">
        <v>0</v>
      </c>
      <c r="U4260" s="5">
        <v>0</v>
      </c>
      <c r="V4260" s="6">
        <v>0</v>
      </c>
      <c r="W4260" s="5">
        <v>0</v>
      </c>
      <c r="X4260" s="6">
        <v>0</v>
      </c>
      <c r="Y4260" s="5">
        <v>0</v>
      </c>
      <c r="Z4260" s="6">
        <v>0</v>
      </c>
      <c r="AA4260" s="5">
        <v>0</v>
      </c>
      <c r="AB4260" s="6">
        <v>0</v>
      </c>
      <c r="AC4260" s="5">
        <v>0</v>
      </c>
      <c r="AD4260" s="6">
        <v>0</v>
      </c>
      <c r="AE4260" s="5">
        <v>0</v>
      </c>
      <c r="AF4260" s="6">
        <v>0</v>
      </c>
    </row>
    <row r="4261" spans="2:32" x14ac:dyDescent="0.35">
      <c r="B4261" s="1" t="s">
        <v>383</v>
      </c>
      <c r="C4261" s="5">
        <v>0</v>
      </c>
      <c r="D4261" s="6">
        <v>0</v>
      </c>
      <c r="E4261" s="5">
        <v>0</v>
      </c>
      <c r="F4261" s="6">
        <v>0</v>
      </c>
      <c r="G4261" s="5">
        <v>0</v>
      </c>
      <c r="H4261" s="6">
        <v>0</v>
      </c>
      <c r="I4261" s="5">
        <v>0</v>
      </c>
      <c r="J4261" s="6">
        <v>0</v>
      </c>
      <c r="K4261" s="5">
        <v>0</v>
      </c>
      <c r="L4261" s="6">
        <v>0</v>
      </c>
      <c r="M4261" s="5">
        <v>0</v>
      </c>
      <c r="N4261" s="6">
        <v>0</v>
      </c>
      <c r="O4261" s="5">
        <v>0</v>
      </c>
      <c r="P4261" s="6">
        <v>0</v>
      </c>
      <c r="Q4261" s="5">
        <v>0</v>
      </c>
      <c r="R4261" s="6">
        <v>0</v>
      </c>
      <c r="S4261" s="5">
        <v>0</v>
      </c>
      <c r="T4261" s="6">
        <v>0</v>
      </c>
      <c r="U4261" s="5">
        <v>0</v>
      </c>
      <c r="V4261" s="6">
        <v>0</v>
      </c>
      <c r="W4261" s="5">
        <v>0</v>
      </c>
      <c r="X4261" s="6">
        <v>0</v>
      </c>
      <c r="Y4261" s="5">
        <v>0</v>
      </c>
      <c r="Z4261" s="6">
        <v>0</v>
      </c>
      <c r="AA4261" s="5">
        <v>0</v>
      </c>
      <c r="AB4261" s="6">
        <v>0</v>
      </c>
      <c r="AC4261" s="5">
        <v>0</v>
      </c>
      <c r="AD4261" s="6">
        <v>0</v>
      </c>
      <c r="AE4261" s="5">
        <v>0</v>
      </c>
      <c r="AF4261" s="6">
        <v>0</v>
      </c>
    </row>
    <row r="4262" spans="2:32" x14ac:dyDescent="0.35">
      <c r="B4262" s="1" t="s">
        <v>827</v>
      </c>
      <c r="C4262" s="5">
        <v>0</v>
      </c>
      <c r="D4262" s="6">
        <v>0</v>
      </c>
      <c r="E4262" s="5">
        <v>0</v>
      </c>
      <c r="F4262" s="6">
        <v>0</v>
      </c>
      <c r="G4262" s="5">
        <v>0</v>
      </c>
      <c r="H4262" s="6">
        <v>0</v>
      </c>
      <c r="I4262" s="5">
        <v>0</v>
      </c>
      <c r="J4262" s="6">
        <v>0</v>
      </c>
      <c r="K4262" s="5">
        <v>0</v>
      </c>
      <c r="L4262" s="6">
        <v>0</v>
      </c>
      <c r="M4262" s="5">
        <v>0</v>
      </c>
      <c r="N4262" s="6">
        <v>0</v>
      </c>
      <c r="O4262" s="5">
        <v>0</v>
      </c>
      <c r="P4262" s="6">
        <v>0</v>
      </c>
      <c r="Q4262" s="5">
        <v>0</v>
      </c>
      <c r="R4262" s="6">
        <v>0</v>
      </c>
      <c r="S4262" s="5">
        <v>0</v>
      </c>
      <c r="T4262" s="6">
        <v>0</v>
      </c>
      <c r="U4262" s="5">
        <v>0</v>
      </c>
      <c r="V4262" s="6">
        <v>0</v>
      </c>
      <c r="W4262" s="5">
        <v>0</v>
      </c>
      <c r="X4262" s="6">
        <v>0</v>
      </c>
      <c r="Y4262" s="5">
        <v>0</v>
      </c>
      <c r="Z4262" s="6">
        <v>0</v>
      </c>
      <c r="AA4262" s="5">
        <v>0</v>
      </c>
      <c r="AB4262" s="6">
        <v>0</v>
      </c>
      <c r="AC4262" s="5">
        <v>0</v>
      </c>
      <c r="AD4262" s="6">
        <v>0</v>
      </c>
      <c r="AE4262" s="5">
        <v>0</v>
      </c>
      <c r="AF4262" s="6">
        <v>0</v>
      </c>
    </row>
    <row r="4263" spans="2:32" x14ac:dyDescent="0.35">
      <c r="B4263" s="1" t="s">
        <v>828</v>
      </c>
      <c r="C4263" s="5">
        <v>0</v>
      </c>
      <c r="D4263" s="6">
        <v>0</v>
      </c>
      <c r="E4263" s="5">
        <v>0</v>
      </c>
      <c r="F4263" s="6">
        <v>0</v>
      </c>
      <c r="G4263" s="5">
        <v>0</v>
      </c>
      <c r="H4263" s="6">
        <v>0</v>
      </c>
      <c r="I4263" s="5">
        <v>0</v>
      </c>
      <c r="J4263" s="6">
        <v>0</v>
      </c>
      <c r="K4263" s="5">
        <v>0</v>
      </c>
      <c r="L4263" s="6">
        <v>0</v>
      </c>
      <c r="M4263" s="5">
        <v>0</v>
      </c>
      <c r="N4263" s="6">
        <v>0</v>
      </c>
      <c r="O4263" s="5">
        <v>0</v>
      </c>
      <c r="P4263" s="6">
        <v>0</v>
      </c>
      <c r="Q4263" s="5">
        <v>0</v>
      </c>
      <c r="R4263" s="6">
        <v>0</v>
      </c>
      <c r="S4263" s="5">
        <v>0</v>
      </c>
      <c r="T4263" s="6">
        <v>0</v>
      </c>
      <c r="U4263" s="5">
        <v>0</v>
      </c>
      <c r="V4263" s="6">
        <v>0</v>
      </c>
      <c r="W4263" s="5">
        <v>0</v>
      </c>
      <c r="X4263" s="6">
        <v>0</v>
      </c>
      <c r="Y4263" s="5">
        <v>0</v>
      </c>
      <c r="Z4263" s="6">
        <v>0</v>
      </c>
      <c r="AA4263" s="5">
        <v>0</v>
      </c>
      <c r="AB4263" s="6">
        <v>0</v>
      </c>
      <c r="AC4263" s="5">
        <v>0</v>
      </c>
      <c r="AD4263" s="6">
        <v>0</v>
      </c>
      <c r="AE4263" s="5">
        <v>0</v>
      </c>
      <c r="AF4263" s="6">
        <v>0</v>
      </c>
    </row>
    <row r="4264" spans="2:32" x14ac:dyDescent="0.35">
      <c r="B4264" s="1" t="s">
        <v>829</v>
      </c>
      <c r="C4264" s="5">
        <v>0</v>
      </c>
      <c r="D4264" s="6">
        <v>0</v>
      </c>
      <c r="E4264" s="5">
        <v>0</v>
      </c>
      <c r="F4264" s="6">
        <v>0</v>
      </c>
      <c r="G4264" s="5">
        <v>0</v>
      </c>
      <c r="H4264" s="6">
        <v>0</v>
      </c>
      <c r="I4264" s="5">
        <v>0</v>
      </c>
      <c r="J4264" s="6">
        <v>0</v>
      </c>
      <c r="K4264" s="5">
        <v>0</v>
      </c>
      <c r="L4264" s="6">
        <v>0</v>
      </c>
      <c r="M4264" s="5">
        <v>0</v>
      </c>
      <c r="N4264" s="6">
        <v>0</v>
      </c>
      <c r="O4264" s="5">
        <v>0</v>
      </c>
      <c r="P4264" s="6">
        <v>0</v>
      </c>
      <c r="Q4264" s="5">
        <v>0</v>
      </c>
      <c r="R4264" s="6">
        <v>0</v>
      </c>
      <c r="S4264" s="5">
        <v>0</v>
      </c>
      <c r="T4264" s="6">
        <v>0</v>
      </c>
      <c r="U4264" s="5">
        <v>0</v>
      </c>
      <c r="V4264" s="6">
        <v>0</v>
      </c>
      <c r="W4264" s="5">
        <v>0</v>
      </c>
      <c r="X4264" s="6">
        <v>0</v>
      </c>
      <c r="Y4264" s="5">
        <v>0</v>
      </c>
      <c r="Z4264" s="6">
        <v>0</v>
      </c>
      <c r="AA4264" s="5">
        <v>0</v>
      </c>
      <c r="AB4264" s="6">
        <v>0</v>
      </c>
      <c r="AC4264" s="5">
        <v>0</v>
      </c>
      <c r="AD4264" s="6">
        <v>0</v>
      </c>
      <c r="AE4264" s="5">
        <v>0</v>
      </c>
      <c r="AF4264" s="6">
        <v>0</v>
      </c>
    </row>
    <row r="4265" spans="2:32" x14ac:dyDescent="0.35">
      <c r="B4265" s="1" t="s">
        <v>830</v>
      </c>
      <c r="C4265" s="5">
        <v>0</v>
      </c>
      <c r="D4265" s="6">
        <v>0</v>
      </c>
      <c r="E4265" s="5">
        <v>0</v>
      </c>
      <c r="F4265" s="6">
        <v>0</v>
      </c>
      <c r="G4265" s="5">
        <v>0</v>
      </c>
      <c r="H4265" s="6">
        <v>0</v>
      </c>
      <c r="I4265" s="5">
        <v>0</v>
      </c>
      <c r="J4265" s="6">
        <v>0</v>
      </c>
      <c r="K4265" s="5">
        <v>0</v>
      </c>
      <c r="L4265" s="6">
        <v>0</v>
      </c>
      <c r="M4265" s="5">
        <v>0</v>
      </c>
      <c r="N4265" s="6">
        <v>0</v>
      </c>
      <c r="O4265" s="5">
        <v>0</v>
      </c>
      <c r="P4265" s="6">
        <v>0</v>
      </c>
      <c r="Q4265" s="5">
        <v>0</v>
      </c>
      <c r="R4265" s="6">
        <v>0</v>
      </c>
      <c r="S4265" s="5">
        <v>0</v>
      </c>
      <c r="T4265" s="6">
        <v>0</v>
      </c>
      <c r="U4265" s="5">
        <v>0</v>
      </c>
      <c r="V4265" s="6">
        <v>0</v>
      </c>
      <c r="W4265" s="5">
        <v>0</v>
      </c>
      <c r="X4265" s="6">
        <v>0</v>
      </c>
      <c r="Y4265" s="5">
        <v>0</v>
      </c>
      <c r="Z4265" s="6">
        <v>0</v>
      </c>
      <c r="AA4265" s="5">
        <v>0</v>
      </c>
      <c r="AB4265" s="6">
        <v>0</v>
      </c>
      <c r="AC4265" s="5">
        <v>0</v>
      </c>
      <c r="AD4265" s="6">
        <v>0</v>
      </c>
      <c r="AE4265" s="5">
        <v>0</v>
      </c>
      <c r="AF4265" s="6">
        <v>0</v>
      </c>
    </row>
    <row r="4266" spans="2:32" x14ac:dyDescent="0.35">
      <c r="B4266" s="1" t="s">
        <v>831</v>
      </c>
      <c r="C4266" s="5">
        <v>0</v>
      </c>
      <c r="D4266" s="6">
        <v>0</v>
      </c>
      <c r="E4266" s="5">
        <v>0</v>
      </c>
      <c r="F4266" s="6">
        <v>0</v>
      </c>
      <c r="G4266" s="5">
        <v>0</v>
      </c>
      <c r="H4266" s="6">
        <v>0</v>
      </c>
      <c r="I4266" s="5">
        <v>0</v>
      </c>
      <c r="J4266" s="6">
        <v>0</v>
      </c>
      <c r="K4266" s="5">
        <v>0</v>
      </c>
      <c r="L4266" s="6">
        <v>0</v>
      </c>
      <c r="M4266" s="5">
        <v>0</v>
      </c>
      <c r="N4266" s="6">
        <v>0</v>
      </c>
      <c r="O4266" s="5">
        <v>0</v>
      </c>
      <c r="P4266" s="6">
        <v>0</v>
      </c>
      <c r="Q4266" s="5">
        <v>0</v>
      </c>
      <c r="R4266" s="6">
        <v>0</v>
      </c>
      <c r="S4266" s="5">
        <v>0</v>
      </c>
      <c r="T4266" s="6">
        <v>0</v>
      </c>
      <c r="U4266" s="5">
        <v>0</v>
      </c>
      <c r="V4266" s="6">
        <v>0</v>
      </c>
      <c r="W4266" s="5">
        <v>0</v>
      </c>
      <c r="X4266" s="6">
        <v>0</v>
      </c>
      <c r="Y4266" s="5">
        <v>0</v>
      </c>
      <c r="Z4266" s="6">
        <v>0</v>
      </c>
      <c r="AA4266" s="5">
        <v>0</v>
      </c>
      <c r="AB4266" s="6">
        <v>0</v>
      </c>
      <c r="AC4266" s="5">
        <v>0</v>
      </c>
      <c r="AD4266" s="6">
        <v>0</v>
      </c>
      <c r="AE4266" s="5">
        <v>0</v>
      </c>
      <c r="AF4266" s="6">
        <v>0</v>
      </c>
    </row>
    <row r="4267" spans="2:32" x14ac:dyDescent="0.35">
      <c r="B4267" s="1" t="s">
        <v>385</v>
      </c>
      <c r="C4267" s="5">
        <v>0</v>
      </c>
      <c r="D4267" s="6">
        <v>0</v>
      </c>
      <c r="E4267" s="5">
        <v>0</v>
      </c>
      <c r="F4267" s="6">
        <v>0</v>
      </c>
      <c r="G4267" s="5">
        <v>0</v>
      </c>
      <c r="H4267" s="6">
        <v>0</v>
      </c>
      <c r="I4267" s="5">
        <v>0</v>
      </c>
      <c r="J4267" s="6">
        <v>0</v>
      </c>
      <c r="K4267" s="5">
        <v>0</v>
      </c>
      <c r="L4267" s="6">
        <v>0</v>
      </c>
      <c r="M4267" s="5">
        <v>0</v>
      </c>
      <c r="N4267" s="6">
        <v>0</v>
      </c>
      <c r="O4267" s="5">
        <v>0</v>
      </c>
      <c r="P4267" s="6">
        <v>0</v>
      </c>
      <c r="Q4267" s="5">
        <v>0</v>
      </c>
      <c r="R4267" s="6">
        <v>0</v>
      </c>
      <c r="S4267" s="5">
        <v>0</v>
      </c>
      <c r="T4267" s="6">
        <v>0</v>
      </c>
      <c r="U4267" s="5">
        <v>0</v>
      </c>
      <c r="V4267" s="6">
        <v>0</v>
      </c>
      <c r="W4267" s="5">
        <v>0</v>
      </c>
      <c r="X4267" s="6">
        <v>0</v>
      </c>
      <c r="Y4267" s="5">
        <v>0</v>
      </c>
      <c r="Z4267" s="6">
        <v>0</v>
      </c>
      <c r="AA4267" s="5">
        <v>0</v>
      </c>
      <c r="AB4267" s="6">
        <v>0</v>
      </c>
      <c r="AC4267" s="5">
        <v>0</v>
      </c>
      <c r="AD4267" s="6">
        <v>0</v>
      </c>
      <c r="AE4267" s="5">
        <v>0</v>
      </c>
      <c r="AF4267" s="6">
        <v>0</v>
      </c>
    </row>
    <row r="4268" spans="2:32" x14ac:dyDescent="0.35">
      <c r="B4268" s="1" t="s">
        <v>832</v>
      </c>
      <c r="C4268" s="5">
        <v>0</v>
      </c>
      <c r="D4268" s="6">
        <v>0</v>
      </c>
      <c r="E4268" s="5">
        <v>0</v>
      </c>
      <c r="F4268" s="6">
        <v>0</v>
      </c>
      <c r="G4268" s="5">
        <v>0</v>
      </c>
      <c r="H4268" s="6">
        <v>0</v>
      </c>
      <c r="I4268" s="5">
        <v>0</v>
      </c>
      <c r="J4268" s="6">
        <v>0</v>
      </c>
      <c r="K4268" s="5">
        <v>0</v>
      </c>
      <c r="L4268" s="6">
        <v>0</v>
      </c>
      <c r="M4268" s="5">
        <v>0</v>
      </c>
      <c r="N4268" s="6">
        <v>0</v>
      </c>
      <c r="O4268" s="5">
        <v>0</v>
      </c>
      <c r="P4268" s="6">
        <v>0</v>
      </c>
      <c r="Q4268" s="5">
        <v>0</v>
      </c>
      <c r="R4268" s="6">
        <v>0</v>
      </c>
      <c r="S4268" s="5">
        <v>0</v>
      </c>
      <c r="T4268" s="6">
        <v>0</v>
      </c>
      <c r="U4268" s="5">
        <v>0</v>
      </c>
      <c r="V4268" s="6">
        <v>0</v>
      </c>
      <c r="W4268" s="5">
        <v>0</v>
      </c>
      <c r="X4268" s="6">
        <v>0</v>
      </c>
      <c r="Y4268" s="5">
        <v>0</v>
      </c>
      <c r="Z4268" s="6">
        <v>0</v>
      </c>
      <c r="AA4268" s="5">
        <v>0</v>
      </c>
      <c r="AB4268" s="6">
        <v>0</v>
      </c>
      <c r="AC4268" s="5">
        <v>0</v>
      </c>
      <c r="AD4268" s="6">
        <v>0</v>
      </c>
      <c r="AE4268" s="5">
        <v>0</v>
      </c>
      <c r="AF4268" s="6">
        <v>0</v>
      </c>
    </row>
    <row r="4269" spans="2:32" x14ac:dyDescent="0.35">
      <c r="B4269" s="1" t="s">
        <v>833</v>
      </c>
      <c r="C4269" s="5">
        <v>0</v>
      </c>
      <c r="D4269" s="6">
        <v>0</v>
      </c>
      <c r="E4269" s="5">
        <v>0</v>
      </c>
      <c r="F4269" s="6">
        <v>0</v>
      </c>
      <c r="G4269" s="5">
        <v>0</v>
      </c>
      <c r="H4269" s="6">
        <v>0</v>
      </c>
      <c r="I4269" s="5">
        <v>0</v>
      </c>
      <c r="J4269" s="6">
        <v>0</v>
      </c>
      <c r="K4269" s="5">
        <v>0</v>
      </c>
      <c r="L4269" s="6">
        <v>0</v>
      </c>
      <c r="M4269" s="5">
        <v>0</v>
      </c>
      <c r="N4269" s="6">
        <v>0</v>
      </c>
      <c r="O4269" s="5">
        <v>0</v>
      </c>
      <c r="P4269" s="6">
        <v>0</v>
      </c>
      <c r="Q4269" s="5">
        <v>0</v>
      </c>
      <c r="R4269" s="6">
        <v>0</v>
      </c>
      <c r="S4269" s="5">
        <v>0</v>
      </c>
      <c r="T4269" s="6">
        <v>0</v>
      </c>
      <c r="U4269" s="5">
        <v>0</v>
      </c>
      <c r="V4269" s="6">
        <v>0</v>
      </c>
      <c r="W4269" s="5">
        <v>0</v>
      </c>
      <c r="X4269" s="6">
        <v>0</v>
      </c>
      <c r="Y4269" s="5">
        <v>0</v>
      </c>
      <c r="Z4269" s="6">
        <v>0</v>
      </c>
      <c r="AA4269" s="5">
        <v>0</v>
      </c>
      <c r="AB4269" s="6">
        <v>0</v>
      </c>
      <c r="AC4269" s="5">
        <v>0</v>
      </c>
      <c r="AD4269" s="6">
        <v>0</v>
      </c>
      <c r="AE4269" s="5">
        <v>0</v>
      </c>
      <c r="AF4269" s="6">
        <v>0</v>
      </c>
    </row>
    <row r="4270" spans="2:32" x14ac:dyDescent="0.35">
      <c r="B4270" s="1" t="s">
        <v>834</v>
      </c>
      <c r="C4270" s="5">
        <v>1.3999999999999999E-4</v>
      </c>
      <c r="D4270" s="6">
        <v>0.121</v>
      </c>
      <c r="E4270" s="5">
        <v>0</v>
      </c>
      <c r="F4270" s="6">
        <v>0</v>
      </c>
      <c r="G4270" s="5">
        <v>0</v>
      </c>
      <c r="H4270" s="6">
        <v>0</v>
      </c>
      <c r="I4270" s="5">
        <v>0</v>
      </c>
      <c r="J4270" s="6">
        <v>0</v>
      </c>
      <c r="K4270" s="5">
        <v>0</v>
      </c>
      <c r="L4270" s="6">
        <v>0</v>
      </c>
      <c r="M4270" s="5">
        <v>0</v>
      </c>
      <c r="N4270" s="6">
        <v>0</v>
      </c>
      <c r="O4270" s="5">
        <v>0</v>
      </c>
      <c r="P4270" s="6">
        <v>0</v>
      </c>
      <c r="Q4270" s="5">
        <v>0</v>
      </c>
      <c r="R4270" s="6">
        <v>0</v>
      </c>
      <c r="S4270" s="5">
        <v>0</v>
      </c>
      <c r="T4270" s="6">
        <v>0</v>
      </c>
      <c r="U4270" s="5">
        <v>0</v>
      </c>
      <c r="V4270" s="6">
        <v>0</v>
      </c>
      <c r="W4270" s="5">
        <v>7.79E-3</v>
      </c>
      <c r="X4270" s="6">
        <v>0.121</v>
      </c>
      <c r="Y4270" s="5">
        <v>0</v>
      </c>
      <c r="Z4270" s="6">
        <v>0</v>
      </c>
      <c r="AA4270" s="5">
        <v>0</v>
      </c>
      <c r="AB4270" s="6">
        <v>0</v>
      </c>
      <c r="AC4270" s="5">
        <v>0</v>
      </c>
      <c r="AD4270" s="6">
        <v>0</v>
      </c>
      <c r="AE4270" s="5">
        <v>0</v>
      </c>
      <c r="AF4270" s="6">
        <v>0</v>
      </c>
    </row>
    <row r="4271" spans="2:32" x14ac:dyDescent="0.35">
      <c r="B4271" s="1" t="s">
        <v>835</v>
      </c>
      <c r="C4271" s="5">
        <v>1.31E-3</v>
      </c>
      <c r="D4271" s="6">
        <v>1.1379999999999999</v>
      </c>
      <c r="E4271" s="5">
        <v>0</v>
      </c>
      <c r="F4271" s="6">
        <v>0</v>
      </c>
      <c r="G4271" s="5">
        <v>0</v>
      </c>
      <c r="H4271" s="6">
        <v>0</v>
      </c>
      <c r="I4271" s="5">
        <v>0</v>
      </c>
      <c r="J4271" s="6">
        <v>0</v>
      </c>
      <c r="K4271" s="5">
        <v>3.066E-2</v>
      </c>
      <c r="L4271" s="6">
        <v>1.1379999999999999</v>
      </c>
      <c r="M4271" s="5">
        <v>0</v>
      </c>
      <c r="N4271" s="6">
        <v>0</v>
      </c>
      <c r="O4271" s="5">
        <v>0</v>
      </c>
      <c r="P4271" s="6">
        <v>0</v>
      </c>
      <c r="Q4271" s="5">
        <v>0</v>
      </c>
      <c r="R4271" s="6">
        <v>0</v>
      </c>
      <c r="S4271" s="5">
        <v>0</v>
      </c>
      <c r="T4271" s="6">
        <v>0</v>
      </c>
      <c r="U4271" s="5">
        <v>0</v>
      </c>
      <c r="V4271" s="6">
        <v>0</v>
      </c>
      <c r="W4271" s="5">
        <v>0</v>
      </c>
      <c r="X4271" s="6">
        <v>0</v>
      </c>
      <c r="Y4271" s="5">
        <v>0</v>
      </c>
      <c r="Z4271" s="6">
        <v>0</v>
      </c>
      <c r="AA4271" s="5">
        <v>0</v>
      </c>
      <c r="AB4271" s="6">
        <v>0</v>
      </c>
      <c r="AC4271" s="5">
        <v>0</v>
      </c>
      <c r="AD4271" s="6">
        <v>0</v>
      </c>
      <c r="AE4271" s="5">
        <v>0</v>
      </c>
      <c r="AF4271" s="6">
        <v>0</v>
      </c>
    </row>
    <row r="4272" spans="2:32" x14ac:dyDescent="0.35">
      <c r="B4272" s="1" t="s">
        <v>836</v>
      </c>
      <c r="C4272" s="5">
        <v>0</v>
      </c>
      <c r="D4272" s="6">
        <v>0</v>
      </c>
      <c r="E4272" s="5">
        <v>0</v>
      </c>
      <c r="F4272" s="6">
        <v>0</v>
      </c>
      <c r="G4272" s="5">
        <v>0</v>
      </c>
      <c r="H4272" s="6">
        <v>0</v>
      </c>
      <c r="I4272" s="5">
        <v>0</v>
      </c>
      <c r="J4272" s="6">
        <v>0</v>
      </c>
      <c r="K4272" s="5">
        <v>0</v>
      </c>
      <c r="L4272" s="6">
        <v>0</v>
      </c>
      <c r="M4272" s="5">
        <v>0</v>
      </c>
      <c r="N4272" s="6">
        <v>0</v>
      </c>
      <c r="O4272" s="5">
        <v>0</v>
      </c>
      <c r="P4272" s="6">
        <v>0</v>
      </c>
      <c r="Q4272" s="5">
        <v>0</v>
      </c>
      <c r="R4272" s="6">
        <v>0</v>
      </c>
      <c r="S4272" s="5">
        <v>0</v>
      </c>
      <c r="T4272" s="6">
        <v>0</v>
      </c>
      <c r="U4272" s="5">
        <v>0</v>
      </c>
      <c r="V4272" s="6">
        <v>0</v>
      </c>
      <c r="W4272" s="5">
        <v>0</v>
      </c>
      <c r="X4272" s="6">
        <v>0</v>
      </c>
      <c r="Y4272" s="5">
        <v>0</v>
      </c>
      <c r="Z4272" s="6">
        <v>0</v>
      </c>
      <c r="AA4272" s="5">
        <v>0</v>
      </c>
      <c r="AB4272" s="6">
        <v>0</v>
      </c>
      <c r="AC4272" s="5">
        <v>0</v>
      </c>
      <c r="AD4272" s="6">
        <v>0</v>
      </c>
      <c r="AE4272" s="5">
        <v>0</v>
      </c>
      <c r="AF4272" s="6">
        <v>0</v>
      </c>
    </row>
    <row r="4273" spans="2:32" x14ac:dyDescent="0.35">
      <c r="B4273" s="1" t="s">
        <v>837</v>
      </c>
      <c r="C4273" s="5">
        <v>0</v>
      </c>
      <c r="D4273" s="6">
        <v>0</v>
      </c>
      <c r="E4273" s="5">
        <v>0</v>
      </c>
      <c r="F4273" s="6">
        <v>0</v>
      </c>
      <c r="G4273" s="5">
        <v>0</v>
      </c>
      <c r="H4273" s="6">
        <v>0</v>
      </c>
      <c r="I4273" s="5">
        <v>0</v>
      </c>
      <c r="J4273" s="6">
        <v>0</v>
      </c>
      <c r="K4273" s="5">
        <v>0</v>
      </c>
      <c r="L4273" s="6">
        <v>0</v>
      </c>
      <c r="M4273" s="5">
        <v>0</v>
      </c>
      <c r="N4273" s="6">
        <v>0</v>
      </c>
      <c r="O4273" s="5">
        <v>0</v>
      </c>
      <c r="P4273" s="6">
        <v>0</v>
      </c>
      <c r="Q4273" s="5">
        <v>0</v>
      </c>
      <c r="R4273" s="6">
        <v>0</v>
      </c>
      <c r="S4273" s="5">
        <v>0</v>
      </c>
      <c r="T4273" s="6">
        <v>0</v>
      </c>
      <c r="U4273" s="5">
        <v>0</v>
      </c>
      <c r="V4273" s="6">
        <v>0</v>
      </c>
      <c r="W4273" s="5">
        <v>0</v>
      </c>
      <c r="X4273" s="6">
        <v>0</v>
      </c>
      <c r="Y4273" s="5">
        <v>0</v>
      </c>
      <c r="Z4273" s="6">
        <v>0</v>
      </c>
      <c r="AA4273" s="5">
        <v>0</v>
      </c>
      <c r="AB4273" s="6">
        <v>0</v>
      </c>
      <c r="AC4273" s="5">
        <v>0</v>
      </c>
      <c r="AD4273" s="6">
        <v>0</v>
      </c>
      <c r="AE4273" s="5">
        <v>0</v>
      </c>
      <c r="AF4273" s="6">
        <v>0</v>
      </c>
    </row>
    <row r="4274" spans="2:32" x14ac:dyDescent="0.35">
      <c r="B4274" s="1" t="s">
        <v>838</v>
      </c>
      <c r="C4274" s="5">
        <v>0</v>
      </c>
      <c r="D4274" s="6">
        <v>0</v>
      </c>
      <c r="E4274" s="5">
        <v>0</v>
      </c>
      <c r="F4274" s="6">
        <v>0</v>
      </c>
      <c r="G4274" s="5">
        <v>0</v>
      </c>
      <c r="H4274" s="6">
        <v>0</v>
      </c>
      <c r="I4274" s="5">
        <v>0</v>
      </c>
      <c r="J4274" s="6">
        <v>0</v>
      </c>
      <c r="K4274" s="5">
        <v>0</v>
      </c>
      <c r="L4274" s="6">
        <v>0</v>
      </c>
      <c r="M4274" s="5">
        <v>0</v>
      </c>
      <c r="N4274" s="6">
        <v>0</v>
      </c>
      <c r="O4274" s="5">
        <v>0</v>
      </c>
      <c r="P4274" s="6">
        <v>0</v>
      </c>
      <c r="Q4274" s="5">
        <v>0</v>
      </c>
      <c r="R4274" s="6">
        <v>0</v>
      </c>
      <c r="S4274" s="5">
        <v>0</v>
      </c>
      <c r="T4274" s="6">
        <v>0</v>
      </c>
      <c r="U4274" s="5">
        <v>0</v>
      </c>
      <c r="V4274" s="6">
        <v>0</v>
      </c>
      <c r="W4274" s="5">
        <v>0</v>
      </c>
      <c r="X4274" s="6">
        <v>0</v>
      </c>
      <c r="Y4274" s="5">
        <v>0</v>
      </c>
      <c r="Z4274" s="6">
        <v>0</v>
      </c>
      <c r="AA4274" s="5">
        <v>0</v>
      </c>
      <c r="AB4274" s="6">
        <v>0</v>
      </c>
      <c r="AC4274" s="5">
        <v>0</v>
      </c>
      <c r="AD4274" s="6">
        <v>0</v>
      </c>
      <c r="AE4274" s="5">
        <v>0</v>
      </c>
      <c r="AF4274" s="6">
        <v>0</v>
      </c>
    </row>
    <row r="4275" spans="2:32" x14ac:dyDescent="0.35">
      <c r="B4275" s="1" t="s">
        <v>839</v>
      </c>
      <c r="C4275" s="5">
        <v>0</v>
      </c>
      <c r="D4275" s="6">
        <v>0</v>
      </c>
      <c r="E4275" s="5">
        <v>0</v>
      </c>
      <c r="F4275" s="6">
        <v>0</v>
      </c>
      <c r="G4275" s="5">
        <v>0</v>
      </c>
      <c r="H4275" s="6">
        <v>0</v>
      </c>
      <c r="I4275" s="5">
        <v>0</v>
      </c>
      <c r="J4275" s="6">
        <v>0</v>
      </c>
      <c r="K4275" s="5">
        <v>0</v>
      </c>
      <c r="L4275" s="6">
        <v>0</v>
      </c>
      <c r="M4275" s="5">
        <v>0</v>
      </c>
      <c r="N4275" s="6">
        <v>0</v>
      </c>
      <c r="O4275" s="5">
        <v>0</v>
      </c>
      <c r="P4275" s="6">
        <v>0</v>
      </c>
      <c r="Q4275" s="5">
        <v>0</v>
      </c>
      <c r="R4275" s="6">
        <v>0</v>
      </c>
      <c r="S4275" s="5">
        <v>0</v>
      </c>
      <c r="T4275" s="6">
        <v>0</v>
      </c>
      <c r="U4275" s="5">
        <v>0</v>
      </c>
      <c r="V4275" s="6">
        <v>0</v>
      </c>
      <c r="W4275" s="5">
        <v>0</v>
      </c>
      <c r="X4275" s="6">
        <v>0</v>
      </c>
      <c r="Y4275" s="5">
        <v>0</v>
      </c>
      <c r="Z4275" s="6">
        <v>0</v>
      </c>
      <c r="AA4275" s="5">
        <v>0</v>
      </c>
      <c r="AB4275" s="6">
        <v>0</v>
      </c>
      <c r="AC4275" s="5">
        <v>0</v>
      </c>
      <c r="AD4275" s="6">
        <v>0</v>
      </c>
      <c r="AE4275" s="5">
        <v>0</v>
      </c>
      <c r="AF4275" s="6">
        <v>0</v>
      </c>
    </row>
    <row r="4276" spans="2:32" x14ac:dyDescent="0.35">
      <c r="B4276" s="1" t="s">
        <v>840</v>
      </c>
      <c r="C4276" s="5">
        <v>0</v>
      </c>
      <c r="D4276" s="6">
        <v>0</v>
      </c>
      <c r="E4276" s="5">
        <v>0</v>
      </c>
      <c r="F4276" s="6">
        <v>0</v>
      </c>
      <c r="G4276" s="5">
        <v>0</v>
      </c>
      <c r="H4276" s="6">
        <v>0</v>
      </c>
      <c r="I4276" s="5">
        <v>0</v>
      </c>
      <c r="J4276" s="6">
        <v>0</v>
      </c>
      <c r="K4276" s="5">
        <v>0</v>
      </c>
      <c r="L4276" s="6">
        <v>0</v>
      </c>
      <c r="M4276" s="5">
        <v>0</v>
      </c>
      <c r="N4276" s="6">
        <v>0</v>
      </c>
      <c r="O4276" s="5">
        <v>0</v>
      </c>
      <c r="P4276" s="6">
        <v>0</v>
      </c>
      <c r="Q4276" s="5">
        <v>0</v>
      </c>
      <c r="R4276" s="6">
        <v>0</v>
      </c>
      <c r="S4276" s="5">
        <v>0</v>
      </c>
      <c r="T4276" s="6">
        <v>0</v>
      </c>
      <c r="U4276" s="5">
        <v>0</v>
      </c>
      <c r="V4276" s="6">
        <v>0</v>
      </c>
      <c r="W4276" s="5">
        <v>0</v>
      </c>
      <c r="X4276" s="6">
        <v>0</v>
      </c>
      <c r="Y4276" s="5">
        <v>0</v>
      </c>
      <c r="Z4276" s="6">
        <v>0</v>
      </c>
      <c r="AA4276" s="5">
        <v>0</v>
      </c>
      <c r="AB4276" s="6">
        <v>0</v>
      </c>
      <c r="AC4276" s="5">
        <v>0</v>
      </c>
      <c r="AD4276" s="6">
        <v>0</v>
      </c>
      <c r="AE4276" s="5">
        <v>0</v>
      </c>
      <c r="AF4276" s="6">
        <v>0</v>
      </c>
    </row>
    <row r="4277" spans="2:32" x14ac:dyDescent="0.35">
      <c r="B4277" s="1" t="s">
        <v>841</v>
      </c>
      <c r="C4277" s="5">
        <v>0</v>
      </c>
      <c r="D4277" s="6">
        <v>0</v>
      </c>
      <c r="E4277" s="5">
        <v>0</v>
      </c>
      <c r="F4277" s="6">
        <v>0</v>
      </c>
      <c r="G4277" s="5">
        <v>0</v>
      </c>
      <c r="H4277" s="6">
        <v>0</v>
      </c>
      <c r="I4277" s="5">
        <v>0</v>
      </c>
      <c r="J4277" s="6">
        <v>0</v>
      </c>
      <c r="K4277" s="5">
        <v>0</v>
      </c>
      <c r="L4277" s="6">
        <v>0</v>
      </c>
      <c r="M4277" s="5">
        <v>0</v>
      </c>
      <c r="N4277" s="6">
        <v>0</v>
      </c>
      <c r="O4277" s="5">
        <v>0</v>
      </c>
      <c r="P4277" s="6">
        <v>0</v>
      </c>
      <c r="Q4277" s="5">
        <v>0</v>
      </c>
      <c r="R4277" s="6">
        <v>0</v>
      </c>
      <c r="S4277" s="5">
        <v>0</v>
      </c>
      <c r="T4277" s="6">
        <v>0</v>
      </c>
      <c r="U4277" s="5">
        <v>0</v>
      </c>
      <c r="V4277" s="6">
        <v>0</v>
      </c>
      <c r="W4277" s="5">
        <v>0</v>
      </c>
      <c r="X4277" s="6">
        <v>0</v>
      </c>
      <c r="Y4277" s="5">
        <v>0</v>
      </c>
      <c r="Z4277" s="6">
        <v>0</v>
      </c>
      <c r="AA4277" s="5">
        <v>0</v>
      </c>
      <c r="AB4277" s="6">
        <v>0</v>
      </c>
      <c r="AC4277" s="5">
        <v>0</v>
      </c>
      <c r="AD4277" s="6">
        <v>0</v>
      </c>
      <c r="AE4277" s="5">
        <v>0</v>
      </c>
      <c r="AF4277" s="6">
        <v>0</v>
      </c>
    </row>
    <row r="4278" spans="2:32" x14ac:dyDescent="0.35">
      <c r="B4278" s="1" t="s">
        <v>842</v>
      </c>
      <c r="C4278" s="5">
        <v>0</v>
      </c>
      <c r="D4278" s="6">
        <v>0</v>
      </c>
      <c r="E4278" s="5">
        <v>0</v>
      </c>
      <c r="F4278" s="6">
        <v>0</v>
      </c>
      <c r="G4278" s="5">
        <v>0</v>
      </c>
      <c r="H4278" s="6">
        <v>0</v>
      </c>
      <c r="I4278" s="5">
        <v>0</v>
      </c>
      <c r="J4278" s="6">
        <v>0</v>
      </c>
      <c r="K4278" s="5">
        <v>0</v>
      </c>
      <c r="L4278" s="6">
        <v>0</v>
      </c>
      <c r="M4278" s="5">
        <v>0</v>
      </c>
      <c r="N4278" s="6">
        <v>0</v>
      </c>
      <c r="O4278" s="5">
        <v>0</v>
      </c>
      <c r="P4278" s="6">
        <v>0</v>
      </c>
      <c r="Q4278" s="5">
        <v>0</v>
      </c>
      <c r="R4278" s="6">
        <v>0</v>
      </c>
      <c r="S4278" s="5">
        <v>0</v>
      </c>
      <c r="T4278" s="6">
        <v>0</v>
      </c>
      <c r="U4278" s="5">
        <v>0</v>
      </c>
      <c r="V4278" s="6">
        <v>0</v>
      </c>
      <c r="W4278" s="5">
        <v>0</v>
      </c>
      <c r="X4278" s="6">
        <v>0</v>
      </c>
      <c r="Y4278" s="5">
        <v>0</v>
      </c>
      <c r="Z4278" s="6">
        <v>0</v>
      </c>
      <c r="AA4278" s="5">
        <v>0</v>
      </c>
      <c r="AB4278" s="6">
        <v>0</v>
      </c>
      <c r="AC4278" s="5">
        <v>0</v>
      </c>
      <c r="AD4278" s="6">
        <v>0</v>
      </c>
      <c r="AE4278" s="5">
        <v>0</v>
      </c>
      <c r="AF4278" s="6">
        <v>0</v>
      </c>
    </row>
    <row r="4279" spans="2:32" x14ac:dyDescent="0.35">
      <c r="B4279" s="2" t="s">
        <v>393</v>
      </c>
    </row>
    <row r="4280" spans="2:32" x14ac:dyDescent="0.35">
      <c r="B4280" s="1" t="s">
        <v>394</v>
      </c>
      <c r="C4280" s="5">
        <v>0</v>
      </c>
      <c r="D4280" s="6">
        <v>0</v>
      </c>
      <c r="E4280" s="5">
        <v>0</v>
      </c>
      <c r="F4280" s="6">
        <v>0</v>
      </c>
      <c r="G4280" s="5">
        <v>0</v>
      </c>
      <c r="H4280" s="6">
        <v>0</v>
      </c>
      <c r="I4280" s="5">
        <v>0</v>
      </c>
      <c r="J4280" s="6">
        <v>0</v>
      </c>
      <c r="K4280" s="5">
        <v>0</v>
      </c>
      <c r="L4280" s="6">
        <v>0</v>
      </c>
      <c r="M4280" s="5">
        <v>0</v>
      </c>
      <c r="N4280" s="6">
        <v>0</v>
      </c>
      <c r="O4280" s="5">
        <v>0</v>
      </c>
      <c r="P4280" s="6">
        <v>0</v>
      </c>
      <c r="Q4280" s="5">
        <v>0</v>
      </c>
      <c r="R4280" s="6">
        <v>0</v>
      </c>
      <c r="S4280" s="5">
        <v>0</v>
      </c>
      <c r="T4280" s="6">
        <v>0</v>
      </c>
      <c r="U4280" s="5">
        <v>0</v>
      </c>
      <c r="V4280" s="6">
        <v>0</v>
      </c>
      <c r="W4280" s="5">
        <v>0</v>
      </c>
      <c r="X4280" s="6">
        <v>0</v>
      </c>
      <c r="Y4280" s="5">
        <v>0</v>
      </c>
      <c r="Z4280" s="6">
        <v>0</v>
      </c>
      <c r="AA4280" s="5">
        <v>0</v>
      </c>
      <c r="AB4280" s="6">
        <v>0</v>
      </c>
      <c r="AC4280" s="5">
        <v>0</v>
      </c>
      <c r="AD4280" s="6">
        <v>0</v>
      </c>
      <c r="AE4280" s="5">
        <v>0</v>
      </c>
      <c r="AF4280" s="6">
        <v>0</v>
      </c>
    </row>
    <row r="4281" spans="2:32" x14ac:dyDescent="0.35">
      <c r="B4281" s="1" t="s">
        <v>843</v>
      </c>
      <c r="C4281" s="5">
        <v>0</v>
      </c>
      <c r="D4281" s="6">
        <v>0</v>
      </c>
      <c r="E4281" s="5">
        <v>0</v>
      </c>
      <c r="F4281" s="6">
        <v>0</v>
      </c>
      <c r="G4281" s="5">
        <v>0</v>
      </c>
      <c r="H4281" s="6">
        <v>0</v>
      </c>
      <c r="I4281" s="5">
        <v>0</v>
      </c>
      <c r="J4281" s="6">
        <v>0</v>
      </c>
      <c r="K4281" s="5">
        <v>0</v>
      </c>
      <c r="L4281" s="6">
        <v>0</v>
      </c>
      <c r="M4281" s="5">
        <v>0</v>
      </c>
      <c r="N4281" s="6">
        <v>0</v>
      </c>
      <c r="O4281" s="5">
        <v>0</v>
      </c>
      <c r="P4281" s="6">
        <v>0</v>
      </c>
      <c r="Q4281" s="5">
        <v>0</v>
      </c>
      <c r="R4281" s="6">
        <v>0</v>
      </c>
      <c r="S4281" s="5">
        <v>0</v>
      </c>
      <c r="T4281" s="6">
        <v>0</v>
      </c>
      <c r="U4281" s="5">
        <v>0</v>
      </c>
      <c r="V4281" s="6">
        <v>0</v>
      </c>
      <c r="W4281" s="5">
        <v>0</v>
      </c>
      <c r="X4281" s="6">
        <v>0</v>
      </c>
      <c r="Y4281" s="5">
        <v>0</v>
      </c>
      <c r="Z4281" s="6">
        <v>0</v>
      </c>
      <c r="AA4281" s="5">
        <v>0</v>
      </c>
      <c r="AB4281" s="6">
        <v>0</v>
      </c>
      <c r="AC4281" s="5">
        <v>0</v>
      </c>
      <c r="AD4281" s="6">
        <v>0</v>
      </c>
      <c r="AE4281" s="5">
        <v>0</v>
      </c>
      <c r="AF4281" s="6">
        <v>0</v>
      </c>
    </row>
    <row r="4282" spans="2:32" x14ac:dyDescent="0.35">
      <c r="B4282" s="1" t="s">
        <v>395</v>
      </c>
      <c r="C4282" s="5">
        <v>0</v>
      </c>
      <c r="D4282" s="6">
        <v>0</v>
      </c>
      <c r="E4282" s="5">
        <v>0</v>
      </c>
      <c r="F4282" s="6">
        <v>0</v>
      </c>
      <c r="G4282" s="5">
        <v>0</v>
      </c>
      <c r="H4282" s="6">
        <v>0</v>
      </c>
      <c r="I4282" s="5">
        <v>0</v>
      </c>
      <c r="J4282" s="6">
        <v>0</v>
      </c>
      <c r="K4282" s="5">
        <v>0</v>
      </c>
      <c r="L4282" s="6">
        <v>0</v>
      </c>
      <c r="M4282" s="5">
        <v>0</v>
      </c>
      <c r="N4282" s="6">
        <v>0</v>
      </c>
      <c r="O4282" s="5">
        <v>0</v>
      </c>
      <c r="P4282" s="6">
        <v>0</v>
      </c>
      <c r="Q4282" s="5">
        <v>0</v>
      </c>
      <c r="R4282" s="6">
        <v>0</v>
      </c>
      <c r="S4282" s="5">
        <v>0</v>
      </c>
      <c r="T4282" s="6">
        <v>0</v>
      </c>
      <c r="U4282" s="5">
        <v>0</v>
      </c>
      <c r="V4282" s="6">
        <v>0</v>
      </c>
      <c r="W4282" s="5">
        <v>0</v>
      </c>
      <c r="X4282" s="6">
        <v>0</v>
      </c>
      <c r="Y4282" s="5">
        <v>0</v>
      </c>
      <c r="Z4282" s="6">
        <v>0</v>
      </c>
      <c r="AA4282" s="5">
        <v>0</v>
      </c>
      <c r="AB4282" s="6">
        <v>0</v>
      </c>
      <c r="AC4282" s="5">
        <v>0</v>
      </c>
      <c r="AD4282" s="6">
        <v>0</v>
      </c>
      <c r="AE4282" s="5">
        <v>0</v>
      </c>
      <c r="AF4282" s="6">
        <v>0</v>
      </c>
    </row>
    <row r="4283" spans="2:32" x14ac:dyDescent="0.35">
      <c r="B4283" s="1" t="s">
        <v>396</v>
      </c>
      <c r="C4283" s="5">
        <v>0</v>
      </c>
      <c r="D4283" s="6">
        <v>0</v>
      </c>
      <c r="E4283" s="5">
        <v>0</v>
      </c>
      <c r="F4283" s="6">
        <v>0</v>
      </c>
      <c r="G4283" s="5">
        <v>0</v>
      </c>
      <c r="H4283" s="6">
        <v>0</v>
      </c>
      <c r="I4283" s="5">
        <v>0</v>
      </c>
      <c r="J4283" s="6">
        <v>0</v>
      </c>
      <c r="K4283" s="5">
        <v>0</v>
      </c>
      <c r="L4283" s="6">
        <v>0</v>
      </c>
      <c r="M4283" s="5">
        <v>0</v>
      </c>
      <c r="N4283" s="6">
        <v>0</v>
      </c>
      <c r="O4283" s="5">
        <v>0</v>
      </c>
      <c r="P4283" s="6">
        <v>0</v>
      </c>
      <c r="Q4283" s="5">
        <v>0</v>
      </c>
      <c r="R4283" s="6">
        <v>0</v>
      </c>
      <c r="S4283" s="5">
        <v>0</v>
      </c>
      <c r="T4283" s="6">
        <v>0</v>
      </c>
      <c r="U4283" s="5">
        <v>0</v>
      </c>
      <c r="V4283" s="6">
        <v>0</v>
      </c>
      <c r="W4283" s="5">
        <v>0</v>
      </c>
      <c r="X4283" s="6">
        <v>0</v>
      </c>
      <c r="Y4283" s="5">
        <v>0</v>
      </c>
      <c r="Z4283" s="6">
        <v>0</v>
      </c>
      <c r="AA4283" s="5">
        <v>0</v>
      </c>
      <c r="AB4283" s="6">
        <v>0</v>
      </c>
      <c r="AC4283" s="5">
        <v>0</v>
      </c>
      <c r="AD4283" s="6">
        <v>0</v>
      </c>
      <c r="AE4283" s="5">
        <v>0</v>
      </c>
      <c r="AF4283" s="6">
        <v>0</v>
      </c>
    </row>
    <row r="4284" spans="2:32" x14ac:dyDescent="0.35">
      <c r="B4284" s="1" t="s">
        <v>397</v>
      </c>
      <c r="C4284" s="5">
        <v>0</v>
      </c>
      <c r="D4284" s="6">
        <v>0</v>
      </c>
      <c r="E4284" s="5">
        <v>0</v>
      </c>
      <c r="F4284" s="6">
        <v>0</v>
      </c>
      <c r="G4284" s="5">
        <v>0</v>
      </c>
      <c r="H4284" s="6">
        <v>0</v>
      </c>
      <c r="I4284" s="5">
        <v>0</v>
      </c>
      <c r="J4284" s="6">
        <v>0</v>
      </c>
      <c r="K4284" s="5">
        <v>0</v>
      </c>
      <c r="L4284" s="6">
        <v>0</v>
      </c>
      <c r="M4284" s="5">
        <v>0</v>
      </c>
      <c r="N4284" s="6">
        <v>0</v>
      </c>
      <c r="O4284" s="5">
        <v>0</v>
      </c>
      <c r="P4284" s="6">
        <v>0</v>
      </c>
      <c r="Q4284" s="5">
        <v>0</v>
      </c>
      <c r="R4284" s="6">
        <v>0</v>
      </c>
      <c r="S4284" s="5">
        <v>0</v>
      </c>
      <c r="T4284" s="6">
        <v>0</v>
      </c>
      <c r="U4284" s="5">
        <v>0</v>
      </c>
      <c r="V4284" s="6">
        <v>0</v>
      </c>
      <c r="W4284" s="5">
        <v>0</v>
      </c>
      <c r="X4284" s="6">
        <v>0</v>
      </c>
      <c r="Y4284" s="5">
        <v>0</v>
      </c>
      <c r="Z4284" s="6">
        <v>0</v>
      </c>
      <c r="AA4284" s="5">
        <v>0</v>
      </c>
      <c r="AB4284" s="6">
        <v>0</v>
      </c>
      <c r="AC4284" s="5">
        <v>0</v>
      </c>
      <c r="AD4284" s="6">
        <v>0</v>
      </c>
      <c r="AE4284" s="5">
        <v>0</v>
      </c>
      <c r="AF4284" s="6">
        <v>0</v>
      </c>
    </row>
    <row r="4286" spans="2:32" x14ac:dyDescent="0.35">
      <c r="B4286" s="2" t="s">
        <v>398</v>
      </c>
      <c r="D4286" s="3">
        <v>866.11400000000003</v>
      </c>
      <c r="F4286" s="3">
        <v>35.406999999999996</v>
      </c>
      <c r="H4286" s="3">
        <v>75.716999999999999</v>
      </c>
      <c r="J4286" s="3">
        <v>35.57</v>
      </c>
      <c r="L4286" s="3">
        <v>37.119999999999997</v>
      </c>
      <c r="N4286" s="3">
        <v>32.972999999999999</v>
      </c>
      <c r="P4286" s="3">
        <v>22.196999999999999</v>
      </c>
      <c r="R4286" s="3">
        <v>36.906999999999996</v>
      </c>
      <c r="T4286" s="3">
        <v>101.172</v>
      </c>
      <c r="V4286" s="3">
        <v>38.616999999999997</v>
      </c>
      <c r="X4286" s="3">
        <v>15.541</v>
      </c>
      <c r="Z4286" s="3">
        <v>94.049000000000007</v>
      </c>
      <c r="AB4286" s="3">
        <v>122.289</v>
      </c>
      <c r="AD4286" s="3">
        <v>134.95599999999999</v>
      </c>
      <c r="AF4286" s="3">
        <v>83.599000000000004</v>
      </c>
    </row>
    <row r="4287" spans="2:32" x14ac:dyDescent="0.35">
      <c r="B4287" s="2" t="s">
        <v>399</v>
      </c>
      <c r="D4287" s="3">
        <v>909</v>
      </c>
      <c r="F4287" s="3">
        <v>64</v>
      </c>
      <c r="H4287" s="3">
        <v>72</v>
      </c>
      <c r="J4287" s="3">
        <v>59</v>
      </c>
      <c r="L4287" s="3">
        <v>51</v>
      </c>
      <c r="N4287" s="3">
        <v>65</v>
      </c>
      <c r="P4287" s="3">
        <v>55</v>
      </c>
      <c r="R4287" s="3">
        <v>68</v>
      </c>
      <c r="T4287" s="3">
        <v>64</v>
      </c>
      <c r="V4287" s="3">
        <v>72</v>
      </c>
      <c r="X4287" s="3">
        <v>73</v>
      </c>
      <c r="Z4287" s="3">
        <v>68</v>
      </c>
      <c r="AB4287" s="3">
        <v>67</v>
      </c>
      <c r="AD4287" s="3">
        <v>62</v>
      </c>
      <c r="AF4287" s="3">
        <v>69</v>
      </c>
    </row>
    <row r="4289" spans="1:32" x14ac:dyDescent="0.35">
      <c r="A4289" s="3" t="s">
        <v>856</v>
      </c>
      <c r="B4289" s="2" t="s">
        <v>857</v>
      </c>
    </row>
    <row r="4290" spans="1:32" x14ac:dyDescent="0.35">
      <c r="B4290" s="4" t="s">
        <v>18</v>
      </c>
    </row>
    <row r="4292" spans="1:32" x14ac:dyDescent="0.35">
      <c r="B4292" s="2" t="s">
        <v>1</v>
      </c>
    </row>
    <row r="4293" spans="1:32" x14ac:dyDescent="0.35">
      <c r="B4293" s="1" t="s">
        <v>19</v>
      </c>
      <c r="C4293" s="5">
        <v>0</v>
      </c>
      <c r="D4293" s="6">
        <v>0</v>
      </c>
      <c r="E4293" s="5">
        <v>0</v>
      </c>
      <c r="F4293" s="6">
        <v>0</v>
      </c>
      <c r="G4293" s="5">
        <v>0</v>
      </c>
      <c r="H4293" s="6">
        <v>0</v>
      </c>
      <c r="I4293" s="5">
        <v>0</v>
      </c>
      <c r="J4293" s="6">
        <v>0</v>
      </c>
      <c r="K4293" s="5">
        <v>0</v>
      </c>
      <c r="L4293" s="6">
        <v>0</v>
      </c>
      <c r="M4293" s="5">
        <v>0</v>
      </c>
      <c r="N4293" s="6">
        <v>0</v>
      </c>
      <c r="O4293" s="5">
        <v>0</v>
      </c>
      <c r="P4293" s="6">
        <v>0</v>
      </c>
      <c r="Q4293" s="5">
        <v>0</v>
      </c>
      <c r="R4293" s="6">
        <v>0</v>
      </c>
      <c r="S4293" s="5">
        <v>0</v>
      </c>
      <c r="T4293" s="6">
        <v>0</v>
      </c>
      <c r="U4293" s="5">
        <v>0</v>
      </c>
      <c r="V4293" s="6">
        <v>0</v>
      </c>
      <c r="W4293" s="5">
        <v>0</v>
      </c>
      <c r="X4293" s="6">
        <v>0</v>
      </c>
      <c r="Y4293" s="5">
        <v>0</v>
      </c>
      <c r="Z4293" s="6">
        <v>0</v>
      </c>
      <c r="AA4293" s="5">
        <v>0</v>
      </c>
      <c r="AB4293" s="6">
        <v>0</v>
      </c>
      <c r="AC4293" s="5">
        <v>0</v>
      </c>
      <c r="AD4293" s="6">
        <v>0</v>
      </c>
      <c r="AE4293" s="5">
        <v>0</v>
      </c>
      <c r="AF4293" s="6">
        <v>0</v>
      </c>
    </row>
    <row r="4294" spans="1:32" x14ac:dyDescent="0.35">
      <c r="B4294" s="1" t="s">
        <v>20</v>
      </c>
      <c r="C4294" s="5">
        <v>4.96E-3</v>
      </c>
      <c r="D4294" s="6">
        <v>2.7789999999999999</v>
      </c>
      <c r="E4294" s="5">
        <v>0</v>
      </c>
      <c r="F4294" s="6">
        <v>0</v>
      </c>
      <c r="G4294" s="5">
        <v>0</v>
      </c>
      <c r="H4294" s="6">
        <v>0</v>
      </c>
      <c r="I4294" s="5">
        <v>0</v>
      </c>
      <c r="J4294" s="6">
        <v>0</v>
      </c>
      <c r="K4294" s="5">
        <v>0</v>
      </c>
      <c r="L4294" s="6">
        <v>0</v>
      </c>
      <c r="M4294" s="5">
        <v>2.9350000000000001E-2</v>
      </c>
      <c r="N4294" s="6">
        <v>0.64800000000000002</v>
      </c>
      <c r="O4294" s="5">
        <v>0</v>
      </c>
      <c r="P4294" s="6">
        <v>0</v>
      </c>
      <c r="Q4294" s="5">
        <v>0</v>
      </c>
      <c r="R4294" s="6">
        <v>0</v>
      </c>
      <c r="S4294" s="5">
        <v>2.8889999999999999E-2</v>
      </c>
      <c r="T4294" s="6">
        <v>2.1309999999999998</v>
      </c>
      <c r="U4294" s="5">
        <v>0</v>
      </c>
      <c r="V4294" s="6">
        <v>0</v>
      </c>
      <c r="W4294" s="5">
        <v>0</v>
      </c>
      <c r="X4294" s="6">
        <v>0</v>
      </c>
      <c r="Y4294" s="5">
        <v>0</v>
      </c>
      <c r="Z4294" s="6">
        <v>0</v>
      </c>
      <c r="AA4294" s="5">
        <v>0</v>
      </c>
      <c r="AB4294" s="6">
        <v>0</v>
      </c>
      <c r="AC4294" s="5">
        <v>0</v>
      </c>
      <c r="AD4294" s="6">
        <v>0</v>
      </c>
      <c r="AE4294" s="5">
        <v>0</v>
      </c>
      <c r="AF4294" s="6">
        <v>0</v>
      </c>
    </row>
    <row r="4295" spans="1:32" x14ac:dyDescent="0.35">
      <c r="B4295" s="1" t="s">
        <v>21</v>
      </c>
      <c r="C4295" s="5">
        <v>0</v>
      </c>
      <c r="D4295" s="6">
        <v>0</v>
      </c>
      <c r="E4295" s="5">
        <v>0</v>
      </c>
      <c r="F4295" s="6">
        <v>0</v>
      </c>
      <c r="G4295" s="5">
        <v>0</v>
      </c>
      <c r="H4295" s="6">
        <v>0</v>
      </c>
      <c r="I4295" s="5">
        <v>0</v>
      </c>
      <c r="J4295" s="6">
        <v>0</v>
      </c>
      <c r="K4295" s="5">
        <v>0</v>
      </c>
      <c r="L4295" s="6">
        <v>0</v>
      </c>
      <c r="M4295" s="5">
        <v>0</v>
      </c>
      <c r="N4295" s="6">
        <v>0</v>
      </c>
      <c r="O4295" s="5">
        <v>0</v>
      </c>
      <c r="P4295" s="6">
        <v>0</v>
      </c>
      <c r="Q4295" s="5">
        <v>0</v>
      </c>
      <c r="R4295" s="6">
        <v>0</v>
      </c>
      <c r="S4295" s="5">
        <v>0</v>
      </c>
      <c r="T4295" s="6">
        <v>0</v>
      </c>
      <c r="U4295" s="5">
        <v>0</v>
      </c>
      <c r="V4295" s="6">
        <v>0</v>
      </c>
      <c r="W4295" s="5">
        <v>0</v>
      </c>
      <c r="X4295" s="6">
        <v>0</v>
      </c>
      <c r="Y4295" s="5">
        <v>0</v>
      </c>
      <c r="Z4295" s="6">
        <v>0</v>
      </c>
      <c r="AA4295" s="5">
        <v>0</v>
      </c>
      <c r="AB4295" s="6">
        <v>0</v>
      </c>
      <c r="AC4295" s="5">
        <v>0</v>
      </c>
      <c r="AD4295" s="6">
        <v>0</v>
      </c>
      <c r="AE4295" s="5">
        <v>0</v>
      </c>
      <c r="AF4295" s="6">
        <v>0</v>
      </c>
    </row>
    <row r="4296" spans="1:32" x14ac:dyDescent="0.35">
      <c r="B4296" s="1" t="s">
        <v>499</v>
      </c>
      <c r="C4296" s="5">
        <v>1.5689999999999999E-2</v>
      </c>
      <c r="D4296" s="6">
        <v>8.782</v>
      </c>
      <c r="E4296" s="5">
        <v>1.014E-2</v>
      </c>
      <c r="F4296" s="6">
        <v>0.249</v>
      </c>
      <c r="G4296" s="5">
        <v>0</v>
      </c>
      <c r="H4296" s="6">
        <v>0</v>
      </c>
      <c r="I4296" s="5">
        <v>0</v>
      </c>
      <c r="J4296" s="6">
        <v>0</v>
      </c>
      <c r="K4296" s="5">
        <v>0.15884999999999999</v>
      </c>
      <c r="L4296" s="6">
        <v>3.355</v>
      </c>
      <c r="M4296" s="5">
        <v>0</v>
      </c>
      <c r="N4296" s="6">
        <v>0</v>
      </c>
      <c r="O4296" s="5">
        <v>7.51E-2</v>
      </c>
      <c r="P4296" s="6">
        <v>1.1619999999999999</v>
      </c>
      <c r="Q4296" s="5">
        <v>0</v>
      </c>
      <c r="R4296" s="6">
        <v>0</v>
      </c>
      <c r="S4296" s="5">
        <v>2.8889999999999999E-2</v>
      </c>
      <c r="T4296" s="6">
        <v>2.1309999999999998</v>
      </c>
      <c r="U4296" s="5">
        <v>0</v>
      </c>
      <c r="V4296" s="6">
        <v>0</v>
      </c>
      <c r="W4296" s="5">
        <v>0</v>
      </c>
      <c r="X4296" s="6">
        <v>0</v>
      </c>
      <c r="Y4296" s="5">
        <v>0</v>
      </c>
      <c r="Z4296" s="6">
        <v>0</v>
      </c>
      <c r="AA4296" s="5">
        <v>2.546E-2</v>
      </c>
      <c r="AB4296" s="6">
        <v>1.885</v>
      </c>
      <c r="AC4296" s="5">
        <v>0</v>
      </c>
      <c r="AD4296" s="6">
        <v>0</v>
      </c>
      <c r="AE4296" s="5">
        <v>0</v>
      </c>
      <c r="AF4296" s="6">
        <v>0</v>
      </c>
    </row>
    <row r="4297" spans="1:32" x14ac:dyDescent="0.35">
      <c r="B4297" s="1" t="s">
        <v>500</v>
      </c>
      <c r="C4297" s="5">
        <v>5.7999999999999996E-3</v>
      </c>
      <c r="D4297" s="6">
        <v>3.2469999999999999</v>
      </c>
      <c r="E4297" s="5">
        <v>7.4749999999999997E-2</v>
      </c>
      <c r="F4297" s="6">
        <v>1.8360000000000001</v>
      </c>
      <c r="G4297" s="5">
        <v>1.1469999999999999E-2</v>
      </c>
      <c r="H4297" s="6">
        <v>0.42</v>
      </c>
      <c r="I4297" s="5">
        <v>1.0840000000000001E-2</v>
      </c>
      <c r="J4297" s="6">
        <v>0.255</v>
      </c>
      <c r="K4297" s="5">
        <v>0</v>
      </c>
      <c r="L4297" s="6">
        <v>0</v>
      </c>
      <c r="M4297" s="5">
        <v>0</v>
      </c>
      <c r="N4297" s="6">
        <v>0</v>
      </c>
      <c r="O4297" s="5">
        <v>0</v>
      </c>
      <c r="P4297" s="6">
        <v>0</v>
      </c>
      <c r="Q4297" s="5">
        <v>0</v>
      </c>
      <c r="R4297" s="6">
        <v>0</v>
      </c>
      <c r="S4297" s="5">
        <v>0</v>
      </c>
      <c r="T4297" s="6">
        <v>0</v>
      </c>
      <c r="U4297" s="5">
        <v>0</v>
      </c>
      <c r="V4297" s="6">
        <v>0</v>
      </c>
      <c r="W4297" s="5">
        <v>0</v>
      </c>
      <c r="X4297" s="6">
        <v>0</v>
      </c>
      <c r="Y4297" s="5">
        <v>0</v>
      </c>
      <c r="Z4297" s="6">
        <v>0</v>
      </c>
      <c r="AA4297" s="5">
        <v>9.9500000000000005E-3</v>
      </c>
      <c r="AB4297" s="6">
        <v>0.73699999999999999</v>
      </c>
      <c r="AC4297" s="5">
        <v>0</v>
      </c>
      <c r="AD4297" s="6">
        <v>0</v>
      </c>
      <c r="AE4297" s="5">
        <v>0</v>
      </c>
      <c r="AF4297" s="6">
        <v>0</v>
      </c>
    </row>
    <row r="4298" spans="1:32" x14ac:dyDescent="0.35">
      <c r="B4298" s="1" t="s">
        <v>501</v>
      </c>
      <c r="C4298" s="5">
        <v>1.92E-3</v>
      </c>
      <c r="D4298" s="6">
        <v>1.073</v>
      </c>
      <c r="E4298" s="5">
        <v>0</v>
      </c>
      <c r="F4298" s="6">
        <v>0</v>
      </c>
      <c r="G4298" s="5">
        <v>2.9309999999999999E-2</v>
      </c>
      <c r="H4298" s="6">
        <v>1.073</v>
      </c>
      <c r="I4298" s="5">
        <v>0</v>
      </c>
      <c r="J4298" s="6">
        <v>0</v>
      </c>
      <c r="K4298" s="5">
        <v>0</v>
      </c>
      <c r="L4298" s="6">
        <v>0</v>
      </c>
      <c r="M4298" s="5">
        <v>0</v>
      </c>
      <c r="N4298" s="6">
        <v>0</v>
      </c>
      <c r="O4298" s="5">
        <v>0</v>
      </c>
      <c r="P4298" s="6">
        <v>0</v>
      </c>
      <c r="Q4298" s="5">
        <v>0</v>
      </c>
      <c r="R4298" s="6">
        <v>0</v>
      </c>
      <c r="S4298" s="5">
        <v>0</v>
      </c>
      <c r="T4298" s="6">
        <v>0</v>
      </c>
      <c r="U4298" s="5">
        <v>0</v>
      </c>
      <c r="V4298" s="6">
        <v>0</v>
      </c>
      <c r="W4298" s="5">
        <v>0</v>
      </c>
      <c r="X4298" s="6">
        <v>0</v>
      </c>
      <c r="Y4298" s="5">
        <v>0</v>
      </c>
      <c r="Z4298" s="6">
        <v>0</v>
      </c>
      <c r="AA4298" s="5">
        <v>0</v>
      </c>
      <c r="AB4298" s="6">
        <v>0</v>
      </c>
      <c r="AC4298" s="5">
        <v>0</v>
      </c>
      <c r="AD4298" s="6">
        <v>0</v>
      </c>
      <c r="AE4298" s="5">
        <v>0</v>
      </c>
      <c r="AF4298" s="6">
        <v>0</v>
      </c>
    </row>
    <row r="4299" spans="1:32" x14ac:dyDescent="0.35">
      <c r="B4299" s="1" t="s">
        <v>502</v>
      </c>
      <c r="C4299" s="5">
        <v>0</v>
      </c>
      <c r="D4299" s="6">
        <v>0</v>
      </c>
      <c r="E4299" s="5">
        <v>0</v>
      </c>
      <c r="F4299" s="6">
        <v>0</v>
      </c>
      <c r="G4299" s="5">
        <v>0</v>
      </c>
      <c r="H4299" s="6">
        <v>0</v>
      </c>
      <c r="I4299" s="5">
        <v>0</v>
      </c>
      <c r="J4299" s="6">
        <v>0</v>
      </c>
      <c r="K4299" s="5">
        <v>0</v>
      </c>
      <c r="L4299" s="6">
        <v>0</v>
      </c>
      <c r="M4299" s="5">
        <v>0</v>
      </c>
      <c r="N4299" s="6">
        <v>0</v>
      </c>
      <c r="O4299" s="5">
        <v>0</v>
      </c>
      <c r="P4299" s="6">
        <v>0</v>
      </c>
      <c r="Q4299" s="5">
        <v>0</v>
      </c>
      <c r="R4299" s="6">
        <v>0</v>
      </c>
      <c r="S4299" s="5">
        <v>0</v>
      </c>
      <c r="T4299" s="6">
        <v>0</v>
      </c>
      <c r="U4299" s="5">
        <v>0</v>
      </c>
      <c r="V4299" s="6">
        <v>0</v>
      </c>
      <c r="W4299" s="5">
        <v>0</v>
      </c>
      <c r="X4299" s="6">
        <v>0</v>
      </c>
      <c r="Y4299" s="5">
        <v>0</v>
      </c>
      <c r="Z4299" s="6">
        <v>0</v>
      </c>
      <c r="AA4299" s="5">
        <v>0</v>
      </c>
      <c r="AB4299" s="6">
        <v>0</v>
      </c>
      <c r="AC4299" s="5">
        <v>0</v>
      </c>
      <c r="AD4299" s="6">
        <v>0</v>
      </c>
      <c r="AE4299" s="5">
        <v>0</v>
      </c>
      <c r="AF4299" s="6">
        <v>0</v>
      </c>
    </row>
    <row r="4300" spans="1:32" x14ac:dyDescent="0.35">
      <c r="B4300" s="1" t="s">
        <v>503</v>
      </c>
      <c r="C4300" s="5">
        <v>6.8580000000000002E-2</v>
      </c>
      <c r="D4300" s="6">
        <v>38.384</v>
      </c>
      <c r="E4300" s="5">
        <v>5.0200000000000002E-2</v>
      </c>
      <c r="F4300" s="6">
        <v>1.2330000000000001</v>
      </c>
      <c r="G4300" s="5">
        <v>0.12912999999999999</v>
      </c>
      <c r="H4300" s="6">
        <v>4.7279999999999998</v>
      </c>
      <c r="I4300" s="5">
        <v>0.12687999999999999</v>
      </c>
      <c r="J4300" s="6">
        <v>2.9849999999999999</v>
      </c>
      <c r="K4300" s="5">
        <v>0.13261999999999999</v>
      </c>
      <c r="L4300" s="6">
        <v>2.8010000000000002</v>
      </c>
      <c r="M4300" s="5">
        <v>7.0209999999999995E-2</v>
      </c>
      <c r="N4300" s="6">
        <v>1.55</v>
      </c>
      <c r="O4300" s="5">
        <v>8.6410000000000001E-2</v>
      </c>
      <c r="P4300" s="6">
        <v>1.337</v>
      </c>
      <c r="Q4300" s="5">
        <v>6.5060000000000007E-2</v>
      </c>
      <c r="R4300" s="6">
        <v>1.131</v>
      </c>
      <c r="S4300" s="5">
        <v>3.8859999999999999E-2</v>
      </c>
      <c r="T4300" s="6">
        <v>2.8660000000000001</v>
      </c>
      <c r="U4300" s="5">
        <v>7.2599999999999998E-2</v>
      </c>
      <c r="V4300" s="6">
        <v>1.8540000000000001</v>
      </c>
      <c r="W4300" s="5">
        <v>0</v>
      </c>
      <c r="X4300" s="6">
        <v>0</v>
      </c>
      <c r="Y4300" s="5">
        <v>0</v>
      </c>
      <c r="Z4300" s="6">
        <v>0</v>
      </c>
      <c r="AA4300" s="5">
        <v>0.10582999999999999</v>
      </c>
      <c r="AB4300" s="6">
        <v>7.835</v>
      </c>
      <c r="AC4300" s="5">
        <v>9.8129999999999995E-2</v>
      </c>
      <c r="AD4300" s="6">
        <v>10.064</v>
      </c>
      <c r="AE4300" s="5">
        <v>0</v>
      </c>
      <c r="AF4300" s="6">
        <v>0</v>
      </c>
    </row>
    <row r="4301" spans="1:32" x14ac:dyDescent="0.35">
      <c r="B4301" s="1" t="s">
        <v>29</v>
      </c>
      <c r="C4301" s="5">
        <v>0</v>
      </c>
      <c r="D4301" s="6">
        <v>0</v>
      </c>
      <c r="E4301" s="5">
        <v>0</v>
      </c>
      <c r="F4301" s="6">
        <v>0</v>
      </c>
      <c r="G4301" s="5">
        <v>0</v>
      </c>
      <c r="H4301" s="6">
        <v>0</v>
      </c>
      <c r="I4301" s="5">
        <v>0</v>
      </c>
      <c r="J4301" s="6">
        <v>0</v>
      </c>
      <c r="K4301" s="5">
        <v>0</v>
      </c>
      <c r="L4301" s="6">
        <v>0</v>
      </c>
      <c r="M4301" s="5">
        <v>0</v>
      </c>
      <c r="N4301" s="6">
        <v>0</v>
      </c>
      <c r="O4301" s="5">
        <v>0</v>
      </c>
      <c r="P4301" s="6">
        <v>0</v>
      </c>
      <c r="Q4301" s="5">
        <v>0</v>
      </c>
      <c r="R4301" s="6">
        <v>0</v>
      </c>
      <c r="S4301" s="5">
        <v>0</v>
      </c>
      <c r="T4301" s="6">
        <v>0</v>
      </c>
      <c r="U4301" s="5">
        <v>0</v>
      </c>
      <c r="V4301" s="6">
        <v>0</v>
      </c>
      <c r="W4301" s="5">
        <v>0</v>
      </c>
      <c r="X4301" s="6">
        <v>0</v>
      </c>
      <c r="Y4301" s="5">
        <v>0</v>
      </c>
      <c r="Z4301" s="6">
        <v>0</v>
      </c>
      <c r="AA4301" s="5">
        <v>0</v>
      </c>
      <c r="AB4301" s="6">
        <v>0</v>
      </c>
      <c r="AC4301" s="5">
        <v>0</v>
      </c>
      <c r="AD4301" s="6">
        <v>0</v>
      </c>
      <c r="AE4301" s="5">
        <v>0</v>
      </c>
      <c r="AF4301" s="6">
        <v>0</v>
      </c>
    </row>
    <row r="4302" spans="1:32" x14ac:dyDescent="0.35">
      <c r="B4302" s="1" t="s">
        <v>32</v>
      </c>
      <c r="C4302" s="5">
        <v>0</v>
      </c>
      <c r="D4302" s="6">
        <v>0</v>
      </c>
      <c r="E4302" s="5">
        <v>0</v>
      </c>
      <c r="F4302" s="6">
        <v>0</v>
      </c>
      <c r="G4302" s="5">
        <v>0</v>
      </c>
      <c r="H4302" s="6">
        <v>0</v>
      </c>
      <c r="I4302" s="5">
        <v>0</v>
      </c>
      <c r="J4302" s="6">
        <v>0</v>
      </c>
      <c r="K4302" s="5">
        <v>0</v>
      </c>
      <c r="L4302" s="6">
        <v>0</v>
      </c>
      <c r="M4302" s="5">
        <v>0</v>
      </c>
      <c r="N4302" s="6">
        <v>0</v>
      </c>
      <c r="O4302" s="5">
        <v>0</v>
      </c>
      <c r="P4302" s="6">
        <v>0</v>
      </c>
      <c r="Q4302" s="5">
        <v>0</v>
      </c>
      <c r="R4302" s="6">
        <v>0</v>
      </c>
      <c r="S4302" s="5">
        <v>0</v>
      </c>
      <c r="T4302" s="6">
        <v>0</v>
      </c>
      <c r="U4302" s="5">
        <v>0</v>
      </c>
      <c r="V4302" s="6">
        <v>0</v>
      </c>
      <c r="W4302" s="5">
        <v>0</v>
      </c>
      <c r="X4302" s="6">
        <v>0</v>
      </c>
      <c r="Y4302" s="5">
        <v>0</v>
      </c>
      <c r="Z4302" s="6">
        <v>0</v>
      </c>
      <c r="AA4302" s="5">
        <v>0</v>
      </c>
      <c r="AB4302" s="6">
        <v>0</v>
      </c>
      <c r="AC4302" s="5">
        <v>0</v>
      </c>
      <c r="AD4302" s="6">
        <v>0</v>
      </c>
      <c r="AE4302" s="5">
        <v>0</v>
      </c>
      <c r="AF4302" s="6">
        <v>0</v>
      </c>
    </row>
    <row r="4303" spans="1:32" x14ac:dyDescent="0.35">
      <c r="B4303" s="1" t="s">
        <v>504</v>
      </c>
      <c r="C4303" s="5">
        <v>0</v>
      </c>
      <c r="D4303" s="6">
        <v>0</v>
      </c>
      <c r="E4303" s="5">
        <v>0</v>
      </c>
      <c r="F4303" s="6">
        <v>0</v>
      </c>
      <c r="G4303" s="5">
        <v>0</v>
      </c>
      <c r="H4303" s="6">
        <v>0</v>
      </c>
      <c r="I4303" s="5">
        <v>0</v>
      </c>
      <c r="J4303" s="6">
        <v>0</v>
      </c>
      <c r="K4303" s="5">
        <v>0</v>
      </c>
      <c r="L4303" s="6">
        <v>0</v>
      </c>
      <c r="M4303" s="5">
        <v>0</v>
      </c>
      <c r="N4303" s="6">
        <v>0</v>
      </c>
      <c r="O4303" s="5">
        <v>0</v>
      </c>
      <c r="P4303" s="6">
        <v>0</v>
      </c>
      <c r="Q4303" s="5">
        <v>0</v>
      </c>
      <c r="R4303" s="6">
        <v>0</v>
      </c>
      <c r="S4303" s="5">
        <v>0</v>
      </c>
      <c r="T4303" s="6">
        <v>0</v>
      </c>
      <c r="U4303" s="5">
        <v>0</v>
      </c>
      <c r="V4303" s="6">
        <v>0</v>
      </c>
      <c r="W4303" s="5">
        <v>0</v>
      </c>
      <c r="X4303" s="6">
        <v>0</v>
      </c>
      <c r="Y4303" s="5">
        <v>0</v>
      </c>
      <c r="Z4303" s="6">
        <v>0</v>
      </c>
      <c r="AA4303" s="5">
        <v>0</v>
      </c>
      <c r="AB4303" s="6">
        <v>0</v>
      </c>
      <c r="AC4303" s="5">
        <v>0</v>
      </c>
      <c r="AD4303" s="6">
        <v>0</v>
      </c>
      <c r="AE4303" s="5">
        <v>0</v>
      </c>
      <c r="AF4303" s="6">
        <v>0</v>
      </c>
    </row>
    <row r="4304" spans="1:32" x14ac:dyDescent="0.35">
      <c r="B4304" s="1" t="s">
        <v>505</v>
      </c>
      <c r="C4304" s="5">
        <v>0</v>
      </c>
      <c r="D4304" s="6">
        <v>0</v>
      </c>
      <c r="E4304" s="5">
        <v>0</v>
      </c>
      <c r="F4304" s="6">
        <v>0</v>
      </c>
      <c r="G4304" s="5">
        <v>0</v>
      </c>
      <c r="H4304" s="6">
        <v>0</v>
      </c>
      <c r="I4304" s="5">
        <v>0</v>
      </c>
      <c r="J4304" s="6">
        <v>0</v>
      </c>
      <c r="K4304" s="5">
        <v>0</v>
      </c>
      <c r="L4304" s="6">
        <v>0</v>
      </c>
      <c r="M4304" s="5">
        <v>0</v>
      </c>
      <c r="N4304" s="6">
        <v>0</v>
      </c>
      <c r="O4304" s="5">
        <v>0</v>
      </c>
      <c r="P4304" s="6">
        <v>0</v>
      </c>
      <c r="Q4304" s="5">
        <v>0</v>
      </c>
      <c r="R4304" s="6">
        <v>0</v>
      </c>
      <c r="S4304" s="5">
        <v>0</v>
      </c>
      <c r="T4304" s="6">
        <v>0</v>
      </c>
      <c r="U4304" s="5">
        <v>0</v>
      </c>
      <c r="V4304" s="6">
        <v>0</v>
      </c>
      <c r="W4304" s="5">
        <v>0</v>
      </c>
      <c r="X4304" s="6">
        <v>0</v>
      </c>
      <c r="Y4304" s="5">
        <v>0</v>
      </c>
      <c r="Z4304" s="6">
        <v>0</v>
      </c>
      <c r="AA4304" s="5">
        <v>0</v>
      </c>
      <c r="AB4304" s="6">
        <v>0</v>
      </c>
      <c r="AC4304" s="5">
        <v>0</v>
      </c>
      <c r="AD4304" s="6">
        <v>0</v>
      </c>
      <c r="AE4304" s="5">
        <v>0</v>
      </c>
      <c r="AF4304" s="6">
        <v>0</v>
      </c>
    </row>
    <row r="4305" spans="2:32" x14ac:dyDescent="0.35">
      <c r="B4305" s="1" t="s">
        <v>506</v>
      </c>
      <c r="C4305" s="5">
        <v>5.6600000000000001E-3</v>
      </c>
      <c r="D4305" s="6">
        <v>3.169</v>
      </c>
      <c r="E4305" s="5">
        <v>9.3960000000000002E-2</v>
      </c>
      <c r="F4305" s="6">
        <v>2.3079999999999998</v>
      </c>
      <c r="G4305" s="5">
        <v>0</v>
      </c>
      <c r="H4305" s="6">
        <v>0</v>
      </c>
      <c r="I4305" s="5">
        <v>0</v>
      </c>
      <c r="J4305" s="6">
        <v>0</v>
      </c>
      <c r="K4305" s="5">
        <v>0</v>
      </c>
      <c r="L4305" s="6">
        <v>0</v>
      </c>
      <c r="M4305" s="5">
        <v>2.9350000000000001E-2</v>
      </c>
      <c r="N4305" s="6">
        <v>0.64800000000000002</v>
      </c>
      <c r="O4305" s="5">
        <v>0</v>
      </c>
      <c r="P4305" s="6">
        <v>0</v>
      </c>
      <c r="Q4305" s="5">
        <v>1.225E-2</v>
      </c>
      <c r="R4305" s="6">
        <v>0.21299999999999999</v>
      </c>
      <c r="S4305" s="5">
        <v>0</v>
      </c>
      <c r="T4305" s="6">
        <v>0</v>
      </c>
      <c r="U4305" s="5">
        <v>0</v>
      </c>
      <c r="V4305" s="6">
        <v>0</v>
      </c>
      <c r="W4305" s="5">
        <v>0</v>
      </c>
      <c r="X4305" s="6">
        <v>0</v>
      </c>
      <c r="Y4305" s="5">
        <v>0</v>
      </c>
      <c r="Z4305" s="6">
        <v>0</v>
      </c>
      <c r="AA4305" s="5">
        <v>0</v>
      </c>
      <c r="AB4305" s="6">
        <v>0</v>
      </c>
      <c r="AC4305" s="5">
        <v>0</v>
      </c>
      <c r="AD4305" s="6">
        <v>0</v>
      </c>
      <c r="AE4305" s="5">
        <v>0</v>
      </c>
      <c r="AF4305" s="6">
        <v>0</v>
      </c>
    </row>
    <row r="4306" spans="2:32" x14ac:dyDescent="0.35">
      <c r="B4306" s="1" t="s">
        <v>507</v>
      </c>
      <c r="C4306" s="5">
        <v>0</v>
      </c>
      <c r="D4306" s="6">
        <v>0</v>
      </c>
      <c r="E4306" s="5">
        <v>0</v>
      </c>
      <c r="F4306" s="6">
        <v>0</v>
      </c>
      <c r="G4306" s="5">
        <v>0</v>
      </c>
      <c r="H4306" s="6">
        <v>0</v>
      </c>
      <c r="I4306" s="5">
        <v>0</v>
      </c>
      <c r="J4306" s="6">
        <v>0</v>
      </c>
      <c r="K4306" s="5">
        <v>0</v>
      </c>
      <c r="L4306" s="6">
        <v>0</v>
      </c>
      <c r="M4306" s="5">
        <v>0</v>
      </c>
      <c r="N4306" s="6">
        <v>0</v>
      </c>
      <c r="O4306" s="5">
        <v>0</v>
      </c>
      <c r="P4306" s="6">
        <v>0</v>
      </c>
      <c r="Q4306" s="5">
        <v>0</v>
      </c>
      <c r="R4306" s="6">
        <v>0</v>
      </c>
      <c r="S4306" s="5">
        <v>0</v>
      </c>
      <c r="T4306" s="6">
        <v>0</v>
      </c>
      <c r="U4306" s="5">
        <v>0</v>
      </c>
      <c r="V4306" s="6">
        <v>0</v>
      </c>
      <c r="W4306" s="5">
        <v>0</v>
      </c>
      <c r="X4306" s="6">
        <v>0</v>
      </c>
      <c r="Y4306" s="5">
        <v>0</v>
      </c>
      <c r="Z4306" s="6">
        <v>0</v>
      </c>
      <c r="AA4306" s="5">
        <v>0</v>
      </c>
      <c r="AB4306" s="6">
        <v>0</v>
      </c>
      <c r="AC4306" s="5">
        <v>0</v>
      </c>
      <c r="AD4306" s="6">
        <v>0</v>
      </c>
      <c r="AE4306" s="5">
        <v>0</v>
      </c>
      <c r="AF4306" s="6">
        <v>0</v>
      </c>
    </row>
    <row r="4307" spans="2:32" x14ac:dyDescent="0.35">
      <c r="B4307" s="1" t="s">
        <v>508</v>
      </c>
      <c r="C4307" s="5">
        <v>0</v>
      </c>
      <c r="D4307" s="6">
        <v>0</v>
      </c>
      <c r="E4307" s="5">
        <v>0</v>
      </c>
      <c r="F4307" s="6">
        <v>0</v>
      </c>
      <c r="G4307" s="5">
        <v>0</v>
      </c>
      <c r="H4307" s="6">
        <v>0</v>
      </c>
      <c r="I4307" s="5">
        <v>0</v>
      </c>
      <c r="J4307" s="6">
        <v>0</v>
      </c>
      <c r="K4307" s="5">
        <v>0</v>
      </c>
      <c r="L4307" s="6">
        <v>0</v>
      </c>
      <c r="M4307" s="5">
        <v>0</v>
      </c>
      <c r="N4307" s="6">
        <v>0</v>
      </c>
      <c r="O4307" s="5">
        <v>0</v>
      </c>
      <c r="P4307" s="6">
        <v>0</v>
      </c>
      <c r="Q4307" s="5">
        <v>0</v>
      </c>
      <c r="R4307" s="6">
        <v>0</v>
      </c>
      <c r="S4307" s="5">
        <v>0</v>
      </c>
      <c r="T4307" s="6">
        <v>0</v>
      </c>
      <c r="U4307" s="5">
        <v>0</v>
      </c>
      <c r="V4307" s="6">
        <v>0</v>
      </c>
      <c r="W4307" s="5">
        <v>0</v>
      </c>
      <c r="X4307" s="6">
        <v>0</v>
      </c>
      <c r="Y4307" s="5">
        <v>0</v>
      </c>
      <c r="Z4307" s="6">
        <v>0</v>
      </c>
      <c r="AA4307" s="5">
        <v>0</v>
      </c>
      <c r="AB4307" s="6">
        <v>0</v>
      </c>
      <c r="AC4307" s="5">
        <v>0</v>
      </c>
      <c r="AD4307" s="6">
        <v>0</v>
      </c>
      <c r="AE4307" s="5">
        <v>0</v>
      </c>
      <c r="AF4307" s="6">
        <v>0</v>
      </c>
    </row>
    <row r="4308" spans="2:32" x14ac:dyDescent="0.35">
      <c r="B4308" s="1" t="s">
        <v>509</v>
      </c>
      <c r="C4308" s="5">
        <v>0</v>
      </c>
      <c r="D4308" s="6">
        <v>0</v>
      </c>
      <c r="E4308" s="5">
        <v>0</v>
      </c>
      <c r="F4308" s="6">
        <v>0</v>
      </c>
      <c r="G4308" s="5">
        <v>0</v>
      </c>
      <c r="H4308" s="6">
        <v>0</v>
      </c>
      <c r="I4308" s="5">
        <v>0</v>
      </c>
      <c r="J4308" s="6">
        <v>0</v>
      </c>
      <c r="K4308" s="5">
        <v>0</v>
      </c>
      <c r="L4308" s="6">
        <v>0</v>
      </c>
      <c r="M4308" s="5">
        <v>0</v>
      </c>
      <c r="N4308" s="6">
        <v>0</v>
      </c>
      <c r="O4308" s="5">
        <v>0</v>
      </c>
      <c r="P4308" s="6">
        <v>0</v>
      </c>
      <c r="Q4308" s="5">
        <v>0</v>
      </c>
      <c r="R4308" s="6">
        <v>0</v>
      </c>
      <c r="S4308" s="5">
        <v>0</v>
      </c>
      <c r="T4308" s="6">
        <v>0</v>
      </c>
      <c r="U4308" s="5">
        <v>0</v>
      </c>
      <c r="V4308" s="6">
        <v>0</v>
      </c>
      <c r="W4308" s="5">
        <v>0</v>
      </c>
      <c r="X4308" s="6">
        <v>0</v>
      </c>
      <c r="Y4308" s="5">
        <v>0</v>
      </c>
      <c r="Z4308" s="6">
        <v>0</v>
      </c>
      <c r="AA4308" s="5">
        <v>0</v>
      </c>
      <c r="AB4308" s="6">
        <v>0</v>
      </c>
      <c r="AC4308" s="5">
        <v>0</v>
      </c>
      <c r="AD4308" s="6">
        <v>0</v>
      </c>
      <c r="AE4308" s="5">
        <v>0</v>
      </c>
      <c r="AF4308" s="6">
        <v>0</v>
      </c>
    </row>
    <row r="4309" spans="2:32" x14ac:dyDescent="0.35">
      <c r="B4309" s="1" t="s">
        <v>33</v>
      </c>
      <c r="C4309" s="5">
        <v>0</v>
      </c>
      <c r="D4309" s="6">
        <v>0</v>
      </c>
      <c r="E4309" s="5">
        <v>0</v>
      </c>
      <c r="F4309" s="6">
        <v>0</v>
      </c>
      <c r="G4309" s="5">
        <v>0</v>
      </c>
      <c r="H4309" s="6">
        <v>0</v>
      </c>
      <c r="I4309" s="5">
        <v>0</v>
      </c>
      <c r="J4309" s="6">
        <v>0</v>
      </c>
      <c r="K4309" s="5">
        <v>0</v>
      </c>
      <c r="L4309" s="6">
        <v>0</v>
      </c>
      <c r="M4309" s="5">
        <v>0</v>
      </c>
      <c r="N4309" s="6">
        <v>0</v>
      </c>
      <c r="O4309" s="5">
        <v>0</v>
      </c>
      <c r="P4309" s="6">
        <v>0</v>
      </c>
      <c r="Q4309" s="5">
        <v>0</v>
      </c>
      <c r="R4309" s="6">
        <v>0</v>
      </c>
      <c r="S4309" s="5">
        <v>0</v>
      </c>
      <c r="T4309" s="6">
        <v>0</v>
      </c>
      <c r="U4309" s="5">
        <v>0</v>
      </c>
      <c r="V4309" s="6">
        <v>0</v>
      </c>
      <c r="W4309" s="5">
        <v>0</v>
      </c>
      <c r="X4309" s="6">
        <v>0</v>
      </c>
      <c r="Y4309" s="5">
        <v>0</v>
      </c>
      <c r="Z4309" s="6">
        <v>0</v>
      </c>
      <c r="AA4309" s="5">
        <v>0</v>
      </c>
      <c r="AB4309" s="6">
        <v>0</v>
      </c>
      <c r="AC4309" s="5">
        <v>0</v>
      </c>
      <c r="AD4309" s="6">
        <v>0</v>
      </c>
      <c r="AE4309" s="5">
        <v>0</v>
      </c>
      <c r="AF4309" s="6">
        <v>0</v>
      </c>
    </row>
    <row r="4310" spans="2:32" x14ac:dyDescent="0.35">
      <c r="B4310" s="1" t="s">
        <v>35</v>
      </c>
      <c r="C4310" s="5">
        <v>0</v>
      </c>
      <c r="D4310" s="6">
        <v>0</v>
      </c>
      <c r="E4310" s="5">
        <v>0</v>
      </c>
      <c r="F4310" s="6">
        <v>0</v>
      </c>
      <c r="G4310" s="5">
        <v>0</v>
      </c>
      <c r="H4310" s="6">
        <v>0</v>
      </c>
      <c r="I4310" s="5">
        <v>0</v>
      </c>
      <c r="J4310" s="6">
        <v>0</v>
      </c>
      <c r="K4310" s="5">
        <v>0</v>
      </c>
      <c r="L4310" s="6">
        <v>0</v>
      </c>
      <c r="M4310" s="5">
        <v>0</v>
      </c>
      <c r="N4310" s="6">
        <v>0</v>
      </c>
      <c r="O4310" s="5">
        <v>0</v>
      </c>
      <c r="P4310" s="6">
        <v>0</v>
      </c>
      <c r="Q4310" s="5">
        <v>0</v>
      </c>
      <c r="R4310" s="6">
        <v>0</v>
      </c>
      <c r="S4310" s="5">
        <v>0</v>
      </c>
      <c r="T4310" s="6">
        <v>0</v>
      </c>
      <c r="U4310" s="5">
        <v>0</v>
      </c>
      <c r="V4310" s="6">
        <v>0</v>
      </c>
      <c r="W4310" s="5">
        <v>0</v>
      </c>
      <c r="X4310" s="6">
        <v>0</v>
      </c>
      <c r="Y4310" s="5">
        <v>0</v>
      </c>
      <c r="Z4310" s="6">
        <v>0</v>
      </c>
      <c r="AA4310" s="5">
        <v>0</v>
      </c>
      <c r="AB4310" s="6">
        <v>0</v>
      </c>
      <c r="AC4310" s="5">
        <v>0</v>
      </c>
      <c r="AD4310" s="6">
        <v>0</v>
      </c>
      <c r="AE4310" s="5">
        <v>0</v>
      </c>
      <c r="AF4310" s="6">
        <v>0</v>
      </c>
    </row>
    <row r="4311" spans="2:32" x14ac:dyDescent="0.35">
      <c r="B4311" s="1" t="s">
        <v>510</v>
      </c>
      <c r="C4311" s="5">
        <v>0</v>
      </c>
      <c r="D4311" s="6">
        <v>0</v>
      </c>
      <c r="E4311" s="5">
        <v>0</v>
      </c>
      <c r="F4311" s="6">
        <v>0</v>
      </c>
      <c r="G4311" s="5">
        <v>0</v>
      </c>
      <c r="H4311" s="6">
        <v>0</v>
      </c>
      <c r="I4311" s="5">
        <v>0</v>
      </c>
      <c r="J4311" s="6">
        <v>0</v>
      </c>
      <c r="K4311" s="5">
        <v>0</v>
      </c>
      <c r="L4311" s="6">
        <v>0</v>
      </c>
      <c r="M4311" s="5">
        <v>0</v>
      </c>
      <c r="N4311" s="6">
        <v>0</v>
      </c>
      <c r="O4311" s="5">
        <v>0</v>
      </c>
      <c r="P4311" s="6">
        <v>0</v>
      </c>
      <c r="Q4311" s="5">
        <v>0</v>
      </c>
      <c r="R4311" s="6">
        <v>0</v>
      </c>
      <c r="S4311" s="5">
        <v>0</v>
      </c>
      <c r="T4311" s="6">
        <v>0</v>
      </c>
      <c r="U4311" s="5">
        <v>0</v>
      </c>
      <c r="V4311" s="6">
        <v>0</v>
      </c>
      <c r="W4311" s="5">
        <v>0</v>
      </c>
      <c r="X4311" s="6">
        <v>0</v>
      </c>
      <c r="Y4311" s="5">
        <v>0</v>
      </c>
      <c r="Z4311" s="6">
        <v>0</v>
      </c>
      <c r="AA4311" s="5">
        <v>0</v>
      </c>
      <c r="AB4311" s="6">
        <v>0</v>
      </c>
      <c r="AC4311" s="5">
        <v>0</v>
      </c>
      <c r="AD4311" s="6">
        <v>0</v>
      </c>
      <c r="AE4311" s="5">
        <v>0</v>
      </c>
      <c r="AF4311" s="6">
        <v>0</v>
      </c>
    </row>
    <row r="4312" spans="2:32" x14ac:dyDescent="0.35">
      <c r="B4312" s="1" t="s">
        <v>511</v>
      </c>
      <c r="C4312" s="5">
        <v>0</v>
      </c>
      <c r="D4312" s="6">
        <v>0</v>
      </c>
      <c r="E4312" s="5">
        <v>0</v>
      </c>
      <c r="F4312" s="6">
        <v>0</v>
      </c>
      <c r="G4312" s="5">
        <v>0</v>
      </c>
      <c r="H4312" s="6">
        <v>0</v>
      </c>
      <c r="I4312" s="5">
        <v>0</v>
      </c>
      <c r="J4312" s="6">
        <v>0</v>
      </c>
      <c r="K4312" s="5">
        <v>0</v>
      </c>
      <c r="L4312" s="6">
        <v>0</v>
      </c>
      <c r="M4312" s="5">
        <v>0</v>
      </c>
      <c r="N4312" s="6">
        <v>0</v>
      </c>
      <c r="O4312" s="5">
        <v>0</v>
      </c>
      <c r="P4312" s="6">
        <v>0</v>
      </c>
      <c r="Q4312" s="5">
        <v>0</v>
      </c>
      <c r="R4312" s="6">
        <v>0</v>
      </c>
      <c r="S4312" s="5">
        <v>0</v>
      </c>
      <c r="T4312" s="6">
        <v>0</v>
      </c>
      <c r="U4312" s="5">
        <v>0</v>
      </c>
      <c r="V4312" s="6">
        <v>0</v>
      </c>
      <c r="W4312" s="5">
        <v>0</v>
      </c>
      <c r="X4312" s="6">
        <v>0</v>
      </c>
      <c r="Y4312" s="5">
        <v>0</v>
      </c>
      <c r="Z4312" s="6">
        <v>0</v>
      </c>
      <c r="AA4312" s="5">
        <v>0</v>
      </c>
      <c r="AB4312" s="6">
        <v>0</v>
      </c>
      <c r="AC4312" s="5">
        <v>0</v>
      </c>
      <c r="AD4312" s="6">
        <v>0</v>
      </c>
      <c r="AE4312" s="5">
        <v>0</v>
      </c>
      <c r="AF4312" s="6">
        <v>0</v>
      </c>
    </row>
    <row r="4313" spans="2:32" x14ac:dyDescent="0.35">
      <c r="B4313" s="1" t="s">
        <v>512</v>
      </c>
      <c r="C4313" s="5">
        <v>0</v>
      </c>
      <c r="D4313" s="6">
        <v>0</v>
      </c>
      <c r="E4313" s="5">
        <v>0</v>
      </c>
      <c r="F4313" s="6">
        <v>0</v>
      </c>
      <c r="G4313" s="5">
        <v>0</v>
      </c>
      <c r="H4313" s="6">
        <v>0</v>
      </c>
      <c r="I4313" s="5">
        <v>0</v>
      </c>
      <c r="J4313" s="6">
        <v>0</v>
      </c>
      <c r="K4313" s="5">
        <v>0</v>
      </c>
      <c r="L4313" s="6">
        <v>0</v>
      </c>
      <c r="M4313" s="5">
        <v>0</v>
      </c>
      <c r="N4313" s="6">
        <v>0</v>
      </c>
      <c r="O4313" s="5">
        <v>0</v>
      </c>
      <c r="P4313" s="6">
        <v>0</v>
      </c>
      <c r="Q4313" s="5">
        <v>0</v>
      </c>
      <c r="R4313" s="6">
        <v>0</v>
      </c>
      <c r="S4313" s="5">
        <v>0</v>
      </c>
      <c r="T4313" s="6">
        <v>0</v>
      </c>
      <c r="U4313" s="5">
        <v>0</v>
      </c>
      <c r="V4313" s="6">
        <v>0</v>
      </c>
      <c r="W4313" s="5">
        <v>0</v>
      </c>
      <c r="X4313" s="6">
        <v>0</v>
      </c>
      <c r="Y4313" s="5">
        <v>0</v>
      </c>
      <c r="Z4313" s="6">
        <v>0</v>
      </c>
      <c r="AA4313" s="5">
        <v>0</v>
      </c>
      <c r="AB4313" s="6">
        <v>0</v>
      </c>
      <c r="AC4313" s="5">
        <v>0</v>
      </c>
      <c r="AD4313" s="6">
        <v>0</v>
      </c>
      <c r="AE4313" s="5">
        <v>0</v>
      </c>
      <c r="AF4313" s="6">
        <v>0</v>
      </c>
    </row>
    <row r="4314" spans="2:32" x14ac:dyDescent="0.35">
      <c r="B4314" s="2" t="s">
        <v>2</v>
      </c>
    </row>
    <row r="4315" spans="2:32" x14ac:dyDescent="0.35">
      <c r="B4315" s="1" t="s">
        <v>36</v>
      </c>
      <c r="C4315" s="5">
        <v>0</v>
      </c>
      <c r="D4315" s="6">
        <v>0</v>
      </c>
      <c r="E4315" s="5">
        <v>0</v>
      </c>
      <c r="F4315" s="6">
        <v>0</v>
      </c>
      <c r="G4315" s="5">
        <v>0</v>
      </c>
      <c r="H4315" s="6">
        <v>0</v>
      </c>
      <c r="I4315" s="5">
        <v>0</v>
      </c>
      <c r="J4315" s="6">
        <v>0</v>
      </c>
      <c r="K4315" s="5">
        <v>0</v>
      </c>
      <c r="L4315" s="6">
        <v>0</v>
      </c>
      <c r="M4315" s="5">
        <v>0</v>
      </c>
      <c r="N4315" s="6">
        <v>0</v>
      </c>
      <c r="O4315" s="5">
        <v>0</v>
      </c>
      <c r="P4315" s="6">
        <v>0</v>
      </c>
      <c r="Q4315" s="5">
        <v>0</v>
      </c>
      <c r="R4315" s="6">
        <v>0</v>
      </c>
      <c r="S4315" s="5">
        <v>0</v>
      </c>
      <c r="T4315" s="6">
        <v>0</v>
      </c>
      <c r="U4315" s="5">
        <v>0</v>
      </c>
      <c r="V4315" s="6">
        <v>0</v>
      </c>
      <c r="W4315" s="5">
        <v>0</v>
      </c>
      <c r="X4315" s="6">
        <v>0</v>
      </c>
      <c r="Y4315" s="5">
        <v>0</v>
      </c>
      <c r="Z4315" s="6">
        <v>0</v>
      </c>
      <c r="AA4315" s="5">
        <v>0</v>
      </c>
      <c r="AB4315" s="6">
        <v>0</v>
      </c>
      <c r="AC4315" s="5">
        <v>0</v>
      </c>
      <c r="AD4315" s="6">
        <v>0</v>
      </c>
      <c r="AE4315" s="5">
        <v>0</v>
      </c>
      <c r="AF4315" s="6">
        <v>0</v>
      </c>
    </row>
    <row r="4316" spans="2:32" x14ac:dyDescent="0.35">
      <c r="B4316" s="1" t="s">
        <v>513</v>
      </c>
      <c r="C4316" s="5">
        <v>0</v>
      </c>
      <c r="D4316" s="6">
        <v>0</v>
      </c>
      <c r="E4316" s="5">
        <v>0</v>
      </c>
      <c r="F4316" s="6">
        <v>0</v>
      </c>
      <c r="G4316" s="5">
        <v>0</v>
      </c>
      <c r="H4316" s="6">
        <v>0</v>
      </c>
      <c r="I4316" s="5">
        <v>0</v>
      </c>
      <c r="J4316" s="6">
        <v>0</v>
      </c>
      <c r="K4316" s="5">
        <v>0</v>
      </c>
      <c r="L4316" s="6">
        <v>0</v>
      </c>
      <c r="M4316" s="5">
        <v>0</v>
      </c>
      <c r="N4316" s="6">
        <v>0</v>
      </c>
      <c r="O4316" s="5">
        <v>0</v>
      </c>
      <c r="P4316" s="6">
        <v>0</v>
      </c>
      <c r="Q4316" s="5">
        <v>0</v>
      </c>
      <c r="R4316" s="6">
        <v>0</v>
      </c>
      <c r="S4316" s="5">
        <v>0</v>
      </c>
      <c r="T4316" s="6">
        <v>0</v>
      </c>
      <c r="U4316" s="5">
        <v>0</v>
      </c>
      <c r="V4316" s="6">
        <v>0</v>
      </c>
      <c r="W4316" s="5">
        <v>0</v>
      </c>
      <c r="X4316" s="6">
        <v>0</v>
      </c>
      <c r="Y4316" s="5">
        <v>0</v>
      </c>
      <c r="Z4316" s="6">
        <v>0</v>
      </c>
      <c r="AA4316" s="5">
        <v>0</v>
      </c>
      <c r="AB4316" s="6">
        <v>0</v>
      </c>
      <c r="AC4316" s="5">
        <v>0</v>
      </c>
      <c r="AD4316" s="6">
        <v>0</v>
      </c>
      <c r="AE4316" s="5">
        <v>0</v>
      </c>
      <c r="AF4316" s="6">
        <v>0</v>
      </c>
    </row>
    <row r="4317" spans="2:32" x14ac:dyDescent="0.35">
      <c r="B4317" s="1" t="s">
        <v>514</v>
      </c>
      <c r="C4317" s="5">
        <v>0</v>
      </c>
      <c r="D4317" s="6">
        <v>0</v>
      </c>
      <c r="E4317" s="5">
        <v>0</v>
      </c>
      <c r="F4317" s="6">
        <v>0</v>
      </c>
      <c r="G4317" s="5">
        <v>0</v>
      </c>
      <c r="H4317" s="6">
        <v>0</v>
      </c>
      <c r="I4317" s="5">
        <v>0</v>
      </c>
      <c r="J4317" s="6">
        <v>0</v>
      </c>
      <c r="K4317" s="5">
        <v>0</v>
      </c>
      <c r="L4317" s="6">
        <v>0</v>
      </c>
      <c r="M4317" s="5">
        <v>0</v>
      </c>
      <c r="N4317" s="6">
        <v>0</v>
      </c>
      <c r="O4317" s="5">
        <v>0</v>
      </c>
      <c r="P4317" s="6">
        <v>0</v>
      </c>
      <c r="Q4317" s="5">
        <v>0</v>
      </c>
      <c r="R4317" s="6">
        <v>0</v>
      </c>
      <c r="S4317" s="5">
        <v>0</v>
      </c>
      <c r="T4317" s="6">
        <v>0</v>
      </c>
      <c r="U4317" s="5">
        <v>0</v>
      </c>
      <c r="V4317" s="6">
        <v>0</v>
      </c>
      <c r="W4317" s="5">
        <v>0</v>
      </c>
      <c r="X4317" s="6">
        <v>0</v>
      </c>
      <c r="Y4317" s="5">
        <v>0</v>
      </c>
      <c r="Z4317" s="6">
        <v>0</v>
      </c>
      <c r="AA4317" s="5">
        <v>0</v>
      </c>
      <c r="AB4317" s="6">
        <v>0</v>
      </c>
      <c r="AC4317" s="5">
        <v>0</v>
      </c>
      <c r="AD4317" s="6">
        <v>0</v>
      </c>
      <c r="AE4317" s="5">
        <v>0</v>
      </c>
      <c r="AF4317" s="6">
        <v>0</v>
      </c>
    </row>
    <row r="4318" spans="2:32" x14ac:dyDescent="0.35">
      <c r="B4318" s="1" t="s">
        <v>515</v>
      </c>
      <c r="C4318" s="5">
        <v>0</v>
      </c>
      <c r="D4318" s="6">
        <v>0</v>
      </c>
      <c r="E4318" s="5">
        <v>0</v>
      </c>
      <c r="F4318" s="6">
        <v>0</v>
      </c>
      <c r="G4318" s="5">
        <v>0</v>
      </c>
      <c r="H4318" s="6">
        <v>0</v>
      </c>
      <c r="I4318" s="5">
        <v>0</v>
      </c>
      <c r="J4318" s="6">
        <v>0</v>
      </c>
      <c r="K4318" s="5">
        <v>0</v>
      </c>
      <c r="L4318" s="6">
        <v>0</v>
      </c>
      <c r="M4318" s="5">
        <v>0</v>
      </c>
      <c r="N4318" s="6">
        <v>0</v>
      </c>
      <c r="O4318" s="5">
        <v>0</v>
      </c>
      <c r="P4318" s="6">
        <v>0</v>
      </c>
      <c r="Q4318" s="5">
        <v>0</v>
      </c>
      <c r="R4318" s="6">
        <v>0</v>
      </c>
      <c r="S4318" s="5">
        <v>0</v>
      </c>
      <c r="T4318" s="6">
        <v>0</v>
      </c>
      <c r="U4318" s="5">
        <v>0</v>
      </c>
      <c r="V4318" s="6">
        <v>0</v>
      </c>
      <c r="W4318" s="5">
        <v>0</v>
      </c>
      <c r="X4318" s="6">
        <v>0</v>
      </c>
      <c r="Y4318" s="5">
        <v>0</v>
      </c>
      <c r="Z4318" s="6">
        <v>0</v>
      </c>
      <c r="AA4318" s="5">
        <v>0</v>
      </c>
      <c r="AB4318" s="6">
        <v>0</v>
      </c>
      <c r="AC4318" s="5">
        <v>0</v>
      </c>
      <c r="AD4318" s="6">
        <v>0</v>
      </c>
      <c r="AE4318" s="5">
        <v>0</v>
      </c>
      <c r="AF4318" s="6">
        <v>0</v>
      </c>
    </row>
    <row r="4319" spans="2:32" x14ac:dyDescent="0.35">
      <c r="B4319" s="1" t="s">
        <v>516</v>
      </c>
      <c r="C4319" s="5">
        <v>0</v>
      </c>
      <c r="D4319" s="6">
        <v>0</v>
      </c>
      <c r="E4319" s="5">
        <v>0</v>
      </c>
      <c r="F4319" s="6">
        <v>0</v>
      </c>
      <c r="G4319" s="5">
        <v>0</v>
      </c>
      <c r="H4319" s="6">
        <v>0</v>
      </c>
      <c r="I4319" s="5">
        <v>0</v>
      </c>
      <c r="J4319" s="6">
        <v>0</v>
      </c>
      <c r="K4319" s="5">
        <v>0</v>
      </c>
      <c r="L4319" s="6">
        <v>0</v>
      </c>
      <c r="M4319" s="5">
        <v>0</v>
      </c>
      <c r="N4319" s="6">
        <v>0</v>
      </c>
      <c r="O4319" s="5">
        <v>0</v>
      </c>
      <c r="P4319" s="6">
        <v>0</v>
      </c>
      <c r="Q4319" s="5">
        <v>0</v>
      </c>
      <c r="R4319" s="6">
        <v>0</v>
      </c>
      <c r="S4319" s="5">
        <v>0</v>
      </c>
      <c r="T4319" s="6">
        <v>0</v>
      </c>
      <c r="U4319" s="5">
        <v>0</v>
      </c>
      <c r="V4319" s="6">
        <v>0</v>
      </c>
      <c r="W4319" s="5">
        <v>0</v>
      </c>
      <c r="X4319" s="6">
        <v>0</v>
      </c>
      <c r="Y4319" s="5">
        <v>0</v>
      </c>
      <c r="Z4319" s="6">
        <v>0</v>
      </c>
      <c r="AA4319" s="5">
        <v>0</v>
      </c>
      <c r="AB4319" s="6">
        <v>0</v>
      </c>
      <c r="AC4319" s="5">
        <v>0</v>
      </c>
      <c r="AD4319" s="6">
        <v>0</v>
      </c>
      <c r="AE4319" s="5">
        <v>0</v>
      </c>
      <c r="AF4319" s="6">
        <v>0</v>
      </c>
    </row>
    <row r="4320" spans="2:32" x14ac:dyDescent="0.35">
      <c r="B4320" s="1" t="s">
        <v>517</v>
      </c>
      <c r="C4320" s="5">
        <v>0</v>
      </c>
      <c r="D4320" s="6">
        <v>0</v>
      </c>
      <c r="E4320" s="5">
        <v>0</v>
      </c>
      <c r="F4320" s="6">
        <v>0</v>
      </c>
      <c r="G4320" s="5">
        <v>0</v>
      </c>
      <c r="H4320" s="6">
        <v>0</v>
      </c>
      <c r="I4320" s="5">
        <v>0</v>
      </c>
      <c r="J4320" s="6">
        <v>0</v>
      </c>
      <c r="K4320" s="5">
        <v>0</v>
      </c>
      <c r="L4320" s="6">
        <v>0</v>
      </c>
      <c r="M4320" s="5">
        <v>0</v>
      </c>
      <c r="N4320" s="6">
        <v>0</v>
      </c>
      <c r="O4320" s="5">
        <v>0</v>
      </c>
      <c r="P4320" s="6">
        <v>0</v>
      </c>
      <c r="Q4320" s="5">
        <v>0</v>
      </c>
      <c r="R4320" s="6">
        <v>0</v>
      </c>
      <c r="S4320" s="5">
        <v>0</v>
      </c>
      <c r="T4320" s="6">
        <v>0</v>
      </c>
      <c r="U4320" s="5">
        <v>0</v>
      </c>
      <c r="V4320" s="6">
        <v>0</v>
      </c>
      <c r="W4320" s="5">
        <v>0</v>
      </c>
      <c r="X4320" s="6">
        <v>0</v>
      </c>
      <c r="Y4320" s="5">
        <v>0</v>
      </c>
      <c r="Z4320" s="6">
        <v>0</v>
      </c>
      <c r="AA4320" s="5">
        <v>0</v>
      </c>
      <c r="AB4320" s="6">
        <v>0</v>
      </c>
      <c r="AC4320" s="5">
        <v>0</v>
      </c>
      <c r="AD4320" s="6">
        <v>0</v>
      </c>
      <c r="AE4320" s="5">
        <v>0</v>
      </c>
      <c r="AF4320" s="6">
        <v>0</v>
      </c>
    </row>
    <row r="4321" spans="2:32" x14ac:dyDescent="0.35">
      <c r="B4321" s="1" t="s">
        <v>41</v>
      </c>
      <c r="C4321" s="5">
        <v>0</v>
      </c>
      <c r="D4321" s="6">
        <v>0</v>
      </c>
      <c r="E4321" s="5">
        <v>0</v>
      </c>
      <c r="F4321" s="6">
        <v>0</v>
      </c>
      <c r="G4321" s="5">
        <v>0</v>
      </c>
      <c r="H4321" s="6">
        <v>0</v>
      </c>
      <c r="I4321" s="5">
        <v>0</v>
      </c>
      <c r="J4321" s="6">
        <v>0</v>
      </c>
      <c r="K4321" s="5">
        <v>0</v>
      </c>
      <c r="L4321" s="6">
        <v>0</v>
      </c>
      <c r="M4321" s="5">
        <v>0</v>
      </c>
      <c r="N4321" s="6">
        <v>0</v>
      </c>
      <c r="O4321" s="5">
        <v>0</v>
      </c>
      <c r="P4321" s="6">
        <v>0</v>
      </c>
      <c r="Q4321" s="5">
        <v>0</v>
      </c>
      <c r="R4321" s="6">
        <v>0</v>
      </c>
      <c r="S4321" s="5">
        <v>0</v>
      </c>
      <c r="T4321" s="6">
        <v>0</v>
      </c>
      <c r="U4321" s="5">
        <v>0</v>
      </c>
      <c r="V4321" s="6">
        <v>0</v>
      </c>
      <c r="W4321" s="5">
        <v>0</v>
      </c>
      <c r="X4321" s="6">
        <v>0</v>
      </c>
      <c r="Y4321" s="5">
        <v>0</v>
      </c>
      <c r="Z4321" s="6">
        <v>0</v>
      </c>
      <c r="AA4321" s="5">
        <v>0</v>
      </c>
      <c r="AB4321" s="6">
        <v>0</v>
      </c>
      <c r="AC4321" s="5">
        <v>0</v>
      </c>
      <c r="AD4321" s="6">
        <v>0</v>
      </c>
      <c r="AE4321" s="5">
        <v>0</v>
      </c>
      <c r="AF4321" s="6">
        <v>0</v>
      </c>
    </row>
    <row r="4322" spans="2:32" x14ac:dyDescent="0.35">
      <c r="B4322" s="1" t="s">
        <v>518</v>
      </c>
      <c r="C4322" s="5">
        <v>0</v>
      </c>
      <c r="D4322" s="6">
        <v>0</v>
      </c>
      <c r="E4322" s="5">
        <v>0</v>
      </c>
      <c r="F4322" s="6">
        <v>0</v>
      </c>
      <c r="G4322" s="5">
        <v>0</v>
      </c>
      <c r="H4322" s="6">
        <v>0</v>
      </c>
      <c r="I4322" s="5">
        <v>0</v>
      </c>
      <c r="J4322" s="6">
        <v>0</v>
      </c>
      <c r="K4322" s="5">
        <v>0</v>
      </c>
      <c r="L4322" s="6">
        <v>0</v>
      </c>
      <c r="M4322" s="5">
        <v>0</v>
      </c>
      <c r="N4322" s="6">
        <v>0</v>
      </c>
      <c r="O4322" s="5">
        <v>0</v>
      </c>
      <c r="P4322" s="6">
        <v>0</v>
      </c>
      <c r="Q4322" s="5">
        <v>0</v>
      </c>
      <c r="R4322" s="6">
        <v>0</v>
      </c>
      <c r="S4322" s="5">
        <v>0</v>
      </c>
      <c r="T4322" s="6">
        <v>0</v>
      </c>
      <c r="U4322" s="5">
        <v>0</v>
      </c>
      <c r="V4322" s="6">
        <v>0</v>
      </c>
      <c r="W4322" s="5">
        <v>0</v>
      </c>
      <c r="X4322" s="6">
        <v>0</v>
      </c>
      <c r="Y4322" s="5">
        <v>0</v>
      </c>
      <c r="Z4322" s="6">
        <v>0</v>
      </c>
      <c r="AA4322" s="5">
        <v>0</v>
      </c>
      <c r="AB4322" s="6">
        <v>0</v>
      </c>
      <c r="AC4322" s="5">
        <v>0</v>
      </c>
      <c r="AD4322" s="6">
        <v>0</v>
      </c>
      <c r="AE4322" s="5">
        <v>0</v>
      </c>
      <c r="AF4322" s="6">
        <v>0</v>
      </c>
    </row>
    <row r="4323" spans="2:32" x14ac:dyDescent="0.35">
      <c r="B4323" s="1" t="s">
        <v>44</v>
      </c>
      <c r="C4323" s="5">
        <v>0</v>
      </c>
      <c r="D4323" s="6">
        <v>0</v>
      </c>
      <c r="E4323" s="5">
        <v>0</v>
      </c>
      <c r="F4323" s="6">
        <v>0</v>
      </c>
      <c r="G4323" s="5">
        <v>0</v>
      </c>
      <c r="H4323" s="6">
        <v>0</v>
      </c>
      <c r="I4323" s="5">
        <v>0</v>
      </c>
      <c r="J4323" s="6">
        <v>0</v>
      </c>
      <c r="K4323" s="5">
        <v>0</v>
      </c>
      <c r="L4323" s="6">
        <v>0</v>
      </c>
      <c r="M4323" s="5">
        <v>0</v>
      </c>
      <c r="N4323" s="6">
        <v>0</v>
      </c>
      <c r="O4323" s="5">
        <v>0</v>
      </c>
      <c r="P4323" s="6">
        <v>0</v>
      </c>
      <c r="Q4323" s="5">
        <v>0</v>
      </c>
      <c r="R4323" s="6">
        <v>0</v>
      </c>
      <c r="S4323" s="5">
        <v>0</v>
      </c>
      <c r="T4323" s="6">
        <v>0</v>
      </c>
      <c r="U4323" s="5">
        <v>0</v>
      </c>
      <c r="V4323" s="6">
        <v>0</v>
      </c>
      <c r="W4323" s="5">
        <v>0</v>
      </c>
      <c r="X4323" s="6">
        <v>0</v>
      </c>
      <c r="Y4323" s="5">
        <v>0</v>
      </c>
      <c r="Z4323" s="6">
        <v>0</v>
      </c>
      <c r="AA4323" s="5">
        <v>0</v>
      </c>
      <c r="AB4323" s="6">
        <v>0</v>
      </c>
      <c r="AC4323" s="5">
        <v>0</v>
      </c>
      <c r="AD4323" s="6">
        <v>0</v>
      </c>
      <c r="AE4323" s="5">
        <v>0</v>
      </c>
      <c r="AF4323" s="6">
        <v>0</v>
      </c>
    </row>
    <row r="4324" spans="2:32" x14ac:dyDescent="0.35">
      <c r="B4324" s="1" t="s">
        <v>519</v>
      </c>
      <c r="C4324" s="5">
        <v>0</v>
      </c>
      <c r="D4324" s="6">
        <v>0</v>
      </c>
      <c r="E4324" s="5">
        <v>0</v>
      </c>
      <c r="F4324" s="6">
        <v>0</v>
      </c>
      <c r="G4324" s="5">
        <v>0</v>
      </c>
      <c r="H4324" s="6">
        <v>0</v>
      </c>
      <c r="I4324" s="5">
        <v>0</v>
      </c>
      <c r="J4324" s="6">
        <v>0</v>
      </c>
      <c r="K4324" s="5">
        <v>0</v>
      </c>
      <c r="L4324" s="6">
        <v>0</v>
      </c>
      <c r="M4324" s="5">
        <v>0</v>
      </c>
      <c r="N4324" s="6">
        <v>0</v>
      </c>
      <c r="O4324" s="5">
        <v>0</v>
      </c>
      <c r="P4324" s="6">
        <v>0</v>
      </c>
      <c r="Q4324" s="5">
        <v>0</v>
      </c>
      <c r="R4324" s="6">
        <v>0</v>
      </c>
      <c r="S4324" s="5">
        <v>0</v>
      </c>
      <c r="T4324" s="6">
        <v>0</v>
      </c>
      <c r="U4324" s="5">
        <v>0</v>
      </c>
      <c r="V4324" s="6">
        <v>0</v>
      </c>
      <c r="W4324" s="5">
        <v>0</v>
      </c>
      <c r="X4324" s="6">
        <v>0</v>
      </c>
      <c r="Y4324" s="5">
        <v>0</v>
      </c>
      <c r="Z4324" s="6">
        <v>0</v>
      </c>
      <c r="AA4324" s="5">
        <v>0</v>
      </c>
      <c r="AB4324" s="6">
        <v>0</v>
      </c>
      <c r="AC4324" s="5">
        <v>0</v>
      </c>
      <c r="AD4324" s="6">
        <v>0</v>
      </c>
      <c r="AE4324" s="5">
        <v>0</v>
      </c>
      <c r="AF4324" s="6">
        <v>0</v>
      </c>
    </row>
    <row r="4325" spans="2:32" x14ac:dyDescent="0.35">
      <c r="B4325" s="1" t="s">
        <v>520</v>
      </c>
      <c r="C4325" s="5">
        <v>0</v>
      </c>
      <c r="D4325" s="6">
        <v>0</v>
      </c>
      <c r="E4325" s="5">
        <v>0</v>
      </c>
      <c r="F4325" s="6">
        <v>0</v>
      </c>
      <c r="G4325" s="5">
        <v>0</v>
      </c>
      <c r="H4325" s="6">
        <v>0</v>
      </c>
      <c r="I4325" s="5">
        <v>0</v>
      </c>
      <c r="J4325" s="6">
        <v>0</v>
      </c>
      <c r="K4325" s="5">
        <v>0</v>
      </c>
      <c r="L4325" s="6">
        <v>0</v>
      </c>
      <c r="M4325" s="5">
        <v>0</v>
      </c>
      <c r="N4325" s="6">
        <v>0</v>
      </c>
      <c r="O4325" s="5">
        <v>0</v>
      </c>
      <c r="P4325" s="6">
        <v>0</v>
      </c>
      <c r="Q4325" s="5">
        <v>0</v>
      </c>
      <c r="R4325" s="6">
        <v>0</v>
      </c>
      <c r="S4325" s="5">
        <v>0</v>
      </c>
      <c r="T4325" s="6">
        <v>0</v>
      </c>
      <c r="U4325" s="5">
        <v>0</v>
      </c>
      <c r="V4325" s="6">
        <v>0</v>
      </c>
      <c r="W4325" s="5">
        <v>0</v>
      </c>
      <c r="X4325" s="6">
        <v>0</v>
      </c>
      <c r="Y4325" s="5">
        <v>0</v>
      </c>
      <c r="Z4325" s="6">
        <v>0</v>
      </c>
      <c r="AA4325" s="5">
        <v>0</v>
      </c>
      <c r="AB4325" s="6">
        <v>0</v>
      </c>
      <c r="AC4325" s="5">
        <v>0</v>
      </c>
      <c r="AD4325" s="6">
        <v>0</v>
      </c>
      <c r="AE4325" s="5">
        <v>0</v>
      </c>
      <c r="AF4325" s="6">
        <v>0</v>
      </c>
    </row>
    <row r="4326" spans="2:32" x14ac:dyDescent="0.35">
      <c r="B4326" s="1" t="s">
        <v>521</v>
      </c>
      <c r="C4326" s="5">
        <v>0</v>
      </c>
      <c r="D4326" s="6">
        <v>0</v>
      </c>
      <c r="E4326" s="5">
        <v>0</v>
      </c>
      <c r="F4326" s="6">
        <v>0</v>
      </c>
      <c r="G4326" s="5">
        <v>0</v>
      </c>
      <c r="H4326" s="6">
        <v>0</v>
      </c>
      <c r="I4326" s="5">
        <v>0</v>
      </c>
      <c r="J4326" s="6">
        <v>0</v>
      </c>
      <c r="K4326" s="5">
        <v>0</v>
      </c>
      <c r="L4326" s="6">
        <v>0</v>
      </c>
      <c r="M4326" s="5">
        <v>0</v>
      </c>
      <c r="N4326" s="6">
        <v>0</v>
      </c>
      <c r="O4326" s="5">
        <v>0</v>
      </c>
      <c r="P4326" s="6">
        <v>0</v>
      </c>
      <c r="Q4326" s="5">
        <v>0</v>
      </c>
      <c r="R4326" s="6">
        <v>0</v>
      </c>
      <c r="S4326" s="5">
        <v>0</v>
      </c>
      <c r="T4326" s="6">
        <v>0</v>
      </c>
      <c r="U4326" s="5">
        <v>0</v>
      </c>
      <c r="V4326" s="6">
        <v>0</v>
      </c>
      <c r="W4326" s="5">
        <v>0</v>
      </c>
      <c r="X4326" s="6">
        <v>0</v>
      </c>
      <c r="Y4326" s="5">
        <v>0</v>
      </c>
      <c r="Z4326" s="6">
        <v>0</v>
      </c>
      <c r="AA4326" s="5">
        <v>0</v>
      </c>
      <c r="AB4326" s="6">
        <v>0</v>
      </c>
      <c r="AC4326" s="5">
        <v>0</v>
      </c>
      <c r="AD4326" s="6">
        <v>0</v>
      </c>
      <c r="AE4326" s="5">
        <v>0</v>
      </c>
      <c r="AF4326" s="6">
        <v>0</v>
      </c>
    </row>
    <row r="4327" spans="2:32" x14ac:dyDescent="0.35">
      <c r="B4327" s="1" t="s">
        <v>522</v>
      </c>
      <c r="C4327" s="5">
        <v>0</v>
      </c>
      <c r="D4327" s="6">
        <v>0</v>
      </c>
      <c r="E4327" s="5">
        <v>0</v>
      </c>
      <c r="F4327" s="6">
        <v>0</v>
      </c>
      <c r="G4327" s="5">
        <v>0</v>
      </c>
      <c r="H4327" s="6">
        <v>0</v>
      </c>
      <c r="I4327" s="5">
        <v>0</v>
      </c>
      <c r="J4327" s="6">
        <v>0</v>
      </c>
      <c r="K4327" s="5">
        <v>0</v>
      </c>
      <c r="L4327" s="6">
        <v>0</v>
      </c>
      <c r="M4327" s="5">
        <v>0</v>
      </c>
      <c r="N4327" s="6">
        <v>0</v>
      </c>
      <c r="O4327" s="5">
        <v>0</v>
      </c>
      <c r="P4327" s="6">
        <v>0</v>
      </c>
      <c r="Q4327" s="5">
        <v>0</v>
      </c>
      <c r="R4327" s="6">
        <v>0</v>
      </c>
      <c r="S4327" s="5">
        <v>0</v>
      </c>
      <c r="T4327" s="6">
        <v>0</v>
      </c>
      <c r="U4327" s="5">
        <v>0</v>
      </c>
      <c r="V4327" s="6">
        <v>0</v>
      </c>
      <c r="W4327" s="5">
        <v>0</v>
      </c>
      <c r="X4327" s="6">
        <v>0</v>
      </c>
      <c r="Y4327" s="5">
        <v>0</v>
      </c>
      <c r="Z4327" s="6">
        <v>0</v>
      </c>
      <c r="AA4327" s="5">
        <v>0</v>
      </c>
      <c r="AB4327" s="6">
        <v>0</v>
      </c>
      <c r="AC4327" s="5">
        <v>0</v>
      </c>
      <c r="AD4327" s="6">
        <v>0</v>
      </c>
      <c r="AE4327" s="5">
        <v>0</v>
      </c>
      <c r="AF4327" s="6">
        <v>0</v>
      </c>
    </row>
    <row r="4328" spans="2:32" x14ac:dyDescent="0.35">
      <c r="B4328" s="1" t="s">
        <v>523</v>
      </c>
      <c r="C4328" s="5">
        <v>0</v>
      </c>
      <c r="D4328" s="6">
        <v>0</v>
      </c>
      <c r="E4328" s="5">
        <v>0</v>
      </c>
      <c r="F4328" s="6">
        <v>0</v>
      </c>
      <c r="G4328" s="5">
        <v>0</v>
      </c>
      <c r="H4328" s="6">
        <v>0</v>
      </c>
      <c r="I4328" s="5">
        <v>0</v>
      </c>
      <c r="J4328" s="6">
        <v>0</v>
      </c>
      <c r="K4328" s="5">
        <v>0</v>
      </c>
      <c r="L4328" s="6">
        <v>0</v>
      </c>
      <c r="M4328" s="5">
        <v>0</v>
      </c>
      <c r="N4328" s="6">
        <v>0</v>
      </c>
      <c r="O4328" s="5">
        <v>0</v>
      </c>
      <c r="P4328" s="6">
        <v>0</v>
      </c>
      <c r="Q4328" s="5">
        <v>0</v>
      </c>
      <c r="R4328" s="6">
        <v>0</v>
      </c>
      <c r="S4328" s="5">
        <v>0</v>
      </c>
      <c r="T4328" s="6">
        <v>0</v>
      </c>
      <c r="U4328" s="5">
        <v>0</v>
      </c>
      <c r="V4328" s="6">
        <v>0</v>
      </c>
      <c r="W4328" s="5">
        <v>0</v>
      </c>
      <c r="X4328" s="6">
        <v>0</v>
      </c>
      <c r="Y4328" s="5">
        <v>0</v>
      </c>
      <c r="Z4328" s="6">
        <v>0</v>
      </c>
      <c r="AA4328" s="5">
        <v>0</v>
      </c>
      <c r="AB4328" s="6">
        <v>0</v>
      </c>
      <c r="AC4328" s="5">
        <v>0</v>
      </c>
      <c r="AD4328" s="6">
        <v>0</v>
      </c>
      <c r="AE4328" s="5">
        <v>0</v>
      </c>
      <c r="AF4328" s="6">
        <v>0</v>
      </c>
    </row>
    <row r="4329" spans="2:32" x14ac:dyDescent="0.35">
      <c r="B4329" s="1" t="s">
        <v>524</v>
      </c>
      <c r="C4329" s="5">
        <v>0</v>
      </c>
      <c r="D4329" s="6">
        <v>0</v>
      </c>
      <c r="E4329" s="5">
        <v>0</v>
      </c>
      <c r="F4329" s="6">
        <v>0</v>
      </c>
      <c r="G4329" s="5">
        <v>0</v>
      </c>
      <c r="H4329" s="6">
        <v>0</v>
      </c>
      <c r="I4329" s="5">
        <v>0</v>
      </c>
      <c r="J4329" s="6">
        <v>0</v>
      </c>
      <c r="K4329" s="5">
        <v>0</v>
      </c>
      <c r="L4329" s="6">
        <v>0</v>
      </c>
      <c r="M4329" s="5">
        <v>0</v>
      </c>
      <c r="N4329" s="6">
        <v>0</v>
      </c>
      <c r="O4329" s="5">
        <v>0</v>
      </c>
      <c r="P4329" s="6">
        <v>0</v>
      </c>
      <c r="Q4329" s="5">
        <v>0</v>
      </c>
      <c r="R4329" s="6">
        <v>0</v>
      </c>
      <c r="S4329" s="5">
        <v>0</v>
      </c>
      <c r="T4329" s="6">
        <v>0</v>
      </c>
      <c r="U4329" s="5">
        <v>0</v>
      </c>
      <c r="V4329" s="6">
        <v>0</v>
      </c>
      <c r="W4329" s="5">
        <v>0</v>
      </c>
      <c r="X4329" s="6">
        <v>0</v>
      </c>
      <c r="Y4329" s="5">
        <v>0</v>
      </c>
      <c r="Z4329" s="6">
        <v>0</v>
      </c>
      <c r="AA4329" s="5">
        <v>0</v>
      </c>
      <c r="AB4329" s="6">
        <v>0</v>
      </c>
      <c r="AC4329" s="5">
        <v>0</v>
      </c>
      <c r="AD4329" s="6">
        <v>0</v>
      </c>
      <c r="AE4329" s="5">
        <v>0</v>
      </c>
      <c r="AF4329" s="6">
        <v>0</v>
      </c>
    </row>
    <row r="4330" spans="2:32" x14ac:dyDescent="0.35">
      <c r="B4330" s="1" t="s">
        <v>525</v>
      </c>
      <c r="C4330" s="5">
        <v>1.8E-3</v>
      </c>
      <c r="D4330" s="6">
        <v>1.01</v>
      </c>
      <c r="E4330" s="5">
        <v>0</v>
      </c>
      <c r="F4330" s="6">
        <v>0</v>
      </c>
      <c r="G4330" s="5">
        <v>0</v>
      </c>
      <c r="H4330" s="6">
        <v>0</v>
      </c>
      <c r="I4330" s="5">
        <v>4.2930000000000003E-2</v>
      </c>
      <c r="J4330" s="6">
        <v>1.01</v>
      </c>
      <c r="K4330" s="5">
        <v>0</v>
      </c>
      <c r="L4330" s="6">
        <v>0</v>
      </c>
      <c r="M4330" s="5">
        <v>0</v>
      </c>
      <c r="N4330" s="6">
        <v>0</v>
      </c>
      <c r="O4330" s="5">
        <v>0</v>
      </c>
      <c r="P4330" s="6">
        <v>0</v>
      </c>
      <c r="Q4330" s="5">
        <v>0</v>
      </c>
      <c r="R4330" s="6">
        <v>0</v>
      </c>
      <c r="S4330" s="5">
        <v>0</v>
      </c>
      <c r="T4330" s="6">
        <v>0</v>
      </c>
      <c r="U4330" s="5">
        <v>0</v>
      </c>
      <c r="V4330" s="6">
        <v>0</v>
      </c>
      <c r="W4330" s="5">
        <v>0</v>
      </c>
      <c r="X4330" s="6">
        <v>0</v>
      </c>
      <c r="Y4330" s="5">
        <v>0</v>
      </c>
      <c r="Z4330" s="6">
        <v>0</v>
      </c>
      <c r="AA4330" s="5">
        <v>0</v>
      </c>
      <c r="AB4330" s="6">
        <v>0</v>
      </c>
      <c r="AC4330" s="5">
        <v>0</v>
      </c>
      <c r="AD4330" s="6">
        <v>0</v>
      </c>
      <c r="AE4330" s="5">
        <v>0</v>
      </c>
      <c r="AF4330" s="6">
        <v>0</v>
      </c>
    </row>
    <row r="4331" spans="2:32" x14ac:dyDescent="0.35">
      <c r="B4331" s="1" t="s">
        <v>526</v>
      </c>
      <c r="C4331" s="5">
        <v>0</v>
      </c>
      <c r="D4331" s="6">
        <v>0</v>
      </c>
      <c r="E4331" s="5">
        <v>0</v>
      </c>
      <c r="F4331" s="6">
        <v>0</v>
      </c>
      <c r="G4331" s="5">
        <v>0</v>
      </c>
      <c r="H4331" s="6">
        <v>0</v>
      </c>
      <c r="I4331" s="5">
        <v>0</v>
      </c>
      <c r="J4331" s="6">
        <v>0</v>
      </c>
      <c r="K4331" s="5">
        <v>0</v>
      </c>
      <c r="L4331" s="6">
        <v>0</v>
      </c>
      <c r="M4331" s="5">
        <v>0</v>
      </c>
      <c r="N4331" s="6">
        <v>0</v>
      </c>
      <c r="O4331" s="5">
        <v>0</v>
      </c>
      <c r="P4331" s="6">
        <v>0</v>
      </c>
      <c r="Q4331" s="5">
        <v>0</v>
      </c>
      <c r="R4331" s="6">
        <v>0</v>
      </c>
      <c r="S4331" s="5">
        <v>0</v>
      </c>
      <c r="T4331" s="6">
        <v>0</v>
      </c>
      <c r="U4331" s="5">
        <v>0</v>
      </c>
      <c r="V4331" s="6">
        <v>0</v>
      </c>
      <c r="W4331" s="5">
        <v>0</v>
      </c>
      <c r="X4331" s="6">
        <v>0</v>
      </c>
      <c r="Y4331" s="5">
        <v>0</v>
      </c>
      <c r="Z4331" s="6">
        <v>0</v>
      </c>
      <c r="AA4331" s="5">
        <v>0</v>
      </c>
      <c r="AB4331" s="6">
        <v>0</v>
      </c>
      <c r="AC4331" s="5">
        <v>0</v>
      </c>
      <c r="AD4331" s="6">
        <v>0</v>
      </c>
      <c r="AE4331" s="5">
        <v>0</v>
      </c>
      <c r="AF4331" s="6">
        <v>0</v>
      </c>
    </row>
    <row r="4332" spans="2:32" x14ac:dyDescent="0.35">
      <c r="B4332" s="2" t="s">
        <v>3</v>
      </c>
    </row>
    <row r="4333" spans="2:32" x14ac:dyDescent="0.35">
      <c r="B4333" s="1" t="s">
        <v>48</v>
      </c>
      <c r="C4333" s="5">
        <v>0</v>
      </c>
      <c r="D4333" s="6">
        <v>0</v>
      </c>
      <c r="E4333" s="5">
        <v>0</v>
      </c>
      <c r="F4333" s="6">
        <v>0</v>
      </c>
      <c r="G4333" s="5">
        <v>0</v>
      </c>
      <c r="H4333" s="6">
        <v>0</v>
      </c>
      <c r="I4333" s="5">
        <v>0</v>
      </c>
      <c r="J4333" s="6">
        <v>0</v>
      </c>
      <c r="K4333" s="5">
        <v>0</v>
      </c>
      <c r="L4333" s="6">
        <v>0</v>
      </c>
      <c r="M4333" s="5">
        <v>0</v>
      </c>
      <c r="N4333" s="6">
        <v>0</v>
      </c>
      <c r="O4333" s="5">
        <v>0</v>
      </c>
      <c r="P4333" s="6">
        <v>0</v>
      </c>
      <c r="Q4333" s="5">
        <v>0</v>
      </c>
      <c r="R4333" s="6">
        <v>0</v>
      </c>
      <c r="S4333" s="5">
        <v>0</v>
      </c>
      <c r="T4333" s="6">
        <v>0</v>
      </c>
      <c r="U4333" s="5">
        <v>0</v>
      </c>
      <c r="V4333" s="6">
        <v>0</v>
      </c>
      <c r="W4333" s="5">
        <v>0</v>
      </c>
      <c r="X4333" s="6">
        <v>0</v>
      </c>
      <c r="Y4333" s="5">
        <v>0</v>
      </c>
      <c r="Z4333" s="6">
        <v>0</v>
      </c>
      <c r="AA4333" s="5">
        <v>0</v>
      </c>
      <c r="AB4333" s="6">
        <v>0</v>
      </c>
      <c r="AC4333" s="5">
        <v>0</v>
      </c>
      <c r="AD4333" s="6">
        <v>0</v>
      </c>
      <c r="AE4333" s="5">
        <v>0</v>
      </c>
      <c r="AF4333" s="6">
        <v>0</v>
      </c>
    </row>
    <row r="4334" spans="2:32" x14ac:dyDescent="0.35">
      <c r="B4334" s="1" t="s">
        <v>527</v>
      </c>
      <c r="C4334" s="5">
        <v>0</v>
      </c>
      <c r="D4334" s="6">
        <v>0</v>
      </c>
      <c r="E4334" s="5">
        <v>0</v>
      </c>
      <c r="F4334" s="6">
        <v>0</v>
      </c>
      <c r="G4334" s="5">
        <v>0</v>
      </c>
      <c r="H4334" s="6">
        <v>0</v>
      </c>
      <c r="I4334" s="5">
        <v>0</v>
      </c>
      <c r="J4334" s="6">
        <v>0</v>
      </c>
      <c r="K4334" s="5">
        <v>0</v>
      </c>
      <c r="L4334" s="6">
        <v>0</v>
      </c>
      <c r="M4334" s="5">
        <v>0</v>
      </c>
      <c r="N4334" s="6">
        <v>0</v>
      </c>
      <c r="O4334" s="5">
        <v>0</v>
      </c>
      <c r="P4334" s="6">
        <v>0</v>
      </c>
      <c r="Q4334" s="5">
        <v>0</v>
      </c>
      <c r="R4334" s="6">
        <v>0</v>
      </c>
      <c r="S4334" s="5">
        <v>0</v>
      </c>
      <c r="T4334" s="6">
        <v>0</v>
      </c>
      <c r="U4334" s="5">
        <v>0</v>
      </c>
      <c r="V4334" s="6">
        <v>0</v>
      </c>
      <c r="W4334" s="5">
        <v>0</v>
      </c>
      <c r="X4334" s="6">
        <v>0</v>
      </c>
      <c r="Y4334" s="5">
        <v>0</v>
      </c>
      <c r="Z4334" s="6">
        <v>0</v>
      </c>
      <c r="AA4334" s="5">
        <v>0</v>
      </c>
      <c r="AB4334" s="6">
        <v>0</v>
      </c>
      <c r="AC4334" s="5">
        <v>0</v>
      </c>
      <c r="AD4334" s="6">
        <v>0</v>
      </c>
      <c r="AE4334" s="5">
        <v>0</v>
      </c>
      <c r="AF4334" s="6">
        <v>0</v>
      </c>
    </row>
    <row r="4335" spans="2:32" x14ac:dyDescent="0.35">
      <c r="B4335" s="1" t="s">
        <v>528</v>
      </c>
      <c r="C4335" s="5">
        <v>0</v>
      </c>
      <c r="D4335" s="6">
        <v>0</v>
      </c>
      <c r="E4335" s="5">
        <v>0</v>
      </c>
      <c r="F4335" s="6">
        <v>0</v>
      </c>
      <c r="G4335" s="5">
        <v>0</v>
      </c>
      <c r="H4335" s="6">
        <v>0</v>
      </c>
      <c r="I4335" s="5">
        <v>0</v>
      </c>
      <c r="J4335" s="6">
        <v>0</v>
      </c>
      <c r="K4335" s="5">
        <v>0</v>
      </c>
      <c r="L4335" s="6">
        <v>0</v>
      </c>
      <c r="M4335" s="5">
        <v>0</v>
      </c>
      <c r="N4335" s="6">
        <v>0</v>
      </c>
      <c r="O4335" s="5">
        <v>0</v>
      </c>
      <c r="P4335" s="6">
        <v>0</v>
      </c>
      <c r="Q4335" s="5">
        <v>0</v>
      </c>
      <c r="R4335" s="6">
        <v>0</v>
      </c>
      <c r="S4335" s="5">
        <v>0</v>
      </c>
      <c r="T4335" s="6">
        <v>0</v>
      </c>
      <c r="U4335" s="5">
        <v>0</v>
      </c>
      <c r="V4335" s="6">
        <v>0</v>
      </c>
      <c r="W4335" s="5">
        <v>0</v>
      </c>
      <c r="X4335" s="6">
        <v>0</v>
      </c>
      <c r="Y4335" s="5">
        <v>0</v>
      </c>
      <c r="Z4335" s="6">
        <v>0</v>
      </c>
      <c r="AA4335" s="5">
        <v>0</v>
      </c>
      <c r="AB4335" s="6">
        <v>0</v>
      </c>
      <c r="AC4335" s="5">
        <v>0</v>
      </c>
      <c r="AD4335" s="6">
        <v>0</v>
      </c>
      <c r="AE4335" s="5">
        <v>0</v>
      </c>
      <c r="AF4335" s="6">
        <v>0</v>
      </c>
    </row>
    <row r="4336" spans="2:32" x14ac:dyDescent="0.35">
      <c r="B4336" s="1" t="s">
        <v>529</v>
      </c>
      <c r="C4336" s="5">
        <v>0</v>
      </c>
      <c r="D4336" s="6">
        <v>0</v>
      </c>
      <c r="E4336" s="5">
        <v>0</v>
      </c>
      <c r="F4336" s="6">
        <v>0</v>
      </c>
      <c r="G4336" s="5">
        <v>0</v>
      </c>
      <c r="H4336" s="6">
        <v>0</v>
      </c>
      <c r="I4336" s="5">
        <v>0</v>
      </c>
      <c r="J4336" s="6">
        <v>0</v>
      </c>
      <c r="K4336" s="5">
        <v>0</v>
      </c>
      <c r="L4336" s="6">
        <v>0</v>
      </c>
      <c r="M4336" s="5">
        <v>0</v>
      </c>
      <c r="N4336" s="6">
        <v>0</v>
      </c>
      <c r="O4336" s="5">
        <v>0</v>
      </c>
      <c r="P4336" s="6">
        <v>0</v>
      </c>
      <c r="Q4336" s="5">
        <v>0</v>
      </c>
      <c r="R4336" s="6">
        <v>0</v>
      </c>
      <c r="S4336" s="5">
        <v>0</v>
      </c>
      <c r="T4336" s="6">
        <v>0</v>
      </c>
      <c r="U4336" s="5">
        <v>0</v>
      </c>
      <c r="V4336" s="6">
        <v>0</v>
      </c>
      <c r="W4336" s="5">
        <v>0</v>
      </c>
      <c r="X4336" s="6">
        <v>0</v>
      </c>
      <c r="Y4336" s="5">
        <v>0</v>
      </c>
      <c r="Z4336" s="6">
        <v>0</v>
      </c>
      <c r="AA4336" s="5">
        <v>0</v>
      </c>
      <c r="AB4336" s="6">
        <v>0</v>
      </c>
      <c r="AC4336" s="5">
        <v>0</v>
      </c>
      <c r="AD4336" s="6">
        <v>0</v>
      </c>
      <c r="AE4336" s="5">
        <v>0</v>
      </c>
      <c r="AF4336" s="6">
        <v>0</v>
      </c>
    </row>
    <row r="4337" spans="2:32" x14ac:dyDescent="0.35">
      <c r="B4337" s="1" t="s">
        <v>530</v>
      </c>
      <c r="C4337" s="5">
        <v>1.154E-2</v>
      </c>
      <c r="D4337" s="6">
        <v>6.4569999999999999</v>
      </c>
      <c r="E4337" s="5">
        <v>0</v>
      </c>
      <c r="F4337" s="6">
        <v>0</v>
      </c>
      <c r="G4337" s="5">
        <v>0</v>
      </c>
      <c r="H4337" s="6">
        <v>0</v>
      </c>
      <c r="I4337" s="5">
        <v>0</v>
      </c>
      <c r="J4337" s="6">
        <v>0</v>
      </c>
      <c r="K4337" s="5">
        <v>0</v>
      </c>
      <c r="L4337" s="6">
        <v>0</v>
      </c>
      <c r="M4337" s="5">
        <v>0</v>
      </c>
      <c r="N4337" s="6">
        <v>0</v>
      </c>
      <c r="O4337" s="5">
        <v>0</v>
      </c>
      <c r="P4337" s="6">
        <v>0</v>
      </c>
      <c r="Q4337" s="5">
        <v>0</v>
      </c>
      <c r="R4337" s="6">
        <v>0</v>
      </c>
      <c r="S4337" s="5">
        <v>0</v>
      </c>
      <c r="T4337" s="6">
        <v>0</v>
      </c>
      <c r="U4337" s="5">
        <v>0</v>
      </c>
      <c r="V4337" s="6">
        <v>0</v>
      </c>
      <c r="W4337" s="5">
        <v>0</v>
      </c>
      <c r="X4337" s="6">
        <v>0</v>
      </c>
      <c r="Y4337" s="5">
        <v>0</v>
      </c>
      <c r="Z4337" s="6">
        <v>0</v>
      </c>
      <c r="AA4337" s="5">
        <v>2.546E-2</v>
      </c>
      <c r="AB4337" s="6">
        <v>1.885</v>
      </c>
      <c r="AC4337" s="5">
        <v>4.4580000000000002E-2</v>
      </c>
      <c r="AD4337" s="6">
        <v>4.5720000000000001</v>
      </c>
      <c r="AE4337" s="5">
        <v>0</v>
      </c>
      <c r="AF4337" s="6">
        <v>0</v>
      </c>
    </row>
    <row r="4338" spans="2:32" x14ac:dyDescent="0.35">
      <c r="B4338" s="1" t="s">
        <v>53</v>
      </c>
      <c r="C4338" s="5">
        <v>0</v>
      </c>
      <c r="D4338" s="6">
        <v>0</v>
      </c>
      <c r="E4338" s="5">
        <v>0</v>
      </c>
      <c r="F4338" s="6">
        <v>0</v>
      </c>
      <c r="G4338" s="5">
        <v>0</v>
      </c>
      <c r="H4338" s="6">
        <v>0</v>
      </c>
      <c r="I4338" s="5">
        <v>0</v>
      </c>
      <c r="J4338" s="6">
        <v>0</v>
      </c>
      <c r="K4338" s="5">
        <v>0</v>
      </c>
      <c r="L4338" s="6">
        <v>0</v>
      </c>
      <c r="M4338" s="5">
        <v>0</v>
      </c>
      <c r="N4338" s="6">
        <v>0</v>
      </c>
      <c r="O4338" s="5">
        <v>0</v>
      </c>
      <c r="P4338" s="6">
        <v>0</v>
      </c>
      <c r="Q4338" s="5">
        <v>0</v>
      </c>
      <c r="R4338" s="6">
        <v>0</v>
      </c>
      <c r="S4338" s="5">
        <v>0</v>
      </c>
      <c r="T4338" s="6">
        <v>0</v>
      </c>
      <c r="U4338" s="5">
        <v>0</v>
      </c>
      <c r="V4338" s="6">
        <v>0</v>
      </c>
      <c r="W4338" s="5">
        <v>0</v>
      </c>
      <c r="X4338" s="6">
        <v>0</v>
      </c>
      <c r="Y4338" s="5">
        <v>0</v>
      </c>
      <c r="Z4338" s="6">
        <v>0</v>
      </c>
      <c r="AA4338" s="5">
        <v>0</v>
      </c>
      <c r="AB4338" s="6">
        <v>0</v>
      </c>
      <c r="AC4338" s="5">
        <v>0</v>
      </c>
      <c r="AD4338" s="6">
        <v>0</v>
      </c>
      <c r="AE4338" s="5">
        <v>0</v>
      </c>
      <c r="AF4338" s="6">
        <v>0</v>
      </c>
    </row>
    <row r="4339" spans="2:32" x14ac:dyDescent="0.35">
      <c r="B4339" s="1" t="s">
        <v>531</v>
      </c>
      <c r="C4339" s="5">
        <v>0</v>
      </c>
      <c r="D4339" s="6">
        <v>0</v>
      </c>
      <c r="E4339" s="5">
        <v>0</v>
      </c>
      <c r="F4339" s="6">
        <v>0</v>
      </c>
      <c r="G4339" s="5">
        <v>0</v>
      </c>
      <c r="H4339" s="6">
        <v>0</v>
      </c>
      <c r="I4339" s="5">
        <v>0</v>
      </c>
      <c r="J4339" s="6">
        <v>0</v>
      </c>
      <c r="K4339" s="5">
        <v>0</v>
      </c>
      <c r="L4339" s="6">
        <v>0</v>
      </c>
      <c r="M4339" s="5">
        <v>0</v>
      </c>
      <c r="N4339" s="6">
        <v>0</v>
      </c>
      <c r="O4339" s="5">
        <v>0</v>
      </c>
      <c r="P4339" s="6">
        <v>0</v>
      </c>
      <c r="Q4339" s="5">
        <v>0</v>
      </c>
      <c r="R4339" s="6">
        <v>0</v>
      </c>
      <c r="S4339" s="5">
        <v>0</v>
      </c>
      <c r="T4339" s="6">
        <v>0</v>
      </c>
      <c r="U4339" s="5">
        <v>0</v>
      </c>
      <c r="V4339" s="6">
        <v>0</v>
      </c>
      <c r="W4339" s="5">
        <v>0</v>
      </c>
      <c r="X4339" s="6">
        <v>0</v>
      </c>
      <c r="Y4339" s="5">
        <v>0</v>
      </c>
      <c r="Z4339" s="6">
        <v>0</v>
      </c>
      <c r="AA4339" s="5">
        <v>0</v>
      </c>
      <c r="AB4339" s="6">
        <v>0</v>
      </c>
      <c r="AC4339" s="5">
        <v>0</v>
      </c>
      <c r="AD4339" s="6">
        <v>0</v>
      </c>
      <c r="AE4339" s="5">
        <v>0</v>
      </c>
      <c r="AF4339" s="6">
        <v>0</v>
      </c>
    </row>
    <row r="4340" spans="2:32" x14ac:dyDescent="0.35">
      <c r="B4340" s="1" t="s">
        <v>56</v>
      </c>
      <c r="C4340" s="5">
        <v>0</v>
      </c>
      <c r="D4340" s="6">
        <v>0</v>
      </c>
      <c r="E4340" s="5">
        <v>0</v>
      </c>
      <c r="F4340" s="6">
        <v>0</v>
      </c>
      <c r="G4340" s="5">
        <v>0</v>
      </c>
      <c r="H4340" s="6">
        <v>0</v>
      </c>
      <c r="I4340" s="5">
        <v>0</v>
      </c>
      <c r="J4340" s="6">
        <v>0</v>
      </c>
      <c r="K4340" s="5">
        <v>0</v>
      </c>
      <c r="L4340" s="6">
        <v>0</v>
      </c>
      <c r="M4340" s="5">
        <v>0</v>
      </c>
      <c r="N4340" s="6">
        <v>0</v>
      </c>
      <c r="O4340" s="5">
        <v>0</v>
      </c>
      <c r="P4340" s="6">
        <v>0</v>
      </c>
      <c r="Q4340" s="5">
        <v>0</v>
      </c>
      <c r="R4340" s="6">
        <v>0</v>
      </c>
      <c r="S4340" s="5">
        <v>0</v>
      </c>
      <c r="T4340" s="6">
        <v>0</v>
      </c>
      <c r="U4340" s="5">
        <v>0</v>
      </c>
      <c r="V4340" s="6">
        <v>0</v>
      </c>
      <c r="W4340" s="5">
        <v>0</v>
      </c>
      <c r="X4340" s="6">
        <v>0</v>
      </c>
      <c r="Y4340" s="5">
        <v>0</v>
      </c>
      <c r="Z4340" s="6">
        <v>0</v>
      </c>
      <c r="AA4340" s="5">
        <v>0</v>
      </c>
      <c r="AB4340" s="6">
        <v>0</v>
      </c>
      <c r="AC4340" s="5">
        <v>0</v>
      </c>
      <c r="AD4340" s="6">
        <v>0</v>
      </c>
      <c r="AE4340" s="5">
        <v>0</v>
      </c>
      <c r="AF4340" s="6">
        <v>0</v>
      </c>
    </row>
    <row r="4341" spans="2:32" x14ac:dyDescent="0.35">
      <c r="B4341" s="1" t="s">
        <v>532</v>
      </c>
      <c r="C4341" s="5">
        <v>0</v>
      </c>
      <c r="D4341" s="6">
        <v>0</v>
      </c>
      <c r="E4341" s="5">
        <v>0</v>
      </c>
      <c r="F4341" s="6">
        <v>0</v>
      </c>
      <c r="G4341" s="5">
        <v>0</v>
      </c>
      <c r="H4341" s="6">
        <v>0</v>
      </c>
      <c r="I4341" s="5">
        <v>0</v>
      </c>
      <c r="J4341" s="6">
        <v>0</v>
      </c>
      <c r="K4341" s="5">
        <v>0</v>
      </c>
      <c r="L4341" s="6">
        <v>0</v>
      </c>
      <c r="M4341" s="5">
        <v>0</v>
      </c>
      <c r="N4341" s="6">
        <v>0</v>
      </c>
      <c r="O4341" s="5">
        <v>0</v>
      </c>
      <c r="P4341" s="6">
        <v>0</v>
      </c>
      <c r="Q4341" s="5">
        <v>0</v>
      </c>
      <c r="R4341" s="6">
        <v>0</v>
      </c>
      <c r="S4341" s="5">
        <v>0</v>
      </c>
      <c r="T4341" s="6">
        <v>0</v>
      </c>
      <c r="U4341" s="5">
        <v>0</v>
      </c>
      <c r="V4341" s="6">
        <v>0</v>
      </c>
      <c r="W4341" s="5">
        <v>0</v>
      </c>
      <c r="X4341" s="6">
        <v>0</v>
      </c>
      <c r="Y4341" s="5">
        <v>0</v>
      </c>
      <c r="Z4341" s="6">
        <v>0</v>
      </c>
      <c r="AA4341" s="5">
        <v>0</v>
      </c>
      <c r="AB4341" s="6">
        <v>0</v>
      </c>
      <c r="AC4341" s="5">
        <v>0</v>
      </c>
      <c r="AD4341" s="6">
        <v>0</v>
      </c>
      <c r="AE4341" s="5">
        <v>0</v>
      </c>
      <c r="AF4341" s="6">
        <v>0</v>
      </c>
    </row>
    <row r="4342" spans="2:32" x14ac:dyDescent="0.35">
      <c r="B4342" s="1" t="s">
        <v>533</v>
      </c>
      <c r="C4342" s="5">
        <v>0.17277999999999999</v>
      </c>
      <c r="D4342" s="6">
        <v>96.709000000000003</v>
      </c>
      <c r="E4342" s="5">
        <v>0.10088999999999999</v>
      </c>
      <c r="F4342" s="6">
        <v>2.4780000000000002</v>
      </c>
      <c r="G4342" s="5">
        <v>0.22628000000000001</v>
      </c>
      <c r="H4342" s="6">
        <v>8.2850000000000001</v>
      </c>
      <c r="I4342" s="5">
        <v>0.21822</v>
      </c>
      <c r="J4342" s="6">
        <v>5.1340000000000003</v>
      </c>
      <c r="K4342" s="5">
        <v>9.1429999999999997E-2</v>
      </c>
      <c r="L4342" s="6">
        <v>1.931</v>
      </c>
      <c r="M4342" s="5">
        <v>0.28631000000000001</v>
      </c>
      <c r="N4342" s="6">
        <v>6.3209999999999997</v>
      </c>
      <c r="O4342" s="5">
        <v>0.18465000000000001</v>
      </c>
      <c r="P4342" s="6">
        <v>2.8570000000000002</v>
      </c>
      <c r="Q4342" s="5">
        <v>0.15065999999999999</v>
      </c>
      <c r="R4342" s="6">
        <v>2.6190000000000002</v>
      </c>
      <c r="S4342" s="5">
        <v>0.16808999999999999</v>
      </c>
      <c r="T4342" s="6">
        <v>12.398</v>
      </c>
      <c r="U4342" s="5">
        <v>0.26185000000000003</v>
      </c>
      <c r="V4342" s="6">
        <v>6.6870000000000003</v>
      </c>
      <c r="W4342" s="5">
        <v>0.28144999999999998</v>
      </c>
      <c r="X4342" s="6">
        <v>3.1440000000000001</v>
      </c>
      <c r="Y4342" s="5">
        <v>0.21712999999999999</v>
      </c>
      <c r="Z4342" s="6">
        <v>12.56</v>
      </c>
      <c r="AA4342" s="5">
        <v>0.189</v>
      </c>
      <c r="AB4342" s="6">
        <v>13.993</v>
      </c>
      <c r="AC4342" s="5">
        <v>0.12484000000000001</v>
      </c>
      <c r="AD4342" s="6">
        <v>12.803000000000001</v>
      </c>
      <c r="AE4342" s="5">
        <v>0.1017</v>
      </c>
      <c r="AF4342" s="6">
        <v>5.4980000000000002</v>
      </c>
    </row>
    <row r="4343" spans="2:32" x14ac:dyDescent="0.35">
      <c r="B4343" s="1" t="s">
        <v>58</v>
      </c>
      <c r="C4343" s="5">
        <v>0</v>
      </c>
      <c r="D4343" s="6">
        <v>0</v>
      </c>
      <c r="E4343" s="5">
        <v>0</v>
      </c>
      <c r="F4343" s="6">
        <v>0</v>
      </c>
      <c r="G4343" s="5">
        <v>0</v>
      </c>
      <c r="H4343" s="6">
        <v>0</v>
      </c>
      <c r="I4343" s="5">
        <v>0</v>
      </c>
      <c r="J4343" s="6">
        <v>0</v>
      </c>
      <c r="K4343" s="5">
        <v>0</v>
      </c>
      <c r="L4343" s="6">
        <v>0</v>
      </c>
      <c r="M4343" s="5">
        <v>0</v>
      </c>
      <c r="N4343" s="6">
        <v>0</v>
      </c>
      <c r="O4343" s="5">
        <v>0</v>
      </c>
      <c r="P4343" s="6">
        <v>0</v>
      </c>
      <c r="Q4343" s="5">
        <v>0</v>
      </c>
      <c r="R4343" s="6">
        <v>0</v>
      </c>
      <c r="S4343" s="5">
        <v>0</v>
      </c>
      <c r="T4343" s="6">
        <v>0</v>
      </c>
      <c r="U4343" s="5">
        <v>0</v>
      </c>
      <c r="V4343" s="6">
        <v>0</v>
      </c>
      <c r="W4343" s="5">
        <v>0</v>
      </c>
      <c r="X4343" s="6">
        <v>0</v>
      </c>
      <c r="Y4343" s="5">
        <v>0</v>
      </c>
      <c r="Z4343" s="6">
        <v>0</v>
      </c>
      <c r="AA4343" s="5">
        <v>0</v>
      </c>
      <c r="AB4343" s="6">
        <v>0</v>
      </c>
      <c r="AC4343" s="5">
        <v>0</v>
      </c>
      <c r="AD4343" s="6">
        <v>0</v>
      </c>
      <c r="AE4343" s="5">
        <v>0</v>
      </c>
      <c r="AF4343" s="6">
        <v>0</v>
      </c>
    </row>
    <row r="4344" spans="2:32" x14ac:dyDescent="0.35">
      <c r="B4344" s="1" t="s">
        <v>534</v>
      </c>
      <c r="C4344" s="5">
        <v>0</v>
      </c>
      <c r="D4344" s="6">
        <v>0</v>
      </c>
      <c r="E4344" s="5">
        <v>0</v>
      </c>
      <c r="F4344" s="6">
        <v>0</v>
      </c>
      <c r="G4344" s="5">
        <v>0</v>
      </c>
      <c r="H4344" s="6">
        <v>0</v>
      </c>
      <c r="I4344" s="5">
        <v>0</v>
      </c>
      <c r="J4344" s="6">
        <v>0</v>
      </c>
      <c r="K4344" s="5">
        <v>0</v>
      </c>
      <c r="L4344" s="6">
        <v>0</v>
      </c>
      <c r="M4344" s="5">
        <v>0</v>
      </c>
      <c r="N4344" s="6">
        <v>0</v>
      </c>
      <c r="O4344" s="5">
        <v>0</v>
      </c>
      <c r="P4344" s="6">
        <v>0</v>
      </c>
      <c r="Q4344" s="5">
        <v>0</v>
      </c>
      <c r="R4344" s="6">
        <v>0</v>
      </c>
      <c r="S4344" s="5">
        <v>0</v>
      </c>
      <c r="T4344" s="6">
        <v>0</v>
      </c>
      <c r="U4344" s="5">
        <v>0</v>
      </c>
      <c r="V4344" s="6">
        <v>0</v>
      </c>
      <c r="W4344" s="5">
        <v>0</v>
      </c>
      <c r="X4344" s="6">
        <v>0</v>
      </c>
      <c r="Y4344" s="5">
        <v>0</v>
      </c>
      <c r="Z4344" s="6">
        <v>0</v>
      </c>
      <c r="AA4344" s="5">
        <v>0</v>
      </c>
      <c r="AB4344" s="6">
        <v>0</v>
      </c>
      <c r="AC4344" s="5">
        <v>0</v>
      </c>
      <c r="AD4344" s="6">
        <v>0</v>
      </c>
      <c r="AE4344" s="5">
        <v>0</v>
      </c>
      <c r="AF4344" s="6">
        <v>0</v>
      </c>
    </row>
    <row r="4345" spans="2:32" x14ac:dyDescent="0.35">
      <c r="B4345" s="1" t="s">
        <v>535</v>
      </c>
      <c r="C4345" s="5">
        <v>0.19885</v>
      </c>
      <c r="D4345" s="6">
        <v>111.29900000000001</v>
      </c>
      <c r="E4345" s="5">
        <v>0.35105999999999998</v>
      </c>
      <c r="F4345" s="6">
        <v>8.6229999999999993</v>
      </c>
      <c r="G4345" s="5">
        <v>0.51722000000000001</v>
      </c>
      <c r="H4345" s="6">
        <v>18.937999999999999</v>
      </c>
      <c r="I4345" s="5">
        <v>0.33229999999999998</v>
      </c>
      <c r="J4345" s="6">
        <v>7.8179999999999996</v>
      </c>
      <c r="K4345" s="5">
        <v>0.16628999999999999</v>
      </c>
      <c r="L4345" s="6">
        <v>3.512</v>
      </c>
      <c r="M4345" s="5">
        <v>0.30487999999999998</v>
      </c>
      <c r="N4345" s="6">
        <v>6.7309999999999999</v>
      </c>
      <c r="O4345" s="5">
        <v>0.44361</v>
      </c>
      <c r="P4345" s="6">
        <v>6.8639999999999999</v>
      </c>
      <c r="Q4345" s="5">
        <v>0.44467000000000001</v>
      </c>
      <c r="R4345" s="6">
        <v>7.73</v>
      </c>
      <c r="S4345" s="5">
        <v>0.15028</v>
      </c>
      <c r="T4345" s="6">
        <v>11.084</v>
      </c>
      <c r="U4345" s="5">
        <v>0.33621000000000001</v>
      </c>
      <c r="V4345" s="6">
        <v>8.5860000000000003</v>
      </c>
      <c r="W4345" s="5">
        <v>0.22514000000000001</v>
      </c>
      <c r="X4345" s="6">
        <v>2.5150000000000001</v>
      </c>
      <c r="Y4345" s="5">
        <v>3.492E-2</v>
      </c>
      <c r="Z4345" s="6">
        <v>2.02</v>
      </c>
      <c r="AA4345" s="5">
        <v>0.10323</v>
      </c>
      <c r="AB4345" s="6">
        <v>7.6429999999999998</v>
      </c>
      <c r="AC4345" s="5">
        <v>0.16278999999999999</v>
      </c>
      <c r="AD4345" s="6">
        <v>16.695</v>
      </c>
      <c r="AE4345" s="5">
        <v>4.6969999999999998E-2</v>
      </c>
      <c r="AF4345" s="6">
        <v>2.5390000000000001</v>
      </c>
    </row>
    <row r="4346" spans="2:32" x14ac:dyDescent="0.35">
      <c r="B4346" s="1" t="s">
        <v>61</v>
      </c>
      <c r="C4346" s="5">
        <v>1.8E-3</v>
      </c>
      <c r="D4346" s="6">
        <v>1.01</v>
      </c>
      <c r="E4346" s="5">
        <v>0</v>
      </c>
      <c r="F4346" s="6">
        <v>0</v>
      </c>
      <c r="G4346" s="5">
        <v>0</v>
      </c>
      <c r="H4346" s="6">
        <v>0</v>
      </c>
      <c r="I4346" s="5">
        <v>4.2930000000000003E-2</v>
      </c>
      <c r="J4346" s="6">
        <v>1.01</v>
      </c>
      <c r="K4346" s="5">
        <v>0</v>
      </c>
      <c r="L4346" s="6">
        <v>0</v>
      </c>
      <c r="M4346" s="5">
        <v>0</v>
      </c>
      <c r="N4346" s="6">
        <v>0</v>
      </c>
      <c r="O4346" s="5">
        <v>0</v>
      </c>
      <c r="P4346" s="6">
        <v>0</v>
      </c>
      <c r="Q4346" s="5">
        <v>0</v>
      </c>
      <c r="R4346" s="6">
        <v>0</v>
      </c>
      <c r="S4346" s="5">
        <v>0</v>
      </c>
      <c r="T4346" s="6">
        <v>0</v>
      </c>
      <c r="U4346" s="5">
        <v>0</v>
      </c>
      <c r="V4346" s="6">
        <v>0</v>
      </c>
      <c r="W4346" s="5">
        <v>0</v>
      </c>
      <c r="X4346" s="6">
        <v>0</v>
      </c>
      <c r="Y4346" s="5">
        <v>0</v>
      </c>
      <c r="Z4346" s="6">
        <v>0</v>
      </c>
      <c r="AA4346" s="5">
        <v>0</v>
      </c>
      <c r="AB4346" s="6">
        <v>0</v>
      </c>
      <c r="AC4346" s="5">
        <v>0</v>
      </c>
      <c r="AD4346" s="6">
        <v>0</v>
      </c>
      <c r="AE4346" s="5">
        <v>0</v>
      </c>
      <c r="AF4346" s="6">
        <v>0</v>
      </c>
    </row>
    <row r="4347" spans="2:32" x14ac:dyDescent="0.35">
      <c r="B4347" s="1" t="s">
        <v>536</v>
      </c>
      <c r="C4347" s="5">
        <v>1.1979999999999999E-2</v>
      </c>
      <c r="D4347" s="6">
        <v>6.7030000000000003</v>
      </c>
      <c r="E4347" s="5">
        <v>0</v>
      </c>
      <c r="F4347" s="6">
        <v>0</v>
      </c>
      <c r="G4347" s="5">
        <v>0</v>
      </c>
      <c r="H4347" s="6">
        <v>0</v>
      </c>
      <c r="I4347" s="5">
        <v>0</v>
      </c>
      <c r="J4347" s="6">
        <v>0</v>
      </c>
      <c r="K4347" s="5">
        <v>0</v>
      </c>
      <c r="L4347" s="6">
        <v>0</v>
      </c>
      <c r="M4347" s="5">
        <v>0</v>
      </c>
      <c r="N4347" s="6">
        <v>0</v>
      </c>
      <c r="O4347" s="5">
        <v>0</v>
      </c>
      <c r="P4347" s="6">
        <v>0</v>
      </c>
      <c r="Q4347" s="5">
        <v>0</v>
      </c>
      <c r="R4347" s="6">
        <v>0</v>
      </c>
      <c r="S4347" s="5">
        <v>2.8889999999999999E-2</v>
      </c>
      <c r="T4347" s="6">
        <v>2.1309999999999998</v>
      </c>
      <c r="U4347" s="5">
        <v>0</v>
      </c>
      <c r="V4347" s="6">
        <v>0</v>
      </c>
      <c r="W4347" s="5">
        <v>0</v>
      </c>
      <c r="X4347" s="6">
        <v>0</v>
      </c>
      <c r="Y4347" s="5">
        <v>0</v>
      </c>
      <c r="Z4347" s="6">
        <v>0</v>
      </c>
      <c r="AA4347" s="5">
        <v>0</v>
      </c>
      <c r="AB4347" s="6">
        <v>0</v>
      </c>
      <c r="AC4347" s="5">
        <v>4.4580000000000002E-2</v>
      </c>
      <c r="AD4347" s="6">
        <v>4.5720000000000001</v>
      </c>
      <c r="AE4347" s="5">
        <v>0</v>
      </c>
      <c r="AF4347" s="6">
        <v>0</v>
      </c>
    </row>
    <row r="4348" spans="2:32" x14ac:dyDescent="0.35">
      <c r="B4348" s="1" t="s">
        <v>537</v>
      </c>
      <c r="C4348" s="5">
        <v>0</v>
      </c>
      <c r="D4348" s="6">
        <v>0</v>
      </c>
      <c r="E4348" s="5">
        <v>0</v>
      </c>
      <c r="F4348" s="6">
        <v>0</v>
      </c>
      <c r="G4348" s="5">
        <v>0</v>
      </c>
      <c r="H4348" s="6">
        <v>0</v>
      </c>
      <c r="I4348" s="5">
        <v>0</v>
      </c>
      <c r="J4348" s="6">
        <v>0</v>
      </c>
      <c r="K4348" s="5">
        <v>0</v>
      </c>
      <c r="L4348" s="6">
        <v>0</v>
      </c>
      <c r="M4348" s="5">
        <v>0</v>
      </c>
      <c r="N4348" s="6">
        <v>0</v>
      </c>
      <c r="O4348" s="5">
        <v>0</v>
      </c>
      <c r="P4348" s="6">
        <v>0</v>
      </c>
      <c r="Q4348" s="5">
        <v>0</v>
      </c>
      <c r="R4348" s="6">
        <v>0</v>
      </c>
      <c r="S4348" s="5">
        <v>0</v>
      </c>
      <c r="T4348" s="6">
        <v>0</v>
      </c>
      <c r="U4348" s="5">
        <v>0</v>
      </c>
      <c r="V4348" s="6">
        <v>0</v>
      </c>
      <c r="W4348" s="5">
        <v>0</v>
      </c>
      <c r="X4348" s="6">
        <v>0</v>
      </c>
      <c r="Y4348" s="5">
        <v>0</v>
      </c>
      <c r="Z4348" s="6">
        <v>0</v>
      </c>
      <c r="AA4348" s="5">
        <v>0</v>
      </c>
      <c r="AB4348" s="6">
        <v>0</v>
      </c>
      <c r="AC4348" s="5">
        <v>0</v>
      </c>
      <c r="AD4348" s="6">
        <v>0</v>
      </c>
      <c r="AE4348" s="5">
        <v>0</v>
      </c>
      <c r="AF4348" s="6">
        <v>0</v>
      </c>
    </row>
    <row r="4349" spans="2:32" x14ac:dyDescent="0.35">
      <c r="B4349" s="1" t="s">
        <v>538</v>
      </c>
      <c r="C4349" s="5">
        <v>5.6800000000000002E-3</v>
      </c>
      <c r="D4349" s="6">
        <v>3.1789999999999998</v>
      </c>
      <c r="E4349" s="5">
        <v>5.1869999999999999E-2</v>
      </c>
      <c r="F4349" s="6">
        <v>1.274</v>
      </c>
      <c r="G4349" s="5">
        <v>0</v>
      </c>
      <c r="H4349" s="6">
        <v>0</v>
      </c>
      <c r="I4349" s="5">
        <v>0</v>
      </c>
      <c r="J4349" s="6">
        <v>0</v>
      </c>
      <c r="K4349" s="5">
        <v>0</v>
      </c>
      <c r="L4349" s="6">
        <v>0</v>
      </c>
      <c r="M4349" s="5">
        <v>0</v>
      </c>
      <c r="N4349" s="6">
        <v>0</v>
      </c>
      <c r="O4349" s="5">
        <v>1.4149999999999999E-2</v>
      </c>
      <c r="P4349" s="6">
        <v>0.219</v>
      </c>
      <c r="Q4349" s="5">
        <v>9.6990000000000007E-2</v>
      </c>
      <c r="R4349" s="6">
        <v>1.6859999999999999</v>
      </c>
      <c r="S4349" s="5">
        <v>0</v>
      </c>
      <c r="T4349" s="6">
        <v>0</v>
      </c>
      <c r="U4349" s="5">
        <v>0</v>
      </c>
      <c r="V4349" s="6">
        <v>0</v>
      </c>
      <c r="W4349" s="5">
        <v>0</v>
      </c>
      <c r="X4349" s="6">
        <v>0</v>
      </c>
      <c r="Y4349" s="5">
        <v>0</v>
      </c>
      <c r="Z4349" s="6">
        <v>0</v>
      </c>
      <c r="AA4349" s="5">
        <v>0</v>
      </c>
      <c r="AB4349" s="6">
        <v>0</v>
      </c>
      <c r="AC4349" s="5">
        <v>0</v>
      </c>
      <c r="AD4349" s="6">
        <v>0</v>
      </c>
      <c r="AE4349" s="5">
        <v>0</v>
      </c>
      <c r="AF4349" s="6">
        <v>0</v>
      </c>
    </row>
    <row r="4350" spans="2:32" x14ac:dyDescent="0.35">
      <c r="B4350" s="1" t="s">
        <v>539</v>
      </c>
      <c r="C4350" s="5">
        <v>1.1900000000000001E-2</v>
      </c>
      <c r="D4350" s="6">
        <v>6.6580000000000004</v>
      </c>
      <c r="E4350" s="5">
        <v>7.6130000000000003E-2</v>
      </c>
      <c r="F4350" s="6">
        <v>1.87</v>
      </c>
      <c r="G4350" s="5">
        <v>1.1469999999999999E-2</v>
      </c>
      <c r="H4350" s="6">
        <v>0.42</v>
      </c>
      <c r="I4350" s="5">
        <v>0</v>
      </c>
      <c r="J4350" s="6">
        <v>0</v>
      </c>
      <c r="K4350" s="5">
        <v>3.9629999999999999E-2</v>
      </c>
      <c r="L4350" s="6">
        <v>0.83699999999999997</v>
      </c>
      <c r="M4350" s="5">
        <v>0</v>
      </c>
      <c r="N4350" s="6">
        <v>0</v>
      </c>
      <c r="O4350" s="5">
        <v>2.8240000000000001E-2</v>
      </c>
      <c r="P4350" s="6">
        <v>0.437</v>
      </c>
      <c r="Q4350" s="5">
        <v>0</v>
      </c>
      <c r="R4350" s="6">
        <v>0</v>
      </c>
      <c r="S4350" s="5">
        <v>0</v>
      </c>
      <c r="T4350" s="6">
        <v>0</v>
      </c>
      <c r="U4350" s="5">
        <v>0</v>
      </c>
      <c r="V4350" s="6">
        <v>0</v>
      </c>
      <c r="W4350" s="5">
        <v>0</v>
      </c>
      <c r="X4350" s="6">
        <v>0</v>
      </c>
      <c r="Y4350" s="5">
        <v>0</v>
      </c>
      <c r="Z4350" s="6">
        <v>0</v>
      </c>
      <c r="AA4350" s="5">
        <v>2.546E-2</v>
      </c>
      <c r="AB4350" s="6">
        <v>1.885</v>
      </c>
      <c r="AC4350" s="5">
        <v>0</v>
      </c>
      <c r="AD4350" s="6">
        <v>0</v>
      </c>
      <c r="AE4350" s="5">
        <v>2.2360000000000001E-2</v>
      </c>
      <c r="AF4350" s="6">
        <v>1.2090000000000001</v>
      </c>
    </row>
    <row r="4351" spans="2:32" x14ac:dyDescent="0.35">
      <c r="B4351" s="1" t="s">
        <v>540</v>
      </c>
      <c r="C4351" s="5">
        <v>0</v>
      </c>
      <c r="D4351" s="6">
        <v>0</v>
      </c>
      <c r="E4351" s="5">
        <v>0</v>
      </c>
      <c r="F4351" s="6">
        <v>0</v>
      </c>
      <c r="G4351" s="5">
        <v>0</v>
      </c>
      <c r="H4351" s="6">
        <v>0</v>
      </c>
      <c r="I4351" s="5">
        <v>0</v>
      </c>
      <c r="J4351" s="6">
        <v>0</v>
      </c>
      <c r="K4351" s="5">
        <v>0</v>
      </c>
      <c r="L4351" s="6">
        <v>0</v>
      </c>
      <c r="M4351" s="5">
        <v>0</v>
      </c>
      <c r="N4351" s="6">
        <v>0</v>
      </c>
      <c r="O4351" s="5">
        <v>0</v>
      </c>
      <c r="P4351" s="6">
        <v>0</v>
      </c>
      <c r="Q4351" s="5">
        <v>0</v>
      </c>
      <c r="R4351" s="6">
        <v>0</v>
      </c>
      <c r="S4351" s="5">
        <v>0</v>
      </c>
      <c r="T4351" s="6">
        <v>0</v>
      </c>
      <c r="U4351" s="5">
        <v>0</v>
      </c>
      <c r="V4351" s="6">
        <v>0</v>
      </c>
      <c r="W4351" s="5">
        <v>0</v>
      </c>
      <c r="X4351" s="6">
        <v>0</v>
      </c>
      <c r="Y4351" s="5">
        <v>0</v>
      </c>
      <c r="Z4351" s="6">
        <v>0</v>
      </c>
      <c r="AA4351" s="5">
        <v>0</v>
      </c>
      <c r="AB4351" s="6">
        <v>0</v>
      </c>
      <c r="AC4351" s="5">
        <v>0</v>
      </c>
      <c r="AD4351" s="6">
        <v>0</v>
      </c>
      <c r="AE4351" s="5">
        <v>0</v>
      </c>
      <c r="AF4351" s="6">
        <v>0</v>
      </c>
    </row>
    <row r="4352" spans="2:32" x14ac:dyDescent="0.35">
      <c r="B4352" s="2" t="s">
        <v>4</v>
      </c>
    </row>
    <row r="4353" spans="2:32" x14ac:dyDescent="0.35">
      <c r="B4353" s="1" t="s">
        <v>63</v>
      </c>
      <c r="C4353" s="5">
        <v>0</v>
      </c>
      <c r="D4353" s="6">
        <v>0</v>
      </c>
      <c r="E4353" s="5">
        <v>0</v>
      </c>
      <c r="F4353" s="6">
        <v>0</v>
      </c>
      <c r="G4353" s="5">
        <v>0</v>
      </c>
      <c r="H4353" s="6">
        <v>0</v>
      </c>
      <c r="I4353" s="5">
        <v>0</v>
      </c>
      <c r="J4353" s="6">
        <v>0</v>
      </c>
      <c r="K4353" s="5">
        <v>0</v>
      </c>
      <c r="L4353" s="6">
        <v>0</v>
      </c>
      <c r="M4353" s="5">
        <v>0</v>
      </c>
      <c r="N4353" s="6">
        <v>0</v>
      </c>
      <c r="O4353" s="5">
        <v>0</v>
      </c>
      <c r="P4353" s="6">
        <v>0</v>
      </c>
      <c r="Q4353" s="5">
        <v>0</v>
      </c>
      <c r="R4353" s="6">
        <v>0</v>
      </c>
      <c r="S4353" s="5">
        <v>0</v>
      </c>
      <c r="T4353" s="6">
        <v>0</v>
      </c>
      <c r="U4353" s="5">
        <v>0</v>
      </c>
      <c r="V4353" s="6">
        <v>0</v>
      </c>
      <c r="W4353" s="5">
        <v>0</v>
      </c>
      <c r="X4353" s="6">
        <v>0</v>
      </c>
      <c r="Y4353" s="5">
        <v>0</v>
      </c>
      <c r="Z4353" s="6">
        <v>0</v>
      </c>
      <c r="AA4353" s="5">
        <v>0</v>
      </c>
      <c r="AB4353" s="6">
        <v>0</v>
      </c>
      <c r="AC4353" s="5">
        <v>0</v>
      </c>
      <c r="AD4353" s="6">
        <v>0</v>
      </c>
      <c r="AE4353" s="5">
        <v>0</v>
      </c>
      <c r="AF4353" s="6">
        <v>0</v>
      </c>
    </row>
    <row r="4354" spans="2:32" x14ac:dyDescent="0.35">
      <c r="B4354" s="1" t="s">
        <v>541</v>
      </c>
      <c r="C4354" s="5">
        <v>0</v>
      </c>
      <c r="D4354" s="6">
        <v>0</v>
      </c>
      <c r="E4354" s="5">
        <v>0</v>
      </c>
      <c r="F4354" s="6">
        <v>0</v>
      </c>
      <c r="G4354" s="5">
        <v>0</v>
      </c>
      <c r="H4354" s="6">
        <v>0</v>
      </c>
      <c r="I4354" s="5">
        <v>0</v>
      </c>
      <c r="J4354" s="6">
        <v>0</v>
      </c>
      <c r="K4354" s="5">
        <v>0</v>
      </c>
      <c r="L4354" s="6">
        <v>0</v>
      </c>
      <c r="M4354" s="5">
        <v>0</v>
      </c>
      <c r="N4354" s="6">
        <v>0</v>
      </c>
      <c r="O4354" s="5">
        <v>0</v>
      </c>
      <c r="P4354" s="6">
        <v>0</v>
      </c>
      <c r="Q4354" s="5">
        <v>0</v>
      </c>
      <c r="R4354" s="6">
        <v>0</v>
      </c>
      <c r="S4354" s="5">
        <v>0</v>
      </c>
      <c r="T4354" s="6">
        <v>0</v>
      </c>
      <c r="U4354" s="5">
        <v>0</v>
      </c>
      <c r="V4354" s="6">
        <v>0</v>
      </c>
      <c r="W4354" s="5">
        <v>0</v>
      </c>
      <c r="X4354" s="6">
        <v>0</v>
      </c>
      <c r="Y4354" s="5">
        <v>0</v>
      </c>
      <c r="Z4354" s="6">
        <v>0</v>
      </c>
      <c r="AA4354" s="5">
        <v>0</v>
      </c>
      <c r="AB4354" s="6">
        <v>0</v>
      </c>
      <c r="AC4354" s="5">
        <v>0</v>
      </c>
      <c r="AD4354" s="6">
        <v>0</v>
      </c>
      <c r="AE4354" s="5">
        <v>0</v>
      </c>
      <c r="AF4354" s="6">
        <v>0</v>
      </c>
    </row>
    <row r="4355" spans="2:32" x14ac:dyDescent="0.35">
      <c r="B4355" s="1" t="s">
        <v>542</v>
      </c>
      <c r="C4355" s="5">
        <v>0</v>
      </c>
      <c r="D4355" s="6">
        <v>0</v>
      </c>
      <c r="E4355" s="5">
        <v>0</v>
      </c>
      <c r="F4355" s="6">
        <v>0</v>
      </c>
      <c r="G4355" s="5">
        <v>0</v>
      </c>
      <c r="H4355" s="6">
        <v>0</v>
      </c>
      <c r="I4355" s="5">
        <v>0</v>
      </c>
      <c r="J4355" s="6">
        <v>0</v>
      </c>
      <c r="K4355" s="5">
        <v>0</v>
      </c>
      <c r="L4355" s="6">
        <v>0</v>
      </c>
      <c r="M4355" s="5">
        <v>0</v>
      </c>
      <c r="N4355" s="6">
        <v>0</v>
      </c>
      <c r="O4355" s="5">
        <v>0</v>
      </c>
      <c r="P4355" s="6">
        <v>0</v>
      </c>
      <c r="Q4355" s="5">
        <v>0</v>
      </c>
      <c r="R4355" s="6">
        <v>0</v>
      </c>
      <c r="S4355" s="5">
        <v>0</v>
      </c>
      <c r="T4355" s="6">
        <v>0</v>
      </c>
      <c r="U4355" s="5">
        <v>0</v>
      </c>
      <c r="V4355" s="6">
        <v>0</v>
      </c>
      <c r="W4355" s="5">
        <v>0</v>
      </c>
      <c r="X4355" s="6">
        <v>0</v>
      </c>
      <c r="Y4355" s="5">
        <v>0</v>
      </c>
      <c r="Z4355" s="6">
        <v>0</v>
      </c>
      <c r="AA4355" s="5">
        <v>0</v>
      </c>
      <c r="AB4355" s="6">
        <v>0</v>
      </c>
      <c r="AC4355" s="5">
        <v>0</v>
      </c>
      <c r="AD4355" s="6">
        <v>0</v>
      </c>
      <c r="AE4355" s="5">
        <v>0</v>
      </c>
      <c r="AF4355" s="6">
        <v>0</v>
      </c>
    </row>
    <row r="4356" spans="2:32" x14ac:dyDescent="0.35">
      <c r="B4356" s="1" t="s">
        <v>543</v>
      </c>
      <c r="C4356" s="5">
        <v>0</v>
      </c>
      <c r="D4356" s="6">
        <v>0</v>
      </c>
      <c r="E4356" s="5">
        <v>0</v>
      </c>
      <c r="F4356" s="6">
        <v>0</v>
      </c>
      <c r="G4356" s="5">
        <v>0</v>
      </c>
      <c r="H4356" s="6">
        <v>0</v>
      </c>
      <c r="I4356" s="5">
        <v>0</v>
      </c>
      <c r="J4356" s="6">
        <v>0</v>
      </c>
      <c r="K4356" s="5">
        <v>0</v>
      </c>
      <c r="L4356" s="6">
        <v>0</v>
      </c>
      <c r="M4356" s="5">
        <v>0</v>
      </c>
      <c r="N4356" s="6">
        <v>0</v>
      </c>
      <c r="O4356" s="5">
        <v>0</v>
      </c>
      <c r="P4356" s="6">
        <v>0</v>
      </c>
      <c r="Q4356" s="5">
        <v>0</v>
      </c>
      <c r="R4356" s="6">
        <v>0</v>
      </c>
      <c r="S4356" s="5">
        <v>0</v>
      </c>
      <c r="T4356" s="6">
        <v>0</v>
      </c>
      <c r="U4356" s="5">
        <v>0</v>
      </c>
      <c r="V4356" s="6">
        <v>0</v>
      </c>
      <c r="W4356" s="5">
        <v>0</v>
      </c>
      <c r="X4356" s="6">
        <v>0</v>
      </c>
      <c r="Y4356" s="5">
        <v>0</v>
      </c>
      <c r="Z4356" s="6">
        <v>0</v>
      </c>
      <c r="AA4356" s="5">
        <v>0</v>
      </c>
      <c r="AB4356" s="6">
        <v>0</v>
      </c>
      <c r="AC4356" s="5">
        <v>0</v>
      </c>
      <c r="AD4356" s="6">
        <v>0</v>
      </c>
      <c r="AE4356" s="5">
        <v>0</v>
      </c>
      <c r="AF4356" s="6">
        <v>0</v>
      </c>
    </row>
    <row r="4357" spans="2:32" x14ac:dyDescent="0.35">
      <c r="B4357" s="1" t="s">
        <v>544</v>
      </c>
      <c r="C4357" s="5">
        <v>0</v>
      </c>
      <c r="D4357" s="6">
        <v>0</v>
      </c>
      <c r="E4357" s="5">
        <v>0</v>
      </c>
      <c r="F4357" s="6">
        <v>0</v>
      </c>
      <c r="G4357" s="5">
        <v>0</v>
      </c>
      <c r="H4357" s="6">
        <v>0</v>
      </c>
      <c r="I4357" s="5">
        <v>0</v>
      </c>
      <c r="J4357" s="6">
        <v>0</v>
      </c>
      <c r="K4357" s="5">
        <v>0</v>
      </c>
      <c r="L4357" s="6">
        <v>0</v>
      </c>
      <c r="M4357" s="5">
        <v>0</v>
      </c>
      <c r="N4357" s="6">
        <v>0</v>
      </c>
      <c r="O4357" s="5">
        <v>0</v>
      </c>
      <c r="P4357" s="6">
        <v>0</v>
      </c>
      <c r="Q4357" s="5">
        <v>0</v>
      </c>
      <c r="R4357" s="6">
        <v>0</v>
      </c>
      <c r="S4357" s="5">
        <v>0</v>
      </c>
      <c r="T4357" s="6">
        <v>0</v>
      </c>
      <c r="U4357" s="5">
        <v>0</v>
      </c>
      <c r="V4357" s="6">
        <v>0</v>
      </c>
      <c r="W4357" s="5">
        <v>0</v>
      </c>
      <c r="X4357" s="6">
        <v>0</v>
      </c>
      <c r="Y4357" s="5">
        <v>0</v>
      </c>
      <c r="Z4357" s="6">
        <v>0</v>
      </c>
      <c r="AA4357" s="5">
        <v>0</v>
      </c>
      <c r="AB4357" s="6">
        <v>0</v>
      </c>
      <c r="AC4357" s="5">
        <v>0</v>
      </c>
      <c r="AD4357" s="6">
        <v>0</v>
      </c>
      <c r="AE4357" s="5">
        <v>0</v>
      </c>
      <c r="AF4357" s="6">
        <v>0</v>
      </c>
    </row>
    <row r="4358" spans="2:32" x14ac:dyDescent="0.35">
      <c r="B4358" s="1" t="s">
        <v>67</v>
      </c>
      <c r="C4358" s="5">
        <v>1.34E-3</v>
      </c>
      <c r="D4358" s="6">
        <v>0.751</v>
      </c>
      <c r="E4358" s="5">
        <v>0</v>
      </c>
      <c r="F4358" s="6">
        <v>0</v>
      </c>
      <c r="G4358" s="5">
        <v>0</v>
      </c>
      <c r="H4358" s="6">
        <v>0</v>
      </c>
      <c r="I4358" s="5">
        <v>0</v>
      </c>
      <c r="J4358" s="6">
        <v>0</v>
      </c>
      <c r="K4358" s="5">
        <v>0</v>
      </c>
      <c r="L4358" s="6">
        <v>0</v>
      </c>
      <c r="M4358" s="5">
        <v>0</v>
      </c>
      <c r="N4358" s="6">
        <v>0</v>
      </c>
      <c r="O4358" s="5">
        <v>0</v>
      </c>
      <c r="P4358" s="6">
        <v>0</v>
      </c>
      <c r="Q4358" s="5">
        <v>0</v>
      </c>
      <c r="R4358" s="6">
        <v>0</v>
      </c>
      <c r="S4358" s="5">
        <v>0</v>
      </c>
      <c r="T4358" s="6">
        <v>0</v>
      </c>
      <c r="U4358" s="5">
        <v>2.9409999999999999E-2</v>
      </c>
      <c r="V4358" s="6">
        <v>0.751</v>
      </c>
      <c r="W4358" s="5">
        <v>0</v>
      </c>
      <c r="X4358" s="6">
        <v>0</v>
      </c>
      <c r="Y4358" s="5">
        <v>0</v>
      </c>
      <c r="Z4358" s="6">
        <v>0</v>
      </c>
      <c r="AA4358" s="5">
        <v>0</v>
      </c>
      <c r="AB4358" s="6">
        <v>0</v>
      </c>
      <c r="AC4358" s="5">
        <v>0</v>
      </c>
      <c r="AD4358" s="6">
        <v>0</v>
      </c>
      <c r="AE4358" s="5">
        <v>0</v>
      </c>
      <c r="AF4358" s="6">
        <v>0</v>
      </c>
    </row>
    <row r="4359" spans="2:32" x14ac:dyDescent="0.35">
      <c r="B4359" s="1" t="s">
        <v>545</v>
      </c>
      <c r="C4359" s="5">
        <v>0</v>
      </c>
      <c r="D4359" s="6">
        <v>0</v>
      </c>
      <c r="E4359" s="5">
        <v>0</v>
      </c>
      <c r="F4359" s="6">
        <v>0</v>
      </c>
      <c r="G4359" s="5">
        <v>0</v>
      </c>
      <c r="H4359" s="6">
        <v>0</v>
      </c>
      <c r="I4359" s="5">
        <v>0</v>
      </c>
      <c r="J4359" s="6">
        <v>0</v>
      </c>
      <c r="K4359" s="5">
        <v>0</v>
      </c>
      <c r="L4359" s="6">
        <v>0</v>
      </c>
      <c r="M4359" s="5">
        <v>0</v>
      </c>
      <c r="N4359" s="6">
        <v>0</v>
      </c>
      <c r="O4359" s="5">
        <v>0</v>
      </c>
      <c r="P4359" s="6">
        <v>0</v>
      </c>
      <c r="Q4359" s="5">
        <v>0</v>
      </c>
      <c r="R4359" s="6">
        <v>0</v>
      </c>
      <c r="S4359" s="5">
        <v>0</v>
      </c>
      <c r="T4359" s="6">
        <v>0</v>
      </c>
      <c r="U4359" s="5">
        <v>0</v>
      </c>
      <c r="V4359" s="6">
        <v>0</v>
      </c>
      <c r="W4359" s="5">
        <v>0</v>
      </c>
      <c r="X4359" s="6">
        <v>0</v>
      </c>
      <c r="Y4359" s="5">
        <v>0</v>
      </c>
      <c r="Z4359" s="6">
        <v>0</v>
      </c>
      <c r="AA4359" s="5">
        <v>0</v>
      </c>
      <c r="AB4359" s="6">
        <v>0</v>
      </c>
      <c r="AC4359" s="5">
        <v>0</v>
      </c>
      <c r="AD4359" s="6">
        <v>0</v>
      </c>
      <c r="AE4359" s="5">
        <v>0</v>
      </c>
      <c r="AF4359" s="6">
        <v>0</v>
      </c>
    </row>
    <row r="4360" spans="2:32" x14ac:dyDescent="0.35">
      <c r="B4360" s="1" t="s">
        <v>69</v>
      </c>
      <c r="C4360" s="5">
        <v>0</v>
      </c>
      <c r="D4360" s="6">
        <v>0</v>
      </c>
      <c r="E4360" s="5">
        <v>0</v>
      </c>
      <c r="F4360" s="6">
        <v>0</v>
      </c>
      <c r="G4360" s="5">
        <v>0</v>
      </c>
      <c r="H4360" s="6">
        <v>0</v>
      </c>
      <c r="I4360" s="5">
        <v>0</v>
      </c>
      <c r="J4360" s="6">
        <v>0</v>
      </c>
      <c r="K4360" s="5">
        <v>0</v>
      </c>
      <c r="L4360" s="6">
        <v>0</v>
      </c>
      <c r="M4360" s="5">
        <v>0</v>
      </c>
      <c r="N4360" s="6">
        <v>0</v>
      </c>
      <c r="O4360" s="5">
        <v>0</v>
      </c>
      <c r="P4360" s="6">
        <v>0</v>
      </c>
      <c r="Q4360" s="5">
        <v>0</v>
      </c>
      <c r="R4360" s="6">
        <v>0</v>
      </c>
      <c r="S4360" s="5">
        <v>0</v>
      </c>
      <c r="T4360" s="6">
        <v>0</v>
      </c>
      <c r="U4360" s="5">
        <v>0</v>
      </c>
      <c r="V4360" s="6">
        <v>0</v>
      </c>
      <c r="W4360" s="5">
        <v>0</v>
      </c>
      <c r="X4360" s="6">
        <v>0</v>
      </c>
      <c r="Y4360" s="5">
        <v>0</v>
      </c>
      <c r="Z4360" s="6">
        <v>0</v>
      </c>
      <c r="AA4360" s="5">
        <v>0</v>
      </c>
      <c r="AB4360" s="6">
        <v>0</v>
      </c>
      <c r="AC4360" s="5">
        <v>0</v>
      </c>
      <c r="AD4360" s="6">
        <v>0</v>
      </c>
      <c r="AE4360" s="5">
        <v>0</v>
      </c>
      <c r="AF4360" s="6">
        <v>0</v>
      </c>
    </row>
    <row r="4361" spans="2:32" x14ac:dyDescent="0.35">
      <c r="B4361" s="1" t="s">
        <v>546</v>
      </c>
      <c r="C4361" s="5">
        <v>0</v>
      </c>
      <c r="D4361" s="6">
        <v>0</v>
      </c>
      <c r="E4361" s="5">
        <v>0</v>
      </c>
      <c r="F4361" s="6">
        <v>0</v>
      </c>
      <c r="G4361" s="5">
        <v>0</v>
      </c>
      <c r="H4361" s="6">
        <v>0</v>
      </c>
      <c r="I4361" s="5">
        <v>0</v>
      </c>
      <c r="J4361" s="6">
        <v>0</v>
      </c>
      <c r="K4361" s="5">
        <v>0</v>
      </c>
      <c r="L4361" s="6">
        <v>0</v>
      </c>
      <c r="M4361" s="5">
        <v>0</v>
      </c>
      <c r="N4361" s="6">
        <v>0</v>
      </c>
      <c r="O4361" s="5">
        <v>0</v>
      </c>
      <c r="P4361" s="6">
        <v>0</v>
      </c>
      <c r="Q4361" s="5">
        <v>0</v>
      </c>
      <c r="R4361" s="6">
        <v>0</v>
      </c>
      <c r="S4361" s="5">
        <v>0</v>
      </c>
      <c r="T4361" s="6">
        <v>0</v>
      </c>
      <c r="U4361" s="5">
        <v>0</v>
      </c>
      <c r="V4361" s="6">
        <v>0</v>
      </c>
      <c r="W4361" s="5">
        <v>0</v>
      </c>
      <c r="X4361" s="6">
        <v>0</v>
      </c>
      <c r="Y4361" s="5">
        <v>0</v>
      </c>
      <c r="Z4361" s="6">
        <v>0</v>
      </c>
      <c r="AA4361" s="5">
        <v>0</v>
      </c>
      <c r="AB4361" s="6">
        <v>0</v>
      </c>
      <c r="AC4361" s="5">
        <v>0</v>
      </c>
      <c r="AD4361" s="6">
        <v>0</v>
      </c>
      <c r="AE4361" s="5">
        <v>0</v>
      </c>
      <c r="AF4361" s="6">
        <v>0</v>
      </c>
    </row>
    <row r="4362" spans="2:32" x14ac:dyDescent="0.35">
      <c r="B4362" s="1" t="s">
        <v>547</v>
      </c>
      <c r="C4362" s="5">
        <v>0</v>
      </c>
      <c r="D4362" s="6">
        <v>0</v>
      </c>
      <c r="E4362" s="5">
        <v>0</v>
      </c>
      <c r="F4362" s="6">
        <v>0</v>
      </c>
      <c r="G4362" s="5">
        <v>0</v>
      </c>
      <c r="H4362" s="6">
        <v>0</v>
      </c>
      <c r="I4362" s="5">
        <v>0</v>
      </c>
      <c r="J4362" s="6">
        <v>0</v>
      </c>
      <c r="K4362" s="5">
        <v>0</v>
      </c>
      <c r="L4362" s="6">
        <v>0</v>
      </c>
      <c r="M4362" s="5">
        <v>0</v>
      </c>
      <c r="N4362" s="6">
        <v>0</v>
      </c>
      <c r="O4362" s="5">
        <v>0</v>
      </c>
      <c r="P4362" s="6">
        <v>0</v>
      </c>
      <c r="Q4362" s="5">
        <v>0</v>
      </c>
      <c r="R4362" s="6">
        <v>0</v>
      </c>
      <c r="S4362" s="5">
        <v>0</v>
      </c>
      <c r="T4362" s="6">
        <v>0</v>
      </c>
      <c r="U4362" s="5">
        <v>0</v>
      </c>
      <c r="V4362" s="6">
        <v>0</v>
      </c>
      <c r="W4362" s="5">
        <v>0</v>
      </c>
      <c r="X4362" s="6">
        <v>0</v>
      </c>
      <c r="Y4362" s="5">
        <v>0</v>
      </c>
      <c r="Z4362" s="6">
        <v>0</v>
      </c>
      <c r="AA4362" s="5">
        <v>0</v>
      </c>
      <c r="AB4362" s="6">
        <v>0</v>
      </c>
      <c r="AC4362" s="5">
        <v>0</v>
      </c>
      <c r="AD4362" s="6">
        <v>0</v>
      </c>
      <c r="AE4362" s="5">
        <v>0</v>
      </c>
      <c r="AF4362" s="6">
        <v>0</v>
      </c>
    </row>
    <row r="4363" spans="2:32" x14ac:dyDescent="0.35">
      <c r="B4363" s="1" t="s">
        <v>78</v>
      </c>
      <c r="C4363" s="5">
        <v>0</v>
      </c>
      <c r="D4363" s="6">
        <v>0</v>
      </c>
      <c r="E4363" s="5">
        <v>0</v>
      </c>
      <c r="F4363" s="6">
        <v>0</v>
      </c>
      <c r="G4363" s="5">
        <v>0</v>
      </c>
      <c r="H4363" s="6">
        <v>0</v>
      </c>
      <c r="I4363" s="5">
        <v>0</v>
      </c>
      <c r="J4363" s="6">
        <v>0</v>
      </c>
      <c r="K4363" s="5">
        <v>0</v>
      </c>
      <c r="L4363" s="6">
        <v>0</v>
      </c>
      <c r="M4363" s="5">
        <v>0</v>
      </c>
      <c r="N4363" s="6">
        <v>0</v>
      </c>
      <c r="O4363" s="5">
        <v>0</v>
      </c>
      <c r="P4363" s="6">
        <v>0</v>
      </c>
      <c r="Q4363" s="5">
        <v>0</v>
      </c>
      <c r="R4363" s="6">
        <v>0</v>
      </c>
      <c r="S4363" s="5">
        <v>0</v>
      </c>
      <c r="T4363" s="6">
        <v>0</v>
      </c>
      <c r="U4363" s="5">
        <v>0</v>
      </c>
      <c r="V4363" s="6">
        <v>0</v>
      </c>
      <c r="W4363" s="5">
        <v>0</v>
      </c>
      <c r="X4363" s="6">
        <v>0</v>
      </c>
      <c r="Y4363" s="5">
        <v>0</v>
      </c>
      <c r="Z4363" s="6">
        <v>0</v>
      </c>
      <c r="AA4363" s="5">
        <v>0</v>
      </c>
      <c r="AB4363" s="6">
        <v>0</v>
      </c>
      <c r="AC4363" s="5">
        <v>0</v>
      </c>
      <c r="AD4363" s="6">
        <v>0</v>
      </c>
      <c r="AE4363" s="5">
        <v>0</v>
      </c>
      <c r="AF4363" s="6">
        <v>0</v>
      </c>
    </row>
    <row r="4364" spans="2:32" x14ac:dyDescent="0.35">
      <c r="B4364" s="1" t="s">
        <v>548</v>
      </c>
      <c r="C4364" s="5">
        <v>0</v>
      </c>
      <c r="D4364" s="6">
        <v>0</v>
      </c>
      <c r="E4364" s="5">
        <v>0</v>
      </c>
      <c r="F4364" s="6">
        <v>0</v>
      </c>
      <c r="G4364" s="5">
        <v>0</v>
      </c>
      <c r="H4364" s="6">
        <v>0</v>
      </c>
      <c r="I4364" s="5">
        <v>0</v>
      </c>
      <c r="J4364" s="6">
        <v>0</v>
      </c>
      <c r="K4364" s="5">
        <v>0</v>
      </c>
      <c r="L4364" s="6">
        <v>0</v>
      </c>
      <c r="M4364" s="5">
        <v>0</v>
      </c>
      <c r="N4364" s="6">
        <v>0</v>
      </c>
      <c r="O4364" s="5">
        <v>0</v>
      </c>
      <c r="P4364" s="6">
        <v>0</v>
      </c>
      <c r="Q4364" s="5">
        <v>0</v>
      </c>
      <c r="R4364" s="6">
        <v>0</v>
      </c>
      <c r="S4364" s="5">
        <v>0</v>
      </c>
      <c r="T4364" s="6">
        <v>0</v>
      </c>
      <c r="U4364" s="5">
        <v>0</v>
      </c>
      <c r="V4364" s="6">
        <v>0</v>
      </c>
      <c r="W4364" s="5">
        <v>0</v>
      </c>
      <c r="X4364" s="6">
        <v>0</v>
      </c>
      <c r="Y4364" s="5">
        <v>0</v>
      </c>
      <c r="Z4364" s="6">
        <v>0</v>
      </c>
      <c r="AA4364" s="5">
        <v>0</v>
      </c>
      <c r="AB4364" s="6">
        <v>0</v>
      </c>
      <c r="AC4364" s="5">
        <v>0</v>
      </c>
      <c r="AD4364" s="6">
        <v>0</v>
      </c>
      <c r="AE4364" s="5">
        <v>0</v>
      </c>
      <c r="AF4364" s="6">
        <v>0</v>
      </c>
    </row>
    <row r="4365" spans="2:32" x14ac:dyDescent="0.35">
      <c r="B4365" s="1" t="s">
        <v>549</v>
      </c>
      <c r="C4365" s="5">
        <v>0</v>
      </c>
      <c r="D4365" s="6">
        <v>0</v>
      </c>
      <c r="E4365" s="5">
        <v>0</v>
      </c>
      <c r="F4365" s="6">
        <v>0</v>
      </c>
      <c r="G4365" s="5">
        <v>0</v>
      </c>
      <c r="H4365" s="6">
        <v>0</v>
      </c>
      <c r="I4365" s="5">
        <v>0</v>
      </c>
      <c r="J4365" s="6">
        <v>0</v>
      </c>
      <c r="K4365" s="5">
        <v>0</v>
      </c>
      <c r="L4365" s="6">
        <v>0</v>
      </c>
      <c r="M4365" s="5">
        <v>0</v>
      </c>
      <c r="N4365" s="6">
        <v>0</v>
      </c>
      <c r="O4365" s="5">
        <v>0</v>
      </c>
      <c r="P4365" s="6">
        <v>0</v>
      </c>
      <c r="Q4365" s="5">
        <v>0</v>
      </c>
      <c r="R4365" s="6">
        <v>0</v>
      </c>
      <c r="S4365" s="5">
        <v>0</v>
      </c>
      <c r="T4365" s="6">
        <v>0</v>
      </c>
      <c r="U4365" s="5">
        <v>0</v>
      </c>
      <c r="V4365" s="6">
        <v>0</v>
      </c>
      <c r="W4365" s="5">
        <v>0</v>
      </c>
      <c r="X4365" s="6">
        <v>0</v>
      </c>
      <c r="Y4365" s="5">
        <v>0</v>
      </c>
      <c r="Z4365" s="6">
        <v>0</v>
      </c>
      <c r="AA4365" s="5">
        <v>0</v>
      </c>
      <c r="AB4365" s="6">
        <v>0</v>
      </c>
      <c r="AC4365" s="5">
        <v>0</v>
      </c>
      <c r="AD4365" s="6">
        <v>0</v>
      </c>
      <c r="AE4365" s="5">
        <v>0</v>
      </c>
      <c r="AF4365" s="6">
        <v>0</v>
      </c>
    </row>
    <row r="4366" spans="2:32" x14ac:dyDescent="0.35">
      <c r="B4366" s="1" t="s">
        <v>550</v>
      </c>
      <c r="C4366" s="5">
        <v>0</v>
      </c>
      <c r="D4366" s="6">
        <v>0</v>
      </c>
      <c r="E4366" s="5">
        <v>0</v>
      </c>
      <c r="F4366" s="6">
        <v>0</v>
      </c>
      <c r="G4366" s="5">
        <v>0</v>
      </c>
      <c r="H4366" s="6">
        <v>0</v>
      </c>
      <c r="I4366" s="5">
        <v>0</v>
      </c>
      <c r="J4366" s="6">
        <v>0</v>
      </c>
      <c r="K4366" s="5">
        <v>0</v>
      </c>
      <c r="L4366" s="6">
        <v>0</v>
      </c>
      <c r="M4366" s="5">
        <v>0</v>
      </c>
      <c r="N4366" s="6">
        <v>0</v>
      </c>
      <c r="O4366" s="5">
        <v>0</v>
      </c>
      <c r="P4366" s="6">
        <v>0</v>
      </c>
      <c r="Q4366" s="5">
        <v>0</v>
      </c>
      <c r="R4366" s="6">
        <v>0</v>
      </c>
      <c r="S4366" s="5">
        <v>0</v>
      </c>
      <c r="T4366" s="6">
        <v>0</v>
      </c>
      <c r="U4366" s="5">
        <v>0</v>
      </c>
      <c r="V4366" s="6">
        <v>0</v>
      </c>
      <c r="W4366" s="5">
        <v>0</v>
      </c>
      <c r="X4366" s="6">
        <v>0</v>
      </c>
      <c r="Y4366" s="5">
        <v>0</v>
      </c>
      <c r="Z4366" s="6">
        <v>0</v>
      </c>
      <c r="AA4366" s="5">
        <v>0</v>
      </c>
      <c r="AB4366" s="6">
        <v>0</v>
      </c>
      <c r="AC4366" s="5">
        <v>0</v>
      </c>
      <c r="AD4366" s="6">
        <v>0</v>
      </c>
      <c r="AE4366" s="5">
        <v>0</v>
      </c>
      <c r="AF4366" s="6">
        <v>0</v>
      </c>
    </row>
    <row r="4367" spans="2:32" x14ac:dyDescent="0.35">
      <c r="B4367" s="1" t="s">
        <v>551</v>
      </c>
      <c r="C4367" s="5">
        <v>0</v>
      </c>
      <c r="D4367" s="6">
        <v>0</v>
      </c>
      <c r="E4367" s="5">
        <v>0</v>
      </c>
      <c r="F4367" s="6">
        <v>0</v>
      </c>
      <c r="G4367" s="5">
        <v>0</v>
      </c>
      <c r="H4367" s="6">
        <v>0</v>
      </c>
      <c r="I4367" s="5">
        <v>0</v>
      </c>
      <c r="J4367" s="6">
        <v>0</v>
      </c>
      <c r="K4367" s="5">
        <v>0</v>
      </c>
      <c r="L4367" s="6">
        <v>0</v>
      </c>
      <c r="M4367" s="5">
        <v>0</v>
      </c>
      <c r="N4367" s="6">
        <v>0</v>
      </c>
      <c r="O4367" s="5">
        <v>0</v>
      </c>
      <c r="P4367" s="6">
        <v>0</v>
      </c>
      <c r="Q4367" s="5">
        <v>0</v>
      </c>
      <c r="R4367" s="6">
        <v>0</v>
      </c>
      <c r="S4367" s="5">
        <v>0</v>
      </c>
      <c r="T4367" s="6">
        <v>0</v>
      </c>
      <c r="U4367" s="5">
        <v>0</v>
      </c>
      <c r="V4367" s="6">
        <v>0</v>
      </c>
      <c r="W4367" s="5">
        <v>0</v>
      </c>
      <c r="X4367" s="6">
        <v>0</v>
      </c>
      <c r="Y4367" s="5">
        <v>0</v>
      </c>
      <c r="Z4367" s="6">
        <v>0</v>
      </c>
      <c r="AA4367" s="5">
        <v>0</v>
      </c>
      <c r="AB4367" s="6">
        <v>0</v>
      </c>
      <c r="AC4367" s="5">
        <v>0</v>
      </c>
      <c r="AD4367" s="6">
        <v>0</v>
      </c>
      <c r="AE4367" s="5">
        <v>0</v>
      </c>
      <c r="AF4367" s="6">
        <v>0</v>
      </c>
    </row>
    <row r="4368" spans="2:32" x14ac:dyDescent="0.35">
      <c r="B4368" s="1" t="s">
        <v>552</v>
      </c>
      <c r="C4368" s="5">
        <v>0</v>
      </c>
      <c r="D4368" s="6">
        <v>0</v>
      </c>
      <c r="E4368" s="5">
        <v>0</v>
      </c>
      <c r="F4368" s="6">
        <v>0</v>
      </c>
      <c r="G4368" s="5">
        <v>0</v>
      </c>
      <c r="H4368" s="6">
        <v>0</v>
      </c>
      <c r="I4368" s="5">
        <v>0</v>
      </c>
      <c r="J4368" s="6">
        <v>0</v>
      </c>
      <c r="K4368" s="5">
        <v>0</v>
      </c>
      <c r="L4368" s="6">
        <v>0</v>
      </c>
      <c r="M4368" s="5">
        <v>0</v>
      </c>
      <c r="N4368" s="6">
        <v>0</v>
      </c>
      <c r="O4368" s="5">
        <v>0</v>
      </c>
      <c r="P4368" s="6">
        <v>0</v>
      </c>
      <c r="Q4368" s="5">
        <v>0</v>
      </c>
      <c r="R4368" s="6">
        <v>0</v>
      </c>
      <c r="S4368" s="5">
        <v>0</v>
      </c>
      <c r="T4368" s="6">
        <v>0</v>
      </c>
      <c r="U4368" s="5">
        <v>0</v>
      </c>
      <c r="V4368" s="6">
        <v>0</v>
      </c>
      <c r="W4368" s="5">
        <v>0</v>
      </c>
      <c r="X4368" s="6">
        <v>0</v>
      </c>
      <c r="Y4368" s="5">
        <v>0</v>
      </c>
      <c r="Z4368" s="6">
        <v>0</v>
      </c>
      <c r="AA4368" s="5">
        <v>0</v>
      </c>
      <c r="AB4368" s="6">
        <v>0</v>
      </c>
      <c r="AC4368" s="5">
        <v>0</v>
      </c>
      <c r="AD4368" s="6">
        <v>0</v>
      </c>
      <c r="AE4368" s="5">
        <v>0</v>
      </c>
      <c r="AF4368" s="6">
        <v>0</v>
      </c>
    </row>
    <row r="4369" spans="2:32" x14ac:dyDescent="0.35">
      <c r="B4369" s="2" t="s">
        <v>5</v>
      </c>
    </row>
    <row r="4370" spans="2:32" x14ac:dyDescent="0.35">
      <c r="B4370" s="1" t="s">
        <v>80</v>
      </c>
      <c r="C4370" s="5">
        <v>0</v>
      </c>
      <c r="D4370" s="6">
        <v>0</v>
      </c>
      <c r="E4370" s="5">
        <v>0</v>
      </c>
      <c r="F4370" s="6">
        <v>0</v>
      </c>
      <c r="G4370" s="5">
        <v>0</v>
      </c>
      <c r="H4370" s="6">
        <v>0</v>
      </c>
      <c r="I4370" s="5">
        <v>0</v>
      </c>
      <c r="J4370" s="6">
        <v>0</v>
      </c>
      <c r="K4370" s="5">
        <v>0</v>
      </c>
      <c r="L4370" s="6">
        <v>0</v>
      </c>
      <c r="M4370" s="5">
        <v>0</v>
      </c>
      <c r="N4370" s="6">
        <v>0</v>
      </c>
      <c r="O4370" s="5">
        <v>0</v>
      </c>
      <c r="P4370" s="6">
        <v>0</v>
      </c>
      <c r="Q4370" s="5">
        <v>0</v>
      </c>
      <c r="R4370" s="6">
        <v>0</v>
      </c>
      <c r="S4370" s="5">
        <v>0</v>
      </c>
      <c r="T4370" s="6">
        <v>0</v>
      </c>
      <c r="U4370" s="5">
        <v>0</v>
      </c>
      <c r="V4370" s="6">
        <v>0</v>
      </c>
      <c r="W4370" s="5">
        <v>0</v>
      </c>
      <c r="X4370" s="6">
        <v>0</v>
      </c>
      <c r="Y4370" s="5">
        <v>0</v>
      </c>
      <c r="Z4370" s="6">
        <v>0</v>
      </c>
      <c r="AA4370" s="5">
        <v>0</v>
      </c>
      <c r="AB4370" s="6">
        <v>0</v>
      </c>
      <c r="AC4370" s="5">
        <v>0</v>
      </c>
      <c r="AD4370" s="6">
        <v>0</v>
      </c>
      <c r="AE4370" s="5">
        <v>0</v>
      </c>
      <c r="AF4370" s="6">
        <v>0</v>
      </c>
    </row>
    <row r="4371" spans="2:32" x14ac:dyDescent="0.35">
      <c r="B4371" s="1" t="s">
        <v>81</v>
      </c>
      <c r="C4371" s="5">
        <v>4.8300000000000001E-3</v>
      </c>
      <c r="D4371" s="6">
        <v>2.706</v>
      </c>
      <c r="E4371" s="5">
        <v>0</v>
      </c>
      <c r="F4371" s="6">
        <v>0</v>
      </c>
      <c r="G4371" s="5">
        <v>0</v>
      </c>
      <c r="H4371" s="6">
        <v>0</v>
      </c>
      <c r="I4371" s="5">
        <v>0</v>
      </c>
      <c r="J4371" s="6">
        <v>0</v>
      </c>
      <c r="K4371" s="5">
        <v>3.9629999999999999E-2</v>
      </c>
      <c r="L4371" s="6">
        <v>0.83699999999999997</v>
      </c>
      <c r="M4371" s="5">
        <v>0</v>
      </c>
      <c r="N4371" s="6">
        <v>0</v>
      </c>
      <c r="O4371" s="5">
        <v>0</v>
      </c>
      <c r="P4371" s="6">
        <v>0</v>
      </c>
      <c r="Q4371" s="5">
        <v>0</v>
      </c>
      <c r="R4371" s="6">
        <v>0</v>
      </c>
      <c r="S4371" s="5">
        <v>0</v>
      </c>
      <c r="T4371" s="6">
        <v>0</v>
      </c>
      <c r="U4371" s="5">
        <v>0</v>
      </c>
      <c r="V4371" s="6">
        <v>0</v>
      </c>
      <c r="W4371" s="5">
        <v>0</v>
      </c>
      <c r="X4371" s="6">
        <v>0</v>
      </c>
      <c r="Y4371" s="5">
        <v>0</v>
      </c>
      <c r="Z4371" s="6">
        <v>0</v>
      </c>
      <c r="AA4371" s="5">
        <v>0</v>
      </c>
      <c r="AB4371" s="6">
        <v>0</v>
      </c>
      <c r="AC4371" s="5">
        <v>0</v>
      </c>
      <c r="AD4371" s="6">
        <v>0</v>
      </c>
      <c r="AE4371" s="5">
        <v>3.4549999999999997E-2</v>
      </c>
      <c r="AF4371" s="6">
        <v>1.8680000000000001</v>
      </c>
    </row>
    <row r="4372" spans="2:32" x14ac:dyDescent="0.35">
      <c r="B4372" s="1" t="s">
        <v>553</v>
      </c>
      <c r="C4372" s="5">
        <v>2.7899999999999999E-3</v>
      </c>
      <c r="D4372" s="6">
        <v>1.56</v>
      </c>
      <c r="E4372" s="5">
        <v>0</v>
      </c>
      <c r="F4372" s="6">
        <v>0</v>
      </c>
      <c r="G4372" s="5">
        <v>0</v>
      </c>
      <c r="H4372" s="6">
        <v>0</v>
      </c>
      <c r="I4372" s="5">
        <v>0</v>
      </c>
      <c r="J4372" s="6">
        <v>0</v>
      </c>
      <c r="K4372" s="5">
        <v>0</v>
      </c>
      <c r="L4372" s="6">
        <v>0</v>
      </c>
      <c r="M4372" s="5">
        <v>0</v>
      </c>
      <c r="N4372" s="6">
        <v>0</v>
      </c>
      <c r="O4372" s="5">
        <v>0</v>
      </c>
      <c r="P4372" s="6">
        <v>0</v>
      </c>
      <c r="Q4372" s="5">
        <v>0</v>
      </c>
      <c r="R4372" s="6">
        <v>0</v>
      </c>
      <c r="S4372" s="5">
        <v>0</v>
      </c>
      <c r="T4372" s="6">
        <v>0</v>
      </c>
      <c r="U4372" s="5">
        <v>6.1089999999999998E-2</v>
      </c>
      <c r="V4372" s="6">
        <v>1.56</v>
      </c>
      <c r="W4372" s="5">
        <v>0</v>
      </c>
      <c r="X4372" s="6">
        <v>0</v>
      </c>
      <c r="Y4372" s="5">
        <v>0</v>
      </c>
      <c r="Z4372" s="6">
        <v>0</v>
      </c>
      <c r="AA4372" s="5">
        <v>0</v>
      </c>
      <c r="AB4372" s="6">
        <v>0</v>
      </c>
      <c r="AC4372" s="5">
        <v>0</v>
      </c>
      <c r="AD4372" s="6">
        <v>0</v>
      </c>
      <c r="AE4372" s="5">
        <v>0</v>
      </c>
      <c r="AF4372" s="6">
        <v>0</v>
      </c>
    </row>
    <row r="4373" spans="2:32" x14ac:dyDescent="0.35">
      <c r="B4373" s="1" t="s">
        <v>85</v>
      </c>
      <c r="C4373" s="5">
        <v>0</v>
      </c>
      <c r="D4373" s="6">
        <v>0</v>
      </c>
      <c r="E4373" s="5">
        <v>0</v>
      </c>
      <c r="F4373" s="6">
        <v>0</v>
      </c>
      <c r="G4373" s="5">
        <v>0</v>
      </c>
      <c r="H4373" s="6">
        <v>0</v>
      </c>
      <c r="I4373" s="5">
        <v>0</v>
      </c>
      <c r="J4373" s="6">
        <v>0</v>
      </c>
      <c r="K4373" s="5">
        <v>0</v>
      </c>
      <c r="L4373" s="6">
        <v>0</v>
      </c>
      <c r="M4373" s="5">
        <v>0</v>
      </c>
      <c r="N4373" s="6">
        <v>0</v>
      </c>
      <c r="O4373" s="5">
        <v>0</v>
      </c>
      <c r="P4373" s="6">
        <v>0</v>
      </c>
      <c r="Q4373" s="5">
        <v>0</v>
      </c>
      <c r="R4373" s="6">
        <v>0</v>
      </c>
      <c r="S4373" s="5">
        <v>0</v>
      </c>
      <c r="T4373" s="6">
        <v>0</v>
      </c>
      <c r="U4373" s="5">
        <v>0</v>
      </c>
      <c r="V4373" s="6">
        <v>0</v>
      </c>
      <c r="W4373" s="5">
        <v>0</v>
      </c>
      <c r="X4373" s="6">
        <v>0</v>
      </c>
      <c r="Y4373" s="5">
        <v>0</v>
      </c>
      <c r="Z4373" s="6">
        <v>0</v>
      </c>
      <c r="AA4373" s="5">
        <v>0</v>
      </c>
      <c r="AB4373" s="6">
        <v>0</v>
      </c>
      <c r="AC4373" s="5">
        <v>0</v>
      </c>
      <c r="AD4373" s="6">
        <v>0</v>
      </c>
      <c r="AE4373" s="5">
        <v>0</v>
      </c>
      <c r="AF4373" s="6">
        <v>0</v>
      </c>
    </row>
    <row r="4374" spans="2:32" x14ac:dyDescent="0.35">
      <c r="B4374" s="1" t="s">
        <v>554</v>
      </c>
      <c r="C4374" s="5">
        <v>0</v>
      </c>
      <c r="D4374" s="6">
        <v>0</v>
      </c>
      <c r="E4374" s="5">
        <v>0</v>
      </c>
      <c r="F4374" s="6">
        <v>0</v>
      </c>
      <c r="G4374" s="5">
        <v>0</v>
      </c>
      <c r="H4374" s="6">
        <v>0</v>
      </c>
      <c r="I4374" s="5">
        <v>0</v>
      </c>
      <c r="J4374" s="6">
        <v>0</v>
      </c>
      <c r="K4374" s="5">
        <v>0</v>
      </c>
      <c r="L4374" s="6">
        <v>0</v>
      </c>
      <c r="M4374" s="5">
        <v>0</v>
      </c>
      <c r="N4374" s="6">
        <v>0</v>
      </c>
      <c r="O4374" s="5">
        <v>0</v>
      </c>
      <c r="P4374" s="6">
        <v>0</v>
      </c>
      <c r="Q4374" s="5">
        <v>0</v>
      </c>
      <c r="R4374" s="6">
        <v>0</v>
      </c>
      <c r="S4374" s="5">
        <v>0</v>
      </c>
      <c r="T4374" s="6">
        <v>0</v>
      </c>
      <c r="U4374" s="5">
        <v>0</v>
      </c>
      <c r="V4374" s="6">
        <v>0</v>
      </c>
      <c r="W4374" s="5">
        <v>0</v>
      </c>
      <c r="X4374" s="6">
        <v>0</v>
      </c>
      <c r="Y4374" s="5">
        <v>0</v>
      </c>
      <c r="Z4374" s="6">
        <v>0</v>
      </c>
      <c r="AA4374" s="5">
        <v>0</v>
      </c>
      <c r="AB4374" s="6">
        <v>0</v>
      </c>
      <c r="AC4374" s="5">
        <v>0</v>
      </c>
      <c r="AD4374" s="6">
        <v>0</v>
      </c>
      <c r="AE4374" s="5">
        <v>0</v>
      </c>
      <c r="AF4374" s="6">
        <v>0</v>
      </c>
    </row>
    <row r="4375" spans="2:32" x14ac:dyDescent="0.35">
      <c r="B4375" s="1" t="s">
        <v>555</v>
      </c>
      <c r="C4375" s="5">
        <v>0</v>
      </c>
      <c r="D4375" s="6">
        <v>0</v>
      </c>
      <c r="E4375" s="5">
        <v>0</v>
      </c>
      <c r="F4375" s="6">
        <v>0</v>
      </c>
      <c r="G4375" s="5">
        <v>0</v>
      </c>
      <c r="H4375" s="6">
        <v>0</v>
      </c>
      <c r="I4375" s="5">
        <v>0</v>
      </c>
      <c r="J4375" s="6">
        <v>0</v>
      </c>
      <c r="K4375" s="5">
        <v>0</v>
      </c>
      <c r="L4375" s="6">
        <v>0</v>
      </c>
      <c r="M4375" s="5">
        <v>0</v>
      </c>
      <c r="N4375" s="6">
        <v>0</v>
      </c>
      <c r="O4375" s="5">
        <v>0</v>
      </c>
      <c r="P4375" s="6">
        <v>0</v>
      </c>
      <c r="Q4375" s="5">
        <v>0</v>
      </c>
      <c r="R4375" s="6">
        <v>0</v>
      </c>
      <c r="S4375" s="5">
        <v>0</v>
      </c>
      <c r="T4375" s="6">
        <v>0</v>
      </c>
      <c r="U4375" s="5">
        <v>0</v>
      </c>
      <c r="V4375" s="6">
        <v>0</v>
      </c>
      <c r="W4375" s="5">
        <v>0</v>
      </c>
      <c r="X4375" s="6">
        <v>0</v>
      </c>
      <c r="Y4375" s="5">
        <v>0</v>
      </c>
      <c r="Z4375" s="6">
        <v>0</v>
      </c>
      <c r="AA4375" s="5">
        <v>0</v>
      </c>
      <c r="AB4375" s="6">
        <v>0</v>
      </c>
      <c r="AC4375" s="5">
        <v>0</v>
      </c>
      <c r="AD4375" s="6">
        <v>0</v>
      </c>
      <c r="AE4375" s="5">
        <v>0</v>
      </c>
      <c r="AF4375" s="6">
        <v>0</v>
      </c>
    </row>
    <row r="4376" spans="2:32" x14ac:dyDescent="0.35">
      <c r="B4376" s="1" t="s">
        <v>88</v>
      </c>
      <c r="C4376" s="5">
        <v>0</v>
      </c>
      <c r="D4376" s="6">
        <v>0</v>
      </c>
      <c r="E4376" s="5">
        <v>0</v>
      </c>
      <c r="F4376" s="6">
        <v>0</v>
      </c>
      <c r="G4376" s="5">
        <v>0</v>
      </c>
      <c r="H4376" s="6">
        <v>0</v>
      </c>
      <c r="I4376" s="5">
        <v>0</v>
      </c>
      <c r="J4376" s="6">
        <v>0</v>
      </c>
      <c r="K4376" s="5">
        <v>0</v>
      </c>
      <c r="L4376" s="6">
        <v>0</v>
      </c>
      <c r="M4376" s="5">
        <v>0</v>
      </c>
      <c r="N4376" s="6">
        <v>0</v>
      </c>
      <c r="O4376" s="5">
        <v>0</v>
      </c>
      <c r="P4376" s="6">
        <v>0</v>
      </c>
      <c r="Q4376" s="5">
        <v>0</v>
      </c>
      <c r="R4376" s="6">
        <v>0</v>
      </c>
      <c r="S4376" s="5">
        <v>0</v>
      </c>
      <c r="T4376" s="6">
        <v>0</v>
      </c>
      <c r="U4376" s="5">
        <v>0</v>
      </c>
      <c r="V4376" s="6">
        <v>0</v>
      </c>
      <c r="W4376" s="5">
        <v>0</v>
      </c>
      <c r="X4376" s="6">
        <v>0</v>
      </c>
      <c r="Y4376" s="5">
        <v>0</v>
      </c>
      <c r="Z4376" s="6">
        <v>0</v>
      </c>
      <c r="AA4376" s="5">
        <v>0</v>
      </c>
      <c r="AB4376" s="6">
        <v>0</v>
      </c>
      <c r="AC4376" s="5">
        <v>0</v>
      </c>
      <c r="AD4376" s="6">
        <v>0</v>
      </c>
      <c r="AE4376" s="5">
        <v>0</v>
      </c>
      <c r="AF4376" s="6">
        <v>0</v>
      </c>
    </row>
    <row r="4377" spans="2:32" x14ac:dyDescent="0.35">
      <c r="B4377" s="1" t="s">
        <v>556</v>
      </c>
      <c r="C4377" s="5">
        <v>0</v>
      </c>
      <c r="D4377" s="6">
        <v>0</v>
      </c>
      <c r="E4377" s="5">
        <v>0</v>
      </c>
      <c r="F4377" s="6">
        <v>0</v>
      </c>
      <c r="G4377" s="5">
        <v>0</v>
      </c>
      <c r="H4377" s="6">
        <v>0</v>
      </c>
      <c r="I4377" s="5">
        <v>0</v>
      </c>
      <c r="J4377" s="6">
        <v>0</v>
      </c>
      <c r="K4377" s="5">
        <v>0</v>
      </c>
      <c r="L4377" s="6">
        <v>0</v>
      </c>
      <c r="M4377" s="5">
        <v>0</v>
      </c>
      <c r="N4377" s="6">
        <v>0</v>
      </c>
      <c r="O4377" s="5">
        <v>0</v>
      </c>
      <c r="P4377" s="6">
        <v>0</v>
      </c>
      <c r="Q4377" s="5">
        <v>0</v>
      </c>
      <c r="R4377" s="6">
        <v>0</v>
      </c>
      <c r="S4377" s="5">
        <v>0</v>
      </c>
      <c r="T4377" s="6">
        <v>0</v>
      </c>
      <c r="U4377" s="5">
        <v>0</v>
      </c>
      <c r="V4377" s="6">
        <v>0</v>
      </c>
      <c r="W4377" s="5">
        <v>0</v>
      </c>
      <c r="X4377" s="6">
        <v>0</v>
      </c>
      <c r="Y4377" s="5">
        <v>0</v>
      </c>
      <c r="Z4377" s="6">
        <v>0</v>
      </c>
      <c r="AA4377" s="5">
        <v>0</v>
      </c>
      <c r="AB4377" s="6">
        <v>0</v>
      </c>
      <c r="AC4377" s="5">
        <v>0</v>
      </c>
      <c r="AD4377" s="6">
        <v>0</v>
      </c>
      <c r="AE4377" s="5">
        <v>0</v>
      </c>
      <c r="AF4377" s="6">
        <v>0</v>
      </c>
    </row>
    <row r="4378" spans="2:32" x14ac:dyDescent="0.35">
      <c r="B4378" s="1" t="s">
        <v>557</v>
      </c>
      <c r="C4378" s="5">
        <v>0</v>
      </c>
      <c r="D4378" s="6">
        <v>0</v>
      </c>
      <c r="E4378" s="5">
        <v>0</v>
      </c>
      <c r="F4378" s="6">
        <v>0</v>
      </c>
      <c r="G4378" s="5">
        <v>0</v>
      </c>
      <c r="H4378" s="6">
        <v>0</v>
      </c>
      <c r="I4378" s="5">
        <v>0</v>
      </c>
      <c r="J4378" s="6">
        <v>0</v>
      </c>
      <c r="K4378" s="5">
        <v>0</v>
      </c>
      <c r="L4378" s="6">
        <v>0</v>
      </c>
      <c r="M4378" s="5">
        <v>0</v>
      </c>
      <c r="N4378" s="6">
        <v>0</v>
      </c>
      <c r="O4378" s="5">
        <v>0</v>
      </c>
      <c r="P4378" s="6">
        <v>0</v>
      </c>
      <c r="Q4378" s="5">
        <v>0</v>
      </c>
      <c r="R4378" s="6">
        <v>0</v>
      </c>
      <c r="S4378" s="5">
        <v>0</v>
      </c>
      <c r="T4378" s="6">
        <v>0</v>
      </c>
      <c r="U4378" s="5">
        <v>0</v>
      </c>
      <c r="V4378" s="6">
        <v>0</v>
      </c>
      <c r="W4378" s="5">
        <v>0</v>
      </c>
      <c r="X4378" s="6">
        <v>0</v>
      </c>
      <c r="Y4378" s="5">
        <v>0</v>
      </c>
      <c r="Z4378" s="6">
        <v>0</v>
      </c>
      <c r="AA4378" s="5">
        <v>0</v>
      </c>
      <c r="AB4378" s="6">
        <v>0</v>
      </c>
      <c r="AC4378" s="5">
        <v>0</v>
      </c>
      <c r="AD4378" s="6">
        <v>0</v>
      </c>
      <c r="AE4378" s="5">
        <v>0</v>
      </c>
      <c r="AF4378" s="6">
        <v>0</v>
      </c>
    </row>
    <row r="4379" spans="2:32" x14ac:dyDescent="0.35">
      <c r="B4379" s="1" t="s">
        <v>558</v>
      </c>
      <c r="C4379" s="5">
        <v>0</v>
      </c>
      <c r="D4379" s="6">
        <v>0</v>
      </c>
      <c r="E4379" s="5">
        <v>0</v>
      </c>
      <c r="F4379" s="6">
        <v>0</v>
      </c>
      <c r="G4379" s="5">
        <v>0</v>
      </c>
      <c r="H4379" s="6">
        <v>0</v>
      </c>
      <c r="I4379" s="5">
        <v>0</v>
      </c>
      <c r="J4379" s="6">
        <v>0</v>
      </c>
      <c r="K4379" s="5">
        <v>0</v>
      </c>
      <c r="L4379" s="6">
        <v>0</v>
      </c>
      <c r="M4379" s="5">
        <v>0</v>
      </c>
      <c r="N4379" s="6">
        <v>0</v>
      </c>
      <c r="O4379" s="5">
        <v>0</v>
      </c>
      <c r="P4379" s="6">
        <v>0</v>
      </c>
      <c r="Q4379" s="5">
        <v>0</v>
      </c>
      <c r="R4379" s="6">
        <v>0</v>
      </c>
      <c r="S4379" s="5">
        <v>0</v>
      </c>
      <c r="T4379" s="6">
        <v>0</v>
      </c>
      <c r="U4379" s="5">
        <v>0</v>
      </c>
      <c r="V4379" s="6">
        <v>0</v>
      </c>
      <c r="W4379" s="5">
        <v>0</v>
      </c>
      <c r="X4379" s="6">
        <v>0</v>
      </c>
      <c r="Y4379" s="5">
        <v>0</v>
      </c>
      <c r="Z4379" s="6">
        <v>0</v>
      </c>
      <c r="AA4379" s="5">
        <v>0</v>
      </c>
      <c r="AB4379" s="6">
        <v>0</v>
      </c>
      <c r="AC4379" s="5">
        <v>0</v>
      </c>
      <c r="AD4379" s="6">
        <v>0</v>
      </c>
      <c r="AE4379" s="5">
        <v>0</v>
      </c>
      <c r="AF4379" s="6">
        <v>0</v>
      </c>
    </row>
    <row r="4380" spans="2:32" x14ac:dyDescent="0.35">
      <c r="B4380" s="1" t="s">
        <v>559</v>
      </c>
      <c r="C4380" s="5">
        <v>0</v>
      </c>
      <c r="D4380" s="6">
        <v>0</v>
      </c>
      <c r="E4380" s="5">
        <v>0</v>
      </c>
      <c r="F4380" s="6">
        <v>0</v>
      </c>
      <c r="G4380" s="5">
        <v>0</v>
      </c>
      <c r="H4380" s="6">
        <v>0</v>
      </c>
      <c r="I4380" s="5">
        <v>0</v>
      </c>
      <c r="J4380" s="6">
        <v>0</v>
      </c>
      <c r="K4380" s="5">
        <v>0</v>
      </c>
      <c r="L4380" s="6">
        <v>0</v>
      </c>
      <c r="M4380" s="5">
        <v>0</v>
      </c>
      <c r="N4380" s="6">
        <v>0</v>
      </c>
      <c r="O4380" s="5">
        <v>0</v>
      </c>
      <c r="P4380" s="6">
        <v>0</v>
      </c>
      <c r="Q4380" s="5">
        <v>0</v>
      </c>
      <c r="R4380" s="6">
        <v>0</v>
      </c>
      <c r="S4380" s="5">
        <v>0</v>
      </c>
      <c r="T4380" s="6">
        <v>0</v>
      </c>
      <c r="U4380" s="5">
        <v>0</v>
      </c>
      <c r="V4380" s="6">
        <v>0</v>
      </c>
      <c r="W4380" s="5">
        <v>0</v>
      </c>
      <c r="X4380" s="6">
        <v>0</v>
      </c>
      <c r="Y4380" s="5">
        <v>0</v>
      </c>
      <c r="Z4380" s="6">
        <v>0</v>
      </c>
      <c r="AA4380" s="5">
        <v>0</v>
      </c>
      <c r="AB4380" s="6">
        <v>0</v>
      </c>
      <c r="AC4380" s="5">
        <v>0</v>
      </c>
      <c r="AD4380" s="6">
        <v>0</v>
      </c>
      <c r="AE4380" s="5">
        <v>0</v>
      </c>
      <c r="AF4380" s="6">
        <v>0</v>
      </c>
    </row>
    <row r="4381" spans="2:32" x14ac:dyDescent="0.35">
      <c r="B4381" s="1" t="s">
        <v>560</v>
      </c>
      <c r="C4381" s="5">
        <v>0</v>
      </c>
      <c r="D4381" s="6">
        <v>0</v>
      </c>
      <c r="E4381" s="5">
        <v>0</v>
      </c>
      <c r="F4381" s="6">
        <v>0</v>
      </c>
      <c r="G4381" s="5">
        <v>0</v>
      </c>
      <c r="H4381" s="6">
        <v>0</v>
      </c>
      <c r="I4381" s="5">
        <v>0</v>
      </c>
      <c r="J4381" s="6">
        <v>0</v>
      </c>
      <c r="K4381" s="5">
        <v>0</v>
      </c>
      <c r="L4381" s="6">
        <v>0</v>
      </c>
      <c r="M4381" s="5">
        <v>0</v>
      </c>
      <c r="N4381" s="6">
        <v>0</v>
      </c>
      <c r="O4381" s="5">
        <v>0</v>
      </c>
      <c r="P4381" s="6">
        <v>0</v>
      </c>
      <c r="Q4381" s="5">
        <v>0</v>
      </c>
      <c r="R4381" s="6">
        <v>0</v>
      </c>
      <c r="S4381" s="5">
        <v>0</v>
      </c>
      <c r="T4381" s="6">
        <v>0</v>
      </c>
      <c r="U4381" s="5">
        <v>0</v>
      </c>
      <c r="V4381" s="6">
        <v>0</v>
      </c>
      <c r="W4381" s="5">
        <v>0</v>
      </c>
      <c r="X4381" s="6">
        <v>0</v>
      </c>
      <c r="Y4381" s="5">
        <v>0</v>
      </c>
      <c r="Z4381" s="6">
        <v>0</v>
      </c>
      <c r="AA4381" s="5">
        <v>0</v>
      </c>
      <c r="AB4381" s="6">
        <v>0</v>
      </c>
      <c r="AC4381" s="5">
        <v>0</v>
      </c>
      <c r="AD4381" s="6">
        <v>0</v>
      </c>
      <c r="AE4381" s="5">
        <v>0</v>
      </c>
      <c r="AF4381" s="6">
        <v>0</v>
      </c>
    </row>
    <row r="4382" spans="2:32" x14ac:dyDescent="0.35">
      <c r="B4382" s="1" t="s">
        <v>561</v>
      </c>
      <c r="C4382" s="5">
        <v>0</v>
      </c>
      <c r="D4382" s="6">
        <v>0</v>
      </c>
      <c r="E4382" s="5">
        <v>0</v>
      </c>
      <c r="F4382" s="6">
        <v>0</v>
      </c>
      <c r="G4382" s="5">
        <v>0</v>
      </c>
      <c r="H4382" s="6">
        <v>0</v>
      </c>
      <c r="I4382" s="5">
        <v>0</v>
      </c>
      <c r="J4382" s="6">
        <v>0</v>
      </c>
      <c r="K4382" s="5">
        <v>0</v>
      </c>
      <c r="L4382" s="6">
        <v>0</v>
      </c>
      <c r="M4382" s="5">
        <v>0</v>
      </c>
      <c r="N4382" s="6">
        <v>0</v>
      </c>
      <c r="O4382" s="5">
        <v>0</v>
      </c>
      <c r="P4382" s="6">
        <v>0</v>
      </c>
      <c r="Q4382" s="5">
        <v>0</v>
      </c>
      <c r="R4382" s="6">
        <v>0</v>
      </c>
      <c r="S4382" s="5">
        <v>0</v>
      </c>
      <c r="T4382" s="6">
        <v>0</v>
      </c>
      <c r="U4382" s="5">
        <v>0</v>
      </c>
      <c r="V4382" s="6">
        <v>0</v>
      </c>
      <c r="W4382" s="5">
        <v>0</v>
      </c>
      <c r="X4382" s="6">
        <v>0</v>
      </c>
      <c r="Y4382" s="5">
        <v>0</v>
      </c>
      <c r="Z4382" s="6">
        <v>0</v>
      </c>
      <c r="AA4382" s="5">
        <v>0</v>
      </c>
      <c r="AB4382" s="6">
        <v>0</v>
      </c>
      <c r="AC4382" s="5">
        <v>0</v>
      </c>
      <c r="AD4382" s="6">
        <v>0</v>
      </c>
      <c r="AE4382" s="5">
        <v>0</v>
      </c>
      <c r="AF4382" s="6">
        <v>0</v>
      </c>
    </row>
    <row r="4383" spans="2:32" x14ac:dyDescent="0.35">
      <c r="B4383" s="2" t="s">
        <v>6</v>
      </c>
    </row>
    <row r="4384" spans="2:32" x14ac:dyDescent="0.35">
      <c r="B4384" s="1" t="s">
        <v>562</v>
      </c>
      <c r="C4384" s="5">
        <v>2.0300000000000001E-3</v>
      </c>
      <c r="D4384" s="6">
        <v>1.1379999999999999</v>
      </c>
      <c r="E4384" s="5">
        <v>0</v>
      </c>
      <c r="F4384" s="6">
        <v>0</v>
      </c>
      <c r="G4384" s="5">
        <v>0</v>
      </c>
      <c r="H4384" s="6">
        <v>0</v>
      </c>
      <c r="I4384" s="5">
        <v>0</v>
      </c>
      <c r="J4384" s="6">
        <v>0</v>
      </c>
      <c r="K4384" s="5">
        <v>5.3879999999999997E-2</v>
      </c>
      <c r="L4384" s="6">
        <v>1.1379999999999999</v>
      </c>
      <c r="M4384" s="5">
        <v>0</v>
      </c>
      <c r="N4384" s="6">
        <v>0</v>
      </c>
      <c r="O4384" s="5">
        <v>0</v>
      </c>
      <c r="P4384" s="6">
        <v>0</v>
      </c>
      <c r="Q4384" s="5">
        <v>0</v>
      </c>
      <c r="R4384" s="6">
        <v>0</v>
      </c>
      <c r="S4384" s="5">
        <v>0</v>
      </c>
      <c r="T4384" s="6">
        <v>0</v>
      </c>
      <c r="U4384" s="5">
        <v>0</v>
      </c>
      <c r="V4384" s="6">
        <v>0</v>
      </c>
      <c r="W4384" s="5">
        <v>0</v>
      </c>
      <c r="X4384" s="6">
        <v>0</v>
      </c>
      <c r="Y4384" s="5">
        <v>0</v>
      </c>
      <c r="Z4384" s="6">
        <v>0</v>
      </c>
      <c r="AA4384" s="5">
        <v>0</v>
      </c>
      <c r="AB4384" s="6">
        <v>0</v>
      </c>
      <c r="AC4384" s="5">
        <v>0</v>
      </c>
      <c r="AD4384" s="6">
        <v>0</v>
      </c>
      <c r="AE4384" s="5">
        <v>0</v>
      </c>
      <c r="AF4384" s="6">
        <v>0</v>
      </c>
    </row>
    <row r="4385" spans="2:32" x14ac:dyDescent="0.35">
      <c r="B4385" s="1" t="s">
        <v>563</v>
      </c>
      <c r="C4385" s="5">
        <v>0</v>
      </c>
      <c r="D4385" s="6">
        <v>0</v>
      </c>
      <c r="E4385" s="5">
        <v>0</v>
      </c>
      <c r="F4385" s="6">
        <v>0</v>
      </c>
      <c r="G4385" s="5">
        <v>0</v>
      </c>
      <c r="H4385" s="6">
        <v>0</v>
      </c>
      <c r="I4385" s="5">
        <v>0</v>
      </c>
      <c r="J4385" s="6">
        <v>0</v>
      </c>
      <c r="K4385" s="5">
        <v>0</v>
      </c>
      <c r="L4385" s="6">
        <v>0</v>
      </c>
      <c r="M4385" s="5">
        <v>0</v>
      </c>
      <c r="N4385" s="6">
        <v>0</v>
      </c>
      <c r="O4385" s="5">
        <v>0</v>
      </c>
      <c r="P4385" s="6">
        <v>0</v>
      </c>
      <c r="Q4385" s="5">
        <v>0</v>
      </c>
      <c r="R4385" s="6">
        <v>0</v>
      </c>
      <c r="S4385" s="5">
        <v>0</v>
      </c>
      <c r="T4385" s="6">
        <v>0</v>
      </c>
      <c r="U4385" s="5">
        <v>0</v>
      </c>
      <c r="V4385" s="6">
        <v>0</v>
      </c>
      <c r="W4385" s="5">
        <v>0</v>
      </c>
      <c r="X4385" s="6">
        <v>0</v>
      </c>
      <c r="Y4385" s="5">
        <v>0</v>
      </c>
      <c r="Z4385" s="6">
        <v>0</v>
      </c>
      <c r="AA4385" s="5">
        <v>0</v>
      </c>
      <c r="AB4385" s="6">
        <v>0</v>
      </c>
      <c r="AC4385" s="5">
        <v>0</v>
      </c>
      <c r="AD4385" s="6">
        <v>0</v>
      </c>
      <c r="AE4385" s="5">
        <v>0</v>
      </c>
      <c r="AF4385" s="6">
        <v>0</v>
      </c>
    </row>
    <row r="4386" spans="2:32" x14ac:dyDescent="0.35">
      <c r="B4386" s="1" t="s">
        <v>564</v>
      </c>
      <c r="C4386" s="5">
        <v>0</v>
      </c>
      <c r="D4386" s="6">
        <v>0</v>
      </c>
      <c r="E4386" s="5">
        <v>0</v>
      </c>
      <c r="F4386" s="6">
        <v>0</v>
      </c>
      <c r="G4386" s="5">
        <v>0</v>
      </c>
      <c r="H4386" s="6">
        <v>0</v>
      </c>
      <c r="I4386" s="5">
        <v>0</v>
      </c>
      <c r="J4386" s="6">
        <v>0</v>
      </c>
      <c r="K4386" s="5">
        <v>0</v>
      </c>
      <c r="L4386" s="6">
        <v>0</v>
      </c>
      <c r="M4386" s="5">
        <v>0</v>
      </c>
      <c r="N4386" s="6">
        <v>0</v>
      </c>
      <c r="O4386" s="5">
        <v>0</v>
      </c>
      <c r="P4386" s="6">
        <v>0</v>
      </c>
      <c r="Q4386" s="5">
        <v>0</v>
      </c>
      <c r="R4386" s="6">
        <v>0</v>
      </c>
      <c r="S4386" s="5">
        <v>0</v>
      </c>
      <c r="T4386" s="6">
        <v>0</v>
      </c>
      <c r="U4386" s="5">
        <v>0</v>
      </c>
      <c r="V4386" s="6">
        <v>0</v>
      </c>
      <c r="W4386" s="5">
        <v>0</v>
      </c>
      <c r="X4386" s="6">
        <v>0</v>
      </c>
      <c r="Y4386" s="5">
        <v>0</v>
      </c>
      <c r="Z4386" s="6">
        <v>0</v>
      </c>
      <c r="AA4386" s="5">
        <v>0</v>
      </c>
      <c r="AB4386" s="6">
        <v>0</v>
      </c>
      <c r="AC4386" s="5">
        <v>0</v>
      </c>
      <c r="AD4386" s="6">
        <v>0</v>
      </c>
      <c r="AE4386" s="5">
        <v>0</v>
      </c>
      <c r="AF4386" s="6">
        <v>0</v>
      </c>
    </row>
    <row r="4387" spans="2:32" x14ac:dyDescent="0.35">
      <c r="B4387" s="1" t="s">
        <v>565</v>
      </c>
      <c r="C4387" s="5">
        <v>0</v>
      </c>
      <c r="D4387" s="6">
        <v>0</v>
      </c>
      <c r="E4387" s="5">
        <v>0</v>
      </c>
      <c r="F4387" s="6">
        <v>0</v>
      </c>
      <c r="G4387" s="5">
        <v>0</v>
      </c>
      <c r="H4387" s="6">
        <v>0</v>
      </c>
      <c r="I4387" s="5">
        <v>0</v>
      </c>
      <c r="J4387" s="6">
        <v>0</v>
      </c>
      <c r="K4387" s="5">
        <v>0</v>
      </c>
      <c r="L4387" s="6">
        <v>0</v>
      </c>
      <c r="M4387" s="5">
        <v>0</v>
      </c>
      <c r="N4387" s="6">
        <v>0</v>
      </c>
      <c r="O4387" s="5">
        <v>0</v>
      </c>
      <c r="P4387" s="6">
        <v>0</v>
      </c>
      <c r="Q4387" s="5">
        <v>0</v>
      </c>
      <c r="R4387" s="6">
        <v>0</v>
      </c>
      <c r="S4387" s="5">
        <v>0</v>
      </c>
      <c r="T4387" s="6">
        <v>0</v>
      </c>
      <c r="U4387" s="5">
        <v>0</v>
      </c>
      <c r="V4387" s="6">
        <v>0</v>
      </c>
      <c r="W4387" s="5">
        <v>0</v>
      </c>
      <c r="X4387" s="6">
        <v>0</v>
      </c>
      <c r="Y4387" s="5">
        <v>0</v>
      </c>
      <c r="Z4387" s="6">
        <v>0</v>
      </c>
      <c r="AA4387" s="5">
        <v>0</v>
      </c>
      <c r="AB4387" s="6">
        <v>0</v>
      </c>
      <c r="AC4387" s="5">
        <v>0</v>
      </c>
      <c r="AD4387" s="6">
        <v>0</v>
      </c>
      <c r="AE4387" s="5">
        <v>0</v>
      </c>
      <c r="AF4387" s="6">
        <v>0</v>
      </c>
    </row>
    <row r="4388" spans="2:32" x14ac:dyDescent="0.35">
      <c r="B4388" s="1" t="s">
        <v>566</v>
      </c>
      <c r="C4388" s="5">
        <v>3.211E-2</v>
      </c>
      <c r="D4388" s="6">
        <v>17.974</v>
      </c>
      <c r="E4388" s="5">
        <v>1.014E-2</v>
      </c>
      <c r="F4388" s="6">
        <v>0.249</v>
      </c>
      <c r="G4388" s="5">
        <v>2.291E-2</v>
      </c>
      <c r="H4388" s="6">
        <v>0.83899999999999997</v>
      </c>
      <c r="I4388" s="5">
        <v>0.12747</v>
      </c>
      <c r="J4388" s="6">
        <v>2.9990000000000001</v>
      </c>
      <c r="K4388" s="5">
        <v>5.3879999999999997E-2</v>
      </c>
      <c r="L4388" s="6">
        <v>1.1379999999999999</v>
      </c>
      <c r="M4388" s="5">
        <v>7.528E-2</v>
      </c>
      <c r="N4388" s="6">
        <v>1.6619999999999999</v>
      </c>
      <c r="O4388" s="5">
        <v>8.9249999999999996E-2</v>
      </c>
      <c r="P4388" s="6">
        <v>1.381</v>
      </c>
      <c r="Q4388" s="5">
        <v>3.1289999999999998E-2</v>
      </c>
      <c r="R4388" s="6">
        <v>0.54400000000000004</v>
      </c>
      <c r="S4388" s="5">
        <v>3.739E-2</v>
      </c>
      <c r="T4388" s="6">
        <v>2.758</v>
      </c>
      <c r="U4388" s="5">
        <v>2.9409999999999999E-2</v>
      </c>
      <c r="V4388" s="6">
        <v>0.751</v>
      </c>
      <c r="W4388" s="5">
        <v>3.8580000000000003E-2</v>
      </c>
      <c r="X4388" s="6">
        <v>0.43099999999999999</v>
      </c>
      <c r="Y4388" s="5">
        <v>2.5100000000000001E-2</v>
      </c>
      <c r="Z4388" s="6">
        <v>1.452</v>
      </c>
      <c r="AA4388" s="5">
        <v>5.092E-2</v>
      </c>
      <c r="AB4388" s="6">
        <v>3.77</v>
      </c>
      <c r="AC4388" s="5">
        <v>0</v>
      </c>
      <c r="AD4388" s="6">
        <v>0</v>
      </c>
      <c r="AE4388" s="5">
        <v>0</v>
      </c>
      <c r="AF4388" s="6">
        <v>0</v>
      </c>
    </row>
    <row r="4389" spans="2:32" x14ac:dyDescent="0.35">
      <c r="B4389" s="1" t="s">
        <v>567</v>
      </c>
      <c r="C4389" s="5">
        <v>0</v>
      </c>
      <c r="D4389" s="6">
        <v>0</v>
      </c>
      <c r="E4389" s="5">
        <v>0</v>
      </c>
      <c r="F4389" s="6">
        <v>0</v>
      </c>
      <c r="G4389" s="5">
        <v>0</v>
      </c>
      <c r="H4389" s="6">
        <v>0</v>
      </c>
      <c r="I4389" s="5">
        <v>0</v>
      </c>
      <c r="J4389" s="6">
        <v>0</v>
      </c>
      <c r="K4389" s="5">
        <v>0</v>
      </c>
      <c r="L4389" s="6">
        <v>0</v>
      </c>
      <c r="M4389" s="5">
        <v>0</v>
      </c>
      <c r="N4389" s="6">
        <v>0</v>
      </c>
      <c r="O4389" s="5">
        <v>0</v>
      </c>
      <c r="P4389" s="6">
        <v>0</v>
      </c>
      <c r="Q4389" s="5">
        <v>0</v>
      </c>
      <c r="R4389" s="6">
        <v>0</v>
      </c>
      <c r="S4389" s="5">
        <v>0</v>
      </c>
      <c r="T4389" s="6">
        <v>0</v>
      </c>
      <c r="U4389" s="5">
        <v>0</v>
      </c>
      <c r="V4389" s="6">
        <v>0</v>
      </c>
      <c r="W4389" s="5">
        <v>0</v>
      </c>
      <c r="X4389" s="6">
        <v>0</v>
      </c>
      <c r="Y4389" s="5">
        <v>0</v>
      </c>
      <c r="Z4389" s="6">
        <v>0</v>
      </c>
      <c r="AA4389" s="5">
        <v>0</v>
      </c>
      <c r="AB4389" s="6">
        <v>0</v>
      </c>
      <c r="AC4389" s="5">
        <v>0</v>
      </c>
      <c r="AD4389" s="6">
        <v>0</v>
      </c>
      <c r="AE4389" s="5">
        <v>0</v>
      </c>
      <c r="AF4389" s="6">
        <v>0</v>
      </c>
    </row>
    <row r="4390" spans="2:32" x14ac:dyDescent="0.35">
      <c r="B4390" s="1" t="s">
        <v>568</v>
      </c>
      <c r="C4390" s="5">
        <v>0</v>
      </c>
      <c r="D4390" s="6">
        <v>0</v>
      </c>
      <c r="E4390" s="5">
        <v>0</v>
      </c>
      <c r="F4390" s="6">
        <v>0</v>
      </c>
      <c r="G4390" s="5">
        <v>0</v>
      </c>
      <c r="H4390" s="6">
        <v>0</v>
      </c>
      <c r="I4390" s="5">
        <v>0</v>
      </c>
      <c r="J4390" s="6">
        <v>0</v>
      </c>
      <c r="K4390" s="5">
        <v>0</v>
      </c>
      <c r="L4390" s="6">
        <v>0</v>
      </c>
      <c r="M4390" s="5">
        <v>0</v>
      </c>
      <c r="N4390" s="6">
        <v>0</v>
      </c>
      <c r="O4390" s="5">
        <v>0</v>
      </c>
      <c r="P4390" s="6">
        <v>0</v>
      </c>
      <c r="Q4390" s="5">
        <v>0</v>
      </c>
      <c r="R4390" s="6">
        <v>0</v>
      </c>
      <c r="S4390" s="5">
        <v>0</v>
      </c>
      <c r="T4390" s="6">
        <v>0</v>
      </c>
      <c r="U4390" s="5">
        <v>0</v>
      </c>
      <c r="V4390" s="6">
        <v>0</v>
      </c>
      <c r="W4390" s="5">
        <v>0</v>
      </c>
      <c r="X4390" s="6">
        <v>0</v>
      </c>
      <c r="Y4390" s="5">
        <v>0</v>
      </c>
      <c r="Z4390" s="6">
        <v>0</v>
      </c>
      <c r="AA4390" s="5">
        <v>0</v>
      </c>
      <c r="AB4390" s="6">
        <v>0</v>
      </c>
      <c r="AC4390" s="5">
        <v>0</v>
      </c>
      <c r="AD4390" s="6">
        <v>0</v>
      </c>
      <c r="AE4390" s="5">
        <v>0</v>
      </c>
      <c r="AF4390" s="6">
        <v>0</v>
      </c>
    </row>
    <row r="4391" spans="2:32" x14ac:dyDescent="0.35">
      <c r="B4391" s="1" t="s">
        <v>569</v>
      </c>
      <c r="C4391" s="5">
        <v>0</v>
      </c>
      <c r="D4391" s="6">
        <v>0</v>
      </c>
      <c r="E4391" s="5">
        <v>0</v>
      </c>
      <c r="F4391" s="6">
        <v>0</v>
      </c>
      <c r="G4391" s="5">
        <v>0</v>
      </c>
      <c r="H4391" s="6">
        <v>0</v>
      </c>
      <c r="I4391" s="5">
        <v>0</v>
      </c>
      <c r="J4391" s="6">
        <v>0</v>
      </c>
      <c r="K4391" s="5">
        <v>0</v>
      </c>
      <c r="L4391" s="6">
        <v>0</v>
      </c>
      <c r="M4391" s="5">
        <v>0</v>
      </c>
      <c r="N4391" s="6">
        <v>0</v>
      </c>
      <c r="O4391" s="5">
        <v>0</v>
      </c>
      <c r="P4391" s="6">
        <v>0</v>
      </c>
      <c r="Q4391" s="5">
        <v>0</v>
      </c>
      <c r="R4391" s="6">
        <v>0</v>
      </c>
      <c r="S4391" s="5">
        <v>0</v>
      </c>
      <c r="T4391" s="6">
        <v>0</v>
      </c>
      <c r="U4391" s="5">
        <v>0</v>
      </c>
      <c r="V4391" s="6">
        <v>0</v>
      </c>
      <c r="W4391" s="5">
        <v>0</v>
      </c>
      <c r="X4391" s="6">
        <v>0</v>
      </c>
      <c r="Y4391" s="5">
        <v>0</v>
      </c>
      <c r="Z4391" s="6">
        <v>0</v>
      </c>
      <c r="AA4391" s="5">
        <v>0</v>
      </c>
      <c r="AB4391" s="6">
        <v>0</v>
      </c>
      <c r="AC4391" s="5">
        <v>0</v>
      </c>
      <c r="AD4391" s="6">
        <v>0</v>
      </c>
      <c r="AE4391" s="5">
        <v>0</v>
      </c>
      <c r="AF4391" s="6">
        <v>0</v>
      </c>
    </row>
    <row r="4392" spans="2:32" x14ac:dyDescent="0.35">
      <c r="B4392" s="2" t="s">
        <v>7</v>
      </c>
    </row>
    <row r="4393" spans="2:32" x14ac:dyDescent="0.35">
      <c r="B4393" s="1" t="s">
        <v>95</v>
      </c>
      <c r="C4393" s="5">
        <v>0</v>
      </c>
      <c r="D4393" s="6">
        <v>0</v>
      </c>
      <c r="E4393" s="5">
        <v>0</v>
      </c>
      <c r="F4393" s="6">
        <v>0</v>
      </c>
      <c r="G4393" s="5">
        <v>0</v>
      </c>
      <c r="H4393" s="6">
        <v>0</v>
      </c>
      <c r="I4393" s="5">
        <v>0</v>
      </c>
      <c r="J4393" s="6">
        <v>0</v>
      </c>
      <c r="K4393" s="5">
        <v>0</v>
      </c>
      <c r="L4393" s="6">
        <v>0</v>
      </c>
      <c r="M4393" s="5">
        <v>0</v>
      </c>
      <c r="N4393" s="6">
        <v>0</v>
      </c>
      <c r="O4393" s="5">
        <v>0</v>
      </c>
      <c r="P4393" s="6">
        <v>0</v>
      </c>
      <c r="Q4393" s="5">
        <v>0</v>
      </c>
      <c r="R4393" s="6">
        <v>0</v>
      </c>
      <c r="S4393" s="5">
        <v>0</v>
      </c>
      <c r="T4393" s="6">
        <v>0</v>
      </c>
      <c r="U4393" s="5">
        <v>0</v>
      </c>
      <c r="V4393" s="6">
        <v>0</v>
      </c>
      <c r="W4393" s="5">
        <v>0</v>
      </c>
      <c r="X4393" s="6">
        <v>0</v>
      </c>
      <c r="Y4393" s="5">
        <v>0</v>
      </c>
      <c r="Z4393" s="6">
        <v>0</v>
      </c>
      <c r="AA4393" s="5">
        <v>0</v>
      </c>
      <c r="AB4393" s="6">
        <v>0</v>
      </c>
      <c r="AC4393" s="5">
        <v>0</v>
      </c>
      <c r="AD4393" s="6">
        <v>0</v>
      </c>
      <c r="AE4393" s="5">
        <v>0</v>
      </c>
      <c r="AF4393" s="6">
        <v>0</v>
      </c>
    </row>
    <row r="4394" spans="2:32" x14ac:dyDescent="0.35">
      <c r="B4394" s="1" t="s">
        <v>570</v>
      </c>
      <c r="C4394" s="5">
        <v>0</v>
      </c>
      <c r="D4394" s="6">
        <v>0</v>
      </c>
      <c r="E4394" s="5">
        <v>0</v>
      </c>
      <c r="F4394" s="6">
        <v>0</v>
      </c>
      <c r="G4394" s="5">
        <v>0</v>
      </c>
      <c r="H4394" s="6">
        <v>0</v>
      </c>
      <c r="I4394" s="5">
        <v>0</v>
      </c>
      <c r="J4394" s="6">
        <v>0</v>
      </c>
      <c r="K4394" s="5">
        <v>0</v>
      </c>
      <c r="L4394" s="6">
        <v>0</v>
      </c>
      <c r="M4394" s="5">
        <v>0</v>
      </c>
      <c r="N4394" s="6">
        <v>0</v>
      </c>
      <c r="O4394" s="5">
        <v>0</v>
      </c>
      <c r="P4394" s="6">
        <v>0</v>
      </c>
      <c r="Q4394" s="5">
        <v>0</v>
      </c>
      <c r="R4394" s="6">
        <v>0</v>
      </c>
      <c r="S4394" s="5">
        <v>0</v>
      </c>
      <c r="T4394" s="6">
        <v>0</v>
      </c>
      <c r="U4394" s="5">
        <v>0</v>
      </c>
      <c r="V4394" s="6">
        <v>0</v>
      </c>
      <c r="W4394" s="5">
        <v>0</v>
      </c>
      <c r="X4394" s="6">
        <v>0</v>
      </c>
      <c r="Y4394" s="5">
        <v>0</v>
      </c>
      <c r="Z4394" s="6">
        <v>0</v>
      </c>
      <c r="AA4394" s="5">
        <v>0</v>
      </c>
      <c r="AB4394" s="6">
        <v>0</v>
      </c>
      <c r="AC4394" s="5">
        <v>0</v>
      </c>
      <c r="AD4394" s="6">
        <v>0</v>
      </c>
      <c r="AE4394" s="5">
        <v>0</v>
      </c>
      <c r="AF4394" s="6">
        <v>0</v>
      </c>
    </row>
    <row r="4395" spans="2:32" x14ac:dyDescent="0.35">
      <c r="B4395" s="1" t="s">
        <v>571</v>
      </c>
      <c r="C4395" s="5">
        <v>0</v>
      </c>
      <c r="D4395" s="6">
        <v>0</v>
      </c>
      <c r="E4395" s="5">
        <v>0</v>
      </c>
      <c r="F4395" s="6">
        <v>0</v>
      </c>
      <c r="G4395" s="5">
        <v>0</v>
      </c>
      <c r="H4395" s="6">
        <v>0</v>
      </c>
      <c r="I4395" s="5">
        <v>0</v>
      </c>
      <c r="J4395" s="6">
        <v>0</v>
      </c>
      <c r="K4395" s="5">
        <v>0</v>
      </c>
      <c r="L4395" s="6">
        <v>0</v>
      </c>
      <c r="M4395" s="5">
        <v>0</v>
      </c>
      <c r="N4395" s="6">
        <v>0</v>
      </c>
      <c r="O4395" s="5">
        <v>0</v>
      </c>
      <c r="P4395" s="6">
        <v>0</v>
      </c>
      <c r="Q4395" s="5">
        <v>0</v>
      </c>
      <c r="R4395" s="6">
        <v>0</v>
      </c>
      <c r="S4395" s="5">
        <v>0</v>
      </c>
      <c r="T4395" s="6">
        <v>0</v>
      </c>
      <c r="U4395" s="5">
        <v>0</v>
      </c>
      <c r="V4395" s="6">
        <v>0</v>
      </c>
      <c r="W4395" s="5">
        <v>0</v>
      </c>
      <c r="X4395" s="6">
        <v>0</v>
      </c>
      <c r="Y4395" s="5">
        <v>0</v>
      </c>
      <c r="Z4395" s="6">
        <v>0</v>
      </c>
      <c r="AA4395" s="5">
        <v>0</v>
      </c>
      <c r="AB4395" s="6">
        <v>0</v>
      </c>
      <c r="AC4395" s="5">
        <v>0</v>
      </c>
      <c r="AD4395" s="6">
        <v>0</v>
      </c>
      <c r="AE4395" s="5">
        <v>0</v>
      </c>
      <c r="AF4395" s="6">
        <v>0</v>
      </c>
    </row>
    <row r="4396" spans="2:32" x14ac:dyDescent="0.35">
      <c r="B4396" s="1" t="s">
        <v>572</v>
      </c>
      <c r="C4396" s="5">
        <v>0</v>
      </c>
      <c r="D4396" s="6">
        <v>0</v>
      </c>
      <c r="E4396" s="5">
        <v>0</v>
      </c>
      <c r="F4396" s="6">
        <v>0</v>
      </c>
      <c r="G4396" s="5">
        <v>0</v>
      </c>
      <c r="H4396" s="6">
        <v>0</v>
      </c>
      <c r="I4396" s="5">
        <v>0</v>
      </c>
      <c r="J4396" s="6">
        <v>0</v>
      </c>
      <c r="K4396" s="5">
        <v>0</v>
      </c>
      <c r="L4396" s="6">
        <v>0</v>
      </c>
      <c r="M4396" s="5">
        <v>0</v>
      </c>
      <c r="N4396" s="6">
        <v>0</v>
      </c>
      <c r="O4396" s="5">
        <v>0</v>
      </c>
      <c r="P4396" s="6">
        <v>0</v>
      </c>
      <c r="Q4396" s="5">
        <v>0</v>
      </c>
      <c r="R4396" s="6">
        <v>0</v>
      </c>
      <c r="S4396" s="5">
        <v>0</v>
      </c>
      <c r="T4396" s="6">
        <v>0</v>
      </c>
      <c r="U4396" s="5">
        <v>0</v>
      </c>
      <c r="V4396" s="6">
        <v>0</v>
      </c>
      <c r="W4396" s="5">
        <v>0</v>
      </c>
      <c r="X4396" s="6">
        <v>0</v>
      </c>
      <c r="Y4396" s="5">
        <v>0</v>
      </c>
      <c r="Z4396" s="6">
        <v>0</v>
      </c>
      <c r="AA4396" s="5">
        <v>0</v>
      </c>
      <c r="AB4396" s="6">
        <v>0</v>
      </c>
      <c r="AC4396" s="5">
        <v>0</v>
      </c>
      <c r="AD4396" s="6">
        <v>0</v>
      </c>
      <c r="AE4396" s="5">
        <v>0</v>
      </c>
      <c r="AF4396" s="6">
        <v>0</v>
      </c>
    </row>
    <row r="4397" spans="2:32" x14ac:dyDescent="0.35">
      <c r="B4397" s="1" t="s">
        <v>573</v>
      </c>
      <c r="C4397" s="5">
        <v>0</v>
      </c>
      <c r="D4397" s="6">
        <v>0</v>
      </c>
      <c r="E4397" s="5">
        <v>0</v>
      </c>
      <c r="F4397" s="6">
        <v>0</v>
      </c>
      <c r="G4397" s="5">
        <v>0</v>
      </c>
      <c r="H4397" s="6">
        <v>0</v>
      </c>
      <c r="I4397" s="5">
        <v>0</v>
      </c>
      <c r="J4397" s="6">
        <v>0</v>
      </c>
      <c r="K4397" s="5">
        <v>0</v>
      </c>
      <c r="L4397" s="6">
        <v>0</v>
      </c>
      <c r="M4397" s="5">
        <v>0</v>
      </c>
      <c r="N4397" s="6">
        <v>0</v>
      </c>
      <c r="O4397" s="5">
        <v>0</v>
      </c>
      <c r="P4397" s="6">
        <v>0</v>
      </c>
      <c r="Q4397" s="5">
        <v>0</v>
      </c>
      <c r="R4397" s="6">
        <v>0</v>
      </c>
      <c r="S4397" s="5">
        <v>0</v>
      </c>
      <c r="T4397" s="6">
        <v>0</v>
      </c>
      <c r="U4397" s="5">
        <v>0</v>
      </c>
      <c r="V4397" s="6">
        <v>0</v>
      </c>
      <c r="W4397" s="5">
        <v>0</v>
      </c>
      <c r="X4397" s="6">
        <v>0</v>
      </c>
      <c r="Y4397" s="5">
        <v>0</v>
      </c>
      <c r="Z4397" s="6">
        <v>0</v>
      </c>
      <c r="AA4397" s="5">
        <v>0</v>
      </c>
      <c r="AB4397" s="6">
        <v>0</v>
      </c>
      <c r="AC4397" s="5">
        <v>0</v>
      </c>
      <c r="AD4397" s="6">
        <v>0</v>
      </c>
      <c r="AE4397" s="5">
        <v>0</v>
      </c>
      <c r="AF4397" s="6">
        <v>0</v>
      </c>
    </row>
    <row r="4398" spans="2:32" x14ac:dyDescent="0.35">
      <c r="B4398" s="1" t="s">
        <v>574</v>
      </c>
      <c r="C4398" s="5">
        <v>0</v>
      </c>
      <c r="D4398" s="6">
        <v>0</v>
      </c>
      <c r="E4398" s="5">
        <v>0</v>
      </c>
      <c r="F4398" s="6">
        <v>0</v>
      </c>
      <c r="G4398" s="5">
        <v>0</v>
      </c>
      <c r="H4398" s="6">
        <v>0</v>
      </c>
      <c r="I4398" s="5">
        <v>0</v>
      </c>
      <c r="J4398" s="6">
        <v>0</v>
      </c>
      <c r="K4398" s="5">
        <v>0</v>
      </c>
      <c r="L4398" s="6">
        <v>0</v>
      </c>
      <c r="M4398" s="5">
        <v>0</v>
      </c>
      <c r="N4398" s="6">
        <v>0</v>
      </c>
      <c r="O4398" s="5">
        <v>0</v>
      </c>
      <c r="P4398" s="6">
        <v>0</v>
      </c>
      <c r="Q4398" s="5">
        <v>0</v>
      </c>
      <c r="R4398" s="6">
        <v>0</v>
      </c>
      <c r="S4398" s="5">
        <v>0</v>
      </c>
      <c r="T4398" s="6">
        <v>0</v>
      </c>
      <c r="U4398" s="5">
        <v>0</v>
      </c>
      <c r="V4398" s="6">
        <v>0</v>
      </c>
      <c r="W4398" s="5">
        <v>0</v>
      </c>
      <c r="X4398" s="6">
        <v>0</v>
      </c>
      <c r="Y4398" s="5">
        <v>0</v>
      </c>
      <c r="Z4398" s="6">
        <v>0</v>
      </c>
      <c r="AA4398" s="5">
        <v>0</v>
      </c>
      <c r="AB4398" s="6">
        <v>0</v>
      </c>
      <c r="AC4398" s="5">
        <v>0</v>
      </c>
      <c r="AD4398" s="6">
        <v>0</v>
      </c>
      <c r="AE4398" s="5">
        <v>0</v>
      </c>
      <c r="AF4398" s="6">
        <v>0</v>
      </c>
    </row>
    <row r="4399" spans="2:32" x14ac:dyDescent="0.35">
      <c r="B4399" s="1" t="s">
        <v>575</v>
      </c>
      <c r="C4399" s="5">
        <v>0</v>
      </c>
      <c r="D4399" s="6">
        <v>0</v>
      </c>
      <c r="E4399" s="5">
        <v>0</v>
      </c>
      <c r="F4399" s="6">
        <v>0</v>
      </c>
      <c r="G4399" s="5">
        <v>0</v>
      </c>
      <c r="H4399" s="6">
        <v>0</v>
      </c>
      <c r="I4399" s="5">
        <v>0</v>
      </c>
      <c r="J4399" s="6">
        <v>0</v>
      </c>
      <c r="K4399" s="5">
        <v>0</v>
      </c>
      <c r="L4399" s="6">
        <v>0</v>
      </c>
      <c r="M4399" s="5">
        <v>0</v>
      </c>
      <c r="N4399" s="6">
        <v>0</v>
      </c>
      <c r="O4399" s="5">
        <v>0</v>
      </c>
      <c r="P4399" s="6">
        <v>0</v>
      </c>
      <c r="Q4399" s="5">
        <v>0</v>
      </c>
      <c r="R4399" s="6">
        <v>0</v>
      </c>
      <c r="S4399" s="5">
        <v>0</v>
      </c>
      <c r="T4399" s="6">
        <v>0</v>
      </c>
      <c r="U4399" s="5">
        <v>0</v>
      </c>
      <c r="V4399" s="6">
        <v>0</v>
      </c>
      <c r="W4399" s="5">
        <v>0</v>
      </c>
      <c r="X4399" s="6">
        <v>0</v>
      </c>
      <c r="Y4399" s="5">
        <v>0</v>
      </c>
      <c r="Z4399" s="6">
        <v>0</v>
      </c>
      <c r="AA4399" s="5">
        <v>0</v>
      </c>
      <c r="AB4399" s="6">
        <v>0</v>
      </c>
      <c r="AC4399" s="5">
        <v>0</v>
      </c>
      <c r="AD4399" s="6">
        <v>0</v>
      </c>
      <c r="AE4399" s="5">
        <v>0</v>
      </c>
      <c r="AF4399" s="6">
        <v>0</v>
      </c>
    </row>
    <row r="4400" spans="2:32" x14ac:dyDescent="0.35">
      <c r="B4400" s="1" t="s">
        <v>576</v>
      </c>
      <c r="C4400" s="5">
        <v>0</v>
      </c>
      <c r="D4400" s="6">
        <v>0</v>
      </c>
      <c r="E4400" s="5">
        <v>0</v>
      </c>
      <c r="F4400" s="6">
        <v>0</v>
      </c>
      <c r="G4400" s="5">
        <v>0</v>
      </c>
      <c r="H4400" s="6">
        <v>0</v>
      </c>
      <c r="I4400" s="5">
        <v>0</v>
      </c>
      <c r="J4400" s="6">
        <v>0</v>
      </c>
      <c r="K4400" s="5">
        <v>0</v>
      </c>
      <c r="L4400" s="6">
        <v>0</v>
      </c>
      <c r="M4400" s="5">
        <v>0</v>
      </c>
      <c r="N4400" s="6">
        <v>0</v>
      </c>
      <c r="O4400" s="5">
        <v>0</v>
      </c>
      <c r="P4400" s="6">
        <v>0</v>
      </c>
      <c r="Q4400" s="5">
        <v>0</v>
      </c>
      <c r="R4400" s="6">
        <v>0</v>
      </c>
      <c r="S4400" s="5">
        <v>0</v>
      </c>
      <c r="T4400" s="6">
        <v>0</v>
      </c>
      <c r="U4400" s="5">
        <v>0</v>
      </c>
      <c r="V4400" s="6">
        <v>0</v>
      </c>
      <c r="W4400" s="5">
        <v>0</v>
      </c>
      <c r="X4400" s="6">
        <v>0</v>
      </c>
      <c r="Y4400" s="5">
        <v>0</v>
      </c>
      <c r="Z4400" s="6">
        <v>0</v>
      </c>
      <c r="AA4400" s="5">
        <v>0</v>
      </c>
      <c r="AB4400" s="6">
        <v>0</v>
      </c>
      <c r="AC4400" s="5">
        <v>0</v>
      </c>
      <c r="AD4400" s="6">
        <v>0</v>
      </c>
      <c r="AE4400" s="5">
        <v>0</v>
      </c>
      <c r="AF4400" s="6">
        <v>0</v>
      </c>
    </row>
    <row r="4401" spans="2:32" x14ac:dyDescent="0.35">
      <c r="B4401" s="1" t="s">
        <v>577</v>
      </c>
      <c r="C4401" s="5">
        <v>2.7799999999999999E-3</v>
      </c>
      <c r="D4401" s="6">
        <v>1.556</v>
      </c>
      <c r="E4401" s="5">
        <v>5.4469999999999998E-2</v>
      </c>
      <c r="F4401" s="6">
        <v>1.3380000000000001</v>
      </c>
      <c r="G4401" s="5">
        <v>0</v>
      </c>
      <c r="H4401" s="6">
        <v>0</v>
      </c>
      <c r="I4401" s="5">
        <v>0</v>
      </c>
      <c r="J4401" s="6">
        <v>0</v>
      </c>
      <c r="K4401" s="5">
        <v>0</v>
      </c>
      <c r="L4401" s="6">
        <v>0</v>
      </c>
      <c r="M4401" s="5">
        <v>0</v>
      </c>
      <c r="N4401" s="6">
        <v>0</v>
      </c>
      <c r="O4401" s="5">
        <v>1.4149999999999999E-2</v>
      </c>
      <c r="P4401" s="6">
        <v>0.219</v>
      </c>
      <c r="Q4401" s="5">
        <v>0</v>
      </c>
      <c r="R4401" s="6">
        <v>0</v>
      </c>
      <c r="S4401" s="5">
        <v>0</v>
      </c>
      <c r="T4401" s="6">
        <v>0</v>
      </c>
      <c r="U4401" s="5">
        <v>0</v>
      </c>
      <c r="V4401" s="6">
        <v>0</v>
      </c>
      <c r="W4401" s="5">
        <v>0</v>
      </c>
      <c r="X4401" s="6">
        <v>0</v>
      </c>
      <c r="Y4401" s="5">
        <v>0</v>
      </c>
      <c r="Z4401" s="6">
        <v>0</v>
      </c>
      <c r="AA4401" s="5">
        <v>0</v>
      </c>
      <c r="AB4401" s="6">
        <v>0</v>
      </c>
      <c r="AC4401" s="5">
        <v>0</v>
      </c>
      <c r="AD4401" s="6">
        <v>0</v>
      </c>
      <c r="AE4401" s="5">
        <v>0</v>
      </c>
      <c r="AF4401" s="6">
        <v>0</v>
      </c>
    </row>
    <row r="4402" spans="2:32" x14ac:dyDescent="0.35">
      <c r="B4402" s="1" t="s">
        <v>100</v>
      </c>
      <c r="C4402" s="5">
        <v>0</v>
      </c>
      <c r="D4402" s="6">
        <v>0</v>
      </c>
      <c r="E4402" s="5">
        <v>0</v>
      </c>
      <c r="F4402" s="6">
        <v>0</v>
      </c>
      <c r="G4402" s="5">
        <v>0</v>
      </c>
      <c r="H4402" s="6">
        <v>0</v>
      </c>
      <c r="I4402" s="5">
        <v>0</v>
      </c>
      <c r="J4402" s="6">
        <v>0</v>
      </c>
      <c r="K4402" s="5">
        <v>0</v>
      </c>
      <c r="L4402" s="6">
        <v>0</v>
      </c>
      <c r="M4402" s="5">
        <v>0</v>
      </c>
      <c r="N4402" s="6">
        <v>0</v>
      </c>
      <c r="O4402" s="5">
        <v>0</v>
      </c>
      <c r="P4402" s="6">
        <v>0</v>
      </c>
      <c r="Q4402" s="5">
        <v>0</v>
      </c>
      <c r="R4402" s="6">
        <v>0</v>
      </c>
      <c r="S4402" s="5">
        <v>0</v>
      </c>
      <c r="T4402" s="6">
        <v>0</v>
      </c>
      <c r="U4402" s="5">
        <v>0</v>
      </c>
      <c r="V4402" s="6">
        <v>0</v>
      </c>
      <c r="W4402" s="5">
        <v>0</v>
      </c>
      <c r="X4402" s="6">
        <v>0</v>
      </c>
      <c r="Y4402" s="5">
        <v>0</v>
      </c>
      <c r="Z4402" s="6">
        <v>0</v>
      </c>
      <c r="AA4402" s="5">
        <v>0</v>
      </c>
      <c r="AB4402" s="6">
        <v>0</v>
      </c>
      <c r="AC4402" s="5">
        <v>0</v>
      </c>
      <c r="AD4402" s="6">
        <v>0</v>
      </c>
      <c r="AE4402" s="5">
        <v>0</v>
      </c>
      <c r="AF4402" s="6">
        <v>0</v>
      </c>
    </row>
    <row r="4403" spans="2:32" x14ac:dyDescent="0.35">
      <c r="B4403" s="1" t="s">
        <v>578</v>
      </c>
      <c r="C4403" s="5">
        <v>0</v>
      </c>
      <c r="D4403" s="6">
        <v>0</v>
      </c>
      <c r="E4403" s="5">
        <v>0</v>
      </c>
      <c r="F4403" s="6">
        <v>0</v>
      </c>
      <c r="G4403" s="5">
        <v>0</v>
      </c>
      <c r="H4403" s="6">
        <v>0</v>
      </c>
      <c r="I4403" s="5">
        <v>0</v>
      </c>
      <c r="J4403" s="6">
        <v>0</v>
      </c>
      <c r="K4403" s="5">
        <v>0</v>
      </c>
      <c r="L4403" s="6">
        <v>0</v>
      </c>
      <c r="M4403" s="5">
        <v>0</v>
      </c>
      <c r="N4403" s="6">
        <v>0</v>
      </c>
      <c r="O4403" s="5">
        <v>0</v>
      </c>
      <c r="P4403" s="6">
        <v>0</v>
      </c>
      <c r="Q4403" s="5">
        <v>0</v>
      </c>
      <c r="R4403" s="6">
        <v>0</v>
      </c>
      <c r="S4403" s="5">
        <v>0</v>
      </c>
      <c r="T4403" s="6">
        <v>0</v>
      </c>
      <c r="U4403" s="5">
        <v>0</v>
      </c>
      <c r="V4403" s="6">
        <v>0</v>
      </c>
      <c r="W4403" s="5">
        <v>0</v>
      </c>
      <c r="X4403" s="6">
        <v>0</v>
      </c>
      <c r="Y4403" s="5">
        <v>0</v>
      </c>
      <c r="Z4403" s="6">
        <v>0</v>
      </c>
      <c r="AA4403" s="5">
        <v>0</v>
      </c>
      <c r="AB4403" s="6">
        <v>0</v>
      </c>
      <c r="AC4403" s="5">
        <v>0</v>
      </c>
      <c r="AD4403" s="6">
        <v>0</v>
      </c>
      <c r="AE4403" s="5">
        <v>0</v>
      </c>
      <c r="AF4403" s="6">
        <v>0</v>
      </c>
    </row>
    <row r="4404" spans="2:32" x14ac:dyDescent="0.35">
      <c r="B4404" s="1" t="s">
        <v>579</v>
      </c>
      <c r="C4404" s="5">
        <v>0</v>
      </c>
      <c r="D4404" s="6">
        <v>0</v>
      </c>
      <c r="E4404" s="5">
        <v>0</v>
      </c>
      <c r="F4404" s="6">
        <v>0</v>
      </c>
      <c r="G4404" s="5">
        <v>0</v>
      </c>
      <c r="H4404" s="6">
        <v>0</v>
      </c>
      <c r="I4404" s="5">
        <v>0</v>
      </c>
      <c r="J4404" s="6">
        <v>0</v>
      </c>
      <c r="K4404" s="5">
        <v>0</v>
      </c>
      <c r="L4404" s="6">
        <v>0</v>
      </c>
      <c r="M4404" s="5">
        <v>0</v>
      </c>
      <c r="N4404" s="6">
        <v>0</v>
      </c>
      <c r="O4404" s="5">
        <v>0</v>
      </c>
      <c r="P4404" s="6">
        <v>0</v>
      </c>
      <c r="Q4404" s="5">
        <v>0</v>
      </c>
      <c r="R4404" s="6">
        <v>0</v>
      </c>
      <c r="S4404" s="5">
        <v>0</v>
      </c>
      <c r="T4404" s="6">
        <v>0</v>
      </c>
      <c r="U4404" s="5">
        <v>0</v>
      </c>
      <c r="V4404" s="6">
        <v>0</v>
      </c>
      <c r="W4404" s="5">
        <v>0</v>
      </c>
      <c r="X4404" s="6">
        <v>0</v>
      </c>
      <c r="Y4404" s="5">
        <v>0</v>
      </c>
      <c r="Z4404" s="6">
        <v>0</v>
      </c>
      <c r="AA4404" s="5">
        <v>0</v>
      </c>
      <c r="AB4404" s="6">
        <v>0</v>
      </c>
      <c r="AC4404" s="5">
        <v>0</v>
      </c>
      <c r="AD4404" s="6">
        <v>0</v>
      </c>
      <c r="AE4404" s="5">
        <v>0</v>
      </c>
      <c r="AF4404" s="6">
        <v>0</v>
      </c>
    </row>
    <row r="4405" spans="2:32" x14ac:dyDescent="0.35">
      <c r="B4405" s="1" t="s">
        <v>580</v>
      </c>
      <c r="C4405" s="5">
        <v>0</v>
      </c>
      <c r="D4405" s="6">
        <v>0</v>
      </c>
      <c r="E4405" s="5">
        <v>0</v>
      </c>
      <c r="F4405" s="6">
        <v>0</v>
      </c>
      <c r="G4405" s="5">
        <v>0</v>
      </c>
      <c r="H4405" s="6">
        <v>0</v>
      </c>
      <c r="I4405" s="5">
        <v>0</v>
      </c>
      <c r="J4405" s="6">
        <v>0</v>
      </c>
      <c r="K4405" s="5">
        <v>0</v>
      </c>
      <c r="L4405" s="6">
        <v>0</v>
      </c>
      <c r="M4405" s="5">
        <v>0</v>
      </c>
      <c r="N4405" s="6">
        <v>0</v>
      </c>
      <c r="O4405" s="5">
        <v>0</v>
      </c>
      <c r="P4405" s="6">
        <v>0</v>
      </c>
      <c r="Q4405" s="5">
        <v>0</v>
      </c>
      <c r="R4405" s="6">
        <v>0</v>
      </c>
      <c r="S4405" s="5">
        <v>0</v>
      </c>
      <c r="T4405" s="6">
        <v>0</v>
      </c>
      <c r="U4405" s="5">
        <v>0</v>
      </c>
      <c r="V4405" s="6">
        <v>0</v>
      </c>
      <c r="W4405" s="5">
        <v>0</v>
      </c>
      <c r="X4405" s="6">
        <v>0</v>
      </c>
      <c r="Y4405" s="5">
        <v>0</v>
      </c>
      <c r="Z4405" s="6">
        <v>0</v>
      </c>
      <c r="AA4405" s="5">
        <v>0</v>
      </c>
      <c r="AB4405" s="6">
        <v>0</v>
      </c>
      <c r="AC4405" s="5">
        <v>0</v>
      </c>
      <c r="AD4405" s="6">
        <v>0</v>
      </c>
      <c r="AE4405" s="5">
        <v>0</v>
      </c>
      <c r="AF4405" s="6">
        <v>0</v>
      </c>
    </row>
    <row r="4406" spans="2:32" x14ac:dyDescent="0.35">
      <c r="B4406" s="1" t="s">
        <v>581</v>
      </c>
      <c r="C4406" s="5">
        <v>0</v>
      </c>
      <c r="D4406" s="6">
        <v>0</v>
      </c>
      <c r="E4406" s="5">
        <v>0</v>
      </c>
      <c r="F4406" s="6">
        <v>0</v>
      </c>
      <c r="G4406" s="5">
        <v>0</v>
      </c>
      <c r="H4406" s="6">
        <v>0</v>
      </c>
      <c r="I4406" s="5">
        <v>0</v>
      </c>
      <c r="J4406" s="6">
        <v>0</v>
      </c>
      <c r="K4406" s="5">
        <v>0</v>
      </c>
      <c r="L4406" s="6">
        <v>0</v>
      </c>
      <c r="M4406" s="5">
        <v>0</v>
      </c>
      <c r="N4406" s="6">
        <v>0</v>
      </c>
      <c r="O4406" s="5">
        <v>0</v>
      </c>
      <c r="P4406" s="6">
        <v>0</v>
      </c>
      <c r="Q4406" s="5">
        <v>0</v>
      </c>
      <c r="R4406" s="6">
        <v>0</v>
      </c>
      <c r="S4406" s="5">
        <v>0</v>
      </c>
      <c r="T4406" s="6">
        <v>0</v>
      </c>
      <c r="U4406" s="5">
        <v>0</v>
      </c>
      <c r="V4406" s="6">
        <v>0</v>
      </c>
      <c r="W4406" s="5">
        <v>0</v>
      </c>
      <c r="X4406" s="6">
        <v>0</v>
      </c>
      <c r="Y4406" s="5">
        <v>0</v>
      </c>
      <c r="Z4406" s="6">
        <v>0</v>
      </c>
      <c r="AA4406" s="5">
        <v>0</v>
      </c>
      <c r="AB4406" s="6">
        <v>0</v>
      </c>
      <c r="AC4406" s="5">
        <v>0</v>
      </c>
      <c r="AD4406" s="6">
        <v>0</v>
      </c>
      <c r="AE4406" s="5">
        <v>0</v>
      </c>
      <c r="AF4406" s="6">
        <v>0</v>
      </c>
    </row>
    <row r="4407" spans="2:32" x14ac:dyDescent="0.35">
      <c r="B4407" s="1" t="s">
        <v>582</v>
      </c>
      <c r="C4407" s="5">
        <v>4.9399999999999999E-3</v>
      </c>
      <c r="D4407" s="6">
        <v>2.766</v>
      </c>
      <c r="E4407" s="5">
        <v>1.014E-2</v>
      </c>
      <c r="F4407" s="6">
        <v>0.249</v>
      </c>
      <c r="G4407" s="5">
        <v>1.1469999999999999E-2</v>
      </c>
      <c r="H4407" s="6">
        <v>0.42</v>
      </c>
      <c r="I4407" s="5">
        <v>0</v>
      </c>
      <c r="J4407" s="6">
        <v>0</v>
      </c>
      <c r="K4407" s="5">
        <v>0</v>
      </c>
      <c r="L4407" s="6">
        <v>0</v>
      </c>
      <c r="M4407" s="5">
        <v>0</v>
      </c>
      <c r="N4407" s="6">
        <v>0</v>
      </c>
      <c r="O4407" s="5">
        <v>0</v>
      </c>
      <c r="P4407" s="6">
        <v>0</v>
      </c>
      <c r="Q4407" s="5">
        <v>6.0569999999999999E-2</v>
      </c>
      <c r="R4407" s="6">
        <v>1.0529999999999999</v>
      </c>
      <c r="S4407" s="5">
        <v>0</v>
      </c>
      <c r="T4407" s="6">
        <v>0</v>
      </c>
      <c r="U4407" s="5">
        <v>4.088E-2</v>
      </c>
      <c r="V4407" s="6">
        <v>1.044</v>
      </c>
      <c r="W4407" s="5">
        <v>0</v>
      </c>
      <c r="X4407" s="6">
        <v>0</v>
      </c>
      <c r="Y4407" s="5">
        <v>0</v>
      </c>
      <c r="Z4407" s="6">
        <v>0</v>
      </c>
      <c r="AA4407" s="5">
        <v>0</v>
      </c>
      <c r="AB4407" s="6">
        <v>0</v>
      </c>
      <c r="AC4407" s="5">
        <v>0</v>
      </c>
      <c r="AD4407" s="6">
        <v>0</v>
      </c>
      <c r="AE4407" s="5">
        <v>0</v>
      </c>
      <c r="AF4407" s="6">
        <v>0</v>
      </c>
    </row>
    <row r="4408" spans="2:32" x14ac:dyDescent="0.35">
      <c r="B4408" s="1" t="s">
        <v>583</v>
      </c>
      <c r="C4408" s="5">
        <v>1.218E-2</v>
      </c>
      <c r="D4408" s="6">
        <v>6.82</v>
      </c>
      <c r="E4408" s="5">
        <v>0</v>
      </c>
      <c r="F4408" s="6">
        <v>0</v>
      </c>
      <c r="G4408" s="5">
        <v>0</v>
      </c>
      <c r="H4408" s="6">
        <v>0</v>
      </c>
      <c r="I4408" s="5">
        <v>2.776E-2</v>
      </c>
      <c r="J4408" s="6">
        <v>0.65300000000000002</v>
      </c>
      <c r="K4408" s="5">
        <v>2.5659999999999999E-2</v>
      </c>
      <c r="L4408" s="6">
        <v>0.54200000000000004</v>
      </c>
      <c r="M4408" s="5">
        <v>1.146E-2</v>
      </c>
      <c r="N4408" s="6">
        <v>0.253</v>
      </c>
      <c r="O4408" s="5">
        <v>2.8240000000000001E-2</v>
      </c>
      <c r="P4408" s="6">
        <v>0.437</v>
      </c>
      <c r="Q4408" s="5">
        <v>2.445E-2</v>
      </c>
      <c r="R4408" s="6">
        <v>0.42499999999999999</v>
      </c>
      <c r="S4408" s="5">
        <v>3.739E-2</v>
      </c>
      <c r="T4408" s="6">
        <v>2.758</v>
      </c>
      <c r="U4408" s="5">
        <v>6.3869999999999996E-2</v>
      </c>
      <c r="V4408" s="6">
        <v>1.631</v>
      </c>
      <c r="W4408" s="5">
        <v>1.0829999999999999E-2</v>
      </c>
      <c r="X4408" s="6">
        <v>0.121</v>
      </c>
      <c r="Y4408" s="5">
        <v>0</v>
      </c>
      <c r="Z4408" s="6">
        <v>0</v>
      </c>
      <c r="AA4408" s="5">
        <v>0</v>
      </c>
      <c r="AB4408" s="6">
        <v>0</v>
      </c>
      <c r="AC4408" s="5">
        <v>0</v>
      </c>
      <c r="AD4408" s="6">
        <v>0</v>
      </c>
      <c r="AE4408" s="5">
        <v>0</v>
      </c>
      <c r="AF4408" s="6">
        <v>0</v>
      </c>
    </row>
    <row r="4409" spans="2:32" x14ac:dyDescent="0.35">
      <c r="B4409" s="1" t="s">
        <v>108</v>
      </c>
      <c r="C4409" s="5">
        <v>0</v>
      </c>
      <c r="D4409" s="6">
        <v>0</v>
      </c>
      <c r="E4409" s="5">
        <v>0</v>
      </c>
      <c r="F4409" s="6">
        <v>0</v>
      </c>
      <c r="G4409" s="5">
        <v>0</v>
      </c>
      <c r="H4409" s="6">
        <v>0</v>
      </c>
      <c r="I4409" s="5">
        <v>0</v>
      </c>
      <c r="J4409" s="6">
        <v>0</v>
      </c>
      <c r="K4409" s="5">
        <v>0</v>
      </c>
      <c r="L4409" s="6">
        <v>0</v>
      </c>
      <c r="M4409" s="5">
        <v>0</v>
      </c>
      <c r="N4409" s="6">
        <v>0</v>
      </c>
      <c r="O4409" s="5">
        <v>0</v>
      </c>
      <c r="P4409" s="6">
        <v>0</v>
      </c>
      <c r="Q4409" s="5">
        <v>0</v>
      </c>
      <c r="R4409" s="6">
        <v>0</v>
      </c>
      <c r="S4409" s="5">
        <v>0</v>
      </c>
      <c r="T4409" s="6">
        <v>0</v>
      </c>
      <c r="U4409" s="5">
        <v>0</v>
      </c>
      <c r="V4409" s="6">
        <v>0</v>
      </c>
      <c r="W4409" s="5">
        <v>0</v>
      </c>
      <c r="X4409" s="6">
        <v>0</v>
      </c>
      <c r="Y4409" s="5">
        <v>0</v>
      </c>
      <c r="Z4409" s="6">
        <v>0</v>
      </c>
      <c r="AA4409" s="5">
        <v>0</v>
      </c>
      <c r="AB4409" s="6">
        <v>0</v>
      </c>
      <c r="AC4409" s="5">
        <v>0</v>
      </c>
      <c r="AD4409" s="6">
        <v>0</v>
      </c>
      <c r="AE4409" s="5">
        <v>0</v>
      </c>
      <c r="AF4409" s="6">
        <v>0</v>
      </c>
    </row>
    <row r="4410" spans="2:32" x14ac:dyDescent="0.35">
      <c r="B4410" s="1" t="s">
        <v>584</v>
      </c>
      <c r="C4410" s="5">
        <v>0</v>
      </c>
      <c r="D4410" s="6">
        <v>0</v>
      </c>
      <c r="E4410" s="5">
        <v>0</v>
      </c>
      <c r="F4410" s="6">
        <v>0</v>
      </c>
      <c r="G4410" s="5">
        <v>0</v>
      </c>
      <c r="H4410" s="6">
        <v>0</v>
      </c>
      <c r="I4410" s="5">
        <v>0</v>
      </c>
      <c r="J4410" s="6">
        <v>0</v>
      </c>
      <c r="K4410" s="5">
        <v>0</v>
      </c>
      <c r="L4410" s="6">
        <v>0</v>
      </c>
      <c r="M4410" s="5">
        <v>0</v>
      </c>
      <c r="N4410" s="6">
        <v>0</v>
      </c>
      <c r="O4410" s="5">
        <v>0</v>
      </c>
      <c r="P4410" s="6">
        <v>0</v>
      </c>
      <c r="Q4410" s="5">
        <v>0</v>
      </c>
      <c r="R4410" s="6">
        <v>0</v>
      </c>
      <c r="S4410" s="5">
        <v>0</v>
      </c>
      <c r="T4410" s="6">
        <v>0</v>
      </c>
      <c r="U4410" s="5">
        <v>0</v>
      </c>
      <c r="V4410" s="6">
        <v>0</v>
      </c>
      <c r="W4410" s="5">
        <v>0</v>
      </c>
      <c r="X4410" s="6">
        <v>0</v>
      </c>
      <c r="Y4410" s="5">
        <v>0</v>
      </c>
      <c r="Z4410" s="6">
        <v>0</v>
      </c>
      <c r="AA4410" s="5">
        <v>0</v>
      </c>
      <c r="AB4410" s="6">
        <v>0</v>
      </c>
      <c r="AC4410" s="5">
        <v>0</v>
      </c>
      <c r="AD4410" s="6">
        <v>0</v>
      </c>
      <c r="AE4410" s="5">
        <v>0</v>
      </c>
      <c r="AF4410" s="6">
        <v>0</v>
      </c>
    </row>
    <row r="4411" spans="2:32" x14ac:dyDescent="0.35">
      <c r="B4411" s="1" t="s">
        <v>585</v>
      </c>
      <c r="C4411" s="5">
        <v>0</v>
      </c>
      <c r="D4411" s="6">
        <v>0</v>
      </c>
      <c r="E4411" s="5">
        <v>0</v>
      </c>
      <c r="F4411" s="6">
        <v>0</v>
      </c>
      <c r="G4411" s="5">
        <v>0</v>
      </c>
      <c r="H4411" s="6">
        <v>0</v>
      </c>
      <c r="I4411" s="5">
        <v>0</v>
      </c>
      <c r="J4411" s="6">
        <v>0</v>
      </c>
      <c r="K4411" s="5">
        <v>0</v>
      </c>
      <c r="L4411" s="6">
        <v>0</v>
      </c>
      <c r="M4411" s="5">
        <v>0</v>
      </c>
      <c r="N4411" s="6">
        <v>0</v>
      </c>
      <c r="O4411" s="5">
        <v>0</v>
      </c>
      <c r="P4411" s="6">
        <v>0</v>
      </c>
      <c r="Q4411" s="5">
        <v>0</v>
      </c>
      <c r="R4411" s="6">
        <v>0</v>
      </c>
      <c r="S4411" s="5">
        <v>0</v>
      </c>
      <c r="T4411" s="6">
        <v>0</v>
      </c>
      <c r="U4411" s="5">
        <v>0</v>
      </c>
      <c r="V4411" s="6">
        <v>0</v>
      </c>
      <c r="W4411" s="5">
        <v>0</v>
      </c>
      <c r="X4411" s="6">
        <v>0</v>
      </c>
      <c r="Y4411" s="5">
        <v>0</v>
      </c>
      <c r="Z4411" s="6">
        <v>0</v>
      </c>
      <c r="AA4411" s="5">
        <v>0</v>
      </c>
      <c r="AB4411" s="6">
        <v>0</v>
      </c>
      <c r="AC4411" s="5">
        <v>0</v>
      </c>
      <c r="AD4411" s="6">
        <v>0</v>
      </c>
      <c r="AE4411" s="5">
        <v>0</v>
      </c>
      <c r="AF4411" s="6">
        <v>0</v>
      </c>
    </row>
    <row r="4412" spans="2:32" x14ac:dyDescent="0.35">
      <c r="B4412" s="1" t="s">
        <v>586</v>
      </c>
      <c r="C4412" s="5">
        <v>4.4999999999999999E-4</v>
      </c>
      <c r="D4412" s="6">
        <v>0.253</v>
      </c>
      <c r="E4412" s="5">
        <v>0</v>
      </c>
      <c r="F4412" s="6">
        <v>0</v>
      </c>
      <c r="G4412" s="5">
        <v>0</v>
      </c>
      <c r="H4412" s="6">
        <v>0</v>
      </c>
      <c r="I4412" s="5">
        <v>0</v>
      </c>
      <c r="J4412" s="6">
        <v>0</v>
      </c>
      <c r="K4412" s="5">
        <v>0</v>
      </c>
      <c r="L4412" s="6">
        <v>0</v>
      </c>
      <c r="M4412" s="5">
        <v>1.146E-2</v>
      </c>
      <c r="N4412" s="6">
        <v>0.253</v>
      </c>
      <c r="O4412" s="5">
        <v>0</v>
      </c>
      <c r="P4412" s="6">
        <v>0</v>
      </c>
      <c r="Q4412" s="5">
        <v>0</v>
      </c>
      <c r="R4412" s="6">
        <v>0</v>
      </c>
      <c r="S4412" s="5">
        <v>0</v>
      </c>
      <c r="T4412" s="6">
        <v>0</v>
      </c>
      <c r="U4412" s="5">
        <v>0</v>
      </c>
      <c r="V4412" s="6">
        <v>0</v>
      </c>
      <c r="W4412" s="5">
        <v>0</v>
      </c>
      <c r="X4412" s="6">
        <v>0</v>
      </c>
      <c r="Y4412" s="5">
        <v>0</v>
      </c>
      <c r="Z4412" s="6">
        <v>0</v>
      </c>
      <c r="AA4412" s="5">
        <v>0</v>
      </c>
      <c r="AB4412" s="6">
        <v>0</v>
      </c>
      <c r="AC4412" s="5">
        <v>0</v>
      </c>
      <c r="AD4412" s="6">
        <v>0</v>
      </c>
      <c r="AE4412" s="5">
        <v>0</v>
      </c>
      <c r="AF4412" s="6">
        <v>0</v>
      </c>
    </row>
    <row r="4413" spans="2:32" x14ac:dyDescent="0.35">
      <c r="B4413" s="1" t="s">
        <v>587</v>
      </c>
      <c r="C4413" s="5">
        <v>1.5900000000000001E-3</v>
      </c>
      <c r="D4413" s="6">
        <v>0.89</v>
      </c>
      <c r="E4413" s="5">
        <v>2.5930000000000002E-2</v>
      </c>
      <c r="F4413" s="6">
        <v>0.63700000000000001</v>
      </c>
      <c r="G4413" s="5">
        <v>0</v>
      </c>
      <c r="H4413" s="6">
        <v>0</v>
      </c>
      <c r="I4413" s="5">
        <v>0</v>
      </c>
      <c r="J4413" s="6">
        <v>0</v>
      </c>
      <c r="K4413" s="5">
        <v>0</v>
      </c>
      <c r="L4413" s="6">
        <v>0</v>
      </c>
      <c r="M4413" s="5">
        <v>1.146E-2</v>
      </c>
      <c r="N4413" s="6">
        <v>0.253</v>
      </c>
      <c r="O4413" s="5">
        <v>0</v>
      </c>
      <c r="P4413" s="6">
        <v>0</v>
      </c>
      <c r="Q4413" s="5">
        <v>0</v>
      </c>
      <c r="R4413" s="6">
        <v>0</v>
      </c>
      <c r="S4413" s="5">
        <v>0</v>
      </c>
      <c r="T4413" s="6">
        <v>0</v>
      </c>
      <c r="U4413" s="5">
        <v>0</v>
      </c>
      <c r="V4413" s="6">
        <v>0</v>
      </c>
      <c r="W4413" s="5">
        <v>0</v>
      </c>
      <c r="X4413" s="6">
        <v>0</v>
      </c>
      <c r="Y4413" s="5">
        <v>0</v>
      </c>
      <c r="Z4413" s="6">
        <v>0</v>
      </c>
      <c r="AA4413" s="5">
        <v>0</v>
      </c>
      <c r="AB4413" s="6">
        <v>0</v>
      </c>
      <c r="AC4413" s="5">
        <v>0</v>
      </c>
      <c r="AD4413" s="6">
        <v>0</v>
      </c>
      <c r="AE4413" s="5">
        <v>0</v>
      </c>
      <c r="AF4413" s="6">
        <v>0</v>
      </c>
    </row>
    <row r="4414" spans="2:32" x14ac:dyDescent="0.35">
      <c r="B4414" s="2" t="s">
        <v>8</v>
      </c>
    </row>
    <row r="4415" spans="2:32" x14ac:dyDescent="0.35">
      <c r="B4415" s="1" t="s">
        <v>588</v>
      </c>
      <c r="C4415" s="5">
        <v>0</v>
      </c>
      <c r="D4415" s="6">
        <v>0</v>
      </c>
      <c r="E4415" s="5">
        <v>0</v>
      </c>
      <c r="F4415" s="6">
        <v>0</v>
      </c>
      <c r="G4415" s="5">
        <v>0</v>
      </c>
      <c r="H4415" s="6">
        <v>0</v>
      </c>
      <c r="I4415" s="5">
        <v>0</v>
      </c>
      <c r="J4415" s="6">
        <v>0</v>
      </c>
      <c r="K4415" s="5">
        <v>0</v>
      </c>
      <c r="L4415" s="6">
        <v>0</v>
      </c>
      <c r="M4415" s="5">
        <v>0</v>
      </c>
      <c r="N4415" s="6">
        <v>0</v>
      </c>
      <c r="O4415" s="5">
        <v>0</v>
      </c>
      <c r="P4415" s="6">
        <v>0</v>
      </c>
      <c r="Q4415" s="5">
        <v>0</v>
      </c>
      <c r="R4415" s="6">
        <v>0</v>
      </c>
      <c r="S4415" s="5">
        <v>0</v>
      </c>
      <c r="T4415" s="6">
        <v>0</v>
      </c>
      <c r="U4415" s="5">
        <v>0</v>
      </c>
      <c r="V4415" s="6">
        <v>0</v>
      </c>
      <c r="W4415" s="5">
        <v>0</v>
      </c>
      <c r="X4415" s="6">
        <v>0</v>
      </c>
      <c r="Y4415" s="5">
        <v>0</v>
      </c>
      <c r="Z4415" s="6">
        <v>0</v>
      </c>
      <c r="AA4415" s="5">
        <v>0</v>
      </c>
      <c r="AB4415" s="6">
        <v>0</v>
      </c>
      <c r="AC4415" s="5">
        <v>0</v>
      </c>
      <c r="AD4415" s="6">
        <v>0</v>
      </c>
      <c r="AE4415" s="5">
        <v>0</v>
      </c>
      <c r="AF4415" s="6">
        <v>0</v>
      </c>
    </row>
    <row r="4416" spans="2:32" x14ac:dyDescent="0.35">
      <c r="B4416" s="1" t="s">
        <v>109</v>
      </c>
      <c r="C4416" s="5">
        <v>0</v>
      </c>
      <c r="D4416" s="6">
        <v>0</v>
      </c>
      <c r="E4416" s="5">
        <v>0</v>
      </c>
      <c r="F4416" s="6">
        <v>0</v>
      </c>
      <c r="G4416" s="5">
        <v>0</v>
      </c>
      <c r="H4416" s="6">
        <v>0</v>
      </c>
      <c r="I4416" s="5">
        <v>0</v>
      </c>
      <c r="J4416" s="6">
        <v>0</v>
      </c>
      <c r="K4416" s="5">
        <v>0</v>
      </c>
      <c r="L4416" s="6">
        <v>0</v>
      </c>
      <c r="M4416" s="5">
        <v>0</v>
      </c>
      <c r="N4416" s="6">
        <v>0</v>
      </c>
      <c r="O4416" s="5">
        <v>0</v>
      </c>
      <c r="P4416" s="6">
        <v>0</v>
      </c>
      <c r="Q4416" s="5">
        <v>0</v>
      </c>
      <c r="R4416" s="6">
        <v>0</v>
      </c>
      <c r="S4416" s="5">
        <v>0</v>
      </c>
      <c r="T4416" s="6">
        <v>0</v>
      </c>
      <c r="U4416" s="5">
        <v>0</v>
      </c>
      <c r="V4416" s="6">
        <v>0</v>
      </c>
      <c r="W4416" s="5">
        <v>0</v>
      </c>
      <c r="X4416" s="6">
        <v>0</v>
      </c>
      <c r="Y4416" s="5">
        <v>0</v>
      </c>
      <c r="Z4416" s="6">
        <v>0</v>
      </c>
      <c r="AA4416" s="5">
        <v>0</v>
      </c>
      <c r="AB4416" s="6">
        <v>0</v>
      </c>
      <c r="AC4416" s="5">
        <v>0</v>
      </c>
      <c r="AD4416" s="6">
        <v>0</v>
      </c>
      <c r="AE4416" s="5">
        <v>0</v>
      </c>
      <c r="AF4416" s="6">
        <v>0</v>
      </c>
    </row>
    <row r="4417" spans="2:32" x14ac:dyDescent="0.35">
      <c r="B4417" s="1" t="s">
        <v>110</v>
      </c>
      <c r="C4417" s="5">
        <v>0</v>
      </c>
      <c r="D4417" s="6">
        <v>0</v>
      </c>
      <c r="E4417" s="5">
        <v>0</v>
      </c>
      <c r="F4417" s="6">
        <v>0</v>
      </c>
      <c r="G4417" s="5">
        <v>0</v>
      </c>
      <c r="H4417" s="6">
        <v>0</v>
      </c>
      <c r="I4417" s="5">
        <v>0</v>
      </c>
      <c r="J4417" s="6">
        <v>0</v>
      </c>
      <c r="K4417" s="5">
        <v>0</v>
      </c>
      <c r="L4417" s="6">
        <v>0</v>
      </c>
      <c r="M4417" s="5">
        <v>0</v>
      </c>
      <c r="N4417" s="6">
        <v>0</v>
      </c>
      <c r="O4417" s="5">
        <v>0</v>
      </c>
      <c r="P4417" s="6">
        <v>0</v>
      </c>
      <c r="Q4417" s="5">
        <v>0</v>
      </c>
      <c r="R4417" s="6">
        <v>0</v>
      </c>
      <c r="S4417" s="5">
        <v>0</v>
      </c>
      <c r="T4417" s="6">
        <v>0</v>
      </c>
      <c r="U4417" s="5">
        <v>0</v>
      </c>
      <c r="V4417" s="6">
        <v>0</v>
      </c>
      <c r="W4417" s="5">
        <v>0</v>
      </c>
      <c r="X4417" s="6">
        <v>0</v>
      </c>
      <c r="Y4417" s="5">
        <v>0</v>
      </c>
      <c r="Z4417" s="6">
        <v>0</v>
      </c>
      <c r="AA4417" s="5">
        <v>0</v>
      </c>
      <c r="AB4417" s="6">
        <v>0</v>
      </c>
      <c r="AC4417" s="5">
        <v>0</v>
      </c>
      <c r="AD4417" s="6">
        <v>0</v>
      </c>
      <c r="AE4417" s="5">
        <v>0</v>
      </c>
      <c r="AF4417" s="6">
        <v>0</v>
      </c>
    </row>
    <row r="4418" spans="2:32" x14ac:dyDescent="0.35">
      <c r="B4418" s="1" t="s">
        <v>589</v>
      </c>
      <c r="C4418" s="5">
        <v>0</v>
      </c>
      <c r="D4418" s="6">
        <v>0</v>
      </c>
      <c r="E4418" s="5">
        <v>0</v>
      </c>
      <c r="F4418" s="6">
        <v>0</v>
      </c>
      <c r="G4418" s="5">
        <v>0</v>
      </c>
      <c r="H4418" s="6">
        <v>0</v>
      </c>
      <c r="I4418" s="5">
        <v>0</v>
      </c>
      <c r="J4418" s="6">
        <v>0</v>
      </c>
      <c r="K4418" s="5">
        <v>0</v>
      </c>
      <c r="L4418" s="6">
        <v>0</v>
      </c>
      <c r="M4418" s="5">
        <v>0</v>
      </c>
      <c r="N4418" s="6">
        <v>0</v>
      </c>
      <c r="O4418" s="5">
        <v>0</v>
      </c>
      <c r="P4418" s="6">
        <v>0</v>
      </c>
      <c r="Q4418" s="5">
        <v>0</v>
      </c>
      <c r="R4418" s="6">
        <v>0</v>
      </c>
      <c r="S4418" s="5">
        <v>0</v>
      </c>
      <c r="T4418" s="6">
        <v>0</v>
      </c>
      <c r="U4418" s="5">
        <v>0</v>
      </c>
      <c r="V4418" s="6">
        <v>0</v>
      </c>
      <c r="W4418" s="5">
        <v>0</v>
      </c>
      <c r="X4418" s="6">
        <v>0</v>
      </c>
      <c r="Y4418" s="5">
        <v>0</v>
      </c>
      <c r="Z4418" s="6">
        <v>0</v>
      </c>
      <c r="AA4418" s="5">
        <v>0</v>
      </c>
      <c r="AB4418" s="6">
        <v>0</v>
      </c>
      <c r="AC4418" s="5">
        <v>0</v>
      </c>
      <c r="AD4418" s="6">
        <v>0</v>
      </c>
      <c r="AE4418" s="5">
        <v>0</v>
      </c>
      <c r="AF4418" s="6">
        <v>0</v>
      </c>
    </row>
    <row r="4419" spans="2:32" x14ac:dyDescent="0.35">
      <c r="B4419" s="1" t="s">
        <v>590</v>
      </c>
      <c r="C4419" s="5">
        <v>0</v>
      </c>
      <c r="D4419" s="6">
        <v>0</v>
      </c>
      <c r="E4419" s="5">
        <v>0</v>
      </c>
      <c r="F4419" s="6">
        <v>0</v>
      </c>
      <c r="G4419" s="5">
        <v>0</v>
      </c>
      <c r="H4419" s="6">
        <v>0</v>
      </c>
      <c r="I4419" s="5">
        <v>0</v>
      </c>
      <c r="J4419" s="6">
        <v>0</v>
      </c>
      <c r="K4419" s="5">
        <v>0</v>
      </c>
      <c r="L4419" s="6">
        <v>0</v>
      </c>
      <c r="M4419" s="5">
        <v>0</v>
      </c>
      <c r="N4419" s="6">
        <v>0</v>
      </c>
      <c r="O4419" s="5">
        <v>0</v>
      </c>
      <c r="P4419" s="6">
        <v>0</v>
      </c>
      <c r="Q4419" s="5">
        <v>0</v>
      </c>
      <c r="R4419" s="6">
        <v>0</v>
      </c>
      <c r="S4419" s="5">
        <v>0</v>
      </c>
      <c r="T4419" s="6">
        <v>0</v>
      </c>
      <c r="U4419" s="5">
        <v>0</v>
      </c>
      <c r="V4419" s="6">
        <v>0</v>
      </c>
      <c r="W4419" s="5">
        <v>0</v>
      </c>
      <c r="X4419" s="6">
        <v>0</v>
      </c>
      <c r="Y4419" s="5">
        <v>0</v>
      </c>
      <c r="Z4419" s="6">
        <v>0</v>
      </c>
      <c r="AA4419" s="5">
        <v>0</v>
      </c>
      <c r="AB4419" s="6">
        <v>0</v>
      </c>
      <c r="AC4419" s="5">
        <v>0</v>
      </c>
      <c r="AD4419" s="6">
        <v>0</v>
      </c>
      <c r="AE4419" s="5">
        <v>0</v>
      </c>
      <c r="AF4419" s="6">
        <v>0</v>
      </c>
    </row>
    <row r="4420" spans="2:32" x14ac:dyDescent="0.35">
      <c r="B4420" s="1" t="s">
        <v>591</v>
      </c>
      <c r="C4420" s="5">
        <v>0</v>
      </c>
      <c r="D4420" s="6">
        <v>0</v>
      </c>
      <c r="E4420" s="5">
        <v>0</v>
      </c>
      <c r="F4420" s="6">
        <v>0</v>
      </c>
      <c r="G4420" s="5">
        <v>0</v>
      </c>
      <c r="H4420" s="6">
        <v>0</v>
      </c>
      <c r="I4420" s="5">
        <v>0</v>
      </c>
      <c r="J4420" s="6">
        <v>0</v>
      </c>
      <c r="K4420" s="5">
        <v>0</v>
      </c>
      <c r="L4420" s="6">
        <v>0</v>
      </c>
      <c r="M4420" s="5">
        <v>0</v>
      </c>
      <c r="N4420" s="6">
        <v>0</v>
      </c>
      <c r="O4420" s="5">
        <v>0</v>
      </c>
      <c r="P4420" s="6">
        <v>0</v>
      </c>
      <c r="Q4420" s="5">
        <v>0</v>
      </c>
      <c r="R4420" s="6">
        <v>0</v>
      </c>
      <c r="S4420" s="5">
        <v>0</v>
      </c>
      <c r="T4420" s="6">
        <v>0</v>
      </c>
      <c r="U4420" s="5">
        <v>0</v>
      </c>
      <c r="V4420" s="6">
        <v>0</v>
      </c>
      <c r="W4420" s="5">
        <v>0</v>
      </c>
      <c r="X4420" s="6">
        <v>0</v>
      </c>
      <c r="Y4420" s="5">
        <v>0</v>
      </c>
      <c r="Z4420" s="6">
        <v>0</v>
      </c>
      <c r="AA4420" s="5">
        <v>0</v>
      </c>
      <c r="AB4420" s="6">
        <v>0</v>
      </c>
      <c r="AC4420" s="5">
        <v>0</v>
      </c>
      <c r="AD4420" s="6">
        <v>0</v>
      </c>
      <c r="AE4420" s="5">
        <v>0</v>
      </c>
      <c r="AF4420" s="6">
        <v>0</v>
      </c>
    </row>
    <row r="4421" spans="2:32" x14ac:dyDescent="0.35">
      <c r="B4421" s="1" t="s">
        <v>592</v>
      </c>
      <c r="C4421" s="5">
        <v>1.9300000000000001E-3</v>
      </c>
      <c r="D4421" s="6">
        <v>1.0780000000000001</v>
      </c>
      <c r="E4421" s="5">
        <v>0</v>
      </c>
      <c r="F4421" s="6">
        <v>0</v>
      </c>
      <c r="G4421" s="5">
        <v>0</v>
      </c>
      <c r="H4421" s="6">
        <v>0</v>
      </c>
      <c r="I4421" s="5">
        <v>0</v>
      </c>
      <c r="J4421" s="6">
        <v>0</v>
      </c>
      <c r="K4421" s="5">
        <v>0</v>
      </c>
      <c r="L4421" s="6">
        <v>0</v>
      </c>
      <c r="M4421" s="5">
        <v>0</v>
      </c>
      <c r="N4421" s="6">
        <v>0</v>
      </c>
      <c r="O4421" s="5">
        <v>0</v>
      </c>
      <c r="P4421" s="6">
        <v>0</v>
      </c>
      <c r="Q4421" s="5">
        <v>0</v>
      </c>
      <c r="R4421" s="6">
        <v>0</v>
      </c>
      <c r="S4421" s="5">
        <v>1.4619999999999999E-2</v>
      </c>
      <c r="T4421" s="6">
        <v>1.0780000000000001</v>
      </c>
      <c r="U4421" s="5">
        <v>0</v>
      </c>
      <c r="V4421" s="6">
        <v>0</v>
      </c>
      <c r="W4421" s="5">
        <v>0</v>
      </c>
      <c r="X4421" s="6">
        <v>0</v>
      </c>
      <c r="Y4421" s="5">
        <v>0</v>
      </c>
      <c r="Z4421" s="6">
        <v>0</v>
      </c>
      <c r="AA4421" s="5">
        <v>0</v>
      </c>
      <c r="AB4421" s="6">
        <v>0</v>
      </c>
      <c r="AC4421" s="5">
        <v>0</v>
      </c>
      <c r="AD4421" s="6">
        <v>0</v>
      </c>
      <c r="AE4421" s="5">
        <v>0</v>
      </c>
      <c r="AF4421" s="6">
        <v>0</v>
      </c>
    </row>
    <row r="4422" spans="2:32" x14ac:dyDescent="0.35">
      <c r="B4422" s="1" t="s">
        <v>593</v>
      </c>
      <c r="C4422" s="5">
        <v>2.4599999999999999E-3</v>
      </c>
      <c r="D4422" s="6">
        <v>1.379</v>
      </c>
      <c r="E4422" s="5">
        <v>0</v>
      </c>
      <c r="F4422" s="6">
        <v>0</v>
      </c>
      <c r="G4422" s="5">
        <v>0</v>
      </c>
      <c r="H4422" s="6">
        <v>0</v>
      </c>
      <c r="I4422" s="5">
        <v>0</v>
      </c>
      <c r="J4422" s="6">
        <v>0</v>
      </c>
      <c r="K4422" s="5">
        <v>0</v>
      </c>
      <c r="L4422" s="6">
        <v>0</v>
      </c>
      <c r="M4422" s="5">
        <v>0</v>
      </c>
      <c r="N4422" s="6">
        <v>0</v>
      </c>
      <c r="O4422" s="5">
        <v>0</v>
      </c>
      <c r="P4422" s="6">
        <v>0</v>
      </c>
      <c r="Q4422" s="5">
        <v>0</v>
      </c>
      <c r="R4422" s="6">
        <v>0</v>
      </c>
      <c r="S4422" s="5">
        <v>1.8700000000000001E-2</v>
      </c>
      <c r="T4422" s="6">
        <v>1.379</v>
      </c>
      <c r="U4422" s="5">
        <v>0</v>
      </c>
      <c r="V4422" s="6">
        <v>0</v>
      </c>
      <c r="W4422" s="5">
        <v>0</v>
      </c>
      <c r="X4422" s="6">
        <v>0</v>
      </c>
      <c r="Y4422" s="5">
        <v>0</v>
      </c>
      <c r="Z4422" s="6">
        <v>0</v>
      </c>
      <c r="AA4422" s="5">
        <v>0</v>
      </c>
      <c r="AB4422" s="6">
        <v>0</v>
      </c>
      <c r="AC4422" s="5">
        <v>0</v>
      </c>
      <c r="AD4422" s="6">
        <v>0</v>
      </c>
      <c r="AE4422" s="5">
        <v>0</v>
      </c>
      <c r="AF4422" s="6">
        <v>0</v>
      </c>
    </row>
    <row r="4423" spans="2:32" x14ac:dyDescent="0.35">
      <c r="B4423" s="1" t="s">
        <v>594</v>
      </c>
      <c r="C4423" s="5">
        <v>5.1700000000000001E-3</v>
      </c>
      <c r="D4423" s="6">
        <v>2.8959999999999999</v>
      </c>
      <c r="E4423" s="5">
        <v>0</v>
      </c>
      <c r="F4423" s="6">
        <v>0</v>
      </c>
      <c r="G4423" s="5">
        <v>0</v>
      </c>
      <c r="H4423" s="6">
        <v>0</v>
      </c>
      <c r="I4423" s="5">
        <v>0</v>
      </c>
      <c r="J4423" s="6">
        <v>0</v>
      </c>
      <c r="K4423" s="5">
        <v>0</v>
      </c>
      <c r="L4423" s="6">
        <v>0</v>
      </c>
      <c r="M4423" s="5">
        <v>0</v>
      </c>
      <c r="N4423" s="6">
        <v>0</v>
      </c>
      <c r="O4423" s="5">
        <v>0</v>
      </c>
      <c r="P4423" s="6">
        <v>0</v>
      </c>
      <c r="Q4423" s="5">
        <v>0</v>
      </c>
      <c r="R4423" s="6">
        <v>0</v>
      </c>
      <c r="S4423" s="5">
        <v>3.9260000000000003E-2</v>
      </c>
      <c r="T4423" s="6">
        <v>2.8959999999999999</v>
      </c>
      <c r="U4423" s="5">
        <v>0</v>
      </c>
      <c r="V4423" s="6">
        <v>0</v>
      </c>
      <c r="W4423" s="5">
        <v>0</v>
      </c>
      <c r="X4423" s="6">
        <v>0</v>
      </c>
      <c r="Y4423" s="5">
        <v>0</v>
      </c>
      <c r="Z4423" s="6">
        <v>0</v>
      </c>
      <c r="AA4423" s="5">
        <v>0</v>
      </c>
      <c r="AB4423" s="6">
        <v>0</v>
      </c>
      <c r="AC4423" s="5">
        <v>0</v>
      </c>
      <c r="AD4423" s="6">
        <v>0</v>
      </c>
      <c r="AE4423" s="5">
        <v>0</v>
      </c>
      <c r="AF4423" s="6">
        <v>0</v>
      </c>
    </row>
    <row r="4424" spans="2:32" x14ac:dyDescent="0.35">
      <c r="B4424" s="1" t="s">
        <v>595</v>
      </c>
      <c r="C4424" s="5">
        <v>8.3000000000000001E-3</v>
      </c>
      <c r="D4424" s="6">
        <v>4.6440000000000001</v>
      </c>
      <c r="E4424" s="5">
        <v>0</v>
      </c>
      <c r="F4424" s="6">
        <v>0</v>
      </c>
      <c r="G4424" s="5">
        <v>0</v>
      </c>
      <c r="H4424" s="6">
        <v>0</v>
      </c>
      <c r="I4424" s="5">
        <v>0</v>
      </c>
      <c r="J4424" s="6">
        <v>0</v>
      </c>
      <c r="K4424" s="5">
        <v>0</v>
      </c>
      <c r="L4424" s="6">
        <v>0</v>
      </c>
      <c r="M4424" s="5">
        <v>0</v>
      </c>
      <c r="N4424" s="6">
        <v>0</v>
      </c>
      <c r="O4424" s="5">
        <v>0</v>
      </c>
      <c r="P4424" s="6">
        <v>0</v>
      </c>
      <c r="Q4424" s="5">
        <v>0</v>
      </c>
      <c r="R4424" s="6">
        <v>0</v>
      </c>
      <c r="S4424" s="5">
        <v>2.8889999999999999E-2</v>
      </c>
      <c r="T4424" s="6">
        <v>2.1309999999999998</v>
      </c>
      <c r="U4424" s="5">
        <v>0</v>
      </c>
      <c r="V4424" s="6">
        <v>0</v>
      </c>
      <c r="W4424" s="5">
        <v>0</v>
      </c>
      <c r="X4424" s="6">
        <v>0</v>
      </c>
      <c r="Y4424" s="5">
        <v>0</v>
      </c>
      <c r="Z4424" s="6">
        <v>0</v>
      </c>
      <c r="AA4424" s="5">
        <v>0</v>
      </c>
      <c r="AB4424" s="6">
        <v>0</v>
      </c>
      <c r="AC4424" s="5">
        <v>0</v>
      </c>
      <c r="AD4424" s="6">
        <v>0</v>
      </c>
      <c r="AE4424" s="5">
        <v>4.6489999999999997E-2</v>
      </c>
      <c r="AF4424" s="6">
        <v>2.5129999999999999</v>
      </c>
    </row>
    <row r="4425" spans="2:32" x14ac:dyDescent="0.35">
      <c r="B4425" s="1" t="s">
        <v>596</v>
      </c>
      <c r="C4425" s="5">
        <v>0</v>
      </c>
      <c r="D4425" s="6">
        <v>0</v>
      </c>
      <c r="E4425" s="5">
        <v>0</v>
      </c>
      <c r="F4425" s="6">
        <v>0</v>
      </c>
      <c r="G4425" s="5">
        <v>0</v>
      </c>
      <c r="H4425" s="6">
        <v>0</v>
      </c>
      <c r="I4425" s="5">
        <v>0</v>
      </c>
      <c r="J4425" s="6">
        <v>0</v>
      </c>
      <c r="K4425" s="5">
        <v>0</v>
      </c>
      <c r="L4425" s="6">
        <v>0</v>
      </c>
      <c r="M4425" s="5">
        <v>0</v>
      </c>
      <c r="N4425" s="6">
        <v>0</v>
      </c>
      <c r="O4425" s="5">
        <v>0</v>
      </c>
      <c r="P4425" s="6">
        <v>0</v>
      </c>
      <c r="Q4425" s="5">
        <v>0</v>
      </c>
      <c r="R4425" s="6">
        <v>0</v>
      </c>
      <c r="S4425" s="5">
        <v>0</v>
      </c>
      <c r="T4425" s="6">
        <v>0</v>
      </c>
      <c r="U4425" s="5">
        <v>0</v>
      </c>
      <c r="V4425" s="6">
        <v>0</v>
      </c>
      <c r="W4425" s="5">
        <v>0</v>
      </c>
      <c r="X4425" s="6">
        <v>0</v>
      </c>
      <c r="Y4425" s="5">
        <v>0</v>
      </c>
      <c r="Z4425" s="6">
        <v>0</v>
      </c>
      <c r="AA4425" s="5">
        <v>0</v>
      </c>
      <c r="AB4425" s="6">
        <v>0</v>
      </c>
      <c r="AC4425" s="5">
        <v>0</v>
      </c>
      <c r="AD4425" s="6">
        <v>0</v>
      </c>
      <c r="AE4425" s="5">
        <v>0</v>
      </c>
      <c r="AF4425" s="6">
        <v>0</v>
      </c>
    </row>
    <row r="4426" spans="2:32" x14ac:dyDescent="0.35">
      <c r="B4426" s="1" t="s">
        <v>597</v>
      </c>
      <c r="C4426" s="5">
        <v>0</v>
      </c>
      <c r="D4426" s="6">
        <v>0</v>
      </c>
      <c r="E4426" s="5">
        <v>0</v>
      </c>
      <c r="F4426" s="6">
        <v>0</v>
      </c>
      <c r="G4426" s="5">
        <v>0</v>
      </c>
      <c r="H4426" s="6">
        <v>0</v>
      </c>
      <c r="I4426" s="5">
        <v>0</v>
      </c>
      <c r="J4426" s="6">
        <v>0</v>
      </c>
      <c r="K4426" s="5">
        <v>0</v>
      </c>
      <c r="L4426" s="6">
        <v>0</v>
      </c>
      <c r="M4426" s="5">
        <v>0</v>
      </c>
      <c r="N4426" s="6">
        <v>0</v>
      </c>
      <c r="O4426" s="5">
        <v>0</v>
      </c>
      <c r="P4426" s="6">
        <v>0</v>
      </c>
      <c r="Q4426" s="5">
        <v>0</v>
      </c>
      <c r="R4426" s="6">
        <v>0</v>
      </c>
      <c r="S4426" s="5">
        <v>0</v>
      </c>
      <c r="T4426" s="6">
        <v>0</v>
      </c>
      <c r="U4426" s="5">
        <v>0</v>
      </c>
      <c r="V4426" s="6">
        <v>0</v>
      </c>
      <c r="W4426" s="5">
        <v>0</v>
      </c>
      <c r="X4426" s="6">
        <v>0</v>
      </c>
      <c r="Y4426" s="5">
        <v>0</v>
      </c>
      <c r="Z4426" s="6">
        <v>0</v>
      </c>
      <c r="AA4426" s="5">
        <v>0</v>
      </c>
      <c r="AB4426" s="6">
        <v>0</v>
      </c>
      <c r="AC4426" s="5">
        <v>0</v>
      </c>
      <c r="AD4426" s="6">
        <v>0</v>
      </c>
      <c r="AE4426" s="5">
        <v>0</v>
      </c>
      <c r="AF4426" s="6">
        <v>0</v>
      </c>
    </row>
    <row r="4427" spans="2:32" x14ac:dyDescent="0.35">
      <c r="B4427" s="1" t="s">
        <v>598</v>
      </c>
      <c r="C4427" s="5">
        <v>9.6000000000000002E-4</v>
      </c>
      <c r="D4427" s="6">
        <v>0.53900000000000003</v>
      </c>
      <c r="E4427" s="5">
        <v>0</v>
      </c>
      <c r="F4427" s="6">
        <v>0</v>
      </c>
      <c r="G4427" s="5">
        <v>0</v>
      </c>
      <c r="H4427" s="6">
        <v>0</v>
      </c>
      <c r="I4427" s="5">
        <v>0</v>
      </c>
      <c r="J4427" s="6">
        <v>0</v>
      </c>
      <c r="K4427" s="5">
        <v>0</v>
      </c>
      <c r="L4427" s="6">
        <v>0</v>
      </c>
      <c r="M4427" s="5">
        <v>0</v>
      </c>
      <c r="N4427" s="6">
        <v>0</v>
      </c>
      <c r="O4427" s="5">
        <v>0</v>
      </c>
      <c r="P4427" s="6">
        <v>0</v>
      </c>
      <c r="Q4427" s="5">
        <v>0</v>
      </c>
      <c r="R4427" s="6">
        <v>0</v>
      </c>
      <c r="S4427" s="5">
        <v>7.3099999999999997E-3</v>
      </c>
      <c r="T4427" s="6">
        <v>0.53900000000000003</v>
      </c>
      <c r="U4427" s="5">
        <v>0</v>
      </c>
      <c r="V4427" s="6">
        <v>0</v>
      </c>
      <c r="W4427" s="5">
        <v>0</v>
      </c>
      <c r="X4427" s="6">
        <v>0</v>
      </c>
      <c r="Y4427" s="5">
        <v>0</v>
      </c>
      <c r="Z4427" s="6">
        <v>0</v>
      </c>
      <c r="AA4427" s="5">
        <v>0</v>
      </c>
      <c r="AB4427" s="6">
        <v>0</v>
      </c>
      <c r="AC4427" s="5">
        <v>0</v>
      </c>
      <c r="AD4427" s="6">
        <v>0</v>
      </c>
      <c r="AE4427" s="5">
        <v>0</v>
      </c>
      <c r="AF4427" s="6">
        <v>0</v>
      </c>
    </row>
    <row r="4428" spans="2:32" x14ac:dyDescent="0.35">
      <c r="B4428" s="1" t="s">
        <v>599</v>
      </c>
      <c r="C4428" s="5">
        <v>4.4900000000000001E-3</v>
      </c>
      <c r="D4428" s="6">
        <v>2.5129999999999999</v>
      </c>
      <c r="E4428" s="5">
        <v>0</v>
      </c>
      <c r="F4428" s="6">
        <v>0</v>
      </c>
      <c r="G4428" s="5">
        <v>0</v>
      </c>
      <c r="H4428" s="6">
        <v>0</v>
      </c>
      <c r="I4428" s="5">
        <v>0</v>
      </c>
      <c r="J4428" s="6">
        <v>0</v>
      </c>
      <c r="K4428" s="5">
        <v>0</v>
      </c>
      <c r="L4428" s="6">
        <v>0</v>
      </c>
      <c r="M4428" s="5">
        <v>0</v>
      </c>
      <c r="N4428" s="6">
        <v>0</v>
      </c>
      <c r="O4428" s="5">
        <v>0</v>
      </c>
      <c r="P4428" s="6">
        <v>0</v>
      </c>
      <c r="Q4428" s="5">
        <v>0</v>
      </c>
      <c r="R4428" s="6">
        <v>0</v>
      </c>
      <c r="S4428" s="5">
        <v>0</v>
      </c>
      <c r="T4428" s="6">
        <v>0</v>
      </c>
      <c r="U4428" s="5">
        <v>0</v>
      </c>
      <c r="V4428" s="6">
        <v>0</v>
      </c>
      <c r="W4428" s="5">
        <v>0</v>
      </c>
      <c r="X4428" s="6">
        <v>0</v>
      </c>
      <c r="Y4428" s="5">
        <v>0</v>
      </c>
      <c r="Z4428" s="6">
        <v>0</v>
      </c>
      <c r="AA4428" s="5">
        <v>0</v>
      </c>
      <c r="AB4428" s="6">
        <v>0</v>
      </c>
      <c r="AC4428" s="5">
        <v>0</v>
      </c>
      <c r="AD4428" s="6">
        <v>0</v>
      </c>
      <c r="AE4428" s="5">
        <v>4.6489999999999997E-2</v>
      </c>
      <c r="AF4428" s="6">
        <v>2.5129999999999999</v>
      </c>
    </row>
    <row r="4429" spans="2:32" x14ac:dyDescent="0.35">
      <c r="B4429" s="1" t="s">
        <v>600</v>
      </c>
      <c r="C4429" s="5">
        <v>0</v>
      </c>
      <c r="D4429" s="6">
        <v>0</v>
      </c>
      <c r="E4429" s="5">
        <v>0</v>
      </c>
      <c r="F4429" s="6">
        <v>0</v>
      </c>
      <c r="G4429" s="5">
        <v>0</v>
      </c>
      <c r="H4429" s="6">
        <v>0</v>
      </c>
      <c r="I4429" s="5">
        <v>0</v>
      </c>
      <c r="J4429" s="6">
        <v>0</v>
      </c>
      <c r="K4429" s="5">
        <v>0</v>
      </c>
      <c r="L4429" s="6">
        <v>0</v>
      </c>
      <c r="M4429" s="5">
        <v>0</v>
      </c>
      <c r="N4429" s="6">
        <v>0</v>
      </c>
      <c r="O4429" s="5">
        <v>0</v>
      </c>
      <c r="P4429" s="6">
        <v>0</v>
      </c>
      <c r="Q4429" s="5">
        <v>0</v>
      </c>
      <c r="R4429" s="6">
        <v>0</v>
      </c>
      <c r="S4429" s="5">
        <v>0</v>
      </c>
      <c r="T4429" s="6">
        <v>0</v>
      </c>
      <c r="U4429" s="5">
        <v>0</v>
      </c>
      <c r="V4429" s="6">
        <v>0</v>
      </c>
      <c r="W4429" s="5">
        <v>0</v>
      </c>
      <c r="X4429" s="6">
        <v>0</v>
      </c>
      <c r="Y4429" s="5">
        <v>0</v>
      </c>
      <c r="Z4429" s="6">
        <v>0</v>
      </c>
      <c r="AA4429" s="5">
        <v>0</v>
      </c>
      <c r="AB4429" s="6">
        <v>0</v>
      </c>
      <c r="AC4429" s="5">
        <v>0</v>
      </c>
      <c r="AD4429" s="6">
        <v>0</v>
      </c>
      <c r="AE4429" s="5">
        <v>0</v>
      </c>
      <c r="AF4429" s="6">
        <v>0</v>
      </c>
    </row>
    <row r="4430" spans="2:32" x14ac:dyDescent="0.35">
      <c r="B4430" s="1" t="s">
        <v>601</v>
      </c>
      <c r="C4430" s="5">
        <v>0</v>
      </c>
      <c r="D4430" s="6">
        <v>0</v>
      </c>
      <c r="E4430" s="5">
        <v>0</v>
      </c>
      <c r="F4430" s="6">
        <v>0</v>
      </c>
      <c r="G4430" s="5">
        <v>0</v>
      </c>
      <c r="H4430" s="6">
        <v>0</v>
      </c>
      <c r="I4430" s="5">
        <v>0</v>
      </c>
      <c r="J4430" s="6">
        <v>0</v>
      </c>
      <c r="K4430" s="5">
        <v>0</v>
      </c>
      <c r="L4430" s="6">
        <v>0</v>
      </c>
      <c r="M4430" s="5">
        <v>0</v>
      </c>
      <c r="N4430" s="6">
        <v>0</v>
      </c>
      <c r="O4430" s="5">
        <v>0</v>
      </c>
      <c r="P4430" s="6">
        <v>0</v>
      </c>
      <c r="Q4430" s="5">
        <v>0</v>
      </c>
      <c r="R4430" s="6">
        <v>0</v>
      </c>
      <c r="S4430" s="5">
        <v>0</v>
      </c>
      <c r="T4430" s="6">
        <v>0</v>
      </c>
      <c r="U4430" s="5">
        <v>0</v>
      </c>
      <c r="V4430" s="6">
        <v>0</v>
      </c>
      <c r="W4430" s="5">
        <v>0</v>
      </c>
      <c r="X4430" s="6">
        <v>0</v>
      </c>
      <c r="Y4430" s="5">
        <v>0</v>
      </c>
      <c r="Z4430" s="6">
        <v>0</v>
      </c>
      <c r="AA4430" s="5">
        <v>0</v>
      </c>
      <c r="AB4430" s="6">
        <v>0</v>
      </c>
      <c r="AC4430" s="5">
        <v>0</v>
      </c>
      <c r="AD4430" s="6">
        <v>0</v>
      </c>
      <c r="AE4430" s="5">
        <v>0</v>
      </c>
      <c r="AF4430" s="6">
        <v>0</v>
      </c>
    </row>
    <row r="4431" spans="2:32" x14ac:dyDescent="0.35">
      <c r="B4431" s="1" t="s">
        <v>602</v>
      </c>
      <c r="C4431" s="5">
        <v>0</v>
      </c>
      <c r="D4431" s="6">
        <v>0</v>
      </c>
      <c r="E4431" s="5">
        <v>0</v>
      </c>
      <c r="F4431" s="6">
        <v>0</v>
      </c>
      <c r="G4431" s="5">
        <v>0</v>
      </c>
      <c r="H4431" s="6">
        <v>0</v>
      </c>
      <c r="I4431" s="5">
        <v>0</v>
      </c>
      <c r="J4431" s="6">
        <v>0</v>
      </c>
      <c r="K4431" s="5">
        <v>0</v>
      </c>
      <c r="L4431" s="6">
        <v>0</v>
      </c>
      <c r="M4431" s="5">
        <v>0</v>
      </c>
      <c r="N4431" s="6">
        <v>0</v>
      </c>
      <c r="O4431" s="5">
        <v>0</v>
      </c>
      <c r="P4431" s="6">
        <v>0</v>
      </c>
      <c r="Q4431" s="5">
        <v>0</v>
      </c>
      <c r="R4431" s="6">
        <v>0</v>
      </c>
      <c r="S4431" s="5">
        <v>0</v>
      </c>
      <c r="T4431" s="6">
        <v>0</v>
      </c>
      <c r="U4431" s="5">
        <v>0</v>
      </c>
      <c r="V4431" s="6">
        <v>0</v>
      </c>
      <c r="W4431" s="5">
        <v>0</v>
      </c>
      <c r="X4431" s="6">
        <v>0</v>
      </c>
      <c r="Y4431" s="5">
        <v>0</v>
      </c>
      <c r="Z4431" s="6">
        <v>0</v>
      </c>
      <c r="AA4431" s="5">
        <v>0</v>
      </c>
      <c r="AB4431" s="6">
        <v>0</v>
      </c>
      <c r="AC4431" s="5">
        <v>0</v>
      </c>
      <c r="AD4431" s="6">
        <v>0</v>
      </c>
      <c r="AE4431" s="5">
        <v>0</v>
      </c>
      <c r="AF4431" s="6">
        <v>0</v>
      </c>
    </row>
    <row r="4432" spans="2:32" x14ac:dyDescent="0.35">
      <c r="B4432" s="1" t="s">
        <v>603</v>
      </c>
      <c r="C4432" s="5">
        <v>0</v>
      </c>
      <c r="D4432" s="6">
        <v>0</v>
      </c>
      <c r="E4432" s="5">
        <v>0</v>
      </c>
      <c r="F4432" s="6">
        <v>0</v>
      </c>
      <c r="G4432" s="5">
        <v>0</v>
      </c>
      <c r="H4432" s="6">
        <v>0</v>
      </c>
      <c r="I4432" s="5">
        <v>0</v>
      </c>
      <c r="J4432" s="6">
        <v>0</v>
      </c>
      <c r="K4432" s="5">
        <v>0</v>
      </c>
      <c r="L4432" s="6">
        <v>0</v>
      </c>
      <c r="M4432" s="5">
        <v>0</v>
      </c>
      <c r="N4432" s="6">
        <v>0</v>
      </c>
      <c r="O4432" s="5">
        <v>0</v>
      </c>
      <c r="P4432" s="6">
        <v>0</v>
      </c>
      <c r="Q4432" s="5">
        <v>0</v>
      </c>
      <c r="R4432" s="6">
        <v>0</v>
      </c>
      <c r="S4432" s="5">
        <v>0</v>
      </c>
      <c r="T4432" s="6">
        <v>0</v>
      </c>
      <c r="U4432" s="5">
        <v>0</v>
      </c>
      <c r="V4432" s="6">
        <v>0</v>
      </c>
      <c r="W4432" s="5">
        <v>0</v>
      </c>
      <c r="X4432" s="6">
        <v>0</v>
      </c>
      <c r="Y4432" s="5">
        <v>0</v>
      </c>
      <c r="Z4432" s="6">
        <v>0</v>
      </c>
      <c r="AA4432" s="5">
        <v>0</v>
      </c>
      <c r="AB4432" s="6">
        <v>0</v>
      </c>
      <c r="AC4432" s="5">
        <v>0</v>
      </c>
      <c r="AD4432" s="6">
        <v>0</v>
      </c>
      <c r="AE4432" s="5">
        <v>0</v>
      </c>
      <c r="AF4432" s="6">
        <v>0</v>
      </c>
    </row>
    <row r="4433" spans="2:32" x14ac:dyDescent="0.35">
      <c r="B4433" s="1" t="s">
        <v>604</v>
      </c>
      <c r="C4433" s="5">
        <v>0</v>
      </c>
      <c r="D4433" s="6">
        <v>0</v>
      </c>
      <c r="E4433" s="5">
        <v>0</v>
      </c>
      <c r="F4433" s="6">
        <v>0</v>
      </c>
      <c r="G4433" s="5">
        <v>0</v>
      </c>
      <c r="H4433" s="6">
        <v>0</v>
      </c>
      <c r="I4433" s="5">
        <v>0</v>
      </c>
      <c r="J4433" s="6">
        <v>0</v>
      </c>
      <c r="K4433" s="5">
        <v>0</v>
      </c>
      <c r="L4433" s="6">
        <v>0</v>
      </c>
      <c r="M4433" s="5">
        <v>0</v>
      </c>
      <c r="N4433" s="6">
        <v>0</v>
      </c>
      <c r="O4433" s="5">
        <v>0</v>
      </c>
      <c r="P4433" s="6">
        <v>0</v>
      </c>
      <c r="Q4433" s="5">
        <v>0</v>
      </c>
      <c r="R4433" s="6">
        <v>0</v>
      </c>
      <c r="S4433" s="5">
        <v>0</v>
      </c>
      <c r="T4433" s="6">
        <v>0</v>
      </c>
      <c r="U4433" s="5">
        <v>0</v>
      </c>
      <c r="V4433" s="6">
        <v>0</v>
      </c>
      <c r="W4433" s="5">
        <v>0</v>
      </c>
      <c r="X4433" s="6">
        <v>0</v>
      </c>
      <c r="Y4433" s="5">
        <v>0</v>
      </c>
      <c r="Z4433" s="6">
        <v>0</v>
      </c>
      <c r="AA4433" s="5">
        <v>0</v>
      </c>
      <c r="AB4433" s="6">
        <v>0</v>
      </c>
      <c r="AC4433" s="5">
        <v>0</v>
      </c>
      <c r="AD4433" s="6">
        <v>0</v>
      </c>
      <c r="AE4433" s="5">
        <v>0</v>
      </c>
      <c r="AF4433" s="6">
        <v>0</v>
      </c>
    </row>
    <row r="4434" spans="2:32" x14ac:dyDescent="0.35">
      <c r="B4434" s="1" t="s">
        <v>605</v>
      </c>
      <c r="C4434" s="5">
        <v>0</v>
      </c>
      <c r="D4434" s="6">
        <v>0</v>
      </c>
      <c r="E4434" s="5">
        <v>0</v>
      </c>
      <c r="F4434" s="6">
        <v>0</v>
      </c>
      <c r="G4434" s="5">
        <v>0</v>
      </c>
      <c r="H4434" s="6">
        <v>0</v>
      </c>
      <c r="I4434" s="5">
        <v>0</v>
      </c>
      <c r="J4434" s="6">
        <v>0</v>
      </c>
      <c r="K4434" s="5">
        <v>0</v>
      </c>
      <c r="L4434" s="6">
        <v>0</v>
      </c>
      <c r="M4434" s="5">
        <v>0</v>
      </c>
      <c r="N4434" s="6">
        <v>0</v>
      </c>
      <c r="O4434" s="5">
        <v>0</v>
      </c>
      <c r="P4434" s="6">
        <v>0</v>
      </c>
      <c r="Q4434" s="5">
        <v>0</v>
      </c>
      <c r="R4434" s="6">
        <v>0</v>
      </c>
      <c r="S4434" s="5">
        <v>0</v>
      </c>
      <c r="T4434" s="6">
        <v>0</v>
      </c>
      <c r="U4434" s="5">
        <v>0</v>
      </c>
      <c r="V4434" s="6">
        <v>0</v>
      </c>
      <c r="W4434" s="5">
        <v>0</v>
      </c>
      <c r="X4434" s="6">
        <v>0</v>
      </c>
      <c r="Y4434" s="5">
        <v>0</v>
      </c>
      <c r="Z4434" s="6">
        <v>0</v>
      </c>
      <c r="AA4434" s="5">
        <v>0</v>
      </c>
      <c r="AB4434" s="6">
        <v>0</v>
      </c>
      <c r="AC4434" s="5">
        <v>0</v>
      </c>
      <c r="AD4434" s="6">
        <v>0</v>
      </c>
      <c r="AE4434" s="5">
        <v>0</v>
      </c>
      <c r="AF4434" s="6">
        <v>0</v>
      </c>
    </row>
    <row r="4435" spans="2:32" x14ac:dyDescent="0.35">
      <c r="B4435" s="1" t="s">
        <v>606</v>
      </c>
      <c r="C4435" s="5">
        <v>6.2700000000000004E-3</v>
      </c>
      <c r="D4435" s="6">
        <v>3.51</v>
      </c>
      <c r="E4435" s="5">
        <v>0</v>
      </c>
      <c r="F4435" s="6">
        <v>0</v>
      </c>
      <c r="G4435" s="5">
        <v>0</v>
      </c>
      <c r="H4435" s="6">
        <v>0</v>
      </c>
      <c r="I4435" s="5">
        <v>0</v>
      </c>
      <c r="J4435" s="6">
        <v>0</v>
      </c>
      <c r="K4435" s="5">
        <v>0</v>
      </c>
      <c r="L4435" s="6">
        <v>0</v>
      </c>
      <c r="M4435" s="5">
        <v>0</v>
      </c>
      <c r="N4435" s="6">
        <v>0</v>
      </c>
      <c r="O4435" s="5">
        <v>0</v>
      </c>
      <c r="P4435" s="6">
        <v>0</v>
      </c>
      <c r="Q4435" s="5">
        <v>0</v>
      </c>
      <c r="R4435" s="6">
        <v>0</v>
      </c>
      <c r="S4435" s="5">
        <v>4.759E-2</v>
      </c>
      <c r="T4435" s="6">
        <v>3.51</v>
      </c>
      <c r="U4435" s="5">
        <v>0</v>
      </c>
      <c r="V4435" s="6">
        <v>0</v>
      </c>
      <c r="W4435" s="5">
        <v>0</v>
      </c>
      <c r="X4435" s="6">
        <v>0</v>
      </c>
      <c r="Y4435" s="5">
        <v>0</v>
      </c>
      <c r="Z4435" s="6">
        <v>0</v>
      </c>
      <c r="AA4435" s="5">
        <v>0</v>
      </c>
      <c r="AB4435" s="6">
        <v>0</v>
      </c>
      <c r="AC4435" s="5">
        <v>0</v>
      </c>
      <c r="AD4435" s="6">
        <v>0</v>
      </c>
      <c r="AE4435" s="5">
        <v>0</v>
      </c>
      <c r="AF4435" s="6">
        <v>0</v>
      </c>
    </row>
    <row r="4436" spans="2:32" x14ac:dyDescent="0.35">
      <c r="B4436" s="1" t="s">
        <v>607</v>
      </c>
      <c r="C4436" s="5">
        <v>0</v>
      </c>
      <c r="D4436" s="6">
        <v>0</v>
      </c>
      <c r="E4436" s="5">
        <v>0</v>
      </c>
      <c r="F4436" s="6">
        <v>0</v>
      </c>
      <c r="G4436" s="5">
        <v>0</v>
      </c>
      <c r="H4436" s="6">
        <v>0</v>
      </c>
      <c r="I4436" s="5">
        <v>0</v>
      </c>
      <c r="J4436" s="6">
        <v>0</v>
      </c>
      <c r="K4436" s="5">
        <v>0</v>
      </c>
      <c r="L4436" s="6">
        <v>0</v>
      </c>
      <c r="M4436" s="5">
        <v>0</v>
      </c>
      <c r="N4436" s="6">
        <v>0</v>
      </c>
      <c r="O4436" s="5">
        <v>0</v>
      </c>
      <c r="P4436" s="6">
        <v>0</v>
      </c>
      <c r="Q4436" s="5">
        <v>0</v>
      </c>
      <c r="R4436" s="6">
        <v>0</v>
      </c>
      <c r="S4436" s="5">
        <v>0</v>
      </c>
      <c r="T4436" s="6">
        <v>0</v>
      </c>
      <c r="U4436" s="5">
        <v>0</v>
      </c>
      <c r="V4436" s="6">
        <v>0</v>
      </c>
      <c r="W4436" s="5">
        <v>0</v>
      </c>
      <c r="X4436" s="6">
        <v>0</v>
      </c>
      <c r="Y4436" s="5">
        <v>0</v>
      </c>
      <c r="Z4436" s="6">
        <v>0</v>
      </c>
      <c r="AA4436" s="5">
        <v>0</v>
      </c>
      <c r="AB4436" s="6">
        <v>0</v>
      </c>
      <c r="AC4436" s="5">
        <v>0</v>
      </c>
      <c r="AD4436" s="6">
        <v>0</v>
      </c>
      <c r="AE4436" s="5">
        <v>0</v>
      </c>
      <c r="AF4436" s="6">
        <v>0</v>
      </c>
    </row>
    <row r="4437" spans="2:32" x14ac:dyDescent="0.35">
      <c r="B4437" s="1" t="s">
        <v>128</v>
      </c>
      <c r="C4437" s="5">
        <v>0</v>
      </c>
      <c r="D4437" s="6">
        <v>0</v>
      </c>
      <c r="E4437" s="5">
        <v>0</v>
      </c>
      <c r="F4437" s="6">
        <v>0</v>
      </c>
      <c r="G4437" s="5">
        <v>0</v>
      </c>
      <c r="H4437" s="6">
        <v>0</v>
      </c>
      <c r="I4437" s="5">
        <v>0</v>
      </c>
      <c r="J4437" s="6">
        <v>0</v>
      </c>
      <c r="K4437" s="5">
        <v>0</v>
      </c>
      <c r="L4437" s="6">
        <v>0</v>
      </c>
      <c r="M4437" s="5">
        <v>0</v>
      </c>
      <c r="N4437" s="6">
        <v>0</v>
      </c>
      <c r="O4437" s="5">
        <v>0</v>
      </c>
      <c r="P4437" s="6">
        <v>0</v>
      </c>
      <c r="Q4437" s="5">
        <v>0</v>
      </c>
      <c r="R4437" s="6">
        <v>0</v>
      </c>
      <c r="S4437" s="5">
        <v>0</v>
      </c>
      <c r="T4437" s="6">
        <v>0</v>
      </c>
      <c r="U4437" s="5">
        <v>0</v>
      </c>
      <c r="V4437" s="6">
        <v>0</v>
      </c>
      <c r="W4437" s="5">
        <v>0</v>
      </c>
      <c r="X4437" s="6">
        <v>0</v>
      </c>
      <c r="Y4437" s="5">
        <v>0</v>
      </c>
      <c r="Z4437" s="6">
        <v>0</v>
      </c>
      <c r="AA4437" s="5">
        <v>0</v>
      </c>
      <c r="AB4437" s="6">
        <v>0</v>
      </c>
      <c r="AC4437" s="5">
        <v>0</v>
      </c>
      <c r="AD4437" s="6">
        <v>0</v>
      </c>
      <c r="AE4437" s="5">
        <v>0</v>
      </c>
      <c r="AF4437" s="6">
        <v>0</v>
      </c>
    </row>
    <row r="4438" spans="2:32" x14ac:dyDescent="0.35">
      <c r="B4438" s="1" t="s">
        <v>129</v>
      </c>
      <c r="C4438" s="5">
        <v>0</v>
      </c>
      <c r="D4438" s="6">
        <v>0</v>
      </c>
      <c r="E4438" s="5">
        <v>0</v>
      </c>
      <c r="F4438" s="6">
        <v>0</v>
      </c>
      <c r="G4438" s="5">
        <v>0</v>
      </c>
      <c r="H4438" s="6">
        <v>0</v>
      </c>
      <c r="I4438" s="5">
        <v>0</v>
      </c>
      <c r="J4438" s="6">
        <v>0</v>
      </c>
      <c r="K4438" s="5">
        <v>0</v>
      </c>
      <c r="L4438" s="6">
        <v>0</v>
      </c>
      <c r="M4438" s="5">
        <v>0</v>
      </c>
      <c r="N4438" s="6">
        <v>0</v>
      </c>
      <c r="O4438" s="5">
        <v>0</v>
      </c>
      <c r="P4438" s="6">
        <v>0</v>
      </c>
      <c r="Q4438" s="5">
        <v>0</v>
      </c>
      <c r="R4438" s="6">
        <v>0</v>
      </c>
      <c r="S4438" s="5">
        <v>0</v>
      </c>
      <c r="T4438" s="6">
        <v>0</v>
      </c>
      <c r="U4438" s="5">
        <v>0</v>
      </c>
      <c r="V4438" s="6">
        <v>0</v>
      </c>
      <c r="W4438" s="5">
        <v>0</v>
      </c>
      <c r="X4438" s="6">
        <v>0</v>
      </c>
      <c r="Y4438" s="5">
        <v>0</v>
      </c>
      <c r="Z4438" s="6">
        <v>0</v>
      </c>
      <c r="AA4438" s="5">
        <v>0</v>
      </c>
      <c r="AB4438" s="6">
        <v>0</v>
      </c>
      <c r="AC4438" s="5">
        <v>0</v>
      </c>
      <c r="AD4438" s="6">
        <v>0</v>
      </c>
      <c r="AE4438" s="5">
        <v>0</v>
      </c>
      <c r="AF4438" s="6">
        <v>0</v>
      </c>
    </row>
    <row r="4439" spans="2:32" x14ac:dyDescent="0.35">
      <c r="B4439" s="1" t="s">
        <v>130</v>
      </c>
      <c r="C4439" s="5">
        <v>0</v>
      </c>
      <c r="D4439" s="6">
        <v>0</v>
      </c>
      <c r="E4439" s="5">
        <v>0</v>
      </c>
      <c r="F4439" s="6">
        <v>0</v>
      </c>
      <c r="G4439" s="5">
        <v>0</v>
      </c>
      <c r="H4439" s="6">
        <v>0</v>
      </c>
      <c r="I4439" s="5">
        <v>0</v>
      </c>
      <c r="J4439" s="6">
        <v>0</v>
      </c>
      <c r="K4439" s="5">
        <v>0</v>
      </c>
      <c r="L4439" s="6">
        <v>0</v>
      </c>
      <c r="M4439" s="5">
        <v>0</v>
      </c>
      <c r="N4439" s="6">
        <v>0</v>
      </c>
      <c r="O4439" s="5">
        <v>0</v>
      </c>
      <c r="P4439" s="6">
        <v>0</v>
      </c>
      <c r="Q4439" s="5">
        <v>0</v>
      </c>
      <c r="R4439" s="6">
        <v>0</v>
      </c>
      <c r="S4439" s="5">
        <v>0</v>
      </c>
      <c r="T4439" s="6">
        <v>0</v>
      </c>
      <c r="U4439" s="5">
        <v>0</v>
      </c>
      <c r="V4439" s="6">
        <v>0</v>
      </c>
      <c r="W4439" s="5">
        <v>0</v>
      </c>
      <c r="X4439" s="6">
        <v>0</v>
      </c>
      <c r="Y4439" s="5">
        <v>0</v>
      </c>
      <c r="Z4439" s="6">
        <v>0</v>
      </c>
      <c r="AA4439" s="5">
        <v>0</v>
      </c>
      <c r="AB4439" s="6">
        <v>0</v>
      </c>
      <c r="AC4439" s="5">
        <v>0</v>
      </c>
      <c r="AD4439" s="6">
        <v>0</v>
      </c>
      <c r="AE4439" s="5">
        <v>0</v>
      </c>
      <c r="AF4439" s="6">
        <v>0</v>
      </c>
    </row>
    <row r="4440" spans="2:32" x14ac:dyDescent="0.35">
      <c r="B4440" s="1" t="s">
        <v>608</v>
      </c>
      <c r="C4440" s="5">
        <v>0</v>
      </c>
      <c r="D4440" s="6">
        <v>0</v>
      </c>
      <c r="E4440" s="5">
        <v>0</v>
      </c>
      <c r="F4440" s="6">
        <v>0</v>
      </c>
      <c r="G4440" s="5">
        <v>0</v>
      </c>
      <c r="H4440" s="6">
        <v>0</v>
      </c>
      <c r="I4440" s="5">
        <v>0</v>
      </c>
      <c r="J4440" s="6">
        <v>0</v>
      </c>
      <c r="K4440" s="5">
        <v>0</v>
      </c>
      <c r="L4440" s="6">
        <v>0</v>
      </c>
      <c r="M4440" s="5">
        <v>0</v>
      </c>
      <c r="N4440" s="6">
        <v>0</v>
      </c>
      <c r="O4440" s="5">
        <v>0</v>
      </c>
      <c r="P4440" s="6">
        <v>0</v>
      </c>
      <c r="Q4440" s="5">
        <v>0</v>
      </c>
      <c r="R4440" s="6">
        <v>0</v>
      </c>
      <c r="S4440" s="5">
        <v>0</v>
      </c>
      <c r="T4440" s="6">
        <v>0</v>
      </c>
      <c r="U4440" s="5">
        <v>0</v>
      </c>
      <c r="V4440" s="6">
        <v>0</v>
      </c>
      <c r="W4440" s="5">
        <v>0</v>
      </c>
      <c r="X4440" s="6">
        <v>0</v>
      </c>
      <c r="Y4440" s="5">
        <v>0</v>
      </c>
      <c r="Z4440" s="6">
        <v>0</v>
      </c>
      <c r="AA4440" s="5">
        <v>0</v>
      </c>
      <c r="AB4440" s="6">
        <v>0</v>
      </c>
      <c r="AC4440" s="5">
        <v>0</v>
      </c>
      <c r="AD4440" s="6">
        <v>0</v>
      </c>
      <c r="AE4440" s="5">
        <v>0</v>
      </c>
      <c r="AF4440" s="6">
        <v>0</v>
      </c>
    </row>
    <row r="4441" spans="2:32" x14ac:dyDescent="0.35">
      <c r="B4441" s="1" t="s">
        <v>609</v>
      </c>
      <c r="C4441" s="5">
        <v>0</v>
      </c>
      <c r="D4441" s="6">
        <v>0</v>
      </c>
      <c r="E4441" s="5">
        <v>0</v>
      </c>
      <c r="F4441" s="6">
        <v>0</v>
      </c>
      <c r="G4441" s="5">
        <v>0</v>
      </c>
      <c r="H4441" s="6">
        <v>0</v>
      </c>
      <c r="I4441" s="5">
        <v>0</v>
      </c>
      <c r="J4441" s="6">
        <v>0</v>
      </c>
      <c r="K4441" s="5">
        <v>0</v>
      </c>
      <c r="L4441" s="6">
        <v>0</v>
      </c>
      <c r="M4441" s="5">
        <v>0</v>
      </c>
      <c r="N4441" s="6">
        <v>0</v>
      </c>
      <c r="O4441" s="5">
        <v>0</v>
      </c>
      <c r="P4441" s="6">
        <v>0</v>
      </c>
      <c r="Q4441" s="5">
        <v>0</v>
      </c>
      <c r="R4441" s="6">
        <v>0</v>
      </c>
      <c r="S4441" s="5">
        <v>0</v>
      </c>
      <c r="T4441" s="6">
        <v>0</v>
      </c>
      <c r="U4441" s="5">
        <v>0</v>
      </c>
      <c r="V4441" s="6">
        <v>0</v>
      </c>
      <c r="W4441" s="5">
        <v>0</v>
      </c>
      <c r="X4441" s="6">
        <v>0</v>
      </c>
      <c r="Y4441" s="5">
        <v>0</v>
      </c>
      <c r="Z4441" s="6">
        <v>0</v>
      </c>
      <c r="AA4441" s="5">
        <v>0</v>
      </c>
      <c r="AB4441" s="6">
        <v>0</v>
      </c>
      <c r="AC4441" s="5">
        <v>0</v>
      </c>
      <c r="AD4441" s="6">
        <v>0</v>
      </c>
      <c r="AE4441" s="5">
        <v>0</v>
      </c>
      <c r="AF4441" s="6">
        <v>0</v>
      </c>
    </row>
    <row r="4442" spans="2:32" x14ac:dyDescent="0.35">
      <c r="B4442" s="1" t="s">
        <v>610</v>
      </c>
      <c r="C4442" s="5">
        <v>0</v>
      </c>
      <c r="D4442" s="6">
        <v>0</v>
      </c>
      <c r="E4442" s="5">
        <v>0</v>
      </c>
      <c r="F4442" s="6">
        <v>0</v>
      </c>
      <c r="G4442" s="5">
        <v>0</v>
      </c>
      <c r="H4442" s="6">
        <v>0</v>
      </c>
      <c r="I4442" s="5">
        <v>0</v>
      </c>
      <c r="J4442" s="6">
        <v>0</v>
      </c>
      <c r="K4442" s="5">
        <v>0</v>
      </c>
      <c r="L4442" s="6">
        <v>0</v>
      </c>
      <c r="M4442" s="5">
        <v>0</v>
      </c>
      <c r="N4442" s="6">
        <v>0</v>
      </c>
      <c r="O4442" s="5">
        <v>0</v>
      </c>
      <c r="P4442" s="6">
        <v>0</v>
      </c>
      <c r="Q4442" s="5">
        <v>0</v>
      </c>
      <c r="R4442" s="6">
        <v>0</v>
      </c>
      <c r="S4442" s="5">
        <v>0</v>
      </c>
      <c r="T4442" s="6">
        <v>0</v>
      </c>
      <c r="U4442" s="5">
        <v>0</v>
      </c>
      <c r="V4442" s="6">
        <v>0</v>
      </c>
      <c r="W4442" s="5">
        <v>0</v>
      </c>
      <c r="X4442" s="6">
        <v>0</v>
      </c>
      <c r="Y4442" s="5">
        <v>0</v>
      </c>
      <c r="Z4442" s="6">
        <v>0</v>
      </c>
      <c r="AA4442" s="5">
        <v>0</v>
      </c>
      <c r="AB4442" s="6">
        <v>0</v>
      </c>
      <c r="AC4442" s="5">
        <v>0</v>
      </c>
      <c r="AD4442" s="6">
        <v>0</v>
      </c>
      <c r="AE4442" s="5">
        <v>0</v>
      </c>
      <c r="AF4442" s="6">
        <v>0</v>
      </c>
    </row>
    <row r="4443" spans="2:32" x14ac:dyDescent="0.35">
      <c r="B4443" s="2" t="s">
        <v>9</v>
      </c>
    </row>
    <row r="4444" spans="2:32" x14ac:dyDescent="0.35">
      <c r="B4444" s="1" t="s">
        <v>611</v>
      </c>
      <c r="C4444" s="5">
        <v>0</v>
      </c>
      <c r="D4444" s="6">
        <v>0</v>
      </c>
      <c r="E4444" s="5">
        <v>0</v>
      </c>
      <c r="F4444" s="6">
        <v>0</v>
      </c>
      <c r="G4444" s="5">
        <v>0</v>
      </c>
      <c r="H4444" s="6">
        <v>0</v>
      </c>
      <c r="I4444" s="5">
        <v>0</v>
      </c>
      <c r="J4444" s="6">
        <v>0</v>
      </c>
      <c r="K4444" s="5">
        <v>0</v>
      </c>
      <c r="L4444" s="6">
        <v>0</v>
      </c>
      <c r="M4444" s="5">
        <v>0</v>
      </c>
      <c r="N4444" s="6">
        <v>0</v>
      </c>
      <c r="O4444" s="5">
        <v>0</v>
      </c>
      <c r="P4444" s="6">
        <v>0</v>
      </c>
      <c r="Q4444" s="5">
        <v>0</v>
      </c>
      <c r="R4444" s="6">
        <v>0</v>
      </c>
      <c r="S4444" s="5">
        <v>0</v>
      </c>
      <c r="T4444" s="6">
        <v>0</v>
      </c>
      <c r="U4444" s="5">
        <v>0</v>
      </c>
      <c r="V4444" s="6">
        <v>0</v>
      </c>
      <c r="W4444" s="5">
        <v>0</v>
      </c>
      <c r="X4444" s="6">
        <v>0</v>
      </c>
      <c r="Y4444" s="5">
        <v>0</v>
      </c>
      <c r="Z4444" s="6">
        <v>0</v>
      </c>
      <c r="AA4444" s="5">
        <v>0</v>
      </c>
      <c r="AB4444" s="6">
        <v>0</v>
      </c>
      <c r="AC4444" s="5">
        <v>0</v>
      </c>
      <c r="AD4444" s="6">
        <v>0</v>
      </c>
      <c r="AE4444" s="5">
        <v>0</v>
      </c>
      <c r="AF4444" s="6">
        <v>0</v>
      </c>
    </row>
    <row r="4445" spans="2:32" x14ac:dyDescent="0.35">
      <c r="B4445" s="1" t="s">
        <v>612</v>
      </c>
      <c r="C4445" s="5">
        <v>0</v>
      </c>
      <c r="D4445" s="6">
        <v>0</v>
      </c>
      <c r="E4445" s="5">
        <v>0</v>
      </c>
      <c r="F4445" s="6">
        <v>0</v>
      </c>
      <c r="G4445" s="5">
        <v>0</v>
      </c>
      <c r="H4445" s="6">
        <v>0</v>
      </c>
      <c r="I4445" s="5">
        <v>0</v>
      </c>
      <c r="J4445" s="6">
        <v>0</v>
      </c>
      <c r="K4445" s="5">
        <v>0</v>
      </c>
      <c r="L4445" s="6">
        <v>0</v>
      </c>
      <c r="M4445" s="5">
        <v>0</v>
      </c>
      <c r="N4445" s="6">
        <v>0</v>
      </c>
      <c r="O4445" s="5">
        <v>0</v>
      </c>
      <c r="P4445" s="6">
        <v>0</v>
      </c>
      <c r="Q4445" s="5">
        <v>0</v>
      </c>
      <c r="R4445" s="6">
        <v>0</v>
      </c>
      <c r="S4445" s="5">
        <v>0</v>
      </c>
      <c r="T4445" s="6">
        <v>0</v>
      </c>
      <c r="U4445" s="5">
        <v>0</v>
      </c>
      <c r="V4445" s="6">
        <v>0</v>
      </c>
      <c r="W4445" s="5">
        <v>0</v>
      </c>
      <c r="X4445" s="6">
        <v>0</v>
      </c>
      <c r="Y4445" s="5">
        <v>0</v>
      </c>
      <c r="Z4445" s="6">
        <v>0</v>
      </c>
      <c r="AA4445" s="5">
        <v>0</v>
      </c>
      <c r="AB4445" s="6">
        <v>0</v>
      </c>
      <c r="AC4445" s="5">
        <v>0</v>
      </c>
      <c r="AD4445" s="6">
        <v>0</v>
      </c>
      <c r="AE4445" s="5">
        <v>0</v>
      </c>
      <c r="AF4445" s="6">
        <v>0</v>
      </c>
    </row>
    <row r="4446" spans="2:32" x14ac:dyDescent="0.35">
      <c r="B4446" s="1" t="s">
        <v>613</v>
      </c>
      <c r="C4446" s="5">
        <v>0</v>
      </c>
      <c r="D4446" s="6">
        <v>0</v>
      </c>
      <c r="E4446" s="5">
        <v>0</v>
      </c>
      <c r="F4446" s="6">
        <v>0</v>
      </c>
      <c r="G4446" s="5">
        <v>0</v>
      </c>
      <c r="H4446" s="6">
        <v>0</v>
      </c>
      <c r="I4446" s="5">
        <v>0</v>
      </c>
      <c r="J4446" s="6">
        <v>0</v>
      </c>
      <c r="K4446" s="5">
        <v>0</v>
      </c>
      <c r="L4446" s="6">
        <v>0</v>
      </c>
      <c r="M4446" s="5">
        <v>0</v>
      </c>
      <c r="N4446" s="6">
        <v>0</v>
      </c>
      <c r="O4446" s="5">
        <v>0</v>
      </c>
      <c r="P4446" s="6">
        <v>0</v>
      </c>
      <c r="Q4446" s="5">
        <v>0</v>
      </c>
      <c r="R4446" s="6">
        <v>0</v>
      </c>
      <c r="S4446" s="5">
        <v>0</v>
      </c>
      <c r="T4446" s="6">
        <v>0</v>
      </c>
      <c r="U4446" s="5">
        <v>0</v>
      </c>
      <c r="V4446" s="6">
        <v>0</v>
      </c>
      <c r="W4446" s="5">
        <v>0</v>
      </c>
      <c r="X4446" s="6">
        <v>0</v>
      </c>
      <c r="Y4446" s="5">
        <v>0</v>
      </c>
      <c r="Z4446" s="6">
        <v>0</v>
      </c>
      <c r="AA4446" s="5">
        <v>0</v>
      </c>
      <c r="AB4446" s="6">
        <v>0</v>
      </c>
      <c r="AC4446" s="5">
        <v>0</v>
      </c>
      <c r="AD4446" s="6">
        <v>0</v>
      </c>
      <c r="AE4446" s="5">
        <v>0</v>
      </c>
      <c r="AF4446" s="6">
        <v>0</v>
      </c>
    </row>
    <row r="4447" spans="2:32" x14ac:dyDescent="0.35">
      <c r="B4447" s="1" t="s">
        <v>614</v>
      </c>
      <c r="C4447" s="5">
        <v>0</v>
      </c>
      <c r="D4447" s="6">
        <v>0</v>
      </c>
      <c r="E4447" s="5">
        <v>0</v>
      </c>
      <c r="F4447" s="6">
        <v>0</v>
      </c>
      <c r="G4447" s="5">
        <v>0</v>
      </c>
      <c r="H4447" s="6">
        <v>0</v>
      </c>
      <c r="I4447" s="5">
        <v>0</v>
      </c>
      <c r="J4447" s="6">
        <v>0</v>
      </c>
      <c r="K4447" s="5">
        <v>0</v>
      </c>
      <c r="L4447" s="6">
        <v>0</v>
      </c>
      <c r="M4447" s="5">
        <v>0</v>
      </c>
      <c r="N4447" s="6">
        <v>0</v>
      </c>
      <c r="O4447" s="5">
        <v>0</v>
      </c>
      <c r="P4447" s="6">
        <v>0</v>
      </c>
      <c r="Q4447" s="5">
        <v>0</v>
      </c>
      <c r="R4447" s="6">
        <v>0</v>
      </c>
      <c r="S4447" s="5">
        <v>0</v>
      </c>
      <c r="T4447" s="6">
        <v>0</v>
      </c>
      <c r="U4447" s="5">
        <v>0</v>
      </c>
      <c r="V4447" s="6">
        <v>0</v>
      </c>
      <c r="W4447" s="5">
        <v>0</v>
      </c>
      <c r="X4447" s="6">
        <v>0</v>
      </c>
      <c r="Y4447" s="5">
        <v>0</v>
      </c>
      <c r="Z4447" s="6">
        <v>0</v>
      </c>
      <c r="AA4447" s="5">
        <v>0</v>
      </c>
      <c r="AB4447" s="6">
        <v>0</v>
      </c>
      <c r="AC4447" s="5">
        <v>0</v>
      </c>
      <c r="AD4447" s="6">
        <v>0</v>
      </c>
      <c r="AE4447" s="5">
        <v>0</v>
      </c>
      <c r="AF4447" s="6">
        <v>0</v>
      </c>
    </row>
    <row r="4448" spans="2:32" x14ac:dyDescent="0.35">
      <c r="B4448" s="1" t="s">
        <v>615</v>
      </c>
      <c r="C4448" s="5">
        <v>0</v>
      </c>
      <c r="D4448" s="6">
        <v>0</v>
      </c>
      <c r="E4448" s="5">
        <v>0</v>
      </c>
      <c r="F4448" s="6">
        <v>0</v>
      </c>
      <c r="G4448" s="5">
        <v>0</v>
      </c>
      <c r="H4448" s="6">
        <v>0</v>
      </c>
      <c r="I4448" s="5">
        <v>0</v>
      </c>
      <c r="J4448" s="6">
        <v>0</v>
      </c>
      <c r="K4448" s="5">
        <v>0</v>
      </c>
      <c r="L4448" s="6">
        <v>0</v>
      </c>
      <c r="M4448" s="5">
        <v>0</v>
      </c>
      <c r="N4448" s="6">
        <v>0</v>
      </c>
      <c r="O4448" s="5">
        <v>0</v>
      </c>
      <c r="P4448" s="6">
        <v>0</v>
      </c>
      <c r="Q4448" s="5">
        <v>0</v>
      </c>
      <c r="R4448" s="6">
        <v>0</v>
      </c>
      <c r="S4448" s="5">
        <v>0</v>
      </c>
      <c r="T4448" s="6">
        <v>0</v>
      </c>
      <c r="U4448" s="5">
        <v>0</v>
      </c>
      <c r="V4448" s="6">
        <v>0</v>
      </c>
      <c r="W4448" s="5">
        <v>0</v>
      </c>
      <c r="X4448" s="6">
        <v>0</v>
      </c>
      <c r="Y4448" s="5">
        <v>0</v>
      </c>
      <c r="Z4448" s="6">
        <v>0</v>
      </c>
      <c r="AA4448" s="5">
        <v>0</v>
      </c>
      <c r="AB4448" s="6">
        <v>0</v>
      </c>
      <c r="AC4448" s="5">
        <v>0</v>
      </c>
      <c r="AD4448" s="6">
        <v>0</v>
      </c>
      <c r="AE4448" s="5">
        <v>0</v>
      </c>
      <c r="AF4448" s="6">
        <v>0</v>
      </c>
    </row>
    <row r="4449" spans="2:32" x14ac:dyDescent="0.35">
      <c r="B4449" s="1" t="s">
        <v>616</v>
      </c>
      <c r="C4449" s="5">
        <v>0</v>
      </c>
      <c r="D4449" s="6">
        <v>0</v>
      </c>
      <c r="E4449" s="5">
        <v>0</v>
      </c>
      <c r="F4449" s="6">
        <v>0</v>
      </c>
      <c r="G4449" s="5">
        <v>0</v>
      </c>
      <c r="H4449" s="6">
        <v>0</v>
      </c>
      <c r="I4449" s="5">
        <v>0</v>
      </c>
      <c r="J4449" s="6">
        <v>0</v>
      </c>
      <c r="K4449" s="5">
        <v>0</v>
      </c>
      <c r="L4449" s="6">
        <v>0</v>
      </c>
      <c r="M4449" s="5">
        <v>0</v>
      </c>
      <c r="N4449" s="6">
        <v>0</v>
      </c>
      <c r="O4449" s="5">
        <v>0</v>
      </c>
      <c r="P4449" s="6">
        <v>0</v>
      </c>
      <c r="Q4449" s="5">
        <v>0</v>
      </c>
      <c r="R4449" s="6">
        <v>0</v>
      </c>
      <c r="S4449" s="5">
        <v>0</v>
      </c>
      <c r="T4449" s="6">
        <v>0</v>
      </c>
      <c r="U4449" s="5">
        <v>0</v>
      </c>
      <c r="V4449" s="6">
        <v>0</v>
      </c>
      <c r="W4449" s="5">
        <v>0</v>
      </c>
      <c r="X4449" s="6">
        <v>0</v>
      </c>
      <c r="Y4449" s="5">
        <v>0</v>
      </c>
      <c r="Z4449" s="6">
        <v>0</v>
      </c>
      <c r="AA4449" s="5">
        <v>0</v>
      </c>
      <c r="AB4449" s="6">
        <v>0</v>
      </c>
      <c r="AC4449" s="5">
        <v>0</v>
      </c>
      <c r="AD4449" s="6">
        <v>0</v>
      </c>
      <c r="AE4449" s="5">
        <v>0</v>
      </c>
      <c r="AF4449" s="6">
        <v>0</v>
      </c>
    </row>
    <row r="4450" spans="2:32" x14ac:dyDescent="0.35">
      <c r="B4450" s="1" t="s">
        <v>617</v>
      </c>
      <c r="C4450" s="5">
        <v>0</v>
      </c>
      <c r="D4450" s="6">
        <v>0</v>
      </c>
      <c r="E4450" s="5">
        <v>0</v>
      </c>
      <c r="F4450" s="6">
        <v>0</v>
      </c>
      <c r="G4450" s="5">
        <v>0</v>
      </c>
      <c r="H4450" s="6">
        <v>0</v>
      </c>
      <c r="I4450" s="5">
        <v>0</v>
      </c>
      <c r="J4450" s="6">
        <v>0</v>
      </c>
      <c r="K4450" s="5">
        <v>0</v>
      </c>
      <c r="L4450" s="6">
        <v>0</v>
      </c>
      <c r="M4450" s="5">
        <v>0</v>
      </c>
      <c r="N4450" s="6">
        <v>0</v>
      </c>
      <c r="O4450" s="5">
        <v>0</v>
      </c>
      <c r="P4450" s="6">
        <v>0</v>
      </c>
      <c r="Q4450" s="5">
        <v>0</v>
      </c>
      <c r="R4450" s="6">
        <v>0</v>
      </c>
      <c r="S4450" s="5">
        <v>0</v>
      </c>
      <c r="T4450" s="6">
        <v>0</v>
      </c>
      <c r="U4450" s="5">
        <v>0</v>
      </c>
      <c r="V4450" s="6">
        <v>0</v>
      </c>
      <c r="W4450" s="5">
        <v>0</v>
      </c>
      <c r="X4450" s="6">
        <v>0</v>
      </c>
      <c r="Y4450" s="5">
        <v>0</v>
      </c>
      <c r="Z4450" s="6">
        <v>0</v>
      </c>
      <c r="AA4450" s="5">
        <v>0</v>
      </c>
      <c r="AB4450" s="6">
        <v>0</v>
      </c>
      <c r="AC4450" s="5">
        <v>0</v>
      </c>
      <c r="AD4450" s="6">
        <v>0</v>
      </c>
      <c r="AE4450" s="5">
        <v>0</v>
      </c>
      <c r="AF4450" s="6">
        <v>0</v>
      </c>
    </row>
    <row r="4451" spans="2:32" x14ac:dyDescent="0.35">
      <c r="B4451" s="1" t="s">
        <v>618</v>
      </c>
      <c r="C4451" s="5">
        <v>0</v>
      </c>
      <c r="D4451" s="6">
        <v>0</v>
      </c>
      <c r="E4451" s="5">
        <v>0</v>
      </c>
      <c r="F4451" s="6">
        <v>0</v>
      </c>
      <c r="G4451" s="5">
        <v>0</v>
      </c>
      <c r="H4451" s="6">
        <v>0</v>
      </c>
      <c r="I4451" s="5">
        <v>0</v>
      </c>
      <c r="J4451" s="6">
        <v>0</v>
      </c>
      <c r="K4451" s="5">
        <v>0</v>
      </c>
      <c r="L4451" s="6">
        <v>0</v>
      </c>
      <c r="M4451" s="5">
        <v>0</v>
      </c>
      <c r="N4451" s="6">
        <v>0</v>
      </c>
      <c r="O4451" s="5">
        <v>0</v>
      </c>
      <c r="P4451" s="6">
        <v>0</v>
      </c>
      <c r="Q4451" s="5">
        <v>0</v>
      </c>
      <c r="R4451" s="6">
        <v>0</v>
      </c>
      <c r="S4451" s="5">
        <v>0</v>
      </c>
      <c r="T4451" s="6">
        <v>0</v>
      </c>
      <c r="U4451" s="5">
        <v>0</v>
      </c>
      <c r="V4451" s="6">
        <v>0</v>
      </c>
      <c r="W4451" s="5">
        <v>0</v>
      </c>
      <c r="X4451" s="6">
        <v>0</v>
      </c>
      <c r="Y4451" s="5">
        <v>0</v>
      </c>
      <c r="Z4451" s="6">
        <v>0</v>
      </c>
      <c r="AA4451" s="5">
        <v>0</v>
      </c>
      <c r="AB4451" s="6">
        <v>0</v>
      </c>
      <c r="AC4451" s="5">
        <v>0</v>
      </c>
      <c r="AD4451" s="6">
        <v>0</v>
      </c>
      <c r="AE4451" s="5">
        <v>0</v>
      </c>
      <c r="AF4451" s="6">
        <v>0</v>
      </c>
    </row>
    <row r="4452" spans="2:32" x14ac:dyDescent="0.35">
      <c r="B4452" s="1" t="s">
        <v>619</v>
      </c>
      <c r="C4452" s="5">
        <v>0</v>
      </c>
      <c r="D4452" s="6">
        <v>0</v>
      </c>
      <c r="E4452" s="5">
        <v>0</v>
      </c>
      <c r="F4452" s="6">
        <v>0</v>
      </c>
      <c r="G4452" s="5">
        <v>0</v>
      </c>
      <c r="H4452" s="6">
        <v>0</v>
      </c>
      <c r="I4452" s="5">
        <v>0</v>
      </c>
      <c r="J4452" s="6">
        <v>0</v>
      </c>
      <c r="K4452" s="5">
        <v>0</v>
      </c>
      <c r="L4452" s="6">
        <v>0</v>
      </c>
      <c r="M4452" s="5">
        <v>0</v>
      </c>
      <c r="N4452" s="6">
        <v>0</v>
      </c>
      <c r="O4452" s="5">
        <v>0</v>
      </c>
      <c r="P4452" s="6">
        <v>0</v>
      </c>
      <c r="Q4452" s="5">
        <v>0</v>
      </c>
      <c r="R4452" s="6">
        <v>0</v>
      </c>
      <c r="S4452" s="5">
        <v>0</v>
      </c>
      <c r="T4452" s="6">
        <v>0</v>
      </c>
      <c r="U4452" s="5">
        <v>0</v>
      </c>
      <c r="V4452" s="6">
        <v>0</v>
      </c>
      <c r="W4452" s="5">
        <v>0</v>
      </c>
      <c r="X4452" s="6">
        <v>0</v>
      </c>
      <c r="Y4452" s="5">
        <v>0</v>
      </c>
      <c r="Z4452" s="6">
        <v>0</v>
      </c>
      <c r="AA4452" s="5">
        <v>0</v>
      </c>
      <c r="AB4452" s="6">
        <v>0</v>
      </c>
      <c r="AC4452" s="5">
        <v>0</v>
      </c>
      <c r="AD4452" s="6">
        <v>0</v>
      </c>
      <c r="AE4452" s="5">
        <v>0</v>
      </c>
      <c r="AF4452" s="6">
        <v>0</v>
      </c>
    </row>
    <row r="4453" spans="2:32" x14ac:dyDescent="0.35">
      <c r="B4453" s="1" t="s">
        <v>620</v>
      </c>
      <c r="C4453" s="5">
        <v>0</v>
      </c>
      <c r="D4453" s="6">
        <v>0</v>
      </c>
      <c r="E4453" s="5">
        <v>0</v>
      </c>
      <c r="F4453" s="6">
        <v>0</v>
      </c>
      <c r="G4453" s="5">
        <v>0</v>
      </c>
      <c r="H4453" s="6">
        <v>0</v>
      </c>
      <c r="I4453" s="5">
        <v>0</v>
      </c>
      <c r="J4453" s="6">
        <v>0</v>
      </c>
      <c r="K4453" s="5">
        <v>0</v>
      </c>
      <c r="L4453" s="6">
        <v>0</v>
      </c>
      <c r="M4453" s="5">
        <v>0</v>
      </c>
      <c r="N4453" s="6">
        <v>0</v>
      </c>
      <c r="O4453" s="5">
        <v>0</v>
      </c>
      <c r="P4453" s="6">
        <v>0</v>
      </c>
      <c r="Q4453" s="5">
        <v>0</v>
      </c>
      <c r="R4453" s="6">
        <v>0</v>
      </c>
      <c r="S4453" s="5">
        <v>0</v>
      </c>
      <c r="T4453" s="6">
        <v>0</v>
      </c>
      <c r="U4453" s="5">
        <v>0</v>
      </c>
      <c r="V4453" s="6">
        <v>0</v>
      </c>
      <c r="W4453" s="5">
        <v>0</v>
      </c>
      <c r="X4453" s="6">
        <v>0</v>
      </c>
      <c r="Y4453" s="5">
        <v>0</v>
      </c>
      <c r="Z4453" s="6">
        <v>0</v>
      </c>
      <c r="AA4453" s="5">
        <v>0</v>
      </c>
      <c r="AB4453" s="6">
        <v>0</v>
      </c>
      <c r="AC4453" s="5">
        <v>0</v>
      </c>
      <c r="AD4453" s="6">
        <v>0</v>
      </c>
      <c r="AE4453" s="5">
        <v>0</v>
      </c>
      <c r="AF4453" s="6">
        <v>0</v>
      </c>
    </row>
    <row r="4454" spans="2:32" x14ac:dyDescent="0.35">
      <c r="B4454" s="1" t="s">
        <v>621</v>
      </c>
      <c r="C4454" s="5">
        <v>0</v>
      </c>
      <c r="D4454" s="6">
        <v>0</v>
      </c>
      <c r="E4454" s="5">
        <v>0</v>
      </c>
      <c r="F4454" s="6">
        <v>0</v>
      </c>
      <c r="G4454" s="5">
        <v>0</v>
      </c>
      <c r="H4454" s="6">
        <v>0</v>
      </c>
      <c r="I4454" s="5">
        <v>0</v>
      </c>
      <c r="J4454" s="6">
        <v>0</v>
      </c>
      <c r="K4454" s="5">
        <v>0</v>
      </c>
      <c r="L4454" s="6">
        <v>0</v>
      </c>
      <c r="M4454" s="5">
        <v>0</v>
      </c>
      <c r="N4454" s="6">
        <v>0</v>
      </c>
      <c r="O4454" s="5">
        <v>0</v>
      </c>
      <c r="P4454" s="6">
        <v>0</v>
      </c>
      <c r="Q4454" s="5">
        <v>0</v>
      </c>
      <c r="R4454" s="6">
        <v>0</v>
      </c>
      <c r="S4454" s="5">
        <v>0</v>
      </c>
      <c r="T4454" s="6">
        <v>0</v>
      </c>
      <c r="U4454" s="5">
        <v>0</v>
      </c>
      <c r="V4454" s="6">
        <v>0</v>
      </c>
      <c r="W4454" s="5">
        <v>0</v>
      </c>
      <c r="X4454" s="6">
        <v>0</v>
      </c>
      <c r="Y4454" s="5">
        <v>0</v>
      </c>
      <c r="Z4454" s="6">
        <v>0</v>
      </c>
      <c r="AA4454" s="5">
        <v>0</v>
      </c>
      <c r="AB4454" s="6">
        <v>0</v>
      </c>
      <c r="AC4454" s="5">
        <v>0</v>
      </c>
      <c r="AD4454" s="6">
        <v>0</v>
      </c>
      <c r="AE4454" s="5">
        <v>0</v>
      </c>
      <c r="AF4454" s="6">
        <v>0</v>
      </c>
    </row>
    <row r="4455" spans="2:32" x14ac:dyDescent="0.35">
      <c r="B4455" s="1" t="s">
        <v>622</v>
      </c>
      <c r="C4455" s="5">
        <v>0</v>
      </c>
      <c r="D4455" s="6">
        <v>0</v>
      </c>
      <c r="E4455" s="5">
        <v>0</v>
      </c>
      <c r="F4455" s="6">
        <v>0</v>
      </c>
      <c r="G4455" s="5">
        <v>0</v>
      </c>
      <c r="H4455" s="6">
        <v>0</v>
      </c>
      <c r="I4455" s="5">
        <v>0</v>
      </c>
      <c r="J4455" s="6">
        <v>0</v>
      </c>
      <c r="K4455" s="5">
        <v>0</v>
      </c>
      <c r="L4455" s="6">
        <v>0</v>
      </c>
      <c r="M4455" s="5">
        <v>0</v>
      </c>
      <c r="N4455" s="6">
        <v>0</v>
      </c>
      <c r="O4455" s="5">
        <v>0</v>
      </c>
      <c r="P4455" s="6">
        <v>0</v>
      </c>
      <c r="Q4455" s="5">
        <v>0</v>
      </c>
      <c r="R4455" s="6">
        <v>0</v>
      </c>
      <c r="S4455" s="5">
        <v>0</v>
      </c>
      <c r="T4455" s="6">
        <v>0</v>
      </c>
      <c r="U4455" s="5">
        <v>0</v>
      </c>
      <c r="V4455" s="6">
        <v>0</v>
      </c>
      <c r="W4455" s="5">
        <v>0</v>
      </c>
      <c r="X4455" s="6">
        <v>0</v>
      </c>
      <c r="Y4455" s="5">
        <v>0</v>
      </c>
      <c r="Z4455" s="6">
        <v>0</v>
      </c>
      <c r="AA4455" s="5">
        <v>0</v>
      </c>
      <c r="AB4455" s="6">
        <v>0</v>
      </c>
      <c r="AC4455" s="5">
        <v>0</v>
      </c>
      <c r="AD4455" s="6">
        <v>0</v>
      </c>
      <c r="AE4455" s="5">
        <v>0</v>
      </c>
      <c r="AF4455" s="6">
        <v>0</v>
      </c>
    </row>
    <row r="4456" spans="2:32" x14ac:dyDescent="0.35">
      <c r="B4456" s="1" t="s">
        <v>623</v>
      </c>
      <c r="C4456" s="5">
        <v>0</v>
      </c>
      <c r="D4456" s="6">
        <v>0</v>
      </c>
      <c r="E4456" s="5">
        <v>0</v>
      </c>
      <c r="F4456" s="6">
        <v>0</v>
      </c>
      <c r="G4456" s="5">
        <v>0</v>
      </c>
      <c r="H4456" s="6">
        <v>0</v>
      </c>
      <c r="I4456" s="5">
        <v>0</v>
      </c>
      <c r="J4456" s="6">
        <v>0</v>
      </c>
      <c r="K4456" s="5">
        <v>0</v>
      </c>
      <c r="L4456" s="6">
        <v>0</v>
      </c>
      <c r="M4456" s="5">
        <v>0</v>
      </c>
      <c r="N4456" s="6">
        <v>0</v>
      </c>
      <c r="O4456" s="5">
        <v>0</v>
      </c>
      <c r="P4456" s="6">
        <v>0</v>
      </c>
      <c r="Q4456" s="5">
        <v>0</v>
      </c>
      <c r="R4456" s="6">
        <v>0</v>
      </c>
      <c r="S4456" s="5">
        <v>0</v>
      </c>
      <c r="T4456" s="6">
        <v>0</v>
      </c>
      <c r="U4456" s="5">
        <v>0</v>
      </c>
      <c r="V4456" s="6">
        <v>0</v>
      </c>
      <c r="W4456" s="5">
        <v>0</v>
      </c>
      <c r="X4456" s="6">
        <v>0</v>
      </c>
      <c r="Y4456" s="5">
        <v>0</v>
      </c>
      <c r="Z4456" s="6">
        <v>0</v>
      </c>
      <c r="AA4456" s="5">
        <v>0</v>
      </c>
      <c r="AB4456" s="6">
        <v>0</v>
      </c>
      <c r="AC4456" s="5">
        <v>0</v>
      </c>
      <c r="AD4456" s="6">
        <v>0</v>
      </c>
      <c r="AE4456" s="5">
        <v>0</v>
      </c>
      <c r="AF4456" s="6">
        <v>0</v>
      </c>
    </row>
    <row r="4457" spans="2:32" x14ac:dyDescent="0.35">
      <c r="B4457" s="1" t="s">
        <v>624</v>
      </c>
      <c r="C4457" s="5">
        <v>0</v>
      </c>
      <c r="D4457" s="6">
        <v>0</v>
      </c>
      <c r="E4457" s="5">
        <v>0</v>
      </c>
      <c r="F4457" s="6">
        <v>0</v>
      </c>
      <c r="G4457" s="5">
        <v>0</v>
      </c>
      <c r="H4457" s="6">
        <v>0</v>
      </c>
      <c r="I4457" s="5">
        <v>0</v>
      </c>
      <c r="J4457" s="6">
        <v>0</v>
      </c>
      <c r="K4457" s="5">
        <v>0</v>
      </c>
      <c r="L4457" s="6">
        <v>0</v>
      </c>
      <c r="M4457" s="5">
        <v>0</v>
      </c>
      <c r="N4457" s="6">
        <v>0</v>
      </c>
      <c r="O4457" s="5">
        <v>0</v>
      </c>
      <c r="P4457" s="6">
        <v>0</v>
      </c>
      <c r="Q4457" s="5">
        <v>0</v>
      </c>
      <c r="R4457" s="6">
        <v>0</v>
      </c>
      <c r="S4457" s="5">
        <v>0</v>
      </c>
      <c r="T4457" s="6">
        <v>0</v>
      </c>
      <c r="U4457" s="5">
        <v>0</v>
      </c>
      <c r="V4457" s="6">
        <v>0</v>
      </c>
      <c r="W4457" s="5">
        <v>0</v>
      </c>
      <c r="X4457" s="6">
        <v>0</v>
      </c>
      <c r="Y4457" s="5">
        <v>0</v>
      </c>
      <c r="Z4457" s="6">
        <v>0</v>
      </c>
      <c r="AA4457" s="5">
        <v>0</v>
      </c>
      <c r="AB4457" s="6">
        <v>0</v>
      </c>
      <c r="AC4457" s="5">
        <v>0</v>
      </c>
      <c r="AD4457" s="6">
        <v>0</v>
      </c>
      <c r="AE4457" s="5">
        <v>0</v>
      </c>
      <c r="AF4457" s="6">
        <v>0</v>
      </c>
    </row>
    <row r="4458" spans="2:32" x14ac:dyDescent="0.35">
      <c r="B4458" s="1" t="s">
        <v>625</v>
      </c>
      <c r="C4458" s="5">
        <v>0</v>
      </c>
      <c r="D4458" s="6">
        <v>0</v>
      </c>
      <c r="E4458" s="5">
        <v>0</v>
      </c>
      <c r="F4458" s="6">
        <v>0</v>
      </c>
      <c r="G4458" s="5">
        <v>0</v>
      </c>
      <c r="H4458" s="6">
        <v>0</v>
      </c>
      <c r="I4458" s="5">
        <v>0</v>
      </c>
      <c r="J4458" s="6">
        <v>0</v>
      </c>
      <c r="K4458" s="5">
        <v>0</v>
      </c>
      <c r="L4458" s="6">
        <v>0</v>
      </c>
      <c r="M4458" s="5">
        <v>0</v>
      </c>
      <c r="N4458" s="6">
        <v>0</v>
      </c>
      <c r="O4458" s="5">
        <v>0</v>
      </c>
      <c r="P4458" s="6">
        <v>0</v>
      </c>
      <c r="Q4458" s="5">
        <v>0</v>
      </c>
      <c r="R4458" s="6">
        <v>0</v>
      </c>
      <c r="S4458" s="5">
        <v>0</v>
      </c>
      <c r="T4458" s="6">
        <v>0</v>
      </c>
      <c r="U4458" s="5">
        <v>0</v>
      </c>
      <c r="V4458" s="6">
        <v>0</v>
      </c>
      <c r="W4458" s="5">
        <v>0</v>
      </c>
      <c r="X4458" s="6">
        <v>0</v>
      </c>
      <c r="Y4458" s="5">
        <v>0</v>
      </c>
      <c r="Z4458" s="6">
        <v>0</v>
      </c>
      <c r="AA4458" s="5">
        <v>0</v>
      </c>
      <c r="AB4458" s="6">
        <v>0</v>
      </c>
      <c r="AC4458" s="5">
        <v>0</v>
      </c>
      <c r="AD4458" s="6">
        <v>0</v>
      </c>
      <c r="AE4458" s="5">
        <v>0</v>
      </c>
      <c r="AF4458" s="6">
        <v>0</v>
      </c>
    </row>
    <row r="4459" spans="2:32" x14ac:dyDescent="0.35">
      <c r="B4459" s="1" t="s">
        <v>626</v>
      </c>
      <c r="C4459" s="5">
        <v>0</v>
      </c>
      <c r="D4459" s="6">
        <v>0</v>
      </c>
      <c r="E4459" s="5">
        <v>0</v>
      </c>
      <c r="F4459" s="6">
        <v>0</v>
      </c>
      <c r="G4459" s="5">
        <v>0</v>
      </c>
      <c r="H4459" s="6">
        <v>0</v>
      </c>
      <c r="I4459" s="5">
        <v>0</v>
      </c>
      <c r="J4459" s="6">
        <v>0</v>
      </c>
      <c r="K4459" s="5">
        <v>0</v>
      </c>
      <c r="L4459" s="6">
        <v>0</v>
      </c>
      <c r="M4459" s="5">
        <v>0</v>
      </c>
      <c r="N4459" s="6">
        <v>0</v>
      </c>
      <c r="O4459" s="5">
        <v>0</v>
      </c>
      <c r="P4459" s="6">
        <v>0</v>
      </c>
      <c r="Q4459" s="5">
        <v>0</v>
      </c>
      <c r="R4459" s="6">
        <v>0</v>
      </c>
      <c r="S4459" s="5">
        <v>0</v>
      </c>
      <c r="T4459" s="6">
        <v>0</v>
      </c>
      <c r="U4459" s="5">
        <v>0</v>
      </c>
      <c r="V4459" s="6">
        <v>0</v>
      </c>
      <c r="W4459" s="5">
        <v>0</v>
      </c>
      <c r="X4459" s="6">
        <v>0</v>
      </c>
      <c r="Y4459" s="5">
        <v>0</v>
      </c>
      <c r="Z4459" s="6">
        <v>0</v>
      </c>
      <c r="AA4459" s="5">
        <v>0</v>
      </c>
      <c r="AB4459" s="6">
        <v>0</v>
      </c>
      <c r="AC4459" s="5">
        <v>0</v>
      </c>
      <c r="AD4459" s="6">
        <v>0</v>
      </c>
      <c r="AE4459" s="5">
        <v>0</v>
      </c>
      <c r="AF4459" s="6">
        <v>0</v>
      </c>
    </row>
    <row r="4460" spans="2:32" x14ac:dyDescent="0.35">
      <c r="B4460" s="1" t="s">
        <v>627</v>
      </c>
      <c r="C4460" s="5">
        <v>2.6099999999999999E-3</v>
      </c>
      <c r="D4460" s="6">
        <v>1.4590000000000001</v>
      </c>
      <c r="E4460" s="5">
        <v>0</v>
      </c>
      <c r="F4460" s="6">
        <v>0</v>
      </c>
      <c r="G4460" s="5">
        <v>0</v>
      </c>
      <c r="H4460" s="6">
        <v>0</v>
      </c>
      <c r="I4460" s="5">
        <v>0</v>
      </c>
      <c r="J4460" s="6">
        <v>0</v>
      </c>
      <c r="K4460" s="5">
        <v>0</v>
      </c>
      <c r="L4460" s="6">
        <v>0</v>
      </c>
      <c r="M4460" s="5">
        <v>0</v>
      </c>
      <c r="N4460" s="6">
        <v>0</v>
      </c>
      <c r="O4460" s="5">
        <v>0</v>
      </c>
      <c r="P4460" s="6">
        <v>0</v>
      </c>
      <c r="Q4460" s="5">
        <v>0</v>
      </c>
      <c r="R4460" s="6">
        <v>0</v>
      </c>
      <c r="S4460" s="5">
        <v>0</v>
      </c>
      <c r="T4460" s="6">
        <v>0</v>
      </c>
      <c r="U4460" s="5">
        <v>5.2350000000000001E-2</v>
      </c>
      <c r="V4460" s="6">
        <v>1.337</v>
      </c>
      <c r="W4460" s="5">
        <v>1.0829999999999999E-2</v>
      </c>
      <c r="X4460" s="6">
        <v>0.121</v>
      </c>
      <c r="Y4460" s="5">
        <v>0</v>
      </c>
      <c r="Z4460" s="6">
        <v>0</v>
      </c>
      <c r="AA4460" s="5">
        <v>0</v>
      </c>
      <c r="AB4460" s="6">
        <v>0</v>
      </c>
      <c r="AC4460" s="5">
        <v>0</v>
      </c>
      <c r="AD4460" s="6">
        <v>0</v>
      </c>
      <c r="AE4460" s="5">
        <v>0</v>
      </c>
      <c r="AF4460" s="6">
        <v>0</v>
      </c>
    </row>
    <row r="4461" spans="2:32" x14ac:dyDescent="0.35">
      <c r="B4461" s="1" t="s">
        <v>628</v>
      </c>
      <c r="C4461" s="5">
        <v>0</v>
      </c>
      <c r="D4461" s="6">
        <v>0</v>
      </c>
      <c r="E4461" s="5">
        <v>0</v>
      </c>
      <c r="F4461" s="6">
        <v>0</v>
      </c>
      <c r="G4461" s="5">
        <v>0</v>
      </c>
      <c r="H4461" s="6">
        <v>0</v>
      </c>
      <c r="I4461" s="5">
        <v>0</v>
      </c>
      <c r="J4461" s="6">
        <v>0</v>
      </c>
      <c r="K4461" s="5">
        <v>0</v>
      </c>
      <c r="L4461" s="6">
        <v>0</v>
      </c>
      <c r="M4461" s="5">
        <v>0</v>
      </c>
      <c r="N4461" s="6">
        <v>0</v>
      </c>
      <c r="O4461" s="5">
        <v>0</v>
      </c>
      <c r="P4461" s="6">
        <v>0</v>
      </c>
      <c r="Q4461" s="5">
        <v>0</v>
      </c>
      <c r="R4461" s="6">
        <v>0</v>
      </c>
      <c r="S4461" s="5">
        <v>0</v>
      </c>
      <c r="T4461" s="6">
        <v>0</v>
      </c>
      <c r="U4461" s="5">
        <v>0</v>
      </c>
      <c r="V4461" s="6">
        <v>0</v>
      </c>
      <c r="W4461" s="5">
        <v>0</v>
      </c>
      <c r="X4461" s="6">
        <v>0</v>
      </c>
      <c r="Y4461" s="5">
        <v>0</v>
      </c>
      <c r="Z4461" s="6">
        <v>0</v>
      </c>
      <c r="AA4461" s="5">
        <v>0</v>
      </c>
      <c r="AB4461" s="6">
        <v>0</v>
      </c>
      <c r="AC4461" s="5">
        <v>0</v>
      </c>
      <c r="AD4461" s="6">
        <v>0</v>
      </c>
      <c r="AE4461" s="5">
        <v>0</v>
      </c>
      <c r="AF4461" s="6">
        <v>0</v>
      </c>
    </row>
    <row r="4462" spans="2:32" x14ac:dyDescent="0.35">
      <c r="B4462" s="1" t="s">
        <v>629</v>
      </c>
      <c r="C4462" s="5">
        <v>0</v>
      </c>
      <c r="D4462" s="6">
        <v>0</v>
      </c>
      <c r="E4462" s="5">
        <v>0</v>
      </c>
      <c r="F4462" s="6">
        <v>0</v>
      </c>
      <c r="G4462" s="5">
        <v>0</v>
      </c>
      <c r="H4462" s="6">
        <v>0</v>
      </c>
      <c r="I4462" s="5">
        <v>0</v>
      </c>
      <c r="J4462" s="6">
        <v>0</v>
      </c>
      <c r="K4462" s="5">
        <v>0</v>
      </c>
      <c r="L4462" s="6">
        <v>0</v>
      </c>
      <c r="M4462" s="5">
        <v>0</v>
      </c>
      <c r="N4462" s="6">
        <v>0</v>
      </c>
      <c r="O4462" s="5">
        <v>0</v>
      </c>
      <c r="P4462" s="6">
        <v>0</v>
      </c>
      <c r="Q4462" s="5">
        <v>0</v>
      </c>
      <c r="R4462" s="6">
        <v>0</v>
      </c>
      <c r="S4462" s="5">
        <v>0</v>
      </c>
      <c r="T4462" s="6">
        <v>0</v>
      </c>
      <c r="U4462" s="5">
        <v>0</v>
      </c>
      <c r="V4462" s="6">
        <v>0</v>
      </c>
      <c r="W4462" s="5">
        <v>0</v>
      </c>
      <c r="X4462" s="6">
        <v>0</v>
      </c>
      <c r="Y4462" s="5">
        <v>0</v>
      </c>
      <c r="Z4462" s="6">
        <v>0</v>
      </c>
      <c r="AA4462" s="5">
        <v>0</v>
      </c>
      <c r="AB4462" s="6">
        <v>0</v>
      </c>
      <c r="AC4462" s="5">
        <v>0</v>
      </c>
      <c r="AD4462" s="6">
        <v>0</v>
      </c>
      <c r="AE4462" s="5">
        <v>0</v>
      </c>
      <c r="AF4462" s="6">
        <v>0</v>
      </c>
    </row>
    <row r="4463" spans="2:32" x14ac:dyDescent="0.35">
      <c r="B4463" s="1" t="s">
        <v>630</v>
      </c>
      <c r="C4463" s="5">
        <v>0</v>
      </c>
      <c r="D4463" s="6">
        <v>0</v>
      </c>
      <c r="E4463" s="5">
        <v>0</v>
      </c>
      <c r="F4463" s="6">
        <v>0</v>
      </c>
      <c r="G4463" s="5">
        <v>0</v>
      </c>
      <c r="H4463" s="6">
        <v>0</v>
      </c>
      <c r="I4463" s="5">
        <v>0</v>
      </c>
      <c r="J4463" s="6">
        <v>0</v>
      </c>
      <c r="K4463" s="5">
        <v>0</v>
      </c>
      <c r="L4463" s="6">
        <v>0</v>
      </c>
      <c r="M4463" s="5">
        <v>0</v>
      </c>
      <c r="N4463" s="6">
        <v>0</v>
      </c>
      <c r="O4463" s="5">
        <v>0</v>
      </c>
      <c r="P4463" s="6">
        <v>0</v>
      </c>
      <c r="Q4463" s="5">
        <v>0</v>
      </c>
      <c r="R4463" s="6">
        <v>0</v>
      </c>
      <c r="S4463" s="5">
        <v>0</v>
      </c>
      <c r="T4463" s="6">
        <v>0</v>
      </c>
      <c r="U4463" s="5">
        <v>0</v>
      </c>
      <c r="V4463" s="6">
        <v>0</v>
      </c>
      <c r="W4463" s="5">
        <v>0</v>
      </c>
      <c r="X4463" s="6">
        <v>0</v>
      </c>
      <c r="Y4463" s="5">
        <v>0</v>
      </c>
      <c r="Z4463" s="6">
        <v>0</v>
      </c>
      <c r="AA4463" s="5">
        <v>0</v>
      </c>
      <c r="AB4463" s="6">
        <v>0</v>
      </c>
      <c r="AC4463" s="5">
        <v>0</v>
      </c>
      <c r="AD4463" s="6">
        <v>0</v>
      </c>
      <c r="AE4463" s="5">
        <v>0</v>
      </c>
      <c r="AF4463" s="6">
        <v>0</v>
      </c>
    </row>
    <row r="4464" spans="2:32" x14ac:dyDescent="0.35">
      <c r="B4464" s="1" t="s">
        <v>631</v>
      </c>
      <c r="C4464" s="5">
        <v>0</v>
      </c>
      <c r="D4464" s="6">
        <v>0</v>
      </c>
      <c r="E4464" s="5">
        <v>0</v>
      </c>
      <c r="F4464" s="6">
        <v>0</v>
      </c>
      <c r="G4464" s="5">
        <v>0</v>
      </c>
      <c r="H4464" s="6">
        <v>0</v>
      </c>
      <c r="I4464" s="5">
        <v>0</v>
      </c>
      <c r="J4464" s="6">
        <v>0</v>
      </c>
      <c r="K4464" s="5">
        <v>0</v>
      </c>
      <c r="L4464" s="6">
        <v>0</v>
      </c>
      <c r="M4464" s="5">
        <v>0</v>
      </c>
      <c r="N4464" s="6">
        <v>0</v>
      </c>
      <c r="O4464" s="5">
        <v>0</v>
      </c>
      <c r="P4464" s="6">
        <v>0</v>
      </c>
      <c r="Q4464" s="5">
        <v>0</v>
      </c>
      <c r="R4464" s="6">
        <v>0</v>
      </c>
      <c r="S4464" s="5">
        <v>0</v>
      </c>
      <c r="T4464" s="6">
        <v>0</v>
      </c>
      <c r="U4464" s="5">
        <v>0</v>
      </c>
      <c r="V4464" s="6">
        <v>0</v>
      </c>
      <c r="W4464" s="5">
        <v>0</v>
      </c>
      <c r="X4464" s="6">
        <v>0</v>
      </c>
      <c r="Y4464" s="5">
        <v>0</v>
      </c>
      <c r="Z4464" s="6">
        <v>0</v>
      </c>
      <c r="AA4464" s="5">
        <v>0</v>
      </c>
      <c r="AB4464" s="6">
        <v>0</v>
      </c>
      <c r="AC4464" s="5">
        <v>0</v>
      </c>
      <c r="AD4464" s="6">
        <v>0</v>
      </c>
      <c r="AE4464" s="5">
        <v>0</v>
      </c>
      <c r="AF4464" s="6">
        <v>0</v>
      </c>
    </row>
    <row r="4465" spans="2:32" x14ac:dyDescent="0.35">
      <c r="B4465" s="1" t="s">
        <v>632</v>
      </c>
      <c r="C4465" s="5">
        <v>0</v>
      </c>
      <c r="D4465" s="6">
        <v>0</v>
      </c>
      <c r="E4465" s="5">
        <v>0</v>
      </c>
      <c r="F4465" s="6">
        <v>0</v>
      </c>
      <c r="G4465" s="5">
        <v>0</v>
      </c>
      <c r="H4465" s="6">
        <v>0</v>
      </c>
      <c r="I4465" s="5">
        <v>0</v>
      </c>
      <c r="J4465" s="6">
        <v>0</v>
      </c>
      <c r="K4465" s="5">
        <v>0</v>
      </c>
      <c r="L4465" s="6">
        <v>0</v>
      </c>
      <c r="M4465" s="5">
        <v>0</v>
      </c>
      <c r="N4465" s="6">
        <v>0</v>
      </c>
      <c r="O4465" s="5">
        <v>0</v>
      </c>
      <c r="P4465" s="6">
        <v>0</v>
      </c>
      <c r="Q4465" s="5">
        <v>0</v>
      </c>
      <c r="R4465" s="6">
        <v>0</v>
      </c>
      <c r="S4465" s="5">
        <v>0</v>
      </c>
      <c r="T4465" s="6">
        <v>0</v>
      </c>
      <c r="U4465" s="5">
        <v>0</v>
      </c>
      <c r="V4465" s="6">
        <v>0</v>
      </c>
      <c r="W4465" s="5">
        <v>0</v>
      </c>
      <c r="X4465" s="6">
        <v>0</v>
      </c>
      <c r="Y4465" s="5">
        <v>0</v>
      </c>
      <c r="Z4465" s="6">
        <v>0</v>
      </c>
      <c r="AA4465" s="5">
        <v>0</v>
      </c>
      <c r="AB4465" s="6">
        <v>0</v>
      </c>
      <c r="AC4465" s="5">
        <v>0</v>
      </c>
      <c r="AD4465" s="6">
        <v>0</v>
      </c>
      <c r="AE4465" s="5">
        <v>0</v>
      </c>
      <c r="AF4465" s="6">
        <v>0</v>
      </c>
    </row>
    <row r="4466" spans="2:32" x14ac:dyDescent="0.35">
      <c r="B4466" s="1" t="s">
        <v>633</v>
      </c>
      <c r="C4466" s="5">
        <v>0</v>
      </c>
      <c r="D4466" s="6">
        <v>0</v>
      </c>
      <c r="E4466" s="5">
        <v>0</v>
      </c>
      <c r="F4466" s="6">
        <v>0</v>
      </c>
      <c r="G4466" s="5">
        <v>0</v>
      </c>
      <c r="H4466" s="6">
        <v>0</v>
      </c>
      <c r="I4466" s="5">
        <v>0</v>
      </c>
      <c r="J4466" s="6">
        <v>0</v>
      </c>
      <c r="K4466" s="5">
        <v>0</v>
      </c>
      <c r="L4466" s="6">
        <v>0</v>
      </c>
      <c r="M4466" s="5">
        <v>0</v>
      </c>
      <c r="N4466" s="6">
        <v>0</v>
      </c>
      <c r="O4466" s="5">
        <v>0</v>
      </c>
      <c r="P4466" s="6">
        <v>0</v>
      </c>
      <c r="Q4466" s="5">
        <v>0</v>
      </c>
      <c r="R4466" s="6">
        <v>0</v>
      </c>
      <c r="S4466" s="5">
        <v>0</v>
      </c>
      <c r="T4466" s="6">
        <v>0</v>
      </c>
      <c r="U4466" s="5">
        <v>0</v>
      </c>
      <c r="V4466" s="6">
        <v>0</v>
      </c>
      <c r="W4466" s="5">
        <v>0</v>
      </c>
      <c r="X4466" s="6">
        <v>0</v>
      </c>
      <c r="Y4466" s="5">
        <v>0</v>
      </c>
      <c r="Z4466" s="6">
        <v>0</v>
      </c>
      <c r="AA4466" s="5">
        <v>0</v>
      </c>
      <c r="AB4466" s="6">
        <v>0</v>
      </c>
      <c r="AC4466" s="5">
        <v>0</v>
      </c>
      <c r="AD4466" s="6">
        <v>0</v>
      </c>
      <c r="AE4466" s="5">
        <v>0</v>
      </c>
      <c r="AF4466" s="6">
        <v>0</v>
      </c>
    </row>
    <row r="4467" spans="2:32" x14ac:dyDescent="0.35">
      <c r="B4467" s="1" t="s">
        <v>634</v>
      </c>
      <c r="C4467" s="5">
        <v>0</v>
      </c>
      <c r="D4467" s="6">
        <v>0</v>
      </c>
      <c r="E4467" s="5">
        <v>0</v>
      </c>
      <c r="F4467" s="6">
        <v>0</v>
      </c>
      <c r="G4467" s="5">
        <v>0</v>
      </c>
      <c r="H4467" s="6">
        <v>0</v>
      </c>
      <c r="I4467" s="5">
        <v>0</v>
      </c>
      <c r="J4467" s="6">
        <v>0</v>
      </c>
      <c r="K4467" s="5">
        <v>0</v>
      </c>
      <c r="L4467" s="6">
        <v>0</v>
      </c>
      <c r="M4467" s="5">
        <v>0</v>
      </c>
      <c r="N4467" s="6">
        <v>0</v>
      </c>
      <c r="O4467" s="5">
        <v>0</v>
      </c>
      <c r="P4467" s="6">
        <v>0</v>
      </c>
      <c r="Q4467" s="5">
        <v>0</v>
      </c>
      <c r="R4467" s="6">
        <v>0</v>
      </c>
      <c r="S4467" s="5">
        <v>0</v>
      </c>
      <c r="T4467" s="6">
        <v>0</v>
      </c>
      <c r="U4467" s="5">
        <v>0</v>
      </c>
      <c r="V4467" s="6">
        <v>0</v>
      </c>
      <c r="W4467" s="5">
        <v>0</v>
      </c>
      <c r="X4467" s="6">
        <v>0</v>
      </c>
      <c r="Y4467" s="5">
        <v>0</v>
      </c>
      <c r="Z4467" s="6">
        <v>0</v>
      </c>
      <c r="AA4467" s="5">
        <v>0</v>
      </c>
      <c r="AB4467" s="6">
        <v>0</v>
      </c>
      <c r="AC4467" s="5">
        <v>0</v>
      </c>
      <c r="AD4467" s="6">
        <v>0</v>
      </c>
      <c r="AE4467" s="5">
        <v>0</v>
      </c>
      <c r="AF4467" s="6">
        <v>0</v>
      </c>
    </row>
    <row r="4468" spans="2:32" x14ac:dyDescent="0.35">
      <c r="B4468" s="1" t="s">
        <v>635</v>
      </c>
      <c r="C4468" s="5">
        <v>0</v>
      </c>
      <c r="D4468" s="6">
        <v>0</v>
      </c>
      <c r="E4468" s="5">
        <v>0</v>
      </c>
      <c r="F4468" s="6">
        <v>0</v>
      </c>
      <c r="G4468" s="5">
        <v>0</v>
      </c>
      <c r="H4468" s="6">
        <v>0</v>
      </c>
      <c r="I4468" s="5">
        <v>0</v>
      </c>
      <c r="J4468" s="6">
        <v>0</v>
      </c>
      <c r="K4468" s="5">
        <v>0</v>
      </c>
      <c r="L4468" s="6">
        <v>0</v>
      </c>
      <c r="M4468" s="5">
        <v>0</v>
      </c>
      <c r="N4468" s="6">
        <v>0</v>
      </c>
      <c r="O4468" s="5">
        <v>0</v>
      </c>
      <c r="P4468" s="6">
        <v>0</v>
      </c>
      <c r="Q4468" s="5">
        <v>0</v>
      </c>
      <c r="R4468" s="6">
        <v>0</v>
      </c>
      <c r="S4468" s="5">
        <v>0</v>
      </c>
      <c r="T4468" s="6">
        <v>0</v>
      </c>
      <c r="U4468" s="5">
        <v>0</v>
      </c>
      <c r="V4468" s="6">
        <v>0</v>
      </c>
      <c r="W4468" s="5">
        <v>0</v>
      </c>
      <c r="X4468" s="6">
        <v>0</v>
      </c>
      <c r="Y4468" s="5">
        <v>0</v>
      </c>
      <c r="Z4468" s="6">
        <v>0</v>
      </c>
      <c r="AA4468" s="5">
        <v>0</v>
      </c>
      <c r="AB4468" s="6">
        <v>0</v>
      </c>
      <c r="AC4468" s="5">
        <v>0</v>
      </c>
      <c r="AD4468" s="6">
        <v>0</v>
      </c>
      <c r="AE4468" s="5">
        <v>0</v>
      </c>
      <c r="AF4468" s="6">
        <v>0</v>
      </c>
    </row>
    <row r="4469" spans="2:32" x14ac:dyDescent="0.35">
      <c r="B4469" s="2" t="s">
        <v>10</v>
      </c>
    </row>
    <row r="4470" spans="2:32" x14ac:dyDescent="0.35">
      <c r="B4470" s="1" t="s">
        <v>636</v>
      </c>
      <c r="C4470" s="5">
        <v>0</v>
      </c>
      <c r="D4470" s="6">
        <v>0</v>
      </c>
      <c r="E4470" s="5">
        <v>0</v>
      </c>
      <c r="F4470" s="6">
        <v>0</v>
      </c>
      <c r="G4470" s="5">
        <v>0</v>
      </c>
      <c r="H4470" s="6">
        <v>0</v>
      </c>
      <c r="I4470" s="5">
        <v>0</v>
      </c>
      <c r="J4470" s="6">
        <v>0</v>
      </c>
      <c r="K4470" s="5">
        <v>0</v>
      </c>
      <c r="L4470" s="6">
        <v>0</v>
      </c>
      <c r="M4470" s="5">
        <v>0</v>
      </c>
      <c r="N4470" s="6">
        <v>0</v>
      </c>
      <c r="O4470" s="5">
        <v>0</v>
      </c>
      <c r="P4470" s="6">
        <v>0</v>
      </c>
      <c r="Q4470" s="5">
        <v>0</v>
      </c>
      <c r="R4470" s="6">
        <v>0</v>
      </c>
      <c r="S4470" s="5">
        <v>0</v>
      </c>
      <c r="T4470" s="6">
        <v>0</v>
      </c>
      <c r="U4470" s="5">
        <v>0</v>
      </c>
      <c r="V4470" s="6">
        <v>0</v>
      </c>
      <c r="W4470" s="5">
        <v>0</v>
      </c>
      <c r="X4470" s="6">
        <v>0</v>
      </c>
      <c r="Y4470" s="5">
        <v>0</v>
      </c>
      <c r="Z4470" s="6">
        <v>0</v>
      </c>
      <c r="AA4470" s="5">
        <v>0</v>
      </c>
      <c r="AB4470" s="6">
        <v>0</v>
      </c>
      <c r="AC4470" s="5">
        <v>0</v>
      </c>
      <c r="AD4470" s="6">
        <v>0</v>
      </c>
      <c r="AE4470" s="5">
        <v>0</v>
      </c>
      <c r="AF4470" s="6">
        <v>0</v>
      </c>
    </row>
    <row r="4471" spans="2:32" x14ac:dyDescent="0.35">
      <c r="B4471" s="1" t="s">
        <v>637</v>
      </c>
      <c r="C4471" s="5">
        <v>0</v>
      </c>
      <c r="D4471" s="6">
        <v>0</v>
      </c>
      <c r="E4471" s="5">
        <v>0</v>
      </c>
      <c r="F4471" s="6">
        <v>0</v>
      </c>
      <c r="G4471" s="5">
        <v>0</v>
      </c>
      <c r="H4471" s="6">
        <v>0</v>
      </c>
      <c r="I4471" s="5">
        <v>0</v>
      </c>
      <c r="J4471" s="6">
        <v>0</v>
      </c>
      <c r="K4471" s="5">
        <v>0</v>
      </c>
      <c r="L4471" s="6">
        <v>0</v>
      </c>
      <c r="M4471" s="5">
        <v>0</v>
      </c>
      <c r="N4471" s="6">
        <v>0</v>
      </c>
      <c r="O4471" s="5">
        <v>0</v>
      </c>
      <c r="P4471" s="6">
        <v>0</v>
      </c>
      <c r="Q4471" s="5">
        <v>0</v>
      </c>
      <c r="R4471" s="6">
        <v>0</v>
      </c>
      <c r="S4471" s="5">
        <v>0</v>
      </c>
      <c r="T4471" s="6">
        <v>0</v>
      </c>
      <c r="U4471" s="5">
        <v>0</v>
      </c>
      <c r="V4471" s="6">
        <v>0</v>
      </c>
      <c r="W4471" s="5">
        <v>0</v>
      </c>
      <c r="X4471" s="6">
        <v>0</v>
      </c>
      <c r="Y4471" s="5">
        <v>0</v>
      </c>
      <c r="Z4471" s="6">
        <v>0</v>
      </c>
      <c r="AA4471" s="5">
        <v>0</v>
      </c>
      <c r="AB4471" s="6">
        <v>0</v>
      </c>
      <c r="AC4471" s="5">
        <v>0</v>
      </c>
      <c r="AD4471" s="6">
        <v>0</v>
      </c>
      <c r="AE4471" s="5">
        <v>0</v>
      </c>
      <c r="AF4471" s="6">
        <v>0</v>
      </c>
    </row>
    <row r="4472" spans="2:32" x14ac:dyDescent="0.35">
      <c r="B4472" s="1" t="s">
        <v>638</v>
      </c>
      <c r="C4472" s="5">
        <v>0</v>
      </c>
      <c r="D4472" s="6">
        <v>0</v>
      </c>
      <c r="E4472" s="5">
        <v>0</v>
      </c>
      <c r="F4472" s="6">
        <v>0</v>
      </c>
      <c r="G4472" s="5">
        <v>0</v>
      </c>
      <c r="H4472" s="6">
        <v>0</v>
      </c>
      <c r="I4472" s="5">
        <v>0</v>
      </c>
      <c r="J4472" s="6">
        <v>0</v>
      </c>
      <c r="K4472" s="5">
        <v>0</v>
      </c>
      <c r="L4472" s="6">
        <v>0</v>
      </c>
      <c r="M4472" s="5">
        <v>0</v>
      </c>
      <c r="N4472" s="6">
        <v>0</v>
      </c>
      <c r="O4472" s="5">
        <v>0</v>
      </c>
      <c r="P4472" s="6">
        <v>0</v>
      </c>
      <c r="Q4472" s="5">
        <v>0</v>
      </c>
      <c r="R4472" s="6">
        <v>0</v>
      </c>
      <c r="S4472" s="5">
        <v>0</v>
      </c>
      <c r="T4472" s="6">
        <v>0</v>
      </c>
      <c r="U4472" s="5">
        <v>0</v>
      </c>
      <c r="V4472" s="6">
        <v>0</v>
      </c>
      <c r="W4472" s="5">
        <v>0</v>
      </c>
      <c r="X4472" s="6">
        <v>0</v>
      </c>
      <c r="Y4472" s="5">
        <v>0</v>
      </c>
      <c r="Z4472" s="6">
        <v>0</v>
      </c>
      <c r="AA4472" s="5">
        <v>0</v>
      </c>
      <c r="AB4472" s="6">
        <v>0</v>
      </c>
      <c r="AC4472" s="5">
        <v>0</v>
      </c>
      <c r="AD4472" s="6">
        <v>0</v>
      </c>
      <c r="AE4472" s="5">
        <v>0</v>
      </c>
      <c r="AF4472" s="6">
        <v>0</v>
      </c>
    </row>
    <row r="4473" spans="2:32" x14ac:dyDescent="0.35">
      <c r="B4473" s="1" t="s">
        <v>639</v>
      </c>
      <c r="C4473" s="5">
        <v>2.2000000000000001E-4</v>
      </c>
      <c r="D4473" s="6">
        <v>0.121</v>
      </c>
      <c r="E4473" s="5">
        <v>0</v>
      </c>
      <c r="F4473" s="6">
        <v>0</v>
      </c>
      <c r="G4473" s="5">
        <v>0</v>
      </c>
      <c r="H4473" s="6">
        <v>0</v>
      </c>
      <c r="I4473" s="5">
        <v>0</v>
      </c>
      <c r="J4473" s="6">
        <v>0</v>
      </c>
      <c r="K4473" s="5">
        <v>0</v>
      </c>
      <c r="L4473" s="6">
        <v>0</v>
      </c>
      <c r="M4473" s="5">
        <v>0</v>
      </c>
      <c r="N4473" s="6">
        <v>0</v>
      </c>
      <c r="O4473" s="5">
        <v>0</v>
      </c>
      <c r="P4473" s="6">
        <v>0</v>
      </c>
      <c r="Q4473" s="5">
        <v>0</v>
      </c>
      <c r="R4473" s="6">
        <v>0</v>
      </c>
      <c r="S4473" s="5">
        <v>0</v>
      </c>
      <c r="T4473" s="6">
        <v>0</v>
      </c>
      <c r="U4473" s="5">
        <v>0</v>
      </c>
      <c r="V4473" s="6">
        <v>0</v>
      </c>
      <c r="W4473" s="5">
        <v>1.0829999999999999E-2</v>
      </c>
      <c r="X4473" s="6">
        <v>0.121</v>
      </c>
      <c r="Y4473" s="5">
        <v>0</v>
      </c>
      <c r="Z4473" s="6">
        <v>0</v>
      </c>
      <c r="AA4473" s="5">
        <v>0</v>
      </c>
      <c r="AB4473" s="6">
        <v>0</v>
      </c>
      <c r="AC4473" s="5">
        <v>0</v>
      </c>
      <c r="AD4473" s="6">
        <v>0</v>
      </c>
      <c r="AE4473" s="5">
        <v>0</v>
      </c>
      <c r="AF4473" s="6">
        <v>0</v>
      </c>
    </row>
    <row r="4474" spans="2:32" x14ac:dyDescent="0.35">
      <c r="B4474" s="1" t="s">
        <v>640</v>
      </c>
      <c r="C4474" s="5">
        <v>5.9699999999999996E-3</v>
      </c>
      <c r="D4474" s="6">
        <v>3.339</v>
      </c>
      <c r="E4474" s="5">
        <v>0</v>
      </c>
      <c r="F4474" s="6">
        <v>0</v>
      </c>
      <c r="G4474" s="5">
        <v>0</v>
      </c>
      <c r="H4474" s="6">
        <v>0</v>
      </c>
      <c r="I4474" s="5">
        <v>0</v>
      </c>
      <c r="J4474" s="6">
        <v>0</v>
      </c>
      <c r="K4474" s="5">
        <v>0</v>
      </c>
      <c r="L4474" s="6">
        <v>0</v>
      </c>
      <c r="M4474" s="5">
        <v>0</v>
      </c>
      <c r="N4474" s="6">
        <v>0</v>
      </c>
      <c r="O4474" s="5">
        <v>0</v>
      </c>
      <c r="P4474" s="6">
        <v>0</v>
      </c>
      <c r="Q4474" s="5">
        <v>0</v>
      </c>
      <c r="R4474" s="6">
        <v>0</v>
      </c>
      <c r="S4474" s="5">
        <v>0</v>
      </c>
      <c r="T4474" s="6">
        <v>0</v>
      </c>
      <c r="U4474" s="5">
        <v>0</v>
      </c>
      <c r="V4474" s="6">
        <v>0</v>
      </c>
      <c r="W4474" s="5">
        <v>0.29891000000000001</v>
      </c>
      <c r="X4474" s="6">
        <v>3.339</v>
      </c>
      <c r="Y4474" s="5">
        <v>0</v>
      </c>
      <c r="Z4474" s="6">
        <v>0</v>
      </c>
      <c r="AA4474" s="5">
        <v>0</v>
      </c>
      <c r="AB4474" s="6">
        <v>0</v>
      </c>
      <c r="AC4474" s="5">
        <v>0</v>
      </c>
      <c r="AD4474" s="6">
        <v>0</v>
      </c>
      <c r="AE4474" s="5">
        <v>0</v>
      </c>
      <c r="AF4474" s="6">
        <v>0</v>
      </c>
    </row>
    <row r="4475" spans="2:32" x14ac:dyDescent="0.35">
      <c r="B4475" s="1" t="s">
        <v>641</v>
      </c>
      <c r="C4475" s="5">
        <v>0</v>
      </c>
      <c r="D4475" s="6">
        <v>0</v>
      </c>
      <c r="E4475" s="5">
        <v>0</v>
      </c>
      <c r="F4475" s="6">
        <v>0</v>
      </c>
      <c r="G4475" s="5">
        <v>0</v>
      </c>
      <c r="H4475" s="6">
        <v>0</v>
      </c>
      <c r="I4475" s="5">
        <v>0</v>
      </c>
      <c r="J4475" s="6">
        <v>0</v>
      </c>
      <c r="K4475" s="5">
        <v>0</v>
      </c>
      <c r="L4475" s="6">
        <v>0</v>
      </c>
      <c r="M4475" s="5">
        <v>0</v>
      </c>
      <c r="N4475" s="6">
        <v>0</v>
      </c>
      <c r="O4475" s="5">
        <v>0</v>
      </c>
      <c r="P4475" s="6">
        <v>0</v>
      </c>
      <c r="Q4475" s="5">
        <v>0</v>
      </c>
      <c r="R4475" s="6">
        <v>0</v>
      </c>
      <c r="S4475" s="5">
        <v>0</v>
      </c>
      <c r="T4475" s="6">
        <v>0</v>
      </c>
      <c r="U4475" s="5">
        <v>0</v>
      </c>
      <c r="V4475" s="6">
        <v>0</v>
      </c>
      <c r="W4475" s="5">
        <v>0</v>
      </c>
      <c r="X4475" s="6">
        <v>0</v>
      </c>
      <c r="Y4475" s="5">
        <v>0</v>
      </c>
      <c r="Z4475" s="6">
        <v>0</v>
      </c>
      <c r="AA4475" s="5">
        <v>0</v>
      </c>
      <c r="AB4475" s="6">
        <v>0</v>
      </c>
      <c r="AC4475" s="5">
        <v>0</v>
      </c>
      <c r="AD4475" s="6">
        <v>0</v>
      </c>
      <c r="AE4475" s="5">
        <v>0</v>
      </c>
      <c r="AF4475" s="6">
        <v>0</v>
      </c>
    </row>
    <row r="4476" spans="2:32" x14ac:dyDescent="0.35">
      <c r="B4476" s="1" t="s">
        <v>151</v>
      </c>
      <c r="C4476" s="5">
        <v>0</v>
      </c>
      <c r="D4476" s="6">
        <v>0</v>
      </c>
      <c r="E4476" s="5">
        <v>0</v>
      </c>
      <c r="F4476" s="6">
        <v>0</v>
      </c>
      <c r="G4476" s="5">
        <v>0</v>
      </c>
      <c r="H4476" s="6">
        <v>0</v>
      </c>
      <c r="I4476" s="5">
        <v>0</v>
      </c>
      <c r="J4476" s="6">
        <v>0</v>
      </c>
      <c r="K4476" s="5">
        <v>0</v>
      </c>
      <c r="L4476" s="6">
        <v>0</v>
      </c>
      <c r="M4476" s="5">
        <v>0</v>
      </c>
      <c r="N4476" s="6">
        <v>0</v>
      </c>
      <c r="O4476" s="5">
        <v>0</v>
      </c>
      <c r="P4476" s="6">
        <v>0</v>
      </c>
      <c r="Q4476" s="5">
        <v>0</v>
      </c>
      <c r="R4476" s="6">
        <v>0</v>
      </c>
      <c r="S4476" s="5">
        <v>0</v>
      </c>
      <c r="T4476" s="6">
        <v>0</v>
      </c>
      <c r="U4476" s="5">
        <v>0</v>
      </c>
      <c r="V4476" s="6">
        <v>0</v>
      </c>
      <c r="W4476" s="5">
        <v>0</v>
      </c>
      <c r="X4476" s="6">
        <v>0</v>
      </c>
      <c r="Y4476" s="5">
        <v>0</v>
      </c>
      <c r="Z4476" s="6">
        <v>0</v>
      </c>
      <c r="AA4476" s="5">
        <v>0</v>
      </c>
      <c r="AB4476" s="6">
        <v>0</v>
      </c>
      <c r="AC4476" s="5">
        <v>0</v>
      </c>
      <c r="AD4476" s="6">
        <v>0</v>
      </c>
      <c r="AE4476" s="5">
        <v>0</v>
      </c>
      <c r="AF4476" s="6">
        <v>0</v>
      </c>
    </row>
    <row r="4477" spans="2:32" x14ac:dyDescent="0.35">
      <c r="B4477" s="1" t="s">
        <v>642</v>
      </c>
      <c r="C4477" s="5">
        <v>2.5899999999999999E-3</v>
      </c>
      <c r="D4477" s="6">
        <v>1.452</v>
      </c>
      <c r="E4477" s="5">
        <v>0</v>
      </c>
      <c r="F4477" s="6">
        <v>0</v>
      </c>
      <c r="G4477" s="5">
        <v>0</v>
      </c>
      <c r="H4477" s="6">
        <v>0</v>
      </c>
      <c r="I4477" s="5">
        <v>0</v>
      </c>
      <c r="J4477" s="6">
        <v>0</v>
      </c>
      <c r="K4477" s="5">
        <v>0</v>
      </c>
      <c r="L4477" s="6">
        <v>0</v>
      </c>
      <c r="M4477" s="5">
        <v>0</v>
      </c>
      <c r="N4477" s="6">
        <v>0</v>
      </c>
      <c r="O4477" s="5">
        <v>0</v>
      </c>
      <c r="P4477" s="6">
        <v>0</v>
      </c>
      <c r="Q4477" s="5">
        <v>0</v>
      </c>
      <c r="R4477" s="6">
        <v>0</v>
      </c>
      <c r="S4477" s="5">
        <v>0</v>
      </c>
      <c r="T4477" s="6">
        <v>0</v>
      </c>
      <c r="U4477" s="5">
        <v>0</v>
      </c>
      <c r="V4477" s="6">
        <v>0</v>
      </c>
      <c r="W4477" s="5">
        <v>0</v>
      </c>
      <c r="X4477" s="6">
        <v>0</v>
      </c>
      <c r="Y4477" s="5">
        <v>2.5100000000000001E-2</v>
      </c>
      <c r="Z4477" s="6">
        <v>1.452</v>
      </c>
      <c r="AA4477" s="5">
        <v>0</v>
      </c>
      <c r="AB4477" s="6">
        <v>0</v>
      </c>
      <c r="AC4477" s="5">
        <v>0</v>
      </c>
      <c r="AD4477" s="6">
        <v>0</v>
      </c>
      <c r="AE4477" s="5">
        <v>0</v>
      </c>
      <c r="AF4477" s="6">
        <v>0</v>
      </c>
    </row>
    <row r="4478" spans="2:32" x14ac:dyDescent="0.35">
      <c r="B4478" s="1" t="s">
        <v>643</v>
      </c>
      <c r="C4478" s="5">
        <v>0</v>
      </c>
      <c r="D4478" s="6">
        <v>0</v>
      </c>
      <c r="E4478" s="5">
        <v>0</v>
      </c>
      <c r="F4478" s="6">
        <v>0</v>
      </c>
      <c r="G4478" s="5">
        <v>0</v>
      </c>
      <c r="H4478" s="6">
        <v>0</v>
      </c>
      <c r="I4478" s="5">
        <v>0</v>
      </c>
      <c r="J4478" s="6">
        <v>0</v>
      </c>
      <c r="K4478" s="5">
        <v>0</v>
      </c>
      <c r="L4478" s="6">
        <v>0</v>
      </c>
      <c r="M4478" s="5">
        <v>0</v>
      </c>
      <c r="N4478" s="6">
        <v>0</v>
      </c>
      <c r="O4478" s="5">
        <v>0</v>
      </c>
      <c r="P4478" s="6">
        <v>0</v>
      </c>
      <c r="Q4478" s="5">
        <v>0</v>
      </c>
      <c r="R4478" s="6">
        <v>0</v>
      </c>
      <c r="S4478" s="5">
        <v>0</v>
      </c>
      <c r="T4478" s="6">
        <v>0</v>
      </c>
      <c r="U4478" s="5">
        <v>0</v>
      </c>
      <c r="V4478" s="6">
        <v>0</v>
      </c>
      <c r="W4478" s="5">
        <v>0</v>
      </c>
      <c r="X4478" s="6">
        <v>0</v>
      </c>
      <c r="Y4478" s="5">
        <v>0</v>
      </c>
      <c r="Z4478" s="6">
        <v>0</v>
      </c>
      <c r="AA4478" s="5">
        <v>0</v>
      </c>
      <c r="AB4478" s="6">
        <v>0</v>
      </c>
      <c r="AC4478" s="5">
        <v>0</v>
      </c>
      <c r="AD4478" s="6">
        <v>0</v>
      </c>
      <c r="AE4478" s="5">
        <v>0</v>
      </c>
      <c r="AF4478" s="6">
        <v>0</v>
      </c>
    </row>
    <row r="4479" spans="2:32" x14ac:dyDescent="0.35">
      <c r="B4479" s="2" t="s">
        <v>11</v>
      </c>
    </row>
    <row r="4480" spans="2:32" x14ac:dyDescent="0.35">
      <c r="B4480" s="1" t="s">
        <v>644</v>
      </c>
      <c r="C4480" s="5">
        <v>1.01E-3</v>
      </c>
      <c r="D4480" s="6">
        <v>0.56799999999999995</v>
      </c>
      <c r="E4480" s="5">
        <v>0</v>
      </c>
      <c r="F4480" s="6">
        <v>0</v>
      </c>
      <c r="G4480" s="5">
        <v>0</v>
      </c>
      <c r="H4480" s="6">
        <v>0</v>
      </c>
      <c r="I4480" s="5">
        <v>0</v>
      </c>
      <c r="J4480" s="6">
        <v>0</v>
      </c>
      <c r="K4480" s="5">
        <v>0</v>
      </c>
      <c r="L4480" s="6">
        <v>0</v>
      </c>
      <c r="M4480" s="5">
        <v>0</v>
      </c>
      <c r="N4480" s="6">
        <v>0</v>
      </c>
      <c r="O4480" s="5">
        <v>0</v>
      </c>
      <c r="P4480" s="6">
        <v>0</v>
      </c>
      <c r="Q4480" s="5">
        <v>0</v>
      </c>
      <c r="R4480" s="6">
        <v>0</v>
      </c>
      <c r="S4480" s="5">
        <v>0</v>
      </c>
      <c r="T4480" s="6">
        <v>0</v>
      </c>
      <c r="U4480" s="5">
        <v>0</v>
      </c>
      <c r="V4480" s="6">
        <v>0</v>
      </c>
      <c r="W4480" s="5">
        <v>0</v>
      </c>
      <c r="X4480" s="6">
        <v>0</v>
      </c>
      <c r="Y4480" s="5">
        <v>9.8200000000000006E-3</v>
      </c>
      <c r="Z4480" s="6">
        <v>0.56799999999999995</v>
      </c>
      <c r="AA4480" s="5">
        <v>0</v>
      </c>
      <c r="AB4480" s="6">
        <v>0</v>
      </c>
      <c r="AC4480" s="5">
        <v>0</v>
      </c>
      <c r="AD4480" s="6">
        <v>0</v>
      </c>
      <c r="AE4480" s="5">
        <v>0</v>
      </c>
      <c r="AF4480" s="6">
        <v>0</v>
      </c>
    </row>
    <row r="4481" spans="2:32" x14ac:dyDescent="0.35">
      <c r="B4481" s="1" t="s">
        <v>645</v>
      </c>
      <c r="C4481" s="5">
        <v>0</v>
      </c>
      <c r="D4481" s="6">
        <v>0</v>
      </c>
      <c r="E4481" s="5">
        <v>0</v>
      </c>
      <c r="F4481" s="6">
        <v>0</v>
      </c>
      <c r="G4481" s="5">
        <v>0</v>
      </c>
      <c r="H4481" s="6">
        <v>0</v>
      </c>
      <c r="I4481" s="5">
        <v>0</v>
      </c>
      <c r="J4481" s="6">
        <v>0</v>
      </c>
      <c r="K4481" s="5">
        <v>0</v>
      </c>
      <c r="L4481" s="6">
        <v>0</v>
      </c>
      <c r="M4481" s="5">
        <v>0</v>
      </c>
      <c r="N4481" s="6">
        <v>0</v>
      </c>
      <c r="O4481" s="5">
        <v>0</v>
      </c>
      <c r="P4481" s="6">
        <v>0</v>
      </c>
      <c r="Q4481" s="5">
        <v>0</v>
      </c>
      <c r="R4481" s="6">
        <v>0</v>
      </c>
      <c r="S4481" s="5">
        <v>0</v>
      </c>
      <c r="T4481" s="6">
        <v>0</v>
      </c>
      <c r="U4481" s="5">
        <v>0</v>
      </c>
      <c r="V4481" s="6">
        <v>0</v>
      </c>
      <c r="W4481" s="5">
        <v>0</v>
      </c>
      <c r="X4481" s="6">
        <v>0</v>
      </c>
      <c r="Y4481" s="5">
        <v>0</v>
      </c>
      <c r="Z4481" s="6">
        <v>0</v>
      </c>
      <c r="AA4481" s="5">
        <v>0</v>
      </c>
      <c r="AB4481" s="6">
        <v>0</v>
      </c>
      <c r="AC4481" s="5">
        <v>0</v>
      </c>
      <c r="AD4481" s="6">
        <v>0</v>
      </c>
      <c r="AE4481" s="5">
        <v>0</v>
      </c>
      <c r="AF4481" s="6">
        <v>0</v>
      </c>
    </row>
    <row r="4482" spans="2:32" x14ac:dyDescent="0.35">
      <c r="B4482" s="1" t="s">
        <v>646</v>
      </c>
      <c r="C4482" s="5">
        <v>0</v>
      </c>
      <c r="D4482" s="6">
        <v>0</v>
      </c>
      <c r="E4482" s="5">
        <v>0</v>
      </c>
      <c r="F4482" s="6">
        <v>0</v>
      </c>
      <c r="G4482" s="5">
        <v>0</v>
      </c>
      <c r="H4482" s="6">
        <v>0</v>
      </c>
      <c r="I4482" s="5">
        <v>0</v>
      </c>
      <c r="J4482" s="6">
        <v>0</v>
      </c>
      <c r="K4482" s="5">
        <v>0</v>
      </c>
      <c r="L4482" s="6">
        <v>0</v>
      </c>
      <c r="M4482" s="5">
        <v>0</v>
      </c>
      <c r="N4482" s="6">
        <v>0</v>
      </c>
      <c r="O4482" s="5">
        <v>0</v>
      </c>
      <c r="P4482" s="6">
        <v>0</v>
      </c>
      <c r="Q4482" s="5">
        <v>0</v>
      </c>
      <c r="R4482" s="6">
        <v>0</v>
      </c>
      <c r="S4482" s="5">
        <v>0</v>
      </c>
      <c r="T4482" s="6">
        <v>0</v>
      </c>
      <c r="U4482" s="5">
        <v>0</v>
      </c>
      <c r="V4482" s="6">
        <v>0</v>
      </c>
      <c r="W4482" s="5">
        <v>0</v>
      </c>
      <c r="X4482" s="6">
        <v>0</v>
      </c>
      <c r="Y4482" s="5">
        <v>0</v>
      </c>
      <c r="Z4482" s="6">
        <v>0</v>
      </c>
      <c r="AA4482" s="5">
        <v>0</v>
      </c>
      <c r="AB4482" s="6">
        <v>0</v>
      </c>
      <c r="AC4482" s="5">
        <v>0</v>
      </c>
      <c r="AD4482" s="6">
        <v>0</v>
      </c>
      <c r="AE4482" s="5">
        <v>0</v>
      </c>
      <c r="AF4482" s="6">
        <v>0</v>
      </c>
    </row>
    <row r="4483" spans="2:32" x14ac:dyDescent="0.35">
      <c r="B4483" s="1" t="s">
        <v>647</v>
      </c>
      <c r="C4483" s="5">
        <v>1.056E-2</v>
      </c>
      <c r="D4483" s="6">
        <v>5.9119999999999999</v>
      </c>
      <c r="E4483" s="5">
        <v>0</v>
      </c>
      <c r="F4483" s="6">
        <v>0</v>
      </c>
      <c r="G4483" s="5">
        <v>0</v>
      </c>
      <c r="H4483" s="6">
        <v>0</v>
      </c>
      <c r="I4483" s="5">
        <v>0</v>
      </c>
      <c r="J4483" s="6">
        <v>0</v>
      </c>
      <c r="K4483" s="5">
        <v>0</v>
      </c>
      <c r="L4483" s="6">
        <v>0</v>
      </c>
      <c r="M4483" s="5">
        <v>0</v>
      </c>
      <c r="N4483" s="6">
        <v>0</v>
      </c>
      <c r="O4483" s="5">
        <v>0</v>
      </c>
      <c r="P4483" s="6">
        <v>0</v>
      </c>
      <c r="Q4483" s="5">
        <v>0</v>
      </c>
      <c r="R4483" s="6">
        <v>0</v>
      </c>
      <c r="S4483" s="5">
        <v>0</v>
      </c>
      <c r="T4483" s="6">
        <v>0</v>
      </c>
      <c r="U4483" s="5">
        <v>0</v>
      </c>
      <c r="V4483" s="6">
        <v>0</v>
      </c>
      <c r="W4483" s="5">
        <v>0</v>
      </c>
      <c r="X4483" s="6">
        <v>0</v>
      </c>
      <c r="Y4483" s="5">
        <v>8.9459999999999998E-2</v>
      </c>
      <c r="Z4483" s="6">
        <v>5.1749999999999998</v>
      </c>
      <c r="AA4483" s="5">
        <v>9.9500000000000005E-3</v>
      </c>
      <c r="AB4483" s="6">
        <v>0.73699999999999999</v>
      </c>
      <c r="AC4483" s="5">
        <v>0</v>
      </c>
      <c r="AD4483" s="6">
        <v>0</v>
      </c>
      <c r="AE4483" s="5">
        <v>0</v>
      </c>
      <c r="AF4483" s="6">
        <v>0</v>
      </c>
    </row>
    <row r="4484" spans="2:32" x14ac:dyDescent="0.35">
      <c r="B4484" s="1" t="s">
        <v>648</v>
      </c>
      <c r="C4484" s="5">
        <v>0</v>
      </c>
      <c r="D4484" s="6">
        <v>0</v>
      </c>
      <c r="E4484" s="5">
        <v>0</v>
      </c>
      <c r="F4484" s="6">
        <v>0</v>
      </c>
      <c r="G4484" s="5">
        <v>0</v>
      </c>
      <c r="H4484" s="6">
        <v>0</v>
      </c>
      <c r="I4484" s="5">
        <v>0</v>
      </c>
      <c r="J4484" s="6">
        <v>0</v>
      </c>
      <c r="K4484" s="5">
        <v>0</v>
      </c>
      <c r="L4484" s="6">
        <v>0</v>
      </c>
      <c r="M4484" s="5">
        <v>0</v>
      </c>
      <c r="N4484" s="6">
        <v>0</v>
      </c>
      <c r="O4484" s="5">
        <v>0</v>
      </c>
      <c r="P4484" s="6">
        <v>0</v>
      </c>
      <c r="Q4484" s="5">
        <v>0</v>
      </c>
      <c r="R4484" s="6">
        <v>0</v>
      </c>
      <c r="S4484" s="5">
        <v>0</v>
      </c>
      <c r="T4484" s="6">
        <v>0</v>
      </c>
      <c r="U4484" s="5">
        <v>0</v>
      </c>
      <c r="V4484" s="6">
        <v>0</v>
      </c>
      <c r="W4484" s="5">
        <v>0</v>
      </c>
      <c r="X4484" s="6">
        <v>0</v>
      </c>
      <c r="Y4484" s="5">
        <v>0</v>
      </c>
      <c r="Z4484" s="6">
        <v>0</v>
      </c>
      <c r="AA4484" s="5">
        <v>0</v>
      </c>
      <c r="AB4484" s="6">
        <v>0</v>
      </c>
      <c r="AC4484" s="5">
        <v>0</v>
      </c>
      <c r="AD4484" s="6">
        <v>0</v>
      </c>
      <c r="AE4484" s="5">
        <v>0</v>
      </c>
      <c r="AF4484" s="6">
        <v>0</v>
      </c>
    </row>
    <row r="4485" spans="2:32" x14ac:dyDescent="0.35">
      <c r="B4485" s="1" t="s">
        <v>649</v>
      </c>
      <c r="C4485" s="5">
        <v>0</v>
      </c>
      <c r="D4485" s="6">
        <v>0</v>
      </c>
      <c r="E4485" s="5">
        <v>0</v>
      </c>
      <c r="F4485" s="6">
        <v>0</v>
      </c>
      <c r="G4485" s="5">
        <v>0</v>
      </c>
      <c r="H4485" s="6">
        <v>0</v>
      </c>
      <c r="I4485" s="5">
        <v>0</v>
      </c>
      <c r="J4485" s="6">
        <v>0</v>
      </c>
      <c r="K4485" s="5">
        <v>0</v>
      </c>
      <c r="L4485" s="6">
        <v>0</v>
      </c>
      <c r="M4485" s="5">
        <v>0</v>
      </c>
      <c r="N4485" s="6">
        <v>0</v>
      </c>
      <c r="O4485" s="5">
        <v>0</v>
      </c>
      <c r="P4485" s="6">
        <v>0</v>
      </c>
      <c r="Q4485" s="5">
        <v>0</v>
      </c>
      <c r="R4485" s="6">
        <v>0</v>
      </c>
      <c r="S4485" s="5">
        <v>0</v>
      </c>
      <c r="T4485" s="6">
        <v>0</v>
      </c>
      <c r="U4485" s="5">
        <v>0</v>
      </c>
      <c r="V4485" s="6">
        <v>0</v>
      </c>
      <c r="W4485" s="5">
        <v>0</v>
      </c>
      <c r="X4485" s="6">
        <v>0</v>
      </c>
      <c r="Y4485" s="5">
        <v>0</v>
      </c>
      <c r="Z4485" s="6">
        <v>0</v>
      </c>
      <c r="AA4485" s="5">
        <v>0</v>
      </c>
      <c r="AB4485" s="6">
        <v>0</v>
      </c>
      <c r="AC4485" s="5">
        <v>0</v>
      </c>
      <c r="AD4485" s="6">
        <v>0</v>
      </c>
      <c r="AE4485" s="5">
        <v>0</v>
      </c>
      <c r="AF4485" s="6">
        <v>0</v>
      </c>
    </row>
    <row r="4486" spans="2:32" x14ac:dyDescent="0.35">
      <c r="B4486" s="1" t="s">
        <v>650</v>
      </c>
      <c r="C4486" s="5">
        <v>0</v>
      </c>
      <c r="D4486" s="6">
        <v>0</v>
      </c>
      <c r="E4486" s="5">
        <v>0</v>
      </c>
      <c r="F4486" s="6">
        <v>0</v>
      </c>
      <c r="G4486" s="5">
        <v>0</v>
      </c>
      <c r="H4486" s="6">
        <v>0</v>
      </c>
      <c r="I4486" s="5">
        <v>0</v>
      </c>
      <c r="J4486" s="6">
        <v>0</v>
      </c>
      <c r="K4486" s="5">
        <v>0</v>
      </c>
      <c r="L4486" s="6">
        <v>0</v>
      </c>
      <c r="M4486" s="5">
        <v>0</v>
      </c>
      <c r="N4486" s="6">
        <v>0</v>
      </c>
      <c r="O4486" s="5">
        <v>0</v>
      </c>
      <c r="P4486" s="6">
        <v>0</v>
      </c>
      <c r="Q4486" s="5">
        <v>0</v>
      </c>
      <c r="R4486" s="6">
        <v>0</v>
      </c>
      <c r="S4486" s="5">
        <v>0</v>
      </c>
      <c r="T4486" s="6">
        <v>0</v>
      </c>
      <c r="U4486" s="5">
        <v>0</v>
      </c>
      <c r="V4486" s="6">
        <v>0</v>
      </c>
      <c r="W4486" s="5">
        <v>0</v>
      </c>
      <c r="X4486" s="6">
        <v>0</v>
      </c>
      <c r="Y4486" s="5">
        <v>0</v>
      </c>
      <c r="Z4486" s="6">
        <v>0</v>
      </c>
      <c r="AA4486" s="5">
        <v>0</v>
      </c>
      <c r="AB4486" s="6">
        <v>0</v>
      </c>
      <c r="AC4486" s="5">
        <v>0</v>
      </c>
      <c r="AD4486" s="6">
        <v>0</v>
      </c>
      <c r="AE4486" s="5">
        <v>0</v>
      </c>
      <c r="AF4486" s="6">
        <v>0</v>
      </c>
    </row>
    <row r="4487" spans="2:32" x14ac:dyDescent="0.35">
      <c r="B4487" s="1" t="s">
        <v>651</v>
      </c>
      <c r="C4487" s="5">
        <v>0</v>
      </c>
      <c r="D4487" s="6">
        <v>0</v>
      </c>
      <c r="E4487" s="5">
        <v>0</v>
      </c>
      <c r="F4487" s="6">
        <v>0</v>
      </c>
      <c r="G4487" s="5">
        <v>0</v>
      </c>
      <c r="H4487" s="6">
        <v>0</v>
      </c>
      <c r="I4487" s="5">
        <v>0</v>
      </c>
      <c r="J4487" s="6">
        <v>0</v>
      </c>
      <c r="K4487" s="5">
        <v>0</v>
      </c>
      <c r="L4487" s="6">
        <v>0</v>
      </c>
      <c r="M4487" s="5">
        <v>0</v>
      </c>
      <c r="N4487" s="6">
        <v>0</v>
      </c>
      <c r="O4487" s="5">
        <v>0</v>
      </c>
      <c r="P4487" s="6">
        <v>0</v>
      </c>
      <c r="Q4487" s="5">
        <v>0</v>
      </c>
      <c r="R4487" s="6">
        <v>0</v>
      </c>
      <c r="S4487" s="5">
        <v>0</v>
      </c>
      <c r="T4487" s="6">
        <v>0</v>
      </c>
      <c r="U4487" s="5">
        <v>0</v>
      </c>
      <c r="V4487" s="6">
        <v>0</v>
      </c>
      <c r="W4487" s="5">
        <v>0</v>
      </c>
      <c r="X4487" s="6">
        <v>0</v>
      </c>
      <c r="Y4487" s="5">
        <v>0</v>
      </c>
      <c r="Z4487" s="6">
        <v>0</v>
      </c>
      <c r="AA4487" s="5">
        <v>0</v>
      </c>
      <c r="AB4487" s="6">
        <v>0</v>
      </c>
      <c r="AC4487" s="5">
        <v>0</v>
      </c>
      <c r="AD4487" s="6">
        <v>0</v>
      </c>
      <c r="AE4487" s="5">
        <v>0</v>
      </c>
      <c r="AF4487" s="6">
        <v>0</v>
      </c>
    </row>
    <row r="4488" spans="2:32" x14ac:dyDescent="0.35">
      <c r="B4488" s="1" t="s">
        <v>167</v>
      </c>
      <c r="C4488" s="5">
        <v>0</v>
      </c>
      <c r="D4488" s="6">
        <v>0</v>
      </c>
      <c r="E4488" s="5">
        <v>0</v>
      </c>
      <c r="F4488" s="6">
        <v>0</v>
      </c>
      <c r="G4488" s="5">
        <v>0</v>
      </c>
      <c r="H4488" s="6">
        <v>0</v>
      </c>
      <c r="I4488" s="5">
        <v>0</v>
      </c>
      <c r="J4488" s="6">
        <v>0</v>
      </c>
      <c r="K4488" s="5">
        <v>0</v>
      </c>
      <c r="L4488" s="6">
        <v>0</v>
      </c>
      <c r="M4488" s="5">
        <v>0</v>
      </c>
      <c r="N4488" s="6">
        <v>0</v>
      </c>
      <c r="O4488" s="5">
        <v>0</v>
      </c>
      <c r="P4488" s="6">
        <v>0</v>
      </c>
      <c r="Q4488" s="5">
        <v>0</v>
      </c>
      <c r="R4488" s="6">
        <v>0</v>
      </c>
      <c r="S4488" s="5">
        <v>0</v>
      </c>
      <c r="T4488" s="6">
        <v>0</v>
      </c>
      <c r="U4488" s="5">
        <v>0</v>
      </c>
      <c r="V4488" s="6">
        <v>0</v>
      </c>
      <c r="W4488" s="5">
        <v>0</v>
      </c>
      <c r="X4488" s="6">
        <v>0</v>
      </c>
      <c r="Y4488" s="5">
        <v>0</v>
      </c>
      <c r="Z4488" s="6">
        <v>0</v>
      </c>
      <c r="AA4488" s="5">
        <v>0</v>
      </c>
      <c r="AB4488" s="6">
        <v>0</v>
      </c>
      <c r="AC4488" s="5">
        <v>0</v>
      </c>
      <c r="AD4488" s="6">
        <v>0</v>
      </c>
      <c r="AE4488" s="5">
        <v>0</v>
      </c>
      <c r="AF4488" s="6">
        <v>0</v>
      </c>
    </row>
    <row r="4489" spans="2:32" x14ac:dyDescent="0.35">
      <c r="B4489" s="1" t="s">
        <v>652</v>
      </c>
      <c r="C4489" s="5">
        <v>0</v>
      </c>
      <c r="D4489" s="6">
        <v>0</v>
      </c>
      <c r="E4489" s="5">
        <v>0</v>
      </c>
      <c r="F4489" s="6">
        <v>0</v>
      </c>
      <c r="G4489" s="5">
        <v>0</v>
      </c>
      <c r="H4489" s="6">
        <v>0</v>
      </c>
      <c r="I4489" s="5">
        <v>0</v>
      </c>
      <c r="J4489" s="6">
        <v>0</v>
      </c>
      <c r="K4489" s="5">
        <v>0</v>
      </c>
      <c r="L4489" s="6">
        <v>0</v>
      </c>
      <c r="M4489" s="5">
        <v>0</v>
      </c>
      <c r="N4489" s="6">
        <v>0</v>
      </c>
      <c r="O4489" s="5">
        <v>0</v>
      </c>
      <c r="P4489" s="6">
        <v>0</v>
      </c>
      <c r="Q4489" s="5">
        <v>0</v>
      </c>
      <c r="R4489" s="6">
        <v>0</v>
      </c>
      <c r="S4489" s="5">
        <v>0</v>
      </c>
      <c r="T4489" s="6">
        <v>0</v>
      </c>
      <c r="U4489" s="5">
        <v>0</v>
      </c>
      <c r="V4489" s="6">
        <v>0</v>
      </c>
      <c r="W4489" s="5">
        <v>0</v>
      </c>
      <c r="X4489" s="6">
        <v>0</v>
      </c>
      <c r="Y4489" s="5">
        <v>0</v>
      </c>
      <c r="Z4489" s="6">
        <v>0</v>
      </c>
      <c r="AA4489" s="5">
        <v>0</v>
      </c>
      <c r="AB4489" s="6">
        <v>0</v>
      </c>
      <c r="AC4489" s="5">
        <v>0</v>
      </c>
      <c r="AD4489" s="6">
        <v>0</v>
      </c>
      <c r="AE4489" s="5">
        <v>0</v>
      </c>
      <c r="AF4489" s="6">
        <v>0</v>
      </c>
    </row>
    <row r="4490" spans="2:32" x14ac:dyDescent="0.35">
      <c r="B4490" s="1" t="s">
        <v>653</v>
      </c>
      <c r="C4490" s="5">
        <v>0</v>
      </c>
      <c r="D4490" s="6">
        <v>0</v>
      </c>
      <c r="E4490" s="5">
        <v>0</v>
      </c>
      <c r="F4490" s="6">
        <v>0</v>
      </c>
      <c r="G4490" s="5">
        <v>0</v>
      </c>
      <c r="H4490" s="6">
        <v>0</v>
      </c>
      <c r="I4490" s="5">
        <v>0</v>
      </c>
      <c r="J4490" s="6">
        <v>0</v>
      </c>
      <c r="K4490" s="5">
        <v>0</v>
      </c>
      <c r="L4490" s="6">
        <v>0</v>
      </c>
      <c r="M4490" s="5">
        <v>0</v>
      </c>
      <c r="N4490" s="6">
        <v>0</v>
      </c>
      <c r="O4490" s="5">
        <v>0</v>
      </c>
      <c r="P4490" s="6">
        <v>0</v>
      </c>
      <c r="Q4490" s="5">
        <v>0</v>
      </c>
      <c r="R4490" s="6">
        <v>0</v>
      </c>
      <c r="S4490" s="5">
        <v>0</v>
      </c>
      <c r="T4490" s="6">
        <v>0</v>
      </c>
      <c r="U4490" s="5">
        <v>0</v>
      </c>
      <c r="V4490" s="6">
        <v>0</v>
      </c>
      <c r="W4490" s="5">
        <v>0</v>
      </c>
      <c r="X4490" s="6">
        <v>0</v>
      </c>
      <c r="Y4490" s="5">
        <v>0</v>
      </c>
      <c r="Z4490" s="6">
        <v>0</v>
      </c>
      <c r="AA4490" s="5">
        <v>0</v>
      </c>
      <c r="AB4490" s="6">
        <v>0</v>
      </c>
      <c r="AC4490" s="5">
        <v>0</v>
      </c>
      <c r="AD4490" s="6">
        <v>0</v>
      </c>
      <c r="AE4490" s="5">
        <v>0</v>
      </c>
      <c r="AF4490" s="6">
        <v>0</v>
      </c>
    </row>
    <row r="4491" spans="2:32" x14ac:dyDescent="0.35">
      <c r="B4491" s="2" t="s">
        <v>12</v>
      </c>
    </row>
    <row r="4492" spans="2:32" x14ac:dyDescent="0.35">
      <c r="B4492" s="1" t="s">
        <v>169</v>
      </c>
      <c r="C4492" s="5">
        <v>0</v>
      </c>
      <c r="D4492" s="6">
        <v>0</v>
      </c>
      <c r="E4492" s="5">
        <v>0</v>
      </c>
      <c r="F4492" s="6">
        <v>0</v>
      </c>
      <c r="G4492" s="5">
        <v>0</v>
      </c>
      <c r="H4492" s="6">
        <v>0</v>
      </c>
      <c r="I4492" s="5">
        <v>0</v>
      </c>
      <c r="J4492" s="6">
        <v>0</v>
      </c>
      <c r="K4492" s="5">
        <v>0</v>
      </c>
      <c r="L4492" s="6">
        <v>0</v>
      </c>
      <c r="M4492" s="5">
        <v>0</v>
      </c>
      <c r="N4492" s="6">
        <v>0</v>
      </c>
      <c r="O4492" s="5">
        <v>0</v>
      </c>
      <c r="P4492" s="6">
        <v>0</v>
      </c>
      <c r="Q4492" s="5">
        <v>0</v>
      </c>
      <c r="R4492" s="6">
        <v>0</v>
      </c>
      <c r="S4492" s="5">
        <v>0</v>
      </c>
      <c r="T4492" s="6">
        <v>0</v>
      </c>
      <c r="U4492" s="5">
        <v>0</v>
      </c>
      <c r="V4492" s="6">
        <v>0</v>
      </c>
      <c r="W4492" s="5">
        <v>0</v>
      </c>
      <c r="X4492" s="6">
        <v>0</v>
      </c>
      <c r="Y4492" s="5">
        <v>0</v>
      </c>
      <c r="Z4492" s="6">
        <v>0</v>
      </c>
      <c r="AA4492" s="5">
        <v>0</v>
      </c>
      <c r="AB4492" s="6">
        <v>0</v>
      </c>
      <c r="AC4492" s="5">
        <v>0</v>
      </c>
      <c r="AD4492" s="6">
        <v>0</v>
      </c>
      <c r="AE4492" s="5">
        <v>0</v>
      </c>
      <c r="AF4492" s="6">
        <v>0</v>
      </c>
    </row>
    <row r="4493" spans="2:32" x14ac:dyDescent="0.35">
      <c r="B4493" s="1" t="s">
        <v>654</v>
      </c>
      <c r="C4493" s="5">
        <v>0</v>
      </c>
      <c r="D4493" s="6">
        <v>0</v>
      </c>
      <c r="E4493" s="5">
        <v>0</v>
      </c>
      <c r="F4493" s="6">
        <v>0</v>
      </c>
      <c r="G4493" s="5">
        <v>0</v>
      </c>
      <c r="H4493" s="6">
        <v>0</v>
      </c>
      <c r="I4493" s="5">
        <v>0</v>
      </c>
      <c r="J4493" s="6">
        <v>0</v>
      </c>
      <c r="K4493" s="5">
        <v>0</v>
      </c>
      <c r="L4493" s="6">
        <v>0</v>
      </c>
      <c r="M4493" s="5">
        <v>0</v>
      </c>
      <c r="N4493" s="6">
        <v>0</v>
      </c>
      <c r="O4493" s="5">
        <v>0</v>
      </c>
      <c r="P4493" s="6">
        <v>0</v>
      </c>
      <c r="Q4493" s="5">
        <v>0</v>
      </c>
      <c r="R4493" s="6">
        <v>0</v>
      </c>
      <c r="S4493" s="5">
        <v>0</v>
      </c>
      <c r="T4493" s="6">
        <v>0</v>
      </c>
      <c r="U4493" s="5">
        <v>0</v>
      </c>
      <c r="V4493" s="6">
        <v>0</v>
      </c>
      <c r="W4493" s="5">
        <v>0</v>
      </c>
      <c r="X4493" s="6">
        <v>0</v>
      </c>
      <c r="Y4493" s="5">
        <v>0</v>
      </c>
      <c r="Z4493" s="6">
        <v>0</v>
      </c>
      <c r="AA4493" s="5">
        <v>0</v>
      </c>
      <c r="AB4493" s="6">
        <v>0</v>
      </c>
      <c r="AC4493" s="5">
        <v>0</v>
      </c>
      <c r="AD4493" s="6">
        <v>0</v>
      </c>
      <c r="AE4493" s="5">
        <v>0</v>
      </c>
      <c r="AF4493" s="6">
        <v>0</v>
      </c>
    </row>
    <row r="4494" spans="2:32" x14ac:dyDescent="0.35">
      <c r="B4494" s="1" t="s">
        <v>655</v>
      </c>
      <c r="C4494" s="5">
        <v>0</v>
      </c>
      <c r="D4494" s="6">
        <v>0</v>
      </c>
      <c r="E4494" s="5">
        <v>0</v>
      </c>
      <c r="F4494" s="6">
        <v>0</v>
      </c>
      <c r="G4494" s="5">
        <v>0</v>
      </c>
      <c r="H4494" s="6">
        <v>0</v>
      </c>
      <c r="I4494" s="5">
        <v>0</v>
      </c>
      <c r="J4494" s="6">
        <v>0</v>
      </c>
      <c r="K4494" s="5">
        <v>0</v>
      </c>
      <c r="L4494" s="6">
        <v>0</v>
      </c>
      <c r="M4494" s="5">
        <v>0</v>
      </c>
      <c r="N4494" s="6">
        <v>0</v>
      </c>
      <c r="O4494" s="5">
        <v>0</v>
      </c>
      <c r="P4494" s="6">
        <v>0</v>
      </c>
      <c r="Q4494" s="5">
        <v>0</v>
      </c>
      <c r="R4494" s="6">
        <v>0</v>
      </c>
      <c r="S4494" s="5">
        <v>0</v>
      </c>
      <c r="T4494" s="6">
        <v>0</v>
      </c>
      <c r="U4494" s="5">
        <v>0</v>
      </c>
      <c r="V4494" s="6">
        <v>0</v>
      </c>
      <c r="W4494" s="5">
        <v>0</v>
      </c>
      <c r="X4494" s="6">
        <v>0</v>
      </c>
      <c r="Y4494" s="5">
        <v>0</v>
      </c>
      <c r="Z4494" s="6">
        <v>0</v>
      </c>
      <c r="AA4494" s="5">
        <v>0</v>
      </c>
      <c r="AB4494" s="6">
        <v>0</v>
      </c>
      <c r="AC4494" s="5">
        <v>0</v>
      </c>
      <c r="AD4494" s="6">
        <v>0</v>
      </c>
      <c r="AE4494" s="5">
        <v>0</v>
      </c>
      <c r="AF4494" s="6">
        <v>0</v>
      </c>
    </row>
    <row r="4495" spans="2:32" x14ac:dyDescent="0.35">
      <c r="B4495" s="1" t="s">
        <v>656</v>
      </c>
      <c r="C4495" s="5">
        <v>0</v>
      </c>
      <c r="D4495" s="6">
        <v>0</v>
      </c>
      <c r="E4495" s="5">
        <v>0</v>
      </c>
      <c r="F4495" s="6">
        <v>0</v>
      </c>
      <c r="G4495" s="5">
        <v>0</v>
      </c>
      <c r="H4495" s="6">
        <v>0</v>
      </c>
      <c r="I4495" s="5">
        <v>0</v>
      </c>
      <c r="J4495" s="6">
        <v>0</v>
      </c>
      <c r="K4495" s="5">
        <v>0</v>
      </c>
      <c r="L4495" s="6">
        <v>0</v>
      </c>
      <c r="M4495" s="5">
        <v>0</v>
      </c>
      <c r="N4495" s="6">
        <v>0</v>
      </c>
      <c r="O4495" s="5">
        <v>0</v>
      </c>
      <c r="P4495" s="6">
        <v>0</v>
      </c>
      <c r="Q4495" s="5">
        <v>0</v>
      </c>
      <c r="R4495" s="6">
        <v>0</v>
      </c>
      <c r="S4495" s="5">
        <v>0</v>
      </c>
      <c r="T4495" s="6">
        <v>0</v>
      </c>
      <c r="U4495" s="5">
        <v>0</v>
      </c>
      <c r="V4495" s="6">
        <v>0</v>
      </c>
      <c r="W4495" s="5">
        <v>0</v>
      </c>
      <c r="X4495" s="6">
        <v>0</v>
      </c>
      <c r="Y4495" s="5">
        <v>0</v>
      </c>
      <c r="Z4495" s="6">
        <v>0</v>
      </c>
      <c r="AA4495" s="5">
        <v>0</v>
      </c>
      <c r="AB4495" s="6">
        <v>0</v>
      </c>
      <c r="AC4495" s="5">
        <v>0</v>
      </c>
      <c r="AD4495" s="6">
        <v>0</v>
      </c>
      <c r="AE4495" s="5">
        <v>0</v>
      </c>
      <c r="AF4495" s="6">
        <v>0</v>
      </c>
    </row>
    <row r="4496" spans="2:32" x14ac:dyDescent="0.35">
      <c r="B4496" s="1" t="s">
        <v>657</v>
      </c>
      <c r="C4496" s="5">
        <v>4.4000000000000002E-4</v>
      </c>
      <c r="D4496" s="6">
        <v>0.249</v>
      </c>
      <c r="E4496" s="5">
        <v>1.014E-2</v>
      </c>
      <c r="F4496" s="6">
        <v>0.249</v>
      </c>
      <c r="G4496" s="5">
        <v>0</v>
      </c>
      <c r="H4496" s="6">
        <v>0</v>
      </c>
      <c r="I4496" s="5">
        <v>0</v>
      </c>
      <c r="J4496" s="6">
        <v>0</v>
      </c>
      <c r="K4496" s="5">
        <v>0</v>
      </c>
      <c r="L4496" s="6">
        <v>0</v>
      </c>
      <c r="M4496" s="5">
        <v>0</v>
      </c>
      <c r="N4496" s="6">
        <v>0</v>
      </c>
      <c r="O4496" s="5">
        <v>0</v>
      </c>
      <c r="P4496" s="6">
        <v>0</v>
      </c>
      <c r="Q4496" s="5">
        <v>0</v>
      </c>
      <c r="R4496" s="6">
        <v>0</v>
      </c>
      <c r="S4496" s="5">
        <v>0</v>
      </c>
      <c r="T4496" s="6">
        <v>0</v>
      </c>
      <c r="U4496" s="5">
        <v>0</v>
      </c>
      <c r="V4496" s="6">
        <v>0</v>
      </c>
      <c r="W4496" s="5">
        <v>0</v>
      </c>
      <c r="X4496" s="6">
        <v>0</v>
      </c>
      <c r="Y4496" s="5">
        <v>0</v>
      </c>
      <c r="Z4496" s="6">
        <v>0</v>
      </c>
      <c r="AA4496" s="5">
        <v>0</v>
      </c>
      <c r="AB4496" s="6">
        <v>0</v>
      </c>
      <c r="AC4496" s="5">
        <v>0</v>
      </c>
      <c r="AD4496" s="6">
        <v>0</v>
      </c>
      <c r="AE4496" s="5">
        <v>0</v>
      </c>
      <c r="AF4496" s="6">
        <v>0</v>
      </c>
    </row>
    <row r="4497" spans="2:32" x14ac:dyDescent="0.35">
      <c r="B4497" s="1" t="s">
        <v>658</v>
      </c>
      <c r="C4497" s="5">
        <v>0</v>
      </c>
      <c r="D4497" s="6">
        <v>0</v>
      </c>
      <c r="E4497" s="5">
        <v>0</v>
      </c>
      <c r="F4497" s="6">
        <v>0</v>
      </c>
      <c r="G4497" s="5">
        <v>0</v>
      </c>
      <c r="H4497" s="6">
        <v>0</v>
      </c>
      <c r="I4497" s="5">
        <v>0</v>
      </c>
      <c r="J4497" s="6">
        <v>0</v>
      </c>
      <c r="K4497" s="5">
        <v>0</v>
      </c>
      <c r="L4497" s="6">
        <v>0</v>
      </c>
      <c r="M4497" s="5">
        <v>0</v>
      </c>
      <c r="N4497" s="6">
        <v>0</v>
      </c>
      <c r="O4497" s="5">
        <v>0</v>
      </c>
      <c r="P4497" s="6">
        <v>0</v>
      </c>
      <c r="Q4497" s="5">
        <v>0</v>
      </c>
      <c r="R4497" s="6">
        <v>0</v>
      </c>
      <c r="S4497" s="5">
        <v>0</v>
      </c>
      <c r="T4497" s="6">
        <v>0</v>
      </c>
      <c r="U4497" s="5">
        <v>0</v>
      </c>
      <c r="V4497" s="6">
        <v>0</v>
      </c>
      <c r="W4497" s="5">
        <v>0</v>
      </c>
      <c r="X4497" s="6">
        <v>0</v>
      </c>
      <c r="Y4497" s="5">
        <v>0</v>
      </c>
      <c r="Z4497" s="6">
        <v>0</v>
      </c>
      <c r="AA4497" s="5">
        <v>0</v>
      </c>
      <c r="AB4497" s="6">
        <v>0</v>
      </c>
      <c r="AC4497" s="5">
        <v>0</v>
      </c>
      <c r="AD4497" s="6">
        <v>0</v>
      </c>
      <c r="AE4497" s="5">
        <v>0</v>
      </c>
      <c r="AF4497" s="6">
        <v>0</v>
      </c>
    </row>
    <row r="4498" spans="2:32" x14ac:dyDescent="0.35">
      <c r="B4498" s="1" t="s">
        <v>659</v>
      </c>
      <c r="C4498" s="5">
        <v>0</v>
      </c>
      <c r="D4498" s="6">
        <v>0</v>
      </c>
      <c r="E4498" s="5">
        <v>0</v>
      </c>
      <c r="F4498" s="6">
        <v>0</v>
      </c>
      <c r="G4498" s="5">
        <v>0</v>
      </c>
      <c r="H4498" s="6">
        <v>0</v>
      </c>
      <c r="I4498" s="5">
        <v>0</v>
      </c>
      <c r="J4498" s="6">
        <v>0</v>
      </c>
      <c r="K4498" s="5">
        <v>0</v>
      </c>
      <c r="L4498" s="6">
        <v>0</v>
      </c>
      <c r="M4498" s="5">
        <v>0</v>
      </c>
      <c r="N4498" s="6">
        <v>0</v>
      </c>
      <c r="O4498" s="5">
        <v>0</v>
      </c>
      <c r="P4498" s="6">
        <v>0</v>
      </c>
      <c r="Q4498" s="5">
        <v>0</v>
      </c>
      <c r="R4498" s="6">
        <v>0</v>
      </c>
      <c r="S4498" s="5">
        <v>0</v>
      </c>
      <c r="T4498" s="6">
        <v>0</v>
      </c>
      <c r="U4498" s="5">
        <v>0</v>
      </c>
      <c r="V4498" s="6">
        <v>0</v>
      </c>
      <c r="W4498" s="5">
        <v>0</v>
      </c>
      <c r="X4498" s="6">
        <v>0</v>
      </c>
      <c r="Y4498" s="5">
        <v>0</v>
      </c>
      <c r="Z4498" s="6">
        <v>0</v>
      </c>
      <c r="AA4498" s="5">
        <v>0</v>
      </c>
      <c r="AB4498" s="6">
        <v>0</v>
      </c>
      <c r="AC4498" s="5">
        <v>0</v>
      </c>
      <c r="AD4498" s="6">
        <v>0</v>
      </c>
      <c r="AE4498" s="5">
        <v>0</v>
      </c>
      <c r="AF4498" s="6">
        <v>0</v>
      </c>
    </row>
    <row r="4499" spans="2:32" x14ac:dyDescent="0.35">
      <c r="B4499" s="1" t="s">
        <v>660</v>
      </c>
      <c r="C4499" s="5">
        <v>3.3700000000000002E-3</v>
      </c>
      <c r="D4499" s="6">
        <v>1.885</v>
      </c>
      <c r="E4499" s="5">
        <v>0</v>
      </c>
      <c r="F4499" s="6">
        <v>0</v>
      </c>
      <c r="G4499" s="5">
        <v>0</v>
      </c>
      <c r="H4499" s="6">
        <v>0</v>
      </c>
      <c r="I4499" s="5">
        <v>0</v>
      </c>
      <c r="J4499" s="6">
        <v>0</v>
      </c>
      <c r="K4499" s="5">
        <v>0</v>
      </c>
      <c r="L4499" s="6">
        <v>0</v>
      </c>
      <c r="M4499" s="5">
        <v>0</v>
      </c>
      <c r="N4499" s="6">
        <v>0</v>
      </c>
      <c r="O4499" s="5">
        <v>0</v>
      </c>
      <c r="P4499" s="6">
        <v>0</v>
      </c>
      <c r="Q4499" s="5">
        <v>0</v>
      </c>
      <c r="R4499" s="6">
        <v>0</v>
      </c>
      <c r="S4499" s="5">
        <v>0</v>
      </c>
      <c r="T4499" s="6">
        <v>0</v>
      </c>
      <c r="U4499" s="5">
        <v>0</v>
      </c>
      <c r="V4499" s="6">
        <v>0</v>
      </c>
      <c r="W4499" s="5">
        <v>0</v>
      </c>
      <c r="X4499" s="6">
        <v>0</v>
      </c>
      <c r="Y4499" s="5">
        <v>0</v>
      </c>
      <c r="Z4499" s="6">
        <v>0</v>
      </c>
      <c r="AA4499" s="5">
        <v>2.546E-2</v>
      </c>
      <c r="AB4499" s="6">
        <v>1.885</v>
      </c>
      <c r="AC4499" s="5">
        <v>0</v>
      </c>
      <c r="AD4499" s="6">
        <v>0</v>
      </c>
      <c r="AE4499" s="5">
        <v>0</v>
      </c>
      <c r="AF4499" s="6">
        <v>0</v>
      </c>
    </row>
    <row r="4500" spans="2:32" x14ac:dyDescent="0.35">
      <c r="B4500" s="1" t="s">
        <v>661</v>
      </c>
      <c r="C4500" s="5">
        <v>0</v>
      </c>
      <c r="D4500" s="6">
        <v>0</v>
      </c>
      <c r="E4500" s="5">
        <v>0</v>
      </c>
      <c r="F4500" s="6">
        <v>0</v>
      </c>
      <c r="G4500" s="5">
        <v>0</v>
      </c>
      <c r="H4500" s="6">
        <v>0</v>
      </c>
      <c r="I4500" s="5">
        <v>0</v>
      </c>
      <c r="J4500" s="6">
        <v>0</v>
      </c>
      <c r="K4500" s="5">
        <v>0</v>
      </c>
      <c r="L4500" s="6">
        <v>0</v>
      </c>
      <c r="M4500" s="5">
        <v>0</v>
      </c>
      <c r="N4500" s="6">
        <v>0</v>
      </c>
      <c r="O4500" s="5">
        <v>0</v>
      </c>
      <c r="P4500" s="6">
        <v>0</v>
      </c>
      <c r="Q4500" s="5">
        <v>0</v>
      </c>
      <c r="R4500" s="6">
        <v>0</v>
      </c>
      <c r="S4500" s="5">
        <v>0</v>
      </c>
      <c r="T4500" s="6">
        <v>0</v>
      </c>
      <c r="U4500" s="5">
        <v>0</v>
      </c>
      <c r="V4500" s="6">
        <v>0</v>
      </c>
      <c r="W4500" s="5">
        <v>0</v>
      </c>
      <c r="X4500" s="6">
        <v>0</v>
      </c>
      <c r="Y4500" s="5">
        <v>0</v>
      </c>
      <c r="Z4500" s="6">
        <v>0</v>
      </c>
      <c r="AA4500" s="5">
        <v>0</v>
      </c>
      <c r="AB4500" s="6">
        <v>0</v>
      </c>
      <c r="AC4500" s="5">
        <v>0</v>
      </c>
      <c r="AD4500" s="6">
        <v>0</v>
      </c>
      <c r="AE4500" s="5">
        <v>0</v>
      </c>
      <c r="AF4500" s="6">
        <v>0</v>
      </c>
    </row>
    <row r="4501" spans="2:32" x14ac:dyDescent="0.35">
      <c r="B4501" s="1" t="s">
        <v>662</v>
      </c>
      <c r="C4501" s="5">
        <v>0</v>
      </c>
      <c r="D4501" s="6">
        <v>0</v>
      </c>
      <c r="E4501" s="5">
        <v>0</v>
      </c>
      <c r="F4501" s="6">
        <v>0</v>
      </c>
      <c r="G4501" s="5">
        <v>0</v>
      </c>
      <c r="H4501" s="6">
        <v>0</v>
      </c>
      <c r="I4501" s="5">
        <v>0</v>
      </c>
      <c r="J4501" s="6">
        <v>0</v>
      </c>
      <c r="K4501" s="5">
        <v>0</v>
      </c>
      <c r="L4501" s="6">
        <v>0</v>
      </c>
      <c r="M4501" s="5">
        <v>0</v>
      </c>
      <c r="N4501" s="6">
        <v>0</v>
      </c>
      <c r="O4501" s="5">
        <v>0</v>
      </c>
      <c r="P4501" s="6">
        <v>0</v>
      </c>
      <c r="Q4501" s="5">
        <v>0</v>
      </c>
      <c r="R4501" s="6">
        <v>0</v>
      </c>
      <c r="S4501" s="5">
        <v>0</v>
      </c>
      <c r="T4501" s="6">
        <v>0</v>
      </c>
      <c r="U4501" s="5">
        <v>0</v>
      </c>
      <c r="V4501" s="6">
        <v>0</v>
      </c>
      <c r="W4501" s="5">
        <v>0</v>
      </c>
      <c r="X4501" s="6">
        <v>0</v>
      </c>
      <c r="Y4501" s="5">
        <v>0</v>
      </c>
      <c r="Z4501" s="6">
        <v>0</v>
      </c>
      <c r="AA4501" s="5">
        <v>0</v>
      </c>
      <c r="AB4501" s="6">
        <v>0</v>
      </c>
      <c r="AC4501" s="5">
        <v>0</v>
      </c>
      <c r="AD4501" s="6">
        <v>0</v>
      </c>
      <c r="AE4501" s="5">
        <v>0</v>
      </c>
      <c r="AF4501" s="6">
        <v>0</v>
      </c>
    </row>
    <row r="4502" spans="2:32" x14ac:dyDescent="0.35">
      <c r="B4502" s="1" t="s">
        <v>663</v>
      </c>
      <c r="C4502" s="5">
        <v>0</v>
      </c>
      <c r="D4502" s="6">
        <v>0</v>
      </c>
      <c r="E4502" s="5">
        <v>0</v>
      </c>
      <c r="F4502" s="6">
        <v>0</v>
      </c>
      <c r="G4502" s="5">
        <v>0</v>
      </c>
      <c r="H4502" s="6">
        <v>0</v>
      </c>
      <c r="I4502" s="5">
        <v>0</v>
      </c>
      <c r="J4502" s="6">
        <v>0</v>
      </c>
      <c r="K4502" s="5">
        <v>0</v>
      </c>
      <c r="L4502" s="6">
        <v>0</v>
      </c>
      <c r="M4502" s="5">
        <v>0</v>
      </c>
      <c r="N4502" s="6">
        <v>0</v>
      </c>
      <c r="O4502" s="5">
        <v>0</v>
      </c>
      <c r="P4502" s="6">
        <v>0</v>
      </c>
      <c r="Q4502" s="5">
        <v>0</v>
      </c>
      <c r="R4502" s="6">
        <v>0</v>
      </c>
      <c r="S4502" s="5">
        <v>0</v>
      </c>
      <c r="T4502" s="6">
        <v>0</v>
      </c>
      <c r="U4502" s="5">
        <v>0</v>
      </c>
      <c r="V4502" s="6">
        <v>0</v>
      </c>
      <c r="W4502" s="5">
        <v>0</v>
      </c>
      <c r="X4502" s="6">
        <v>0</v>
      </c>
      <c r="Y4502" s="5">
        <v>0</v>
      </c>
      <c r="Z4502" s="6">
        <v>0</v>
      </c>
      <c r="AA4502" s="5">
        <v>0</v>
      </c>
      <c r="AB4502" s="6">
        <v>0</v>
      </c>
      <c r="AC4502" s="5">
        <v>0</v>
      </c>
      <c r="AD4502" s="6">
        <v>0</v>
      </c>
      <c r="AE4502" s="5">
        <v>0</v>
      </c>
      <c r="AF4502" s="6">
        <v>0</v>
      </c>
    </row>
    <row r="4503" spans="2:32" x14ac:dyDescent="0.35">
      <c r="B4503" s="1" t="s">
        <v>664</v>
      </c>
      <c r="C4503" s="5">
        <v>0</v>
      </c>
      <c r="D4503" s="6">
        <v>0</v>
      </c>
      <c r="E4503" s="5">
        <v>0</v>
      </c>
      <c r="F4503" s="6">
        <v>0</v>
      </c>
      <c r="G4503" s="5">
        <v>0</v>
      </c>
      <c r="H4503" s="6">
        <v>0</v>
      </c>
      <c r="I4503" s="5">
        <v>0</v>
      </c>
      <c r="J4503" s="6">
        <v>0</v>
      </c>
      <c r="K4503" s="5">
        <v>0</v>
      </c>
      <c r="L4503" s="6">
        <v>0</v>
      </c>
      <c r="M4503" s="5">
        <v>0</v>
      </c>
      <c r="N4503" s="6">
        <v>0</v>
      </c>
      <c r="O4503" s="5">
        <v>0</v>
      </c>
      <c r="P4503" s="6">
        <v>0</v>
      </c>
      <c r="Q4503" s="5">
        <v>0</v>
      </c>
      <c r="R4503" s="6">
        <v>0</v>
      </c>
      <c r="S4503" s="5">
        <v>0</v>
      </c>
      <c r="T4503" s="6">
        <v>0</v>
      </c>
      <c r="U4503" s="5">
        <v>0</v>
      </c>
      <c r="V4503" s="6">
        <v>0</v>
      </c>
      <c r="W4503" s="5">
        <v>0</v>
      </c>
      <c r="X4503" s="6">
        <v>0</v>
      </c>
      <c r="Y4503" s="5">
        <v>0</v>
      </c>
      <c r="Z4503" s="6">
        <v>0</v>
      </c>
      <c r="AA4503" s="5">
        <v>0</v>
      </c>
      <c r="AB4503" s="6">
        <v>0</v>
      </c>
      <c r="AC4503" s="5">
        <v>0</v>
      </c>
      <c r="AD4503" s="6">
        <v>0</v>
      </c>
      <c r="AE4503" s="5">
        <v>0</v>
      </c>
      <c r="AF4503" s="6">
        <v>0</v>
      </c>
    </row>
    <row r="4504" spans="2:32" x14ac:dyDescent="0.35">
      <c r="B4504" s="1" t="s">
        <v>665</v>
      </c>
      <c r="C4504" s="5">
        <v>1.32E-3</v>
      </c>
      <c r="D4504" s="6">
        <v>0.73699999999999999</v>
      </c>
      <c r="E4504" s="5">
        <v>0</v>
      </c>
      <c r="F4504" s="6">
        <v>0</v>
      </c>
      <c r="G4504" s="5">
        <v>0</v>
      </c>
      <c r="H4504" s="6">
        <v>0</v>
      </c>
      <c r="I4504" s="5">
        <v>0</v>
      </c>
      <c r="J4504" s="6">
        <v>0</v>
      </c>
      <c r="K4504" s="5">
        <v>0</v>
      </c>
      <c r="L4504" s="6">
        <v>0</v>
      </c>
      <c r="M4504" s="5">
        <v>0</v>
      </c>
      <c r="N4504" s="6">
        <v>0</v>
      </c>
      <c r="O4504" s="5">
        <v>0</v>
      </c>
      <c r="P4504" s="6">
        <v>0</v>
      </c>
      <c r="Q4504" s="5">
        <v>0</v>
      </c>
      <c r="R4504" s="6">
        <v>0</v>
      </c>
      <c r="S4504" s="5">
        <v>0</v>
      </c>
      <c r="T4504" s="6">
        <v>0</v>
      </c>
      <c r="U4504" s="5">
        <v>0</v>
      </c>
      <c r="V4504" s="6">
        <v>0</v>
      </c>
      <c r="W4504" s="5">
        <v>0</v>
      </c>
      <c r="X4504" s="6">
        <v>0</v>
      </c>
      <c r="Y4504" s="5">
        <v>0</v>
      </c>
      <c r="Z4504" s="6">
        <v>0</v>
      </c>
      <c r="AA4504" s="5">
        <v>9.9500000000000005E-3</v>
      </c>
      <c r="AB4504" s="6">
        <v>0.73699999999999999</v>
      </c>
      <c r="AC4504" s="5">
        <v>0</v>
      </c>
      <c r="AD4504" s="6">
        <v>0</v>
      </c>
      <c r="AE4504" s="5">
        <v>0</v>
      </c>
      <c r="AF4504" s="6">
        <v>0</v>
      </c>
    </row>
    <row r="4505" spans="2:32" x14ac:dyDescent="0.35">
      <c r="B4505" s="1" t="s">
        <v>666</v>
      </c>
      <c r="C4505" s="5">
        <v>0</v>
      </c>
      <c r="D4505" s="6">
        <v>0</v>
      </c>
      <c r="E4505" s="5">
        <v>0</v>
      </c>
      <c r="F4505" s="6">
        <v>0</v>
      </c>
      <c r="G4505" s="5">
        <v>0</v>
      </c>
      <c r="H4505" s="6">
        <v>0</v>
      </c>
      <c r="I4505" s="5">
        <v>0</v>
      </c>
      <c r="J4505" s="6">
        <v>0</v>
      </c>
      <c r="K4505" s="5">
        <v>0</v>
      </c>
      <c r="L4505" s="6">
        <v>0</v>
      </c>
      <c r="M4505" s="5">
        <v>0</v>
      </c>
      <c r="N4505" s="6">
        <v>0</v>
      </c>
      <c r="O4505" s="5">
        <v>0</v>
      </c>
      <c r="P4505" s="6">
        <v>0</v>
      </c>
      <c r="Q4505" s="5">
        <v>0</v>
      </c>
      <c r="R4505" s="6">
        <v>0</v>
      </c>
      <c r="S4505" s="5">
        <v>0</v>
      </c>
      <c r="T4505" s="6">
        <v>0</v>
      </c>
      <c r="U4505" s="5">
        <v>0</v>
      </c>
      <c r="V4505" s="6">
        <v>0</v>
      </c>
      <c r="W4505" s="5">
        <v>0</v>
      </c>
      <c r="X4505" s="6">
        <v>0</v>
      </c>
      <c r="Y4505" s="5">
        <v>0</v>
      </c>
      <c r="Z4505" s="6">
        <v>0</v>
      </c>
      <c r="AA4505" s="5">
        <v>0</v>
      </c>
      <c r="AB4505" s="6">
        <v>0</v>
      </c>
      <c r="AC4505" s="5">
        <v>0</v>
      </c>
      <c r="AD4505" s="6">
        <v>0</v>
      </c>
      <c r="AE4505" s="5">
        <v>0</v>
      </c>
      <c r="AF4505" s="6">
        <v>0</v>
      </c>
    </row>
    <row r="4506" spans="2:32" x14ac:dyDescent="0.35">
      <c r="B4506" s="1" t="s">
        <v>667</v>
      </c>
      <c r="C4506" s="5">
        <v>0</v>
      </c>
      <c r="D4506" s="6">
        <v>0</v>
      </c>
      <c r="E4506" s="5">
        <v>0</v>
      </c>
      <c r="F4506" s="6">
        <v>0</v>
      </c>
      <c r="G4506" s="5">
        <v>0</v>
      </c>
      <c r="H4506" s="6">
        <v>0</v>
      </c>
      <c r="I4506" s="5">
        <v>0</v>
      </c>
      <c r="J4506" s="6">
        <v>0</v>
      </c>
      <c r="K4506" s="5">
        <v>0</v>
      </c>
      <c r="L4506" s="6">
        <v>0</v>
      </c>
      <c r="M4506" s="5">
        <v>0</v>
      </c>
      <c r="N4506" s="6">
        <v>0</v>
      </c>
      <c r="O4506" s="5">
        <v>0</v>
      </c>
      <c r="P4506" s="6">
        <v>0</v>
      </c>
      <c r="Q4506" s="5">
        <v>0</v>
      </c>
      <c r="R4506" s="6">
        <v>0</v>
      </c>
      <c r="S4506" s="5">
        <v>0</v>
      </c>
      <c r="T4506" s="6">
        <v>0</v>
      </c>
      <c r="U4506" s="5">
        <v>0</v>
      </c>
      <c r="V4506" s="6">
        <v>0</v>
      </c>
      <c r="W4506" s="5">
        <v>0</v>
      </c>
      <c r="X4506" s="6">
        <v>0</v>
      </c>
      <c r="Y4506" s="5">
        <v>0</v>
      </c>
      <c r="Z4506" s="6">
        <v>0</v>
      </c>
      <c r="AA4506" s="5">
        <v>0</v>
      </c>
      <c r="AB4506" s="6">
        <v>0</v>
      </c>
      <c r="AC4506" s="5">
        <v>0</v>
      </c>
      <c r="AD4506" s="6">
        <v>0</v>
      </c>
      <c r="AE4506" s="5">
        <v>0</v>
      </c>
      <c r="AF4506" s="6">
        <v>0</v>
      </c>
    </row>
    <row r="4507" spans="2:32" x14ac:dyDescent="0.35">
      <c r="B4507" s="1" t="s">
        <v>668</v>
      </c>
      <c r="C4507" s="5">
        <v>0</v>
      </c>
      <c r="D4507" s="6">
        <v>0</v>
      </c>
      <c r="E4507" s="5">
        <v>0</v>
      </c>
      <c r="F4507" s="6">
        <v>0</v>
      </c>
      <c r="G4507" s="5">
        <v>0</v>
      </c>
      <c r="H4507" s="6">
        <v>0</v>
      </c>
      <c r="I4507" s="5">
        <v>0</v>
      </c>
      <c r="J4507" s="6">
        <v>0</v>
      </c>
      <c r="K4507" s="5">
        <v>0</v>
      </c>
      <c r="L4507" s="6">
        <v>0</v>
      </c>
      <c r="M4507" s="5">
        <v>0</v>
      </c>
      <c r="N4507" s="6">
        <v>0</v>
      </c>
      <c r="O4507" s="5">
        <v>0</v>
      </c>
      <c r="P4507" s="6">
        <v>0</v>
      </c>
      <c r="Q4507" s="5">
        <v>0</v>
      </c>
      <c r="R4507" s="6">
        <v>0</v>
      </c>
      <c r="S4507" s="5">
        <v>0</v>
      </c>
      <c r="T4507" s="6">
        <v>0</v>
      </c>
      <c r="U4507" s="5">
        <v>0</v>
      </c>
      <c r="V4507" s="6">
        <v>0</v>
      </c>
      <c r="W4507" s="5">
        <v>0</v>
      </c>
      <c r="X4507" s="6">
        <v>0</v>
      </c>
      <c r="Y4507" s="5">
        <v>0</v>
      </c>
      <c r="Z4507" s="6">
        <v>0</v>
      </c>
      <c r="AA4507" s="5">
        <v>0</v>
      </c>
      <c r="AB4507" s="6">
        <v>0</v>
      </c>
      <c r="AC4507" s="5">
        <v>0</v>
      </c>
      <c r="AD4507" s="6">
        <v>0</v>
      </c>
      <c r="AE4507" s="5">
        <v>0</v>
      </c>
      <c r="AF4507" s="6">
        <v>0</v>
      </c>
    </row>
    <row r="4508" spans="2:32" x14ac:dyDescent="0.35">
      <c r="B4508" s="1" t="s">
        <v>669</v>
      </c>
      <c r="C4508" s="5">
        <v>1.363E-2</v>
      </c>
      <c r="D4508" s="6">
        <v>7.6280000000000001</v>
      </c>
      <c r="E4508" s="5">
        <v>0</v>
      </c>
      <c r="F4508" s="6">
        <v>0</v>
      </c>
      <c r="G4508" s="5">
        <v>0</v>
      </c>
      <c r="H4508" s="6">
        <v>0</v>
      </c>
      <c r="I4508" s="5">
        <v>0</v>
      </c>
      <c r="J4508" s="6">
        <v>0</v>
      </c>
      <c r="K4508" s="5">
        <v>0</v>
      </c>
      <c r="L4508" s="6">
        <v>0</v>
      </c>
      <c r="M4508" s="5">
        <v>0</v>
      </c>
      <c r="N4508" s="6">
        <v>0</v>
      </c>
      <c r="O4508" s="5">
        <v>0</v>
      </c>
      <c r="P4508" s="6">
        <v>0</v>
      </c>
      <c r="Q4508" s="5">
        <v>0</v>
      </c>
      <c r="R4508" s="6">
        <v>0</v>
      </c>
      <c r="S4508" s="5">
        <v>0</v>
      </c>
      <c r="T4508" s="6">
        <v>0</v>
      </c>
      <c r="U4508" s="5">
        <v>1.1469999999999999E-2</v>
      </c>
      <c r="V4508" s="6">
        <v>0.29299999999999998</v>
      </c>
      <c r="W4508" s="5">
        <v>0</v>
      </c>
      <c r="X4508" s="6">
        <v>0</v>
      </c>
      <c r="Y4508" s="5">
        <v>0</v>
      </c>
      <c r="Z4508" s="6">
        <v>0</v>
      </c>
      <c r="AA4508" s="5">
        <v>9.9059999999999995E-2</v>
      </c>
      <c r="AB4508" s="6">
        <v>7.3339999999999996</v>
      </c>
      <c r="AC4508" s="5">
        <v>0</v>
      </c>
      <c r="AD4508" s="6">
        <v>0</v>
      </c>
      <c r="AE4508" s="5">
        <v>0</v>
      </c>
      <c r="AF4508" s="6">
        <v>0</v>
      </c>
    </row>
    <row r="4509" spans="2:32" x14ac:dyDescent="0.35">
      <c r="B4509" s="1" t="s">
        <v>670</v>
      </c>
      <c r="C4509" s="5">
        <v>0</v>
      </c>
      <c r="D4509" s="6">
        <v>0</v>
      </c>
      <c r="E4509" s="5">
        <v>0</v>
      </c>
      <c r="F4509" s="6">
        <v>0</v>
      </c>
      <c r="G4509" s="5">
        <v>0</v>
      </c>
      <c r="H4509" s="6">
        <v>0</v>
      </c>
      <c r="I4509" s="5">
        <v>0</v>
      </c>
      <c r="J4509" s="6">
        <v>0</v>
      </c>
      <c r="K4509" s="5">
        <v>0</v>
      </c>
      <c r="L4509" s="6">
        <v>0</v>
      </c>
      <c r="M4509" s="5">
        <v>0</v>
      </c>
      <c r="N4509" s="6">
        <v>0</v>
      </c>
      <c r="O4509" s="5">
        <v>0</v>
      </c>
      <c r="P4509" s="6">
        <v>0</v>
      </c>
      <c r="Q4509" s="5">
        <v>0</v>
      </c>
      <c r="R4509" s="6">
        <v>0</v>
      </c>
      <c r="S4509" s="5">
        <v>0</v>
      </c>
      <c r="T4509" s="6">
        <v>0</v>
      </c>
      <c r="U4509" s="5">
        <v>0</v>
      </c>
      <c r="V4509" s="6">
        <v>0</v>
      </c>
      <c r="W4509" s="5">
        <v>0</v>
      </c>
      <c r="X4509" s="6">
        <v>0</v>
      </c>
      <c r="Y4509" s="5">
        <v>0</v>
      </c>
      <c r="Z4509" s="6">
        <v>0</v>
      </c>
      <c r="AA4509" s="5">
        <v>0</v>
      </c>
      <c r="AB4509" s="6">
        <v>0</v>
      </c>
      <c r="AC4509" s="5">
        <v>0</v>
      </c>
      <c r="AD4509" s="6">
        <v>0</v>
      </c>
      <c r="AE4509" s="5">
        <v>0</v>
      </c>
      <c r="AF4509" s="6">
        <v>0</v>
      </c>
    </row>
    <row r="4510" spans="2:32" x14ac:dyDescent="0.35">
      <c r="B4510" s="1" t="s">
        <v>671</v>
      </c>
      <c r="C4510" s="5">
        <v>0</v>
      </c>
      <c r="D4510" s="6">
        <v>0</v>
      </c>
      <c r="E4510" s="5">
        <v>0</v>
      </c>
      <c r="F4510" s="6">
        <v>0</v>
      </c>
      <c r="G4510" s="5">
        <v>0</v>
      </c>
      <c r="H4510" s="6">
        <v>0</v>
      </c>
      <c r="I4510" s="5">
        <v>0</v>
      </c>
      <c r="J4510" s="6">
        <v>0</v>
      </c>
      <c r="K4510" s="5">
        <v>0</v>
      </c>
      <c r="L4510" s="6">
        <v>0</v>
      </c>
      <c r="M4510" s="5">
        <v>0</v>
      </c>
      <c r="N4510" s="6">
        <v>0</v>
      </c>
      <c r="O4510" s="5">
        <v>0</v>
      </c>
      <c r="P4510" s="6">
        <v>0</v>
      </c>
      <c r="Q4510" s="5">
        <v>0</v>
      </c>
      <c r="R4510" s="6">
        <v>0</v>
      </c>
      <c r="S4510" s="5">
        <v>0</v>
      </c>
      <c r="T4510" s="6">
        <v>0</v>
      </c>
      <c r="U4510" s="5">
        <v>0</v>
      </c>
      <c r="V4510" s="6">
        <v>0</v>
      </c>
      <c r="W4510" s="5">
        <v>0</v>
      </c>
      <c r="X4510" s="6">
        <v>0</v>
      </c>
      <c r="Y4510" s="5">
        <v>0</v>
      </c>
      <c r="Z4510" s="6">
        <v>0</v>
      </c>
      <c r="AA4510" s="5">
        <v>0</v>
      </c>
      <c r="AB4510" s="6">
        <v>0</v>
      </c>
      <c r="AC4510" s="5">
        <v>0</v>
      </c>
      <c r="AD4510" s="6">
        <v>0</v>
      </c>
      <c r="AE4510" s="5">
        <v>0</v>
      </c>
      <c r="AF4510" s="6">
        <v>0</v>
      </c>
    </row>
    <row r="4511" spans="2:32" x14ac:dyDescent="0.35">
      <c r="B4511" s="1" t="s">
        <v>178</v>
      </c>
      <c r="C4511" s="5">
        <v>0</v>
      </c>
      <c r="D4511" s="6">
        <v>0</v>
      </c>
      <c r="E4511" s="5">
        <v>0</v>
      </c>
      <c r="F4511" s="6">
        <v>0</v>
      </c>
      <c r="G4511" s="5">
        <v>0</v>
      </c>
      <c r="H4511" s="6">
        <v>0</v>
      </c>
      <c r="I4511" s="5">
        <v>0</v>
      </c>
      <c r="J4511" s="6">
        <v>0</v>
      </c>
      <c r="K4511" s="5">
        <v>0</v>
      </c>
      <c r="L4511" s="6">
        <v>0</v>
      </c>
      <c r="M4511" s="5">
        <v>0</v>
      </c>
      <c r="N4511" s="6">
        <v>0</v>
      </c>
      <c r="O4511" s="5">
        <v>0</v>
      </c>
      <c r="P4511" s="6">
        <v>0</v>
      </c>
      <c r="Q4511" s="5">
        <v>0</v>
      </c>
      <c r="R4511" s="6">
        <v>0</v>
      </c>
      <c r="S4511" s="5">
        <v>0</v>
      </c>
      <c r="T4511" s="6">
        <v>0</v>
      </c>
      <c r="U4511" s="5">
        <v>0</v>
      </c>
      <c r="V4511" s="6">
        <v>0</v>
      </c>
      <c r="W4511" s="5">
        <v>0</v>
      </c>
      <c r="X4511" s="6">
        <v>0</v>
      </c>
      <c r="Y4511" s="5">
        <v>0</v>
      </c>
      <c r="Z4511" s="6">
        <v>0</v>
      </c>
      <c r="AA4511" s="5">
        <v>0</v>
      </c>
      <c r="AB4511" s="6">
        <v>0</v>
      </c>
      <c r="AC4511" s="5">
        <v>0</v>
      </c>
      <c r="AD4511" s="6">
        <v>0</v>
      </c>
      <c r="AE4511" s="5">
        <v>0</v>
      </c>
      <c r="AF4511" s="6">
        <v>0</v>
      </c>
    </row>
    <row r="4512" spans="2:32" x14ac:dyDescent="0.35">
      <c r="B4512" s="1" t="s">
        <v>672</v>
      </c>
      <c r="C4512" s="5">
        <v>0</v>
      </c>
      <c r="D4512" s="6">
        <v>0</v>
      </c>
      <c r="E4512" s="5">
        <v>0</v>
      </c>
      <c r="F4512" s="6">
        <v>0</v>
      </c>
      <c r="G4512" s="5">
        <v>0</v>
      </c>
      <c r="H4512" s="6">
        <v>0</v>
      </c>
      <c r="I4512" s="5">
        <v>0</v>
      </c>
      <c r="J4512" s="6">
        <v>0</v>
      </c>
      <c r="K4512" s="5">
        <v>0</v>
      </c>
      <c r="L4512" s="6">
        <v>0</v>
      </c>
      <c r="M4512" s="5">
        <v>0</v>
      </c>
      <c r="N4512" s="6">
        <v>0</v>
      </c>
      <c r="O4512" s="5">
        <v>0</v>
      </c>
      <c r="P4512" s="6">
        <v>0</v>
      </c>
      <c r="Q4512" s="5">
        <v>0</v>
      </c>
      <c r="R4512" s="6">
        <v>0</v>
      </c>
      <c r="S4512" s="5">
        <v>0</v>
      </c>
      <c r="T4512" s="6">
        <v>0</v>
      </c>
      <c r="U4512" s="5">
        <v>0</v>
      </c>
      <c r="V4512" s="6">
        <v>0</v>
      </c>
      <c r="W4512" s="5">
        <v>0</v>
      </c>
      <c r="X4512" s="6">
        <v>0</v>
      </c>
      <c r="Y4512" s="5">
        <v>0</v>
      </c>
      <c r="Z4512" s="6">
        <v>0</v>
      </c>
      <c r="AA4512" s="5">
        <v>0</v>
      </c>
      <c r="AB4512" s="6">
        <v>0</v>
      </c>
      <c r="AC4512" s="5">
        <v>0</v>
      </c>
      <c r="AD4512" s="6">
        <v>0</v>
      </c>
      <c r="AE4512" s="5">
        <v>0</v>
      </c>
      <c r="AF4512" s="6">
        <v>0</v>
      </c>
    </row>
    <row r="4513" spans="2:32" x14ac:dyDescent="0.35">
      <c r="B4513" s="1" t="s">
        <v>185</v>
      </c>
      <c r="C4513" s="5">
        <v>0</v>
      </c>
      <c r="D4513" s="6">
        <v>0</v>
      </c>
      <c r="E4513" s="5">
        <v>0</v>
      </c>
      <c r="F4513" s="6">
        <v>0</v>
      </c>
      <c r="G4513" s="5">
        <v>0</v>
      </c>
      <c r="H4513" s="6">
        <v>0</v>
      </c>
      <c r="I4513" s="5">
        <v>0</v>
      </c>
      <c r="J4513" s="6">
        <v>0</v>
      </c>
      <c r="K4513" s="5">
        <v>0</v>
      </c>
      <c r="L4513" s="6">
        <v>0</v>
      </c>
      <c r="M4513" s="5">
        <v>0</v>
      </c>
      <c r="N4513" s="6">
        <v>0</v>
      </c>
      <c r="O4513" s="5">
        <v>0</v>
      </c>
      <c r="P4513" s="6">
        <v>0</v>
      </c>
      <c r="Q4513" s="5">
        <v>0</v>
      </c>
      <c r="R4513" s="6">
        <v>0</v>
      </c>
      <c r="S4513" s="5">
        <v>0</v>
      </c>
      <c r="T4513" s="6">
        <v>0</v>
      </c>
      <c r="U4513" s="5">
        <v>0</v>
      </c>
      <c r="V4513" s="6">
        <v>0</v>
      </c>
      <c r="W4513" s="5">
        <v>0</v>
      </c>
      <c r="X4513" s="6">
        <v>0</v>
      </c>
      <c r="Y4513" s="5">
        <v>0</v>
      </c>
      <c r="Z4513" s="6">
        <v>0</v>
      </c>
      <c r="AA4513" s="5">
        <v>0</v>
      </c>
      <c r="AB4513" s="6">
        <v>0</v>
      </c>
      <c r="AC4513" s="5">
        <v>0</v>
      </c>
      <c r="AD4513" s="6">
        <v>0</v>
      </c>
      <c r="AE4513" s="5">
        <v>0</v>
      </c>
      <c r="AF4513" s="6">
        <v>0</v>
      </c>
    </row>
    <row r="4514" spans="2:32" x14ac:dyDescent="0.35">
      <c r="B4514" s="1" t="s">
        <v>673</v>
      </c>
      <c r="C4514" s="5">
        <v>0</v>
      </c>
      <c r="D4514" s="6">
        <v>0</v>
      </c>
      <c r="E4514" s="5">
        <v>0</v>
      </c>
      <c r="F4514" s="6">
        <v>0</v>
      </c>
      <c r="G4514" s="5">
        <v>0</v>
      </c>
      <c r="H4514" s="6">
        <v>0</v>
      </c>
      <c r="I4514" s="5">
        <v>0</v>
      </c>
      <c r="J4514" s="6">
        <v>0</v>
      </c>
      <c r="K4514" s="5">
        <v>0</v>
      </c>
      <c r="L4514" s="6">
        <v>0</v>
      </c>
      <c r="M4514" s="5">
        <v>0</v>
      </c>
      <c r="N4514" s="6">
        <v>0</v>
      </c>
      <c r="O4514" s="5">
        <v>0</v>
      </c>
      <c r="P4514" s="6">
        <v>0</v>
      </c>
      <c r="Q4514" s="5">
        <v>0</v>
      </c>
      <c r="R4514" s="6">
        <v>0</v>
      </c>
      <c r="S4514" s="5">
        <v>0</v>
      </c>
      <c r="T4514" s="6">
        <v>0</v>
      </c>
      <c r="U4514" s="5">
        <v>0</v>
      </c>
      <c r="V4514" s="6">
        <v>0</v>
      </c>
      <c r="W4514" s="5">
        <v>0</v>
      </c>
      <c r="X4514" s="6">
        <v>0</v>
      </c>
      <c r="Y4514" s="5">
        <v>0</v>
      </c>
      <c r="Z4514" s="6">
        <v>0</v>
      </c>
      <c r="AA4514" s="5">
        <v>0</v>
      </c>
      <c r="AB4514" s="6">
        <v>0</v>
      </c>
      <c r="AC4514" s="5">
        <v>0</v>
      </c>
      <c r="AD4514" s="6">
        <v>0</v>
      </c>
      <c r="AE4514" s="5">
        <v>0</v>
      </c>
      <c r="AF4514" s="6">
        <v>0</v>
      </c>
    </row>
    <row r="4515" spans="2:32" x14ac:dyDescent="0.35">
      <c r="B4515" s="1" t="s">
        <v>674</v>
      </c>
      <c r="C4515" s="5">
        <v>0</v>
      </c>
      <c r="D4515" s="6">
        <v>0</v>
      </c>
      <c r="E4515" s="5">
        <v>0</v>
      </c>
      <c r="F4515" s="6">
        <v>0</v>
      </c>
      <c r="G4515" s="5">
        <v>0</v>
      </c>
      <c r="H4515" s="6">
        <v>0</v>
      </c>
      <c r="I4515" s="5">
        <v>0</v>
      </c>
      <c r="J4515" s="6">
        <v>0</v>
      </c>
      <c r="K4515" s="5">
        <v>0</v>
      </c>
      <c r="L4515" s="6">
        <v>0</v>
      </c>
      <c r="M4515" s="5">
        <v>0</v>
      </c>
      <c r="N4515" s="6">
        <v>0</v>
      </c>
      <c r="O4515" s="5">
        <v>0</v>
      </c>
      <c r="P4515" s="6">
        <v>0</v>
      </c>
      <c r="Q4515" s="5">
        <v>0</v>
      </c>
      <c r="R4515" s="6">
        <v>0</v>
      </c>
      <c r="S4515" s="5">
        <v>0</v>
      </c>
      <c r="T4515" s="6">
        <v>0</v>
      </c>
      <c r="U4515" s="5">
        <v>0</v>
      </c>
      <c r="V4515" s="6">
        <v>0</v>
      </c>
      <c r="W4515" s="5">
        <v>0</v>
      </c>
      <c r="X4515" s="6">
        <v>0</v>
      </c>
      <c r="Y4515" s="5">
        <v>0</v>
      </c>
      <c r="Z4515" s="6">
        <v>0</v>
      </c>
      <c r="AA4515" s="5">
        <v>0</v>
      </c>
      <c r="AB4515" s="6">
        <v>0</v>
      </c>
      <c r="AC4515" s="5">
        <v>0</v>
      </c>
      <c r="AD4515" s="6">
        <v>0</v>
      </c>
      <c r="AE4515" s="5">
        <v>0</v>
      </c>
      <c r="AF4515" s="6">
        <v>0</v>
      </c>
    </row>
    <row r="4516" spans="2:32" x14ac:dyDescent="0.35">
      <c r="B4516" s="1" t="s">
        <v>675</v>
      </c>
      <c r="C4516" s="5">
        <v>0</v>
      </c>
      <c r="D4516" s="6">
        <v>0</v>
      </c>
      <c r="E4516" s="5">
        <v>0</v>
      </c>
      <c r="F4516" s="6">
        <v>0</v>
      </c>
      <c r="G4516" s="5">
        <v>0</v>
      </c>
      <c r="H4516" s="6">
        <v>0</v>
      </c>
      <c r="I4516" s="5">
        <v>0</v>
      </c>
      <c r="J4516" s="6">
        <v>0</v>
      </c>
      <c r="K4516" s="5">
        <v>0</v>
      </c>
      <c r="L4516" s="6">
        <v>0</v>
      </c>
      <c r="M4516" s="5">
        <v>0</v>
      </c>
      <c r="N4516" s="6">
        <v>0</v>
      </c>
      <c r="O4516" s="5">
        <v>0</v>
      </c>
      <c r="P4516" s="6">
        <v>0</v>
      </c>
      <c r="Q4516" s="5">
        <v>0</v>
      </c>
      <c r="R4516" s="6">
        <v>0</v>
      </c>
      <c r="S4516" s="5">
        <v>0</v>
      </c>
      <c r="T4516" s="6">
        <v>0</v>
      </c>
      <c r="U4516" s="5">
        <v>0</v>
      </c>
      <c r="V4516" s="6">
        <v>0</v>
      </c>
      <c r="W4516" s="5">
        <v>0</v>
      </c>
      <c r="X4516" s="6">
        <v>0</v>
      </c>
      <c r="Y4516" s="5">
        <v>0</v>
      </c>
      <c r="Z4516" s="6">
        <v>0</v>
      </c>
      <c r="AA4516" s="5">
        <v>0</v>
      </c>
      <c r="AB4516" s="6">
        <v>0</v>
      </c>
      <c r="AC4516" s="5">
        <v>0</v>
      </c>
      <c r="AD4516" s="6">
        <v>0</v>
      </c>
      <c r="AE4516" s="5">
        <v>0</v>
      </c>
      <c r="AF4516" s="6">
        <v>0</v>
      </c>
    </row>
    <row r="4517" spans="2:32" x14ac:dyDescent="0.35">
      <c r="B4517" s="1" t="s">
        <v>186</v>
      </c>
      <c r="C4517" s="5">
        <v>0</v>
      </c>
      <c r="D4517" s="6">
        <v>0</v>
      </c>
      <c r="E4517" s="5">
        <v>0</v>
      </c>
      <c r="F4517" s="6">
        <v>0</v>
      </c>
      <c r="G4517" s="5">
        <v>0</v>
      </c>
      <c r="H4517" s="6">
        <v>0</v>
      </c>
      <c r="I4517" s="5">
        <v>0</v>
      </c>
      <c r="J4517" s="6">
        <v>0</v>
      </c>
      <c r="K4517" s="5">
        <v>0</v>
      </c>
      <c r="L4517" s="6">
        <v>0</v>
      </c>
      <c r="M4517" s="5">
        <v>0</v>
      </c>
      <c r="N4517" s="6">
        <v>0</v>
      </c>
      <c r="O4517" s="5">
        <v>0</v>
      </c>
      <c r="P4517" s="6">
        <v>0</v>
      </c>
      <c r="Q4517" s="5">
        <v>0</v>
      </c>
      <c r="R4517" s="6">
        <v>0</v>
      </c>
      <c r="S4517" s="5">
        <v>0</v>
      </c>
      <c r="T4517" s="6">
        <v>0</v>
      </c>
      <c r="U4517" s="5">
        <v>0</v>
      </c>
      <c r="V4517" s="6">
        <v>0</v>
      </c>
      <c r="W4517" s="5">
        <v>0</v>
      </c>
      <c r="X4517" s="6">
        <v>0</v>
      </c>
      <c r="Y4517" s="5">
        <v>0</v>
      </c>
      <c r="Z4517" s="6">
        <v>0</v>
      </c>
      <c r="AA4517" s="5">
        <v>0</v>
      </c>
      <c r="AB4517" s="6">
        <v>0</v>
      </c>
      <c r="AC4517" s="5">
        <v>0</v>
      </c>
      <c r="AD4517" s="6">
        <v>0</v>
      </c>
      <c r="AE4517" s="5">
        <v>0</v>
      </c>
      <c r="AF4517" s="6">
        <v>0</v>
      </c>
    </row>
    <row r="4518" spans="2:32" x14ac:dyDescent="0.35">
      <c r="B4518" s="1" t="s">
        <v>676</v>
      </c>
      <c r="C4518" s="5">
        <v>0</v>
      </c>
      <c r="D4518" s="6">
        <v>0</v>
      </c>
      <c r="E4518" s="5">
        <v>0</v>
      </c>
      <c r="F4518" s="6">
        <v>0</v>
      </c>
      <c r="G4518" s="5">
        <v>0</v>
      </c>
      <c r="H4518" s="6">
        <v>0</v>
      </c>
      <c r="I4518" s="5">
        <v>0</v>
      </c>
      <c r="J4518" s="6">
        <v>0</v>
      </c>
      <c r="K4518" s="5">
        <v>0</v>
      </c>
      <c r="L4518" s="6">
        <v>0</v>
      </c>
      <c r="M4518" s="5">
        <v>0</v>
      </c>
      <c r="N4518" s="6">
        <v>0</v>
      </c>
      <c r="O4518" s="5">
        <v>0</v>
      </c>
      <c r="P4518" s="6">
        <v>0</v>
      </c>
      <c r="Q4518" s="5">
        <v>0</v>
      </c>
      <c r="R4518" s="6">
        <v>0</v>
      </c>
      <c r="S4518" s="5">
        <v>0</v>
      </c>
      <c r="T4518" s="6">
        <v>0</v>
      </c>
      <c r="U4518" s="5">
        <v>0</v>
      </c>
      <c r="V4518" s="6">
        <v>0</v>
      </c>
      <c r="W4518" s="5">
        <v>0</v>
      </c>
      <c r="X4518" s="6">
        <v>0</v>
      </c>
      <c r="Y4518" s="5">
        <v>0</v>
      </c>
      <c r="Z4518" s="6">
        <v>0</v>
      </c>
      <c r="AA4518" s="5">
        <v>0</v>
      </c>
      <c r="AB4518" s="6">
        <v>0</v>
      </c>
      <c r="AC4518" s="5">
        <v>0</v>
      </c>
      <c r="AD4518" s="6">
        <v>0</v>
      </c>
      <c r="AE4518" s="5">
        <v>0</v>
      </c>
      <c r="AF4518" s="6">
        <v>0</v>
      </c>
    </row>
    <row r="4519" spans="2:32" x14ac:dyDescent="0.35">
      <c r="B4519" s="1" t="s">
        <v>677</v>
      </c>
      <c r="C4519" s="5">
        <v>0</v>
      </c>
      <c r="D4519" s="6">
        <v>0</v>
      </c>
      <c r="E4519" s="5">
        <v>0</v>
      </c>
      <c r="F4519" s="6">
        <v>0</v>
      </c>
      <c r="G4519" s="5">
        <v>0</v>
      </c>
      <c r="H4519" s="6">
        <v>0</v>
      </c>
      <c r="I4519" s="5">
        <v>0</v>
      </c>
      <c r="J4519" s="6">
        <v>0</v>
      </c>
      <c r="K4519" s="5">
        <v>0</v>
      </c>
      <c r="L4519" s="6">
        <v>0</v>
      </c>
      <c r="M4519" s="5">
        <v>0</v>
      </c>
      <c r="N4519" s="6">
        <v>0</v>
      </c>
      <c r="O4519" s="5">
        <v>0</v>
      </c>
      <c r="P4519" s="6">
        <v>0</v>
      </c>
      <c r="Q4519" s="5">
        <v>0</v>
      </c>
      <c r="R4519" s="6">
        <v>0</v>
      </c>
      <c r="S4519" s="5">
        <v>0</v>
      </c>
      <c r="T4519" s="6">
        <v>0</v>
      </c>
      <c r="U4519" s="5">
        <v>0</v>
      </c>
      <c r="V4519" s="6">
        <v>0</v>
      </c>
      <c r="W4519" s="5">
        <v>0</v>
      </c>
      <c r="X4519" s="6">
        <v>0</v>
      </c>
      <c r="Y4519" s="5">
        <v>0</v>
      </c>
      <c r="Z4519" s="6">
        <v>0</v>
      </c>
      <c r="AA4519" s="5">
        <v>0</v>
      </c>
      <c r="AB4519" s="6">
        <v>0</v>
      </c>
      <c r="AC4519" s="5">
        <v>0</v>
      </c>
      <c r="AD4519" s="6">
        <v>0</v>
      </c>
      <c r="AE4519" s="5">
        <v>0</v>
      </c>
      <c r="AF4519" s="6">
        <v>0</v>
      </c>
    </row>
    <row r="4520" spans="2:32" x14ac:dyDescent="0.35">
      <c r="B4520" s="1" t="s">
        <v>678</v>
      </c>
      <c r="C4520" s="5">
        <v>0</v>
      </c>
      <c r="D4520" s="6">
        <v>0</v>
      </c>
      <c r="E4520" s="5">
        <v>0</v>
      </c>
      <c r="F4520" s="6">
        <v>0</v>
      </c>
      <c r="G4520" s="5">
        <v>0</v>
      </c>
      <c r="H4520" s="6">
        <v>0</v>
      </c>
      <c r="I4520" s="5">
        <v>0</v>
      </c>
      <c r="J4520" s="6">
        <v>0</v>
      </c>
      <c r="K4520" s="5">
        <v>0</v>
      </c>
      <c r="L4520" s="6">
        <v>0</v>
      </c>
      <c r="M4520" s="5">
        <v>0</v>
      </c>
      <c r="N4520" s="6">
        <v>0</v>
      </c>
      <c r="O4520" s="5">
        <v>0</v>
      </c>
      <c r="P4520" s="6">
        <v>0</v>
      </c>
      <c r="Q4520" s="5">
        <v>0</v>
      </c>
      <c r="R4520" s="6">
        <v>0</v>
      </c>
      <c r="S4520" s="5">
        <v>0</v>
      </c>
      <c r="T4520" s="6">
        <v>0</v>
      </c>
      <c r="U4520" s="5">
        <v>0</v>
      </c>
      <c r="V4520" s="6">
        <v>0</v>
      </c>
      <c r="W4520" s="5">
        <v>0</v>
      </c>
      <c r="X4520" s="6">
        <v>0</v>
      </c>
      <c r="Y4520" s="5">
        <v>0</v>
      </c>
      <c r="Z4520" s="6">
        <v>0</v>
      </c>
      <c r="AA4520" s="5">
        <v>0</v>
      </c>
      <c r="AB4520" s="6">
        <v>0</v>
      </c>
      <c r="AC4520" s="5">
        <v>0</v>
      </c>
      <c r="AD4520" s="6">
        <v>0</v>
      </c>
      <c r="AE4520" s="5">
        <v>0</v>
      </c>
      <c r="AF4520" s="6">
        <v>0</v>
      </c>
    </row>
    <row r="4521" spans="2:32" x14ac:dyDescent="0.35">
      <c r="B4521" s="1" t="s">
        <v>679</v>
      </c>
      <c r="C4521" s="5">
        <v>0</v>
      </c>
      <c r="D4521" s="6">
        <v>0</v>
      </c>
      <c r="E4521" s="5">
        <v>0</v>
      </c>
      <c r="F4521" s="6">
        <v>0</v>
      </c>
      <c r="G4521" s="5">
        <v>0</v>
      </c>
      <c r="H4521" s="6">
        <v>0</v>
      </c>
      <c r="I4521" s="5">
        <v>0</v>
      </c>
      <c r="J4521" s="6">
        <v>0</v>
      </c>
      <c r="K4521" s="5">
        <v>0</v>
      </c>
      <c r="L4521" s="6">
        <v>0</v>
      </c>
      <c r="M4521" s="5">
        <v>0</v>
      </c>
      <c r="N4521" s="6">
        <v>0</v>
      </c>
      <c r="O4521" s="5">
        <v>0</v>
      </c>
      <c r="P4521" s="6">
        <v>0</v>
      </c>
      <c r="Q4521" s="5">
        <v>0</v>
      </c>
      <c r="R4521" s="6">
        <v>0</v>
      </c>
      <c r="S4521" s="5">
        <v>0</v>
      </c>
      <c r="T4521" s="6">
        <v>0</v>
      </c>
      <c r="U4521" s="5">
        <v>0</v>
      </c>
      <c r="V4521" s="6">
        <v>0</v>
      </c>
      <c r="W4521" s="5">
        <v>0</v>
      </c>
      <c r="X4521" s="6">
        <v>0</v>
      </c>
      <c r="Y4521" s="5">
        <v>0</v>
      </c>
      <c r="Z4521" s="6">
        <v>0</v>
      </c>
      <c r="AA4521" s="5">
        <v>0</v>
      </c>
      <c r="AB4521" s="6">
        <v>0</v>
      </c>
      <c r="AC4521" s="5">
        <v>0</v>
      </c>
      <c r="AD4521" s="6">
        <v>0</v>
      </c>
      <c r="AE4521" s="5">
        <v>0</v>
      </c>
      <c r="AF4521" s="6">
        <v>0</v>
      </c>
    </row>
    <row r="4522" spans="2:32" x14ac:dyDescent="0.35">
      <c r="B4522" s="2" t="s">
        <v>13</v>
      </c>
    </row>
    <row r="4523" spans="2:32" x14ac:dyDescent="0.35">
      <c r="B4523" s="1" t="s">
        <v>187</v>
      </c>
      <c r="C4523" s="5">
        <v>0</v>
      </c>
      <c r="D4523" s="6">
        <v>0</v>
      </c>
      <c r="E4523" s="5">
        <v>0</v>
      </c>
      <c r="F4523" s="6">
        <v>0</v>
      </c>
      <c r="G4523" s="5">
        <v>0</v>
      </c>
      <c r="H4523" s="6">
        <v>0</v>
      </c>
      <c r="I4523" s="5">
        <v>0</v>
      </c>
      <c r="J4523" s="6">
        <v>0</v>
      </c>
      <c r="K4523" s="5">
        <v>0</v>
      </c>
      <c r="L4523" s="6">
        <v>0</v>
      </c>
      <c r="M4523" s="5">
        <v>0</v>
      </c>
      <c r="N4523" s="6">
        <v>0</v>
      </c>
      <c r="O4523" s="5">
        <v>0</v>
      </c>
      <c r="P4523" s="6">
        <v>0</v>
      </c>
      <c r="Q4523" s="5">
        <v>0</v>
      </c>
      <c r="R4523" s="6">
        <v>0</v>
      </c>
      <c r="S4523" s="5">
        <v>0</v>
      </c>
      <c r="T4523" s="6">
        <v>0</v>
      </c>
      <c r="U4523" s="5">
        <v>0</v>
      </c>
      <c r="V4523" s="6">
        <v>0</v>
      </c>
      <c r="W4523" s="5">
        <v>0</v>
      </c>
      <c r="X4523" s="6">
        <v>0</v>
      </c>
      <c r="Y4523" s="5">
        <v>0</v>
      </c>
      <c r="Z4523" s="6">
        <v>0</v>
      </c>
      <c r="AA4523" s="5">
        <v>0</v>
      </c>
      <c r="AB4523" s="6">
        <v>0</v>
      </c>
      <c r="AC4523" s="5">
        <v>0</v>
      </c>
      <c r="AD4523" s="6">
        <v>0</v>
      </c>
      <c r="AE4523" s="5">
        <v>0</v>
      </c>
      <c r="AF4523" s="6">
        <v>0</v>
      </c>
    </row>
    <row r="4524" spans="2:32" x14ac:dyDescent="0.35">
      <c r="B4524" s="1" t="s">
        <v>188</v>
      </c>
      <c r="C4524" s="5">
        <v>0</v>
      </c>
      <c r="D4524" s="6">
        <v>0</v>
      </c>
      <c r="E4524" s="5">
        <v>0</v>
      </c>
      <c r="F4524" s="6">
        <v>0</v>
      </c>
      <c r="G4524" s="5">
        <v>0</v>
      </c>
      <c r="H4524" s="6">
        <v>0</v>
      </c>
      <c r="I4524" s="5">
        <v>0</v>
      </c>
      <c r="J4524" s="6">
        <v>0</v>
      </c>
      <c r="K4524" s="5">
        <v>0</v>
      </c>
      <c r="L4524" s="6">
        <v>0</v>
      </c>
      <c r="M4524" s="5">
        <v>0</v>
      </c>
      <c r="N4524" s="6">
        <v>0</v>
      </c>
      <c r="O4524" s="5">
        <v>0</v>
      </c>
      <c r="P4524" s="6">
        <v>0</v>
      </c>
      <c r="Q4524" s="5">
        <v>0</v>
      </c>
      <c r="R4524" s="6">
        <v>0</v>
      </c>
      <c r="S4524" s="5">
        <v>0</v>
      </c>
      <c r="T4524" s="6">
        <v>0</v>
      </c>
      <c r="U4524" s="5">
        <v>0</v>
      </c>
      <c r="V4524" s="6">
        <v>0</v>
      </c>
      <c r="W4524" s="5">
        <v>0</v>
      </c>
      <c r="X4524" s="6">
        <v>0</v>
      </c>
      <c r="Y4524" s="5">
        <v>0</v>
      </c>
      <c r="Z4524" s="6">
        <v>0</v>
      </c>
      <c r="AA4524" s="5">
        <v>0</v>
      </c>
      <c r="AB4524" s="6">
        <v>0</v>
      </c>
      <c r="AC4524" s="5">
        <v>0</v>
      </c>
      <c r="AD4524" s="6">
        <v>0</v>
      </c>
      <c r="AE4524" s="5">
        <v>0</v>
      </c>
      <c r="AF4524" s="6">
        <v>0</v>
      </c>
    </row>
    <row r="4525" spans="2:32" x14ac:dyDescent="0.35">
      <c r="B4525" s="1" t="s">
        <v>680</v>
      </c>
      <c r="C4525" s="5">
        <v>9.9000000000000008E-3</v>
      </c>
      <c r="D4525" s="6">
        <v>5.5410000000000004</v>
      </c>
      <c r="E4525" s="5">
        <v>0</v>
      </c>
      <c r="F4525" s="6">
        <v>0</v>
      </c>
      <c r="G4525" s="5">
        <v>0</v>
      </c>
      <c r="H4525" s="6">
        <v>0</v>
      </c>
      <c r="I4525" s="5">
        <v>0</v>
      </c>
      <c r="J4525" s="6">
        <v>0</v>
      </c>
      <c r="K4525" s="5">
        <v>0</v>
      </c>
      <c r="L4525" s="6">
        <v>0</v>
      </c>
      <c r="M4525" s="5">
        <v>0</v>
      </c>
      <c r="N4525" s="6">
        <v>0</v>
      </c>
      <c r="O4525" s="5">
        <v>0</v>
      </c>
      <c r="P4525" s="6">
        <v>0</v>
      </c>
      <c r="Q4525" s="5">
        <v>0</v>
      </c>
      <c r="R4525" s="6">
        <v>0</v>
      </c>
      <c r="S4525" s="5">
        <v>0</v>
      </c>
      <c r="T4525" s="6">
        <v>0</v>
      </c>
      <c r="U4525" s="5">
        <v>0</v>
      </c>
      <c r="V4525" s="6">
        <v>0</v>
      </c>
      <c r="W4525" s="5">
        <v>0</v>
      </c>
      <c r="X4525" s="6">
        <v>0</v>
      </c>
      <c r="Y4525" s="5">
        <v>0</v>
      </c>
      <c r="Z4525" s="6">
        <v>0</v>
      </c>
      <c r="AA4525" s="5">
        <v>0</v>
      </c>
      <c r="AB4525" s="6">
        <v>0</v>
      </c>
      <c r="AC4525" s="5">
        <v>5.4030000000000002E-2</v>
      </c>
      <c r="AD4525" s="6">
        <v>5.5410000000000004</v>
      </c>
      <c r="AE4525" s="5">
        <v>0</v>
      </c>
      <c r="AF4525" s="6">
        <v>0</v>
      </c>
    </row>
    <row r="4526" spans="2:32" x14ac:dyDescent="0.35">
      <c r="B4526" s="1" t="s">
        <v>681</v>
      </c>
      <c r="C4526" s="5">
        <v>2.3380000000000001E-2</v>
      </c>
      <c r="D4526" s="6">
        <v>13.087999999999999</v>
      </c>
      <c r="E4526" s="5">
        <v>0</v>
      </c>
      <c r="F4526" s="6">
        <v>0</v>
      </c>
      <c r="G4526" s="5">
        <v>0</v>
      </c>
      <c r="H4526" s="6">
        <v>0</v>
      </c>
      <c r="I4526" s="5">
        <v>0</v>
      </c>
      <c r="J4526" s="6">
        <v>0</v>
      </c>
      <c r="K4526" s="5">
        <v>0</v>
      </c>
      <c r="L4526" s="6">
        <v>0</v>
      </c>
      <c r="M4526" s="5">
        <v>0</v>
      </c>
      <c r="N4526" s="6">
        <v>0</v>
      </c>
      <c r="O4526" s="5">
        <v>0</v>
      </c>
      <c r="P4526" s="6">
        <v>0</v>
      </c>
      <c r="Q4526" s="5">
        <v>0</v>
      </c>
      <c r="R4526" s="6">
        <v>0</v>
      </c>
      <c r="S4526" s="5">
        <v>0</v>
      </c>
      <c r="T4526" s="6">
        <v>0</v>
      </c>
      <c r="U4526" s="5">
        <v>0</v>
      </c>
      <c r="V4526" s="6">
        <v>0</v>
      </c>
      <c r="W4526" s="5">
        <v>0</v>
      </c>
      <c r="X4526" s="6">
        <v>0</v>
      </c>
      <c r="Y4526" s="5">
        <v>0</v>
      </c>
      <c r="Z4526" s="6">
        <v>0</v>
      </c>
      <c r="AA4526" s="5">
        <v>2.546E-2</v>
      </c>
      <c r="AB4526" s="6">
        <v>1.885</v>
      </c>
      <c r="AC4526" s="5">
        <v>9.7460000000000005E-2</v>
      </c>
      <c r="AD4526" s="6">
        <v>9.9949999999999992</v>
      </c>
      <c r="AE4526" s="5">
        <v>2.2360000000000001E-2</v>
      </c>
      <c r="AF4526" s="6">
        <v>1.2090000000000001</v>
      </c>
    </row>
    <row r="4527" spans="2:32" x14ac:dyDescent="0.35">
      <c r="B4527" s="1" t="s">
        <v>682</v>
      </c>
      <c r="C4527" s="5">
        <v>3.7870000000000001E-2</v>
      </c>
      <c r="D4527" s="6">
        <v>21.195</v>
      </c>
      <c r="E4527" s="5">
        <v>0</v>
      </c>
      <c r="F4527" s="6">
        <v>0</v>
      </c>
      <c r="G4527" s="5">
        <v>4.0779999999999997E-2</v>
      </c>
      <c r="H4527" s="6">
        <v>1.4930000000000001</v>
      </c>
      <c r="I4527" s="5">
        <v>2.776E-2</v>
      </c>
      <c r="J4527" s="6">
        <v>0.65300000000000002</v>
      </c>
      <c r="K4527" s="5">
        <v>0</v>
      </c>
      <c r="L4527" s="6">
        <v>0</v>
      </c>
      <c r="M4527" s="5">
        <v>4.086E-2</v>
      </c>
      <c r="N4527" s="6">
        <v>0.90200000000000002</v>
      </c>
      <c r="O4527" s="5">
        <v>0</v>
      </c>
      <c r="P4527" s="6">
        <v>0</v>
      </c>
      <c r="Q4527" s="5">
        <v>0</v>
      </c>
      <c r="R4527" s="6">
        <v>0</v>
      </c>
      <c r="S4527" s="5">
        <v>0</v>
      </c>
      <c r="T4527" s="6">
        <v>0</v>
      </c>
      <c r="U4527" s="5">
        <v>0</v>
      </c>
      <c r="V4527" s="6">
        <v>0</v>
      </c>
      <c r="W4527" s="5">
        <v>0</v>
      </c>
      <c r="X4527" s="6">
        <v>0</v>
      </c>
      <c r="Y4527" s="5">
        <v>0</v>
      </c>
      <c r="Z4527" s="6">
        <v>0</v>
      </c>
      <c r="AA4527" s="5">
        <v>7.8380000000000005E-2</v>
      </c>
      <c r="AB4527" s="6">
        <v>5.8029999999999999</v>
      </c>
      <c r="AC4527" s="5">
        <v>0.11576</v>
      </c>
      <c r="AD4527" s="6">
        <v>11.872</v>
      </c>
      <c r="AE4527" s="5">
        <v>8.7500000000000008E-3</v>
      </c>
      <c r="AF4527" s="6">
        <v>0.47299999999999998</v>
      </c>
    </row>
    <row r="4528" spans="2:32" x14ac:dyDescent="0.35">
      <c r="B4528" s="1" t="s">
        <v>683</v>
      </c>
      <c r="C4528" s="5">
        <v>3.3400000000000001E-3</v>
      </c>
      <c r="D4528" s="6">
        <v>1.8680000000000001</v>
      </c>
      <c r="E4528" s="5">
        <v>0</v>
      </c>
      <c r="F4528" s="6">
        <v>0</v>
      </c>
      <c r="G4528" s="5">
        <v>0</v>
      </c>
      <c r="H4528" s="6">
        <v>0</v>
      </c>
      <c r="I4528" s="5">
        <v>0</v>
      </c>
      <c r="J4528" s="6">
        <v>0</v>
      </c>
      <c r="K4528" s="5">
        <v>0</v>
      </c>
      <c r="L4528" s="6">
        <v>0</v>
      </c>
      <c r="M4528" s="5">
        <v>0</v>
      </c>
      <c r="N4528" s="6">
        <v>0</v>
      </c>
      <c r="O4528" s="5">
        <v>0</v>
      </c>
      <c r="P4528" s="6">
        <v>0</v>
      </c>
      <c r="Q4528" s="5">
        <v>0</v>
      </c>
      <c r="R4528" s="6">
        <v>0</v>
      </c>
      <c r="S4528" s="5">
        <v>0</v>
      </c>
      <c r="T4528" s="6">
        <v>0</v>
      </c>
      <c r="U4528" s="5">
        <v>0</v>
      </c>
      <c r="V4528" s="6">
        <v>0</v>
      </c>
      <c r="W4528" s="5">
        <v>0</v>
      </c>
      <c r="X4528" s="6">
        <v>0</v>
      </c>
      <c r="Y4528" s="5">
        <v>0</v>
      </c>
      <c r="Z4528" s="6">
        <v>0</v>
      </c>
      <c r="AA4528" s="5">
        <v>0</v>
      </c>
      <c r="AB4528" s="6">
        <v>0</v>
      </c>
      <c r="AC4528" s="5">
        <v>0</v>
      </c>
      <c r="AD4528" s="6">
        <v>0</v>
      </c>
      <c r="AE4528" s="5">
        <v>3.4549999999999997E-2</v>
      </c>
      <c r="AF4528" s="6">
        <v>1.8680000000000001</v>
      </c>
    </row>
    <row r="4529" spans="2:32" x14ac:dyDescent="0.35">
      <c r="B4529" s="1" t="s">
        <v>684</v>
      </c>
      <c r="C4529" s="5">
        <v>2.1989999999999999E-2</v>
      </c>
      <c r="D4529" s="6">
        <v>12.308999999999999</v>
      </c>
      <c r="E4529" s="5">
        <v>0</v>
      </c>
      <c r="F4529" s="6">
        <v>0</v>
      </c>
      <c r="G4529" s="5">
        <v>0</v>
      </c>
      <c r="H4529" s="6">
        <v>0</v>
      </c>
      <c r="I4529" s="5">
        <v>0</v>
      </c>
      <c r="J4529" s="6">
        <v>0</v>
      </c>
      <c r="K4529" s="5">
        <v>0</v>
      </c>
      <c r="L4529" s="6">
        <v>0</v>
      </c>
      <c r="M4529" s="5">
        <v>0</v>
      </c>
      <c r="N4529" s="6">
        <v>0</v>
      </c>
      <c r="O4529" s="5">
        <v>0</v>
      </c>
      <c r="P4529" s="6">
        <v>0</v>
      </c>
      <c r="Q4529" s="5">
        <v>0</v>
      </c>
      <c r="R4529" s="6">
        <v>0</v>
      </c>
      <c r="S4529" s="5">
        <v>0</v>
      </c>
      <c r="T4529" s="6">
        <v>0</v>
      </c>
      <c r="U4529" s="5">
        <v>0</v>
      </c>
      <c r="V4529" s="6">
        <v>0</v>
      </c>
      <c r="W4529" s="5">
        <v>0</v>
      </c>
      <c r="X4529" s="6">
        <v>0</v>
      </c>
      <c r="Y4529" s="5">
        <v>3.8809999999999997E-2</v>
      </c>
      <c r="Z4529" s="6">
        <v>2.2450000000000001</v>
      </c>
      <c r="AA4529" s="5">
        <v>0</v>
      </c>
      <c r="AB4529" s="6">
        <v>0</v>
      </c>
      <c r="AC4529" s="5">
        <v>9.8129999999999995E-2</v>
      </c>
      <c r="AD4529" s="6">
        <v>10.064</v>
      </c>
      <c r="AE4529" s="5">
        <v>0</v>
      </c>
      <c r="AF4529" s="6">
        <v>0</v>
      </c>
    </row>
    <row r="4530" spans="2:32" x14ac:dyDescent="0.35">
      <c r="B4530" s="1" t="s">
        <v>196</v>
      </c>
      <c r="C4530" s="5">
        <v>0</v>
      </c>
      <c r="D4530" s="6">
        <v>0</v>
      </c>
      <c r="E4530" s="5">
        <v>0</v>
      </c>
      <c r="F4530" s="6">
        <v>0</v>
      </c>
      <c r="G4530" s="5">
        <v>0</v>
      </c>
      <c r="H4530" s="6">
        <v>0</v>
      </c>
      <c r="I4530" s="5">
        <v>0</v>
      </c>
      <c r="J4530" s="6">
        <v>0</v>
      </c>
      <c r="K4530" s="5">
        <v>0</v>
      </c>
      <c r="L4530" s="6">
        <v>0</v>
      </c>
      <c r="M4530" s="5">
        <v>0</v>
      </c>
      <c r="N4530" s="6">
        <v>0</v>
      </c>
      <c r="O4530" s="5">
        <v>0</v>
      </c>
      <c r="P4530" s="6">
        <v>0</v>
      </c>
      <c r="Q4530" s="5">
        <v>0</v>
      </c>
      <c r="R4530" s="6">
        <v>0</v>
      </c>
      <c r="S4530" s="5">
        <v>0</v>
      </c>
      <c r="T4530" s="6">
        <v>0</v>
      </c>
      <c r="U4530" s="5">
        <v>0</v>
      </c>
      <c r="V4530" s="6">
        <v>0</v>
      </c>
      <c r="W4530" s="5">
        <v>0</v>
      </c>
      <c r="X4530" s="6">
        <v>0</v>
      </c>
      <c r="Y4530" s="5">
        <v>0</v>
      </c>
      <c r="Z4530" s="6">
        <v>0</v>
      </c>
      <c r="AA4530" s="5">
        <v>0</v>
      </c>
      <c r="AB4530" s="6">
        <v>0</v>
      </c>
      <c r="AC4530" s="5">
        <v>0</v>
      </c>
      <c r="AD4530" s="6">
        <v>0</v>
      </c>
      <c r="AE4530" s="5">
        <v>0</v>
      </c>
      <c r="AF4530" s="6">
        <v>0</v>
      </c>
    </row>
    <row r="4531" spans="2:32" x14ac:dyDescent="0.35">
      <c r="B4531" s="1" t="s">
        <v>201</v>
      </c>
      <c r="C4531" s="5">
        <v>0</v>
      </c>
      <c r="D4531" s="6">
        <v>0</v>
      </c>
      <c r="E4531" s="5">
        <v>0</v>
      </c>
      <c r="F4531" s="6">
        <v>0</v>
      </c>
      <c r="G4531" s="5">
        <v>0</v>
      </c>
      <c r="H4531" s="6">
        <v>0</v>
      </c>
      <c r="I4531" s="5">
        <v>0</v>
      </c>
      <c r="J4531" s="6">
        <v>0</v>
      </c>
      <c r="K4531" s="5">
        <v>0</v>
      </c>
      <c r="L4531" s="6">
        <v>0</v>
      </c>
      <c r="M4531" s="5">
        <v>0</v>
      </c>
      <c r="N4531" s="6">
        <v>0</v>
      </c>
      <c r="O4531" s="5">
        <v>0</v>
      </c>
      <c r="P4531" s="6">
        <v>0</v>
      </c>
      <c r="Q4531" s="5">
        <v>0</v>
      </c>
      <c r="R4531" s="6">
        <v>0</v>
      </c>
      <c r="S4531" s="5">
        <v>0</v>
      </c>
      <c r="T4531" s="6">
        <v>0</v>
      </c>
      <c r="U4531" s="5">
        <v>0</v>
      </c>
      <c r="V4531" s="6">
        <v>0</v>
      </c>
      <c r="W4531" s="5">
        <v>0</v>
      </c>
      <c r="X4531" s="6">
        <v>0</v>
      </c>
      <c r="Y4531" s="5">
        <v>0</v>
      </c>
      <c r="Z4531" s="6">
        <v>0</v>
      </c>
      <c r="AA4531" s="5">
        <v>0</v>
      </c>
      <c r="AB4531" s="6">
        <v>0</v>
      </c>
      <c r="AC4531" s="5">
        <v>0</v>
      </c>
      <c r="AD4531" s="6">
        <v>0</v>
      </c>
      <c r="AE4531" s="5">
        <v>0</v>
      </c>
      <c r="AF4531" s="6">
        <v>0</v>
      </c>
    </row>
    <row r="4532" spans="2:32" x14ac:dyDescent="0.35">
      <c r="B4532" s="1" t="s">
        <v>202</v>
      </c>
      <c r="C4532" s="5">
        <v>0</v>
      </c>
      <c r="D4532" s="6">
        <v>0</v>
      </c>
      <c r="E4532" s="5">
        <v>0</v>
      </c>
      <c r="F4532" s="6">
        <v>0</v>
      </c>
      <c r="G4532" s="5">
        <v>0</v>
      </c>
      <c r="H4532" s="6">
        <v>0</v>
      </c>
      <c r="I4532" s="5">
        <v>0</v>
      </c>
      <c r="J4532" s="6">
        <v>0</v>
      </c>
      <c r="K4532" s="5">
        <v>0</v>
      </c>
      <c r="L4532" s="6">
        <v>0</v>
      </c>
      <c r="M4532" s="5">
        <v>0</v>
      </c>
      <c r="N4532" s="6">
        <v>0</v>
      </c>
      <c r="O4532" s="5">
        <v>0</v>
      </c>
      <c r="P4532" s="6">
        <v>0</v>
      </c>
      <c r="Q4532" s="5">
        <v>0</v>
      </c>
      <c r="R4532" s="6">
        <v>0</v>
      </c>
      <c r="S4532" s="5">
        <v>0</v>
      </c>
      <c r="T4532" s="6">
        <v>0</v>
      </c>
      <c r="U4532" s="5">
        <v>0</v>
      </c>
      <c r="V4532" s="6">
        <v>0</v>
      </c>
      <c r="W4532" s="5">
        <v>0</v>
      </c>
      <c r="X4532" s="6">
        <v>0</v>
      </c>
      <c r="Y4532" s="5">
        <v>0</v>
      </c>
      <c r="Z4532" s="6">
        <v>0</v>
      </c>
      <c r="AA4532" s="5">
        <v>0</v>
      </c>
      <c r="AB4532" s="6">
        <v>0</v>
      </c>
      <c r="AC4532" s="5">
        <v>0</v>
      </c>
      <c r="AD4532" s="6">
        <v>0</v>
      </c>
      <c r="AE4532" s="5">
        <v>0</v>
      </c>
      <c r="AF4532" s="6">
        <v>0</v>
      </c>
    </row>
    <row r="4533" spans="2:32" x14ac:dyDescent="0.35">
      <c r="B4533" s="1" t="s">
        <v>685</v>
      </c>
      <c r="C4533" s="5">
        <v>0</v>
      </c>
      <c r="D4533" s="6">
        <v>0</v>
      </c>
      <c r="E4533" s="5">
        <v>0</v>
      </c>
      <c r="F4533" s="6">
        <v>0</v>
      </c>
      <c r="G4533" s="5">
        <v>0</v>
      </c>
      <c r="H4533" s="6">
        <v>0</v>
      </c>
      <c r="I4533" s="5">
        <v>0</v>
      </c>
      <c r="J4533" s="6">
        <v>0</v>
      </c>
      <c r="K4533" s="5">
        <v>0</v>
      </c>
      <c r="L4533" s="6">
        <v>0</v>
      </c>
      <c r="M4533" s="5">
        <v>0</v>
      </c>
      <c r="N4533" s="6">
        <v>0</v>
      </c>
      <c r="O4533" s="5">
        <v>0</v>
      </c>
      <c r="P4533" s="6">
        <v>0</v>
      </c>
      <c r="Q4533" s="5">
        <v>0</v>
      </c>
      <c r="R4533" s="6">
        <v>0</v>
      </c>
      <c r="S4533" s="5">
        <v>0</v>
      </c>
      <c r="T4533" s="6">
        <v>0</v>
      </c>
      <c r="U4533" s="5">
        <v>0</v>
      </c>
      <c r="V4533" s="6">
        <v>0</v>
      </c>
      <c r="W4533" s="5">
        <v>0</v>
      </c>
      <c r="X4533" s="6">
        <v>0</v>
      </c>
      <c r="Y4533" s="5">
        <v>0</v>
      </c>
      <c r="Z4533" s="6">
        <v>0</v>
      </c>
      <c r="AA4533" s="5">
        <v>0</v>
      </c>
      <c r="AB4533" s="6">
        <v>0</v>
      </c>
      <c r="AC4533" s="5">
        <v>0</v>
      </c>
      <c r="AD4533" s="6">
        <v>0</v>
      </c>
      <c r="AE4533" s="5">
        <v>0</v>
      </c>
      <c r="AF4533" s="6">
        <v>0</v>
      </c>
    </row>
    <row r="4534" spans="2:32" x14ac:dyDescent="0.35">
      <c r="B4534" s="1" t="s">
        <v>686</v>
      </c>
      <c r="C4534" s="5">
        <v>8.4999999999999995E-4</v>
      </c>
      <c r="D4534" s="6">
        <v>0.47299999999999998</v>
      </c>
      <c r="E4534" s="5">
        <v>0</v>
      </c>
      <c r="F4534" s="6">
        <v>0</v>
      </c>
      <c r="G4534" s="5">
        <v>0</v>
      </c>
      <c r="H4534" s="6">
        <v>0</v>
      </c>
      <c r="I4534" s="5">
        <v>0</v>
      </c>
      <c r="J4534" s="6">
        <v>0</v>
      </c>
      <c r="K4534" s="5">
        <v>0</v>
      </c>
      <c r="L4534" s="6">
        <v>0</v>
      </c>
      <c r="M4534" s="5">
        <v>0</v>
      </c>
      <c r="N4534" s="6">
        <v>0</v>
      </c>
      <c r="O4534" s="5">
        <v>0</v>
      </c>
      <c r="P4534" s="6">
        <v>0</v>
      </c>
      <c r="Q4534" s="5">
        <v>0</v>
      </c>
      <c r="R4534" s="6">
        <v>0</v>
      </c>
      <c r="S4534" s="5">
        <v>0</v>
      </c>
      <c r="T4534" s="6">
        <v>0</v>
      </c>
      <c r="U4534" s="5">
        <v>0</v>
      </c>
      <c r="V4534" s="6">
        <v>0</v>
      </c>
      <c r="W4534" s="5">
        <v>0</v>
      </c>
      <c r="X4534" s="6">
        <v>0</v>
      </c>
      <c r="Y4534" s="5">
        <v>0</v>
      </c>
      <c r="Z4534" s="6">
        <v>0</v>
      </c>
      <c r="AA4534" s="5">
        <v>0</v>
      </c>
      <c r="AB4534" s="6">
        <v>0</v>
      </c>
      <c r="AC4534" s="5">
        <v>0</v>
      </c>
      <c r="AD4534" s="6">
        <v>0</v>
      </c>
      <c r="AE4534" s="5">
        <v>8.7500000000000008E-3</v>
      </c>
      <c r="AF4534" s="6">
        <v>0.47299999999999998</v>
      </c>
    </row>
    <row r="4535" spans="2:32" x14ac:dyDescent="0.35">
      <c r="B4535" s="1" t="s">
        <v>207</v>
      </c>
      <c r="C4535" s="5">
        <v>0</v>
      </c>
      <c r="D4535" s="6">
        <v>0</v>
      </c>
      <c r="E4535" s="5">
        <v>0</v>
      </c>
      <c r="F4535" s="6">
        <v>0</v>
      </c>
      <c r="G4535" s="5">
        <v>0</v>
      </c>
      <c r="H4535" s="6">
        <v>0</v>
      </c>
      <c r="I4535" s="5">
        <v>0</v>
      </c>
      <c r="J4535" s="6">
        <v>0</v>
      </c>
      <c r="K4535" s="5">
        <v>0</v>
      </c>
      <c r="L4535" s="6">
        <v>0</v>
      </c>
      <c r="M4535" s="5">
        <v>0</v>
      </c>
      <c r="N4535" s="6">
        <v>0</v>
      </c>
      <c r="O4535" s="5">
        <v>0</v>
      </c>
      <c r="P4535" s="6">
        <v>0</v>
      </c>
      <c r="Q4535" s="5">
        <v>0</v>
      </c>
      <c r="R4535" s="6">
        <v>0</v>
      </c>
      <c r="S4535" s="5">
        <v>0</v>
      </c>
      <c r="T4535" s="6">
        <v>0</v>
      </c>
      <c r="U4535" s="5">
        <v>0</v>
      </c>
      <c r="V4535" s="6">
        <v>0</v>
      </c>
      <c r="W4535" s="5">
        <v>0</v>
      </c>
      <c r="X4535" s="6">
        <v>0</v>
      </c>
      <c r="Y4535" s="5">
        <v>0</v>
      </c>
      <c r="Z4535" s="6">
        <v>0</v>
      </c>
      <c r="AA4535" s="5">
        <v>0</v>
      </c>
      <c r="AB4535" s="6">
        <v>0</v>
      </c>
      <c r="AC4535" s="5">
        <v>0</v>
      </c>
      <c r="AD4535" s="6">
        <v>0</v>
      </c>
      <c r="AE4535" s="5">
        <v>0</v>
      </c>
      <c r="AF4535" s="6">
        <v>0</v>
      </c>
    </row>
    <row r="4536" spans="2:32" x14ac:dyDescent="0.35">
      <c r="B4536" s="1" t="s">
        <v>208</v>
      </c>
      <c r="C4536" s="5">
        <v>0</v>
      </c>
      <c r="D4536" s="6">
        <v>0</v>
      </c>
      <c r="E4536" s="5">
        <v>0</v>
      </c>
      <c r="F4536" s="6">
        <v>0</v>
      </c>
      <c r="G4536" s="5">
        <v>0</v>
      </c>
      <c r="H4536" s="6">
        <v>0</v>
      </c>
      <c r="I4536" s="5">
        <v>0</v>
      </c>
      <c r="J4536" s="6">
        <v>0</v>
      </c>
      <c r="K4536" s="5">
        <v>0</v>
      </c>
      <c r="L4536" s="6">
        <v>0</v>
      </c>
      <c r="M4536" s="5">
        <v>0</v>
      </c>
      <c r="N4536" s="6">
        <v>0</v>
      </c>
      <c r="O4536" s="5">
        <v>0</v>
      </c>
      <c r="P4536" s="6">
        <v>0</v>
      </c>
      <c r="Q4536" s="5">
        <v>0</v>
      </c>
      <c r="R4536" s="6">
        <v>0</v>
      </c>
      <c r="S4536" s="5">
        <v>0</v>
      </c>
      <c r="T4536" s="6">
        <v>0</v>
      </c>
      <c r="U4536" s="5">
        <v>0</v>
      </c>
      <c r="V4536" s="6">
        <v>0</v>
      </c>
      <c r="W4536" s="5">
        <v>0</v>
      </c>
      <c r="X4536" s="6">
        <v>0</v>
      </c>
      <c r="Y4536" s="5">
        <v>0</v>
      </c>
      <c r="Z4536" s="6">
        <v>0</v>
      </c>
      <c r="AA4536" s="5">
        <v>0</v>
      </c>
      <c r="AB4536" s="6">
        <v>0</v>
      </c>
      <c r="AC4536" s="5">
        <v>0</v>
      </c>
      <c r="AD4536" s="6">
        <v>0</v>
      </c>
      <c r="AE4536" s="5">
        <v>0</v>
      </c>
      <c r="AF4536" s="6">
        <v>0</v>
      </c>
    </row>
    <row r="4537" spans="2:32" x14ac:dyDescent="0.35">
      <c r="B4537" s="1" t="s">
        <v>687</v>
      </c>
      <c r="C4537" s="5">
        <v>0</v>
      </c>
      <c r="D4537" s="6">
        <v>0</v>
      </c>
      <c r="E4537" s="5">
        <v>0</v>
      </c>
      <c r="F4537" s="6">
        <v>0</v>
      </c>
      <c r="G4537" s="5">
        <v>0</v>
      </c>
      <c r="H4537" s="6">
        <v>0</v>
      </c>
      <c r="I4537" s="5">
        <v>0</v>
      </c>
      <c r="J4537" s="6">
        <v>0</v>
      </c>
      <c r="K4537" s="5">
        <v>0</v>
      </c>
      <c r="L4537" s="6">
        <v>0</v>
      </c>
      <c r="M4537" s="5">
        <v>0</v>
      </c>
      <c r="N4537" s="6">
        <v>0</v>
      </c>
      <c r="O4537" s="5">
        <v>0</v>
      </c>
      <c r="P4537" s="6">
        <v>0</v>
      </c>
      <c r="Q4537" s="5">
        <v>0</v>
      </c>
      <c r="R4537" s="6">
        <v>0</v>
      </c>
      <c r="S4537" s="5">
        <v>0</v>
      </c>
      <c r="T4537" s="6">
        <v>0</v>
      </c>
      <c r="U4537" s="5">
        <v>0</v>
      </c>
      <c r="V4537" s="6">
        <v>0</v>
      </c>
      <c r="W4537" s="5">
        <v>0</v>
      </c>
      <c r="X4537" s="6">
        <v>0</v>
      </c>
      <c r="Y4537" s="5">
        <v>0</v>
      </c>
      <c r="Z4537" s="6">
        <v>0</v>
      </c>
      <c r="AA4537" s="5">
        <v>0</v>
      </c>
      <c r="AB4537" s="6">
        <v>0</v>
      </c>
      <c r="AC4537" s="5">
        <v>0</v>
      </c>
      <c r="AD4537" s="6">
        <v>0</v>
      </c>
      <c r="AE4537" s="5">
        <v>0</v>
      </c>
      <c r="AF4537" s="6">
        <v>0</v>
      </c>
    </row>
    <row r="4538" spans="2:32" x14ac:dyDescent="0.35">
      <c r="B4538" s="1" t="s">
        <v>210</v>
      </c>
      <c r="C4538" s="5">
        <v>1.5E-3</v>
      </c>
      <c r="D4538" s="6">
        <v>0.83699999999999997</v>
      </c>
      <c r="E4538" s="5">
        <v>0</v>
      </c>
      <c r="F4538" s="6">
        <v>0</v>
      </c>
      <c r="G4538" s="5">
        <v>0</v>
      </c>
      <c r="H4538" s="6">
        <v>0</v>
      </c>
      <c r="I4538" s="5">
        <v>0</v>
      </c>
      <c r="J4538" s="6">
        <v>0</v>
      </c>
      <c r="K4538" s="5">
        <v>3.9629999999999999E-2</v>
      </c>
      <c r="L4538" s="6">
        <v>0.83699999999999997</v>
      </c>
      <c r="M4538" s="5">
        <v>0</v>
      </c>
      <c r="N4538" s="6">
        <v>0</v>
      </c>
      <c r="O4538" s="5">
        <v>0</v>
      </c>
      <c r="P4538" s="6">
        <v>0</v>
      </c>
      <c r="Q4538" s="5">
        <v>0</v>
      </c>
      <c r="R4538" s="6">
        <v>0</v>
      </c>
      <c r="S4538" s="5">
        <v>0</v>
      </c>
      <c r="T4538" s="6">
        <v>0</v>
      </c>
      <c r="U4538" s="5">
        <v>0</v>
      </c>
      <c r="V4538" s="6">
        <v>0</v>
      </c>
      <c r="W4538" s="5">
        <v>0</v>
      </c>
      <c r="X4538" s="6">
        <v>0</v>
      </c>
      <c r="Y4538" s="5">
        <v>0</v>
      </c>
      <c r="Z4538" s="6">
        <v>0</v>
      </c>
      <c r="AA4538" s="5">
        <v>0</v>
      </c>
      <c r="AB4538" s="6">
        <v>0</v>
      </c>
      <c r="AC4538" s="5">
        <v>0</v>
      </c>
      <c r="AD4538" s="6">
        <v>0</v>
      </c>
      <c r="AE4538" s="5">
        <v>0</v>
      </c>
      <c r="AF4538" s="6">
        <v>0</v>
      </c>
    </row>
    <row r="4539" spans="2:32" x14ac:dyDescent="0.35">
      <c r="B4539" s="1" t="s">
        <v>211</v>
      </c>
      <c r="C4539" s="5">
        <v>0</v>
      </c>
      <c r="D4539" s="6">
        <v>0</v>
      </c>
      <c r="E4539" s="5">
        <v>0</v>
      </c>
      <c r="F4539" s="6">
        <v>0</v>
      </c>
      <c r="G4539" s="5">
        <v>0</v>
      </c>
      <c r="H4539" s="6">
        <v>0</v>
      </c>
      <c r="I4539" s="5">
        <v>0</v>
      </c>
      <c r="J4539" s="6">
        <v>0</v>
      </c>
      <c r="K4539" s="5">
        <v>0</v>
      </c>
      <c r="L4539" s="6">
        <v>0</v>
      </c>
      <c r="M4539" s="5">
        <v>0</v>
      </c>
      <c r="N4539" s="6">
        <v>0</v>
      </c>
      <c r="O4539" s="5">
        <v>0</v>
      </c>
      <c r="P4539" s="6">
        <v>0</v>
      </c>
      <c r="Q4539" s="5">
        <v>0</v>
      </c>
      <c r="R4539" s="6">
        <v>0</v>
      </c>
      <c r="S4539" s="5">
        <v>0</v>
      </c>
      <c r="T4539" s="6">
        <v>0</v>
      </c>
      <c r="U4539" s="5">
        <v>0</v>
      </c>
      <c r="V4539" s="6">
        <v>0</v>
      </c>
      <c r="W4539" s="5">
        <v>0</v>
      </c>
      <c r="X4539" s="6">
        <v>0</v>
      </c>
      <c r="Y4539" s="5">
        <v>0</v>
      </c>
      <c r="Z4539" s="6">
        <v>0</v>
      </c>
      <c r="AA4539" s="5">
        <v>0</v>
      </c>
      <c r="AB4539" s="6">
        <v>0</v>
      </c>
      <c r="AC4539" s="5">
        <v>0</v>
      </c>
      <c r="AD4539" s="6">
        <v>0</v>
      </c>
      <c r="AE4539" s="5">
        <v>0</v>
      </c>
      <c r="AF4539" s="6">
        <v>0</v>
      </c>
    </row>
    <row r="4540" spans="2:32" x14ac:dyDescent="0.35">
      <c r="B4540" s="1" t="s">
        <v>688</v>
      </c>
      <c r="C4540" s="5">
        <v>0</v>
      </c>
      <c r="D4540" s="6">
        <v>0</v>
      </c>
      <c r="E4540" s="5">
        <v>0</v>
      </c>
      <c r="F4540" s="6">
        <v>0</v>
      </c>
      <c r="G4540" s="5">
        <v>0</v>
      </c>
      <c r="H4540" s="6">
        <v>0</v>
      </c>
      <c r="I4540" s="5">
        <v>0</v>
      </c>
      <c r="J4540" s="6">
        <v>0</v>
      </c>
      <c r="K4540" s="5">
        <v>0</v>
      </c>
      <c r="L4540" s="6">
        <v>0</v>
      </c>
      <c r="M4540" s="5">
        <v>0</v>
      </c>
      <c r="N4540" s="6">
        <v>0</v>
      </c>
      <c r="O4540" s="5">
        <v>0</v>
      </c>
      <c r="P4540" s="6">
        <v>0</v>
      </c>
      <c r="Q4540" s="5">
        <v>0</v>
      </c>
      <c r="R4540" s="6">
        <v>0</v>
      </c>
      <c r="S4540" s="5">
        <v>0</v>
      </c>
      <c r="T4540" s="6">
        <v>0</v>
      </c>
      <c r="U4540" s="5">
        <v>0</v>
      </c>
      <c r="V4540" s="6">
        <v>0</v>
      </c>
      <c r="W4540" s="5">
        <v>0</v>
      </c>
      <c r="X4540" s="6">
        <v>0</v>
      </c>
      <c r="Y4540" s="5">
        <v>0</v>
      </c>
      <c r="Z4540" s="6">
        <v>0</v>
      </c>
      <c r="AA4540" s="5">
        <v>0</v>
      </c>
      <c r="AB4540" s="6">
        <v>0</v>
      </c>
      <c r="AC4540" s="5">
        <v>0</v>
      </c>
      <c r="AD4540" s="6">
        <v>0</v>
      </c>
      <c r="AE4540" s="5">
        <v>0</v>
      </c>
      <c r="AF4540" s="6">
        <v>0</v>
      </c>
    </row>
    <row r="4541" spans="2:32" x14ac:dyDescent="0.35">
      <c r="B4541" s="1" t="s">
        <v>689</v>
      </c>
      <c r="C4541" s="5">
        <v>1.5200000000000001E-3</v>
      </c>
      <c r="D4541" s="6">
        <v>0.85099999999999998</v>
      </c>
      <c r="E4541" s="5">
        <v>0</v>
      </c>
      <c r="F4541" s="6">
        <v>0</v>
      </c>
      <c r="G4541" s="5">
        <v>0</v>
      </c>
      <c r="H4541" s="6">
        <v>0</v>
      </c>
      <c r="I4541" s="5">
        <v>0</v>
      </c>
      <c r="J4541" s="6">
        <v>0</v>
      </c>
      <c r="K4541" s="5">
        <v>0</v>
      </c>
      <c r="L4541" s="6">
        <v>0</v>
      </c>
      <c r="M4541" s="5">
        <v>0</v>
      </c>
      <c r="N4541" s="6">
        <v>0</v>
      </c>
      <c r="O4541" s="5">
        <v>0</v>
      </c>
      <c r="P4541" s="6">
        <v>0</v>
      </c>
      <c r="Q4541" s="5">
        <v>0</v>
      </c>
      <c r="R4541" s="6">
        <v>0</v>
      </c>
      <c r="S4541" s="5">
        <v>0</v>
      </c>
      <c r="T4541" s="6">
        <v>0</v>
      </c>
      <c r="U4541" s="5">
        <v>0</v>
      </c>
      <c r="V4541" s="6">
        <v>0</v>
      </c>
      <c r="W4541" s="5">
        <v>0</v>
      </c>
      <c r="X4541" s="6">
        <v>0</v>
      </c>
      <c r="Y4541" s="5">
        <v>0</v>
      </c>
      <c r="Z4541" s="6">
        <v>0</v>
      </c>
      <c r="AA4541" s="5">
        <v>0</v>
      </c>
      <c r="AB4541" s="6">
        <v>0</v>
      </c>
      <c r="AC4541" s="5">
        <v>8.3000000000000001E-3</v>
      </c>
      <c r="AD4541" s="6">
        <v>0.85099999999999998</v>
      </c>
      <c r="AE4541" s="5">
        <v>0</v>
      </c>
      <c r="AF4541" s="6">
        <v>0</v>
      </c>
    </row>
    <row r="4542" spans="2:32" x14ac:dyDescent="0.35">
      <c r="B4542" s="1" t="s">
        <v>690</v>
      </c>
      <c r="C4542" s="5">
        <v>0</v>
      </c>
      <c r="D4542" s="6">
        <v>0</v>
      </c>
      <c r="E4542" s="5">
        <v>0</v>
      </c>
      <c r="F4542" s="6">
        <v>0</v>
      </c>
      <c r="G4542" s="5">
        <v>0</v>
      </c>
      <c r="H4542" s="6">
        <v>0</v>
      </c>
      <c r="I4542" s="5">
        <v>0</v>
      </c>
      <c r="J4542" s="6">
        <v>0</v>
      </c>
      <c r="K4542" s="5">
        <v>0</v>
      </c>
      <c r="L4542" s="6">
        <v>0</v>
      </c>
      <c r="M4542" s="5">
        <v>0</v>
      </c>
      <c r="N4542" s="6">
        <v>0</v>
      </c>
      <c r="O4542" s="5">
        <v>0</v>
      </c>
      <c r="P4542" s="6">
        <v>0</v>
      </c>
      <c r="Q4542" s="5">
        <v>0</v>
      </c>
      <c r="R4542" s="6">
        <v>0</v>
      </c>
      <c r="S4542" s="5">
        <v>0</v>
      </c>
      <c r="T4542" s="6">
        <v>0</v>
      </c>
      <c r="U4542" s="5">
        <v>0</v>
      </c>
      <c r="V4542" s="6">
        <v>0</v>
      </c>
      <c r="W4542" s="5">
        <v>0</v>
      </c>
      <c r="X4542" s="6">
        <v>0</v>
      </c>
      <c r="Y4542" s="5">
        <v>0</v>
      </c>
      <c r="Z4542" s="6">
        <v>0</v>
      </c>
      <c r="AA4542" s="5">
        <v>0</v>
      </c>
      <c r="AB4542" s="6">
        <v>0</v>
      </c>
      <c r="AC4542" s="5">
        <v>0</v>
      </c>
      <c r="AD4542" s="6">
        <v>0</v>
      </c>
      <c r="AE4542" s="5">
        <v>0</v>
      </c>
      <c r="AF4542" s="6">
        <v>0</v>
      </c>
    </row>
    <row r="4543" spans="2:32" x14ac:dyDescent="0.35">
      <c r="B4543" s="1" t="s">
        <v>691</v>
      </c>
      <c r="C4543" s="5">
        <v>0</v>
      </c>
      <c r="D4543" s="6">
        <v>0</v>
      </c>
      <c r="E4543" s="5">
        <v>0</v>
      </c>
      <c r="F4543" s="6">
        <v>0</v>
      </c>
      <c r="G4543" s="5">
        <v>0</v>
      </c>
      <c r="H4543" s="6">
        <v>0</v>
      </c>
      <c r="I4543" s="5">
        <v>0</v>
      </c>
      <c r="J4543" s="6">
        <v>0</v>
      </c>
      <c r="K4543" s="5">
        <v>0</v>
      </c>
      <c r="L4543" s="6">
        <v>0</v>
      </c>
      <c r="M4543" s="5">
        <v>0</v>
      </c>
      <c r="N4543" s="6">
        <v>0</v>
      </c>
      <c r="O4543" s="5">
        <v>0</v>
      </c>
      <c r="P4543" s="6">
        <v>0</v>
      </c>
      <c r="Q4543" s="5">
        <v>0</v>
      </c>
      <c r="R4543" s="6">
        <v>0</v>
      </c>
      <c r="S4543" s="5">
        <v>0</v>
      </c>
      <c r="T4543" s="6">
        <v>0</v>
      </c>
      <c r="U4543" s="5">
        <v>0</v>
      </c>
      <c r="V4543" s="6">
        <v>0</v>
      </c>
      <c r="W4543" s="5">
        <v>0</v>
      </c>
      <c r="X4543" s="6">
        <v>0</v>
      </c>
      <c r="Y4543" s="5">
        <v>0</v>
      </c>
      <c r="Z4543" s="6">
        <v>0</v>
      </c>
      <c r="AA4543" s="5">
        <v>0</v>
      </c>
      <c r="AB4543" s="6">
        <v>0</v>
      </c>
      <c r="AC4543" s="5">
        <v>0</v>
      </c>
      <c r="AD4543" s="6">
        <v>0</v>
      </c>
      <c r="AE4543" s="5">
        <v>0</v>
      </c>
      <c r="AF4543" s="6">
        <v>0</v>
      </c>
    </row>
    <row r="4544" spans="2:32" x14ac:dyDescent="0.35">
      <c r="B4544" s="1" t="s">
        <v>692</v>
      </c>
      <c r="C4544" s="5">
        <v>3.0400000000000002E-3</v>
      </c>
      <c r="D4544" s="6">
        <v>1.702</v>
      </c>
      <c r="E4544" s="5">
        <v>0</v>
      </c>
      <c r="F4544" s="6">
        <v>0</v>
      </c>
      <c r="G4544" s="5">
        <v>0</v>
      </c>
      <c r="H4544" s="6">
        <v>0</v>
      </c>
      <c r="I4544" s="5">
        <v>0</v>
      </c>
      <c r="J4544" s="6">
        <v>0</v>
      </c>
      <c r="K4544" s="5">
        <v>0</v>
      </c>
      <c r="L4544" s="6">
        <v>0</v>
      </c>
      <c r="M4544" s="5">
        <v>0</v>
      </c>
      <c r="N4544" s="6">
        <v>0</v>
      </c>
      <c r="O4544" s="5">
        <v>0</v>
      </c>
      <c r="P4544" s="6">
        <v>0</v>
      </c>
      <c r="Q4544" s="5">
        <v>0</v>
      </c>
      <c r="R4544" s="6">
        <v>0</v>
      </c>
      <c r="S4544" s="5">
        <v>0</v>
      </c>
      <c r="T4544" s="6">
        <v>0</v>
      </c>
      <c r="U4544" s="5">
        <v>0</v>
      </c>
      <c r="V4544" s="6">
        <v>0</v>
      </c>
      <c r="W4544" s="5">
        <v>0</v>
      </c>
      <c r="X4544" s="6">
        <v>0</v>
      </c>
      <c r="Y4544" s="5">
        <v>0</v>
      </c>
      <c r="Z4544" s="6">
        <v>0</v>
      </c>
      <c r="AA4544" s="5">
        <v>0</v>
      </c>
      <c r="AB4544" s="6">
        <v>0</v>
      </c>
      <c r="AC4544" s="5">
        <v>1.66E-2</v>
      </c>
      <c r="AD4544" s="6">
        <v>1.702</v>
      </c>
      <c r="AE4544" s="5">
        <v>0</v>
      </c>
      <c r="AF4544" s="6">
        <v>0</v>
      </c>
    </row>
    <row r="4545" spans="2:32" x14ac:dyDescent="0.35">
      <c r="B4545" s="2" t="s">
        <v>14</v>
      </c>
    </row>
    <row r="4546" spans="2:32" x14ac:dyDescent="0.35">
      <c r="B4546" s="1" t="s">
        <v>214</v>
      </c>
      <c r="C4546" s="5">
        <v>0</v>
      </c>
      <c r="D4546" s="6">
        <v>0</v>
      </c>
      <c r="E4546" s="5">
        <v>0</v>
      </c>
      <c r="F4546" s="6">
        <v>0</v>
      </c>
      <c r="G4546" s="5">
        <v>0</v>
      </c>
      <c r="H4546" s="6">
        <v>0</v>
      </c>
      <c r="I4546" s="5">
        <v>0</v>
      </c>
      <c r="J4546" s="6">
        <v>0</v>
      </c>
      <c r="K4546" s="5">
        <v>0</v>
      </c>
      <c r="L4546" s="6">
        <v>0</v>
      </c>
      <c r="M4546" s="5">
        <v>0</v>
      </c>
      <c r="N4546" s="6">
        <v>0</v>
      </c>
      <c r="O4546" s="5">
        <v>0</v>
      </c>
      <c r="P4546" s="6">
        <v>0</v>
      </c>
      <c r="Q4546" s="5">
        <v>0</v>
      </c>
      <c r="R4546" s="6">
        <v>0</v>
      </c>
      <c r="S4546" s="5">
        <v>0</v>
      </c>
      <c r="T4546" s="6">
        <v>0</v>
      </c>
      <c r="U4546" s="5">
        <v>0</v>
      </c>
      <c r="V4546" s="6">
        <v>0</v>
      </c>
      <c r="W4546" s="5">
        <v>0</v>
      </c>
      <c r="X4546" s="6">
        <v>0</v>
      </c>
      <c r="Y4546" s="5">
        <v>0</v>
      </c>
      <c r="Z4546" s="6">
        <v>0</v>
      </c>
      <c r="AA4546" s="5">
        <v>0</v>
      </c>
      <c r="AB4546" s="6">
        <v>0</v>
      </c>
      <c r="AC4546" s="5">
        <v>0</v>
      </c>
      <c r="AD4546" s="6">
        <v>0</v>
      </c>
      <c r="AE4546" s="5">
        <v>0</v>
      </c>
      <c r="AF4546" s="6">
        <v>0</v>
      </c>
    </row>
    <row r="4547" spans="2:32" x14ac:dyDescent="0.35">
      <c r="B4547" s="1" t="s">
        <v>693</v>
      </c>
      <c r="C4547" s="5">
        <v>0</v>
      </c>
      <c r="D4547" s="6">
        <v>0</v>
      </c>
      <c r="E4547" s="5">
        <v>0</v>
      </c>
      <c r="F4547" s="6">
        <v>0</v>
      </c>
      <c r="G4547" s="5">
        <v>0</v>
      </c>
      <c r="H4547" s="6">
        <v>0</v>
      </c>
      <c r="I4547" s="5">
        <v>0</v>
      </c>
      <c r="J4547" s="6">
        <v>0</v>
      </c>
      <c r="K4547" s="5">
        <v>0</v>
      </c>
      <c r="L4547" s="6">
        <v>0</v>
      </c>
      <c r="M4547" s="5">
        <v>0</v>
      </c>
      <c r="N4547" s="6">
        <v>0</v>
      </c>
      <c r="O4547" s="5">
        <v>0</v>
      </c>
      <c r="P4547" s="6">
        <v>0</v>
      </c>
      <c r="Q4547" s="5">
        <v>0</v>
      </c>
      <c r="R4547" s="6">
        <v>0</v>
      </c>
      <c r="S4547" s="5">
        <v>0</v>
      </c>
      <c r="T4547" s="6">
        <v>0</v>
      </c>
      <c r="U4547" s="5">
        <v>0</v>
      </c>
      <c r="V4547" s="6">
        <v>0</v>
      </c>
      <c r="W4547" s="5">
        <v>0</v>
      </c>
      <c r="X4547" s="6">
        <v>0</v>
      </c>
      <c r="Y4547" s="5">
        <v>0</v>
      </c>
      <c r="Z4547" s="6">
        <v>0</v>
      </c>
      <c r="AA4547" s="5">
        <v>0</v>
      </c>
      <c r="AB4547" s="6">
        <v>0</v>
      </c>
      <c r="AC4547" s="5">
        <v>0</v>
      </c>
      <c r="AD4547" s="6">
        <v>0</v>
      </c>
      <c r="AE4547" s="5">
        <v>0</v>
      </c>
      <c r="AF4547" s="6">
        <v>0</v>
      </c>
    </row>
    <row r="4548" spans="2:32" x14ac:dyDescent="0.35">
      <c r="B4548" s="1" t="s">
        <v>694</v>
      </c>
      <c r="C4548" s="5">
        <v>3.1980000000000001E-2</v>
      </c>
      <c r="D4548" s="6">
        <v>17.902000000000001</v>
      </c>
      <c r="E4548" s="5">
        <v>0</v>
      </c>
      <c r="F4548" s="6">
        <v>0</v>
      </c>
      <c r="G4548" s="5">
        <v>0</v>
      </c>
      <c r="H4548" s="6">
        <v>0</v>
      </c>
      <c r="I4548" s="5">
        <v>0</v>
      </c>
      <c r="J4548" s="6">
        <v>0</v>
      </c>
      <c r="K4548" s="5">
        <v>0</v>
      </c>
      <c r="L4548" s="6">
        <v>0</v>
      </c>
      <c r="M4548" s="5">
        <v>0</v>
      </c>
      <c r="N4548" s="6">
        <v>0</v>
      </c>
      <c r="O4548" s="5">
        <v>0</v>
      </c>
      <c r="P4548" s="6">
        <v>0</v>
      </c>
      <c r="Q4548" s="5">
        <v>0</v>
      </c>
      <c r="R4548" s="6">
        <v>0</v>
      </c>
      <c r="S4548" s="5">
        <v>3.8859999999999999E-2</v>
      </c>
      <c r="T4548" s="6">
        <v>2.8660000000000001</v>
      </c>
      <c r="U4548" s="5">
        <v>0</v>
      </c>
      <c r="V4548" s="6">
        <v>0</v>
      </c>
      <c r="W4548" s="5">
        <v>0</v>
      </c>
      <c r="X4548" s="6">
        <v>0</v>
      </c>
      <c r="Y4548" s="5">
        <v>0</v>
      </c>
      <c r="Z4548" s="6">
        <v>0</v>
      </c>
      <c r="AA4548" s="5">
        <v>0</v>
      </c>
      <c r="AB4548" s="6">
        <v>0</v>
      </c>
      <c r="AC4548" s="5">
        <v>0</v>
      </c>
      <c r="AD4548" s="6">
        <v>0</v>
      </c>
      <c r="AE4548" s="5">
        <v>0.27815000000000001</v>
      </c>
      <c r="AF4548" s="6">
        <v>15.037000000000001</v>
      </c>
    </row>
    <row r="4549" spans="2:32" x14ac:dyDescent="0.35">
      <c r="B4549" s="1" t="s">
        <v>695</v>
      </c>
      <c r="C4549" s="5">
        <v>0</v>
      </c>
      <c r="D4549" s="6">
        <v>0</v>
      </c>
      <c r="E4549" s="5">
        <v>0</v>
      </c>
      <c r="F4549" s="6">
        <v>0</v>
      </c>
      <c r="G4549" s="5">
        <v>0</v>
      </c>
      <c r="H4549" s="6">
        <v>0</v>
      </c>
      <c r="I4549" s="5">
        <v>0</v>
      </c>
      <c r="J4549" s="6">
        <v>0</v>
      </c>
      <c r="K4549" s="5">
        <v>0</v>
      </c>
      <c r="L4549" s="6">
        <v>0</v>
      </c>
      <c r="M4549" s="5">
        <v>0</v>
      </c>
      <c r="N4549" s="6">
        <v>0</v>
      </c>
      <c r="O4549" s="5">
        <v>0</v>
      </c>
      <c r="P4549" s="6">
        <v>0</v>
      </c>
      <c r="Q4549" s="5">
        <v>0</v>
      </c>
      <c r="R4549" s="6">
        <v>0</v>
      </c>
      <c r="S4549" s="5">
        <v>0</v>
      </c>
      <c r="T4549" s="6">
        <v>0</v>
      </c>
      <c r="U4549" s="5">
        <v>0</v>
      </c>
      <c r="V4549" s="6">
        <v>0</v>
      </c>
      <c r="W4549" s="5">
        <v>0</v>
      </c>
      <c r="X4549" s="6">
        <v>0</v>
      </c>
      <c r="Y4549" s="5">
        <v>0</v>
      </c>
      <c r="Z4549" s="6">
        <v>0</v>
      </c>
      <c r="AA4549" s="5">
        <v>0</v>
      </c>
      <c r="AB4549" s="6">
        <v>0</v>
      </c>
      <c r="AC4549" s="5">
        <v>0</v>
      </c>
      <c r="AD4549" s="6">
        <v>0</v>
      </c>
      <c r="AE4549" s="5">
        <v>0</v>
      </c>
      <c r="AF4549" s="6">
        <v>0</v>
      </c>
    </row>
    <row r="4550" spans="2:32" x14ac:dyDescent="0.35">
      <c r="B4550" s="1" t="s">
        <v>696</v>
      </c>
      <c r="C4550" s="5">
        <v>0</v>
      </c>
      <c r="D4550" s="6">
        <v>0</v>
      </c>
      <c r="E4550" s="5">
        <v>0</v>
      </c>
      <c r="F4550" s="6">
        <v>0</v>
      </c>
      <c r="G4550" s="5">
        <v>0</v>
      </c>
      <c r="H4550" s="6">
        <v>0</v>
      </c>
      <c r="I4550" s="5">
        <v>0</v>
      </c>
      <c r="J4550" s="6">
        <v>0</v>
      </c>
      <c r="K4550" s="5">
        <v>0</v>
      </c>
      <c r="L4550" s="6">
        <v>0</v>
      </c>
      <c r="M4550" s="5">
        <v>0</v>
      </c>
      <c r="N4550" s="6">
        <v>0</v>
      </c>
      <c r="O4550" s="5">
        <v>0</v>
      </c>
      <c r="P4550" s="6">
        <v>0</v>
      </c>
      <c r="Q4550" s="5">
        <v>0</v>
      </c>
      <c r="R4550" s="6">
        <v>0</v>
      </c>
      <c r="S4550" s="5">
        <v>0</v>
      </c>
      <c r="T4550" s="6">
        <v>0</v>
      </c>
      <c r="U4550" s="5">
        <v>0</v>
      </c>
      <c r="V4550" s="6">
        <v>0</v>
      </c>
      <c r="W4550" s="5">
        <v>0</v>
      </c>
      <c r="X4550" s="6">
        <v>0</v>
      </c>
      <c r="Y4550" s="5">
        <v>0</v>
      </c>
      <c r="Z4550" s="6">
        <v>0</v>
      </c>
      <c r="AA4550" s="5">
        <v>0</v>
      </c>
      <c r="AB4550" s="6">
        <v>0</v>
      </c>
      <c r="AC4550" s="5">
        <v>0</v>
      </c>
      <c r="AD4550" s="6">
        <v>0</v>
      </c>
      <c r="AE4550" s="5">
        <v>0</v>
      </c>
      <c r="AF4550" s="6">
        <v>0</v>
      </c>
    </row>
    <row r="4551" spans="2:32" x14ac:dyDescent="0.35">
      <c r="B4551" s="1" t="s">
        <v>697</v>
      </c>
      <c r="C4551" s="5">
        <v>2.4599999999999999E-3</v>
      </c>
      <c r="D4551" s="6">
        <v>1.379</v>
      </c>
      <c r="E4551" s="5">
        <v>0</v>
      </c>
      <c r="F4551" s="6">
        <v>0</v>
      </c>
      <c r="G4551" s="5">
        <v>0</v>
      </c>
      <c r="H4551" s="6">
        <v>0</v>
      </c>
      <c r="I4551" s="5">
        <v>0</v>
      </c>
      <c r="J4551" s="6">
        <v>0</v>
      </c>
      <c r="K4551" s="5">
        <v>0</v>
      </c>
      <c r="L4551" s="6">
        <v>0</v>
      </c>
      <c r="M4551" s="5">
        <v>0</v>
      </c>
      <c r="N4551" s="6">
        <v>0</v>
      </c>
      <c r="O4551" s="5">
        <v>0</v>
      </c>
      <c r="P4551" s="6">
        <v>0</v>
      </c>
      <c r="Q4551" s="5">
        <v>0</v>
      </c>
      <c r="R4551" s="6">
        <v>0</v>
      </c>
      <c r="S4551" s="5">
        <v>1.8700000000000001E-2</v>
      </c>
      <c r="T4551" s="6">
        <v>1.379</v>
      </c>
      <c r="U4551" s="5">
        <v>0</v>
      </c>
      <c r="V4551" s="6">
        <v>0</v>
      </c>
      <c r="W4551" s="5">
        <v>0</v>
      </c>
      <c r="X4551" s="6">
        <v>0</v>
      </c>
      <c r="Y4551" s="5">
        <v>0</v>
      </c>
      <c r="Z4551" s="6">
        <v>0</v>
      </c>
      <c r="AA4551" s="5">
        <v>0</v>
      </c>
      <c r="AB4551" s="6">
        <v>0</v>
      </c>
      <c r="AC4551" s="5">
        <v>0</v>
      </c>
      <c r="AD4551" s="6">
        <v>0</v>
      </c>
      <c r="AE4551" s="5">
        <v>0</v>
      </c>
      <c r="AF4551" s="6">
        <v>0</v>
      </c>
    </row>
    <row r="4552" spans="2:32" x14ac:dyDescent="0.35">
      <c r="B4552" s="1" t="s">
        <v>698</v>
      </c>
      <c r="C4552" s="5">
        <v>9.4800000000000006E-3</v>
      </c>
      <c r="D4552" s="6">
        <v>5.3079999999999998</v>
      </c>
      <c r="E4552" s="5">
        <v>0</v>
      </c>
      <c r="F4552" s="6">
        <v>0</v>
      </c>
      <c r="G4552" s="5">
        <v>0</v>
      </c>
      <c r="H4552" s="6">
        <v>0</v>
      </c>
      <c r="I4552" s="5">
        <v>0</v>
      </c>
      <c r="J4552" s="6">
        <v>0</v>
      </c>
      <c r="K4552" s="5">
        <v>0</v>
      </c>
      <c r="L4552" s="6">
        <v>0</v>
      </c>
      <c r="M4552" s="5">
        <v>0</v>
      </c>
      <c r="N4552" s="6">
        <v>0</v>
      </c>
      <c r="O4552" s="5">
        <v>0</v>
      </c>
      <c r="P4552" s="6">
        <v>0</v>
      </c>
      <c r="Q4552" s="5">
        <v>0</v>
      </c>
      <c r="R4552" s="6">
        <v>0</v>
      </c>
      <c r="S4552" s="5">
        <v>0</v>
      </c>
      <c r="T4552" s="6">
        <v>0</v>
      </c>
      <c r="U4552" s="5">
        <v>0</v>
      </c>
      <c r="V4552" s="6">
        <v>0</v>
      </c>
      <c r="W4552" s="5">
        <v>0</v>
      </c>
      <c r="X4552" s="6">
        <v>0</v>
      </c>
      <c r="Y4552" s="5">
        <v>0</v>
      </c>
      <c r="Z4552" s="6">
        <v>0</v>
      </c>
      <c r="AA4552" s="5">
        <v>0</v>
      </c>
      <c r="AB4552" s="6">
        <v>0</v>
      </c>
      <c r="AC4552" s="5">
        <v>0</v>
      </c>
      <c r="AD4552" s="6">
        <v>0</v>
      </c>
      <c r="AE4552" s="5">
        <v>9.819E-2</v>
      </c>
      <c r="AF4552" s="6">
        <v>5.3079999999999998</v>
      </c>
    </row>
    <row r="4553" spans="2:32" x14ac:dyDescent="0.35">
      <c r="B4553" s="1" t="s">
        <v>221</v>
      </c>
      <c r="C4553" s="5">
        <v>0</v>
      </c>
      <c r="D4553" s="6">
        <v>0</v>
      </c>
      <c r="E4553" s="5">
        <v>0</v>
      </c>
      <c r="F4553" s="6">
        <v>0</v>
      </c>
      <c r="G4553" s="5">
        <v>0</v>
      </c>
      <c r="H4553" s="6">
        <v>0</v>
      </c>
      <c r="I4553" s="5">
        <v>0</v>
      </c>
      <c r="J4553" s="6">
        <v>0</v>
      </c>
      <c r="K4553" s="5">
        <v>0</v>
      </c>
      <c r="L4553" s="6">
        <v>0</v>
      </c>
      <c r="M4553" s="5">
        <v>0</v>
      </c>
      <c r="N4553" s="6">
        <v>0</v>
      </c>
      <c r="O4553" s="5">
        <v>0</v>
      </c>
      <c r="P4553" s="6">
        <v>0</v>
      </c>
      <c r="Q4553" s="5">
        <v>0</v>
      </c>
      <c r="R4553" s="6">
        <v>0</v>
      </c>
      <c r="S4553" s="5">
        <v>0</v>
      </c>
      <c r="T4553" s="6">
        <v>0</v>
      </c>
      <c r="U4553" s="5">
        <v>0</v>
      </c>
      <c r="V4553" s="6">
        <v>0</v>
      </c>
      <c r="W4553" s="5">
        <v>0</v>
      </c>
      <c r="X4553" s="6">
        <v>0</v>
      </c>
      <c r="Y4553" s="5">
        <v>0</v>
      </c>
      <c r="Z4553" s="6">
        <v>0</v>
      </c>
      <c r="AA4553" s="5">
        <v>0</v>
      </c>
      <c r="AB4553" s="6">
        <v>0</v>
      </c>
      <c r="AC4553" s="5">
        <v>0</v>
      </c>
      <c r="AD4553" s="6">
        <v>0</v>
      </c>
      <c r="AE4553" s="5">
        <v>0</v>
      </c>
      <c r="AF4553" s="6">
        <v>0</v>
      </c>
    </row>
    <row r="4554" spans="2:32" x14ac:dyDescent="0.35">
      <c r="B4554" s="1" t="s">
        <v>699</v>
      </c>
      <c r="C4554" s="5">
        <v>0</v>
      </c>
      <c r="D4554" s="6">
        <v>0</v>
      </c>
      <c r="E4554" s="5">
        <v>0</v>
      </c>
      <c r="F4554" s="6">
        <v>0</v>
      </c>
      <c r="G4554" s="5">
        <v>0</v>
      </c>
      <c r="H4554" s="6">
        <v>0</v>
      </c>
      <c r="I4554" s="5">
        <v>0</v>
      </c>
      <c r="J4554" s="6">
        <v>0</v>
      </c>
      <c r="K4554" s="5">
        <v>0</v>
      </c>
      <c r="L4554" s="6">
        <v>0</v>
      </c>
      <c r="M4554" s="5">
        <v>0</v>
      </c>
      <c r="N4554" s="6">
        <v>0</v>
      </c>
      <c r="O4554" s="5">
        <v>0</v>
      </c>
      <c r="P4554" s="6">
        <v>0</v>
      </c>
      <c r="Q4554" s="5">
        <v>0</v>
      </c>
      <c r="R4554" s="6">
        <v>0</v>
      </c>
      <c r="S4554" s="5">
        <v>0</v>
      </c>
      <c r="T4554" s="6">
        <v>0</v>
      </c>
      <c r="U4554" s="5">
        <v>0</v>
      </c>
      <c r="V4554" s="6">
        <v>0</v>
      </c>
      <c r="W4554" s="5">
        <v>0</v>
      </c>
      <c r="X4554" s="6">
        <v>0</v>
      </c>
      <c r="Y4554" s="5">
        <v>0</v>
      </c>
      <c r="Z4554" s="6">
        <v>0</v>
      </c>
      <c r="AA4554" s="5">
        <v>0</v>
      </c>
      <c r="AB4554" s="6">
        <v>0</v>
      </c>
      <c r="AC4554" s="5">
        <v>0</v>
      </c>
      <c r="AD4554" s="6">
        <v>0</v>
      </c>
      <c r="AE4554" s="5">
        <v>0</v>
      </c>
      <c r="AF4554" s="6">
        <v>0</v>
      </c>
    </row>
    <row r="4555" spans="2:32" x14ac:dyDescent="0.35">
      <c r="B4555" s="1" t="s">
        <v>700</v>
      </c>
      <c r="C4555" s="5">
        <v>0</v>
      </c>
      <c r="D4555" s="6">
        <v>0</v>
      </c>
      <c r="E4555" s="5">
        <v>0</v>
      </c>
      <c r="F4555" s="6">
        <v>0</v>
      </c>
      <c r="G4555" s="5">
        <v>0</v>
      </c>
      <c r="H4555" s="6">
        <v>0</v>
      </c>
      <c r="I4555" s="5">
        <v>0</v>
      </c>
      <c r="J4555" s="6">
        <v>0</v>
      </c>
      <c r="K4555" s="5">
        <v>0</v>
      </c>
      <c r="L4555" s="6">
        <v>0</v>
      </c>
      <c r="M4555" s="5">
        <v>0</v>
      </c>
      <c r="N4555" s="6">
        <v>0</v>
      </c>
      <c r="O4555" s="5">
        <v>0</v>
      </c>
      <c r="P4555" s="6">
        <v>0</v>
      </c>
      <c r="Q4555" s="5">
        <v>0</v>
      </c>
      <c r="R4555" s="6">
        <v>0</v>
      </c>
      <c r="S4555" s="5">
        <v>0</v>
      </c>
      <c r="T4555" s="6">
        <v>0</v>
      </c>
      <c r="U4555" s="5">
        <v>0</v>
      </c>
      <c r="V4555" s="6">
        <v>0</v>
      </c>
      <c r="W4555" s="5">
        <v>0</v>
      </c>
      <c r="X4555" s="6">
        <v>0</v>
      </c>
      <c r="Y4555" s="5">
        <v>0</v>
      </c>
      <c r="Z4555" s="6">
        <v>0</v>
      </c>
      <c r="AA4555" s="5">
        <v>0</v>
      </c>
      <c r="AB4555" s="6">
        <v>0</v>
      </c>
      <c r="AC4555" s="5">
        <v>0</v>
      </c>
      <c r="AD4555" s="6">
        <v>0</v>
      </c>
      <c r="AE4555" s="5">
        <v>0</v>
      </c>
      <c r="AF4555" s="6">
        <v>0</v>
      </c>
    </row>
    <row r="4556" spans="2:32" x14ac:dyDescent="0.35">
      <c r="B4556" s="1" t="s">
        <v>227</v>
      </c>
      <c r="C4556" s="5">
        <v>0</v>
      </c>
      <c r="D4556" s="6">
        <v>0</v>
      </c>
      <c r="E4556" s="5">
        <v>0</v>
      </c>
      <c r="F4556" s="6">
        <v>0</v>
      </c>
      <c r="G4556" s="5">
        <v>0</v>
      </c>
      <c r="H4556" s="6">
        <v>0</v>
      </c>
      <c r="I4556" s="5">
        <v>0</v>
      </c>
      <c r="J4556" s="6">
        <v>0</v>
      </c>
      <c r="K4556" s="5">
        <v>0</v>
      </c>
      <c r="L4556" s="6">
        <v>0</v>
      </c>
      <c r="M4556" s="5">
        <v>0</v>
      </c>
      <c r="N4556" s="6">
        <v>0</v>
      </c>
      <c r="O4556" s="5">
        <v>0</v>
      </c>
      <c r="P4556" s="6">
        <v>0</v>
      </c>
      <c r="Q4556" s="5">
        <v>0</v>
      </c>
      <c r="R4556" s="6">
        <v>0</v>
      </c>
      <c r="S4556" s="5">
        <v>0</v>
      </c>
      <c r="T4556" s="6">
        <v>0</v>
      </c>
      <c r="U4556" s="5">
        <v>0</v>
      </c>
      <c r="V4556" s="6">
        <v>0</v>
      </c>
      <c r="W4556" s="5">
        <v>0</v>
      </c>
      <c r="X4556" s="6">
        <v>0</v>
      </c>
      <c r="Y4556" s="5">
        <v>0</v>
      </c>
      <c r="Z4556" s="6">
        <v>0</v>
      </c>
      <c r="AA4556" s="5">
        <v>0</v>
      </c>
      <c r="AB4556" s="6">
        <v>0</v>
      </c>
      <c r="AC4556" s="5">
        <v>0</v>
      </c>
      <c r="AD4556" s="6">
        <v>0</v>
      </c>
      <c r="AE4556" s="5">
        <v>0</v>
      </c>
      <c r="AF4556" s="6">
        <v>0</v>
      </c>
    </row>
    <row r="4557" spans="2:32" x14ac:dyDescent="0.35">
      <c r="B4557" s="1" t="s">
        <v>701</v>
      </c>
      <c r="C4557" s="5">
        <v>0</v>
      </c>
      <c r="D4557" s="6">
        <v>0</v>
      </c>
      <c r="E4557" s="5">
        <v>0</v>
      </c>
      <c r="F4557" s="6">
        <v>0</v>
      </c>
      <c r="G4557" s="5">
        <v>0</v>
      </c>
      <c r="H4557" s="6">
        <v>0</v>
      </c>
      <c r="I4557" s="5">
        <v>0</v>
      </c>
      <c r="J4557" s="6">
        <v>0</v>
      </c>
      <c r="K4557" s="5">
        <v>0</v>
      </c>
      <c r="L4557" s="6">
        <v>0</v>
      </c>
      <c r="M4557" s="5">
        <v>0</v>
      </c>
      <c r="N4557" s="6">
        <v>0</v>
      </c>
      <c r="O4557" s="5">
        <v>0</v>
      </c>
      <c r="P4557" s="6">
        <v>0</v>
      </c>
      <c r="Q4557" s="5">
        <v>0</v>
      </c>
      <c r="R4557" s="6">
        <v>0</v>
      </c>
      <c r="S4557" s="5">
        <v>0</v>
      </c>
      <c r="T4557" s="6">
        <v>0</v>
      </c>
      <c r="U4557" s="5">
        <v>0</v>
      </c>
      <c r="V4557" s="6">
        <v>0</v>
      </c>
      <c r="W4557" s="5">
        <v>0</v>
      </c>
      <c r="X4557" s="6">
        <v>0</v>
      </c>
      <c r="Y4557" s="5">
        <v>0</v>
      </c>
      <c r="Z4557" s="6">
        <v>0</v>
      </c>
      <c r="AA4557" s="5">
        <v>0</v>
      </c>
      <c r="AB4557" s="6">
        <v>0</v>
      </c>
      <c r="AC4557" s="5">
        <v>0</v>
      </c>
      <c r="AD4557" s="6">
        <v>0</v>
      </c>
      <c r="AE4557" s="5">
        <v>0</v>
      </c>
      <c r="AF4557" s="6">
        <v>0</v>
      </c>
    </row>
    <row r="4558" spans="2:32" x14ac:dyDescent="0.35">
      <c r="B4558" s="1" t="s">
        <v>232</v>
      </c>
      <c r="C4558" s="5">
        <v>0</v>
      </c>
      <c r="D4558" s="6">
        <v>0</v>
      </c>
      <c r="E4558" s="5">
        <v>0</v>
      </c>
      <c r="F4558" s="6">
        <v>0</v>
      </c>
      <c r="G4558" s="5">
        <v>0</v>
      </c>
      <c r="H4558" s="6">
        <v>0</v>
      </c>
      <c r="I4558" s="5">
        <v>0</v>
      </c>
      <c r="J4558" s="6">
        <v>0</v>
      </c>
      <c r="K4558" s="5">
        <v>0</v>
      </c>
      <c r="L4558" s="6">
        <v>0</v>
      </c>
      <c r="M4558" s="5">
        <v>0</v>
      </c>
      <c r="N4558" s="6">
        <v>0</v>
      </c>
      <c r="O4558" s="5">
        <v>0</v>
      </c>
      <c r="P4558" s="6">
        <v>0</v>
      </c>
      <c r="Q4558" s="5">
        <v>0</v>
      </c>
      <c r="R4558" s="6">
        <v>0</v>
      </c>
      <c r="S4558" s="5">
        <v>0</v>
      </c>
      <c r="T4558" s="6">
        <v>0</v>
      </c>
      <c r="U4558" s="5">
        <v>0</v>
      </c>
      <c r="V4558" s="6">
        <v>0</v>
      </c>
      <c r="W4558" s="5">
        <v>0</v>
      </c>
      <c r="X4558" s="6">
        <v>0</v>
      </c>
      <c r="Y4558" s="5">
        <v>0</v>
      </c>
      <c r="Z4558" s="6">
        <v>0</v>
      </c>
      <c r="AA4558" s="5">
        <v>0</v>
      </c>
      <c r="AB4558" s="6">
        <v>0</v>
      </c>
      <c r="AC4558" s="5">
        <v>0</v>
      </c>
      <c r="AD4558" s="6">
        <v>0</v>
      </c>
      <c r="AE4558" s="5">
        <v>0</v>
      </c>
      <c r="AF4558" s="6">
        <v>0</v>
      </c>
    </row>
    <row r="4559" spans="2:32" x14ac:dyDescent="0.35">
      <c r="B4559" s="1" t="s">
        <v>702</v>
      </c>
      <c r="C4559" s="5">
        <v>0</v>
      </c>
      <c r="D4559" s="6">
        <v>0</v>
      </c>
      <c r="E4559" s="5">
        <v>0</v>
      </c>
      <c r="F4559" s="6">
        <v>0</v>
      </c>
      <c r="G4559" s="5">
        <v>0</v>
      </c>
      <c r="H4559" s="6">
        <v>0</v>
      </c>
      <c r="I4559" s="5">
        <v>0</v>
      </c>
      <c r="J4559" s="6">
        <v>0</v>
      </c>
      <c r="K4559" s="5">
        <v>0</v>
      </c>
      <c r="L4559" s="6">
        <v>0</v>
      </c>
      <c r="M4559" s="5">
        <v>0</v>
      </c>
      <c r="N4559" s="6">
        <v>0</v>
      </c>
      <c r="O4559" s="5">
        <v>0</v>
      </c>
      <c r="P4559" s="6">
        <v>0</v>
      </c>
      <c r="Q4559" s="5">
        <v>0</v>
      </c>
      <c r="R4559" s="6">
        <v>0</v>
      </c>
      <c r="S4559" s="5">
        <v>0</v>
      </c>
      <c r="T4559" s="6">
        <v>0</v>
      </c>
      <c r="U4559" s="5">
        <v>0</v>
      </c>
      <c r="V4559" s="6">
        <v>0</v>
      </c>
      <c r="W4559" s="5">
        <v>0</v>
      </c>
      <c r="X4559" s="6">
        <v>0</v>
      </c>
      <c r="Y4559" s="5">
        <v>0</v>
      </c>
      <c r="Z4559" s="6">
        <v>0</v>
      </c>
      <c r="AA4559" s="5">
        <v>0</v>
      </c>
      <c r="AB4559" s="6">
        <v>0</v>
      </c>
      <c r="AC4559" s="5">
        <v>0</v>
      </c>
      <c r="AD4559" s="6">
        <v>0</v>
      </c>
      <c r="AE4559" s="5">
        <v>0</v>
      </c>
      <c r="AF4559" s="6">
        <v>0</v>
      </c>
    </row>
    <row r="4560" spans="2:32" x14ac:dyDescent="0.35">
      <c r="B4560" s="2" t="s">
        <v>233</v>
      </c>
    </row>
    <row r="4561" spans="2:32" x14ac:dyDescent="0.35">
      <c r="B4561" s="1" t="s">
        <v>703</v>
      </c>
      <c r="C4561" s="5">
        <v>0</v>
      </c>
      <c r="D4561" s="6">
        <v>0</v>
      </c>
      <c r="E4561" s="5">
        <v>0</v>
      </c>
      <c r="F4561" s="6">
        <v>0</v>
      </c>
      <c r="G4561" s="5">
        <v>0</v>
      </c>
      <c r="H4561" s="6">
        <v>0</v>
      </c>
      <c r="I4561" s="5">
        <v>0</v>
      </c>
      <c r="J4561" s="6">
        <v>0</v>
      </c>
      <c r="K4561" s="5">
        <v>0</v>
      </c>
      <c r="L4561" s="6">
        <v>0</v>
      </c>
      <c r="M4561" s="5">
        <v>0</v>
      </c>
      <c r="N4561" s="6">
        <v>0</v>
      </c>
      <c r="O4561" s="5">
        <v>0</v>
      </c>
      <c r="P4561" s="6">
        <v>0</v>
      </c>
      <c r="Q4561" s="5">
        <v>0</v>
      </c>
      <c r="R4561" s="6">
        <v>0</v>
      </c>
      <c r="S4561" s="5">
        <v>0</v>
      </c>
      <c r="T4561" s="6">
        <v>0</v>
      </c>
      <c r="U4561" s="5">
        <v>0</v>
      </c>
      <c r="V4561" s="6">
        <v>0</v>
      </c>
      <c r="W4561" s="5">
        <v>0</v>
      </c>
      <c r="X4561" s="6">
        <v>0</v>
      </c>
      <c r="Y4561" s="5">
        <v>0</v>
      </c>
      <c r="Z4561" s="6">
        <v>0</v>
      </c>
      <c r="AA4561" s="5">
        <v>0</v>
      </c>
      <c r="AB4561" s="6">
        <v>0</v>
      </c>
      <c r="AC4561" s="5">
        <v>0</v>
      </c>
      <c r="AD4561" s="6">
        <v>0</v>
      </c>
      <c r="AE4561" s="5">
        <v>0</v>
      </c>
      <c r="AF4561" s="6">
        <v>0</v>
      </c>
    </row>
    <row r="4562" spans="2:32" x14ac:dyDescent="0.35">
      <c r="B4562" s="1" t="s">
        <v>704</v>
      </c>
      <c r="C4562" s="5">
        <v>0</v>
      </c>
      <c r="D4562" s="6">
        <v>0</v>
      </c>
      <c r="E4562" s="5">
        <v>0</v>
      </c>
      <c r="F4562" s="6">
        <v>0</v>
      </c>
      <c r="G4562" s="5">
        <v>0</v>
      </c>
      <c r="H4562" s="6">
        <v>0</v>
      </c>
      <c r="I4562" s="5">
        <v>0</v>
      </c>
      <c r="J4562" s="6">
        <v>0</v>
      </c>
      <c r="K4562" s="5">
        <v>0</v>
      </c>
      <c r="L4562" s="6">
        <v>0</v>
      </c>
      <c r="M4562" s="5">
        <v>0</v>
      </c>
      <c r="N4562" s="6">
        <v>0</v>
      </c>
      <c r="O4562" s="5">
        <v>0</v>
      </c>
      <c r="P4562" s="6">
        <v>0</v>
      </c>
      <c r="Q4562" s="5">
        <v>0</v>
      </c>
      <c r="R4562" s="6">
        <v>0</v>
      </c>
      <c r="S4562" s="5">
        <v>0</v>
      </c>
      <c r="T4562" s="6">
        <v>0</v>
      </c>
      <c r="U4562" s="5">
        <v>0</v>
      </c>
      <c r="V4562" s="6">
        <v>0</v>
      </c>
      <c r="W4562" s="5">
        <v>0</v>
      </c>
      <c r="X4562" s="6">
        <v>0</v>
      </c>
      <c r="Y4562" s="5">
        <v>0</v>
      </c>
      <c r="Z4562" s="6">
        <v>0</v>
      </c>
      <c r="AA4562" s="5">
        <v>0</v>
      </c>
      <c r="AB4562" s="6">
        <v>0</v>
      </c>
      <c r="AC4562" s="5">
        <v>0</v>
      </c>
      <c r="AD4562" s="6">
        <v>0</v>
      </c>
      <c r="AE4562" s="5">
        <v>0</v>
      </c>
      <c r="AF4562" s="6">
        <v>0</v>
      </c>
    </row>
    <row r="4563" spans="2:32" x14ac:dyDescent="0.35">
      <c r="B4563" s="1" t="s">
        <v>234</v>
      </c>
      <c r="C4563" s="5">
        <v>0</v>
      </c>
      <c r="D4563" s="6">
        <v>0</v>
      </c>
      <c r="E4563" s="5">
        <v>0</v>
      </c>
      <c r="F4563" s="6">
        <v>0</v>
      </c>
      <c r="G4563" s="5">
        <v>0</v>
      </c>
      <c r="H4563" s="6">
        <v>0</v>
      </c>
      <c r="I4563" s="5">
        <v>0</v>
      </c>
      <c r="J4563" s="6">
        <v>0</v>
      </c>
      <c r="K4563" s="5">
        <v>0</v>
      </c>
      <c r="L4563" s="6">
        <v>0</v>
      </c>
      <c r="M4563" s="5">
        <v>0</v>
      </c>
      <c r="N4563" s="6">
        <v>0</v>
      </c>
      <c r="O4563" s="5">
        <v>0</v>
      </c>
      <c r="P4563" s="6">
        <v>0</v>
      </c>
      <c r="Q4563" s="5">
        <v>0</v>
      </c>
      <c r="R4563" s="6">
        <v>0</v>
      </c>
      <c r="S4563" s="5">
        <v>0</v>
      </c>
      <c r="T4563" s="6">
        <v>0</v>
      </c>
      <c r="U4563" s="5">
        <v>0</v>
      </c>
      <c r="V4563" s="6">
        <v>0</v>
      </c>
      <c r="W4563" s="5">
        <v>0</v>
      </c>
      <c r="X4563" s="6">
        <v>0</v>
      </c>
      <c r="Y4563" s="5">
        <v>0</v>
      </c>
      <c r="Z4563" s="6">
        <v>0</v>
      </c>
      <c r="AA4563" s="5">
        <v>0</v>
      </c>
      <c r="AB4563" s="6">
        <v>0</v>
      </c>
      <c r="AC4563" s="5">
        <v>0</v>
      </c>
      <c r="AD4563" s="6">
        <v>0</v>
      </c>
      <c r="AE4563" s="5">
        <v>0</v>
      </c>
      <c r="AF4563" s="6">
        <v>0</v>
      </c>
    </row>
    <row r="4564" spans="2:32" x14ac:dyDescent="0.35">
      <c r="B4564" s="1" t="s">
        <v>235</v>
      </c>
      <c r="C4564" s="5">
        <v>0</v>
      </c>
      <c r="D4564" s="6">
        <v>0</v>
      </c>
      <c r="E4564" s="5">
        <v>0</v>
      </c>
      <c r="F4564" s="6">
        <v>0</v>
      </c>
      <c r="G4564" s="5">
        <v>0</v>
      </c>
      <c r="H4564" s="6">
        <v>0</v>
      </c>
      <c r="I4564" s="5">
        <v>0</v>
      </c>
      <c r="J4564" s="6">
        <v>0</v>
      </c>
      <c r="K4564" s="5">
        <v>0</v>
      </c>
      <c r="L4564" s="6">
        <v>0</v>
      </c>
      <c r="M4564" s="5">
        <v>0</v>
      </c>
      <c r="N4564" s="6">
        <v>0</v>
      </c>
      <c r="O4564" s="5">
        <v>0</v>
      </c>
      <c r="P4564" s="6">
        <v>0</v>
      </c>
      <c r="Q4564" s="5">
        <v>0</v>
      </c>
      <c r="R4564" s="6">
        <v>0</v>
      </c>
      <c r="S4564" s="5">
        <v>0</v>
      </c>
      <c r="T4564" s="6">
        <v>0</v>
      </c>
      <c r="U4564" s="5">
        <v>0</v>
      </c>
      <c r="V4564" s="6">
        <v>0</v>
      </c>
      <c r="W4564" s="5">
        <v>0</v>
      </c>
      <c r="X4564" s="6">
        <v>0</v>
      </c>
      <c r="Y4564" s="5">
        <v>0</v>
      </c>
      <c r="Z4564" s="6">
        <v>0</v>
      </c>
      <c r="AA4564" s="5">
        <v>0</v>
      </c>
      <c r="AB4564" s="6">
        <v>0</v>
      </c>
      <c r="AC4564" s="5">
        <v>0</v>
      </c>
      <c r="AD4564" s="6">
        <v>0</v>
      </c>
      <c r="AE4564" s="5">
        <v>0</v>
      </c>
      <c r="AF4564" s="6">
        <v>0</v>
      </c>
    </row>
    <row r="4565" spans="2:32" x14ac:dyDescent="0.35">
      <c r="B4565" s="1" t="s">
        <v>236</v>
      </c>
      <c r="C4565" s="5">
        <v>0</v>
      </c>
      <c r="D4565" s="6">
        <v>0</v>
      </c>
      <c r="E4565" s="5">
        <v>0</v>
      </c>
      <c r="F4565" s="6">
        <v>0</v>
      </c>
      <c r="G4565" s="5">
        <v>0</v>
      </c>
      <c r="H4565" s="6">
        <v>0</v>
      </c>
      <c r="I4565" s="5">
        <v>0</v>
      </c>
      <c r="J4565" s="6">
        <v>0</v>
      </c>
      <c r="K4565" s="5">
        <v>0</v>
      </c>
      <c r="L4565" s="6">
        <v>0</v>
      </c>
      <c r="M4565" s="5">
        <v>0</v>
      </c>
      <c r="N4565" s="6">
        <v>0</v>
      </c>
      <c r="O4565" s="5">
        <v>0</v>
      </c>
      <c r="P4565" s="6">
        <v>0</v>
      </c>
      <c r="Q4565" s="5">
        <v>0</v>
      </c>
      <c r="R4565" s="6">
        <v>0</v>
      </c>
      <c r="S4565" s="5">
        <v>0</v>
      </c>
      <c r="T4565" s="6">
        <v>0</v>
      </c>
      <c r="U4565" s="5">
        <v>0</v>
      </c>
      <c r="V4565" s="6">
        <v>0</v>
      </c>
      <c r="W4565" s="5">
        <v>0</v>
      </c>
      <c r="X4565" s="6">
        <v>0</v>
      </c>
      <c r="Y4565" s="5">
        <v>0</v>
      </c>
      <c r="Z4565" s="6">
        <v>0</v>
      </c>
      <c r="AA4565" s="5">
        <v>0</v>
      </c>
      <c r="AB4565" s="6">
        <v>0</v>
      </c>
      <c r="AC4565" s="5">
        <v>0</v>
      </c>
      <c r="AD4565" s="6">
        <v>0</v>
      </c>
      <c r="AE4565" s="5">
        <v>0</v>
      </c>
      <c r="AF4565" s="6">
        <v>0</v>
      </c>
    </row>
    <row r="4566" spans="2:32" x14ac:dyDescent="0.35">
      <c r="B4566" s="1" t="s">
        <v>237</v>
      </c>
      <c r="C4566" s="5">
        <v>0</v>
      </c>
      <c r="D4566" s="6">
        <v>0</v>
      </c>
      <c r="E4566" s="5">
        <v>0</v>
      </c>
      <c r="F4566" s="6">
        <v>0</v>
      </c>
      <c r="G4566" s="5">
        <v>0</v>
      </c>
      <c r="H4566" s="6">
        <v>0</v>
      </c>
      <c r="I4566" s="5">
        <v>0</v>
      </c>
      <c r="J4566" s="6">
        <v>0</v>
      </c>
      <c r="K4566" s="5">
        <v>0</v>
      </c>
      <c r="L4566" s="6">
        <v>0</v>
      </c>
      <c r="M4566" s="5">
        <v>0</v>
      </c>
      <c r="N4566" s="6">
        <v>0</v>
      </c>
      <c r="O4566" s="5">
        <v>0</v>
      </c>
      <c r="P4566" s="6">
        <v>0</v>
      </c>
      <c r="Q4566" s="5">
        <v>0</v>
      </c>
      <c r="R4566" s="6">
        <v>0</v>
      </c>
      <c r="S4566" s="5">
        <v>0</v>
      </c>
      <c r="T4566" s="6">
        <v>0</v>
      </c>
      <c r="U4566" s="5">
        <v>0</v>
      </c>
      <c r="V4566" s="6">
        <v>0</v>
      </c>
      <c r="W4566" s="5">
        <v>0</v>
      </c>
      <c r="X4566" s="6">
        <v>0</v>
      </c>
      <c r="Y4566" s="5">
        <v>0</v>
      </c>
      <c r="Z4566" s="6">
        <v>0</v>
      </c>
      <c r="AA4566" s="5">
        <v>0</v>
      </c>
      <c r="AB4566" s="6">
        <v>0</v>
      </c>
      <c r="AC4566" s="5">
        <v>0</v>
      </c>
      <c r="AD4566" s="6">
        <v>0</v>
      </c>
      <c r="AE4566" s="5">
        <v>0</v>
      </c>
      <c r="AF4566" s="6">
        <v>0</v>
      </c>
    </row>
    <row r="4567" spans="2:32" x14ac:dyDescent="0.35">
      <c r="B4567" s="1" t="s">
        <v>239</v>
      </c>
      <c r="C4567" s="5">
        <v>0</v>
      </c>
      <c r="D4567" s="6">
        <v>0</v>
      </c>
      <c r="E4567" s="5">
        <v>0</v>
      </c>
      <c r="F4567" s="6">
        <v>0</v>
      </c>
      <c r="G4567" s="5">
        <v>0</v>
      </c>
      <c r="H4567" s="6">
        <v>0</v>
      </c>
      <c r="I4567" s="5">
        <v>0</v>
      </c>
      <c r="J4567" s="6">
        <v>0</v>
      </c>
      <c r="K4567" s="5">
        <v>0</v>
      </c>
      <c r="L4567" s="6">
        <v>0</v>
      </c>
      <c r="M4567" s="5">
        <v>0</v>
      </c>
      <c r="N4567" s="6">
        <v>0</v>
      </c>
      <c r="O4567" s="5">
        <v>0</v>
      </c>
      <c r="P4567" s="6">
        <v>0</v>
      </c>
      <c r="Q4567" s="5">
        <v>0</v>
      </c>
      <c r="R4567" s="6">
        <v>0</v>
      </c>
      <c r="S4567" s="5">
        <v>0</v>
      </c>
      <c r="T4567" s="6">
        <v>0</v>
      </c>
      <c r="U4567" s="5">
        <v>0</v>
      </c>
      <c r="V4567" s="6">
        <v>0</v>
      </c>
      <c r="W4567" s="5">
        <v>0</v>
      </c>
      <c r="X4567" s="6">
        <v>0</v>
      </c>
      <c r="Y4567" s="5">
        <v>0</v>
      </c>
      <c r="Z4567" s="6">
        <v>0</v>
      </c>
      <c r="AA4567" s="5">
        <v>0</v>
      </c>
      <c r="AB4567" s="6">
        <v>0</v>
      </c>
      <c r="AC4567" s="5">
        <v>0</v>
      </c>
      <c r="AD4567" s="6">
        <v>0</v>
      </c>
      <c r="AE4567" s="5">
        <v>0</v>
      </c>
      <c r="AF4567" s="6">
        <v>0</v>
      </c>
    </row>
    <row r="4568" spans="2:32" x14ac:dyDescent="0.35">
      <c r="B4568" s="1" t="s">
        <v>240</v>
      </c>
      <c r="C4568" s="5">
        <v>0</v>
      </c>
      <c r="D4568" s="6">
        <v>0</v>
      </c>
      <c r="E4568" s="5">
        <v>0</v>
      </c>
      <c r="F4568" s="6">
        <v>0</v>
      </c>
      <c r="G4568" s="5">
        <v>0</v>
      </c>
      <c r="H4568" s="6">
        <v>0</v>
      </c>
      <c r="I4568" s="5">
        <v>0</v>
      </c>
      <c r="J4568" s="6">
        <v>0</v>
      </c>
      <c r="K4568" s="5">
        <v>0</v>
      </c>
      <c r="L4568" s="6">
        <v>0</v>
      </c>
      <c r="M4568" s="5">
        <v>0</v>
      </c>
      <c r="N4568" s="6">
        <v>0</v>
      </c>
      <c r="O4568" s="5">
        <v>0</v>
      </c>
      <c r="P4568" s="6">
        <v>0</v>
      </c>
      <c r="Q4568" s="5">
        <v>0</v>
      </c>
      <c r="R4568" s="6">
        <v>0</v>
      </c>
      <c r="S4568" s="5">
        <v>0</v>
      </c>
      <c r="T4568" s="6">
        <v>0</v>
      </c>
      <c r="U4568" s="5">
        <v>0</v>
      </c>
      <c r="V4568" s="6">
        <v>0</v>
      </c>
      <c r="W4568" s="5">
        <v>0</v>
      </c>
      <c r="X4568" s="6">
        <v>0</v>
      </c>
      <c r="Y4568" s="5">
        <v>0</v>
      </c>
      <c r="Z4568" s="6">
        <v>0</v>
      </c>
      <c r="AA4568" s="5">
        <v>0</v>
      </c>
      <c r="AB4568" s="6">
        <v>0</v>
      </c>
      <c r="AC4568" s="5">
        <v>0</v>
      </c>
      <c r="AD4568" s="6">
        <v>0</v>
      </c>
      <c r="AE4568" s="5">
        <v>0</v>
      </c>
      <c r="AF4568" s="6">
        <v>0</v>
      </c>
    </row>
    <row r="4569" spans="2:32" x14ac:dyDescent="0.35">
      <c r="B4569" s="1" t="s">
        <v>242</v>
      </c>
      <c r="C4569" s="5">
        <v>0</v>
      </c>
      <c r="D4569" s="6">
        <v>0</v>
      </c>
      <c r="E4569" s="5">
        <v>0</v>
      </c>
      <c r="F4569" s="6">
        <v>0</v>
      </c>
      <c r="G4569" s="5">
        <v>0</v>
      </c>
      <c r="H4569" s="6">
        <v>0</v>
      </c>
      <c r="I4569" s="5">
        <v>0</v>
      </c>
      <c r="J4569" s="6">
        <v>0</v>
      </c>
      <c r="K4569" s="5">
        <v>0</v>
      </c>
      <c r="L4569" s="6">
        <v>0</v>
      </c>
      <c r="M4569" s="5">
        <v>0</v>
      </c>
      <c r="N4569" s="6">
        <v>0</v>
      </c>
      <c r="O4569" s="5">
        <v>0</v>
      </c>
      <c r="P4569" s="6">
        <v>0</v>
      </c>
      <c r="Q4569" s="5">
        <v>0</v>
      </c>
      <c r="R4569" s="6">
        <v>0</v>
      </c>
      <c r="S4569" s="5">
        <v>0</v>
      </c>
      <c r="T4569" s="6">
        <v>0</v>
      </c>
      <c r="U4569" s="5">
        <v>0</v>
      </c>
      <c r="V4569" s="6">
        <v>0</v>
      </c>
      <c r="W4569" s="5">
        <v>0</v>
      </c>
      <c r="X4569" s="6">
        <v>0</v>
      </c>
      <c r="Y4569" s="5">
        <v>0</v>
      </c>
      <c r="Z4569" s="6">
        <v>0</v>
      </c>
      <c r="AA4569" s="5">
        <v>0</v>
      </c>
      <c r="AB4569" s="6">
        <v>0</v>
      </c>
      <c r="AC4569" s="5">
        <v>0</v>
      </c>
      <c r="AD4569" s="6">
        <v>0</v>
      </c>
      <c r="AE4569" s="5">
        <v>0</v>
      </c>
      <c r="AF4569" s="6">
        <v>0</v>
      </c>
    </row>
    <row r="4570" spans="2:32" x14ac:dyDescent="0.35">
      <c r="B4570" s="1" t="s">
        <v>705</v>
      </c>
      <c r="C4570" s="5">
        <v>1E-3</v>
      </c>
      <c r="D4570" s="6">
        <v>0.55900000000000005</v>
      </c>
      <c r="E4570" s="5">
        <v>0</v>
      </c>
      <c r="F4570" s="6">
        <v>0</v>
      </c>
      <c r="G4570" s="5">
        <v>0</v>
      </c>
      <c r="H4570" s="6">
        <v>0</v>
      </c>
      <c r="I4570" s="5">
        <v>0</v>
      </c>
      <c r="J4570" s="6">
        <v>0</v>
      </c>
      <c r="K4570" s="5">
        <v>0</v>
      </c>
      <c r="L4570" s="6">
        <v>0</v>
      </c>
      <c r="M4570" s="5">
        <v>0</v>
      </c>
      <c r="N4570" s="6">
        <v>0</v>
      </c>
      <c r="O4570" s="5">
        <v>3.6130000000000002E-2</v>
      </c>
      <c r="P4570" s="6">
        <v>0.55900000000000005</v>
      </c>
      <c r="Q4570" s="5">
        <v>0</v>
      </c>
      <c r="R4570" s="6">
        <v>0</v>
      </c>
      <c r="S4570" s="5">
        <v>0</v>
      </c>
      <c r="T4570" s="6">
        <v>0</v>
      </c>
      <c r="U4570" s="5">
        <v>0</v>
      </c>
      <c r="V4570" s="6">
        <v>0</v>
      </c>
      <c r="W4570" s="5">
        <v>0</v>
      </c>
      <c r="X4570" s="6">
        <v>0</v>
      </c>
      <c r="Y4570" s="5">
        <v>0</v>
      </c>
      <c r="Z4570" s="6">
        <v>0</v>
      </c>
      <c r="AA4570" s="5">
        <v>0</v>
      </c>
      <c r="AB4570" s="6">
        <v>0</v>
      </c>
      <c r="AC4570" s="5">
        <v>0</v>
      </c>
      <c r="AD4570" s="6">
        <v>0</v>
      </c>
      <c r="AE4570" s="5">
        <v>0</v>
      </c>
      <c r="AF4570" s="6">
        <v>0</v>
      </c>
    </row>
    <row r="4571" spans="2:32" x14ac:dyDescent="0.35">
      <c r="B4571" s="1" t="s">
        <v>706</v>
      </c>
      <c r="C4571" s="5">
        <v>0</v>
      </c>
      <c r="D4571" s="6">
        <v>0</v>
      </c>
      <c r="E4571" s="5">
        <v>0</v>
      </c>
      <c r="F4571" s="6">
        <v>0</v>
      </c>
      <c r="G4571" s="5">
        <v>0</v>
      </c>
      <c r="H4571" s="6">
        <v>0</v>
      </c>
      <c r="I4571" s="5">
        <v>0</v>
      </c>
      <c r="J4571" s="6">
        <v>0</v>
      </c>
      <c r="K4571" s="5">
        <v>0</v>
      </c>
      <c r="L4571" s="6">
        <v>0</v>
      </c>
      <c r="M4571" s="5">
        <v>0</v>
      </c>
      <c r="N4571" s="6">
        <v>0</v>
      </c>
      <c r="O4571" s="5">
        <v>0</v>
      </c>
      <c r="P4571" s="6">
        <v>0</v>
      </c>
      <c r="Q4571" s="5">
        <v>0</v>
      </c>
      <c r="R4571" s="6">
        <v>0</v>
      </c>
      <c r="S4571" s="5">
        <v>0</v>
      </c>
      <c r="T4571" s="6">
        <v>0</v>
      </c>
      <c r="U4571" s="5">
        <v>0</v>
      </c>
      <c r="V4571" s="6">
        <v>0</v>
      </c>
      <c r="W4571" s="5">
        <v>0</v>
      </c>
      <c r="X4571" s="6">
        <v>0</v>
      </c>
      <c r="Y4571" s="5">
        <v>0</v>
      </c>
      <c r="Z4571" s="6">
        <v>0</v>
      </c>
      <c r="AA4571" s="5">
        <v>0</v>
      </c>
      <c r="AB4571" s="6">
        <v>0</v>
      </c>
      <c r="AC4571" s="5">
        <v>0</v>
      </c>
      <c r="AD4571" s="6">
        <v>0</v>
      </c>
      <c r="AE4571" s="5">
        <v>0</v>
      </c>
      <c r="AF4571" s="6">
        <v>0</v>
      </c>
    </row>
    <row r="4572" spans="2:32" x14ac:dyDescent="0.35">
      <c r="B4572" s="1" t="s">
        <v>244</v>
      </c>
      <c r="C4572" s="5">
        <v>0</v>
      </c>
      <c r="D4572" s="6">
        <v>0</v>
      </c>
      <c r="E4572" s="5">
        <v>0</v>
      </c>
      <c r="F4572" s="6">
        <v>0</v>
      </c>
      <c r="G4572" s="5">
        <v>0</v>
      </c>
      <c r="H4572" s="6">
        <v>0</v>
      </c>
      <c r="I4572" s="5">
        <v>0</v>
      </c>
      <c r="J4572" s="6">
        <v>0</v>
      </c>
      <c r="K4572" s="5">
        <v>0</v>
      </c>
      <c r="L4572" s="6">
        <v>0</v>
      </c>
      <c r="M4572" s="5">
        <v>0</v>
      </c>
      <c r="N4572" s="6">
        <v>0</v>
      </c>
      <c r="O4572" s="5">
        <v>0</v>
      </c>
      <c r="P4572" s="6">
        <v>0</v>
      </c>
      <c r="Q4572" s="5">
        <v>0</v>
      </c>
      <c r="R4572" s="6">
        <v>0</v>
      </c>
      <c r="S4572" s="5">
        <v>0</v>
      </c>
      <c r="T4572" s="6">
        <v>0</v>
      </c>
      <c r="U4572" s="5">
        <v>0</v>
      </c>
      <c r="V4572" s="6">
        <v>0</v>
      </c>
      <c r="W4572" s="5">
        <v>0</v>
      </c>
      <c r="X4572" s="6">
        <v>0</v>
      </c>
      <c r="Y4572" s="5">
        <v>0</v>
      </c>
      <c r="Z4572" s="6">
        <v>0</v>
      </c>
      <c r="AA4572" s="5">
        <v>0</v>
      </c>
      <c r="AB4572" s="6">
        <v>0</v>
      </c>
      <c r="AC4572" s="5">
        <v>0</v>
      </c>
      <c r="AD4572" s="6">
        <v>0</v>
      </c>
      <c r="AE4572" s="5">
        <v>0</v>
      </c>
      <c r="AF4572" s="6">
        <v>0</v>
      </c>
    </row>
    <row r="4573" spans="2:32" x14ac:dyDescent="0.35">
      <c r="B4573" s="1" t="s">
        <v>245</v>
      </c>
      <c r="C4573" s="5">
        <v>0</v>
      </c>
      <c r="D4573" s="6">
        <v>0</v>
      </c>
      <c r="E4573" s="5">
        <v>0</v>
      </c>
      <c r="F4573" s="6">
        <v>0</v>
      </c>
      <c r="G4573" s="5">
        <v>0</v>
      </c>
      <c r="H4573" s="6">
        <v>0</v>
      </c>
      <c r="I4573" s="5">
        <v>0</v>
      </c>
      <c r="J4573" s="6">
        <v>0</v>
      </c>
      <c r="K4573" s="5">
        <v>0</v>
      </c>
      <c r="L4573" s="6">
        <v>0</v>
      </c>
      <c r="M4573" s="5">
        <v>0</v>
      </c>
      <c r="N4573" s="6">
        <v>0</v>
      </c>
      <c r="O4573" s="5">
        <v>0</v>
      </c>
      <c r="P4573" s="6">
        <v>0</v>
      </c>
      <c r="Q4573" s="5">
        <v>0</v>
      </c>
      <c r="R4573" s="6">
        <v>0</v>
      </c>
      <c r="S4573" s="5">
        <v>0</v>
      </c>
      <c r="T4573" s="6">
        <v>0</v>
      </c>
      <c r="U4573" s="5">
        <v>0</v>
      </c>
      <c r="V4573" s="6">
        <v>0</v>
      </c>
      <c r="W4573" s="5">
        <v>0</v>
      </c>
      <c r="X4573" s="6">
        <v>0</v>
      </c>
      <c r="Y4573" s="5">
        <v>0</v>
      </c>
      <c r="Z4573" s="6">
        <v>0</v>
      </c>
      <c r="AA4573" s="5">
        <v>0</v>
      </c>
      <c r="AB4573" s="6">
        <v>0</v>
      </c>
      <c r="AC4573" s="5">
        <v>0</v>
      </c>
      <c r="AD4573" s="6">
        <v>0</v>
      </c>
      <c r="AE4573" s="5">
        <v>0</v>
      </c>
      <c r="AF4573" s="6">
        <v>0</v>
      </c>
    </row>
    <row r="4574" spans="2:32" x14ac:dyDescent="0.35">
      <c r="B4574" s="1" t="s">
        <v>246</v>
      </c>
      <c r="C4574" s="5">
        <v>0</v>
      </c>
      <c r="D4574" s="6">
        <v>0</v>
      </c>
      <c r="E4574" s="5">
        <v>0</v>
      </c>
      <c r="F4574" s="6">
        <v>0</v>
      </c>
      <c r="G4574" s="5">
        <v>0</v>
      </c>
      <c r="H4574" s="6">
        <v>0</v>
      </c>
      <c r="I4574" s="5">
        <v>0</v>
      </c>
      <c r="J4574" s="6">
        <v>0</v>
      </c>
      <c r="K4574" s="5">
        <v>0</v>
      </c>
      <c r="L4574" s="6">
        <v>0</v>
      </c>
      <c r="M4574" s="5">
        <v>0</v>
      </c>
      <c r="N4574" s="6">
        <v>0</v>
      </c>
      <c r="O4574" s="5">
        <v>0</v>
      </c>
      <c r="P4574" s="6">
        <v>0</v>
      </c>
      <c r="Q4574" s="5">
        <v>0</v>
      </c>
      <c r="R4574" s="6">
        <v>0</v>
      </c>
      <c r="S4574" s="5">
        <v>0</v>
      </c>
      <c r="T4574" s="6">
        <v>0</v>
      </c>
      <c r="U4574" s="5">
        <v>0</v>
      </c>
      <c r="V4574" s="6">
        <v>0</v>
      </c>
      <c r="W4574" s="5">
        <v>0</v>
      </c>
      <c r="X4574" s="6">
        <v>0</v>
      </c>
      <c r="Y4574" s="5">
        <v>0</v>
      </c>
      <c r="Z4574" s="6">
        <v>0</v>
      </c>
      <c r="AA4574" s="5">
        <v>0</v>
      </c>
      <c r="AB4574" s="6">
        <v>0</v>
      </c>
      <c r="AC4574" s="5">
        <v>0</v>
      </c>
      <c r="AD4574" s="6">
        <v>0</v>
      </c>
      <c r="AE4574" s="5">
        <v>0</v>
      </c>
      <c r="AF4574" s="6">
        <v>0</v>
      </c>
    </row>
    <row r="4575" spans="2:32" x14ac:dyDescent="0.35">
      <c r="B4575" s="1" t="s">
        <v>707</v>
      </c>
      <c r="C4575" s="5">
        <v>0</v>
      </c>
      <c r="D4575" s="6">
        <v>0</v>
      </c>
      <c r="E4575" s="5">
        <v>0</v>
      </c>
      <c r="F4575" s="6">
        <v>0</v>
      </c>
      <c r="G4575" s="5">
        <v>0</v>
      </c>
      <c r="H4575" s="6">
        <v>0</v>
      </c>
      <c r="I4575" s="5">
        <v>0</v>
      </c>
      <c r="J4575" s="6">
        <v>0</v>
      </c>
      <c r="K4575" s="5">
        <v>0</v>
      </c>
      <c r="L4575" s="6">
        <v>0</v>
      </c>
      <c r="M4575" s="5">
        <v>0</v>
      </c>
      <c r="N4575" s="6">
        <v>0</v>
      </c>
      <c r="O4575" s="5">
        <v>0</v>
      </c>
      <c r="P4575" s="6">
        <v>0</v>
      </c>
      <c r="Q4575" s="5">
        <v>0</v>
      </c>
      <c r="R4575" s="6">
        <v>0</v>
      </c>
      <c r="S4575" s="5">
        <v>0</v>
      </c>
      <c r="T4575" s="6">
        <v>0</v>
      </c>
      <c r="U4575" s="5">
        <v>0</v>
      </c>
      <c r="V4575" s="6">
        <v>0</v>
      </c>
      <c r="W4575" s="5">
        <v>0</v>
      </c>
      <c r="X4575" s="6">
        <v>0</v>
      </c>
      <c r="Y4575" s="5">
        <v>0</v>
      </c>
      <c r="Z4575" s="6">
        <v>0</v>
      </c>
      <c r="AA4575" s="5">
        <v>0</v>
      </c>
      <c r="AB4575" s="6">
        <v>0</v>
      </c>
      <c r="AC4575" s="5">
        <v>0</v>
      </c>
      <c r="AD4575" s="6">
        <v>0</v>
      </c>
      <c r="AE4575" s="5">
        <v>0</v>
      </c>
      <c r="AF4575" s="6">
        <v>0</v>
      </c>
    </row>
    <row r="4576" spans="2:32" x14ac:dyDescent="0.35">
      <c r="B4576" s="1" t="s">
        <v>247</v>
      </c>
      <c r="C4576" s="5">
        <v>0</v>
      </c>
      <c r="D4576" s="6">
        <v>0</v>
      </c>
      <c r="E4576" s="5">
        <v>0</v>
      </c>
      <c r="F4576" s="6">
        <v>0</v>
      </c>
      <c r="G4576" s="5">
        <v>0</v>
      </c>
      <c r="H4576" s="6">
        <v>0</v>
      </c>
      <c r="I4576" s="5">
        <v>0</v>
      </c>
      <c r="J4576" s="6">
        <v>0</v>
      </c>
      <c r="K4576" s="5">
        <v>0</v>
      </c>
      <c r="L4576" s="6">
        <v>0</v>
      </c>
      <c r="M4576" s="5">
        <v>0</v>
      </c>
      <c r="N4576" s="6">
        <v>0</v>
      </c>
      <c r="O4576" s="5">
        <v>0</v>
      </c>
      <c r="P4576" s="6">
        <v>0</v>
      </c>
      <c r="Q4576" s="5">
        <v>0</v>
      </c>
      <c r="R4576" s="6">
        <v>0</v>
      </c>
      <c r="S4576" s="5">
        <v>0</v>
      </c>
      <c r="T4576" s="6">
        <v>0</v>
      </c>
      <c r="U4576" s="5">
        <v>0</v>
      </c>
      <c r="V4576" s="6">
        <v>0</v>
      </c>
      <c r="W4576" s="5">
        <v>0</v>
      </c>
      <c r="X4576" s="6">
        <v>0</v>
      </c>
      <c r="Y4576" s="5">
        <v>0</v>
      </c>
      <c r="Z4576" s="6">
        <v>0</v>
      </c>
      <c r="AA4576" s="5">
        <v>0</v>
      </c>
      <c r="AB4576" s="6">
        <v>0</v>
      </c>
      <c r="AC4576" s="5">
        <v>0</v>
      </c>
      <c r="AD4576" s="6">
        <v>0</v>
      </c>
      <c r="AE4576" s="5">
        <v>0</v>
      </c>
      <c r="AF4576" s="6">
        <v>0</v>
      </c>
    </row>
    <row r="4577" spans="2:32" x14ac:dyDescent="0.35">
      <c r="B4577" s="1" t="s">
        <v>248</v>
      </c>
      <c r="C4577" s="5">
        <v>0</v>
      </c>
      <c r="D4577" s="6">
        <v>0</v>
      </c>
      <c r="E4577" s="5">
        <v>0</v>
      </c>
      <c r="F4577" s="6">
        <v>0</v>
      </c>
      <c r="G4577" s="5">
        <v>0</v>
      </c>
      <c r="H4577" s="6">
        <v>0</v>
      </c>
      <c r="I4577" s="5">
        <v>0</v>
      </c>
      <c r="J4577" s="6">
        <v>0</v>
      </c>
      <c r="K4577" s="5">
        <v>0</v>
      </c>
      <c r="L4577" s="6">
        <v>0</v>
      </c>
      <c r="M4577" s="5">
        <v>0</v>
      </c>
      <c r="N4577" s="6">
        <v>0</v>
      </c>
      <c r="O4577" s="5">
        <v>0</v>
      </c>
      <c r="P4577" s="6">
        <v>0</v>
      </c>
      <c r="Q4577" s="5">
        <v>0</v>
      </c>
      <c r="R4577" s="6">
        <v>0</v>
      </c>
      <c r="S4577" s="5">
        <v>0</v>
      </c>
      <c r="T4577" s="6">
        <v>0</v>
      </c>
      <c r="U4577" s="5">
        <v>0</v>
      </c>
      <c r="V4577" s="6">
        <v>0</v>
      </c>
      <c r="W4577" s="5">
        <v>0</v>
      </c>
      <c r="X4577" s="6">
        <v>0</v>
      </c>
      <c r="Y4577" s="5">
        <v>0</v>
      </c>
      <c r="Z4577" s="6">
        <v>0</v>
      </c>
      <c r="AA4577" s="5">
        <v>0</v>
      </c>
      <c r="AB4577" s="6">
        <v>0</v>
      </c>
      <c r="AC4577" s="5">
        <v>0</v>
      </c>
      <c r="AD4577" s="6">
        <v>0</v>
      </c>
      <c r="AE4577" s="5">
        <v>0</v>
      </c>
      <c r="AF4577" s="6">
        <v>0</v>
      </c>
    </row>
    <row r="4578" spans="2:32" x14ac:dyDescent="0.35">
      <c r="B4578" s="1" t="s">
        <v>708</v>
      </c>
      <c r="C4578" s="5">
        <v>2.0300000000000001E-3</v>
      </c>
      <c r="D4578" s="6">
        <v>1.1379999999999999</v>
      </c>
      <c r="E4578" s="5">
        <v>0</v>
      </c>
      <c r="F4578" s="6">
        <v>0</v>
      </c>
      <c r="G4578" s="5">
        <v>0</v>
      </c>
      <c r="H4578" s="6">
        <v>0</v>
      </c>
      <c r="I4578" s="5">
        <v>0</v>
      </c>
      <c r="J4578" s="6">
        <v>0</v>
      </c>
      <c r="K4578" s="5">
        <v>5.3879999999999997E-2</v>
      </c>
      <c r="L4578" s="6">
        <v>1.1379999999999999</v>
      </c>
      <c r="M4578" s="5">
        <v>0</v>
      </c>
      <c r="N4578" s="6">
        <v>0</v>
      </c>
      <c r="O4578" s="5">
        <v>0</v>
      </c>
      <c r="P4578" s="6">
        <v>0</v>
      </c>
      <c r="Q4578" s="5">
        <v>0</v>
      </c>
      <c r="R4578" s="6">
        <v>0</v>
      </c>
      <c r="S4578" s="5">
        <v>0</v>
      </c>
      <c r="T4578" s="6">
        <v>0</v>
      </c>
      <c r="U4578" s="5">
        <v>0</v>
      </c>
      <c r="V4578" s="6">
        <v>0</v>
      </c>
      <c r="W4578" s="5">
        <v>0</v>
      </c>
      <c r="X4578" s="6">
        <v>0</v>
      </c>
      <c r="Y4578" s="5">
        <v>0</v>
      </c>
      <c r="Z4578" s="6">
        <v>0</v>
      </c>
      <c r="AA4578" s="5">
        <v>0</v>
      </c>
      <c r="AB4578" s="6">
        <v>0</v>
      </c>
      <c r="AC4578" s="5">
        <v>0</v>
      </c>
      <c r="AD4578" s="6">
        <v>0</v>
      </c>
      <c r="AE4578" s="5">
        <v>0</v>
      </c>
      <c r="AF4578" s="6">
        <v>0</v>
      </c>
    </row>
    <row r="4579" spans="2:32" x14ac:dyDescent="0.35">
      <c r="B4579" s="1" t="s">
        <v>709</v>
      </c>
      <c r="C4579" s="5">
        <v>0</v>
      </c>
      <c r="D4579" s="6">
        <v>0</v>
      </c>
      <c r="E4579" s="5">
        <v>0</v>
      </c>
      <c r="F4579" s="6">
        <v>0</v>
      </c>
      <c r="G4579" s="5">
        <v>0</v>
      </c>
      <c r="H4579" s="6">
        <v>0</v>
      </c>
      <c r="I4579" s="5">
        <v>0</v>
      </c>
      <c r="J4579" s="6">
        <v>0</v>
      </c>
      <c r="K4579" s="5">
        <v>0</v>
      </c>
      <c r="L4579" s="6">
        <v>0</v>
      </c>
      <c r="M4579" s="5">
        <v>0</v>
      </c>
      <c r="N4579" s="6">
        <v>0</v>
      </c>
      <c r="O4579" s="5">
        <v>0</v>
      </c>
      <c r="P4579" s="6">
        <v>0</v>
      </c>
      <c r="Q4579" s="5">
        <v>0</v>
      </c>
      <c r="R4579" s="6">
        <v>0</v>
      </c>
      <c r="S4579" s="5">
        <v>0</v>
      </c>
      <c r="T4579" s="6">
        <v>0</v>
      </c>
      <c r="U4579" s="5">
        <v>0</v>
      </c>
      <c r="V4579" s="6">
        <v>0</v>
      </c>
      <c r="W4579" s="5">
        <v>0</v>
      </c>
      <c r="X4579" s="6">
        <v>0</v>
      </c>
      <c r="Y4579" s="5">
        <v>0</v>
      </c>
      <c r="Z4579" s="6">
        <v>0</v>
      </c>
      <c r="AA4579" s="5">
        <v>0</v>
      </c>
      <c r="AB4579" s="6">
        <v>0</v>
      </c>
      <c r="AC4579" s="5">
        <v>0</v>
      </c>
      <c r="AD4579" s="6">
        <v>0</v>
      </c>
      <c r="AE4579" s="5">
        <v>0</v>
      </c>
      <c r="AF4579" s="6">
        <v>0</v>
      </c>
    </row>
    <row r="4580" spans="2:32" x14ac:dyDescent="0.35">
      <c r="B4580" s="1" t="s">
        <v>710</v>
      </c>
      <c r="C4580" s="5">
        <v>0</v>
      </c>
      <c r="D4580" s="6">
        <v>0</v>
      </c>
      <c r="E4580" s="5">
        <v>0</v>
      </c>
      <c r="F4580" s="6">
        <v>0</v>
      </c>
      <c r="G4580" s="5">
        <v>0</v>
      </c>
      <c r="H4580" s="6">
        <v>0</v>
      </c>
      <c r="I4580" s="5">
        <v>0</v>
      </c>
      <c r="J4580" s="6">
        <v>0</v>
      </c>
      <c r="K4580" s="5">
        <v>0</v>
      </c>
      <c r="L4580" s="6">
        <v>0</v>
      </c>
      <c r="M4580" s="5">
        <v>0</v>
      </c>
      <c r="N4580" s="6">
        <v>0</v>
      </c>
      <c r="O4580" s="5">
        <v>0</v>
      </c>
      <c r="P4580" s="6">
        <v>0</v>
      </c>
      <c r="Q4580" s="5">
        <v>0</v>
      </c>
      <c r="R4580" s="6">
        <v>0</v>
      </c>
      <c r="S4580" s="5">
        <v>0</v>
      </c>
      <c r="T4580" s="6">
        <v>0</v>
      </c>
      <c r="U4580" s="5">
        <v>0</v>
      </c>
      <c r="V4580" s="6">
        <v>0</v>
      </c>
      <c r="W4580" s="5">
        <v>0</v>
      </c>
      <c r="X4580" s="6">
        <v>0</v>
      </c>
      <c r="Y4580" s="5">
        <v>0</v>
      </c>
      <c r="Z4580" s="6">
        <v>0</v>
      </c>
      <c r="AA4580" s="5">
        <v>0</v>
      </c>
      <c r="AB4580" s="6">
        <v>0</v>
      </c>
      <c r="AC4580" s="5">
        <v>0</v>
      </c>
      <c r="AD4580" s="6">
        <v>0</v>
      </c>
      <c r="AE4580" s="5">
        <v>0</v>
      </c>
      <c r="AF4580" s="6">
        <v>0</v>
      </c>
    </row>
    <row r="4581" spans="2:32" x14ac:dyDescent="0.35">
      <c r="B4581" s="1" t="s">
        <v>711</v>
      </c>
      <c r="C4581" s="5">
        <v>1.32E-3</v>
      </c>
      <c r="D4581" s="6">
        <v>0.73699999999999999</v>
      </c>
      <c r="E4581" s="5">
        <v>0</v>
      </c>
      <c r="F4581" s="6">
        <v>0</v>
      </c>
      <c r="G4581" s="5">
        <v>0</v>
      </c>
      <c r="H4581" s="6">
        <v>0</v>
      </c>
      <c r="I4581" s="5">
        <v>0</v>
      </c>
      <c r="J4581" s="6">
        <v>0</v>
      </c>
      <c r="K4581" s="5">
        <v>0</v>
      </c>
      <c r="L4581" s="6">
        <v>0</v>
      </c>
      <c r="M4581" s="5">
        <v>0</v>
      </c>
      <c r="N4581" s="6">
        <v>0</v>
      </c>
      <c r="O4581" s="5">
        <v>0</v>
      </c>
      <c r="P4581" s="6">
        <v>0</v>
      </c>
      <c r="Q4581" s="5">
        <v>0</v>
      </c>
      <c r="R4581" s="6">
        <v>0</v>
      </c>
      <c r="S4581" s="5">
        <v>0</v>
      </c>
      <c r="T4581" s="6">
        <v>0</v>
      </c>
      <c r="U4581" s="5">
        <v>0</v>
      </c>
      <c r="V4581" s="6">
        <v>0</v>
      </c>
      <c r="W4581" s="5">
        <v>0</v>
      </c>
      <c r="X4581" s="6">
        <v>0</v>
      </c>
      <c r="Y4581" s="5">
        <v>0</v>
      </c>
      <c r="Z4581" s="6">
        <v>0</v>
      </c>
      <c r="AA4581" s="5">
        <v>9.9500000000000005E-3</v>
      </c>
      <c r="AB4581" s="6">
        <v>0.73699999999999999</v>
      </c>
      <c r="AC4581" s="5">
        <v>0</v>
      </c>
      <c r="AD4581" s="6">
        <v>0</v>
      </c>
      <c r="AE4581" s="5">
        <v>0</v>
      </c>
      <c r="AF4581" s="6">
        <v>0</v>
      </c>
    </row>
    <row r="4582" spans="2:32" x14ac:dyDescent="0.35">
      <c r="B4582" s="1" t="s">
        <v>712</v>
      </c>
      <c r="C4582" s="5">
        <v>0</v>
      </c>
      <c r="D4582" s="6">
        <v>0</v>
      </c>
      <c r="E4582" s="5">
        <v>0</v>
      </c>
      <c r="F4582" s="6">
        <v>0</v>
      </c>
      <c r="G4582" s="5">
        <v>0</v>
      </c>
      <c r="H4582" s="6">
        <v>0</v>
      </c>
      <c r="I4582" s="5">
        <v>0</v>
      </c>
      <c r="J4582" s="6">
        <v>0</v>
      </c>
      <c r="K4582" s="5">
        <v>0</v>
      </c>
      <c r="L4582" s="6">
        <v>0</v>
      </c>
      <c r="M4582" s="5">
        <v>0</v>
      </c>
      <c r="N4582" s="6">
        <v>0</v>
      </c>
      <c r="O4582" s="5">
        <v>0</v>
      </c>
      <c r="P4582" s="6">
        <v>0</v>
      </c>
      <c r="Q4582" s="5">
        <v>0</v>
      </c>
      <c r="R4582" s="6">
        <v>0</v>
      </c>
      <c r="S4582" s="5">
        <v>0</v>
      </c>
      <c r="T4582" s="6">
        <v>0</v>
      </c>
      <c r="U4582" s="5">
        <v>0</v>
      </c>
      <c r="V4582" s="6">
        <v>0</v>
      </c>
      <c r="W4582" s="5">
        <v>0</v>
      </c>
      <c r="X4582" s="6">
        <v>0</v>
      </c>
      <c r="Y4582" s="5">
        <v>0</v>
      </c>
      <c r="Z4582" s="6">
        <v>0</v>
      </c>
      <c r="AA4582" s="5">
        <v>0</v>
      </c>
      <c r="AB4582" s="6">
        <v>0</v>
      </c>
      <c r="AC4582" s="5">
        <v>0</v>
      </c>
      <c r="AD4582" s="6">
        <v>0</v>
      </c>
      <c r="AE4582" s="5">
        <v>0</v>
      </c>
      <c r="AF4582" s="6">
        <v>0</v>
      </c>
    </row>
    <row r="4583" spans="2:32" x14ac:dyDescent="0.35">
      <c r="B4583" s="1" t="s">
        <v>713</v>
      </c>
      <c r="C4583" s="5">
        <v>0</v>
      </c>
      <c r="D4583" s="6">
        <v>0</v>
      </c>
      <c r="E4583" s="5">
        <v>0</v>
      </c>
      <c r="F4583" s="6">
        <v>0</v>
      </c>
      <c r="G4583" s="5">
        <v>0</v>
      </c>
      <c r="H4583" s="6">
        <v>0</v>
      </c>
      <c r="I4583" s="5">
        <v>0</v>
      </c>
      <c r="J4583" s="6">
        <v>0</v>
      </c>
      <c r="K4583" s="5">
        <v>0</v>
      </c>
      <c r="L4583" s="6">
        <v>0</v>
      </c>
      <c r="M4583" s="5">
        <v>0</v>
      </c>
      <c r="N4583" s="6">
        <v>0</v>
      </c>
      <c r="O4583" s="5">
        <v>0</v>
      </c>
      <c r="P4583" s="6">
        <v>0</v>
      </c>
      <c r="Q4583" s="5">
        <v>0</v>
      </c>
      <c r="R4583" s="6">
        <v>0</v>
      </c>
      <c r="S4583" s="5">
        <v>0</v>
      </c>
      <c r="T4583" s="6">
        <v>0</v>
      </c>
      <c r="U4583" s="5">
        <v>0</v>
      </c>
      <c r="V4583" s="6">
        <v>0</v>
      </c>
      <c r="W4583" s="5">
        <v>0</v>
      </c>
      <c r="X4583" s="6">
        <v>0</v>
      </c>
      <c r="Y4583" s="5">
        <v>0</v>
      </c>
      <c r="Z4583" s="6">
        <v>0</v>
      </c>
      <c r="AA4583" s="5">
        <v>0</v>
      </c>
      <c r="AB4583" s="6">
        <v>0</v>
      </c>
      <c r="AC4583" s="5">
        <v>0</v>
      </c>
      <c r="AD4583" s="6">
        <v>0</v>
      </c>
      <c r="AE4583" s="5">
        <v>0</v>
      </c>
      <c r="AF4583" s="6">
        <v>0</v>
      </c>
    </row>
    <row r="4584" spans="2:32" x14ac:dyDescent="0.35">
      <c r="B4584" s="1" t="s">
        <v>714</v>
      </c>
      <c r="C4584" s="5">
        <v>0</v>
      </c>
      <c r="D4584" s="6">
        <v>0</v>
      </c>
      <c r="E4584" s="5">
        <v>0</v>
      </c>
      <c r="F4584" s="6">
        <v>0</v>
      </c>
      <c r="G4584" s="5">
        <v>0</v>
      </c>
      <c r="H4584" s="6">
        <v>0</v>
      </c>
      <c r="I4584" s="5">
        <v>0</v>
      </c>
      <c r="J4584" s="6">
        <v>0</v>
      </c>
      <c r="K4584" s="5">
        <v>0</v>
      </c>
      <c r="L4584" s="6">
        <v>0</v>
      </c>
      <c r="M4584" s="5">
        <v>0</v>
      </c>
      <c r="N4584" s="6">
        <v>0</v>
      </c>
      <c r="O4584" s="5">
        <v>0</v>
      </c>
      <c r="P4584" s="6">
        <v>0</v>
      </c>
      <c r="Q4584" s="5">
        <v>0</v>
      </c>
      <c r="R4584" s="6">
        <v>0</v>
      </c>
      <c r="S4584" s="5">
        <v>0</v>
      </c>
      <c r="T4584" s="6">
        <v>0</v>
      </c>
      <c r="U4584" s="5">
        <v>0</v>
      </c>
      <c r="V4584" s="6">
        <v>0</v>
      </c>
      <c r="W4584" s="5">
        <v>0</v>
      </c>
      <c r="X4584" s="6">
        <v>0</v>
      </c>
      <c r="Y4584" s="5">
        <v>0</v>
      </c>
      <c r="Z4584" s="6">
        <v>0</v>
      </c>
      <c r="AA4584" s="5">
        <v>0</v>
      </c>
      <c r="AB4584" s="6">
        <v>0</v>
      </c>
      <c r="AC4584" s="5">
        <v>0</v>
      </c>
      <c r="AD4584" s="6">
        <v>0</v>
      </c>
      <c r="AE4584" s="5">
        <v>0</v>
      </c>
      <c r="AF4584" s="6">
        <v>0</v>
      </c>
    </row>
    <row r="4585" spans="2:32" x14ac:dyDescent="0.35">
      <c r="B4585" s="1" t="s">
        <v>715</v>
      </c>
      <c r="C4585" s="5">
        <v>0</v>
      </c>
      <c r="D4585" s="6">
        <v>0</v>
      </c>
      <c r="E4585" s="5">
        <v>0</v>
      </c>
      <c r="F4585" s="6">
        <v>0</v>
      </c>
      <c r="G4585" s="5">
        <v>0</v>
      </c>
      <c r="H4585" s="6">
        <v>0</v>
      </c>
      <c r="I4585" s="5">
        <v>0</v>
      </c>
      <c r="J4585" s="6">
        <v>0</v>
      </c>
      <c r="K4585" s="5">
        <v>0</v>
      </c>
      <c r="L4585" s="6">
        <v>0</v>
      </c>
      <c r="M4585" s="5">
        <v>0</v>
      </c>
      <c r="N4585" s="6">
        <v>0</v>
      </c>
      <c r="O4585" s="5">
        <v>0</v>
      </c>
      <c r="P4585" s="6">
        <v>0</v>
      </c>
      <c r="Q4585" s="5">
        <v>0</v>
      </c>
      <c r="R4585" s="6">
        <v>0</v>
      </c>
      <c r="S4585" s="5">
        <v>0</v>
      </c>
      <c r="T4585" s="6">
        <v>0</v>
      </c>
      <c r="U4585" s="5">
        <v>0</v>
      </c>
      <c r="V4585" s="6">
        <v>0</v>
      </c>
      <c r="W4585" s="5">
        <v>0</v>
      </c>
      <c r="X4585" s="6">
        <v>0</v>
      </c>
      <c r="Y4585" s="5">
        <v>0</v>
      </c>
      <c r="Z4585" s="6">
        <v>0</v>
      </c>
      <c r="AA4585" s="5">
        <v>0</v>
      </c>
      <c r="AB4585" s="6">
        <v>0</v>
      </c>
      <c r="AC4585" s="5">
        <v>0</v>
      </c>
      <c r="AD4585" s="6">
        <v>0</v>
      </c>
      <c r="AE4585" s="5">
        <v>0</v>
      </c>
      <c r="AF4585" s="6">
        <v>0</v>
      </c>
    </row>
    <row r="4586" spans="2:32" x14ac:dyDescent="0.35">
      <c r="B4586" s="1" t="s">
        <v>716</v>
      </c>
      <c r="C4586" s="5">
        <v>1.9859999999999999E-2</v>
      </c>
      <c r="D4586" s="6">
        <v>11.114000000000001</v>
      </c>
      <c r="E4586" s="5">
        <v>0</v>
      </c>
      <c r="F4586" s="6">
        <v>0</v>
      </c>
      <c r="G4586" s="5">
        <v>0</v>
      </c>
      <c r="H4586" s="6">
        <v>0</v>
      </c>
      <c r="I4586" s="5">
        <v>0</v>
      </c>
      <c r="J4586" s="6">
        <v>0</v>
      </c>
      <c r="K4586" s="5">
        <v>0</v>
      </c>
      <c r="L4586" s="6">
        <v>0</v>
      </c>
      <c r="M4586" s="5">
        <v>0</v>
      </c>
      <c r="N4586" s="6">
        <v>0</v>
      </c>
      <c r="O4586" s="5">
        <v>0</v>
      </c>
      <c r="P4586" s="6">
        <v>0</v>
      </c>
      <c r="Q4586" s="5">
        <v>0</v>
      </c>
      <c r="R4586" s="6">
        <v>0</v>
      </c>
      <c r="S4586" s="5">
        <v>4.657E-2</v>
      </c>
      <c r="T4586" s="6">
        <v>3.4350000000000001</v>
      </c>
      <c r="U4586" s="5">
        <v>0</v>
      </c>
      <c r="V4586" s="6">
        <v>0</v>
      </c>
      <c r="W4586" s="5">
        <v>0</v>
      </c>
      <c r="X4586" s="6">
        <v>0</v>
      </c>
      <c r="Y4586" s="5">
        <v>0</v>
      </c>
      <c r="Z4586" s="6">
        <v>0</v>
      </c>
      <c r="AA4586" s="5">
        <v>0</v>
      </c>
      <c r="AB4586" s="6">
        <v>0</v>
      </c>
      <c r="AC4586" s="5">
        <v>0</v>
      </c>
      <c r="AD4586" s="6">
        <v>0</v>
      </c>
      <c r="AE4586" s="5">
        <v>0.14202999999999999</v>
      </c>
      <c r="AF4586" s="6">
        <v>7.6779999999999999</v>
      </c>
    </row>
    <row r="4587" spans="2:32" x14ac:dyDescent="0.35">
      <c r="B4587" s="1" t="s">
        <v>717</v>
      </c>
      <c r="C4587" s="5">
        <v>0</v>
      </c>
      <c r="D4587" s="6">
        <v>0</v>
      </c>
      <c r="E4587" s="5">
        <v>0</v>
      </c>
      <c r="F4587" s="6">
        <v>0</v>
      </c>
      <c r="G4587" s="5">
        <v>0</v>
      </c>
      <c r="H4587" s="6">
        <v>0</v>
      </c>
      <c r="I4587" s="5">
        <v>0</v>
      </c>
      <c r="J4587" s="6">
        <v>0</v>
      </c>
      <c r="K4587" s="5">
        <v>0</v>
      </c>
      <c r="L4587" s="6">
        <v>0</v>
      </c>
      <c r="M4587" s="5">
        <v>0</v>
      </c>
      <c r="N4587" s="6">
        <v>0</v>
      </c>
      <c r="O4587" s="5">
        <v>0</v>
      </c>
      <c r="P4587" s="6">
        <v>0</v>
      </c>
      <c r="Q4587" s="5">
        <v>0</v>
      </c>
      <c r="R4587" s="6">
        <v>0</v>
      </c>
      <c r="S4587" s="5">
        <v>0</v>
      </c>
      <c r="T4587" s="6">
        <v>0</v>
      </c>
      <c r="U4587" s="5">
        <v>0</v>
      </c>
      <c r="V4587" s="6">
        <v>0</v>
      </c>
      <c r="W4587" s="5">
        <v>0</v>
      </c>
      <c r="X4587" s="6">
        <v>0</v>
      </c>
      <c r="Y4587" s="5">
        <v>0</v>
      </c>
      <c r="Z4587" s="6">
        <v>0</v>
      </c>
      <c r="AA4587" s="5">
        <v>0</v>
      </c>
      <c r="AB4587" s="6">
        <v>0</v>
      </c>
      <c r="AC4587" s="5">
        <v>0</v>
      </c>
      <c r="AD4587" s="6">
        <v>0</v>
      </c>
      <c r="AE4587" s="5">
        <v>0</v>
      </c>
      <c r="AF4587" s="6">
        <v>0</v>
      </c>
    </row>
    <row r="4588" spans="2:32" x14ac:dyDescent="0.35">
      <c r="B4588" s="1" t="s">
        <v>718</v>
      </c>
      <c r="C4588" s="5">
        <v>8.2400000000000008E-3</v>
      </c>
      <c r="D4588" s="6">
        <v>4.6139999999999999</v>
      </c>
      <c r="E4588" s="5">
        <v>0</v>
      </c>
      <c r="F4588" s="6">
        <v>0</v>
      </c>
      <c r="G4588" s="5">
        <v>0</v>
      </c>
      <c r="H4588" s="6">
        <v>0</v>
      </c>
      <c r="I4588" s="5">
        <v>0</v>
      </c>
      <c r="J4588" s="6">
        <v>0</v>
      </c>
      <c r="K4588" s="5">
        <v>0</v>
      </c>
      <c r="L4588" s="6">
        <v>0</v>
      </c>
      <c r="M4588" s="5">
        <v>0</v>
      </c>
      <c r="N4588" s="6">
        <v>0</v>
      </c>
      <c r="O4588" s="5">
        <v>0</v>
      </c>
      <c r="P4588" s="6">
        <v>0</v>
      </c>
      <c r="Q4588" s="5">
        <v>0</v>
      </c>
      <c r="R4588" s="6">
        <v>0</v>
      </c>
      <c r="S4588" s="5">
        <v>4.616E-2</v>
      </c>
      <c r="T4588" s="6">
        <v>3.4049999999999998</v>
      </c>
      <c r="U4588" s="5">
        <v>0</v>
      </c>
      <c r="V4588" s="6">
        <v>0</v>
      </c>
      <c r="W4588" s="5">
        <v>0</v>
      </c>
      <c r="X4588" s="6">
        <v>0</v>
      </c>
      <c r="Y4588" s="5">
        <v>0</v>
      </c>
      <c r="Z4588" s="6">
        <v>0</v>
      </c>
      <c r="AA4588" s="5">
        <v>0</v>
      </c>
      <c r="AB4588" s="6">
        <v>0</v>
      </c>
      <c r="AC4588" s="5">
        <v>0</v>
      </c>
      <c r="AD4588" s="6">
        <v>0</v>
      </c>
      <c r="AE4588" s="5">
        <v>2.2360000000000001E-2</v>
      </c>
      <c r="AF4588" s="6">
        <v>1.2090000000000001</v>
      </c>
    </row>
    <row r="4589" spans="2:32" x14ac:dyDescent="0.35">
      <c r="B4589" s="1" t="s">
        <v>719</v>
      </c>
      <c r="C4589" s="5">
        <v>0</v>
      </c>
      <c r="D4589" s="6">
        <v>0</v>
      </c>
      <c r="E4589" s="5">
        <v>0</v>
      </c>
      <c r="F4589" s="6">
        <v>0</v>
      </c>
      <c r="G4589" s="5">
        <v>0</v>
      </c>
      <c r="H4589" s="6">
        <v>0</v>
      </c>
      <c r="I4589" s="5">
        <v>0</v>
      </c>
      <c r="J4589" s="6">
        <v>0</v>
      </c>
      <c r="K4589" s="5">
        <v>0</v>
      </c>
      <c r="L4589" s="6">
        <v>0</v>
      </c>
      <c r="M4589" s="5">
        <v>0</v>
      </c>
      <c r="N4589" s="6">
        <v>0</v>
      </c>
      <c r="O4589" s="5">
        <v>0</v>
      </c>
      <c r="P4589" s="6">
        <v>0</v>
      </c>
      <c r="Q4589" s="5">
        <v>0</v>
      </c>
      <c r="R4589" s="6">
        <v>0</v>
      </c>
      <c r="S4589" s="5">
        <v>0</v>
      </c>
      <c r="T4589" s="6">
        <v>0</v>
      </c>
      <c r="U4589" s="5">
        <v>0</v>
      </c>
      <c r="V4589" s="6">
        <v>0</v>
      </c>
      <c r="W4589" s="5">
        <v>0</v>
      </c>
      <c r="X4589" s="6">
        <v>0</v>
      </c>
      <c r="Y4589" s="5">
        <v>0</v>
      </c>
      <c r="Z4589" s="6">
        <v>0</v>
      </c>
      <c r="AA4589" s="5">
        <v>0</v>
      </c>
      <c r="AB4589" s="6">
        <v>0</v>
      </c>
      <c r="AC4589" s="5">
        <v>0</v>
      </c>
      <c r="AD4589" s="6">
        <v>0</v>
      </c>
      <c r="AE4589" s="5">
        <v>0</v>
      </c>
      <c r="AF4589" s="6">
        <v>0</v>
      </c>
    </row>
    <row r="4590" spans="2:32" x14ac:dyDescent="0.35">
      <c r="B4590" s="1" t="s">
        <v>720</v>
      </c>
      <c r="C4590" s="5">
        <v>1.7180000000000001E-2</v>
      </c>
      <c r="D4590" s="6">
        <v>9.6150000000000002</v>
      </c>
      <c r="E4590" s="5">
        <v>0</v>
      </c>
      <c r="F4590" s="6">
        <v>0</v>
      </c>
      <c r="G4590" s="5">
        <v>0</v>
      </c>
      <c r="H4590" s="6">
        <v>0</v>
      </c>
      <c r="I4590" s="5">
        <v>0</v>
      </c>
      <c r="J4590" s="6">
        <v>0</v>
      </c>
      <c r="K4590" s="5">
        <v>0</v>
      </c>
      <c r="L4590" s="6">
        <v>0</v>
      </c>
      <c r="M4590" s="5">
        <v>7.2520000000000001E-2</v>
      </c>
      <c r="N4590" s="6">
        <v>1.601</v>
      </c>
      <c r="O4590" s="5">
        <v>0</v>
      </c>
      <c r="P4590" s="6">
        <v>0</v>
      </c>
      <c r="Q4590" s="5">
        <v>0</v>
      </c>
      <c r="R4590" s="6">
        <v>0</v>
      </c>
      <c r="S4590" s="5">
        <v>0</v>
      </c>
      <c r="T4590" s="6">
        <v>0</v>
      </c>
      <c r="U4590" s="5">
        <v>0</v>
      </c>
      <c r="V4590" s="6">
        <v>0</v>
      </c>
      <c r="W4590" s="5">
        <v>0</v>
      </c>
      <c r="X4590" s="6">
        <v>0</v>
      </c>
      <c r="Y4590" s="5">
        <v>0.13854</v>
      </c>
      <c r="Z4590" s="6">
        <v>8.0139999999999993</v>
      </c>
      <c r="AA4590" s="5">
        <v>0</v>
      </c>
      <c r="AB4590" s="6">
        <v>0</v>
      </c>
      <c r="AC4590" s="5">
        <v>0</v>
      </c>
      <c r="AD4590" s="6">
        <v>0</v>
      </c>
      <c r="AE4590" s="5">
        <v>0</v>
      </c>
      <c r="AF4590" s="6">
        <v>0</v>
      </c>
    </row>
    <row r="4591" spans="2:32" x14ac:dyDescent="0.35">
      <c r="B4591" s="1" t="s">
        <v>721</v>
      </c>
      <c r="C4591" s="5">
        <v>3.5400000000000002E-3</v>
      </c>
      <c r="D4591" s="6">
        <v>1.98</v>
      </c>
      <c r="E4591" s="5">
        <v>0</v>
      </c>
      <c r="F4591" s="6">
        <v>0</v>
      </c>
      <c r="G4591" s="5">
        <v>0</v>
      </c>
      <c r="H4591" s="6">
        <v>0</v>
      </c>
      <c r="I4591" s="5">
        <v>0</v>
      </c>
      <c r="J4591" s="6">
        <v>0</v>
      </c>
      <c r="K4591" s="5">
        <v>3.9629999999999999E-2</v>
      </c>
      <c r="L4591" s="6">
        <v>0.83699999999999997</v>
      </c>
      <c r="M4591" s="5">
        <v>0</v>
      </c>
      <c r="N4591" s="6">
        <v>0</v>
      </c>
      <c r="O4591" s="5">
        <v>0</v>
      </c>
      <c r="P4591" s="6">
        <v>0</v>
      </c>
      <c r="Q4591" s="5">
        <v>6.5750000000000003E-2</v>
      </c>
      <c r="R4591" s="6">
        <v>1.143</v>
      </c>
      <c r="S4591" s="5">
        <v>0</v>
      </c>
      <c r="T4591" s="6">
        <v>0</v>
      </c>
      <c r="U4591" s="5">
        <v>0</v>
      </c>
      <c r="V4591" s="6">
        <v>0</v>
      </c>
      <c r="W4591" s="5">
        <v>0</v>
      </c>
      <c r="X4591" s="6">
        <v>0</v>
      </c>
      <c r="Y4591" s="5">
        <v>0</v>
      </c>
      <c r="Z4591" s="6">
        <v>0</v>
      </c>
      <c r="AA4591" s="5">
        <v>0</v>
      </c>
      <c r="AB4591" s="6">
        <v>0</v>
      </c>
      <c r="AC4591" s="5">
        <v>0</v>
      </c>
      <c r="AD4591" s="6">
        <v>0</v>
      </c>
      <c r="AE4591" s="5">
        <v>0</v>
      </c>
      <c r="AF4591" s="6">
        <v>0</v>
      </c>
    </row>
    <row r="4592" spans="2:32" x14ac:dyDescent="0.35">
      <c r="B4592" s="1" t="s">
        <v>722</v>
      </c>
      <c r="C4592" s="5">
        <v>9.6000000000000002E-4</v>
      </c>
      <c r="D4592" s="6">
        <v>0.53900000000000003</v>
      </c>
      <c r="E4592" s="5">
        <v>0</v>
      </c>
      <c r="F4592" s="6">
        <v>0</v>
      </c>
      <c r="G4592" s="5">
        <v>0</v>
      </c>
      <c r="H4592" s="6">
        <v>0</v>
      </c>
      <c r="I4592" s="5">
        <v>0</v>
      </c>
      <c r="J4592" s="6">
        <v>0</v>
      </c>
      <c r="K4592" s="5">
        <v>0</v>
      </c>
      <c r="L4592" s="6">
        <v>0</v>
      </c>
      <c r="M4592" s="5">
        <v>0</v>
      </c>
      <c r="N4592" s="6">
        <v>0</v>
      </c>
      <c r="O4592" s="5">
        <v>0</v>
      </c>
      <c r="P4592" s="6">
        <v>0</v>
      </c>
      <c r="Q4592" s="5">
        <v>0</v>
      </c>
      <c r="R4592" s="6">
        <v>0</v>
      </c>
      <c r="S4592" s="5">
        <v>7.3099999999999997E-3</v>
      </c>
      <c r="T4592" s="6">
        <v>0.53900000000000003</v>
      </c>
      <c r="U4592" s="5">
        <v>0</v>
      </c>
      <c r="V4592" s="6">
        <v>0</v>
      </c>
      <c r="W4592" s="5">
        <v>0</v>
      </c>
      <c r="X4592" s="6">
        <v>0</v>
      </c>
      <c r="Y4592" s="5">
        <v>0</v>
      </c>
      <c r="Z4592" s="6">
        <v>0</v>
      </c>
      <c r="AA4592" s="5">
        <v>0</v>
      </c>
      <c r="AB4592" s="6">
        <v>0</v>
      </c>
      <c r="AC4592" s="5">
        <v>0</v>
      </c>
      <c r="AD4592" s="6">
        <v>0</v>
      </c>
      <c r="AE4592" s="5">
        <v>0</v>
      </c>
      <c r="AF4592" s="6">
        <v>0</v>
      </c>
    </row>
    <row r="4593" spans="2:32" x14ac:dyDescent="0.35">
      <c r="B4593" s="1" t="s">
        <v>723</v>
      </c>
      <c r="C4593" s="5">
        <v>0</v>
      </c>
      <c r="D4593" s="6">
        <v>0</v>
      </c>
      <c r="E4593" s="5">
        <v>0</v>
      </c>
      <c r="F4593" s="6">
        <v>0</v>
      </c>
      <c r="G4593" s="5">
        <v>0</v>
      </c>
      <c r="H4593" s="6">
        <v>0</v>
      </c>
      <c r="I4593" s="5">
        <v>0</v>
      </c>
      <c r="J4593" s="6">
        <v>0</v>
      </c>
      <c r="K4593" s="5">
        <v>0</v>
      </c>
      <c r="L4593" s="6">
        <v>0</v>
      </c>
      <c r="M4593" s="5">
        <v>0</v>
      </c>
      <c r="N4593" s="6">
        <v>0</v>
      </c>
      <c r="O4593" s="5">
        <v>0</v>
      </c>
      <c r="P4593" s="6">
        <v>0</v>
      </c>
      <c r="Q4593" s="5">
        <v>0</v>
      </c>
      <c r="R4593" s="6">
        <v>0</v>
      </c>
      <c r="S4593" s="5">
        <v>0</v>
      </c>
      <c r="T4593" s="6">
        <v>0</v>
      </c>
      <c r="U4593" s="5">
        <v>0</v>
      </c>
      <c r="V4593" s="6">
        <v>0</v>
      </c>
      <c r="W4593" s="5">
        <v>0</v>
      </c>
      <c r="X4593" s="6">
        <v>0</v>
      </c>
      <c r="Y4593" s="5">
        <v>0</v>
      </c>
      <c r="Z4593" s="6">
        <v>0</v>
      </c>
      <c r="AA4593" s="5">
        <v>0</v>
      </c>
      <c r="AB4593" s="6">
        <v>0</v>
      </c>
      <c r="AC4593" s="5">
        <v>0</v>
      </c>
      <c r="AD4593" s="6">
        <v>0</v>
      </c>
      <c r="AE4593" s="5">
        <v>0</v>
      </c>
      <c r="AF4593" s="6">
        <v>0</v>
      </c>
    </row>
    <row r="4594" spans="2:32" x14ac:dyDescent="0.35">
      <c r="B4594" s="1" t="s">
        <v>724</v>
      </c>
      <c r="C4594" s="5">
        <v>9.0699999999999999E-3</v>
      </c>
      <c r="D4594" s="6">
        <v>5.0759999999999996</v>
      </c>
      <c r="E4594" s="5">
        <v>4.0059999999999998E-2</v>
      </c>
      <c r="F4594" s="6">
        <v>0.98399999999999999</v>
      </c>
      <c r="G4594" s="5">
        <v>0</v>
      </c>
      <c r="H4594" s="6">
        <v>0</v>
      </c>
      <c r="I4594" s="5">
        <v>4.2930000000000003E-2</v>
      </c>
      <c r="J4594" s="6">
        <v>1.01</v>
      </c>
      <c r="K4594" s="5">
        <v>3.9629999999999999E-2</v>
      </c>
      <c r="L4594" s="6">
        <v>0.83699999999999997</v>
      </c>
      <c r="M4594" s="5">
        <v>0</v>
      </c>
      <c r="N4594" s="6">
        <v>0</v>
      </c>
      <c r="O4594" s="5">
        <v>0</v>
      </c>
      <c r="P4594" s="6">
        <v>0</v>
      </c>
      <c r="Q4594" s="5">
        <v>0</v>
      </c>
      <c r="R4594" s="6">
        <v>0</v>
      </c>
      <c r="S4594" s="5">
        <v>0</v>
      </c>
      <c r="T4594" s="6">
        <v>0</v>
      </c>
      <c r="U4594" s="5">
        <v>0</v>
      </c>
      <c r="V4594" s="6">
        <v>0</v>
      </c>
      <c r="W4594" s="5">
        <v>0</v>
      </c>
      <c r="X4594" s="6">
        <v>0</v>
      </c>
      <c r="Y4594" s="5">
        <v>3.8809999999999997E-2</v>
      </c>
      <c r="Z4594" s="6">
        <v>2.2450000000000001</v>
      </c>
      <c r="AA4594" s="5">
        <v>0</v>
      </c>
      <c r="AB4594" s="6">
        <v>0</v>
      </c>
      <c r="AC4594" s="5">
        <v>0</v>
      </c>
      <c r="AD4594" s="6">
        <v>0</v>
      </c>
      <c r="AE4594" s="5">
        <v>0</v>
      </c>
      <c r="AF4594" s="6">
        <v>0</v>
      </c>
    </row>
    <row r="4595" spans="2:32" x14ac:dyDescent="0.35">
      <c r="B4595" s="1" t="s">
        <v>725</v>
      </c>
      <c r="C4595" s="5">
        <v>0</v>
      </c>
      <c r="D4595" s="6">
        <v>0</v>
      </c>
      <c r="E4595" s="5">
        <v>0</v>
      </c>
      <c r="F4595" s="6">
        <v>0</v>
      </c>
      <c r="G4595" s="5">
        <v>0</v>
      </c>
      <c r="H4595" s="6">
        <v>0</v>
      </c>
      <c r="I4595" s="5">
        <v>0</v>
      </c>
      <c r="J4595" s="6">
        <v>0</v>
      </c>
      <c r="K4595" s="5">
        <v>0</v>
      </c>
      <c r="L4595" s="6">
        <v>0</v>
      </c>
      <c r="M4595" s="5">
        <v>0</v>
      </c>
      <c r="N4595" s="6">
        <v>0</v>
      </c>
      <c r="O4595" s="5">
        <v>0</v>
      </c>
      <c r="P4595" s="6">
        <v>0</v>
      </c>
      <c r="Q4595" s="5">
        <v>0</v>
      </c>
      <c r="R4595" s="6">
        <v>0</v>
      </c>
      <c r="S4595" s="5">
        <v>0</v>
      </c>
      <c r="T4595" s="6">
        <v>0</v>
      </c>
      <c r="U4595" s="5">
        <v>0</v>
      </c>
      <c r="V4595" s="6">
        <v>0</v>
      </c>
      <c r="W4595" s="5">
        <v>0</v>
      </c>
      <c r="X4595" s="6">
        <v>0</v>
      </c>
      <c r="Y4595" s="5">
        <v>0</v>
      </c>
      <c r="Z4595" s="6">
        <v>0</v>
      </c>
      <c r="AA4595" s="5">
        <v>0</v>
      </c>
      <c r="AB4595" s="6">
        <v>0</v>
      </c>
      <c r="AC4595" s="5">
        <v>0</v>
      </c>
      <c r="AD4595" s="6">
        <v>0</v>
      </c>
      <c r="AE4595" s="5">
        <v>0</v>
      </c>
      <c r="AF4595" s="6">
        <v>0</v>
      </c>
    </row>
    <row r="4596" spans="2:32" x14ac:dyDescent="0.35">
      <c r="B4596" s="1" t="s">
        <v>726</v>
      </c>
      <c r="C4596" s="5">
        <v>0</v>
      </c>
      <c r="D4596" s="6">
        <v>0</v>
      </c>
      <c r="E4596" s="5">
        <v>0</v>
      </c>
      <c r="F4596" s="6">
        <v>0</v>
      </c>
      <c r="G4596" s="5">
        <v>0</v>
      </c>
      <c r="H4596" s="6">
        <v>0</v>
      </c>
      <c r="I4596" s="5">
        <v>0</v>
      </c>
      <c r="J4596" s="6">
        <v>0</v>
      </c>
      <c r="K4596" s="5">
        <v>0</v>
      </c>
      <c r="L4596" s="6">
        <v>0</v>
      </c>
      <c r="M4596" s="5">
        <v>0</v>
      </c>
      <c r="N4596" s="6">
        <v>0</v>
      </c>
      <c r="O4596" s="5">
        <v>0</v>
      </c>
      <c r="P4596" s="6">
        <v>0</v>
      </c>
      <c r="Q4596" s="5">
        <v>0</v>
      </c>
      <c r="R4596" s="6">
        <v>0</v>
      </c>
      <c r="S4596" s="5">
        <v>0</v>
      </c>
      <c r="T4596" s="6">
        <v>0</v>
      </c>
      <c r="U4596" s="5">
        <v>0</v>
      </c>
      <c r="V4596" s="6">
        <v>0</v>
      </c>
      <c r="W4596" s="5">
        <v>0</v>
      </c>
      <c r="X4596" s="6">
        <v>0</v>
      </c>
      <c r="Y4596" s="5">
        <v>0</v>
      </c>
      <c r="Z4596" s="6">
        <v>0</v>
      </c>
      <c r="AA4596" s="5">
        <v>0</v>
      </c>
      <c r="AB4596" s="6">
        <v>0</v>
      </c>
      <c r="AC4596" s="5">
        <v>0</v>
      </c>
      <c r="AD4596" s="6">
        <v>0</v>
      </c>
      <c r="AE4596" s="5">
        <v>0</v>
      </c>
      <c r="AF4596" s="6">
        <v>0</v>
      </c>
    </row>
    <row r="4597" spans="2:32" x14ac:dyDescent="0.35">
      <c r="B4597" s="1" t="s">
        <v>727</v>
      </c>
      <c r="C4597" s="5">
        <v>0</v>
      </c>
      <c r="D4597" s="6">
        <v>0</v>
      </c>
      <c r="E4597" s="5">
        <v>0</v>
      </c>
      <c r="F4597" s="6">
        <v>0</v>
      </c>
      <c r="G4597" s="5">
        <v>0</v>
      </c>
      <c r="H4597" s="6">
        <v>0</v>
      </c>
      <c r="I4597" s="5">
        <v>0</v>
      </c>
      <c r="J4597" s="6">
        <v>0</v>
      </c>
      <c r="K4597" s="5">
        <v>0</v>
      </c>
      <c r="L4597" s="6">
        <v>0</v>
      </c>
      <c r="M4597" s="5">
        <v>0</v>
      </c>
      <c r="N4597" s="6">
        <v>0</v>
      </c>
      <c r="O4597" s="5">
        <v>0</v>
      </c>
      <c r="P4597" s="6">
        <v>0</v>
      </c>
      <c r="Q4597" s="5">
        <v>0</v>
      </c>
      <c r="R4597" s="6">
        <v>0</v>
      </c>
      <c r="S4597" s="5">
        <v>0</v>
      </c>
      <c r="T4597" s="6">
        <v>0</v>
      </c>
      <c r="U4597" s="5">
        <v>0</v>
      </c>
      <c r="V4597" s="6">
        <v>0</v>
      </c>
      <c r="W4597" s="5">
        <v>0</v>
      </c>
      <c r="X4597" s="6">
        <v>0</v>
      </c>
      <c r="Y4597" s="5">
        <v>0</v>
      </c>
      <c r="Z4597" s="6">
        <v>0</v>
      </c>
      <c r="AA4597" s="5">
        <v>0</v>
      </c>
      <c r="AB4597" s="6">
        <v>0</v>
      </c>
      <c r="AC4597" s="5">
        <v>0</v>
      </c>
      <c r="AD4597" s="6">
        <v>0</v>
      </c>
      <c r="AE4597" s="5">
        <v>0</v>
      </c>
      <c r="AF4597" s="6">
        <v>0</v>
      </c>
    </row>
    <row r="4598" spans="2:32" x14ac:dyDescent="0.35">
      <c r="B4598" s="1" t="s">
        <v>728</v>
      </c>
      <c r="C4598" s="5">
        <v>0</v>
      </c>
      <c r="D4598" s="6">
        <v>0</v>
      </c>
      <c r="E4598" s="5">
        <v>0</v>
      </c>
      <c r="F4598" s="6">
        <v>0</v>
      </c>
      <c r="G4598" s="5">
        <v>0</v>
      </c>
      <c r="H4598" s="6">
        <v>0</v>
      </c>
      <c r="I4598" s="5">
        <v>0</v>
      </c>
      <c r="J4598" s="6">
        <v>0</v>
      </c>
      <c r="K4598" s="5">
        <v>0</v>
      </c>
      <c r="L4598" s="6">
        <v>0</v>
      </c>
      <c r="M4598" s="5">
        <v>0</v>
      </c>
      <c r="N4598" s="6">
        <v>0</v>
      </c>
      <c r="O4598" s="5">
        <v>0</v>
      </c>
      <c r="P4598" s="6">
        <v>0</v>
      </c>
      <c r="Q4598" s="5">
        <v>0</v>
      </c>
      <c r="R4598" s="6">
        <v>0</v>
      </c>
      <c r="S4598" s="5">
        <v>0</v>
      </c>
      <c r="T4598" s="6">
        <v>0</v>
      </c>
      <c r="U4598" s="5">
        <v>0</v>
      </c>
      <c r="V4598" s="6">
        <v>0</v>
      </c>
      <c r="W4598" s="5">
        <v>0</v>
      </c>
      <c r="X4598" s="6">
        <v>0</v>
      </c>
      <c r="Y4598" s="5">
        <v>0</v>
      </c>
      <c r="Z4598" s="6">
        <v>0</v>
      </c>
      <c r="AA4598" s="5">
        <v>0</v>
      </c>
      <c r="AB4598" s="6">
        <v>0</v>
      </c>
      <c r="AC4598" s="5">
        <v>0</v>
      </c>
      <c r="AD4598" s="6">
        <v>0</v>
      </c>
      <c r="AE4598" s="5">
        <v>0</v>
      </c>
      <c r="AF4598" s="6">
        <v>0</v>
      </c>
    </row>
    <row r="4599" spans="2:32" x14ac:dyDescent="0.35">
      <c r="B4599" s="1" t="s">
        <v>729</v>
      </c>
      <c r="C4599" s="5">
        <v>0</v>
      </c>
      <c r="D4599" s="6">
        <v>0</v>
      </c>
      <c r="E4599" s="5">
        <v>0</v>
      </c>
      <c r="F4599" s="6">
        <v>0</v>
      </c>
      <c r="G4599" s="5">
        <v>0</v>
      </c>
      <c r="H4599" s="6">
        <v>0</v>
      </c>
      <c r="I4599" s="5">
        <v>0</v>
      </c>
      <c r="J4599" s="6">
        <v>0</v>
      </c>
      <c r="K4599" s="5">
        <v>0</v>
      </c>
      <c r="L4599" s="6">
        <v>0</v>
      </c>
      <c r="M4599" s="5">
        <v>0</v>
      </c>
      <c r="N4599" s="6">
        <v>0</v>
      </c>
      <c r="O4599" s="5">
        <v>0</v>
      </c>
      <c r="P4599" s="6">
        <v>0</v>
      </c>
      <c r="Q4599" s="5">
        <v>0</v>
      </c>
      <c r="R4599" s="6">
        <v>0</v>
      </c>
      <c r="S4599" s="5">
        <v>0</v>
      </c>
      <c r="T4599" s="6">
        <v>0</v>
      </c>
      <c r="U4599" s="5">
        <v>0</v>
      </c>
      <c r="V4599" s="6">
        <v>0</v>
      </c>
      <c r="W4599" s="5">
        <v>0</v>
      </c>
      <c r="X4599" s="6">
        <v>0</v>
      </c>
      <c r="Y4599" s="5">
        <v>0</v>
      </c>
      <c r="Z4599" s="6">
        <v>0</v>
      </c>
      <c r="AA4599" s="5">
        <v>0</v>
      </c>
      <c r="AB4599" s="6">
        <v>0</v>
      </c>
      <c r="AC4599" s="5">
        <v>0</v>
      </c>
      <c r="AD4599" s="6">
        <v>0</v>
      </c>
      <c r="AE4599" s="5">
        <v>0</v>
      </c>
      <c r="AF4599" s="6">
        <v>0</v>
      </c>
    </row>
    <row r="4600" spans="2:32" x14ac:dyDescent="0.35">
      <c r="B4600" s="1" t="s">
        <v>730</v>
      </c>
      <c r="C4600" s="5">
        <v>0</v>
      </c>
      <c r="D4600" s="6">
        <v>0</v>
      </c>
      <c r="E4600" s="5">
        <v>0</v>
      </c>
      <c r="F4600" s="6">
        <v>0</v>
      </c>
      <c r="G4600" s="5">
        <v>0</v>
      </c>
      <c r="H4600" s="6">
        <v>0</v>
      </c>
      <c r="I4600" s="5">
        <v>0</v>
      </c>
      <c r="J4600" s="6">
        <v>0</v>
      </c>
      <c r="K4600" s="5">
        <v>0</v>
      </c>
      <c r="L4600" s="6">
        <v>0</v>
      </c>
      <c r="M4600" s="5">
        <v>0</v>
      </c>
      <c r="N4600" s="6">
        <v>0</v>
      </c>
      <c r="O4600" s="5">
        <v>0</v>
      </c>
      <c r="P4600" s="6">
        <v>0</v>
      </c>
      <c r="Q4600" s="5">
        <v>0</v>
      </c>
      <c r="R4600" s="6">
        <v>0</v>
      </c>
      <c r="S4600" s="5">
        <v>0</v>
      </c>
      <c r="T4600" s="6">
        <v>0</v>
      </c>
      <c r="U4600" s="5">
        <v>0</v>
      </c>
      <c r="V4600" s="6">
        <v>0</v>
      </c>
      <c r="W4600" s="5">
        <v>0</v>
      </c>
      <c r="X4600" s="6">
        <v>0</v>
      </c>
      <c r="Y4600" s="5">
        <v>0</v>
      </c>
      <c r="Z4600" s="6">
        <v>0</v>
      </c>
      <c r="AA4600" s="5">
        <v>0</v>
      </c>
      <c r="AB4600" s="6">
        <v>0</v>
      </c>
      <c r="AC4600" s="5">
        <v>0</v>
      </c>
      <c r="AD4600" s="6">
        <v>0</v>
      </c>
      <c r="AE4600" s="5">
        <v>0</v>
      </c>
      <c r="AF4600" s="6">
        <v>0</v>
      </c>
    </row>
    <row r="4601" spans="2:32" x14ac:dyDescent="0.35">
      <c r="B4601" s="1" t="s">
        <v>731</v>
      </c>
      <c r="C4601" s="5">
        <v>0</v>
      </c>
      <c r="D4601" s="6">
        <v>0</v>
      </c>
      <c r="E4601" s="5">
        <v>0</v>
      </c>
      <c r="F4601" s="6">
        <v>0</v>
      </c>
      <c r="G4601" s="5">
        <v>0</v>
      </c>
      <c r="H4601" s="6">
        <v>0</v>
      </c>
      <c r="I4601" s="5">
        <v>0</v>
      </c>
      <c r="J4601" s="6">
        <v>0</v>
      </c>
      <c r="K4601" s="5">
        <v>0</v>
      </c>
      <c r="L4601" s="6">
        <v>0</v>
      </c>
      <c r="M4601" s="5">
        <v>0</v>
      </c>
      <c r="N4601" s="6">
        <v>0</v>
      </c>
      <c r="O4601" s="5">
        <v>0</v>
      </c>
      <c r="P4601" s="6">
        <v>0</v>
      </c>
      <c r="Q4601" s="5">
        <v>0</v>
      </c>
      <c r="R4601" s="6">
        <v>0</v>
      </c>
      <c r="S4601" s="5">
        <v>0</v>
      </c>
      <c r="T4601" s="6">
        <v>0</v>
      </c>
      <c r="U4601" s="5">
        <v>0</v>
      </c>
      <c r="V4601" s="6">
        <v>0</v>
      </c>
      <c r="W4601" s="5">
        <v>0</v>
      </c>
      <c r="X4601" s="6">
        <v>0</v>
      </c>
      <c r="Y4601" s="5">
        <v>0</v>
      </c>
      <c r="Z4601" s="6">
        <v>0</v>
      </c>
      <c r="AA4601" s="5">
        <v>0</v>
      </c>
      <c r="AB4601" s="6">
        <v>0</v>
      </c>
      <c r="AC4601" s="5">
        <v>0</v>
      </c>
      <c r="AD4601" s="6">
        <v>0</v>
      </c>
      <c r="AE4601" s="5">
        <v>0</v>
      </c>
      <c r="AF4601" s="6">
        <v>0</v>
      </c>
    </row>
    <row r="4602" spans="2:32" x14ac:dyDescent="0.35">
      <c r="B4602" s="1" t="s">
        <v>732</v>
      </c>
      <c r="C4602" s="5">
        <v>0</v>
      </c>
      <c r="D4602" s="6">
        <v>0</v>
      </c>
      <c r="E4602" s="5">
        <v>0</v>
      </c>
      <c r="F4602" s="6">
        <v>0</v>
      </c>
      <c r="G4602" s="5">
        <v>0</v>
      </c>
      <c r="H4602" s="6">
        <v>0</v>
      </c>
      <c r="I4602" s="5">
        <v>0</v>
      </c>
      <c r="J4602" s="6">
        <v>0</v>
      </c>
      <c r="K4602" s="5">
        <v>0</v>
      </c>
      <c r="L4602" s="6">
        <v>0</v>
      </c>
      <c r="M4602" s="5">
        <v>0</v>
      </c>
      <c r="N4602" s="6">
        <v>0</v>
      </c>
      <c r="O4602" s="5">
        <v>0</v>
      </c>
      <c r="P4602" s="6">
        <v>0</v>
      </c>
      <c r="Q4602" s="5">
        <v>0</v>
      </c>
      <c r="R4602" s="6">
        <v>0</v>
      </c>
      <c r="S4602" s="5">
        <v>0</v>
      </c>
      <c r="T4602" s="6">
        <v>0</v>
      </c>
      <c r="U4602" s="5">
        <v>0</v>
      </c>
      <c r="V4602" s="6">
        <v>0</v>
      </c>
      <c r="W4602" s="5">
        <v>0</v>
      </c>
      <c r="X4602" s="6">
        <v>0</v>
      </c>
      <c r="Y4602" s="5">
        <v>0</v>
      </c>
      <c r="Z4602" s="6">
        <v>0</v>
      </c>
      <c r="AA4602" s="5">
        <v>0</v>
      </c>
      <c r="AB4602" s="6">
        <v>0</v>
      </c>
      <c r="AC4602" s="5">
        <v>0</v>
      </c>
      <c r="AD4602" s="6">
        <v>0</v>
      </c>
      <c r="AE4602" s="5">
        <v>0</v>
      </c>
      <c r="AF4602" s="6">
        <v>0</v>
      </c>
    </row>
    <row r="4603" spans="2:32" x14ac:dyDescent="0.35">
      <c r="B4603" s="1" t="s">
        <v>733</v>
      </c>
      <c r="C4603" s="5">
        <v>2.2000000000000001E-4</v>
      </c>
      <c r="D4603" s="6">
        <v>0.121</v>
      </c>
      <c r="E4603" s="5">
        <v>0</v>
      </c>
      <c r="F4603" s="6">
        <v>0</v>
      </c>
      <c r="G4603" s="5">
        <v>0</v>
      </c>
      <c r="H4603" s="6">
        <v>0</v>
      </c>
      <c r="I4603" s="5">
        <v>0</v>
      </c>
      <c r="J4603" s="6">
        <v>0</v>
      </c>
      <c r="K4603" s="5">
        <v>0</v>
      </c>
      <c r="L4603" s="6">
        <v>0</v>
      </c>
      <c r="M4603" s="5">
        <v>0</v>
      </c>
      <c r="N4603" s="6">
        <v>0</v>
      </c>
      <c r="O4603" s="5">
        <v>0</v>
      </c>
      <c r="P4603" s="6">
        <v>0</v>
      </c>
      <c r="Q4603" s="5">
        <v>0</v>
      </c>
      <c r="R4603" s="6">
        <v>0</v>
      </c>
      <c r="S4603" s="5">
        <v>0</v>
      </c>
      <c r="T4603" s="6">
        <v>0</v>
      </c>
      <c r="U4603" s="5">
        <v>0</v>
      </c>
      <c r="V4603" s="6">
        <v>0</v>
      </c>
      <c r="W4603" s="5">
        <v>1.0829999999999999E-2</v>
      </c>
      <c r="X4603" s="6">
        <v>0.121</v>
      </c>
      <c r="Y4603" s="5">
        <v>0</v>
      </c>
      <c r="Z4603" s="6">
        <v>0</v>
      </c>
      <c r="AA4603" s="5">
        <v>0</v>
      </c>
      <c r="AB4603" s="6">
        <v>0</v>
      </c>
      <c r="AC4603" s="5">
        <v>0</v>
      </c>
      <c r="AD4603" s="6">
        <v>0</v>
      </c>
      <c r="AE4603" s="5">
        <v>0</v>
      </c>
      <c r="AF4603" s="6">
        <v>0</v>
      </c>
    </row>
    <row r="4604" spans="2:32" x14ac:dyDescent="0.35">
      <c r="B4604" s="1" t="s">
        <v>734</v>
      </c>
      <c r="C4604" s="5">
        <v>4.4400000000000004E-3</v>
      </c>
      <c r="D4604" s="6">
        <v>2.4870000000000001</v>
      </c>
      <c r="E4604" s="5">
        <v>0</v>
      </c>
      <c r="F4604" s="6">
        <v>0</v>
      </c>
      <c r="G4604" s="5">
        <v>0</v>
      </c>
      <c r="H4604" s="6">
        <v>0</v>
      </c>
      <c r="I4604" s="5">
        <v>0</v>
      </c>
      <c r="J4604" s="6">
        <v>0</v>
      </c>
      <c r="K4604" s="5">
        <v>0</v>
      </c>
      <c r="L4604" s="6">
        <v>0</v>
      </c>
      <c r="M4604" s="5">
        <v>0</v>
      </c>
      <c r="N4604" s="6">
        <v>0</v>
      </c>
      <c r="O4604" s="5">
        <v>0</v>
      </c>
      <c r="P4604" s="6">
        <v>0</v>
      </c>
      <c r="Q4604" s="5">
        <v>0</v>
      </c>
      <c r="R4604" s="6">
        <v>0</v>
      </c>
      <c r="S4604" s="5">
        <v>0</v>
      </c>
      <c r="T4604" s="6">
        <v>0</v>
      </c>
      <c r="U4604" s="5">
        <v>0</v>
      </c>
      <c r="V4604" s="6">
        <v>0</v>
      </c>
      <c r="W4604" s="5">
        <v>2.1659999999999999E-2</v>
      </c>
      <c r="X4604" s="6">
        <v>0.24199999999999999</v>
      </c>
      <c r="Y4604" s="5">
        <v>3.8809999999999997E-2</v>
      </c>
      <c r="Z4604" s="6">
        <v>2.2450000000000001</v>
      </c>
      <c r="AA4604" s="5">
        <v>0</v>
      </c>
      <c r="AB4604" s="6">
        <v>0</v>
      </c>
      <c r="AC4604" s="5">
        <v>0</v>
      </c>
      <c r="AD4604" s="6">
        <v>0</v>
      </c>
      <c r="AE4604" s="5">
        <v>0</v>
      </c>
      <c r="AF4604" s="6">
        <v>0</v>
      </c>
    </row>
    <row r="4605" spans="2:32" x14ac:dyDescent="0.35">
      <c r="B4605" s="1" t="s">
        <v>735</v>
      </c>
      <c r="C4605" s="5">
        <v>0</v>
      </c>
      <c r="D4605" s="6">
        <v>0</v>
      </c>
      <c r="E4605" s="5">
        <v>0</v>
      </c>
      <c r="F4605" s="6">
        <v>0</v>
      </c>
      <c r="G4605" s="5">
        <v>0</v>
      </c>
      <c r="H4605" s="6">
        <v>0</v>
      </c>
      <c r="I4605" s="5">
        <v>0</v>
      </c>
      <c r="J4605" s="6">
        <v>0</v>
      </c>
      <c r="K4605" s="5">
        <v>0</v>
      </c>
      <c r="L4605" s="6">
        <v>0</v>
      </c>
      <c r="M4605" s="5">
        <v>0</v>
      </c>
      <c r="N4605" s="6">
        <v>0</v>
      </c>
      <c r="O4605" s="5">
        <v>0</v>
      </c>
      <c r="P4605" s="6">
        <v>0</v>
      </c>
      <c r="Q4605" s="5">
        <v>0</v>
      </c>
      <c r="R4605" s="6">
        <v>0</v>
      </c>
      <c r="S4605" s="5">
        <v>0</v>
      </c>
      <c r="T4605" s="6">
        <v>0</v>
      </c>
      <c r="U4605" s="5">
        <v>0</v>
      </c>
      <c r="V4605" s="6">
        <v>0</v>
      </c>
      <c r="W4605" s="5">
        <v>0</v>
      </c>
      <c r="X4605" s="6">
        <v>0</v>
      </c>
      <c r="Y4605" s="5">
        <v>0</v>
      </c>
      <c r="Z4605" s="6">
        <v>0</v>
      </c>
      <c r="AA4605" s="5">
        <v>0</v>
      </c>
      <c r="AB4605" s="6">
        <v>0</v>
      </c>
      <c r="AC4605" s="5">
        <v>0</v>
      </c>
      <c r="AD4605" s="6">
        <v>0</v>
      </c>
      <c r="AE4605" s="5">
        <v>0</v>
      </c>
      <c r="AF4605" s="6">
        <v>0</v>
      </c>
    </row>
    <row r="4606" spans="2:32" x14ac:dyDescent="0.35">
      <c r="B4606" s="1" t="s">
        <v>736</v>
      </c>
      <c r="C4606" s="5">
        <v>0</v>
      </c>
      <c r="D4606" s="6">
        <v>0</v>
      </c>
      <c r="E4606" s="5">
        <v>0</v>
      </c>
      <c r="F4606" s="6">
        <v>0</v>
      </c>
      <c r="G4606" s="5">
        <v>0</v>
      </c>
      <c r="H4606" s="6">
        <v>0</v>
      </c>
      <c r="I4606" s="5">
        <v>0</v>
      </c>
      <c r="J4606" s="6">
        <v>0</v>
      </c>
      <c r="K4606" s="5">
        <v>0</v>
      </c>
      <c r="L4606" s="6">
        <v>0</v>
      </c>
      <c r="M4606" s="5">
        <v>0</v>
      </c>
      <c r="N4606" s="6">
        <v>0</v>
      </c>
      <c r="O4606" s="5">
        <v>0</v>
      </c>
      <c r="P4606" s="6">
        <v>0</v>
      </c>
      <c r="Q4606" s="5">
        <v>0</v>
      </c>
      <c r="R4606" s="6">
        <v>0</v>
      </c>
      <c r="S4606" s="5">
        <v>0</v>
      </c>
      <c r="T4606" s="6">
        <v>0</v>
      </c>
      <c r="U4606" s="5">
        <v>0</v>
      </c>
      <c r="V4606" s="6">
        <v>0</v>
      </c>
      <c r="W4606" s="5">
        <v>0</v>
      </c>
      <c r="X4606" s="6">
        <v>0</v>
      </c>
      <c r="Y4606" s="5">
        <v>0</v>
      </c>
      <c r="Z4606" s="6">
        <v>0</v>
      </c>
      <c r="AA4606" s="5">
        <v>0</v>
      </c>
      <c r="AB4606" s="6">
        <v>0</v>
      </c>
      <c r="AC4606" s="5">
        <v>0</v>
      </c>
      <c r="AD4606" s="6">
        <v>0</v>
      </c>
      <c r="AE4606" s="5">
        <v>0</v>
      </c>
      <c r="AF4606" s="6">
        <v>0</v>
      </c>
    </row>
    <row r="4607" spans="2:32" x14ac:dyDescent="0.35">
      <c r="B4607" s="1" t="s">
        <v>737</v>
      </c>
      <c r="C4607" s="5">
        <v>0</v>
      </c>
      <c r="D4607" s="6">
        <v>0</v>
      </c>
      <c r="E4607" s="5">
        <v>0</v>
      </c>
      <c r="F4607" s="6">
        <v>0</v>
      </c>
      <c r="G4607" s="5">
        <v>0</v>
      </c>
      <c r="H4607" s="6">
        <v>0</v>
      </c>
      <c r="I4607" s="5">
        <v>0</v>
      </c>
      <c r="J4607" s="6">
        <v>0</v>
      </c>
      <c r="K4607" s="5">
        <v>0</v>
      </c>
      <c r="L4607" s="6">
        <v>0</v>
      </c>
      <c r="M4607" s="5">
        <v>0</v>
      </c>
      <c r="N4607" s="6">
        <v>0</v>
      </c>
      <c r="O4607" s="5">
        <v>0</v>
      </c>
      <c r="P4607" s="6">
        <v>0</v>
      </c>
      <c r="Q4607" s="5">
        <v>0</v>
      </c>
      <c r="R4607" s="6">
        <v>0</v>
      </c>
      <c r="S4607" s="5">
        <v>0</v>
      </c>
      <c r="T4607" s="6">
        <v>0</v>
      </c>
      <c r="U4607" s="5">
        <v>0</v>
      </c>
      <c r="V4607" s="6">
        <v>0</v>
      </c>
      <c r="W4607" s="5">
        <v>0</v>
      </c>
      <c r="X4607" s="6">
        <v>0</v>
      </c>
      <c r="Y4607" s="5">
        <v>0</v>
      </c>
      <c r="Z4607" s="6">
        <v>0</v>
      </c>
      <c r="AA4607" s="5">
        <v>0</v>
      </c>
      <c r="AB4607" s="6">
        <v>0</v>
      </c>
      <c r="AC4607" s="5">
        <v>0</v>
      </c>
      <c r="AD4607" s="6">
        <v>0</v>
      </c>
      <c r="AE4607" s="5">
        <v>0</v>
      </c>
      <c r="AF4607" s="6">
        <v>0</v>
      </c>
    </row>
    <row r="4608" spans="2:32" x14ac:dyDescent="0.35">
      <c r="B4608" s="1" t="s">
        <v>738</v>
      </c>
      <c r="C4608" s="5">
        <v>0</v>
      </c>
      <c r="D4608" s="6">
        <v>0</v>
      </c>
      <c r="E4608" s="5">
        <v>0</v>
      </c>
      <c r="F4608" s="6">
        <v>0</v>
      </c>
      <c r="G4608" s="5">
        <v>0</v>
      </c>
      <c r="H4608" s="6">
        <v>0</v>
      </c>
      <c r="I4608" s="5">
        <v>0</v>
      </c>
      <c r="J4608" s="6">
        <v>0</v>
      </c>
      <c r="K4608" s="5">
        <v>0</v>
      </c>
      <c r="L4608" s="6">
        <v>0</v>
      </c>
      <c r="M4608" s="5">
        <v>0</v>
      </c>
      <c r="N4608" s="6">
        <v>0</v>
      </c>
      <c r="O4608" s="5">
        <v>0</v>
      </c>
      <c r="P4608" s="6">
        <v>0</v>
      </c>
      <c r="Q4608" s="5">
        <v>0</v>
      </c>
      <c r="R4608" s="6">
        <v>0</v>
      </c>
      <c r="S4608" s="5">
        <v>0</v>
      </c>
      <c r="T4608" s="6">
        <v>0</v>
      </c>
      <c r="U4608" s="5">
        <v>0</v>
      </c>
      <c r="V4608" s="6">
        <v>0</v>
      </c>
      <c r="W4608" s="5">
        <v>0</v>
      </c>
      <c r="X4608" s="6">
        <v>0</v>
      </c>
      <c r="Y4608" s="5">
        <v>0</v>
      </c>
      <c r="Z4608" s="6">
        <v>0</v>
      </c>
      <c r="AA4608" s="5">
        <v>0</v>
      </c>
      <c r="AB4608" s="6">
        <v>0</v>
      </c>
      <c r="AC4608" s="5">
        <v>0</v>
      </c>
      <c r="AD4608" s="6">
        <v>0</v>
      </c>
      <c r="AE4608" s="5">
        <v>0</v>
      </c>
      <c r="AF4608" s="6">
        <v>0</v>
      </c>
    </row>
    <row r="4609" spans="2:32" x14ac:dyDescent="0.35">
      <c r="B4609" s="1" t="s">
        <v>739</v>
      </c>
      <c r="C4609" s="5">
        <v>0</v>
      </c>
      <c r="D4609" s="6">
        <v>0</v>
      </c>
      <c r="E4609" s="5">
        <v>0</v>
      </c>
      <c r="F4609" s="6">
        <v>0</v>
      </c>
      <c r="G4609" s="5">
        <v>0</v>
      </c>
      <c r="H4609" s="6">
        <v>0</v>
      </c>
      <c r="I4609" s="5">
        <v>0</v>
      </c>
      <c r="J4609" s="6">
        <v>0</v>
      </c>
      <c r="K4609" s="5">
        <v>0</v>
      </c>
      <c r="L4609" s="6">
        <v>0</v>
      </c>
      <c r="M4609" s="5">
        <v>0</v>
      </c>
      <c r="N4609" s="6">
        <v>0</v>
      </c>
      <c r="O4609" s="5">
        <v>0</v>
      </c>
      <c r="P4609" s="6">
        <v>0</v>
      </c>
      <c r="Q4609" s="5">
        <v>0</v>
      </c>
      <c r="R4609" s="6">
        <v>0</v>
      </c>
      <c r="S4609" s="5">
        <v>0</v>
      </c>
      <c r="T4609" s="6">
        <v>0</v>
      </c>
      <c r="U4609" s="5">
        <v>0</v>
      </c>
      <c r="V4609" s="6">
        <v>0</v>
      </c>
      <c r="W4609" s="5">
        <v>0</v>
      </c>
      <c r="X4609" s="6">
        <v>0</v>
      </c>
      <c r="Y4609" s="5">
        <v>0</v>
      </c>
      <c r="Z4609" s="6">
        <v>0</v>
      </c>
      <c r="AA4609" s="5">
        <v>0</v>
      </c>
      <c r="AB4609" s="6">
        <v>0</v>
      </c>
      <c r="AC4609" s="5">
        <v>0</v>
      </c>
      <c r="AD4609" s="6">
        <v>0</v>
      </c>
      <c r="AE4609" s="5">
        <v>0</v>
      </c>
      <c r="AF4609" s="6">
        <v>0</v>
      </c>
    </row>
    <row r="4610" spans="2:32" x14ac:dyDescent="0.35">
      <c r="B4610" s="1" t="s">
        <v>740</v>
      </c>
      <c r="C4610" s="5">
        <v>0</v>
      </c>
      <c r="D4610" s="6">
        <v>0</v>
      </c>
      <c r="E4610" s="5">
        <v>0</v>
      </c>
      <c r="F4610" s="6">
        <v>0</v>
      </c>
      <c r="G4610" s="5">
        <v>0</v>
      </c>
      <c r="H4610" s="6">
        <v>0</v>
      </c>
      <c r="I4610" s="5">
        <v>0</v>
      </c>
      <c r="J4610" s="6">
        <v>0</v>
      </c>
      <c r="K4610" s="5">
        <v>0</v>
      </c>
      <c r="L4610" s="6">
        <v>0</v>
      </c>
      <c r="M4610" s="5">
        <v>0</v>
      </c>
      <c r="N4610" s="6">
        <v>0</v>
      </c>
      <c r="O4610" s="5">
        <v>0</v>
      </c>
      <c r="P4610" s="6">
        <v>0</v>
      </c>
      <c r="Q4610" s="5">
        <v>0</v>
      </c>
      <c r="R4610" s="6">
        <v>0</v>
      </c>
      <c r="S4610" s="5">
        <v>0</v>
      </c>
      <c r="T4610" s="6">
        <v>0</v>
      </c>
      <c r="U4610" s="5">
        <v>0</v>
      </c>
      <c r="V4610" s="6">
        <v>0</v>
      </c>
      <c r="W4610" s="5">
        <v>0</v>
      </c>
      <c r="X4610" s="6">
        <v>0</v>
      </c>
      <c r="Y4610" s="5">
        <v>0</v>
      </c>
      <c r="Z4610" s="6">
        <v>0</v>
      </c>
      <c r="AA4610" s="5">
        <v>0</v>
      </c>
      <c r="AB4610" s="6">
        <v>0</v>
      </c>
      <c r="AC4610" s="5">
        <v>0</v>
      </c>
      <c r="AD4610" s="6">
        <v>0</v>
      </c>
      <c r="AE4610" s="5">
        <v>0</v>
      </c>
      <c r="AF4610" s="6">
        <v>0</v>
      </c>
    </row>
    <row r="4611" spans="2:32" x14ac:dyDescent="0.35">
      <c r="B4611" s="1" t="s">
        <v>741</v>
      </c>
      <c r="C4611" s="5">
        <v>0</v>
      </c>
      <c r="D4611" s="6">
        <v>0</v>
      </c>
      <c r="E4611" s="5">
        <v>0</v>
      </c>
      <c r="F4611" s="6">
        <v>0</v>
      </c>
      <c r="G4611" s="5">
        <v>0</v>
      </c>
      <c r="H4611" s="6">
        <v>0</v>
      </c>
      <c r="I4611" s="5">
        <v>0</v>
      </c>
      <c r="J4611" s="6">
        <v>0</v>
      </c>
      <c r="K4611" s="5">
        <v>0</v>
      </c>
      <c r="L4611" s="6">
        <v>0</v>
      </c>
      <c r="M4611" s="5">
        <v>0</v>
      </c>
      <c r="N4611" s="6">
        <v>0</v>
      </c>
      <c r="O4611" s="5">
        <v>0</v>
      </c>
      <c r="P4611" s="6">
        <v>0</v>
      </c>
      <c r="Q4611" s="5">
        <v>0</v>
      </c>
      <c r="R4611" s="6">
        <v>0</v>
      </c>
      <c r="S4611" s="5">
        <v>0</v>
      </c>
      <c r="T4611" s="6">
        <v>0</v>
      </c>
      <c r="U4611" s="5">
        <v>0</v>
      </c>
      <c r="V4611" s="6">
        <v>0</v>
      </c>
      <c r="W4611" s="5">
        <v>0</v>
      </c>
      <c r="X4611" s="6">
        <v>0</v>
      </c>
      <c r="Y4611" s="5">
        <v>0</v>
      </c>
      <c r="Z4611" s="6">
        <v>0</v>
      </c>
      <c r="AA4611" s="5">
        <v>0</v>
      </c>
      <c r="AB4611" s="6">
        <v>0</v>
      </c>
      <c r="AC4611" s="5">
        <v>0</v>
      </c>
      <c r="AD4611" s="6">
        <v>0</v>
      </c>
      <c r="AE4611" s="5">
        <v>0</v>
      </c>
      <c r="AF4611" s="6">
        <v>0</v>
      </c>
    </row>
    <row r="4612" spans="2:32" x14ac:dyDescent="0.35">
      <c r="B4612" s="1" t="s">
        <v>742</v>
      </c>
      <c r="C4612" s="5">
        <v>0</v>
      </c>
      <c r="D4612" s="6">
        <v>0</v>
      </c>
      <c r="E4612" s="5">
        <v>0</v>
      </c>
      <c r="F4612" s="6">
        <v>0</v>
      </c>
      <c r="G4612" s="5">
        <v>0</v>
      </c>
      <c r="H4612" s="6">
        <v>0</v>
      </c>
      <c r="I4612" s="5">
        <v>0</v>
      </c>
      <c r="J4612" s="6">
        <v>0</v>
      </c>
      <c r="K4612" s="5">
        <v>0</v>
      </c>
      <c r="L4612" s="6">
        <v>0</v>
      </c>
      <c r="M4612" s="5">
        <v>0</v>
      </c>
      <c r="N4612" s="6">
        <v>0</v>
      </c>
      <c r="O4612" s="5">
        <v>0</v>
      </c>
      <c r="P4612" s="6">
        <v>0</v>
      </c>
      <c r="Q4612" s="5">
        <v>0</v>
      </c>
      <c r="R4612" s="6">
        <v>0</v>
      </c>
      <c r="S4612" s="5">
        <v>0</v>
      </c>
      <c r="T4612" s="6">
        <v>0</v>
      </c>
      <c r="U4612" s="5">
        <v>0</v>
      </c>
      <c r="V4612" s="6">
        <v>0</v>
      </c>
      <c r="W4612" s="5">
        <v>0</v>
      </c>
      <c r="X4612" s="6">
        <v>0</v>
      </c>
      <c r="Y4612" s="5">
        <v>0</v>
      </c>
      <c r="Z4612" s="6">
        <v>0</v>
      </c>
      <c r="AA4612" s="5">
        <v>0</v>
      </c>
      <c r="AB4612" s="6">
        <v>0</v>
      </c>
      <c r="AC4612" s="5">
        <v>0</v>
      </c>
      <c r="AD4612" s="6">
        <v>0</v>
      </c>
      <c r="AE4612" s="5">
        <v>0</v>
      </c>
      <c r="AF4612" s="6">
        <v>0</v>
      </c>
    </row>
    <row r="4613" spans="2:32" x14ac:dyDescent="0.35">
      <c r="B4613" s="1" t="s">
        <v>743</v>
      </c>
      <c r="C4613" s="5">
        <v>0</v>
      </c>
      <c r="D4613" s="6">
        <v>0</v>
      </c>
      <c r="E4613" s="5">
        <v>0</v>
      </c>
      <c r="F4613" s="6">
        <v>0</v>
      </c>
      <c r="G4613" s="5">
        <v>0</v>
      </c>
      <c r="H4613" s="6">
        <v>0</v>
      </c>
      <c r="I4613" s="5">
        <v>0</v>
      </c>
      <c r="J4613" s="6">
        <v>0</v>
      </c>
      <c r="K4613" s="5">
        <v>0</v>
      </c>
      <c r="L4613" s="6">
        <v>0</v>
      </c>
      <c r="M4613" s="5">
        <v>0</v>
      </c>
      <c r="N4613" s="6">
        <v>0</v>
      </c>
      <c r="O4613" s="5">
        <v>0</v>
      </c>
      <c r="P4613" s="6">
        <v>0</v>
      </c>
      <c r="Q4613" s="5">
        <v>0</v>
      </c>
      <c r="R4613" s="6">
        <v>0</v>
      </c>
      <c r="S4613" s="5">
        <v>0</v>
      </c>
      <c r="T4613" s="6">
        <v>0</v>
      </c>
      <c r="U4613" s="5">
        <v>0</v>
      </c>
      <c r="V4613" s="6">
        <v>0</v>
      </c>
      <c r="W4613" s="5">
        <v>0</v>
      </c>
      <c r="X4613" s="6">
        <v>0</v>
      </c>
      <c r="Y4613" s="5">
        <v>0</v>
      </c>
      <c r="Z4613" s="6">
        <v>0</v>
      </c>
      <c r="AA4613" s="5">
        <v>0</v>
      </c>
      <c r="AB4613" s="6">
        <v>0</v>
      </c>
      <c r="AC4613" s="5">
        <v>0</v>
      </c>
      <c r="AD4613" s="6">
        <v>0</v>
      </c>
      <c r="AE4613" s="5">
        <v>0</v>
      </c>
      <c r="AF4613" s="6">
        <v>0</v>
      </c>
    </row>
    <row r="4614" spans="2:32" x14ac:dyDescent="0.35">
      <c r="B4614" s="1" t="s">
        <v>744</v>
      </c>
      <c r="C4614" s="5">
        <v>0</v>
      </c>
      <c r="D4614" s="6">
        <v>0</v>
      </c>
      <c r="E4614" s="5">
        <v>0</v>
      </c>
      <c r="F4614" s="6">
        <v>0</v>
      </c>
      <c r="G4614" s="5">
        <v>0</v>
      </c>
      <c r="H4614" s="6">
        <v>0</v>
      </c>
      <c r="I4614" s="5">
        <v>0</v>
      </c>
      <c r="J4614" s="6">
        <v>0</v>
      </c>
      <c r="K4614" s="5">
        <v>0</v>
      </c>
      <c r="L4614" s="6">
        <v>0</v>
      </c>
      <c r="M4614" s="5">
        <v>0</v>
      </c>
      <c r="N4614" s="6">
        <v>0</v>
      </c>
      <c r="O4614" s="5">
        <v>0</v>
      </c>
      <c r="P4614" s="6">
        <v>0</v>
      </c>
      <c r="Q4614" s="5">
        <v>0</v>
      </c>
      <c r="R4614" s="6">
        <v>0</v>
      </c>
      <c r="S4614" s="5">
        <v>0</v>
      </c>
      <c r="T4614" s="6">
        <v>0</v>
      </c>
      <c r="U4614" s="5">
        <v>0</v>
      </c>
      <c r="V4614" s="6">
        <v>0</v>
      </c>
      <c r="W4614" s="5">
        <v>0</v>
      </c>
      <c r="X4614" s="6">
        <v>0</v>
      </c>
      <c r="Y4614" s="5">
        <v>0</v>
      </c>
      <c r="Z4614" s="6">
        <v>0</v>
      </c>
      <c r="AA4614" s="5">
        <v>0</v>
      </c>
      <c r="AB4614" s="6">
        <v>0</v>
      </c>
      <c r="AC4614" s="5">
        <v>0</v>
      </c>
      <c r="AD4614" s="6">
        <v>0</v>
      </c>
      <c r="AE4614" s="5">
        <v>0</v>
      </c>
      <c r="AF4614" s="6">
        <v>0</v>
      </c>
    </row>
    <row r="4615" spans="2:32" x14ac:dyDescent="0.35">
      <c r="B4615" s="1" t="s">
        <v>745</v>
      </c>
      <c r="C4615" s="5">
        <v>0</v>
      </c>
      <c r="D4615" s="6">
        <v>0</v>
      </c>
      <c r="E4615" s="5">
        <v>0</v>
      </c>
      <c r="F4615" s="6">
        <v>0</v>
      </c>
      <c r="G4615" s="5">
        <v>0</v>
      </c>
      <c r="H4615" s="6">
        <v>0</v>
      </c>
      <c r="I4615" s="5">
        <v>0</v>
      </c>
      <c r="J4615" s="6">
        <v>0</v>
      </c>
      <c r="K4615" s="5">
        <v>0</v>
      </c>
      <c r="L4615" s="6">
        <v>0</v>
      </c>
      <c r="M4615" s="5">
        <v>0</v>
      </c>
      <c r="N4615" s="6">
        <v>0</v>
      </c>
      <c r="O4615" s="5">
        <v>0</v>
      </c>
      <c r="P4615" s="6">
        <v>0</v>
      </c>
      <c r="Q4615" s="5">
        <v>0</v>
      </c>
      <c r="R4615" s="6">
        <v>0</v>
      </c>
      <c r="S4615" s="5">
        <v>0</v>
      </c>
      <c r="T4615" s="6">
        <v>0</v>
      </c>
      <c r="U4615" s="5">
        <v>0</v>
      </c>
      <c r="V4615" s="6">
        <v>0</v>
      </c>
      <c r="W4615" s="5">
        <v>0</v>
      </c>
      <c r="X4615" s="6">
        <v>0</v>
      </c>
      <c r="Y4615" s="5">
        <v>0</v>
      </c>
      <c r="Z4615" s="6">
        <v>0</v>
      </c>
      <c r="AA4615" s="5">
        <v>0</v>
      </c>
      <c r="AB4615" s="6">
        <v>0</v>
      </c>
      <c r="AC4615" s="5">
        <v>0</v>
      </c>
      <c r="AD4615" s="6">
        <v>0</v>
      </c>
      <c r="AE4615" s="5">
        <v>0</v>
      </c>
      <c r="AF4615" s="6">
        <v>0</v>
      </c>
    </row>
    <row r="4616" spans="2:32" x14ac:dyDescent="0.35">
      <c r="B4616" s="1" t="s">
        <v>746</v>
      </c>
      <c r="C4616" s="5">
        <v>0</v>
      </c>
      <c r="D4616" s="6">
        <v>0</v>
      </c>
      <c r="E4616" s="5">
        <v>0</v>
      </c>
      <c r="F4616" s="6">
        <v>0</v>
      </c>
      <c r="G4616" s="5">
        <v>0</v>
      </c>
      <c r="H4616" s="6">
        <v>0</v>
      </c>
      <c r="I4616" s="5">
        <v>0</v>
      </c>
      <c r="J4616" s="6">
        <v>0</v>
      </c>
      <c r="K4616" s="5">
        <v>0</v>
      </c>
      <c r="L4616" s="6">
        <v>0</v>
      </c>
      <c r="M4616" s="5">
        <v>0</v>
      </c>
      <c r="N4616" s="6">
        <v>0</v>
      </c>
      <c r="O4616" s="5">
        <v>0</v>
      </c>
      <c r="P4616" s="6">
        <v>0</v>
      </c>
      <c r="Q4616" s="5">
        <v>0</v>
      </c>
      <c r="R4616" s="6">
        <v>0</v>
      </c>
      <c r="S4616" s="5">
        <v>0</v>
      </c>
      <c r="T4616" s="6">
        <v>0</v>
      </c>
      <c r="U4616" s="5">
        <v>0</v>
      </c>
      <c r="V4616" s="6">
        <v>0</v>
      </c>
      <c r="W4616" s="5">
        <v>0</v>
      </c>
      <c r="X4616" s="6">
        <v>0</v>
      </c>
      <c r="Y4616" s="5">
        <v>0</v>
      </c>
      <c r="Z4616" s="6">
        <v>0</v>
      </c>
      <c r="AA4616" s="5">
        <v>0</v>
      </c>
      <c r="AB4616" s="6">
        <v>0</v>
      </c>
      <c r="AC4616" s="5">
        <v>0</v>
      </c>
      <c r="AD4616" s="6">
        <v>0</v>
      </c>
      <c r="AE4616" s="5">
        <v>0</v>
      </c>
      <c r="AF4616" s="6">
        <v>0</v>
      </c>
    </row>
    <row r="4617" spans="2:32" x14ac:dyDescent="0.35">
      <c r="B4617" s="1" t="s">
        <v>747</v>
      </c>
      <c r="C4617" s="5">
        <v>0</v>
      </c>
      <c r="D4617" s="6">
        <v>0</v>
      </c>
      <c r="E4617" s="5">
        <v>0</v>
      </c>
      <c r="F4617" s="6">
        <v>0</v>
      </c>
      <c r="G4617" s="5">
        <v>0</v>
      </c>
      <c r="H4617" s="6">
        <v>0</v>
      </c>
      <c r="I4617" s="5">
        <v>0</v>
      </c>
      <c r="J4617" s="6">
        <v>0</v>
      </c>
      <c r="K4617" s="5">
        <v>0</v>
      </c>
      <c r="L4617" s="6">
        <v>0</v>
      </c>
      <c r="M4617" s="5">
        <v>0</v>
      </c>
      <c r="N4617" s="6">
        <v>0</v>
      </c>
      <c r="O4617" s="5">
        <v>0</v>
      </c>
      <c r="P4617" s="6">
        <v>0</v>
      </c>
      <c r="Q4617" s="5">
        <v>0</v>
      </c>
      <c r="R4617" s="6">
        <v>0</v>
      </c>
      <c r="S4617" s="5">
        <v>0</v>
      </c>
      <c r="T4617" s="6">
        <v>0</v>
      </c>
      <c r="U4617" s="5">
        <v>0</v>
      </c>
      <c r="V4617" s="6">
        <v>0</v>
      </c>
      <c r="W4617" s="5">
        <v>0</v>
      </c>
      <c r="X4617" s="6">
        <v>0</v>
      </c>
      <c r="Y4617" s="5">
        <v>0</v>
      </c>
      <c r="Z4617" s="6">
        <v>0</v>
      </c>
      <c r="AA4617" s="5">
        <v>0</v>
      </c>
      <c r="AB4617" s="6">
        <v>0</v>
      </c>
      <c r="AC4617" s="5">
        <v>0</v>
      </c>
      <c r="AD4617" s="6">
        <v>0</v>
      </c>
      <c r="AE4617" s="5">
        <v>0</v>
      </c>
      <c r="AF4617" s="6">
        <v>0</v>
      </c>
    </row>
    <row r="4618" spans="2:32" x14ac:dyDescent="0.35">
      <c r="B4618" s="1" t="s">
        <v>748</v>
      </c>
      <c r="C4618" s="5">
        <v>9.6000000000000002E-4</v>
      </c>
      <c r="D4618" s="6">
        <v>0.53900000000000003</v>
      </c>
      <c r="E4618" s="5">
        <v>0</v>
      </c>
      <c r="F4618" s="6">
        <v>0</v>
      </c>
      <c r="G4618" s="5">
        <v>0</v>
      </c>
      <c r="H4618" s="6">
        <v>0</v>
      </c>
      <c r="I4618" s="5">
        <v>0</v>
      </c>
      <c r="J4618" s="6">
        <v>0</v>
      </c>
      <c r="K4618" s="5">
        <v>0</v>
      </c>
      <c r="L4618" s="6">
        <v>0</v>
      </c>
      <c r="M4618" s="5">
        <v>0</v>
      </c>
      <c r="N4618" s="6">
        <v>0</v>
      </c>
      <c r="O4618" s="5">
        <v>0</v>
      </c>
      <c r="P4618" s="6">
        <v>0</v>
      </c>
      <c r="Q4618" s="5">
        <v>0</v>
      </c>
      <c r="R4618" s="6">
        <v>0</v>
      </c>
      <c r="S4618" s="5">
        <v>7.3099999999999997E-3</v>
      </c>
      <c r="T4618" s="6">
        <v>0.53900000000000003</v>
      </c>
      <c r="U4618" s="5">
        <v>0</v>
      </c>
      <c r="V4618" s="6">
        <v>0</v>
      </c>
      <c r="W4618" s="5">
        <v>0</v>
      </c>
      <c r="X4618" s="6">
        <v>0</v>
      </c>
      <c r="Y4618" s="5">
        <v>0</v>
      </c>
      <c r="Z4618" s="6">
        <v>0</v>
      </c>
      <c r="AA4618" s="5">
        <v>0</v>
      </c>
      <c r="AB4618" s="6">
        <v>0</v>
      </c>
      <c r="AC4618" s="5">
        <v>0</v>
      </c>
      <c r="AD4618" s="6">
        <v>0</v>
      </c>
      <c r="AE4618" s="5">
        <v>0</v>
      </c>
      <c r="AF4618" s="6">
        <v>0</v>
      </c>
    </row>
    <row r="4619" spans="2:32" x14ac:dyDescent="0.35">
      <c r="B4619" s="1" t="s">
        <v>749</v>
      </c>
      <c r="C4619" s="5">
        <v>2.63E-3</v>
      </c>
      <c r="D4619" s="6">
        <v>1.474</v>
      </c>
      <c r="E4619" s="5">
        <v>0</v>
      </c>
      <c r="F4619" s="6">
        <v>0</v>
      </c>
      <c r="G4619" s="5">
        <v>0</v>
      </c>
      <c r="H4619" s="6">
        <v>0</v>
      </c>
      <c r="I4619" s="5">
        <v>0</v>
      </c>
      <c r="J4619" s="6">
        <v>0</v>
      </c>
      <c r="K4619" s="5">
        <v>0</v>
      </c>
      <c r="L4619" s="6">
        <v>0</v>
      </c>
      <c r="M4619" s="5">
        <v>0</v>
      </c>
      <c r="N4619" s="6">
        <v>0</v>
      </c>
      <c r="O4619" s="5">
        <v>0</v>
      </c>
      <c r="P4619" s="6">
        <v>0</v>
      </c>
      <c r="Q4619" s="5">
        <v>0</v>
      </c>
      <c r="R4619" s="6">
        <v>0</v>
      </c>
      <c r="S4619" s="5">
        <v>0</v>
      </c>
      <c r="T4619" s="6">
        <v>0</v>
      </c>
      <c r="U4619" s="5">
        <v>0</v>
      </c>
      <c r="V4619" s="6">
        <v>0</v>
      </c>
      <c r="W4619" s="5">
        <v>0</v>
      </c>
      <c r="X4619" s="6">
        <v>0</v>
      </c>
      <c r="Y4619" s="5">
        <v>0</v>
      </c>
      <c r="Z4619" s="6">
        <v>0</v>
      </c>
      <c r="AA4619" s="5">
        <v>1.9910000000000001E-2</v>
      </c>
      <c r="AB4619" s="6">
        <v>1.474</v>
      </c>
      <c r="AC4619" s="5">
        <v>0</v>
      </c>
      <c r="AD4619" s="6">
        <v>0</v>
      </c>
      <c r="AE4619" s="5">
        <v>0</v>
      </c>
      <c r="AF4619" s="6">
        <v>0</v>
      </c>
    </row>
    <row r="4620" spans="2:32" x14ac:dyDescent="0.35">
      <c r="B4620" s="1" t="s">
        <v>750</v>
      </c>
      <c r="C4620" s="5">
        <v>8.0800000000000004E-3</v>
      </c>
      <c r="D4620" s="6">
        <v>4.524</v>
      </c>
      <c r="E4620" s="5">
        <v>0</v>
      </c>
      <c r="F4620" s="6">
        <v>0</v>
      </c>
      <c r="G4620" s="5">
        <v>0</v>
      </c>
      <c r="H4620" s="6">
        <v>0</v>
      </c>
      <c r="I4620" s="5">
        <v>0</v>
      </c>
      <c r="J4620" s="6">
        <v>0</v>
      </c>
      <c r="K4620" s="5">
        <v>0</v>
      </c>
      <c r="L4620" s="6">
        <v>0</v>
      </c>
      <c r="M4620" s="5">
        <v>0</v>
      </c>
      <c r="N4620" s="6">
        <v>0</v>
      </c>
      <c r="O4620" s="5">
        <v>0</v>
      </c>
      <c r="P4620" s="6">
        <v>0</v>
      </c>
      <c r="Q4620" s="5">
        <v>0</v>
      </c>
      <c r="R4620" s="6">
        <v>0</v>
      </c>
      <c r="S4620" s="5">
        <v>0</v>
      </c>
      <c r="T4620" s="6">
        <v>0</v>
      </c>
      <c r="U4620" s="5">
        <v>0</v>
      </c>
      <c r="V4620" s="6">
        <v>0</v>
      </c>
      <c r="W4620" s="5">
        <v>0</v>
      </c>
      <c r="X4620" s="6">
        <v>0</v>
      </c>
      <c r="Y4620" s="5">
        <v>0</v>
      </c>
      <c r="Z4620" s="6">
        <v>0</v>
      </c>
      <c r="AA4620" s="5">
        <v>0</v>
      </c>
      <c r="AB4620" s="6">
        <v>0</v>
      </c>
      <c r="AC4620" s="5">
        <v>4.4110000000000003E-2</v>
      </c>
      <c r="AD4620" s="6">
        <v>4.524</v>
      </c>
      <c r="AE4620" s="5">
        <v>0</v>
      </c>
      <c r="AF4620" s="6">
        <v>0</v>
      </c>
    </row>
    <row r="4621" spans="2:32" x14ac:dyDescent="0.35">
      <c r="B4621" s="1" t="s">
        <v>751</v>
      </c>
      <c r="C4621" s="5">
        <v>0</v>
      </c>
      <c r="D4621" s="6">
        <v>0</v>
      </c>
      <c r="E4621" s="5">
        <v>0</v>
      </c>
      <c r="F4621" s="6">
        <v>0</v>
      </c>
      <c r="G4621" s="5">
        <v>0</v>
      </c>
      <c r="H4621" s="6">
        <v>0</v>
      </c>
      <c r="I4621" s="5">
        <v>0</v>
      </c>
      <c r="J4621" s="6">
        <v>0</v>
      </c>
      <c r="K4621" s="5">
        <v>0</v>
      </c>
      <c r="L4621" s="6">
        <v>0</v>
      </c>
      <c r="M4621" s="5">
        <v>0</v>
      </c>
      <c r="N4621" s="6">
        <v>0</v>
      </c>
      <c r="O4621" s="5">
        <v>0</v>
      </c>
      <c r="P4621" s="6">
        <v>0</v>
      </c>
      <c r="Q4621" s="5">
        <v>0</v>
      </c>
      <c r="R4621" s="6">
        <v>0</v>
      </c>
      <c r="S4621" s="5">
        <v>0</v>
      </c>
      <c r="T4621" s="6">
        <v>0</v>
      </c>
      <c r="U4621" s="5">
        <v>0</v>
      </c>
      <c r="V4621" s="6">
        <v>0</v>
      </c>
      <c r="W4621" s="5">
        <v>0</v>
      </c>
      <c r="X4621" s="6">
        <v>0</v>
      </c>
      <c r="Y4621" s="5">
        <v>0</v>
      </c>
      <c r="Z4621" s="6">
        <v>0</v>
      </c>
      <c r="AA4621" s="5">
        <v>0</v>
      </c>
      <c r="AB4621" s="6">
        <v>0</v>
      </c>
      <c r="AC4621" s="5">
        <v>0</v>
      </c>
      <c r="AD4621" s="6">
        <v>0</v>
      </c>
      <c r="AE4621" s="5">
        <v>0</v>
      </c>
      <c r="AF4621" s="6">
        <v>0</v>
      </c>
    </row>
    <row r="4622" spans="2:32" x14ac:dyDescent="0.35">
      <c r="B4622" s="1" t="s">
        <v>752</v>
      </c>
      <c r="C4622" s="5">
        <v>0</v>
      </c>
      <c r="D4622" s="6">
        <v>0</v>
      </c>
      <c r="E4622" s="5">
        <v>0</v>
      </c>
      <c r="F4622" s="6">
        <v>0</v>
      </c>
      <c r="G4622" s="5">
        <v>0</v>
      </c>
      <c r="H4622" s="6">
        <v>0</v>
      </c>
      <c r="I4622" s="5">
        <v>0</v>
      </c>
      <c r="J4622" s="6">
        <v>0</v>
      </c>
      <c r="K4622" s="5">
        <v>0</v>
      </c>
      <c r="L4622" s="6">
        <v>0</v>
      </c>
      <c r="M4622" s="5">
        <v>0</v>
      </c>
      <c r="N4622" s="6">
        <v>0</v>
      </c>
      <c r="O4622" s="5">
        <v>0</v>
      </c>
      <c r="P4622" s="6">
        <v>0</v>
      </c>
      <c r="Q4622" s="5">
        <v>0</v>
      </c>
      <c r="R4622" s="6">
        <v>0</v>
      </c>
      <c r="S4622" s="5">
        <v>0</v>
      </c>
      <c r="T4622" s="6">
        <v>0</v>
      </c>
      <c r="U4622" s="5">
        <v>0</v>
      </c>
      <c r="V4622" s="6">
        <v>0</v>
      </c>
      <c r="W4622" s="5">
        <v>0</v>
      </c>
      <c r="X4622" s="6">
        <v>0</v>
      </c>
      <c r="Y4622" s="5">
        <v>0</v>
      </c>
      <c r="Z4622" s="6">
        <v>0</v>
      </c>
      <c r="AA4622" s="5">
        <v>0</v>
      </c>
      <c r="AB4622" s="6">
        <v>0</v>
      </c>
      <c r="AC4622" s="5">
        <v>0</v>
      </c>
      <c r="AD4622" s="6">
        <v>0</v>
      </c>
      <c r="AE4622" s="5">
        <v>0</v>
      </c>
      <c r="AF4622" s="6">
        <v>0</v>
      </c>
    </row>
    <row r="4623" spans="2:32" x14ac:dyDescent="0.35">
      <c r="B4623" s="1" t="s">
        <v>753</v>
      </c>
      <c r="C4623" s="5">
        <v>0</v>
      </c>
      <c r="D4623" s="6">
        <v>0</v>
      </c>
      <c r="E4623" s="5">
        <v>0</v>
      </c>
      <c r="F4623" s="6">
        <v>0</v>
      </c>
      <c r="G4623" s="5">
        <v>0</v>
      </c>
      <c r="H4623" s="6">
        <v>0</v>
      </c>
      <c r="I4623" s="5">
        <v>0</v>
      </c>
      <c r="J4623" s="6">
        <v>0</v>
      </c>
      <c r="K4623" s="5">
        <v>0</v>
      </c>
      <c r="L4623" s="6">
        <v>0</v>
      </c>
      <c r="M4623" s="5">
        <v>0</v>
      </c>
      <c r="N4623" s="6">
        <v>0</v>
      </c>
      <c r="O4623" s="5">
        <v>0</v>
      </c>
      <c r="P4623" s="6">
        <v>0</v>
      </c>
      <c r="Q4623" s="5">
        <v>0</v>
      </c>
      <c r="R4623" s="6">
        <v>0</v>
      </c>
      <c r="S4623" s="5">
        <v>0</v>
      </c>
      <c r="T4623" s="6">
        <v>0</v>
      </c>
      <c r="U4623" s="5">
        <v>0</v>
      </c>
      <c r="V4623" s="6">
        <v>0</v>
      </c>
      <c r="W4623" s="5">
        <v>0</v>
      </c>
      <c r="X4623" s="6">
        <v>0</v>
      </c>
      <c r="Y4623" s="5">
        <v>0</v>
      </c>
      <c r="Z4623" s="6">
        <v>0</v>
      </c>
      <c r="AA4623" s="5">
        <v>0</v>
      </c>
      <c r="AB4623" s="6">
        <v>0</v>
      </c>
      <c r="AC4623" s="5">
        <v>0</v>
      </c>
      <c r="AD4623" s="6">
        <v>0</v>
      </c>
      <c r="AE4623" s="5">
        <v>0</v>
      </c>
      <c r="AF4623" s="6">
        <v>0</v>
      </c>
    </row>
    <row r="4624" spans="2:32" x14ac:dyDescent="0.35">
      <c r="B4624" s="1" t="s">
        <v>754</v>
      </c>
      <c r="C4624" s="5">
        <v>0</v>
      </c>
      <c r="D4624" s="6">
        <v>0</v>
      </c>
      <c r="E4624" s="5">
        <v>0</v>
      </c>
      <c r="F4624" s="6">
        <v>0</v>
      </c>
      <c r="G4624" s="5">
        <v>0</v>
      </c>
      <c r="H4624" s="6">
        <v>0</v>
      </c>
      <c r="I4624" s="5">
        <v>0</v>
      </c>
      <c r="J4624" s="6">
        <v>0</v>
      </c>
      <c r="K4624" s="5">
        <v>0</v>
      </c>
      <c r="L4624" s="6">
        <v>0</v>
      </c>
      <c r="M4624" s="5">
        <v>0</v>
      </c>
      <c r="N4624" s="6">
        <v>0</v>
      </c>
      <c r="O4624" s="5">
        <v>0</v>
      </c>
      <c r="P4624" s="6">
        <v>0</v>
      </c>
      <c r="Q4624" s="5">
        <v>0</v>
      </c>
      <c r="R4624" s="6">
        <v>0</v>
      </c>
      <c r="S4624" s="5">
        <v>0</v>
      </c>
      <c r="T4624" s="6">
        <v>0</v>
      </c>
      <c r="U4624" s="5">
        <v>0</v>
      </c>
      <c r="V4624" s="6">
        <v>0</v>
      </c>
      <c r="W4624" s="5">
        <v>0</v>
      </c>
      <c r="X4624" s="6">
        <v>0</v>
      </c>
      <c r="Y4624" s="5">
        <v>0</v>
      </c>
      <c r="Z4624" s="6">
        <v>0</v>
      </c>
      <c r="AA4624" s="5">
        <v>0</v>
      </c>
      <c r="AB4624" s="6">
        <v>0</v>
      </c>
      <c r="AC4624" s="5">
        <v>0</v>
      </c>
      <c r="AD4624" s="6">
        <v>0</v>
      </c>
      <c r="AE4624" s="5">
        <v>0</v>
      </c>
      <c r="AF4624" s="6">
        <v>0</v>
      </c>
    </row>
    <row r="4625" spans="2:32" x14ac:dyDescent="0.35">
      <c r="B4625" s="1" t="s">
        <v>755</v>
      </c>
      <c r="C4625" s="5">
        <v>0</v>
      </c>
      <c r="D4625" s="6">
        <v>0</v>
      </c>
      <c r="E4625" s="5">
        <v>0</v>
      </c>
      <c r="F4625" s="6">
        <v>0</v>
      </c>
      <c r="G4625" s="5">
        <v>0</v>
      </c>
      <c r="H4625" s="6">
        <v>0</v>
      </c>
      <c r="I4625" s="5">
        <v>0</v>
      </c>
      <c r="J4625" s="6">
        <v>0</v>
      </c>
      <c r="K4625" s="5">
        <v>0</v>
      </c>
      <c r="L4625" s="6">
        <v>0</v>
      </c>
      <c r="M4625" s="5">
        <v>0</v>
      </c>
      <c r="N4625" s="6">
        <v>0</v>
      </c>
      <c r="O4625" s="5">
        <v>0</v>
      </c>
      <c r="P4625" s="6">
        <v>0</v>
      </c>
      <c r="Q4625" s="5">
        <v>0</v>
      </c>
      <c r="R4625" s="6">
        <v>0</v>
      </c>
      <c r="S4625" s="5">
        <v>0</v>
      </c>
      <c r="T4625" s="6">
        <v>0</v>
      </c>
      <c r="U4625" s="5">
        <v>0</v>
      </c>
      <c r="V4625" s="6">
        <v>0</v>
      </c>
      <c r="W4625" s="5">
        <v>0</v>
      </c>
      <c r="X4625" s="6">
        <v>0</v>
      </c>
      <c r="Y4625" s="5">
        <v>0</v>
      </c>
      <c r="Z4625" s="6">
        <v>0</v>
      </c>
      <c r="AA4625" s="5">
        <v>0</v>
      </c>
      <c r="AB4625" s="6">
        <v>0</v>
      </c>
      <c r="AC4625" s="5">
        <v>0</v>
      </c>
      <c r="AD4625" s="6">
        <v>0</v>
      </c>
      <c r="AE4625" s="5">
        <v>0</v>
      </c>
      <c r="AF4625" s="6">
        <v>0</v>
      </c>
    </row>
    <row r="4626" spans="2:32" x14ac:dyDescent="0.35">
      <c r="B4626" s="1" t="s">
        <v>756</v>
      </c>
      <c r="C4626" s="5">
        <v>1.7899999999999999E-3</v>
      </c>
      <c r="D4626" s="6">
        <v>1.002</v>
      </c>
      <c r="E4626" s="5">
        <v>0</v>
      </c>
      <c r="F4626" s="6">
        <v>0</v>
      </c>
      <c r="G4626" s="5">
        <v>0</v>
      </c>
      <c r="H4626" s="6">
        <v>0</v>
      </c>
      <c r="I4626" s="5">
        <v>0</v>
      </c>
      <c r="J4626" s="6">
        <v>0</v>
      </c>
      <c r="K4626" s="5">
        <v>0</v>
      </c>
      <c r="L4626" s="6">
        <v>0</v>
      </c>
      <c r="M4626" s="5">
        <v>4.539E-2</v>
      </c>
      <c r="N4626" s="6">
        <v>1.002</v>
      </c>
      <c r="O4626" s="5">
        <v>0</v>
      </c>
      <c r="P4626" s="6">
        <v>0</v>
      </c>
      <c r="Q4626" s="5">
        <v>0</v>
      </c>
      <c r="R4626" s="6">
        <v>0</v>
      </c>
      <c r="S4626" s="5">
        <v>0</v>
      </c>
      <c r="T4626" s="6">
        <v>0</v>
      </c>
      <c r="U4626" s="5">
        <v>0</v>
      </c>
      <c r="V4626" s="6">
        <v>0</v>
      </c>
      <c r="W4626" s="5">
        <v>0</v>
      </c>
      <c r="X4626" s="6">
        <v>0</v>
      </c>
      <c r="Y4626" s="5">
        <v>0</v>
      </c>
      <c r="Z4626" s="6">
        <v>0</v>
      </c>
      <c r="AA4626" s="5">
        <v>0</v>
      </c>
      <c r="AB4626" s="6">
        <v>0</v>
      </c>
      <c r="AC4626" s="5">
        <v>0</v>
      </c>
      <c r="AD4626" s="6">
        <v>0</v>
      </c>
      <c r="AE4626" s="5">
        <v>0</v>
      </c>
      <c r="AF4626" s="6">
        <v>0</v>
      </c>
    </row>
    <row r="4627" spans="2:32" x14ac:dyDescent="0.35">
      <c r="B4627" s="1" t="s">
        <v>757</v>
      </c>
      <c r="C4627" s="5">
        <v>1.3809999999999999E-2</v>
      </c>
      <c r="D4627" s="6">
        <v>7.7320000000000002</v>
      </c>
      <c r="E4627" s="5">
        <v>0</v>
      </c>
      <c r="F4627" s="6">
        <v>0</v>
      </c>
      <c r="G4627" s="5">
        <v>0</v>
      </c>
      <c r="H4627" s="6">
        <v>0</v>
      </c>
      <c r="I4627" s="5">
        <v>0</v>
      </c>
      <c r="J4627" s="6">
        <v>0</v>
      </c>
      <c r="K4627" s="5">
        <v>0</v>
      </c>
      <c r="L4627" s="6">
        <v>0</v>
      </c>
      <c r="M4627" s="5">
        <v>0</v>
      </c>
      <c r="N4627" s="6">
        <v>0</v>
      </c>
      <c r="O4627" s="5">
        <v>0</v>
      </c>
      <c r="P4627" s="6">
        <v>0</v>
      </c>
      <c r="Q4627" s="5">
        <v>0</v>
      </c>
      <c r="R4627" s="6">
        <v>0</v>
      </c>
      <c r="S4627" s="5">
        <v>0</v>
      </c>
      <c r="T4627" s="6">
        <v>0</v>
      </c>
      <c r="U4627" s="5">
        <v>0</v>
      </c>
      <c r="V4627" s="6">
        <v>0</v>
      </c>
      <c r="W4627" s="5">
        <v>2.1659999999999999E-2</v>
      </c>
      <c r="X4627" s="6">
        <v>0.24199999999999999</v>
      </c>
      <c r="Y4627" s="5">
        <v>0.12948000000000001</v>
      </c>
      <c r="Z4627" s="6">
        <v>7.49</v>
      </c>
      <c r="AA4627" s="5">
        <v>0</v>
      </c>
      <c r="AB4627" s="6">
        <v>0</v>
      </c>
      <c r="AC4627" s="5">
        <v>0</v>
      </c>
      <c r="AD4627" s="6">
        <v>0</v>
      </c>
      <c r="AE4627" s="5">
        <v>0</v>
      </c>
      <c r="AF4627" s="6">
        <v>0</v>
      </c>
    </row>
    <row r="4628" spans="2:32" x14ac:dyDescent="0.35">
      <c r="B4628" s="1" t="s">
        <v>758</v>
      </c>
      <c r="C4628" s="5">
        <v>0</v>
      </c>
      <c r="D4628" s="6">
        <v>0</v>
      </c>
      <c r="E4628" s="5">
        <v>0</v>
      </c>
      <c r="F4628" s="6">
        <v>0</v>
      </c>
      <c r="G4628" s="5">
        <v>0</v>
      </c>
      <c r="H4628" s="6">
        <v>0</v>
      </c>
      <c r="I4628" s="5">
        <v>0</v>
      </c>
      <c r="J4628" s="6">
        <v>0</v>
      </c>
      <c r="K4628" s="5">
        <v>0</v>
      </c>
      <c r="L4628" s="6">
        <v>0</v>
      </c>
      <c r="M4628" s="5">
        <v>0</v>
      </c>
      <c r="N4628" s="6">
        <v>0</v>
      </c>
      <c r="O4628" s="5">
        <v>0</v>
      </c>
      <c r="P4628" s="6">
        <v>0</v>
      </c>
      <c r="Q4628" s="5">
        <v>0</v>
      </c>
      <c r="R4628" s="6">
        <v>0</v>
      </c>
      <c r="S4628" s="5">
        <v>0</v>
      </c>
      <c r="T4628" s="6">
        <v>0</v>
      </c>
      <c r="U4628" s="5">
        <v>0</v>
      </c>
      <c r="V4628" s="6">
        <v>0</v>
      </c>
      <c r="W4628" s="5">
        <v>0</v>
      </c>
      <c r="X4628" s="6">
        <v>0</v>
      </c>
      <c r="Y4628" s="5">
        <v>0</v>
      </c>
      <c r="Z4628" s="6">
        <v>0</v>
      </c>
      <c r="AA4628" s="5">
        <v>0</v>
      </c>
      <c r="AB4628" s="6">
        <v>0</v>
      </c>
      <c r="AC4628" s="5">
        <v>0</v>
      </c>
      <c r="AD4628" s="6">
        <v>0</v>
      </c>
      <c r="AE4628" s="5">
        <v>0</v>
      </c>
      <c r="AF4628" s="6">
        <v>0</v>
      </c>
    </row>
    <row r="4629" spans="2:32" x14ac:dyDescent="0.35">
      <c r="B4629" s="1" t="s">
        <v>759</v>
      </c>
      <c r="C4629" s="5">
        <v>0</v>
      </c>
      <c r="D4629" s="6">
        <v>0</v>
      </c>
      <c r="E4629" s="5">
        <v>0</v>
      </c>
      <c r="F4629" s="6">
        <v>0</v>
      </c>
      <c r="G4629" s="5">
        <v>0</v>
      </c>
      <c r="H4629" s="6">
        <v>0</v>
      </c>
      <c r="I4629" s="5">
        <v>0</v>
      </c>
      <c r="J4629" s="6">
        <v>0</v>
      </c>
      <c r="K4629" s="5">
        <v>0</v>
      </c>
      <c r="L4629" s="6">
        <v>0</v>
      </c>
      <c r="M4629" s="5">
        <v>0</v>
      </c>
      <c r="N4629" s="6">
        <v>0</v>
      </c>
      <c r="O4629" s="5">
        <v>0</v>
      </c>
      <c r="P4629" s="6">
        <v>0</v>
      </c>
      <c r="Q4629" s="5">
        <v>0</v>
      </c>
      <c r="R4629" s="6">
        <v>0</v>
      </c>
      <c r="S4629" s="5">
        <v>0</v>
      </c>
      <c r="T4629" s="6">
        <v>0</v>
      </c>
      <c r="U4629" s="5">
        <v>0</v>
      </c>
      <c r="V4629" s="6">
        <v>0</v>
      </c>
      <c r="W4629" s="5">
        <v>0</v>
      </c>
      <c r="X4629" s="6">
        <v>0</v>
      </c>
      <c r="Y4629" s="5">
        <v>0</v>
      </c>
      <c r="Z4629" s="6">
        <v>0</v>
      </c>
      <c r="AA4629" s="5">
        <v>0</v>
      </c>
      <c r="AB4629" s="6">
        <v>0</v>
      </c>
      <c r="AC4629" s="5">
        <v>0</v>
      </c>
      <c r="AD4629" s="6">
        <v>0</v>
      </c>
      <c r="AE4629" s="5">
        <v>0</v>
      </c>
      <c r="AF4629" s="6">
        <v>0</v>
      </c>
    </row>
    <row r="4630" spans="2:32" x14ac:dyDescent="0.35">
      <c r="B4630" s="1" t="s">
        <v>760</v>
      </c>
      <c r="C4630" s="5">
        <v>0</v>
      </c>
      <c r="D4630" s="6">
        <v>0</v>
      </c>
      <c r="E4630" s="5">
        <v>0</v>
      </c>
      <c r="F4630" s="6">
        <v>0</v>
      </c>
      <c r="G4630" s="5">
        <v>0</v>
      </c>
      <c r="H4630" s="6">
        <v>0</v>
      </c>
      <c r="I4630" s="5">
        <v>0</v>
      </c>
      <c r="J4630" s="6">
        <v>0</v>
      </c>
      <c r="K4630" s="5">
        <v>0</v>
      </c>
      <c r="L4630" s="6">
        <v>0</v>
      </c>
      <c r="M4630" s="5">
        <v>0</v>
      </c>
      <c r="N4630" s="6">
        <v>0</v>
      </c>
      <c r="O4630" s="5">
        <v>0</v>
      </c>
      <c r="P4630" s="6">
        <v>0</v>
      </c>
      <c r="Q4630" s="5">
        <v>0</v>
      </c>
      <c r="R4630" s="6">
        <v>0</v>
      </c>
      <c r="S4630" s="5">
        <v>0</v>
      </c>
      <c r="T4630" s="6">
        <v>0</v>
      </c>
      <c r="U4630" s="5">
        <v>0</v>
      </c>
      <c r="V4630" s="6">
        <v>0</v>
      </c>
      <c r="W4630" s="5">
        <v>0</v>
      </c>
      <c r="X4630" s="6">
        <v>0</v>
      </c>
      <c r="Y4630" s="5">
        <v>0</v>
      </c>
      <c r="Z4630" s="6">
        <v>0</v>
      </c>
      <c r="AA4630" s="5">
        <v>0</v>
      </c>
      <c r="AB4630" s="6">
        <v>0</v>
      </c>
      <c r="AC4630" s="5">
        <v>0</v>
      </c>
      <c r="AD4630" s="6">
        <v>0</v>
      </c>
      <c r="AE4630" s="5">
        <v>0</v>
      </c>
      <c r="AF4630" s="6">
        <v>0</v>
      </c>
    </row>
    <row r="4631" spans="2:32" x14ac:dyDescent="0.35">
      <c r="B4631" s="1" t="s">
        <v>761</v>
      </c>
      <c r="C4631" s="5">
        <v>0</v>
      </c>
      <c r="D4631" s="6">
        <v>0</v>
      </c>
      <c r="E4631" s="5">
        <v>0</v>
      </c>
      <c r="F4631" s="6">
        <v>0</v>
      </c>
      <c r="G4631" s="5">
        <v>0</v>
      </c>
      <c r="H4631" s="6">
        <v>0</v>
      </c>
      <c r="I4631" s="5">
        <v>0</v>
      </c>
      <c r="J4631" s="6">
        <v>0</v>
      </c>
      <c r="K4631" s="5">
        <v>0</v>
      </c>
      <c r="L4631" s="6">
        <v>0</v>
      </c>
      <c r="M4631" s="5">
        <v>0</v>
      </c>
      <c r="N4631" s="6">
        <v>0</v>
      </c>
      <c r="O4631" s="5">
        <v>0</v>
      </c>
      <c r="P4631" s="6">
        <v>0</v>
      </c>
      <c r="Q4631" s="5">
        <v>0</v>
      </c>
      <c r="R4631" s="6">
        <v>0</v>
      </c>
      <c r="S4631" s="5">
        <v>0</v>
      </c>
      <c r="T4631" s="6">
        <v>0</v>
      </c>
      <c r="U4631" s="5">
        <v>0</v>
      </c>
      <c r="V4631" s="6">
        <v>0</v>
      </c>
      <c r="W4631" s="5">
        <v>0</v>
      </c>
      <c r="X4631" s="6">
        <v>0</v>
      </c>
      <c r="Y4631" s="5">
        <v>0</v>
      </c>
      <c r="Z4631" s="6">
        <v>0</v>
      </c>
      <c r="AA4631" s="5">
        <v>0</v>
      </c>
      <c r="AB4631" s="6">
        <v>0</v>
      </c>
      <c r="AC4631" s="5">
        <v>0</v>
      </c>
      <c r="AD4631" s="6">
        <v>0</v>
      </c>
      <c r="AE4631" s="5">
        <v>0</v>
      </c>
      <c r="AF4631" s="6">
        <v>0</v>
      </c>
    </row>
    <row r="4632" spans="2:32" x14ac:dyDescent="0.35">
      <c r="B4632" s="1" t="s">
        <v>762</v>
      </c>
      <c r="C4632" s="5">
        <v>0</v>
      </c>
      <c r="D4632" s="6">
        <v>0</v>
      </c>
      <c r="E4632" s="5">
        <v>0</v>
      </c>
      <c r="F4632" s="6">
        <v>0</v>
      </c>
      <c r="G4632" s="5">
        <v>0</v>
      </c>
      <c r="H4632" s="6">
        <v>0</v>
      </c>
      <c r="I4632" s="5">
        <v>0</v>
      </c>
      <c r="J4632" s="6">
        <v>0</v>
      </c>
      <c r="K4632" s="5">
        <v>0</v>
      </c>
      <c r="L4632" s="6">
        <v>0</v>
      </c>
      <c r="M4632" s="5">
        <v>0</v>
      </c>
      <c r="N4632" s="6">
        <v>0</v>
      </c>
      <c r="O4632" s="5">
        <v>0</v>
      </c>
      <c r="P4632" s="6">
        <v>0</v>
      </c>
      <c r="Q4632" s="5">
        <v>0</v>
      </c>
      <c r="R4632" s="6">
        <v>0</v>
      </c>
      <c r="S4632" s="5">
        <v>0</v>
      </c>
      <c r="T4632" s="6">
        <v>0</v>
      </c>
      <c r="U4632" s="5">
        <v>0</v>
      </c>
      <c r="V4632" s="6">
        <v>0</v>
      </c>
      <c r="W4632" s="5">
        <v>0</v>
      </c>
      <c r="X4632" s="6">
        <v>0</v>
      </c>
      <c r="Y4632" s="5">
        <v>0</v>
      </c>
      <c r="Z4632" s="6">
        <v>0</v>
      </c>
      <c r="AA4632" s="5">
        <v>0</v>
      </c>
      <c r="AB4632" s="6">
        <v>0</v>
      </c>
      <c r="AC4632" s="5">
        <v>0</v>
      </c>
      <c r="AD4632" s="6">
        <v>0</v>
      </c>
      <c r="AE4632" s="5">
        <v>0</v>
      </c>
      <c r="AF4632" s="6">
        <v>0</v>
      </c>
    </row>
    <row r="4633" spans="2:32" x14ac:dyDescent="0.35">
      <c r="B4633" s="1" t="s">
        <v>763</v>
      </c>
      <c r="C4633" s="5">
        <v>0</v>
      </c>
      <c r="D4633" s="6">
        <v>0</v>
      </c>
      <c r="E4633" s="5">
        <v>0</v>
      </c>
      <c r="F4633" s="6">
        <v>0</v>
      </c>
      <c r="G4633" s="5">
        <v>0</v>
      </c>
      <c r="H4633" s="6">
        <v>0</v>
      </c>
      <c r="I4633" s="5">
        <v>0</v>
      </c>
      <c r="J4633" s="6">
        <v>0</v>
      </c>
      <c r="K4633" s="5">
        <v>0</v>
      </c>
      <c r="L4633" s="6">
        <v>0</v>
      </c>
      <c r="M4633" s="5">
        <v>0</v>
      </c>
      <c r="N4633" s="6">
        <v>0</v>
      </c>
      <c r="O4633" s="5">
        <v>0</v>
      </c>
      <c r="P4633" s="6">
        <v>0</v>
      </c>
      <c r="Q4633" s="5">
        <v>0</v>
      </c>
      <c r="R4633" s="6">
        <v>0</v>
      </c>
      <c r="S4633" s="5">
        <v>0</v>
      </c>
      <c r="T4633" s="6">
        <v>0</v>
      </c>
      <c r="U4633" s="5">
        <v>0</v>
      </c>
      <c r="V4633" s="6">
        <v>0</v>
      </c>
      <c r="W4633" s="5">
        <v>0</v>
      </c>
      <c r="X4633" s="6">
        <v>0</v>
      </c>
      <c r="Y4633" s="5">
        <v>0</v>
      </c>
      <c r="Z4633" s="6">
        <v>0</v>
      </c>
      <c r="AA4633" s="5">
        <v>0</v>
      </c>
      <c r="AB4633" s="6">
        <v>0</v>
      </c>
      <c r="AC4633" s="5">
        <v>0</v>
      </c>
      <c r="AD4633" s="6">
        <v>0</v>
      </c>
      <c r="AE4633" s="5">
        <v>0</v>
      </c>
      <c r="AF4633" s="6">
        <v>0</v>
      </c>
    </row>
    <row r="4634" spans="2:32" x14ac:dyDescent="0.35">
      <c r="B4634" s="1" t="s">
        <v>764</v>
      </c>
      <c r="C4634" s="5">
        <v>0</v>
      </c>
      <c r="D4634" s="6">
        <v>0</v>
      </c>
      <c r="E4634" s="5">
        <v>0</v>
      </c>
      <c r="F4634" s="6">
        <v>0</v>
      </c>
      <c r="G4634" s="5">
        <v>0</v>
      </c>
      <c r="H4634" s="6">
        <v>0</v>
      </c>
      <c r="I4634" s="5">
        <v>0</v>
      </c>
      <c r="J4634" s="6">
        <v>0</v>
      </c>
      <c r="K4634" s="5">
        <v>0</v>
      </c>
      <c r="L4634" s="6">
        <v>0</v>
      </c>
      <c r="M4634" s="5">
        <v>0</v>
      </c>
      <c r="N4634" s="6">
        <v>0</v>
      </c>
      <c r="O4634" s="5">
        <v>0</v>
      </c>
      <c r="P4634" s="6">
        <v>0</v>
      </c>
      <c r="Q4634" s="5">
        <v>0</v>
      </c>
      <c r="R4634" s="6">
        <v>0</v>
      </c>
      <c r="S4634" s="5">
        <v>0</v>
      </c>
      <c r="T4634" s="6">
        <v>0</v>
      </c>
      <c r="U4634" s="5">
        <v>0</v>
      </c>
      <c r="V4634" s="6">
        <v>0</v>
      </c>
      <c r="W4634" s="5">
        <v>0</v>
      </c>
      <c r="X4634" s="6">
        <v>0</v>
      </c>
      <c r="Y4634" s="5">
        <v>0</v>
      </c>
      <c r="Z4634" s="6">
        <v>0</v>
      </c>
      <c r="AA4634" s="5">
        <v>0</v>
      </c>
      <c r="AB4634" s="6">
        <v>0</v>
      </c>
      <c r="AC4634" s="5">
        <v>0</v>
      </c>
      <c r="AD4634" s="6">
        <v>0</v>
      </c>
      <c r="AE4634" s="5">
        <v>0</v>
      </c>
      <c r="AF4634" s="6">
        <v>0</v>
      </c>
    </row>
    <row r="4635" spans="2:32" x14ac:dyDescent="0.35">
      <c r="B4635" s="1" t="s">
        <v>765</v>
      </c>
      <c r="C4635" s="5">
        <v>0</v>
      </c>
      <c r="D4635" s="6">
        <v>0</v>
      </c>
      <c r="E4635" s="5">
        <v>0</v>
      </c>
      <c r="F4635" s="6">
        <v>0</v>
      </c>
      <c r="G4635" s="5">
        <v>0</v>
      </c>
      <c r="H4635" s="6">
        <v>0</v>
      </c>
      <c r="I4635" s="5">
        <v>0</v>
      </c>
      <c r="J4635" s="6">
        <v>0</v>
      </c>
      <c r="K4635" s="5">
        <v>0</v>
      </c>
      <c r="L4635" s="6">
        <v>0</v>
      </c>
      <c r="M4635" s="5">
        <v>0</v>
      </c>
      <c r="N4635" s="6">
        <v>0</v>
      </c>
      <c r="O4635" s="5">
        <v>0</v>
      </c>
      <c r="P4635" s="6">
        <v>0</v>
      </c>
      <c r="Q4635" s="5">
        <v>0</v>
      </c>
      <c r="R4635" s="6">
        <v>0</v>
      </c>
      <c r="S4635" s="5">
        <v>0</v>
      </c>
      <c r="T4635" s="6">
        <v>0</v>
      </c>
      <c r="U4635" s="5">
        <v>0</v>
      </c>
      <c r="V4635" s="6">
        <v>0</v>
      </c>
      <c r="W4635" s="5">
        <v>0</v>
      </c>
      <c r="X4635" s="6">
        <v>0</v>
      </c>
      <c r="Y4635" s="5">
        <v>0</v>
      </c>
      <c r="Z4635" s="6">
        <v>0</v>
      </c>
      <c r="AA4635" s="5">
        <v>0</v>
      </c>
      <c r="AB4635" s="6">
        <v>0</v>
      </c>
      <c r="AC4635" s="5">
        <v>0</v>
      </c>
      <c r="AD4635" s="6">
        <v>0</v>
      </c>
      <c r="AE4635" s="5">
        <v>0</v>
      </c>
      <c r="AF4635" s="6">
        <v>0</v>
      </c>
    </row>
    <row r="4636" spans="2:32" x14ac:dyDescent="0.35">
      <c r="B4636" s="1" t="s">
        <v>766</v>
      </c>
      <c r="C4636" s="5">
        <v>0</v>
      </c>
      <c r="D4636" s="6">
        <v>0</v>
      </c>
      <c r="E4636" s="5">
        <v>0</v>
      </c>
      <c r="F4636" s="6">
        <v>0</v>
      </c>
      <c r="G4636" s="5">
        <v>0</v>
      </c>
      <c r="H4636" s="6">
        <v>0</v>
      </c>
      <c r="I4636" s="5">
        <v>0</v>
      </c>
      <c r="J4636" s="6">
        <v>0</v>
      </c>
      <c r="K4636" s="5">
        <v>0</v>
      </c>
      <c r="L4636" s="6">
        <v>0</v>
      </c>
      <c r="M4636" s="5">
        <v>0</v>
      </c>
      <c r="N4636" s="6">
        <v>0</v>
      </c>
      <c r="O4636" s="5">
        <v>0</v>
      </c>
      <c r="P4636" s="6">
        <v>0</v>
      </c>
      <c r="Q4636" s="5">
        <v>0</v>
      </c>
      <c r="R4636" s="6">
        <v>0</v>
      </c>
      <c r="S4636" s="5">
        <v>0</v>
      </c>
      <c r="T4636" s="6">
        <v>0</v>
      </c>
      <c r="U4636" s="5">
        <v>0</v>
      </c>
      <c r="V4636" s="6">
        <v>0</v>
      </c>
      <c r="W4636" s="5">
        <v>0</v>
      </c>
      <c r="X4636" s="6">
        <v>0</v>
      </c>
      <c r="Y4636" s="5">
        <v>0</v>
      </c>
      <c r="Z4636" s="6">
        <v>0</v>
      </c>
      <c r="AA4636" s="5">
        <v>0</v>
      </c>
      <c r="AB4636" s="6">
        <v>0</v>
      </c>
      <c r="AC4636" s="5">
        <v>0</v>
      </c>
      <c r="AD4636" s="6">
        <v>0</v>
      </c>
      <c r="AE4636" s="5">
        <v>0</v>
      </c>
      <c r="AF4636" s="6">
        <v>0</v>
      </c>
    </row>
    <row r="4637" spans="2:32" x14ac:dyDescent="0.35">
      <c r="B4637" s="1" t="s">
        <v>767</v>
      </c>
      <c r="C4637" s="5">
        <v>0</v>
      </c>
      <c r="D4637" s="6">
        <v>0</v>
      </c>
      <c r="E4637" s="5">
        <v>0</v>
      </c>
      <c r="F4637" s="6">
        <v>0</v>
      </c>
      <c r="G4637" s="5">
        <v>0</v>
      </c>
      <c r="H4637" s="6">
        <v>0</v>
      </c>
      <c r="I4637" s="5">
        <v>0</v>
      </c>
      <c r="J4637" s="6">
        <v>0</v>
      </c>
      <c r="K4637" s="5">
        <v>0</v>
      </c>
      <c r="L4637" s="6">
        <v>0</v>
      </c>
      <c r="M4637" s="5">
        <v>0</v>
      </c>
      <c r="N4637" s="6">
        <v>0</v>
      </c>
      <c r="O4637" s="5">
        <v>0</v>
      </c>
      <c r="P4637" s="6">
        <v>0</v>
      </c>
      <c r="Q4637" s="5">
        <v>0</v>
      </c>
      <c r="R4637" s="6">
        <v>0</v>
      </c>
      <c r="S4637" s="5">
        <v>0</v>
      </c>
      <c r="T4637" s="6">
        <v>0</v>
      </c>
      <c r="U4637" s="5">
        <v>0</v>
      </c>
      <c r="V4637" s="6">
        <v>0</v>
      </c>
      <c r="W4637" s="5">
        <v>0</v>
      </c>
      <c r="X4637" s="6">
        <v>0</v>
      </c>
      <c r="Y4637" s="5">
        <v>0</v>
      </c>
      <c r="Z4637" s="6">
        <v>0</v>
      </c>
      <c r="AA4637" s="5">
        <v>0</v>
      </c>
      <c r="AB4637" s="6">
        <v>0</v>
      </c>
      <c r="AC4637" s="5">
        <v>0</v>
      </c>
      <c r="AD4637" s="6">
        <v>0</v>
      </c>
      <c r="AE4637" s="5">
        <v>0</v>
      </c>
      <c r="AF4637" s="6">
        <v>0</v>
      </c>
    </row>
    <row r="4638" spans="2:32" x14ac:dyDescent="0.35">
      <c r="B4638" s="1" t="s">
        <v>768</v>
      </c>
      <c r="C4638" s="5">
        <v>0</v>
      </c>
      <c r="D4638" s="6">
        <v>0</v>
      </c>
      <c r="E4638" s="5">
        <v>0</v>
      </c>
      <c r="F4638" s="6">
        <v>0</v>
      </c>
      <c r="G4638" s="5">
        <v>0</v>
      </c>
      <c r="H4638" s="6">
        <v>0</v>
      </c>
      <c r="I4638" s="5">
        <v>0</v>
      </c>
      <c r="J4638" s="6">
        <v>0</v>
      </c>
      <c r="K4638" s="5">
        <v>0</v>
      </c>
      <c r="L4638" s="6">
        <v>0</v>
      </c>
      <c r="M4638" s="5">
        <v>0</v>
      </c>
      <c r="N4638" s="6">
        <v>0</v>
      </c>
      <c r="O4638" s="5">
        <v>0</v>
      </c>
      <c r="P4638" s="6">
        <v>0</v>
      </c>
      <c r="Q4638" s="5">
        <v>0</v>
      </c>
      <c r="R4638" s="6">
        <v>0</v>
      </c>
      <c r="S4638" s="5">
        <v>0</v>
      </c>
      <c r="T4638" s="6">
        <v>0</v>
      </c>
      <c r="U4638" s="5">
        <v>0</v>
      </c>
      <c r="V4638" s="6">
        <v>0</v>
      </c>
      <c r="W4638" s="5">
        <v>0</v>
      </c>
      <c r="X4638" s="6">
        <v>0</v>
      </c>
      <c r="Y4638" s="5">
        <v>0</v>
      </c>
      <c r="Z4638" s="6">
        <v>0</v>
      </c>
      <c r="AA4638" s="5">
        <v>0</v>
      </c>
      <c r="AB4638" s="6">
        <v>0</v>
      </c>
      <c r="AC4638" s="5">
        <v>0</v>
      </c>
      <c r="AD4638" s="6">
        <v>0</v>
      </c>
      <c r="AE4638" s="5">
        <v>0</v>
      </c>
      <c r="AF4638" s="6">
        <v>0</v>
      </c>
    </row>
    <row r="4639" spans="2:32" x14ac:dyDescent="0.35">
      <c r="B4639" s="1" t="s">
        <v>769</v>
      </c>
      <c r="C4639" s="5">
        <v>1.9599999999999999E-2</v>
      </c>
      <c r="D4639" s="6">
        <v>10.97</v>
      </c>
      <c r="E4639" s="5">
        <v>0</v>
      </c>
      <c r="F4639" s="6">
        <v>0</v>
      </c>
      <c r="G4639" s="5">
        <v>0</v>
      </c>
      <c r="H4639" s="6">
        <v>0</v>
      </c>
      <c r="I4639" s="5">
        <v>0</v>
      </c>
      <c r="J4639" s="6">
        <v>0</v>
      </c>
      <c r="K4639" s="5">
        <v>0</v>
      </c>
      <c r="L4639" s="6">
        <v>0</v>
      </c>
      <c r="M4639" s="5">
        <v>0</v>
      </c>
      <c r="N4639" s="6">
        <v>0</v>
      </c>
      <c r="O4639" s="5">
        <v>0</v>
      </c>
      <c r="P4639" s="6">
        <v>0</v>
      </c>
      <c r="Q4639" s="5">
        <v>0</v>
      </c>
      <c r="R4639" s="6">
        <v>0</v>
      </c>
      <c r="S4639" s="5">
        <v>0</v>
      </c>
      <c r="T4639" s="6">
        <v>0</v>
      </c>
      <c r="U4639" s="5">
        <v>1.1469999999999999E-2</v>
      </c>
      <c r="V4639" s="6">
        <v>0.29299999999999998</v>
      </c>
      <c r="W4639" s="5">
        <v>0</v>
      </c>
      <c r="X4639" s="6">
        <v>0</v>
      </c>
      <c r="Y4639" s="5">
        <v>0.18457999999999999</v>
      </c>
      <c r="Z4639" s="6">
        <v>10.677</v>
      </c>
      <c r="AA4639" s="5">
        <v>0</v>
      </c>
      <c r="AB4639" s="6">
        <v>0</v>
      </c>
      <c r="AC4639" s="5">
        <v>0</v>
      </c>
      <c r="AD4639" s="6">
        <v>0</v>
      </c>
      <c r="AE4639" s="5">
        <v>0</v>
      </c>
      <c r="AF4639" s="6">
        <v>0</v>
      </c>
    </row>
    <row r="4640" spans="2:32" x14ac:dyDescent="0.35">
      <c r="B4640" s="1" t="s">
        <v>770</v>
      </c>
      <c r="C4640" s="5">
        <v>0</v>
      </c>
      <c r="D4640" s="6">
        <v>0</v>
      </c>
      <c r="E4640" s="5">
        <v>0</v>
      </c>
      <c r="F4640" s="6">
        <v>0</v>
      </c>
      <c r="G4640" s="5">
        <v>0</v>
      </c>
      <c r="H4640" s="6">
        <v>0</v>
      </c>
      <c r="I4640" s="5">
        <v>0</v>
      </c>
      <c r="J4640" s="6">
        <v>0</v>
      </c>
      <c r="K4640" s="5">
        <v>0</v>
      </c>
      <c r="L4640" s="6">
        <v>0</v>
      </c>
      <c r="M4640" s="5">
        <v>0</v>
      </c>
      <c r="N4640" s="6">
        <v>0</v>
      </c>
      <c r="O4640" s="5">
        <v>0</v>
      </c>
      <c r="P4640" s="6">
        <v>0</v>
      </c>
      <c r="Q4640" s="5">
        <v>0</v>
      </c>
      <c r="R4640" s="6">
        <v>0</v>
      </c>
      <c r="S4640" s="5">
        <v>0</v>
      </c>
      <c r="T4640" s="6">
        <v>0</v>
      </c>
      <c r="U4640" s="5">
        <v>0</v>
      </c>
      <c r="V4640" s="6">
        <v>0</v>
      </c>
      <c r="W4640" s="5">
        <v>0</v>
      </c>
      <c r="X4640" s="6">
        <v>0</v>
      </c>
      <c r="Y4640" s="5">
        <v>0</v>
      </c>
      <c r="Z4640" s="6">
        <v>0</v>
      </c>
      <c r="AA4640" s="5">
        <v>0</v>
      </c>
      <c r="AB4640" s="6">
        <v>0</v>
      </c>
      <c r="AC4640" s="5">
        <v>0</v>
      </c>
      <c r="AD4640" s="6">
        <v>0</v>
      </c>
      <c r="AE4640" s="5">
        <v>0</v>
      </c>
      <c r="AF4640" s="6">
        <v>0</v>
      </c>
    </row>
    <row r="4641" spans="2:32" x14ac:dyDescent="0.35">
      <c r="B4641" s="1" t="s">
        <v>771</v>
      </c>
      <c r="C4641" s="5">
        <v>0</v>
      </c>
      <c r="D4641" s="6">
        <v>0</v>
      </c>
      <c r="E4641" s="5">
        <v>0</v>
      </c>
      <c r="F4641" s="6">
        <v>0</v>
      </c>
      <c r="G4641" s="5">
        <v>0</v>
      </c>
      <c r="H4641" s="6">
        <v>0</v>
      </c>
      <c r="I4641" s="5">
        <v>0</v>
      </c>
      <c r="J4641" s="6">
        <v>0</v>
      </c>
      <c r="K4641" s="5">
        <v>0</v>
      </c>
      <c r="L4641" s="6">
        <v>0</v>
      </c>
      <c r="M4641" s="5">
        <v>0</v>
      </c>
      <c r="N4641" s="6">
        <v>0</v>
      </c>
      <c r="O4641" s="5">
        <v>0</v>
      </c>
      <c r="P4641" s="6">
        <v>0</v>
      </c>
      <c r="Q4641" s="5">
        <v>0</v>
      </c>
      <c r="R4641" s="6">
        <v>0</v>
      </c>
      <c r="S4641" s="5">
        <v>0</v>
      </c>
      <c r="T4641" s="6">
        <v>0</v>
      </c>
      <c r="U4641" s="5">
        <v>0</v>
      </c>
      <c r="V4641" s="6">
        <v>0</v>
      </c>
      <c r="W4641" s="5">
        <v>0</v>
      </c>
      <c r="X4641" s="6">
        <v>0</v>
      </c>
      <c r="Y4641" s="5">
        <v>0</v>
      </c>
      <c r="Z4641" s="6">
        <v>0</v>
      </c>
      <c r="AA4641" s="5">
        <v>0</v>
      </c>
      <c r="AB4641" s="6">
        <v>0</v>
      </c>
      <c r="AC4641" s="5">
        <v>0</v>
      </c>
      <c r="AD4641" s="6">
        <v>0</v>
      </c>
      <c r="AE4641" s="5">
        <v>0</v>
      </c>
      <c r="AF4641" s="6">
        <v>0</v>
      </c>
    </row>
    <row r="4642" spans="2:32" x14ac:dyDescent="0.35">
      <c r="B4642" s="1" t="s">
        <v>772</v>
      </c>
      <c r="C4642" s="5">
        <v>0</v>
      </c>
      <c r="D4642" s="6">
        <v>0</v>
      </c>
      <c r="E4642" s="5">
        <v>0</v>
      </c>
      <c r="F4642" s="6">
        <v>0</v>
      </c>
      <c r="G4642" s="5">
        <v>0</v>
      </c>
      <c r="H4642" s="6">
        <v>0</v>
      </c>
      <c r="I4642" s="5">
        <v>0</v>
      </c>
      <c r="J4642" s="6">
        <v>0</v>
      </c>
      <c r="K4642" s="5">
        <v>0</v>
      </c>
      <c r="L4642" s="6">
        <v>0</v>
      </c>
      <c r="M4642" s="5">
        <v>0</v>
      </c>
      <c r="N4642" s="6">
        <v>0</v>
      </c>
      <c r="O4642" s="5">
        <v>0</v>
      </c>
      <c r="P4642" s="6">
        <v>0</v>
      </c>
      <c r="Q4642" s="5">
        <v>0</v>
      </c>
      <c r="R4642" s="6">
        <v>0</v>
      </c>
      <c r="S4642" s="5">
        <v>0</v>
      </c>
      <c r="T4642" s="6">
        <v>0</v>
      </c>
      <c r="U4642" s="5">
        <v>0</v>
      </c>
      <c r="V4642" s="6">
        <v>0</v>
      </c>
      <c r="W4642" s="5">
        <v>0</v>
      </c>
      <c r="X4642" s="6">
        <v>0</v>
      </c>
      <c r="Y4642" s="5">
        <v>0</v>
      </c>
      <c r="Z4642" s="6">
        <v>0</v>
      </c>
      <c r="AA4642" s="5">
        <v>0</v>
      </c>
      <c r="AB4642" s="6">
        <v>0</v>
      </c>
      <c r="AC4642" s="5">
        <v>0</v>
      </c>
      <c r="AD4642" s="6">
        <v>0</v>
      </c>
      <c r="AE4642" s="5">
        <v>0</v>
      </c>
      <c r="AF4642" s="6">
        <v>0</v>
      </c>
    </row>
    <row r="4643" spans="2:32" x14ac:dyDescent="0.35">
      <c r="B4643" s="1" t="s">
        <v>773</v>
      </c>
      <c r="C4643" s="5">
        <v>1.7600000000000001E-3</v>
      </c>
      <c r="D4643" s="6">
        <v>0.98399999999999999</v>
      </c>
      <c r="E4643" s="5">
        <v>4.0059999999999998E-2</v>
      </c>
      <c r="F4643" s="6">
        <v>0.98399999999999999</v>
      </c>
      <c r="G4643" s="5">
        <v>0</v>
      </c>
      <c r="H4643" s="6">
        <v>0</v>
      </c>
      <c r="I4643" s="5">
        <v>0</v>
      </c>
      <c r="J4643" s="6">
        <v>0</v>
      </c>
      <c r="K4643" s="5">
        <v>0</v>
      </c>
      <c r="L4643" s="6">
        <v>0</v>
      </c>
      <c r="M4643" s="5">
        <v>0</v>
      </c>
      <c r="N4643" s="6">
        <v>0</v>
      </c>
      <c r="O4643" s="5">
        <v>0</v>
      </c>
      <c r="P4643" s="6">
        <v>0</v>
      </c>
      <c r="Q4643" s="5">
        <v>0</v>
      </c>
      <c r="R4643" s="6">
        <v>0</v>
      </c>
      <c r="S4643" s="5">
        <v>0</v>
      </c>
      <c r="T4643" s="6">
        <v>0</v>
      </c>
      <c r="U4643" s="5">
        <v>0</v>
      </c>
      <c r="V4643" s="6">
        <v>0</v>
      </c>
      <c r="W4643" s="5">
        <v>0</v>
      </c>
      <c r="X4643" s="6">
        <v>0</v>
      </c>
      <c r="Y4643" s="5">
        <v>0</v>
      </c>
      <c r="Z4643" s="6">
        <v>0</v>
      </c>
      <c r="AA4643" s="5">
        <v>0</v>
      </c>
      <c r="AB4643" s="6">
        <v>0</v>
      </c>
      <c r="AC4643" s="5">
        <v>0</v>
      </c>
      <c r="AD4643" s="6">
        <v>0</v>
      </c>
      <c r="AE4643" s="5">
        <v>0</v>
      </c>
      <c r="AF4643" s="6">
        <v>0</v>
      </c>
    </row>
    <row r="4644" spans="2:32" x14ac:dyDescent="0.35">
      <c r="B4644" s="1" t="s">
        <v>774</v>
      </c>
      <c r="C4644" s="5">
        <v>0</v>
      </c>
      <c r="D4644" s="6">
        <v>0</v>
      </c>
      <c r="E4644" s="5">
        <v>0</v>
      </c>
      <c r="F4644" s="6">
        <v>0</v>
      </c>
      <c r="G4644" s="5">
        <v>0</v>
      </c>
      <c r="H4644" s="6">
        <v>0</v>
      </c>
      <c r="I4644" s="5">
        <v>0</v>
      </c>
      <c r="J4644" s="6">
        <v>0</v>
      </c>
      <c r="K4644" s="5">
        <v>0</v>
      </c>
      <c r="L4644" s="6">
        <v>0</v>
      </c>
      <c r="M4644" s="5">
        <v>0</v>
      </c>
      <c r="N4644" s="6">
        <v>0</v>
      </c>
      <c r="O4644" s="5">
        <v>0</v>
      </c>
      <c r="P4644" s="6">
        <v>0</v>
      </c>
      <c r="Q4644" s="5">
        <v>0</v>
      </c>
      <c r="R4644" s="6">
        <v>0</v>
      </c>
      <c r="S4644" s="5">
        <v>0</v>
      </c>
      <c r="T4644" s="6">
        <v>0</v>
      </c>
      <c r="U4644" s="5">
        <v>0</v>
      </c>
      <c r="V4644" s="6">
        <v>0</v>
      </c>
      <c r="W4644" s="5">
        <v>0</v>
      </c>
      <c r="X4644" s="6">
        <v>0</v>
      </c>
      <c r="Y4644" s="5">
        <v>0</v>
      </c>
      <c r="Z4644" s="6">
        <v>0</v>
      </c>
      <c r="AA4644" s="5">
        <v>0</v>
      </c>
      <c r="AB4644" s="6">
        <v>0</v>
      </c>
      <c r="AC4644" s="5">
        <v>0</v>
      </c>
      <c r="AD4644" s="6">
        <v>0</v>
      </c>
      <c r="AE4644" s="5">
        <v>0</v>
      </c>
      <c r="AF4644" s="6">
        <v>0</v>
      </c>
    </row>
    <row r="4645" spans="2:32" x14ac:dyDescent="0.35">
      <c r="B4645" s="1" t="s">
        <v>775</v>
      </c>
      <c r="C4645" s="5">
        <v>0</v>
      </c>
      <c r="D4645" s="6">
        <v>0</v>
      </c>
      <c r="E4645" s="5">
        <v>0</v>
      </c>
      <c r="F4645" s="6">
        <v>0</v>
      </c>
      <c r="G4645" s="5">
        <v>0</v>
      </c>
      <c r="H4645" s="6">
        <v>0</v>
      </c>
      <c r="I4645" s="5">
        <v>0</v>
      </c>
      <c r="J4645" s="6">
        <v>0</v>
      </c>
      <c r="K4645" s="5">
        <v>0</v>
      </c>
      <c r="L4645" s="6">
        <v>0</v>
      </c>
      <c r="M4645" s="5">
        <v>0</v>
      </c>
      <c r="N4645" s="6">
        <v>0</v>
      </c>
      <c r="O4645" s="5">
        <v>0</v>
      </c>
      <c r="P4645" s="6">
        <v>0</v>
      </c>
      <c r="Q4645" s="5">
        <v>0</v>
      </c>
      <c r="R4645" s="6">
        <v>0</v>
      </c>
      <c r="S4645" s="5">
        <v>0</v>
      </c>
      <c r="T4645" s="6">
        <v>0</v>
      </c>
      <c r="U4645" s="5">
        <v>0</v>
      </c>
      <c r="V4645" s="6">
        <v>0</v>
      </c>
      <c r="W4645" s="5">
        <v>0</v>
      </c>
      <c r="X4645" s="6">
        <v>0</v>
      </c>
      <c r="Y4645" s="5">
        <v>0</v>
      </c>
      <c r="Z4645" s="6">
        <v>0</v>
      </c>
      <c r="AA4645" s="5">
        <v>0</v>
      </c>
      <c r="AB4645" s="6">
        <v>0</v>
      </c>
      <c r="AC4645" s="5">
        <v>0</v>
      </c>
      <c r="AD4645" s="6">
        <v>0</v>
      </c>
      <c r="AE4645" s="5">
        <v>0</v>
      </c>
      <c r="AF4645" s="6">
        <v>0</v>
      </c>
    </row>
    <row r="4646" spans="2:32" x14ac:dyDescent="0.35">
      <c r="B4646" s="1" t="s">
        <v>776</v>
      </c>
      <c r="C4646" s="5">
        <v>0</v>
      </c>
      <c r="D4646" s="6">
        <v>0</v>
      </c>
      <c r="E4646" s="5">
        <v>0</v>
      </c>
      <c r="F4646" s="6">
        <v>0</v>
      </c>
      <c r="G4646" s="5">
        <v>0</v>
      </c>
      <c r="H4646" s="6">
        <v>0</v>
      </c>
      <c r="I4646" s="5">
        <v>0</v>
      </c>
      <c r="J4646" s="6">
        <v>0</v>
      </c>
      <c r="K4646" s="5">
        <v>0</v>
      </c>
      <c r="L4646" s="6">
        <v>0</v>
      </c>
      <c r="M4646" s="5">
        <v>0</v>
      </c>
      <c r="N4646" s="6">
        <v>0</v>
      </c>
      <c r="O4646" s="5">
        <v>0</v>
      </c>
      <c r="P4646" s="6">
        <v>0</v>
      </c>
      <c r="Q4646" s="5">
        <v>0</v>
      </c>
      <c r="R4646" s="6">
        <v>0</v>
      </c>
      <c r="S4646" s="5">
        <v>0</v>
      </c>
      <c r="T4646" s="6">
        <v>0</v>
      </c>
      <c r="U4646" s="5">
        <v>0</v>
      </c>
      <c r="V4646" s="6">
        <v>0</v>
      </c>
      <c r="W4646" s="5">
        <v>0</v>
      </c>
      <c r="X4646" s="6">
        <v>0</v>
      </c>
      <c r="Y4646" s="5">
        <v>0</v>
      </c>
      <c r="Z4646" s="6">
        <v>0</v>
      </c>
      <c r="AA4646" s="5">
        <v>0</v>
      </c>
      <c r="AB4646" s="6">
        <v>0</v>
      </c>
      <c r="AC4646" s="5">
        <v>0</v>
      </c>
      <c r="AD4646" s="6">
        <v>0</v>
      </c>
      <c r="AE4646" s="5">
        <v>0</v>
      </c>
      <c r="AF4646" s="6">
        <v>0</v>
      </c>
    </row>
    <row r="4647" spans="2:32" x14ac:dyDescent="0.35">
      <c r="B4647" s="1" t="s">
        <v>777</v>
      </c>
      <c r="C4647" s="5">
        <v>3.3700000000000002E-3</v>
      </c>
      <c r="D4647" s="6">
        <v>1.885</v>
      </c>
      <c r="E4647" s="5">
        <v>0</v>
      </c>
      <c r="F4647" s="6">
        <v>0</v>
      </c>
      <c r="G4647" s="5">
        <v>0</v>
      </c>
      <c r="H4647" s="6">
        <v>0</v>
      </c>
      <c r="I4647" s="5">
        <v>0</v>
      </c>
      <c r="J4647" s="6">
        <v>0</v>
      </c>
      <c r="K4647" s="5">
        <v>0</v>
      </c>
      <c r="L4647" s="6">
        <v>0</v>
      </c>
      <c r="M4647" s="5">
        <v>0</v>
      </c>
      <c r="N4647" s="6">
        <v>0</v>
      </c>
      <c r="O4647" s="5">
        <v>0</v>
      </c>
      <c r="P4647" s="6">
        <v>0</v>
      </c>
      <c r="Q4647" s="5">
        <v>0</v>
      </c>
      <c r="R4647" s="6">
        <v>0</v>
      </c>
      <c r="S4647" s="5">
        <v>0</v>
      </c>
      <c r="T4647" s="6">
        <v>0</v>
      </c>
      <c r="U4647" s="5">
        <v>0</v>
      </c>
      <c r="V4647" s="6">
        <v>0</v>
      </c>
      <c r="W4647" s="5">
        <v>0</v>
      </c>
      <c r="X4647" s="6">
        <v>0</v>
      </c>
      <c r="Y4647" s="5">
        <v>0</v>
      </c>
      <c r="Z4647" s="6">
        <v>0</v>
      </c>
      <c r="AA4647" s="5">
        <v>2.546E-2</v>
      </c>
      <c r="AB4647" s="6">
        <v>1.885</v>
      </c>
      <c r="AC4647" s="5">
        <v>0</v>
      </c>
      <c r="AD4647" s="6">
        <v>0</v>
      </c>
      <c r="AE4647" s="5">
        <v>0</v>
      </c>
      <c r="AF4647" s="6">
        <v>0</v>
      </c>
    </row>
    <row r="4648" spans="2:32" x14ac:dyDescent="0.35">
      <c r="B4648" s="1" t="s">
        <v>778</v>
      </c>
      <c r="C4648" s="5">
        <v>0</v>
      </c>
      <c r="D4648" s="6">
        <v>0</v>
      </c>
      <c r="E4648" s="5">
        <v>0</v>
      </c>
      <c r="F4648" s="6">
        <v>0</v>
      </c>
      <c r="G4648" s="5">
        <v>0</v>
      </c>
      <c r="H4648" s="6">
        <v>0</v>
      </c>
      <c r="I4648" s="5">
        <v>0</v>
      </c>
      <c r="J4648" s="6">
        <v>0</v>
      </c>
      <c r="K4648" s="5">
        <v>0</v>
      </c>
      <c r="L4648" s="6">
        <v>0</v>
      </c>
      <c r="M4648" s="5">
        <v>0</v>
      </c>
      <c r="N4648" s="6">
        <v>0</v>
      </c>
      <c r="O4648" s="5">
        <v>0</v>
      </c>
      <c r="P4648" s="6">
        <v>0</v>
      </c>
      <c r="Q4648" s="5">
        <v>0</v>
      </c>
      <c r="R4648" s="6">
        <v>0</v>
      </c>
      <c r="S4648" s="5">
        <v>0</v>
      </c>
      <c r="T4648" s="6">
        <v>0</v>
      </c>
      <c r="U4648" s="5">
        <v>0</v>
      </c>
      <c r="V4648" s="6">
        <v>0</v>
      </c>
      <c r="W4648" s="5">
        <v>0</v>
      </c>
      <c r="X4648" s="6">
        <v>0</v>
      </c>
      <c r="Y4648" s="5">
        <v>0</v>
      </c>
      <c r="Z4648" s="6">
        <v>0</v>
      </c>
      <c r="AA4648" s="5">
        <v>0</v>
      </c>
      <c r="AB4648" s="6">
        <v>0</v>
      </c>
      <c r="AC4648" s="5">
        <v>0</v>
      </c>
      <c r="AD4648" s="6">
        <v>0</v>
      </c>
      <c r="AE4648" s="5">
        <v>0</v>
      </c>
      <c r="AF4648" s="6">
        <v>0</v>
      </c>
    </row>
    <row r="4649" spans="2:32" x14ac:dyDescent="0.35">
      <c r="B4649" s="1" t="s">
        <v>779</v>
      </c>
      <c r="C4649" s="5">
        <v>0</v>
      </c>
      <c r="D4649" s="6">
        <v>0</v>
      </c>
      <c r="E4649" s="5">
        <v>0</v>
      </c>
      <c r="F4649" s="6">
        <v>0</v>
      </c>
      <c r="G4649" s="5">
        <v>0</v>
      </c>
      <c r="H4649" s="6">
        <v>0</v>
      </c>
      <c r="I4649" s="5">
        <v>0</v>
      </c>
      <c r="J4649" s="6">
        <v>0</v>
      </c>
      <c r="K4649" s="5">
        <v>0</v>
      </c>
      <c r="L4649" s="6">
        <v>0</v>
      </c>
      <c r="M4649" s="5">
        <v>0</v>
      </c>
      <c r="N4649" s="6">
        <v>0</v>
      </c>
      <c r="O4649" s="5">
        <v>0</v>
      </c>
      <c r="P4649" s="6">
        <v>0</v>
      </c>
      <c r="Q4649" s="5">
        <v>0</v>
      </c>
      <c r="R4649" s="6">
        <v>0</v>
      </c>
      <c r="S4649" s="5">
        <v>0</v>
      </c>
      <c r="T4649" s="6">
        <v>0</v>
      </c>
      <c r="U4649" s="5">
        <v>0</v>
      </c>
      <c r="V4649" s="6">
        <v>0</v>
      </c>
      <c r="W4649" s="5">
        <v>0</v>
      </c>
      <c r="X4649" s="6">
        <v>0</v>
      </c>
      <c r="Y4649" s="5">
        <v>0</v>
      </c>
      <c r="Z4649" s="6">
        <v>0</v>
      </c>
      <c r="AA4649" s="5">
        <v>0</v>
      </c>
      <c r="AB4649" s="6">
        <v>0</v>
      </c>
      <c r="AC4649" s="5">
        <v>0</v>
      </c>
      <c r="AD4649" s="6">
        <v>0</v>
      </c>
      <c r="AE4649" s="5">
        <v>0</v>
      </c>
      <c r="AF4649" s="6">
        <v>0</v>
      </c>
    </row>
    <row r="4650" spans="2:32" x14ac:dyDescent="0.35">
      <c r="B4650" s="1" t="s">
        <v>317</v>
      </c>
      <c r="C4650" s="5">
        <v>0</v>
      </c>
      <c r="D4650" s="6">
        <v>0</v>
      </c>
      <c r="E4650" s="5">
        <v>0</v>
      </c>
      <c r="F4650" s="6">
        <v>0</v>
      </c>
      <c r="G4650" s="5">
        <v>0</v>
      </c>
      <c r="H4650" s="6">
        <v>0</v>
      </c>
      <c r="I4650" s="5">
        <v>0</v>
      </c>
      <c r="J4650" s="6">
        <v>0</v>
      </c>
      <c r="K4650" s="5">
        <v>0</v>
      </c>
      <c r="L4650" s="6">
        <v>0</v>
      </c>
      <c r="M4650" s="5">
        <v>0</v>
      </c>
      <c r="N4650" s="6">
        <v>0</v>
      </c>
      <c r="O4650" s="5">
        <v>0</v>
      </c>
      <c r="P4650" s="6">
        <v>0</v>
      </c>
      <c r="Q4650" s="5">
        <v>0</v>
      </c>
      <c r="R4650" s="6">
        <v>0</v>
      </c>
      <c r="S4650" s="5">
        <v>0</v>
      </c>
      <c r="T4650" s="6">
        <v>0</v>
      </c>
      <c r="U4650" s="5">
        <v>0</v>
      </c>
      <c r="V4650" s="6">
        <v>0</v>
      </c>
      <c r="W4650" s="5">
        <v>0</v>
      </c>
      <c r="X4650" s="6">
        <v>0</v>
      </c>
      <c r="Y4650" s="5">
        <v>0</v>
      </c>
      <c r="Z4650" s="6">
        <v>0</v>
      </c>
      <c r="AA4650" s="5">
        <v>0</v>
      </c>
      <c r="AB4650" s="6">
        <v>0</v>
      </c>
      <c r="AC4650" s="5">
        <v>0</v>
      </c>
      <c r="AD4650" s="6">
        <v>0</v>
      </c>
      <c r="AE4650" s="5">
        <v>0</v>
      </c>
      <c r="AF4650" s="6">
        <v>0</v>
      </c>
    </row>
    <row r="4651" spans="2:32" x14ac:dyDescent="0.35">
      <c r="B4651" s="1" t="s">
        <v>319</v>
      </c>
      <c r="C4651" s="5">
        <v>0</v>
      </c>
      <c r="D4651" s="6">
        <v>0</v>
      </c>
      <c r="E4651" s="5">
        <v>0</v>
      </c>
      <c r="F4651" s="6">
        <v>0</v>
      </c>
      <c r="G4651" s="5">
        <v>0</v>
      </c>
      <c r="H4651" s="6">
        <v>0</v>
      </c>
      <c r="I4651" s="5">
        <v>0</v>
      </c>
      <c r="J4651" s="6">
        <v>0</v>
      </c>
      <c r="K4651" s="5">
        <v>0</v>
      </c>
      <c r="L4651" s="6">
        <v>0</v>
      </c>
      <c r="M4651" s="5">
        <v>0</v>
      </c>
      <c r="N4651" s="6">
        <v>0</v>
      </c>
      <c r="O4651" s="5">
        <v>0</v>
      </c>
      <c r="P4651" s="6">
        <v>0</v>
      </c>
      <c r="Q4651" s="5">
        <v>0</v>
      </c>
      <c r="R4651" s="6">
        <v>0</v>
      </c>
      <c r="S4651" s="5">
        <v>0</v>
      </c>
      <c r="T4651" s="6">
        <v>0</v>
      </c>
      <c r="U4651" s="5">
        <v>0</v>
      </c>
      <c r="V4651" s="6">
        <v>0</v>
      </c>
      <c r="W4651" s="5">
        <v>0</v>
      </c>
      <c r="X4651" s="6">
        <v>0</v>
      </c>
      <c r="Y4651" s="5">
        <v>0</v>
      </c>
      <c r="Z4651" s="6">
        <v>0</v>
      </c>
      <c r="AA4651" s="5">
        <v>0</v>
      </c>
      <c r="AB4651" s="6">
        <v>0</v>
      </c>
      <c r="AC4651" s="5">
        <v>0</v>
      </c>
      <c r="AD4651" s="6">
        <v>0</v>
      </c>
      <c r="AE4651" s="5">
        <v>0</v>
      </c>
      <c r="AF4651" s="6">
        <v>0</v>
      </c>
    </row>
    <row r="4652" spans="2:32" x14ac:dyDescent="0.35">
      <c r="B4652" s="1" t="s">
        <v>320</v>
      </c>
      <c r="C4652" s="5">
        <v>0</v>
      </c>
      <c r="D4652" s="6">
        <v>0</v>
      </c>
      <c r="E4652" s="5">
        <v>0</v>
      </c>
      <c r="F4652" s="6">
        <v>0</v>
      </c>
      <c r="G4652" s="5">
        <v>0</v>
      </c>
      <c r="H4652" s="6">
        <v>0</v>
      </c>
      <c r="I4652" s="5">
        <v>0</v>
      </c>
      <c r="J4652" s="6">
        <v>0</v>
      </c>
      <c r="K4652" s="5">
        <v>0</v>
      </c>
      <c r="L4652" s="6">
        <v>0</v>
      </c>
      <c r="M4652" s="5">
        <v>0</v>
      </c>
      <c r="N4652" s="6">
        <v>0</v>
      </c>
      <c r="O4652" s="5">
        <v>0</v>
      </c>
      <c r="P4652" s="6">
        <v>0</v>
      </c>
      <c r="Q4652" s="5">
        <v>0</v>
      </c>
      <c r="R4652" s="6">
        <v>0</v>
      </c>
      <c r="S4652" s="5">
        <v>0</v>
      </c>
      <c r="T4652" s="6">
        <v>0</v>
      </c>
      <c r="U4652" s="5">
        <v>0</v>
      </c>
      <c r="V4652" s="6">
        <v>0</v>
      </c>
      <c r="W4652" s="5">
        <v>0</v>
      </c>
      <c r="X4652" s="6">
        <v>0</v>
      </c>
      <c r="Y4652" s="5">
        <v>0</v>
      </c>
      <c r="Z4652" s="6">
        <v>0</v>
      </c>
      <c r="AA4652" s="5">
        <v>0</v>
      </c>
      <c r="AB4652" s="6">
        <v>0</v>
      </c>
      <c r="AC4652" s="5">
        <v>0</v>
      </c>
      <c r="AD4652" s="6">
        <v>0</v>
      </c>
      <c r="AE4652" s="5">
        <v>0</v>
      </c>
      <c r="AF4652" s="6">
        <v>0</v>
      </c>
    </row>
    <row r="4653" spans="2:32" x14ac:dyDescent="0.35">
      <c r="B4653" s="1" t="s">
        <v>321</v>
      </c>
      <c r="C4653" s="5">
        <v>0</v>
      </c>
      <c r="D4653" s="6">
        <v>0</v>
      </c>
      <c r="E4653" s="5">
        <v>0</v>
      </c>
      <c r="F4653" s="6">
        <v>0</v>
      </c>
      <c r="G4653" s="5">
        <v>0</v>
      </c>
      <c r="H4653" s="6">
        <v>0</v>
      </c>
      <c r="I4653" s="5">
        <v>0</v>
      </c>
      <c r="J4653" s="6">
        <v>0</v>
      </c>
      <c r="K4653" s="5">
        <v>0</v>
      </c>
      <c r="L4653" s="6">
        <v>0</v>
      </c>
      <c r="M4653" s="5">
        <v>0</v>
      </c>
      <c r="N4653" s="6">
        <v>0</v>
      </c>
      <c r="O4653" s="5">
        <v>0</v>
      </c>
      <c r="P4653" s="6">
        <v>0</v>
      </c>
      <c r="Q4653" s="5">
        <v>0</v>
      </c>
      <c r="R4653" s="6">
        <v>0</v>
      </c>
      <c r="S4653" s="5">
        <v>0</v>
      </c>
      <c r="T4653" s="6">
        <v>0</v>
      </c>
      <c r="U4653" s="5">
        <v>0</v>
      </c>
      <c r="V4653" s="6">
        <v>0</v>
      </c>
      <c r="W4653" s="5">
        <v>0</v>
      </c>
      <c r="X4653" s="6">
        <v>0</v>
      </c>
      <c r="Y4653" s="5">
        <v>0</v>
      </c>
      <c r="Z4653" s="6">
        <v>0</v>
      </c>
      <c r="AA4653" s="5">
        <v>0</v>
      </c>
      <c r="AB4653" s="6">
        <v>0</v>
      </c>
      <c r="AC4653" s="5">
        <v>0</v>
      </c>
      <c r="AD4653" s="6">
        <v>0</v>
      </c>
      <c r="AE4653" s="5">
        <v>0</v>
      </c>
      <c r="AF4653" s="6">
        <v>0</v>
      </c>
    </row>
    <row r="4654" spans="2:32" x14ac:dyDescent="0.35">
      <c r="B4654" s="1" t="s">
        <v>322</v>
      </c>
      <c r="C4654" s="5">
        <v>0</v>
      </c>
      <c r="D4654" s="6">
        <v>0</v>
      </c>
      <c r="E4654" s="5">
        <v>0</v>
      </c>
      <c r="F4654" s="6">
        <v>0</v>
      </c>
      <c r="G4654" s="5">
        <v>0</v>
      </c>
      <c r="H4654" s="6">
        <v>0</v>
      </c>
      <c r="I4654" s="5">
        <v>0</v>
      </c>
      <c r="J4654" s="6">
        <v>0</v>
      </c>
      <c r="K4654" s="5">
        <v>0</v>
      </c>
      <c r="L4654" s="6">
        <v>0</v>
      </c>
      <c r="M4654" s="5">
        <v>0</v>
      </c>
      <c r="N4654" s="6">
        <v>0</v>
      </c>
      <c r="O4654" s="5">
        <v>0</v>
      </c>
      <c r="P4654" s="6">
        <v>0</v>
      </c>
      <c r="Q4654" s="5">
        <v>0</v>
      </c>
      <c r="R4654" s="6">
        <v>0</v>
      </c>
      <c r="S4654" s="5">
        <v>0</v>
      </c>
      <c r="T4654" s="6">
        <v>0</v>
      </c>
      <c r="U4654" s="5">
        <v>0</v>
      </c>
      <c r="V4654" s="6">
        <v>0</v>
      </c>
      <c r="W4654" s="5">
        <v>0</v>
      </c>
      <c r="X4654" s="6">
        <v>0</v>
      </c>
      <c r="Y4654" s="5">
        <v>0</v>
      </c>
      <c r="Z4654" s="6">
        <v>0</v>
      </c>
      <c r="AA4654" s="5">
        <v>0</v>
      </c>
      <c r="AB4654" s="6">
        <v>0</v>
      </c>
      <c r="AC4654" s="5">
        <v>0</v>
      </c>
      <c r="AD4654" s="6">
        <v>0</v>
      </c>
      <c r="AE4654" s="5">
        <v>0</v>
      </c>
      <c r="AF4654" s="6">
        <v>0</v>
      </c>
    </row>
    <row r="4655" spans="2:32" x14ac:dyDescent="0.35">
      <c r="B4655" s="1" t="s">
        <v>323</v>
      </c>
      <c r="C4655" s="5">
        <v>0</v>
      </c>
      <c r="D4655" s="6">
        <v>0</v>
      </c>
      <c r="E4655" s="5">
        <v>0</v>
      </c>
      <c r="F4655" s="6">
        <v>0</v>
      </c>
      <c r="G4655" s="5">
        <v>0</v>
      </c>
      <c r="H4655" s="6">
        <v>0</v>
      </c>
      <c r="I4655" s="5">
        <v>0</v>
      </c>
      <c r="J4655" s="6">
        <v>0</v>
      </c>
      <c r="K4655" s="5">
        <v>0</v>
      </c>
      <c r="L4655" s="6">
        <v>0</v>
      </c>
      <c r="M4655" s="5">
        <v>0</v>
      </c>
      <c r="N4655" s="6">
        <v>0</v>
      </c>
      <c r="O4655" s="5">
        <v>0</v>
      </c>
      <c r="P4655" s="6">
        <v>0</v>
      </c>
      <c r="Q4655" s="5">
        <v>0</v>
      </c>
      <c r="R4655" s="6">
        <v>0</v>
      </c>
      <c r="S4655" s="5">
        <v>0</v>
      </c>
      <c r="T4655" s="6">
        <v>0</v>
      </c>
      <c r="U4655" s="5">
        <v>0</v>
      </c>
      <c r="V4655" s="6">
        <v>0</v>
      </c>
      <c r="W4655" s="5">
        <v>0</v>
      </c>
      <c r="X4655" s="6">
        <v>0</v>
      </c>
      <c r="Y4655" s="5">
        <v>0</v>
      </c>
      <c r="Z4655" s="6">
        <v>0</v>
      </c>
      <c r="AA4655" s="5">
        <v>0</v>
      </c>
      <c r="AB4655" s="6">
        <v>0</v>
      </c>
      <c r="AC4655" s="5">
        <v>0</v>
      </c>
      <c r="AD4655" s="6">
        <v>0</v>
      </c>
      <c r="AE4655" s="5">
        <v>0</v>
      </c>
      <c r="AF4655" s="6">
        <v>0</v>
      </c>
    </row>
    <row r="4656" spans="2:32" x14ac:dyDescent="0.35">
      <c r="B4656" s="1" t="s">
        <v>325</v>
      </c>
      <c r="C4656" s="5">
        <v>0</v>
      </c>
      <c r="D4656" s="6">
        <v>0</v>
      </c>
      <c r="E4656" s="5">
        <v>0</v>
      </c>
      <c r="F4656" s="6">
        <v>0</v>
      </c>
      <c r="G4656" s="5">
        <v>0</v>
      </c>
      <c r="H4656" s="6">
        <v>0</v>
      </c>
      <c r="I4656" s="5">
        <v>0</v>
      </c>
      <c r="J4656" s="6">
        <v>0</v>
      </c>
      <c r="K4656" s="5">
        <v>0</v>
      </c>
      <c r="L4656" s="6">
        <v>0</v>
      </c>
      <c r="M4656" s="5">
        <v>0</v>
      </c>
      <c r="N4656" s="6">
        <v>0</v>
      </c>
      <c r="O4656" s="5">
        <v>0</v>
      </c>
      <c r="P4656" s="6">
        <v>0</v>
      </c>
      <c r="Q4656" s="5">
        <v>0</v>
      </c>
      <c r="R4656" s="6">
        <v>0</v>
      </c>
      <c r="S4656" s="5">
        <v>0</v>
      </c>
      <c r="T4656" s="6">
        <v>0</v>
      </c>
      <c r="U4656" s="5">
        <v>0</v>
      </c>
      <c r="V4656" s="6">
        <v>0</v>
      </c>
      <c r="W4656" s="5">
        <v>0</v>
      </c>
      <c r="X4656" s="6">
        <v>0</v>
      </c>
      <c r="Y4656" s="5">
        <v>0</v>
      </c>
      <c r="Z4656" s="6">
        <v>0</v>
      </c>
      <c r="AA4656" s="5">
        <v>0</v>
      </c>
      <c r="AB4656" s="6">
        <v>0</v>
      </c>
      <c r="AC4656" s="5">
        <v>0</v>
      </c>
      <c r="AD4656" s="6">
        <v>0</v>
      </c>
      <c r="AE4656" s="5">
        <v>0</v>
      </c>
      <c r="AF4656" s="6">
        <v>0</v>
      </c>
    </row>
    <row r="4657" spans="2:32" x14ac:dyDescent="0.35">
      <c r="B4657" s="1" t="s">
        <v>780</v>
      </c>
      <c r="C4657" s="5">
        <v>0</v>
      </c>
      <c r="D4657" s="6">
        <v>0</v>
      </c>
      <c r="E4657" s="5">
        <v>0</v>
      </c>
      <c r="F4657" s="6">
        <v>0</v>
      </c>
      <c r="G4657" s="5">
        <v>0</v>
      </c>
      <c r="H4657" s="6">
        <v>0</v>
      </c>
      <c r="I4657" s="5">
        <v>0</v>
      </c>
      <c r="J4657" s="6">
        <v>0</v>
      </c>
      <c r="K4657" s="5">
        <v>0</v>
      </c>
      <c r="L4657" s="6">
        <v>0</v>
      </c>
      <c r="M4657" s="5">
        <v>0</v>
      </c>
      <c r="N4657" s="6">
        <v>0</v>
      </c>
      <c r="O4657" s="5">
        <v>0</v>
      </c>
      <c r="P4657" s="6">
        <v>0</v>
      </c>
      <c r="Q4657" s="5">
        <v>0</v>
      </c>
      <c r="R4657" s="6">
        <v>0</v>
      </c>
      <c r="S4657" s="5">
        <v>0</v>
      </c>
      <c r="T4657" s="6">
        <v>0</v>
      </c>
      <c r="U4657" s="5">
        <v>0</v>
      </c>
      <c r="V4657" s="6">
        <v>0</v>
      </c>
      <c r="W4657" s="5">
        <v>0</v>
      </c>
      <c r="X4657" s="6">
        <v>0</v>
      </c>
      <c r="Y4657" s="5">
        <v>0</v>
      </c>
      <c r="Z4657" s="6">
        <v>0</v>
      </c>
      <c r="AA4657" s="5">
        <v>0</v>
      </c>
      <c r="AB4657" s="6">
        <v>0</v>
      </c>
      <c r="AC4657" s="5">
        <v>0</v>
      </c>
      <c r="AD4657" s="6">
        <v>0</v>
      </c>
      <c r="AE4657" s="5">
        <v>0</v>
      </c>
      <c r="AF4657" s="6">
        <v>0</v>
      </c>
    </row>
    <row r="4658" spans="2:32" x14ac:dyDescent="0.35">
      <c r="B4658" s="1" t="s">
        <v>781</v>
      </c>
      <c r="C4658" s="5">
        <v>0</v>
      </c>
      <c r="D4658" s="6">
        <v>0</v>
      </c>
      <c r="E4658" s="5">
        <v>0</v>
      </c>
      <c r="F4658" s="6">
        <v>0</v>
      </c>
      <c r="G4658" s="5">
        <v>0</v>
      </c>
      <c r="H4658" s="6">
        <v>0</v>
      </c>
      <c r="I4658" s="5">
        <v>0</v>
      </c>
      <c r="J4658" s="6">
        <v>0</v>
      </c>
      <c r="K4658" s="5">
        <v>0</v>
      </c>
      <c r="L4658" s="6">
        <v>0</v>
      </c>
      <c r="M4658" s="5">
        <v>0</v>
      </c>
      <c r="N4658" s="6">
        <v>0</v>
      </c>
      <c r="O4658" s="5">
        <v>0</v>
      </c>
      <c r="P4658" s="6">
        <v>0</v>
      </c>
      <c r="Q4658" s="5">
        <v>0</v>
      </c>
      <c r="R4658" s="6">
        <v>0</v>
      </c>
      <c r="S4658" s="5">
        <v>0</v>
      </c>
      <c r="T4658" s="6">
        <v>0</v>
      </c>
      <c r="U4658" s="5">
        <v>0</v>
      </c>
      <c r="V4658" s="6">
        <v>0</v>
      </c>
      <c r="W4658" s="5">
        <v>0</v>
      </c>
      <c r="X4658" s="6">
        <v>0</v>
      </c>
      <c r="Y4658" s="5">
        <v>0</v>
      </c>
      <c r="Z4658" s="6">
        <v>0</v>
      </c>
      <c r="AA4658" s="5">
        <v>0</v>
      </c>
      <c r="AB4658" s="6">
        <v>0</v>
      </c>
      <c r="AC4658" s="5">
        <v>0</v>
      </c>
      <c r="AD4658" s="6">
        <v>0</v>
      </c>
      <c r="AE4658" s="5">
        <v>0</v>
      </c>
      <c r="AF4658" s="6">
        <v>0</v>
      </c>
    </row>
    <row r="4659" spans="2:32" x14ac:dyDescent="0.35">
      <c r="B4659" s="1" t="s">
        <v>782</v>
      </c>
      <c r="C4659" s="5">
        <v>0</v>
      </c>
      <c r="D4659" s="6">
        <v>0</v>
      </c>
      <c r="E4659" s="5">
        <v>0</v>
      </c>
      <c r="F4659" s="6">
        <v>0</v>
      </c>
      <c r="G4659" s="5">
        <v>0</v>
      </c>
      <c r="H4659" s="6">
        <v>0</v>
      </c>
      <c r="I4659" s="5">
        <v>0</v>
      </c>
      <c r="J4659" s="6">
        <v>0</v>
      </c>
      <c r="K4659" s="5">
        <v>0</v>
      </c>
      <c r="L4659" s="6">
        <v>0</v>
      </c>
      <c r="M4659" s="5">
        <v>0</v>
      </c>
      <c r="N4659" s="6">
        <v>0</v>
      </c>
      <c r="O4659" s="5">
        <v>0</v>
      </c>
      <c r="P4659" s="6">
        <v>0</v>
      </c>
      <c r="Q4659" s="5">
        <v>0</v>
      </c>
      <c r="R4659" s="6">
        <v>0</v>
      </c>
      <c r="S4659" s="5">
        <v>0</v>
      </c>
      <c r="T4659" s="6">
        <v>0</v>
      </c>
      <c r="U4659" s="5">
        <v>0</v>
      </c>
      <c r="V4659" s="6">
        <v>0</v>
      </c>
      <c r="W4659" s="5">
        <v>0</v>
      </c>
      <c r="X4659" s="6">
        <v>0</v>
      </c>
      <c r="Y4659" s="5">
        <v>0</v>
      </c>
      <c r="Z4659" s="6">
        <v>0</v>
      </c>
      <c r="AA4659" s="5">
        <v>0</v>
      </c>
      <c r="AB4659" s="6">
        <v>0</v>
      </c>
      <c r="AC4659" s="5">
        <v>0</v>
      </c>
      <c r="AD4659" s="6">
        <v>0</v>
      </c>
      <c r="AE4659" s="5">
        <v>0</v>
      </c>
      <c r="AF4659" s="6">
        <v>0</v>
      </c>
    </row>
    <row r="4660" spans="2:32" x14ac:dyDescent="0.35">
      <c r="B4660" s="1" t="s">
        <v>783</v>
      </c>
      <c r="C4660" s="5">
        <v>0</v>
      </c>
      <c r="D4660" s="6">
        <v>0</v>
      </c>
      <c r="E4660" s="5">
        <v>0</v>
      </c>
      <c r="F4660" s="6">
        <v>0</v>
      </c>
      <c r="G4660" s="5">
        <v>0</v>
      </c>
      <c r="H4660" s="6">
        <v>0</v>
      </c>
      <c r="I4660" s="5">
        <v>0</v>
      </c>
      <c r="J4660" s="6">
        <v>0</v>
      </c>
      <c r="K4660" s="5">
        <v>0</v>
      </c>
      <c r="L4660" s="6">
        <v>0</v>
      </c>
      <c r="M4660" s="5">
        <v>0</v>
      </c>
      <c r="N4660" s="6">
        <v>0</v>
      </c>
      <c r="O4660" s="5">
        <v>0</v>
      </c>
      <c r="P4660" s="6">
        <v>0</v>
      </c>
      <c r="Q4660" s="5">
        <v>0</v>
      </c>
      <c r="R4660" s="6">
        <v>0</v>
      </c>
      <c r="S4660" s="5">
        <v>0</v>
      </c>
      <c r="T4660" s="6">
        <v>0</v>
      </c>
      <c r="U4660" s="5">
        <v>0</v>
      </c>
      <c r="V4660" s="6">
        <v>0</v>
      </c>
      <c r="W4660" s="5">
        <v>0</v>
      </c>
      <c r="X4660" s="6">
        <v>0</v>
      </c>
      <c r="Y4660" s="5">
        <v>0</v>
      </c>
      <c r="Z4660" s="6">
        <v>0</v>
      </c>
      <c r="AA4660" s="5">
        <v>0</v>
      </c>
      <c r="AB4660" s="6">
        <v>0</v>
      </c>
      <c r="AC4660" s="5">
        <v>0</v>
      </c>
      <c r="AD4660" s="6">
        <v>0</v>
      </c>
      <c r="AE4660" s="5">
        <v>0</v>
      </c>
      <c r="AF4660" s="6">
        <v>0</v>
      </c>
    </row>
    <row r="4661" spans="2:32" x14ac:dyDescent="0.35">
      <c r="B4661" s="1" t="s">
        <v>784</v>
      </c>
      <c r="C4661" s="5">
        <v>2.963E-2</v>
      </c>
      <c r="D4661" s="6">
        <v>16.582000000000001</v>
      </c>
      <c r="E4661" s="5">
        <v>0</v>
      </c>
      <c r="F4661" s="6">
        <v>0</v>
      </c>
      <c r="G4661" s="5">
        <v>0</v>
      </c>
      <c r="H4661" s="6">
        <v>0</v>
      </c>
      <c r="I4661" s="5">
        <v>0</v>
      </c>
      <c r="J4661" s="6">
        <v>0</v>
      </c>
      <c r="K4661" s="5">
        <v>2.5659999999999999E-2</v>
      </c>
      <c r="L4661" s="6">
        <v>0.54200000000000004</v>
      </c>
      <c r="M4661" s="5">
        <v>1.146E-2</v>
      </c>
      <c r="N4661" s="6">
        <v>0.253</v>
      </c>
      <c r="O4661" s="5">
        <v>0</v>
      </c>
      <c r="P4661" s="6">
        <v>0</v>
      </c>
      <c r="Q4661" s="5">
        <v>0</v>
      </c>
      <c r="R4661" s="6">
        <v>0</v>
      </c>
      <c r="S4661" s="5">
        <v>0</v>
      </c>
      <c r="T4661" s="6">
        <v>0</v>
      </c>
      <c r="U4661" s="5">
        <v>0</v>
      </c>
      <c r="V4661" s="6">
        <v>0</v>
      </c>
      <c r="W4661" s="5">
        <v>0</v>
      </c>
      <c r="X4661" s="6">
        <v>0</v>
      </c>
      <c r="Y4661" s="5">
        <v>0</v>
      </c>
      <c r="Z4661" s="6">
        <v>0</v>
      </c>
      <c r="AA4661" s="5">
        <v>8.634E-2</v>
      </c>
      <c r="AB4661" s="6">
        <v>6.3920000000000003</v>
      </c>
      <c r="AC4661" s="5">
        <v>8.2400000000000001E-2</v>
      </c>
      <c r="AD4661" s="6">
        <v>8.4499999999999993</v>
      </c>
      <c r="AE4661" s="5">
        <v>1.7479999999999999E-2</v>
      </c>
      <c r="AF4661" s="6">
        <v>0.94499999999999995</v>
      </c>
    </row>
    <row r="4662" spans="2:32" x14ac:dyDescent="0.35">
      <c r="B4662" s="1" t="s">
        <v>785</v>
      </c>
      <c r="C4662" s="5">
        <v>0</v>
      </c>
      <c r="D4662" s="6">
        <v>0</v>
      </c>
      <c r="E4662" s="5">
        <v>0</v>
      </c>
      <c r="F4662" s="6">
        <v>0</v>
      </c>
      <c r="G4662" s="5">
        <v>0</v>
      </c>
      <c r="H4662" s="6">
        <v>0</v>
      </c>
      <c r="I4662" s="5">
        <v>0</v>
      </c>
      <c r="J4662" s="6">
        <v>0</v>
      </c>
      <c r="K4662" s="5">
        <v>0</v>
      </c>
      <c r="L4662" s="6">
        <v>0</v>
      </c>
      <c r="M4662" s="5">
        <v>0</v>
      </c>
      <c r="N4662" s="6">
        <v>0</v>
      </c>
      <c r="O4662" s="5">
        <v>0</v>
      </c>
      <c r="P4662" s="6">
        <v>0</v>
      </c>
      <c r="Q4662" s="5">
        <v>0</v>
      </c>
      <c r="R4662" s="6">
        <v>0</v>
      </c>
      <c r="S4662" s="5">
        <v>0</v>
      </c>
      <c r="T4662" s="6">
        <v>0</v>
      </c>
      <c r="U4662" s="5">
        <v>0</v>
      </c>
      <c r="V4662" s="6">
        <v>0</v>
      </c>
      <c r="W4662" s="5">
        <v>0</v>
      </c>
      <c r="X4662" s="6">
        <v>0</v>
      </c>
      <c r="Y4662" s="5">
        <v>0</v>
      </c>
      <c r="Z4662" s="6">
        <v>0</v>
      </c>
      <c r="AA4662" s="5">
        <v>0</v>
      </c>
      <c r="AB4662" s="6">
        <v>0</v>
      </c>
      <c r="AC4662" s="5">
        <v>0</v>
      </c>
      <c r="AD4662" s="6">
        <v>0</v>
      </c>
      <c r="AE4662" s="5">
        <v>0</v>
      </c>
      <c r="AF4662" s="6">
        <v>0</v>
      </c>
    </row>
    <row r="4663" spans="2:32" x14ac:dyDescent="0.35">
      <c r="B4663" s="1" t="s">
        <v>786</v>
      </c>
      <c r="C4663" s="5">
        <v>0</v>
      </c>
      <c r="D4663" s="6">
        <v>0</v>
      </c>
      <c r="E4663" s="5">
        <v>0</v>
      </c>
      <c r="F4663" s="6">
        <v>0</v>
      </c>
      <c r="G4663" s="5">
        <v>0</v>
      </c>
      <c r="H4663" s="6">
        <v>0</v>
      </c>
      <c r="I4663" s="5">
        <v>0</v>
      </c>
      <c r="J4663" s="6">
        <v>0</v>
      </c>
      <c r="K4663" s="5">
        <v>0</v>
      </c>
      <c r="L4663" s="6">
        <v>0</v>
      </c>
      <c r="M4663" s="5">
        <v>0</v>
      </c>
      <c r="N4663" s="6">
        <v>0</v>
      </c>
      <c r="O4663" s="5">
        <v>0</v>
      </c>
      <c r="P4663" s="6">
        <v>0</v>
      </c>
      <c r="Q4663" s="5">
        <v>0</v>
      </c>
      <c r="R4663" s="6">
        <v>0</v>
      </c>
      <c r="S4663" s="5">
        <v>0</v>
      </c>
      <c r="T4663" s="6">
        <v>0</v>
      </c>
      <c r="U4663" s="5">
        <v>0</v>
      </c>
      <c r="V4663" s="6">
        <v>0</v>
      </c>
      <c r="W4663" s="5">
        <v>0</v>
      </c>
      <c r="X4663" s="6">
        <v>0</v>
      </c>
      <c r="Y4663" s="5">
        <v>0</v>
      </c>
      <c r="Z4663" s="6">
        <v>0</v>
      </c>
      <c r="AA4663" s="5">
        <v>0</v>
      </c>
      <c r="AB4663" s="6">
        <v>0</v>
      </c>
      <c r="AC4663" s="5">
        <v>0</v>
      </c>
      <c r="AD4663" s="6">
        <v>0</v>
      </c>
      <c r="AE4663" s="5">
        <v>0</v>
      </c>
      <c r="AF4663" s="6">
        <v>0</v>
      </c>
    </row>
    <row r="4664" spans="2:32" x14ac:dyDescent="0.35">
      <c r="B4664" s="1" t="s">
        <v>787</v>
      </c>
      <c r="C4664" s="5">
        <v>6.7000000000000002E-3</v>
      </c>
      <c r="D4664" s="6">
        <v>3.7509999999999999</v>
      </c>
      <c r="E4664" s="5">
        <v>0</v>
      </c>
      <c r="F4664" s="6">
        <v>0</v>
      </c>
      <c r="G4664" s="5">
        <v>0</v>
      </c>
      <c r="H4664" s="6">
        <v>0</v>
      </c>
      <c r="I4664" s="5">
        <v>0</v>
      </c>
      <c r="J4664" s="6">
        <v>0</v>
      </c>
      <c r="K4664" s="5">
        <v>3.9629999999999999E-2</v>
      </c>
      <c r="L4664" s="6">
        <v>0.83699999999999997</v>
      </c>
      <c r="M4664" s="5">
        <v>0</v>
      </c>
      <c r="N4664" s="6">
        <v>0</v>
      </c>
      <c r="O4664" s="5">
        <v>0</v>
      </c>
      <c r="P4664" s="6">
        <v>0</v>
      </c>
      <c r="Q4664" s="5">
        <v>0</v>
      </c>
      <c r="R4664" s="6">
        <v>0</v>
      </c>
      <c r="S4664" s="5">
        <v>0</v>
      </c>
      <c r="T4664" s="6">
        <v>0</v>
      </c>
      <c r="U4664" s="5">
        <v>0</v>
      </c>
      <c r="V4664" s="6">
        <v>0</v>
      </c>
      <c r="W4664" s="5">
        <v>0</v>
      </c>
      <c r="X4664" s="6">
        <v>0</v>
      </c>
      <c r="Y4664" s="5">
        <v>0</v>
      </c>
      <c r="Z4664" s="6">
        <v>0</v>
      </c>
      <c r="AA4664" s="5">
        <v>3.9350000000000003E-2</v>
      </c>
      <c r="AB4664" s="6">
        <v>2.9129999999999998</v>
      </c>
      <c r="AC4664" s="5">
        <v>0</v>
      </c>
      <c r="AD4664" s="6">
        <v>0</v>
      </c>
      <c r="AE4664" s="5">
        <v>0</v>
      </c>
      <c r="AF4664" s="6">
        <v>0</v>
      </c>
    </row>
    <row r="4665" spans="2:32" x14ac:dyDescent="0.35">
      <c r="B4665" s="1" t="s">
        <v>788</v>
      </c>
      <c r="C4665" s="5">
        <v>0</v>
      </c>
      <c r="D4665" s="6">
        <v>0</v>
      </c>
      <c r="E4665" s="5">
        <v>0</v>
      </c>
      <c r="F4665" s="6">
        <v>0</v>
      </c>
      <c r="G4665" s="5">
        <v>0</v>
      </c>
      <c r="H4665" s="6">
        <v>0</v>
      </c>
      <c r="I4665" s="5">
        <v>0</v>
      </c>
      <c r="J4665" s="6">
        <v>0</v>
      </c>
      <c r="K4665" s="5">
        <v>0</v>
      </c>
      <c r="L4665" s="6">
        <v>0</v>
      </c>
      <c r="M4665" s="5">
        <v>0</v>
      </c>
      <c r="N4665" s="6">
        <v>0</v>
      </c>
      <c r="O4665" s="5">
        <v>0</v>
      </c>
      <c r="P4665" s="6">
        <v>0</v>
      </c>
      <c r="Q4665" s="5">
        <v>0</v>
      </c>
      <c r="R4665" s="6">
        <v>0</v>
      </c>
      <c r="S4665" s="5">
        <v>0</v>
      </c>
      <c r="T4665" s="6">
        <v>0</v>
      </c>
      <c r="U4665" s="5">
        <v>0</v>
      </c>
      <c r="V4665" s="6">
        <v>0</v>
      </c>
      <c r="W4665" s="5">
        <v>0</v>
      </c>
      <c r="X4665" s="6">
        <v>0</v>
      </c>
      <c r="Y4665" s="5">
        <v>0</v>
      </c>
      <c r="Z4665" s="6">
        <v>0</v>
      </c>
      <c r="AA4665" s="5">
        <v>0</v>
      </c>
      <c r="AB4665" s="6">
        <v>0</v>
      </c>
      <c r="AC4665" s="5">
        <v>0</v>
      </c>
      <c r="AD4665" s="6">
        <v>0</v>
      </c>
      <c r="AE4665" s="5">
        <v>0</v>
      </c>
      <c r="AF4665" s="6">
        <v>0</v>
      </c>
    </row>
    <row r="4666" spans="2:32" x14ac:dyDescent="0.35">
      <c r="B4666" s="1" t="s">
        <v>789</v>
      </c>
      <c r="C4666" s="5">
        <v>0</v>
      </c>
      <c r="D4666" s="6">
        <v>0</v>
      </c>
      <c r="E4666" s="5">
        <v>0</v>
      </c>
      <c r="F4666" s="6">
        <v>0</v>
      </c>
      <c r="G4666" s="5">
        <v>0</v>
      </c>
      <c r="H4666" s="6">
        <v>0</v>
      </c>
      <c r="I4666" s="5">
        <v>0</v>
      </c>
      <c r="J4666" s="6">
        <v>0</v>
      </c>
      <c r="K4666" s="5">
        <v>0</v>
      </c>
      <c r="L4666" s="6">
        <v>0</v>
      </c>
      <c r="M4666" s="5">
        <v>0</v>
      </c>
      <c r="N4666" s="6">
        <v>0</v>
      </c>
      <c r="O4666" s="5">
        <v>0</v>
      </c>
      <c r="P4666" s="6">
        <v>0</v>
      </c>
      <c r="Q4666" s="5">
        <v>0</v>
      </c>
      <c r="R4666" s="6">
        <v>0</v>
      </c>
      <c r="S4666" s="5">
        <v>0</v>
      </c>
      <c r="T4666" s="6">
        <v>0</v>
      </c>
      <c r="U4666" s="5">
        <v>0</v>
      </c>
      <c r="V4666" s="6">
        <v>0</v>
      </c>
      <c r="W4666" s="5">
        <v>0</v>
      </c>
      <c r="X4666" s="6">
        <v>0</v>
      </c>
      <c r="Y4666" s="5">
        <v>0</v>
      </c>
      <c r="Z4666" s="6">
        <v>0</v>
      </c>
      <c r="AA4666" s="5">
        <v>0</v>
      </c>
      <c r="AB4666" s="6">
        <v>0</v>
      </c>
      <c r="AC4666" s="5">
        <v>0</v>
      </c>
      <c r="AD4666" s="6">
        <v>0</v>
      </c>
      <c r="AE4666" s="5">
        <v>0</v>
      </c>
      <c r="AF4666" s="6">
        <v>0</v>
      </c>
    </row>
    <row r="4667" spans="2:32" x14ac:dyDescent="0.35">
      <c r="B4667" s="1" t="s">
        <v>790</v>
      </c>
      <c r="C4667" s="5">
        <v>0</v>
      </c>
      <c r="D4667" s="6">
        <v>0</v>
      </c>
      <c r="E4667" s="5">
        <v>0</v>
      </c>
      <c r="F4667" s="6">
        <v>0</v>
      </c>
      <c r="G4667" s="5">
        <v>0</v>
      </c>
      <c r="H4667" s="6">
        <v>0</v>
      </c>
      <c r="I4667" s="5">
        <v>0</v>
      </c>
      <c r="J4667" s="6">
        <v>0</v>
      </c>
      <c r="K4667" s="5">
        <v>0</v>
      </c>
      <c r="L4667" s="6">
        <v>0</v>
      </c>
      <c r="M4667" s="5">
        <v>0</v>
      </c>
      <c r="N4667" s="6">
        <v>0</v>
      </c>
      <c r="O4667" s="5">
        <v>0</v>
      </c>
      <c r="P4667" s="6">
        <v>0</v>
      </c>
      <c r="Q4667" s="5">
        <v>0</v>
      </c>
      <c r="R4667" s="6">
        <v>0</v>
      </c>
      <c r="S4667" s="5">
        <v>0</v>
      </c>
      <c r="T4667" s="6">
        <v>0</v>
      </c>
      <c r="U4667" s="5">
        <v>0</v>
      </c>
      <c r="V4667" s="6">
        <v>0</v>
      </c>
      <c r="W4667" s="5">
        <v>0</v>
      </c>
      <c r="X4667" s="6">
        <v>0</v>
      </c>
      <c r="Y4667" s="5">
        <v>0</v>
      </c>
      <c r="Z4667" s="6">
        <v>0</v>
      </c>
      <c r="AA4667" s="5">
        <v>0</v>
      </c>
      <c r="AB4667" s="6">
        <v>0</v>
      </c>
      <c r="AC4667" s="5">
        <v>0</v>
      </c>
      <c r="AD4667" s="6">
        <v>0</v>
      </c>
      <c r="AE4667" s="5">
        <v>0</v>
      </c>
      <c r="AF4667" s="6">
        <v>0</v>
      </c>
    </row>
    <row r="4668" spans="2:32" x14ac:dyDescent="0.35">
      <c r="B4668" s="1" t="s">
        <v>791</v>
      </c>
      <c r="C4668" s="5">
        <v>0</v>
      </c>
      <c r="D4668" s="6">
        <v>0</v>
      </c>
      <c r="E4668" s="5">
        <v>0</v>
      </c>
      <c r="F4668" s="6">
        <v>0</v>
      </c>
      <c r="G4668" s="5">
        <v>0</v>
      </c>
      <c r="H4668" s="6">
        <v>0</v>
      </c>
      <c r="I4668" s="5">
        <v>0</v>
      </c>
      <c r="J4668" s="6">
        <v>0</v>
      </c>
      <c r="K4668" s="5">
        <v>0</v>
      </c>
      <c r="L4668" s="6">
        <v>0</v>
      </c>
      <c r="M4668" s="5">
        <v>0</v>
      </c>
      <c r="N4668" s="6">
        <v>0</v>
      </c>
      <c r="O4668" s="5">
        <v>0</v>
      </c>
      <c r="P4668" s="6">
        <v>0</v>
      </c>
      <c r="Q4668" s="5">
        <v>0</v>
      </c>
      <c r="R4668" s="6">
        <v>0</v>
      </c>
      <c r="S4668" s="5">
        <v>0</v>
      </c>
      <c r="T4668" s="6">
        <v>0</v>
      </c>
      <c r="U4668" s="5">
        <v>0</v>
      </c>
      <c r="V4668" s="6">
        <v>0</v>
      </c>
      <c r="W4668" s="5">
        <v>0</v>
      </c>
      <c r="X4668" s="6">
        <v>0</v>
      </c>
      <c r="Y4668" s="5">
        <v>0</v>
      </c>
      <c r="Z4668" s="6">
        <v>0</v>
      </c>
      <c r="AA4668" s="5">
        <v>0</v>
      </c>
      <c r="AB4668" s="6">
        <v>0</v>
      </c>
      <c r="AC4668" s="5">
        <v>0</v>
      </c>
      <c r="AD4668" s="6">
        <v>0</v>
      </c>
      <c r="AE4668" s="5">
        <v>0</v>
      </c>
      <c r="AF4668" s="6">
        <v>0</v>
      </c>
    </row>
    <row r="4669" spans="2:32" x14ac:dyDescent="0.35">
      <c r="B4669" s="1" t="s">
        <v>792</v>
      </c>
      <c r="C4669" s="5">
        <v>0</v>
      </c>
      <c r="D4669" s="6">
        <v>0</v>
      </c>
      <c r="E4669" s="5">
        <v>0</v>
      </c>
      <c r="F4669" s="6">
        <v>0</v>
      </c>
      <c r="G4669" s="5">
        <v>0</v>
      </c>
      <c r="H4669" s="6">
        <v>0</v>
      </c>
      <c r="I4669" s="5">
        <v>0</v>
      </c>
      <c r="J4669" s="6">
        <v>0</v>
      </c>
      <c r="K4669" s="5">
        <v>0</v>
      </c>
      <c r="L4669" s="6">
        <v>0</v>
      </c>
      <c r="M4669" s="5">
        <v>0</v>
      </c>
      <c r="N4669" s="6">
        <v>0</v>
      </c>
      <c r="O4669" s="5">
        <v>0</v>
      </c>
      <c r="P4669" s="6">
        <v>0</v>
      </c>
      <c r="Q4669" s="5">
        <v>0</v>
      </c>
      <c r="R4669" s="6">
        <v>0</v>
      </c>
      <c r="S4669" s="5">
        <v>0</v>
      </c>
      <c r="T4669" s="6">
        <v>0</v>
      </c>
      <c r="U4669" s="5">
        <v>0</v>
      </c>
      <c r="V4669" s="6">
        <v>0</v>
      </c>
      <c r="W4669" s="5">
        <v>0</v>
      </c>
      <c r="X4669" s="6">
        <v>0</v>
      </c>
      <c r="Y4669" s="5">
        <v>0</v>
      </c>
      <c r="Z4669" s="6">
        <v>0</v>
      </c>
      <c r="AA4669" s="5">
        <v>0</v>
      </c>
      <c r="AB4669" s="6">
        <v>0</v>
      </c>
      <c r="AC4669" s="5">
        <v>0</v>
      </c>
      <c r="AD4669" s="6">
        <v>0</v>
      </c>
      <c r="AE4669" s="5">
        <v>0</v>
      </c>
      <c r="AF4669" s="6">
        <v>0</v>
      </c>
    </row>
    <row r="4670" spans="2:32" x14ac:dyDescent="0.35">
      <c r="B4670" s="1" t="s">
        <v>793</v>
      </c>
      <c r="C4670" s="5">
        <v>0</v>
      </c>
      <c r="D4670" s="6">
        <v>0</v>
      </c>
      <c r="E4670" s="5">
        <v>0</v>
      </c>
      <c r="F4670" s="6">
        <v>0</v>
      </c>
      <c r="G4670" s="5">
        <v>0</v>
      </c>
      <c r="H4670" s="6">
        <v>0</v>
      </c>
      <c r="I4670" s="5">
        <v>0</v>
      </c>
      <c r="J4670" s="6">
        <v>0</v>
      </c>
      <c r="K4670" s="5">
        <v>0</v>
      </c>
      <c r="L4670" s="6">
        <v>0</v>
      </c>
      <c r="M4670" s="5">
        <v>0</v>
      </c>
      <c r="N4670" s="6">
        <v>0</v>
      </c>
      <c r="O4670" s="5">
        <v>0</v>
      </c>
      <c r="P4670" s="6">
        <v>0</v>
      </c>
      <c r="Q4670" s="5">
        <v>0</v>
      </c>
      <c r="R4670" s="6">
        <v>0</v>
      </c>
      <c r="S4670" s="5">
        <v>0</v>
      </c>
      <c r="T4670" s="6">
        <v>0</v>
      </c>
      <c r="U4670" s="5">
        <v>0</v>
      </c>
      <c r="V4670" s="6">
        <v>0</v>
      </c>
      <c r="W4670" s="5">
        <v>0</v>
      </c>
      <c r="X4670" s="6">
        <v>0</v>
      </c>
      <c r="Y4670" s="5">
        <v>0</v>
      </c>
      <c r="Z4670" s="6">
        <v>0</v>
      </c>
      <c r="AA4670" s="5">
        <v>0</v>
      </c>
      <c r="AB4670" s="6">
        <v>0</v>
      </c>
      <c r="AC4670" s="5">
        <v>0</v>
      </c>
      <c r="AD4670" s="6">
        <v>0</v>
      </c>
      <c r="AE4670" s="5">
        <v>0</v>
      </c>
      <c r="AF4670" s="6">
        <v>0</v>
      </c>
    </row>
    <row r="4671" spans="2:32" x14ac:dyDescent="0.35">
      <c r="B4671" s="1" t="s">
        <v>794</v>
      </c>
      <c r="C4671" s="5">
        <v>1.5200000000000001E-3</v>
      </c>
      <c r="D4671" s="6">
        <v>0.85099999999999998</v>
      </c>
      <c r="E4671" s="5">
        <v>0</v>
      </c>
      <c r="F4671" s="6">
        <v>0</v>
      </c>
      <c r="G4671" s="5">
        <v>0</v>
      </c>
      <c r="H4671" s="6">
        <v>0</v>
      </c>
      <c r="I4671" s="5">
        <v>0</v>
      </c>
      <c r="J4671" s="6">
        <v>0</v>
      </c>
      <c r="K4671" s="5">
        <v>0</v>
      </c>
      <c r="L4671" s="6">
        <v>0</v>
      </c>
      <c r="M4671" s="5">
        <v>0</v>
      </c>
      <c r="N4671" s="6">
        <v>0</v>
      </c>
      <c r="O4671" s="5">
        <v>0</v>
      </c>
      <c r="P4671" s="6">
        <v>0</v>
      </c>
      <c r="Q4671" s="5">
        <v>0</v>
      </c>
      <c r="R4671" s="6">
        <v>0</v>
      </c>
      <c r="S4671" s="5">
        <v>0</v>
      </c>
      <c r="T4671" s="6">
        <v>0</v>
      </c>
      <c r="U4671" s="5">
        <v>0</v>
      </c>
      <c r="V4671" s="6">
        <v>0</v>
      </c>
      <c r="W4671" s="5">
        <v>0</v>
      </c>
      <c r="X4671" s="6">
        <v>0</v>
      </c>
      <c r="Y4671" s="5">
        <v>0</v>
      </c>
      <c r="Z4671" s="6">
        <v>0</v>
      </c>
      <c r="AA4671" s="5">
        <v>0</v>
      </c>
      <c r="AB4671" s="6">
        <v>0</v>
      </c>
      <c r="AC4671" s="5">
        <v>8.3000000000000001E-3</v>
      </c>
      <c r="AD4671" s="6">
        <v>0.85099999999999998</v>
      </c>
      <c r="AE4671" s="5">
        <v>0</v>
      </c>
      <c r="AF4671" s="6">
        <v>0</v>
      </c>
    </row>
    <row r="4672" spans="2:32" x14ac:dyDescent="0.35">
      <c r="B4672" s="1" t="s">
        <v>795</v>
      </c>
      <c r="C4672" s="5">
        <v>0</v>
      </c>
      <c r="D4672" s="6">
        <v>0</v>
      </c>
      <c r="E4672" s="5">
        <v>0</v>
      </c>
      <c r="F4672" s="6">
        <v>0</v>
      </c>
      <c r="G4672" s="5">
        <v>0</v>
      </c>
      <c r="H4672" s="6">
        <v>0</v>
      </c>
      <c r="I4672" s="5">
        <v>0</v>
      </c>
      <c r="J4672" s="6">
        <v>0</v>
      </c>
      <c r="K4672" s="5">
        <v>0</v>
      </c>
      <c r="L4672" s="6">
        <v>0</v>
      </c>
      <c r="M4672" s="5">
        <v>0</v>
      </c>
      <c r="N4672" s="6">
        <v>0</v>
      </c>
      <c r="O4672" s="5">
        <v>0</v>
      </c>
      <c r="P4672" s="6">
        <v>0</v>
      </c>
      <c r="Q4672" s="5">
        <v>0</v>
      </c>
      <c r="R4672" s="6">
        <v>0</v>
      </c>
      <c r="S4672" s="5">
        <v>0</v>
      </c>
      <c r="T4672" s="6">
        <v>0</v>
      </c>
      <c r="U4672" s="5">
        <v>0</v>
      </c>
      <c r="V4672" s="6">
        <v>0</v>
      </c>
      <c r="W4672" s="5">
        <v>0</v>
      </c>
      <c r="X4672" s="6">
        <v>0</v>
      </c>
      <c r="Y4672" s="5">
        <v>0</v>
      </c>
      <c r="Z4672" s="6">
        <v>0</v>
      </c>
      <c r="AA4672" s="5">
        <v>0</v>
      </c>
      <c r="AB4672" s="6">
        <v>0</v>
      </c>
      <c r="AC4672" s="5">
        <v>0</v>
      </c>
      <c r="AD4672" s="6">
        <v>0</v>
      </c>
      <c r="AE4672" s="5">
        <v>0</v>
      </c>
      <c r="AF4672" s="6">
        <v>0</v>
      </c>
    </row>
    <row r="4673" spans="2:32" x14ac:dyDescent="0.35">
      <c r="B4673" s="1" t="s">
        <v>334</v>
      </c>
      <c r="C4673" s="5">
        <v>0</v>
      </c>
      <c r="D4673" s="6">
        <v>0</v>
      </c>
      <c r="E4673" s="5">
        <v>0</v>
      </c>
      <c r="F4673" s="6">
        <v>0</v>
      </c>
      <c r="G4673" s="5">
        <v>0</v>
      </c>
      <c r="H4673" s="6">
        <v>0</v>
      </c>
      <c r="I4673" s="5">
        <v>0</v>
      </c>
      <c r="J4673" s="6">
        <v>0</v>
      </c>
      <c r="K4673" s="5">
        <v>0</v>
      </c>
      <c r="L4673" s="6">
        <v>0</v>
      </c>
      <c r="M4673" s="5">
        <v>0</v>
      </c>
      <c r="N4673" s="6">
        <v>0</v>
      </c>
      <c r="O4673" s="5">
        <v>0</v>
      </c>
      <c r="P4673" s="6">
        <v>0</v>
      </c>
      <c r="Q4673" s="5">
        <v>0</v>
      </c>
      <c r="R4673" s="6">
        <v>0</v>
      </c>
      <c r="S4673" s="5">
        <v>0</v>
      </c>
      <c r="T4673" s="6">
        <v>0</v>
      </c>
      <c r="U4673" s="5">
        <v>0</v>
      </c>
      <c r="V4673" s="6">
        <v>0</v>
      </c>
      <c r="W4673" s="5">
        <v>0</v>
      </c>
      <c r="X4673" s="6">
        <v>0</v>
      </c>
      <c r="Y4673" s="5">
        <v>0</v>
      </c>
      <c r="Z4673" s="6">
        <v>0</v>
      </c>
      <c r="AA4673" s="5">
        <v>0</v>
      </c>
      <c r="AB4673" s="6">
        <v>0</v>
      </c>
      <c r="AC4673" s="5">
        <v>0</v>
      </c>
      <c r="AD4673" s="6">
        <v>0</v>
      </c>
      <c r="AE4673" s="5">
        <v>0</v>
      </c>
      <c r="AF4673" s="6">
        <v>0</v>
      </c>
    </row>
    <row r="4674" spans="2:32" x14ac:dyDescent="0.35">
      <c r="B4674" s="1" t="s">
        <v>335</v>
      </c>
      <c r="C4674" s="5">
        <v>0</v>
      </c>
      <c r="D4674" s="6">
        <v>0</v>
      </c>
      <c r="E4674" s="5">
        <v>0</v>
      </c>
      <c r="F4674" s="6">
        <v>0</v>
      </c>
      <c r="G4674" s="5">
        <v>0</v>
      </c>
      <c r="H4674" s="6">
        <v>0</v>
      </c>
      <c r="I4674" s="5">
        <v>0</v>
      </c>
      <c r="J4674" s="6">
        <v>0</v>
      </c>
      <c r="K4674" s="5">
        <v>0</v>
      </c>
      <c r="L4674" s="6">
        <v>0</v>
      </c>
      <c r="M4674" s="5">
        <v>0</v>
      </c>
      <c r="N4674" s="6">
        <v>0</v>
      </c>
      <c r="O4674" s="5">
        <v>0</v>
      </c>
      <c r="P4674" s="6">
        <v>0</v>
      </c>
      <c r="Q4674" s="5">
        <v>0</v>
      </c>
      <c r="R4674" s="6">
        <v>0</v>
      </c>
      <c r="S4674" s="5">
        <v>0</v>
      </c>
      <c r="T4674" s="6">
        <v>0</v>
      </c>
      <c r="U4674" s="5">
        <v>0</v>
      </c>
      <c r="V4674" s="6">
        <v>0</v>
      </c>
      <c r="W4674" s="5">
        <v>0</v>
      </c>
      <c r="X4674" s="6">
        <v>0</v>
      </c>
      <c r="Y4674" s="5">
        <v>0</v>
      </c>
      <c r="Z4674" s="6">
        <v>0</v>
      </c>
      <c r="AA4674" s="5">
        <v>0</v>
      </c>
      <c r="AB4674" s="6">
        <v>0</v>
      </c>
      <c r="AC4674" s="5">
        <v>0</v>
      </c>
      <c r="AD4674" s="6">
        <v>0</v>
      </c>
      <c r="AE4674" s="5">
        <v>0</v>
      </c>
      <c r="AF4674" s="6">
        <v>0</v>
      </c>
    </row>
    <row r="4675" spans="2:32" x14ac:dyDescent="0.35">
      <c r="B4675" s="1" t="s">
        <v>336</v>
      </c>
      <c r="C4675" s="5">
        <v>0</v>
      </c>
      <c r="D4675" s="6">
        <v>0</v>
      </c>
      <c r="E4675" s="5">
        <v>0</v>
      </c>
      <c r="F4675" s="6">
        <v>0</v>
      </c>
      <c r="G4675" s="5">
        <v>0</v>
      </c>
      <c r="H4675" s="6">
        <v>0</v>
      </c>
      <c r="I4675" s="5">
        <v>0</v>
      </c>
      <c r="J4675" s="6">
        <v>0</v>
      </c>
      <c r="K4675" s="5">
        <v>0</v>
      </c>
      <c r="L4675" s="6">
        <v>0</v>
      </c>
      <c r="M4675" s="5">
        <v>0</v>
      </c>
      <c r="N4675" s="6">
        <v>0</v>
      </c>
      <c r="O4675" s="5">
        <v>0</v>
      </c>
      <c r="P4675" s="6">
        <v>0</v>
      </c>
      <c r="Q4675" s="5">
        <v>0</v>
      </c>
      <c r="R4675" s="6">
        <v>0</v>
      </c>
      <c r="S4675" s="5">
        <v>0</v>
      </c>
      <c r="T4675" s="6">
        <v>0</v>
      </c>
      <c r="U4675" s="5">
        <v>0</v>
      </c>
      <c r="V4675" s="6">
        <v>0</v>
      </c>
      <c r="W4675" s="5">
        <v>0</v>
      </c>
      <c r="X4675" s="6">
        <v>0</v>
      </c>
      <c r="Y4675" s="5">
        <v>0</v>
      </c>
      <c r="Z4675" s="6">
        <v>0</v>
      </c>
      <c r="AA4675" s="5">
        <v>0</v>
      </c>
      <c r="AB4675" s="6">
        <v>0</v>
      </c>
      <c r="AC4675" s="5">
        <v>0</v>
      </c>
      <c r="AD4675" s="6">
        <v>0</v>
      </c>
      <c r="AE4675" s="5">
        <v>0</v>
      </c>
      <c r="AF4675" s="6">
        <v>0</v>
      </c>
    </row>
    <row r="4676" spans="2:32" x14ac:dyDescent="0.35">
      <c r="B4676" s="1" t="s">
        <v>337</v>
      </c>
      <c r="C4676" s="5">
        <v>0</v>
      </c>
      <c r="D4676" s="6">
        <v>0</v>
      </c>
      <c r="E4676" s="5">
        <v>0</v>
      </c>
      <c r="F4676" s="6">
        <v>0</v>
      </c>
      <c r="G4676" s="5">
        <v>0</v>
      </c>
      <c r="H4676" s="6">
        <v>0</v>
      </c>
      <c r="I4676" s="5">
        <v>0</v>
      </c>
      <c r="J4676" s="6">
        <v>0</v>
      </c>
      <c r="K4676" s="5">
        <v>0</v>
      </c>
      <c r="L4676" s="6">
        <v>0</v>
      </c>
      <c r="M4676" s="5">
        <v>0</v>
      </c>
      <c r="N4676" s="6">
        <v>0</v>
      </c>
      <c r="O4676" s="5">
        <v>0</v>
      </c>
      <c r="P4676" s="6">
        <v>0</v>
      </c>
      <c r="Q4676" s="5">
        <v>0</v>
      </c>
      <c r="R4676" s="6">
        <v>0</v>
      </c>
      <c r="S4676" s="5">
        <v>0</v>
      </c>
      <c r="T4676" s="6">
        <v>0</v>
      </c>
      <c r="U4676" s="5">
        <v>0</v>
      </c>
      <c r="V4676" s="6">
        <v>0</v>
      </c>
      <c r="W4676" s="5">
        <v>0</v>
      </c>
      <c r="X4676" s="6">
        <v>0</v>
      </c>
      <c r="Y4676" s="5">
        <v>0</v>
      </c>
      <c r="Z4676" s="6">
        <v>0</v>
      </c>
      <c r="AA4676" s="5">
        <v>0</v>
      </c>
      <c r="AB4676" s="6">
        <v>0</v>
      </c>
      <c r="AC4676" s="5">
        <v>0</v>
      </c>
      <c r="AD4676" s="6">
        <v>0</v>
      </c>
      <c r="AE4676" s="5">
        <v>0</v>
      </c>
      <c r="AF4676" s="6">
        <v>0</v>
      </c>
    </row>
    <row r="4677" spans="2:32" x14ac:dyDescent="0.35">
      <c r="B4677" s="1" t="s">
        <v>338</v>
      </c>
      <c r="C4677" s="5">
        <v>0</v>
      </c>
      <c r="D4677" s="6">
        <v>0</v>
      </c>
      <c r="E4677" s="5">
        <v>0</v>
      </c>
      <c r="F4677" s="6">
        <v>0</v>
      </c>
      <c r="G4677" s="5">
        <v>0</v>
      </c>
      <c r="H4677" s="6">
        <v>0</v>
      </c>
      <c r="I4677" s="5">
        <v>0</v>
      </c>
      <c r="J4677" s="6">
        <v>0</v>
      </c>
      <c r="K4677" s="5">
        <v>0</v>
      </c>
      <c r="L4677" s="6">
        <v>0</v>
      </c>
      <c r="M4677" s="5">
        <v>0</v>
      </c>
      <c r="N4677" s="6">
        <v>0</v>
      </c>
      <c r="O4677" s="5">
        <v>0</v>
      </c>
      <c r="P4677" s="6">
        <v>0</v>
      </c>
      <c r="Q4677" s="5">
        <v>0</v>
      </c>
      <c r="R4677" s="6">
        <v>0</v>
      </c>
      <c r="S4677" s="5">
        <v>0</v>
      </c>
      <c r="T4677" s="6">
        <v>0</v>
      </c>
      <c r="U4677" s="5">
        <v>0</v>
      </c>
      <c r="V4677" s="6">
        <v>0</v>
      </c>
      <c r="W4677" s="5">
        <v>0</v>
      </c>
      <c r="X4677" s="6">
        <v>0</v>
      </c>
      <c r="Y4677" s="5">
        <v>0</v>
      </c>
      <c r="Z4677" s="6">
        <v>0</v>
      </c>
      <c r="AA4677" s="5">
        <v>0</v>
      </c>
      <c r="AB4677" s="6">
        <v>0</v>
      </c>
      <c r="AC4677" s="5">
        <v>0</v>
      </c>
      <c r="AD4677" s="6">
        <v>0</v>
      </c>
      <c r="AE4677" s="5">
        <v>0</v>
      </c>
      <c r="AF4677" s="6">
        <v>0</v>
      </c>
    </row>
    <row r="4678" spans="2:32" x14ac:dyDescent="0.35">
      <c r="B4678" s="1" t="s">
        <v>339</v>
      </c>
      <c r="C4678" s="5">
        <v>0</v>
      </c>
      <c r="D4678" s="6">
        <v>0</v>
      </c>
      <c r="E4678" s="5">
        <v>0</v>
      </c>
      <c r="F4678" s="6">
        <v>0</v>
      </c>
      <c r="G4678" s="5">
        <v>0</v>
      </c>
      <c r="H4678" s="6">
        <v>0</v>
      </c>
      <c r="I4678" s="5">
        <v>0</v>
      </c>
      <c r="J4678" s="6">
        <v>0</v>
      </c>
      <c r="K4678" s="5">
        <v>0</v>
      </c>
      <c r="L4678" s="6">
        <v>0</v>
      </c>
      <c r="M4678" s="5">
        <v>0</v>
      </c>
      <c r="N4678" s="6">
        <v>0</v>
      </c>
      <c r="O4678" s="5">
        <v>0</v>
      </c>
      <c r="P4678" s="6">
        <v>0</v>
      </c>
      <c r="Q4678" s="5">
        <v>0</v>
      </c>
      <c r="R4678" s="6">
        <v>0</v>
      </c>
      <c r="S4678" s="5">
        <v>0</v>
      </c>
      <c r="T4678" s="6">
        <v>0</v>
      </c>
      <c r="U4678" s="5">
        <v>0</v>
      </c>
      <c r="V4678" s="6">
        <v>0</v>
      </c>
      <c r="W4678" s="5">
        <v>0</v>
      </c>
      <c r="X4678" s="6">
        <v>0</v>
      </c>
      <c r="Y4678" s="5">
        <v>0</v>
      </c>
      <c r="Z4678" s="6">
        <v>0</v>
      </c>
      <c r="AA4678" s="5">
        <v>0</v>
      </c>
      <c r="AB4678" s="6">
        <v>0</v>
      </c>
      <c r="AC4678" s="5">
        <v>0</v>
      </c>
      <c r="AD4678" s="6">
        <v>0</v>
      </c>
      <c r="AE4678" s="5">
        <v>0</v>
      </c>
      <c r="AF4678" s="6">
        <v>0</v>
      </c>
    </row>
    <row r="4679" spans="2:32" x14ac:dyDescent="0.35">
      <c r="B4679" s="1" t="s">
        <v>340</v>
      </c>
      <c r="C4679" s="5">
        <v>0</v>
      </c>
      <c r="D4679" s="6">
        <v>0</v>
      </c>
      <c r="E4679" s="5">
        <v>0</v>
      </c>
      <c r="F4679" s="6">
        <v>0</v>
      </c>
      <c r="G4679" s="5">
        <v>0</v>
      </c>
      <c r="H4679" s="6">
        <v>0</v>
      </c>
      <c r="I4679" s="5">
        <v>0</v>
      </c>
      <c r="J4679" s="6">
        <v>0</v>
      </c>
      <c r="K4679" s="5">
        <v>0</v>
      </c>
      <c r="L4679" s="6">
        <v>0</v>
      </c>
      <c r="M4679" s="5">
        <v>0</v>
      </c>
      <c r="N4679" s="6">
        <v>0</v>
      </c>
      <c r="O4679" s="5">
        <v>0</v>
      </c>
      <c r="P4679" s="6">
        <v>0</v>
      </c>
      <c r="Q4679" s="5">
        <v>0</v>
      </c>
      <c r="R4679" s="6">
        <v>0</v>
      </c>
      <c r="S4679" s="5">
        <v>0</v>
      </c>
      <c r="T4679" s="6">
        <v>0</v>
      </c>
      <c r="U4679" s="5">
        <v>0</v>
      </c>
      <c r="V4679" s="6">
        <v>0</v>
      </c>
      <c r="W4679" s="5">
        <v>0</v>
      </c>
      <c r="X4679" s="6">
        <v>0</v>
      </c>
      <c r="Y4679" s="5">
        <v>0</v>
      </c>
      <c r="Z4679" s="6">
        <v>0</v>
      </c>
      <c r="AA4679" s="5">
        <v>0</v>
      </c>
      <c r="AB4679" s="6">
        <v>0</v>
      </c>
      <c r="AC4679" s="5">
        <v>0</v>
      </c>
      <c r="AD4679" s="6">
        <v>0</v>
      </c>
      <c r="AE4679" s="5">
        <v>0</v>
      </c>
      <c r="AF4679" s="6">
        <v>0</v>
      </c>
    </row>
    <row r="4680" spans="2:32" x14ac:dyDescent="0.35">
      <c r="B4680" s="1" t="s">
        <v>796</v>
      </c>
      <c r="C4680" s="5">
        <v>1.34E-3</v>
      </c>
      <c r="D4680" s="6">
        <v>0.751</v>
      </c>
      <c r="E4680" s="5">
        <v>0</v>
      </c>
      <c r="F4680" s="6">
        <v>0</v>
      </c>
      <c r="G4680" s="5">
        <v>0</v>
      </c>
      <c r="H4680" s="6">
        <v>0</v>
      </c>
      <c r="I4680" s="5">
        <v>0</v>
      </c>
      <c r="J4680" s="6">
        <v>0</v>
      </c>
      <c r="K4680" s="5">
        <v>0</v>
      </c>
      <c r="L4680" s="6">
        <v>0</v>
      </c>
      <c r="M4680" s="5">
        <v>0</v>
      </c>
      <c r="N4680" s="6">
        <v>0</v>
      </c>
      <c r="O4680" s="5">
        <v>0</v>
      </c>
      <c r="P4680" s="6">
        <v>0</v>
      </c>
      <c r="Q4680" s="5">
        <v>0</v>
      </c>
      <c r="R4680" s="6">
        <v>0</v>
      </c>
      <c r="S4680" s="5">
        <v>0</v>
      </c>
      <c r="T4680" s="6">
        <v>0</v>
      </c>
      <c r="U4680" s="5">
        <v>2.9409999999999999E-2</v>
      </c>
      <c r="V4680" s="6">
        <v>0.751</v>
      </c>
      <c r="W4680" s="5">
        <v>0</v>
      </c>
      <c r="X4680" s="6">
        <v>0</v>
      </c>
      <c r="Y4680" s="5">
        <v>0</v>
      </c>
      <c r="Z4680" s="6">
        <v>0</v>
      </c>
      <c r="AA4680" s="5">
        <v>0</v>
      </c>
      <c r="AB4680" s="6">
        <v>0</v>
      </c>
      <c r="AC4680" s="5">
        <v>0</v>
      </c>
      <c r="AD4680" s="6">
        <v>0</v>
      </c>
      <c r="AE4680" s="5">
        <v>0</v>
      </c>
      <c r="AF4680" s="6">
        <v>0</v>
      </c>
    </row>
    <row r="4681" spans="2:32" x14ac:dyDescent="0.35">
      <c r="B4681" s="1" t="s">
        <v>797</v>
      </c>
      <c r="C4681" s="5">
        <v>4.3299999999999996E-3</v>
      </c>
      <c r="D4681" s="6">
        <v>2.4239999999999999</v>
      </c>
      <c r="E4681" s="5">
        <v>0</v>
      </c>
      <c r="F4681" s="6">
        <v>0</v>
      </c>
      <c r="G4681" s="5">
        <v>0</v>
      </c>
      <c r="H4681" s="6">
        <v>0</v>
      </c>
      <c r="I4681" s="5">
        <v>0</v>
      </c>
      <c r="J4681" s="6">
        <v>0</v>
      </c>
      <c r="K4681" s="5">
        <v>0</v>
      </c>
      <c r="L4681" s="6">
        <v>0</v>
      </c>
      <c r="M4681" s="5">
        <v>0</v>
      </c>
      <c r="N4681" s="6">
        <v>0</v>
      </c>
      <c r="O4681" s="5">
        <v>0</v>
      </c>
      <c r="P4681" s="6">
        <v>0</v>
      </c>
      <c r="Q4681" s="5">
        <v>0</v>
      </c>
      <c r="R4681" s="6">
        <v>0</v>
      </c>
      <c r="S4681" s="5">
        <v>7.3099999999999997E-3</v>
      </c>
      <c r="T4681" s="6">
        <v>0.53900000000000003</v>
      </c>
      <c r="U4681" s="5">
        <v>0</v>
      </c>
      <c r="V4681" s="6">
        <v>0</v>
      </c>
      <c r="W4681" s="5">
        <v>0</v>
      </c>
      <c r="X4681" s="6">
        <v>0</v>
      </c>
      <c r="Y4681" s="5">
        <v>0</v>
      </c>
      <c r="Z4681" s="6">
        <v>0</v>
      </c>
      <c r="AA4681" s="5">
        <v>2.546E-2</v>
      </c>
      <c r="AB4681" s="6">
        <v>1.885</v>
      </c>
      <c r="AC4681" s="5">
        <v>0</v>
      </c>
      <c r="AD4681" s="6">
        <v>0</v>
      </c>
      <c r="AE4681" s="5">
        <v>0</v>
      </c>
      <c r="AF4681" s="6">
        <v>0</v>
      </c>
    </row>
    <row r="4682" spans="2:32" x14ac:dyDescent="0.35">
      <c r="B4682" s="1" t="s">
        <v>798</v>
      </c>
      <c r="C4682" s="5">
        <v>0</v>
      </c>
      <c r="D4682" s="6">
        <v>0</v>
      </c>
      <c r="E4682" s="5">
        <v>0</v>
      </c>
      <c r="F4682" s="6">
        <v>0</v>
      </c>
      <c r="G4682" s="5">
        <v>0</v>
      </c>
      <c r="H4682" s="6">
        <v>0</v>
      </c>
      <c r="I4682" s="5">
        <v>0</v>
      </c>
      <c r="J4682" s="6">
        <v>0</v>
      </c>
      <c r="K4682" s="5">
        <v>0</v>
      </c>
      <c r="L4682" s="6">
        <v>0</v>
      </c>
      <c r="M4682" s="5">
        <v>0</v>
      </c>
      <c r="N4682" s="6">
        <v>0</v>
      </c>
      <c r="O4682" s="5">
        <v>0</v>
      </c>
      <c r="P4682" s="6">
        <v>0</v>
      </c>
      <c r="Q4682" s="5">
        <v>0</v>
      </c>
      <c r="R4682" s="6">
        <v>0</v>
      </c>
      <c r="S4682" s="5">
        <v>0</v>
      </c>
      <c r="T4682" s="6">
        <v>0</v>
      </c>
      <c r="U4682" s="5">
        <v>0</v>
      </c>
      <c r="V4682" s="6">
        <v>0</v>
      </c>
      <c r="W4682" s="5">
        <v>0</v>
      </c>
      <c r="X4682" s="6">
        <v>0</v>
      </c>
      <c r="Y4682" s="5">
        <v>0</v>
      </c>
      <c r="Z4682" s="6">
        <v>0</v>
      </c>
      <c r="AA4682" s="5">
        <v>0</v>
      </c>
      <c r="AB4682" s="6">
        <v>0</v>
      </c>
      <c r="AC4682" s="5">
        <v>0</v>
      </c>
      <c r="AD4682" s="6">
        <v>0</v>
      </c>
      <c r="AE4682" s="5">
        <v>0</v>
      </c>
      <c r="AF4682" s="6">
        <v>0</v>
      </c>
    </row>
    <row r="4683" spans="2:32" x14ac:dyDescent="0.35">
      <c r="B4683" s="1" t="s">
        <v>799</v>
      </c>
      <c r="C4683" s="5">
        <v>5.1200000000000004E-3</v>
      </c>
      <c r="D4683" s="6">
        <v>2.8660000000000001</v>
      </c>
      <c r="E4683" s="5">
        <v>0</v>
      </c>
      <c r="F4683" s="6">
        <v>0</v>
      </c>
      <c r="G4683" s="5">
        <v>0</v>
      </c>
      <c r="H4683" s="6">
        <v>0</v>
      </c>
      <c r="I4683" s="5">
        <v>0</v>
      </c>
      <c r="J4683" s="6">
        <v>0</v>
      </c>
      <c r="K4683" s="5">
        <v>0</v>
      </c>
      <c r="L4683" s="6">
        <v>0</v>
      </c>
      <c r="M4683" s="5">
        <v>0</v>
      </c>
      <c r="N4683" s="6">
        <v>0</v>
      </c>
      <c r="O4683" s="5">
        <v>0</v>
      </c>
      <c r="P4683" s="6">
        <v>0</v>
      </c>
      <c r="Q4683" s="5">
        <v>0</v>
      </c>
      <c r="R4683" s="6">
        <v>0</v>
      </c>
      <c r="S4683" s="5">
        <v>3.8859999999999999E-2</v>
      </c>
      <c r="T4683" s="6">
        <v>2.8660000000000001</v>
      </c>
      <c r="U4683" s="5">
        <v>0</v>
      </c>
      <c r="V4683" s="6">
        <v>0</v>
      </c>
      <c r="W4683" s="5">
        <v>0</v>
      </c>
      <c r="X4683" s="6">
        <v>0</v>
      </c>
      <c r="Y4683" s="5">
        <v>0</v>
      </c>
      <c r="Z4683" s="6">
        <v>0</v>
      </c>
      <c r="AA4683" s="5">
        <v>0</v>
      </c>
      <c r="AB4683" s="6">
        <v>0</v>
      </c>
      <c r="AC4683" s="5">
        <v>0</v>
      </c>
      <c r="AD4683" s="6">
        <v>0</v>
      </c>
      <c r="AE4683" s="5">
        <v>0</v>
      </c>
      <c r="AF4683" s="6">
        <v>0</v>
      </c>
    </row>
    <row r="4684" spans="2:32" x14ac:dyDescent="0.35">
      <c r="B4684" s="1" t="s">
        <v>800</v>
      </c>
      <c r="C4684" s="5">
        <v>0</v>
      </c>
      <c r="D4684" s="6">
        <v>0</v>
      </c>
      <c r="E4684" s="5">
        <v>0</v>
      </c>
      <c r="F4684" s="6">
        <v>0</v>
      </c>
      <c r="G4684" s="5">
        <v>0</v>
      </c>
      <c r="H4684" s="6">
        <v>0</v>
      </c>
      <c r="I4684" s="5">
        <v>0</v>
      </c>
      <c r="J4684" s="6">
        <v>0</v>
      </c>
      <c r="K4684" s="5">
        <v>0</v>
      </c>
      <c r="L4684" s="6">
        <v>0</v>
      </c>
      <c r="M4684" s="5">
        <v>0</v>
      </c>
      <c r="N4684" s="6">
        <v>0</v>
      </c>
      <c r="O4684" s="5">
        <v>0</v>
      </c>
      <c r="P4684" s="6">
        <v>0</v>
      </c>
      <c r="Q4684" s="5">
        <v>0</v>
      </c>
      <c r="R4684" s="6">
        <v>0</v>
      </c>
      <c r="S4684" s="5">
        <v>0</v>
      </c>
      <c r="T4684" s="6">
        <v>0</v>
      </c>
      <c r="U4684" s="5">
        <v>0</v>
      </c>
      <c r="V4684" s="6">
        <v>0</v>
      </c>
      <c r="W4684" s="5">
        <v>0</v>
      </c>
      <c r="X4684" s="6">
        <v>0</v>
      </c>
      <c r="Y4684" s="5">
        <v>0</v>
      </c>
      <c r="Z4684" s="6">
        <v>0</v>
      </c>
      <c r="AA4684" s="5">
        <v>0</v>
      </c>
      <c r="AB4684" s="6">
        <v>0</v>
      </c>
      <c r="AC4684" s="5">
        <v>0</v>
      </c>
      <c r="AD4684" s="6">
        <v>0</v>
      </c>
      <c r="AE4684" s="5">
        <v>0</v>
      </c>
      <c r="AF4684" s="6">
        <v>0</v>
      </c>
    </row>
    <row r="4685" spans="2:32" x14ac:dyDescent="0.35">
      <c r="B4685" s="1" t="s">
        <v>801</v>
      </c>
      <c r="C4685" s="5">
        <v>2.16E-3</v>
      </c>
      <c r="D4685" s="6">
        <v>1.2090000000000001</v>
      </c>
      <c r="E4685" s="5">
        <v>0</v>
      </c>
      <c r="F4685" s="6">
        <v>0</v>
      </c>
      <c r="G4685" s="5">
        <v>0</v>
      </c>
      <c r="H4685" s="6">
        <v>0</v>
      </c>
      <c r="I4685" s="5">
        <v>0</v>
      </c>
      <c r="J4685" s="6">
        <v>0</v>
      </c>
      <c r="K4685" s="5">
        <v>0</v>
      </c>
      <c r="L4685" s="6">
        <v>0</v>
      </c>
      <c r="M4685" s="5">
        <v>0</v>
      </c>
      <c r="N4685" s="6">
        <v>0</v>
      </c>
      <c r="O4685" s="5">
        <v>0</v>
      </c>
      <c r="P4685" s="6">
        <v>0</v>
      </c>
      <c r="Q4685" s="5">
        <v>0</v>
      </c>
      <c r="R4685" s="6">
        <v>0</v>
      </c>
      <c r="S4685" s="5">
        <v>0</v>
      </c>
      <c r="T4685" s="6">
        <v>0</v>
      </c>
      <c r="U4685" s="5">
        <v>0</v>
      </c>
      <c r="V4685" s="6">
        <v>0</v>
      </c>
      <c r="W4685" s="5">
        <v>0</v>
      </c>
      <c r="X4685" s="6">
        <v>0</v>
      </c>
      <c r="Y4685" s="5">
        <v>0</v>
      </c>
      <c r="Z4685" s="6">
        <v>0</v>
      </c>
      <c r="AA4685" s="5">
        <v>0</v>
      </c>
      <c r="AB4685" s="6">
        <v>0</v>
      </c>
      <c r="AC4685" s="5">
        <v>0</v>
      </c>
      <c r="AD4685" s="6">
        <v>0</v>
      </c>
      <c r="AE4685" s="5">
        <v>2.2360000000000001E-2</v>
      </c>
      <c r="AF4685" s="6">
        <v>1.2090000000000001</v>
      </c>
    </row>
    <row r="4686" spans="2:32" x14ac:dyDescent="0.35">
      <c r="B4686" s="1" t="s">
        <v>802</v>
      </c>
      <c r="C4686" s="5">
        <v>0</v>
      </c>
      <c r="D4686" s="6">
        <v>0</v>
      </c>
      <c r="E4686" s="5">
        <v>0</v>
      </c>
      <c r="F4686" s="6">
        <v>0</v>
      </c>
      <c r="G4686" s="5">
        <v>0</v>
      </c>
      <c r="H4686" s="6">
        <v>0</v>
      </c>
      <c r="I4686" s="5">
        <v>0</v>
      </c>
      <c r="J4686" s="6">
        <v>0</v>
      </c>
      <c r="K4686" s="5">
        <v>0</v>
      </c>
      <c r="L4686" s="6">
        <v>0</v>
      </c>
      <c r="M4686" s="5">
        <v>0</v>
      </c>
      <c r="N4686" s="6">
        <v>0</v>
      </c>
      <c r="O4686" s="5">
        <v>0</v>
      </c>
      <c r="P4686" s="6">
        <v>0</v>
      </c>
      <c r="Q4686" s="5">
        <v>0</v>
      </c>
      <c r="R4686" s="6">
        <v>0</v>
      </c>
      <c r="S4686" s="5">
        <v>0</v>
      </c>
      <c r="T4686" s="6">
        <v>0</v>
      </c>
      <c r="U4686" s="5">
        <v>0</v>
      </c>
      <c r="V4686" s="6">
        <v>0</v>
      </c>
      <c r="W4686" s="5">
        <v>0</v>
      </c>
      <c r="X4686" s="6">
        <v>0</v>
      </c>
      <c r="Y4686" s="5">
        <v>0</v>
      </c>
      <c r="Z4686" s="6">
        <v>0</v>
      </c>
      <c r="AA4686" s="5">
        <v>0</v>
      </c>
      <c r="AB4686" s="6">
        <v>0</v>
      </c>
      <c r="AC4686" s="5">
        <v>0</v>
      </c>
      <c r="AD4686" s="6">
        <v>0</v>
      </c>
      <c r="AE4686" s="5">
        <v>0</v>
      </c>
      <c r="AF4686" s="6">
        <v>0</v>
      </c>
    </row>
    <row r="4687" spans="2:32" x14ac:dyDescent="0.35">
      <c r="B4687" s="1" t="s">
        <v>803</v>
      </c>
      <c r="C4687" s="5">
        <v>0</v>
      </c>
      <c r="D4687" s="6">
        <v>0</v>
      </c>
      <c r="E4687" s="5">
        <v>0</v>
      </c>
      <c r="F4687" s="6">
        <v>0</v>
      </c>
      <c r="G4687" s="5">
        <v>0</v>
      </c>
      <c r="H4687" s="6">
        <v>0</v>
      </c>
      <c r="I4687" s="5">
        <v>0</v>
      </c>
      <c r="J4687" s="6">
        <v>0</v>
      </c>
      <c r="K4687" s="5">
        <v>0</v>
      </c>
      <c r="L4687" s="6">
        <v>0</v>
      </c>
      <c r="M4687" s="5">
        <v>0</v>
      </c>
      <c r="N4687" s="6">
        <v>0</v>
      </c>
      <c r="O4687" s="5">
        <v>0</v>
      </c>
      <c r="P4687" s="6">
        <v>0</v>
      </c>
      <c r="Q4687" s="5">
        <v>0</v>
      </c>
      <c r="R4687" s="6">
        <v>0</v>
      </c>
      <c r="S4687" s="5">
        <v>0</v>
      </c>
      <c r="T4687" s="6">
        <v>0</v>
      </c>
      <c r="U4687" s="5">
        <v>0</v>
      </c>
      <c r="V4687" s="6">
        <v>0</v>
      </c>
      <c r="W4687" s="5">
        <v>0</v>
      </c>
      <c r="X4687" s="6">
        <v>0</v>
      </c>
      <c r="Y4687" s="5">
        <v>0</v>
      </c>
      <c r="Z4687" s="6">
        <v>0</v>
      </c>
      <c r="AA4687" s="5">
        <v>0</v>
      </c>
      <c r="AB4687" s="6">
        <v>0</v>
      </c>
      <c r="AC4687" s="5">
        <v>0</v>
      </c>
      <c r="AD4687" s="6">
        <v>0</v>
      </c>
      <c r="AE4687" s="5">
        <v>0</v>
      </c>
      <c r="AF4687" s="6">
        <v>0</v>
      </c>
    </row>
    <row r="4688" spans="2:32" x14ac:dyDescent="0.35">
      <c r="B4688" s="1" t="s">
        <v>804</v>
      </c>
      <c r="C4688" s="5">
        <v>0</v>
      </c>
      <c r="D4688" s="6">
        <v>0</v>
      </c>
      <c r="E4688" s="5">
        <v>0</v>
      </c>
      <c r="F4688" s="6">
        <v>0</v>
      </c>
      <c r="G4688" s="5">
        <v>0</v>
      </c>
      <c r="H4688" s="6">
        <v>0</v>
      </c>
      <c r="I4688" s="5">
        <v>0</v>
      </c>
      <c r="J4688" s="6">
        <v>0</v>
      </c>
      <c r="K4688" s="5">
        <v>0</v>
      </c>
      <c r="L4688" s="6">
        <v>0</v>
      </c>
      <c r="M4688" s="5">
        <v>0</v>
      </c>
      <c r="N4688" s="6">
        <v>0</v>
      </c>
      <c r="O4688" s="5">
        <v>0</v>
      </c>
      <c r="P4688" s="6">
        <v>0</v>
      </c>
      <c r="Q4688" s="5">
        <v>0</v>
      </c>
      <c r="R4688" s="6">
        <v>0</v>
      </c>
      <c r="S4688" s="5">
        <v>0</v>
      </c>
      <c r="T4688" s="6">
        <v>0</v>
      </c>
      <c r="U4688" s="5">
        <v>0</v>
      </c>
      <c r="V4688" s="6">
        <v>0</v>
      </c>
      <c r="W4688" s="5">
        <v>0</v>
      </c>
      <c r="X4688" s="6">
        <v>0</v>
      </c>
      <c r="Y4688" s="5">
        <v>0</v>
      </c>
      <c r="Z4688" s="6">
        <v>0</v>
      </c>
      <c r="AA4688" s="5">
        <v>0</v>
      </c>
      <c r="AB4688" s="6">
        <v>0</v>
      </c>
      <c r="AC4688" s="5">
        <v>0</v>
      </c>
      <c r="AD4688" s="6">
        <v>0</v>
      </c>
      <c r="AE4688" s="5">
        <v>0</v>
      </c>
      <c r="AF4688" s="6">
        <v>0</v>
      </c>
    </row>
    <row r="4689" spans="2:32" x14ac:dyDescent="0.35">
      <c r="B4689" s="1" t="s">
        <v>805</v>
      </c>
      <c r="C4689" s="5">
        <v>0</v>
      </c>
      <c r="D4689" s="6">
        <v>0</v>
      </c>
      <c r="E4689" s="5">
        <v>0</v>
      </c>
      <c r="F4689" s="6">
        <v>0</v>
      </c>
      <c r="G4689" s="5">
        <v>0</v>
      </c>
      <c r="H4689" s="6">
        <v>0</v>
      </c>
      <c r="I4689" s="5">
        <v>0</v>
      </c>
      <c r="J4689" s="6">
        <v>0</v>
      </c>
      <c r="K4689" s="5">
        <v>0</v>
      </c>
      <c r="L4689" s="6">
        <v>0</v>
      </c>
      <c r="M4689" s="5">
        <v>0</v>
      </c>
      <c r="N4689" s="6">
        <v>0</v>
      </c>
      <c r="O4689" s="5">
        <v>0</v>
      </c>
      <c r="P4689" s="6">
        <v>0</v>
      </c>
      <c r="Q4689" s="5">
        <v>0</v>
      </c>
      <c r="R4689" s="6">
        <v>0</v>
      </c>
      <c r="S4689" s="5">
        <v>0</v>
      </c>
      <c r="T4689" s="6">
        <v>0</v>
      </c>
      <c r="U4689" s="5">
        <v>0</v>
      </c>
      <c r="V4689" s="6">
        <v>0</v>
      </c>
      <c r="W4689" s="5">
        <v>0</v>
      </c>
      <c r="X4689" s="6">
        <v>0</v>
      </c>
      <c r="Y4689" s="5">
        <v>0</v>
      </c>
      <c r="Z4689" s="6">
        <v>0</v>
      </c>
      <c r="AA4689" s="5">
        <v>0</v>
      </c>
      <c r="AB4689" s="6">
        <v>0</v>
      </c>
      <c r="AC4689" s="5">
        <v>0</v>
      </c>
      <c r="AD4689" s="6">
        <v>0</v>
      </c>
      <c r="AE4689" s="5">
        <v>0</v>
      </c>
      <c r="AF4689" s="6">
        <v>0</v>
      </c>
    </row>
    <row r="4690" spans="2:32" x14ac:dyDescent="0.35">
      <c r="B4690" s="1" t="s">
        <v>806</v>
      </c>
      <c r="C4690" s="5">
        <v>4.4900000000000001E-3</v>
      </c>
      <c r="D4690" s="6">
        <v>2.5129999999999999</v>
      </c>
      <c r="E4690" s="5">
        <v>0</v>
      </c>
      <c r="F4690" s="6">
        <v>0</v>
      </c>
      <c r="G4690" s="5">
        <v>0</v>
      </c>
      <c r="H4690" s="6">
        <v>0</v>
      </c>
      <c r="I4690" s="5">
        <v>0</v>
      </c>
      <c r="J4690" s="6">
        <v>0</v>
      </c>
      <c r="K4690" s="5">
        <v>0</v>
      </c>
      <c r="L4690" s="6">
        <v>0</v>
      </c>
      <c r="M4690" s="5">
        <v>0</v>
      </c>
      <c r="N4690" s="6">
        <v>0</v>
      </c>
      <c r="O4690" s="5">
        <v>0</v>
      </c>
      <c r="P4690" s="6">
        <v>0</v>
      </c>
      <c r="Q4690" s="5">
        <v>0</v>
      </c>
      <c r="R4690" s="6">
        <v>0</v>
      </c>
      <c r="S4690" s="5">
        <v>0</v>
      </c>
      <c r="T4690" s="6">
        <v>0</v>
      </c>
      <c r="U4690" s="5">
        <v>0</v>
      </c>
      <c r="V4690" s="6">
        <v>0</v>
      </c>
      <c r="W4690" s="5">
        <v>0</v>
      </c>
      <c r="X4690" s="6">
        <v>0</v>
      </c>
      <c r="Y4690" s="5">
        <v>0</v>
      </c>
      <c r="Z4690" s="6">
        <v>0</v>
      </c>
      <c r="AA4690" s="5">
        <v>0</v>
      </c>
      <c r="AB4690" s="6">
        <v>0</v>
      </c>
      <c r="AC4690" s="5">
        <v>0</v>
      </c>
      <c r="AD4690" s="6">
        <v>0</v>
      </c>
      <c r="AE4690" s="5">
        <v>4.6489999999999997E-2</v>
      </c>
      <c r="AF4690" s="6">
        <v>2.5129999999999999</v>
      </c>
    </row>
    <row r="4691" spans="2:32" x14ac:dyDescent="0.35">
      <c r="B4691" s="1" t="s">
        <v>807</v>
      </c>
      <c r="C4691" s="5">
        <v>0</v>
      </c>
      <c r="D4691" s="6">
        <v>0</v>
      </c>
      <c r="E4691" s="5">
        <v>0</v>
      </c>
      <c r="F4691" s="6">
        <v>0</v>
      </c>
      <c r="G4691" s="5">
        <v>0</v>
      </c>
      <c r="H4691" s="6">
        <v>0</v>
      </c>
      <c r="I4691" s="5">
        <v>0</v>
      </c>
      <c r="J4691" s="6">
        <v>0</v>
      </c>
      <c r="K4691" s="5">
        <v>0</v>
      </c>
      <c r="L4691" s="6">
        <v>0</v>
      </c>
      <c r="M4691" s="5">
        <v>0</v>
      </c>
      <c r="N4691" s="6">
        <v>0</v>
      </c>
      <c r="O4691" s="5">
        <v>0</v>
      </c>
      <c r="P4691" s="6">
        <v>0</v>
      </c>
      <c r="Q4691" s="5">
        <v>0</v>
      </c>
      <c r="R4691" s="6">
        <v>0</v>
      </c>
      <c r="S4691" s="5">
        <v>0</v>
      </c>
      <c r="T4691" s="6">
        <v>0</v>
      </c>
      <c r="U4691" s="5">
        <v>0</v>
      </c>
      <c r="V4691" s="6">
        <v>0</v>
      </c>
      <c r="W4691" s="5">
        <v>0</v>
      </c>
      <c r="X4691" s="6">
        <v>0</v>
      </c>
      <c r="Y4691" s="5">
        <v>0</v>
      </c>
      <c r="Z4691" s="6">
        <v>0</v>
      </c>
      <c r="AA4691" s="5">
        <v>0</v>
      </c>
      <c r="AB4691" s="6">
        <v>0</v>
      </c>
      <c r="AC4691" s="5">
        <v>0</v>
      </c>
      <c r="AD4691" s="6">
        <v>0</v>
      </c>
      <c r="AE4691" s="5">
        <v>0</v>
      </c>
      <c r="AF4691" s="6">
        <v>0</v>
      </c>
    </row>
    <row r="4692" spans="2:32" x14ac:dyDescent="0.35">
      <c r="B4692" s="1" t="s">
        <v>808</v>
      </c>
      <c r="C4692" s="5">
        <v>0</v>
      </c>
      <c r="D4692" s="6">
        <v>0</v>
      </c>
      <c r="E4692" s="5">
        <v>0</v>
      </c>
      <c r="F4692" s="6">
        <v>0</v>
      </c>
      <c r="G4692" s="5">
        <v>0</v>
      </c>
      <c r="H4692" s="6">
        <v>0</v>
      </c>
      <c r="I4692" s="5">
        <v>0</v>
      </c>
      <c r="J4692" s="6">
        <v>0</v>
      </c>
      <c r="K4692" s="5">
        <v>0</v>
      </c>
      <c r="L4692" s="6">
        <v>0</v>
      </c>
      <c r="M4692" s="5">
        <v>0</v>
      </c>
      <c r="N4692" s="6">
        <v>0</v>
      </c>
      <c r="O4692" s="5">
        <v>0</v>
      </c>
      <c r="P4692" s="6">
        <v>0</v>
      </c>
      <c r="Q4692" s="5">
        <v>0</v>
      </c>
      <c r="R4692" s="6">
        <v>0</v>
      </c>
      <c r="S4692" s="5">
        <v>0</v>
      </c>
      <c r="T4692" s="6">
        <v>0</v>
      </c>
      <c r="U4692" s="5">
        <v>0</v>
      </c>
      <c r="V4692" s="6">
        <v>0</v>
      </c>
      <c r="W4692" s="5">
        <v>0</v>
      </c>
      <c r="X4692" s="6">
        <v>0</v>
      </c>
      <c r="Y4692" s="5">
        <v>0</v>
      </c>
      <c r="Z4692" s="6">
        <v>0</v>
      </c>
      <c r="AA4692" s="5">
        <v>0</v>
      </c>
      <c r="AB4692" s="6">
        <v>0</v>
      </c>
      <c r="AC4692" s="5">
        <v>0</v>
      </c>
      <c r="AD4692" s="6">
        <v>0</v>
      </c>
      <c r="AE4692" s="5">
        <v>0</v>
      </c>
      <c r="AF4692" s="6">
        <v>0</v>
      </c>
    </row>
    <row r="4693" spans="2:32" x14ac:dyDescent="0.35">
      <c r="B4693" s="1" t="s">
        <v>809</v>
      </c>
      <c r="C4693" s="5">
        <v>5.1200000000000004E-3</v>
      </c>
      <c r="D4693" s="6">
        <v>2.8660000000000001</v>
      </c>
      <c r="E4693" s="5">
        <v>0</v>
      </c>
      <c r="F4693" s="6">
        <v>0</v>
      </c>
      <c r="G4693" s="5">
        <v>0</v>
      </c>
      <c r="H4693" s="6">
        <v>0</v>
      </c>
      <c r="I4693" s="5">
        <v>0</v>
      </c>
      <c r="J4693" s="6">
        <v>0</v>
      </c>
      <c r="K4693" s="5">
        <v>0</v>
      </c>
      <c r="L4693" s="6">
        <v>0</v>
      </c>
      <c r="M4693" s="5">
        <v>0</v>
      </c>
      <c r="N4693" s="6">
        <v>0</v>
      </c>
      <c r="O4693" s="5">
        <v>0</v>
      </c>
      <c r="P4693" s="6">
        <v>0</v>
      </c>
      <c r="Q4693" s="5">
        <v>0</v>
      </c>
      <c r="R4693" s="6">
        <v>0</v>
      </c>
      <c r="S4693" s="5">
        <v>3.8859999999999999E-2</v>
      </c>
      <c r="T4693" s="6">
        <v>2.8660000000000001</v>
      </c>
      <c r="U4693" s="5">
        <v>0</v>
      </c>
      <c r="V4693" s="6">
        <v>0</v>
      </c>
      <c r="W4693" s="5">
        <v>0</v>
      </c>
      <c r="X4693" s="6">
        <v>0</v>
      </c>
      <c r="Y4693" s="5">
        <v>0</v>
      </c>
      <c r="Z4693" s="6">
        <v>0</v>
      </c>
      <c r="AA4693" s="5">
        <v>0</v>
      </c>
      <c r="AB4693" s="6">
        <v>0</v>
      </c>
      <c r="AC4693" s="5">
        <v>0</v>
      </c>
      <c r="AD4693" s="6">
        <v>0</v>
      </c>
      <c r="AE4693" s="5">
        <v>0</v>
      </c>
      <c r="AF4693" s="6">
        <v>0</v>
      </c>
    </row>
    <row r="4694" spans="2:32" x14ac:dyDescent="0.35">
      <c r="B4694" s="1" t="s">
        <v>810</v>
      </c>
      <c r="C4694" s="5">
        <v>0</v>
      </c>
      <c r="D4694" s="6">
        <v>0</v>
      </c>
      <c r="E4694" s="5">
        <v>0</v>
      </c>
      <c r="F4694" s="6">
        <v>0</v>
      </c>
      <c r="G4694" s="5">
        <v>0</v>
      </c>
      <c r="H4694" s="6">
        <v>0</v>
      </c>
      <c r="I4694" s="5">
        <v>0</v>
      </c>
      <c r="J4694" s="6">
        <v>0</v>
      </c>
      <c r="K4694" s="5">
        <v>0</v>
      </c>
      <c r="L4694" s="6">
        <v>0</v>
      </c>
      <c r="M4694" s="5">
        <v>0</v>
      </c>
      <c r="N4694" s="6">
        <v>0</v>
      </c>
      <c r="O4694" s="5">
        <v>0</v>
      </c>
      <c r="P4694" s="6">
        <v>0</v>
      </c>
      <c r="Q4694" s="5">
        <v>0</v>
      </c>
      <c r="R4694" s="6">
        <v>0</v>
      </c>
      <c r="S4694" s="5">
        <v>0</v>
      </c>
      <c r="T4694" s="6">
        <v>0</v>
      </c>
      <c r="U4694" s="5">
        <v>0</v>
      </c>
      <c r="V4694" s="6">
        <v>0</v>
      </c>
      <c r="W4694" s="5">
        <v>0</v>
      </c>
      <c r="X4694" s="6">
        <v>0</v>
      </c>
      <c r="Y4694" s="5">
        <v>0</v>
      </c>
      <c r="Z4694" s="6">
        <v>0</v>
      </c>
      <c r="AA4694" s="5">
        <v>0</v>
      </c>
      <c r="AB4694" s="6">
        <v>0</v>
      </c>
      <c r="AC4694" s="5">
        <v>0</v>
      </c>
      <c r="AD4694" s="6">
        <v>0</v>
      </c>
      <c r="AE4694" s="5">
        <v>0</v>
      </c>
      <c r="AF4694" s="6">
        <v>0</v>
      </c>
    </row>
    <row r="4695" spans="2:32" x14ac:dyDescent="0.35">
      <c r="B4695" s="1" t="s">
        <v>811</v>
      </c>
      <c r="C4695" s="5">
        <v>0</v>
      </c>
      <c r="D4695" s="6">
        <v>0</v>
      </c>
      <c r="E4695" s="5">
        <v>0</v>
      </c>
      <c r="F4695" s="6">
        <v>0</v>
      </c>
      <c r="G4695" s="5">
        <v>0</v>
      </c>
      <c r="H4695" s="6">
        <v>0</v>
      </c>
      <c r="I4695" s="5">
        <v>0</v>
      </c>
      <c r="J4695" s="6">
        <v>0</v>
      </c>
      <c r="K4695" s="5">
        <v>0</v>
      </c>
      <c r="L4695" s="6">
        <v>0</v>
      </c>
      <c r="M4695" s="5">
        <v>0</v>
      </c>
      <c r="N4695" s="6">
        <v>0</v>
      </c>
      <c r="O4695" s="5">
        <v>0</v>
      </c>
      <c r="P4695" s="6">
        <v>0</v>
      </c>
      <c r="Q4695" s="5">
        <v>0</v>
      </c>
      <c r="R4695" s="6">
        <v>0</v>
      </c>
      <c r="S4695" s="5">
        <v>0</v>
      </c>
      <c r="T4695" s="6">
        <v>0</v>
      </c>
      <c r="U4695" s="5">
        <v>0</v>
      </c>
      <c r="V4695" s="6">
        <v>0</v>
      </c>
      <c r="W4695" s="5">
        <v>0</v>
      </c>
      <c r="X4695" s="6">
        <v>0</v>
      </c>
      <c r="Y4695" s="5">
        <v>0</v>
      </c>
      <c r="Z4695" s="6">
        <v>0</v>
      </c>
      <c r="AA4695" s="5">
        <v>0</v>
      </c>
      <c r="AB4695" s="6">
        <v>0</v>
      </c>
      <c r="AC4695" s="5">
        <v>0</v>
      </c>
      <c r="AD4695" s="6">
        <v>0</v>
      </c>
      <c r="AE4695" s="5">
        <v>0</v>
      </c>
      <c r="AF4695" s="6">
        <v>0</v>
      </c>
    </row>
    <row r="4696" spans="2:32" x14ac:dyDescent="0.35">
      <c r="B4696" s="1" t="s">
        <v>812</v>
      </c>
      <c r="C4696" s="5">
        <v>0</v>
      </c>
      <c r="D4696" s="6">
        <v>0</v>
      </c>
      <c r="E4696" s="5">
        <v>0</v>
      </c>
      <c r="F4696" s="6">
        <v>0</v>
      </c>
      <c r="G4696" s="5">
        <v>0</v>
      </c>
      <c r="H4696" s="6">
        <v>0</v>
      </c>
      <c r="I4696" s="5">
        <v>0</v>
      </c>
      <c r="J4696" s="6">
        <v>0</v>
      </c>
      <c r="K4696" s="5">
        <v>0</v>
      </c>
      <c r="L4696" s="6">
        <v>0</v>
      </c>
      <c r="M4696" s="5">
        <v>0</v>
      </c>
      <c r="N4696" s="6">
        <v>0</v>
      </c>
      <c r="O4696" s="5">
        <v>0</v>
      </c>
      <c r="P4696" s="6">
        <v>0</v>
      </c>
      <c r="Q4696" s="5">
        <v>0</v>
      </c>
      <c r="R4696" s="6">
        <v>0</v>
      </c>
      <c r="S4696" s="5">
        <v>0</v>
      </c>
      <c r="T4696" s="6">
        <v>0</v>
      </c>
      <c r="U4696" s="5">
        <v>0</v>
      </c>
      <c r="V4696" s="6">
        <v>0</v>
      </c>
      <c r="W4696" s="5">
        <v>0</v>
      </c>
      <c r="X4696" s="6">
        <v>0</v>
      </c>
      <c r="Y4696" s="5">
        <v>0</v>
      </c>
      <c r="Z4696" s="6">
        <v>0</v>
      </c>
      <c r="AA4696" s="5">
        <v>0</v>
      </c>
      <c r="AB4696" s="6">
        <v>0</v>
      </c>
      <c r="AC4696" s="5">
        <v>0</v>
      </c>
      <c r="AD4696" s="6">
        <v>0</v>
      </c>
      <c r="AE4696" s="5">
        <v>0</v>
      </c>
      <c r="AF4696" s="6">
        <v>0</v>
      </c>
    </row>
    <row r="4697" spans="2:32" x14ac:dyDescent="0.35">
      <c r="B4697" s="1" t="s">
        <v>813</v>
      </c>
      <c r="C4697" s="5">
        <v>0</v>
      </c>
      <c r="D4697" s="6">
        <v>0</v>
      </c>
      <c r="E4697" s="5">
        <v>0</v>
      </c>
      <c r="F4697" s="6">
        <v>0</v>
      </c>
      <c r="G4697" s="5">
        <v>0</v>
      </c>
      <c r="H4697" s="6">
        <v>0</v>
      </c>
      <c r="I4697" s="5">
        <v>0</v>
      </c>
      <c r="J4697" s="6">
        <v>0</v>
      </c>
      <c r="K4697" s="5">
        <v>0</v>
      </c>
      <c r="L4697" s="6">
        <v>0</v>
      </c>
      <c r="M4697" s="5">
        <v>0</v>
      </c>
      <c r="N4697" s="6">
        <v>0</v>
      </c>
      <c r="O4697" s="5">
        <v>0</v>
      </c>
      <c r="P4697" s="6">
        <v>0</v>
      </c>
      <c r="Q4697" s="5">
        <v>0</v>
      </c>
      <c r="R4697" s="6">
        <v>0</v>
      </c>
      <c r="S4697" s="5">
        <v>0</v>
      </c>
      <c r="T4697" s="6">
        <v>0</v>
      </c>
      <c r="U4697" s="5">
        <v>0</v>
      </c>
      <c r="V4697" s="6">
        <v>0</v>
      </c>
      <c r="W4697" s="5">
        <v>0</v>
      </c>
      <c r="X4697" s="6">
        <v>0</v>
      </c>
      <c r="Y4697" s="5">
        <v>0</v>
      </c>
      <c r="Z4697" s="6">
        <v>0</v>
      </c>
      <c r="AA4697" s="5">
        <v>0</v>
      </c>
      <c r="AB4697" s="6">
        <v>0</v>
      </c>
      <c r="AC4697" s="5">
        <v>0</v>
      </c>
      <c r="AD4697" s="6">
        <v>0</v>
      </c>
      <c r="AE4697" s="5">
        <v>0</v>
      </c>
      <c r="AF4697" s="6">
        <v>0</v>
      </c>
    </row>
    <row r="4698" spans="2:32" x14ac:dyDescent="0.35">
      <c r="B4698" s="1" t="s">
        <v>343</v>
      </c>
      <c r="C4698" s="5">
        <v>0</v>
      </c>
      <c r="D4698" s="6">
        <v>0</v>
      </c>
      <c r="E4698" s="5">
        <v>0</v>
      </c>
      <c r="F4698" s="6">
        <v>0</v>
      </c>
      <c r="G4698" s="5">
        <v>0</v>
      </c>
      <c r="H4698" s="6">
        <v>0</v>
      </c>
      <c r="I4698" s="5">
        <v>0</v>
      </c>
      <c r="J4698" s="6">
        <v>0</v>
      </c>
      <c r="K4698" s="5">
        <v>0</v>
      </c>
      <c r="L4698" s="6">
        <v>0</v>
      </c>
      <c r="M4698" s="5">
        <v>0</v>
      </c>
      <c r="N4698" s="6">
        <v>0</v>
      </c>
      <c r="O4698" s="5">
        <v>0</v>
      </c>
      <c r="P4698" s="6">
        <v>0</v>
      </c>
      <c r="Q4698" s="5">
        <v>0</v>
      </c>
      <c r="R4698" s="6">
        <v>0</v>
      </c>
      <c r="S4698" s="5">
        <v>0</v>
      </c>
      <c r="T4698" s="6">
        <v>0</v>
      </c>
      <c r="U4698" s="5">
        <v>0</v>
      </c>
      <c r="V4698" s="6">
        <v>0</v>
      </c>
      <c r="W4698" s="5">
        <v>0</v>
      </c>
      <c r="X4698" s="6">
        <v>0</v>
      </c>
      <c r="Y4698" s="5">
        <v>0</v>
      </c>
      <c r="Z4698" s="6">
        <v>0</v>
      </c>
      <c r="AA4698" s="5">
        <v>0</v>
      </c>
      <c r="AB4698" s="6">
        <v>0</v>
      </c>
      <c r="AC4698" s="5">
        <v>0</v>
      </c>
      <c r="AD4698" s="6">
        <v>0</v>
      </c>
      <c r="AE4698" s="5">
        <v>0</v>
      </c>
      <c r="AF4698" s="6">
        <v>0</v>
      </c>
    </row>
    <row r="4699" spans="2:32" x14ac:dyDescent="0.35">
      <c r="B4699" s="1" t="s">
        <v>344</v>
      </c>
      <c r="C4699" s="5">
        <v>0</v>
      </c>
      <c r="D4699" s="6">
        <v>0</v>
      </c>
      <c r="E4699" s="5">
        <v>0</v>
      </c>
      <c r="F4699" s="6">
        <v>0</v>
      </c>
      <c r="G4699" s="5">
        <v>0</v>
      </c>
      <c r="H4699" s="6">
        <v>0</v>
      </c>
      <c r="I4699" s="5">
        <v>0</v>
      </c>
      <c r="J4699" s="6">
        <v>0</v>
      </c>
      <c r="K4699" s="5">
        <v>0</v>
      </c>
      <c r="L4699" s="6">
        <v>0</v>
      </c>
      <c r="M4699" s="5">
        <v>0</v>
      </c>
      <c r="N4699" s="6">
        <v>0</v>
      </c>
      <c r="O4699" s="5">
        <v>0</v>
      </c>
      <c r="P4699" s="6">
        <v>0</v>
      </c>
      <c r="Q4699" s="5">
        <v>0</v>
      </c>
      <c r="R4699" s="6">
        <v>0</v>
      </c>
      <c r="S4699" s="5">
        <v>0</v>
      </c>
      <c r="T4699" s="6">
        <v>0</v>
      </c>
      <c r="U4699" s="5">
        <v>0</v>
      </c>
      <c r="V4699" s="6">
        <v>0</v>
      </c>
      <c r="W4699" s="5">
        <v>0</v>
      </c>
      <c r="X4699" s="6">
        <v>0</v>
      </c>
      <c r="Y4699" s="5">
        <v>0</v>
      </c>
      <c r="Z4699" s="6">
        <v>0</v>
      </c>
      <c r="AA4699" s="5">
        <v>0</v>
      </c>
      <c r="AB4699" s="6">
        <v>0</v>
      </c>
      <c r="AC4699" s="5">
        <v>0</v>
      </c>
      <c r="AD4699" s="6">
        <v>0</v>
      </c>
      <c r="AE4699" s="5">
        <v>0</v>
      </c>
      <c r="AF4699" s="6">
        <v>0</v>
      </c>
    </row>
    <row r="4700" spans="2:32" x14ac:dyDescent="0.35">
      <c r="B4700" s="1" t="s">
        <v>345</v>
      </c>
      <c r="C4700" s="5">
        <v>0</v>
      </c>
      <c r="D4700" s="6">
        <v>0</v>
      </c>
      <c r="E4700" s="5">
        <v>0</v>
      </c>
      <c r="F4700" s="6">
        <v>0</v>
      </c>
      <c r="G4700" s="5">
        <v>0</v>
      </c>
      <c r="H4700" s="6">
        <v>0</v>
      </c>
      <c r="I4700" s="5">
        <v>0</v>
      </c>
      <c r="J4700" s="6">
        <v>0</v>
      </c>
      <c r="K4700" s="5">
        <v>0</v>
      </c>
      <c r="L4700" s="6">
        <v>0</v>
      </c>
      <c r="M4700" s="5">
        <v>0</v>
      </c>
      <c r="N4700" s="6">
        <v>0</v>
      </c>
      <c r="O4700" s="5">
        <v>0</v>
      </c>
      <c r="P4700" s="6">
        <v>0</v>
      </c>
      <c r="Q4700" s="5">
        <v>0</v>
      </c>
      <c r="R4700" s="6">
        <v>0</v>
      </c>
      <c r="S4700" s="5">
        <v>0</v>
      </c>
      <c r="T4700" s="6">
        <v>0</v>
      </c>
      <c r="U4700" s="5">
        <v>0</v>
      </c>
      <c r="V4700" s="6">
        <v>0</v>
      </c>
      <c r="W4700" s="5">
        <v>0</v>
      </c>
      <c r="X4700" s="6">
        <v>0</v>
      </c>
      <c r="Y4700" s="5">
        <v>0</v>
      </c>
      <c r="Z4700" s="6">
        <v>0</v>
      </c>
      <c r="AA4700" s="5">
        <v>0</v>
      </c>
      <c r="AB4700" s="6">
        <v>0</v>
      </c>
      <c r="AC4700" s="5">
        <v>0</v>
      </c>
      <c r="AD4700" s="6">
        <v>0</v>
      </c>
      <c r="AE4700" s="5">
        <v>0</v>
      </c>
      <c r="AF4700" s="6">
        <v>0</v>
      </c>
    </row>
    <row r="4701" spans="2:32" x14ac:dyDescent="0.35">
      <c r="B4701" s="1" t="s">
        <v>346</v>
      </c>
      <c r="C4701" s="5">
        <v>0</v>
      </c>
      <c r="D4701" s="6">
        <v>0</v>
      </c>
      <c r="E4701" s="5">
        <v>0</v>
      </c>
      <c r="F4701" s="6">
        <v>0</v>
      </c>
      <c r="G4701" s="5">
        <v>0</v>
      </c>
      <c r="H4701" s="6">
        <v>0</v>
      </c>
      <c r="I4701" s="5">
        <v>0</v>
      </c>
      <c r="J4701" s="6">
        <v>0</v>
      </c>
      <c r="K4701" s="5">
        <v>0</v>
      </c>
      <c r="L4701" s="6">
        <v>0</v>
      </c>
      <c r="M4701" s="5">
        <v>0</v>
      </c>
      <c r="N4701" s="6">
        <v>0</v>
      </c>
      <c r="O4701" s="5">
        <v>0</v>
      </c>
      <c r="P4701" s="6">
        <v>0</v>
      </c>
      <c r="Q4701" s="5">
        <v>0</v>
      </c>
      <c r="R4701" s="6">
        <v>0</v>
      </c>
      <c r="S4701" s="5">
        <v>0</v>
      </c>
      <c r="T4701" s="6">
        <v>0</v>
      </c>
      <c r="U4701" s="5">
        <v>0</v>
      </c>
      <c r="V4701" s="6">
        <v>0</v>
      </c>
      <c r="W4701" s="5">
        <v>0</v>
      </c>
      <c r="X4701" s="6">
        <v>0</v>
      </c>
      <c r="Y4701" s="5">
        <v>0</v>
      </c>
      <c r="Z4701" s="6">
        <v>0</v>
      </c>
      <c r="AA4701" s="5">
        <v>0</v>
      </c>
      <c r="AB4701" s="6">
        <v>0</v>
      </c>
      <c r="AC4701" s="5">
        <v>0</v>
      </c>
      <c r="AD4701" s="6">
        <v>0</v>
      </c>
      <c r="AE4701" s="5">
        <v>0</v>
      </c>
      <c r="AF4701" s="6">
        <v>0</v>
      </c>
    </row>
    <row r="4702" spans="2:32" x14ac:dyDescent="0.35">
      <c r="B4702" s="1" t="s">
        <v>347</v>
      </c>
      <c r="C4702" s="5">
        <v>0</v>
      </c>
      <c r="D4702" s="6">
        <v>0</v>
      </c>
      <c r="E4702" s="5">
        <v>0</v>
      </c>
      <c r="F4702" s="6">
        <v>0</v>
      </c>
      <c r="G4702" s="5">
        <v>0</v>
      </c>
      <c r="H4702" s="6">
        <v>0</v>
      </c>
      <c r="I4702" s="5">
        <v>0</v>
      </c>
      <c r="J4702" s="6">
        <v>0</v>
      </c>
      <c r="K4702" s="5">
        <v>0</v>
      </c>
      <c r="L4702" s="6">
        <v>0</v>
      </c>
      <c r="M4702" s="5">
        <v>0</v>
      </c>
      <c r="N4702" s="6">
        <v>0</v>
      </c>
      <c r="O4702" s="5">
        <v>0</v>
      </c>
      <c r="P4702" s="6">
        <v>0</v>
      </c>
      <c r="Q4702" s="5">
        <v>0</v>
      </c>
      <c r="R4702" s="6">
        <v>0</v>
      </c>
      <c r="S4702" s="5">
        <v>0</v>
      </c>
      <c r="T4702" s="6">
        <v>0</v>
      </c>
      <c r="U4702" s="5">
        <v>0</v>
      </c>
      <c r="V4702" s="6">
        <v>0</v>
      </c>
      <c r="W4702" s="5">
        <v>0</v>
      </c>
      <c r="X4702" s="6">
        <v>0</v>
      </c>
      <c r="Y4702" s="5">
        <v>0</v>
      </c>
      <c r="Z4702" s="6">
        <v>0</v>
      </c>
      <c r="AA4702" s="5">
        <v>0</v>
      </c>
      <c r="AB4702" s="6">
        <v>0</v>
      </c>
      <c r="AC4702" s="5">
        <v>0</v>
      </c>
      <c r="AD4702" s="6">
        <v>0</v>
      </c>
      <c r="AE4702" s="5">
        <v>0</v>
      </c>
      <c r="AF4702" s="6">
        <v>0</v>
      </c>
    </row>
    <row r="4703" spans="2:32" x14ac:dyDescent="0.35">
      <c r="B4703" s="1" t="s">
        <v>348</v>
      </c>
      <c r="C4703" s="5">
        <v>0</v>
      </c>
      <c r="D4703" s="6">
        <v>0</v>
      </c>
      <c r="E4703" s="5">
        <v>0</v>
      </c>
      <c r="F4703" s="6">
        <v>0</v>
      </c>
      <c r="G4703" s="5">
        <v>0</v>
      </c>
      <c r="H4703" s="6">
        <v>0</v>
      </c>
      <c r="I4703" s="5">
        <v>0</v>
      </c>
      <c r="J4703" s="6">
        <v>0</v>
      </c>
      <c r="K4703" s="5">
        <v>0</v>
      </c>
      <c r="L4703" s="6">
        <v>0</v>
      </c>
      <c r="M4703" s="5">
        <v>0</v>
      </c>
      <c r="N4703" s="6">
        <v>0</v>
      </c>
      <c r="O4703" s="5">
        <v>0</v>
      </c>
      <c r="P4703" s="6">
        <v>0</v>
      </c>
      <c r="Q4703" s="5">
        <v>0</v>
      </c>
      <c r="R4703" s="6">
        <v>0</v>
      </c>
      <c r="S4703" s="5">
        <v>0</v>
      </c>
      <c r="T4703" s="6">
        <v>0</v>
      </c>
      <c r="U4703" s="5">
        <v>0</v>
      </c>
      <c r="V4703" s="6">
        <v>0</v>
      </c>
      <c r="W4703" s="5">
        <v>0</v>
      </c>
      <c r="X4703" s="6">
        <v>0</v>
      </c>
      <c r="Y4703" s="5">
        <v>0</v>
      </c>
      <c r="Z4703" s="6">
        <v>0</v>
      </c>
      <c r="AA4703" s="5">
        <v>0</v>
      </c>
      <c r="AB4703" s="6">
        <v>0</v>
      </c>
      <c r="AC4703" s="5">
        <v>0</v>
      </c>
      <c r="AD4703" s="6">
        <v>0</v>
      </c>
      <c r="AE4703" s="5">
        <v>0</v>
      </c>
      <c r="AF4703" s="6">
        <v>0</v>
      </c>
    </row>
    <row r="4704" spans="2:32" x14ac:dyDescent="0.35">
      <c r="B4704" s="1" t="s">
        <v>349</v>
      </c>
      <c r="C4704" s="5">
        <v>0</v>
      </c>
      <c r="D4704" s="6">
        <v>0</v>
      </c>
      <c r="E4704" s="5">
        <v>0</v>
      </c>
      <c r="F4704" s="6">
        <v>0</v>
      </c>
      <c r="G4704" s="5">
        <v>0</v>
      </c>
      <c r="H4704" s="6">
        <v>0</v>
      </c>
      <c r="I4704" s="5">
        <v>0</v>
      </c>
      <c r="J4704" s="6">
        <v>0</v>
      </c>
      <c r="K4704" s="5">
        <v>0</v>
      </c>
      <c r="L4704" s="6">
        <v>0</v>
      </c>
      <c r="M4704" s="5">
        <v>0</v>
      </c>
      <c r="N4704" s="6">
        <v>0</v>
      </c>
      <c r="O4704" s="5">
        <v>0</v>
      </c>
      <c r="P4704" s="6">
        <v>0</v>
      </c>
      <c r="Q4704" s="5">
        <v>0</v>
      </c>
      <c r="R4704" s="6">
        <v>0</v>
      </c>
      <c r="S4704" s="5">
        <v>0</v>
      </c>
      <c r="T4704" s="6">
        <v>0</v>
      </c>
      <c r="U4704" s="5">
        <v>0</v>
      </c>
      <c r="V4704" s="6">
        <v>0</v>
      </c>
      <c r="W4704" s="5">
        <v>0</v>
      </c>
      <c r="X4704" s="6">
        <v>0</v>
      </c>
      <c r="Y4704" s="5">
        <v>0</v>
      </c>
      <c r="Z4704" s="6">
        <v>0</v>
      </c>
      <c r="AA4704" s="5">
        <v>0</v>
      </c>
      <c r="AB4704" s="6">
        <v>0</v>
      </c>
      <c r="AC4704" s="5">
        <v>0</v>
      </c>
      <c r="AD4704" s="6">
        <v>0</v>
      </c>
      <c r="AE4704" s="5">
        <v>0</v>
      </c>
      <c r="AF4704" s="6">
        <v>0</v>
      </c>
    </row>
    <row r="4705" spans="2:32" x14ac:dyDescent="0.35">
      <c r="B4705" s="1" t="s">
        <v>350</v>
      </c>
      <c r="C4705" s="5">
        <v>0</v>
      </c>
      <c r="D4705" s="6">
        <v>0</v>
      </c>
      <c r="E4705" s="5">
        <v>0</v>
      </c>
      <c r="F4705" s="6">
        <v>0</v>
      </c>
      <c r="G4705" s="5">
        <v>0</v>
      </c>
      <c r="H4705" s="6">
        <v>0</v>
      </c>
      <c r="I4705" s="5">
        <v>0</v>
      </c>
      <c r="J4705" s="6">
        <v>0</v>
      </c>
      <c r="K4705" s="5">
        <v>0</v>
      </c>
      <c r="L4705" s="6">
        <v>0</v>
      </c>
      <c r="M4705" s="5">
        <v>0</v>
      </c>
      <c r="N4705" s="6">
        <v>0</v>
      </c>
      <c r="O4705" s="5">
        <v>0</v>
      </c>
      <c r="P4705" s="6">
        <v>0</v>
      </c>
      <c r="Q4705" s="5">
        <v>0</v>
      </c>
      <c r="R4705" s="6">
        <v>0</v>
      </c>
      <c r="S4705" s="5">
        <v>0</v>
      </c>
      <c r="T4705" s="6">
        <v>0</v>
      </c>
      <c r="U4705" s="5">
        <v>0</v>
      </c>
      <c r="V4705" s="6">
        <v>0</v>
      </c>
      <c r="W4705" s="5">
        <v>0</v>
      </c>
      <c r="X4705" s="6">
        <v>0</v>
      </c>
      <c r="Y4705" s="5">
        <v>0</v>
      </c>
      <c r="Z4705" s="6">
        <v>0</v>
      </c>
      <c r="AA4705" s="5">
        <v>0</v>
      </c>
      <c r="AB4705" s="6">
        <v>0</v>
      </c>
      <c r="AC4705" s="5">
        <v>0</v>
      </c>
      <c r="AD4705" s="6">
        <v>0</v>
      </c>
      <c r="AE4705" s="5">
        <v>0</v>
      </c>
      <c r="AF4705" s="6">
        <v>0</v>
      </c>
    </row>
    <row r="4706" spans="2:32" x14ac:dyDescent="0.35">
      <c r="B4706" s="1" t="s">
        <v>351</v>
      </c>
      <c r="C4706" s="5">
        <v>0</v>
      </c>
      <c r="D4706" s="6">
        <v>0</v>
      </c>
      <c r="E4706" s="5">
        <v>0</v>
      </c>
      <c r="F4706" s="6">
        <v>0</v>
      </c>
      <c r="G4706" s="5">
        <v>0</v>
      </c>
      <c r="H4706" s="6">
        <v>0</v>
      </c>
      <c r="I4706" s="5">
        <v>0</v>
      </c>
      <c r="J4706" s="6">
        <v>0</v>
      </c>
      <c r="K4706" s="5">
        <v>0</v>
      </c>
      <c r="L4706" s="6">
        <v>0</v>
      </c>
      <c r="M4706" s="5">
        <v>0</v>
      </c>
      <c r="N4706" s="6">
        <v>0</v>
      </c>
      <c r="O4706" s="5">
        <v>0</v>
      </c>
      <c r="P4706" s="6">
        <v>0</v>
      </c>
      <c r="Q4706" s="5">
        <v>0</v>
      </c>
      <c r="R4706" s="6">
        <v>0</v>
      </c>
      <c r="S4706" s="5">
        <v>0</v>
      </c>
      <c r="T4706" s="6">
        <v>0</v>
      </c>
      <c r="U4706" s="5">
        <v>0</v>
      </c>
      <c r="V4706" s="6">
        <v>0</v>
      </c>
      <c r="W4706" s="5">
        <v>0</v>
      </c>
      <c r="X4706" s="6">
        <v>0</v>
      </c>
      <c r="Y4706" s="5">
        <v>0</v>
      </c>
      <c r="Z4706" s="6">
        <v>0</v>
      </c>
      <c r="AA4706" s="5">
        <v>0</v>
      </c>
      <c r="AB4706" s="6">
        <v>0</v>
      </c>
      <c r="AC4706" s="5">
        <v>0</v>
      </c>
      <c r="AD4706" s="6">
        <v>0</v>
      </c>
      <c r="AE4706" s="5">
        <v>0</v>
      </c>
      <c r="AF4706" s="6">
        <v>0</v>
      </c>
    </row>
    <row r="4707" spans="2:32" x14ac:dyDescent="0.35">
      <c r="B4707" s="1" t="s">
        <v>353</v>
      </c>
      <c r="C4707" s="5">
        <v>0</v>
      </c>
      <c r="D4707" s="6">
        <v>0</v>
      </c>
      <c r="E4707" s="5">
        <v>0</v>
      </c>
      <c r="F4707" s="6">
        <v>0</v>
      </c>
      <c r="G4707" s="5">
        <v>0</v>
      </c>
      <c r="H4707" s="6">
        <v>0</v>
      </c>
      <c r="I4707" s="5">
        <v>0</v>
      </c>
      <c r="J4707" s="6">
        <v>0</v>
      </c>
      <c r="K4707" s="5">
        <v>0</v>
      </c>
      <c r="L4707" s="6">
        <v>0</v>
      </c>
      <c r="M4707" s="5">
        <v>0</v>
      </c>
      <c r="N4707" s="6">
        <v>0</v>
      </c>
      <c r="O4707" s="5">
        <v>0</v>
      </c>
      <c r="P4707" s="6">
        <v>0</v>
      </c>
      <c r="Q4707" s="5">
        <v>0</v>
      </c>
      <c r="R4707" s="6">
        <v>0</v>
      </c>
      <c r="S4707" s="5">
        <v>0</v>
      </c>
      <c r="T4707" s="6">
        <v>0</v>
      </c>
      <c r="U4707" s="5">
        <v>0</v>
      </c>
      <c r="V4707" s="6">
        <v>0</v>
      </c>
      <c r="W4707" s="5">
        <v>0</v>
      </c>
      <c r="X4707" s="6">
        <v>0</v>
      </c>
      <c r="Y4707" s="5">
        <v>0</v>
      </c>
      <c r="Z4707" s="6">
        <v>0</v>
      </c>
      <c r="AA4707" s="5">
        <v>0</v>
      </c>
      <c r="AB4707" s="6">
        <v>0</v>
      </c>
      <c r="AC4707" s="5">
        <v>0</v>
      </c>
      <c r="AD4707" s="6">
        <v>0</v>
      </c>
      <c r="AE4707" s="5">
        <v>0</v>
      </c>
      <c r="AF4707" s="6">
        <v>0</v>
      </c>
    </row>
    <row r="4708" spans="2:32" x14ac:dyDescent="0.35">
      <c r="B4708" s="1" t="s">
        <v>354</v>
      </c>
      <c r="C4708" s="5">
        <v>0</v>
      </c>
      <c r="D4708" s="6">
        <v>0</v>
      </c>
      <c r="E4708" s="5">
        <v>0</v>
      </c>
      <c r="F4708" s="6">
        <v>0</v>
      </c>
      <c r="G4708" s="5">
        <v>0</v>
      </c>
      <c r="H4708" s="6">
        <v>0</v>
      </c>
      <c r="I4708" s="5">
        <v>0</v>
      </c>
      <c r="J4708" s="6">
        <v>0</v>
      </c>
      <c r="K4708" s="5">
        <v>0</v>
      </c>
      <c r="L4708" s="6">
        <v>0</v>
      </c>
      <c r="M4708" s="5">
        <v>0</v>
      </c>
      <c r="N4708" s="6">
        <v>0</v>
      </c>
      <c r="O4708" s="5">
        <v>0</v>
      </c>
      <c r="P4708" s="6">
        <v>0</v>
      </c>
      <c r="Q4708" s="5">
        <v>0</v>
      </c>
      <c r="R4708" s="6">
        <v>0</v>
      </c>
      <c r="S4708" s="5">
        <v>0</v>
      </c>
      <c r="T4708" s="6">
        <v>0</v>
      </c>
      <c r="U4708" s="5">
        <v>0</v>
      </c>
      <c r="V4708" s="6">
        <v>0</v>
      </c>
      <c r="W4708" s="5">
        <v>0</v>
      </c>
      <c r="X4708" s="6">
        <v>0</v>
      </c>
      <c r="Y4708" s="5">
        <v>0</v>
      </c>
      <c r="Z4708" s="6">
        <v>0</v>
      </c>
      <c r="AA4708" s="5">
        <v>0</v>
      </c>
      <c r="AB4708" s="6">
        <v>0</v>
      </c>
      <c r="AC4708" s="5">
        <v>0</v>
      </c>
      <c r="AD4708" s="6">
        <v>0</v>
      </c>
      <c r="AE4708" s="5">
        <v>0</v>
      </c>
      <c r="AF4708" s="6">
        <v>0</v>
      </c>
    </row>
    <row r="4709" spans="2:32" x14ac:dyDescent="0.35">
      <c r="B4709" s="1" t="s">
        <v>355</v>
      </c>
      <c r="C4709" s="5">
        <v>0</v>
      </c>
      <c r="D4709" s="6">
        <v>0</v>
      </c>
      <c r="E4709" s="5">
        <v>0</v>
      </c>
      <c r="F4709" s="6">
        <v>0</v>
      </c>
      <c r="G4709" s="5">
        <v>0</v>
      </c>
      <c r="H4709" s="6">
        <v>0</v>
      </c>
      <c r="I4709" s="5">
        <v>0</v>
      </c>
      <c r="J4709" s="6">
        <v>0</v>
      </c>
      <c r="K4709" s="5">
        <v>0</v>
      </c>
      <c r="L4709" s="6">
        <v>0</v>
      </c>
      <c r="M4709" s="5">
        <v>0</v>
      </c>
      <c r="N4709" s="6">
        <v>0</v>
      </c>
      <c r="O4709" s="5">
        <v>0</v>
      </c>
      <c r="P4709" s="6">
        <v>0</v>
      </c>
      <c r="Q4709" s="5">
        <v>0</v>
      </c>
      <c r="R4709" s="6">
        <v>0</v>
      </c>
      <c r="S4709" s="5">
        <v>0</v>
      </c>
      <c r="T4709" s="6">
        <v>0</v>
      </c>
      <c r="U4709" s="5">
        <v>0</v>
      </c>
      <c r="V4709" s="6">
        <v>0</v>
      </c>
      <c r="W4709" s="5">
        <v>0</v>
      </c>
      <c r="X4709" s="6">
        <v>0</v>
      </c>
      <c r="Y4709" s="5">
        <v>0</v>
      </c>
      <c r="Z4709" s="6">
        <v>0</v>
      </c>
      <c r="AA4709" s="5">
        <v>0</v>
      </c>
      <c r="AB4709" s="6">
        <v>0</v>
      </c>
      <c r="AC4709" s="5">
        <v>0</v>
      </c>
      <c r="AD4709" s="6">
        <v>0</v>
      </c>
      <c r="AE4709" s="5">
        <v>0</v>
      </c>
      <c r="AF4709" s="6">
        <v>0</v>
      </c>
    </row>
    <row r="4710" spans="2:32" x14ac:dyDescent="0.35">
      <c r="B4710" s="1" t="s">
        <v>814</v>
      </c>
      <c r="C4710" s="5">
        <v>0</v>
      </c>
      <c r="D4710" s="6">
        <v>0</v>
      </c>
      <c r="E4710" s="5">
        <v>0</v>
      </c>
      <c r="F4710" s="6">
        <v>0</v>
      </c>
      <c r="G4710" s="5">
        <v>0</v>
      </c>
      <c r="H4710" s="6">
        <v>0</v>
      </c>
      <c r="I4710" s="5">
        <v>0</v>
      </c>
      <c r="J4710" s="6">
        <v>0</v>
      </c>
      <c r="K4710" s="5">
        <v>0</v>
      </c>
      <c r="L4710" s="6">
        <v>0</v>
      </c>
      <c r="M4710" s="5">
        <v>0</v>
      </c>
      <c r="N4710" s="6">
        <v>0</v>
      </c>
      <c r="O4710" s="5">
        <v>0</v>
      </c>
      <c r="P4710" s="6">
        <v>0</v>
      </c>
      <c r="Q4710" s="5">
        <v>0</v>
      </c>
      <c r="R4710" s="6">
        <v>0</v>
      </c>
      <c r="S4710" s="5">
        <v>0</v>
      </c>
      <c r="T4710" s="6">
        <v>0</v>
      </c>
      <c r="U4710" s="5">
        <v>0</v>
      </c>
      <c r="V4710" s="6">
        <v>0</v>
      </c>
      <c r="W4710" s="5">
        <v>0</v>
      </c>
      <c r="X4710" s="6">
        <v>0</v>
      </c>
      <c r="Y4710" s="5">
        <v>0</v>
      </c>
      <c r="Z4710" s="6">
        <v>0</v>
      </c>
      <c r="AA4710" s="5">
        <v>0</v>
      </c>
      <c r="AB4710" s="6">
        <v>0</v>
      </c>
      <c r="AC4710" s="5">
        <v>0</v>
      </c>
      <c r="AD4710" s="6">
        <v>0</v>
      </c>
      <c r="AE4710" s="5">
        <v>0</v>
      </c>
      <c r="AF4710" s="6">
        <v>0</v>
      </c>
    </row>
    <row r="4711" spans="2:32" x14ac:dyDescent="0.35">
      <c r="B4711" s="1" t="s">
        <v>815</v>
      </c>
      <c r="C4711" s="5">
        <v>0</v>
      </c>
      <c r="D4711" s="6">
        <v>0</v>
      </c>
      <c r="E4711" s="5">
        <v>0</v>
      </c>
      <c r="F4711" s="6">
        <v>0</v>
      </c>
      <c r="G4711" s="5">
        <v>0</v>
      </c>
      <c r="H4711" s="6">
        <v>0</v>
      </c>
      <c r="I4711" s="5">
        <v>0</v>
      </c>
      <c r="J4711" s="6">
        <v>0</v>
      </c>
      <c r="K4711" s="5">
        <v>0</v>
      </c>
      <c r="L4711" s="6">
        <v>0</v>
      </c>
      <c r="M4711" s="5">
        <v>0</v>
      </c>
      <c r="N4711" s="6">
        <v>0</v>
      </c>
      <c r="O4711" s="5">
        <v>0</v>
      </c>
      <c r="P4711" s="6">
        <v>0</v>
      </c>
      <c r="Q4711" s="5">
        <v>0</v>
      </c>
      <c r="R4711" s="6">
        <v>0</v>
      </c>
      <c r="S4711" s="5">
        <v>0</v>
      </c>
      <c r="T4711" s="6">
        <v>0</v>
      </c>
      <c r="U4711" s="5">
        <v>0</v>
      </c>
      <c r="V4711" s="6">
        <v>0</v>
      </c>
      <c r="W4711" s="5">
        <v>0</v>
      </c>
      <c r="X4711" s="6">
        <v>0</v>
      </c>
      <c r="Y4711" s="5">
        <v>0</v>
      </c>
      <c r="Z4711" s="6">
        <v>0</v>
      </c>
      <c r="AA4711" s="5">
        <v>0</v>
      </c>
      <c r="AB4711" s="6">
        <v>0</v>
      </c>
      <c r="AC4711" s="5">
        <v>0</v>
      </c>
      <c r="AD4711" s="6">
        <v>0</v>
      </c>
      <c r="AE4711" s="5">
        <v>0</v>
      </c>
      <c r="AF4711" s="6">
        <v>0</v>
      </c>
    </row>
    <row r="4712" spans="2:32" x14ac:dyDescent="0.35">
      <c r="B4712" s="1" t="s">
        <v>816</v>
      </c>
      <c r="C4712" s="5">
        <v>0</v>
      </c>
      <c r="D4712" s="6">
        <v>0</v>
      </c>
      <c r="E4712" s="5">
        <v>0</v>
      </c>
      <c r="F4712" s="6">
        <v>0</v>
      </c>
      <c r="G4712" s="5">
        <v>0</v>
      </c>
      <c r="H4712" s="6">
        <v>0</v>
      </c>
      <c r="I4712" s="5">
        <v>0</v>
      </c>
      <c r="J4712" s="6">
        <v>0</v>
      </c>
      <c r="K4712" s="5">
        <v>0</v>
      </c>
      <c r="L4712" s="6">
        <v>0</v>
      </c>
      <c r="M4712" s="5">
        <v>0</v>
      </c>
      <c r="N4712" s="6">
        <v>0</v>
      </c>
      <c r="O4712" s="5">
        <v>0</v>
      </c>
      <c r="P4712" s="6">
        <v>0</v>
      </c>
      <c r="Q4712" s="5">
        <v>0</v>
      </c>
      <c r="R4712" s="6">
        <v>0</v>
      </c>
      <c r="S4712" s="5">
        <v>0</v>
      </c>
      <c r="T4712" s="6">
        <v>0</v>
      </c>
      <c r="U4712" s="5">
        <v>0</v>
      </c>
      <c r="V4712" s="6">
        <v>0</v>
      </c>
      <c r="W4712" s="5">
        <v>0</v>
      </c>
      <c r="X4712" s="6">
        <v>0</v>
      </c>
      <c r="Y4712" s="5">
        <v>0</v>
      </c>
      <c r="Z4712" s="6">
        <v>0</v>
      </c>
      <c r="AA4712" s="5">
        <v>0</v>
      </c>
      <c r="AB4712" s="6">
        <v>0</v>
      </c>
      <c r="AC4712" s="5">
        <v>0</v>
      </c>
      <c r="AD4712" s="6">
        <v>0</v>
      </c>
      <c r="AE4712" s="5">
        <v>0</v>
      </c>
      <c r="AF4712" s="6">
        <v>0</v>
      </c>
    </row>
    <row r="4713" spans="2:32" x14ac:dyDescent="0.35">
      <c r="B4713" s="1" t="s">
        <v>817</v>
      </c>
      <c r="C4713" s="5">
        <v>0</v>
      </c>
      <c r="D4713" s="6">
        <v>0</v>
      </c>
      <c r="E4713" s="5">
        <v>0</v>
      </c>
      <c r="F4713" s="6">
        <v>0</v>
      </c>
      <c r="G4713" s="5">
        <v>0</v>
      </c>
      <c r="H4713" s="6">
        <v>0</v>
      </c>
      <c r="I4713" s="5">
        <v>0</v>
      </c>
      <c r="J4713" s="6">
        <v>0</v>
      </c>
      <c r="K4713" s="5">
        <v>0</v>
      </c>
      <c r="L4713" s="6">
        <v>0</v>
      </c>
      <c r="M4713" s="5">
        <v>0</v>
      </c>
      <c r="N4713" s="6">
        <v>0</v>
      </c>
      <c r="O4713" s="5">
        <v>0</v>
      </c>
      <c r="P4713" s="6">
        <v>0</v>
      </c>
      <c r="Q4713" s="5">
        <v>0</v>
      </c>
      <c r="R4713" s="6">
        <v>0</v>
      </c>
      <c r="S4713" s="5">
        <v>0</v>
      </c>
      <c r="T4713" s="6">
        <v>0</v>
      </c>
      <c r="U4713" s="5">
        <v>0</v>
      </c>
      <c r="V4713" s="6">
        <v>0</v>
      </c>
      <c r="W4713" s="5">
        <v>0</v>
      </c>
      <c r="X4713" s="6">
        <v>0</v>
      </c>
      <c r="Y4713" s="5">
        <v>0</v>
      </c>
      <c r="Z4713" s="6">
        <v>0</v>
      </c>
      <c r="AA4713" s="5">
        <v>0</v>
      </c>
      <c r="AB4713" s="6">
        <v>0</v>
      </c>
      <c r="AC4713" s="5">
        <v>0</v>
      </c>
      <c r="AD4713" s="6">
        <v>0</v>
      </c>
      <c r="AE4713" s="5">
        <v>0</v>
      </c>
      <c r="AF4713" s="6">
        <v>0</v>
      </c>
    </row>
    <row r="4714" spans="2:32" x14ac:dyDescent="0.35">
      <c r="B4714" s="1" t="s">
        <v>818</v>
      </c>
      <c r="C4714" s="5">
        <v>0</v>
      </c>
      <c r="D4714" s="6">
        <v>0</v>
      </c>
      <c r="E4714" s="5">
        <v>0</v>
      </c>
      <c r="F4714" s="6">
        <v>0</v>
      </c>
      <c r="G4714" s="5">
        <v>0</v>
      </c>
      <c r="H4714" s="6">
        <v>0</v>
      </c>
      <c r="I4714" s="5">
        <v>0</v>
      </c>
      <c r="J4714" s="6">
        <v>0</v>
      </c>
      <c r="K4714" s="5">
        <v>0</v>
      </c>
      <c r="L4714" s="6">
        <v>0</v>
      </c>
      <c r="M4714" s="5">
        <v>0</v>
      </c>
      <c r="N4714" s="6">
        <v>0</v>
      </c>
      <c r="O4714" s="5">
        <v>0</v>
      </c>
      <c r="P4714" s="6">
        <v>0</v>
      </c>
      <c r="Q4714" s="5">
        <v>0</v>
      </c>
      <c r="R4714" s="6">
        <v>0</v>
      </c>
      <c r="S4714" s="5">
        <v>0</v>
      </c>
      <c r="T4714" s="6">
        <v>0</v>
      </c>
      <c r="U4714" s="5">
        <v>0</v>
      </c>
      <c r="V4714" s="6">
        <v>0</v>
      </c>
      <c r="W4714" s="5">
        <v>0</v>
      </c>
      <c r="X4714" s="6">
        <v>0</v>
      </c>
      <c r="Y4714" s="5">
        <v>0</v>
      </c>
      <c r="Z4714" s="6">
        <v>0</v>
      </c>
      <c r="AA4714" s="5">
        <v>0</v>
      </c>
      <c r="AB4714" s="6">
        <v>0</v>
      </c>
      <c r="AC4714" s="5">
        <v>0</v>
      </c>
      <c r="AD4714" s="6">
        <v>0</v>
      </c>
      <c r="AE4714" s="5">
        <v>0</v>
      </c>
      <c r="AF4714" s="6">
        <v>0</v>
      </c>
    </row>
    <row r="4715" spans="2:32" x14ac:dyDescent="0.35">
      <c r="B4715" s="1" t="s">
        <v>819</v>
      </c>
      <c r="C4715" s="5">
        <v>0</v>
      </c>
      <c r="D4715" s="6">
        <v>0</v>
      </c>
      <c r="E4715" s="5">
        <v>0</v>
      </c>
      <c r="F4715" s="6">
        <v>0</v>
      </c>
      <c r="G4715" s="5">
        <v>0</v>
      </c>
      <c r="H4715" s="6">
        <v>0</v>
      </c>
      <c r="I4715" s="5">
        <v>0</v>
      </c>
      <c r="J4715" s="6">
        <v>0</v>
      </c>
      <c r="K4715" s="5">
        <v>0</v>
      </c>
      <c r="L4715" s="6">
        <v>0</v>
      </c>
      <c r="M4715" s="5">
        <v>0</v>
      </c>
      <c r="N4715" s="6">
        <v>0</v>
      </c>
      <c r="O4715" s="5">
        <v>0</v>
      </c>
      <c r="P4715" s="6">
        <v>0</v>
      </c>
      <c r="Q4715" s="5">
        <v>0</v>
      </c>
      <c r="R4715" s="6">
        <v>0</v>
      </c>
      <c r="S4715" s="5">
        <v>0</v>
      </c>
      <c r="T4715" s="6">
        <v>0</v>
      </c>
      <c r="U4715" s="5">
        <v>0</v>
      </c>
      <c r="V4715" s="6">
        <v>0</v>
      </c>
      <c r="W4715" s="5">
        <v>0</v>
      </c>
      <c r="X4715" s="6">
        <v>0</v>
      </c>
      <c r="Y4715" s="5">
        <v>0</v>
      </c>
      <c r="Z4715" s="6">
        <v>0</v>
      </c>
      <c r="AA4715" s="5">
        <v>0</v>
      </c>
      <c r="AB4715" s="6">
        <v>0</v>
      </c>
      <c r="AC4715" s="5">
        <v>0</v>
      </c>
      <c r="AD4715" s="6">
        <v>0</v>
      </c>
      <c r="AE4715" s="5">
        <v>0</v>
      </c>
      <c r="AF4715" s="6">
        <v>0</v>
      </c>
    </row>
    <row r="4716" spans="2:32" x14ac:dyDescent="0.35">
      <c r="B4716" s="1" t="s">
        <v>820</v>
      </c>
      <c r="C4716" s="5">
        <v>0</v>
      </c>
      <c r="D4716" s="6">
        <v>0</v>
      </c>
      <c r="E4716" s="5">
        <v>0</v>
      </c>
      <c r="F4716" s="6">
        <v>0</v>
      </c>
      <c r="G4716" s="5">
        <v>0</v>
      </c>
      <c r="H4716" s="6">
        <v>0</v>
      </c>
      <c r="I4716" s="5">
        <v>0</v>
      </c>
      <c r="J4716" s="6">
        <v>0</v>
      </c>
      <c r="K4716" s="5">
        <v>0</v>
      </c>
      <c r="L4716" s="6">
        <v>0</v>
      </c>
      <c r="M4716" s="5">
        <v>0</v>
      </c>
      <c r="N4716" s="6">
        <v>0</v>
      </c>
      <c r="O4716" s="5">
        <v>0</v>
      </c>
      <c r="P4716" s="6">
        <v>0</v>
      </c>
      <c r="Q4716" s="5">
        <v>0</v>
      </c>
      <c r="R4716" s="6">
        <v>0</v>
      </c>
      <c r="S4716" s="5">
        <v>0</v>
      </c>
      <c r="T4716" s="6">
        <v>0</v>
      </c>
      <c r="U4716" s="5">
        <v>0</v>
      </c>
      <c r="V4716" s="6">
        <v>0</v>
      </c>
      <c r="W4716" s="5">
        <v>0</v>
      </c>
      <c r="X4716" s="6">
        <v>0</v>
      </c>
      <c r="Y4716" s="5">
        <v>0</v>
      </c>
      <c r="Z4716" s="6">
        <v>0</v>
      </c>
      <c r="AA4716" s="5">
        <v>0</v>
      </c>
      <c r="AB4716" s="6">
        <v>0</v>
      </c>
      <c r="AC4716" s="5">
        <v>0</v>
      </c>
      <c r="AD4716" s="6">
        <v>0</v>
      </c>
      <c r="AE4716" s="5">
        <v>0</v>
      </c>
      <c r="AF4716" s="6">
        <v>0</v>
      </c>
    </row>
    <row r="4717" spans="2:32" x14ac:dyDescent="0.35">
      <c r="B4717" s="1" t="s">
        <v>821</v>
      </c>
      <c r="C4717" s="5">
        <v>5.1200000000000004E-3</v>
      </c>
      <c r="D4717" s="6">
        <v>2.8660000000000001</v>
      </c>
      <c r="E4717" s="5">
        <v>0</v>
      </c>
      <c r="F4717" s="6">
        <v>0</v>
      </c>
      <c r="G4717" s="5">
        <v>0</v>
      </c>
      <c r="H4717" s="6">
        <v>0</v>
      </c>
      <c r="I4717" s="5">
        <v>0</v>
      </c>
      <c r="J4717" s="6">
        <v>0</v>
      </c>
      <c r="K4717" s="5">
        <v>0</v>
      </c>
      <c r="L4717" s="6">
        <v>0</v>
      </c>
      <c r="M4717" s="5">
        <v>0</v>
      </c>
      <c r="N4717" s="6">
        <v>0</v>
      </c>
      <c r="O4717" s="5">
        <v>0</v>
      </c>
      <c r="P4717" s="6">
        <v>0</v>
      </c>
      <c r="Q4717" s="5">
        <v>0</v>
      </c>
      <c r="R4717" s="6">
        <v>0</v>
      </c>
      <c r="S4717" s="5">
        <v>3.8859999999999999E-2</v>
      </c>
      <c r="T4717" s="6">
        <v>2.8660000000000001</v>
      </c>
      <c r="U4717" s="5">
        <v>0</v>
      </c>
      <c r="V4717" s="6">
        <v>0</v>
      </c>
      <c r="W4717" s="5">
        <v>0</v>
      </c>
      <c r="X4717" s="6">
        <v>0</v>
      </c>
      <c r="Y4717" s="5">
        <v>0</v>
      </c>
      <c r="Z4717" s="6">
        <v>0</v>
      </c>
      <c r="AA4717" s="5">
        <v>0</v>
      </c>
      <c r="AB4717" s="6">
        <v>0</v>
      </c>
      <c r="AC4717" s="5">
        <v>0</v>
      </c>
      <c r="AD4717" s="6">
        <v>0</v>
      </c>
      <c r="AE4717" s="5">
        <v>0</v>
      </c>
      <c r="AF4717" s="6">
        <v>0</v>
      </c>
    </row>
    <row r="4718" spans="2:32" x14ac:dyDescent="0.35">
      <c r="B4718" s="1" t="s">
        <v>822</v>
      </c>
      <c r="C4718" s="5">
        <v>2.0300000000000001E-3</v>
      </c>
      <c r="D4718" s="6">
        <v>1.135</v>
      </c>
      <c r="E4718" s="5">
        <v>0</v>
      </c>
      <c r="F4718" s="6">
        <v>0</v>
      </c>
      <c r="G4718" s="5">
        <v>0</v>
      </c>
      <c r="H4718" s="6">
        <v>0</v>
      </c>
      <c r="I4718" s="5">
        <v>0</v>
      </c>
      <c r="J4718" s="6">
        <v>0</v>
      </c>
      <c r="K4718" s="5">
        <v>0</v>
      </c>
      <c r="L4718" s="6">
        <v>0</v>
      </c>
      <c r="M4718" s="5">
        <v>0</v>
      </c>
      <c r="N4718" s="6">
        <v>0</v>
      </c>
      <c r="O4718" s="5">
        <v>0</v>
      </c>
      <c r="P4718" s="6">
        <v>0</v>
      </c>
      <c r="Q4718" s="5">
        <v>0</v>
      </c>
      <c r="R4718" s="6">
        <v>0</v>
      </c>
      <c r="S4718" s="5">
        <v>0</v>
      </c>
      <c r="T4718" s="6">
        <v>0</v>
      </c>
      <c r="U4718" s="5">
        <v>0</v>
      </c>
      <c r="V4718" s="6">
        <v>0</v>
      </c>
      <c r="W4718" s="5">
        <v>0</v>
      </c>
      <c r="X4718" s="6">
        <v>0</v>
      </c>
      <c r="Y4718" s="5">
        <v>1.9619999999999999E-2</v>
      </c>
      <c r="Z4718" s="6">
        <v>1.135</v>
      </c>
      <c r="AA4718" s="5">
        <v>0</v>
      </c>
      <c r="AB4718" s="6">
        <v>0</v>
      </c>
      <c r="AC4718" s="5">
        <v>0</v>
      </c>
      <c r="AD4718" s="6">
        <v>0</v>
      </c>
      <c r="AE4718" s="5">
        <v>0</v>
      </c>
      <c r="AF4718" s="6">
        <v>0</v>
      </c>
    </row>
    <row r="4719" spans="2:32" x14ac:dyDescent="0.35">
      <c r="B4719" s="1" t="s">
        <v>823</v>
      </c>
      <c r="C4719" s="5">
        <v>0</v>
      </c>
      <c r="D4719" s="6">
        <v>0</v>
      </c>
      <c r="E4719" s="5">
        <v>0</v>
      </c>
      <c r="F4719" s="6">
        <v>0</v>
      </c>
      <c r="G4719" s="5">
        <v>0</v>
      </c>
      <c r="H4719" s="6">
        <v>0</v>
      </c>
      <c r="I4719" s="5">
        <v>0</v>
      </c>
      <c r="J4719" s="6">
        <v>0</v>
      </c>
      <c r="K4719" s="5">
        <v>0</v>
      </c>
      <c r="L4719" s="6">
        <v>0</v>
      </c>
      <c r="M4719" s="5">
        <v>0</v>
      </c>
      <c r="N4719" s="6">
        <v>0</v>
      </c>
      <c r="O4719" s="5">
        <v>0</v>
      </c>
      <c r="P4719" s="6">
        <v>0</v>
      </c>
      <c r="Q4719" s="5">
        <v>0</v>
      </c>
      <c r="R4719" s="6">
        <v>0</v>
      </c>
      <c r="S4719" s="5">
        <v>0</v>
      </c>
      <c r="T4719" s="6">
        <v>0</v>
      </c>
      <c r="U4719" s="5">
        <v>0</v>
      </c>
      <c r="V4719" s="6">
        <v>0</v>
      </c>
      <c r="W4719" s="5">
        <v>0</v>
      </c>
      <c r="X4719" s="6">
        <v>0</v>
      </c>
      <c r="Y4719" s="5">
        <v>0</v>
      </c>
      <c r="Z4719" s="6">
        <v>0</v>
      </c>
      <c r="AA4719" s="5">
        <v>0</v>
      </c>
      <c r="AB4719" s="6">
        <v>0</v>
      </c>
      <c r="AC4719" s="5">
        <v>0</v>
      </c>
      <c r="AD4719" s="6">
        <v>0</v>
      </c>
      <c r="AE4719" s="5">
        <v>0</v>
      </c>
      <c r="AF4719" s="6">
        <v>0</v>
      </c>
    </row>
    <row r="4720" spans="2:32" x14ac:dyDescent="0.35">
      <c r="B4720" s="1" t="s">
        <v>824</v>
      </c>
      <c r="C4720" s="5">
        <v>0</v>
      </c>
      <c r="D4720" s="6">
        <v>0</v>
      </c>
      <c r="E4720" s="5">
        <v>0</v>
      </c>
      <c r="F4720" s="6">
        <v>0</v>
      </c>
      <c r="G4720" s="5">
        <v>0</v>
      </c>
      <c r="H4720" s="6">
        <v>0</v>
      </c>
      <c r="I4720" s="5">
        <v>0</v>
      </c>
      <c r="J4720" s="6">
        <v>0</v>
      </c>
      <c r="K4720" s="5">
        <v>0</v>
      </c>
      <c r="L4720" s="6">
        <v>0</v>
      </c>
      <c r="M4720" s="5">
        <v>0</v>
      </c>
      <c r="N4720" s="6">
        <v>0</v>
      </c>
      <c r="O4720" s="5">
        <v>0</v>
      </c>
      <c r="P4720" s="6">
        <v>0</v>
      </c>
      <c r="Q4720" s="5">
        <v>0</v>
      </c>
      <c r="R4720" s="6">
        <v>0</v>
      </c>
      <c r="S4720" s="5">
        <v>0</v>
      </c>
      <c r="T4720" s="6">
        <v>0</v>
      </c>
      <c r="U4720" s="5">
        <v>0</v>
      </c>
      <c r="V4720" s="6">
        <v>0</v>
      </c>
      <c r="W4720" s="5">
        <v>0</v>
      </c>
      <c r="X4720" s="6">
        <v>0</v>
      </c>
      <c r="Y4720" s="5">
        <v>0</v>
      </c>
      <c r="Z4720" s="6">
        <v>0</v>
      </c>
      <c r="AA4720" s="5">
        <v>0</v>
      </c>
      <c r="AB4720" s="6">
        <v>0</v>
      </c>
      <c r="AC4720" s="5">
        <v>0</v>
      </c>
      <c r="AD4720" s="6">
        <v>0</v>
      </c>
      <c r="AE4720" s="5">
        <v>0</v>
      </c>
      <c r="AF4720" s="6">
        <v>0</v>
      </c>
    </row>
    <row r="4721" spans="2:32" x14ac:dyDescent="0.35">
      <c r="B4721" s="1" t="s">
        <v>825</v>
      </c>
      <c r="C4721" s="5">
        <v>0</v>
      </c>
      <c r="D4721" s="6">
        <v>0</v>
      </c>
      <c r="E4721" s="5">
        <v>0</v>
      </c>
      <c r="F4721" s="6">
        <v>0</v>
      </c>
      <c r="G4721" s="5">
        <v>0</v>
      </c>
      <c r="H4721" s="6">
        <v>0</v>
      </c>
      <c r="I4721" s="5">
        <v>0</v>
      </c>
      <c r="J4721" s="6">
        <v>0</v>
      </c>
      <c r="K4721" s="5">
        <v>0</v>
      </c>
      <c r="L4721" s="6">
        <v>0</v>
      </c>
      <c r="M4721" s="5">
        <v>0</v>
      </c>
      <c r="N4721" s="6">
        <v>0</v>
      </c>
      <c r="O4721" s="5">
        <v>0</v>
      </c>
      <c r="P4721" s="6">
        <v>0</v>
      </c>
      <c r="Q4721" s="5">
        <v>0</v>
      </c>
      <c r="R4721" s="6">
        <v>0</v>
      </c>
      <c r="S4721" s="5">
        <v>0</v>
      </c>
      <c r="T4721" s="6">
        <v>0</v>
      </c>
      <c r="U4721" s="5">
        <v>0</v>
      </c>
      <c r="V4721" s="6">
        <v>0</v>
      </c>
      <c r="W4721" s="5">
        <v>0</v>
      </c>
      <c r="X4721" s="6">
        <v>0</v>
      </c>
      <c r="Y4721" s="5">
        <v>0</v>
      </c>
      <c r="Z4721" s="6">
        <v>0</v>
      </c>
      <c r="AA4721" s="5">
        <v>0</v>
      </c>
      <c r="AB4721" s="6">
        <v>0</v>
      </c>
      <c r="AC4721" s="5">
        <v>0</v>
      </c>
      <c r="AD4721" s="6">
        <v>0</v>
      </c>
      <c r="AE4721" s="5">
        <v>0</v>
      </c>
      <c r="AF4721" s="6">
        <v>0</v>
      </c>
    </row>
    <row r="4722" spans="2:32" x14ac:dyDescent="0.35">
      <c r="B4722" s="1" t="s">
        <v>826</v>
      </c>
      <c r="C4722" s="5">
        <v>0</v>
      </c>
      <c r="D4722" s="6">
        <v>0</v>
      </c>
      <c r="E4722" s="5">
        <v>0</v>
      </c>
      <c r="F4722" s="6">
        <v>0</v>
      </c>
      <c r="G4722" s="5">
        <v>0</v>
      </c>
      <c r="H4722" s="6">
        <v>0</v>
      </c>
      <c r="I4722" s="5">
        <v>0</v>
      </c>
      <c r="J4722" s="6">
        <v>0</v>
      </c>
      <c r="K4722" s="5">
        <v>0</v>
      </c>
      <c r="L4722" s="6">
        <v>0</v>
      </c>
      <c r="M4722" s="5">
        <v>0</v>
      </c>
      <c r="N4722" s="6">
        <v>0</v>
      </c>
      <c r="O4722" s="5">
        <v>0</v>
      </c>
      <c r="P4722" s="6">
        <v>0</v>
      </c>
      <c r="Q4722" s="5">
        <v>0</v>
      </c>
      <c r="R4722" s="6">
        <v>0</v>
      </c>
      <c r="S4722" s="5">
        <v>0</v>
      </c>
      <c r="T4722" s="6">
        <v>0</v>
      </c>
      <c r="U4722" s="5">
        <v>0</v>
      </c>
      <c r="V4722" s="6">
        <v>0</v>
      </c>
      <c r="W4722" s="5">
        <v>0</v>
      </c>
      <c r="X4722" s="6">
        <v>0</v>
      </c>
      <c r="Y4722" s="5">
        <v>0</v>
      </c>
      <c r="Z4722" s="6">
        <v>0</v>
      </c>
      <c r="AA4722" s="5">
        <v>0</v>
      </c>
      <c r="AB4722" s="6">
        <v>0</v>
      </c>
      <c r="AC4722" s="5">
        <v>0</v>
      </c>
      <c r="AD4722" s="6">
        <v>0</v>
      </c>
      <c r="AE4722" s="5">
        <v>0</v>
      </c>
      <c r="AF4722" s="6">
        <v>0</v>
      </c>
    </row>
    <row r="4723" spans="2:32" x14ac:dyDescent="0.35">
      <c r="B4723" s="1" t="s">
        <v>373</v>
      </c>
      <c r="C4723" s="5">
        <v>1.01E-3</v>
      </c>
      <c r="D4723" s="6">
        <v>0.56799999999999995</v>
      </c>
      <c r="E4723" s="5">
        <v>0</v>
      </c>
      <c r="F4723" s="6">
        <v>0</v>
      </c>
      <c r="G4723" s="5">
        <v>0</v>
      </c>
      <c r="H4723" s="6">
        <v>0</v>
      </c>
      <c r="I4723" s="5">
        <v>0</v>
      </c>
      <c r="J4723" s="6">
        <v>0</v>
      </c>
      <c r="K4723" s="5">
        <v>0</v>
      </c>
      <c r="L4723" s="6">
        <v>0</v>
      </c>
      <c r="M4723" s="5">
        <v>0</v>
      </c>
      <c r="N4723" s="6">
        <v>0</v>
      </c>
      <c r="O4723" s="5">
        <v>0</v>
      </c>
      <c r="P4723" s="6">
        <v>0</v>
      </c>
      <c r="Q4723" s="5">
        <v>0</v>
      </c>
      <c r="R4723" s="6">
        <v>0</v>
      </c>
      <c r="S4723" s="5">
        <v>0</v>
      </c>
      <c r="T4723" s="6">
        <v>0</v>
      </c>
      <c r="U4723" s="5">
        <v>0</v>
      </c>
      <c r="V4723" s="6">
        <v>0</v>
      </c>
      <c r="W4723" s="5">
        <v>0</v>
      </c>
      <c r="X4723" s="6">
        <v>0</v>
      </c>
      <c r="Y4723" s="5">
        <v>9.8200000000000006E-3</v>
      </c>
      <c r="Z4723" s="6">
        <v>0.56799999999999995</v>
      </c>
      <c r="AA4723" s="5">
        <v>0</v>
      </c>
      <c r="AB4723" s="6">
        <v>0</v>
      </c>
      <c r="AC4723" s="5">
        <v>0</v>
      </c>
      <c r="AD4723" s="6">
        <v>0</v>
      </c>
      <c r="AE4723" s="5">
        <v>0</v>
      </c>
      <c r="AF4723" s="6">
        <v>0</v>
      </c>
    </row>
    <row r="4724" spans="2:32" x14ac:dyDescent="0.35">
      <c r="B4724" s="1" t="s">
        <v>374</v>
      </c>
      <c r="C4724" s="5">
        <v>1.5E-3</v>
      </c>
      <c r="D4724" s="6">
        <v>0.84099999999999997</v>
      </c>
      <c r="E4724" s="5">
        <v>0</v>
      </c>
      <c r="F4724" s="6">
        <v>0</v>
      </c>
      <c r="G4724" s="5">
        <v>0</v>
      </c>
      <c r="H4724" s="6">
        <v>0</v>
      </c>
      <c r="I4724" s="5">
        <v>0</v>
      </c>
      <c r="J4724" s="6">
        <v>0</v>
      </c>
      <c r="K4724" s="5">
        <v>0</v>
      </c>
      <c r="L4724" s="6">
        <v>0</v>
      </c>
      <c r="M4724" s="5">
        <v>0</v>
      </c>
      <c r="N4724" s="6">
        <v>0</v>
      </c>
      <c r="O4724" s="5">
        <v>0</v>
      </c>
      <c r="P4724" s="6">
        <v>0</v>
      </c>
      <c r="Q4724" s="5">
        <v>4.8379999999999999E-2</v>
      </c>
      <c r="R4724" s="6">
        <v>0.84099999999999997</v>
      </c>
      <c r="S4724" s="5">
        <v>0</v>
      </c>
      <c r="T4724" s="6">
        <v>0</v>
      </c>
      <c r="U4724" s="5">
        <v>0</v>
      </c>
      <c r="V4724" s="6">
        <v>0</v>
      </c>
      <c r="W4724" s="5">
        <v>0</v>
      </c>
      <c r="X4724" s="6">
        <v>0</v>
      </c>
      <c r="Y4724" s="5">
        <v>0</v>
      </c>
      <c r="Z4724" s="6">
        <v>0</v>
      </c>
      <c r="AA4724" s="5">
        <v>0</v>
      </c>
      <c r="AB4724" s="6">
        <v>0</v>
      </c>
      <c r="AC4724" s="5">
        <v>0</v>
      </c>
      <c r="AD4724" s="6">
        <v>0</v>
      </c>
      <c r="AE4724" s="5">
        <v>0</v>
      </c>
      <c r="AF4724" s="6">
        <v>0</v>
      </c>
    </row>
    <row r="4725" spans="2:32" x14ac:dyDescent="0.35">
      <c r="B4725" s="1" t="s">
        <v>375</v>
      </c>
      <c r="C4725" s="5">
        <v>3.81E-3</v>
      </c>
      <c r="D4725" s="6">
        <v>2.1309999999999998</v>
      </c>
      <c r="E4725" s="5">
        <v>0</v>
      </c>
      <c r="F4725" s="6">
        <v>0</v>
      </c>
      <c r="G4725" s="5">
        <v>0</v>
      </c>
      <c r="H4725" s="6">
        <v>0</v>
      </c>
      <c r="I4725" s="5">
        <v>0</v>
      </c>
      <c r="J4725" s="6">
        <v>0</v>
      </c>
      <c r="K4725" s="5">
        <v>0</v>
      </c>
      <c r="L4725" s="6">
        <v>0</v>
      </c>
      <c r="M4725" s="5">
        <v>0</v>
      </c>
      <c r="N4725" s="6">
        <v>0</v>
      </c>
      <c r="O4725" s="5">
        <v>0</v>
      </c>
      <c r="P4725" s="6">
        <v>0</v>
      </c>
      <c r="Q4725" s="5">
        <v>0</v>
      </c>
      <c r="R4725" s="6">
        <v>0</v>
      </c>
      <c r="S4725" s="5">
        <v>2.8889999999999999E-2</v>
      </c>
      <c r="T4725" s="6">
        <v>2.1309999999999998</v>
      </c>
      <c r="U4725" s="5">
        <v>0</v>
      </c>
      <c r="V4725" s="6">
        <v>0</v>
      </c>
      <c r="W4725" s="5">
        <v>0</v>
      </c>
      <c r="X4725" s="6">
        <v>0</v>
      </c>
      <c r="Y4725" s="5">
        <v>0</v>
      </c>
      <c r="Z4725" s="6">
        <v>0</v>
      </c>
      <c r="AA4725" s="5">
        <v>0</v>
      </c>
      <c r="AB4725" s="6">
        <v>0</v>
      </c>
      <c r="AC4725" s="5">
        <v>0</v>
      </c>
      <c r="AD4725" s="6">
        <v>0</v>
      </c>
      <c r="AE4725" s="5">
        <v>0</v>
      </c>
      <c r="AF4725" s="6">
        <v>0</v>
      </c>
    </row>
    <row r="4726" spans="2:32" x14ac:dyDescent="0.35">
      <c r="B4726" s="1" t="s">
        <v>377</v>
      </c>
      <c r="C4726" s="5">
        <v>0</v>
      </c>
      <c r="D4726" s="6">
        <v>0</v>
      </c>
      <c r="E4726" s="5">
        <v>0</v>
      </c>
      <c r="F4726" s="6">
        <v>0</v>
      </c>
      <c r="G4726" s="5">
        <v>0</v>
      </c>
      <c r="H4726" s="6">
        <v>0</v>
      </c>
      <c r="I4726" s="5">
        <v>0</v>
      </c>
      <c r="J4726" s="6">
        <v>0</v>
      </c>
      <c r="K4726" s="5">
        <v>0</v>
      </c>
      <c r="L4726" s="6">
        <v>0</v>
      </c>
      <c r="M4726" s="5">
        <v>0</v>
      </c>
      <c r="N4726" s="6">
        <v>0</v>
      </c>
      <c r="O4726" s="5">
        <v>0</v>
      </c>
      <c r="P4726" s="6">
        <v>0</v>
      </c>
      <c r="Q4726" s="5">
        <v>0</v>
      </c>
      <c r="R4726" s="6">
        <v>0</v>
      </c>
      <c r="S4726" s="5">
        <v>0</v>
      </c>
      <c r="T4726" s="6">
        <v>0</v>
      </c>
      <c r="U4726" s="5">
        <v>0</v>
      </c>
      <c r="V4726" s="6">
        <v>0</v>
      </c>
      <c r="W4726" s="5">
        <v>0</v>
      </c>
      <c r="X4726" s="6">
        <v>0</v>
      </c>
      <c r="Y4726" s="5">
        <v>0</v>
      </c>
      <c r="Z4726" s="6">
        <v>0</v>
      </c>
      <c r="AA4726" s="5">
        <v>0</v>
      </c>
      <c r="AB4726" s="6">
        <v>0</v>
      </c>
      <c r="AC4726" s="5">
        <v>0</v>
      </c>
      <c r="AD4726" s="6">
        <v>0</v>
      </c>
      <c r="AE4726" s="5">
        <v>0</v>
      </c>
      <c r="AF4726" s="6">
        <v>0</v>
      </c>
    </row>
    <row r="4727" spans="2:32" x14ac:dyDescent="0.35">
      <c r="B4727" s="1" t="s">
        <v>378</v>
      </c>
      <c r="C4727" s="5">
        <v>0</v>
      </c>
      <c r="D4727" s="6">
        <v>0</v>
      </c>
      <c r="E4727" s="5">
        <v>0</v>
      </c>
      <c r="F4727" s="6">
        <v>0</v>
      </c>
      <c r="G4727" s="5">
        <v>0</v>
      </c>
      <c r="H4727" s="6">
        <v>0</v>
      </c>
      <c r="I4727" s="5">
        <v>0</v>
      </c>
      <c r="J4727" s="6">
        <v>0</v>
      </c>
      <c r="K4727" s="5">
        <v>0</v>
      </c>
      <c r="L4727" s="6">
        <v>0</v>
      </c>
      <c r="M4727" s="5">
        <v>0</v>
      </c>
      <c r="N4727" s="6">
        <v>0</v>
      </c>
      <c r="O4727" s="5">
        <v>0</v>
      </c>
      <c r="P4727" s="6">
        <v>0</v>
      </c>
      <c r="Q4727" s="5">
        <v>0</v>
      </c>
      <c r="R4727" s="6">
        <v>0</v>
      </c>
      <c r="S4727" s="5">
        <v>0</v>
      </c>
      <c r="T4727" s="6">
        <v>0</v>
      </c>
      <c r="U4727" s="5">
        <v>0</v>
      </c>
      <c r="V4727" s="6">
        <v>0</v>
      </c>
      <c r="W4727" s="5">
        <v>0</v>
      </c>
      <c r="X4727" s="6">
        <v>0</v>
      </c>
      <c r="Y4727" s="5">
        <v>0</v>
      </c>
      <c r="Z4727" s="6">
        <v>0</v>
      </c>
      <c r="AA4727" s="5">
        <v>0</v>
      </c>
      <c r="AB4727" s="6">
        <v>0</v>
      </c>
      <c r="AC4727" s="5">
        <v>0</v>
      </c>
      <c r="AD4727" s="6">
        <v>0</v>
      </c>
      <c r="AE4727" s="5">
        <v>0</v>
      </c>
      <c r="AF4727" s="6">
        <v>0</v>
      </c>
    </row>
    <row r="4728" spans="2:32" x14ac:dyDescent="0.35">
      <c r="B4728" s="1" t="s">
        <v>380</v>
      </c>
      <c r="C4728" s="5">
        <v>0</v>
      </c>
      <c r="D4728" s="6">
        <v>0</v>
      </c>
      <c r="E4728" s="5">
        <v>0</v>
      </c>
      <c r="F4728" s="6">
        <v>0</v>
      </c>
      <c r="G4728" s="5">
        <v>0</v>
      </c>
      <c r="H4728" s="6">
        <v>0</v>
      </c>
      <c r="I4728" s="5">
        <v>0</v>
      </c>
      <c r="J4728" s="6">
        <v>0</v>
      </c>
      <c r="K4728" s="5">
        <v>0</v>
      </c>
      <c r="L4728" s="6">
        <v>0</v>
      </c>
      <c r="M4728" s="5">
        <v>0</v>
      </c>
      <c r="N4728" s="6">
        <v>0</v>
      </c>
      <c r="O4728" s="5">
        <v>0</v>
      </c>
      <c r="P4728" s="6">
        <v>0</v>
      </c>
      <c r="Q4728" s="5">
        <v>0</v>
      </c>
      <c r="R4728" s="6">
        <v>0</v>
      </c>
      <c r="S4728" s="5">
        <v>0</v>
      </c>
      <c r="T4728" s="6">
        <v>0</v>
      </c>
      <c r="U4728" s="5">
        <v>0</v>
      </c>
      <c r="V4728" s="6">
        <v>0</v>
      </c>
      <c r="W4728" s="5">
        <v>0</v>
      </c>
      <c r="X4728" s="6">
        <v>0</v>
      </c>
      <c r="Y4728" s="5">
        <v>0</v>
      </c>
      <c r="Z4728" s="6">
        <v>0</v>
      </c>
      <c r="AA4728" s="5">
        <v>0</v>
      </c>
      <c r="AB4728" s="6">
        <v>0</v>
      </c>
      <c r="AC4728" s="5">
        <v>0</v>
      </c>
      <c r="AD4728" s="6">
        <v>0</v>
      </c>
      <c r="AE4728" s="5">
        <v>0</v>
      </c>
      <c r="AF4728" s="6">
        <v>0</v>
      </c>
    </row>
    <row r="4729" spans="2:32" x14ac:dyDescent="0.35">
      <c r="B4729" s="1" t="s">
        <v>381</v>
      </c>
      <c r="C4729" s="5">
        <v>0</v>
      </c>
      <c r="D4729" s="6">
        <v>0</v>
      </c>
      <c r="E4729" s="5">
        <v>0</v>
      </c>
      <c r="F4729" s="6">
        <v>0</v>
      </c>
      <c r="G4729" s="5">
        <v>0</v>
      </c>
      <c r="H4729" s="6">
        <v>0</v>
      </c>
      <c r="I4729" s="5">
        <v>0</v>
      </c>
      <c r="J4729" s="6">
        <v>0</v>
      </c>
      <c r="K4729" s="5">
        <v>0</v>
      </c>
      <c r="L4729" s="6">
        <v>0</v>
      </c>
      <c r="M4729" s="5">
        <v>0</v>
      </c>
      <c r="N4729" s="6">
        <v>0</v>
      </c>
      <c r="O4729" s="5">
        <v>0</v>
      </c>
      <c r="P4729" s="6">
        <v>0</v>
      </c>
      <c r="Q4729" s="5">
        <v>0</v>
      </c>
      <c r="R4729" s="6">
        <v>0</v>
      </c>
      <c r="S4729" s="5">
        <v>0</v>
      </c>
      <c r="T4729" s="6">
        <v>0</v>
      </c>
      <c r="U4729" s="5">
        <v>0</v>
      </c>
      <c r="V4729" s="6">
        <v>0</v>
      </c>
      <c r="W4729" s="5">
        <v>0</v>
      </c>
      <c r="X4729" s="6">
        <v>0</v>
      </c>
      <c r="Y4729" s="5">
        <v>0</v>
      </c>
      <c r="Z4729" s="6">
        <v>0</v>
      </c>
      <c r="AA4729" s="5">
        <v>0</v>
      </c>
      <c r="AB4729" s="6">
        <v>0</v>
      </c>
      <c r="AC4729" s="5">
        <v>0</v>
      </c>
      <c r="AD4729" s="6">
        <v>0</v>
      </c>
      <c r="AE4729" s="5">
        <v>0</v>
      </c>
      <c r="AF4729" s="6">
        <v>0</v>
      </c>
    </row>
    <row r="4730" spans="2:32" x14ac:dyDescent="0.35">
      <c r="B4730" s="1" t="s">
        <v>382</v>
      </c>
      <c r="C4730" s="5">
        <v>0</v>
      </c>
      <c r="D4730" s="6">
        <v>0</v>
      </c>
      <c r="E4730" s="5">
        <v>0</v>
      </c>
      <c r="F4730" s="6">
        <v>0</v>
      </c>
      <c r="G4730" s="5">
        <v>0</v>
      </c>
      <c r="H4730" s="6">
        <v>0</v>
      </c>
      <c r="I4730" s="5">
        <v>0</v>
      </c>
      <c r="J4730" s="6">
        <v>0</v>
      </c>
      <c r="K4730" s="5">
        <v>0</v>
      </c>
      <c r="L4730" s="6">
        <v>0</v>
      </c>
      <c r="M4730" s="5">
        <v>0</v>
      </c>
      <c r="N4730" s="6">
        <v>0</v>
      </c>
      <c r="O4730" s="5">
        <v>0</v>
      </c>
      <c r="P4730" s="6">
        <v>0</v>
      </c>
      <c r="Q4730" s="5">
        <v>0</v>
      </c>
      <c r="R4730" s="6">
        <v>0</v>
      </c>
      <c r="S4730" s="5">
        <v>0</v>
      </c>
      <c r="T4730" s="6">
        <v>0</v>
      </c>
      <c r="U4730" s="5">
        <v>0</v>
      </c>
      <c r="V4730" s="6">
        <v>0</v>
      </c>
      <c r="W4730" s="5">
        <v>0</v>
      </c>
      <c r="X4730" s="6">
        <v>0</v>
      </c>
      <c r="Y4730" s="5">
        <v>0</v>
      </c>
      <c r="Z4730" s="6">
        <v>0</v>
      </c>
      <c r="AA4730" s="5">
        <v>0</v>
      </c>
      <c r="AB4730" s="6">
        <v>0</v>
      </c>
      <c r="AC4730" s="5">
        <v>0</v>
      </c>
      <c r="AD4730" s="6">
        <v>0</v>
      </c>
      <c r="AE4730" s="5">
        <v>0</v>
      </c>
      <c r="AF4730" s="6">
        <v>0</v>
      </c>
    </row>
    <row r="4731" spans="2:32" x14ac:dyDescent="0.35">
      <c r="B4731" s="1" t="s">
        <v>383</v>
      </c>
      <c r="C4731" s="5">
        <v>0</v>
      </c>
      <c r="D4731" s="6">
        <v>0</v>
      </c>
      <c r="E4731" s="5">
        <v>0</v>
      </c>
      <c r="F4731" s="6">
        <v>0</v>
      </c>
      <c r="G4731" s="5">
        <v>0</v>
      </c>
      <c r="H4731" s="6">
        <v>0</v>
      </c>
      <c r="I4731" s="5">
        <v>0</v>
      </c>
      <c r="J4731" s="6">
        <v>0</v>
      </c>
      <c r="K4731" s="5">
        <v>0</v>
      </c>
      <c r="L4731" s="6">
        <v>0</v>
      </c>
      <c r="M4731" s="5">
        <v>0</v>
      </c>
      <c r="N4731" s="6">
        <v>0</v>
      </c>
      <c r="O4731" s="5">
        <v>0</v>
      </c>
      <c r="P4731" s="6">
        <v>0</v>
      </c>
      <c r="Q4731" s="5">
        <v>0</v>
      </c>
      <c r="R4731" s="6">
        <v>0</v>
      </c>
      <c r="S4731" s="5">
        <v>0</v>
      </c>
      <c r="T4731" s="6">
        <v>0</v>
      </c>
      <c r="U4731" s="5">
        <v>0</v>
      </c>
      <c r="V4731" s="6">
        <v>0</v>
      </c>
      <c r="W4731" s="5">
        <v>0</v>
      </c>
      <c r="X4731" s="6">
        <v>0</v>
      </c>
      <c r="Y4731" s="5">
        <v>0</v>
      </c>
      <c r="Z4731" s="6">
        <v>0</v>
      </c>
      <c r="AA4731" s="5">
        <v>0</v>
      </c>
      <c r="AB4731" s="6">
        <v>0</v>
      </c>
      <c r="AC4731" s="5">
        <v>0</v>
      </c>
      <c r="AD4731" s="6">
        <v>0</v>
      </c>
      <c r="AE4731" s="5">
        <v>0</v>
      </c>
      <c r="AF4731" s="6">
        <v>0</v>
      </c>
    </row>
    <row r="4732" spans="2:32" x14ac:dyDescent="0.35">
      <c r="B4732" s="1" t="s">
        <v>827</v>
      </c>
      <c r="C4732" s="5">
        <v>1.16E-3</v>
      </c>
      <c r="D4732" s="6">
        <v>0.65100000000000002</v>
      </c>
      <c r="E4732" s="5">
        <v>0</v>
      </c>
      <c r="F4732" s="6">
        <v>0</v>
      </c>
      <c r="G4732" s="5">
        <v>0</v>
      </c>
      <c r="H4732" s="6">
        <v>0</v>
      </c>
      <c r="I4732" s="5">
        <v>0</v>
      </c>
      <c r="J4732" s="6">
        <v>0</v>
      </c>
      <c r="K4732" s="5">
        <v>0</v>
      </c>
      <c r="L4732" s="6">
        <v>0</v>
      </c>
      <c r="M4732" s="5">
        <v>0</v>
      </c>
      <c r="N4732" s="6">
        <v>0</v>
      </c>
      <c r="O4732" s="5">
        <v>0</v>
      </c>
      <c r="P4732" s="6">
        <v>0</v>
      </c>
      <c r="Q4732" s="5">
        <v>0</v>
      </c>
      <c r="R4732" s="6">
        <v>0</v>
      </c>
      <c r="S4732" s="5">
        <v>0</v>
      </c>
      <c r="T4732" s="6">
        <v>0</v>
      </c>
      <c r="U4732" s="5">
        <v>0</v>
      </c>
      <c r="V4732" s="6">
        <v>0</v>
      </c>
      <c r="W4732" s="5">
        <v>5.8279999999999998E-2</v>
      </c>
      <c r="X4732" s="6">
        <v>0.65100000000000002</v>
      </c>
      <c r="Y4732" s="5">
        <v>0</v>
      </c>
      <c r="Z4732" s="6">
        <v>0</v>
      </c>
      <c r="AA4732" s="5">
        <v>0</v>
      </c>
      <c r="AB4732" s="6">
        <v>0</v>
      </c>
      <c r="AC4732" s="5">
        <v>0</v>
      </c>
      <c r="AD4732" s="6">
        <v>0</v>
      </c>
      <c r="AE4732" s="5">
        <v>0</v>
      </c>
      <c r="AF4732" s="6">
        <v>0</v>
      </c>
    </row>
    <row r="4733" spans="2:32" x14ac:dyDescent="0.35">
      <c r="B4733" s="1" t="s">
        <v>828</v>
      </c>
      <c r="C4733" s="5">
        <v>0</v>
      </c>
      <c r="D4733" s="6">
        <v>0</v>
      </c>
      <c r="E4733" s="5">
        <v>0</v>
      </c>
      <c r="F4733" s="6">
        <v>0</v>
      </c>
      <c r="G4733" s="5">
        <v>0</v>
      </c>
      <c r="H4733" s="6">
        <v>0</v>
      </c>
      <c r="I4733" s="5">
        <v>0</v>
      </c>
      <c r="J4733" s="6">
        <v>0</v>
      </c>
      <c r="K4733" s="5">
        <v>0</v>
      </c>
      <c r="L4733" s="6">
        <v>0</v>
      </c>
      <c r="M4733" s="5">
        <v>0</v>
      </c>
      <c r="N4733" s="6">
        <v>0</v>
      </c>
      <c r="O4733" s="5">
        <v>0</v>
      </c>
      <c r="P4733" s="6">
        <v>0</v>
      </c>
      <c r="Q4733" s="5">
        <v>0</v>
      </c>
      <c r="R4733" s="6">
        <v>0</v>
      </c>
      <c r="S4733" s="5">
        <v>0</v>
      </c>
      <c r="T4733" s="6">
        <v>0</v>
      </c>
      <c r="U4733" s="5">
        <v>0</v>
      </c>
      <c r="V4733" s="6">
        <v>0</v>
      </c>
      <c r="W4733" s="5">
        <v>0</v>
      </c>
      <c r="X4733" s="6">
        <v>0</v>
      </c>
      <c r="Y4733" s="5">
        <v>0</v>
      </c>
      <c r="Z4733" s="6">
        <v>0</v>
      </c>
      <c r="AA4733" s="5">
        <v>0</v>
      </c>
      <c r="AB4733" s="6">
        <v>0</v>
      </c>
      <c r="AC4733" s="5">
        <v>0</v>
      </c>
      <c r="AD4733" s="6">
        <v>0</v>
      </c>
      <c r="AE4733" s="5">
        <v>0</v>
      </c>
      <c r="AF4733" s="6">
        <v>0</v>
      </c>
    </row>
    <row r="4734" spans="2:32" x14ac:dyDescent="0.35">
      <c r="B4734" s="1" t="s">
        <v>829</v>
      </c>
      <c r="C4734" s="5">
        <v>0</v>
      </c>
      <c r="D4734" s="6">
        <v>0</v>
      </c>
      <c r="E4734" s="5">
        <v>0</v>
      </c>
      <c r="F4734" s="6">
        <v>0</v>
      </c>
      <c r="G4734" s="5">
        <v>0</v>
      </c>
      <c r="H4734" s="6">
        <v>0</v>
      </c>
      <c r="I4734" s="5">
        <v>0</v>
      </c>
      <c r="J4734" s="6">
        <v>0</v>
      </c>
      <c r="K4734" s="5">
        <v>0</v>
      </c>
      <c r="L4734" s="6">
        <v>0</v>
      </c>
      <c r="M4734" s="5">
        <v>0</v>
      </c>
      <c r="N4734" s="6">
        <v>0</v>
      </c>
      <c r="O4734" s="5">
        <v>0</v>
      </c>
      <c r="P4734" s="6">
        <v>0</v>
      </c>
      <c r="Q4734" s="5">
        <v>0</v>
      </c>
      <c r="R4734" s="6">
        <v>0</v>
      </c>
      <c r="S4734" s="5">
        <v>0</v>
      </c>
      <c r="T4734" s="6">
        <v>0</v>
      </c>
      <c r="U4734" s="5">
        <v>0</v>
      </c>
      <c r="V4734" s="6">
        <v>0</v>
      </c>
      <c r="W4734" s="5">
        <v>0</v>
      </c>
      <c r="X4734" s="6">
        <v>0</v>
      </c>
      <c r="Y4734" s="5">
        <v>0</v>
      </c>
      <c r="Z4734" s="6">
        <v>0</v>
      </c>
      <c r="AA4734" s="5">
        <v>0</v>
      </c>
      <c r="AB4734" s="6">
        <v>0</v>
      </c>
      <c r="AC4734" s="5">
        <v>0</v>
      </c>
      <c r="AD4734" s="6">
        <v>0</v>
      </c>
      <c r="AE4734" s="5">
        <v>0</v>
      </c>
      <c r="AF4734" s="6">
        <v>0</v>
      </c>
    </row>
    <row r="4735" spans="2:32" x14ac:dyDescent="0.35">
      <c r="B4735" s="1" t="s">
        <v>830</v>
      </c>
      <c r="C4735" s="5">
        <v>0</v>
      </c>
      <c r="D4735" s="6">
        <v>0</v>
      </c>
      <c r="E4735" s="5">
        <v>0</v>
      </c>
      <c r="F4735" s="6">
        <v>0</v>
      </c>
      <c r="G4735" s="5">
        <v>0</v>
      </c>
      <c r="H4735" s="6">
        <v>0</v>
      </c>
      <c r="I4735" s="5">
        <v>0</v>
      </c>
      <c r="J4735" s="6">
        <v>0</v>
      </c>
      <c r="K4735" s="5">
        <v>0</v>
      </c>
      <c r="L4735" s="6">
        <v>0</v>
      </c>
      <c r="M4735" s="5">
        <v>0</v>
      </c>
      <c r="N4735" s="6">
        <v>0</v>
      </c>
      <c r="O4735" s="5">
        <v>0</v>
      </c>
      <c r="P4735" s="6">
        <v>0</v>
      </c>
      <c r="Q4735" s="5">
        <v>0</v>
      </c>
      <c r="R4735" s="6">
        <v>0</v>
      </c>
      <c r="S4735" s="5">
        <v>0</v>
      </c>
      <c r="T4735" s="6">
        <v>0</v>
      </c>
      <c r="U4735" s="5">
        <v>0</v>
      </c>
      <c r="V4735" s="6">
        <v>0</v>
      </c>
      <c r="W4735" s="5">
        <v>0</v>
      </c>
      <c r="X4735" s="6">
        <v>0</v>
      </c>
      <c r="Y4735" s="5">
        <v>0</v>
      </c>
      <c r="Z4735" s="6">
        <v>0</v>
      </c>
      <c r="AA4735" s="5">
        <v>0</v>
      </c>
      <c r="AB4735" s="6">
        <v>0</v>
      </c>
      <c r="AC4735" s="5">
        <v>0</v>
      </c>
      <c r="AD4735" s="6">
        <v>0</v>
      </c>
      <c r="AE4735" s="5">
        <v>0</v>
      </c>
      <c r="AF4735" s="6">
        <v>0</v>
      </c>
    </row>
    <row r="4736" spans="2:32" x14ac:dyDescent="0.35">
      <c r="B4736" s="1" t="s">
        <v>831</v>
      </c>
      <c r="C4736" s="5">
        <v>0</v>
      </c>
      <c r="D4736" s="6">
        <v>0</v>
      </c>
      <c r="E4736" s="5">
        <v>0</v>
      </c>
      <c r="F4736" s="6">
        <v>0</v>
      </c>
      <c r="G4736" s="5">
        <v>0</v>
      </c>
      <c r="H4736" s="6">
        <v>0</v>
      </c>
      <c r="I4736" s="5">
        <v>0</v>
      </c>
      <c r="J4736" s="6">
        <v>0</v>
      </c>
      <c r="K4736" s="5">
        <v>0</v>
      </c>
      <c r="L4736" s="6">
        <v>0</v>
      </c>
      <c r="M4736" s="5">
        <v>0</v>
      </c>
      <c r="N4736" s="6">
        <v>0</v>
      </c>
      <c r="O4736" s="5">
        <v>0</v>
      </c>
      <c r="P4736" s="6">
        <v>0</v>
      </c>
      <c r="Q4736" s="5">
        <v>0</v>
      </c>
      <c r="R4736" s="6">
        <v>0</v>
      </c>
      <c r="S4736" s="5">
        <v>0</v>
      </c>
      <c r="T4736" s="6">
        <v>0</v>
      </c>
      <c r="U4736" s="5">
        <v>0</v>
      </c>
      <c r="V4736" s="6">
        <v>0</v>
      </c>
      <c r="W4736" s="5">
        <v>0</v>
      </c>
      <c r="X4736" s="6">
        <v>0</v>
      </c>
      <c r="Y4736" s="5">
        <v>0</v>
      </c>
      <c r="Z4736" s="6">
        <v>0</v>
      </c>
      <c r="AA4736" s="5">
        <v>0</v>
      </c>
      <c r="AB4736" s="6">
        <v>0</v>
      </c>
      <c r="AC4736" s="5">
        <v>0</v>
      </c>
      <c r="AD4736" s="6">
        <v>0</v>
      </c>
      <c r="AE4736" s="5">
        <v>0</v>
      </c>
      <c r="AF4736" s="6">
        <v>0</v>
      </c>
    </row>
    <row r="4737" spans="2:32" x14ac:dyDescent="0.35">
      <c r="B4737" s="1" t="s">
        <v>385</v>
      </c>
      <c r="C4737" s="5">
        <v>0</v>
      </c>
      <c r="D4737" s="6">
        <v>0</v>
      </c>
      <c r="E4737" s="5">
        <v>0</v>
      </c>
      <c r="F4737" s="6">
        <v>0</v>
      </c>
      <c r="G4737" s="5">
        <v>0</v>
      </c>
      <c r="H4737" s="6">
        <v>0</v>
      </c>
      <c r="I4737" s="5">
        <v>0</v>
      </c>
      <c r="J4737" s="6">
        <v>0</v>
      </c>
      <c r="K4737" s="5">
        <v>0</v>
      </c>
      <c r="L4737" s="6">
        <v>0</v>
      </c>
      <c r="M4737" s="5">
        <v>0</v>
      </c>
      <c r="N4737" s="6">
        <v>0</v>
      </c>
      <c r="O4737" s="5">
        <v>0</v>
      </c>
      <c r="P4737" s="6">
        <v>0</v>
      </c>
      <c r="Q4737" s="5">
        <v>0</v>
      </c>
      <c r="R4737" s="6">
        <v>0</v>
      </c>
      <c r="S4737" s="5">
        <v>0</v>
      </c>
      <c r="T4737" s="6">
        <v>0</v>
      </c>
      <c r="U4737" s="5">
        <v>0</v>
      </c>
      <c r="V4737" s="6">
        <v>0</v>
      </c>
      <c r="W4737" s="5">
        <v>0</v>
      </c>
      <c r="X4737" s="6">
        <v>0</v>
      </c>
      <c r="Y4737" s="5">
        <v>0</v>
      </c>
      <c r="Z4737" s="6">
        <v>0</v>
      </c>
      <c r="AA4737" s="5">
        <v>0</v>
      </c>
      <c r="AB4737" s="6">
        <v>0</v>
      </c>
      <c r="AC4737" s="5">
        <v>0</v>
      </c>
      <c r="AD4737" s="6">
        <v>0</v>
      </c>
      <c r="AE4737" s="5">
        <v>0</v>
      </c>
      <c r="AF4737" s="6">
        <v>0</v>
      </c>
    </row>
    <row r="4738" spans="2:32" x14ac:dyDescent="0.35">
      <c r="B4738" s="1" t="s">
        <v>832</v>
      </c>
      <c r="C4738" s="5">
        <v>2.2000000000000001E-4</v>
      </c>
      <c r="D4738" s="6">
        <v>0.121</v>
      </c>
      <c r="E4738" s="5">
        <v>0</v>
      </c>
      <c r="F4738" s="6">
        <v>0</v>
      </c>
      <c r="G4738" s="5">
        <v>0</v>
      </c>
      <c r="H4738" s="6">
        <v>0</v>
      </c>
      <c r="I4738" s="5">
        <v>0</v>
      </c>
      <c r="J4738" s="6">
        <v>0</v>
      </c>
      <c r="K4738" s="5">
        <v>0</v>
      </c>
      <c r="L4738" s="6">
        <v>0</v>
      </c>
      <c r="M4738" s="5">
        <v>0</v>
      </c>
      <c r="N4738" s="6">
        <v>0</v>
      </c>
      <c r="O4738" s="5">
        <v>0</v>
      </c>
      <c r="P4738" s="6">
        <v>0</v>
      </c>
      <c r="Q4738" s="5">
        <v>0</v>
      </c>
      <c r="R4738" s="6">
        <v>0</v>
      </c>
      <c r="S4738" s="5">
        <v>0</v>
      </c>
      <c r="T4738" s="6">
        <v>0</v>
      </c>
      <c r="U4738" s="5">
        <v>0</v>
      </c>
      <c r="V4738" s="6">
        <v>0</v>
      </c>
      <c r="W4738" s="5">
        <v>1.0829999999999999E-2</v>
      </c>
      <c r="X4738" s="6">
        <v>0.121</v>
      </c>
      <c r="Y4738" s="5">
        <v>0</v>
      </c>
      <c r="Z4738" s="6">
        <v>0</v>
      </c>
      <c r="AA4738" s="5">
        <v>0</v>
      </c>
      <c r="AB4738" s="6">
        <v>0</v>
      </c>
      <c r="AC4738" s="5">
        <v>0</v>
      </c>
      <c r="AD4738" s="6">
        <v>0</v>
      </c>
      <c r="AE4738" s="5">
        <v>0</v>
      </c>
      <c r="AF4738" s="6">
        <v>0</v>
      </c>
    </row>
    <row r="4739" spans="2:32" x14ac:dyDescent="0.35">
      <c r="B4739" s="1" t="s">
        <v>833</v>
      </c>
      <c r="C4739" s="5">
        <v>0</v>
      </c>
      <c r="D4739" s="6">
        <v>0</v>
      </c>
      <c r="E4739" s="5">
        <v>0</v>
      </c>
      <c r="F4739" s="6">
        <v>0</v>
      </c>
      <c r="G4739" s="5">
        <v>0</v>
      </c>
      <c r="H4739" s="6">
        <v>0</v>
      </c>
      <c r="I4739" s="5">
        <v>0</v>
      </c>
      <c r="J4739" s="6">
        <v>0</v>
      </c>
      <c r="K4739" s="5">
        <v>0</v>
      </c>
      <c r="L4739" s="6">
        <v>0</v>
      </c>
      <c r="M4739" s="5">
        <v>0</v>
      </c>
      <c r="N4739" s="6">
        <v>0</v>
      </c>
      <c r="O4739" s="5">
        <v>0</v>
      </c>
      <c r="P4739" s="6">
        <v>0</v>
      </c>
      <c r="Q4739" s="5">
        <v>0</v>
      </c>
      <c r="R4739" s="6">
        <v>0</v>
      </c>
      <c r="S4739" s="5">
        <v>0</v>
      </c>
      <c r="T4739" s="6">
        <v>0</v>
      </c>
      <c r="U4739" s="5">
        <v>0</v>
      </c>
      <c r="V4739" s="6">
        <v>0</v>
      </c>
      <c r="W4739" s="5">
        <v>0</v>
      </c>
      <c r="X4739" s="6">
        <v>0</v>
      </c>
      <c r="Y4739" s="5">
        <v>0</v>
      </c>
      <c r="Z4739" s="6">
        <v>0</v>
      </c>
      <c r="AA4739" s="5">
        <v>0</v>
      </c>
      <c r="AB4739" s="6">
        <v>0</v>
      </c>
      <c r="AC4739" s="5">
        <v>0</v>
      </c>
      <c r="AD4739" s="6">
        <v>0</v>
      </c>
      <c r="AE4739" s="5">
        <v>0</v>
      </c>
      <c r="AF4739" s="6">
        <v>0</v>
      </c>
    </row>
    <row r="4740" spans="2:32" x14ac:dyDescent="0.35">
      <c r="B4740" s="1" t="s">
        <v>834</v>
      </c>
      <c r="C4740" s="5">
        <v>0</v>
      </c>
      <c r="D4740" s="6">
        <v>0</v>
      </c>
      <c r="E4740" s="5">
        <v>0</v>
      </c>
      <c r="F4740" s="6">
        <v>0</v>
      </c>
      <c r="G4740" s="5">
        <v>0</v>
      </c>
      <c r="H4740" s="6">
        <v>0</v>
      </c>
      <c r="I4740" s="5">
        <v>0</v>
      </c>
      <c r="J4740" s="6">
        <v>0</v>
      </c>
      <c r="K4740" s="5">
        <v>0</v>
      </c>
      <c r="L4740" s="6">
        <v>0</v>
      </c>
      <c r="M4740" s="5">
        <v>0</v>
      </c>
      <c r="N4740" s="6">
        <v>0</v>
      </c>
      <c r="O4740" s="5">
        <v>0</v>
      </c>
      <c r="P4740" s="6">
        <v>0</v>
      </c>
      <c r="Q4740" s="5">
        <v>0</v>
      </c>
      <c r="R4740" s="6">
        <v>0</v>
      </c>
      <c r="S4740" s="5">
        <v>0</v>
      </c>
      <c r="T4740" s="6">
        <v>0</v>
      </c>
      <c r="U4740" s="5">
        <v>0</v>
      </c>
      <c r="V4740" s="6">
        <v>0</v>
      </c>
      <c r="W4740" s="5">
        <v>0</v>
      </c>
      <c r="X4740" s="6">
        <v>0</v>
      </c>
      <c r="Y4740" s="5">
        <v>0</v>
      </c>
      <c r="Z4740" s="6">
        <v>0</v>
      </c>
      <c r="AA4740" s="5">
        <v>0</v>
      </c>
      <c r="AB4740" s="6">
        <v>0</v>
      </c>
      <c r="AC4740" s="5">
        <v>0</v>
      </c>
      <c r="AD4740" s="6">
        <v>0</v>
      </c>
      <c r="AE4740" s="5">
        <v>0</v>
      </c>
      <c r="AF4740" s="6">
        <v>0</v>
      </c>
    </row>
    <row r="4741" spans="2:32" x14ac:dyDescent="0.35">
      <c r="B4741" s="1" t="s">
        <v>835</v>
      </c>
      <c r="C4741" s="5">
        <v>0</v>
      </c>
      <c r="D4741" s="6">
        <v>0</v>
      </c>
      <c r="E4741" s="5">
        <v>0</v>
      </c>
      <c r="F4741" s="6">
        <v>0</v>
      </c>
      <c r="G4741" s="5">
        <v>0</v>
      </c>
      <c r="H4741" s="6">
        <v>0</v>
      </c>
      <c r="I4741" s="5">
        <v>0</v>
      </c>
      <c r="J4741" s="6">
        <v>0</v>
      </c>
      <c r="K4741" s="5">
        <v>0</v>
      </c>
      <c r="L4741" s="6">
        <v>0</v>
      </c>
      <c r="M4741" s="5">
        <v>0</v>
      </c>
      <c r="N4741" s="6">
        <v>0</v>
      </c>
      <c r="O4741" s="5">
        <v>0</v>
      </c>
      <c r="P4741" s="6">
        <v>0</v>
      </c>
      <c r="Q4741" s="5">
        <v>0</v>
      </c>
      <c r="R4741" s="6">
        <v>0</v>
      </c>
      <c r="S4741" s="5">
        <v>0</v>
      </c>
      <c r="T4741" s="6">
        <v>0</v>
      </c>
      <c r="U4741" s="5">
        <v>0</v>
      </c>
      <c r="V4741" s="6">
        <v>0</v>
      </c>
      <c r="W4741" s="5">
        <v>0</v>
      </c>
      <c r="X4741" s="6">
        <v>0</v>
      </c>
      <c r="Y4741" s="5">
        <v>0</v>
      </c>
      <c r="Z4741" s="6">
        <v>0</v>
      </c>
      <c r="AA4741" s="5">
        <v>0</v>
      </c>
      <c r="AB4741" s="6">
        <v>0</v>
      </c>
      <c r="AC4741" s="5">
        <v>0</v>
      </c>
      <c r="AD4741" s="6">
        <v>0</v>
      </c>
      <c r="AE4741" s="5">
        <v>0</v>
      </c>
      <c r="AF4741" s="6">
        <v>0</v>
      </c>
    </row>
    <row r="4742" spans="2:32" x14ac:dyDescent="0.35">
      <c r="B4742" s="1" t="s">
        <v>836</v>
      </c>
      <c r="C4742" s="5">
        <v>0</v>
      </c>
      <c r="D4742" s="6">
        <v>0</v>
      </c>
      <c r="E4742" s="5">
        <v>0</v>
      </c>
      <c r="F4742" s="6">
        <v>0</v>
      </c>
      <c r="G4742" s="5">
        <v>0</v>
      </c>
      <c r="H4742" s="6">
        <v>0</v>
      </c>
      <c r="I4742" s="5">
        <v>0</v>
      </c>
      <c r="J4742" s="6">
        <v>0</v>
      </c>
      <c r="K4742" s="5">
        <v>0</v>
      </c>
      <c r="L4742" s="6">
        <v>0</v>
      </c>
      <c r="M4742" s="5">
        <v>0</v>
      </c>
      <c r="N4742" s="6">
        <v>0</v>
      </c>
      <c r="O4742" s="5">
        <v>0</v>
      </c>
      <c r="P4742" s="6">
        <v>0</v>
      </c>
      <c r="Q4742" s="5">
        <v>0</v>
      </c>
      <c r="R4742" s="6">
        <v>0</v>
      </c>
      <c r="S4742" s="5">
        <v>0</v>
      </c>
      <c r="T4742" s="6">
        <v>0</v>
      </c>
      <c r="U4742" s="5">
        <v>0</v>
      </c>
      <c r="V4742" s="6">
        <v>0</v>
      </c>
      <c r="W4742" s="5">
        <v>0</v>
      </c>
      <c r="X4742" s="6">
        <v>0</v>
      </c>
      <c r="Y4742" s="5">
        <v>0</v>
      </c>
      <c r="Z4742" s="6">
        <v>0</v>
      </c>
      <c r="AA4742" s="5">
        <v>0</v>
      </c>
      <c r="AB4742" s="6">
        <v>0</v>
      </c>
      <c r="AC4742" s="5">
        <v>0</v>
      </c>
      <c r="AD4742" s="6">
        <v>0</v>
      </c>
      <c r="AE4742" s="5">
        <v>0</v>
      </c>
      <c r="AF4742" s="6">
        <v>0</v>
      </c>
    </row>
    <row r="4743" spans="2:32" x14ac:dyDescent="0.35">
      <c r="B4743" s="1" t="s">
        <v>837</v>
      </c>
      <c r="C4743" s="5">
        <v>0</v>
      </c>
      <c r="D4743" s="6">
        <v>0</v>
      </c>
      <c r="E4743" s="5">
        <v>0</v>
      </c>
      <c r="F4743" s="6">
        <v>0</v>
      </c>
      <c r="G4743" s="5">
        <v>0</v>
      </c>
      <c r="H4743" s="6">
        <v>0</v>
      </c>
      <c r="I4743" s="5">
        <v>0</v>
      </c>
      <c r="J4743" s="6">
        <v>0</v>
      </c>
      <c r="K4743" s="5">
        <v>0</v>
      </c>
      <c r="L4743" s="6">
        <v>0</v>
      </c>
      <c r="M4743" s="5">
        <v>0</v>
      </c>
      <c r="N4743" s="6">
        <v>0</v>
      </c>
      <c r="O4743" s="5">
        <v>0</v>
      </c>
      <c r="P4743" s="6">
        <v>0</v>
      </c>
      <c r="Q4743" s="5">
        <v>0</v>
      </c>
      <c r="R4743" s="6">
        <v>0</v>
      </c>
      <c r="S4743" s="5">
        <v>0</v>
      </c>
      <c r="T4743" s="6">
        <v>0</v>
      </c>
      <c r="U4743" s="5">
        <v>0</v>
      </c>
      <c r="V4743" s="6">
        <v>0</v>
      </c>
      <c r="W4743" s="5">
        <v>0</v>
      </c>
      <c r="X4743" s="6">
        <v>0</v>
      </c>
      <c r="Y4743" s="5">
        <v>0</v>
      </c>
      <c r="Z4743" s="6">
        <v>0</v>
      </c>
      <c r="AA4743" s="5">
        <v>0</v>
      </c>
      <c r="AB4743" s="6">
        <v>0</v>
      </c>
      <c r="AC4743" s="5">
        <v>0</v>
      </c>
      <c r="AD4743" s="6">
        <v>0</v>
      </c>
      <c r="AE4743" s="5">
        <v>0</v>
      </c>
      <c r="AF4743" s="6">
        <v>0</v>
      </c>
    </row>
    <row r="4744" spans="2:32" x14ac:dyDescent="0.35">
      <c r="B4744" s="1" t="s">
        <v>838</v>
      </c>
      <c r="C4744" s="5">
        <v>9.6000000000000002E-4</v>
      </c>
      <c r="D4744" s="6">
        <v>0.53900000000000003</v>
      </c>
      <c r="E4744" s="5">
        <v>0</v>
      </c>
      <c r="F4744" s="6">
        <v>0</v>
      </c>
      <c r="G4744" s="5">
        <v>0</v>
      </c>
      <c r="H4744" s="6">
        <v>0</v>
      </c>
      <c r="I4744" s="5">
        <v>0</v>
      </c>
      <c r="J4744" s="6">
        <v>0</v>
      </c>
      <c r="K4744" s="5">
        <v>0</v>
      </c>
      <c r="L4744" s="6">
        <v>0</v>
      </c>
      <c r="M4744" s="5">
        <v>0</v>
      </c>
      <c r="N4744" s="6">
        <v>0</v>
      </c>
      <c r="O4744" s="5">
        <v>0</v>
      </c>
      <c r="P4744" s="6">
        <v>0</v>
      </c>
      <c r="Q4744" s="5">
        <v>0</v>
      </c>
      <c r="R4744" s="6">
        <v>0</v>
      </c>
      <c r="S4744" s="5">
        <v>7.3099999999999997E-3</v>
      </c>
      <c r="T4744" s="6">
        <v>0.53900000000000003</v>
      </c>
      <c r="U4744" s="5">
        <v>0</v>
      </c>
      <c r="V4744" s="6">
        <v>0</v>
      </c>
      <c r="W4744" s="5">
        <v>0</v>
      </c>
      <c r="X4744" s="6">
        <v>0</v>
      </c>
      <c r="Y4744" s="5">
        <v>0</v>
      </c>
      <c r="Z4744" s="6">
        <v>0</v>
      </c>
      <c r="AA4744" s="5">
        <v>0</v>
      </c>
      <c r="AB4744" s="6">
        <v>0</v>
      </c>
      <c r="AC4744" s="5">
        <v>0</v>
      </c>
      <c r="AD4744" s="6">
        <v>0</v>
      </c>
      <c r="AE4744" s="5">
        <v>0</v>
      </c>
      <c r="AF4744" s="6">
        <v>0</v>
      </c>
    </row>
    <row r="4745" spans="2:32" x14ac:dyDescent="0.35">
      <c r="B4745" s="1" t="s">
        <v>839</v>
      </c>
      <c r="C4745" s="5">
        <v>1.32E-3</v>
      </c>
      <c r="D4745" s="6">
        <v>0.73699999999999999</v>
      </c>
      <c r="E4745" s="5">
        <v>0</v>
      </c>
      <c r="F4745" s="6">
        <v>0</v>
      </c>
      <c r="G4745" s="5">
        <v>0</v>
      </c>
      <c r="H4745" s="6">
        <v>0</v>
      </c>
      <c r="I4745" s="5">
        <v>0</v>
      </c>
      <c r="J4745" s="6">
        <v>0</v>
      </c>
      <c r="K4745" s="5">
        <v>0</v>
      </c>
      <c r="L4745" s="6">
        <v>0</v>
      </c>
      <c r="M4745" s="5">
        <v>0</v>
      </c>
      <c r="N4745" s="6">
        <v>0</v>
      </c>
      <c r="O4745" s="5">
        <v>0</v>
      </c>
      <c r="P4745" s="6">
        <v>0</v>
      </c>
      <c r="Q4745" s="5">
        <v>0</v>
      </c>
      <c r="R4745" s="6">
        <v>0</v>
      </c>
      <c r="S4745" s="5">
        <v>0</v>
      </c>
      <c r="T4745" s="6">
        <v>0</v>
      </c>
      <c r="U4745" s="5">
        <v>0</v>
      </c>
      <c r="V4745" s="6">
        <v>0</v>
      </c>
      <c r="W4745" s="5">
        <v>0</v>
      </c>
      <c r="X4745" s="6">
        <v>0</v>
      </c>
      <c r="Y4745" s="5">
        <v>0</v>
      </c>
      <c r="Z4745" s="6">
        <v>0</v>
      </c>
      <c r="AA4745" s="5">
        <v>9.9500000000000005E-3</v>
      </c>
      <c r="AB4745" s="6">
        <v>0.73699999999999999</v>
      </c>
      <c r="AC4745" s="5">
        <v>0</v>
      </c>
      <c r="AD4745" s="6">
        <v>0</v>
      </c>
      <c r="AE4745" s="5">
        <v>0</v>
      </c>
      <c r="AF4745" s="6">
        <v>0</v>
      </c>
    </row>
    <row r="4746" spans="2:32" x14ac:dyDescent="0.35">
      <c r="B4746" s="1" t="s">
        <v>840</v>
      </c>
      <c r="C4746" s="5">
        <v>0</v>
      </c>
      <c r="D4746" s="6">
        <v>0</v>
      </c>
      <c r="E4746" s="5">
        <v>0</v>
      </c>
      <c r="F4746" s="6">
        <v>0</v>
      </c>
      <c r="G4746" s="5">
        <v>0</v>
      </c>
      <c r="H4746" s="6">
        <v>0</v>
      </c>
      <c r="I4746" s="5">
        <v>0</v>
      </c>
      <c r="J4746" s="6">
        <v>0</v>
      </c>
      <c r="K4746" s="5">
        <v>0</v>
      </c>
      <c r="L4746" s="6">
        <v>0</v>
      </c>
      <c r="M4746" s="5">
        <v>0</v>
      </c>
      <c r="N4746" s="6">
        <v>0</v>
      </c>
      <c r="O4746" s="5">
        <v>0</v>
      </c>
      <c r="P4746" s="6">
        <v>0</v>
      </c>
      <c r="Q4746" s="5">
        <v>0</v>
      </c>
      <c r="R4746" s="6">
        <v>0</v>
      </c>
      <c r="S4746" s="5">
        <v>0</v>
      </c>
      <c r="T4746" s="6">
        <v>0</v>
      </c>
      <c r="U4746" s="5">
        <v>0</v>
      </c>
      <c r="V4746" s="6">
        <v>0</v>
      </c>
      <c r="W4746" s="5">
        <v>0</v>
      </c>
      <c r="X4746" s="6">
        <v>0</v>
      </c>
      <c r="Y4746" s="5">
        <v>0</v>
      </c>
      <c r="Z4746" s="6">
        <v>0</v>
      </c>
      <c r="AA4746" s="5">
        <v>0</v>
      </c>
      <c r="AB4746" s="6">
        <v>0</v>
      </c>
      <c r="AC4746" s="5">
        <v>0</v>
      </c>
      <c r="AD4746" s="6">
        <v>0</v>
      </c>
      <c r="AE4746" s="5">
        <v>0</v>
      </c>
      <c r="AF4746" s="6">
        <v>0</v>
      </c>
    </row>
    <row r="4747" spans="2:32" x14ac:dyDescent="0.35">
      <c r="B4747" s="1" t="s">
        <v>841</v>
      </c>
      <c r="C4747" s="5">
        <v>0</v>
      </c>
      <c r="D4747" s="6">
        <v>0</v>
      </c>
      <c r="E4747" s="5">
        <v>0</v>
      </c>
      <c r="F4747" s="6">
        <v>0</v>
      </c>
      <c r="G4747" s="5">
        <v>0</v>
      </c>
      <c r="H4747" s="6">
        <v>0</v>
      </c>
      <c r="I4747" s="5">
        <v>0</v>
      </c>
      <c r="J4747" s="6">
        <v>0</v>
      </c>
      <c r="K4747" s="5">
        <v>0</v>
      </c>
      <c r="L4747" s="6">
        <v>0</v>
      </c>
      <c r="M4747" s="5">
        <v>0</v>
      </c>
      <c r="N4747" s="6">
        <v>0</v>
      </c>
      <c r="O4747" s="5">
        <v>0</v>
      </c>
      <c r="P4747" s="6">
        <v>0</v>
      </c>
      <c r="Q4747" s="5">
        <v>0</v>
      </c>
      <c r="R4747" s="6">
        <v>0</v>
      </c>
      <c r="S4747" s="5">
        <v>0</v>
      </c>
      <c r="T4747" s="6">
        <v>0</v>
      </c>
      <c r="U4747" s="5">
        <v>0</v>
      </c>
      <c r="V4747" s="6">
        <v>0</v>
      </c>
      <c r="W4747" s="5">
        <v>0</v>
      </c>
      <c r="X4747" s="6">
        <v>0</v>
      </c>
      <c r="Y4747" s="5">
        <v>0</v>
      </c>
      <c r="Z4747" s="6">
        <v>0</v>
      </c>
      <c r="AA4747" s="5">
        <v>0</v>
      </c>
      <c r="AB4747" s="6">
        <v>0</v>
      </c>
      <c r="AC4747" s="5">
        <v>0</v>
      </c>
      <c r="AD4747" s="6">
        <v>0</v>
      </c>
      <c r="AE4747" s="5">
        <v>0</v>
      </c>
      <c r="AF4747" s="6">
        <v>0</v>
      </c>
    </row>
    <row r="4748" spans="2:32" x14ac:dyDescent="0.35">
      <c r="B4748" s="1" t="s">
        <v>842</v>
      </c>
      <c r="C4748" s="5">
        <v>0</v>
      </c>
      <c r="D4748" s="6">
        <v>0</v>
      </c>
      <c r="E4748" s="5">
        <v>0</v>
      </c>
      <c r="F4748" s="6">
        <v>0</v>
      </c>
      <c r="G4748" s="5">
        <v>0</v>
      </c>
      <c r="H4748" s="6">
        <v>0</v>
      </c>
      <c r="I4748" s="5">
        <v>0</v>
      </c>
      <c r="J4748" s="6">
        <v>0</v>
      </c>
      <c r="K4748" s="5">
        <v>0</v>
      </c>
      <c r="L4748" s="6">
        <v>0</v>
      </c>
      <c r="M4748" s="5">
        <v>0</v>
      </c>
      <c r="N4748" s="6">
        <v>0</v>
      </c>
      <c r="O4748" s="5">
        <v>0</v>
      </c>
      <c r="P4748" s="6">
        <v>0</v>
      </c>
      <c r="Q4748" s="5">
        <v>0</v>
      </c>
      <c r="R4748" s="6">
        <v>0</v>
      </c>
      <c r="S4748" s="5">
        <v>0</v>
      </c>
      <c r="T4748" s="6">
        <v>0</v>
      </c>
      <c r="U4748" s="5">
        <v>0</v>
      </c>
      <c r="V4748" s="6">
        <v>0</v>
      </c>
      <c r="W4748" s="5">
        <v>0</v>
      </c>
      <c r="X4748" s="6">
        <v>0</v>
      </c>
      <c r="Y4748" s="5">
        <v>0</v>
      </c>
      <c r="Z4748" s="6">
        <v>0</v>
      </c>
      <c r="AA4748" s="5">
        <v>0</v>
      </c>
      <c r="AB4748" s="6">
        <v>0</v>
      </c>
      <c r="AC4748" s="5">
        <v>0</v>
      </c>
      <c r="AD4748" s="6">
        <v>0</v>
      </c>
      <c r="AE4748" s="5">
        <v>0</v>
      </c>
      <c r="AF4748" s="6">
        <v>0</v>
      </c>
    </row>
    <row r="4749" spans="2:32" x14ac:dyDescent="0.35">
      <c r="B4749" s="2" t="s">
        <v>393</v>
      </c>
    </row>
    <row r="4750" spans="2:32" x14ac:dyDescent="0.35">
      <c r="B4750" s="1" t="s">
        <v>394</v>
      </c>
      <c r="C4750" s="5">
        <v>0</v>
      </c>
      <c r="D4750" s="6">
        <v>0</v>
      </c>
      <c r="E4750" s="5">
        <v>0</v>
      </c>
      <c r="F4750" s="6">
        <v>0</v>
      </c>
      <c r="G4750" s="5">
        <v>0</v>
      </c>
      <c r="H4750" s="6">
        <v>0</v>
      </c>
      <c r="I4750" s="5">
        <v>0</v>
      </c>
      <c r="J4750" s="6">
        <v>0</v>
      </c>
      <c r="K4750" s="5">
        <v>0</v>
      </c>
      <c r="L4750" s="6">
        <v>0</v>
      </c>
      <c r="M4750" s="5">
        <v>0</v>
      </c>
      <c r="N4750" s="6">
        <v>0</v>
      </c>
      <c r="O4750" s="5">
        <v>0</v>
      </c>
      <c r="P4750" s="6">
        <v>0</v>
      </c>
      <c r="Q4750" s="5">
        <v>0</v>
      </c>
      <c r="R4750" s="6">
        <v>0</v>
      </c>
      <c r="S4750" s="5">
        <v>0</v>
      </c>
      <c r="T4750" s="6">
        <v>0</v>
      </c>
      <c r="U4750" s="5">
        <v>0</v>
      </c>
      <c r="V4750" s="6">
        <v>0</v>
      </c>
      <c r="W4750" s="5">
        <v>0</v>
      </c>
      <c r="X4750" s="6">
        <v>0</v>
      </c>
      <c r="Y4750" s="5">
        <v>0</v>
      </c>
      <c r="Z4750" s="6">
        <v>0</v>
      </c>
      <c r="AA4750" s="5">
        <v>0</v>
      </c>
      <c r="AB4750" s="6">
        <v>0</v>
      </c>
      <c r="AC4750" s="5">
        <v>0</v>
      </c>
      <c r="AD4750" s="6">
        <v>0</v>
      </c>
      <c r="AE4750" s="5">
        <v>0</v>
      </c>
      <c r="AF4750" s="6">
        <v>0</v>
      </c>
    </row>
    <row r="4751" spans="2:32" x14ac:dyDescent="0.35">
      <c r="B4751" s="1" t="s">
        <v>843</v>
      </c>
      <c r="C4751" s="5">
        <v>0</v>
      </c>
      <c r="D4751" s="6">
        <v>0</v>
      </c>
      <c r="E4751" s="5">
        <v>0</v>
      </c>
      <c r="F4751" s="6">
        <v>0</v>
      </c>
      <c r="G4751" s="5">
        <v>0</v>
      </c>
      <c r="H4751" s="6">
        <v>0</v>
      </c>
      <c r="I4751" s="5">
        <v>0</v>
      </c>
      <c r="J4751" s="6">
        <v>0</v>
      </c>
      <c r="K4751" s="5">
        <v>0</v>
      </c>
      <c r="L4751" s="6">
        <v>0</v>
      </c>
      <c r="M4751" s="5">
        <v>0</v>
      </c>
      <c r="N4751" s="6">
        <v>0</v>
      </c>
      <c r="O4751" s="5">
        <v>0</v>
      </c>
      <c r="P4751" s="6">
        <v>0</v>
      </c>
      <c r="Q4751" s="5">
        <v>0</v>
      </c>
      <c r="R4751" s="6">
        <v>0</v>
      </c>
      <c r="S4751" s="5">
        <v>0</v>
      </c>
      <c r="T4751" s="6">
        <v>0</v>
      </c>
      <c r="U4751" s="5">
        <v>0</v>
      </c>
      <c r="V4751" s="6">
        <v>0</v>
      </c>
      <c r="W4751" s="5">
        <v>0</v>
      </c>
      <c r="X4751" s="6">
        <v>0</v>
      </c>
      <c r="Y4751" s="5">
        <v>0</v>
      </c>
      <c r="Z4751" s="6">
        <v>0</v>
      </c>
      <c r="AA4751" s="5">
        <v>0</v>
      </c>
      <c r="AB4751" s="6">
        <v>0</v>
      </c>
      <c r="AC4751" s="5">
        <v>0</v>
      </c>
      <c r="AD4751" s="6">
        <v>0</v>
      </c>
      <c r="AE4751" s="5">
        <v>0</v>
      </c>
      <c r="AF4751" s="6">
        <v>0</v>
      </c>
    </row>
    <row r="4752" spans="2:32" x14ac:dyDescent="0.35">
      <c r="B4752" s="1" t="s">
        <v>395</v>
      </c>
      <c r="C4752" s="5">
        <v>0</v>
      </c>
      <c r="D4752" s="6">
        <v>0</v>
      </c>
      <c r="E4752" s="5">
        <v>0</v>
      </c>
      <c r="F4752" s="6">
        <v>0</v>
      </c>
      <c r="G4752" s="5">
        <v>0</v>
      </c>
      <c r="H4752" s="6">
        <v>0</v>
      </c>
      <c r="I4752" s="5">
        <v>0</v>
      </c>
      <c r="J4752" s="6">
        <v>0</v>
      </c>
      <c r="K4752" s="5">
        <v>0</v>
      </c>
      <c r="L4752" s="6">
        <v>0</v>
      </c>
      <c r="M4752" s="5">
        <v>0</v>
      </c>
      <c r="N4752" s="6">
        <v>0</v>
      </c>
      <c r="O4752" s="5">
        <v>0</v>
      </c>
      <c r="P4752" s="6">
        <v>0</v>
      </c>
      <c r="Q4752" s="5">
        <v>0</v>
      </c>
      <c r="R4752" s="6">
        <v>0</v>
      </c>
      <c r="S4752" s="5">
        <v>0</v>
      </c>
      <c r="T4752" s="6">
        <v>0</v>
      </c>
      <c r="U4752" s="5">
        <v>0</v>
      </c>
      <c r="V4752" s="6">
        <v>0</v>
      </c>
      <c r="W4752" s="5">
        <v>0</v>
      </c>
      <c r="X4752" s="6">
        <v>0</v>
      </c>
      <c r="Y4752" s="5">
        <v>0</v>
      </c>
      <c r="Z4752" s="6">
        <v>0</v>
      </c>
      <c r="AA4752" s="5">
        <v>0</v>
      </c>
      <c r="AB4752" s="6">
        <v>0</v>
      </c>
      <c r="AC4752" s="5">
        <v>0</v>
      </c>
      <c r="AD4752" s="6">
        <v>0</v>
      </c>
      <c r="AE4752" s="5">
        <v>0</v>
      </c>
      <c r="AF4752" s="6">
        <v>0</v>
      </c>
    </row>
    <row r="4753" spans="1:32" x14ac:dyDescent="0.35">
      <c r="B4753" s="1" t="s">
        <v>396</v>
      </c>
      <c r="C4753" s="5">
        <v>0</v>
      </c>
      <c r="D4753" s="6">
        <v>0</v>
      </c>
      <c r="E4753" s="5">
        <v>0</v>
      </c>
      <c r="F4753" s="6">
        <v>0</v>
      </c>
      <c r="G4753" s="5">
        <v>0</v>
      </c>
      <c r="H4753" s="6">
        <v>0</v>
      </c>
      <c r="I4753" s="5">
        <v>0</v>
      </c>
      <c r="J4753" s="6">
        <v>0</v>
      </c>
      <c r="K4753" s="5">
        <v>0</v>
      </c>
      <c r="L4753" s="6">
        <v>0</v>
      </c>
      <c r="M4753" s="5">
        <v>0</v>
      </c>
      <c r="N4753" s="6">
        <v>0</v>
      </c>
      <c r="O4753" s="5">
        <v>0</v>
      </c>
      <c r="P4753" s="6">
        <v>0</v>
      </c>
      <c r="Q4753" s="5">
        <v>0</v>
      </c>
      <c r="R4753" s="6">
        <v>0</v>
      </c>
      <c r="S4753" s="5">
        <v>0</v>
      </c>
      <c r="T4753" s="6">
        <v>0</v>
      </c>
      <c r="U4753" s="5">
        <v>0</v>
      </c>
      <c r="V4753" s="6">
        <v>0</v>
      </c>
      <c r="W4753" s="5">
        <v>0</v>
      </c>
      <c r="X4753" s="6">
        <v>0</v>
      </c>
      <c r="Y4753" s="5">
        <v>0</v>
      </c>
      <c r="Z4753" s="6">
        <v>0</v>
      </c>
      <c r="AA4753" s="5">
        <v>0</v>
      </c>
      <c r="AB4753" s="6">
        <v>0</v>
      </c>
      <c r="AC4753" s="5">
        <v>0</v>
      </c>
      <c r="AD4753" s="6">
        <v>0</v>
      </c>
      <c r="AE4753" s="5">
        <v>0</v>
      </c>
      <c r="AF4753" s="6">
        <v>0</v>
      </c>
    </row>
    <row r="4754" spans="1:32" x14ac:dyDescent="0.35">
      <c r="B4754" s="1" t="s">
        <v>397</v>
      </c>
      <c r="C4754" s="5">
        <v>0</v>
      </c>
      <c r="D4754" s="6">
        <v>0</v>
      </c>
      <c r="E4754" s="5">
        <v>0</v>
      </c>
      <c r="F4754" s="6">
        <v>0</v>
      </c>
      <c r="G4754" s="5">
        <v>0</v>
      </c>
      <c r="H4754" s="6">
        <v>0</v>
      </c>
      <c r="I4754" s="5">
        <v>0</v>
      </c>
      <c r="J4754" s="6">
        <v>0</v>
      </c>
      <c r="K4754" s="5">
        <v>0</v>
      </c>
      <c r="L4754" s="6">
        <v>0</v>
      </c>
      <c r="M4754" s="5">
        <v>0</v>
      </c>
      <c r="N4754" s="6">
        <v>0</v>
      </c>
      <c r="O4754" s="5">
        <v>0</v>
      </c>
      <c r="P4754" s="6">
        <v>0</v>
      </c>
      <c r="Q4754" s="5">
        <v>0</v>
      </c>
      <c r="R4754" s="6">
        <v>0</v>
      </c>
      <c r="S4754" s="5">
        <v>0</v>
      </c>
      <c r="T4754" s="6">
        <v>0</v>
      </c>
      <c r="U4754" s="5">
        <v>0</v>
      </c>
      <c r="V4754" s="6">
        <v>0</v>
      </c>
      <c r="W4754" s="5">
        <v>0</v>
      </c>
      <c r="X4754" s="6">
        <v>0</v>
      </c>
      <c r="Y4754" s="5">
        <v>0</v>
      </c>
      <c r="Z4754" s="6">
        <v>0</v>
      </c>
      <c r="AA4754" s="5">
        <v>0</v>
      </c>
      <c r="AB4754" s="6">
        <v>0</v>
      </c>
      <c r="AC4754" s="5">
        <v>0</v>
      </c>
      <c r="AD4754" s="6">
        <v>0</v>
      </c>
      <c r="AE4754" s="5">
        <v>0</v>
      </c>
      <c r="AF4754" s="6">
        <v>0</v>
      </c>
    </row>
    <row r="4756" spans="1:32" x14ac:dyDescent="0.35">
      <c r="B4756" s="2" t="s">
        <v>398</v>
      </c>
      <c r="D4756" s="3">
        <v>559.721</v>
      </c>
      <c r="F4756" s="3">
        <v>24.562999999999999</v>
      </c>
      <c r="H4756" s="3">
        <v>36.615000000000002</v>
      </c>
      <c r="J4756" s="3">
        <v>23.527000000000001</v>
      </c>
      <c r="L4756" s="3">
        <v>21.12</v>
      </c>
      <c r="N4756" s="3">
        <v>22.077999999999999</v>
      </c>
      <c r="P4756" s="3">
        <v>15.473000000000001</v>
      </c>
      <c r="R4756" s="3">
        <v>17.384</v>
      </c>
      <c r="T4756" s="3">
        <v>73.757999999999996</v>
      </c>
      <c r="V4756" s="3">
        <v>25.538</v>
      </c>
      <c r="X4756" s="3">
        <v>11.170999999999999</v>
      </c>
      <c r="Z4756" s="3">
        <v>57.845999999999997</v>
      </c>
      <c r="AB4756" s="3">
        <v>74.034999999999997</v>
      </c>
      <c r="AD4756" s="3">
        <v>102.554</v>
      </c>
      <c r="AF4756" s="3">
        <v>54.06</v>
      </c>
    </row>
    <row r="4757" spans="1:32" x14ac:dyDescent="0.35">
      <c r="B4757" s="2" t="s">
        <v>399</v>
      </c>
      <c r="D4757" s="3">
        <v>583</v>
      </c>
      <c r="F4757" s="3">
        <v>41</v>
      </c>
      <c r="H4757" s="3">
        <v>41</v>
      </c>
      <c r="J4757" s="3">
        <v>34</v>
      </c>
      <c r="L4757" s="3">
        <v>30</v>
      </c>
      <c r="N4757" s="3">
        <v>44</v>
      </c>
      <c r="P4757" s="3">
        <v>38</v>
      </c>
      <c r="R4757" s="3">
        <v>33</v>
      </c>
      <c r="T4757" s="3">
        <v>47</v>
      </c>
      <c r="V4757" s="3">
        <v>45</v>
      </c>
      <c r="X4757" s="3">
        <v>52</v>
      </c>
      <c r="Z4757" s="3">
        <v>44</v>
      </c>
      <c r="AB4757" s="3">
        <v>48</v>
      </c>
      <c r="AD4757" s="3">
        <v>44</v>
      </c>
      <c r="AF4757" s="3">
        <v>42</v>
      </c>
    </row>
    <row r="4759" spans="1:32" x14ac:dyDescent="0.35">
      <c r="A4759" s="3" t="s">
        <v>858</v>
      </c>
      <c r="B4759" s="2" t="s">
        <v>859</v>
      </c>
    </row>
    <row r="4761" spans="1:32" x14ac:dyDescent="0.35">
      <c r="B4761" s="1" t="s">
        <v>860</v>
      </c>
      <c r="C4761" s="5">
        <v>0.76080999999999999</v>
      </c>
      <c r="D4761" s="6">
        <v>1071.971</v>
      </c>
      <c r="E4761" s="5">
        <v>0.69237000000000004</v>
      </c>
      <c r="F4761" s="6">
        <v>43.890999999999998</v>
      </c>
      <c r="G4761" s="5">
        <v>0.84777999999999998</v>
      </c>
      <c r="H4761" s="6">
        <v>93.326999999999998</v>
      </c>
      <c r="I4761" s="5">
        <v>0.70825000000000005</v>
      </c>
      <c r="J4761" s="6">
        <v>43.244999999999997</v>
      </c>
      <c r="K4761" s="5">
        <v>0.80089999999999995</v>
      </c>
      <c r="L4761" s="6">
        <v>64.858000000000004</v>
      </c>
      <c r="M4761" s="5">
        <v>0.71192</v>
      </c>
      <c r="N4761" s="6">
        <v>42.545999999999999</v>
      </c>
      <c r="O4761" s="5">
        <v>0.68899999999999995</v>
      </c>
      <c r="P4761" s="6">
        <v>31.376999999999999</v>
      </c>
      <c r="Q4761" s="5">
        <v>0.68174000000000001</v>
      </c>
      <c r="R4761" s="6">
        <v>38.978999999999999</v>
      </c>
      <c r="S4761" s="5">
        <v>0.81291999999999998</v>
      </c>
      <c r="T4761" s="6">
        <v>148.56200000000001</v>
      </c>
      <c r="U4761" s="5">
        <v>0.65230999999999995</v>
      </c>
      <c r="V4761" s="6">
        <v>32.796999999999997</v>
      </c>
      <c r="W4761" s="5">
        <v>0.59148999999999996</v>
      </c>
      <c r="X4761" s="6">
        <v>11.663</v>
      </c>
      <c r="Y4761" s="5">
        <v>0.80289999999999995</v>
      </c>
      <c r="Z4761" s="6">
        <v>99.581999999999994</v>
      </c>
      <c r="AA4761" s="5">
        <v>0.72445999999999999</v>
      </c>
      <c r="AB4761" s="6">
        <v>137.63999999999999</v>
      </c>
      <c r="AC4761" s="5">
        <v>0.80510999999999999</v>
      </c>
      <c r="AD4761" s="6">
        <v>196.05099999999999</v>
      </c>
      <c r="AE4761" s="5">
        <v>0.72440000000000004</v>
      </c>
      <c r="AF4761" s="6">
        <v>87.453999999999994</v>
      </c>
    </row>
    <row r="4762" spans="1:32" x14ac:dyDescent="0.35">
      <c r="B4762" s="1" t="s">
        <v>861</v>
      </c>
      <c r="C4762" s="5">
        <v>0.49426999999999999</v>
      </c>
      <c r="D4762" s="6">
        <v>696.41899999999998</v>
      </c>
      <c r="E4762" s="5">
        <v>0.46640999999999999</v>
      </c>
      <c r="F4762" s="6">
        <v>29.567</v>
      </c>
      <c r="G4762" s="5">
        <v>0.45939999999999998</v>
      </c>
      <c r="H4762" s="6">
        <v>50.572000000000003</v>
      </c>
      <c r="I4762" s="5">
        <v>0.45001999999999998</v>
      </c>
      <c r="J4762" s="6">
        <v>27.478000000000002</v>
      </c>
      <c r="K4762" s="5">
        <v>0.60141</v>
      </c>
      <c r="L4762" s="6">
        <v>48.703000000000003</v>
      </c>
      <c r="M4762" s="5">
        <v>0.44040000000000001</v>
      </c>
      <c r="N4762" s="6">
        <v>26.318999999999999</v>
      </c>
      <c r="O4762" s="5">
        <v>0.36214000000000002</v>
      </c>
      <c r="P4762" s="6">
        <v>16.492000000000001</v>
      </c>
      <c r="Q4762" s="5">
        <v>0.53993000000000002</v>
      </c>
      <c r="R4762" s="6">
        <v>30.870999999999999</v>
      </c>
      <c r="S4762" s="5">
        <v>0.54751000000000005</v>
      </c>
      <c r="T4762" s="6">
        <v>100.057</v>
      </c>
      <c r="U4762" s="5">
        <v>0.50392999999999999</v>
      </c>
      <c r="V4762" s="6">
        <v>25.337</v>
      </c>
      <c r="W4762" s="5">
        <v>0.39790999999999999</v>
      </c>
      <c r="X4762" s="6">
        <v>7.8460000000000001</v>
      </c>
      <c r="Y4762" s="5">
        <v>0.45236999999999999</v>
      </c>
      <c r="Z4762" s="6">
        <v>56.106999999999999</v>
      </c>
      <c r="AA4762" s="5">
        <v>0.50370000000000004</v>
      </c>
      <c r="AB4762" s="6">
        <v>95.697999999999993</v>
      </c>
      <c r="AC4762" s="5">
        <v>0.4899</v>
      </c>
      <c r="AD4762" s="6">
        <v>119.294</v>
      </c>
      <c r="AE4762" s="5">
        <v>0.51419999999999999</v>
      </c>
      <c r="AF4762" s="6">
        <v>62.078000000000003</v>
      </c>
    </row>
    <row r="4763" spans="1:32" x14ac:dyDescent="0.35">
      <c r="B4763" s="1" t="s">
        <v>862</v>
      </c>
      <c r="C4763" s="5">
        <v>6.293E-2</v>
      </c>
      <c r="D4763" s="6">
        <v>88.671999999999997</v>
      </c>
      <c r="E4763" s="5">
        <v>0.10328</v>
      </c>
      <c r="F4763" s="6">
        <v>6.5469999999999997</v>
      </c>
      <c r="G4763" s="5">
        <v>3.474E-2</v>
      </c>
      <c r="H4763" s="6">
        <v>3.8239999999999998</v>
      </c>
      <c r="I4763" s="5">
        <v>6.2010000000000003E-2</v>
      </c>
      <c r="J4763" s="6">
        <v>3.786</v>
      </c>
      <c r="K4763" s="5">
        <v>0.12384000000000001</v>
      </c>
      <c r="L4763" s="6">
        <v>10.029</v>
      </c>
      <c r="M4763" s="5">
        <v>5.6959999999999997E-2</v>
      </c>
      <c r="N4763" s="6">
        <v>3.4039999999999999</v>
      </c>
      <c r="O4763" s="5">
        <v>2.6679999999999999E-2</v>
      </c>
      <c r="P4763" s="6">
        <v>1.2150000000000001</v>
      </c>
      <c r="Q4763" s="5">
        <v>0.10237</v>
      </c>
      <c r="R4763" s="6">
        <v>5.8529999999999998</v>
      </c>
      <c r="S4763" s="5">
        <v>4.5069999999999999E-2</v>
      </c>
      <c r="T4763" s="6">
        <v>8.2360000000000007</v>
      </c>
      <c r="U4763" s="5">
        <v>7.8399999999999997E-2</v>
      </c>
      <c r="V4763" s="6">
        <v>3.9420000000000002</v>
      </c>
      <c r="W4763" s="5">
        <v>4.4979999999999999E-2</v>
      </c>
      <c r="X4763" s="6">
        <v>0.88700000000000001</v>
      </c>
      <c r="Y4763" s="5">
        <v>4.8120000000000003E-2</v>
      </c>
      <c r="Z4763" s="6">
        <v>5.968</v>
      </c>
      <c r="AA4763" s="5">
        <v>3.3640000000000003E-2</v>
      </c>
      <c r="AB4763" s="6">
        <v>6.3920000000000003</v>
      </c>
      <c r="AC4763" s="5">
        <v>5.9619999999999999E-2</v>
      </c>
      <c r="AD4763" s="6">
        <v>14.518000000000001</v>
      </c>
      <c r="AE4763" s="5">
        <v>0.11654</v>
      </c>
      <c r="AF4763" s="6">
        <v>14.07</v>
      </c>
    </row>
    <row r="4764" spans="1:32" x14ac:dyDescent="0.35">
      <c r="B4764" s="1" t="s">
        <v>863</v>
      </c>
      <c r="C4764" s="5">
        <v>0.13555</v>
      </c>
      <c r="D4764" s="6">
        <v>190.98500000000001</v>
      </c>
      <c r="E4764" s="5">
        <v>0.22642000000000001</v>
      </c>
      <c r="F4764" s="6">
        <v>14.353</v>
      </c>
      <c r="G4764" s="5">
        <v>9.0219999999999995E-2</v>
      </c>
      <c r="H4764" s="6">
        <v>9.9320000000000004</v>
      </c>
      <c r="I4764" s="5">
        <v>0.16961000000000001</v>
      </c>
      <c r="J4764" s="6">
        <v>10.356</v>
      </c>
      <c r="K4764" s="5">
        <v>7.7229999999999993E-2</v>
      </c>
      <c r="L4764" s="6">
        <v>6.2539999999999996</v>
      </c>
      <c r="M4764" s="5">
        <v>0.18758</v>
      </c>
      <c r="N4764" s="6">
        <v>11.21</v>
      </c>
      <c r="O4764" s="5">
        <v>0.23194999999999999</v>
      </c>
      <c r="P4764" s="6">
        <v>10.563000000000001</v>
      </c>
      <c r="Q4764" s="5">
        <v>0.15232000000000001</v>
      </c>
      <c r="R4764" s="6">
        <v>8.7089999999999996</v>
      </c>
      <c r="S4764" s="5">
        <v>0.10579</v>
      </c>
      <c r="T4764" s="6">
        <v>19.332999999999998</v>
      </c>
      <c r="U4764" s="5">
        <v>0.22519</v>
      </c>
      <c r="V4764" s="6">
        <v>11.321999999999999</v>
      </c>
      <c r="W4764" s="5">
        <v>0.18723999999999999</v>
      </c>
      <c r="X4764" s="6">
        <v>3.6920000000000002</v>
      </c>
      <c r="Y4764" s="5">
        <v>0.13450999999999999</v>
      </c>
      <c r="Z4764" s="6">
        <v>16.683</v>
      </c>
      <c r="AA4764" s="5">
        <v>0.13159999999999999</v>
      </c>
      <c r="AB4764" s="6">
        <v>25.001999999999999</v>
      </c>
      <c r="AC4764" s="5">
        <v>0.10553</v>
      </c>
      <c r="AD4764" s="6">
        <v>25.696999999999999</v>
      </c>
      <c r="AE4764" s="5">
        <v>0.14810000000000001</v>
      </c>
      <c r="AF4764" s="6">
        <v>17.88</v>
      </c>
    </row>
    <row r="4766" spans="1:32" x14ac:dyDescent="0.35">
      <c r="B4766" s="2" t="s">
        <v>398</v>
      </c>
      <c r="D4766" s="3">
        <v>1408.9939999999999</v>
      </c>
      <c r="F4766" s="3">
        <v>63.392000000000003</v>
      </c>
      <c r="H4766" s="3">
        <v>110.084</v>
      </c>
      <c r="J4766" s="3">
        <v>61.058999999999997</v>
      </c>
      <c r="L4766" s="3">
        <v>80.981999999999999</v>
      </c>
      <c r="N4766" s="3">
        <v>59.762</v>
      </c>
      <c r="P4766" s="3">
        <v>45.54</v>
      </c>
      <c r="R4766" s="3">
        <v>57.176000000000002</v>
      </c>
      <c r="T4766" s="3">
        <v>182.751</v>
      </c>
      <c r="V4766" s="3">
        <v>50.279000000000003</v>
      </c>
      <c r="X4766" s="3">
        <v>19.718</v>
      </c>
      <c r="Z4766" s="3">
        <v>124.02800000000001</v>
      </c>
      <c r="AB4766" s="3">
        <v>189.989</v>
      </c>
      <c r="AD4766" s="3">
        <v>243.50800000000001</v>
      </c>
      <c r="AF4766" s="3">
        <v>120.727</v>
      </c>
    </row>
    <row r="4767" spans="1:32" x14ac:dyDescent="0.35">
      <c r="B4767" s="2" t="s">
        <v>399</v>
      </c>
      <c r="D4767" s="3">
        <v>1409</v>
      </c>
      <c r="F4767" s="3">
        <v>103</v>
      </c>
      <c r="H4767" s="3">
        <v>101</v>
      </c>
      <c r="J4767" s="3">
        <v>100</v>
      </c>
      <c r="L4767" s="3">
        <v>100</v>
      </c>
      <c r="N4767" s="3">
        <v>100</v>
      </c>
      <c r="P4767" s="3">
        <v>100</v>
      </c>
      <c r="R4767" s="3">
        <v>100</v>
      </c>
      <c r="T4767" s="3">
        <v>104</v>
      </c>
      <c r="V4767" s="3">
        <v>101</v>
      </c>
      <c r="X4767" s="3">
        <v>100</v>
      </c>
      <c r="Z4767" s="3">
        <v>100</v>
      </c>
      <c r="AB4767" s="3">
        <v>100</v>
      </c>
      <c r="AD4767" s="3">
        <v>100</v>
      </c>
      <c r="AF4767" s="3">
        <v>100</v>
      </c>
    </row>
    <row r="4769" spans="1:32" x14ac:dyDescent="0.35">
      <c r="A4769" s="3" t="s">
        <v>864</v>
      </c>
      <c r="B4769" s="2" t="s">
        <v>865</v>
      </c>
    </row>
    <row r="4770" spans="1:32" x14ac:dyDescent="0.35">
      <c r="B4770" s="4" t="s">
        <v>866</v>
      </c>
    </row>
    <row r="4772" spans="1:32" x14ac:dyDescent="0.35">
      <c r="B4772" s="1" t="s">
        <v>867</v>
      </c>
      <c r="C4772" s="5">
        <v>9.8140000000000005E-2</v>
      </c>
      <c r="D4772" s="6">
        <v>119.535</v>
      </c>
      <c r="E4772" s="5">
        <v>0.11348</v>
      </c>
      <c r="F4772" s="6">
        <v>5.5650000000000004</v>
      </c>
      <c r="G4772" s="5">
        <v>0.11819</v>
      </c>
      <c r="H4772" s="6">
        <v>11.837</v>
      </c>
      <c r="I4772" s="5">
        <v>0.10244</v>
      </c>
      <c r="J4772" s="6">
        <v>5.194</v>
      </c>
      <c r="K4772" s="5">
        <v>0.24374999999999999</v>
      </c>
      <c r="L4772" s="6">
        <v>18.215</v>
      </c>
      <c r="M4772" s="5">
        <v>0.13627</v>
      </c>
      <c r="N4772" s="6">
        <v>6.6159999999999997</v>
      </c>
      <c r="O4772" s="5">
        <v>6.8330000000000002E-2</v>
      </c>
      <c r="P4772" s="6">
        <v>2.39</v>
      </c>
      <c r="Q4772" s="5">
        <v>4.5909999999999999E-2</v>
      </c>
      <c r="R4772" s="6">
        <v>2.2250000000000001</v>
      </c>
      <c r="S4772" s="5">
        <v>8.8959999999999997E-2</v>
      </c>
      <c r="T4772" s="6">
        <v>14.537000000000001</v>
      </c>
      <c r="U4772" s="5">
        <v>6.6839999999999997E-2</v>
      </c>
      <c r="V4772" s="6">
        <v>2.6040000000000001</v>
      </c>
      <c r="W4772" s="5">
        <v>7.6499999999999999E-2</v>
      </c>
      <c r="X4772" s="6">
        <v>1.226</v>
      </c>
      <c r="Y4772" s="5">
        <v>3.1489999999999997E-2</v>
      </c>
      <c r="Z4772" s="6">
        <v>3.38</v>
      </c>
      <c r="AA4772" s="5">
        <v>4.6949999999999999E-2</v>
      </c>
      <c r="AB4772" s="6">
        <v>7.7460000000000004</v>
      </c>
      <c r="AC4772" s="5">
        <v>0.14828</v>
      </c>
      <c r="AD4772" s="6">
        <v>32.296999999999997</v>
      </c>
      <c r="AE4772" s="5">
        <v>5.5460000000000002E-2</v>
      </c>
      <c r="AF4772" s="6">
        <v>5.7039999999999997</v>
      </c>
    </row>
    <row r="4773" spans="1:32" x14ac:dyDescent="0.35">
      <c r="B4773" s="1" t="s">
        <v>868</v>
      </c>
      <c r="C4773" s="5">
        <v>0.89798</v>
      </c>
      <c r="D4773" s="6">
        <v>1093.751</v>
      </c>
      <c r="E4773" s="5">
        <v>0.92159999999999997</v>
      </c>
      <c r="F4773" s="6">
        <v>45.195</v>
      </c>
      <c r="G4773" s="5">
        <v>0.88892000000000004</v>
      </c>
      <c r="H4773" s="6">
        <v>89.027000000000001</v>
      </c>
      <c r="I4773" s="5">
        <v>0.87753000000000003</v>
      </c>
      <c r="J4773" s="6">
        <v>44.494</v>
      </c>
      <c r="K4773" s="5">
        <v>0.82869999999999999</v>
      </c>
      <c r="L4773" s="6">
        <v>61.927</v>
      </c>
      <c r="M4773" s="5">
        <v>0.91242000000000001</v>
      </c>
      <c r="N4773" s="6">
        <v>44.3</v>
      </c>
      <c r="O4773" s="5">
        <v>0.93052000000000001</v>
      </c>
      <c r="P4773" s="6">
        <v>32.546999999999997</v>
      </c>
      <c r="Q4773" s="5">
        <v>0.91674</v>
      </c>
      <c r="R4773" s="6">
        <v>44.432000000000002</v>
      </c>
      <c r="S4773" s="5">
        <v>0.86743000000000003</v>
      </c>
      <c r="T4773" s="6">
        <v>141.75299999999999</v>
      </c>
      <c r="U4773" s="5">
        <v>0.87761999999999996</v>
      </c>
      <c r="V4773" s="6">
        <v>34.189</v>
      </c>
      <c r="W4773" s="5">
        <v>0.90834999999999999</v>
      </c>
      <c r="X4773" s="6">
        <v>14.557</v>
      </c>
      <c r="Y4773" s="5">
        <v>0.94230999999999998</v>
      </c>
      <c r="Z4773" s="6">
        <v>101.152</v>
      </c>
      <c r="AA4773" s="5">
        <v>0.91252</v>
      </c>
      <c r="AB4773" s="6">
        <v>150.55500000000001</v>
      </c>
      <c r="AC4773" s="5">
        <v>0.89227999999999996</v>
      </c>
      <c r="AD4773" s="6">
        <v>194.34899999999999</v>
      </c>
      <c r="AE4773" s="5">
        <v>0.92637999999999998</v>
      </c>
      <c r="AF4773" s="6">
        <v>95.275000000000006</v>
      </c>
    </row>
    <row r="4774" spans="1:32" x14ac:dyDescent="0.35">
      <c r="B4774" s="1" t="s">
        <v>869</v>
      </c>
      <c r="C4774" s="5">
        <v>2.4240000000000001E-2</v>
      </c>
      <c r="D4774" s="6">
        <v>29.521999999999998</v>
      </c>
      <c r="E4774" s="5">
        <v>2.0070000000000001E-2</v>
      </c>
      <c r="F4774" s="6">
        <v>0.98399999999999999</v>
      </c>
      <c r="G4774" s="5">
        <v>2.2280000000000001E-2</v>
      </c>
      <c r="H4774" s="6">
        <v>2.2309999999999999</v>
      </c>
      <c r="I4774" s="5">
        <v>3.9820000000000001E-2</v>
      </c>
      <c r="J4774" s="6">
        <v>2.0190000000000001</v>
      </c>
      <c r="K4774" s="5">
        <v>6.7229999999999998E-2</v>
      </c>
      <c r="L4774" s="6">
        <v>5.024</v>
      </c>
      <c r="M4774" s="5">
        <v>3.3980000000000003E-2</v>
      </c>
      <c r="N4774" s="6">
        <v>1.65</v>
      </c>
      <c r="O4774" s="5">
        <v>1.5980000000000001E-2</v>
      </c>
      <c r="P4774" s="6">
        <v>0.55900000000000005</v>
      </c>
      <c r="Q4774" s="5">
        <v>2.1729999999999999E-2</v>
      </c>
      <c r="R4774" s="6">
        <v>1.0529999999999999</v>
      </c>
      <c r="S4774" s="5">
        <v>5.2159999999999998E-2</v>
      </c>
      <c r="T4774" s="6">
        <v>8.5239999999999991</v>
      </c>
      <c r="U4774" s="5">
        <v>0</v>
      </c>
      <c r="V4774" s="6">
        <v>0</v>
      </c>
      <c r="W4774" s="5">
        <v>0</v>
      </c>
      <c r="X4774" s="6">
        <v>0</v>
      </c>
      <c r="Y4774" s="5">
        <v>2.0910000000000002E-2</v>
      </c>
      <c r="Z4774" s="6">
        <v>2.2450000000000001</v>
      </c>
      <c r="AA4774" s="5">
        <v>0</v>
      </c>
      <c r="AB4774" s="6">
        <v>0</v>
      </c>
      <c r="AC4774" s="5">
        <v>1.5440000000000001E-2</v>
      </c>
      <c r="AD4774" s="6">
        <v>3.3639999999999999</v>
      </c>
      <c r="AE4774" s="5">
        <v>1.8159999999999999E-2</v>
      </c>
      <c r="AF4774" s="6">
        <v>1.8680000000000001</v>
      </c>
    </row>
    <row r="4775" spans="1:32" x14ac:dyDescent="0.35">
      <c r="B4775" s="1" t="s">
        <v>870</v>
      </c>
      <c r="C4775" s="5">
        <v>4.0379999999999999E-2</v>
      </c>
      <c r="D4775" s="6">
        <v>49.185000000000002</v>
      </c>
      <c r="E4775" s="5">
        <v>5.2429999999999997E-2</v>
      </c>
      <c r="F4775" s="6">
        <v>2.5710000000000002</v>
      </c>
      <c r="G4775" s="5">
        <v>5.2319999999999998E-2</v>
      </c>
      <c r="H4775" s="6">
        <v>5.24</v>
      </c>
      <c r="I4775" s="5">
        <v>8.6919999999999997E-2</v>
      </c>
      <c r="J4775" s="6">
        <v>4.407</v>
      </c>
      <c r="K4775" s="5">
        <v>4.7649999999999998E-2</v>
      </c>
      <c r="L4775" s="6">
        <v>3.5609999999999999</v>
      </c>
      <c r="M4775" s="5">
        <v>3.9190000000000003E-2</v>
      </c>
      <c r="N4775" s="6">
        <v>1.903</v>
      </c>
      <c r="O4775" s="5">
        <v>1.2489999999999999E-2</v>
      </c>
      <c r="P4775" s="6">
        <v>0.437</v>
      </c>
      <c r="Q4775" s="5">
        <v>6.0659999999999999E-2</v>
      </c>
      <c r="R4775" s="6">
        <v>2.94</v>
      </c>
      <c r="S4775" s="5">
        <v>3.8559999999999997E-2</v>
      </c>
      <c r="T4775" s="6">
        <v>6.3010000000000002</v>
      </c>
      <c r="U4775" s="5">
        <v>7.4800000000000005E-2</v>
      </c>
      <c r="V4775" s="6">
        <v>2.9140000000000001</v>
      </c>
      <c r="W4775" s="5">
        <v>0</v>
      </c>
      <c r="X4775" s="6">
        <v>0</v>
      </c>
      <c r="Y4775" s="5">
        <v>3.1489999999999997E-2</v>
      </c>
      <c r="Z4775" s="6">
        <v>3.38</v>
      </c>
      <c r="AA4775" s="5">
        <v>3.517E-2</v>
      </c>
      <c r="AB4775" s="6">
        <v>5.8029999999999999</v>
      </c>
      <c r="AC4775" s="5">
        <v>4.4659999999999998E-2</v>
      </c>
      <c r="AD4775" s="6">
        <v>9.7279999999999998</v>
      </c>
      <c r="AE4775" s="5">
        <v>0</v>
      </c>
      <c r="AF4775" s="6">
        <v>0</v>
      </c>
    </row>
    <row r="4776" spans="1:32" x14ac:dyDescent="0.35">
      <c r="B4776" s="1" t="s">
        <v>871</v>
      </c>
      <c r="C4776" s="5">
        <v>1.336E-2</v>
      </c>
      <c r="D4776" s="6">
        <v>16.268999999999998</v>
      </c>
      <c r="E4776" s="5">
        <v>4.7350000000000003E-2</v>
      </c>
      <c r="F4776" s="6">
        <v>2.3220000000000001</v>
      </c>
      <c r="G4776" s="5">
        <v>0</v>
      </c>
      <c r="H4776" s="6">
        <v>0</v>
      </c>
      <c r="I4776" s="5">
        <v>0</v>
      </c>
      <c r="J4776" s="6">
        <v>0</v>
      </c>
      <c r="K4776" s="5">
        <v>3.3619999999999997E-2</v>
      </c>
      <c r="L4776" s="6">
        <v>2.512</v>
      </c>
      <c r="M4776" s="5">
        <v>0</v>
      </c>
      <c r="N4776" s="6">
        <v>0</v>
      </c>
      <c r="O4776" s="5">
        <v>0</v>
      </c>
      <c r="P4776" s="6">
        <v>0</v>
      </c>
      <c r="Q4776" s="5">
        <v>0</v>
      </c>
      <c r="R4776" s="6">
        <v>0</v>
      </c>
      <c r="S4776" s="5">
        <v>1.304E-2</v>
      </c>
      <c r="T4776" s="6">
        <v>2.1309999999999998</v>
      </c>
      <c r="U4776" s="5">
        <v>7.5199999999999998E-3</v>
      </c>
      <c r="V4776" s="6">
        <v>0.29299999999999998</v>
      </c>
      <c r="W4776" s="5">
        <v>1.5100000000000001E-2</v>
      </c>
      <c r="X4776" s="6">
        <v>0.24199999999999999</v>
      </c>
      <c r="Y4776" s="5">
        <v>2.0910000000000002E-2</v>
      </c>
      <c r="Z4776" s="6">
        <v>2.2450000000000001</v>
      </c>
      <c r="AA4776" s="5">
        <v>2.8209999999999999E-2</v>
      </c>
      <c r="AB4776" s="6">
        <v>4.6550000000000002</v>
      </c>
      <c r="AC4776" s="5">
        <v>0</v>
      </c>
      <c r="AD4776" s="6">
        <v>0</v>
      </c>
      <c r="AE4776" s="5">
        <v>1.8159999999999999E-2</v>
      </c>
      <c r="AF4776" s="6">
        <v>1.8680000000000001</v>
      </c>
    </row>
    <row r="4777" spans="1:32" x14ac:dyDescent="0.35">
      <c r="B4777" s="1" t="s">
        <v>396</v>
      </c>
      <c r="C4777" s="5">
        <v>4.7299999999999998E-3</v>
      </c>
      <c r="D4777" s="6">
        <v>5.766</v>
      </c>
      <c r="E4777" s="5">
        <v>0</v>
      </c>
      <c r="F4777" s="6">
        <v>0</v>
      </c>
      <c r="G4777" s="5">
        <v>0</v>
      </c>
      <c r="H4777" s="6">
        <v>0</v>
      </c>
      <c r="I4777" s="5">
        <v>0</v>
      </c>
      <c r="J4777" s="6">
        <v>0</v>
      </c>
      <c r="K4777" s="5">
        <v>1.12E-2</v>
      </c>
      <c r="L4777" s="6">
        <v>0.83699999999999997</v>
      </c>
      <c r="M4777" s="5">
        <v>0</v>
      </c>
      <c r="N4777" s="6">
        <v>0</v>
      </c>
      <c r="O4777" s="5">
        <v>1.2489999999999999E-2</v>
      </c>
      <c r="P4777" s="6">
        <v>0.437</v>
      </c>
      <c r="Q4777" s="5">
        <v>1.7350000000000001E-2</v>
      </c>
      <c r="R4777" s="6">
        <v>0.84099999999999997</v>
      </c>
      <c r="S4777" s="5">
        <v>0</v>
      </c>
      <c r="T4777" s="6">
        <v>0</v>
      </c>
      <c r="U4777" s="5">
        <v>0</v>
      </c>
      <c r="V4777" s="6">
        <v>0</v>
      </c>
      <c r="W4777" s="5">
        <v>0</v>
      </c>
      <c r="X4777" s="6">
        <v>0</v>
      </c>
      <c r="Y4777" s="5">
        <v>0</v>
      </c>
      <c r="Z4777" s="6">
        <v>0</v>
      </c>
      <c r="AA4777" s="5">
        <v>2.2120000000000001E-2</v>
      </c>
      <c r="AB4777" s="6">
        <v>3.65</v>
      </c>
      <c r="AC4777" s="5">
        <v>0</v>
      </c>
      <c r="AD4777" s="6">
        <v>0</v>
      </c>
      <c r="AE4777" s="5">
        <v>0</v>
      </c>
      <c r="AF4777" s="6">
        <v>0</v>
      </c>
    </row>
    <row r="4779" spans="1:32" x14ac:dyDescent="0.35">
      <c r="B4779" s="2" t="s">
        <v>398</v>
      </c>
      <c r="D4779" s="3">
        <v>1218.01</v>
      </c>
      <c r="F4779" s="3">
        <v>49.04</v>
      </c>
      <c r="H4779" s="3">
        <v>100.152</v>
      </c>
      <c r="J4779" s="3">
        <v>50.703000000000003</v>
      </c>
      <c r="L4779" s="3">
        <v>74.727999999999994</v>
      </c>
      <c r="N4779" s="3">
        <v>48.552</v>
      </c>
      <c r="P4779" s="3">
        <v>34.976999999999997</v>
      </c>
      <c r="R4779" s="3">
        <v>48.466999999999999</v>
      </c>
      <c r="T4779" s="3">
        <v>163.41800000000001</v>
      </c>
      <c r="V4779" s="3">
        <v>38.956000000000003</v>
      </c>
      <c r="X4779" s="3">
        <v>16.026</v>
      </c>
      <c r="Z4779" s="3">
        <v>107.345</v>
      </c>
      <c r="AB4779" s="3">
        <v>164.98699999999999</v>
      </c>
      <c r="AD4779" s="3">
        <v>217.81100000000001</v>
      </c>
      <c r="AF4779" s="3">
        <v>102.84699999999999</v>
      </c>
    </row>
    <row r="4780" spans="1:32" x14ac:dyDescent="0.35">
      <c r="B4780" s="2" t="s">
        <v>399</v>
      </c>
      <c r="D4780" s="3">
        <v>1090</v>
      </c>
      <c r="F4780" s="3">
        <v>66</v>
      </c>
      <c r="H4780" s="3">
        <v>82</v>
      </c>
      <c r="J4780" s="3">
        <v>73</v>
      </c>
      <c r="L4780" s="3">
        <v>91</v>
      </c>
      <c r="N4780" s="3">
        <v>75</v>
      </c>
      <c r="P4780" s="3">
        <v>68</v>
      </c>
      <c r="R4780" s="3">
        <v>75</v>
      </c>
      <c r="T4780" s="3">
        <v>90</v>
      </c>
      <c r="V4780" s="3">
        <v>74</v>
      </c>
      <c r="X4780" s="3">
        <v>77</v>
      </c>
      <c r="Z4780" s="3">
        <v>81</v>
      </c>
      <c r="AB4780" s="3">
        <v>81</v>
      </c>
      <c r="AD4780" s="3">
        <v>83</v>
      </c>
      <c r="AF4780" s="3">
        <v>74</v>
      </c>
    </row>
    <row r="4782" spans="1:32" x14ac:dyDescent="0.35">
      <c r="B4782" s="2" t="s">
        <v>872</v>
      </c>
    </row>
    <row r="4784" spans="1:32" x14ac:dyDescent="0.35">
      <c r="A4784" s="3" t="s">
        <v>873</v>
      </c>
      <c r="B4784" s="2" t="s">
        <v>874</v>
      </c>
    </row>
    <row r="4786" spans="1:32" x14ac:dyDescent="0.35">
      <c r="B4786" s="1" t="s">
        <v>486</v>
      </c>
      <c r="C4786" s="5">
        <v>0.75553000000000003</v>
      </c>
      <c r="D4786" s="6">
        <v>1064.54</v>
      </c>
      <c r="E4786" s="5">
        <v>0.75649999999999995</v>
      </c>
      <c r="F4786" s="6">
        <v>47.956000000000003</v>
      </c>
      <c r="G4786" s="5">
        <v>0.73912999999999995</v>
      </c>
      <c r="H4786" s="6">
        <v>81.366</v>
      </c>
      <c r="I4786" s="5">
        <v>0.94116999999999995</v>
      </c>
      <c r="J4786" s="6">
        <v>57.466999999999999</v>
      </c>
      <c r="K4786" s="5">
        <v>0.87931999999999999</v>
      </c>
      <c r="L4786" s="6">
        <v>71.209000000000003</v>
      </c>
      <c r="M4786" s="5">
        <v>0.93076999999999999</v>
      </c>
      <c r="N4786" s="6">
        <v>55.625</v>
      </c>
      <c r="O4786" s="5">
        <v>0.86621999999999999</v>
      </c>
      <c r="P4786" s="6">
        <v>39.448</v>
      </c>
      <c r="Q4786" s="5">
        <v>0.92025999999999997</v>
      </c>
      <c r="R4786" s="6">
        <v>52.616999999999997</v>
      </c>
      <c r="S4786" s="5">
        <v>0.75592000000000004</v>
      </c>
      <c r="T4786" s="6">
        <v>138.14500000000001</v>
      </c>
      <c r="U4786" s="5">
        <v>0.89780000000000004</v>
      </c>
      <c r="V4786" s="6">
        <v>45.14</v>
      </c>
      <c r="W4786" s="5">
        <v>0.70833999999999997</v>
      </c>
      <c r="X4786" s="6">
        <v>13.967000000000001</v>
      </c>
      <c r="Y4786" s="5">
        <v>0.71936999999999995</v>
      </c>
      <c r="Z4786" s="6">
        <v>89.221999999999994</v>
      </c>
      <c r="AA4786" s="5">
        <v>0.75624000000000002</v>
      </c>
      <c r="AB4786" s="6">
        <v>143.678</v>
      </c>
      <c r="AC4786" s="5">
        <v>0.66329000000000005</v>
      </c>
      <c r="AD4786" s="6">
        <v>161.517</v>
      </c>
      <c r="AE4786" s="5">
        <v>0.55649999999999999</v>
      </c>
      <c r="AF4786" s="6">
        <v>67.185000000000002</v>
      </c>
    </row>
    <row r="4787" spans="1:32" x14ac:dyDescent="0.35">
      <c r="B4787" s="1" t="s">
        <v>487</v>
      </c>
      <c r="C4787" s="5">
        <v>0.24446999999999999</v>
      </c>
      <c r="D4787" s="6">
        <v>344.45400000000001</v>
      </c>
      <c r="E4787" s="5">
        <v>0.24349999999999999</v>
      </c>
      <c r="F4787" s="6">
        <v>15.436</v>
      </c>
      <c r="G4787" s="5">
        <v>0.26086999999999999</v>
      </c>
      <c r="H4787" s="6">
        <v>28.718</v>
      </c>
      <c r="I4787" s="5">
        <v>5.883E-2</v>
      </c>
      <c r="J4787" s="6">
        <v>3.5920000000000001</v>
      </c>
      <c r="K4787" s="5">
        <v>0.12068</v>
      </c>
      <c r="L4787" s="6">
        <v>9.7729999999999997</v>
      </c>
      <c r="M4787" s="5">
        <v>6.9220000000000004E-2</v>
      </c>
      <c r="N4787" s="6">
        <v>4.1369999999999996</v>
      </c>
      <c r="O4787" s="5">
        <v>0.13377</v>
      </c>
      <c r="P4787" s="6">
        <v>6.0919999999999996</v>
      </c>
      <c r="Q4787" s="5">
        <v>7.9740000000000005E-2</v>
      </c>
      <c r="R4787" s="6">
        <v>4.5590000000000002</v>
      </c>
      <c r="S4787" s="5">
        <v>0.24407999999999999</v>
      </c>
      <c r="T4787" s="6">
        <v>44.604999999999997</v>
      </c>
      <c r="U4787" s="5">
        <v>0.10219</v>
      </c>
      <c r="V4787" s="6">
        <v>5.1379999999999999</v>
      </c>
      <c r="W4787" s="5">
        <v>0.29165999999999997</v>
      </c>
      <c r="X4787" s="6">
        <v>5.7510000000000003</v>
      </c>
      <c r="Y4787" s="5">
        <v>0.28064</v>
      </c>
      <c r="Z4787" s="6">
        <v>34.807000000000002</v>
      </c>
      <c r="AA4787" s="5">
        <v>0.24376</v>
      </c>
      <c r="AB4787" s="6">
        <v>46.311</v>
      </c>
      <c r="AC4787" s="5">
        <v>0.33671000000000001</v>
      </c>
      <c r="AD4787" s="6">
        <v>81.991</v>
      </c>
      <c r="AE4787" s="5">
        <v>0.44350000000000001</v>
      </c>
      <c r="AF4787" s="6">
        <v>53.542000000000002</v>
      </c>
    </row>
    <row r="4789" spans="1:32" x14ac:dyDescent="0.35">
      <c r="B4789" s="2" t="s">
        <v>398</v>
      </c>
      <c r="D4789" s="3">
        <v>1408.9939999999999</v>
      </c>
      <c r="F4789" s="3">
        <v>63.392000000000003</v>
      </c>
      <c r="H4789" s="3">
        <v>110.084</v>
      </c>
      <c r="J4789" s="3">
        <v>61.058999999999997</v>
      </c>
      <c r="L4789" s="3">
        <v>80.981999999999999</v>
      </c>
      <c r="N4789" s="3">
        <v>59.762</v>
      </c>
      <c r="P4789" s="3">
        <v>45.54</v>
      </c>
      <c r="R4789" s="3">
        <v>57.176000000000002</v>
      </c>
      <c r="T4789" s="3">
        <v>182.751</v>
      </c>
      <c r="V4789" s="3">
        <v>50.279000000000003</v>
      </c>
      <c r="X4789" s="3">
        <v>19.718</v>
      </c>
      <c r="Z4789" s="3">
        <v>124.02800000000001</v>
      </c>
      <c r="AB4789" s="3">
        <v>189.989</v>
      </c>
      <c r="AD4789" s="3">
        <v>243.50800000000001</v>
      </c>
      <c r="AF4789" s="3">
        <v>120.727</v>
      </c>
    </row>
    <row r="4790" spans="1:32" x14ac:dyDescent="0.35">
      <c r="B4790" s="2" t="s">
        <v>399</v>
      </c>
      <c r="D4790" s="3">
        <v>1409</v>
      </c>
      <c r="F4790" s="3">
        <v>103</v>
      </c>
      <c r="H4790" s="3">
        <v>101</v>
      </c>
      <c r="J4790" s="3">
        <v>100</v>
      </c>
      <c r="L4790" s="3">
        <v>100</v>
      </c>
      <c r="N4790" s="3">
        <v>100</v>
      </c>
      <c r="P4790" s="3">
        <v>100</v>
      </c>
      <c r="R4790" s="3">
        <v>100</v>
      </c>
      <c r="T4790" s="3">
        <v>104</v>
      </c>
      <c r="V4790" s="3">
        <v>101</v>
      </c>
      <c r="X4790" s="3">
        <v>100</v>
      </c>
      <c r="Z4790" s="3">
        <v>100</v>
      </c>
      <c r="AB4790" s="3">
        <v>100</v>
      </c>
      <c r="AD4790" s="3">
        <v>100</v>
      </c>
      <c r="AF4790" s="3">
        <v>100</v>
      </c>
    </row>
    <row r="4792" spans="1:32" x14ac:dyDescent="0.35">
      <c r="A4792" s="3" t="s">
        <v>875</v>
      </c>
      <c r="B4792" s="2" t="s">
        <v>876</v>
      </c>
    </row>
    <row r="4793" spans="1:32" x14ac:dyDescent="0.35">
      <c r="B4793" s="4" t="s">
        <v>877</v>
      </c>
    </row>
    <row r="4795" spans="1:32" x14ac:dyDescent="0.35">
      <c r="B4795" s="1" t="s">
        <v>878</v>
      </c>
      <c r="C4795" s="5">
        <v>0.86753000000000002</v>
      </c>
      <c r="D4795" s="6">
        <v>923.52499999999998</v>
      </c>
      <c r="E4795" s="5">
        <v>0.71421999999999997</v>
      </c>
      <c r="F4795" s="6">
        <v>34.250999999999998</v>
      </c>
      <c r="G4795" s="5">
        <v>0.92042999999999997</v>
      </c>
      <c r="H4795" s="6">
        <v>74.891999999999996</v>
      </c>
      <c r="I4795" s="5">
        <v>0.61163999999999996</v>
      </c>
      <c r="J4795" s="6">
        <v>35.149000000000001</v>
      </c>
      <c r="K4795" s="5">
        <v>0.75731000000000004</v>
      </c>
      <c r="L4795" s="6">
        <v>53.927</v>
      </c>
      <c r="M4795" s="5">
        <v>0.84641999999999995</v>
      </c>
      <c r="N4795" s="6">
        <v>47.082000000000001</v>
      </c>
      <c r="O4795" s="5">
        <v>0.81535000000000002</v>
      </c>
      <c r="P4795" s="6">
        <v>32.164000000000001</v>
      </c>
      <c r="Q4795" s="5">
        <v>0.75690999999999997</v>
      </c>
      <c r="R4795" s="6">
        <v>39.826000000000001</v>
      </c>
      <c r="S4795" s="5">
        <v>0.91505999999999998</v>
      </c>
      <c r="T4795" s="6">
        <v>126.41200000000001</v>
      </c>
      <c r="U4795" s="5">
        <v>0.90537999999999996</v>
      </c>
      <c r="V4795" s="6">
        <v>40.869</v>
      </c>
      <c r="W4795" s="5">
        <v>0.93057999999999996</v>
      </c>
      <c r="X4795" s="6">
        <v>12.997</v>
      </c>
      <c r="Y4795" s="5">
        <v>0.88663999999999998</v>
      </c>
      <c r="Z4795" s="6">
        <v>79.106999999999999</v>
      </c>
      <c r="AA4795" s="5">
        <v>0.94394</v>
      </c>
      <c r="AB4795" s="6">
        <v>135.62299999999999</v>
      </c>
      <c r="AC4795" s="5">
        <v>0.93003999999999998</v>
      </c>
      <c r="AD4795" s="6">
        <v>150.21700000000001</v>
      </c>
      <c r="AE4795" s="5">
        <v>0.90808</v>
      </c>
      <c r="AF4795" s="6">
        <v>61.009</v>
      </c>
    </row>
    <row r="4796" spans="1:32" x14ac:dyDescent="0.35">
      <c r="B4796" s="1" t="s">
        <v>424</v>
      </c>
      <c r="C4796" s="5">
        <v>8.1070000000000003E-2</v>
      </c>
      <c r="D4796" s="6">
        <v>86.305999999999997</v>
      </c>
      <c r="E4796" s="5">
        <v>0.25297999999999998</v>
      </c>
      <c r="F4796" s="6">
        <v>12.132</v>
      </c>
      <c r="G4796" s="5">
        <v>2.8660000000000001E-2</v>
      </c>
      <c r="H4796" s="6">
        <v>2.3319999999999999</v>
      </c>
      <c r="I4796" s="5">
        <v>7.5120000000000006E-2</v>
      </c>
      <c r="J4796" s="6">
        <v>4.3170000000000002</v>
      </c>
      <c r="K4796" s="5">
        <v>0.12975</v>
      </c>
      <c r="L4796" s="6">
        <v>9.2390000000000008</v>
      </c>
      <c r="M4796" s="5">
        <v>8.7569999999999995E-2</v>
      </c>
      <c r="N4796" s="6">
        <v>4.8710000000000004</v>
      </c>
      <c r="O4796" s="5">
        <v>4.1880000000000001E-2</v>
      </c>
      <c r="P4796" s="6">
        <v>1.6519999999999999</v>
      </c>
      <c r="Q4796" s="5">
        <v>0.19733000000000001</v>
      </c>
      <c r="R4796" s="6">
        <v>10.382999999999999</v>
      </c>
      <c r="S4796" s="5">
        <v>6.5600000000000006E-2</v>
      </c>
      <c r="T4796" s="6">
        <v>9.0630000000000006</v>
      </c>
      <c r="U4796" s="5">
        <v>9.4619999999999996E-2</v>
      </c>
      <c r="V4796" s="6">
        <v>4.2709999999999999</v>
      </c>
      <c r="W4796" s="5">
        <v>6.0720000000000003E-2</v>
      </c>
      <c r="X4796" s="6">
        <v>0.84799999999999998</v>
      </c>
      <c r="Y4796" s="5">
        <v>6.3049999999999995E-2</v>
      </c>
      <c r="Z4796" s="6">
        <v>5.625</v>
      </c>
      <c r="AA4796" s="5">
        <v>2.8500000000000001E-2</v>
      </c>
      <c r="AB4796" s="6">
        <v>4.0949999999999998</v>
      </c>
      <c r="AC4796" s="5">
        <v>6.9959999999999994E-2</v>
      </c>
      <c r="AD4796" s="6">
        <v>11.3</v>
      </c>
      <c r="AE4796" s="5">
        <v>9.1929999999999998E-2</v>
      </c>
      <c r="AF4796" s="6">
        <v>6.1760000000000002</v>
      </c>
    </row>
    <row r="4797" spans="1:32" x14ac:dyDescent="0.35">
      <c r="B4797" s="1" t="s">
        <v>425</v>
      </c>
      <c r="C4797" s="5">
        <v>2.7189999999999999E-2</v>
      </c>
      <c r="D4797" s="6">
        <v>28.942</v>
      </c>
      <c r="E4797" s="5">
        <v>2.7609999999999999E-2</v>
      </c>
      <c r="F4797" s="6">
        <v>1.3240000000000001</v>
      </c>
      <c r="G4797" s="5">
        <v>1.8350000000000002E-2</v>
      </c>
      <c r="H4797" s="6">
        <v>1.4930000000000001</v>
      </c>
      <c r="I4797" s="5">
        <v>0.26468000000000003</v>
      </c>
      <c r="J4797" s="6">
        <v>15.21</v>
      </c>
      <c r="K4797" s="5">
        <v>6.1850000000000002E-2</v>
      </c>
      <c r="L4797" s="6">
        <v>4.4039999999999999</v>
      </c>
      <c r="M4797" s="5">
        <v>5.6899999999999999E-2</v>
      </c>
      <c r="N4797" s="6">
        <v>3.165</v>
      </c>
      <c r="O4797" s="5">
        <v>6.5809999999999994E-2</v>
      </c>
      <c r="P4797" s="6">
        <v>2.5960000000000001</v>
      </c>
      <c r="Q4797" s="5">
        <v>4.0499999999999998E-3</v>
      </c>
      <c r="R4797" s="6">
        <v>0.21299999999999999</v>
      </c>
      <c r="S4797" s="5">
        <v>3.8999999999999998E-3</v>
      </c>
      <c r="T4797" s="6">
        <v>0.53900000000000003</v>
      </c>
      <c r="U4797" s="5">
        <v>0</v>
      </c>
      <c r="V4797" s="6">
        <v>0</v>
      </c>
      <c r="W4797" s="5">
        <v>0</v>
      </c>
      <c r="X4797" s="6">
        <v>0</v>
      </c>
      <c r="Y4797" s="5">
        <v>0</v>
      </c>
      <c r="Z4797" s="6">
        <v>0</v>
      </c>
      <c r="AA4797" s="5">
        <v>0</v>
      </c>
      <c r="AB4797" s="6">
        <v>0</v>
      </c>
      <c r="AC4797" s="5">
        <v>0</v>
      </c>
      <c r="AD4797" s="6">
        <v>0</v>
      </c>
      <c r="AE4797" s="5">
        <v>0</v>
      </c>
      <c r="AF4797" s="6">
        <v>0</v>
      </c>
    </row>
    <row r="4798" spans="1:32" x14ac:dyDescent="0.35">
      <c r="B4798" s="1" t="s">
        <v>879</v>
      </c>
      <c r="C4798" s="5">
        <v>1.566E-2</v>
      </c>
      <c r="D4798" s="6">
        <v>16.673999999999999</v>
      </c>
      <c r="E4798" s="5">
        <v>5.1900000000000002E-3</v>
      </c>
      <c r="F4798" s="6">
        <v>0.249</v>
      </c>
      <c r="G4798" s="5">
        <v>3.2570000000000002E-2</v>
      </c>
      <c r="H4798" s="6">
        <v>2.65</v>
      </c>
      <c r="I4798" s="5">
        <v>3.7199999999999997E-2</v>
      </c>
      <c r="J4798" s="6">
        <v>2.1379999999999999</v>
      </c>
      <c r="K4798" s="5">
        <v>2.3519999999999999E-2</v>
      </c>
      <c r="L4798" s="6">
        <v>1.675</v>
      </c>
      <c r="M4798" s="5">
        <v>4.5500000000000002E-3</v>
      </c>
      <c r="N4798" s="6">
        <v>0.253</v>
      </c>
      <c r="O4798" s="5">
        <v>4.086E-2</v>
      </c>
      <c r="P4798" s="6">
        <v>1.6120000000000001</v>
      </c>
      <c r="Q4798" s="5">
        <v>2.5749999999999999E-2</v>
      </c>
      <c r="R4798" s="6">
        <v>1.355</v>
      </c>
      <c r="S4798" s="5">
        <v>1.5429999999999999E-2</v>
      </c>
      <c r="T4798" s="6">
        <v>2.1309999999999998</v>
      </c>
      <c r="U4798" s="5">
        <v>0</v>
      </c>
      <c r="V4798" s="6">
        <v>0</v>
      </c>
      <c r="W4798" s="5">
        <v>8.6599999999999993E-3</v>
      </c>
      <c r="X4798" s="6">
        <v>0.121</v>
      </c>
      <c r="Y4798" s="5">
        <v>5.0310000000000001E-2</v>
      </c>
      <c r="Z4798" s="6">
        <v>4.4889999999999999</v>
      </c>
      <c r="AA4798" s="5">
        <v>0</v>
      </c>
      <c r="AB4798" s="6">
        <v>0</v>
      </c>
      <c r="AC4798" s="5">
        <v>0</v>
      </c>
      <c r="AD4798" s="6">
        <v>0</v>
      </c>
      <c r="AE4798" s="5">
        <v>0</v>
      </c>
      <c r="AF4798" s="6">
        <v>0</v>
      </c>
    </row>
    <row r="4799" spans="1:32" x14ac:dyDescent="0.35">
      <c r="B4799" s="1" t="s">
        <v>426</v>
      </c>
      <c r="C4799" s="5">
        <v>7.1700000000000002E-3</v>
      </c>
      <c r="D4799" s="6">
        <v>7.6280000000000001</v>
      </c>
      <c r="E4799" s="5">
        <v>0</v>
      </c>
      <c r="F4799" s="6">
        <v>0</v>
      </c>
      <c r="G4799" s="5">
        <v>0</v>
      </c>
      <c r="H4799" s="6">
        <v>0</v>
      </c>
      <c r="I4799" s="5">
        <v>0</v>
      </c>
      <c r="J4799" s="6">
        <v>0</v>
      </c>
      <c r="K4799" s="5">
        <v>2.7570000000000001E-2</v>
      </c>
      <c r="L4799" s="6">
        <v>1.9630000000000001</v>
      </c>
      <c r="M4799" s="5">
        <v>0</v>
      </c>
      <c r="N4799" s="6">
        <v>0</v>
      </c>
      <c r="O4799" s="5">
        <v>2.1899999999999999E-2</v>
      </c>
      <c r="P4799" s="6">
        <v>0.86399999999999999</v>
      </c>
      <c r="Q4799" s="5">
        <v>1.5980000000000001E-2</v>
      </c>
      <c r="R4799" s="6">
        <v>0.84099999999999997</v>
      </c>
      <c r="S4799" s="5">
        <v>0</v>
      </c>
      <c r="T4799" s="6">
        <v>0</v>
      </c>
      <c r="U4799" s="5">
        <v>0</v>
      </c>
      <c r="V4799" s="6">
        <v>0</v>
      </c>
      <c r="W4799" s="5">
        <v>0</v>
      </c>
      <c r="X4799" s="6">
        <v>0</v>
      </c>
      <c r="Y4799" s="5">
        <v>0</v>
      </c>
      <c r="Z4799" s="6">
        <v>0</v>
      </c>
      <c r="AA4799" s="5">
        <v>2.7550000000000002E-2</v>
      </c>
      <c r="AB4799" s="6">
        <v>3.9590000000000001</v>
      </c>
      <c r="AC4799" s="5">
        <v>0</v>
      </c>
      <c r="AD4799" s="6">
        <v>0</v>
      </c>
      <c r="AE4799" s="5">
        <v>0</v>
      </c>
      <c r="AF4799" s="6">
        <v>0</v>
      </c>
    </row>
    <row r="4800" spans="1:32" x14ac:dyDescent="0.35">
      <c r="B4800" s="1" t="s">
        <v>427</v>
      </c>
      <c r="C4800" s="5">
        <v>7.6000000000000004E-4</v>
      </c>
      <c r="D4800" s="6">
        <v>0.81299999999999994</v>
      </c>
      <c r="E4800" s="5">
        <v>0</v>
      </c>
      <c r="F4800" s="6">
        <v>0</v>
      </c>
      <c r="G4800" s="5">
        <v>0</v>
      </c>
      <c r="H4800" s="6">
        <v>0</v>
      </c>
      <c r="I4800" s="5">
        <v>0</v>
      </c>
      <c r="J4800" s="6">
        <v>0</v>
      </c>
      <c r="K4800" s="5">
        <v>0</v>
      </c>
      <c r="L4800" s="6">
        <v>0</v>
      </c>
      <c r="M4800" s="5">
        <v>4.5500000000000002E-3</v>
      </c>
      <c r="N4800" s="6">
        <v>0.253</v>
      </c>
      <c r="O4800" s="5">
        <v>1.417E-2</v>
      </c>
      <c r="P4800" s="6">
        <v>0.55900000000000005</v>
      </c>
      <c r="Q4800" s="5">
        <v>0</v>
      </c>
      <c r="R4800" s="6">
        <v>0</v>
      </c>
      <c r="S4800" s="5">
        <v>0</v>
      </c>
      <c r="T4800" s="6">
        <v>0</v>
      </c>
      <c r="U4800" s="5">
        <v>0</v>
      </c>
      <c r="V4800" s="6">
        <v>0</v>
      </c>
      <c r="W4800" s="5">
        <v>0</v>
      </c>
      <c r="X4800" s="6">
        <v>0</v>
      </c>
      <c r="Y4800" s="5">
        <v>0</v>
      </c>
      <c r="Z4800" s="6">
        <v>0</v>
      </c>
      <c r="AA4800" s="5">
        <v>0</v>
      </c>
      <c r="AB4800" s="6">
        <v>0</v>
      </c>
      <c r="AC4800" s="5">
        <v>0</v>
      </c>
      <c r="AD4800" s="6">
        <v>0</v>
      </c>
      <c r="AE4800" s="5">
        <v>0</v>
      </c>
      <c r="AF4800" s="6">
        <v>0</v>
      </c>
    </row>
    <row r="4801" spans="1:32" x14ac:dyDescent="0.35">
      <c r="B4801" s="1" t="s">
        <v>428</v>
      </c>
      <c r="C4801" s="5">
        <v>6.0999999999999997E-4</v>
      </c>
      <c r="D4801" s="6">
        <v>0.65300000000000002</v>
      </c>
      <c r="E4801" s="5">
        <v>0</v>
      </c>
      <c r="F4801" s="6">
        <v>0</v>
      </c>
      <c r="G4801" s="5">
        <v>0</v>
      </c>
      <c r="H4801" s="6">
        <v>0</v>
      </c>
      <c r="I4801" s="5">
        <v>1.136E-2</v>
      </c>
      <c r="J4801" s="6">
        <v>0.65300000000000002</v>
      </c>
      <c r="K4801" s="5">
        <v>0</v>
      </c>
      <c r="L4801" s="6">
        <v>0</v>
      </c>
      <c r="M4801" s="5">
        <v>0</v>
      </c>
      <c r="N4801" s="6">
        <v>0</v>
      </c>
      <c r="O4801" s="5">
        <v>0</v>
      </c>
      <c r="P4801" s="6">
        <v>0</v>
      </c>
      <c r="Q4801" s="5">
        <v>0</v>
      </c>
      <c r="R4801" s="6">
        <v>0</v>
      </c>
      <c r="S4801" s="5">
        <v>0</v>
      </c>
      <c r="T4801" s="6">
        <v>0</v>
      </c>
      <c r="U4801" s="5">
        <v>0</v>
      </c>
      <c r="V4801" s="6">
        <v>0</v>
      </c>
      <c r="W4801" s="5">
        <v>0</v>
      </c>
      <c r="X4801" s="6">
        <v>0</v>
      </c>
      <c r="Y4801" s="5">
        <v>0</v>
      </c>
      <c r="Z4801" s="6">
        <v>0</v>
      </c>
      <c r="AA4801" s="5">
        <v>0</v>
      </c>
      <c r="AB4801" s="6">
        <v>0</v>
      </c>
      <c r="AC4801" s="5">
        <v>0</v>
      </c>
      <c r="AD4801" s="6">
        <v>0</v>
      </c>
      <c r="AE4801" s="5">
        <v>0</v>
      </c>
      <c r="AF4801" s="6">
        <v>0</v>
      </c>
    </row>
    <row r="4802" spans="1:32" x14ac:dyDescent="0.35">
      <c r="B4802" s="1" t="s">
        <v>394</v>
      </c>
      <c r="C4802" s="5">
        <v>0</v>
      </c>
      <c r="D4802" s="6">
        <v>0</v>
      </c>
      <c r="E4802" s="5">
        <v>0</v>
      </c>
      <c r="F4802" s="6">
        <v>0</v>
      </c>
      <c r="G4802" s="5">
        <v>0</v>
      </c>
      <c r="H4802" s="6">
        <v>0</v>
      </c>
      <c r="I4802" s="5">
        <v>0</v>
      </c>
      <c r="J4802" s="6">
        <v>0</v>
      </c>
      <c r="K4802" s="5">
        <v>0</v>
      </c>
      <c r="L4802" s="6">
        <v>0</v>
      </c>
      <c r="M4802" s="5">
        <v>0</v>
      </c>
      <c r="N4802" s="6">
        <v>0</v>
      </c>
      <c r="O4802" s="5">
        <v>0</v>
      </c>
      <c r="P4802" s="6">
        <v>0</v>
      </c>
      <c r="Q4802" s="5">
        <v>0</v>
      </c>
      <c r="R4802" s="6">
        <v>0</v>
      </c>
      <c r="S4802" s="5">
        <v>0</v>
      </c>
      <c r="T4802" s="6">
        <v>0</v>
      </c>
      <c r="U4802" s="5">
        <v>0</v>
      </c>
      <c r="V4802" s="6">
        <v>0</v>
      </c>
      <c r="W4802" s="5">
        <v>0</v>
      </c>
      <c r="X4802" s="6">
        <v>0</v>
      </c>
      <c r="Y4802" s="5">
        <v>0</v>
      </c>
      <c r="Z4802" s="6">
        <v>0</v>
      </c>
      <c r="AA4802" s="5">
        <v>0</v>
      </c>
      <c r="AB4802" s="6">
        <v>0</v>
      </c>
      <c r="AC4802" s="5">
        <v>0</v>
      </c>
      <c r="AD4802" s="6">
        <v>0</v>
      </c>
      <c r="AE4802" s="5">
        <v>0</v>
      </c>
      <c r="AF4802" s="6">
        <v>0</v>
      </c>
    </row>
    <row r="4803" spans="1:32" x14ac:dyDescent="0.35">
      <c r="B4803" s="1" t="s">
        <v>412</v>
      </c>
      <c r="C4803" s="5">
        <v>0</v>
      </c>
      <c r="D4803" s="6">
        <v>0</v>
      </c>
      <c r="E4803" s="5">
        <v>0</v>
      </c>
      <c r="F4803" s="6">
        <v>0</v>
      </c>
      <c r="G4803" s="5">
        <v>0</v>
      </c>
      <c r="H4803" s="6">
        <v>0</v>
      </c>
      <c r="I4803" s="5">
        <v>0</v>
      </c>
      <c r="J4803" s="6">
        <v>0</v>
      </c>
      <c r="K4803" s="5">
        <v>0</v>
      </c>
      <c r="L4803" s="6">
        <v>0</v>
      </c>
      <c r="M4803" s="5">
        <v>0</v>
      </c>
      <c r="N4803" s="6">
        <v>0</v>
      </c>
      <c r="O4803" s="5">
        <v>0</v>
      </c>
      <c r="P4803" s="6">
        <v>0</v>
      </c>
      <c r="Q4803" s="5">
        <v>0</v>
      </c>
      <c r="R4803" s="6">
        <v>0</v>
      </c>
      <c r="S4803" s="5">
        <v>0</v>
      </c>
      <c r="T4803" s="6">
        <v>0</v>
      </c>
      <c r="U4803" s="5">
        <v>0</v>
      </c>
      <c r="V4803" s="6">
        <v>0</v>
      </c>
      <c r="W4803" s="5">
        <v>0</v>
      </c>
      <c r="X4803" s="6">
        <v>0</v>
      </c>
      <c r="Y4803" s="5">
        <v>0</v>
      </c>
      <c r="Z4803" s="6">
        <v>0</v>
      </c>
      <c r="AA4803" s="5">
        <v>0</v>
      </c>
      <c r="AB4803" s="6">
        <v>0</v>
      </c>
      <c r="AC4803" s="5">
        <v>0</v>
      </c>
      <c r="AD4803" s="6">
        <v>0</v>
      </c>
      <c r="AE4803" s="5">
        <v>0</v>
      </c>
      <c r="AF4803" s="6">
        <v>0</v>
      </c>
    </row>
    <row r="4805" spans="1:32" x14ac:dyDescent="0.35">
      <c r="B4805" s="2" t="s">
        <v>398</v>
      </c>
      <c r="D4805" s="3">
        <v>1064.54</v>
      </c>
      <c r="F4805" s="3">
        <v>47.956000000000003</v>
      </c>
      <c r="H4805" s="3">
        <v>81.366</v>
      </c>
      <c r="J4805" s="3">
        <v>57.466999999999999</v>
      </c>
      <c r="L4805" s="3">
        <v>71.209000000000003</v>
      </c>
      <c r="N4805" s="3">
        <v>55.625</v>
      </c>
      <c r="P4805" s="3">
        <v>39.448</v>
      </c>
      <c r="R4805" s="3">
        <v>52.616999999999997</v>
      </c>
      <c r="T4805" s="3">
        <v>138.14500000000001</v>
      </c>
      <c r="V4805" s="3">
        <v>45.14</v>
      </c>
      <c r="X4805" s="3">
        <v>13.967000000000001</v>
      </c>
      <c r="Z4805" s="3">
        <v>89.221999999999994</v>
      </c>
      <c r="AB4805" s="3">
        <v>143.678</v>
      </c>
      <c r="AD4805" s="3">
        <v>161.517</v>
      </c>
      <c r="AF4805" s="3">
        <v>67.185000000000002</v>
      </c>
    </row>
    <row r="4806" spans="1:32" x14ac:dyDescent="0.35">
      <c r="B4806" s="2" t="s">
        <v>399</v>
      </c>
      <c r="D4806" s="3">
        <v>1064</v>
      </c>
      <c r="F4806" s="3">
        <v>72</v>
      </c>
      <c r="H4806" s="3">
        <v>71</v>
      </c>
      <c r="J4806" s="3">
        <v>92</v>
      </c>
      <c r="L4806" s="3">
        <v>85</v>
      </c>
      <c r="N4806" s="3">
        <v>91</v>
      </c>
      <c r="P4806" s="3">
        <v>87</v>
      </c>
      <c r="R4806" s="3">
        <v>89</v>
      </c>
      <c r="T4806" s="3">
        <v>76</v>
      </c>
      <c r="V4806" s="3">
        <v>88</v>
      </c>
      <c r="X4806" s="3">
        <v>69</v>
      </c>
      <c r="Z4806" s="3">
        <v>64</v>
      </c>
      <c r="AB4806" s="3">
        <v>77</v>
      </c>
      <c r="AD4806" s="3">
        <v>58</v>
      </c>
      <c r="AF4806" s="3">
        <v>45</v>
      </c>
    </row>
    <row r="4808" spans="1:32" x14ac:dyDescent="0.35">
      <c r="A4808" s="3" t="s">
        <v>880</v>
      </c>
      <c r="B4808" s="2" t="s">
        <v>881</v>
      </c>
    </row>
    <row r="4809" spans="1:32" x14ac:dyDescent="0.35">
      <c r="B4809" s="4" t="s">
        <v>877</v>
      </c>
    </row>
    <row r="4811" spans="1:32" x14ac:dyDescent="0.35">
      <c r="B4811" s="1" t="s">
        <v>882</v>
      </c>
      <c r="C4811" s="5">
        <v>0.21414</v>
      </c>
      <c r="D4811" s="6">
        <v>227.96199999999999</v>
      </c>
      <c r="E4811" s="5">
        <v>0.23482</v>
      </c>
      <c r="F4811" s="6">
        <v>11.260999999999999</v>
      </c>
      <c r="G4811" s="5">
        <v>0.29677999999999999</v>
      </c>
      <c r="H4811" s="6">
        <v>24.148</v>
      </c>
      <c r="I4811" s="5">
        <v>0.23621</v>
      </c>
      <c r="J4811" s="6">
        <v>13.574</v>
      </c>
      <c r="K4811" s="5">
        <v>0.24337</v>
      </c>
      <c r="L4811" s="6">
        <v>17.329999999999998</v>
      </c>
      <c r="M4811" s="5">
        <v>0.19914000000000001</v>
      </c>
      <c r="N4811" s="6">
        <v>11.077</v>
      </c>
      <c r="O4811" s="5">
        <v>0.14388999999999999</v>
      </c>
      <c r="P4811" s="6">
        <v>5.6760000000000002</v>
      </c>
      <c r="Q4811" s="5">
        <v>0.19444</v>
      </c>
      <c r="R4811" s="6">
        <v>10.231</v>
      </c>
      <c r="S4811" s="5">
        <v>0.19123000000000001</v>
      </c>
      <c r="T4811" s="6">
        <v>26.417999999999999</v>
      </c>
      <c r="U4811" s="5">
        <v>1.949E-2</v>
      </c>
      <c r="V4811" s="6">
        <v>0.88</v>
      </c>
      <c r="W4811" s="5">
        <v>3.952E-2</v>
      </c>
      <c r="X4811" s="6">
        <v>0.55200000000000005</v>
      </c>
      <c r="Y4811" s="5">
        <v>0.18482999999999999</v>
      </c>
      <c r="Z4811" s="6">
        <v>16.491</v>
      </c>
      <c r="AA4811" s="5">
        <v>0.22980999999999999</v>
      </c>
      <c r="AB4811" s="6">
        <v>33.018000000000001</v>
      </c>
      <c r="AC4811" s="5">
        <v>0.25561</v>
      </c>
      <c r="AD4811" s="6">
        <v>41.284999999999997</v>
      </c>
      <c r="AE4811" s="5">
        <v>0.23846000000000001</v>
      </c>
      <c r="AF4811" s="6">
        <v>16.021000000000001</v>
      </c>
    </row>
    <row r="4812" spans="1:32" x14ac:dyDescent="0.35">
      <c r="B4812" s="1" t="s">
        <v>883</v>
      </c>
      <c r="C4812" s="5">
        <v>0.20268</v>
      </c>
      <c r="D4812" s="6">
        <v>215.76599999999999</v>
      </c>
      <c r="E4812" s="5">
        <v>0.21504999999999999</v>
      </c>
      <c r="F4812" s="6">
        <v>10.313000000000001</v>
      </c>
      <c r="G4812" s="5">
        <v>0.28083000000000002</v>
      </c>
      <c r="H4812" s="6">
        <v>22.85</v>
      </c>
      <c r="I4812" s="5">
        <v>0.23230999999999999</v>
      </c>
      <c r="J4812" s="6">
        <v>13.35</v>
      </c>
      <c r="K4812" s="5">
        <v>0.32715</v>
      </c>
      <c r="L4812" s="6">
        <v>23.295999999999999</v>
      </c>
      <c r="M4812" s="5">
        <v>0.28705999999999998</v>
      </c>
      <c r="N4812" s="6">
        <v>15.968</v>
      </c>
      <c r="O4812" s="5">
        <v>0.27877000000000002</v>
      </c>
      <c r="P4812" s="6">
        <v>10.997</v>
      </c>
      <c r="Q4812" s="5">
        <v>0.18728</v>
      </c>
      <c r="R4812" s="6">
        <v>9.8539999999999992</v>
      </c>
      <c r="S4812" s="5">
        <v>0.16322999999999999</v>
      </c>
      <c r="T4812" s="6">
        <v>22.548999999999999</v>
      </c>
      <c r="U4812" s="5">
        <v>0.18411</v>
      </c>
      <c r="V4812" s="6">
        <v>8.3109999999999999</v>
      </c>
      <c r="W4812" s="5">
        <v>0.13217000000000001</v>
      </c>
      <c r="X4812" s="6">
        <v>1.8460000000000001</v>
      </c>
      <c r="Y4812" s="5">
        <v>0.24510000000000001</v>
      </c>
      <c r="Z4812" s="6">
        <v>21.867999999999999</v>
      </c>
      <c r="AA4812" s="5">
        <v>0.20942</v>
      </c>
      <c r="AB4812" s="6">
        <v>30.088999999999999</v>
      </c>
      <c r="AC4812" s="5">
        <v>9.8269999999999996E-2</v>
      </c>
      <c r="AD4812" s="6">
        <v>15.872</v>
      </c>
      <c r="AE4812" s="5">
        <v>0.12803</v>
      </c>
      <c r="AF4812" s="6">
        <v>8.6020000000000003</v>
      </c>
    </row>
    <row r="4813" spans="1:32" x14ac:dyDescent="0.35">
      <c r="B4813" s="1" t="s">
        <v>884</v>
      </c>
      <c r="C4813" s="5">
        <v>0.20030000000000001</v>
      </c>
      <c r="D4813" s="6">
        <v>213.226</v>
      </c>
      <c r="E4813" s="5">
        <v>0.17866000000000001</v>
      </c>
      <c r="F4813" s="6">
        <v>8.5679999999999996</v>
      </c>
      <c r="G4813" s="5">
        <v>0.19733999999999999</v>
      </c>
      <c r="H4813" s="6">
        <v>16.056999999999999</v>
      </c>
      <c r="I4813" s="5">
        <v>0.15770999999999999</v>
      </c>
      <c r="J4813" s="6">
        <v>9.0630000000000006</v>
      </c>
      <c r="K4813" s="5">
        <v>0.47093000000000002</v>
      </c>
      <c r="L4813" s="6">
        <v>33.533999999999999</v>
      </c>
      <c r="M4813" s="5">
        <v>0.11804000000000001</v>
      </c>
      <c r="N4813" s="6">
        <v>6.5659999999999998</v>
      </c>
      <c r="O4813" s="5">
        <v>0.10893</v>
      </c>
      <c r="P4813" s="6">
        <v>4.2969999999999997</v>
      </c>
      <c r="Q4813" s="5">
        <v>0.20871999999999999</v>
      </c>
      <c r="R4813" s="6">
        <v>10.981999999999999</v>
      </c>
      <c r="S4813" s="5">
        <v>0.22189999999999999</v>
      </c>
      <c r="T4813" s="6">
        <v>30.655000000000001</v>
      </c>
      <c r="U4813" s="5">
        <v>0.10405</v>
      </c>
      <c r="V4813" s="6">
        <v>4.6970000000000001</v>
      </c>
      <c r="W4813" s="5">
        <v>2.2200000000000001E-2</v>
      </c>
      <c r="X4813" s="6">
        <v>0.31</v>
      </c>
      <c r="Y4813" s="5">
        <v>4.0550000000000003E-2</v>
      </c>
      <c r="Z4813" s="6">
        <v>3.6179999999999999</v>
      </c>
      <c r="AA4813" s="5">
        <v>0.16175</v>
      </c>
      <c r="AB4813" s="6">
        <v>23.24</v>
      </c>
      <c r="AC4813" s="5">
        <v>0.32412000000000002</v>
      </c>
      <c r="AD4813" s="6">
        <v>52.350999999999999</v>
      </c>
      <c r="AE4813" s="5">
        <v>0.13825000000000001</v>
      </c>
      <c r="AF4813" s="6">
        <v>9.2880000000000003</v>
      </c>
    </row>
    <row r="4814" spans="1:32" x14ac:dyDescent="0.35">
      <c r="B4814" s="1" t="s">
        <v>885</v>
      </c>
      <c r="C4814" s="5">
        <v>0.19186</v>
      </c>
      <c r="D4814" s="6">
        <v>204.24799999999999</v>
      </c>
      <c r="E4814" s="5">
        <v>0.19162999999999999</v>
      </c>
      <c r="F4814" s="6">
        <v>9.19</v>
      </c>
      <c r="G4814" s="5">
        <v>0.21625</v>
      </c>
      <c r="H4814" s="6">
        <v>17.594999999999999</v>
      </c>
      <c r="I4814" s="5">
        <v>3.0890000000000001E-2</v>
      </c>
      <c r="J4814" s="6">
        <v>1.7749999999999999</v>
      </c>
      <c r="K4814" s="5">
        <v>0.22744</v>
      </c>
      <c r="L4814" s="6">
        <v>16.196000000000002</v>
      </c>
      <c r="M4814" s="5">
        <v>0.17088999999999999</v>
      </c>
      <c r="N4814" s="6">
        <v>9.5060000000000002</v>
      </c>
      <c r="O4814" s="5">
        <v>0.11749999999999999</v>
      </c>
      <c r="P4814" s="6">
        <v>4.6349999999999998</v>
      </c>
      <c r="Q4814" s="5">
        <v>0.28194000000000002</v>
      </c>
      <c r="R4814" s="6">
        <v>14.835000000000001</v>
      </c>
      <c r="S4814" s="5">
        <v>0.18396999999999999</v>
      </c>
      <c r="T4814" s="6">
        <v>25.414000000000001</v>
      </c>
      <c r="U4814" s="5">
        <v>8.0439999999999998E-2</v>
      </c>
      <c r="V4814" s="6">
        <v>3.6309999999999998</v>
      </c>
      <c r="W4814" s="5">
        <v>0.11384</v>
      </c>
      <c r="X4814" s="6">
        <v>1.59</v>
      </c>
      <c r="Y4814" s="5">
        <v>0.17923</v>
      </c>
      <c r="Z4814" s="6">
        <v>15.991</v>
      </c>
      <c r="AA4814" s="5">
        <v>0.23127</v>
      </c>
      <c r="AB4814" s="6">
        <v>33.228000000000002</v>
      </c>
      <c r="AC4814" s="5">
        <v>0.26100000000000001</v>
      </c>
      <c r="AD4814" s="6">
        <v>42.155999999999999</v>
      </c>
      <c r="AE4814" s="5">
        <v>0.12662000000000001</v>
      </c>
      <c r="AF4814" s="6">
        <v>8.5069999999999997</v>
      </c>
    </row>
    <row r="4815" spans="1:32" x14ac:dyDescent="0.35">
      <c r="B4815" s="1" t="s">
        <v>886</v>
      </c>
      <c r="C4815" s="5">
        <v>0.16089999999999999</v>
      </c>
      <c r="D4815" s="6">
        <v>171.28800000000001</v>
      </c>
      <c r="E4815" s="5">
        <v>0.26695000000000002</v>
      </c>
      <c r="F4815" s="6">
        <v>12.802</v>
      </c>
      <c r="G4815" s="5">
        <v>0.10345</v>
      </c>
      <c r="H4815" s="6">
        <v>8.4169999999999998</v>
      </c>
      <c r="I4815" s="5">
        <v>0.12701000000000001</v>
      </c>
      <c r="J4815" s="6">
        <v>7.2990000000000004</v>
      </c>
      <c r="K4815" s="5">
        <v>0.2571</v>
      </c>
      <c r="L4815" s="6">
        <v>18.308</v>
      </c>
      <c r="M4815" s="5">
        <v>5.1339999999999997E-2</v>
      </c>
      <c r="N4815" s="6">
        <v>2.8559999999999999</v>
      </c>
      <c r="O4815" s="5">
        <v>8.4690000000000001E-2</v>
      </c>
      <c r="P4815" s="6">
        <v>3.3410000000000002</v>
      </c>
      <c r="Q4815" s="5">
        <v>0.22950999999999999</v>
      </c>
      <c r="R4815" s="6">
        <v>12.076000000000001</v>
      </c>
      <c r="S4815" s="5">
        <v>0.1212</v>
      </c>
      <c r="T4815" s="6">
        <v>16.742999999999999</v>
      </c>
      <c r="U4815" s="5">
        <v>6.4900000000000001E-3</v>
      </c>
      <c r="V4815" s="6">
        <v>0.29299999999999998</v>
      </c>
      <c r="W4815" s="5">
        <v>8.0839999999999995E-2</v>
      </c>
      <c r="X4815" s="6">
        <v>1.129</v>
      </c>
      <c r="Y4815" s="5">
        <v>0.24689</v>
      </c>
      <c r="Z4815" s="6">
        <v>22.027999999999999</v>
      </c>
      <c r="AA4815" s="5">
        <v>8.9459999999999998E-2</v>
      </c>
      <c r="AB4815" s="6">
        <v>12.853</v>
      </c>
      <c r="AC4815" s="5">
        <v>0.24782999999999999</v>
      </c>
      <c r="AD4815" s="6">
        <v>40.027999999999999</v>
      </c>
      <c r="AE4815" s="5">
        <v>0.19522</v>
      </c>
      <c r="AF4815" s="6">
        <v>13.116</v>
      </c>
    </row>
    <row r="4816" spans="1:32" x14ac:dyDescent="0.35">
      <c r="B4816" s="1" t="s">
        <v>887</v>
      </c>
      <c r="C4816" s="5">
        <v>0.14632000000000001</v>
      </c>
      <c r="D4816" s="6">
        <v>155.768</v>
      </c>
      <c r="E4816" s="5">
        <v>0.19889000000000001</v>
      </c>
      <c r="F4816" s="6">
        <v>9.5380000000000003</v>
      </c>
      <c r="G4816" s="5">
        <v>0.13091</v>
      </c>
      <c r="H4816" s="6">
        <v>10.651999999999999</v>
      </c>
      <c r="I4816" s="5">
        <v>0.13952000000000001</v>
      </c>
      <c r="J4816" s="6">
        <v>8.0180000000000007</v>
      </c>
      <c r="K4816" s="5">
        <v>0.18986</v>
      </c>
      <c r="L4816" s="6">
        <v>13.52</v>
      </c>
      <c r="M4816" s="5">
        <v>8.7349999999999997E-2</v>
      </c>
      <c r="N4816" s="6">
        <v>4.859</v>
      </c>
      <c r="O4816" s="5">
        <v>6.8320000000000006E-2</v>
      </c>
      <c r="P4816" s="6">
        <v>2.6949999999999998</v>
      </c>
      <c r="Q4816" s="5">
        <v>0.16503999999999999</v>
      </c>
      <c r="R4816" s="6">
        <v>8.6839999999999993</v>
      </c>
      <c r="S4816" s="5">
        <v>0.15412000000000001</v>
      </c>
      <c r="T4816" s="6">
        <v>21.291</v>
      </c>
      <c r="U4816" s="5">
        <v>1.6639999999999999E-2</v>
      </c>
      <c r="V4816" s="6">
        <v>0.751</v>
      </c>
      <c r="W4816" s="5">
        <v>9.2289999999999997E-2</v>
      </c>
      <c r="X4816" s="6">
        <v>1.2889999999999999</v>
      </c>
      <c r="Y4816" s="5">
        <v>0.14387</v>
      </c>
      <c r="Z4816" s="6">
        <v>12.836</v>
      </c>
      <c r="AA4816" s="5">
        <v>0.13020999999999999</v>
      </c>
      <c r="AB4816" s="6">
        <v>18.709</v>
      </c>
      <c r="AC4816" s="5">
        <v>0.21118999999999999</v>
      </c>
      <c r="AD4816" s="6">
        <v>34.110999999999997</v>
      </c>
      <c r="AE4816" s="5">
        <v>0.13120999999999999</v>
      </c>
      <c r="AF4816" s="6">
        <v>8.8149999999999995</v>
      </c>
    </row>
    <row r="4817" spans="2:32" x14ac:dyDescent="0.35">
      <c r="B4817" s="1" t="s">
        <v>888</v>
      </c>
      <c r="C4817" s="5">
        <v>0.14630000000000001</v>
      </c>
      <c r="D4817" s="6">
        <v>155.74700000000001</v>
      </c>
      <c r="E4817" s="5">
        <v>3.3090000000000001E-2</v>
      </c>
      <c r="F4817" s="6">
        <v>1.587</v>
      </c>
      <c r="G4817" s="5">
        <v>4.3889999999999998E-2</v>
      </c>
      <c r="H4817" s="6">
        <v>3.5710000000000002</v>
      </c>
      <c r="I4817" s="5">
        <v>0.12945000000000001</v>
      </c>
      <c r="J4817" s="6">
        <v>7.4390000000000001</v>
      </c>
      <c r="K4817" s="5">
        <v>8.8139999999999996E-2</v>
      </c>
      <c r="L4817" s="6">
        <v>6.2759999999999998</v>
      </c>
      <c r="M4817" s="5">
        <v>0.24043</v>
      </c>
      <c r="N4817" s="6">
        <v>13.374000000000001</v>
      </c>
      <c r="O4817" s="5">
        <v>0.14951</v>
      </c>
      <c r="P4817" s="6">
        <v>5.8979999999999997</v>
      </c>
      <c r="Q4817" s="5">
        <v>9.4270000000000007E-2</v>
      </c>
      <c r="R4817" s="6">
        <v>4.96</v>
      </c>
      <c r="S4817" s="5">
        <v>0.1313</v>
      </c>
      <c r="T4817" s="6">
        <v>18.138000000000002</v>
      </c>
      <c r="U4817" s="5">
        <v>0.22256999999999999</v>
      </c>
      <c r="V4817" s="6">
        <v>10.047000000000001</v>
      </c>
      <c r="W4817" s="5">
        <v>0.24945000000000001</v>
      </c>
      <c r="X4817" s="6">
        <v>3.484</v>
      </c>
      <c r="Y4817" s="5">
        <v>0.17419999999999999</v>
      </c>
      <c r="Z4817" s="6">
        <v>15.542</v>
      </c>
      <c r="AA4817" s="5">
        <v>0.17229</v>
      </c>
      <c r="AB4817" s="6">
        <v>24.754000000000001</v>
      </c>
      <c r="AC4817" s="5">
        <v>0.19469</v>
      </c>
      <c r="AD4817" s="6">
        <v>31.446000000000002</v>
      </c>
      <c r="AE4817" s="5">
        <v>0.13741</v>
      </c>
      <c r="AF4817" s="6">
        <v>9.2319999999999993</v>
      </c>
    </row>
    <row r="4818" spans="2:32" x14ac:dyDescent="0.35">
      <c r="B4818" s="1" t="s">
        <v>889</v>
      </c>
      <c r="C4818" s="5">
        <v>0.14130999999999999</v>
      </c>
      <c r="D4818" s="6">
        <v>150.43</v>
      </c>
      <c r="E4818" s="5">
        <v>8.6410000000000001E-2</v>
      </c>
      <c r="F4818" s="6">
        <v>4.1440000000000001</v>
      </c>
      <c r="G4818" s="5">
        <v>0.13491</v>
      </c>
      <c r="H4818" s="6">
        <v>10.977</v>
      </c>
      <c r="I4818" s="5">
        <v>2.2009999999999998E-2</v>
      </c>
      <c r="J4818" s="6">
        <v>1.2649999999999999</v>
      </c>
      <c r="K4818" s="5">
        <v>0.13669999999999999</v>
      </c>
      <c r="L4818" s="6">
        <v>9.734</v>
      </c>
      <c r="M4818" s="5">
        <v>0.15093999999999999</v>
      </c>
      <c r="N4818" s="6">
        <v>8.3960000000000008</v>
      </c>
      <c r="O4818" s="5">
        <v>7.1410000000000001E-2</v>
      </c>
      <c r="P4818" s="6">
        <v>2.8170000000000002</v>
      </c>
      <c r="Q4818" s="5">
        <v>7.5149999999999995E-2</v>
      </c>
      <c r="R4818" s="6">
        <v>3.9540000000000002</v>
      </c>
      <c r="S4818" s="5">
        <v>0.24909000000000001</v>
      </c>
      <c r="T4818" s="6">
        <v>34.411000000000001</v>
      </c>
      <c r="U4818" s="5">
        <v>0.16980000000000001</v>
      </c>
      <c r="V4818" s="6">
        <v>7.665</v>
      </c>
      <c r="W4818" s="5">
        <v>0.19947999999999999</v>
      </c>
      <c r="X4818" s="6">
        <v>2.786</v>
      </c>
      <c r="Y4818" s="5">
        <v>8.1920000000000007E-2</v>
      </c>
      <c r="Z4818" s="6">
        <v>7.3090000000000002</v>
      </c>
      <c r="AA4818" s="5">
        <v>0.14530999999999999</v>
      </c>
      <c r="AB4818" s="6">
        <v>20.878</v>
      </c>
      <c r="AC4818" s="5">
        <v>0.12681999999999999</v>
      </c>
      <c r="AD4818" s="6">
        <v>20.483000000000001</v>
      </c>
      <c r="AE4818" s="5">
        <v>0.23233000000000001</v>
      </c>
      <c r="AF4818" s="6">
        <v>15.609</v>
      </c>
    </row>
    <row r="4819" spans="2:32" x14ac:dyDescent="0.35">
      <c r="B4819" s="1" t="s">
        <v>890</v>
      </c>
      <c r="C4819" s="5">
        <v>0.1187</v>
      </c>
      <c r="D4819" s="6">
        <v>126.35899999999999</v>
      </c>
      <c r="E4819" s="5">
        <v>0.11917</v>
      </c>
      <c r="F4819" s="6">
        <v>5.7149999999999999</v>
      </c>
      <c r="G4819" s="5">
        <v>0.11344</v>
      </c>
      <c r="H4819" s="6">
        <v>9.23</v>
      </c>
      <c r="I4819" s="5">
        <v>0.10159</v>
      </c>
      <c r="J4819" s="6">
        <v>5.8380000000000001</v>
      </c>
      <c r="K4819" s="5">
        <v>5.008E-2</v>
      </c>
      <c r="L4819" s="6">
        <v>3.5659999999999998</v>
      </c>
      <c r="M4819" s="5">
        <v>0.13253000000000001</v>
      </c>
      <c r="N4819" s="6">
        <v>7.3719999999999999</v>
      </c>
      <c r="O4819" s="5">
        <v>7.4880000000000002E-2</v>
      </c>
      <c r="P4819" s="6">
        <v>2.9540000000000002</v>
      </c>
      <c r="Q4819" s="5">
        <v>0.15762999999999999</v>
      </c>
      <c r="R4819" s="6">
        <v>8.2940000000000005</v>
      </c>
      <c r="S4819" s="5">
        <v>0.13331999999999999</v>
      </c>
      <c r="T4819" s="6">
        <v>18.417000000000002</v>
      </c>
      <c r="U4819" s="5">
        <v>0.11125</v>
      </c>
      <c r="V4819" s="6">
        <v>5.0220000000000002</v>
      </c>
      <c r="W4819" s="5">
        <v>8.6349999999999996E-2</v>
      </c>
      <c r="X4819" s="6">
        <v>1.206</v>
      </c>
      <c r="Y4819" s="5">
        <v>0.154</v>
      </c>
      <c r="Z4819" s="6">
        <v>13.74</v>
      </c>
      <c r="AA4819" s="5">
        <v>7.1440000000000003E-2</v>
      </c>
      <c r="AB4819" s="6">
        <v>10.265000000000001</v>
      </c>
      <c r="AC4819" s="5">
        <v>0.18088000000000001</v>
      </c>
      <c r="AD4819" s="6">
        <v>29.215</v>
      </c>
      <c r="AE4819" s="5">
        <v>8.2220000000000001E-2</v>
      </c>
      <c r="AF4819" s="6">
        <v>5.524</v>
      </c>
    </row>
    <row r="4820" spans="2:32" x14ac:dyDescent="0.35">
      <c r="B4820" s="1" t="s">
        <v>891</v>
      </c>
      <c r="C4820" s="5">
        <v>0.11716</v>
      </c>
      <c r="D4820" s="6">
        <v>124.72</v>
      </c>
      <c r="E4820" s="5">
        <v>0.15131</v>
      </c>
      <c r="F4820" s="6">
        <v>7.2560000000000002</v>
      </c>
      <c r="G4820" s="5">
        <v>0.18498999999999999</v>
      </c>
      <c r="H4820" s="6">
        <v>15.052</v>
      </c>
      <c r="I4820" s="5">
        <v>0.14695</v>
      </c>
      <c r="J4820" s="6">
        <v>8.4450000000000003</v>
      </c>
      <c r="K4820" s="5">
        <v>0.21967999999999999</v>
      </c>
      <c r="L4820" s="6">
        <v>15.643000000000001</v>
      </c>
      <c r="M4820" s="5">
        <v>0.10911999999999999</v>
      </c>
      <c r="N4820" s="6">
        <v>6.07</v>
      </c>
      <c r="O4820" s="5">
        <v>7.3870000000000005E-2</v>
      </c>
      <c r="P4820" s="6">
        <v>2.9140000000000001</v>
      </c>
      <c r="Q4820" s="5">
        <v>8.967E-2</v>
      </c>
      <c r="R4820" s="6">
        <v>4.718</v>
      </c>
      <c r="S4820" s="5">
        <v>0.17366999999999999</v>
      </c>
      <c r="T4820" s="6">
        <v>23.992000000000001</v>
      </c>
      <c r="U4820" s="5">
        <v>4.7559999999999998E-2</v>
      </c>
      <c r="V4820" s="6">
        <v>2.1469999999999998</v>
      </c>
      <c r="W4820" s="5">
        <v>1.7330000000000002E-2</v>
      </c>
      <c r="X4820" s="6">
        <v>0.24199999999999999</v>
      </c>
      <c r="Y4820" s="5">
        <v>6.5350000000000005E-2</v>
      </c>
      <c r="Z4820" s="6">
        <v>5.8310000000000004</v>
      </c>
      <c r="AA4820" s="5">
        <v>9.3509999999999996E-2</v>
      </c>
      <c r="AB4820" s="6">
        <v>13.436</v>
      </c>
      <c r="AC4820" s="5">
        <v>9.0190000000000006E-2</v>
      </c>
      <c r="AD4820" s="6">
        <v>14.567</v>
      </c>
      <c r="AE4820" s="5">
        <v>6.5610000000000002E-2</v>
      </c>
      <c r="AF4820" s="6">
        <v>4.4080000000000004</v>
      </c>
    </row>
    <row r="4821" spans="2:32" x14ac:dyDescent="0.35">
      <c r="B4821" s="1" t="s">
        <v>892</v>
      </c>
      <c r="C4821" s="5">
        <v>0.11402</v>
      </c>
      <c r="D4821" s="6">
        <v>121.376</v>
      </c>
      <c r="E4821" s="5">
        <v>3.7990000000000003E-2</v>
      </c>
      <c r="F4821" s="6">
        <v>1.8220000000000001</v>
      </c>
      <c r="G4821" s="5">
        <v>0.11806999999999999</v>
      </c>
      <c r="H4821" s="6">
        <v>9.6069999999999993</v>
      </c>
      <c r="I4821" s="5">
        <v>6.5269999999999995E-2</v>
      </c>
      <c r="J4821" s="6">
        <v>3.7509999999999999</v>
      </c>
      <c r="K4821" s="5">
        <v>8.2460000000000006E-2</v>
      </c>
      <c r="L4821" s="6">
        <v>5.8719999999999999</v>
      </c>
      <c r="M4821" s="5">
        <v>5.4089999999999999E-2</v>
      </c>
      <c r="N4821" s="6">
        <v>3.0089999999999999</v>
      </c>
      <c r="O4821" s="5">
        <v>7.7979999999999994E-2</v>
      </c>
      <c r="P4821" s="6">
        <v>3.0760000000000001</v>
      </c>
      <c r="Q4821" s="5">
        <v>8.1629999999999994E-2</v>
      </c>
      <c r="R4821" s="6">
        <v>4.2949999999999999</v>
      </c>
      <c r="S4821" s="5">
        <v>0.22217000000000001</v>
      </c>
      <c r="T4821" s="6">
        <v>30.692</v>
      </c>
      <c r="U4821" s="5">
        <v>5.806E-2</v>
      </c>
      <c r="V4821" s="6">
        <v>2.621</v>
      </c>
      <c r="W4821" s="5">
        <v>5.6919999999999998E-2</v>
      </c>
      <c r="X4821" s="6">
        <v>0.79500000000000004</v>
      </c>
      <c r="Y4821" s="5">
        <v>8.0640000000000003E-2</v>
      </c>
      <c r="Z4821" s="6">
        <v>7.1950000000000003</v>
      </c>
      <c r="AA4821" s="5">
        <v>9.2259999999999995E-2</v>
      </c>
      <c r="AB4821" s="6">
        <v>13.256</v>
      </c>
      <c r="AC4821" s="5">
        <v>0.12545999999999999</v>
      </c>
      <c r="AD4821" s="6">
        <v>20.263999999999999</v>
      </c>
      <c r="AE4821" s="5">
        <v>0.22506999999999999</v>
      </c>
      <c r="AF4821" s="6">
        <v>15.121</v>
      </c>
    </row>
    <row r="4822" spans="2:32" x14ac:dyDescent="0.35">
      <c r="B4822" s="1" t="s">
        <v>893</v>
      </c>
      <c r="C4822" s="5">
        <v>9.8809999999999995E-2</v>
      </c>
      <c r="D4822" s="6">
        <v>105.19199999999999</v>
      </c>
      <c r="E4822" s="5">
        <v>0.17806</v>
      </c>
      <c r="F4822" s="6">
        <v>8.5389999999999997</v>
      </c>
      <c r="G4822" s="5">
        <v>2.0389999999999998E-2</v>
      </c>
      <c r="H4822" s="6">
        <v>1.659</v>
      </c>
      <c r="I4822" s="5">
        <v>0.13063</v>
      </c>
      <c r="J4822" s="6">
        <v>7.5069999999999997</v>
      </c>
      <c r="K4822" s="5">
        <v>0.22913</v>
      </c>
      <c r="L4822" s="6">
        <v>16.315999999999999</v>
      </c>
      <c r="M4822" s="5">
        <v>8.4709999999999994E-2</v>
      </c>
      <c r="N4822" s="6">
        <v>4.7119999999999997</v>
      </c>
      <c r="O4822" s="5">
        <v>1.9720000000000001E-2</v>
      </c>
      <c r="P4822" s="6">
        <v>0.77800000000000002</v>
      </c>
      <c r="Q4822" s="5">
        <v>0.12576000000000001</v>
      </c>
      <c r="R4822" s="6">
        <v>6.617</v>
      </c>
      <c r="S4822" s="5">
        <v>5.7360000000000001E-2</v>
      </c>
      <c r="T4822" s="6">
        <v>7.9240000000000004</v>
      </c>
      <c r="U4822" s="5">
        <v>0</v>
      </c>
      <c r="V4822" s="6">
        <v>0</v>
      </c>
      <c r="W4822" s="5">
        <v>0</v>
      </c>
      <c r="X4822" s="6">
        <v>0</v>
      </c>
      <c r="Y4822" s="5">
        <v>9.0870000000000006E-2</v>
      </c>
      <c r="Z4822" s="6">
        <v>8.1080000000000005</v>
      </c>
      <c r="AA4822" s="5">
        <v>0.11595</v>
      </c>
      <c r="AB4822" s="6">
        <v>16.658999999999999</v>
      </c>
      <c r="AC4822" s="5">
        <v>0.13184000000000001</v>
      </c>
      <c r="AD4822" s="6">
        <v>21.295000000000002</v>
      </c>
      <c r="AE4822" s="5">
        <v>7.5600000000000001E-2</v>
      </c>
      <c r="AF4822" s="6">
        <v>5.0789999999999997</v>
      </c>
    </row>
    <row r="4823" spans="2:32" x14ac:dyDescent="0.35">
      <c r="B4823" s="1" t="s">
        <v>894</v>
      </c>
      <c r="C4823" s="5">
        <v>8.9230000000000004E-2</v>
      </c>
      <c r="D4823" s="6">
        <v>94.988</v>
      </c>
      <c r="E4823" s="5">
        <v>1.328E-2</v>
      </c>
      <c r="F4823" s="6">
        <v>0.63700000000000001</v>
      </c>
      <c r="G4823" s="5">
        <v>6.4280000000000004E-2</v>
      </c>
      <c r="H4823" s="6">
        <v>5.23</v>
      </c>
      <c r="I4823" s="5">
        <v>3.9690000000000003E-2</v>
      </c>
      <c r="J4823" s="6">
        <v>2.2810000000000001</v>
      </c>
      <c r="K4823" s="5">
        <v>3.5349999999999999E-2</v>
      </c>
      <c r="L4823" s="6">
        <v>2.5169999999999999</v>
      </c>
      <c r="M4823" s="5">
        <v>4.9689999999999998E-2</v>
      </c>
      <c r="N4823" s="6">
        <v>2.7639999999999998</v>
      </c>
      <c r="O4823" s="5">
        <v>8.5580000000000003E-2</v>
      </c>
      <c r="P4823" s="6">
        <v>3.3759999999999999</v>
      </c>
      <c r="Q4823" s="5">
        <v>8.4019999999999997E-2</v>
      </c>
      <c r="R4823" s="6">
        <v>4.4210000000000003</v>
      </c>
      <c r="S4823" s="5">
        <v>0.21723000000000001</v>
      </c>
      <c r="T4823" s="6">
        <v>30.01</v>
      </c>
      <c r="U4823" s="5">
        <v>4.1430000000000002E-2</v>
      </c>
      <c r="V4823" s="6">
        <v>1.87</v>
      </c>
      <c r="W4823" s="5">
        <v>5.527E-2</v>
      </c>
      <c r="X4823" s="6">
        <v>0.77200000000000002</v>
      </c>
      <c r="Y4823" s="5">
        <v>4.0189999999999997E-2</v>
      </c>
      <c r="Z4823" s="6">
        <v>3.5859999999999999</v>
      </c>
      <c r="AA4823" s="5">
        <v>8.362E-2</v>
      </c>
      <c r="AB4823" s="6">
        <v>12.013999999999999</v>
      </c>
      <c r="AC4823" s="5">
        <v>0.15792999999999999</v>
      </c>
      <c r="AD4823" s="6">
        <v>25.509</v>
      </c>
      <c r="AE4823" s="5">
        <v>0</v>
      </c>
      <c r="AF4823" s="6">
        <v>0</v>
      </c>
    </row>
    <row r="4824" spans="2:32" x14ac:dyDescent="0.35">
      <c r="B4824" s="1" t="s">
        <v>895</v>
      </c>
      <c r="C4824" s="5">
        <v>8.2189999999999999E-2</v>
      </c>
      <c r="D4824" s="6">
        <v>87.497</v>
      </c>
      <c r="E4824" s="5">
        <v>6.8959999999999994E-2</v>
      </c>
      <c r="F4824" s="6">
        <v>3.3069999999999999</v>
      </c>
      <c r="G4824" s="5">
        <v>2.0389999999999998E-2</v>
      </c>
      <c r="H4824" s="6">
        <v>1.659</v>
      </c>
      <c r="I4824" s="5">
        <v>9.912E-2</v>
      </c>
      <c r="J4824" s="6">
        <v>5.6959999999999997</v>
      </c>
      <c r="K4824" s="5">
        <v>4.5440000000000001E-2</v>
      </c>
      <c r="L4824" s="6">
        <v>3.2360000000000002</v>
      </c>
      <c r="M4824" s="5">
        <v>9.4530000000000003E-2</v>
      </c>
      <c r="N4824" s="6">
        <v>5.258</v>
      </c>
      <c r="O4824" s="5">
        <v>9.3439999999999995E-2</v>
      </c>
      <c r="P4824" s="6">
        <v>3.6859999999999999</v>
      </c>
      <c r="Q4824" s="5">
        <v>9.4479999999999995E-2</v>
      </c>
      <c r="R4824" s="6">
        <v>4.9710000000000001</v>
      </c>
      <c r="S4824" s="5">
        <v>6.9059999999999996E-2</v>
      </c>
      <c r="T4824" s="6">
        <v>9.5410000000000004</v>
      </c>
      <c r="U4824" s="5">
        <v>0.22514000000000001</v>
      </c>
      <c r="V4824" s="6">
        <v>10.163</v>
      </c>
      <c r="W4824" s="5">
        <v>0.27128999999999998</v>
      </c>
      <c r="X4824" s="6">
        <v>3.7890000000000001</v>
      </c>
      <c r="Y4824" s="5">
        <v>0.13328000000000001</v>
      </c>
      <c r="Z4824" s="6">
        <v>11.891</v>
      </c>
      <c r="AA4824" s="5">
        <v>8.6900000000000005E-2</v>
      </c>
      <c r="AB4824" s="6">
        <v>12.486000000000001</v>
      </c>
      <c r="AC4824" s="5">
        <v>6.1589999999999999E-2</v>
      </c>
      <c r="AD4824" s="6">
        <v>9.9469999999999992</v>
      </c>
      <c r="AE4824" s="5">
        <v>2.7799999999999998E-2</v>
      </c>
      <c r="AF4824" s="6">
        <v>1.8680000000000001</v>
      </c>
    </row>
    <row r="4825" spans="2:32" x14ac:dyDescent="0.35">
      <c r="B4825" s="1" t="s">
        <v>896</v>
      </c>
      <c r="C4825" s="5">
        <v>6.5540000000000001E-2</v>
      </c>
      <c r="D4825" s="6">
        <v>69.765000000000001</v>
      </c>
      <c r="E4825" s="5">
        <v>4.1059999999999999E-2</v>
      </c>
      <c r="F4825" s="6">
        <v>1.9690000000000001</v>
      </c>
      <c r="G4825" s="5">
        <v>0</v>
      </c>
      <c r="H4825" s="6">
        <v>0</v>
      </c>
      <c r="I4825" s="5">
        <v>8.2879999999999995E-2</v>
      </c>
      <c r="J4825" s="6">
        <v>4.7629999999999999</v>
      </c>
      <c r="K4825" s="5">
        <v>9.8699999999999996E-2</v>
      </c>
      <c r="L4825" s="6">
        <v>7.0279999999999996</v>
      </c>
      <c r="M4825" s="5">
        <v>3.603E-2</v>
      </c>
      <c r="N4825" s="6">
        <v>2.004</v>
      </c>
      <c r="O4825" s="5">
        <v>5.9569999999999998E-2</v>
      </c>
      <c r="P4825" s="6">
        <v>2.35</v>
      </c>
      <c r="Q4825" s="5">
        <v>3.7690000000000001E-2</v>
      </c>
      <c r="R4825" s="6">
        <v>1.9830000000000001</v>
      </c>
      <c r="S4825" s="5">
        <v>0.14002999999999999</v>
      </c>
      <c r="T4825" s="6">
        <v>19.344000000000001</v>
      </c>
      <c r="U4825" s="5">
        <v>1.6639999999999999E-2</v>
      </c>
      <c r="V4825" s="6">
        <v>0.751</v>
      </c>
      <c r="W4825" s="5">
        <v>0</v>
      </c>
      <c r="X4825" s="6">
        <v>0</v>
      </c>
      <c r="Y4825" s="5">
        <v>5.0310000000000001E-2</v>
      </c>
      <c r="Z4825" s="6">
        <v>4.4889999999999999</v>
      </c>
      <c r="AA4825" s="5">
        <v>2.7550000000000002E-2</v>
      </c>
      <c r="AB4825" s="6">
        <v>3.9590000000000001</v>
      </c>
      <c r="AC4825" s="5">
        <v>0.11922000000000001</v>
      </c>
      <c r="AD4825" s="6">
        <v>19.256</v>
      </c>
      <c r="AE4825" s="5">
        <v>2.7799999999999998E-2</v>
      </c>
      <c r="AF4825" s="6">
        <v>1.8680000000000001</v>
      </c>
    </row>
    <row r="4826" spans="2:32" x14ac:dyDescent="0.35">
      <c r="B4826" s="1" t="s">
        <v>897</v>
      </c>
      <c r="C4826" s="5">
        <v>6.3490000000000005E-2</v>
      </c>
      <c r="D4826" s="6">
        <v>67.587999999999994</v>
      </c>
      <c r="E4826" s="5">
        <v>0.15264</v>
      </c>
      <c r="F4826" s="6">
        <v>7.32</v>
      </c>
      <c r="G4826" s="5">
        <v>3.286E-2</v>
      </c>
      <c r="H4826" s="6">
        <v>2.6739999999999999</v>
      </c>
      <c r="I4826" s="5">
        <v>6.3450000000000006E-2</v>
      </c>
      <c r="J4826" s="6">
        <v>3.6459999999999999</v>
      </c>
      <c r="K4826" s="5">
        <v>0.10218000000000001</v>
      </c>
      <c r="L4826" s="6">
        <v>7.2759999999999998</v>
      </c>
      <c r="M4826" s="5">
        <v>4.9689999999999998E-2</v>
      </c>
      <c r="N4826" s="6">
        <v>2.7639999999999998</v>
      </c>
      <c r="O4826" s="5">
        <v>0</v>
      </c>
      <c r="P4826" s="6">
        <v>0</v>
      </c>
      <c r="Q4826" s="5">
        <v>8.0800000000000004E-3</v>
      </c>
      <c r="R4826" s="6">
        <v>0.42499999999999999</v>
      </c>
      <c r="S4826" s="5">
        <v>6.1699999999999998E-2</v>
      </c>
      <c r="T4826" s="6">
        <v>8.5239999999999991</v>
      </c>
      <c r="U4826" s="5">
        <v>0</v>
      </c>
      <c r="V4826" s="6">
        <v>0</v>
      </c>
      <c r="W4826" s="5">
        <v>8.6599999999999993E-3</v>
      </c>
      <c r="X4826" s="6">
        <v>0.121</v>
      </c>
      <c r="Y4826" s="5">
        <v>7.5480000000000005E-2</v>
      </c>
      <c r="Z4826" s="6">
        <v>6.734</v>
      </c>
      <c r="AA4826" s="5">
        <v>2.7550000000000002E-2</v>
      </c>
      <c r="AB4826" s="6">
        <v>3.9590000000000001</v>
      </c>
      <c r="AC4826" s="5">
        <v>0.12628</v>
      </c>
      <c r="AD4826" s="6">
        <v>20.396000000000001</v>
      </c>
      <c r="AE4826" s="5">
        <v>5.5789999999999999E-2</v>
      </c>
      <c r="AF4826" s="6">
        <v>3.7480000000000002</v>
      </c>
    </row>
    <row r="4827" spans="2:32" x14ac:dyDescent="0.35">
      <c r="B4827" s="1" t="s">
        <v>898</v>
      </c>
      <c r="C4827" s="5">
        <v>6.1530000000000001E-2</v>
      </c>
      <c r="D4827" s="6">
        <v>65.495999999999995</v>
      </c>
      <c r="E4827" s="5">
        <v>0.10203</v>
      </c>
      <c r="F4827" s="6">
        <v>4.8929999999999998</v>
      </c>
      <c r="G4827" s="5">
        <v>0</v>
      </c>
      <c r="H4827" s="6">
        <v>0</v>
      </c>
      <c r="I4827" s="5">
        <v>0.13155</v>
      </c>
      <c r="J4827" s="6">
        <v>7.56</v>
      </c>
      <c r="K4827" s="5">
        <v>4.7039999999999998E-2</v>
      </c>
      <c r="L4827" s="6">
        <v>3.35</v>
      </c>
      <c r="M4827" s="5">
        <v>5.8439999999999999E-2</v>
      </c>
      <c r="N4827" s="6">
        <v>3.2509999999999999</v>
      </c>
      <c r="O4827" s="5">
        <v>2.5270000000000001E-2</v>
      </c>
      <c r="P4827" s="6">
        <v>0.997</v>
      </c>
      <c r="Q4827" s="5">
        <v>8.1629999999999994E-2</v>
      </c>
      <c r="R4827" s="6">
        <v>4.2949999999999999</v>
      </c>
      <c r="S4827" s="5">
        <v>0.10341</v>
      </c>
      <c r="T4827" s="6">
        <v>14.286</v>
      </c>
      <c r="U4827" s="5">
        <v>2.3130000000000001E-2</v>
      </c>
      <c r="V4827" s="6">
        <v>1.044</v>
      </c>
      <c r="W4827" s="5">
        <v>1.7330000000000002E-2</v>
      </c>
      <c r="X4827" s="6">
        <v>0.24199999999999999</v>
      </c>
      <c r="Y4827" s="5">
        <v>0</v>
      </c>
      <c r="Z4827" s="6">
        <v>0</v>
      </c>
      <c r="AA4827" s="5">
        <v>5.13E-3</v>
      </c>
      <c r="AB4827" s="6">
        <v>0.73699999999999999</v>
      </c>
      <c r="AC4827" s="5">
        <v>0.1191</v>
      </c>
      <c r="AD4827" s="6">
        <v>19.236000000000001</v>
      </c>
      <c r="AE4827" s="5">
        <v>8.3430000000000004E-2</v>
      </c>
      <c r="AF4827" s="6">
        <v>5.6050000000000004</v>
      </c>
    </row>
    <row r="4828" spans="2:32" x14ac:dyDescent="0.35">
      <c r="B4828" s="1" t="s">
        <v>899</v>
      </c>
      <c r="C4828" s="5">
        <v>5.5460000000000002E-2</v>
      </c>
      <c r="D4828" s="6">
        <v>59.039000000000001</v>
      </c>
      <c r="E4828" s="5">
        <v>3.8289999999999998E-2</v>
      </c>
      <c r="F4828" s="6">
        <v>1.8360000000000001</v>
      </c>
      <c r="G4828" s="5">
        <v>5.1599999999999997E-3</v>
      </c>
      <c r="H4828" s="6">
        <v>0.42</v>
      </c>
      <c r="I4828" s="5">
        <v>7.6319999999999999E-2</v>
      </c>
      <c r="J4828" s="6">
        <v>4.3860000000000001</v>
      </c>
      <c r="K4828" s="5">
        <v>0.11849999999999999</v>
      </c>
      <c r="L4828" s="6">
        <v>8.4380000000000006</v>
      </c>
      <c r="M4828" s="5">
        <v>3.603E-2</v>
      </c>
      <c r="N4828" s="6">
        <v>2.004</v>
      </c>
      <c r="O4828" s="5">
        <v>3.61E-2</v>
      </c>
      <c r="P4828" s="6">
        <v>1.4239999999999999</v>
      </c>
      <c r="Q4828" s="5">
        <v>8.967E-2</v>
      </c>
      <c r="R4828" s="6">
        <v>4.718</v>
      </c>
      <c r="S4828" s="5">
        <v>7.2559999999999999E-2</v>
      </c>
      <c r="T4828" s="6">
        <v>10.023999999999999</v>
      </c>
      <c r="U4828" s="5">
        <v>6.4900000000000001E-3</v>
      </c>
      <c r="V4828" s="6">
        <v>0.29299999999999998</v>
      </c>
      <c r="W4828" s="5">
        <v>4.6609999999999999E-2</v>
      </c>
      <c r="X4828" s="6">
        <v>0.65100000000000002</v>
      </c>
      <c r="Y4828" s="5">
        <v>0</v>
      </c>
      <c r="Z4828" s="6">
        <v>0</v>
      </c>
      <c r="AA4828" s="5">
        <v>2.7550000000000002E-2</v>
      </c>
      <c r="AB4828" s="6">
        <v>3.9590000000000001</v>
      </c>
      <c r="AC4828" s="5">
        <v>9.0620000000000006E-2</v>
      </c>
      <c r="AD4828" s="6">
        <v>14.635999999999999</v>
      </c>
      <c r="AE4828" s="5">
        <v>9.3009999999999995E-2</v>
      </c>
      <c r="AF4828" s="6">
        <v>6.2489999999999997</v>
      </c>
    </row>
    <row r="4829" spans="2:32" x14ac:dyDescent="0.35">
      <c r="B4829" s="1" t="s">
        <v>900</v>
      </c>
      <c r="C4829" s="5">
        <v>5.4339999999999999E-2</v>
      </c>
      <c r="D4829" s="6">
        <v>57.851999999999997</v>
      </c>
      <c r="E4829" s="5">
        <v>0.10066</v>
      </c>
      <c r="F4829" s="6">
        <v>4.827</v>
      </c>
      <c r="G4829" s="5">
        <v>0.13539999999999999</v>
      </c>
      <c r="H4829" s="6">
        <v>11.016999999999999</v>
      </c>
      <c r="I4829" s="5">
        <v>8.8900000000000003E-3</v>
      </c>
      <c r="J4829" s="6">
        <v>0.51100000000000001</v>
      </c>
      <c r="K4829" s="5">
        <v>5.126E-2</v>
      </c>
      <c r="L4829" s="6">
        <v>3.65</v>
      </c>
      <c r="M4829" s="5">
        <v>1.8010000000000002E-2</v>
      </c>
      <c r="N4829" s="6">
        <v>1.002</v>
      </c>
      <c r="O4829" s="5">
        <v>3.3009999999999998E-2</v>
      </c>
      <c r="P4829" s="6">
        <v>1.302</v>
      </c>
      <c r="Q4829" s="5">
        <v>7.195E-2</v>
      </c>
      <c r="R4829" s="6">
        <v>3.786</v>
      </c>
      <c r="S4829" s="5">
        <v>6.2899999999999998E-2</v>
      </c>
      <c r="T4829" s="6">
        <v>8.6890000000000001</v>
      </c>
      <c r="U4829" s="5">
        <v>1.2999999999999999E-2</v>
      </c>
      <c r="V4829" s="6">
        <v>0.58699999999999997</v>
      </c>
      <c r="W4829" s="5">
        <v>3.4299999999999997E-2</v>
      </c>
      <c r="X4829" s="6">
        <v>0.47899999999999998</v>
      </c>
      <c r="Y4829" s="5">
        <v>2.264E-2</v>
      </c>
      <c r="Z4829" s="6">
        <v>2.02</v>
      </c>
      <c r="AA4829" s="5">
        <v>7.9740000000000005E-2</v>
      </c>
      <c r="AB4829" s="6">
        <v>11.457000000000001</v>
      </c>
      <c r="AC4829" s="5">
        <v>3.431E-2</v>
      </c>
      <c r="AD4829" s="6">
        <v>5.5410000000000004</v>
      </c>
      <c r="AE4829" s="5">
        <v>4.4429999999999997E-2</v>
      </c>
      <c r="AF4829" s="6">
        <v>2.9849999999999999</v>
      </c>
    </row>
    <row r="4830" spans="2:32" x14ac:dyDescent="0.35">
      <c r="B4830" s="1" t="s">
        <v>901</v>
      </c>
      <c r="C4830" s="5">
        <v>5.3839999999999999E-2</v>
      </c>
      <c r="D4830" s="6">
        <v>57.311999999999998</v>
      </c>
      <c r="E4830" s="5">
        <v>6.8959999999999994E-2</v>
      </c>
      <c r="F4830" s="6">
        <v>3.3069999999999999</v>
      </c>
      <c r="G4830" s="5">
        <v>2.0389999999999998E-2</v>
      </c>
      <c r="H4830" s="6">
        <v>1.659</v>
      </c>
      <c r="I4830" s="5">
        <v>1.7579999999999998E-2</v>
      </c>
      <c r="J4830" s="6">
        <v>1.01</v>
      </c>
      <c r="K4830" s="5">
        <v>8.1619999999999998E-2</v>
      </c>
      <c r="L4830" s="6">
        <v>5.8120000000000003</v>
      </c>
      <c r="M4830" s="5">
        <v>0</v>
      </c>
      <c r="N4830" s="6">
        <v>0</v>
      </c>
      <c r="O4830" s="5">
        <v>4.3959999999999999E-2</v>
      </c>
      <c r="P4830" s="6">
        <v>1.734</v>
      </c>
      <c r="Q4830" s="5">
        <v>0.11147</v>
      </c>
      <c r="R4830" s="6">
        <v>5.8650000000000002</v>
      </c>
      <c r="S4830" s="5">
        <v>0.15390999999999999</v>
      </c>
      <c r="T4830" s="6">
        <v>21.262</v>
      </c>
      <c r="U4830" s="5">
        <v>1.6639999999999999E-2</v>
      </c>
      <c r="V4830" s="6">
        <v>0.751</v>
      </c>
      <c r="W4830" s="5">
        <v>0</v>
      </c>
      <c r="X4830" s="6">
        <v>0</v>
      </c>
      <c r="Y4830" s="5">
        <v>2.5159999999999998E-2</v>
      </c>
      <c r="Z4830" s="6">
        <v>2.2450000000000001</v>
      </c>
      <c r="AA4830" s="5">
        <v>0</v>
      </c>
      <c r="AB4830" s="6">
        <v>0</v>
      </c>
      <c r="AC4830" s="5">
        <v>8.4620000000000001E-2</v>
      </c>
      <c r="AD4830" s="6">
        <v>13.667999999999999</v>
      </c>
      <c r="AE4830" s="5">
        <v>0</v>
      </c>
      <c r="AF4830" s="6">
        <v>0</v>
      </c>
    </row>
    <row r="4831" spans="2:32" x14ac:dyDescent="0.35">
      <c r="B4831" s="1" t="s">
        <v>902</v>
      </c>
      <c r="C4831" s="5">
        <v>5.0520000000000002E-2</v>
      </c>
      <c r="D4831" s="6">
        <v>53.776000000000003</v>
      </c>
      <c r="E4831" s="5">
        <v>6.3700000000000007E-2</v>
      </c>
      <c r="F4831" s="6">
        <v>3.0550000000000002</v>
      </c>
      <c r="G4831" s="5">
        <v>6.615E-2</v>
      </c>
      <c r="H4831" s="6">
        <v>5.3819999999999997</v>
      </c>
      <c r="I4831" s="5">
        <v>5.5390000000000002E-2</v>
      </c>
      <c r="J4831" s="6">
        <v>3.1829999999999998</v>
      </c>
      <c r="K4831" s="5">
        <v>2.7740000000000001E-2</v>
      </c>
      <c r="L4831" s="6">
        <v>1.9750000000000001</v>
      </c>
      <c r="M4831" s="5">
        <v>5.9180000000000003E-2</v>
      </c>
      <c r="N4831" s="6">
        <v>3.2919999999999998</v>
      </c>
      <c r="O4831" s="5">
        <v>5.491E-2</v>
      </c>
      <c r="P4831" s="6">
        <v>2.1659999999999999</v>
      </c>
      <c r="Q4831" s="5">
        <v>9.7379999999999994E-2</v>
      </c>
      <c r="R4831" s="6">
        <v>5.1239999999999997</v>
      </c>
      <c r="S4831" s="5">
        <v>4.6339999999999999E-2</v>
      </c>
      <c r="T4831" s="6">
        <v>6.4009999999999998</v>
      </c>
      <c r="U4831" s="5">
        <v>5.534E-2</v>
      </c>
      <c r="V4831" s="6">
        <v>2.4980000000000002</v>
      </c>
      <c r="W4831" s="5">
        <v>6.5159999999999996E-2</v>
      </c>
      <c r="X4831" s="6">
        <v>0.91</v>
      </c>
      <c r="Y4831" s="5">
        <v>0.15082999999999999</v>
      </c>
      <c r="Z4831" s="6">
        <v>13.457000000000001</v>
      </c>
      <c r="AA4831" s="5">
        <v>3.5659999999999997E-2</v>
      </c>
      <c r="AB4831" s="6">
        <v>5.1239999999999997</v>
      </c>
      <c r="AC4831" s="5">
        <v>0</v>
      </c>
      <c r="AD4831" s="6">
        <v>0</v>
      </c>
      <c r="AE4831" s="5">
        <v>1.7999999999999999E-2</v>
      </c>
      <c r="AF4831" s="6">
        <v>1.2090000000000001</v>
      </c>
    </row>
    <row r="4832" spans="2:32" x14ac:dyDescent="0.35">
      <c r="B4832" s="1" t="s">
        <v>903</v>
      </c>
      <c r="C4832" s="5">
        <v>4.7910000000000001E-2</v>
      </c>
      <c r="D4832" s="6">
        <v>51.006</v>
      </c>
      <c r="E4832" s="5">
        <v>2.052E-2</v>
      </c>
      <c r="F4832" s="6">
        <v>0.98399999999999999</v>
      </c>
      <c r="G4832" s="5">
        <v>0</v>
      </c>
      <c r="H4832" s="6">
        <v>0</v>
      </c>
      <c r="I4832" s="5">
        <v>6.5320000000000003E-2</v>
      </c>
      <c r="J4832" s="6">
        <v>3.754</v>
      </c>
      <c r="K4832" s="5">
        <v>9.0759999999999993E-2</v>
      </c>
      <c r="L4832" s="6">
        <v>6.4630000000000001</v>
      </c>
      <c r="M4832" s="5">
        <v>3.603E-2</v>
      </c>
      <c r="N4832" s="6">
        <v>2.004</v>
      </c>
      <c r="O4832" s="5">
        <v>2.1899999999999999E-2</v>
      </c>
      <c r="P4832" s="6">
        <v>0.86399999999999999</v>
      </c>
      <c r="Q4832" s="5">
        <v>3.7690000000000001E-2</v>
      </c>
      <c r="R4832" s="6">
        <v>1.9830000000000001</v>
      </c>
      <c r="S4832" s="5">
        <v>5.7140000000000003E-2</v>
      </c>
      <c r="T4832" s="6">
        <v>7.8929999999999998</v>
      </c>
      <c r="U4832" s="5">
        <v>0</v>
      </c>
      <c r="V4832" s="6">
        <v>0</v>
      </c>
      <c r="W4832" s="5">
        <v>0</v>
      </c>
      <c r="X4832" s="6">
        <v>0</v>
      </c>
      <c r="Y4832" s="5">
        <v>5.935E-2</v>
      </c>
      <c r="Z4832" s="6">
        <v>5.2949999999999999</v>
      </c>
      <c r="AA4832" s="5">
        <v>2.027E-2</v>
      </c>
      <c r="AB4832" s="6">
        <v>2.9129999999999998</v>
      </c>
      <c r="AC4832" s="5">
        <v>0.10514999999999999</v>
      </c>
      <c r="AD4832" s="6">
        <v>16.984000000000002</v>
      </c>
      <c r="AE4832" s="5">
        <v>2.7799999999999998E-2</v>
      </c>
      <c r="AF4832" s="6">
        <v>1.8680000000000001</v>
      </c>
    </row>
    <row r="4833" spans="2:32" x14ac:dyDescent="0.35">
      <c r="B4833" s="1" t="s">
        <v>904</v>
      </c>
      <c r="C4833" s="5">
        <v>4.3639999999999998E-2</v>
      </c>
      <c r="D4833" s="6">
        <v>46.459000000000003</v>
      </c>
      <c r="E4833" s="5">
        <v>0</v>
      </c>
      <c r="F4833" s="6">
        <v>0</v>
      </c>
      <c r="G4833" s="5">
        <v>4.8090000000000001E-2</v>
      </c>
      <c r="H4833" s="6">
        <v>3.9129999999999998</v>
      </c>
      <c r="I4833" s="5">
        <v>3.5130000000000002E-2</v>
      </c>
      <c r="J4833" s="6">
        <v>2.0190000000000001</v>
      </c>
      <c r="K4833" s="5">
        <v>2.7740000000000001E-2</v>
      </c>
      <c r="L4833" s="6">
        <v>1.9750000000000001</v>
      </c>
      <c r="M4833" s="5">
        <v>1.1650000000000001E-2</v>
      </c>
      <c r="N4833" s="6">
        <v>0.64800000000000002</v>
      </c>
      <c r="O4833" s="5">
        <v>4.3830000000000001E-2</v>
      </c>
      <c r="P4833" s="6">
        <v>1.7290000000000001</v>
      </c>
      <c r="Q4833" s="5">
        <v>0</v>
      </c>
      <c r="R4833" s="6">
        <v>0</v>
      </c>
      <c r="S4833" s="5">
        <v>6.7250000000000004E-2</v>
      </c>
      <c r="T4833" s="6">
        <v>9.2899999999999991</v>
      </c>
      <c r="U4833" s="5">
        <v>0</v>
      </c>
      <c r="V4833" s="6">
        <v>0</v>
      </c>
      <c r="W4833" s="5">
        <v>8.6599999999999993E-3</v>
      </c>
      <c r="X4833" s="6">
        <v>0.121</v>
      </c>
      <c r="Y4833" s="5">
        <v>0.10946</v>
      </c>
      <c r="Z4833" s="6">
        <v>9.766</v>
      </c>
      <c r="AA4833" s="5">
        <v>1.8249999999999999E-2</v>
      </c>
      <c r="AB4833" s="6">
        <v>2.6219999999999999</v>
      </c>
      <c r="AC4833" s="5">
        <v>6.1879999999999998E-2</v>
      </c>
      <c r="AD4833" s="6">
        <v>9.9949999999999992</v>
      </c>
      <c r="AE4833" s="5">
        <v>6.5210000000000004E-2</v>
      </c>
      <c r="AF4833" s="6">
        <v>4.3810000000000002</v>
      </c>
    </row>
    <row r="4834" spans="2:32" x14ac:dyDescent="0.35">
      <c r="B4834" s="1" t="s">
        <v>905</v>
      </c>
      <c r="C4834" s="5">
        <v>3.9530000000000003E-2</v>
      </c>
      <c r="D4834" s="6">
        <v>42.076000000000001</v>
      </c>
      <c r="E4834" s="5">
        <v>5.1900000000000002E-3</v>
      </c>
      <c r="F4834" s="6">
        <v>0.249</v>
      </c>
      <c r="G4834" s="5">
        <v>5.1599999999999997E-3</v>
      </c>
      <c r="H4834" s="6">
        <v>0.42</v>
      </c>
      <c r="I4834" s="5">
        <v>6.9760000000000003E-2</v>
      </c>
      <c r="J4834" s="6">
        <v>4.0090000000000003</v>
      </c>
      <c r="K4834" s="5">
        <v>9.0260000000000007E-2</v>
      </c>
      <c r="L4834" s="6">
        <v>6.4269999999999996</v>
      </c>
      <c r="M4834" s="5">
        <v>6.6710000000000005E-2</v>
      </c>
      <c r="N4834" s="6">
        <v>3.7109999999999999</v>
      </c>
      <c r="O4834" s="5">
        <v>5.5500000000000002E-3</v>
      </c>
      <c r="P4834" s="6">
        <v>0.219</v>
      </c>
      <c r="Q4834" s="5">
        <v>5.2069999999999998E-2</v>
      </c>
      <c r="R4834" s="6">
        <v>2.74</v>
      </c>
      <c r="S4834" s="5">
        <v>8.7770000000000001E-2</v>
      </c>
      <c r="T4834" s="6">
        <v>12.125</v>
      </c>
      <c r="U4834" s="5">
        <v>0</v>
      </c>
      <c r="V4834" s="6">
        <v>0</v>
      </c>
      <c r="W4834" s="5">
        <v>8.6599999999999993E-3</v>
      </c>
      <c r="X4834" s="6">
        <v>0.121</v>
      </c>
      <c r="Y4834" s="5">
        <v>5.0310000000000001E-2</v>
      </c>
      <c r="Z4834" s="6">
        <v>4.4889999999999999</v>
      </c>
      <c r="AA4834" s="5">
        <v>5.2670000000000002E-2</v>
      </c>
      <c r="AB4834" s="6">
        <v>7.5679999999999996</v>
      </c>
      <c r="AC4834" s="5">
        <v>0</v>
      </c>
      <c r="AD4834" s="6">
        <v>0</v>
      </c>
      <c r="AE4834" s="5">
        <v>0</v>
      </c>
      <c r="AF4834" s="6">
        <v>0</v>
      </c>
    </row>
    <row r="4835" spans="2:32" x14ac:dyDescent="0.35">
      <c r="B4835" s="1" t="s">
        <v>906</v>
      </c>
      <c r="C4835" s="5">
        <v>3.4119999999999998E-2</v>
      </c>
      <c r="D4835" s="6">
        <v>36.32</v>
      </c>
      <c r="E4835" s="5">
        <v>7.6319999999999999E-2</v>
      </c>
      <c r="F4835" s="6">
        <v>3.66</v>
      </c>
      <c r="G4835" s="5">
        <v>2.7699999999999999E-2</v>
      </c>
      <c r="H4835" s="6">
        <v>2.254</v>
      </c>
      <c r="I4835" s="5">
        <v>0.10045999999999999</v>
      </c>
      <c r="J4835" s="6">
        <v>5.7729999999999997</v>
      </c>
      <c r="K4835" s="5">
        <v>8.2879999999999995E-2</v>
      </c>
      <c r="L4835" s="6">
        <v>5.9020000000000001</v>
      </c>
      <c r="M4835" s="5">
        <v>0</v>
      </c>
      <c r="N4835" s="6">
        <v>0</v>
      </c>
      <c r="O4835" s="5">
        <v>0</v>
      </c>
      <c r="P4835" s="6">
        <v>0</v>
      </c>
      <c r="Q4835" s="5">
        <v>2.001E-2</v>
      </c>
      <c r="R4835" s="6">
        <v>1.0529999999999999</v>
      </c>
      <c r="S4835" s="5">
        <v>2.5409999999999999E-2</v>
      </c>
      <c r="T4835" s="6">
        <v>3.51</v>
      </c>
      <c r="U4835" s="5">
        <v>0</v>
      </c>
      <c r="V4835" s="6">
        <v>0</v>
      </c>
      <c r="W4835" s="5">
        <v>0</v>
      </c>
      <c r="X4835" s="6">
        <v>0</v>
      </c>
      <c r="Y4835" s="5">
        <v>0</v>
      </c>
      <c r="Z4835" s="6">
        <v>0</v>
      </c>
      <c r="AA4835" s="5">
        <v>5.5120000000000002E-2</v>
      </c>
      <c r="AB4835" s="6">
        <v>7.9189999999999996</v>
      </c>
      <c r="AC4835" s="5">
        <v>0</v>
      </c>
      <c r="AD4835" s="6">
        <v>0</v>
      </c>
      <c r="AE4835" s="5">
        <v>9.3009999999999995E-2</v>
      </c>
      <c r="AF4835" s="6">
        <v>6.2489999999999997</v>
      </c>
    </row>
    <row r="4836" spans="2:32" x14ac:dyDescent="0.35">
      <c r="B4836" s="1" t="s">
        <v>907</v>
      </c>
      <c r="C4836" s="5">
        <v>2.784E-2</v>
      </c>
      <c r="D4836" s="6">
        <v>29.64</v>
      </c>
      <c r="E4836" s="5">
        <v>7.6319999999999999E-2</v>
      </c>
      <c r="F4836" s="6">
        <v>3.66</v>
      </c>
      <c r="G4836" s="5">
        <v>0</v>
      </c>
      <c r="H4836" s="6">
        <v>0</v>
      </c>
      <c r="I4836" s="5">
        <v>6.5320000000000003E-2</v>
      </c>
      <c r="J4836" s="6">
        <v>3.754</v>
      </c>
      <c r="K4836" s="5">
        <v>8.3049999999999999E-2</v>
      </c>
      <c r="L4836" s="6">
        <v>5.9139999999999997</v>
      </c>
      <c r="M4836" s="5">
        <v>9.1179999999999997E-2</v>
      </c>
      <c r="N4836" s="6">
        <v>5.0720000000000001</v>
      </c>
      <c r="O4836" s="5">
        <v>7.3620000000000005E-2</v>
      </c>
      <c r="P4836" s="6">
        <v>2.9039999999999999</v>
      </c>
      <c r="Q4836" s="5">
        <v>3.1949999999999999E-2</v>
      </c>
      <c r="R4836" s="6">
        <v>1.681</v>
      </c>
      <c r="S4836" s="5">
        <v>1.5429999999999999E-2</v>
      </c>
      <c r="T4836" s="6">
        <v>2.1309999999999998</v>
      </c>
      <c r="U4836" s="5">
        <v>0</v>
      </c>
      <c r="V4836" s="6">
        <v>0</v>
      </c>
      <c r="W4836" s="5">
        <v>0</v>
      </c>
      <c r="X4836" s="6">
        <v>0</v>
      </c>
      <c r="Y4836" s="5">
        <v>0</v>
      </c>
      <c r="Z4836" s="6">
        <v>0</v>
      </c>
      <c r="AA4836" s="5">
        <v>0</v>
      </c>
      <c r="AB4836" s="6">
        <v>0</v>
      </c>
      <c r="AC4836" s="5">
        <v>2.801E-2</v>
      </c>
      <c r="AD4836" s="6">
        <v>4.524</v>
      </c>
      <c r="AE4836" s="5">
        <v>0</v>
      </c>
      <c r="AF4836" s="6">
        <v>0</v>
      </c>
    </row>
    <row r="4837" spans="2:32" x14ac:dyDescent="0.35">
      <c r="B4837" s="1" t="s">
        <v>908</v>
      </c>
      <c r="C4837" s="5">
        <v>2.0930000000000001E-2</v>
      </c>
      <c r="D4837" s="6">
        <v>22.277999999999999</v>
      </c>
      <c r="E4837" s="5">
        <v>2.052E-2</v>
      </c>
      <c r="F4837" s="6">
        <v>0.98399999999999999</v>
      </c>
      <c r="G4837" s="5">
        <v>5.1599999999999997E-3</v>
      </c>
      <c r="H4837" s="6">
        <v>0.42</v>
      </c>
      <c r="I4837" s="5">
        <v>5.219E-2</v>
      </c>
      <c r="J4837" s="6">
        <v>2.9990000000000001</v>
      </c>
      <c r="K4837" s="5">
        <v>5.126E-2</v>
      </c>
      <c r="L4837" s="6">
        <v>3.65</v>
      </c>
      <c r="M4837" s="5">
        <v>2.4219999999999998E-2</v>
      </c>
      <c r="N4837" s="6">
        <v>1.347</v>
      </c>
      <c r="O4837" s="5">
        <v>0</v>
      </c>
      <c r="P4837" s="6">
        <v>0</v>
      </c>
      <c r="Q4837" s="5">
        <v>5.1979999999999998E-2</v>
      </c>
      <c r="R4837" s="6">
        <v>2.7349999999999999</v>
      </c>
      <c r="S4837" s="5">
        <v>0</v>
      </c>
      <c r="T4837" s="6">
        <v>0</v>
      </c>
      <c r="U4837" s="5">
        <v>6.4900000000000001E-3</v>
      </c>
      <c r="V4837" s="6">
        <v>0.29299999999999998</v>
      </c>
      <c r="W4837" s="5">
        <v>0</v>
      </c>
      <c r="X4837" s="6">
        <v>0</v>
      </c>
      <c r="Y4837" s="5">
        <v>3.1519999999999999E-2</v>
      </c>
      <c r="Z4837" s="6">
        <v>2.8119999999999998</v>
      </c>
      <c r="AA4837" s="5">
        <v>2.7550000000000002E-2</v>
      </c>
      <c r="AB4837" s="6">
        <v>3.9590000000000001</v>
      </c>
      <c r="AC4837" s="5">
        <v>0</v>
      </c>
      <c r="AD4837" s="6">
        <v>0</v>
      </c>
      <c r="AE4837" s="5">
        <v>4.58E-2</v>
      </c>
      <c r="AF4837" s="6">
        <v>3.077</v>
      </c>
    </row>
    <row r="4838" spans="2:32" x14ac:dyDescent="0.35">
      <c r="B4838" s="1" t="s">
        <v>909</v>
      </c>
      <c r="C4838" s="5">
        <v>2.0840000000000001E-2</v>
      </c>
      <c r="D4838" s="6">
        <v>22.187000000000001</v>
      </c>
      <c r="E4838" s="5">
        <v>2.7900000000000001E-2</v>
      </c>
      <c r="F4838" s="6">
        <v>1.3380000000000001</v>
      </c>
      <c r="G4838" s="5">
        <v>1.319E-2</v>
      </c>
      <c r="H4838" s="6">
        <v>1.073</v>
      </c>
      <c r="I4838" s="5">
        <v>4.1189999999999997E-2</v>
      </c>
      <c r="J4838" s="6">
        <v>2.367</v>
      </c>
      <c r="K4838" s="5">
        <v>3.5279999999999999E-2</v>
      </c>
      <c r="L4838" s="6">
        <v>2.512</v>
      </c>
      <c r="M4838" s="5">
        <v>0</v>
      </c>
      <c r="N4838" s="6">
        <v>0</v>
      </c>
      <c r="O4838" s="5">
        <v>5.7239999999999999E-2</v>
      </c>
      <c r="P4838" s="6">
        <v>2.258</v>
      </c>
      <c r="Q4838" s="5">
        <v>8.5389999999999994E-2</v>
      </c>
      <c r="R4838" s="6">
        <v>4.4930000000000003</v>
      </c>
      <c r="S4838" s="5">
        <v>0</v>
      </c>
      <c r="T4838" s="6">
        <v>0</v>
      </c>
      <c r="U4838" s="5">
        <v>0</v>
      </c>
      <c r="V4838" s="6">
        <v>0</v>
      </c>
      <c r="W4838" s="5">
        <v>0</v>
      </c>
      <c r="X4838" s="6">
        <v>0</v>
      </c>
      <c r="Y4838" s="5">
        <v>0</v>
      </c>
      <c r="Z4838" s="6">
        <v>0</v>
      </c>
      <c r="AA4838" s="5">
        <v>2.027E-2</v>
      </c>
      <c r="AB4838" s="6">
        <v>2.9129999999999998</v>
      </c>
      <c r="AC4838" s="5">
        <v>2.0830000000000001E-2</v>
      </c>
      <c r="AD4838" s="6">
        <v>3.3639999999999999</v>
      </c>
      <c r="AE4838" s="5">
        <v>2.7799999999999998E-2</v>
      </c>
      <c r="AF4838" s="6">
        <v>1.8680000000000001</v>
      </c>
    </row>
    <row r="4839" spans="2:32" x14ac:dyDescent="0.35">
      <c r="B4839" s="1" t="s">
        <v>910</v>
      </c>
      <c r="C4839" s="5">
        <v>1.9189999999999999E-2</v>
      </c>
      <c r="D4839" s="6">
        <v>20.431999999999999</v>
      </c>
      <c r="E4839" s="5">
        <v>4.1059999999999999E-2</v>
      </c>
      <c r="F4839" s="6">
        <v>1.9690000000000001</v>
      </c>
      <c r="G4839" s="5">
        <v>1.319E-2</v>
      </c>
      <c r="H4839" s="6">
        <v>1.073</v>
      </c>
      <c r="I4839" s="5">
        <v>1.7579999999999998E-2</v>
      </c>
      <c r="J4839" s="6">
        <v>1.01</v>
      </c>
      <c r="K4839" s="5">
        <v>2.7570000000000001E-2</v>
      </c>
      <c r="L4839" s="6">
        <v>1.9630000000000001</v>
      </c>
      <c r="M4839" s="5">
        <v>4.2479999999999997E-2</v>
      </c>
      <c r="N4839" s="6">
        <v>2.363</v>
      </c>
      <c r="O4839" s="5">
        <v>0</v>
      </c>
      <c r="P4839" s="6">
        <v>0</v>
      </c>
      <c r="Q4839" s="5">
        <v>3.5999999999999997E-2</v>
      </c>
      <c r="R4839" s="6">
        <v>1.8939999999999999</v>
      </c>
      <c r="S4839" s="5">
        <v>2.0750000000000001E-2</v>
      </c>
      <c r="T4839" s="6">
        <v>2.8660000000000001</v>
      </c>
      <c r="U4839" s="5">
        <v>6.9120000000000001E-2</v>
      </c>
      <c r="V4839" s="6">
        <v>3.12</v>
      </c>
      <c r="W4839" s="5">
        <v>1.7330000000000002E-2</v>
      </c>
      <c r="X4839" s="6">
        <v>0.24199999999999999</v>
      </c>
      <c r="Y4839" s="5">
        <v>6.3699999999999998E-3</v>
      </c>
      <c r="Z4839" s="6">
        <v>0.56799999999999995</v>
      </c>
      <c r="AA4839" s="5">
        <v>0</v>
      </c>
      <c r="AB4839" s="6">
        <v>0</v>
      </c>
      <c r="AC4839" s="5">
        <v>2.0830000000000001E-2</v>
      </c>
      <c r="AD4839" s="6">
        <v>3.3639999999999999</v>
      </c>
      <c r="AE4839" s="5">
        <v>0</v>
      </c>
      <c r="AF4839" s="6">
        <v>0</v>
      </c>
    </row>
    <row r="4840" spans="2:32" x14ac:dyDescent="0.35">
      <c r="B4840" s="1" t="s">
        <v>911</v>
      </c>
      <c r="C4840" s="5">
        <v>1.592E-2</v>
      </c>
      <c r="D4840" s="6">
        <v>16.948</v>
      </c>
      <c r="E4840" s="5">
        <v>4.8419999999999998E-2</v>
      </c>
      <c r="F4840" s="6">
        <v>2.3220000000000001</v>
      </c>
      <c r="G4840" s="5">
        <v>2.554E-2</v>
      </c>
      <c r="H4840" s="6">
        <v>2.0779999999999998</v>
      </c>
      <c r="I4840" s="5">
        <v>0</v>
      </c>
      <c r="J4840" s="6">
        <v>0</v>
      </c>
      <c r="K4840" s="5">
        <v>1.5980000000000001E-2</v>
      </c>
      <c r="L4840" s="6">
        <v>1.1379999999999999</v>
      </c>
      <c r="M4840" s="5">
        <v>2.7130000000000001E-2</v>
      </c>
      <c r="N4840" s="6">
        <v>1.5089999999999999</v>
      </c>
      <c r="O4840" s="5">
        <v>5.5500000000000002E-3</v>
      </c>
      <c r="P4840" s="6">
        <v>0.219</v>
      </c>
      <c r="Q4840" s="5">
        <v>4.0499999999999998E-3</v>
      </c>
      <c r="R4840" s="6">
        <v>0.21299999999999999</v>
      </c>
      <c r="S4840" s="5">
        <v>2.0959999999999999E-2</v>
      </c>
      <c r="T4840" s="6">
        <v>2.8959999999999999</v>
      </c>
      <c r="U4840" s="5">
        <v>2.962E-2</v>
      </c>
      <c r="V4840" s="6">
        <v>1.337</v>
      </c>
      <c r="W4840" s="5">
        <v>0</v>
      </c>
      <c r="X4840" s="6">
        <v>0</v>
      </c>
      <c r="Y4840" s="5">
        <v>1.9089999999999999E-2</v>
      </c>
      <c r="Z4840" s="6">
        <v>1.7030000000000001</v>
      </c>
      <c r="AA4840" s="5">
        <v>1.026E-2</v>
      </c>
      <c r="AB4840" s="6">
        <v>1.474</v>
      </c>
      <c r="AC4840" s="5">
        <v>5.2700000000000004E-3</v>
      </c>
      <c r="AD4840" s="6">
        <v>0.85099999999999998</v>
      </c>
      <c r="AE4840" s="5">
        <v>1.7999999999999999E-2</v>
      </c>
      <c r="AF4840" s="6">
        <v>1.2090000000000001</v>
      </c>
    </row>
    <row r="4841" spans="2:32" x14ac:dyDescent="0.35">
      <c r="B4841" s="1" t="s">
        <v>912</v>
      </c>
      <c r="C4841" s="5">
        <v>1.397E-2</v>
      </c>
      <c r="D4841" s="6">
        <v>14.875</v>
      </c>
      <c r="E4841" s="5">
        <v>0</v>
      </c>
      <c r="F4841" s="6">
        <v>0</v>
      </c>
      <c r="G4841" s="5">
        <v>0</v>
      </c>
      <c r="H4841" s="6">
        <v>0</v>
      </c>
      <c r="I4841" s="5">
        <v>3.5130000000000002E-2</v>
      </c>
      <c r="J4841" s="6">
        <v>2.0190000000000001</v>
      </c>
      <c r="K4841" s="5">
        <v>5.126E-2</v>
      </c>
      <c r="L4841" s="6">
        <v>3.65</v>
      </c>
      <c r="M4841" s="5">
        <v>1.8010000000000002E-2</v>
      </c>
      <c r="N4841" s="6">
        <v>1.002</v>
      </c>
      <c r="O4841" s="5">
        <v>2.1899999999999999E-2</v>
      </c>
      <c r="P4841" s="6">
        <v>0.86399999999999999</v>
      </c>
      <c r="Q4841" s="5">
        <v>1.5980000000000001E-2</v>
      </c>
      <c r="R4841" s="6">
        <v>0.84099999999999997</v>
      </c>
      <c r="S4841" s="5">
        <v>0</v>
      </c>
      <c r="T4841" s="6">
        <v>0</v>
      </c>
      <c r="U4841" s="5">
        <v>0</v>
      </c>
      <c r="V4841" s="6">
        <v>0</v>
      </c>
      <c r="W4841" s="5">
        <v>0</v>
      </c>
      <c r="X4841" s="6">
        <v>0</v>
      </c>
      <c r="Y4841" s="5">
        <v>0</v>
      </c>
      <c r="Z4841" s="6">
        <v>0</v>
      </c>
      <c r="AA4841" s="5">
        <v>2.7550000000000002E-2</v>
      </c>
      <c r="AB4841" s="6">
        <v>3.9590000000000001</v>
      </c>
      <c r="AC4841" s="5">
        <v>0</v>
      </c>
      <c r="AD4841" s="6">
        <v>0</v>
      </c>
      <c r="AE4841" s="5">
        <v>3.7789999999999997E-2</v>
      </c>
      <c r="AF4841" s="6">
        <v>2.5390000000000001</v>
      </c>
    </row>
    <row r="4842" spans="2:32" x14ac:dyDescent="0.35">
      <c r="B4842" s="1" t="s">
        <v>913</v>
      </c>
      <c r="C4842" s="5">
        <v>1.387E-2</v>
      </c>
      <c r="D4842" s="6">
        <v>14.766</v>
      </c>
      <c r="E4842" s="5">
        <v>5.1900000000000002E-3</v>
      </c>
      <c r="F4842" s="6">
        <v>0.249</v>
      </c>
      <c r="G4842" s="5">
        <v>5.1599999999999997E-3</v>
      </c>
      <c r="H4842" s="6">
        <v>0.42</v>
      </c>
      <c r="I4842" s="5">
        <v>4.4400000000000004E-3</v>
      </c>
      <c r="J4842" s="6">
        <v>0.255</v>
      </c>
      <c r="K4842" s="5">
        <v>2.98E-3</v>
      </c>
      <c r="L4842" s="6">
        <v>0.21199999999999999</v>
      </c>
      <c r="M4842" s="5">
        <v>9.11E-3</v>
      </c>
      <c r="N4842" s="6">
        <v>0.50700000000000001</v>
      </c>
      <c r="O4842" s="5">
        <v>0</v>
      </c>
      <c r="P4842" s="6">
        <v>0</v>
      </c>
      <c r="Q4842" s="5">
        <v>0</v>
      </c>
      <c r="R4842" s="6">
        <v>0</v>
      </c>
      <c r="S4842" s="5">
        <v>2.0750000000000001E-2</v>
      </c>
      <c r="T4842" s="6">
        <v>2.8660000000000001</v>
      </c>
      <c r="U4842" s="5">
        <v>1.2999999999999999E-2</v>
      </c>
      <c r="V4842" s="6">
        <v>0.58699999999999997</v>
      </c>
      <c r="W4842" s="5">
        <v>0.10131</v>
      </c>
      <c r="X4842" s="6">
        <v>1.415</v>
      </c>
      <c r="Y4842" s="5">
        <v>5.0470000000000001E-2</v>
      </c>
      <c r="Z4842" s="6">
        <v>4.5030000000000001</v>
      </c>
      <c r="AA4842" s="5">
        <v>1.312E-2</v>
      </c>
      <c r="AB4842" s="6">
        <v>1.885</v>
      </c>
      <c r="AC4842" s="5">
        <v>0</v>
      </c>
      <c r="AD4842" s="6">
        <v>0</v>
      </c>
      <c r="AE4842" s="5">
        <v>2.7799999999999998E-2</v>
      </c>
      <c r="AF4842" s="6">
        <v>1.8680000000000001</v>
      </c>
    </row>
    <row r="4843" spans="2:32" x14ac:dyDescent="0.35">
      <c r="B4843" s="1" t="s">
        <v>914</v>
      </c>
      <c r="C4843" s="5">
        <v>1.078E-2</v>
      </c>
      <c r="D4843" s="6">
        <v>11.48</v>
      </c>
      <c r="E4843" s="5">
        <v>0</v>
      </c>
      <c r="F4843" s="6">
        <v>0</v>
      </c>
      <c r="G4843" s="5">
        <v>4.061E-2</v>
      </c>
      <c r="H4843" s="6">
        <v>3.3039999999999998</v>
      </c>
      <c r="I4843" s="5">
        <v>0</v>
      </c>
      <c r="J4843" s="6">
        <v>0</v>
      </c>
      <c r="K4843" s="5">
        <v>1.175E-2</v>
      </c>
      <c r="L4843" s="6">
        <v>0.83699999999999997</v>
      </c>
      <c r="M4843" s="5">
        <v>4.2229999999999997E-2</v>
      </c>
      <c r="N4843" s="6">
        <v>2.3490000000000002</v>
      </c>
      <c r="O4843" s="5">
        <v>0</v>
      </c>
      <c r="P4843" s="6">
        <v>0</v>
      </c>
      <c r="Q4843" s="5">
        <v>0</v>
      </c>
      <c r="R4843" s="6">
        <v>0</v>
      </c>
      <c r="S4843" s="5">
        <v>0</v>
      </c>
      <c r="T4843" s="6">
        <v>0</v>
      </c>
      <c r="U4843" s="5">
        <v>6.4900000000000001E-3</v>
      </c>
      <c r="V4843" s="6">
        <v>0.29299999999999998</v>
      </c>
      <c r="W4843" s="5">
        <v>0</v>
      </c>
      <c r="X4843" s="6">
        <v>0</v>
      </c>
      <c r="Y4843" s="5">
        <v>0</v>
      </c>
      <c r="Z4843" s="6">
        <v>0</v>
      </c>
      <c r="AA4843" s="5">
        <v>3.2680000000000001E-2</v>
      </c>
      <c r="AB4843" s="6">
        <v>4.6959999999999997</v>
      </c>
      <c r="AC4843" s="5">
        <v>0</v>
      </c>
      <c r="AD4843" s="6">
        <v>0</v>
      </c>
      <c r="AE4843" s="5">
        <v>0</v>
      </c>
      <c r="AF4843" s="6">
        <v>0</v>
      </c>
    </row>
    <row r="4844" spans="2:32" x14ac:dyDescent="0.35">
      <c r="B4844" s="1" t="s">
        <v>915</v>
      </c>
      <c r="C4844" s="5">
        <v>9.9299999999999996E-3</v>
      </c>
      <c r="D4844" s="6">
        <v>10.571</v>
      </c>
      <c r="E4844" s="5">
        <v>0</v>
      </c>
      <c r="F4844" s="6">
        <v>0</v>
      </c>
      <c r="G4844" s="5">
        <v>0</v>
      </c>
      <c r="H4844" s="6">
        <v>0</v>
      </c>
      <c r="I4844" s="5">
        <v>1.7579999999999998E-2</v>
      </c>
      <c r="J4844" s="6">
        <v>1.01</v>
      </c>
      <c r="K4844" s="5">
        <v>2.359E-2</v>
      </c>
      <c r="L4844" s="6">
        <v>1.68</v>
      </c>
      <c r="M4844" s="5">
        <v>1.8010000000000002E-2</v>
      </c>
      <c r="N4844" s="6">
        <v>1.002</v>
      </c>
      <c r="O4844" s="5">
        <v>5.169E-2</v>
      </c>
      <c r="P4844" s="6">
        <v>2.0390000000000001</v>
      </c>
      <c r="Q4844" s="5">
        <v>1.5980000000000001E-2</v>
      </c>
      <c r="R4844" s="6">
        <v>0.84099999999999997</v>
      </c>
      <c r="S4844" s="5">
        <v>1.5429999999999999E-2</v>
      </c>
      <c r="T4844" s="6">
        <v>2.1309999999999998</v>
      </c>
      <c r="U4844" s="5">
        <v>0</v>
      </c>
      <c r="V4844" s="6">
        <v>0</v>
      </c>
      <c r="W4844" s="5">
        <v>0</v>
      </c>
      <c r="X4844" s="6">
        <v>0</v>
      </c>
      <c r="Y4844" s="5">
        <v>0</v>
      </c>
      <c r="Z4844" s="6">
        <v>0</v>
      </c>
      <c r="AA4844" s="5">
        <v>0</v>
      </c>
      <c r="AB4844" s="6">
        <v>0</v>
      </c>
      <c r="AC4844" s="5">
        <v>0</v>
      </c>
      <c r="AD4844" s="6">
        <v>0</v>
      </c>
      <c r="AE4844" s="5">
        <v>2.7799999999999998E-2</v>
      </c>
      <c r="AF4844" s="6">
        <v>1.8680000000000001</v>
      </c>
    </row>
    <row r="4845" spans="2:32" x14ac:dyDescent="0.35">
      <c r="B4845" s="1" t="s">
        <v>916</v>
      </c>
      <c r="C4845" s="5">
        <v>7.6600000000000001E-3</v>
      </c>
      <c r="D4845" s="6">
        <v>8.1560000000000006</v>
      </c>
      <c r="E4845" s="5">
        <v>0</v>
      </c>
      <c r="F4845" s="6">
        <v>0</v>
      </c>
      <c r="G4845" s="5">
        <v>0</v>
      </c>
      <c r="H4845" s="6">
        <v>0</v>
      </c>
      <c r="I4845" s="5">
        <v>0</v>
      </c>
      <c r="J4845" s="6">
        <v>0</v>
      </c>
      <c r="K4845" s="5">
        <v>4.7039999999999998E-2</v>
      </c>
      <c r="L4845" s="6">
        <v>3.35</v>
      </c>
      <c r="M4845" s="5">
        <v>0</v>
      </c>
      <c r="N4845" s="6">
        <v>0</v>
      </c>
      <c r="O4845" s="5">
        <v>0</v>
      </c>
      <c r="P4845" s="6">
        <v>0</v>
      </c>
      <c r="Q4845" s="5">
        <v>1.034E-2</v>
      </c>
      <c r="R4845" s="6">
        <v>0.54400000000000004</v>
      </c>
      <c r="S4845" s="5">
        <v>3.0849999999999999E-2</v>
      </c>
      <c r="T4845" s="6">
        <v>4.2619999999999996</v>
      </c>
      <c r="U4845" s="5">
        <v>0</v>
      </c>
      <c r="V4845" s="6">
        <v>0</v>
      </c>
      <c r="W4845" s="5">
        <v>0</v>
      </c>
      <c r="X4845" s="6">
        <v>0</v>
      </c>
      <c r="Y4845" s="5">
        <v>0</v>
      </c>
      <c r="Z4845" s="6">
        <v>0</v>
      </c>
      <c r="AA4845" s="5">
        <v>0</v>
      </c>
      <c r="AB4845" s="6">
        <v>0</v>
      </c>
      <c r="AC4845" s="5">
        <v>0</v>
      </c>
      <c r="AD4845" s="6">
        <v>0</v>
      </c>
      <c r="AE4845" s="5">
        <v>0</v>
      </c>
      <c r="AF4845" s="6">
        <v>0</v>
      </c>
    </row>
    <row r="4846" spans="2:32" x14ac:dyDescent="0.35">
      <c r="B4846" s="1" t="s">
        <v>917</v>
      </c>
      <c r="C4846" s="5">
        <v>7.43E-3</v>
      </c>
      <c r="D4846" s="6">
        <v>7.9050000000000002</v>
      </c>
      <c r="E4846" s="5">
        <v>0</v>
      </c>
      <c r="F4846" s="6">
        <v>0</v>
      </c>
      <c r="G4846" s="5">
        <v>0</v>
      </c>
      <c r="H4846" s="6">
        <v>0</v>
      </c>
      <c r="I4846" s="5">
        <v>2.3869999999999999E-2</v>
      </c>
      <c r="J4846" s="6">
        <v>1.3720000000000001</v>
      </c>
      <c r="K4846" s="5">
        <v>5.9700000000000003E-2</v>
      </c>
      <c r="L4846" s="6">
        <v>4.2510000000000003</v>
      </c>
      <c r="M4846" s="5">
        <v>0</v>
      </c>
      <c r="N4846" s="6">
        <v>0</v>
      </c>
      <c r="O4846" s="5">
        <v>5.169E-2</v>
      </c>
      <c r="P4846" s="6">
        <v>2.0390000000000001</v>
      </c>
      <c r="Q4846" s="5">
        <v>0</v>
      </c>
      <c r="R4846" s="6">
        <v>0</v>
      </c>
      <c r="S4846" s="5">
        <v>0</v>
      </c>
      <c r="T4846" s="6">
        <v>0</v>
      </c>
      <c r="U4846" s="5">
        <v>0</v>
      </c>
      <c r="V4846" s="6">
        <v>0</v>
      </c>
      <c r="W4846" s="5">
        <v>1.7330000000000002E-2</v>
      </c>
      <c r="X4846" s="6">
        <v>0.24199999999999999</v>
      </c>
      <c r="Y4846" s="5">
        <v>0</v>
      </c>
      <c r="Z4846" s="6">
        <v>0</v>
      </c>
      <c r="AA4846" s="5">
        <v>0</v>
      </c>
      <c r="AB4846" s="6">
        <v>0</v>
      </c>
      <c r="AC4846" s="5">
        <v>0</v>
      </c>
      <c r="AD4846" s="6">
        <v>0</v>
      </c>
      <c r="AE4846" s="5">
        <v>0</v>
      </c>
      <c r="AF4846" s="6">
        <v>0</v>
      </c>
    </row>
    <row r="4847" spans="2:32" x14ac:dyDescent="0.35">
      <c r="B4847" s="1" t="s">
        <v>918</v>
      </c>
      <c r="C4847" s="5">
        <v>2.2100000000000002E-3</v>
      </c>
      <c r="D4847" s="6">
        <v>2.3479999999999999</v>
      </c>
      <c r="E4847" s="5">
        <v>0</v>
      </c>
      <c r="F4847" s="6">
        <v>0</v>
      </c>
      <c r="G4847" s="5">
        <v>0</v>
      </c>
      <c r="H4847" s="6">
        <v>0</v>
      </c>
      <c r="I4847" s="5">
        <v>0</v>
      </c>
      <c r="J4847" s="6">
        <v>0</v>
      </c>
      <c r="K4847" s="5">
        <v>0</v>
      </c>
      <c r="L4847" s="6">
        <v>0</v>
      </c>
      <c r="M4847" s="5">
        <v>0</v>
      </c>
      <c r="N4847" s="6">
        <v>0</v>
      </c>
      <c r="O4847" s="5">
        <v>5.5500000000000002E-3</v>
      </c>
      <c r="P4847" s="6">
        <v>0.219</v>
      </c>
      <c r="Q4847" s="5">
        <v>0</v>
      </c>
      <c r="R4847" s="6">
        <v>0</v>
      </c>
      <c r="S4847" s="5">
        <v>9.9799999999999993E-3</v>
      </c>
      <c r="T4847" s="6">
        <v>1.379</v>
      </c>
      <c r="U4847" s="5">
        <v>1.6639999999999999E-2</v>
      </c>
      <c r="V4847" s="6">
        <v>0.751</v>
      </c>
      <c r="W4847" s="5">
        <v>0</v>
      </c>
      <c r="X4847" s="6">
        <v>0</v>
      </c>
      <c r="Y4847" s="5">
        <v>0</v>
      </c>
      <c r="Z4847" s="6">
        <v>0</v>
      </c>
      <c r="AA4847" s="5">
        <v>0</v>
      </c>
      <c r="AB4847" s="6">
        <v>0</v>
      </c>
      <c r="AC4847" s="5">
        <v>0</v>
      </c>
      <c r="AD4847" s="6">
        <v>0</v>
      </c>
      <c r="AE4847" s="5">
        <v>0</v>
      </c>
      <c r="AF4847" s="6">
        <v>0</v>
      </c>
    </row>
    <row r="4848" spans="2:32" x14ac:dyDescent="0.35">
      <c r="B4848" s="1" t="s">
        <v>919</v>
      </c>
      <c r="C4848" s="5">
        <v>1.5200000000000001E-3</v>
      </c>
      <c r="D4848" s="6">
        <v>1.613</v>
      </c>
      <c r="E4848" s="5">
        <v>0</v>
      </c>
      <c r="F4848" s="6">
        <v>0</v>
      </c>
      <c r="G4848" s="5">
        <v>0</v>
      </c>
      <c r="H4848" s="6">
        <v>0</v>
      </c>
      <c r="I4848" s="5">
        <v>2.8070000000000001E-2</v>
      </c>
      <c r="J4848" s="6">
        <v>1.613</v>
      </c>
      <c r="K4848" s="5">
        <v>0</v>
      </c>
      <c r="L4848" s="6">
        <v>0</v>
      </c>
      <c r="M4848" s="5">
        <v>0</v>
      </c>
      <c r="N4848" s="6">
        <v>0</v>
      </c>
      <c r="O4848" s="5">
        <v>0</v>
      </c>
      <c r="P4848" s="6">
        <v>0</v>
      </c>
      <c r="Q4848" s="5">
        <v>0</v>
      </c>
      <c r="R4848" s="6">
        <v>0</v>
      </c>
      <c r="S4848" s="5">
        <v>0</v>
      </c>
      <c r="T4848" s="6">
        <v>0</v>
      </c>
      <c r="U4848" s="5">
        <v>0</v>
      </c>
      <c r="V4848" s="6">
        <v>0</v>
      </c>
      <c r="W4848" s="5">
        <v>0</v>
      </c>
      <c r="X4848" s="6">
        <v>0</v>
      </c>
      <c r="Y4848" s="5">
        <v>0</v>
      </c>
      <c r="Z4848" s="6">
        <v>0</v>
      </c>
      <c r="AA4848" s="5">
        <v>0</v>
      </c>
      <c r="AB4848" s="6">
        <v>0</v>
      </c>
      <c r="AC4848" s="5">
        <v>0</v>
      </c>
      <c r="AD4848" s="6">
        <v>0</v>
      </c>
      <c r="AE4848" s="5">
        <v>0</v>
      </c>
      <c r="AF4848" s="6">
        <v>0</v>
      </c>
    </row>
    <row r="4849" spans="1:32" x14ac:dyDescent="0.35">
      <c r="B4849" s="1" t="s">
        <v>920</v>
      </c>
      <c r="C4849" s="5">
        <v>8.0999999999999996E-4</v>
      </c>
      <c r="D4849" s="6">
        <v>0.85799999999999998</v>
      </c>
      <c r="E4849" s="5">
        <v>0</v>
      </c>
      <c r="F4849" s="6">
        <v>0</v>
      </c>
      <c r="G4849" s="5">
        <v>0</v>
      </c>
      <c r="H4849" s="6">
        <v>0</v>
      </c>
      <c r="I4849" s="5">
        <v>0</v>
      </c>
      <c r="J4849" s="6">
        <v>0</v>
      </c>
      <c r="K4849" s="5">
        <v>0</v>
      </c>
      <c r="L4849" s="6">
        <v>0</v>
      </c>
      <c r="M4849" s="5">
        <v>0</v>
      </c>
      <c r="N4849" s="6">
        <v>0</v>
      </c>
      <c r="O4849" s="5">
        <v>0</v>
      </c>
      <c r="P4849" s="6">
        <v>0</v>
      </c>
      <c r="Q4849" s="5">
        <v>0</v>
      </c>
      <c r="R4849" s="6">
        <v>0</v>
      </c>
      <c r="S4849" s="5">
        <v>0</v>
      </c>
      <c r="T4849" s="6">
        <v>0</v>
      </c>
      <c r="U4849" s="5">
        <v>0</v>
      </c>
      <c r="V4849" s="6">
        <v>0</v>
      </c>
      <c r="W4849" s="5">
        <v>8.6599999999999993E-3</v>
      </c>
      <c r="X4849" s="6">
        <v>0.121</v>
      </c>
      <c r="Y4849" s="5">
        <v>0</v>
      </c>
      <c r="Z4849" s="6">
        <v>0</v>
      </c>
      <c r="AA4849" s="5">
        <v>5.13E-3</v>
      </c>
      <c r="AB4849" s="6">
        <v>0.73699999999999999</v>
      </c>
      <c r="AC4849" s="5">
        <v>0</v>
      </c>
      <c r="AD4849" s="6">
        <v>0</v>
      </c>
      <c r="AE4849" s="5">
        <v>0</v>
      </c>
      <c r="AF4849" s="6">
        <v>0</v>
      </c>
    </row>
    <row r="4850" spans="1:32" x14ac:dyDescent="0.35">
      <c r="B4850" s="1" t="s">
        <v>921</v>
      </c>
      <c r="C4850" s="5">
        <v>2.4000000000000001E-4</v>
      </c>
      <c r="D4850" s="6">
        <v>0.253</v>
      </c>
      <c r="E4850" s="5">
        <v>0</v>
      </c>
      <c r="F4850" s="6">
        <v>0</v>
      </c>
      <c r="G4850" s="5">
        <v>0</v>
      </c>
      <c r="H4850" s="6">
        <v>0</v>
      </c>
      <c r="I4850" s="5">
        <v>0</v>
      </c>
      <c r="J4850" s="6">
        <v>0</v>
      </c>
      <c r="K4850" s="5">
        <v>0</v>
      </c>
      <c r="L4850" s="6">
        <v>0</v>
      </c>
      <c r="M4850" s="5">
        <v>4.5500000000000002E-3</v>
      </c>
      <c r="N4850" s="6">
        <v>0.253</v>
      </c>
      <c r="O4850" s="5">
        <v>0</v>
      </c>
      <c r="P4850" s="6">
        <v>0</v>
      </c>
      <c r="Q4850" s="5">
        <v>0</v>
      </c>
      <c r="R4850" s="6">
        <v>0</v>
      </c>
      <c r="S4850" s="5">
        <v>0</v>
      </c>
      <c r="T4850" s="6">
        <v>0</v>
      </c>
      <c r="U4850" s="5">
        <v>0</v>
      </c>
      <c r="V4850" s="6">
        <v>0</v>
      </c>
      <c r="W4850" s="5">
        <v>0</v>
      </c>
      <c r="X4850" s="6">
        <v>0</v>
      </c>
      <c r="Y4850" s="5">
        <v>0</v>
      </c>
      <c r="Z4850" s="6">
        <v>0</v>
      </c>
      <c r="AA4850" s="5">
        <v>0</v>
      </c>
      <c r="AB4850" s="6">
        <v>0</v>
      </c>
      <c r="AC4850" s="5">
        <v>0</v>
      </c>
      <c r="AD4850" s="6">
        <v>0</v>
      </c>
      <c r="AE4850" s="5">
        <v>0</v>
      </c>
      <c r="AF4850" s="6">
        <v>0</v>
      </c>
    </row>
    <row r="4851" spans="1:32" x14ac:dyDescent="0.35">
      <c r="B4851" s="1" t="s">
        <v>922</v>
      </c>
      <c r="C4851" s="5">
        <v>2.1000000000000001E-4</v>
      </c>
      <c r="D4851" s="6">
        <v>0.219</v>
      </c>
      <c r="E4851" s="5">
        <v>0</v>
      </c>
      <c r="F4851" s="6">
        <v>0</v>
      </c>
      <c r="G4851" s="5">
        <v>0</v>
      </c>
      <c r="H4851" s="6">
        <v>0</v>
      </c>
      <c r="I4851" s="5">
        <v>0</v>
      </c>
      <c r="J4851" s="6">
        <v>0</v>
      </c>
      <c r="K4851" s="5">
        <v>0</v>
      </c>
      <c r="L4851" s="6">
        <v>0</v>
      </c>
      <c r="M4851" s="5">
        <v>0</v>
      </c>
      <c r="N4851" s="6">
        <v>0</v>
      </c>
      <c r="O4851" s="5">
        <v>5.5500000000000002E-3</v>
      </c>
      <c r="P4851" s="6">
        <v>0.219</v>
      </c>
      <c r="Q4851" s="5">
        <v>0</v>
      </c>
      <c r="R4851" s="6">
        <v>0</v>
      </c>
      <c r="S4851" s="5">
        <v>0</v>
      </c>
      <c r="T4851" s="6">
        <v>0</v>
      </c>
      <c r="U4851" s="5">
        <v>0</v>
      </c>
      <c r="V4851" s="6">
        <v>0</v>
      </c>
      <c r="W4851" s="5">
        <v>0</v>
      </c>
      <c r="X4851" s="6">
        <v>0</v>
      </c>
      <c r="Y4851" s="5">
        <v>0</v>
      </c>
      <c r="Z4851" s="6">
        <v>0</v>
      </c>
      <c r="AA4851" s="5">
        <v>0</v>
      </c>
      <c r="AB4851" s="6">
        <v>0</v>
      </c>
      <c r="AC4851" s="5">
        <v>0</v>
      </c>
      <c r="AD4851" s="6">
        <v>0</v>
      </c>
      <c r="AE4851" s="5">
        <v>0</v>
      </c>
      <c r="AF4851" s="6">
        <v>0</v>
      </c>
    </row>
    <row r="4852" spans="1:32" x14ac:dyDescent="0.35">
      <c r="B4852" s="1" t="s">
        <v>923</v>
      </c>
      <c r="C4852" s="5">
        <v>0.10913</v>
      </c>
      <c r="D4852" s="6">
        <v>116.178</v>
      </c>
      <c r="E4852" s="5">
        <v>0.10868</v>
      </c>
      <c r="F4852" s="6">
        <v>5.2119999999999997</v>
      </c>
      <c r="G4852" s="5">
        <v>0.21556</v>
      </c>
      <c r="H4852" s="6">
        <v>17.539000000000001</v>
      </c>
      <c r="I4852" s="5">
        <v>0.21029999999999999</v>
      </c>
      <c r="J4852" s="6">
        <v>12.085000000000001</v>
      </c>
      <c r="K4852" s="5">
        <v>6.2509999999999996E-2</v>
      </c>
      <c r="L4852" s="6">
        <v>4.4509999999999996</v>
      </c>
      <c r="M4852" s="5">
        <v>0.10199</v>
      </c>
      <c r="N4852" s="6">
        <v>5.673</v>
      </c>
      <c r="O4852" s="5">
        <v>0.17593</v>
      </c>
      <c r="P4852" s="6">
        <v>6.94</v>
      </c>
      <c r="Q4852" s="5">
        <v>0.12027</v>
      </c>
      <c r="R4852" s="6">
        <v>6.3280000000000003</v>
      </c>
      <c r="S4852" s="5">
        <v>1.5610000000000001E-2</v>
      </c>
      <c r="T4852" s="6">
        <v>2.1560000000000001</v>
      </c>
      <c r="U4852" s="5">
        <v>0.27809</v>
      </c>
      <c r="V4852" s="6">
        <v>12.553000000000001</v>
      </c>
      <c r="W4852" s="5">
        <v>0.11556</v>
      </c>
      <c r="X4852" s="6">
        <v>1.6140000000000001</v>
      </c>
      <c r="Y4852" s="5">
        <v>6.9199999999999998E-2</v>
      </c>
      <c r="Z4852" s="6">
        <v>6.1740000000000004</v>
      </c>
      <c r="AA4852" s="5">
        <v>0.12303</v>
      </c>
      <c r="AB4852" s="6">
        <v>17.677</v>
      </c>
      <c r="AC4852" s="5">
        <v>7.0760000000000003E-2</v>
      </c>
      <c r="AD4852" s="6">
        <v>11.429</v>
      </c>
      <c r="AE4852" s="5">
        <v>9.4490000000000005E-2</v>
      </c>
      <c r="AF4852" s="6">
        <v>6.3479999999999999</v>
      </c>
    </row>
    <row r="4853" spans="1:32" x14ac:dyDescent="0.35">
      <c r="B4853" s="1" t="s">
        <v>924</v>
      </c>
      <c r="C4853" s="5">
        <v>1.091E-2</v>
      </c>
      <c r="D4853" s="6">
        <v>11.617000000000001</v>
      </c>
      <c r="E4853" s="5">
        <v>5.1900000000000002E-3</v>
      </c>
      <c r="F4853" s="6">
        <v>0.249</v>
      </c>
      <c r="G4853" s="5">
        <v>0</v>
      </c>
      <c r="H4853" s="6">
        <v>0</v>
      </c>
      <c r="I4853" s="5">
        <v>4.4400000000000004E-3</v>
      </c>
      <c r="J4853" s="6">
        <v>0.255</v>
      </c>
      <c r="K4853" s="5">
        <v>0</v>
      </c>
      <c r="L4853" s="6">
        <v>0</v>
      </c>
      <c r="M4853" s="5">
        <v>4.5500000000000002E-3</v>
      </c>
      <c r="N4853" s="6">
        <v>0.253</v>
      </c>
      <c r="O4853" s="5">
        <v>4.086E-2</v>
      </c>
      <c r="P4853" s="6">
        <v>1.6120000000000001</v>
      </c>
      <c r="Q4853" s="5">
        <v>4.3430000000000003E-2</v>
      </c>
      <c r="R4853" s="6">
        <v>2.2850000000000001</v>
      </c>
      <c r="S4853" s="5">
        <v>2.0959999999999999E-2</v>
      </c>
      <c r="T4853" s="6">
        <v>2.8959999999999999</v>
      </c>
      <c r="U4853" s="5">
        <v>1.2999999999999999E-2</v>
      </c>
      <c r="V4853" s="6">
        <v>0.58699999999999997</v>
      </c>
      <c r="W4853" s="5">
        <v>8.6599999999999993E-3</v>
      </c>
      <c r="X4853" s="6">
        <v>0.121</v>
      </c>
      <c r="Y4853" s="5">
        <v>0</v>
      </c>
      <c r="Z4853" s="6">
        <v>0</v>
      </c>
      <c r="AA4853" s="5">
        <v>2.3380000000000001E-2</v>
      </c>
      <c r="AB4853" s="6">
        <v>3.359</v>
      </c>
      <c r="AC4853" s="5">
        <v>0</v>
      </c>
      <c r="AD4853" s="6">
        <v>0</v>
      </c>
      <c r="AE4853" s="5">
        <v>0</v>
      </c>
      <c r="AF4853" s="6">
        <v>0</v>
      </c>
    </row>
    <row r="4855" spans="1:32" x14ac:dyDescent="0.35">
      <c r="B4855" s="2" t="s">
        <v>398</v>
      </c>
      <c r="D4855" s="3">
        <v>1064.54</v>
      </c>
      <c r="F4855" s="3">
        <v>47.956000000000003</v>
      </c>
      <c r="H4855" s="3">
        <v>81.366</v>
      </c>
      <c r="J4855" s="3">
        <v>57.466999999999999</v>
      </c>
      <c r="L4855" s="3">
        <v>71.209000000000003</v>
      </c>
      <c r="N4855" s="3">
        <v>55.625</v>
      </c>
      <c r="P4855" s="3">
        <v>39.448</v>
      </c>
      <c r="R4855" s="3">
        <v>52.616999999999997</v>
      </c>
      <c r="T4855" s="3">
        <v>138.14500000000001</v>
      </c>
      <c r="V4855" s="3">
        <v>45.14</v>
      </c>
      <c r="X4855" s="3">
        <v>13.967000000000001</v>
      </c>
      <c r="Z4855" s="3">
        <v>89.221999999999994</v>
      </c>
      <c r="AB4855" s="3">
        <v>143.678</v>
      </c>
      <c r="AD4855" s="3">
        <v>161.517</v>
      </c>
      <c r="AF4855" s="3">
        <v>67.185000000000002</v>
      </c>
    </row>
    <row r="4856" spans="1:32" x14ac:dyDescent="0.35">
      <c r="B4856" s="2" t="s">
        <v>399</v>
      </c>
      <c r="D4856" s="3">
        <v>1064</v>
      </c>
      <c r="F4856" s="3">
        <v>72</v>
      </c>
      <c r="H4856" s="3">
        <v>71</v>
      </c>
      <c r="J4856" s="3">
        <v>92</v>
      </c>
      <c r="L4856" s="3">
        <v>85</v>
      </c>
      <c r="N4856" s="3">
        <v>91</v>
      </c>
      <c r="P4856" s="3">
        <v>87</v>
      </c>
      <c r="R4856" s="3">
        <v>89</v>
      </c>
      <c r="T4856" s="3">
        <v>76</v>
      </c>
      <c r="V4856" s="3">
        <v>88</v>
      </c>
      <c r="X4856" s="3">
        <v>69</v>
      </c>
      <c r="Z4856" s="3">
        <v>64</v>
      </c>
      <c r="AB4856" s="3">
        <v>77</v>
      </c>
      <c r="AD4856" s="3">
        <v>58</v>
      </c>
      <c r="AF4856" s="3">
        <v>45</v>
      </c>
    </row>
    <row r="4858" spans="1:32" x14ac:dyDescent="0.35">
      <c r="A4858" s="3" t="s">
        <v>925</v>
      </c>
      <c r="B4858" s="2" t="s">
        <v>926</v>
      </c>
    </row>
    <row r="4859" spans="1:32" x14ac:dyDescent="0.35">
      <c r="B4859" s="4" t="s">
        <v>877</v>
      </c>
    </row>
    <row r="4861" spans="1:32" x14ac:dyDescent="0.35">
      <c r="B4861" s="1" t="s">
        <v>927</v>
      </c>
      <c r="C4861" s="5">
        <v>0.22642000000000001</v>
      </c>
      <c r="D4861" s="6">
        <v>241.035</v>
      </c>
      <c r="E4861" s="5">
        <v>0.22087000000000001</v>
      </c>
      <c r="F4861" s="6">
        <v>10.592000000000001</v>
      </c>
      <c r="G4861" s="5">
        <v>0.21515000000000001</v>
      </c>
      <c r="H4861" s="6">
        <v>17.506</v>
      </c>
      <c r="I4861" s="5">
        <v>0.15862999999999999</v>
      </c>
      <c r="J4861" s="6">
        <v>9.1159999999999997</v>
      </c>
      <c r="K4861" s="5">
        <v>0.12898999999999999</v>
      </c>
      <c r="L4861" s="6">
        <v>9.1850000000000005</v>
      </c>
      <c r="M4861" s="5">
        <v>0.18923000000000001</v>
      </c>
      <c r="N4861" s="6">
        <v>10.526</v>
      </c>
      <c r="O4861" s="5">
        <v>0.24473</v>
      </c>
      <c r="P4861" s="6">
        <v>9.6539999999999999</v>
      </c>
      <c r="Q4861" s="5">
        <v>0.17455000000000001</v>
      </c>
      <c r="R4861" s="6">
        <v>9.1839999999999993</v>
      </c>
      <c r="S4861" s="5">
        <v>0.16844000000000001</v>
      </c>
      <c r="T4861" s="6">
        <v>23.268999999999998</v>
      </c>
      <c r="U4861" s="5">
        <v>0.24298</v>
      </c>
      <c r="V4861" s="6">
        <v>10.968</v>
      </c>
      <c r="W4861" s="5">
        <v>0.18007000000000001</v>
      </c>
      <c r="X4861" s="6">
        <v>2.5150000000000001</v>
      </c>
      <c r="Y4861" s="5">
        <v>0.27944999999999998</v>
      </c>
      <c r="Z4861" s="6">
        <v>24.933</v>
      </c>
      <c r="AA4861" s="5">
        <v>0.36292000000000002</v>
      </c>
      <c r="AB4861" s="6">
        <v>52.143000000000001</v>
      </c>
      <c r="AC4861" s="5">
        <v>0.26125999999999999</v>
      </c>
      <c r="AD4861" s="6">
        <v>42.198</v>
      </c>
      <c r="AE4861" s="5">
        <v>0.13761999999999999</v>
      </c>
      <c r="AF4861" s="6">
        <v>9.2460000000000004</v>
      </c>
    </row>
    <row r="4862" spans="1:32" x14ac:dyDescent="0.35">
      <c r="B4862" s="1" t="s">
        <v>928</v>
      </c>
      <c r="C4862" s="5">
        <v>9.9640000000000006E-2</v>
      </c>
      <c r="D4862" s="6">
        <v>106.07</v>
      </c>
      <c r="E4862" s="5">
        <v>4.734E-2</v>
      </c>
      <c r="F4862" s="6">
        <v>2.27</v>
      </c>
      <c r="G4862" s="5">
        <v>0.12725</v>
      </c>
      <c r="H4862" s="6">
        <v>10.353999999999999</v>
      </c>
      <c r="I4862" s="5">
        <v>5.2549999999999999E-2</v>
      </c>
      <c r="J4862" s="6">
        <v>3.02</v>
      </c>
      <c r="K4862" s="5">
        <v>0.13066</v>
      </c>
      <c r="L4862" s="6">
        <v>9.3040000000000003</v>
      </c>
      <c r="M4862" s="5">
        <v>9.9129999999999996E-2</v>
      </c>
      <c r="N4862" s="6">
        <v>5.5140000000000002</v>
      </c>
      <c r="O4862" s="5">
        <v>9.5589999999999994E-2</v>
      </c>
      <c r="P4862" s="6">
        <v>3.7709999999999999</v>
      </c>
      <c r="Q4862" s="5">
        <v>7.3459999999999998E-2</v>
      </c>
      <c r="R4862" s="6">
        <v>3.8650000000000002</v>
      </c>
      <c r="S4862" s="5">
        <v>0.10772</v>
      </c>
      <c r="T4862" s="6">
        <v>14.881</v>
      </c>
      <c r="U4862" s="5">
        <v>0.10650999999999999</v>
      </c>
      <c r="V4862" s="6">
        <v>4.8079999999999998</v>
      </c>
      <c r="W4862" s="5">
        <v>3.0859999999999999E-2</v>
      </c>
      <c r="X4862" s="6">
        <v>0.43099999999999999</v>
      </c>
      <c r="Y4862" s="5">
        <v>8.5690000000000002E-2</v>
      </c>
      <c r="Z4862" s="6">
        <v>7.6449999999999996</v>
      </c>
      <c r="AA4862" s="5">
        <v>0.12388</v>
      </c>
      <c r="AB4862" s="6">
        <v>17.798999999999999</v>
      </c>
      <c r="AC4862" s="5">
        <v>0.10745</v>
      </c>
      <c r="AD4862" s="6">
        <v>17.355</v>
      </c>
      <c r="AE4862" s="5">
        <v>7.5200000000000003E-2</v>
      </c>
      <c r="AF4862" s="6">
        <v>5.0519999999999996</v>
      </c>
    </row>
    <row r="4863" spans="1:32" x14ac:dyDescent="0.35">
      <c r="B4863" s="1" t="s">
        <v>929</v>
      </c>
      <c r="C4863" s="5">
        <v>7.3959999999999998E-2</v>
      </c>
      <c r="D4863" s="6">
        <v>78.731999999999999</v>
      </c>
      <c r="E4863" s="5">
        <v>0.14707000000000001</v>
      </c>
      <c r="F4863" s="6">
        <v>7.0529999999999999</v>
      </c>
      <c r="G4863" s="5">
        <v>6.4280000000000004E-2</v>
      </c>
      <c r="H4863" s="6">
        <v>5.23</v>
      </c>
      <c r="I4863" s="5">
        <v>9.8299999999999998E-2</v>
      </c>
      <c r="J4863" s="6">
        <v>5.649</v>
      </c>
      <c r="K4863" s="5">
        <v>8.3049999999999999E-2</v>
      </c>
      <c r="L4863" s="6">
        <v>5.9139999999999997</v>
      </c>
      <c r="M4863" s="5">
        <v>3.7879999999999997E-2</v>
      </c>
      <c r="N4863" s="6">
        <v>2.1070000000000002</v>
      </c>
      <c r="O4863" s="5">
        <v>5.2729999999999999E-2</v>
      </c>
      <c r="P4863" s="6">
        <v>2.08</v>
      </c>
      <c r="Q4863" s="5">
        <v>0.15679000000000001</v>
      </c>
      <c r="R4863" s="6">
        <v>8.25</v>
      </c>
      <c r="S4863" s="5">
        <v>6.1039999999999997E-2</v>
      </c>
      <c r="T4863" s="6">
        <v>8.4320000000000004</v>
      </c>
      <c r="U4863" s="5">
        <v>2.962E-2</v>
      </c>
      <c r="V4863" s="6">
        <v>1.337</v>
      </c>
      <c r="W4863" s="5">
        <v>1.7330000000000002E-2</v>
      </c>
      <c r="X4863" s="6">
        <v>0.24199999999999999</v>
      </c>
      <c r="Y4863" s="5">
        <v>1.627E-2</v>
      </c>
      <c r="Z4863" s="6">
        <v>1.452</v>
      </c>
      <c r="AA4863" s="5">
        <v>4.2939999999999999E-2</v>
      </c>
      <c r="AB4863" s="6">
        <v>6.17</v>
      </c>
      <c r="AC4863" s="5">
        <v>0.12125</v>
      </c>
      <c r="AD4863" s="6">
        <v>19.584</v>
      </c>
      <c r="AE4863" s="5">
        <v>7.7859999999999999E-2</v>
      </c>
      <c r="AF4863" s="6">
        <v>5.2309999999999999</v>
      </c>
    </row>
    <row r="4864" spans="1:32" x14ac:dyDescent="0.35">
      <c r="B4864" s="1" t="s">
        <v>930</v>
      </c>
      <c r="C4864" s="5">
        <v>7.0290000000000005E-2</v>
      </c>
      <c r="D4864" s="6">
        <v>74.83</v>
      </c>
      <c r="E4864" s="5">
        <v>5.6640000000000003E-2</v>
      </c>
      <c r="F4864" s="6">
        <v>2.7160000000000002</v>
      </c>
      <c r="G4864" s="5">
        <v>0.14601</v>
      </c>
      <c r="H4864" s="6">
        <v>11.88</v>
      </c>
      <c r="I4864" s="5">
        <v>3.2509999999999997E-2</v>
      </c>
      <c r="J4864" s="6">
        <v>1.8680000000000001</v>
      </c>
      <c r="K4864" s="5">
        <v>4.1709999999999997E-2</v>
      </c>
      <c r="L4864" s="6">
        <v>2.97</v>
      </c>
      <c r="M4864" s="5">
        <v>6.3210000000000002E-2</v>
      </c>
      <c r="N4864" s="6">
        <v>3.516</v>
      </c>
      <c r="O4864" s="5">
        <v>8.6620000000000003E-2</v>
      </c>
      <c r="P4864" s="6">
        <v>3.4169999999999998</v>
      </c>
      <c r="Q4864" s="5">
        <v>0.19062000000000001</v>
      </c>
      <c r="R4864" s="6">
        <v>10.029999999999999</v>
      </c>
      <c r="S4864" s="5">
        <v>3.635E-2</v>
      </c>
      <c r="T4864" s="6">
        <v>5.0220000000000002</v>
      </c>
      <c r="U4864" s="5">
        <v>8.3690000000000001E-2</v>
      </c>
      <c r="V4864" s="6">
        <v>3.778</v>
      </c>
      <c r="W4864" s="5">
        <v>0.1079</v>
      </c>
      <c r="X4864" s="6">
        <v>1.5069999999999999</v>
      </c>
      <c r="Y4864" s="5">
        <v>0.13075000000000001</v>
      </c>
      <c r="Z4864" s="6">
        <v>11.666</v>
      </c>
      <c r="AA4864" s="5">
        <v>4.265E-2</v>
      </c>
      <c r="AB4864" s="6">
        <v>6.1280000000000001</v>
      </c>
      <c r="AC4864" s="5">
        <v>1.3480000000000001E-2</v>
      </c>
      <c r="AD4864" s="6">
        <v>2.177</v>
      </c>
      <c r="AE4864" s="5">
        <v>0.12139999999999999</v>
      </c>
      <c r="AF4864" s="6">
        <v>8.1560000000000006</v>
      </c>
    </row>
    <row r="4865" spans="2:32" x14ac:dyDescent="0.35">
      <c r="B4865" s="1" t="s">
        <v>931</v>
      </c>
      <c r="C4865" s="5">
        <v>7.0059999999999997E-2</v>
      </c>
      <c r="D4865" s="6">
        <v>74.58</v>
      </c>
      <c r="E4865" s="5">
        <v>3.61E-2</v>
      </c>
      <c r="F4865" s="6">
        <v>1.7310000000000001</v>
      </c>
      <c r="G4865" s="5">
        <v>8.2739999999999994E-2</v>
      </c>
      <c r="H4865" s="6">
        <v>6.7320000000000002</v>
      </c>
      <c r="I4865" s="5">
        <v>0.12648999999999999</v>
      </c>
      <c r="J4865" s="6">
        <v>7.2690000000000001</v>
      </c>
      <c r="K4865" s="5">
        <v>0.10191</v>
      </c>
      <c r="L4865" s="6">
        <v>7.2569999999999997</v>
      </c>
      <c r="M4865" s="5">
        <v>4.2479999999999997E-2</v>
      </c>
      <c r="N4865" s="6">
        <v>2.363</v>
      </c>
      <c r="O4865" s="5">
        <v>6.2770000000000006E-2</v>
      </c>
      <c r="P4865" s="6">
        <v>2.476</v>
      </c>
      <c r="Q4865" s="5">
        <v>4.0499999999999998E-3</v>
      </c>
      <c r="R4865" s="6">
        <v>0.21299999999999999</v>
      </c>
      <c r="S4865" s="5">
        <v>5.9709999999999999E-2</v>
      </c>
      <c r="T4865" s="6">
        <v>8.2490000000000006</v>
      </c>
      <c r="U4865" s="5">
        <v>8.0060000000000006E-2</v>
      </c>
      <c r="V4865" s="6">
        <v>3.6139999999999999</v>
      </c>
      <c r="W4865" s="5">
        <v>7.4249999999999997E-2</v>
      </c>
      <c r="X4865" s="6">
        <v>1.0369999999999999</v>
      </c>
      <c r="Y4865" s="5">
        <v>4.7800000000000002E-2</v>
      </c>
      <c r="Z4865" s="6">
        <v>4.2649999999999997</v>
      </c>
      <c r="AA4865" s="5">
        <v>6.0900000000000003E-2</v>
      </c>
      <c r="AB4865" s="6">
        <v>8.75</v>
      </c>
      <c r="AC4865" s="5">
        <v>8.5589999999999999E-2</v>
      </c>
      <c r="AD4865" s="6">
        <v>13.824999999999999</v>
      </c>
      <c r="AE4865" s="5">
        <v>0.1012</v>
      </c>
      <c r="AF4865" s="6">
        <v>6.7990000000000004</v>
      </c>
    </row>
    <row r="4866" spans="2:32" x14ac:dyDescent="0.35">
      <c r="B4866" s="1" t="s">
        <v>932</v>
      </c>
      <c r="C4866" s="5">
        <v>6.2170000000000003E-2</v>
      </c>
      <c r="D4866" s="6">
        <v>66.185000000000002</v>
      </c>
      <c r="E4866" s="5">
        <v>0.11</v>
      </c>
      <c r="F4866" s="6">
        <v>5.2750000000000004</v>
      </c>
      <c r="G4866" s="5">
        <v>8.0369999999999997E-2</v>
      </c>
      <c r="H4866" s="6">
        <v>6.5389999999999997</v>
      </c>
      <c r="I4866" s="5">
        <v>4.1450000000000001E-2</v>
      </c>
      <c r="J4866" s="6">
        <v>2.3820000000000001</v>
      </c>
      <c r="K4866" s="5">
        <v>0.11501</v>
      </c>
      <c r="L4866" s="6">
        <v>8.19</v>
      </c>
      <c r="M4866" s="5">
        <v>9.6250000000000002E-2</v>
      </c>
      <c r="N4866" s="6">
        <v>5.3540000000000001</v>
      </c>
      <c r="O4866" s="5">
        <v>1.9720000000000001E-2</v>
      </c>
      <c r="P4866" s="6">
        <v>0.77800000000000002</v>
      </c>
      <c r="Q4866" s="5">
        <v>4.3430000000000003E-2</v>
      </c>
      <c r="R4866" s="6">
        <v>2.2850000000000001</v>
      </c>
      <c r="S4866" s="5">
        <v>2.5409999999999999E-2</v>
      </c>
      <c r="T4866" s="6">
        <v>3.51</v>
      </c>
      <c r="U4866" s="5">
        <v>2.3130000000000001E-2</v>
      </c>
      <c r="V4866" s="6">
        <v>1.044</v>
      </c>
      <c r="W4866" s="5">
        <v>0</v>
      </c>
      <c r="X4866" s="6">
        <v>0</v>
      </c>
      <c r="Y4866" s="5">
        <v>0</v>
      </c>
      <c r="Z4866" s="6">
        <v>0</v>
      </c>
      <c r="AA4866" s="5">
        <v>7.3370000000000005E-2</v>
      </c>
      <c r="AB4866" s="6">
        <v>10.541</v>
      </c>
      <c r="AC4866" s="5">
        <v>9.6619999999999998E-2</v>
      </c>
      <c r="AD4866" s="6">
        <v>15.605</v>
      </c>
      <c r="AE4866" s="5">
        <v>6.9690000000000002E-2</v>
      </c>
      <c r="AF4866" s="6">
        <v>4.6820000000000004</v>
      </c>
    </row>
    <row r="4867" spans="2:32" x14ac:dyDescent="0.35">
      <c r="B4867" s="1" t="s">
        <v>933</v>
      </c>
      <c r="C4867" s="5">
        <v>6.139E-2</v>
      </c>
      <c r="D4867" s="6">
        <v>65.349999999999994</v>
      </c>
      <c r="E4867" s="5">
        <v>4.6249999999999999E-2</v>
      </c>
      <c r="F4867" s="6">
        <v>2.218</v>
      </c>
      <c r="G4867" s="5">
        <v>2.554E-2</v>
      </c>
      <c r="H4867" s="6">
        <v>2.0779999999999998</v>
      </c>
      <c r="I4867" s="5">
        <v>3.499E-2</v>
      </c>
      <c r="J4867" s="6">
        <v>2.0110000000000001</v>
      </c>
      <c r="K4867" s="5">
        <v>0.15451999999999999</v>
      </c>
      <c r="L4867" s="6">
        <v>11.003</v>
      </c>
      <c r="M4867" s="5">
        <v>0.11992999999999999</v>
      </c>
      <c r="N4867" s="6">
        <v>6.6710000000000003</v>
      </c>
      <c r="O4867" s="5">
        <v>9.4229999999999994E-2</v>
      </c>
      <c r="P4867" s="6">
        <v>3.7170000000000001</v>
      </c>
      <c r="Q4867" s="5">
        <v>6.9650000000000004E-2</v>
      </c>
      <c r="R4867" s="6">
        <v>3.665</v>
      </c>
      <c r="S4867" s="5">
        <v>8.8080000000000006E-2</v>
      </c>
      <c r="T4867" s="6">
        <v>12.167999999999999</v>
      </c>
      <c r="U4867" s="5">
        <v>2.3130000000000001E-2</v>
      </c>
      <c r="V4867" s="6">
        <v>1.044</v>
      </c>
      <c r="W4867" s="5">
        <v>3.0859999999999999E-2</v>
      </c>
      <c r="X4867" s="6">
        <v>0.43099999999999999</v>
      </c>
      <c r="Y4867" s="5">
        <v>1.272E-2</v>
      </c>
      <c r="Z4867" s="6">
        <v>1.135</v>
      </c>
      <c r="AA4867" s="5">
        <v>5.13E-3</v>
      </c>
      <c r="AB4867" s="6">
        <v>0.73699999999999999</v>
      </c>
      <c r="AC4867" s="5">
        <v>0.11144</v>
      </c>
      <c r="AD4867" s="6">
        <v>18</v>
      </c>
      <c r="AE4867" s="5">
        <v>7.0400000000000003E-3</v>
      </c>
      <c r="AF4867" s="6">
        <v>0.47299999999999998</v>
      </c>
    </row>
    <row r="4868" spans="2:32" x14ac:dyDescent="0.35">
      <c r="B4868" s="1" t="s">
        <v>934</v>
      </c>
      <c r="C4868" s="5">
        <v>5.7639999999999997E-2</v>
      </c>
      <c r="D4868" s="6">
        <v>61.359000000000002</v>
      </c>
      <c r="E4868" s="5">
        <v>6.0699999999999997E-2</v>
      </c>
      <c r="F4868" s="6">
        <v>2.911</v>
      </c>
      <c r="G4868" s="5">
        <v>3.8010000000000002E-2</v>
      </c>
      <c r="H4868" s="6">
        <v>3.093</v>
      </c>
      <c r="I4868" s="5">
        <v>7.016E-2</v>
      </c>
      <c r="J4868" s="6">
        <v>4.032</v>
      </c>
      <c r="K4868" s="5">
        <v>6.8210000000000007E-2</v>
      </c>
      <c r="L4868" s="6">
        <v>4.8570000000000002</v>
      </c>
      <c r="M4868" s="5">
        <v>7.4639999999999998E-2</v>
      </c>
      <c r="N4868" s="6">
        <v>4.1520000000000001</v>
      </c>
      <c r="O4868" s="5">
        <v>8.3269999999999997E-2</v>
      </c>
      <c r="P4868" s="6">
        <v>3.2850000000000001</v>
      </c>
      <c r="Q4868" s="5">
        <v>1.6150000000000001E-2</v>
      </c>
      <c r="R4868" s="6">
        <v>0.85</v>
      </c>
      <c r="S4868" s="5">
        <v>4.8509999999999998E-2</v>
      </c>
      <c r="T4868" s="6">
        <v>6.7009999999999996</v>
      </c>
      <c r="U4868" s="5">
        <v>0.13331999999999999</v>
      </c>
      <c r="V4868" s="6">
        <v>6.0179999999999998</v>
      </c>
      <c r="W4868" s="5">
        <v>8.5699999999999998E-2</v>
      </c>
      <c r="X4868" s="6">
        <v>1.1970000000000001</v>
      </c>
      <c r="Y4868" s="5">
        <v>5.935E-2</v>
      </c>
      <c r="Z4868" s="6">
        <v>5.2949999999999999</v>
      </c>
      <c r="AA4868" s="5">
        <v>7.2040000000000007E-2</v>
      </c>
      <c r="AB4868" s="6">
        <v>10.351000000000001</v>
      </c>
      <c r="AC4868" s="5">
        <v>4.1779999999999998E-2</v>
      </c>
      <c r="AD4868" s="6">
        <v>6.7480000000000002</v>
      </c>
      <c r="AE4868" s="5">
        <v>2.7799999999999998E-2</v>
      </c>
      <c r="AF4868" s="6">
        <v>1.8680000000000001</v>
      </c>
    </row>
    <row r="4869" spans="2:32" x14ac:dyDescent="0.35">
      <c r="B4869" s="1" t="s">
        <v>935</v>
      </c>
      <c r="C4869" s="5">
        <v>4.7899999999999998E-2</v>
      </c>
      <c r="D4869" s="6">
        <v>50.99</v>
      </c>
      <c r="E4869" s="5">
        <v>0</v>
      </c>
      <c r="F4869" s="6">
        <v>0</v>
      </c>
      <c r="G4869" s="5">
        <v>0</v>
      </c>
      <c r="H4869" s="6">
        <v>0</v>
      </c>
      <c r="I4869" s="5">
        <v>1.7579999999999998E-2</v>
      </c>
      <c r="J4869" s="6">
        <v>1.01</v>
      </c>
      <c r="K4869" s="5">
        <v>4.7039999999999998E-2</v>
      </c>
      <c r="L4869" s="6">
        <v>3.35</v>
      </c>
      <c r="M4869" s="5">
        <v>5.2220000000000003E-2</v>
      </c>
      <c r="N4869" s="6">
        <v>2.9049999999999998</v>
      </c>
      <c r="O4869" s="5">
        <v>3.61E-2</v>
      </c>
      <c r="P4869" s="6">
        <v>1.4239999999999999</v>
      </c>
      <c r="Q4869" s="5">
        <v>4.793E-2</v>
      </c>
      <c r="R4869" s="6">
        <v>2.5219999999999998</v>
      </c>
      <c r="S4869" s="5">
        <v>4.5609999999999998E-2</v>
      </c>
      <c r="T4869" s="6">
        <v>6.3010000000000002</v>
      </c>
      <c r="U4869" s="5">
        <v>0</v>
      </c>
      <c r="V4869" s="6">
        <v>0</v>
      </c>
      <c r="W4869" s="5">
        <v>0</v>
      </c>
      <c r="X4869" s="6">
        <v>0</v>
      </c>
      <c r="Y4869" s="5">
        <v>0</v>
      </c>
      <c r="Z4869" s="6">
        <v>0</v>
      </c>
      <c r="AA4869" s="5">
        <v>7.5109999999999996E-2</v>
      </c>
      <c r="AB4869" s="6">
        <v>10.791</v>
      </c>
      <c r="AC4869" s="5">
        <v>0.12598000000000001</v>
      </c>
      <c r="AD4869" s="6">
        <v>20.347999999999999</v>
      </c>
      <c r="AE4869" s="5">
        <v>3.4840000000000003E-2</v>
      </c>
      <c r="AF4869" s="6">
        <v>2.3410000000000002</v>
      </c>
    </row>
    <row r="4870" spans="2:32" x14ac:dyDescent="0.35">
      <c r="B4870" s="1" t="s">
        <v>936</v>
      </c>
      <c r="C4870" s="5">
        <v>4.6339999999999999E-2</v>
      </c>
      <c r="D4870" s="6">
        <v>49.335000000000001</v>
      </c>
      <c r="E4870" s="5">
        <v>2.052E-2</v>
      </c>
      <c r="F4870" s="6">
        <v>0.98399999999999999</v>
      </c>
      <c r="G4870" s="5">
        <v>4.8090000000000001E-2</v>
      </c>
      <c r="H4870" s="6">
        <v>3.9129999999999998</v>
      </c>
      <c r="I4870" s="5">
        <v>2.3869999999999999E-2</v>
      </c>
      <c r="J4870" s="6">
        <v>1.3720000000000001</v>
      </c>
      <c r="K4870" s="5">
        <v>3.95E-2</v>
      </c>
      <c r="L4870" s="6">
        <v>2.8130000000000002</v>
      </c>
      <c r="M4870" s="5">
        <v>2.9659999999999999E-2</v>
      </c>
      <c r="N4870" s="6">
        <v>1.65</v>
      </c>
      <c r="O4870" s="5">
        <v>0</v>
      </c>
      <c r="P4870" s="6">
        <v>0</v>
      </c>
      <c r="Q4870" s="5">
        <v>2.5749999999999999E-2</v>
      </c>
      <c r="R4870" s="6">
        <v>1.355</v>
      </c>
      <c r="S4870" s="5">
        <v>3.6389999999999999E-2</v>
      </c>
      <c r="T4870" s="6">
        <v>5.0270000000000001</v>
      </c>
      <c r="U4870" s="5">
        <v>0</v>
      </c>
      <c r="V4870" s="6">
        <v>0</v>
      </c>
      <c r="W4870" s="5">
        <v>0</v>
      </c>
      <c r="X4870" s="6">
        <v>0</v>
      </c>
      <c r="Y4870" s="5">
        <v>5.8990000000000001E-2</v>
      </c>
      <c r="Z4870" s="6">
        <v>5.2629999999999999</v>
      </c>
      <c r="AA4870" s="5">
        <v>9.3640000000000001E-2</v>
      </c>
      <c r="AB4870" s="6">
        <v>13.454000000000001</v>
      </c>
      <c r="AC4870" s="5">
        <v>5.6320000000000002E-2</v>
      </c>
      <c r="AD4870" s="6">
        <v>9.0960000000000001</v>
      </c>
      <c r="AE4870" s="5">
        <v>6.5610000000000002E-2</v>
      </c>
      <c r="AF4870" s="6">
        <v>4.4080000000000004</v>
      </c>
    </row>
    <row r="4871" spans="2:32" x14ac:dyDescent="0.35">
      <c r="B4871" s="1" t="s">
        <v>937</v>
      </c>
      <c r="C4871" s="5">
        <v>4.4749999999999998E-2</v>
      </c>
      <c r="D4871" s="6">
        <v>47.639000000000003</v>
      </c>
      <c r="E4871" s="5">
        <v>5.1900000000000002E-3</v>
      </c>
      <c r="F4871" s="6">
        <v>0.249</v>
      </c>
      <c r="G4871" s="5">
        <v>5.1599999999999997E-3</v>
      </c>
      <c r="H4871" s="6">
        <v>0.42</v>
      </c>
      <c r="I4871" s="5">
        <v>1.7579999999999998E-2</v>
      </c>
      <c r="J4871" s="6">
        <v>1.01</v>
      </c>
      <c r="K4871" s="5">
        <v>2.7740000000000001E-2</v>
      </c>
      <c r="L4871" s="6">
        <v>1.9750000000000001</v>
      </c>
      <c r="M4871" s="5">
        <v>3.168E-2</v>
      </c>
      <c r="N4871" s="6">
        <v>1.762</v>
      </c>
      <c r="O4871" s="5">
        <v>3.5310000000000001E-2</v>
      </c>
      <c r="P4871" s="6">
        <v>1.393</v>
      </c>
      <c r="Q4871" s="5">
        <v>0</v>
      </c>
      <c r="R4871" s="6">
        <v>0</v>
      </c>
      <c r="S4871" s="5">
        <v>1.388E-2</v>
      </c>
      <c r="T4871" s="6">
        <v>1.9179999999999999</v>
      </c>
      <c r="U4871" s="5">
        <v>2.3130000000000001E-2</v>
      </c>
      <c r="V4871" s="6">
        <v>1.044</v>
      </c>
      <c r="W4871" s="5">
        <v>7.9119999999999996E-2</v>
      </c>
      <c r="X4871" s="6">
        <v>1.105</v>
      </c>
      <c r="Y4871" s="5">
        <v>7.5270000000000004E-2</v>
      </c>
      <c r="Z4871" s="6">
        <v>6.7160000000000002</v>
      </c>
      <c r="AA4871" s="5">
        <v>6.5790000000000001E-2</v>
      </c>
      <c r="AB4871" s="6">
        <v>9.4529999999999994</v>
      </c>
      <c r="AC4871" s="5">
        <v>0.10145</v>
      </c>
      <c r="AD4871" s="6">
        <v>16.385999999999999</v>
      </c>
      <c r="AE4871" s="5">
        <v>6.2649999999999997E-2</v>
      </c>
      <c r="AF4871" s="6">
        <v>4.2089999999999996</v>
      </c>
    </row>
    <row r="4872" spans="2:32" x14ac:dyDescent="0.35">
      <c r="B4872" s="1" t="s">
        <v>938</v>
      </c>
      <c r="C4872" s="5">
        <v>4.0590000000000001E-2</v>
      </c>
      <c r="D4872" s="6">
        <v>43.210999999999999</v>
      </c>
      <c r="E4872" s="5">
        <v>2.7900000000000001E-2</v>
      </c>
      <c r="F4872" s="6">
        <v>1.3380000000000001</v>
      </c>
      <c r="G4872" s="5">
        <v>3.3579999999999999E-2</v>
      </c>
      <c r="H4872" s="6">
        <v>2.7320000000000002</v>
      </c>
      <c r="I4872" s="5">
        <v>6.1690000000000002E-2</v>
      </c>
      <c r="J4872" s="6">
        <v>3.5449999999999999</v>
      </c>
      <c r="K4872" s="5">
        <v>7.9009999999999997E-2</v>
      </c>
      <c r="L4872" s="6">
        <v>5.6260000000000003</v>
      </c>
      <c r="M4872" s="5">
        <v>7.1260000000000004E-2</v>
      </c>
      <c r="N4872" s="6">
        <v>3.964</v>
      </c>
      <c r="O4872" s="5">
        <v>3.9440000000000003E-2</v>
      </c>
      <c r="P4872" s="6">
        <v>1.556</v>
      </c>
      <c r="Q4872" s="5">
        <v>1.5980000000000001E-2</v>
      </c>
      <c r="R4872" s="6">
        <v>0.84099999999999997</v>
      </c>
      <c r="S4872" s="5">
        <v>0</v>
      </c>
      <c r="T4872" s="6">
        <v>0</v>
      </c>
      <c r="U4872" s="5">
        <v>3.3250000000000002E-2</v>
      </c>
      <c r="V4872" s="6">
        <v>1.5009999999999999</v>
      </c>
      <c r="W4872" s="5">
        <v>2.2200000000000001E-2</v>
      </c>
      <c r="X4872" s="6">
        <v>0.31</v>
      </c>
      <c r="Y4872" s="5">
        <v>0</v>
      </c>
      <c r="Z4872" s="6">
        <v>0</v>
      </c>
      <c r="AA4872" s="5">
        <v>7.3069999999999996E-2</v>
      </c>
      <c r="AB4872" s="6">
        <v>10.499000000000001</v>
      </c>
      <c r="AC4872" s="5">
        <v>6.9959999999999994E-2</v>
      </c>
      <c r="AD4872" s="6">
        <v>11.3</v>
      </c>
      <c r="AE4872" s="5">
        <v>0</v>
      </c>
      <c r="AF4872" s="6">
        <v>0</v>
      </c>
    </row>
    <row r="4873" spans="2:32" x14ac:dyDescent="0.35">
      <c r="B4873" s="1" t="s">
        <v>939</v>
      </c>
      <c r="C4873" s="5">
        <v>3.7039999999999997E-2</v>
      </c>
      <c r="D4873" s="6">
        <v>39.433</v>
      </c>
      <c r="E4873" s="5">
        <v>4.8419999999999998E-2</v>
      </c>
      <c r="F4873" s="6">
        <v>2.3220000000000001</v>
      </c>
      <c r="G4873" s="5">
        <v>2.7699999999999999E-2</v>
      </c>
      <c r="H4873" s="6">
        <v>2.254</v>
      </c>
      <c r="I4873" s="5">
        <v>7.1620000000000003E-2</v>
      </c>
      <c r="J4873" s="6">
        <v>4.1159999999999997</v>
      </c>
      <c r="K4873" s="5">
        <v>9.4079999999999997E-2</v>
      </c>
      <c r="L4873" s="6">
        <v>6.6989999999999998</v>
      </c>
      <c r="M4873" s="5">
        <v>4.2479999999999997E-2</v>
      </c>
      <c r="N4873" s="6">
        <v>2.363</v>
      </c>
      <c r="O4873" s="5">
        <v>2.9790000000000001E-2</v>
      </c>
      <c r="P4873" s="6">
        <v>1.175</v>
      </c>
      <c r="Q4873" s="5">
        <v>5.3670000000000002E-2</v>
      </c>
      <c r="R4873" s="6">
        <v>2.8239999999999998</v>
      </c>
      <c r="S4873" s="5">
        <v>5.7360000000000001E-2</v>
      </c>
      <c r="T4873" s="6">
        <v>7.9240000000000004</v>
      </c>
      <c r="U4873" s="5">
        <v>0</v>
      </c>
      <c r="V4873" s="6">
        <v>0</v>
      </c>
      <c r="W4873" s="5">
        <v>0</v>
      </c>
      <c r="X4873" s="6">
        <v>0</v>
      </c>
      <c r="Y4873" s="5">
        <v>0</v>
      </c>
      <c r="Z4873" s="6">
        <v>0</v>
      </c>
      <c r="AA4873" s="5">
        <v>0</v>
      </c>
      <c r="AB4873" s="6">
        <v>0</v>
      </c>
      <c r="AC4873" s="5">
        <v>4.8840000000000001E-2</v>
      </c>
      <c r="AD4873" s="6">
        <v>7.8879999999999999</v>
      </c>
      <c r="AE4873" s="5">
        <v>2.7799999999999998E-2</v>
      </c>
      <c r="AF4873" s="6">
        <v>1.8680000000000001</v>
      </c>
    </row>
    <row r="4874" spans="2:32" x14ac:dyDescent="0.35">
      <c r="B4874" s="1" t="s">
        <v>940</v>
      </c>
      <c r="C4874" s="5">
        <v>3.27E-2</v>
      </c>
      <c r="D4874" s="6">
        <v>34.814999999999998</v>
      </c>
      <c r="E4874" s="5">
        <v>6.1580000000000003E-2</v>
      </c>
      <c r="F4874" s="6">
        <v>2.9529999999999998</v>
      </c>
      <c r="G4874" s="5">
        <v>3.286E-2</v>
      </c>
      <c r="H4874" s="6">
        <v>2.6739999999999999</v>
      </c>
      <c r="I4874" s="5">
        <v>1.7579999999999998E-2</v>
      </c>
      <c r="J4874" s="6">
        <v>1.01</v>
      </c>
      <c r="K4874" s="5">
        <v>0.19750000000000001</v>
      </c>
      <c r="L4874" s="6">
        <v>14.064</v>
      </c>
      <c r="M4874" s="5">
        <v>4.2229999999999997E-2</v>
      </c>
      <c r="N4874" s="6">
        <v>2.3490000000000002</v>
      </c>
      <c r="O4874" s="5">
        <v>0</v>
      </c>
      <c r="P4874" s="6">
        <v>0</v>
      </c>
      <c r="Q4874" s="5">
        <v>1.5980000000000001E-2</v>
      </c>
      <c r="R4874" s="6">
        <v>0.84099999999999997</v>
      </c>
      <c r="S4874" s="5">
        <v>3.8999999999999998E-3</v>
      </c>
      <c r="T4874" s="6">
        <v>0.53900000000000003</v>
      </c>
      <c r="U4874" s="5">
        <v>6.4900000000000001E-3</v>
      </c>
      <c r="V4874" s="6">
        <v>0.29299999999999998</v>
      </c>
      <c r="W4874" s="5">
        <v>0</v>
      </c>
      <c r="X4874" s="6">
        <v>0</v>
      </c>
      <c r="Y4874" s="5">
        <v>0</v>
      </c>
      <c r="Z4874" s="6">
        <v>0</v>
      </c>
      <c r="AA4874" s="5">
        <v>0</v>
      </c>
      <c r="AB4874" s="6">
        <v>0</v>
      </c>
      <c r="AC4874" s="5">
        <v>6.2480000000000001E-2</v>
      </c>
      <c r="AD4874" s="6">
        <v>10.092000000000001</v>
      </c>
      <c r="AE4874" s="5">
        <v>0</v>
      </c>
      <c r="AF4874" s="6">
        <v>0</v>
      </c>
    </row>
    <row r="4875" spans="2:32" x14ac:dyDescent="0.35">
      <c r="B4875" s="1" t="s">
        <v>941</v>
      </c>
      <c r="C4875" s="5">
        <v>3.1480000000000001E-2</v>
      </c>
      <c r="D4875" s="6">
        <v>33.506999999999998</v>
      </c>
      <c r="E4875" s="5">
        <v>3.3090000000000001E-2</v>
      </c>
      <c r="F4875" s="6">
        <v>1.587</v>
      </c>
      <c r="G4875" s="5">
        <v>4.6050000000000001E-2</v>
      </c>
      <c r="H4875" s="6">
        <v>3.7469999999999999</v>
      </c>
      <c r="I4875" s="5">
        <v>3.2770000000000001E-2</v>
      </c>
      <c r="J4875" s="6">
        <v>1.883</v>
      </c>
      <c r="K4875" s="5">
        <v>0.13447999999999999</v>
      </c>
      <c r="L4875" s="6">
        <v>9.5760000000000005</v>
      </c>
      <c r="M4875" s="5">
        <v>5.4149999999999997E-2</v>
      </c>
      <c r="N4875" s="6">
        <v>3.012</v>
      </c>
      <c r="O4875" s="5">
        <v>0.10675</v>
      </c>
      <c r="P4875" s="6">
        <v>4.2110000000000003</v>
      </c>
      <c r="Q4875" s="5">
        <v>2.5749999999999999E-2</v>
      </c>
      <c r="R4875" s="6">
        <v>1.355</v>
      </c>
      <c r="S4875" s="5">
        <v>2.0959999999999999E-2</v>
      </c>
      <c r="T4875" s="6">
        <v>2.8959999999999999</v>
      </c>
      <c r="U4875" s="5">
        <v>1.2999999999999999E-2</v>
      </c>
      <c r="V4875" s="6">
        <v>0.58699999999999997</v>
      </c>
      <c r="W4875" s="5">
        <v>0</v>
      </c>
      <c r="X4875" s="6">
        <v>0</v>
      </c>
      <c r="Y4875" s="5">
        <v>0</v>
      </c>
      <c r="Z4875" s="6">
        <v>0</v>
      </c>
      <c r="AA4875" s="5">
        <v>3.2399999999999998E-2</v>
      </c>
      <c r="AB4875" s="6">
        <v>4.6550000000000002</v>
      </c>
      <c r="AC4875" s="5">
        <v>0</v>
      </c>
      <c r="AD4875" s="6">
        <v>0</v>
      </c>
      <c r="AE4875" s="5">
        <v>0</v>
      </c>
      <c r="AF4875" s="6">
        <v>0</v>
      </c>
    </row>
    <row r="4876" spans="2:32" x14ac:dyDescent="0.35">
      <c r="B4876" s="1" t="s">
        <v>942</v>
      </c>
      <c r="C4876" s="5">
        <v>3.0159999999999999E-2</v>
      </c>
      <c r="D4876" s="6">
        <v>32.103999999999999</v>
      </c>
      <c r="E4876" s="5">
        <v>0.10416</v>
      </c>
      <c r="F4876" s="6">
        <v>4.9950000000000001</v>
      </c>
      <c r="G4876" s="5">
        <v>5.1599999999999997E-3</v>
      </c>
      <c r="H4876" s="6">
        <v>0.42</v>
      </c>
      <c r="I4876" s="5">
        <v>4.4130000000000003E-2</v>
      </c>
      <c r="J4876" s="6">
        <v>2.536</v>
      </c>
      <c r="K4876" s="5">
        <v>5.126E-2</v>
      </c>
      <c r="L4876" s="6">
        <v>3.65</v>
      </c>
      <c r="M4876" s="5">
        <v>4.9689999999999998E-2</v>
      </c>
      <c r="N4876" s="6">
        <v>2.7639999999999998</v>
      </c>
      <c r="O4876" s="5">
        <v>5.5500000000000002E-3</v>
      </c>
      <c r="P4876" s="6">
        <v>0.219</v>
      </c>
      <c r="Q4876" s="5">
        <v>4.2290000000000001E-2</v>
      </c>
      <c r="R4876" s="6">
        <v>2.2250000000000001</v>
      </c>
      <c r="S4876" s="5">
        <v>1.5429999999999999E-2</v>
      </c>
      <c r="T4876" s="6">
        <v>2.1309999999999998</v>
      </c>
      <c r="U4876" s="5">
        <v>1.2999999999999999E-2</v>
      </c>
      <c r="V4876" s="6">
        <v>0.58699999999999997</v>
      </c>
      <c r="W4876" s="5">
        <v>0</v>
      </c>
      <c r="X4876" s="6">
        <v>0</v>
      </c>
      <c r="Y4876" s="5">
        <v>5.935E-2</v>
      </c>
      <c r="Z4876" s="6">
        <v>5.2949999999999999</v>
      </c>
      <c r="AA4876" s="5">
        <v>2.7269999999999999E-2</v>
      </c>
      <c r="AB4876" s="6">
        <v>3.9180000000000001</v>
      </c>
      <c r="AC4876" s="5">
        <v>2.0830000000000001E-2</v>
      </c>
      <c r="AD4876" s="6">
        <v>3.3639999999999999</v>
      </c>
      <c r="AE4876" s="5">
        <v>0</v>
      </c>
      <c r="AF4876" s="6">
        <v>0</v>
      </c>
    </row>
    <row r="4877" spans="2:32" x14ac:dyDescent="0.35">
      <c r="B4877" s="1" t="s">
        <v>943</v>
      </c>
      <c r="C4877" s="5">
        <v>2.989E-2</v>
      </c>
      <c r="D4877" s="6">
        <v>31.817</v>
      </c>
      <c r="E4877" s="5">
        <v>5.1900000000000002E-3</v>
      </c>
      <c r="F4877" s="6">
        <v>0.249</v>
      </c>
      <c r="G4877" s="5">
        <v>4.9889999999999997E-2</v>
      </c>
      <c r="H4877" s="6">
        <v>4.0590000000000002</v>
      </c>
      <c r="I4877" s="5">
        <v>3.2509999999999997E-2</v>
      </c>
      <c r="J4877" s="6">
        <v>1.8680000000000001</v>
      </c>
      <c r="K4877" s="5">
        <v>4.5280000000000001E-2</v>
      </c>
      <c r="L4877" s="6">
        <v>3.2240000000000002</v>
      </c>
      <c r="M4877" s="5">
        <v>2.4219999999999998E-2</v>
      </c>
      <c r="N4877" s="6">
        <v>1.347</v>
      </c>
      <c r="O4877" s="5">
        <v>4.1619999999999997E-2</v>
      </c>
      <c r="P4877" s="6">
        <v>1.6419999999999999</v>
      </c>
      <c r="Q4877" s="5">
        <v>7.5910000000000005E-2</v>
      </c>
      <c r="R4877" s="6">
        <v>3.9940000000000002</v>
      </c>
      <c r="S4877" s="5">
        <v>3.4630000000000001E-2</v>
      </c>
      <c r="T4877" s="6">
        <v>4.7839999999999998</v>
      </c>
      <c r="U4877" s="5">
        <v>4.9140000000000003E-2</v>
      </c>
      <c r="V4877" s="6">
        <v>2.218</v>
      </c>
      <c r="W4877" s="5">
        <v>8.5699999999999998E-2</v>
      </c>
      <c r="X4877" s="6">
        <v>1.1970000000000001</v>
      </c>
      <c r="Y4877" s="5">
        <v>0</v>
      </c>
      <c r="Z4877" s="6">
        <v>0</v>
      </c>
      <c r="AA4877" s="5">
        <v>3.2680000000000001E-2</v>
      </c>
      <c r="AB4877" s="6">
        <v>4.6959999999999997</v>
      </c>
      <c r="AC4877" s="5">
        <v>0</v>
      </c>
      <c r="AD4877" s="6">
        <v>0</v>
      </c>
      <c r="AE4877" s="5">
        <v>3.7789999999999997E-2</v>
      </c>
      <c r="AF4877" s="6">
        <v>2.5390000000000001</v>
      </c>
    </row>
    <row r="4878" spans="2:32" x14ac:dyDescent="0.35">
      <c r="B4878" s="1" t="s">
        <v>944</v>
      </c>
      <c r="C4878" s="5">
        <v>2.9389999999999999E-2</v>
      </c>
      <c r="D4878" s="6">
        <v>31.283999999999999</v>
      </c>
      <c r="E4878" s="5">
        <v>5.5800000000000002E-2</v>
      </c>
      <c r="F4878" s="6">
        <v>2.6760000000000002</v>
      </c>
      <c r="G4878" s="5">
        <v>0</v>
      </c>
      <c r="H4878" s="6">
        <v>0</v>
      </c>
      <c r="I4878" s="5">
        <v>6.5320000000000003E-2</v>
      </c>
      <c r="J4878" s="6">
        <v>3.754</v>
      </c>
      <c r="K4878" s="5">
        <v>4.7039999999999998E-2</v>
      </c>
      <c r="L4878" s="6">
        <v>3.35</v>
      </c>
      <c r="M4878" s="5">
        <v>2.4490000000000001E-2</v>
      </c>
      <c r="N4878" s="6">
        <v>1.3620000000000001</v>
      </c>
      <c r="O4878" s="5">
        <v>5.9569999999999998E-2</v>
      </c>
      <c r="P4878" s="6">
        <v>2.35</v>
      </c>
      <c r="Q4878" s="5">
        <v>3.7690000000000001E-2</v>
      </c>
      <c r="R4878" s="6">
        <v>1.9830000000000001</v>
      </c>
      <c r="S4878" s="5">
        <v>5.7360000000000001E-2</v>
      </c>
      <c r="T4878" s="6">
        <v>7.9240000000000004</v>
      </c>
      <c r="U4878" s="5">
        <v>0</v>
      </c>
      <c r="V4878" s="6">
        <v>0</v>
      </c>
      <c r="W4878" s="5">
        <v>0</v>
      </c>
      <c r="X4878" s="6">
        <v>0</v>
      </c>
      <c r="Y4878" s="5">
        <v>0</v>
      </c>
      <c r="Z4878" s="6">
        <v>0</v>
      </c>
      <c r="AA4878" s="5">
        <v>0</v>
      </c>
      <c r="AB4878" s="6">
        <v>0</v>
      </c>
      <c r="AC4878" s="5">
        <v>4.8840000000000001E-2</v>
      </c>
      <c r="AD4878" s="6">
        <v>7.8879999999999999</v>
      </c>
      <c r="AE4878" s="5">
        <v>0</v>
      </c>
      <c r="AF4878" s="6">
        <v>0</v>
      </c>
    </row>
    <row r="4879" spans="2:32" x14ac:dyDescent="0.35">
      <c r="B4879" s="1" t="s">
        <v>945</v>
      </c>
      <c r="C4879" s="5">
        <v>2.7230000000000001E-2</v>
      </c>
      <c r="D4879" s="6">
        <v>28.984000000000002</v>
      </c>
      <c r="E4879" s="5">
        <v>3.3090000000000001E-2</v>
      </c>
      <c r="F4879" s="6">
        <v>1.587</v>
      </c>
      <c r="G4879" s="5">
        <v>2.554E-2</v>
      </c>
      <c r="H4879" s="6">
        <v>2.0779999999999998</v>
      </c>
      <c r="I4879" s="5">
        <v>3.9570000000000001E-2</v>
      </c>
      <c r="J4879" s="6">
        <v>2.274</v>
      </c>
      <c r="K4879" s="5">
        <v>5.8799999999999998E-2</v>
      </c>
      <c r="L4879" s="6">
        <v>4.1870000000000003</v>
      </c>
      <c r="M4879" s="5">
        <v>2.4490000000000001E-2</v>
      </c>
      <c r="N4879" s="6">
        <v>1.3620000000000001</v>
      </c>
      <c r="O4879" s="5">
        <v>2.9790000000000001E-2</v>
      </c>
      <c r="P4879" s="6">
        <v>1.175</v>
      </c>
      <c r="Q4879" s="5">
        <v>3.5999999999999997E-2</v>
      </c>
      <c r="R4879" s="6">
        <v>1.8939999999999999</v>
      </c>
      <c r="S4879" s="5">
        <v>1.5429999999999999E-2</v>
      </c>
      <c r="T4879" s="6">
        <v>2.1309999999999998</v>
      </c>
      <c r="U4879" s="5">
        <v>6.4900000000000001E-3</v>
      </c>
      <c r="V4879" s="6">
        <v>0.29299999999999998</v>
      </c>
      <c r="W4879" s="5">
        <v>2.2200000000000001E-2</v>
      </c>
      <c r="X4879" s="6">
        <v>0.31</v>
      </c>
      <c r="Y4879" s="5">
        <v>4.4249999999999998E-2</v>
      </c>
      <c r="Z4879" s="6">
        <v>3.948</v>
      </c>
      <c r="AA4879" s="5">
        <v>0</v>
      </c>
      <c r="AB4879" s="6">
        <v>0</v>
      </c>
      <c r="AC4879" s="5">
        <v>2.0830000000000001E-2</v>
      </c>
      <c r="AD4879" s="6">
        <v>3.3639999999999999</v>
      </c>
      <c r="AE4879" s="5">
        <v>6.5210000000000004E-2</v>
      </c>
      <c r="AF4879" s="6">
        <v>4.3810000000000002</v>
      </c>
    </row>
    <row r="4880" spans="2:32" x14ac:dyDescent="0.35">
      <c r="B4880" s="1" t="s">
        <v>946</v>
      </c>
      <c r="C4880" s="5">
        <v>2.7199999999999998E-2</v>
      </c>
      <c r="D4880" s="6">
        <v>28.956</v>
      </c>
      <c r="E4880" s="5">
        <v>2.7900000000000001E-2</v>
      </c>
      <c r="F4880" s="6">
        <v>1.3380000000000001</v>
      </c>
      <c r="G4880" s="5">
        <v>2.0389999999999998E-2</v>
      </c>
      <c r="H4880" s="6">
        <v>1.659</v>
      </c>
      <c r="I4880" s="5">
        <v>0.11307</v>
      </c>
      <c r="J4880" s="6">
        <v>6.4980000000000002</v>
      </c>
      <c r="K4880" s="5">
        <v>7.9009999999999997E-2</v>
      </c>
      <c r="L4880" s="6">
        <v>5.6260000000000003</v>
      </c>
      <c r="M4880" s="5">
        <v>0</v>
      </c>
      <c r="N4880" s="6">
        <v>0</v>
      </c>
      <c r="O4880" s="5">
        <v>2.1899999999999999E-2</v>
      </c>
      <c r="P4880" s="6">
        <v>0.86399999999999999</v>
      </c>
      <c r="Q4880" s="5">
        <v>3.1949999999999999E-2</v>
      </c>
      <c r="R4880" s="6">
        <v>1.681</v>
      </c>
      <c r="S4880" s="5">
        <v>3.0849999999999999E-2</v>
      </c>
      <c r="T4880" s="6">
        <v>4.2619999999999996</v>
      </c>
      <c r="U4880" s="5">
        <v>0</v>
      </c>
      <c r="V4880" s="6">
        <v>0</v>
      </c>
      <c r="W4880" s="5">
        <v>0</v>
      </c>
      <c r="X4880" s="6">
        <v>0</v>
      </c>
      <c r="Y4880" s="5">
        <v>5.0310000000000001E-2</v>
      </c>
      <c r="Z4880" s="6">
        <v>4.4889999999999999</v>
      </c>
      <c r="AA4880" s="5">
        <v>0</v>
      </c>
      <c r="AB4880" s="6">
        <v>0</v>
      </c>
      <c r="AC4880" s="5">
        <v>0</v>
      </c>
      <c r="AD4880" s="6">
        <v>0</v>
      </c>
      <c r="AE4880" s="5">
        <v>3.7789999999999997E-2</v>
      </c>
      <c r="AF4880" s="6">
        <v>2.5390000000000001</v>
      </c>
    </row>
    <row r="4881" spans="2:32" x14ac:dyDescent="0.35">
      <c r="B4881" s="1" t="s">
        <v>947</v>
      </c>
      <c r="C4881" s="5">
        <v>2.6270000000000002E-2</v>
      </c>
      <c r="D4881" s="6">
        <v>27.962</v>
      </c>
      <c r="E4881" s="5">
        <v>0</v>
      </c>
      <c r="F4881" s="6">
        <v>0</v>
      </c>
      <c r="G4881" s="5">
        <v>2.0389999999999998E-2</v>
      </c>
      <c r="H4881" s="6">
        <v>1.659</v>
      </c>
      <c r="I4881" s="5">
        <v>7.2340000000000002E-2</v>
      </c>
      <c r="J4881" s="6">
        <v>4.157</v>
      </c>
      <c r="K4881" s="5">
        <v>4.2889999999999998E-2</v>
      </c>
      <c r="L4881" s="6">
        <v>3.0539999999999998</v>
      </c>
      <c r="M4881" s="5">
        <v>2.256E-2</v>
      </c>
      <c r="N4881" s="6">
        <v>1.2549999999999999</v>
      </c>
      <c r="O4881" s="5">
        <v>5.5500000000000002E-3</v>
      </c>
      <c r="P4881" s="6">
        <v>0.219</v>
      </c>
      <c r="Q4881" s="5">
        <v>4.0499999999999998E-3</v>
      </c>
      <c r="R4881" s="6">
        <v>0.21299999999999999</v>
      </c>
      <c r="S4881" s="5">
        <v>2.8549999999999999E-2</v>
      </c>
      <c r="T4881" s="6">
        <v>3.944</v>
      </c>
      <c r="U4881" s="5">
        <v>5.7689999999999998E-2</v>
      </c>
      <c r="V4881" s="6">
        <v>2.6040000000000001</v>
      </c>
      <c r="W4881" s="5">
        <v>0</v>
      </c>
      <c r="X4881" s="6">
        <v>0</v>
      </c>
      <c r="Y4881" s="5">
        <v>1.272E-2</v>
      </c>
      <c r="Z4881" s="6">
        <v>1.135</v>
      </c>
      <c r="AA4881" s="5">
        <v>1.8249999999999999E-2</v>
      </c>
      <c r="AB4881" s="6">
        <v>2.6219999999999999</v>
      </c>
      <c r="AC4881" s="5">
        <v>2.0830000000000001E-2</v>
      </c>
      <c r="AD4881" s="6">
        <v>3.3639999999999999</v>
      </c>
      <c r="AE4881" s="5">
        <v>5.5620000000000003E-2</v>
      </c>
      <c r="AF4881" s="6">
        <v>3.7370000000000001</v>
      </c>
    </row>
    <row r="4882" spans="2:32" x14ac:dyDescent="0.35">
      <c r="B4882" s="1" t="s">
        <v>948</v>
      </c>
      <c r="C4882" s="5">
        <v>2.5530000000000001E-2</v>
      </c>
      <c r="D4882" s="6">
        <v>27.173999999999999</v>
      </c>
      <c r="E4882" s="5">
        <v>0</v>
      </c>
      <c r="F4882" s="6">
        <v>0</v>
      </c>
      <c r="G4882" s="5">
        <v>2.7699999999999999E-2</v>
      </c>
      <c r="H4882" s="6">
        <v>2.254</v>
      </c>
      <c r="I4882" s="5">
        <v>4.4400000000000004E-3</v>
      </c>
      <c r="J4882" s="6">
        <v>0.255</v>
      </c>
      <c r="K4882" s="5">
        <v>8.2390000000000005E-2</v>
      </c>
      <c r="L4882" s="6">
        <v>5.867</v>
      </c>
      <c r="M4882" s="5">
        <v>2.903E-2</v>
      </c>
      <c r="N4882" s="6">
        <v>1.615</v>
      </c>
      <c r="O4882" s="5">
        <v>5.9240000000000001E-2</v>
      </c>
      <c r="P4882" s="6">
        <v>2.3370000000000002</v>
      </c>
      <c r="Q4882" s="5">
        <v>2.001E-2</v>
      </c>
      <c r="R4882" s="6">
        <v>1.0529999999999999</v>
      </c>
      <c r="S4882" s="5">
        <v>1.5429999999999999E-2</v>
      </c>
      <c r="T4882" s="6">
        <v>2.1309999999999998</v>
      </c>
      <c r="U4882" s="5">
        <v>0</v>
      </c>
      <c r="V4882" s="6">
        <v>0</v>
      </c>
      <c r="W4882" s="5">
        <v>2.606E-2</v>
      </c>
      <c r="X4882" s="6">
        <v>0.36399999999999999</v>
      </c>
      <c r="Y4882" s="5">
        <v>2.5159999999999998E-2</v>
      </c>
      <c r="Z4882" s="6">
        <v>2.2450000000000001</v>
      </c>
      <c r="AA4882" s="5">
        <v>1.026E-2</v>
      </c>
      <c r="AB4882" s="6">
        <v>1.474</v>
      </c>
      <c r="AC4882" s="5">
        <v>4.6920000000000003E-2</v>
      </c>
      <c r="AD4882" s="6">
        <v>7.5789999999999997</v>
      </c>
      <c r="AE4882" s="5">
        <v>0</v>
      </c>
      <c r="AF4882" s="6">
        <v>0</v>
      </c>
    </row>
    <row r="4883" spans="2:32" x14ac:dyDescent="0.35">
      <c r="B4883" s="1" t="s">
        <v>949</v>
      </c>
      <c r="C4883" s="5">
        <v>2.495E-2</v>
      </c>
      <c r="D4883" s="6">
        <v>26.562999999999999</v>
      </c>
      <c r="E4883" s="5">
        <v>4.8419999999999998E-2</v>
      </c>
      <c r="F4883" s="6">
        <v>2.3220000000000001</v>
      </c>
      <c r="G4883" s="5">
        <v>1.8350000000000002E-2</v>
      </c>
      <c r="H4883" s="6">
        <v>1.4930000000000001</v>
      </c>
      <c r="I4883" s="5">
        <v>4.4400000000000004E-3</v>
      </c>
      <c r="J4883" s="6">
        <v>0.255</v>
      </c>
      <c r="K4883" s="5">
        <v>8.6529999999999996E-2</v>
      </c>
      <c r="L4883" s="6">
        <v>6.1619999999999999</v>
      </c>
      <c r="M4883" s="5">
        <v>4.5500000000000002E-3</v>
      </c>
      <c r="N4883" s="6">
        <v>0.253</v>
      </c>
      <c r="O4883" s="5">
        <v>1.417E-2</v>
      </c>
      <c r="P4883" s="6">
        <v>0.55900000000000005</v>
      </c>
      <c r="Q4883" s="5">
        <v>1.5980000000000001E-2</v>
      </c>
      <c r="R4883" s="6">
        <v>0.84099999999999997</v>
      </c>
      <c r="S4883" s="5">
        <v>0</v>
      </c>
      <c r="T4883" s="6">
        <v>0</v>
      </c>
      <c r="U4883" s="5">
        <v>3.9759999999999997E-2</v>
      </c>
      <c r="V4883" s="6">
        <v>1.7949999999999999</v>
      </c>
      <c r="W4883" s="5">
        <v>2.2200000000000001E-2</v>
      </c>
      <c r="X4883" s="6">
        <v>0.31</v>
      </c>
      <c r="Y4883" s="5">
        <v>0</v>
      </c>
      <c r="Z4883" s="6">
        <v>0</v>
      </c>
      <c r="AA4883" s="5">
        <v>4.0669999999999998E-2</v>
      </c>
      <c r="AB4883" s="6">
        <v>5.8440000000000003</v>
      </c>
      <c r="AC4883" s="5">
        <v>4.1660000000000003E-2</v>
      </c>
      <c r="AD4883" s="6">
        <v>6.7279999999999998</v>
      </c>
      <c r="AE4883" s="5">
        <v>0</v>
      </c>
      <c r="AF4883" s="6">
        <v>0</v>
      </c>
    </row>
    <row r="4884" spans="2:32" x14ac:dyDescent="0.35">
      <c r="B4884" s="1" t="s">
        <v>950</v>
      </c>
      <c r="C4884" s="5">
        <v>2.2429999999999999E-2</v>
      </c>
      <c r="D4884" s="6">
        <v>23.88</v>
      </c>
      <c r="E4884" s="5">
        <v>4.8419999999999998E-2</v>
      </c>
      <c r="F4884" s="6">
        <v>2.3220000000000001</v>
      </c>
      <c r="G4884" s="5">
        <v>0</v>
      </c>
      <c r="H4884" s="6">
        <v>0</v>
      </c>
      <c r="I4884" s="5">
        <v>1.7579999999999998E-2</v>
      </c>
      <c r="J4884" s="6">
        <v>1.01</v>
      </c>
      <c r="K4884" s="5">
        <v>6.7239999999999994E-2</v>
      </c>
      <c r="L4884" s="6">
        <v>4.7880000000000003</v>
      </c>
      <c r="M4884" s="5">
        <v>0</v>
      </c>
      <c r="N4884" s="6">
        <v>0</v>
      </c>
      <c r="O4884" s="5">
        <v>8.1470000000000001E-2</v>
      </c>
      <c r="P4884" s="6">
        <v>3.214</v>
      </c>
      <c r="Q4884" s="5">
        <v>3.1949999999999999E-2</v>
      </c>
      <c r="R4884" s="6">
        <v>1.681</v>
      </c>
      <c r="S4884" s="5">
        <v>0</v>
      </c>
      <c r="T4884" s="6">
        <v>0</v>
      </c>
      <c r="U4884" s="5">
        <v>0</v>
      </c>
      <c r="V4884" s="6">
        <v>0</v>
      </c>
      <c r="W4884" s="5">
        <v>0</v>
      </c>
      <c r="X4884" s="6">
        <v>0</v>
      </c>
      <c r="Y4884" s="5">
        <v>0</v>
      </c>
      <c r="Z4884" s="6">
        <v>0</v>
      </c>
      <c r="AA4884" s="5">
        <v>1.312E-2</v>
      </c>
      <c r="AB4884" s="6">
        <v>1.885</v>
      </c>
      <c r="AC4884" s="5">
        <v>2.8309999999999998E-2</v>
      </c>
      <c r="AD4884" s="6">
        <v>4.5720000000000001</v>
      </c>
      <c r="AE4884" s="5">
        <v>6.5610000000000002E-2</v>
      </c>
      <c r="AF4884" s="6">
        <v>4.4080000000000004</v>
      </c>
    </row>
    <row r="4885" spans="2:32" x14ac:dyDescent="0.35">
      <c r="B4885" s="1" t="s">
        <v>951</v>
      </c>
      <c r="C4885" s="5">
        <v>2.1250000000000002E-2</v>
      </c>
      <c r="D4885" s="6">
        <v>22.625</v>
      </c>
      <c r="E4885" s="5">
        <v>4.1059999999999999E-2</v>
      </c>
      <c r="F4885" s="6">
        <v>1.9690000000000001</v>
      </c>
      <c r="G4885" s="5">
        <v>0</v>
      </c>
      <c r="H4885" s="6">
        <v>0</v>
      </c>
      <c r="I4885" s="5">
        <v>1.7579999999999998E-2</v>
      </c>
      <c r="J4885" s="6">
        <v>1.01</v>
      </c>
      <c r="K4885" s="5">
        <v>7.1300000000000002E-2</v>
      </c>
      <c r="L4885" s="6">
        <v>5.077</v>
      </c>
      <c r="M4885" s="5">
        <v>0</v>
      </c>
      <c r="N4885" s="6">
        <v>0</v>
      </c>
      <c r="O4885" s="5">
        <v>0</v>
      </c>
      <c r="P4885" s="6">
        <v>0</v>
      </c>
      <c r="Q4885" s="5">
        <v>1.5980000000000001E-2</v>
      </c>
      <c r="R4885" s="6">
        <v>0.84099999999999997</v>
      </c>
      <c r="S4885" s="5">
        <v>1.5429999999999999E-2</v>
      </c>
      <c r="T4885" s="6">
        <v>2.1309999999999998</v>
      </c>
      <c r="U4885" s="5">
        <v>0</v>
      </c>
      <c r="V4885" s="6">
        <v>0</v>
      </c>
      <c r="W4885" s="5">
        <v>0</v>
      </c>
      <c r="X4885" s="6">
        <v>0</v>
      </c>
      <c r="Y4885" s="5">
        <v>2.5159999999999998E-2</v>
      </c>
      <c r="Z4885" s="6">
        <v>2.2450000000000001</v>
      </c>
      <c r="AA4885" s="5">
        <v>2.027E-2</v>
      </c>
      <c r="AB4885" s="6">
        <v>2.9129999999999998</v>
      </c>
      <c r="AC4885" s="5">
        <v>2.8309999999999998E-2</v>
      </c>
      <c r="AD4885" s="6">
        <v>4.5720000000000001</v>
      </c>
      <c r="AE4885" s="5">
        <v>2.7799999999999998E-2</v>
      </c>
      <c r="AF4885" s="6">
        <v>1.8680000000000001</v>
      </c>
    </row>
    <row r="4886" spans="2:32" x14ac:dyDescent="0.35">
      <c r="B4886" s="1" t="s">
        <v>952</v>
      </c>
      <c r="C4886" s="5">
        <v>1.77E-2</v>
      </c>
      <c r="D4886" s="6">
        <v>18.847000000000001</v>
      </c>
      <c r="E4886" s="5">
        <v>4.1059999999999999E-2</v>
      </c>
      <c r="F4886" s="6">
        <v>1.9690000000000001</v>
      </c>
      <c r="G4886" s="5">
        <v>5.1599999999999997E-3</v>
      </c>
      <c r="H4886" s="6">
        <v>0.42</v>
      </c>
      <c r="I4886" s="5">
        <v>2.3869999999999999E-2</v>
      </c>
      <c r="J4886" s="6">
        <v>1.3720000000000001</v>
      </c>
      <c r="K4886" s="5">
        <v>3.95E-2</v>
      </c>
      <c r="L4886" s="6">
        <v>2.8130000000000002</v>
      </c>
      <c r="M4886" s="5">
        <v>1.8010000000000002E-2</v>
      </c>
      <c r="N4886" s="6">
        <v>1.002</v>
      </c>
      <c r="O4886" s="5">
        <v>2.1899999999999999E-2</v>
      </c>
      <c r="P4886" s="6">
        <v>0.86399999999999999</v>
      </c>
      <c r="Q4886" s="5">
        <v>6.9650000000000004E-2</v>
      </c>
      <c r="R4886" s="6">
        <v>3.665</v>
      </c>
      <c r="S4886" s="5">
        <v>3.8999999999999998E-3</v>
      </c>
      <c r="T4886" s="6">
        <v>0.53900000000000003</v>
      </c>
      <c r="U4886" s="5">
        <v>0</v>
      </c>
      <c r="V4886" s="6">
        <v>0</v>
      </c>
      <c r="W4886" s="5">
        <v>0</v>
      </c>
      <c r="X4886" s="6">
        <v>0</v>
      </c>
      <c r="Y4886" s="5">
        <v>2.5159999999999998E-2</v>
      </c>
      <c r="Z4886" s="6">
        <v>2.2450000000000001</v>
      </c>
      <c r="AA4886" s="5">
        <v>2.7550000000000002E-2</v>
      </c>
      <c r="AB4886" s="6">
        <v>3.9590000000000001</v>
      </c>
      <c r="AC4886" s="5">
        <v>0</v>
      </c>
      <c r="AD4886" s="6">
        <v>0</v>
      </c>
      <c r="AE4886" s="5">
        <v>0</v>
      </c>
      <c r="AF4886" s="6">
        <v>0</v>
      </c>
    </row>
    <row r="4887" spans="2:32" x14ac:dyDescent="0.35">
      <c r="B4887" s="1" t="s">
        <v>953</v>
      </c>
      <c r="C4887" s="5">
        <v>1.746E-2</v>
      </c>
      <c r="D4887" s="6">
        <v>18.588999999999999</v>
      </c>
      <c r="E4887" s="5">
        <v>2.052E-2</v>
      </c>
      <c r="F4887" s="6">
        <v>0.98399999999999999</v>
      </c>
      <c r="G4887" s="5">
        <v>0</v>
      </c>
      <c r="H4887" s="6">
        <v>0</v>
      </c>
      <c r="I4887" s="5">
        <v>2.3869999999999999E-2</v>
      </c>
      <c r="J4887" s="6">
        <v>1.3720000000000001</v>
      </c>
      <c r="K4887" s="5">
        <v>4.3720000000000002E-2</v>
      </c>
      <c r="L4887" s="6">
        <v>3.113</v>
      </c>
      <c r="M4887" s="5">
        <v>2.4219999999999998E-2</v>
      </c>
      <c r="N4887" s="6">
        <v>1.347</v>
      </c>
      <c r="O4887" s="5">
        <v>2.9790000000000001E-2</v>
      </c>
      <c r="P4887" s="6">
        <v>1.175</v>
      </c>
      <c r="Q4887" s="5">
        <v>1.5980000000000001E-2</v>
      </c>
      <c r="R4887" s="6">
        <v>0.84099999999999997</v>
      </c>
      <c r="S4887" s="5">
        <v>0</v>
      </c>
      <c r="T4887" s="6">
        <v>0</v>
      </c>
      <c r="U4887" s="5">
        <v>0</v>
      </c>
      <c r="V4887" s="6">
        <v>0</v>
      </c>
      <c r="W4887" s="5">
        <v>0</v>
      </c>
      <c r="X4887" s="6">
        <v>0</v>
      </c>
      <c r="Y4887" s="5">
        <v>0</v>
      </c>
      <c r="Z4887" s="6">
        <v>0</v>
      </c>
      <c r="AA4887" s="5">
        <v>0</v>
      </c>
      <c r="AB4887" s="6">
        <v>0</v>
      </c>
      <c r="AC4887" s="5">
        <v>4.8840000000000001E-2</v>
      </c>
      <c r="AD4887" s="6">
        <v>7.8879999999999999</v>
      </c>
      <c r="AE4887" s="5">
        <v>2.7799999999999998E-2</v>
      </c>
      <c r="AF4887" s="6">
        <v>1.8680000000000001</v>
      </c>
    </row>
    <row r="4888" spans="2:32" x14ac:dyDescent="0.35">
      <c r="B4888" s="1" t="s">
        <v>954</v>
      </c>
      <c r="C4888" s="5">
        <v>1.66E-2</v>
      </c>
      <c r="D4888" s="6">
        <v>17.675000000000001</v>
      </c>
      <c r="E4888" s="5">
        <v>2.052E-2</v>
      </c>
      <c r="F4888" s="6">
        <v>0.98399999999999999</v>
      </c>
      <c r="G4888" s="5">
        <v>1.319E-2</v>
      </c>
      <c r="H4888" s="6">
        <v>1.073</v>
      </c>
      <c r="I4888" s="5">
        <v>4.7750000000000001E-2</v>
      </c>
      <c r="J4888" s="6">
        <v>2.7440000000000002</v>
      </c>
      <c r="K4888" s="5">
        <v>2.3519999999999999E-2</v>
      </c>
      <c r="L4888" s="6">
        <v>1.675</v>
      </c>
      <c r="M4888" s="5">
        <v>1.8010000000000002E-2</v>
      </c>
      <c r="N4888" s="6">
        <v>1.002</v>
      </c>
      <c r="O4888" s="5">
        <v>0</v>
      </c>
      <c r="P4888" s="6">
        <v>0</v>
      </c>
      <c r="Q4888" s="5">
        <v>1.5980000000000001E-2</v>
      </c>
      <c r="R4888" s="6">
        <v>0.84099999999999997</v>
      </c>
      <c r="S4888" s="5">
        <v>2.0959999999999999E-2</v>
      </c>
      <c r="T4888" s="6">
        <v>2.8959999999999999</v>
      </c>
      <c r="U4888" s="5">
        <v>0</v>
      </c>
      <c r="V4888" s="6">
        <v>0</v>
      </c>
      <c r="W4888" s="5">
        <v>0</v>
      </c>
      <c r="X4888" s="6">
        <v>0</v>
      </c>
      <c r="Y4888" s="5">
        <v>2.5159999999999998E-2</v>
      </c>
      <c r="Z4888" s="6">
        <v>2.2450000000000001</v>
      </c>
      <c r="AA4888" s="5">
        <v>0</v>
      </c>
      <c r="AB4888" s="6">
        <v>0</v>
      </c>
      <c r="AC4888" s="5">
        <v>2.6100000000000002E-2</v>
      </c>
      <c r="AD4888" s="6">
        <v>4.2149999999999999</v>
      </c>
      <c r="AE4888" s="5">
        <v>0</v>
      </c>
      <c r="AF4888" s="6">
        <v>0</v>
      </c>
    </row>
    <row r="4889" spans="2:32" x14ac:dyDescent="0.35">
      <c r="B4889" s="1" t="s">
        <v>955</v>
      </c>
      <c r="C4889" s="5">
        <v>1.443E-2</v>
      </c>
      <c r="D4889" s="6">
        <v>15.358000000000001</v>
      </c>
      <c r="E4889" s="5">
        <v>1.848E-2</v>
      </c>
      <c r="F4889" s="6">
        <v>0.88600000000000001</v>
      </c>
      <c r="G4889" s="5">
        <v>2.0389999999999998E-2</v>
      </c>
      <c r="H4889" s="6">
        <v>1.659</v>
      </c>
      <c r="I4889" s="5">
        <v>2.894E-2</v>
      </c>
      <c r="J4889" s="6">
        <v>1.663</v>
      </c>
      <c r="K4889" s="5">
        <v>3.5279999999999999E-2</v>
      </c>
      <c r="L4889" s="6">
        <v>2.512</v>
      </c>
      <c r="M4889" s="5">
        <v>1.8010000000000002E-2</v>
      </c>
      <c r="N4889" s="6">
        <v>1.002</v>
      </c>
      <c r="O4889" s="5">
        <v>5.5500000000000002E-3</v>
      </c>
      <c r="P4889" s="6">
        <v>0.219</v>
      </c>
      <c r="Q4889" s="5">
        <v>3.44E-2</v>
      </c>
      <c r="R4889" s="6">
        <v>1.81</v>
      </c>
      <c r="S4889" s="5">
        <v>0</v>
      </c>
      <c r="T4889" s="6">
        <v>0</v>
      </c>
      <c r="U4889" s="5">
        <v>0</v>
      </c>
      <c r="V4889" s="6">
        <v>0</v>
      </c>
      <c r="W4889" s="5">
        <v>0</v>
      </c>
      <c r="X4889" s="6">
        <v>0</v>
      </c>
      <c r="Y4889" s="5">
        <v>2.5159999999999998E-2</v>
      </c>
      <c r="Z4889" s="6">
        <v>2.2450000000000001</v>
      </c>
      <c r="AA4889" s="5">
        <v>0</v>
      </c>
      <c r="AB4889" s="6">
        <v>0</v>
      </c>
      <c r="AC4889" s="5">
        <v>2.0830000000000001E-2</v>
      </c>
      <c r="AD4889" s="6">
        <v>3.3639999999999999</v>
      </c>
      <c r="AE4889" s="5">
        <v>0</v>
      </c>
      <c r="AF4889" s="6">
        <v>0</v>
      </c>
    </row>
    <row r="4890" spans="2:32" x14ac:dyDescent="0.35">
      <c r="B4890" s="1" t="s">
        <v>956</v>
      </c>
      <c r="C4890" s="5">
        <v>1.375E-2</v>
      </c>
      <c r="D4890" s="6">
        <v>14.632999999999999</v>
      </c>
      <c r="E4890" s="5">
        <v>2.052E-2</v>
      </c>
      <c r="F4890" s="6">
        <v>0.98399999999999999</v>
      </c>
      <c r="G4890" s="5">
        <v>0</v>
      </c>
      <c r="H4890" s="6">
        <v>0</v>
      </c>
      <c r="I4890" s="5">
        <v>4.1450000000000001E-2</v>
      </c>
      <c r="J4890" s="6">
        <v>2.3820000000000001</v>
      </c>
      <c r="K4890" s="5">
        <v>0</v>
      </c>
      <c r="L4890" s="6">
        <v>0</v>
      </c>
      <c r="M4890" s="5">
        <v>1.8010000000000002E-2</v>
      </c>
      <c r="N4890" s="6">
        <v>1.002</v>
      </c>
      <c r="O4890" s="5">
        <v>2.1899999999999999E-2</v>
      </c>
      <c r="P4890" s="6">
        <v>0.86399999999999999</v>
      </c>
      <c r="Q4890" s="5">
        <v>2.632E-2</v>
      </c>
      <c r="R4890" s="6">
        <v>1.385</v>
      </c>
      <c r="S4890" s="5">
        <v>3.8999999999999998E-3</v>
      </c>
      <c r="T4890" s="6">
        <v>0.53900000000000003</v>
      </c>
      <c r="U4890" s="5">
        <v>0</v>
      </c>
      <c r="V4890" s="6">
        <v>0</v>
      </c>
      <c r="W4890" s="5">
        <v>0</v>
      </c>
      <c r="X4890" s="6">
        <v>0</v>
      </c>
      <c r="Y4890" s="5">
        <v>2.5159999999999998E-2</v>
      </c>
      <c r="Z4890" s="6">
        <v>2.2450000000000001</v>
      </c>
      <c r="AA4890" s="5">
        <v>0</v>
      </c>
      <c r="AB4890" s="6">
        <v>0</v>
      </c>
      <c r="AC4890" s="5">
        <v>2.0830000000000001E-2</v>
      </c>
      <c r="AD4890" s="6">
        <v>3.3639999999999999</v>
      </c>
      <c r="AE4890" s="5">
        <v>2.7799999999999998E-2</v>
      </c>
      <c r="AF4890" s="6">
        <v>1.8680000000000001</v>
      </c>
    </row>
    <row r="4891" spans="2:32" x14ac:dyDescent="0.35">
      <c r="B4891" s="1" t="s">
        <v>957</v>
      </c>
      <c r="C4891" s="5">
        <v>1.3299999999999999E-2</v>
      </c>
      <c r="D4891" s="6">
        <v>14.157</v>
      </c>
      <c r="E4891" s="5">
        <v>2.571E-2</v>
      </c>
      <c r="F4891" s="6">
        <v>1.2330000000000001</v>
      </c>
      <c r="G4891" s="5">
        <v>0</v>
      </c>
      <c r="H4891" s="6">
        <v>0</v>
      </c>
      <c r="I4891" s="5">
        <v>0</v>
      </c>
      <c r="J4891" s="6">
        <v>0</v>
      </c>
      <c r="K4891" s="5">
        <v>3.95E-2</v>
      </c>
      <c r="L4891" s="6">
        <v>2.8130000000000002</v>
      </c>
      <c r="M4891" s="5">
        <v>0</v>
      </c>
      <c r="N4891" s="6">
        <v>0</v>
      </c>
      <c r="O4891" s="5">
        <v>1.417E-2</v>
      </c>
      <c r="P4891" s="6">
        <v>0.55900000000000005</v>
      </c>
      <c r="Q4891" s="5">
        <v>0</v>
      </c>
      <c r="R4891" s="6">
        <v>0</v>
      </c>
      <c r="S4891" s="5">
        <v>3.6389999999999999E-2</v>
      </c>
      <c r="T4891" s="6">
        <v>5.0270000000000001</v>
      </c>
      <c r="U4891" s="5">
        <v>0</v>
      </c>
      <c r="V4891" s="6">
        <v>0</v>
      </c>
      <c r="W4891" s="5">
        <v>0</v>
      </c>
      <c r="X4891" s="6">
        <v>0</v>
      </c>
      <c r="Y4891" s="5">
        <v>0</v>
      </c>
      <c r="Z4891" s="6">
        <v>0</v>
      </c>
      <c r="AA4891" s="5">
        <v>0</v>
      </c>
      <c r="AB4891" s="6">
        <v>0</v>
      </c>
      <c r="AC4891" s="5">
        <v>2.801E-2</v>
      </c>
      <c r="AD4891" s="6">
        <v>4.524</v>
      </c>
      <c r="AE4891" s="5">
        <v>0</v>
      </c>
      <c r="AF4891" s="6">
        <v>0</v>
      </c>
    </row>
    <row r="4892" spans="2:32" x14ac:dyDescent="0.35">
      <c r="B4892" s="1" t="s">
        <v>958</v>
      </c>
      <c r="C4892" s="5">
        <v>1.248E-2</v>
      </c>
      <c r="D4892" s="6">
        <v>13.286</v>
      </c>
      <c r="E4892" s="5">
        <v>5.1900000000000002E-3</v>
      </c>
      <c r="F4892" s="6">
        <v>0.249</v>
      </c>
      <c r="G4892" s="5">
        <v>0</v>
      </c>
      <c r="H4892" s="6">
        <v>0</v>
      </c>
      <c r="I4892" s="5">
        <v>2.3869999999999999E-2</v>
      </c>
      <c r="J4892" s="6">
        <v>1.3720000000000001</v>
      </c>
      <c r="K4892" s="5">
        <v>3.95E-2</v>
      </c>
      <c r="L4892" s="6">
        <v>2.8130000000000002</v>
      </c>
      <c r="M4892" s="5">
        <v>1.8010000000000002E-2</v>
      </c>
      <c r="N4892" s="6">
        <v>1.002</v>
      </c>
      <c r="O4892" s="5">
        <v>5.169E-2</v>
      </c>
      <c r="P4892" s="6">
        <v>2.0390000000000001</v>
      </c>
      <c r="Q4892" s="5">
        <v>3.1949999999999999E-2</v>
      </c>
      <c r="R4892" s="6">
        <v>1.681</v>
      </c>
      <c r="S4892" s="5">
        <v>0</v>
      </c>
      <c r="T4892" s="6">
        <v>0</v>
      </c>
      <c r="U4892" s="5">
        <v>0</v>
      </c>
      <c r="V4892" s="6">
        <v>0</v>
      </c>
      <c r="W4892" s="5">
        <v>0</v>
      </c>
      <c r="X4892" s="6">
        <v>0</v>
      </c>
      <c r="Y4892" s="5">
        <v>2.5159999999999998E-2</v>
      </c>
      <c r="Z4892" s="6">
        <v>2.2450000000000001</v>
      </c>
      <c r="AA4892" s="5">
        <v>1.312E-2</v>
      </c>
      <c r="AB4892" s="6">
        <v>1.885</v>
      </c>
      <c r="AC4892" s="5">
        <v>0</v>
      </c>
      <c r="AD4892" s="6">
        <v>0</v>
      </c>
      <c r="AE4892" s="5">
        <v>0</v>
      </c>
      <c r="AF4892" s="6">
        <v>0</v>
      </c>
    </row>
    <row r="4893" spans="2:32" x14ac:dyDescent="0.35">
      <c r="B4893" s="1" t="s">
        <v>959</v>
      </c>
      <c r="C4893" s="5">
        <v>1.1650000000000001E-2</v>
      </c>
      <c r="D4893" s="6">
        <v>12.401</v>
      </c>
      <c r="E4893" s="5">
        <v>2.052E-2</v>
      </c>
      <c r="F4893" s="6">
        <v>0.98399999999999999</v>
      </c>
      <c r="G4893" s="5">
        <v>0</v>
      </c>
      <c r="H4893" s="6">
        <v>0</v>
      </c>
      <c r="I4893" s="5">
        <v>0</v>
      </c>
      <c r="J4893" s="6">
        <v>0</v>
      </c>
      <c r="K4893" s="5">
        <v>3.5279999999999999E-2</v>
      </c>
      <c r="L4893" s="6">
        <v>2.512</v>
      </c>
      <c r="M4893" s="5">
        <v>2.4490000000000001E-2</v>
      </c>
      <c r="N4893" s="6">
        <v>1.3620000000000001</v>
      </c>
      <c r="O4893" s="5">
        <v>2.1899999999999999E-2</v>
      </c>
      <c r="P4893" s="6">
        <v>0.86399999999999999</v>
      </c>
      <c r="Q4893" s="5">
        <v>3.5999999999999997E-2</v>
      </c>
      <c r="R4893" s="6">
        <v>1.8939999999999999</v>
      </c>
      <c r="S4893" s="5">
        <v>0</v>
      </c>
      <c r="T4893" s="6">
        <v>0</v>
      </c>
      <c r="U4893" s="5">
        <v>0</v>
      </c>
      <c r="V4893" s="6">
        <v>0</v>
      </c>
      <c r="W4893" s="5">
        <v>0</v>
      </c>
      <c r="X4893" s="6">
        <v>0</v>
      </c>
      <c r="Y4893" s="5">
        <v>2.5159999999999998E-2</v>
      </c>
      <c r="Z4893" s="6">
        <v>2.2450000000000001</v>
      </c>
      <c r="AA4893" s="5">
        <v>0</v>
      </c>
      <c r="AB4893" s="6">
        <v>0</v>
      </c>
      <c r="AC4893" s="5">
        <v>0</v>
      </c>
      <c r="AD4893" s="6">
        <v>0</v>
      </c>
      <c r="AE4893" s="5">
        <v>3.7789999999999997E-2</v>
      </c>
      <c r="AF4893" s="6">
        <v>2.5390000000000001</v>
      </c>
    </row>
    <row r="4894" spans="2:32" x14ac:dyDescent="0.35">
      <c r="B4894" s="1" t="s">
        <v>960</v>
      </c>
      <c r="C4894" s="5">
        <v>1.14E-2</v>
      </c>
      <c r="D4894" s="6">
        <v>12.138999999999999</v>
      </c>
      <c r="E4894" s="5">
        <v>2.7609999999999999E-2</v>
      </c>
      <c r="F4894" s="6">
        <v>1.3240000000000001</v>
      </c>
      <c r="G4894" s="5">
        <v>0</v>
      </c>
      <c r="H4894" s="6">
        <v>0</v>
      </c>
      <c r="I4894" s="5">
        <v>0</v>
      </c>
      <c r="J4894" s="6">
        <v>0</v>
      </c>
      <c r="K4894" s="5">
        <v>2.7740000000000001E-2</v>
      </c>
      <c r="L4894" s="6">
        <v>1.9750000000000001</v>
      </c>
      <c r="M4894" s="5">
        <v>0</v>
      </c>
      <c r="N4894" s="6">
        <v>0</v>
      </c>
      <c r="O4894" s="5">
        <v>0</v>
      </c>
      <c r="P4894" s="6">
        <v>0</v>
      </c>
      <c r="Q4894" s="5">
        <v>1.5980000000000001E-2</v>
      </c>
      <c r="R4894" s="6">
        <v>0.84099999999999997</v>
      </c>
      <c r="S4894" s="5">
        <v>3.0849999999999999E-2</v>
      </c>
      <c r="T4894" s="6">
        <v>4.2619999999999996</v>
      </c>
      <c r="U4894" s="5">
        <v>0</v>
      </c>
      <c r="V4894" s="6">
        <v>0</v>
      </c>
      <c r="W4894" s="5">
        <v>0</v>
      </c>
      <c r="X4894" s="6">
        <v>0</v>
      </c>
      <c r="Y4894" s="5">
        <v>0</v>
      </c>
      <c r="Z4894" s="6">
        <v>0</v>
      </c>
      <c r="AA4894" s="5">
        <v>0</v>
      </c>
      <c r="AB4894" s="6">
        <v>0</v>
      </c>
      <c r="AC4894" s="5">
        <v>0</v>
      </c>
      <c r="AD4894" s="6">
        <v>0</v>
      </c>
      <c r="AE4894" s="5">
        <v>5.5620000000000003E-2</v>
      </c>
      <c r="AF4894" s="6">
        <v>3.7370000000000001</v>
      </c>
    </row>
    <row r="4895" spans="2:32" x14ac:dyDescent="0.35">
      <c r="B4895" s="1" t="s">
        <v>961</v>
      </c>
      <c r="C4895" s="5">
        <v>9.8799999999999999E-3</v>
      </c>
      <c r="D4895" s="6">
        <v>10.52</v>
      </c>
      <c r="E4895" s="5">
        <v>0</v>
      </c>
      <c r="F4895" s="6">
        <v>0</v>
      </c>
      <c r="G4895" s="5">
        <v>0</v>
      </c>
      <c r="H4895" s="6">
        <v>0</v>
      </c>
      <c r="I4895" s="5">
        <v>0</v>
      </c>
      <c r="J4895" s="6">
        <v>0</v>
      </c>
      <c r="K4895" s="5">
        <v>5.5480000000000002E-2</v>
      </c>
      <c r="L4895" s="6">
        <v>3.9510000000000001</v>
      </c>
      <c r="M4895" s="5">
        <v>0</v>
      </c>
      <c r="N4895" s="6">
        <v>0</v>
      </c>
      <c r="O4895" s="5">
        <v>4.3830000000000001E-2</v>
      </c>
      <c r="P4895" s="6">
        <v>1.7290000000000001</v>
      </c>
      <c r="Q4895" s="5">
        <v>1.5980000000000001E-2</v>
      </c>
      <c r="R4895" s="6">
        <v>0.84099999999999997</v>
      </c>
      <c r="S4895" s="5">
        <v>1.5429999999999999E-2</v>
      </c>
      <c r="T4895" s="6">
        <v>2.1309999999999998</v>
      </c>
      <c r="U4895" s="5">
        <v>0</v>
      </c>
      <c r="V4895" s="6">
        <v>0</v>
      </c>
      <c r="W4895" s="5">
        <v>0</v>
      </c>
      <c r="X4895" s="6">
        <v>0</v>
      </c>
      <c r="Y4895" s="5">
        <v>0</v>
      </c>
      <c r="Z4895" s="6">
        <v>0</v>
      </c>
      <c r="AA4895" s="5">
        <v>0</v>
      </c>
      <c r="AB4895" s="6">
        <v>0</v>
      </c>
      <c r="AC4895" s="5">
        <v>0</v>
      </c>
      <c r="AD4895" s="6">
        <v>0</v>
      </c>
      <c r="AE4895" s="5">
        <v>2.7799999999999998E-2</v>
      </c>
      <c r="AF4895" s="6">
        <v>1.8680000000000001</v>
      </c>
    </row>
    <row r="4896" spans="2:32" x14ac:dyDescent="0.35">
      <c r="B4896" s="1" t="s">
        <v>962</v>
      </c>
      <c r="C4896" s="5">
        <v>8.3400000000000002E-3</v>
      </c>
      <c r="D4896" s="6">
        <v>8.8729999999999993</v>
      </c>
      <c r="E4896" s="5">
        <v>0</v>
      </c>
      <c r="F4896" s="6">
        <v>0</v>
      </c>
      <c r="G4896" s="5">
        <v>0</v>
      </c>
      <c r="H4896" s="6">
        <v>0</v>
      </c>
      <c r="I4896" s="5">
        <v>1.7579999999999998E-2</v>
      </c>
      <c r="J4896" s="6">
        <v>1.01</v>
      </c>
      <c r="K4896" s="5">
        <v>5.5480000000000002E-2</v>
      </c>
      <c r="L4896" s="6">
        <v>3.9510000000000001</v>
      </c>
      <c r="M4896" s="5">
        <v>0</v>
      </c>
      <c r="N4896" s="6">
        <v>0</v>
      </c>
      <c r="O4896" s="5">
        <v>1.417E-2</v>
      </c>
      <c r="P4896" s="6">
        <v>0.55900000000000005</v>
      </c>
      <c r="Q4896" s="5">
        <v>1.5980000000000001E-2</v>
      </c>
      <c r="R4896" s="6">
        <v>0.84099999999999997</v>
      </c>
      <c r="S4896" s="5">
        <v>0</v>
      </c>
      <c r="T4896" s="6">
        <v>0</v>
      </c>
      <c r="U4896" s="5">
        <v>0</v>
      </c>
      <c r="V4896" s="6">
        <v>0</v>
      </c>
      <c r="W4896" s="5">
        <v>0</v>
      </c>
      <c r="X4896" s="6">
        <v>0</v>
      </c>
      <c r="Y4896" s="5">
        <v>0</v>
      </c>
      <c r="Z4896" s="6">
        <v>0</v>
      </c>
      <c r="AA4896" s="5">
        <v>0</v>
      </c>
      <c r="AB4896" s="6">
        <v>0</v>
      </c>
      <c r="AC4896" s="5">
        <v>0</v>
      </c>
      <c r="AD4896" s="6">
        <v>0</v>
      </c>
      <c r="AE4896" s="5">
        <v>3.7400000000000003E-2</v>
      </c>
      <c r="AF4896" s="6">
        <v>2.5129999999999999</v>
      </c>
    </row>
    <row r="4897" spans="2:32" x14ac:dyDescent="0.35">
      <c r="B4897" s="1" t="s">
        <v>963</v>
      </c>
      <c r="C4897" s="5">
        <v>7.6E-3</v>
      </c>
      <c r="D4897" s="6">
        <v>8.0890000000000004</v>
      </c>
      <c r="E4897" s="5">
        <v>0</v>
      </c>
      <c r="F4897" s="6">
        <v>0</v>
      </c>
      <c r="G4897" s="5">
        <v>0</v>
      </c>
      <c r="H4897" s="6">
        <v>0</v>
      </c>
      <c r="I4897" s="5">
        <v>0</v>
      </c>
      <c r="J4897" s="6">
        <v>0</v>
      </c>
      <c r="K4897" s="5">
        <v>0</v>
      </c>
      <c r="L4897" s="6">
        <v>0</v>
      </c>
      <c r="M4897" s="5">
        <v>0</v>
      </c>
      <c r="N4897" s="6">
        <v>0</v>
      </c>
      <c r="O4897" s="5">
        <v>0</v>
      </c>
      <c r="P4897" s="6">
        <v>0</v>
      </c>
      <c r="Q4897" s="5">
        <v>0</v>
      </c>
      <c r="R4897" s="6">
        <v>0</v>
      </c>
      <c r="S4897" s="5">
        <v>2.0750000000000001E-2</v>
      </c>
      <c r="T4897" s="6">
        <v>2.8660000000000001</v>
      </c>
      <c r="U4897" s="5">
        <v>0</v>
      </c>
      <c r="V4897" s="6">
        <v>0</v>
      </c>
      <c r="W4897" s="5">
        <v>4.6609999999999999E-2</v>
      </c>
      <c r="X4897" s="6">
        <v>0.65100000000000002</v>
      </c>
      <c r="Y4897" s="5">
        <v>0</v>
      </c>
      <c r="Z4897" s="6">
        <v>0</v>
      </c>
      <c r="AA4897" s="5">
        <v>0</v>
      </c>
      <c r="AB4897" s="6">
        <v>0</v>
      </c>
      <c r="AC4897" s="5">
        <v>2.8309999999999998E-2</v>
      </c>
      <c r="AD4897" s="6">
        <v>4.5720000000000001</v>
      </c>
      <c r="AE4897" s="5">
        <v>0</v>
      </c>
      <c r="AF4897" s="6">
        <v>0</v>
      </c>
    </row>
    <row r="4898" spans="2:32" x14ac:dyDescent="0.35">
      <c r="B4898" s="1" t="s">
        <v>964</v>
      </c>
      <c r="C4898" s="5">
        <v>7.3499999999999998E-3</v>
      </c>
      <c r="D4898" s="6">
        <v>7.8239999999999998</v>
      </c>
      <c r="E4898" s="5">
        <v>2.052E-2</v>
      </c>
      <c r="F4898" s="6">
        <v>0.98399999999999999</v>
      </c>
      <c r="G4898" s="5">
        <v>0</v>
      </c>
      <c r="H4898" s="6">
        <v>0</v>
      </c>
      <c r="I4898" s="5">
        <v>4.4400000000000004E-3</v>
      </c>
      <c r="J4898" s="6">
        <v>0.255</v>
      </c>
      <c r="K4898" s="5">
        <v>1.175E-2</v>
      </c>
      <c r="L4898" s="6">
        <v>0.83699999999999997</v>
      </c>
      <c r="M4898" s="5">
        <v>4.4979999999999999E-2</v>
      </c>
      <c r="N4898" s="6">
        <v>2.5019999999999998</v>
      </c>
      <c r="O4898" s="5">
        <v>4.4080000000000001E-2</v>
      </c>
      <c r="P4898" s="6">
        <v>1.7390000000000001</v>
      </c>
      <c r="Q4898" s="5">
        <v>2.632E-2</v>
      </c>
      <c r="R4898" s="6">
        <v>1.385</v>
      </c>
      <c r="S4898" s="5">
        <v>0</v>
      </c>
      <c r="T4898" s="6">
        <v>0</v>
      </c>
      <c r="U4898" s="5">
        <v>0</v>
      </c>
      <c r="V4898" s="6">
        <v>0</v>
      </c>
      <c r="W4898" s="5">
        <v>8.6599999999999993E-3</v>
      </c>
      <c r="X4898" s="6">
        <v>0.121</v>
      </c>
      <c r="Y4898" s="5">
        <v>0</v>
      </c>
      <c r="Z4898" s="6">
        <v>0</v>
      </c>
      <c r="AA4898" s="5">
        <v>0</v>
      </c>
      <c r="AB4898" s="6">
        <v>0</v>
      </c>
      <c r="AC4898" s="5">
        <v>0</v>
      </c>
      <c r="AD4898" s="6">
        <v>0</v>
      </c>
      <c r="AE4898" s="5">
        <v>0</v>
      </c>
      <c r="AF4898" s="6">
        <v>0</v>
      </c>
    </row>
    <row r="4899" spans="2:32" x14ac:dyDescent="0.35">
      <c r="B4899" s="1" t="s">
        <v>965</v>
      </c>
      <c r="C4899" s="5">
        <v>6.7099999999999998E-3</v>
      </c>
      <c r="D4899" s="6">
        <v>7.1459999999999999</v>
      </c>
      <c r="E4899" s="5">
        <v>0</v>
      </c>
      <c r="F4899" s="6">
        <v>0</v>
      </c>
      <c r="G4899" s="5">
        <v>0</v>
      </c>
      <c r="H4899" s="6">
        <v>0</v>
      </c>
      <c r="I4899" s="5">
        <v>0</v>
      </c>
      <c r="J4899" s="6">
        <v>0</v>
      </c>
      <c r="K4899" s="5">
        <v>0</v>
      </c>
      <c r="L4899" s="6">
        <v>0</v>
      </c>
      <c r="M4899" s="5">
        <v>0</v>
      </c>
      <c r="N4899" s="6">
        <v>0</v>
      </c>
      <c r="O4899" s="5">
        <v>0</v>
      </c>
      <c r="P4899" s="6">
        <v>0</v>
      </c>
      <c r="Q4899" s="5">
        <v>0</v>
      </c>
      <c r="R4899" s="6">
        <v>0</v>
      </c>
      <c r="S4899" s="5">
        <v>0</v>
      </c>
      <c r="T4899" s="6">
        <v>0</v>
      </c>
      <c r="U4899" s="5">
        <v>0</v>
      </c>
      <c r="V4899" s="6">
        <v>0</v>
      </c>
      <c r="W4899" s="5">
        <v>0</v>
      </c>
      <c r="X4899" s="6">
        <v>0</v>
      </c>
      <c r="Y4899" s="5">
        <v>0</v>
      </c>
      <c r="Z4899" s="6">
        <v>0</v>
      </c>
      <c r="AA4899" s="5">
        <v>1.8249999999999999E-2</v>
      </c>
      <c r="AB4899" s="6">
        <v>2.6219999999999999</v>
      </c>
      <c r="AC4899" s="5">
        <v>2.801E-2</v>
      </c>
      <c r="AD4899" s="6">
        <v>4.524</v>
      </c>
      <c r="AE4899" s="5">
        <v>0</v>
      </c>
      <c r="AF4899" s="6">
        <v>0</v>
      </c>
    </row>
    <row r="4900" spans="2:32" x14ac:dyDescent="0.35">
      <c r="B4900" s="1" t="s">
        <v>966</v>
      </c>
      <c r="C4900" s="5">
        <v>5.0499999999999998E-3</v>
      </c>
      <c r="D4900" s="6">
        <v>5.3810000000000002</v>
      </c>
      <c r="E4900" s="5">
        <v>0</v>
      </c>
      <c r="F4900" s="6">
        <v>0</v>
      </c>
      <c r="G4900" s="5">
        <v>0</v>
      </c>
      <c r="H4900" s="6">
        <v>0</v>
      </c>
      <c r="I4900" s="5">
        <v>0</v>
      </c>
      <c r="J4900" s="6">
        <v>0</v>
      </c>
      <c r="K4900" s="5">
        <v>2.3519999999999999E-2</v>
      </c>
      <c r="L4900" s="6">
        <v>1.675</v>
      </c>
      <c r="M4900" s="5">
        <v>0</v>
      </c>
      <c r="N4900" s="6">
        <v>0</v>
      </c>
      <c r="O4900" s="5">
        <v>0</v>
      </c>
      <c r="P4900" s="6">
        <v>0</v>
      </c>
      <c r="Q4900" s="5">
        <v>1.5980000000000001E-2</v>
      </c>
      <c r="R4900" s="6">
        <v>0.84099999999999997</v>
      </c>
      <c r="S4900" s="5">
        <v>2.0750000000000001E-2</v>
      </c>
      <c r="T4900" s="6">
        <v>2.8660000000000001</v>
      </c>
      <c r="U4900" s="5">
        <v>0</v>
      </c>
      <c r="V4900" s="6">
        <v>0</v>
      </c>
      <c r="W4900" s="5">
        <v>0</v>
      </c>
      <c r="X4900" s="6">
        <v>0</v>
      </c>
      <c r="Y4900" s="5">
        <v>0</v>
      </c>
      <c r="Z4900" s="6">
        <v>0</v>
      </c>
      <c r="AA4900" s="5">
        <v>0</v>
      </c>
      <c r="AB4900" s="6">
        <v>0</v>
      </c>
      <c r="AC4900" s="5">
        <v>0</v>
      </c>
      <c r="AD4900" s="6">
        <v>0</v>
      </c>
      <c r="AE4900" s="5">
        <v>0</v>
      </c>
      <c r="AF4900" s="6">
        <v>0</v>
      </c>
    </row>
    <row r="4901" spans="2:32" x14ac:dyDescent="0.35">
      <c r="B4901" s="1" t="s">
        <v>967</v>
      </c>
      <c r="C4901" s="5">
        <v>4.96E-3</v>
      </c>
      <c r="D4901" s="6">
        <v>5.282</v>
      </c>
      <c r="E4901" s="5">
        <v>0</v>
      </c>
      <c r="F4901" s="6">
        <v>0</v>
      </c>
      <c r="G4901" s="5">
        <v>2.7699999999999999E-2</v>
      </c>
      <c r="H4901" s="6">
        <v>2.254</v>
      </c>
      <c r="I4901" s="5">
        <v>0</v>
      </c>
      <c r="J4901" s="6">
        <v>0</v>
      </c>
      <c r="K4901" s="5">
        <v>0</v>
      </c>
      <c r="L4901" s="6">
        <v>0</v>
      </c>
      <c r="M4901" s="5">
        <v>0</v>
      </c>
      <c r="N4901" s="6">
        <v>0</v>
      </c>
      <c r="O4901" s="5">
        <v>0</v>
      </c>
      <c r="P4901" s="6">
        <v>0</v>
      </c>
      <c r="Q4901" s="5">
        <v>2.172E-2</v>
      </c>
      <c r="R4901" s="6">
        <v>1.143</v>
      </c>
      <c r="S4901" s="5">
        <v>0</v>
      </c>
      <c r="T4901" s="6">
        <v>0</v>
      </c>
      <c r="U4901" s="5">
        <v>0</v>
      </c>
      <c r="V4901" s="6">
        <v>0</v>
      </c>
      <c r="W4901" s="5">
        <v>0</v>
      </c>
      <c r="X4901" s="6">
        <v>0</v>
      </c>
      <c r="Y4901" s="5">
        <v>0</v>
      </c>
      <c r="Z4901" s="6">
        <v>0</v>
      </c>
      <c r="AA4901" s="5">
        <v>1.312E-2</v>
      </c>
      <c r="AB4901" s="6">
        <v>1.885</v>
      </c>
      <c r="AC4901" s="5">
        <v>0</v>
      </c>
      <c r="AD4901" s="6">
        <v>0</v>
      </c>
      <c r="AE4901" s="5">
        <v>0</v>
      </c>
      <c r="AF4901" s="6">
        <v>0</v>
      </c>
    </row>
    <row r="4902" spans="2:32" x14ac:dyDescent="0.35">
      <c r="B4902" s="1" t="s">
        <v>968</v>
      </c>
      <c r="C4902" s="5">
        <v>3.82E-3</v>
      </c>
      <c r="D4902" s="6">
        <v>4.0629999999999997</v>
      </c>
      <c r="E4902" s="5">
        <v>0</v>
      </c>
      <c r="F4902" s="6">
        <v>0</v>
      </c>
      <c r="G4902" s="5">
        <v>0</v>
      </c>
      <c r="H4902" s="6">
        <v>0</v>
      </c>
      <c r="I4902" s="5">
        <v>0</v>
      </c>
      <c r="J4902" s="6">
        <v>0</v>
      </c>
      <c r="K4902" s="5">
        <v>0</v>
      </c>
      <c r="L4902" s="6">
        <v>0</v>
      </c>
      <c r="M4902" s="5">
        <v>0</v>
      </c>
      <c r="N4902" s="6">
        <v>0</v>
      </c>
      <c r="O4902" s="5">
        <v>0</v>
      </c>
      <c r="P4902" s="6">
        <v>0</v>
      </c>
      <c r="Q4902" s="5">
        <v>0</v>
      </c>
      <c r="R4902" s="6">
        <v>0</v>
      </c>
      <c r="S4902" s="5">
        <v>0</v>
      </c>
      <c r="T4902" s="6">
        <v>0</v>
      </c>
      <c r="U4902" s="5">
        <v>2.3130000000000001E-2</v>
      </c>
      <c r="V4902" s="6">
        <v>1.044</v>
      </c>
      <c r="W4902" s="5">
        <v>0</v>
      </c>
      <c r="X4902" s="6">
        <v>0</v>
      </c>
      <c r="Y4902" s="5">
        <v>3.3840000000000002E-2</v>
      </c>
      <c r="Z4902" s="6">
        <v>3.0190000000000001</v>
      </c>
      <c r="AA4902" s="5">
        <v>0</v>
      </c>
      <c r="AB4902" s="6">
        <v>0</v>
      </c>
      <c r="AC4902" s="5">
        <v>0</v>
      </c>
      <c r="AD4902" s="6">
        <v>0</v>
      </c>
      <c r="AE4902" s="5">
        <v>0</v>
      </c>
      <c r="AF4902" s="6">
        <v>0</v>
      </c>
    </row>
    <row r="4903" spans="2:32" x14ac:dyDescent="0.35">
      <c r="B4903" s="1" t="s">
        <v>969</v>
      </c>
      <c r="C4903" s="5">
        <v>3.4199999999999999E-3</v>
      </c>
      <c r="D4903" s="6">
        <v>3.6459999999999999</v>
      </c>
      <c r="E4903" s="5">
        <v>0</v>
      </c>
      <c r="F4903" s="6">
        <v>0</v>
      </c>
      <c r="G4903" s="5">
        <v>5.1599999999999997E-3</v>
      </c>
      <c r="H4903" s="6">
        <v>0.42</v>
      </c>
      <c r="I4903" s="5">
        <v>0</v>
      </c>
      <c r="J4903" s="6">
        <v>0</v>
      </c>
      <c r="K4903" s="5">
        <v>0</v>
      </c>
      <c r="L4903" s="6">
        <v>0</v>
      </c>
      <c r="M4903" s="5">
        <v>1.1650000000000001E-2</v>
      </c>
      <c r="N4903" s="6">
        <v>0.64800000000000002</v>
      </c>
      <c r="O4903" s="5">
        <v>5.5500000000000002E-3</v>
      </c>
      <c r="P4903" s="6">
        <v>0.219</v>
      </c>
      <c r="Q4903" s="5">
        <v>0</v>
      </c>
      <c r="R4903" s="6">
        <v>0</v>
      </c>
      <c r="S4903" s="5">
        <v>7.7999999999999996E-3</v>
      </c>
      <c r="T4903" s="6">
        <v>1.0780000000000001</v>
      </c>
      <c r="U4903" s="5">
        <v>0</v>
      </c>
      <c r="V4903" s="6">
        <v>0</v>
      </c>
      <c r="W4903" s="5">
        <v>3.0859999999999999E-2</v>
      </c>
      <c r="X4903" s="6">
        <v>0.43099999999999999</v>
      </c>
      <c r="Y4903" s="5">
        <v>0</v>
      </c>
      <c r="Z4903" s="6">
        <v>0</v>
      </c>
      <c r="AA4903" s="5">
        <v>0</v>
      </c>
      <c r="AB4903" s="6">
        <v>0</v>
      </c>
      <c r="AC4903" s="5">
        <v>5.2700000000000004E-3</v>
      </c>
      <c r="AD4903" s="6">
        <v>0.85099999999999998</v>
      </c>
      <c r="AE4903" s="5">
        <v>0</v>
      </c>
      <c r="AF4903" s="6">
        <v>0</v>
      </c>
    </row>
    <row r="4904" spans="2:32" x14ac:dyDescent="0.35">
      <c r="B4904" s="1" t="s">
        <v>970</v>
      </c>
      <c r="C4904" s="5">
        <v>3.0799999999999998E-3</v>
      </c>
      <c r="D4904" s="6">
        <v>3.2810000000000001</v>
      </c>
      <c r="E4904" s="5">
        <v>0</v>
      </c>
      <c r="F4904" s="6">
        <v>0</v>
      </c>
      <c r="G4904" s="5">
        <v>2.0389999999999998E-2</v>
      </c>
      <c r="H4904" s="6">
        <v>1.659</v>
      </c>
      <c r="I4904" s="5">
        <v>1.136E-2</v>
      </c>
      <c r="J4904" s="6">
        <v>0.65300000000000002</v>
      </c>
      <c r="K4904" s="5">
        <v>0</v>
      </c>
      <c r="L4904" s="6">
        <v>0</v>
      </c>
      <c r="M4904" s="5">
        <v>0</v>
      </c>
      <c r="N4904" s="6">
        <v>0</v>
      </c>
      <c r="O4904" s="5">
        <v>5.5500000000000002E-3</v>
      </c>
      <c r="P4904" s="6">
        <v>0.219</v>
      </c>
      <c r="Q4904" s="5">
        <v>0</v>
      </c>
      <c r="R4904" s="6">
        <v>0</v>
      </c>
      <c r="S4904" s="5">
        <v>0</v>
      </c>
      <c r="T4904" s="6">
        <v>0</v>
      </c>
      <c r="U4904" s="5">
        <v>1.6639999999999999E-2</v>
      </c>
      <c r="V4904" s="6">
        <v>0.751</v>
      </c>
      <c r="W4904" s="5">
        <v>0</v>
      </c>
      <c r="X4904" s="6">
        <v>0</v>
      </c>
      <c r="Y4904" s="5">
        <v>0</v>
      </c>
      <c r="Z4904" s="6">
        <v>0</v>
      </c>
      <c r="AA4904" s="5">
        <v>0</v>
      </c>
      <c r="AB4904" s="6">
        <v>0</v>
      </c>
      <c r="AC4904" s="5">
        <v>0</v>
      </c>
      <c r="AD4904" s="6">
        <v>0</v>
      </c>
      <c r="AE4904" s="5">
        <v>0</v>
      </c>
      <c r="AF4904" s="6">
        <v>0</v>
      </c>
    </row>
    <row r="4905" spans="2:32" x14ac:dyDescent="0.35">
      <c r="B4905" s="1" t="s">
        <v>971</v>
      </c>
      <c r="C4905" s="5">
        <v>1.6999999999999999E-3</v>
      </c>
      <c r="D4905" s="6">
        <v>1.8080000000000001</v>
      </c>
      <c r="E4905" s="5">
        <v>0</v>
      </c>
      <c r="F4905" s="6">
        <v>0</v>
      </c>
      <c r="G4905" s="5">
        <v>0</v>
      </c>
      <c r="H4905" s="6">
        <v>0</v>
      </c>
      <c r="I4905" s="5">
        <v>1.136E-2</v>
      </c>
      <c r="J4905" s="6">
        <v>0.65300000000000002</v>
      </c>
      <c r="K4905" s="5">
        <v>0</v>
      </c>
      <c r="L4905" s="6">
        <v>0</v>
      </c>
      <c r="M4905" s="5">
        <v>2.0760000000000001E-2</v>
      </c>
      <c r="N4905" s="6">
        <v>1.155</v>
      </c>
      <c r="O4905" s="5">
        <v>0</v>
      </c>
      <c r="P4905" s="6">
        <v>0</v>
      </c>
      <c r="Q4905" s="5">
        <v>0</v>
      </c>
      <c r="R4905" s="6">
        <v>0</v>
      </c>
      <c r="S4905" s="5">
        <v>0</v>
      </c>
      <c r="T4905" s="6">
        <v>0</v>
      </c>
      <c r="U4905" s="5">
        <v>0</v>
      </c>
      <c r="V4905" s="6">
        <v>0</v>
      </c>
      <c r="W4905" s="5">
        <v>0</v>
      </c>
      <c r="X4905" s="6">
        <v>0</v>
      </c>
      <c r="Y4905" s="5">
        <v>0</v>
      </c>
      <c r="Z4905" s="6">
        <v>0</v>
      </c>
      <c r="AA4905" s="5">
        <v>0</v>
      </c>
      <c r="AB4905" s="6">
        <v>0</v>
      </c>
      <c r="AC4905" s="5">
        <v>0</v>
      </c>
      <c r="AD4905" s="6">
        <v>0</v>
      </c>
      <c r="AE4905" s="5">
        <v>0</v>
      </c>
      <c r="AF4905" s="6">
        <v>0</v>
      </c>
    </row>
    <row r="4906" spans="2:32" x14ac:dyDescent="0.35">
      <c r="B4906" s="1" t="s">
        <v>972</v>
      </c>
      <c r="C4906" s="5">
        <v>1.5399999999999999E-3</v>
      </c>
      <c r="D4906" s="6">
        <v>1.643</v>
      </c>
      <c r="E4906" s="5">
        <v>0</v>
      </c>
      <c r="F4906" s="6">
        <v>0</v>
      </c>
      <c r="G4906" s="5">
        <v>0</v>
      </c>
      <c r="H4906" s="6">
        <v>0</v>
      </c>
      <c r="I4906" s="5">
        <v>8.8900000000000003E-3</v>
      </c>
      <c r="J4906" s="6">
        <v>0.51100000000000001</v>
      </c>
      <c r="K4906" s="5">
        <v>2.98E-3</v>
      </c>
      <c r="L4906" s="6">
        <v>0.21199999999999999</v>
      </c>
      <c r="M4906" s="5">
        <v>0</v>
      </c>
      <c r="N4906" s="6">
        <v>0</v>
      </c>
      <c r="O4906" s="5">
        <v>0</v>
      </c>
      <c r="P4906" s="6">
        <v>0</v>
      </c>
      <c r="Q4906" s="5">
        <v>4.0499999999999998E-3</v>
      </c>
      <c r="R4906" s="6">
        <v>0.21299999999999999</v>
      </c>
      <c r="S4906" s="5">
        <v>0</v>
      </c>
      <c r="T4906" s="6">
        <v>0</v>
      </c>
      <c r="U4906" s="5">
        <v>1.2999999999999999E-2</v>
      </c>
      <c r="V4906" s="6">
        <v>0.58699999999999997</v>
      </c>
      <c r="W4906" s="5">
        <v>8.6599999999999993E-3</v>
      </c>
      <c r="X4906" s="6">
        <v>0.121</v>
      </c>
      <c r="Y4906" s="5">
        <v>0</v>
      </c>
      <c r="Z4906" s="6">
        <v>0</v>
      </c>
      <c r="AA4906" s="5">
        <v>0</v>
      </c>
      <c r="AB4906" s="6">
        <v>0</v>
      </c>
      <c r="AC4906" s="5">
        <v>0</v>
      </c>
      <c r="AD4906" s="6">
        <v>0</v>
      </c>
      <c r="AE4906" s="5">
        <v>0</v>
      </c>
      <c r="AF4906" s="6">
        <v>0</v>
      </c>
    </row>
    <row r="4907" spans="2:32" x14ac:dyDescent="0.35">
      <c r="B4907" s="1" t="s">
        <v>973</v>
      </c>
      <c r="C4907" s="5">
        <v>1.41E-3</v>
      </c>
      <c r="D4907" s="6">
        <v>1.5009999999999999</v>
      </c>
      <c r="E4907" s="5">
        <v>0</v>
      </c>
      <c r="F4907" s="6">
        <v>0</v>
      </c>
      <c r="G4907" s="5">
        <v>0</v>
      </c>
      <c r="H4907" s="6">
        <v>0</v>
      </c>
      <c r="I4907" s="5">
        <v>0</v>
      </c>
      <c r="J4907" s="6">
        <v>0</v>
      </c>
      <c r="K4907" s="5">
        <v>0</v>
      </c>
      <c r="L4907" s="6">
        <v>0</v>
      </c>
      <c r="M4907" s="5">
        <v>0</v>
      </c>
      <c r="N4907" s="6">
        <v>0</v>
      </c>
      <c r="O4907" s="5">
        <v>5.5500000000000002E-3</v>
      </c>
      <c r="P4907" s="6">
        <v>0.219</v>
      </c>
      <c r="Q4907" s="5">
        <v>0</v>
      </c>
      <c r="R4907" s="6">
        <v>0</v>
      </c>
      <c r="S4907" s="5">
        <v>0</v>
      </c>
      <c r="T4907" s="6">
        <v>0</v>
      </c>
      <c r="U4907" s="5">
        <v>0</v>
      </c>
      <c r="V4907" s="6">
        <v>0</v>
      </c>
      <c r="W4907" s="5">
        <v>1.7330000000000002E-2</v>
      </c>
      <c r="X4907" s="6">
        <v>0.24199999999999999</v>
      </c>
      <c r="Y4907" s="5">
        <v>6.3699999999999998E-3</v>
      </c>
      <c r="Z4907" s="6">
        <v>0.56799999999999995</v>
      </c>
      <c r="AA4907" s="5">
        <v>0</v>
      </c>
      <c r="AB4907" s="6">
        <v>0</v>
      </c>
      <c r="AC4907" s="5">
        <v>0</v>
      </c>
      <c r="AD4907" s="6">
        <v>0</v>
      </c>
      <c r="AE4907" s="5">
        <v>7.0400000000000003E-3</v>
      </c>
      <c r="AF4907" s="6">
        <v>0.47299999999999998</v>
      </c>
    </row>
    <row r="4908" spans="2:32" x14ac:dyDescent="0.35">
      <c r="B4908" s="1" t="s">
        <v>974</v>
      </c>
      <c r="C4908" s="5">
        <v>1.2999999999999999E-3</v>
      </c>
      <c r="D4908" s="6">
        <v>1.379</v>
      </c>
      <c r="E4908" s="5">
        <v>0</v>
      </c>
      <c r="F4908" s="6">
        <v>0</v>
      </c>
      <c r="G4908" s="5">
        <v>0</v>
      </c>
      <c r="H4908" s="6">
        <v>0</v>
      </c>
      <c r="I4908" s="5">
        <v>0</v>
      </c>
      <c r="J4908" s="6">
        <v>0</v>
      </c>
      <c r="K4908" s="5">
        <v>0</v>
      </c>
      <c r="L4908" s="6">
        <v>0</v>
      </c>
      <c r="M4908" s="5">
        <v>1.1650000000000001E-2</v>
      </c>
      <c r="N4908" s="6">
        <v>0.64800000000000002</v>
      </c>
      <c r="O4908" s="5">
        <v>1.108E-2</v>
      </c>
      <c r="P4908" s="6">
        <v>0.437</v>
      </c>
      <c r="Q4908" s="5">
        <v>0</v>
      </c>
      <c r="R4908" s="6">
        <v>0</v>
      </c>
      <c r="S4908" s="5">
        <v>0</v>
      </c>
      <c r="T4908" s="6">
        <v>0</v>
      </c>
      <c r="U4908" s="5">
        <v>6.4900000000000001E-3</v>
      </c>
      <c r="V4908" s="6">
        <v>0.29299999999999998</v>
      </c>
      <c r="W4908" s="5">
        <v>0</v>
      </c>
      <c r="X4908" s="6">
        <v>0</v>
      </c>
      <c r="Y4908" s="5">
        <v>0</v>
      </c>
      <c r="Z4908" s="6">
        <v>0</v>
      </c>
      <c r="AA4908" s="5">
        <v>0</v>
      </c>
      <c r="AB4908" s="6">
        <v>0</v>
      </c>
      <c r="AC4908" s="5">
        <v>0</v>
      </c>
      <c r="AD4908" s="6">
        <v>0</v>
      </c>
      <c r="AE4908" s="5">
        <v>0</v>
      </c>
      <c r="AF4908" s="6">
        <v>0</v>
      </c>
    </row>
    <row r="4909" spans="2:32" x14ac:dyDescent="0.35">
      <c r="B4909" s="1" t="s">
        <v>975</v>
      </c>
      <c r="C4909" s="5">
        <v>1.2800000000000001E-3</v>
      </c>
      <c r="D4909" s="6">
        <v>1.3580000000000001</v>
      </c>
      <c r="E4909" s="5">
        <v>0</v>
      </c>
      <c r="F4909" s="6">
        <v>0</v>
      </c>
      <c r="G4909" s="5">
        <v>0</v>
      </c>
      <c r="H4909" s="6">
        <v>0</v>
      </c>
      <c r="I4909" s="5">
        <v>2.3630000000000002E-2</v>
      </c>
      <c r="J4909" s="6">
        <v>1.3580000000000001</v>
      </c>
      <c r="K4909" s="5">
        <v>0</v>
      </c>
      <c r="L4909" s="6">
        <v>0</v>
      </c>
      <c r="M4909" s="5">
        <v>0</v>
      </c>
      <c r="N4909" s="6">
        <v>0</v>
      </c>
      <c r="O4909" s="5">
        <v>0</v>
      </c>
      <c r="P4909" s="6">
        <v>0</v>
      </c>
      <c r="Q4909" s="5">
        <v>0</v>
      </c>
      <c r="R4909" s="6">
        <v>0</v>
      </c>
      <c r="S4909" s="5">
        <v>0</v>
      </c>
      <c r="T4909" s="6">
        <v>0</v>
      </c>
      <c r="U4909" s="5">
        <v>0</v>
      </c>
      <c r="V4909" s="6">
        <v>0</v>
      </c>
      <c r="W4909" s="5">
        <v>0</v>
      </c>
      <c r="X4909" s="6">
        <v>0</v>
      </c>
      <c r="Y4909" s="5">
        <v>0</v>
      </c>
      <c r="Z4909" s="6">
        <v>0</v>
      </c>
      <c r="AA4909" s="5">
        <v>0</v>
      </c>
      <c r="AB4909" s="6">
        <v>0</v>
      </c>
      <c r="AC4909" s="5">
        <v>0</v>
      </c>
      <c r="AD4909" s="6">
        <v>0</v>
      </c>
      <c r="AE4909" s="5">
        <v>0</v>
      </c>
      <c r="AF4909" s="6">
        <v>0</v>
      </c>
    </row>
    <row r="4910" spans="2:32" x14ac:dyDescent="0.35">
      <c r="B4910" s="1" t="s">
        <v>976</v>
      </c>
      <c r="C4910" s="5">
        <v>1.2600000000000001E-3</v>
      </c>
      <c r="D4910" s="6">
        <v>1.3380000000000001</v>
      </c>
      <c r="E4910" s="5">
        <v>0</v>
      </c>
      <c r="F4910" s="6">
        <v>0</v>
      </c>
      <c r="G4910" s="5">
        <v>0</v>
      </c>
      <c r="H4910" s="6">
        <v>0</v>
      </c>
      <c r="I4910" s="5">
        <v>0</v>
      </c>
      <c r="J4910" s="6">
        <v>0</v>
      </c>
      <c r="K4910" s="5">
        <v>0</v>
      </c>
      <c r="L4910" s="6">
        <v>0</v>
      </c>
      <c r="M4910" s="5">
        <v>4.5500000000000002E-3</v>
      </c>
      <c r="N4910" s="6">
        <v>0.253</v>
      </c>
      <c r="O4910" s="5">
        <v>0</v>
      </c>
      <c r="P4910" s="6">
        <v>0</v>
      </c>
      <c r="Q4910" s="5">
        <v>4.0499999999999998E-3</v>
      </c>
      <c r="R4910" s="6">
        <v>0.21299999999999999</v>
      </c>
      <c r="S4910" s="5">
        <v>0</v>
      </c>
      <c r="T4910" s="6">
        <v>0</v>
      </c>
      <c r="U4910" s="5">
        <v>1.6639999999999999E-2</v>
      </c>
      <c r="V4910" s="6">
        <v>0.751</v>
      </c>
      <c r="W4910" s="5">
        <v>8.6599999999999993E-3</v>
      </c>
      <c r="X4910" s="6">
        <v>0.121</v>
      </c>
      <c r="Y4910" s="5">
        <v>0</v>
      </c>
      <c r="Z4910" s="6">
        <v>0</v>
      </c>
      <c r="AA4910" s="5">
        <v>0</v>
      </c>
      <c r="AB4910" s="6">
        <v>0</v>
      </c>
      <c r="AC4910" s="5">
        <v>0</v>
      </c>
      <c r="AD4910" s="6">
        <v>0</v>
      </c>
      <c r="AE4910" s="5">
        <v>0</v>
      </c>
      <c r="AF4910" s="6">
        <v>0</v>
      </c>
    </row>
    <row r="4911" spans="2:32" x14ac:dyDescent="0.35">
      <c r="B4911" s="1" t="s">
        <v>977</v>
      </c>
      <c r="C4911" s="5">
        <v>8.0000000000000004E-4</v>
      </c>
      <c r="D4911" s="6">
        <v>0.85099999999999998</v>
      </c>
      <c r="E4911" s="5">
        <v>0</v>
      </c>
      <c r="F4911" s="6">
        <v>0</v>
      </c>
      <c r="G4911" s="5">
        <v>0</v>
      </c>
      <c r="H4911" s="6">
        <v>0</v>
      </c>
      <c r="I4911" s="5">
        <v>0</v>
      </c>
      <c r="J4911" s="6">
        <v>0</v>
      </c>
      <c r="K4911" s="5">
        <v>0</v>
      </c>
      <c r="L4911" s="6">
        <v>0</v>
      </c>
      <c r="M4911" s="5">
        <v>0</v>
      </c>
      <c r="N4911" s="6">
        <v>0</v>
      </c>
      <c r="O4911" s="5">
        <v>0</v>
      </c>
      <c r="P4911" s="6">
        <v>0</v>
      </c>
      <c r="Q4911" s="5">
        <v>0</v>
      </c>
      <c r="R4911" s="6">
        <v>0</v>
      </c>
      <c r="S4911" s="5">
        <v>0</v>
      </c>
      <c r="T4911" s="6">
        <v>0</v>
      </c>
      <c r="U4911" s="5">
        <v>0</v>
      </c>
      <c r="V4911" s="6">
        <v>0</v>
      </c>
      <c r="W4911" s="5">
        <v>0</v>
      </c>
      <c r="X4911" s="6">
        <v>0</v>
      </c>
      <c r="Y4911" s="5">
        <v>0</v>
      </c>
      <c r="Z4911" s="6">
        <v>0</v>
      </c>
      <c r="AA4911" s="5">
        <v>0</v>
      </c>
      <c r="AB4911" s="6">
        <v>0</v>
      </c>
      <c r="AC4911" s="5">
        <v>5.2700000000000004E-3</v>
      </c>
      <c r="AD4911" s="6">
        <v>0.85099999999999998</v>
      </c>
      <c r="AE4911" s="5">
        <v>0</v>
      </c>
      <c r="AF4911" s="6">
        <v>0</v>
      </c>
    </row>
    <row r="4912" spans="2:32" x14ac:dyDescent="0.35">
      <c r="B4912" s="1" t="s">
        <v>978</v>
      </c>
      <c r="C4912" s="5">
        <v>6.8999999999999997E-4</v>
      </c>
      <c r="D4912" s="6">
        <v>0.73699999999999999</v>
      </c>
      <c r="E4912" s="5">
        <v>0</v>
      </c>
      <c r="F4912" s="6">
        <v>0</v>
      </c>
      <c r="G4912" s="5">
        <v>0</v>
      </c>
      <c r="H4912" s="6">
        <v>0</v>
      </c>
      <c r="I4912" s="5">
        <v>0</v>
      </c>
      <c r="J4912" s="6">
        <v>0</v>
      </c>
      <c r="K4912" s="5">
        <v>0</v>
      </c>
      <c r="L4912" s="6">
        <v>0</v>
      </c>
      <c r="M4912" s="5">
        <v>0</v>
      </c>
      <c r="N4912" s="6">
        <v>0</v>
      </c>
      <c r="O4912" s="5">
        <v>0</v>
      </c>
      <c r="P4912" s="6">
        <v>0</v>
      </c>
      <c r="Q4912" s="5">
        <v>0</v>
      </c>
      <c r="R4912" s="6">
        <v>0</v>
      </c>
      <c r="S4912" s="5">
        <v>0</v>
      </c>
      <c r="T4912" s="6">
        <v>0</v>
      </c>
      <c r="U4912" s="5">
        <v>0</v>
      </c>
      <c r="V4912" s="6">
        <v>0</v>
      </c>
      <c r="W4912" s="5">
        <v>0</v>
      </c>
      <c r="X4912" s="6">
        <v>0</v>
      </c>
      <c r="Y4912" s="5">
        <v>0</v>
      </c>
      <c r="Z4912" s="6">
        <v>0</v>
      </c>
      <c r="AA4912" s="5">
        <v>5.13E-3</v>
      </c>
      <c r="AB4912" s="6">
        <v>0.73699999999999999</v>
      </c>
      <c r="AC4912" s="5">
        <v>0</v>
      </c>
      <c r="AD4912" s="6">
        <v>0</v>
      </c>
      <c r="AE4912" s="5">
        <v>0</v>
      </c>
      <c r="AF4912" s="6">
        <v>0</v>
      </c>
    </row>
    <row r="4913" spans="2:32" x14ac:dyDescent="0.35">
      <c r="B4913" s="1" t="s">
        <v>979</v>
      </c>
      <c r="C4913" s="5">
        <v>6.0999999999999997E-4</v>
      </c>
      <c r="D4913" s="6">
        <v>0.65300000000000002</v>
      </c>
      <c r="E4913" s="5">
        <v>0</v>
      </c>
      <c r="F4913" s="6">
        <v>0</v>
      </c>
      <c r="G4913" s="5">
        <v>0</v>
      </c>
      <c r="H4913" s="6">
        <v>0</v>
      </c>
      <c r="I4913" s="5">
        <v>1.136E-2</v>
      </c>
      <c r="J4913" s="6">
        <v>0.65300000000000002</v>
      </c>
      <c r="K4913" s="5">
        <v>0</v>
      </c>
      <c r="L4913" s="6">
        <v>0</v>
      </c>
      <c r="M4913" s="5">
        <v>0</v>
      </c>
      <c r="N4913" s="6">
        <v>0</v>
      </c>
      <c r="O4913" s="5">
        <v>0</v>
      </c>
      <c r="P4913" s="6">
        <v>0</v>
      </c>
      <c r="Q4913" s="5">
        <v>0</v>
      </c>
      <c r="R4913" s="6">
        <v>0</v>
      </c>
      <c r="S4913" s="5">
        <v>0</v>
      </c>
      <c r="T4913" s="6">
        <v>0</v>
      </c>
      <c r="U4913" s="5">
        <v>0</v>
      </c>
      <c r="V4913" s="6">
        <v>0</v>
      </c>
      <c r="W4913" s="5">
        <v>0</v>
      </c>
      <c r="X4913" s="6">
        <v>0</v>
      </c>
      <c r="Y4913" s="5">
        <v>0</v>
      </c>
      <c r="Z4913" s="6">
        <v>0</v>
      </c>
      <c r="AA4913" s="5">
        <v>0</v>
      </c>
      <c r="AB4913" s="6">
        <v>0</v>
      </c>
      <c r="AC4913" s="5">
        <v>0</v>
      </c>
      <c r="AD4913" s="6">
        <v>0</v>
      </c>
      <c r="AE4913" s="5">
        <v>0</v>
      </c>
      <c r="AF4913" s="6">
        <v>0</v>
      </c>
    </row>
    <row r="4914" spans="2:32" x14ac:dyDescent="0.35">
      <c r="B4914" s="1" t="s">
        <v>980</v>
      </c>
      <c r="C4914" s="5">
        <v>5.1000000000000004E-4</v>
      </c>
      <c r="D4914" s="6">
        <v>0.54100000000000004</v>
      </c>
      <c r="E4914" s="5">
        <v>0</v>
      </c>
      <c r="F4914" s="6">
        <v>0</v>
      </c>
      <c r="G4914" s="5">
        <v>5.1599999999999997E-3</v>
      </c>
      <c r="H4914" s="6">
        <v>0.42</v>
      </c>
      <c r="I4914" s="5">
        <v>0</v>
      </c>
      <c r="J4914" s="6">
        <v>0</v>
      </c>
      <c r="K4914" s="5">
        <v>0</v>
      </c>
      <c r="L4914" s="6">
        <v>0</v>
      </c>
      <c r="M4914" s="5">
        <v>0</v>
      </c>
      <c r="N4914" s="6">
        <v>0</v>
      </c>
      <c r="O4914" s="5">
        <v>0</v>
      </c>
      <c r="P4914" s="6">
        <v>0</v>
      </c>
      <c r="Q4914" s="5">
        <v>0</v>
      </c>
      <c r="R4914" s="6">
        <v>0</v>
      </c>
      <c r="S4914" s="5">
        <v>0</v>
      </c>
      <c r="T4914" s="6">
        <v>0</v>
      </c>
      <c r="U4914" s="5">
        <v>0</v>
      </c>
      <c r="V4914" s="6">
        <v>0</v>
      </c>
      <c r="W4914" s="5">
        <v>8.6599999999999993E-3</v>
      </c>
      <c r="X4914" s="6">
        <v>0.121</v>
      </c>
      <c r="Y4914" s="5">
        <v>0</v>
      </c>
      <c r="Z4914" s="6">
        <v>0</v>
      </c>
      <c r="AA4914" s="5">
        <v>0</v>
      </c>
      <c r="AB4914" s="6">
        <v>0</v>
      </c>
      <c r="AC4914" s="5">
        <v>0</v>
      </c>
      <c r="AD4914" s="6">
        <v>0</v>
      </c>
      <c r="AE4914" s="5">
        <v>0</v>
      </c>
      <c r="AF4914" s="6">
        <v>0</v>
      </c>
    </row>
    <row r="4915" spans="2:32" x14ac:dyDescent="0.35">
      <c r="B4915" s="1" t="s">
        <v>981</v>
      </c>
      <c r="C4915" s="5">
        <v>3.1E-4</v>
      </c>
      <c r="D4915" s="6">
        <v>0.33400000000000002</v>
      </c>
      <c r="E4915" s="5">
        <v>0</v>
      </c>
      <c r="F4915" s="6">
        <v>0</v>
      </c>
      <c r="G4915" s="5">
        <v>0</v>
      </c>
      <c r="H4915" s="6">
        <v>0</v>
      </c>
      <c r="I4915" s="5">
        <v>0</v>
      </c>
      <c r="J4915" s="6">
        <v>0</v>
      </c>
      <c r="K4915" s="5">
        <v>0</v>
      </c>
      <c r="L4915" s="6">
        <v>0</v>
      </c>
      <c r="M4915" s="5">
        <v>0</v>
      </c>
      <c r="N4915" s="6">
        <v>0</v>
      </c>
      <c r="O4915" s="5">
        <v>0</v>
      </c>
      <c r="P4915" s="6">
        <v>0</v>
      </c>
      <c r="Q4915" s="5">
        <v>4.0499999999999998E-3</v>
      </c>
      <c r="R4915" s="6">
        <v>0.21299999999999999</v>
      </c>
      <c r="S4915" s="5">
        <v>0</v>
      </c>
      <c r="T4915" s="6">
        <v>0</v>
      </c>
      <c r="U4915" s="5">
        <v>0</v>
      </c>
      <c r="V4915" s="6">
        <v>0</v>
      </c>
      <c r="W4915" s="5">
        <v>8.6599999999999993E-3</v>
      </c>
      <c r="X4915" s="6">
        <v>0.121</v>
      </c>
      <c r="Y4915" s="5">
        <v>0</v>
      </c>
      <c r="Z4915" s="6">
        <v>0</v>
      </c>
      <c r="AA4915" s="5">
        <v>0</v>
      </c>
      <c r="AB4915" s="6">
        <v>0</v>
      </c>
      <c r="AC4915" s="5">
        <v>0</v>
      </c>
      <c r="AD4915" s="6">
        <v>0</v>
      </c>
      <c r="AE4915" s="5">
        <v>0</v>
      </c>
      <c r="AF4915" s="6">
        <v>0</v>
      </c>
    </row>
    <row r="4916" spans="2:32" x14ac:dyDescent="0.35">
      <c r="B4916" s="1" t="s">
        <v>982</v>
      </c>
      <c r="C4916" s="5">
        <v>2.9E-4</v>
      </c>
      <c r="D4916" s="6">
        <v>0.31</v>
      </c>
      <c r="E4916" s="5">
        <v>0</v>
      </c>
      <c r="F4916" s="6">
        <v>0</v>
      </c>
      <c r="G4916" s="5">
        <v>0</v>
      </c>
      <c r="H4916" s="6">
        <v>0</v>
      </c>
      <c r="I4916" s="5">
        <v>0</v>
      </c>
      <c r="J4916" s="6">
        <v>0</v>
      </c>
      <c r="K4916" s="5">
        <v>0</v>
      </c>
      <c r="L4916" s="6">
        <v>0</v>
      </c>
      <c r="M4916" s="5">
        <v>0</v>
      </c>
      <c r="N4916" s="6">
        <v>0</v>
      </c>
      <c r="O4916" s="5">
        <v>0</v>
      </c>
      <c r="P4916" s="6">
        <v>0</v>
      </c>
      <c r="Q4916" s="5">
        <v>0</v>
      </c>
      <c r="R4916" s="6">
        <v>0</v>
      </c>
      <c r="S4916" s="5">
        <v>0</v>
      </c>
      <c r="T4916" s="6">
        <v>0</v>
      </c>
      <c r="U4916" s="5">
        <v>0</v>
      </c>
      <c r="V4916" s="6">
        <v>0</v>
      </c>
      <c r="W4916" s="5">
        <v>2.2200000000000001E-2</v>
      </c>
      <c r="X4916" s="6">
        <v>0.31</v>
      </c>
      <c r="Y4916" s="5">
        <v>0</v>
      </c>
      <c r="Z4916" s="6">
        <v>0</v>
      </c>
      <c r="AA4916" s="5">
        <v>0</v>
      </c>
      <c r="AB4916" s="6">
        <v>0</v>
      </c>
      <c r="AC4916" s="5">
        <v>0</v>
      </c>
      <c r="AD4916" s="6">
        <v>0</v>
      </c>
      <c r="AE4916" s="5">
        <v>0</v>
      </c>
      <c r="AF4916" s="6">
        <v>0</v>
      </c>
    </row>
    <row r="4917" spans="2:32" x14ac:dyDescent="0.35">
      <c r="B4917" s="1" t="s">
        <v>983</v>
      </c>
      <c r="C4917" s="5">
        <v>2.7999999999999998E-4</v>
      </c>
      <c r="D4917" s="6">
        <v>0.29299999999999998</v>
      </c>
      <c r="E4917" s="5">
        <v>0</v>
      </c>
      <c r="F4917" s="6">
        <v>0</v>
      </c>
      <c r="G4917" s="5">
        <v>0</v>
      </c>
      <c r="H4917" s="6">
        <v>0</v>
      </c>
      <c r="I4917" s="5">
        <v>0</v>
      </c>
      <c r="J4917" s="6">
        <v>0</v>
      </c>
      <c r="K4917" s="5">
        <v>0</v>
      </c>
      <c r="L4917" s="6">
        <v>0</v>
      </c>
      <c r="M4917" s="5">
        <v>0</v>
      </c>
      <c r="N4917" s="6">
        <v>0</v>
      </c>
      <c r="O4917" s="5">
        <v>0</v>
      </c>
      <c r="P4917" s="6">
        <v>0</v>
      </c>
      <c r="Q4917" s="5">
        <v>0</v>
      </c>
      <c r="R4917" s="6">
        <v>0</v>
      </c>
      <c r="S4917" s="5">
        <v>0</v>
      </c>
      <c r="T4917" s="6">
        <v>0</v>
      </c>
      <c r="U4917" s="5">
        <v>6.4900000000000001E-3</v>
      </c>
      <c r="V4917" s="6">
        <v>0.29299999999999998</v>
      </c>
      <c r="W4917" s="5">
        <v>0</v>
      </c>
      <c r="X4917" s="6">
        <v>0</v>
      </c>
      <c r="Y4917" s="5">
        <v>0</v>
      </c>
      <c r="Z4917" s="6">
        <v>0</v>
      </c>
      <c r="AA4917" s="5">
        <v>0</v>
      </c>
      <c r="AB4917" s="6">
        <v>0</v>
      </c>
      <c r="AC4917" s="5">
        <v>0</v>
      </c>
      <c r="AD4917" s="6">
        <v>0</v>
      </c>
      <c r="AE4917" s="5">
        <v>0</v>
      </c>
      <c r="AF4917" s="6">
        <v>0</v>
      </c>
    </row>
    <row r="4918" spans="2:32" x14ac:dyDescent="0.35">
      <c r="B4918" s="1" t="s">
        <v>984</v>
      </c>
      <c r="C4918" s="5">
        <v>2.4000000000000001E-4</v>
      </c>
      <c r="D4918" s="6">
        <v>0.253</v>
      </c>
      <c r="E4918" s="5">
        <v>0</v>
      </c>
      <c r="F4918" s="6">
        <v>0</v>
      </c>
      <c r="G4918" s="5">
        <v>0</v>
      </c>
      <c r="H4918" s="6">
        <v>0</v>
      </c>
      <c r="I4918" s="5">
        <v>0</v>
      </c>
      <c r="J4918" s="6">
        <v>0</v>
      </c>
      <c r="K4918" s="5">
        <v>0</v>
      </c>
      <c r="L4918" s="6">
        <v>0</v>
      </c>
      <c r="M4918" s="5">
        <v>4.5500000000000002E-3</v>
      </c>
      <c r="N4918" s="6">
        <v>0.253</v>
      </c>
      <c r="O4918" s="5">
        <v>0</v>
      </c>
      <c r="P4918" s="6">
        <v>0</v>
      </c>
      <c r="Q4918" s="5">
        <v>0</v>
      </c>
      <c r="R4918" s="6">
        <v>0</v>
      </c>
      <c r="S4918" s="5">
        <v>0</v>
      </c>
      <c r="T4918" s="6">
        <v>0</v>
      </c>
      <c r="U4918" s="5">
        <v>0</v>
      </c>
      <c r="V4918" s="6">
        <v>0</v>
      </c>
      <c r="W4918" s="5">
        <v>0</v>
      </c>
      <c r="X4918" s="6">
        <v>0</v>
      </c>
      <c r="Y4918" s="5">
        <v>0</v>
      </c>
      <c r="Z4918" s="6">
        <v>0</v>
      </c>
      <c r="AA4918" s="5">
        <v>0</v>
      </c>
      <c r="AB4918" s="6">
        <v>0</v>
      </c>
      <c r="AC4918" s="5">
        <v>0</v>
      </c>
      <c r="AD4918" s="6">
        <v>0</v>
      </c>
      <c r="AE4918" s="5">
        <v>0</v>
      </c>
      <c r="AF4918" s="6">
        <v>0</v>
      </c>
    </row>
    <row r="4919" spans="2:32" x14ac:dyDescent="0.35">
      <c r="B4919" s="1" t="s">
        <v>985</v>
      </c>
      <c r="C4919" s="5">
        <v>2.4000000000000001E-4</v>
      </c>
      <c r="D4919" s="6">
        <v>0.253</v>
      </c>
      <c r="E4919" s="5">
        <v>0</v>
      </c>
      <c r="F4919" s="6">
        <v>0</v>
      </c>
      <c r="G4919" s="5">
        <v>0</v>
      </c>
      <c r="H4919" s="6">
        <v>0</v>
      </c>
      <c r="I4919" s="5">
        <v>0</v>
      </c>
      <c r="J4919" s="6">
        <v>0</v>
      </c>
      <c r="K4919" s="5">
        <v>0</v>
      </c>
      <c r="L4919" s="6">
        <v>0</v>
      </c>
      <c r="M4919" s="5">
        <v>4.5500000000000002E-3</v>
      </c>
      <c r="N4919" s="6">
        <v>0.253</v>
      </c>
      <c r="O4919" s="5">
        <v>0</v>
      </c>
      <c r="P4919" s="6">
        <v>0</v>
      </c>
      <c r="Q4919" s="5">
        <v>0</v>
      </c>
      <c r="R4919" s="6">
        <v>0</v>
      </c>
      <c r="S4919" s="5">
        <v>0</v>
      </c>
      <c r="T4919" s="6">
        <v>0</v>
      </c>
      <c r="U4919" s="5">
        <v>0</v>
      </c>
      <c r="V4919" s="6">
        <v>0</v>
      </c>
      <c r="W4919" s="5">
        <v>0</v>
      </c>
      <c r="X4919" s="6">
        <v>0</v>
      </c>
      <c r="Y4919" s="5">
        <v>0</v>
      </c>
      <c r="Z4919" s="6">
        <v>0</v>
      </c>
      <c r="AA4919" s="5">
        <v>0</v>
      </c>
      <c r="AB4919" s="6">
        <v>0</v>
      </c>
      <c r="AC4919" s="5">
        <v>0</v>
      </c>
      <c r="AD4919" s="6">
        <v>0</v>
      </c>
      <c r="AE4919" s="5">
        <v>0</v>
      </c>
      <c r="AF4919" s="6">
        <v>0</v>
      </c>
    </row>
    <row r="4920" spans="2:32" x14ac:dyDescent="0.35">
      <c r="B4920" s="1" t="s">
        <v>986</v>
      </c>
      <c r="C4920" s="5">
        <v>2.4000000000000001E-4</v>
      </c>
      <c r="D4920" s="6">
        <v>0.253</v>
      </c>
      <c r="E4920" s="5">
        <v>0</v>
      </c>
      <c r="F4920" s="6">
        <v>0</v>
      </c>
      <c r="G4920" s="5">
        <v>0</v>
      </c>
      <c r="H4920" s="6">
        <v>0</v>
      </c>
      <c r="I4920" s="5">
        <v>0</v>
      </c>
      <c r="J4920" s="6">
        <v>0</v>
      </c>
      <c r="K4920" s="5">
        <v>0</v>
      </c>
      <c r="L4920" s="6">
        <v>0</v>
      </c>
      <c r="M4920" s="5">
        <v>4.5500000000000002E-3</v>
      </c>
      <c r="N4920" s="6">
        <v>0.253</v>
      </c>
      <c r="O4920" s="5">
        <v>0</v>
      </c>
      <c r="P4920" s="6">
        <v>0</v>
      </c>
      <c r="Q4920" s="5">
        <v>0</v>
      </c>
      <c r="R4920" s="6">
        <v>0</v>
      </c>
      <c r="S4920" s="5">
        <v>0</v>
      </c>
      <c r="T4920" s="6">
        <v>0</v>
      </c>
      <c r="U4920" s="5">
        <v>0</v>
      </c>
      <c r="V4920" s="6">
        <v>0</v>
      </c>
      <c r="W4920" s="5">
        <v>0</v>
      </c>
      <c r="X4920" s="6">
        <v>0</v>
      </c>
      <c r="Y4920" s="5">
        <v>0</v>
      </c>
      <c r="Z4920" s="6">
        <v>0</v>
      </c>
      <c r="AA4920" s="5">
        <v>0</v>
      </c>
      <c r="AB4920" s="6">
        <v>0</v>
      </c>
      <c r="AC4920" s="5">
        <v>0</v>
      </c>
      <c r="AD4920" s="6">
        <v>0</v>
      </c>
      <c r="AE4920" s="5">
        <v>0</v>
      </c>
      <c r="AF4920" s="6">
        <v>0</v>
      </c>
    </row>
    <row r="4921" spans="2:32" x14ac:dyDescent="0.35">
      <c r="B4921" s="1" t="s">
        <v>987</v>
      </c>
      <c r="C4921" s="5">
        <v>1.1E-4</v>
      </c>
      <c r="D4921" s="6">
        <v>0.121</v>
      </c>
      <c r="E4921" s="5">
        <v>0</v>
      </c>
      <c r="F4921" s="6">
        <v>0</v>
      </c>
      <c r="G4921" s="5">
        <v>0</v>
      </c>
      <c r="H4921" s="6">
        <v>0</v>
      </c>
      <c r="I4921" s="5">
        <v>0</v>
      </c>
      <c r="J4921" s="6">
        <v>0</v>
      </c>
      <c r="K4921" s="5">
        <v>0</v>
      </c>
      <c r="L4921" s="6">
        <v>0</v>
      </c>
      <c r="M4921" s="5">
        <v>0</v>
      </c>
      <c r="N4921" s="6">
        <v>0</v>
      </c>
      <c r="O4921" s="5">
        <v>0</v>
      </c>
      <c r="P4921" s="6">
        <v>0</v>
      </c>
      <c r="Q4921" s="5">
        <v>0</v>
      </c>
      <c r="R4921" s="6">
        <v>0</v>
      </c>
      <c r="S4921" s="5">
        <v>0</v>
      </c>
      <c r="T4921" s="6">
        <v>0</v>
      </c>
      <c r="U4921" s="5">
        <v>0</v>
      </c>
      <c r="V4921" s="6">
        <v>0</v>
      </c>
      <c r="W4921" s="5">
        <v>8.6599999999999993E-3</v>
      </c>
      <c r="X4921" s="6">
        <v>0.121</v>
      </c>
      <c r="Y4921" s="5">
        <v>0</v>
      </c>
      <c r="Z4921" s="6">
        <v>0</v>
      </c>
      <c r="AA4921" s="5">
        <v>0</v>
      </c>
      <c r="AB4921" s="6">
        <v>0</v>
      </c>
      <c r="AC4921" s="5">
        <v>0</v>
      </c>
      <c r="AD4921" s="6">
        <v>0</v>
      </c>
      <c r="AE4921" s="5">
        <v>0</v>
      </c>
      <c r="AF4921" s="6">
        <v>0</v>
      </c>
    </row>
    <row r="4922" spans="2:32" x14ac:dyDescent="0.35">
      <c r="B4922" s="1" t="s">
        <v>988</v>
      </c>
      <c r="C4922" s="5">
        <v>1.1E-4</v>
      </c>
      <c r="D4922" s="6">
        <v>0.121</v>
      </c>
      <c r="E4922" s="5">
        <v>0</v>
      </c>
      <c r="F4922" s="6">
        <v>0</v>
      </c>
      <c r="G4922" s="5">
        <v>0</v>
      </c>
      <c r="H4922" s="6">
        <v>0</v>
      </c>
      <c r="I4922" s="5">
        <v>0</v>
      </c>
      <c r="J4922" s="6">
        <v>0</v>
      </c>
      <c r="K4922" s="5">
        <v>0</v>
      </c>
      <c r="L4922" s="6">
        <v>0</v>
      </c>
      <c r="M4922" s="5">
        <v>0</v>
      </c>
      <c r="N4922" s="6">
        <v>0</v>
      </c>
      <c r="O4922" s="5">
        <v>0</v>
      </c>
      <c r="P4922" s="6">
        <v>0</v>
      </c>
      <c r="Q4922" s="5">
        <v>0</v>
      </c>
      <c r="R4922" s="6">
        <v>0</v>
      </c>
      <c r="S4922" s="5">
        <v>0</v>
      </c>
      <c r="T4922" s="6">
        <v>0</v>
      </c>
      <c r="U4922" s="5">
        <v>0</v>
      </c>
      <c r="V4922" s="6">
        <v>0</v>
      </c>
      <c r="W4922" s="5">
        <v>8.6599999999999993E-3</v>
      </c>
      <c r="X4922" s="6">
        <v>0.121</v>
      </c>
      <c r="Y4922" s="5">
        <v>0</v>
      </c>
      <c r="Z4922" s="6">
        <v>0</v>
      </c>
      <c r="AA4922" s="5">
        <v>0</v>
      </c>
      <c r="AB4922" s="6">
        <v>0</v>
      </c>
      <c r="AC4922" s="5">
        <v>0</v>
      </c>
      <c r="AD4922" s="6">
        <v>0</v>
      </c>
      <c r="AE4922" s="5">
        <v>0</v>
      </c>
      <c r="AF4922" s="6">
        <v>0</v>
      </c>
    </row>
    <row r="4923" spans="2:32" x14ac:dyDescent="0.35">
      <c r="B4923" s="1" t="s">
        <v>923</v>
      </c>
      <c r="C4923" s="5">
        <v>0.26694000000000001</v>
      </c>
      <c r="D4923" s="6">
        <v>284.16800000000001</v>
      </c>
      <c r="E4923" s="5">
        <v>0.27556999999999998</v>
      </c>
      <c r="F4923" s="6">
        <v>13.215</v>
      </c>
      <c r="G4923" s="5">
        <v>0.21112</v>
      </c>
      <c r="H4923" s="6">
        <v>17.178000000000001</v>
      </c>
      <c r="I4923" s="5">
        <v>0.30806</v>
      </c>
      <c r="J4923" s="6">
        <v>17.702999999999999</v>
      </c>
      <c r="K4923" s="5">
        <v>9.5439999999999997E-2</v>
      </c>
      <c r="L4923" s="6">
        <v>6.7960000000000003</v>
      </c>
      <c r="M4923" s="5">
        <v>0.27671000000000001</v>
      </c>
      <c r="N4923" s="6">
        <v>15.391999999999999</v>
      </c>
      <c r="O4923" s="5">
        <v>0.26939000000000002</v>
      </c>
      <c r="P4923" s="6">
        <v>10.627000000000001</v>
      </c>
      <c r="Q4923" s="5">
        <v>0.21854000000000001</v>
      </c>
      <c r="R4923" s="6">
        <v>11.499000000000001</v>
      </c>
      <c r="S4923" s="5">
        <v>0.31457000000000002</v>
      </c>
      <c r="T4923" s="6">
        <v>43.457000000000001</v>
      </c>
      <c r="U4923" s="5">
        <v>0.32092999999999999</v>
      </c>
      <c r="V4923" s="6">
        <v>14.487</v>
      </c>
      <c r="W4923" s="5">
        <v>0.34517999999999999</v>
      </c>
      <c r="X4923" s="6">
        <v>4.8209999999999997</v>
      </c>
      <c r="Y4923" s="5">
        <v>0.26838000000000001</v>
      </c>
      <c r="Z4923" s="6">
        <v>23.945</v>
      </c>
      <c r="AA4923" s="5">
        <v>0.26718999999999998</v>
      </c>
      <c r="AB4923" s="6">
        <v>38.39</v>
      </c>
      <c r="AC4923" s="5">
        <v>0.27968999999999999</v>
      </c>
      <c r="AD4923" s="6">
        <v>45.174999999999997</v>
      </c>
      <c r="AE4923" s="5">
        <v>0.31979000000000002</v>
      </c>
      <c r="AF4923" s="6">
        <v>21.484999999999999</v>
      </c>
    </row>
    <row r="4924" spans="2:32" x14ac:dyDescent="0.35">
      <c r="B4924" s="1" t="s">
        <v>924</v>
      </c>
      <c r="C4924" s="5">
        <v>2.7019999999999999E-2</v>
      </c>
      <c r="D4924" s="6">
        <v>28.760999999999999</v>
      </c>
      <c r="E4924" s="5">
        <v>5.1900000000000002E-3</v>
      </c>
      <c r="F4924" s="6">
        <v>0.249</v>
      </c>
      <c r="G4924" s="5">
        <v>0</v>
      </c>
      <c r="H4924" s="6">
        <v>0</v>
      </c>
      <c r="I4924" s="5">
        <v>0</v>
      </c>
      <c r="J4924" s="6">
        <v>0</v>
      </c>
      <c r="K4924" s="5">
        <v>0</v>
      </c>
      <c r="L4924" s="6">
        <v>0</v>
      </c>
      <c r="M4924" s="5">
        <v>1.6219999999999998E-2</v>
      </c>
      <c r="N4924" s="6">
        <v>0.90200000000000002</v>
      </c>
      <c r="O4924" s="5">
        <v>5.5500000000000002E-3</v>
      </c>
      <c r="P4924" s="6">
        <v>0.219</v>
      </c>
      <c r="Q4924" s="5">
        <v>2.172E-2</v>
      </c>
      <c r="R4924" s="6">
        <v>1.143</v>
      </c>
      <c r="S4924" s="5">
        <v>8.7989999999999999E-2</v>
      </c>
      <c r="T4924" s="6">
        <v>12.154999999999999</v>
      </c>
      <c r="U4924" s="5">
        <v>0</v>
      </c>
      <c r="V4924" s="6">
        <v>0</v>
      </c>
      <c r="W4924" s="5">
        <v>8.6599999999999993E-3</v>
      </c>
      <c r="X4924" s="6">
        <v>0.121</v>
      </c>
      <c r="Y4924" s="5">
        <v>4.0550000000000003E-2</v>
      </c>
      <c r="Z4924" s="6">
        <v>3.6179999999999999</v>
      </c>
      <c r="AA4924" s="5">
        <v>5.13E-3</v>
      </c>
      <c r="AB4924" s="6">
        <v>0.73699999999999999</v>
      </c>
      <c r="AC4924" s="5">
        <v>4.913E-2</v>
      </c>
      <c r="AD4924" s="6">
        <v>7.9359999999999999</v>
      </c>
      <c r="AE4924" s="5">
        <v>2.5020000000000001E-2</v>
      </c>
      <c r="AF4924" s="6">
        <v>1.681</v>
      </c>
    </row>
    <row r="4926" spans="2:32" x14ac:dyDescent="0.35">
      <c r="B4926" s="2" t="s">
        <v>398</v>
      </c>
      <c r="D4926" s="3">
        <v>1064.54</v>
      </c>
      <c r="F4926" s="3">
        <v>47.956000000000003</v>
      </c>
      <c r="H4926" s="3">
        <v>81.366</v>
      </c>
      <c r="J4926" s="3">
        <v>57.466999999999999</v>
      </c>
      <c r="L4926" s="3">
        <v>71.209000000000003</v>
      </c>
      <c r="N4926" s="3">
        <v>55.625</v>
      </c>
      <c r="P4926" s="3">
        <v>39.448</v>
      </c>
      <c r="R4926" s="3">
        <v>52.616999999999997</v>
      </c>
      <c r="T4926" s="3">
        <v>138.14500000000001</v>
      </c>
      <c r="V4926" s="3">
        <v>45.14</v>
      </c>
      <c r="X4926" s="3">
        <v>13.967000000000001</v>
      </c>
      <c r="Z4926" s="3">
        <v>89.221999999999994</v>
      </c>
      <c r="AB4926" s="3">
        <v>143.678</v>
      </c>
      <c r="AD4926" s="3">
        <v>161.517</v>
      </c>
      <c r="AF4926" s="3">
        <v>67.185000000000002</v>
      </c>
    </row>
    <row r="4927" spans="2:32" x14ac:dyDescent="0.35">
      <c r="B4927" s="2" t="s">
        <v>399</v>
      </c>
      <c r="D4927" s="3">
        <v>1064</v>
      </c>
      <c r="F4927" s="3">
        <v>72</v>
      </c>
      <c r="H4927" s="3">
        <v>71</v>
      </c>
      <c r="J4927" s="3">
        <v>92</v>
      </c>
      <c r="L4927" s="3">
        <v>85</v>
      </c>
      <c r="N4927" s="3">
        <v>91</v>
      </c>
      <c r="P4927" s="3">
        <v>87</v>
      </c>
      <c r="R4927" s="3">
        <v>89</v>
      </c>
      <c r="T4927" s="3">
        <v>76</v>
      </c>
      <c r="V4927" s="3">
        <v>88</v>
      </c>
      <c r="X4927" s="3">
        <v>69</v>
      </c>
      <c r="Z4927" s="3">
        <v>64</v>
      </c>
      <c r="AB4927" s="3">
        <v>77</v>
      </c>
      <c r="AD4927" s="3">
        <v>58</v>
      </c>
      <c r="AF4927" s="3">
        <v>45</v>
      </c>
    </row>
    <row r="4929" spans="1:32" x14ac:dyDescent="0.35">
      <c r="A4929" s="3" t="s">
        <v>989</v>
      </c>
      <c r="B4929" s="2" t="s">
        <v>990</v>
      </c>
    </row>
    <row r="4930" spans="1:32" x14ac:dyDescent="0.35">
      <c r="B4930" s="4" t="s">
        <v>877</v>
      </c>
    </row>
    <row r="4932" spans="1:32" x14ac:dyDescent="0.35">
      <c r="B4932" s="1" t="s">
        <v>991</v>
      </c>
      <c r="C4932" s="5">
        <v>0.27979999999999999</v>
      </c>
      <c r="D4932" s="6">
        <v>297.85700000000003</v>
      </c>
      <c r="E4932" s="5">
        <v>0.30474000000000001</v>
      </c>
      <c r="F4932" s="6">
        <v>14.614000000000001</v>
      </c>
      <c r="G4932" s="5">
        <v>0.21307000000000001</v>
      </c>
      <c r="H4932" s="6">
        <v>17.337</v>
      </c>
      <c r="I4932" s="5">
        <v>0.18287</v>
      </c>
      <c r="J4932" s="6">
        <v>10.509</v>
      </c>
      <c r="K4932" s="5">
        <v>0.38990999999999998</v>
      </c>
      <c r="L4932" s="6">
        <v>27.765000000000001</v>
      </c>
      <c r="M4932" s="5">
        <v>0.2606</v>
      </c>
      <c r="N4932" s="6">
        <v>14.496</v>
      </c>
      <c r="O4932" s="5">
        <v>0.34434999999999999</v>
      </c>
      <c r="P4932" s="6">
        <v>13.584</v>
      </c>
      <c r="Q4932" s="5">
        <v>0.20674000000000001</v>
      </c>
      <c r="R4932" s="6">
        <v>10.878</v>
      </c>
      <c r="S4932" s="5">
        <v>0.25263000000000002</v>
      </c>
      <c r="T4932" s="6">
        <v>34.899000000000001</v>
      </c>
      <c r="U4932" s="5">
        <v>0.20684</v>
      </c>
      <c r="V4932" s="6">
        <v>9.3369999999999997</v>
      </c>
      <c r="W4932" s="5">
        <v>0.20949999999999999</v>
      </c>
      <c r="X4932" s="6">
        <v>2.9260000000000002</v>
      </c>
      <c r="Y4932" s="5">
        <v>0.25325999999999999</v>
      </c>
      <c r="Z4932" s="6">
        <v>22.596</v>
      </c>
      <c r="AA4932" s="5">
        <v>0.38451000000000002</v>
      </c>
      <c r="AB4932" s="6">
        <v>55.246000000000002</v>
      </c>
      <c r="AC4932" s="5">
        <v>0.32522000000000001</v>
      </c>
      <c r="AD4932" s="6">
        <v>52.529000000000003</v>
      </c>
      <c r="AE4932" s="5">
        <v>0.16583000000000001</v>
      </c>
      <c r="AF4932" s="6">
        <v>11.141</v>
      </c>
    </row>
    <row r="4933" spans="1:32" x14ac:dyDescent="0.35">
      <c r="B4933" s="1" t="s">
        <v>992</v>
      </c>
      <c r="C4933" s="5">
        <v>9.5269999999999994E-2</v>
      </c>
      <c r="D4933" s="6">
        <v>101.417</v>
      </c>
      <c r="E4933" s="5">
        <v>9.3479999999999994E-2</v>
      </c>
      <c r="F4933" s="6">
        <v>4.4829999999999997</v>
      </c>
      <c r="G4933" s="5">
        <v>8.8639999999999997E-2</v>
      </c>
      <c r="H4933" s="6">
        <v>7.2119999999999997</v>
      </c>
      <c r="I4933" s="5">
        <v>0.18085000000000001</v>
      </c>
      <c r="J4933" s="6">
        <v>10.393000000000001</v>
      </c>
      <c r="K4933" s="5">
        <v>0.15301999999999999</v>
      </c>
      <c r="L4933" s="6">
        <v>10.896000000000001</v>
      </c>
      <c r="M4933" s="5">
        <v>0.10886999999999999</v>
      </c>
      <c r="N4933" s="6">
        <v>6.056</v>
      </c>
      <c r="O4933" s="5">
        <v>0.17917</v>
      </c>
      <c r="P4933" s="6">
        <v>7.0679999999999996</v>
      </c>
      <c r="Q4933" s="5">
        <v>0.11382</v>
      </c>
      <c r="R4933" s="6">
        <v>5.9889999999999999</v>
      </c>
      <c r="S4933" s="5">
        <v>5.024E-2</v>
      </c>
      <c r="T4933" s="6">
        <v>6.94</v>
      </c>
      <c r="U4933" s="5">
        <v>0.13125999999999999</v>
      </c>
      <c r="V4933" s="6">
        <v>5.9249999999999998</v>
      </c>
      <c r="W4933" s="5">
        <v>1.7330000000000002E-2</v>
      </c>
      <c r="X4933" s="6">
        <v>0.24199999999999999</v>
      </c>
      <c r="Y4933" s="5">
        <v>6.3189999999999996E-2</v>
      </c>
      <c r="Z4933" s="6">
        <v>5.6379999999999999</v>
      </c>
      <c r="AA4933" s="5">
        <v>0.13683000000000001</v>
      </c>
      <c r="AB4933" s="6">
        <v>19.66</v>
      </c>
      <c r="AC4933" s="5">
        <v>5.2019999999999997E-2</v>
      </c>
      <c r="AD4933" s="6">
        <v>8.4019999999999992</v>
      </c>
      <c r="AE4933" s="5">
        <v>3.7400000000000003E-2</v>
      </c>
      <c r="AF4933" s="6">
        <v>2.5129999999999999</v>
      </c>
    </row>
    <row r="4934" spans="1:32" x14ac:dyDescent="0.35">
      <c r="B4934" s="1" t="s">
        <v>993</v>
      </c>
      <c r="C4934" s="5">
        <v>8.3379999999999996E-2</v>
      </c>
      <c r="D4934" s="6">
        <v>88.763000000000005</v>
      </c>
      <c r="E4934" s="5">
        <v>0.11</v>
      </c>
      <c r="F4934" s="6">
        <v>5.2750000000000004</v>
      </c>
      <c r="G4934" s="5">
        <v>4.7800000000000002E-2</v>
      </c>
      <c r="H4934" s="6">
        <v>3.8889999999999998</v>
      </c>
      <c r="I4934" s="5">
        <v>7.6689999999999994E-2</v>
      </c>
      <c r="J4934" s="6">
        <v>4.407</v>
      </c>
      <c r="K4934" s="5">
        <v>0.15379000000000001</v>
      </c>
      <c r="L4934" s="6">
        <v>10.951000000000001</v>
      </c>
      <c r="M4934" s="5">
        <v>6.5689999999999998E-2</v>
      </c>
      <c r="N4934" s="6">
        <v>3.6539999999999999</v>
      </c>
      <c r="O4934" s="5">
        <v>2.9790000000000001E-2</v>
      </c>
      <c r="P4934" s="6">
        <v>1.175</v>
      </c>
      <c r="Q4934" s="5">
        <v>0.12333</v>
      </c>
      <c r="R4934" s="6">
        <v>6.4889999999999999</v>
      </c>
      <c r="S4934" s="5">
        <v>9.2649999999999996E-2</v>
      </c>
      <c r="T4934" s="6">
        <v>12.798999999999999</v>
      </c>
      <c r="U4934" s="5">
        <v>2.3130000000000001E-2</v>
      </c>
      <c r="V4934" s="6">
        <v>1.044</v>
      </c>
      <c r="W4934" s="5">
        <v>3.0859999999999999E-2</v>
      </c>
      <c r="X4934" s="6">
        <v>0.43099999999999999</v>
      </c>
      <c r="Y4934" s="5">
        <v>6.6600000000000006E-2</v>
      </c>
      <c r="Z4934" s="6">
        <v>5.9420000000000002</v>
      </c>
      <c r="AA4934" s="5">
        <v>4.0669999999999998E-2</v>
      </c>
      <c r="AB4934" s="6">
        <v>5.8440000000000003</v>
      </c>
      <c r="AC4934" s="5">
        <v>0.11174000000000001</v>
      </c>
      <c r="AD4934" s="6">
        <v>18.047999999999998</v>
      </c>
      <c r="AE4934" s="5">
        <v>0.13120999999999999</v>
      </c>
      <c r="AF4934" s="6">
        <v>8.8149999999999995</v>
      </c>
    </row>
    <row r="4935" spans="1:32" x14ac:dyDescent="0.35">
      <c r="B4935" s="1" t="s">
        <v>994</v>
      </c>
      <c r="C4935" s="5">
        <v>7.9740000000000005E-2</v>
      </c>
      <c r="D4935" s="6">
        <v>84.887</v>
      </c>
      <c r="E4935" s="5">
        <v>0.12992999999999999</v>
      </c>
      <c r="F4935" s="6">
        <v>6.2309999999999999</v>
      </c>
      <c r="G4935" s="5">
        <v>7.4179999999999996E-2</v>
      </c>
      <c r="H4935" s="6">
        <v>6.0359999999999996</v>
      </c>
      <c r="I4935" s="5">
        <v>4.7750000000000001E-2</v>
      </c>
      <c r="J4935" s="6">
        <v>2.7440000000000002</v>
      </c>
      <c r="K4935" s="5">
        <v>0.158</v>
      </c>
      <c r="L4935" s="6">
        <v>11.250999999999999</v>
      </c>
      <c r="M4935" s="5">
        <v>6.6970000000000002E-2</v>
      </c>
      <c r="N4935" s="6">
        <v>3.7250000000000001</v>
      </c>
      <c r="O4935" s="5">
        <v>4.718E-2</v>
      </c>
      <c r="P4935" s="6">
        <v>1.861</v>
      </c>
      <c r="Q4935" s="5">
        <v>6.3909999999999995E-2</v>
      </c>
      <c r="R4935" s="6">
        <v>3.363</v>
      </c>
      <c r="S4935" s="5">
        <v>0.12992000000000001</v>
      </c>
      <c r="T4935" s="6">
        <v>17.948</v>
      </c>
      <c r="U4935" s="5">
        <v>1.2999999999999999E-2</v>
      </c>
      <c r="V4935" s="6">
        <v>0.58699999999999997</v>
      </c>
      <c r="W4935" s="5">
        <v>3.0859999999999999E-2</v>
      </c>
      <c r="X4935" s="6">
        <v>0.43099999999999999</v>
      </c>
      <c r="Y4935" s="5">
        <v>6.3699999999999998E-3</v>
      </c>
      <c r="Z4935" s="6">
        <v>0.56799999999999995</v>
      </c>
      <c r="AA4935" s="5">
        <v>0.10266</v>
      </c>
      <c r="AB4935" s="6">
        <v>14.75</v>
      </c>
      <c r="AC4935" s="5">
        <v>5.6610000000000001E-2</v>
      </c>
      <c r="AD4935" s="6">
        <v>9.1440000000000001</v>
      </c>
      <c r="AE4935" s="5">
        <v>9.3009999999999995E-2</v>
      </c>
      <c r="AF4935" s="6">
        <v>6.2489999999999997</v>
      </c>
    </row>
    <row r="4936" spans="1:32" x14ac:dyDescent="0.35">
      <c r="B4936" s="1" t="s">
        <v>995</v>
      </c>
      <c r="C4936" s="5">
        <v>7.6579999999999995E-2</v>
      </c>
      <c r="D4936" s="6">
        <v>81.525999999999996</v>
      </c>
      <c r="E4936" s="5">
        <v>8.6699999999999999E-2</v>
      </c>
      <c r="F4936" s="6">
        <v>4.1580000000000004</v>
      </c>
      <c r="G4936" s="5">
        <v>9.2100000000000001E-2</v>
      </c>
      <c r="H4936" s="6">
        <v>7.4939999999999998</v>
      </c>
      <c r="I4936" s="5">
        <v>0.11094999999999999</v>
      </c>
      <c r="J4936" s="6">
        <v>6.3760000000000003</v>
      </c>
      <c r="K4936" s="5">
        <v>0.11501</v>
      </c>
      <c r="L4936" s="6">
        <v>8.19</v>
      </c>
      <c r="M4936" s="5">
        <v>2.256E-2</v>
      </c>
      <c r="N4936" s="6">
        <v>1.2549999999999999</v>
      </c>
      <c r="O4936" s="5">
        <v>7.9399999999999998E-2</v>
      </c>
      <c r="P4936" s="6">
        <v>3.1320000000000001</v>
      </c>
      <c r="Q4936" s="5">
        <v>2.9569999999999999E-2</v>
      </c>
      <c r="R4936" s="6">
        <v>1.556</v>
      </c>
      <c r="S4936" s="5">
        <v>0.12315</v>
      </c>
      <c r="T4936" s="6">
        <v>17.013000000000002</v>
      </c>
      <c r="U4936" s="5">
        <v>4.2619999999999998E-2</v>
      </c>
      <c r="V4936" s="6">
        <v>1.9239999999999999</v>
      </c>
      <c r="W4936" s="5">
        <v>4.3389999999999998E-2</v>
      </c>
      <c r="X4936" s="6">
        <v>0.60599999999999998</v>
      </c>
      <c r="Y4936" s="5">
        <v>6.3699999999999998E-3</v>
      </c>
      <c r="Z4936" s="6">
        <v>0.56799999999999995</v>
      </c>
      <c r="AA4936" s="5">
        <v>0.10833</v>
      </c>
      <c r="AB4936" s="6">
        <v>15.565</v>
      </c>
      <c r="AC4936" s="5">
        <v>6.9790000000000005E-2</v>
      </c>
      <c r="AD4936" s="6">
        <v>11.272</v>
      </c>
      <c r="AE4936" s="5">
        <v>3.5990000000000001E-2</v>
      </c>
      <c r="AF4936" s="6">
        <v>2.4180000000000001</v>
      </c>
    </row>
    <row r="4937" spans="1:32" x14ac:dyDescent="0.35">
      <c r="B4937" s="1" t="s">
        <v>996</v>
      </c>
      <c r="C4937" s="5">
        <v>7.2929999999999995E-2</v>
      </c>
      <c r="D4937" s="6">
        <v>77.637</v>
      </c>
      <c r="E4937" s="5">
        <v>0.13789999999999999</v>
      </c>
      <c r="F4937" s="6">
        <v>6.6130000000000004</v>
      </c>
      <c r="G4937" s="5">
        <v>6.8479999999999999E-2</v>
      </c>
      <c r="H4937" s="6">
        <v>5.5720000000000001</v>
      </c>
      <c r="I4937" s="5">
        <v>6.4070000000000002E-2</v>
      </c>
      <c r="J4937" s="6">
        <v>3.6819999999999999</v>
      </c>
      <c r="K4937" s="5">
        <v>0.23277999999999999</v>
      </c>
      <c r="L4937" s="6">
        <v>16.576000000000001</v>
      </c>
      <c r="M4937" s="5">
        <v>0.11373999999999999</v>
      </c>
      <c r="N4937" s="6">
        <v>6.327</v>
      </c>
      <c r="O4937" s="5">
        <v>5.9240000000000001E-2</v>
      </c>
      <c r="P4937" s="6">
        <v>2.3370000000000002</v>
      </c>
      <c r="Q4937" s="5">
        <v>6.9650000000000004E-2</v>
      </c>
      <c r="R4937" s="6">
        <v>3.665</v>
      </c>
      <c r="S4937" s="5">
        <v>7.1150000000000005E-2</v>
      </c>
      <c r="T4937" s="6">
        <v>9.8290000000000006</v>
      </c>
      <c r="U4937" s="5">
        <v>0</v>
      </c>
      <c r="V4937" s="6">
        <v>0</v>
      </c>
      <c r="W4937" s="5">
        <v>0</v>
      </c>
      <c r="X4937" s="6">
        <v>0</v>
      </c>
      <c r="Y4937" s="5">
        <v>2.5159999999999998E-2</v>
      </c>
      <c r="Z4937" s="6">
        <v>2.2450000000000001</v>
      </c>
      <c r="AA4937" s="5">
        <v>1.312E-2</v>
      </c>
      <c r="AB4937" s="6">
        <v>1.885</v>
      </c>
      <c r="AC4937" s="5">
        <v>6.2480000000000001E-2</v>
      </c>
      <c r="AD4937" s="6">
        <v>10.092000000000001</v>
      </c>
      <c r="AE4937" s="5">
        <v>0.13120999999999999</v>
      </c>
      <c r="AF4937" s="6">
        <v>8.8149999999999995</v>
      </c>
    </row>
    <row r="4938" spans="1:32" x14ac:dyDescent="0.35">
      <c r="B4938" s="1" t="s">
        <v>997</v>
      </c>
      <c r="C4938" s="5">
        <v>6.7140000000000005E-2</v>
      </c>
      <c r="D4938" s="6">
        <v>71.477999999999994</v>
      </c>
      <c r="E4938" s="5">
        <v>5.3609999999999998E-2</v>
      </c>
      <c r="F4938" s="6">
        <v>2.5710000000000002</v>
      </c>
      <c r="G4938" s="5">
        <v>4.5929999999999999E-2</v>
      </c>
      <c r="H4938" s="6">
        <v>3.7370000000000001</v>
      </c>
      <c r="I4938" s="5">
        <v>2.913E-2</v>
      </c>
      <c r="J4938" s="6">
        <v>1.6739999999999999</v>
      </c>
      <c r="K4938" s="5">
        <v>0.14713000000000001</v>
      </c>
      <c r="L4938" s="6">
        <v>10.477</v>
      </c>
      <c r="M4938" s="5">
        <v>4.4979999999999999E-2</v>
      </c>
      <c r="N4938" s="6">
        <v>2.5019999999999998</v>
      </c>
      <c r="O4938" s="5">
        <v>4.718E-2</v>
      </c>
      <c r="P4938" s="6">
        <v>1.861</v>
      </c>
      <c r="Q4938" s="5">
        <v>8.9529999999999998E-2</v>
      </c>
      <c r="R4938" s="6">
        <v>4.7110000000000003</v>
      </c>
      <c r="S4938" s="5">
        <v>2.3230000000000001E-2</v>
      </c>
      <c r="T4938" s="6">
        <v>3.2090000000000001</v>
      </c>
      <c r="U4938" s="5">
        <v>8.4959999999999994E-2</v>
      </c>
      <c r="V4938" s="6">
        <v>3.835</v>
      </c>
      <c r="W4938" s="5">
        <v>8.7779999999999997E-2</v>
      </c>
      <c r="X4938" s="6">
        <v>1.226</v>
      </c>
      <c r="Y4938" s="5">
        <v>6.0519999999999997E-2</v>
      </c>
      <c r="Z4938" s="6">
        <v>5.4</v>
      </c>
      <c r="AA4938" s="5">
        <v>6.6089999999999996E-2</v>
      </c>
      <c r="AB4938" s="6">
        <v>9.4949999999999992</v>
      </c>
      <c r="AC4938" s="5">
        <v>0.10545</v>
      </c>
      <c r="AD4938" s="6">
        <v>17.032</v>
      </c>
      <c r="AE4938" s="5">
        <v>5.5789999999999999E-2</v>
      </c>
      <c r="AF4938" s="6">
        <v>3.7480000000000002</v>
      </c>
    </row>
    <row r="4939" spans="1:32" x14ac:dyDescent="0.35">
      <c r="B4939" s="1" t="s">
        <v>998</v>
      </c>
      <c r="C4939" s="5">
        <v>6.3E-2</v>
      </c>
      <c r="D4939" s="6">
        <v>67.067999999999998</v>
      </c>
      <c r="E4939" s="5">
        <v>8.9190000000000005E-2</v>
      </c>
      <c r="F4939" s="6">
        <v>4.2770000000000001</v>
      </c>
      <c r="G4939" s="5">
        <v>1.8350000000000002E-2</v>
      </c>
      <c r="H4939" s="6">
        <v>1.4930000000000001</v>
      </c>
      <c r="I4939" s="5">
        <v>5.7149999999999999E-2</v>
      </c>
      <c r="J4939" s="6">
        <v>3.2839999999999998</v>
      </c>
      <c r="K4939" s="5">
        <v>0.11849999999999999</v>
      </c>
      <c r="L4939" s="6">
        <v>8.4380000000000006</v>
      </c>
      <c r="M4939" s="5">
        <v>3.4209999999999997E-2</v>
      </c>
      <c r="N4939" s="6">
        <v>1.903</v>
      </c>
      <c r="O4939" s="5">
        <v>1.417E-2</v>
      </c>
      <c r="P4939" s="6">
        <v>0.55900000000000005</v>
      </c>
      <c r="Q4939" s="5">
        <v>1.5980000000000001E-2</v>
      </c>
      <c r="R4939" s="6">
        <v>0.84099999999999997</v>
      </c>
      <c r="S4939" s="5">
        <v>7.1150000000000005E-2</v>
      </c>
      <c r="T4939" s="6">
        <v>9.8290000000000006</v>
      </c>
      <c r="U4939" s="5">
        <v>1.6639999999999999E-2</v>
      </c>
      <c r="V4939" s="6">
        <v>0.751</v>
      </c>
      <c r="W4939" s="5">
        <v>2.2200000000000001E-2</v>
      </c>
      <c r="X4939" s="6">
        <v>0.31</v>
      </c>
      <c r="Y4939" s="5">
        <v>3.1519999999999999E-2</v>
      </c>
      <c r="Z4939" s="6">
        <v>2.8119999999999998</v>
      </c>
      <c r="AA4939" s="5">
        <v>8.8220000000000007E-2</v>
      </c>
      <c r="AB4939" s="6">
        <v>12.675000000000001</v>
      </c>
      <c r="AC4939" s="5">
        <v>0.11162</v>
      </c>
      <c r="AD4939" s="6">
        <v>18.027999999999999</v>
      </c>
      <c r="AE4939" s="5">
        <v>2.7799999999999998E-2</v>
      </c>
      <c r="AF4939" s="6">
        <v>1.8680000000000001</v>
      </c>
    </row>
    <row r="4940" spans="1:32" x14ac:dyDescent="0.35">
      <c r="B4940" s="1" t="s">
        <v>999</v>
      </c>
      <c r="C4940" s="5">
        <v>6.1760000000000002E-2</v>
      </c>
      <c r="D4940" s="6">
        <v>65.748999999999995</v>
      </c>
      <c r="E4940" s="5">
        <v>7.4149999999999994E-2</v>
      </c>
      <c r="F4940" s="6">
        <v>3.556</v>
      </c>
      <c r="G4940" s="5">
        <v>9.0969999999999995E-2</v>
      </c>
      <c r="H4940" s="6">
        <v>7.4020000000000001</v>
      </c>
      <c r="I4940" s="5">
        <v>3.2770000000000001E-2</v>
      </c>
      <c r="J4940" s="6">
        <v>1.883</v>
      </c>
      <c r="K4940" s="5">
        <v>0.13009999999999999</v>
      </c>
      <c r="L4940" s="6">
        <v>9.2639999999999993</v>
      </c>
      <c r="M4940" s="5">
        <v>4.5500000000000002E-3</v>
      </c>
      <c r="N4940" s="6">
        <v>0.253</v>
      </c>
      <c r="O4940" s="5">
        <v>0.11319</v>
      </c>
      <c r="P4940" s="6">
        <v>4.4649999999999999</v>
      </c>
      <c r="Q4940" s="5">
        <v>4.981E-2</v>
      </c>
      <c r="R4940" s="6">
        <v>2.621</v>
      </c>
      <c r="S4940" s="5">
        <v>7.7009999999999995E-2</v>
      </c>
      <c r="T4940" s="6">
        <v>10.638</v>
      </c>
      <c r="U4940" s="5">
        <v>3.2500000000000001E-2</v>
      </c>
      <c r="V4940" s="6">
        <v>1.4670000000000001</v>
      </c>
      <c r="W4940" s="5">
        <v>7.7039999999999997E-2</v>
      </c>
      <c r="X4940" s="6">
        <v>1.0760000000000001</v>
      </c>
      <c r="Y4940" s="5">
        <v>5.7709999999999997E-2</v>
      </c>
      <c r="Z4940" s="6">
        <v>5.149</v>
      </c>
      <c r="AA4940" s="5">
        <v>9.264E-2</v>
      </c>
      <c r="AB4940" s="6">
        <v>13.31</v>
      </c>
      <c r="AC4940" s="5">
        <v>0</v>
      </c>
      <c r="AD4940" s="6">
        <v>0</v>
      </c>
      <c r="AE4940" s="5">
        <v>6.9470000000000004E-2</v>
      </c>
      <c r="AF4940" s="6">
        <v>4.6669999999999998</v>
      </c>
    </row>
    <row r="4941" spans="1:32" x14ac:dyDescent="0.35">
      <c r="B4941" s="1" t="s">
        <v>1000</v>
      </c>
      <c r="C4941" s="5">
        <v>6.1559999999999997E-2</v>
      </c>
      <c r="D4941" s="6">
        <v>65.533000000000001</v>
      </c>
      <c r="E4941" s="5">
        <v>7.6319999999999999E-2</v>
      </c>
      <c r="F4941" s="6">
        <v>3.66</v>
      </c>
      <c r="G4941" s="5">
        <v>3.2570000000000002E-2</v>
      </c>
      <c r="H4941" s="6">
        <v>2.65</v>
      </c>
      <c r="I4941" s="5">
        <v>6.9760000000000003E-2</v>
      </c>
      <c r="J4941" s="6">
        <v>4.0090000000000003</v>
      </c>
      <c r="K4941" s="5">
        <v>0.16561000000000001</v>
      </c>
      <c r="L4941" s="6">
        <v>11.792999999999999</v>
      </c>
      <c r="M4941" s="5">
        <v>5.8439999999999999E-2</v>
      </c>
      <c r="N4941" s="6">
        <v>3.2509999999999999</v>
      </c>
      <c r="O4941" s="5">
        <v>1.6629999999999999E-2</v>
      </c>
      <c r="P4941" s="6">
        <v>0.65600000000000003</v>
      </c>
      <c r="Q4941" s="5">
        <v>6.9430000000000006E-2</v>
      </c>
      <c r="R4941" s="6">
        <v>3.653</v>
      </c>
      <c r="S4941" s="5">
        <v>1.933E-2</v>
      </c>
      <c r="T4941" s="6">
        <v>2.67</v>
      </c>
      <c r="U4941" s="5">
        <v>4.233E-2</v>
      </c>
      <c r="V4941" s="6">
        <v>1.911</v>
      </c>
      <c r="W4941" s="5">
        <v>8.6599999999999993E-3</v>
      </c>
      <c r="X4941" s="6">
        <v>0.121</v>
      </c>
      <c r="Y4941" s="5">
        <v>3.1519999999999999E-2</v>
      </c>
      <c r="Z4941" s="6">
        <v>2.8119999999999998</v>
      </c>
      <c r="AA4941" s="5">
        <v>0</v>
      </c>
      <c r="AB4941" s="6">
        <v>0</v>
      </c>
      <c r="AC4941" s="5">
        <v>0.15237000000000001</v>
      </c>
      <c r="AD4941" s="6">
        <v>24.61</v>
      </c>
      <c r="AE4941" s="5">
        <v>5.5620000000000003E-2</v>
      </c>
      <c r="AF4941" s="6">
        <v>3.7370000000000001</v>
      </c>
    </row>
    <row r="4942" spans="1:32" x14ac:dyDescent="0.35">
      <c r="B4942" s="1" t="s">
        <v>1001</v>
      </c>
      <c r="C4942" s="5">
        <v>5.9979999999999999E-2</v>
      </c>
      <c r="D4942" s="6">
        <v>63.856000000000002</v>
      </c>
      <c r="E4942" s="5">
        <v>0.11129</v>
      </c>
      <c r="F4942" s="6">
        <v>5.3369999999999997</v>
      </c>
      <c r="G4942" s="5">
        <v>5.5120000000000002E-2</v>
      </c>
      <c r="H4942" s="6">
        <v>4.4850000000000003</v>
      </c>
      <c r="I4942" s="5">
        <v>3.5130000000000002E-2</v>
      </c>
      <c r="J4942" s="6">
        <v>2.0190000000000001</v>
      </c>
      <c r="K4942" s="5">
        <v>9.4820000000000002E-2</v>
      </c>
      <c r="L4942" s="6">
        <v>6.7519999999999998</v>
      </c>
      <c r="M4942" s="5">
        <v>1.8010000000000002E-2</v>
      </c>
      <c r="N4942" s="6">
        <v>1.002</v>
      </c>
      <c r="O4942" s="5">
        <v>4.9509999999999998E-2</v>
      </c>
      <c r="P4942" s="6">
        <v>1.9530000000000001</v>
      </c>
      <c r="Q4942" s="5">
        <v>9.1359999999999997E-2</v>
      </c>
      <c r="R4942" s="6">
        <v>4.8070000000000004</v>
      </c>
      <c r="S4942" s="5">
        <v>8.2669999999999993E-2</v>
      </c>
      <c r="T4942" s="6">
        <v>11.420999999999999</v>
      </c>
      <c r="U4942" s="5">
        <v>1.6639999999999999E-2</v>
      </c>
      <c r="V4942" s="6">
        <v>0.751</v>
      </c>
      <c r="W4942" s="5">
        <v>0</v>
      </c>
      <c r="X4942" s="6">
        <v>0</v>
      </c>
      <c r="Y4942" s="5">
        <v>7.5480000000000005E-2</v>
      </c>
      <c r="Z4942" s="6">
        <v>6.734</v>
      </c>
      <c r="AA4942" s="5">
        <v>4.7840000000000001E-2</v>
      </c>
      <c r="AB4942" s="6">
        <v>6.8730000000000002</v>
      </c>
      <c r="AC4942" s="5">
        <v>6.966E-2</v>
      </c>
      <c r="AD4942" s="6">
        <v>11.252000000000001</v>
      </c>
      <c r="AE4942" s="5">
        <v>7.0400000000000003E-3</v>
      </c>
      <c r="AF4942" s="6">
        <v>0.47299999999999998</v>
      </c>
    </row>
    <row r="4943" spans="1:32" x14ac:dyDescent="0.35">
      <c r="B4943" s="1" t="s">
        <v>1002</v>
      </c>
      <c r="C4943" s="5">
        <v>5.459E-2</v>
      </c>
      <c r="D4943" s="6">
        <v>58.107999999999997</v>
      </c>
      <c r="E4943" s="5">
        <v>6.8959999999999994E-2</v>
      </c>
      <c r="F4943" s="6">
        <v>3.3069999999999999</v>
      </c>
      <c r="G4943" s="5">
        <v>7.3630000000000001E-2</v>
      </c>
      <c r="H4943" s="6">
        <v>5.9909999999999997</v>
      </c>
      <c r="I4943" s="5">
        <v>0.10463</v>
      </c>
      <c r="J4943" s="6">
        <v>6.0129999999999999</v>
      </c>
      <c r="K4943" s="5">
        <v>6.7070000000000005E-2</v>
      </c>
      <c r="L4943" s="6">
        <v>4.7759999999999998</v>
      </c>
      <c r="M4943" s="5">
        <v>2.4219999999999998E-2</v>
      </c>
      <c r="N4943" s="6">
        <v>1.347</v>
      </c>
      <c r="O4943" s="5">
        <v>5.9569999999999998E-2</v>
      </c>
      <c r="P4943" s="6">
        <v>2.35</v>
      </c>
      <c r="Q4943" s="5">
        <v>0.11768000000000001</v>
      </c>
      <c r="R4943" s="6">
        <v>6.1920000000000002</v>
      </c>
      <c r="S4943" s="5">
        <v>5.1810000000000002E-2</v>
      </c>
      <c r="T4943" s="6">
        <v>7.1580000000000004</v>
      </c>
      <c r="U4943" s="5">
        <v>0</v>
      </c>
      <c r="V4943" s="6">
        <v>0</v>
      </c>
      <c r="W4943" s="5">
        <v>0</v>
      </c>
      <c r="X4943" s="6">
        <v>0</v>
      </c>
      <c r="Y4943" s="5">
        <v>5.0310000000000001E-2</v>
      </c>
      <c r="Z4943" s="6">
        <v>4.4889999999999999</v>
      </c>
      <c r="AA4943" s="5">
        <v>0</v>
      </c>
      <c r="AB4943" s="6">
        <v>0</v>
      </c>
      <c r="AC4943" s="5">
        <v>9.0490000000000001E-2</v>
      </c>
      <c r="AD4943" s="6">
        <v>14.616</v>
      </c>
      <c r="AE4943" s="5">
        <v>2.7799999999999998E-2</v>
      </c>
      <c r="AF4943" s="6">
        <v>1.8680000000000001</v>
      </c>
    </row>
    <row r="4944" spans="1:32" x14ac:dyDescent="0.35">
      <c r="B4944" s="1" t="s">
        <v>1003</v>
      </c>
      <c r="C4944" s="5">
        <v>5.2999999999999999E-2</v>
      </c>
      <c r="D4944" s="6">
        <v>56.417000000000002</v>
      </c>
      <c r="E4944" s="5">
        <v>0</v>
      </c>
      <c r="F4944" s="6">
        <v>0</v>
      </c>
      <c r="G4944" s="5">
        <v>4.0770000000000001E-2</v>
      </c>
      <c r="H4944" s="6">
        <v>3.3170000000000002</v>
      </c>
      <c r="I4944" s="5">
        <v>6.5320000000000003E-2</v>
      </c>
      <c r="J4944" s="6">
        <v>3.754</v>
      </c>
      <c r="K4944" s="5">
        <v>0.14607999999999999</v>
      </c>
      <c r="L4944" s="6">
        <v>10.401999999999999</v>
      </c>
      <c r="M4944" s="5">
        <v>7.8509999999999996E-2</v>
      </c>
      <c r="N4944" s="6">
        <v>4.367</v>
      </c>
      <c r="O4944" s="5">
        <v>0</v>
      </c>
      <c r="P4944" s="6">
        <v>0</v>
      </c>
      <c r="Q4944" s="5">
        <v>4.793E-2</v>
      </c>
      <c r="R4944" s="6">
        <v>2.5219999999999998</v>
      </c>
      <c r="S4944" s="5">
        <v>8.2669999999999993E-2</v>
      </c>
      <c r="T4944" s="6">
        <v>11.420999999999999</v>
      </c>
      <c r="U4944" s="5">
        <v>3.6130000000000002E-2</v>
      </c>
      <c r="V4944" s="6">
        <v>1.631</v>
      </c>
      <c r="W4944" s="5">
        <v>2.2200000000000001E-2</v>
      </c>
      <c r="X4944" s="6">
        <v>0.31</v>
      </c>
      <c r="Y4944" s="5">
        <v>1.627E-2</v>
      </c>
      <c r="Z4944" s="6">
        <v>1.452</v>
      </c>
      <c r="AA4944" s="5">
        <v>2.027E-2</v>
      </c>
      <c r="AB4944" s="6">
        <v>2.9129999999999998</v>
      </c>
      <c r="AC4944" s="5">
        <v>7.714E-2</v>
      </c>
      <c r="AD4944" s="6">
        <v>12.46</v>
      </c>
      <c r="AE4944" s="5">
        <v>2.7799999999999998E-2</v>
      </c>
      <c r="AF4944" s="6">
        <v>1.8680000000000001</v>
      </c>
    </row>
    <row r="4945" spans="2:32" x14ac:dyDescent="0.35">
      <c r="B4945" s="1" t="s">
        <v>1004</v>
      </c>
      <c r="C4945" s="5">
        <v>5.0529999999999999E-2</v>
      </c>
      <c r="D4945" s="6">
        <v>53.795999999999999</v>
      </c>
      <c r="E4945" s="5">
        <v>2.7900000000000001E-2</v>
      </c>
      <c r="F4945" s="6">
        <v>1.3380000000000001</v>
      </c>
      <c r="G4945" s="5">
        <v>0</v>
      </c>
      <c r="H4945" s="6">
        <v>0</v>
      </c>
      <c r="I4945" s="5">
        <v>2.3869999999999999E-2</v>
      </c>
      <c r="J4945" s="6">
        <v>1.3720000000000001</v>
      </c>
      <c r="K4945" s="5">
        <v>8.6529999999999996E-2</v>
      </c>
      <c r="L4945" s="6">
        <v>6.1619999999999999</v>
      </c>
      <c r="M4945" s="5">
        <v>3.603E-2</v>
      </c>
      <c r="N4945" s="6">
        <v>2.004</v>
      </c>
      <c r="O4945" s="5">
        <v>2.1899999999999999E-2</v>
      </c>
      <c r="P4945" s="6">
        <v>0.86399999999999999</v>
      </c>
      <c r="Q4945" s="5">
        <v>0.10734</v>
      </c>
      <c r="R4945" s="6">
        <v>5.6479999999999997</v>
      </c>
      <c r="S4945" s="5">
        <v>8.8209999999999997E-2</v>
      </c>
      <c r="T4945" s="6">
        <v>12.186</v>
      </c>
      <c r="U4945" s="5">
        <v>3.456E-2</v>
      </c>
      <c r="V4945" s="6">
        <v>1.56</v>
      </c>
      <c r="W4945" s="5">
        <v>0</v>
      </c>
      <c r="X4945" s="6">
        <v>0</v>
      </c>
      <c r="Y4945" s="5">
        <v>5.0310000000000001E-2</v>
      </c>
      <c r="Z4945" s="6">
        <v>4.4889999999999999</v>
      </c>
      <c r="AA4945" s="5">
        <v>4.7840000000000001E-2</v>
      </c>
      <c r="AB4945" s="6">
        <v>6.8730000000000002</v>
      </c>
      <c r="AC4945" s="5">
        <v>6.9959999999999994E-2</v>
      </c>
      <c r="AD4945" s="6">
        <v>11.3</v>
      </c>
      <c r="AE4945" s="5">
        <v>0</v>
      </c>
      <c r="AF4945" s="6">
        <v>0</v>
      </c>
    </row>
    <row r="4946" spans="2:32" x14ac:dyDescent="0.35">
      <c r="B4946" s="1" t="s">
        <v>1005</v>
      </c>
      <c r="C4946" s="5">
        <v>1.8849999999999999E-2</v>
      </c>
      <c r="D4946" s="6">
        <v>20.068999999999999</v>
      </c>
      <c r="E4946" s="5">
        <v>3.2800000000000003E-2</v>
      </c>
      <c r="F4946" s="6">
        <v>1.573</v>
      </c>
      <c r="G4946" s="5">
        <v>5.1599999999999997E-3</v>
      </c>
      <c r="H4946" s="6">
        <v>0.42</v>
      </c>
      <c r="I4946" s="5">
        <v>1.136E-2</v>
      </c>
      <c r="J4946" s="6">
        <v>0.65300000000000002</v>
      </c>
      <c r="K4946" s="5">
        <v>1.059E-2</v>
      </c>
      <c r="L4946" s="6">
        <v>0.754</v>
      </c>
      <c r="M4946" s="5">
        <v>1.1650000000000001E-2</v>
      </c>
      <c r="N4946" s="6">
        <v>0.64800000000000002</v>
      </c>
      <c r="O4946" s="5">
        <v>1.417E-2</v>
      </c>
      <c r="P4946" s="6">
        <v>0.55900000000000005</v>
      </c>
      <c r="Q4946" s="5">
        <v>4.0499999999999998E-3</v>
      </c>
      <c r="R4946" s="6">
        <v>0.21299999999999999</v>
      </c>
      <c r="S4946" s="5">
        <v>1.933E-2</v>
      </c>
      <c r="T4946" s="6">
        <v>2.67</v>
      </c>
      <c r="U4946" s="5">
        <v>2.962E-2</v>
      </c>
      <c r="V4946" s="6">
        <v>1.337</v>
      </c>
      <c r="W4946" s="5">
        <v>0.12315</v>
      </c>
      <c r="X4946" s="6">
        <v>1.72</v>
      </c>
      <c r="Y4946" s="5">
        <v>3.4200000000000001E-2</v>
      </c>
      <c r="Z4946" s="6">
        <v>3.0510000000000002</v>
      </c>
      <c r="AA4946" s="5">
        <v>2.7550000000000002E-2</v>
      </c>
      <c r="AB4946" s="6">
        <v>3.9590000000000001</v>
      </c>
      <c r="AC4946" s="5">
        <v>0</v>
      </c>
      <c r="AD4946" s="6">
        <v>0</v>
      </c>
      <c r="AE4946" s="5">
        <v>3.7400000000000003E-2</v>
      </c>
      <c r="AF4946" s="6">
        <v>2.5129999999999999</v>
      </c>
    </row>
    <row r="4947" spans="2:32" x14ac:dyDescent="0.35">
      <c r="B4947" s="1" t="s">
        <v>1006</v>
      </c>
      <c r="C4947" s="5">
        <v>5.3600000000000002E-3</v>
      </c>
      <c r="D4947" s="6">
        <v>5.71</v>
      </c>
      <c r="E4947" s="5">
        <v>0</v>
      </c>
      <c r="F4947" s="6">
        <v>0</v>
      </c>
      <c r="G4947" s="5">
        <v>0</v>
      </c>
      <c r="H4947" s="6">
        <v>0</v>
      </c>
      <c r="I4947" s="5">
        <v>0</v>
      </c>
      <c r="J4947" s="6">
        <v>0</v>
      </c>
      <c r="K4947" s="5">
        <v>1.5980000000000001E-2</v>
      </c>
      <c r="L4947" s="6">
        <v>1.1379999999999999</v>
      </c>
      <c r="M4947" s="5">
        <v>0</v>
      </c>
      <c r="N4947" s="6">
        <v>0</v>
      </c>
      <c r="O4947" s="5">
        <v>0</v>
      </c>
      <c r="P4947" s="6">
        <v>0</v>
      </c>
      <c r="Q4947" s="5">
        <v>0</v>
      </c>
      <c r="R4947" s="6">
        <v>0</v>
      </c>
      <c r="S4947" s="5">
        <v>0</v>
      </c>
      <c r="T4947" s="6">
        <v>0</v>
      </c>
      <c r="U4947" s="5">
        <v>0</v>
      </c>
      <c r="V4947" s="6">
        <v>0</v>
      </c>
      <c r="W4947" s="5">
        <v>0</v>
      </c>
      <c r="X4947" s="6">
        <v>0</v>
      </c>
      <c r="Y4947" s="5">
        <v>0</v>
      </c>
      <c r="Z4947" s="6">
        <v>0</v>
      </c>
      <c r="AA4947" s="5">
        <v>0</v>
      </c>
      <c r="AB4947" s="6">
        <v>0</v>
      </c>
      <c r="AC4947" s="5">
        <v>2.8309999999999998E-2</v>
      </c>
      <c r="AD4947" s="6">
        <v>4.5720000000000001</v>
      </c>
      <c r="AE4947" s="5">
        <v>0</v>
      </c>
      <c r="AF4947" s="6">
        <v>0</v>
      </c>
    </row>
    <row r="4948" spans="2:32" x14ac:dyDescent="0.35">
      <c r="B4948" s="1" t="s">
        <v>1007</v>
      </c>
      <c r="C4948" s="5">
        <v>4.6699999999999997E-3</v>
      </c>
      <c r="D4948" s="6">
        <v>4.9720000000000004</v>
      </c>
      <c r="E4948" s="5">
        <v>0</v>
      </c>
      <c r="F4948" s="6">
        <v>0</v>
      </c>
      <c r="G4948" s="5">
        <v>0</v>
      </c>
      <c r="H4948" s="6">
        <v>0</v>
      </c>
      <c r="I4948" s="5">
        <v>4.4400000000000004E-3</v>
      </c>
      <c r="J4948" s="6">
        <v>0.255</v>
      </c>
      <c r="K4948" s="5">
        <v>0</v>
      </c>
      <c r="L4948" s="6">
        <v>0</v>
      </c>
      <c r="M4948" s="5">
        <v>0</v>
      </c>
      <c r="N4948" s="6">
        <v>0</v>
      </c>
      <c r="O4948" s="5">
        <v>0</v>
      </c>
      <c r="P4948" s="6">
        <v>0</v>
      </c>
      <c r="Q4948" s="5">
        <v>0</v>
      </c>
      <c r="R4948" s="6">
        <v>0</v>
      </c>
      <c r="S4948" s="5">
        <v>3.073E-2</v>
      </c>
      <c r="T4948" s="6">
        <v>4.2450000000000001</v>
      </c>
      <c r="U4948" s="5">
        <v>0</v>
      </c>
      <c r="V4948" s="6">
        <v>0</v>
      </c>
      <c r="W4948" s="5">
        <v>0</v>
      </c>
      <c r="X4948" s="6">
        <v>0</v>
      </c>
      <c r="Y4948" s="5">
        <v>0</v>
      </c>
      <c r="Z4948" s="6">
        <v>0</v>
      </c>
      <c r="AA4948" s="5">
        <v>0</v>
      </c>
      <c r="AB4948" s="6">
        <v>0</v>
      </c>
      <c r="AC4948" s="5">
        <v>0</v>
      </c>
      <c r="AD4948" s="6">
        <v>0</v>
      </c>
      <c r="AE4948" s="5">
        <v>7.0400000000000003E-3</v>
      </c>
      <c r="AF4948" s="6">
        <v>0.47299999999999998</v>
      </c>
    </row>
    <row r="4949" spans="2:32" x14ac:dyDescent="0.35">
      <c r="B4949" s="1" t="s">
        <v>1008</v>
      </c>
      <c r="C4949" s="5">
        <v>4.5300000000000002E-3</v>
      </c>
      <c r="D4949" s="6">
        <v>4.8250000000000002</v>
      </c>
      <c r="E4949" s="5">
        <v>0</v>
      </c>
      <c r="F4949" s="6">
        <v>0</v>
      </c>
      <c r="G4949" s="5">
        <v>0</v>
      </c>
      <c r="H4949" s="6">
        <v>0</v>
      </c>
      <c r="I4949" s="5">
        <v>0</v>
      </c>
      <c r="J4949" s="6">
        <v>0</v>
      </c>
      <c r="K4949" s="5">
        <v>0</v>
      </c>
      <c r="L4949" s="6">
        <v>0</v>
      </c>
      <c r="M4949" s="5">
        <v>4.5500000000000002E-3</v>
      </c>
      <c r="N4949" s="6">
        <v>0.253</v>
      </c>
      <c r="O4949" s="5">
        <v>0</v>
      </c>
      <c r="P4949" s="6">
        <v>0</v>
      </c>
      <c r="Q4949" s="5">
        <v>0</v>
      </c>
      <c r="R4949" s="6">
        <v>0</v>
      </c>
      <c r="S4949" s="5">
        <v>0</v>
      </c>
      <c r="T4949" s="6">
        <v>0</v>
      </c>
      <c r="U4949" s="5">
        <v>0</v>
      </c>
      <c r="V4949" s="6">
        <v>0</v>
      </c>
      <c r="W4949" s="5">
        <v>0</v>
      </c>
      <c r="X4949" s="6">
        <v>0</v>
      </c>
      <c r="Y4949" s="5">
        <v>0</v>
      </c>
      <c r="Z4949" s="6">
        <v>0</v>
      </c>
      <c r="AA4949" s="5">
        <v>0</v>
      </c>
      <c r="AB4949" s="6">
        <v>0</v>
      </c>
      <c r="AC4949" s="5">
        <v>2.8309999999999998E-2</v>
      </c>
      <c r="AD4949" s="6">
        <v>4.5720000000000001</v>
      </c>
      <c r="AE4949" s="5">
        <v>0</v>
      </c>
      <c r="AF4949" s="6">
        <v>0</v>
      </c>
    </row>
    <row r="4950" spans="2:32" x14ac:dyDescent="0.35">
      <c r="B4950" s="1" t="s">
        <v>1009</v>
      </c>
      <c r="C4950" s="5">
        <v>3.7100000000000002E-3</v>
      </c>
      <c r="D4950" s="6">
        <v>3.952</v>
      </c>
      <c r="E4950" s="5">
        <v>0</v>
      </c>
      <c r="F4950" s="6">
        <v>0</v>
      </c>
      <c r="G4950" s="5">
        <v>0</v>
      </c>
      <c r="H4950" s="6">
        <v>0</v>
      </c>
      <c r="I4950" s="5">
        <v>0</v>
      </c>
      <c r="J4950" s="6">
        <v>0</v>
      </c>
      <c r="K4950" s="5">
        <v>0</v>
      </c>
      <c r="L4950" s="6">
        <v>0</v>
      </c>
      <c r="M4950" s="5">
        <v>2.4219999999999998E-2</v>
      </c>
      <c r="N4950" s="6">
        <v>1.347</v>
      </c>
      <c r="O4950" s="5">
        <v>0</v>
      </c>
      <c r="P4950" s="6">
        <v>0</v>
      </c>
      <c r="Q4950" s="5">
        <v>0</v>
      </c>
      <c r="R4950" s="6">
        <v>0</v>
      </c>
      <c r="S4950" s="5">
        <v>0</v>
      </c>
      <c r="T4950" s="6">
        <v>0</v>
      </c>
      <c r="U4950" s="5">
        <v>0</v>
      </c>
      <c r="V4950" s="6">
        <v>0</v>
      </c>
      <c r="W4950" s="5">
        <v>0</v>
      </c>
      <c r="X4950" s="6">
        <v>0</v>
      </c>
      <c r="Y4950" s="5">
        <v>0</v>
      </c>
      <c r="Z4950" s="6">
        <v>0</v>
      </c>
      <c r="AA4950" s="5">
        <v>5.13E-3</v>
      </c>
      <c r="AB4950" s="6">
        <v>0.73699999999999999</v>
      </c>
      <c r="AC4950" s="5">
        <v>0</v>
      </c>
      <c r="AD4950" s="6">
        <v>0</v>
      </c>
      <c r="AE4950" s="5">
        <v>2.7799999999999998E-2</v>
      </c>
      <c r="AF4950" s="6">
        <v>1.8680000000000001</v>
      </c>
    </row>
    <row r="4951" spans="2:32" x14ac:dyDescent="0.35">
      <c r="B4951" s="1" t="s">
        <v>1010</v>
      </c>
      <c r="C4951" s="5">
        <v>3.29E-3</v>
      </c>
      <c r="D4951" s="6">
        <v>3.5009999999999999</v>
      </c>
      <c r="E4951" s="5">
        <v>0</v>
      </c>
      <c r="F4951" s="6">
        <v>0</v>
      </c>
      <c r="G4951" s="5">
        <v>0</v>
      </c>
      <c r="H4951" s="6">
        <v>0</v>
      </c>
      <c r="I4951" s="5">
        <v>4.6359999999999998E-2</v>
      </c>
      <c r="J4951" s="6">
        <v>2.6640000000000001</v>
      </c>
      <c r="K4951" s="5">
        <v>0</v>
      </c>
      <c r="L4951" s="6">
        <v>0</v>
      </c>
      <c r="M4951" s="5">
        <v>0</v>
      </c>
      <c r="N4951" s="6">
        <v>0</v>
      </c>
      <c r="O4951" s="5">
        <v>0</v>
      </c>
      <c r="P4951" s="6">
        <v>0</v>
      </c>
      <c r="Q4951" s="5">
        <v>1.034E-2</v>
      </c>
      <c r="R4951" s="6">
        <v>0.54400000000000004</v>
      </c>
      <c r="S4951" s="5">
        <v>0</v>
      </c>
      <c r="T4951" s="6">
        <v>0</v>
      </c>
      <c r="U4951" s="5">
        <v>6.4900000000000001E-3</v>
      </c>
      <c r="V4951" s="6">
        <v>0.29299999999999998</v>
      </c>
      <c r="W4951" s="5">
        <v>0</v>
      </c>
      <c r="X4951" s="6">
        <v>0</v>
      </c>
      <c r="Y4951" s="5">
        <v>0</v>
      </c>
      <c r="Z4951" s="6">
        <v>0</v>
      </c>
      <c r="AA4951" s="5">
        <v>0</v>
      </c>
      <c r="AB4951" s="6">
        <v>0</v>
      </c>
      <c r="AC4951" s="5">
        <v>0</v>
      </c>
      <c r="AD4951" s="6">
        <v>0</v>
      </c>
      <c r="AE4951" s="5">
        <v>0</v>
      </c>
      <c r="AF4951" s="6">
        <v>0</v>
      </c>
    </row>
    <row r="4952" spans="2:32" x14ac:dyDescent="0.35">
      <c r="B4952" s="1" t="s">
        <v>1011</v>
      </c>
      <c r="C4952" s="5">
        <v>3.1700000000000001E-3</v>
      </c>
      <c r="D4952" s="6">
        <v>3.375</v>
      </c>
      <c r="E4952" s="5">
        <v>0</v>
      </c>
      <c r="F4952" s="6">
        <v>0</v>
      </c>
      <c r="G4952" s="5">
        <v>0</v>
      </c>
      <c r="H4952" s="6">
        <v>0</v>
      </c>
      <c r="I4952" s="5">
        <v>0</v>
      </c>
      <c r="J4952" s="6">
        <v>0</v>
      </c>
      <c r="K4952" s="5">
        <v>0</v>
      </c>
      <c r="L4952" s="6">
        <v>0</v>
      </c>
      <c r="M4952" s="5">
        <v>0</v>
      </c>
      <c r="N4952" s="6">
        <v>0</v>
      </c>
      <c r="O4952" s="5">
        <v>0</v>
      </c>
      <c r="P4952" s="6">
        <v>0</v>
      </c>
      <c r="Q4952" s="5">
        <v>2.1499999999999998E-2</v>
      </c>
      <c r="R4952" s="6">
        <v>1.131</v>
      </c>
      <c r="S4952" s="5">
        <v>0</v>
      </c>
      <c r="T4952" s="6">
        <v>0</v>
      </c>
      <c r="U4952" s="5">
        <v>0</v>
      </c>
      <c r="V4952" s="6">
        <v>0</v>
      </c>
      <c r="W4952" s="5">
        <v>0</v>
      </c>
      <c r="X4952" s="6">
        <v>0</v>
      </c>
      <c r="Y4952" s="5">
        <v>2.5159999999999998E-2</v>
      </c>
      <c r="Z4952" s="6">
        <v>2.2450000000000001</v>
      </c>
      <c r="AA4952" s="5">
        <v>0</v>
      </c>
      <c r="AB4952" s="6">
        <v>0</v>
      </c>
      <c r="AC4952" s="5">
        <v>0</v>
      </c>
      <c r="AD4952" s="6">
        <v>0</v>
      </c>
      <c r="AE4952" s="5">
        <v>0</v>
      </c>
      <c r="AF4952" s="6">
        <v>0</v>
      </c>
    </row>
    <row r="4953" spans="2:32" x14ac:dyDescent="0.35">
      <c r="B4953" s="1" t="s">
        <v>1012</v>
      </c>
      <c r="C4953" s="5">
        <v>2.6900000000000001E-3</v>
      </c>
      <c r="D4953" s="6">
        <v>2.8660000000000001</v>
      </c>
      <c r="E4953" s="5">
        <v>0</v>
      </c>
      <c r="F4953" s="6">
        <v>0</v>
      </c>
      <c r="G4953" s="5">
        <v>0</v>
      </c>
      <c r="H4953" s="6">
        <v>0</v>
      </c>
      <c r="I4953" s="5">
        <v>0</v>
      </c>
      <c r="J4953" s="6">
        <v>0</v>
      </c>
      <c r="K4953" s="5">
        <v>0</v>
      </c>
      <c r="L4953" s="6">
        <v>0</v>
      </c>
      <c r="M4953" s="5">
        <v>0</v>
      </c>
      <c r="N4953" s="6">
        <v>0</v>
      </c>
      <c r="O4953" s="5">
        <v>0</v>
      </c>
      <c r="P4953" s="6">
        <v>0</v>
      </c>
      <c r="Q4953" s="5">
        <v>0</v>
      </c>
      <c r="R4953" s="6">
        <v>0</v>
      </c>
      <c r="S4953" s="5">
        <v>2.0750000000000001E-2</v>
      </c>
      <c r="T4953" s="6">
        <v>2.8660000000000001</v>
      </c>
      <c r="U4953" s="5">
        <v>0</v>
      </c>
      <c r="V4953" s="6">
        <v>0</v>
      </c>
      <c r="W4953" s="5">
        <v>0</v>
      </c>
      <c r="X4953" s="6">
        <v>0</v>
      </c>
      <c r="Y4953" s="5">
        <v>0</v>
      </c>
      <c r="Z4953" s="6">
        <v>0</v>
      </c>
      <c r="AA4953" s="5">
        <v>0</v>
      </c>
      <c r="AB4953" s="6">
        <v>0</v>
      </c>
      <c r="AC4953" s="5">
        <v>0</v>
      </c>
      <c r="AD4953" s="6">
        <v>0</v>
      </c>
      <c r="AE4953" s="5">
        <v>0</v>
      </c>
      <c r="AF4953" s="6">
        <v>0</v>
      </c>
    </row>
    <row r="4954" spans="2:32" x14ac:dyDescent="0.35">
      <c r="B4954" s="1" t="s">
        <v>1013</v>
      </c>
      <c r="C4954" s="5">
        <v>2E-3</v>
      </c>
      <c r="D4954" s="6">
        <v>2.1309999999999998</v>
      </c>
      <c r="E4954" s="5">
        <v>0</v>
      </c>
      <c r="F4954" s="6">
        <v>0</v>
      </c>
      <c r="G4954" s="5">
        <v>0</v>
      </c>
      <c r="H4954" s="6">
        <v>0</v>
      </c>
      <c r="I4954" s="5">
        <v>0</v>
      </c>
      <c r="J4954" s="6">
        <v>0</v>
      </c>
      <c r="K4954" s="5">
        <v>0</v>
      </c>
      <c r="L4954" s="6">
        <v>0</v>
      </c>
      <c r="M4954" s="5">
        <v>0</v>
      </c>
      <c r="N4954" s="6">
        <v>0</v>
      </c>
      <c r="O4954" s="5">
        <v>0</v>
      </c>
      <c r="P4954" s="6">
        <v>0</v>
      </c>
      <c r="Q4954" s="5">
        <v>0</v>
      </c>
      <c r="R4954" s="6">
        <v>0</v>
      </c>
      <c r="S4954" s="5">
        <v>1.5429999999999999E-2</v>
      </c>
      <c r="T4954" s="6">
        <v>2.1309999999999998</v>
      </c>
      <c r="U4954" s="5">
        <v>0</v>
      </c>
      <c r="V4954" s="6">
        <v>0</v>
      </c>
      <c r="W4954" s="5">
        <v>0</v>
      </c>
      <c r="X4954" s="6">
        <v>0</v>
      </c>
      <c r="Y4954" s="5">
        <v>0</v>
      </c>
      <c r="Z4954" s="6">
        <v>0</v>
      </c>
      <c r="AA4954" s="5">
        <v>0</v>
      </c>
      <c r="AB4954" s="6">
        <v>0</v>
      </c>
      <c r="AC4954" s="5">
        <v>0</v>
      </c>
      <c r="AD4954" s="6">
        <v>0</v>
      </c>
      <c r="AE4954" s="5">
        <v>0</v>
      </c>
      <c r="AF4954" s="6">
        <v>0</v>
      </c>
    </row>
    <row r="4955" spans="2:32" x14ac:dyDescent="0.35">
      <c r="B4955" s="1" t="s">
        <v>1014</v>
      </c>
      <c r="C4955" s="5">
        <v>1.6299999999999999E-3</v>
      </c>
      <c r="D4955" s="6">
        <v>1.732</v>
      </c>
      <c r="E4955" s="5">
        <v>0</v>
      </c>
      <c r="F4955" s="6">
        <v>0</v>
      </c>
      <c r="G4955" s="5">
        <v>0</v>
      </c>
      <c r="H4955" s="6">
        <v>0</v>
      </c>
      <c r="I4955" s="5">
        <v>2.3630000000000002E-2</v>
      </c>
      <c r="J4955" s="6">
        <v>1.3580000000000001</v>
      </c>
      <c r="K4955" s="5">
        <v>0</v>
      </c>
      <c r="L4955" s="6">
        <v>0</v>
      </c>
      <c r="M4955" s="5">
        <v>4.5500000000000002E-3</v>
      </c>
      <c r="N4955" s="6">
        <v>0.253</v>
      </c>
      <c r="O4955" s="5">
        <v>0</v>
      </c>
      <c r="P4955" s="6">
        <v>0</v>
      </c>
      <c r="Q4955" s="5">
        <v>0</v>
      </c>
      <c r="R4955" s="6">
        <v>0</v>
      </c>
      <c r="S4955" s="5">
        <v>0</v>
      </c>
      <c r="T4955" s="6">
        <v>0</v>
      </c>
      <c r="U4955" s="5">
        <v>0</v>
      </c>
      <c r="V4955" s="6">
        <v>0</v>
      </c>
      <c r="W4955" s="5">
        <v>8.6599999999999993E-3</v>
      </c>
      <c r="X4955" s="6">
        <v>0.121</v>
      </c>
      <c r="Y4955" s="5">
        <v>0</v>
      </c>
      <c r="Z4955" s="6">
        <v>0</v>
      </c>
      <c r="AA4955" s="5">
        <v>0</v>
      </c>
      <c r="AB4955" s="6">
        <v>0</v>
      </c>
      <c r="AC4955" s="5">
        <v>0</v>
      </c>
      <c r="AD4955" s="6">
        <v>0</v>
      </c>
      <c r="AE4955" s="5">
        <v>0</v>
      </c>
      <c r="AF4955" s="6">
        <v>0</v>
      </c>
    </row>
    <row r="4956" spans="2:32" x14ac:dyDescent="0.35">
      <c r="B4956" s="1" t="s">
        <v>1015</v>
      </c>
      <c r="C4956" s="5">
        <v>1.5E-3</v>
      </c>
      <c r="D4956" s="6">
        <v>1.601</v>
      </c>
      <c r="E4956" s="5">
        <v>0</v>
      </c>
      <c r="F4956" s="6">
        <v>0</v>
      </c>
      <c r="G4956" s="5">
        <v>0</v>
      </c>
      <c r="H4956" s="6">
        <v>0</v>
      </c>
      <c r="I4956" s="5">
        <v>0</v>
      </c>
      <c r="J4956" s="6">
        <v>0</v>
      </c>
      <c r="K4956" s="5">
        <v>0</v>
      </c>
      <c r="L4956" s="6">
        <v>0</v>
      </c>
      <c r="M4956" s="5">
        <v>0</v>
      </c>
      <c r="N4956" s="6">
        <v>0</v>
      </c>
      <c r="O4956" s="5">
        <v>2.1899999999999999E-2</v>
      </c>
      <c r="P4956" s="6">
        <v>0.86399999999999999</v>
      </c>
      <c r="Q4956" s="5">
        <v>0</v>
      </c>
      <c r="R4956" s="6">
        <v>0</v>
      </c>
      <c r="S4956" s="5">
        <v>0</v>
      </c>
      <c r="T4956" s="6">
        <v>0</v>
      </c>
      <c r="U4956" s="5">
        <v>0</v>
      </c>
      <c r="V4956" s="6">
        <v>0</v>
      </c>
      <c r="W4956" s="5">
        <v>0</v>
      </c>
      <c r="X4956" s="6">
        <v>0</v>
      </c>
      <c r="Y4956" s="5">
        <v>0</v>
      </c>
      <c r="Z4956" s="6">
        <v>0</v>
      </c>
      <c r="AA4956" s="5">
        <v>5.13E-3</v>
      </c>
      <c r="AB4956" s="6">
        <v>0.73699999999999999</v>
      </c>
      <c r="AC4956" s="5">
        <v>0</v>
      </c>
      <c r="AD4956" s="6">
        <v>0</v>
      </c>
      <c r="AE4956" s="5">
        <v>0</v>
      </c>
      <c r="AF4956" s="6">
        <v>0</v>
      </c>
    </row>
    <row r="4957" spans="2:32" x14ac:dyDescent="0.35">
      <c r="B4957" s="1" t="s">
        <v>1016</v>
      </c>
      <c r="C4957" s="5">
        <v>1.2600000000000001E-3</v>
      </c>
      <c r="D4957" s="6">
        <v>1.3380000000000001</v>
      </c>
      <c r="E4957" s="5">
        <v>2.7900000000000001E-2</v>
      </c>
      <c r="F4957" s="6">
        <v>1.3380000000000001</v>
      </c>
      <c r="G4957" s="5">
        <v>0</v>
      </c>
      <c r="H4957" s="6">
        <v>0</v>
      </c>
      <c r="I4957" s="5">
        <v>0</v>
      </c>
      <c r="J4957" s="6">
        <v>0</v>
      </c>
      <c r="K4957" s="5">
        <v>0</v>
      </c>
      <c r="L4957" s="6">
        <v>0</v>
      </c>
      <c r="M4957" s="5">
        <v>0</v>
      </c>
      <c r="N4957" s="6">
        <v>0</v>
      </c>
      <c r="O4957" s="5">
        <v>0</v>
      </c>
      <c r="P4957" s="6">
        <v>0</v>
      </c>
      <c r="Q4957" s="5">
        <v>0</v>
      </c>
      <c r="R4957" s="6">
        <v>0</v>
      </c>
      <c r="S4957" s="5">
        <v>0</v>
      </c>
      <c r="T4957" s="6">
        <v>0</v>
      </c>
      <c r="U4957" s="5">
        <v>0</v>
      </c>
      <c r="V4957" s="6">
        <v>0</v>
      </c>
      <c r="W4957" s="5">
        <v>0</v>
      </c>
      <c r="X4957" s="6">
        <v>0</v>
      </c>
      <c r="Y4957" s="5">
        <v>0</v>
      </c>
      <c r="Z4957" s="6">
        <v>0</v>
      </c>
      <c r="AA4957" s="5">
        <v>0</v>
      </c>
      <c r="AB4957" s="6">
        <v>0</v>
      </c>
      <c r="AC4957" s="5">
        <v>0</v>
      </c>
      <c r="AD4957" s="6">
        <v>0</v>
      </c>
      <c r="AE4957" s="5">
        <v>0</v>
      </c>
      <c r="AF4957" s="6">
        <v>0</v>
      </c>
    </row>
    <row r="4958" spans="2:32" x14ac:dyDescent="0.35">
      <c r="B4958" s="1" t="s">
        <v>1017</v>
      </c>
      <c r="C4958" s="5">
        <v>1.1900000000000001E-3</v>
      </c>
      <c r="D4958" s="6">
        <v>1.2669999999999999</v>
      </c>
      <c r="E4958" s="5">
        <v>0</v>
      </c>
      <c r="F4958" s="6">
        <v>0</v>
      </c>
      <c r="G4958" s="5">
        <v>0</v>
      </c>
      <c r="H4958" s="6">
        <v>0</v>
      </c>
      <c r="I4958" s="5">
        <v>0</v>
      </c>
      <c r="J4958" s="6">
        <v>0</v>
      </c>
      <c r="K4958" s="5">
        <v>0</v>
      </c>
      <c r="L4958" s="6">
        <v>0</v>
      </c>
      <c r="M4958" s="5">
        <v>0</v>
      </c>
      <c r="N4958" s="6">
        <v>0</v>
      </c>
      <c r="O4958" s="5">
        <v>1.417E-2</v>
      </c>
      <c r="P4958" s="6">
        <v>0.55900000000000005</v>
      </c>
      <c r="Q4958" s="5">
        <v>0</v>
      </c>
      <c r="R4958" s="6">
        <v>0</v>
      </c>
      <c r="S4958" s="5">
        <v>0</v>
      </c>
      <c r="T4958" s="6">
        <v>0</v>
      </c>
      <c r="U4958" s="5">
        <v>1.2999999999999999E-2</v>
      </c>
      <c r="V4958" s="6">
        <v>0.58699999999999997</v>
      </c>
      <c r="W4958" s="5">
        <v>8.6599999999999993E-3</v>
      </c>
      <c r="X4958" s="6">
        <v>0.121</v>
      </c>
      <c r="Y4958" s="5">
        <v>0</v>
      </c>
      <c r="Z4958" s="6">
        <v>0</v>
      </c>
      <c r="AA4958" s="5">
        <v>0</v>
      </c>
      <c r="AB4958" s="6">
        <v>0</v>
      </c>
      <c r="AC4958" s="5">
        <v>0</v>
      </c>
      <c r="AD4958" s="6">
        <v>0</v>
      </c>
      <c r="AE4958" s="5">
        <v>0</v>
      </c>
      <c r="AF4958" s="6">
        <v>0</v>
      </c>
    </row>
    <row r="4959" spans="2:32" x14ac:dyDescent="0.35">
      <c r="B4959" s="1" t="s">
        <v>1018</v>
      </c>
      <c r="C4959" s="5">
        <v>1.07E-3</v>
      </c>
      <c r="D4959" s="6">
        <v>1.143</v>
      </c>
      <c r="E4959" s="5">
        <v>0</v>
      </c>
      <c r="F4959" s="6">
        <v>0</v>
      </c>
      <c r="G4959" s="5">
        <v>0</v>
      </c>
      <c r="H4959" s="6">
        <v>0</v>
      </c>
      <c r="I4959" s="5">
        <v>0</v>
      </c>
      <c r="J4959" s="6">
        <v>0</v>
      </c>
      <c r="K4959" s="5">
        <v>0</v>
      </c>
      <c r="L4959" s="6">
        <v>0</v>
      </c>
      <c r="M4959" s="5">
        <v>0</v>
      </c>
      <c r="N4959" s="6">
        <v>0</v>
      </c>
      <c r="O4959" s="5">
        <v>0</v>
      </c>
      <c r="P4959" s="6">
        <v>0</v>
      </c>
      <c r="Q4959" s="5">
        <v>2.172E-2</v>
      </c>
      <c r="R4959" s="6">
        <v>1.143</v>
      </c>
      <c r="S4959" s="5">
        <v>0</v>
      </c>
      <c r="T4959" s="6">
        <v>0</v>
      </c>
      <c r="U4959" s="5">
        <v>0</v>
      </c>
      <c r="V4959" s="6">
        <v>0</v>
      </c>
      <c r="W4959" s="5">
        <v>0</v>
      </c>
      <c r="X4959" s="6">
        <v>0</v>
      </c>
      <c r="Y4959" s="5">
        <v>0</v>
      </c>
      <c r="Z4959" s="6">
        <v>0</v>
      </c>
      <c r="AA4959" s="5">
        <v>0</v>
      </c>
      <c r="AB4959" s="6">
        <v>0</v>
      </c>
      <c r="AC4959" s="5">
        <v>0</v>
      </c>
      <c r="AD4959" s="6">
        <v>0</v>
      </c>
      <c r="AE4959" s="5">
        <v>0</v>
      </c>
      <c r="AF4959" s="6">
        <v>0</v>
      </c>
    </row>
    <row r="4960" spans="2:32" x14ac:dyDescent="0.35">
      <c r="B4960" s="1" t="s">
        <v>1019</v>
      </c>
      <c r="C4960" s="5">
        <v>1.01E-3</v>
      </c>
      <c r="D4960" s="6">
        <v>1.079</v>
      </c>
      <c r="E4960" s="5">
        <v>0</v>
      </c>
      <c r="F4960" s="6">
        <v>0</v>
      </c>
      <c r="G4960" s="5">
        <v>0</v>
      </c>
      <c r="H4960" s="6">
        <v>0</v>
      </c>
      <c r="I4960" s="5">
        <v>0</v>
      </c>
      <c r="J4960" s="6">
        <v>0</v>
      </c>
      <c r="K4960" s="5">
        <v>0</v>
      </c>
      <c r="L4960" s="6">
        <v>0</v>
      </c>
      <c r="M4960" s="5">
        <v>1.1650000000000001E-2</v>
      </c>
      <c r="N4960" s="6">
        <v>0.64800000000000002</v>
      </c>
      <c r="O4960" s="5">
        <v>0</v>
      </c>
      <c r="P4960" s="6">
        <v>0</v>
      </c>
      <c r="Q4960" s="5">
        <v>0</v>
      </c>
      <c r="R4960" s="6">
        <v>0</v>
      </c>
      <c r="S4960" s="5">
        <v>0</v>
      </c>
      <c r="T4960" s="6">
        <v>0</v>
      </c>
      <c r="U4960" s="5">
        <v>0</v>
      </c>
      <c r="V4960" s="6">
        <v>0</v>
      </c>
      <c r="W4960" s="5">
        <v>3.0859999999999999E-2</v>
      </c>
      <c r="X4960" s="6">
        <v>0.43099999999999999</v>
      </c>
      <c r="Y4960" s="5">
        <v>0</v>
      </c>
      <c r="Z4960" s="6">
        <v>0</v>
      </c>
      <c r="AA4960" s="5">
        <v>0</v>
      </c>
      <c r="AB4960" s="6">
        <v>0</v>
      </c>
      <c r="AC4960" s="5">
        <v>0</v>
      </c>
      <c r="AD4960" s="6">
        <v>0</v>
      </c>
      <c r="AE4960" s="5">
        <v>0</v>
      </c>
      <c r="AF4960" s="6">
        <v>0</v>
      </c>
    </row>
    <row r="4961" spans="1:32" x14ac:dyDescent="0.35">
      <c r="B4961" s="1" t="s">
        <v>1020</v>
      </c>
      <c r="C4961" s="5">
        <v>9.2000000000000003E-4</v>
      </c>
      <c r="D4961" s="6">
        <v>0.98399999999999999</v>
      </c>
      <c r="E4961" s="5">
        <v>2.052E-2</v>
      </c>
      <c r="F4961" s="6">
        <v>0.98399999999999999</v>
      </c>
      <c r="G4961" s="5">
        <v>0</v>
      </c>
      <c r="H4961" s="6">
        <v>0</v>
      </c>
      <c r="I4961" s="5">
        <v>0</v>
      </c>
      <c r="J4961" s="6">
        <v>0</v>
      </c>
      <c r="K4961" s="5">
        <v>0</v>
      </c>
      <c r="L4961" s="6">
        <v>0</v>
      </c>
      <c r="M4961" s="5">
        <v>0</v>
      </c>
      <c r="N4961" s="6">
        <v>0</v>
      </c>
      <c r="O4961" s="5">
        <v>0</v>
      </c>
      <c r="P4961" s="6">
        <v>0</v>
      </c>
      <c r="Q4961" s="5">
        <v>0</v>
      </c>
      <c r="R4961" s="6">
        <v>0</v>
      </c>
      <c r="S4961" s="5">
        <v>0</v>
      </c>
      <c r="T4961" s="6">
        <v>0</v>
      </c>
      <c r="U4961" s="5">
        <v>0</v>
      </c>
      <c r="V4961" s="6">
        <v>0</v>
      </c>
      <c r="W4961" s="5">
        <v>0</v>
      </c>
      <c r="X4961" s="6">
        <v>0</v>
      </c>
      <c r="Y4961" s="5">
        <v>0</v>
      </c>
      <c r="Z4961" s="6">
        <v>0</v>
      </c>
      <c r="AA4961" s="5">
        <v>0</v>
      </c>
      <c r="AB4961" s="6">
        <v>0</v>
      </c>
      <c r="AC4961" s="5">
        <v>0</v>
      </c>
      <c r="AD4961" s="6">
        <v>0</v>
      </c>
      <c r="AE4961" s="5">
        <v>0</v>
      </c>
      <c r="AF4961" s="6">
        <v>0</v>
      </c>
    </row>
    <row r="4962" spans="1:32" x14ac:dyDescent="0.35">
      <c r="B4962" s="1" t="s">
        <v>1021</v>
      </c>
      <c r="C4962" s="5">
        <v>8.8999999999999995E-4</v>
      </c>
      <c r="D4962" s="6">
        <v>0.94699999999999995</v>
      </c>
      <c r="E4962" s="5">
        <v>0</v>
      </c>
      <c r="F4962" s="6">
        <v>0</v>
      </c>
      <c r="G4962" s="5">
        <v>0</v>
      </c>
      <c r="H4962" s="6">
        <v>0</v>
      </c>
      <c r="I4962" s="5">
        <v>1.136E-2</v>
      </c>
      <c r="J4962" s="6">
        <v>0.65300000000000002</v>
      </c>
      <c r="K4962" s="5">
        <v>0</v>
      </c>
      <c r="L4962" s="6">
        <v>0</v>
      </c>
      <c r="M4962" s="5">
        <v>0</v>
      </c>
      <c r="N4962" s="6">
        <v>0</v>
      </c>
      <c r="O4962" s="5">
        <v>0</v>
      </c>
      <c r="P4962" s="6">
        <v>0</v>
      </c>
      <c r="Q4962" s="5">
        <v>0</v>
      </c>
      <c r="R4962" s="6">
        <v>0</v>
      </c>
      <c r="S4962" s="5">
        <v>0</v>
      </c>
      <c r="T4962" s="6">
        <v>0</v>
      </c>
      <c r="U4962" s="5">
        <v>6.4900000000000001E-3</v>
      </c>
      <c r="V4962" s="6">
        <v>0.29299999999999998</v>
      </c>
      <c r="W4962" s="5">
        <v>0</v>
      </c>
      <c r="X4962" s="6">
        <v>0</v>
      </c>
      <c r="Y4962" s="5">
        <v>0</v>
      </c>
      <c r="Z4962" s="6">
        <v>0</v>
      </c>
      <c r="AA4962" s="5">
        <v>0</v>
      </c>
      <c r="AB4962" s="6">
        <v>0</v>
      </c>
      <c r="AC4962" s="5">
        <v>0</v>
      </c>
      <c r="AD4962" s="6">
        <v>0</v>
      </c>
      <c r="AE4962" s="5">
        <v>0</v>
      </c>
      <c r="AF4962" s="6">
        <v>0</v>
      </c>
    </row>
    <row r="4963" spans="1:32" x14ac:dyDescent="0.35">
      <c r="B4963" s="1" t="s">
        <v>1022</v>
      </c>
      <c r="C4963" s="5">
        <v>7.9000000000000001E-4</v>
      </c>
      <c r="D4963" s="6">
        <v>0.84099999999999997</v>
      </c>
      <c r="E4963" s="5">
        <v>0</v>
      </c>
      <c r="F4963" s="6">
        <v>0</v>
      </c>
      <c r="G4963" s="5">
        <v>0</v>
      </c>
      <c r="H4963" s="6">
        <v>0</v>
      </c>
      <c r="I4963" s="5">
        <v>0</v>
      </c>
      <c r="J4963" s="6">
        <v>0</v>
      </c>
      <c r="K4963" s="5">
        <v>0</v>
      </c>
      <c r="L4963" s="6">
        <v>0</v>
      </c>
      <c r="M4963" s="5">
        <v>0</v>
      </c>
      <c r="N4963" s="6">
        <v>0</v>
      </c>
      <c r="O4963" s="5">
        <v>0</v>
      </c>
      <c r="P4963" s="6">
        <v>0</v>
      </c>
      <c r="Q4963" s="5">
        <v>1.5980000000000001E-2</v>
      </c>
      <c r="R4963" s="6">
        <v>0.84099999999999997</v>
      </c>
      <c r="S4963" s="5">
        <v>0</v>
      </c>
      <c r="T4963" s="6">
        <v>0</v>
      </c>
      <c r="U4963" s="5">
        <v>0</v>
      </c>
      <c r="V4963" s="6">
        <v>0</v>
      </c>
      <c r="W4963" s="5">
        <v>0</v>
      </c>
      <c r="X4963" s="6">
        <v>0</v>
      </c>
      <c r="Y4963" s="5">
        <v>0</v>
      </c>
      <c r="Z4963" s="6">
        <v>0</v>
      </c>
      <c r="AA4963" s="5">
        <v>0</v>
      </c>
      <c r="AB4963" s="6">
        <v>0</v>
      </c>
      <c r="AC4963" s="5">
        <v>0</v>
      </c>
      <c r="AD4963" s="6">
        <v>0</v>
      </c>
      <c r="AE4963" s="5">
        <v>0</v>
      </c>
      <c r="AF4963" s="6">
        <v>0</v>
      </c>
    </row>
    <row r="4964" spans="1:32" x14ac:dyDescent="0.35">
      <c r="B4964" s="1" t="s">
        <v>1023</v>
      </c>
      <c r="C4964" s="5">
        <v>6.0999999999999997E-4</v>
      </c>
      <c r="D4964" s="6">
        <v>0.65300000000000002</v>
      </c>
      <c r="E4964" s="5">
        <v>0</v>
      </c>
      <c r="F4964" s="6">
        <v>0</v>
      </c>
      <c r="G4964" s="5">
        <v>0</v>
      </c>
      <c r="H4964" s="6">
        <v>0</v>
      </c>
      <c r="I4964" s="5">
        <v>1.136E-2</v>
      </c>
      <c r="J4964" s="6">
        <v>0.65300000000000002</v>
      </c>
      <c r="K4964" s="5">
        <v>0</v>
      </c>
      <c r="L4964" s="6">
        <v>0</v>
      </c>
      <c r="M4964" s="5">
        <v>0</v>
      </c>
      <c r="N4964" s="6">
        <v>0</v>
      </c>
      <c r="O4964" s="5">
        <v>0</v>
      </c>
      <c r="P4964" s="6">
        <v>0</v>
      </c>
      <c r="Q4964" s="5">
        <v>0</v>
      </c>
      <c r="R4964" s="6">
        <v>0</v>
      </c>
      <c r="S4964" s="5">
        <v>0</v>
      </c>
      <c r="T4964" s="6">
        <v>0</v>
      </c>
      <c r="U4964" s="5">
        <v>0</v>
      </c>
      <c r="V4964" s="6">
        <v>0</v>
      </c>
      <c r="W4964" s="5">
        <v>0</v>
      </c>
      <c r="X4964" s="6">
        <v>0</v>
      </c>
      <c r="Y4964" s="5">
        <v>0</v>
      </c>
      <c r="Z4964" s="6">
        <v>0</v>
      </c>
      <c r="AA4964" s="5">
        <v>0</v>
      </c>
      <c r="AB4964" s="6">
        <v>0</v>
      </c>
      <c r="AC4964" s="5">
        <v>0</v>
      </c>
      <c r="AD4964" s="6">
        <v>0</v>
      </c>
      <c r="AE4964" s="5">
        <v>0</v>
      </c>
      <c r="AF4964" s="6">
        <v>0</v>
      </c>
    </row>
    <row r="4965" spans="1:32" x14ac:dyDescent="0.35">
      <c r="B4965" s="1" t="s">
        <v>1024</v>
      </c>
      <c r="C4965" s="5">
        <v>6.0999999999999997E-4</v>
      </c>
      <c r="D4965" s="6">
        <v>0.64800000000000002</v>
      </c>
      <c r="E4965" s="5">
        <v>0</v>
      </c>
      <c r="F4965" s="6">
        <v>0</v>
      </c>
      <c r="G4965" s="5">
        <v>0</v>
      </c>
      <c r="H4965" s="6">
        <v>0</v>
      </c>
      <c r="I4965" s="5">
        <v>0</v>
      </c>
      <c r="J4965" s="6">
        <v>0</v>
      </c>
      <c r="K4965" s="5">
        <v>0</v>
      </c>
      <c r="L4965" s="6">
        <v>0</v>
      </c>
      <c r="M4965" s="5">
        <v>1.1650000000000001E-2</v>
      </c>
      <c r="N4965" s="6">
        <v>0.64800000000000002</v>
      </c>
      <c r="O4965" s="5">
        <v>0</v>
      </c>
      <c r="P4965" s="6">
        <v>0</v>
      </c>
      <c r="Q4965" s="5">
        <v>0</v>
      </c>
      <c r="R4965" s="6">
        <v>0</v>
      </c>
      <c r="S4965" s="5">
        <v>0</v>
      </c>
      <c r="T4965" s="6">
        <v>0</v>
      </c>
      <c r="U4965" s="5">
        <v>0</v>
      </c>
      <c r="V4965" s="6">
        <v>0</v>
      </c>
      <c r="W4965" s="5">
        <v>0</v>
      </c>
      <c r="X4965" s="6">
        <v>0</v>
      </c>
      <c r="Y4965" s="5">
        <v>0</v>
      </c>
      <c r="Z4965" s="6">
        <v>0</v>
      </c>
      <c r="AA4965" s="5">
        <v>0</v>
      </c>
      <c r="AB4965" s="6">
        <v>0</v>
      </c>
      <c r="AC4965" s="5">
        <v>0</v>
      </c>
      <c r="AD4965" s="6">
        <v>0</v>
      </c>
      <c r="AE4965" s="5">
        <v>0</v>
      </c>
      <c r="AF4965" s="6">
        <v>0</v>
      </c>
    </row>
    <row r="4966" spans="1:32" x14ac:dyDescent="0.35">
      <c r="B4966" s="1" t="s">
        <v>1025</v>
      </c>
      <c r="C4966" s="5">
        <v>2.9E-4</v>
      </c>
      <c r="D4966" s="6">
        <v>0.31</v>
      </c>
      <c r="E4966" s="5">
        <v>0</v>
      </c>
      <c r="F4966" s="6">
        <v>0</v>
      </c>
      <c r="G4966" s="5">
        <v>0</v>
      </c>
      <c r="H4966" s="6">
        <v>0</v>
      </c>
      <c r="I4966" s="5">
        <v>0</v>
      </c>
      <c r="J4966" s="6">
        <v>0</v>
      </c>
      <c r="K4966" s="5">
        <v>0</v>
      </c>
      <c r="L4966" s="6">
        <v>0</v>
      </c>
      <c r="M4966" s="5">
        <v>0</v>
      </c>
      <c r="N4966" s="6">
        <v>0</v>
      </c>
      <c r="O4966" s="5">
        <v>0</v>
      </c>
      <c r="P4966" s="6">
        <v>0</v>
      </c>
      <c r="Q4966" s="5">
        <v>0</v>
      </c>
      <c r="R4966" s="6">
        <v>0</v>
      </c>
      <c r="S4966" s="5">
        <v>0</v>
      </c>
      <c r="T4966" s="6">
        <v>0</v>
      </c>
      <c r="U4966" s="5">
        <v>0</v>
      </c>
      <c r="V4966" s="6">
        <v>0</v>
      </c>
      <c r="W4966" s="5">
        <v>2.2200000000000001E-2</v>
      </c>
      <c r="X4966" s="6">
        <v>0.31</v>
      </c>
      <c r="Y4966" s="5">
        <v>0</v>
      </c>
      <c r="Z4966" s="6">
        <v>0</v>
      </c>
      <c r="AA4966" s="5">
        <v>0</v>
      </c>
      <c r="AB4966" s="6">
        <v>0</v>
      </c>
      <c r="AC4966" s="5">
        <v>0</v>
      </c>
      <c r="AD4966" s="6">
        <v>0</v>
      </c>
      <c r="AE4966" s="5">
        <v>0</v>
      </c>
      <c r="AF4966" s="6">
        <v>0</v>
      </c>
    </row>
    <row r="4967" spans="1:32" x14ac:dyDescent="0.35">
      <c r="B4967" s="1" t="s">
        <v>1026</v>
      </c>
      <c r="C4967" s="5">
        <v>2.4000000000000001E-4</v>
      </c>
      <c r="D4967" s="6">
        <v>0.253</v>
      </c>
      <c r="E4967" s="5">
        <v>0</v>
      </c>
      <c r="F4967" s="6">
        <v>0</v>
      </c>
      <c r="G4967" s="5">
        <v>0</v>
      </c>
      <c r="H4967" s="6">
        <v>0</v>
      </c>
      <c r="I4967" s="5">
        <v>0</v>
      </c>
      <c r="J4967" s="6">
        <v>0</v>
      </c>
      <c r="K4967" s="5">
        <v>0</v>
      </c>
      <c r="L4967" s="6">
        <v>0</v>
      </c>
      <c r="M4967" s="5">
        <v>4.5500000000000002E-3</v>
      </c>
      <c r="N4967" s="6">
        <v>0.253</v>
      </c>
      <c r="O4967" s="5">
        <v>0</v>
      </c>
      <c r="P4967" s="6">
        <v>0</v>
      </c>
      <c r="Q4967" s="5">
        <v>0</v>
      </c>
      <c r="R4967" s="6">
        <v>0</v>
      </c>
      <c r="S4967" s="5">
        <v>0</v>
      </c>
      <c r="T4967" s="6">
        <v>0</v>
      </c>
      <c r="U4967" s="5">
        <v>0</v>
      </c>
      <c r="V4967" s="6">
        <v>0</v>
      </c>
      <c r="W4967" s="5">
        <v>0</v>
      </c>
      <c r="X4967" s="6">
        <v>0</v>
      </c>
      <c r="Y4967" s="5">
        <v>0</v>
      </c>
      <c r="Z4967" s="6">
        <v>0</v>
      </c>
      <c r="AA4967" s="5">
        <v>0</v>
      </c>
      <c r="AB4967" s="6">
        <v>0</v>
      </c>
      <c r="AC4967" s="5">
        <v>0</v>
      </c>
      <c r="AD4967" s="6">
        <v>0</v>
      </c>
      <c r="AE4967" s="5">
        <v>0</v>
      </c>
      <c r="AF4967" s="6">
        <v>0</v>
      </c>
    </row>
    <row r="4968" spans="1:32" x14ac:dyDescent="0.35">
      <c r="B4968" s="1" t="s">
        <v>1027</v>
      </c>
      <c r="C4968" s="5">
        <v>2.4000000000000001E-4</v>
      </c>
      <c r="D4968" s="6">
        <v>0.253</v>
      </c>
      <c r="E4968" s="5">
        <v>0</v>
      </c>
      <c r="F4968" s="6">
        <v>0</v>
      </c>
      <c r="G4968" s="5">
        <v>0</v>
      </c>
      <c r="H4968" s="6">
        <v>0</v>
      </c>
      <c r="I4968" s="5">
        <v>0</v>
      </c>
      <c r="J4968" s="6">
        <v>0</v>
      </c>
      <c r="K4968" s="5">
        <v>0</v>
      </c>
      <c r="L4968" s="6">
        <v>0</v>
      </c>
      <c r="M4968" s="5">
        <v>4.5500000000000002E-3</v>
      </c>
      <c r="N4968" s="6">
        <v>0.253</v>
      </c>
      <c r="O4968" s="5">
        <v>0</v>
      </c>
      <c r="P4968" s="6">
        <v>0</v>
      </c>
      <c r="Q4968" s="5">
        <v>0</v>
      </c>
      <c r="R4968" s="6">
        <v>0</v>
      </c>
      <c r="S4968" s="5">
        <v>0</v>
      </c>
      <c r="T4968" s="6">
        <v>0</v>
      </c>
      <c r="U4968" s="5">
        <v>0</v>
      </c>
      <c r="V4968" s="6">
        <v>0</v>
      </c>
      <c r="W4968" s="5">
        <v>0</v>
      </c>
      <c r="X4968" s="6">
        <v>0</v>
      </c>
      <c r="Y4968" s="5">
        <v>0</v>
      </c>
      <c r="Z4968" s="6">
        <v>0</v>
      </c>
      <c r="AA4968" s="5">
        <v>0</v>
      </c>
      <c r="AB4968" s="6">
        <v>0</v>
      </c>
      <c r="AC4968" s="5">
        <v>0</v>
      </c>
      <c r="AD4968" s="6">
        <v>0</v>
      </c>
      <c r="AE4968" s="5">
        <v>0</v>
      </c>
      <c r="AF4968" s="6">
        <v>0</v>
      </c>
    </row>
    <row r="4969" spans="1:32" x14ac:dyDescent="0.35">
      <c r="B4969" s="1" t="s">
        <v>1028</v>
      </c>
      <c r="C4969" s="5">
        <v>0.32625999999999999</v>
      </c>
      <c r="D4969" s="6">
        <v>347.32</v>
      </c>
      <c r="E4969" s="5">
        <v>0.2671</v>
      </c>
      <c r="F4969" s="6">
        <v>12.808999999999999</v>
      </c>
      <c r="G4969" s="5">
        <v>0.44173000000000001</v>
      </c>
      <c r="H4969" s="6">
        <v>35.942</v>
      </c>
      <c r="I4969" s="5">
        <v>0.37642999999999999</v>
      </c>
      <c r="J4969" s="6">
        <v>21.632000000000001</v>
      </c>
      <c r="K4969" s="5">
        <v>0.10781</v>
      </c>
      <c r="L4969" s="6">
        <v>7.6769999999999996</v>
      </c>
      <c r="M4969" s="5">
        <v>0.40772999999999998</v>
      </c>
      <c r="N4969" s="6">
        <v>22.68</v>
      </c>
      <c r="O4969" s="5">
        <v>0.33771000000000001</v>
      </c>
      <c r="P4969" s="6">
        <v>13.321999999999999</v>
      </c>
      <c r="Q4969" s="5">
        <v>0.31953999999999999</v>
      </c>
      <c r="R4969" s="6">
        <v>16.812999999999999</v>
      </c>
      <c r="S4969" s="5">
        <v>0.25957000000000002</v>
      </c>
      <c r="T4969" s="6">
        <v>35.857999999999997</v>
      </c>
      <c r="U4969" s="5">
        <v>0.41657</v>
      </c>
      <c r="V4969" s="6">
        <v>18.803999999999998</v>
      </c>
      <c r="W4969" s="5">
        <v>0.48966999999999999</v>
      </c>
      <c r="X4969" s="6">
        <v>6.8390000000000004</v>
      </c>
      <c r="Y4969" s="5">
        <v>0.29459999999999997</v>
      </c>
      <c r="Z4969" s="6">
        <v>26.285</v>
      </c>
      <c r="AA4969" s="5">
        <v>0.31501000000000001</v>
      </c>
      <c r="AB4969" s="6">
        <v>45.26</v>
      </c>
      <c r="AC4969" s="5">
        <v>0.36307</v>
      </c>
      <c r="AD4969" s="6">
        <v>58.642000000000003</v>
      </c>
      <c r="AE4969" s="5">
        <v>0.36846000000000001</v>
      </c>
      <c r="AF4969" s="6">
        <v>24.754999999999999</v>
      </c>
    </row>
    <row r="4970" spans="1:32" x14ac:dyDescent="0.35">
      <c r="B4970" s="1" t="s">
        <v>473</v>
      </c>
      <c r="C4970" s="5">
        <v>4.8800000000000003E-2</v>
      </c>
      <c r="D4970" s="6">
        <v>51.954000000000001</v>
      </c>
      <c r="E4970" s="5">
        <v>1.848E-2</v>
      </c>
      <c r="F4970" s="6">
        <v>0.88600000000000001</v>
      </c>
      <c r="G4970" s="5">
        <v>4.0890000000000003E-2</v>
      </c>
      <c r="H4970" s="6">
        <v>3.327</v>
      </c>
      <c r="I4970" s="5">
        <v>1.333E-2</v>
      </c>
      <c r="J4970" s="6">
        <v>0.76600000000000001</v>
      </c>
      <c r="K4970" s="5">
        <v>1.5980000000000001E-2</v>
      </c>
      <c r="L4970" s="6">
        <v>1.1379999999999999</v>
      </c>
      <c r="M4970" s="5">
        <v>2.5309999999999999E-2</v>
      </c>
      <c r="N4970" s="6">
        <v>1.4079999999999999</v>
      </c>
      <c r="O4970" s="5">
        <v>2.2159999999999999E-2</v>
      </c>
      <c r="P4970" s="6">
        <v>0.874</v>
      </c>
      <c r="Q4970" s="5">
        <v>8.5680000000000006E-2</v>
      </c>
      <c r="R4970" s="6">
        <v>4.508</v>
      </c>
      <c r="S4970" s="5">
        <v>8.5690000000000002E-2</v>
      </c>
      <c r="T4970" s="6">
        <v>11.837</v>
      </c>
      <c r="U4970" s="5">
        <v>2.6009999999999998E-2</v>
      </c>
      <c r="V4970" s="6">
        <v>1.1739999999999999</v>
      </c>
      <c r="W4970" s="5">
        <v>8.6599999999999993E-3</v>
      </c>
      <c r="X4970" s="6">
        <v>0.121</v>
      </c>
      <c r="Y4970" s="5">
        <v>0.13203000000000001</v>
      </c>
      <c r="Z4970" s="6">
        <v>11.78</v>
      </c>
      <c r="AA4970" s="5">
        <v>3.363E-2</v>
      </c>
      <c r="AB4970" s="6">
        <v>4.8319999999999999</v>
      </c>
      <c r="AC4970" s="5">
        <v>5.0110000000000002E-2</v>
      </c>
      <c r="AD4970" s="6">
        <v>8.093</v>
      </c>
      <c r="AE4970" s="5">
        <v>1.7999999999999999E-2</v>
      </c>
      <c r="AF4970" s="6">
        <v>1.2090000000000001</v>
      </c>
    </row>
    <row r="4972" spans="1:32" x14ac:dyDescent="0.35">
      <c r="B4972" s="2" t="s">
        <v>398</v>
      </c>
      <c r="D4972" s="3">
        <v>1064.54</v>
      </c>
      <c r="F4972" s="3">
        <v>47.956000000000003</v>
      </c>
      <c r="H4972" s="3">
        <v>81.366</v>
      </c>
      <c r="J4972" s="3">
        <v>57.466999999999999</v>
      </c>
      <c r="L4972" s="3">
        <v>71.209000000000003</v>
      </c>
      <c r="N4972" s="3">
        <v>55.625</v>
      </c>
      <c r="P4972" s="3">
        <v>39.448</v>
      </c>
      <c r="R4972" s="3">
        <v>52.616999999999997</v>
      </c>
      <c r="T4972" s="3">
        <v>138.14500000000001</v>
      </c>
      <c r="V4972" s="3">
        <v>45.14</v>
      </c>
      <c r="X4972" s="3">
        <v>13.967000000000001</v>
      </c>
      <c r="Z4972" s="3">
        <v>89.221999999999994</v>
      </c>
      <c r="AB4972" s="3">
        <v>143.678</v>
      </c>
      <c r="AD4972" s="3">
        <v>161.517</v>
      </c>
      <c r="AF4972" s="3">
        <v>67.185000000000002</v>
      </c>
    </row>
    <row r="4973" spans="1:32" x14ac:dyDescent="0.35">
      <c r="B4973" s="2" t="s">
        <v>399</v>
      </c>
      <c r="D4973" s="3">
        <v>1064</v>
      </c>
      <c r="F4973" s="3">
        <v>72</v>
      </c>
      <c r="H4973" s="3">
        <v>71</v>
      </c>
      <c r="J4973" s="3">
        <v>92</v>
      </c>
      <c r="L4973" s="3">
        <v>85</v>
      </c>
      <c r="N4973" s="3">
        <v>91</v>
      </c>
      <c r="P4973" s="3">
        <v>87</v>
      </c>
      <c r="R4973" s="3">
        <v>89</v>
      </c>
      <c r="T4973" s="3">
        <v>76</v>
      </c>
      <c r="V4973" s="3">
        <v>88</v>
      </c>
      <c r="X4973" s="3">
        <v>69</v>
      </c>
      <c r="Z4973" s="3">
        <v>64</v>
      </c>
      <c r="AB4973" s="3">
        <v>77</v>
      </c>
      <c r="AD4973" s="3">
        <v>58</v>
      </c>
      <c r="AF4973" s="3">
        <v>45</v>
      </c>
    </row>
    <row r="4975" spans="1:32" x14ac:dyDescent="0.35">
      <c r="A4975" s="3" t="s">
        <v>1029</v>
      </c>
      <c r="B4975" s="2" t="s">
        <v>1030</v>
      </c>
    </row>
    <row r="4977" spans="1:32" x14ac:dyDescent="0.35">
      <c r="B4977" s="1" t="s">
        <v>1031</v>
      </c>
      <c r="C4977" s="5">
        <v>5.5419999999999997E-2</v>
      </c>
      <c r="D4977" s="6">
        <v>78.091999999999999</v>
      </c>
      <c r="E4977" s="5">
        <v>1.5520000000000001E-2</v>
      </c>
      <c r="F4977" s="6">
        <v>0.98399999999999999</v>
      </c>
      <c r="G4977" s="5">
        <v>2.0480000000000002E-2</v>
      </c>
      <c r="H4977" s="6">
        <v>2.254</v>
      </c>
      <c r="I4977" s="5">
        <v>4.795E-2</v>
      </c>
      <c r="J4977" s="6">
        <v>2.9279999999999999</v>
      </c>
      <c r="K4977" s="5">
        <v>6.7339999999999997E-2</v>
      </c>
      <c r="L4977" s="6">
        <v>5.4530000000000003</v>
      </c>
      <c r="M4977" s="5">
        <v>0.29535</v>
      </c>
      <c r="N4977" s="6">
        <v>17.651</v>
      </c>
      <c r="O4977" s="5">
        <v>6.4649999999999999E-2</v>
      </c>
      <c r="P4977" s="6">
        <v>2.944</v>
      </c>
      <c r="Q4977" s="5">
        <v>6.2530000000000002E-2</v>
      </c>
      <c r="R4977" s="6">
        <v>3.5750000000000002</v>
      </c>
      <c r="S4977" s="5">
        <v>2.332E-2</v>
      </c>
      <c r="T4977" s="6">
        <v>4.2619999999999996</v>
      </c>
      <c r="U4977" s="5">
        <v>0.51788999999999996</v>
      </c>
      <c r="V4977" s="6">
        <v>26.039000000000001</v>
      </c>
      <c r="W4977" s="5">
        <v>2.46E-2</v>
      </c>
      <c r="X4977" s="6">
        <v>0.48499999999999999</v>
      </c>
      <c r="Y4977" s="5">
        <v>5.3510000000000002E-2</v>
      </c>
      <c r="Z4977" s="6">
        <v>6.6369999999999996</v>
      </c>
      <c r="AA4977" s="5">
        <v>0</v>
      </c>
      <c r="AB4977" s="6">
        <v>0</v>
      </c>
      <c r="AC4977" s="5">
        <v>0</v>
      </c>
      <c r="AD4977" s="6">
        <v>0</v>
      </c>
      <c r="AE4977" s="5">
        <v>4.0419999999999998E-2</v>
      </c>
      <c r="AF4977" s="6">
        <v>4.88</v>
      </c>
    </row>
    <row r="4978" spans="1:32" x14ac:dyDescent="0.35">
      <c r="B4978" s="1" t="s">
        <v>1032</v>
      </c>
      <c r="C4978" s="5">
        <v>3.764E-2</v>
      </c>
      <c r="D4978" s="6">
        <v>53.030999999999999</v>
      </c>
      <c r="E4978" s="5">
        <v>3.1060000000000001E-2</v>
      </c>
      <c r="F4978" s="6">
        <v>1.9690000000000001</v>
      </c>
      <c r="G4978" s="5">
        <v>2.027E-2</v>
      </c>
      <c r="H4978" s="6">
        <v>2.2309999999999999</v>
      </c>
      <c r="I4978" s="5">
        <v>1.489E-2</v>
      </c>
      <c r="J4978" s="6">
        <v>0.90900000000000003</v>
      </c>
      <c r="K4978" s="5">
        <v>3.8289999999999998E-2</v>
      </c>
      <c r="L4978" s="6">
        <v>3.101</v>
      </c>
      <c r="M4978" s="5">
        <v>4.2300000000000003E-3</v>
      </c>
      <c r="N4978" s="6">
        <v>0.253</v>
      </c>
      <c r="O4978" s="5">
        <v>2.189E-2</v>
      </c>
      <c r="P4978" s="6">
        <v>0.997</v>
      </c>
      <c r="Q4978" s="5">
        <v>3.313E-2</v>
      </c>
      <c r="R4978" s="6">
        <v>1.8939999999999999</v>
      </c>
      <c r="S4978" s="5">
        <v>6.9870000000000002E-2</v>
      </c>
      <c r="T4978" s="6">
        <v>12.769</v>
      </c>
      <c r="U4978" s="5">
        <v>5.6469999999999999E-2</v>
      </c>
      <c r="V4978" s="6">
        <v>2.839</v>
      </c>
      <c r="W4978" s="5">
        <v>0.86778999999999995</v>
      </c>
      <c r="X4978" s="6">
        <v>17.111000000000001</v>
      </c>
      <c r="Y4978" s="5">
        <v>5.7169999999999999E-2</v>
      </c>
      <c r="Z4978" s="6">
        <v>7.0910000000000002</v>
      </c>
      <c r="AA4978" s="5">
        <v>0</v>
      </c>
      <c r="AB4978" s="6">
        <v>0</v>
      </c>
      <c r="AC4978" s="5">
        <v>0</v>
      </c>
      <c r="AD4978" s="6">
        <v>0</v>
      </c>
      <c r="AE4978" s="5">
        <v>1.5469999999999999E-2</v>
      </c>
      <c r="AF4978" s="6">
        <v>1.8680000000000001</v>
      </c>
    </row>
    <row r="4979" spans="1:32" x14ac:dyDescent="0.35">
      <c r="B4979" s="1" t="s">
        <v>1033</v>
      </c>
      <c r="C4979" s="5">
        <v>8.2350000000000007E-2</v>
      </c>
      <c r="D4979" s="6">
        <v>116.03700000000001</v>
      </c>
      <c r="E4979" s="5">
        <v>4.3479999999999998E-2</v>
      </c>
      <c r="F4979" s="6">
        <v>2.7559999999999998</v>
      </c>
      <c r="G4979" s="5">
        <v>7.5259999999999994E-2</v>
      </c>
      <c r="H4979" s="6">
        <v>8.2850000000000001</v>
      </c>
      <c r="I4979" s="5">
        <v>7.8649999999999998E-2</v>
      </c>
      <c r="J4979" s="6">
        <v>4.8019999999999996</v>
      </c>
      <c r="K4979" s="5">
        <v>3.2599999999999997E-2</v>
      </c>
      <c r="L4979" s="6">
        <v>2.64</v>
      </c>
      <c r="M4979" s="5">
        <v>9.5430000000000001E-2</v>
      </c>
      <c r="N4979" s="6">
        <v>5.7030000000000003</v>
      </c>
      <c r="O4979" s="5">
        <v>0.13900000000000001</v>
      </c>
      <c r="P4979" s="6">
        <v>6.33</v>
      </c>
      <c r="Q4979" s="5">
        <v>0.28999999999999998</v>
      </c>
      <c r="R4979" s="6">
        <v>16.581</v>
      </c>
      <c r="S4979" s="5">
        <v>0.23425000000000001</v>
      </c>
      <c r="T4979" s="6">
        <v>42.808999999999997</v>
      </c>
      <c r="U4979" s="5">
        <v>0.11667</v>
      </c>
      <c r="V4979" s="6">
        <v>5.8659999999999997</v>
      </c>
      <c r="W4979" s="5">
        <v>6.1399999999999996E-3</v>
      </c>
      <c r="X4979" s="6">
        <v>0.121</v>
      </c>
      <c r="Y4979" s="5">
        <v>2.8910000000000002E-2</v>
      </c>
      <c r="Z4979" s="6">
        <v>3.5859999999999999</v>
      </c>
      <c r="AA4979" s="5">
        <v>2.5250000000000002E-2</v>
      </c>
      <c r="AB4979" s="6">
        <v>4.798</v>
      </c>
      <c r="AC4979" s="5">
        <v>2.836E-2</v>
      </c>
      <c r="AD4979" s="6">
        <v>6.9050000000000002</v>
      </c>
      <c r="AE4979" s="5">
        <v>4.0210000000000003E-2</v>
      </c>
      <c r="AF4979" s="6">
        <v>4.8540000000000001</v>
      </c>
    </row>
    <row r="4980" spans="1:32" x14ac:dyDescent="0.35">
      <c r="B4980" s="1" t="s">
        <v>1034</v>
      </c>
      <c r="C4980" s="5">
        <v>4.3270000000000003E-2</v>
      </c>
      <c r="D4980" s="6">
        <v>60.966000000000001</v>
      </c>
      <c r="E4980" s="5">
        <v>2.111E-2</v>
      </c>
      <c r="F4980" s="6">
        <v>1.3380000000000001</v>
      </c>
      <c r="G4980" s="5">
        <v>9.75E-3</v>
      </c>
      <c r="H4980" s="6">
        <v>1.073</v>
      </c>
      <c r="I4980" s="5">
        <v>1.6539999999999999E-2</v>
      </c>
      <c r="J4980" s="6">
        <v>1.01</v>
      </c>
      <c r="K4980" s="5">
        <v>8.2119999999999999E-2</v>
      </c>
      <c r="L4980" s="6">
        <v>6.65</v>
      </c>
      <c r="M4980" s="5">
        <v>0</v>
      </c>
      <c r="N4980" s="6">
        <v>0</v>
      </c>
      <c r="O4980" s="5">
        <v>6.1199999999999997E-2</v>
      </c>
      <c r="P4980" s="6">
        <v>2.7869999999999999</v>
      </c>
      <c r="Q4980" s="5">
        <v>0</v>
      </c>
      <c r="R4980" s="6">
        <v>0</v>
      </c>
      <c r="S4980" s="5">
        <v>0</v>
      </c>
      <c r="T4980" s="6">
        <v>0</v>
      </c>
      <c r="U4980" s="5">
        <v>5.8300000000000001E-3</v>
      </c>
      <c r="V4980" s="6">
        <v>0.29299999999999998</v>
      </c>
      <c r="W4980" s="5">
        <v>0</v>
      </c>
      <c r="X4980" s="6">
        <v>0</v>
      </c>
      <c r="Y4980" s="5">
        <v>9.3369999999999995E-2</v>
      </c>
      <c r="Z4980" s="6">
        <v>11.58</v>
      </c>
      <c r="AA4980" s="5">
        <v>0.16495000000000001</v>
      </c>
      <c r="AB4980" s="6">
        <v>31.338999999999999</v>
      </c>
      <c r="AC4980" s="5">
        <v>1.243E-2</v>
      </c>
      <c r="AD4980" s="6">
        <v>3.0270000000000001</v>
      </c>
      <c r="AE4980" s="5">
        <v>1.5469999999999999E-2</v>
      </c>
      <c r="AF4980" s="6">
        <v>1.8680000000000001</v>
      </c>
    </row>
    <row r="4981" spans="1:32" x14ac:dyDescent="0.35">
      <c r="B4981" s="1" t="s">
        <v>1035</v>
      </c>
      <c r="C4981" s="5">
        <v>0.16159000000000001</v>
      </c>
      <c r="D4981" s="6">
        <v>227.68100000000001</v>
      </c>
      <c r="E4981" s="5">
        <v>0.59577000000000002</v>
      </c>
      <c r="F4981" s="6">
        <v>37.767000000000003</v>
      </c>
      <c r="G4981" s="5">
        <v>0.23524</v>
      </c>
      <c r="H4981" s="6">
        <v>25.896000000000001</v>
      </c>
      <c r="I4981" s="5">
        <v>0.35610000000000003</v>
      </c>
      <c r="J4981" s="6">
        <v>21.742999999999999</v>
      </c>
      <c r="K4981" s="5">
        <v>0.31774999999999998</v>
      </c>
      <c r="L4981" s="6">
        <v>25.731999999999999</v>
      </c>
      <c r="M4981" s="5">
        <v>5.5419999999999997E-2</v>
      </c>
      <c r="N4981" s="6">
        <v>3.3119999999999998</v>
      </c>
      <c r="O4981" s="5">
        <v>8.5860000000000006E-2</v>
      </c>
      <c r="P4981" s="6">
        <v>3.91</v>
      </c>
      <c r="Q4981" s="5">
        <v>3.4680000000000002E-2</v>
      </c>
      <c r="R4981" s="6">
        <v>1.9830000000000001</v>
      </c>
      <c r="S4981" s="5">
        <v>6.5180000000000002E-2</v>
      </c>
      <c r="T4981" s="6">
        <v>11.911</v>
      </c>
      <c r="U4981" s="5">
        <v>3.7190000000000001E-2</v>
      </c>
      <c r="V4981" s="6">
        <v>1.87</v>
      </c>
      <c r="W4981" s="5">
        <v>6.1399999999999996E-3</v>
      </c>
      <c r="X4981" s="6">
        <v>0.121</v>
      </c>
      <c r="Y4981" s="5">
        <v>0.10752</v>
      </c>
      <c r="Z4981" s="6">
        <v>13.336</v>
      </c>
      <c r="AA4981" s="5">
        <v>0.14656</v>
      </c>
      <c r="AB4981" s="6">
        <v>27.844999999999999</v>
      </c>
      <c r="AC4981" s="5">
        <v>0.17927000000000001</v>
      </c>
      <c r="AD4981" s="6">
        <v>43.652999999999999</v>
      </c>
      <c r="AE4981" s="5">
        <v>7.1249999999999994E-2</v>
      </c>
      <c r="AF4981" s="6">
        <v>8.6020000000000003</v>
      </c>
    </row>
    <row r="4982" spans="1:32" x14ac:dyDescent="0.35">
      <c r="B4982" s="1" t="s">
        <v>1036</v>
      </c>
      <c r="C4982" s="5">
        <v>0.12404999999999999</v>
      </c>
      <c r="D4982" s="6">
        <v>174.78800000000001</v>
      </c>
      <c r="E4982" s="5">
        <v>6.7659999999999998E-2</v>
      </c>
      <c r="F4982" s="6">
        <v>4.2889999999999997</v>
      </c>
      <c r="G4982" s="5">
        <v>1.1440000000000001E-2</v>
      </c>
      <c r="H4982" s="6">
        <v>1.2589999999999999</v>
      </c>
      <c r="I4982" s="5">
        <v>0.15970000000000001</v>
      </c>
      <c r="J4982" s="6">
        <v>9.7509999999999994</v>
      </c>
      <c r="K4982" s="5">
        <v>0.27237</v>
      </c>
      <c r="L4982" s="6">
        <v>22.056999999999999</v>
      </c>
      <c r="M4982" s="5">
        <v>0.20041</v>
      </c>
      <c r="N4982" s="6">
        <v>11.977</v>
      </c>
      <c r="O4982" s="5">
        <v>0.13048000000000001</v>
      </c>
      <c r="P4982" s="6">
        <v>5.9420000000000002</v>
      </c>
      <c r="Q4982" s="5">
        <v>7.6609999999999998E-2</v>
      </c>
      <c r="R4982" s="6">
        <v>4.38</v>
      </c>
      <c r="S4982" s="5">
        <v>8.1360000000000002E-2</v>
      </c>
      <c r="T4982" s="6">
        <v>14.869</v>
      </c>
      <c r="U4982" s="5">
        <v>0.14882999999999999</v>
      </c>
      <c r="V4982" s="6">
        <v>7.4829999999999997</v>
      </c>
      <c r="W4982" s="5">
        <v>3.073E-2</v>
      </c>
      <c r="X4982" s="6">
        <v>0.60599999999999998</v>
      </c>
      <c r="Y4982" s="5">
        <v>0.23121</v>
      </c>
      <c r="Z4982" s="6">
        <v>28.675999999999998</v>
      </c>
      <c r="AA4982" s="5">
        <v>0.21021000000000001</v>
      </c>
      <c r="AB4982" s="6">
        <v>39.936999999999998</v>
      </c>
      <c r="AC4982" s="5">
        <v>8.5980000000000001E-2</v>
      </c>
      <c r="AD4982" s="6">
        <v>20.937000000000001</v>
      </c>
      <c r="AE4982" s="5">
        <v>2.1749999999999999E-2</v>
      </c>
      <c r="AF4982" s="6">
        <v>2.6259999999999999</v>
      </c>
    </row>
    <row r="4983" spans="1:32" x14ac:dyDescent="0.35">
      <c r="B4983" s="1" t="s">
        <v>1037</v>
      </c>
      <c r="C4983" s="5">
        <v>8.3349999999999994E-2</v>
      </c>
      <c r="D4983" s="6">
        <v>117.435</v>
      </c>
      <c r="E4983" s="5">
        <v>8.7929999999999994E-2</v>
      </c>
      <c r="F4983" s="6">
        <v>5.5739999999999998</v>
      </c>
      <c r="G4983" s="5">
        <v>0.45206000000000002</v>
      </c>
      <c r="H4983" s="6">
        <v>49.765000000000001</v>
      </c>
      <c r="I4983" s="5">
        <v>0.16023999999999999</v>
      </c>
      <c r="J4983" s="6">
        <v>9.7840000000000007</v>
      </c>
      <c r="K4983" s="5">
        <v>6.6899999999999998E-3</v>
      </c>
      <c r="L4983" s="6">
        <v>0.54200000000000004</v>
      </c>
      <c r="M4983" s="5">
        <v>4.2889999999999998E-2</v>
      </c>
      <c r="N4983" s="6">
        <v>2.5630000000000002</v>
      </c>
      <c r="O4983" s="5">
        <v>0.18256</v>
      </c>
      <c r="P4983" s="6">
        <v>8.3140000000000001</v>
      </c>
      <c r="Q4983" s="5">
        <v>9.3240000000000003E-2</v>
      </c>
      <c r="R4983" s="6">
        <v>5.3310000000000004</v>
      </c>
      <c r="S4983" s="5">
        <v>7.5429999999999997E-2</v>
      </c>
      <c r="T4983" s="6">
        <v>13.785</v>
      </c>
      <c r="U4983" s="5">
        <v>0</v>
      </c>
      <c r="V4983" s="6">
        <v>0</v>
      </c>
      <c r="W4983" s="5">
        <v>0</v>
      </c>
      <c r="X4983" s="6">
        <v>0</v>
      </c>
      <c r="Y4983" s="5">
        <v>0</v>
      </c>
      <c r="Z4983" s="6">
        <v>0</v>
      </c>
      <c r="AA4983" s="5">
        <v>0</v>
      </c>
      <c r="AB4983" s="6">
        <v>0</v>
      </c>
      <c r="AC4983" s="5">
        <v>6.368E-2</v>
      </c>
      <c r="AD4983" s="6">
        <v>15.506</v>
      </c>
      <c r="AE4983" s="5">
        <v>5.194E-2</v>
      </c>
      <c r="AF4983" s="6">
        <v>6.2709999999999999</v>
      </c>
    </row>
    <row r="4984" spans="1:32" x14ac:dyDescent="0.35">
      <c r="B4984" s="1" t="s">
        <v>587</v>
      </c>
      <c r="C4984" s="5">
        <v>3.5180000000000003E-2</v>
      </c>
      <c r="D4984" s="6">
        <v>49.570999999999998</v>
      </c>
      <c r="E4984" s="5">
        <v>2.111E-2</v>
      </c>
      <c r="F4984" s="6">
        <v>1.3380000000000001</v>
      </c>
      <c r="G4984" s="5">
        <v>0</v>
      </c>
      <c r="H4984" s="6">
        <v>0</v>
      </c>
      <c r="I4984" s="5">
        <v>2.742E-2</v>
      </c>
      <c r="J4984" s="6">
        <v>1.6739999999999999</v>
      </c>
      <c r="K4984" s="5">
        <v>4.5069999999999999E-2</v>
      </c>
      <c r="L4984" s="6">
        <v>3.65</v>
      </c>
      <c r="M4984" s="5">
        <v>6.4740000000000006E-2</v>
      </c>
      <c r="N4984" s="6">
        <v>3.8690000000000002</v>
      </c>
      <c r="O4984" s="5">
        <v>0.11763</v>
      </c>
      <c r="P4984" s="6">
        <v>5.3570000000000002</v>
      </c>
      <c r="Q4984" s="5">
        <v>0.38395000000000001</v>
      </c>
      <c r="R4984" s="6">
        <v>21.952999999999999</v>
      </c>
      <c r="S4984" s="5">
        <v>3.3410000000000002E-2</v>
      </c>
      <c r="T4984" s="6">
        <v>6.1050000000000004</v>
      </c>
      <c r="U4984" s="5">
        <v>4.9939999999999998E-2</v>
      </c>
      <c r="V4984" s="6">
        <v>2.5110000000000001</v>
      </c>
      <c r="W4984" s="5">
        <v>3.0429999999999999E-2</v>
      </c>
      <c r="X4984" s="6">
        <v>0.6</v>
      </c>
      <c r="Y4984" s="5">
        <v>0</v>
      </c>
      <c r="Z4984" s="6">
        <v>0</v>
      </c>
      <c r="AA4984" s="5">
        <v>0</v>
      </c>
      <c r="AB4984" s="6">
        <v>0</v>
      </c>
      <c r="AC4984" s="5">
        <v>0</v>
      </c>
      <c r="AD4984" s="6">
        <v>0</v>
      </c>
      <c r="AE4984" s="5">
        <v>2.0820000000000002E-2</v>
      </c>
      <c r="AF4984" s="6">
        <v>2.5129999999999999</v>
      </c>
    </row>
    <row r="4985" spans="1:32" x14ac:dyDescent="0.35">
      <c r="B4985" s="1" t="s">
        <v>1038</v>
      </c>
      <c r="C4985" s="5">
        <v>0.37713999999999998</v>
      </c>
      <c r="D4985" s="6">
        <v>531.39300000000003</v>
      </c>
      <c r="E4985" s="5">
        <v>0.11638999999999999</v>
      </c>
      <c r="F4985" s="6">
        <v>7.3780000000000001</v>
      </c>
      <c r="G4985" s="5">
        <v>0.17551</v>
      </c>
      <c r="H4985" s="6">
        <v>19.321000000000002</v>
      </c>
      <c r="I4985" s="5">
        <v>0.13855000000000001</v>
      </c>
      <c r="J4985" s="6">
        <v>8.4600000000000009</v>
      </c>
      <c r="K4985" s="5">
        <v>0.13775000000000001</v>
      </c>
      <c r="L4985" s="6">
        <v>11.154999999999999</v>
      </c>
      <c r="M4985" s="5">
        <v>0.24151</v>
      </c>
      <c r="N4985" s="6">
        <v>14.433</v>
      </c>
      <c r="O4985" s="5">
        <v>0.19675000000000001</v>
      </c>
      <c r="P4985" s="6">
        <v>8.9600000000000009</v>
      </c>
      <c r="Q4985" s="5">
        <v>2.5870000000000001E-2</v>
      </c>
      <c r="R4985" s="6">
        <v>1.4790000000000001</v>
      </c>
      <c r="S4985" s="5">
        <v>0.41719000000000001</v>
      </c>
      <c r="T4985" s="6">
        <v>76.241</v>
      </c>
      <c r="U4985" s="5">
        <v>6.719E-2</v>
      </c>
      <c r="V4985" s="6">
        <v>3.3780000000000001</v>
      </c>
      <c r="W4985" s="5">
        <v>3.4180000000000002E-2</v>
      </c>
      <c r="X4985" s="6">
        <v>0.67400000000000004</v>
      </c>
      <c r="Y4985" s="5">
        <v>0.42831000000000002</v>
      </c>
      <c r="Z4985" s="6">
        <v>53.122</v>
      </c>
      <c r="AA4985" s="5">
        <v>0.45301999999999998</v>
      </c>
      <c r="AB4985" s="6">
        <v>86.069000000000003</v>
      </c>
      <c r="AC4985" s="5">
        <v>0.63027999999999995</v>
      </c>
      <c r="AD4985" s="6">
        <v>153.47900000000001</v>
      </c>
      <c r="AE4985" s="5">
        <v>0.72265999999999997</v>
      </c>
      <c r="AF4985" s="6">
        <v>87.245000000000005</v>
      </c>
    </row>
    <row r="4987" spans="1:32" x14ac:dyDescent="0.35">
      <c r="B4987" s="2" t="s">
        <v>398</v>
      </c>
      <c r="D4987" s="3">
        <v>1408.9939999999999</v>
      </c>
      <c r="F4987" s="3">
        <v>63.392000000000003</v>
      </c>
      <c r="H4987" s="3">
        <v>110.084</v>
      </c>
      <c r="J4987" s="3">
        <v>61.058999999999997</v>
      </c>
      <c r="L4987" s="3">
        <v>80.981999999999999</v>
      </c>
      <c r="N4987" s="3">
        <v>59.762</v>
      </c>
      <c r="P4987" s="3">
        <v>45.54</v>
      </c>
      <c r="R4987" s="3">
        <v>57.176000000000002</v>
      </c>
      <c r="T4987" s="3">
        <v>182.751</v>
      </c>
      <c r="V4987" s="3">
        <v>50.279000000000003</v>
      </c>
      <c r="X4987" s="3">
        <v>19.718</v>
      </c>
      <c r="Z4987" s="3">
        <v>124.02800000000001</v>
      </c>
      <c r="AB4987" s="3">
        <v>189.989</v>
      </c>
      <c r="AD4987" s="3">
        <v>243.50800000000001</v>
      </c>
      <c r="AF4987" s="3">
        <v>120.727</v>
      </c>
    </row>
    <row r="4988" spans="1:32" x14ac:dyDescent="0.35">
      <c r="B4988" s="2" t="s">
        <v>399</v>
      </c>
      <c r="D4988" s="3">
        <v>1409</v>
      </c>
      <c r="F4988" s="3">
        <v>103</v>
      </c>
      <c r="H4988" s="3">
        <v>101</v>
      </c>
      <c r="J4988" s="3">
        <v>100</v>
      </c>
      <c r="L4988" s="3">
        <v>100</v>
      </c>
      <c r="N4988" s="3">
        <v>100</v>
      </c>
      <c r="P4988" s="3">
        <v>100</v>
      </c>
      <c r="R4988" s="3">
        <v>100</v>
      </c>
      <c r="T4988" s="3">
        <v>104</v>
      </c>
      <c r="V4988" s="3">
        <v>101</v>
      </c>
      <c r="X4988" s="3">
        <v>100</v>
      </c>
      <c r="Z4988" s="3">
        <v>100</v>
      </c>
      <c r="AB4988" s="3">
        <v>100</v>
      </c>
      <c r="AD4988" s="3">
        <v>100</v>
      </c>
      <c r="AF4988" s="3">
        <v>100</v>
      </c>
    </row>
    <row r="4990" spans="1:32" x14ac:dyDescent="0.35">
      <c r="A4990" s="3" t="s">
        <v>1039</v>
      </c>
      <c r="B4990" s="2" t="s">
        <v>1040</v>
      </c>
    </row>
    <row r="4991" spans="1:32" x14ac:dyDescent="0.35">
      <c r="B4991" s="4" t="s">
        <v>1041</v>
      </c>
    </row>
    <row r="4993" spans="1:32" x14ac:dyDescent="0.35">
      <c r="B4993" s="1" t="s">
        <v>878</v>
      </c>
      <c r="C4993" s="5">
        <v>0.79629000000000005</v>
      </c>
      <c r="D4993" s="6">
        <v>698.827</v>
      </c>
      <c r="E4993" s="5">
        <v>0.53940999999999995</v>
      </c>
      <c r="F4993" s="6">
        <v>30.215</v>
      </c>
      <c r="G4993" s="5">
        <v>0.82525000000000004</v>
      </c>
      <c r="H4993" s="6">
        <v>74.902000000000001</v>
      </c>
      <c r="I4993" s="5">
        <v>0.77202999999999999</v>
      </c>
      <c r="J4993" s="6">
        <v>40.607999999999997</v>
      </c>
      <c r="K4993" s="5">
        <v>0.64132</v>
      </c>
      <c r="L4993" s="6">
        <v>44.780999999999999</v>
      </c>
      <c r="M4993" s="5">
        <v>0.86146999999999996</v>
      </c>
      <c r="N4993" s="6">
        <v>39.049999999999997</v>
      </c>
      <c r="O4993" s="5">
        <v>0.88822999999999996</v>
      </c>
      <c r="P4993" s="6">
        <v>32.491999999999997</v>
      </c>
      <c r="Q4993" s="5">
        <v>0.61024</v>
      </c>
      <c r="R4993" s="6">
        <v>33.988999999999997</v>
      </c>
      <c r="S4993" s="5">
        <v>0.83980999999999995</v>
      </c>
      <c r="T4993" s="6">
        <v>89.447999999999993</v>
      </c>
      <c r="U4993" s="5">
        <v>0.65469999999999995</v>
      </c>
      <c r="V4993" s="6">
        <v>30.706</v>
      </c>
      <c r="W4993" s="5">
        <v>0.39917000000000002</v>
      </c>
      <c r="X4993" s="6">
        <v>7.6020000000000003</v>
      </c>
      <c r="Y4993" s="5">
        <v>0.90503</v>
      </c>
      <c r="Z4993" s="6">
        <v>64.171999999999997</v>
      </c>
      <c r="AA4993" s="5">
        <v>0.85853999999999997</v>
      </c>
      <c r="AB4993" s="6">
        <v>89.218999999999994</v>
      </c>
      <c r="AC4993" s="5">
        <v>1.0000100000000001</v>
      </c>
      <c r="AD4993" s="6">
        <v>90.028999999999996</v>
      </c>
      <c r="AE4993" s="5">
        <v>0.94420000000000004</v>
      </c>
      <c r="AF4993" s="6">
        <v>31.614000000000001</v>
      </c>
    </row>
    <row r="4994" spans="1:32" x14ac:dyDescent="0.35">
      <c r="B4994" s="1" t="s">
        <v>424</v>
      </c>
      <c r="C4994" s="5">
        <v>4.913E-2</v>
      </c>
      <c r="D4994" s="6">
        <v>43.116</v>
      </c>
      <c r="E4994" s="5">
        <v>7.6770000000000005E-2</v>
      </c>
      <c r="F4994" s="6">
        <v>4.3</v>
      </c>
      <c r="G4994" s="5">
        <v>3.8440000000000002E-2</v>
      </c>
      <c r="H4994" s="6">
        <v>3.4889999999999999</v>
      </c>
      <c r="I4994" s="5">
        <v>0.12206</v>
      </c>
      <c r="J4994" s="6">
        <v>6.42</v>
      </c>
      <c r="K4994" s="5">
        <v>0.1042</v>
      </c>
      <c r="L4994" s="6">
        <v>7.2759999999999998</v>
      </c>
      <c r="M4994" s="5">
        <v>9.0959999999999999E-2</v>
      </c>
      <c r="N4994" s="6">
        <v>4.1230000000000002</v>
      </c>
      <c r="O4994" s="5">
        <v>1.7930000000000001E-2</v>
      </c>
      <c r="P4994" s="6">
        <v>0.65600000000000003</v>
      </c>
      <c r="Q4994" s="5">
        <v>8.7010000000000004E-2</v>
      </c>
      <c r="R4994" s="6">
        <v>4.8460000000000001</v>
      </c>
      <c r="S4994" s="5">
        <v>6.0019999999999997E-2</v>
      </c>
      <c r="T4994" s="6">
        <v>6.3929999999999998</v>
      </c>
      <c r="U4994" s="5">
        <v>1.8759999999999999E-2</v>
      </c>
      <c r="V4994" s="6">
        <v>0.88</v>
      </c>
      <c r="W4994" s="5">
        <v>1.2710000000000001E-2</v>
      </c>
      <c r="X4994" s="6">
        <v>0.24199999999999999</v>
      </c>
      <c r="Y4994" s="5">
        <v>6.3310000000000005E-2</v>
      </c>
      <c r="Z4994" s="6">
        <v>4.4889999999999999</v>
      </c>
      <c r="AA4994" s="5">
        <v>0</v>
      </c>
      <c r="AB4994" s="6">
        <v>0</v>
      </c>
      <c r="AC4994" s="5">
        <v>0</v>
      </c>
      <c r="AD4994" s="6">
        <v>0</v>
      </c>
      <c r="AE4994" s="5">
        <v>0</v>
      </c>
      <c r="AF4994" s="6">
        <v>0</v>
      </c>
    </row>
    <row r="4995" spans="1:32" x14ac:dyDescent="0.35">
      <c r="B4995" s="1" t="s">
        <v>425</v>
      </c>
      <c r="C4995" s="5">
        <v>0.10897999999999999</v>
      </c>
      <c r="D4995" s="6">
        <v>95.644000000000005</v>
      </c>
      <c r="E4995" s="5">
        <v>0.3054</v>
      </c>
      <c r="F4995" s="6">
        <v>17.106999999999999</v>
      </c>
      <c r="G4995" s="5">
        <v>0.13169</v>
      </c>
      <c r="H4995" s="6">
        <v>11.952999999999999</v>
      </c>
      <c r="I4995" s="5">
        <v>0</v>
      </c>
      <c r="J4995" s="6">
        <v>0</v>
      </c>
      <c r="K4995" s="5">
        <v>0.13499</v>
      </c>
      <c r="L4995" s="6">
        <v>9.4260000000000002</v>
      </c>
      <c r="M4995" s="5">
        <v>4.1980000000000003E-2</v>
      </c>
      <c r="N4995" s="6">
        <v>1.903</v>
      </c>
      <c r="O4995" s="5">
        <v>5.9899999999999997E-3</v>
      </c>
      <c r="P4995" s="6">
        <v>0.219</v>
      </c>
      <c r="Q4995" s="5">
        <v>0.25736999999999999</v>
      </c>
      <c r="R4995" s="6">
        <v>14.335000000000001</v>
      </c>
      <c r="S4995" s="5">
        <v>1.295E-2</v>
      </c>
      <c r="T4995" s="6">
        <v>1.379</v>
      </c>
      <c r="U4995" s="5">
        <v>0.30427999999999999</v>
      </c>
      <c r="V4995" s="6">
        <v>14.271000000000001</v>
      </c>
      <c r="W4995" s="5">
        <v>0.54357</v>
      </c>
      <c r="X4995" s="6">
        <v>10.352</v>
      </c>
      <c r="Y4995" s="5">
        <v>0</v>
      </c>
      <c r="Z4995" s="6">
        <v>0</v>
      </c>
      <c r="AA4995" s="5">
        <v>0.14146</v>
      </c>
      <c r="AB4995" s="6">
        <v>14.7</v>
      </c>
      <c r="AC4995" s="5">
        <v>0</v>
      </c>
      <c r="AD4995" s="6">
        <v>0</v>
      </c>
      <c r="AE4995" s="5">
        <v>0</v>
      </c>
      <c r="AF4995" s="6">
        <v>0</v>
      </c>
    </row>
    <row r="4996" spans="1:32" x14ac:dyDescent="0.35">
      <c r="B4996" s="1" t="s">
        <v>879</v>
      </c>
      <c r="C4996" s="5">
        <v>2.1590000000000002E-2</v>
      </c>
      <c r="D4996" s="6">
        <v>18.946999999999999</v>
      </c>
      <c r="E4996" s="5">
        <v>5.4789999999999998E-2</v>
      </c>
      <c r="F4996" s="6">
        <v>3.069</v>
      </c>
      <c r="G4996" s="5">
        <v>4.6299999999999996E-3</v>
      </c>
      <c r="H4996" s="6">
        <v>0.42</v>
      </c>
      <c r="I4996" s="5">
        <v>5.7020000000000001E-2</v>
      </c>
      <c r="J4996" s="6">
        <v>2.9990000000000001</v>
      </c>
      <c r="K4996" s="5">
        <v>6.4170000000000005E-2</v>
      </c>
      <c r="L4996" s="6">
        <v>4.4809999999999999</v>
      </c>
      <c r="M4996" s="5">
        <v>0</v>
      </c>
      <c r="N4996" s="6">
        <v>0</v>
      </c>
      <c r="O4996" s="5">
        <v>8.7859999999999994E-2</v>
      </c>
      <c r="P4996" s="6">
        <v>3.214</v>
      </c>
      <c r="Q4996" s="5">
        <v>0</v>
      </c>
      <c r="R4996" s="6">
        <v>0</v>
      </c>
      <c r="S4996" s="5">
        <v>2.7189999999999999E-2</v>
      </c>
      <c r="T4996" s="6">
        <v>2.8959999999999999</v>
      </c>
      <c r="U4996" s="5">
        <v>0</v>
      </c>
      <c r="V4996" s="6">
        <v>0</v>
      </c>
      <c r="W4996" s="5">
        <v>0</v>
      </c>
      <c r="X4996" s="6">
        <v>0</v>
      </c>
      <c r="Y4996" s="5">
        <v>0</v>
      </c>
      <c r="Z4996" s="6">
        <v>0</v>
      </c>
      <c r="AA4996" s="5">
        <v>0</v>
      </c>
      <c r="AB4996" s="6">
        <v>0</v>
      </c>
      <c r="AC4996" s="5">
        <v>0</v>
      </c>
      <c r="AD4996" s="6">
        <v>0</v>
      </c>
      <c r="AE4996" s="5">
        <v>5.5789999999999999E-2</v>
      </c>
      <c r="AF4996" s="6">
        <v>1.8680000000000001</v>
      </c>
    </row>
    <row r="4997" spans="1:32" x14ac:dyDescent="0.35">
      <c r="B4997" s="1" t="s">
        <v>426</v>
      </c>
      <c r="C4997" s="5">
        <v>1.294E-2</v>
      </c>
      <c r="D4997" s="6">
        <v>11.356</v>
      </c>
      <c r="E4997" s="5">
        <v>2.3640000000000001E-2</v>
      </c>
      <c r="F4997" s="6">
        <v>1.3240000000000001</v>
      </c>
      <c r="G4997" s="5">
        <v>0</v>
      </c>
      <c r="H4997" s="6">
        <v>0</v>
      </c>
      <c r="I4997" s="5">
        <v>1.9199999999999998E-2</v>
      </c>
      <c r="J4997" s="6">
        <v>1.01</v>
      </c>
      <c r="K4997" s="5">
        <v>2.3990000000000001E-2</v>
      </c>
      <c r="L4997" s="6">
        <v>1.675</v>
      </c>
      <c r="M4997" s="5">
        <v>0</v>
      </c>
      <c r="N4997" s="6">
        <v>0</v>
      </c>
      <c r="O4997" s="5">
        <v>0</v>
      </c>
      <c r="P4997" s="6">
        <v>0</v>
      </c>
      <c r="Q4997" s="5">
        <v>1.5100000000000001E-2</v>
      </c>
      <c r="R4997" s="6">
        <v>0.84099999999999997</v>
      </c>
      <c r="S4997" s="5">
        <v>4.002E-2</v>
      </c>
      <c r="T4997" s="6">
        <v>4.2619999999999996</v>
      </c>
      <c r="U4997" s="5">
        <v>0</v>
      </c>
      <c r="V4997" s="6">
        <v>0</v>
      </c>
      <c r="W4997" s="5">
        <v>0</v>
      </c>
      <c r="X4997" s="6">
        <v>0</v>
      </c>
      <c r="Y4997" s="5">
        <v>3.1660000000000001E-2</v>
      </c>
      <c r="Z4997" s="6">
        <v>2.2450000000000001</v>
      </c>
      <c r="AA4997" s="5">
        <v>0</v>
      </c>
      <c r="AB4997" s="6">
        <v>0</v>
      </c>
      <c r="AC4997" s="5">
        <v>0</v>
      </c>
      <c r="AD4997" s="6">
        <v>0</v>
      </c>
      <c r="AE4997" s="5">
        <v>0</v>
      </c>
      <c r="AF4997" s="6">
        <v>0</v>
      </c>
    </row>
    <row r="4998" spans="1:32" x14ac:dyDescent="0.35">
      <c r="B4998" s="1" t="s">
        <v>427</v>
      </c>
      <c r="C4998" s="5">
        <v>5.28E-3</v>
      </c>
      <c r="D4998" s="6">
        <v>4.6349999999999998</v>
      </c>
      <c r="E4998" s="5">
        <v>0</v>
      </c>
      <c r="F4998" s="6">
        <v>0</v>
      </c>
      <c r="G4998" s="5">
        <v>0</v>
      </c>
      <c r="H4998" s="6">
        <v>0</v>
      </c>
      <c r="I4998" s="5">
        <v>1.2409999999999999E-2</v>
      </c>
      <c r="J4998" s="6">
        <v>0.65300000000000002</v>
      </c>
      <c r="K4998" s="5">
        <v>1.502E-2</v>
      </c>
      <c r="L4998" s="6">
        <v>1.0489999999999999</v>
      </c>
      <c r="M4998" s="5">
        <v>5.5799999999999999E-3</v>
      </c>
      <c r="N4998" s="6">
        <v>0.253</v>
      </c>
      <c r="O4998" s="5">
        <v>0</v>
      </c>
      <c r="P4998" s="6">
        <v>0</v>
      </c>
      <c r="Q4998" s="5">
        <v>3.0269999999999998E-2</v>
      </c>
      <c r="R4998" s="6">
        <v>1.6859999999999999</v>
      </c>
      <c r="S4998" s="5">
        <v>0</v>
      </c>
      <c r="T4998" s="6">
        <v>0</v>
      </c>
      <c r="U4998" s="5">
        <v>1.601E-2</v>
      </c>
      <c r="V4998" s="6">
        <v>0.751</v>
      </c>
      <c r="W4998" s="5">
        <v>1.2710000000000001E-2</v>
      </c>
      <c r="X4998" s="6">
        <v>0.24199999999999999</v>
      </c>
      <c r="Y4998" s="5">
        <v>0</v>
      </c>
      <c r="Z4998" s="6">
        <v>0</v>
      </c>
      <c r="AA4998" s="5">
        <v>0</v>
      </c>
      <c r="AB4998" s="6">
        <v>0</v>
      </c>
      <c r="AC4998" s="5">
        <v>0</v>
      </c>
      <c r="AD4998" s="6">
        <v>0</v>
      </c>
      <c r="AE4998" s="5">
        <v>0</v>
      </c>
      <c r="AF4998" s="6">
        <v>0</v>
      </c>
    </row>
    <row r="4999" spans="1:32" x14ac:dyDescent="0.35">
      <c r="B4999" s="1" t="s">
        <v>428</v>
      </c>
      <c r="C4999" s="5">
        <v>3.9399999999999999E-3</v>
      </c>
      <c r="D4999" s="6">
        <v>3.4540000000000002</v>
      </c>
      <c r="E4999" s="5">
        <v>0</v>
      </c>
      <c r="F4999" s="6">
        <v>0</v>
      </c>
      <c r="G4999" s="5">
        <v>0</v>
      </c>
      <c r="H4999" s="6">
        <v>0</v>
      </c>
      <c r="I4999" s="5">
        <v>1.728E-2</v>
      </c>
      <c r="J4999" s="6">
        <v>0.90900000000000003</v>
      </c>
      <c r="K4999" s="5">
        <v>0</v>
      </c>
      <c r="L4999" s="6">
        <v>0</v>
      </c>
      <c r="M4999" s="5">
        <v>0</v>
      </c>
      <c r="N4999" s="6">
        <v>0</v>
      </c>
      <c r="O4999" s="5">
        <v>0</v>
      </c>
      <c r="P4999" s="6">
        <v>0</v>
      </c>
      <c r="Q4999" s="5">
        <v>0</v>
      </c>
      <c r="R4999" s="6">
        <v>0</v>
      </c>
      <c r="S4999" s="5">
        <v>2.001E-2</v>
      </c>
      <c r="T4999" s="6">
        <v>2.1309999999999998</v>
      </c>
      <c r="U4999" s="5">
        <v>6.2500000000000003E-3</v>
      </c>
      <c r="V4999" s="6">
        <v>0.29299999999999998</v>
      </c>
      <c r="W4999" s="5">
        <v>6.3499999999999997E-3</v>
      </c>
      <c r="X4999" s="6">
        <v>0.121</v>
      </c>
      <c r="Y4999" s="5">
        <v>0</v>
      </c>
      <c r="Z4999" s="6">
        <v>0</v>
      </c>
      <c r="AA4999" s="5">
        <v>0</v>
      </c>
      <c r="AB4999" s="6">
        <v>0</v>
      </c>
      <c r="AC4999" s="5">
        <v>0</v>
      </c>
      <c r="AD4999" s="6">
        <v>0</v>
      </c>
      <c r="AE4999" s="5">
        <v>0</v>
      </c>
      <c r="AF4999" s="6">
        <v>0</v>
      </c>
    </row>
    <row r="5000" spans="1:32" x14ac:dyDescent="0.35">
      <c r="B5000" s="1" t="s">
        <v>394</v>
      </c>
      <c r="C5000" s="5">
        <v>0</v>
      </c>
      <c r="D5000" s="6">
        <v>0</v>
      </c>
      <c r="E5000" s="5">
        <v>0</v>
      </c>
      <c r="F5000" s="6">
        <v>0</v>
      </c>
      <c r="G5000" s="5">
        <v>0</v>
      </c>
      <c r="H5000" s="6">
        <v>0</v>
      </c>
      <c r="I5000" s="5">
        <v>0</v>
      </c>
      <c r="J5000" s="6">
        <v>0</v>
      </c>
      <c r="K5000" s="5">
        <v>0</v>
      </c>
      <c r="L5000" s="6">
        <v>0</v>
      </c>
      <c r="M5000" s="5">
        <v>0</v>
      </c>
      <c r="N5000" s="6">
        <v>0</v>
      </c>
      <c r="O5000" s="5">
        <v>0</v>
      </c>
      <c r="P5000" s="6">
        <v>0</v>
      </c>
      <c r="Q5000" s="5">
        <v>0</v>
      </c>
      <c r="R5000" s="6">
        <v>0</v>
      </c>
      <c r="S5000" s="5">
        <v>0</v>
      </c>
      <c r="T5000" s="6">
        <v>0</v>
      </c>
      <c r="U5000" s="5">
        <v>0</v>
      </c>
      <c r="V5000" s="6">
        <v>0</v>
      </c>
      <c r="W5000" s="5">
        <v>0</v>
      </c>
      <c r="X5000" s="6">
        <v>0</v>
      </c>
      <c r="Y5000" s="5">
        <v>0</v>
      </c>
      <c r="Z5000" s="6">
        <v>0</v>
      </c>
      <c r="AA5000" s="5">
        <v>0</v>
      </c>
      <c r="AB5000" s="6">
        <v>0</v>
      </c>
      <c r="AC5000" s="5">
        <v>0</v>
      </c>
      <c r="AD5000" s="6">
        <v>0</v>
      </c>
      <c r="AE5000" s="5">
        <v>0</v>
      </c>
      <c r="AF5000" s="6">
        <v>0</v>
      </c>
    </row>
    <row r="5001" spans="1:32" x14ac:dyDescent="0.35">
      <c r="B5001" s="1" t="s">
        <v>412</v>
      </c>
      <c r="C5001" s="5">
        <v>1.8500000000000001E-3</v>
      </c>
      <c r="D5001" s="6">
        <v>1.623</v>
      </c>
      <c r="E5001" s="5">
        <v>0</v>
      </c>
      <c r="F5001" s="6">
        <v>0</v>
      </c>
      <c r="G5001" s="5">
        <v>0</v>
      </c>
      <c r="H5001" s="6">
        <v>0</v>
      </c>
      <c r="I5001" s="5">
        <v>0</v>
      </c>
      <c r="J5001" s="6">
        <v>0</v>
      </c>
      <c r="K5001" s="5">
        <v>1.6299999999999999E-2</v>
      </c>
      <c r="L5001" s="6">
        <v>1.1379999999999999</v>
      </c>
      <c r="M5001" s="5">
        <v>0</v>
      </c>
      <c r="N5001" s="6">
        <v>0</v>
      </c>
      <c r="O5001" s="5">
        <v>0</v>
      </c>
      <c r="P5001" s="6">
        <v>0</v>
      </c>
      <c r="Q5001" s="5">
        <v>0</v>
      </c>
      <c r="R5001" s="6">
        <v>0</v>
      </c>
      <c r="S5001" s="5">
        <v>0</v>
      </c>
      <c r="T5001" s="6">
        <v>0</v>
      </c>
      <c r="U5001" s="5">
        <v>0</v>
      </c>
      <c r="V5001" s="6">
        <v>0</v>
      </c>
      <c r="W5001" s="5">
        <v>2.547E-2</v>
      </c>
      <c r="X5001" s="6">
        <v>0.48499999999999999</v>
      </c>
      <c r="Y5001" s="5">
        <v>0</v>
      </c>
      <c r="Z5001" s="6">
        <v>0</v>
      </c>
      <c r="AA5001" s="5">
        <v>0</v>
      </c>
      <c r="AB5001" s="6">
        <v>0</v>
      </c>
      <c r="AC5001" s="5">
        <v>0</v>
      </c>
      <c r="AD5001" s="6">
        <v>0</v>
      </c>
      <c r="AE5001" s="5">
        <v>0</v>
      </c>
      <c r="AF5001" s="6">
        <v>0</v>
      </c>
    </row>
    <row r="5003" spans="1:32" x14ac:dyDescent="0.35">
      <c r="B5003" s="2" t="s">
        <v>398</v>
      </c>
      <c r="D5003" s="3">
        <v>877.60199999999998</v>
      </c>
      <c r="F5003" s="3">
        <v>56.014000000000003</v>
      </c>
      <c r="H5003" s="3">
        <v>90.763000000000005</v>
      </c>
      <c r="J5003" s="3">
        <v>52.598999999999997</v>
      </c>
      <c r="L5003" s="3">
        <v>69.825999999999993</v>
      </c>
      <c r="N5003" s="3">
        <v>45.33</v>
      </c>
      <c r="P5003" s="3">
        <v>36.581000000000003</v>
      </c>
      <c r="R5003" s="3">
        <v>55.698</v>
      </c>
      <c r="T5003" s="3">
        <v>106.51</v>
      </c>
      <c r="V5003" s="3">
        <v>46.901000000000003</v>
      </c>
      <c r="X5003" s="3">
        <v>19.044</v>
      </c>
      <c r="Z5003" s="3">
        <v>70.906000000000006</v>
      </c>
      <c r="AB5003" s="3">
        <v>103.92</v>
      </c>
      <c r="AD5003" s="3">
        <v>90.028999999999996</v>
      </c>
      <c r="AF5003" s="3">
        <v>33.481999999999999</v>
      </c>
    </row>
    <row r="5004" spans="1:32" x14ac:dyDescent="0.35">
      <c r="B5004" s="2" t="s">
        <v>399</v>
      </c>
      <c r="D5004" s="3">
        <v>1007</v>
      </c>
      <c r="F5004" s="3">
        <v>91</v>
      </c>
      <c r="H5004" s="3">
        <v>86</v>
      </c>
      <c r="J5004" s="3">
        <v>86</v>
      </c>
      <c r="L5004" s="3">
        <v>87</v>
      </c>
      <c r="N5004" s="3">
        <v>77</v>
      </c>
      <c r="P5004" s="3">
        <v>77</v>
      </c>
      <c r="R5004" s="3">
        <v>96</v>
      </c>
      <c r="T5004" s="3">
        <v>58</v>
      </c>
      <c r="V5004" s="3">
        <v>94</v>
      </c>
      <c r="X5004" s="3">
        <v>96</v>
      </c>
      <c r="Z5004" s="3">
        <v>48</v>
      </c>
      <c r="AB5004" s="3">
        <v>53</v>
      </c>
      <c r="AD5004" s="3">
        <v>34</v>
      </c>
      <c r="AF5004" s="3">
        <v>24</v>
      </c>
    </row>
    <row r="5006" spans="1:32" x14ac:dyDescent="0.35">
      <c r="A5006" s="3" t="s">
        <v>1042</v>
      </c>
      <c r="B5006" s="2" t="s">
        <v>1043</v>
      </c>
    </row>
    <row r="5007" spans="1:32" x14ac:dyDescent="0.35">
      <c r="B5007" s="4" t="s">
        <v>1041</v>
      </c>
    </row>
    <row r="5009" spans="2:32" x14ac:dyDescent="0.35">
      <c r="B5009" s="1" t="s">
        <v>883</v>
      </c>
      <c r="C5009" s="5">
        <v>0.24567</v>
      </c>
      <c r="D5009" s="6">
        <v>215.59899999999999</v>
      </c>
      <c r="E5009" s="5">
        <v>0.34551999999999999</v>
      </c>
      <c r="F5009" s="6">
        <v>19.353999999999999</v>
      </c>
      <c r="G5009" s="5">
        <v>0.45305000000000001</v>
      </c>
      <c r="H5009" s="6">
        <v>41.12</v>
      </c>
      <c r="I5009" s="5">
        <v>0.13644999999999999</v>
      </c>
      <c r="J5009" s="6">
        <v>7.1769999999999996</v>
      </c>
      <c r="K5009" s="5">
        <v>0.26267000000000001</v>
      </c>
      <c r="L5009" s="6">
        <v>18.341000000000001</v>
      </c>
      <c r="M5009" s="5">
        <v>0.20866999999999999</v>
      </c>
      <c r="N5009" s="6">
        <v>9.4589999999999996</v>
      </c>
      <c r="O5009" s="5">
        <v>0.11287</v>
      </c>
      <c r="P5009" s="6">
        <v>4.1289999999999996</v>
      </c>
      <c r="Q5009" s="5">
        <v>0.23394000000000001</v>
      </c>
      <c r="R5009" s="6">
        <v>13.03</v>
      </c>
      <c r="S5009" s="5">
        <v>0.12466000000000001</v>
      </c>
      <c r="T5009" s="6">
        <v>13.276999999999999</v>
      </c>
      <c r="U5009" s="5">
        <v>0.47620000000000001</v>
      </c>
      <c r="V5009" s="6">
        <v>22.334</v>
      </c>
      <c r="W5009" s="5">
        <v>0.49353000000000002</v>
      </c>
      <c r="X5009" s="6">
        <v>9.3989999999999991</v>
      </c>
      <c r="Y5009" s="5">
        <v>0.10317</v>
      </c>
      <c r="Z5009" s="6">
        <v>7.3150000000000004</v>
      </c>
      <c r="AA5009" s="5">
        <v>0.33229999999999998</v>
      </c>
      <c r="AB5009" s="6">
        <v>34.531999999999996</v>
      </c>
      <c r="AC5009" s="5">
        <v>9.7070000000000004E-2</v>
      </c>
      <c r="AD5009" s="6">
        <v>8.7390000000000008</v>
      </c>
      <c r="AE5009" s="5">
        <v>0.2208</v>
      </c>
      <c r="AF5009" s="6">
        <v>7.3929999999999998</v>
      </c>
    </row>
    <row r="5010" spans="2:32" x14ac:dyDescent="0.35">
      <c r="B5010" s="1" t="s">
        <v>882</v>
      </c>
      <c r="C5010" s="5">
        <v>0.15939999999999999</v>
      </c>
      <c r="D5010" s="6">
        <v>139.892</v>
      </c>
      <c r="E5010" s="5">
        <v>4.5900000000000003E-2</v>
      </c>
      <c r="F5010" s="6">
        <v>2.5710000000000002</v>
      </c>
      <c r="G5010" s="5">
        <v>0.12231</v>
      </c>
      <c r="H5010" s="6">
        <v>11.101000000000001</v>
      </c>
      <c r="I5010" s="5">
        <v>9.8350000000000007E-2</v>
      </c>
      <c r="J5010" s="6">
        <v>5.173</v>
      </c>
      <c r="K5010" s="5">
        <v>0.21498999999999999</v>
      </c>
      <c r="L5010" s="6">
        <v>15.012</v>
      </c>
      <c r="M5010" s="5">
        <v>0.22428999999999999</v>
      </c>
      <c r="N5010" s="6">
        <v>10.167</v>
      </c>
      <c r="O5010" s="5">
        <v>0.12107999999999999</v>
      </c>
      <c r="P5010" s="6">
        <v>4.4290000000000003</v>
      </c>
      <c r="Q5010" s="5">
        <v>0.23111000000000001</v>
      </c>
      <c r="R5010" s="6">
        <v>12.872</v>
      </c>
      <c r="S5010" s="5">
        <v>0.11</v>
      </c>
      <c r="T5010" s="6">
        <v>11.715999999999999</v>
      </c>
      <c r="U5010" s="5">
        <v>0.18371000000000001</v>
      </c>
      <c r="V5010" s="6">
        <v>8.6159999999999997</v>
      </c>
      <c r="W5010" s="5">
        <v>0.19413</v>
      </c>
      <c r="X5010" s="6">
        <v>3.6970000000000001</v>
      </c>
      <c r="Y5010" s="5">
        <v>3.6499999999999998E-2</v>
      </c>
      <c r="Z5010" s="6">
        <v>2.5880000000000001</v>
      </c>
      <c r="AA5010" s="5">
        <v>0.25927</v>
      </c>
      <c r="AB5010" s="6">
        <v>26.943000000000001</v>
      </c>
      <c r="AC5010" s="5">
        <v>0.24432000000000001</v>
      </c>
      <c r="AD5010" s="6">
        <v>21.995999999999999</v>
      </c>
      <c r="AE5010" s="5">
        <v>8.9959999999999998E-2</v>
      </c>
      <c r="AF5010" s="6">
        <v>3.012</v>
      </c>
    </row>
    <row r="5011" spans="2:32" x14ac:dyDescent="0.35">
      <c r="B5011" s="1" t="s">
        <v>884</v>
      </c>
      <c r="C5011" s="5">
        <v>0.14044000000000001</v>
      </c>
      <c r="D5011" s="6">
        <v>123.247</v>
      </c>
      <c r="E5011" s="5">
        <v>6.9790000000000005E-2</v>
      </c>
      <c r="F5011" s="6">
        <v>3.9089999999999998</v>
      </c>
      <c r="G5011" s="5">
        <v>0.1171</v>
      </c>
      <c r="H5011" s="6">
        <v>10.628</v>
      </c>
      <c r="I5011" s="5">
        <v>9.0550000000000005E-2</v>
      </c>
      <c r="J5011" s="6">
        <v>4.7629999999999999</v>
      </c>
      <c r="K5011" s="5">
        <v>0.2172</v>
      </c>
      <c r="L5011" s="6">
        <v>15.166</v>
      </c>
      <c r="M5011" s="5">
        <v>4.4010000000000001E-2</v>
      </c>
      <c r="N5011" s="6">
        <v>1.9950000000000001</v>
      </c>
      <c r="O5011" s="5">
        <v>5.3220000000000003E-2</v>
      </c>
      <c r="P5011" s="6">
        <v>1.9470000000000001</v>
      </c>
      <c r="Q5011" s="5">
        <v>0.19292000000000001</v>
      </c>
      <c r="R5011" s="6">
        <v>10.744999999999999</v>
      </c>
      <c r="S5011" s="5">
        <v>0.16822000000000001</v>
      </c>
      <c r="T5011" s="6">
        <v>17.917000000000002</v>
      </c>
      <c r="U5011" s="5">
        <v>1.601E-2</v>
      </c>
      <c r="V5011" s="6">
        <v>0.751</v>
      </c>
      <c r="W5011" s="5">
        <v>0</v>
      </c>
      <c r="X5011" s="6">
        <v>0</v>
      </c>
      <c r="Y5011" s="5">
        <v>4.7669999999999997E-2</v>
      </c>
      <c r="Z5011" s="6">
        <v>3.38</v>
      </c>
      <c r="AA5011" s="5">
        <v>0.13186999999999999</v>
      </c>
      <c r="AB5011" s="6">
        <v>13.704000000000001</v>
      </c>
      <c r="AC5011" s="5">
        <v>0.38438</v>
      </c>
      <c r="AD5011" s="6">
        <v>34.604999999999997</v>
      </c>
      <c r="AE5011" s="5">
        <v>0.11161</v>
      </c>
      <c r="AF5011" s="6">
        <v>3.7370000000000001</v>
      </c>
    </row>
    <row r="5012" spans="2:32" x14ac:dyDescent="0.35">
      <c r="B5012" s="1" t="s">
        <v>900</v>
      </c>
      <c r="C5012" s="5">
        <v>0.11083</v>
      </c>
      <c r="D5012" s="6">
        <v>97.266000000000005</v>
      </c>
      <c r="E5012" s="5">
        <v>7.0610000000000006E-2</v>
      </c>
      <c r="F5012" s="6">
        <v>3.9550000000000001</v>
      </c>
      <c r="G5012" s="5">
        <v>9.9779999999999994E-2</v>
      </c>
      <c r="H5012" s="6">
        <v>9.0559999999999992</v>
      </c>
      <c r="I5012" s="5">
        <v>0.12776000000000001</v>
      </c>
      <c r="J5012" s="6">
        <v>6.72</v>
      </c>
      <c r="K5012" s="5">
        <v>4.4580000000000002E-2</v>
      </c>
      <c r="L5012" s="6">
        <v>3.113</v>
      </c>
      <c r="M5012" s="5">
        <v>9.8570000000000005E-2</v>
      </c>
      <c r="N5012" s="6">
        <v>4.468</v>
      </c>
      <c r="O5012" s="5">
        <v>0.23358999999999999</v>
      </c>
      <c r="P5012" s="6">
        <v>8.5449999999999999</v>
      </c>
      <c r="Q5012" s="5">
        <v>0.13511999999999999</v>
      </c>
      <c r="R5012" s="6">
        <v>7.5259999999999998</v>
      </c>
      <c r="S5012" s="5">
        <v>0.10477</v>
      </c>
      <c r="T5012" s="6">
        <v>11.159000000000001</v>
      </c>
      <c r="U5012" s="5">
        <v>0.10631</v>
      </c>
      <c r="V5012" s="6">
        <v>4.9859999999999998</v>
      </c>
      <c r="W5012" s="5">
        <v>0.27067999999999998</v>
      </c>
      <c r="X5012" s="6">
        <v>5.1550000000000002</v>
      </c>
      <c r="Y5012" s="5">
        <v>0.12611</v>
      </c>
      <c r="Z5012" s="6">
        <v>8.9420000000000002</v>
      </c>
      <c r="AA5012" s="5">
        <v>5.9369999999999999E-2</v>
      </c>
      <c r="AB5012" s="6">
        <v>6.17</v>
      </c>
      <c r="AC5012" s="5">
        <v>0.14013999999999999</v>
      </c>
      <c r="AD5012" s="6">
        <v>12.617000000000001</v>
      </c>
      <c r="AE5012" s="5">
        <v>0.14496999999999999</v>
      </c>
      <c r="AF5012" s="6">
        <v>4.8540000000000001</v>
      </c>
    </row>
    <row r="5013" spans="2:32" x14ac:dyDescent="0.35">
      <c r="B5013" s="1" t="s">
        <v>887</v>
      </c>
      <c r="C5013" s="5">
        <v>0.11082</v>
      </c>
      <c r="D5013" s="6">
        <v>97.259</v>
      </c>
      <c r="E5013" s="5">
        <v>0.12413</v>
      </c>
      <c r="F5013" s="6">
        <v>6.9530000000000003</v>
      </c>
      <c r="G5013" s="5">
        <v>4.9410000000000003E-2</v>
      </c>
      <c r="H5013" s="6">
        <v>4.4850000000000003</v>
      </c>
      <c r="I5013" s="5">
        <v>9.5130000000000006E-2</v>
      </c>
      <c r="J5013" s="6">
        <v>5.0039999999999996</v>
      </c>
      <c r="K5013" s="5">
        <v>0.21609</v>
      </c>
      <c r="L5013" s="6">
        <v>15.089</v>
      </c>
      <c r="M5013" s="5">
        <v>5.74E-2</v>
      </c>
      <c r="N5013" s="6">
        <v>2.6019999999999999</v>
      </c>
      <c r="O5013" s="5">
        <v>5.3220000000000003E-2</v>
      </c>
      <c r="P5013" s="6">
        <v>1.9470000000000001</v>
      </c>
      <c r="Q5013" s="5">
        <v>0.13758000000000001</v>
      </c>
      <c r="R5013" s="6">
        <v>7.6630000000000003</v>
      </c>
      <c r="S5013" s="5">
        <v>0.13442000000000001</v>
      </c>
      <c r="T5013" s="6">
        <v>14.317</v>
      </c>
      <c r="U5013" s="5">
        <v>7.7060000000000003E-2</v>
      </c>
      <c r="V5013" s="6">
        <v>3.6139999999999999</v>
      </c>
      <c r="W5013" s="5">
        <v>0.11347</v>
      </c>
      <c r="X5013" s="6">
        <v>2.161</v>
      </c>
      <c r="Y5013" s="5">
        <v>6.3310000000000005E-2</v>
      </c>
      <c r="Z5013" s="6">
        <v>4.4889999999999999</v>
      </c>
      <c r="AA5013" s="5">
        <v>0.10344</v>
      </c>
      <c r="AB5013" s="6">
        <v>10.749000000000001</v>
      </c>
      <c r="AC5013" s="5">
        <v>0.18124000000000001</v>
      </c>
      <c r="AD5013" s="6">
        <v>16.317</v>
      </c>
      <c r="AE5013" s="5">
        <v>5.5789999999999999E-2</v>
      </c>
      <c r="AF5013" s="6">
        <v>1.8680000000000001</v>
      </c>
    </row>
    <row r="5014" spans="2:32" x14ac:dyDescent="0.35">
      <c r="B5014" s="1" t="s">
        <v>886</v>
      </c>
      <c r="C5014" s="5">
        <v>0.10702</v>
      </c>
      <c r="D5014" s="6">
        <v>93.921999999999997</v>
      </c>
      <c r="E5014" s="5">
        <v>3.2779999999999997E-2</v>
      </c>
      <c r="F5014" s="6">
        <v>1.8360000000000001</v>
      </c>
      <c r="G5014" s="5">
        <v>3.3820000000000003E-2</v>
      </c>
      <c r="H5014" s="6">
        <v>3.07</v>
      </c>
      <c r="I5014" s="5">
        <v>0.19961999999999999</v>
      </c>
      <c r="J5014" s="6">
        <v>10.5</v>
      </c>
      <c r="K5014" s="5">
        <v>0.21617</v>
      </c>
      <c r="L5014" s="6">
        <v>15.093999999999999</v>
      </c>
      <c r="M5014" s="5">
        <v>0.16444</v>
      </c>
      <c r="N5014" s="6">
        <v>7.4539999999999997</v>
      </c>
      <c r="O5014" s="5">
        <v>9.4799999999999995E-2</v>
      </c>
      <c r="P5014" s="6">
        <v>3.468</v>
      </c>
      <c r="Q5014" s="5">
        <v>0.21218000000000001</v>
      </c>
      <c r="R5014" s="6">
        <v>11.818</v>
      </c>
      <c r="S5014" s="5">
        <v>0.10607</v>
      </c>
      <c r="T5014" s="6">
        <v>11.298</v>
      </c>
      <c r="U5014" s="5">
        <v>5.6009999999999997E-2</v>
      </c>
      <c r="V5014" s="6">
        <v>2.6269999999999998</v>
      </c>
      <c r="W5014" s="5">
        <v>0.1014</v>
      </c>
      <c r="X5014" s="6">
        <v>1.931</v>
      </c>
      <c r="Y5014" s="5">
        <v>0.15645999999999999</v>
      </c>
      <c r="Z5014" s="6">
        <v>11.093999999999999</v>
      </c>
      <c r="AA5014" s="5">
        <v>6.3159999999999994E-2</v>
      </c>
      <c r="AB5014" s="6">
        <v>6.5640000000000001</v>
      </c>
      <c r="AC5014" s="5">
        <v>6.9139999999999993E-2</v>
      </c>
      <c r="AD5014" s="6">
        <v>6.2249999999999996</v>
      </c>
      <c r="AE5014" s="5">
        <v>2.8219999999999999E-2</v>
      </c>
      <c r="AF5014" s="6">
        <v>0.94499999999999995</v>
      </c>
    </row>
    <row r="5015" spans="2:32" x14ac:dyDescent="0.35">
      <c r="B5015" s="1" t="s">
        <v>911</v>
      </c>
      <c r="C5015" s="5">
        <v>0.10365000000000001</v>
      </c>
      <c r="D5015" s="6">
        <v>90.96</v>
      </c>
      <c r="E5015" s="5">
        <v>1.3339999999999999E-2</v>
      </c>
      <c r="F5015" s="6">
        <v>0.747</v>
      </c>
      <c r="G5015" s="5">
        <v>0.17477000000000001</v>
      </c>
      <c r="H5015" s="6">
        <v>15.863</v>
      </c>
      <c r="I5015" s="5">
        <v>9.6829999999999999E-2</v>
      </c>
      <c r="J5015" s="6">
        <v>5.093</v>
      </c>
      <c r="K5015" s="5">
        <v>4.3740000000000001E-2</v>
      </c>
      <c r="L5015" s="6">
        <v>3.0539999999999998</v>
      </c>
      <c r="M5015" s="5">
        <v>7.2289999999999993E-2</v>
      </c>
      <c r="N5015" s="6">
        <v>3.2770000000000001</v>
      </c>
      <c r="O5015" s="5">
        <v>0.14765</v>
      </c>
      <c r="P5015" s="6">
        <v>5.4009999999999998</v>
      </c>
      <c r="Q5015" s="5">
        <v>7.8799999999999995E-2</v>
      </c>
      <c r="R5015" s="6">
        <v>4.3890000000000002</v>
      </c>
      <c r="S5015" s="5">
        <v>6.7049999999999998E-2</v>
      </c>
      <c r="T5015" s="6">
        <v>7.141</v>
      </c>
      <c r="U5015" s="5">
        <v>2.2259999999999999E-2</v>
      </c>
      <c r="V5015" s="6">
        <v>1.044</v>
      </c>
      <c r="W5015" s="5">
        <v>7.3569999999999997E-2</v>
      </c>
      <c r="X5015" s="6">
        <v>1.401</v>
      </c>
      <c r="Y5015" s="5">
        <v>0.21364</v>
      </c>
      <c r="Z5015" s="6">
        <v>15.148</v>
      </c>
      <c r="AA5015" s="5">
        <v>0.10943</v>
      </c>
      <c r="AB5015" s="6">
        <v>11.372</v>
      </c>
      <c r="AC5015" s="5">
        <v>0.18917999999999999</v>
      </c>
      <c r="AD5015" s="6">
        <v>17.032</v>
      </c>
      <c r="AE5015" s="5">
        <v>0</v>
      </c>
      <c r="AF5015" s="6">
        <v>0</v>
      </c>
    </row>
    <row r="5016" spans="2:32" x14ac:dyDescent="0.35">
      <c r="B5016" s="1" t="s">
        <v>910</v>
      </c>
      <c r="C5016" s="5">
        <v>8.2890000000000005E-2</v>
      </c>
      <c r="D5016" s="6">
        <v>72.742000000000004</v>
      </c>
      <c r="E5016" s="5">
        <v>4.1669999999999999E-2</v>
      </c>
      <c r="F5016" s="6">
        <v>2.3340000000000001</v>
      </c>
      <c r="G5016" s="5">
        <v>0.11359</v>
      </c>
      <c r="H5016" s="6">
        <v>10.31</v>
      </c>
      <c r="I5016" s="5">
        <v>5.5669999999999997E-2</v>
      </c>
      <c r="J5016" s="6">
        <v>2.9279999999999999</v>
      </c>
      <c r="K5016" s="5">
        <v>8.3419999999999994E-2</v>
      </c>
      <c r="L5016" s="6">
        <v>5.8250000000000002</v>
      </c>
      <c r="M5016" s="5">
        <v>8.2879999999999995E-2</v>
      </c>
      <c r="N5016" s="6">
        <v>3.7570000000000001</v>
      </c>
      <c r="O5016" s="5">
        <v>0.12094000000000001</v>
      </c>
      <c r="P5016" s="6">
        <v>4.4240000000000004</v>
      </c>
      <c r="Q5016" s="5">
        <v>3.0179999999999998E-2</v>
      </c>
      <c r="R5016" s="6">
        <v>1.681</v>
      </c>
      <c r="S5016" s="5">
        <v>8.7330000000000005E-2</v>
      </c>
      <c r="T5016" s="6">
        <v>9.3019999999999996</v>
      </c>
      <c r="U5016" s="5">
        <v>6.1789999999999998E-2</v>
      </c>
      <c r="V5016" s="6">
        <v>2.8980000000000001</v>
      </c>
      <c r="W5016" s="5">
        <v>0</v>
      </c>
      <c r="X5016" s="6">
        <v>0</v>
      </c>
      <c r="Y5016" s="5">
        <v>3.1660000000000001E-2</v>
      </c>
      <c r="Z5016" s="6">
        <v>2.2450000000000001</v>
      </c>
      <c r="AA5016" s="5">
        <v>7.9920000000000005E-2</v>
      </c>
      <c r="AB5016" s="6">
        <v>8.3049999999999997</v>
      </c>
      <c r="AC5016" s="5">
        <v>0.20807999999999999</v>
      </c>
      <c r="AD5016" s="6">
        <v>18.733000000000001</v>
      </c>
      <c r="AE5016" s="5">
        <v>0</v>
      </c>
      <c r="AF5016" s="6">
        <v>0</v>
      </c>
    </row>
    <row r="5017" spans="2:32" x14ac:dyDescent="0.35">
      <c r="B5017" s="1" t="s">
        <v>895</v>
      </c>
      <c r="C5017" s="5">
        <v>7.8079999999999997E-2</v>
      </c>
      <c r="D5017" s="6">
        <v>68.522000000000006</v>
      </c>
      <c r="E5017" s="5">
        <v>2.6460000000000001E-2</v>
      </c>
      <c r="F5017" s="6">
        <v>1.482</v>
      </c>
      <c r="G5017" s="5">
        <v>4.1020000000000001E-2</v>
      </c>
      <c r="H5017" s="6">
        <v>3.7229999999999999</v>
      </c>
      <c r="I5017" s="5">
        <v>0.18032999999999999</v>
      </c>
      <c r="J5017" s="6">
        <v>9.4849999999999994</v>
      </c>
      <c r="K5017" s="5">
        <v>7.5130000000000002E-2</v>
      </c>
      <c r="L5017" s="6">
        <v>5.2460000000000004</v>
      </c>
      <c r="M5017" s="5">
        <v>8.2110000000000002E-2</v>
      </c>
      <c r="N5017" s="6">
        <v>3.722</v>
      </c>
      <c r="O5017" s="5">
        <v>9.6960000000000005E-2</v>
      </c>
      <c r="P5017" s="6">
        <v>3.5470000000000002</v>
      </c>
      <c r="Q5017" s="5">
        <v>2.273E-2</v>
      </c>
      <c r="R5017" s="6">
        <v>1.266</v>
      </c>
      <c r="S5017" s="5">
        <v>8.7330000000000005E-2</v>
      </c>
      <c r="T5017" s="6">
        <v>9.3019999999999996</v>
      </c>
      <c r="U5017" s="5">
        <v>6.9250000000000006E-2</v>
      </c>
      <c r="V5017" s="6">
        <v>3.2480000000000002</v>
      </c>
      <c r="W5017" s="5">
        <v>0.17312</v>
      </c>
      <c r="X5017" s="6">
        <v>3.2970000000000002</v>
      </c>
      <c r="Y5017" s="5">
        <v>0.1381</v>
      </c>
      <c r="Z5017" s="6">
        <v>9.7919999999999998</v>
      </c>
      <c r="AA5017" s="5">
        <v>8.2890000000000005E-2</v>
      </c>
      <c r="AB5017" s="6">
        <v>8.6140000000000008</v>
      </c>
      <c r="AC5017" s="5">
        <v>9.4500000000000001E-3</v>
      </c>
      <c r="AD5017" s="6">
        <v>0.85099999999999998</v>
      </c>
      <c r="AE5017" s="5">
        <v>0.14771999999999999</v>
      </c>
      <c r="AF5017" s="6">
        <v>4.9459999999999997</v>
      </c>
    </row>
    <row r="5018" spans="2:32" x14ac:dyDescent="0.35">
      <c r="B5018" s="1" t="s">
        <v>889</v>
      </c>
      <c r="C5018" s="5">
        <v>7.621E-2</v>
      </c>
      <c r="D5018" s="6">
        <v>66.881</v>
      </c>
      <c r="E5018" s="5">
        <v>6.368E-2</v>
      </c>
      <c r="F5018" s="6">
        <v>3.5670000000000002</v>
      </c>
      <c r="G5018" s="5">
        <v>5.5140000000000002E-2</v>
      </c>
      <c r="H5018" s="6">
        <v>5.0049999999999999</v>
      </c>
      <c r="I5018" s="5">
        <v>7.4300000000000005E-2</v>
      </c>
      <c r="J5018" s="6">
        <v>3.9079999999999999</v>
      </c>
      <c r="K5018" s="5">
        <v>1.1990000000000001E-2</v>
      </c>
      <c r="L5018" s="6">
        <v>0.83699999999999997</v>
      </c>
      <c r="M5018" s="5">
        <v>0.12378</v>
      </c>
      <c r="N5018" s="6">
        <v>5.6109999999999998</v>
      </c>
      <c r="O5018" s="5">
        <v>5.9490000000000001E-2</v>
      </c>
      <c r="P5018" s="6">
        <v>2.1760000000000002</v>
      </c>
      <c r="Q5018" s="5">
        <v>6.4280000000000004E-2</v>
      </c>
      <c r="R5018" s="6">
        <v>3.58</v>
      </c>
      <c r="S5018" s="5">
        <v>0.1273</v>
      </c>
      <c r="T5018" s="6">
        <v>13.558999999999999</v>
      </c>
      <c r="U5018" s="5">
        <v>2.503E-2</v>
      </c>
      <c r="V5018" s="6">
        <v>1.1739999999999999</v>
      </c>
      <c r="W5018" s="5">
        <v>1.6279999999999999E-2</v>
      </c>
      <c r="X5018" s="6">
        <v>0.31</v>
      </c>
      <c r="Y5018" s="5">
        <v>3.9660000000000001E-2</v>
      </c>
      <c r="Z5018" s="6">
        <v>2.8119999999999998</v>
      </c>
      <c r="AA5018" s="5">
        <v>5.1880000000000003E-2</v>
      </c>
      <c r="AB5018" s="6">
        <v>5.391</v>
      </c>
      <c r="AC5018" s="5">
        <v>0.14785000000000001</v>
      </c>
      <c r="AD5018" s="6">
        <v>13.311</v>
      </c>
      <c r="AE5018" s="5">
        <v>0.16839000000000001</v>
      </c>
      <c r="AF5018" s="6">
        <v>5.6379999999999999</v>
      </c>
    </row>
    <row r="5019" spans="2:32" x14ac:dyDescent="0.35">
      <c r="B5019" s="1" t="s">
        <v>905</v>
      </c>
      <c r="C5019" s="5">
        <v>7.4190000000000006E-2</v>
      </c>
      <c r="D5019" s="6">
        <v>65.111999999999995</v>
      </c>
      <c r="E5019" s="5">
        <v>2.3890000000000002E-2</v>
      </c>
      <c r="F5019" s="6">
        <v>1.3380000000000001</v>
      </c>
      <c r="G5019" s="5">
        <v>4.1020000000000001E-2</v>
      </c>
      <c r="H5019" s="6">
        <v>3.7229999999999999</v>
      </c>
      <c r="I5019" s="5">
        <v>0.17227000000000001</v>
      </c>
      <c r="J5019" s="6">
        <v>9.0609999999999999</v>
      </c>
      <c r="K5019" s="5">
        <v>8.7980000000000003E-2</v>
      </c>
      <c r="L5019" s="6">
        <v>6.1429999999999998</v>
      </c>
      <c r="M5019" s="5">
        <v>2.7689999999999999E-2</v>
      </c>
      <c r="N5019" s="6">
        <v>1.2549999999999999</v>
      </c>
      <c r="O5019" s="5">
        <v>8.2150000000000001E-2</v>
      </c>
      <c r="P5019" s="6">
        <v>3.0049999999999999</v>
      </c>
      <c r="Q5019" s="5">
        <v>0.18451000000000001</v>
      </c>
      <c r="R5019" s="6">
        <v>10.276999999999999</v>
      </c>
      <c r="S5019" s="5">
        <v>6.7049999999999998E-2</v>
      </c>
      <c r="T5019" s="6">
        <v>7.141</v>
      </c>
      <c r="U5019" s="5">
        <v>4.7289999999999999E-2</v>
      </c>
      <c r="V5019" s="6">
        <v>2.218</v>
      </c>
      <c r="W5019" s="5">
        <v>0.12648999999999999</v>
      </c>
      <c r="X5019" s="6">
        <v>2.4089999999999998</v>
      </c>
      <c r="Y5019" s="5">
        <v>5.2139999999999999E-2</v>
      </c>
      <c r="Z5019" s="6">
        <v>3.6970000000000001</v>
      </c>
      <c r="AA5019" s="5">
        <v>2.8029999999999999E-2</v>
      </c>
      <c r="AB5019" s="6">
        <v>2.9129999999999998</v>
      </c>
      <c r="AC5019" s="5">
        <v>0.11179</v>
      </c>
      <c r="AD5019" s="6">
        <v>10.064</v>
      </c>
      <c r="AE5019" s="5">
        <v>5.5789999999999999E-2</v>
      </c>
      <c r="AF5019" s="6">
        <v>1.8680000000000001</v>
      </c>
    </row>
    <row r="5020" spans="2:32" x14ac:dyDescent="0.35">
      <c r="B5020" s="1" t="s">
        <v>891</v>
      </c>
      <c r="C5020" s="5">
        <v>7.1940000000000004E-2</v>
      </c>
      <c r="D5020" s="6">
        <v>63.131999999999998</v>
      </c>
      <c r="E5020" s="5">
        <v>4.1450000000000001E-2</v>
      </c>
      <c r="F5020" s="6">
        <v>2.3220000000000001</v>
      </c>
      <c r="G5020" s="5">
        <v>2.4580000000000001E-2</v>
      </c>
      <c r="H5020" s="6">
        <v>2.2309999999999999</v>
      </c>
      <c r="I5020" s="5">
        <v>4.5289999999999997E-2</v>
      </c>
      <c r="J5020" s="6">
        <v>2.3820000000000001</v>
      </c>
      <c r="K5020" s="5">
        <v>0.14144999999999999</v>
      </c>
      <c r="L5020" s="6">
        <v>9.8770000000000007</v>
      </c>
      <c r="M5020" s="5">
        <v>0.11046</v>
      </c>
      <c r="N5020" s="6">
        <v>5.0069999999999997</v>
      </c>
      <c r="O5020" s="5">
        <v>3.2120000000000003E-2</v>
      </c>
      <c r="P5020" s="6">
        <v>1.175</v>
      </c>
      <c r="Q5020" s="5">
        <v>3.56E-2</v>
      </c>
      <c r="R5020" s="6">
        <v>1.9830000000000001</v>
      </c>
      <c r="S5020" s="5">
        <v>0.10693999999999999</v>
      </c>
      <c r="T5020" s="6">
        <v>11.39</v>
      </c>
      <c r="U5020" s="5">
        <v>0</v>
      </c>
      <c r="V5020" s="6">
        <v>0</v>
      </c>
      <c r="W5020" s="5">
        <v>6.3499999999999997E-3</v>
      </c>
      <c r="X5020" s="6">
        <v>0.121</v>
      </c>
      <c r="Y5020" s="5">
        <v>3.1660000000000001E-2</v>
      </c>
      <c r="Z5020" s="6">
        <v>2.2450000000000001</v>
      </c>
      <c r="AA5020" s="5">
        <v>8.4099999999999994E-2</v>
      </c>
      <c r="AB5020" s="6">
        <v>8.74</v>
      </c>
      <c r="AC5020" s="5">
        <v>0.12497999999999999</v>
      </c>
      <c r="AD5020" s="6">
        <v>11.252000000000001</v>
      </c>
      <c r="AE5020" s="5">
        <v>0.13164999999999999</v>
      </c>
      <c r="AF5020" s="6">
        <v>4.4080000000000004</v>
      </c>
    </row>
    <row r="5021" spans="2:32" x14ac:dyDescent="0.35">
      <c r="B5021" s="1" t="s">
        <v>890</v>
      </c>
      <c r="C5021" s="5">
        <v>6.9089999999999999E-2</v>
      </c>
      <c r="D5021" s="6">
        <v>60.637</v>
      </c>
      <c r="E5021" s="5">
        <v>4.9200000000000001E-2</v>
      </c>
      <c r="F5021" s="6">
        <v>2.7559999999999998</v>
      </c>
      <c r="G5021" s="5">
        <v>4.6760000000000003E-2</v>
      </c>
      <c r="H5021" s="6">
        <v>4.2439999999999998</v>
      </c>
      <c r="I5021" s="5">
        <v>8.4620000000000001E-2</v>
      </c>
      <c r="J5021" s="6">
        <v>4.4509999999999996</v>
      </c>
      <c r="K5021" s="5">
        <v>7.7600000000000004E-3</v>
      </c>
      <c r="L5021" s="6">
        <v>0.54200000000000004</v>
      </c>
      <c r="M5021" s="5">
        <v>6.2140000000000001E-2</v>
      </c>
      <c r="N5021" s="6">
        <v>2.8170000000000002</v>
      </c>
      <c r="O5021" s="5">
        <v>3.8929999999999999E-2</v>
      </c>
      <c r="P5021" s="6">
        <v>1.4239999999999999</v>
      </c>
      <c r="Q5021" s="5">
        <v>7.9020000000000007E-2</v>
      </c>
      <c r="R5021" s="6">
        <v>4.4009999999999998</v>
      </c>
      <c r="S5021" s="5">
        <v>4.1079999999999998E-2</v>
      </c>
      <c r="T5021" s="6">
        <v>4.375</v>
      </c>
      <c r="U5021" s="5">
        <v>6.3280000000000003E-2</v>
      </c>
      <c r="V5021" s="6">
        <v>2.968</v>
      </c>
      <c r="W5021" s="5">
        <v>9.819E-2</v>
      </c>
      <c r="X5021" s="6">
        <v>1.87</v>
      </c>
      <c r="Y5021" s="5">
        <v>8.8639999999999997E-2</v>
      </c>
      <c r="Z5021" s="6">
        <v>6.2850000000000001</v>
      </c>
      <c r="AA5021" s="5">
        <v>0.11917</v>
      </c>
      <c r="AB5021" s="6">
        <v>12.384</v>
      </c>
      <c r="AC5021" s="5">
        <v>0.12938</v>
      </c>
      <c r="AD5021" s="6">
        <v>11.648</v>
      </c>
      <c r="AE5021" s="5">
        <v>1.413E-2</v>
      </c>
      <c r="AF5021" s="6">
        <v>0.47299999999999998</v>
      </c>
    </row>
    <row r="5022" spans="2:32" x14ac:dyDescent="0.35">
      <c r="B5022" s="1" t="s">
        <v>893</v>
      </c>
      <c r="C5022" s="5">
        <v>6.8019999999999997E-2</v>
      </c>
      <c r="D5022" s="6">
        <v>59.697000000000003</v>
      </c>
      <c r="E5022" s="5">
        <v>3.5150000000000001E-2</v>
      </c>
      <c r="F5022" s="6">
        <v>1.9690000000000001</v>
      </c>
      <c r="G5022" s="5">
        <v>4.2849999999999999E-2</v>
      </c>
      <c r="H5022" s="6">
        <v>3.8889999999999998</v>
      </c>
      <c r="I5022" s="5">
        <v>3.8379999999999997E-2</v>
      </c>
      <c r="J5022" s="6">
        <v>2.0190000000000001</v>
      </c>
      <c r="K5022" s="5">
        <v>0.15259</v>
      </c>
      <c r="L5022" s="6">
        <v>10.654999999999999</v>
      </c>
      <c r="M5022" s="5">
        <v>9.6339999999999995E-2</v>
      </c>
      <c r="N5022" s="6">
        <v>4.367</v>
      </c>
      <c r="O5022" s="5">
        <v>7.0199999999999999E-2</v>
      </c>
      <c r="P5022" s="6">
        <v>2.5680000000000001</v>
      </c>
      <c r="Q5022" s="5">
        <v>4.9099999999999998E-2</v>
      </c>
      <c r="R5022" s="6">
        <v>2.7349999999999999</v>
      </c>
      <c r="S5022" s="5">
        <v>5.704E-2</v>
      </c>
      <c r="T5022" s="6">
        <v>6.0750000000000002</v>
      </c>
      <c r="U5022" s="5">
        <v>0</v>
      </c>
      <c r="V5022" s="6">
        <v>0</v>
      </c>
      <c r="W5022" s="5">
        <v>0</v>
      </c>
      <c r="X5022" s="6">
        <v>0</v>
      </c>
      <c r="Y5022" s="5">
        <v>0.10428</v>
      </c>
      <c r="Z5022" s="6">
        <v>7.3940000000000001</v>
      </c>
      <c r="AA5022" s="5">
        <v>3.5119999999999998E-2</v>
      </c>
      <c r="AB5022" s="6">
        <v>3.65</v>
      </c>
      <c r="AC5022" s="5">
        <v>0.13893</v>
      </c>
      <c r="AD5022" s="6">
        <v>12.507999999999999</v>
      </c>
      <c r="AE5022" s="5">
        <v>5.5789999999999999E-2</v>
      </c>
      <c r="AF5022" s="6">
        <v>1.8680000000000001</v>
      </c>
    </row>
    <row r="5023" spans="2:32" x14ac:dyDescent="0.35">
      <c r="B5023" s="1" t="s">
        <v>916</v>
      </c>
      <c r="C5023" s="5">
        <v>5.8130000000000001E-2</v>
      </c>
      <c r="D5023" s="6">
        <v>51.018000000000001</v>
      </c>
      <c r="E5023" s="5">
        <v>0</v>
      </c>
      <c r="F5023" s="6">
        <v>0</v>
      </c>
      <c r="G5023" s="5">
        <v>3.6659999999999998E-2</v>
      </c>
      <c r="H5023" s="6">
        <v>3.327</v>
      </c>
      <c r="I5023" s="5">
        <v>1.728E-2</v>
      </c>
      <c r="J5023" s="6">
        <v>0.90900000000000003</v>
      </c>
      <c r="K5023" s="5">
        <v>2.4060000000000002E-2</v>
      </c>
      <c r="L5023" s="6">
        <v>1.68</v>
      </c>
      <c r="M5023" s="5">
        <v>0.13028999999999999</v>
      </c>
      <c r="N5023" s="6">
        <v>5.9059999999999997</v>
      </c>
      <c r="O5023" s="5">
        <v>7.2419999999999998E-2</v>
      </c>
      <c r="P5023" s="6">
        <v>2.649</v>
      </c>
      <c r="Q5023" s="5">
        <v>7.1120000000000003E-2</v>
      </c>
      <c r="R5023" s="6">
        <v>3.9609999999999999</v>
      </c>
      <c r="S5023" s="5">
        <v>0.13464999999999999</v>
      </c>
      <c r="T5023" s="6">
        <v>14.342000000000001</v>
      </c>
      <c r="U5023" s="5">
        <v>5.4260000000000003E-2</v>
      </c>
      <c r="V5023" s="6">
        <v>2.5449999999999999</v>
      </c>
      <c r="W5023" s="5">
        <v>9.4670000000000004E-2</v>
      </c>
      <c r="X5023" s="6">
        <v>1.8029999999999999</v>
      </c>
      <c r="Y5023" s="5">
        <v>0.14283999999999999</v>
      </c>
      <c r="Z5023" s="6">
        <v>10.128</v>
      </c>
      <c r="AA5023" s="5">
        <v>3.628E-2</v>
      </c>
      <c r="AB5023" s="6">
        <v>3.77</v>
      </c>
      <c r="AC5023" s="5">
        <v>0</v>
      </c>
      <c r="AD5023" s="6">
        <v>0</v>
      </c>
      <c r="AE5023" s="5">
        <v>0</v>
      </c>
      <c r="AF5023" s="6">
        <v>0</v>
      </c>
    </row>
    <row r="5024" spans="2:32" x14ac:dyDescent="0.35">
      <c r="B5024" s="1" t="s">
        <v>906</v>
      </c>
      <c r="C5024" s="5">
        <v>5.1159999999999997E-2</v>
      </c>
      <c r="D5024" s="6">
        <v>44.893999999999998</v>
      </c>
      <c r="E5024" s="5">
        <v>5.2720000000000003E-2</v>
      </c>
      <c r="F5024" s="6">
        <v>2.9529999999999998</v>
      </c>
      <c r="G5024" s="5">
        <v>3.6659999999999998E-2</v>
      </c>
      <c r="H5024" s="6">
        <v>3.327</v>
      </c>
      <c r="I5024" s="5">
        <v>9.0550000000000005E-2</v>
      </c>
      <c r="J5024" s="6">
        <v>4.7629999999999999</v>
      </c>
      <c r="K5024" s="5">
        <v>0.10868</v>
      </c>
      <c r="L5024" s="6">
        <v>7.5890000000000004</v>
      </c>
      <c r="M5024" s="5">
        <v>0.11046</v>
      </c>
      <c r="N5024" s="6">
        <v>5.0069999999999997</v>
      </c>
      <c r="O5024" s="5">
        <v>3.2120000000000003E-2</v>
      </c>
      <c r="P5024" s="6">
        <v>1.175</v>
      </c>
      <c r="Q5024" s="5">
        <v>6.5799999999999997E-2</v>
      </c>
      <c r="R5024" s="6">
        <v>3.665</v>
      </c>
      <c r="S5024" s="5">
        <v>4.002E-2</v>
      </c>
      <c r="T5024" s="6">
        <v>4.2619999999999996</v>
      </c>
      <c r="U5024" s="5">
        <v>0</v>
      </c>
      <c r="V5024" s="6">
        <v>0</v>
      </c>
      <c r="W5024" s="5">
        <v>0</v>
      </c>
      <c r="X5024" s="6">
        <v>0</v>
      </c>
      <c r="Y5024" s="5">
        <v>0</v>
      </c>
      <c r="Z5024" s="6">
        <v>0</v>
      </c>
      <c r="AA5024" s="5">
        <v>0</v>
      </c>
      <c r="AB5024" s="6">
        <v>0</v>
      </c>
      <c r="AC5024" s="5">
        <v>3.737E-2</v>
      </c>
      <c r="AD5024" s="6">
        <v>3.3639999999999999</v>
      </c>
      <c r="AE5024" s="5">
        <v>0.26250000000000001</v>
      </c>
      <c r="AF5024" s="6">
        <v>8.7889999999999997</v>
      </c>
    </row>
    <row r="5025" spans="2:32" x14ac:dyDescent="0.35">
      <c r="B5025" s="1" t="s">
        <v>902</v>
      </c>
      <c r="C5025" s="5">
        <v>4.8840000000000001E-2</v>
      </c>
      <c r="D5025" s="6">
        <v>42.860999999999997</v>
      </c>
      <c r="E5025" s="5">
        <v>4.6629999999999998E-2</v>
      </c>
      <c r="F5025" s="6">
        <v>2.6120000000000001</v>
      </c>
      <c r="G5025" s="5">
        <v>5.3780000000000001E-2</v>
      </c>
      <c r="H5025" s="6">
        <v>4.8810000000000002</v>
      </c>
      <c r="I5025" s="5">
        <v>4.8500000000000001E-3</v>
      </c>
      <c r="J5025" s="6">
        <v>0.255</v>
      </c>
      <c r="K5025" s="5">
        <v>2.3990000000000001E-2</v>
      </c>
      <c r="L5025" s="6">
        <v>1.675</v>
      </c>
      <c r="M5025" s="5">
        <v>1.43E-2</v>
      </c>
      <c r="N5025" s="6">
        <v>0.64800000000000002</v>
      </c>
      <c r="O5025" s="5">
        <v>4.4889999999999999E-2</v>
      </c>
      <c r="P5025" s="6">
        <v>1.6419999999999999</v>
      </c>
      <c r="Q5025" s="5">
        <v>2.052E-2</v>
      </c>
      <c r="R5025" s="6">
        <v>1.143</v>
      </c>
      <c r="S5025" s="5">
        <v>0.1124</v>
      </c>
      <c r="T5025" s="6">
        <v>11.972</v>
      </c>
      <c r="U5025" s="5">
        <v>6.2500000000000003E-3</v>
      </c>
      <c r="V5025" s="6">
        <v>0.29299999999999998</v>
      </c>
      <c r="W5025" s="5">
        <v>0</v>
      </c>
      <c r="X5025" s="6">
        <v>0</v>
      </c>
      <c r="Y5025" s="5">
        <v>7.4230000000000004E-2</v>
      </c>
      <c r="Z5025" s="6">
        <v>5.2629999999999999</v>
      </c>
      <c r="AA5025" s="5">
        <v>6.3329999999999997E-2</v>
      </c>
      <c r="AB5025" s="6">
        <v>6.5810000000000004</v>
      </c>
      <c r="AC5025" s="5">
        <v>6.0240000000000002E-2</v>
      </c>
      <c r="AD5025" s="6">
        <v>5.423</v>
      </c>
      <c r="AE5025" s="5">
        <v>1.413E-2</v>
      </c>
      <c r="AF5025" s="6">
        <v>0.47299999999999998</v>
      </c>
    </row>
    <row r="5026" spans="2:32" x14ac:dyDescent="0.35">
      <c r="B5026" s="1" t="s">
        <v>901</v>
      </c>
      <c r="C5026" s="5">
        <v>4.8090000000000001E-2</v>
      </c>
      <c r="D5026" s="6">
        <v>42.204000000000001</v>
      </c>
      <c r="E5026" s="5">
        <v>8.5250000000000006E-2</v>
      </c>
      <c r="F5026" s="6">
        <v>4.7750000000000004</v>
      </c>
      <c r="G5026" s="5">
        <v>3.6400000000000002E-2</v>
      </c>
      <c r="H5026" s="6">
        <v>3.3039999999999998</v>
      </c>
      <c r="I5026" s="5">
        <v>5.0130000000000001E-2</v>
      </c>
      <c r="J5026" s="6">
        <v>2.637</v>
      </c>
      <c r="K5026" s="5">
        <v>7.6160000000000005E-2</v>
      </c>
      <c r="L5026" s="6">
        <v>5.3179999999999996</v>
      </c>
      <c r="M5026" s="5">
        <v>5.5799999999999999E-3</v>
      </c>
      <c r="N5026" s="6">
        <v>0.253</v>
      </c>
      <c r="O5026" s="5">
        <v>2.3619999999999999E-2</v>
      </c>
      <c r="P5026" s="6">
        <v>0.86399999999999999</v>
      </c>
      <c r="Q5026" s="5">
        <v>3.7830000000000003E-2</v>
      </c>
      <c r="R5026" s="6">
        <v>2.1070000000000002</v>
      </c>
      <c r="S5026" s="5">
        <v>7.3819999999999997E-2</v>
      </c>
      <c r="T5026" s="6">
        <v>7.8630000000000004</v>
      </c>
      <c r="U5026" s="5">
        <v>0</v>
      </c>
      <c r="V5026" s="6">
        <v>0</v>
      </c>
      <c r="W5026" s="5">
        <v>0</v>
      </c>
      <c r="X5026" s="6">
        <v>0</v>
      </c>
      <c r="Y5026" s="5">
        <v>3.1660000000000001E-2</v>
      </c>
      <c r="Z5026" s="6">
        <v>2.2450000000000001</v>
      </c>
      <c r="AA5026" s="5">
        <v>7.0899999999999999E-3</v>
      </c>
      <c r="AB5026" s="6">
        <v>0.73699999999999999</v>
      </c>
      <c r="AC5026" s="5">
        <v>0.13444</v>
      </c>
      <c r="AD5026" s="6">
        <v>12.103</v>
      </c>
      <c r="AE5026" s="5">
        <v>0</v>
      </c>
      <c r="AF5026" s="6">
        <v>0</v>
      </c>
    </row>
    <row r="5027" spans="2:32" x14ac:dyDescent="0.35">
      <c r="B5027" s="1" t="s">
        <v>885</v>
      </c>
      <c r="C5027" s="5">
        <v>4.7890000000000002E-2</v>
      </c>
      <c r="D5027" s="6">
        <v>42.029000000000003</v>
      </c>
      <c r="E5027" s="5">
        <v>4.1450000000000001E-2</v>
      </c>
      <c r="F5027" s="6">
        <v>2.3220000000000001</v>
      </c>
      <c r="G5027" s="5">
        <v>4.3110000000000002E-2</v>
      </c>
      <c r="H5027" s="6">
        <v>3.9129999999999998</v>
      </c>
      <c r="I5027" s="5">
        <v>4.3459999999999999E-2</v>
      </c>
      <c r="J5027" s="6">
        <v>2.286</v>
      </c>
      <c r="K5027" s="5">
        <v>0.10868</v>
      </c>
      <c r="L5027" s="6">
        <v>7.5890000000000004</v>
      </c>
      <c r="M5027" s="5">
        <v>2.5479999999999999E-2</v>
      </c>
      <c r="N5027" s="6">
        <v>1.155</v>
      </c>
      <c r="O5027" s="5">
        <v>0</v>
      </c>
      <c r="P5027" s="6">
        <v>0</v>
      </c>
      <c r="Q5027" s="5">
        <v>7.5480000000000005E-2</v>
      </c>
      <c r="R5027" s="6">
        <v>4.2039999999999997</v>
      </c>
      <c r="S5027" s="5">
        <v>2.7189999999999999E-2</v>
      </c>
      <c r="T5027" s="6">
        <v>2.8959999999999999</v>
      </c>
      <c r="U5027" s="5">
        <v>6.2500000000000003E-3</v>
      </c>
      <c r="V5027" s="6">
        <v>0.29299999999999998</v>
      </c>
      <c r="W5027" s="5">
        <v>1.9109999999999999E-2</v>
      </c>
      <c r="X5027" s="6">
        <v>0.36399999999999999</v>
      </c>
      <c r="Y5027" s="5">
        <v>5.2139999999999999E-2</v>
      </c>
      <c r="Z5027" s="6">
        <v>3.6970000000000001</v>
      </c>
      <c r="AA5027" s="5">
        <v>0</v>
      </c>
      <c r="AB5027" s="6">
        <v>0</v>
      </c>
      <c r="AC5027" s="5">
        <v>0.14785000000000001</v>
      </c>
      <c r="AD5027" s="6">
        <v>13.311</v>
      </c>
      <c r="AE5027" s="5">
        <v>0</v>
      </c>
      <c r="AF5027" s="6">
        <v>0</v>
      </c>
    </row>
    <row r="5028" spans="2:32" x14ac:dyDescent="0.35">
      <c r="B5028" s="1" t="s">
        <v>892</v>
      </c>
      <c r="C5028" s="5">
        <v>4.5629999999999997E-2</v>
      </c>
      <c r="D5028" s="6">
        <v>40.042999999999999</v>
      </c>
      <c r="E5028" s="5">
        <v>4.6719999999999998E-2</v>
      </c>
      <c r="F5028" s="6">
        <v>2.617</v>
      </c>
      <c r="G5028" s="5">
        <v>6.4670000000000005E-2</v>
      </c>
      <c r="H5028" s="6">
        <v>5.87</v>
      </c>
      <c r="I5028" s="5">
        <v>4.3459999999999999E-2</v>
      </c>
      <c r="J5028" s="6">
        <v>2.286</v>
      </c>
      <c r="K5028" s="5">
        <v>7.5560000000000002E-2</v>
      </c>
      <c r="L5028" s="6">
        <v>5.2759999999999998</v>
      </c>
      <c r="M5028" s="5">
        <v>4.4450000000000003E-2</v>
      </c>
      <c r="N5028" s="6">
        <v>2.0150000000000001</v>
      </c>
      <c r="O5028" s="5">
        <v>4.5159999999999999E-2</v>
      </c>
      <c r="P5028" s="6">
        <v>1.6519999999999999</v>
      </c>
      <c r="Q5028" s="5">
        <v>0</v>
      </c>
      <c r="R5028" s="6">
        <v>0</v>
      </c>
      <c r="S5028" s="5">
        <v>7.1980000000000002E-2</v>
      </c>
      <c r="T5028" s="6">
        <v>7.6669999999999998</v>
      </c>
      <c r="U5028" s="5">
        <v>0</v>
      </c>
      <c r="V5028" s="6">
        <v>0</v>
      </c>
      <c r="W5028" s="5">
        <v>0</v>
      </c>
      <c r="X5028" s="6">
        <v>0</v>
      </c>
      <c r="Y5028" s="5">
        <v>8.8639999999999997E-2</v>
      </c>
      <c r="Z5028" s="6">
        <v>6.2850000000000001</v>
      </c>
      <c r="AA5028" s="5">
        <v>4.3369999999999999E-2</v>
      </c>
      <c r="AB5028" s="6">
        <v>4.5069999999999997</v>
      </c>
      <c r="AC5028" s="5">
        <v>0</v>
      </c>
      <c r="AD5028" s="6">
        <v>0</v>
      </c>
      <c r="AE5028" s="5">
        <v>5.5789999999999999E-2</v>
      </c>
      <c r="AF5028" s="6">
        <v>1.8680000000000001</v>
      </c>
    </row>
    <row r="5029" spans="2:32" x14ac:dyDescent="0.35">
      <c r="B5029" s="1" t="s">
        <v>909</v>
      </c>
      <c r="C5029" s="5">
        <v>4.258E-2</v>
      </c>
      <c r="D5029" s="6">
        <v>37.369999999999997</v>
      </c>
      <c r="E5029" s="5">
        <v>4.1200000000000001E-2</v>
      </c>
      <c r="F5029" s="6">
        <v>2.3079999999999998</v>
      </c>
      <c r="G5029" s="5">
        <v>1.1820000000000001E-2</v>
      </c>
      <c r="H5029" s="6">
        <v>1.073</v>
      </c>
      <c r="I5029" s="5">
        <v>7.4959999999999999E-2</v>
      </c>
      <c r="J5029" s="6">
        <v>3.9430000000000001</v>
      </c>
      <c r="K5029" s="5">
        <v>8.4089999999999998E-2</v>
      </c>
      <c r="L5029" s="6">
        <v>5.8719999999999999</v>
      </c>
      <c r="M5029" s="5">
        <v>6.0979999999999999E-2</v>
      </c>
      <c r="N5029" s="6">
        <v>2.7639999999999998</v>
      </c>
      <c r="O5029" s="5">
        <v>6.173E-2</v>
      </c>
      <c r="P5029" s="6">
        <v>2.258</v>
      </c>
      <c r="Q5029" s="5">
        <v>9.5820000000000002E-2</v>
      </c>
      <c r="R5029" s="6">
        <v>5.3369999999999997</v>
      </c>
      <c r="S5029" s="5">
        <v>3.8019999999999998E-2</v>
      </c>
      <c r="T5029" s="6">
        <v>4.0490000000000004</v>
      </c>
      <c r="U5029" s="5">
        <v>6.2500000000000003E-3</v>
      </c>
      <c r="V5029" s="6">
        <v>0.29299999999999998</v>
      </c>
      <c r="W5029" s="5">
        <v>2.547E-2</v>
      </c>
      <c r="X5029" s="6">
        <v>0.48499999999999999</v>
      </c>
      <c r="Y5029" s="5">
        <v>4.258E-2</v>
      </c>
      <c r="Z5029" s="6">
        <v>3.0190000000000001</v>
      </c>
      <c r="AA5029" s="5">
        <v>7.0899999999999999E-3</v>
      </c>
      <c r="AB5029" s="6">
        <v>0.73699999999999999</v>
      </c>
      <c r="AC5029" s="5">
        <v>3.737E-2</v>
      </c>
      <c r="AD5029" s="6">
        <v>3.3639999999999999</v>
      </c>
      <c r="AE5029" s="5">
        <v>5.5789999999999999E-2</v>
      </c>
      <c r="AF5029" s="6">
        <v>1.8680000000000001</v>
      </c>
    </row>
    <row r="5030" spans="2:32" x14ac:dyDescent="0.35">
      <c r="B5030" s="1" t="s">
        <v>917</v>
      </c>
      <c r="C5030" s="5">
        <v>3.8219999999999997E-2</v>
      </c>
      <c r="D5030" s="6">
        <v>33.540999999999997</v>
      </c>
      <c r="E5030" s="5">
        <v>0</v>
      </c>
      <c r="F5030" s="6">
        <v>0</v>
      </c>
      <c r="G5030" s="5">
        <v>0</v>
      </c>
      <c r="H5030" s="6">
        <v>0</v>
      </c>
      <c r="I5030" s="5">
        <v>3.0669999999999999E-2</v>
      </c>
      <c r="J5030" s="6">
        <v>1.613</v>
      </c>
      <c r="K5030" s="5">
        <v>9.5589999999999994E-2</v>
      </c>
      <c r="L5030" s="6">
        <v>6.6749999999999998</v>
      </c>
      <c r="M5030" s="5">
        <v>1.9900000000000001E-2</v>
      </c>
      <c r="N5030" s="6">
        <v>0.90200000000000002</v>
      </c>
      <c r="O5030" s="5">
        <v>2.1270000000000001E-2</v>
      </c>
      <c r="P5030" s="6">
        <v>0.77800000000000002</v>
      </c>
      <c r="Q5030" s="5">
        <v>3.4090000000000002E-2</v>
      </c>
      <c r="R5030" s="6">
        <v>1.899</v>
      </c>
      <c r="S5030" s="5">
        <v>6.0019999999999997E-2</v>
      </c>
      <c r="T5030" s="6">
        <v>6.3929999999999998</v>
      </c>
      <c r="U5030" s="5">
        <v>6.053E-2</v>
      </c>
      <c r="V5030" s="6">
        <v>2.839</v>
      </c>
      <c r="W5030" s="5">
        <v>6.3499999999999997E-3</v>
      </c>
      <c r="X5030" s="6">
        <v>0.121</v>
      </c>
      <c r="Y5030" s="5">
        <v>5.2139999999999999E-2</v>
      </c>
      <c r="Z5030" s="6">
        <v>3.6970000000000001</v>
      </c>
      <c r="AA5030" s="5">
        <v>7.0899999999999999E-3</v>
      </c>
      <c r="AB5030" s="6">
        <v>0.73699999999999999</v>
      </c>
      <c r="AC5030" s="5">
        <v>8.7620000000000003E-2</v>
      </c>
      <c r="AD5030" s="6">
        <v>7.8879999999999999</v>
      </c>
      <c r="AE5030" s="5">
        <v>0</v>
      </c>
      <c r="AF5030" s="6">
        <v>0</v>
      </c>
    </row>
    <row r="5031" spans="2:32" x14ac:dyDescent="0.35">
      <c r="B5031" s="1" t="s">
        <v>894</v>
      </c>
      <c r="C5031" s="5">
        <v>3.6580000000000001E-2</v>
      </c>
      <c r="D5031" s="6">
        <v>32.103000000000002</v>
      </c>
      <c r="E5031" s="5">
        <v>3.5150000000000001E-2</v>
      </c>
      <c r="F5031" s="6">
        <v>1.9690000000000001</v>
      </c>
      <c r="G5031" s="5">
        <v>0</v>
      </c>
      <c r="H5031" s="6">
        <v>0</v>
      </c>
      <c r="I5031" s="5">
        <v>5.0799999999999998E-2</v>
      </c>
      <c r="J5031" s="6">
        <v>2.6720000000000002</v>
      </c>
      <c r="K5031" s="5">
        <v>4.0289999999999999E-2</v>
      </c>
      <c r="L5031" s="6">
        <v>2.8130000000000002</v>
      </c>
      <c r="M5031" s="5">
        <v>2.972E-2</v>
      </c>
      <c r="N5031" s="6">
        <v>1.347</v>
      </c>
      <c r="O5031" s="5">
        <v>5.9899999999999997E-3</v>
      </c>
      <c r="P5031" s="6">
        <v>0.219</v>
      </c>
      <c r="Q5031" s="5">
        <v>1.5100000000000001E-2</v>
      </c>
      <c r="R5031" s="6">
        <v>0.84099999999999997</v>
      </c>
      <c r="S5031" s="5">
        <v>0.14821000000000001</v>
      </c>
      <c r="T5031" s="6">
        <v>15.786</v>
      </c>
      <c r="U5031" s="5">
        <v>0</v>
      </c>
      <c r="V5031" s="6">
        <v>0</v>
      </c>
      <c r="W5031" s="5">
        <v>0</v>
      </c>
      <c r="X5031" s="6">
        <v>0</v>
      </c>
      <c r="Y5031" s="5">
        <v>0</v>
      </c>
      <c r="Z5031" s="6">
        <v>0</v>
      </c>
      <c r="AA5031" s="5">
        <v>1.814E-2</v>
      </c>
      <c r="AB5031" s="6">
        <v>1.885</v>
      </c>
      <c r="AC5031" s="5">
        <v>5.0779999999999999E-2</v>
      </c>
      <c r="AD5031" s="6">
        <v>4.5720000000000001</v>
      </c>
      <c r="AE5031" s="5">
        <v>0</v>
      </c>
      <c r="AF5031" s="6">
        <v>0</v>
      </c>
    </row>
    <row r="5032" spans="2:32" x14ac:dyDescent="0.35">
      <c r="B5032" s="1" t="s">
        <v>897</v>
      </c>
      <c r="C5032" s="5">
        <v>3.653E-2</v>
      </c>
      <c r="D5032" s="6">
        <v>32.061999999999998</v>
      </c>
      <c r="E5032" s="5">
        <v>2.3890000000000002E-2</v>
      </c>
      <c r="F5032" s="6">
        <v>1.3380000000000001</v>
      </c>
      <c r="G5032" s="5">
        <v>2.4580000000000001E-2</v>
      </c>
      <c r="H5032" s="6">
        <v>2.2309999999999999</v>
      </c>
      <c r="I5032" s="5">
        <v>0</v>
      </c>
      <c r="J5032" s="6">
        <v>0</v>
      </c>
      <c r="K5032" s="5">
        <v>8.0570000000000003E-2</v>
      </c>
      <c r="L5032" s="6">
        <v>5.6260000000000003</v>
      </c>
      <c r="M5032" s="5">
        <v>3.005E-2</v>
      </c>
      <c r="N5032" s="6">
        <v>1.3620000000000001</v>
      </c>
      <c r="O5032" s="5">
        <v>3.2120000000000003E-2</v>
      </c>
      <c r="P5032" s="6">
        <v>1.175</v>
      </c>
      <c r="Q5032" s="5">
        <v>7.0150000000000004E-2</v>
      </c>
      <c r="R5032" s="6">
        <v>3.907</v>
      </c>
      <c r="S5032" s="5">
        <v>2.001E-2</v>
      </c>
      <c r="T5032" s="6">
        <v>2.1309999999999998</v>
      </c>
      <c r="U5032" s="5">
        <v>0</v>
      </c>
      <c r="V5032" s="6">
        <v>0</v>
      </c>
      <c r="W5032" s="5">
        <v>0</v>
      </c>
      <c r="X5032" s="6">
        <v>0</v>
      </c>
      <c r="Y5032" s="5">
        <v>6.3310000000000005E-2</v>
      </c>
      <c r="Z5032" s="6">
        <v>4.4889999999999999</v>
      </c>
      <c r="AA5032" s="5">
        <v>0</v>
      </c>
      <c r="AB5032" s="6">
        <v>0</v>
      </c>
      <c r="AC5032" s="5">
        <v>8.8150000000000006E-2</v>
      </c>
      <c r="AD5032" s="6">
        <v>7.9359999999999999</v>
      </c>
      <c r="AE5032" s="5">
        <v>5.5789999999999999E-2</v>
      </c>
      <c r="AF5032" s="6">
        <v>1.8680000000000001</v>
      </c>
    </row>
    <row r="5033" spans="2:32" x14ac:dyDescent="0.35">
      <c r="B5033" s="1" t="s">
        <v>915</v>
      </c>
      <c r="C5033" s="5">
        <v>3.474E-2</v>
      </c>
      <c r="D5033" s="6">
        <v>30.484000000000002</v>
      </c>
      <c r="E5033" s="5">
        <v>4.1450000000000001E-2</v>
      </c>
      <c r="F5033" s="6">
        <v>2.3220000000000001</v>
      </c>
      <c r="G5033" s="5">
        <v>4.6299999999999996E-3</v>
      </c>
      <c r="H5033" s="6">
        <v>0.42</v>
      </c>
      <c r="I5033" s="5">
        <v>9.0399999999999994E-2</v>
      </c>
      <c r="J5033" s="6">
        <v>4.7549999999999999</v>
      </c>
      <c r="K5033" s="5">
        <v>2.3990000000000001E-2</v>
      </c>
      <c r="L5033" s="6">
        <v>1.675</v>
      </c>
      <c r="M5033" s="5">
        <v>2.7689999999999999E-2</v>
      </c>
      <c r="N5033" s="6">
        <v>1.2549999999999999</v>
      </c>
      <c r="O5033" s="5">
        <v>5.9899999999999997E-3</v>
      </c>
      <c r="P5033" s="6">
        <v>0.219</v>
      </c>
      <c r="Q5033" s="5">
        <v>3.4009999999999999E-2</v>
      </c>
      <c r="R5033" s="6">
        <v>1.8939999999999999</v>
      </c>
      <c r="S5033" s="5">
        <v>4.6920000000000003E-2</v>
      </c>
      <c r="T5033" s="6">
        <v>4.9969999999999999</v>
      </c>
      <c r="U5033" s="5">
        <v>4.5780000000000001E-2</v>
      </c>
      <c r="V5033" s="6">
        <v>2.1469999999999998</v>
      </c>
      <c r="W5033" s="5">
        <v>0</v>
      </c>
      <c r="X5033" s="6">
        <v>0</v>
      </c>
      <c r="Y5033" s="5">
        <v>0</v>
      </c>
      <c r="Z5033" s="6">
        <v>0</v>
      </c>
      <c r="AA5033" s="5">
        <v>7.0899999999999999E-3</v>
      </c>
      <c r="AB5033" s="6">
        <v>0.73699999999999999</v>
      </c>
      <c r="AC5033" s="5">
        <v>0.11179</v>
      </c>
      <c r="AD5033" s="6">
        <v>10.064</v>
      </c>
      <c r="AE5033" s="5">
        <v>0</v>
      </c>
      <c r="AF5033" s="6">
        <v>0</v>
      </c>
    </row>
    <row r="5034" spans="2:32" x14ac:dyDescent="0.35">
      <c r="B5034" s="1" t="s">
        <v>899</v>
      </c>
      <c r="C5034" s="5">
        <v>3.2849999999999997E-2</v>
      </c>
      <c r="D5034" s="6">
        <v>28.826000000000001</v>
      </c>
      <c r="E5034" s="5">
        <v>3.526E-2</v>
      </c>
      <c r="F5034" s="6">
        <v>1.9750000000000001</v>
      </c>
      <c r="G5034" s="5">
        <v>0</v>
      </c>
      <c r="H5034" s="6">
        <v>0</v>
      </c>
      <c r="I5034" s="5">
        <v>7.6219999999999996E-2</v>
      </c>
      <c r="J5034" s="6">
        <v>4.0090000000000003</v>
      </c>
      <c r="K5034" s="5">
        <v>6.4100000000000004E-2</v>
      </c>
      <c r="L5034" s="6">
        <v>4.476</v>
      </c>
      <c r="M5034" s="5">
        <v>0</v>
      </c>
      <c r="N5034" s="6">
        <v>0</v>
      </c>
      <c r="O5034" s="5">
        <v>3.2120000000000003E-2</v>
      </c>
      <c r="P5034" s="6">
        <v>1.175</v>
      </c>
      <c r="Q5034" s="5">
        <v>5.5910000000000001E-2</v>
      </c>
      <c r="R5034" s="6">
        <v>3.1139999999999999</v>
      </c>
      <c r="S5034" s="5">
        <v>5.7320000000000003E-2</v>
      </c>
      <c r="T5034" s="6">
        <v>6.1050000000000004</v>
      </c>
      <c r="U5034" s="5">
        <v>0</v>
      </c>
      <c r="V5034" s="6">
        <v>0</v>
      </c>
      <c r="W5034" s="5">
        <v>0</v>
      </c>
      <c r="X5034" s="6">
        <v>0</v>
      </c>
      <c r="Y5034" s="5">
        <v>0</v>
      </c>
      <c r="Z5034" s="6">
        <v>0</v>
      </c>
      <c r="AA5034" s="5">
        <v>6.0350000000000001E-2</v>
      </c>
      <c r="AB5034" s="6">
        <v>6.2720000000000002</v>
      </c>
      <c r="AC5034" s="5">
        <v>1.891E-2</v>
      </c>
      <c r="AD5034" s="6">
        <v>1.702</v>
      </c>
      <c r="AE5034" s="5">
        <v>0</v>
      </c>
      <c r="AF5034" s="6">
        <v>0</v>
      </c>
    </row>
    <row r="5035" spans="2:32" x14ac:dyDescent="0.35">
      <c r="B5035" s="1" t="s">
        <v>904</v>
      </c>
      <c r="C5035" s="5">
        <v>3.2309999999999998E-2</v>
      </c>
      <c r="D5035" s="6">
        <v>28.352</v>
      </c>
      <c r="E5035" s="5">
        <v>2.3890000000000002E-2</v>
      </c>
      <c r="F5035" s="6">
        <v>1.3380000000000001</v>
      </c>
      <c r="G5035" s="5">
        <v>1.1820000000000001E-2</v>
      </c>
      <c r="H5035" s="6">
        <v>1.073</v>
      </c>
      <c r="I5035" s="5">
        <v>0</v>
      </c>
      <c r="J5035" s="6">
        <v>0</v>
      </c>
      <c r="K5035" s="5">
        <v>2.3990000000000001E-2</v>
      </c>
      <c r="L5035" s="6">
        <v>1.675</v>
      </c>
      <c r="M5035" s="5">
        <v>2.2100000000000002E-2</v>
      </c>
      <c r="N5035" s="6">
        <v>1.002</v>
      </c>
      <c r="O5035" s="5">
        <v>3.2120000000000003E-2</v>
      </c>
      <c r="P5035" s="6">
        <v>1.175</v>
      </c>
      <c r="Q5035" s="5">
        <v>3.56E-2</v>
      </c>
      <c r="R5035" s="6">
        <v>1.9830000000000001</v>
      </c>
      <c r="S5035" s="5">
        <v>0</v>
      </c>
      <c r="T5035" s="6">
        <v>0</v>
      </c>
      <c r="U5035" s="5">
        <v>0</v>
      </c>
      <c r="V5035" s="6">
        <v>0</v>
      </c>
      <c r="W5035" s="5">
        <v>0</v>
      </c>
      <c r="X5035" s="6">
        <v>0</v>
      </c>
      <c r="Y5035" s="5">
        <v>0</v>
      </c>
      <c r="Z5035" s="6">
        <v>0</v>
      </c>
      <c r="AA5035" s="5">
        <v>5.6070000000000002E-2</v>
      </c>
      <c r="AB5035" s="6">
        <v>5.827</v>
      </c>
      <c r="AC5035" s="5">
        <v>0.13786999999999999</v>
      </c>
      <c r="AD5035" s="6">
        <v>12.412000000000001</v>
      </c>
      <c r="AE5035" s="5">
        <v>5.5789999999999999E-2</v>
      </c>
      <c r="AF5035" s="6">
        <v>1.8680000000000001</v>
      </c>
    </row>
    <row r="5036" spans="2:32" x14ac:dyDescent="0.35">
      <c r="B5036" s="1" t="s">
        <v>903</v>
      </c>
      <c r="C5036" s="5">
        <v>3.0599999999999999E-2</v>
      </c>
      <c r="D5036" s="6">
        <v>26.852</v>
      </c>
      <c r="E5036" s="5">
        <v>0</v>
      </c>
      <c r="F5036" s="6">
        <v>0</v>
      </c>
      <c r="G5036" s="5">
        <v>2.4580000000000001E-2</v>
      </c>
      <c r="H5036" s="6">
        <v>2.2309999999999999</v>
      </c>
      <c r="I5036" s="5">
        <v>1.9199999999999998E-2</v>
      </c>
      <c r="J5036" s="6">
        <v>1.01</v>
      </c>
      <c r="K5036" s="5">
        <v>7.6160000000000005E-2</v>
      </c>
      <c r="L5036" s="6">
        <v>5.3179999999999996</v>
      </c>
      <c r="M5036" s="5">
        <v>2.7689999999999999E-2</v>
      </c>
      <c r="N5036" s="6">
        <v>1.2549999999999999</v>
      </c>
      <c r="O5036" s="5">
        <v>6.8529999999999994E-2</v>
      </c>
      <c r="P5036" s="6">
        <v>2.5070000000000001</v>
      </c>
      <c r="Q5036" s="5">
        <v>3.5389999999999998E-2</v>
      </c>
      <c r="R5036" s="6">
        <v>1.9710000000000001</v>
      </c>
      <c r="S5036" s="5">
        <v>3.295E-2</v>
      </c>
      <c r="T5036" s="6">
        <v>3.51</v>
      </c>
      <c r="U5036" s="5">
        <v>0</v>
      </c>
      <c r="V5036" s="6">
        <v>0</v>
      </c>
      <c r="W5036" s="5">
        <v>6.3499999999999997E-3</v>
      </c>
      <c r="X5036" s="6">
        <v>0.121</v>
      </c>
      <c r="Y5036" s="5">
        <v>5.2139999999999999E-2</v>
      </c>
      <c r="Z5036" s="6">
        <v>3.6970000000000001</v>
      </c>
      <c r="AA5036" s="5">
        <v>0</v>
      </c>
      <c r="AB5036" s="6">
        <v>0</v>
      </c>
      <c r="AC5036" s="5">
        <v>3.737E-2</v>
      </c>
      <c r="AD5036" s="6">
        <v>3.3639999999999999</v>
      </c>
      <c r="AE5036" s="5">
        <v>5.5789999999999999E-2</v>
      </c>
      <c r="AF5036" s="6">
        <v>1.8680000000000001</v>
      </c>
    </row>
    <row r="5037" spans="2:32" x14ac:dyDescent="0.35">
      <c r="B5037" s="1" t="s">
        <v>913</v>
      </c>
      <c r="C5037" s="5">
        <v>2.6270000000000002E-2</v>
      </c>
      <c r="D5037" s="6">
        <v>23.056999999999999</v>
      </c>
      <c r="E5037" s="5">
        <v>2.8080000000000001E-2</v>
      </c>
      <c r="F5037" s="6">
        <v>1.573</v>
      </c>
      <c r="G5037" s="5">
        <v>0</v>
      </c>
      <c r="H5037" s="6">
        <v>0</v>
      </c>
      <c r="I5037" s="5">
        <v>2.213E-2</v>
      </c>
      <c r="J5037" s="6">
        <v>1.1639999999999999</v>
      </c>
      <c r="K5037" s="5">
        <v>0</v>
      </c>
      <c r="L5037" s="6">
        <v>0</v>
      </c>
      <c r="M5037" s="5">
        <v>1.43E-2</v>
      </c>
      <c r="N5037" s="6">
        <v>0.64800000000000002</v>
      </c>
      <c r="O5037" s="5">
        <v>4.9700000000000001E-2</v>
      </c>
      <c r="P5037" s="6">
        <v>1.8180000000000001</v>
      </c>
      <c r="Q5037" s="5">
        <v>2.052E-2</v>
      </c>
      <c r="R5037" s="6">
        <v>1.143</v>
      </c>
      <c r="S5037" s="5">
        <v>0</v>
      </c>
      <c r="T5037" s="6">
        <v>0</v>
      </c>
      <c r="U5037" s="5">
        <v>1.252E-2</v>
      </c>
      <c r="V5037" s="6">
        <v>0.58699999999999997</v>
      </c>
      <c r="W5037" s="5">
        <v>6.3499999999999997E-3</v>
      </c>
      <c r="X5037" s="6">
        <v>0.121</v>
      </c>
      <c r="Y5037" s="5">
        <v>3.6499999999999998E-2</v>
      </c>
      <c r="Z5037" s="6">
        <v>2.5880000000000001</v>
      </c>
      <c r="AA5037" s="5">
        <v>8.4199999999999997E-2</v>
      </c>
      <c r="AB5037" s="6">
        <v>8.75</v>
      </c>
      <c r="AC5037" s="5">
        <v>0</v>
      </c>
      <c r="AD5037" s="6">
        <v>0</v>
      </c>
      <c r="AE5037" s="5">
        <v>0.13938999999999999</v>
      </c>
      <c r="AF5037" s="6">
        <v>4.6669999999999998</v>
      </c>
    </row>
    <row r="5038" spans="2:32" x14ac:dyDescent="0.35">
      <c r="B5038" s="1" t="s">
        <v>907</v>
      </c>
      <c r="C5038" s="5">
        <v>2.5899999999999999E-2</v>
      </c>
      <c r="D5038" s="6">
        <v>22.727</v>
      </c>
      <c r="E5038" s="5">
        <v>1.7569999999999999E-2</v>
      </c>
      <c r="F5038" s="6">
        <v>0.98399999999999999</v>
      </c>
      <c r="G5038" s="5">
        <v>1.8280000000000001E-2</v>
      </c>
      <c r="H5038" s="6">
        <v>1.659</v>
      </c>
      <c r="I5038" s="5">
        <v>8.1070000000000003E-2</v>
      </c>
      <c r="J5038" s="6">
        <v>4.2640000000000002</v>
      </c>
      <c r="K5038" s="5">
        <v>0.10025000000000001</v>
      </c>
      <c r="L5038" s="6">
        <v>7</v>
      </c>
      <c r="M5038" s="5">
        <v>5.5799999999999999E-3</v>
      </c>
      <c r="N5038" s="6">
        <v>0.253</v>
      </c>
      <c r="O5038" s="5">
        <v>0</v>
      </c>
      <c r="P5038" s="6">
        <v>0</v>
      </c>
      <c r="Q5038" s="5">
        <v>4.5280000000000001E-2</v>
      </c>
      <c r="R5038" s="6">
        <v>2.5219999999999998</v>
      </c>
      <c r="S5038" s="5">
        <v>0</v>
      </c>
      <c r="T5038" s="6">
        <v>0</v>
      </c>
      <c r="U5038" s="5">
        <v>0</v>
      </c>
      <c r="V5038" s="6">
        <v>0</v>
      </c>
      <c r="W5038" s="5">
        <v>4.6580000000000003E-2</v>
      </c>
      <c r="X5038" s="6">
        <v>0.88700000000000001</v>
      </c>
      <c r="Y5038" s="5">
        <v>3.1660000000000001E-2</v>
      </c>
      <c r="Z5038" s="6">
        <v>2.2450000000000001</v>
      </c>
      <c r="AA5038" s="5">
        <v>2.8029999999999999E-2</v>
      </c>
      <c r="AB5038" s="6">
        <v>2.9129999999999998</v>
      </c>
      <c r="AC5038" s="5">
        <v>0</v>
      </c>
      <c r="AD5038" s="6">
        <v>0</v>
      </c>
      <c r="AE5038" s="5">
        <v>0</v>
      </c>
      <c r="AF5038" s="6">
        <v>0</v>
      </c>
    </row>
    <row r="5039" spans="2:32" x14ac:dyDescent="0.35">
      <c r="B5039" s="1" t="s">
        <v>898</v>
      </c>
      <c r="C5039" s="5">
        <v>2.2009999999999998E-2</v>
      </c>
      <c r="D5039" s="6">
        <v>19.318000000000001</v>
      </c>
      <c r="E5039" s="5">
        <v>5.2720000000000003E-2</v>
      </c>
      <c r="F5039" s="6">
        <v>2.9529999999999998</v>
      </c>
      <c r="G5039" s="5">
        <v>4.6299999999999996E-3</v>
      </c>
      <c r="H5039" s="6">
        <v>0.42</v>
      </c>
      <c r="I5039" s="5">
        <v>9.7199999999999995E-3</v>
      </c>
      <c r="J5039" s="6">
        <v>0.51100000000000001</v>
      </c>
      <c r="K5039" s="5">
        <v>7.6259999999999994E-2</v>
      </c>
      <c r="L5039" s="6">
        <v>5.3250000000000002</v>
      </c>
      <c r="M5039" s="5">
        <v>0</v>
      </c>
      <c r="N5039" s="6">
        <v>0</v>
      </c>
      <c r="O5039" s="5">
        <v>0</v>
      </c>
      <c r="P5039" s="6">
        <v>0</v>
      </c>
      <c r="Q5039" s="5">
        <v>1.5100000000000001E-2</v>
      </c>
      <c r="R5039" s="6">
        <v>0.84099999999999997</v>
      </c>
      <c r="S5039" s="5">
        <v>6.7210000000000006E-2</v>
      </c>
      <c r="T5039" s="6">
        <v>7.1580000000000004</v>
      </c>
      <c r="U5039" s="5">
        <v>0</v>
      </c>
      <c r="V5039" s="6">
        <v>0</v>
      </c>
      <c r="W5039" s="5">
        <v>1.2710000000000001E-2</v>
      </c>
      <c r="X5039" s="6">
        <v>0.24199999999999999</v>
      </c>
      <c r="Y5039" s="5">
        <v>0</v>
      </c>
      <c r="Z5039" s="6">
        <v>0</v>
      </c>
      <c r="AA5039" s="5">
        <v>0</v>
      </c>
      <c r="AB5039" s="6">
        <v>0</v>
      </c>
      <c r="AC5039" s="5">
        <v>0</v>
      </c>
      <c r="AD5039" s="6">
        <v>0</v>
      </c>
      <c r="AE5039" s="5">
        <v>5.5789999999999999E-2</v>
      </c>
      <c r="AF5039" s="6">
        <v>1.8680000000000001</v>
      </c>
    </row>
    <row r="5040" spans="2:32" x14ac:dyDescent="0.35">
      <c r="B5040" s="1" t="s">
        <v>896</v>
      </c>
      <c r="C5040" s="5">
        <v>1.7729999999999999E-2</v>
      </c>
      <c r="D5040" s="6">
        <v>15.561</v>
      </c>
      <c r="E5040" s="5">
        <v>0</v>
      </c>
      <c r="F5040" s="6">
        <v>0</v>
      </c>
      <c r="G5040" s="5">
        <v>0</v>
      </c>
      <c r="H5040" s="6">
        <v>0</v>
      </c>
      <c r="I5040" s="5">
        <v>0</v>
      </c>
      <c r="J5040" s="6">
        <v>0</v>
      </c>
      <c r="K5040" s="5">
        <v>4.011E-2</v>
      </c>
      <c r="L5040" s="6">
        <v>2.8010000000000002</v>
      </c>
      <c r="M5040" s="5">
        <v>2.2100000000000002E-2</v>
      </c>
      <c r="N5040" s="6">
        <v>1.002</v>
      </c>
      <c r="O5040" s="5">
        <v>2.3619999999999999E-2</v>
      </c>
      <c r="P5040" s="6">
        <v>0.86399999999999999</v>
      </c>
      <c r="Q5040" s="5">
        <v>2.052E-2</v>
      </c>
      <c r="R5040" s="6">
        <v>1.143</v>
      </c>
      <c r="S5040" s="5">
        <v>5.4379999999999998E-2</v>
      </c>
      <c r="T5040" s="6">
        <v>5.7919999999999998</v>
      </c>
      <c r="U5040" s="5">
        <v>0</v>
      </c>
      <c r="V5040" s="6">
        <v>0</v>
      </c>
      <c r="W5040" s="5">
        <v>0</v>
      </c>
      <c r="X5040" s="6">
        <v>0</v>
      </c>
      <c r="Y5040" s="5">
        <v>0</v>
      </c>
      <c r="Z5040" s="6">
        <v>0</v>
      </c>
      <c r="AA5040" s="5">
        <v>3.8100000000000002E-2</v>
      </c>
      <c r="AB5040" s="6">
        <v>3.9590000000000001</v>
      </c>
      <c r="AC5040" s="5">
        <v>0</v>
      </c>
      <c r="AD5040" s="6">
        <v>0</v>
      </c>
      <c r="AE5040" s="5">
        <v>0</v>
      </c>
      <c r="AF5040" s="6">
        <v>0</v>
      </c>
    </row>
    <row r="5041" spans="2:32" x14ac:dyDescent="0.35">
      <c r="B5041" s="1" t="s">
        <v>908</v>
      </c>
      <c r="C5041" s="5">
        <v>1.618E-2</v>
      </c>
      <c r="D5041" s="6">
        <v>14.199</v>
      </c>
      <c r="E5041" s="5">
        <v>0</v>
      </c>
      <c r="F5041" s="6">
        <v>0</v>
      </c>
      <c r="G5041" s="5">
        <v>2.4580000000000001E-2</v>
      </c>
      <c r="H5041" s="6">
        <v>2.2309999999999999</v>
      </c>
      <c r="I5041" s="5">
        <v>0</v>
      </c>
      <c r="J5041" s="6">
        <v>0</v>
      </c>
      <c r="K5041" s="5">
        <v>0</v>
      </c>
      <c r="L5041" s="6">
        <v>0</v>
      </c>
      <c r="M5041" s="5">
        <v>5.9760000000000001E-2</v>
      </c>
      <c r="N5041" s="6">
        <v>2.7090000000000001</v>
      </c>
      <c r="O5041" s="5">
        <v>0</v>
      </c>
      <c r="P5041" s="6">
        <v>0</v>
      </c>
      <c r="Q5041" s="5">
        <v>0</v>
      </c>
      <c r="R5041" s="6">
        <v>0</v>
      </c>
      <c r="S5041" s="5">
        <v>2.001E-2</v>
      </c>
      <c r="T5041" s="6">
        <v>2.1309999999999998</v>
      </c>
      <c r="U5041" s="5">
        <v>0</v>
      </c>
      <c r="V5041" s="6">
        <v>0</v>
      </c>
      <c r="W5041" s="5">
        <v>0</v>
      </c>
      <c r="X5041" s="6">
        <v>0</v>
      </c>
      <c r="Y5041" s="5">
        <v>0</v>
      </c>
      <c r="Z5041" s="6">
        <v>0</v>
      </c>
      <c r="AA5041" s="5">
        <v>2.8029999999999999E-2</v>
      </c>
      <c r="AB5041" s="6">
        <v>2.9129999999999998</v>
      </c>
      <c r="AC5041" s="5">
        <v>4.6820000000000001E-2</v>
      </c>
      <c r="AD5041" s="6">
        <v>4.2149999999999999</v>
      </c>
      <c r="AE5041" s="5">
        <v>0</v>
      </c>
      <c r="AF5041" s="6">
        <v>0</v>
      </c>
    </row>
    <row r="5042" spans="2:32" x14ac:dyDescent="0.35">
      <c r="B5042" s="1" t="s">
        <v>888</v>
      </c>
      <c r="C5042" s="5">
        <v>1.585E-2</v>
      </c>
      <c r="D5042" s="6">
        <v>13.906000000000001</v>
      </c>
      <c r="E5042" s="5">
        <v>1.7569999999999999E-2</v>
      </c>
      <c r="F5042" s="6">
        <v>0.98399999999999999</v>
      </c>
      <c r="G5042" s="5">
        <v>0</v>
      </c>
      <c r="H5042" s="6">
        <v>0</v>
      </c>
      <c r="I5042" s="5">
        <v>0</v>
      </c>
      <c r="J5042" s="6">
        <v>0</v>
      </c>
      <c r="K5042" s="5">
        <v>4.0289999999999999E-2</v>
      </c>
      <c r="L5042" s="6">
        <v>2.8130000000000002</v>
      </c>
      <c r="M5042" s="5">
        <v>5.1819999999999998E-2</v>
      </c>
      <c r="N5042" s="6">
        <v>2.3490000000000002</v>
      </c>
      <c r="O5042" s="5">
        <v>2.3619999999999999E-2</v>
      </c>
      <c r="P5042" s="6">
        <v>0.86399999999999999</v>
      </c>
      <c r="Q5042" s="5">
        <v>0</v>
      </c>
      <c r="R5042" s="6">
        <v>0</v>
      </c>
      <c r="S5042" s="5">
        <v>4.7199999999999999E-2</v>
      </c>
      <c r="T5042" s="6">
        <v>5.0270000000000001</v>
      </c>
      <c r="U5042" s="5">
        <v>0</v>
      </c>
      <c r="V5042" s="6">
        <v>0</v>
      </c>
      <c r="W5042" s="5">
        <v>0</v>
      </c>
      <c r="X5042" s="6">
        <v>0</v>
      </c>
      <c r="Y5042" s="5">
        <v>0</v>
      </c>
      <c r="Z5042" s="6">
        <v>0</v>
      </c>
      <c r="AA5042" s="5">
        <v>0</v>
      </c>
      <c r="AB5042" s="6">
        <v>0</v>
      </c>
      <c r="AC5042" s="5">
        <v>0</v>
      </c>
      <c r="AD5042" s="6">
        <v>0</v>
      </c>
      <c r="AE5042" s="5">
        <v>5.5789999999999999E-2</v>
      </c>
      <c r="AF5042" s="6">
        <v>1.8680000000000001</v>
      </c>
    </row>
    <row r="5043" spans="2:32" x14ac:dyDescent="0.35">
      <c r="B5043" s="1" t="s">
        <v>912</v>
      </c>
      <c r="C5043" s="5">
        <v>1.052E-2</v>
      </c>
      <c r="D5043" s="6">
        <v>9.2279999999999998</v>
      </c>
      <c r="E5043" s="5">
        <v>2.3640000000000001E-2</v>
      </c>
      <c r="F5043" s="6">
        <v>1.3240000000000001</v>
      </c>
      <c r="G5043" s="5">
        <v>0</v>
      </c>
      <c r="H5043" s="6">
        <v>0</v>
      </c>
      <c r="I5043" s="5">
        <v>1.9199999999999998E-2</v>
      </c>
      <c r="J5043" s="6">
        <v>1.01</v>
      </c>
      <c r="K5043" s="5">
        <v>1.1990000000000001E-2</v>
      </c>
      <c r="L5043" s="6">
        <v>0.83699999999999997</v>
      </c>
      <c r="M5043" s="5">
        <v>0</v>
      </c>
      <c r="N5043" s="6">
        <v>0</v>
      </c>
      <c r="O5043" s="5">
        <v>0</v>
      </c>
      <c r="P5043" s="6">
        <v>0</v>
      </c>
      <c r="Q5043" s="5">
        <v>3.0179999999999998E-2</v>
      </c>
      <c r="R5043" s="6">
        <v>1.681</v>
      </c>
      <c r="S5043" s="5">
        <v>2.001E-2</v>
      </c>
      <c r="T5043" s="6">
        <v>2.1309999999999998</v>
      </c>
      <c r="U5043" s="5">
        <v>0</v>
      </c>
      <c r="V5043" s="6">
        <v>0</v>
      </c>
      <c r="W5043" s="5">
        <v>0</v>
      </c>
      <c r="X5043" s="6">
        <v>0</v>
      </c>
      <c r="Y5043" s="5">
        <v>3.1660000000000001E-2</v>
      </c>
      <c r="Z5043" s="6">
        <v>2.2450000000000001</v>
      </c>
      <c r="AA5043" s="5">
        <v>0</v>
      </c>
      <c r="AB5043" s="6">
        <v>0</v>
      </c>
      <c r="AC5043" s="5">
        <v>0</v>
      </c>
      <c r="AD5043" s="6">
        <v>0</v>
      </c>
      <c r="AE5043" s="5">
        <v>0</v>
      </c>
      <c r="AF5043" s="6">
        <v>0</v>
      </c>
    </row>
    <row r="5044" spans="2:32" x14ac:dyDescent="0.35">
      <c r="B5044" s="1" t="s">
        <v>1044</v>
      </c>
      <c r="C5044" s="5">
        <v>5.2100000000000002E-3</v>
      </c>
      <c r="D5044" s="6">
        <v>4.5720000000000001</v>
      </c>
      <c r="E5044" s="5">
        <v>0</v>
      </c>
      <c r="F5044" s="6">
        <v>0</v>
      </c>
      <c r="G5044" s="5">
        <v>0</v>
      </c>
      <c r="H5044" s="6">
        <v>0</v>
      </c>
      <c r="I5044" s="5">
        <v>0</v>
      </c>
      <c r="J5044" s="6">
        <v>0</v>
      </c>
      <c r="K5044" s="5">
        <v>0</v>
      </c>
      <c r="L5044" s="6">
        <v>0</v>
      </c>
      <c r="M5044" s="5">
        <v>0</v>
      </c>
      <c r="N5044" s="6">
        <v>0</v>
      </c>
      <c r="O5044" s="5">
        <v>0</v>
      </c>
      <c r="P5044" s="6">
        <v>0</v>
      </c>
      <c r="Q5044" s="5">
        <v>0</v>
      </c>
      <c r="R5044" s="6">
        <v>0</v>
      </c>
      <c r="S5044" s="5">
        <v>0</v>
      </c>
      <c r="T5044" s="6">
        <v>0</v>
      </c>
      <c r="U5044" s="5">
        <v>0</v>
      </c>
      <c r="V5044" s="6">
        <v>0</v>
      </c>
      <c r="W5044" s="5">
        <v>0</v>
      </c>
      <c r="X5044" s="6">
        <v>0</v>
      </c>
      <c r="Y5044" s="5">
        <v>0</v>
      </c>
      <c r="Z5044" s="6">
        <v>0</v>
      </c>
      <c r="AA5044" s="5">
        <v>0</v>
      </c>
      <c r="AB5044" s="6">
        <v>0</v>
      </c>
      <c r="AC5044" s="5">
        <v>5.0779999999999999E-2</v>
      </c>
      <c r="AD5044" s="6">
        <v>4.5720000000000001</v>
      </c>
      <c r="AE5044" s="5">
        <v>0</v>
      </c>
      <c r="AF5044" s="6">
        <v>0</v>
      </c>
    </row>
    <row r="5045" spans="2:32" x14ac:dyDescent="0.35">
      <c r="B5045" s="1" t="s">
        <v>1045</v>
      </c>
      <c r="C5045" s="5">
        <v>3.5300000000000002E-3</v>
      </c>
      <c r="D5045" s="6">
        <v>3.0939999999999999</v>
      </c>
      <c r="E5045" s="5">
        <v>0</v>
      </c>
      <c r="F5045" s="6">
        <v>0</v>
      </c>
      <c r="G5045" s="5">
        <v>0</v>
      </c>
      <c r="H5045" s="6">
        <v>0</v>
      </c>
      <c r="I5045" s="5">
        <v>9.7199999999999995E-3</v>
      </c>
      <c r="J5045" s="6">
        <v>0.51100000000000001</v>
      </c>
      <c r="K5045" s="5">
        <v>6.0699999999999999E-3</v>
      </c>
      <c r="L5045" s="6">
        <v>0.42399999999999999</v>
      </c>
      <c r="M5045" s="5">
        <v>3.5319999999999997E-2</v>
      </c>
      <c r="N5045" s="6">
        <v>1.601</v>
      </c>
      <c r="O5045" s="5">
        <v>1.528E-2</v>
      </c>
      <c r="P5045" s="6">
        <v>0.55900000000000005</v>
      </c>
      <c r="Q5045" s="5">
        <v>0</v>
      </c>
      <c r="R5045" s="6">
        <v>0</v>
      </c>
      <c r="S5045" s="5">
        <v>0</v>
      </c>
      <c r="T5045" s="6">
        <v>0</v>
      </c>
      <c r="U5045" s="5">
        <v>0</v>
      </c>
      <c r="V5045" s="6">
        <v>0</v>
      </c>
      <c r="W5045" s="5">
        <v>0</v>
      </c>
      <c r="X5045" s="6">
        <v>0</v>
      </c>
      <c r="Y5045" s="5">
        <v>0</v>
      </c>
      <c r="Z5045" s="6">
        <v>0</v>
      </c>
      <c r="AA5045" s="5">
        <v>0</v>
      </c>
      <c r="AB5045" s="6">
        <v>0</v>
      </c>
      <c r="AC5045" s="5">
        <v>0</v>
      </c>
      <c r="AD5045" s="6">
        <v>0</v>
      </c>
      <c r="AE5045" s="5">
        <v>0</v>
      </c>
      <c r="AF5045" s="6">
        <v>0</v>
      </c>
    </row>
    <row r="5046" spans="2:32" x14ac:dyDescent="0.35">
      <c r="B5046" s="1" t="s">
        <v>919</v>
      </c>
      <c r="C5046" s="5">
        <v>1.66E-3</v>
      </c>
      <c r="D5046" s="6">
        <v>1.4590000000000001</v>
      </c>
      <c r="E5046" s="5">
        <v>2.3890000000000002E-2</v>
      </c>
      <c r="F5046" s="6">
        <v>1.3380000000000001</v>
      </c>
      <c r="G5046" s="5">
        <v>0</v>
      </c>
      <c r="H5046" s="6">
        <v>0</v>
      </c>
      <c r="I5046" s="5">
        <v>0</v>
      </c>
      <c r="J5046" s="6">
        <v>0</v>
      </c>
      <c r="K5046" s="5">
        <v>0</v>
      </c>
      <c r="L5046" s="6">
        <v>0</v>
      </c>
      <c r="M5046" s="5">
        <v>0</v>
      </c>
      <c r="N5046" s="6">
        <v>0</v>
      </c>
      <c r="O5046" s="5">
        <v>0</v>
      </c>
      <c r="P5046" s="6">
        <v>0</v>
      </c>
      <c r="Q5046" s="5">
        <v>0</v>
      </c>
      <c r="R5046" s="6">
        <v>0</v>
      </c>
      <c r="S5046" s="5">
        <v>0</v>
      </c>
      <c r="T5046" s="6">
        <v>0</v>
      </c>
      <c r="U5046" s="5">
        <v>0</v>
      </c>
      <c r="V5046" s="6">
        <v>0</v>
      </c>
      <c r="W5046" s="5">
        <v>6.3499999999999997E-3</v>
      </c>
      <c r="X5046" s="6">
        <v>0.121</v>
      </c>
      <c r="Y5046" s="5">
        <v>0</v>
      </c>
      <c r="Z5046" s="6">
        <v>0</v>
      </c>
      <c r="AA5046" s="5">
        <v>0</v>
      </c>
      <c r="AB5046" s="6">
        <v>0</v>
      </c>
      <c r="AC5046" s="5">
        <v>0</v>
      </c>
      <c r="AD5046" s="6">
        <v>0</v>
      </c>
      <c r="AE5046" s="5">
        <v>0</v>
      </c>
      <c r="AF5046" s="6">
        <v>0</v>
      </c>
    </row>
    <row r="5047" spans="2:32" x14ac:dyDescent="0.35">
      <c r="B5047" s="1" t="s">
        <v>1046</v>
      </c>
      <c r="C5047" s="5">
        <v>1.5100000000000001E-3</v>
      </c>
      <c r="D5047" s="6">
        <v>1.329</v>
      </c>
      <c r="E5047" s="5">
        <v>0</v>
      </c>
      <c r="F5047" s="6">
        <v>0</v>
      </c>
      <c r="G5047" s="5">
        <v>1.1820000000000001E-2</v>
      </c>
      <c r="H5047" s="6">
        <v>1.073</v>
      </c>
      <c r="I5047" s="5">
        <v>4.8500000000000001E-3</v>
      </c>
      <c r="J5047" s="6">
        <v>0.255</v>
      </c>
      <c r="K5047" s="5">
        <v>0</v>
      </c>
      <c r="L5047" s="6">
        <v>0</v>
      </c>
      <c r="M5047" s="5">
        <v>0</v>
      </c>
      <c r="N5047" s="6">
        <v>0</v>
      </c>
      <c r="O5047" s="5">
        <v>0</v>
      </c>
      <c r="P5047" s="6">
        <v>0</v>
      </c>
      <c r="Q5047" s="5">
        <v>0</v>
      </c>
      <c r="R5047" s="6">
        <v>0</v>
      </c>
      <c r="S5047" s="5">
        <v>0</v>
      </c>
      <c r="T5047" s="6">
        <v>0</v>
      </c>
      <c r="U5047" s="5">
        <v>0</v>
      </c>
      <c r="V5047" s="6">
        <v>0</v>
      </c>
      <c r="W5047" s="5">
        <v>0</v>
      </c>
      <c r="X5047" s="6">
        <v>0</v>
      </c>
      <c r="Y5047" s="5">
        <v>0</v>
      </c>
      <c r="Z5047" s="6">
        <v>0</v>
      </c>
      <c r="AA5047" s="5">
        <v>0</v>
      </c>
      <c r="AB5047" s="6">
        <v>0</v>
      </c>
      <c r="AC5047" s="5">
        <v>0</v>
      </c>
      <c r="AD5047" s="6">
        <v>0</v>
      </c>
      <c r="AE5047" s="5">
        <v>0</v>
      </c>
      <c r="AF5047" s="6">
        <v>0</v>
      </c>
    </row>
    <row r="5048" spans="2:32" x14ac:dyDescent="0.35">
      <c r="B5048" s="1" t="s">
        <v>1047</v>
      </c>
      <c r="C5048" s="5">
        <v>1.08E-3</v>
      </c>
      <c r="D5048" s="6">
        <v>0.94499999999999995</v>
      </c>
      <c r="E5048" s="5">
        <v>0</v>
      </c>
      <c r="F5048" s="6">
        <v>0</v>
      </c>
      <c r="G5048" s="5">
        <v>0</v>
      </c>
      <c r="H5048" s="6">
        <v>0</v>
      </c>
      <c r="I5048" s="5">
        <v>0</v>
      </c>
      <c r="J5048" s="6">
        <v>0</v>
      </c>
      <c r="K5048" s="5">
        <v>0</v>
      </c>
      <c r="L5048" s="6">
        <v>0</v>
      </c>
      <c r="M5048" s="5">
        <v>0</v>
      </c>
      <c r="N5048" s="6">
        <v>0</v>
      </c>
      <c r="O5048" s="5">
        <v>0</v>
      </c>
      <c r="P5048" s="6">
        <v>0</v>
      </c>
      <c r="Q5048" s="5">
        <v>0</v>
      </c>
      <c r="R5048" s="6">
        <v>0</v>
      </c>
      <c r="S5048" s="5">
        <v>0</v>
      </c>
      <c r="T5048" s="6">
        <v>0</v>
      </c>
      <c r="U5048" s="5">
        <v>0</v>
      </c>
      <c r="V5048" s="6">
        <v>0</v>
      </c>
      <c r="W5048" s="5">
        <v>0</v>
      </c>
      <c r="X5048" s="6">
        <v>0</v>
      </c>
      <c r="Y5048" s="5">
        <v>0</v>
      </c>
      <c r="Z5048" s="6">
        <v>0</v>
      </c>
      <c r="AA5048" s="5">
        <v>0</v>
      </c>
      <c r="AB5048" s="6">
        <v>0</v>
      </c>
      <c r="AC5048" s="5">
        <v>0</v>
      </c>
      <c r="AD5048" s="6">
        <v>0</v>
      </c>
      <c r="AE5048" s="5">
        <v>2.8219999999999999E-2</v>
      </c>
      <c r="AF5048" s="6">
        <v>0.94499999999999995</v>
      </c>
    </row>
    <row r="5049" spans="2:32" x14ac:dyDescent="0.35">
      <c r="B5049" s="1" t="s">
        <v>920</v>
      </c>
      <c r="C5049" s="5">
        <v>6.4999999999999997E-4</v>
      </c>
      <c r="D5049" s="6">
        <v>0.56799999999999995</v>
      </c>
      <c r="E5049" s="5">
        <v>0</v>
      </c>
      <c r="F5049" s="6">
        <v>0</v>
      </c>
      <c r="G5049" s="5">
        <v>0</v>
      </c>
      <c r="H5049" s="6">
        <v>0</v>
      </c>
      <c r="I5049" s="5">
        <v>0</v>
      </c>
      <c r="J5049" s="6">
        <v>0</v>
      </c>
      <c r="K5049" s="5">
        <v>0</v>
      </c>
      <c r="L5049" s="6">
        <v>0</v>
      </c>
      <c r="M5049" s="5">
        <v>0</v>
      </c>
      <c r="N5049" s="6">
        <v>0</v>
      </c>
      <c r="O5049" s="5">
        <v>0</v>
      </c>
      <c r="P5049" s="6">
        <v>0</v>
      </c>
      <c r="Q5049" s="5">
        <v>0</v>
      </c>
      <c r="R5049" s="6">
        <v>0</v>
      </c>
      <c r="S5049" s="5">
        <v>0</v>
      </c>
      <c r="T5049" s="6">
        <v>0</v>
      </c>
      <c r="U5049" s="5">
        <v>0</v>
      </c>
      <c r="V5049" s="6">
        <v>0</v>
      </c>
      <c r="W5049" s="5">
        <v>0</v>
      </c>
      <c r="X5049" s="6">
        <v>0</v>
      </c>
      <c r="Y5049" s="5">
        <v>8.0099999999999998E-3</v>
      </c>
      <c r="Z5049" s="6">
        <v>0.56799999999999995</v>
      </c>
      <c r="AA5049" s="5">
        <v>0</v>
      </c>
      <c r="AB5049" s="6">
        <v>0</v>
      </c>
      <c r="AC5049" s="5">
        <v>0</v>
      </c>
      <c r="AD5049" s="6">
        <v>0</v>
      </c>
      <c r="AE5049" s="5">
        <v>0</v>
      </c>
      <c r="AF5049" s="6">
        <v>0</v>
      </c>
    </row>
    <row r="5050" spans="2:32" x14ac:dyDescent="0.35">
      <c r="B5050" s="1" t="s">
        <v>914</v>
      </c>
      <c r="C5050" s="5">
        <v>6.2E-4</v>
      </c>
      <c r="D5050" s="6">
        <v>0.54400000000000004</v>
      </c>
      <c r="E5050" s="5">
        <v>0</v>
      </c>
      <c r="F5050" s="6">
        <v>0</v>
      </c>
      <c r="G5050" s="5">
        <v>0</v>
      </c>
      <c r="H5050" s="6">
        <v>0</v>
      </c>
      <c r="I5050" s="5">
        <v>0</v>
      </c>
      <c r="J5050" s="6">
        <v>0</v>
      </c>
      <c r="K5050" s="5">
        <v>0</v>
      </c>
      <c r="L5050" s="6">
        <v>0</v>
      </c>
      <c r="M5050" s="5">
        <v>0</v>
      </c>
      <c r="N5050" s="6">
        <v>0</v>
      </c>
      <c r="O5050" s="5">
        <v>0</v>
      </c>
      <c r="P5050" s="6">
        <v>0</v>
      </c>
      <c r="Q5050" s="5">
        <v>9.7699999999999992E-3</v>
      </c>
      <c r="R5050" s="6">
        <v>0.54400000000000004</v>
      </c>
      <c r="S5050" s="5">
        <v>0</v>
      </c>
      <c r="T5050" s="6">
        <v>0</v>
      </c>
      <c r="U5050" s="5">
        <v>0</v>
      </c>
      <c r="V5050" s="6">
        <v>0</v>
      </c>
      <c r="W5050" s="5">
        <v>0</v>
      </c>
      <c r="X5050" s="6">
        <v>0</v>
      </c>
      <c r="Y5050" s="5">
        <v>0</v>
      </c>
      <c r="Z5050" s="6">
        <v>0</v>
      </c>
      <c r="AA5050" s="5">
        <v>0</v>
      </c>
      <c r="AB5050" s="6">
        <v>0</v>
      </c>
      <c r="AC5050" s="5">
        <v>0</v>
      </c>
      <c r="AD5050" s="6">
        <v>0</v>
      </c>
      <c r="AE5050" s="5">
        <v>0</v>
      </c>
      <c r="AF5050" s="6">
        <v>0</v>
      </c>
    </row>
    <row r="5051" spans="2:32" x14ac:dyDescent="0.35">
      <c r="B5051" s="1" t="s">
        <v>1048</v>
      </c>
      <c r="C5051" s="5">
        <v>6.0999999999999997E-4</v>
      </c>
      <c r="D5051" s="6">
        <v>0.53600000000000003</v>
      </c>
      <c r="E5051" s="5">
        <v>0</v>
      </c>
      <c r="F5051" s="6">
        <v>0</v>
      </c>
      <c r="G5051" s="5">
        <v>0</v>
      </c>
      <c r="H5051" s="6">
        <v>0</v>
      </c>
      <c r="I5051" s="5">
        <v>0</v>
      </c>
      <c r="J5051" s="6">
        <v>0</v>
      </c>
      <c r="K5051" s="5">
        <v>0</v>
      </c>
      <c r="L5051" s="6">
        <v>0</v>
      </c>
      <c r="M5051" s="5">
        <v>0</v>
      </c>
      <c r="N5051" s="6">
        <v>0</v>
      </c>
      <c r="O5051" s="5">
        <v>0</v>
      </c>
      <c r="P5051" s="6">
        <v>0</v>
      </c>
      <c r="Q5051" s="5">
        <v>0</v>
      </c>
      <c r="R5051" s="6">
        <v>0</v>
      </c>
      <c r="S5051" s="5">
        <v>0</v>
      </c>
      <c r="T5051" s="6">
        <v>0</v>
      </c>
      <c r="U5051" s="5">
        <v>6.2500000000000003E-3</v>
      </c>
      <c r="V5051" s="6">
        <v>0.29299999999999998</v>
      </c>
      <c r="W5051" s="5">
        <v>1.2710000000000001E-2</v>
      </c>
      <c r="X5051" s="6">
        <v>0.24199999999999999</v>
      </c>
      <c r="Y5051" s="5">
        <v>0</v>
      </c>
      <c r="Z5051" s="6">
        <v>0</v>
      </c>
      <c r="AA5051" s="5">
        <v>0</v>
      </c>
      <c r="AB5051" s="6">
        <v>0</v>
      </c>
      <c r="AC5051" s="5">
        <v>0</v>
      </c>
      <c r="AD5051" s="6">
        <v>0</v>
      </c>
      <c r="AE5051" s="5">
        <v>0</v>
      </c>
      <c r="AF5051" s="6">
        <v>0</v>
      </c>
    </row>
    <row r="5052" spans="2:32" x14ac:dyDescent="0.35">
      <c r="B5052" s="1" t="s">
        <v>1049</v>
      </c>
      <c r="C5052" s="5">
        <v>5.2999999999999998E-4</v>
      </c>
      <c r="D5052" s="6">
        <v>0.46100000000000002</v>
      </c>
      <c r="E5052" s="5">
        <v>4.45E-3</v>
      </c>
      <c r="F5052" s="6">
        <v>0.249</v>
      </c>
      <c r="G5052" s="5">
        <v>0</v>
      </c>
      <c r="H5052" s="6">
        <v>0</v>
      </c>
      <c r="I5052" s="5">
        <v>0</v>
      </c>
      <c r="J5052" s="6">
        <v>0</v>
      </c>
      <c r="K5052" s="5">
        <v>3.0400000000000002E-3</v>
      </c>
      <c r="L5052" s="6">
        <v>0.21199999999999999</v>
      </c>
      <c r="M5052" s="5">
        <v>0</v>
      </c>
      <c r="N5052" s="6">
        <v>0</v>
      </c>
      <c r="O5052" s="5">
        <v>0</v>
      </c>
      <c r="P5052" s="6">
        <v>0</v>
      </c>
      <c r="Q5052" s="5">
        <v>0</v>
      </c>
      <c r="R5052" s="6">
        <v>0</v>
      </c>
      <c r="S5052" s="5">
        <v>0</v>
      </c>
      <c r="T5052" s="6">
        <v>0</v>
      </c>
      <c r="U5052" s="5">
        <v>0</v>
      </c>
      <c r="V5052" s="6">
        <v>0</v>
      </c>
      <c r="W5052" s="5">
        <v>0</v>
      </c>
      <c r="X5052" s="6">
        <v>0</v>
      </c>
      <c r="Y5052" s="5">
        <v>0</v>
      </c>
      <c r="Z5052" s="6">
        <v>0</v>
      </c>
      <c r="AA5052" s="5">
        <v>0</v>
      </c>
      <c r="AB5052" s="6">
        <v>0</v>
      </c>
      <c r="AC5052" s="5">
        <v>0</v>
      </c>
      <c r="AD5052" s="6">
        <v>0</v>
      </c>
      <c r="AE5052" s="5">
        <v>0</v>
      </c>
      <c r="AF5052" s="6">
        <v>0</v>
      </c>
    </row>
    <row r="5053" spans="2:32" x14ac:dyDescent="0.35">
      <c r="B5053" s="1" t="s">
        <v>1050</v>
      </c>
      <c r="C5053" s="5">
        <v>5.1999999999999995E-4</v>
      </c>
      <c r="D5053" s="6">
        <v>0.45500000000000002</v>
      </c>
      <c r="E5053" s="5">
        <v>0</v>
      </c>
      <c r="F5053" s="6">
        <v>0</v>
      </c>
      <c r="G5053" s="5">
        <v>0</v>
      </c>
      <c r="H5053" s="6">
        <v>0</v>
      </c>
      <c r="I5053" s="5">
        <v>0</v>
      </c>
      <c r="J5053" s="6">
        <v>0</v>
      </c>
      <c r="K5053" s="5">
        <v>0</v>
      </c>
      <c r="L5053" s="6">
        <v>0</v>
      </c>
      <c r="M5053" s="5">
        <v>0</v>
      </c>
      <c r="N5053" s="6">
        <v>0</v>
      </c>
      <c r="O5053" s="5">
        <v>0</v>
      </c>
      <c r="P5053" s="6">
        <v>0</v>
      </c>
      <c r="Q5053" s="5">
        <v>3.82E-3</v>
      </c>
      <c r="R5053" s="6">
        <v>0.21299999999999999</v>
      </c>
      <c r="S5053" s="5">
        <v>0</v>
      </c>
      <c r="T5053" s="6">
        <v>0</v>
      </c>
      <c r="U5053" s="5">
        <v>0</v>
      </c>
      <c r="V5053" s="6">
        <v>0</v>
      </c>
      <c r="W5053" s="5">
        <v>1.2710000000000001E-2</v>
      </c>
      <c r="X5053" s="6">
        <v>0.24199999999999999</v>
      </c>
      <c r="Y5053" s="5">
        <v>0</v>
      </c>
      <c r="Z5053" s="6">
        <v>0</v>
      </c>
      <c r="AA5053" s="5">
        <v>0</v>
      </c>
      <c r="AB5053" s="6">
        <v>0</v>
      </c>
      <c r="AC5053" s="5">
        <v>0</v>
      </c>
      <c r="AD5053" s="6">
        <v>0</v>
      </c>
      <c r="AE5053" s="5">
        <v>0</v>
      </c>
      <c r="AF5053" s="6">
        <v>0</v>
      </c>
    </row>
    <row r="5054" spans="2:32" x14ac:dyDescent="0.35">
      <c r="B5054" s="1" t="s">
        <v>1051</v>
      </c>
      <c r="C5054" s="5">
        <v>4.8999999999999998E-4</v>
      </c>
      <c r="D5054" s="6">
        <v>0.43</v>
      </c>
      <c r="E5054" s="5">
        <v>0</v>
      </c>
      <c r="F5054" s="6">
        <v>0</v>
      </c>
      <c r="G5054" s="5">
        <v>0</v>
      </c>
      <c r="H5054" s="6">
        <v>0</v>
      </c>
      <c r="I5054" s="5">
        <v>0</v>
      </c>
      <c r="J5054" s="6">
        <v>0</v>
      </c>
      <c r="K5054" s="5">
        <v>3.0400000000000002E-3</v>
      </c>
      <c r="L5054" s="6">
        <v>0.21199999999999999</v>
      </c>
      <c r="M5054" s="5">
        <v>0</v>
      </c>
      <c r="N5054" s="6">
        <v>0</v>
      </c>
      <c r="O5054" s="5">
        <v>5.9899999999999997E-3</v>
      </c>
      <c r="P5054" s="6">
        <v>0.219</v>
      </c>
      <c r="Q5054" s="5">
        <v>0</v>
      </c>
      <c r="R5054" s="6">
        <v>0</v>
      </c>
      <c r="S5054" s="5">
        <v>0</v>
      </c>
      <c r="T5054" s="6">
        <v>0</v>
      </c>
      <c r="U5054" s="5">
        <v>0</v>
      </c>
      <c r="V5054" s="6">
        <v>0</v>
      </c>
      <c r="W5054" s="5">
        <v>0</v>
      </c>
      <c r="X5054" s="6">
        <v>0</v>
      </c>
      <c r="Y5054" s="5">
        <v>0</v>
      </c>
      <c r="Z5054" s="6">
        <v>0</v>
      </c>
      <c r="AA5054" s="5">
        <v>0</v>
      </c>
      <c r="AB5054" s="6">
        <v>0</v>
      </c>
      <c r="AC5054" s="5">
        <v>0</v>
      </c>
      <c r="AD5054" s="6">
        <v>0</v>
      </c>
      <c r="AE5054" s="5">
        <v>0</v>
      </c>
      <c r="AF5054" s="6">
        <v>0</v>
      </c>
    </row>
    <row r="5055" spans="2:32" x14ac:dyDescent="0.35">
      <c r="B5055" s="1" t="s">
        <v>1052</v>
      </c>
      <c r="C5055" s="5">
        <v>3.5E-4</v>
      </c>
      <c r="D5055" s="6">
        <v>0.31</v>
      </c>
      <c r="E5055" s="5">
        <v>0</v>
      </c>
      <c r="F5055" s="6">
        <v>0</v>
      </c>
      <c r="G5055" s="5">
        <v>0</v>
      </c>
      <c r="H5055" s="6">
        <v>0</v>
      </c>
      <c r="I5055" s="5">
        <v>0</v>
      </c>
      <c r="J5055" s="6">
        <v>0</v>
      </c>
      <c r="K5055" s="5">
        <v>0</v>
      </c>
      <c r="L5055" s="6">
        <v>0</v>
      </c>
      <c r="M5055" s="5">
        <v>0</v>
      </c>
      <c r="N5055" s="6">
        <v>0</v>
      </c>
      <c r="O5055" s="5">
        <v>0</v>
      </c>
      <c r="P5055" s="6">
        <v>0</v>
      </c>
      <c r="Q5055" s="5">
        <v>0</v>
      </c>
      <c r="R5055" s="6">
        <v>0</v>
      </c>
      <c r="S5055" s="5">
        <v>0</v>
      </c>
      <c r="T5055" s="6">
        <v>0</v>
      </c>
      <c r="U5055" s="5">
        <v>0</v>
      </c>
      <c r="V5055" s="6">
        <v>0</v>
      </c>
      <c r="W5055" s="5">
        <v>1.6279999999999999E-2</v>
      </c>
      <c r="X5055" s="6">
        <v>0.31</v>
      </c>
      <c r="Y5055" s="5">
        <v>0</v>
      </c>
      <c r="Z5055" s="6">
        <v>0</v>
      </c>
      <c r="AA5055" s="5">
        <v>0</v>
      </c>
      <c r="AB5055" s="6">
        <v>0</v>
      </c>
      <c r="AC5055" s="5">
        <v>0</v>
      </c>
      <c r="AD5055" s="6">
        <v>0</v>
      </c>
      <c r="AE5055" s="5">
        <v>0</v>
      </c>
      <c r="AF5055" s="6">
        <v>0</v>
      </c>
    </row>
    <row r="5056" spans="2:32" x14ac:dyDescent="0.35">
      <c r="B5056" s="1" t="s">
        <v>1053</v>
      </c>
      <c r="C5056" s="5">
        <v>2.9E-4</v>
      </c>
      <c r="D5056" s="6">
        <v>0.255</v>
      </c>
      <c r="E5056" s="5">
        <v>0</v>
      </c>
      <c r="F5056" s="6">
        <v>0</v>
      </c>
      <c r="G5056" s="5">
        <v>0</v>
      </c>
      <c r="H5056" s="6">
        <v>0</v>
      </c>
      <c r="I5056" s="5">
        <v>4.8500000000000001E-3</v>
      </c>
      <c r="J5056" s="6">
        <v>0.255</v>
      </c>
      <c r="K5056" s="5">
        <v>0</v>
      </c>
      <c r="L5056" s="6">
        <v>0</v>
      </c>
      <c r="M5056" s="5">
        <v>0</v>
      </c>
      <c r="N5056" s="6">
        <v>0</v>
      </c>
      <c r="O5056" s="5">
        <v>0</v>
      </c>
      <c r="P5056" s="6">
        <v>0</v>
      </c>
      <c r="Q5056" s="5">
        <v>0</v>
      </c>
      <c r="R5056" s="6">
        <v>0</v>
      </c>
      <c r="S5056" s="5">
        <v>0</v>
      </c>
      <c r="T5056" s="6">
        <v>0</v>
      </c>
      <c r="U5056" s="5">
        <v>0</v>
      </c>
      <c r="V5056" s="6">
        <v>0</v>
      </c>
      <c r="W5056" s="5">
        <v>0</v>
      </c>
      <c r="X5056" s="6">
        <v>0</v>
      </c>
      <c r="Y5056" s="5">
        <v>0</v>
      </c>
      <c r="Z5056" s="6">
        <v>0</v>
      </c>
      <c r="AA5056" s="5">
        <v>0</v>
      </c>
      <c r="AB5056" s="6">
        <v>0</v>
      </c>
      <c r="AC5056" s="5">
        <v>0</v>
      </c>
      <c r="AD5056" s="6">
        <v>0</v>
      </c>
      <c r="AE5056" s="5">
        <v>0</v>
      </c>
      <c r="AF5056" s="6">
        <v>0</v>
      </c>
    </row>
    <row r="5057" spans="1:32" x14ac:dyDescent="0.35">
      <c r="B5057" s="1" t="s">
        <v>1054</v>
      </c>
      <c r="C5057" s="5">
        <v>2.5000000000000001E-4</v>
      </c>
      <c r="D5057" s="6">
        <v>0.219</v>
      </c>
      <c r="E5057" s="5">
        <v>0</v>
      </c>
      <c r="F5057" s="6">
        <v>0</v>
      </c>
      <c r="G5057" s="5">
        <v>0</v>
      </c>
      <c r="H5057" s="6">
        <v>0</v>
      </c>
      <c r="I5057" s="5">
        <v>0</v>
      </c>
      <c r="J5057" s="6">
        <v>0</v>
      </c>
      <c r="K5057" s="5">
        <v>0</v>
      </c>
      <c r="L5057" s="6">
        <v>0</v>
      </c>
      <c r="M5057" s="5">
        <v>0</v>
      </c>
      <c r="N5057" s="6">
        <v>0</v>
      </c>
      <c r="O5057" s="5">
        <v>5.9899999999999997E-3</v>
      </c>
      <c r="P5057" s="6">
        <v>0.219</v>
      </c>
      <c r="Q5057" s="5">
        <v>0</v>
      </c>
      <c r="R5057" s="6">
        <v>0</v>
      </c>
      <c r="S5057" s="5">
        <v>0</v>
      </c>
      <c r="T5057" s="6">
        <v>0</v>
      </c>
      <c r="U5057" s="5">
        <v>0</v>
      </c>
      <c r="V5057" s="6">
        <v>0</v>
      </c>
      <c r="W5057" s="5">
        <v>0</v>
      </c>
      <c r="X5057" s="6">
        <v>0</v>
      </c>
      <c r="Y5057" s="5">
        <v>0</v>
      </c>
      <c r="Z5057" s="6">
        <v>0</v>
      </c>
      <c r="AA5057" s="5">
        <v>0</v>
      </c>
      <c r="AB5057" s="6">
        <v>0</v>
      </c>
      <c r="AC5057" s="5">
        <v>0</v>
      </c>
      <c r="AD5057" s="6">
        <v>0</v>
      </c>
      <c r="AE5057" s="5">
        <v>0</v>
      </c>
      <c r="AF5057" s="6">
        <v>0</v>
      </c>
    </row>
    <row r="5058" spans="1:32" x14ac:dyDescent="0.35">
      <c r="B5058" s="1" t="s">
        <v>1055</v>
      </c>
      <c r="C5058" s="5">
        <v>1.3999999999999999E-4</v>
      </c>
      <c r="D5058" s="6">
        <v>0.121</v>
      </c>
      <c r="E5058" s="5">
        <v>0</v>
      </c>
      <c r="F5058" s="6">
        <v>0</v>
      </c>
      <c r="G5058" s="5">
        <v>0</v>
      </c>
      <c r="H5058" s="6">
        <v>0</v>
      </c>
      <c r="I5058" s="5">
        <v>0</v>
      </c>
      <c r="J5058" s="6">
        <v>0</v>
      </c>
      <c r="K5058" s="5">
        <v>0</v>
      </c>
      <c r="L5058" s="6">
        <v>0</v>
      </c>
      <c r="M5058" s="5">
        <v>0</v>
      </c>
      <c r="N5058" s="6">
        <v>0</v>
      </c>
      <c r="O5058" s="5">
        <v>0</v>
      </c>
      <c r="P5058" s="6">
        <v>0</v>
      </c>
      <c r="Q5058" s="5">
        <v>0</v>
      </c>
      <c r="R5058" s="6">
        <v>0</v>
      </c>
      <c r="S5058" s="5">
        <v>0</v>
      </c>
      <c r="T5058" s="6">
        <v>0</v>
      </c>
      <c r="U5058" s="5">
        <v>0</v>
      </c>
      <c r="V5058" s="6">
        <v>0</v>
      </c>
      <c r="W5058" s="5">
        <v>6.3499999999999997E-3</v>
      </c>
      <c r="X5058" s="6">
        <v>0.121</v>
      </c>
      <c r="Y5058" s="5">
        <v>0</v>
      </c>
      <c r="Z5058" s="6">
        <v>0</v>
      </c>
      <c r="AA5058" s="5">
        <v>0</v>
      </c>
      <c r="AB5058" s="6">
        <v>0</v>
      </c>
      <c r="AC5058" s="5">
        <v>0</v>
      </c>
      <c r="AD5058" s="6">
        <v>0</v>
      </c>
      <c r="AE5058" s="5">
        <v>0</v>
      </c>
      <c r="AF5058" s="6">
        <v>0</v>
      </c>
    </row>
    <row r="5059" spans="1:32" x14ac:dyDescent="0.35">
      <c r="B5059" s="1" t="s">
        <v>923</v>
      </c>
      <c r="C5059" s="5">
        <v>6.6699999999999995E-2</v>
      </c>
      <c r="D5059" s="6">
        <v>58.537999999999997</v>
      </c>
      <c r="E5059" s="5">
        <v>0.21773000000000001</v>
      </c>
      <c r="F5059" s="6">
        <v>12.196</v>
      </c>
      <c r="G5059" s="5">
        <v>9.8909999999999998E-2</v>
      </c>
      <c r="H5059" s="6">
        <v>8.9770000000000003</v>
      </c>
      <c r="I5059" s="5">
        <v>6.8290000000000003E-2</v>
      </c>
      <c r="J5059" s="6">
        <v>3.5920000000000001</v>
      </c>
      <c r="K5059" s="5">
        <v>3.3149999999999999E-2</v>
      </c>
      <c r="L5059" s="6">
        <v>2.3149999999999999</v>
      </c>
      <c r="M5059" s="5">
        <v>4.7849999999999997E-2</v>
      </c>
      <c r="N5059" s="6">
        <v>2.169</v>
      </c>
      <c r="O5059" s="5">
        <v>5.713E-2</v>
      </c>
      <c r="P5059" s="6">
        <v>2.09</v>
      </c>
      <c r="Q5059" s="5">
        <v>6.7360000000000003E-2</v>
      </c>
      <c r="R5059" s="6">
        <v>3.7519999999999998</v>
      </c>
      <c r="S5059" s="5">
        <v>2.7189999999999999E-2</v>
      </c>
      <c r="T5059" s="6">
        <v>2.8959999999999999</v>
      </c>
      <c r="U5059" s="5">
        <v>6.6049999999999998E-2</v>
      </c>
      <c r="V5059" s="6">
        <v>3.0979999999999999</v>
      </c>
      <c r="W5059" s="5">
        <v>3.8170000000000003E-2</v>
      </c>
      <c r="X5059" s="6">
        <v>0.72699999999999998</v>
      </c>
      <c r="Y5059" s="5">
        <v>0.13855999999999999</v>
      </c>
      <c r="Z5059" s="6">
        <v>9.8249999999999993</v>
      </c>
      <c r="AA5059" s="5">
        <v>3.7699999999999997E-2</v>
      </c>
      <c r="AB5059" s="6">
        <v>3.9180000000000001</v>
      </c>
      <c r="AC5059" s="5">
        <v>0</v>
      </c>
      <c r="AD5059" s="6">
        <v>0</v>
      </c>
      <c r="AE5059" s="5">
        <v>8.9149999999999993E-2</v>
      </c>
      <c r="AF5059" s="6">
        <v>2.9849999999999999</v>
      </c>
    </row>
    <row r="5060" spans="1:32" x14ac:dyDescent="0.35">
      <c r="B5060" s="1" t="s">
        <v>924</v>
      </c>
      <c r="C5060" s="5">
        <v>8.3800000000000003E-3</v>
      </c>
      <c r="D5060" s="6">
        <v>7.351</v>
      </c>
      <c r="E5060" s="5">
        <v>1.7569999999999999E-2</v>
      </c>
      <c r="F5060" s="6">
        <v>0.98399999999999999</v>
      </c>
      <c r="G5060" s="5">
        <v>4.6299999999999996E-3</v>
      </c>
      <c r="H5060" s="6">
        <v>0.42</v>
      </c>
      <c r="I5060" s="5">
        <v>4.8500000000000001E-3</v>
      </c>
      <c r="J5060" s="6">
        <v>0.255</v>
      </c>
      <c r="K5060" s="5">
        <v>3.1320000000000001E-2</v>
      </c>
      <c r="L5060" s="6">
        <v>2.1869999999999998</v>
      </c>
      <c r="M5060" s="5">
        <v>0</v>
      </c>
      <c r="N5060" s="6">
        <v>0</v>
      </c>
      <c r="O5060" s="5">
        <v>5.4210000000000001E-2</v>
      </c>
      <c r="P5060" s="6">
        <v>1.9830000000000001</v>
      </c>
      <c r="Q5060" s="5">
        <v>0</v>
      </c>
      <c r="R5060" s="6">
        <v>0</v>
      </c>
      <c r="S5060" s="5">
        <v>5.0600000000000003E-3</v>
      </c>
      <c r="T5060" s="6">
        <v>0.53900000000000003</v>
      </c>
      <c r="U5060" s="5">
        <v>6.2500000000000003E-3</v>
      </c>
      <c r="V5060" s="6">
        <v>0.29299999999999998</v>
      </c>
      <c r="W5060" s="5">
        <v>6.3499999999999997E-3</v>
      </c>
      <c r="X5060" s="6">
        <v>0.121</v>
      </c>
      <c r="Y5060" s="5">
        <v>8.0099999999999998E-3</v>
      </c>
      <c r="Z5060" s="6">
        <v>0.56799999999999995</v>
      </c>
      <c r="AA5060" s="5">
        <v>0</v>
      </c>
      <c r="AB5060" s="6">
        <v>0</v>
      </c>
      <c r="AC5060" s="5">
        <v>0</v>
      </c>
      <c r="AD5060" s="6">
        <v>0</v>
      </c>
      <c r="AE5060" s="5">
        <v>0</v>
      </c>
      <c r="AF5060" s="6">
        <v>0</v>
      </c>
    </row>
    <row r="5062" spans="1:32" x14ac:dyDescent="0.35">
      <c r="B5062" s="2" t="s">
        <v>398</v>
      </c>
      <c r="D5062" s="3">
        <v>877.60199999999998</v>
      </c>
      <c r="F5062" s="3">
        <v>56.014000000000003</v>
      </c>
      <c r="H5062" s="3">
        <v>90.763000000000005</v>
      </c>
      <c r="J5062" s="3">
        <v>52.598999999999997</v>
      </c>
      <c r="L5062" s="3">
        <v>69.825999999999993</v>
      </c>
      <c r="N5062" s="3">
        <v>45.33</v>
      </c>
      <c r="P5062" s="3">
        <v>36.581000000000003</v>
      </c>
      <c r="R5062" s="3">
        <v>55.698</v>
      </c>
      <c r="T5062" s="3">
        <v>106.51</v>
      </c>
      <c r="V5062" s="3">
        <v>46.901000000000003</v>
      </c>
      <c r="X5062" s="3">
        <v>19.044</v>
      </c>
      <c r="Z5062" s="3">
        <v>70.906000000000006</v>
      </c>
      <c r="AB5062" s="3">
        <v>103.92</v>
      </c>
      <c r="AD5062" s="3">
        <v>90.028999999999996</v>
      </c>
      <c r="AF5062" s="3">
        <v>33.481999999999999</v>
      </c>
    </row>
    <row r="5063" spans="1:32" x14ac:dyDescent="0.35">
      <c r="B5063" s="2" t="s">
        <v>399</v>
      </c>
      <c r="D5063" s="3">
        <v>1007</v>
      </c>
      <c r="F5063" s="3">
        <v>91</v>
      </c>
      <c r="H5063" s="3">
        <v>86</v>
      </c>
      <c r="J5063" s="3">
        <v>86</v>
      </c>
      <c r="L5063" s="3">
        <v>87</v>
      </c>
      <c r="N5063" s="3">
        <v>77</v>
      </c>
      <c r="P5063" s="3">
        <v>77</v>
      </c>
      <c r="R5063" s="3">
        <v>96</v>
      </c>
      <c r="T5063" s="3">
        <v>58</v>
      </c>
      <c r="V5063" s="3">
        <v>94</v>
      </c>
      <c r="X5063" s="3">
        <v>96</v>
      </c>
      <c r="Z5063" s="3">
        <v>48</v>
      </c>
      <c r="AB5063" s="3">
        <v>53</v>
      </c>
      <c r="AD5063" s="3">
        <v>34</v>
      </c>
      <c r="AF5063" s="3">
        <v>24</v>
      </c>
    </row>
    <row r="5065" spans="1:32" x14ac:dyDescent="0.35">
      <c r="A5065" s="3" t="s">
        <v>1056</v>
      </c>
      <c r="B5065" s="2" t="s">
        <v>1057</v>
      </c>
    </row>
    <row r="5066" spans="1:32" x14ac:dyDescent="0.35">
      <c r="B5066" s="4" t="s">
        <v>1041</v>
      </c>
    </row>
    <row r="5068" spans="1:32" x14ac:dyDescent="0.35">
      <c r="B5068" s="1" t="s">
        <v>931</v>
      </c>
      <c r="C5068" s="5">
        <v>0.10813</v>
      </c>
      <c r="D5068" s="6">
        <v>94.894999999999996</v>
      </c>
      <c r="E5068" s="5">
        <v>4.3900000000000002E-2</v>
      </c>
      <c r="F5068" s="6">
        <v>2.4590000000000001</v>
      </c>
      <c r="G5068" s="5">
        <v>3.9550000000000002E-2</v>
      </c>
      <c r="H5068" s="6">
        <v>3.59</v>
      </c>
      <c r="I5068" s="5">
        <v>9.2240000000000003E-2</v>
      </c>
      <c r="J5068" s="6">
        <v>4.8520000000000003</v>
      </c>
      <c r="K5068" s="5">
        <v>0.14568999999999999</v>
      </c>
      <c r="L5068" s="6">
        <v>10.173</v>
      </c>
      <c r="M5068" s="5">
        <v>0.12157999999999999</v>
      </c>
      <c r="N5068" s="6">
        <v>5.5110000000000001</v>
      </c>
      <c r="O5068" s="5">
        <v>0.13589000000000001</v>
      </c>
      <c r="P5068" s="6">
        <v>4.9710000000000001</v>
      </c>
      <c r="Q5068" s="5">
        <v>7.3830000000000007E-2</v>
      </c>
      <c r="R5068" s="6">
        <v>4.1120000000000001</v>
      </c>
      <c r="S5068" s="5">
        <v>3.3189999999999997E-2</v>
      </c>
      <c r="T5068" s="6">
        <v>3.5350000000000001</v>
      </c>
      <c r="U5068" s="5">
        <v>0.15808</v>
      </c>
      <c r="V5068" s="6">
        <v>7.4139999999999997</v>
      </c>
      <c r="W5068" s="5">
        <v>0.30381999999999998</v>
      </c>
      <c r="X5068" s="6">
        <v>5.7859999999999996</v>
      </c>
      <c r="Y5068" s="5">
        <v>0.25174000000000002</v>
      </c>
      <c r="Z5068" s="6">
        <v>17.850000000000001</v>
      </c>
      <c r="AA5068" s="5">
        <v>0.11208</v>
      </c>
      <c r="AB5068" s="6">
        <v>11.647</v>
      </c>
      <c r="AC5068" s="5">
        <v>9.7600000000000006E-2</v>
      </c>
      <c r="AD5068" s="6">
        <v>8.7870000000000008</v>
      </c>
      <c r="AE5068" s="5">
        <v>0.12570999999999999</v>
      </c>
      <c r="AF5068" s="6">
        <v>4.2089999999999996</v>
      </c>
    </row>
    <row r="5069" spans="1:32" x14ac:dyDescent="0.35">
      <c r="B5069" s="1" t="s">
        <v>933</v>
      </c>
      <c r="C5069" s="5">
        <v>7.5230000000000005E-2</v>
      </c>
      <c r="D5069" s="6">
        <v>66.024000000000001</v>
      </c>
      <c r="E5069" s="5">
        <v>0.15845999999999999</v>
      </c>
      <c r="F5069" s="6">
        <v>8.8759999999999994</v>
      </c>
      <c r="G5069" s="5">
        <v>0.13003999999999999</v>
      </c>
      <c r="H5069" s="6">
        <v>11.803000000000001</v>
      </c>
      <c r="I5069" s="5">
        <v>7.9149999999999998E-2</v>
      </c>
      <c r="J5069" s="6">
        <v>4.1630000000000003</v>
      </c>
      <c r="K5069" s="5">
        <v>0.13714000000000001</v>
      </c>
      <c r="L5069" s="6">
        <v>9.5760000000000005</v>
      </c>
      <c r="M5069" s="5">
        <v>4.5379999999999997E-2</v>
      </c>
      <c r="N5069" s="6">
        <v>2.0569999999999999</v>
      </c>
      <c r="O5069" s="5">
        <v>3.2120000000000003E-2</v>
      </c>
      <c r="P5069" s="6">
        <v>1.175</v>
      </c>
      <c r="Q5069" s="5">
        <v>7.8640000000000002E-2</v>
      </c>
      <c r="R5069" s="6">
        <v>4.38</v>
      </c>
      <c r="S5069" s="5">
        <v>7.4109999999999995E-2</v>
      </c>
      <c r="T5069" s="6">
        <v>7.8929999999999998</v>
      </c>
      <c r="U5069" s="5">
        <v>6.8400000000000002E-2</v>
      </c>
      <c r="V5069" s="6">
        <v>3.2080000000000002</v>
      </c>
      <c r="W5069" s="5">
        <v>6.3499999999999997E-3</v>
      </c>
      <c r="X5069" s="6">
        <v>0.121</v>
      </c>
      <c r="Y5069" s="5">
        <v>8.0099999999999998E-3</v>
      </c>
      <c r="Z5069" s="6">
        <v>0.56799999999999995</v>
      </c>
      <c r="AA5069" s="5">
        <v>6.5729999999999997E-2</v>
      </c>
      <c r="AB5069" s="6">
        <v>6.8310000000000004</v>
      </c>
      <c r="AC5069" s="5">
        <v>5.9700000000000003E-2</v>
      </c>
      <c r="AD5069" s="6">
        <v>5.375</v>
      </c>
      <c r="AE5069" s="5">
        <v>0</v>
      </c>
      <c r="AF5069" s="6">
        <v>0</v>
      </c>
    </row>
    <row r="5070" spans="1:32" x14ac:dyDescent="0.35">
      <c r="B5070" s="1" t="s">
        <v>932</v>
      </c>
      <c r="C5070" s="5">
        <v>6.4610000000000001E-2</v>
      </c>
      <c r="D5070" s="6">
        <v>56.704000000000001</v>
      </c>
      <c r="E5070" s="5">
        <v>7.4749999999999997E-2</v>
      </c>
      <c r="F5070" s="6">
        <v>4.1870000000000003</v>
      </c>
      <c r="G5070" s="5">
        <v>6.5850000000000006E-2</v>
      </c>
      <c r="H5070" s="6">
        <v>5.9770000000000003</v>
      </c>
      <c r="I5070" s="5">
        <v>7.6880000000000004E-2</v>
      </c>
      <c r="J5070" s="6">
        <v>4.0439999999999996</v>
      </c>
      <c r="K5070" s="5">
        <v>0.1368</v>
      </c>
      <c r="L5070" s="6">
        <v>9.5519999999999996</v>
      </c>
      <c r="M5070" s="5">
        <v>6.6119999999999998E-2</v>
      </c>
      <c r="N5070" s="6">
        <v>2.9969999999999999</v>
      </c>
      <c r="O5070" s="5">
        <v>6.8669999999999995E-2</v>
      </c>
      <c r="P5070" s="6">
        <v>2.512</v>
      </c>
      <c r="Q5070" s="5">
        <v>0.14646999999999999</v>
      </c>
      <c r="R5070" s="6">
        <v>8.1579999999999995</v>
      </c>
      <c r="S5070" s="5">
        <v>4.002E-2</v>
      </c>
      <c r="T5070" s="6">
        <v>4.2619999999999996</v>
      </c>
      <c r="U5070" s="5">
        <v>0</v>
      </c>
      <c r="V5070" s="6">
        <v>0</v>
      </c>
      <c r="W5070" s="5">
        <v>0</v>
      </c>
      <c r="X5070" s="6">
        <v>0</v>
      </c>
      <c r="Y5070" s="5">
        <v>0</v>
      </c>
      <c r="Z5070" s="6">
        <v>0</v>
      </c>
      <c r="AA5070" s="5">
        <v>5.5840000000000001E-2</v>
      </c>
      <c r="AB5070" s="6">
        <v>5.8029999999999999</v>
      </c>
      <c r="AC5070" s="5">
        <v>9.7070000000000004E-2</v>
      </c>
      <c r="AD5070" s="6">
        <v>8.7390000000000008</v>
      </c>
      <c r="AE5070" s="5">
        <v>1.413E-2</v>
      </c>
      <c r="AF5070" s="6">
        <v>0.47299999999999998</v>
      </c>
    </row>
    <row r="5071" spans="1:32" x14ac:dyDescent="0.35">
      <c r="B5071" s="1" t="s">
        <v>938</v>
      </c>
      <c r="C5071" s="5">
        <v>5.3929999999999999E-2</v>
      </c>
      <c r="D5071" s="6">
        <v>47.326999999999998</v>
      </c>
      <c r="E5071" s="5">
        <v>6.7930000000000004E-2</v>
      </c>
      <c r="F5071" s="6">
        <v>3.8050000000000002</v>
      </c>
      <c r="G5071" s="5">
        <v>4.3110000000000002E-2</v>
      </c>
      <c r="H5071" s="6">
        <v>3.9129999999999998</v>
      </c>
      <c r="I5071" s="5">
        <v>0.1023</v>
      </c>
      <c r="J5071" s="6">
        <v>5.3810000000000002</v>
      </c>
      <c r="K5071" s="5">
        <v>3.5979999999999998E-2</v>
      </c>
      <c r="L5071" s="6">
        <v>2.512</v>
      </c>
      <c r="M5071" s="5">
        <v>3.005E-2</v>
      </c>
      <c r="N5071" s="6">
        <v>1.3620000000000001</v>
      </c>
      <c r="O5071" s="5">
        <v>3.8929999999999999E-2</v>
      </c>
      <c r="P5071" s="6">
        <v>1.4239999999999999</v>
      </c>
      <c r="Q5071" s="5">
        <v>3.943E-2</v>
      </c>
      <c r="R5071" s="6">
        <v>2.1960000000000002</v>
      </c>
      <c r="S5071" s="5">
        <v>5.4379999999999998E-2</v>
      </c>
      <c r="T5071" s="6">
        <v>5.7919999999999998</v>
      </c>
      <c r="U5071" s="5">
        <v>2.503E-2</v>
      </c>
      <c r="V5071" s="6">
        <v>1.1739999999999999</v>
      </c>
      <c r="W5071" s="5">
        <v>2.2630000000000001E-2</v>
      </c>
      <c r="X5071" s="6">
        <v>0.43099999999999999</v>
      </c>
      <c r="Y5071" s="5">
        <v>9.5170000000000005E-2</v>
      </c>
      <c r="Z5071" s="6">
        <v>6.7480000000000002</v>
      </c>
      <c r="AA5071" s="5">
        <v>4.4790000000000003E-2</v>
      </c>
      <c r="AB5071" s="6">
        <v>4.6550000000000002</v>
      </c>
      <c r="AC5071" s="5">
        <v>8.8150000000000006E-2</v>
      </c>
      <c r="AD5071" s="6">
        <v>7.9359999999999999</v>
      </c>
      <c r="AE5071" s="5">
        <v>0</v>
      </c>
      <c r="AF5071" s="6">
        <v>0</v>
      </c>
    </row>
    <row r="5072" spans="1:32" x14ac:dyDescent="0.35">
      <c r="B5072" s="1" t="s">
        <v>930</v>
      </c>
      <c r="C5072" s="5">
        <v>4.8669999999999998E-2</v>
      </c>
      <c r="D5072" s="6">
        <v>42.716000000000001</v>
      </c>
      <c r="E5072" s="5">
        <v>0.16211999999999999</v>
      </c>
      <c r="F5072" s="6">
        <v>9.0809999999999995</v>
      </c>
      <c r="G5072" s="5">
        <v>6.6979999999999998E-2</v>
      </c>
      <c r="H5072" s="6">
        <v>6.0789999999999997</v>
      </c>
      <c r="I5072" s="5">
        <v>8.1750000000000003E-2</v>
      </c>
      <c r="J5072" s="6">
        <v>4.3</v>
      </c>
      <c r="K5072" s="5">
        <v>5.1569999999999998E-2</v>
      </c>
      <c r="L5072" s="6">
        <v>3.601</v>
      </c>
      <c r="M5072" s="5">
        <v>3.6400000000000002E-2</v>
      </c>
      <c r="N5072" s="6">
        <v>1.65</v>
      </c>
      <c r="O5072" s="5">
        <v>5.4480000000000001E-2</v>
      </c>
      <c r="P5072" s="6">
        <v>1.9930000000000001</v>
      </c>
      <c r="Q5072" s="5">
        <v>4.7059999999999998E-2</v>
      </c>
      <c r="R5072" s="6">
        <v>2.621</v>
      </c>
      <c r="S5072" s="5">
        <v>1.295E-2</v>
      </c>
      <c r="T5072" s="6">
        <v>1.379</v>
      </c>
      <c r="U5072" s="5">
        <v>6.454E-2</v>
      </c>
      <c r="V5072" s="6">
        <v>3.0270000000000001</v>
      </c>
      <c r="W5072" s="5">
        <v>0</v>
      </c>
      <c r="X5072" s="6">
        <v>0</v>
      </c>
      <c r="Y5072" s="5">
        <v>8.0099999999999998E-3</v>
      </c>
      <c r="Z5072" s="6">
        <v>0.56799999999999995</v>
      </c>
      <c r="AA5072" s="5">
        <v>7.2830000000000006E-2</v>
      </c>
      <c r="AB5072" s="6">
        <v>7.5679999999999996</v>
      </c>
      <c r="AC5072" s="5">
        <v>9.4500000000000001E-3</v>
      </c>
      <c r="AD5072" s="6">
        <v>0.85099999999999998</v>
      </c>
      <c r="AE5072" s="5">
        <v>0</v>
      </c>
      <c r="AF5072" s="6">
        <v>0</v>
      </c>
    </row>
    <row r="5073" spans="2:32" x14ac:dyDescent="0.35">
      <c r="B5073" s="1" t="s">
        <v>945</v>
      </c>
      <c r="C5073" s="5">
        <v>4.8239999999999998E-2</v>
      </c>
      <c r="D5073" s="6">
        <v>42.334000000000003</v>
      </c>
      <c r="E5073" s="5">
        <v>2.8330000000000001E-2</v>
      </c>
      <c r="F5073" s="6">
        <v>1.587</v>
      </c>
      <c r="G5073" s="5">
        <v>2.2890000000000001E-2</v>
      </c>
      <c r="H5073" s="6">
        <v>2.0779999999999998</v>
      </c>
      <c r="I5073" s="5">
        <v>1.9199999999999998E-2</v>
      </c>
      <c r="J5073" s="6">
        <v>1.01</v>
      </c>
      <c r="K5073" s="5">
        <v>2.3990000000000001E-2</v>
      </c>
      <c r="L5073" s="6">
        <v>1.675</v>
      </c>
      <c r="M5073" s="5">
        <v>3.005E-2</v>
      </c>
      <c r="N5073" s="6">
        <v>1.3620000000000001</v>
      </c>
      <c r="O5073" s="5">
        <v>5.9899999999999997E-3</v>
      </c>
      <c r="P5073" s="6">
        <v>0.219</v>
      </c>
      <c r="Q5073" s="5">
        <v>1.891E-2</v>
      </c>
      <c r="R5073" s="6">
        <v>1.0529999999999999</v>
      </c>
      <c r="S5073" s="5">
        <v>0.13242000000000001</v>
      </c>
      <c r="T5073" s="6">
        <v>14.103999999999999</v>
      </c>
      <c r="U5073" s="5">
        <v>1.601E-2</v>
      </c>
      <c r="V5073" s="6">
        <v>0.751</v>
      </c>
      <c r="W5073" s="5">
        <v>1.6279999999999999E-2</v>
      </c>
      <c r="X5073" s="6">
        <v>0.31</v>
      </c>
      <c r="Y5073" s="5">
        <v>0</v>
      </c>
      <c r="Z5073" s="6">
        <v>0</v>
      </c>
      <c r="AA5073" s="5">
        <v>0.1135</v>
      </c>
      <c r="AB5073" s="6">
        <v>11.795</v>
      </c>
      <c r="AC5073" s="5">
        <v>5.0250000000000003E-2</v>
      </c>
      <c r="AD5073" s="6">
        <v>4.524</v>
      </c>
      <c r="AE5073" s="5">
        <v>5.5789999999999999E-2</v>
      </c>
      <c r="AF5073" s="6">
        <v>1.8680000000000001</v>
      </c>
    </row>
    <row r="5074" spans="2:32" x14ac:dyDescent="0.35">
      <c r="B5074" s="1" t="s">
        <v>947</v>
      </c>
      <c r="C5074" s="5">
        <v>4.1799999999999997E-2</v>
      </c>
      <c r="D5074" s="6">
        <v>36.682000000000002</v>
      </c>
      <c r="E5074" s="5">
        <v>0.11383</v>
      </c>
      <c r="F5074" s="6">
        <v>6.3760000000000003</v>
      </c>
      <c r="G5074" s="5">
        <v>4.1020000000000001E-2</v>
      </c>
      <c r="H5074" s="6">
        <v>3.7229999999999999</v>
      </c>
      <c r="I5074" s="5">
        <v>3.0929999999999999E-2</v>
      </c>
      <c r="J5074" s="6">
        <v>1.627</v>
      </c>
      <c r="K5074" s="5">
        <v>2.828E-2</v>
      </c>
      <c r="L5074" s="6">
        <v>1.9750000000000001</v>
      </c>
      <c r="M5074" s="5">
        <v>3.4189999999999998E-2</v>
      </c>
      <c r="N5074" s="6">
        <v>1.55</v>
      </c>
      <c r="O5074" s="5">
        <v>2.1270000000000001E-2</v>
      </c>
      <c r="P5074" s="6">
        <v>0.77800000000000002</v>
      </c>
      <c r="Q5074" s="5">
        <v>3.5779999999999999E-2</v>
      </c>
      <c r="R5074" s="6">
        <v>1.9930000000000001</v>
      </c>
      <c r="S5074" s="5">
        <v>0.10159</v>
      </c>
      <c r="T5074" s="6">
        <v>10.82</v>
      </c>
      <c r="U5074" s="5">
        <v>7.1529999999999996E-2</v>
      </c>
      <c r="V5074" s="6">
        <v>3.355</v>
      </c>
      <c r="W5074" s="5">
        <v>0</v>
      </c>
      <c r="X5074" s="6">
        <v>0</v>
      </c>
      <c r="Y5074" s="5">
        <v>8.0099999999999998E-3</v>
      </c>
      <c r="Z5074" s="6">
        <v>0.56799999999999995</v>
      </c>
      <c r="AA5074" s="5">
        <v>3.7699999999999997E-2</v>
      </c>
      <c r="AB5074" s="6">
        <v>3.9180000000000001</v>
      </c>
      <c r="AC5074" s="5">
        <v>0</v>
      </c>
      <c r="AD5074" s="6">
        <v>0</v>
      </c>
      <c r="AE5074" s="5">
        <v>0</v>
      </c>
      <c r="AF5074" s="6">
        <v>0</v>
      </c>
    </row>
    <row r="5075" spans="2:32" x14ac:dyDescent="0.35">
      <c r="B5075" s="1" t="s">
        <v>964</v>
      </c>
      <c r="C5075" s="5">
        <v>3.8730000000000001E-2</v>
      </c>
      <c r="D5075" s="6">
        <v>33.985999999999997</v>
      </c>
      <c r="E5075" s="5">
        <v>0.14913999999999999</v>
      </c>
      <c r="F5075" s="6">
        <v>8.3539999999999992</v>
      </c>
      <c r="G5075" s="5">
        <v>4.8379999999999999E-2</v>
      </c>
      <c r="H5075" s="6">
        <v>4.391</v>
      </c>
      <c r="I5075" s="5">
        <v>6.4699999999999994E-2</v>
      </c>
      <c r="J5075" s="6">
        <v>3.403</v>
      </c>
      <c r="K5075" s="5">
        <v>3.7810000000000003E-2</v>
      </c>
      <c r="L5075" s="6">
        <v>2.64</v>
      </c>
      <c r="M5075" s="5">
        <v>0</v>
      </c>
      <c r="N5075" s="6">
        <v>0</v>
      </c>
      <c r="O5075" s="5">
        <v>5.9899999999999997E-3</v>
      </c>
      <c r="P5075" s="6">
        <v>0.219</v>
      </c>
      <c r="Q5075" s="5">
        <v>4.2259999999999999E-2</v>
      </c>
      <c r="R5075" s="6">
        <v>2.3540000000000001</v>
      </c>
      <c r="S5075" s="5">
        <v>2.7189999999999999E-2</v>
      </c>
      <c r="T5075" s="6">
        <v>2.8959999999999999</v>
      </c>
      <c r="U5075" s="5">
        <v>4.1020000000000001E-2</v>
      </c>
      <c r="V5075" s="6">
        <v>1.9239999999999999</v>
      </c>
      <c r="W5075" s="5">
        <v>6.3499999999999997E-3</v>
      </c>
      <c r="X5075" s="6">
        <v>0.121</v>
      </c>
      <c r="Y5075" s="5">
        <v>8.0099999999999998E-3</v>
      </c>
      <c r="Z5075" s="6">
        <v>0.56799999999999995</v>
      </c>
      <c r="AA5075" s="5">
        <v>1.814E-2</v>
      </c>
      <c r="AB5075" s="6">
        <v>1.885</v>
      </c>
      <c r="AC5075" s="5">
        <v>3.737E-2</v>
      </c>
      <c r="AD5075" s="6">
        <v>3.3639999999999999</v>
      </c>
      <c r="AE5075" s="5">
        <v>5.5789999999999999E-2</v>
      </c>
      <c r="AF5075" s="6">
        <v>1.8680000000000001</v>
      </c>
    </row>
    <row r="5076" spans="2:32" x14ac:dyDescent="0.35">
      <c r="B5076" s="1" t="s">
        <v>943</v>
      </c>
      <c r="C5076" s="5">
        <v>3.5139999999999998E-2</v>
      </c>
      <c r="D5076" s="6">
        <v>30.838999999999999</v>
      </c>
      <c r="E5076" s="5">
        <v>4.9200000000000001E-2</v>
      </c>
      <c r="F5076" s="6">
        <v>2.7559999999999998</v>
      </c>
      <c r="G5076" s="5">
        <v>3.4079999999999999E-2</v>
      </c>
      <c r="H5076" s="6">
        <v>3.093</v>
      </c>
      <c r="I5076" s="5">
        <v>0</v>
      </c>
      <c r="J5076" s="6">
        <v>0</v>
      </c>
      <c r="K5076" s="5">
        <v>6.1800000000000001E-2</v>
      </c>
      <c r="L5076" s="6">
        <v>4.3150000000000004</v>
      </c>
      <c r="M5076" s="5">
        <v>1.1180000000000001E-2</v>
      </c>
      <c r="N5076" s="6">
        <v>0.50700000000000001</v>
      </c>
      <c r="O5076" s="5">
        <v>2.3619999999999999E-2</v>
      </c>
      <c r="P5076" s="6">
        <v>0.86399999999999999</v>
      </c>
      <c r="Q5076" s="5">
        <v>6.8099999999999994E-2</v>
      </c>
      <c r="R5076" s="6">
        <v>3.7930000000000001</v>
      </c>
      <c r="S5076" s="5">
        <v>5.2260000000000001E-2</v>
      </c>
      <c r="T5076" s="6">
        <v>5.5659999999999998</v>
      </c>
      <c r="U5076" s="5">
        <v>6.3280000000000003E-2</v>
      </c>
      <c r="V5076" s="6">
        <v>2.968</v>
      </c>
      <c r="W5076" s="5">
        <v>3.5389999999999998E-2</v>
      </c>
      <c r="X5076" s="6">
        <v>0.67400000000000004</v>
      </c>
      <c r="Y5076" s="5">
        <v>5.2139999999999999E-2</v>
      </c>
      <c r="Z5076" s="6">
        <v>3.6970000000000001</v>
      </c>
      <c r="AA5076" s="5">
        <v>7.0899999999999999E-3</v>
      </c>
      <c r="AB5076" s="6">
        <v>0.73699999999999999</v>
      </c>
      <c r="AC5076" s="5">
        <v>0</v>
      </c>
      <c r="AD5076" s="6">
        <v>0</v>
      </c>
      <c r="AE5076" s="5">
        <v>5.5789999999999999E-2</v>
      </c>
      <c r="AF5076" s="6">
        <v>1.8680000000000001</v>
      </c>
    </row>
    <row r="5077" spans="2:32" x14ac:dyDescent="0.35">
      <c r="B5077" s="1" t="s">
        <v>929</v>
      </c>
      <c r="C5077" s="5">
        <v>3.2370000000000003E-2</v>
      </c>
      <c r="D5077" s="6">
        <v>28.407</v>
      </c>
      <c r="E5077" s="5">
        <v>1.7569999999999999E-2</v>
      </c>
      <c r="F5077" s="6">
        <v>0.98399999999999999</v>
      </c>
      <c r="G5077" s="5">
        <v>0</v>
      </c>
      <c r="H5077" s="6">
        <v>0</v>
      </c>
      <c r="I5077" s="5">
        <v>6.1879999999999998E-2</v>
      </c>
      <c r="J5077" s="6">
        <v>3.2549999999999999</v>
      </c>
      <c r="K5077" s="5">
        <v>3.2419999999999997E-2</v>
      </c>
      <c r="L5077" s="6">
        <v>2.2639999999999998</v>
      </c>
      <c r="M5077" s="5">
        <v>0</v>
      </c>
      <c r="N5077" s="6">
        <v>0</v>
      </c>
      <c r="O5077" s="5">
        <v>0</v>
      </c>
      <c r="P5077" s="6">
        <v>0</v>
      </c>
      <c r="Q5077" s="5">
        <v>3.5389999999999998E-2</v>
      </c>
      <c r="R5077" s="6">
        <v>1.9710000000000001</v>
      </c>
      <c r="S5077" s="5">
        <v>3.8019999999999998E-2</v>
      </c>
      <c r="T5077" s="6">
        <v>4.0490000000000004</v>
      </c>
      <c r="U5077" s="5">
        <v>6.2500000000000003E-3</v>
      </c>
      <c r="V5077" s="6">
        <v>0.29299999999999998</v>
      </c>
      <c r="W5077" s="5">
        <v>6.3499999999999997E-3</v>
      </c>
      <c r="X5077" s="6">
        <v>0.121</v>
      </c>
      <c r="Y5077" s="5">
        <v>4.7669999999999997E-2</v>
      </c>
      <c r="Z5077" s="6">
        <v>3.38</v>
      </c>
      <c r="AA5077" s="5">
        <v>4.4790000000000003E-2</v>
      </c>
      <c r="AB5077" s="6">
        <v>4.6550000000000002</v>
      </c>
      <c r="AC5077" s="5">
        <v>6.9139999999999993E-2</v>
      </c>
      <c r="AD5077" s="6">
        <v>6.2249999999999996</v>
      </c>
      <c r="AE5077" s="5">
        <v>3.6110000000000003E-2</v>
      </c>
      <c r="AF5077" s="6">
        <v>1.2090000000000001</v>
      </c>
    </row>
    <row r="5078" spans="2:32" x14ac:dyDescent="0.35">
      <c r="B5078" s="1" t="s">
        <v>966</v>
      </c>
      <c r="C5078" s="5">
        <v>3.1309999999999998E-2</v>
      </c>
      <c r="D5078" s="6">
        <v>27.478000000000002</v>
      </c>
      <c r="E5078" s="5">
        <v>0.11909</v>
      </c>
      <c r="F5078" s="6">
        <v>6.6710000000000003</v>
      </c>
      <c r="G5078" s="5">
        <v>7.417E-2</v>
      </c>
      <c r="H5078" s="6">
        <v>6.7320000000000002</v>
      </c>
      <c r="I5078" s="5">
        <v>6.5360000000000001E-2</v>
      </c>
      <c r="J5078" s="6">
        <v>3.4380000000000002</v>
      </c>
      <c r="K5078" s="5">
        <v>1.6299999999999999E-2</v>
      </c>
      <c r="L5078" s="6">
        <v>1.1379999999999999</v>
      </c>
      <c r="M5078" s="5">
        <v>4.7579999999999997E-2</v>
      </c>
      <c r="N5078" s="6">
        <v>2.157</v>
      </c>
      <c r="O5078" s="5">
        <v>2.725E-2</v>
      </c>
      <c r="P5078" s="6">
        <v>0.997</v>
      </c>
      <c r="Q5078" s="5">
        <v>3.82E-3</v>
      </c>
      <c r="R5078" s="6">
        <v>0.21299999999999999</v>
      </c>
      <c r="S5078" s="5">
        <v>0</v>
      </c>
      <c r="T5078" s="6">
        <v>0</v>
      </c>
      <c r="U5078" s="5">
        <v>5.9790000000000003E-2</v>
      </c>
      <c r="V5078" s="6">
        <v>2.8039999999999998</v>
      </c>
      <c r="W5078" s="5">
        <v>1.6279999999999999E-2</v>
      </c>
      <c r="X5078" s="6">
        <v>0.31</v>
      </c>
      <c r="Y5078" s="5">
        <v>4.258E-2</v>
      </c>
      <c r="Z5078" s="6">
        <v>3.0190000000000001</v>
      </c>
      <c r="AA5078" s="5">
        <v>0</v>
      </c>
      <c r="AB5078" s="6">
        <v>0</v>
      </c>
      <c r="AC5078" s="5">
        <v>0</v>
      </c>
      <c r="AD5078" s="6">
        <v>0</v>
      </c>
      <c r="AE5078" s="5">
        <v>0</v>
      </c>
      <c r="AF5078" s="6">
        <v>0</v>
      </c>
    </row>
    <row r="5079" spans="2:32" x14ac:dyDescent="0.35">
      <c r="B5079" s="1" t="s">
        <v>952</v>
      </c>
      <c r="C5079" s="5">
        <v>2.9940000000000001E-2</v>
      </c>
      <c r="D5079" s="6">
        <v>26.271999999999998</v>
      </c>
      <c r="E5079" s="5">
        <v>9.8119999999999999E-2</v>
      </c>
      <c r="F5079" s="6">
        <v>5.4960000000000004</v>
      </c>
      <c r="G5079" s="5">
        <v>2.4580000000000001E-2</v>
      </c>
      <c r="H5079" s="6">
        <v>2.2309999999999999</v>
      </c>
      <c r="I5079" s="5">
        <v>3.85E-2</v>
      </c>
      <c r="J5079" s="6">
        <v>2.0249999999999999</v>
      </c>
      <c r="K5079" s="5">
        <v>5.6579999999999998E-2</v>
      </c>
      <c r="L5079" s="6">
        <v>3.9510000000000001</v>
      </c>
      <c r="M5079" s="5">
        <v>5.5799999999999999E-3</v>
      </c>
      <c r="N5079" s="6">
        <v>0.253</v>
      </c>
      <c r="O5079" s="5">
        <v>2.3619999999999999E-2</v>
      </c>
      <c r="P5079" s="6">
        <v>0.86399999999999999</v>
      </c>
      <c r="Q5079" s="5">
        <v>2.487E-2</v>
      </c>
      <c r="R5079" s="6">
        <v>1.385</v>
      </c>
      <c r="S5079" s="5">
        <v>2.001E-2</v>
      </c>
      <c r="T5079" s="6">
        <v>2.1309999999999998</v>
      </c>
      <c r="U5079" s="5">
        <v>0</v>
      </c>
      <c r="V5079" s="6">
        <v>0</v>
      </c>
      <c r="W5079" s="5">
        <v>0</v>
      </c>
      <c r="X5079" s="6">
        <v>0</v>
      </c>
      <c r="Y5079" s="5">
        <v>0</v>
      </c>
      <c r="Z5079" s="6">
        <v>0</v>
      </c>
      <c r="AA5079" s="5">
        <v>0</v>
      </c>
      <c r="AB5079" s="6">
        <v>0</v>
      </c>
      <c r="AC5079" s="5">
        <v>8.8150000000000006E-2</v>
      </c>
      <c r="AD5079" s="6">
        <v>7.9359999999999999</v>
      </c>
      <c r="AE5079" s="5">
        <v>0</v>
      </c>
      <c r="AF5079" s="6">
        <v>0</v>
      </c>
    </row>
    <row r="5080" spans="2:32" x14ac:dyDescent="0.35">
      <c r="B5080" s="1" t="s">
        <v>936</v>
      </c>
      <c r="C5080" s="5">
        <v>2.9569999999999999E-2</v>
      </c>
      <c r="D5080" s="6">
        <v>25.951000000000001</v>
      </c>
      <c r="E5080" s="5">
        <v>8.8900000000000003E-3</v>
      </c>
      <c r="F5080" s="6">
        <v>0.498</v>
      </c>
      <c r="G5080" s="5">
        <v>0</v>
      </c>
      <c r="H5080" s="6">
        <v>0</v>
      </c>
      <c r="I5080" s="5">
        <v>3.85E-2</v>
      </c>
      <c r="J5080" s="6">
        <v>2.0249999999999999</v>
      </c>
      <c r="K5080" s="5">
        <v>6.4850000000000005E-2</v>
      </c>
      <c r="L5080" s="6">
        <v>4.5279999999999996</v>
      </c>
      <c r="M5080" s="5">
        <v>3.6400000000000002E-2</v>
      </c>
      <c r="N5080" s="6">
        <v>1.65</v>
      </c>
      <c r="O5080" s="5">
        <v>4.4889999999999999E-2</v>
      </c>
      <c r="P5080" s="6">
        <v>1.6419999999999999</v>
      </c>
      <c r="Q5080" s="5">
        <v>2.8670000000000001E-2</v>
      </c>
      <c r="R5080" s="6">
        <v>1.597</v>
      </c>
      <c r="S5080" s="5">
        <v>2.001E-2</v>
      </c>
      <c r="T5080" s="6">
        <v>2.1309999999999998</v>
      </c>
      <c r="U5080" s="5">
        <v>1.601E-2</v>
      </c>
      <c r="V5080" s="6">
        <v>0.751</v>
      </c>
      <c r="W5080" s="5">
        <v>6.3329999999999997E-2</v>
      </c>
      <c r="X5080" s="6">
        <v>1.206</v>
      </c>
      <c r="Y5080" s="5">
        <v>6.3310000000000005E-2</v>
      </c>
      <c r="Z5080" s="6">
        <v>4.4889999999999999</v>
      </c>
      <c r="AA5080" s="5">
        <v>5.228E-2</v>
      </c>
      <c r="AB5080" s="6">
        <v>5.4329999999999998</v>
      </c>
      <c r="AC5080" s="5">
        <v>0</v>
      </c>
      <c r="AD5080" s="6">
        <v>0</v>
      </c>
      <c r="AE5080" s="5">
        <v>0</v>
      </c>
      <c r="AF5080" s="6">
        <v>0</v>
      </c>
    </row>
    <row r="5081" spans="2:32" x14ac:dyDescent="0.35">
      <c r="B5081" s="1" t="s">
        <v>939</v>
      </c>
      <c r="C5081" s="5">
        <v>2.9329999999999998E-2</v>
      </c>
      <c r="D5081" s="6">
        <v>25.742000000000001</v>
      </c>
      <c r="E5081" s="5">
        <v>1.7569999999999999E-2</v>
      </c>
      <c r="F5081" s="6">
        <v>0.98399999999999999</v>
      </c>
      <c r="G5081" s="5">
        <v>2.4830000000000001E-2</v>
      </c>
      <c r="H5081" s="6">
        <v>2.254</v>
      </c>
      <c r="I5081" s="5">
        <v>3.8379999999999997E-2</v>
      </c>
      <c r="J5081" s="6">
        <v>2.0190000000000001</v>
      </c>
      <c r="K5081" s="5">
        <v>7.6090000000000005E-2</v>
      </c>
      <c r="L5081" s="6">
        <v>5.3129999999999997</v>
      </c>
      <c r="M5081" s="5">
        <v>3.005E-2</v>
      </c>
      <c r="N5081" s="6">
        <v>1.3620000000000001</v>
      </c>
      <c r="O5081" s="5">
        <v>6.4240000000000005E-2</v>
      </c>
      <c r="P5081" s="6">
        <v>2.35</v>
      </c>
      <c r="Q5081" s="5">
        <v>7.0989999999999998E-2</v>
      </c>
      <c r="R5081" s="6">
        <v>3.9540000000000002</v>
      </c>
      <c r="S5081" s="5">
        <v>2.001E-2</v>
      </c>
      <c r="T5081" s="6">
        <v>2.1309999999999998</v>
      </c>
      <c r="U5081" s="5">
        <v>0</v>
      </c>
      <c r="V5081" s="6">
        <v>0</v>
      </c>
      <c r="W5081" s="5">
        <v>0</v>
      </c>
      <c r="X5081" s="6">
        <v>0</v>
      </c>
      <c r="Y5081" s="5">
        <v>0</v>
      </c>
      <c r="Z5081" s="6">
        <v>0</v>
      </c>
      <c r="AA5081" s="5">
        <v>0</v>
      </c>
      <c r="AB5081" s="6">
        <v>0</v>
      </c>
      <c r="AC5081" s="5">
        <v>5.9700000000000003E-2</v>
      </c>
      <c r="AD5081" s="6">
        <v>5.375</v>
      </c>
      <c r="AE5081" s="5">
        <v>0</v>
      </c>
      <c r="AF5081" s="6">
        <v>0</v>
      </c>
    </row>
    <row r="5082" spans="2:32" x14ac:dyDescent="0.35">
      <c r="B5082" s="1" t="s">
        <v>935</v>
      </c>
      <c r="C5082" s="5">
        <v>2.903E-2</v>
      </c>
      <c r="D5082" s="6">
        <v>25.478000000000002</v>
      </c>
      <c r="E5082" s="5">
        <v>5.6410000000000002E-2</v>
      </c>
      <c r="F5082" s="6">
        <v>3.16</v>
      </c>
      <c r="G5082" s="5">
        <v>1.1820000000000001E-2</v>
      </c>
      <c r="H5082" s="6">
        <v>1.073</v>
      </c>
      <c r="I5082" s="5">
        <v>3.1620000000000002E-2</v>
      </c>
      <c r="J5082" s="6">
        <v>1.663</v>
      </c>
      <c r="K5082" s="5">
        <v>0.10868</v>
      </c>
      <c r="L5082" s="6">
        <v>7.5890000000000004</v>
      </c>
      <c r="M5082" s="5">
        <v>0</v>
      </c>
      <c r="N5082" s="6">
        <v>0</v>
      </c>
      <c r="O5082" s="5">
        <v>6.4240000000000005E-2</v>
      </c>
      <c r="P5082" s="6">
        <v>2.35</v>
      </c>
      <c r="Q5082" s="5">
        <v>2.4109999999999999E-2</v>
      </c>
      <c r="R5082" s="6">
        <v>1.343</v>
      </c>
      <c r="S5082" s="5">
        <v>3.0130000000000001E-2</v>
      </c>
      <c r="T5082" s="6">
        <v>3.2090000000000001</v>
      </c>
      <c r="U5082" s="5">
        <v>0</v>
      </c>
      <c r="V5082" s="6">
        <v>0</v>
      </c>
      <c r="W5082" s="5">
        <v>0</v>
      </c>
      <c r="X5082" s="6">
        <v>0</v>
      </c>
      <c r="Y5082" s="5">
        <v>8.0099999999999998E-3</v>
      </c>
      <c r="Z5082" s="6">
        <v>0.56799999999999995</v>
      </c>
      <c r="AA5082" s="5">
        <v>0</v>
      </c>
      <c r="AB5082" s="6">
        <v>0</v>
      </c>
      <c r="AC5082" s="5">
        <v>5.0250000000000003E-2</v>
      </c>
      <c r="AD5082" s="6">
        <v>4.524</v>
      </c>
      <c r="AE5082" s="5">
        <v>0</v>
      </c>
      <c r="AF5082" s="6">
        <v>0</v>
      </c>
    </row>
    <row r="5083" spans="2:32" x14ac:dyDescent="0.35">
      <c r="B5083" s="1" t="s">
        <v>934</v>
      </c>
      <c r="C5083" s="5">
        <v>2.845E-2</v>
      </c>
      <c r="D5083" s="6">
        <v>24.966999999999999</v>
      </c>
      <c r="E5083" s="5">
        <v>1.137E-2</v>
      </c>
      <c r="F5083" s="6">
        <v>0.63700000000000001</v>
      </c>
      <c r="G5083" s="5">
        <v>4.6299999999999996E-3</v>
      </c>
      <c r="H5083" s="6">
        <v>0.42</v>
      </c>
      <c r="I5083" s="5">
        <v>1.2409999999999999E-2</v>
      </c>
      <c r="J5083" s="6">
        <v>0.65300000000000002</v>
      </c>
      <c r="K5083" s="5">
        <v>2.811E-2</v>
      </c>
      <c r="L5083" s="6">
        <v>1.9630000000000001</v>
      </c>
      <c r="M5083" s="5">
        <v>1.43E-2</v>
      </c>
      <c r="N5083" s="6">
        <v>0.64800000000000002</v>
      </c>
      <c r="O5083" s="5">
        <v>2.725E-2</v>
      </c>
      <c r="P5083" s="6">
        <v>0.997</v>
      </c>
      <c r="Q5083" s="5">
        <v>2.8150000000000001E-2</v>
      </c>
      <c r="R5083" s="6">
        <v>1.5680000000000001</v>
      </c>
      <c r="S5083" s="5">
        <v>5.4100000000000002E-2</v>
      </c>
      <c r="T5083" s="6">
        <v>5.7619999999999996</v>
      </c>
      <c r="U5083" s="5">
        <v>0.19786000000000001</v>
      </c>
      <c r="V5083" s="6">
        <v>9.2799999999999994</v>
      </c>
      <c r="W5083" s="5">
        <v>0</v>
      </c>
      <c r="X5083" s="6">
        <v>0</v>
      </c>
      <c r="Y5083" s="5">
        <v>2.0480000000000002E-2</v>
      </c>
      <c r="Z5083" s="6">
        <v>1.452</v>
      </c>
      <c r="AA5083" s="5">
        <v>7.0899999999999999E-3</v>
      </c>
      <c r="AB5083" s="6">
        <v>0.73699999999999999</v>
      </c>
      <c r="AC5083" s="5">
        <v>9.4500000000000001E-3</v>
      </c>
      <c r="AD5083" s="6">
        <v>0.85099999999999998</v>
      </c>
      <c r="AE5083" s="5">
        <v>0</v>
      </c>
      <c r="AF5083" s="6">
        <v>0</v>
      </c>
    </row>
    <row r="5084" spans="2:32" x14ac:dyDescent="0.35">
      <c r="B5084" s="1" t="s">
        <v>950</v>
      </c>
      <c r="C5084" s="5">
        <v>2.7060000000000001E-2</v>
      </c>
      <c r="D5084" s="6">
        <v>23.744</v>
      </c>
      <c r="E5084" s="5">
        <v>0</v>
      </c>
      <c r="F5084" s="6">
        <v>0</v>
      </c>
      <c r="G5084" s="5">
        <v>4.3110000000000002E-2</v>
      </c>
      <c r="H5084" s="6">
        <v>3.9129999999999998</v>
      </c>
      <c r="I5084" s="5">
        <v>2.5819999999999999E-2</v>
      </c>
      <c r="J5084" s="6">
        <v>1.3580000000000001</v>
      </c>
      <c r="K5084" s="5">
        <v>0</v>
      </c>
      <c r="L5084" s="6">
        <v>0</v>
      </c>
      <c r="M5084" s="5">
        <v>0</v>
      </c>
      <c r="N5084" s="6">
        <v>0</v>
      </c>
      <c r="O5084" s="5">
        <v>1.1950000000000001E-2</v>
      </c>
      <c r="P5084" s="6">
        <v>0.437</v>
      </c>
      <c r="Q5084" s="5">
        <v>4.5280000000000001E-2</v>
      </c>
      <c r="R5084" s="6">
        <v>2.5219999999999998</v>
      </c>
      <c r="S5084" s="5">
        <v>2.7189999999999999E-2</v>
      </c>
      <c r="T5084" s="6">
        <v>2.8959999999999999</v>
      </c>
      <c r="U5084" s="5">
        <v>0</v>
      </c>
      <c r="V5084" s="6">
        <v>0</v>
      </c>
      <c r="W5084" s="5">
        <v>3.4180000000000002E-2</v>
      </c>
      <c r="X5084" s="6">
        <v>0.65100000000000002</v>
      </c>
      <c r="Y5084" s="5">
        <v>9.4969999999999999E-2</v>
      </c>
      <c r="Z5084" s="6">
        <v>6.734</v>
      </c>
      <c r="AA5084" s="5">
        <v>0</v>
      </c>
      <c r="AB5084" s="6">
        <v>0</v>
      </c>
      <c r="AC5084" s="5">
        <v>3.737E-2</v>
      </c>
      <c r="AD5084" s="6">
        <v>3.3639999999999999</v>
      </c>
      <c r="AE5084" s="5">
        <v>5.5789999999999999E-2</v>
      </c>
      <c r="AF5084" s="6">
        <v>1.8680000000000001</v>
      </c>
    </row>
    <row r="5085" spans="2:32" x14ac:dyDescent="0.35">
      <c r="B5085" s="1" t="s">
        <v>944</v>
      </c>
      <c r="C5085" s="5">
        <v>2.6239999999999999E-2</v>
      </c>
      <c r="D5085" s="6">
        <v>23.024999999999999</v>
      </c>
      <c r="E5085" s="5">
        <v>5.9040000000000002E-2</v>
      </c>
      <c r="F5085" s="6">
        <v>3.3069999999999999</v>
      </c>
      <c r="G5085" s="5">
        <v>2.4830000000000001E-2</v>
      </c>
      <c r="H5085" s="6">
        <v>2.254</v>
      </c>
      <c r="I5085" s="5">
        <v>7.1370000000000003E-2</v>
      </c>
      <c r="J5085" s="6">
        <v>3.754</v>
      </c>
      <c r="K5085" s="5">
        <v>5.2269999999999997E-2</v>
      </c>
      <c r="L5085" s="6">
        <v>3.65</v>
      </c>
      <c r="M5085" s="5">
        <v>2.2100000000000002E-2</v>
      </c>
      <c r="N5085" s="6">
        <v>1.002</v>
      </c>
      <c r="O5085" s="5">
        <v>6.4240000000000005E-2</v>
      </c>
      <c r="P5085" s="6">
        <v>2.35</v>
      </c>
      <c r="Q5085" s="5">
        <v>1.5100000000000001E-2</v>
      </c>
      <c r="R5085" s="6">
        <v>0.84099999999999997</v>
      </c>
      <c r="S5085" s="5">
        <v>2.001E-2</v>
      </c>
      <c r="T5085" s="6">
        <v>2.1309999999999998</v>
      </c>
      <c r="U5085" s="5">
        <v>0</v>
      </c>
      <c r="V5085" s="6">
        <v>0</v>
      </c>
      <c r="W5085" s="5">
        <v>0</v>
      </c>
      <c r="X5085" s="6">
        <v>0</v>
      </c>
      <c r="Y5085" s="5">
        <v>0</v>
      </c>
      <c r="Z5085" s="6">
        <v>0</v>
      </c>
      <c r="AA5085" s="5">
        <v>0</v>
      </c>
      <c r="AB5085" s="6">
        <v>0</v>
      </c>
      <c r="AC5085" s="5">
        <v>0</v>
      </c>
      <c r="AD5085" s="6">
        <v>0</v>
      </c>
      <c r="AE5085" s="5">
        <v>0.11161</v>
      </c>
      <c r="AF5085" s="6">
        <v>3.7370000000000001</v>
      </c>
    </row>
    <row r="5086" spans="2:32" x14ac:dyDescent="0.35">
      <c r="B5086" s="1" t="s">
        <v>951</v>
      </c>
      <c r="C5086" s="5">
        <v>2.5170000000000001E-2</v>
      </c>
      <c r="D5086" s="6">
        <v>22.085999999999999</v>
      </c>
      <c r="E5086" s="5">
        <v>0.10106</v>
      </c>
      <c r="F5086" s="6">
        <v>5.6609999999999996</v>
      </c>
      <c r="G5086" s="5">
        <v>4.8219999999999999E-2</v>
      </c>
      <c r="H5086" s="6">
        <v>4.3769999999999998</v>
      </c>
      <c r="I5086" s="5">
        <v>1.9199999999999998E-2</v>
      </c>
      <c r="J5086" s="6">
        <v>1.01</v>
      </c>
      <c r="K5086" s="5">
        <v>4.0289999999999999E-2</v>
      </c>
      <c r="L5086" s="6">
        <v>2.8130000000000002</v>
      </c>
      <c r="M5086" s="5">
        <v>0</v>
      </c>
      <c r="N5086" s="6">
        <v>0</v>
      </c>
      <c r="O5086" s="5">
        <v>0</v>
      </c>
      <c r="P5086" s="6">
        <v>0</v>
      </c>
      <c r="Q5086" s="5">
        <v>0</v>
      </c>
      <c r="R5086" s="6">
        <v>0</v>
      </c>
      <c r="S5086" s="5">
        <v>0</v>
      </c>
      <c r="T5086" s="6">
        <v>0</v>
      </c>
      <c r="U5086" s="5">
        <v>0</v>
      </c>
      <c r="V5086" s="6">
        <v>0</v>
      </c>
      <c r="W5086" s="5">
        <v>0</v>
      </c>
      <c r="X5086" s="6">
        <v>0</v>
      </c>
      <c r="Y5086" s="5">
        <v>6.3310000000000005E-2</v>
      </c>
      <c r="Z5086" s="6">
        <v>4.4889999999999999</v>
      </c>
      <c r="AA5086" s="5">
        <v>0</v>
      </c>
      <c r="AB5086" s="6">
        <v>0</v>
      </c>
      <c r="AC5086" s="5">
        <v>0</v>
      </c>
      <c r="AD5086" s="6">
        <v>0</v>
      </c>
      <c r="AE5086" s="5">
        <v>0.11161</v>
      </c>
      <c r="AF5086" s="6">
        <v>3.7370000000000001</v>
      </c>
    </row>
    <row r="5087" spans="2:32" x14ac:dyDescent="0.35">
      <c r="B5087" s="1" t="s">
        <v>953</v>
      </c>
      <c r="C5087" s="5">
        <v>2.4400000000000002E-2</v>
      </c>
      <c r="D5087" s="6">
        <v>21.41</v>
      </c>
      <c r="E5087" s="5">
        <v>4.1450000000000001E-2</v>
      </c>
      <c r="F5087" s="6">
        <v>2.3220000000000001</v>
      </c>
      <c r="G5087" s="5">
        <v>0</v>
      </c>
      <c r="H5087" s="6">
        <v>0</v>
      </c>
      <c r="I5087" s="5">
        <v>2.6079999999999999E-2</v>
      </c>
      <c r="J5087" s="6">
        <v>1.3720000000000001</v>
      </c>
      <c r="K5087" s="5">
        <v>2.828E-2</v>
      </c>
      <c r="L5087" s="6">
        <v>1.9750000000000001</v>
      </c>
      <c r="M5087" s="5">
        <v>5.9760000000000001E-2</v>
      </c>
      <c r="N5087" s="6">
        <v>2.7090000000000001</v>
      </c>
      <c r="O5087" s="5">
        <v>3.8080000000000003E-2</v>
      </c>
      <c r="P5087" s="6">
        <v>1.393</v>
      </c>
      <c r="Q5087" s="5">
        <v>6.268E-2</v>
      </c>
      <c r="R5087" s="6">
        <v>3.4910000000000001</v>
      </c>
      <c r="S5087" s="5">
        <v>1.295E-2</v>
      </c>
      <c r="T5087" s="6">
        <v>1.379</v>
      </c>
      <c r="U5087" s="5">
        <v>6.2500000000000003E-3</v>
      </c>
      <c r="V5087" s="6">
        <v>0.29299999999999998</v>
      </c>
      <c r="W5087" s="5">
        <v>3.3820000000000003E-2</v>
      </c>
      <c r="X5087" s="6">
        <v>0.64400000000000002</v>
      </c>
      <c r="Y5087" s="5">
        <v>8.2239999999999994E-2</v>
      </c>
      <c r="Z5087" s="6">
        <v>5.8310000000000004</v>
      </c>
      <c r="AA5087" s="5">
        <v>0</v>
      </c>
      <c r="AB5087" s="6">
        <v>0</v>
      </c>
      <c r="AC5087" s="5">
        <v>0</v>
      </c>
      <c r="AD5087" s="6">
        <v>0</v>
      </c>
      <c r="AE5087" s="5">
        <v>0</v>
      </c>
      <c r="AF5087" s="6">
        <v>0</v>
      </c>
    </row>
    <row r="5088" spans="2:32" x14ac:dyDescent="0.35">
      <c r="B5088" s="1" t="s">
        <v>941</v>
      </c>
      <c r="C5088" s="5">
        <v>2.1569999999999999E-2</v>
      </c>
      <c r="D5088" s="6">
        <v>18.928999999999998</v>
      </c>
      <c r="E5088" s="5">
        <v>4.45E-3</v>
      </c>
      <c r="F5088" s="6">
        <v>0.249</v>
      </c>
      <c r="G5088" s="5">
        <v>4.6299999999999996E-3</v>
      </c>
      <c r="H5088" s="6">
        <v>0.42</v>
      </c>
      <c r="I5088" s="5">
        <v>1.456E-2</v>
      </c>
      <c r="J5088" s="6">
        <v>0.76600000000000001</v>
      </c>
      <c r="K5088" s="5">
        <v>4.7980000000000002E-2</v>
      </c>
      <c r="L5088" s="6">
        <v>3.35</v>
      </c>
      <c r="M5088" s="5">
        <v>4.0899999999999999E-2</v>
      </c>
      <c r="N5088" s="6">
        <v>1.8540000000000001</v>
      </c>
      <c r="O5088" s="5">
        <v>0</v>
      </c>
      <c r="P5088" s="6">
        <v>0</v>
      </c>
      <c r="Q5088" s="5">
        <v>0</v>
      </c>
      <c r="R5088" s="6">
        <v>0</v>
      </c>
      <c r="S5088" s="5">
        <v>0</v>
      </c>
      <c r="T5088" s="6">
        <v>0</v>
      </c>
      <c r="U5088" s="5">
        <v>1.601E-2</v>
      </c>
      <c r="V5088" s="6">
        <v>0.751</v>
      </c>
      <c r="W5088" s="5">
        <v>4.0219999999999999E-2</v>
      </c>
      <c r="X5088" s="6">
        <v>0.76600000000000001</v>
      </c>
      <c r="Y5088" s="5">
        <v>3.1660000000000001E-2</v>
      </c>
      <c r="Z5088" s="6">
        <v>2.2450000000000001</v>
      </c>
      <c r="AA5088" s="5">
        <v>3.5119999999999998E-2</v>
      </c>
      <c r="AB5088" s="6">
        <v>3.65</v>
      </c>
      <c r="AC5088" s="5">
        <v>0</v>
      </c>
      <c r="AD5088" s="6">
        <v>0</v>
      </c>
      <c r="AE5088" s="5">
        <v>0.14574999999999999</v>
      </c>
      <c r="AF5088" s="6">
        <v>4.88</v>
      </c>
    </row>
    <row r="5089" spans="2:32" x14ac:dyDescent="0.35">
      <c r="B5089" s="1" t="s">
        <v>946</v>
      </c>
      <c r="C5089" s="5">
        <v>2.1149999999999999E-2</v>
      </c>
      <c r="D5089" s="6">
        <v>18.558</v>
      </c>
      <c r="E5089" s="5">
        <v>0</v>
      </c>
      <c r="F5089" s="6">
        <v>0</v>
      </c>
      <c r="G5089" s="5">
        <v>1.8280000000000001E-2</v>
      </c>
      <c r="H5089" s="6">
        <v>1.659</v>
      </c>
      <c r="I5089" s="5">
        <v>2.6079999999999999E-2</v>
      </c>
      <c r="J5089" s="6">
        <v>1.3720000000000001</v>
      </c>
      <c r="K5089" s="5">
        <v>6.8400000000000002E-2</v>
      </c>
      <c r="L5089" s="6">
        <v>4.7759999999999998</v>
      </c>
      <c r="M5089" s="5">
        <v>0</v>
      </c>
      <c r="N5089" s="6">
        <v>0</v>
      </c>
      <c r="O5089" s="5">
        <v>0</v>
      </c>
      <c r="P5089" s="6">
        <v>0</v>
      </c>
      <c r="Q5089" s="5">
        <v>2.052E-2</v>
      </c>
      <c r="R5089" s="6">
        <v>1.143</v>
      </c>
      <c r="S5089" s="5">
        <v>2.001E-2</v>
      </c>
      <c r="T5089" s="6">
        <v>2.1309999999999998</v>
      </c>
      <c r="U5089" s="5">
        <v>0</v>
      </c>
      <c r="V5089" s="6">
        <v>0</v>
      </c>
      <c r="W5089" s="5">
        <v>0</v>
      </c>
      <c r="X5089" s="6">
        <v>0</v>
      </c>
      <c r="Y5089" s="5">
        <v>3.1660000000000001E-2</v>
      </c>
      <c r="Z5089" s="6">
        <v>2.2450000000000001</v>
      </c>
      <c r="AA5089" s="5">
        <v>0</v>
      </c>
      <c r="AB5089" s="6">
        <v>0</v>
      </c>
      <c r="AC5089" s="5">
        <v>3.737E-2</v>
      </c>
      <c r="AD5089" s="6">
        <v>3.3639999999999999</v>
      </c>
      <c r="AE5089" s="5">
        <v>5.5789999999999999E-2</v>
      </c>
      <c r="AF5089" s="6">
        <v>1.8680000000000001</v>
      </c>
    </row>
    <row r="5090" spans="2:32" x14ac:dyDescent="0.35">
      <c r="B5090" s="1" t="s">
        <v>958</v>
      </c>
      <c r="C5090" s="5">
        <v>2.0930000000000001E-2</v>
      </c>
      <c r="D5090" s="6">
        <v>18.37</v>
      </c>
      <c r="E5090" s="5">
        <v>3.5150000000000001E-2</v>
      </c>
      <c r="F5090" s="6">
        <v>1.9690000000000001</v>
      </c>
      <c r="G5090" s="5">
        <v>0</v>
      </c>
      <c r="H5090" s="6">
        <v>0</v>
      </c>
      <c r="I5090" s="5">
        <v>0</v>
      </c>
      <c r="J5090" s="6">
        <v>0</v>
      </c>
      <c r="K5090" s="5">
        <v>4.0289999999999999E-2</v>
      </c>
      <c r="L5090" s="6">
        <v>2.8130000000000002</v>
      </c>
      <c r="M5090" s="5">
        <v>0</v>
      </c>
      <c r="N5090" s="6">
        <v>0</v>
      </c>
      <c r="O5090" s="5">
        <v>0</v>
      </c>
      <c r="P5090" s="6">
        <v>0</v>
      </c>
      <c r="Q5090" s="5">
        <v>3.9949999999999999E-2</v>
      </c>
      <c r="R5090" s="6">
        <v>2.2250000000000001</v>
      </c>
      <c r="S5090" s="5">
        <v>4.002E-2</v>
      </c>
      <c r="T5090" s="6">
        <v>4.2619999999999996</v>
      </c>
      <c r="U5090" s="5">
        <v>0</v>
      </c>
      <c r="V5090" s="6">
        <v>0</v>
      </c>
      <c r="W5090" s="5">
        <v>0</v>
      </c>
      <c r="X5090" s="6">
        <v>0</v>
      </c>
      <c r="Y5090" s="5">
        <v>0</v>
      </c>
      <c r="Z5090" s="6">
        <v>0</v>
      </c>
      <c r="AA5090" s="5">
        <v>0</v>
      </c>
      <c r="AB5090" s="6">
        <v>0</v>
      </c>
      <c r="AC5090" s="5">
        <v>3.737E-2</v>
      </c>
      <c r="AD5090" s="6">
        <v>3.3639999999999999</v>
      </c>
      <c r="AE5090" s="5">
        <v>0.11161</v>
      </c>
      <c r="AF5090" s="6">
        <v>3.7370000000000001</v>
      </c>
    </row>
    <row r="5091" spans="2:32" x14ac:dyDescent="0.35">
      <c r="B5091" s="1" t="s">
        <v>928</v>
      </c>
      <c r="C5091" s="5">
        <v>2.0809999999999999E-2</v>
      </c>
      <c r="D5091" s="6">
        <v>18.265000000000001</v>
      </c>
      <c r="E5091" s="5">
        <v>4.1200000000000001E-2</v>
      </c>
      <c r="F5091" s="6">
        <v>2.3079999999999998</v>
      </c>
      <c r="G5091" s="5">
        <v>0</v>
      </c>
      <c r="H5091" s="6">
        <v>0</v>
      </c>
      <c r="I5091" s="5">
        <v>1.9199999999999998E-2</v>
      </c>
      <c r="J5091" s="6">
        <v>1.01</v>
      </c>
      <c r="K5091" s="5">
        <v>7.6259999999999994E-2</v>
      </c>
      <c r="L5091" s="6">
        <v>5.3250000000000002</v>
      </c>
      <c r="M5091" s="5">
        <v>0</v>
      </c>
      <c r="N5091" s="6">
        <v>0</v>
      </c>
      <c r="O5091" s="5">
        <v>0</v>
      </c>
      <c r="P5091" s="6">
        <v>0</v>
      </c>
      <c r="Q5091" s="5">
        <v>3.0179999999999998E-2</v>
      </c>
      <c r="R5091" s="6">
        <v>1.681</v>
      </c>
      <c r="S5091" s="5">
        <v>4.7199999999999999E-2</v>
      </c>
      <c r="T5091" s="6">
        <v>5.0270000000000001</v>
      </c>
      <c r="U5091" s="5">
        <v>0</v>
      </c>
      <c r="V5091" s="6">
        <v>0</v>
      </c>
      <c r="W5091" s="5">
        <v>0</v>
      </c>
      <c r="X5091" s="6">
        <v>0</v>
      </c>
      <c r="Y5091" s="5">
        <v>0</v>
      </c>
      <c r="Z5091" s="6">
        <v>0</v>
      </c>
      <c r="AA5091" s="5">
        <v>2.8029999999999999E-2</v>
      </c>
      <c r="AB5091" s="6">
        <v>2.9129999999999998</v>
      </c>
      <c r="AC5091" s="5">
        <v>0</v>
      </c>
      <c r="AD5091" s="6">
        <v>0</v>
      </c>
      <c r="AE5091" s="5">
        <v>0</v>
      </c>
      <c r="AF5091" s="6">
        <v>0</v>
      </c>
    </row>
    <row r="5092" spans="2:32" x14ac:dyDescent="0.35">
      <c r="B5092" s="1" t="s">
        <v>960</v>
      </c>
      <c r="C5092" s="5">
        <v>2.0799999999999999E-2</v>
      </c>
      <c r="D5092" s="6">
        <v>18.256</v>
      </c>
      <c r="E5092" s="5">
        <v>1.7569999999999999E-2</v>
      </c>
      <c r="F5092" s="6">
        <v>0.98399999999999999</v>
      </c>
      <c r="G5092" s="5">
        <v>1.8280000000000001E-2</v>
      </c>
      <c r="H5092" s="6">
        <v>1.659</v>
      </c>
      <c r="I5092" s="5">
        <v>0</v>
      </c>
      <c r="J5092" s="6">
        <v>0</v>
      </c>
      <c r="K5092" s="5">
        <v>5.2269999999999997E-2</v>
      </c>
      <c r="L5092" s="6">
        <v>3.65</v>
      </c>
      <c r="M5092" s="5">
        <v>4.4209999999999999E-2</v>
      </c>
      <c r="N5092" s="6">
        <v>2.004</v>
      </c>
      <c r="O5092" s="5">
        <v>6.4240000000000005E-2</v>
      </c>
      <c r="P5092" s="6">
        <v>2.35</v>
      </c>
      <c r="Q5092" s="5">
        <v>1.5100000000000001E-2</v>
      </c>
      <c r="R5092" s="6">
        <v>0.84099999999999997</v>
      </c>
      <c r="S5092" s="5">
        <v>0</v>
      </c>
      <c r="T5092" s="6">
        <v>0</v>
      </c>
      <c r="U5092" s="5">
        <v>0</v>
      </c>
      <c r="V5092" s="6">
        <v>0</v>
      </c>
      <c r="W5092" s="5">
        <v>0</v>
      </c>
      <c r="X5092" s="6">
        <v>0</v>
      </c>
      <c r="Y5092" s="5">
        <v>3.1660000000000001E-2</v>
      </c>
      <c r="Z5092" s="6">
        <v>2.2450000000000001</v>
      </c>
      <c r="AA5092" s="5">
        <v>0</v>
      </c>
      <c r="AB5092" s="6">
        <v>0</v>
      </c>
      <c r="AC5092" s="5">
        <v>5.0250000000000003E-2</v>
      </c>
      <c r="AD5092" s="6">
        <v>4.524</v>
      </c>
      <c r="AE5092" s="5">
        <v>0</v>
      </c>
      <c r="AF5092" s="6">
        <v>0</v>
      </c>
    </row>
    <row r="5093" spans="2:32" x14ac:dyDescent="0.35">
      <c r="B5093" s="1" t="s">
        <v>949</v>
      </c>
      <c r="C5093" s="5">
        <v>1.9810000000000001E-2</v>
      </c>
      <c r="D5093" s="6">
        <v>17.382000000000001</v>
      </c>
      <c r="E5093" s="5">
        <v>8.1009999999999999E-2</v>
      </c>
      <c r="F5093" s="6">
        <v>4.5380000000000003</v>
      </c>
      <c r="G5093" s="5">
        <v>2.4580000000000001E-2</v>
      </c>
      <c r="H5093" s="6">
        <v>2.2309999999999999</v>
      </c>
      <c r="I5093" s="5">
        <v>0</v>
      </c>
      <c r="J5093" s="6">
        <v>0</v>
      </c>
      <c r="K5093" s="5">
        <v>2.7019999999999999E-2</v>
      </c>
      <c r="L5093" s="6">
        <v>1.887</v>
      </c>
      <c r="M5093" s="5">
        <v>4.9610000000000001E-2</v>
      </c>
      <c r="N5093" s="6">
        <v>2.2490000000000001</v>
      </c>
      <c r="O5093" s="5">
        <v>0</v>
      </c>
      <c r="P5093" s="6">
        <v>0</v>
      </c>
      <c r="Q5093" s="5">
        <v>0</v>
      </c>
      <c r="R5093" s="6">
        <v>0</v>
      </c>
      <c r="S5093" s="5">
        <v>0</v>
      </c>
      <c r="T5093" s="6">
        <v>0</v>
      </c>
      <c r="U5093" s="5">
        <v>4.4519999999999997E-2</v>
      </c>
      <c r="V5093" s="6">
        <v>2.0880000000000001</v>
      </c>
      <c r="W5093" s="5">
        <v>0</v>
      </c>
      <c r="X5093" s="6">
        <v>0</v>
      </c>
      <c r="Y5093" s="5">
        <v>0</v>
      </c>
      <c r="Z5093" s="6">
        <v>0</v>
      </c>
      <c r="AA5093" s="5">
        <v>3.7699999999999997E-2</v>
      </c>
      <c r="AB5093" s="6">
        <v>3.9180000000000001</v>
      </c>
      <c r="AC5093" s="5">
        <v>0</v>
      </c>
      <c r="AD5093" s="6">
        <v>0</v>
      </c>
      <c r="AE5093" s="5">
        <v>1.413E-2</v>
      </c>
      <c r="AF5093" s="6">
        <v>0.47299999999999998</v>
      </c>
    </row>
    <row r="5094" spans="2:32" x14ac:dyDescent="0.35">
      <c r="B5094" s="1" t="s">
        <v>927</v>
      </c>
      <c r="C5094" s="5">
        <v>1.9650000000000001E-2</v>
      </c>
      <c r="D5094" s="6">
        <v>17.247</v>
      </c>
      <c r="E5094" s="5">
        <v>0</v>
      </c>
      <c r="F5094" s="6">
        <v>0</v>
      </c>
      <c r="G5094" s="5">
        <v>1.6449999999999999E-2</v>
      </c>
      <c r="H5094" s="6">
        <v>1.4930000000000001</v>
      </c>
      <c r="I5094" s="5">
        <v>1.2409999999999999E-2</v>
      </c>
      <c r="J5094" s="6">
        <v>0.65300000000000002</v>
      </c>
      <c r="K5094" s="5">
        <v>0.10886</v>
      </c>
      <c r="L5094" s="6">
        <v>7.601</v>
      </c>
      <c r="M5094" s="5">
        <v>0</v>
      </c>
      <c r="N5094" s="6">
        <v>0</v>
      </c>
      <c r="O5094" s="5">
        <v>2.3619999999999999E-2</v>
      </c>
      <c r="P5094" s="6">
        <v>0.86399999999999999</v>
      </c>
      <c r="Q5094" s="5">
        <v>4.5280000000000001E-2</v>
      </c>
      <c r="R5094" s="6">
        <v>2.5219999999999998</v>
      </c>
      <c r="S5094" s="5">
        <v>0</v>
      </c>
      <c r="T5094" s="6">
        <v>0</v>
      </c>
      <c r="U5094" s="5">
        <v>0</v>
      </c>
      <c r="V5094" s="6">
        <v>0</v>
      </c>
      <c r="W5094" s="5">
        <v>0</v>
      </c>
      <c r="X5094" s="6">
        <v>0</v>
      </c>
      <c r="Y5094" s="5">
        <v>3.1660000000000001E-2</v>
      </c>
      <c r="Z5094" s="6">
        <v>2.2450000000000001</v>
      </c>
      <c r="AA5094" s="5">
        <v>0</v>
      </c>
      <c r="AB5094" s="6">
        <v>0</v>
      </c>
      <c r="AC5094" s="5">
        <v>0</v>
      </c>
      <c r="AD5094" s="6">
        <v>0</v>
      </c>
      <c r="AE5094" s="5">
        <v>5.5789999999999999E-2</v>
      </c>
      <c r="AF5094" s="6">
        <v>1.8680000000000001</v>
      </c>
    </row>
    <row r="5095" spans="2:32" x14ac:dyDescent="0.35">
      <c r="B5095" s="1" t="s">
        <v>940</v>
      </c>
      <c r="C5095" s="5">
        <v>1.668E-2</v>
      </c>
      <c r="D5095" s="6">
        <v>14.635</v>
      </c>
      <c r="E5095" s="5">
        <v>0</v>
      </c>
      <c r="F5095" s="6">
        <v>0</v>
      </c>
      <c r="G5095" s="5">
        <v>4.6299999999999996E-3</v>
      </c>
      <c r="H5095" s="6">
        <v>0.42</v>
      </c>
      <c r="I5095" s="5">
        <v>4.5289999999999997E-2</v>
      </c>
      <c r="J5095" s="6">
        <v>2.3820000000000001</v>
      </c>
      <c r="K5095" s="5">
        <v>4.4409999999999998E-2</v>
      </c>
      <c r="L5095" s="6">
        <v>3.101</v>
      </c>
      <c r="M5095" s="5">
        <v>0</v>
      </c>
      <c r="N5095" s="6">
        <v>0</v>
      </c>
      <c r="O5095" s="5">
        <v>0</v>
      </c>
      <c r="P5095" s="6">
        <v>0</v>
      </c>
      <c r="Q5095" s="5">
        <v>5.049E-2</v>
      </c>
      <c r="R5095" s="6">
        <v>2.8119999999999998</v>
      </c>
      <c r="S5095" s="5">
        <v>5.0600000000000003E-3</v>
      </c>
      <c r="T5095" s="6">
        <v>0.53900000000000003</v>
      </c>
      <c r="U5095" s="5">
        <v>0</v>
      </c>
      <c r="V5095" s="6">
        <v>0</v>
      </c>
      <c r="W5095" s="5">
        <v>6.3499999999999997E-3</v>
      </c>
      <c r="X5095" s="6">
        <v>0.121</v>
      </c>
      <c r="Y5095" s="5">
        <v>0</v>
      </c>
      <c r="Z5095" s="6">
        <v>0</v>
      </c>
      <c r="AA5095" s="5">
        <v>7.0899999999999999E-3</v>
      </c>
      <c r="AB5095" s="6">
        <v>0.73699999999999999</v>
      </c>
      <c r="AC5095" s="5">
        <v>5.0250000000000003E-2</v>
      </c>
      <c r="AD5095" s="6">
        <v>4.524</v>
      </c>
      <c r="AE5095" s="5">
        <v>0</v>
      </c>
      <c r="AF5095" s="6">
        <v>0</v>
      </c>
    </row>
    <row r="5096" spans="2:32" x14ac:dyDescent="0.35">
      <c r="B5096" s="1" t="s">
        <v>959</v>
      </c>
      <c r="C5096" s="5">
        <v>1.6539999999999999E-2</v>
      </c>
      <c r="D5096" s="6">
        <v>14.513999999999999</v>
      </c>
      <c r="E5096" s="5">
        <v>0</v>
      </c>
      <c r="F5096" s="6">
        <v>0</v>
      </c>
      <c r="G5096" s="5">
        <v>1.8280000000000001E-2</v>
      </c>
      <c r="H5096" s="6">
        <v>1.659</v>
      </c>
      <c r="I5096" s="5">
        <v>0</v>
      </c>
      <c r="J5096" s="6">
        <v>0</v>
      </c>
      <c r="K5096" s="5">
        <v>4.0289999999999999E-2</v>
      </c>
      <c r="L5096" s="6">
        <v>2.8130000000000002</v>
      </c>
      <c r="M5096" s="5">
        <v>0</v>
      </c>
      <c r="N5096" s="6">
        <v>0</v>
      </c>
      <c r="O5096" s="5">
        <v>3.2120000000000003E-2</v>
      </c>
      <c r="P5096" s="6">
        <v>1.175</v>
      </c>
      <c r="Q5096" s="5">
        <v>4.5280000000000001E-2</v>
      </c>
      <c r="R5096" s="6">
        <v>2.5219999999999998</v>
      </c>
      <c r="S5096" s="5">
        <v>0</v>
      </c>
      <c r="T5096" s="6">
        <v>0</v>
      </c>
      <c r="U5096" s="5">
        <v>0</v>
      </c>
      <c r="V5096" s="6">
        <v>0</v>
      </c>
      <c r="W5096" s="5">
        <v>0</v>
      </c>
      <c r="X5096" s="6">
        <v>0</v>
      </c>
      <c r="Y5096" s="5">
        <v>3.1660000000000001E-2</v>
      </c>
      <c r="Z5096" s="6">
        <v>2.2450000000000001</v>
      </c>
      <c r="AA5096" s="5">
        <v>7.0899999999999999E-3</v>
      </c>
      <c r="AB5096" s="6">
        <v>0.73699999999999999</v>
      </c>
      <c r="AC5096" s="5">
        <v>3.737E-2</v>
      </c>
      <c r="AD5096" s="6">
        <v>3.3639999999999999</v>
      </c>
      <c r="AE5096" s="5">
        <v>0</v>
      </c>
      <c r="AF5096" s="6">
        <v>0</v>
      </c>
    </row>
    <row r="5097" spans="2:32" x14ac:dyDescent="0.35">
      <c r="B5097" s="1" t="s">
        <v>956</v>
      </c>
      <c r="C5097" s="5">
        <v>1.5810000000000001E-2</v>
      </c>
      <c r="D5097" s="6">
        <v>13.872</v>
      </c>
      <c r="E5097" s="5">
        <v>2.3890000000000002E-2</v>
      </c>
      <c r="F5097" s="6">
        <v>1.3380000000000001</v>
      </c>
      <c r="G5097" s="5">
        <v>1.8280000000000001E-2</v>
      </c>
      <c r="H5097" s="6">
        <v>1.659</v>
      </c>
      <c r="I5097" s="5">
        <v>1.9199999999999998E-2</v>
      </c>
      <c r="J5097" s="6">
        <v>1.01</v>
      </c>
      <c r="K5097" s="5">
        <v>1.1990000000000001E-2</v>
      </c>
      <c r="L5097" s="6">
        <v>0.83699999999999997</v>
      </c>
      <c r="M5097" s="5">
        <v>0</v>
      </c>
      <c r="N5097" s="6">
        <v>0</v>
      </c>
      <c r="O5097" s="5">
        <v>0</v>
      </c>
      <c r="P5097" s="6">
        <v>0</v>
      </c>
      <c r="Q5097" s="5">
        <v>4.5280000000000001E-2</v>
      </c>
      <c r="R5097" s="6">
        <v>2.5219999999999998</v>
      </c>
      <c r="S5097" s="5">
        <v>4.002E-2</v>
      </c>
      <c r="T5097" s="6">
        <v>4.2619999999999996</v>
      </c>
      <c r="U5097" s="5">
        <v>0</v>
      </c>
      <c r="V5097" s="6">
        <v>0</v>
      </c>
      <c r="W5097" s="5">
        <v>0</v>
      </c>
      <c r="X5097" s="6">
        <v>0</v>
      </c>
      <c r="Y5097" s="5">
        <v>3.1660000000000001E-2</v>
      </c>
      <c r="Z5097" s="6">
        <v>2.2450000000000001</v>
      </c>
      <c r="AA5097" s="5">
        <v>0</v>
      </c>
      <c r="AB5097" s="6">
        <v>0</v>
      </c>
      <c r="AC5097" s="5">
        <v>0</v>
      </c>
      <c r="AD5097" s="6">
        <v>0</v>
      </c>
      <c r="AE5097" s="5">
        <v>0</v>
      </c>
      <c r="AF5097" s="6">
        <v>0</v>
      </c>
    </row>
    <row r="5098" spans="2:32" x14ac:dyDescent="0.35">
      <c r="B5098" s="1" t="s">
        <v>937</v>
      </c>
      <c r="C5098" s="5">
        <v>1.5650000000000001E-2</v>
      </c>
      <c r="D5098" s="6">
        <v>13.738</v>
      </c>
      <c r="E5098" s="5">
        <v>0</v>
      </c>
      <c r="F5098" s="6">
        <v>0</v>
      </c>
      <c r="G5098" s="5">
        <v>0</v>
      </c>
      <c r="H5098" s="6">
        <v>0</v>
      </c>
      <c r="I5098" s="5">
        <v>5.2170000000000001E-2</v>
      </c>
      <c r="J5098" s="6">
        <v>2.7440000000000002</v>
      </c>
      <c r="K5098" s="5">
        <v>1.975E-2</v>
      </c>
      <c r="L5098" s="6">
        <v>1.379</v>
      </c>
      <c r="M5098" s="5">
        <v>2.2100000000000002E-2</v>
      </c>
      <c r="N5098" s="6">
        <v>1.002</v>
      </c>
      <c r="O5098" s="5">
        <v>0</v>
      </c>
      <c r="P5098" s="6">
        <v>0</v>
      </c>
      <c r="Q5098" s="5">
        <v>3.0179999999999998E-2</v>
      </c>
      <c r="R5098" s="6">
        <v>1.681</v>
      </c>
      <c r="S5098" s="5">
        <v>1.295E-2</v>
      </c>
      <c r="T5098" s="6">
        <v>1.379</v>
      </c>
      <c r="U5098" s="5">
        <v>0</v>
      </c>
      <c r="V5098" s="6">
        <v>0</v>
      </c>
      <c r="W5098" s="5">
        <v>0</v>
      </c>
      <c r="X5098" s="6">
        <v>0</v>
      </c>
      <c r="Y5098" s="5">
        <v>2.0480000000000002E-2</v>
      </c>
      <c r="Z5098" s="6">
        <v>1.452</v>
      </c>
      <c r="AA5098" s="5">
        <v>7.0899999999999999E-3</v>
      </c>
      <c r="AB5098" s="6">
        <v>0.73699999999999999</v>
      </c>
      <c r="AC5098" s="5">
        <v>3.737E-2</v>
      </c>
      <c r="AD5098" s="6">
        <v>3.3639999999999999</v>
      </c>
      <c r="AE5098" s="5">
        <v>0</v>
      </c>
      <c r="AF5098" s="6">
        <v>0</v>
      </c>
    </row>
    <row r="5099" spans="2:32" x14ac:dyDescent="0.35">
      <c r="B5099" s="1" t="s">
        <v>948</v>
      </c>
      <c r="C5099" s="5">
        <v>1.455E-2</v>
      </c>
      <c r="D5099" s="6">
        <v>12.769</v>
      </c>
      <c r="E5099" s="5">
        <v>0</v>
      </c>
      <c r="F5099" s="6">
        <v>0</v>
      </c>
      <c r="G5099" s="5">
        <v>4.6299999999999996E-3</v>
      </c>
      <c r="H5099" s="6">
        <v>0.42</v>
      </c>
      <c r="I5099" s="5">
        <v>0</v>
      </c>
      <c r="J5099" s="6">
        <v>0</v>
      </c>
      <c r="K5099" s="5">
        <v>4.7980000000000002E-2</v>
      </c>
      <c r="L5099" s="6">
        <v>3.35</v>
      </c>
      <c r="M5099" s="5">
        <v>0</v>
      </c>
      <c r="N5099" s="6">
        <v>0</v>
      </c>
      <c r="O5099" s="5">
        <v>3.2120000000000003E-2</v>
      </c>
      <c r="P5099" s="6">
        <v>1.175</v>
      </c>
      <c r="Q5099" s="5">
        <v>6.5589999999999996E-2</v>
      </c>
      <c r="R5099" s="6">
        <v>3.653</v>
      </c>
      <c r="S5099" s="5">
        <v>3.2250000000000001E-2</v>
      </c>
      <c r="T5099" s="6">
        <v>3.4350000000000001</v>
      </c>
      <c r="U5099" s="5">
        <v>0</v>
      </c>
      <c r="V5099" s="6">
        <v>0</v>
      </c>
      <c r="W5099" s="5">
        <v>0</v>
      </c>
      <c r="X5099" s="6">
        <v>0</v>
      </c>
      <c r="Y5099" s="5">
        <v>0</v>
      </c>
      <c r="Z5099" s="6">
        <v>0</v>
      </c>
      <c r="AA5099" s="5">
        <v>7.0899999999999999E-3</v>
      </c>
      <c r="AB5099" s="6">
        <v>0.73699999999999999</v>
      </c>
      <c r="AC5099" s="5">
        <v>0</v>
      </c>
      <c r="AD5099" s="6">
        <v>0</v>
      </c>
      <c r="AE5099" s="5">
        <v>0</v>
      </c>
      <c r="AF5099" s="6">
        <v>0</v>
      </c>
    </row>
    <row r="5100" spans="2:32" x14ac:dyDescent="0.35">
      <c r="B5100" s="1" t="s">
        <v>962</v>
      </c>
      <c r="C5100" s="5">
        <v>1.4E-2</v>
      </c>
      <c r="D5100" s="6">
        <v>12.285</v>
      </c>
      <c r="E5100" s="5">
        <v>1.7569999999999999E-2</v>
      </c>
      <c r="F5100" s="6">
        <v>0.98399999999999999</v>
      </c>
      <c r="G5100" s="5">
        <v>2.4580000000000001E-2</v>
      </c>
      <c r="H5100" s="6">
        <v>2.2309999999999999</v>
      </c>
      <c r="I5100" s="5">
        <v>0</v>
      </c>
      <c r="J5100" s="6">
        <v>0</v>
      </c>
      <c r="K5100" s="5">
        <v>4.4580000000000002E-2</v>
      </c>
      <c r="L5100" s="6">
        <v>3.113</v>
      </c>
      <c r="M5100" s="5">
        <v>0</v>
      </c>
      <c r="N5100" s="6">
        <v>0</v>
      </c>
      <c r="O5100" s="5">
        <v>3.2120000000000003E-2</v>
      </c>
      <c r="P5100" s="6">
        <v>1.175</v>
      </c>
      <c r="Q5100" s="5">
        <v>0</v>
      </c>
      <c r="R5100" s="6">
        <v>0</v>
      </c>
      <c r="S5100" s="5">
        <v>0</v>
      </c>
      <c r="T5100" s="6">
        <v>0</v>
      </c>
      <c r="U5100" s="5">
        <v>0</v>
      </c>
      <c r="V5100" s="6">
        <v>0</v>
      </c>
      <c r="W5100" s="5">
        <v>0</v>
      </c>
      <c r="X5100" s="6">
        <v>0</v>
      </c>
      <c r="Y5100" s="5">
        <v>0</v>
      </c>
      <c r="Z5100" s="6">
        <v>0</v>
      </c>
      <c r="AA5100" s="5">
        <v>2.8029999999999999E-2</v>
      </c>
      <c r="AB5100" s="6">
        <v>2.9129999999999998</v>
      </c>
      <c r="AC5100" s="5">
        <v>0</v>
      </c>
      <c r="AD5100" s="6">
        <v>0</v>
      </c>
      <c r="AE5100" s="5">
        <v>5.5789999999999999E-2</v>
      </c>
      <c r="AF5100" s="6">
        <v>1.8680000000000001</v>
      </c>
    </row>
    <row r="5101" spans="2:32" x14ac:dyDescent="0.35">
      <c r="B5101" s="1" t="s">
        <v>942</v>
      </c>
      <c r="C5101" s="5">
        <v>1.187E-2</v>
      </c>
      <c r="D5101" s="6">
        <v>10.414999999999999</v>
      </c>
      <c r="E5101" s="5">
        <v>2.2009999999999998E-2</v>
      </c>
      <c r="F5101" s="6">
        <v>1.2330000000000001</v>
      </c>
      <c r="G5101" s="5">
        <v>0</v>
      </c>
      <c r="H5101" s="6">
        <v>0</v>
      </c>
      <c r="I5101" s="5">
        <v>2.5819999999999999E-2</v>
      </c>
      <c r="J5101" s="6">
        <v>1.3580000000000001</v>
      </c>
      <c r="K5101" s="5">
        <v>2.828E-2</v>
      </c>
      <c r="L5101" s="6">
        <v>1.9750000000000001</v>
      </c>
      <c r="M5101" s="5">
        <v>0</v>
      </c>
      <c r="N5101" s="6">
        <v>0</v>
      </c>
      <c r="O5101" s="5">
        <v>0</v>
      </c>
      <c r="P5101" s="6">
        <v>0</v>
      </c>
      <c r="Q5101" s="5">
        <v>3.82E-3</v>
      </c>
      <c r="R5101" s="6">
        <v>0.21299999999999999</v>
      </c>
      <c r="S5101" s="5">
        <v>2.7189999999999999E-2</v>
      </c>
      <c r="T5101" s="6">
        <v>2.8959999999999999</v>
      </c>
      <c r="U5101" s="5">
        <v>1.601E-2</v>
      </c>
      <c r="V5101" s="6">
        <v>0.751</v>
      </c>
      <c r="W5101" s="5">
        <v>6.3499999999999997E-3</v>
      </c>
      <c r="X5101" s="6">
        <v>0.121</v>
      </c>
      <c r="Y5101" s="5">
        <v>0</v>
      </c>
      <c r="Z5101" s="6">
        <v>0</v>
      </c>
      <c r="AA5101" s="5">
        <v>0</v>
      </c>
      <c r="AB5101" s="6">
        <v>0</v>
      </c>
      <c r="AC5101" s="5">
        <v>0</v>
      </c>
      <c r="AD5101" s="6">
        <v>0</v>
      </c>
      <c r="AE5101" s="5">
        <v>5.5789999999999999E-2</v>
      </c>
      <c r="AF5101" s="6">
        <v>1.8680000000000001</v>
      </c>
    </row>
    <row r="5102" spans="2:32" x14ac:dyDescent="0.35">
      <c r="B5102" s="1" t="s">
        <v>955</v>
      </c>
      <c r="C5102" s="5">
        <v>1.1809999999999999E-2</v>
      </c>
      <c r="D5102" s="6">
        <v>10.366</v>
      </c>
      <c r="E5102" s="5">
        <v>1.7569999999999999E-2</v>
      </c>
      <c r="F5102" s="6">
        <v>0.98399999999999999</v>
      </c>
      <c r="G5102" s="5">
        <v>0</v>
      </c>
      <c r="H5102" s="6">
        <v>0</v>
      </c>
      <c r="I5102" s="5">
        <v>3.1620000000000002E-2</v>
      </c>
      <c r="J5102" s="6">
        <v>1.663</v>
      </c>
      <c r="K5102" s="5">
        <v>2.3990000000000001E-2</v>
      </c>
      <c r="L5102" s="6">
        <v>1.675</v>
      </c>
      <c r="M5102" s="5">
        <v>2.2100000000000002E-2</v>
      </c>
      <c r="N5102" s="6">
        <v>1.002</v>
      </c>
      <c r="O5102" s="5">
        <v>2.9610000000000001E-2</v>
      </c>
      <c r="P5102" s="6">
        <v>1.083</v>
      </c>
      <c r="Q5102" s="5">
        <v>0</v>
      </c>
      <c r="R5102" s="6">
        <v>0</v>
      </c>
      <c r="S5102" s="5">
        <v>0</v>
      </c>
      <c r="T5102" s="6">
        <v>0</v>
      </c>
      <c r="U5102" s="5">
        <v>0</v>
      </c>
      <c r="V5102" s="6">
        <v>0</v>
      </c>
      <c r="W5102" s="5">
        <v>0</v>
      </c>
      <c r="X5102" s="6">
        <v>0</v>
      </c>
      <c r="Y5102" s="5">
        <v>0</v>
      </c>
      <c r="Z5102" s="6">
        <v>0</v>
      </c>
      <c r="AA5102" s="5">
        <v>3.8100000000000002E-2</v>
      </c>
      <c r="AB5102" s="6">
        <v>3.9590000000000001</v>
      </c>
      <c r="AC5102" s="5">
        <v>0</v>
      </c>
      <c r="AD5102" s="6">
        <v>0</v>
      </c>
      <c r="AE5102" s="5">
        <v>0</v>
      </c>
      <c r="AF5102" s="6">
        <v>0</v>
      </c>
    </row>
    <row r="5103" spans="2:32" x14ac:dyDescent="0.35">
      <c r="B5103" s="1" t="s">
        <v>961</v>
      </c>
      <c r="C5103" s="5">
        <v>1.172E-2</v>
      </c>
      <c r="D5103" s="6">
        <v>10.282</v>
      </c>
      <c r="E5103" s="5">
        <v>1.7569999999999999E-2</v>
      </c>
      <c r="F5103" s="6">
        <v>0.98399999999999999</v>
      </c>
      <c r="G5103" s="5">
        <v>2.4580000000000001E-2</v>
      </c>
      <c r="H5103" s="6">
        <v>2.2309999999999999</v>
      </c>
      <c r="I5103" s="5">
        <v>0</v>
      </c>
      <c r="J5103" s="6">
        <v>0</v>
      </c>
      <c r="K5103" s="5">
        <v>2.3990000000000001E-2</v>
      </c>
      <c r="L5103" s="6">
        <v>1.675</v>
      </c>
      <c r="M5103" s="5">
        <v>3.005E-2</v>
      </c>
      <c r="N5103" s="6">
        <v>1.3620000000000001</v>
      </c>
      <c r="O5103" s="5">
        <v>5.9899999999999997E-3</v>
      </c>
      <c r="P5103" s="6">
        <v>0.219</v>
      </c>
      <c r="Q5103" s="5">
        <v>3.0179999999999998E-2</v>
      </c>
      <c r="R5103" s="6">
        <v>1.681</v>
      </c>
      <c r="S5103" s="5">
        <v>2.001E-2</v>
      </c>
      <c r="T5103" s="6">
        <v>2.1309999999999998</v>
      </c>
      <c r="U5103" s="5">
        <v>0</v>
      </c>
      <c r="V5103" s="6">
        <v>0</v>
      </c>
      <c r="W5103" s="5">
        <v>0</v>
      </c>
      <c r="X5103" s="6">
        <v>0</v>
      </c>
      <c r="Y5103" s="5">
        <v>0</v>
      </c>
      <c r="Z5103" s="6">
        <v>0</v>
      </c>
      <c r="AA5103" s="5">
        <v>0</v>
      </c>
      <c r="AB5103" s="6">
        <v>0</v>
      </c>
      <c r="AC5103" s="5">
        <v>0</v>
      </c>
      <c r="AD5103" s="6">
        <v>0</v>
      </c>
      <c r="AE5103" s="5">
        <v>0</v>
      </c>
      <c r="AF5103" s="6">
        <v>0</v>
      </c>
    </row>
    <row r="5104" spans="2:32" x14ac:dyDescent="0.35">
      <c r="B5104" s="1" t="s">
        <v>954</v>
      </c>
      <c r="C5104" s="5">
        <v>9.6200000000000001E-3</v>
      </c>
      <c r="D5104" s="6">
        <v>8.4390000000000001</v>
      </c>
      <c r="E5104" s="5">
        <v>0</v>
      </c>
      <c r="F5104" s="6">
        <v>0</v>
      </c>
      <c r="G5104" s="5">
        <v>0</v>
      </c>
      <c r="H5104" s="6">
        <v>0</v>
      </c>
      <c r="I5104" s="5">
        <v>3.0929999999999999E-2</v>
      </c>
      <c r="J5104" s="6">
        <v>1.627</v>
      </c>
      <c r="K5104" s="5">
        <v>1.1990000000000001E-2</v>
      </c>
      <c r="L5104" s="6">
        <v>0.83699999999999997</v>
      </c>
      <c r="M5104" s="5">
        <v>0</v>
      </c>
      <c r="N5104" s="6">
        <v>0</v>
      </c>
      <c r="O5104" s="5">
        <v>1.528E-2</v>
      </c>
      <c r="P5104" s="6">
        <v>0.55900000000000005</v>
      </c>
      <c r="Q5104" s="5">
        <v>3.9949999999999999E-2</v>
      </c>
      <c r="R5104" s="6">
        <v>2.2250000000000001</v>
      </c>
      <c r="S5104" s="5">
        <v>2.7189999999999999E-2</v>
      </c>
      <c r="T5104" s="6">
        <v>2.8959999999999999</v>
      </c>
      <c r="U5104" s="5">
        <v>6.2500000000000003E-3</v>
      </c>
      <c r="V5104" s="6">
        <v>0.29299999999999998</v>
      </c>
      <c r="W5104" s="5">
        <v>0</v>
      </c>
      <c r="X5104" s="6">
        <v>0</v>
      </c>
      <c r="Y5104" s="5">
        <v>0</v>
      </c>
      <c r="Z5104" s="6">
        <v>0</v>
      </c>
      <c r="AA5104" s="5">
        <v>0</v>
      </c>
      <c r="AB5104" s="6">
        <v>0</v>
      </c>
      <c r="AC5104" s="5">
        <v>0</v>
      </c>
      <c r="AD5104" s="6">
        <v>0</v>
      </c>
      <c r="AE5104" s="5">
        <v>0</v>
      </c>
      <c r="AF5104" s="6">
        <v>0</v>
      </c>
    </row>
    <row r="5105" spans="2:32" x14ac:dyDescent="0.35">
      <c r="B5105" s="1" t="s">
        <v>1058</v>
      </c>
      <c r="C5105" s="5">
        <v>9.5399999999999999E-3</v>
      </c>
      <c r="D5105" s="6">
        <v>8.3740000000000006</v>
      </c>
      <c r="E5105" s="5">
        <v>0.11963</v>
      </c>
      <c r="F5105" s="6">
        <v>6.7009999999999996</v>
      </c>
      <c r="G5105" s="5">
        <v>0</v>
      </c>
      <c r="H5105" s="6">
        <v>0</v>
      </c>
      <c r="I5105" s="5">
        <v>1.9199999999999998E-2</v>
      </c>
      <c r="J5105" s="6">
        <v>1.01</v>
      </c>
      <c r="K5105" s="5">
        <v>7.7600000000000004E-3</v>
      </c>
      <c r="L5105" s="6">
        <v>0.54200000000000004</v>
      </c>
      <c r="M5105" s="5">
        <v>0</v>
      </c>
      <c r="N5105" s="6">
        <v>0</v>
      </c>
      <c r="O5105" s="5">
        <v>0</v>
      </c>
      <c r="P5105" s="6">
        <v>0</v>
      </c>
      <c r="Q5105" s="5">
        <v>0</v>
      </c>
      <c r="R5105" s="6">
        <v>0</v>
      </c>
      <c r="S5105" s="5">
        <v>0</v>
      </c>
      <c r="T5105" s="6">
        <v>0</v>
      </c>
      <c r="U5105" s="5">
        <v>0</v>
      </c>
      <c r="V5105" s="6">
        <v>0</v>
      </c>
      <c r="W5105" s="5">
        <v>6.3499999999999997E-3</v>
      </c>
      <c r="X5105" s="6">
        <v>0.121</v>
      </c>
      <c r="Y5105" s="5">
        <v>0</v>
      </c>
      <c r="Z5105" s="6">
        <v>0</v>
      </c>
      <c r="AA5105" s="5">
        <v>0</v>
      </c>
      <c r="AB5105" s="6">
        <v>0</v>
      </c>
      <c r="AC5105" s="5">
        <v>0</v>
      </c>
      <c r="AD5105" s="6">
        <v>0</v>
      </c>
      <c r="AE5105" s="5">
        <v>0</v>
      </c>
      <c r="AF5105" s="6">
        <v>0</v>
      </c>
    </row>
    <row r="5106" spans="2:32" x14ac:dyDescent="0.35">
      <c r="B5106" s="1" t="s">
        <v>957</v>
      </c>
      <c r="C5106" s="5">
        <v>7.5700000000000003E-3</v>
      </c>
      <c r="D5106" s="6">
        <v>6.64</v>
      </c>
      <c r="E5106" s="5">
        <v>0</v>
      </c>
      <c r="F5106" s="6">
        <v>0</v>
      </c>
      <c r="G5106" s="5">
        <v>0</v>
      </c>
      <c r="H5106" s="6">
        <v>0</v>
      </c>
      <c r="I5106" s="5">
        <v>4.8500000000000001E-3</v>
      </c>
      <c r="J5106" s="6">
        <v>0.255</v>
      </c>
      <c r="K5106" s="5">
        <v>0</v>
      </c>
      <c r="L5106" s="6">
        <v>0</v>
      </c>
      <c r="M5106" s="5">
        <v>5.5799999999999999E-3</v>
      </c>
      <c r="N5106" s="6">
        <v>0.253</v>
      </c>
      <c r="O5106" s="5">
        <v>0</v>
      </c>
      <c r="P5106" s="6">
        <v>0</v>
      </c>
      <c r="Q5106" s="5">
        <v>3.5569999999999997E-2</v>
      </c>
      <c r="R5106" s="6">
        <v>1.9810000000000001</v>
      </c>
      <c r="S5106" s="5">
        <v>0</v>
      </c>
      <c r="T5106" s="6">
        <v>0</v>
      </c>
      <c r="U5106" s="5">
        <v>7.2789999999999994E-2</v>
      </c>
      <c r="V5106" s="6">
        <v>3.4140000000000001</v>
      </c>
      <c r="W5106" s="5">
        <v>0</v>
      </c>
      <c r="X5106" s="6">
        <v>0</v>
      </c>
      <c r="Y5106" s="5">
        <v>0</v>
      </c>
      <c r="Z5106" s="6">
        <v>0</v>
      </c>
      <c r="AA5106" s="5">
        <v>7.0899999999999999E-3</v>
      </c>
      <c r="AB5106" s="6">
        <v>0.73699999999999999</v>
      </c>
      <c r="AC5106" s="5">
        <v>0</v>
      </c>
      <c r="AD5106" s="6">
        <v>0</v>
      </c>
      <c r="AE5106" s="5">
        <v>0</v>
      </c>
      <c r="AF5106" s="6">
        <v>0</v>
      </c>
    </row>
    <row r="5107" spans="2:32" x14ac:dyDescent="0.35">
      <c r="B5107" s="1" t="s">
        <v>1059</v>
      </c>
      <c r="C5107" s="5">
        <v>3.7599999999999999E-3</v>
      </c>
      <c r="D5107" s="6">
        <v>3.3029999999999999</v>
      </c>
      <c r="E5107" s="5">
        <v>0</v>
      </c>
      <c r="F5107" s="6">
        <v>0</v>
      </c>
      <c r="G5107" s="5">
        <v>1.1820000000000001E-2</v>
      </c>
      <c r="H5107" s="6">
        <v>1.073</v>
      </c>
      <c r="I5107" s="5">
        <v>0</v>
      </c>
      <c r="J5107" s="6">
        <v>0</v>
      </c>
      <c r="K5107" s="5">
        <v>0</v>
      </c>
      <c r="L5107" s="6">
        <v>0</v>
      </c>
      <c r="M5107" s="5">
        <v>0</v>
      </c>
      <c r="N5107" s="6">
        <v>0</v>
      </c>
      <c r="O5107" s="5">
        <v>0</v>
      </c>
      <c r="P5107" s="6">
        <v>0</v>
      </c>
      <c r="Q5107" s="5">
        <v>0</v>
      </c>
      <c r="R5107" s="6">
        <v>0</v>
      </c>
      <c r="S5107" s="5">
        <v>1.295E-2</v>
      </c>
      <c r="T5107" s="6">
        <v>1.379</v>
      </c>
      <c r="U5107" s="5">
        <v>0</v>
      </c>
      <c r="V5107" s="6">
        <v>0</v>
      </c>
      <c r="W5107" s="5">
        <v>0</v>
      </c>
      <c r="X5107" s="6">
        <v>0</v>
      </c>
      <c r="Y5107" s="5">
        <v>0</v>
      </c>
      <c r="Z5107" s="6">
        <v>0</v>
      </c>
      <c r="AA5107" s="5">
        <v>0</v>
      </c>
      <c r="AB5107" s="6">
        <v>0</v>
      </c>
      <c r="AC5107" s="5">
        <v>9.4500000000000001E-3</v>
      </c>
      <c r="AD5107" s="6">
        <v>0.85099999999999998</v>
      </c>
      <c r="AE5107" s="5">
        <v>0</v>
      </c>
      <c r="AF5107" s="6">
        <v>0</v>
      </c>
    </row>
    <row r="5108" spans="2:32" x14ac:dyDescent="0.35">
      <c r="B5108" s="1" t="s">
        <v>1060</v>
      </c>
      <c r="C5108" s="5">
        <v>2.4399999999999999E-3</v>
      </c>
      <c r="D5108" s="6">
        <v>2.141</v>
      </c>
      <c r="E5108" s="5">
        <v>0</v>
      </c>
      <c r="F5108" s="6">
        <v>0</v>
      </c>
      <c r="G5108" s="5">
        <v>0</v>
      </c>
      <c r="H5108" s="6">
        <v>0</v>
      </c>
      <c r="I5108" s="5">
        <v>2.6079999999999999E-2</v>
      </c>
      <c r="J5108" s="6">
        <v>1.3720000000000001</v>
      </c>
      <c r="K5108" s="5">
        <v>0</v>
      </c>
      <c r="L5108" s="6">
        <v>0</v>
      </c>
      <c r="M5108" s="5">
        <v>1.43E-2</v>
      </c>
      <c r="N5108" s="6">
        <v>0.64800000000000002</v>
      </c>
      <c r="O5108" s="5">
        <v>0</v>
      </c>
      <c r="P5108" s="6">
        <v>0</v>
      </c>
      <c r="Q5108" s="5">
        <v>0</v>
      </c>
      <c r="R5108" s="6">
        <v>0</v>
      </c>
      <c r="S5108" s="5">
        <v>0</v>
      </c>
      <c r="T5108" s="6">
        <v>0</v>
      </c>
      <c r="U5108" s="5">
        <v>0</v>
      </c>
      <c r="V5108" s="6">
        <v>0</v>
      </c>
      <c r="W5108" s="5">
        <v>6.3499999999999997E-3</v>
      </c>
      <c r="X5108" s="6">
        <v>0.121</v>
      </c>
      <c r="Y5108" s="5">
        <v>0</v>
      </c>
      <c r="Z5108" s="6">
        <v>0</v>
      </c>
      <c r="AA5108" s="5">
        <v>0</v>
      </c>
      <c r="AB5108" s="6">
        <v>0</v>
      </c>
      <c r="AC5108" s="5">
        <v>0</v>
      </c>
      <c r="AD5108" s="6">
        <v>0</v>
      </c>
      <c r="AE5108" s="5">
        <v>0</v>
      </c>
      <c r="AF5108" s="6">
        <v>0</v>
      </c>
    </row>
    <row r="5109" spans="2:32" x14ac:dyDescent="0.35">
      <c r="B5109" s="1" t="s">
        <v>1061</v>
      </c>
      <c r="C5109" s="5">
        <v>1.82E-3</v>
      </c>
      <c r="D5109" s="6">
        <v>1.6</v>
      </c>
      <c r="E5109" s="5">
        <v>0</v>
      </c>
      <c r="F5109" s="6">
        <v>0</v>
      </c>
      <c r="G5109" s="5">
        <v>0</v>
      </c>
      <c r="H5109" s="6">
        <v>0</v>
      </c>
      <c r="I5109" s="5">
        <v>0</v>
      </c>
      <c r="J5109" s="6">
        <v>0</v>
      </c>
      <c r="K5109" s="5">
        <v>0</v>
      </c>
      <c r="L5109" s="6">
        <v>0</v>
      </c>
      <c r="M5109" s="5">
        <v>5.5799999999999999E-3</v>
      </c>
      <c r="N5109" s="6">
        <v>0.253</v>
      </c>
      <c r="O5109" s="5">
        <v>0</v>
      </c>
      <c r="P5109" s="6">
        <v>0</v>
      </c>
      <c r="Q5109" s="5">
        <v>1.891E-2</v>
      </c>
      <c r="R5109" s="6">
        <v>1.0529999999999999</v>
      </c>
      <c r="S5109" s="5">
        <v>0</v>
      </c>
      <c r="T5109" s="6">
        <v>0</v>
      </c>
      <c r="U5109" s="5">
        <v>6.2500000000000003E-3</v>
      </c>
      <c r="V5109" s="6">
        <v>0.29299999999999998</v>
      </c>
      <c r="W5109" s="5">
        <v>0</v>
      </c>
      <c r="X5109" s="6">
        <v>0</v>
      </c>
      <c r="Y5109" s="5">
        <v>0</v>
      </c>
      <c r="Z5109" s="6">
        <v>0</v>
      </c>
      <c r="AA5109" s="5">
        <v>0</v>
      </c>
      <c r="AB5109" s="6">
        <v>0</v>
      </c>
      <c r="AC5109" s="5">
        <v>0</v>
      </c>
      <c r="AD5109" s="6">
        <v>0</v>
      </c>
      <c r="AE5109" s="5">
        <v>0</v>
      </c>
      <c r="AF5109" s="6">
        <v>0</v>
      </c>
    </row>
    <row r="5110" spans="2:32" x14ac:dyDescent="0.35">
      <c r="B5110" s="1" t="s">
        <v>1062</v>
      </c>
      <c r="C5110" s="5">
        <v>1.6000000000000001E-3</v>
      </c>
      <c r="D5110" s="6">
        <v>1.4039999999999999</v>
      </c>
      <c r="E5110" s="5">
        <v>1.7569999999999999E-2</v>
      </c>
      <c r="F5110" s="6">
        <v>0.98399999999999999</v>
      </c>
      <c r="G5110" s="5">
        <v>4.6299999999999996E-3</v>
      </c>
      <c r="H5110" s="6">
        <v>0.42</v>
      </c>
      <c r="I5110" s="5">
        <v>0</v>
      </c>
      <c r="J5110" s="6">
        <v>0</v>
      </c>
      <c r="K5110" s="5">
        <v>0</v>
      </c>
      <c r="L5110" s="6">
        <v>0</v>
      </c>
      <c r="M5110" s="5">
        <v>0</v>
      </c>
      <c r="N5110" s="6">
        <v>0</v>
      </c>
      <c r="O5110" s="5">
        <v>0</v>
      </c>
      <c r="P5110" s="6">
        <v>0</v>
      </c>
      <c r="Q5110" s="5">
        <v>0</v>
      </c>
      <c r="R5110" s="6">
        <v>0</v>
      </c>
      <c r="S5110" s="5">
        <v>0</v>
      </c>
      <c r="T5110" s="6">
        <v>0</v>
      </c>
      <c r="U5110" s="5">
        <v>0</v>
      </c>
      <c r="V5110" s="6">
        <v>0</v>
      </c>
      <c r="W5110" s="5">
        <v>0</v>
      </c>
      <c r="X5110" s="6">
        <v>0</v>
      </c>
      <c r="Y5110" s="5">
        <v>0</v>
      </c>
      <c r="Z5110" s="6">
        <v>0</v>
      </c>
      <c r="AA5110" s="5">
        <v>0</v>
      </c>
      <c r="AB5110" s="6">
        <v>0</v>
      </c>
      <c r="AC5110" s="5">
        <v>0</v>
      </c>
      <c r="AD5110" s="6">
        <v>0</v>
      </c>
      <c r="AE5110" s="5">
        <v>0</v>
      </c>
      <c r="AF5110" s="6">
        <v>0</v>
      </c>
    </row>
    <row r="5111" spans="2:32" x14ac:dyDescent="0.35">
      <c r="B5111" s="1" t="s">
        <v>1063</v>
      </c>
      <c r="C5111" s="5">
        <v>1.2999999999999999E-3</v>
      </c>
      <c r="D5111" s="6">
        <v>1.143</v>
      </c>
      <c r="E5111" s="5">
        <v>0</v>
      </c>
      <c r="F5111" s="6">
        <v>0</v>
      </c>
      <c r="G5111" s="5">
        <v>0</v>
      </c>
      <c r="H5111" s="6">
        <v>0</v>
      </c>
      <c r="I5111" s="5">
        <v>0</v>
      </c>
      <c r="J5111" s="6">
        <v>0</v>
      </c>
      <c r="K5111" s="5">
        <v>0</v>
      </c>
      <c r="L5111" s="6">
        <v>0</v>
      </c>
      <c r="M5111" s="5">
        <v>0</v>
      </c>
      <c r="N5111" s="6">
        <v>0</v>
      </c>
      <c r="O5111" s="5">
        <v>0</v>
      </c>
      <c r="P5111" s="6">
        <v>0</v>
      </c>
      <c r="Q5111" s="5">
        <v>2.052E-2</v>
      </c>
      <c r="R5111" s="6">
        <v>1.143</v>
      </c>
      <c r="S5111" s="5">
        <v>0</v>
      </c>
      <c r="T5111" s="6">
        <v>0</v>
      </c>
      <c r="U5111" s="5">
        <v>0</v>
      </c>
      <c r="V5111" s="6">
        <v>0</v>
      </c>
      <c r="W5111" s="5">
        <v>0</v>
      </c>
      <c r="X5111" s="6">
        <v>0</v>
      </c>
      <c r="Y5111" s="5">
        <v>0</v>
      </c>
      <c r="Z5111" s="6">
        <v>0</v>
      </c>
      <c r="AA5111" s="5">
        <v>0</v>
      </c>
      <c r="AB5111" s="6">
        <v>0</v>
      </c>
      <c r="AC5111" s="5">
        <v>0</v>
      </c>
      <c r="AD5111" s="6">
        <v>0</v>
      </c>
      <c r="AE5111" s="5">
        <v>0</v>
      </c>
      <c r="AF5111" s="6">
        <v>0</v>
      </c>
    </row>
    <row r="5112" spans="2:32" x14ac:dyDescent="0.35">
      <c r="B5112" s="1" t="s">
        <v>1064</v>
      </c>
      <c r="C5112" s="5">
        <v>1.09E-3</v>
      </c>
      <c r="D5112" s="6">
        <v>0.95699999999999996</v>
      </c>
      <c r="E5112" s="5">
        <v>4.45E-3</v>
      </c>
      <c r="F5112" s="6">
        <v>0.249</v>
      </c>
      <c r="G5112" s="5">
        <v>0</v>
      </c>
      <c r="H5112" s="6">
        <v>0</v>
      </c>
      <c r="I5112" s="5">
        <v>0</v>
      </c>
      <c r="J5112" s="6">
        <v>0</v>
      </c>
      <c r="K5112" s="5">
        <v>0</v>
      </c>
      <c r="L5112" s="6">
        <v>0</v>
      </c>
      <c r="M5112" s="5">
        <v>5.5799999999999999E-3</v>
      </c>
      <c r="N5112" s="6">
        <v>0.253</v>
      </c>
      <c r="O5112" s="5">
        <v>0</v>
      </c>
      <c r="P5112" s="6">
        <v>0</v>
      </c>
      <c r="Q5112" s="5">
        <v>3.82E-3</v>
      </c>
      <c r="R5112" s="6">
        <v>0.21299999999999999</v>
      </c>
      <c r="S5112" s="5">
        <v>0</v>
      </c>
      <c r="T5112" s="6">
        <v>0</v>
      </c>
      <c r="U5112" s="5">
        <v>0</v>
      </c>
      <c r="V5112" s="6">
        <v>0</v>
      </c>
      <c r="W5112" s="5">
        <v>1.2710000000000001E-2</v>
      </c>
      <c r="X5112" s="6">
        <v>0.24199999999999999</v>
      </c>
      <c r="Y5112" s="5">
        <v>0</v>
      </c>
      <c r="Z5112" s="6">
        <v>0</v>
      </c>
      <c r="AA5112" s="5">
        <v>0</v>
      </c>
      <c r="AB5112" s="6">
        <v>0</v>
      </c>
      <c r="AC5112" s="5">
        <v>0</v>
      </c>
      <c r="AD5112" s="6">
        <v>0</v>
      </c>
      <c r="AE5112" s="5">
        <v>0</v>
      </c>
      <c r="AF5112" s="6">
        <v>0</v>
      </c>
    </row>
    <row r="5113" spans="2:32" x14ac:dyDescent="0.35">
      <c r="B5113" s="1" t="s">
        <v>1065</v>
      </c>
      <c r="C5113" s="5">
        <v>8.4000000000000003E-4</v>
      </c>
      <c r="D5113" s="6">
        <v>0.73699999999999999</v>
      </c>
      <c r="E5113" s="5">
        <v>0</v>
      </c>
      <c r="F5113" s="6">
        <v>0</v>
      </c>
      <c r="G5113" s="5">
        <v>0</v>
      </c>
      <c r="H5113" s="6">
        <v>0</v>
      </c>
      <c r="I5113" s="5">
        <v>0</v>
      </c>
      <c r="J5113" s="6">
        <v>0</v>
      </c>
      <c r="K5113" s="5">
        <v>0</v>
      </c>
      <c r="L5113" s="6">
        <v>0</v>
      </c>
      <c r="M5113" s="5">
        <v>0</v>
      </c>
      <c r="N5113" s="6">
        <v>0</v>
      </c>
      <c r="O5113" s="5">
        <v>0</v>
      </c>
      <c r="P5113" s="6">
        <v>0</v>
      </c>
      <c r="Q5113" s="5">
        <v>0</v>
      </c>
      <c r="R5113" s="6">
        <v>0</v>
      </c>
      <c r="S5113" s="5">
        <v>0</v>
      </c>
      <c r="T5113" s="6">
        <v>0</v>
      </c>
      <c r="U5113" s="5">
        <v>0</v>
      </c>
      <c r="V5113" s="6">
        <v>0</v>
      </c>
      <c r="W5113" s="5">
        <v>0</v>
      </c>
      <c r="X5113" s="6">
        <v>0</v>
      </c>
      <c r="Y5113" s="5">
        <v>0</v>
      </c>
      <c r="Z5113" s="6">
        <v>0</v>
      </c>
      <c r="AA5113" s="5">
        <v>7.0899999999999999E-3</v>
      </c>
      <c r="AB5113" s="6">
        <v>0.73699999999999999</v>
      </c>
      <c r="AC5113" s="5">
        <v>0</v>
      </c>
      <c r="AD5113" s="6">
        <v>0</v>
      </c>
      <c r="AE5113" s="5">
        <v>0</v>
      </c>
      <c r="AF5113" s="6">
        <v>0</v>
      </c>
    </row>
    <row r="5114" spans="2:32" x14ac:dyDescent="0.35">
      <c r="B5114" s="1" t="s">
        <v>974</v>
      </c>
      <c r="C5114" s="5">
        <v>6.4999999999999997E-4</v>
      </c>
      <c r="D5114" s="6">
        <v>0.56799999999999995</v>
      </c>
      <c r="E5114" s="5">
        <v>0</v>
      </c>
      <c r="F5114" s="6">
        <v>0</v>
      </c>
      <c r="G5114" s="5">
        <v>0</v>
      </c>
      <c r="H5114" s="6">
        <v>0</v>
      </c>
      <c r="I5114" s="5">
        <v>0</v>
      </c>
      <c r="J5114" s="6">
        <v>0</v>
      </c>
      <c r="K5114" s="5">
        <v>0</v>
      </c>
      <c r="L5114" s="6">
        <v>0</v>
      </c>
      <c r="M5114" s="5">
        <v>0</v>
      </c>
      <c r="N5114" s="6">
        <v>0</v>
      </c>
      <c r="O5114" s="5">
        <v>0</v>
      </c>
      <c r="P5114" s="6">
        <v>0</v>
      </c>
      <c r="Q5114" s="5">
        <v>0</v>
      </c>
      <c r="R5114" s="6">
        <v>0</v>
      </c>
      <c r="S5114" s="5">
        <v>0</v>
      </c>
      <c r="T5114" s="6">
        <v>0</v>
      </c>
      <c r="U5114" s="5">
        <v>0</v>
      </c>
      <c r="V5114" s="6">
        <v>0</v>
      </c>
      <c r="W5114" s="5">
        <v>0</v>
      </c>
      <c r="X5114" s="6">
        <v>0</v>
      </c>
      <c r="Y5114" s="5">
        <v>8.0099999999999998E-3</v>
      </c>
      <c r="Z5114" s="6">
        <v>0.56799999999999995</v>
      </c>
      <c r="AA5114" s="5">
        <v>0</v>
      </c>
      <c r="AB5114" s="6">
        <v>0</v>
      </c>
      <c r="AC5114" s="5">
        <v>0</v>
      </c>
      <c r="AD5114" s="6">
        <v>0</v>
      </c>
      <c r="AE5114" s="5">
        <v>0</v>
      </c>
      <c r="AF5114" s="6">
        <v>0</v>
      </c>
    </row>
    <row r="5115" spans="2:32" x14ac:dyDescent="0.35">
      <c r="B5115" s="1" t="s">
        <v>1066</v>
      </c>
      <c r="C5115" s="5">
        <v>5.6999999999999998E-4</v>
      </c>
      <c r="D5115" s="6">
        <v>0.498</v>
      </c>
      <c r="E5115" s="5">
        <v>8.8900000000000003E-3</v>
      </c>
      <c r="F5115" s="6">
        <v>0.498</v>
      </c>
      <c r="G5115" s="5">
        <v>0</v>
      </c>
      <c r="H5115" s="6">
        <v>0</v>
      </c>
      <c r="I5115" s="5">
        <v>0</v>
      </c>
      <c r="J5115" s="6">
        <v>0</v>
      </c>
      <c r="K5115" s="5">
        <v>0</v>
      </c>
      <c r="L5115" s="6">
        <v>0</v>
      </c>
      <c r="M5115" s="5">
        <v>0</v>
      </c>
      <c r="N5115" s="6">
        <v>0</v>
      </c>
      <c r="O5115" s="5">
        <v>0</v>
      </c>
      <c r="P5115" s="6">
        <v>0</v>
      </c>
      <c r="Q5115" s="5">
        <v>0</v>
      </c>
      <c r="R5115" s="6">
        <v>0</v>
      </c>
      <c r="S5115" s="5">
        <v>0</v>
      </c>
      <c r="T5115" s="6">
        <v>0</v>
      </c>
      <c r="U5115" s="5">
        <v>0</v>
      </c>
      <c r="V5115" s="6">
        <v>0</v>
      </c>
      <c r="W5115" s="5">
        <v>0</v>
      </c>
      <c r="X5115" s="6">
        <v>0</v>
      </c>
      <c r="Y5115" s="5">
        <v>0</v>
      </c>
      <c r="Z5115" s="6">
        <v>0</v>
      </c>
      <c r="AA5115" s="5">
        <v>0</v>
      </c>
      <c r="AB5115" s="6">
        <v>0</v>
      </c>
      <c r="AC5115" s="5">
        <v>0</v>
      </c>
      <c r="AD5115" s="6">
        <v>0</v>
      </c>
      <c r="AE5115" s="5">
        <v>0</v>
      </c>
      <c r="AF5115" s="6">
        <v>0</v>
      </c>
    </row>
    <row r="5116" spans="2:32" x14ac:dyDescent="0.35">
      <c r="B5116" s="1" t="s">
        <v>1067</v>
      </c>
      <c r="C5116" s="5">
        <v>4.8000000000000001E-4</v>
      </c>
      <c r="D5116" s="6">
        <v>0.42</v>
      </c>
      <c r="E5116" s="5">
        <v>0</v>
      </c>
      <c r="F5116" s="6">
        <v>0</v>
      </c>
      <c r="G5116" s="5">
        <v>4.6299999999999996E-3</v>
      </c>
      <c r="H5116" s="6">
        <v>0.42</v>
      </c>
      <c r="I5116" s="5">
        <v>0</v>
      </c>
      <c r="J5116" s="6">
        <v>0</v>
      </c>
      <c r="K5116" s="5">
        <v>0</v>
      </c>
      <c r="L5116" s="6">
        <v>0</v>
      </c>
      <c r="M5116" s="5">
        <v>0</v>
      </c>
      <c r="N5116" s="6">
        <v>0</v>
      </c>
      <c r="O5116" s="5">
        <v>0</v>
      </c>
      <c r="P5116" s="6">
        <v>0</v>
      </c>
      <c r="Q5116" s="5">
        <v>0</v>
      </c>
      <c r="R5116" s="6">
        <v>0</v>
      </c>
      <c r="S5116" s="5">
        <v>0</v>
      </c>
      <c r="T5116" s="6">
        <v>0</v>
      </c>
      <c r="U5116" s="5">
        <v>0</v>
      </c>
      <c r="V5116" s="6">
        <v>0</v>
      </c>
      <c r="W5116" s="5">
        <v>0</v>
      </c>
      <c r="X5116" s="6">
        <v>0</v>
      </c>
      <c r="Y5116" s="5">
        <v>0</v>
      </c>
      <c r="Z5116" s="6">
        <v>0</v>
      </c>
      <c r="AA5116" s="5">
        <v>0</v>
      </c>
      <c r="AB5116" s="6">
        <v>0</v>
      </c>
      <c r="AC5116" s="5">
        <v>0</v>
      </c>
      <c r="AD5116" s="6">
        <v>0</v>
      </c>
      <c r="AE5116" s="5">
        <v>0</v>
      </c>
      <c r="AF5116" s="6">
        <v>0</v>
      </c>
    </row>
    <row r="5117" spans="2:32" x14ac:dyDescent="0.35">
      <c r="B5117" s="1" t="s">
        <v>980</v>
      </c>
      <c r="C5117" s="5">
        <v>3.3E-4</v>
      </c>
      <c r="D5117" s="6">
        <v>0.29299999999999998</v>
      </c>
      <c r="E5117" s="5">
        <v>0</v>
      </c>
      <c r="F5117" s="6">
        <v>0</v>
      </c>
      <c r="G5117" s="5">
        <v>0</v>
      </c>
      <c r="H5117" s="6">
        <v>0</v>
      </c>
      <c r="I5117" s="5">
        <v>0</v>
      </c>
      <c r="J5117" s="6">
        <v>0</v>
      </c>
      <c r="K5117" s="5">
        <v>0</v>
      </c>
      <c r="L5117" s="6">
        <v>0</v>
      </c>
      <c r="M5117" s="5">
        <v>0</v>
      </c>
      <c r="N5117" s="6">
        <v>0</v>
      </c>
      <c r="O5117" s="5">
        <v>0</v>
      </c>
      <c r="P5117" s="6">
        <v>0</v>
      </c>
      <c r="Q5117" s="5">
        <v>0</v>
      </c>
      <c r="R5117" s="6">
        <v>0</v>
      </c>
      <c r="S5117" s="5">
        <v>0</v>
      </c>
      <c r="T5117" s="6">
        <v>0</v>
      </c>
      <c r="U5117" s="5">
        <v>6.2500000000000003E-3</v>
      </c>
      <c r="V5117" s="6">
        <v>0.29299999999999998</v>
      </c>
      <c r="W5117" s="5">
        <v>0</v>
      </c>
      <c r="X5117" s="6">
        <v>0</v>
      </c>
      <c r="Y5117" s="5">
        <v>0</v>
      </c>
      <c r="Z5117" s="6">
        <v>0</v>
      </c>
      <c r="AA5117" s="5">
        <v>0</v>
      </c>
      <c r="AB5117" s="6">
        <v>0</v>
      </c>
      <c r="AC5117" s="5">
        <v>0</v>
      </c>
      <c r="AD5117" s="6">
        <v>0</v>
      </c>
      <c r="AE5117" s="5">
        <v>0</v>
      </c>
      <c r="AF5117" s="6">
        <v>0</v>
      </c>
    </row>
    <row r="5118" spans="2:32" x14ac:dyDescent="0.35">
      <c r="B5118" s="1" t="s">
        <v>1068</v>
      </c>
      <c r="C5118" s="5">
        <v>2.9E-4</v>
      </c>
      <c r="D5118" s="6">
        <v>0.255</v>
      </c>
      <c r="E5118" s="5">
        <v>0</v>
      </c>
      <c r="F5118" s="6">
        <v>0</v>
      </c>
      <c r="G5118" s="5">
        <v>0</v>
      </c>
      <c r="H5118" s="6">
        <v>0</v>
      </c>
      <c r="I5118" s="5">
        <v>4.8500000000000001E-3</v>
      </c>
      <c r="J5118" s="6">
        <v>0.255</v>
      </c>
      <c r="K5118" s="5">
        <v>0</v>
      </c>
      <c r="L5118" s="6">
        <v>0</v>
      </c>
      <c r="M5118" s="5">
        <v>0</v>
      </c>
      <c r="N5118" s="6">
        <v>0</v>
      </c>
      <c r="O5118" s="5">
        <v>0</v>
      </c>
      <c r="P5118" s="6">
        <v>0</v>
      </c>
      <c r="Q5118" s="5">
        <v>0</v>
      </c>
      <c r="R5118" s="6">
        <v>0</v>
      </c>
      <c r="S5118" s="5">
        <v>0</v>
      </c>
      <c r="T5118" s="6">
        <v>0</v>
      </c>
      <c r="U5118" s="5">
        <v>0</v>
      </c>
      <c r="V5118" s="6">
        <v>0</v>
      </c>
      <c r="W5118" s="5">
        <v>0</v>
      </c>
      <c r="X5118" s="6">
        <v>0</v>
      </c>
      <c r="Y5118" s="5">
        <v>0</v>
      </c>
      <c r="Z5118" s="6">
        <v>0</v>
      </c>
      <c r="AA5118" s="5">
        <v>0</v>
      </c>
      <c r="AB5118" s="6">
        <v>0</v>
      </c>
      <c r="AC5118" s="5">
        <v>0</v>
      </c>
      <c r="AD5118" s="6">
        <v>0</v>
      </c>
      <c r="AE5118" s="5">
        <v>0</v>
      </c>
      <c r="AF5118" s="6">
        <v>0</v>
      </c>
    </row>
    <row r="5119" spans="2:32" x14ac:dyDescent="0.35">
      <c r="B5119" s="1" t="s">
        <v>1069</v>
      </c>
      <c r="C5119" s="5">
        <v>2.9E-4</v>
      </c>
      <c r="D5119" s="6">
        <v>0.253</v>
      </c>
      <c r="E5119" s="5">
        <v>0</v>
      </c>
      <c r="F5119" s="6">
        <v>0</v>
      </c>
      <c r="G5119" s="5">
        <v>0</v>
      </c>
      <c r="H5119" s="6">
        <v>0</v>
      </c>
      <c r="I5119" s="5">
        <v>0</v>
      </c>
      <c r="J5119" s="6">
        <v>0</v>
      </c>
      <c r="K5119" s="5">
        <v>0</v>
      </c>
      <c r="L5119" s="6">
        <v>0</v>
      </c>
      <c r="M5119" s="5">
        <v>5.5799999999999999E-3</v>
      </c>
      <c r="N5119" s="6">
        <v>0.253</v>
      </c>
      <c r="O5119" s="5">
        <v>0</v>
      </c>
      <c r="P5119" s="6">
        <v>0</v>
      </c>
      <c r="Q5119" s="5">
        <v>0</v>
      </c>
      <c r="R5119" s="6">
        <v>0</v>
      </c>
      <c r="S5119" s="5">
        <v>0</v>
      </c>
      <c r="T5119" s="6">
        <v>0</v>
      </c>
      <c r="U5119" s="5">
        <v>0</v>
      </c>
      <c r="V5119" s="6">
        <v>0</v>
      </c>
      <c r="W5119" s="5">
        <v>0</v>
      </c>
      <c r="X5119" s="6">
        <v>0</v>
      </c>
      <c r="Y5119" s="5">
        <v>0</v>
      </c>
      <c r="Z5119" s="6">
        <v>0</v>
      </c>
      <c r="AA5119" s="5">
        <v>0</v>
      </c>
      <c r="AB5119" s="6">
        <v>0</v>
      </c>
      <c r="AC5119" s="5">
        <v>0</v>
      </c>
      <c r="AD5119" s="6">
        <v>0</v>
      </c>
      <c r="AE5119" s="5">
        <v>0</v>
      </c>
      <c r="AF5119" s="6">
        <v>0</v>
      </c>
    </row>
    <row r="5120" spans="2:32" x14ac:dyDescent="0.35">
      <c r="B5120" s="1" t="s">
        <v>1070</v>
      </c>
      <c r="C5120" s="5">
        <v>2.7999999999999998E-4</v>
      </c>
      <c r="D5120" s="6">
        <v>0.249</v>
      </c>
      <c r="E5120" s="5">
        <v>4.45E-3</v>
      </c>
      <c r="F5120" s="6">
        <v>0.249</v>
      </c>
      <c r="G5120" s="5">
        <v>0</v>
      </c>
      <c r="H5120" s="6">
        <v>0</v>
      </c>
      <c r="I5120" s="5">
        <v>0</v>
      </c>
      <c r="J5120" s="6">
        <v>0</v>
      </c>
      <c r="K5120" s="5">
        <v>0</v>
      </c>
      <c r="L5120" s="6">
        <v>0</v>
      </c>
      <c r="M5120" s="5">
        <v>0</v>
      </c>
      <c r="N5120" s="6">
        <v>0</v>
      </c>
      <c r="O5120" s="5">
        <v>0</v>
      </c>
      <c r="P5120" s="6">
        <v>0</v>
      </c>
      <c r="Q5120" s="5">
        <v>0</v>
      </c>
      <c r="R5120" s="6">
        <v>0</v>
      </c>
      <c r="S5120" s="5">
        <v>0</v>
      </c>
      <c r="T5120" s="6">
        <v>0</v>
      </c>
      <c r="U5120" s="5">
        <v>0</v>
      </c>
      <c r="V5120" s="6">
        <v>0</v>
      </c>
      <c r="W5120" s="5">
        <v>0</v>
      </c>
      <c r="X5120" s="6">
        <v>0</v>
      </c>
      <c r="Y5120" s="5">
        <v>0</v>
      </c>
      <c r="Z5120" s="6">
        <v>0</v>
      </c>
      <c r="AA5120" s="5">
        <v>0</v>
      </c>
      <c r="AB5120" s="6">
        <v>0</v>
      </c>
      <c r="AC5120" s="5">
        <v>0</v>
      </c>
      <c r="AD5120" s="6">
        <v>0</v>
      </c>
      <c r="AE5120" s="5">
        <v>0</v>
      </c>
      <c r="AF5120" s="6">
        <v>0</v>
      </c>
    </row>
    <row r="5121" spans="1:32" x14ac:dyDescent="0.35">
      <c r="B5121" s="1" t="s">
        <v>1071</v>
      </c>
      <c r="C5121" s="5">
        <v>2.5000000000000001E-4</v>
      </c>
      <c r="D5121" s="6">
        <v>0.219</v>
      </c>
      <c r="E5121" s="5">
        <v>0</v>
      </c>
      <c r="F5121" s="6">
        <v>0</v>
      </c>
      <c r="G5121" s="5">
        <v>0</v>
      </c>
      <c r="H5121" s="6">
        <v>0</v>
      </c>
      <c r="I5121" s="5">
        <v>0</v>
      </c>
      <c r="J5121" s="6">
        <v>0</v>
      </c>
      <c r="K5121" s="5">
        <v>0</v>
      </c>
      <c r="L5121" s="6">
        <v>0</v>
      </c>
      <c r="M5121" s="5">
        <v>0</v>
      </c>
      <c r="N5121" s="6">
        <v>0</v>
      </c>
      <c r="O5121" s="5">
        <v>5.9899999999999997E-3</v>
      </c>
      <c r="P5121" s="6">
        <v>0.219</v>
      </c>
      <c r="Q5121" s="5">
        <v>0</v>
      </c>
      <c r="R5121" s="6">
        <v>0</v>
      </c>
      <c r="S5121" s="5">
        <v>0</v>
      </c>
      <c r="T5121" s="6">
        <v>0</v>
      </c>
      <c r="U5121" s="5">
        <v>0</v>
      </c>
      <c r="V5121" s="6">
        <v>0</v>
      </c>
      <c r="W5121" s="5">
        <v>0</v>
      </c>
      <c r="X5121" s="6">
        <v>0</v>
      </c>
      <c r="Y5121" s="5">
        <v>0</v>
      </c>
      <c r="Z5121" s="6">
        <v>0</v>
      </c>
      <c r="AA5121" s="5">
        <v>0</v>
      </c>
      <c r="AB5121" s="6">
        <v>0</v>
      </c>
      <c r="AC5121" s="5">
        <v>0</v>
      </c>
      <c r="AD5121" s="6">
        <v>0</v>
      </c>
      <c r="AE5121" s="5">
        <v>0</v>
      </c>
      <c r="AF5121" s="6">
        <v>0</v>
      </c>
    </row>
    <row r="5122" spans="1:32" x14ac:dyDescent="0.35">
      <c r="B5122" s="1" t="s">
        <v>1072</v>
      </c>
      <c r="C5122" s="5">
        <v>2.4000000000000001E-4</v>
      </c>
      <c r="D5122" s="6">
        <v>0.21199999999999999</v>
      </c>
      <c r="E5122" s="5">
        <v>0</v>
      </c>
      <c r="F5122" s="6">
        <v>0</v>
      </c>
      <c r="G5122" s="5">
        <v>0</v>
      </c>
      <c r="H5122" s="6">
        <v>0</v>
      </c>
      <c r="I5122" s="5">
        <v>0</v>
      </c>
      <c r="J5122" s="6">
        <v>0</v>
      </c>
      <c r="K5122" s="5">
        <v>3.0400000000000002E-3</v>
      </c>
      <c r="L5122" s="6">
        <v>0.21199999999999999</v>
      </c>
      <c r="M5122" s="5">
        <v>0</v>
      </c>
      <c r="N5122" s="6">
        <v>0</v>
      </c>
      <c r="O5122" s="5">
        <v>0</v>
      </c>
      <c r="P5122" s="6">
        <v>0</v>
      </c>
      <c r="Q5122" s="5">
        <v>0</v>
      </c>
      <c r="R5122" s="6">
        <v>0</v>
      </c>
      <c r="S5122" s="5">
        <v>0</v>
      </c>
      <c r="T5122" s="6">
        <v>0</v>
      </c>
      <c r="U5122" s="5">
        <v>0</v>
      </c>
      <c r="V5122" s="6">
        <v>0</v>
      </c>
      <c r="W5122" s="5">
        <v>0</v>
      </c>
      <c r="X5122" s="6">
        <v>0</v>
      </c>
      <c r="Y5122" s="5">
        <v>0</v>
      </c>
      <c r="Z5122" s="6">
        <v>0</v>
      </c>
      <c r="AA5122" s="5">
        <v>0</v>
      </c>
      <c r="AB5122" s="6">
        <v>0</v>
      </c>
      <c r="AC5122" s="5">
        <v>0</v>
      </c>
      <c r="AD5122" s="6">
        <v>0</v>
      </c>
      <c r="AE5122" s="5">
        <v>0</v>
      </c>
      <c r="AF5122" s="6">
        <v>0</v>
      </c>
    </row>
    <row r="5123" spans="1:32" x14ac:dyDescent="0.35">
      <c r="B5123" s="1" t="s">
        <v>1073</v>
      </c>
      <c r="C5123" s="5">
        <v>1.3999999999999999E-4</v>
      </c>
      <c r="D5123" s="6">
        <v>0.121</v>
      </c>
      <c r="E5123" s="5">
        <v>0</v>
      </c>
      <c r="F5123" s="6">
        <v>0</v>
      </c>
      <c r="G5123" s="5">
        <v>0</v>
      </c>
      <c r="H5123" s="6">
        <v>0</v>
      </c>
      <c r="I5123" s="5">
        <v>0</v>
      </c>
      <c r="J5123" s="6">
        <v>0</v>
      </c>
      <c r="K5123" s="5">
        <v>0</v>
      </c>
      <c r="L5123" s="6">
        <v>0</v>
      </c>
      <c r="M5123" s="5">
        <v>0</v>
      </c>
      <c r="N5123" s="6">
        <v>0</v>
      </c>
      <c r="O5123" s="5">
        <v>0</v>
      </c>
      <c r="P5123" s="6">
        <v>0</v>
      </c>
      <c r="Q5123" s="5">
        <v>0</v>
      </c>
      <c r="R5123" s="6">
        <v>0</v>
      </c>
      <c r="S5123" s="5">
        <v>0</v>
      </c>
      <c r="T5123" s="6">
        <v>0</v>
      </c>
      <c r="U5123" s="5">
        <v>0</v>
      </c>
      <c r="V5123" s="6">
        <v>0</v>
      </c>
      <c r="W5123" s="5">
        <v>6.3499999999999997E-3</v>
      </c>
      <c r="X5123" s="6">
        <v>0.121</v>
      </c>
      <c r="Y5123" s="5">
        <v>0</v>
      </c>
      <c r="Z5123" s="6">
        <v>0</v>
      </c>
      <c r="AA5123" s="5">
        <v>0</v>
      </c>
      <c r="AB5123" s="6">
        <v>0</v>
      </c>
      <c r="AC5123" s="5">
        <v>0</v>
      </c>
      <c r="AD5123" s="6">
        <v>0</v>
      </c>
      <c r="AE5123" s="5">
        <v>0</v>
      </c>
      <c r="AF5123" s="6">
        <v>0</v>
      </c>
    </row>
    <row r="5124" spans="1:32" x14ac:dyDescent="0.35">
      <c r="B5124" s="1" t="s">
        <v>1074</v>
      </c>
      <c r="C5124" s="5">
        <v>1.3999999999999999E-4</v>
      </c>
      <c r="D5124" s="6">
        <v>0.121</v>
      </c>
      <c r="E5124" s="5">
        <v>0</v>
      </c>
      <c r="F5124" s="6">
        <v>0</v>
      </c>
      <c r="G5124" s="5">
        <v>0</v>
      </c>
      <c r="H5124" s="6">
        <v>0</v>
      </c>
      <c r="I5124" s="5">
        <v>0</v>
      </c>
      <c r="J5124" s="6">
        <v>0</v>
      </c>
      <c r="K5124" s="5">
        <v>0</v>
      </c>
      <c r="L5124" s="6">
        <v>0</v>
      </c>
      <c r="M5124" s="5">
        <v>0</v>
      </c>
      <c r="N5124" s="6">
        <v>0</v>
      </c>
      <c r="O5124" s="5">
        <v>0</v>
      </c>
      <c r="P5124" s="6">
        <v>0</v>
      </c>
      <c r="Q5124" s="5">
        <v>0</v>
      </c>
      <c r="R5124" s="6">
        <v>0</v>
      </c>
      <c r="S5124" s="5">
        <v>0</v>
      </c>
      <c r="T5124" s="6">
        <v>0</v>
      </c>
      <c r="U5124" s="5">
        <v>0</v>
      </c>
      <c r="V5124" s="6">
        <v>0</v>
      </c>
      <c r="W5124" s="5">
        <v>6.3499999999999997E-3</v>
      </c>
      <c r="X5124" s="6">
        <v>0.121</v>
      </c>
      <c r="Y5124" s="5">
        <v>0</v>
      </c>
      <c r="Z5124" s="6">
        <v>0</v>
      </c>
      <c r="AA5124" s="5">
        <v>0</v>
      </c>
      <c r="AB5124" s="6">
        <v>0</v>
      </c>
      <c r="AC5124" s="5">
        <v>0</v>
      </c>
      <c r="AD5124" s="6">
        <v>0</v>
      </c>
      <c r="AE5124" s="5">
        <v>0</v>
      </c>
      <c r="AF5124" s="6">
        <v>0</v>
      </c>
    </row>
    <row r="5125" spans="1:32" x14ac:dyDescent="0.35">
      <c r="B5125" s="1" t="s">
        <v>1075</v>
      </c>
      <c r="C5125" s="5">
        <v>1.3999999999999999E-4</v>
      </c>
      <c r="D5125" s="6">
        <v>0.121</v>
      </c>
      <c r="E5125" s="5">
        <v>0</v>
      </c>
      <c r="F5125" s="6">
        <v>0</v>
      </c>
      <c r="G5125" s="5">
        <v>0</v>
      </c>
      <c r="H5125" s="6">
        <v>0</v>
      </c>
      <c r="I5125" s="5">
        <v>0</v>
      </c>
      <c r="J5125" s="6">
        <v>0</v>
      </c>
      <c r="K5125" s="5">
        <v>0</v>
      </c>
      <c r="L5125" s="6">
        <v>0</v>
      </c>
      <c r="M5125" s="5">
        <v>0</v>
      </c>
      <c r="N5125" s="6">
        <v>0</v>
      </c>
      <c r="O5125" s="5">
        <v>0</v>
      </c>
      <c r="P5125" s="6">
        <v>0</v>
      </c>
      <c r="Q5125" s="5">
        <v>0</v>
      </c>
      <c r="R5125" s="6">
        <v>0</v>
      </c>
      <c r="S5125" s="5">
        <v>0</v>
      </c>
      <c r="T5125" s="6">
        <v>0</v>
      </c>
      <c r="U5125" s="5">
        <v>0</v>
      </c>
      <c r="V5125" s="6">
        <v>0</v>
      </c>
      <c r="W5125" s="5">
        <v>6.3499999999999997E-3</v>
      </c>
      <c r="X5125" s="6">
        <v>0.121</v>
      </c>
      <c r="Y5125" s="5">
        <v>0</v>
      </c>
      <c r="Z5125" s="6">
        <v>0</v>
      </c>
      <c r="AA5125" s="5">
        <v>0</v>
      </c>
      <c r="AB5125" s="6">
        <v>0</v>
      </c>
      <c r="AC5125" s="5">
        <v>0</v>
      </c>
      <c r="AD5125" s="6">
        <v>0</v>
      </c>
      <c r="AE5125" s="5">
        <v>0</v>
      </c>
      <c r="AF5125" s="6">
        <v>0</v>
      </c>
    </row>
    <row r="5126" spans="1:32" x14ac:dyDescent="0.35">
      <c r="B5126" s="1" t="s">
        <v>923</v>
      </c>
      <c r="C5126" s="5">
        <v>0.42979000000000001</v>
      </c>
      <c r="D5126" s="6">
        <v>377.18700000000001</v>
      </c>
      <c r="E5126" s="5">
        <v>0.22475000000000001</v>
      </c>
      <c r="F5126" s="6">
        <v>12.589</v>
      </c>
      <c r="G5126" s="5">
        <v>0.51998999999999995</v>
      </c>
      <c r="H5126" s="6">
        <v>47.195999999999998</v>
      </c>
      <c r="I5126" s="5">
        <v>0.38714999999999999</v>
      </c>
      <c r="J5126" s="6">
        <v>20.364000000000001</v>
      </c>
      <c r="K5126" s="5">
        <v>0.16075999999999999</v>
      </c>
      <c r="L5126" s="6">
        <v>11.225</v>
      </c>
      <c r="M5126" s="5">
        <v>0.49004999999999999</v>
      </c>
      <c r="N5126" s="6">
        <v>22.213999999999999</v>
      </c>
      <c r="O5126" s="5">
        <v>0.49895</v>
      </c>
      <c r="P5126" s="6">
        <v>18.251999999999999</v>
      </c>
      <c r="Q5126" s="5">
        <v>0.51236999999999999</v>
      </c>
      <c r="R5126" s="6">
        <v>28.538</v>
      </c>
      <c r="S5126" s="5">
        <v>0.49481999999999998</v>
      </c>
      <c r="T5126" s="6">
        <v>52.703000000000003</v>
      </c>
      <c r="U5126" s="5">
        <v>0.37653999999999999</v>
      </c>
      <c r="V5126" s="6">
        <v>17.66</v>
      </c>
      <c r="W5126" s="5">
        <v>0.48135</v>
      </c>
      <c r="X5126" s="6">
        <v>9.1669999999999998</v>
      </c>
      <c r="Y5126" s="5">
        <v>0.30773</v>
      </c>
      <c r="Z5126" s="6">
        <v>21.82</v>
      </c>
      <c r="AA5126" s="5">
        <v>0.43902999999999998</v>
      </c>
      <c r="AB5126" s="6">
        <v>45.624000000000002</v>
      </c>
      <c r="AC5126" s="5">
        <v>0.56494</v>
      </c>
      <c r="AD5126" s="6">
        <v>50.860999999999997</v>
      </c>
      <c r="AE5126" s="5">
        <v>0.56672</v>
      </c>
      <c r="AF5126" s="6">
        <v>18.975000000000001</v>
      </c>
    </row>
    <row r="5127" spans="1:32" x14ac:dyDescent="0.35">
      <c r="B5127" s="1" t="s">
        <v>924</v>
      </c>
      <c r="C5127" s="5">
        <v>2.4799999999999999E-2</v>
      </c>
      <c r="D5127" s="6">
        <v>21.765999999999998</v>
      </c>
      <c r="E5127" s="5">
        <v>1.7569999999999999E-2</v>
      </c>
      <c r="F5127" s="6">
        <v>0.98399999999999999</v>
      </c>
      <c r="G5127" s="5">
        <v>1.6449999999999999E-2</v>
      </c>
      <c r="H5127" s="6">
        <v>1.4930000000000001</v>
      </c>
      <c r="I5127" s="5">
        <v>4.8500000000000001E-3</v>
      </c>
      <c r="J5127" s="6">
        <v>0.255</v>
      </c>
      <c r="K5127" s="5">
        <v>4.0289999999999999E-2</v>
      </c>
      <c r="L5127" s="6">
        <v>2.8130000000000002</v>
      </c>
      <c r="M5127" s="5">
        <v>0</v>
      </c>
      <c r="N5127" s="6">
        <v>0</v>
      </c>
      <c r="O5127" s="5">
        <v>0</v>
      </c>
      <c r="P5127" s="6">
        <v>0</v>
      </c>
      <c r="Q5127" s="5">
        <v>0</v>
      </c>
      <c r="R5127" s="6">
        <v>0</v>
      </c>
      <c r="S5127" s="5">
        <v>2.001E-2</v>
      </c>
      <c r="T5127" s="6">
        <v>2.1309999999999998</v>
      </c>
      <c r="U5127" s="5">
        <v>2.2259999999999999E-2</v>
      </c>
      <c r="V5127" s="6">
        <v>1.044</v>
      </c>
      <c r="W5127" s="5">
        <v>0</v>
      </c>
      <c r="X5127" s="6">
        <v>0</v>
      </c>
      <c r="Y5127" s="5">
        <v>4.3029999999999999E-2</v>
      </c>
      <c r="Z5127" s="6">
        <v>3.0510000000000002</v>
      </c>
      <c r="AA5127" s="5">
        <v>0</v>
      </c>
      <c r="AB5127" s="6">
        <v>0</v>
      </c>
      <c r="AC5127" s="5">
        <v>0.11101999999999999</v>
      </c>
      <c r="AD5127" s="6">
        <v>9.9949999999999992</v>
      </c>
      <c r="AE5127" s="5">
        <v>0</v>
      </c>
      <c r="AF5127" s="6">
        <v>0</v>
      </c>
    </row>
    <row r="5129" spans="1:32" x14ac:dyDescent="0.35">
      <c r="B5129" s="2" t="s">
        <v>398</v>
      </c>
      <c r="D5129" s="3">
        <v>877.60199999999998</v>
      </c>
      <c r="F5129" s="3">
        <v>56.014000000000003</v>
      </c>
      <c r="H5129" s="3">
        <v>90.763000000000005</v>
      </c>
      <c r="J5129" s="3">
        <v>52.598999999999997</v>
      </c>
      <c r="L5129" s="3">
        <v>69.825999999999993</v>
      </c>
      <c r="N5129" s="3">
        <v>45.33</v>
      </c>
      <c r="P5129" s="3">
        <v>36.581000000000003</v>
      </c>
      <c r="R5129" s="3">
        <v>55.698</v>
      </c>
      <c r="T5129" s="3">
        <v>106.51</v>
      </c>
      <c r="V5129" s="3">
        <v>46.901000000000003</v>
      </c>
      <c r="X5129" s="3">
        <v>19.044</v>
      </c>
      <c r="Z5129" s="3">
        <v>70.906000000000006</v>
      </c>
      <c r="AB5129" s="3">
        <v>103.92</v>
      </c>
      <c r="AD5129" s="3">
        <v>90.028999999999996</v>
      </c>
      <c r="AF5129" s="3">
        <v>33.481999999999999</v>
      </c>
    </row>
    <row r="5130" spans="1:32" x14ac:dyDescent="0.35">
      <c r="B5130" s="2" t="s">
        <v>399</v>
      </c>
      <c r="D5130" s="3">
        <v>1007</v>
      </c>
      <c r="F5130" s="3">
        <v>91</v>
      </c>
      <c r="H5130" s="3">
        <v>86</v>
      </c>
      <c r="J5130" s="3">
        <v>86</v>
      </c>
      <c r="L5130" s="3">
        <v>87</v>
      </c>
      <c r="N5130" s="3">
        <v>77</v>
      </c>
      <c r="P5130" s="3">
        <v>77</v>
      </c>
      <c r="R5130" s="3">
        <v>96</v>
      </c>
      <c r="T5130" s="3">
        <v>58</v>
      </c>
      <c r="V5130" s="3">
        <v>94</v>
      </c>
      <c r="X5130" s="3">
        <v>96</v>
      </c>
      <c r="Z5130" s="3">
        <v>48</v>
      </c>
      <c r="AB5130" s="3">
        <v>53</v>
      </c>
      <c r="AD5130" s="3">
        <v>34</v>
      </c>
      <c r="AF5130" s="3">
        <v>24</v>
      </c>
    </row>
    <row r="5132" spans="1:32" x14ac:dyDescent="0.35">
      <c r="A5132" s="3" t="s">
        <v>1076</v>
      </c>
      <c r="B5132" s="2" t="s">
        <v>1077</v>
      </c>
    </row>
    <row r="5133" spans="1:32" x14ac:dyDescent="0.35">
      <c r="B5133" s="4" t="s">
        <v>1041</v>
      </c>
    </row>
    <row r="5135" spans="1:32" x14ac:dyDescent="0.35">
      <c r="B5135" s="1" t="s">
        <v>992</v>
      </c>
      <c r="C5135" s="5">
        <v>0.13705000000000001</v>
      </c>
      <c r="D5135" s="6">
        <v>120.277</v>
      </c>
      <c r="E5135" s="5">
        <v>0.29699999999999999</v>
      </c>
      <c r="F5135" s="6">
        <v>16.635999999999999</v>
      </c>
      <c r="G5135" s="5">
        <v>0.12653</v>
      </c>
      <c r="H5135" s="6">
        <v>11.484</v>
      </c>
      <c r="I5135" s="5">
        <v>0.16156000000000001</v>
      </c>
      <c r="J5135" s="6">
        <v>8.4979999999999993</v>
      </c>
      <c r="K5135" s="5">
        <v>9.8760000000000001E-2</v>
      </c>
      <c r="L5135" s="6">
        <v>6.8959999999999999</v>
      </c>
      <c r="M5135" s="5">
        <v>9.3630000000000005E-2</v>
      </c>
      <c r="N5135" s="6">
        <v>4.2439999999999998</v>
      </c>
      <c r="O5135" s="5">
        <v>0.14581</v>
      </c>
      <c r="P5135" s="6">
        <v>5.3339999999999996</v>
      </c>
      <c r="Q5135" s="5">
        <v>0.13238</v>
      </c>
      <c r="R5135" s="6">
        <v>7.3730000000000002</v>
      </c>
      <c r="S5135" s="5">
        <v>0.15115000000000001</v>
      </c>
      <c r="T5135" s="6">
        <v>16.099</v>
      </c>
      <c r="U5135" s="5">
        <v>0.12164</v>
      </c>
      <c r="V5135" s="6">
        <v>5.7050000000000001</v>
      </c>
      <c r="W5135" s="5">
        <v>3.2559999999999999E-2</v>
      </c>
      <c r="X5135" s="6">
        <v>0.62</v>
      </c>
      <c r="Y5135" s="5">
        <v>0.11771</v>
      </c>
      <c r="Z5135" s="6">
        <v>8.3460000000000001</v>
      </c>
      <c r="AA5135" s="5">
        <v>0.13855999999999999</v>
      </c>
      <c r="AB5135" s="6">
        <v>14.398999999999999</v>
      </c>
      <c r="AC5135" s="5">
        <v>0.13444</v>
      </c>
      <c r="AD5135" s="6">
        <v>12.103</v>
      </c>
      <c r="AE5135" s="5">
        <v>7.5829999999999995E-2</v>
      </c>
      <c r="AF5135" s="6">
        <v>2.5390000000000001</v>
      </c>
    </row>
    <row r="5136" spans="1:32" x14ac:dyDescent="0.35">
      <c r="B5136" s="1" t="s">
        <v>995</v>
      </c>
      <c r="C5136" s="5">
        <v>8.6230000000000001E-2</v>
      </c>
      <c r="D5136" s="6">
        <v>75.674999999999997</v>
      </c>
      <c r="E5136" s="5">
        <v>5.0340000000000003E-2</v>
      </c>
      <c r="F5136" s="6">
        <v>2.82</v>
      </c>
      <c r="G5136" s="5">
        <v>5.1380000000000002E-2</v>
      </c>
      <c r="H5136" s="6">
        <v>4.6630000000000003</v>
      </c>
      <c r="I5136" s="5">
        <v>6.0359999999999997E-2</v>
      </c>
      <c r="J5136" s="6">
        <v>3.1749999999999998</v>
      </c>
      <c r="K5136" s="5">
        <v>0.10513</v>
      </c>
      <c r="L5136" s="6">
        <v>7.3410000000000002</v>
      </c>
      <c r="M5136" s="5">
        <v>8.9389999999999997E-2</v>
      </c>
      <c r="N5136" s="6">
        <v>4.0519999999999996</v>
      </c>
      <c r="O5136" s="5">
        <v>0.10629</v>
      </c>
      <c r="P5136" s="6">
        <v>3.8879999999999999</v>
      </c>
      <c r="Q5136" s="5">
        <v>8.1689999999999999E-2</v>
      </c>
      <c r="R5136" s="6">
        <v>4.55</v>
      </c>
      <c r="S5136" s="5">
        <v>0.13618</v>
      </c>
      <c r="T5136" s="6">
        <v>14.504</v>
      </c>
      <c r="U5136" s="5">
        <v>1.252E-2</v>
      </c>
      <c r="V5136" s="6">
        <v>0.58699999999999997</v>
      </c>
      <c r="W5136" s="5">
        <v>0.18903</v>
      </c>
      <c r="X5136" s="6">
        <v>3.6</v>
      </c>
      <c r="Y5136" s="5">
        <v>0.10206999999999999</v>
      </c>
      <c r="Z5136" s="6">
        <v>7.2370000000000001</v>
      </c>
      <c r="AA5136" s="5">
        <v>0.12906000000000001</v>
      </c>
      <c r="AB5136" s="6">
        <v>13.412000000000001</v>
      </c>
      <c r="AC5136" s="5">
        <v>5.9700000000000003E-2</v>
      </c>
      <c r="AD5136" s="6">
        <v>5.375</v>
      </c>
      <c r="AE5136" s="5">
        <v>1.413E-2</v>
      </c>
      <c r="AF5136" s="6">
        <v>0.47299999999999998</v>
      </c>
    </row>
    <row r="5137" spans="2:32" x14ac:dyDescent="0.35">
      <c r="B5137" s="1" t="s">
        <v>997</v>
      </c>
      <c r="C5137" s="5">
        <v>7.9659999999999995E-2</v>
      </c>
      <c r="D5137" s="6">
        <v>69.911000000000001</v>
      </c>
      <c r="E5137" s="5">
        <v>0.1817</v>
      </c>
      <c r="F5137" s="6">
        <v>10.178000000000001</v>
      </c>
      <c r="G5137" s="5">
        <v>4.9410000000000003E-2</v>
      </c>
      <c r="H5137" s="6">
        <v>4.4850000000000003</v>
      </c>
      <c r="I5137" s="5">
        <v>0.11561</v>
      </c>
      <c r="J5137" s="6">
        <v>6.0810000000000004</v>
      </c>
      <c r="K5137" s="5">
        <v>9.4740000000000005E-2</v>
      </c>
      <c r="L5137" s="6">
        <v>6.6150000000000002</v>
      </c>
      <c r="M5137" s="5">
        <v>5.5530000000000003E-2</v>
      </c>
      <c r="N5137" s="6">
        <v>2.5169999999999999</v>
      </c>
      <c r="O5137" s="5">
        <v>1.528E-2</v>
      </c>
      <c r="P5137" s="6">
        <v>0.55900000000000005</v>
      </c>
      <c r="Q5137" s="5">
        <v>3.943E-2</v>
      </c>
      <c r="R5137" s="6">
        <v>2.1960000000000002</v>
      </c>
      <c r="S5137" s="5">
        <v>7.4399999999999994E-2</v>
      </c>
      <c r="T5137" s="6">
        <v>7.9240000000000004</v>
      </c>
      <c r="U5137" s="5">
        <v>0.14384</v>
      </c>
      <c r="V5137" s="6">
        <v>6.7460000000000004</v>
      </c>
      <c r="W5137" s="5">
        <v>4.453E-2</v>
      </c>
      <c r="X5137" s="6">
        <v>0.84799999999999998</v>
      </c>
      <c r="Y5137" s="5">
        <v>2.8490000000000001E-2</v>
      </c>
      <c r="Z5137" s="6">
        <v>2.02</v>
      </c>
      <c r="AA5137" s="5">
        <v>4.4790000000000003E-2</v>
      </c>
      <c r="AB5137" s="6">
        <v>4.6550000000000002</v>
      </c>
      <c r="AC5137" s="5">
        <v>0.13444</v>
      </c>
      <c r="AD5137" s="6">
        <v>12.103</v>
      </c>
      <c r="AE5137" s="5">
        <v>8.9149999999999993E-2</v>
      </c>
      <c r="AF5137" s="6">
        <v>2.9849999999999999</v>
      </c>
    </row>
    <row r="5138" spans="2:32" x14ac:dyDescent="0.35">
      <c r="B5138" s="1" t="s">
        <v>1000</v>
      </c>
      <c r="C5138" s="5">
        <v>7.9570000000000002E-2</v>
      </c>
      <c r="D5138" s="6">
        <v>69.834000000000003</v>
      </c>
      <c r="E5138" s="5">
        <v>0.22916</v>
      </c>
      <c r="F5138" s="6">
        <v>12.836</v>
      </c>
      <c r="G5138" s="5">
        <v>1.8280000000000001E-2</v>
      </c>
      <c r="H5138" s="6">
        <v>1.659</v>
      </c>
      <c r="I5138" s="5">
        <v>4.3369999999999999E-2</v>
      </c>
      <c r="J5138" s="6">
        <v>2.2810000000000001</v>
      </c>
      <c r="K5138" s="5">
        <v>8.233E-2</v>
      </c>
      <c r="L5138" s="6">
        <v>5.7489999999999997</v>
      </c>
      <c r="M5138" s="5">
        <v>7.9509999999999997E-2</v>
      </c>
      <c r="N5138" s="6">
        <v>3.6040000000000001</v>
      </c>
      <c r="O5138" s="5">
        <v>8.2989999999999994E-2</v>
      </c>
      <c r="P5138" s="6">
        <v>3.036</v>
      </c>
      <c r="Q5138" s="5">
        <v>3.0179999999999998E-2</v>
      </c>
      <c r="R5138" s="6">
        <v>1.681</v>
      </c>
      <c r="S5138" s="5">
        <v>6.7210000000000006E-2</v>
      </c>
      <c r="T5138" s="6">
        <v>7.1580000000000004</v>
      </c>
      <c r="U5138" s="5">
        <v>0.13919000000000001</v>
      </c>
      <c r="V5138" s="6">
        <v>6.5279999999999996</v>
      </c>
      <c r="W5138" s="5">
        <v>2.8989999999999998E-2</v>
      </c>
      <c r="X5138" s="6">
        <v>0.55200000000000005</v>
      </c>
      <c r="Y5138" s="5">
        <v>8.0099999999999998E-3</v>
      </c>
      <c r="Z5138" s="6">
        <v>0.56799999999999995</v>
      </c>
      <c r="AA5138" s="5">
        <v>8.387E-2</v>
      </c>
      <c r="AB5138" s="6">
        <v>8.7159999999999993</v>
      </c>
      <c r="AC5138" s="5">
        <v>0.17180000000000001</v>
      </c>
      <c r="AD5138" s="6">
        <v>15.467000000000001</v>
      </c>
      <c r="AE5138" s="5">
        <v>0</v>
      </c>
      <c r="AF5138" s="6">
        <v>0</v>
      </c>
    </row>
    <row r="5139" spans="2:32" x14ac:dyDescent="0.35">
      <c r="B5139" s="1" t="s">
        <v>991</v>
      </c>
      <c r="C5139" s="5">
        <v>7.3139999999999997E-2</v>
      </c>
      <c r="D5139" s="6">
        <v>64.186000000000007</v>
      </c>
      <c r="E5139" s="5">
        <v>5.2720000000000003E-2</v>
      </c>
      <c r="F5139" s="6">
        <v>2.9529999999999998</v>
      </c>
      <c r="G5139" s="5">
        <v>5.3780000000000001E-2</v>
      </c>
      <c r="H5139" s="6">
        <v>4.8810000000000002</v>
      </c>
      <c r="I5139" s="5">
        <v>8.3779999999999993E-2</v>
      </c>
      <c r="J5139" s="6">
        <v>4.407</v>
      </c>
      <c r="K5139" s="5">
        <v>0.21415999999999999</v>
      </c>
      <c r="L5139" s="6">
        <v>14.954000000000001</v>
      </c>
      <c r="M5139" s="5">
        <v>0</v>
      </c>
      <c r="N5139" s="6">
        <v>0</v>
      </c>
      <c r="O5139" s="5">
        <v>1.1950000000000001E-2</v>
      </c>
      <c r="P5139" s="6">
        <v>0.437</v>
      </c>
      <c r="Q5139" s="5">
        <v>6.0380000000000003E-2</v>
      </c>
      <c r="R5139" s="6">
        <v>3.363</v>
      </c>
      <c r="S5139" s="5">
        <v>8.5209999999999994E-2</v>
      </c>
      <c r="T5139" s="6">
        <v>9.0760000000000005</v>
      </c>
      <c r="U5139" s="5">
        <v>2.2259999999999999E-2</v>
      </c>
      <c r="V5139" s="6">
        <v>1.044</v>
      </c>
      <c r="W5139" s="5">
        <v>0</v>
      </c>
      <c r="X5139" s="6">
        <v>0</v>
      </c>
      <c r="Y5139" s="5">
        <v>3.1660000000000001E-2</v>
      </c>
      <c r="Z5139" s="6">
        <v>2.2450000000000001</v>
      </c>
      <c r="AA5139" s="5">
        <v>3.8100000000000002E-2</v>
      </c>
      <c r="AB5139" s="6">
        <v>3.9590000000000001</v>
      </c>
      <c r="AC5139" s="5">
        <v>0.1384</v>
      </c>
      <c r="AD5139" s="6">
        <v>12.46</v>
      </c>
      <c r="AE5139" s="5">
        <v>0.13164999999999999</v>
      </c>
      <c r="AF5139" s="6">
        <v>4.4080000000000004</v>
      </c>
    </row>
    <row r="5140" spans="2:32" x14ac:dyDescent="0.35">
      <c r="B5140" s="1" t="s">
        <v>993</v>
      </c>
      <c r="C5140" s="5">
        <v>7.2999999999999995E-2</v>
      </c>
      <c r="D5140" s="6">
        <v>64.066000000000003</v>
      </c>
      <c r="E5140" s="5">
        <v>9.5990000000000006E-2</v>
      </c>
      <c r="F5140" s="6">
        <v>5.3769999999999998</v>
      </c>
      <c r="G5140" s="5">
        <v>9.5200000000000007E-2</v>
      </c>
      <c r="H5140" s="6">
        <v>8.641</v>
      </c>
      <c r="I5140" s="5">
        <v>4.8210000000000003E-2</v>
      </c>
      <c r="J5140" s="6">
        <v>2.536</v>
      </c>
      <c r="K5140" s="5">
        <v>0.10008</v>
      </c>
      <c r="L5140" s="6">
        <v>6.9880000000000004</v>
      </c>
      <c r="M5140" s="5">
        <v>9.1929999999999998E-2</v>
      </c>
      <c r="N5140" s="6">
        <v>4.1669999999999998</v>
      </c>
      <c r="O5140" s="5">
        <v>0</v>
      </c>
      <c r="P5140" s="6">
        <v>0</v>
      </c>
      <c r="Q5140" s="5">
        <v>7.1830000000000005E-2</v>
      </c>
      <c r="R5140" s="6">
        <v>4.0010000000000003</v>
      </c>
      <c r="S5140" s="5">
        <v>0.10005</v>
      </c>
      <c r="T5140" s="6">
        <v>10.656000000000001</v>
      </c>
      <c r="U5140" s="5">
        <v>4.4519999999999997E-2</v>
      </c>
      <c r="V5140" s="6">
        <v>2.0880000000000001</v>
      </c>
      <c r="W5140" s="5">
        <v>6.3499999999999997E-3</v>
      </c>
      <c r="X5140" s="6">
        <v>0.121</v>
      </c>
      <c r="Y5140" s="5">
        <v>3.1660000000000001E-2</v>
      </c>
      <c r="Z5140" s="6">
        <v>2.2450000000000001</v>
      </c>
      <c r="AA5140" s="5">
        <v>7.0899999999999999E-3</v>
      </c>
      <c r="AB5140" s="6">
        <v>0.73699999999999999</v>
      </c>
      <c r="AC5140" s="5">
        <v>0.13444</v>
      </c>
      <c r="AD5140" s="6">
        <v>12.103</v>
      </c>
      <c r="AE5140" s="5">
        <v>0.13164999999999999</v>
      </c>
      <c r="AF5140" s="6">
        <v>4.4080000000000004</v>
      </c>
    </row>
    <row r="5141" spans="2:32" x14ac:dyDescent="0.35">
      <c r="B5141" s="1" t="s">
        <v>998</v>
      </c>
      <c r="C5141" s="5">
        <v>6.8949999999999997E-2</v>
      </c>
      <c r="D5141" s="6">
        <v>60.515000000000001</v>
      </c>
      <c r="E5141" s="5">
        <v>0.17885999999999999</v>
      </c>
      <c r="F5141" s="6">
        <v>10.019</v>
      </c>
      <c r="G5141" s="5">
        <v>7.7579999999999996E-2</v>
      </c>
      <c r="H5141" s="6">
        <v>7.0410000000000004</v>
      </c>
      <c r="I5141" s="5">
        <v>2.6079999999999999E-2</v>
      </c>
      <c r="J5141" s="6">
        <v>1.3720000000000001</v>
      </c>
      <c r="K5141" s="5">
        <v>0.11224000000000001</v>
      </c>
      <c r="L5141" s="6">
        <v>7.8369999999999997</v>
      </c>
      <c r="M5141" s="5">
        <v>0.10395</v>
      </c>
      <c r="N5141" s="6">
        <v>4.7119999999999997</v>
      </c>
      <c r="O5141" s="5">
        <v>4.4889999999999999E-2</v>
      </c>
      <c r="P5141" s="6">
        <v>1.6419999999999999</v>
      </c>
      <c r="Q5141" s="5">
        <v>6.0470000000000003E-2</v>
      </c>
      <c r="R5141" s="6">
        <v>3.3679999999999999</v>
      </c>
      <c r="S5141" s="5">
        <v>4.7199999999999999E-2</v>
      </c>
      <c r="T5141" s="6">
        <v>5.0270000000000001</v>
      </c>
      <c r="U5141" s="5">
        <v>6.3280000000000003E-2</v>
      </c>
      <c r="V5141" s="6">
        <v>2.968</v>
      </c>
      <c r="W5141" s="5">
        <v>6.3499999999999997E-3</v>
      </c>
      <c r="X5141" s="6">
        <v>0.121</v>
      </c>
      <c r="Y5141" s="5">
        <v>0</v>
      </c>
      <c r="Z5141" s="6">
        <v>0</v>
      </c>
      <c r="AA5141" s="5">
        <v>2.8029999999999999E-2</v>
      </c>
      <c r="AB5141" s="6">
        <v>2.9129999999999998</v>
      </c>
      <c r="AC5141" s="5">
        <v>8.7620000000000003E-2</v>
      </c>
      <c r="AD5141" s="6">
        <v>7.8879999999999999</v>
      </c>
      <c r="AE5141" s="5">
        <v>0.16739999999999999</v>
      </c>
      <c r="AF5141" s="6">
        <v>5.6050000000000004</v>
      </c>
    </row>
    <row r="5142" spans="2:32" x14ac:dyDescent="0.35">
      <c r="B5142" s="1" t="s">
        <v>1002</v>
      </c>
      <c r="C5142" s="5">
        <v>5.4219999999999997E-2</v>
      </c>
      <c r="D5142" s="6">
        <v>47.585000000000001</v>
      </c>
      <c r="E5142" s="5">
        <v>4.5900000000000003E-2</v>
      </c>
      <c r="F5142" s="6">
        <v>2.5710000000000002</v>
      </c>
      <c r="G5142" s="5">
        <v>1.8280000000000001E-2</v>
      </c>
      <c r="H5142" s="6">
        <v>1.659</v>
      </c>
      <c r="I5142" s="5">
        <v>6.447E-2</v>
      </c>
      <c r="J5142" s="6">
        <v>3.391</v>
      </c>
      <c r="K5142" s="5">
        <v>0.13697000000000001</v>
      </c>
      <c r="L5142" s="6">
        <v>9.5640000000000001</v>
      </c>
      <c r="M5142" s="5">
        <v>2.2100000000000002E-2</v>
      </c>
      <c r="N5142" s="6">
        <v>1.002</v>
      </c>
      <c r="O5142" s="5">
        <v>3.2120000000000003E-2</v>
      </c>
      <c r="P5142" s="6">
        <v>1.175</v>
      </c>
      <c r="Q5142" s="5">
        <v>3.0179999999999998E-2</v>
      </c>
      <c r="R5142" s="6">
        <v>1.681</v>
      </c>
      <c r="S5142" s="5">
        <v>4.002E-2</v>
      </c>
      <c r="T5142" s="6">
        <v>4.2619999999999996</v>
      </c>
      <c r="U5142" s="5">
        <v>0</v>
      </c>
      <c r="V5142" s="6">
        <v>0</v>
      </c>
      <c r="W5142" s="5">
        <v>2.8989999999999998E-2</v>
      </c>
      <c r="X5142" s="6">
        <v>0.55200000000000005</v>
      </c>
      <c r="Y5142" s="5">
        <v>0</v>
      </c>
      <c r="Z5142" s="6">
        <v>0</v>
      </c>
      <c r="AA5142" s="5">
        <v>0</v>
      </c>
      <c r="AB5142" s="6">
        <v>0</v>
      </c>
      <c r="AC5142" s="5">
        <v>0.21312999999999999</v>
      </c>
      <c r="AD5142" s="6">
        <v>19.187999999999999</v>
      </c>
      <c r="AE5142" s="5">
        <v>7.5829999999999995E-2</v>
      </c>
      <c r="AF5142" s="6">
        <v>2.5390000000000001</v>
      </c>
    </row>
    <row r="5143" spans="2:32" x14ac:dyDescent="0.35">
      <c r="B5143" s="1" t="s">
        <v>1003</v>
      </c>
      <c r="C5143" s="5">
        <v>5.0979999999999998E-2</v>
      </c>
      <c r="D5143" s="6">
        <v>44.744</v>
      </c>
      <c r="E5143" s="5">
        <v>4.1450000000000001E-2</v>
      </c>
      <c r="F5143" s="6">
        <v>2.3220000000000001</v>
      </c>
      <c r="G5143" s="5">
        <v>2.4830000000000001E-2</v>
      </c>
      <c r="H5143" s="6">
        <v>2.254</v>
      </c>
      <c r="I5143" s="5">
        <v>5.0130000000000001E-2</v>
      </c>
      <c r="J5143" s="6">
        <v>2.637</v>
      </c>
      <c r="K5143" s="5">
        <v>0.10868</v>
      </c>
      <c r="L5143" s="6">
        <v>7.5890000000000004</v>
      </c>
      <c r="M5143" s="5">
        <v>4.4339999999999997E-2</v>
      </c>
      <c r="N5143" s="6">
        <v>2.0099999999999998</v>
      </c>
      <c r="O5143" s="5">
        <v>5.5739999999999998E-2</v>
      </c>
      <c r="P5143" s="6">
        <v>2.0390000000000001</v>
      </c>
      <c r="Q5143" s="5">
        <v>3.943E-2</v>
      </c>
      <c r="R5143" s="6">
        <v>2.1960000000000002</v>
      </c>
      <c r="S5143" s="5">
        <v>9.4109999999999999E-2</v>
      </c>
      <c r="T5143" s="6">
        <v>10.023999999999999</v>
      </c>
      <c r="U5143" s="5">
        <v>6.2500000000000003E-3</v>
      </c>
      <c r="V5143" s="6">
        <v>0.29299999999999998</v>
      </c>
      <c r="W5143" s="5">
        <v>0</v>
      </c>
      <c r="X5143" s="6">
        <v>0</v>
      </c>
      <c r="Y5143" s="5">
        <v>8.0099999999999998E-3</v>
      </c>
      <c r="Z5143" s="6">
        <v>0.56799999999999995</v>
      </c>
      <c r="AA5143" s="5">
        <v>2.8029999999999999E-2</v>
      </c>
      <c r="AB5143" s="6">
        <v>2.9129999999999998</v>
      </c>
      <c r="AC5143" s="5">
        <v>0.10994</v>
      </c>
      <c r="AD5143" s="6">
        <v>9.8979999999999997</v>
      </c>
      <c r="AE5143" s="5">
        <v>0</v>
      </c>
      <c r="AF5143" s="6">
        <v>0</v>
      </c>
    </row>
    <row r="5144" spans="2:32" x14ac:dyDescent="0.35">
      <c r="B5144" s="1" t="s">
        <v>994</v>
      </c>
      <c r="C5144" s="5">
        <v>4.9520000000000002E-2</v>
      </c>
      <c r="D5144" s="6">
        <v>43.456000000000003</v>
      </c>
      <c r="E5144" s="5">
        <v>0</v>
      </c>
      <c r="F5144" s="6">
        <v>0</v>
      </c>
      <c r="G5144" s="5">
        <v>4.3110000000000002E-2</v>
      </c>
      <c r="H5144" s="6">
        <v>3.9129999999999998</v>
      </c>
      <c r="I5144" s="5">
        <v>6.4199999999999993E-2</v>
      </c>
      <c r="J5144" s="6">
        <v>3.3769999999999998</v>
      </c>
      <c r="K5144" s="5">
        <v>0.14913999999999999</v>
      </c>
      <c r="L5144" s="6">
        <v>10.414</v>
      </c>
      <c r="M5144" s="5">
        <v>7.4230000000000004E-2</v>
      </c>
      <c r="N5144" s="6">
        <v>3.3650000000000002</v>
      </c>
      <c r="O5144" s="5">
        <v>5.9899999999999997E-3</v>
      </c>
      <c r="P5144" s="6">
        <v>0.219</v>
      </c>
      <c r="Q5144" s="5">
        <v>0.10682999999999999</v>
      </c>
      <c r="R5144" s="6">
        <v>5.95</v>
      </c>
      <c r="S5144" s="5">
        <v>6.7210000000000006E-2</v>
      </c>
      <c r="T5144" s="6">
        <v>7.1580000000000004</v>
      </c>
      <c r="U5144" s="5">
        <v>0</v>
      </c>
      <c r="V5144" s="6">
        <v>0</v>
      </c>
      <c r="W5144" s="5">
        <v>0</v>
      </c>
      <c r="X5144" s="6">
        <v>0</v>
      </c>
      <c r="Y5144" s="5">
        <v>6.3310000000000005E-2</v>
      </c>
      <c r="Z5144" s="6">
        <v>4.4889999999999999</v>
      </c>
      <c r="AA5144" s="5">
        <v>0</v>
      </c>
      <c r="AB5144" s="6">
        <v>0</v>
      </c>
      <c r="AC5144" s="5">
        <v>5.0779999999999999E-2</v>
      </c>
      <c r="AD5144" s="6">
        <v>4.5720000000000001</v>
      </c>
      <c r="AE5144" s="5">
        <v>0</v>
      </c>
      <c r="AF5144" s="6">
        <v>0</v>
      </c>
    </row>
    <row r="5145" spans="2:32" x14ac:dyDescent="0.35">
      <c r="B5145" s="1" t="s">
        <v>1001</v>
      </c>
      <c r="C5145" s="5">
        <v>4.802E-2</v>
      </c>
      <c r="D5145" s="6">
        <v>42.140999999999998</v>
      </c>
      <c r="E5145" s="5">
        <v>3.5150000000000001E-2</v>
      </c>
      <c r="F5145" s="6">
        <v>1.9690000000000001</v>
      </c>
      <c r="G5145" s="5">
        <v>0</v>
      </c>
      <c r="H5145" s="6">
        <v>0</v>
      </c>
      <c r="I5145" s="5">
        <v>6.9320000000000007E-2</v>
      </c>
      <c r="J5145" s="6">
        <v>3.6459999999999999</v>
      </c>
      <c r="K5145" s="5">
        <v>9.2560000000000003E-2</v>
      </c>
      <c r="L5145" s="6">
        <v>6.4630000000000001</v>
      </c>
      <c r="M5145" s="5">
        <v>2.7689999999999999E-2</v>
      </c>
      <c r="N5145" s="6">
        <v>1.2549999999999999</v>
      </c>
      <c r="O5145" s="5">
        <v>3.2120000000000003E-2</v>
      </c>
      <c r="P5145" s="6">
        <v>1.175</v>
      </c>
      <c r="Q5145" s="5">
        <v>4.5280000000000001E-2</v>
      </c>
      <c r="R5145" s="6">
        <v>2.5219999999999998</v>
      </c>
      <c r="S5145" s="5">
        <v>6.7210000000000006E-2</v>
      </c>
      <c r="T5145" s="6">
        <v>7.1580000000000004</v>
      </c>
      <c r="U5145" s="5">
        <v>0</v>
      </c>
      <c r="V5145" s="6">
        <v>0</v>
      </c>
      <c r="W5145" s="5">
        <v>0</v>
      </c>
      <c r="X5145" s="6">
        <v>0</v>
      </c>
      <c r="Y5145" s="5">
        <v>3.1660000000000001E-2</v>
      </c>
      <c r="Z5145" s="6">
        <v>2.2450000000000001</v>
      </c>
      <c r="AA5145" s="5">
        <v>0</v>
      </c>
      <c r="AB5145" s="6">
        <v>0</v>
      </c>
      <c r="AC5145" s="5">
        <v>0.12551999999999999</v>
      </c>
      <c r="AD5145" s="6">
        <v>11.3</v>
      </c>
      <c r="AE5145" s="5">
        <v>0.13164999999999999</v>
      </c>
      <c r="AF5145" s="6">
        <v>4.4080000000000004</v>
      </c>
    </row>
    <row r="5146" spans="2:32" x14ac:dyDescent="0.35">
      <c r="B5146" s="1" t="s">
        <v>996</v>
      </c>
      <c r="C5146" s="5">
        <v>4.7449999999999999E-2</v>
      </c>
      <c r="D5146" s="6">
        <v>41.645000000000003</v>
      </c>
      <c r="E5146" s="5">
        <v>2.3890000000000002E-2</v>
      </c>
      <c r="F5146" s="6">
        <v>1.3380000000000001</v>
      </c>
      <c r="G5146" s="5">
        <v>2.946E-2</v>
      </c>
      <c r="H5146" s="6">
        <v>2.6739999999999999</v>
      </c>
      <c r="I5146" s="5">
        <v>4.5289999999999997E-2</v>
      </c>
      <c r="J5146" s="6">
        <v>2.3820000000000001</v>
      </c>
      <c r="K5146" s="5">
        <v>0.10886</v>
      </c>
      <c r="L5146" s="6">
        <v>7.601</v>
      </c>
      <c r="M5146" s="5">
        <v>0</v>
      </c>
      <c r="N5146" s="6">
        <v>0</v>
      </c>
      <c r="O5146" s="5">
        <v>3.2120000000000003E-2</v>
      </c>
      <c r="P5146" s="6">
        <v>1.175</v>
      </c>
      <c r="Q5146" s="5">
        <v>6.0380000000000003E-2</v>
      </c>
      <c r="R5146" s="6">
        <v>3.363</v>
      </c>
      <c r="S5146" s="5">
        <v>6.6919999999999993E-2</v>
      </c>
      <c r="T5146" s="6">
        <v>7.1280000000000001</v>
      </c>
      <c r="U5146" s="5">
        <v>0</v>
      </c>
      <c r="V5146" s="6">
        <v>0</v>
      </c>
      <c r="W5146" s="5">
        <v>0</v>
      </c>
      <c r="X5146" s="6">
        <v>0</v>
      </c>
      <c r="Y5146" s="5">
        <v>3.1660000000000001E-2</v>
      </c>
      <c r="Z5146" s="6">
        <v>2.2450000000000001</v>
      </c>
      <c r="AA5146" s="5">
        <v>7.0899999999999999E-3</v>
      </c>
      <c r="AB5146" s="6">
        <v>0.73699999999999999</v>
      </c>
      <c r="AC5146" s="5">
        <v>7.4730000000000005E-2</v>
      </c>
      <c r="AD5146" s="6">
        <v>6.7279999999999998</v>
      </c>
      <c r="AE5146" s="5">
        <v>0.18744</v>
      </c>
      <c r="AF5146" s="6">
        <v>6.2759999999999998</v>
      </c>
    </row>
    <row r="5147" spans="2:32" x14ac:dyDescent="0.35">
      <c r="B5147" s="1" t="s">
        <v>1004</v>
      </c>
      <c r="C5147" s="5">
        <v>4.1570000000000003E-2</v>
      </c>
      <c r="D5147" s="6">
        <v>36.482999999999997</v>
      </c>
      <c r="E5147" s="5">
        <v>7.6609999999999998E-2</v>
      </c>
      <c r="F5147" s="6">
        <v>4.2910000000000004</v>
      </c>
      <c r="G5147" s="5">
        <v>1.8280000000000001E-2</v>
      </c>
      <c r="H5147" s="6">
        <v>1.659</v>
      </c>
      <c r="I5147" s="5">
        <v>9.7449999999999995E-2</v>
      </c>
      <c r="J5147" s="6">
        <v>5.1260000000000003</v>
      </c>
      <c r="K5147" s="5">
        <v>9.2560000000000003E-2</v>
      </c>
      <c r="L5147" s="6">
        <v>6.4630000000000001</v>
      </c>
      <c r="M5147" s="5">
        <v>0</v>
      </c>
      <c r="N5147" s="6">
        <v>0</v>
      </c>
      <c r="O5147" s="5">
        <v>3.2120000000000003E-2</v>
      </c>
      <c r="P5147" s="6">
        <v>1.175</v>
      </c>
      <c r="Q5147" s="5">
        <v>7.5480000000000005E-2</v>
      </c>
      <c r="R5147" s="6">
        <v>4.2039999999999997</v>
      </c>
      <c r="S5147" s="5">
        <v>2.001E-2</v>
      </c>
      <c r="T5147" s="6">
        <v>2.1309999999999998</v>
      </c>
      <c r="U5147" s="5">
        <v>0</v>
      </c>
      <c r="V5147" s="6">
        <v>0</v>
      </c>
      <c r="W5147" s="5">
        <v>0</v>
      </c>
      <c r="X5147" s="6">
        <v>0</v>
      </c>
      <c r="Y5147" s="5">
        <v>3.1660000000000001E-2</v>
      </c>
      <c r="Z5147" s="6">
        <v>2.2450000000000001</v>
      </c>
      <c r="AA5147" s="5">
        <v>5.6070000000000002E-2</v>
      </c>
      <c r="AB5147" s="6">
        <v>5.827</v>
      </c>
      <c r="AC5147" s="5">
        <v>3.737E-2</v>
      </c>
      <c r="AD5147" s="6">
        <v>3.3639999999999999</v>
      </c>
      <c r="AE5147" s="5">
        <v>0</v>
      </c>
      <c r="AF5147" s="6">
        <v>0</v>
      </c>
    </row>
    <row r="5148" spans="2:32" x14ac:dyDescent="0.35">
      <c r="B5148" s="1" t="s">
        <v>999</v>
      </c>
      <c r="C5148" s="5">
        <v>3.9320000000000001E-2</v>
      </c>
      <c r="D5148" s="6">
        <v>34.503</v>
      </c>
      <c r="E5148" s="5">
        <v>8.1049999999999997E-2</v>
      </c>
      <c r="F5148" s="6">
        <v>4.54</v>
      </c>
      <c r="G5148" s="5">
        <v>4.6299999999999996E-3</v>
      </c>
      <c r="H5148" s="6">
        <v>0.42</v>
      </c>
      <c r="I5148" s="5">
        <v>7.4389999999999998E-2</v>
      </c>
      <c r="J5148" s="6">
        <v>3.9129999999999998</v>
      </c>
      <c r="K5148" s="5">
        <v>8.0399999999999999E-2</v>
      </c>
      <c r="L5148" s="6">
        <v>5.6139999999999999</v>
      </c>
      <c r="M5148" s="5">
        <v>0</v>
      </c>
      <c r="N5148" s="6">
        <v>0</v>
      </c>
      <c r="O5148" s="5">
        <v>3.8080000000000003E-2</v>
      </c>
      <c r="P5148" s="6">
        <v>1.393</v>
      </c>
      <c r="Q5148" s="5">
        <v>2.052E-2</v>
      </c>
      <c r="R5148" s="6">
        <v>1.143</v>
      </c>
      <c r="S5148" s="5">
        <v>8.7220000000000006E-2</v>
      </c>
      <c r="T5148" s="6">
        <v>9.2899999999999991</v>
      </c>
      <c r="U5148" s="5">
        <v>3.4779999999999998E-2</v>
      </c>
      <c r="V5148" s="6">
        <v>1.631</v>
      </c>
      <c r="W5148" s="5">
        <v>2.5149999999999999E-2</v>
      </c>
      <c r="X5148" s="6">
        <v>0.47899999999999998</v>
      </c>
      <c r="Y5148" s="5">
        <v>3.1660000000000001E-2</v>
      </c>
      <c r="Z5148" s="6">
        <v>2.2450000000000001</v>
      </c>
      <c r="AA5148" s="5">
        <v>0</v>
      </c>
      <c r="AB5148" s="6">
        <v>0</v>
      </c>
      <c r="AC5148" s="5">
        <v>3.737E-2</v>
      </c>
      <c r="AD5148" s="6">
        <v>3.3639999999999999</v>
      </c>
      <c r="AE5148" s="5">
        <v>1.413E-2</v>
      </c>
      <c r="AF5148" s="6">
        <v>0.47299999999999998</v>
      </c>
    </row>
    <row r="5149" spans="2:32" x14ac:dyDescent="0.35">
      <c r="B5149" s="1" t="s">
        <v>1011</v>
      </c>
      <c r="C5149" s="5">
        <v>9.5099999999999994E-3</v>
      </c>
      <c r="D5149" s="6">
        <v>8.3469999999999995</v>
      </c>
      <c r="E5149" s="5">
        <v>0</v>
      </c>
      <c r="F5149" s="6">
        <v>0</v>
      </c>
      <c r="G5149" s="5">
        <v>0</v>
      </c>
      <c r="H5149" s="6">
        <v>0</v>
      </c>
      <c r="I5149" s="5">
        <v>0</v>
      </c>
      <c r="J5149" s="6">
        <v>0</v>
      </c>
      <c r="K5149" s="5">
        <v>0</v>
      </c>
      <c r="L5149" s="6">
        <v>0</v>
      </c>
      <c r="M5149" s="5">
        <v>3.1060000000000001E-2</v>
      </c>
      <c r="N5149" s="6">
        <v>1.4079999999999999</v>
      </c>
      <c r="O5149" s="5">
        <v>0</v>
      </c>
      <c r="P5149" s="6">
        <v>0</v>
      </c>
      <c r="Q5149" s="5">
        <v>2.794E-2</v>
      </c>
      <c r="R5149" s="6">
        <v>1.556</v>
      </c>
      <c r="S5149" s="5">
        <v>2.7189999999999999E-2</v>
      </c>
      <c r="T5149" s="6">
        <v>2.8959999999999999</v>
      </c>
      <c r="U5149" s="5">
        <v>0</v>
      </c>
      <c r="V5149" s="6">
        <v>0</v>
      </c>
      <c r="W5149" s="5">
        <v>1.2710000000000001E-2</v>
      </c>
      <c r="X5149" s="6">
        <v>0.24199999999999999</v>
      </c>
      <c r="Y5149" s="5">
        <v>3.1660000000000001E-2</v>
      </c>
      <c r="Z5149" s="6">
        <v>2.2450000000000001</v>
      </c>
      <c r="AA5149" s="5">
        <v>0</v>
      </c>
      <c r="AB5149" s="6">
        <v>0</v>
      </c>
      <c r="AC5149" s="5">
        <v>0</v>
      </c>
      <c r="AD5149" s="6">
        <v>0</v>
      </c>
      <c r="AE5149" s="5">
        <v>0</v>
      </c>
      <c r="AF5149" s="6">
        <v>0</v>
      </c>
    </row>
    <row r="5150" spans="2:32" x14ac:dyDescent="0.35">
      <c r="B5150" s="1" t="s">
        <v>1005</v>
      </c>
      <c r="C5150" s="5">
        <v>6.9499999999999996E-3</v>
      </c>
      <c r="D5150" s="6">
        <v>6.0979999999999999</v>
      </c>
      <c r="E5150" s="5">
        <v>4.777E-2</v>
      </c>
      <c r="F5150" s="6">
        <v>2.6760000000000002</v>
      </c>
      <c r="G5150" s="5">
        <v>9.2399999999999999E-3</v>
      </c>
      <c r="H5150" s="6">
        <v>0.83899999999999997</v>
      </c>
      <c r="I5150" s="5">
        <v>4.8500000000000001E-3</v>
      </c>
      <c r="J5150" s="6">
        <v>0.255</v>
      </c>
      <c r="K5150" s="5">
        <v>3.0400000000000002E-3</v>
      </c>
      <c r="L5150" s="6">
        <v>0.21199999999999999</v>
      </c>
      <c r="M5150" s="5">
        <v>1.43E-2</v>
      </c>
      <c r="N5150" s="6">
        <v>0.64800000000000002</v>
      </c>
      <c r="O5150" s="5">
        <v>2.3619999999999999E-2</v>
      </c>
      <c r="P5150" s="6">
        <v>0.86399999999999999</v>
      </c>
      <c r="Q5150" s="5">
        <v>0</v>
      </c>
      <c r="R5150" s="6">
        <v>0</v>
      </c>
      <c r="S5150" s="5">
        <v>0</v>
      </c>
      <c r="T5150" s="6">
        <v>0</v>
      </c>
      <c r="U5150" s="5">
        <v>6.2500000000000003E-3</v>
      </c>
      <c r="V5150" s="6">
        <v>0.29299999999999998</v>
      </c>
      <c r="W5150" s="5">
        <v>1.6279999999999999E-2</v>
      </c>
      <c r="X5150" s="6">
        <v>0.31</v>
      </c>
      <c r="Y5150" s="5">
        <v>0</v>
      </c>
      <c r="Z5150" s="6">
        <v>0</v>
      </c>
      <c r="AA5150" s="5">
        <v>0</v>
      </c>
      <c r="AB5150" s="6">
        <v>0</v>
      </c>
      <c r="AC5150" s="5">
        <v>0</v>
      </c>
      <c r="AD5150" s="6">
        <v>0</v>
      </c>
      <c r="AE5150" s="5">
        <v>0</v>
      </c>
      <c r="AF5150" s="6">
        <v>0</v>
      </c>
    </row>
    <row r="5151" spans="2:32" x14ac:dyDescent="0.35">
      <c r="B5151" s="1" t="s">
        <v>932</v>
      </c>
      <c r="C5151" s="5">
        <v>6.11E-3</v>
      </c>
      <c r="D5151" s="6">
        <v>5.359</v>
      </c>
      <c r="E5151" s="5">
        <v>2.8080000000000001E-2</v>
      </c>
      <c r="F5151" s="6">
        <v>1.573</v>
      </c>
      <c r="G5151" s="5">
        <v>0</v>
      </c>
      <c r="H5151" s="6">
        <v>0</v>
      </c>
      <c r="I5151" s="5">
        <v>1.2409999999999999E-2</v>
      </c>
      <c r="J5151" s="6">
        <v>0.65300000000000002</v>
      </c>
      <c r="K5151" s="5">
        <v>0</v>
      </c>
      <c r="L5151" s="6">
        <v>0</v>
      </c>
      <c r="M5151" s="5">
        <v>1.43E-2</v>
      </c>
      <c r="N5151" s="6">
        <v>0.64800000000000002</v>
      </c>
      <c r="O5151" s="5">
        <v>4.7399999999999998E-2</v>
      </c>
      <c r="P5151" s="6">
        <v>1.734</v>
      </c>
      <c r="Q5151" s="5">
        <v>0</v>
      </c>
      <c r="R5151" s="6">
        <v>0</v>
      </c>
      <c r="S5151" s="5">
        <v>0</v>
      </c>
      <c r="T5151" s="6">
        <v>0</v>
      </c>
      <c r="U5151" s="5">
        <v>1.601E-2</v>
      </c>
      <c r="V5151" s="6">
        <v>0.751</v>
      </c>
      <c r="W5151" s="5">
        <v>0</v>
      </c>
      <c r="X5151" s="6">
        <v>0</v>
      </c>
      <c r="Y5151" s="5">
        <v>0</v>
      </c>
      <c r="Z5151" s="6">
        <v>0</v>
      </c>
      <c r="AA5151" s="5">
        <v>0</v>
      </c>
      <c r="AB5151" s="6">
        <v>0</v>
      </c>
      <c r="AC5151" s="5">
        <v>0</v>
      </c>
      <c r="AD5151" s="6">
        <v>0</v>
      </c>
      <c r="AE5151" s="5">
        <v>0</v>
      </c>
      <c r="AF5151" s="6">
        <v>0</v>
      </c>
    </row>
    <row r="5152" spans="2:32" x14ac:dyDescent="0.35">
      <c r="B5152" s="1" t="s">
        <v>1078</v>
      </c>
      <c r="C5152" s="5">
        <v>4.5100000000000001E-3</v>
      </c>
      <c r="D5152" s="6">
        <v>3.9590000000000001</v>
      </c>
      <c r="E5152" s="5">
        <v>0</v>
      </c>
      <c r="F5152" s="6">
        <v>0</v>
      </c>
      <c r="G5152" s="5">
        <v>0</v>
      </c>
      <c r="H5152" s="6">
        <v>0</v>
      </c>
      <c r="I5152" s="5">
        <v>0</v>
      </c>
      <c r="J5152" s="6">
        <v>0</v>
      </c>
      <c r="K5152" s="5">
        <v>0</v>
      </c>
      <c r="L5152" s="6">
        <v>0</v>
      </c>
      <c r="M5152" s="5">
        <v>0</v>
      </c>
      <c r="N5152" s="6">
        <v>0</v>
      </c>
      <c r="O5152" s="5">
        <v>0</v>
      </c>
      <c r="P5152" s="6">
        <v>0</v>
      </c>
      <c r="Q5152" s="5">
        <v>0</v>
      </c>
      <c r="R5152" s="6">
        <v>0</v>
      </c>
      <c r="S5152" s="5">
        <v>0</v>
      </c>
      <c r="T5152" s="6">
        <v>0</v>
      </c>
      <c r="U5152" s="5">
        <v>0</v>
      </c>
      <c r="V5152" s="6">
        <v>0</v>
      </c>
      <c r="W5152" s="5">
        <v>0</v>
      </c>
      <c r="X5152" s="6">
        <v>0</v>
      </c>
      <c r="Y5152" s="5">
        <v>0</v>
      </c>
      <c r="Z5152" s="6">
        <v>0</v>
      </c>
      <c r="AA5152" s="5">
        <v>3.8100000000000002E-2</v>
      </c>
      <c r="AB5152" s="6">
        <v>3.9590000000000001</v>
      </c>
      <c r="AC5152" s="5">
        <v>0</v>
      </c>
      <c r="AD5152" s="6">
        <v>0</v>
      </c>
      <c r="AE5152" s="5">
        <v>0</v>
      </c>
      <c r="AF5152" s="6">
        <v>0</v>
      </c>
    </row>
    <row r="5153" spans="2:32" x14ac:dyDescent="0.35">
      <c r="B5153" s="1" t="s">
        <v>1079</v>
      </c>
      <c r="C5153" s="5">
        <v>4.4299999999999999E-3</v>
      </c>
      <c r="D5153" s="6">
        <v>3.89</v>
      </c>
      <c r="E5153" s="5">
        <v>0</v>
      </c>
      <c r="F5153" s="6">
        <v>0</v>
      </c>
      <c r="G5153" s="5">
        <v>0</v>
      </c>
      <c r="H5153" s="6">
        <v>0</v>
      </c>
      <c r="I5153" s="5">
        <v>0</v>
      </c>
      <c r="J5153" s="6">
        <v>0</v>
      </c>
      <c r="K5153" s="5">
        <v>0</v>
      </c>
      <c r="L5153" s="6">
        <v>0</v>
      </c>
      <c r="M5153" s="5">
        <v>0</v>
      </c>
      <c r="N5153" s="6">
        <v>0</v>
      </c>
      <c r="O5153" s="5">
        <v>0</v>
      </c>
      <c r="P5153" s="6">
        <v>0</v>
      </c>
      <c r="Q5153" s="5">
        <v>0</v>
      </c>
      <c r="R5153" s="6">
        <v>0</v>
      </c>
      <c r="S5153" s="5">
        <v>0</v>
      </c>
      <c r="T5153" s="6">
        <v>0</v>
      </c>
      <c r="U5153" s="5">
        <v>1.601E-2</v>
      </c>
      <c r="V5153" s="6">
        <v>0.751</v>
      </c>
      <c r="W5153" s="5">
        <v>6.3499999999999997E-3</v>
      </c>
      <c r="X5153" s="6">
        <v>0.121</v>
      </c>
      <c r="Y5153" s="5">
        <v>4.258E-2</v>
      </c>
      <c r="Z5153" s="6">
        <v>3.0190000000000001</v>
      </c>
      <c r="AA5153" s="5">
        <v>0</v>
      </c>
      <c r="AB5153" s="6">
        <v>0</v>
      </c>
      <c r="AC5153" s="5">
        <v>0</v>
      </c>
      <c r="AD5153" s="6">
        <v>0</v>
      </c>
      <c r="AE5153" s="5">
        <v>0</v>
      </c>
      <c r="AF5153" s="6">
        <v>0</v>
      </c>
    </row>
    <row r="5154" spans="2:32" x14ac:dyDescent="0.35">
      <c r="B5154" s="1" t="s">
        <v>1080</v>
      </c>
      <c r="C5154" s="5">
        <v>3.98E-3</v>
      </c>
      <c r="D5154" s="6">
        <v>3.4969999999999999</v>
      </c>
      <c r="E5154" s="5">
        <v>0</v>
      </c>
      <c r="F5154" s="6">
        <v>0</v>
      </c>
      <c r="G5154" s="5">
        <v>0</v>
      </c>
      <c r="H5154" s="6">
        <v>0</v>
      </c>
      <c r="I5154" s="5">
        <v>0</v>
      </c>
      <c r="J5154" s="6">
        <v>0</v>
      </c>
      <c r="K5154" s="5">
        <v>1.6299999999999999E-2</v>
      </c>
      <c r="L5154" s="6">
        <v>1.1379999999999999</v>
      </c>
      <c r="M5154" s="5">
        <v>0</v>
      </c>
      <c r="N5154" s="6">
        <v>0</v>
      </c>
      <c r="O5154" s="5">
        <v>2.3619999999999999E-2</v>
      </c>
      <c r="P5154" s="6">
        <v>0.86399999999999999</v>
      </c>
      <c r="Q5154" s="5">
        <v>9.7699999999999992E-3</v>
      </c>
      <c r="R5154" s="6">
        <v>0.54400000000000004</v>
      </c>
      <c r="S5154" s="5">
        <v>0</v>
      </c>
      <c r="T5154" s="6">
        <v>0</v>
      </c>
      <c r="U5154" s="5">
        <v>1.252E-2</v>
      </c>
      <c r="V5154" s="6">
        <v>0.58699999999999997</v>
      </c>
      <c r="W5154" s="5">
        <v>1.9109999999999999E-2</v>
      </c>
      <c r="X5154" s="6">
        <v>0.36399999999999999</v>
      </c>
      <c r="Y5154" s="5">
        <v>0</v>
      </c>
      <c r="Z5154" s="6">
        <v>0</v>
      </c>
      <c r="AA5154" s="5">
        <v>0</v>
      </c>
      <c r="AB5154" s="6">
        <v>0</v>
      </c>
      <c r="AC5154" s="5">
        <v>0</v>
      </c>
      <c r="AD5154" s="6">
        <v>0</v>
      </c>
      <c r="AE5154" s="5">
        <v>0</v>
      </c>
      <c r="AF5154" s="6">
        <v>0</v>
      </c>
    </row>
    <row r="5155" spans="2:32" x14ac:dyDescent="0.35">
      <c r="B5155" s="1" t="s">
        <v>1081</v>
      </c>
      <c r="C5155" s="5">
        <v>3.5699999999999998E-3</v>
      </c>
      <c r="D5155" s="6">
        <v>3.129</v>
      </c>
      <c r="E5155" s="5">
        <v>8.8900000000000003E-3</v>
      </c>
      <c r="F5155" s="6">
        <v>0.498</v>
      </c>
      <c r="G5155" s="5">
        <v>0</v>
      </c>
      <c r="H5155" s="6">
        <v>0</v>
      </c>
      <c r="I5155" s="5">
        <v>0</v>
      </c>
      <c r="J5155" s="6">
        <v>0</v>
      </c>
      <c r="K5155" s="5">
        <v>0</v>
      </c>
      <c r="L5155" s="6">
        <v>0</v>
      </c>
      <c r="M5155" s="5">
        <v>3.5319999999999997E-2</v>
      </c>
      <c r="N5155" s="6">
        <v>1.601</v>
      </c>
      <c r="O5155" s="5">
        <v>0</v>
      </c>
      <c r="P5155" s="6">
        <v>0</v>
      </c>
      <c r="Q5155" s="5">
        <v>0</v>
      </c>
      <c r="R5155" s="6">
        <v>0</v>
      </c>
      <c r="S5155" s="5">
        <v>0</v>
      </c>
      <c r="T5155" s="6">
        <v>0</v>
      </c>
      <c r="U5155" s="5">
        <v>6.2500000000000003E-3</v>
      </c>
      <c r="V5155" s="6">
        <v>0.29299999999999998</v>
      </c>
      <c r="W5155" s="5">
        <v>0</v>
      </c>
      <c r="X5155" s="6">
        <v>0</v>
      </c>
      <c r="Y5155" s="5">
        <v>0</v>
      </c>
      <c r="Z5155" s="6">
        <v>0</v>
      </c>
      <c r="AA5155" s="5">
        <v>7.0899999999999999E-3</v>
      </c>
      <c r="AB5155" s="6">
        <v>0.73699999999999999</v>
      </c>
      <c r="AC5155" s="5">
        <v>0</v>
      </c>
      <c r="AD5155" s="6">
        <v>0</v>
      </c>
      <c r="AE5155" s="5">
        <v>0</v>
      </c>
      <c r="AF5155" s="6">
        <v>0</v>
      </c>
    </row>
    <row r="5156" spans="2:32" x14ac:dyDescent="0.35">
      <c r="B5156" s="1" t="s">
        <v>1082</v>
      </c>
      <c r="C5156" s="5">
        <v>3.0300000000000001E-3</v>
      </c>
      <c r="D5156" s="6">
        <v>2.657</v>
      </c>
      <c r="E5156" s="5">
        <v>0</v>
      </c>
      <c r="F5156" s="6">
        <v>0</v>
      </c>
      <c r="G5156" s="5">
        <v>0</v>
      </c>
      <c r="H5156" s="6">
        <v>0</v>
      </c>
      <c r="I5156" s="5">
        <v>0</v>
      </c>
      <c r="J5156" s="6">
        <v>0</v>
      </c>
      <c r="K5156" s="5">
        <v>7.7600000000000004E-3</v>
      </c>
      <c r="L5156" s="6">
        <v>0.54200000000000004</v>
      </c>
      <c r="M5156" s="5">
        <v>0</v>
      </c>
      <c r="N5156" s="6">
        <v>0</v>
      </c>
      <c r="O5156" s="5">
        <v>0</v>
      </c>
      <c r="P5156" s="6">
        <v>0</v>
      </c>
      <c r="Q5156" s="5">
        <v>0</v>
      </c>
      <c r="R5156" s="6">
        <v>0</v>
      </c>
      <c r="S5156" s="5">
        <v>1.295E-2</v>
      </c>
      <c r="T5156" s="6">
        <v>1.379</v>
      </c>
      <c r="U5156" s="5">
        <v>0</v>
      </c>
      <c r="V5156" s="6">
        <v>0</v>
      </c>
      <c r="W5156" s="5">
        <v>0</v>
      </c>
      <c r="X5156" s="6">
        <v>0</v>
      </c>
      <c r="Y5156" s="5">
        <v>0</v>
      </c>
      <c r="Z5156" s="6">
        <v>0</v>
      </c>
      <c r="AA5156" s="5">
        <v>7.0899999999999999E-3</v>
      </c>
      <c r="AB5156" s="6">
        <v>0.73699999999999999</v>
      </c>
      <c r="AC5156" s="5">
        <v>0</v>
      </c>
      <c r="AD5156" s="6">
        <v>0</v>
      </c>
      <c r="AE5156" s="5">
        <v>0</v>
      </c>
      <c r="AF5156" s="6">
        <v>0</v>
      </c>
    </row>
    <row r="5157" spans="2:32" x14ac:dyDescent="0.35">
      <c r="B5157" s="1" t="s">
        <v>1061</v>
      </c>
      <c r="C5157" s="5">
        <v>2.7200000000000002E-3</v>
      </c>
      <c r="D5157" s="6">
        <v>2.3860000000000001</v>
      </c>
      <c r="E5157" s="5">
        <v>0</v>
      </c>
      <c r="F5157" s="6">
        <v>0</v>
      </c>
      <c r="G5157" s="5">
        <v>0</v>
      </c>
      <c r="H5157" s="6">
        <v>0</v>
      </c>
      <c r="I5157" s="5">
        <v>0</v>
      </c>
      <c r="J5157" s="6">
        <v>0</v>
      </c>
      <c r="K5157" s="5">
        <v>0</v>
      </c>
      <c r="L5157" s="6">
        <v>0</v>
      </c>
      <c r="M5157" s="5">
        <v>1.9900000000000001E-2</v>
      </c>
      <c r="N5157" s="6">
        <v>0.90200000000000002</v>
      </c>
      <c r="O5157" s="5">
        <v>5.9899999999999997E-3</v>
      </c>
      <c r="P5157" s="6">
        <v>0.219</v>
      </c>
      <c r="Q5157" s="5">
        <v>2.273E-2</v>
      </c>
      <c r="R5157" s="6">
        <v>1.266</v>
      </c>
      <c r="S5157" s="5">
        <v>0</v>
      </c>
      <c r="T5157" s="6">
        <v>0</v>
      </c>
      <c r="U5157" s="5">
        <v>0</v>
      </c>
      <c r="V5157" s="6">
        <v>0</v>
      </c>
      <c r="W5157" s="5">
        <v>0</v>
      </c>
      <c r="X5157" s="6">
        <v>0</v>
      </c>
      <c r="Y5157" s="5">
        <v>0</v>
      </c>
      <c r="Z5157" s="6">
        <v>0</v>
      </c>
      <c r="AA5157" s="5">
        <v>0</v>
      </c>
      <c r="AB5157" s="6">
        <v>0</v>
      </c>
      <c r="AC5157" s="5">
        <v>0</v>
      </c>
      <c r="AD5157" s="6">
        <v>0</v>
      </c>
      <c r="AE5157" s="5">
        <v>0</v>
      </c>
      <c r="AF5157" s="6">
        <v>0</v>
      </c>
    </row>
    <row r="5158" spans="2:32" x14ac:dyDescent="0.35">
      <c r="B5158" s="1" t="s">
        <v>1083</v>
      </c>
      <c r="C5158" s="5">
        <v>2.0100000000000001E-3</v>
      </c>
      <c r="D5158" s="6">
        <v>1.7629999999999999</v>
      </c>
      <c r="E5158" s="5">
        <v>8.8900000000000003E-3</v>
      </c>
      <c r="F5158" s="6">
        <v>0.498</v>
      </c>
      <c r="G5158" s="5">
        <v>0</v>
      </c>
      <c r="H5158" s="6">
        <v>0</v>
      </c>
      <c r="I5158" s="5">
        <v>2.4049999999999998E-2</v>
      </c>
      <c r="J5158" s="6">
        <v>1.2649999999999999</v>
      </c>
      <c r="K5158" s="5">
        <v>0</v>
      </c>
      <c r="L5158" s="6">
        <v>0</v>
      </c>
      <c r="M5158" s="5">
        <v>0</v>
      </c>
      <c r="N5158" s="6">
        <v>0</v>
      </c>
      <c r="O5158" s="5">
        <v>0</v>
      </c>
      <c r="P5158" s="6">
        <v>0</v>
      </c>
      <c r="Q5158" s="5">
        <v>0</v>
      </c>
      <c r="R5158" s="6">
        <v>0</v>
      </c>
      <c r="S5158" s="5">
        <v>0</v>
      </c>
      <c r="T5158" s="6">
        <v>0</v>
      </c>
      <c r="U5158" s="5">
        <v>0</v>
      </c>
      <c r="V5158" s="6">
        <v>0</v>
      </c>
      <c r="W5158" s="5">
        <v>0</v>
      </c>
      <c r="X5158" s="6">
        <v>0</v>
      </c>
      <c r="Y5158" s="5">
        <v>0</v>
      </c>
      <c r="Z5158" s="6">
        <v>0</v>
      </c>
      <c r="AA5158" s="5">
        <v>0</v>
      </c>
      <c r="AB5158" s="6">
        <v>0</v>
      </c>
      <c r="AC5158" s="5">
        <v>0</v>
      </c>
      <c r="AD5158" s="6">
        <v>0</v>
      </c>
      <c r="AE5158" s="5">
        <v>0</v>
      </c>
      <c r="AF5158" s="6">
        <v>0</v>
      </c>
    </row>
    <row r="5159" spans="2:32" x14ac:dyDescent="0.35">
      <c r="B5159" s="1" t="s">
        <v>1084</v>
      </c>
      <c r="C5159" s="5">
        <v>1.9599999999999999E-3</v>
      </c>
      <c r="D5159" s="6">
        <v>1.7210000000000001</v>
      </c>
      <c r="E5159" s="5">
        <v>1.7569999999999999E-2</v>
      </c>
      <c r="F5159" s="6">
        <v>0.98399999999999999</v>
      </c>
      <c r="G5159" s="5">
        <v>0</v>
      </c>
      <c r="H5159" s="6">
        <v>0</v>
      </c>
      <c r="I5159" s="5">
        <v>0</v>
      </c>
      <c r="J5159" s="6">
        <v>0</v>
      </c>
      <c r="K5159" s="5">
        <v>0</v>
      </c>
      <c r="L5159" s="6">
        <v>0</v>
      </c>
      <c r="M5159" s="5">
        <v>0</v>
      </c>
      <c r="N5159" s="6">
        <v>0</v>
      </c>
      <c r="O5159" s="5">
        <v>0</v>
      </c>
      <c r="P5159" s="6">
        <v>0</v>
      </c>
      <c r="Q5159" s="5">
        <v>0</v>
      </c>
      <c r="R5159" s="6">
        <v>0</v>
      </c>
      <c r="S5159" s="5">
        <v>0</v>
      </c>
      <c r="T5159" s="6">
        <v>0</v>
      </c>
      <c r="U5159" s="5">
        <v>0</v>
      </c>
      <c r="V5159" s="6">
        <v>0</v>
      </c>
      <c r="W5159" s="5">
        <v>0</v>
      </c>
      <c r="X5159" s="6">
        <v>0</v>
      </c>
      <c r="Y5159" s="5">
        <v>0</v>
      </c>
      <c r="Z5159" s="6">
        <v>0</v>
      </c>
      <c r="AA5159" s="5">
        <v>7.0899999999999999E-3</v>
      </c>
      <c r="AB5159" s="6">
        <v>0.73699999999999999</v>
      </c>
      <c r="AC5159" s="5">
        <v>0</v>
      </c>
      <c r="AD5159" s="6">
        <v>0</v>
      </c>
      <c r="AE5159" s="5">
        <v>0</v>
      </c>
      <c r="AF5159" s="6">
        <v>0</v>
      </c>
    </row>
    <row r="5160" spans="2:32" x14ac:dyDescent="0.35">
      <c r="B5160" s="1" t="s">
        <v>1085</v>
      </c>
      <c r="C5160" s="5">
        <v>1.65E-3</v>
      </c>
      <c r="D5160" s="6">
        <v>1.452</v>
      </c>
      <c r="E5160" s="5">
        <v>0</v>
      </c>
      <c r="F5160" s="6">
        <v>0</v>
      </c>
      <c r="G5160" s="5">
        <v>0</v>
      </c>
      <c r="H5160" s="6">
        <v>0</v>
      </c>
      <c r="I5160" s="5">
        <v>0</v>
      </c>
      <c r="J5160" s="6">
        <v>0</v>
      </c>
      <c r="K5160" s="5">
        <v>0</v>
      </c>
      <c r="L5160" s="6">
        <v>0</v>
      </c>
      <c r="M5160" s="5">
        <v>0</v>
      </c>
      <c r="N5160" s="6">
        <v>0</v>
      </c>
      <c r="O5160" s="5">
        <v>0</v>
      </c>
      <c r="P5160" s="6">
        <v>0</v>
      </c>
      <c r="Q5160" s="5">
        <v>0</v>
      </c>
      <c r="R5160" s="6">
        <v>0</v>
      </c>
      <c r="S5160" s="5">
        <v>0</v>
      </c>
      <c r="T5160" s="6">
        <v>0</v>
      </c>
      <c r="U5160" s="5">
        <v>0</v>
      </c>
      <c r="V5160" s="6">
        <v>0</v>
      </c>
      <c r="W5160" s="5">
        <v>0</v>
      </c>
      <c r="X5160" s="6">
        <v>0</v>
      </c>
      <c r="Y5160" s="5">
        <v>2.0480000000000002E-2</v>
      </c>
      <c r="Z5160" s="6">
        <v>1.452</v>
      </c>
      <c r="AA5160" s="5">
        <v>0</v>
      </c>
      <c r="AB5160" s="6">
        <v>0</v>
      </c>
      <c r="AC5160" s="5">
        <v>0</v>
      </c>
      <c r="AD5160" s="6">
        <v>0</v>
      </c>
      <c r="AE5160" s="5">
        <v>0</v>
      </c>
      <c r="AF5160" s="6">
        <v>0</v>
      </c>
    </row>
    <row r="5161" spans="2:32" x14ac:dyDescent="0.35">
      <c r="B5161" s="1" t="s">
        <v>1014</v>
      </c>
      <c r="C5161" s="5">
        <v>1.3799999999999999E-3</v>
      </c>
      <c r="D5161" s="6">
        <v>1.212</v>
      </c>
      <c r="E5161" s="5">
        <v>0</v>
      </c>
      <c r="F5161" s="6">
        <v>0</v>
      </c>
      <c r="G5161" s="5">
        <v>0</v>
      </c>
      <c r="H5161" s="6">
        <v>0</v>
      </c>
      <c r="I5161" s="5">
        <v>0</v>
      </c>
      <c r="J5161" s="6">
        <v>0</v>
      </c>
      <c r="K5161" s="5">
        <v>0</v>
      </c>
      <c r="L5161" s="6">
        <v>0</v>
      </c>
      <c r="M5161" s="5">
        <v>0</v>
      </c>
      <c r="N5161" s="6">
        <v>0</v>
      </c>
      <c r="O5161" s="5">
        <v>0</v>
      </c>
      <c r="P5161" s="6">
        <v>0</v>
      </c>
      <c r="Q5161" s="5">
        <v>0</v>
      </c>
      <c r="R5161" s="6">
        <v>0</v>
      </c>
      <c r="S5161" s="5">
        <v>0</v>
      </c>
      <c r="T5161" s="6">
        <v>0</v>
      </c>
      <c r="U5161" s="5">
        <v>0</v>
      </c>
      <c r="V5161" s="6">
        <v>0</v>
      </c>
      <c r="W5161" s="5">
        <v>3.3820000000000003E-2</v>
      </c>
      <c r="X5161" s="6">
        <v>0.64400000000000002</v>
      </c>
      <c r="Y5161" s="5">
        <v>8.0099999999999998E-3</v>
      </c>
      <c r="Z5161" s="6">
        <v>0.56799999999999995</v>
      </c>
      <c r="AA5161" s="5">
        <v>0</v>
      </c>
      <c r="AB5161" s="6">
        <v>0</v>
      </c>
      <c r="AC5161" s="5">
        <v>0</v>
      </c>
      <c r="AD5161" s="6">
        <v>0</v>
      </c>
      <c r="AE5161" s="5">
        <v>0</v>
      </c>
      <c r="AF5161" s="6">
        <v>0</v>
      </c>
    </row>
    <row r="5162" spans="2:32" x14ac:dyDescent="0.35">
      <c r="B5162" s="1" t="s">
        <v>1086</v>
      </c>
      <c r="C5162" s="5">
        <v>1.2199999999999999E-3</v>
      </c>
      <c r="D5162" s="6">
        <v>1.073</v>
      </c>
      <c r="E5162" s="5">
        <v>0</v>
      </c>
      <c r="F5162" s="6">
        <v>0</v>
      </c>
      <c r="G5162" s="5">
        <v>1.1820000000000001E-2</v>
      </c>
      <c r="H5162" s="6">
        <v>1.073</v>
      </c>
      <c r="I5162" s="5">
        <v>0</v>
      </c>
      <c r="J5162" s="6">
        <v>0</v>
      </c>
      <c r="K5162" s="5">
        <v>0</v>
      </c>
      <c r="L5162" s="6">
        <v>0</v>
      </c>
      <c r="M5162" s="5">
        <v>0</v>
      </c>
      <c r="N5162" s="6">
        <v>0</v>
      </c>
      <c r="O5162" s="5">
        <v>0</v>
      </c>
      <c r="P5162" s="6">
        <v>0</v>
      </c>
      <c r="Q5162" s="5">
        <v>0</v>
      </c>
      <c r="R5162" s="6">
        <v>0</v>
      </c>
      <c r="S5162" s="5">
        <v>0</v>
      </c>
      <c r="T5162" s="6">
        <v>0</v>
      </c>
      <c r="U5162" s="5">
        <v>0</v>
      </c>
      <c r="V5162" s="6">
        <v>0</v>
      </c>
      <c r="W5162" s="5">
        <v>0</v>
      </c>
      <c r="X5162" s="6">
        <v>0</v>
      </c>
      <c r="Y5162" s="5">
        <v>0</v>
      </c>
      <c r="Z5162" s="6">
        <v>0</v>
      </c>
      <c r="AA5162" s="5">
        <v>0</v>
      </c>
      <c r="AB5162" s="6">
        <v>0</v>
      </c>
      <c r="AC5162" s="5">
        <v>0</v>
      </c>
      <c r="AD5162" s="6">
        <v>0</v>
      </c>
      <c r="AE5162" s="5">
        <v>0</v>
      </c>
      <c r="AF5162" s="6">
        <v>0</v>
      </c>
    </row>
    <row r="5163" spans="2:32" x14ac:dyDescent="0.35">
      <c r="B5163" s="1" t="s">
        <v>1087</v>
      </c>
      <c r="C5163" s="5">
        <v>9.8999999999999999E-4</v>
      </c>
      <c r="D5163" s="6">
        <v>0.872</v>
      </c>
      <c r="E5163" s="5">
        <v>0</v>
      </c>
      <c r="F5163" s="6">
        <v>0</v>
      </c>
      <c r="G5163" s="5">
        <v>0</v>
      </c>
      <c r="H5163" s="6">
        <v>0</v>
      </c>
      <c r="I5163" s="5">
        <v>0</v>
      </c>
      <c r="J5163" s="6">
        <v>0</v>
      </c>
      <c r="K5163" s="5">
        <v>0</v>
      </c>
      <c r="L5163" s="6">
        <v>0</v>
      </c>
      <c r="M5163" s="5">
        <v>0</v>
      </c>
      <c r="N5163" s="6">
        <v>0</v>
      </c>
      <c r="O5163" s="5">
        <v>0</v>
      </c>
      <c r="P5163" s="6">
        <v>0</v>
      </c>
      <c r="Q5163" s="5">
        <v>0</v>
      </c>
      <c r="R5163" s="6">
        <v>0</v>
      </c>
      <c r="S5163" s="5">
        <v>0</v>
      </c>
      <c r="T5163" s="6">
        <v>0</v>
      </c>
      <c r="U5163" s="5">
        <v>1.601E-2</v>
      </c>
      <c r="V5163" s="6">
        <v>0.751</v>
      </c>
      <c r="W5163" s="5">
        <v>6.3499999999999997E-3</v>
      </c>
      <c r="X5163" s="6">
        <v>0.121</v>
      </c>
      <c r="Y5163" s="5">
        <v>0</v>
      </c>
      <c r="Z5163" s="6">
        <v>0</v>
      </c>
      <c r="AA5163" s="5">
        <v>0</v>
      </c>
      <c r="AB5163" s="6">
        <v>0</v>
      </c>
      <c r="AC5163" s="5">
        <v>0</v>
      </c>
      <c r="AD5163" s="6">
        <v>0</v>
      </c>
      <c r="AE5163" s="5">
        <v>0</v>
      </c>
      <c r="AF5163" s="6">
        <v>0</v>
      </c>
    </row>
    <row r="5164" spans="2:32" x14ac:dyDescent="0.35">
      <c r="B5164" s="1" t="s">
        <v>1088</v>
      </c>
      <c r="C5164" s="5">
        <v>7.2999999999999996E-4</v>
      </c>
      <c r="D5164" s="6">
        <v>0.64400000000000002</v>
      </c>
      <c r="E5164" s="5">
        <v>0</v>
      </c>
      <c r="F5164" s="6">
        <v>0</v>
      </c>
      <c r="G5164" s="5">
        <v>0</v>
      </c>
      <c r="H5164" s="6">
        <v>0</v>
      </c>
      <c r="I5164" s="5">
        <v>0</v>
      </c>
      <c r="J5164" s="6">
        <v>0</v>
      </c>
      <c r="K5164" s="5">
        <v>0</v>
      </c>
      <c r="L5164" s="6">
        <v>0</v>
      </c>
      <c r="M5164" s="5">
        <v>0</v>
      </c>
      <c r="N5164" s="6">
        <v>0</v>
      </c>
      <c r="O5164" s="5">
        <v>0</v>
      </c>
      <c r="P5164" s="6">
        <v>0</v>
      </c>
      <c r="Q5164" s="5">
        <v>0</v>
      </c>
      <c r="R5164" s="6">
        <v>0</v>
      </c>
      <c r="S5164" s="5">
        <v>0</v>
      </c>
      <c r="T5164" s="6">
        <v>0</v>
      </c>
      <c r="U5164" s="5">
        <v>0</v>
      </c>
      <c r="V5164" s="6">
        <v>0</v>
      </c>
      <c r="W5164" s="5">
        <v>3.3820000000000003E-2</v>
      </c>
      <c r="X5164" s="6">
        <v>0.64400000000000002</v>
      </c>
      <c r="Y5164" s="5">
        <v>0</v>
      </c>
      <c r="Z5164" s="6">
        <v>0</v>
      </c>
      <c r="AA5164" s="5">
        <v>0</v>
      </c>
      <c r="AB5164" s="6">
        <v>0</v>
      </c>
      <c r="AC5164" s="5">
        <v>0</v>
      </c>
      <c r="AD5164" s="6">
        <v>0</v>
      </c>
      <c r="AE5164" s="5">
        <v>0</v>
      </c>
      <c r="AF5164" s="6">
        <v>0</v>
      </c>
    </row>
    <row r="5165" spans="2:32" x14ac:dyDescent="0.35">
      <c r="B5165" s="1" t="s">
        <v>1089</v>
      </c>
      <c r="C5165" s="5">
        <v>6.2E-4</v>
      </c>
      <c r="D5165" s="6">
        <v>0.54100000000000004</v>
      </c>
      <c r="E5165" s="5">
        <v>0</v>
      </c>
      <c r="F5165" s="6">
        <v>0</v>
      </c>
      <c r="G5165" s="5">
        <v>4.6299999999999996E-3</v>
      </c>
      <c r="H5165" s="6">
        <v>0.42</v>
      </c>
      <c r="I5165" s="5">
        <v>0</v>
      </c>
      <c r="J5165" s="6">
        <v>0</v>
      </c>
      <c r="K5165" s="5">
        <v>0</v>
      </c>
      <c r="L5165" s="6">
        <v>0</v>
      </c>
      <c r="M5165" s="5">
        <v>0</v>
      </c>
      <c r="N5165" s="6">
        <v>0</v>
      </c>
      <c r="O5165" s="5">
        <v>0</v>
      </c>
      <c r="P5165" s="6">
        <v>0</v>
      </c>
      <c r="Q5165" s="5">
        <v>0</v>
      </c>
      <c r="R5165" s="6">
        <v>0</v>
      </c>
      <c r="S5165" s="5">
        <v>0</v>
      </c>
      <c r="T5165" s="6">
        <v>0</v>
      </c>
      <c r="U5165" s="5">
        <v>0</v>
      </c>
      <c r="V5165" s="6">
        <v>0</v>
      </c>
      <c r="W5165" s="5">
        <v>6.3499999999999997E-3</v>
      </c>
      <c r="X5165" s="6">
        <v>0.121</v>
      </c>
      <c r="Y5165" s="5">
        <v>0</v>
      </c>
      <c r="Z5165" s="6">
        <v>0</v>
      </c>
      <c r="AA5165" s="5">
        <v>0</v>
      </c>
      <c r="AB5165" s="6">
        <v>0</v>
      </c>
      <c r="AC5165" s="5">
        <v>0</v>
      </c>
      <c r="AD5165" s="6">
        <v>0</v>
      </c>
      <c r="AE5165" s="5">
        <v>0</v>
      </c>
      <c r="AF5165" s="6">
        <v>0</v>
      </c>
    </row>
    <row r="5166" spans="2:32" x14ac:dyDescent="0.35">
      <c r="B5166" s="1" t="s">
        <v>1090</v>
      </c>
      <c r="C5166" s="5">
        <v>4.8000000000000001E-4</v>
      </c>
      <c r="D5166" s="6">
        <v>0.42</v>
      </c>
      <c r="E5166" s="5">
        <v>0</v>
      </c>
      <c r="F5166" s="6">
        <v>0</v>
      </c>
      <c r="G5166" s="5">
        <v>4.6299999999999996E-3</v>
      </c>
      <c r="H5166" s="6">
        <v>0.42</v>
      </c>
      <c r="I5166" s="5">
        <v>0</v>
      </c>
      <c r="J5166" s="6">
        <v>0</v>
      </c>
      <c r="K5166" s="5">
        <v>0</v>
      </c>
      <c r="L5166" s="6">
        <v>0</v>
      </c>
      <c r="M5166" s="5">
        <v>0</v>
      </c>
      <c r="N5166" s="6">
        <v>0</v>
      </c>
      <c r="O5166" s="5">
        <v>0</v>
      </c>
      <c r="P5166" s="6">
        <v>0</v>
      </c>
      <c r="Q5166" s="5">
        <v>0</v>
      </c>
      <c r="R5166" s="6">
        <v>0</v>
      </c>
      <c r="S5166" s="5">
        <v>0</v>
      </c>
      <c r="T5166" s="6">
        <v>0</v>
      </c>
      <c r="U5166" s="5">
        <v>0</v>
      </c>
      <c r="V5166" s="6">
        <v>0</v>
      </c>
      <c r="W5166" s="5">
        <v>0</v>
      </c>
      <c r="X5166" s="6">
        <v>0</v>
      </c>
      <c r="Y5166" s="5">
        <v>0</v>
      </c>
      <c r="Z5166" s="6">
        <v>0</v>
      </c>
      <c r="AA5166" s="5">
        <v>0</v>
      </c>
      <c r="AB5166" s="6">
        <v>0</v>
      </c>
      <c r="AC5166" s="5">
        <v>0</v>
      </c>
      <c r="AD5166" s="6">
        <v>0</v>
      </c>
      <c r="AE5166" s="5">
        <v>0</v>
      </c>
      <c r="AF5166" s="6">
        <v>0</v>
      </c>
    </row>
    <row r="5167" spans="2:32" x14ac:dyDescent="0.35">
      <c r="B5167" s="1" t="s">
        <v>1020</v>
      </c>
      <c r="C5167" s="5">
        <v>4.8000000000000001E-4</v>
      </c>
      <c r="D5167" s="6">
        <v>0.42</v>
      </c>
      <c r="E5167" s="5">
        <v>0</v>
      </c>
      <c r="F5167" s="6">
        <v>0</v>
      </c>
      <c r="G5167" s="5">
        <v>4.6299999999999996E-3</v>
      </c>
      <c r="H5167" s="6">
        <v>0.42</v>
      </c>
      <c r="I5167" s="5">
        <v>0</v>
      </c>
      <c r="J5167" s="6">
        <v>0</v>
      </c>
      <c r="K5167" s="5">
        <v>0</v>
      </c>
      <c r="L5167" s="6">
        <v>0</v>
      </c>
      <c r="M5167" s="5">
        <v>0</v>
      </c>
      <c r="N5167" s="6">
        <v>0</v>
      </c>
      <c r="O5167" s="5">
        <v>0</v>
      </c>
      <c r="P5167" s="6">
        <v>0</v>
      </c>
      <c r="Q5167" s="5">
        <v>0</v>
      </c>
      <c r="R5167" s="6">
        <v>0</v>
      </c>
      <c r="S5167" s="5">
        <v>0</v>
      </c>
      <c r="T5167" s="6">
        <v>0</v>
      </c>
      <c r="U5167" s="5">
        <v>0</v>
      </c>
      <c r="V5167" s="6">
        <v>0</v>
      </c>
      <c r="W5167" s="5">
        <v>0</v>
      </c>
      <c r="X5167" s="6">
        <v>0</v>
      </c>
      <c r="Y5167" s="5">
        <v>0</v>
      </c>
      <c r="Z5167" s="6">
        <v>0</v>
      </c>
      <c r="AA5167" s="5">
        <v>0</v>
      </c>
      <c r="AB5167" s="6">
        <v>0</v>
      </c>
      <c r="AC5167" s="5">
        <v>0</v>
      </c>
      <c r="AD5167" s="6">
        <v>0</v>
      </c>
      <c r="AE5167" s="5">
        <v>0</v>
      </c>
      <c r="AF5167" s="6">
        <v>0</v>
      </c>
    </row>
    <row r="5168" spans="2:32" x14ac:dyDescent="0.35">
      <c r="B5168" s="1" t="s">
        <v>1091</v>
      </c>
      <c r="C5168" s="5">
        <v>3.3E-4</v>
      </c>
      <c r="D5168" s="6">
        <v>0.29299999999999998</v>
      </c>
      <c r="E5168" s="5">
        <v>0</v>
      </c>
      <c r="F5168" s="6">
        <v>0</v>
      </c>
      <c r="G5168" s="5">
        <v>0</v>
      </c>
      <c r="H5168" s="6">
        <v>0</v>
      </c>
      <c r="I5168" s="5">
        <v>0</v>
      </c>
      <c r="J5168" s="6">
        <v>0</v>
      </c>
      <c r="K5168" s="5">
        <v>0</v>
      </c>
      <c r="L5168" s="6">
        <v>0</v>
      </c>
      <c r="M5168" s="5">
        <v>0</v>
      </c>
      <c r="N5168" s="6">
        <v>0</v>
      </c>
      <c r="O5168" s="5">
        <v>0</v>
      </c>
      <c r="P5168" s="6">
        <v>0</v>
      </c>
      <c r="Q5168" s="5">
        <v>0</v>
      </c>
      <c r="R5168" s="6">
        <v>0</v>
      </c>
      <c r="S5168" s="5">
        <v>0</v>
      </c>
      <c r="T5168" s="6">
        <v>0</v>
      </c>
      <c r="U5168" s="5">
        <v>6.2500000000000003E-3</v>
      </c>
      <c r="V5168" s="6">
        <v>0.29299999999999998</v>
      </c>
      <c r="W5168" s="5">
        <v>0</v>
      </c>
      <c r="X5168" s="6">
        <v>0</v>
      </c>
      <c r="Y5168" s="5">
        <v>0</v>
      </c>
      <c r="Z5168" s="6">
        <v>0</v>
      </c>
      <c r="AA5168" s="5">
        <v>0</v>
      </c>
      <c r="AB5168" s="6">
        <v>0</v>
      </c>
      <c r="AC5168" s="5">
        <v>0</v>
      </c>
      <c r="AD5168" s="6">
        <v>0</v>
      </c>
      <c r="AE5168" s="5">
        <v>0</v>
      </c>
      <c r="AF5168" s="6">
        <v>0</v>
      </c>
    </row>
    <row r="5169" spans="1:32" x14ac:dyDescent="0.35">
      <c r="B5169" s="1" t="s">
        <v>1092</v>
      </c>
      <c r="C5169" s="5">
        <v>2.9E-4</v>
      </c>
      <c r="D5169" s="6">
        <v>0.253</v>
      </c>
      <c r="E5169" s="5">
        <v>0</v>
      </c>
      <c r="F5169" s="6">
        <v>0</v>
      </c>
      <c r="G5169" s="5">
        <v>0</v>
      </c>
      <c r="H5169" s="6">
        <v>0</v>
      </c>
      <c r="I5169" s="5">
        <v>0</v>
      </c>
      <c r="J5169" s="6">
        <v>0</v>
      </c>
      <c r="K5169" s="5">
        <v>0</v>
      </c>
      <c r="L5169" s="6">
        <v>0</v>
      </c>
      <c r="M5169" s="5">
        <v>5.5799999999999999E-3</v>
      </c>
      <c r="N5169" s="6">
        <v>0.253</v>
      </c>
      <c r="O5169" s="5">
        <v>0</v>
      </c>
      <c r="P5169" s="6">
        <v>0</v>
      </c>
      <c r="Q5169" s="5">
        <v>0</v>
      </c>
      <c r="R5169" s="6">
        <v>0</v>
      </c>
      <c r="S5169" s="5">
        <v>0</v>
      </c>
      <c r="T5169" s="6">
        <v>0</v>
      </c>
      <c r="U5169" s="5">
        <v>0</v>
      </c>
      <c r="V5169" s="6">
        <v>0</v>
      </c>
      <c r="W5169" s="5">
        <v>0</v>
      </c>
      <c r="X5169" s="6">
        <v>0</v>
      </c>
      <c r="Y5169" s="5">
        <v>0</v>
      </c>
      <c r="Z5169" s="6">
        <v>0</v>
      </c>
      <c r="AA5169" s="5">
        <v>0</v>
      </c>
      <c r="AB5169" s="6">
        <v>0</v>
      </c>
      <c r="AC5169" s="5">
        <v>0</v>
      </c>
      <c r="AD5169" s="6">
        <v>0</v>
      </c>
      <c r="AE5169" s="5">
        <v>0</v>
      </c>
      <c r="AF5169" s="6">
        <v>0</v>
      </c>
    </row>
    <row r="5170" spans="1:32" x14ac:dyDescent="0.35">
      <c r="B5170" s="1" t="s">
        <v>1093</v>
      </c>
      <c r="C5170" s="5">
        <v>2.7999999999999998E-4</v>
      </c>
      <c r="D5170" s="6">
        <v>0.249</v>
      </c>
      <c r="E5170" s="5">
        <v>4.45E-3</v>
      </c>
      <c r="F5170" s="6">
        <v>0.249</v>
      </c>
      <c r="G5170" s="5">
        <v>0</v>
      </c>
      <c r="H5170" s="6">
        <v>0</v>
      </c>
      <c r="I5170" s="5">
        <v>0</v>
      </c>
      <c r="J5170" s="6">
        <v>0</v>
      </c>
      <c r="K5170" s="5">
        <v>0</v>
      </c>
      <c r="L5170" s="6">
        <v>0</v>
      </c>
      <c r="M5170" s="5">
        <v>0</v>
      </c>
      <c r="N5170" s="6">
        <v>0</v>
      </c>
      <c r="O5170" s="5">
        <v>0</v>
      </c>
      <c r="P5170" s="6">
        <v>0</v>
      </c>
      <c r="Q5170" s="5">
        <v>0</v>
      </c>
      <c r="R5170" s="6">
        <v>0</v>
      </c>
      <c r="S5170" s="5">
        <v>0</v>
      </c>
      <c r="T5170" s="6">
        <v>0</v>
      </c>
      <c r="U5170" s="5">
        <v>0</v>
      </c>
      <c r="V5170" s="6">
        <v>0</v>
      </c>
      <c r="W5170" s="5">
        <v>0</v>
      </c>
      <c r="X5170" s="6">
        <v>0</v>
      </c>
      <c r="Y5170" s="5">
        <v>0</v>
      </c>
      <c r="Z5170" s="6">
        <v>0</v>
      </c>
      <c r="AA5170" s="5">
        <v>0</v>
      </c>
      <c r="AB5170" s="6">
        <v>0</v>
      </c>
      <c r="AC5170" s="5">
        <v>0</v>
      </c>
      <c r="AD5170" s="6">
        <v>0</v>
      </c>
      <c r="AE5170" s="5">
        <v>0</v>
      </c>
      <c r="AF5170" s="6">
        <v>0</v>
      </c>
    </row>
    <row r="5171" spans="1:32" x14ac:dyDescent="0.35">
      <c r="B5171" s="1" t="s">
        <v>1094</v>
      </c>
      <c r="C5171" s="5">
        <v>2.4000000000000001E-4</v>
      </c>
      <c r="D5171" s="6">
        <v>0.21299999999999999</v>
      </c>
      <c r="E5171" s="5">
        <v>0</v>
      </c>
      <c r="F5171" s="6">
        <v>0</v>
      </c>
      <c r="G5171" s="5">
        <v>0</v>
      </c>
      <c r="H5171" s="6">
        <v>0</v>
      </c>
      <c r="I5171" s="5">
        <v>0</v>
      </c>
      <c r="J5171" s="6">
        <v>0</v>
      </c>
      <c r="K5171" s="5">
        <v>0</v>
      </c>
      <c r="L5171" s="6">
        <v>0</v>
      </c>
      <c r="M5171" s="5">
        <v>0</v>
      </c>
      <c r="N5171" s="6">
        <v>0</v>
      </c>
      <c r="O5171" s="5">
        <v>0</v>
      </c>
      <c r="P5171" s="6">
        <v>0</v>
      </c>
      <c r="Q5171" s="5">
        <v>3.82E-3</v>
      </c>
      <c r="R5171" s="6">
        <v>0.21299999999999999</v>
      </c>
      <c r="S5171" s="5">
        <v>0</v>
      </c>
      <c r="T5171" s="6">
        <v>0</v>
      </c>
      <c r="U5171" s="5">
        <v>0</v>
      </c>
      <c r="V5171" s="6">
        <v>0</v>
      </c>
      <c r="W5171" s="5">
        <v>0</v>
      </c>
      <c r="X5171" s="6">
        <v>0</v>
      </c>
      <c r="Y5171" s="5">
        <v>0</v>
      </c>
      <c r="Z5171" s="6">
        <v>0</v>
      </c>
      <c r="AA5171" s="5">
        <v>0</v>
      </c>
      <c r="AB5171" s="6">
        <v>0</v>
      </c>
      <c r="AC5171" s="5">
        <v>0</v>
      </c>
      <c r="AD5171" s="6">
        <v>0</v>
      </c>
      <c r="AE5171" s="5">
        <v>0</v>
      </c>
      <c r="AF5171" s="6">
        <v>0</v>
      </c>
    </row>
    <row r="5172" spans="1:32" x14ac:dyDescent="0.35">
      <c r="B5172" s="1" t="s">
        <v>1028</v>
      </c>
      <c r="C5172" s="5">
        <v>0.40825</v>
      </c>
      <c r="D5172" s="6">
        <v>358.28500000000003</v>
      </c>
      <c r="E5172" s="5">
        <v>0.24590000000000001</v>
      </c>
      <c r="F5172" s="6">
        <v>13.773999999999999</v>
      </c>
      <c r="G5172" s="5">
        <v>0.60033000000000003</v>
      </c>
      <c r="H5172" s="6">
        <v>54.488</v>
      </c>
      <c r="I5172" s="5">
        <v>0.39595999999999998</v>
      </c>
      <c r="J5172" s="6">
        <v>20.827000000000002</v>
      </c>
      <c r="K5172" s="5">
        <v>0.14606</v>
      </c>
      <c r="L5172" s="6">
        <v>10.199</v>
      </c>
      <c r="M5172" s="5">
        <v>0.47017999999999999</v>
      </c>
      <c r="N5172" s="6">
        <v>21.312999999999999</v>
      </c>
      <c r="O5172" s="5">
        <v>0.47386</v>
      </c>
      <c r="P5172" s="6">
        <v>17.334</v>
      </c>
      <c r="Q5172" s="5">
        <v>0.43453000000000003</v>
      </c>
      <c r="R5172" s="6">
        <v>24.202000000000002</v>
      </c>
      <c r="S5172" s="5">
        <v>0.33217999999999998</v>
      </c>
      <c r="T5172" s="6">
        <v>35.380000000000003</v>
      </c>
      <c r="U5172" s="5">
        <v>0.51490000000000002</v>
      </c>
      <c r="V5172" s="6">
        <v>24.149000000000001</v>
      </c>
      <c r="W5172" s="5">
        <v>0.58221999999999996</v>
      </c>
      <c r="X5172" s="6">
        <v>11.087999999999999</v>
      </c>
      <c r="Y5172" s="5">
        <v>0.37563000000000002</v>
      </c>
      <c r="Z5172" s="6">
        <v>26.634</v>
      </c>
      <c r="AA5172" s="5">
        <v>0.47478999999999999</v>
      </c>
      <c r="AB5172" s="6">
        <v>49.34</v>
      </c>
      <c r="AC5172" s="5">
        <v>0.4103</v>
      </c>
      <c r="AD5172" s="6">
        <v>36.939</v>
      </c>
      <c r="AE5172" s="5">
        <v>0.37689</v>
      </c>
      <c r="AF5172" s="6">
        <v>12.619</v>
      </c>
    </row>
    <row r="5173" spans="1:32" x14ac:dyDescent="0.35">
      <c r="B5173" s="1" t="s">
        <v>473</v>
      </c>
      <c r="C5173" s="5">
        <v>8.0610000000000001E-2</v>
      </c>
      <c r="D5173" s="6">
        <v>70.745999999999995</v>
      </c>
      <c r="E5173" s="5">
        <v>3.7830000000000003E-2</v>
      </c>
      <c r="F5173" s="6">
        <v>2.1190000000000002</v>
      </c>
      <c r="G5173" s="5">
        <v>2.4830000000000001E-2</v>
      </c>
      <c r="H5173" s="6">
        <v>2.254</v>
      </c>
      <c r="I5173" s="5">
        <v>2.213E-2</v>
      </c>
      <c r="J5173" s="6">
        <v>1.1639999999999999</v>
      </c>
      <c r="K5173" s="5">
        <v>6.0879999999999997E-2</v>
      </c>
      <c r="L5173" s="6">
        <v>4.2510000000000003</v>
      </c>
      <c r="M5173" s="5">
        <v>1.677E-2</v>
      </c>
      <c r="N5173" s="6">
        <v>0.76</v>
      </c>
      <c r="O5173" s="5">
        <v>9.3770000000000006E-2</v>
      </c>
      <c r="P5173" s="6">
        <v>3.43</v>
      </c>
      <c r="Q5173" s="5">
        <v>4.4420000000000001E-2</v>
      </c>
      <c r="R5173" s="6">
        <v>2.4740000000000002</v>
      </c>
      <c r="S5173" s="5">
        <v>0.13195999999999999</v>
      </c>
      <c r="T5173" s="6">
        <v>14.055</v>
      </c>
      <c r="U5173" s="5">
        <v>6.2500000000000003E-3</v>
      </c>
      <c r="V5173" s="6">
        <v>0.29299999999999998</v>
      </c>
      <c r="W5173" s="5">
        <v>1.9109999999999999E-2</v>
      </c>
      <c r="X5173" s="6">
        <v>0.36399999999999999</v>
      </c>
      <c r="Y5173" s="5">
        <v>0.14212</v>
      </c>
      <c r="Z5173" s="6">
        <v>10.077</v>
      </c>
      <c r="AA5173" s="5">
        <v>0.13786999999999999</v>
      </c>
      <c r="AB5173" s="6">
        <v>14.327</v>
      </c>
      <c r="AC5173" s="5">
        <v>0.14068</v>
      </c>
      <c r="AD5173" s="6">
        <v>12.664999999999999</v>
      </c>
      <c r="AE5173" s="5">
        <v>7.5050000000000006E-2</v>
      </c>
      <c r="AF5173" s="6">
        <v>2.5129999999999999</v>
      </c>
    </row>
    <row r="5175" spans="1:32" x14ac:dyDescent="0.35">
      <c r="B5175" s="2" t="s">
        <v>398</v>
      </c>
      <c r="D5175" s="3">
        <v>877.60199999999998</v>
      </c>
      <c r="F5175" s="3">
        <v>56.014000000000003</v>
      </c>
      <c r="H5175" s="3">
        <v>90.763000000000005</v>
      </c>
      <c r="J5175" s="3">
        <v>52.598999999999997</v>
      </c>
      <c r="L5175" s="3">
        <v>69.825999999999993</v>
      </c>
      <c r="N5175" s="3">
        <v>45.33</v>
      </c>
      <c r="P5175" s="3">
        <v>36.581000000000003</v>
      </c>
      <c r="R5175" s="3">
        <v>55.698</v>
      </c>
      <c r="T5175" s="3">
        <v>106.51</v>
      </c>
      <c r="V5175" s="3">
        <v>46.901000000000003</v>
      </c>
      <c r="X5175" s="3">
        <v>19.044</v>
      </c>
      <c r="Z5175" s="3">
        <v>70.906000000000006</v>
      </c>
      <c r="AB5175" s="3">
        <v>103.92</v>
      </c>
      <c r="AD5175" s="3">
        <v>90.028999999999996</v>
      </c>
      <c r="AF5175" s="3">
        <v>33.481999999999999</v>
      </c>
    </row>
    <row r="5176" spans="1:32" x14ac:dyDescent="0.35">
      <c r="B5176" s="2" t="s">
        <v>399</v>
      </c>
      <c r="D5176" s="3">
        <v>1007</v>
      </c>
      <c r="F5176" s="3">
        <v>91</v>
      </c>
      <c r="H5176" s="3">
        <v>86</v>
      </c>
      <c r="J5176" s="3">
        <v>86</v>
      </c>
      <c r="L5176" s="3">
        <v>87</v>
      </c>
      <c r="N5176" s="3">
        <v>77</v>
      </c>
      <c r="P5176" s="3">
        <v>77</v>
      </c>
      <c r="R5176" s="3">
        <v>96</v>
      </c>
      <c r="T5176" s="3">
        <v>58</v>
      </c>
      <c r="V5176" s="3">
        <v>94</v>
      </c>
      <c r="X5176" s="3">
        <v>96</v>
      </c>
      <c r="Z5176" s="3">
        <v>48</v>
      </c>
      <c r="AB5176" s="3">
        <v>53</v>
      </c>
      <c r="AD5176" s="3">
        <v>34</v>
      </c>
      <c r="AF5176" s="3">
        <v>24</v>
      </c>
    </row>
    <row r="5178" spans="1:32" x14ac:dyDescent="0.35">
      <c r="A5178" s="3" t="s">
        <v>1095</v>
      </c>
      <c r="B5178" s="2" t="s">
        <v>1096</v>
      </c>
    </row>
    <row r="5180" spans="1:32" x14ac:dyDescent="0.35">
      <c r="B5180" s="1" t="s">
        <v>486</v>
      </c>
      <c r="C5180" s="5">
        <v>0.33604000000000001</v>
      </c>
      <c r="D5180" s="6">
        <v>473.47699999999998</v>
      </c>
      <c r="E5180" s="5">
        <v>0.32921</v>
      </c>
      <c r="F5180" s="6">
        <v>20.869</v>
      </c>
      <c r="G5180" s="5">
        <v>0.20175999999999999</v>
      </c>
      <c r="H5180" s="6">
        <v>22.210999999999999</v>
      </c>
      <c r="I5180" s="5">
        <v>0.24889</v>
      </c>
      <c r="J5180" s="6">
        <v>15.196999999999999</v>
      </c>
      <c r="K5180" s="5">
        <v>0.34007999999999999</v>
      </c>
      <c r="L5180" s="6">
        <v>27.54</v>
      </c>
      <c r="M5180" s="5">
        <v>0.23898</v>
      </c>
      <c r="N5180" s="6">
        <v>14.282</v>
      </c>
      <c r="O5180" s="5">
        <v>0.24915999999999999</v>
      </c>
      <c r="P5180" s="6">
        <v>11.347</v>
      </c>
      <c r="Q5180" s="5">
        <v>0.29425000000000001</v>
      </c>
      <c r="R5180" s="6">
        <v>16.824000000000002</v>
      </c>
      <c r="S5180" s="5">
        <v>0.32286999999999999</v>
      </c>
      <c r="T5180" s="6">
        <v>59.005000000000003</v>
      </c>
      <c r="U5180" s="5">
        <v>0.32002000000000003</v>
      </c>
      <c r="V5180" s="6">
        <v>16.09</v>
      </c>
      <c r="W5180" s="5">
        <v>0.62800999999999996</v>
      </c>
      <c r="X5180" s="6">
        <v>12.382999999999999</v>
      </c>
      <c r="Y5180" s="5">
        <v>0.29178999999999999</v>
      </c>
      <c r="Z5180" s="6">
        <v>36.19</v>
      </c>
      <c r="AA5180" s="5">
        <v>0.48381000000000002</v>
      </c>
      <c r="AB5180" s="6">
        <v>91.918999999999997</v>
      </c>
      <c r="AC5180" s="5">
        <v>0.31196000000000002</v>
      </c>
      <c r="AD5180" s="6">
        <v>75.963999999999999</v>
      </c>
      <c r="AE5180" s="5">
        <v>0.44445000000000001</v>
      </c>
      <c r="AF5180" s="6">
        <v>53.656999999999996</v>
      </c>
    </row>
    <row r="5181" spans="1:32" x14ac:dyDescent="0.35">
      <c r="B5181" s="1" t="s">
        <v>487</v>
      </c>
      <c r="C5181" s="5">
        <v>0.66395999999999999</v>
      </c>
      <c r="D5181" s="6">
        <v>935.51700000000005</v>
      </c>
      <c r="E5181" s="5">
        <v>0.67079</v>
      </c>
      <c r="F5181" s="6">
        <v>42.523000000000003</v>
      </c>
      <c r="G5181" s="5">
        <v>0.79823999999999995</v>
      </c>
      <c r="H5181" s="6">
        <v>87.873000000000005</v>
      </c>
      <c r="I5181" s="5">
        <v>0.75111000000000006</v>
      </c>
      <c r="J5181" s="6">
        <v>45.862000000000002</v>
      </c>
      <c r="K5181" s="5">
        <v>0.65993000000000002</v>
      </c>
      <c r="L5181" s="6">
        <v>53.442</v>
      </c>
      <c r="M5181" s="5">
        <v>0.76102000000000003</v>
      </c>
      <c r="N5181" s="6">
        <v>45.48</v>
      </c>
      <c r="O5181" s="5">
        <v>0.75083</v>
      </c>
      <c r="P5181" s="6">
        <v>34.192999999999998</v>
      </c>
      <c r="Q5181" s="5">
        <v>0.70574999999999999</v>
      </c>
      <c r="R5181" s="6">
        <v>40.351999999999997</v>
      </c>
      <c r="S5181" s="5">
        <v>0.67713000000000001</v>
      </c>
      <c r="T5181" s="6">
        <v>123.746</v>
      </c>
      <c r="U5181" s="5">
        <v>0.67996999999999996</v>
      </c>
      <c r="V5181" s="6">
        <v>34.188000000000002</v>
      </c>
      <c r="W5181" s="5">
        <v>0.372</v>
      </c>
      <c r="X5181" s="6">
        <v>7.335</v>
      </c>
      <c r="Y5181" s="5">
        <v>0.70821000000000001</v>
      </c>
      <c r="Z5181" s="6">
        <v>87.837999999999994</v>
      </c>
      <c r="AA5181" s="5">
        <v>0.51619000000000004</v>
      </c>
      <c r="AB5181" s="6">
        <v>98.07</v>
      </c>
      <c r="AC5181" s="5">
        <v>0.68803999999999998</v>
      </c>
      <c r="AD5181" s="6">
        <v>167.54400000000001</v>
      </c>
      <c r="AE5181" s="5">
        <v>0.55554999999999999</v>
      </c>
      <c r="AF5181" s="6">
        <v>67.069999999999993</v>
      </c>
    </row>
    <row r="5183" spans="1:32" x14ac:dyDescent="0.35">
      <c r="B5183" s="2" t="s">
        <v>398</v>
      </c>
      <c r="D5183" s="3">
        <v>1408.9939999999999</v>
      </c>
      <c r="F5183" s="3">
        <v>63.392000000000003</v>
      </c>
      <c r="H5183" s="3">
        <v>110.084</v>
      </c>
      <c r="J5183" s="3">
        <v>61.058999999999997</v>
      </c>
      <c r="L5183" s="3">
        <v>80.981999999999999</v>
      </c>
      <c r="N5183" s="3">
        <v>59.762</v>
      </c>
      <c r="P5183" s="3">
        <v>45.54</v>
      </c>
      <c r="R5183" s="3">
        <v>57.176000000000002</v>
      </c>
      <c r="T5183" s="3">
        <v>182.751</v>
      </c>
      <c r="V5183" s="3">
        <v>50.279000000000003</v>
      </c>
      <c r="X5183" s="3">
        <v>19.718</v>
      </c>
      <c r="Z5183" s="3">
        <v>124.02800000000001</v>
      </c>
      <c r="AB5183" s="3">
        <v>189.989</v>
      </c>
      <c r="AD5183" s="3">
        <v>243.50800000000001</v>
      </c>
      <c r="AF5183" s="3">
        <v>120.727</v>
      </c>
    </row>
    <row r="5184" spans="1:32" x14ac:dyDescent="0.35">
      <c r="B5184" s="2" t="s">
        <v>399</v>
      </c>
      <c r="D5184" s="3">
        <v>1409</v>
      </c>
      <c r="F5184" s="3">
        <v>103</v>
      </c>
      <c r="H5184" s="3">
        <v>101</v>
      </c>
      <c r="J5184" s="3">
        <v>100</v>
      </c>
      <c r="L5184" s="3">
        <v>100</v>
      </c>
      <c r="N5184" s="3">
        <v>100</v>
      </c>
      <c r="P5184" s="3">
        <v>100</v>
      </c>
      <c r="R5184" s="3">
        <v>100</v>
      </c>
      <c r="T5184" s="3">
        <v>104</v>
      </c>
      <c r="V5184" s="3">
        <v>101</v>
      </c>
      <c r="X5184" s="3">
        <v>100</v>
      </c>
      <c r="Z5184" s="3">
        <v>100</v>
      </c>
      <c r="AB5184" s="3">
        <v>100</v>
      </c>
      <c r="AD5184" s="3">
        <v>100</v>
      </c>
      <c r="AF5184" s="3">
        <v>100</v>
      </c>
    </row>
    <row r="5186" spans="1:32" x14ac:dyDescent="0.35">
      <c r="A5186" s="3" t="s">
        <v>1097</v>
      </c>
      <c r="B5186" s="2" t="s">
        <v>1098</v>
      </c>
    </row>
    <row r="5187" spans="1:32" x14ac:dyDescent="0.35">
      <c r="B5187" s="4" t="s">
        <v>1099</v>
      </c>
    </row>
    <row r="5189" spans="1:32" x14ac:dyDescent="0.35">
      <c r="B5189" s="1" t="s">
        <v>1100</v>
      </c>
      <c r="C5189" s="5">
        <v>5.1810000000000002E-2</v>
      </c>
      <c r="D5189" s="6">
        <v>24.529</v>
      </c>
      <c r="E5189" s="5">
        <v>7.6050000000000006E-2</v>
      </c>
      <c r="F5189" s="6">
        <v>1.587</v>
      </c>
      <c r="G5189" s="5">
        <v>7.4690000000000006E-2</v>
      </c>
      <c r="H5189" s="6">
        <v>1.659</v>
      </c>
      <c r="I5189" s="5">
        <v>9.0279999999999999E-2</v>
      </c>
      <c r="J5189" s="6">
        <v>1.3720000000000001</v>
      </c>
      <c r="K5189" s="5">
        <v>0.13253999999999999</v>
      </c>
      <c r="L5189" s="6">
        <v>3.65</v>
      </c>
      <c r="M5189" s="5">
        <v>1.771E-2</v>
      </c>
      <c r="N5189" s="6">
        <v>0.253</v>
      </c>
      <c r="O5189" s="5">
        <v>0.17211000000000001</v>
      </c>
      <c r="P5189" s="6">
        <v>1.9530000000000001</v>
      </c>
      <c r="Q5189" s="5">
        <v>0.30087000000000003</v>
      </c>
      <c r="R5189" s="6">
        <v>5.0620000000000003</v>
      </c>
      <c r="S5189" s="5">
        <v>3.6119999999999999E-2</v>
      </c>
      <c r="T5189" s="6">
        <v>2.1309999999999998</v>
      </c>
      <c r="U5189" s="5">
        <v>3.6479999999999999E-2</v>
      </c>
      <c r="V5189" s="6">
        <v>0.58699999999999997</v>
      </c>
      <c r="W5189" s="5">
        <v>0</v>
      </c>
      <c r="X5189" s="6">
        <v>0</v>
      </c>
      <c r="Y5189" s="5">
        <v>0</v>
      </c>
      <c r="Z5189" s="6">
        <v>0</v>
      </c>
      <c r="AA5189" s="5">
        <v>0</v>
      </c>
      <c r="AB5189" s="6">
        <v>0</v>
      </c>
      <c r="AC5189" s="5">
        <v>0</v>
      </c>
      <c r="AD5189" s="6">
        <v>0</v>
      </c>
      <c r="AE5189" s="5">
        <v>0.11697</v>
      </c>
      <c r="AF5189" s="6">
        <v>6.2759999999999998</v>
      </c>
    </row>
    <row r="5190" spans="1:32" x14ac:dyDescent="0.35">
      <c r="B5190" s="1" t="s">
        <v>1101</v>
      </c>
      <c r="C5190" s="5">
        <v>9.7790000000000002E-2</v>
      </c>
      <c r="D5190" s="6">
        <v>46.302</v>
      </c>
      <c r="E5190" s="5">
        <v>0</v>
      </c>
      <c r="F5190" s="6">
        <v>0</v>
      </c>
      <c r="G5190" s="5">
        <v>0.20085</v>
      </c>
      <c r="H5190" s="6">
        <v>4.4610000000000003</v>
      </c>
      <c r="I5190" s="5">
        <v>0.10943</v>
      </c>
      <c r="J5190" s="6">
        <v>1.663</v>
      </c>
      <c r="K5190" s="5">
        <v>0.18435000000000001</v>
      </c>
      <c r="L5190" s="6">
        <v>5.077</v>
      </c>
      <c r="M5190" s="5">
        <v>4.5370000000000001E-2</v>
      </c>
      <c r="N5190" s="6">
        <v>0.64800000000000002</v>
      </c>
      <c r="O5190" s="5">
        <v>0.15634000000000001</v>
      </c>
      <c r="P5190" s="6">
        <v>1.774</v>
      </c>
      <c r="Q5190" s="5">
        <v>0.2031</v>
      </c>
      <c r="R5190" s="6">
        <v>3.4169999999999998</v>
      </c>
      <c r="S5190" s="5">
        <v>0.14055000000000001</v>
      </c>
      <c r="T5190" s="6">
        <v>8.2929999999999993</v>
      </c>
      <c r="U5190" s="5">
        <v>0.19464999999999999</v>
      </c>
      <c r="V5190" s="6">
        <v>3.1320000000000001</v>
      </c>
      <c r="W5190" s="5">
        <v>0</v>
      </c>
      <c r="X5190" s="6">
        <v>0</v>
      </c>
      <c r="Y5190" s="5">
        <v>0</v>
      </c>
      <c r="Z5190" s="6">
        <v>0</v>
      </c>
      <c r="AA5190" s="5">
        <v>7.4770000000000003E-2</v>
      </c>
      <c r="AB5190" s="6">
        <v>6.8730000000000002</v>
      </c>
      <c r="AC5190" s="5">
        <v>0.11974</v>
      </c>
      <c r="AD5190" s="6">
        <v>9.0960000000000001</v>
      </c>
      <c r="AE5190" s="5">
        <v>3.4810000000000001E-2</v>
      </c>
      <c r="AF5190" s="6">
        <v>1.8680000000000001</v>
      </c>
    </row>
    <row r="5191" spans="1:32" x14ac:dyDescent="0.35">
      <c r="B5191" s="1" t="s">
        <v>1102</v>
      </c>
      <c r="C5191" s="5">
        <v>0.25724999999999998</v>
      </c>
      <c r="D5191" s="6">
        <v>121.8</v>
      </c>
      <c r="E5191" s="5">
        <v>0.51604000000000005</v>
      </c>
      <c r="F5191" s="6">
        <v>10.769</v>
      </c>
      <c r="G5191" s="5">
        <v>0.56355999999999995</v>
      </c>
      <c r="H5191" s="6">
        <v>12.516999999999999</v>
      </c>
      <c r="I5191" s="5">
        <v>0.17430999999999999</v>
      </c>
      <c r="J5191" s="6">
        <v>2.649</v>
      </c>
      <c r="K5191" s="5">
        <v>0.49582999999999999</v>
      </c>
      <c r="L5191" s="6">
        <v>13.654999999999999</v>
      </c>
      <c r="M5191" s="5">
        <v>0.37920999999999999</v>
      </c>
      <c r="N5191" s="6">
        <v>5.4160000000000004</v>
      </c>
      <c r="O5191" s="5">
        <v>0.27804000000000001</v>
      </c>
      <c r="P5191" s="6">
        <v>3.1549999999999998</v>
      </c>
      <c r="Q5191" s="5">
        <v>0.43519999999999998</v>
      </c>
      <c r="R5191" s="6">
        <v>7.3220000000000001</v>
      </c>
      <c r="S5191" s="5">
        <v>0.23799999999999999</v>
      </c>
      <c r="T5191" s="6">
        <v>14.042999999999999</v>
      </c>
      <c r="U5191" s="5">
        <v>8.3089999999999997E-2</v>
      </c>
      <c r="V5191" s="6">
        <v>1.337</v>
      </c>
      <c r="W5191" s="5">
        <v>7.1629999999999999E-2</v>
      </c>
      <c r="X5191" s="6">
        <v>0.88700000000000001</v>
      </c>
      <c r="Y5191" s="5">
        <v>0.20177</v>
      </c>
      <c r="Z5191" s="6">
        <v>7.3019999999999996</v>
      </c>
      <c r="AA5191" s="5">
        <v>0.14573</v>
      </c>
      <c r="AB5191" s="6">
        <v>13.395</v>
      </c>
      <c r="AC5191" s="5">
        <v>0.27905000000000002</v>
      </c>
      <c r="AD5191" s="6">
        <v>21.198</v>
      </c>
      <c r="AE5191" s="5">
        <v>0.152</v>
      </c>
      <c r="AF5191" s="6">
        <v>8.1560000000000006</v>
      </c>
    </row>
    <row r="5192" spans="1:32" x14ac:dyDescent="0.35">
      <c r="B5192" s="1" t="s">
        <v>1103</v>
      </c>
      <c r="C5192" s="5">
        <v>0.10008</v>
      </c>
      <c r="D5192" s="6">
        <v>47.384</v>
      </c>
      <c r="E5192" s="5">
        <v>0.23882999999999999</v>
      </c>
      <c r="F5192" s="6">
        <v>4.984</v>
      </c>
      <c r="G5192" s="5">
        <v>1.891E-2</v>
      </c>
      <c r="H5192" s="6">
        <v>0.42</v>
      </c>
      <c r="I5192" s="5">
        <v>0.24701999999999999</v>
      </c>
      <c r="J5192" s="6">
        <v>3.754</v>
      </c>
      <c r="K5192" s="5">
        <v>0.28693000000000002</v>
      </c>
      <c r="L5192" s="6">
        <v>7.9020000000000001</v>
      </c>
      <c r="M5192" s="5">
        <v>6.3159999999999994E-2</v>
      </c>
      <c r="N5192" s="6">
        <v>0.90200000000000002</v>
      </c>
      <c r="O5192" s="5">
        <v>0.20710000000000001</v>
      </c>
      <c r="P5192" s="6">
        <v>2.35</v>
      </c>
      <c r="Q5192" s="5">
        <v>0.13225000000000001</v>
      </c>
      <c r="R5192" s="6">
        <v>2.2250000000000001</v>
      </c>
      <c r="S5192" s="5">
        <v>0.1208</v>
      </c>
      <c r="T5192" s="6">
        <v>7.1280000000000001</v>
      </c>
      <c r="U5192" s="5">
        <v>0</v>
      </c>
      <c r="V5192" s="6">
        <v>0</v>
      </c>
      <c r="W5192" s="5">
        <v>5.2010000000000001E-2</v>
      </c>
      <c r="X5192" s="6">
        <v>0.64400000000000002</v>
      </c>
      <c r="Y5192" s="5">
        <v>0</v>
      </c>
      <c r="Z5192" s="6">
        <v>0</v>
      </c>
      <c r="AA5192" s="5">
        <v>3.1690000000000003E-2</v>
      </c>
      <c r="AB5192" s="6">
        <v>2.9129999999999998</v>
      </c>
      <c r="AC5192" s="5">
        <v>0.10384</v>
      </c>
      <c r="AD5192" s="6">
        <v>7.8879999999999999</v>
      </c>
      <c r="AE5192" s="5">
        <v>0.11697</v>
      </c>
      <c r="AF5192" s="6">
        <v>6.2759999999999998</v>
      </c>
    </row>
    <row r="5193" spans="1:32" x14ac:dyDescent="0.35">
      <c r="B5193" s="1" t="s">
        <v>1104</v>
      </c>
      <c r="C5193" s="5">
        <v>4.5760000000000002E-2</v>
      </c>
      <c r="D5193" s="6">
        <v>21.666</v>
      </c>
      <c r="E5193" s="5">
        <v>9.4640000000000002E-2</v>
      </c>
      <c r="F5193" s="6">
        <v>1.9750000000000001</v>
      </c>
      <c r="G5193" s="5">
        <v>0</v>
      </c>
      <c r="H5193" s="6">
        <v>0</v>
      </c>
      <c r="I5193" s="5">
        <v>0</v>
      </c>
      <c r="J5193" s="6">
        <v>0</v>
      </c>
      <c r="K5193" s="5">
        <v>7.1709999999999996E-2</v>
      </c>
      <c r="L5193" s="6">
        <v>1.9750000000000001</v>
      </c>
      <c r="M5193" s="5">
        <v>0.29820000000000002</v>
      </c>
      <c r="N5193" s="6">
        <v>4.2590000000000003</v>
      </c>
      <c r="O5193" s="5">
        <v>0.15281</v>
      </c>
      <c r="P5193" s="6">
        <v>1.734</v>
      </c>
      <c r="Q5193" s="5">
        <v>0</v>
      </c>
      <c r="R5193" s="6">
        <v>0</v>
      </c>
      <c r="S5193" s="5">
        <v>0.12131</v>
      </c>
      <c r="T5193" s="6">
        <v>7.1580000000000004</v>
      </c>
      <c r="U5193" s="5">
        <v>0.28371000000000002</v>
      </c>
      <c r="V5193" s="6">
        <v>4.5650000000000004</v>
      </c>
      <c r="W5193" s="5">
        <v>0</v>
      </c>
      <c r="X5193" s="6">
        <v>0</v>
      </c>
      <c r="Y5193" s="5">
        <v>0</v>
      </c>
      <c r="Z5193" s="6">
        <v>0</v>
      </c>
      <c r="AA5193" s="5">
        <v>0</v>
      </c>
      <c r="AB5193" s="6">
        <v>0</v>
      </c>
      <c r="AC5193" s="5">
        <v>0</v>
      </c>
      <c r="AD5193" s="6">
        <v>0</v>
      </c>
      <c r="AE5193" s="5">
        <v>0</v>
      </c>
      <c r="AF5193" s="6">
        <v>0</v>
      </c>
    </row>
    <row r="5194" spans="1:32" x14ac:dyDescent="0.35">
      <c r="B5194" s="1" t="s">
        <v>1105</v>
      </c>
      <c r="C5194" s="5">
        <v>7.3289999999999994E-2</v>
      </c>
      <c r="D5194" s="6">
        <v>34.701999999999998</v>
      </c>
      <c r="E5194" s="5">
        <v>6.3439999999999996E-2</v>
      </c>
      <c r="F5194" s="6">
        <v>1.3240000000000001</v>
      </c>
      <c r="G5194" s="5">
        <v>0.11931</v>
      </c>
      <c r="H5194" s="6">
        <v>2.65</v>
      </c>
      <c r="I5194" s="5">
        <v>5.9810000000000002E-2</v>
      </c>
      <c r="J5194" s="6">
        <v>0.90900000000000003</v>
      </c>
      <c r="K5194" s="5">
        <v>0.12948999999999999</v>
      </c>
      <c r="L5194" s="6">
        <v>3.5659999999999998</v>
      </c>
      <c r="M5194" s="5">
        <v>6.3159999999999994E-2</v>
      </c>
      <c r="N5194" s="6">
        <v>0.90200000000000002</v>
      </c>
      <c r="O5194" s="5">
        <v>1.9300000000000001E-2</v>
      </c>
      <c r="P5194" s="6">
        <v>0.219</v>
      </c>
      <c r="Q5194" s="5">
        <v>1.2659999999999999E-2</v>
      </c>
      <c r="R5194" s="6">
        <v>0.21299999999999999</v>
      </c>
      <c r="S5194" s="5">
        <v>2.3369999999999998E-2</v>
      </c>
      <c r="T5194" s="6">
        <v>1.379</v>
      </c>
      <c r="U5194" s="5">
        <v>0.45890999999999998</v>
      </c>
      <c r="V5194" s="6">
        <v>7.3840000000000003</v>
      </c>
      <c r="W5194" s="5">
        <v>0.81218000000000001</v>
      </c>
      <c r="X5194" s="6">
        <v>10.057</v>
      </c>
      <c r="Y5194" s="5">
        <v>0.16858000000000001</v>
      </c>
      <c r="Z5194" s="6">
        <v>6.101</v>
      </c>
      <c r="AA5194" s="5">
        <v>0</v>
      </c>
      <c r="AB5194" s="6">
        <v>0</v>
      </c>
      <c r="AC5194" s="5">
        <v>0</v>
      </c>
      <c r="AD5194" s="6">
        <v>0</v>
      </c>
      <c r="AE5194" s="5">
        <v>0</v>
      </c>
      <c r="AF5194" s="6">
        <v>0</v>
      </c>
    </row>
    <row r="5195" spans="1:32" x14ac:dyDescent="0.35">
      <c r="B5195" s="1" t="s">
        <v>394</v>
      </c>
      <c r="C5195" s="5">
        <v>0</v>
      </c>
      <c r="D5195" s="6">
        <v>0</v>
      </c>
      <c r="E5195" s="5">
        <v>0</v>
      </c>
      <c r="F5195" s="6">
        <v>0</v>
      </c>
      <c r="G5195" s="5">
        <v>0</v>
      </c>
      <c r="H5195" s="6">
        <v>0</v>
      </c>
      <c r="I5195" s="5">
        <v>0</v>
      </c>
      <c r="J5195" s="6">
        <v>0</v>
      </c>
      <c r="K5195" s="5">
        <v>0</v>
      </c>
      <c r="L5195" s="6">
        <v>0</v>
      </c>
      <c r="M5195" s="5">
        <v>0</v>
      </c>
      <c r="N5195" s="6">
        <v>0</v>
      </c>
      <c r="O5195" s="5">
        <v>0</v>
      </c>
      <c r="P5195" s="6">
        <v>0</v>
      </c>
      <c r="Q5195" s="5">
        <v>0</v>
      </c>
      <c r="R5195" s="6">
        <v>0</v>
      </c>
      <c r="S5195" s="5">
        <v>0</v>
      </c>
      <c r="T5195" s="6">
        <v>0</v>
      </c>
      <c r="U5195" s="5">
        <v>0</v>
      </c>
      <c r="V5195" s="6">
        <v>0</v>
      </c>
      <c r="W5195" s="5">
        <v>0</v>
      </c>
      <c r="X5195" s="6">
        <v>0</v>
      </c>
      <c r="Y5195" s="5">
        <v>0</v>
      </c>
      <c r="Z5195" s="6">
        <v>0</v>
      </c>
      <c r="AA5195" s="5">
        <v>0</v>
      </c>
      <c r="AB5195" s="6">
        <v>0</v>
      </c>
      <c r="AC5195" s="5">
        <v>0</v>
      </c>
      <c r="AD5195" s="6">
        <v>0</v>
      </c>
      <c r="AE5195" s="5">
        <v>0</v>
      </c>
      <c r="AF5195" s="6">
        <v>0</v>
      </c>
    </row>
    <row r="5196" spans="1:32" x14ac:dyDescent="0.35">
      <c r="B5196" s="1" t="s">
        <v>1106</v>
      </c>
      <c r="C5196" s="5">
        <v>1.634E-2</v>
      </c>
      <c r="D5196" s="6">
        <v>7.7370000000000001</v>
      </c>
      <c r="E5196" s="5">
        <v>0</v>
      </c>
      <c r="F5196" s="6">
        <v>0</v>
      </c>
      <c r="G5196" s="5">
        <v>0</v>
      </c>
      <c r="H5196" s="6">
        <v>0</v>
      </c>
      <c r="I5196" s="5">
        <v>0</v>
      </c>
      <c r="J5196" s="6">
        <v>0</v>
      </c>
      <c r="K5196" s="5">
        <v>0</v>
      </c>
      <c r="L5196" s="6">
        <v>0</v>
      </c>
      <c r="M5196" s="5">
        <v>0</v>
      </c>
      <c r="N5196" s="6">
        <v>0</v>
      </c>
      <c r="O5196" s="5">
        <v>0</v>
      </c>
      <c r="P5196" s="6">
        <v>0</v>
      </c>
      <c r="Q5196" s="5">
        <v>0</v>
      </c>
      <c r="R5196" s="6">
        <v>0</v>
      </c>
      <c r="S5196" s="5">
        <v>0</v>
      </c>
      <c r="T5196" s="6">
        <v>0</v>
      </c>
      <c r="U5196" s="5">
        <v>0</v>
      </c>
      <c r="V5196" s="6">
        <v>0</v>
      </c>
      <c r="W5196" s="5">
        <v>0</v>
      </c>
      <c r="X5196" s="6">
        <v>0</v>
      </c>
      <c r="Y5196" s="5">
        <v>0.21379000000000001</v>
      </c>
      <c r="Z5196" s="6">
        <v>7.7370000000000001</v>
      </c>
      <c r="AA5196" s="5">
        <v>0</v>
      </c>
      <c r="AB5196" s="6">
        <v>0</v>
      </c>
      <c r="AC5196" s="5">
        <v>0</v>
      </c>
      <c r="AD5196" s="6">
        <v>0</v>
      </c>
      <c r="AE5196" s="5">
        <v>0</v>
      </c>
      <c r="AF5196" s="6">
        <v>0</v>
      </c>
    </row>
    <row r="5197" spans="1:32" x14ac:dyDescent="0.35">
      <c r="B5197" s="1" t="s">
        <v>1107</v>
      </c>
      <c r="C5197" s="5">
        <v>2.3900000000000001E-2</v>
      </c>
      <c r="D5197" s="6">
        <v>11.315</v>
      </c>
      <c r="E5197" s="5">
        <v>0</v>
      </c>
      <c r="F5197" s="6">
        <v>0</v>
      </c>
      <c r="G5197" s="5">
        <v>0</v>
      </c>
      <c r="H5197" s="6">
        <v>0</v>
      </c>
      <c r="I5197" s="5">
        <v>0</v>
      </c>
      <c r="J5197" s="6">
        <v>0</v>
      </c>
      <c r="K5197" s="5">
        <v>0</v>
      </c>
      <c r="L5197" s="6">
        <v>0</v>
      </c>
      <c r="M5197" s="5">
        <v>0</v>
      </c>
      <c r="N5197" s="6">
        <v>0</v>
      </c>
      <c r="O5197" s="5">
        <v>0</v>
      </c>
      <c r="P5197" s="6">
        <v>0</v>
      </c>
      <c r="Q5197" s="5">
        <v>0</v>
      </c>
      <c r="R5197" s="6">
        <v>0</v>
      </c>
      <c r="S5197" s="5">
        <v>0</v>
      </c>
      <c r="T5197" s="6">
        <v>0</v>
      </c>
      <c r="U5197" s="5">
        <v>0</v>
      </c>
      <c r="V5197" s="6">
        <v>0</v>
      </c>
      <c r="W5197" s="5">
        <v>0</v>
      </c>
      <c r="X5197" s="6">
        <v>0</v>
      </c>
      <c r="Y5197" s="5">
        <v>0</v>
      </c>
      <c r="Z5197" s="6">
        <v>0</v>
      </c>
      <c r="AA5197" s="5">
        <v>8.0199999999999994E-3</v>
      </c>
      <c r="AB5197" s="6">
        <v>0.73699999999999999</v>
      </c>
      <c r="AC5197" s="5">
        <v>0.13925000000000001</v>
      </c>
      <c r="AD5197" s="6">
        <v>10.577999999999999</v>
      </c>
      <c r="AE5197" s="5">
        <v>0</v>
      </c>
      <c r="AF5197" s="6">
        <v>0</v>
      </c>
    </row>
    <row r="5198" spans="1:32" x14ac:dyDescent="0.35">
      <c r="B5198" s="1" t="s">
        <v>1108</v>
      </c>
      <c r="C5198" s="5">
        <v>2.3999999999999998E-3</v>
      </c>
      <c r="D5198" s="6">
        <v>1.135</v>
      </c>
      <c r="E5198" s="5">
        <v>0</v>
      </c>
      <c r="F5198" s="6">
        <v>0</v>
      </c>
      <c r="G5198" s="5">
        <v>0</v>
      </c>
      <c r="H5198" s="6">
        <v>0</v>
      </c>
      <c r="I5198" s="5">
        <v>0</v>
      </c>
      <c r="J5198" s="6">
        <v>0</v>
      </c>
      <c r="K5198" s="5">
        <v>0</v>
      </c>
      <c r="L5198" s="6">
        <v>0</v>
      </c>
      <c r="M5198" s="5">
        <v>0</v>
      </c>
      <c r="N5198" s="6">
        <v>0</v>
      </c>
      <c r="O5198" s="5">
        <v>0</v>
      </c>
      <c r="P5198" s="6">
        <v>0</v>
      </c>
      <c r="Q5198" s="5">
        <v>0</v>
      </c>
      <c r="R5198" s="6">
        <v>0</v>
      </c>
      <c r="S5198" s="5">
        <v>0</v>
      </c>
      <c r="T5198" s="6">
        <v>0</v>
      </c>
      <c r="U5198" s="5">
        <v>0</v>
      </c>
      <c r="V5198" s="6">
        <v>0</v>
      </c>
      <c r="W5198" s="5">
        <v>0</v>
      </c>
      <c r="X5198" s="6">
        <v>0</v>
      </c>
      <c r="Y5198" s="5">
        <v>3.1359999999999999E-2</v>
      </c>
      <c r="Z5198" s="6">
        <v>1.135</v>
      </c>
      <c r="AA5198" s="5">
        <v>0</v>
      </c>
      <c r="AB5198" s="6">
        <v>0</v>
      </c>
      <c r="AC5198" s="5">
        <v>0</v>
      </c>
      <c r="AD5198" s="6">
        <v>0</v>
      </c>
      <c r="AE5198" s="5">
        <v>0</v>
      </c>
      <c r="AF5198" s="6">
        <v>0</v>
      </c>
    </row>
    <row r="5199" spans="1:32" x14ac:dyDescent="0.35">
      <c r="B5199" s="1" t="s">
        <v>1109</v>
      </c>
      <c r="C5199" s="5">
        <v>3.6110000000000003E-2</v>
      </c>
      <c r="D5199" s="6">
        <v>17.096</v>
      </c>
      <c r="E5199" s="5">
        <v>0</v>
      </c>
      <c r="F5199" s="6">
        <v>0</v>
      </c>
      <c r="G5199" s="5">
        <v>0</v>
      </c>
      <c r="H5199" s="6">
        <v>0</v>
      </c>
      <c r="I5199" s="5">
        <v>0</v>
      </c>
      <c r="J5199" s="6">
        <v>0</v>
      </c>
      <c r="K5199" s="5">
        <v>0</v>
      </c>
      <c r="L5199" s="6">
        <v>0</v>
      </c>
      <c r="M5199" s="5">
        <v>0</v>
      </c>
      <c r="N5199" s="6">
        <v>0</v>
      </c>
      <c r="O5199" s="5">
        <v>0</v>
      </c>
      <c r="P5199" s="6">
        <v>0</v>
      </c>
      <c r="Q5199" s="5">
        <v>0</v>
      </c>
      <c r="R5199" s="6">
        <v>0</v>
      </c>
      <c r="S5199" s="5">
        <v>0</v>
      </c>
      <c r="T5199" s="6">
        <v>0</v>
      </c>
      <c r="U5199" s="5">
        <v>0</v>
      </c>
      <c r="V5199" s="6">
        <v>0</v>
      </c>
      <c r="W5199" s="5">
        <v>0</v>
      </c>
      <c r="X5199" s="6">
        <v>0</v>
      </c>
      <c r="Y5199" s="5">
        <v>0</v>
      </c>
      <c r="Z5199" s="6">
        <v>0</v>
      </c>
      <c r="AA5199" s="5">
        <v>0</v>
      </c>
      <c r="AB5199" s="6">
        <v>0</v>
      </c>
      <c r="AC5199" s="5">
        <v>0</v>
      </c>
      <c r="AD5199" s="6">
        <v>0</v>
      </c>
      <c r="AE5199" s="5">
        <v>0.31862000000000001</v>
      </c>
      <c r="AF5199" s="6">
        <v>17.096</v>
      </c>
    </row>
    <row r="5200" spans="1:32" x14ac:dyDescent="0.35">
      <c r="B5200" s="1" t="s">
        <v>1110</v>
      </c>
      <c r="C5200" s="5">
        <v>1.1999999999999999E-3</v>
      </c>
      <c r="D5200" s="6">
        <v>0.56799999999999995</v>
      </c>
      <c r="E5200" s="5">
        <v>0</v>
      </c>
      <c r="F5200" s="6">
        <v>0</v>
      </c>
      <c r="G5200" s="5">
        <v>0</v>
      </c>
      <c r="H5200" s="6">
        <v>0</v>
      </c>
      <c r="I5200" s="5">
        <v>0</v>
      </c>
      <c r="J5200" s="6">
        <v>0</v>
      </c>
      <c r="K5200" s="5">
        <v>0</v>
      </c>
      <c r="L5200" s="6">
        <v>0</v>
      </c>
      <c r="M5200" s="5">
        <v>0</v>
      </c>
      <c r="N5200" s="6">
        <v>0</v>
      </c>
      <c r="O5200" s="5">
        <v>0</v>
      </c>
      <c r="P5200" s="6">
        <v>0</v>
      </c>
      <c r="Q5200" s="5">
        <v>0</v>
      </c>
      <c r="R5200" s="6">
        <v>0</v>
      </c>
      <c r="S5200" s="5">
        <v>0</v>
      </c>
      <c r="T5200" s="6">
        <v>0</v>
      </c>
      <c r="U5200" s="5">
        <v>0</v>
      </c>
      <c r="V5200" s="6">
        <v>0</v>
      </c>
      <c r="W5200" s="5">
        <v>0</v>
      </c>
      <c r="X5200" s="6">
        <v>0</v>
      </c>
      <c r="Y5200" s="5">
        <v>1.5689999999999999E-2</v>
      </c>
      <c r="Z5200" s="6">
        <v>0.56799999999999995</v>
      </c>
      <c r="AA5200" s="5">
        <v>0</v>
      </c>
      <c r="AB5200" s="6">
        <v>0</v>
      </c>
      <c r="AC5200" s="5">
        <v>0</v>
      </c>
      <c r="AD5200" s="6">
        <v>0</v>
      </c>
      <c r="AE5200" s="5">
        <v>0</v>
      </c>
      <c r="AF5200" s="6">
        <v>0</v>
      </c>
    </row>
    <row r="5201" spans="2:32" x14ac:dyDescent="0.35">
      <c r="B5201" s="1" t="s">
        <v>1111</v>
      </c>
      <c r="C5201" s="5">
        <v>1.8429999999999998E-2</v>
      </c>
      <c r="D5201" s="6">
        <v>8.7270000000000003</v>
      </c>
      <c r="E5201" s="5">
        <v>0</v>
      </c>
      <c r="F5201" s="6">
        <v>0</v>
      </c>
      <c r="G5201" s="5">
        <v>0</v>
      </c>
      <c r="H5201" s="6">
        <v>0</v>
      </c>
      <c r="I5201" s="5">
        <v>0</v>
      </c>
      <c r="J5201" s="6">
        <v>0</v>
      </c>
      <c r="K5201" s="5">
        <v>0</v>
      </c>
      <c r="L5201" s="6">
        <v>0</v>
      </c>
      <c r="M5201" s="5">
        <v>0</v>
      </c>
      <c r="N5201" s="6">
        <v>0</v>
      </c>
      <c r="O5201" s="5">
        <v>0</v>
      </c>
      <c r="P5201" s="6">
        <v>0</v>
      </c>
      <c r="Q5201" s="5">
        <v>0</v>
      </c>
      <c r="R5201" s="6">
        <v>0</v>
      </c>
      <c r="S5201" s="5">
        <v>0.1479</v>
      </c>
      <c r="T5201" s="6">
        <v>8.7270000000000003</v>
      </c>
      <c r="U5201" s="5">
        <v>0</v>
      </c>
      <c r="V5201" s="6">
        <v>0</v>
      </c>
      <c r="W5201" s="5">
        <v>0</v>
      </c>
      <c r="X5201" s="6">
        <v>0</v>
      </c>
      <c r="Y5201" s="5">
        <v>0</v>
      </c>
      <c r="Z5201" s="6">
        <v>0</v>
      </c>
      <c r="AA5201" s="5">
        <v>0</v>
      </c>
      <c r="AB5201" s="6">
        <v>0</v>
      </c>
      <c r="AC5201" s="5">
        <v>0</v>
      </c>
      <c r="AD5201" s="6">
        <v>0</v>
      </c>
      <c r="AE5201" s="5">
        <v>0</v>
      </c>
      <c r="AF5201" s="6">
        <v>0</v>
      </c>
    </row>
    <row r="5202" spans="2:32" x14ac:dyDescent="0.35">
      <c r="B5202" s="1" t="s">
        <v>1112</v>
      </c>
      <c r="C5202" s="5">
        <v>1.529E-2</v>
      </c>
      <c r="D5202" s="6">
        <v>7.2409999999999997</v>
      </c>
      <c r="E5202" s="5">
        <v>0</v>
      </c>
      <c r="F5202" s="6">
        <v>0</v>
      </c>
      <c r="G5202" s="5">
        <v>0</v>
      </c>
      <c r="H5202" s="6">
        <v>0</v>
      </c>
      <c r="I5202" s="5">
        <v>0</v>
      </c>
      <c r="J5202" s="6">
        <v>0</v>
      </c>
      <c r="K5202" s="5">
        <v>0</v>
      </c>
      <c r="L5202" s="6">
        <v>0</v>
      </c>
      <c r="M5202" s="5">
        <v>0</v>
      </c>
      <c r="N5202" s="6">
        <v>0</v>
      </c>
      <c r="O5202" s="5">
        <v>0</v>
      </c>
      <c r="P5202" s="6">
        <v>0</v>
      </c>
      <c r="Q5202" s="5">
        <v>0</v>
      </c>
      <c r="R5202" s="6">
        <v>0</v>
      </c>
      <c r="S5202" s="5">
        <v>6.862E-2</v>
      </c>
      <c r="T5202" s="6">
        <v>4.0490000000000004</v>
      </c>
      <c r="U5202" s="5">
        <v>0</v>
      </c>
      <c r="V5202" s="6">
        <v>0</v>
      </c>
      <c r="W5202" s="5">
        <v>0</v>
      </c>
      <c r="X5202" s="6">
        <v>0</v>
      </c>
      <c r="Y5202" s="5">
        <v>0</v>
      </c>
      <c r="Z5202" s="6">
        <v>0</v>
      </c>
      <c r="AA5202" s="5">
        <v>0</v>
      </c>
      <c r="AB5202" s="6">
        <v>0</v>
      </c>
      <c r="AC5202" s="5">
        <v>1.12E-2</v>
      </c>
      <c r="AD5202" s="6">
        <v>0.85099999999999998</v>
      </c>
      <c r="AE5202" s="5">
        <v>4.3630000000000002E-2</v>
      </c>
      <c r="AF5202" s="6">
        <v>2.3410000000000002</v>
      </c>
    </row>
    <row r="5203" spans="2:32" x14ac:dyDescent="0.35">
      <c r="B5203" s="1" t="s">
        <v>1113</v>
      </c>
      <c r="C5203" s="5">
        <v>1.8E-3</v>
      </c>
      <c r="D5203" s="6">
        <v>0.85099999999999998</v>
      </c>
      <c r="E5203" s="5">
        <v>0</v>
      </c>
      <c r="F5203" s="6">
        <v>0</v>
      </c>
      <c r="G5203" s="5">
        <v>0</v>
      </c>
      <c r="H5203" s="6">
        <v>0</v>
      </c>
      <c r="I5203" s="5">
        <v>0</v>
      </c>
      <c r="J5203" s="6">
        <v>0</v>
      </c>
      <c r="K5203" s="5">
        <v>0</v>
      </c>
      <c r="L5203" s="6">
        <v>0</v>
      </c>
      <c r="M5203" s="5">
        <v>0</v>
      </c>
      <c r="N5203" s="6">
        <v>0</v>
      </c>
      <c r="O5203" s="5">
        <v>0</v>
      </c>
      <c r="P5203" s="6">
        <v>0</v>
      </c>
      <c r="Q5203" s="5">
        <v>0</v>
      </c>
      <c r="R5203" s="6">
        <v>0</v>
      </c>
      <c r="S5203" s="5">
        <v>0</v>
      </c>
      <c r="T5203" s="6">
        <v>0</v>
      </c>
      <c r="U5203" s="5">
        <v>0</v>
      </c>
      <c r="V5203" s="6">
        <v>0</v>
      </c>
      <c r="W5203" s="5">
        <v>0</v>
      </c>
      <c r="X5203" s="6">
        <v>0</v>
      </c>
      <c r="Y5203" s="5">
        <v>0</v>
      </c>
      <c r="Z5203" s="6">
        <v>0</v>
      </c>
      <c r="AA5203" s="5">
        <v>0</v>
      </c>
      <c r="AB5203" s="6">
        <v>0</v>
      </c>
      <c r="AC5203" s="5">
        <v>1.12E-2</v>
      </c>
      <c r="AD5203" s="6">
        <v>0.85099999999999998</v>
      </c>
      <c r="AE5203" s="5">
        <v>0</v>
      </c>
      <c r="AF5203" s="6">
        <v>0</v>
      </c>
    </row>
    <row r="5204" spans="2:32" x14ac:dyDescent="0.35">
      <c r="B5204" s="1" t="s">
        <v>1114</v>
      </c>
      <c r="C5204" s="5">
        <v>6.0499999999999998E-3</v>
      </c>
      <c r="D5204" s="6">
        <v>2.8660000000000001</v>
      </c>
      <c r="E5204" s="5">
        <v>0</v>
      </c>
      <c r="F5204" s="6">
        <v>0</v>
      </c>
      <c r="G5204" s="5">
        <v>0</v>
      </c>
      <c r="H5204" s="6">
        <v>0</v>
      </c>
      <c r="I5204" s="5">
        <v>0</v>
      </c>
      <c r="J5204" s="6">
        <v>0</v>
      </c>
      <c r="K5204" s="5">
        <v>0</v>
      </c>
      <c r="L5204" s="6">
        <v>0</v>
      </c>
      <c r="M5204" s="5">
        <v>0</v>
      </c>
      <c r="N5204" s="6">
        <v>0</v>
      </c>
      <c r="O5204" s="5">
        <v>0</v>
      </c>
      <c r="P5204" s="6">
        <v>0</v>
      </c>
      <c r="Q5204" s="5">
        <v>0</v>
      </c>
      <c r="R5204" s="6">
        <v>0</v>
      </c>
      <c r="S5204" s="5">
        <v>4.8570000000000002E-2</v>
      </c>
      <c r="T5204" s="6">
        <v>2.8660000000000001</v>
      </c>
      <c r="U5204" s="5">
        <v>0</v>
      </c>
      <c r="V5204" s="6">
        <v>0</v>
      </c>
      <c r="W5204" s="5">
        <v>0</v>
      </c>
      <c r="X5204" s="6">
        <v>0</v>
      </c>
      <c r="Y5204" s="5">
        <v>0</v>
      </c>
      <c r="Z5204" s="6">
        <v>0</v>
      </c>
      <c r="AA5204" s="5">
        <v>0</v>
      </c>
      <c r="AB5204" s="6">
        <v>0</v>
      </c>
      <c r="AC5204" s="5">
        <v>0</v>
      </c>
      <c r="AD5204" s="6">
        <v>0</v>
      </c>
      <c r="AE5204" s="5">
        <v>0</v>
      </c>
      <c r="AF5204" s="6">
        <v>0</v>
      </c>
    </row>
    <row r="5205" spans="2:32" x14ac:dyDescent="0.35">
      <c r="B5205" s="1" t="s">
        <v>1115</v>
      </c>
      <c r="C5205" s="5">
        <v>5.3600000000000002E-3</v>
      </c>
      <c r="D5205" s="6">
        <v>2.5390000000000001</v>
      </c>
      <c r="E5205" s="5">
        <v>0</v>
      </c>
      <c r="F5205" s="6">
        <v>0</v>
      </c>
      <c r="G5205" s="5">
        <v>0</v>
      </c>
      <c r="H5205" s="6">
        <v>0</v>
      </c>
      <c r="I5205" s="5">
        <v>0</v>
      </c>
      <c r="J5205" s="6">
        <v>0</v>
      </c>
      <c r="K5205" s="5">
        <v>0</v>
      </c>
      <c r="L5205" s="6">
        <v>0</v>
      </c>
      <c r="M5205" s="5">
        <v>0</v>
      </c>
      <c r="N5205" s="6">
        <v>0</v>
      </c>
      <c r="O5205" s="5">
        <v>0</v>
      </c>
      <c r="P5205" s="6">
        <v>0</v>
      </c>
      <c r="Q5205" s="5">
        <v>0</v>
      </c>
      <c r="R5205" s="6">
        <v>0</v>
      </c>
      <c r="S5205" s="5">
        <v>0</v>
      </c>
      <c r="T5205" s="6">
        <v>0</v>
      </c>
      <c r="U5205" s="5">
        <v>0</v>
      </c>
      <c r="V5205" s="6">
        <v>0</v>
      </c>
      <c r="W5205" s="5">
        <v>0</v>
      </c>
      <c r="X5205" s="6">
        <v>0</v>
      </c>
      <c r="Y5205" s="5">
        <v>0</v>
      </c>
      <c r="Z5205" s="6">
        <v>0</v>
      </c>
      <c r="AA5205" s="5">
        <v>0</v>
      </c>
      <c r="AB5205" s="6">
        <v>0</v>
      </c>
      <c r="AC5205" s="5">
        <v>0</v>
      </c>
      <c r="AD5205" s="6">
        <v>0</v>
      </c>
      <c r="AE5205" s="5">
        <v>4.7320000000000001E-2</v>
      </c>
      <c r="AF5205" s="6">
        <v>2.5390000000000001</v>
      </c>
    </row>
    <row r="5206" spans="2:32" x14ac:dyDescent="0.35">
      <c r="B5206" s="1" t="s">
        <v>1116</v>
      </c>
      <c r="C5206" s="5">
        <v>5.2999999999999998E-4</v>
      </c>
      <c r="D5206" s="6">
        <v>0.253</v>
      </c>
      <c r="E5206" s="5">
        <v>0</v>
      </c>
      <c r="F5206" s="6">
        <v>0</v>
      </c>
      <c r="G5206" s="5">
        <v>0</v>
      </c>
      <c r="H5206" s="6">
        <v>0</v>
      </c>
      <c r="I5206" s="5">
        <v>0</v>
      </c>
      <c r="J5206" s="6">
        <v>0</v>
      </c>
      <c r="K5206" s="5">
        <v>0</v>
      </c>
      <c r="L5206" s="6">
        <v>0</v>
      </c>
      <c r="M5206" s="5">
        <v>1.771E-2</v>
      </c>
      <c r="N5206" s="6">
        <v>0.253</v>
      </c>
      <c r="O5206" s="5">
        <v>0</v>
      </c>
      <c r="P5206" s="6">
        <v>0</v>
      </c>
      <c r="Q5206" s="5">
        <v>0</v>
      </c>
      <c r="R5206" s="6">
        <v>0</v>
      </c>
      <c r="S5206" s="5">
        <v>0</v>
      </c>
      <c r="T5206" s="6">
        <v>0</v>
      </c>
      <c r="U5206" s="5">
        <v>0</v>
      </c>
      <c r="V5206" s="6">
        <v>0</v>
      </c>
      <c r="W5206" s="5">
        <v>0</v>
      </c>
      <c r="X5206" s="6">
        <v>0</v>
      </c>
      <c r="Y5206" s="5">
        <v>0</v>
      </c>
      <c r="Z5206" s="6">
        <v>0</v>
      </c>
      <c r="AA5206" s="5">
        <v>0</v>
      </c>
      <c r="AB5206" s="6">
        <v>0</v>
      </c>
      <c r="AC5206" s="5">
        <v>0</v>
      </c>
      <c r="AD5206" s="6">
        <v>0</v>
      </c>
      <c r="AE5206" s="5">
        <v>0</v>
      </c>
      <c r="AF5206" s="6">
        <v>0</v>
      </c>
    </row>
    <row r="5207" spans="2:32" x14ac:dyDescent="0.35">
      <c r="B5207" s="1" t="s">
        <v>1117</v>
      </c>
      <c r="C5207" s="5">
        <v>9.9699999999999997E-3</v>
      </c>
      <c r="D5207" s="6">
        <v>4.7220000000000004</v>
      </c>
      <c r="E5207" s="5">
        <v>0</v>
      </c>
      <c r="F5207" s="6">
        <v>0</v>
      </c>
      <c r="G5207" s="5">
        <v>0</v>
      </c>
      <c r="H5207" s="6">
        <v>0</v>
      </c>
      <c r="I5207" s="5">
        <v>0</v>
      </c>
      <c r="J5207" s="6">
        <v>0</v>
      </c>
      <c r="K5207" s="5">
        <v>0</v>
      </c>
      <c r="L5207" s="6">
        <v>0</v>
      </c>
      <c r="M5207" s="5">
        <v>0</v>
      </c>
      <c r="N5207" s="6">
        <v>0</v>
      </c>
      <c r="O5207" s="5">
        <v>0</v>
      </c>
      <c r="P5207" s="6">
        <v>0</v>
      </c>
      <c r="Q5207" s="5">
        <v>0</v>
      </c>
      <c r="R5207" s="6">
        <v>0</v>
      </c>
      <c r="S5207" s="5">
        <v>0</v>
      </c>
      <c r="T5207" s="6">
        <v>0</v>
      </c>
      <c r="U5207" s="5">
        <v>0</v>
      </c>
      <c r="V5207" s="6">
        <v>0</v>
      </c>
      <c r="W5207" s="5">
        <v>0</v>
      </c>
      <c r="X5207" s="6">
        <v>0</v>
      </c>
      <c r="Y5207" s="5">
        <v>0.13048000000000001</v>
      </c>
      <c r="Z5207" s="6">
        <v>4.7220000000000004</v>
      </c>
      <c r="AA5207" s="5">
        <v>0</v>
      </c>
      <c r="AB5207" s="6">
        <v>0</v>
      </c>
      <c r="AC5207" s="5">
        <v>0</v>
      </c>
      <c r="AD5207" s="6">
        <v>0</v>
      </c>
      <c r="AE5207" s="5">
        <v>0</v>
      </c>
      <c r="AF5207" s="6">
        <v>0</v>
      </c>
    </row>
    <row r="5208" spans="2:32" x14ac:dyDescent="0.35">
      <c r="B5208" s="1" t="s">
        <v>1118</v>
      </c>
      <c r="C5208" s="5">
        <v>1.56E-3</v>
      </c>
      <c r="D5208" s="6">
        <v>0.73699999999999999</v>
      </c>
      <c r="E5208" s="5">
        <v>0</v>
      </c>
      <c r="F5208" s="6">
        <v>0</v>
      </c>
      <c r="G5208" s="5">
        <v>0</v>
      </c>
      <c r="H5208" s="6">
        <v>0</v>
      </c>
      <c r="I5208" s="5">
        <v>0</v>
      </c>
      <c r="J5208" s="6">
        <v>0</v>
      </c>
      <c r="K5208" s="5">
        <v>0</v>
      </c>
      <c r="L5208" s="6">
        <v>0</v>
      </c>
      <c r="M5208" s="5">
        <v>0</v>
      </c>
      <c r="N5208" s="6">
        <v>0</v>
      </c>
      <c r="O5208" s="5">
        <v>0</v>
      </c>
      <c r="P5208" s="6">
        <v>0</v>
      </c>
      <c r="Q5208" s="5">
        <v>0</v>
      </c>
      <c r="R5208" s="6">
        <v>0</v>
      </c>
      <c r="S5208" s="5">
        <v>0</v>
      </c>
      <c r="T5208" s="6">
        <v>0</v>
      </c>
      <c r="U5208" s="5">
        <v>0</v>
      </c>
      <c r="V5208" s="6">
        <v>0</v>
      </c>
      <c r="W5208" s="5">
        <v>0</v>
      </c>
      <c r="X5208" s="6">
        <v>0</v>
      </c>
      <c r="Y5208" s="5">
        <v>0</v>
      </c>
      <c r="Z5208" s="6">
        <v>0</v>
      </c>
      <c r="AA5208" s="5">
        <v>8.0199999999999994E-3</v>
      </c>
      <c r="AB5208" s="6">
        <v>0.73699999999999999</v>
      </c>
      <c r="AC5208" s="5">
        <v>0</v>
      </c>
      <c r="AD5208" s="6">
        <v>0</v>
      </c>
      <c r="AE5208" s="5">
        <v>0</v>
      </c>
      <c r="AF5208" s="6">
        <v>0</v>
      </c>
    </row>
    <row r="5209" spans="2:32" x14ac:dyDescent="0.35">
      <c r="B5209" s="1" t="s">
        <v>1119</v>
      </c>
      <c r="C5209" s="5">
        <v>1.061E-2</v>
      </c>
      <c r="D5209" s="6">
        <v>5.0250000000000004</v>
      </c>
      <c r="E5209" s="5">
        <v>0</v>
      </c>
      <c r="F5209" s="6">
        <v>0</v>
      </c>
      <c r="G5209" s="5">
        <v>0</v>
      </c>
      <c r="H5209" s="6">
        <v>0</v>
      </c>
      <c r="I5209" s="5">
        <v>0</v>
      </c>
      <c r="J5209" s="6">
        <v>0</v>
      </c>
      <c r="K5209" s="5">
        <v>0</v>
      </c>
      <c r="L5209" s="6">
        <v>0</v>
      </c>
      <c r="M5209" s="5">
        <v>0</v>
      </c>
      <c r="N5209" s="6">
        <v>0</v>
      </c>
      <c r="O5209" s="5">
        <v>0</v>
      </c>
      <c r="P5209" s="6">
        <v>0</v>
      </c>
      <c r="Q5209" s="5">
        <v>0</v>
      </c>
      <c r="R5209" s="6">
        <v>0</v>
      </c>
      <c r="S5209" s="5">
        <v>0</v>
      </c>
      <c r="T5209" s="6">
        <v>0</v>
      </c>
      <c r="U5209" s="5">
        <v>0</v>
      </c>
      <c r="V5209" s="6">
        <v>0</v>
      </c>
      <c r="W5209" s="5">
        <v>0</v>
      </c>
      <c r="X5209" s="6">
        <v>0</v>
      </c>
      <c r="Y5209" s="5">
        <v>0</v>
      </c>
      <c r="Z5209" s="6">
        <v>0</v>
      </c>
      <c r="AA5209" s="5">
        <v>0</v>
      </c>
      <c r="AB5209" s="6">
        <v>0</v>
      </c>
      <c r="AC5209" s="5">
        <v>0</v>
      </c>
      <c r="AD5209" s="6">
        <v>0</v>
      </c>
      <c r="AE5209" s="5">
        <v>9.3649999999999997E-2</v>
      </c>
      <c r="AF5209" s="6">
        <v>5.0250000000000004</v>
      </c>
    </row>
    <row r="5210" spans="2:32" x14ac:dyDescent="0.35">
      <c r="B5210" s="1" t="s">
        <v>1120</v>
      </c>
      <c r="C5210" s="5">
        <v>6.2E-4</v>
      </c>
      <c r="D5210" s="6">
        <v>0.29299999999999998</v>
      </c>
      <c r="E5210" s="5">
        <v>0</v>
      </c>
      <c r="F5210" s="6">
        <v>0</v>
      </c>
      <c r="G5210" s="5">
        <v>0</v>
      </c>
      <c r="H5210" s="6">
        <v>0</v>
      </c>
      <c r="I5210" s="5">
        <v>0</v>
      </c>
      <c r="J5210" s="6">
        <v>0</v>
      </c>
      <c r="K5210" s="5">
        <v>0</v>
      </c>
      <c r="L5210" s="6">
        <v>0</v>
      </c>
      <c r="M5210" s="5">
        <v>0</v>
      </c>
      <c r="N5210" s="6">
        <v>0</v>
      </c>
      <c r="O5210" s="5">
        <v>0</v>
      </c>
      <c r="P5210" s="6">
        <v>0</v>
      </c>
      <c r="Q5210" s="5">
        <v>0</v>
      </c>
      <c r="R5210" s="6">
        <v>0</v>
      </c>
      <c r="S5210" s="5">
        <v>0</v>
      </c>
      <c r="T5210" s="6">
        <v>0</v>
      </c>
      <c r="U5210" s="5">
        <v>1.821E-2</v>
      </c>
      <c r="V5210" s="6">
        <v>0.29299999999999998</v>
      </c>
      <c r="W5210" s="5">
        <v>0</v>
      </c>
      <c r="X5210" s="6">
        <v>0</v>
      </c>
      <c r="Y5210" s="5">
        <v>0</v>
      </c>
      <c r="Z5210" s="6">
        <v>0</v>
      </c>
      <c r="AA5210" s="5">
        <v>0</v>
      </c>
      <c r="AB5210" s="6">
        <v>0</v>
      </c>
      <c r="AC5210" s="5">
        <v>0</v>
      </c>
      <c r="AD5210" s="6">
        <v>0</v>
      </c>
      <c r="AE5210" s="5">
        <v>0</v>
      </c>
      <c r="AF5210" s="6">
        <v>0</v>
      </c>
    </row>
    <row r="5211" spans="2:32" x14ac:dyDescent="0.35">
      <c r="B5211" s="1" t="s">
        <v>1121</v>
      </c>
      <c r="C5211" s="5">
        <v>6.7000000000000002E-3</v>
      </c>
      <c r="D5211" s="6">
        <v>3.17</v>
      </c>
      <c r="E5211" s="5">
        <v>6.105E-2</v>
      </c>
      <c r="F5211" s="6">
        <v>1.274</v>
      </c>
      <c r="G5211" s="5">
        <v>1.891E-2</v>
      </c>
      <c r="H5211" s="6">
        <v>0.42</v>
      </c>
      <c r="I5211" s="5">
        <v>8.3239999999999995E-2</v>
      </c>
      <c r="J5211" s="6">
        <v>1.2649999999999999</v>
      </c>
      <c r="K5211" s="5">
        <v>7.7000000000000002E-3</v>
      </c>
      <c r="L5211" s="6">
        <v>0.21199999999999999</v>
      </c>
      <c r="M5211" s="5">
        <v>0</v>
      </c>
      <c r="N5211" s="6">
        <v>0</v>
      </c>
      <c r="O5211" s="5">
        <v>0</v>
      </c>
      <c r="P5211" s="6">
        <v>0</v>
      </c>
      <c r="Q5211" s="5">
        <v>0</v>
      </c>
      <c r="R5211" s="6">
        <v>0</v>
      </c>
      <c r="S5211" s="5">
        <v>0</v>
      </c>
      <c r="T5211" s="6">
        <v>0</v>
      </c>
      <c r="U5211" s="5">
        <v>0</v>
      </c>
      <c r="V5211" s="6">
        <v>0</v>
      </c>
      <c r="W5211" s="5">
        <v>0</v>
      </c>
      <c r="X5211" s="6">
        <v>0</v>
      </c>
      <c r="Y5211" s="5">
        <v>0</v>
      </c>
      <c r="Z5211" s="6">
        <v>0</v>
      </c>
      <c r="AA5211" s="5">
        <v>0</v>
      </c>
      <c r="AB5211" s="6">
        <v>0</v>
      </c>
      <c r="AC5211" s="5">
        <v>0</v>
      </c>
      <c r="AD5211" s="6">
        <v>0</v>
      </c>
      <c r="AE5211" s="5">
        <v>0</v>
      </c>
      <c r="AF5211" s="6">
        <v>0</v>
      </c>
    </row>
    <row r="5212" spans="2:32" x14ac:dyDescent="0.35">
      <c r="B5212" s="1" t="s">
        <v>1122</v>
      </c>
      <c r="C5212" s="5">
        <v>7.3469999999999994E-2</v>
      </c>
      <c r="D5212" s="6">
        <v>34.786999999999999</v>
      </c>
      <c r="E5212" s="5">
        <v>6.3439999999999996E-2</v>
      </c>
      <c r="F5212" s="6">
        <v>1.3240000000000001</v>
      </c>
      <c r="G5212" s="5">
        <v>0</v>
      </c>
      <c r="H5212" s="6">
        <v>0</v>
      </c>
      <c r="I5212" s="5">
        <v>0</v>
      </c>
      <c r="J5212" s="6">
        <v>0</v>
      </c>
      <c r="K5212" s="5">
        <v>0</v>
      </c>
      <c r="L5212" s="6">
        <v>0</v>
      </c>
      <c r="M5212" s="5">
        <v>0</v>
      </c>
      <c r="N5212" s="6">
        <v>0</v>
      </c>
      <c r="O5212" s="5">
        <v>0</v>
      </c>
      <c r="P5212" s="6">
        <v>0</v>
      </c>
      <c r="Q5212" s="5">
        <v>0</v>
      </c>
      <c r="R5212" s="6">
        <v>0</v>
      </c>
      <c r="S5212" s="5">
        <v>0</v>
      </c>
      <c r="T5212" s="6">
        <v>0</v>
      </c>
      <c r="U5212" s="5">
        <v>0</v>
      </c>
      <c r="V5212" s="6">
        <v>0</v>
      </c>
      <c r="W5212" s="5">
        <v>0</v>
      </c>
      <c r="X5212" s="6">
        <v>0</v>
      </c>
      <c r="Y5212" s="5">
        <v>0</v>
      </c>
      <c r="Z5212" s="6">
        <v>0</v>
      </c>
      <c r="AA5212" s="5">
        <v>0.36405999999999999</v>
      </c>
      <c r="AB5212" s="6">
        <v>33.463999999999999</v>
      </c>
      <c r="AC5212" s="5">
        <v>0</v>
      </c>
      <c r="AD5212" s="6">
        <v>0</v>
      </c>
      <c r="AE5212" s="5">
        <v>0</v>
      </c>
      <c r="AF5212" s="6">
        <v>0</v>
      </c>
    </row>
    <row r="5213" spans="2:32" x14ac:dyDescent="0.35">
      <c r="B5213" s="1" t="s">
        <v>1123</v>
      </c>
      <c r="C5213" s="5">
        <v>2.8999999999999998E-3</v>
      </c>
      <c r="D5213" s="6">
        <v>1.3720000000000001</v>
      </c>
      <c r="E5213" s="5">
        <v>0</v>
      </c>
      <c r="F5213" s="6">
        <v>0</v>
      </c>
      <c r="G5213" s="5">
        <v>0</v>
      </c>
      <c r="H5213" s="6">
        <v>0</v>
      </c>
      <c r="I5213" s="5">
        <v>9.0279999999999999E-2</v>
      </c>
      <c r="J5213" s="6">
        <v>1.3720000000000001</v>
      </c>
      <c r="K5213" s="5">
        <v>0</v>
      </c>
      <c r="L5213" s="6">
        <v>0</v>
      </c>
      <c r="M5213" s="5">
        <v>0</v>
      </c>
      <c r="N5213" s="6">
        <v>0</v>
      </c>
      <c r="O5213" s="5">
        <v>0</v>
      </c>
      <c r="P5213" s="6">
        <v>0</v>
      </c>
      <c r="Q5213" s="5">
        <v>0</v>
      </c>
      <c r="R5213" s="6">
        <v>0</v>
      </c>
      <c r="S5213" s="5">
        <v>0</v>
      </c>
      <c r="T5213" s="6">
        <v>0</v>
      </c>
      <c r="U5213" s="5">
        <v>0</v>
      </c>
      <c r="V5213" s="6">
        <v>0</v>
      </c>
      <c r="W5213" s="5">
        <v>0</v>
      </c>
      <c r="X5213" s="6">
        <v>0</v>
      </c>
      <c r="Y5213" s="5">
        <v>0</v>
      </c>
      <c r="Z5213" s="6">
        <v>0</v>
      </c>
      <c r="AA5213" s="5">
        <v>0</v>
      </c>
      <c r="AB5213" s="6">
        <v>0</v>
      </c>
      <c r="AC5213" s="5">
        <v>0</v>
      </c>
      <c r="AD5213" s="6">
        <v>0</v>
      </c>
      <c r="AE5213" s="5">
        <v>0</v>
      </c>
      <c r="AF5213" s="6">
        <v>0</v>
      </c>
    </row>
    <row r="5214" spans="2:32" x14ac:dyDescent="0.35">
      <c r="B5214" s="1" t="s">
        <v>1124</v>
      </c>
      <c r="C5214" s="5">
        <v>2.5500000000000002E-3</v>
      </c>
      <c r="D5214" s="6">
        <v>1.2090000000000001</v>
      </c>
      <c r="E5214" s="5">
        <v>0</v>
      </c>
      <c r="F5214" s="6">
        <v>0</v>
      </c>
      <c r="G5214" s="5">
        <v>0</v>
      </c>
      <c r="H5214" s="6">
        <v>0</v>
      </c>
      <c r="I5214" s="5">
        <v>0</v>
      </c>
      <c r="J5214" s="6">
        <v>0</v>
      </c>
      <c r="K5214" s="5">
        <v>0</v>
      </c>
      <c r="L5214" s="6">
        <v>0</v>
      </c>
      <c r="M5214" s="5">
        <v>0</v>
      </c>
      <c r="N5214" s="6">
        <v>0</v>
      </c>
      <c r="O5214" s="5">
        <v>0</v>
      </c>
      <c r="P5214" s="6">
        <v>0</v>
      </c>
      <c r="Q5214" s="5">
        <v>0</v>
      </c>
      <c r="R5214" s="6">
        <v>0</v>
      </c>
      <c r="S5214" s="5">
        <v>0</v>
      </c>
      <c r="T5214" s="6">
        <v>0</v>
      </c>
      <c r="U5214" s="5">
        <v>0</v>
      </c>
      <c r="V5214" s="6">
        <v>0</v>
      </c>
      <c r="W5214" s="5">
        <v>0</v>
      </c>
      <c r="X5214" s="6">
        <v>0</v>
      </c>
      <c r="Y5214" s="5">
        <v>0</v>
      </c>
      <c r="Z5214" s="6">
        <v>0</v>
      </c>
      <c r="AA5214" s="5">
        <v>0</v>
      </c>
      <c r="AB5214" s="6">
        <v>0</v>
      </c>
      <c r="AC5214" s="5">
        <v>0</v>
      </c>
      <c r="AD5214" s="6">
        <v>0</v>
      </c>
      <c r="AE5214" s="5">
        <v>2.2530000000000001E-2</v>
      </c>
      <c r="AF5214" s="6">
        <v>1.2090000000000001</v>
      </c>
    </row>
    <row r="5215" spans="2:32" x14ac:dyDescent="0.35">
      <c r="B5215" s="1" t="s">
        <v>1125</v>
      </c>
      <c r="C5215" s="5">
        <v>5.8900000000000003E-3</v>
      </c>
      <c r="D5215" s="6">
        <v>2.7869999999999999</v>
      </c>
      <c r="E5215" s="5">
        <v>0</v>
      </c>
      <c r="F5215" s="6">
        <v>0</v>
      </c>
      <c r="G5215" s="5">
        <v>4.8309999999999999E-2</v>
      </c>
      <c r="H5215" s="6">
        <v>1.073</v>
      </c>
      <c r="I5215" s="5">
        <v>0</v>
      </c>
      <c r="J5215" s="6">
        <v>0</v>
      </c>
      <c r="K5215" s="5">
        <v>0</v>
      </c>
      <c r="L5215" s="6">
        <v>0</v>
      </c>
      <c r="M5215" s="5">
        <v>0</v>
      </c>
      <c r="N5215" s="6">
        <v>0</v>
      </c>
      <c r="O5215" s="5">
        <v>0.10355</v>
      </c>
      <c r="P5215" s="6">
        <v>1.175</v>
      </c>
      <c r="Q5215" s="5">
        <v>0</v>
      </c>
      <c r="R5215" s="6">
        <v>0</v>
      </c>
      <c r="S5215" s="5">
        <v>9.1299999999999992E-3</v>
      </c>
      <c r="T5215" s="6">
        <v>0.53900000000000003</v>
      </c>
      <c r="U5215" s="5">
        <v>0</v>
      </c>
      <c r="V5215" s="6">
        <v>0</v>
      </c>
      <c r="W5215" s="5">
        <v>0</v>
      </c>
      <c r="X5215" s="6">
        <v>0</v>
      </c>
      <c r="Y5215" s="5">
        <v>0</v>
      </c>
      <c r="Z5215" s="6">
        <v>0</v>
      </c>
      <c r="AA5215" s="5">
        <v>0</v>
      </c>
      <c r="AB5215" s="6">
        <v>0</v>
      </c>
      <c r="AC5215" s="5">
        <v>0</v>
      </c>
      <c r="AD5215" s="6">
        <v>0</v>
      </c>
      <c r="AE5215" s="5">
        <v>0</v>
      </c>
      <c r="AF5215" s="6">
        <v>0</v>
      </c>
    </row>
    <row r="5216" spans="2:32" x14ac:dyDescent="0.35">
      <c r="B5216" s="1" t="s">
        <v>1126</v>
      </c>
      <c r="C5216" s="5">
        <v>1.0030000000000001E-2</v>
      </c>
      <c r="D5216" s="6">
        <v>4.7489999999999997</v>
      </c>
      <c r="E5216" s="5">
        <v>0</v>
      </c>
      <c r="F5216" s="6">
        <v>0</v>
      </c>
      <c r="G5216" s="5">
        <v>0</v>
      </c>
      <c r="H5216" s="6">
        <v>0</v>
      </c>
      <c r="I5216" s="5">
        <v>0</v>
      </c>
      <c r="J5216" s="6">
        <v>0</v>
      </c>
      <c r="K5216" s="5">
        <v>0</v>
      </c>
      <c r="L5216" s="6">
        <v>0</v>
      </c>
      <c r="M5216" s="5">
        <v>0</v>
      </c>
      <c r="N5216" s="6">
        <v>0</v>
      </c>
      <c r="O5216" s="5">
        <v>0</v>
      </c>
      <c r="P5216" s="6">
        <v>0</v>
      </c>
      <c r="Q5216" s="5">
        <v>0</v>
      </c>
      <c r="R5216" s="6">
        <v>0</v>
      </c>
      <c r="S5216" s="5">
        <v>0</v>
      </c>
      <c r="T5216" s="6">
        <v>0</v>
      </c>
      <c r="U5216" s="5">
        <v>0</v>
      </c>
      <c r="V5216" s="6">
        <v>0</v>
      </c>
      <c r="W5216" s="5">
        <v>0.38352000000000003</v>
      </c>
      <c r="X5216" s="6">
        <v>4.7489999999999997</v>
      </c>
      <c r="Y5216" s="5">
        <v>0</v>
      </c>
      <c r="Z5216" s="6">
        <v>0</v>
      </c>
      <c r="AA5216" s="5">
        <v>0</v>
      </c>
      <c r="AB5216" s="6">
        <v>0</v>
      </c>
      <c r="AC5216" s="5">
        <v>0</v>
      </c>
      <c r="AD5216" s="6">
        <v>0</v>
      </c>
      <c r="AE5216" s="5">
        <v>0</v>
      </c>
      <c r="AF5216" s="6">
        <v>0</v>
      </c>
    </row>
    <row r="5217" spans="2:32" x14ac:dyDescent="0.35">
      <c r="B5217" s="1" t="s">
        <v>1127</v>
      </c>
      <c r="C5217" s="5">
        <v>2.5999999999999998E-4</v>
      </c>
      <c r="D5217" s="6">
        <v>0.121</v>
      </c>
      <c r="E5217" s="5">
        <v>0</v>
      </c>
      <c r="F5217" s="6">
        <v>0</v>
      </c>
      <c r="G5217" s="5">
        <v>0</v>
      </c>
      <c r="H5217" s="6">
        <v>0</v>
      </c>
      <c r="I5217" s="5">
        <v>0</v>
      </c>
      <c r="J5217" s="6">
        <v>0</v>
      </c>
      <c r="K5217" s="5">
        <v>0</v>
      </c>
      <c r="L5217" s="6">
        <v>0</v>
      </c>
      <c r="M5217" s="5">
        <v>0</v>
      </c>
      <c r="N5217" s="6">
        <v>0</v>
      </c>
      <c r="O5217" s="5">
        <v>0</v>
      </c>
      <c r="P5217" s="6">
        <v>0</v>
      </c>
      <c r="Q5217" s="5">
        <v>0</v>
      </c>
      <c r="R5217" s="6">
        <v>0</v>
      </c>
      <c r="S5217" s="5">
        <v>0</v>
      </c>
      <c r="T5217" s="6">
        <v>0</v>
      </c>
      <c r="U5217" s="5">
        <v>0</v>
      </c>
      <c r="V5217" s="6">
        <v>0</v>
      </c>
      <c r="W5217" s="5">
        <v>9.7699999999999992E-3</v>
      </c>
      <c r="X5217" s="6">
        <v>0.121</v>
      </c>
      <c r="Y5217" s="5">
        <v>0</v>
      </c>
      <c r="Z5217" s="6">
        <v>0</v>
      </c>
      <c r="AA5217" s="5">
        <v>0</v>
      </c>
      <c r="AB5217" s="6">
        <v>0</v>
      </c>
      <c r="AC5217" s="5">
        <v>0</v>
      </c>
      <c r="AD5217" s="6">
        <v>0</v>
      </c>
      <c r="AE5217" s="5">
        <v>0</v>
      </c>
      <c r="AF5217" s="6">
        <v>0</v>
      </c>
    </row>
    <row r="5218" spans="2:32" x14ac:dyDescent="0.35">
      <c r="B5218" s="1" t="s">
        <v>1128</v>
      </c>
      <c r="C5218" s="5">
        <v>1.56E-3</v>
      </c>
      <c r="D5218" s="6">
        <v>0.73699999999999999</v>
      </c>
      <c r="E5218" s="5">
        <v>0</v>
      </c>
      <c r="F5218" s="6">
        <v>0</v>
      </c>
      <c r="G5218" s="5">
        <v>0</v>
      </c>
      <c r="H5218" s="6">
        <v>0</v>
      </c>
      <c r="I5218" s="5">
        <v>0</v>
      </c>
      <c r="J5218" s="6">
        <v>0</v>
      </c>
      <c r="K5218" s="5">
        <v>0</v>
      </c>
      <c r="L5218" s="6">
        <v>0</v>
      </c>
      <c r="M5218" s="5">
        <v>0</v>
      </c>
      <c r="N5218" s="6">
        <v>0</v>
      </c>
      <c r="O5218" s="5">
        <v>0</v>
      </c>
      <c r="P5218" s="6">
        <v>0</v>
      </c>
      <c r="Q5218" s="5">
        <v>0</v>
      </c>
      <c r="R5218" s="6">
        <v>0</v>
      </c>
      <c r="S5218" s="5">
        <v>0</v>
      </c>
      <c r="T5218" s="6">
        <v>0</v>
      </c>
      <c r="U5218" s="5">
        <v>0</v>
      </c>
      <c r="V5218" s="6">
        <v>0</v>
      </c>
      <c r="W5218" s="5">
        <v>0</v>
      </c>
      <c r="X5218" s="6">
        <v>0</v>
      </c>
      <c r="Y5218" s="5">
        <v>0</v>
      </c>
      <c r="Z5218" s="6">
        <v>0</v>
      </c>
      <c r="AA5218" s="5">
        <v>8.0199999999999994E-3</v>
      </c>
      <c r="AB5218" s="6">
        <v>0.73699999999999999</v>
      </c>
      <c r="AC5218" s="5">
        <v>0</v>
      </c>
      <c r="AD5218" s="6">
        <v>0</v>
      </c>
      <c r="AE5218" s="5">
        <v>0</v>
      </c>
      <c r="AF5218" s="6">
        <v>0</v>
      </c>
    </row>
    <row r="5219" spans="2:32" x14ac:dyDescent="0.35">
      <c r="B5219" s="1" t="s">
        <v>1129</v>
      </c>
      <c r="C5219" s="5">
        <v>1.9310000000000001E-2</v>
      </c>
      <c r="D5219" s="6">
        <v>9.1440000000000001</v>
      </c>
      <c r="E5219" s="5">
        <v>0</v>
      </c>
      <c r="F5219" s="6">
        <v>0</v>
      </c>
      <c r="G5219" s="5">
        <v>0</v>
      </c>
      <c r="H5219" s="6">
        <v>0</v>
      </c>
      <c r="I5219" s="5">
        <v>0</v>
      </c>
      <c r="J5219" s="6">
        <v>0</v>
      </c>
      <c r="K5219" s="5">
        <v>0</v>
      </c>
      <c r="L5219" s="6">
        <v>0</v>
      </c>
      <c r="M5219" s="5">
        <v>0</v>
      </c>
      <c r="N5219" s="6">
        <v>0</v>
      </c>
      <c r="O5219" s="5">
        <v>0</v>
      </c>
      <c r="P5219" s="6">
        <v>0</v>
      </c>
      <c r="Q5219" s="5">
        <v>0</v>
      </c>
      <c r="R5219" s="6">
        <v>0</v>
      </c>
      <c r="S5219" s="5">
        <v>0</v>
      </c>
      <c r="T5219" s="6">
        <v>0</v>
      </c>
      <c r="U5219" s="5">
        <v>0</v>
      </c>
      <c r="V5219" s="6">
        <v>0</v>
      </c>
      <c r="W5219" s="5">
        <v>0</v>
      </c>
      <c r="X5219" s="6">
        <v>0</v>
      </c>
      <c r="Y5219" s="5">
        <v>0</v>
      </c>
      <c r="Z5219" s="6">
        <v>0</v>
      </c>
      <c r="AA5219" s="5">
        <v>0</v>
      </c>
      <c r="AB5219" s="6">
        <v>0</v>
      </c>
      <c r="AC5219" s="5">
        <v>7.1389999999999995E-2</v>
      </c>
      <c r="AD5219" s="6">
        <v>5.423</v>
      </c>
      <c r="AE5219" s="5">
        <v>6.9370000000000001E-2</v>
      </c>
      <c r="AF5219" s="6">
        <v>3.722</v>
      </c>
    </row>
    <row r="5220" spans="2:32" x14ac:dyDescent="0.35">
      <c r="B5220" s="1" t="s">
        <v>1130</v>
      </c>
      <c r="C5220" s="5">
        <v>1.26E-2</v>
      </c>
      <c r="D5220" s="6">
        <v>5.9669999999999996</v>
      </c>
      <c r="E5220" s="5">
        <v>0</v>
      </c>
      <c r="F5220" s="6">
        <v>0</v>
      </c>
      <c r="G5220" s="5">
        <v>0</v>
      </c>
      <c r="H5220" s="6">
        <v>0</v>
      </c>
      <c r="I5220" s="5">
        <v>0</v>
      </c>
      <c r="J5220" s="6">
        <v>0</v>
      </c>
      <c r="K5220" s="5">
        <v>0</v>
      </c>
      <c r="L5220" s="6">
        <v>0</v>
      </c>
      <c r="M5220" s="5">
        <v>0</v>
      </c>
      <c r="N5220" s="6">
        <v>0</v>
      </c>
      <c r="O5220" s="5">
        <v>0</v>
      </c>
      <c r="P5220" s="6">
        <v>0</v>
      </c>
      <c r="Q5220" s="5">
        <v>0</v>
      </c>
      <c r="R5220" s="6">
        <v>0</v>
      </c>
      <c r="S5220" s="5">
        <v>0.10113</v>
      </c>
      <c r="T5220" s="6">
        <v>5.9669999999999996</v>
      </c>
      <c r="U5220" s="5">
        <v>0</v>
      </c>
      <c r="V5220" s="6">
        <v>0</v>
      </c>
      <c r="W5220" s="5">
        <v>0</v>
      </c>
      <c r="X5220" s="6">
        <v>0</v>
      </c>
      <c r="Y5220" s="5">
        <v>0</v>
      </c>
      <c r="Z5220" s="6">
        <v>0</v>
      </c>
      <c r="AA5220" s="5">
        <v>0</v>
      </c>
      <c r="AB5220" s="6">
        <v>0</v>
      </c>
      <c r="AC5220" s="5">
        <v>0</v>
      </c>
      <c r="AD5220" s="6">
        <v>0</v>
      </c>
      <c r="AE5220" s="5">
        <v>0</v>
      </c>
      <c r="AF5220" s="6">
        <v>0</v>
      </c>
    </row>
    <row r="5221" spans="2:32" x14ac:dyDescent="0.35">
      <c r="B5221" s="1" t="s">
        <v>1131</v>
      </c>
      <c r="C5221" s="5">
        <v>1.5810000000000001E-2</v>
      </c>
      <c r="D5221" s="6">
        <v>7.4850000000000003</v>
      </c>
      <c r="E5221" s="5">
        <v>0</v>
      </c>
      <c r="F5221" s="6">
        <v>0</v>
      </c>
      <c r="G5221" s="5">
        <v>0</v>
      </c>
      <c r="H5221" s="6">
        <v>0</v>
      </c>
      <c r="I5221" s="5">
        <v>0</v>
      </c>
      <c r="J5221" s="6">
        <v>0</v>
      </c>
      <c r="K5221" s="5">
        <v>0</v>
      </c>
      <c r="L5221" s="6">
        <v>0</v>
      </c>
      <c r="M5221" s="5">
        <v>0</v>
      </c>
      <c r="N5221" s="6">
        <v>0</v>
      </c>
      <c r="O5221" s="5">
        <v>0</v>
      </c>
      <c r="P5221" s="6">
        <v>0</v>
      </c>
      <c r="Q5221" s="5">
        <v>0</v>
      </c>
      <c r="R5221" s="6">
        <v>0</v>
      </c>
      <c r="S5221" s="5">
        <v>0</v>
      </c>
      <c r="T5221" s="6">
        <v>0</v>
      </c>
      <c r="U5221" s="5">
        <v>0</v>
      </c>
      <c r="V5221" s="6">
        <v>0</v>
      </c>
      <c r="W5221" s="5">
        <v>0</v>
      </c>
      <c r="X5221" s="6">
        <v>0</v>
      </c>
      <c r="Y5221" s="5">
        <v>0</v>
      </c>
      <c r="Z5221" s="6">
        <v>0</v>
      </c>
      <c r="AA5221" s="5">
        <v>8.0199999999999994E-3</v>
      </c>
      <c r="AB5221" s="6">
        <v>0.73699999999999999</v>
      </c>
      <c r="AC5221" s="5">
        <v>8.8830000000000006E-2</v>
      </c>
      <c r="AD5221" s="6">
        <v>6.7480000000000002</v>
      </c>
      <c r="AE5221" s="5">
        <v>0</v>
      </c>
      <c r="AF5221" s="6">
        <v>0</v>
      </c>
    </row>
    <row r="5222" spans="2:32" x14ac:dyDescent="0.35">
      <c r="B5222" s="1" t="s">
        <v>1132</v>
      </c>
      <c r="C5222" s="5">
        <v>1.1800000000000001E-3</v>
      </c>
      <c r="D5222" s="6">
        <v>0.55900000000000005</v>
      </c>
      <c r="E5222" s="5">
        <v>0</v>
      </c>
      <c r="F5222" s="6">
        <v>0</v>
      </c>
      <c r="G5222" s="5">
        <v>0</v>
      </c>
      <c r="H5222" s="6">
        <v>0</v>
      </c>
      <c r="I5222" s="5">
        <v>0</v>
      </c>
      <c r="J5222" s="6">
        <v>0</v>
      </c>
      <c r="K5222" s="5">
        <v>0</v>
      </c>
      <c r="L5222" s="6">
        <v>0</v>
      </c>
      <c r="M5222" s="5">
        <v>0</v>
      </c>
      <c r="N5222" s="6">
        <v>0</v>
      </c>
      <c r="O5222" s="5">
        <v>4.9259999999999998E-2</v>
      </c>
      <c r="P5222" s="6">
        <v>0.55900000000000005</v>
      </c>
      <c r="Q5222" s="5">
        <v>0</v>
      </c>
      <c r="R5222" s="6">
        <v>0</v>
      </c>
      <c r="S5222" s="5">
        <v>0</v>
      </c>
      <c r="T5222" s="6">
        <v>0</v>
      </c>
      <c r="U5222" s="5">
        <v>0</v>
      </c>
      <c r="V5222" s="6">
        <v>0</v>
      </c>
      <c r="W5222" s="5">
        <v>0</v>
      </c>
      <c r="X5222" s="6">
        <v>0</v>
      </c>
      <c r="Y5222" s="5">
        <v>0</v>
      </c>
      <c r="Z5222" s="6">
        <v>0</v>
      </c>
      <c r="AA5222" s="5">
        <v>0</v>
      </c>
      <c r="AB5222" s="6">
        <v>0</v>
      </c>
      <c r="AC5222" s="5">
        <v>0</v>
      </c>
      <c r="AD5222" s="6">
        <v>0</v>
      </c>
      <c r="AE5222" s="5">
        <v>0</v>
      </c>
      <c r="AF5222" s="6">
        <v>0</v>
      </c>
    </row>
    <row r="5223" spans="2:32" x14ac:dyDescent="0.35">
      <c r="B5223" s="1" t="s">
        <v>1133</v>
      </c>
      <c r="C5223" s="5">
        <v>3.2820000000000002E-2</v>
      </c>
      <c r="D5223" s="6">
        <v>15.539</v>
      </c>
      <c r="E5223" s="5">
        <v>0</v>
      </c>
      <c r="F5223" s="6">
        <v>0</v>
      </c>
      <c r="G5223" s="5">
        <v>0</v>
      </c>
      <c r="H5223" s="6">
        <v>0</v>
      </c>
      <c r="I5223" s="5">
        <v>0</v>
      </c>
      <c r="J5223" s="6">
        <v>0</v>
      </c>
      <c r="K5223" s="5">
        <v>0</v>
      </c>
      <c r="L5223" s="6">
        <v>0</v>
      </c>
      <c r="M5223" s="5">
        <v>0</v>
      </c>
      <c r="N5223" s="6">
        <v>0</v>
      </c>
      <c r="O5223" s="5">
        <v>0</v>
      </c>
      <c r="P5223" s="6">
        <v>0</v>
      </c>
      <c r="Q5223" s="5">
        <v>0</v>
      </c>
      <c r="R5223" s="6">
        <v>0</v>
      </c>
      <c r="S5223" s="5">
        <v>0</v>
      </c>
      <c r="T5223" s="6">
        <v>0</v>
      </c>
      <c r="U5223" s="5">
        <v>0</v>
      </c>
      <c r="V5223" s="6">
        <v>0</v>
      </c>
      <c r="W5223" s="5">
        <v>0</v>
      </c>
      <c r="X5223" s="6">
        <v>0</v>
      </c>
      <c r="Y5223" s="5">
        <v>0</v>
      </c>
      <c r="Z5223" s="6">
        <v>0</v>
      </c>
      <c r="AA5223" s="5">
        <v>2.051E-2</v>
      </c>
      <c r="AB5223" s="6">
        <v>1.885</v>
      </c>
      <c r="AC5223" s="5">
        <v>0.17974000000000001</v>
      </c>
      <c r="AD5223" s="6">
        <v>13.654</v>
      </c>
      <c r="AE5223" s="5">
        <v>0</v>
      </c>
      <c r="AF5223" s="6">
        <v>0</v>
      </c>
    </row>
    <row r="5224" spans="2:32" x14ac:dyDescent="0.35">
      <c r="B5224" s="1" t="s">
        <v>1134</v>
      </c>
      <c r="C5224" s="5">
        <v>1E-3</v>
      </c>
      <c r="D5224" s="6">
        <v>0.47299999999999998</v>
      </c>
      <c r="E5224" s="5">
        <v>0</v>
      </c>
      <c r="F5224" s="6">
        <v>0</v>
      </c>
      <c r="G5224" s="5">
        <v>0</v>
      </c>
      <c r="H5224" s="6">
        <v>0</v>
      </c>
      <c r="I5224" s="5">
        <v>0</v>
      </c>
      <c r="J5224" s="6">
        <v>0</v>
      </c>
      <c r="K5224" s="5">
        <v>0</v>
      </c>
      <c r="L5224" s="6">
        <v>0</v>
      </c>
      <c r="M5224" s="5">
        <v>0</v>
      </c>
      <c r="N5224" s="6">
        <v>0</v>
      </c>
      <c r="O5224" s="5">
        <v>0</v>
      </c>
      <c r="P5224" s="6">
        <v>0</v>
      </c>
      <c r="Q5224" s="5">
        <v>0</v>
      </c>
      <c r="R5224" s="6">
        <v>0</v>
      </c>
      <c r="S5224" s="5">
        <v>0</v>
      </c>
      <c r="T5224" s="6">
        <v>0</v>
      </c>
      <c r="U5224" s="5">
        <v>0</v>
      </c>
      <c r="V5224" s="6">
        <v>0</v>
      </c>
      <c r="W5224" s="5">
        <v>0</v>
      </c>
      <c r="X5224" s="6">
        <v>0</v>
      </c>
      <c r="Y5224" s="5">
        <v>0</v>
      </c>
      <c r="Z5224" s="6">
        <v>0</v>
      </c>
      <c r="AA5224" s="5">
        <v>0</v>
      </c>
      <c r="AB5224" s="6">
        <v>0</v>
      </c>
      <c r="AC5224" s="5">
        <v>0</v>
      </c>
      <c r="AD5224" s="6">
        <v>0</v>
      </c>
      <c r="AE5224" s="5">
        <v>8.8199999999999997E-3</v>
      </c>
      <c r="AF5224" s="6">
        <v>0.47299999999999998</v>
      </c>
    </row>
    <row r="5225" spans="2:32" x14ac:dyDescent="0.35">
      <c r="B5225" s="1" t="s">
        <v>1135</v>
      </c>
      <c r="C5225" s="5">
        <v>9.7599999999999996E-3</v>
      </c>
      <c r="D5225" s="6">
        <v>4.6210000000000004</v>
      </c>
      <c r="E5225" s="5">
        <v>0</v>
      </c>
      <c r="F5225" s="6">
        <v>0</v>
      </c>
      <c r="G5225" s="5">
        <v>0</v>
      </c>
      <c r="H5225" s="6">
        <v>0</v>
      </c>
      <c r="I5225" s="5">
        <v>0</v>
      </c>
      <c r="J5225" s="6">
        <v>0</v>
      </c>
      <c r="K5225" s="5">
        <v>0</v>
      </c>
      <c r="L5225" s="6">
        <v>0</v>
      </c>
      <c r="M5225" s="5">
        <v>0</v>
      </c>
      <c r="N5225" s="6">
        <v>0</v>
      </c>
      <c r="O5225" s="5">
        <v>0</v>
      </c>
      <c r="P5225" s="6">
        <v>0</v>
      </c>
      <c r="Q5225" s="5">
        <v>0</v>
      </c>
      <c r="R5225" s="6">
        <v>0</v>
      </c>
      <c r="S5225" s="5">
        <v>0</v>
      </c>
      <c r="T5225" s="6">
        <v>0</v>
      </c>
      <c r="U5225" s="5">
        <v>0</v>
      </c>
      <c r="V5225" s="6">
        <v>0</v>
      </c>
      <c r="W5225" s="5">
        <v>0</v>
      </c>
      <c r="X5225" s="6">
        <v>0</v>
      </c>
      <c r="Y5225" s="5">
        <v>0</v>
      </c>
      <c r="Z5225" s="6">
        <v>0</v>
      </c>
      <c r="AA5225" s="5">
        <v>4.1009999999999998E-2</v>
      </c>
      <c r="AB5225" s="6">
        <v>3.77</v>
      </c>
      <c r="AC5225" s="5">
        <v>1.12E-2</v>
      </c>
      <c r="AD5225" s="6">
        <v>0.85099999999999998</v>
      </c>
      <c r="AE5225" s="5">
        <v>0</v>
      </c>
      <c r="AF5225" s="6">
        <v>0</v>
      </c>
    </row>
    <row r="5226" spans="2:32" x14ac:dyDescent="0.35">
      <c r="B5226" s="1" t="s">
        <v>1136</v>
      </c>
      <c r="C5226" s="5">
        <v>3.6130000000000002E-2</v>
      </c>
      <c r="D5226" s="6">
        <v>17.105</v>
      </c>
      <c r="E5226" s="5">
        <v>0</v>
      </c>
      <c r="F5226" s="6">
        <v>0</v>
      </c>
      <c r="G5226" s="5">
        <v>4.8309999999999999E-2</v>
      </c>
      <c r="H5226" s="6">
        <v>1.073</v>
      </c>
      <c r="I5226" s="5">
        <v>0</v>
      </c>
      <c r="J5226" s="6">
        <v>0</v>
      </c>
      <c r="K5226" s="5">
        <v>0</v>
      </c>
      <c r="L5226" s="6">
        <v>0</v>
      </c>
      <c r="M5226" s="5">
        <v>0</v>
      </c>
      <c r="N5226" s="6">
        <v>0</v>
      </c>
      <c r="O5226" s="5">
        <v>0</v>
      </c>
      <c r="P5226" s="6">
        <v>0</v>
      </c>
      <c r="Q5226" s="5">
        <v>0</v>
      </c>
      <c r="R5226" s="6">
        <v>0</v>
      </c>
      <c r="S5226" s="5">
        <v>4.6739999999999997E-2</v>
      </c>
      <c r="T5226" s="6">
        <v>2.758</v>
      </c>
      <c r="U5226" s="5">
        <v>0</v>
      </c>
      <c r="V5226" s="6">
        <v>0</v>
      </c>
      <c r="W5226" s="5">
        <v>0</v>
      </c>
      <c r="X5226" s="6">
        <v>0</v>
      </c>
      <c r="Y5226" s="5">
        <v>0</v>
      </c>
      <c r="Z5226" s="6">
        <v>0</v>
      </c>
      <c r="AA5226" s="5">
        <v>8.0199999999999994E-3</v>
      </c>
      <c r="AB5226" s="6">
        <v>0.73699999999999999</v>
      </c>
      <c r="AC5226" s="5">
        <v>0.14638999999999999</v>
      </c>
      <c r="AD5226" s="6">
        <v>11.12</v>
      </c>
      <c r="AE5226" s="5">
        <v>2.6429999999999999E-2</v>
      </c>
      <c r="AF5226" s="6">
        <v>1.4179999999999999</v>
      </c>
    </row>
    <row r="5227" spans="2:32" x14ac:dyDescent="0.35">
      <c r="B5227" s="1" t="s">
        <v>1137</v>
      </c>
      <c r="C5227" s="5">
        <v>3.0040000000000001E-2</v>
      </c>
      <c r="D5227" s="6">
        <v>14.224</v>
      </c>
      <c r="E5227" s="5">
        <v>2.3859999999999999E-2</v>
      </c>
      <c r="F5227" s="6">
        <v>0.498</v>
      </c>
      <c r="G5227" s="5">
        <v>4.8309999999999999E-2</v>
      </c>
      <c r="H5227" s="6">
        <v>1.073</v>
      </c>
      <c r="I5227" s="5">
        <v>5.9810000000000002E-2</v>
      </c>
      <c r="J5227" s="6">
        <v>0.90900000000000003</v>
      </c>
      <c r="K5227" s="5">
        <v>1.968E-2</v>
      </c>
      <c r="L5227" s="6">
        <v>0.54200000000000004</v>
      </c>
      <c r="M5227" s="5">
        <v>0.11552999999999999</v>
      </c>
      <c r="N5227" s="6">
        <v>1.65</v>
      </c>
      <c r="O5227" s="5">
        <v>0</v>
      </c>
      <c r="P5227" s="6">
        <v>0</v>
      </c>
      <c r="Q5227" s="5">
        <v>0</v>
      </c>
      <c r="R5227" s="6">
        <v>0</v>
      </c>
      <c r="S5227" s="5">
        <v>0</v>
      </c>
      <c r="T5227" s="6">
        <v>0</v>
      </c>
      <c r="U5227" s="5">
        <v>0</v>
      </c>
      <c r="V5227" s="6">
        <v>0</v>
      </c>
      <c r="W5227" s="5">
        <v>0</v>
      </c>
      <c r="X5227" s="6">
        <v>0</v>
      </c>
      <c r="Y5227" s="5">
        <v>0.18251000000000001</v>
      </c>
      <c r="Z5227" s="6">
        <v>6.6050000000000004</v>
      </c>
      <c r="AA5227" s="5">
        <v>3.2059999999999998E-2</v>
      </c>
      <c r="AB5227" s="6">
        <v>2.9470000000000001</v>
      </c>
      <c r="AC5227" s="5">
        <v>0</v>
      </c>
      <c r="AD5227" s="6">
        <v>0</v>
      </c>
      <c r="AE5227" s="5">
        <v>0</v>
      </c>
      <c r="AF5227" s="6">
        <v>0</v>
      </c>
    </row>
    <row r="5228" spans="2:32" x14ac:dyDescent="0.35">
      <c r="B5228" s="1" t="s">
        <v>1138</v>
      </c>
      <c r="C5228" s="5">
        <v>7.3150000000000007E-2</v>
      </c>
      <c r="D5228" s="6">
        <v>34.637</v>
      </c>
      <c r="E5228" s="5">
        <v>2.3859999999999999E-2</v>
      </c>
      <c r="F5228" s="6">
        <v>0.498</v>
      </c>
      <c r="G5228" s="5">
        <v>0.18653</v>
      </c>
      <c r="H5228" s="6">
        <v>4.1429999999999998</v>
      </c>
      <c r="I5228" s="5">
        <v>4.2970000000000001E-2</v>
      </c>
      <c r="J5228" s="6">
        <v>0.65300000000000002</v>
      </c>
      <c r="K5228" s="5">
        <v>1.54E-2</v>
      </c>
      <c r="L5228" s="6">
        <v>0.42399999999999999</v>
      </c>
      <c r="M5228" s="5">
        <v>4.5370000000000001E-2</v>
      </c>
      <c r="N5228" s="6">
        <v>0.64800000000000002</v>
      </c>
      <c r="O5228" s="5">
        <v>0</v>
      </c>
      <c r="P5228" s="6">
        <v>0</v>
      </c>
      <c r="Q5228" s="5">
        <v>1.2659999999999999E-2</v>
      </c>
      <c r="R5228" s="6">
        <v>0.21299999999999999</v>
      </c>
      <c r="S5228" s="5">
        <v>0</v>
      </c>
      <c r="T5228" s="6">
        <v>0</v>
      </c>
      <c r="U5228" s="5">
        <v>1.821E-2</v>
      </c>
      <c r="V5228" s="6">
        <v>0.29299999999999998</v>
      </c>
      <c r="W5228" s="5">
        <v>0</v>
      </c>
      <c r="X5228" s="6">
        <v>0</v>
      </c>
      <c r="Y5228" s="5">
        <v>4.0120000000000003E-2</v>
      </c>
      <c r="Z5228" s="6">
        <v>1.452</v>
      </c>
      <c r="AA5228" s="5">
        <v>0.26258999999999999</v>
      </c>
      <c r="AB5228" s="6">
        <v>24.137</v>
      </c>
      <c r="AC5228" s="5">
        <v>2.8660000000000001E-2</v>
      </c>
      <c r="AD5228" s="6">
        <v>2.177</v>
      </c>
      <c r="AE5228" s="5">
        <v>0</v>
      </c>
      <c r="AF5228" s="6">
        <v>0</v>
      </c>
    </row>
    <row r="5229" spans="2:32" x14ac:dyDescent="0.35">
      <c r="B5229" s="1" t="s">
        <v>1139</v>
      </c>
      <c r="C5229" s="5">
        <v>2.5500000000000002E-3</v>
      </c>
      <c r="D5229" s="6">
        <v>1.2090000000000001</v>
      </c>
      <c r="E5229" s="5">
        <v>0</v>
      </c>
      <c r="F5229" s="6">
        <v>0</v>
      </c>
      <c r="G5229" s="5">
        <v>0</v>
      </c>
      <c r="H5229" s="6">
        <v>0</v>
      </c>
      <c r="I5229" s="5">
        <v>0</v>
      </c>
      <c r="J5229" s="6">
        <v>0</v>
      </c>
      <c r="K5229" s="5">
        <v>0</v>
      </c>
      <c r="L5229" s="6">
        <v>0</v>
      </c>
      <c r="M5229" s="5">
        <v>0</v>
      </c>
      <c r="N5229" s="6">
        <v>0</v>
      </c>
      <c r="O5229" s="5">
        <v>0</v>
      </c>
      <c r="P5229" s="6">
        <v>0</v>
      </c>
      <c r="Q5229" s="5">
        <v>0</v>
      </c>
      <c r="R5229" s="6">
        <v>0</v>
      </c>
      <c r="S5229" s="5">
        <v>0</v>
      </c>
      <c r="T5229" s="6">
        <v>0</v>
      </c>
      <c r="U5229" s="5">
        <v>0</v>
      </c>
      <c r="V5229" s="6">
        <v>0</v>
      </c>
      <c r="W5229" s="5">
        <v>0</v>
      </c>
      <c r="X5229" s="6">
        <v>0</v>
      </c>
      <c r="Y5229" s="5">
        <v>0</v>
      </c>
      <c r="Z5229" s="6">
        <v>0</v>
      </c>
      <c r="AA5229" s="5">
        <v>0</v>
      </c>
      <c r="AB5229" s="6">
        <v>0</v>
      </c>
      <c r="AC5229" s="5">
        <v>0</v>
      </c>
      <c r="AD5229" s="6">
        <v>0</v>
      </c>
      <c r="AE5229" s="5">
        <v>2.2530000000000001E-2</v>
      </c>
      <c r="AF5229" s="6">
        <v>1.2090000000000001</v>
      </c>
    </row>
    <row r="5230" spans="2:32" x14ac:dyDescent="0.35">
      <c r="B5230" s="1" t="s">
        <v>412</v>
      </c>
      <c r="C5230" s="5">
        <v>6.5449999999999994E-2</v>
      </c>
      <c r="D5230" s="6">
        <v>30.99</v>
      </c>
      <c r="E5230" s="5">
        <v>7.7679999999999999E-2</v>
      </c>
      <c r="F5230" s="6">
        <v>1.621</v>
      </c>
      <c r="G5230" s="5">
        <v>6.7220000000000002E-2</v>
      </c>
      <c r="H5230" s="6">
        <v>1.4930000000000001</v>
      </c>
      <c r="I5230" s="5">
        <v>0.19306999999999999</v>
      </c>
      <c r="J5230" s="6">
        <v>2.9340000000000002</v>
      </c>
      <c r="K5230" s="5">
        <v>6.0819999999999999E-2</v>
      </c>
      <c r="L5230" s="6">
        <v>1.675</v>
      </c>
      <c r="M5230" s="5">
        <v>1.771E-2</v>
      </c>
      <c r="N5230" s="6">
        <v>0.253</v>
      </c>
      <c r="O5230" s="5">
        <v>0.13713</v>
      </c>
      <c r="P5230" s="6">
        <v>1.556</v>
      </c>
      <c r="Q5230" s="5">
        <v>8.054E-2</v>
      </c>
      <c r="R5230" s="6">
        <v>1.355</v>
      </c>
      <c r="S5230" s="5">
        <v>0.13907</v>
      </c>
      <c r="T5230" s="6">
        <v>8.2059999999999995</v>
      </c>
      <c r="U5230" s="5">
        <v>0</v>
      </c>
      <c r="V5230" s="6">
        <v>0</v>
      </c>
      <c r="W5230" s="5">
        <v>9.7699999999999992E-3</v>
      </c>
      <c r="X5230" s="6">
        <v>0.121</v>
      </c>
      <c r="Y5230" s="5">
        <v>1.5689999999999999E-2</v>
      </c>
      <c r="Z5230" s="6">
        <v>0.56799999999999995</v>
      </c>
      <c r="AA5230" s="5">
        <v>3.9710000000000002E-2</v>
      </c>
      <c r="AB5230" s="6">
        <v>3.65</v>
      </c>
      <c r="AC5230" s="5">
        <v>4.428E-2</v>
      </c>
      <c r="AD5230" s="6">
        <v>3.3639999999999999</v>
      </c>
      <c r="AE5230" s="5">
        <v>7.8159999999999993E-2</v>
      </c>
      <c r="AF5230" s="6">
        <v>4.194</v>
      </c>
    </row>
    <row r="5232" spans="2:32" x14ac:dyDescent="0.35">
      <c r="B5232" s="2" t="s">
        <v>398</v>
      </c>
      <c r="D5232" s="3">
        <v>473.47699999999998</v>
      </c>
      <c r="F5232" s="3">
        <v>20.869</v>
      </c>
      <c r="H5232" s="3">
        <v>22.210999999999999</v>
      </c>
      <c r="J5232" s="3">
        <v>15.196999999999999</v>
      </c>
      <c r="L5232" s="3">
        <v>27.54</v>
      </c>
      <c r="N5232" s="3">
        <v>14.282</v>
      </c>
      <c r="P5232" s="3">
        <v>11.347</v>
      </c>
      <c r="R5232" s="3">
        <v>16.824000000000002</v>
      </c>
      <c r="T5232" s="3">
        <v>59.005000000000003</v>
      </c>
      <c r="V5232" s="3">
        <v>16.09</v>
      </c>
      <c r="X5232" s="3">
        <v>12.382999999999999</v>
      </c>
      <c r="Z5232" s="3">
        <v>36.19</v>
      </c>
      <c r="AB5232" s="3">
        <v>91.918999999999997</v>
      </c>
      <c r="AD5232" s="3">
        <v>75.963999999999999</v>
      </c>
      <c r="AF5232" s="3">
        <v>53.656999999999996</v>
      </c>
    </row>
    <row r="5233" spans="1:32" x14ac:dyDescent="0.35">
      <c r="B5233" s="2" t="s">
        <v>399</v>
      </c>
      <c r="D5233" s="3">
        <v>460</v>
      </c>
      <c r="F5233" s="3">
        <v>28</v>
      </c>
      <c r="H5233" s="3">
        <v>19</v>
      </c>
      <c r="J5233" s="3">
        <v>21</v>
      </c>
      <c r="L5233" s="3">
        <v>33</v>
      </c>
      <c r="N5233" s="3">
        <v>22</v>
      </c>
      <c r="P5233" s="3">
        <v>22</v>
      </c>
      <c r="R5233" s="3">
        <v>32</v>
      </c>
      <c r="T5233" s="3">
        <v>37</v>
      </c>
      <c r="V5233" s="3">
        <v>38</v>
      </c>
      <c r="X5233" s="3">
        <v>62</v>
      </c>
      <c r="Z5233" s="3">
        <v>24</v>
      </c>
      <c r="AB5233" s="3">
        <v>48</v>
      </c>
      <c r="AD5233" s="3">
        <v>33</v>
      </c>
      <c r="AF5233" s="3">
        <v>41</v>
      </c>
    </row>
    <row r="5235" spans="1:32" x14ac:dyDescent="0.35">
      <c r="A5235" s="3" t="s">
        <v>1140</v>
      </c>
      <c r="B5235" s="2" t="s">
        <v>1141</v>
      </c>
    </row>
    <row r="5236" spans="1:32" x14ac:dyDescent="0.35">
      <c r="B5236" s="4" t="s">
        <v>1099</v>
      </c>
    </row>
    <row r="5238" spans="1:32" x14ac:dyDescent="0.35">
      <c r="B5238" s="1" t="s">
        <v>1142</v>
      </c>
      <c r="C5238" s="5">
        <v>0.62951999999999997</v>
      </c>
      <c r="D5238" s="6">
        <v>298.06099999999998</v>
      </c>
      <c r="E5238" s="5">
        <v>0.76397000000000004</v>
      </c>
      <c r="F5238" s="6">
        <v>15.943</v>
      </c>
      <c r="G5238" s="5">
        <v>0.64932999999999996</v>
      </c>
      <c r="H5238" s="6">
        <v>14.422000000000001</v>
      </c>
      <c r="I5238" s="5">
        <v>0.56701999999999997</v>
      </c>
      <c r="J5238" s="6">
        <v>8.6170000000000009</v>
      </c>
      <c r="K5238" s="5">
        <v>0.39067000000000002</v>
      </c>
      <c r="L5238" s="6">
        <v>10.759</v>
      </c>
      <c r="M5238" s="5">
        <v>0.64268000000000003</v>
      </c>
      <c r="N5238" s="6">
        <v>9.1790000000000003</v>
      </c>
      <c r="O5238" s="5">
        <v>0.39700999999999997</v>
      </c>
      <c r="P5238" s="6">
        <v>4.5049999999999999</v>
      </c>
      <c r="Q5238" s="5">
        <v>0.58658999999999994</v>
      </c>
      <c r="R5238" s="6">
        <v>9.8689999999999998</v>
      </c>
      <c r="S5238" s="5">
        <v>0.5706</v>
      </c>
      <c r="T5238" s="6">
        <v>33.667999999999999</v>
      </c>
      <c r="U5238" s="5">
        <v>0.56954000000000005</v>
      </c>
      <c r="V5238" s="6">
        <v>9.1639999999999997</v>
      </c>
      <c r="W5238" s="5">
        <v>0.62555000000000005</v>
      </c>
      <c r="X5238" s="6">
        <v>7.7460000000000004</v>
      </c>
      <c r="Y5238" s="5">
        <v>0.63385000000000002</v>
      </c>
      <c r="Z5238" s="6">
        <v>22.939</v>
      </c>
      <c r="AA5238" s="5">
        <v>0.67527000000000004</v>
      </c>
      <c r="AB5238" s="6">
        <v>62.07</v>
      </c>
      <c r="AC5238" s="5">
        <v>0.68037999999999998</v>
      </c>
      <c r="AD5238" s="6">
        <v>51.683999999999997</v>
      </c>
      <c r="AE5238" s="5">
        <v>0.69884999999999997</v>
      </c>
      <c r="AF5238" s="6">
        <v>37.497999999999998</v>
      </c>
    </row>
    <row r="5239" spans="1:32" x14ac:dyDescent="0.35">
      <c r="B5239" s="1" t="s">
        <v>1143</v>
      </c>
      <c r="C5239" s="5">
        <v>0.30352000000000001</v>
      </c>
      <c r="D5239" s="6">
        <v>143.708</v>
      </c>
      <c r="E5239" s="5">
        <v>0.17232</v>
      </c>
      <c r="F5239" s="6">
        <v>3.5960000000000001</v>
      </c>
      <c r="G5239" s="5">
        <v>0.26806999999999997</v>
      </c>
      <c r="H5239" s="6">
        <v>5.9539999999999997</v>
      </c>
      <c r="I5239" s="5">
        <v>0.24038000000000001</v>
      </c>
      <c r="J5239" s="6">
        <v>3.653</v>
      </c>
      <c r="K5239" s="5">
        <v>0.13936000000000001</v>
      </c>
      <c r="L5239" s="6">
        <v>3.8380000000000001</v>
      </c>
      <c r="M5239" s="5">
        <v>0.33957999999999999</v>
      </c>
      <c r="N5239" s="6">
        <v>4.8499999999999996</v>
      </c>
      <c r="O5239" s="5">
        <v>0.25495000000000001</v>
      </c>
      <c r="P5239" s="6">
        <v>2.8929999999999998</v>
      </c>
      <c r="Q5239" s="5">
        <v>0.28821000000000002</v>
      </c>
      <c r="R5239" s="6">
        <v>4.8490000000000002</v>
      </c>
      <c r="S5239" s="5">
        <v>0.42003000000000001</v>
      </c>
      <c r="T5239" s="6">
        <v>24.783999999999999</v>
      </c>
      <c r="U5239" s="5">
        <v>0.43045</v>
      </c>
      <c r="V5239" s="6">
        <v>6.9260000000000002</v>
      </c>
      <c r="W5239" s="5">
        <v>0.24825</v>
      </c>
      <c r="X5239" s="6">
        <v>3.0739999999999998</v>
      </c>
      <c r="Y5239" s="5">
        <v>0.26278000000000001</v>
      </c>
      <c r="Z5239" s="6">
        <v>9.51</v>
      </c>
      <c r="AA5239" s="5">
        <v>0.24073</v>
      </c>
      <c r="AB5239" s="6">
        <v>22.128</v>
      </c>
      <c r="AC5239" s="5">
        <v>0.38740999999999998</v>
      </c>
      <c r="AD5239" s="6">
        <v>29.428999999999998</v>
      </c>
      <c r="AE5239" s="5">
        <v>0.33966000000000002</v>
      </c>
      <c r="AF5239" s="6">
        <v>18.225000000000001</v>
      </c>
    </row>
    <row r="5240" spans="1:32" x14ac:dyDescent="0.35">
      <c r="B5240" s="1" t="s">
        <v>1144</v>
      </c>
      <c r="C5240" s="5">
        <v>0.23845</v>
      </c>
      <c r="D5240" s="6">
        <v>112.901</v>
      </c>
      <c r="E5240" s="5">
        <v>0.1232</v>
      </c>
      <c r="F5240" s="6">
        <v>2.5710000000000002</v>
      </c>
      <c r="G5240" s="5">
        <v>0.29441000000000001</v>
      </c>
      <c r="H5240" s="6">
        <v>6.5389999999999997</v>
      </c>
      <c r="I5240" s="5">
        <v>0.10706</v>
      </c>
      <c r="J5240" s="6">
        <v>1.627</v>
      </c>
      <c r="K5240" s="5">
        <v>0.27189999999999998</v>
      </c>
      <c r="L5240" s="6">
        <v>7.4880000000000004</v>
      </c>
      <c r="M5240" s="5">
        <v>4.5370000000000001E-2</v>
      </c>
      <c r="N5240" s="6">
        <v>0.64800000000000002</v>
      </c>
      <c r="O5240" s="5">
        <v>0.12637000000000001</v>
      </c>
      <c r="P5240" s="6">
        <v>1.4339999999999999</v>
      </c>
      <c r="Q5240" s="5">
        <v>0.13813</v>
      </c>
      <c r="R5240" s="6">
        <v>2.3239999999999998</v>
      </c>
      <c r="S5240" s="5">
        <v>0.23619999999999999</v>
      </c>
      <c r="T5240" s="6">
        <v>13.936999999999999</v>
      </c>
      <c r="U5240" s="5">
        <v>0.42243000000000003</v>
      </c>
      <c r="V5240" s="6">
        <v>6.7969999999999997</v>
      </c>
      <c r="W5240" s="5">
        <v>9.9010000000000001E-2</v>
      </c>
      <c r="X5240" s="6">
        <v>1.226</v>
      </c>
      <c r="Y5240" s="5">
        <v>0.21693999999999999</v>
      </c>
      <c r="Z5240" s="6">
        <v>7.851</v>
      </c>
      <c r="AA5240" s="5">
        <v>0.18693000000000001</v>
      </c>
      <c r="AB5240" s="6">
        <v>17.181999999999999</v>
      </c>
      <c r="AC5240" s="5">
        <v>0.34467999999999999</v>
      </c>
      <c r="AD5240" s="6">
        <v>26.183</v>
      </c>
      <c r="AE5240" s="5">
        <v>0.31856000000000001</v>
      </c>
      <c r="AF5240" s="6">
        <v>17.093</v>
      </c>
    </row>
    <row r="5241" spans="1:32" x14ac:dyDescent="0.35">
      <c r="B5241" s="1" t="s">
        <v>1145</v>
      </c>
      <c r="C5241" s="5">
        <v>0.22874</v>
      </c>
      <c r="D5241" s="6">
        <v>108.304</v>
      </c>
      <c r="E5241" s="5">
        <v>0.38589000000000001</v>
      </c>
      <c r="F5241" s="6">
        <v>8.0530000000000008</v>
      </c>
      <c r="G5241" s="5">
        <v>0.14876</v>
      </c>
      <c r="H5241" s="6">
        <v>3.3039999999999998</v>
      </c>
      <c r="I5241" s="5">
        <v>0.42048000000000002</v>
      </c>
      <c r="J5241" s="6">
        <v>6.39</v>
      </c>
      <c r="K5241" s="5">
        <v>0.36758000000000002</v>
      </c>
      <c r="L5241" s="6">
        <v>10.122999999999999</v>
      </c>
      <c r="M5241" s="5">
        <v>0.23561000000000001</v>
      </c>
      <c r="N5241" s="6">
        <v>3.3650000000000002</v>
      </c>
      <c r="O5241" s="5">
        <v>0.12275999999999999</v>
      </c>
      <c r="P5241" s="6">
        <v>1.393</v>
      </c>
      <c r="Q5241" s="5">
        <v>9.4920000000000004E-2</v>
      </c>
      <c r="R5241" s="6">
        <v>1.597</v>
      </c>
      <c r="S5241" s="5">
        <v>0.31435999999999997</v>
      </c>
      <c r="T5241" s="6">
        <v>18.548999999999999</v>
      </c>
      <c r="U5241" s="5">
        <v>1.821E-2</v>
      </c>
      <c r="V5241" s="6">
        <v>0.29299999999999998</v>
      </c>
      <c r="W5241" s="5">
        <v>8.8109999999999994E-2</v>
      </c>
      <c r="X5241" s="6">
        <v>1.091</v>
      </c>
      <c r="Y5241" s="5">
        <v>0.23974000000000001</v>
      </c>
      <c r="Z5241" s="6">
        <v>8.6760000000000002</v>
      </c>
      <c r="AA5241" s="5">
        <v>0.12224</v>
      </c>
      <c r="AB5241" s="6">
        <v>11.236000000000001</v>
      </c>
      <c r="AC5241" s="5">
        <v>0.27905000000000002</v>
      </c>
      <c r="AD5241" s="6">
        <v>21.198</v>
      </c>
      <c r="AE5241" s="5">
        <v>0.24295</v>
      </c>
      <c r="AF5241" s="6">
        <v>13.036</v>
      </c>
    </row>
    <row r="5242" spans="1:32" x14ac:dyDescent="0.35">
      <c r="B5242" s="1" t="s">
        <v>1146</v>
      </c>
      <c r="C5242" s="5">
        <v>0.13025</v>
      </c>
      <c r="D5242" s="6">
        <v>61.671999999999997</v>
      </c>
      <c r="E5242" s="5">
        <v>0.20591000000000001</v>
      </c>
      <c r="F5242" s="6">
        <v>4.2969999999999997</v>
      </c>
      <c r="G5242" s="5">
        <v>0.10045</v>
      </c>
      <c r="H5242" s="6">
        <v>2.2309999999999999</v>
      </c>
      <c r="I5242" s="5">
        <v>8.5940000000000003E-2</v>
      </c>
      <c r="J5242" s="6">
        <v>1.306</v>
      </c>
      <c r="K5242" s="5">
        <v>0.28649999999999998</v>
      </c>
      <c r="L5242" s="6">
        <v>7.89</v>
      </c>
      <c r="M5242" s="5">
        <v>0.22817999999999999</v>
      </c>
      <c r="N5242" s="6">
        <v>3.2589999999999999</v>
      </c>
      <c r="O5242" s="5">
        <v>0.17097000000000001</v>
      </c>
      <c r="P5242" s="6">
        <v>1.94</v>
      </c>
      <c r="Q5242" s="5">
        <v>0.19839999999999999</v>
      </c>
      <c r="R5242" s="6">
        <v>3.3380000000000001</v>
      </c>
      <c r="S5242" s="5">
        <v>8.5199999999999998E-2</v>
      </c>
      <c r="T5242" s="6">
        <v>5.0270000000000001</v>
      </c>
      <c r="U5242" s="5">
        <v>0</v>
      </c>
      <c r="V5242" s="6">
        <v>0</v>
      </c>
      <c r="W5242" s="5">
        <v>5.0070000000000003E-2</v>
      </c>
      <c r="X5242" s="6">
        <v>0.62</v>
      </c>
      <c r="Y5242" s="5">
        <v>0.12404</v>
      </c>
      <c r="Z5242" s="6">
        <v>4.4889999999999999</v>
      </c>
      <c r="AA5242" s="5">
        <v>0.15711</v>
      </c>
      <c r="AB5242" s="6">
        <v>14.441000000000001</v>
      </c>
      <c r="AC5242" s="5">
        <v>0.10384</v>
      </c>
      <c r="AD5242" s="6">
        <v>7.8879999999999999</v>
      </c>
      <c r="AE5242" s="5">
        <v>9.2179999999999998E-2</v>
      </c>
      <c r="AF5242" s="6">
        <v>4.9459999999999997</v>
      </c>
    </row>
    <row r="5243" spans="1:32" x14ac:dyDescent="0.35">
      <c r="B5243" s="1" t="s">
        <v>1147</v>
      </c>
      <c r="C5243" s="5">
        <v>0.12343</v>
      </c>
      <c r="D5243" s="6">
        <v>58.441000000000003</v>
      </c>
      <c r="E5243" s="5">
        <v>0.11126999999999999</v>
      </c>
      <c r="F5243" s="6">
        <v>2.3220000000000001</v>
      </c>
      <c r="G5243" s="5">
        <v>0.10045</v>
      </c>
      <c r="H5243" s="6">
        <v>2.2309999999999999</v>
      </c>
      <c r="I5243" s="5">
        <v>0.15673999999999999</v>
      </c>
      <c r="J5243" s="6">
        <v>2.3820000000000001</v>
      </c>
      <c r="K5243" s="5">
        <v>0.24560999999999999</v>
      </c>
      <c r="L5243" s="6">
        <v>6.7640000000000002</v>
      </c>
      <c r="M5243" s="5">
        <v>0</v>
      </c>
      <c r="N5243" s="6">
        <v>0</v>
      </c>
      <c r="O5243" s="5">
        <v>0.12275999999999999</v>
      </c>
      <c r="P5243" s="6">
        <v>1.393</v>
      </c>
      <c r="Q5243" s="5">
        <v>0.11258</v>
      </c>
      <c r="R5243" s="6">
        <v>1.8939999999999999</v>
      </c>
      <c r="S5243" s="5">
        <v>9.5600000000000004E-2</v>
      </c>
      <c r="T5243" s="6">
        <v>5.641</v>
      </c>
      <c r="U5243" s="5">
        <v>1.821E-2</v>
      </c>
      <c r="V5243" s="6">
        <v>0.29299999999999998</v>
      </c>
      <c r="W5243" s="5">
        <v>9.7699999999999992E-3</v>
      </c>
      <c r="X5243" s="6">
        <v>0.121</v>
      </c>
      <c r="Y5243" s="5">
        <v>8.3419999999999994E-2</v>
      </c>
      <c r="Z5243" s="6">
        <v>3.0190000000000001</v>
      </c>
      <c r="AA5243" s="5">
        <v>0.11932</v>
      </c>
      <c r="AB5243" s="6">
        <v>10.968</v>
      </c>
      <c r="AC5243" s="5">
        <v>0.20831</v>
      </c>
      <c r="AD5243" s="6">
        <v>15.824</v>
      </c>
      <c r="AE5243" s="5">
        <v>0.10417999999999999</v>
      </c>
      <c r="AF5243" s="6">
        <v>5.59</v>
      </c>
    </row>
    <row r="5244" spans="1:32" x14ac:dyDescent="0.35">
      <c r="B5244" s="1" t="s">
        <v>1148</v>
      </c>
      <c r="C5244" s="5">
        <v>0.11541</v>
      </c>
      <c r="D5244" s="6">
        <v>54.646000000000001</v>
      </c>
      <c r="E5244" s="5">
        <v>0.12756000000000001</v>
      </c>
      <c r="F5244" s="6">
        <v>2.6619999999999999</v>
      </c>
      <c r="G5244" s="5">
        <v>0.10045</v>
      </c>
      <c r="H5244" s="6">
        <v>2.2309999999999999</v>
      </c>
      <c r="I5244" s="5">
        <v>0.22353000000000001</v>
      </c>
      <c r="J5244" s="6">
        <v>3.3969999999999998</v>
      </c>
      <c r="K5244" s="5">
        <v>0.18156</v>
      </c>
      <c r="L5244" s="6">
        <v>5</v>
      </c>
      <c r="M5244" s="5">
        <v>0.11552999999999999</v>
      </c>
      <c r="N5244" s="6">
        <v>1.65</v>
      </c>
      <c r="O5244" s="5">
        <v>4.9259999999999998E-2</v>
      </c>
      <c r="P5244" s="6">
        <v>0.55900000000000005</v>
      </c>
      <c r="Q5244" s="5">
        <v>0.11787</v>
      </c>
      <c r="R5244" s="6">
        <v>1.9830000000000001</v>
      </c>
      <c r="S5244" s="5">
        <v>0.11748</v>
      </c>
      <c r="T5244" s="6">
        <v>6.9320000000000004</v>
      </c>
      <c r="U5244" s="5">
        <v>0</v>
      </c>
      <c r="V5244" s="6">
        <v>0</v>
      </c>
      <c r="W5244" s="5">
        <v>0.12009</v>
      </c>
      <c r="X5244" s="6">
        <v>1.4870000000000001</v>
      </c>
      <c r="Y5244" s="5">
        <v>0</v>
      </c>
      <c r="Z5244" s="6">
        <v>0</v>
      </c>
      <c r="AA5244" s="5">
        <v>6.0220000000000003E-2</v>
      </c>
      <c r="AB5244" s="6">
        <v>5.5350000000000001</v>
      </c>
      <c r="AC5244" s="5">
        <v>0.20324</v>
      </c>
      <c r="AD5244" s="6">
        <v>15.439</v>
      </c>
      <c r="AE5244" s="5">
        <v>0.14482999999999999</v>
      </c>
      <c r="AF5244" s="6">
        <v>7.7709999999999999</v>
      </c>
    </row>
    <row r="5245" spans="1:32" x14ac:dyDescent="0.35">
      <c r="B5245" s="1" t="s">
        <v>1149</v>
      </c>
      <c r="C5245" s="5">
        <v>0.10976</v>
      </c>
      <c r="D5245" s="6">
        <v>51.970999999999997</v>
      </c>
      <c r="E5245" s="5">
        <v>0.14149999999999999</v>
      </c>
      <c r="F5245" s="6">
        <v>2.9529999999999998</v>
      </c>
      <c r="G5245" s="5">
        <v>0</v>
      </c>
      <c r="H5245" s="6">
        <v>0</v>
      </c>
      <c r="I5245" s="5">
        <v>0</v>
      </c>
      <c r="J5245" s="6">
        <v>0</v>
      </c>
      <c r="K5245" s="5">
        <v>0.31731999999999999</v>
      </c>
      <c r="L5245" s="6">
        <v>8.7390000000000008</v>
      </c>
      <c r="M5245" s="5">
        <v>0.16545000000000001</v>
      </c>
      <c r="N5245" s="6">
        <v>2.363</v>
      </c>
      <c r="O5245" s="5">
        <v>0.12275999999999999</v>
      </c>
      <c r="P5245" s="6">
        <v>1.393</v>
      </c>
      <c r="Q5245" s="5">
        <v>0.13053000000000001</v>
      </c>
      <c r="R5245" s="6">
        <v>2.1960000000000002</v>
      </c>
      <c r="S5245" s="5">
        <v>0.12963</v>
      </c>
      <c r="T5245" s="6">
        <v>7.649</v>
      </c>
      <c r="U5245" s="5">
        <v>8.3089999999999997E-2</v>
      </c>
      <c r="V5245" s="6">
        <v>1.337</v>
      </c>
      <c r="W5245" s="5">
        <v>0.24218999999999999</v>
      </c>
      <c r="X5245" s="6">
        <v>2.9990000000000001</v>
      </c>
      <c r="Y5245" s="5">
        <v>0.11785</v>
      </c>
      <c r="Z5245" s="6">
        <v>4.2649999999999997</v>
      </c>
      <c r="AA5245" s="5">
        <v>0.10284</v>
      </c>
      <c r="AB5245" s="6">
        <v>9.4529999999999994</v>
      </c>
      <c r="AC5245" s="5">
        <v>5.5489999999999998E-2</v>
      </c>
      <c r="AD5245" s="6">
        <v>4.2149999999999999</v>
      </c>
      <c r="AE5245" s="5">
        <v>8.2150000000000001E-2</v>
      </c>
      <c r="AF5245" s="6">
        <v>4.4080000000000004</v>
      </c>
    </row>
    <row r="5246" spans="1:32" x14ac:dyDescent="0.35">
      <c r="B5246" s="1" t="s">
        <v>1150</v>
      </c>
      <c r="C5246" s="5">
        <v>9.5909999999999995E-2</v>
      </c>
      <c r="D5246" s="6">
        <v>45.408999999999999</v>
      </c>
      <c r="E5246" s="5">
        <v>6.4119999999999996E-2</v>
      </c>
      <c r="F5246" s="6">
        <v>1.3380000000000001</v>
      </c>
      <c r="G5246" s="5">
        <v>0.10045</v>
      </c>
      <c r="H5246" s="6">
        <v>2.2309999999999999</v>
      </c>
      <c r="I5246" s="5">
        <v>9.0279999999999999E-2</v>
      </c>
      <c r="J5246" s="6">
        <v>1.3720000000000001</v>
      </c>
      <c r="K5246" s="5">
        <v>0.14346999999999999</v>
      </c>
      <c r="L5246" s="6">
        <v>3.9510000000000001</v>
      </c>
      <c r="M5246" s="5">
        <v>0.14030999999999999</v>
      </c>
      <c r="N5246" s="6">
        <v>2.004</v>
      </c>
      <c r="O5246" s="5">
        <v>0.10355</v>
      </c>
      <c r="P5246" s="6">
        <v>1.175</v>
      </c>
      <c r="Q5246" s="5">
        <v>3.2329999999999998E-2</v>
      </c>
      <c r="R5246" s="6">
        <v>0.54400000000000004</v>
      </c>
      <c r="S5246" s="5">
        <v>0.1208</v>
      </c>
      <c r="T5246" s="6">
        <v>7.1280000000000001</v>
      </c>
      <c r="U5246" s="5">
        <v>0</v>
      </c>
      <c r="V5246" s="6">
        <v>0</v>
      </c>
      <c r="W5246" s="5">
        <v>5.2010000000000001E-2</v>
      </c>
      <c r="X5246" s="6">
        <v>0.64400000000000002</v>
      </c>
      <c r="Y5246" s="5">
        <v>0</v>
      </c>
      <c r="Z5246" s="6">
        <v>0</v>
      </c>
      <c r="AA5246" s="5">
        <v>7.4319999999999997E-2</v>
      </c>
      <c r="AB5246" s="6">
        <v>6.8310000000000004</v>
      </c>
      <c r="AC5246" s="5">
        <v>0.22358</v>
      </c>
      <c r="AD5246" s="6">
        <v>16.984000000000002</v>
      </c>
      <c r="AE5246" s="5">
        <v>2.2530000000000001E-2</v>
      </c>
      <c r="AF5246" s="6">
        <v>1.2090000000000001</v>
      </c>
    </row>
    <row r="5247" spans="1:32" x14ac:dyDescent="0.35">
      <c r="B5247" s="1" t="s">
        <v>1151</v>
      </c>
      <c r="C5247" s="5">
        <v>6.7369999999999999E-2</v>
      </c>
      <c r="D5247" s="6">
        <v>31.898</v>
      </c>
      <c r="E5247" s="5">
        <v>4.7149999999999997E-2</v>
      </c>
      <c r="F5247" s="6">
        <v>0.98399999999999999</v>
      </c>
      <c r="G5247" s="5">
        <v>0.10045</v>
      </c>
      <c r="H5247" s="6">
        <v>2.2309999999999999</v>
      </c>
      <c r="I5247" s="5">
        <v>0.27084000000000003</v>
      </c>
      <c r="J5247" s="6">
        <v>4.1159999999999997</v>
      </c>
      <c r="K5247" s="5">
        <v>0.13253999999999999</v>
      </c>
      <c r="L5247" s="6">
        <v>3.65</v>
      </c>
      <c r="M5247" s="5">
        <v>0</v>
      </c>
      <c r="N5247" s="6">
        <v>0</v>
      </c>
      <c r="O5247" s="5">
        <v>0</v>
      </c>
      <c r="P5247" s="6">
        <v>0</v>
      </c>
      <c r="Q5247" s="5">
        <v>4.999E-2</v>
      </c>
      <c r="R5247" s="6">
        <v>0.84099999999999997</v>
      </c>
      <c r="S5247" s="5">
        <v>0.14446000000000001</v>
      </c>
      <c r="T5247" s="6">
        <v>8.5239999999999991</v>
      </c>
      <c r="U5247" s="5">
        <v>4.6670000000000003E-2</v>
      </c>
      <c r="V5247" s="6">
        <v>0.751</v>
      </c>
      <c r="W5247" s="5">
        <v>0</v>
      </c>
      <c r="X5247" s="6">
        <v>0</v>
      </c>
      <c r="Y5247" s="5">
        <v>0</v>
      </c>
      <c r="Z5247" s="6">
        <v>0</v>
      </c>
      <c r="AA5247" s="5">
        <v>3.1690000000000003E-2</v>
      </c>
      <c r="AB5247" s="6">
        <v>2.9129999999999998</v>
      </c>
      <c r="AC5247" s="5">
        <v>0.10384</v>
      </c>
      <c r="AD5247" s="6">
        <v>7.8879999999999999</v>
      </c>
      <c r="AE5247" s="5">
        <v>0</v>
      </c>
      <c r="AF5247" s="6">
        <v>0</v>
      </c>
    </row>
    <row r="5248" spans="1:32" x14ac:dyDescent="0.35">
      <c r="B5248" s="1" t="s">
        <v>1152</v>
      </c>
      <c r="C5248" s="5">
        <v>4.5240000000000002E-2</v>
      </c>
      <c r="D5248" s="6">
        <v>21.417999999999999</v>
      </c>
      <c r="E5248" s="5">
        <v>0</v>
      </c>
      <c r="F5248" s="6">
        <v>0</v>
      </c>
      <c r="G5248" s="5">
        <v>0</v>
      </c>
      <c r="H5248" s="6">
        <v>0</v>
      </c>
      <c r="I5248" s="5">
        <v>6.6460000000000005E-2</v>
      </c>
      <c r="J5248" s="6">
        <v>1.01</v>
      </c>
      <c r="K5248" s="5">
        <v>0.24517</v>
      </c>
      <c r="L5248" s="6">
        <v>6.7519999999999998</v>
      </c>
      <c r="M5248" s="5">
        <v>0</v>
      </c>
      <c r="N5248" s="6">
        <v>0</v>
      </c>
      <c r="O5248" s="5">
        <v>0</v>
      </c>
      <c r="P5248" s="6">
        <v>0</v>
      </c>
      <c r="Q5248" s="5">
        <v>4.999E-2</v>
      </c>
      <c r="R5248" s="6">
        <v>0.84099999999999997</v>
      </c>
      <c r="S5248" s="5">
        <v>3.6119999999999999E-2</v>
      </c>
      <c r="T5248" s="6">
        <v>2.1309999999999998</v>
      </c>
      <c r="U5248" s="5">
        <v>0</v>
      </c>
      <c r="V5248" s="6">
        <v>0</v>
      </c>
      <c r="W5248" s="5">
        <v>0</v>
      </c>
      <c r="X5248" s="6">
        <v>0</v>
      </c>
      <c r="Y5248" s="5">
        <v>0</v>
      </c>
      <c r="Z5248" s="6">
        <v>0</v>
      </c>
      <c r="AA5248" s="5">
        <v>3.1690000000000003E-2</v>
      </c>
      <c r="AB5248" s="6">
        <v>2.9129999999999998</v>
      </c>
      <c r="AC5248" s="5">
        <v>4.428E-2</v>
      </c>
      <c r="AD5248" s="6">
        <v>3.3639999999999999</v>
      </c>
      <c r="AE5248" s="5">
        <v>8.2150000000000001E-2</v>
      </c>
      <c r="AF5248" s="6">
        <v>4.4080000000000004</v>
      </c>
    </row>
    <row r="5249" spans="1:32" x14ac:dyDescent="0.35">
      <c r="B5249" s="1" t="s">
        <v>1153</v>
      </c>
      <c r="C5249" s="5">
        <v>5.96E-3</v>
      </c>
      <c r="D5249" s="6">
        <v>2.823</v>
      </c>
      <c r="E5249" s="5">
        <v>0</v>
      </c>
      <c r="F5249" s="6">
        <v>0</v>
      </c>
      <c r="G5249" s="5">
        <v>0</v>
      </c>
      <c r="H5249" s="6">
        <v>0</v>
      </c>
      <c r="I5249" s="5">
        <v>0</v>
      </c>
      <c r="J5249" s="6">
        <v>0</v>
      </c>
      <c r="K5249" s="5">
        <v>0</v>
      </c>
      <c r="L5249" s="6">
        <v>0</v>
      </c>
      <c r="M5249" s="5">
        <v>0</v>
      </c>
      <c r="N5249" s="6">
        <v>0</v>
      </c>
      <c r="O5249" s="5">
        <v>0</v>
      </c>
      <c r="P5249" s="6">
        <v>0</v>
      </c>
      <c r="Q5249" s="5">
        <v>0</v>
      </c>
      <c r="R5249" s="6">
        <v>0</v>
      </c>
      <c r="S5249" s="5">
        <v>0</v>
      </c>
      <c r="T5249" s="6">
        <v>0</v>
      </c>
      <c r="U5249" s="5">
        <v>0</v>
      </c>
      <c r="V5249" s="6">
        <v>0</v>
      </c>
      <c r="W5249" s="5">
        <v>2.503E-2</v>
      </c>
      <c r="X5249" s="6">
        <v>0.31</v>
      </c>
      <c r="Y5249" s="5">
        <v>0</v>
      </c>
      <c r="Z5249" s="6">
        <v>0</v>
      </c>
      <c r="AA5249" s="5">
        <v>0</v>
      </c>
      <c r="AB5249" s="6">
        <v>0</v>
      </c>
      <c r="AC5249" s="5">
        <v>0</v>
      </c>
      <c r="AD5249" s="6">
        <v>0</v>
      </c>
      <c r="AE5249" s="5">
        <v>4.6829999999999997E-2</v>
      </c>
      <c r="AF5249" s="6">
        <v>2.5129999999999999</v>
      </c>
    </row>
    <row r="5250" spans="1:32" x14ac:dyDescent="0.35">
      <c r="B5250" s="1" t="s">
        <v>1154</v>
      </c>
      <c r="C5250" s="5">
        <v>4.9500000000000004E-3</v>
      </c>
      <c r="D5250" s="6">
        <v>2.3420000000000001</v>
      </c>
      <c r="E5250" s="5">
        <v>0</v>
      </c>
      <c r="F5250" s="6">
        <v>0</v>
      </c>
      <c r="G5250" s="5">
        <v>0</v>
      </c>
      <c r="H5250" s="6">
        <v>0</v>
      </c>
      <c r="I5250" s="5">
        <v>4.2970000000000001E-2</v>
      </c>
      <c r="J5250" s="6">
        <v>0.65300000000000002</v>
      </c>
      <c r="K5250" s="5">
        <v>0</v>
      </c>
      <c r="L5250" s="6">
        <v>0</v>
      </c>
      <c r="M5250" s="5">
        <v>0</v>
      </c>
      <c r="N5250" s="6">
        <v>0</v>
      </c>
      <c r="O5250" s="5">
        <v>0</v>
      </c>
      <c r="P5250" s="6">
        <v>0</v>
      </c>
      <c r="Q5250" s="5">
        <v>0</v>
      </c>
      <c r="R5250" s="6">
        <v>0</v>
      </c>
      <c r="S5250" s="5">
        <v>2.3369999999999998E-2</v>
      </c>
      <c r="T5250" s="6">
        <v>1.379</v>
      </c>
      <c r="U5250" s="5">
        <v>0</v>
      </c>
      <c r="V5250" s="6">
        <v>0</v>
      </c>
      <c r="W5250" s="5">
        <v>2.503E-2</v>
      </c>
      <c r="X5250" s="6">
        <v>0.31</v>
      </c>
      <c r="Y5250" s="5">
        <v>0</v>
      </c>
      <c r="Z5250" s="6">
        <v>0</v>
      </c>
      <c r="AA5250" s="5">
        <v>0</v>
      </c>
      <c r="AB5250" s="6">
        <v>0</v>
      </c>
      <c r="AC5250" s="5">
        <v>0</v>
      </c>
      <c r="AD5250" s="6">
        <v>0</v>
      </c>
      <c r="AE5250" s="5">
        <v>0</v>
      </c>
      <c r="AF5250" s="6">
        <v>0</v>
      </c>
    </row>
    <row r="5251" spans="1:32" x14ac:dyDescent="0.35">
      <c r="B5251" s="1" t="s">
        <v>1155</v>
      </c>
      <c r="C5251" s="5">
        <v>4.7099999999999998E-3</v>
      </c>
      <c r="D5251" s="6">
        <v>2.2309999999999999</v>
      </c>
      <c r="E5251" s="5">
        <v>0</v>
      </c>
      <c r="F5251" s="6">
        <v>0</v>
      </c>
      <c r="G5251" s="5">
        <v>0.10045</v>
      </c>
      <c r="H5251" s="6">
        <v>2.2309999999999999</v>
      </c>
      <c r="I5251" s="5">
        <v>0</v>
      </c>
      <c r="J5251" s="6">
        <v>0</v>
      </c>
      <c r="K5251" s="5">
        <v>0</v>
      </c>
      <c r="L5251" s="6">
        <v>0</v>
      </c>
      <c r="M5251" s="5">
        <v>0</v>
      </c>
      <c r="N5251" s="6">
        <v>0</v>
      </c>
      <c r="O5251" s="5">
        <v>0</v>
      </c>
      <c r="P5251" s="6">
        <v>0</v>
      </c>
      <c r="Q5251" s="5">
        <v>0</v>
      </c>
      <c r="R5251" s="6">
        <v>0</v>
      </c>
      <c r="S5251" s="5">
        <v>0</v>
      </c>
      <c r="T5251" s="6">
        <v>0</v>
      </c>
      <c r="U5251" s="5">
        <v>0</v>
      </c>
      <c r="V5251" s="6">
        <v>0</v>
      </c>
      <c r="W5251" s="5">
        <v>0</v>
      </c>
      <c r="X5251" s="6">
        <v>0</v>
      </c>
      <c r="Y5251" s="5">
        <v>0</v>
      </c>
      <c r="Z5251" s="6">
        <v>0</v>
      </c>
      <c r="AA5251" s="5">
        <v>0</v>
      </c>
      <c r="AB5251" s="6">
        <v>0</v>
      </c>
      <c r="AC5251" s="5">
        <v>0</v>
      </c>
      <c r="AD5251" s="6">
        <v>0</v>
      </c>
      <c r="AE5251" s="5">
        <v>0</v>
      </c>
      <c r="AF5251" s="6">
        <v>0</v>
      </c>
    </row>
    <row r="5252" spans="1:32" x14ac:dyDescent="0.35">
      <c r="B5252" s="1" t="s">
        <v>1156</v>
      </c>
      <c r="C5252" s="5">
        <v>2.0100000000000001E-3</v>
      </c>
      <c r="D5252" s="6">
        <v>0.95399999999999996</v>
      </c>
      <c r="E5252" s="5">
        <v>0</v>
      </c>
      <c r="F5252" s="6">
        <v>0</v>
      </c>
      <c r="G5252" s="5">
        <v>0</v>
      </c>
      <c r="H5252" s="6">
        <v>0</v>
      </c>
      <c r="I5252" s="5">
        <v>0</v>
      </c>
      <c r="J5252" s="6">
        <v>0</v>
      </c>
      <c r="K5252" s="5">
        <v>0</v>
      </c>
      <c r="L5252" s="6">
        <v>0</v>
      </c>
      <c r="M5252" s="5">
        <v>0</v>
      </c>
      <c r="N5252" s="6">
        <v>0</v>
      </c>
      <c r="O5252" s="5">
        <v>0</v>
      </c>
      <c r="P5252" s="6">
        <v>0</v>
      </c>
      <c r="Q5252" s="5">
        <v>0</v>
      </c>
      <c r="R5252" s="6">
        <v>0</v>
      </c>
      <c r="S5252" s="5">
        <v>0</v>
      </c>
      <c r="T5252" s="6">
        <v>0</v>
      </c>
      <c r="U5252" s="5">
        <v>0</v>
      </c>
      <c r="V5252" s="6">
        <v>0</v>
      </c>
      <c r="W5252" s="5">
        <v>7.7039999999999997E-2</v>
      </c>
      <c r="X5252" s="6">
        <v>0.95399999999999996</v>
      </c>
      <c r="Y5252" s="5">
        <v>0</v>
      </c>
      <c r="Z5252" s="6">
        <v>0</v>
      </c>
      <c r="AA5252" s="5">
        <v>0</v>
      </c>
      <c r="AB5252" s="6">
        <v>0</v>
      </c>
      <c r="AC5252" s="5">
        <v>0</v>
      </c>
      <c r="AD5252" s="6">
        <v>0</v>
      </c>
      <c r="AE5252" s="5">
        <v>0</v>
      </c>
      <c r="AF5252" s="6">
        <v>0</v>
      </c>
    </row>
    <row r="5253" spans="1:32" x14ac:dyDescent="0.35">
      <c r="B5253" s="1" t="s">
        <v>1157</v>
      </c>
      <c r="C5253" s="5">
        <v>4.6000000000000001E-4</v>
      </c>
      <c r="D5253" s="6">
        <v>0.219</v>
      </c>
      <c r="E5253" s="5">
        <v>0</v>
      </c>
      <c r="F5253" s="6">
        <v>0</v>
      </c>
      <c r="G5253" s="5">
        <v>0</v>
      </c>
      <c r="H5253" s="6">
        <v>0</v>
      </c>
      <c r="I5253" s="5">
        <v>0</v>
      </c>
      <c r="J5253" s="6">
        <v>0</v>
      </c>
      <c r="K5253" s="5">
        <v>0</v>
      </c>
      <c r="L5253" s="6">
        <v>0</v>
      </c>
      <c r="M5253" s="5">
        <v>0</v>
      </c>
      <c r="N5253" s="6">
        <v>0</v>
      </c>
      <c r="O5253" s="5">
        <v>1.9300000000000001E-2</v>
      </c>
      <c r="P5253" s="6">
        <v>0.219</v>
      </c>
      <c r="Q5253" s="5">
        <v>0</v>
      </c>
      <c r="R5253" s="6">
        <v>0</v>
      </c>
      <c r="S5253" s="5">
        <v>0</v>
      </c>
      <c r="T5253" s="6">
        <v>0</v>
      </c>
      <c r="U5253" s="5">
        <v>0</v>
      </c>
      <c r="V5253" s="6">
        <v>0</v>
      </c>
      <c r="W5253" s="5">
        <v>0</v>
      </c>
      <c r="X5253" s="6">
        <v>0</v>
      </c>
      <c r="Y5253" s="5">
        <v>0</v>
      </c>
      <c r="Z5253" s="6">
        <v>0</v>
      </c>
      <c r="AA5253" s="5">
        <v>0</v>
      </c>
      <c r="AB5253" s="6">
        <v>0</v>
      </c>
      <c r="AC5253" s="5">
        <v>0</v>
      </c>
      <c r="AD5253" s="6">
        <v>0</v>
      </c>
      <c r="AE5253" s="5">
        <v>0</v>
      </c>
      <c r="AF5253" s="6">
        <v>0</v>
      </c>
    </row>
    <row r="5254" spans="1:32" x14ac:dyDescent="0.35">
      <c r="B5254" s="1" t="s">
        <v>923</v>
      </c>
      <c r="C5254" s="5">
        <v>1.635E-2</v>
      </c>
      <c r="D5254" s="6">
        <v>7.7389999999999999</v>
      </c>
      <c r="E5254" s="5">
        <v>1.193E-2</v>
      </c>
      <c r="F5254" s="6">
        <v>0.249</v>
      </c>
      <c r="G5254" s="5">
        <v>0.10148</v>
      </c>
      <c r="H5254" s="6">
        <v>2.254</v>
      </c>
      <c r="I5254" s="5">
        <v>0</v>
      </c>
      <c r="J5254" s="6">
        <v>0</v>
      </c>
      <c r="K5254" s="5">
        <v>0</v>
      </c>
      <c r="L5254" s="6">
        <v>0</v>
      </c>
      <c r="M5254" s="5">
        <v>1.771E-2</v>
      </c>
      <c r="N5254" s="6">
        <v>0.253</v>
      </c>
      <c r="O5254" s="5">
        <v>0</v>
      </c>
      <c r="P5254" s="6">
        <v>0</v>
      </c>
      <c r="Q5254" s="5">
        <v>1.2659999999999999E-2</v>
      </c>
      <c r="R5254" s="6">
        <v>0.21299999999999999</v>
      </c>
      <c r="S5254" s="5">
        <v>4.6739999999999997E-2</v>
      </c>
      <c r="T5254" s="6">
        <v>2.758</v>
      </c>
      <c r="U5254" s="5">
        <v>0</v>
      </c>
      <c r="V5254" s="6">
        <v>0</v>
      </c>
      <c r="W5254" s="5">
        <v>9.7699999999999992E-3</v>
      </c>
      <c r="X5254" s="6">
        <v>0.121</v>
      </c>
      <c r="Y5254" s="5">
        <v>1.5689999999999999E-2</v>
      </c>
      <c r="Z5254" s="6">
        <v>0.56799999999999995</v>
      </c>
      <c r="AA5254" s="5">
        <v>0</v>
      </c>
      <c r="AB5254" s="6">
        <v>0</v>
      </c>
      <c r="AC5254" s="5">
        <v>1.12E-2</v>
      </c>
      <c r="AD5254" s="6">
        <v>0.85099999999999998</v>
      </c>
      <c r="AE5254" s="5">
        <v>8.8199999999999997E-3</v>
      </c>
      <c r="AF5254" s="6">
        <v>0.47299999999999998</v>
      </c>
    </row>
    <row r="5255" spans="1:32" x14ac:dyDescent="0.35">
      <c r="B5255" s="1" t="s">
        <v>473</v>
      </c>
      <c r="C5255" s="5">
        <v>4.6000000000000001E-4</v>
      </c>
      <c r="D5255" s="6">
        <v>0.219</v>
      </c>
      <c r="E5255" s="5">
        <v>0</v>
      </c>
      <c r="F5255" s="6">
        <v>0</v>
      </c>
      <c r="G5255" s="5">
        <v>0</v>
      </c>
      <c r="H5255" s="6">
        <v>0</v>
      </c>
      <c r="I5255" s="5">
        <v>0</v>
      </c>
      <c r="J5255" s="6">
        <v>0</v>
      </c>
      <c r="K5255" s="5">
        <v>0</v>
      </c>
      <c r="L5255" s="6">
        <v>0</v>
      </c>
      <c r="M5255" s="5">
        <v>0</v>
      </c>
      <c r="N5255" s="6">
        <v>0</v>
      </c>
      <c r="O5255" s="5">
        <v>1.9300000000000001E-2</v>
      </c>
      <c r="P5255" s="6">
        <v>0.219</v>
      </c>
      <c r="Q5255" s="5">
        <v>0</v>
      </c>
      <c r="R5255" s="6">
        <v>0</v>
      </c>
      <c r="S5255" s="5">
        <v>0</v>
      </c>
      <c r="T5255" s="6">
        <v>0</v>
      </c>
      <c r="U5255" s="5">
        <v>0</v>
      </c>
      <c r="V5255" s="6">
        <v>0</v>
      </c>
      <c r="W5255" s="5">
        <v>0</v>
      </c>
      <c r="X5255" s="6">
        <v>0</v>
      </c>
      <c r="Y5255" s="5">
        <v>0</v>
      </c>
      <c r="Z5255" s="6">
        <v>0</v>
      </c>
      <c r="AA5255" s="5">
        <v>0</v>
      </c>
      <c r="AB5255" s="6">
        <v>0</v>
      </c>
      <c r="AC5255" s="5">
        <v>0</v>
      </c>
      <c r="AD5255" s="6">
        <v>0</v>
      </c>
      <c r="AE5255" s="5">
        <v>0</v>
      </c>
      <c r="AF5255" s="6">
        <v>0</v>
      </c>
    </row>
    <row r="5257" spans="1:32" x14ac:dyDescent="0.35">
      <c r="B5257" s="2" t="s">
        <v>398</v>
      </c>
      <c r="D5257" s="3">
        <v>473.47699999999998</v>
      </c>
      <c r="F5257" s="3">
        <v>20.869</v>
      </c>
      <c r="H5257" s="3">
        <v>22.210999999999999</v>
      </c>
      <c r="J5257" s="3">
        <v>15.196999999999999</v>
      </c>
      <c r="L5257" s="3">
        <v>27.54</v>
      </c>
      <c r="N5257" s="3">
        <v>14.282</v>
      </c>
      <c r="P5257" s="3">
        <v>11.347</v>
      </c>
      <c r="R5257" s="3">
        <v>16.824000000000002</v>
      </c>
      <c r="T5257" s="3">
        <v>59.005000000000003</v>
      </c>
      <c r="V5257" s="3">
        <v>16.09</v>
      </c>
      <c r="X5257" s="3">
        <v>12.382999999999999</v>
      </c>
      <c r="Z5257" s="3">
        <v>36.19</v>
      </c>
      <c r="AB5257" s="3">
        <v>91.918999999999997</v>
      </c>
      <c r="AD5257" s="3">
        <v>75.963999999999999</v>
      </c>
      <c r="AF5257" s="3">
        <v>53.656999999999996</v>
      </c>
    </row>
    <row r="5258" spans="1:32" x14ac:dyDescent="0.35">
      <c r="B5258" s="2" t="s">
        <v>399</v>
      </c>
      <c r="D5258" s="3">
        <v>460</v>
      </c>
      <c r="F5258" s="3">
        <v>28</v>
      </c>
      <c r="H5258" s="3">
        <v>19</v>
      </c>
      <c r="J5258" s="3">
        <v>21</v>
      </c>
      <c r="L5258" s="3">
        <v>33</v>
      </c>
      <c r="N5258" s="3">
        <v>22</v>
      </c>
      <c r="P5258" s="3">
        <v>22</v>
      </c>
      <c r="R5258" s="3">
        <v>32</v>
      </c>
      <c r="T5258" s="3">
        <v>37</v>
      </c>
      <c r="V5258" s="3">
        <v>38</v>
      </c>
      <c r="X5258" s="3">
        <v>62</v>
      </c>
      <c r="Z5258" s="3">
        <v>24</v>
      </c>
      <c r="AB5258" s="3">
        <v>48</v>
      </c>
      <c r="AD5258" s="3">
        <v>33</v>
      </c>
      <c r="AF5258" s="3">
        <v>41</v>
      </c>
    </row>
    <row r="5260" spans="1:32" x14ac:dyDescent="0.35">
      <c r="B5260" s="2" t="s">
        <v>1158</v>
      </c>
    </row>
    <row r="5262" spans="1:32" x14ac:dyDescent="0.35">
      <c r="A5262" s="3" t="s">
        <v>1159</v>
      </c>
      <c r="B5262" s="2" t="s">
        <v>1160</v>
      </c>
    </row>
    <row r="5264" spans="1:32" x14ac:dyDescent="0.35">
      <c r="B5264" s="1" t="s">
        <v>1161</v>
      </c>
      <c r="C5264" s="5">
        <v>0.27706999999999998</v>
      </c>
      <c r="D5264" s="6">
        <v>390.39499999999998</v>
      </c>
      <c r="E5264" s="5">
        <v>0.29658000000000001</v>
      </c>
      <c r="F5264" s="6">
        <v>18.800999999999998</v>
      </c>
      <c r="G5264" s="5">
        <v>0.27117000000000002</v>
      </c>
      <c r="H5264" s="6">
        <v>29.850999999999999</v>
      </c>
      <c r="I5264" s="5">
        <v>0.24442</v>
      </c>
      <c r="J5264" s="6">
        <v>14.923999999999999</v>
      </c>
      <c r="K5264" s="5">
        <v>0.28821000000000002</v>
      </c>
      <c r="L5264" s="6">
        <v>23.34</v>
      </c>
      <c r="M5264" s="5">
        <v>0.25552999999999998</v>
      </c>
      <c r="N5264" s="6">
        <v>15.271000000000001</v>
      </c>
      <c r="O5264" s="5">
        <v>0.24887999999999999</v>
      </c>
      <c r="P5264" s="6">
        <v>11.334</v>
      </c>
      <c r="Q5264" s="5">
        <v>0.27853</v>
      </c>
      <c r="R5264" s="6">
        <v>15.925000000000001</v>
      </c>
      <c r="S5264" s="5">
        <v>0.43297000000000002</v>
      </c>
      <c r="T5264" s="6">
        <v>79.125</v>
      </c>
      <c r="U5264" s="5">
        <v>0.14579</v>
      </c>
      <c r="V5264" s="6">
        <v>7.33</v>
      </c>
      <c r="W5264" s="5">
        <v>0.14631</v>
      </c>
      <c r="X5264" s="6">
        <v>2.8849999999999998</v>
      </c>
      <c r="Y5264" s="5">
        <v>0.20902999999999999</v>
      </c>
      <c r="Z5264" s="6">
        <v>25.925999999999998</v>
      </c>
      <c r="AA5264" s="5">
        <v>0.23080999999999999</v>
      </c>
      <c r="AB5264" s="6">
        <v>43.850999999999999</v>
      </c>
      <c r="AC5264" s="5">
        <v>0.31672</v>
      </c>
      <c r="AD5264" s="6">
        <v>77.123000000000005</v>
      </c>
      <c r="AE5264" s="5">
        <v>0.20468</v>
      </c>
      <c r="AF5264" s="6">
        <v>24.71</v>
      </c>
    </row>
    <row r="5265" spans="1:32" x14ac:dyDescent="0.35">
      <c r="B5265" s="1" t="s">
        <v>1162</v>
      </c>
      <c r="C5265" s="5">
        <v>0.51634999999999998</v>
      </c>
      <c r="D5265" s="6">
        <v>727.53300000000002</v>
      </c>
      <c r="E5265" s="5">
        <v>0.29418</v>
      </c>
      <c r="F5265" s="6">
        <v>18.649000000000001</v>
      </c>
      <c r="G5265" s="5">
        <v>0.38540999999999997</v>
      </c>
      <c r="H5265" s="6">
        <v>42.427</v>
      </c>
      <c r="I5265" s="5">
        <v>0.51136000000000004</v>
      </c>
      <c r="J5265" s="6">
        <v>31.222999999999999</v>
      </c>
      <c r="K5265" s="5">
        <v>0.54215999999999998</v>
      </c>
      <c r="L5265" s="6">
        <v>43.905000000000001</v>
      </c>
      <c r="M5265" s="5">
        <v>0.50671999999999995</v>
      </c>
      <c r="N5265" s="6">
        <v>30.283000000000001</v>
      </c>
      <c r="O5265" s="5">
        <v>0.44657000000000002</v>
      </c>
      <c r="P5265" s="6">
        <v>20.337</v>
      </c>
      <c r="Q5265" s="5">
        <v>0.48041</v>
      </c>
      <c r="R5265" s="6">
        <v>27.468</v>
      </c>
      <c r="S5265" s="5">
        <v>0.50375999999999999</v>
      </c>
      <c r="T5265" s="6">
        <v>92.063000000000002</v>
      </c>
      <c r="U5265" s="5">
        <v>0.46762999999999999</v>
      </c>
      <c r="V5265" s="6">
        <v>23.512</v>
      </c>
      <c r="W5265" s="5">
        <v>0.46039000000000002</v>
      </c>
      <c r="X5265" s="6">
        <v>9.0779999999999994</v>
      </c>
      <c r="Y5265" s="5">
        <v>0.57579999999999998</v>
      </c>
      <c r="Z5265" s="6">
        <v>71.415000000000006</v>
      </c>
      <c r="AA5265" s="5">
        <v>0.57279000000000002</v>
      </c>
      <c r="AB5265" s="6">
        <v>108.82299999999999</v>
      </c>
      <c r="AC5265" s="5">
        <v>0.59708000000000006</v>
      </c>
      <c r="AD5265" s="6">
        <v>145.393</v>
      </c>
      <c r="AE5265" s="5">
        <v>0.52149000000000001</v>
      </c>
      <c r="AF5265" s="6">
        <v>62.957999999999998</v>
      </c>
    </row>
    <row r="5266" spans="1:32" x14ac:dyDescent="0.35">
      <c r="B5266" s="1" t="s">
        <v>1163</v>
      </c>
      <c r="C5266" s="5">
        <v>0.71597999999999995</v>
      </c>
      <c r="D5266" s="6">
        <v>1008.808</v>
      </c>
      <c r="E5266" s="5">
        <v>0.51185999999999998</v>
      </c>
      <c r="F5266" s="6">
        <v>32.448</v>
      </c>
      <c r="G5266" s="5">
        <v>0.66974999999999996</v>
      </c>
      <c r="H5266" s="6">
        <v>73.728999999999999</v>
      </c>
      <c r="I5266" s="5">
        <v>0.67086000000000001</v>
      </c>
      <c r="J5266" s="6">
        <v>40.962000000000003</v>
      </c>
      <c r="K5266" s="5">
        <v>0.65539999999999998</v>
      </c>
      <c r="L5266" s="6">
        <v>53.075000000000003</v>
      </c>
      <c r="M5266" s="5">
        <v>0.69188000000000005</v>
      </c>
      <c r="N5266" s="6">
        <v>41.347999999999999</v>
      </c>
      <c r="O5266" s="5">
        <v>0.68662000000000001</v>
      </c>
      <c r="P5266" s="6">
        <v>31.268999999999998</v>
      </c>
      <c r="Q5266" s="5">
        <v>0.68891000000000002</v>
      </c>
      <c r="R5266" s="6">
        <v>39.389000000000003</v>
      </c>
      <c r="S5266" s="5">
        <v>0.68332999999999999</v>
      </c>
      <c r="T5266" s="6">
        <v>124.88</v>
      </c>
      <c r="U5266" s="5">
        <v>0.65785000000000005</v>
      </c>
      <c r="V5266" s="6">
        <v>33.076000000000001</v>
      </c>
      <c r="W5266" s="5">
        <v>0.77564</v>
      </c>
      <c r="X5266" s="6">
        <v>15.294</v>
      </c>
      <c r="Y5266" s="5">
        <v>0.81747000000000003</v>
      </c>
      <c r="Z5266" s="6">
        <v>101.389</v>
      </c>
      <c r="AA5266" s="5">
        <v>0.80478000000000005</v>
      </c>
      <c r="AB5266" s="6">
        <v>152.9</v>
      </c>
      <c r="AC5266" s="5">
        <v>0.77617999999999998</v>
      </c>
      <c r="AD5266" s="6">
        <v>189.005</v>
      </c>
      <c r="AE5266" s="5">
        <v>0.66303000000000001</v>
      </c>
      <c r="AF5266" s="6">
        <v>80.045000000000002</v>
      </c>
    </row>
    <row r="5267" spans="1:32" x14ac:dyDescent="0.35">
      <c r="B5267" s="1" t="s">
        <v>1164</v>
      </c>
      <c r="C5267" s="5">
        <v>0.43952999999999998</v>
      </c>
      <c r="D5267" s="6">
        <v>619.29200000000003</v>
      </c>
      <c r="E5267" s="5">
        <v>0.34482000000000002</v>
      </c>
      <c r="F5267" s="6">
        <v>21.859000000000002</v>
      </c>
      <c r="G5267" s="5">
        <v>0.38679000000000002</v>
      </c>
      <c r="H5267" s="6">
        <v>42.579000000000001</v>
      </c>
      <c r="I5267" s="5">
        <v>0.39069999999999999</v>
      </c>
      <c r="J5267" s="6">
        <v>23.856000000000002</v>
      </c>
      <c r="K5267" s="5">
        <v>0.42331999999999997</v>
      </c>
      <c r="L5267" s="6">
        <v>34.280999999999999</v>
      </c>
      <c r="M5267" s="5">
        <v>0.45643</v>
      </c>
      <c r="N5267" s="6">
        <v>27.277000000000001</v>
      </c>
      <c r="O5267" s="5">
        <v>0.42202000000000001</v>
      </c>
      <c r="P5267" s="6">
        <v>19.219000000000001</v>
      </c>
      <c r="Q5267" s="5">
        <v>0.42429</v>
      </c>
      <c r="R5267" s="6">
        <v>24.259</v>
      </c>
      <c r="S5267" s="5">
        <v>0.39184000000000002</v>
      </c>
      <c r="T5267" s="6">
        <v>71.608999999999995</v>
      </c>
      <c r="U5267" s="5">
        <v>0.42564999999999997</v>
      </c>
      <c r="V5267" s="6">
        <v>21.401</v>
      </c>
      <c r="W5267" s="5">
        <v>0.62258000000000002</v>
      </c>
      <c r="X5267" s="6">
        <v>12.276</v>
      </c>
      <c r="Y5267" s="5">
        <v>0.50588999999999995</v>
      </c>
      <c r="Z5267" s="6">
        <v>62.744999999999997</v>
      </c>
      <c r="AA5267" s="5">
        <v>0.51651999999999998</v>
      </c>
      <c r="AB5267" s="6">
        <v>98.132999999999996</v>
      </c>
      <c r="AC5267" s="5">
        <v>0.43237999999999999</v>
      </c>
      <c r="AD5267" s="6">
        <v>105.288</v>
      </c>
      <c r="AE5267" s="5">
        <v>0.45151999999999998</v>
      </c>
      <c r="AF5267" s="6">
        <v>54.511000000000003</v>
      </c>
    </row>
    <row r="5268" spans="1:32" x14ac:dyDescent="0.35">
      <c r="B5268" s="1" t="s">
        <v>1165</v>
      </c>
      <c r="C5268" s="5">
        <v>0.17496</v>
      </c>
      <c r="D5268" s="6">
        <v>246.51599999999999</v>
      </c>
      <c r="E5268" s="5">
        <v>0.15325</v>
      </c>
      <c r="F5268" s="6">
        <v>9.7149999999999999</v>
      </c>
      <c r="G5268" s="5">
        <v>7.22E-2</v>
      </c>
      <c r="H5268" s="6">
        <v>7.9480000000000004</v>
      </c>
      <c r="I5268" s="5">
        <v>0.16641</v>
      </c>
      <c r="J5268" s="6">
        <v>10.161</v>
      </c>
      <c r="K5268" s="5">
        <v>0.20487</v>
      </c>
      <c r="L5268" s="6">
        <v>16.591000000000001</v>
      </c>
      <c r="M5268" s="5">
        <v>0.14471000000000001</v>
      </c>
      <c r="N5268" s="6">
        <v>8.6479999999999997</v>
      </c>
      <c r="O5268" s="5">
        <v>0.12143</v>
      </c>
      <c r="P5268" s="6">
        <v>5.53</v>
      </c>
      <c r="Q5268" s="5">
        <v>0.21146999999999999</v>
      </c>
      <c r="R5268" s="6">
        <v>12.090999999999999</v>
      </c>
      <c r="S5268" s="5">
        <v>0.18651999999999999</v>
      </c>
      <c r="T5268" s="6">
        <v>34.085999999999999</v>
      </c>
      <c r="U5268" s="5">
        <v>3.1370000000000002E-2</v>
      </c>
      <c r="V5268" s="6">
        <v>1.577</v>
      </c>
      <c r="W5268" s="5">
        <v>0.10716000000000001</v>
      </c>
      <c r="X5268" s="6">
        <v>2.113</v>
      </c>
      <c r="Y5268" s="5">
        <v>0.13447999999999999</v>
      </c>
      <c r="Z5268" s="6">
        <v>16.678999999999998</v>
      </c>
      <c r="AA5268" s="5">
        <v>0.18296999999999999</v>
      </c>
      <c r="AB5268" s="6">
        <v>34.762</v>
      </c>
      <c r="AC5268" s="5">
        <v>0.26435999999999998</v>
      </c>
      <c r="AD5268" s="6">
        <v>64.373000000000005</v>
      </c>
      <c r="AE5268" s="5">
        <v>0.18425</v>
      </c>
      <c r="AF5268" s="6">
        <v>22.244</v>
      </c>
    </row>
    <row r="5269" spans="1:32" x14ac:dyDescent="0.35">
      <c r="B5269" s="1" t="s">
        <v>1166</v>
      </c>
      <c r="C5269" s="5">
        <v>3.7929999999999998E-2</v>
      </c>
      <c r="D5269" s="6">
        <v>53.438000000000002</v>
      </c>
      <c r="E5269" s="5">
        <v>4.3479999999999998E-2</v>
      </c>
      <c r="F5269" s="6">
        <v>2.7559999999999998</v>
      </c>
      <c r="G5269" s="5">
        <v>3.9140000000000001E-2</v>
      </c>
      <c r="H5269" s="6">
        <v>4.3090000000000002</v>
      </c>
      <c r="I5269" s="5">
        <v>7.0519999999999999E-2</v>
      </c>
      <c r="J5269" s="6">
        <v>4.306</v>
      </c>
      <c r="K5269" s="5">
        <v>3.108E-2</v>
      </c>
      <c r="L5269" s="6">
        <v>2.5169999999999999</v>
      </c>
      <c r="M5269" s="5">
        <v>6.4560000000000006E-2</v>
      </c>
      <c r="N5269" s="6">
        <v>3.8580000000000001</v>
      </c>
      <c r="O5269" s="5">
        <v>5.4370000000000002E-2</v>
      </c>
      <c r="P5269" s="6">
        <v>2.476</v>
      </c>
      <c r="Q5269" s="5">
        <v>8.7800000000000003E-2</v>
      </c>
      <c r="R5269" s="6">
        <v>5.0199999999999996</v>
      </c>
      <c r="S5269" s="5">
        <v>3.1530000000000002E-2</v>
      </c>
      <c r="T5269" s="6">
        <v>5.7619999999999996</v>
      </c>
      <c r="U5269" s="5">
        <v>0</v>
      </c>
      <c r="V5269" s="6">
        <v>0</v>
      </c>
      <c r="W5269" s="5">
        <v>0</v>
      </c>
      <c r="X5269" s="6">
        <v>0</v>
      </c>
      <c r="Y5269" s="5">
        <v>1.171E-2</v>
      </c>
      <c r="Z5269" s="6">
        <v>1.452</v>
      </c>
      <c r="AA5269" s="5">
        <v>3.0759999999999999E-2</v>
      </c>
      <c r="AB5269" s="6">
        <v>5.8440000000000003</v>
      </c>
      <c r="AC5269" s="5">
        <v>4.1529999999999997E-2</v>
      </c>
      <c r="AD5269" s="6">
        <v>10.112</v>
      </c>
      <c r="AE5269" s="5">
        <v>4.1619999999999997E-2</v>
      </c>
      <c r="AF5269" s="6">
        <v>5.0250000000000004</v>
      </c>
    </row>
    <row r="5270" spans="1:32" x14ac:dyDescent="0.35">
      <c r="B5270" s="1" t="s">
        <v>1167</v>
      </c>
      <c r="C5270" s="5">
        <v>0.46399000000000001</v>
      </c>
      <c r="D5270" s="6">
        <v>653.76499999999999</v>
      </c>
      <c r="E5270" s="5">
        <v>0.37770999999999999</v>
      </c>
      <c r="F5270" s="6">
        <v>23.943999999999999</v>
      </c>
      <c r="G5270" s="5">
        <v>0.45895999999999998</v>
      </c>
      <c r="H5270" s="6">
        <v>50.524000000000001</v>
      </c>
      <c r="I5270" s="5">
        <v>0.31152000000000002</v>
      </c>
      <c r="J5270" s="6">
        <v>19.021000000000001</v>
      </c>
      <c r="K5270" s="5">
        <v>0.31020999999999999</v>
      </c>
      <c r="L5270" s="6">
        <v>25.120999999999999</v>
      </c>
      <c r="M5270" s="5">
        <v>0.47599000000000002</v>
      </c>
      <c r="N5270" s="6">
        <v>28.446000000000002</v>
      </c>
      <c r="O5270" s="5">
        <v>0.47158</v>
      </c>
      <c r="P5270" s="6">
        <v>21.475999999999999</v>
      </c>
      <c r="Q5270" s="5">
        <v>0.41918</v>
      </c>
      <c r="R5270" s="6">
        <v>23.966999999999999</v>
      </c>
      <c r="S5270" s="5">
        <v>0.47083999999999998</v>
      </c>
      <c r="T5270" s="6">
        <v>86.046999999999997</v>
      </c>
      <c r="U5270" s="5">
        <v>0.59013000000000004</v>
      </c>
      <c r="V5270" s="6">
        <v>29.670999999999999</v>
      </c>
      <c r="W5270" s="5">
        <v>0.59260999999999997</v>
      </c>
      <c r="X5270" s="6">
        <v>11.685</v>
      </c>
      <c r="Y5270" s="5">
        <v>0.48816999999999999</v>
      </c>
      <c r="Z5270" s="6">
        <v>60.546999999999997</v>
      </c>
      <c r="AA5270" s="5">
        <v>0.48446</v>
      </c>
      <c r="AB5270" s="6">
        <v>92.042000000000002</v>
      </c>
      <c r="AC5270" s="5">
        <v>0.53264999999999996</v>
      </c>
      <c r="AD5270" s="6">
        <v>129.70400000000001</v>
      </c>
      <c r="AE5270" s="5">
        <v>0.42716999999999999</v>
      </c>
      <c r="AF5270" s="6">
        <v>51.570999999999998</v>
      </c>
    </row>
    <row r="5271" spans="1:32" x14ac:dyDescent="0.35">
      <c r="B5271" s="1" t="s">
        <v>1168</v>
      </c>
      <c r="C5271" s="5">
        <v>0.10951</v>
      </c>
      <c r="D5271" s="6">
        <v>154.30000000000001</v>
      </c>
      <c r="E5271" s="5">
        <v>0.24642</v>
      </c>
      <c r="F5271" s="6">
        <v>15.621</v>
      </c>
      <c r="G5271" s="5">
        <v>0.16142000000000001</v>
      </c>
      <c r="H5271" s="6">
        <v>17.77</v>
      </c>
      <c r="I5271" s="5">
        <v>0.16925000000000001</v>
      </c>
      <c r="J5271" s="6">
        <v>10.334</v>
      </c>
      <c r="K5271" s="5">
        <v>8.5690000000000002E-2</v>
      </c>
      <c r="L5271" s="6">
        <v>6.9390000000000001</v>
      </c>
      <c r="M5271" s="5">
        <v>0.1043</v>
      </c>
      <c r="N5271" s="6">
        <v>6.2329999999999997</v>
      </c>
      <c r="O5271" s="5">
        <v>0.1522</v>
      </c>
      <c r="P5271" s="6">
        <v>6.931</v>
      </c>
      <c r="Q5271" s="5">
        <v>0.1186</v>
      </c>
      <c r="R5271" s="6">
        <v>6.7809999999999997</v>
      </c>
      <c r="S5271" s="5">
        <v>9.6970000000000001E-2</v>
      </c>
      <c r="T5271" s="6">
        <v>17.722000000000001</v>
      </c>
      <c r="U5271" s="5">
        <v>0.16122</v>
      </c>
      <c r="V5271" s="6">
        <v>8.1059999999999999</v>
      </c>
      <c r="W5271" s="5">
        <v>0.11573</v>
      </c>
      <c r="X5271" s="6">
        <v>2.282</v>
      </c>
      <c r="Y5271" s="5">
        <v>9.0130000000000002E-2</v>
      </c>
      <c r="Z5271" s="6">
        <v>11.179</v>
      </c>
      <c r="AA5271" s="5">
        <v>5.7509999999999999E-2</v>
      </c>
      <c r="AB5271" s="6">
        <v>10.926</v>
      </c>
      <c r="AC5271" s="5">
        <v>5.8319999999999997E-2</v>
      </c>
      <c r="AD5271" s="6">
        <v>14.201000000000001</v>
      </c>
      <c r="AE5271" s="5">
        <v>0.15967000000000001</v>
      </c>
      <c r="AF5271" s="6">
        <v>19.276</v>
      </c>
    </row>
    <row r="5273" spans="1:32" x14ac:dyDescent="0.35">
      <c r="B5273" s="2" t="s">
        <v>398</v>
      </c>
      <c r="D5273" s="3">
        <v>1408.9939999999999</v>
      </c>
      <c r="F5273" s="3">
        <v>63.392000000000003</v>
      </c>
      <c r="H5273" s="3">
        <v>110.084</v>
      </c>
      <c r="J5273" s="3">
        <v>61.058999999999997</v>
      </c>
      <c r="L5273" s="3">
        <v>80.981999999999999</v>
      </c>
      <c r="N5273" s="3">
        <v>59.762</v>
      </c>
      <c r="P5273" s="3">
        <v>45.54</v>
      </c>
      <c r="R5273" s="3">
        <v>57.176000000000002</v>
      </c>
      <c r="T5273" s="3">
        <v>182.751</v>
      </c>
      <c r="V5273" s="3">
        <v>50.279000000000003</v>
      </c>
      <c r="X5273" s="3">
        <v>19.718</v>
      </c>
      <c r="Z5273" s="3">
        <v>124.02800000000001</v>
      </c>
      <c r="AB5273" s="3">
        <v>189.989</v>
      </c>
      <c r="AD5273" s="3">
        <v>243.50800000000001</v>
      </c>
      <c r="AF5273" s="3">
        <v>120.727</v>
      </c>
    </row>
    <row r="5274" spans="1:32" x14ac:dyDescent="0.35">
      <c r="B5274" s="2" t="s">
        <v>399</v>
      </c>
      <c r="D5274" s="3">
        <v>1409</v>
      </c>
      <c r="F5274" s="3">
        <v>103</v>
      </c>
      <c r="H5274" s="3">
        <v>101</v>
      </c>
      <c r="J5274" s="3">
        <v>100</v>
      </c>
      <c r="L5274" s="3">
        <v>100</v>
      </c>
      <c r="N5274" s="3">
        <v>100</v>
      </c>
      <c r="P5274" s="3">
        <v>100</v>
      </c>
      <c r="R5274" s="3">
        <v>100</v>
      </c>
      <c r="T5274" s="3">
        <v>104</v>
      </c>
      <c r="V5274" s="3">
        <v>101</v>
      </c>
      <c r="X5274" s="3">
        <v>100</v>
      </c>
      <c r="Z5274" s="3">
        <v>100</v>
      </c>
      <c r="AB5274" s="3">
        <v>100</v>
      </c>
      <c r="AD5274" s="3">
        <v>100</v>
      </c>
      <c r="AF5274" s="3">
        <v>100</v>
      </c>
    </row>
    <row r="5276" spans="1:32" x14ac:dyDescent="0.35">
      <c r="A5276" s="3" t="s">
        <v>1169</v>
      </c>
      <c r="B5276" s="2" t="s">
        <v>1170</v>
      </c>
    </row>
    <row r="5277" spans="1:32" x14ac:dyDescent="0.35">
      <c r="B5277" s="4" t="s">
        <v>1171</v>
      </c>
    </row>
    <row r="5279" spans="1:32" x14ac:dyDescent="0.35">
      <c r="B5279" s="2" t="s">
        <v>1</v>
      </c>
    </row>
    <row r="5280" spans="1:32" x14ac:dyDescent="0.35">
      <c r="B5280" s="1" t="s">
        <v>1172</v>
      </c>
      <c r="C5280" s="5">
        <v>5.7889999999999997E-2</v>
      </c>
      <c r="D5280" s="6">
        <v>18.305</v>
      </c>
      <c r="E5280" s="5">
        <v>0.38978000000000002</v>
      </c>
      <c r="F5280" s="6">
        <v>5.1340000000000003</v>
      </c>
      <c r="G5280" s="5">
        <v>3.04E-2</v>
      </c>
      <c r="H5280" s="6">
        <v>0.83899999999999997</v>
      </c>
      <c r="I5280" s="5">
        <v>9.5979999999999996E-2</v>
      </c>
      <c r="J5280" s="6">
        <v>1.01</v>
      </c>
      <c r="K5280" s="5">
        <v>3.9989999999999998E-2</v>
      </c>
      <c r="L5280" s="6">
        <v>0.754</v>
      </c>
      <c r="M5280" s="5">
        <v>0</v>
      </c>
      <c r="N5280" s="6">
        <v>0</v>
      </c>
      <c r="O5280" s="5">
        <v>0</v>
      </c>
      <c r="P5280" s="6">
        <v>0</v>
      </c>
      <c r="Q5280" s="5">
        <v>0.12188</v>
      </c>
      <c r="R5280" s="6">
        <v>1.355</v>
      </c>
      <c r="S5280" s="5">
        <v>3.4000000000000002E-2</v>
      </c>
      <c r="T5280" s="6">
        <v>2.1309999999999998</v>
      </c>
      <c r="U5280" s="5">
        <v>0.21515000000000001</v>
      </c>
      <c r="V5280" s="6">
        <v>1.577</v>
      </c>
      <c r="W5280" s="5">
        <v>0</v>
      </c>
      <c r="X5280" s="6">
        <v>0</v>
      </c>
      <c r="Y5280" s="5">
        <v>0</v>
      </c>
      <c r="Z5280" s="6">
        <v>0</v>
      </c>
      <c r="AA5280" s="5">
        <v>0.14000000000000001</v>
      </c>
      <c r="AB5280" s="6">
        <v>4.6550000000000002</v>
      </c>
      <c r="AC5280" s="5">
        <v>1.469E-2</v>
      </c>
      <c r="AD5280" s="6">
        <v>0.85099999999999998</v>
      </c>
      <c r="AE5280" s="5">
        <v>0</v>
      </c>
      <c r="AF5280" s="6">
        <v>0</v>
      </c>
    </row>
    <row r="5281" spans="2:32" x14ac:dyDescent="0.35">
      <c r="B5281" s="1" t="s">
        <v>500</v>
      </c>
      <c r="C5281" s="5">
        <v>1.431E-2</v>
      </c>
      <c r="D5281" s="6">
        <v>4.524</v>
      </c>
      <c r="E5281" s="5">
        <v>0</v>
      </c>
      <c r="F5281" s="6">
        <v>0</v>
      </c>
      <c r="G5281" s="5">
        <v>6.012E-2</v>
      </c>
      <c r="H5281" s="6">
        <v>1.659</v>
      </c>
      <c r="I5281" s="5">
        <v>0</v>
      </c>
      <c r="J5281" s="6">
        <v>0</v>
      </c>
      <c r="K5281" s="5">
        <v>0</v>
      </c>
      <c r="L5281" s="6">
        <v>0</v>
      </c>
      <c r="M5281" s="5">
        <v>0</v>
      </c>
      <c r="N5281" s="6">
        <v>0</v>
      </c>
      <c r="O5281" s="5">
        <v>0</v>
      </c>
      <c r="P5281" s="6">
        <v>0</v>
      </c>
      <c r="Q5281" s="5">
        <v>0</v>
      </c>
      <c r="R5281" s="6">
        <v>0</v>
      </c>
      <c r="S5281" s="5">
        <v>4.573E-2</v>
      </c>
      <c r="T5281" s="6">
        <v>2.8660000000000001</v>
      </c>
      <c r="U5281" s="5">
        <v>0</v>
      </c>
      <c r="V5281" s="6">
        <v>0</v>
      </c>
      <c r="W5281" s="5">
        <v>0</v>
      </c>
      <c r="X5281" s="6">
        <v>0</v>
      </c>
      <c r="Y5281" s="5">
        <v>0</v>
      </c>
      <c r="Z5281" s="6">
        <v>0</v>
      </c>
      <c r="AA5281" s="5">
        <v>0</v>
      </c>
      <c r="AB5281" s="6">
        <v>0</v>
      </c>
      <c r="AC5281" s="5">
        <v>0</v>
      </c>
      <c r="AD5281" s="6">
        <v>0</v>
      </c>
      <c r="AE5281" s="5">
        <v>0</v>
      </c>
      <c r="AF5281" s="6">
        <v>0</v>
      </c>
    </row>
    <row r="5282" spans="2:32" x14ac:dyDescent="0.35">
      <c r="B5282" s="1" t="s">
        <v>1173</v>
      </c>
      <c r="C5282" s="5">
        <v>4.9899999999999996E-3</v>
      </c>
      <c r="D5282" s="6">
        <v>1.5780000000000001</v>
      </c>
      <c r="E5282" s="5">
        <v>0</v>
      </c>
      <c r="F5282" s="6">
        <v>0</v>
      </c>
      <c r="G5282" s="5">
        <v>0</v>
      </c>
      <c r="H5282" s="6">
        <v>0</v>
      </c>
      <c r="I5282" s="5">
        <v>0</v>
      </c>
      <c r="J5282" s="6">
        <v>0</v>
      </c>
      <c r="K5282" s="5">
        <v>0</v>
      </c>
      <c r="L5282" s="6">
        <v>0</v>
      </c>
      <c r="M5282" s="5">
        <v>0</v>
      </c>
      <c r="N5282" s="6">
        <v>0</v>
      </c>
      <c r="O5282" s="5">
        <v>0</v>
      </c>
      <c r="P5282" s="6">
        <v>0</v>
      </c>
      <c r="Q5282" s="5">
        <v>7.5639999999999999E-2</v>
      </c>
      <c r="R5282" s="6">
        <v>0.84099999999999997</v>
      </c>
      <c r="S5282" s="5">
        <v>0</v>
      </c>
      <c r="T5282" s="6">
        <v>0</v>
      </c>
      <c r="U5282" s="5">
        <v>0</v>
      </c>
      <c r="V5282" s="6">
        <v>0</v>
      </c>
      <c r="W5282" s="5">
        <v>0</v>
      </c>
      <c r="X5282" s="6">
        <v>0</v>
      </c>
      <c r="Y5282" s="5">
        <v>0</v>
      </c>
      <c r="Z5282" s="6">
        <v>0</v>
      </c>
      <c r="AA5282" s="5">
        <v>2.2169999999999999E-2</v>
      </c>
      <c r="AB5282" s="6">
        <v>0.73699999999999999</v>
      </c>
      <c r="AC5282" s="5">
        <v>0</v>
      </c>
      <c r="AD5282" s="6">
        <v>0</v>
      </c>
      <c r="AE5282" s="5">
        <v>0</v>
      </c>
      <c r="AF5282" s="6">
        <v>0</v>
      </c>
    </row>
    <row r="5283" spans="2:32" x14ac:dyDescent="0.35">
      <c r="B5283" s="1" t="s">
        <v>502</v>
      </c>
      <c r="C5283" s="5">
        <v>0</v>
      </c>
      <c r="D5283" s="6">
        <v>0</v>
      </c>
      <c r="E5283" s="5">
        <v>0</v>
      </c>
      <c r="F5283" s="6">
        <v>0</v>
      </c>
      <c r="G5283" s="5">
        <v>0</v>
      </c>
      <c r="H5283" s="6">
        <v>0</v>
      </c>
      <c r="I5283" s="5">
        <v>0</v>
      </c>
      <c r="J5283" s="6">
        <v>0</v>
      </c>
      <c r="K5283" s="5">
        <v>0</v>
      </c>
      <c r="L5283" s="6">
        <v>0</v>
      </c>
      <c r="M5283" s="5">
        <v>0</v>
      </c>
      <c r="N5283" s="6">
        <v>0</v>
      </c>
      <c r="O5283" s="5">
        <v>0</v>
      </c>
      <c r="P5283" s="6">
        <v>0</v>
      </c>
      <c r="Q5283" s="5">
        <v>0</v>
      </c>
      <c r="R5283" s="6">
        <v>0</v>
      </c>
      <c r="S5283" s="5">
        <v>0</v>
      </c>
      <c r="T5283" s="6">
        <v>0</v>
      </c>
      <c r="U5283" s="5">
        <v>0</v>
      </c>
      <c r="V5283" s="6">
        <v>0</v>
      </c>
      <c r="W5283" s="5">
        <v>0</v>
      </c>
      <c r="X5283" s="6">
        <v>0</v>
      </c>
      <c r="Y5283" s="5">
        <v>0</v>
      </c>
      <c r="Z5283" s="6">
        <v>0</v>
      </c>
      <c r="AA5283" s="5">
        <v>0</v>
      </c>
      <c r="AB5283" s="6">
        <v>0</v>
      </c>
      <c r="AC5283" s="5">
        <v>0</v>
      </c>
      <c r="AD5283" s="6">
        <v>0</v>
      </c>
      <c r="AE5283" s="5">
        <v>0</v>
      </c>
      <c r="AF5283" s="6">
        <v>0</v>
      </c>
    </row>
    <row r="5284" spans="2:32" x14ac:dyDescent="0.35">
      <c r="B5284" s="1" t="s">
        <v>1174</v>
      </c>
      <c r="C5284" s="5">
        <v>1.337E-2</v>
      </c>
      <c r="D5284" s="6">
        <v>4.226</v>
      </c>
      <c r="E5284" s="5">
        <v>1.89E-2</v>
      </c>
      <c r="F5284" s="6">
        <v>0.249</v>
      </c>
      <c r="G5284" s="5">
        <v>0.13491</v>
      </c>
      <c r="H5284" s="6">
        <v>3.7229999999999999</v>
      </c>
      <c r="I5284" s="5">
        <v>0</v>
      </c>
      <c r="J5284" s="6">
        <v>0</v>
      </c>
      <c r="K5284" s="5">
        <v>0</v>
      </c>
      <c r="L5284" s="6">
        <v>0</v>
      </c>
      <c r="M5284" s="5">
        <v>1.7729999999999999E-2</v>
      </c>
      <c r="N5284" s="6">
        <v>0.253</v>
      </c>
      <c r="O5284" s="5">
        <v>0</v>
      </c>
      <c r="P5284" s="6">
        <v>0</v>
      </c>
      <c r="Q5284" s="5">
        <v>0</v>
      </c>
      <c r="R5284" s="6">
        <v>0</v>
      </c>
      <c r="S5284" s="5">
        <v>0</v>
      </c>
      <c r="T5284" s="6">
        <v>0</v>
      </c>
      <c r="U5284" s="5">
        <v>0</v>
      </c>
      <c r="V5284" s="6">
        <v>0</v>
      </c>
      <c r="W5284" s="5">
        <v>0</v>
      </c>
      <c r="X5284" s="6">
        <v>0</v>
      </c>
      <c r="Y5284" s="5">
        <v>0</v>
      </c>
      <c r="Z5284" s="6">
        <v>0</v>
      </c>
      <c r="AA5284" s="5">
        <v>0</v>
      </c>
      <c r="AB5284" s="6">
        <v>0</v>
      </c>
      <c r="AC5284" s="5">
        <v>0</v>
      </c>
      <c r="AD5284" s="6">
        <v>0</v>
      </c>
      <c r="AE5284" s="5">
        <v>0</v>
      </c>
      <c r="AF5284" s="6">
        <v>0</v>
      </c>
    </row>
    <row r="5285" spans="2:32" x14ac:dyDescent="0.35">
      <c r="B5285" s="1" t="s">
        <v>1175</v>
      </c>
      <c r="C5285" s="5">
        <v>7.9000000000000001E-4</v>
      </c>
      <c r="D5285" s="6">
        <v>0.249</v>
      </c>
      <c r="E5285" s="5">
        <v>1.89E-2</v>
      </c>
      <c r="F5285" s="6">
        <v>0.249</v>
      </c>
      <c r="G5285" s="5">
        <v>0</v>
      </c>
      <c r="H5285" s="6">
        <v>0</v>
      </c>
      <c r="I5285" s="5">
        <v>0</v>
      </c>
      <c r="J5285" s="6">
        <v>0</v>
      </c>
      <c r="K5285" s="5">
        <v>0</v>
      </c>
      <c r="L5285" s="6">
        <v>0</v>
      </c>
      <c r="M5285" s="5">
        <v>0</v>
      </c>
      <c r="N5285" s="6">
        <v>0</v>
      </c>
      <c r="O5285" s="5">
        <v>0</v>
      </c>
      <c r="P5285" s="6">
        <v>0</v>
      </c>
      <c r="Q5285" s="5">
        <v>0</v>
      </c>
      <c r="R5285" s="6">
        <v>0</v>
      </c>
      <c r="S5285" s="5">
        <v>0</v>
      </c>
      <c r="T5285" s="6">
        <v>0</v>
      </c>
      <c r="U5285" s="5">
        <v>0</v>
      </c>
      <c r="V5285" s="6">
        <v>0</v>
      </c>
      <c r="W5285" s="5">
        <v>0</v>
      </c>
      <c r="X5285" s="6">
        <v>0</v>
      </c>
      <c r="Y5285" s="5">
        <v>0</v>
      </c>
      <c r="Z5285" s="6">
        <v>0</v>
      </c>
      <c r="AA5285" s="5">
        <v>0</v>
      </c>
      <c r="AB5285" s="6">
        <v>0</v>
      </c>
      <c r="AC5285" s="5">
        <v>0</v>
      </c>
      <c r="AD5285" s="6">
        <v>0</v>
      </c>
      <c r="AE5285" s="5">
        <v>0</v>
      </c>
      <c r="AF5285" s="6">
        <v>0</v>
      </c>
    </row>
    <row r="5286" spans="2:32" x14ac:dyDescent="0.35">
      <c r="B5286" s="1" t="s">
        <v>1176</v>
      </c>
      <c r="C5286" s="5">
        <v>2.6900000000000001E-3</v>
      </c>
      <c r="D5286" s="6">
        <v>0.85099999999999998</v>
      </c>
      <c r="E5286" s="5">
        <v>0</v>
      </c>
      <c r="F5286" s="6">
        <v>0</v>
      </c>
      <c r="G5286" s="5">
        <v>0</v>
      </c>
      <c r="H5286" s="6">
        <v>0</v>
      </c>
      <c r="I5286" s="5">
        <v>0</v>
      </c>
      <c r="J5286" s="6">
        <v>0</v>
      </c>
      <c r="K5286" s="5">
        <v>0</v>
      </c>
      <c r="L5286" s="6">
        <v>0</v>
      </c>
      <c r="M5286" s="5">
        <v>0</v>
      </c>
      <c r="N5286" s="6">
        <v>0</v>
      </c>
      <c r="O5286" s="5">
        <v>0</v>
      </c>
      <c r="P5286" s="6">
        <v>0</v>
      </c>
      <c r="Q5286" s="5">
        <v>0</v>
      </c>
      <c r="R5286" s="6">
        <v>0</v>
      </c>
      <c r="S5286" s="5">
        <v>0</v>
      </c>
      <c r="T5286" s="6">
        <v>0</v>
      </c>
      <c r="U5286" s="5">
        <v>0</v>
      </c>
      <c r="V5286" s="6">
        <v>0</v>
      </c>
      <c r="W5286" s="5">
        <v>0</v>
      </c>
      <c r="X5286" s="6">
        <v>0</v>
      </c>
      <c r="Y5286" s="5">
        <v>0</v>
      </c>
      <c r="Z5286" s="6">
        <v>0</v>
      </c>
      <c r="AA5286" s="5">
        <v>0</v>
      </c>
      <c r="AB5286" s="6">
        <v>0</v>
      </c>
      <c r="AC5286" s="5">
        <v>1.469E-2</v>
      </c>
      <c r="AD5286" s="6">
        <v>0.85099999999999998</v>
      </c>
      <c r="AE5286" s="5">
        <v>0</v>
      </c>
      <c r="AF5286" s="6">
        <v>0</v>
      </c>
    </row>
    <row r="5287" spans="2:32" x14ac:dyDescent="0.35">
      <c r="B5287" s="1" t="s">
        <v>507</v>
      </c>
      <c r="C5287" s="5">
        <v>0</v>
      </c>
      <c r="D5287" s="6">
        <v>0</v>
      </c>
      <c r="E5287" s="5">
        <v>0</v>
      </c>
      <c r="F5287" s="6">
        <v>0</v>
      </c>
      <c r="G5287" s="5">
        <v>0</v>
      </c>
      <c r="H5287" s="6">
        <v>0</v>
      </c>
      <c r="I5287" s="5">
        <v>0</v>
      </c>
      <c r="J5287" s="6">
        <v>0</v>
      </c>
      <c r="K5287" s="5">
        <v>0</v>
      </c>
      <c r="L5287" s="6">
        <v>0</v>
      </c>
      <c r="M5287" s="5">
        <v>0</v>
      </c>
      <c r="N5287" s="6">
        <v>0</v>
      </c>
      <c r="O5287" s="5">
        <v>0</v>
      </c>
      <c r="P5287" s="6">
        <v>0</v>
      </c>
      <c r="Q5287" s="5">
        <v>0</v>
      </c>
      <c r="R5287" s="6">
        <v>0</v>
      </c>
      <c r="S5287" s="5">
        <v>0</v>
      </c>
      <c r="T5287" s="6">
        <v>0</v>
      </c>
      <c r="U5287" s="5">
        <v>0</v>
      </c>
      <c r="V5287" s="6">
        <v>0</v>
      </c>
      <c r="W5287" s="5">
        <v>0</v>
      </c>
      <c r="X5287" s="6">
        <v>0</v>
      </c>
      <c r="Y5287" s="5">
        <v>0</v>
      </c>
      <c r="Z5287" s="6">
        <v>0</v>
      </c>
      <c r="AA5287" s="5">
        <v>0</v>
      </c>
      <c r="AB5287" s="6">
        <v>0</v>
      </c>
      <c r="AC5287" s="5">
        <v>0</v>
      </c>
      <c r="AD5287" s="6">
        <v>0</v>
      </c>
      <c r="AE5287" s="5">
        <v>0</v>
      </c>
      <c r="AF5287" s="6">
        <v>0</v>
      </c>
    </row>
    <row r="5288" spans="2:32" x14ac:dyDescent="0.35">
      <c r="B5288" s="1" t="s">
        <v>1177</v>
      </c>
      <c r="C5288" s="5">
        <v>4.2300000000000003E-3</v>
      </c>
      <c r="D5288" s="6">
        <v>1.3380000000000001</v>
      </c>
      <c r="E5288" s="5">
        <v>0.10158</v>
      </c>
      <c r="F5288" s="6">
        <v>1.3380000000000001</v>
      </c>
      <c r="G5288" s="5">
        <v>0</v>
      </c>
      <c r="H5288" s="6">
        <v>0</v>
      </c>
      <c r="I5288" s="5">
        <v>0</v>
      </c>
      <c r="J5288" s="6">
        <v>0</v>
      </c>
      <c r="K5288" s="5">
        <v>0</v>
      </c>
      <c r="L5288" s="6">
        <v>0</v>
      </c>
      <c r="M5288" s="5">
        <v>0</v>
      </c>
      <c r="N5288" s="6">
        <v>0</v>
      </c>
      <c r="O5288" s="5">
        <v>0</v>
      </c>
      <c r="P5288" s="6">
        <v>0</v>
      </c>
      <c r="Q5288" s="5">
        <v>0</v>
      </c>
      <c r="R5288" s="6">
        <v>0</v>
      </c>
      <c r="S5288" s="5">
        <v>0</v>
      </c>
      <c r="T5288" s="6">
        <v>0</v>
      </c>
      <c r="U5288" s="5">
        <v>0</v>
      </c>
      <c r="V5288" s="6">
        <v>0</v>
      </c>
      <c r="W5288" s="5">
        <v>0</v>
      </c>
      <c r="X5288" s="6">
        <v>0</v>
      </c>
      <c r="Y5288" s="5">
        <v>0</v>
      </c>
      <c r="Z5288" s="6">
        <v>0</v>
      </c>
      <c r="AA5288" s="5">
        <v>0</v>
      </c>
      <c r="AB5288" s="6">
        <v>0</v>
      </c>
      <c r="AC5288" s="5">
        <v>0</v>
      </c>
      <c r="AD5288" s="6">
        <v>0</v>
      </c>
      <c r="AE5288" s="5">
        <v>0</v>
      </c>
      <c r="AF5288" s="6">
        <v>0</v>
      </c>
    </row>
    <row r="5289" spans="2:32" x14ac:dyDescent="0.35">
      <c r="B5289" s="2" t="s">
        <v>2</v>
      </c>
    </row>
    <row r="5290" spans="2:32" x14ac:dyDescent="0.35">
      <c r="B5290" s="1" t="s">
        <v>1178</v>
      </c>
      <c r="C5290" s="5">
        <v>9.6600000000000002E-3</v>
      </c>
      <c r="D5290" s="6">
        <v>3.0529999999999999</v>
      </c>
      <c r="E5290" s="5">
        <v>0</v>
      </c>
      <c r="F5290" s="6">
        <v>0</v>
      </c>
      <c r="G5290" s="5">
        <v>3.8879999999999998E-2</v>
      </c>
      <c r="H5290" s="6">
        <v>1.073</v>
      </c>
      <c r="I5290" s="5">
        <v>0</v>
      </c>
      <c r="J5290" s="6">
        <v>0</v>
      </c>
      <c r="K5290" s="5">
        <v>4.4400000000000002E-2</v>
      </c>
      <c r="L5290" s="6">
        <v>0.83699999999999997</v>
      </c>
      <c r="M5290" s="5">
        <v>0</v>
      </c>
      <c r="N5290" s="6">
        <v>0</v>
      </c>
      <c r="O5290" s="5">
        <v>0</v>
      </c>
      <c r="P5290" s="6">
        <v>0</v>
      </c>
      <c r="Q5290" s="5">
        <v>0.10281</v>
      </c>
      <c r="R5290" s="6">
        <v>1.143</v>
      </c>
      <c r="S5290" s="5">
        <v>0</v>
      </c>
      <c r="T5290" s="6">
        <v>0</v>
      </c>
      <c r="U5290" s="5">
        <v>0</v>
      </c>
      <c r="V5290" s="6">
        <v>0</v>
      </c>
      <c r="W5290" s="5">
        <v>0</v>
      </c>
      <c r="X5290" s="6">
        <v>0</v>
      </c>
      <c r="Y5290" s="5">
        <v>0</v>
      </c>
      <c r="Z5290" s="6">
        <v>0</v>
      </c>
      <c r="AA5290" s="5">
        <v>0</v>
      </c>
      <c r="AB5290" s="6">
        <v>0</v>
      </c>
      <c r="AC5290" s="5">
        <v>0</v>
      </c>
      <c r="AD5290" s="6">
        <v>0</v>
      </c>
      <c r="AE5290" s="5">
        <v>0</v>
      </c>
      <c r="AF5290" s="6">
        <v>0</v>
      </c>
    </row>
    <row r="5291" spans="2:32" x14ac:dyDescent="0.35">
      <c r="B5291" s="1" t="s">
        <v>1179</v>
      </c>
      <c r="C5291" s="5">
        <v>9.1599999999999997E-3</v>
      </c>
      <c r="D5291" s="6">
        <v>2.8959999999999999</v>
      </c>
      <c r="E5291" s="5">
        <v>0</v>
      </c>
      <c r="F5291" s="6">
        <v>0</v>
      </c>
      <c r="G5291" s="5">
        <v>0</v>
      </c>
      <c r="H5291" s="6">
        <v>0</v>
      </c>
      <c r="I5291" s="5">
        <v>0</v>
      </c>
      <c r="J5291" s="6">
        <v>0</v>
      </c>
      <c r="K5291" s="5">
        <v>0</v>
      </c>
      <c r="L5291" s="6">
        <v>0</v>
      </c>
      <c r="M5291" s="5">
        <v>0</v>
      </c>
      <c r="N5291" s="6">
        <v>0</v>
      </c>
      <c r="O5291" s="5">
        <v>0</v>
      </c>
      <c r="P5291" s="6">
        <v>0</v>
      </c>
      <c r="Q5291" s="5">
        <v>0</v>
      </c>
      <c r="R5291" s="6">
        <v>0</v>
      </c>
      <c r="S5291" s="5">
        <v>4.6210000000000001E-2</v>
      </c>
      <c r="T5291" s="6">
        <v>2.8959999999999999</v>
      </c>
      <c r="U5291" s="5">
        <v>0</v>
      </c>
      <c r="V5291" s="6">
        <v>0</v>
      </c>
      <c r="W5291" s="5">
        <v>0</v>
      </c>
      <c r="X5291" s="6">
        <v>0</v>
      </c>
      <c r="Y5291" s="5">
        <v>0</v>
      </c>
      <c r="Z5291" s="6">
        <v>0</v>
      </c>
      <c r="AA5291" s="5">
        <v>0</v>
      </c>
      <c r="AB5291" s="6">
        <v>0</v>
      </c>
      <c r="AC5291" s="5">
        <v>0</v>
      </c>
      <c r="AD5291" s="6">
        <v>0</v>
      </c>
      <c r="AE5291" s="5">
        <v>0</v>
      </c>
      <c r="AF5291" s="6">
        <v>0</v>
      </c>
    </row>
    <row r="5292" spans="2:32" x14ac:dyDescent="0.35">
      <c r="B5292" s="1" t="s">
        <v>513</v>
      </c>
      <c r="C5292" s="5">
        <v>0</v>
      </c>
      <c r="D5292" s="6">
        <v>0</v>
      </c>
      <c r="E5292" s="5">
        <v>0</v>
      </c>
      <c r="F5292" s="6">
        <v>0</v>
      </c>
      <c r="G5292" s="5">
        <v>0</v>
      </c>
      <c r="H5292" s="6">
        <v>0</v>
      </c>
      <c r="I5292" s="5">
        <v>0</v>
      </c>
      <c r="J5292" s="6">
        <v>0</v>
      </c>
      <c r="K5292" s="5">
        <v>0</v>
      </c>
      <c r="L5292" s="6">
        <v>0</v>
      </c>
      <c r="M5292" s="5">
        <v>0</v>
      </c>
      <c r="N5292" s="6">
        <v>0</v>
      </c>
      <c r="O5292" s="5">
        <v>0</v>
      </c>
      <c r="P5292" s="6">
        <v>0</v>
      </c>
      <c r="Q5292" s="5">
        <v>0</v>
      </c>
      <c r="R5292" s="6">
        <v>0</v>
      </c>
      <c r="S5292" s="5">
        <v>0</v>
      </c>
      <c r="T5292" s="6">
        <v>0</v>
      </c>
      <c r="U5292" s="5">
        <v>0</v>
      </c>
      <c r="V5292" s="6">
        <v>0</v>
      </c>
      <c r="W5292" s="5">
        <v>0</v>
      </c>
      <c r="X5292" s="6">
        <v>0</v>
      </c>
      <c r="Y5292" s="5">
        <v>0</v>
      </c>
      <c r="Z5292" s="6">
        <v>0</v>
      </c>
      <c r="AA5292" s="5">
        <v>0</v>
      </c>
      <c r="AB5292" s="6">
        <v>0</v>
      </c>
      <c r="AC5292" s="5">
        <v>0</v>
      </c>
      <c r="AD5292" s="6">
        <v>0</v>
      </c>
      <c r="AE5292" s="5">
        <v>0</v>
      </c>
      <c r="AF5292" s="6">
        <v>0</v>
      </c>
    </row>
    <row r="5293" spans="2:32" x14ac:dyDescent="0.35">
      <c r="B5293" s="1" t="s">
        <v>514</v>
      </c>
      <c r="C5293" s="5">
        <v>0</v>
      </c>
      <c r="D5293" s="6">
        <v>0</v>
      </c>
      <c r="E5293" s="5">
        <v>0</v>
      </c>
      <c r="F5293" s="6">
        <v>0</v>
      </c>
      <c r="G5293" s="5">
        <v>0</v>
      </c>
      <c r="H5293" s="6">
        <v>0</v>
      </c>
      <c r="I5293" s="5">
        <v>0</v>
      </c>
      <c r="J5293" s="6">
        <v>0</v>
      </c>
      <c r="K5293" s="5">
        <v>0</v>
      </c>
      <c r="L5293" s="6">
        <v>0</v>
      </c>
      <c r="M5293" s="5">
        <v>0</v>
      </c>
      <c r="N5293" s="6">
        <v>0</v>
      </c>
      <c r="O5293" s="5">
        <v>0</v>
      </c>
      <c r="P5293" s="6">
        <v>0</v>
      </c>
      <c r="Q5293" s="5">
        <v>0</v>
      </c>
      <c r="R5293" s="6">
        <v>0</v>
      </c>
      <c r="S5293" s="5">
        <v>0</v>
      </c>
      <c r="T5293" s="6">
        <v>0</v>
      </c>
      <c r="U5293" s="5">
        <v>0</v>
      </c>
      <c r="V5293" s="6">
        <v>0</v>
      </c>
      <c r="W5293" s="5">
        <v>0</v>
      </c>
      <c r="X5293" s="6">
        <v>0</v>
      </c>
      <c r="Y5293" s="5">
        <v>0</v>
      </c>
      <c r="Z5293" s="6">
        <v>0</v>
      </c>
      <c r="AA5293" s="5">
        <v>0</v>
      </c>
      <c r="AB5293" s="6">
        <v>0</v>
      </c>
      <c r="AC5293" s="5">
        <v>0</v>
      </c>
      <c r="AD5293" s="6">
        <v>0</v>
      </c>
      <c r="AE5293" s="5">
        <v>0</v>
      </c>
      <c r="AF5293" s="6">
        <v>0</v>
      </c>
    </row>
    <row r="5294" spans="2:32" x14ac:dyDescent="0.35">
      <c r="B5294" s="1" t="s">
        <v>515</v>
      </c>
      <c r="C5294" s="5">
        <v>0</v>
      </c>
      <c r="D5294" s="6">
        <v>0</v>
      </c>
      <c r="E5294" s="5">
        <v>0</v>
      </c>
      <c r="F5294" s="6">
        <v>0</v>
      </c>
      <c r="G5294" s="5">
        <v>0</v>
      </c>
      <c r="H5294" s="6">
        <v>0</v>
      </c>
      <c r="I5294" s="5">
        <v>0</v>
      </c>
      <c r="J5294" s="6">
        <v>0</v>
      </c>
      <c r="K5294" s="5">
        <v>0</v>
      </c>
      <c r="L5294" s="6">
        <v>0</v>
      </c>
      <c r="M5294" s="5">
        <v>0</v>
      </c>
      <c r="N5294" s="6">
        <v>0</v>
      </c>
      <c r="O5294" s="5">
        <v>0</v>
      </c>
      <c r="P5294" s="6">
        <v>0</v>
      </c>
      <c r="Q5294" s="5">
        <v>0</v>
      </c>
      <c r="R5294" s="6">
        <v>0</v>
      </c>
      <c r="S5294" s="5">
        <v>0</v>
      </c>
      <c r="T5294" s="6">
        <v>0</v>
      </c>
      <c r="U5294" s="5">
        <v>0</v>
      </c>
      <c r="V5294" s="6">
        <v>0</v>
      </c>
      <c r="W5294" s="5">
        <v>0</v>
      </c>
      <c r="X5294" s="6">
        <v>0</v>
      </c>
      <c r="Y5294" s="5">
        <v>0</v>
      </c>
      <c r="Z5294" s="6">
        <v>0</v>
      </c>
      <c r="AA5294" s="5">
        <v>0</v>
      </c>
      <c r="AB5294" s="6">
        <v>0</v>
      </c>
      <c r="AC5294" s="5">
        <v>0</v>
      </c>
      <c r="AD5294" s="6">
        <v>0</v>
      </c>
      <c r="AE5294" s="5">
        <v>0</v>
      </c>
      <c r="AF5294" s="6">
        <v>0</v>
      </c>
    </row>
    <row r="5295" spans="2:32" x14ac:dyDescent="0.35">
      <c r="B5295" s="1" t="s">
        <v>517</v>
      </c>
      <c r="C5295" s="5">
        <v>1.5E-3</v>
      </c>
      <c r="D5295" s="6">
        <v>0.47299999999999998</v>
      </c>
      <c r="E5295" s="5">
        <v>0</v>
      </c>
      <c r="F5295" s="6">
        <v>0</v>
      </c>
      <c r="G5295" s="5">
        <v>0</v>
      </c>
      <c r="H5295" s="6">
        <v>0</v>
      </c>
      <c r="I5295" s="5">
        <v>0</v>
      </c>
      <c r="J5295" s="6">
        <v>0</v>
      </c>
      <c r="K5295" s="5">
        <v>0</v>
      </c>
      <c r="L5295" s="6">
        <v>0</v>
      </c>
      <c r="M5295" s="5">
        <v>0</v>
      </c>
      <c r="N5295" s="6">
        <v>0</v>
      </c>
      <c r="O5295" s="5">
        <v>0</v>
      </c>
      <c r="P5295" s="6">
        <v>0</v>
      </c>
      <c r="Q5295" s="5">
        <v>0</v>
      </c>
      <c r="R5295" s="6">
        <v>0</v>
      </c>
      <c r="S5295" s="5">
        <v>0</v>
      </c>
      <c r="T5295" s="6">
        <v>0</v>
      </c>
      <c r="U5295" s="5">
        <v>0</v>
      </c>
      <c r="V5295" s="6">
        <v>0</v>
      </c>
      <c r="W5295" s="5">
        <v>0</v>
      </c>
      <c r="X5295" s="6">
        <v>0</v>
      </c>
      <c r="Y5295" s="5">
        <v>0</v>
      </c>
      <c r="Z5295" s="6">
        <v>0</v>
      </c>
      <c r="AA5295" s="5">
        <v>0</v>
      </c>
      <c r="AB5295" s="6">
        <v>0</v>
      </c>
      <c r="AC5295" s="5">
        <v>0</v>
      </c>
      <c r="AD5295" s="6">
        <v>0</v>
      </c>
      <c r="AE5295" s="5">
        <v>2.4060000000000002E-2</v>
      </c>
      <c r="AF5295" s="6">
        <v>0.47299999999999998</v>
      </c>
    </row>
    <row r="5296" spans="2:32" x14ac:dyDescent="0.35">
      <c r="B5296" s="1" t="s">
        <v>1180</v>
      </c>
      <c r="C5296" s="5">
        <v>8.0000000000000004E-4</v>
      </c>
      <c r="D5296" s="6">
        <v>0.253</v>
      </c>
      <c r="E5296" s="5">
        <v>0</v>
      </c>
      <c r="F5296" s="6">
        <v>0</v>
      </c>
      <c r="G5296" s="5">
        <v>0</v>
      </c>
      <c r="H5296" s="6">
        <v>0</v>
      </c>
      <c r="I5296" s="5">
        <v>0</v>
      </c>
      <c r="J5296" s="6">
        <v>0</v>
      </c>
      <c r="K5296" s="5">
        <v>0</v>
      </c>
      <c r="L5296" s="6">
        <v>0</v>
      </c>
      <c r="M5296" s="5">
        <v>1.7729999999999999E-2</v>
      </c>
      <c r="N5296" s="6">
        <v>0.253</v>
      </c>
      <c r="O5296" s="5">
        <v>0</v>
      </c>
      <c r="P5296" s="6">
        <v>0</v>
      </c>
      <c r="Q5296" s="5">
        <v>0</v>
      </c>
      <c r="R5296" s="6">
        <v>0</v>
      </c>
      <c r="S5296" s="5">
        <v>0</v>
      </c>
      <c r="T5296" s="6">
        <v>0</v>
      </c>
      <c r="U5296" s="5">
        <v>0</v>
      </c>
      <c r="V5296" s="6">
        <v>0</v>
      </c>
      <c r="W5296" s="5">
        <v>0</v>
      </c>
      <c r="X5296" s="6">
        <v>0</v>
      </c>
      <c r="Y5296" s="5">
        <v>0</v>
      </c>
      <c r="Z5296" s="6">
        <v>0</v>
      </c>
      <c r="AA5296" s="5">
        <v>0</v>
      </c>
      <c r="AB5296" s="6">
        <v>0</v>
      </c>
      <c r="AC5296" s="5">
        <v>0</v>
      </c>
      <c r="AD5296" s="6">
        <v>0</v>
      </c>
      <c r="AE5296" s="5">
        <v>0</v>
      </c>
      <c r="AF5296" s="6">
        <v>0</v>
      </c>
    </row>
    <row r="5297" spans="2:32" x14ac:dyDescent="0.35">
      <c r="B5297" s="1" t="s">
        <v>519</v>
      </c>
      <c r="C5297" s="5">
        <v>0</v>
      </c>
      <c r="D5297" s="6">
        <v>0</v>
      </c>
      <c r="E5297" s="5">
        <v>0</v>
      </c>
      <c r="F5297" s="6">
        <v>0</v>
      </c>
      <c r="G5297" s="5">
        <v>0</v>
      </c>
      <c r="H5297" s="6">
        <v>0</v>
      </c>
      <c r="I5297" s="5">
        <v>0</v>
      </c>
      <c r="J5297" s="6">
        <v>0</v>
      </c>
      <c r="K5297" s="5">
        <v>0</v>
      </c>
      <c r="L5297" s="6">
        <v>0</v>
      </c>
      <c r="M5297" s="5">
        <v>0</v>
      </c>
      <c r="N5297" s="6">
        <v>0</v>
      </c>
      <c r="O5297" s="5">
        <v>0</v>
      </c>
      <c r="P5297" s="6">
        <v>0</v>
      </c>
      <c r="Q5297" s="5">
        <v>0</v>
      </c>
      <c r="R5297" s="6">
        <v>0</v>
      </c>
      <c r="S5297" s="5">
        <v>0</v>
      </c>
      <c r="T5297" s="6">
        <v>0</v>
      </c>
      <c r="U5297" s="5">
        <v>0</v>
      </c>
      <c r="V5297" s="6">
        <v>0</v>
      </c>
      <c r="W5297" s="5">
        <v>0</v>
      </c>
      <c r="X5297" s="6">
        <v>0</v>
      </c>
      <c r="Y5297" s="5">
        <v>0</v>
      </c>
      <c r="Z5297" s="6">
        <v>0</v>
      </c>
      <c r="AA5297" s="5">
        <v>0</v>
      </c>
      <c r="AB5297" s="6">
        <v>0</v>
      </c>
      <c r="AC5297" s="5">
        <v>0</v>
      </c>
      <c r="AD5297" s="6">
        <v>0</v>
      </c>
      <c r="AE5297" s="5">
        <v>0</v>
      </c>
      <c r="AF5297" s="6">
        <v>0</v>
      </c>
    </row>
    <row r="5298" spans="2:32" x14ac:dyDescent="0.35">
      <c r="B5298" s="1" t="s">
        <v>520</v>
      </c>
      <c r="C5298" s="5">
        <v>0</v>
      </c>
      <c r="D5298" s="6">
        <v>0</v>
      </c>
      <c r="E5298" s="5">
        <v>0</v>
      </c>
      <c r="F5298" s="6">
        <v>0</v>
      </c>
      <c r="G5298" s="5">
        <v>0</v>
      </c>
      <c r="H5298" s="6">
        <v>0</v>
      </c>
      <c r="I5298" s="5">
        <v>0</v>
      </c>
      <c r="J5298" s="6">
        <v>0</v>
      </c>
      <c r="K5298" s="5">
        <v>0</v>
      </c>
      <c r="L5298" s="6">
        <v>0</v>
      </c>
      <c r="M5298" s="5">
        <v>0</v>
      </c>
      <c r="N5298" s="6">
        <v>0</v>
      </c>
      <c r="O5298" s="5">
        <v>0</v>
      </c>
      <c r="P5298" s="6">
        <v>0</v>
      </c>
      <c r="Q5298" s="5">
        <v>0</v>
      </c>
      <c r="R5298" s="6">
        <v>0</v>
      </c>
      <c r="S5298" s="5">
        <v>0</v>
      </c>
      <c r="T5298" s="6">
        <v>0</v>
      </c>
      <c r="U5298" s="5">
        <v>0</v>
      </c>
      <c r="V5298" s="6">
        <v>0</v>
      </c>
      <c r="W5298" s="5">
        <v>0</v>
      </c>
      <c r="X5298" s="6">
        <v>0</v>
      </c>
      <c r="Y5298" s="5">
        <v>0</v>
      </c>
      <c r="Z5298" s="6">
        <v>0</v>
      </c>
      <c r="AA5298" s="5">
        <v>0</v>
      </c>
      <c r="AB5298" s="6">
        <v>0</v>
      </c>
      <c r="AC5298" s="5">
        <v>0</v>
      </c>
      <c r="AD5298" s="6">
        <v>0</v>
      </c>
      <c r="AE5298" s="5">
        <v>0</v>
      </c>
      <c r="AF5298" s="6">
        <v>0</v>
      </c>
    </row>
    <row r="5299" spans="2:32" x14ac:dyDescent="0.35">
      <c r="B5299" s="1" t="s">
        <v>1181</v>
      </c>
      <c r="C5299" s="5">
        <v>7.0099999999999997E-3</v>
      </c>
      <c r="D5299" s="6">
        <v>2.2149999999999999</v>
      </c>
      <c r="E5299" s="5">
        <v>0</v>
      </c>
      <c r="F5299" s="6">
        <v>0</v>
      </c>
      <c r="G5299" s="5">
        <v>0</v>
      </c>
      <c r="H5299" s="6">
        <v>0</v>
      </c>
      <c r="I5299" s="5">
        <v>0</v>
      </c>
      <c r="J5299" s="6">
        <v>0</v>
      </c>
      <c r="K5299" s="5">
        <v>6.0359999999999997E-2</v>
      </c>
      <c r="L5299" s="6">
        <v>1.1379999999999999</v>
      </c>
      <c r="M5299" s="5">
        <v>0</v>
      </c>
      <c r="N5299" s="6">
        <v>0</v>
      </c>
      <c r="O5299" s="5">
        <v>7.7729999999999994E-2</v>
      </c>
      <c r="P5299" s="6">
        <v>0.86399999999999999</v>
      </c>
      <c r="Q5299" s="5">
        <v>1.916E-2</v>
      </c>
      <c r="R5299" s="6">
        <v>0.21299999999999999</v>
      </c>
      <c r="S5299" s="5">
        <v>0</v>
      </c>
      <c r="T5299" s="6">
        <v>0</v>
      </c>
      <c r="U5299" s="5">
        <v>0</v>
      </c>
      <c r="V5299" s="6">
        <v>0</v>
      </c>
      <c r="W5299" s="5">
        <v>0</v>
      </c>
      <c r="X5299" s="6">
        <v>0</v>
      </c>
      <c r="Y5299" s="5">
        <v>0</v>
      </c>
      <c r="Z5299" s="6">
        <v>0</v>
      </c>
      <c r="AA5299" s="5">
        <v>0</v>
      </c>
      <c r="AB5299" s="6">
        <v>0</v>
      </c>
      <c r="AC5299" s="5">
        <v>0</v>
      </c>
      <c r="AD5299" s="6">
        <v>0</v>
      </c>
      <c r="AE5299" s="5">
        <v>0</v>
      </c>
      <c r="AF5299" s="6">
        <v>0</v>
      </c>
    </row>
    <row r="5300" spans="2:32" x14ac:dyDescent="0.35">
      <c r="B5300" s="1" t="s">
        <v>521</v>
      </c>
      <c r="C5300" s="5">
        <v>0</v>
      </c>
      <c r="D5300" s="6">
        <v>0</v>
      </c>
      <c r="E5300" s="5">
        <v>0</v>
      </c>
      <c r="F5300" s="6">
        <v>0</v>
      </c>
      <c r="G5300" s="5">
        <v>0</v>
      </c>
      <c r="H5300" s="6">
        <v>0</v>
      </c>
      <c r="I5300" s="5">
        <v>0</v>
      </c>
      <c r="J5300" s="6">
        <v>0</v>
      </c>
      <c r="K5300" s="5">
        <v>0</v>
      </c>
      <c r="L5300" s="6">
        <v>0</v>
      </c>
      <c r="M5300" s="5">
        <v>0</v>
      </c>
      <c r="N5300" s="6">
        <v>0</v>
      </c>
      <c r="O5300" s="5">
        <v>0</v>
      </c>
      <c r="P5300" s="6">
        <v>0</v>
      </c>
      <c r="Q5300" s="5">
        <v>0</v>
      </c>
      <c r="R5300" s="6">
        <v>0</v>
      </c>
      <c r="S5300" s="5">
        <v>0</v>
      </c>
      <c r="T5300" s="6">
        <v>0</v>
      </c>
      <c r="U5300" s="5">
        <v>0</v>
      </c>
      <c r="V5300" s="6">
        <v>0</v>
      </c>
      <c r="W5300" s="5">
        <v>0</v>
      </c>
      <c r="X5300" s="6">
        <v>0</v>
      </c>
      <c r="Y5300" s="5">
        <v>0</v>
      </c>
      <c r="Z5300" s="6">
        <v>0</v>
      </c>
      <c r="AA5300" s="5">
        <v>0</v>
      </c>
      <c r="AB5300" s="6">
        <v>0</v>
      </c>
      <c r="AC5300" s="5">
        <v>0</v>
      </c>
      <c r="AD5300" s="6">
        <v>0</v>
      </c>
      <c r="AE5300" s="5">
        <v>0</v>
      </c>
      <c r="AF5300" s="6">
        <v>0</v>
      </c>
    </row>
    <row r="5301" spans="2:32" x14ac:dyDescent="0.35">
      <c r="B5301" s="1" t="s">
        <v>522</v>
      </c>
      <c r="C5301" s="5">
        <v>0</v>
      </c>
      <c r="D5301" s="6">
        <v>0</v>
      </c>
      <c r="E5301" s="5">
        <v>0</v>
      </c>
      <c r="F5301" s="6">
        <v>0</v>
      </c>
      <c r="G5301" s="5">
        <v>0</v>
      </c>
      <c r="H5301" s="6">
        <v>0</v>
      </c>
      <c r="I5301" s="5">
        <v>0</v>
      </c>
      <c r="J5301" s="6">
        <v>0</v>
      </c>
      <c r="K5301" s="5">
        <v>0</v>
      </c>
      <c r="L5301" s="6">
        <v>0</v>
      </c>
      <c r="M5301" s="5">
        <v>0</v>
      </c>
      <c r="N5301" s="6">
        <v>0</v>
      </c>
      <c r="O5301" s="5">
        <v>0</v>
      </c>
      <c r="P5301" s="6">
        <v>0</v>
      </c>
      <c r="Q5301" s="5">
        <v>0</v>
      </c>
      <c r="R5301" s="6">
        <v>0</v>
      </c>
      <c r="S5301" s="5">
        <v>0</v>
      </c>
      <c r="T5301" s="6">
        <v>0</v>
      </c>
      <c r="U5301" s="5">
        <v>0</v>
      </c>
      <c r="V5301" s="6">
        <v>0</v>
      </c>
      <c r="W5301" s="5">
        <v>0</v>
      </c>
      <c r="X5301" s="6">
        <v>0</v>
      </c>
      <c r="Y5301" s="5">
        <v>0</v>
      </c>
      <c r="Z5301" s="6">
        <v>0</v>
      </c>
      <c r="AA5301" s="5">
        <v>0</v>
      </c>
      <c r="AB5301" s="6">
        <v>0</v>
      </c>
      <c r="AC5301" s="5">
        <v>0</v>
      </c>
      <c r="AD5301" s="6">
        <v>0</v>
      </c>
      <c r="AE5301" s="5">
        <v>0</v>
      </c>
      <c r="AF5301" s="6">
        <v>0</v>
      </c>
    </row>
    <row r="5302" spans="2:32" x14ac:dyDescent="0.35">
      <c r="B5302" s="1" t="s">
        <v>523</v>
      </c>
      <c r="C5302" s="5">
        <v>0</v>
      </c>
      <c r="D5302" s="6">
        <v>0</v>
      </c>
      <c r="E5302" s="5">
        <v>0</v>
      </c>
      <c r="F5302" s="6">
        <v>0</v>
      </c>
      <c r="G5302" s="5">
        <v>0</v>
      </c>
      <c r="H5302" s="6">
        <v>0</v>
      </c>
      <c r="I5302" s="5">
        <v>0</v>
      </c>
      <c r="J5302" s="6">
        <v>0</v>
      </c>
      <c r="K5302" s="5">
        <v>0</v>
      </c>
      <c r="L5302" s="6">
        <v>0</v>
      </c>
      <c r="M5302" s="5">
        <v>0</v>
      </c>
      <c r="N5302" s="6">
        <v>0</v>
      </c>
      <c r="O5302" s="5">
        <v>0</v>
      </c>
      <c r="P5302" s="6">
        <v>0</v>
      </c>
      <c r="Q5302" s="5">
        <v>0</v>
      </c>
      <c r="R5302" s="6">
        <v>0</v>
      </c>
      <c r="S5302" s="5">
        <v>0</v>
      </c>
      <c r="T5302" s="6">
        <v>0</v>
      </c>
      <c r="U5302" s="5">
        <v>0</v>
      </c>
      <c r="V5302" s="6">
        <v>0</v>
      </c>
      <c r="W5302" s="5">
        <v>0</v>
      </c>
      <c r="X5302" s="6">
        <v>0</v>
      </c>
      <c r="Y5302" s="5">
        <v>0</v>
      </c>
      <c r="Z5302" s="6">
        <v>0</v>
      </c>
      <c r="AA5302" s="5">
        <v>0</v>
      </c>
      <c r="AB5302" s="6">
        <v>0</v>
      </c>
      <c r="AC5302" s="5">
        <v>0</v>
      </c>
      <c r="AD5302" s="6">
        <v>0</v>
      </c>
      <c r="AE5302" s="5">
        <v>0</v>
      </c>
      <c r="AF5302" s="6">
        <v>0</v>
      </c>
    </row>
    <row r="5303" spans="2:32" x14ac:dyDescent="0.35">
      <c r="B5303" s="1" t="s">
        <v>1182</v>
      </c>
      <c r="C5303" s="5">
        <v>0</v>
      </c>
      <c r="D5303" s="6">
        <v>0</v>
      </c>
      <c r="E5303" s="5">
        <v>0</v>
      </c>
      <c r="F5303" s="6">
        <v>0</v>
      </c>
      <c r="G5303" s="5">
        <v>0</v>
      </c>
      <c r="H5303" s="6">
        <v>0</v>
      </c>
      <c r="I5303" s="5">
        <v>0</v>
      </c>
      <c r="J5303" s="6">
        <v>0</v>
      </c>
      <c r="K5303" s="5">
        <v>0</v>
      </c>
      <c r="L5303" s="6">
        <v>0</v>
      </c>
      <c r="M5303" s="5">
        <v>0</v>
      </c>
      <c r="N5303" s="6">
        <v>0</v>
      </c>
      <c r="O5303" s="5">
        <v>0</v>
      </c>
      <c r="P5303" s="6">
        <v>0</v>
      </c>
      <c r="Q5303" s="5">
        <v>0</v>
      </c>
      <c r="R5303" s="6">
        <v>0</v>
      </c>
      <c r="S5303" s="5">
        <v>0</v>
      </c>
      <c r="T5303" s="6">
        <v>0</v>
      </c>
      <c r="U5303" s="5">
        <v>0</v>
      </c>
      <c r="V5303" s="6">
        <v>0</v>
      </c>
      <c r="W5303" s="5">
        <v>0</v>
      </c>
      <c r="X5303" s="6">
        <v>0</v>
      </c>
      <c r="Y5303" s="5">
        <v>0</v>
      </c>
      <c r="Z5303" s="6">
        <v>0</v>
      </c>
      <c r="AA5303" s="5">
        <v>0</v>
      </c>
      <c r="AB5303" s="6">
        <v>0</v>
      </c>
      <c r="AC5303" s="5">
        <v>0</v>
      </c>
      <c r="AD5303" s="6">
        <v>0</v>
      </c>
      <c r="AE5303" s="5">
        <v>0</v>
      </c>
      <c r="AF5303" s="6">
        <v>0</v>
      </c>
    </row>
    <row r="5304" spans="2:32" x14ac:dyDescent="0.35">
      <c r="B5304" s="1" t="s">
        <v>1183</v>
      </c>
      <c r="C5304" s="5">
        <v>0</v>
      </c>
      <c r="D5304" s="6">
        <v>0</v>
      </c>
      <c r="E5304" s="5">
        <v>0</v>
      </c>
      <c r="F5304" s="6">
        <v>0</v>
      </c>
      <c r="G5304" s="5">
        <v>0</v>
      </c>
      <c r="H5304" s="6">
        <v>0</v>
      </c>
      <c r="I5304" s="5">
        <v>0</v>
      </c>
      <c r="J5304" s="6">
        <v>0</v>
      </c>
      <c r="K5304" s="5">
        <v>0</v>
      </c>
      <c r="L5304" s="6">
        <v>0</v>
      </c>
      <c r="M5304" s="5">
        <v>0</v>
      </c>
      <c r="N5304" s="6">
        <v>0</v>
      </c>
      <c r="O5304" s="5">
        <v>0</v>
      </c>
      <c r="P5304" s="6">
        <v>0</v>
      </c>
      <c r="Q5304" s="5">
        <v>0</v>
      </c>
      <c r="R5304" s="6">
        <v>0</v>
      </c>
      <c r="S5304" s="5">
        <v>0</v>
      </c>
      <c r="T5304" s="6">
        <v>0</v>
      </c>
      <c r="U5304" s="5">
        <v>0</v>
      </c>
      <c r="V5304" s="6">
        <v>0</v>
      </c>
      <c r="W5304" s="5">
        <v>0</v>
      </c>
      <c r="X5304" s="6">
        <v>0</v>
      </c>
      <c r="Y5304" s="5">
        <v>0</v>
      </c>
      <c r="Z5304" s="6">
        <v>0</v>
      </c>
      <c r="AA5304" s="5">
        <v>0</v>
      </c>
      <c r="AB5304" s="6">
        <v>0</v>
      </c>
      <c r="AC5304" s="5">
        <v>0</v>
      </c>
      <c r="AD5304" s="6">
        <v>0</v>
      </c>
      <c r="AE5304" s="5">
        <v>0</v>
      </c>
      <c r="AF5304" s="6">
        <v>0</v>
      </c>
    </row>
    <row r="5305" spans="2:32" x14ac:dyDescent="0.35">
      <c r="B5305" s="1" t="s">
        <v>1184</v>
      </c>
      <c r="C5305" s="5">
        <v>0</v>
      </c>
      <c r="D5305" s="6">
        <v>0</v>
      </c>
      <c r="E5305" s="5">
        <v>0</v>
      </c>
      <c r="F5305" s="6">
        <v>0</v>
      </c>
      <c r="G5305" s="5">
        <v>0</v>
      </c>
      <c r="H5305" s="6">
        <v>0</v>
      </c>
      <c r="I5305" s="5">
        <v>0</v>
      </c>
      <c r="J5305" s="6">
        <v>0</v>
      </c>
      <c r="K5305" s="5">
        <v>0</v>
      </c>
      <c r="L5305" s="6">
        <v>0</v>
      </c>
      <c r="M5305" s="5">
        <v>0</v>
      </c>
      <c r="N5305" s="6">
        <v>0</v>
      </c>
      <c r="O5305" s="5">
        <v>0</v>
      </c>
      <c r="P5305" s="6">
        <v>0</v>
      </c>
      <c r="Q5305" s="5">
        <v>0</v>
      </c>
      <c r="R5305" s="6">
        <v>0</v>
      </c>
      <c r="S5305" s="5">
        <v>0</v>
      </c>
      <c r="T5305" s="6">
        <v>0</v>
      </c>
      <c r="U5305" s="5">
        <v>0</v>
      </c>
      <c r="V5305" s="6">
        <v>0</v>
      </c>
      <c r="W5305" s="5">
        <v>0</v>
      </c>
      <c r="X5305" s="6">
        <v>0</v>
      </c>
      <c r="Y5305" s="5">
        <v>0</v>
      </c>
      <c r="Z5305" s="6">
        <v>0</v>
      </c>
      <c r="AA5305" s="5">
        <v>0</v>
      </c>
      <c r="AB5305" s="6">
        <v>0</v>
      </c>
      <c r="AC5305" s="5">
        <v>0</v>
      </c>
      <c r="AD5305" s="6">
        <v>0</v>
      </c>
      <c r="AE5305" s="5">
        <v>0</v>
      </c>
      <c r="AF5305" s="6">
        <v>0</v>
      </c>
    </row>
    <row r="5306" spans="2:32" x14ac:dyDescent="0.35">
      <c r="B5306" s="2" t="s">
        <v>3</v>
      </c>
    </row>
    <row r="5307" spans="2:32" x14ac:dyDescent="0.35">
      <c r="B5307" s="1" t="s">
        <v>1185</v>
      </c>
      <c r="C5307" s="5">
        <v>2.6089999999999999E-2</v>
      </c>
      <c r="D5307" s="6">
        <v>8.2490000000000006</v>
      </c>
      <c r="E5307" s="5">
        <v>9.672E-2</v>
      </c>
      <c r="F5307" s="6">
        <v>1.274</v>
      </c>
      <c r="G5307" s="5">
        <v>3.8879999999999998E-2</v>
      </c>
      <c r="H5307" s="6">
        <v>1.073</v>
      </c>
      <c r="I5307" s="5">
        <v>6.2050000000000001E-2</v>
      </c>
      <c r="J5307" s="6">
        <v>0.65300000000000002</v>
      </c>
      <c r="K5307" s="5">
        <v>8.9109999999999995E-2</v>
      </c>
      <c r="L5307" s="6">
        <v>1.68</v>
      </c>
      <c r="M5307" s="5">
        <v>0.23483999999999999</v>
      </c>
      <c r="N5307" s="6">
        <v>3.351</v>
      </c>
      <c r="O5307" s="5">
        <v>1.9699999999999999E-2</v>
      </c>
      <c r="P5307" s="6">
        <v>0.219</v>
      </c>
      <c r="Q5307" s="5">
        <v>0</v>
      </c>
      <c r="R5307" s="6">
        <v>0</v>
      </c>
      <c r="S5307" s="5">
        <v>0</v>
      </c>
      <c r="T5307" s="6">
        <v>0</v>
      </c>
      <c r="U5307" s="5">
        <v>0</v>
      </c>
      <c r="V5307" s="6">
        <v>0</v>
      </c>
      <c r="W5307" s="5">
        <v>0</v>
      </c>
      <c r="X5307" s="6">
        <v>0</v>
      </c>
      <c r="Y5307" s="5">
        <v>0</v>
      </c>
      <c r="Z5307" s="6">
        <v>0</v>
      </c>
      <c r="AA5307" s="5">
        <v>0</v>
      </c>
      <c r="AB5307" s="6">
        <v>0</v>
      </c>
      <c r="AC5307" s="5">
        <v>0</v>
      </c>
      <c r="AD5307" s="6">
        <v>0</v>
      </c>
      <c r="AE5307" s="5">
        <v>0</v>
      </c>
      <c r="AF5307" s="6">
        <v>0</v>
      </c>
    </row>
    <row r="5308" spans="2:32" x14ac:dyDescent="0.35">
      <c r="B5308" s="1" t="s">
        <v>1186</v>
      </c>
      <c r="C5308" s="5">
        <v>3.1700000000000001E-3</v>
      </c>
      <c r="D5308" s="6">
        <v>1.002</v>
      </c>
      <c r="E5308" s="5">
        <v>0</v>
      </c>
      <c r="F5308" s="6">
        <v>0</v>
      </c>
      <c r="G5308" s="5">
        <v>0</v>
      </c>
      <c r="H5308" s="6">
        <v>0</v>
      </c>
      <c r="I5308" s="5">
        <v>0</v>
      </c>
      <c r="J5308" s="6">
        <v>0</v>
      </c>
      <c r="K5308" s="5">
        <v>0</v>
      </c>
      <c r="L5308" s="6">
        <v>0</v>
      </c>
      <c r="M5308" s="5">
        <v>7.0220000000000005E-2</v>
      </c>
      <c r="N5308" s="6">
        <v>1.002</v>
      </c>
      <c r="O5308" s="5">
        <v>0</v>
      </c>
      <c r="P5308" s="6">
        <v>0</v>
      </c>
      <c r="Q5308" s="5">
        <v>0</v>
      </c>
      <c r="R5308" s="6">
        <v>0</v>
      </c>
      <c r="S5308" s="5">
        <v>0</v>
      </c>
      <c r="T5308" s="6">
        <v>0</v>
      </c>
      <c r="U5308" s="5">
        <v>0</v>
      </c>
      <c r="V5308" s="6">
        <v>0</v>
      </c>
      <c r="W5308" s="5">
        <v>0</v>
      </c>
      <c r="X5308" s="6">
        <v>0</v>
      </c>
      <c r="Y5308" s="5">
        <v>0</v>
      </c>
      <c r="Z5308" s="6">
        <v>0</v>
      </c>
      <c r="AA5308" s="5">
        <v>0</v>
      </c>
      <c r="AB5308" s="6">
        <v>0</v>
      </c>
      <c r="AC5308" s="5">
        <v>0</v>
      </c>
      <c r="AD5308" s="6">
        <v>0</v>
      </c>
      <c r="AE5308" s="5">
        <v>0</v>
      </c>
      <c r="AF5308" s="6">
        <v>0</v>
      </c>
    </row>
    <row r="5309" spans="2:32" x14ac:dyDescent="0.35">
      <c r="B5309" s="1" t="s">
        <v>1187</v>
      </c>
      <c r="C5309" s="5">
        <v>2.0500000000000002E-3</v>
      </c>
      <c r="D5309" s="6">
        <v>0.64800000000000002</v>
      </c>
      <c r="E5309" s="5">
        <v>0</v>
      </c>
      <c r="F5309" s="6">
        <v>0</v>
      </c>
      <c r="G5309" s="5">
        <v>0</v>
      </c>
      <c r="H5309" s="6">
        <v>0</v>
      </c>
      <c r="I5309" s="5">
        <v>0</v>
      </c>
      <c r="J5309" s="6">
        <v>0</v>
      </c>
      <c r="K5309" s="5">
        <v>0</v>
      </c>
      <c r="L5309" s="6">
        <v>0</v>
      </c>
      <c r="M5309" s="5">
        <v>4.5409999999999999E-2</v>
      </c>
      <c r="N5309" s="6">
        <v>0.64800000000000002</v>
      </c>
      <c r="O5309" s="5">
        <v>0</v>
      </c>
      <c r="P5309" s="6">
        <v>0</v>
      </c>
      <c r="Q5309" s="5">
        <v>0</v>
      </c>
      <c r="R5309" s="6">
        <v>0</v>
      </c>
      <c r="S5309" s="5">
        <v>0</v>
      </c>
      <c r="T5309" s="6">
        <v>0</v>
      </c>
      <c r="U5309" s="5">
        <v>0</v>
      </c>
      <c r="V5309" s="6">
        <v>0</v>
      </c>
      <c r="W5309" s="5">
        <v>0</v>
      </c>
      <c r="X5309" s="6">
        <v>0</v>
      </c>
      <c r="Y5309" s="5">
        <v>0</v>
      </c>
      <c r="Z5309" s="6">
        <v>0</v>
      </c>
      <c r="AA5309" s="5">
        <v>0</v>
      </c>
      <c r="AB5309" s="6">
        <v>0</v>
      </c>
      <c r="AC5309" s="5">
        <v>0</v>
      </c>
      <c r="AD5309" s="6">
        <v>0</v>
      </c>
      <c r="AE5309" s="5">
        <v>0</v>
      </c>
      <c r="AF5309" s="6">
        <v>0</v>
      </c>
    </row>
    <row r="5310" spans="2:32" x14ac:dyDescent="0.35">
      <c r="B5310" s="1" t="s">
        <v>531</v>
      </c>
      <c r="C5310" s="5">
        <v>0</v>
      </c>
      <c r="D5310" s="6">
        <v>0</v>
      </c>
      <c r="E5310" s="5">
        <v>0</v>
      </c>
      <c r="F5310" s="6">
        <v>0</v>
      </c>
      <c r="G5310" s="5">
        <v>0</v>
      </c>
      <c r="H5310" s="6">
        <v>0</v>
      </c>
      <c r="I5310" s="5">
        <v>0</v>
      </c>
      <c r="J5310" s="6">
        <v>0</v>
      </c>
      <c r="K5310" s="5">
        <v>0</v>
      </c>
      <c r="L5310" s="6">
        <v>0</v>
      </c>
      <c r="M5310" s="5">
        <v>0</v>
      </c>
      <c r="N5310" s="6">
        <v>0</v>
      </c>
      <c r="O5310" s="5">
        <v>0</v>
      </c>
      <c r="P5310" s="6">
        <v>0</v>
      </c>
      <c r="Q5310" s="5">
        <v>0</v>
      </c>
      <c r="R5310" s="6">
        <v>0</v>
      </c>
      <c r="S5310" s="5">
        <v>0</v>
      </c>
      <c r="T5310" s="6">
        <v>0</v>
      </c>
      <c r="U5310" s="5">
        <v>0</v>
      </c>
      <c r="V5310" s="6">
        <v>0</v>
      </c>
      <c r="W5310" s="5">
        <v>0</v>
      </c>
      <c r="X5310" s="6">
        <v>0</v>
      </c>
      <c r="Y5310" s="5">
        <v>0</v>
      </c>
      <c r="Z5310" s="6">
        <v>0</v>
      </c>
      <c r="AA5310" s="5">
        <v>0</v>
      </c>
      <c r="AB5310" s="6">
        <v>0</v>
      </c>
      <c r="AC5310" s="5">
        <v>0</v>
      </c>
      <c r="AD5310" s="6">
        <v>0</v>
      </c>
      <c r="AE5310" s="5">
        <v>0</v>
      </c>
      <c r="AF5310" s="6">
        <v>0</v>
      </c>
    </row>
    <row r="5311" spans="2:32" x14ac:dyDescent="0.35">
      <c r="B5311" s="1" t="s">
        <v>533</v>
      </c>
      <c r="C5311" s="5">
        <v>1.8710000000000001E-2</v>
      </c>
      <c r="D5311" s="6">
        <v>5.915</v>
      </c>
      <c r="E5311" s="5">
        <v>0</v>
      </c>
      <c r="F5311" s="6">
        <v>0</v>
      </c>
      <c r="G5311" s="5">
        <v>6.012E-2</v>
      </c>
      <c r="H5311" s="6">
        <v>1.659</v>
      </c>
      <c r="I5311" s="5">
        <v>0</v>
      </c>
      <c r="J5311" s="6">
        <v>0</v>
      </c>
      <c r="K5311" s="5">
        <v>4.4400000000000002E-2</v>
      </c>
      <c r="L5311" s="6">
        <v>0.83699999999999997</v>
      </c>
      <c r="M5311" s="5">
        <v>0.13980999999999999</v>
      </c>
      <c r="N5311" s="6">
        <v>1.9950000000000001</v>
      </c>
      <c r="O5311" s="5">
        <v>0.12811</v>
      </c>
      <c r="P5311" s="6">
        <v>1.4239999999999999</v>
      </c>
      <c r="Q5311" s="5">
        <v>0</v>
      </c>
      <c r="R5311" s="6">
        <v>0</v>
      </c>
      <c r="S5311" s="5">
        <v>0</v>
      </c>
      <c r="T5311" s="6">
        <v>0</v>
      </c>
      <c r="U5311" s="5">
        <v>0</v>
      </c>
      <c r="V5311" s="6">
        <v>0</v>
      </c>
      <c r="W5311" s="5">
        <v>0</v>
      </c>
      <c r="X5311" s="6">
        <v>0</v>
      </c>
      <c r="Y5311" s="5">
        <v>0</v>
      </c>
      <c r="Z5311" s="6">
        <v>0</v>
      </c>
      <c r="AA5311" s="5">
        <v>0</v>
      </c>
      <c r="AB5311" s="6">
        <v>0</v>
      </c>
      <c r="AC5311" s="5">
        <v>0</v>
      </c>
      <c r="AD5311" s="6">
        <v>0</v>
      </c>
      <c r="AE5311" s="5">
        <v>0</v>
      </c>
      <c r="AF5311" s="6">
        <v>0</v>
      </c>
    </row>
    <row r="5312" spans="2:32" x14ac:dyDescent="0.35">
      <c r="B5312" s="1" t="s">
        <v>1188</v>
      </c>
      <c r="C5312" s="5">
        <v>3.671E-2</v>
      </c>
      <c r="D5312" s="6">
        <v>11.606999999999999</v>
      </c>
      <c r="E5312" s="5">
        <v>0</v>
      </c>
      <c r="F5312" s="6">
        <v>0</v>
      </c>
      <c r="G5312" s="5">
        <v>3.8879999999999998E-2</v>
      </c>
      <c r="H5312" s="6">
        <v>1.073</v>
      </c>
      <c r="I5312" s="5">
        <v>8.6379999999999998E-2</v>
      </c>
      <c r="J5312" s="6">
        <v>0.90900000000000003</v>
      </c>
      <c r="K5312" s="5">
        <v>0.13350999999999999</v>
      </c>
      <c r="L5312" s="6">
        <v>2.5169999999999999</v>
      </c>
      <c r="M5312" s="5">
        <v>4.5409999999999999E-2</v>
      </c>
      <c r="N5312" s="6">
        <v>0.64800000000000002</v>
      </c>
      <c r="O5312" s="5">
        <v>0</v>
      </c>
      <c r="P5312" s="6">
        <v>0</v>
      </c>
      <c r="Q5312" s="5">
        <v>0</v>
      </c>
      <c r="R5312" s="6">
        <v>0</v>
      </c>
      <c r="S5312" s="5">
        <v>0</v>
      </c>
      <c r="T5312" s="6">
        <v>0</v>
      </c>
      <c r="U5312" s="5">
        <v>0</v>
      </c>
      <c r="V5312" s="6">
        <v>0</v>
      </c>
      <c r="W5312" s="5">
        <v>0</v>
      </c>
      <c r="X5312" s="6">
        <v>0</v>
      </c>
      <c r="Y5312" s="5">
        <v>8.659E-2</v>
      </c>
      <c r="Z5312" s="6">
        <v>2.2450000000000001</v>
      </c>
      <c r="AA5312" s="5">
        <v>0</v>
      </c>
      <c r="AB5312" s="6">
        <v>0</v>
      </c>
      <c r="AC5312" s="5">
        <v>7.2749999999999995E-2</v>
      </c>
      <c r="AD5312" s="6">
        <v>4.2149999999999999</v>
      </c>
      <c r="AE5312" s="5">
        <v>0</v>
      </c>
      <c r="AF5312" s="6">
        <v>0</v>
      </c>
    </row>
    <row r="5313" spans="2:32" x14ac:dyDescent="0.35">
      <c r="B5313" s="1" t="s">
        <v>1189</v>
      </c>
      <c r="C5313" s="5">
        <v>5.9979999999999999E-2</v>
      </c>
      <c r="D5313" s="6">
        <v>18.963999999999999</v>
      </c>
      <c r="E5313" s="5">
        <v>7.4709999999999999E-2</v>
      </c>
      <c r="F5313" s="6">
        <v>0.98399999999999999</v>
      </c>
      <c r="G5313" s="5">
        <v>0.24332000000000001</v>
      </c>
      <c r="H5313" s="6">
        <v>6.7149999999999999</v>
      </c>
      <c r="I5313" s="5">
        <v>0.26075999999999999</v>
      </c>
      <c r="J5313" s="6">
        <v>2.7440000000000002</v>
      </c>
      <c r="K5313" s="5">
        <v>8.8849999999999998E-2</v>
      </c>
      <c r="L5313" s="6">
        <v>1.675</v>
      </c>
      <c r="M5313" s="5">
        <v>0</v>
      </c>
      <c r="N5313" s="6">
        <v>0</v>
      </c>
      <c r="O5313" s="5">
        <v>0.15554999999999999</v>
      </c>
      <c r="P5313" s="6">
        <v>1.7290000000000001</v>
      </c>
      <c r="Q5313" s="5">
        <v>0</v>
      </c>
      <c r="R5313" s="6">
        <v>0</v>
      </c>
      <c r="S5313" s="5">
        <v>3.4000000000000002E-2</v>
      </c>
      <c r="T5313" s="6">
        <v>2.1309999999999998</v>
      </c>
      <c r="U5313" s="5">
        <v>0</v>
      </c>
      <c r="V5313" s="6">
        <v>0</v>
      </c>
      <c r="W5313" s="5">
        <v>0.23300000000000001</v>
      </c>
      <c r="X5313" s="6">
        <v>0.64400000000000002</v>
      </c>
      <c r="Y5313" s="5">
        <v>0</v>
      </c>
      <c r="Z5313" s="6">
        <v>0</v>
      </c>
      <c r="AA5313" s="5">
        <v>0</v>
      </c>
      <c r="AB5313" s="6">
        <v>0</v>
      </c>
      <c r="AC5313" s="5">
        <v>0</v>
      </c>
      <c r="AD5313" s="6">
        <v>0</v>
      </c>
      <c r="AE5313" s="5">
        <v>0.11909</v>
      </c>
      <c r="AF5313" s="6">
        <v>2.3410000000000002</v>
      </c>
    </row>
    <row r="5314" spans="2:32" x14ac:dyDescent="0.35">
      <c r="B5314" s="1" t="s">
        <v>1190</v>
      </c>
      <c r="C5314" s="5">
        <v>7.43E-3</v>
      </c>
      <c r="D5314" s="6">
        <v>2.35</v>
      </c>
      <c r="E5314" s="5">
        <v>0</v>
      </c>
      <c r="F5314" s="6">
        <v>0</v>
      </c>
      <c r="G5314" s="5">
        <v>0</v>
      </c>
      <c r="H5314" s="6">
        <v>0</v>
      </c>
      <c r="I5314" s="5">
        <v>0</v>
      </c>
      <c r="J5314" s="6">
        <v>0</v>
      </c>
      <c r="K5314" s="5">
        <v>0</v>
      </c>
      <c r="L5314" s="6">
        <v>0</v>
      </c>
      <c r="M5314" s="5">
        <v>0</v>
      </c>
      <c r="N5314" s="6">
        <v>0</v>
      </c>
      <c r="O5314" s="5">
        <v>1.9699999999999999E-2</v>
      </c>
      <c r="P5314" s="6">
        <v>0.219</v>
      </c>
      <c r="Q5314" s="5">
        <v>0</v>
      </c>
      <c r="R5314" s="6">
        <v>0</v>
      </c>
      <c r="S5314" s="5">
        <v>3.4000000000000002E-2</v>
      </c>
      <c r="T5314" s="6">
        <v>2.1309999999999998</v>
      </c>
      <c r="U5314" s="5">
        <v>0</v>
      </c>
      <c r="V5314" s="6">
        <v>0</v>
      </c>
      <c r="W5314" s="5">
        <v>0</v>
      </c>
      <c r="X5314" s="6">
        <v>0</v>
      </c>
      <c r="Y5314" s="5">
        <v>0</v>
      </c>
      <c r="Z5314" s="6">
        <v>0</v>
      </c>
      <c r="AA5314" s="5">
        <v>0</v>
      </c>
      <c r="AB5314" s="6">
        <v>0</v>
      </c>
      <c r="AC5314" s="5">
        <v>0</v>
      </c>
      <c r="AD5314" s="6">
        <v>0</v>
      </c>
      <c r="AE5314" s="5">
        <v>0</v>
      </c>
      <c r="AF5314" s="6">
        <v>0</v>
      </c>
    </row>
    <row r="5315" spans="2:32" x14ac:dyDescent="0.35">
      <c r="B5315" s="1" t="s">
        <v>1191</v>
      </c>
      <c r="C5315" s="5">
        <v>3.1099999999999999E-3</v>
      </c>
      <c r="D5315" s="6">
        <v>0.98399999999999999</v>
      </c>
      <c r="E5315" s="5">
        <v>7.4709999999999999E-2</v>
      </c>
      <c r="F5315" s="6">
        <v>0.98399999999999999</v>
      </c>
      <c r="G5315" s="5">
        <v>0</v>
      </c>
      <c r="H5315" s="6">
        <v>0</v>
      </c>
      <c r="I5315" s="5">
        <v>0</v>
      </c>
      <c r="J5315" s="6">
        <v>0</v>
      </c>
      <c r="K5315" s="5">
        <v>0</v>
      </c>
      <c r="L5315" s="6">
        <v>0</v>
      </c>
      <c r="M5315" s="5">
        <v>0</v>
      </c>
      <c r="N5315" s="6">
        <v>0</v>
      </c>
      <c r="O5315" s="5">
        <v>0</v>
      </c>
      <c r="P5315" s="6">
        <v>0</v>
      </c>
      <c r="Q5315" s="5">
        <v>0</v>
      </c>
      <c r="R5315" s="6">
        <v>0</v>
      </c>
      <c r="S5315" s="5">
        <v>0</v>
      </c>
      <c r="T5315" s="6">
        <v>0</v>
      </c>
      <c r="U5315" s="5">
        <v>0</v>
      </c>
      <c r="V5315" s="6">
        <v>0</v>
      </c>
      <c r="W5315" s="5">
        <v>0</v>
      </c>
      <c r="X5315" s="6">
        <v>0</v>
      </c>
      <c r="Y5315" s="5">
        <v>0</v>
      </c>
      <c r="Z5315" s="6">
        <v>0</v>
      </c>
      <c r="AA5315" s="5">
        <v>0</v>
      </c>
      <c r="AB5315" s="6">
        <v>0</v>
      </c>
      <c r="AC5315" s="5">
        <v>0</v>
      </c>
      <c r="AD5315" s="6">
        <v>0</v>
      </c>
      <c r="AE5315" s="5">
        <v>0</v>
      </c>
      <c r="AF5315" s="6">
        <v>0</v>
      </c>
    </row>
    <row r="5316" spans="2:32" x14ac:dyDescent="0.35">
      <c r="B5316" s="1" t="s">
        <v>1192</v>
      </c>
      <c r="C5316" s="5">
        <v>6.9100000000000003E-3</v>
      </c>
      <c r="D5316" s="6">
        <v>2.1840000000000002</v>
      </c>
      <c r="E5316" s="5">
        <v>0</v>
      </c>
      <c r="F5316" s="6">
        <v>0</v>
      </c>
      <c r="G5316" s="5">
        <v>0</v>
      </c>
      <c r="H5316" s="6">
        <v>0</v>
      </c>
      <c r="I5316" s="5">
        <v>9.5979999999999996E-2</v>
      </c>
      <c r="J5316" s="6">
        <v>1.01</v>
      </c>
      <c r="K5316" s="5">
        <v>0</v>
      </c>
      <c r="L5316" s="6">
        <v>0</v>
      </c>
      <c r="M5316" s="5">
        <v>0</v>
      </c>
      <c r="N5316" s="6">
        <v>0</v>
      </c>
      <c r="O5316" s="5">
        <v>0.10571</v>
      </c>
      <c r="P5316" s="6">
        <v>1.175</v>
      </c>
      <c r="Q5316" s="5">
        <v>0</v>
      </c>
      <c r="R5316" s="6">
        <v>0</v>
      </c>
      <c r="S5316" s="5">
        <v>0</v>
      </c>
      <c r="T5316" s="6">
        <v>0</v>
      </c>
      <c r="U5316" s="5">
        <v>0</v>
      </c>
      <c r="V5316" s="6">
        <v>0</v>
      </c>
      <c r="W5316" s="5">
        <v>0</v>
      </c>
      <c r="X5316" s="6">
        <v>0</v>
      </c>
      <c r="Y5316" s="5">
        <v>0</v>
      </c>
      <c r="Z5316" s="6">
        <v>0</v>
      </c>
      <c r="AA5316" s="5">
        <v>0</v>
      </c>
      <c r="AB5316" s="6">
        <v>0</v>
      </c>
      <c r="AC5316" s="5">
        <v>0</v>
      </c>
      <c r="AD5316" s="6">
        <v>0</v>
      </c>
      <c r="AE5316" s="5">
        <v>0</v>
      </c>
      <c r="AF5316" s="6">
        <v>0</v>
      </c>
    </row>
    <row r="5317" spans="2:32" x14ac:dyDescent="0.35">
      <c r="B5317" s="1" t="s">
        <v>538</v>
      </c>
      <c r="C5317" s="5">
        <v>0</v>
      </c>
      <c r="D5317" s="6">
        <v>0</v>
      </c>
      <c r="E5317" s="5">
        <v>0</v>
      </c>
      <c r="F5317" s="6">
        <v>0</v>
      </c>
      <c r="G5317" s="5">
        <v>0</v>
      </c>
      <c r="H5317" s="6">
        <v>0</v>
      </c>
      <c r="I5317" s="5">
        <v>0</v>
      </c>
      <c r="J5317" s="6">
        <v>0</v>
      </c>
      <c r="K5317" s="5">
        <v>0</v>
      </c>
      <c r="L5317" s="6">
        <v>0</v>
      </c>
      <c r="M5317" s="5">
        <v>0</v>
      </c>
      <c r="N5317" s="6">
        <v>0</v>
      </c>
      <c r="O5317" s="5">
        <v>0</v>
      </c>
      <c r="P5317" s="6">
        <v>0</v>
      </c>
      <c r="Q5317" s="5">
        <v>0</v>
      </c>
      <c r="R5317" s="6">
        <v>0</v>
      </c>
      <c r="S5317" s="5">
        <v>0</v>
      </c>
      <c r="T5317" s="6">
        <v>0</v>
      </c>
      <c r="U5317" s="5">
        <v>0</v>
      </c>
      <c r="V5317" s="6">
        <v>0</v>
      </c>
      <c r="W5317" s="5">
        <v>0</v>
      </c>
      <c r="X5317" s="6">
        <v>0</v>
      </c>
      <c r="Y5317" s="5">
        <v>0</v>
      </c>
      <c r="Z5317" s="6">
        <v>0</v>
      </c>
      <c r="AA5317" s="5">
        <v>0</v>
      </c>
      <c r="AB5317" s="6">
        <v>0</v>
      </c>
      <c r="AC5317" s="5">
        <v>0</v>
      </c>
      <c r="AD5317" s="6">
        <v>0</v>
      </c>
      <c r="AE5317" s="5">
        <v>0</v>
      </c>
      <c r="AF5317" s="6">
        <v>0</v>
      </c>
    </row>
    <row r="5318" spans="2:32" x14ac:dyDescent="0.35">
      <c r="B5318" s="1" t="s">
        <v>1193</v>
      </c>
      <c r="C5318" s="5">
        <v>9.2399999999999999E-3</v>
      </c>
      <c r="D5318" s="6">
        <v>2.923</v>
      </c>
      <c r="E5318" s="5">
        <v>4.836E-2</v>
      </c>
      <c r="F5318" s="6">
        <v>0.63700000000000001</v>
      </c>
      <c r="G5318" s="5">
        <v>3.8879999999999998E-2</v>
      </c>
      <c r="H5318" s="6">
        <v>1.073</v>
      </c>
      <c r="I5318" s="5">
        <v>6.2050000000000001E-2</v>
      </c>
      <c r="J5318" s="6">
        <v>0.65300000000000002</v>
      </c>
      <c r="K5318" s="5">
        <v>0</v>
      </c>
      <c r="L5318" s="6">
        <v>0</v>
      </c>
      <c r="M5318" s="5">
        <v>0</v>
      </c>
      <c r="N5318" s="6">
        <v>0</v>
      </c>
      <c r="O5318" s="5">
        <v>5.0290000000000001E-2</v>
      </c>
      <c r="P5318" s="6">
        <v>0.55900000000000005</v>
      </c>
      <c r="Q5318" s="5">
        <v>0</v>
      </c>
      <c r="R5318" s="6">
        <v>0</v>
      </c>
      <c r="S5318" s="5">
        <v>0</v>
      </c>
      <c r="T5318" s="6">
        <v>0</v>
      </c>
      <c r="U5318" s="5">
        <v>0</v>
      </c>
      <c r="V5318" s="6">
        <v>0</v>
      </c>
      <c r="W5318" s="5">
        <v>0</v>
      </c>
      <c r="X5318" s="6">
        <v>0</v>
      </c>
      <c r="Y5318" s="5">
        <v>0</v>
      </c>
      <c r="Z5318" s="6">
        <v>0</v>
      </c>
      <c r="AA5318" s="5">
        <v>0</v>
      </c>
      <c r="AB5318" s="6">
        <v>0</v>
      </c>
      <c r="AC5318" s="5">
        <v>0</v>
      </c>
      <c r="AD5318" s="6">
        <v>0</v>
      </c>
      <c r="AE5318" s="5">
        <v>0</v>
      </c>
      <c r="AF5318" s="6">
        <v>0</v>
      </c>
    </row>
    <row r="5319" spans="2:32" x14ac:dyDescent="0.35">
      <c r="B5319" s="2" t="s">
        <v>4</v>
      </c>
    </row>
    <row r="5320" spans="2:32" x14ac:dyDescent="0.35">
      <c r="B5320" s="1" t="s">
        <v>1194</v>
      </c>
      <c r="C5320" s="5">
        <v>0</v>
      </c>
      <c r="D5320" s="6">
        <v>0</v>
      </c>
      <c r="E5320" s="5">
        <v>0</v>
      </c>
      <c r="F5320" s="6">
        <v>0</v>
      </c>
      <c r="G5320" s="5">
        <v>0</v>
      </c>
      <c r="H5320" s="6">
        <v>0</v>
      </c>
      <c r="I5320" s="5">
        <v>0</v>
      </c>
      <c r="J5320" s="6">
        <v>0</v>
      </c>
      <c r="K5320" s="5">
        <v>0</v>
      </c>
      <c r="L5320" s="6">
        <v>0</v>
      </c>
      <c r="M5320" s="5">
        <v>0</v>
      </c>
      <c r="N5320" s="6">
        <v>0</v>
      </c>
      <c r="O5320" s="5">
        <v>0</v>
      </c>
      <c r="P5320" s="6">
        <v>0</v>
      </c>
      <c r="Q5320" s="5">
        <v>0</v>
      </c>
      <c r="R5320" s="6">
        <v>0</v>
      </c>
      <c r="S5320" s="5">
        <v>0</v>
      </c>
      <c r="T5320" s="6">
        <v>0</v>
      </c>
      <c r="U5320" s="5">
        <v>0</v>
      </c>
      <c r="V5320" s="6">
        <v>0</v>
      </c>
      <c r="W5320" s="5">
        <v>0</v>
      </c>
      <c r="X5320" s="6">
        <v>0</v>
      </c>
      <c r="Y5320" s="5">
        <v>0</v>
      </c>
      <c r="Z5320" s="6">
        <v>0</v>
      </c>
      <c r="AA5320" s="5">
        <v>0</v>
      </c>
      <c r="AB5320" s="6">
        <v>0</v>
      </c>
      <c r="AC5320" s="5">
        <v>0</v>
      </c>
      <c r="AD5320" s="6">
        <v>0</v>
      </c>
      <c r="AE5320" s="5">
        <v>0</v>
      </c>
      <c r="AF5320" s="6">
        <v>0</v>
      </c>
    </row>
    <row r="5321" spans="2:32" x14ac:dyDescent="0.35">
      <c r="B5321" s="1" t="s">
        <v>1195</v>
      </c>
      <c r="C5321" s="5">
        <v>0</v>
      </c>
      <c r="D5321" s="6">
        <v>0</v>
      </c>
      <c r="E5321" s="5">
        <v>0</v>
      </c>
      <c r="F5321" s="6">
        <v>0</v>
      </c>
      <c r="G5321" s="5">
        <v>0</v>
      </c>
      <c r="H5321" s="6">
        <v>0</v>
      </c>
      <c r="I5321" s="5">
        <v>0</v>
      </c>
      <c r="J5321" s="6">
        <v>0</v>
      </c>
      <c r="K5321" s="5">
        <v>0</v>
      </c>
      <c r="L5321" s="6">
        <v>0</v>
      </c>
      <c r="M5321" s="5">
        <v>0</v>
      </c>
      <c r="N5321" s="6">
        <v>0</v>
      </c>
      <c r="O5321" s="5">
        <v>0</v>
      </c>
      <c r="P5321" s="6">
        <v>0</v>
      </c>
      <c r="Q5321" s="5">
        <v>0</v>
      </c>
      <c r="R5321" s="6">
        <v>0</v>
      </c>
      <c r="S5321" s="5">
        <v>0</v>
      </c>
      <c r="T5321" s="6">
        <v>0</v>
      </c>
      <c r="U5321" s="5">
        <v>0</v>
      </c>
      <c r="V5321" s="6">
        <v>0</v>
      </c>
      <c r="W5321" s="5">
        <v>0</v>
      </c>
      <c r="X5321" s="6">
        <v>0</v>
      </c>
      <c r="Y5321" s="5">
        <v>0</v>
      </c>
      <c r="Z5321" s="6">
        <v>0</v>
      </c>
      <c r="AA5321" s="5">
        <v>0</v>
      </c>
      <c r="AB5321" s="6">
        <v>0</v>
      </c>
      <c r="AC5321" s="5">
        <v>0</v>
      </c>
      <c r="AD5321" s="6">
        <v>0</v>
      </c>
      <c r="AE5321" s="5">
        <v>0</v>
      </c>
      <c r="AF5321" s="6">
        <v>0</v>
      </c>
    </row>
    <row r="5322" spans="2:32" x14ac:dyDescent="0.35">
      <c r="B5322" s="1" t="s">
        <v>1196</v>
      </c>
      <c r="C5322" s="5">
        <v>0</v>
      </c>
      <c r="D5322" s="6">
        <v>0</v>
      </c>
      <c r="E5322" s="5">
        <v>0</v>
      </c>
      <c r="F5322" s="6">
        <v>0</v>
      </c>
      <c r="G5322" s="5">
        <v>0</v>
      </c>
      <c r="H5322" s="6">
        <v>0</v>
      </c>
      <c r="I5322" s="5">
        <v>0</v>
      </c>
      <c r="J5322" s="6">
        <v>0</v>
      </c>
      <c r="K5322" s="5">
        <v>0</v>
      </c>
      <c r="L5322" s="6">
        <v>0</v>
      </c>
      <c r="M5322" s="5">
        <v>0</v>
      </c>
      <c r="N5322" s="6">
        <v>0</v>
      </c>
      <c r="O5322" s="5">
        <v>0</v>
      </c>
      <c r="P5322" s="6">
        <v>0</v>
      </c>
      <c r="Q5322" s="5">
        <v>0</v>
      </c>
      <c r="R5322" s="6">
        <v>0</v>
      </c>
      <c r="S5322" s="5">
        <v>0</v>
      </c>
      <c r="T5322" s="6">
        <v>0</v>
      </c>
      <c r="U5322" s="5">
        <v>0</v>
      </c>
      <c r="V5322" s="6">
        <v>0</v>
      </c>
      <c r="W5322" s="5">
        <v>0</v>
      </c>
      <c r="X5322" s="6">
        <v>0</v>
      </c>
      <c r="Y5322" s="5">
        <v>0</v>
      </c>
      <c r="Z5322" s="6">
        <v>0</v>
      </c>
      <c r="AA5322" s="5">
        <v>0</v>
      </c>
      <c r="AB5322" s="6">
        <v>0</v>
      </c>
      <c r="AC5322" s="5">
        <v>0</v>
      </c>
      <c r="AD5322" s="6">
        <v>0</v>
      </c>
      <c r="AE5322" s="5">
        <v>0</v>
      </c>
      <c r="AF5322" s="6">
        <v>0</v>
      </c>
    </row>
    <row r="5323" spans="2:32" x14ac:dyDescent="0.35">
      <c r="B5323" s="1" t="s">
        <v>542</v>
      </c>
      <c r="C5323" s="5">
        <v>0</v>
      </c>
      <c r="D5323" s="6">
        <v>0</v>
      </c>
      <c r="E5323" s="5">
        <v>0</v>
      </c>
      <c r="F5323" s="6">
        <v>0</v>
      </c>
      <c r="G5323" s="5">
        <v>0</v>
      </c>
      <c r="H5323" s="6">
        <v>0</v>
      </c>
      <c r="I5323" s="5">
        <v>0</v>
      </c>
      <c r="J5323" s="6">
        <v>0</v>
      </c>
      <c r="K5323" s="5">
        <v>0</v>
      </c>
      <c r="L5323" s="6">
        <v>0</v>
      </c>
      <c r="M5323" s="5">
        <v>0</v>
      </c>
      <c r="N5323" s="6">
        <v>0</v>
      </c>
      <c r="O5323" s="5">
        <v>0</v>
      </c>
      <c r="P5323" s="6">
        <v>0</v>
      </c>
      <c r="Q5323" s="5">
        <v>0</v>
      </c>
      <c r="R5323" s="6">
        <v>0</v>
      </c>
      <c r="S5323" s="5">
        <v>0</v>
      </c>
      <c r="T5323" s="6">
        <v>0</v>
      </c>
      <c r="U5323" s="5">
        <v>0</v>
      </c>
      <c r="V5323" s="6">
        <v>0</v>
      </c>
      <c r="W5323" s="5">
        <v>0</v>
      </c>
      <c r="X5323" s="6">
        <v>0</v>
      </c>
      <c r="Y5323" s="5">
        <v>0</v>
      </c>
      <c r="Z5323" s="6">
        <v>0</v>
      </c>
      <c r="AA5323" s="5">
        <v>0</v>
      </c>
      <c r="AB5323" s="6">
        <v>0</v>
      </c>
      <c r="AC5323" s="5">
        <v>0</v>
      </c>
      <c r="AD5323" s="6">
        <v>0</v>
      </c>
      <c r="AE5323" s="5">
        <v>0</v>
      </c>
      <c r="AF5323" s="6">
        <v>0</v>
      </c>
    </row>
    <row r="5324" spans="2:32" x14ac:dyDescent="0.35">
      <c r="B5324" s="1" t="s">
        <v>544</v>
      </c>
      <c r="C5324" s="5">
        <v>0</v>
      </c>
      <c r="D5324" s="6">
        <v>0</v>
      </c>
      <c r="E5324" s="5">
        <v>0</v>
      </c>
      <c r="F5324" s="6">
        <v>0</v>
      </c>
      <c r="G5324" s="5">
        <v>0</v>
      </c>
      <c r="H5324" s="6">
        <v>0</v>
      </c>
      <c r="I5324" s="5">
        <v>0</v>
      </c>
      <c r="J5324" s="6">
        <v>0</v>
      </c>
      <c r="K5324" s="5">
        <v>0</v>
      </c>
      <c r="L5324" s="6">
        <v>0</v>
      </c>
      <c r="M5324" s="5">
        <v>0</v>
      </c>
      <c r="N5324" s="6">
        <v>0</v>
      </c>
      <c r="O5324" s="5">
        <v>0</v>
      </c>
      <c r="P5324" s="6">
        <v>0</v>
      </c>
      <c r="Q5324" s="5">
        <v>0</v>
      </c>
      <c r="R5324" s="6">
        <v>0</v>
      </c>
      <c r="S5324" s="5">
        <v>0</v>
      </c>
      <c r="T5324" s="6">
        <v>0</v>
      </c>
      <c r="U5324" s="5">
        <v>0</v>
      </c>
      <c r="V5324" s="6">
        <v>0</v>
      </c>
      <c r="W5324" s="5">
        <v>0</v>
      </c>
      <c r="X5324" s="6">
        <v>0</v>
      </c>
      <c r="Y5324" s="5">
        <v>0</v>
      </c>
      <c r="Z5324" s="6">
        <v>0</v>
      </c>
      <c r="AA5324" s="5">
        <v>0</v>
      </c>
      <c r="AB5324" s="6">
        <v>0</v>
      </c>
      <c r="AC5324" s="5">
        <v>0</v>
      </c>
      <c r="AD5324" s="6">
        <v>0</v>
      </c>
      <c r="AE5324" s="5">
        <v>0</v>
      </c>
      <c r="AF5324" s="6">
        <v>0</v>
      </c>
    </row>
    <row r="5325" spans="2:32" x14ac:dyDescent="0.35">
      <c r="B5325" s="1" t="s">
        <v>1197</v>
      </c>
      <c r="C5325" s="5">
        <v>8.0000000000000004E-4</v>
      </c>
      <c r="D5325" s="6">
        <v>0.253</v>
      </c>
      <c r="E5325" s="5">
        <v>0</v>
      </c>
      <c r="F5325" s="6">
        <v>0</v>
      </c>
      <c r="G5325" s="5">
        <v>0</v>
      </c>
      <c r="H5325" s="6">
        <v>0</v>
      </c>
      <c r="I5325" s="5">
        <v>0</v>
      </c>
      <c r="J5325" s="6">
        <v>0</v>
      </c>
      <c r="K5325" s="5">
        <v>0</v>
      </c>
      <c r="L5325" s="6">
        <v>0</v>
      </c>
      <c r="M5325" s="5">
        <v>1.7729999999999999E-2</v>
      </c>
      <c r="N5325" s="6">
        <v>0.253</v>
      </c>
      <c r="O5325" s="5">
        <v>0</v>
      </c>
      <c r="P5325" s="6">
        <v>0</v>
      </c>
      <c r="Q5325" s="5">
        <v>0</v>
      </c>
      <c r="R5325" s="6">
        <v>0</v>
      </c>
      <c r="S5325" s="5">
        <v>0</v>
      </c>
      <c r="T5325" s="6">
        <v>0</v>
      </c>
      <c r="U5325" s="5">
        <v>0</v>
      </c>
      <c r="V5325" s="6">
        <v>0</v>
      </c>
      <c r="W5325" s="5">
        <v>0</v>
      </c>
      <c r="X5325" s="6">
        <v>0</v>
      </c>
      <c r="Y5325" s="5">
        <v>0</v>
      </c>
      <c r="Z5325" s="6">
        <v>0</v>
      </c>
      <c r="AA5325" s="5">
        <v>0</v>
      </c>
      <c r="AB5325" s="6">
        <v>0</v>
      </c>
      <c r="AC5325" s="5">
        <v>0</v>
      </c>
      <c r="AD5325" s="6">
        <v>0</v>
      </c>
      <c r="AE5325" s="5">
        <v>0</v>
      </c>
      <c r="AF5325" s="6">
        <v>0</v>
      </c>
    </row>
    <row r="5326" spans="2:32" x14ac:dyDescent="0.35">
      <c r="B5326" s="1" t="s">
        <v>1198</v>
      </c>
      <c r="C5326" s="5">
        <v>1.7099999999999999E-3</v>
      </c>
      <c r="D5326" s="6">
        <v>0.54200000000000004</v>
      </c>
      <c r="E5326" s="5">
        <v>0</v>
      </c>
      <c r="F5326" s="6">
        <v>0</v>
      </c>
      <c r="G5326" s="5">
        <v>0</v>
      </c>
      <c r="H5326" s="6">
        <v>0</v>
      </c>
      <c r="I5326" s="5">
        <v>0</v>
      </c>
      <c r="J5326" s="6">
        <v>0</v>
      </c>
      <c r="K5326" s="5">
        <v>2.8750000000000001E-2</v>
      </c>
      <c r="L5326" s="6">
        <v>0.54200000000000004</v>
      </c>
      <c r="M5326" s="5">
        <v>0</v>
      </c>
      <c r="N5326" s="6">
        <v>0</v>
      </c>
      <c r="O5326" s="5">
        <v>0</v>
      </c>
      <c r="P5326" s="6">
        <v>0</v>
      </c>
      <c r="Q5326" s="5">
        <v>0</v>
      </c>
      <c r="R5326" s="6">
        <v>0</v>
      </c>
      <c r="S5326" s="5">
        <v>0</v>
      </c>
      <c r="T5326" s="6">
        <v>0</v>
      </c>
      <c r="U5326" s="5">
        <v>0</v>
      </c>
      <c r="V5326" s="6">
        <v>0</v>
      </c>
      <c r="W5326" s="5">
        <v>0</v>
      </c>
      <c r="X5326" s="6">
        <v>0</v>
      </c>
      <c r="Y5326" s="5">
        <v>0</v>
      </c>
      <c r="Z5326" s="6">
        <v>0</v>
      </c>
      <c r="AA5326" s="5">
        <v>0</v>
      </c>
      <c r="AB5326" s="6">
        <v>0</v>
      </c>
      <c r="AC5326" s="5">
        <v>0</v>
      </c>
      <c r="AD5326" s="6">
        <v>0</v>
      </c>
      <c r="AE5326" s="5">
        <v>0</v>
      </c>
      <c r="AF5326" s="6">
        <v>0</v>
      </c>
    </row>
    <row r="5327" spans="2:32" x14ac:dyDescent="0.35">
      <c r="B5327" s="1" t="s">
        <v>1199</v>
      </c>
      <c r="C5327" s="5">
        <v>0</v>
      </c>
      <c r="D5327" s="6">
        <v>0</v>
      </c>
      <c r="E5327" s="5">
        <v>0</v>
      </c>
      <c r="F5327" s="6">
        <v>0</v>
      </c>
      <c r="G5327" s="5">
        <v>0</v>
      </c>
      <c r="H5327" s="6">
        <v>0</v>
      </c>
      <c r="I5327" s="5">
        <v>0</v>
      </c>
      <c r="J5327" s="6">
        <v>0</v>
      </c>
      <c r="K5327" s="5">
        <v>0</v>
      </c>
      <c r="L5327" s="6">
        <v>0</v>
      </c>
      <c r="M5327" s="5">
        <v>0</v>
      </c>
      <c r="N5327" s="6">
        <v>0</v>
      </c>
      <c r="O5327" s="5">
        <v>0</v>
      </c>
      <c r="P5327" s="6">
        <v>0</v>
      </c>
      <c r="Q5327" s="5">
        <v>0</v>
      </c>
      <c r="R5327" s="6">
        <v>0</v>
      </c>
      <c r="S5327" s="5">
        <v>0</v>
      </c>
      <c r="T5327" s="6">
        <v>0</v>
      </c>
      <c r="U5327" s="5">
        <v>0</v>
      </c>
      <c r="V5327" s="6">
        <v>0</v>
      </c>
      <c r="W5327" s="5">
        <v>0</v>
      </c>
      <c r="X5327" s="6">
        <v>0</v>
      </c>
      <c r="Y5327" s="5">
        <v>0</v>
      </c>
      <c r="Z5327" s="6">
        <v>0</v>
      </c>
      <c r="AA5327" s="5">
        <v>0</v>
      </c>
      <c r="AB5327" s="6">
        <v>0</v>
      </c>
      <c r="AC5327" s="5">
        <v>0</v>
      </c>
      <c r="AD5327" s="6">
        <v>0</v>
      </c>
      <c r="AE5327" s="5">
        <v>0</v>
      </c>
      <c r="AF5327" s="6">
        <v>0</v>
      </c>
    </row>
    <row r="5328" spans="2:32" x14ac:dyDescent="0.35">
      <c r="B5328" s="1" t="s">
        <v>1200</v>
      </c>
      <c r="C5328" s="5">
        <v>1.064E-2</v>
      </c>
      <c r="D5328" s="6">
        <v>3.3650000000000002</v>
      </c>
      <c r="E5328" s="5">
        <v>7.4709999999999999E-2</v>
      </c>
      <c r="F5328" s="6">
        <v>0.98399999999999999</v>
      </c>
      <c r="G5328" s="5">
        <v>0</v>
      </c>
      <c r="H5328" s="6">
        <v>0</v>
      </c>
      <c r="I5328" s="5">
        <v>0</v>
      </c>
      <c r="J5328" s="6">
        <v>0</v>
      </c>
      <c r="K5328" s="5">
        <v>7.3150000000000007E-2</v>
      </c>
      <c r="L5328" s="6">
        <v>1.379</v>
      </c>
      <c r="M5328" s="5">
        <v>7.0220000000000005E-2</v>
      </c>
      <c r="N5328" s="6">
        <v>1.002</v>
      </c>
      <c r="O5328" s="5">
        <v>0</v>
      </c>
      <c r="P5328" s="6">
        <v>0</v>
      </c>
      <c r="Q5328" s="5">
        <v>0</v>
      </c>
      <c r="R5328" s="6">
        <v>0</v>
      </c>
      <c r="S5328" s="5">
        <v>0</v>
      </c>
      <c r="T5328" s="6">
        <v>0</v>
      </c>
      <c r="U5328" s="5">
        <v>0</v>
      </c>
      <c r="V5328" s="6">
        <v>0</v>
      </c>
      <c r="W5328" s="5">
        <v>0</v>
      </c>
      <c r="X5328" s="6">
        <v>0</v>
      </c>
      <c r="Y5328" s="5">
        <v>0</v>
      </c>
      <c r="Z5328" s="6">
        <v>0</v>
      </c>
      <c r="AA5328" s="5">
        <v>0</v>
      </c>
      <c r="AB5328" s="6">
        <v>0</v>
      </c>
      <c r="AC5328" s="5">
        <v>0</v>
      </c>
      <c r="AD5328" s="6">
        <v>0</v>
      </c>
      <c r="AE5328" s="5">
        <v>0</v>
      </c>
      <c r="AF5328" s="6">
        <v>0</v>
      </c>
    </row>
    <row r="5329" spans="2:32" x14ac:dyDescent="0.35">
      <c r="B5329" s="1" t="s">
        <v>1201</v>
      </c>
      <c r="C5329" s="5">
        <v>4.3400000000000001E-3</v>
      </c>
      <c r="D5329" s="6">
        <v>1.3720000000000001</v>
      </c>
      <c r="E5329" s="5">
        <v>0</v>
      </c>
      <c r="F5329" s="6">
        <v>0</v>
      </c>
      <c r="G5329" s="5">
        <v>0</v>
      </c>
      <c r="H5329" s="6">
        <v>0</v>
      </c>
      <c r="I5329" s="5">
        <v>0.13038</v>
      </c>
      <c r="J5329" s="6">
        <v>1.3720000000000001</v>
      </c>
      <c r="K5329" s="5">
        <v>0</v>
      </c>
      <c r="L5329" s="6">
        <v>0</v>
      </c>
      <c r="M5329" s="5">
        <v>0</v>
      </c>
      <c r="N5329" s="6">
        <v>0</v>
      </c>
      <c r="O5329" s="5">
        <v>0</v>
      </c>
      <c r="P5329" s="6">
        <v>0</v>
      </c>
      <c r="Q5329" s="5">
        <v>0</v>
      </c>
      <c r="R5329" s="6">
        <v>0</v>
      </c>
      <c r="S5329" s="5">
        <v>0</v>
      </c>
      <c r="T5329" s="6">
        <v>0</v>
      </c>
      <c r="U5329" s="5">
        <v>0</v>
      </c>
      <c r="V5329" s="6">
        <v>0</v>
      </c>
      <c r="W5329" s="5">
        <v>0</v>
      </c>
      <c r="X5329" s="6">
        <v>0</v>
      </c>
      <c r="Y5329" s="5">
        <v>0</v>
      </c>
      <c r="Z5329" s="6">
        <v>0</v>
      </c>
      <c r="AA5329" s="5">
        <v>0</v>
      </c>
      <c r="AB5329" s="6">
        <v>0</v>
      </c>
      <c r="AC5329" s="5">
        <v>0</v>
      </c>
      <c r="AD5329" s="6">
        <v>0</v>
      </c>
      <c r="AE5329" s="5">
        <v>0</v>
      </c>
      <c r="AF5329" s="6">
        <v>0</v>
      </c>
    </row>
    <row r="5330" spans="2:32" x14ac:dyDescent="0.35">
      <c r="B5330" s="1" t="s">
        <v>1202</v>
      </c>
      <c r="C5330" s="5">
        <v>1.2290000000000001E-2</v>
      </c>
      <c r="D5330" s="6">
        <v>3.8860000000000001</v>
      </c>
      <c r="E5330" s="5">
        <v>0</v>
      </c>
      <c r="F5330" s="6">
        <v>0</v>
      </c>
      <c r="G5330" s="5">
        <v>0</v>
      </c>
      <c r="H5330" s="6">
        <v>0</v>
      </c>
      <c r="I5330" s="5">
        <v>0</v>
      </c>
      <c r="J5330" s="6">
        <v>0</v>
      </c>
      <c r="K5330" s="5">
        <v>2.8750000000000001E-2</v>
      </c>
      <c r="L5330" s="6">
        <v>0.54200000000000004</v>
      </c>
      <c r="M5330" s="5">
        <v>0</v>
      </c>
      <c r="N5330" s="6">
        <v>0</v>
      </c>
      <c r="O5330" s="5">
        <v>0</v>
      </c>
      <c r="P5330" s="6">
        <v>0</v>
      </c>
      <c r="Q5330" s="5">
        <v>0</v>
      </c>
      <c r="R5330" s="6">
        <v>0</v>
      </c>
      <c r="S5330" s="5">
        <v>0</v>
      </c>
      <c r="T5330" s="6">
        <v>0</v>
      </c>
      <c r="U5330" s="5">
        <v>3.9969999999999999E-2</v>
      </c>
      <c r="V5330" s="6">
        <v>0.29299999999999998</v>
      </c>
      <c r="W5330" s="5">
        <v>0</v>
      </c>
      <c r="X5330" s="6">
        <v>0</v>
      </c>
      <c r="Y5330" s="5">
        <v>0.11768000000000001</v>
      </c>
      <c r="Z5330" s="6">
        <v>3.0510000000000002</v>
      </c>
      <c r="AA5330" s="5">
        <v>0</v>
      </c>
      <c r="AB5330" s="6">
        <v>0</v>
      </c>
      <c r="AC5330" s="5">
        <v>0</v>
      </c>
      <c r="AD5330" s="6">
        <v>0</v>
      </c>
      <c r="AE5330" s="5">
        <v>0</v>
      </c>
      <c r="AF5330" s="6">
        <v>0</v>
      </c>
    </row>
    <row r="5331" spans="2:32" x14ac:dyDescent="0.35">
      <c r="B5331" s="1" t="s">
        <v>1203</v>
      </c>
      <c r="C5331" s="5">
        <v>7.1199999999999996E-3</v>
      </c>
      <c r="D5331" s="6">
        <v>2.2519999999999998</v>
      </c>
      <c r="E5331" s="5">
        <v>0</v>
      </c>
      <c r="F5331" s="6">
        <v>0</v>
      </c>
      <c r="G5331" s="5">
        <v>0</v>
      </c>
      <c r="H5331" s="6">
        <v>0</v>
      </c>
      <c r="I5331" s="5">
        <v>0</v>
      </c>
      <c r="J5331" s="6">
        <v>0</v>
      </c>
      <c r="K5331" s="5">
        <v>0.11945</v>
      </c>
      <c r="L5331" s="6">
        <v>2.2519999999999998</v>
      </c>
      <c r="M5331" s="5">
        <v>0</v>
      </c>
      <c r="N5331" s="6">
        <v>0</v>
      </c>
      <c r="O5331" s="5">
        <v>0</v>
      </c>
      <c r="P5331" s="6">
        <v>0</v>
      </c>
      <c r="Q5331" s="5">
        <v>0</v>
      </c>
      <c r="R5331" s="6">
        <v>0</v>
      </c>
      <c r="S5331" s="5">
        <v>0</v>
      </c>
      <c r="T5331" s="6">
        <v>0</v>
      </c>
      <c r="U5331" s="5">
        <v>0</v>
      </c>
      <c r="V5331" s="6">
        <v>0</v>
      </c>
      <c r="W5331" s="5">
        <v>0</v>
      </c>
      <c r="X5331" s="6">
        <v>0</v>
      </c>
      <c r="Y5331" s="5">
        <v>0</v>
      </c>
      <c r="Z5331" s="6">
        <v>0</v>
      </c>
      <c r="AA5331" s="5">
        <v>0</v>
      </c>
      <c r="AB5331" s="6">
        <v>0</v>
      </c>
      <c r="AC5331" s="5">
        <v>0</v>
      </c>
      <c r="AD5331" s="6">
        <v>0</v>
      </c>
      <c r="AE5331" s="5">
        <v>0</v>
      </c>
      <c r="AF5331" s="6">
        <v>0</v>
      </c>
    </row>
    <row r="5332" spans="2:32" x14ac:dyDescent="0.35">
      <c r="B5332" s="1" t="s">
        <v>547</v>
      </c>
      <c r="C5332" s="5">
        <v>0</v>
      </c>
      <c r="D5332" s="6">
        <v>0</v>
      </c>
      <c r="E5332" s="5">
        <v>0</v>
      </c>
      <c r="F5332" s="6">
        <v>0</v>
      </c>
      <c r="G5332" s="5">
        <v>0</v>
      </c>
      <c r="H5332" s="6">
        <v>0</v>
      </c>
      <c r="I5332" s="5">
        <v>0</v>
      </c>
      <c r="J5332" s="6">
        <v>0</v>
      </c>
      <c r="K5332" s="5">
        <v>0</v>
      </c>
      <c r="L5332" s="6">
        <v>0</v>
      </c>
      <c r="M5332" s="5">
        <v>0</v>
      </c>
      <c r="N5332" s="6">
        <v>0</v>
      </c>
      <c r="O5332" s="5">
        <v>0</v>
      </c>
      <c r="P5332" s="6">
        <v>0</v>
      </c>
      <c r="Q5332" s="5">
        <v>0</v>
      </c>
      <c r="R5332" s="6">
        <v>0</v>
      </c>
      <c r="S5332" s="5">
        <v>0</v>
      </c>
      <c r="T5332" s="6">
        <v>0</v>
      </c>
      <c r="U5332" s="5">
        <v>0</v>
      </c>
      <c r="V5332" s="6">
        <v>0</v>
      </c>
      <c r="W5332" s="5">
        <v>0</v>
      </c>
      <c r="X5332" s="6">
        <v>0</v>
      </c>
      <c r="Y5332" s="5">
        <v>0</v>
      </c>
      <c r="Z5332" s="6">
        <v>0</v>
      </c>
      <c r="AA5332" s="5">
        <v>0</v>
      </c>
      <c r="AB5332" s="6">
        <v>0</v>
      </c>
      <c r="AC5332" s="5">
        <v>0</v>
      </c>
      <c r="AD5332" s="6">
        <v>0</v>
      </c>
      <c r="AE5332" s="5">
        <v>0</v>
      </c>
      <c r="AF5332" s="6">
        <v>0</v>
      </c>
    </row>
    <row r="5333" spans="2:32" x14ac:dyDescent="0.35">
      <c r="B5333" s="1" t="s">
        <v>551</v>
      </c>
      <c r="C5333" s="5">
        <v>0</v>
      </c>
      <c r="D5333" s="6">
        <v>0</v>
      </c>
      <c r="E5333" s="5">
        <v>0</v>
      </c>
      <c r="F5333" s="6">
        <v>0</v>
      </c>
      <c r="G5333" s="5">
        <v>0</v>
      </c>
      <c r="H5333" s="6">
        <v>0</v>
      </c>
      <c r="I5333" s="5">
        <v>0</v>
      </c>
      <c r="J5333" s="6">
        <v>0</v>
      </c>
      <c r="K5333" s="5">
        <v>0</v>
      </c>
      <c r="L5333" s="6">
        <v>0</v>
      </c>
      <c r="M5333" s="5">
        <v>0</v>
      </c>
      <c r="N5333" s="6">
        <v>0</v>
      </c>
      <c r="O5333" s="5">
        <v>0</v>
      </c>
      <c r="P5333" s="6">
        <v>0</v>
      </c>
      <c r="Q5333" s="5">
        <v>0</v>
      </c>
      <c r="R5333" s="6">
        <v>0</v>
      </c>
      <c r="S5333" s="5">
        <v>0</v>
      </c>
      <c r="T5333" s="6">
        <v>0</v>
      </c>
      <c r="U5333" s="5">
        <v>0</v>
      </c>
      <c r="V5333" s="6">
        <v>0</v>
      </c>
      <c r="W5333" s="5">
        <v>0</v>
      </c>
      <c r="X5333" s="6">
        <v>0</v>
      </c>
      <c r="Y5333" s="5">
        <v>0</v>
      </c>
      <c r="Z5333" s="6">
        <v>0</v>
      </c>
      <c r="AA5333" s="5">
        <v>0</v>
      </c>
      <c r="AB5333" s="6">
        <v>0</v>
      </c>
      <c r="AC5333" s="5">
        <v>0</v>
      </c>
      <c r="AD5333" s="6">
        <v>0</v>
      </c>
      <c r="AE5333" s="5">
        <v>0</v>
      </c>
      <c r="AF5333" s="6">
        <v>0</v>
      </c>
    </row>
    <row r="5334" spans="2:32" x14ac:dyDescent="0.35">
      <c r="B5334" s="1" t="s">
        <v>552</v>
      </c>
      <c r="C5334" s="5">
        <v>1.6999999999999999E-3</v>
      </c>
      <c r="D5334" s="6">
        <v>0.53900000000000003</v>
      </c>
      <c r="E5334" s="5">
        <v>0</v>
      </c>
      <c r="F5334" s="6">
        <v>0</v>
      </c>
      <c r="G5334" s="5">
        <v>0</v>
      </c>
      <c r="H5334" s="6">
        <v>0</v>
      </c>
      <c r="I5334" s="5">
        <v>0</v>
      </c>
      <c r="J5334" s="6">
        <v>0</v>
      </c>
      <c r="K5334" s="5">
        <v>0</v>
      </c>
      <c r="L5334" s="6">
        <v>0</v>
      </c>
      <c r="M5334" s="5">
        <v>0</v>
      </c>
      <c r="N5334" s="6">
        <v>0</v>
      </c>
      <c r="O5334" s="5">
        <v>0</v>
      </c>
      <c r="P5334" s="6">
        <v>0</v>
      </c>
      <c r="Q5334" s="5">
        <v>0</v>
      </c>
      <c r="R5334" s="6">
        <v>0</v>
      </c>
      <c r="S5334" s="5">
        <v>8.6E-3</v>
      </c>
      <c r="T5334" s="6">
        <v>0.53900000000000003</v>
      </c>
      <c r="U5334" s="5">
        <v>0</v>
      </c>
      <c r="V5334" s="6">
        <v>0</v>
      </c>
      <c r="W5334" s="5">
        <v>0</v>
      </c>
      <c r="X5334" s="6">
        <v>0</v>
      </c>
      <c r="Y5334" s="5">
        <v>0</v>
      </c>
      <c r="Z5334" s="6">
        <v>0</v>
      </c>
      <c r="AA5334" s="5">
        <v>0</v>
      </c>
      <c r="AB5334" s="6">
        <v>0</v>
      </c>
      <c r="AC5334" s="5">
        <v>0</v>
      </c>
      <c r="AD5334" s="6">
        <v>0</v>
      </c>
      <c r="AE5334" s="5">
        <v>0</v>
      </c>
      <c r="AF5334" s="6">
        <v>0</v>
      </c>
    </row>
    <row r="5335" spans="2:32" x14ac:dyDescent="0.35">
      <c r="B5335" s="1" t="s">
        <v>1204</v>
      </c>
      <c r="C5335" s="5">
        <v>0</v>
      </c>
      <c r="D5335" s="6">
        <v>0</v>
      </c>
      <c r="E5335" s="5">
        <v>0</v>
      </c>
      <c r="F5335" s="6">
        <v>0</v>
      </c>
      <c r="G5335" s="5">
        <v>0</v>
      </c>
      <c r="H5335" s="6">
        <v>0</v>
      </c>
      <c r="I5335" s="5">
        <v>0</v>
      </c>
      <c r="J5335" s="6">
        <v>0</v>
      </c>
      <c r="K5335" s="5">
        <v>0</v>
      </c>
      <c r="L5335" s="6">
        <v>0</v>
      </c>
      <c r="M5335" s="5">
        <v>0</v>
      </c>
      <c r="N5335" s="6">
        <v>0</v>
      </c>
      <c r="O5335" s="5">
        <v>0</v>
      </c>
      <c r="P5335" s="6">
        <v>0</v>
      </c>
      <c r="Q5335" s="5">
        <v>0</v>
      </c>
      <c r="R5335" s="6">
        <v>0</v>
      </c>
      <c r="S5335" s="5">
        <v>0</v>
      </c>
      <c r="T5335" s="6">
        <v>0</v>
      </c>
      <c r="U5335" s="5">
        <v>0</v>
      </c>
      <c r="V5335" s="6">
        <v>0</v>
      </c>
      <c r="W5335" s="5">
        <v>0</v>
      </c>
      <c r="X5335" s="6">
        <v>0</v>
      </c>
      <c r="Y5335" s="5">
        <v>0</v>
      </c>
      <c r="Z5335" s="6">
        <v>0</v>
      </c>
      <c r="AA5335" s="5">
        <v>0</v>
      </c>
      <c r="AB5335" s="6">
        <v>0</v>
      </c>
      <c r="AC5335" s="5">
        <v>0</v>
      </c>
      <c r="AD5335" s="6">
        <v>0</v>
      </c>
      <c r="AE5335" s="5">
        <v>0</v>
      </c>
      <c r="AF5335" s="6">
        <v>0</v>
      </c>
    </row>
    <row r="5336" spans="2:32" x14ac:dyDescent="0.35">
      <c r="B5336" s="2" t="s">
        <v>5</v>
      </c>
    </row>
    <row r="5337" spans="2:32" x14ac:dyDescent="0.35">
      <c r="B5337" s="1" t="s">
        <v>553</v>
      </c>
      <c r="C5337" s="5">
        <v>0</v>
      </c>
      <c r="D5337" s="6">
        <v>0</v>
      </c>
      <c r="E5337" s="5">
        <v>0</v>
      </c>
      <c r="F5337" s="6">
        <v>0</v>
      </c>
      <c r="G5337" s="5">
        <v>0</v>
      </c>
      <c r="H5337" s="6">
        <v>0</v>
      </c>
      <c r="I5337" s="5">
        <v>0</v>
      </c>
      <c r="J5337" s="6">
        <v>0</v>
      </c>
      <c r="K5337" s="5">
        <v>0</v>
      </c>
      <c r="L5337" s="6">
        <v>0</v>
      </c>
      <c r="M5337" s="5">
        <v>0</v>
      </c>
      <c r="N5337" s="6">
        <v>0</v>
      </c>
      <c r="O5337" s="5">
        <v>0</v>
      </c>
      <c r="P5337" s="6">
        <v>0</v>
      </c>
      <c r="Q5337" s="5">
        <v>0</v>
      </c>
      <c r="R5337" s="6">
        <v>0</v>
      </c>
      <c r="S5337" s="5">
        <v>0</v>
      </c>
      <c r="T5337" s="6">
        <v>0</v>
      </c>
      <c r="U5337" s="5">
        <v>0</v>
      </c>
      <c r="V5337" s="6">
        <v>0</v>
      </c>
      <c r="W5337" s="5">
        <v>0</v>
      </c>
      <c r="X5337" s="6">
        <v>0</v>
      </c>
      <c r="Y5337" s="5">
        <v>0</v>
      </c>
      <c r="Z5337" s="6">
        <v>0</v>
      </c>
      <c r="AA5337" s="5">
        <v>0</v>
      </c>
      <c r="AB5337" s="6">
        <v>0</v>
      </c>
      <c r="AC5337" s="5">
        <v>0</v>
      </c>
      <c r="AD5337" s="6">
        <v>0</v>
      </c>
      <c r="AE5337" s="5">
        <v>0</v>
      </c>
      <c r="AF5337" s="6">
        <v>0</v>
      </c>
    </row>
    <row r="5338" spans="2:32" x14ac:dyDescent="0.35">
      <c r="B5338" s="1" t="s">
        <v>1205</v>
      </c>
      <c r="C5338" s="5">
        <v>4.3299999999999998E-2</v>
      </c>
      <c r="D5338" s="6">
        <v>13.692</v>
      </c>
      <c r="E5338" s="5">
        <v>0</v>
      </c>
      <c r="F5338" s="6">
        <v>0</v>
      </c>
      <c r="G5338" s="5">
        <v>8.1680000000000003E-2</v>
      </c>
      <c r="H5338" s="6">
        <v>2.254</v>
      </c>
      <c r="I5338" s="5">
        <v>0</v>
      </c>
      <c r="J5338" s="6">
        <v>0</v>
      </c>
      <c r="K5338" s="5">
        <v>0.10009</v>
      </c>
      <c r="L5338" s="6">
        <v>1.887</v>
      </c>
      <c r="M5338" s="5">
        <v>0.20660000000000001</v>
      </c>
      <c r="N5338" s="6">
        <v>2.948</v>
      </c>
      <c r="O5338" s="5">
        <v>6.9989999999999997E-2</v>
      </c>
      <c r="P5338" s="6">
        <v>0.77800000000000002</v>
      </c>
      <c r="Q5338" s="5">
        <v>0</v>
      </c>
      <c r="R5338" s="6">
        <v>0</v>
      </c>
      <c r="S5338" s="5">
        <v>4.6210000000000001E-2</v>
      </c>
      <c r="T5338" s="6">
        <v>2.8959999999999999</v>
      </c>
      <c r="U5338" s="5">
        <v>0.14244000000000001</v>
      </c>
      <c r="V5338" s="6">
        <v>1.044</v>
      </c>
      <c r="W5338" s="5">
        <v>0</v>
      </c>
      <c r="X5338" s="6">
        <v>0</v>
      </c>
      <c r="Y5338" s="5">
        <v>0</v>
      </c>
      <c r="Z5338" s="6">
        <v>0</v>
      </c>
      <c r="AA5338" s="5">
        <v>5.6689999999999997E-2</v>
      </c>
      <c r="AB5338" s="6">
        <v>1.885</v>
      </c>
      <c r="AC5338" s="5">
        <v>0</v>
      </c>
      <c r="AD5338" s="6">
        <v>0</v>
      </c>
      <c r="AE5338" s="5">
        <v>0</v>
      </c>
      <c r="AF5338" s="6">
        <v>0</v>
      </c>
    </row>
    <row r="5339" spans="2:32" x14ac:dyDescent="0.35">
      <c r="B5339" s="1" t="s">
        <v>554</v>
      </c>
      <c r="C5339" s="5">
        <v>0</v>
      </c>
      <c r="D5339" s="6">
        <v>0</v>
      </c>
      <c r="E5339" s="5">
        <v>0</v>
      </c>
      <c r="F5339" s="6">
        <v>0</v>
      </c>
      <c r="G5339" s="5">
        <v>0</v>
      </c>
      <c r="H5339" s="6">
        <v>0</v>
      </c>
      <c r="I5339" s="5">
        <v>0</v>
      </c>
      <c r="J5339" s="6">
        <v>0</v>
      </c>
      <c r="K5339" s="5">
        <v>0</v>
      </c>
      <c r="L5339" s="6">
        <v>0</v>
      </c>
      <c r="M5339" s="5">
        <v>0</v>
      </c>
      <c r="N5339" s="6">
        <v>0</v>
      </c>
      <c r="O5339" s="5">
        <v>0</v>
      </c>
      <c r="P5339" s="6">
        <v>0</v>
      </c>
      <c r="Q5339" s="5">
        <v>0</v>
      </c>
      <c r="R5339" s="6">
        <v>0</v>
      </c>
      <c r="S5339" s="5">
        <v>0</v>
      </c>
      <c r="T5339" s="6">
        <v>0</v>
      </c>
      <c r="U5339" s="5">
        <v>0</v>
      </c>
      <c r="V5339" s="6">
        <v>0</v>
      </c>
      <c r="W5339" s="5">
        <v>0</v>
      </c>
      <c r="X5339" s="6">
        <v>0</v>
      </c>
      <c r="Y5339" s="5">
        <v>0</v>
      </c>
      <c r="Z5339" s="6">
        <v>0</v>
      </c>
      <c r="AA5339" s="5">
        <v>0</v>
      </c>
      <c r="AB5339" s="6">
        <v>0</v>
      </c>
      <c r="AC5339" s="5">
        <v>0</v>
      </c>
      <c r="AD5339" s="6">
        <v>0</v>
      </c>
      <c r="AE5339" s="5">
        <v>0</v>
      </c>
      <c r="AF5339" s="6">
        <v>0</v>
      </c>
    </row>
    <row r="5340" spans="2:32" x14ac:dyDescent="0.35">
      <c r="B5340" s="1" t="s">
        <v>555</v>
      </c>
      <c r="C5340" s="5">
        <v>0</v>
      </c>
      <c r="D5340" s="6">
        <v>0</v>
      </c>
      <c r="E5340" s="5">
        <v>0</v>
      </c>
      <c r="F5340" s="6">
        <v>0</v>
      </c>
      <c r="G5340" s="5">
        <v>0</v>
      </c>
      <c r="H5340" s="6">
        <v>0</v>
      </c>
      <c r="I5340" s="5">
        <v>0</v>
      </c>
      <c r="J5340" s="6">
        <v>0</v>
      </c>
      <c r="K5340" s="5">
        <v>0</v>
      </c>
      <c r="L5340" s="6">
        <v>0</v>
      </c>
      <c r="M5340" s="5">
        <v>0</v>
      </c>
      <c r="N5340" s="6">
        <v>0</v>
      </c>
      <c r="O5340" s="5">
        <v>0</v>
      </c>
      <c r="P5340" s="6">
        <v>0</v>
      </c>
      <c r="Q5340" s="5">
        <v>0</v>
      </c>
      <c r="R5340" s="6">
        <v>0</v>
      </c>
      <c r="S5340" s="5">
        <v>0</v>
      </c>
      <c r="T5340" s="6">
        <v>0</v>
      </c>
      <c r="U5340" s="5">
        <v>0</v>
      </c>
      <c r="V5340" s="6">
        <v>0</v>
      </c>
      <c r="W5340" s="5">
        <v>0</v>
      </c>
      <c r="X5340" s="6">
        <v>0</v>
      </c>
      <c r="Y5340" s="5">
        <v>0</v>
      </c>
      <c r="Z5340" s="6">
        <v>0</v>
      </c>
      <c r="AA5340" s="5">
        <v>0</v>
      </c>
      <c r="AB5340" s="6">
        <v>0</v>
      </c>
      <c r="AC5340" s="5">
        <v>0</v>
      </c>
      <c r="AD5340" s="6">
        <v>0</v>
      </c>
      <c r="AE5340" s="5">
        <v>0</v>
      </c>
      <c r="AF5340" s="6">
        <v>0</v>
      </c>
    </row>
    <row r="5341" spans="2:32" x14ac:dyDescent="0.35">
      <c r="B5341" s="1" t="s">
        <v>556</v>
      </c>
      <c r="C5341" s="5">
        <v>0</v>
      </c>
      <c r="D5341" s="6">
        <v>0</v>
      </c>
      <c r="E5341" s="5">
        <v>0</v>
      </c>
      <c r="F5341" s="6">
        <v>0</v>
      </c>
      <c r="G5341" s="5">
        <v>0</v>
      </c>
      <c r="H5341" s="6">
        <v>0</v>
      </c>
      <c r="I5341" s="5">
        <v>0</v>
      </c>
      <c r="J5341" s="6">
        <v>0</v>
      </c>
      <c r="K5341" s="5">
        <v>0</v>
      </c>
      <c r="L5341" s="6">
        <v>0</v>
      </c>
      <c r="M5341" s="5">
        <v>0</v>
      </c>
      <c r="N5341" s="6">
        <v>0</v>
      </c>
      <c r="O5341" s="5">
        <v>0</v>
      </c>
      <c r="P5341" s="6">
        <v>0</v>
      </c>
      <c r="Q5341" s="5">
        <v>0</v>
      </c>
      <c r="R5341" s="6">
        <v>0</v>
      </c>
      <c r="S5341" s="5">
        <v>0</v>
      </c>
      <c r="T5341" s="6">
        <v>0</v>
      </c>
      <c r="U5341" s="5">
        <v>0</v>
      </c>
      <c r="V5341" s="6">
        <v>0</v>
      </c>
      <c r="W5341" s="5">
        <v>0</v>
      </c>
      <c r="X5341" s="6">
        <v>0</v>
      </c>
      <c r="Y5341" s="5">
        <v>0</v>
      </c>
      <c r="Z5341" s="6">
        <v>0</v>
      </c>
      <c r="AA5341" s="5">
        <v>0</v>
      </c>
      <c r="AB5341" s="6">
        <v>0</v>
      </c>
      <c r="AC5341" s="5">
        <v>0</v>
      </c>
      <c r="AD5341" s="6">
        <v>0</v>
      </c>
      <c r="AE5341" s="5">
        <v>0</v>
      </c>
      <c r="AF5341" s="6">
        <v>0</v>
      </c>
    </row>
    <row r="5342" spans="2:32" x14ac:dyDescent="0.35">
      <c r="B5342" s="1" t="s">
        <v>1206</v>
      </c>
      <c r="C5342" s="5">
        <v>8.0000000000000004E-4</v>
      </c>
      <c r="D5342" s="6">
        <v>0.253</v>
      </c>
      <c r="E5342" s="5">
        <v>0</v>
      </c>
      <c r="F5342" s="6">
        <v>0</v>
      </c>
      <c r="G5342" s="5">
        <v>0</v>
      </c>
      <c r="H5342" s="6">
        <v>0</v>
      </c>
      <c r="I5342" s="5">
        <v>0</v>
      </c>
      <c r="J5342" s="6">
        <v>0</v>
      </c>
      <c r="K5342" s="5">
        <v>0</v>
      </c>
      <c r="L5342" s="6">
        <v>0</v>
      </c>
      <c r="M5342" s="5">
        <v>1.7729999999999999E-2</v>
      </c>
      <c r="N5342" s="6">
        <v>0.253</v>
      </c>
      <c r="O5342" s="5">
        <v>0</v>
      </c>
      <c r="P5342" s="6">
        <v>0</v>
      </c>
      <c r="Q5342" s="5">
        <v>0</v>
      </c>
      <c r="R5342" s="6">
        <v>0</v>
      </c>
      <c r="S5342" s="5">
        <v>0</v>
      </c>
      <c r="T5342" s="6">
        <v>0</v>
      </c>
      <c r="U5342" s="5">
        <v>0</v>
      </c>
      <c r="V5342" s="6">
        <v>0</v>
      </c>
      <c r="W5342" s="5">
        <v>0</v>
      </c>
      <c r="X5342" s="6">
        <v>0</v>
      </c>
      <c r="Y5342" s="5">
        <v>0</v>
      </c>
      <c r="Z5342" s="6">
        <v>0</v>
      </c>
      <c r="AA5342" s="5">
        <v>0</v>
      </c>
      <c r="AB5342" s="6">
        <v>0</v>
      </c>
      <c r="AC5342" s="5">
        <v>0</v>
      </c>
      <c r="AD5342" s="6">
        <v>0</v>
      </c>
      <c r="AE5342" s="5">
        <v>0</v>
      </c>
      <c r="AF5342" s="6">
        <v>0</v>
      </c>
    </row>
    <row r="5343" spans="2:32" x14ac:dyDescent="0.35">
      <c r="B5343" s="1" t="s">
        <v>558</v>
      </c>
      <c r="C5343" s="5">
        <v>0</v>
      </c>
      <c r="D5343" s="6">
        <v>0</v>
      </c>
      <c r="E5343" s="5">
        <v>0</v>
      </c>
      <c r="F5343" s="6">
        <v>0</v>
      </c>
      <c r="G5343" s="5">
        <v>0</v>
      </c>
      <c r="H5343" s="6">
        <v>0</v>
      </c>
      <c r="I5343" s="5">
        <v>0</v>
      </c>
      <c r="J5343" s="6">
        <v>0</v>
      </c>
      <c r="K5343" s="5">
        <v>0</v>
      </c>
      <c r="L5343" s="6">
        <v>0</v>
      </c>
      <c r="M5343" s="5">
        <v>0</v>
      </c>
      <c r="N5343" s="6">
        <v>0</v>
      </c>
      <c r="O5343" s="5">
        <v>0</v>
      </c>
      <c r="P5343" s="6">
        <v>0</v>
      </c>
      <c r="Q5343" s="5">
        <v>0</v>
      </c>
      <c r="R5343" s="6">
        <v>0</v>
      </c>
      <c r="S5343" s="5">
        <v>0</v>
      </c>
      <c r="T5343" s="6">
        <v>0</v>
      </c>
      <c r="U5343" s="5">
        <v>0</v>
      </c>
      <c r="V5343" s="6">
        <v>0</v>
      </c>
      <c r="W5343" s="5">
        <v>0</v>
      </c>
      <c r="X5343" s="6">
        <v>0</v>
      </c>
      <c r="Y5343" s="5">
        <v>0</v>
      </c>
      <c r="Z5343" s="6">
        <v>0</v>
      </c>
      <c r="AA5343" s="5">
        <v>0</v>
      </c>
      <c r="AB5343" s="6">
        <v>0</v>
      </c>
      <c r="AC5343" s="5">
        <v>0</v>
      </c>
      <c r="AD5343" s="6">
        <v>0</v>
      </c>
      <c r="AE5343" s="5">
        <v>0</v>
      </c>
      <c r="AF5343" s="6">
        <v>0</v>
      </c>
    </row>
    <row r="5344" spans="2:32" x14ac:dyDescent="0.35">
      <c r="B5344" s="1" t="s">
        <v>1207</v>
      </c>
      <c r="C5344" s="5">
        <v>1.213E-2</v>
      </c>
      <c r="D5344" s="6">
        <v>3.8359999999999999</v>
      </c>
      <c r="E5344" s="5">
        <v>0</v>
      </c>
      <c r="F5344" s="6">
        <v>0</v>
      </c>
      <c r="G5344" s="5">
        <v>0</v>
      </c>
      <c r="H5344" s="6">
        <v>0</v>
      </c>
      <c r="I5344" s="5">
        <v>0</v>
      </c>
      <c r="J5344" s="6">
        <v>0</v>
      </c>
      <c r="K5344" s="5">
        <v>0</v>
      </c>
      <c r="L5344" s="6">
        <v>0</v>
      </c>
      <c r="M5344" s="5">
        <v>0</v>
      </c>
      <c r="N5344" s="6">
        <v>0</v>
      </c>
      <c r="O5344" s="5">
        <v>7.7729999999999994E-2</v>
      </c>
      <c r="P5344" s="6">
        <v>0.86399999999999999</v>
      </c>
      <c r="Q5344" s="5">
        <v>7.5639999999999999E-2</v>
      </c>
      <c r="R5344" s="6">
        <v>0.84099999999999997</v>
      </c>
      <c r="S5344" s="5">
        <v>3.4000000000000002E-2</v>
      </c>
      <c r="T5344" s="6">
        <v>2.1309999999999998</v>
      </c>
      <c r="U5344" s="5">
        <v>0</v>
      </c>
      <c r="V5344" s="6">
        <v>0</v>
      </c>
      <c r="W5344" s="5">
        <v>0</v>
      </c>
      <c r="X5344" s="6">
        <v>0</v>
      </c>
      <c r="Y5344" s="5">
        <v>0</v>
      </c>
      <c r="Z5344" s="6">
        <v>0</v>
      </c>
      <c r="AA5344" s="5">
        <v>0</v>
      </c>
      <c r="AB5344" s="6">
        <v>0</v>
      </c>
      <c r="AC5344" s="5">
        <v>0</v>
      </c>
      <c r="AD5344" s="6">
        <v>0</v>
      </c>
      <c r="AE5344" s="5">
        <v>0</v>
      </c>
      <c r="AF5344" s="6">
        <v>0</v>
      </c>
    </row>
    <row r="5345" spans="2:32" x14ac:dyDescent="0.35">
      <c r="B5345" s="1" t="s">
        <v>559</v>
      </c>
      <c r="C5345" s="5">
        <v>0</v>
      </c>
      <c r="D5345" s="6">
        <v>0</v>
      </c>
      <c r="E5345" s="5">
        <v>0</v>
      </c>
      <c r="F5345" s="6">
        <v>0</v>
      </c>
      <c r="G5345" s="5">
        <v>0</v>
      </c>
      <c r="H5345" s="6">
        <v>0</v>
      </c>
      <c r="I5345" s="5">
        <v>0</v>
      </c>
      <c r="J5345" s="6">
        <v>0</v>
      </c>
      <c r="K5345" s="5">
        <v>0</v>
      </c>
      <c r="L5345" s="6">
        <v>0</v>
      </c>
      <c r="M5345" s="5">
        <v>0</v>
      </c>
      <c r="N5345" s="6">
        <v>0</v>
      </c>
      <c r="O5345" s="5">
        <v>0</v>
      </c>
      <c r="P5345" s="6">
        <v>0</v>
      </c>
      <c r="Q5345" s="5">
        <v>0</v>
      </c>
      <c r="R5345" s="6">
        <v>0</v>
      </c>
      <c r="S5345" s="5">
        <v>0</v>
      </c>
      <c r="T5345" s="6">
        <v>0</v>
      </c>
      <c r="U5345" s="5">
        <v>0</v>
      </c>
      <c r="V5345" s="6">
        <v>0</v>
      </c>
      <c r="W5345" s="5">
        <v>0</v>
      </c>
      <c r="X5345" s="6">
        <v>0</v>
      </c>
      <c r="Y5345" s="5">
        <v>0</v>
      </c>
      <c r="Z5345" s="6">
        <v>0</v>
      </c>
      <c r="AA5345" s="5">
        <v>0</v>
      </c>
      <c r="AB5345" s="6">
        <v>0</v>
      </c>
      <c r="AC5345" s="5">
        <v>0</v>
      </c>
      <c r="AD5345" s="6">
        <v>0</v>
      </c>
      <c r="AE5345" s="5">
        <v>0</v>
      </c>
      <c r="AF5345" s="6">
        <v>0</v>
      </c>
    </row>
    <row r="5346" spans="2:32" x14ac:dyDescent="0.35">
      <c r="B5346" s="1" t="s">
        <v>560</v>
      </c>
      <c r="C5346" s="5">
        <v>0</v>
      </c>
      <c r="D5346" s="6">
        <v>0</v>
      </c>
      <c r="E5346" s="5">
        <v>0</v>
      </c>
      <c r="F5346" s="6">
        <v>0</v>
      </c>
      <c r="G5346" s="5">
        <v>0</v>
      </c>
      <c r="H5346" s="6">
        <v>0</v>
      </c>
      <c r="I5346" s="5">
        <v>0</v>
      </c>
      <c r="J5346" s="6">
        <v>0</v>
      </c>
      <c r="K5346" s="5">
        <v>0</v>
      </c>
      <c r="L5346" s="6">
        <v>0</v>
      </c>
      <c r="M5346" s="5">
        <v>0</v>
      </c>
      <c r="N5346" s="6">
        <v>0</v>
      </c>
      <c r="O5346" s="5">
        <v>0</v>
      </c>
      <c r="P5346" s="6">
        <v>0</v>
      </c>
      <c r="Q5346" s="5">
        <v>0</v>
      </c>
      <c r="R5346" s="6">
        <v>0</v>
      </c>
      <c r="S5346" s="5">
        <v>0</v>
      </c>
      <c r="T5346" s="6">
        <v>0</v>
      </c>
      <c r="U5346" s="5">
        <v>0</v>
      </c>
      <c r="V5346" s="6">
        <v>0</v>
      </c>
      <c r="W5346" s="5">
        <v>0</v>
      </c>
      <c r="X5346" s="6">
        <v>0</v>
      </c>
      <c r="Y5346" s="5">
        <v>0</v>
      </c>
      <c r="Z5346" s="6">
        <v>0</v>
      </c>
      <c r="AA5346" s="5">
        <v>0</v>
      </c>
      <c r="AB5346" s="6">
        <v>0</v>
      </c>
      <c r="AC5346" s="5">
        <v>0</v>
      </c>
      <c r="AD5346" s="6">
        <v>0</v>
      </c>
      <c r="AE5346" s="5">
        <v>0</v>
      </c>
      <c r="AF5346" s="6">
        <v>0</v>
      </c>
    </row>
    <row r="5347" spans="2:32" x14ac:dyDescent="0.35">
      <c r="B5347" s="1" t="s">
        <v>561</v>
      </c>
      <c r="C5347" s="5">
        <v>0</v>
      </c>
      <c r="D5347" s="6">
        <v>0</v>
      </c>
      <c r="E5347" s="5">
        <v>0</v>
      </c>
      <c r="F5347" s="6">
        <v>0</v>
      </c>
      <c r="G5347" s="5">
        <v>0</v>
      </c>
      <c r="H5347" s="6">
        <v>0</v>
      </c>
      <c r="I5347" s="5">
        <v>0</v>
      </c>
      <c r="J5347" s="6">
        <v>0</v>
      </c>
      <c r="K5347" s="5">
        <v>0</v>
      </c>
      <c r="L5347" s="6">
        <v>0</v>
      </c>
      <c r="M5347" s="5">
        <v>0</v>
      </c>
      <c r="N5347" s="6">
        <v>0</v>
      </c>
      <c r="O5347" s="5">
        <v>0</v>
      </c>
      <c r="P5347" s="6">
        <v>0</v>
      </c>
      <c r="Q5347" s="5">
        <v>0</v>
      </c>
      <c r="R5347" s="6">
        <v>0</v>
      </c>
      <c r="S5347" s="5">
        <v>0</v>
      </c>
      <c r="T5347" s="6">
        <v>0</v>
      </c>
      <c r="U5347" s="5">
        <v>0</v>
      </c>
      <c r="V5347" s="6">
        <v>0</v>
      </c>
      <c r="W5347" s="5">
        <v>0</v>
      </c>
      <c r="X5347" s="6">
        <v>0</v>
      </c>
      <c r="Y5347" s="5">
        <v>0</v>
      </c>
      <c r="Z5347" s="6">
        <v>0</v>
      </c>
      <c r="AA5347" s="5">
        <v>0</v>
      </c>
      <c r="AB5347" s="6">
        <v>0</v>
      </c>
      <c r="AC5347" s="5">
        <v>0</v>
      </c>
      <c r="AD5347" s="6">
        <v>0</v>
      </c>
      <c r="AE5347" s="5">
        <v>0</v>
      </c>
      <c r="AF5347" s="6">
        <v>0</v>
      </c>
    </row>
    <row r="5348" spans="2:32" x14ac:dyDescent="0.35">
      <c r="B5348" s="2" t="s">
        <v>6</v>
      </c>
    </row>
    <row r="5349" spans="2:32" x14ac:dyDescent="0.35">
      <c r="B5349" s="1" t="s">
        <v>1208</v>
      </c>
      <c r="C5349" s="5">
        <v>0</v>
      </c>
      <c r="D5349" s="6">
        <v>0</v>
      </c>
      <c r="E5349" s="5">
        <v>0</v>
      </c>
      <c r="F5349" s="6">
        <v>0</v>
      </c>
      <c r="G5349" s="5">
        <v>0</v>
      </c>
      <c r="H5349" s="6">
        <v>0</v>
      </c>
      <c r="I5349" s="5">
        <v>0</v>
      </c>
      <c r="J5349" s="6">
        <v>0</v>
      </c>
      <c r="K5349" s="5">
        <v>0</v>
      </c>
      <c r="L5349" s="6">
        <v>0</v>
      </c>
      <c r="M5349" s="5">
        <v>0</v>
      </c>
      <c r="N5349" s="6">
        <v>0</v>
      </c>
      <c r="O5349" s="5">
        <v>0</v>
      </c>
      <c r="P5349" s="6">
        <v>0</v>
      </c>
      <c r="Q5349" s="5">
        <v>0</v>
      </c>
      <c r="R5349" s="6">
        <v>0</v>
      </c>
      <c r="S5349" s="5">
        <v>0</v>
      </c>
      <c r="T5349" s="6">
        <v>0</v>
      </c>
      <c r="U5349" s="5">
        <v>0</v>
      </c>
      <c r="V5349" s="6">
        <v>0</v>
      </c>
      <c r="W5349" s="5">
        <v>0</v>
      </c>
      <c r="X5349" s="6">
        <v>0</v>
      </c>
      <c r="Y5349" s="5">
        <v>0</v>
      </c>
      <c r="Z5349" s="6">
        <v>0</v>
      </c>
      <c r="AA5349" s="5">
        <v>0</v>
      </c>
      <c r="AB5349" s="6">
        <v>0</v>
      </c>
      <c r="AC5349" s="5">
        <v>0</v>
      </c>
      <c r="AD5349" s="6">
        <v>0</v>
      </c>
      <c r="AE5349" s="5">
        <v>0</v>
      </c>
      <c r="AF5349" s="6">
        <v>0</v>
      </c>
    </row>
    <row r="5350" spans="2:32" x14ac:dyDescent="0.35">
      <c r="B5350" s="1" t="s">
        <v>563</v>
      </c>
      <c r="C5350" s="5">
        <v>0</v>
      </c>
      <c r="D5350" s="6">
        <v>0</v>
      </c>
      <c r="E5350" s="5">
        <v>0</v>
      </c>
      <c r="F5350" s="6">
        <v>0</v>
      </c>
      <c r="G5350" s="5">
        <v>0</v>
      </c>
      <c r="H5350" s="6">
        <v>0</v>
      </c>
      <c r="I5350" s="5">
        <v>0</v>
      </c>
      <c r="J5350" s="6">
        <v>0</v>
      </c>
      <c r="K5350" s="5">
        <v>0</v>
      </c>
      <c r="L5350" s="6">
        <v>0</v>
      </c>
      <c r="M5350" s="5">
        <v>0</v>
      </c>
      <c r="N5350" s="6">
        <v>0</v>
      </c>
      <c r="O5350" s="5">
        <v>0</v>
      </c>
      <c r="P5350" s="6">
        <v>0</v>
      </c>
      <c r="Q5350" s="5">
        <v>0</v>
      </c>
      <c r="R5350" s="6">
        <v>0</v>
      </c>
      <c r="S5350" s="5">
        <v>0</v>
      </c>
      <c r="T5350" s="6">
        <v>0</v>
      </c>
      <c r="U5350" s="5">
        <v>0</v>
      </c>
      <c r="V5350" s="6">
        <v>0</v>
      </c>
      <c r="W5350" s="5">
        <v>0</v>
      </c>
      <c r="X5350" s="6">
        <v>0</v>
      </c>
      <c r="Y5350" s="5">
        <v>0</v>
      </c>
      <c r="Z5350" s="6">
        <v>0</v>
      </c>
      <c r="AA5350" s="5">
        <v>0</v>
      </c>
      <c r="AB5350" s="6">
        <v>0</v>
      </c>
      <c r="AC5350" s="5">
        <v>0</v>
      </c>
      <c r="AD5350" s="6">
        <v>0</v>
      </c>
      <c r="AE5350" s="5">
        <v>0</v>
      </c>
      <c r="AF5350" s="6">
        <v>0</v>
      </c>
    </row>
    <row r="5351" spans="2:32" x14ac:dyDescent="0.35">
      <c r="B5351" s="1" t="s">
        <v>565</v>
      </c>
      <c r="C5351" s="5">
        <v>0</v>
      </c>
      <c r="D5351" s="6">
        <v>0</v>
      </c>
      <c r="E5351" s="5">
        <v>0</v>
      </c>
      <c r="F5351" s="6">
        <v>0</v>
      </c>
      <c r="G5351" s="5">
        <v>0</v>
      </c>
      <c r="H5351" s="6">
        <v>0</v>
      </c>
      <c r="I5351" s="5">
        <v>0</v>
      </c>
      <c r="J5351" s="6">
        <v>0</v>
      </c>
      <c r="K5351" s="5">
        <v>0</v>
      </c>
      <c r="L5351" s="6">
        <v>0</v>
      </c>
      <c r="M5351" s="5">
        <v>0</v>
      </c>
      <c r="N5351" s="6">
        <v>0</v>
      </c>
      <c r="O5351" s="5">
        <v>0</v>
      </c>
      <c r="P5351" s="6">
        <v>0</v>
      </c>
      <c r="Q5351" s="5">
        <v>0</v>
      </c>
      <c r="R5351" s="6">
        <v>0</v>
      </c>
      <c r="S5351" s="5">
        <v>0</v>
      </c>
      <c r="T5351" s="6">
        <v>0</v>
      </c>
      <c r="U5351" s="5">
        <v>0</v>
      </c>
      <c r="V5351" s="6">
        <v>0</v>
      </c>
      <c r="W5351" s="5">
        <v>0</v>
      </c>
      <c r="X5351" s="6">
        <v>0</v>
      </c>
      <c r="Y5351" s="5">
        <v>0</v>
      </c>
      <c r="Z5351" s="6">
        <v>0</v>
      </c>
      <c r="AA5351" s="5">
        <v>0</v>
      </c>
      <c r="AB5351" s="6">
        <v>0</v>
      </c>
      <c r="AC5351" s="5">
        <v>0</v>
      </c>
      <c r="AD5351" s="6">
        <v>0</v>
      </c>
      <c r="AE5351" s="5">
        <v>0</v>
      </c>
      <c r="AF5351" s="6">
        <v>0</v>
      </c>
    </row>
    <row r="5352" spans="2:32" x14ac:dyDescent="0.35">
      <c r="B5352" s="1" t="s">
        <v>1209</v>
      </c>
      <c r="C5352" s="5">
        <v>7.6800000000000002E-3</v>
      </c>
      <c r="D5352" s="6">
        <v>2.4279999999999999</v>
      </c>
      <c r="E5352" s="5">
        <v>0</v>
      </c>
      <c r="F5352" s="6">
        <v>0</v>
      </c>
      <c r="G5352" s="5">
        <v>0</v>
      </c>
      <c r="H5352" s="6">
        <v>0</v>
      </c>
      <c r="I5352" s="5">
        <v>0</v>
      </c>
      <c r="J5352" s="6">
        <v>0</v>
      </c>
      <c r="K5352" s="5">
        <v>0</v>
      </c>
      <c r="L5352" s="6">
        <v>0</v>
      </c>
      <c r="M5352" s="5">
        <v>0</v>
      </c>
      <c r="N5352" s="6">
        <v>0</v>
      </c>
      <c r="O5352" s="5">
        <v>5.0290000000000001E-2</v>
      </c>
      <c r="P5352" s="6">
        <v>0.55900000000000005</v>
      </c>
      <c r="Q5352" s="5">
        <v>0</v>
      </c>
      <c r="R5352" s="6">
        <v>0</v>
      </c>
      <c r="S5352" s="5">
        <v>0</v>
      </c>
      <c r="T5352" s="6">
        <v>0</v>
      </c>
      <c r="U5352" s="5">
        <v>0</v>
      </c>
      <c r="V5352" s="6">
        <v>0</v>
      </c>
      <c r="W5352" s="5">
        <v>0</v>
      </c>
      <c r="X5352" s="6">
        <v>0</v>
      </c>
      <c r="Y5352" s="5">
        <v>0</v>
      </c>
      <c r="Z5352" s="6">
        <v>0</v>
      </c>
      <c r="AA5352" s="5">
        <v>0</v>
      </c>
      <c r="AB5352" s="6">
        <v>0</v>
      </c>
      <c r="AC5352" s="5">
        <v>0</v>
      </c>
      <c r="AD5352" s="6">
        <v>0</v>
      </c>
      <c r="AE5352" s="5">
        <v>9.5019999999999993E-2</v>
      </c>
      <c r="AF5352" s="6">
        <v>1.8680000000000001</v>
      </c>
    </row>
    <row r="5353" spans="2:32" x14ac:dyDescent="0.35">
      <c r="B5353" s="1" t="s">
        <v>1210</v>
      </c>
      <c r="C5353" s="5">
        <v>1.7760000000000001E-2</v>
      </c>
      <c r="D5353" s="6">
        <v>5.6159999999999997</v>
      </c>
      <c r="E5353" s="5">
        <v>0</v>
      </c>
      <c r="F5353" s="6">
        <v>0</v>
      </c>
      <c r="G5353" s="5">
        <v>0.17979999999999999</v>
      </c>
      <c r="H5353" s="6">
        <v>4.9619999999999997</v>
      </c>
      <c r="I5353" s="5">
        <v>6.2050000000000001E-2</v>
      </c>
      <c r="J5353" s="6">
        <v>0.65300000000000002</v>
      </c>
      <c r="K5353" s="5">
        <v>0</v>
      </c>
      <c r="L5353" s="6">
        <v>0</v>
      </c>
      <c r="M5353" s="5">
        <v>0</v>
      </c>
      <c r="N5353" s="6">
        <v>0</v>
      </c>
      <c r="O5353" s="5">
        <v>0</v>
      </c>
      <c r="P5353" s="6">
        <v>0</v>
      </c>
      <c r="Q5353" s="5">
        <v>0</v>
      </c>
      <c r="R5353" s="6">
        <v>0</v>
      </c>
      <c r="S5353" s="5">
        <v>0</v>
      </c>
      <c r="T5353" s="6">
        <v>0</v>
      </c>
      <c r="U5353" s="5">
        <v>0</v>
      </c>
      <c r="V5353" s="6">
        <v>0</v>
      </c>
      <c r="W5353" s="5">
        <v>0</v>
      </c>
      <c r="X5353" s="6">
        <v>0</v>
      </c>
      <c r="Y5353" s="5">
        <v>0</v>
      </c>
      <c r="Z5353" s="6">
        <v>0</v>
      </c>
      <c r="AA5353" s="5">
        <v>0</v>
      </c>
      <c r="AB5353" s="6">
        <v>0</v>
      </c>
      <c r="AC5353" s="5">
        <v>0</v>
      </c>
      <c r="AD5353" s="6">
        <v>0</v>
      </c>
      <c r="AE5353" s="5">
        <v>0</v>
      </c>
      <c r="AF5353" s="6">
        <v>0</v>
      </c>
    </row>
    <row r="5354" spans="2:32" x14ac:dyDescent="0.35">
      <c r="B5354" s="1" t="s">
        <v>569</v>
      </c>
      <c r="C5354" s="5">
        <v>0</v>
      </c>
      <c r="D5354" s="6">
        <v>0</v>
      </c>
      <c r="E5354" s="5">
        <v>0</v>
      </c>
      <c r="F5354" s="6">
        <v>0</v>
      </c>
      <c r="G5354" s="5">
        <v>0</v>
      </c>
      <c r="H5354" s="6">
        <v>0</v>
      </c>
      <c r="I5354" s="5">
        <v>0</v>
      </c>
      <c r="J5354" s="6">
        <v>0</v>
      </c>
      <c r="K5354" s="5">
        <v>0</v>
      </c>
      <c r="L5354" s="6">
        <v>0</v>
      </c>
      <c r="M5354" s="5">
        <v>0</v>
      </c>
      <c r="N5354" s="6">
        <v>0</v>
      </c>
      <c r="O5354" s="5">
        <v>0</v>
      </c>
      <c r="P5354" s="6">
        <v>0</v>
      </c>
      <c r="Q5354" s="5">
        <v>0</v>
      </c>
      <c r="R5354" s="6">
        <v>0</v>
      </c>
      <c r="S5354" s="5">
        <v>0</v>
      </c>
      <c r="T5354" s="6">
        <v>0</v>
      </c>
      <c r="U5354" s="5">
        <v>0</v>
      </c>
      <c r="V5354" s="6">
        <v>0</v>
      </c>
      <c r="W5354" s="5">
        <v>0</v>
      </c>
      <c r="X5354" s="6">
        <v>0</v>
      </c>
      <c r="Y5354" s="5">
        <v>0</v>
      </c>
      <c r="Z5354" s="6">
        <v>0</v>
      </c>
      <c r="AA5354" s="5">
        <v>0</v>
      </c>
      <c r="AB5354" s="6">
        <v>0</v>
      </c>
      <c r="AC5354" s="5">
        <v>0</v>
      </c>
      <c r="AD5354" s="6">
        <v>0</v>
      </c>
      <c r="AE5354" s="5">
        <v>0</v>
      </c>
      <c r="AF5354" s="6">
        <v>0</v>
      </c>
    </row>
    <row r="5355" spans="2:32" x14ac:dyDescent="0.35">
      <c r="B5355" s="2" t="s">
        <v>7</v>
      </c>
    </row>
    <row r="5356" spans="2:32" x14ac:dyDescent="0.35">
      <c r="B5356" s="1" t="s">
        <v>1211</v>
      </c>
      <c r="C5356" s="5">
        <v>0</v>
      </c>
      <c r="D5356" s="6">
        <v>0</v>
      </c>
      <c r="E5356" s="5">
        <v>0</v>
      </c>
      <c r="F5356" s="6">
        <v>0</v>
      </c>
      <c r="G5356" s="5">
        <v>0</v>
      </c>
      <c r="H5356" s="6">
        <v>0</v>
      </c>
      <c r="I5356" s="5">
        <v>0</v>
      </c>
      <c r="J5356" s="6">
        <v>0</v>
      </c>
      <c r="K5356" s="5">
        <v>0</v>
      </c>
      <c r="L5356" s="6">
        <v>0</v>
      </c>
      <c r="M5356" s="5">
        <v>0</v>
      </c>
      <c r="N5356" s="6">
        <v>0</v>
      </c>
      <c r="O5356" s="5">
        <v>0</v>
      </c>
      <c r="P5356" s="6">
        <v>0</v>
      </c>
      <c r="Q5356" s="5">
        <v>0</v>
      </c>
      <c r="R5356" s="6">
        <v>0</v>
      </c>
      <c r="S5356" s="5">
        <v>0</v>
      </c>
      <c r="T5356" s="6">
        <v>0</v>
      </c>
      <c r="U5356" s="5">
        <v>0</v>
      </c>
      <c r="V5356" s="6">
        <v>0</v>
      </c>
      <c r="W5356" s="5">
        <v>0</v>
      </c>
      <c r="X5356" s="6">
        <v>0</v>
      </c>
      <c r="Y5356" s="5">
        <v>0</v>
      </c>
      <c r="Z5356" s="6">
        <v>0</v>
      </c>
      <c r="AA5356" s="5">
        <v>0</v>
      </c>
      <c r="AB5356" s="6">
        <v>0</v>
      </c>
      <c r="AC5356" s="5">
        <v>0</v>
      </c>
      <c r="AD5356" s="6">
        <v>0</v>
      </c>
      <c r="AE5356" s="5">
        <v>0</v>
      </c>
      <c r="AF5356" s="6">
        <v>0</v>
      </c>
    </row>
    <row r="5357" spans="2:32" x14ac:dyDescent="0.35">
      <c r="B5357" s="1" t="s">
        <v>570</v>
      </c>
      <c r="C5357" s="5">
        <v>0</v>
      </c>
      <c r="D5357" s="6">
        <v>0</v>
      </c>
      <c r="E5357" s="5">
        <v>0</v>
      </c>
      <c r="F5357" s="6">
        <v>0</v>
      </c>
      <c r="G5357" s="5">
        <v>0</v>
      </c>
      <c r="H5357" s="6">
        <v>0</v>
      </c>
      <c r="I5357" s="5">
        <v>0</v>
      </c>
      <c r="J5357" s="6">
        <v>0</v>
      </c>
      <c r="K5357" s="5">
        <v>0</v>
      </c>
      <c r="L5357" s="6">
        <v>0</v>
      </c>
      <c r="M5357" s="5">
        <v>0</v>
      </c>
      <c r="N5357" s="6">
        <v>0</v>
      </c>
      <c r="O5357" s="5">
        <v>0</v>
      </c>
      <c r="P5357" s="6">
        <v>0</v>
      </c>
      <c r="Q5357" s="5">
        <v>0</v>
      </c>
      <c r="R5357" s="6">
        <v>0</v>
      </c>
      <c r="S5357" s="5">
        <v>0</v>
      </c>
      <c r="T5357" s="6">
        <v>0</v>
      </c>
      <c r="U5357" s="5">
        <v>0</v>
      </c>
      <c r="V5357" s="6">
        <v>0</v>
      </c>
      <c r="W5357" s="5">
        <v>0</v>
      </c>
      <c r="X5357" s="6">
        <v>0</v>
      </c>
      <c r="Y5357" s="5">
        <v>0</v>
      </c>
      <c r="Z5357" s="6">
        <v>0</v>
      </c>
      <c r="AA5357" s="5">
        <v>0</v>
      </c>
      <c r="AB5357" s="6">
        <v>0</v>
      </c>
      <c r="AC5357" s="5">
        <v>0</v>
      </c>
      <c r="AD5357" s="6">
        <v>0</v>
      </c>
      <c r="AE5357" s="5">
        <v>0</v>
      </c>
      <c r="AF5357" s="6">
        <v>0</v>
      </c>
    </row>
    <row r="5358" spans="2:32" x14ac:dyDescent="0.35">
      <c r="B5358" s="1" t="s">
        <v>572</v>
      </c>
      <c r="C5358" s="5">
        <v>0</v>
      </c>
      <c r="D5358" s="6">
        <v>0</v>
      </c>
      <c r="E5358" s="5">
        <v>0</v>
      </c>
      <c r="F5358" s="6">
        <v>0</v>
      </c>
      <c r="G5358" s="5">
        <v>0</v>
      </c>
      <c r="H5358" s="6">
        <v>0</v>
      </c>
      <c r="I5358" s="5">
        <v>0</v>
      </c>
      <c r="J5358" s="6">
        <v>0</v>
      </c>
      <c r="K5358" s="5">
        <v>0</v>
      </c>
      <c r="L5358" s="6">
        <v>0</v>
      </c>
      <c r="M5358" s="5">
        <v>0</v>
      </c>
      <c r="N5358" s="6">
        <v>0</v>
      </c>
      <c r="O5358" s="5">
        <v>0</v>
      </c>
      <c r="P5358" s="6">
        <v>0</v>
      </c>
      <c r="Q5358" s="5">
        <v>0</v>
      </c>
      <c r="R5358" s="6">
        <v>0</v>
      </c>
      <c r="S5358" s="5">
        <v>0</v>
      </c>
      <c r="T5358" s="6">
        <v>0</v>
      </c>
      <c r="U5358" s="5">
        <v>0</v>
      </c>
      <c r="V5358" s="6">
        <v>0</v>
      </c>
      <c r="W5358" s="5">
        <v>0</v>
      </c>
      <c r="X5358" s="6">
        <v>0</v>
      </c>
      <c r="Y5358" s="5">
        <v>0</v>
      </c>
      <c r="Z5358" s="6">
        <v>0</v>
      </c>
      <c r="AA5358" s="5">
        <v>0</v>
      </c>
      <c r="AB5358" s="6">
        <v>0</v>
      </c>
      <c r="AC5358" s="5">
        <v>0</v>
      </c>
      <c r="AD5358" s="6">
        <v>0</v>
      </c>
      <c r="AE5358" s="5">
        <v>0</v>
      </c>
      <c r="AF5358" s="6">
        <v>0</v>
      </c>
    </row>
    <row r="5359" spans="2:32" x14ac:dyDescent="0.35">
      <c r="B5359" s="1" t="s">
        <v>1212</v>
      </c>
      <c r="C5359" s="5">
        <v>2.2679999999999999E-2</v>
      </c>
      <c r="D5359" s="6">
        <v>7.17</v>
      </c>
      <c r="E5359" s="5">
        <v>0</v>
      </c>
      <c r="F5359" s="6">
        <v>0</v>
      </c>
      <c r="G5359" s="5">
        <v>0</v>
      </c>
      <c r="H5359" s="6">
        <v>0</v>
      </c>
      <c r="I5359" s="5">
        <v>0</v>
      </c>
      <c r="J5359" s="6">
        <v>0</v>
      </c>
      <c r="K5359" s="5">
        <v>0</v>
      </c>
      <c r="L5359" s="6">
        <v>0</v>
      </c>
      <c r="M5359" s="5">
        <v>0</v>
      </c>
      <c r="N5359" s="6">
        <v>0</v>
      </c>
      <c r="O5359" s="5">
        <v>7.7729999999999994E-2</v>
      </c>
      <c r="P5359" s="6">
        <v>0.86399999999999999</v>
      </c>
      <c r="Q5359" s="5">
        <v>4.8930000000000001E-2</v>
      </c>
      <c r="R5359" s="6">
        <v>0.54400000000000004</v>
      </c>
      <c r="S5359" s="5">
        <v>9.1929999999999998E-2</v>
      </c>
      <c r="T5359" s="6">
        <v>5.7619999999999996</v>
      </c>
      <c r="U5359" s="5">
        <v>0</v>
      </c>
      <c r="V5359" s="6">
        <v>0</v>
      </c>
      <c r="W5359" s="5">
        <v>0</v>
      </c>
      <c r="X5359" s="6">
        <v>0</v>
      </c>
      <c r="Y5359" s="5">
        <v>0</v>
      </c>
      <c r="Z5359" s="6">
        <v>0</v>
      </c>
      <c r="AA5359" s="5">
        <v>0</v>
      </c>
      <c r="AB5359" s="6">
        <v>0</v>
      </c>
      <c r="AC5359" s="5">
        <v>0</v>
      </c>
      <c r="AD5359" s="6">
        <v>0</v>
      </c>
      <c r="AE5359" s="5">
        <v>0</v>
      </c>
      <c r="AF5359" s="6">
        <v>0</v>
      </c>
    </row>
    <row r="5360" spans="2:32" x14ac:dyDescent="0.35">
      <c r="B5360" s="1" t="s">
        <v>573</v>
      </c>
      <c r="C5360" s="5">
        <v>0</v>
      </c>
      <c r="D5360" s="6">
        <v>0</v>
      </c>
      <c r="E5360" s="5">
        <v>0</v>
      </c>
      <c r="F5360" s="6">
        <v>0</v>
      </c>
      <c r="G5360" s="5">
        <v>0</v>
      </c>
      <c r="H5360" s="6">
        <v>0</v>
      </c>
      <c r="I5360" s="5">
        <v>0</v>
      </c>
      <c r="J5360" s="6">
        <v>0</v>
      </c>
      <c r="K5360" s="5">
        <v>0</v>
      </c>
      <c r="L5360" s="6">
        <v>0</v>
      </c>
      <c r="M5360" s="5">
        <v>0</v>
      </c>
      <c r="N5360" s="6">
        <v>0</v>
      </c>
      <c r="O5360" s="5">
        <v>0</v>
      </c>
      <c r="P5360" s="6">
        <v>0</v>
      </c>
      <c r="Q5360" s="5">
        <v>0</v>
      </c>
      <c r="R5360" s="6">
        <v>0</v>
      </c>
      <c r="S5360" s="5">
        <v>0</v>
      </c>
      <c r="T5360" s="6">
        <v>0</v>
      </c>
      <c r="U5360" s="5">
        <v>0</v>
      </c>
      <c r="V5360" s="6">
        <v>0</v>
      </c>
      <c r="W5360" s="5">
        <v>0</v>
      </c>
      <c r="X5360" s="6">
        <v>0</v>
      </c>
      <c r="Y5360" s="5">
        <v>0</v>
      </c>
      <c r="Z5360" s="6">
        <v>0</v>
      </c>
      <c r="AA5360" s="5">
        <v>0</v>
      </c>
      <c r="AB5360" s="6">
        <v>0</v>
      </c>
      <c r="AC5360" s="5">
        <v>0</v>
      </c>
      <c r="AD5360" s="6">
        <v>0</v>
      </c>
      <c r="AE5360" s="5">
        <v>0</v>
      </c>
      <c r="AF5360" s="6">
        <v>0</v>
      </c>
    </row>
    <row r="5361" spans="2:32" x14ac:dyDescent="0.35">
      <c r="B5361" s="1" t="s">
        <v>574</v>
      </c>
      <c r="C5361" s="5">
        <v>0</v>
      </c>
      <c r="D5361" s="6">
        <v>0</v>
      </c>
      <c r="E5361" s="5">
        <v>0</v>
      </c>
      <c r="F5361" s="6">
        <v>0</v>
      </c>
      <c r="G5361" s="5">
        <v>0</v>
      </c>
      <c r="H5361" s="6">
        <v>0</v>
      </c>
      <c r="I5361" s="5">
        <v>0</v>
      </c>
      <c r="J5361" s="6">
        <v>0</v>
      </c>
      <c r="K5361" s="5">
        <v>0</v>
      </c>
      <c r="L5361" s="6">
        <v>0</v>
      </c>
      <c r="M5361" s="5">
        <v>0</v>
      </c>
      <c r="N5361" s="6">
        <v>0</v>
      </c>
      <c r="O5361" s="5">
        <v>0</v>
      </c>
      <c r="P5361" s="6">
        <v>0</v>
      </c>
      <c r="Q5361" s="5">
        <v>0</v>
      </c>
      <c r="R5361" s="6">
        <v>0</v>
      </c>
      <c r="S5361" s="5">
        <v>0</v>
      </c>
      <c r="T5361" s="6">
        <v>0</v>
      </c>
      <c r="U5361" s="5">
        <v>0</v>
      </c>
      <c r="V5361" s="6">
        <v>0</v>
      </c>
      <c r="W5361" s="5">
        <v>0</v>
      </c>
      <c r="X5361" s="6">
        <v>0</v>
      </c>
      <c r="Y5361" s="5">
        <v>0</v>
      </c>
      <c r="Z5361" s="6">
        <v>0</v>
      </c>
      <c r="AA5361" s="5">
        <v>0</v>
      </c>
      <c r="AB5361" s="6">
        <v>0</v>
      </c>
      <c r="AC5361" s="5">
        <v>0</v>
      </c>
      <c r="AD5361" s="6">
        <v>0</v>
      </c>
      <c r="AE5361" s="5">
        <v>0</v>
      </c>
      <c r="AF5361" s="6">
        <v>0</v>
      </c>
    </row>
    <row r="5362" spans="2:32" x14ac:dyDescent="0.35">
      <c r="B5362" s="1" t="s">
        <v>578</v>
      </c>
      <c r="C5362" s="5">
        <v>0</v>
      </c>
      <c r="D5362" s="6">
        <v>0</v>
      </c>
      <c r="E5362" s="5">
        <v>0</v>
      </c>
      <c r="F5362" s="6">
        <v>0</v>
      </c>
      <c r="G5362" s="5">
        <v>0</v>
      </c>
      <c r="H5362" s="6">
        <v>0</v>
      </c>
      <c r="I5362" s="5">
        <v>0</v>
      </c>
      <c r="J5362" s="6">
        <v>0</v>
      </c>
      <c r="K5362" s="5">
        <v>0</v>
      </c>
      <c r="L5362" s="6">
        <v>0</v>
      </c>
      <c r="M5362" s="5">
        <v>0</v>
      </c>
      <c r="N5362" s="6">
        <v>0</v>
      </c>
      <c r="O5362" s="5">
        <v>0</v>
      </c>
      <c r="P5362" s="6">
        <v>0</v>
      </c>
      <c r="Q5362" s="5">
        <v>0</v>
      </c>
      <c r="R5362" s="6">
        <v>0</v>
      </c>
      <c r="S5362" s="5">
        <v>0</v>
      </c>
      <c r="T5362" s="6">
        <v>0</v>
      </c>
      <c r="U5362" s="5">
        <v>0</v>
      </c>
      <c r="V5362" s="6">
        <v>0</v>
      </c>
      <c r="W5362" s="5">
        <v>0</v>
      </c>
      <c r="X5362" s="6">
        <v>0</v>
      </c>
      <c r="Y5362" s="5">
        <v>0</v>
      </c>
      <c r="Z5362" s="6">
        <v>0</v>
      </c>
      <c r="AA5362" s="5">
        <v>0</v>
      </c>
      <c r="AB5362" s="6">
        <v>0</v>
      </c>
      <c r="AC5362" s="5">
        <v>0</v>
      </c>
      <c r="AD5362" s="6">
        <v>0</v>
      </c>
      <c r="AE5362" s="5">
        <v>0</v>
      </c>
      <c r="AF5362" s="6">
        <v>0</v>
      </c>
    </row>
    <row r="5363" spans="2:32" x14ac:dyDescent="0.35">
      <c r="B5363" s="1" t="s">
        <v>579</v>
      </c>
      <c r="C5363" s="5">
        <v>0</v>
      </c>
      <c r="D5363" s="6">
        <v>0</v>
      </c>
      <c r="E5363" s="5">
        <v>0</v>
      </c>
      <c r="F5363" s="6">
        <v>0</v>
      </c>
      <c r="G5363" s="5">
        <v>0</v>
      </c>
      <c r="H5363" s="6">
        <v>0</v>
      </c>
      <c r="I5363" s="5">
        <v>0</v>
      </c>
      <c r="J5363" s="6">
        <v>0</v>
      </c>
      <c r="K5363" s="5">
        <v>0</v>
      </c>
      <c r="L5363" s="6">
        <v>0</v>
      </c>
      <c r="M5363" s="5">
        <v>0</v>
      </c>
      <c r="N5363" s="6">
        <v>0</v>
      </c>
      <c r="O5363" s="5">
        <v>0</v>
      </c>
      <c r="P5363" s="6">
        <v>0</v>
      </c>
      <c r="Q5363" s="5">
        <v>0</v>
      </c>
      <c r="R5363" s="6">
        <v>0</v>
      </c>
      <c r="S5363" s="5">
        <v>0</v>
      </c>
      <c r="T5363" s="6">
        <v>0</v>
      </c>
      <c r="U5363" s="5">
        <v>0</v>
      </c>
      <c r="V5363" s="6">
        <v>0</v>
      </c>
      <c r="W5363" s="5">
        <v>0</v>
      </c>
      <c r="X5363" s="6">
        <v>0</v>
      </c>
      <c r="Y5363" s="5">
        <v>0</v>
      </c>
      <c r="Z5363" s="6">
        <v>0</v>
      </c>
      <c r="AA5363" s="5">
        <v>0</v>
      </c>
      <c r="AB5363" s="6">
        <v>0</v>
      </c>
      <c r="AC5363" s="5">
        <v>0</v>
      </c>
      <c r="AD5363" s="6">
        <v>0</v>
      </c>
      <c r="AE5363" s="5">
        <v>0</v>
      </c>
      <c r="AF5363" s="6">
        <v>0</v>
      </c>
    </row>
    <row r="5364" spans="2:32" x14ac:dyDescent="0.35">
      <c r="B5364" s="1" t="s">
        <v>582</v>
      </c>
      <c r="C5364" s="5">
        <v>0</v>
      </c>
      <c r="D5364" s="6">
        <v>0</v>
      </c>
      <c r="E5364" s="5">
        <v>0</v>
      </c>
      <c r="F5364" s="6">
        <v>0</v>
      </c>
      <c r="G5364" s="5">
        <v>0</v>
      </c>
      <c r="H5364" s="6">
        <v>0</v>
      </c>
      <c r="I5364" s="5">
        <v>0</v>
      </c>
      <c r="J5364" s="6">
        <v>0</v>
      </c>
      <c r="K5364" s="5">
        <v>0</v>
      </c>
      <c r="L5364" s="6">
        <v>0</v>
      </c>
      <c r="M5364" s="5">
        <v>0</v>
      </c>
      <c r="N5364" s="6">
        <v>0</v>
      </c>
      <c r="O5364" s="5">
        <v>0</v>
      </c>
      <c r="P5364" s="6">
        <v>0</v>
      </c>
      <c r="Q5364" s="5">
        <v>0</v>
      </c>
      <c r="R5364" s="6">
        <v>0</v>
      </c>
      <c r="S5364" s="5">
        <v>0</v>
      </c>
      <c r="T5364" s="6">
        <v>0</v>
      </c>
      <c r="U5364" s="5">
        <v>0</v>
      </c>
      <c r="V5364" s="6">
        <v>0</v>
      </c>
      <c r="W5364" s="5">
        <v>0</v>
      </c>
      <c r="X5364" s="6">
        <v>0</v>
      </c>
      <c r="Y5364" s="5">
        <v>0</v>
      </c>
      <c r="Z5364" s="6">
        <v>0</v>
      </c>
      <c r="AA5364" s="5">
        <v>0</v>
      </c>
      <c r="AB5364" s="6">
        <v>0</v>
      </c>
      <c r="AC5364" s="5">
        <v>0</v>
      </c>
      <c r="AD5364" s="6">
        <v>0</v>
      </c>
      <c r="AE5364" s="5">
        <v>0</v>
      </c>
      <c r="AF5364" s="6">
        <v>0</v>
      </c>
    </row>
    <row r="5365" spans="2:32" x14ac:dyDescent="0.35">
      <c r="B5365" s="1" t="s">
        <v>583</v>
      </c>
      <c r="C5365" s="5">
        <v>6.7000000000000002E-4</v>
      </c>
      <c r="D5365" s="6">
        <v>0.21299999999999999</v>
      </c>
      <c r="E5365" s="5">
        <v>0</v>
      </c>
      <c r="F5365" s="6">
        <v>0</v>
      </c>
      <c r="G5365" s="5">
        <v>0</v>
      </c>
      <c r="H5365" s="6">
        <v>0</v>
      </c>
      <c r="I5365" s="5">
        <v>0</v>
      </c>
      <c r="J5365" s="6">
        <v>0</v>
      </c>
      <c r="K5365" s="5">
        <v>0</v>
      </c>
      <c r="L5365" s="6">
        <v>0</v>
      </c>
      <c r="M5365" s="5">
        <v>0</v>
      </c>
      <c r="N5365" s="6">
        <v>0</v>
      </c>
      <c r="O5365" s="5">
        <v>0</v>
      </c>
      <c r="P5365" s="6">
        <v>0</v>
      </c>
      <c r="Q5365" s="5">
        <v>1.916E-2</v>
      </c>
      <c r="R5365" s="6">
        <v>0.21299999999999999</v>
      </c>
      <c r="S5365" s="5">
        <v>0</v>
      </c>
      <c r="T5365" s="6">
        <v>0</v>
      </c>
      <c r="U5365" s="5">
        <v>0</v>
      </c>
      <c r="V5365" s="6">
        <v>0</v>
      </c>
      <c r="W5365" s="5">
        <v>0</v>
      </c>
      <c r="X5365" s="6">
        <v>0</v>
      </c>
      <c r="Y5365" s="5">
        <v>0</v>
      </c>
      <c r="Z5365" s="6">
        <v>0</v>
      </c>
      <c r="AA5365" s="5">
        <v>0</v>
      </c>
      <c r="AB5365" s="6">
        <v>0</v>
      </c>
      <c r="AC5365" s="5">
        <v>0</v>
      </c>
      <c r="AD5365" s="6">
        <v>0</v>
      </c>
      <c r="AE5365" s="5">
        <v>0</v>
      </c>
      <c r="AF5365" s="6">
        <v>0</v>
      </c>
    </row>
    <row r="5366" spans="2:32" x14ac:dyDescent="0.35">
      <c r="B5366" s="1" t="s">
        <v>1213</v>
      </c>
      <c r="C5366" s="5">
        <v>6.8999999999999997E-4</v>
      </c>
      <c r="D5366" s="6">
        <v>0.219</v>
      </c>
      <c r="E5366" s="5">
        <v>0</v>
      </c>
      <c r="F5366" s="6">
        <v>0</v>
      </c>
      <c r="G5366" s="5">
        <v>0</v>
      </c>
      <c r="H5366" s="6">
        <v>0</v>
      </c>
      <c r="I5366" s="5">
        <v>0</v>
      </c>
      <c r="J5366" s="6">
        <v>0</v>
      </c>
      <c r="K5366" s="5">
        <v>0</v>
      </c>
      <c r="L5366" s="6">
        <v>0</v>
      </c>
      <c r="M5366" s="5">
        <v>0</v>
      </c>
      <c r="N5366" s="6">
        <v>0</v>
      </c>
      <c r="O5366" s="5">
        <v>1.9699999999999999E-2</v>
      </c>
      <c r="P5366" s="6">
        <v>0.219</v>
      </c>
      <c r="Q5366" s="5">
        <v>0</v>
      </c>
      <c r="R5366" s="6">
        <v>0</v>
      </c>
      <c r="S5366" s="5">
        <v>0</v>
      </c>
      <c r="T5366" s="6">
        <v>0</v>
      </c>
      <c r="U5366" s="5">
        <v>0</v>
      </c>
      <c r="V5366" s="6">
        <v>0</v>
      </c>
      <c r="W5366" s="5">
        <v>0</v>
      </c>
      <c r="X5366" s="6">
        <v>0</v>
      </c>
      <c r="Y5366" s="5">
        <v>0</v>
      </c>
      <c r="Z5366" s="6">
        <v>0</v>
      </c>
      <c r="AA5366" s="5">
        <v>0</v>
      </c>
      <c r="AB5366" s="6">
        <v>0</v>
      </c>
      <c r="AC5366" s="5">
        <v>0</v>
      </c>
      <c r="AD5366" s="6">
        <v>0</v>
      </c>
      <c r="AE5366" s="5">
        <v>0</v>
      </c>
      <c r="AF5366" s="6">
        <v>0</v>
      </c>
    </row>
    <row r="5367" spans="2:32" x14ac:dyDescent="0.35">
      <c r="B5367" s="1" t="s">
        <v>1214</v>
      </c>
      <c r="C5367" s="5">
        <v>4.4670000000000001E-2</v>
      </c>
      <c r="D5367" s="6">
        <v>14.125</v>
      </c>
      <c r="E5367" s="5">
        <v>0</v>
      </c>
      <c r="F5367" s="6">
        <v>0</v>
      </c>
      <c r="G5367" s="5">
        <v>0</v>
      </c>
      <c r="H5367" s="6">
        <v>0</v>
      </c>
      <c r="I5367" s="5">
        <v>4.8559999999999999E-2</v>
      </c>
      <c r="J5367" s="6">
        <v>0.51100000000000001</v>
      </c>
      <c r="K5367" s="5">
        <v>8.8849999999999998E-2</v>
      </c>
      <c r="L5367" s="6">
        <v>1.675</v>
      </c>
      <c r="M5367" s="5">
        <v>8.0939999999999998E-2</v>
      </c>
      <c r="N5367" s="6">
        <v>1.155</v>
      </c>
      <c r="O5367" s="5">
        <v>0.14773</v>
      </c>
      <c r="P5367" s="6">
        <v>1.6419999999999999</v>
      </c>
      <c r="Q5367" s="5">
        <v>0.34053</v>
      </c>
      <c r="R5367" s="6">
        <v>3.786</v>
      </c>
      <c r="S5367" s="5">
        <v>8.6E-3</v>
      </c>
      <c r="T5367" s="6">
        <v>0.53900000000000003</v>
      </c>
      <c r="U5367" s="5">
        <v>3.9969999999999999E-2</v>
      </c>
      <c r="V5367" s="6">
        <v>0.29299999999999998</v>
      </c>
      <c r="W5367" s="5">
        <v>0</v>
      </c>
      <c r="X5367" s="6">
        <v>0</v>
      </c>
      <c r="Y5367" s="5">
        <v>0</v>
      </c>
      <c r="Z5367" s="6">
        <v>0</v>
      </c>
      <c r="AA5367" s="5">
        <v>0</v>
      </c>
      <c r="AB5367" s="6">
        <v>0</v>
      </c>
      <c r="AC5367" s="5">
        <v>7.8090000000000007E-2</v>
      </c>
      <c r="AD5367" s="6">
        <v>4.524</v>
      </c>
      <c r="AE5367" s="5">
        <v>0</v>
      </c>
      <c r="AF5367" s="6">
        <v>0</v>
      </c>
    </row>
    <row r="5368" spans="2:32" x14ac:dyDescent="0.35">
      <c r="B5368" s="1" t="s">
        <v>587</v>
      </c>
      <c r="C5368" s="5">
        <v>1.66E-2</v>
      </c>
      <c r="D5368" s="6">
        <v>5.2489999999999997</v>
      </c>
      <c r="E5368" s="5">
        <v>0</v>
      </c>
      <c r="F5368" s="6">
        <v>0</v>
      </c>
      <c r="G5368" s="5">
        <v>0</v>
      </c>
      <c r="H5368" s="6">
        <v>0</v>
      </c>
      <c r="I5368" s="5">
        <v>9.5979999999999996E-2</v>
      </c>
      <c r="J5368" s="6">
        <v>1.01</v>
      </c>
      <c r="K5368" s="5">
        <v>0</v>
      </c>
      <c r="L5368" s="6">
        <v>0</v>
      </c>
      <c r="M5368" s="5">
        <v>0</v>
      </c>
      <c r="N5368" s="6">
        <v>0</v>
      </c>
      <c r="O5368" s="5">
        <v>0</v>
      </c>
      <c r="P5368" s="6">
        <v>0</v>
      </c>
      <c r="Q5368" s="5">
        <v>0.1208</v>
      </c>
      <c r="R5368" s="6">
        <v>1.343</v>
      </c>
      <c r="S5368" s="5">
        <v>4.6210000000000001E-2</v>
      </c>
      <c r="T5368" s="6">
        <v>2.8959999999999999</v>
      </c>
      <c r="U5368" s="5">
        <v>0</v>
      </c>
      <c r="V5368" s="6">
        <v>0</v>
      </c>
      <c r="W5368" s="5">
        <v>0</v>
      </c>
      <c r="X5368" s="6">
        <v>0</v>
      </c>
      <c r="Y5368" s="5">
        <v>0</v>
      </c>
      <c r="Z5368" s="6">
        <v>0</v>
      </c>
      <c r="AA5368" s="5">
        <v>0</v>
      </c>
      <c r="AB5368" s="6">
        <v>0</v>
      </c>
      <c r="AC5368" s="5">
        <v>0</v>
      </c>
      <c r="AD5368" s="6">
        <v>0</v>
      </c>
      <c r="AE5368" s="5">
        <v>0</v>
      </c>
      <c r="AF5368" s="6">
        <v>0</v>
      </c>
    </row>
    <row r="5369" spans="2:32" x14ac:dyDescent="0.35">
      <c r="B5369" s="2" t="s">
        <v>8</v>
      </c>
    </row>
    <row r="5370" spans="2:32" x14ac:dyDescent="0.35">
      <c r="B5370" s="1" t="s">
        <v>1215</v>
      </c>
      <c r="C5370" s="5">
        <v>1.7600000000000001E-2</v>
      </c>
      <c r="D5370" s="6">
        <v>5.5659999999999998</v>
      </c>
      <c r="E5370" s="5">
        <v>0</v>
      </c>
      <c r="F5370" s="6">
        <v>0</v>
      </c>
      <c r="G5370" s="5">
        <v>0</v>
      </c>
      <c r="H5370" s="6">
        <v>0</v>
      </c>
      <c r="I5370" s="5">
        <v>0</v>
      </c>
      <c r="J5370" s="6">
        <v>0</v>
      </c>
      <c r="K5370" s="5">
        <v>0</v>
      </c>
      <c r="L5370" s="6">
        <v>0</v>
      </c>
      <c r="M5370" s="5">
        <v>0</v>
      </c>
      <c r="N5370" s="6">
        <v>0</v>
      </c>
      <c r="O5370" s="5">
        <v>0</v>
      </c>
      <c r="P5370" s="6">
        <v>0</v>
      </c>
      <c r="Q5370" s="5">
        <v>0</v>
      </c>
      <c r="R5370" s="6">
        <v>0</v>
      </c>
      <c r="S5370" s="5">
        <v>8.8800000000000004E-2</v>
      </c>
      <c r="T5370" s="6">
        <v>5.5659999999999998</v>
      </c>
      <c r="U5370" s="5">
        <v>0</v>
      </c>
      <c r="V5370" s="6">
        <v>0</v>
      </c>
      <c r="W5370" s="5">
        <v>0</v>
      </c>
      <c r="X5370" s="6">
        <v>0</v>
      </c>
      <c r="Y5370" s="5">
        <v>0</v>
      </c>
      <c r="Z5370" s="6">
        <v>0</v>
      </c>
      <c r="AA5370" s="5">
        <v>0</v>
      </c>
      <c r="AB5370" s="6">
        <v>0</v>
      </c>
      <c r="AC5370" s="5">
        <v>0</v>
      </c>
      <c r="AD5370" s="6">
        <v>0</v>
      </c>
      <c r="AE5370" s="5">
        <v>0</v>
      </c>
      <c r="AF5370" s="6">
        <v>0</v>
      </c>
    </row>
    <row r="5371" spans="2:32" x14ac:dyDescent="0.35">
      <c r="B5371" s="1" t="s">
        <v>592</v>
      </c>
      <c r="C5371" s="5">
        <v>3.2590000000000001E-2</v>
      </c>
      <c r="D5371" s="6">
        <v>10.305</v>
      </c>
      <c r="E5371" s="5">
        <v>0</v>
      </c>
      <c r="F5371" s="6">
        <v>0</v>
      </c>
      <c r="G5371" s="5">
        <v>0</v>
      </c>
      <c r="H5371" s="6">
        <v>0</v>
      </c>
      <c r="I5371" s="5">
        <v>0</v>
      </c>
      <c r="J5371" s="6">
        <v>0</v>
      </c>
      <c r="K5371" s="5">
        <v>6.0359999999999997E-2</v>
      </c>
      <c r="L5371" s="6">
        <v>1.1379999999999999</v>
      </c>
      <c r="M5371" s="5">
        <v>0</v>
      </c>
      <c r="N5371" s="6">
        <v>0</v>
      </c>
      <c r="O5371" s="5">
        <v>0</v>
      </c>
      <c r="P5371" s="6">
        <v>0</v>
      </c>
      <c r="Q5371" s="5">
        <v>0</v>
      </c>
      <c r="R5371" s="6">
        <v>0</v>
      </c>
      <c r="S5371" s="5">
        <v>0.14626</v>
      </c>
      <c r="T5371" s="6">
        <v>9.1669999999999998</v>
      </c>
      <c r="U5371" s="5">
        <v>0</v>
      </c>
      <c r="V5371" s="6">
        <v>0</v>
      </c>
      <c r="W5371" s="5">
        <v>0</v>
      </c>
      <c r="X5371" s="6">
        <v>0</v>
      </c>
      <c r="Y5371" s="5">
        <v>0</v>
      </c>
      <c r="Z5371" s="6">
        <v>0</v>
      </c>
      <c r="AA5371" s="5">
        <v>0</v>
      </c>
      <c r="AB5371" s="6">
        <v>0</v>
      </c>
      <c r="AC5371" s="5">
        <v>0</v>
      </c>
      <c r="AD5371" s="6">
        <v>0</v>
      </c>
      <c r="AE5371" s="5">
        <v>0</v>
      </c>
      <c r="AF5371" s="6">
        <v>0</v>
      </c>
    </row>
    <row r="5372" spans="2:32" x14ac:dyDescent="0.35">
      <c r="B5372" s="1" t="s">
        <v>595</v>
      </c>
      <c r="C5372" s="5">
        <v>3.1359999999999999E-2</v>
      </c>
      <c r="D5372" s="6">
        <v>9.9149999999999991</v>
      </c>
      <c r="E5372" s="5">
        <v>0</v>
      </c>
      <c r="F5372" s="6">
        <v>0</v>
      </c>
      <c r="G5372" s="5">
        <v>3.8879999999999998E-2</v>
      </c>
      <c r="H5372" s="6">
        <v>1.073</v>
      </c>
      <c r="I5372" s="5">
        <v>0</v>
      </c>
      <c r="J5372" s="6">
        <v>0</v>
      </c>
      <c r="K5372" s="5">
        <v>0</v>
      </c>
      <c r="L5372" s="6">
        <v>0</v>
      </c>
      <c r="M5372" s="5">
        <v>0</v>
      </c>
      <c r="N5372" s="6">
        <v>0</v>
      </c>
      <c r="O5372" s="5">
        <v>0</v>
      </c>
      <c r="P5372" s="6">
        <v>0</v>
      </c>
      <c r="Q5372" s="5">
        <v>0</v>
      </c>
      <c r="R5372" s="6">
        <v>0</v>
      </c>
      <c r="S5372" s="5">
        <v>9.8809999999999995E-2</v>
      </c>
      <c r="T5372" s="6">
        <v>6.1929999999999996</v>
      </c>
      <c r="U5372" s="5">
        <v>0</v>
      </c>
      <c r="V5372" s="6">
        <v>0</v>
      </c>
      <c r="W5372" s="5">
        <v>0</v>
      </c>
      <c r="X5372" s="6">
        <v>0</v>
      </c>
      <c r="Y5372" s="5">
        <v>0</v>
      </c>
      <c r="Z5372" s="6">
        <v>0</v>
      </c>
      <c r="AA5372" s="5">
        <v>0</v>
      </c>
      <c r="AB5372" s="6">
        <v>0</v>
      </c>
      <c r="AC5372" s="5">
        <v>3.7580000000000002E-2</v>
      </c>
      <c r="AD5372" s="6">
        <v>2.177</v>
      </c>
      <c r="AE5372" s="5">
        <v>2.4060000000000002E-2</v>
      </c>
      <c r="AF5372" s="6">
        <v>0.47299999999999998</v>
      </c>
    </row>
    <row r="5373" spans="2:32" x14ac:dyDescent="0.35">
      <c r="B5373" s="1" t="s">
        <v>597</v>
      </c>
      <c r="C5373" s="5">
        <v>0</v>
      </c>
      <c r="D5373" s="6">
        <v>0</v>
      </c>
      <c r="E5373" s="5">
        <v>0</v>
      </c>
      <c r="F5373" s="6">
        <v>0</v>
      </c>
      <c r="G5373" s="5">
        <v>0</v>
      </c>
      <c r="H5373" s="6">
        <v>0</v>
      </c>
      <c r="I5373" s="5">
        <v>0</v>
      </c>
      <c r="J5373" s="6">
        <v>0</v>
      </c>
      <c r="K5373" s="5">
        <v>0</v>
      </c>
      <c r="L5373" s="6">
        <v>0</v>
      </c>
      <c r="M5373" s="5">
        <v>0</v>
      </c>
      <c r="N5373" s="6">
        <v>0</v>
      </c>
      <c r="O5373" s="5">
        <v>0</v>
      </c>
      <c r="P5373" s="6">
        <v>0</v>
      </c>
      <c r="Q5373" s="5">
        <v>0</v>
      </c>
      <c r="R5373" s="6">
        <v>0</v>
      </c>
      <c r="S5373" s="5">
        <v>0</v>
      </c>
      <c r="T5373" s="6">
        <v>0</v>
      </c>
      <c r="U5373" s="5">
        <v>0</v>
      </c>
      <c r="V5373" s="6">
        <v>0</v>
      </c>
      <c r="W5373" s="5">
        <v>0</v>
      </c>
      <c r="X5373" s="6">
        <v>0</v>
      </c>
      <c r="Y5373" s="5">
        <v>0</v>
      </c>
      <c r="Z5373" s="6">
        <v>0</v>
      </c>
      <c r="AA5373" s="5">
        <v>0</v>
      </c>
      <c r="AB5373" s="6">
        <v>0</v>
      </c>
      <c r="AC5373" s="5">
        <v>0</v>
      </c>
      <c r="AD5373" s="6">
        <v>0</v>
      </c>
      <c r="AE5373" s="5">
        <v>0</v>
      </c>
      <c r="AF5373" s="6">
        <v>0</v>
      </c>
    </row>
    <row r="5374" spans="2:32" x14ac:dyDescent="0.35">
      <c r="B5374" s="1" t="s">
        <v>601</v>
      </c>
      <c r="C5374" s="5">
        <v>0</v>
      </c>
      <c r="D5374" s="6">
        <v>0</v>
      </c>
      <c r="E5374" s="5">
        <v>0</v>
      </c>
      <c r="F5374" s="6">
        <v>0</v>
      </c>
      <c r="G5374" s="5">
        <v>0</v>
      </c>
      <c r="H5374" s="6">
        <v>0</v>
      </c>
      <c r="I5374" s="5">
        <v>0</v>
      </c>
      <c r="J5374" s="6">
        <v>0</v>
      </c>
      <c r="K5374" s="5">
        <v>0</v>
      </c>
      <c r="L5374" s="6">
        <v>0</v>
      </c>
      <c r="M5374" s="5">
        <v>0</v>
      </c>
      <c r="N5374" s="6">
        <v>0</v>
      </c>
      <c r="O5374" s="5">
        <v>0</v>
      </c>
      <c r="P5374" s="6">
        <v>0</v>
      </c>
      <c r="Q5374" s="5">
        <v>0</v>
      </c>
      <c r="R5374" s="6">
        <v>0</v>
      </c>
      <c r="S5374" s="5">
        <v>0</v>
      </c>
      <c r="T5374" s="6">
        <v>0</v>
      </c>
      <c r="U5374" s="5">
        <v>0</v>
      </c>
      <c r="V5374" s="6">
        <v>0</v>
      </c>
      <c r="W5374" s="5">
        <v>0</v>
      </c>
      <c r="X5374" s="6">
        <v>0</v>
      </c>
      <c r="Y5374" s="5">
        <v>0</v>
      </c>
      <c r="Z5374" s="6">
        <v>0</v>
      </c>
      <c r="AA5374" s="5">
        <v>0</v>
      </c>
      <c r="AB5374" s="6">
        <v>0</v>
      </c>
      <c r="AC5374" s="5">
        <v>0</v>
      </c>
      <c r="AD5374" s="6">
        <v>0</v>
      </c>
      <c r="AE5374" s="5">
        <v>0</v>
      </c>
      <c r="AF5374" s="6">
        <v>0</v>
      </c>
    </row>
    <row r="5375" spans="2:32" x14ac:dyDescent="0.35">
      <c r="B5375" s="1" t="s">
        <v>602</v>
      </c>
      <c r="C5375" s="5">
        <v>0</v>
      </c>
      <c r="D5375" s="6">
        <v>0</v>
      </c>
      <c r="E5375" s="5">
        <v>0</v>
      </c>
      <c r="F5375" s="6">
        <v>0</v>
      </c>
      <c r="G5375" s="5">
        <v>0</v>
      </c>
      <c r="H5375" s="6">
        <v>0</v>
      </c>
      <c r="I5375" s="5">
        <v>0</v>
      </c>
      <c r="J5375" s="6">
        <v>0</v>
      </c>
      <c r="K5375" s="5">
        <v>0</v>
      </c>
      <c r="L5375" s="6">
        <v>0</v>
      </c>
      <c r="M5375" s="5">
        <v>0</v>
      </c>
      <c r="N5375" s="6">
        <v>0</v>
      </c>
      <c r="O5375" s="5">
        <v>0</v>
      </c>
      <c r="P5375" s="6">
        <v>0</v>
      </c>
      <c r="Q5375" s="5">
        <v>0</v>
      </c>
      <c r="R5375" s="6">
        <v>0</v>
      </c>
      <c r="S5375" s="5">
        <v>0</v>
      </c>
      <c r="T5375" s="6">
        <v>0</v>
      </c>
      <c r="U5375" s="5">
        <v>0</v>
      </c>
      <c r="V5375" s="6">
        <v>0</v>
      </c>
      <c r="W5375" s="5">
        <v>0</v>
      </c>
      <c r="X5375" s="6">
        <v>0</v>
      </c>
      <c r="Y5375" s="5">
        <v>0</v>
      </c>
      <c r="Z5375" s="6">
        <v>0</v>
      </c>
      <c r="AA5375" s="5">
        <v>0</v>
      </c>
      <c r="AB5375" s="6">
        <v>0</v>
      </c>
      <c r="AC5375" s="5">
        <v>0</v>
      </c>
      <c r="AD5375" s="6">
        <v>0</v>
      </c>
      <c r="AE5375" s="5">
        <v>0</v>
      </c>
      <c r="AF5375" s="6">
        <v>0</v>
      </c>
    </row>
    <row r="5376" spans="2:32" x14ac:dyDescent="0.35">
      <c r="B5376" s="1" t="s">
        <v>1216</v>
      </c>
      <c r="C5376" s="5">
        <v>6.7400000000000003E-3</v>
      </c>
      <c r="D5376" s="6">
        <v>2.1309999999999998</v>
      </c>
      <c r="E5376" s="5">
        <v>0</v>
      </c>
      <c r="F5376" s="6">
        <v>0</v>
      </c>
      <c r="G5376" s="5">
        <v>0</v>
      </c>
      <c r="H5376" s="6">
        <v>0</v>
      </c>
      <c r="I5376" s="5">
        <v>0</v>
      </c>
      <c r="J5376" s="6">
        <v>0</v>
      </c>
      <c r="K5376" s="5">
        <v>0</v>
      </c>
      <c r="L5376" s="6">
        <v>0</v>
      </c>
      <c r="M5376" s="5">
        <v>0</v>
      </c>
      <c r="N5376" s="6">
        <v>0</v>
      </c>
      <c r="O5376" s="5">
        <v>0</v>
      </c>
      <c r="P5376" s="6">
        <v>0</v>
      </c>
      <c r="Q5376" s="5">
        <v>0</v>
      </c>
      <c r="R5376" s="6">
        <v>0</v>
      </c>
      <c r="S5376" s="5">
        <v>3.4000000000000002E-2</v>
      </c>
      <c r="T5376" s="6">
        <v>2.1309999999999998</v>
      </c>
      <c r="U5376" s="5">
        <v>0</v>
      </c>
      <c r="V5376" s="6">
        <v>0</v>
      </c>
      <c r="W5376" s="5">
        <v>0</v>
      </c>
      <c r="X5376" s="6">
        <v>0</v>
      </c>
      <c r="Y5376" s="5">
        <v>0</v>
      </c>
      <c r="Z5376" s="6">
        <v>0</v>
      </c>
      <c r="AA5376" s="5">
        <v>0</v>
      </c>
      <c r="AB5376" s="6">
        <v>0</v>
      </c>
      <c r="AC5376" s="5">
        <v>0</v>
      </c>
      <c r="AD5376" s="6">
        <v>0</v>
      </c>
      <c r="AE5376" s="5">
        <v>0</v>
      </c>
      <c r="AF5376" s="6">
        <v>0</v>
      </c>
    </row>
    <row r="5377" spans="2:32" x14ac:dyDescent="0.35">
      <c r="B5377" s="1" t="s">
        <v>606</v>
      </c>
      <c r="C5377" s="5">
        <v>0</v>
      </c>
      <c r="D5377" s="6">
        <v>0</v>
      </c>
      <c r="E5377" s="5">
        <v>0</v>
      </c>
      <c r="F5377" s="6">
        <v>0</v>
      </c>
      <c r="G5377" s="5">
        <v>0</v>
      </c>
      <c r="H5377" s="6">
        <v>0</v>
      </c>
      <c r="I5377" s="5">
        <v>0</v>
      </c>
      <c r="J5377" s="6">
        <v>0</v>
      </c>
      <c r="K5377" s="5">
        <v>0</v>
      </c>
      <c r="L5377" s="6">
        <v>0</v>
      </c>
      <c r="M5377" s="5">
        <v>0</v>
      </c>
      <c r="N5377" s="6">
        <v>0</v>
      </c>
      <c r="O5377" s="5">
        <v>0</v>
      </c>
      <c r="P5377" s="6">
        <v>0</v>
      </c>
      <c r="Q5377" s="5">
        <v>0</v>
      </c>
      <c r="R5377" s="6">
        <v>0</v>
      </c>
      <c r="S5377" s="5">
        <v>0</v>
      </c>
      <c r="T5377" s="6">
        <v>0</v>
      </c>
      <c r="U5377" s="5">
        <v>0</v>
      </c>
      <c r="V5377" s="6">
        <v>0</v>
      </c>
      <c r="W5377" s="5">
        <v>0</v>
      </c>
      <c r="X5377" s="6">
        <v>0</v>
      </c>
      <c r="Y5377" s="5">
        <v>0</v>
      </c>
      <c r="Z5377" s="6">
        <v>0</v>
      </c>
      <c r="AA5377" s="5">
        <v>0</v>
      </c>
      <c r="AB5377" s="6">
        <v>0</v>
      </c>
      <c r="AC5377" s="5">
        <v>0</v>
      </c>
      <c r="AD5377" s="6">
        <v>0</v>
      </c>
      <c r="AE5377" s="5">
        <v>0</v>
      </c>
      <c r="AF5377" s="6">
        <v>0</v>
      </c>
    </row>
    <row r="5378" spans="2:32" x14ac:dyDescent="0.35">
      <c r="B5378" s="1" t="s">
        <v>1217</v>
      </c>
      <c r="C5378" s="5">
        <v>1.6999999999999999E-3</v>
      </c>
      <c r="D5378" s="6">
        <v>0.53900000000000003</v>
      </c>
      <c r="E5378" s="5">
        <v>0</v>
      </c>
      <c r="F5378" s="6">
        <v>0</v>
      </c>
      <c r="G5378" s="5">
        <v>0</v>
      </c>
      <c r="H5378" s="6">
        <v>0</v>
      </c>
      <c r="I5378" s="5">
        <v>0</v>
      </c>
      <c r="J5378" s="6">
        <v>0</v>
      </c>
      <c r="K5378" s="5">
        <v>0</v>
      </c>
      <c r="L5378" s="6">
        <v>0</v>
      </c>
      <c r="M5378" s="5">
        <v>0</v>
      </c>
      <c r="N5378" s="6">
        <v>0</v>
      </c>
      <c r="O5378" s="5">
        <v>0</v>
      </c>
      <c r="P5378" s="6">
        <v>0</v>
      </c>
      <c r="Q5378" s="5">
        <v>0</v>
      </c>
      <c r="R5378" s="6">
        <v>0</v>
      </c>
      <c r="S5378" s="5">
        <v>8.6E-3</v>
      </c>
      <c r="T5378" s="6">
        <v>0.53900000000000003</v>
      </c>
      <c r="U5378" s="5">
        <v>0</v>
      </c>
      <c r="V5378" s="6">
        <v>0</v>
      </c>
      <c r="W5378" s="5">
        <v>0</v>
      </c>
      <c r="X5378" s="6">
        <v>0</v>
      </c>
      <c r="Y5378" s="5">
        <v>0</v>
      </c>
      <c r="Z5378" s="6">
        <v>0</v>
      </c>
      <c r="AA5378" s="5">
        <v>0</v>
      </c>
      <c r="AB5378" s="6">
        <v>0</v>
      </c>
      <c r="AC5378" s="5">
        <v>0</v>
      </c>
      <c r="AD5378" s="6">
        <v>0</v>
      </c>
      <c r="AE5378" s="5">
        <v>0</v>
      </c>
      <c r="AF5378" s="6">
        <v>0</v>
      </c>
    </row>
    <row r="5379" spans="2:32" x14ac:dyDescent="0.35">
      <c r="B5379" s="1" t="s">
        <v>1218</v>
      </c>
      <c r="C5379" s="5">
        <v>1.086E-2</v>
      </c>
      <c r="D5379" s="6">
        <v>3.4350000000000001</v>
      </c>
      <c r="E5379" s="5">
        <v>0</v>
      </c>
      <c r="F5379" s="6">
        <v>0</v>
      </c>
      <c r="G5379" s="5">
        <v>0</v>
      </c>
      <c r="H5379" s="6">
        <v>0</v>
      </c>
      <c r="I5379" s="5">
        <v>0</v>
      </c>
      <c r="J5379" s="6">
        <v>0</v>
      </c>
      <c r="K5379" s="5">
        <v>0</v>
      </c>
      <c r="L5379" s="6">
        <v>0</v>
      </c>
      <c r="M5379" s="5">
        <v>0</v>
      </c>
      <c r="N5379" s="6">
        <v>0</v>
      </c>
      <c r="O5379" s="5">
        <v>0</v>
      </c>
      <c r="P5379" s="6">
        <v>0</v>
      </c>
      <c r="Q5379" s="5">
        <v>0</v>
      </c>
      <c r="R5379" s="6">
        <v>0</v>
      </c>
      <c r="S5379" s="5">
        <v>5.4800000000000001E-2</v>
      </c>
      <c r="T5379" s="6">
        <v>3.4350000000000001</v>
      </c>
      <c r="U5379" s="5">
        <v>0</v>
      </c>
      <c r="V5379" s="6">
        <v>0</v>
      </c>
      <c r="W5379" s="5">
        <v>0</v>
      </c>
      <c r="X5379" s="6">
        <v>0</v>
      </c>
      <c r="Y5379" s="5">
        <v>0</v>
      </c>
      <c r="Z5379" s="6">
        <v>0</v>
      </c>
      <c r="AA5379" s="5">
        <v>0</v>
      </c>
      <c r="AB5379" s="6">
        <v>0</v>
      </c>
      <c r="AC5379" s="5">
        <v>0</v>
      </c>
      <c r="AD5379" s="6">
        <v>0</v>
      </c>
      <c r="AE5379" s="5">
        <v>0</v>
      </c>
      <c r="AF5379" s="6">
        <v>0</v>
      </c>
    </row>
    <row r="5380" spans="2:32" x14ac:dyDescent="0.35">
      <c r="B5380" s="1" t="s">
        <v>608</v>
      </c>
      <c r="C5380" s="5">
        <v>1.3429999999999999E-2</v>
      </c>
      <c r="D5380" s="6">
        <v>4.2450000000000001</v>
      </c>
      <c r="E5380" s="5">
        <v>0</v>
      </c>
      <c r="F5380" s="6">
        <v>0</v>
      </c>
      <c r="G5380" s="5">
        <v>0</v>
      </c>
      <c r="H5380" s="6">
        <v>0</v>
      </c>
      <c r="I5380" s="5">
        <v>0</v>
      </c>
      <c r="J5380" s="6">
        <v>0</v>
      </c>
      <c r="K5380" s="5">
        <v>0</v>
      </c>
      <c r="L5380" s="6">
        <v>0</v>
      </c>
      <c r="M5380" s="5">
        <v>0</v>
      </c>
      <c r="N5380" s="6">
        <v>0</v>
      </c>
      <c r="O5380" s="5">
        <v>0</v>
      </c>
      <c r="P5380" s="6">
        <v>0</v>
      </c>
      <c r="Q5380" s="5">
        <v>0</v>
      </c>
      <c r="R5380" s="6">
        <v>0</v>
      </c>
      <c r="S5380" s="5">
        <v>6.7729999999999999E-2</v>
      </c>
      <c r="T5380" s="6">
        <v>4.2450000000000001</v>
      </c>
      <c r="U5380" s="5">
        <v>0</v>
      </c>
      <c r="V5380" s="6">
        <v>0</v>
      </c>
      <c r="W5380" s="5">
        <v>0</v>
      </c>
      <c r="X5380" s="6">
        <v>0</v>
      </c>
      <c r="Y5380" s="5">
        <v>0</v>
      </c>
      <c r="Z5380" s="6">
        <v>0</v>
      </c>
      <c r="AA5380" s="5">
        <v>0</v>
      </c>
      <c r="AB5380" s="6">
        <v>0</v>
      </c>
      <c r="AC5380" s="5">
        <v>0</v>
      </c>
      <c r="AD5380" s="6">
        <v>0</v>
      </c>
      <c r="AE5380" s="5">
        <v>0</v>
      </c>
      <c r="AF5380" s="6">
        <v>0</v>
      </c>
    </row>
    <row r="5381" spans="2:32" x14ac:dyDescent="0.35">
      <c r="B5381" s="1" t="s">
        <v>609</v>
      </c>
      <c r="C5381" s="5">
        <v>0</v>
      </c>
      <c r="D5381" s="6">
        <v>0</v>
      </c>
      <c r="E5381" s="5">
        <v>0</v>
      </c>
      <c r="F5381" s="6">
        <v>0</v>
      </c>
      <c r="G5381" s="5">
        <v>0</v>
      </c>
      <c r="H5381" s="6">
        <v>0</v>
      </c>
      <c r="I5381" s="5">
        <v>0</v>
      </c>
      <c r="J5381" s="6">
        <v>0</v>
      </c>
      <c r="K5381" s="5">
        <v>0</v>
      </c>
      <c r="L5381" s="6">
        <v>0</v>
      </c>
      <c r="M5381" s="5">
        <v>0</v>
      </c>
      <c r="N5381" s="6">
        <v>0</v>
      </c>
      <c r="O5381" s="5">
        <v>0</v>
      </c>
      <c r="P5381" s="6">
        <v>0</v>
      </c>
      <c r="Q5381" s="5">
        <v>0</v>
      </c>
      <c r="R5381" s="6">
        <v>0</v>
      </c>
      <c r="S5381" s="5">
        <v>0</v>
      </c>
      <c r="T5381" s="6">
        <v>0</v>
      </c>
      <c r="U5381" s="5">
        <v>0</v>
      </c>
      <c r="V5381" s="6">
        <v>0</v>
      </c>
      <c r="W5381" s="5">
        <v>0</v>
      </c>
      <c r="X5381" s="6">
        <v>0</v>
      </c>
      <c r="Y5381" s="5">
        <v>0</v>
      </c>
      <c r="Z5381" s="6">
        <v>0</v>
      </c>
      <c r="AA5381" s="5">
        <v>0</v>
      </c>
      <c r="AB5381" s="6">
        <v>0</v>
      </c>
      <c r="AC5381" s="5">
        <v>0</v>
      </c>
      <c r="AD5381" s="6">
        <v>0</v>
      </c>
      <c r="AE5381" s="5">
        <v>0</v>
      </c>
      <c r="AF5381" s="6">
        <v>0</v>
      </c>
    </row>
    <row r="5382" spans="2:32" x14ac:dyDescent="0.35">
      <c r="B5382" s="2" t="s">
        <v>9</v>
      </c>
    </row>
    <row r="5383" spans="2:32" x14ac:dyDescent="0.35">
      <c r="B5383" s="1" t="s">
        <v>613</v>
      </c>
      <c r="C5383" s="5">
        <v>0</v>
      </c>
      <c r="D5383" s="6">
        <v>0</v>
      </c>
      <c r="E5383" s="5">
        <v>0</v>
      </c>
      <c r="F5383" s="6">
        <v>0</v>
      </c>
      <c r="G5383" s="5">
        <v>0</v>
      </c>
      <c r="H5383" s="6">
        <v>0</v>
      </c>
      <c r="I5383" s="5">
        <v>0</v>
      </c>
      <c r="J5383" s="6">
        <v>0</v>
      </c>
      <c r="K5383" s="5">
        <v>0</v>
      </c>
      <c r="L5383" s="6">
        <v>0</v>
      </c>
      <c r="M5383" s="5">
        <v>0</v>
      </c>
      <c r="N5383" s="6">
        <v>0</v>
      </c>
      <c r="O5383" s="5">
        <v>0</v>
      </c>
      <c r="P5383" s="6">
        <v>0</v>
      </c>
      <c r="Q5383" s="5">
        <v>0</v>
      </c>
      <c r="R5383" s="6">
        <v>0</v>
      </c>
      <c r="S5383" s="5">
        <v>0</v>
      </c>
      <c r="T5383" s="6">
        <v>0</v>
      </c>
      <c r="U5383" s="5">
        <v>0</v>
      </c>
      <c r="V5383" s="6">
        <v>0</v>
      </c>
      <c r="W5383" s="5">
        <v>0</v>
      </c>
      <c r="X5383" s="6">
        <v>0</v>
      </c>
      <c r="Y5383" s="5">
        <v>0</v>
      </c>
      <c r="Z5383" s="6">
        <v>0</v>
      </c>
      <c r="AA5383" s="5">
        <v>0</v>
      </c>
      <c r="AB5383" s="6">
        <v>0</v>
      </c>
      <c r="AC5383" s="5">
        <v>0</v>
      </c>
      <c r="AD5383" s="6">
        <v>0</v>
      </c>
      <c r="AE5383" s="5">
        <v>0</v>
      </c>
      <c r="AF5383" s="6">
        <v>0</v>
      </c>
    </row>
    <row r="5384" spans="2:32" x14ac:dyDescent="0.35">
      <c r="B5384" s="1" t="s">
        <v>614</v>
      </c>
      <c r="C5384" s="5">
        <v>0</v>
      </c>
      <c r="D5384" s="6">
        <v>0</v>
      </c>
      <c r="E5384" s="5">
        <v>0</v>
      </c>
      <c r="F5384" s="6">
        <v>0</v>
      </c>
      <c r="G5384" s="5">
        <v>0</v>
      </c>
      <c r="H5384" s="6">
        <v>0</v>
      </c>
      <c r="I5384" s="5">
        <v>0</v>
      </c>
      <c r="J5384" s="6">
        <v>0</v>
      </c>
      <c r="K5384" s="5">
        <v>0</v>
      </c>
      <c r="L5384" s="6">
        <v>0</v>
      </c>
      <c r="M5384" s="5">
        <v>0</v>
      </c>
      <c r="N5384" s="6">
        <v>0</v>
      </c>
      <c r="O5384" s="5">
        <v>0</v>
      </c>
      <c r="P5384" s="6">
        <v>0</v>
      </c>
      <c r="Q5384" s="5">
        <v>0</v>
      </c>
      <c r="R5384" s="6">
        <v>0</v>
      </c>
      <c r="S5384" s="5">
        <v>0</v>
      </c>
      <c r="T5384" s="6">
        <v>0</v>
      </c>
      <c r="U5384" s="5">
        <v>0</v>
      </c>
      <c r="V5384" s="6">
        <v>0</v>
      </c>
      <c r="W5384" s="5">
        <v>0</v>
      </c>
      <c r="X5384" s="6">
        <v>0</v>
      </c>
      <c r="Y5384" s="5">
        <v>0</v>
      </c>
      <c r="Z5384" s="6">
        <v>0</v>
      </c>
      <c r="AA5384" s="5">
        <v>0</v>
      </c>
      <c r="AB5384" s="6">
        <v>0</v>
      </c>
      <c r="AC5384" s="5">
        <v>0</v>
      </c>
      <c r="AD5384" s="6">
        <v>0</v>
      </c>
      <c r="AE5384" s="5">
        <v>0</v>
      </c>
      <c r="AF5384" s="6">
        <v>0</v>
      </c>
    </row>
    <row r="5385" spans="2:32" x14ac:dyDescent="0.35">
      <c r="B5385" s="1" t="s">
        <v>615</v>
      </c>
      <c r="C5385" s="5">
        <v>0</v>
      </c>
      <c r="D5385" s="6">
        <v>0</v>
      </c>
      <c r="E5385" s="5">
        <v>0</v>
      </c>
      <c r="F5385" s="6">
        <v>0</v>
      </c>
      <c r="G5385" s="5">
        <v>0</v>
      </c>
      <c r="H5385" s="6">
        <v>0</v>
      </c>
      <c r="I5385" s="5">
        <v>0</v>
      </c>
      <c r="J5385" s="6">
        <v>0</v>
      </c>
      <c r="K5385" s="5">
        <v>0</v>
      </c>
      <c r="L5385" s="6">
        <v>0</v>
      </c>
      <c r="M5385" s="5">
        <v>0</v>
      </c>
      <c r="N5385" s="6">
        <v>0</v>
      </c>
      <c r="O5385" s="5">
        <v>0</v>
      </c>
      <c r="P5385" s="6">
        <v>0</v>
      </c>
      <c r="Q5385" s="5">
        <v>0</v>
      </c>
      <c r="R5385" s="6">
        <v>0</v>
      </c>
      <c r="S5385" s="5">
        <v>0</v>
      </c>
      <c r="T5385" s="6">
        <v>0</v>
      </c>
      <c r="U5385" s="5">
        <v>0</v>
      </c>
      <c r="V5385" s="6">
        <v>0</v>
      </c>
      <c r="W5385" s="5">
        <v>0</v>
      </c>
      <c r="X5385" s="6">
        <v>0</v>
      </c>
      <c r="Y5385" s="5">
        <v>0</v>
      </c>
      <c r="Z5385" s="6">
        <v>0</v>
      </c>
      <c r="AA5385" s="5">
        <v>0</v>
      </c>
      <c r="AB5385" s="6">
        <v>0</v>
      </c>
      <c r="AC5385" s="5">
        <v>0</v>
      </c>
      <c r="AD5385" s="6">
        <v>0</v>
      </c>
      <c r="AE5385" s="5">
        <v>0</v>
      </c>
      <c r="AF5385" s="6">
        <v>0</v>
      </c>
    </row>
    <row r="5386" spans="2:32" x14ac:dyDescent="0.35">
      <c r="B5386" s="1" t="s">
        <v>616</v>
      </c>
      <c r="C5386" s="5">
        <v>0</v>
      </c>
      <c r="D5386" s="6">
        <v>0</v>
      </c>
      <c r="E5386" s="5">
        <v>0</v>
      </c>
      <c r="F5386" s="6">
        <v>0</v>
      </c>
      <c r="G5386" s="5">
        <v>0</v>
      </c>
      <c r="H5386" s="6">
        <v>0</v>
      </c>
      <c r="I5386" s="5">
        <v>0</v>
      </c>
      <c r="J5386" s="6">
        <v>0</v>
      </c>
      <c r="K5386" s="5">
        <v>0</v>
      </c>
      <c r="L5386" s="6">
        <v>0</v>
      </c>
      <c r="M5386" s="5">
        <v>0</v>
      </c>
      <c r="N5386" s="6">
        <v>0</v>
      </c>
      <c r="O5386" s="5">
        <v>0</v>
      </c>
      <c r="P5386" s="6">
        <v>0</v>
      </c>
      <c r="Q5386" s="5">
        <v>0</v>
      </c>
      <c r="R5386" s="6">
        <v>0</v>
      </c>
      <c r="S5386" s="5">
        <v>0</v>
      </c>
      <c r="T5386" s="6">
        <v>0</v>
      </c>
      <c r="U5386" s="5">
        <v>0</v>
      </c>
      <c r="V5386" s="6">
        <v>0</v>
      </c>
      <c r="W5386" s="5">
        <v>0</v>
      </c>
      <c r="X5386" s="6">
        <v>0</v>
      </c>
      <c r="Y5386" s="5">
        <v>0</v>
      </c>
      <c r="Z5386" s="6">
        <v>0</v>
      </c>
      <c r="AA5386" s="5">
        <v>0</v>
      </c>
      <c r="AB5386" s="6">
        <v>0</v>
      </c>
      <c r="AC5386" s="5">
        <v>0</v>
      </c>
      <c r="AD5386" s="6">
        <v>0</v>
      </c>
      <c r="AE5386" s="5">
        <v>0</v>
      </c>
      <c r="AF5386" s="6">
        <v>0</v>
      </c>
    </row>
    <row r="5387" spans="2:32" x14ac:dyDescent="0.35">
      <c r="B5387" s="1" t="s">
        <v>617</v>
      </c>
      <c r="C5387" s="5">
        <v>0</v>
      </c>
      <c r="D5387" s="6">
        <v>0</v>
      </c>
      <c r="E5387" s="5">
        <v>0</v>
      </c>
      <c r="F5387" s="6">
        <v>0</v>
      </c>
      <c r="G5387" s="5">
        <v>0</v>
      </c>
      <c r="H5387" s="6">
        <v>0</v>
      </c>
      <c r="I5387" s="5">
        <v>0</v>
      </c>
      <c r="J5387" s="6">
        <v>0</v>
      </c>
      <c r="K5387" s="5">
        <v>0</v>
      </c>
      <c r="L5387" s="6">
        <v>0</v>
      </c>
      <c r="M5387" s="5">
        <v>0</v>
      </c>
      <c r="N5387" s="6">
        <v>0</v>
      </c>
      <c r="O5387" s="5">
        <v>0</v>
      </c>
      <c r="P5387" s="6">
        <v>0</v>
      </c>
      <c r="Q5387" s="5">
        <v>0</v>
      </c>
      <c r="R5387" s="6">
        <v>0</v>
      </c>
      <c r="S5387" s="5">
        <v>0</v>
      </c>
      <c r="T5387" s="6">
        <v>0</v>
      </c>
      <c r="U5387" s="5">
        <v>0</v>
      </c>
      <c r="V5387" s="6">
        <v>0</v>
      </c>
      <c r="W5387" s="5">
        <v>0</v>
      </c>
      <c r="X5387" s="6">
        <v>0</v>
      </c>
      <c r="Y5387" s="5">
        <v>0</v>
      </c>
      <c r="Z5387" s="6">
        <v>0</v>
      </c>
      <c r="AA5387" s="5">
        <v>0</v>
      </c>
      <c r="AB5387" s="6">
        <v>0</v>
      </c>
      <c r="AC5387" s="5">
        <v>0</v>
      </c>
      <c r="AD5387" s="6">
        <v>0</v>
      </c>
      <c r="AE5387" s="5">
        <v>0</v>
      </c>
      <c r="AF5387" s="6">
        <v>0</v>
      </c>
    </row>
    <row r="5388" spans="2:32" x14ac:dyDescent="0.35">
      <c r="B5388" s="1" t="s">
        <v>618</v>
      </c>
      <c r="C5388" s="5">
        <v>0</v>
      </c>
      <c r="D5388" s="6">
        <v>0</v>
      </c>
      <c r="E5388" s="5">
        <v>0</v>
      </c>
      <c r="F5388" s="6">
        <v>0</v>
      </c>
      <c r="G5388" s="5">
        <v>0</v>
      </c>
      <c r="H5388" s="6">
        <v>0</v>
      </c>
      <c r="I5388" s="5">
        <v>0</v>
      </c>
      <c r="J5388" s="6">
        <v>0</v>
      </c>
      <c r="K5388" s="5">
        <v>0</v>
      </c>
      <c r="L5388" s="6">
        <v>0</v>
      </c>
      <c r="M5388" s="5">
        <v>0</v>
      </c>
      <c r="N5388" s="6">
        <v>0</v>
      </c>
      <c r="O5388" s="5">
        <v>0</v>
      </c>
      <c r="P5388" s="6">
        <v>0</v>
      </c>
      <c r="Q5388" s="5">
        <v>0</v>
      </c>
      <c r="R5388" s="6">
        <v>0</v>
      </c>
      <c r="S5388" s="5">
        <v>0</v>
      </c>
      <c r="T5388" s="6">
        <v>0</v>
      </c>
      <c r="U5388" s="5">
        <v>0</v>
      </c>
      <c r="V5388" s="6">
        <v>0</v>
      </c>
      <c r="W5388" s="5">
        <v>0</v>
      </c>
      <c r="X5388" s="6">
        <v>0</v>
      </c>
      <c r="Y5388" s="5">
        <v>0</v>
      </c>
      <c r="Z5388" s="6">
        <v>0</v>
      </c>
      <c r="AA5388" s="5">
        <v>0</v>
      </c>
      <c r="AB5388" s="6">
        <v>0</v>
      </c>
      <c r="AC5388" s="5">
        <v>0</v>
      </c>
      <c r="AD5388" s="6">
        <v>0</v>
      </c>
      <c r="AE5388" s="5">
        <v>0</v>
      </c>
      <c r="AF5388" s="6">
        <v>0</v>
      </c>
    </row>
    <row r="5389" spans="2:32" x14ac:dyDescent="0.35">
      <c r="B5389" s="1" t="s">
        <v>619</v>
      </c>
      <c r="C5389" s="5">
        <v>0</v>
      </c>
      <c r="D5389" s="6">
        <v>0</v>
      </c>
      <c r="E5389" s="5">
        <v>0</v>
      </c>
      <c r="F5389" s="6">
        <v>0</v>
      </c>
      <c r="G5389" s="5">
        <v>0</v>
      </c>
      <c r="H5389" s="6">
        <v>0</v>
      </c>
      <c r="I5389" s="5">
        <v>0</v>
      </c>
      <c r="J5389" s="6">
        <v>0</v>
      </c>
      <c r="K5389" s="5">
        <v>0</v>
      </c>
      <c r="L5389" s="6">
        <v>0</v>
      </c>
      <c r="M5389" s="5">
        <v>0</v>
      </c>
      <c r="N5389" s="6">
        <v>0</v>
      </c>
      <c r="O5389" s="5">
        <v>0</v>
      </c>
      <c r="P5389" s="6">
        <v>0</v>
      </c>
      <c r="Q5389" s="5">
        <v>0</v>
      </c>
      <c r="R5389" s="6">
        <v>0</v>
      </c>
      <c r="S5389" s="5">
        <v>0</v>
      </c>
      <c r="T5389" s="6">
        <v>0</v>
      </c>
      <c r="U5389" s="5">
        <v>0</v>
      </c>
      <c r="V5389" s="6">
        <v>0</v>
      </c>
      <c r="W5389" s="5">
        <v>0</v>
      </c>
      <c r="X5389" s="6">
        <v>0</v>
      </c>
      <c r="Y5389" s="5">
        <v>0</v>
      </c>
      <c r="Z5389" s="6">
        <v>0</v>
      </c>
      <c r="AA5389" s="5">
        <v>0</v>
      </c>
      <c r="AB5389" s="6">
        <v>0</v>
      </c>
      <c r="AC5389" s="5">
        <v>0</v>
      </c>
      <c r="AD5389" s="6">
        <v>0</v>
      </c>
      <c r="AE5389" s="5">
        <v>0</v>
      </c>
      <c r="AF5389" s="6">
        <v>0</v>
      </c>
    </row>
    <row r="5390" spans="2:32" x14ac:dyDescent="0.35">
      <c r="B5390" s="1" t="s">
        <v>620</v>
      </c>
      <c r="C5390" s="5">
        <v>0</v>
      </c>
      <c r="D5390" s="6">
        <v>0</v>
      </c>
      <c r="E5390" s="5">
        <v>0</v>
      </c>
      <c r="F5390" s="6">
        <v>0</v>
      </c>
      <c r="G5390" s="5">
        <v>0</v>
      </c>
      <c r="H5390" s="6">
        <v>0</v>
      </c>
      <c r="I5390" s="5">
        <v>0</v>
      </c>
      <c r="J5390" s="6">
        <v>0</v>
      </c>
      <c r="K5390" s="5">
        <v>0</v>
      </c>
      <c r="L5390" s="6">
        <v>0</v>
      </c>
      <c r="M5390" s="5">
        <v>0</v>
      </c>
      <c r="N5390" s="6">
        <v>0</v>
      </c>
      <c r="O5390" s="5">
        <v>0</v>
      </c>
      <c r="P5390" s="6">
        <v>0</v>
      </c>
      <c r="Q5390" s="5">
        <v>0</v>
      </c>
      <c r="R5390" s="6">
        <v>0</v>
      </c>
      <c r="S5390" s="5">
        <v>0</v>
      </c>
      <c r="T5390" s="6">
        <v>0</v>
      </c>
      <c r="U5390" s="5">
        <v>0</v>
      </c>
      <c r="V5390" s="6">
        <v>0</v>
      </c>
      <c r="W5390" s="5">
        <v>0</v>
      </c>
      <c r="X5390" s="6">
        <v>0</v>
      </c>
      <c r="Y5390" s="5">
        <v>0</v>
      </c>
      <c r="Z5390" s="6">
        <v>0</v>
      </c>
      <c r="AA5390" s="5">
        <v>0</v>
      </c>
      <c r="AB5390" s="6">
        <v>0</v>
      </c>
      <c r="AC5390" s="5">
        <v>0</v>
      </c>
      <c r="AD5390" s="6">
        <v>0</v>
      </c>
      <c r="AE5390" s="5">
        <v>0</v>
      </c>
      <c r="AF5390" s="6">
        <v>0</v>
      </c>
    </row>
    <row r="5391" spans="2:32" x14ac:dyDescent="0.35">
      <c r="B5391" s="1" t="s">
        <v>621</v>
      </c>
      <c r="C5391" s="5">
        <v>0</v>
      </c>
      <c r="D5391" s="6">
        <v>0</v>
      </c>
      <c r="E5391" s="5">
        <v>0</v>
      </c>
      <c r="F5391" s="6">
        <v>0</v>
      </c>
      <c r="G5391" s="5">
        <v>0</v>
      </c>
      <c r="H5391" s="6">
        <v>0</v>
      </c>
      <c r="I5391" s="5">
        <v>0</v>
      </c>
      <c r="J5391" s="6">
        <v>0</v>
      </c>
      <c r="K5391" s="5">
        <v>0</v>
      </c>
      <c r="L5391" s="6">
        <v>0</v>
      </c>
      <c r="M5391" s="5">
        <v>0</v>
      </c>
      <c r="N5391" s="6">
        <v>0</v>
      </c>
      <c r="O5391" s="5">
        <v>0</v>
      </c>
      <c r="P5391" s="6">
        <v>0</v>
      </c>
      <c r="Q5391" s="5">
        <v>0</v>
      </c>
      <c r="R5391" s="6">
        <v>0</v>
      </c>
      <c r="S5391" s="5">
        <v>0</v>
      </c>
      <c r="T5391" s="6">
        <v>0</v>
      </c>
      <c r="U5391" s="5">
        <v>0</v>
      </c>
      <c r="V5391" s="6">
        <v>0</v>
      </c>
      <c r="W5391" s="5">
        <v>0</v>
      </c>
      <c r="X5391" s="6">
        <v>0</v>
      </c>
      <c r="Y5391" s="5">
        <v>0</v>
      </c>
      <c r="Z5391" s="6">
        <v>0</v>
      </c>
      <c r="AA5391" s="5">
        <v>0</v>
      </c>
      <c r="AB5391" s="6">
        <v>0</v>
      </c>
      <c r="AC5391" s="5">
        <v>0</v>
      </c>
      <c r="AD5391" s="6">
        <v>0</v>
      </c>
      <c r="AE5391" s="5">
        <v>0</v>
      </c>
      <c r="AF5391" s="6">
        <v>0</v>
      </c>
    </row>
    <row r="5392" spans="2:32" x14ac:dyDescent="0.35">
      <c r="B5392" s="1" t="s">
        <v>622</v>
      </c>
      <c r="C5392" s="5">
        <v>0</v>
      </c>
      <c r="D5392" s="6">
        <v>0</v>
      </c>
      <c r="E5392" s="5">
        <v>0</v>
      </c>
      <c r="F5392" s="6">
        <v>0</v>
      </c>
      <c r="G5392" s="5">
        <v>0</v>
      </c>
      <c r="H5392" s="6">
        <v>0</v>
      </c>
      <c r="I5392" s="5">
        <v>0</v>
      </c>
      <c r="J5392" s="6">
        <v>0</v>
      </c>
      <c r="K5392" s="5">
        <v>0</v>
      </c>
      <c r="L5392" s="6">
        <v>0</v>
      </c>
      <c r="M5392" s="5">
        <v>0</v>
      </c>
      <c r="N5392" s="6">
        <v>0</v>
      </c>
      <c r="O5392" s="5">
        <v>0</v>
      </c>
      <c r="P5392" s="6">
        <v>0</v>
      </c>
      <c r="Q5392" s="5">
        <v>0</v>
      </c>
      <c r="R5392" s="6">
        <v>0</v>
      </c>
      <c r="S5392" s="5">
        <v>0</v>
      </c>
      <c r="T5392" s="6">
        <v>0</v>
      </c>
      <c r="U5392" s="5">
        <v>0</v>
      </c>
      <c r="V5392" s="6">
        <v>0</v>
      </c>
      <c r="W5392" s="5">
        <v>0</v>
      </c>
      <c r="X5392" s="6">
        <v>0</v>
      </c>
      <c r="Y5392" s="5">
        <v>0</v>
      </c>
      <c r="Z5392" s="6">
        <v>0</v>
      </c>
      <c r="AA5392" s="5">
        <v>0</v>
      </c>
      <c r="AB5392" s="6">
        <v>0</v>
      </c>
      <c r="AC5392" s="5">
        <v>0</v>
      </c>
      <c r="AD5392" s="6">
        <v>0</v>
      </c>
      <c r="AE5392" s="5">
        <v>0</v>
      </c>
      <c r="AF5392" s="6">
        <v>0</v>
      </c>
    </row>
    <row r="5393" spans="2:32" x14ac:dyDescent="0.35">
      <c r="B5393" s="1" t="s">
        <v>623</v>
      </c>
      <c r="C5393" s="5">
        <v>0</v>
      </c>
      <c r="D5393" s="6">
        <v>0</v>
      </c>
      <c r="E5393" s="5">
        <v>0</v>
      </c>
      <c r="F5393" s="6">
        <v>0</v>
      </c>
      <c r="G5393" s="5">
        <v>0</v>
      </c>
      <c r="H5393" s="6">
        <v>0</v>
      </c>
      <c r="I5393" s="5">
        <v>0</v>
      </c>
      <c r="J5393" s="6">
        <v>0</v>
      </c>
      <c r="K5393" s="5">
        <v>0</v>
      </c>
      <c r="L5393" s="6">
        <v>0</v>
      </c>
      <c r="M5393" s="5">
        <v>0</v>
      </c>
      <c r="N5393" s="6">
        <v>0</v>
      </c>
      <c r="O5393" s="5">
        <v>0</v>
      </c>
      <c r="P5393" s="6">
        <v>0</v>
      </c>
      <c r="Q5393" s="5">
        <v>0</v>
      </c>
      <c r="R5393" s="6">
        <v>0</v>
      </c>
      <c r="S5393" s="5">
        <v>0</v>
      </c>
      <c r="T5393" s="6">
        <v>0</v>
      </c>
      <c r="U5393" s="5">
        <v>0</v>
      </c>
      <c r="V5393" s="6">
        <v>0</v>
      </c>
      <c r="W5393" s="5">
        <v>0</v>
      </c>
      <c r="X5393" s="6">
        <v>0</v>
      </c>
      <c r="Y5393" s="5">
        <v>0</v>
      </c>
      <c r="Z5393" s="6">
        <v>0</v>
      </c>
      <c r="AA5393" s="5">
        <v>0</v>
      </c>
      <c r="AB5393" s="6">
        <v>0</v>
      </c>
      <c r="AC5393" s="5">
        <v>0</v>
      </c>
      <c r="AD5393" s="6">
        <v>0</v>
      </c>
      <c r="AE5393" s="5">
        <v>0</v>
      </c>
      <c r="AF5393" s="6">
        <v>0</v>
      </c>
    </row>
    <row r="5394" spans="2:32" x14ac:dyDescent="0.35">
      <c r="B5394" s="1" t="s">
        <v>624</v>
      </c>
      <c r="C5394" s="5">
        <v>0</v>
      </c>
      <c r="D5394" s="6">
        <v>0</v>
      </c>
      <c r="E5394" s="5">
        <v>0</v>
      </c>
      <c r="F5394" s="6">
        <v>0</v>
      </c>
      <c r="G5394" s="5">
        <v>0</v>
      </c>
      <c r="H5394" s="6">
        <v>0</v>
      </c>
      <c r="I5394" s="5">
        <v>0</v>
      </c>
      <c r="J5394" s="6">
        <v>0</v>
      </c>
      <c r="K5394" s="5">
        <v>0</v>
      </c>
      <c r="L5394" s="6">
        <v>0</v>
      </c>
      <c r="M5394" s="5">
        <v>0</v>
      </c>
      <c r="N5394" s="6">
        <v>0</v>
      </c>
      <c r="O5394" s="5">
        <v>0</v>
      </c>
      <c r="P5394" s="6">
        <v>0</v>
      </c>
      <c r="Q5394" s="5">
        <v>0</v>
      </c>
      <c r="R5394" s="6">
        <v>0</v>
      </c>
      <c r="S5394" s="5">
        <v>0</v>
      </c>
      <c r="T5394" s="6">
        <v>0</v>
      </c>
      <c r="U5394" s="5">
        <v>0</v>
      </c>
      <c r="V5394" s="6">
        <v>0</v>
      </c>
      <c r="W5394" s="5">
        <v>0</v>
      </c>
      <c r="X5394" s="6">
        <v>0</v>
      </c>
      <c r="Y5394" s="5">
        <v>0</v>
      </c>
      <c r="Z5394" s="6">
        <v>0</v>
      </c>
      <c r="AA5394" s="5">
        <v>0</v>
      </c>
      <c r="AB5394" s="6">
        <v>0</v>
      </c>
      <c r="AC5394" s="5">
        <v>0</v>
      </c>
      <c r="AD5394" s="6">
        <v>0</v>
      </c>
      <c r="AE5394" s="5">
        <v>0</v>
      </c>
      <c r="AF5394" s="6">
        <v>0</v>
      </c>
    </row>
    <row r="5395" spans="2:32" x14ac:dyDescent="0.35">
      <c r="B5395" s="1" t="s">
        <v>625</v>
      </c>
      <c r="C5395" s="5">
        <v>0</v>
      </c>
      <c r="D5395" s="6">
        <v>0</v>
      </c>
      <c r="E5395" s="5">
        <v>0</v>
      </c>
      <c r="F5395" s="6">
        <v>0</v>
      </c>
      <c r="G5395" s="5">
        <v>0</v>
      </c>
      <c r="H5395" s="6">
        <v>0</v>
      </c>
      <c r="I5395" s="5">
        <v>0</v>
      </c>
      <c r="J5395" s="6">
        <v>0</v>
      </c>
      <c r="K5395" s="5">
        <v>0</v>
      </c>
      <c r="L5395" s="6">
        <v>0</v>
      </c>
      <c r="M5395" s="5">
        <v>0</v>
      </c>
      <c r="N5395" s="6">
        <v>0</v>
      </c>
      <c r="O5395" s="5">
        <v>0</v>
      </c>
      <c r="P5395" s="6">
        <v>0</v>
      </c>
      <c r="Q5395" s="5">
        <v>0</v>
      </c>
      <c r="R5395" s="6">
        <v>0</v>
      </c>
      <c r="S5395" s="5">
        <v>0</v>
      </c>
      <c r="T5395" s="6">
        <v>0</v>
      </c>
      <c r="U5395" s="5">
        <v>0</v>
      </c>
      <c r="V5395" s="6">
        <v>0</v>
      </c>
      <c r="W5395" s="5">
        <v>0</v>
      </c>
      <c r="X5395" s="6">
        <v>0</v>
      </c>
      <c r="Y5395" s="5">
        <v>0</v>
      </c>
      <c r="Z5395" s="6">
        <v>0</v>
      </c>
      <c r="AA5395" s="5">
        <v>0</v>
      </c>
      <c r="AB5395" s="6">
        <v>0</v>
      </c>
      <c r="AC5395" s="5">
        <v>0</v>
      </c>
      <c r="AD5395" s="6">
        <v>0</v>
      </c>
      <c r="AE5395" s="5">
        <v>0</v>
      </c>
      <c r="AF5395" s="6">
        <v>0</v>
      </c>
    </row>
    <row r="5396" spans="2:32" x14ac:dyDescent="0.35">
      <c r="B5396" s="1" t="s">
        <v>1219</v>
      </c>
      <c r="C5396" s="5">
        <v>1.2840000000000001E-2</v>
      </c>
      <c r="D5396" s="6">
        <v>4.0590000000000002</v>
      </c>
      <c r="E5396" s="5">
        <v>0</v>
      </c>
      <c r="F5396" s="6">
        <v>0</v>
      </c>
      <c r="G5396" s="5">
        <v>0</v>
      </c>
      <c r="H5396" s="6">
        <v>0</v>
      </c>
      <c r="I5396" s="5">
        <v>0</v>
      </c>
      <c r="J5396" s="6">
        <v>0</v>
      </c>
      <c r="K5396" s="5">
        <v>0</v>
      </c>
      <c r="L5396" s="6">
        <v>0</v>
      </c>
      <c r="M5396" s="5">
        <v>3.5529999999999999E-2</v>
      </c>
      <c r="N5396" s="6">
        <v>0.50700000000000001</v>
      </c>
      <c r="O5396" s="5">
        <v>0</v>
      </c>
      <c r="P5396" s="6">
        <v>0</v>
      </c>
      <c r="Q5396" s="5">
        <v>0</v>
      </c>
      <c r="R5396" s="6">
        <v>0</v>
      </c>
      <c r="S5396" s="5">
        <v>0</v>
      </c>
      <c r="T5396" s="6">
        <v>0</v>
      </c>
      <c r="U5396" s="5">
        <v>0.35759000000000002</v>
      </c>
      <c r="V5396" s="6">
        <v>2.621</v>
      </c>
      <c r="W5396" s="5">
        <v>0.13170000000000001</v>
      </c>
      <c r="X5396" s="6">
        <v>0.36399999999999999</v>
      </c>
      <c r="Y5396" s="5">
        <v>2.1909999999999999E-2</v>
      </c>
      <c r="Z5396" s="6">
        <v>0.56799999999999995</v>
      </c>
      <c r="AA5396" s="5">
        <v>0</v>
      </c>
      <c r="AB5396" s="6">
        <v>0</v>
      </c>
      <c r="AC5396" s="5">
        <v>0</v>
      </c>
      <c r="AD5396" s="6">
        <v>0</v>
      </c>
      <c r="AE5396" s="5">
        <v>0</v>
      </c>
      <c r="AF5396" s="6">
        <v>0</v>
      </c>
    </row>
    <row r="5397" spans="2:32" x14ac:dyDescent="0.35">
      <c r="B5397" s="1" t="s">
        <v>626</v>
      </c>
      <c r="C5397" s="5">
        <v>0</v>
      </c>
      <c r="D5397" s="6">
        <v>0</v>
      </c>
      <c r="E5397" s="5">
        <v>0</v>
      </c>
      <c r="F5397" s="6">
        <v>0</v>
      </c>
      <c r="G5397" s="5">
        <v>0</v>
      </c>
      <c r="H5397" s="6">
        <v>0</v>
      </c>
      <c r="I5397" s="5">
        <v>0</v>
      </c>
      <c r="J5397" s="6">
        <v>0</v>
      </c>
      <c r="K5397" s="5">
        <v>0</v>
      </c>
      <c r="L5397" s="6">
        <v>0</v>
      </c>
      <c r="M5397" s="5">
        <v>0</v>
      </c>
      <c r="N5397" s="6">
        <v>0</v>
      </c>
      <c r="O5397" s="5">
        <v>0</v>
      </c>
      <c r="P5397" s="6">
        <v>0</v>
      </c>
      <c r="Q5397" s="5">
        <v>0</v>
      </c>
      <c r="R5397" s="6">
        <v>0</v>
      </c>
      <c r="S5397" s="5">
        <v>0</v>
      </c>
      <c r="T5397" s="6">
        <v>0</v>
      </c>
      <c r="U5397" s="5">
        <v>0</v>
      </c>
      <c r="V5397" s="6">
        <v>0</v>
      </c>
      <c r="W5397" s="5">
        <v>0</v>
      </c>
      <c r="X5397" s="6">
        <v>0</v>
      </c>
      <c r="Y5397" s="5">
        <v>0</v>
      </c>
      <c r="Z5397" s="6">
        <v>0</v>
      </c>
      <c r="AA5397" s="5">
        <v>0</v>
      </c>
      <c r="AB5397" s="6">
        <v>0</v>
      </c>
      <c r="AC5397" s="5">
        <v>0</v>
      </c>
      <c r="AD5397" s="6">
        <v>0</v>
      </c>
      <c r="AE5397" s="5">
        <v>0</v>
      </c>
      <c r="AF5397" s="6">
        <v>0</v>
      </c>
    </row>
    <row r="5398" spans="2:32" x14ac:dyDescent="0.35">
      <c r="B5398" s="1" t="s">
        <v>627</v>
      </c>
      <c r="C5398" s="5">
        <v>2.3800000000000002E-3</v>
      </c>
      <c r="D5398" s="6">
        <v>0.751</v>
      </c>
      <c r="E5398" s="5">
        <v>0</v>
      </c>
      <c r="F5398" s="6">
        <v>0</v>
      </c>
      <c r="G5398" s="5">
        <v>0</v>
      </c>
      <c r="H5398" s="6">
        <v>0</v>
      </c>
      <c r="I5398" s="5">
        <v>0</v>
      </c>
      <c r="J5398" s="6">
        <v>0</v>
      </c>
      <c r="K5398" s="5">
        <v>0</v>
      </c>
      <c r="L5398" s="6">
        <v>0</v>
      </c>
      <c r="M5398" s="5">
        <v>0</v>
      </c>
      <c r="N5398" s="6">
        <v>0</v>
      </c>
      <c r="O5398" s="5">
        <v>0</v>
      </c>
      <c r="P5398" s="6">
        <v>0</v>
      </c>
      <c r="Q5398" s="5">
        <v>0</v>
      </c>
      <c r="R5398" s="6">
        <v>0</v>
      </c>
      <c r="S5398" s="5">
        <v>0</v>
      </c>
      <c r="T5398" s="6">
        <v>0</v>
      </c>
      <c r="U5398" s="5">
        <v>0.10246</v>
      </c>
      <c r="V5398" s="6">
        <v>0.751</v>
      </c>
      <c r="W5398" s="5">
        <v>0</v>
      </c>
      <c r="X5398" s="6">
        <v>0</v>
      </c>
      <c r="Y5398" s="5">
        <v>0</v>
      </c>
      <c r="Z5398" s="6">
        <v>0</v>
      </c>
      <c r="AA5398" s="5">
        <v>0</v>
      </c>
      <c r="AB5398" s="6">
        <v>0</v>
      </c>
      <c r="AC5398" s="5">
        <v>0</v>
      </c>
      <c r="AD5398" s="6">
        <v>0</v>
      </c>
      <c r="AE5398" s="5">
        <v>0</v>
      </c>
      <c r="AF5398" s="6">
        <v>0</v>
      </c>
    </row>
    <row r="5399" spans="2:32" x14ac:dyDescent="0.35">
      <c r="B5399" s="1" t="s">
        <v>628</v>
      </c>
      <c r="C5399" s="5">
        <v>0</v>
      </c>
      <c r="D5399" s="6">
        <v>0</v>
      </c>
      <c r="E5399" s="5">
        <v>0</v>
      </c>
      <c r="F5399" s="6">
        <v>0</v>
      </c>
      <c r="G5399" s="5">
        <v>0</v>
      </c>
      <c r="H5399" s="6">
        <v>0</v>
      </c>
      <c r="I5399" s="5">
        <v>0</v>
      </c>
      <c r="J5399" s="6">
        <v>0</v>
      </c>
      <c r="K5399" s="5">
        <v>0</v>
      </c>
      <c r="L5399" s="6">
        <v>0</v>
      </c>
      <c r="M5399" s="5">
        <v>0</v>
      </c>
      <c r="N5399" s="6">
        <v>0</v>
      </c>
      <c r="O5399" s="5">
        <v>0</v>
      </c>
      <c r="P5399" s="6">
        <v>0</v>
      </c>
      <c r="Q5399" s="5">
        <v>0</v>
      </c>
      <c r="R5399" s="6">
        <v>0</v>
      </c>
      <c r="S5399" s="5">
        <v>0</v>
      </c>
      <c r="T5399" s="6">
        <v>0</v>
      </c>
      <c r="U5399" s="5">
        <v>0</v>
      </c>
      <c r="V5399" s="6">
        <v>0</v>
      </c>
      <c r="W5399" s="5">
        <v>0</v>
      </c>
      <c r="X5399" s="6">
        <v>0</v>
      </c>
      <c r="Y5399" s="5">
        <v>0</v>
      </c>
      <c r="Z5399" s="6">
        <v>0</v>
      </c>
      <c r="AA5399" s="5">
        <v>0</v>
      </c>
      <c r="AB5399" s="6">
        <v>0</v>
      </c>
      <c r="AC5399" s="5">
        <v>0</v>
      </c>
      <c r="AD5399" s="6">
        <v>0</v>
      </c>
      <c r="AE5399" s="5">
        <v>0</v>
      </c>
      <c r="AF5399" s="6">
        <v>0</v>
      </c>
    </row>
    <row r="5400" spans="2:32" x14ac:dyDescent="0.35">
      <c r="B5400" s="1" t="s">
        <v>629</v>
      </c>
      <c r="C5400" s="5">
        <v>0</v>
      </c>
      <c r="D5400" s="6">
        <v>0</v>
      </c>
      <c r="E5400" s="5">
        <v>0</v>
      </c>
      <c r="F5400" s="6">
        <v>0</v>
      </c>
      <c r="G5400" s="5">
        <v>0</v>
      </c>
      <c r="H5400" s="6">
        <v>0</v>
      </c>
      <c r="I5400" s="5">
        <v>0</v>
      </c>
      <c r="J5400" s="6">
        <v>0</v>
      </c>
      <c r="K5400" s="5">
        <v>0</v>
      </c>
      <c r="L5400" s="6">
        <v>0</v>
      </c>
      <c r="M5400" s="5">
        <v>0</v>
      </c>
      <c r="N5400" s="6">
        <v>0</v>
      </c>
      <c r="O5400" s="5">
        <v>0</v>
      </c>
      <c r="P5400" s="6">
        <v>0</v>
      </c>
      <c r="Q5400" s="5">
        <v>0</v>
      </c>
      <c r="R5400" s="6">
        <v>0</v>
      </c>
      <c r="S5400" s="5">
        <v>0</v>
      </c>
      <c r="T5400" s="6">
        <v>0</v>
      </c>
      <c r="U5400" s="5">
        <v>0</v>
      </c>
      <c r="V5400" s="6">
        <v>0</v>
      </c>
      <c r="W5400" s="5">
        <v>0</v>
      </c>
      <c r="X5400" s="6">
        <v>0</v>
      </c>
      <c r="Y5400" s="5">
        <v>0</v>
      </c>
      <c r="Z5400" s="6">
        <v>0</v>
      </c>
      <c r="AA5400" s="5">
        <v>0</v>
      </c>
      <c r="AB5400" s="6">
        <v>0</v>
      </c>
      <c r="AC5400" s="5">
        <v>0</v>
      </c>
      <c r="AD5400" s="6">
        <v>0</v>
      </c>
      <c r="AE5400" s="5">
        <v>0</v>
      </c>
      <c r="AF5400" s="6">
        <v>0</v>
      </c>
    </row>
    <row r="5401" spans="2:32" x14ac:dyDescent="0.35">
      <c r="B5401" s="1" t="s">
        <v>631</v>
      </c>
      <c r="C5401" s="5">
        <v>0</v>
      </c>
      <c r="D5401" s="6">
        <v>0</v>
      </c>
      <c r="E5401" s="5">
        <v>0</v>
      </c>
      <c r="F5401" s="6">
        <v>0</v>
      </c>
      <c r="G5401" s="5">
        <v>0</v>
      </c>
      <c r="H5401" s="6">
        <v>0</v>
      </c>
      <c r="I5401" s="5">
        <v>0</v>
      </c>
      <c r="J5401" s="6">
        <v>0</v>
      </c>
      <c r="K5401" s="5">
        <v>0</v>
      </c>
      <c r="L5401" s="6">
        <v>0</v>
      </c>
      <c r="M5401" s="5">
        <v>0</v>
      </c>
      <c r="N5401" s="6">
        <v>0</v>
      </c>
      <c r="O5401" s="5">
        <v>0</v>
      </c>
      <c r="P5401" s="6">
        <v>0</v>
      </c>
      <c r="Q5401" s="5">
        <v>0</v>
      </c>
      <c r="R5401" s="6">
        <v>0</v>
      </c>
      <c r="S5401" s="5">
        <v>0</v>
      </c>
      <c r="T5401" s="6">
        <v>0</v>
      </c>
      <c r="U5401" s="5">
        <v>0</v>
      </c>
      <c r="V5401" s="6">
        <v>0</v>
      </c>
      <c r="W5401" s="5">
        <v>0</v>
      </c>
      <c r="X5401" s="6">
        <v>0</v>
      </c>
      <c r="Y5401" s="5">
        <v>0</v>
      </c>
      <c r="Z5401" s="6">
        <v>0</v>
      </c>
      <c r="AA5401" s="5">
        <v>0</v>
      </c>
      <c r="AB5401" s="6">
        <v>0</v>
      </c>
      <c r="AC5401" s="5">
        <v>0</v>
      </c>
      <c r="AD5401" s="6">
        <v>0</v>
      </c>
      <c r="AE5401" s="5">
        <v>0</v>
      </c>
      <c r="AF5401" s="6">
        <v>0</v>
      </c>
    </row>
    <row r="5402" spans="2:32" x14ac:dyDescent="0.35">
      <c r="B5402" s="1" t="s">
        <v>632</v>
      </c>
      <c r="C5402" s="5">
        <v>0</v>
      </c>
      <c r="D5402" s="6">
        <v>0</v>
      </c>
      <c r="E5402" s="5">
        <v>0</v>
      </c>
      <c r="F5402" s="6">
        <v>0</v>
      </c>
      <c r="G5402" s="5">
        <v>0</v>
      </c>
      <c r="H5402" s="6">
        <v>0</v>
      </c>
      <c r="I5402" s="5">
        <v>0</v>
      </c>
      <c r="J5402" s="6">
        <v>0</v>
      </c>
      <c r="K5402" s="5">
        <v>0</v>
      </c>
      <c r="L5402" s="6">
        <v>0</v>
      </c>
      <c r="M5402" s="5">
        <v>0</v>
      </c>
      <c r="N5402" s="6">
        <v>0</v>
      </c>
      <c r="O5402" s="5">
        <v>0</v>
      </c>
      <c r="P5402" s="6">
        <v>0</v>
      </c>
      <c r="Q5402" s="5">
        <v>0</v>
      </c>
      <c r="R5402" s="6">
        <v>0</v>
      </c>
      <c r="S5402" s="5">
        <v>0</v>
      </c>
      <c r="T5402" s="6">
        <v>0</v>
      </c>
      <c r="U5402" s="5">
        <v>0</v>
      </c>
      <c r="V5402" s="6">
        <v>0</v>
      </c>
      <c r="W5402" s="5">
        <v>0</v>
      </c>
      <c r="X5402" s="6">
        <v>0</v>
      </c>
      <c r="Y5402" s="5">
        <v>0</v>
      </c>
      <c r="Z5402" s="6">
        <v>0</v>
      </c>
      <c r="AA5402" s="5">
        <v>0</v>
      </c>
      <c r="AB5402" s="6">
        <v>0</v>
      </c>
      <c r="AC5402" s="5">
        <v>0</v>
      </c>
      <c r="AD5402" s="6">
        <v>0</v>
      </c>
      <c r="AE5402" s="5">
        <v>0</v>
      </c>
      <c r="AF5402" s="6">
        <v>0</v>
      </c>
    </row>
    <row r="5403" spans="2:32" x14ac:dyDescent="0.35">
      <c r="B5403" s="1" t="s">
        <v>633</v>
      </c>
      <c r="C5403" s="5">
        <v>0</v>
      </c>
      <c r="D5403" s="6">
        <v>0</v>
      </c>
      <c r="E5403" s="5">
        <v>0</v>
      </c>
      <c r="F5403" s="6">
        <v>0</v>
      </c>
      <c r="G5403" s="5">
        <v>0</v>
      </c>
      <c r="H5403" s="6">
        <v>0</v>
      </c>
      <c r="I5403" s="5">
        <v>0</v>
      </c>
      <c r="J5403" s="6">
        <v>0</v>
      </c>
      <c r="K5403" s="5">
        <v>0</v>
      </c>
      <c r="L5403" s="6">
        <v>0</v>
      </c>
      <c r="M5403" s="5">
        <v>0</v>
      </c>
      <c r="N5403" s="6">
        <v>0</v>
      </c>
      <c r="O5403" s="5">
        <v>0</v>
      </c>
      <c r="P5403" s="6">
        <v>0</v>
      </c>
      <c r="Q5403" s="5">
        <v>0</v>
      </c>
      <c r="R5403" s="6">
        <v>0</v>
      </c>
      <c r="S5403" s="5">
        <v>0</v>
      </c>
      <c r="T5403" s="6">
        <v>0</v>
      </c>
      <c r="U5403" s="5">
        <v>0</v>
      </c>
      <c r="V5403" s="6">
        <v>0</v>
      </c>
      <c r="W5403" s="5">
        <v>0</v>
      </c>
      <c r="X5403" s="6">
        <v>0</v>
      </c>
      <c r="Y5403" s="5">
        <v>0</v>
      </c>
      <c r="Z5403" s="6">
        <v>0</v>
      </c>
      <c r="AA5403" s="5">
        <v>0</v>
      </c>
      <c r="AB5403" s="6">
        <v>0</v>
      </c>
      <c r="AC5403" s="5">
        <v>0</v>
      </c>
      <c r="AD5403" s="6">
        <v>0</v>
      </c>
      <c r="AE5403" s="5">
        <v>0</v>
      </c>
      <c r="AF5403" s="6">
        <v>0</v>
      </c>
    </row>
    <row r="5404" spans="2:32" x14ac:dyDescent="0.35">
      <c r="B5404" s="1" t="s">
        <v>634</v>
      </c>
      <c r="C5404" s="5">
        <v>0</v>
      </c>
      <c r="D5404" s="6">
        <v>0</v>
      </c>
      <c r="E5404" s="5">
        <v>0</v>
      </c>
      <c r="F5404" s="6">
        <v>0</v>
      </c>
      <c r="G5404" s="5">
        <v>0</v>
      </c>
      <c r="H5404" s="6">
        <v>0</v>
      </c>
      <c r="I5404" s="5">
        <v>0</v>
      </c>
      <c r="J5404" s="6">
        <v>0</v>
      </c>
      <c r="K5404" s="5">
        <v>0</v>
      </c>
      <c r="L5404" s="6">
        <v>0</v>
      </c>
      <c r="M5404" s="5">
        <v>0</v>
      </c>
      <c r="N5404" s="6">
        <v>0</v>
      </c>
      <c r="O5404" s="5">
        <v>0</v>
      </c>
      <c r="P5404" s="6">
        <v>0</v>
      </c>
      <c r="Q5404" s="5">
        <v>0</v>
      </c>
      <c r="R5404" s="6">
        <v>0</v>
      </c>
      <c r="S5404" s="5">
        <v>0</v>
      </c>
      <c r="T5404" s="6">
        <v>0</v>
      </c>
      <c r="U5404" s="5">
        <v>0</v>
      </c>
      <c r="V5404" s="6">
        <v>0</v>
      </c>
      <c r="W5404" s="5">
        <v>0</v>
      </c>
      <c r="X5404" s="6">
        <v>0</v>
      </c>
      <c r="Y5404" s="5">
        <v>0</v>
      </c>
      <c r="Z5404" s="6">
        <v>0</v>
      </c>
      <c r="AA5404" s="5">
        <v>0</v>
      </c>
      <c r="AB5404" s="6">
        <v>0</v>
      </c>
      <c r="AC5404" s="5">
        <v>0</v>
      </c>
      <c r="AD5404" s="6">
        <v>0</v>
      </c>
      <c r="AE5404" s="5">
        <v>0</v>
      </c>
      <c r="AF5404" s="6">
        <v>0</v>
      </c>
    </row>
    <row r="5405" spans="2:32" x14ac:dyDescent="0.35">
      <c r="B5405" s="1" t="s">
        <v>635</v>
      </c>
      <c r="C5405" s="5">
        <v>0</v>
      </c>
      <c r="D5405" s="6">
        <v>0</v>
      </c>
      <c r="E5405" s="5">
        <v>0</v>
      </c>
      <c r="F5405" s="6">
        <v>0</v>
      </c>
      <c r="G5405" s="5">
        <v>0</v>
      </c>
      <c r="H5405" s="6">
        <v>0</v>
      </c>
      <c r="I5405" s="5">
        <v>0</v>
      </c>
      <c r="J5405" s="6">
        <v>0</v>
      </c>
      <c r="K5405" s="5">
        <v>0</v>
      </c>
      <c r="L5405" s="6">
        <v>0</v>
      </c>
      <c r="M5405" s="5">
        <v>0</v>
      </c>
      <c r="N5405" s="6">
        <v>0</v>
      </c>
      <c r="O5405" s="5">
        <v>0</v>
      </c>
      <c r="P5405" s="6">
        <v>0</v>
      </c>
      <c r="Q5405" s="5">
        <v>0</v>
      </c>
      <c r="R5405" s="6">
        <v>0</v>
      </c>
      <c r="S5405" s="5">
        <v>0</v>
      </c>
      <c r="T5405" s="6">
        <v>0</v>
      </c>
      <c r="U5405" s="5">
        <v>0</v>
      </c>
      <c r="V5405" s="6">
        <v>0</v>
      </c>
      <c r="W5405" s="5">
        <v>0</v>
      </c>
      <c r="X5405" s="6">
        <v>0</v>
      </c>
      <c r="Y5405" s="5">
        <v>0</v>
      </c>
      <c r="Z5405" s="6">
        <v>0</v>
      </c>
      <c r="AA5405" s="5">
        <v>0</v>
      </c>
      <c r="AB5405" s="6">
        <v>0</v>
      </c>
      <c r="AC5405" s="5">
        <v>0</v>
      </c>
      <c r="AD5405" s="6">
        <v>0</v>
      </c>
      <c r="AE5405" s="5">
        <v>0</v>
      </c>
      <c r="AF5405" s="6">
        <v>0</v>
      </c>
    </row>
    <row r="5406" spans="2:32" x14ac:dyDescent="0.35">
      <c r="B5406" s="2" t="s">
        <v>10</v>
      </c>
    </row>
    <row r="5407" spans="2:32" x14ac:dyDescent="0.35">
      <c r="B5407" s="1" t="s">
        <v>636</v>
      </c>
      <c r="C5407" s="5">
        <v>0</v>
      </c>
      <c r="D5407" s="6">
        <v>0</v>
      </c>
      <c r="E5407" s="5">
        <v>0</v>
      </c>
      <c r="F5407" s="6">
        <v>0</v>
      </c>
      <c r="G5407" s="5">
        <v>0</v>
      </c>
      <c r="H5407" s="6">
        <v>0</v>
      </c>
      <c r="I5407" s="5">
        <v>0</v>
      </c>
      <c r="J5407" s="6">
        <v>0</v>
      </c>
      <c r="K5407" s="5">
        <v>0</v>
      </c>
      <c r="L5407" s="6">
        <v>0</v>
      </c>
      <c r="M5407" s="5">
        <v>0</v>
      </c>
      <c r="N5407" s="6">
        <v>0</v>
      </c>
      <c r="O5407" s="5">
        <v>0</v>
      </c>
      <c r="P5407" s="6">
        <v>0</v>
      </c>
      <c r="Q5407" s="5">
        <v>0</v>
      </c>
      <c r="R5407" s="6">
        <v>0</v>
      </c>
      <c r="S5407" s="5">
        <v>0</v>
      </c>
      <c r="T5407" s="6">
        <v>0</v>
      </c>
      <c r="U5407" s="5">
        <v>0</v>
      </c>
      <c r="V5407" s="6">
        <v>0</v>
      </c>
      <c r="W5407" s="5">
        <v>0</v>
      </c>
      <c r="X5407" s="6">
        <v>0</v>
      </c>
      <c r="Y5407" s="5">
        <v>0</v>
      </c>
      <c r="Z5407" s="6">
        <v>0</v>
      </c>
      <c r="AA5407" s="5">
        <v>0</v>
      </c>
      <c r="AB5407" s="6">
        <v>0</v>
      </c>
      <c r="AC5407" s="5">
        <v>0</v>
      </c>
      <c r="AD5407" s="6">
        <v>0</v>
      </c>
      <c r="AE5407" s="5">
        <v>0</v>
      </c>
      <c r="AF5407" s="6">
        <v>0</v>
      </c>
    </row>
    <row r="5408" spans="2:32" x14ac:dyDescent="0.35">
      <c r="B5408" s="1" t="s">
        <v>637</v>
      </c>
      <c r="C5408" s="5">
        <v>0</v>
      </c>
      <c r="D5408" s="6">
        <v>0</v>
      </c>
      <c r="E5408" s="5">
        <v>0</v>
      </c>
      <c r="F5408" s="6">
        <v>0</v>
      </c>
      <c r="G5408" s="5">
        <v>0</v>
      </c>
      <c r="H5408" s="6">
        <v>0</v>
      </c>
      <c r="I5408" s="5">
        <v>0</v>
      </c>
      <c r="J5408" s="6">
        <v>0</v>
      </c>
      <c r="K5408" s="5">
        <v>0</v>
      </c>
      <c r="L5408" s="6">
        <v>0</v>
      </c>
      <c r="M5408" s="5">
        <v>0</v>
      </c>
      <c r="N5408" s="6">
        <v>0</v>
      </c>
      <c r="O5408" s="5">
        <v>0</v>
      </c>
      <c r="P5408" s="6">
        <v>0</v>
      </c>
      <c r="Q5408" s="5">
        <v>0</v>
      </c>
      <c r="R5408" s="6">
        <v>0</v>
      </c>
      <c r="S5408" s="5">
        <v>0</v>
      </c>
      <c r="T5408" s="6">
        <v>0</v>
      </c>
      <c r="U5408" s="5">
        <v>0</v>
      </c>
      <c r="V5408" s="6">
        <v>0</v>
      </c>
      <c r="W5408" s="5">
        <v>0</v>
      </c>
      <c r="X5408" s="6">
        <v>0</v>
      </c>
      <c r="Y5408" s="5">
        <v>0</v>
      </c>
      <c r="Z5408" s="6">
        <v>0</v>
      </c>
      <c r="AA5408" s="5">
        <v>0</v>
      </c>
      <c r="AB5408" s="6">
        <v>0</v>
      </c>
      <c r="AC5408" s="5">
        <v>0</v>
      </c>
      <c r="AD5408" s="6">
        <v>0</v>
      </c>
      <c r="AE5408" s="5">
        <v>0</v>
      </c>
      <c r="AF5408" s="6">
        <v>0</v>
      </c>
    </row>
    <row r="5409" spans="2:32" x14ac:dyDescent="0.35">
      <c r="B5409" s="1" t="s">
        <v>638</v>
      </c>
      <c r="C5409" s="5">
        <v>0</v>
      </c>
      <c r="D5409" s="6">
        <v>0</v>
      </c>
      <c r="E5409" s="5">
        <v>0</v>
      </c>
      <c r="F5409" s="6">
        <v>0</v>
      </c>
      <c r="G5409" s="5">
        <v>0</v>
      </c>
      <c r="H5409" s="6">
        <v>0</v>
      </c>
      <c r="I5409" s="5">
        <v>0</v>
      </c>
      <c r="J5409" s="6">
        <v>0</v>
      </c>
      <c r="K5409" s="5">
        <v>0</v>
      </c>
      <c r="L5409" s="6">
        <v>0</v>
      </c>
      <c r="M5409" s="5">
        <v>0</v>
      </c>
      <c r="N5409" s="6">
        <v>0</v>
      </c>
      <c r="O5409" s="5">
        <v>0</v>
      </c>
      <c r="P5409" s="6">
        <v>0</v>
      </c>
      <c r="Q5409" s="5">
        <v>0</v>
      </c>
      <c r="R5409" s="6">
        <v>0</v>
      </c>
      <c r="S5409" s="5">
        <v>0</v>
      </c>
      <c r="T5409" s="6">
        <v>0</v>
      </c>
      <c r="U5409" s="5">
        <v>0</v>
      </c>
      <c r="V5409" s="6">
        <v>0</v>
      </c>
      <c r="W5409" s="5">
        <v>0</v>
      </c>
      <c r="X5409" s="6">
        <v>0</v>
      </c>
      <c r="Y5409" s="5">
        <v>0</v>
      </c>
      <c r="Z5409" s="6">
        <v>0</v>
      </c>
      <c r="AA5409" s="5">
        <v>0</v>
      </c>
      <c r="AB5409" s="6">
        <v>0</v>
      </c>
      <c r="AC5409" s="5">
        <v>0</v>
      </c>
      <c r="AD5409" s="6">
        <v>0</v>
      </c>
      <c r="AE5409" s="5">
        <v>0</v>
      </c>
      <c r="AF5409" s="6">
        <v>0</v>
      </c>
    </row>
    <row r="5410" spans="2:32" x14ac:dyDescent="0.35">
      <c r="B5410" s="1" t="s">
        <v>639</v>
      </c>
      <c r="C5410" s="5">
        <v>0</v>
      </c>
      <c r="D5410" s="6">
        <v>0</v>
      </c>
      <c r="E5410" s="5">
        <v>0</v>
      </c>
      <c r="F5410" s="6">
        <v>0</v>
      </c>
      <c r="G5410" s="5">
        <v>0</v>
      </c>
      <c r="H5410" s="6">
        <v>0</v>
      </c>
      <c r="I5410" s="5">
        <v>0</v>
      </c>
      <c r="J5410" s="6">
        <v>0</v>
      </c>
      <c r="K5410" s="5">
        <v>0</v>
      </c>
      <c r="L5410" s="6">
        <v>0</v>
      </c>
      <c r="M5410" s="5">
        <v>0</v>
      </c>
      <c r="N5410" s="6">
        <v>0</v>
      </c>
      <c r="O5410" s="5">
        <v>0</v>
      </c>
      <c r="P5410" s="6">
        <v>0</v>
      </c>
      <c r="Q5410" s="5">
        <v>0</v>
      </c>
      <c r="R5410" s="6">
        <v>0</v>
      </c>
      <c r="S5410" s="5">
        <v>0</v>
      </c>
      <c r="T5410" s="6">
        <v>0</v>
      </c>
      <c r="U5410" s="5">
        <v>0</v>
      </c>
      <c r="V5410" s="6">
        <v>0</v>
      </c>
      <c r="W5410" s="5">
        <v>0</v>
      </c>
      <c r="X5410" s="6">
        <v>0</v>
      </c>
      <c r="Y5410" s="5">
        <v>0</v>
      </c>
      <c r="Z5410" s="6">
        <v>0</v>
      </c>
      <c r="AA5410" s="5">
        <v>0</v>
      </c>
      <c r="AB5410" s="6">
        <v>0</v>
      </c>
      <c r="AC5410" s="5">
        <v>0</v>
      </c>
      <c r="AD5410" s="6">
        <v>0</v>
      </c>
      <c r="AE5410" s="5">
        <v>0</v>
      </c>
      <c r="AF5410" s="6">
        <v>0</v>
      </c>
    </row>
    <row r="5411" spans="2:32" x14ac:dyDescent="0.35">
      <c r="B5411" s="1" t="s">
        <v>640</v>
      </c>
      <c r="C5411" s="5">
        <v>4.79E-3</v>
      </c>
      <c r="D5411" s="6">
        <v>1.514</v>
      </c>
      <c r="E5411" s="5">
        <v>0</v>
      </c>
      <c r="F5411" s="6">
        <v>0</v>
      </c>
      <c r="G5411" s="5">
        <v>0</v>
      </c>
      <c r="H5411" s="6">
        <v>0</v>
      </c>
      <c r="I5411" s="5">
        <v>0</v>
      </c>
      <c r="J5411" s="6">
        <v>0</v>
      </c>
      <c r="K5411" s="5">
        <v>0</v>
      </c>
      <c r="L5411" s="6">
        <v>0</v>
      </c>
      <c r="M5411" s="5">
        <v>0</v>
      </c>
      <c r="N5411" s="6">
        <v>0</v>
      </c>
      <c r="O5411" s="5">
        <v>0</v>
      </c>
      <c r="P5411" s="6">
        <v>0</v>
      </c>
      <c r="Q5411" s="5">
        <v>0</v>
      </c>
      <c r="R5411" s="6">
        <v>0</v>
      </c>
      <c r="S5411" s="5">
        <v>0</v>
      </c>
      <c r="T5411" s="6">
        <v>0</v>
      </c>
      <c r="U5411" s="5">
        <v>0</v>
      </c>
      <c r="V5411" s="6">
        <v>0</v>
      </c>
      <c r="W5411" s="5">
        <v>0.54778000000000004</v>
      </c>
      <c r="X5411" s="6">
        <v>1.514</v>
      </c>
      <c r="Y5411" s="5">
        <v>0</v>
      </c>
      <c r="Z5411" s="6">
        <v>0</v>
      </c>
      <c r="AA5411" s="5">
        <v>0</v>
      </c>
      <c r="AB5411" s="6">
        <v>0</v>
      </c>
      <c r="AC5411" s="5">
        <v>0</v>
      </c>
      <c r="AD5411" s="6">
        <v>0</v>
      </c>
      <c r="AE5411" s="5">
        <v>0</v>
      </c>
      <c r="AF5411" s="6">
        <v>0</v>
      </c>
    </row>
    <row r="5412" spans="2:32" x14ac:dyDescent="0.35">
      <c r="B5412" s="1" t="s">
        <v>641</v>
      </c>
      <c r="C5412" s="5">
        <v>0</v>
      </c>
      <c r="D5412" s="6">
        <v>0</v>
      </c>
      <c r="E5412" s="5">
        <v>0</v>
      </c>
      <c r="F5412" s="6">
        <v>0</v>
      </c>
      <c r="G5412" s="5">
        <v>0</v>
      </c>
      <c r="H5412" s="6">
        <v>0</v>
      </c>
      <c r="I5412" s="5">
        <v>0</v>
      </c>
      <c r="J5412" s="6">
        <v>0</v>
      </c>
      <c r="K5412" s="5">
        <v>0</v>
      </c>
      <c r="L5412" s="6">
        <v>0</v>
      </c>
      <c r="M5412" s="5">
        <v>0</v>
      </c>
      <c r="N5412" s="6">
        <v>0</v>
      </c>
      <c r="O5412" s="5">
        <v>0</v>
      </c>
      <c r="P5412" s="6">
        <v>0</v>
      </c>
      <c r="Q5412" s="5">
        <v>0</v>
      </c>
      <c r="R5412" s="6">
        <v>0</v>
      </c>
      <c r="S5412" s="5">
        <v>0</v>
      </c>
      <c r="T5412" s="6">
        <v>0</v>
      </c>
      <c r="U5412" s="5">
        <v>0</v>
      </c>
      <c r="V5412" s="6">
        <v>0</v>
      </c>
      <c r="W5412" s="5">
        <v>0</v>
      </c>
      <c r="X5412" s="6">
        <v>0</v>
      </c>
      <c r="Y5412" s="5">
        <v>0</v>
      </c>
      <c r="Z5412" s="6">
        <v>0</v>
      </c>
      <c r="AA5412" s="5">
        <v>0</v>
      </c>
      <c r="AB5412" s="6">
        <v>0</v>
      </c>
      <c r="AC5412" s="5">
        <v>0</v>
      </c>
      <c r="AD5412" s="6">
        <v>0</v>
      </c>
      <c r="AE5412" s="5">
        <v>0</v>
      </c>
      <c r="AF5412" s="6">
        <v>0</v>
      </c>
    </row>
    <row r="5413" spans="2:32" x14ac:dyDescent="0.35">
      <c r="B5413" s="1" t="s">
        <v>1220</v>
      </c>
      <c r="C5413" s="5">
        <v>0</v>
      </c>
      <c r="D5413" s="6">
        <v>0</v>
      </c>
      <c r="E5413" s="5">
        <v>0</v>
      </c>
      <c r="F5413" s="6">
        <v>0</v>
      </c>
      <c r="G5413" s="5">
        <v>0</v>
      </c>
      <c r="H5413" s="6">
        <v>0</v>
      </c>
      <c r="I5413" s="5">
        <v>0</v>
      </c>
      <c r="J5413" s="6">
        <v>0</v>
      </c>
      <c r="K5413" s="5">
        <v>0</v>
      </c>
      <c r="L5413" s="6">
        <v>0</v>
      </c>
      <c r="M5413" s="5">
        <v>0</v>
      </c>
      <c r="N5413" s="6">
        <v>0</v>
      </c>
      <c r="O5413" s="5">
        <v>0</v>
      </c>
      <c r="P5413" s="6">
        <v>0</v>
      </c>
      <c r="Q5413" s="5">
        <v>0</v>
      </c>
      <c r="R5413" s="6">
        <v>0</v>
      </c>
      <c r="S5413" s="5">
        <v>0</v>
      </c>
      <c r="T5413" s="6">
        <v>0</v>
      </c>
      <c r="U5413" s="5">
        <v>0</v>
      </c>
      <c r="V5413" s="6">
        <v>0</v>
      </c>
      <c r="W5413" s="5">
        <v>0</v>
      </c>
      <c r="X5413" s="6">
        <v>0</v>
      </c>
      <c r="Y5413" s="5">
        <v>0</v>
      </c>
      <c r="Z5413" s="6">
        <v>0</v>
      </c>
      <c r="AA5413" s="5">
        <v>0</v>
      </c>
      <c r="AB5413" s="6">
        <v>0</v>
      </c>
      <c r="AC5413" s="5">
        <v>0</v>
      </c>
      <c r="AD5413" s="6">
        <v>0</v>
      </c>
      <c r="AE5413" s="5">
        <v>0</v>
      </c>
      <c r="AF5413" s="6">
        <v>0</v>
      </c>
    </row>
    <row r="5414" spans="2:32" x14ac:dyDescent="0.35">
      <c r="B5414" s="1" t="s">
        <v>643</v>
      </c>
      <c r="C5414" s="5">
        <v>0</v>
      </c>
      <c r="D5414" s="6">
        <v>0</v>
      </c>
      <c r="E5414" s="5">
        <v>0</v>
      </c>
      <c r="F5414" s="6">
        <v>0</v>
      </c>
      <c r="G5414" s="5">
        <v>0</v>
      </c>
      <c r="H5414" s="6">
        <v>0</v>
      </c>
      <c r="I5414" s="5">
        <v>0</v>
      </c>
      <c r="J5414" s="6">
        <v>0</v>
      </c>
      <c r="K5414" s="5">
        <v>0</v>
      </c>
      <c r="L5414" s="6">
        <v>0</v>
      </c>
      <c r="M5414" s="5">
        <v>0</v>
      </c>
      <c r="N5414" s="6">
        <v>0</v>
      </c>
      <c r="O5414" s="5">
        <v>0</v>
      </c>
      <c r="P5414" s="6">
        <v>0</v>
      </c>
      <c r="Q5414" s="5">
        <v>0</v>
      </c>
      <c r="R5414" s="6">
        <v>0</v>
      </c>
      <c r="S5414" s="5">
        <v>0</v>
      </c>
      <c r="T5414" s="6">
        <v>0</v>
      </c>
      <c r="U5414" s="5">
        <v>0</v>
      </c>
      <c r="V5414" s="6">
        <v>0</v>
      </c>
      <c r="W5414" s="5">
        <v>0</v>
      </c>
      <c r="X5414" s="6">
        <v>0</v>
      </c>
      <c r="Y5414" s="5">
        <v>0</v>
      </c>
      <c r="Z5414" s="6">
        <v>0</v>
      </c>
      <c r="AA5414" s="5">
        <v>0</v>
      </c>
      <c r="AB5414" s="6">
        <v>0</v>
      </c>
      <c r="AC5414" s="5">
        <v>0</v>
      </c>
      <c r="AD5414" s="6">
        <v>0</v>
      </c>
      <c r="AE5414" s="5">
        <v>0</v>
      </c>
      <c r="AF5414" s="6">
        <v>0</v>
      </c>
    </row>
    <row r="5415" spans="2:32" x14ac:dyDescent="0.35">
      <c r="B5415" s="2" t="s">
        <v>11</v>
      </c>
    </row>
    <row r="5416" spans="2:32" x14ac:dyDescent="0.35">
      <c r="B5416" s="1" t="s">
        <v>644</v>
      </c>
      <c r="C5416" s="5">
        <v>4.5900000000000003E-3</v>
      </c>
      <c r="D5416" s="6">
        <v>1.452</v>
      </c>
      <c r="E5416" s="5">
        <v>0</v>
      </c>
      <c r="F5416" s="6">
        <v>0</v>
      </c>
      <c r="G5416" s="5">
        <v>0</v>
      </c>
      <c r="H5416" s="6">
        <v>0</v>
      </c>
      <c r="I5416" s="5">
        <v>0</v>
      </c>
      <c r="J5416" s="6">
        <v>0</v>
      </c>
      <c r="K5416" s="5">
        <v>0</v>
      </c>
      <c r="L5416" s="6">
        <v>0</v>
      </c>
      <c r="M5416" s="5">
        <v>0</v>
      </c>
      <c r="N5416" s="6">
        <v>0</v>
      </c>
      <c r="O5416" s="5">
        <v>0</v>
      </c>
      <c r="P5416" s="6">
        <v>0</v>
      </c>
      <c r="Q5416" s="5">
        <v>0</v>
      </c>
      <c r="R5416" s="6">
        <v>0</v>
      </c>
      <c r="S5416" s="5">
        <v>0</v>
      </c>
      <c r="T5416" s="6">
        <v>0</v>
      </c>
      <c r="U5416" s="5">
        <v>0</v>
      </c>
      <c r="V5416" s="6">
        <v>0</v>
      </c>
      <c r="W5416" s="5">
        <v>0</v>
      </c>
      <c r="X5416" s="6">
        <v>0</v>
      </c>
      <c r="Y5416" s="5">
        <v>5.6000000000000001E-2</v>
      </c>
      <c r="Z5416" s="6">
        <v>1.452</v>
      </c>
      <c r="AA5416" s="5">
        <v>0</v>
      </c>
      <c r="AB5416" s="6">
        <v>0</v>
      </c>
      <c r="AC5416" s="5">
        <v>0</v>
      </c>
      <c r="AD5416" s="6">
        <v>0</v>
      </c>
      <c r="AE5416" s="5">
        <v>0</v>
      </c>
      <c r="AF5416" s="6">
        <v>0</v>
      </c>
    </row>
    <row r="5417" spans="2:32" x14ac:dyDescent="0.35">
      <c r="B5417" s="1" t="s">
        <v>646</v>
      </c>
      <c r="C5417" s="5">
        <v>0</v>
      </c>
      <c r="D5417" s="6">
        <v>0</v>
      </c>
      <c r="E5417" s="5">
        <v>0</v>
      </c>
      <c r="F5417" s="6">
        <v>0</v>
      </c>
      <c r="G5417" s="5">
        <v>0</v>
      </c>
      <c r="H5417" s="6">
        <v>0</v>
      </c>
      <c r="I5417" s="5">
        <v>0</v>
      </c>
      <c r="J5417" s="6">
        <v>0</v>
      </c>
      <c r="K5417" s="5">
        <v>0</v>
      </c>
      <c r="L5417" s="6">
        <v>0</v>
      </c>
      <c r="M5417" s="5">
        <v>0</v>
      </c>
      <c r="N5417" s="6">
        <v>0</v>
      </c>
      <c r="O5417" s="5">
        <v>0</v>
      </c>
      <c r="P5417" s="6">
        <v>0</v>
      </c>
      <c r="Q5417" s="5">
        <v>0</v>
      </c>
      <c r="R5417" s="6">
        <v>0</v>
      </c>
      <c r="S5417" s="5">
        <v>0</v>
      </c>
      <c r="T5417" s="6">
        <v>0</v>
      </c>
      <c r="U5417" s="5">
        <v>0</v>
      </c>
      <c r="V5417" s="6">
        <v>0</v>
      </c>
      <c r="W5417" s="5">
        <v>0</v>
      </c>
      <c r="X5417" s="6">
        <v>0</v>
      </c>
      <c r="Y5417" s="5">
        <v>0</v>
      </c>
      <c r="Z5417" s="6">
        <v>0</v>
      </c>
      <c r="AA5417" s="5">
        <v>0</v>
      </c>
      <c r="AB5417" s="6">
        <v>0</v>
      </c>
      <c r="AC5417" s="5">
        <v>0</v>
      </c>
      <c r="AD5417" s="6">
        <v>0</v>
      </c>
      <c r="AE5417" s="5">
        <v>0</v>
      </c>
      <c r="AF5417" s="6">
        <v>0</v>
      </c>
    </row>
    <row r="5418" spans="2:32" x14ac:dyDescent="0.35">
      <c r="B5418" s="1" t="s">
        <v>647</v>
      </c>
      <c r="C5418" s="5">
        <v>4.8129999999999999E-2</v>
      </c>
      <c r="D5418" s="6">
        <v>15.218999999999999</v>
      </c>
      <c r="E5418" s="5">
        <v>0</v>
      </c>
      <c r="F5418" s="6">
        <v>0</v>
      </c>
      <c r="G5418" s="5">
        <v>0</v>
      </c>
      <c r="H5418" s="6">
        <v>0</v>
      </c>
      <c r="I5418" s="5">
        <v>0</v>
      </c>
      <c r="J5418" s="6">
        <v>0</v>
      </c>
      <c r="K5418" s="5">
        <v>0</v>
      </c>
      <c r="L5418" s="6">
        <v>0</v>
      </c>
      <c r="M5418" s="5">
        <v>0</v>
      </c>
      <c r="N5418" s="6">
        <v>0</v>
      </c>
      <c r="O5418" s="5">
        <v>0</v>
      </c>
      <c r="P5418" s="6">
        <v>0</v>
      </c>
      <c r="Q5418" s="5">
        <v>0</v>
      </c>
      <c r="R5418" s="6">
        <v>0</v>
      </c>
      <c r="S5418" s="5">
        <v>0</v>
      </c>
      <c r="T5418" s="6">
        <v>0</v>
      </c>
      <c r="U5418" s="5">
        <v>0</v>
      </c>
      <c r="V5418" s="6">
        <v>0</v>
      </c>
      <c r="W5418" s="5">
        <v>0</v>
      </c>
      <c r="X5418" s="6">
        <v>0</v>
      </c>
      <c r="Y5418" s="5">
        <v>0.43592999999999998</v>
      </c>
      <c r="Z5418" s="6">
        <v>11.302</v>
      </c>
      <c r="AA5418" s="5">
        <v>0.11784</v>
      </c>
      <c r="AB5418" s="6">
        <v>3.9180000000000001</v>
      </c>
      <c r="AC5418" s="5">
        <v>0</v>
      </c>
      <c r="AD5418" s="6">
        <v>0</v>
      </c>
      <c r="AE5418" s="5">
        <v>0</v>
      </c>
      <c r="AF5418" s="6">
        <v>0</v>
      </c>
    </row>
    <row r="5419" spans="2:32" x14ac:dyDescent="0.35">
      <c r="B5419" s="1" t="s">
        <v>649</v>
      </c>
      <c r="C5419" s="5">
        <v>0</v>
      </c>
      <c r="D5419" s="6">
        <v>0</v>
      </c>
      <c r="E5419" s="5">
        <v>0</v>
      </c>
      <c r="F5419" s="6">
        <v>0</v>
      </c>
      <c r="G5419" s="5">
        <v>0</v>
      </c>
      <c r="H5419" s="6">
        <v>0</v>
      </c>
      <c r="I5419" s="5">
        <v>0</v>
      </c>
      <c r="J5419" s="6">
        <v>0</v>
      </c>
      <c r="K5419" s="5">
        <v>0</v>
      </c>
      <c r="L5419" s="6">
        <v>0</v>
      </c>
      <c r="M5419" s="5">
        <v>0</v>
      </c>
      <c r="N5419" s="6">
        <v>0</v>
      </c>
      <c r="O5419" s="5">
        <v>0</v>
      </c>
      <c r="P5419" s="6">
        <v>0</v>
      </c>
      <c r="Q5419" s="5">
        <v>0</v>
      </c>
      <c r="R5419" s="6">
        <v>0</v>
      </c>
      <c r="S5419" s="5">
        <v>0</v>
      </c>
      <c r="T5419" s="6">
        <v>0</v>
      </c>
      <c r="U5419" s="5">
        <v>0</v>
      </c>
      <c r="V5419" s="6">
        <v>0</v>
      </c>
      <c r="W5419" s="5">
        <v>0</v>
      </c>
      <c r="X5419" s="6">
        <v>0</v>
      </c>
      <c r="Y5419" s="5">
        <v>0</v>
      </c>
      <c r="Z5419" s="6">
        <v>0</v>
      </c>
      <c r="AA5419" s="5">
        <v>0</v>
      </c>
      <c r="AB5419" s="6">
        <v>0</v>
      </c>
      <c r="AC5419" s="5">
        <v>0</v>
      </c>
      <c r="AD5419" s="6">
        <v>0</v>
      </c>
      <c r="AE5419" s="5">
        <v>0</v>
      </c>
      <c r="AF5419" s="6">
        <v>0</v>
      </c>
    </row>
    <row r="5420" spans="2:32" x14ac:dyDescent="0.35">
      <c r="B5420" s="1" t="s">
        <v>650</v>
      </c>
      <c r="C5420" s="5">
        <v>1.33E-3</v>
      </c>
      <c r="D5420" s="6">
        <v>0.42</v>
      </c>
      <c r="E5420" s="5">
        <v>0</v>
      </c>
      <c r="F5420" s="6">
        <v>0</v>
      </c>
      <c r="G5420" s="5">
        <v>1.5219999999999999E-2</v>
      </c>
      <c r="H5420" s="6">
        <v>0.42</v>
      </c>
      <c r="I5420" s="5">
        <v>0</v>
      </c>
      <c r="J5420" s="6">
        <v>0</v>
      </c>
      <c r="K5420" s="5">
        <v>0</v>
      </c>
      <c r="L5420" s="6">
        <v>0</v>
      </c>
      <c r="M5420" s="5">
        <v>0</v>
      </c>
      <c r="N5420" s="6">
        <v>0</v>
      </c>
      <c r="O5420" s="5">
        <v>0</v>
      </c>
      <c r="P5420" s="6">
        <v>0</v>
      </c>
      <c r="Q5420" s="5">
        <v>0</v>
      </c>
      <c r="R5420" s="6">
        <v>0</v>
      </c>
      <c r="S5420" s="5">
        <v>0</v>
      </c>
      <c r="T5420" s="6">
        <v>0</v>
      </c>
      <c r="U5420" s="5">
        <v>0</v>
      </c>
      <c r="V5420" s="6">
        <v>0</v>
      </c>
      <c r="W5420" s="5">
        <v>0</v>
      </c>
      <c r="X5420" s="6">
        <v>0</v>
      </c>
      <c r="Y5420" s="5">
        <v>0</v>
      </c>
      <c r="Z5420" s="6">
        <v>0</v>
      </c>
      <c r="AA5420" s="5">
        <v>0</v>
      </c>
      <c r="AB5420" s="6">
        <v>0</v>
      </c>
      <c r="AC5420" s="5">
        <v>0</v>
      </c>
      <c r="AD5420" s="6">
        <v>0</v>
      </c>
      <c r="AE5420" s="5">
        <v>0</v>
      </c>
      <c r="AF5420" s="6">
        <v>0</v>
      </c>
    </row>
    <row r="5421" spans="2:32" x14ac:dyDescent="0.35">
      <c r="B5421" s="1" t="s">
        <v>1221</v>
      </c>
      <c r="C5421" s="5">
        <v>2.3800000000000002E-3</v>
      </c>
      <c r="D5421" s="6">
        <v>0.751</v>
      </c>
      <c r="E5421" s="5">
        <v>0</v>
      </c>
      <c r="F5421" s="6">
        <v>0</v>
      </c>
      <c r="G5421" s="5">
        <v>0</v>
      </c>
      <c r="H5421" s="6">
        <v>0</v>
      </c>
      <c r="I5421" s="5">
        <v>0</v>
      </c>
      <c r="J5421" s="6">
        <v>0</v>
      </c>
      <c r="K5421" s="5">
        <v>0</v>
      </c>
      <c r="L5421" s="6">
        <v>0</v>
      </c>
      <c r="M5421" s="5">
        <v>0</v>
      </c>
      <c r="N5421" s="6">
        <v>0</v>
      </c>
      <c r="O5421" s="5">
        <v>0</v>
      </c>
      <c r="P5421" s="6">
        <v>0</v>
      </c>
      <c r="Q5421" s="5">
        <v>0</v>
      </c>
      <c r="R5421" s="6">
        <v>0</v>
      </c>
      <c r="S5421" s="5">
        <v>0</v>
      </c>
      <c r="T5421" s="6">
        <v>0</v>
      </c>
      <c r="U5421" s="5">
        <v>0.10246</v>
      </c>
      <c r="V5421" s="6">
        <v>0.751</v>
      </c>
      <c r="W5421" s="5">
        <v>0</v>
      </c>
      <c r="X5421" s="6">
        <v>0</v>
      </c>
      <c r="Y5421" s="5">
        <v>0</v>
      </c>
      <c r="Z5421" s="6">
        <v>0</v>
      </c>
      <c r="AA5421" s="5">
        <v>0</v>
      </c>
      <c r="AB5421" s="6">
        <v>0</v>
      </c>
      <c r="AC5421" s="5">
        <v>0</v>
      </c>
      <c r="AD5421" s="6">
        <v>0</v>
      </c>
      <c r="AE5421" s="5">
        <v>0</v>
      </c>
      <c r="AF5421" s="6">
        <v>0</v>
      </c>
    </row>
    <row r="5422" spans="2:32" x14ac:dyDescent="0.35">
      <c r="B5422" s="2" t="s">
        <v>12</v>
      </c>
    </row>
    <row r="5423" spans="2:32" x14ac:dyDescent="0.35">
      <c r="B5423" s="1" t="s">
        <v>656</v>
      </c>
      <c r="C5423" s="5">
        <v>0</v>
      </c>
      <c r="D5423" s="6">
        <v>0</v>
      </c>
      <c r="E5423" s="5">
        <v>0</v>
      </c>
      <c r="F5423" s="6">
        <v>0</v>
      </c>
      <c r="G5423" s="5">
        <v>0</v>
      </c>
      <c r="H5423" s="6">
        <v>0</v>
      </c>
      <c r="I5423" s="5">
        <v>0</v>
      </c>
      <c r="J5423" s="6">
        <v>0</v>
      </c>
      <c r="K5423" s="5">
        <v>0</v>
      </c>
      <c r="L5423" s="6">
        <v>0</v>
      </c>
      <c r="M5423" s="5">
        <v>0</v>
      </c>
      <c r="N5423" s="6">
        <v>0</v>
      </c>
      <c r="O5423" s="5">
        <v>0</v>
      </c>
      <c r="P5423" s="6">
        <v>0</v>
      </c>
      <c r="Q5423" s="5">
        <v>0</v>
      </c>
      <c r="R5423" s="6">
        <v>0</v>
      </c>
      <c r="S5423" s="5">
        <v>0</v>
      </c>
      <c r="T5423" s="6">
        <v>0</v>
      </c>
      <c r="U5423" s="5">
        <v>0</v>
      </c>
      <c r="V5423" s="6">
        <v>0</v>
      </c>
      <c r="W5423" s="5">
        <v>0</v>
      </c>
      <c r="X5423" s="6">
        <v>0</v>
      </c>
      <c r="Y5423" s="5">
        <v>0</v>
      </c>
      <c r="Z5423" s="6">
        <v>0</v>
      </c>
      <c r="AA5423" s="5">
        <v>0</v>
      </c>
      <c r="AB5423" s="6">
        <v>0</v>
      </c>
      <c r="AC5423" s="5">
        <v>0</v>
      </c>
      <c r="AD5423" s="6">
        <v>0</v>
      </c>
      <c r="AE5423" s="5">
        <v>0</v>
      </c>
      <c r="AF5423" s="6">
        <v>0</v>
      </c>
    </row>
    <row r="5424" spans="2:32" x14ac:dyDescent="0.35">
      <c r="B5424" s="1" t="s">
        <v>658</v>
      </c>
      <c r="C5424" s="5">
        <v>0</v>
      </c>
      <c r="D5424" s="6">
        <v>0</v>
      </c>
      <c r="E5424" s="5">
        <v>0</v>
      </c>
      <c r="F5424" s="6">
        <v>0</v>
      </c>
      <c r="G5424" s="5">
        <v>0</v>
      </c>
      <c r="H5424" s="6">
        <v>0</v>
      </c>
      <c r="I5424" s="5">
        <v>0</v>
      </c>
      <c r="J5424" s="6">
        <v>0</v>
      </c>
      <c r="K5424" s="5">
        <v>0</v>
      </c>
      <c r="L5424" s="6">
        <v>0</v>
      </c>
      <c r="M5424" s="5">
        <v>0</v>
      </c>
      <c r="N5424" s="6">
        <v>0</v>
      </c>
      <c r="O5424" s="5">
        <v>0</v>
      </c>
      <c r="P5424" s="6">
        <v>0</v>
      </c>
      <c r="Q5424" s="5">
        <v>0</v>
      </c>
      <c r="R5424" s="6">
        <v>0</v>
      </c>
      <c r="S5424" s="5">
        <v>0</v>
      </c>
      <c r="T5424" s="6">
        <v>0</v>
      </c>
      <c r="U5424" s="5">
        <v>0</v>
      </c>
      <c r="V5424" s="6">
        <v>0</v>
      </c>
      <c r="W5424" s="5">
        <v>0</v>
      </c>
      <c r="X5424" s="6">
        <v>0</v>
      </c>
      <c r="Y5424" s="5">
        <v>0</v>
      </c>
      <c r="Z5424" s="6">
        <v>0</v>
      </c>
      <c r="AA5424" s="5">
        <v>0</v>
      </c>
      <c r="AB5424" s="6">
        <v>0</v>
      </c>
      <c r="AC5424" s="5">
        <v>0</v>
      </c>
      <c r="AD5424" s="6">
        <v>0</v>
      </c>
      <c r="AE5424" s="5">
        <v>0</v>
      </c>
      <c r="AF5424" s="6">
        <v>0</v>
      </c>
    </row>
    <row r="5425" spans="2:32" x14ac:dyDescent="0.35">
      <c r="B5425" s="1" t="s">
        <v>1222</v>
      </c>
      <c r="C5425" s="5">
        <v>5.96E-3</v>
      </c>
      <c r="D5425" s="6">
        <v>1.885</v>
      </c>
      <c r="E5425" s="5">
        <v>0</v>
      </c>
      <c r="F5425" s="6">
        <v>0</v>
      </c>
      <c r="G5425" s="5">
        <v>0</v>
      </c>
      <c r="H5425" s="6">
        <v>0</v>
      </c>
      <c r="I5425" s="5">
        <v>0</v>
      </c>
      <c r="J5425" s="6">
        <v>0</v>
      </c>
      <c r="K5425" s="5">
        <v>0</v>
      </c>
      <c r="L5425" s="6">
        <v>0</v>
      </c>
      <c r="M5425" s="5">
        <v>0</v>
      </c>
      <c r="N5425" s="6">
        <v>0</v>
      </c>
      <c r="O5425" s="5">
        <v>0</v>
      </c>
      <c r="P5425" s="6">
        <v>0</v>
      </c>
      <c r="Q5425" s="5">
        <v>0</v>
      </c>
      <c r="R5425" s="6">
        <v>0</v>
      </c>
      <c r="S5425" s="5">
        <v>0</v>
      </c>
      <c r="T5425" s="6">
        <v>0</v>
      </c>
      <c r="U5425" s="5">
        <v>0</v>
      </c>
      <c r="V5425" s="6">
        <v>0</v>
      </c>
      <c r="W5425" s="5">
        <v>0</v>
      </c>
      <c r="X5425" s="6">
        <v>0</v>
      </c>
      <c r="Y5425" s="5">
        <v>0</v>
      </c>
      <c r="Z5425" s="6">
        <v>0</v>
      </c>
      <c r="AA5425" s="5">
        <v>5.6689999999999997E-2</v>
      </c>
      <c r="AB5425" s="6">
        <v>1.885</v>
      </c>
      <c r="AC5425" s="5">
        <v>0</v>
      </c>
      <c r="AD5425" s="6">
        <v>0</v>
      </c>
      <c r="AE5425" s="5">
        <v>0</v>
      </c>
      <c r="AF5425" s="6">
        <v>0</v>
      </c>
    </row>
    <row r="5426" spans="2:32" x14ac:dyDescent="0.35">
      <c r="B5426" s="1" t="s">
        <v>669</v>
      </c>
      <c r="C5426" s="5">
        <v>1.387E-2</v>
      </c>
      <c r="D5426" s="6">
        <v>4.3869999999999996</v>
      </c>
      <c r="E5426" s="5">
        <v>0</v>
      </c>
      <c r="F5426" s="6">
        <v>0</v>
      </c>
      <c r="G5426" s="5">
        <v>0</v>
      </c>
      <c r="H5426" s="6">
        <v>0</v>
      </c>
      <c r="I5426" s="5">
        <v>0</v>
      </c>
      <c r="J5426" s="6">
        <v>0</v>
      </c>
      <c r="K5426" s="5">
        <v>0</v>
      </c>
      <c r="L5426" s="6">
        <v>0</v>
      </c>
      <c r="M5426" s="5">
        <v>0</v>
      </c>
      <c r="N5426" s="6">
        <v>0</v>
      </c>
      <c r="O5426" s="5">
        <v>0</v>
      </c>
      <c r="P5426" s="6">
        <v>0</v>
      </c>
      <c r="Q5426" s="5">
        <v>0</v>
      </c>
      <c r="R5426" s="6">
        <v>0</v>
      </c>
      <c r="S5426" s="5">
        <v>0</v>
      </c>
      <c r="T5426" s="6">
        <v>0</v>
      </c>
      <c r="U5426" s="5">
        <v>0</v>
      </c>
      <c r="V5426" s="6">
        <v>0</v>
      </c>
      <c r="W5426" s="5">
        <v>0</v>
      </c>
      <c r="X5426" s="6">
        <v>0</v>
      </c>
      <c r="Y5426" s="5">
        <v>0</v>
      </c>
      <c r="Z5426" s="6">
        <v>0</v>
      </c>
      <c r="AA5426" s="5">
        <v>0.13194</v>
      </c>
      <c r="AB5426" s="6">
        <v>4.3869999999999996</v>
      </c>
      <c r="AC5426" s="5">
        <v>0</v>
      </c>
      <c r="AD5426" s="6">
        <v>0</v>
      </c>
      <c r="AE5426" s="5">
        <v>0</v>
      </c>
      <c r="AF5426" s="6">
        <v>0</v>
      </c>
    </row>
    <row r="5427" spans="2:32" x14ac:dyDescent="0.35">
      <c r="B5427" s="1" t="s">
        <v>1223</v>
      </c>
      <c r="C5427" s="5">
        <v>1.6580000000000001E-2</v>
      </c>
      <c r="D5427" s="6">
        <v>5.2430000000000003</v>
      </c>
      <c r="E5427" s="5">
        <v>0</v>
      </c>
      <c r="F5427" s="6">
        <v>0</v>
      </c>
      <c r="G5427" s="5">
        <v>0</v>
      </c>
      <c r="H5427" s="6">
        <v>0</v>
      </c>
      <c r="I5427" s="5">
        <v>0</v>
      </c>
      <c r="J5427" s="6">
        <v>0</v>
      </c>
      <c r="K5427" s="5">
        <v>0</v>
      </c>
      <c r="L5427" s="6">
        <v>0</v>
      </c>
      <c r="M5427" s="5">
        <v>0</v>
      </c>
      <c r="N5427" s="6">
        <v>0</v>
      </c>
      <c r="O5427" s="5">
        <v>0</v>
      </c>
      <c r="P5427" s="6">
        <v>0</v>
      </c>
      <c r="Q5427" s="5">
        <v>0</v>
      </c>
      <c r="R5427" s="6">
        <v>0</v>
      </c>
      <c r="S5427" s="5">
        <v>0</v>
      </c>
      <c r="T5427" s="6">
        <v>0</v>
      </c>
      <c r="U5427" s="5">
        <v>0</v>
      </c>
      <c r="V5427" s="6">
        <v>0</v>
      </c>
      <c r="W5427" s="5">
        <v>0</v>
      </c>
      <c r="X5427" s="6">
        <v>0</v>
      </c>
      <c r="Y5427" s="5">
        <v>0</v>
      </c>
      <c r="Z5427" s="6">
        <v>0</v>
      </c>
      <c r="AA5427" s="5">
        <v>0.15769</v>
      </c>
      <c r="AB5427" s="6">
        <v>5.2430000000000003</v>
      </c>
      <c r="AC5427" s="5">
        <v>0</v>
      </c>
      <c r="AD5427" s="6">
        <v>0</v>
      </c>
      <c r="AE5427" s="5">
        <v>0</v>
      </c>
      <c r="AF5427" s="6">
        <v>0</v>
      </c>
    </row>
    <row r="5428" spans="2:32" x14ac:dyDescent="0.35">
      <c r="B5428" s="1" t="s">
        <v>670</v>
      </c>
      <c r="C5428" s="5">
        <v>0</v>
      </c>
      <c r="D5428" s="6">
        <v>0</v>
      </c>
      <c r="E5428" s="5">
        <v>0</v>
      </c>
      <c r="F5428" s="6">
        <v>0</v>
      </c>
      <c r="G5428" s="5">
        <v>0</v>
      </c>
      <c r="H5428" s="6">
        <v>0</v>
      </c>
      <c r="I5428" s="5">
        <v>0</v>
      </c>
      <c r="J5428" s="6">
        <v>0</v>
      </c>
      <c r="K5428" s="5">
        <v>0</v>
      </c>
      <c r="L5428" s="6">
        <v>0</v>
      </c>
      <c r="M5428" s="5">
        <v>0</v>
      </c>
      <c r="N5428" s="6">
        <v>0</v>
      </c>
      <c r="O5428" s="5">
        <v>0</v>
      </c>
      <c r="P5428" s="6">
        <v>0</v>
      </c>
      <c r="Q5428" s="5">
        <v>0</v>
      </c>
      <c r="R5428" s="6">
        <v>0</v>
      </c>
      <c r="S5428" s="5">
        <v>0</v>
      </c>
      <c r="T5428" s="6">
        <v>0</v>
      </c>
      <c r="U5428" s="5">
        <v>0</v>
      </c>
      <c r="V5428" s="6">
        <v>0</v>
      </c>
      <c r="W5428" s="5">
        <v>0</v>
      </c>
      <c r="X5428" s="6">
        <v>0</v>
      </c>
      <c r="Y5428" s="5">
        <v>0</v>
      </c>
      <c r="Z5428" s="6">
        <v>0</v>
      </c>
      <c r="AA5428" s="5">
        <v>0</v>
      </c>
      <c r="AB5428" s="6">
        <v>0</v>
      </c>
      <c r="AC5428" s="5">
        <v>0</v>
      </c>
      <c r="AD5428" s="6">
        <v>0</v>
      </c>
      <c r="AE5428" s="5">
        <v>0</v>
      </c>
      <c r="AF5428" s="6">
        <v>0</v>
      </c>
    </row>
    <row r="5429" spans="2:32" x14ac:dyDescent="0.35">
      <c r="B5429" s="1" t="s">
        <v>671</v>
      </c>
      <c r="C5429" s="5">
        <v>0</v>
      </c>
      <c r="D5429" s="6">
        <v>0</v>
      </c>
      <c r="E5429" s="5">
        <v>0</v>
      </c>
      <c r="F5429" s="6">
        <v>0</v>
      </c>
      <c r="G5429" s="5">
        <v>0</v>
      </c>
      <c r="H5429" s="6">
        <v>0</v>
      </c>
      <c r="I5429" s="5">
        <v>0</v>
      </c>
      <c r="J5429" s="6">
        <v>0</v>
      </c>
      <c r="K5429" s="5">
        <v>0</v>
      </c>
      <c r="L5429" s="6">
        <v>0</v>
      </c>
      <c r="M5429" s="5">
        <v>0</v>
      </c>
      <c r="N5429" s="6">
        <v>0</v>
      </c>
      <c r="O5429" s="5">
        <v>0</v>
      </c>
      <c r="P5429" s="6">
        <v>0</v>
      </c>
      <c r="Q5429" s="5">
        <v>0</v>
      </c>
      <c r="R5429" s="6">
        <v>0</v>
      </c>
      <c r="S5429" s="5">
        <v>0</v>
      </c>
      <c r="T5429" s="6">
        <v>0</v>
      </c>
      <c r="U5429" s="5">
        <v>0</v>
      </c>
      <c r="V5429" s="6">
        <v>0</v>
      </c>
      <c r="W5429" s="5">
        <v>0</v>
      </c>
      <c r="X5429" s="6">
        <v>0</v>
      </c>
      <c r="Y5429" s="5">
        <v>0</v>
      </c>
      <c r="Z5429" s="6">
        <v>0</v>
      </c>
      <c r="AA5429" s="5">
        <v>0</v>
      </c>
      <c r="AB5429" s="6">
        <v>0</v>
      </c>
      <c r="AC5429" s="5">
        <v>0</v>
      </c>
      <c r="AD5429" s="6">
        <v>0</v>
      </c>
      <c r="AE5429" s="5">
        <v>0</v>
      </c>
      <c r="AF5429" s="6">
        <v>0</v>
      </c>
    </row>
    <row r="5430" spans="2:32" x14ac:dyDescent="0.35">
      <c r="B5430" s="1" t="s">
        <v>1224</v>
      </c>
      <c r="C5430" s="5">
        <v>3.1009999999999999E-2</v>
      </c>
      <c r="D5430" s="6">
        <v>9.8040000000000003</v>
      </c>
      <c r="E5430" s="5">
        <v>0</v>
      </c>
      <c r="F5430" s="6">
        <v>0</v>
      </c>
      <c r="G5430" s="5">
        <v>0</v>
      </c>
      <c r="H5430" s="6">
        <v>0</v>
      </c>
      <c r="I5430" s="5">
        <v>0</v>
      </c>
      <c r="J5430" s="6">
        <v>0</v>
      </c>
      <c r="K5430" s="5">
        <v>0</v>
      </c>
      <c r="L5430" s="6">
        <v>0</v>
      </c>
      <c r="M5430" s="5">
        <v>0</v>
      </c>
      <c r="N5430" s="6">
        <v>0</v>
      </c>
      <c r="O5430" s="5">
        <v>0</v>
      </c>
      <c r="P5430" s="6">
        <v>0</v>
      </c>
      <c r="Q5430" s="5">
        <v>0</v>
      </c>
      <c r="R5430" s="6">
        <v>0</v>
      </c>
      <c r="S5430" s="5">
        <v>0</v>
      </c>
      <c r="T5430" s="6">
        <v>0</v>
      </c>
      <c r="U5430" s="5">
        <v>0</v>
      </c>
      <c r="V5430" s="6">
        <v>0</v>
      </c>
      <c r="W5430" s="5">
        <v>0</v>
      </c>
      <c r="X5430" s="6">
        <v>0</v>
      </c>
      <c r="Y5430" s="5">
        <v>0</v>
      </c>
      <c r="Z5430" s="6">
        <v>0</v>
      </c>
      <c r="AA5430" s="5">
        <v>0.29486000000000001</v>
      </c>
      <c r="AB5430" s="6">
        <v>9.8040000000000003</v>
      </c>
      <c r="AC5430" s="5">
        <v>0</v>
      </c>
      <c r="AD5430" s="6">
        <v>0</v>
      </c>
      <c r="AE5430" s="5">
        <v>0</v>
      </c>
      <c r="AF5430" s="6">
        <v>0</v>
      </c>
    </row>
    <row r="5431" spans="2:32" x14ac:dyDescent="0.35">
      <c r="B5431" s="1" t="s">
        <v>676</v>
      </c>
      <c r="C5431" s="5">
        <v>0</v>
      </c>
      <c r="D5431" s="6">
        <v>0</v>
      </c>
      <c r="E5431" s="5">
        <v>0</v>
      </c>
      <c r="F5431" s="6">
        <v>0</v>
      </c>
      <c r="G5431" s="5">
        <v>0</v>
      </c>
      <c r="H5431" s="6">
        <v>0</v>
      </c>
      <c r="I5431" s="5">
        <v>0</v>
      </c>
      <c r="J5431" s="6">
        <v>0</v>
      </c>
      <c r="K5431" s="5">
        <v>0</v>
      </c>
      <c r="L5431" s="6">
        <v>0</v>
      </c>
      <c r="M5431" s="5">
        <v>0</v>
      </c>
      <c r="N5431" s="6">
        <v>0</v>
      </c>
      <c r="O5431" s="5">
        <v>0</v>
      </c>
      <c r="P5431" s="6">
        <v>0</v>
      </c>
      <c r="Q5431" s="5">
        <v>0</v>
      </c>
      <c r="R5431" s="6">
        <v>0</v>
      </c>
      <c r="S5431" s="5">
        <v>0</v>
      </c>
      <c r="T5431" s="6">
        <v>0</v>
      </c>
      <c r="U5431" s="5">
        <v>0</v>
      </c>
      <c r="V5431" s="6">
        <v>0</v>
      </c>
      <c r="W5431" s="5">
        <v>0</v>
      </c>
      <c r="X5431" s="6">
        <v>0</v>
      </c>
      <c r="Y5431" s="5">
        <v>0</v>
      </c>
      <c r="Z5431" s="6">
        <v>0</v>
      </c>
      <c r="AA5431" s="5">
        <v>0</v>
      </c>
      <c r="AB5431" s="6">
        <v>0</v>
      </c>
      <c r="AC5431" s="5">
        <v>0</v>
      </c>
      <c r="AD5431" s="6">
        <v>0</v>
      </c>
      <c r="AE5431" s="5">
        <v>0</v>
      </c>
      <c r="AF5431" s="6">
        <v>0</v>
      </c>
    </row>
    <row r="5432" spans="2:32" x14ac:dyDescent="0.35">
      <c r="B5432" s="1" t="s">
        <v>1225</v>
      </c>
      <c r="C5432" s="5">
        <v>2.33E-3</v>
      </c>
      <c r="D5432" s="6">
        <v>0.73699999999999999</v>
      </c>
      <c r="E5432" s="5">
        <v>0</v>
      </c>
      <c r="F5432" s="6">
        <v>0</v>
      </c>
      <c r="G5432" s="5">
        <v>0</v>
      </c>
      <c r="H5432" s="6">
        <v>0</v>
      </c>
      <c r="I5432" s="5">
        <v>0</v>
      </c>
      <c r="J5432" s="6">
        <v>0</v>
      </c>
      <c r="K5432" s="5">
        <v>0</v>
      </c>
      <c r="L5432" s="6">
        <v>0</v>
      </c>
      <c r="M5432" s="5">
        <v>0</v>
      </c>
      <c r="N5432" s="6">
        <v>0</v>
      </c>
      <c r="O5432" s="5">
        <v>0</v>
      </c>
      <c r="P5432" s="6">
        <v>0</v>
      </c>
      <c r="Q5432" s="5">
        <v>0</v>
      </c>
      <c r="R5432" s="6">
        <v>0</v>
      </c>
      <c r="S5432" s="5">
        <v>0</v>
      </c>
      <c r="T5432" s="6">
        <v>0</v>
      </c>
      <c r="U5432" s="5">
        <v>0</v>
      </c>
      <c r="V5432" s="6">
        <v>0</v>
      </c>
      <c r="W5432" s="5">
        <v>0</v>
      </c>
      <c r="X5432" s="6">
        <v>0</v>
      </c>
      <c r="Y5432" s="5">
        <v>0</v>
      </c>
      <c r="Z5432" s="6">
        <v>0</v>
      </c>
      <c r="AA5432" s="5">
        <v>2.2169999999999999E-2</v>
      </c>
      <c r="AB5432" s="6">
        <v>0.73699999999999999</v>
      </c>
      <c r="AC5432" s="5">
        <v>0</v>
      </c>
      <c r="AD5432" s="6">
        <v>0</v>
      </c>
      <c r="AE5432" s="5">
        <v>0</v>
      </c>
      <c r="AF5432" s="6">
        <v>0</v>
      </c>
    </row>
    <row r="5433" spans="2:32" x14ac:dyDescent="0.35">
      <c r="B5433" s="1" t="s">
        <v>678</v>
      </c>
      <c r="C5433" s="5">
        <v>0</v>
      </c>
      <c r="D5433" s="6">
        <v>0</v>
      </c>
      <c r="E5433" s="5">
        <v>0</v>
      </c>
      <c r="F5433" s="6">
        <v>0</v>
      </c>
      <c r="G5433" s="5">
        <v>0</v>
      </c>
      <c r="H5433" s="6">
        <v>0</v>
      </c>
      <c r="I5433" s="5">
        <v>0</v>
      </c>
      <c r="J5433" s="6">
        <v>0</v>
      </c>
      <c r="K5433" s="5">
        <v>0</v>
      </c>
      <c r="L5433" s="6">
        <v>0</v>
      </c>
      <c r="M5433" s="5">
        <v>0</v>
      </c>
      <c r="N5433" s="6">
        <v>0</v>
      </c>
      <c r="O5433" s="5">
        <v>0</v>
      </c>
      <c r="P5433" s="6">
        <v>0</v>
      </c>
      <c r="Q5433" s="5">
        <v>0</v>
      </c>
      <c r="R5433" s="6">
        <v>0</v>
      </c>
      <c r="S5433" s="5">
        <v>0</v>
      </c>
      <c r="T5433" s="6">
        <v>0</v>
      </c>
      <c r="U5433" s="5">
        <v>0</v>
      </c>
      <c r="V5433" s="6">
        <v>0</v>
      </c>
      <c r="W5433" s="5">
        <v>0</v>
      </c>
      <c r="X5433" s="6">
        <v>0</v>
      </c>
      <c r="Y5433" s="5">
        <v>0</v>
      </c>
      <c r="Z5433" s="6">
        <v>0</v>
      </c>
      <c r="AA5433" s="5">
        <v>0</v>
      </c>
      <c r="AB5433" s="6">
        <v>0</v>
      </c>
      <c r="AC5433" s="5">
        <v>0</v>
      </c>
      <c r="AD5433" s="6">
        <v>0</v>
      </c>
      <c r="AE5433" s="5">
        <v>0</v>
      </c>
      <c r="AF5433" s="6">
        <v>0</v>
      </c>
    </row>
    <row r="5434" spans="2:32" x14ac:dyDescent="0.35">
      <c r="B5434" s="1" t="s">
        <v>679</v>
      </c>
      <c r="C5434" s="5">
        <v>0</v>
      </c>
      <c r="D5434" s="6">
        <v>0</v>
      </c>
      <c r="E5434" s="5">
        <v>0</v>
      </c>
      <c r="F5434" s="6">
        <v>0</v>
      </c>
      <c r="G5434" s="5">
        <v>0</v>
      </c>
      <c r="H5434" s="6">
        <v>0</v>
      </c>
      <c r="I5434" s="5">
        <v>0</v>
      </c>
      <c r="J5434" s="6">
        <v>0</v>
      </c>
      <c r="K5434" s="5">
        <v>0</v>
      </c>
      <c r="L5434" s="6">
        <v>0</v>
      </c>
      <c r="M5434" s="5">
        <v>0</v>
      </c>
      <c r="N5434" s="6">
        <v>0</v>
      </c>
      <c r="O5434" s="5">
        <v>0</v>
      </c>
      <c r="P5434" s="6">
        <v>0</v>
      </c>
      <c r="Q5434" s="5">
        <v>0</v>
      </c>
      <c r="R5434" s="6">
        <v>0</v>
      </c>
      <c r="S5434" s="5">
        <v>0</v>
      </c>
      <c r="T5434" s="6">
        <v>0</v>
      </c>
      <c r="U5434" s="5">
        <v>0</v>
      </c>
      <c r="V5434" s="6">
        <v>0</v>
      </c>
      <c r="W5434" s="5">
        <v>0</v>
      </c>
      <c r="X5434" s="6">
        <v>0</v>
      </c>
      <c r="Y5434" s="5">
        <v>0</v>
      </c>
      <c r="Z5434" s="6">
        <v>0</v>
      </c>
      <c r="AA5434" s="5">
        <v>0</v>
      </c>
      <c r="AB5434" s="6">
        <v>0</v>
      </c>
      <c r="AC5434" s="5">
        <v>0</v>
      </c>
      <c r="AD5434" s="6">
        <v>0</v>
      </c>
      <c r="AE5434" s="5">
        <v>0</v>
      </c>
      <c r="AF5434" s="6">
        <v>0</v>
      </c>
    </row>
    <row r="5435" spans="2:32" x14ac:dyDescent="0.35">
      <c r="B5435" s="2" t="s">
        <v>13</v>
      </c>
    </row>
    <row r="5436" spans="2:32" x14ac:dyDescent="0.35">
      <c r="B5436" s="1" t="s">
        <v>1226</v>
      </c>
      <c r="C5436" s="5">
        <v>4.3380000000000002E-2</v>
      </c>
      <c r="D5436" s="6">
        <v>13.715999999999999</v>
      </c>
      <c r="E5436" s="5">
        <v>0</v>
      </c>
      <c r="F5436" s="6">
        <v>0</v>
      </c>
      <c r="G5436" s="5">
        <v>0</v>
      </c>
      <c r="H5436" s="6">
        <v>0</v>
      </c>
      <c r="I5436" s="5">
        <v>0</v>
      </c>
      <c r="J5436" s="6">
        <v>0</v>
      </c>
      <c r="K5436" s="5">
        <v>0</v>
      </c>
      <c r="L5436" s="6">
        <v>0</v>
      </c>
      <c r="M5436" s="5">
        <v>0</v>
      </c>
      <c r="N5436" s="6">
        <v>0</v>
      </c>
      <c r="O5436" s="5">
        <v>0</v>
      </c>
      <c r="P5436" s="6">
        <v>0</v>
      </c>
      <c r="Q5436" s="5">
        <v>0</v>
      </c>
      <c r="R5436" s="6">
        <v>0</v>
      </c>
      <c r="S5436" s="5">
        <v>0</v>
      </c>
      <c r="T5436" s="6">
        <v>0</v>
      </c>
      <c r="U5436" s="5">
        <v>0</v>
      </c>
      <c r="V5436" s="6">
        <v>0</v>
      </c>
      <c r="W5436" s="5">
        <v>0</v>
      </c>
      <c r="X5436" s="6">
        <v>0</v>
      </c>
      <c r="Y5436" s="5">
        <v>0</v>
      </c>
      <c r="Z5436" s="6">
        <v>0</v>
      </c>
      <c r="AA5436" s="5">
        <v>0</v>
      </c>
      <c r="AB5436" s="6">
        <v>0</v>
      </c>
      <c r="AC5436" s="5">
        <v>0.23674999999999999</v>
      </c>
      <c r="AD5436" s="6">
        <v>13.715999999999999</v>
      </c>
      <c r="AE5436" s="5">
        <v>0</v>
      </c>
      <c r="AF5436" s="6">
        <v>0</v>
      </c>
    </row>
    <row r="5437" spans="2:32" x14ac:dyDescent="0.35">
      <c r="B5437" s="1" t="s">
        <v>682</v>
      </c>
      <c r="C5437" s="5">
        <v>4.1619999999999997E-2</v>
      </c>
      <c r="D5437" s="6">
        <v>13.159000000000001</v>
      </c>
      <c r="E5437" s="5">
        <v>0</v>
      </c>
      <c r="F5437" s="6">
        <v>0</v>
      </c>
      <c r="G5437" s="5">
        <v>0</v>
      </c>
      <c r="H5437" s="6">
        <v>0</v>
      </c>
      <c r="I5437" s="5">
        <v>0</v>
      </c>
      <c r="J5437" s="6">
        <v>0</v>
      </c>
      <c r="K5437" s="5">
        <v>0</v>
      </c>
      <c r="L5437" s="6">
        <v>0</v>
      </c>
      <c r="M5437" s="5">
        <v>0</v>
      </c>
      <c r="N5437" s="6">
        <v>0</v>
      </c>
      <c r="O5437" s="5">
        <v>0</v>
      </c>
      <c r="P5437" s="6">
        <v>0</v>
      </c>
      <c r="Q5437" s="5">
        <v>0</v>
      </c>
      <c r="R5437" s="6">
        <v>0</v>
      </c>
      <c r="S5437" s="5">
        <v>0</v>
      </c>
      <c r="T5437" s="6">
        <v>0</v>
      </c>
      <c r="U5437" s="5">
        <v>0</v>
      </c>
      <c r="V5437" s="6">
        <v>0</v>
      </c>
      <c r="W5437" s="5">
        <v>0</v>
      </c>
      <c r="X5437" s="6">
        <v>0</v>
      </c>
      <c r="Y5437" s="5">
        <v>0</v>
      </c>
      <c r="Z5437" s="6">
        <v>0</v>
      </c>
      <c r="AA5437" s="5">
        <v>0</v>
      </c>
      <c r="AB5437" s="6">
        <v>0</v>
      </c>
      <c r="AC5437" s="5">
        <v>0.22713</v>
      </c>
      <c r="AD5437" s="6">
        <v>13.159000000000001</v>
      </c>
      <c r="AE5437" s="5">
        <v>0</v>
      </c>
      <c r="AF5437" s="6">
        <v>0</v>
      </c>
    </row>
    <row r="5438" spans="2:32" x14ac:dyDescent="0.35">
      <c r="B5438" s="1" t="s">
        <v>1227</v>
      </c>
      <c r="C5438" s="5">
        <v>1.4460000000000001E-2</v>
      </c>
      <c r="D5438" s="6">
        <v>4.5720000000000001</v>
      </c>
      <c r="E5438" s="5">
        <v>0</v>
      </c>
      <c r="F5438" s="6">
        <v>0</v>
      </c>
      <c r="G5438" s="5">
        <v>0</v>
      </c>
      <c r="H5438" s="6">
        <v>0</v>
      </c>
      <c r="I5438" s="5">
        <v>0</v>
      </c>
      <c r="J5438" s="6">
        <v>0</v>
      </c>
      <c r="K5438" s="5">
        <v>0</v>
      </c>
      <c r="L5438" s="6">
        <v>0</v>
      </c>
      <c r="M5438" s="5">
        <v>0</v>
      </c>
      <c r="N5438" s="6">
        <v>0</v>
      </c>
      <c r="O5438" s="5">
        <v>0</v>
      </c>
      <c r="P5438" s="6">
        <v>0</v>
      </c>
      <c r="Q5438" s="5">
        <v>0</v>
      </c>
      <c r="R5438" s="6">
        <v>0</v>
      </c>
      <c r="S5438" s="5">
        <v>0</v>
      </c>
      <c r="T5438" s="6">
        <v>0</v>
      </c>
      <c r="U5438" s="5">
        <v>0</v>
      </c>
      <c r="V5438" s="6">
        <v>0</v>
      </c>
      <c r="W5438" s="5">
        <v>0</v>
      </c>
      <c r="X5438" s="6">
        <v>0</v>
      </c>
      <c r="Y5438" s="5">
        <v>0</v>
      </c>
      <c r="Z5438" s="6">
        <v>0</v>
      </c>
      <c r="AA5438" s="5">
        <v>0</v>
      </c>
      <c r="AB5438" s="6">
        <v>0</v>
      </c>
      <c r="AC5438" s="5">
        <v>7.8920000000000004E-2</v>
      </c>
      <c r="AD5438" s="6">
        <v>4.5720000000000001</v>
      </c>
      <c r="AE5438" s="5">
        <v>0</v>
      </c>
      <c r="AF5438" s="6">
        <v>0</v>
      </c>
    </row>
    <row r="5439" spans="2:32" x14ac:dyDescent="0.35">
      <c r="B5439" s="1" t="s">
        <v>1228</v>
      </c>
      <c r="C5439" s="5">
        <v>2.6900000000000001E-3</v>
      </c>
      <c r="D5439" s="6">
        <v>0.85099999999999998</v>
      </c>
      <c r="E5439" s="5">
        <v>0</v>
      </c>
      <c r="F5439" s="6">
        <v>0</v>
      </c>
      <c r="G5439" s="5">
        <v>0</v>
      </c>
      <c r="H5439" s="6">
        <v>0</v>
      </c>
      <c r="I5439" s="5">
        <v>0</v>
      </c>
      <c r="J5439" s="6">
        <v>0</v>
      </c>
      <c r="K5439" s="5">
        <v>0</v>
      </c>
      <c r="L5439" s="6">
        <v>0</v>
      </c>
      <c r="M5439" s="5">
        <v>0</v>
      </c>
      <c r="N5439" s="6">
        <v>0</v>
      </c>
      <c r="O5439" s="5">
        <v>0</v>
      </c>
      <c r="P5439" s="6">
        <v>0</v>
      </c>
      <c r="Q5439" s="5">
        <v>0</v>
      </c>
      <c r="R5439" s="6">
        <v>0</v>
      </c>
      <c r="S5439" s="5">
        <v>0</v>
      </c>
      <c r="T5439" s="6">
        <v>0</v>
      </c>
      <c r="U5439" s="5">
        <v>0</v>
      </c>
      <c r="V5439" s="6">
        <v>0</v>
      </c>
      <c r="W5439" s="5">
        <v>0</v>
      </c>
      <c r="X5439" s="6">
        <v>0</v>
      </c>
      <c r="Y5439" s="5">
        <v>0</v>
      </c>
      <c r="Z5439" s="6">
        <v>0</v>
      </c>
      <c r="AA5439" s="5">
        <v>0</v>
      </c>
      <c r="AB5439" s="6">
        <v>0</v>
      </c>
      <c r="AC5439" s="5">
        <v>1.469E-2</v>
      </c>
      <c r="AD5439" s="6">
        <v>0.85099999999999998</v>
      </c>
      <c r="AE5439" s="5">
        <v>0</v>
      </c>
      <c r="AF5439" s="6">
        <v>0</v>
      </c>
    </row>
    <row r="5440" spans="2:32" x14ac:dyDescent="0.35">
      <c r="B5440" s="1" t="s">
        <v>1229</v>
      </c>
      <c r="C5440" s="5">
        <v>1.4460000000000001E-2</v>
      </c>
      <c r="D5440" s="6">
        <v>4.5720000000000001</v>
      </c>
      <c r="E5440" s="5">
        <v>0</v>
      </c>
      <c r="F5440" s="6">
        <v>0</v>
      </c>
      <c r="G5440" s="5">
        <v>0</v>
      </c>
      <c r="H5440" s="6">
        <v>0</v>
      </c>
      <c r="I5440" s="5">
        <v>0</v>
      </c>
      <c r="J5440" s="6">
        <v>0</v>
      </c>
      <c r="K5440" s="5">
        <v>0</v>
      </c>
      <c r="L5440" s="6">
        <v>0</v>
      </c>
      <c r="M5440" s="5">
        <v>0</v>
      </c>
      <c r="N5440" s="6">
        <v>0</v>
      </c>
      <c r="O5440" s="5">
        <v>0</v>
      </c>
      <c r="P5440" s="6">
        <v>0</v>
      </c>
      <c r="Q5440" s="5">
        <v>0</v>
      </c>
      <c r="R5440" s="6">
        <v>0</v>
      </c>
      <c r="S5440" s="5">
        <v>0</v>
      </c>
      <c r="T5440" s="6">
        <v>0</v>
      </c>
      <c r="U5440" s="5">
        <v>0</v>
      </c>
      <c r="V5440" s="6">
        <v>0</v>
      </c>
      <c r="W5440" s="5">
        <v>0</v>
      </c>
      <c r="X5440" s="6">
        <v>0</v>
      </c>
      <c r="Y5440" s="5">
        <v>0</v>
      </c>
      <c r="Z5440" s="6">
        <v>0</v>
      </c>
      <c r="AA5440" s="5">
        <v>0</v>
      </c>
      <c r="AB5440" s="6">
        <v>0</v>
      </c>
      <c r="AC5440" s="5">
        <v>7.8920000000000004E-2</v>
      </c>
      <c r="AD5440" s="6">
        <v>4.5720000000000001</v>
      </c>
      <c r="AE5440" s="5">
        <v>0</v>
      </c>
      <c r="AF5440" s="6">
        <v>0</v>
      </c>
    </row>
    <row r="5441" spans="2:32" x14ac:dyDescent="0.35">
      <c r="B5441" s="1" t="s">
        <v>1230</v>
      </c>
      <c r="C5441" s="5">
        <v>1.4460000000000001E-2</v>
      </c>
      <c r="D5441" s="6">
        <v>4.5720000000000001</v>
      </c>
      <c r="E5441" s="5">
        <v>0</v>
      </c>
      <c r="F5441" s="6">
        <v>0</v>
      </c>
      <c r="G5441" s="5">
        <v>0</v>
      </c>
      <c r="H5441" s="6">
        <v>0</v>
      </c>
      <c r="I5441" s="5">
        <v>0</v>
      </c>
      <c r="J5441" s="6">
        <v>0</v>
      </c>
      <c r="K5441" s="5">
        <v>0</v>
      </c>
      <c r="L5441" s="6">
        <v>0</v>
      </c>
      <c r="M5441" s="5">
        <v>0</v>
      </c>
      <c r="N5441" s="6">
        <v>0</v>
      </c>
      <c r="O5441" s="5">
        <v>0</v>
      </c>
      <c r="P5441" s="6">
        <v>0</v>
      </c>
      <c r="Q5441" s="5">
        <v>0</v>
      </c>
      <c r="R5441" s="6">
        <v>0</v>
      </c>
      <c r="S5441" s="5">
        <v>0</v>
      </c>
      <c r="T5441" s="6">
        <v>0</v>
      </c>
      <c r="U5441" s="5">
        <v>0</v>
      </c>
      <c r="V5441" s="6">
        <v>0</v>
      </c>
      <c r="W5441" s="5">
        <v>0</v>
      </c>
      <c r="X5441" s="6">
        <v>0</v>
      </c>
      <c r="Y5441" s="5">
        <v>0</v>
      </c>
      <c r="Z5441" s="6">
        <v>0</v>
      </c>
      <c r="AA5441" s="5">
        <v>0</v>
      </c>
      <c r="AB5441" s="6">
        <v>0</v>
      </c>
      <c r="AC5441" s="5">
        <v>7.8920000000000004E-2</v>
      </c>
      <c r="AD5441" s="6">
        <v>4.5720000000000001</v>
      </c>
      <c r="AE5441" s="5">
        <v>0</v>
      </c>
      <c r="AF5441" s="6">
        <v>0</v>
      </c>
    </row>
    <row r="5442" spans="2:32" x14ac:dyDescent="0.35">
      <c r="B5442" s="1" t="s">
        <v>1231</v>
      </c>
      <c r="C5442" s="5">
        <v>6.8900000000000003E-3</v>
      </c>
      <c r="D5442" s="6">
        <v>2.177</v>
      </c>
      <c r="E5442" s="5">
        <v>0</v>
      </c>
      <c r="F5442" s="6">
        <v>0</v>
      </c>
      <c r="G5442" s="5">
        <v>0</v>
      </c>
      <c r="H5442" s="6">
        <v>0</v>
      </c>
      <c r="I5442" s="5">
        <v>0</v>
      </c>
      <c r="J5442" s="6">
        <v>0</v>
      </c>
      <c r="K5442" s="5">
        <v>0</v>
      </c>
      <c r="L5442" s="6">
        <v>0</v>
      </c>
      <c r="M5442" s="5">
        <v>0</v>
      </c>
      <c r="N5442" s="6">
        <v>0</v>
      </c>
      <c r="O5442" s="5">
        <v>0</v>
      </c>
      <c r="P5442" s="6">
        <v>0</v>
      </c>
      <c r="Q5442" s="5">
        <v>0</v>
      </c>
      <c r="R5442" s="6">
        <v>0</v>
      </c>
      <c r="S5442" s="5">
        <v>0</v>
      </c>
      <c r="T5442" s="6">
        <v>0</v>
      </c>
      <c r="U5442" s="5">
        <v>0</v>
      </c>
      <c r="V5442" s="6">
        <v>0</v>
      </c>
      <c r="W5442" s="5">
        <v>0</v>
      </c>
      <c r="X5442" s="6">
        <v>0</v>
      </c>
      <c r="Y5442" s="5">
        <v>0</v>
      </c>
      <c r="Z5442" s="6">
        <v>0</v>
      </c>
      <c r="AA5442" s="5">
        <v>0</v>
      </c>
      <c r="AB5442" s="6">
        <v>0</v>
      </c>
      <c r="AC5442" s="5">
        <v>3.7580000000000002E-2</v>
      </c>
      <c r="AD5442" s="6">
        <v>2.177</v>
      </c>
      <c r="AE5442" s="5">
        <v>0</v>
      </c>
      <c r="AF5442" s="6">
        <v>0</v>
      </c>
    </row>
    <row r="5443" spans="2:32" x14ac:dyDescent="0.35">
      <c r="B5443" s="1" t="s">
        <v>688</v>
      </c>
      <c r="C5443" s="5">
        <v>0</v>
      </c>
      <c r="D5443" s="6">
        <v>0</v>
      </c>
      <c r="E5443" s="5">
        <v>0</v>
      </c>
      <c r="F5443" s="6">
        <v>0</v>
      </c>
      <c r="G5443" s="5">
        <v>0</v>
      </c>
      <c r="H5443" s="6">
        <v>0</v>
      </c>
      <c r="I5443" s="5">
        <v>0</v>
      </c>
      <c r="J5443" s="6">
        <v>0</v>
      </c>
      <c r="K5443" s="5">
        <v>0</v>
      </c>
      <c r="L5443" s="6">
        <v>0</v>
      </c>
      <c r="M5443" s="5">
        <v>0</v>
      </c>
      <c r="N5443" s="6">
        <v>0</v>
      </c>
      <c r="O5443" s="5">
        <v>0</v>
      </c>
      <c r="P5443" s="6">
        <v>0</v>
      </c>
      <c r="Q5443" s="5">
        <v>0</v>
      </c>
      <c r="R5443" s="6">
        <v>0</v>
      </c>
      <c r="S5443" s="5">
        <v>0</v>
      </c>
      <c r="T5443" s="6">
        <v>0</v>
      </c>
      <c r="U5443" s="5">
        <v>0</v>
      </c>
      <c r="V5443" s="6">
        <v>0</v>
      </c>
      <c r="W5443" s="5">
        <v>0</v>
      </c>
      <c r="X5443" s="6">
        <v>0</v>
      </c>
      <c r="Y5443" s="5">
        <v>0</v>
      </c>
      <c r="Z5443" s="6">
        <v>0</v>
      </c>
      <c r="AA5443" s="5">
        <v>0</v>
      </c>
      <c r="AB5443" s="6">
        <v>0</v>
      </c>
      <c r="AC5443" s="5">
        <v>0</v>
      </c>
      <c r="AD5443" s="6">
        <v>0</v>
      </c>
      <c r="AE5443" s="5">
        <v>0</v>
      </c>
      <c r="AF5443" s="6">
        <v>0</v>
      </c>
    </row>
    <row r="5444" spans="2:32" x14ac:dyDescent="0.35">
      <c r="B5444" s="1" t="s">
        <v>1232</v>
      </c>
      <c r="C5444" s="5">
        <v>2.6900000000000001E-3</v>
      </c>
      <c r="D5444" s="6">
        <v>0.85099999999999998</v>
      </c>
      <c r="E5444" s="5">
        <v>0</v>
      </c>
      <c r="F5444" s="6">
        <v>0</v>
      </c>
      <c r="G5444" s="5">
        <v>0</v>
      </c>
      <c r="H5444" s="6">
        <v>0</v>
      </c>
      <c r="I5444" s="5">
        <v>0</v>
      </c>
      <c r="J5444" s="6">
        <v>0</v>
      </c>
      <c r="K5444" s="5">
        <v>0</v>
      </c>
      <c r="L5444" s="6">
        <v>0</v>
      </c>
      <c r="M5444" s="5">
        <v>0</v>
      </c>
      <c r="N5444" s="6">
        <v>0</v>
      </c>
      <c r="O5444" s="5">
        <v>0</v>
      </c>
      <c r="P5444" s="6">
        <v>0</v>
      </c>
      <c r="Q5444" s="5">
        <v>0</v>
      </c>
      <c r="R5444" s="6">
        <v>0</v>
      </c>
      <c r="S5444" s="5">
        <v>0</v>
      </c>
      <c r="T5444" s="6">
        <v>0</v>
      </c>
      <c r="U5444" s="5">
        <v>0</v>
      </c>
      <c r="V5444" s="6">
        <v>0</v>
      </c>
      <c r="W5444" s="5">
        <v>0</v>
      </c>
      <c r="X5444" s="6">
        <v>0</v>
      </c>
      <c r="Y5444" s="5">
        <v>0</v>
      </c>
      <c r="Z5444" s="6">
        <v>0</v>
      </c>
      <c r="AA5444" s="5">
        <v>0</v>
      </c>
      <c r="AB5444" s="6">
        <v>0</v>
      </c>
      <c r="AC5444" s="5">
        <v>1.469E-2</v>
      </c>
      <c r="AD5444" s="6">
        <v>0.85099999999999998</v>
      </c>
      <c r="AE5444" s="5">
        <v>0</v>
      </c>
      <c r="AF5444" s="6">
        <v>0</v>
      </c>
    </row>
    <row r="5445" spans="2:32" x14ac:dyDescent="0.35">
      <c r="B5445" s="1" t="s">
        <v>692</v>
      </c>
      <c r="C5445" s="5">
        <v>0</v>
      </c>
      <c r="D5445" s="6">
        <v>0</v>
      </c>
      <c r="E5445" s="5">
        <v>0</v>
      </c>
      <c r="F5445" s="6">
        <v>0</v>
      </c>
      <c r="G5445" s="5">
        <v>0</v>
      </c>
      <c r="H5445" s="6">
        <v>0</v>
      </c>
      <c r="I5445" s="5">
        <v>0</v>
      </c>
      <c r="J5445" s="6">
        <v>0</v>
      </c>
      <c r="K5445" s="5">
        <v>0</v>
      </c>
      <c r="L5445" s="6">
        <v>0</v>
      </c>
      <c r="M5445" s="5">
        <v>0</v>
      </c>
      <c r="N5445" s="6">
        <v>0</v>
      </c>
      <c r="O5445" s="5">
        <v>0</v>
      </c>
      <c r="P5445" s="6">
        <v>0</v>
      </c>
      <c r="Q5445" s="5">
        <v>0</v>
      </c>
      <c r="R5445" s="6">
        <v>0</v>
      </c>
      <c r="S5445" s="5">
        <v>0</v>
      </c>
      <c r="T5445" s="6">
        <v>0</v>
      </c>
      <c r="U5445" s="5">
        <v>0</v>
      </c>
      <c r="V5445" s="6">
        <v>0</v>
      </c>
      <c r="W5445" s="5">
        <v>0</v>
      </c>
      <c r="X5445" s="6">
        <v>0</v>
      </c>
      <c r="Y5445" s="5">
        <v>0</v>
      </c>
      <c r="Z5445" s="6">
        <v>0</v>
      </c>
      <c r="AA5445" s="5">
        <v>0</v>
      </c>
      <c r="AB5445" s="6">
        <v>0</v>
      </c>
      <c r="AC5445" s="5">
        <v>0</v>
      </c>
      <c r="AD5445" s="6">
        <v>0</v>
      </c>
      <c r="AE5445" s="5">
        <v>0</v>
      </c>
      <c r="AF5445" s="6">
        <v>0</v>
      </c>
    </row>
    <row r="5446" spans="2:32" x14ac:dyDescent="0.35">
      <c r="B5446" s="2" t="s">
        <v>14</v>
      </c>
    </row>
    <row r="5447" spans="2:32" x14ac:dyDescent="0.35">
      <c r="B5447" s="1" t="s">
        <v>1233</v>
      </c>
      <c r="C5447" s="5">
        <v>9.5300000000000003E-3</v>
      </c>
      <c r="D5447" s="6">
        <v>3.012</v>
      </c>
      <c r="E5447" s="5">
        <v>0</v>
      </c>
      <c r="F5447" s="6">
        <v>0</v>
      </c>
      <c r="G5447" s="5">
        <v>0</v>
      </c>
      <c r="H5447" s="6">
        <v>0</v>
      </c>
      <c r="I5447" s="5">
        <v>0</v>
      </c>
      <c r="J5447" s="6">
        <v>0</v>
      </c>
      <c r="K5447" s="5">
        <v>0</v>
      </c>
      <c r="L5447" s="6">
        <v>0</v>
      </c>
      <c r="M5447" s="5">
        <v>0</v>
      </c>
      <c r="N5447" s="6">
        <v>0</v>
      </c>
      <c r="O5447" s="5">
        <v>0</v>
      </c>
      <c r="P5447" s="6">
        <v>0</v>
      </c>
      <c r="Q5447" s="5">
        <v>0</v>
      </c>
      <c r="R5447" s="6">
        <v>0</v>
      </c>
      <c r="S5447" s="5">
        <v>0</v>
      </c>
      <c r="T5447" s="6">
        <v>0</v>
      </c>
      <c r="U5447" s="5">
        <v>0</v>
      </c>
      <c r="V5447" s="6">
        <v>0</v>
      </c>
      <c r="W5447" s="5">
        <v>0</v>
      </c>
      <c r="X5447" s="6">
        <v>0</v>
      </c>
      <c r="Y5447" s="5">
        <v>0</v>
      </c>
      <c r="Z5447" s="6">
        <v>0</v>
      </c>
      <c r="AA5447" s="5">
        <v>0</v>
      </c>
      <c r="AB5447" s="6">
        <v>0</v>
      </c>
      <c r="AC5447" s="5">
        <v>0</v>
      </c>
      <c r="AD5447" s="6">
        <v>0</v>
      </c>
      <c r="AE5447" s="5">
        <v>0.15322</v>
      </c>
      <c r="AF5447" s="6">
        <v>3.012</v>
      </c>
    </row>
    <row r="5448" spans="2:32" x14ac:dyDescent="0.35">
      <c r="B5448" s="1" t="s">
        <v>694</v>
      </c>
      <c r="C5448" s="5">
        <v>2.682E-2</v>
      </c>
      <c r="D5448" s="6">
        <v>8.48</v>
      </c>
      <c r="E5448" s="5">
        <v>0</v>
      </c>
      <c r="F5448" s="6">
        <v>0</v>
      </c>
      <c r="G5448" s="5">
        <v>0</v>
      </c>
      <c r="H5448" s="6">
        <v>0</v>
      </c>
      <c r="I5448" s="5">
        <v>0</v>
      </c>
      <c r="J5448" s="6">
        <v>0</v>
      </c>
      <c r="K5448" s="5">
        <v>0</v>
      </c>
      <c r="L5448" s="6">
        <v>0</v>
      </c>
      <c r="M5448" s="5">
        <v>0</v>
      </c>
      <c r="N5448" s="6">
        <v>0</v>
      </c>
      <c r="O5448" s="5">
        <v>0</v>
      </c>
      <c r="P5448" s="6">
        <v>0</v>
      </c>
      <c r="Q5448" s="5">
        <v>0</v>
      </c>
      <c r="R5448" s="6">
        <v>0</v>
      </c>
      <c r="S5448" s="5">
        <v>0</v>
      </c>
      <c r="T5448" s="6">
        <v>0</v>
      </c>
      <c r="U5448" s="5">
        <v>0</v>
      </c>
      <c r="V5448" s="6">
        <v>0</v>
      </c>
      <c r="W5448" s="5">
        <v>0</v>
      </c>
      <c r="X5448" s="6">
        <v>0</v>
      </c>
      <c r="Y5448" s="5">
        <v>0</v>
      </c>
      <c r="Z5448" s="6">
        <v>0</v>
      </c>
      <c r="AA5448" s="5">
        <v>0</v>
      </c>
      <c r="AB5448" s="6">
        <v>0</v>
      </c>
      <c r="AC5448" s="5">
        <v>0</v>
      </c>
      <c r="AD5448" s="6">
        <v>0</v>
      </c>
      <c r="AE5448" s="5">
        <v>0.43136999999999998</v>
      </c>
      <c r="AF5448" s="6">
        <v>8.48</v>
      </c>
    </row>
    <row r="5449" spans="2:32" x14ac:dyDescent="0.35">
      <c r="B5449" s="1" t="s">
        <v>1234</v>
      </c>
      <c r="C5449" s="5">
        <v>1.6999999999999999E-3</v>
      </c>
      <c r="D5449" s="6">
        <v>0.53900000000000003</v>
      </c>
      <c r="E5449" s="5">
        <v>0</v>
      </c>
      <c r="F5449" s="6">
        <v>0</v>
      </c>
      <c r="G5449" s="5">
        <v>0</v>
      </c>
      <c r="H5449" s="6">
        <v>0</v>
      </c>
      <c r="I5449" s="5">
        <v>0</v>
      </c>
      <c r="J5449" s="6">
        <v>0</v>
      </c>
      <c r="K5449" s="5">
        <v>0</v>
      </c>
      <c r="L5449" s="6">
        <v>0</v>
      </c>
      <c r="M5449" s="5">
        <v>0</v>
      </c>
      <c r="N5449" s="6">
        <v>0</v>
      </c>
      <c r="O5449" s="5">
        <v>0</v>
      </c>
      <c r="P5449" s="6">
        <v>0</v>
      </c>
      <c r="Q5449" s="5">
        <v>0</v>
      </c>
      <c r="R5449" s="6">
        <v>0</v>
      </c>
      <c r="S5449" s="5">
        <v>8.6E-3</v>
      </c>
      <c r="T5449" s="6">
        <v>0.53900000000000003</v>
      </c>
      <c r="U5449" s="5">
        <v>0</v>
      </c>
      <c r="V5449" s="6">
        <v>0</v>
      </c>
      <c r="W5449" s="5">
        <v>0</v>
      </c>
      <c r="X5449" s="6">
        <v>0</v>
      </c>
      <c r="Y5449" s="5">
        <v>0</v>
      </c>
      <c r="Z5449" s="6">
        <v>0</v>
      </c>
      <c r="AA5449" s="5">
        <v>0</v>
      </c>
      <c r="AB5449" s="6">
        <v>0</v>
      </c>
      <c r="AC5449" s="5">
        <v>0</v>
      </c>
      <c r="AD5449" s="6">
        <v>0</v>
      </c>
      <c r="AE5449" s="5">
        <v>0</v>
      </c>
      <c r="AF5449" s="6">
        <v>0</v>
      </c>
    </row>
    <row r="5450" spans="2:32" x14ac:dyDescent="0.35">
      <c r="B5450" s="1" t="s">
        <v>1235</v>
      </c>
      <c r="C5450" s="5">
        <v>1.5E-3</v>
      </c>
      <c r="D5450" s="6">
        <v>0.47299999999999998</v>
      </c>
      <c r="E5450" s="5">
        <v>0</v>
      </c>
      <c r="F5450" s="6">
        <v>0</v>
      </c>
      <c r="G5450" s="5">
        <v>0</v>
      </c>
      <c r="H5450" s="6">
        <v>0</v>
      </c>
      <c r="I5450" s="5">
        <v>0</v>
      </c>
      <c r="J5450" s="6">
        <v>0</v>
      </c>
      <c r="K5450" s="5">
        <v>0</v>
      </c>
      <c r="L5450" s="6">
        <v>0</v>
      </c>
      <c r="M5450" s="5">
        <v>0</v>
      </c>
      <c r="N5450" s="6">
        <v>0</v>
      </c>
      <c r="O5450" s="5">
        <v>0</v>
      </c>
      <c r="P5450" s="6">
        <v>0</v>
      </c>
      <c r="Q5450" s="5">
        <v>0</v>
      </c>
      <c r="R5450" s="6">
        <v>0</v>
      </c>
      <c r="S5450" s="5">
        <v>0</v>
      </c>
      <c r="T5450" s="6">
        <v>0</v>
      </c>
      <c r="U5450" s="5">
        <v>0</v>
      </c>
      <c r="V5450" s="6">
        <v>0</v>
      </c>
      <c r="W5450" s="5">
        <v>0</v>
      </c>
      <c r="X5450" s="6">
        <v>0</v>
      </c>
      <c r="Y5450" s="5">
        <v>0</v>
      </c>
      <c r="Z5450" s="6">
        <v>0</v>
      </c>
      <c r="AA5450" s="5">
        <v>0</v>
      </c>
      <c r="AB5450" s="6">
        <v>0</v>
      </c>
      <c r="AC5450" s="5">
        <v>0</v>
      </c>
      <c r="AD5450" s="6">
        <v>0</v>
      </c>
      <c r="AE5450" s="5">
        <v>2.4060000000000002E-2</v>
      </c>
      <c r="AF5450" s="6">
        <v>0.47299999999999998</v>
      </c>
    </row>
    <row r="5451" spans="2:32" x14ac:dyDescent="0.35">
      <c r="B5451" s="2" t="s">
        <v>233</v>
      </c>
    </row>
    <row r="5452" spans="2:32" x14ac:dyDescent="0.35">
      <c r="B5452" s="1" t="s">
        <v>706</v>
      </c>
      <c r="C5452" s="5">
        <v>0</v>
      </c>
      <c r="D5452" s="6">
        <v>0</v>
      </c>
      <c r="E5452" s="5">
        <v>0</v>
      </c>
      <c r="F5452" s="6">
        <v>0</v>
      </c>
      <c r="G5452" s="5">
        <v>0</v>
      </c>
      <c r="H5452" s="6">
        <v>0</v>
      </c>
      <c r="I5452" s="5">
        <v>0</v>
      </c>
      <c r="J5452" s="6">
        <v>0</v>
      </c>
      <c r="K5452" s="5">
        <v>0</v>
      </c>
      <c r="L5452" s="6">
        <v>0</v>
      </c>
      <c r="M5452" s="5">
        <v>0</v>
      </c>
      <c r="N5452" s="6">
        <v>0</v>
      </c>
      <c r="O5452" s="5">
        <v>0</v>
      </c>
      <c r="P5452" s="6">
        <v>0</v>
      </c>
      <c r="Q5452" s="5">
        <v>0</v>
      </c>
      <c r="R5452" s="6">
        <v>0</v>
      </c>
      <c r="S5452" s="5">
        <v>0</v>
      </c>
      <c r="T5452" s="6">
        <v>0</v>
      </c>
      <c r="U5452" s="5">
        <v>0</v>
      </c>
      <c r="V5452" s="6">
        <v>0</v>
      </c>
      <c r="W5452" s="5">
        <v>0</v>
      </c>
      <c r="X5452" s="6">
        <v>0</v>
      </c>
      <c r="Y5452" s="5">
        <v>0</v>
      </c>
      <c r="Z5452" s="6">
        <v>0</v>
      </c>
      <c r="AA5452" s="5">
        <v>0</v>
      </c>
      <c r="AB5452" s="6">
        <v>0</v>
      </c>
      <c r="AC5452" s="5">
        <v>0</v>
      </c>
      <c r="AD5452" s="6">
        <v>0</v>
      </c>
      <c r="AE5452" s="5">
        <v>0</v>
      </c>
      <c r="AF5452" s="6">
        <v>0</v>
      </c>
    </row>
    <row r="5453" spans="2:32" x14ac:dyDescent="0.35">
      <c r="B5453" s="1" t="s">
        <v>715</v>
      </c>
      <c r="C5453" s="5">
        <v>0</v>
      </c>
      <c r="D5453" s="6">
        <v>0</v>
      </c>
      <c r="E5453" s="5">
        <v>0</v>
      </c>
      <c r="F5453" s="6">
        <v>0</v>
      </c>
      <c r="G5453" s="5">
        <v>0</v>
      </c>
      <c r="H5453" s="6">
        <v>0</v>
      </c>
      <c r="I5453" s="5">
        <v>0</v>
      </c>
      <c r="J5453" s="6">
        <v>0</v>
      </c>
      <c r="K5453" s="5">
        <v>0</v>
      </c>
      <c r="L5453" s="6">
        <v>0</v>
      </c>
      <c r="M5453" s="5">
        <v>0</v>
      </c>
      <c r="N5453" s="6">
        <v>0</v>
      </c>
      <c r="O5453" s="5">
        <v>0</v>
      </c>
      <c r="P5453" s="6">
        <v>0</v>
      </c>
      <c r="Q5453" s="5">
        <v>0</v>
      </c>
      <c r="R5453" s="6">
        <v>0</v>
      </c>
      <c r="S5453" s="5">
        <v>0</v>
      </c>
      <c r="T5453" s="6">
        <v>0</v>
      </c>
      <c r="U5453" s="5">
        <v>0</v>
      </c>
      <c r="V5453" s="6">
        <v>0</v>
      </c>
      <c r="W5453" s="5">
        <v>0</v>
      </c>
      <c r="X5453" s="6">
        <v>0</v>
      </c>
      <c r="Y5453" s="5">
        <v>0</v>
      </c>
      <c r="Z5453" s="6">
        <v>0</v>
      </c>
      <c r="AA5453" s="5">
        <v>0</v>
      </c>
      <c r="AB5453" s="6">
        <v>0</v>
      </c>
      <c r="AC5453" s="5">
        <v>0</v>
      </c>
      <c r="AD5453" s="6">
        <v>0</v>
      </c>
      <c r="AE5453" s="5">
        <v>0</v>
      </c>
      <c r="AF5453" s="6">
        <v>0</v>
      </c>
    </row>
    <row r="5454" spans="2:32" x14ac:dyDescent="0.35">
      <c r="B5454" s="1" t="s">
        <v>718</v>
      </c>
      <c r="C5454" s="5">
        <v>1.6999999999999999E-3</v>
      </c>
      <c r="D5454" s="6">
        <v>0.53900000000000003</v>
      </c>
      <c r="E5454" s="5">
        <v>0</v>
      </c>
      <c r="F5454" s="6">
        <v>0</v>
      </c>
      <c r="G5454" s="5">
        <v>0</v>
      </c>
      <c r="H5454" s="6">
        <v>0</v>
      </c>
      <c r="I5454" s="5">
        <v>0</v>
      </c>
      <c r="J5454" s="6">
        <v>0</v>
      </c>
      <c r="K5454" s="5">
        <v>0</v>
      </c>
      <c r="L5454" s="6">
        <v>0</v>
      </c>
      <c r="M5454" s="5">
        <v>0</v>
      </c>
      <c r="N5454" s="6">
        <v>0</v>
      </c>
      <c r="O5454" s="5">
        <v>0</v>
      </c>
      <c r="P5454" s="6">
        <v>0</v>
      </c>
      <c r="Q5454" s="5">
        <v>0</v>
      </c>
      <c r="R5454" s="6">
        <v>0</v>
      </c>
      <c r="S5454" s="5">
        <v>8.6E-3</v>
      </c>
      <c r="T5454" s="6">
        <v>0.53900000000000003</v>
      </c>
      <c r="U5454" s="5">
        <v>0</v>
      </c>
      <c r="V5454" s="6">
        <v>0</v>
      </c>
      <c r="W5454" s="5">
        <v>0</v>
      </c>
      <c r="X5454" s="6">
        <v>0</v>
      </c>
      <c r="Y5454" s="5">
        <v>0</v>
      </c>
      <c r="Z5454" s="6">
        <v>0</v>
      </c>
      <c r="AA5454" s="5">
        <v>0</v>
      </c>
      <c r="AB5454" s="6">
        <v>0</v>
      </c>
      <c r="AC5454" s="5">
        <v>0</v>
      </c>
      <c r="AD5454" s="6">
        <v>0</v>
      </c>
      <c r="AE5454" s="5">
        <v>0</v>
      </c>
      <c r="AF5454" s="6">
        <v>0</v>
      </c>
    </row>
    <row r="5455" spans="2:32" x14ac:dyDescent="0.35">
      <c r="B5455" s="1" t="s">
        <v>1236</v>
      </c>
      <c r="C5455" s="5">
        <v>3.8000000000000002E-4</v>
      </c>
      <c r="D5455" s="6">
        <v>0.121</v>
      </c>
      <c r="E5455" s="5">
        <v>0</v>
      </c>
      <c r="F5455" s="6">
        <v>0</v>
      </c>
      <c r="G5455" s="5">
        <v>0</v>
      </c>
      <c r="H5455" s="6">
        <v>0</v>
      </c>
      <c r="I5455" s="5">
        <v>0</v>
      </c>
      <c r="J5455" s="6">
        <v>0</v>
      </c>
      <c r="K5455" s="5">
        <v>0</v>
      </c>
      <c r="L5455" s="6">
        <v>0</v>
      </c>
      <c r="M5455" s="5">
        <v>0</v>
      </c>
      <c r="N5455" s="6">
        <v>0</v>
      </c>
      <c r="O5455" s="5">
        <v>0</v>
      </c>
      <c r="P5455" s="6">
        <v>0</v>
      </c>
      <c r="Q5455" s="5">
        <v>0</v>
      </c>
      <c r="R5455" s="6">
        <v>0</v>
      </c>
      <c r="S5455" s="5">
        <v>0</v>
      </c>
      <c r="T5455" s="6">
        <v>0</v>
      </c>
      <c r="U5455" s="5">
        <v>0</v>
      </c>
      <c r="V5455" s="6">
        <v>0</v>
      </c>
      <c r="W5455" s="5">
        <v>4.3779999999999999E-2</v>
      </c>
      <c r="X5455" s="6">
        <v>0.121</v>
      </c>
      <c r="Y5455" s="5">
        <v>0</v>
      </c>
      <c r="Z5455" s="6">
        <v>0</v>
      </c>
      <c r="AA5455" s="5">
        <v>0</v>
      </c>
      <c r="AB5455" s="6">
        <v>0</v>
      </c>
      <c r="AC5455" s="5">
        <v>0</v>
      </c>
      <c r="AD5455" s="6">
        <v>0</v>
      </c>
      <c r="AE5455" s="5">
        <v>0</v>
      </c>
      <c r="AF5455" s="6">
        <v>0</v>
      </c>
    </row>
    <row r="5456" spans="2:32" x14ac:dyDescent="0.35">
      <c r="B5456" s="1" t="s">
        <v>720</v>
      </c>
      <c r="C5456" s="5">
        <v>1.3520000000000001E-2</v>
      </c>
      <c r="D5456" s="6">
        <v>4.2750000000000004</v>
      </c>
      <c r="E5456" s="5">
        <v>0</v>
      </c>
      <c r="F5456" s="6">
        <v>0</v>
      </c>
      <c r="G5456" s="5">
        <v>0</v>
      </c>
      <c r="H5456" s="6">
        <v>0</v>
      </c>
      <c r="I5456" s="5">
        <v>0</v>
      </c>
      <c r="J5456" s="6">
        <v>0</v>
      </c>
      <c r="K5456" s="5">
        <v>0</v>
      </c>
      <c r="L5456" s="6">
        <v>0</v>
      </c>
      <c r="M5456" s="5">
        <v>0</v>
      </c>
      <c r="N5456" s="6">
        <v>0</v>
      </c>
      <c r="O5456" s="5">
        <v>0</v>
      </c>
      <c r="P5456" s="6">
        <v>0</v>
      </c>
      <c r="Q5456" s="5">
        <v>0</v>
      </c>
      <c r="R5456" s="6">
        <v>0</v>
      </c>
      <c r="S5456" s="5">
        <v>0</v>
      </c>
      <c r="T5456" s="6">
        <v>0</v>
      </c>
      <c r="U5456" s="5">
        <v>0</v>
      </c>
      <c r="V5456" s="6">
        <v>0</v>
      </c>
      <c r="W5456" s="5">
        <v>4.3779999999999999E-2</v>
      </c>
      <c r="X5456" s="6">
        <v>0.121</v>
      </c>
      <c r="Y5456" s="5">
        <v>0.16022</v>
      </c>
      <c r="Z5456" s="6">
        <v>4.1539999999999999</v>
      </c>
      <c r="AA5456" s="5">
        <v>0</v>
      </c>
      <c r="AB5456" s="6">
        <v>0</v>
      </c>
      <c r="AC5456" s="5">
        <v>0</v>
      </c>
      <c r="AD5456" s="6">
        <v>0</v>
      </c>
      <c r="AE5456" s="5">
        <v>0</v>
      </c>
      <c r="AF5456" s="6">
        <v>0</v>
      </c>
    </row>
    <row r="5457" spans="2:32" x14ac:dyDescent="0.35">
      <c r="B5457" s="1" t="s">
        <v>723</v>
      </c>
      <c r="C5457" s="5">
        <v>0</v>
      </c>
      <c r="D5457" s="6">
        <v>0</v>
      </c>
      <c r="E5457" s="5">
        <v>0</v>
      </c>
      <c r="F5457" s="6">
        <v>0</v>
      </c>
      <c r="G5457" s="5">
        <v>0</v>
      </c>
      <c r="H5457" s="6">
        <v>0</v>
      </c>
      <c r="I5457" s="5">
        <v>0</v>
      </c>
      <c r="J5457" s="6">
        <v>0</v>
      </c>
      <c r="K5457" s="5">
        <v>0</v>
      </c>
      <c r="L5457" s="6">
        <v>0</v>
      </c>
      <c r="M5457" s="5">
        <v>0</v>
      </c>
      <c r="N5457" s="6">
        <v>0</v>
      </c>
      <c r="O5457" s="5">
        <v>0</v>
      </c>
      <c r="P5457" s="6">
        <v>0</v>
      </c>
      <c r="Q5457" s="5">
        <v>0</v>
      </c>
      <c r="R5457" s="6">
        <v>0</v>
      </c>
      <c r="S5457" s="5">
        <v>0</v>
      </c>
      <c r="T5457" s="6">
        <v>0</v>
      </c>
      <c r="U5457" s="5">
        <v>0</v>
      </c>
      <c r="V5457" s="6">
        <v>0</v>
      </c>
      <c r="W5457" s="5">
        <v>0</v>
      </c>
      <c r="X5457" s="6">
        <v>0</v>
      </c>
      <c r="Y5457" s="5">
        <v>0</v>
      </c>
      <c r="Z5457" s="6">
        <v>0</v>
      </c>
      <c r="AA5457" s="5">
        <v>0</v>
      </c>
      <c r="AB5457" s="6">
        <v>0</v>
      </c>
      <c r="AC5457" s="5">
        <v>0</v>
      </c>
      <c r="AD5457" s="6">
        <v>0</v>
      </c>
      <c r="AE5457" s="5">
        <v>0</v>
      </c>
      <c r="AF5457" s="6">
        <v>0</v>
      </c>
    </row>
    <row r="5458" spans="2:32" x14ac:dyDescent="0.35">
      <c r="B5458" s="1" t="s">
        <v>725</v>
      </c>
      <c r="C5458" s="5">
        <v>0</v>
      </c>
      <c r="D5458" s="6">
        <v>0</v>
      </c>
      <c r="E5458" s="5">
        <v>0</v>
      </c>
      <c r="F5458" s="6">
        <v>0</v>
      </c>
      <c r="G5458" s="5">
        <v>0</v>
      </c>
      <c r="H5458" s="6">
        <v>0</v>
      </c>
      <c r="I5458" s="5">
        <v>0</v>
      </c>
      <c r="J5458" s="6">
        <v>0</v>
      </c>
      <c r="K5458" s="5">
        <v>0</v>
      </c>
      <c r="L5458" s="6">
        <v>0</v>
      </c>
      <c r="M5458" s="5">
        <v>0</v>
      </c>
      <c r="N5458" s="6">
        <v>0</v>
      </c>
      <c r="O5458" s="5">
        <v>0</v>
      </c>
      <c r="P5458" s="6">
        <v>0</v>
      </c>
      <c r="Q5458" s="5">
        <v>0</v>
      </c>
      <c r="R5458" s="6">
        <v>0</v>
      </c>
      <c r="S5458" s="5">
        <v>0</v>
      </c>
      <c r="T5458" s="6">
        <v>0</v>
      </c>
      <c r="U5458" s="5">
        <v>0</v>
      </c>
      <c r="V5458" s="6">
        <v>0</v>
      </c>
      <c r="W5458" s="5">
        <v>0</v>
      </c>
      <c r="X5458" s="6">
        <v>0</v>
      </c>
      <c r="Y5458" s="5">
        <v>0</v>
      </c>
      <c r="Z5458" s="6">
        <v>0</v>
      </c>
      <c r="AA5458" s="5">
        <v>0</v>
      </c>
      <c r="AB5458" s="6">
        <v>0</v>
      </c>
      <c r="AC5458" s="5">
        <v>0</v>
      </c>
      <c r="AD5458" s="6">
        <v>0</v>
      </c>
      <c r="AE5458" s="5">
        <v>0</v>
      </c>
      <c r="AF5458" s="6">
        <v>0</v>
      </c>
    </row>
    <row r="5459" spans="2:32" x14ac:dyDescent="0.35">
      <c r="B5459" s="1" t="s">
        <v>726</v>
      </c>
      <c r="C5459" s="5">
        <v>0</v>
      </c>
      <c r="D5459" s="6">
        <v>0</v>
      </c>
      <c r="E5459" s="5">
        <v>0</v>
      </c>
      <c r="F5459" s="6">
        <v>0</v>
      </c>
      <c r="G5459" s="5">
        <v>0</v>
      </c>
      <c r="H5459" s="6">
        <v>0</v>
      </c>
      <c r="I5459" s="5">
        <v>0</v>
      </c>
      <c r="J5459" s="6">
        <v>0</v>
      </c>
      <c r="K5459" s="5">
        <v>0</v>
      </c>
      <c r="L5459" s="6">
        <v>0</v>
      </c>
      <c r="M5459" s="5">
        <v>0</v>
      </c>
      <c r="N5459" s="6">
        <v>0</v>
      </c>
      <c r="O5459" s="5">
        <v>0</v>
      </c>
      <c r="P5459" s="6">
        <v>0</v>
      </c>
      <c r="Q5459" s="5">
        <v>0</v>
      </c>
      <c r="R5459" s="6">
        <v>0</v>
      </c>
      <c r="S5459" s="5">
        <v>0</v>
      </c>
      <c r="T5459" s="6">
        <v>0</v>
      </c>
      <c r="U5459" s="5">
        <v>0</v>
      </c>
      <c r="V5459" s="6">
        <v>0</v>
      </c>
      <c r="W5459" s="5">
        <v>0</v>
      </c>
      <c r="X5459" s="6">
        <v>0</v>
      </c>
      <c r="Y5459" s="5">
        <v>0</v>
      </c>
      <c r="Z5459" s="6">
        <v>0</v>
      </c>
      <c r="AA5459" s="5">
        <v>0</v>
      </c>
      <c r="AB5459" s="6">
        <v>0</v>
      </c>
      <c r="AC5459" s="5">
        <v>0</v>
      </c>
      <c r="AD5459" s="6">
        <v>0</v>
      </c>
      <c r="AE5459" s="5">
        <v>0</v>
      </c>
      <c r="AF5459" s="6">
        <v>0</v>
      </c>
    </row>
    <row r="5460" spans="2:32" x14ac:dyDescent="0.35">
      <c r="B5460" s="1" t="s">
        <v>1237</v>
      </c>
      <c r="C5460" s="5">
        <v>1.8E-3</v>
      </c>
      <c r="D5460" s="6">
        <v>0.56799999999999995</v>
      </c>
      <c r="E5460" s="5">
        <v>0</v>
      </c>
      <c r="F5460" s="6">
        <v>0</v>
      </c>
      <c r="G5460" s="5">
        <v>0</v>
      </c>
      <c r="H5460" s="6">
        <v>0</v>
      </c>
      <c r="I5460" s="5">
        <v>0</v>
      </c>
      <c r="J5460" s="6">
        <v>0</v>
      </c>
      <c r="K5460" s="5">
        <v>0</v>
      </c>
      <c r="L5460" s="6">
        <v>0</v>
      </c>
      <c r="M5460" s="5">
        <v>0</v>
      </c>
      <c r="N5460" s="6">
        <v>0</v>
      </c>
      <c r="O5460" s="5">
        <v>0</v>
      </c>
      <c r="P5460" s="6">
        <v>0</v>
      </c>
      <c r="Q5460" s="5">
        <v>0</v>
      </c>
      <c r="R5460" s="6">
        <v>0</v>
      </c>
      <c r="S5460" s="5">
        <v>0</v>
      </c>
      <c r="T5460" s="6">
        <v>0</v>
      </c>
      <c r="U5460" s="5">
        <v>0</v>
      </c>
      <c r="V5460" s="6">
        <v>0</v>
      </c>
      <c r="W5460" s="5">
        <v>0</v>
      </c>
      <c r="X5460" s="6">
        <v>0</v>
      </c>
      <c r="Y5460" s="5">
        <v>2.1909999999999999E-2</v>
      </c>
      <c r="Z5460" s="6">
        <v>0.56799999999999995</v>
      </c>
      <c r="AA5460" s="5">
        <v>0</v>
      </c>
      <c r="AB5460" s="6">
        <v>0</v>
      </c>
      <c r="AC5460" s="5">
        <v>0</v>
      </c>
      <c r="AD5460" s="6">
        <v>0</v>
      </c>
      <c r="AE5460" s="5">
        <v>0</v>
      </c>
      <c r="AF5460" s="6">
        <v>0</v>
      </c>
    </row>
    <row r="5461" spans="2:32" x14ac:dyDescent="0.35">
      <c r="B5461" s="1" t="s">
        <v>737</v>
      </c>
      <c r="C5461" s="5">
        <v>0</v>
      </c>
      <c r="D5461" s="6">
        <v>0</v>
      </c>
      <c r="E5461" s="5">
        <v>0</v>
      </c>
      <c r="F5461" s="6">
        <v>0</v>
      </c>
      <c r="G5461" s="5">
        <v>0</v>
      </c>
      <c r="H5461" s="6">
        <v>0</v>
      </c>
      <c r="I5461" s="5">
        <v>0</v>
      </c>
      <c r="J5461" s="6">
        <v>0</v>
      </c>
      <c r="K5461" s="5">
        <v>0</v>
      </c>
      <c r="L5461" s="6">
        <v>0</v>
      </c>
      <c r="M5461" s="5">
        <v>0</v>
      </c>
      <c r="N5461" s="6">
        <v>0</v>
      </c>
      <c r="O5461" s="5">
        <v>0</v>
      </c>
      <c r="P5461" s="6">
        <v>0</v>
      </c>
      <c r="Q5461" s="5">
        <v>0</v>
      </c>
      <c r="R5461" s="6">
        <v>0</v>
      </c>
      <c r="S5461" s="5">
        <v>0</v>
      </c>
      <c r="T5461" s="6">
        <v>0</v>
      </c>
      <c r="U5461" s="5">
        <v>0</v>
      </c>
      <c r="V5461" s="6">
        <v>0</v>
      </c>
      <c r="W5461" s="5">
        <v>0</v>
      </c>
      <c r="X5461" s="6">
        <v>0</v>
      </c>
      <c r="Y5461" s="5">
        <v>0</v>
      </c>
      <c r="Z5461" s="6">
        <v>0</v>
      </c>
      <c r="AA5461" s="5">
        <v>0</v>
      </c>
      <c r="AB5461" s="6">
        <v>0</v>
      </c>
      <c r="AC5461" s="5">
        <v>0</v>
      </c>
      <c r="AD5461" s="6">
        <v>0</v>
      </c>
      <c r="AE5461" s="5">
        <v>0</v>
      </c>
      <c r="AF5461" s="6">
        <v>0</v>
      </c>
    </row>
    <row r="5462" spans="2:32" x14ac:dyDescent="0.35">
      <c r="B5462" s="1" t="s">
        <v>741</v>
      </c>
      <c r="C5462" s="5">
        <v>0</v>
      </c>
      <c r="D5462" s="6">
        <v>0</v>
      </c>
      <c r="E5462" s="5">
        <v>0</v>
      </c>
      <c r="F5462" s="6">
        <v>0</v>
      </c>
      <c r="G5462" s="5">
        <v>0</v>
      </c>
      <c r="H5462" s="6">
        <v>0</v>
      </c>
      <c r="I5462" s="5">
        <v>0</v>
      </c>
      <c r="J5462" s="6">
        <v>0</v>
      </c>
      <c r="K5462" s="5">
        <v>0</v>
      </c>
      <c r="L5462" s="6">
        <v>0</v>
      </c>
      <c r="M5462" s="5">
        <v>0</v>
      </c>
      <c r="N5462" s="6">
        <v>0</v>
      </c>
      <c r="O5462" s="5">
        <v>0</v>
      </c>
      <c r="P5462" s="6">
        <v>0</v>
      </c>
      <c r="Q5462" s="5">
        <v>0</v>
      </c>
      <c r="R5462" s="6">
        <v>0</v>
      </c>
      <c r="S5462" s="5">
        <v>0</v>
      </c>
      <c r="T5462" s="6">
        <v>0</v>
      </c>
      <c r="U5462" s="5">
        <v>0</v>
      </c>
      <c r="V5462" s="6">
        <v>0</v>
      </c>
      <c r="W5462" s="5">
        <v>0</v>
      </c>
      <c r="X5462" s="6">
        <v>0</v>
      </c>
      <c r="Y5462" s="5">
        <v>0</v>
      </c>
      <c r="Z5462" s="6">
        <v>0</v>
      </c>
      <c r="AA5462" s="5">
        <v>0</v>
      </c>
      <c r="AB5462" s="6">
        <v>0</v>
      </c>
      <c r="AC5462" s="5">
        <v>0</v>
      </c>
      <c r="AD5462" s="6">
        <v>0</v>
      </c>
      <c r="AE5462" s="5">
        <v>0</v>
      </c>
      <c r="AF5462" s="6">
        <v>0</v>
      </c>
    </row>
    <row r="5463" spans="2:32" x14ac:dyDescent="0.35">
      <c r="B5463" s="1" t="s">
        <v>1238</v>
      </c>
      <c r="C5463" s="5">
        <v>8.0300000000000007E-3</v>
      </c>
      <c r="D5463" s="6">
        <v>2.5390000000000001</v>
      </c>
      <c r="E5463" s="5">
        <v>0</v>
      </c>
      <c r="F5463" s="6">
        <v>0</v>
      </c>
      <c r="G5463" s="5">
        <v>0</v>
      </c>
      <c r="H5463" s="6">
        <v>0</v>
      </c>
      <c r="I5463" s="5">
        <v>0</v>
      </c>
      <c r="J5463" s="6">
        <v>0</v>
      </c>
      <c r="K5463" s="5">
        <v>0</v>
      </c>
      <c r="L5463" s="6">
        <v>0</v>
      </c>
      <c r="M5463" s="5">
        <v>0</v>
      </c>
      <c r="N5463" s="6">
        <v>0</v>
      </c>
      <c r="O5463" s="5">
        <v>0</v>
      </c>
      <c r="P5463" s="6">
        <v>0</v>
      </c>
      <c r="Q5463" s="5">
        <v>0</v>
      </c>
      <c r="R5463" s="6">
        <v>0</v>
      </c>
      <c r="S5463" s="5">
        <v>0</v>
      </c>
      <c r="T5463" s="6">
        <v>0</v>
      </c>
      <c r="U5463" s="5">
        <v>0</v>
      </c>
      <c r="V5463" s="6">
        <v>0</v>
      </c>
      <c r="W5463" s="5">
        <v>0</v>
      </c>
      <c r="X5463" s="6">
        <v>0</v>
      </c>
      <c r="Y5463" s="5">
        <v>0</v>
      </c>
      <c r="Z5463" s="6">
        <v>0</v>
      </c>
      <c r="AA5463" s="5">
        <v>0</v>
      </c>
      <c r="AB5463" s="6">
        <v>0</v>
      </c>
      <c r="AC5463" s="5">
        <v>0</v>
      </c>
      <c r="AD5463" s="6">
        <v>0</v>
      </c>
      <c r="AE5463" s="5">
        <v>0.12916</v>
      </c>
      <c r="AF5463" s="6">
        <v>2.5390000000000001</v>
      </c>
    </row>
    <row r="5464" spans="2:32" x14ac:dyDescent="0.35">
      <c r="B5464" s="1" t="s">
        <v>749</v>
      </c>
      <c r="C5464" s="5">
        <v>2.66E-3</v>
      </c>
      <c r="D5464" s="6">
        <v>0.84099999999999997</v>
      </c>
      <c r="E5464" s="5">
        <v>0</v>
      </c>
      <c r="F5464" s="6">
        <v>0</v>
      </c>
      <c r="G5464" s="5">
        <v>0</v>
      </c>
      <c r="H5464" s="6">
        <v>0</v>
      </c>
      <c r="I5464" s="5">
        <v>0</v>
      </c>
      <c r="J5464" s="6">
        <v>0</v>
      </c>
      <c r="K5464" s="5">
        <v>0</v>
      </c>
      <c r="L5464" s="6">
        <v>0</v>
      </c>
      <c r="M5464" s="5">
        <v>0</v>
      </c>
      <c r="N5464" s="6">
        <v>0</v>
      </c>
      <c r="O5464" s="5">
        <v>0</v>
      </c>
      <c r="P5464" s="6">
        <v>0</v>
      </c>
      <c r="Q5464" s="5">
        <v>7.5639999999999999E-2</v>
      </c>
      <c r="R5464" s="6">
        <v>0.84099999999999997</v>
      </c>
      <c r="S5464" s="5">
        <v>0</v>
      </c>
      <c r="T5464" s="6">
        <v>0</v>
      </c>
      <c r="U5464" s="5">
        <v>0</v>
      </c>
      <c r="V5464" s="6">
        <v>0</v>
      </c>
      <c r="W5464" s="5">
        <v>0</v>
      </c>
      <c r="X5464" s="6">
        <v>0</v>
      </c>
      <c r="Y5464" s="5">
        <v>0</v>
      </c>
      <c r="Z5464" s="6">
        <v>0</v>
      </c>
      <c r="AA5464" s="5">
        <v>0</v>
      </c>
      <c r="AB5464" s="6">
        <v>0</v>
      </c>
      <c r="AC5464" s="5">
        <v>0</v>
      </c>
      <c r="AD5464" s="6">
        <v>0</v>
      </c>
      <c r="AE5464" s="5">
        <v>0</v>
      </c>
      <c r="AF5464" s="6">
        <v>0</v>
      </c>
    </row>
    <row r="5465" spans="2:32" x14ac:dyDescent="0.35">
      <c r="B5465" s="1" t="s">
        <v>1239</v>
      </c>
      <c r="C5465" s="5">
        <v>1.8E-3</v>
      </c>
      <c r="D5465" s="6">
        <v>0.56799999999999995</v>
      </c>
      <c r="E5465" s="5">
        <v>0</v>
      </c>
      <c r="F5465" s="6">
        <v>0</v>
      </c>
      <c r="G5465" s="5">
        <v>0</v>
      </c>
      <c r="H5465" s="6">
        <v>0</v>
      </c>
      <c r="I5465" s="5">
        <v>0</v>
      </c>
      <c r="J5465" s="6">
        <v>0</v>
      </c>
      <c r="K5465" s="5">
        <v>0</v>
      </c>
      <c r="L5465" s="6">
        <v>0</v>
      </c>
      <c r="M5465" s="5">
        <v>0</v>
      </c>
      <c r="N5465" s="6">
        <v>0</v>
      </c>
      <c r="O5465" s="5">
        <v>0</v>
      </c>
      <c r="P5465" s="6">
        <v>0</v>
      </c>
      <c r="Q5465" s="5">
        <v>0</v>
      </c>
      <c r="R5465" s="6">
        <v>0</v>
      </c>
      <c r="S5465" s="5">
        <v>0</v>
      </c>
      <c r="T5465" s="6">
        <v>0</v>
      </c>
      <c r="U5465" s="5">
        <v>0</v>
      </c>
      <c r="V5465" s="6">
        <v>0</v>
      </c>
      <c r="W5465" s="5">
        <v>0</v>
      </c>
      <c r="X5465" s="6">
        <v>0</v>
      </c>
      <c r="Y5465" s="5">
        <v>2.1909999999999999E-2</v>
      </c>
      <c r="Z5465" s="6">
        <v>0.56799999999999995</v>
      </c>
      <c r="AA5465" s="5">
        <v>0</v>
      </c>
      <c r="AB5465" s="6">
        <v>0</v>
      </c>
      <c r="AC5465" s="5">
        <v>0</v>
      </c>
      <c r="AD5465" s="6">
        <v>0</v>
      </c>
      <c r="AE5465" s="5">
        <v>0</v>
      </c>
      <c r="AF5465" s="6">
        <v>0</v>
      </c>
    </row>
    <row r="5466" spans="2:32" x14ac:dyDescent="0.35">
      <c r="B5466" s="1" t="s">
        <v>753</v>
      </c>
      <c r="C5466" s="5">
        <v>0</v>
      </c>
      <c r="D5466" s="6">
        <v>0</v>
      </c>
      <c r="E5466" s="5">
        <v>0</v>
      </c>
      <c r="F5466" s="6">
        <v>0</v>
      </c>
      <c r="G5466" s="5">
        <v>0</v>
      </c>
      <c r="H5466" s="6">
        <v>0</v>
      </c>
      <c r="I5466" s="5">
        <v>0</v>
      </c>
      <c r="J5466" s="6">
        <v>0</v>
      </c>
      <c r="K5466" s="5">
        <v>0</v>
      </c>
      <c r="L5466" s="6">
        <v>0</v>
      </c>
      <c r="M5466" s="5">
        <v>0</v>
      </c>
      <c r="N5466" s="6">
        <v>0</v>
      </c>
      <c r="O5466" s="5">
        <v>0</v>
      </c>
      <c r="P5466" s="6">
        <v>0</v>
      </c>
      <c r="Q5466" s="5">
        <v>0</v>
      </c>
      <c r="R5466" s="6">
        <v>0</v>
      </c>
      <c r="S5466" s="5">
        <v>0</v>
      </c>
      <c r="T5466" s="6">
        <v>0</v>
      </c>
      <c r="U5466" s="5">
        <v>0</v>
      </c>
      <c r="V5466" s="6">
        <v>0</v>
      </c>
      <c r="W5466" s="5">
        <v>0</v>
      </c>
      <c r="X5466" s="6">
        <v>0</v>
      </c>
      <c r="Y5466" s="5">
        <v>0</v>
      </c>
      <c r="Z5466" s="6">
        <v>0</v>
      </c>
      <c r="AA5466" s="5">
        <v>0</v>
      </c>
      <c r="AB5466" s="6">
        <v>0</v>
      </c>
      <c r="AC5466" s="5">
        <v>0</v>
      </c>
      <c r="AD5466" s="6">
        <v>0</v>
      </c>
      <c r="AE5466" s="5">
        <v>0</v>
      </c>
      <c r="AF5466" s="6">
        <v>0</v>
      </c>
    </row>
    <row r="5467" spans="2:32" x14ac:dyDescent="0.35">
      <c r="B5467" s="1" t="s">
        <v>755</v>
      </c>
      <c r="C5467" s="5">
        <v>0</v>
      </c>
      <c r="D5467" s="6">
        <v>0</v>
      </c>
      <c r="E5467" s="5">
        <v>0</v>
      </c>
      <c r="F5467" s="6">
        <v>0</v>
      </c>
      <c r="G5467" s="5">
        <v>0</v>
      </c>
      <c r="H5467" s="6">
        <v>0</v>
      </c>
      <c r="I5467" s="5">
        <v>0</v>
      </c>
      <c r="J5467" s="6">
        <v>0</v>
      </c>
      <c r="K5467" s="5">
        <v>0</v>
      </c>
      <c r="L5467" s="6">
        <v>0</v>
      </c>
      <c r="M5467" s="5">
        <v>0</v>
      </c>
      <c r="N5467" s="6">
        <v>0</v>
      </c>
      <c r="O5467" s="5">
        <v>0</v>
      </c>
      <c r="P5467" s="6">
        <v>0</v>
      </c>
      <c r="Q5467" s="5">
        <v>0</v>
      </c>
      <c r="R5467" s="6">
        <v>0</v>
      </c>
      <c r="S5467" s="5">
        <v>0</v>
      </c>
      <c r="T5467" s="6">
        <v>0</v>
      </c>
      <c r="U5467" s="5">
        <v>0</v>
      </c>
      <c r="V5467" s="6">
        <v>0</v>
      </c>
      <c r="W5467" s="5">
        <v>0</v>
      </c>
      <c r="X5467" s="6">
        <v>0</v>
      </c>
      <c r="Y5467" s="5">
        <v>0</v>
      </c>
      <c r="Z5467" s="6">
        <v>0</v>
      </c>
      <c r="AA5467" s="5">
        <v>0</v>
      </c>
      <c r="AB5467" s="6">
        <v>0</v>
      </c>
      <c r="AC5467" s="5">
        <v>0</v>
      </c>
      <c r="AD5467" s="6">
        <v>0</v>
      </c>
      <c r="AE5467" s="5">
        <v>0</v>
      </c>
      <c r="AF5467" s="6">
        <v>0</v>
      </c>
    </row>
    <row r="5468" spans="2:32" x14ac:dyDescent="0.35">
      <c r="B5468" s="1" t="s">
        <v>759</v>
      </c>
      <c r="C5468" s="5">
        <v>2.6900000000000001E-3</v>
      </c>
      <c r="D5468" s="6">
        <v>0.85099999999999998</v>
      </c>
      <c r="E5468" s="5">
        <v>0</v>
      </c>
      <c r="F5468" s="6">
        <v>0</v>
      </c>
      <c r="G5468" s="5">
        <v>0</v>
      </c>
      <c r="H5468" s="6">
        <v>0</v>
      </c>
      <c r="I5468" s="5">
        <v>0</v>
      </c>
      <c r="J5468" s="6">
        <v>0</v>
      </c>
      <c r="K5468" s="5">
        <v>0</v>
      </c>
      <c r="L5468" s="6">
        <v>0</v>
      </c>
      <c r="M5468" s="5">
        <v>0</v>
      </c>
      <c r="N5468" s="6">
        <v>0</v>
      </c>
      <c r="O5468" s="5">
        <v>0</v>
      </c>
      <c r="P5468" s="6">
        <v>0</v>
      </c>
      <c r="Q5468" s="5">
        <v>0</v>
      </c>
      <c r="R5468" s="6">
        <v>0</v>
      </c>
      <c r="S5468" s="5">
        <v>0</v>
      </c>
      <c r="T5468" s="6">
        <v>0</v>
      </c>
      <c r="U5468" s="5">
        <v>0</v>
      </c>
      <c r="V5468" s="6">
        <v>0</v>
      </c>
      <c r="W5468" s="5">
        <v>0</v>
      </c>
      <c r="X5468" s="6">
        <v>0</v>
      </c>
      <c r="Y5468" s="5">
        <v>0</v>
      </c>
      <c r="Z5468" s="6">
        <v>0</v>
      </c>
      <c r="AA5468" s="5">
        <v>0</v>
      </c>
      <c r="AB5468" s="6">
        <v>0</v>
      </c>
      <c r="AC5468" s="5">
        <v>1.469E-2</v>
      </c>
      <c r="AD5468" s="6">
        <v>0.85099999999999998</v>
      </c>
      <c r="AE5468" s="5">
        <v>0</v>
      </c>
      <c r="AF5468" s="6">
        <v>0</v>
      </c>
    </row>
    <row r="5469" spans="2:32" x14ac:dyDescent="0.35">
      <c r="B5469" s="1" t="s">
        <v>760</v>
      </c>
      <c r="C5469" s="5">
        <v>0</v>
      </c>
      <c r="D5469" s="6">
        <v>0</v>
      </c>
      <c r="E5469" s="5">
        <v>0</v>
      </c>
      <c r="F5469" s="6">
        <v>0</v>
      </c>
      <c r="G5469" s="5">
        <v>0</v>
      </c>
      <c r="H5469" s="6">
        <v>0</v>
      </c>
      <c r="I5469" s="5">
        <v>0</v>
      </c>
      <c r="J5469" s="6">
        <v>0</v>
      </c>
      <c r="K5469" s="5">
        <v>0</v>
      </c>
      <c r="L5469" s="6">
        <v>0</v>
      </c>
      <c r="M5469" s="5">
        <v>0</v>
      </c>
      <c r="N5469" s="6">
        <v>0</v>
      </c>
      <c r="O5469" s="5">
        <v>0</v>
      </c>
      <c r="P5469" s="6">
        <v>0</v>
      </c>
      <c r="Q5469" s="5">
        <v>0</v>
      </c>
      <c r="R5469" s="6">
        <v>0</v>
      </c>
      <c r="S5469" s="5">
        <v>0</v>
      </c>
      <c r="T5469" s="6">
        <v>0</v>
      </c>
      <c r="U5469" s="5">
        <v>0</v>
      </c>
      <c r="V5469" s="6">
        <v>0</v>
      </c>
      <c r="W5469" s="5">
        <v>0</v>
      </c>
      <c r="X5469" s="6">
        <v>0</v>
      </c>
      <c r="Y5469" s="5">
        <v>0</v>
      </c>
      <c r="Z5469" s="6">
        <v>0</v>
      </c>
      <c r="AA5469" s="5">
        <v>0</v>
      </c>
      <c r="AB5469" s="6">
        <v>0</v>
      </c>
      <c r="AC5469" s="5">
        <v>0</v>
      </c>
      <c r="AD5469" s="6">
        <v>0</v>
      </c>
      <c r="AE5469" s="5">
        <v>0</v>
      </c>
      <c r="AF5469" s="6">
        <v>0</v>
      </c>
    </row>
    <row r="5470" spans="2:32" x14ac:dyDescent="0.35">
      <c r="B5470" s="1" t="s">
        <v>763</v>
      </c>
      <c r="C5470" s="5">
        <v>0</v>
      </c>
      <c r="D5470" s="6">
        <v>0</v>
      </c>
      <c r="E5470" s="5">
        <v>0</v>
      </c>
      <c r="F5470" s="6">
        <v>0</v>
      </c>
      <c r="G5470" s="5">
        <v>0</v>
      </c>
      <c r="H5470" s="6">
        <v>0</v>
      </c>
      <c r="I5470" s="5">
        <v>0</v>
      </c>
      <c r="J5470" s="6">
        <v>0</v>
      </c>
      <c r="K5470" s="5">
        <v>0</v>
      </c>
      <c r="L5470" s="6">
        <v>0</v>
      </c>
      <c r="M5470" s="5">
        <v>0</v>
      </c>
      <c r="N5470" s="6">
        <v>0</v>
      </c>
      <c r="O5470" s="5">
        <v>0</v>
      </c>
      <c r="P5470" s="6">
        <v>0</v>
      </c>
      <c r="Q5470" s="5">
        <v>0</v>
      </c>
      <c r="R5470" s="6">
        <v>0</v>
      </c>
      <c r="S5470" s="5">
        <v>0</v>
      </c>
      <c r="T5470" s="6">
        <v>0</v>
      </c>
      <c r="U5470" s="5">
        <v>0</v>
      </c>
      <c r="V5470" s="6">
        <v>0</v>
      </c>
      <c r="W5470" s="5">
        <v>0</v>
      </c>
      <c r="X5470" s="6">
        <v>0</v>
      </c>
      <c r="Y5470" s="5">
        <v>0</v>
      </c>
      <c r="Z5470" s="6">
        <v>0</v>
      </c>
      <c r="AA5470" s="5">
        <v>0</v>
      </c>
      <c r="AB5470" s="6">
        <v>0</v>
      </c>
      <c r="AC5470" s="5">
        <v>0</v>
      </c>
      <c r="AD5470" s="6">
        <v>0</v>
      </c>
      <c r="AE5470" s="5">
        <v>0</v>
      </c>
      <c r="AF5470" s="6">
        <v>0</v>
      </c>
    </row>
    <row r="5471" spans="2:32" x14ac:dyDescent="0.35">
      <c r="B5471" s="1" t="s">
        <v>764</v>
      </c>
      <c r="C5471" s="5">
        <v>0</v>
      </c>
      <c r="D5471" s="6">
        <v>0</v>
      </c>
      <c r="E5471" s="5">
        <v>0</v>
      </c>
      <c r="F5471" s="6">
        <v>0</v>
      </c>
      <c r="G5471" s="5">
        <v>0</v>
      </c>
      <c r="H5471" s="6">
        <v>0</v>
      </c>
      <c r="I5471" s="5">
        <v>0</v>
      </c>
      <c r="J5471" s="6">
        <v>0</v>
      </c>
      <c r="K5471" s="5">
        <v>0</v>
      </c>
      <c r="L5471" s="6">
        <v>0</v>
      </c>
      <c r="M5471" s="5">
        <v>0</v>
      </c>
      <c r="N5471" s="6">
        <v>0</v>
      </c>
      <c r="O5471" s="5">
        <v>0</v>
      </c>
      <c r="P5471" s="6">
        <v>0</v>
      </c>
      <c r="Q5471" s="5">
        <v>0</v>
      </c>
      <c r="R5471" s="6">
        <v>0</v>
      </c>
      <c r="S5471" s="5">
        <v>0</v>
      </c>
      <c r="T5471" s="6">
        <v>0</v>
      </c>
      <c r="U5471" s="5">
        <v>0</v>
      </c>
      <c r="V5471" s="6">
        <v>0</v>
      </c>
      <c r="W5471" s="5">
        <v>0</v>
      </c>
      <c r="X5471" s="6">
        <v>0</v>
      </c>
      <c r="Y5471" s="5">
        <v>0</v>
      </c>
      <c r="Z5471" s="6">
        <v>0</v>
      </c>
      <c r="AA5471" s="5">
        <v>0</v>
      </c>
      <c r="AB5471" s="6">
        <v>0</v>
      </c>
      <c r="AC5471" s="5">
        <v>0</v>
      </c>
      <c r="AD5471" s="6">
        <v>0</v>
      </c>
      <c r="AE5471" s="5">
        <v>0</v>
      </c>
      <c r="AF5471" s="6">
        <v>0</v>
      </c>
    </row>
    <row r="5472" spans="2:32" x14ac:dyDescent="0.35">
      <c r="B5472" s="1" t="s">
        <v>767</v>
      </c>
      <c r="C5472" s="5">
        <v>0</v>
      </c>
      <c r="D5472" s="6">
        <v>0</v>
      </c>
      <c r="E5472" s="5">
        <v>0</v>
      </c>
      <c r="F5472" s="6">
        <v>0</v>
      </c>
      <c r="G5472" s="5">
        <v>0</v>
      </c>
      <c r="H5472" s="6">
        <v>0</v>
      </c>
      <c r="I5472" s="5">
        <v>0</v>
      </c>
      <c r="J5472" s="6">
        <v>0</v>
      </c>
      <c r="K5472" s="5">
        <v>0</v>
      </c>
      <c r="L5472" s="6">
        <v>0</v>
      </c>
      <c r="M5472" s="5">
        <v>0</v>
      </c>
      <c r="N5472" s="6">
        <v>0</v>
      </c>
      <c r="O5472" s="5">
        <v>0</v>
      </c>
      <c r="P5472" s="6">
        <v>0</v>
      </c>
      <c r="Q5472" s="5">
        <v>0</v>
      </c>
      <c r="R5472" s="6">
        <v>0</v>
      </c>
      <c r="S5472" s="5">
        <v>0</v>
      </c>
      <c r="T5472" s="6">
        <v>0</v>
      </c>
      <c r="U5472" s="5">
        <v>0</v>
      </c>
      <c r="V5472" s="6">
        <v>0</v>
      </c>
      <c r="W5472" s="5">
        <v>0</v>
      </c>
      <c r="X5472" s="6">
        <v>0</v>
      </c>
      <c r="Y5472" s="5">
        <v>0</v>
      </c>
      <c r="Z5472" s="6">
        <v>0</v>
      </c>
      <c r="AA5472" s="5">
        <v>0</v>
      </c>
      <c r="AB5472" s="6">
        <v>0</v>
      </c>
      <c r="AC5472" s="5">
        <v>0</v>
      </c>
      <c r="AD5472" s="6">
        <v>0</v>
      </c>
      <c r="AE5472" s="5">
        <v>0</v>
      </c>
      <c r="AF5472" s="6">
        <v>0</v>
      </c>
    </row>
    <row r="5473" spans="2:32" x14ac:dyDescent="0.35">
      <c r="B5473" s="1" t="s">
        <v>772</v>
      </c>
      <c r="C5473" s="5">
        <v>0</v>
      </c>
      <c r="D5473" s="6">
        <v>0</v>
      </c>
      <c r="E5473" s="5">
        <v>0</v>
      </c>
      <c r="F5473" s="6">
        <v>0</v>
      </c>
      <c r="G5473" s="5">
        <v>0</v>
      </c>
      <c r="H5473" s="6">
        <v>0</v>
      </c>
      <c r="I5473" s="5">
        <v>0</v>
      </c>
      <c r="J5473" s="6">
        <v>0</v>
      </c>
      <c r="K5473" s="5">
        <v>0</v>
      </c>
      <c r="L5473" s="6">
        <v>0</v>
      </c>
      <c r="M5473" s="5">
        <v>0</v>
      </c>
      <c r="N5473" s="6">
        <v>0</v>
      </c>
      <c r="O5473" s="5">
        <v>0</v>
      </c>
      <c r="P5473" s="6">
        <v>0</v>
      </c>
      <c r="Q5473" s="5">
        <v>0</v>
      </c>
      <c r="R5473" s="6">
        <v>0</v>
      </c>
      <c r="S5473" s="5">
        <v>0</v>
      </c>
      <c r="T5473" s="6">
        <v>0</v>
      </c>
      <c r="U5473" s="5">
        <v>0</v>
      </c>
      <c r="V5473" s="6">
        <v>0</v>
      </c>
      <c r="W5473" s="5">
        <v>0</v>
      </c>
      <c r="X5473" s="6">
        <v>0</v>
      </c>
      <c r="Y5473" s="5">
        <v>0</v>
      </c>
      <c r="Z5473" s="6">
        <v>0</v>
      </c>
      <c r="AA5473" s="5">
        <v>0</v>
      </c>
      <c r="AB5473" s="6">
        <v>0</v>
      </c>
      <c r="AC5473" s="5">
        <v>0</v>
      </c>
      <c r="AD5473" s="6">
        <v>0</v>
      </c>
      <c r="AE5473" s="5">
        <v>0</v>
      </c>
      <c r="AF5473" s="6">
        <v>0</v>
      </c>
    </row>
    <row r="5474" spans="2:32" x14ac:dyDescent="0.35">
      <c r="B5474" s="1" t="s">
        <v>774</v>
      </c>
      <c r="C5474" s="5">
        <v>0</v>
      </c>
      <c r="D5474" s="6">
        <v>0</v>
      </c>
      <c r="E5474" s="5">
        <v>0</v>
      </c>
      <c r="F5474" s="6">
        <v>0</v>
      </c>
      <c r="G5474" s="5">
        <v>0</v>
      </c>
      <c r="H5474" s="6">
        <v>0</v>
      </c>
      <c r="I5474" s="5">
        <v>0</v>
      </c>
      <c r="J5474" s="6">
        <v>0</v>
      </c>
      <c r="K5474" s="5">
        <v>0</v>
      </c>
      <c r="L5474" s="6">
        <v>0</v>
      </c>
      <c r="M5474" s="5">
        <v>0</v>
      </c>
      <c r="N5474" s="6">
        <v>0</v>
      </c>
      <c r="O5474" s="5">
        <v>0</v>
      </c>
      <c r="P5474" s="6">
        <v>0</v>
      </c>
      <c r="Q5474" s="5">
        <v>0</v>
      </c>
      <c r="R5474" s="6">
        <v>0</v>
      </c>
      <c r="S5474" s="5">
        <v>0</v>
      </c>
      <c r="T5474" s="6">
        <v>0</v>
      </c>
      <c r="U5474" s="5">
        <v>0</v>
      </c>
      <c r="V5474" s="6">
        <v>0</v>
      </c>
      <c r="W5474" s="5">
        <v>0</v>
      </c>
      <c r="X5474" s="6">
        <v>0</v>
      </c>
      <c r="Y5474" s="5">
        <v>0</v>
      </c>
      <c r="Z5474" s="6">
        <v>0</v>
      </c>
      <c r="AA5474" s="5">
        <v>0</v>
      </c>
      <c r="AB5474" s="6">
        <v>0</v>
      </c>
      <c r="AC5474" s="5">
        <v>0</v>
      </c>
      <c r="AD5474" s="6">
        <v>0</v>
      </c>
      <c r="AE5474" s="5">
        <v>0</v>
      </c>
      <c r="AF5474" s="6">
        <v>0</v>
      </c>
    </row>
    <row r="5475" spans="2:32" x14ac:dyDescent="0.35">
      <c r="B5475" s="1" t="s">
        <v>775</v>
      </c>
      <c r="C5475" s="5">
        <v>0</v>
      </c>
      <c r="D5475" s="6">
        <v>0</v>
      </c>
      <c r="E5475" s="5">
        <v>0</v>
      </c>
      <c r="F5475" s="6">
        <v>0</v>
      </c>
      <c r="G5475" s="5">
        <v>0</v>
      </c>
      <c r="H5475" s="6">
        <v>0</v>
      </c>
      <c r="I5475" s="5">
        <v>0</v>
      </c>
      <c r="J5475" s="6">
        <v>0</v>
      </c>
      <c r="K5475" s="5">
        <v>0</v>
      </c>
      <c r="L5475" s="6">
        <v>0</v>
      </c>
      <c r="M5475" s="5">
        <v>0</v>
      </c>
      <c r="N5475" s="6">
        <v>0</v>
      </c>
      <c r="O5475" s="5">
        <v>0</v>
      </c>
      <c r="P5475" s="6">
        <v>0</v>
      </c>
      <c r="Q5475" s="5">
        <v>0</v>
      </c>
      <c r="R5475" s="6">
        <v>0</v>
      </c>
      <c r="S5475" s="5">
        <v>0</v>
      </c>
      <c r="T5475" s="6">
        <v>0</v>
      </c>
      <c r="U5475" s="5">
        <v>0</v>
      </c>
      <c r="V5475" s="6">
        <v>0</v>
      </c>
      <c r="W5475" s="5">
        <v>0</v>
      </c>
      <c r="X5475" s="6">
        <v>0</v>
      </c>
      <c r="Y5475" s="5">
        <v>0</v>
      </c>
      <c r="Z5475" s="6">
        <v>0</v>
      </c>
      <c r="AA5475" s="5">
        <v>0</v>
      </c>
      <c r="AB5475" s="6">
        <v>0</v>
      </c>
      <c r="AC5475" s="5">
        <v>0</v>
      </c>
      <c r="AD5475" s="6">
        <v>0</v>
      </c>
      <c r="AE5475" s="5">
        <v>0</v>
      </c>
      <c r="AF5475" s="6">
        <v>0</v>
      </c>
    </row>
    <row r="5476" spans="2:32" x14ac:dyDescent="0.35">
      <c r="B5476" s="1" t="s">
        <v>776</v>
      </c>
      <c r="C5476" s="5">
        <v>0</v>
      </c>
      <c r="D5476" s="6">
        <v>0</v>
      </c>
      <c r="E5476" s="5">
        <v>0</v>
      </c>
      <c r="F5476" s="6">
        <v>0</v>
      </c>
      <c r="G5476" s="5">
        <v>0</v>
      </c>
      <c r="H5476" s="6">
        <v>0</v>
      </c>
      <c r="I5476" s="5">
        <v>0</v>
      </c>
      <c r="J5476" s="6">
        <v>0</v>
      </c>
      <c r="K5476" s="5">
        <v>0</v>
      </c>
      <c r="L5476" s="6">
        <v>0</v>
      </c>
      <c r="M5476" s="5">
        <v>0</v>
      </c>
      <c r="N5476" s="6">
        <v>0</v>
      </c>
      <c r="O5476" s="5">
        <v>0</v>
      </c>
      <c r="P5476" s="6">
        <v>0</v>
      </c>
      <c r="Q5476" s="5">
        <v>0</v>
      </c>
      <c r="R5476" s="6">
        <v>0</v>
      </c>
      <c r="S5476" s="5">
        <v>0</v>
      </c>
      <c r="T5476" s="6">
        <v>0</v>
      </c>
      <c r="U5476" s="5">
        <v>0</v>
      </c>
      <c r="V5476" s="6">
        <v>0</v>
      </c>
      <c r="W5476" s="5">
        <v>0</v>
      </c>
      <c r="X5476" s="6">
        <v>0</v>
      </c>
      <c r="Y5476" s="5">
        <v>0</v>
      </c>
      <c r="Z5476" s="6">
        <v>0</v>
      </c>
      <c r="AA5476" s="5">
        <v>0</v>
      </c>
      <c r="AB5476" s="6">
        <v>0</v>
      </c>
      <c r="AC5476" s="5">
        <v>0</v>
      </c>
      <c r="AD5476" s="6">
        <v>0</v>
      </c>
      <c r="AE5476" s="5">
        <v>0</v>
      </c>
      <c r="AF5476" s="6">
        <v>0</v>
      </c>
    </row>
    <row r="5477" spans="2:32" x14ac:dyDescent="0.35">
      <c r="B5477" s="1" t="s">
        <v>779</v>
      </c>
      <c r="C5477" s="5">
        <v>0</v>
      </c>
      <c r="D5477" s="6">
        <v>0</v>
      </c>
      <c r="E5477" s="5">
        <v>0</v>
      </c>
      <c r="F5477" s="6">
        <v>0</v>
      </c>
      <c r="G5477" s="5">
        <v>0</v>
      </c>
      <c r="H5477" s="6">
        <v>0</v>
      </c>
      <c r="I5477" s="5">
        <v>0</v>
      </c>
      <c r="J5477" s="6">
        <v>0</v>
      </c>
      <c r="K5477" s="5">
        <v>0</v>
      </c>
      <c r="L5477" s="6">
        <v>0</v>
      </c>
      <c r="M5477" s="5">
        <v>0</v>
      </c>
      <c r="N5477" s="6">
        <v>0</v>
      </c>
      <c r="O5477" s="5">
        <v>0</v>
      </c>
      <c r="P5477" s="6">
        <v>0</v>
      </c>
      <c r="Q5477" s="5">
        <v>0</v>
      </c>
      <c r="R5477" s="6">
        <v>0</v>
      </c>
      <c r="S5477" s="5">
        <v>0</v>
      </c>
      <c r="T5477" s="6">
        <v>0</v>
      </c>
      <c r="U5477" s="5">
        <v>0</v>
      </c>
      <c r="V5477" s="6">
        <v>0</v>
      </c>
      <c r="W5477" s="5">
        <v>0</v>
      </c>
      <c r="X5477" s="6">
        <v>0</v>
      </c>
      <c r="Y5477" s="5">
        <v>0</v>
      </c>
      <c r="Z5477" s="6">
        <v>0</v>
      </c>
      <c r="AA5477" s="5">
        <v>0</v>
      </c>
      <c r="AB5477" s="6">
        <v>0</v>
      </c>
      <c r="AC5477" s="5">
        <v>0</v>
      </c>
      <c r="AD5477" s="6">
        <v>0</v>
      </c>
      <c r="AE5477" s="5">
        <v>0</v>
      </c>
      <c r="AF5477" s="6">
        <v>0</v>
      </c>
    </row>
    <row r="5478" spans="2:32" x14ac:dyDescent="0.35">
      <c r="B5478" s="1" t="s">
        <v>786</v>
      </c>
      <c r="C5478" s="5">
        <v>0</v>
      </c>
      <c r="D5478" s="6">
        <v>0</v>
      </c>
      <c r="E5478" s="5">
        <v>0</v>
      </c>
      <c r="F5478" s="6">
        <v>0</v>
      </c>
      <c r="G5478" s="5">
        <v>0</v>
      </c>
      <c r="H5478" s="6">
        <v>0</v>
      </c>
      <c r="I5478" s="5">
        <v>0</v>
      </c>
      <c r="J5478" s="6">
        <v>0</v>
      </c>
      <c r="K5478" s="5">
        <v>0</v>
      </c>
      <c r="L5478" s="6">
        <v>0</v>
      </c>
      <c r="M5478" s="5">
        <v>0</v>
      </c>
      <c r="N5478" s="6">
        <v>0</v>
      </c>
      <c r="O5478" s="5">
        <v>0</v>
      </c>
      <c r="P5478" s="6">
        <v>0</v>
      </c>
      <c r="Q5478" s="5">
        <v>0</v>
      </c>
      <c r="R5478" s="6">
        <v>0</v>
      </c>
      <c r="S5478" s="5">
        <v>0</v>
      </c>
      <c r="T5478" s="6">
        <v>0</v>
      </c>
      <c r="U5478" s="5">
        <v>0</v>
      </c>
      <c r="V5478" s="6">
        <v>0</v>
      </c>
      <c r="W5478" s="5">
        <v>0</v>
      </c>
      <c r="X5478" s="6">
        <v>0</v>
      </c>
      <c r="Y5478" s="5">
        <v>0</v>
      </c>
      <c r="Z5478" s="6">
        <v>0</v>
      </c>
      <c r="AA5478" s="5">
        <v>0</v>
      </c>
      <c r="AB5478" s="6">
        <v>0</v>
      </c>
      <c r="AC5478" s="5">
        <v>0</v>
      </c>
      <c r="AD5478" s="6">
        <v>0</v>
      </c>
      <c r="AE5478" s="5">
        <v>0</v>
      </c>
      <c r="AF5478" s="6">
        <v>0</v>
      </c>
    </row>
    <row r="5479" spans="2:32" x14ac:dyDescent="0.35">
      <c r="B5479" s="1" t="s">
        <v>798</v>
      </c>
      <c r="C5479" s="5">
        <v>0</v>
      </c>
      <c r="D5479" s="6">
        <v>0</v>
      </c>
      <c r="E5479" s="5">
        <v>0</v>
      </c>
      <c r="F5479" s="6">
        <v>0</v>
      </c>
      <c r="G5479" s="5">
        <v>0</v>
      </c>
      <c r="H5479" s="6">
        <v>0</v>
      </c>
      <c r="I5479" s="5">
        <v>0</v>
      </c>
      <c r="J5479" s="6">
        <v>0</v>
      </c>
      <c r="K5479" s="5">
        <v>0</v>
      </c>
      <c r="L5479" s="6">
        <v>0</v>
      </c>
      <c r="M5479" s="5">
        <v>0</v>
      </c>
      <c r="N5479" s="6">
        <v>0</v>
      </c>
      <c r="O5479" s="5">
        <v>0</v>
      </c>
      <c r="P5479" s="6">
        <v>0</v>
      </c>
      <c r="Q5479" s="5">
        <v>0</v>
      </c>
      <c r="R5479" s="6">
        <v>0</v>
      </c>
      <c r="S5479" s="5">
        <v>0</v>
      </c>
      <c r="T5479" s="6">
        <v>0</v>
      </c>
      <c r="U5479" s="5">
        <v>0</v>
      </c>
      <c r="V5479" s="6">
        <v>0</v>
      </c>
      <c r="W5479" s="5">
        <v>0</v>
      </c>
      <c r="X5479" s="6">
        <v>0</v>
      </c>
      <c r="Y5479" s="5">
        <v>0</v>
      </c>
      <c r="Z5479" s="6">
        <v>0</v>
      </c>
      <c r="AA5479" s="5">
        <v>0</v>
      </c>
      <c r="AB5479" s="6">
        <v>0</v>
      </c>
      <c r="AC5479" s="5">
        <v>0</v>
      </c>
      <c r="AD5479" s="6">
        <v>0</v>
      </c>
      <c r="AE5479" s="5">
        <v>0</v>
      </c>
      <c r="AF5479" s="6">
        <v>0</v>
      </c>
    </row>
    <row r="5480" spans="2:32" x14ac:dyDescent="0.35">
      <c r="B5480" s="1" t="s">
        <v>801</v>
      </c>
      <c r="C5480" s="5">
        <v>0</v>
      </c>
      <c r="D5480" s="6">
        <v>0</v>
      </c>
      <c r="E5480" s="5">
        <v>0</v>
      </c>
      <c r="F5480" s="6">
        <v>0</v>
      </c>
      <c r="G5480" s="5">
        <v>0</v>
      </c>
      <c r="H5480" s="6">
        <v>0</v>
      </c>
      <c r="I5480" s="5">
        <v>0</v>
      </c>
      <c r="J5480" s="6">
        <v>0</v>
      </c>
      <c r="K5480" s="5">
        <v>0</v>
      </c>
      <c r="L5480" s="6">
        <v>0</v>
      </c>
      <c r="M5480" s="5">
        <v>0</v>
      </c>
      <c r="N5480" s="6">
        <v>0</v>
      </c>
      <c r="O5480" s="5">
        <v>0</v>
      </c>
      <c r="P5480" s="6">
        <v>0</v>
      </c>
      <c r="Q5480" s="5">
        <v>0</v>
      </c>
      <c r="R5480" s="6">
        <v>0</v>
      </c>
      <c r="S5480" s="5">
        <v>0</v>
      </c>
      <c r="T5480" s="6">
        <v>0</v>
      </c>
      <c r="U5480" s="5">
        <v>0</v>
      </c>
      <c r="V5480" s="6">
        <v>0</v>
      </c>
      <c r="W5480" s="5">
        <v>0</v>
      </c>
      <c r="X5480" s="6">
        <v>0</v>
      </c>
      <c r="Y5480" s="5">
        <v>0</v>
      </c>
      <c r="Z5480" s="6">
        <v>0</v>
      </c>
      <c r="AA5480" s="5">
        <v>0</v>
      </c>
      <c r="AB5480" s="6">
        <v>0</v>
      </c>
      <c r="AC5480" s="5">
        <v>0</v>
      </c>
      <c r="AD5480" s="6">
        <v>0</v>
      </c>
      <c r="AE5480" s="5">
        <v>0</v>
      </c>
      <c r="AF5480" s="6">
        <v>0</v>
      </c>
    </row>
    <row r="5481" spans="2:32" x14ac:dyDescent="0.35">
      <c r="B5481" s="1" t="s">
        <v>805</v>
      </c>
      <c r="C5481" s="5">
        <v>0</v>
      </c>
      <c r="D5481" s="6">
        <v>0</v>
      </c>
      <c r="E5481" s="5">
        <v>0</v>
      </c>
      <c r="F5481" s="6">
        <v>0</v>
      </c>
      <c r="G5481" s="5">
        <v>0</v>
      </c>
      <c r="H5481" s="6">
        <v>0</v>
      </c>
      <c r="I5481" s="5">
        <v>0</v>
      </c>
      <c r="J5481" s="6">
        <v>0</v>
      </c>
      <c r="K5481" s="5">
        <v>0</v>
      </c>
      <c r="L5481" s="6">
        <v>0</v>
      </c>
      <c r="M5481" s="5">
        <v>0</v>
      </c>
      <c r="N5481" s="6">
        <v>0</v>
      </c>
      <c r="O5481" s="5">
        <v>0</v>
      </c>
      <c r="P5481" s="6">
        <v>0</v>
      </c>
      <c r="Q5481" s="5">
        <v>0</v>
      </c>
      <c r="R5481" s="6">
        <v>0</v>
      </c>
      <c r="S5481" s="5">
        <v>0</v>
      </c>
      <c r="T5481" s="6">
        <v>0</v>
      </c>
      <c r="U5481" s="5">
        <v>0</v>
      </c>
      <c r="V5481" s="6">
        <v>0</v>
      </c>
      <c r="W5481" s="5">
        <v>0</v>
      </c>
      <c r="X5481" s="6">
        <v>0</v>
      </c>
      <c r="Y5481" s="5">
        <v>0</v>
      </c>
      <c r="Z5481" s="6">
        <v>0</v>
      </c>
      <c r="AA5481" s="5">
        <v>0</v>
      </c>
      <c r="AB5481" s="6">
        <v>0</v>
      </c>
      <c r="AC5481" s="5">
        <v>0</v>
      </c>
      <c r="AD5481" s="6">
        <v>0</v>
      </c>
      <c r="AE5481" s="5">
        <v>0</v>
      </c>
      <c r="AF5481" s="6">
        <v>0</v>
      </c>
    </row>
    <row r="5482" spans="2:32" x14ac:dyDescent="0.35">
      <c r="B5482" s="1" t="s">
        <v>807</v>
      </c>
      <c r="C5482" s="5">
        <v>0</v>
      </c>
      <c r="D5482" s="6">
        <v>0</v>
      </c>
      <c r="E5482" s="5">
        <v>0</v>
      </c>
      <c r="F5482" s="6">
        <v>0</v>
      </c>
      <c r="G5482" s="5">
        <v>0</v>
      </c>
      <c r="H5482" s="6">
        <v>0</v>
      </c>
      <c r="I5482" s="5">
        <v>0</v>
      </c>
      <c r="J5482" s="6">
        <v>0</v>
      </c>
      <c r="K5482" s="5">
        <v>0</v>
      </c>
      <c r="L5482" s="6">
        <v>0</v>
      </c>
      <c r="M5482" s="5">
        <v>0</v>
      </c>
      <c r="N5482" s="6">
        <v>0</v>
      </c>
      <c r="O5482" s="5">
        <v>0</v>
      </c>
      <c r="P5482" s="6">
        <v>0</v>
      </c>
      <c r="Q5482" s="5">
        <v>0</v>
      </c>
      <c r="R5482" s="6">
        <v>0</v>
      </c>
      <c r="S5482" s="5">
        <v>0</v>
      </c>
      <c r="T5482" s="6">
        <v>0</v>
      </c>
      <c r="U5482" s="5">
        <v>0</v>
      </c>
      <c r="V5482" s="6">
        <v>0</v>
      </c>
      <c r="W5482" s="5">
        <v>0</v>
      </c>
      <c r="X5482" s="6">
        <v>0</v>
      </c>
      <c r="Y5482" s="5">
        <v>0</v>
      </c>
      <c r="Z5482" s="6">
        <v>0</v>
      </c>
      <c r="AA5482" s="5">
        <v>0</v>
      </c>
      <c r="AB5482" s="6">
        <v>0</v>
      </c>
      <c r="AC5482" s="5">
        <v>0</v>
      </c>
      <c r="AD5482" s="6">
        <v>0</v>
      </c>
      <c r="AE5482" s="5">
        <v>0</v>
      </c>
      <c r="AF5482" s="6">
        <v>0</v>
      </c>
    </row>
    <row r="5483" spans="2:32" x14ac:dyDescent="0.35">
      <c r="B5483" s="1" t="s">
        <v>1240</v>
      </c>
      <c r="C5483" s="5">
        <v>4.2300000000000003E-3</v>
      </c>
      <c r="D5483" s="6">
        <v>1.3380000000000001</v>
      </c>
      <c r="E5483" s="5">
        <v>0.10158</v>
      </c>
      <c r="F5483" s="6">
        <v>1.3380000000000001</v>
      </c>
      <c r="G5483" s="5">
        <v>0</v>
      </c>
      <c r="H5483" s="6">
        <v>0</v>
      </c>
      <c r="I5483" s="5">
        <v>0</v>
      </c>
      <c r="J5483" s="6">
        <v>0</v>
      </c>
      <c r="K5483" s="5">
        <v>0</v>
      </c>
      <c r="L5483" s="6">
        <v>0</v>
      </c>
      <c r="M5483" s="5">
        <v>0</v>
      </c>
      <c r="N5483" s="6">
        <v>0</v>
      </c>
      <c r="O5483" s="5">
        <v>0</v>
      </c>
      <c r="P5483" s="6">
        <v>0</v>
      </c>
      <c r="Q5483" s="5">
        <v>0</v>
      </c>
      <c r="R5483" s="6">
        <v>0</v>
      </c>
      <c r="S5483" s="5">
        <v>0</v>
      </c>
      <c r="T5483" s="6">
        <v>0</v>
      </c>
      <c r="U5483" s="5">
        <v>0</v>
      </c>
      <c r="V5483" s="6">
        <v>0</v>
      </c>
      <c r="W5483" s="5">
        <v>0</v>
      </c>
      <c r="X5483" s="6">
        <v>0</v>
      </c>
      <c r="Y5483" s="5">
        <v>0</v>
      </c>
      <c r="Z5483" s="6">
        <v>0</v>
      </c>
      <c r="AA5483" s="5">
        <v>0</v>
      </c>
      <c r="AB5483" s="6">
        <v>0</v>
      </c>
      <c r="AC5483" s="5">
        <v>0</v>
      </c>
      <c r="AD5483" s="6">
        <v>0</v>
      </c>
      <c r="AE5483" s="5">
        <v>0</v>
      </c>
      <c r="AF5483" s="6">
        <v>0</v>
      </c>
    </row>
    <row r="5484" spans="2:32" x14ac:dyDescent="0.35">
      <c r="B5484" s="1" t="s">
        <v>810</v>
      </c>
      <c r="C5484" s="5">
        <v>0</v>
      </c>
      <c r="D5484" s="6">
        <v>0</v>
      </c>
      <c r="E5484" s="5">
        <v>0</v>
      </c>
      <c r="F5484" s="6">
        <v>0</v>
      </c>
      <c r="G5484" s="5">
        <v>0</v>
      </c>
      <c r="H5484" s="6">
        <v>0</v>
      </c>
      <c r="I5484" s="5">
        <v>0</v>
      </c>
      <c r="J5484" s="6">
        <v>0</v>
      </c>
      <c r="K5484" s="5">
        <v>0</v>
      </c>
      <c r="L5484" s="6">
        <v>0</v>
      </c>
      <c r="M5484" s="5">
        <v>0</v>
      </c>
      <c r="N5484" s="6">
        <v>0</v>
      </c>
      <c r="O5484" s="5">
        <v>0</v>
      </c>
      <c r="P5484" s="6">
        <v>0</v>
      </c>
      <c r="Q5484" s="5">
        <v>0</v>
      </c>
      <c r="R5484" s="6">
        <v>0</v>
      </c>
      <c r="S5484" s="5">
        <v>0</v>
      </c>
      <c r="T5484" s="6">
        <v>0</v>
      </c>
      <c r="U5484" s="5">
        <v>0</v>
      </c>
      <c r="V5484" s="6">
        <v>0</v>
      </c>
      <c r="W5484" s="5">
        <v>0</v>
      </c>
      <c r="X5484" s="6">
        <v>0</v>
      </c>
      <c r="Y5484" s="5">
        <v>0</v>
      </c>
      <c r="Z5484" s="6">
        <v>0</v>
      </c>
      <c r="AA5484" s="5">
        <v>0</v>
      </c>
      <c r="AB5484" s="6">
        <v>0</v>
      </c>
      <c r="AC5484" s="5">
        <v>0</v>
      </c>
      <c r="AD5484" s="6">
        <v>0</v>
      </c>
      <c r="AE5484" s="5">
        <v>0</v>
      </c>
      <c r="AF5484" s="6">
        <v>0</v>
      </c>
    </row>
    <row r="5485" spans="2:32" x14ac:dyDescent="0.35">
      <c r="B5485" s="1" t="s">
        <v>811</v>
      </c>
      <c r="C5485" s="5">
        <v>0</v>
      </c>
      <c r="D5485" s="6">
        <v>0</v>
      </c>
      <c r="E5485" s="5">
        <v>0</v>
      </c>
      <c r="F5485" s="6">
        <v>0</v>
      </c>
      <c r="G5485" s="5">
        <v>0</v>
      </c>
      <c r="H5485" s="6">
        <v>0</v>
      </c>
      <c r="I5485" s="5">
        <v>0</v>
      </c>
      <c r="J5485" s="6">
        <v>0</v>
      </c>
      <c r="K5485" s="5">
        <v>0</v>
      </c>
      <c r="L5485" s="6">
        <v>0</v>
      </c>
      <c r="M5485" s="5">
        <v>0</v>
      </c>
      <c r="N5485" s="6">
        <v>0</v>
      </c>
      <c r="O5485" s="5">
        <v>0</v>
      </c>
      <c r="P5485" s="6">
        <v>0</v>
      </c>
      <c r="Q5485" s="5">
        <v>0</v>
      </c>
      <c r="R5485" s="6">
        <v>0</v>
      </c>
      <c r="S5485" s="5">
        <v>0</v>
      </c>
      <c r="T5485" s="6">
        <v>0</v>
      </c>
      <c r="U5485" s="5">
        <v>0</v>
      </c>
      <c r="V5485" s="6">
        <v>0</v>
      </c>
      <c r="W5485" s="5">
        <v>0</v>
      </c>
      <c r="X5485" s="6">
        <v>0</v>
      </c>
      <c r="Y5485" s="5">
        <v>0</v>
      </c>
      <c r="Z5485" s="6">
        <v>0</v>
      </c>
      <c r="AA5485" s="5">
        <v>0</v>
      </c>
      <c r="AB5485" s="6">
        <v>0</v>
      </c>
      <c r="AC5485" s="5">
        <v>0</v>
      </c>
      <c r="AD5485" s="6">
        <v>0</v>
      </c>
      <c r="AE5485" s="5">
        <v>0</v>
      </c>
      <c r="AF5485" s="6">
        <v>0</v>
      </c>
    </row>
    <row r="5486" spans="2:32" x14ac:dyDescent="0.35">
      <c r="B5486" s="1" t="s">
        <v>813</v>
      </c>
      <c r="C5486" s="5">
        <v>0</v>
      </c>
      <c r="D5486" s="6">
        <v>0</v>
      </c>
      <c r="E5486" s="5">
        <v>0</v>
      </c>
      <c r="F5486" s="6">
        <v>0</v>
      </c>
      <c r="G5486" s="5">
        <v>0</v>
      </c>
      <c r="H5486" s="6">
        <v>0</v>
      </c>
      <c r="I5486" s="5">
        <v>0</v>
      </c>
      <c r="J5486" s="6">
        <v>0</v>
      </c>
      <c r="K5486" s="5">
        <v>0</v>
      </c>
      <c r="L5486" s="6">
        <v>0</v>
      </c>
      <c r="M5486" s="5">
        <v>0</v>
      </c>
      <c r="N5486" s="6">
        <v>0</v>
      </c>
      <c r="O5486" s="5">
        <v>0</v>
      </c>
      <c r="P5486" s="6">
        <v>0</v>
      </c>
      <c r="Q5486" s="5">
        <v>0</v>
      </c>
      <c r="R5486" s="6">
        <v>0</v>
      </c>
      <c r="S5486" s="5">
        <v>0</v>
      </c>
      <c r="T5486" s="6">
        <v>0</v>
      </c>
      <c r="U5486" s="5">
        <v>0</v>
      </c>
      <c r="V5486" s="6">
        <v>0</v>
      </c>
      <c r="W5486" s="5">
        <v>0</v>
      </c>
      <c r="X5486" s="6">
        <v>0</v>
      </c>
      <c r="Y5486" s="5">
        <v>0</v>
      </c>
      <c r="Z5486" s="6">
        <v>0</v>
      </c>
      <c r="AA5486" s="5">
        <v>0</v>
      </c>
      <c r="AB5486" s="6">
        <v>0</v>
      </c>
      <c r="AC5486" s="5">
        <v>0</v>
      </c>
      <c r="AD5486" s="6">
        <v>0</v>
      </c>
      <c r="AE5486" s="5">
        <v>0</v>
      </c>
      <c r="AF5486" s="6">
        <v>0</v>
      </c>
    </row>
    <row r="5487" spans="2:32" x14ac:dyDescent="0.35">
      <c r="B5487" s="1" t="s">
        <v>814</v>
      </c>
      <c r="C5487" s="5">
        <v>0</v>
      </c>
      <c r="D5487" s="6">
        <v>0</v>
      </c>
      <c r="E5487" s="5">
        <v>0</v>
      </c>
      <c r="F5487" s="6">
        <v>0</v>
      </c>
      <c r="G5487" s="5">
        <v>0</v>
      </c>
      <c r="H5487" s="6">
        <v>0</v>
      </c>
      <c r="I5487" s="5">
        <v>0</v>
      </c>
      <c r="J5487" s="6">
        <v>0</v>
      </c>
      <c r="K5487" s="5">
        <v>0</v>
      </c>
      <c r="L5487" s="6">
        <v>0</v>
      </c>
      <c r="M5487" s="5">
        <v>0</v>
      </c>
      <c r="N5487" s="6">
        <v>0</v>
      </c>
      <c r="O5487" s="5">
        <v>0</v>
      </c>
      <c r="P5487" s="6">
        <v>0</v>
      </c>
      <c r="Q5487" s="5">
        <v>0</v>
      </c>
      <c r="R5487" s="6">
        <v>0</v>
      </c>
      <c r="S5487" s="5">
        <v>0</v>
      </c>
      <c r="T5487" s="6">
        <v>0</v>
      </c>
      <c r="U5487" s="5">
        <v>0</v>
      </c>
      <c r="V5487" s="6">
        <v>0</v>
      </c>
      <c r="W5487" s="5">
        <v>0</v>
      </c>
      <c r="X5487" s="6">
        <v>0</v>
      </c>
      <c r="Y5487" s="5">
        <v>0</v>
      </c>
      <c r="Z5487" s="6">
        <v>0</v>
      </c>
      <c r="AA5487" s="5">
        <v>0</v>
      </c>
      <c r="AB5487" s="6">
        <v>0</v>
      </c>
      <c r="AC5487" s="5">
        <v>0</v>
      </c>
      <c r="AD5487" s="6">
        <v>0</v>
      </c>
      <c r="AE5487" s="5">
        <v>0</v>
      </c>
      <c r="AF5487" s="6">
        <v>0</v>
      </c>
    </row>
    <row r="5488" spans="2:32" x14ac:dyDescent="0.35">
      <c r="B5488" s="1" t="s">
        <v>816</v>
      </c>
      <c r="C5488" s="5">
        <v>0</v>
      </c>
      <c r="D5488" s="6">
        <v>0</v>
      </c>
      <c r="E5488" s="5">
        <v>0</v>
      </c>
      <c r="F5488" s="6">
        <v>0</v>
      </c>
      <c r="G5488" s="5">
        <v>0</v>
      </c>
      <c r="H5488" s="6">
        <v>0</v>
      </c>
      <c r="I5488" s="5">
        <v>0</v>
      </c>
      <c r="J5488" s="6">
        <v>0</v>
      </c>
      <c r="K5488" s="5">
        <v>0</v>
      </c>
      <c r="L5488" s="6">
        <v>0</v>
      </c>
      <c r="M5488" s="5">
        <v>0</v>
      </c>
      <c r="N5488" s="6">
        <v>0</v>
      </c>
      <c r="O5488" s="5">
        <v>0</v>
      </c>
      <c r="P5488" s="6">
        <v>0</v>
      </c>
      <c r="Q5488" s="5">
        <v>0</v>
      </c>
      <c r="R5488" s="6">
        <v>0</v>
      </c>
      <c r="S5488" s="5">
        <v>0</v>
      </c>
      <c r="T5488" s="6">
        <v>0</v>
      </c>
      <c r="U5488" s="5">
        <v>0</v>
      </c>
      <c r="V5488" s="6">
        <v>0</v>
      </c>
      <c r="W5488" s="5">
        <v>0</v>
      </c>
      <c r="X5488" s="6">
        <v>0</v>
      </c>
      <c r="Y5488" s="5">
        <v>0</v>
      </c>
      <c r="Z5488" s="6">
        <v>0</v>
      </c>
      <c r="AA5488" s="5">
        <v>0</v>
      </c>
      <c r="AB5488" s="6">
        <v>0</v>
      </c>
      <c r="AC5488" s="5">
        <v>0</v>
      </c>
      <c r="AD5488" s="6">
        <v>0</v>
      </c>
      <c r="AE5488" s="5">
        <v>0</v>
      </c>
      <c r="AF5488" s="6">
        <v>0</v>
      </c>
    </row>
    <row r="5489" spans="2:32" x14ac:dyDescent="0.35">
      <c r="B5489" s="1" t="s">
        <v>820</v>
      </c>
      <c r="C5489" s="5">
        <v>0</v>
      </c>
      <c r="D5489" s="6">
        <v>0</v>
      </c>
      <c r="E5489" s="5">
        <v>0</v>
      </c>
      <c r="F5489" s="6">
        <v>0</v>
      </c>
      <c r="G5489" s="5">
        <v>0</v>
      </c>
      <c r="H5489" s="6">
        <v>0</v>
      </c>
      <c r="I5489" s="5">
        <v>0</v>
      </c>
      <c r="J5489" s="6">
        <v>0</v>
      </c>
      <c r="K5489" s="5">
        <v>0</v>
      </c>
      <c r="L5489" s="6">
        <v>0</v>
      </c>
      <c r="M5489" s="5">
        <v>0</v>
      </c>
      <c r="N5489" s="6">
        <v>0</v>
      </c>
      <c r="O5489" s="5">
        <v>0</v>
      </c>
      <c r="P5489" s="6">
        <v>0</v>
      </c>
      <c r="Q5489" s="5">
        <v>0</v>
      </c>
      <c r="R5489" s="6">
        <v>0</v>
      </c>
      <c r="S5489" s="5">
        <v>0</v>
      </c>
      <c r="T5489" s="6">
        <v>0</v>
      </c>
      <c r="U5489" s="5">
        <v>0</v>
      </c>
      <c r="V5489" s="6">
        <v>0</v>
      </c>
      <c r="W5489" s="5">
        <v>0</v>
      </c>
      <c r="X5489" s="6">
        <v>0</v>
      </c>
      <c r="Y5489" s="5">
        <v>0</v>
      </c>
      <c r="Z5489" s="6">
        <v>0</v>
      </c>
      <c r="AA5489" s="5">
        <v>0</v>
      </c>
      <c r="AB5489" s="6">
        <v>0</v>
      </c>
      <c r="AC5489" s="5">
        <v>0</v>
      </c>
      <c r="AD5489" s="6">
        <v>0</v>
      </c>
      <c r="AE5489" s="5">
        <v>0</v>
      </c>
      <c r="AF5489" s="6">
        <v>0</v>
      </c>
    </row>
    <row r="5490" spans="2:32" x14ac:dyDescent="0.35">
      <c r="B5490" s="1" t="s">
        <v>823</v>
      </c>
      <c r="C5490" s="5">
        <v>0</v>
      </c>
      <c r="D5490" s="6">
        <v>0</v>
      </c>
      <c r="E5490" s="5">
        <v>0</v>
      </c>
      <c r="F5490" s="6">
        <v>0</v>
      </c>
      <c r="G5490" s="5">
        <v>0</v>
      </c>
      <c r="H5490" s="6">
        <v>0</v>
      </c>
      <c r="I5490" s="5">
        <v>0</v>
      </c>
      <c r="J5490" s="6">
        <v>0</v>
      </c>
      <c r="K5490" s="5">
        <v>0</v>
      </c>
      <c r="L5490" s="6">
        <v>0</v>
      </c>
      <c r="M5490" s="5">
        <v>0</v>
      </c>
      <c r="N5490" s="6">
        <v>0</v>
      </c>
      <c r="O5490" s="5">
        <v>0</v>
      </c>
      <c r="P5490" s="6">
        <v>0</v>
      </c>
      <c r="Q5490" s="5">
        <v>0</v>
      </c>
      <c r="R5490" s="6">
        <v>0</v>
      </c>
      <c r="S5490" s="5">
        <v>0</v>
      </c>
      <c r="T5490" s="6">
        <v>0</v>
      </c>
      <c r="U5490" s="5">
        <v>0</v>
      </c>
      <c r="V5490" s="6">
        <v>0</v>
      </c>
      <c r="W5490" s="5">
        <v>0</v>
      </c>
      <c r="X5490" s="6">
        <v>0</v>
      </c>
      <c r="Y5490" s="5">
        <v>0</v>
      </c>
      <c r="Z5490" s="6">
        <v>0</v>
      </c>
      <c r="AA5490" s="5">
        <v>0</v>
      </c>
      <c r="AB5490" s="6">
        <v>0</v>
      </c>
      <c r="AC5490" s="5">
        <v>0</v>
      </c>
      <c r="AD5490" s="6">
        <v>0</v>
      </c>
      <c r="AE5490" s="5">
        <v>0</v>
      </c>
      <c r="AF5490" s="6">
        <v>0</v>
      </c>
    </row>
    <row r="5491" spans="2:32" x14ac:dyDescent="0.35">
      <c r="B5491" s="1" t="s">
        <v>825</v>
      </c>
      <c r="C5491" s="5">
        <v>0</v>
      </c>
      <c r="D5491" s="6">
        <v>0</v>
      </c>
      <c r="E5491" s="5">
        <v>0</v>
      </c>
      <c r="F5491" s="6">
        <v>0</v>
      </c>
      <c r="G5491" s="5">
        <v>0</v>
      </c>
      <c r="H5491" s="6">
        <v>0</v>
      </c>
      <c r="I5491" s="5">
        <v>0</v>
      </c>
      <c r="J5491" s="6">
        <v>0</v>
      </c>
      <c r="K5491" s="5">
        <v>0</v>
      </c>
      <c r="L5491" s="6">
        <v>0</v>
      </c>
      <c r="M5491" s="5">
        <v>0</v>
      </c>
      <c r="N5491" s="6">
        <v>0</v>
      </c>
      <c r="O5491" s="5">
        <v>0</v>
      </c>
      <c r="P5491" s="6">
        <v>0</v>
      </c>
      <c r="Q5491" s="5">
        <v>0</v>
      </c>
      <c r="R5491" s="6">
        <v>0</v>
      </c>
      <c r="S5491" s="5">
        <v>0</v>
      </c>
      <c r="T5491" s="6">
        <v>0</v>
      </c>
      <c r="U5491" s="5">
        <v>0</v>
      </c>
      <c r="V5491" s="6">
        <v>0</v>
      </c>
      <c r="W5491" s="5">
        <v>0</v>
      </c>
      <c r="X5491" s="6">
        <v>0</v>
      </c>
      <c r="Y5491" s="5">
        <v>0</v>
      </c>
      <c r="Z5491" s="6">
        <v>0</v>
      </c>
      <c r="AA5491" s="5">
        <v>0</v>
      </c>
      <c r="AB5491" s="6">
        <v>0</v>
      </c>
      <c r="AC5491" s="5">
        <v>0</v>
      </c>
      <c r="AD5491" s="6">
        <v>0</v>
      </c>
      <c r="AE5491" s="5">
        <v>0</v>
      </c>
      <c r="AF5491" s="6">
        <v>0</v>
      </c>
    </row>
    <row r="5492" spans="2:32" x14ac:dyDescent="0.35">
      <c r="B5492" s="1" t="s">
        <v>826</v>
      </c>
      <c r="C5492" s="5">
        <v>0</v>
      </c>
      <c r="D5492" s="6">
        <v>0</v>
      </c>
      <c r="E5492" s="5">
        <v>0</v>
      </c>
      <c r="F5492" s="6">
        <v>0</v>
      </c>
      <c r="G5492" s="5">
        <v>0</v>
      </c>
      <c r="H5492" s="6">
        <v>0</v>
      </c>
      <c r="I5492" s="5">
        <v>0</v>
      </c>
      <c r="J5492" s="6">
        <v>0</v>
      </c>
      <c r="K5492" s="5">
        <v>0</v>
      </c>
      <c r="L5492" s="6">
        <v>0</v>
      </c>
      <c r="M5492" s="5">
        <v>0</v>
      </c>
      <c r="N5492" s="6">
        <v>0</v>
      </c>
      <c r="O5492" s="5">
        <v>0</v>
      </c>
      <c r="P5492" s="6">
        <v>0</v>
      </c>
      <c r="Q5492" s="5">
        <v>0</v>
      </c>
      <c r="R5492" s="6">
        <v>0</v>
      </c>
      <c r="S5492" s="5">
        <v>0</v>
      </c>
      <c r="T5492" s="6">
        <v>0</v>
      </c>
      <c r="U5492" s="5">
        <v>0</v>
      </c>
      <c r="V5492" s="6">
        <v>0</v>
      </c>
      <c r="W5492" s="5">
        <v>0</v>
      </c>
      <c r="X5492" s="6">
        <v>0</v>
      </c>
      <c r="Y5492" s="5">
        <v>0</v>
      </c>
      <c r="Z5492" s="6">
        <v>0</v>
      </c>
      <c r="AA5492" s="5">
        <v>0</v>
      </c>
      <c r="AB5492" s="6">
        <v>0</v>
      </c>
      <c r="AC5492" s="5">
        <v>0</v>
      </c>
      <c r="AD5492" s="6">
        <v>0</v>
      </c>
      <c r="AE5492" s="5">
        <v>0</v>
      </c>
      <c r="AF5492" s="6">
        <v>0</v>
      </c>
    </row>
    <row r="5493" spans="2:32" x14ac:dyDescent="0.35">
      <c r="B5493" s="1" t="s">
        <v>1241</v>
      </c>
      <c r="C5493" s="5">
        <v>1.6999999999999999E-3</v>
      </c>
      <c r="D5493" s="6">
        <v>0.53900000000000003</v>
      </c>
      <c r="E5493" s="5">
        <v>0</v>
      </c>
      <c r="F5493" s="6">
        <v>0</v>
      </c>
      <c r="G5493" s="5">
        <v>0</v>
      </c>
      <c r="H5493" s="6">
        <v>0</v>
      </c>
      <c r="I5493" s="5">
        <v>0</v>
      </c>
      <c r="J5493" s="6">
        <v>0</v>
      </c>
      <c r="K5493" s="5">
        <v>0</v>
      </c>
      <c r="L5493" s="6">
        <v>0</v>
      </c>
      <c r="M5493" s="5">
        <v>0</v>
      </c>
      <c r="N5493" s="6">
        <v>0</v>
      </c>
      <c r="O5493" s="5">
        <v>0</v>
      </c>
      <c r="P5493" s="6">
        <v>0</v>
      </c>
      <c r="Q5493" s="5">
        <v>0</v>
      </c>
      <c r="R5493" s="6">
        <v>0</v>
      </c>
      <c r="S5493" s="5">
        <v>8.6E-3</v>
      </c>
      <c r="T5493" s="6">
        <v>0.53900000000000003</v>
      </c>
      <c r="U5493" s="5">
        <v>0</v>
      </c>
      <c r="V5493" s="6">
        <v>0</v>
      </c>
      <c r="W5493" s="5">
        <v>0</v>
      </c>
      <c r="X5493" s="6">
        <v>0</v>
      </c>
      <c r="Y5493" s="5">
        <v>0</v>
      </c>
      <c r="Z5493" s="6">
        <v>0</v>
      </c>
      <c r="AA5493" s="5">
        <v>0</v>
      </c>
      <c r="AB5493" s="6">
        <v>0</v>
      </c>
      <c r="AC5493" s="5">
        <v>0</v>
      </c>
      <c r="AD5493" s="6">
        <v>0</v>
      </c>
      <c r="AE5493" s="5">
        <v>0</v>
      </c>
      <c r="AF5493" s="6">
        <v>0</v>
      </c>
    </row>
    <row r="5494" spans="2:32" x14ac:dyDescent="0.35">
      <c r="B5494" s="1" t="s">
        <v>1242</v>
      </c>
      <c r="C5494" s="5">
        <v>9.0600000000000003E-3</v>
      </c>
      <c r="D5494" s="6">
        <v>2.8660000000000001</v>
      </c>
      <c r="E5494" s="5">
        <v>0</v>
      </c>
      <c r="F5494" s="6">
        <v>0</v>
      </c>
      <c r="G5494" s="5">
        <v>0</v>
      </c>
      <c r="H5494" s="6">
        <v>0</v>
      </c>
      <c r="I5494" s="5">
        <v>0</v>
      </c>
      <c r="J5494" s="6">
        <v>0</v>
      </c>
      <c r="K5494" s="5">
        <v>0</v>
      </c>
      <c r="L5494" s="6">
        <v>0</v>
      </c>
      <c r="M5494" s="5">
        <v>0</v>
      </c>
      <c r="N5494" s="6">
        <v>0</v>
      </c>
      <c r="O5494" s="5">
        <v>0</v>
      </c>
      <c r="P5494" s="6">
        <v>0</v>
      </c>
      <c r="Q5494" s="5">
        <v>0</v>
      </c>
      <c r="R5494" s="6">
        <v>0</v>
      </c>
      <c r="S5494" s="5">
        <v>4.573E-2</v>
      </c>
      <c r="T5494" s="6">
        <v>2.8660000000000001</v>
      </c>
      <c r="U5494" s="5">
        <v>0</v>
      </c>
      <c r="V5494" s="6">
        <v>0</v>
      </c>
      <c r="W5494" s="5">
        <v>0</v>
      </c>
      <c r="X5494" s="6">
        <v>0</v>
      </c>
      <c r="Y5494" s="5">
        <v>0</v>
      </c>
      <c r="Z5494" s="6">
        <v>0</v>
      </c>
      <c r="AA5494" s="5">
        <v>0</v>
      </c>
      <c r="AB5494" s="6">
        <v>0</v>
      </c>
      <c r="AC5494" s="5">
        <v>0</v>
      </c>
      <c r="AD5494" s="6">
        <v>0</v>
      </c>
      <c r="AE5494" s="5">
        <v>0</v>
      </c>
      <c r="AF5494" s="6">
        <v>0</v>
      </c>
    </row>
    <row r="5495" spans="2:32" x14ac:dyDescent="0.35">
      <c r="B5495" s="1" t="s">
        <v>1243</v>
      </c>
      <c r="C5495" s="5">
        <v>1.8E-3</v>
      </c>
      <c r="D5495" s="6">
        <v>0.56799999999999995</v>
      </c>
      <c r="E5495" s="5">
        <v>0</v>
      </c>
      <c r="F5495" s="6">
        <v>0</v>
      </c>
      <c r="G5495" s="5">
        <v>0</v>
      </c>
      <c r="H5495" s="6">
        <v>0</v>
      </c>
      <c r="I5495" s="5">
        <v>0</v>
      </c>
      <c r="J5495" s="6">
        <v>0</v>
      </c>
      <c r="K5495" s="5">
        <v>0</v>
      </c>
      <c r="L5495" s="6">
        <v>0</v>
      </c>
      <c r="M5495" s="5">
        <v>0</v>
      </c>
      <c r="N5495" s="6">
        <v>0</v>
      </c>
      <c r="O5495" s="5">
        <v>0</v>
      </c>
      <c r="P5495" s="6">
        <v>0</v>
      </c>
      <c r="Q5495" s="5">
        <v>0</v>
      </c>
      <c r="R5495" s="6">
        <v>0</v>
      </c>
      <c r="S5495" s="5">
        <v>0</v>
      </c>
      <c r="T5495" s="6">
        <v>0</v>
      </c>
      <c r="U5495" s="5">
        <v>0</v>
      </c>
      <c r="V5495" s="6">
        <v>0</v>
      </c>
      <c r="W5495" s="5">
        <v>0</v>
      </c>
      <c r="X5495" s="6">
        <v>0</v>
      </c>
      <c r="Y5495" s="5">
        <v>2.1909999999999999E-2</v>
      </c>
      <c r="Z5495" s="6">
        <v>0.56799999999999995</v>
      </c>
      <c r="AA5495" s="5">
        <v>0</v>
      </c>
      <c r="AB5495" s="6">
        <v>0</v>
      </c>
      <c r="AC5495" s="5">
        <v>0</v>
      </c>
      <c r="AD5495" s="6">
        <v>0</v>
      </c>
      <c r="AE5495" s="5">
        <v>0</v>
      </c>
      <c r="AF5495" s="6">
        <v>0</v>
      </c>
    </row>
    <row r="5496" spans="2:32" x14ac:dyDescent="0.35">
      <c r="B5496" s="1" t="s">
        <v>1244</v>
      </c>
      <c r="C5496" s="5">
        <v>4.5900000000000003E-3</v>
      </c>
      <c r="D5496" s="6">
        <v>1.452</v>
      </c>
      <c r="E5496" s="5">
        <v>0</v>
      </c>
      <c r="F5496" s="6">
        <v>0</v>
      </c>
      <c r="G5496" s="5">
        <v>0</v>
      </c>
      <c r="H5496" s="6">
        <v>0</v>
      </c>
      <c r="I5496" s="5">
        <v>0</v>
      </c>
      <c r="J5496" s="6">
        <v>0</v>
      </c>
      <c r="K5496" s="5">
        <v>0</v>
      </c>
      <c r="L5496" s="6">
        <v>0</v>
      </c>
      <c r="M5496" s="5">
        <v>0</v>
      </c>
      <c r="N5496" s="6">
        <v>0</v>
      </c>
      <c r="O5496" s="5">
        <v>0</v>
      </c>
      <c r="P5496" s="6">
        <v>0</v>
      </c>
      <c r="Q5496" s="5">
        <v>0</v>
      </c>
      <c r="R5496" s="6">
        <v>0</v>
      </c>
      <c r="S5496" s="5">
        <v>0</v>
      </c>
      <c r="T5496" s="6">
        <v>0</v>
      </c>
      <c r="U5496" s="5">
        <v>0</v>
      </c>
      <c r="V5496" s="6">
        <v>0</v>
      </c>
      <c r="W5496" s="5">
        <v>0</v>
      </c>
      <c r="X5496" s="6">
        <v>0</v>
      </c>
      <c r="Y5496" s="5">
        <v>5.6000000000000001E-2</v>
      </c>
      <c r="Z5496" s="6">
        <v>1.452</v>
      </c>
      <c r="AA5496" s="5">
        <v>0</v>
      </c>
      <c r="AB5496" s="6">
        <v>0</v>
      </c>
      <c r="AC5496" s="5">
        <v>0</v>
      </c>
      <c r="AD5496" s="6">
        <v>0</v>
      </c>
      <c r="AE5496" s="5">
        <v>0</v>
      </c>
      <c r="AF5496" s="6">
        <v>0</v>
      </c>
    </row>
    <row r="5497" spans="2:32" x14ac:dyDescent="0.35">
      <c r="B5497" s="1" t="s">
        <v>833</v>
      </c>
      <c r="C5497" s="5">
        <v>0</v>
      </c>
      <c r="D5497" s="6">
        <v>0</v>
      </c>
      <c r="E5497" s="5">
        <v>0</v>
      </c>
      <c r="F5497" s="6">
        <v>0</v>
      </c>
      <c r="G5497" s="5">
        <v>0</v>
      </c>
      <c r="H5497" s="6">
        <v>0</v>
      </c>
      <c r="I5497" s="5">
        <v>0</v>
      </c>
      <c r="J5497" s="6">
        <v>0</v>
      </c>
      <c r="K5497" s="5">
        <v>0</v>
      </c>
      <c r="L5497" s="6">
        <v>0</v>
      </c>
      <c r="M5497" s="5">
        <v>0</v>
      </c>
      <c r="N5497" s="6">
        <v>0</v>
      </c>
      <c r="O5497" s="5">
        <v>0</v>
      </c>
      <c r="P5497" s="6">
        <v>0</v>
      </c>
      <c r="Q5497" s="5">
        <v>0</v>
      </c>
      <c r="R5497" s="6">
        <v>0</v>
      </c>
      <c r="S5497" s="5">
        <v>0</v>
      </c>
      <c r="T5497" s="6">
        <v>0</v>
      </c>
      <c r="U5497" s="5">
        <v>0</v>
      </c>
      <c r="V5497" s="6">
        <v>0</v>
      </c>
      <c r="W5497" s="5">
        <v>0</v>
      </c>
      <c r="X5497" s="6">
        <v>0</v>
      </c>
      <c r="Y5497" s="5">
        <v>0</v>
      </c>
      <c r="Z5497" s="6">
        <v>0</v>
      </c>
      <c r="AA5497" s="5">
        <v>0</v>
      </c>
      <c r="AB5497" s="6">
        <v>0</v>
      </c>
      <c r="AC5497" s="5">
        <v>0</v>
      </c>
      <c r="AD5497" s="6">
        <v>0</v>
      </c>
      <c r="AE5497" s="5">
        <v>0</v>
      </c>
      <c r="AF5497" s="6">
        <v>0</v>
      </c>
    </row>
    <row r="5498" spans="2:32" x14ac:dyDescent="0.35">
      <c r="B5498" s="1" t="s">
        <v>511</v>
      </c>
      <c r="C5498" s="5">
        <v>0</v>
      </c>
      <c r="D5498" s="6">
        <v>0</v>
      </c>
      <c r="E5498" s="5">
        <v>0</v>
      </c>
      <c r="F5498" s="6">
        <v>0</v>
      </c>
      <c r="G5498" s="5">
        <v>0</v>
      </c>
      <c r="H5498" s="6">
        <v>0</v>
      </c>
      <c r="I5498" s="5">
        <v>0</v>
      </c>
      <c r="J5498" s="6">
        <v>0</v>
      </c>
      <c r="K5498" s="5">
        <v>0</v>
      </c>
      <c r="L5498" s="6">
        <v>0</v>
      </c>
      <c r="M5498" s="5">
        <v>0</v>
      </c>
      <c r="N5498" s="6">
        <v>0</v>
      </c>
      <c r="O5498" s="5">
        <v>0</v>
      </c>
      <c r="P5498" s="6">
        <v>0</v>
      </c>
      <c r="Q5498" s="5">
        <v>0</v>
      </c>
      <c r="R5498" s="6">
        <v>0</v>
      </c>
      <c r="S5498" s="5">
        <v>0</v>
      </c>
      <c r="T5498" s="6">
        <v>0</v>
      </c>
      <c r="U5498" s="5">
        <v>0</v>
      </c>
      <c r="V5498" s="6">
        <v>0</v>
      </c>
      <c r="W5498" s="5">
        <v>0</v>
      </c>
      <c r="X5498" s="6">
        <v>0</v>
      </c>
      <c r="Y5498" s="5">
        <v>0</v>
      </c>
      <c r="Z5498" s="6">
        <v>0</v>
      </c>
      <c r="AA5498" s="5">
        <v>0</v>
      </c>
      <c r="AB5498" s="6">
        <v>0</v>
      </c>
      <c r="AC5498" s="5">
        <v>0</v>
      </c>
      <c r="AD5498" s="6">
        <v>0</v>
      </c>
      <c r="AE5498" s="5">
        <v>0</v>
      </c>
      <c r="AF5498" s="6">
        <v>0</v>
      </c>
    </row>
    <row r="5499" spans="2:32" x14ac:dyDescent="0.35">
      <c r="B5499" s="1" t="s">
        <v>834</v>
      </c>
      <c r="C5499" s="5">
        <v>0</v>
      </c>
      <c r="D5499" s="6">
        <v>0</v>
      </c>
      <c r="E5499" s="5">
        <v>0</v>
      </c>
      <c r="F5499" s="6">
        <v>0</v>
      </c>
      <c r="G5499" s="5">
        <v>0</v>
      </c>
      <c r="H5499" s="6">
        <v>0</v>
      </c>
      <c r="I5499" s="5">
        <v>0</v>
      </c>
      <c r="J5499" s="6">
        <v>0</v>
      </c>
      <c r="K5499" s="5">
        <v>0</v>
      </c>
      <c r="L5499" s="6">
        <v>0</v>
      </c>
      <c r="M5499" s="5">
        <v>0</v>
      </c>
      <c r="N5499" s="6">
        <v>0</v>
      </c>
      <c r="O5499" s="5">
        <v>0</v>
      </c>
      <c r="P5499" s="6">
        <v>0</v>
      </c>
      <c r="Q5499" s="5">
        <v>0</v>
      </c>
      <c r="R5499" s="6">
        <v>0</v>
      </c>
      <c r="S5499" s="5">
        <v>0</v>
      </c>
      <c r="T5499" s="6">
        <v>0</v>
      </c>
      <c r="U5499" s="5">
        <v>0</v>
      </c>
      <c r="V5499" s="6">
        <v>0</v>
      </c>
      <c r="W5499" s="5">
        <v>0</v>
      </c>
      <c r="X5499" s="6">
        <v>0</v>
      </c>
      <c r="Y5499" s="5">
        <v>0</v>
      </c>
      <c r="Z5499" s="6">
        <v>0</v>
      </c>
      <c r="AA5499" s="5">
        <v>0</v>
      </c>
      <c r="AB5499" s="6">
        <v>0</v>
      </c>
      <c r="AC5499" s="5">
        <v>0</v>
      </c>
      <c r="AD5499" s="6">
        <v>0</v>
      </c>
      <c r="AE5499" s="5">
        <v>0</v>
      </c>
      <c r="AF5499" s="6">
        <v>0</v>
      </c>
    </row>
    <row r="5500" spans="2:32" x14ac:dyDescent="0.35">
      <c r="B5500" s="1" t="s">
        <v>835</v>
      </c>
      <c r="C5500" s="5">
        <v>0</v>
      </c>
      <c r="D5500" s="6">
        <v>0</v>
      </c>
      <c r="E5500" s="5">
        <v>0</v>
      </c>
      <c r="F5500" s="6">
        <v>0</v>
      </c>
      <c r="G5500" s="5">
        <v>0</v>
      </c>
      <c r="H5500" s="6">
        <v>0</v>
      </c>
      <c r="I5500" s="5">
        <v>0</v>
      </c>
      <c r="J5500" s="6">
        <v>0</v>
      </c>
      <c r="K5500" s="5">
        <v>0</v>
      </c>
      <c r="L5500" s="6">
        <v>0</v>
      </c>
      <c r="M5500" s="5">
        <v>0</v>
      </c>
      <c r="N5500" s="6">
        <v>0</v>
      </c>
      <c r="O5500" s="5">
        <v>0</v>
      </c>
      <c r="P5500" s="6">
        <v>0</v>
      </c>
      <c r="Q5500" s="5">
        <v>0</v>
      </c>
      <c r="R5500" s="6">
        <v>0</v>
      </c>
      <c r="S5500" s="5">
        <v>0</v>
      </c>
      <c r="T5500" s="6">
        <v>0</v>
      </c>
      <c r="U5500" s="5">
        <v>0</v>
      </c>
      <c r="V5500" s="6">
        <v>0</v>
      </c>
      <c r="W5500" s="5">
        <v>0</v>
      </c>
      <c r="X5500" s="6">
        <v>0</v>
      </c>
      <c r="Y5500" s="5">
        <v>0</v>
      </c>
      <c r="Z5500" s="6">
        <v>0</v>
      </c>
      <c r="AA5500" s="5">
        <v>0</v>
      </c>
      <c r="AB5500" s="6">
        <v>0</v>
      </c>
      <c r="AC5500" s="5">
        <v>0</v>
      </c>
      <c r="AD5500" s="6">
        <v>0</v>
      </c>
      <c r="AE5500" s="5">
        <v>0</v>
      </c>
      <c r="AF5500" s="6">
        <v>0</v>
      </c>
    </row>
    <row r="5501" spans="2:32" x14ac:dyDescent="0.35">
      <c r="B5501" s="1" t="s">
        <v>837</v>
      </c>
      <c r="C5501" s="5">
        <v>0</v>
      </c>
      <c r="D5501" s="6">
        <v>0</v>
      </c>
      <c r="E5501" s="5">
        <v>0</v>
      </c>
      <c r="F5501" s="6">
        <v>0</v>
      </c>
      <c r="G5501" s="5">
        <v>0</v>
      </c>
      <c r="H5501" s="6">
        <v>0</v>
      </c>
      <c r="I5501" s="5">
        <v>0</v>
      </c>
      <c r="J5501" s="6">
        <v>0</v>
      </c>
      <c r="K5501" s="5">
        <v>0</v>
      </c>
      <c r="L5501" s="6">
        <v>0</v>
      </c>
      <c r="M5501" s="5">
        <v>0</v>
      </c>
      <c r="N5501" s="6">
        <v>0</v>
      </c>
      <c r="O5501" s="5">
        <v>0</v>
      </c>
      <c r="P5501" s="6">
        <v>0</v>
      </c>
      <c r="Q5501" s="5">
        <v>0</v>
      </c>
      <c r="R5501" s="6">
        <v>0</v>
      </c>
      <c r="S5501" s="5">
        <v>0</v>
      </c>
      <c r="T5501" s="6">
        <v>0</v>
      </c>
      <c r="U5501" s="5">
        <v>0</v>
      </c>
      <c r="V5501" s="6">
        <v>0</v>
      </c>
      <c r="W5501" s="5">
        <v>0</v>
      </c>
      <c r="X5501" s="6">
        <v>0</v>
      </c>
      <c r="Y5501" s="5">
        <v>0</v>
      </c>
      <c r="Z5501" s="6">
        <v>0</v>
      </c>
      <c r="AA5501" s="5">
        <v>0</v>
      </c>
      <c r="AB5501" s="6">
        <v>0</v>
      </c>
      <c r="AC5501" s="5">
        <v>0</v>
      </c>
      <c r="AD5501" s="6">
        <v>0</v>
      </c>
      <c r="AE5501" s="5">
        <v>0</v>
      </c>
      <c r="AF5501" s="6">
        <v>0</v>
      </c>
    </row>
    <row r="5502" spans="2:32" x14ac:dyDescent="0.35">
      <c r="B5502" s="1" t="s">
        <v>841</v>
      </c>
      <c r="C5502" s="5">
        <v>0</v>
      </c>
      <c r="D5502" s="6">
        <v>0</v>
      </c>
      <c r="E5502" s="5">
        <v>0</v>
      </c>
      <c r="F5502" s="6">
        <v>0</v>
      </c>
      <c r="G5502" s="5">
        <v>0</v>
      </c>
      <c r="H5502" s="6">
        <v>0</v>
      </c>
      <c r="I5502" s="5">
        <v>0</v>
      </c>
      <c r="J5502" s="6">
        <v>0</v>
      </c>
      <c r="K5502" s="5">
        <v>0</v>
      </c>
      <c r="L5502" s="6">
        <v>0</v>
      </c>
      <c r="M5502" s="5">
        <v>0</v>
      </c>
      <c r="N5502" s="6">
        <v>0</v>
      </c>
      <c r="O5502" s="5">
        <v>0</v>
      </c>
      <c r="P5502" s="6">
        <v>0</v>
      </c>
      <c r="Q5502" s="5">
        <v>0</v>
      </c>
      <c r="R5502" s="6">
        <v>0</v>
      </c>
      <c r="S5502" s="5">
        <v>0</v>
      </c>
      <c r="T5502" s="6">
        <v>0</v>
      </c>
      <c r="U5502" s="5">
        <v>0</v>
      </c>
      <c r="V5502" s="6">
        <v>0</v>
      </c>
      <c r="W5502" s="5">
        <v>0</v>
      </c>
      <c r="X5502" s="6">
        <v>0</v>
      </c>
      <c r="Y5502" s="5">
        <v>0</v>
      </c>
      <c r="Z5502" s="6">
        <v>0</v>
      </c>
      <c r="AA5502" s="5">
        <v>0</v>
      </c>
      <c r="AB5502" s="6">
        <v>0</v>
      </c>
      <c r="AC5502" s="5">
        <v>0</v>
      </c>
      <c r="AD5502" s="6">
        <v>0</v>
      </c>
      <c r="AE5502" s="5">
        <v>0</v>
      </c>
      <c r="AF5502" s="6">
        <v>0</v>
      </c>
    </row>
    <row r="5503" spans="2:32" x14ac:dyDescent="0.35">
      <c r="B5503" s="2" t="s">
        <v>393</v>
      </c>
    </row>
    <row r="5504" spans="2:32" x14ac:dyDescent="0.35">
      <c r="B5504" s="1" t="s">
        <v>394</v>
      </c>
      <c r="C5504" s="5">
        <v>0</v>
      </c>
      <c r="D5504" s="6">
        <v>0</v>
      </c>
      <c r="E5504" s="5">
        <v>0</v>
      </c>
      <c r="F5504" s="6">
        <v>0</v>
      </c>
      <c r="G5504" s="5">
        <v>0</v>
      </c>
      <c r="H5504" s="6">
        <v>0</v>
      </c>
      <c r="I5504" s="5">
        <v>0</v>
      </c>
      <c r="J5504" s="6">
        <v>0</v>
      </c>
      <c r="K5504" s="5">
        <v>0</v>
      </c>
      <c r="L5504" s="6">
        <v>0</v>
      </c>
      <c r="M5504" s="5">
        <v>0</v>
      </c>
      <c r="N5504" s="6">
        <v>0</v>
      </c>
      <c r="O5504" s="5">
        <v>0</v>
      </c>
      <c r="P5504" s="6">
        <v>0</v>
      </c>
      <c r="Q5504" s="5">
        <v>0</v>
      </c>
      <c r="R5504" s="6">
        <v>0</v>
      </c>
      <c r="S5504" s="5">
        <v>0</v>
      </c>
      <c r="T5504" s="6">
        <v>0</v>
      </c>
      <c r="U5504" s="5">
        <v>0</v>
      </c>
      <c r="V5504" s="6">
        <v>0</v>
      </c>
      <c r="W5504" s="5">
        <v>0</v>
      </c>
      <c r="X5504" s="6">
        <v>0</v>
      </c>
      <c r="Y5504" s="5">
        <v>0</v>
      </c>
      <c r="Z5504" s="6">
        <v>0</v>
      </c>
      <c r="AA5504" s="5">
        <v>0</v>
      </c>
      <c r="AB5504" s="6">
        <v>0</v>
      </c>
      <c r="AC5504" s="5">
        <v>0</v>
      </c>
      <c r="AD5504" s="6">
        <v>0</v>
      </c>
      <c r="AE5504" s="5">
        <v>0</v>
      </c>
      <c r="AF5504" s="6">
        <v>0</v>
      </c>
    </row>
    <row r="5505" spans="1:32" x14ac:dyDescent="0.35">
      <c r="B5505" s="1" t="s">
        <v>843</v>
      </c>
      <c r="C5505" s="5">
        <v>0</v>
      </c>
      <c r="D5505" s="6">
        <v>0</v>
      </c>
      <c r="E5505" s="5">
        <v>0</v>
      </c>
      <c r="F5505" s="6">
        <v>0</v>
      </c>
      <c r="G5505" s="5">
        <v>0</v>
      </c>
      <c r="H5505" s="6">
        <v>0</v>
      </c>
      <c r="I5505" s="5">
        <v>0</v>
      </c>
      <c r="J5505" s="6">
        <v>0</v>
      </c>
      <c r="K5505" s="5">
        <v>0</v>
      </c>
      <c r="L5505" s="6">
        <v>0</v>
      </c>
      <c r="M5505" s="5">
        <v>0</v>
      </c>
      <c r="N5505" s="6">
        <v>0</v>
      </c>
      <c r="O5505" s="5">
        <v>0</v>
      </c>
      <c r="P5505" s="6">
        <v>0</v>
      </c>
      <c r="Q5505" s="5">
        <v>0</v>
      </c>
      <c r="R5505" s="6">
        <v>0</v>
      </c>
      <c r="S5505" s="5">
        <v>0</v>
      </c>
      <c r="T5505" s="6">
        <v>0</v>
      </c>
      <c r="U5505" s="5">
        <v>0</v>
      </c>
      <c r="V5505" s="6">
        <v>0</v>
      </c>
      <c r="W5505" s="5">
        <v>0</v>
      </c>
      <c r="X5505" s="6">
        <v>0</v>
      </c>
      <c r="Y5505" s="5">
        <v>0</v>
      </c>
      <c r="Z5505" s="6">
        <v>0</v>
      </c>
      <c r="AA5505" s="5">
        <v>0</v>
      </c>
      <c r="AB5505" s="6">
        <v>0</v>
      </c>
      <c r="AC5505" s="5">
        <v>0</v>
      </c>
      <c r="AD5505" s="6">
        <v>0</v>
      </c>
      <c r="AE5505" s="5">
        <v>0</v>
      </c>
      <c r="AF5505" s="6">
        <v>0</v>
      </c>
    </row>
    <row r="5506" spans="1:32" x14ac:dyDescent="0.35">
      <c r="B5506" s="1" t="s">
        <v>396</v>
      </c>
      <c r="C5506" s="5">
        <v>0</v>
      </c>
      <c r="D5506" s="6">
        <v>0</v>
      </c>
      <c r="E5506" s="5">
        <v>0</v>
      </c>
      <c r="F5506" s="6">
        <v>0</v>
      </c>
      <c r="G5506" s="5">
        <v>0</v>
      </c>
      <c r="H5506" s="6">
        <v>0</v>
      </c>
      <c r="I5506" s="5">
        <v>0</v>
      </c>
      <c r="J5506" s="6">
        <v>0</v>
      </c>
      <c r="K5506" s="5">
        <v>0</v>
      </c>
      <c r="L5506" s="6">
        <v>0</v>
      </c>
      <c r="M5506" s="5">
        <v>0</v>
      </c>
      <c r="N5506" s="6">
        <v>0</v>
      </c>
      <c r="O5506" s="5">
        <v>0</v>
      </c>
      <c r="P5506" s="6">
        <v>0</v>
      </c>
      <c r="Q5506" s="5">
        <v>0</v>
      </c>
      <c r="R5506" s="6">
        <v>0</v>
      </c>
      <c r="S5506" s="5">
        <v>0</v>
      </c>
      <c r="T5506" s="6">
        <v>0</v>
      </c>
      <c r="U5506" s="5">
        <v>0</v>
      </c>
      <c r="V5506" s="6">
        <v>0</v>
      </c>
      <c r="W5506" s="5">
        <v>0</v>
      </c>
      <c r="X5506" s="6">
        <v>0</v>
      </c>
      <c r="Y5506" s="5">
        <v>0</v>
      </c>
      <c r="Z5506" s="6">
        <v>0</v>
      </c>
      <c r="AA5506" s="5">
        <v>0</v>
      </c>
      <c r="AB5506" s="6">
        <v>0</v>
      </c>
      <c r="AC5506" s="5">
        <v>0</v>
      </c>
      <c r="AD5506" s="6">
        <v>0</v>
      </c>
      <c r="AE5506" s="5">
        <v>0</v>
      </c>
      <c r="AF5506" s="6">
        <v>0</v>
      </c>
    </row>
    <row r="5508" spans="1:32" x14ac:dyDescent="0.35">
      <c r="B5508" s="2" t="s">
        <v>398</v>
      </c>
      <c r="D5508" s="3">
        <v>316.18700000000001</v>
      </c>
      <c r="F5508" s="3">
        <v>13.172000000000001</v>
      </c>
      <c r="H5508" s="3">
        <v>27.597000000000001</v>
      </c>
      <c r="J5508" s="3">
        <v>10.523</v>
      </c>
      <c r="L5508" s="3">
        <v>18.852</v>
      </c>
      <c r="N5508" s="3">
        <v>14.269</v>
      </c>
      <c r="P5508" s="3">
        <v>11.115</v>
      </c>
      <c r="R5508" s="3">
        <v>11.118</v>
      </c>
      <c r="T5508" s="3">
        <v>62.677</v>
      </c>
      <c r="V5508" s="3">
        <v>7.33</v>
      </c>
      <c r="X5508" s="3">
        <v>2.7639999999999998</v>
      </c>
      <c r="Z5508" s="3">
        <v>25.925999999999998</v>
      </c>
      <c r="AB5508" s="3">
        <v>33.25</v>
      </c>
      <c r="AD5508" s="3">
        <v>57.936</v>
      </c>
      <c r="AF5508" s="3">
        <v>19.658000000000001</v>
      </c>
    </row>
    <row r="5509" spans="1:32" x14ac:dyDescent="0.35">
      <c r="B5509" s="2" t="s">
        <v>399</v>
      </c>
      <c r="D5509" s="3">
        <v>259</v>
      </c>
      <c r="F5509" s="3">
        <v>16</v>
      </c>
      <c r="H5509" s="3">
        <v>20</v>
      </c>
      <c r="J5509" s="3">
        <v>13</v>
      </c>
      <c r="L5509" s="3">
        <v>24</v>
      </c>
      <c r="N5509" s="3">
        <v>21</v>
      </c>
      <c r="P5509" s="3">
        <v>18</v>
      </c>
      <c r="R5509" s="3">
        <v>17</v>
      </c>
      <c r="T5509" s="3">
        <v>33</v>
      </c>
      <c r="V5509" s="3">
        <v>10</v>
      </c>
      <c r="X5509" s="3">
        <v>11</v>
      </c>
      <c r="Z5509" s="3">
        <v>20</v>
      </c>
      <c r="AB5509" s="3">
        <v>17</v>
      </c>
      <c r="AD5509" s="3">
        <v>24</v>
      </c>
      <c r="AF5509" s="3">
        <v>15</v>
      </c>
    </row>
    <row r="5511" spans="1:32" x14ac:dyDescent="0.35">
      <c r="A5511" s="3" t="s">
        <v>1245</v>
      </c>
      <c r="B5511" s="2" t="s">
        <v>1246</v>
      </c>
    </row>
    <row r="5512" spans="1:32" x14ac:dyDescent="0.35">
      <c r="B5512" s="4" t="s">
        <v>1247</v>
      </c>
    </row>
    <row r="5514" spans="1:32" x14ac:dyDescent="0.35">
      <c r="B5514" s="2" t="s">
        <v>1</v>
      </c>
    </row>
    <row r="5515" spans="1:32" x14ac:dyDescent="0.35">
      <c r="B5515" s="1" t="s">
        <v>500</v>
      </c>
      <c r="C5515" s="5">
        <v>2.4599999999999999E-3</v>
      </c>
      <c r="D5515" s="6">
        <v>1.659</v>
      </c>
      <c r="E5515" s="5">
        <v>0</v>
      </c>
      <c r="F5515" s="6">
        <v>0</v>
      </c>
      <c r="G5515" s="5">
        <v>4.2419999999999999E-2</v>
      </c>
      <c r="H5515" s="6">
        <v>1.659</v>
      </c>
      <c r="I5515" s="5">
        <v>0</v>
      </c>
      <c r="J5515" s="6">
        <v>0</v>
      </c>
      <c r="K5515" s="5">
        <v>0</v>
      </c>
      <c r="L5515" s="6">
        <v>0</v>
      </c>
      <c r="M5515" s="5">
        <v>0</v>
      </c>
      <c r="N5515" s="6">
        <v>0</v>
      </c>
      <c r="O5515" s="5">
        <v>0</v>
      </c>
      <c r="P5515" s="6">
        <v>0</v>
      </c>
      <c r="Q5515" s="5">
        <v>0</v>
      </c>
      <c r="R5515" s="6">
        <v>0</v>
      </c>
      <c r="S5515" s="5">
        <v>0</v>
      </c>
      <c r="T5515" s="6">
        <v>0</v>
      </c>
      <c r="U5515" s="5">
        <v>0</v>
      </c>
      <c r="V5515" s="6">
        <v>0</v>
      </c>
      <c r="W5515" s="5">
        <v>0</v>
      </c>
      <c r="X5515" s="6">
        <v>0</v>
      </c>
      <c r="Y5515" s="5">
        <v>0</v>
      </c>
      <c r="Z5515" s="6">
        <v>0</v>
      </c>
      <c r="AA5515" s="5">
        <v>0</v>
      </c>
      <c r="AB5515" s="6">
        <v>0</v>
      </c>
      <c r="AC5515" s="5">
        <v>0</v>
      </c>
      <c r="AD5515" s="6">
        <v>0</v>
      </c>
      <c r="AE5515" s="5">
        <v>0</v>
      </c>
      <c r="AF5515" s="6">
        <v>0</v>
      </c>
    </row>
    <row r="5516" spans="1:32" x14ac:dyDescent="0.35">
      <c r="B5516" s="1" t="s">
        <v>502</v>
      </c>
      <c r="C5516" s="5">
        <v>0</v>
      </c>
      <c r="D5516" s="6">
        <v>0</v>
      </c>
      <c r="E5516" s="5">
        <v>0</v>
      </c>
      <c r="F5516" s="6">
        <v>0</v>
      </c>
      <c r="G5516" s="5">
        <v>0</v>
      </c>
      <c r="H5516" s="6">
        <v>0</v>
      </c>
      <c r="I5516" s="5">
        <v>0</v>
      </c>
      <c r="J5516" s="6">
        <v>0</v>
      </c>
      <c r="K5516" s="5">
        <v>0</v>
      </c>
      <c r="L5516" s="6">
        <v>0</v>
      </c>
      <c r="M5516" s="5">
        <v>0</v>
      </c>
      <c r="N5516" s="6">
        <v>0</v>
      </c>
      <c r="O5516" s="5">
        <v>0</v>
      </c>
      <c r="P5516" s="6">
        <v>0</v>
      </c>
      <c r="Q5516" s="5">
        <v>0</v>
      </c>
      <c r="R5516" s="6">
        <v>0</v>
      </c>
      <c r="S5516" s="5">
        <v>0</v>
      </c>
      <c r="T5516" s="6">
        <v>0</v>
      </c>
      <c r="U5516" s="5">
        <v>0</v>
      </c>
      <c r="V5516" s="6">
        <v>0</v>
      </c>
      <c r="W5516" s="5">
        <v>0</v>
      </c>
      <c r="X5516" s="6">
        <v>0</v>
      </c>
      <c r="Y5516" s="5">
        <v>0</v>
      </c>
      <c r="Z5516" s="6">
        <v>0</v>
      </c>
      <c r="AA5516" s="5">
        <v>0</v>
      </c>
      <c r="AB5516" s="6">
        <v>0</v>
      </c>
      <c r="AC5516" s="5">
        <v>0</v>
      </c>
      <c r="AD5516" s="6">
        <v>0</v>
      </c>
      <c r="AE5516" s="5">
        <v>0</v>
      </c>
      <c r="AF5516" s="6">
        <v>0</v>
      </c>
    </row>
    <row r="5517" spans="1:32" x14ac:dyDescent="0.35">
      <c r="B5517" s="1" t="s">
        <v>507</v>
      </c>
      <c r="C5517" s="5">
        <v>0</v>
      </c>
      <c r="D5517" s="6">
        <v>0</v>
      </c>
      <c r="E5517" s="5">
        <v>0</v>
      </c>
      <c r="F5517" s="6">
        <v>0</v>
      </c>
      <c r="G5517" s="5">
        <v>0</v>
      </c>
      <c r="H5517" s="6">
        <v>0</v>
      </c>
      <c r="I5517" s="5">
        <v>0</v>
      </c>
      <c r="J5517" s="6">
        <v>0</v>
      </c>
      <c r="K5517" s="5">
        <v>0</v>
      </c>
      <c r="L5517" s="6">
        <v>0</v>
      </c>
      <c r="M5517" s="5">
        <v>0</v>
      </c>
      <c r="N5517" s="6">
        <v>0</v>
      </c>
      <c r="O5517" s="5">
        <v>0</v>
      </c>
      <c r="P5517" s="6">
        <v>0</v>
      </c>
      <c r="Q5517" s="5">
        <v>0</v>
      </c>
      <c r="R5517" s="6">
        <v>0</v>
      </c>
      <c r="S5517" s="5">
        <v>0</v>
      </c>
      <c r="T5517" s="6">
        <v>0</v>
      </c>
      <c r="U5517" s="5">
        <v>0</v>
      </c>
      <c r="V5517" s="6">
        <v>0</v>
      </c>
      <c r="W5517" s="5">
        <v>0</v>
      </c>
      <c r="X5517" s="6">
        <v>0</v>
      </c>
      <c r="Y5517" s="5">
        <v>0</v>
      </c>
      <c r="Z5517" s="6">
        <v>0</v>
      </c>
      <c r="AA5517" s="5">
        <v>0</v>
      </c>
      <c r="AB5517" s="6">
        <v>0</v>
      </c>
      <c r="AC5517" s="5">
        <v>0</v>
      </c>
      <c r="AD5517" s="6">
        <v>0</v>
      </c>
      <c r="AE5517" s="5">
        <v>0</v>
      </c>
      <c r="AF5517" s="6">
        <v>0</v>
      </c>
    </row>
    <row r="5518" spans="1:32" x14ac:dyDescent="0.35">
      <c r="B5518" s="1" t="s">
        <v>1248</v>
      </c>
      <c r="C5518" s="5">
        <v>0.30157</v>
      </c>
      <c r="D5518" s="6">
        <v>203.06399999999999</v>
      </c>
      <c r="E5518" s="5">
        <v>0.75641000000000003</v>
      </c>
      <c r="F5518" s="6">
        <v>13.362</v>
      </c>
      <c r="G5518" s="5">
        <v>0.70272000000000001</v>
      </c>
      <c r="H5518" s="6">
        <v>27.483000000000001</v>
      </c>
      <c r="I5518" s="5">
        <v>0.52690999999999999</v>
      </c>
      <c r="J5518" s="6">
        <v>15.388</v>
      </c>
      <c r="K5518" s="5">
        <v>0.32574999999999998</v>
      </c>
      <c r="L5518" s="6">
        <v>11.83</v>
      </c>
      <c r="M5518" s="5">
        <v>0.39702999999999999</v>
      </c>
      <c r="N5518" s="6">
        <v>10.178000000000001</v>
      </c>
      <c r="O5518" s="5">
        <v>0.32938000000000001</v>
      </c>
      <c r="P5518" s="6">
        <v>6.4139999999999997</v>
      </c>
      <c r="Q5518" s="5">
        <v>0.29553000000000001</v>
      </c>
      <c r="R5518" s="6">
        <v>6.7859999999999996</v>
      </c>
      <c r="S5518" s="5">
        <v>0.25264999999999999</v>
      </c>
      <c r="T5518" s="6">
        <v>20.913</v>
      </c>
      <c r="U5518" s="5">
        <v>0.26235000000000003</v>
      </c>
      <c r="V5518" s="6">
        <v>5.7590000000000003</v>
      </c>
      <c r="W5518" s="5">
        <v>0.20837</v>
      </c>
      <c r="X5518" s="6">
        <v>1.841</v>
      </c>
      <c r="Y5518" s="5">
        <v>0.25178</v>
      </c>
      <c r="Z5518" s="6">
        <v>17.05</v>
      </c>
      <c r="AA5518" s="5">
        <v>0.49867</v>
      </c>
      <c r="AB5518" s="6">
        <v>51.924999999999997</v>
      </c>
      <c r="AC5518" s="5">
        <v>4.9579999999999999E-2</v>
      </c>
      <c r="AD5518" s="6">
        <v>6.7670000000000003</v>
      </c>
      <c r="AE5518" s="5">
        <v>0.12058000000000001</v>
      </c>
      <c r="AF5518" s="6">
        <v>7.3659999999999997</v>
      </c>
    </row>
    <row r="5519" spans="1:32" x14ac:dyDescent="0.35">
      <c r="B5519" s="2" t="s">
        <v>2</v>
      </c>
    </row>
    <row r="5520" spans="1:32" x14ac:dyDescent="0.35">
      <c r="B5520" s="1" t="s">
        <v>513</v>
      </c>
      <c r="C5520" s="5">
        <v>0</v>
      </c>
      <c r="D5520" s="6">
        <v>0</v>
      </c>
      <c r="E5520" s="5">
        <v>0</v>
      </c>
      <c r="F5520" s="6">
        <v>0</v>
      </c>
      <c r="G5520" s="5">
        <v>0</v>
      </c>
      <c r="H5520" s="6">
        <v>0</v>
      </c>
      <c r="I5520" s="5">
        <v>0</v>
      </c>
      <c r="J5520" s="6">
        <v>0</v>
      </c>
      <c r="K5520" s="5">
        <v>0</v>
      </c>
      <c r="L5520" s="6">
        <v>0</v>
      </c>
      <c r="M5520" s="5">
        <v>0</v>
      </c>
      <c r="N5520" s="6">
        <v>0</v>
      </c>
      <c r="O5520" s="5">
        <v>0</v>
      </c>
      <c r="P5520" s="6">
        <v>0</v>
      </c>
      <c r="Q5520" s="5">
        <v>0</v>
      </c>
      <c r="R5520" s="6">
        <v>0</v>
      </c>
      <c r="S5520" s="5">
        <v>0</v>
      </c>
      <c r="T5520" s="6">
        <v>0</v>
      </c>
      <c r="U5520" s="5">
        <v>0</v>
      </c>
      <c r="V5520" s="6">
        <v>0</v>
      </c>
      <c r="W5520" s="5">
        <v>0</v>
      </c>
      <c r="X5520" s="6">
        <v>0</v>
      </c>
      <c r="Y5520" s="5">
        <v>0</v>
      </c>
      <c r="Z5520" s="6">
        <v>0</v>
      </c>
      <c r="AA5520" s="5">
        <v>0</v>
      </c>
      <c r="AB5520" s="6">
        <v>0</v>
      </c>
      <c r="AC5520" s="5">
        <v>0</v>
      </c>
      <c r="AD5520" s="6">
        <v>0</v>
      </c>
      <c r="AE5520" s="5">
        <v>0</v>
      </c>
      <c r="AF5520" s="6">
        <v>0</v>
      </c>
    </row>
    <row r="5521" spans="2:32" x14ac:dyDescent="0.35">
      <c r="B5521" s="1" t="s">
        <v>514</v>
      </c>
      <c r="C5521" s="5">
        <v>0</v>
      </c>
      <c r="D5521" s="6">
        <v>0</v>
      </c>
      <c r="E5521" s="5">
        <v>0</v>
      </c>
      <c r="F5521" s="6">
        <v>0</v>
      </c>
      <c r="G5521" s="5">
        <v>0</v>
      </c>
      <c r="H5521" s="6">
        <v>0</v>
      </c>
      <c r="I5521" s="5">
        <v>0</v>
      </c>
      <c r="J5521" s="6">
        <v>0</v>
      </c>
      <c r="K5521" s="5">
        <v>0</v>
      </c>
      <c r="L5521" s="6">
        <v>0</v>
      </c>
      <c r="M5521" s="5">
        <v>0</v>
      </c>
      <c r="N5521" s="6">
        <v>0</v>
      </c>
      <c r="O5521" s="5">
        <v>0</v>
      </c>
      <c r="P5521" s="6">
        <v>0</v>
      </c>
      <c r="Q5521" s="5">
        <v>0</v>
      </c>
      <c r="R5521" s="6">
        <v>0</v>
      </c>
      <c r="S5521" s="5">
        <v>0</v>
      </c>
      <c r="T5521" s="6">
        <v>0</v>
      </c>
      <c r="U5521" s="5">
        <v>0</v>
      </c>
      <c r="V5521" s="6">
        <v>0</v>
      </c>
      <c r="W5521" s="5">
        <v>0</v>
      </c>
      <c r="X5521" s="6">
        <v>0</v>
      </c>
      <c r="Y5521" s="5">
        <v>0</v>
      </c>
      <c r="Z5521" s="6">
        <v>0</v>
      </c>
      <c r="AA5521" s="5">
        <v>0</v>
      </c>
      <c r="AB5521" s="6">
        <v>0</v>
      </c>
      <c r="AC5521" s="5">
        <v>0</v>
      </c>
      <c r="AD5521" s="6">
        <v>0</v>
      </c>
      <c r="AE5521" s="5">
        <v>0</v>
      </c>
      <c r="AF5521" s="6">
        <v>0</v>
      </c>
    </row>
    <row r="5522" spans="2:32" x14ac:dyDescent="0.35">
      <c r="B5522" s="1" t="s">
        <v>515</v>
      </c>
      <c r="C5522" s="5">
        <v>0</v>
      </c>
      <c r="D5522" s="6">
        <v>0</v>
      </c>
      <c r="E5522" s="5">
        <v>0</v>
      </c>
      <c r="F5522" s="6">
        <v>0</v>
      </c>
      <c r="G5522" s="5">
        <v>0</v>
      </c>
      <c r="H5522" s="6">
        <v>0</v>
      </c>
      <c r="I5522" s="5">
        <v>0</v>
      </c>
      <c r="J5522" s="6">
        <v>0</v>
      </c>
      <c r="K5522" s="5">
        <v>0</v>
      </c>
      <c r="L5522" s="6">
        <v>0</v>
      </c>
      <c r="M5522" s="5">
        <v>0</v>
      </c>
      <c r="N5522" s="6">
        <v>0</v>
      </c>
      <c r="O5522" s="5">
        <v>0</v>
      </c>
      <c r="P5522" s="6">
        <v>0</v>
      </c>
      <c r="Q5522" s="5">
        <v>0</v>
      </c>
      <c r="R5522" s="6">
        <v>0</v>
      </c>
      <c r="S5522" s="5">
        <v>0</v>
      </c>
      <c r="T5522" s="6">
        <v>0</v>
      </c>
      <c r="U5522" s="5">
        <v>0</v>
      </c>
      <c r="V5522" s="6">
        <v>0</v>
      </c>
      <c r="W5522" s="5">
        <v>0</v>
      </c>
      <c r="X5522" s="6">
        <v>0</v>
      </c>
      <c r="Y5522" s="5">
        <v>0</v>
      </c>
      <c r="Z5522" s="6">
        <v>0</v>
      </c>
      <c r="AA5522" s="5">
        <v>0</v>
      </c>
      <c r="AB5522" s="6">
        <v>0</v>
      </c>
      <c r="AC5522" s="5">
        <v>0</v>
      </c>
      <c r="AD5522" s="6">
        <v>0</v>
      </c>
      <c r="AE5522" s="5">
        <v>0</v>
      </c>
      <c r="AF5522" s="6">
        <v>0</v>
      </c>
    </row>
    <row r="5523" spans="2:32" x14ac:dyDescent="0.35">
      <c r="B5523" s="1" t="s">
        <v>517</v>
      </c>
      <c r="C5523" s="5">
        <v>0</v>
      </c>
      <c r="D5523" s="6">
        <v>0</v>
      </c>
      <c r="E5523" s="5">
        <v>0</v>
      </c>
      <c r="F5523" s="6">
        <v>0</v>
      </c>
      <c r="G5523" s="5">
        <v>0</v>
      </c>
      <c r="H5523" s="6">
        <v>0</v>
      </c>
      <c r="I5523" s="5">
        <v>0</v>
      </c>
      <c r="J5523" s="6">
        <v>0</v>
      </c>
      <c r="K5523" s="5">
        <v>0</v>
      </c>
      <c r="L5523" s="6">
        <v>0</v>
      </c>
      <c r="M5523" s="5">
        <v>0</v>
      </c>
      <c r="N5523" s="6">
        <v>0</v>
      </c>
      <c r="O5523" s="5">
        <v>0</v>
      </c>
      <c r="P5523" s="6">
        <v>0</v>
      </c>
      <c r="Q5523" s="5">
        <v>0</v>
      </c>
      <c r="R5523" s="6">
        <v>0</v>
      </c>
      <c r="S5523" s="5">
        <v>0</v>
      </c>
      <c r="T5523" s="6">
        <v>0</v>
      </c>
      <c r="U5523" s="5">
        <v>0</v>
      </c>
      <c r="V5523" s="6">
        <v>0</v>
      </c>
      <c r="W5523" s="5">
        <v>0</v>
      </c>
      <c r="X5523" s="6">
        <v>0</v>
      </c>
      <c r="Y5523" s="5">
        <v>0</v>
      </c>
      <c r="Z5523" s="6">
        <v>0</v>
      </c>
      <c r="AA5523" s="5">
        <v>0</v>
      </c>
      <c r="AB5523" s="6">
        <v>0</v>
      </c>
      <c r="AC5523" s="5">
        <v>0</v>
      </c>
      <c r="AD5523" s="6">
        <v>0</v>
      </c>
      <c r="AE5523" s="5">
        <v>0</v>
      </c>
      <c r="AF5523" s="6">
        <v>0</v>
      </c>
    </row>
    <row r="5524" spans="2:32" x14ac:dyDescent="0.35">
      <c r="B5524" s="1" t="s">
        <v>519</v>
      </c>
      <c r="C5524" s="5">
        <v>0</v>
      </c>
      <c r="D5524" s="6">
        <v>0</v>
      </c>
      <c r="E5524" s="5">
        <v>0</v>
      </c>
      <c r="F5524" s="6">
        <v>0</v>
      </c>
      <c r="G5524" s="5">
        <v>0</v>
      </c>
      <c r="H5524" s="6">
        <v>0</v>
      </c>
      <c r="I5524" s="5">
        <v>0</v>
      </c>
      <c r="J5524" s="6">
        <v>0</v>
      </c>
      <c r="K5524" s="5">
        <v>0</v>
      </c>
      <c r="L5524" s="6">
        <v>0</v>
      </c>
      <c r="M5524" s="5">
        <v>0</v>
      </c>
      <c r="N5524" s="6">
        <v>0</v>
      </c>
      <c r="O5524" s="5">
        <v>0</v>
      </c>
      <c r="P5524" s="6">
        <v>0</v>
      </c>
      <c r="Q5524" s="5">
        <v>0</v>
      </c>
      <c r="R5524" s="6">
        <v>0</v>
      </c>
      <c r="S5524" s="5">
        <v>0</v>
      </c>
      <c r="T5524" s="6">
        <v>0</v>
      </c>
      <c r="U5524" s="5">
        <v>0</v>
      </c>
      <c r="V5524" s="6">
        <v>0</v>
      </c>
      <c r="W5524" s="5">
        <v>0</v>
      </c>
      <c r="X5524" s="6">
        <v>0</v>
      </c>
      <c r="Y5524" s="5">
        <v>0</v>
      </c>
      <c r="Z5524" s="6">
        <v>0</v>
      </c>
      <c r="AA5524" s="5">
        <v>0</v>
      </c>
      <c r="AB5524" s="6">
        <v>0</v>
      </c>
      <c r="AC5524" s="5">
        <v>0</v>
      </c>
      <c r="AD5524" s="6">
        <v>0</v>
      </c>
      <c r="AE5524" s="5">
        <v>0</v>
      </c>
      <c r="AF5524" s="6">
        <v>0</v>
      </c>
    </row>
    <row r="5525" spans="2:32" x14ac:dyDescent="0.35">
      <c r="B5525" s="1" t="s">
        <v>520</v>
      </c>
      <c r="C5525" s="5">
        <v>0</v>
      </c>
      <c r="D5525" s="6">
        <v>0</v>
      </c>
      <c r="E5525" s="5">
        <v>0</v>
      </c>
      <c r="F5525" s="6">
        <v>0</v>
      </c>
      <c r="G5525" s="5">
        <v>0</v>
      </c>
      <c r="H5525" s="6">
        <v>0</v>
      </c>
      <c r="I5525" s="5">
        <v>0</v>
      </c>
      <c r="J5525" s="6">
        <v>0</v>
      </c>
      <c r="K5525" s="5">
        <v>0</v>
      </c>
      <c r="L5525" s="6">
        <v>0</v>
      </c>
      <c r="M5525" s="5">
        <v>0</v>
      </c>
      <c r="N5525" s="6">
        <v>0</v>
      </c>
      <c r="O5525" s="5">
        <v>0</v>
      </c>
      <c r="P5525" s="6">
        <v>0</v>
      </c>
      <c r="Q5525" s="5">
        <v>0</v>
      </c>
      <c r="R5525" s="6">
        <v>0</v>
      </c>
      <c r="S5525" s="5">
        <v>0</v>
      </c>
      <c r="T5525" s="6">
        <v>0</v>
      </c>
      <c r="U5525" s="5">
        <v>0</v>
      </c>
      <c r="V5525" s="6">
        <v>0</v>
      </c>
      <c r="W5525" s="5">
        <v>0</v>
      </c>
      <c r="X5525" s="6">
        <v>0</v>
      </c>
      <c r="Y5525" s="5">
        <v>0</v>
      </c>
      <c r="Z5525" s="6">
        <v>0</v>
      </c>
      <c r="AA5525" s="5">
        <v>0</v>
      </c>
      <c r="AB5525" s="6">
        <v>0</v>
      </c>
      <c r="AC5525" s="5">
        <v>0</v>
      </c>
      <c r="AD5525" s="6">
        <v>0</v>
      </c>
      <c r="AE5525" s="5">
        <v>0</v>
      </c>
      <c r="AF5525" s="6">
        <v>0</v>
      </c>
    </row>
    <row r="5526" spans="2:32" x14ac:dyDescent="0.35">
      <c r="B5526" s="1" t="s">
        <v>521</v>
      </c>
      <c r="C5526" s="5">
        <v>0</v>
      </c>
      <c r="D5526" s="6">
        <v>0</v>
      </c>
      <c r="E5526" s="5">
        <v>0</v>
      </c>
      <c r="F5526" s="6">
        <v>0</v>
      </c>
      <c r="G5526" s="5">
        <v>0</v>
      </c>
      <c r="H5526" s="6">
        <v>0</v>
      </c>
      <c r="I5526" s="5">
        <v>0</v>
      </c>
      <c r="J5526" s="6">
        <v>0</v>
      </c>
      <c r="K5526" s="5">
        <v>0</v>
      </c>
      <c r="L5526" s="6">
        <v>0</v>
      </c>
      <c r="M5526" s="5">
        <v>0</v>
      </c>
      <c r="N5526" s="6">
        <v>0</v>
      </c>
      <c r="O5526" s="5">
        <v>0</v>
      </c>
      <c r="P5526" s="6">
        <v>0</v>
      </c>
      <c r="Q5526" s="5">
        <v>0</v>
      </c>
      <c r="R5526" s="6">
        <v>0</v>
      </c>
      <c r="S5526" s="5">
        <v>0</v>
      </c>
      <c r="T5526" s="6">
        <v>0</v>
      </c>
      <c r="U5526" s="5">
        <v>0</v>
      </c>
      <c r="V5526" s="6">
        <v>0</v>
      </c>
      <c r="W5526" s="5">
        <v>0</v>
      </c>
      <c r="X5526" s="6">
        <v>0</v>
      </c>
      <c r="Y5526" s="5">
        <v>0</v>
      </c>
      <c r="Z5526" s="6">
        <v>0</v>
      </c>
      <c r="AA5526" s="5">
        <v>0</v>
      </c>
      <c r="AB5526" s="6">
        <v>0</v>
      </c>
      <c r="AC5526" s="5">
        <v>0</v>
      </c>
      <c r="AD5526" s="6">
        <v>0</v>
      </c>
      <c r="AE5526" s="5">
        <v>0</v>
      </c>
      <c r="AF5526" s="6">
        <v>0</v>
      </c>
    </row>
    <row r="5527" spans="2:32" x14ac:dyDescent="0.35">
      <c r="B5527" s="1" t="s">
        <v>522</v>
      </c>
      <c r="C5527" s="5">
        <v>0</v>
      </c>
      <c r="D5527" s="6">
        <v>0</v>
      </c>
      <c r="E5527" s="5">
        <v>0</v>
      </c>
      <c r="F5527" s="6">
        <v>0</v>
      </c>
      <c r="G5527" s="5">
        <v>0</v>
      </c>
      <c r="H5527" s="6">
        <v>0</v>
      </c>
      <c r="I5527" s="5">
        <v>0</v>
      </c>
      <c r="J5527" s="6">
        <v>0</v>
      </c>
      <c r="K5527" s="5">
        <v>0</v>
      </c>
      <c r="L5527" s="6">
        <v>0</v>
      </c>
      <c r="M5527" s="5">
        <v>0</v>
      </c>
      <c r="N5527" s="6">
        <v>0</v>
      </c>
      <c r="O5527" s="5">
        <v>0</v>
      </c>
      <c r="P5527" s="6">
        <v>0</v>
      </c>
      <c r="Q5527" s="5">
        <v>0</v>
      </c>
      <c r="R5527" s="6">
        <v>0</v>
      </c>
      <c r="S5527" s="5">
        <v>0</v>
      </c>
      <c r="T5527" s="6">
        <v>0</v>
      </c>
      <c r="U5527" s="5">
        <v>0</v>
      </c>
      <c r="V5527" s="6">
        <v>0</v>
      </c>
      <c r="W5527" s="5">
        <v>0</v>
      </c>
      <c r="X5527" s="6">
        <v>0</v>
      </c>
      <c r="Y5527" s="5">
        <v>0</v>
      </c>
      <c r="Z5527" s="6">
        <v>0</v>
      </c>
      <c r="AA5527" s="5">
        <v>0</v>
      </c>
      <c r="AB5527" s="6">
        <v>0</v>
      </c>
      <c r="AC5527" s="5">
        <v>0</v>
      </c>
      <c r="AD5527" s="6">
        <v>0</v>
      </c>
      <c r="AE5527" s="5">
        <v>0</v>
      </c>
      <c r="AF5527" s="6">
        <v>0</v>
      </c>
    </row>
    <row r="5528" spans="2:32" x14ac:dyDescent="0.35">
      <c r="B5528" s="1" t="s">
        <v>523</v>
      </c>
      <c r="C5528" s="5">
        <v>0</v>
      </c>
      <c r="D5528" s="6">
        <v>0</v>
      </c>
      <c r="E5528" s="5">
        <v>0</v>
      </c>
      <c r="F5528" s="6">
        <v>0</v>
      </c>
      <c r="G5528" s="5">
        <v>0</v>
      </c>
      <c r="H5528" s="6">
        <v>0</v>
      </c>
      <c r="I5528" s="5">
        <v>0</v>
      </c>
      <c r="J5528" s="6">
        <v>0</v>
      </c>
      <c r="K5528" s="5">
        <v>0</v>
      </c>
      <c r="L5528" s="6">
        <v>0</v>
      </c>
      <c r="M5528" s="5">
        <v>0</v>
      </c>
      <c r="N5528" s="6">
        <v>0</v>
      </c>
      <c r="O5528" s="5">
        <v>0</v>
      </c>
      <c r="P5528" s="6">
        <v>0</v>
      </c>
      <c r="Q5528" s="5">
        <v>0</v>
      </c>
      <c r="R5528" s="6">
        <v>0</v>
      </c>
      <c r="S5528" s="5">
        <v>0</v>
      </c>
      <c r="T5528" s="6">
        <v>0</v>
      </c>
      <c r="U5528" s="5">
        <v>0</v>
      </c>
      <c r="V5528" s="6">
        <v>0</v>
      </c>
      <c r="W5528" s="5">
        <v>0</v>
      </c>
      <c r="X5528" s="6">
        <v>0</v>
      </c>
      <c r="Y5528" s="5">
        <v>0</v>
      </c>
      <c r="Z5528" s="6">
        <v>0</v>
      </c>
      <c r="AA5528" s="5">
        <v>0</v>
      </c>
      <c r="AB5528" s="6">
        <v>0</v>
      </c>
      <c r="AC5528" s="5">
        <v>0</v>
      </c>
      <c r="AD5528" s="6">
        <v>0</v>
      </c>
      <c r="AE5528" s="5">
        <v>0</v>
      </c>
      <c r="AF5528" s="6">
        <v>0</v>
      </c>
    </row>
    <row r="5529" spans="2:32" x14ac:dyDescent="0.35">
      <c r="B5529" s="1" t="s">
        <v>1183</v>
      </c>
      <c r="C5529" s="5">
        <v>0</v>
      </c>
      <c r="D5529" s="6">
        <v>0</v>
      </c>
      <c r="E5529" s="5">
        <v>0</v>
      </c>
      <c r="F5529" s="6">
        <v>0</v>
      </c>
      <c r="G5529" s="5">
        <v>0</v>
      </c>
      <c r="H5529" s="6">
        <v>0</v>
      </c>
      <c r="I5529" s="5">
        <v>0</v>
      </c>
      <c r="J5529" s="6">
        <v>0</v>
      </c>
      <c r="K5529" s="5">
        <v>0</v>
      </c>
      <c r="L5529" s="6">
        <v>0</v>
      </c>
      <c r="M5529" s="5">
        <v>0</v>
      </c>
      <c r="N5529" s="6">
        <v>0</v>
      </c>
      <c r="O5529" s="5">
        <v>0</v>
      </c>
      <c r="P5529" s="6">
        <v>0</v>
      </c>
      <c r="Q5529" s="5">
        <v>0</v>
      </c>
      <c r="R5529" s="6">
        <v>0</v>
      </c>
      <c r="S5529" s="5">
        <v>0</v>
      </c>
      <c r="T5529" s="6">
        <v>0</v>
      </c>
      <c r="U5529" s="5">
        <v>0</v>
      </c>
      <c r="V5529" s="6">
        <v>0</v>
      </c>
      <c r="W5529" s="5">
        <v>0</v>
      </c>
      <c r="X5529" s="6">
        <v>0</v>
      </c>
      <c r="Y5529" s="5">
        <v>0</v>
      </c>
      <c r="Z5529" s="6">
        <v>0</v>
      </c>
      <c r="AA5529" s="5">
        <v>0</v>
      </c>
      <c r="AB5529" s="6">
        <v>0</v>
      </c>
      <c r="AC5529" s="5">
        <v>0</v>
      </c>
      <c r="AD5529" s="6">
        <v>0</v>
      </c>
      <c r="AE5529" s="5">
        <v>0</v>
      </c>
      <c r="AF5529" s="6">
        <v>0</v>
      </c>
    </row>
    <row r="5530" spans="2:32" x14ac:dyDescent="0.35">
      <c r="B5530" s="2" t="s">
        <v>3</v>
      </c>
    </row>
    <row r="5531" spans="2:32" x14ac:dyDescent="0.35">
      <c r="B5531" s="1" t="s">
        <v>1249</v>
      </c>
      <c r="C5531" s="5">
        <v>0.22450000000000001</v>
      </c>
      <c r="D5531" s="6">
        <v>151.16800000000001</v>
      </c>
      <c r="E5531" s="5">
        <v>9.7989999999999994E-2</v>
      </c>
      <c r="F5531" s="6">
        <v>1.7310000000000001</v>
      </c>
      <c r="G5531" s="5">
        <v>0.24413000000000001</v>
      </c>
      <c r="H5531" s="6">
        <v>9.548</v>
      </c>
      <c r="I5531" s="5">
        <v>0.44685999999999998</v>
      </c>
      <c r="J5531" s="6">
        <v>13.05</v>
      </c>
      <c r="K5531" s="5">
        <v>0.30419000000000002</v>
      </c>
      <c r="L5531" s="6">
        <v>11.047000000000001</v>
      </c>
      <c r="M5531" s="5">
        <v>0.54983000000000004</v>
      </c>
      <c r="N5531" s="6">
        <v>14.095000000000001</v>
      </c>
      <c r="O5531" s="5">
        <v>0.54342999999999997</v>
      </c>
      <c r="P5531" s="6">
        <v>10.582000000000001</v>
      </c>
      <c r="Q5531" s="5">
        <v>0.53566000000000003</v>
      </c>
      <c r="R5531" s="6">
        <v>12.3</v>
      </c>
      <c r="S5531" s="5">
        <v>0.23835999999999999</v>
      </c>
      <c r="T5531" s="6">
        <v>19.73</v>
      </c>
      <c r="U5531" s="5">
        <v>0.36735000000000001</v>
      </c>
      <c r="V5531" s="6">
        <v>8.0640000000000001</v>
      </c>
      <c r="W5531" s="5">
        <v>0.35120000000000001</v>
      </c>
      <c r="X5531" s="6">
        <v>3.1030000000000002</v>
      </c>
      <c r="Y5531" s="5">
        <v>0.10821</v>
      </c>
      <c r="Z5531" s="6">
        <v>7.3280000000000003</v>
      </c>
      <c r="AA5531" s="5">
        <v>0.23813000000000001</v>
      </c>
      <c r="AB5531" s="6">
        <v>24.795999999999999</v>
      </c>
      <c r="AC5531" s="5">
        <v>0.11225</v>
      </c>
      <c r="AD5531" s="6">
        <v>15.321</v>
      </c>
      <c r="AE5531" s="5">
        <v>7.7400000000000004E-3</v>
      </c>
      <c r="AF5531" s="6">
        <v>0.47299999999999998</v>
      </c>
    </row>
    <row r="5532" spans="2:32" x14ac:dyDescent="0.35">
      <c r="B5532" s="1" t="s">
        <v>531</v>
      </c>
      <c r="C5532" s="5">
        <v>0</v>
      </c>
      <c r="D5532" s="6">
        <v>0</v>
      </c>
      <c r="E5532" s="5">
        <v>0</v>
      </c>
      <c r="F5532" s="6">
        <v>0</v>
      </c>
      <c r="G5532" s="5">
        <v>0</v>
      </c>
      <c r="H5532" s="6">
        <v>0</v>
      </c>
      <c r="I5532" s="5">
        <v>0</v>
      </c>
      <c r="J5532" s="6">
        <v>0</v>
      </c>
      <c r="K5532" s="5">
        <v>0</v>
      </c>
      <c r="L5532" s="6">
        <v>0</v>
      </c>
      <c r="M5532" s="5">
        <v>0</v>
      </c>
      <c r="N5532" s="6">
        <v>0</v>
      </c>
      <c r="O5532" s="5">
        <v>0</v>
      </c>
      <c r="P5532" s="6">
        <v>0</v>
      </c>
      <c r="Q5532" s="5">
        <v>0</v>
      </c>
      <c r="R5532" s="6">
        <v>0</v>
      </c>
      <c r="S5532" s="5">
        <v>0</v>
      </c>
      <c r="T5532" s="6">
        <v>0</v>
      </c>
      <c r="U5532" s="5">
        <v>0</v>
      </c>
      <c r="V5532" s="6">
        <v>0</v>
      </c>
      <c r="W5532" s="5">
        <v>0</v>
      </c>
      <c r="X5532" s="6">
        <v>0</v>
      </c>
      <c r="Y5532" s="5">
        <v>0</v>
      </c>
      <c r="Z5532" s="6">
        <v>0</v>
      </c>
      <c r="AA5532" s="5">
        <v>0</v>
      </c>
      <c r="AB5532" s="6">
        <v>0</v>
      </c>
      <c r="AC5532" s="5">
        <v>0</v>
      </c>
      <c r="AD5532" s="6">
        <v>0</v>
      </c>
      <c r="AE5532" s="5">
        <v>0</v>
      </c>
      <c r="AF5532" s="6">
        <v>0</v>
      </c>
    </row>
    <row r="5533" spans="2:32" x14ac:dyDescent="0.35">
      <c r="B5533" s="1" t="s">
        <v>533</v>
      </c>
      <c r="C5533" s="5">
        <v>2.5819999999999999E-2</v>
      </c>
      <c r="D5533" s="6">
        <v>17.387</v>
      </c>
      <c r="E5533" s="5">
        <v>1.41E-2</v>
      </c>
      <c r="F5533" s="6">
        <v>0.249</v>
      </c>
      <c r="G5533" s="5">
        <v>1.074E-2</v>
      </c>
      <c r="H5533" s="6">
        <v>0.42</v>
      </c>
      <c r="I5533" s="5">
        <v>1.7500000000000002E-2</v>
      </c>
      <c r="J5533" s="6">
        <v>0.51100000000000001</v>
      </c>
      <c r="K5533" s="5">
        <v>2.8889999999999999E-2</v>
      </c>
      <c r="L5533" s="6">
        <v>1.0489999999999999</v>
      </c>
      <c r="M5533" s="5">
        <v>5.3129999999999997E-2</v>
      </c>
      <c r="N5533" s="6">
        <v>1.3620000000000001</v>
      </c>
      <c r="O5533" s="5">
        <v>2.2440000000000002E-2</v>
      </c>
      <c r="P5533" s="6">
        <v>0.437</v>
      </c>
      <c r="Q5533" s="5">
        <v>0</v>
      </c>
      <c r="R5533" s="6">
        <v>0</v>
      </c>
      <c r="S5533" s="5">
        <v>1.6660000000000001E-2</v>
      </c>
      <c r="T5533" s="6">
        <v>1.379</v>
      </c>
      <c r="U5533" s="5">
        <v>0.16722999999999999</v>
      </c>
      <c r="V5533" s="6">
        <v>3.6709999999999998</v>
      </c>
      <c r="W5533" s="5">
        <v>4.1200000000000001E-2</v>
      </c>
      <c r="X5533" s="6">
        <v>0.36399999999999999</v>
      </c>
      <c r="Y5533" s="5">
        <v>7.7719999999999997E-2</v>
      </c>
      <c r="Z5533" s="6">
        <v>5.2629999999999999</v>
      </c>
      <c r="AA5533" s="5">
        <v>2.1219999999999999E-2</v>
      </c>
      <c r="AB5533" s="6">
        <v>2.21</v>
      </c>
      <c r="AC5533" s="5">
        <v>0</v>
      </c>
      <c r="AD5533" s="6">
        <v>0</v>
      </c>
      <c r="AE5533" s="5">
        <v>7.7400000000000004E-3</v>
      </c>
      <c r="AF5533" s="6">
        <v>0.47299999999999998</v>
      </c>
    </row>
    <row r="5534" spans="2:32" x14ac:dyDescent="0.35">
      <c r="B5534" s="1" t="s">
        <v>1250</v>
      </c>
      <c r="C5534" s="5">
        <v>5.0000000000000001E-4</v>
      </c>
      <c r="D5534" s="6">
        <v>0.33400000000000002</v>
      </c>
      <c r="E5534" s="5">
        <v>0</v>
      </c>
      <c r="F5534" s="6">
        <v>0</v>
      </c>
      <c r="G5534" s="5">
        <v>0</v>
      </c>
      <c r="H5534" s="6">
        <v>0</v>
      </c>
      <c r="I5534" s="5">
        <v>0</v>
      </c>
      <c r="J5534" s="6">
        <v>0</v>
      </c>
      <c r="K5534" s="5">
        <v>0</v>
      </c>
      <c r="L5534" s="6">
        <v>0</v>
      </c>
      <c r="M5534" s="5">
        <v>0</v>
      </c>
      <c r="N5534" s="6">
        <v>0</v>
      </c>
      <c r="O5534" s="5">
        <v>0</v>
      </c>
      <c r="P5534" s="6">
        <v>0</v>
      </c>
      <c r="Q5534" s="5">
        <v>9.2800000000000001E-3</v>
      </c>
      <c r="R5534" s="6">
        <v>0.21299999999999999</v>
      </c>
      <c r="S5534" s="5">
        <v>0</v>
      </c>
      <c r="T5534" s="6">
        <v>0</v>
      </c>
      <c r="U5534" s="5">
        <v>0</v>
      </c>
      <c r="V5534" s="6">
        <v>0</v>
      </c>
      <c r="W5534" s="5">
        <v>1.37E-2</v>
      </c>
      <c r="X5534" s="6">
        <v>0.121</v>
      </c>
      <c r="Y5534" s="5">
        <v>0</v>
      </c>
      <c r="Z5534" s="6">
        <v>0</v>
      </c>
      <c r="AA5534" s="5">
        <v>0</v>
      </c>
      <c r="AB5534" s="6">
        <v>0</v>
      </c>
      <c r="AC5534" s="5">
        <v>0</v>
      </c>
      <c r="AD5534" s="6">
        <v>0</v>
      </c>
      <c r="AE5534" s="5">
        <v>0</v>
      </c>
      <c r="AF5534" s="6">
        <v>0</v>
      </c>
    </row>
    <row r="5535" spans="2:32" x14ac:dyDescent="0.35">
      <c r="B5535" s="1" t="s">
        <v>538</v>
      </c>
      <c r="C5535" s="5">
        <v>0</v>
      </c>
      <c r="D5535" s="6">
        <v>0</v>
      </c>
      <c r="E5535" s="5">
        <v>0</v>
      </c>
      <c r="F5535" s="6">
        <v>0</v>
      </c>
      <c r="G5535" s="5">
        <v>0</v>
      </c>
      <c r="H5535" s="6">
        <v>0</v>
      </c>
      <c r="I5535" s="5">
        <v>0</v>
      </c>
      <c r="J5535" s="6">
        <v>0</v>
      </c>
      <c r="K5535" s="5">
        <v>0</v>
      </c>
      <c r="L5535" s="6">
        <v>0</v>
      </c>
      <c r="M5535" s="5">
        <v>0</v>
      </c>
      <c r="N5535" s="6">
        <v>0</v>
      </c>
      <c r="O5535" s="5">
        <v>0</v>
      </c>
      <c r="P5535" s="6">
        <v>0</v>
      </c>
      <c r="Q5535" s="5">
        <v>0</v>
      </c>
      <c r="R5535" s="6">
        <v>0</v>
      </c>
      <c r="S5535" s="5">
        <v>0</v>
      </c>
      <c r="T5535" s="6">
        <v>0</v>
      </c>
      <c r="U5535" s="5">
        <v>0</v>
      </c>
      <c r="V5535" s="6">
        <v>0</v>
      </c>
      <c r="W5535" s="5">
        <v>0</v>
      </c>
      <c r="X5535" s="6">
        <v>0</v>
      </c>
      <c r="Y5535" s="5">
        <v>0</v>
      </c>
      <c r="Z5535" s="6">
        <v>0</v>
      </c>
      <c r="AA5535" s="5">
        <v>0</v>
      </c>
      <c r="AB5535" s="6">
        <v>0</v>
      </c>
      <c r="AC5535" s="5">
        <v>0</v>
      </c>
      <c r="AD5535" s="6">
        <v>0</v>
      </c>
      <c r="AE5535" s="5">
        <v>0</v>
      </c>
      <c r="AF5535" s="6">
        <v>0</v>
      </c>
    </row>
    <row r="5536" spans="2:32" x14ac:dyDescent="0.35">
      <c r="B5536" s="2" t="s">
        <v>4</v>
      </c>
    </row>
    <row r="5537" spans="2:32" x14ac:dyDescent="0.35">
      <c r="B5537" s="1" t="s">
        <v>542</v>
      </c>
      <c r="C5537" s="5">
        <v>0</v>
      </c>
      <c r="D5537" s="6">
        <v>0</v>
      </c>
      <c r="E5537" s="5">
        <v>0</v>
      </c>
      <c r="F5537" s="6">
        <v>0</v>
      </c>
      <c r="G5537" s="5">
        <v>0</v>
      </c>
      <c r="H5537" s="6">
        <v>0</v>
      </c>
      <c r="I5537" s="5">
        <v>0</v>
      </c>
      <c r="J5537" s="6">
        <v>0</v>
      </c>
      <c r="K5537" s="5">
        <v>0</v>
      </c>
      <c r="L5537" s="6">
        <v>0</v>
      </c>
      <c r="M5537" s="5">
        <v>0</v>
      </c>
      <c r="N5537" s="6">
        <v>0</v>
      </c>
      <c r="O5537" s="5">
        <v>0</v>
      </c>
      <c r="P5537" s="6">
        <v>0</v>
      </c>
      <c r="Q5537" s="5">
        <v>0</v>
      </c>
      <c r="R5537" s="6">
        <v>0</v>
      </c>
      <c r="S5537" s="5">
        <v>0</v>
      </c>
      <c r="T5537" s="6">
        <v>0</v>
      </c>
      <c r="U5537" s="5">
        <v>0</v>
      </c>
      <c r="V5537" s="6">
        <v>0</v>
      </c>
      <c r="W5537" s="5">
        <v>0</v>
      </c>
      <c r="X5537" s="6">
        <v>0</v>
      </c>
      <c r="Y5537" s="5">
        <v>0</v>
      </c>
      <c r="Z5537" s="6">
        <v>0</v>
      </c>
      <c r="AA5537" s="5">
        <v>0</v>
      </c>
      <c r="AB5537" s="6">
        <v>0</v>
      </c>
      <c r="AC5537" s="5">
        <v>0</v>
      </c>
      <c r="AD5537" s="6">
        <v>0</v>
      </c>
      <c r="AE5537" s="5">
        <v>0</v>
      </c>
      <c r="AF5537" s="6">
        <v>0</v>
      </c>
    </row>
    <row r="5538" spans="2:32" x14ac:dyDescent="0.35">
      <c r="B5538" s="1" t="s">
        <v>544</v>
      </c>
      <c r="C5538" s="5">
        <v>0</v>
      </c>
      <c r="D5538" s="6">
        <v>0</v>
      </c>
      <c r="E5538" s="5">
        <v>0</v>
      </c>
      <c r="F5538" s="6">
        <v>0</v>
      </c>
      <c r="G5538" s="5">
        <v>0</v>
      </c>
      <c r="H5538" s="6">
        <v>0</v>
      </c>
      <c r="I5538" s="5">
        <v>0</v>
      </c>
      <c r="J5538" s="6">
        <v>0</v>
      </c>
      <c r="K5538" s="5">
        <v>0</v>
      </c>
      <c r="L5538" s="6">
        <v>0</v>
      </c>
      <c r="M5538" s="5">
        <v>0</v>
      </c>
      <c r="N5538" s="6">
        <v>0</v>
      </c>
      <c r="O5538" s="5">
        <v>0</v>
      </c>
      <c r="P5538" s="6">
        <v>0</v>
      </c>
      <c r="Q5538" s="5">
        <v>0</v>
      </c>
      <c r="R5538" s="6">
        <v>0</v>
      </c>
      <c r="S5538" s="5">
        <v>0</v>
      </c>
      <c r="T5538" s="6">
        <v>0</v>
      </c>
      <c r="U5538" s="5">
        <v>0</v>
      </c>
      <c r="V5538" s="6">
        <v>0</v>
      </c>
      <c r="W5538" s="5">
        <v>0</v>
      </c>
      <c r="X5538" s="6">
        <v>0</v>
      </c>
      <c r="Y5538" s="5">
        <v>0</v>
      </c>
      <c r="Z5538" s="6">
        <v>0</v>
      </c>
      <c r="AA5538" s="5">
        <v>0</v>
      </c>
      <c r="AB5538" s="6">
        <v>0</v>
      </c>
      <c r="AC5538" s="5">
        <v>0</v>
      </c>
      <c r="AD5538" s="6">
        <v>0</v>
      </c>
      <c r="AE5538" s="5">
        <v>0</v>
      </c>
      <c r="AF5538" s="6">
        <v>0</v>
      </c>
    </row>
    <row r="5539" spans="2:32" x14ac:dyDescent="0.35">
      <c r="B5539" s="1" t="s">
        <v>1199</v>
      </c>
      <c r="C5539" s="5">
        <v>0</v>
      </c>
      <c r="D5539" s="6">
        <v>0</v>
      </c>
      <c r="E5539" s="5">
        <v>0</v>
      </c>
      <c r="F5539" s="6">
        <v>0</v>
      </c>
      <c r="G5539" s="5">
        <v>0</v>
      </c>
      <c r="H5539" s="6">
        <v>0</v>
      </c>
      <c r="I5539" s="5">
        <v>0</v>
      </c>
      <c r="J5539" s="6">
        <v>0</v>
      </c>
      <c r="K5539" s="5">
        <v>0</v>
      </c>
      <c r="L5539" s="6">
        <v>0</v>
      </c>
      <c r="M5539" s="5">
        <v>0</v>
      </c>
      <c r="N5539" s="6">
        <v>0</v>
      </c>
      <c r="O5539" s="5">
        <v>0</v>
      </c>
      <c r="P5539" s="6">
        <v>0</v>
      </c>
      <c r="Q5539" s="5">
        <v>0</v>
      </c>
      <c r="R5539" s="6">
        <v>0</v>
      </c>
      <c r="S5539" s="5">
        <v>0</v>
      </c>
      <c r="T5539" s="6">
        <v>0</v>
      </c>
      <c r="U5539" s="5">
        <v>0</v>
      </c>
      <c r="V5539" s="6">
        <v>0</v>
      </c>
      <c r="W5539" s="5">
        <v>0</v>
      </c>
      <c r="X5539" s="6">
        <v>0</v>
      </c>
      <c r="Y5539" s="5">
        <v>0</v>
      </c>
      <c r="Z5539" s="6">
        <v>0</v>
      </c>
      <c r="AA5539" s="5">
        <v>0</v>
      </c>
      <c r="AB5539" s="6">
        <v>0</v>
      </c>
      <c r="AC5539" s="5">
        <v>0</v>
      </c>
      <c r="AD5539" s="6">
        <v>0</v>
      </c>
      <c r="AE5539" s="5">
        <v>0</v>
      </c>
      <c r="AF5539" s="6">
        <v>0</v>
      </c>
    </row>
    <row r="5540" spans="2:32" x14ac:dyDescent="0.35">
      <c r="B5540" s="1" t="s">
        <v>547</v>
      </c>
      <c r="C5540" s="5">
        <v>0</v>
      </c>
      <c r="D5540" s="6">
        <v>0</v>
      </c>
      <c r="E5540" s="5">
        <v>0</v>
      </c>
      <c r="F5540" s="6">
        <v>0</v>
      </c>
      <c r="G5540" s="5">
        <v>0</v>
      </c>
      <c r="H5540" s="6">
        <v>0</v>
      </c>
      <c r="I5540" s="5">
        <v>0</v>
      </c>
      <c r="J5540" s="6">
        <v>0</v>
      </c>
      <c r="K5540" s="5">
        <v>0</v>
      </c>
      <c r="L5540" s="6">
        <v>0</v>
      </c>
      <c r="M5540" s="5">
        <v>0</v>
      </c>
      <c r="N5540" s="6">
        <v>0</v>
      </c>
      <c r="O5540" s="5">
        <v>0</v>
      </c>
      <c r="P5540" s="6">
        <v>0</v>
      </c>
      <c r="Q5540" s="5">
        <v>0</v>
      </c>
      <c r="R5540" s="6">
        <v>0</v>
      </c>
      <c r="S5540" s="5">
        <v>0</v>
      </c>
      <c r="T5540" s="6">
        <v>0</v>
      </c>
      <c r="U5540" s="5">
        <v>0</v>
      </c>
      <c r="V5540" s="6">
        <v>0</v>
      </c>
      <c r="W5540" s="5">
        <v>0</v>
      </c>
      <c r="X5540" s="6">
        <v>0</v>
      </c>
      <c r="Y5540" s="5">
        <v>0</v>
      </c>
      <c r="Z5540" s="6">
        <v>0</v>
      </c>
      <c r="AA5540" s="5">
        <v>0</v>
      </c>
      <c r="AB5540" s="6">
        <v>0</v>
      </c>
      <c r="AC5540" s="5">
        <v>0</v>
      </c>
      <c r="AD5540" s="6">
        <v>0</v>
      </c>
      <c r="AE5540" s="5">
        <v>0</v>
      </c>
      <c r="AF5540" s="6">
        <v>0</v>
      </c>
    </row>
    <row r="5541" spans="2:32" x14ac:dyDescent="0.35">
      <c r="B5541" s="1" t="s">
        <v>1251</v>
      </c>
      <c r="C5541" s="5">
        <v>1.8000000000000001E-4</v>
      </c>
      <c r="D5541" s="6">
        <v>0.121</v>
      </c>
      <c r="E5541" s="5">
        <v>0</v>
      </c>
      <c r="F5541" s="6">
        <v>0</v>
      </c>
      <c r="G5541" s="5">
        <v>0</v>
      </c>
      <c r="H5541" s="6">
        <v>0</v>
      </c>
      <c r="I5541" s="5">
        <v>0</v>
      </c>
      <c r="J5541" s="6">
        <v>0</v>
      </c>
      <c r="K5541" s="5">
        <v>0</v>
      </c>
      <c r="L5541" s="6">
        <v>0</v>
      </c>
      <c r="M5541" s="5">
        <v>0</v>
      </c>
      <c r="N5541" s="6">
        <v>0</v>
      </c>
      <c r="O5541" s="5">
        <v>0</v>
      </c>
      <c r="P5541" s="6">
        <v>0</v>
      </c>
      <c r="Q5541" s="5">
        <v>0</v>
      </c>
      <c r="R5541" s="6">
        <v>0</v>
      </c>
      <c r="S5541" s="5">
        <v>0</v>
      </c>
      <c r="T5541" s="6">
        <v>0</v>
      </c>
      <c r="U5541" s="5">
        <v>0</v>
      </c>
      <c r="V5541" s="6">
        <v>0</v>
      </c>
      <c r="W5541" s="5">
        <v>1.37E-2</v>
      </c>
      <c r="X5541" s="6">
        <v>0.121</v>
      </c>
      <c r="Y5541" s="5">
        <v>0</v>
      </c>
      <c r="Z5541" s="6">
        <v>0</v>
      </c>
      <c r="AA5541" s="5">
        <v>0</v>
      </c>
      <c r="AB5541" s="6">
        <v>0</v>
      </c>
      <c r="AC5541" s="5">
        <v>0</v>
      </c>
      <c r="AD5541" s="6">
        <v>0</v>
      </c>
      <c r="AE5541" s="5">
        <v>0</v>
      </c>
      <c r="AF5541" s="6">
        <v>0</v>
      </c>
    </row>
    <row r="5542" spans="2:32" x14ac:dyDescent="0.35">
      <c r="B5542" s="1" t="s">
        <v>551</v>
      </c>
      <c r="C5542" s="5">
        <v>0</v>
      </c>
      <c r="D5542" s="6">
        <v>0</v>
      </c>
      <c r="E5542" s="5">
        <v>0</v>
      </c>
      <c r="F5542" s="6">
        <v>0</v>
      </c>
      <c r="G5542" s="5">
        <v>0</v>
      </c>
      <c r="H5542" s="6">
        <v>0</v>
      </c>
      <c r="I5542" s="5">
        <v>0</v>
      </c>
      <c r="J5542" s="6">
        <v>0</v>
      </c>
      <c r="K5542" s="5">
        <v>0</v>
      </c>
      <c r="L5542" s="6">
        <v>0</v>
      </c>
      <c r="M5542" s="5">
        <v>0</v>
      </c>
      <c r="N5542" s="6">
        <v>0</v>
      </c>
      <c r="O5542" s="5">
        <v>0</v>
      </c>
      <c r="P5542" s="6">
        <v>0</v>
      </c>
      <c r="Q5542" s="5">
        <v>0</v>
      </c>
      <c r="R5542" s="6">
        <v>0</v>
      </c>
      <c r="S5542" s="5">
        <v>0</v>
      </c>
      <c r="T5542" s="6">
        <v>0</v>
      </c>
      <c r="U5542" s="5">
        <v>0</v>
      </c>
      <c r="V5542" s="6">
        <v>0</v>
      </c>
      <c r="W5542" s="5">
        <v>0</v>
      </c>
      <c r="X5542" s="6">
        <v>0</v>
      </c>
      <c r="Y5542" s="5">
        <v>0</v>
      </c>
      <c r="Z5542" s="6">
        <v>0</v>
      </c>
      <c r="AA5542" s="5">
        <v>0</v>
      </c>
      <c r="AB5542" s="6">
        <v>0</v>
      </c>
      <c r="AC5542" s="5">
        <v>0</v>
      </c>
      <c r="AD5542" s="6">
        <v>0</v>
      </c>
      <c r="AE5542" s="5">
        <v>0</v>
      </c>
      <c r="AF5542" s="6">
        <v>0</v>
      </c>
    </row>
    <row r="5543" spans="2:32" x14ac:dyDescent="0.35">
      <c r="B5543" s="1" t="s">
        <v>552</v>
      </c>
      <c r="C5543" s="5">
        <v>0</v>
      </c>
      <c r="D5543" s="6">
        <v>0</v>
      </c>
      <c r="E5543" s="5">
        <v>0</v>
      </c>
      <c r="F5543" s="6">
        <v>0</v>
      </c>
      <c r="G5543" s="5">
        <v>0</v>
      </c>
      <c r="H5543" s="6">
        <v>0</v>
      </c>
      <c r="I5543" s="5">
        <v>0</v>
      </c>
      <c r="J5543" s="6">
        <v>0</v>
      </c>
      <c r="K5543" s="5">
        <v>0</v>
      </c>
      <c r="L5543" s="6">
        <v>0</v>
      </c>
      <c r="M5543" s="5">
        <v>0</v>
      </c>
      <c r="N5543" s="6">
        <v>0</v>
      </c>
      <c r="O5543" s="5">
        <v>0</v>
      </c>
      <c r="P5543" s="6">
        <v>0</v>
      </c>
      <c r="Q5543" s="5">
        <v>0</v>
      </c>
      <c r="R5543" s="6">
        <v>0</v>
      </c>
      <c r="S5543" s="5">
        <v>0</v>
      </c>
      <c r="T5543" s="6">
        <v>0</v>
      </c>
      <c r="U5543" s="5">
        <v>0</v>
      </c>
      <c r="V5543" s="6">
        <v>0</v>
      </c>
      <c r="W5543" s="5">
        <v>0</v>
      </c>
      <c r="X5543" s="6">
        <v>0</v>
      </c>
      <c r="Y5543" s="5">
        <v>0</v>
      </c>
      <c r="Z5543" s="6">
        <v>0</v>
      </c>
      <c r="AA5543" s="5">
        <v>0</v>
      </c>
      <c r="AB5543" s="6">
        <v>0</v>
      </c>
      <c r="AC5543" s="5">
        <v>0</v>
      </c>
      <c r="AD5543" s="6">
        <v>0</v>
      </c>
      <c r="AE5543" s="5">
        <v>0</v>
      </c>
      <c r="AF5543" s="6">
        <v>0</v>
      </c>
    </row>
    <row r="5544" spans="2:32" x14ac:dyDescent="0.35">
      <c r="B5544" s="2" t="s">
        <v>5</v>
      </c>
    </row>
    <row r="5545" spans="2:32" x14ac:dyDescent="0.35">
      <c r="B5545" s="1" t="s">
        <v>553</v>
      </c>
      <c r="C5545" s="5">
        <v>0</v>
      </c>
      <c r="D5545" s="6">
        <v>0</v>
      </c>
      <c r="E5545" s="5">
        <v>0</v>
      </c>
      <c r="F5545" s="6">
        <v>0</v>
      </c>
      <c r="G5545" s="5">
        <v>0</v>
      </c>
      <c r="H5545" s="6">
        <v>0</v>
      </c>
      <c r="I5545" s="5">
        <v>0</v>
      </c>
      <c r="J5545" s="6">
        <v>0</v>
      </c>
      <c r="K5545" s="5">
        <v>0</v>
      </c>
      <c r="L5545" s="6">
        <v>0</v>
      </c>
      <c r="M5545" s="5">
        <v>0</v>
      </c>
      <c r="N5545" s="6">
        <v>0</v>
      </c>
      <c r="O5545" s="5">
        <v>0</v>
      </c>
      <c r="P5545" s="6">
        <v>0</v>
      </c>
      <c r="Q5545" s="5">
        <v>0</v>
      </c>
      <c r="R5545" s="6">
        <v>0</v>
      </c>
      <c r="S5545" s="5">
        <v>0</v>
      </c>
      <c r="T5545" s="6">
        <v>0</v>
      </c>
      <c r="U5545" s="5">
        <v>0</v>
      </c>
      <c r="V5545" s="6">
        <v>0</v>
      </c>
      <c r="W5545" s="5">
        <v>0</v>
      </c>
      <c r="X5545" s="6">
        <v>0</v>
      </c>
      <c r="Y5545" s="5">
        <v>0</v>
      </c>
      <c r="Z5545" s="6">
        <v>0</v>
      </c>
      <c r="AA5545" s="5">
        <v>0</v>
      </c>
      <c r="AB5545" s="6">
        <v>0</v>
      </c>
      <c r="AC5545" s="5">
        <v>0</v>
      </c>
      <c r="AD5545" s="6">
        <v>0</v>
      </c>
      <c r="AE5545" s="5">
        <v>0</v>
      </c>
      <c r="AF5545" s="6">
        <v>0</v>
      </c>
    </row>
    <row r="5546" spans="2:32" x14ac:dyDescent="0.35">
      <c r="B5546" s="1" t="s">
        <v>554</v>
      </c>
      <c r="C5546" s="5">
        <v>0</v>
      </c>
      <c r="D5546" s="6">
        <v>0</v>
      </c>
      <c r="E5546" s="5">
        <v>0</v>
      </c>
      <c r="F5546" s="6">
        <v>0</v>
      </c>
      <c r="G5546" s="5">
        <v>0</v>
      </c>
      <c r="H5546" s="6">
        <v>0</v>
      </c>
      <c r="I5546" s="5">
        <v>0</v>
      </c>
      <c r="J5546" s="6">
        <v>0</v>
      </c>
      <c r="K5546" s="5">
        <v>0</v>
      </c>
      <c r="L5546" s="6">
        <v>0</v>
      </c>
      <c r="M5546" s="5">
        <v>0</v>
      </c>
      <c r="N5546" s="6">
        <v>0</v>
      </c>
      <c r="O5546" s="5">
        <v>0</v>
      </c>
      <c r="P5546" s="6">
        <v>0</v>
      </c>
      <c r="Q5546" s="5">
        <v>0</v>
      </c>
      <c r="R5546" s="6">
        <v>0</v>
      </c>
      <c r="S5546" s="5">
        <v>0</v>
      </c>
      <c r="T5546" s="6">
        <v>0</v>
      </c>
      <c r="U5546" s="5">
        <v>0</v>
      </c>
      <c r="V5546" s="6">
        <v>0</v>
      </c>
      <c r="W5546" s="5">
        <v>0</v>
      </c>
      <c r="X5546" s="6">
        <v>0</v>
      </c>
      <c r="Y5546" s="5">
        <v>0</v>
      </c>
      <c r="Z5546" s="6">
        <v>0</v>
      </c>
      <c r="AA5546" s="5">
        <v>0</v>
      </c>
      <c r="AB5546" s="6">
        <v>0</v>
      </c>
      <c r="AC5546" s="5">
        <v>0</v>
      </c>
      <c r="AD5546" s="6">
        <v>0</v>
      </c>
      <c r="AE5546" s="5">
        <v>0</v>
      </c>
      <c r="AF5546" s="6">
        <v>0</v>
      </c>
    </row>
    <row r="5547" spans="2:32" x14ac:dyDescent="0.35">
      <c r="B5547" s="1" t="s">
        <v>555</v>
      </c>
      <c r="C5547" s="5">
        <v>0</v>
      </c>
      <c r="D5547" s="6">
        <v>0</v>
      </c>
      <c r="E5547" s="5">
        <v>0</v>
      </c>
      <c r="F5547" s="6">
        <v>0</v>
      </c>
      <c r="G5547" s="5">
        <v>0</v>
      </c>
      <c r="H5547" s="6">
        <v>0</v>
      </c>
      <c r="I5547" s="5">
        <v>0</v>
      </c>
      <c r="J5547" s="6">
        <v>0</v>
      </c>
      <c r="K5547" s="5">
        <v>0</v>
      </c>
      <c r="L5547" s="6">
        <v>0</v>
      </c>
      <c r="M5547" s="5">
        <v>0</v>
      </c>
      <c r="N5547" s="6">
        <v>0</v>
      </c>
      <c r="O5547" s="5">
        <v>0</v>
      </c>
      <c r="P5547" s="6">
        <v>0</v>
      </c>
      <c r="Q5547" s="5">
        <v>0</v>
      </c>
      <c r="R5547" s="6">
        <v>0</v>
      </c>
      <c r="S5547" s="5">
        <v>0</v>
      </c>
      <c r="T5547" s="6">
        <v>0</v>
      </c>
      <c r="U5547" s="5">
        <v>0</v>
      </c>
      <c r="V5547" s="6">
        <v>0</v>
      </c>
      <c r="W5547" s="5">
        <v>0</v>
      </c>
      <c r="X5547" s="6">
        <v>0</v>
      </c>
      <c r="Y5547" s="5">
        <v>0</v>
      </c>
      <c r="Z5547" s="6">
        <v>0</v>
      </c>
      <c r="AA5547" s="5">
        <v>0</v>
      </c>
      <c r="AB5547" s="6">
        <v>0</v>
      </c>
      <c r="AC5547" s="5">
        <v>0</v>
      </c>
      <c r="AD5547" s="6">
        <v>0</v>
      </c>
      <c r="AE5547" s="5">
        <v>0</v>
      </c>
      <c r="AF5547" s="6">
        <v>0</v>
      </c>
    </row>
    <row r="5548" spans="2:32" x14ac:dyDescent="0.35">
      <c r="B5548" s="1" t="s">
        <v>556</v>
      </c>
      <c r="C5548" s="5">
        <v>0</v>
      </c>
      <c r="D5548" s="6">
        <v>0</v>
      </c>
      <c r="E5548" s="5">
        <v>0</v>
      </c>
      <c r="F5548" s="6">
        <v>0</v>
      </c>
      <c r="G5548" s="5">
        <v>0</v>
      </c>
      <c r="H5548" s="6">
        <v>0</v>
      </c>
      <c r="I5548" s="5">
        <v>0</v>
      </c>
      <c r="J5548" s="6">
        <v>0</v>
      </c>
      <c r="K5548" s="5">
        <v>0</v>
      </c>
      <c r="L5548" s="6">
        <v>0</v>
      </c>
      <c r="M5548" s="5">
        <v>0</v>
      </c>
      <c r="N5548" s="6">
        <v>0</v>
      </c>
      <c r="O5548" s="5">
        <v>0</v>
      </c>
      <c r="P5548" s="6">
        <v>0</v>
      </c>
      <c r="Q5548" s="5">
        <v>0</v>
      </c>
      <c r="R5548" s="6">
        <v>0</v>
      </c>
      <c r="S5548" s="5">
        <v>0</v>
      </c>
      <c r="T5548" s="6">
        <v>0</v>
      </c>
      <c r="U5548" s="5">
        <v>0</v>
      </c>
      <c r="V5548" s="6">
        <v>0</v>
      </c>
      <c r="W5548" s="5">
        <v>0</v>
      </c>
      <c r="X5548" s="6">
        <v>0</v>
      </c>
      <c r="Y5548" s="5">
        <v>0</v>
      </c>
      <c r="Z5548" s="6">
        <v>0</v>
      </c>
      <c r="AA5548" s="5">
        <v>0</v>
      </c>
      <c r="AB5548" s="6">
        <v>0</v>
      </c>
      <c r="AC5548" s="5">
        <v>0</v>
      </c>
      <c r="AD5548" s="6">
        <v>0</v>
      </c>
      <c r="AE5548" s="5">
        <v>0</v>
      </c>
      <c r="AF5548" s="6">
        <v>0</v>
      </c>
    </row>
    <row r="5549" spans="2:32" x14ac:dyDescent="0.35">
      <c r="B5549" s="1" t="s">
        <v>558</v>
      </c>
      <c r="C5549" s="5">
        <v>0</v>
      </c>
      <c r="D5549" s="6">
        <v>0</v>
      </c>
      <c r="E5549" s="5">
        <v>0</v>
      </c>
      <c r="F5549" s="6">
        <v>0</v>
      </c>
      <c r="G5549" s="5">
        <v>0</v>
      </c>
      <c r="H5549" s="6">
        <v>0</v>
      </c>
      <c r="I5549" s="5">
        <v>0</v>
      </c>
      <c r="J5549" s="6">
        <v>0</v>
      </c>
      <c r="K5549" s="5">
        <v>0</v>
      </c>
      <c r="L5549" s="6">
        <v>0</v>
      </c>
      <c r="M5549" s="5">
        <v>0</v>
      </c>
      <c r="N5549" s="6">
        <v>0</v>
      </c>
      <c r="O5549" s="5">
        <v>0</v>
      </c>
      <c r="P5549" s="6">
        <v>0</v>
      </c>
      <c r="Q5549" s="5">
        <v>0</v>
      </c>
      <c r="R5549" s="6">
        <v>0</v>
      </c>
      <c r="S5549" s="5">
        <v>0</v>
      </c>
      <c r="T5549" s="6">
        <v>0</v>
      </c>
      <c r="U5549" s="5">
        <v>0</v>
      </c>
      <c r="V5549" s="6">
        <v>0</v>
      </c>
      <c r="W5549" s="5">
        <v>0</v>
      </c>
      <c r="X5549" s="6">
        <v>0</v>
      </c>
      <c r="Y5549" s="5">
        <v>0</v>
      </c>
      <c r="Z5549" s="6">
        <v>0</v>
      </c>
      <c r="AA5549" s="5">
        <v>0</v>
      </c>
      <c r="AB5549" s="6">
        <v>0</v>
      </c>
      <c r="AC5549" s="5">
        <v>0</v>
      </c>
      <c r="AD5549" s="6">
        <v>0</v>
      </c>
      <c r="AE5549" s="5">
        <v>0</v>
      </c>
      <c r="AF5549" s="6">
        <v>0</v>
      </c>
    </row>
    <row r="5550" spans="2:32" x14ac:dyDescent="0.35">
      <c r="B5550" s="1" t="s">
        <v>559</v>
      </c>
      <c r="C5550" s="5">
        <v>0</v>
      </c>
      <c r="D5550" s="6">
        <v>0</v>
      </c>
      <c r="E5550" s="5">
        <v>0</v>
      </c>
      <c r="F5550" s="6">
        <v>0</v>
      </c>
      <c r="G5550" s="5">
        <v>0</v>
      </c>
      <c r="H5550" s="6">
        <v>0</v>
      </c>
      <c r="I5550" s="5">
        <v>0</v>
      </c>
      <c r="J5550" s="6">
        <v>0</v>
      </c>
      <c r="K5550" s="5">
        <v>0</v>
      </c>
      <c r="L5550" s="6">
        <v>0</v>
      </c>
      <c r="M5550" s="5">
        <v>0</v>
      </c>
      <c r="N5550" s="6">
        <v>0</v>
      </c>
      <c r="O5550" s="5">
        <v>0</v>
      </c>
      <c r="P5550" s="6">
        <v>0</v>
      </c>
      <c r="Q5550" s="5">
        <v>0</v>
      </c>
      <c r="R5550" s="6">
        <v>0</v>
      </c>
      <c r="S5550" s="5">
        <v>0</v>
      </c>
      <c r="T5550" s="6">
        <v>0</v>
      </c>
      <c r="U5550" s="5">
        <v>0</v>
      </c>
      <c r="V5550" s="6">
        <v>0</v>
      </c>
      <c r="W5550" s="5">
        <v>0</v>
      </c>
      <c r="X5550" s="6">
        <v>0</v>
      </c>
      <c r="Y5550" s="5">
        <v>0</v>
      </c>
      <c r="Z5550" s="6">
        <v>0</v>
      </c>
      <c r="AA5550" s="5">
        <v>0</v>
      </c>
      <c r="AB5550" s="6">
        <v>0</v>
      </c>
      <c r="AC5550" s="5">
        <v>0</v>
      </c>
      <c r="AD5550" s="6">
        <v>0</v>
      </c>
      <c r="AE5550" s="5">
        <v>0</v>
      </c>
      <c r="AF5550" s="6">
        <v>0</v>
      </c>
    </row>
    <row r="5551" spans="2:32" x14ac:dyDescent="0.35">
      <c r="B5551" s="1" t="s">
        <v>560</v>
      </c>
      <c r="C5551" s="5">
        <v>0</v>
      </c>
      <c r="D5551" s="6">
        <v>0</v>
      </c>
      <c r="E5551" s="5">
        <v>0</v>
      </c>
      <c r="F5551" s="6">
        <v>0</v>
      </c>
      <c r="G5551" s="5">
        <v>0</v>
      </c>
      <c r="H5551" s="6">
        <v>0</v>
      </c>
      <c r="I5551" s="5">
        <v>0</v>
      </c>
      <c r="J5551" s="6">
        <v>0</v>
      </c>
      <c r="K5551" s="5">
        <v>0</v>
      </c>
      <c r="L5551" s="6">
        <v>0</v>
      </c>
      <c r="M5551" s="5">
        <v>0</v>
      </c>
      <c r="N5551" s="6">
        <v>0</v>
      </c>
      <c r="O5551" s="5">
        <v>0</v>
      </c>
      <c r="P5551" s="6">
        <v>0</v>
      </c>
      <c r="Q5551" s="5">
        <v>0</v>
      </c>
      <c r="R5551" s="6">
        <v>0</v>
      </c>
      <c r="S5551" s="5">
        <v>0</v>
      </c>
      <c r="T5551" s="6">
        <v>0</v>
      </c>
      <c r="U5551" s="5">
        <v>0</v>
      </c>
      <c r="V5551" s="6">
        <v>0</v>
      </c>
      <c r="W5551" s="5">
        <v>0</v>
      </c>
      <c r="X5551" s="6">
        <v>0</v>
      </c>
      <c r="Y5551" s="5">
        <v>0</v>
      </c>
      <c r="Z5551" s="6">
        <v>0</v>
      </c>
      <c r="AA5551" s="5">
        <v>0</v>
      </c>
      <c r="AB5551" s="6">
        <v>0</v>
      </c>
      <c r="AC5551" s="5">
        <v>0</v>
      </c>
      <c r="AD5551" s="6">
        <v>0</v>
      </c>
      <c r="AE5551" s="5">
        <v>0</v>
      </c>
      <c r="AF5551" s="6">
        <v>0</v>
      </c>
    </row>
    <row r="5552" spans="2:32" x14ac:dyDescent="0.35">
      <c r="B5552" s="1" t="s">
        <v>561</v>
      </c>
      <c r="C5552" s="5">
        <v>0</v>
      </c>
      <c r="D5552" s="6">
        <v>0</v>
      </c>
      <c r="E5552" s="5">
        <v>0</v>
      </c>
      <c r="F5552" s="6">
        <v>0</v>
      </c>
      <c r="G5552" s="5">
        <v>0</v>
      </c>
      <c r="H5552" s="6">
        <v>0</v>
      </c>
      <c r="I5552" s="5">
        <v>0</v>
      </c>
      <c r="J5552" s="6">
        <v>0</v>
      </c>
      <c r="K5552" s="5">
        <v>0</v>
      </c>
      <c r="L5552" s="6">
        <v>0</v>
      </c>
      <c r="M5552" s="5">
        <v>0</v>
      </c>
      <c r="N5552" s="6">
        <v>0</v>
      </c>
      <c r="O5552" s="5">
        <v>0</v>
      </c>
      <c r="P5552" s="6">
        <v>0</v>
      </c>
      <c r="Q5552" s="5">
        <v>0</v>
      </c>
      <c r="R5552" s="6">
        <v>0</v>
      </c>
      <c r="S5552" s="5">
        <v>0</v>
      </c>
      <c r="T5552" s="6">
        <v>0</v>
      </c>
      <c r="U5552" s="5">
        <v>0</v>
      </c>
      <c r="V5552" s="6">
        <v>0</v>
      </c>
      <c r="W5552" s="5">
        <v>0</v>
      </c>
      <c r="X5552" s="6">
        <v>0</v>
      </c>
      <c r="Y5552" s="5">
        <v>0</v>
      </c>
      <c r="Z5552" s="6">
        <v>0</v>
      </c>
      <c r="AA5552" s="5">
        <v>0</v>
      </c>
      <c r="AB5552" s="6">
        <v>0</v>
      </c>
      <c r="AC5552" s="5">
        <v>0</v>
      </c>
      <c r="AD5552" s="6">
        <v>0</v>
      </c>
      <c r="AE5552" s="5">
        <v>0</v>
      </c>
      <c r="AF5552" s="6">
        <v>0</v>
      </c>
    </row>
    <row r="5553" spans="2:32" x14ac:dyDescent="0.35">
      <c r="B5553" s="2" t="s">
        <v>6</v>
      </c>
    </row>
    <row r="5554" spans="2:32" x14ac:dyDescent="0.35">
      <c r="B5554" s="1" t="s">
        <v>563</v>
      </c>
      <c r="C5554" s="5">
        <v>1.6900000000000001E-3</v>
      </c>
      <c r="D5554" s="6">
        <v>1.1379999999999999</v>
      </c>
      <c r="E5554" s="5">
        <v>0</v>
      </c>
      <c r="F5554" s="6">
        <v>0</v>
      </c>
      <c r="G5554" s="5">
        <v>0</v>
      </c>
      <c r="H5554" s="6">
        <v>0</v>
      </c>
      <c r="I5554" s="5">
        <v>0</v>
      </c>
      <c r="J5554" s="6">
        <v>0</v>
      </c>
      <c r="K5554" s="5">
        <v>3.134E-2</v>
      </c>
      <c r="L5554" s="6">
        <v>1.1379999999999999</v>
      </c>
      <c r="M5554" s="5">
        <v>0</v>
      </c>
      <c r="N5554" s="6">
        <v>0</v>
      </c>
      <c r="O5554" s="5">
        <v>0</v>
      </c>
      <c r="P5554" s="6">
        <v>0</v>
      </c>
      <c r="Q5554" s="5">
        <v>0</v>
      </c>
      <c r="R5554" s="6">
        <v>0</v>
      </c>
      <c r="S5554" s="5">
        <v>0</v>
      </c>
      <c r="T5554" s="6">
        <v>0</v>
      </c>
      <c r="U5554" s="5">
        <v>0</v>
      </c>
      <c r="V5554" s="6">
        <v>0</v>
      </c>
      <c r="W5554" s="5">
        <v>0</v>
      </c>
      <c r="X5554" s="6">
        <v>0</v>
      </c>
      <c r="Y5554" s="5">
        <v>0</v>
      </c>
      <c r="Z5554" s="6">
        <v>0</v>
      </c>
      <c r="AA5554" s="5">
        <v>0</v>
      </c>
      <c r="AB5554" s="6">
        <v>0</v>
      </c>
      <c r="AC5554" s="5">
        <v>0</v>
      </c>
      <c r="AD5554" s="6">
        <v>0</v>
      </c>
      <c r="AE5554" s="5">
        <v>0</v>
      </c>
      <c r="AF5554" s="6">
        <v>0</v>
      </c>
    </row>
    <row r="5555" spans="2:32" x14ac:dyDescent="0.35">
      <c r="B5555" s="1" t="s">
        <v>565</v>
      </c>
      <c r="C5555" s="5">
        <v>0</v>
      </c>
      <c r="D5555" s="6">
        <v>0</v>
      </c>
      <c r="E5555" s="5">
        <v>0</v>
      </c>
      <c r="F5555" s="6">
        <v>0</v>
      </c>
      <c r="G5555" s="5">
        <v>0</v>
      </c>
      <c r="H5555" s="6">
        <v>0</v>
      </c>
      <c r="I5555" s="5">
        <v>0</v>
      </c>
      <c r="J5555" s="6">
        <v>0</v>
      </c>
      <c r="K5555" s="5">
        <v>0</v>
      </c>
      <c r="L5555" s="6">
        <v>0</v>
      </c>
      <c r="M5555" s="5">
        <v>0</v>
      </c>
      <c r="N5555" s="6">
        <v>0</v>
      </c>
      <c r="O5555" s="5">
        <v>0</v>
      </c>
      <c r="P5555" s="6">
        <v>0</v>
      </c>
      <c r="Q5555" s="5">
        <v>0</v>
      </c>
      <c r="R5555" s="6">
        <v>0</v>
      </c>
      <c r="S5555" s="5">
        <v>0</v>
      </c>
      <c r="T5555" s="6">
        <v>0</v>
      </c>
      <c r="U5555" s="5">
        <v>0</v>
      </c>
      <c r="V5555" s="6">
        <v>0</v>
      </c>
      <c r="W5555" s="5">
        <v>0</v>
      </c>
      <c r="X5555" s="6">
        <v>0</v>
      </c>
      <c r="Y5555" s="5">
        <v>0</v>
      </c>
      <c r="Z5555" s="6">
        <v>0</v>
      </c>
      <c r="AA5555" s="5">
        <v>0</v>
      </c>
      <c r="AB5555" s="6">
        <v>0</v>
      </c>
      <c r="AC5555" s="5">
        <v>0</v>
      </c>
      <c r="AD5555" s="6">
        <v>0</v>
      </c>
      <c r="AE5555" s="5">
        <v>0</v>
      </c>
      <c r="AF5555" s="6">
        <v>0</v>
      </c>
    </row>
    <row r="5556" spans="2:32" x14ac:dyDescent="0.35">
      <c r="B5556" s="1" t="s">
        <v>569</v>
      </c>
      <c r="C5556" s="5">
        <v>0</v>
      </c>
      <c r="D5556" s="6">
        <v>0</v>
      </c>
      <c r="E5556" s="5">
        <v>0</v>
      </c>
      <c r="F5556" s="6">
        <v>0</v>
      </c>
      <c r="G5556" s="5">
        <v>0</v>
      </c>
      <c r="H5556" s="6">
        <v>0</v>
      </c>
      <c r="I5556" s="5">
        <v>0</v>
      </c>
      <c r="J5556" s="6">
        <v>0</v>
      </c>
      <c r="K5556" s="5">
        <v>0</v>
      </c>
      <c r="L5556" s="6">
        <v>0</v>
      </c>
      <c r="M5556" s="5">
        <v>0</v>
      </c>
      <c r="N5556" s="6">
        <v>0</v>
      </c>
      <c r="O5556" s="5">
        <v>0</v>
      </c>
      <c r="P5556" s="6">
        <v>0</v>
      </c>
      <c r="Q5556" s="5">
        <v>0</v>
      </c>
      <c r="R5556" s="6">
        <v>0</v>
      </c>
      <c r="S5556" s="5">
        <v>0</v>
      </c>
      <c r="T5556" s="6">
        <v>0</v>
      </c>
      <c r="U5556" s="5">
        <v>0</v>
      </c>
      <c r="V5556" s="6">
        <v>0</v>
      </c>
      <c r="W5556" s="5">
        <v>0</v>
      </c>
      <c r="X5556" s="6">
        <v>0</v>
      </c>
      <c r="Y5556" s="5">
        <v>0</v>
      </c>
      <c r="Z5556" s="6">
        <v>0</v>
      </c>
      <c r="AA5556" s="5">
        <v>0</v>
      </c>
      <c r="AB5556" s="6">
        <v>0</v>
      </c>
      <c r="AC5556" s="5">
        <v>0</v>
      </c>
      <c r="AD5556" s="6">
        <v>0</v>
      </c>
      <c r="AE5556" s="5">
        <v>0</v>
      </c>
      <c r="AF5556" s="6">
        <v>0</v>
      </c>
    </row>
    <row r="5557" spans="2:32" x14ac:dyDescent="0.35">
      <c r="B5557" s="2" t="s">
        <v>7</v>
      </c>
    </row>
    <row r="5558" spans="2:32" x14ac:dyDescent="0.35">
      <c r="B5558" s="1" t="s">
        <v>570</v>
      </c>
      <c r="C5558" s="5">
        <v>0</v>
      </c>
      <c r="D5558" s="6">
        <v>0</v>
      </c>
      <c r="E5558" s="5">
        <v>0</v>
      </c>
      <c r="F5558" s="6">
        <v>0</v>
      </c>
      <c r="G5558" s="5">
        <v>0</v>
      </c>
      <c r="H5558" s="6">
        <v>0</v>
      </c>
      <c r="I5558" s="5">
        <v>0</v>
      </c>
      <c r="J5558" s="6">
        <v>0</v>
      </c>
      <c r="K5558" s="5">
        <v>0</v>
      </c>
      <c r="L5558" s="6">
        <v>0</v>
      </c>
      <c r="M5558" s="5">
        <v>0</v>
      </c>
      <c r="N5558" s="6">
        <v>0</v>
      </c>
      <c r="O5558" s="5">
        <v>0</v>
      </c>
      <c r="P5558" s="6">
        <v>0</v>
      </c>
      <c r="Q5558" s="5">
        <v>0</v>
      </c>
      <c r="R5558" s="6">
        <v>0</v>
      </c>
      <c r="S5558" s="5">
        <v>0</v>
      </c>
      <c r="T5558" s="6">
        <v>0</v>
      </c>
      <c r="U5558" s="5">
        <v>0</v>
      </c>
      <c r="V5558" s="6">
        <v>0</v>
      </c>
      <c r="W5558" s="5">
        <v>0</v>
      </c>
      <c r="X5558" s="6">
        <v>0</v>
      </c>
      <c r="Y5558" s="5">
        <v>0</v>
      </c>
      <c r="Z5558" s="6">
        <v>0</v>
      </c>
      <c r="AA5558" s="5">
        <v>0</v>
      </c>
      <c r="AB5558" s="6">
        <v>0</v>
      </c>
      <c r="AC5558" s="5">
        <v>0</v>
      </c>
      <c r="AD5558" s="6">
        <v>0</v>
      </c>
      <c r="AE5558" s="5">
        <v>0</v>
      </c>
      <c r="AF5558" s="6">
        <v>0</v>
      </c>
    </row>
    <row r="5559" spans="2:32" x14ac:dyDescent="0.35">
      <c r="B5559" s="1" t="s">
        <v>572</v>
      </c>
      <c r="C5559" s="5">
        <v>0</v>
      </c>
      <c r="D5559" s="6">
        <v>0</v>
      </c>
      <c r="E5559" s="5">
        <v>0</v>
      </c>
      <c r="F5559" s="6">
        <v>0</v>
      </c>
      <c r="G5559" s="5">
        <v>0</v>
      </c>
      <c r="H5559" s="6">
        <v>0</v>
      </c>
      <c r="I5559" s="5">
        <v>0</v>
      </c>
      <c r="J5559" s="6">
        <v>0</v>
      </c>
      <c r="K5559" s="5">
        <v>0</v>
      </c>
      <c r="L5559" s="6">
        <v>0</v>
      </c>
      <c r="M5559" s="5">
        <v>0</v>
      </c>
      <c r="N5559" s="6">
        <v>0</v>
      </c>
      <c r="O5559" s="5">
        <v>0</v>
      </c>
      <c r="P5559" s="6">
        <v>0</v>
      </c>
      <c r="Q5559" s="5">
        <v>0</v>
      </c>
      <c r="R5559" s="6">
        <v>0</v>
      </c>
      <c r="S5559" s="5">
        <v>0</v>
      </c>
      <c r="T5559" s="6">
        <v>0</v>
      </c>
      <c r="U5559" s="5">
        <v>0</v>
      </c>
      <c r="V5559" s="6">
        <v>0</v>
      </c>
      <c r="W5559" s="5">
        <v>0</v>
      </c>
      <c r="X5559" s="6">
        <v>0</v>
      </c>
      <c r="Y5559" s="5">
        <v>0</v>
      </c>
      <c r="Z5559" s="6">
        <v>0</v>
      </c>
      <c r="AA5559" s="5">
        <v>0</v>
      </c>
      <c r="AB5559" s="6">
        <v>0</v>
      </c>
      <c r="AC5559" s="5">
        <v>0</v>
      </c>
      <c r="AD5559" s="6">
        <v>0</v>
      </c>
      <c r="AE5559" s="5">
        <v>0</v>
      </c>
      <c r="AF5559" s="6">
        <v>0</v>
      </c>
    </row>
    <row r="5560" spans="2:32" x14ac:dyDescent="0.35">
      <c r="B5560" s="1" t="s">
        <v>573</v>
      </c>
      <c r="C5560" s="5">
        <v>0</v>
      </c>
      <c r="D5560" s="6">
        <v>0</v>
      </c>
      <c r="E5560" s="5">
        <v>0</v>
      </c>
      <c r="F5560" s="6">
        <v>0</v>
      </c>
      <c r="G5560" s="5">
        <v>0</v>
      </c>
      <c r="H5560" s="6">
        <v>0</v>
      </c>
      <c r="I5560" s="5">
        <v>0</v>
      </c>
      <c r="J5560" s="6">
        <v>0</v>
      </c>
      <c r="K5560" s="5">
        <v>0</v>
      </c>
      <c r="L5560" s="6">
        <v>0</v>
      </c>
      <c r="M5560" s="5">
        <v>0</v>
      </c>
      <c r="N5560" s="6">
        <v>0</v>
      </c>
      <c r="O5560" s="5">
        <v>0</v>
      </c>
      <c r="P5560" s="6">
        <v>0</v>
      </c>
      <c r="Q5560" s="5">
        <v>0</v>
      </c>
      <c r="R5560" s="6">
        <v>0</v>
      </c>
      <c r="S5560" s="5">
        <v>0</v>
      </c>
      <c r="T5560" s="6">
        <v>0</v>
      </c>
      <c r="U5560" s="5">
        <v>0</v>
      </c>
      <c r="V5560" s="6">
        <v>0</v>
      </c>
      <c r="W5560" s="5">
        <v>0</v>
      </c>
      <c r="X5560" s="6">
        <v>0</v>
      </c>
      <c r="Y5560" s="5">
        <v>0</v>
      </c>
      <c r="Z5560" s="6">
        <v>0</v>
      </c>
      <c r="AA5560" s="5">
        <v>0</v>
      </c>
      <c r="AB5560" s="6">
        <v>0</v>
      </c>
      <c r="AC5560" s="5">
        <v>0</v>
      </c>
      <c r="AD5560" s="6">
        <v>0</v>
      </c>
      <c r="AE5560" s="5">
        <v>0</v>
      </c>
      <c r="AF5560" s="6">
        <v>0</v>
      </c>
    </row>
    <row r="5561" spans="2:32" x14ac:dyDescent="0.35">
      <c r="B5561" s="1" t="s">
        <v>574</v>
      </c>
      <c r="C5561" s="5">
        <v>0</v>
      </c>
      <c r="D5561" s="6">
        <v>0</v>
      </c>
      <c r="E5561" s="5">
        <v>0</v>
      </c>
      <c r="F5561" s="6">
        <v>0</v>
      </c>
      <c r="G5561" s="5">
        <v>0</v>
      </c>
      <c r="H5561" s="6">
        <v>0</v>
      </c>
      <c r="I5561" s="5">
        <v>0</v>
      </c>
      <c r="J5561" s="6">
        <v>0</v>
      </c>
      <c r="K5561" s="5">
        <v>0</v>
      </c>
      <c r="L5561" s="6">
        <v>0</v>
      </c>
      <c r="M5561" s="5">
        <v>0</v>
      </c>
      <c r="N5561" s="6">
        <v>0</v>
      </c>
      <c r="O5561" s="5">
        <v>0</v>
      </c>
      <c r="P5561" s="6">
        <v>0</v>
      </c>
      <c r="Q5561" s="5">
        <v>0</v>
      </c>
      <c r="R5561" s="6">
        <v>0</v>
      </c>
      <c r="S5561" s="5">
        <v>0</v>
      </c>
      <c r="T5561" s="6">
        <v>0</v>
      </c>
      <c r="U5561" s="5">
        <v>0</v>
      </c>
      <c r="V5561" s="6">
        <v>0</v>
      </c>
      <c r="W5561" s="5">
        <v>0</v>
      </c>
      <c r="X5561" s="6">
        <v>0</v>
      </c>
      <c r="Y5561" s="5">
        <v>0</v>
      </c>
      <c r="Z5561" s="6">
        <v>0</v>
      </c>
      <c r="AA5561" s="5">
        <v>0</v>
      </c>
      <c r="AB5561" s="6">
        <v>0</v>
      </c>
      <c r="AC5561" s="5">
        <v>0</v>
      </c>
      <c r="AD5561" s="6">
        <v>0</v>
      </c>
      <c r="AE5561" s="5">
        <v>0</v>
      </c>
      <c r="AF5561" s="6">
        <v>0</v>
      </c>
    </row>
    <row r="5562" spans="2:32" x14ac:dyDescent="0.35">
      <c r="B5562" s="1" t="s">
        <v>578</v>
      </c>
      <c r="C5562" s="5">
        <v>0</v>
      </c>
      <c r="D5562" s="6">
        <v>0</v>
      </c>
      <c r="E5562" s="5">
        <v>0</v>
      </c>
      <c r="F5562" s="6">
        <v>0</v>
      </c>
      <c r="G5562" s="5">
        <v>0</v>
      </c>
      <c r="H5562" s="6">
        <v>0</v>
      </c>
      <c r="I5562" s="5">
        <v>0</v>
      </c>
      <c r="J5562" s="6">
        <v>0</v>
      </c>
      <c r="K5562" s="5">
        <v>0</v>
      </c>
      <c r="L5562" s="6">
        <v>0</v>
      </c>
      <c r="M5562" s="5">
        <v>0</v>
      </c>
      <c r="N5562" s="6">
        <v>0</v>
      </c>
      <c r="O5562" s="5">
        <v>0</v>
      </c>
      <c r="P5562" s="6">
        <v>0</v>
      </c>
      <c r="Q5562" s="5">
        <v>0</v>
      </c>
      <c r="R5562" s="6">
        <v>0</v>
      </c>
      <c r="S5562" s="5">
        <v>0</v>
      </c>
      <c r="T5562" s="6">
        <v>0</v>
      </c>
      <c r="U5562" s="5">
        <v>0</v>
      </c>
      <c r="V5562" s="6">
        <v>0</v>
      </c>
      <c r="W5562" s="5">
        <v>0</v>
      </c>
      <c r="X5562" s="6">
        <v>0</v>
      </c>
      <c r="Y5562" s="5">
        <v>0</v>
      </c>
      <c r="Z5562" s="6">
        <v>0</v>
      </c>
      <c r="AA5562" s="5">
        <v>0</v>
      </c>
      <c r="AB5562" s="6">
        <v>0</v>
      </c>
      <c r="AC5562" s="5">
        <v>0</v>
      </c>
      <c r="AD5562" s="6">
        <v>0</v>
      </c>
      <c r="AE5562" s="5">
        <v>0</v>
      </c>
      <c r="AF5562" s="6">
        <v>0</v>
      </c>
    </row>
    <row r="5563" spans="2:32" x14ac:dyDescent="0.35">
      <c r="B5563" s="1" t="s">
        <v>579</v>
      </c>
      <c r="C5563" s="5">
        <v>0</v>
      </c>
      <c r="D5563" s="6">
        <v>0</v>
      </c>
      <c r="E5563" s="5">
        <v>0</v>
      </c>
      <c r="F5563" s="6">
        <v>0</v>
      </c>
      <c r="G5563" s="5">
        <v>0</v>
      </c>
      <c r="H5563" s="6">
        <v>0</v>
      </c>
      <c r="I5563" s="5">
        <v>0</v>
      </c>
      <c r="J5563" s="6">
        <v>0</v>
      </c>
      <c r="K5563" s="5">
        <v>0</v>
      </c>
      <c r="L5563" s="6">
        <v>0</v>
      </c>
      <c r="M5563" s="5">
        <v>0</v>
      </c>
      <c r="N5563" s="6">
        <v>0</v>
      </c>
      <c r="O5563" s="5">
        <v>0</v>
      </c>
      <c r="P5563" s="6">
        <v>0</v>
      </c>
      <c r="Q5563" s="5">
        <v>0</v>
      </c>
      <c r="R5563" s="6">
        <v>0</v>
      </c>
      <c r="S5563" s="5">
        <v>0</v>
      </c>
      <c r="T5563" s="6">
        <v>0</v>
      </c>
      <c r="U5563" s="5">
        <v>0</v>
      </c>
      <c r="V5563" s="6">
        <v>0</v>
      </c>
      <c r="W5563" s="5">
        <v>0</v>
      </c>
      <c r="X5563" s="6">
        <v>0</v>
      </c>
      <c r="Y5563" s="5">
        <v>0</v>
      </c>
      <c r="Z5563" s="6">
        <v>0</v>
      </c>
      <c r="AA5563" s="5">
        <v>0</v>
      </c>
      <c r="AB5563" s="6">
        <v>0</v>
      </c>
      <c r="AC5563" s="5">
        <v>0</v>
      </c>
      <c r="AD5563" s="6">
        <v>0</v>
      </c>
      <c r="AE5563" s="5">
        <v>0</v>
      </c>
      <c r="AF5563" s="6">
        <v>0</v>
      </c>
    </row>
    <row r="5564" spans="2:32" x14ac:dyDescent="0.35">
      <c r="B5564" s="1" t="s">
        <v>582</v>
      </c>
      <c r="C5564" s="5">
        <v>0</v>
      </c>
      <c r="D5564" s="6">
        <v>0</v>
      </c>
      <c r="E5564" s="5">
        <v>0</v>
      </c>
      <c r="F5564" s="6">
        <v>0</v>
      </c>
      <c r="G5564" s="5">
        <v>0</v>
      </c>
      <c r="H5564" s="6">
        <v>0</v>
      </c>
      <c r="I5564" s="5">
        <v>0</v>
      </c>
      <c r="J5564" s="6">
        <v>0</v>
      </c>
      <c r="K5564" s="5">
        <v>0</v>
      </c>
      <c r="L5564" s="6">
        <v>0</v>
      </c>
      <c r="M5564" s="5">
        <v>0</v>
      </c>
      <c r="N5564" s="6">
        <v>0</v>
      </c>
      <c r="O5564" s="5">
        <v>0</v>
      </c>
      <c r="P5564" s="6">
        <v>0</v>
      </c>
      <c r="Q5564" s="5">
        <v>0</v>
      </c>
      <c r="R5564" s="6">
        <v>0</v>
      </c>
      <c r="S5564" s="5">
        <v>0</v>
      </c>
      <c r="T5564" s="6">
        <v>0</v>
      </c>
      <c r="U5564" s="5">
        <v>0</v>
      </c>
      <c r="V5564" s="6">
        <v>0</v>
      </c>
      <c r="W5564" s="5">
        <v>0</v>
      </c>
      <c r="X5564" s="6">
        <v>0</v>
      </c>
      <c r="Y5564" s="5">
        <v>0</v>
      </c>
      <c r="Z5564" s="6">
        <v>0</v>
      </c>
      <c r="AA5564" s="5">
        <v>0</v>
      </c>
      <c r="AB5564" s="6">
        <v>0</v>
      </c>
      <c r="AC5564" s="5">
        <v>0</v>
      </c>
      <c r="AD5564" s="6">
        <v>0</v>
      </c>
      <c r="AE5564" s="5">
        <v>0</v>
      </c>
      <c r="AF5564" s="6">
        <v>0</v>
      </c>
    </row>
    <row r="5565" spans="2:32" x14ac:dyDescent="0.35">
      <c r="B5565" s="1" t="s">
        <v>583</v>
      </c>
      <c r="C5565" s="5">
        <v>0</v>
      </c>
      <c r="D5565" s="6">
        <v>0</v>
      </c>
      <c r="E5565" s="5">
        <v>0</v>
      </c>
      <c r="F5565" s="6">
        <v>0</v>
      </c>
      <c r="G5565" s="5">
        <v>0</v>
      </c>
      <c r="H5565" s="6">
        <v>0</v>
      </c>
      <c r="I5565" s="5">
        <v>0</v>
      </c>
      <c r="J5565" s="6">
        <v>0</v>
      </c>
      <c r="K5565" s="5">
        <v>0</v>
      </c>
      <c r="L5565" s="6">
        <v>0</v>
      </c>
      <c r="M5565" s="5">
        <v>0</v>
      </c>
      <c r="N5565" s="6">
        <v>0</v>
      </c>
      <c r="O5565" s="5">
        <v>0</v>
      </c>
      <c r="P5565" s="6">
        <v>0</v>
      </c>
      <c r="Q5565" s="5">
        <v>0</v>
      </c>
      <c r="R5565" s="6">
        <v>0</v>
      </c>
      <c r="S5565" s="5">
        <v>0</v>
      </c>
      <c r="T5565" s="6">
        <v>0</v>
      </c>
      <c r="U5565" s="5">
        <v>0</v>
      </c>
      <c r="V5565" s="6">
        <v>0</v>
      </c>
      <c r="W5565" s="5">
        <v>0</v>
      </c>
      <c r="X5565" s="6">
        <v>0</v>
      </c>
      <c r="Y5565" s="5">
        <v>0</v>
      </c>
      <c r="Z5565" s="6">
        <v>0</v>
      </c>
      <c r="AA5565" s="5">
        <v>0</v>
      </c>
      <c r="AB5565" s="6">
        <v>0</v>
      </c>
      <c r="AC5565" s="5">
        <v>0</v>
      </c>
      <c r="AD5565" s="6">
        <v>0</v>
      </c>
      <c r="AE5565" s="5">
        <v>0</v>
      </c>
      <c r="AF5565" s="6">
        <v>0</v>
      </c>
    </row>
    <row r="5566" spans="2:32" x14ac:dyDescent="0.35">
      <c r="B5566" s="1" t="s">
        <v>587</v>
      </c>
      <c r="C5566" s="5">
        <v>0</v>
      </c>
      <c r="D5566" s="6">
        <v>0</v>
      </c>
      <c r="E5566" s="5">
        <v>0</v>
      </c>
      <c r="F5566" s="6">
        <v>0</v>
      </c>
      <c r="G5566" s="5">
        <v>0</v>
      </c>
      <c r="H5566" s="6">
        <v>0</v>
      </c>
      <c r="I5566" s="5">
        <v>0</v>
      </c>
      <c r="J5566" s="6">
        <v>0</v>
      </c>
      <c r="K5566" s="5">
        <v>0</v>
      </c>
      <c r="L5566" s="6">
        <v>0</v>
      </c>
      <c r="M5566" s="5">
        <v>0</v>
      </c>
      <c r="N5566" s="6">
        <v>0</v>
      </c>
      <c r="O5566" s="5">
        <v>0</v>
      </c>
      <c r="P5566" s="6">
        <v>0</v>
      </c>
      <c r="Q5566" s="5">
        <v>0</v>
      </c>
      <c r="R5566" s="6">
        <v>0</v>
      </c>
      <c r="S5566" s="5">
        <v>0</v>
      </c>
      <c r="T5566" s="6">
        <v>0</v>
      </c>
      <c r="U5566" s="5">
        <v>0</v>
      </c>
      <c r="V5566" s="6">
        <v>0</v>
      </c>
      <c r="W5566" s="5">
        <v>0</v>
      </c>
      <c r="X5566" s="6">
        <v>0</v>
      </c>
      <c r="Y5566" s="5">
        <v>0</v>
      </c>
      <c r="Z5566" s="6">
        <v>0</v>
      </c>
      <c r="AA5566" s="5">
        <v>0</v>
      </c>
      <c r="AB5566" s="6">
        <v>0</v>
      </c>
      <c r="AC5566" s="5">
        <v>0</v>
      </c>
      <c r="AD5566" s="6">
        <v>0</v>
      </c>
      <c r="AE5566" s="5">
        <v>0</v>
      </c>
      <c r="AF5566" s="6">
        <v>0</v>
      </c>
    </row>
    <row r="5567" spans="2:32" x14ac:dyDescent="0.35">
      <c r="B5567" s="2" t="s">
        <v>8</v>
      </c>
    </row>
    <row r="5568" spans="2:32" x14ac:dyDescent="0.35">
      <c r="B5568" s="1" t="s">
        <v>592</v>
      </c>
      <c r="C5568" s="5">
        <v>0</v>
      </c>
      <c r="D5568" s="6">
        <v>0</v>
      </c>
      <c r="E5568" s="5">
        <v>0</v>
      </c>
      <c r="F5568" s="6">
        <v>0</v>
      </c>
      <c r="G5568" s="5">
        <v>0</v>
      </c>
      <c r="H5568" s="6">
        <v>0</v>
      </c>
      <c r="I5568" s="5">
        <v>0</v>
      </c>
      <c r="J5568" s="6">
        <v>0</v>
      </c>
      <c r="K5568" s="5">
        <v>0</v>
      </c>
      <c r="L5568" s="6">
        <v>0</v>
      </c>
      <c r="M5568" s="5">
        <v>0</v>
      </c>
      <c r="N5568" s="6">
        <v>0</v>
      </c>
      <c r="O5568" s="5">
        <v>0</v>
      </c>
      <c r="P5568" s="6">
        <v>0</v>
      </c>
      <c r="Q5568" s="5">
        <v>0</v>
      </c>
      <c r="R5568" s="6">
        <v>0</v>
      </c>
      <c r="S5568" s="5">
        <v>0</v>
      </c>
      <c r="T5568" s="6">
        <v>0</v>
      </c>
      <c r="U5568" s="5">
        <v>0</v>
      </c>
      <c r="V5568" s="6">
        <v>0</v>
      </c>
      <c r="W5568" s="5">
        <v>0</v>
      </c>
      <c r="X5568" s="6">
        <v>0</v>
      </c>
      <c r="Y5568" s="5">
        <v>0</v>
      </c>
      <c r="Z5568" s="6">
        <v>0</v>
      </c>
      <c r="AA5568" s="5">
        <v>0</v>
      </c>
      <c r="AB5568" s="6">
        <v>0</v>
      </c>
      <c r="AC5568" s="5">
        <v>0</v>
      </c>
      <c r="AD5568" s="6">
        <v>0</v>
      </c>
      <c r="AE5568" s="5">
        <v>0</v>
      </c>
      <c r="AF5568" s="6">
        <v>0</v>
      </c>
    </row>
    <row r="5569" spans="2:32" x14ac:dyDescent="0.35">
      <c r="B5569" s="1" t="s">
        <v>595</v>
      </c>
      <c r="C5569" s="5">
        <v>0</v>
      </c>
      <c r="D5569" s="6">
        <v>0</v>
      </c>
      <c r="E5569" s="5">
        <v>0</v>
      </c>
      <c r="F5569" s="6">
        <v>0</v>
      </c>
      <c r="G5569" s="5">
        <v>0</v>
      </c>
      <c r="H5569" s="6">
        <v>0</v>
      </c>
      <c r="I5569" s="5">
        <v>0</v>
      </c>
      <c r="J5569" s="6">
        <v>0</v>
      </c>
      <c r="K5569" s="5">
        <v>0</v>
      </c>
      <c r="L5569" s="6">
        <v>0</v>
      </c>
      <c r="M5569" s="5">
        <v>0</v>
      </c>
      <c r="N5569" s="6">
        <v>0</v>
      </c>
      <c r="O5569" s="5">
        <v>0</v>
      </c>
      <c r="P5569" s="6">
        <v>0</v>
      </c>
      <c r="Q5569" s="5">
        <v>0</v>
      </c>
      <c r="R5569" s="6">
        <v>0</v>
      </c>
      <c r="S5569" s="5">
        <v>0</v>
      </c>
      <c r="T5569" s="6">
        <v>0</v>
      </c>
      <c r="U5569" s="5">
        <v>0</v>
      </c>
      <c r="V5569" s="6">
        <v>0</v>
      </c>
      <c r="W5569" s="5">
        <v>0</v>
      </c>
      <c r="X5569" s="6">
        <v>0</v>
      </c>
      <c r="Y5569" s="5">
        <v>0</v>
      </c>
      <c r="Z5569" s="6">
        <v>0</v>
      </c>
      <c r="AA5569" s="5">
        <v>0</v>
      </c>
      <c r="AB5569" s="6">
        <v>0</v>
      </c>
      <c r="AC5569" s="5">
        <v>0</v>
      </c>
      <c r="AD5569" s="6">
        <v>0</v>
      </c>
      <c r="AE5569" s="5">
        <v>0</v>
      </c>
      <c r="AF5569" s="6">
        <v>0</v>
      </c>
    </row>
    <row r="5570" spans="2:32" x14ac:dyDescent="0.35">
      <c r="B5570" s="1" t="s">
        <v>597</v>
      </c>
      <c r="C5570" s="5">
        <v>0</v>
      </c>
      <c r="D5570" s="6">
        <v>0</v>
      </c>
      <c r="E5570" s="5">
        <v>0</v>
      </c>
      <c r="F5570" s="6">
        <v>0</v>
      </c>
      <c r="G5570" s="5">
        <v>0</v>
      </c>
      <c r="H5570" s="6">
        <v>0</v>
      </c>
      <c r="I5570" s="5">
        <v>0</v>
      </c>
      <c r="J5570" s="6">
        <v>0</v>
      </c>
      <c r="K5570" s="5">
        <v>0</v>
      </c>
      <c r="L5570" s="6">
        <v>0</v>
      </c>
      <c r="M5570" s="5">
        <v>0</v>
      </c>
      <c r="N5570" s="6">
        <v>0</v>
      </c>
      <c r="O5570" s="5">
        <v>0</v>
      </c>
      <c r="P5570" s="6">
        <v>0</v>
      </c>
      <c r="Q5570" s="5">
        <v>0</v>
      </c>
      <c r="R5570" s="6">
        <v>0</v>
      </c>
      <c r="S5570" s="5">
        <v>0</v>
      </c>
      <c r="T5570" s="6">
        <v>0</v>
      </c>
      <c r="U5570" s="5">
        <v>0</v>
      </c>
      <c r="V5570" s="6">
        <v>0</v>
      </c>
      <c r="W5570" s="5">
        <v>0</v>
      </c>
      <c r="X5570" s="6">
        <v>0</v>
      </c>
      <c r="Y5570" s="5">
        <v>0</v>
      </c>
      <c r="Z5570" s="6">
        <v>0</v>
      </c>
      <c r="AA5570" s="5">
        <v>0</v>
      </c>
      <c r="AB5570" s="6">
        <v>0</v>
      </c>
      <c r="AC5570" s="5">
        <v>0</v>
      </c>
      <c r="AD5570" s="6">
        <v>0</v>
      </c>
      <c r="AE5570" s="5">
        <v>0</v>
      </c>
      <c r="AF5570" s="6">
        <v>0</v>
      </c>
    </row>
    <row r="5571" spans="2:32" x14ac:dyDescent="0.35">
      <c r="B5571" s="1" t="s">
        <v>601</v>
      </c>
      <c r="C5571" s="5">
        <v>0</v>
      </c>
      <c r="D5571" s="6">
        <v>0</v>
      </c>
      <c r="E5571" s="5">
        <v>0</v>
      </c>
      <c r="F5571" s="6">
        <v>0</v>
      </c>
      <c r="G5571" s="5">
        <v>0</v>
      </c>
      <c r="H5571" s="6">
        <v>0</v>
      </c>
      <c r="I5571" s="5">
        <v>0</v>
      </c>
      <c r="J5571" s="6">
        <v>0</v>
      </c>
      <c r="K5571" s="5">
        <v>0</v>
      </c>
      <c r="L5571" s="6">
        <v>0</v>
      </c>
      <c r="M5571" s="5">
        <v>0</v>
      </c>
      <c r="N5571" s="6">
        <v>0</v>
      </c>
      <c r="O5571" s="5">
        <v>0</v>
      </c>
      <c r="P5571" s="6">
        <v>0</v>
      </c>
      <c r="Q5571" s="5">
        <v>0</v>
      </c>
      <c r="R5571" s="6">
        <v>0</v>
      </c>
      <c r="S5571" s="5">
        <v>0</v>
      </c>
      <c r="T5571" s="6">
        <v>0</v>
      </c>
      <c r="U5571" s="5">
        <v>0</v>
      </c>
      <c r="V5571" s="6">
        <v>0</v>
      </c>
      <c r="W5571" s="5">
        <v>0</v>
      </c>
      <c r="X5571" s="6">
        <v>0</v>
      </c>
      <c r="Y5571" s="5">
        <v>0</v>
      </c>
      <c r="Z5571" s="6">
        <v>0</v>
      </c>
      <c r="AA5571" s="5">
        <v>0</v>
      </c>
      <c r="AB5571" s="6">
        <v>0</v>
      </c>
      <c r="AC5571" s="5">
        <v>0</v>
      </c>
      <c r="AD5571" s="6">
        <v>0</v>
      </c>
      <c r="AE5571" s="5">
        <v>0</v>
      </c>
      <c r="AF5571" s="6">
        <v>0</v>
      </c>
    </row>
    <row r="5572" spans="2:32" x14ac:dyDescent="0.35">
      <c r="B5572" s="1" t="s">
        <v>602</v>
      </c>
      <c r="C5572" s="5">
        <v>0</v>
      </c>
      <c r="D5572" s="6">
        <v>0</v>
      </c>
      <c r="E5572" s="5">
        <v>0</v>
      </c>
      <c r="F5572" s="6">
        <v>0</v>
      </c>
      <c r="G5572" s="5">
        <v>0</v>
      </c>
      <c r="H5572" s="6">
        <v>0</v>
      </c>
      <c r="I5572" s="5">
        <v>0</v>
      </c>
      <c r="J5572" s="6">
        <v>0</v>
      </c>
      <c r="K5572" s="5">
        <v>0</v>
      </c>
      <c r="L5572" s="6">
        <v>0</v>
      </c>
      <c r="M5572" s="5">
        <v>0</v>
      </c>
      <c r="N5572" s="6">
        <v>0</v>
      </c>
      <c r="O5572" s="5">
        <v>0</v>
      </c>
      <c r="P5572" s="6">
        <v>0</v>
      </c>
      <c r="Q5572" s="5">
        <v>0</v>
      </c>
      <c r="R5572" s="6">
        <v>0</v>
      </c>
      <c r="S5572" s="5">
        <v>0</v>
      </c>
      <c r="T5572" s="6">
        <v>0</v>
      </c>
      <c r="U5572" s="5">
        <v>0</v>
      </c>
      <c r="V5572" s="6">
        <v>0</v>
      </c>
      <c r="W5572" s="5">
        <v>0</v>
      </c>
      <c r="X5572" s="6">
        <v>0</v>
      </c>
      <c r="Y5572" s="5">
        <v>0</v>
      </c>
      <c r="Z5572" s="6">
        <v>0</v>
      </c>
      <c r="AA5572" s="5">
        <v>0</v>
      </c>
      <c r="AB5572" s="6">
        <v>0</v>
      </c>
      <c r="AC5572" s="5">
        <v>0</v>
      </c>
      <c r="AD5572" s="6">
        <v>0</v>
      </c>
      <c r="AE5572" s="5">
        <v>0</v>
      </c>
      <c r="AF5572" s="6">
        <v>0</v>
      </c>
    </row>
    <row r="5573" spans="2:32" x14ac:dyDescent="0.35">
      <c r="B5573" s="1" t="s">
        <v>606</v>
      </c>
      <c r="C5573" s="5">
        <v>0</v>
      </c>
      <c r="D5573" s="6">
        <v>0</v>
      </c>
      <c r="E5573" s="5">
        <v>0</v>
      </c>
      <c r="F5573" s="6">
        <v>0</v>
      </c>
      <c r="G5573" s="5">
        <v>0</v>
      </c>
      <c r="H5573" s="6">
        <v>0</v>
      </c>
      <c r="I5573" s="5">
        <v>0</v>
      </c>
      <c r="J5573" s="6">
        <v>0</v>
      </c>
      <c r="K5573" s="5">
        <v>0</v>
      </c>
      <c r="L5573" s="6">
        <v>0</v>
      </c>
      <c r="M5573" s="5">
        <v>0</v>
      </c>
      <c r="N5573" s="6">
        <v>0</v>
      </c>
      <c r="O5573" s="5">
        <v>0</v>
      </c>
      <c r="P5573" s="6">
        <v>0</v>
      </c>
      <c r="Q5573" s="5">
        <v>0</v>
      </c>
      <c r="R5573" s="6">
        <v>0</v>
      </c>
      <c r="S5573" s="5">
        <v>0</v>
      </c>
      <c r="T5573" s="6">
        <v>0</v>
      </c>
      <c r="U5573" s="5">
        <v>0</v>
      </c>
      <c r="V5573" s="6">
        <v>0</v>
      </c>
      <c r="W5573" s="5">
        <v>0</v>
      </c>
      <c r="X5573" s="6">
        <v>0</v>
      </c>
      <c r="Y5573" s="5">
        <v>0</v>
      </c>
      <c r="Z5573" s="6">
        <v>0</v>
      </c>
      <c r="AA5573" s="5">
        <v>0</v>
      </c>
      <c r="AB5573" s="6">
        <v>0</v>
      </c>
      <c r="AC5573" s="5">
        <v>0</v>
      </c>
      <c r="AD5573" s="6">
        <v>0</v>
      </c>
      <c r="AE5573" s="5">
        <v>0</v>
      </c>
      <c r="AF5573" s="6">
        <v>0</v>
      </c>
    </row>
    <row r="5574" spans="2:32" x14ac:dyDescent="0.35">
      <c r="B5574" s="1" t="s">
        <v>1252</v>
      </c>
      <c r="C5574" s="5">
        <v>2.0500000000000002E-3</v>
      </c>
      <c r="D5574" s="6">
        <v>1.379</v>
      </c>
      <c r="E5574" s="5">
        <v>0</v>
      </c>
      <c r="F5574" s="6">
        <v>0</v>
      </c>
      <c r="G5574" s="5">
        <v>0</v>
      </c>
      <c r="H5574" s="6">
        <v>0</v>
      </c>
      <c r="I5574" s="5">
        <v>0</v>
      </c>
      <c r="J5574" s="6">
        <v>0</v>
      </c>
      <c r="K5574" s="5">
        <v>0</v>
      </c>
      <c r="L5574" s="6">
        <v>0</v>
      </c>
      <c r="M5574" s="5">
        <v>0</v>
      </c>
      <c r="N5574" s="6">
        <v>0</v>
      </c>
      <c r="O5574" s="5">
        <v>0</v>
      </c>
      <c r="P5574" s="6">
        <v>0</v>
      </c>
      <c r="Q5574" s="5">
        <v>0</v>
      </c>
      <c r="R5574" s="6">
        <v>0</v>
      </c>
      <c r="S5574" s="5">
        <v>1.6660000000000001E-2</v>
      </c>
      <c r="T5574" s="6">
        <v>1.379</v>
      </c>
      <c r="U5574" s="5">
        <v>0</v>
      </c>
      <c r="V5574" s="6">
        <v>0</v>
      </c>
      <c r="W5574" s="5">
        <v>0</v>
      </c>
      <c r="X5574" s="6">
        <v>0</v>
      </c>
      <c r="Y5574" s="5">
        <v>0</v>
      </c>
      <c r="Z5574" s="6">
        <v>0</v>
      </c>
      <c r="AA5574" s="5">
        <v>0</v>
      </c>
      <c r="AB5574" s="6">
        <v>0</v>
      </c>
      <c r="AC5574" s="5">
        <v>0</v>
      </c>
      <c r="AD5574" s="6">
        <v>0</v>
      </c>
      <c r="AE5574" s="5">
        <v>0</v>
      </c>
      <c r="AF5574" s="6">
        <v>0</v>
      </c>
    </row>
    <row r="5575" spans="2:32" x14ac:dyDescent="0.35">
      <c r="B5575" s="1" t="s">
        <v>608</v>
      </c>
      <c r="C5575" s="5">
        <v>0</v>
      </c>
      <c r="D5575" s="6">
        <v>0</v>
      </c>
      <c r="E5575" s="5">
        <v>0</v>
      </c>
      <c r="F5575" s="6">
        <v>0</v>
      </c>
      <c r="G5575" s="5">
        <v>0</v>
      </c>
      <c r="H5575" s="6">
        <v>0</v>
      </c>
      <c r="I5575" s="5">
        <v>0</v>
      </c>
      <c r="J5575" s="6">
        <v>0</v>
      </c>
      <c r="K5575" s="5">
        <v>0</v>
      </c>
      <c r="L5575" s="6">
        <v>0</v>
      </c>
      <c r="M5575" s="5">
        <v>0</v>
      </c>
      <c r="N5575" s="6">
        <v>0</v>
      </c>
      <c r="O5575" s="5">
        <v>0</v>
      </c>
      <c r="P5575" s="6">
        <v>0</v>
      </c>
      <c r="Q5575" s="5">
        <v>0</v>
      </c>
      <c r="R5575" s="6">
        <v>0</v>
      </c>
      <c r="S5575" s="5">
        <v>0</v>
      </c>
      <c r="T5575" s="6">
        <v>0</v>
      </c>
      <c r="U5575" s="5">
        <v>0</v>
      </c>
      <c r="V5575" s="6">
        <v>0</v>
      </c>
      <c r="W5575" s="5">
        <v>0</v>
      </c>
      <c r="X5575" s="6">
        <v>0</v>
      </c>
      <c r="Y5575" s="5">
        <v>0</v>
      </c>
      <c r="Z5575" s="6">
        <v>0</v>
      </c>
      <c r="AA5575" s="5">
        <v>0</v>
      </c>
      <c r="AB5575" s="6">
        <v>0</v>
      </c>
      <c r="AC5575" s="5">
        <v>0</v>
      </c>
      <c r="AD5575" s="6">
        <v>0</v>
      </c>
      <c r="AE5575" s="5">
        <v>0</v>
      </c>
      <c r="AF5575" s="6">
        <v>0</v>
      </c>
    </row>
    <row r="5576" spans="2:32" x14ac:dyDescent="0.35">
      <c r="B5576" s="1" t="s">
        <v>609</v>
      </c>
      <c r="C5576" s="5">
        <v>0</v>
      </c>
      <c r="D5576" s="6">
        <v>0</v>
      </c>
      <c r="E5576" s="5">
        <v>0</v>
      </c>
      <c r="F5576" s="6">
        <v>0</v>
      </c>
      <c r="G5576" s="5">
        <v>0</v>
      </c>
      <c r="H5576" s="6">
        <v>0</v>
      </c>
      <c r="I5576" s="5">
        <v>0</v>
      </c>
      <c r="J5576" s="6">
        <v>0</v>
      </c>
      <c r="K5576" s="5">
        <v>0</v>
      </c>
      <c r="L5576" s="6">
        <v>0</v>
      </c>
      <c r="M5576" s="5">
        <v>0</v>
      </c>
      <c r="N5576" s="6">
        <v>0</v>
      </c>
      <c r="O5576" s="5">
        <v>0</v>
      </c>
      <c r="P5576" s="6">
        <v>0</v>
      </c>
      <c r="Q5576" s="5">
        <v>0</v>
      </c>
      <c r="R5576" s="6">
        <v>0</v>
      </c>
      <c r="S5576" s="5">
        <v>0</v>
      </c>
      <c r="T5576" s="6">
        <v>0</v>
      </c>
      <c r="U5576" s="5">
        <v>0</v>
      </c>
      <c r="V5576" s="6">
        <v>0</v>
      </c>
      <c r="W5576" s="5">
        <v>0</v>
      </c>
      <c r="X5576" s="6">
        <v>0</v>
      </c>
      <c r="Y5576" s="5">
        <v>0</v>
      </c>
      <c r="Z5576" s="6">
        <v>0</v>
      </c>
      <c r="AA5576" s="5">
        <v>0</v>
      </c>
      <c r="AB5576" s="6">
        <v>0</v>
      </c>
      <c r="AC5576" s="5">
        <v>0</v>
      </c>
      <c r="AD5576" s="6">
        <v>0</v>
      </c>
      <c r="AE5576" s="5">
        <v>0</v>
      </c>
      <c r="AF5576" s="6">
        <v>0</v>
      </c>
    </row>
    <row r="5577" spans="2:32" x14ac:dyDescent="0.35">
      <c r="B5577" s="2" t="s">
        <v>9</v>
      </c>
    </row>
    <row r="5578" spans="2:32" x14ac:dyDescent="0.35">
      <c r="B5578" s="1" t="s">
        <v>613</v>
      </c>
      <c r="C5578" s="5">
        <v>0</v>
      </c>
      <c r="D5578" s="6">
        <v>0</v>
      </c>
      <c r="E5578" s="5">
        <v>0</v>
      </c>
      <c r="F5578" s="6">
        <v>0</v>
      </c>
      <c r="G5578" s="5">
        <v>0</v>
      </c>
      <c r="H5578" s="6">
        <v>0</v>
      </c>
      <c r="I5578" s="5">
        <v>0</v>
      </c>
      <c r="J5578" s="6">
        <v>0</v>
      </c>
      <c r="K5578" s="5">
        <v>0</v>
      </c>
      <c r="L5578" s="6">
        <v>0</v>
      </c>
      <c r="M5578" s="5">
        <v>0</v>
      </c>
      <c r="N5578" s="6">
        <v>0</v>
      </c>
      <c r="O5578" s="5">
        <v>0</v>
      </c>
      <c r="P5578" s="6">
        <v>0</v>
      </c>
      <c r="Q5578" s="5">
        <v>0</v>
      </c>
      <c r="R5578" s="6">
        <v>0</v>
      </c>
      <c r="S5578" s="5">
        <v>0</v>
      </c>
      <c r="T5578" s="6">
        <v>0</v>
      </c>
      <c r="U5578" s="5">
        <v>0</v>
      </c>
      <c r="V5578" s="6">
        <v>0</v>
      </c>
      <c r="W5578" s="5">
        <v>0</v>
      </c>
      <c r="X5578" s="6">
        <v>0</v>
      </c>
      <c r="Y5578" s="5">
        <v>0</v>
      </c>
      <c r="Z5578" s="6">
        <v>0</v>
      </c>
      <c r="AA5578" s="5">
        <v>0</v>
      </c>
      <c r="AB5578" s="6">
        <v>0</v>
      </c>
      <c r="AC5578" s="5">
        <v>0</v>
      </c>
      <c r="AD5578" s="6">
        <v>0</v>
      </c>
      <c r="AE5578" s="5">
        <v>0</v>
      </c>
      <c r="AF5578" s="6">
        <v>0</v>
      </c>
    </row>
    <row r="5579" spans="2:32" x14ac:dyDescent="0.35">
      <c r="B5579" s="1" t="s">
        <v>614</v>
      </c>
      <c r="C5579" s="5">
        <v>0</v>
      </c>
      <c r="D5579" s="6">
        <v>0</v>
      </c>
      <c r="E5579" s="5">
        <v>0</v>
      </c>
      <c r="F5579" s="6">
        <v>0</v>
      </c>
      <c r="G5579" s="5">
        <v>0</v>
      </c>
      <c r="H5579" s="6">
        <v>0</v>
      </c>
      <c r="I5579" s="5">
        <v>0</v>
      </c>
      <c r="J5579" s="6">
        <v>0</v>
      </c>
      <c r="K5579" s="5">
        <v>0</v>
      </c>
      <c r="L5579" s="6">
        <v>0</v>
      </c>
      <c r="M5579" s="5">
        <v>0</v>
      </c>
      <c r="N5579" s="6">
        <v>0</v>
      </c>
      <c r="O5579" s="5">
        <v>0</v>
      </c>
      <c r="P5579" s="6">
        <v>0</v>
      </c>
      <c r="Q5579" s="5">
        <v>0</v>
      </c>
      <c r="R5579" s="6">
        <v>0</v>
      </c>
      <c r="S5579" s="5">
        <v>0</v>
      </c>
      <c r="T5579" s="6">
        <v>0</v>
      </c>
      <c r="U5579" s="5">
        <v>0</v>
      </c>
      <c r="V5579" s="6">
        <v>0</v>
      </c>
      <c r="W5579" s="5">
        <v>0</v>
      </c>
      <c r="X5579" s="6">
        <v>0</v>
      </c>
      <c r="Y5579" s="5">
        <v>0</v>
      </c>
      <c r="Z5579" s="6">
        <v>0</v>
      </c>
      <c r="AA5579" s="5">
        <v>0</v>
      </c>
      <c r="AB5579" s="6">
        <v>0</v>
      </c>
      <c r="AC5579" s="5">
        <v>0</v>
      </c>
      <c r="AD5579" s="6">
        <v>0</v>
      </c>
      <c r="AE5579" s="5">
        <v>0</v>
      </c>
      <c r="AF5579" s="6">
        <v>0</v>
      </c>
    </row>
    <row r="5580" spans="2:32" x14ac:dyDescent="0.35">
      <c r="B5580" s="1" t="s">
        <v>615</v>
      </c>
      <c r="C5580" s="5">
        <v>0</v>
      </c>
      <c r="D5580" s="6">
        <v>0</v>
      </c>
      <c r="E5580" s="5">
        <v>0</v>
      </c>
      <c r="F5580" s="6">
        <v>0</v>
      </c>
      <c r="G5580" s="5">
        <v>0</v>
      </c>
      <c r="H5580" s="6">
        <v>0</v>
      </c>
      <c r="I5580" s="5">
        <v>0</v>
      </c>
      <c r="J5580" s="6">
        <v>0</v>
      </c>
      <c r="K5580" s="5">
        <v>0</v>
      </c>
      <c r="L5580" s="6">
        <v>0</v>
      </c>
      <c r="M5580" s="5">
        <v>0</v>
      </c>
      <c r="N5580" s="6">
        <v>0</v>
      </c>
      <c r="O5580" s="5">
        <v>0</v>
      </c>
      <c r="P5580" s="6">
        <v>0</v>
      </c>
      <c r="Q5580" s="5">
        <v>0</v>
      </c>
      <c r="R5580" s="6">
        <v>0</v>
      </c>
      <c r="S5580" s="5">
        <v>0</v>
      </c>
      <c r="T5580" s="6">
        <v>0</v>
      </c>
      <c r="U5580" s="5">
        <v>0</v>
      </c>
      <c r="V5580" s="6">
        <v>0</v>
      </c>
      <c r="W5580" s="5">
        <v>0</v>
      </c>
      <c r="X5580" s="6">
        <v>0</v>
      </c>
      <c r="Y5580" s="5">
        <v>0</v>
      </c>
      <c r="Z5580" s="6">
        <v>0</v>
      </c>
      <c r="AA5580" s="5">
        <v>0</v>
      </c>
      <c r="AB5580" s="6">
        <v>0</v>
      </c>
      <c r="AC5580" s="5">
        <v>0</v>
      </c>
      <c r="AD5580" s="6">
        <v>0</v>
      </c>
      <c r="AE5580" s="5">
        <v>0</v>
      </c>
      <c r="AF5580" s="6">
        <v>0</v>
      </c>
    </row>
    <row r="5581" spans="2:32" x14ac:dyDescent="0.35">
      <c r="B5581" s="1" t="s">
        <v>616</v>
      </c>
      <c r="C5581" s="5">
        <v>0</v>
      </c>
      <c r="D5581" s="6">
        <v>0</v>
      </c>
      <c r="E5581" s="5">
        <v>0</v>
      </c>
      <c r="F5581" s="6">
        <v>0</v>
      </c>
      <c r="G5581" s="5">
        <v>0</v>
      </c>
      <c r="H5581" s="6">
        <v>0</v>
      </c>
      <c r="I5581" s="5">
        <v>0</v>
      </c>
      <c r="J5581" s="6">
        <v>0</v>
      </c>
      <c r="K5581" s="5">
        <v>0</v>
      </c>
      <c r="L5581" s="6">
        <v>0</v>
      </c>
      <c r="M5581" s="5">
        <v>0</v>
      </c>
      <c r="N5581" s="6">
        <v>0</v>
      </c>
      <c r="O5581" s="5">
        <v>0</v>
      </c>
      <c r="P5581" s="6">
        <v>0</v>
      </c>
      <c r="Q5581" s="5">
        <v>0</v>
      </c>
      <c r="R5581" s="6">
        <v>0</v>
      </c>
      <c r="S5581" s="5">
        <v>0</v>
      </c>
      <c r="T5581" s="6">
        <v>0</v>
      </c>
      <c r="U5581" s="5">
        <v>0</v>
      </c>
      <c r="V5581" s="6">
        <v>0</v>
      </c>
      <c r="W5581" s="5">
        <v>0</v>
      </c>
      <c r="X5581" s="6">
        <v>0</v>
      </c>
      <c r="Y5581" s="5">
        <v>0</v>
      </c>
      <c r="Z5581" s="6">
        <v>0</v>
      </c>
      <c r="AA5581" s="5">
        <v>0</v>
      </c>
      <c r="AB5581" s="6">
        <v>0</v>
      </c>
      <c r="AC5581" s="5">
        <v>0</v>
      </c>
      <c r="AD5581" s="6">
        <v>0</v>
      </c>
      <c r="AE5581" s="5">
        <v>0</v>
      </c>
      <c r="AF5581" s="6">
        <v>0</v>
      </c>
    </row>
    <row r="5582" spans="2:32" x14ac:dyDescent="0.35">
      <c r="B5582" s="1" t="s">
        <v>617</v>
      </c>
      <c r="C5582" s="5">
        <v>0</v>
      </c>
      <c r="D5582" s="6">
        <v>0</v>
      </c>
      <c r="E5582" s="5">
        <v>0</v>
      </c>
      <c r="F5582" s="6">
        <v>0</v>
      </c>
      <c r="G5582" s="5">
        <v>0</v>
      </c>
      <c r="H5582" s="6">
        <v>0</v>
      </c>
      <c r="I5582" s="5">
        <v>0</v>
      </c>
      <c r="J5582" s="6">
        <v>0</v>
      </c>
      <c r="K5582" s="5">
        <v>0</v>
      </c>
      <c r="L5582" s="6">
        <v>0</v>
      </c>
      <c r="M5582" s="5">
        <v>0</v>
      </c>
      <c r="N5582" s="6">
        <v>0</v>
      </c>
      <c r="O5582" s="5">
        <v>0</v>
      </c>
      <c r="P5582" s="6">
        <v>0</v>
      </c>
      <c r="Q5582" s="5">
        <v>0</v>
      </c>
      <c r="R5582" s="6">
        <v>0</v>
      </c>
      <c r="S5582" s="5">
        <v>0</v>
      </c>
      <c r="T5582" s="6">
        <v>0</v>
      </c>
      <c r="U5582" s="5">
        <v>0</v>
      </c>
      <c r="V5582" s="6">
        <v>0</v>
      </c>
      <c r="W5582" s="5">
        <v>0</v>
      </c>
      <c r="X5582" s="6">
        <v>0</v>
      </c>
      <c r="Y5582" s="5">
        <v>0</v>
      </c>
      <c r="Z5582" s="6">
        <v>0</v>
      </c>
      <c r="AA5582" s="5">
        <v>0</v>
      </c>
      <c r="AB5582" s="6">
        <v>0</v>
      </c>
      <c r="AC5582" s="5">
        <v>0</v>
      </c>
      <c r="AD5582" s="6">
        <v>0</v>
      </c>
      <c r="AE5582" s="5">
        <v>0</v>
      </c>
      <c r="AF5582" s="6">
        <v>0</v>
      </c>
    </row>
    <row r="5583" spans="2:32" x14ac:dyDescent="0.35">
      <c r="B5583" s="1" t="s">
        <v>618</v>
      </c>
      <c r="C5583" s="5">
        <v>0</v>
      </c>
      <c r="D5583" s="6">
        <v>0</v>
      </c>
      <c r="E5583" s="5">
        <v>0</v>
      </c>
      <c r="F5583" s="6">
        <v>0</v>
      </c>
      <c r="G5583" s="5">
        <v>0</v>
      </c>
      <c r="H5583" s="6">
        <v>0</v>
      </c>
      <c r="I5583" s="5">
        <v>0</v>
      </c>
      <c r="J5583" s="6">
        <v>0</v>
      </c>
      <c r="K5583" s="5">
        <v>0</v>
      </c>
      <c r="L5583" s="6">
        <v>0</v>
      </c>
      <c r="M5583" s="5">
        <v>0</v>
      </c>
      <c r="N5583" s="6">
        <v>0</v>
      </c>
      <c r="O5583" s="5">
        <v>0</v>
      </c>
      <c r="P5583" s="6">
        <v>0</v>
      </c>
      <c r="Q5583" s="5">
        <v>0</v>
      </c>
      <c r="R5583" s="6">
        <v>0</v>
      </c>
      <c r="S5583" s="5">
        <v>0</v>
      </c>
      <c r="T5583" s="6">
        <v>0</v>
      </c>
      <c r="U5583" s="5">
        <v>0</v>
      </c>
      <c r="V5583" s="6">
        <v>0</v>
      </c>
      <c r="W5583" s="5">
        <v>0</v>
      </c>
      <c r="X5583" s="6">
        <v>0</v>
      </c>
      <c r="Y5583" s="5">
        <v>0</v>
      </c>
      <c r="Z5583" s="6">
        <v>0</v>
      </c>
      <c r="AA5583" s="5">
        <v>0</v>
      </c>
      <c r="AB5583" s="6">
        <v>0</v>
      </c>
      <c r="AC5583" s="5">
        <v>0</v>
      </c>
      <c r="AD5583" s="6">
        <v>0</v>
      </c>
      <c r="AE5583" s="5">
        <v>0</v>
      </c>
      <c r="AF5583" s="6">
        <v>0</v>
      </c>
    </row>
    <row r="5584" spans="2:32" x14ac:dyDescent="0.35">
      <c r="B5584" s="1" t="s">
        <v>619</v>
      </c>
      <c r="C5584" s="5">
        <v>0</v>
      </c>
      <c r="D5584" s="6">
        <v>0</v>
      </c>
      <c r="E5584" s="5">
        <v>0</v>
      </c>
      <c r="F5584" s="6">
        <v>0</v>
      </c>
      <c r="G5584" s="5">
        <v>0</v>
      </c>
      <c r="H5584" s="6">
        <v>0</v>
      </c>
      <c r="I5584" s="5">
        <v>0</v>
      </c>
      <c r="J5584" s="6">
        <v>0</v>
      </c>
      <c r="K5584" s="5">
        <v>0</v>
      </c>
      <c r="L5584" s="6">
        <v>0</v>
      </c>
      <c r="M5584" s="5">
        <v>0</v>
      </c>
      <c r="N5584" s="6">
        <v>0</v>
      </c>
      <c r="O5584" s="5">
        <v>0</v>
      </c>
      <c r="P5584" s="6">
        <v>0</v>
      </c>
      <c r="Q5584" s="5">
        <v>0</v>
      </c>
      <c r="R5584" s="6">
        <v>0</v>
      </c>
      <c r="S5584" s="5">
        <v>0</v>
      </c>
      <c r="T5584" s="6">
        <v>0</v>
      </c>
      <c r="U5584" s="5">
        <v>0</v>
      </c>
      <c r="V5584" s="6">
        <v>0</v>
      </c>
      <c r="W5584" s="5">
        <v>0</v>
      </c>
      <c r="X5584" s="6">
        <v>0</v>
      </c>
      <c r="Y5584" s="5">
        <v>0</v>
      </c>
      <c r="Z5584" s="6">
        <v>0</v>
      </c>
      <c r="AA5584" s="5">
        <v>0</v>
      </c>
      <c r="AB5584" s="6">
        <v>0</v>
      </c>
      <c r="AC5584" s="5">
        <v>0</v>
      </c>
      <c r="AD5584" s="6">
        <v>0</v>
      </c>
      <c r="AE5584" s="5">
        <v>0</v>
      </c>
      <c r="AF5584" s="6">
        <v>0</v>
      </c>
    </row>
    <row r="5585" spans="2:32" x14ac:dyDescent="0.35">
      <c r="B5585" s="1" t="s">
        <v>620</v>
      </c>
      <c r="C5585" s="5">
        <v>0</v>
      </c>
      <c r="D5585" s="6">
        <v>0</v>
      </c>
      <c r="E5585" s="5">
        <v>0</v>
      </c>
      <c r="F5585" s="6">
        <v>0</v>
      </c>
      <c r="G5585" s="5">
        <v>0</v>
      </c>
      <c r="H5585" s="6">
        <v>0</v>
      </c>
      <c r="I5585" s="5">
        <v>0</v>
      </c>
      <c r="J5585" s="6">
        <v>0</v>
      </c>
      <c r="K5585" s="5">
        <v>0</v>
      </c>
      <c r="L5585" s="6">
        <v>0</v>
      </c>
      <c r="M5585" s="5">
        <v>0</v>
      </c>
      <c r="N5585" s="6">
        <v>0</v>
      </c>
      <c r="O5585" s="5">
        <v>0</v>
      </c>
      <c r="P5585" s="6">
        <v>0</v>
      </c>
      <c r="Q5585" s="5">
        <v>0</v>
      </c>
      <c r="R5585" s="6">
        <v>0</v>
      </c>
      <c r="S5585" s="5">
        <v>0</v>
      </c>
      <c r="T5585" s="6">
        <v>0</v>
      </c>
      <c r="U5585" s="5">
        <v>0</v>
      </c>
      <c r="V5585" s="6">
        <v>0</v>
      </c>
      <c r="W5585" s="5">
        <v>0</v>
      </c>
      <c r="X5585" s="6">
        <v>0</v>
      </c>
      <c r="Y5585" s="5">
        <v>0</v>
      </c>
      <c r="Z5585" s="6">
        <v>0</v>
      </c>
      <c r="AA5585" s="5">
        <v>0</v>
      </c>
      <c r="AB5585" s="6">
        <v>0</v>
      </c>
      <c r="AC5585" s="5">
        <v>0</v>
      </c>
      <c r="AD5585" s="6">
        <v>0</v>
      </c>
      <c r="AE5585" s="5">
        <v>0</v>
      </c>
      <c r="AF5585" s="6">
        <v>0</v>
      </c>
    </row>
    <row r="5586" spans="2:32" x14ac:dyDescent="0.35">
      <c r="B5586" s="1" t="s">
        <v>621</v>
      </c>
      <c r="C5586" s="5">
        <v>0</v>
      </c>
      <c r="D5586" s="6">
        <v>0</v>
      </c>
      <c r="E5586" s="5">
        <v>0</v>
      </c>
      <c r="F5586" s="6">
        <v>0</v>
      </c>
      <c r="G5586" s="5">
        <v>0</v>
      </c>
      <c r="H5586" s="6">
        <v>0</v>
      </c>
      <c r="I5586" s="5">
        <v>0</v>
      </c>
      <c r="J5586" s="6">
        <v>0</v>
      </c>
      <c r="K5586" s="5">
        <v>0</v>
      </c>
      <c r="L5586" s="6">
        <v>0</v>
      </c>
      <c r="M5586" s="5">
        <v>0</v>
      </c>
      <c r="N5586" s="6">
        <v>0</v>
      </c>
      <c r="O5586" s="5">
        <v>0</v>
      </c>
      <c r="P5586" s="6">
        <v>0</v>
      </c>
      <c r="Q5586" s="5">
        <v>0</v>
      </c>
      <c r="R5586" s="6">
        <v>0</v>
      </c>
      <c r="S5586" s="5">
        <v>0</v>
      </c>
      <c r="T5586" s="6">
        <v>0</v>
      </c>
      <c r="U5586" s="5">
        <v>0</v>
      </c>
      <c r="V5586" s="6">
        <v>0</v>
      </c>
      <c r="W5586" s="5">
        <v>0</v>
      </c>
      <c r="X5586" s="6">
        <v>0</v>
      </c>
      <c r="Y5586" s="5">
        <v>0</v>
      </c>
      <c r="Z5586" s="6">
        <v>0</v>
      </c>
      <c r="AA5586" s="5">
        <v>0</v>
      </c>
      <c r="AB5586" s="6">
        <v>0</v>
      </c>
      <c r="AC5586" s="5">
        <v>0</v>
      </c>
      <c r="AD5586" s="6">
        <v>0</v>
      </c>
      <c r="AE5586" s="5">
        <v>0</v>
      </c>
      <c r="AF5586" s="6">
        <v>0</v>
      </c>
    </row>
    <row r="5587" spans="2:32" x14ac:dyDescent="0.35">
      <c r="B5587" s="1" t="s">
        <v>622</v>
      </c>
      <c r="C5587" s="5">
        <v>0</v>
      </c>
      <c r="D5587" s="6">
        <v>0</v>
      </c>
      <c r="E5587" s="5">
        <v>0</v>
      </c>
      <c r="F5587" s="6">
        <v>0</v>
      </c>
      <c r="G5587" s="5">
        <v>0</v>
      </c>
      <c r="H5587" s="6">
        <v>0</v>
      </c>
      <c r="I5587" s="5">
        <v>0</v>
      </c>
      <c r="J5587" s="6">
        <v>0</v>
      </c>
      <c r="K5587" s="5">
        <v>0</v>
      </c>
      <c r="L5587" s="6">
        <v>0</v>
      </c>
      <c r="M5587" s="5">
        <v>0</v>
      </c>
      <c r="N5587" s="6">
        <v>0</v>
      </c>
      <c r="O5587" s="5">
        <v>0</v>
      </c>
      <c r="P5587" s="6">
        <v>0</v>
      </c>
      <c r="Q5587" s="5">
        <v>0</v>
      </c>
      <c r="R5587" s="6">
        <v>0</v>
      </c>
      <c r="S5587" s="5">
        <v>0</v>
      </c>
      <c r="T5587" s="6">
        <v>0</v>
      </c>
      <c r="U5587" s="5">
        <v>0</v>
      </c>
      <c r="V5587" s="6">
        <v>0</v>
      </c>
      <c r="W5587" s="5">
        <v>0</v>
      </c>
      <c r="X5587" s="6">
        <v>0</v>
      </c>
      <c r="Y5587" s="5">
        <v>0</v>
      </c>
      <c r="Z5587" s="6">
        <v>0</v>
      </c>
      <c r="AA5587" s="5">
        <v>0</v>
      </c>
      <c r="AB5587" s="6">
        <v>0</v>
      </c>
      <c r="AC5587" s="5">
        <v>0</v>
      </c>
      <c r="AD5587" s="6">
        <v>0</v>
      </c>
      <c r="AE5587" s="5">
        <v>0</v>
      </c>
      <c r="AF5587" s="6">
        <v>0</v>
      </c>
    </row>
    <row r="5588" spans="2:32" x14ac:dyDescent="0.35">
      <c r="B5588" s="1" t="s">
        <v>623</v>
      </c>
      <c r="C5588" s="5">
        <v>0</v>
      </c>
      <c r="D5588" s="6">
        <v>0</v>
      </c>
      <c r="E5588" s="5">
        <v>0</v>
      </c>
      <c r="F5588" s="6">
        <v>0</v>
      </c>
      <c r="G5588" s="5">
        <v>0</v>
      </c>
      <c r="H5588" s="6">
        <v>0</v>
      </c>
      <c r="I5588" s="5">
        <v>0</v>
      </c>
      <c r="J5588" s="6">
        <v>0</v>
      </c>
      <c r="K5588" s="5">
        <v>0</v>
      </c>
      <c r="L5588" s="6">
        <v>0</v>
      </c>
      <c r="M5588" s="5">
        <v>0</v>
      </c>
      <c r="N5588" s="6">
        <v>0</v>
      </c>
      <c r="O5588" s="5">
        <v>0</v>
      </c>
      <c r="P5588" s="6">
        <v>0</v>
      </c>
      <c r="Q5588" s="5">
        <v>0</v>
      </c>
      <c r="R5588" s="6">
        <v>0</v>
      </c>
      <c r="S5588" s="5">
        <v>0</v>
      </c>
      <c r="T5588" s="6">
        <v>0</v>
      </c>
      <c r="U5588" s="5">
        <v>0</v>
      </c>
      <c r="V5588" s="6">
        <v>0</v>
      </c>
      <c r="W5588" s="5">
        <v>0</v>
      </c>
      <c r="X5588" s="6">
        <v>0</v>
      </c>
      <c r="Y5588" s="5">
        <v>0</v>
      </c>
      <c r="Z5588" s="6">
        <v>0</v>
      </c>
      <c r="AA5588" s="5">
        <v>0</v>
      </c>
      <c r="AB5588" s="6">
        <v>0</v>
      </c>
      <c r="AC5588" s="5">
        <v>0</v>
      </c>
      <c r="AD5588" s="6">
        <v>0</v>
      </c>
      <c r="AE5588" s="5">
        <v>0</v>
      </c>
      <c r="AF5588" s="6">
        <v>0</v>
      </c>
    </row>
    <row r="5589" spans="2:32" x14ac:dyDescent="0.35">
      <c r="B5589" s="1" t="s">
        <v>624</v>
      </c>
      <c r="C5589" s="5">
        <v>0</v>
      </c>
      <c r="D5589" s="6">
        <v>0</v>
      </c>
      <c r="E5589" s="5">
        <v>0</v>
      </c>
      <c r="F5589" s="6">
        <v>0</v>
      </c>
      <c r="G5589" s="5">
        <v>0</v>
      </c>
      <c r="H5589" s="6">
        <v>0</v>
      </c>
      <c r="I5589" s="5">
        <v>0</v>
      </c>
      <c r="J5589" s="6">
        <v>0</v>
      </c>
      <c r="K5589" s="5">
        <v>0</v>
      </c>
      <c r="L5589" s="6">
        <v>0</v>
      </c>
      <c r="M5589" s="5">
        <v>0</v>
      </c>
      <c r="N5589" s="6">
        <v>0</v>
      </c>
      <c r="O5589" s="5">
        <v>0</v>
      </c>
      <c r="P5589" s="6">
        <v>0</v>
      </c>
      <c r="Q5589" s="5">
        <v>0</v>
      </c>
      <c r="R5589" s="6">
        <v>0</v>
      </c>
      <c r="S5589" s="5">
        <v>0</v>
      </c>
      <c r="T5589" s="6">
        <v>0</v>
      </c>
      <c r="U5589" s="5">
        <v>0</v>
      </c>
      <c r="V5589" s="6">
        <v>0</v>
      </c>
      <c r="W5589" s="5">
        <v>0</v>
      </c>
      <c r="X5589" s="6">
        <v>0</v>
      </c>
      <c r="Y5589" s="5">
        <v>0</v>
      </c>
      <c r="Z5589" s="6">
        <v>0</v>
      </c>
      <c r="AA5589" s="5">
        <v>0</v>
      </c>
      <c r="AB5589" s="6">
        <v>0</v>
      </c>
      <c r="AC5589" s="5">
        <v>0</v>
      </c>
      <c r="AD5589" s="6">
        <v>0</v>
      </c>
      <c r="AE5589" s="5">
        <v>0</v>
      </c>
      <c r="AF5589" s="6">
        <v>0</v>
      </c>
    </row>
    <row r="5590" spans="2:32" x14ac:dyDescent="0.35">
      <c r="B5590" s="1" t="s">
        <v>625</v>
      </c>
      <c r="C5590" s="5">
        <v>0</v>
      </c>
      <c r="D5590" s="6">
        <v>0</v>
      </c>
      <c r="E5590" s="5">
        <v>0</v>
      </c>
      <c r="F5590" s="6">
        <v>0</v>
      </c>
      <c r="G5590" s="5">
        <v>0</v>
      </c>
      <c r="H5590" s="6">
        <v>0</v>
      </c>
      <c r="I5590" s="5">
        <v>0</v>
      </c>
      <c r="J5590" s="6">
        <v>0</v>
      </c>
      <c r="K5590" s="5">
        <v>0</v>
      </c>
      <c r="L5590" s="6">
        <v>0</v>
      </c>
      <c r="M5590" s="5">
        <v>0</v>
      </c>
      <c r="N5590" s="6">
        <v>0</v>
      </c>
      <c r="O5590" s="5">
        <v>0</v>
      </c>
      <c r="P5590" s="6">
        <v>0</v>
      </c>
      <c r="Q5590" s="5">
        <v>0</v>
      </c>
      <c r="R5590" s="6">
        <v>0</v>
      </c>
      <c r="S5590" s="5">
        <v>0</v>
      </c>
      <c r="T5590" s="6">
        <v>0</v>
      </c>
      <c r="U5590" s="5">
        <v>0</v>
      </c>
      <c r="V5590" s="6">
        <v>0</v>
      </c>
      <c r="W5590" s="5">
        <v>0</v>
      </c>
      <c r="X5590" s="6">
        <v>0</v>
      </c>
      <c r="Y5590" s="5">
        <v>0</v>
      </c>
      <c r="Z5590" s="6">
        <v>0</v>
      </c>
      <c r="AA5590" s="5">
        <v>0</v>
      </c>
      <c r="AB5590" s="6">
        <v>0</v>
      </c>
      <c r="AC5590" s="5">
        <v>0</v>
      </c>
      <c r="AD5590" s="6">
        <v>0</v>
      </c>
      <c r="AE5590" s="5">
        <v>0</v>
      </c>
      <c r="AF5590" s="6">
        <v>0</v>
      </c>
    </row>
    <row r="5591" spans="2:32" x14ac:dyDescent="0.35">
      <c r="B5591" s="1" t="s">
        <v>626</v>
      </c>
      <c r="C5591" s="5">
        <v>0</v>
      </c>
      <c r="D5591" s="6">
        <v>0</v>
      </c>
      <c r="E5591" s="5">
        <v>0</v>
      </c>
      <c r="F5591" s="6">
        <v>0</v>
      </c>
      <c r="G5591" s="5">
        <v>0</v>
      </c>
      <c r="H5591" s="6">
        <v>0</v>
      </c>
      <c r="I5591" s="5">
        <v>0</v>
      </c>
      <c r="J5591" s="6">
        <v>0</v>
      </c>
      <c r="K5591" s="5">
        <v>0</v>
      </c>
      <c r="L5591" s="6">
        <v>0</v>
      </c>
      <c r="M5591" s="5">
        <v>0</v>
      </c>
      <c r="N5591" s="6">
        <v>0</v>
      </c>
      <c r="O5591" s="5">
        <v>0</v>
      </c>
      <c r="P5591" s="6">
        <v>0</v>
      </c>
      <c r="Q5591" s="5">
        <v>0</v>
      </c>
      <c r="R5591" s="6">
        <v>0</v>
      </c>
      <c r="S5591" s="5">
        <v>0</v>
      </c>
      <c r="T5591" s="6">
        <v>0</v>
      </c>
      <c r="U5591" s="5">
        <v>0</v>
      </c>
      <c r="V5591" s="6">
        <v>0</v>
      </c>
      <c r="W5591" s="5">
        <v>0</v>
      </c>
      <c r="X5591" s="6">
        <v>0</v>
      </c>
      <c r="Y5591" s="5">
        <v>0</v>
      </c>
      <c r="Z5591" s="6">
        <v>0</v>
      </c>
      <c r="AA5591" s="5">
        <v>0</v>
      </c>
      <c r="AB5591" s="6">
        <v>0</v>
      </c>
      <c r="AC5591" s="5">
        <v>0</v>
      </c>
      <c r="AD5591" s="6">
        <v>0</v>
      </c>
      <c r="AE5591" s="5">
        <v>0</v>
      </c>
      <c r="AF5591" s="6">
        <v>0</v>
      </c>
    </row>
    <row r="5592" spans="2:32" x14ac:dyDescent="0.35">
      <c r="B5592" s="1" t="s">
        <v>627</v>
      </c>
      <c r="C5592" s="5">
        <v>0</v>
      </c>
      <c r="D5592" s="6">
        <v>0</v>
      </c>
      <c r="E5592" s="5">
        <v>0</v>
      </c>
      <c r="F5592" s="6">
        <v>0</v>
      </c>
      <c r="G5592" s="5">
        <v>0</v>
      </c>
      <c r="H5592" s="6">
        <v>0</v>
      </c>
      <c r="I5592" s="5">
        <v>0</v>
      </c>
      <c r="J5592" s="6">
        <v>0</v>
      </c>
      <c r="K5592" s="5">
        <v>0</v>
      </c>
      <c r="L5592" s="6">
        <v>0</v>
      </c>
      <c r="M5592" s="5">
        <v>0</v>
      </c>
      <c r="N5592" s="6">
        <v>0</v>
      </c>
      <c r="O5592" s="5">
        <v>0</v>
      </c>
      <c r="P5592" s="6">
        <v>0</v>
      </c>
      <c r="Q5592" s="5">
        <v>0</v>
      </c>
      <c r="R5592" s="6">
        <v>0</v>
      </c>
      <c r="S5592" s="5">
        <v>0</v>
      </c>
      <c r="T5592" s="6">
        <v>0</v>
      </c>
      <c r="U5592" s="5">
        <v>0</v>
      </c>
      <c r="V5592" s="6">
        <v>0</v>
      </c>
      <c r="W5592" s="5">
        <v>0</v>
      </c>
      <c r="X5592" s="6">
        <v>0</v>
      </c>
      <c r="Y5592" s="5">
        <v>0</v>
      </c>
      <c r="Z5592" s="6">
        <v>0</v>
      </c>
      <c r="AA5592" s="5">
        <v>0</v>
      </c>
      <c r="AB5592" s="6">
        <v>0</v>
      </c>
      <c r="AC5592" s="5">
        <v>0</v>
      </c>
      <c r="AD5592" s="6">
        <v>0</v>
      </c>
      <c r="AE5592" s="5">
        <v>0</v>
      </c>
      <c r="AF5592" s="6">
        <v>0</v>
      </c>
    </row>
    <row r="5593" spans="2:32" x14ac:dyDescent="0.35">
      <c r="B5593" s="1" t="s">
        <v>628</v>
      </c>
      <c r="C5593" s="5">
        <v>0</v>
      </c>
      <c r="D5593" s="6">
        <v>0</v>
      </c>
      <c r="E5593" s="5">
        <v>0</v>
      </c>
      <c r="F5593" s="6">
        <v>0</v>
      </c>
      <c r="G5593" s="5">
        <v>0</v>
      </c>
      <c r="H5593" s="6">
        <v>0</v>
      </c>
      <c r="I5593" s="5">
        <v>0</v>
      </c>
      <c r="J5593" s="6">
        <v>0</v>
      </c>
      <c r="K5593" s="5">
        <v>0</v>
      </c>
      <c r="L5593" s="6">
        <v>0</v>
      </c>
      <c r="M5593" s="5">
        <v>0</v>
      </c>
      <c r="N5593" s="6">
        <v>0</v>
      </c>
      <c r="O5593" s="5">
        <v>0</v>
      </c>
      <c r="P5593" s="6">
        <v>0</v>
      </c>
      <c r="Q5593" s="5">
        <v>0</v>
      </c>
      <c r="R5593" s="6">
        <v>0</v>
      </c>
      <c r="S5593" s="5">
        <v>0</v>
      </c>
      <c r="T5593" s="6">
        <v>0</v>
      </c>
      <c r="U5593" s="5">
        <v>0</v>
      </c>
      <c r="V5593" s="6">
        <v>0</v>
      </c>
      <c r="W5593" s="5">
        <v>0</v>
      </c>
      <c r="X5593" s="6">
        <v>0</v>
      </c>
      <c r="Y5593" s="5">
        <v>0</v>
      </c>
      <c r="Z5593" s="6">
        <v>0</v>
      </c>
      <c r="AA5593" s="5">
        <v>0</v>
      </c>
      <c r="AB5593" s="6">
        <v>0</v>
      </c>
      <c r="AC5593" s="5">
        <v>0</v>
      </c>
      <c r="AD5593" s="6">
        <v>0</v>
      </c>
      <c r="AE5593" s="5">
        <v>0</v>
      </c>
      <c r="AF5593" s="6">
        <v>0</v>
      </c>
    </row>
    <row r="5594" spans="2:32" x14ac:dyDescent="0.35">
      <c r="B5594" s="1" t="s">
        <v>629</v>
      </c>
      <c r="C5594" s="5">
        <v>0</v>
      </c>
      <c r="D5594" s="6">
        <v>0</v>
      </c>
      <c r="E5594" s="5">
        <v>0</v>
      </c>
      <c r="F5594" s="6">
        <v>0</v>
      </c>
      <c r="G5594" s="5">
        <v>0</v>
      </c>
      <c r="H5594" s="6">
        <v>0</v>
      </c>
      <c r="I5594" s="5">
        <v>0</v>
      </c>
      <c r="J5594" s="6">
        <v>0</v>
      </c>
      <c r="K5594" s="5">
        <v>0</v>
      </c>
      <c r="L5594" s="6">
        <v>0</v>
      </c>
      <c r="M5594" s="5">
        <v>0</v>
      </c>
      <c r="N5594" s="6">
        <v>0</v>
      </c>
      <c r="O5594" s="5">
        <v>0</v>
      </c>
      <c r="P5594" s="6">
        <v>0</v>
      </c>
      <c r="Q5594" s="5">
        <v>0</v>
      </c>
      <c r="R5594" s="6">
        <v>0</v>
      </c>
      <c r="S5594" s="5">
        <v>0</v>
      </c>
      <c r="T5594" s="6">
        <v>0</v>
      </c>
      <c r="U5594" s="5">
        <v>0</v>
      </c>
      <c r="V5594" s="6">
        <v>0</v>
      </c>
      <c r="W5594" s="5">
        <v>0</v>
      </c>
      <c r="X5594" s="6">
        <v>0</v>
      </c>
      <c r="Y5594" s="5">
        <v>0</v>
      </c>
      <c r="Z5594" s="6">
        <v>0</v>
      </c>
      <c r="AA5594" s="5">
        <v>0</v>
      </c>
      <c r="AB5594" s="6">
        <v>0</v>
      </c>
      <c r="AC5594" s="5">
        <v>0</v>
      </c>
      <c r="AD5594" s="6">
        <v>0</v>
      </c>
      <c r="AE5594" s="5">
        <v>0</v>
      </c>
      <c r="AF5594" s="6">
        <v>0</v>
      </c>
    </row>
    <row r="5595" spans="2:32" x14ac:dyDescent="0.35">
      <c r="B5595" s="1" t="s">
        <v>631</v>
      </c>
      <c r="C5595" s="5">
        <v>0</v>
      </c>
      <c r="D5595" s="6">
        <v>0</v>
      </c>
      <c r="E5595" s="5">
        <v>0</v>
      </c>
      <c r="F5595" s="6">
        <v>0</v>
      </c>
      <c r="G5595" s="5">
        <v>0</v>
      </c>
      <c r="H5595" s="6">
        <v>0</v>
      </c>
      <c r="I5595" s="5">
        <v>0</v>
      </c>
      <c r="J5595" s="6">
        <v>0</v>
      </c>
      <c r="K5595" s="5">
        <v>0</v>
      </c>
      <c r="L5595" s="6">
        <v>0</v>
      </c>
      <c r="M5595" s="5">
        <v>0</v>
      </c>
      <c r="N5595" s="6">
        <v>0</v>
      </c>
      <c r="O5595" s="5">
        <v>0</v>
      </c>
      <c r="P5595" s="6">
        <v>0</v>
      </c>
      <c r="Q5595" s="5">
        <v>0</v>
      </c>
      <c r="R5595" s="6">
        <v>0</v>
      </c>
      <c r="S5595" s="5">
        <v>0</v>
      </c>
      <c r="T5595" s="6">
        <v>0</v>
      </c>
      <c r="U5595" s="5">
        <v>0</v>
      </c>
      <c r="V5595" s="6">
        <v>0</v>
      </c>
      <c r="W5595" s="5">
        <v>0</v>
      </c>
      <c r="X5595" s="6">
        <v>0</v>
      </c>
      <c r="Y5595" s="5">
        <v>0</v>
      </c>
      <c r="Z5595" s="6">
        <v>0</v>
      </c>
      <c r="AA5595" s="5">
        <v>0</v>
      </c>
      <c r="AB5595" s="6">
        <v>0</v>
      </c>
      <c r="AC5595" s="5">
        <v>0</v>
      </c>
      <c r="AD5595" s="6">
        <v>0</v>
      </c>
      <c r="AE5595" s="5">
        <v>0</v>
      </c>
      <c r="AF5595" s="6">
        <v>0</v>
      </c>
    </row>
    <row r="5596" spans="2:32" x14ac:dyDescent="0.35">
      <c r="B5596" s="1" t="s">
        <v>632</v>
      </c>
      <c r="C5596" s="5">
        <v>0</v>
      </c>
      <c r="D5596" s="6">
        <v>0</v>
      </c>
      <c r="E5596" s="5">
        <v>0</v>
      </c>
      <c r="F5596" s="6">
        <v>0</v>
      </c>
      <c r="G5596" s="5">
        <v>0</v>
      </c>
      <c r="H5596" s="6">
        <v>0</v>
      </c>
      <c r="I5596" s="5">
        <v>0</v>
      </c>
      <c r="J5596" s="6">
        <v>0</v>
      </c>
      <c r="K5596" s="5">
        <v>0</v>
      </c>
      <c r="L5596" s="6">
        <v>0</v>
      </c>
      <c r="M5596" s="5">
        <v>0</v>
      </c>
      <c r="N5596" s="6">
        <v>0</v>
      </c>
      <c r="O5596" s="5">
        <v>0</v>
      </c>
      <c r="P5596" s="6">
        <v>0</v>
      </c>
      <c r="Q5596" s="5">
        <v>0</v>
      </c>
      <c r="R5596" s="6">
        <v>0</v>
      </c>
      <c r="S5596" s="5">
        <v>0</v>
      </c>
      <c r="T5596" s="6">
        <v>0</v>
      </c>
      <c r="U5596" s="5">
        <v>0</v>
      </c>
      <c r="V5596" s="6">
        <v>0</v>
      </c>
      <c r="W5596" s="5">
        <v>0</v>
      </c>
      <c r="X5596" s="6">
        <v>0</v>
      </c>
      <c r="Y5596" s="5">
        <v>0</v>
      </c>
      <c r="Z5596" s="6">
        <v>0</v>
      </c>
      <c r="AA5596" s="5">
        <v>0</v>
      </c>
      <c r="AB5596" s="6">
        <v>0</v>
      </c>
      <c r="AC5596" s="5">
        <v>0</v>
      </c>
      <c r="AD5596" s="6">
        <v>0</v>
      </c>
      <c r="AE5596" s="5">
        <v>0</v>
      </c>
      <c r="AF5596" s="6">
        <v>0</v>
      </c>
    </row>
    <row r="5597" spans="2:32" x14ac:dyDescent="0.35">
      <c r="B5597" s="1" t="s">
        <v>633</v>
      </c>
      <c r="C5597" s="5">
        <v>0</v>
      </c>
      <c r="D5597" s="6">
        <v>0</v>
      </c>
      <c r="E5597" s="5">
        <v>0</v>
      </c>
      <c r="F5597" s="6">
        <v>0</v>
      </c>
      <c r="G5597" s="5">
        <v>0</v>
      </c>
      <c r="H5597" s="6">
        <v>0</v>
      </c>
      <c r="I5597" s="5">
        <v>0</v>
      </c>
      <c r="J5597" s="6">
        <v>0</v>
      </c>
      <c r="K5597" s="5">
        <v>0</v>
      </c>
      <c r="L5597" s="6">
        <v>0</v>
      </c>
      <c r="M5597" s="5">
        <v>0</v>
      </c>
      <c r="N5597" s="6">
        <v>0</v>
      </c>
      <c r="O5597" s="5">
        <v>0</v>
      </c>
      <c r="P5597" s="6">
        <v>0</v>
      </c>
      <c r="Q5597" s="5">
        <v>0</v>
      </c>
      <c r="R5597" s="6">
        <v>0</v>
      </c>
      <c r="S5597" s="5">
        <v>0</v>
      </c>
      <c r="T5597" s="6">
        <v>0</v>
      </c>
      <c r="U5597" s="5">
        <v>0</v>
      </c>
      <c r="V5597" s="6">
        <v>0</v>
      </c>
      <c r="W5597" s="5">
        <v>0</v>
      </c>
      <c r="X5597" s="6">
        <v>0</v>
      </c>
      <c r="Y5597" s="5">
        <v>0</v>
      </c>
      <c r="Z5597" s="6">
        <v>0</v>
      </c>
      <c r="AA5597" s="5">
        <v>0</v>
      </c>
      <c r="AB5597" s="6">
        <v>0</v>
      </c>
      <c r="AC5597" s="5">
        <v>0</v>
      </c>
      <c r="AD5597" s="6">
        <v>0</v>
      </c>
      <c r="AE5597" s="5">
        <v>0</v>
      </c>
      <c r="AF5597" s="6">
        <v>0</v>
      </c>
    </row>
    <row r="5598" spans="2:32" x14ac:dyDescent="0.35">
      <c r="B5598" s="1" t="s">
        <v>634</v>
      </c>
      <c r="C5598" s="5">
        <v>0</v>
      </c>
      <c r="D5598" s="6">
        <v>0</v>
      </c>
      <c r="E5598" s="5">
        <v>0</v>
      </c>
      <c r="F5598" s="6">
        <v>0</v>
      </c>
      <c r="G5598" s="5">
        <v>0</v>
      </c>
      <c r="H5598" s="6">
        <v>0</v>
      </c>
      <c r="I5598" s="5">
        <v>0</v>
      </c>
      <c r="J5598" s="6">
        <v>0</v>
      </c>
      <c r="K5598" s="5">
        <v>0</v>
      </c>
      <c r="L5598" s="6">
        <v>0</v>
      </c>
      <c r="M5598" s="5">
        <v>0</v>
      </c>
      <c r="N5598" s="6">
        <v>0</v>
      </c>
      <c r="O5598" s="5">
        <v>0</v>
      </c>
      <c r="P5598" s="6">
        <v>0</v>
      </c>
      <c r="Q5598" s="5">
        <v>0</v>
      </c>
      <c r="R5598" s="6">
        <v>0</v>
      </c>
      <c r="S5598" s="5">
        <v>0</v>
      </c>
      <c r="T5598" s="6">
        <v>0</v>
      </c>
      <c r="U5598" s="5">
        <v>0</v>
      </c>
      <c r="V5598" s="6">
        <v>0</v>
      </c>
      <c r="W5598" s="5">
        <v>0</v>
      </c>
      <c r="X5598" s="6">
        <v>0</v>
      </c>
      <c r="Y5598" s="5">
        <v>0</v>
      </c>
      <c r="Z5598" s="6">
        <v>0</v>
      </c>
      <c r="AA5598" s="5">
        <v>0</v>
      </c>
      <c r="AB5598" s="6">
        <v>0</v>
      </c>
      <c r="AC5598" s="5">
        <v>0</v>
      </c>
      <c r="AD5598" s="6">
        <v>0</v>
      </c>
      <c r="AE5598" s="5">
        <v>0</v>
      </c>
      <c r="AF5598" s="6">
        <v>0</v>
      </c>
    </row>
    <row r="5599" spans="2:32" x14ac:dyDescent="0.35">
      <c r="B5599" s="1" t="s">
        <v>635</v>
      </c>
      <c r="C5599" s="5">
        <v>0</v>
      </c>
      <c r="D5599" s="6">
        <v>0</v>
      </c>
      <c r="E5599" s="5">
        <v>0</v>
      </c>
      <c r="F5599" s="6">
        <v>0</v>
      </c>
      <c r="G5599" s="5">
        <v>0</v>
      </c>
      <c r="H5599" s="6">
        <v>0</v>
      </c>
      <c r="I5599" s="5">
        <v>0</v>
      </c>
      <c r="J5599" s="6">
        <v>0</v>
      </c>
      <c r="K5599" s="5">
        <v>0</v>
      </c>
      <c r="L5599" s="6">
        <v>0</v>
      </c>
      <c r="M5599" s="5">
        <v>0</v>
      </c>
      <c r="N5599" s="6">
        <v>0</v>
      </c>
      <c r="O5599" s="5">
        <v>0</v>
      </c>
      <c r="P5599" s="6">
        <v>0</v>
      </c>
      <c r="Q5599" s="5">
        <v>0</v>
      </c>
      <c r="R5599" s="6">
        <v>0</v>
      </c>
      <c r="S5599" s="5">
        <v>0</v>
      </c>
      <c r="T5599" s="6">
        <v>0</v>
      </c>
      <c r="U5599" s="5">
        <v>0</v>
      </c>
      <c r="V5599" s="6">
        <v>0</v>
      </c>
      <c r="W5599" s="5">
        <v>0</v>
      </c>
      <c r="X5599" s="6">
        <v>0</v>
      </c>
      <c r="Y5599" s="5">
        <v>0</v>
      </c>
      <c r="Z5599" s="6">
        <v>0</v>
      </c>
      <c r="AA5599" s="5">
        <v>0</v>
      </c>
      <c r="AB5599" s="6">
        <v>0</v>
      </c>
      <c r="AC5599" s="5">
        <v>0</v>
      </c>
      <c r="AD5599" s="6">
        <v>0</v>
      </c>
      <c r="AE5599" s="5">
        <v>0</v>
      </c>
      <c r="AF5599" s="6">
        <v>0</v>
      </c>
    </row>
    <row r="5600" spans="2:32" x14ac:dyDescent="0.35">
      <c r="B5600" s="2" t="s">
        <v>10</v>
      </c>
    </row>
    <row r="5601" spans="2:32" x14ac:dyDescent="0.35">
      <c r="B5601" s="1" t="s">
        <v>636</v>
      </c>
      <c r="C5601" s="5">
        <v>0</v>
      </c>
      <c r="D5601" s="6">
        <v>0</v>
      </c>
      <c r="E5601" s="5">
        <v>0</v>
      </c>
      <c r="F5601" s="6">
        <v>0</v>
      </c>
      <c r="G5601" s="5">
        <v>0</v>
      </c>
      <c r="H5601" s="6">
        <v>0</v>
      </c>
      <c r="I5601" s="5">
        <v>0</v>
      </c>
      <c r="J5601" s="6">
        <v>0</v>
      </c>
      <c r="K5601" s="5">
        <v>0</v>
      </c>
      <c r="L5601" s="6">
        <v>0</v>
      </c>
      <c r="M5601" s="5">
        <v>0</v>
      </c>
      <c r="N5601" s="6">
        <v>0</v>
      </c>
      <c r="O5601" s="5">
        <v>0</v>
      </c>
      <c r="P5601" s="6">
        <v>0</v>
      </c>
      <c r="Q5601" s="5">
        <v>0</v>
      </c>
      <c r="R5601" s="6">
        <v>0</v>
      </c>
      <c r="S5601" s="5">
        <v>0</v>
      </c>
      <c r="T5601" s="6">
        <v>0</v>
      </c>
      <c r="U5601" s="5">
        <v>0</v>
      </c>
      <c r="V5601" s="6">
        <v>0</v>
      </c>
      <c r="W5601" s="5">
        <v>0</v>
      </c>
      <c r="X5601" s="6">
        <v>0</v>
      </c>
      <c r="Y5601" s="5">
        <v>0</v>
      </c>
      <c r="Z5601" s="6">
        <v>0</v>
      </c>
      <c r="AA5601" s="5">
        <v>0</v>
      </c>
      <c r="AB5601" s="6">
        <v>0</v>
      </c>
      <c r="AC5601" s="5">
        <v>0</v>
      </c>
      <c r="AD5601" s="6">
        <v>0</v>
      </c>
      <c r="AE5601" s="5">
        <v>0</v>
      </c>
      <c r="AF5601" s="6">
        <v>0</v>
      </c>
    </row>
    <row r="5602" spans="2:32" x14ac:dyDescent="0.35">
      <c r="B5602" s="1" t="s">
        <v>637</v>
      </c>
      <c r="C5602" s="5">
        <v>0</v>
      </c>
      <c r="D5602" s="6">
        <v>0</v>
      </c>
      <c r="E5602" s="5">
        <v>0</v>
      </c>
      <c r="F5602" s="6">
        <v>0</v>
      </c>
      <c r="G5602" s="5">
        <v>0</v>
      </c>
      <c r="H5602" s="6">
        <v>0</v>
      </c>
      <c r="I5602" s="5">
        <v>0</v>
      </c>
      <c r="J5602" s="6">
        <v>0</v>
      </c>
      <c r="K5602" s="5">
        <v>0</v>
      </c>
      <c r="L5602" s="6">
        <v>0</v>
      </c>
      <c r="M5602" s="5">
        <v>0</v>
      </c>
      <c r="N5602" s="6">
        <v>0</v>
      </c>
      <c r="O5602" s="5">
        <v>0</v>
      </c>
      <c r="P5602" s="6">
        <v>0</v>
      </c>
      <c r="Q5602" s="5">
        <v>0</v>
      </c>
      <c r="R5602" s="6">
        <v>0</v>
      </c>
      <c r="S5602" s="5">
        <v>0</v>
      </c>
      <c r="T5602" s="6">
        <v>0</v>
      </c>
      <c r="U5602" s="5">
        <v>0</v>
      </c>
      <c r="V5602" s="6">
        <v>0</v>
      </c>
      <c r="W5602" s="5">
        <v>0</v>
      </c>
      <c r="X5602" s="6">
        <v>0</v>
      </c>
      <c r="Y5602" s="5">
        <v>0</v>
      </c>
      <c r="Z5602" s="6">
        <v>0</v>
      </c>
      <c r="AA5602" s="5">
        <v>0</v>
      </c>
      <c r="AB5602" s="6">
        <v>0</v>
      </c>
      <c r="AC5602" s="5">
        <v>0</v>
      </c>
      <c r="AD5602" s="6">
        <v>0</v>
      </c>
      <c r="AE5602" s="5">
        <v>0</v>
      </c>
      <c r="AF5602" s="6">
        <v>0</v>
      </c>
    </row>
    <row r="5603" spans="2:32" x14ac:dyDescent="0.35">
      <c r="B5603" s="1" t="s">
        <v>638</v>
      </c>
      <c r="C5603" s="5">
        <v>0</v>
      </c>
      <c r="D5603" s="6">
        <v>0</v>
      </c>
      <c r="E5603" s="5">
        <v>0</v>
      </c>
      <c r="F5603" s="6">
        <v>0</v>
      </c>
      <c r="G5603" s="5">
        <v>0</v>
      </c>
      <c r="H5603" s="6">
        <v>0</v>
      </c>
      <c r="I5603" s="5">
        <v>0</v>
      </c>
      <c r="J5603" s="6">
        <v>0</v>
      </c>
      <c r="K5603" s="5">
        <v>0</v>
      </c>
      <c r="L5603" s="6">
        <v>0</v>
      </c>
      <c r="M5603" s="5">
        <v>0</v>
      </c>
      <c r="N5603" s="6">
        <v>0</v>
      </c>
      <c r="O5603" s="5">
        <v>0</v>
      </c>
      <c r="P5603" s="6">
        <v>0</v>
      </c>
      <c r="Q5603" s="5">
        <v>0</v>
      </c>
      <c r="R5603" s="6">
        <v>0</v>
      </c>
      <c r="S5603" s="5">
        <v>0</v>
      </c>
      <c r="T5603" s="6">
        <v>0</v>
      </c>
      <c r="U5603" s="5">
        <v>0</v>
      </c>
      <c r="V5603" s="6">
        <v>0</v>
      </c>
      <c r="W5603" s="5">
        <v>0</v>
      </c>
      <c r="X5603" s="6">
        <v>0</v>
      </c>
      <c r="Y5603" s="5">
        <v>0</v>
      </c>
      <c r="Z5603" s="6">
        <v>0</v>
      </c>
      <c r="AA5603" s="5">
        <v>0</v>
      </c>
      <c r="AB5603" s="6">
        <v>0</v>
      </c>
      <c r="AC5603" s="5">
        <v>0</v>
      </c>
      <c r="AD5603" s="6">
        <v>0</v>
      </c>
      <c r="AE5603" s="5">
        <v>0</v>
      </c>
      <c r="AF5603" s="6">
        <v>0</v>
      </c>
    </row>
    <row r="5604" spans="2:32" x14ac:dyDescent="0.35">
      <c r="B5604" s="1" t="s">
        <v>639</v>
      </c>
      <c r="C5604" s="5">
        <v>0</v>
      </c>
      <c r="D5604" s="6">
        <v>0</v>
      </c>
      <c r="E5604" s="5">
        <v>0</v>
      </c>
      <c r="F5604" s="6">
        <v>0</v>
      </c>
      <c r="G5604" s="5">
        <v>0</v>
      </c>
      <c r="H5604" s="6">
        <v>0</v>
      </c>
      <c r="I5604" s="5">
        <v>0</v>
      </c>
      <c r="J5604" s="6">
        <v>0</v>
      </c>
      <c r="K5604" s="5">
        <v>0</v>
      </c>
      <c r="L5604" s="6">
        <v>0</v>
      </c>
      <c r="M5604" s="5">
        <v>0</v>
      </c>
      <c r="N5604" s="6">
        <v>0</v>
      </c>
      <c r="O5604" s="5">
        <v>0</v>
      </c>
      <c r="P5604" s="6">
        <v>0</v>
      </c>
      <c r="Q5604" s="5">
        <v>0</v>
      </c>
      <c r="R5604" s="6">
        <v>0</v>
      </c>
      <c r="S5604" s="5">
        <v>0</v>
      </c>
      <c r="T5604" s="6">
        <v>0</v>
      </c>
      <c r="U5604" s="5">
        <v>0</v>
      </c>
      <c r="V5604" s="6">
        <v>0</v>
      </c>
      <c r="W5604" s="5">
        <v>0</v>
      </c>
      <c r="X5604" s="6">
        <v>0</v>
      </c>
      <c r="Y5604" s="5">
        <v>0</v>
      </c>
      <c r="Z5604" s="6">
        <v>0</v>
      </c>
      <c r="AA5604" s="5">
        <v>0</v>
      </c>
      <c r="AB5604" s="6">
        <v>0</v>
      </c>
      <c r="AC5604" s="5">
        <v>0</v>
      </c>
      <c r="AD5604" s="6">
        <v>0</v>
      </c>
      <c r="AE5604" s="5">
        <v>0</v>
      </c>
      <c r="AF5604" s="6">
        <v>0</v>
      </c>
    </row>
    <row r="5605" spans="2:32" x14ac:dyDescent="0.35">
      <c r="B5605" s="1" t="s">
        <v>640</v>
      </c>
      <c r="C5605" s="5">
        <v>0</v>
      </c>
      <c r="D5605" s="6">
        <v>0</v>
      </c>
      <c r="E5605" s="5">
        <v>0</v>
      </c>
      <c r="F5605" s="6">
        <v>0</v>
      </c>
      <c r="G5605" s="5">
        <v>0</v>
      </c>
      <c r="H5605" s="6">
        <v>0</v>
      </c>
      <c r="I5605" s="5">
        <v>0</v>
      </c>
      <c r="J5605" s="6">
        <v>0</v>
      </c>
      <c r="K5605" s="5">
        <v>0</v>
      </c>
      <c r="L5605" s="6">
        <v>0</v>
      </c>
      <c r="M5605" s="5">
        <v>0</v>
      </c>
      <c r="N5605" s="6">
        <v>0</v>
      </c>
      <c r="O5605" s="5">
        <v>0</v>
      </c>
      <c r="P5605" s="6">
        <v>0</v>
      </c>
      <c r="Q5605" s="5">
        <v>0</v>
      </c>
      <c r="R5605" s="6">
        <v>0</v>
      </c>
      <c r="S5605" s="5">
        <v>0</v>
      </c>
      <c r="T5605" s="6">
        <v>0</v>
      </c>
      <c r="U5605" s="5">
        <v>0</v>
      </c>
      <c r="V5605" s="6">
        <v>0</v>
      </c>
      <c r="W5605" s="5">
        <v>0</v>
      </c>
      <c r="X5605" s="6">
        <v>0</v>
      </c>
      <c r="Y5605" s="5">
        <v>0</v>
      </c>
      <c r="Z5605" s="6">
        <v>0</v>
      </c>
      <c r="AA5605" s="5">
        <v>0</v>
      </c>
      <c r="AB5605" s="6">
        <v>0</v>
      </c>
      <c r="AC5605" s="5">
        <v>0</v>
      </c>
      <c r="AD5605" s="6">
        <v>0</v>
      </c>
      <c r="AE5605" s="5">
        <v>0</v>
      </c>
      <c r="AF5605" s="6">
        <v>0</v>
      </c>
    </row>
    <row r="5606" spans="2:32" x14ac:dyDescent="0.35">
      <c r="B5606" s="1" t="s">
        <v>641</v>
      </c>
      <c r="C5606" s="5">
        <v>0</v>
      </c>
      <c r="D5606" s="6">
        <v>0</v>
      </c>
      <c r="E5606" s="5">
        <v>0</v>
      </c>
      <c r="F5606" s="6">
        <v>0</v>
      </c>
      <c r="G5606" s="5">
        <v>0</v>
      </c>
      <c r="H5606" s="6">
        <v>0</v>
      </c>
      <c r="I5606" s="5">
        <v>0</v>
      </c>
      <c r="J5606" s="6">
        <v>0</v>
      </c>
      <c r="K5606" s="5">
        <v>0</v>
      </c>
      <c r="L5606" s="6">
        <v>0</v>
      </c>
      <c r="M5606" s="5">
        <v>0</v>
      </c>
      <c r="N5606" s="6">
        <v>0</v>
      </c>
      <c r="O5606" s="5">
        <v>0</v>
      </c>
      <c r="P5606" s="6">
        <v>0</v>
      </c>
      <c r="Q5606" s="5">
        <v>0</v>
      </c>
      <c r="R5606" s="6">
        <v>0</v>
      </c>
      <c r="S5606" s="5">
        <v>0</v>
      </c>
      <c r="T5606" s="6">
        <v>0</v>
      </c>
      <c r="U5606" s="5">
        <v>0</v>
      </c>
      <c r="V5606" s="6">
        <v>0</v>
      </c>
      <c r="W5606" s="5">
        <v>0</v>
      </c>
      <c r="X5606" s="6">
        <v>0</v>
      </c>
      <c r="Y5606" s="5">
        <v>0</v>
      </c>
      <c r="Z5606" s="6">
        <v>0</v>
      </c>
      <c r="AA5606" s="5">
        <v>0</v>
      </c>
      <c r="AB5606" s="6">
        <v>0</v>
      </c>
      <c r="AC5606" s="5">
        <v>0</v>
      </c>
      <c r="AD5606" s="6">
        <v>0</v>
      </c>
      <c r="AE5606" s="5">
        <v>0</v>
      </c>
      <c r="AF5606" s="6">
        <v>0</v>
      </c>
    </row>
    <row r="5607" spans="2:32" x14ac:dyDescent="0.35">
      <c r="B5607" s="1" t="s">
        <v>1220</v>
      </c>
      <c r="C5607" s="5">
        <v>0</v>
      </c>
      <c r="D5607" s="6">
        <v>0</v>
      </c>
      <c r="E5607" s="5">
        <v>0</v>
      </c>
      <c r="F5607" s="6">
        <v>0</v>
      </c>
      <c r="G5607" s="5">
        <v>0</v>
      </c>
      <c r="H5607" s="6">
        <v>0</v>
      </c>
      <c r="I5607" s="5">
        <v>0</v>
      </c>
      <c r="J5607" s="6">
        <v>0</v>
      </c>
      <c r="K5607" s="5">
        <v>0</v>
      </c>
      <c r="L5607" s="6">
        <v>0</v>
      </c>
      <c r="M5607" s="5">
        <v>0</v>
      </c>
      <c r="N5607" s="6">
        <v>0</v>
      </c>
      <c r="O5607" s="5">
        <v>0</v>
      </c>
      <c r="P5607" s="6">
        <v>0</v>
      </c>
      <c r="Q5607" s="5">
        <v>0</v>
      </c>
      <c r="R5607" s="6">
        <v>0</v>
      </c>
      <c r="S5607" s="5">
        <v>0</v>
      </c>
      <c r="T5607" s="6">
        <v>0</v>
      </c>
      <c r="U5607" s="5">
        <v>0</v>
      </c>
      <c r="V5607" s="6">
        <v>0</v>
      </c>
      <c r="W5607" s="5">
        <v>0</v>
      </c>
      <c r="X5607" s="6">
        <v>0</v>
      </c>
      <c r="Y5607" s="5">
        <v>0</v>
      </c>
      <c r="Z5607" s="6">
        <v>0</v>
      </c>
      <c r="AA5607" s="5">
        <v>0</v>
      </c>
      <c r="AB5607" s="6">
        <v>0</v>
      </c>
      <c r="AC5607" s="5">
        <v>0</v>
      </c>
      <c r="AD5607" s="6">
        <v>0</v>
      </c>
      <c r="AE5607" s="5">
        <v>0</v>
      </c>
      <c r="AF5607" s="6">
        <v>0</v>
      </c>
    </row>
    <row r="5608" spans="2:32" x14ac:dyDescent="0.35">
      <c r="B5608" s="1" t="s">
        <v>643</v>
      </c>
      <c r="C5608" s="5">
        <v>0</v>
      </c>
      <c r="D5608" s="6">
        <v>0</v>
      </c>
      <c r="E5608" s="5">
        <v>0</v>
      </c>
      <c r="F5608" s="6">
        <v>0</v>
      </c>
      <c r="G5608" s="5">
        <v>0</v>
      </c>
      <c r="H5608" s="6">
        <v>0</v>
      </c>
      <c r="I5608" s="5">
        <v>0</v>
      </c>
      <c r="J5608" s="6">
        <v>0</v>
      </c>
      <c r="K5608" s="5">
        <v>0</v>
      </c>
      <c r="L5608" s="6">
        <v>0</v>
      </c>
      <c r="M5608" s="5">
        <v>0</v>
      </c>
      <c r="N5608" s="6">
        <v>0</v>
      </c>
      <c r="O5608" s="5">
        <v>0</v>
      </c>
      <c r="P5608" s="6">
        <v>0</v>
      </c>
      <c r="Q5608" s="5">
        <v>0</v>
      </c>
      <c r="R5608" s="6">
        <v>0</v>
      </c>
      <c r="S5608" s="5">
        <v>0</v>
      </c>
      <c r="T5608" s="6">
        <v>0</v>
      </c>
      <c r="U5608" s="5">
        <v>0</v>
      </c>
      <c r="V5608" s="6">
        <v>0</v>
      </c>
      <c r="W5608" s="5">
        <v>0</v>
      </c>
      <c r="X5608" s="6">
        <v>0</v>
      </c>
      <c r="Y5608" s="5">
        <v>0</v>
      </c>
      <c r="Z5608" s="6">
        <v>0</v>
      </c>
      <c r="AA5608" s="5">
        <v>0</v>
      </c>
      <c r="AB5608" s="6">
        <v>0</v>
      </c>
      <c r="AC5608" s="5">
        <v>0</v>
      </c>
      <c r="AD5608" s="6">
        <v>0</v>
      </c>
      <c r="AE5608" s="5">
        <v>0</v>
      </c>
      <c r="AF5608" s="6">
        <v>0</v>
      </c>
    </row>
    <row r="5609" spans="2:32" x14ac:dyDescent="0.35">
      <c r="B5609" s="2" t="s">
        <v>11</v>
      </c>
    </row>
    <row r="5610" spans="2:32" x14ac:dyDescent="0.35">
      <c r="B5610" s="1" t="s">
        <v>644</v>
      </c>
      <c r="C5610" s="5">
        <v>0</v>
      </c>
      <c r="D5610" s="6">
        <v>0</v>
      </c>
      <c r="E5610" s="5">
        <v>0</v>
      </c>
      <c r="F5610" s="6">
        <v>0</v>
      </c>
      <c r="G5610" s="5">
        <v>0</v>
      </c>
      <c r="H5610" s="6">
        <v>0</v>
      </c>
      <c r="I5610" s="5">
        <v>0</v>
      </c>
      <c r="J5610" s="6">
        <v>0</v>
      </c>
      <c r="K5610" s="5">
        <v>0</v>
      </c>
      <c r="L5610" s="6">
        <v>0</v>
      </c>
      <c r="M5610" s="5">
        <v>0</v>
      </c>
      <c r="N5610" s="6">
        <v>0</v>
      </c>
      <c r="O5610" s="5">
        <v>0</v>
      </c>
      <c r="P5610" s="6">
        <v>0</v>
      </c>
      <c r="Q5610" s="5">
        <v>0</v>
      </c>
      <c r="R5610" s="6">
        <v>0</v>
      </c>
      <c r="S5610" s="5">
        <v>0</v>
      </c>
      <c r="T5610" s="6">
        <v>0</v>
      </c>
      <c r="U5610" s="5">
        <v>0</v>
      </c>
      <c r="V5610" s="6">
        <v>0</v>
      </c>
      <c r="W5610" s="5">
        <v>0</v>
      </c>
      <c r="X5610" s="6">
        <v>0</v>
      </c>
      <c r="Y5610" s="5">
        <v>0</v>
      </c>
      <c r="Z5610" s="6">
        <v>0</v>
      </c>
      <c r="AA5610" s="5">
        <v>0</v>
      </c>
      <c r="AB5610" s="6">
        <v>0</v>
      </c>
      <c r="AC5610" s="5">
        <v>0</v>
      </c>
      <c r="AD5610" s="6">
        <v>0</v>
      </c>
      <c r="AE5610" s="5">
        <v>0</v>
      </c>
      <c r="AF5610" s="6">
        <v>0</v>
      </c>
    </row>
    <row r="5611" spans="2:32" x14ac:dyDescent="0.35">
      <c r="B5611" s="1" t="s">
        <v>646</v>
      </c>
      <c r="C5611" s="5">
        <v>0</v>
      </c>
      <c r="D5611" s="6">
        <v>0</v>
      </c>
      <c r="E5611" s="5">
        <v>0</v>
      </c>
      <c r="F5611" s="6">
        <v>0</v>
      </c>
      <c r="G5611" s="5">
        <v>0</v>
      </c>
      <c r="H5611" s="6">
        <v>0</v>
      </c>
      <c r="I5611" s="5">
        <v>0</v>
      </c>
      <c r="J5611" s="6">
        <v>0</v>
      </c>
      <c r="K5611" s="5">
        <v>0</v>
      </c>
      <c r="L5611" s="6">
        <v>0</v>
      </c>
      <c r="M5611" s="5">
        <v>0</v>
      </c>
      <c r="N5611" s="6">
        <v>0</v>
      </c>
      <c r="O5611" s="5">
        <v>0</v>
      </c>
      <c r="P5611" s="6">
        <v>0</v>
      </c>
      <c r="Q5611" s="5">
        <v>0</v>
      </c>
      <c r="R5611" s="6">
        <v>0</v>
      </c>
      <c r="S5611" s="5">
        <v>0</v>
      </c>
      <c r="T5611" s="6">
        <v>0</v>
      </c>
      <c r="U5611" s="5">
        <v>0</v>
      </c>
      <c r="V5611" s="6">
        <v>0</v>
      </c>
      <c r="W5611" s="5">
        <v>0</v>
      </c>
      <c r="X5611" s="6">
        <v>0</v>
      </c>
      <c r="Y5611" s="5">
        <v>0</v>
      </c>
      <c r="Z5611" s="6">
        <v>0</v>
      </c>
      <c r="AA5611" s="5">
        <v>0</v>
      </c>
      <c r="AB5611" s="6">
        <v>0</v>
      </c>
      <c r="AC5611" s="5">
        <v>0</v>
      </c>
      <c r="AD5611" s="6">
        <v>0</v>
      </c>
      <c r="AE5611" s="5">
        <v>0</v>
      </c>
      <c r="AF5611" s="6">
        <v>0</v>
      </c>
    </row>
    <row r="5612" spans="2:32" x14ac:dyDescent="0.35">
      <c r="B5612" s="1" t="s">
        <v>647</v>
      </c>
      <c r="C5612" s="5">
        <v>0</v>
      </c>
      <c r="D5612" s="6">
        <v>0</v>
      </c>
      <c r="E5612" s="5">
        <v>0</v>
      </c>
      <c r="F5612" s="6">
        <v>0</v>
      </c>
      <c r="G5612" s="5">
        <v>0</v>
      </c>
      <c r="H5612" s="6">
        <v>0</v>
      </c>
      <c r="I5612" s="5">
        <v>0</v>
      </c>
      <c r="J5612" s="6">
        <v>0</v>
      </c>
      <c r="K5612" s="5">
        <v>0</v>
      </c>
      <c r="L5612" s="6">
        <v>0</v>
      </c>
      <c r="M5612" s="5">
        <v>0</v>
      </c>
      <c r="N5612" s="6">
        <v>0</v>
      </c>
      <c r="O5612" s="5">
        <v>0</v>
      </c>
      <c r="P5612" s="6">
        <v>0</v>
      </c>
      <c r="Q5612" s="5">
        <v>0</v>
      </c>
      <c r="R5612" s="6">
        <v>0</v>
      </c>
      <c r="S5612" s="5">
        <v>0</v>
      </c>
      <c r="T5612" s="6">
        <v>0</v>
      </c>
      <c r="U5612" s="5">
        <v>0</v>
      </c>
      <c r="V5612" s="6">
        <v>0</v>
      </c>
      <c r="W5612" s="5">
        <v>0</v>
      </c>
      <c r="X5612" s="6">
        <v>0</v>
      </c>
      <c r="Y5612" s="5">
        <v>0</v>
      </c>
      <c r="Z5612" s="6">
        <v>0</v>
      </c>
      <c r="AA5612" s="5">
        <v>0</v>
      </c>
      <c r="AB5612" s="6">
        <v>0</v>
      </c>
      <c r="AC5612" s="5">
        <v>0</v>
      </c>
      <c r="AD5612" s="6">
        <v>0</v>
      </c>
      <c r="AE5612" s="5">
        <v>0</v>
      </c>
      <c r="AF5612" s="6">
        <v>0</v>
      </c>
    </row>
    <row r="5613" spans="2:32" x14ac:dyDescent="0.35">
      <c r="B5613" s="1" t="s">
        <v>649</v>
      </c>
      <c r="C5613" s="5">
        <v>3.16E-3</v>
      </c>
      <c r="D5613" s="6">
        <v>2.1309999999999998</v>
      </c>
      <c r="E5613" s="5">
        <v>0</v>
      </c>
      <c r="F5613" s="6">
        <v>0</v>
      </c>
      <c r="G5613" s="5">
        <v>0</v>
      </c>
      <c r="H5613" s="6">
        <v>0</v>
      </c>
      <c r="I5613" s="5">
        <v>0</v>
      </c>
      <c r="J5613" s="6">
        <v>0</v>
      </c>
      <c r="K5613" s="5">
        <v>0</v>
      </c>
      <c r="L5613" s="6">
        <v>0</v>
      </c>
      <c r="M5613" s="5">
        <v>0</v>
      </c>
      <c r="N5613" s="6">
        <v>0</v>
      </c>
      <c r="O5613" s="5">
        <v>0</v>
      </c>
      <c r="P5613" s="6">
        <v>0</v>
      </c>
      <c r="Q5613" s="5">
        <v>0</v>
      </c>
      <c r="R5613" s="6">
        <v>0</v>
      </c>
      <c r="S5613" s="5">
        <v>2.5739999999999999E-2</v>
      </c>
      <c r="T5613" s="6">
        <v>2.1309999999999998</v>
      </c>
      <c r="U5613" s="5">
        <v>0</v>
      </c>
      <c r="V5613" s="6">
        <v>0</v>
      </c>
      <c r="W5613" s="5">
        <v>0</v>
      </c>
      <c r="X5613" s="6">
        <v>0</v>
      </c>
      <c r="Y5613" s="5">
        <v>0</v>
      </c>
      <c r="Z5613" s="6">
        <v>0</v>
      </c>
      <c r="AA5613" s="5">
        <v>0</v>
      </c>
      <c r="AB5613" s="6">
        <v>0</v>
      </c>
      <c r="AC5613" s="5">
        <v>0</v>
      </c>
      <c r="AD5613" s="6">
        <v>0</v>
      </c>
      <c r="AE5613" s="5">
        <v>0</v>
      </c>
      <c r="AF5613" s="6">
        <v>0</v>
      </c>
    </row>
    <row r="5614" spans="2:32" x14ac:dyDescent="0.35">
      <c r="B5614" s="1" t="s">
        <v>650</v>
      </c>
      <c r="C5614" s="5">
        <v>0</v>
      </c>
      <c r="D5614" s="6">
        <v>0</v>
      </c>
      <c r="E5614" s="5">
        <v>0</v>
      </c>
      <c r="F5614" s="6">
        <v>0</v>
      </c>
      <c r="G5614" s="5">
        <v>0</v>
      </c>
      <c r="H5614" s="6">
        <v>0</v>
      </c>
      <c r="I5614" s="5">
        <v>0</v>
      </c>
      <c r="J5614" s="6">
        <v>0</v>
      </c>
      <c r="K5614" s="5">
        <v>0</v>
      </c>
      <c r="L5614" s="6">
        <v>0</v>
      </c>
      <c r="M5614" s="5">
        <v>0</v>
      </c>
      <c r="N5614" s="6">
        <v>0</v>
      </c>
      <c r="O5614" s="5">
        <v>0</v>
      </c>
      <c r="P5614" s="6">
        <v>0</v>
      </c>
      <c r="Q5614" s="5">
        <v>0</v>
      </c>
      <c r="R5614" s="6">
        <v>0</v>
      </c>
      <c r="S5614" s="5">
        <v>0</v>
      </c>
      <c r="T5614" s="6">
        <v>0</v>
      </c>
      <c r="U5614" s="5">
        <v>0</v>
      </c>
      <c r="V5614" s="6">
        <v>0</v>
      </c>
      <c r="W5614" s="5">
        <v>0</v>
      </c>
      <c r="X5614" s="6">
        <v>0</v>
      </c>
      <c r="Y5614" s="5">
        <v>0</v>
      </c>
      <c r="Z5614" s="6">
        <v>0</v>
      </c>
      <c r="AA5614" s="5">
        <v>0</v>
      </c>
      <c r="AB5614" s="6">
        <v>0</v>
      </c>
      <c r="AC5614" s="5">
        <v>0</v>
      </c>
      <c r="AD5614" s="6">
        <v>0</v>
      </c>
      <c r="AE5614" s="5">
        <v>0</v>
      </c>
      <c r="AF5614" s="6">
        <v>0</v>
      </c>
    </row>
    <row r="5615" spans="2:32" x14ac:dyDescent="0.35">
      <c r="B5615" s="2" t="s">
        <v>12</v>
      </c>
    </row>
    <row r="5616" spans="2:32" x14ac:dyDescent="0.35">
      <c r="B5616" s="1" t="s">
        <v>656</v>
      </c>
      <c r="C5616" s="5">
        <v>0</v>
      </c>
      <c r="D5616" s="6">
        <v>0</v>
      </c>
      <c r="E5616" s="5">
        <v>0</v>
      </c>
      <c r="F5616" s="6">
        <v>0</v>
      </c>
      <c r="G5616" s="5">
        <v>0</v>
      </c>
      <c r="H5616" s="6">
        <v>0</v>
      </c>
      <c r="I5616" s="5">
        <v>0</v>
      </c>
      <c r="J5616" s="6">
        <v>0</v>
      </c>
      <c r="K5616" s="5">
        <v>0</v>
      </c>
      <c r="L5616" s="6">
        <v>0</v>
      </c>
      <c r="M5616" s="5">
        <v>0</v>
      </c>
      <c r="N5616" s="6">
        <v>0</v>
      </c>
      <c r="O5616" s="5">
        <v>0</v>
      </c>
      <c r="P5616" s="6">
        <v>0</v>
      </c>
      <c r="Q5616" s="5">
        <v>0</v>
      </c>
      <c r="R5616" s="6">
        <v>0</v>
      </c>
      <c r="S5616" s="5">
        <v>0</v>
      </c>
      <c r="T5616" s="6">
        <v>0</v>
      </c>
      <c r="U5616" s="5">
        <v>0</v>
      </c>
      <c r="V5616" s="6">
        <v>0</v>
      </c>
      <c r="W5616" s="5">
        <v>0</v>
      </c>
      <c r="X5616" s="6">
        <v>0</v>
      </c>
      <c r="Y5616" s="5">
        <v>0</v>
      </c>
      <c r="Z5616" s="6">
        <v>0</v>
      </c>
      <c r="AA5616" s="5">
        <v>0</v>
      </c>
      <c r="AB5616" s="6">
        <v>0</v>
      </c>
      <c r="AC5616" s="5">
        <v>0</v>
      </c>
      <c r="AD5616" s="6">
        <v>0</v>
      </c>
      <c r="AE5616" s="5">
        <v>0</v>
      </c>
      <c r="AF5616" s="6">
        <v>0</v>
      </c>
    </row>
    <row r="5617" spans="2:32" x14ac:dyDescent="0.35">
      <c r="B5617" s="1" t="s">
        <v>658</v>
      </c>
      <c r="C5617" s="5">
        <v>0</v>
      </c>
      <c r="D5617" s="6">
        <v>0</v>
      </c>
      <c r="E5617" s="5">
        <v>0</v>
      </c>
      <c r="F5617" s="6">
        <v>0</v>
      </c>
      <c r="G5617" s="5">
        <v>0</v>
      </c>
      <c r="H5617" s="6">
        <v>0</v>
      </c>
      <c r="I5617" s="5">
        <v>0</v>
      </c>
      <c r="J5617" s="6">
        <v>0</v>
      </c>
      <c r="K5617" s="5">
        <v>0</v>
      </c>
      <c r="L5617" s="6">
        <v>0</v>
      </c>
      <c r="M5617" s="5">
        <v>0</v>
      </c>
      <c r="N5617" s="6">
        <v>0</v>
      </c>
      <c r="O5617" s="5">
        <v>0</v>
      </c>
      <c r="P5617" s="6">
        <v>0</v>
      </c>
      <c r="Q5617" s="5">
        <v>0</v>
      </c>
      <c r="R5617" s="6">
        <v>0</v>
      </c>
      <c r="S5617" s="5">
        <v>0</v>
      </c>
      <c r="T5617" s="6">
        <v>0</v>
      </c>
      <c r="U5617" s="5">
        <v>0</v>
      </c>
      <c r="V5617" s="6">
        <v>0</v>
      </c>
      <c r="W5617" s="5">
        <v>0</v>
      </c>
      <c r="X5617" s="6">
        <v>0</v>
      </c>
      <c r="Y5617" s="5">
        <v>0</v>
      </c>
      <c r="Z5617" s="6">
        <v>0</v>
      </c>
      <c r="AA5617" s="5">
        <v>0</v>
      </c>
      <c r="AB5617" s="6">
        <v>0</v>
      </c>
      <c r="AC5617" s="5">
        <v>0</v>
      </c>
      <c r="AD5617" s="6">
        <v>0</v>
      </c>
      <c r="AE5617" s="5">
        <v>0</v>
      </c>
      <c r="AF5617" s="6">
        <v>0</v>
      </c>
    </row>
    <row r="5618" spans="2:32" x14ac:dyDescent="0.35">
      <c r="B5618" s="1" t="s">
        <v>1253</v>
      </c>
      <c r="C5618" s="5">
        <v>2.1900000000000001E-3</v>
      </c>
      <c r="D5618" s="6">
        <v>1.474</v>
      </c>
      <c r="E5618" s="5">
        <v>0</v>
      </c>
      <c r="F5618" s="6">
        <v>0</v>
      </c>
      <c r="G5618" s="5">
        <v>0</v>
      </c>
      <c r="H5618" s="6">
        <v>0</v>
      </c>
      <c r="I5618" s="5">
        <v>0</v>
      </c>
      <c r="J5618" s="6">
        <v>0</v>
      </c>
      <c r="K5618" s="5">
        <v>0</v>
      </c>
      <c r="L5618" s="6">
        <v>0</v>
      </c>
      <c r="M5618" s="5">
        <v>0</v>
      </c>
      <c r="N5618" s="6">
        <v>0</v>
      </c>
      <c r="O5618" s="5">
        <v>0</v>
      </c>
      <c r="P5618" s="6">
        <v>0</v>
      </c>
      <c r="Q5618" s="5">
        <v>0</v>
      </c>
      <c r="R5618" s="6">
        <v>0</v>
      </c>
      <c r="S5618" s="5">
        <v>0</v>
      </c>
      <c r="T5618" s="6">
        <v>0</v>
      </c>
      <c r="U5618" s="5">
        <v>0</v>
      </c>
      <c r="V5618" s="6">
        <v>0</v>
      </c>
      <c r="W5618" s="5">
        <v>0</v>
      </c>
      <c r="X5618" s="6">
        <v>0</v>
      </c>
      <c r="Y5618" s="5">
        <v>0</v>
      </c>
      <c r="Z5618" s="6">
        <v>0</v>
      </c>
      <c r="AA5618" s="5">
        <v>1.4160000000000001E-2</v>
      </c>
      <c r="AB5618" s="6">
        <v>1.474</v>
      </c>
      <c r="AC5618" s="5">
        <v>0</v>
      </c>
      <c r="AD5618" s="6">
        <v>0</v>
      </c>
      <c r="AE5618" s="5">
        <v>0</v>
      </c>
      <c r="AF5618" s="6">
        <v>0</v>
      </c>
    </row>
    <row r="5619" spans="2:32" x14ac:dyDescent="0.35">
      <c r="B5619" s="1" t="s">
        <v>669</v>
      </c>
      <c r="C5619" s="5">
        <v>0</v>
      </c>
      <c r="D5619" s="6">
        <v>0</v>
      </c>
      <c r="E5619" s="5">
        <v>0</v>
      </c>
      <c r="F5619" s="6">
        <v>0</v>
      </c>
      <c r="G5619" s="5">
        <v>0</v>
      </c>
      <c r="H5619" s="6">
        <v>0</v>
      </c>
      <c r="I5619" s="5">
        <v>0</v>
      </c>
      <c r="J5619" s="6">
        <v>0</v>
      </c>
      <c r="K5619" s="5">
        <v>0</v>
      </c>
      <c r="L5619" s="6">
        <v>0</v>
      </c>
      <c r="M5619" s="5">
        <v>0</v>
      </c>
      <c r="N5619" s="6">
        <v>0</v>
      </c>
      <c r="O5619" s="5">
        <v>0</v>
      </c>
      <c r="P5619" s="6">
        <v>0</v>
      </c>
      <c r="Q5619" s="5">
        <v>0</v>
      </c>
      <c r="R5619" s="6">
        <v>0</v>
      </c>
      <c r="S5619" s="5">
        <v>0</v>
      </c>
      <c r="T5619" s="6">
        <v>0</v>
      </c>
      <c r="U5619" s="5">
        <v>0</v>
      </c>
      <c r="V5619" s="6">
        <v>0</v>
      </c>
      <c r="W5619" s="5">
        <v>0</v>
      </c>
      <c r="X5619" s="6">
        <v>0</v>
      </c>
      <c r="Y5619" s="5">
        <v>0</v>
      </c>
      <c r="Z5619" s="6">
        <v>0</v>
      </c>
      <c r="AA5619" s="5">
        <v>0</v>
      </c>
      <c r="AB5619" s="6">
        <v>0</v>
      </c>
      <c r="AC5619" s="5">
        <v>0</v>
      </c>
      <c r="AD5619" s="6">
        <v>0</v>
      </c>
      <c r="AE5619" s="5">
        <v>0</v>
      </c>
      <c r="AF5619" s="6">
        <v>0</v>
      </c>
    </row>
    <row r="5620" spans="2:32" x14ac:dyDescent="0.35">
      <c r="B5620" s="1" t="s">
        <v>670</v>
      </c>
      <c r="C5620" s="5">
        <v>0</v>
      </c>
      <c r="D5620" s="6">
        <v>0</v>
      </c>
      <c r="E5620" s="5">
        <v>0</v>
      </c>
      <c r="F5620" s="6">
        <v>0</v>
      </c>
      <c r="G5620" s="5">
        <v>0</v>
      </c>
      <c r="H5620" s="6">
        <v>0</v>
      </c>
      <c r="I5620" s="5">
        <v>0</v>
      </c>
      <c r="J5620" s="6">
        <v>0</v>
      </c>
      <c r="K5620" s="5">
        <v>0</v>
      </c>
      <c r="L5620" s="6">
        <v>0</v>
      </c>
      <c r="M5620" s="5">
        <v>0</v>
      </c>
      <c r="N5620" s="6">
        <v>0</v>
      </c>
      <c r="O5620" s="5">
        <v>0</v>
      </c>
      <c r="P5620" s="6">
        <v>0</v>
      </c>
      <c r="Q5620" s="5">
        <v>0</v>
      </c>
      <c r="R5620" s="6">
        <v>0</v>
      </c>
      <c r="S5620" s="5">
        <v>0</v>
      </c>
      <c r="T5620" s="6">
        <v>0</v>
      </c>
      <c r="U5620" s="5">
        <v>0</v>
      </c>
      <c r="V5620" s="6">
        <v>0</v>
      </c>
      <c r="W5620" s="5">
        <v>0</v>
      </c>
      <c r="X5620" s="6">
        <v>0</v>
      </c>
      <c r="Y5620" s="5">
        <v>0</v>
      </c>
      <c r="Z5620" s="6">
        <v>0</v>
      </c>
      <c r="AA5620" s="5">
        <v>0</v>
      </c>
      <c r="AB5620" s="6">
        <v>0</v>
      </c>
      <c r="AC5620" s="5">
        <v>0</v>
      </c>
      <c r="AD5620" s="6">
        <v>0</v>
      </c>
      <c r="AE5620" s="5">
        <v>0</v>
      </c>
      <c r="AF5620" s="6">
        <v>0</v>
      </c>
    </row>
    <row r="5621" spans="2:32" x14ac:dyDescent="0.35">
      <c r="B5621" s="1" t="s">
        <v>671</v>
      </c>
      <c r="C5621" s="5">
        <v>0</v>
      </c>
      <c r="D5621" s="6">
        <v>0</v>
      </c>
      <c r="E5621" s="5">
        <v>0</v>
      </c>
      <c r="F5621" s="6">
        <v>0</v>
      </c>
      <c r="G5621" s="5">
        <v>0</v>
      </c>
      <c r="H5621" s="6">
        <v>0</v>
      </c>
      <c r="I5621" s="5">
        <v>0</v>
      </c>
      <c r="J5621" s="6">
        <v>0</v>
      </c>
      <c r="K5621" s="5">
        <v>0</v>
      </c>
      <c r="L5621" s="6">
        <v>0</v>
      </c>
      <c r="M5621" s="5">
        <v>0</v>
      </c>
      <c r="N5621" s="6">
        <v>0</v>
      </c>
      <c r="O5621" s="5">
        <v>0</v>
      </c>
      <c r="P5621" s="6">
        <v>0</v>
      </c>
      <c r="Q5621" s="5">
        <v>0</v>
      </c>
      <c r="R5621" s="6">
        <v>0</v>
      </c>
      <c r="S5621" s="5">
        <v>0</v>
      </c>
      <c r="T5621" s="6">
        <v>0</v>
      </c>
      <c r="U5621" s="5">
        <v>0</v>
      </c>
      <c r="V5621" s="6">
        <v>0</v>
      </c>
      <c r="W5621" s="5">
        <v>0</v>
      </c>
      <c r="X5621" s="6">
        <v>0</v>
      </c>
      <c r="Y5621" s="5">
        <v>0</v>
      </c>
      <c r="Z5621" s="6">
        <v>0</v>
      </c>
      <c r="AA5621" s="5">
        <v>0</v>
      </c>
      <c r="AB5621" s="6">
        <v>0</v>
      </c>
      <c r="AC5621" s="5">
        <v>0</v>
      </c>
      <c r="AD5621" s="6">
        <v>0</v>
      </c>
      <c r="AE5621" s="5">
        <v>0</v>
      </c>
      <c r="AF5621" s="6">
        <v>0</v>
      </c>
    </row>
    <row r="5622" spans="2:32" x14ac:dyDescent="0.35">
      <c r="B5622" s="1" t="s">
        <v>676</v>
      </c>
      <c r="C5622" s="5">
        <v>0</v>
      </c>
      <c r="D5622" s="6">
        <v>0</v>
      </c>
      <c r="E5622" s="5">
        <v>0</v>
      </c>
      <c r="F5622" s="6">
        <v>0</v>
      </c>
      <c r="G5622" s="5">
        <v>0</v>
      </c>
      <c r="H5622" s="6">
        <v>0</v>
      </c>
      <c r="I5622" s="5">
        <v>0</v>
      </c>
      <c r="J5622" s="6">
        <v>0</v>
      </c>
      <c r="K5622" s="5">
        <v>0</v>
      </c>
      <c r="L5622" s="6">
        <v>0</v>
      </c>
      <c r="M5622" s="5">
        <v>0</v>
      </c>
      <c r="N5622" s="6">
        <v>0</v>
      </c>
      <c r="O5622" s="5">
        <v>0</v>
      </c>
      <c r="P5622" s="6">
        <v>0</v>
      </c>
      <c r="Q5622" s="5">
        <v>0</v>
      </c>
      <c r="R5622" s="6">
        <v>0</v>
      </c>
      <c r="S5622" s="5">
        <v>0</v>
      </c>
      <c r="T5622" s="6">
        <v>0</v>
      </c>
      <c r="U5622" s="5">
        <v>0</v>
      </c>
      <c r="V5622" s="6">
        <v>0</v>
      </c>
      <c r="W5622" s="5">
        <v>0</v>
      </c>
      <c r="X5622" s="6">
        <v>0</v>
      </c>
      <c r="Y5622" s="5">
        <v>0</v>
      </c>
      <c r="Z5622" s="6">
        <v>0</v>
      </c>
      <c r="AA5622" s="5">
        <v>0</v>
      </c>
      <c r="AB5622" s="6">
        <v>0</v>
      </c>
      <c r="AC5622" s="5">
        <v>0</v>
      </c>
      <c r="AD5622" s="6">
        <v>0</v>
      </c>
      <c r="AE5622" s="5">
        <v>0</v>
      </c>
      <c r="AF5622" s="6">
        <v>0</v>
      </c>
    </row>
    <row r="5623" spans="2:32" x14ac:dyDescent="0.35">
      <c r="B5623" s="1" t="s">
        <v>678</v>
      </c>
      <c r="C5623" s="5">
        <v>0</v>
      </c>
      <c r="D5623" s="6">
        <v>0</v>
      </c>
      <c r="E5623" s="5">
        <v>0</v>
      </c>
      <c r="F5623" s="6">
        <v>0</v>
      </c>
      <c r="G5623" s="5">
        <v>0</v>
      </c>
      <c r="H5623" s="6">
        <v>0</v>
      </c>
      <c r="I5623" s="5">
        <v>0</v>
      </c>
      <c r="J5623" s="6">
        <v>0</v>
      </c>
      <c r="K5623" s="5">
        <v>0</v>
      </c>
      <c r="L5623" s="6">
        <v>0</v>
      </c>
      <c r="M5623" s="5">
        <v>0</v>
      </c>
      <c r="N5623" s="6">
        <v>0</v>
      </c>
      <c r="O5623" s="5">
        <v>0</v>
      </c>
      <c r="P5623" s="6">
        <v>0</v>
      </c>
      <c r="Q5623" s="5">
        <v>0</v>
      </c>
      <c r="R5623" s="6">
        <v>0</v>
      </c>
      <c r="S5623" s="5">
        <v>0</v>
      </c>
      <c r="T5623" s="6">
        <v>0</v>
      </c>
      <c r="U5623" s="5">
        <v>0</v>
      </c>
      <c r="V5623" s="6">
        <v>0</v>
      </c>
      <c r="W5623" s="5">
        <v>0</v>
      </c>
      <c r="X5623" s="6">
        <v>0</v>
      </c>
      <c r="Y5623" s="5">
        <v>0</v>
      </c>
      <c r="Z5623" s="6">
        <v>0</v>
      </c>
      <c r="AA5623" s="5">
        <v>0</v>
      </c>
      <c r="AB5623" s="6">
        <v>0</v>
      </c>
      <c r="AC5623" s="5">
        <v>0</v>
      </c>
      <c r="AD5623" s="6">
        <v>0</v>
      </c>
      <c r="AE5623" s="5">
        <v>0</v>
      </c>
      <c r="AF5623" s="6">
        <v>0</v>
      </c>
    </row>
    <row r="5624" spans="2:32" x14ac:dyDescent="0.35">
      <c r="B5624" s="1" t="s">
        <v>679</v>
      </c>
      <c r="C5624" s="5">
        <v>0</v>
      </c>
      <c r="D5624" s="6">
        <v>0</v>
      </c>
      <c r="E5624" s="5">
        <v>0</v>
      </c>
      <c r="F5624" s="6">
        <v>0</v>
      </c>
      <c r="G5624" s="5">
        <v>0</v>
      </c>
      <c r="H5624" s="6">
        <v>0</v>
      </c>
      <c r="I5624" s="5">
        <v>0</v>
      </c>
      <c r="J5624" s="6">
        <v>0</v>
      </c>
      <c r="K5624" s="5">
        <v>0</v>
      </c>
      <c r="L5624" s="6">
        <v>0</v>
      </c>
      <c r="M5624" s="5">
        <v>0</v>
      </c>
      <c r="N5624" s="6">
        <v>0</v>
      </c>
      <c r="O5624" s="5">
        <v>0</v>
      </c>
      <c r="P5624" s="6">
        <v>0</v>
      </c>
      <c r="Q5624" s="5">
        <v>0</v>
      </c>
      <c r="R5624" s="6">
        <v>0</v>
      </c>
      <c r="S5624" s="5">
        <v>0</v>
      </c>
      <c r="T5624" s="6">
        <v>0</v>
      </c>
      <c r="U5624" s="5">
        <v>0</v>
      </c>
      <c r="V5624" s="6">
        <v>0</v>
      </c>
      <c r="W5624" s="5">
        <v>0</v>
      </c>
      <c r="X5624" s="6">
        <v>0</v>
      </c>
      <c r="Y5624" s="5">
        <v>0</v>
      </c>
      <c r="Z5624" s="6">
        <v>0</v>
      </c>
      <c r="AA5624" s="5">
        <v>0</v>
      </c>
      <c r="AB5624" s="6">
        <v>0</v>
      </c>
      <c r="AC5624" s="5">
        <v>0</v>
      </c>
      <c r="AD5624" s="6">
        <v>0</v>
      </c>
      <c r="AE5624" s="5">
        <v>0</v>
      </c>
      <c r="AF5624" s="6">
        <v>0</v>
      </c>
    </row>
    <row r="5625" spans="2:32" x14ac:dyDescent="0.35">
      <c r="B5625" s="2" t="s">
        <v>13</v>
      </c>
    </row>
    <row r="5626" spans="2:32" x14ac:dyDescent="0.35">
      <c r="B5626" s="1" t="s">
        <v>682</v>
      </c>
      <c r="C5626" s="5">
        <v>9.4900000000000002E-3</v>
      </c>
      <c r="D5626" s="6">
        <v>6.391</v>
      </c>
      <c r="E5626" s="5">
        <v>0</v>
      </c>
      <c r="F5626" s="6">
        <v>0</v>
      </c>
      <c r="G5626" s="5">
        <v>0</v>
      </c>
      <c r="H5626" s="6">
        <v>0</v>
      </c>
      <c r="I5626" s="5">
        <v>0</v>
      </c>
      <c r="J5626" s="6">
        <v>0</v>
      </c>
      <c r="K5626" s="5">
        <v>0</v>
      </c>
      <c r="L5626" s="6">
        <v>0</v>
      </c>
      <c r="M5626" s="5">
        <v>0</v>
      </c>
      <c r="N5626" s="6">
        <v>0</v>
      </c>
      <c r="O5626" s="5">
        <v>0</v>
      </c>
      <c r="P5626" s="6">
        <v>0</v>
      </c>
      <c r="Q5626" s="5">
        <v>0</v>
      </c>
      <c r="R5626" s="6">
        <v>0</v>
      </c>
      <c r="S5626" s="5">
        <v>0</v>
      </c>
      <c r="T5626" s="6">
        <v>0</v>
      </c>
      <c r="U5626" s="5">
        <v>0</v>
      </c>
      <c r="V5626" s="6">
        <v>0</v>
      </c>
      <c r="W5626" s="5">
        <v>0</v>
      </c>
      <c r="X5626" s="6">
        <v>0</v>
      </c>
      <c r="Y5626" s="5">
        <v>0</v>
      </c>
      <c r="Z5626" s="6">
        <v>0</v>
      </c>
      <c r="AA5626" s="5">
        <v>0</v>
      </c>
      <c r="AB5626" s="6">
        <v>0</v>
      </c>
      <c r="AC5626" s="5">
        <v>4.6820000000000001E-2</v>
      </c>
      <c r="AD5626" s="6">
        <v>6.391</v>
      </c>
      <c r="AE5626" s="5">
        <v>0</v>
      </c>
      <c r="AF5626" s="6">
        <v>0</v>
      </c>
    </row>
    <row r="5627" spans="2:32" x14ac:dyDescent="0.35">
      <c r="B5627" s="1" t="s">
        <v>1254</v>
      </c>
      <c r="C5627" s="5">
        <v>0.13408999999999999</v>
      </c>
      <c r="D5627" s="6">
        <v>90.287000000000006</v>
      </c>
      <c r="E5627" s="5">
        <v>0</v>
      </c>
      <c r="F5627" s="6">
        <v>0</v>
      </c>
      <c r="G5627" s="5">
        <v>0</v>
      </c>
      <c r="H5627" s="6">
        <v>0</v>
      </c>
      <c r="I5627" s="5">
        <v>0</v>
      </c>
      <c r="J5627" s="6">
        <v>0</v>
      </c>
      <c r="K5627" s="5">
        <v>8.5720000000000005E-2</v>
      </c>
      <c r="L5627" s="6">
        <v>3.113</v>
      </c>
      <c r="M5627" s="5">
        <v>0</v>
      </c>
      <c r="N5627" s="6">
        <v>0</v>
      </c>
      <c r="O5627" s="5">
        <v>0</v>
      </c>
      <c r="P5627" s="6">
        <v>0</v>
      </c>
      <c r="Q5627" s="5">
        <v>4.9779999999999998E-2</v>
      </c>
      <c r="R5627" s="6">
        <v>1.143</v>
      </c>
      <c r="S5627" s="5">
        <v>2.5739999999999999E-2</v>
      </c>
      <c r="T5627" s="6">
        <v>2.1309999999999998</v>
      </c>
      <c r="U5627" s="5">
        <v>1.3350000000000001E-2</v>
      </c>
      <c r="V5627" s="6">
        <v>0.29299999999999998</v>
      </c>
      <c r="W5627" s="5">
        <v>0</v>
      </c>
      <c r="X5627" s="6">
        <v>0</v>
      </c>
      <c r="Y5627" s="5">
        <v>3.3149999999999999E-2</v>
      </c>
      <c r="Z5627" s="6">
        <v>2.2450000000000001</v>
      </c>
      <c r="AA5627" s="5">
        <v>8.09E-2</v>
      </c>
      <c r="AB5627" s="6">
        <v>8.4239999999999995</v>
      </c>
      <c r="AC5627" s="5">
        <v>0.53439000000000003</v>
      </c>
      <c r="AD5627" s="6">
        <v>72.938000000000002</v>
      </c>
      <c r="AE5627" s="5">
        <v>0</v>
      </c>
      <c r="AF5627" s="6">
        <v>0</v>
      </c>
    </row>
    <row r="5628" spans="2:32" x14ac:dyDescent="0.35">
      <c r="B5628" s="1" t="s">
        <v>1255</v>
      </c>
      <c r="C5628" s="5">
        <v>6.7200000000000003E-3</v>
      </c>
      <c r="D5628" s="6">
        <v>4.524</v>
      </c>
      <c r="E5628" s="5">
        <v>0</v>
      </c>
      <c r="F5628" s="6">
        <v>0</v>
      </c>
      <c r="G5628" s="5">
        <v>0</v>
      </c>
      <c r="H5628" s="6">
        <v>0</v>
      </c>
      <c r="I5628" s="5">
        <v>0</v>
      </c>
      <c r="J5628" s="6">
        <v>0</v>
      </c>
      <c r="K5628" s="5">
        <v>0</v>
      </c>
      <c r="L5628" s="6">
        <v>0</v>
      </c>
      <c r="M5628" s="5">
        <v>0</v>
      </c>
      <c r="N5628" s="6">
        <v>0</v>
      </c>
      <c r="O5628" s="5">
        <v>0</v>
      </c>
      <c r="P5628" s="6">
        <v>0</v>
      </c>
      <c r="Q5628" s="5">
        <v>0</v>
      </c>
      <c r="R5628" s="6">
        <v>0</v>
      </c>
      <c r="S5628" s="5">
        <v>0</v>
      </c>
      <c r="T5628" s="6">
        <v>0</v>
      </c>
      <c r="U5628" s="5">
        <v>0</v>
      </c>
      <c r="V5628" s="6">
        <v>0</v>
      </c>
      <c r="W5628" s="5">
        <v>0</v>
      </c>
      <c r="X5628" s="6">
        <v>0</v>
      </c>
      <c r="Y5628" s="5">
        <v>0</v>
      </c>
      <c r="Z5628" s="6">
        <v>0</v>
      </c>
      <c r="AA5628" s="5">
        <v>0</v>
      </c>
      <c r="AB5628" s="6">
        <v>0</v>
      </c>
      <c r="AC5628" s="5">
        <v>3.3149999999999999E-2</v>
      </c>
      <c r="AD5628" s="6">
        <v>4.524</v>
      </c>
      <c r="AE5628" s="5">
        <v>0</v>
      </c>
      <c r="AF5628" s="6">
        <v>0</v>
      </c>
    </row>
    <row r="5629" spans="2:32" x14ac:dyDescent="0.35">
      <c r="B5629" s="1" t="s">
        <v>688</v>
      </c>
      <c r="C5629" s="5">
        <v>0</v>
      </c>
      <c r="D5629" s="6">
        <v>0</v>
      </c>
      <c r="E5629" s="5">
        <v>0</v>
      </c>
      <c r="F5629" s="6">
        <v>0</v>
      </c>
      <c r="G5629" s="5">
        <v>0</v>
      </c>
      <c r="H5629" s="6">
        <v>0</v>
      </c>
      <c r="I5629" s="5">
        <v>0</v>
      </c>
      <c r="J5629" s="6">
        <v>0</v>
      </c>
      <c r="K5629" s="5">
        <v>0</v>
      </c>
      <c r="L5629" s="6">
        <v>0</v>
      </c>
      <c r="M5629" s="5">
        <v>0</v>
      </c>
      <c r="N5629" s="6">
        <v>0</v>
      </c>
      <c r="O5629" s="5">
        <v>0</v>
      </c>
      <c r="P5629" s="6">
        <v>0</v>
      </c>
      <c r="Q5629" s="5">
        <v>0</v>
      </c>
      <c r="R5629" s="6">
        <v>0</v>
      </c>
      <c r="S5629" s="5">
        <v>0</v>
      </c>
      <c r="T5629" s="6">
        <v>0</v>
      </c>
      <c r="U5629" s="5">
        <v>0</v>
      </c>
      <c r="V5629" s="6">
        <v>0</v>
      </c>
      <c r="W5629" s="5">
        <v>0</v>
      </c>
      <c r="X5629" s="6">
        <v>0</v>
      </c>
      <c r="Y5629" s="5">
        <v>0</v>
      </c>
      <c r="Z5629" s="6">
        <v>0</v>
      </c>
      <c r="AA5629" s="5">
        <v>0</v>
      </c>
      <c r="AB5629" s="6">
        <v>0</v>
      </c>
      <c r="AC5629" s="5">
        <v>0</v>
      </c>
      <c r="AD5629" s="6">
        <v>0</v>
      </c>
      <c r="AE5629" s="5">
        <v>0</v>
      </c>
      <c r="AF5629" s="6">
        <v>0</v>
      </c>
    </row>
    <row r="5630" spans="2:32" x14ac:dyDescent="0.35">
      <c r="B5630" s="1" t="s">
        <v>692</v>
      </c>
      <c r="C5630" s="5">
        <v>0</v>
      </c>
      <c r="D5630" s="6">
        <v>0</v>
      </c>
      <c r="E5630" s="5">
        <v>0</v>
      </c>
      <c r="F5630" s="6">
        <v>0</v>
      </c>
      <c r="G5630" s="5">
        <v>0</v>
      </c>
      <c r="H5630" s="6">
        <v>0</v>
      </c>
      <c r="I5630" s="5">
        <v>0</v>
      </c>
      <c r="J5630" s="6">
        <v>0</v>
      </c>
      <c r="K5630" s="5">
        <v>0</v>
      </c>
      <c r="L5630" s="6">
        <v>0</v>
      </c>
      <c r="M5630" s="5">
        <v>0</v>
      </c>
      <c r="N5630" s="6">
        <v>0</v>
      </c>
      <c r="O5630" s="5">
        <v>0</v>
      </c>
      <c r="P5630" s="6">
        <v>0</v>
      </c>
      <c r="Q5630" s="5">
        <v>0</v>
      </c>
      <c r="R5630" s="6">
        <v>0</v>
      </c>
      <c r="S5630" s="5">
        <v>0</v>
      </c>
      <c r="T5630" s="6">
        <v>0</v>
      </c>
      <c r="U5630" s="5">
        <v>0</v>
      </c>
      <c r="V5630" s="6">
        <v>0</v>
      </c>
      <c r="W5630" s="5">
        <v>0</v>
      </c>
      <c r="X5630" s="6">
        <v>0</v>
      </c>
      <c r="Y5630" s="5">
        <v>0</v>
      </c>
      <c r="Z5630" s="6">
        <v>0</v>
      </c>
      <c r="AA5630" s="5">
        <v>0</v>
      </c>
      <c r="AB5630" s="6">
        <v>0</v>
      </c>
      <c r="AC5630" s="5">
        <v>0</v>
      </c>
      <c r="AD5630" s="6">
        <v>0</v>
      </c>
      <c r="AE5630" s="5">
        <v>0</v>
      </c>
      <c r="AF5630" s="6">
        <v>0</v>
      </c>
    </row>
    <row r="5631" spans="2:32" x14ac:dyDescent="0.35">
      <c r="B5631" s="2" t="s">
        <v>14</v>
      </c>
    </row>
    <row r="5632" spans="2:32" x14ac:dyDescent="0.35">
      <c r="B5632" s="1" t="s">
        <v>694</v>
      </c>
      <c r="C5632" s="5">
        <v>1.299E-2</v>
      </c>
      <c r="D5632" s="6">
        <v>8.7469999999999999</v>
      </c>
      <c r="E5632" s="5">
        <v>0</v>
      </c>
      <c r="F5632" s="6">
        <v>0</v>
      </c>
      <c r="G5632" s="5">
        <v>0</v>
      </c>
      <c r="H5632" s="6">
        <v>0</v>
      </c>
      <c r="I5632" s="5">
        <v>0</v>
      </c>
      <c r="J5632" s="6">
        <v>0</v>
      </c>
      <c r="K5632" s="5">
        <v>0</v>
      </c>
      <c r="L5632" s="6">
        <v>0</v>
      </c>
      <c r="M5632" s="5">
        <v>0</v>
      </c>
      <c r="N5632" s="6">
        <v>0</v>
      </c>
      <c r="O5632" s="5">
        <v>0</v>
      </c>
      <c r="P5632" s="6">
        <v>0</v>
      </c>
      <c r="Q5632" s="5">
        <v>0</v>
      </c>
      <c r="R5632" s="6">
        <v>0</v>
      </c>
      <c r="S5632" s="5">
        <v>6.9610000000000005E-2</v>
      </c>
      <c r="T5632" s="6">
        <v>5.7619999999999996</v>
      </c>
      <c r="U5632" s="5">
        <v>0</v>
      </c>
      <c r="V5632" s="6">
        <v>0</v>
      </c>
      <c r="W5632" s="5">
        <v>0</v>
      </c>
      <c r="X5632" s="6">
        <v>0</v>
      </c>
      <c r="Y5632" s="5">
        <v>0</v>
      </c>
      <c r="Z5632" s="6">
        <v>0</v>
      </c>
      <c r="AA5632" s="5">
        <v>0</v>
      </c>
      <c r="AB5632" s="6">
        <v>0</v>
      </c>
      <c r="AC5632" s="5">
        <v>0</v>
      </c>
      <c r="AD5632" s="6">
        <v>0</v>
      </c>
      <c r="AE5632" s="5">
        <v>4.8860000000000001E-2</v>
      </c>
      <c r="AF5632" s="6">
        <v>2.9849999999999999</v>
      </c>
    </row>
    <row r="5633" spans="2:32" x14ac:dyDescent="0.35">
      <c r="B5633" s="1" t="s">
        <v>1256</v>
      </c>
      <c r="C5633" s="5">
        <v>9.4839999999999994E-2</v>
      </c>
      <c r="D5633" s="6">
        <v>63.862000000000002</v>
      </c>
      <c r="E5633" s="5">
        <v>5.57E-2</v>
      </c>
      <c r="F5633" s="6">
        <v>0.98399999999999999</v>
      </c>
      <c r="G5633" s="5">
        <v>0</v>
      </c>
      <c r="H5633" s="6">
        <v>0</v>
      </c>
      <c r="I5633" s="5">
        <v>0</v>
      </c>
      <c r="J5633" s="6">
        <v>0</v>
      </c>
      <c r="K5633" s="5">
        <v>0.10051</v>
      </c>
      <c r="L5633" s="6">
        <v>3.65</v>
      </c>
      <c r="M5633" s="5">
        <v>0</v>
      </c>
      <c r="N5633" s="6">
        <v>0</v>
      </c>
      <c r="O5633" s="5">
        <v>0</v>
      </c>
      <c r="P5633" s="6">
        <v>0</v>
      </c>
      <c r="Q5633" s="5">
        <v>3.662E-2</v>
      </c>
      <c r="R5633" s="6">
        <v>0.84099999999999997</v>
      </c>
      <c r="S5633" s="5">
        <v>6.5579999999999999E-2</v>
      </c>
      <c r="T5633" s="6">
        <v>5.4279999999999999</v>
      </c>
      <c r="U5633" s="5">
        <v>0</v>
      </c>
      <c r="V5633" s="6">
        <v>0</v>
      </c>
      <c r="W5633" s="5">
        <v>0</v>
      </c>
      <c r="X5633" s="6">
        <v>0</v>
      </c>
      <c r="Y5633" s="5">
        <v>0</v>
      </c>
      <c r="Z5633" s="6">
        <v>0</v>
      </c>
      <c r="AA5633" s="5">
        <v>0</v>
      </c>
      <c r="AB5633" s="6">
        <v>0</v>
      </c>
      <c r="AC5633" s="5">
        <v>7.4090000000000003E-2</v>
      </c>
      <c r="AD5633" s="6">
        <v>10.112</v>
      </c>
      <c r="AE5633" s="5">
        <v>0.70138</v>
      </c>
      <c r="AF5633" s="6">
        <v>42.847000000000001</v>
      </c>
    </row>
    <row r="5634" spans="2:32" x14ac:dyDescent="0.35">
      <c r="B5634" s="2" t="s">
        <v>233</v>
      </c>
    </row>
    <row r="5635" spans="2:32" x14ac:dyDescent="0.35">
      <c r="B5635" s="1" t="s">
        <v>706</v>
      </c>
      <c r="C5635" s="5">
        <v>0</v>
      </c>
      <c r="D5635" s="6">
        <v>0</v>
      </c>
      <c r="E5635" s="5">
        <v>0</v>
      </c>
      <c r="F5635" s="6">
        <v>0</v>
      </c>
      <c r="G5635" s="5">
        <v>0</v>
      </c>
      <c r="H5635" s="6">
        <v>0</v>
      </c>
      <c r="I5635" s="5">
        <v>0</v>
      </c>
      <c r="J5635" s="6">
        <v>0</v>
      </c>
      <c r="K5635" s="5">
        <v>0</v>
      </c>
      <c r="L5635" s="6">
        <v>0</v>
      </c>
      <c r="M5635" s="5">
        <v>0</v>
      </c>
      <c r="N5635" s="6">
        <v>0</v>
      </c>
      <c r="O5635" s="5">
        <v>0</v>
      </c>
      <c r="P5635" s="6">
        <v>0</v>
      </c>
      <c r="Q5635" s="5">
        <v>0</v>
      </c>
      <c r="R5635" s="6">
        <v>0</v>
      </c>
      <c r="S5635" s="5">
        <v>0</v>
      </c>
      <c r="T5635" s="6">
        <v>0</v>
      </c>
      <c r="U5635" s="5">
        <v>0</v>
      </c>
      <c r="V5635" s="6">
        <v>0</v>
      </c>
      <c r="W5635" s="5">
        <v>0</v>
      </c>
      <c r="X5635" s="6">
        <v>0</v>
      </c>
      <c r="Y5635" s="5">
        <v>0</v>
      </c>
      <c r="Z5635" s="6">
        <v>0</v>
      </c>
      <c r="AA5635" s="5">
        <v>0</v>
      </c>
      <c r="AB5635" s="6">
        <v>0</v>
      </c>
      <c r="AC5635" s="5">
        <v>0</v>
      </c>
      <c r="AD5635" s="6">
        <v>0</v>
      </c>
      <c r="AE5635" s="5">
        <v>0</v>
      </c>
      <c r="AF5635" s="6">
        <v>0</v>
      </c>
    </row>
    <row r="5636" spans="2:32" x14ac:dyDescent="0.35">
      <c r="B5636" s="1" t="s">
        <v>715</v>
      </c>
      <c r="C5636" s="5">
        <v>0</v>
      </c>
      <c r="D5636" s="6">
        <v>0</v>
      </c>
      <c r="E5636" s="5">
        <v>0</v>
      </c>
      <c r="F5636" s="6">
        <v>0</v>
      </c>
      <c r="G5636" s="5">
        <v>0</v>
      </c>
      <c r="H5636" s="6">
        <v>0</v>
      </c>
      <c r="I5636" s="5">
        <v>0</v>
      </c>
      <c r="J5636" s="6">
        <v>0</v>
      </c>
      <c r="K5636" s="5">
        <v>0</v>
      </c>
      <c r="L5636" s="6">
        <v>0</v>
      </c>
      <c r="M5636" s="5">
        <v>0</v>
      </c>
      <c r="N5636" s="6">
        <v>0</v>
      </c>
      <c r="O5636" s="5">
        <v>0</v>
      </c>
      <c r="P5636" s="6">
        <v>0</v>
      </c>
      <c r="Q5636" s="5">
        <v>0</v>
      </c>
      <c r="R5636" s="6">
        <v>0</v>
      </c>
      <c r="S5636" s="5">
        <v>0</v>
      </c>
      <c r="T5636" s="6">
        <v>0</v>
      </c>
      <c r="U5636" s="5">
        <v>0</v>
      </c>
      <c r="V5636" s="6">
        <v>0</v>
      </c>
      <c r="W5636" s="5">
        <v>0</v>
      </c>
      <c r="X5636" s="6">
        <v>0</v>
      </c>
      <c r="Y5636" s="5">
        <v>0</v>
      </c>
      <c r="Z5636" s="6">
        <v>0</v>
      </c>
      <c r="AA5636" s="5">
        <v>0</v>
      </c>
      <c r="AB5636" s="6">
        <v>0</v>
      </c>
      <c r="AC5636" s="5">
        <v>0</v>
      </c>
      <c r="AD5636" s="6">
        <v>0</v>
      </c>
      <c r="AE5636" s="5">
        <v>0</v>
      </c>
      <c r="AF5636" s="6">
        <v>0</v>
      </c>
    </row>
    <row r="5637" spans="2:32" x14ac:dyDescent="0.35">
      <c r="B5637" s="1" t="s">
        <v>718</v>
      </c>
      <c r="C5637" s="5">
        <v>8.5599999999999999E-3</v>
      </c>
      <c r="D5637" s="6">
        <v>5.7619999999999996</v>
      </c>
      <c r="E5637" s="5">
        <v>0</v>
      </c>
      <c r="F5637" s="6">
        <v>0</v>
      </c>
      <c r="G5637" s="5">
        <v>0</v>
      </c>
      <c r="H5637" s="6">
        <v>0</v>
      </c>
      <c r="I5637" s="5">
        <v>0</v>
      </c>
      <c r="J5637" s="6">
        <v>0</v>
      </c>
      <c r="K5637" s="5">
        <v>0</v>
      </c>
      <c r="L5637" s="6">
        <v>0</v>
      </c>
      <c r="M5637" s="5">
        <v>0</v>
      </c>
      <c r="N5637" s="6">
        <v>0</v>
      </c>
      <c r="O5637" s="5">
        <v>0</v>
      </c>
      <c r="P5637" s="6">
        <v>0</v>
      </c>
      <c r="Q5637" s="5">
        <v>0</v>
      </c>
      <c r="R5637" s="6">
        <v>0</v>
      </c>
      <c r="S5637" s="5">
        <v>6.9610000000000005E-2</v>
      </c>
      <c r="T5637" s="6">
        <v>5.7619999999999996</v>
      </c>
      <c r="U5637" s="5">
        <v>0</v>
      </c>
      <c r="V5637" s="6">
        <v>0</v>
      </c>
      <c r="W5637" s="5">
        <v>0</v>
      </c>
      <c r="X5637" s="6">
        <v>0</v>
      </c>
      <c r="Y5637" s="5">
        <v>0</v>
      </c>
      <c r="Z5637" s="6">
        <v>0</v>
      </c>
      <c r="AA5637" s="5">
        <v>0</v>
      </c>
      <c r="AB5637" s="6">
        <v>0</v>
      </c>
      <c r="AC5637" s="5">
        <v>0</v>
      </c>
      <c r="AD5637" s="6">
        <v>0</v>
      </c>
      <c r="AE5637" s="5">
        <v>0</v>
      </c>
      <c r="AF5637" s="6">
        <v>0</v>
      </c>
    </row>
    <row r="5638" spans="2:32" x14ac:dyDescent="0.35">
      <c r="B5638" s="1" t="s">
        <v>720</v>
      </c>
      <c r="C5638" s="5">
        <v>7.3000000000000001E-3</v>
      </c>
      <c r="D5638" s="6">
        <v>4.9180000000000001</v>
      </c>
      <c r="E5638" s="5">
        <v>0</v>
      </c>
      <c r="F5638" s="6">
        <v>0</v>
      </c>
      <c r="G5638" s="5">
        <v>0</v>
      </c>
      <c r="H5638" s="6">
        <v>0</v>
      </c>
      <c r="I5638" s="5">
        <v>0</v>
      </c>
      <c r="J5638" s="6">
        <v>0</v>
      </c>
      <c r="K5638" s="5">
        <v>0</v>
      </c>
      <c r="L5638" s="6">
        <v>0</v>
      </c>
      <c r="M5638" s="5">
        <v>0</v>
      </c>
      <c r="N5638" s="6">
        <v>0</v>
      </c>
      <c r="O5638" s="5">
        <v>0</v>
      </c>
      <c r="P5638" s="6">
        <v>0</v>
      </c>
      <c r="Q5638" s="5">
        <v>0</v>
      </c>
      <c r="R5638" s="6">
        <v>0</v>
      </c>
      <c r="S5638" s="5">
        <v>0</v>
      </c>
      <c r="T5638" s="6">
        <v>0</v>
      </c>
      <c r="U5638" s="5">
        <v>0</v>
      </c>
      <c r="V5638" s="6">
        <v>0</v>
      </c>
      <c r="W5638" s="5">
        <v>3.5090000000000003E-2</v>
      </c>
      <c r="X5638" s="6">
        <v>0.31</v>
      </c>
      <c r="Y5638" s="5">
        <v>6.8049999999999999E-2</v>
      </c>
      <c r="Z5638" s="6">
        <v>4.6079999999999997</v>
      </c>
      <c r="AA5638" s="5">
        <v>0</v>
      </c>
      <c r="AB5638" s="6">
        <v>0</v>
      </c>
      <c r="AC5638" s="5">
        <v>0</v>
      </c>
      <c r="AD5638" s="6">
        <v>0</v>
      </c>
      <c r="AE5638" s="5">
        <v>0</v>
      </c>
      <c r="AF5638" s="6">
        <v>0</v>
      </c>
    </row>
    <row r="5639" spans="2:32" x14ac:dyDescent="0.35">
      <c r="B5639" s="1" t="s">
        <v>723</v>
      </c>
      <c r="C5639" s="5">
        <v>1.2600000000000001E-3</v>
      </c>
      <c r="D5639" s="6">
        <v>0.85099999999999998</v>
      </c>
      <c r="E5639" s="5">
        <v>0</v>
      </c>
      <c r="F5639" s="6">
        <v>0</v>
      </c>
      <c r="G5639" s="5">
        <v>0</v>
      </c>
      <c r="H5639" s="6">
        <v>0</v>
      </c>
      <c r="I5639" s="5">
        <v>0</v>
      </c>
      <c r="J5639" s="6">
        <v>0</v>
      </c>
      <c r="K5639" s="5">
        <v>0</v>
      </c>
      <c r="L5639" s="6">
        <v>0</v>
      </c>
      <c r="M5639" s="5">
        <v>0</v>
      </c>
      <c r="N5639" s="6">
        <v>0</v>
      </c>
      <c r="O5639" s="5">
        <v>0</v>
      </c>
      <c r="P5639" s="6">
        <v>0</v>
      </c>
      <c r="Q5639" s="5">
        <v>0</v>
      </c>
      <c r="R5639" s="6">
        <v>0</v>
      </c>
      <c r="S5639" s="5">
        <v>0</v>
      </c>
      <c r="T5639" s="6">
        <v>0</v>
      </c>
      <c r="U5639" s="5">
        <v>0</v>
      </c>
      <c r="V5639" s="6">
        <v>0</v>
      </c>
      <c r="W5639" s="5">
        <v>0</v>
      </c>
      <c r="X5639" s="6">
        <v>0</v>
      </c>
      <c r="Y5639" s="5">
        <v>0</v>
      </c>
      <c r="Z5639" s="6">
        <v>0</v>
      </c>
      <c r="AA5639" s="5">
        <v>0</v>
      </c>
      <c r="AB5639" s="6">
        <v>0</v>
      </c>
      <c r="AC5639" s="5">
        <v>6.2300000000000003E-3</v>
      </c>
      <c r="AD5639" s="6">
        <v>0.85099999999999998</v>
      </c>
      <c r="AE5639" s="5">
        <v>0</v>
      </c>
      <c r="AF5639" s="6">
        <v>0</v>
      </c>
    </row>
    <row r="5640" spans="2:32" x14ac:dyDescent="0.35">
      <c r="B5640" s="1" t="s">
        <v>725</v>
      </c>
      <c r="C5640" s="5">
        <v>0</v>
      </c>
      <c r="D5640" s="6">
        <v>0</v>
      </c>
      <c r="E5640" s="5">
        <v>0</v>
      </c>
      <c r="F5640" s="6">
        <v>0</v>
      </c>
      <c r="G5640" s="5">
        <v>0</v>
      </c>
      <c r="H5640" s="6">
        <v>0</v>
      </c>
      <c r="I5640" s="5">
        <v>0</v>
      </c>
      <c r="J5640" s="6">
        <v>0</v>
      </c>
      <c r="K5640" s="5">
        <v>0</v>
      </c>
      <c r="L5640" s="6">
        <v>0</v>
      </c>
      <c r="M5640" s="5">
        <v>0</v>
      </c>
      <c r="N5640" s="6">
        <v>0</v>
      </c>
      <c r="O5640" s="5">
        <v>0</v>
      </c>
      <c r="P5640" s="6">
        <v>0</v>
      </c>
      <c r="Q5640" s="5">
        <v>0</v>
      </c>
      <c r="R5640" s="6">
        <v>0</v>
      </c>
      <c r="S5640" s="5">
        <v>0</v>
      </c>
      <c r="T5640" s="6">
        <v>0</v>
      </c>
      <c r="U5640" s="5">
        <v>0</v>
      </c>
      <c r="V5640" s="6">
        <v>0</v>
      </c>
      <c r="W5640" s="5">
        <v>0</v>
      </c>
      <c r="X5640" s="6">
        <v>0</v>
      </c>
      <c r="Y5640" s="5">
        <v>0</v>
      </c>
      <c r="Z5640" s="6">
        <v>0</v>
      </c>
      <c r="AA5640" s="5">
        <v>0</v>
      </c>
      <c r="AB5640" s="6">
        <v>0</v>
      </c>
      <c r="AC5640" s="5">
        <v>0</v>
      </c>
      <c r="AD5640" s="6">
        <v>0</v>
      </c>
      <c r="AE5640" s="5">
        <v>0</v>
      </c>
      <c r="AF5640" s="6">
        <v>0</v>
      </c>
    </row>
    <row r="5641" spans="2:32" x14ac:dyDescent="0.35">
      <c r="B5641" s="1" t="s">
        <v>726</v>
      </c>
      <c r="C5641" s="5">
        <v>0</v>
      </c>
      <c r="D5641" s="6">
        <v>0</v>
      </c>
      <c r="E5641" s="5">
        <v>0</v>
      </c>
      <c r="F5641" s="6">
        <v>0</v>
      </c>
      <c r="G5641" s="5">
        <v>0</v>
      </c>
      <c r="H5641" s="6">
        <v>0</v>
      </c>
      <c r="I5641" s="5">
        <v>0</v>
      </c>
      <c r="J5641" s="6">
        <v>0</v>
      </c>
      <c r="K5641" s="5">
        <v>0</v>
      </c>
      <c r="L5641" s="6">
        <v>0</v>
      </c>
      <c r="M5641" s="5">
        <v>0</v>
      </c>
      <c r="N5641" s="6">
        <v>0</v>
      </c>
      <c r="O5641" s="5">
        <v>0</v>
      </c>
      <c r="P5641" s="6">
        <v>0</v>
      </c>
      <c r="Q5641" s="5">
        <v>0</v>
      </c>
      <c r="R5641" s="6">
        <v>0</v>
      </c>
      <c r="S5641" s="5">
        <v>0</v>
      </c>
      <c r="T5641" s="6">
        <v>0</v>
      </c>
      <c r="U5641" s="5">
        <v>0</v>
      </c>
      <c r="V5641" s="6">
        <v>0</v>
      </c>
      <c r="W5641" s="5">
        <v>0</v>
      </c>
      <c r="X5641" s="6">
        <v>0</v>
      </c>
      <c r="Y5641" s="5">
        <v>0</v>
      </c>
      <c r="Z5641" s="6">
        <v>0</v>
      </c>
      <c r="AA5641" s="5">
        <v>0</v>
      </c>
      <c r="AB5641" s="6">
        <v>0</v>
      </c>
      <c r="AC5641" s="5">
        <v>0</v>
      </c>
      <c r="AD5641" s="6">
        <v>0</v>
      </c>
      <c r="AE5641" s="5">
        <v>0</v>
      </c>
      <c r="AF5641" s="6">
        <v>0</v>
      </c>
    </row>
    <row r="5642" spans="2:32" x14ac:dyDescent="0.35">
      <c r="B5642" s="1" t="s">
        <v>1257</v>
      </c>
      <c r="C5642" s="5">
        <v>8.4000000000000003E-4</v>
      </c>
      <c r="D5642" s="6">
        <v>0.56799999999999995</v>
      </c>
      <c r="E5642" s="5">
        <v>0</v>
      </c>
      <c r="F5642" s="6">
        <v>0</v>
      </c>
      <c r="G5642" s="5">
        <v>0</v>
      </c>
      <c r="H5642" s="6">
        <v>0</v>
      </c>
      <c r="I5642" s="5">
        <v>0</v>
      </c>
      <c r="J5642" s="6">
        <v>0</v>
      </c>
      <c r="K5642" s="5">
        <v>0</v>
      </c>
      <c r="L5642" s="6">
        <v>0</v>
      </c>
      <c r="M5642" s="5">
        <v>0</v>
      </c>
      <c r="N5642" s="6">
        <v>0</v>
      </c>
      <c r="O5642" s="5">
        <v>0</v>
      </c>
      <c r="P5642" s="6">
        <v>0</v>
      </c>
      <c r="Q5642" s="5">
        <v>0</v>
      </c>
      <c r="R5642" s="6">
        <v>0</v>
      </c>
      <c r="S5642" s="5">
        <v>0</v>
      </c>
      <c r="T5642" s="6">
        <v>0</v>
      </c>
      <c r="U5642" s="5">
        <v>0</v>
      </c>
      <c r="V5642" s="6">
        <v>0</v>
      </c>
      <c r="W5642" s="5">
        <v>0</v>
      </c>
      <c r="X5642" s="6">
        <v>0</v>
      </c>
      <c r="Y5642" s="5">
        <v>8.3899999999999999E-3</v>
      </c>
      <c r="Z5642" s="6">
        <v>0.56799999999999995</v>
      </c>
      <c r="AA5642" s="5">
        <v>0</v>
      </c>
      <c r="AB5642" s="6">
        <v>0</v>
      </c>
      <c r="AC5642" s="5">
        <v>0</v>
      </c>
      <c r="AD5642" s="6">
        <v>0</v>
      </c>
      <c r="AE5642" s="5">
        <v>0</v>
      </c>
      <c r="AF5642" s="6">
        <v>0</v>
      </c>
    </row>
    <row r="5643" spans="2:32" x14ac:dyDescent="0.35">
      <c r="B5643" s="1" t="s">
        <v>737</v>
      </c>
      <c r="C5643" s="5">
        <v>3.7699999999999999E-3</v>
      </c>
      <c r="D5643" s="6">
        <v>2.5390000000000001</v>
      </c>
      <c r="E5643" s="5">
        <v>0</v>
      </c>
      <c r="F5643" s="6">
        <v>0</v>
      </c>
      <c r="G5643" s="5">
        <v>0</v>
      </c>
      <c r="H5643" s="6">
        <v>0</v>
      </c>
      <c r="I5643" s="5">
        <v>0</v>
      </c>
      <c r="J5643" s="6">
        <v>0</v>
      </c>
      <c r="K5643" s="5">
        <v>0</v>
      </c>
      <c r="L5643" s="6">
        <v>0</v>
      </c>
      <c r="M5643" s="5">
        <v>0</v>
      </c>
      <c r="N5643" s="6">
        <v>0</v>
      </c>
      <c r="O5643" s="5">
        <v>0</v>
      </c>
      <c r="P5643" s="6">
        <v>0</v>
      </c>
      <c r="Q5643" s="5">
        <v>0</v>
      </c>
      <c r="R5643" s="6">
        <v>0</v>
      </c>
      <c r="S5643" s="5">
        <v>0</v>
      </c>
      <c r="T5643" s="6">
        <v>0</v>
      </c>
      <c r="U5643" s="5">
        <v>0</v>
      </c>
      <c r="V5643" s="6">
        <v>0</v>
      </c>
      <c r="W5643" s="5">
        <v>0</v>
      </c>
      <c r="X5643" s="6">
        <v>0</v>
      </c>
      <c r="Y5643" s="5">
        <v>0</v>
      </c>
      <c r="Z5643" s="6">
        <v>0</v>
      </c>
      <c r="AA5643" s="5">
        <v>0</v>
      </c>
      <c r="AB5643" s="6">
        <v>0</v>
      </c>
      <c r="AC5643" s="5">
        <v>0</v>
      </c>
      <c r="AD5643" s="6">
        <v>0</v>
      </c>
      <c r="AE5643" s="5">
        <v>4.156E-2</v>
      </c>
      <c r="AF5643" s="6">
        <v>2.5390000000000001</v>
      </c>
    </row>
    <row r="5644" spans="2:32" x14ac:dyDescent="0.35">
      <c r="B5644" s="1" t="s">
        <v>1258</v>
      </c>
      <c r="C5644" s="5">
        <v>4.5749999999999999E-2</v>
      </c>
      <c r="D5644" s="6">
        <v>30.803999999999998</v>
      </c>
      <c r="E5644" s="5">
        <v>7.5740000000000002E-2</v>
      </c>
      <c r="F5644" s="6">
        <v>1.3380000000000001</v>
      </c>
      <c r="G5644" s="5">
        <v>0</v>
      </c>
      <c r="H5644" s="6">
        <v>0</v>
      </c>
      <c r="I5644" s="5">
        <v>0</v>
      </c>
      <c r="J5644" s="6">
        <v>0</v>
      </c>
      <c r="K5644" s="5">
        <v>0.12358</v>
      </c>
      <c r="L5644" s="6">
        <v>4.4880000000000004</v>
      </c>
      <c r="M5644" s="5">
        <v>0</v>
      </c>
      <c r="N5644" s="6">
        <v>0</v>
      </c>
      <c r="O5644" s="5">
        <v>0</v>
      </c>
      <c r="P5644" s="6">
        <v>0</v>
      </c>
      <c r="Q5644" s="5">
        <v>0</v>
      </c>
      <c r="R5644" s="6">
        <v>0</v>
      </c>
      <c r="S5644" s="5">
        <v>0</v>
      </c>
      <c r="T5644" s="6">
        <v>0</v>
      </c>
      <c r="U5644" s="5">
        <v>0.14213000000000001</v>
      </c>
      <c r="V5644" s="6">
        <v>3.12</v>
      </c>
      <c r="W5644" s="5">
        <v>7.6280000000000001E-2</v>
      </c>
      <c r="X5644" s="6">
        <v>0.67400000000000004</v>
      </c>
      <c r="Y5644" s="5">
        <v>0.24532999999999999</v>
      </c>
      <c r="Z5644" s="6">
        <v>16.613</v>
      </c>
      <c r="AA5644" s="5">
        <v>0</v>
      </c>
      <c r="AB5644" s="6">
        <v>0</v>
      </c>
      <c r="AC5644" s="5">
        <v>3.3500000000000002E-2</v>
      </c>
      <c r="AD5644" s="6">
        <v>4.5720000000000001</v>
      </c>
      <c r="AE5644" s="5">
        <v>0</v>
      </c>
      <c r="AF5644" s="6">
        <v>0</v>
      </c>
    </row>
    <row r="5645" spans="2:32" x14ac:dyDescent="0.35">
      <c r="B5645" s="1" t="s">
        <v>1259</v>
      </c>
      <c r="C5645" s="5">
        <v>1.2600000000000001E-3</v>
      </c>
      <c r="D5645" s="6">
        <v>0.85099999999999998</v>
      </c>
      <c r="E5645" s="5">
        <v>0</v>
      </c>
      <c r="F5645" s="6">
        <v>0</v>
      </c>
      <c r="G5645" s="5">
        <v>0</v>
      </c>
      <c r="H5645" s="6">
        <v>0</v>
      </c>
      <c r="I5645" s="5">
        <v>0</v>
      </c>
      <c r="J5645" s="6">
        <v>0</v>
      </c>
      <c r="K5645" s="5">
        <v>0</v>
      </c>
      <c r="L5645" s="6">
        <v>0</v>
      </c>
      <c r="M5645" s="5">
        <v>0</v>
      </c>
      <c r="N5645" s="6">
        <v>0</v>
      </c>
      <c r="O5645" s="5">
        <v>0</v>
      </c>
      <c r="P5645" s="6">
        <v>0</v>
      </c>
      <c r="Q5645" s="5">
        <v>0</v>
      </c>
      <c r="R5645" s="6">
        <v>0</v>
      </c>
      <c r="S5645" s="5">
        <v>0</v>
      </c>
      <c r="T5645" s="6">
        <v>0</v>
      </c>
      <c r="U5645" s="5">
        <v>0</v>
      </c>
      <c r="V5645" s="6">
        <v>0</v>
      </c>
      <c r="W5645" s="5">
        <v>0</v>
      </c>
      <c r="X5645" s="6">
        <v>0</v>
      </c>
      <c r="Y5645" s="5">
        <v>0</v>
      </c>
      <c r="Z5645" s="6">
        <v>0</v>
      </c>
      <c r="AA5645" s="5">
        <v>0</v>
      </c>
      <c r="AB5645" s="6">
        <v>0</v>
      </c>
      <c r="AC5645" s="5">
        <v>6.2300000000000003E-3</v>
      </c>
      <c r="AD5645" s="6">
        <v>0.85099999999999998</v>
      </c>
      <c r="AE5645" s="5">
        <v>0</v>
      </c>
      <c r="AF5645" s="6">
        <v>0</v>
      </c>
    </row>
    <row r="5646" spans="2:32" x14ac:dyDescent="0.35">
      <c r="B5646" s="1" t="s">
        <v>1260</v>
      </c>
      <c r="C5646" s="5">
        <v>7.9799999999999992E-3</v>
      </c>
      <c r="D5646" s="6">
        <v>5.375</v>
      </c>
      <c r="E5646" s="5">
        <v>0</v>
      </c>
      <c r="F5646" s="6">
        <v>0</v>
      </c>
      <c r="G5646" s="5">
        <v>0</v>
      </c>
      <c r="H5646" s="6">
        <v>0</v>
      </c>
      <c r="I5646" s="5">
        <v>0</v>
      </c>
      <c r="J5646" s="6">
        <v>0</v>
      </c>
      <c r="K5646" s="5">
        <v>0</v>
      </c>
      <c r="L5646" s="6">
        <v>0</v>
      </c>
      <c r="M5646" s="5">
        <v>0</v>
      </c>
      <c r="N5646" s="6">
        <v>0</v>
      </c>
      <c r="O5646" s="5">
        <v>0</v>
      </c>
      <c r="P5646" s="6">
        <v>0</v>
      </c>
      <c r="Q5646" s="5">
        <v>0</v>
      </c>
      <c r="R5646" s="6">
        <v>0</v>
      </c>
      <c r="S5646" s="5">
        <v>0</v>
      </c>
      <c r="T5646" s="6">
        <v>0</v>
      </c>
      <c r="U5646" s="5">
        <v>0</v>
      </c>
      <c r="V5646" s="6">
        <v>0</v>
      </c>
      <c r="W5646" s="5">
        <v>0</v>
      </c>
      <c r="X5646" s="6">
        <v>0</v>
      </c>
      <c r="Y5646" s="5">
        <v>0</v>
      </c>
      <c r="Z5646" s="6">
        <v>0</v>
      </c>
      <c r="AA5646" s="5">
        <v>0</v>
      </c>
      <c r="AB5646" s="6">
        <v>0</v>
      </c>
      <c r="AC5646" s="5">
        <v>3.9379999999999998E-2</v>
      </c>
      <c r="AD5646" s="6">
        <v>5.375</v>
      </c>
      <c r="AE5646" s="5">
        <v>0</v>
      </c>
      <c r="AF5646" s="6">
        <v>0</v>
      </c>
    </row>
    <row r="5647" spans="2:32" x14ac:dyDescent="0.35">
      <c r="B5647" s="1" t="s">
        <v>1261</v>
      </c>
      <c r="C5647" s="5">
        <v>2.0999999999999999E-3</v>
      </c>
      <c r="D5647" s="6">
        <v>1.417</v>
      </c>
      <c r="E5647" s="5">
        <v>0</v>
      </c>
      <c r="F5647" s="6">
        <v>0</v>
      </c>
      <c r="G5647" s="5">
        <v>0</v>
      </c>
      <c r="H5647" s="6">
        <v>0</v>
      </c>
      <c r="I5647" s="5">
        <v>0</v>
      </c>
      <c r="J5647" s="6">
        <v>0</v>
      </c>
      <c r="K5647" s="5">
        <v>0</v>
      </c>
      <c r="L5647" s="6">
        <v>0</v>
      </c>
      <c r="M5647" s="5">
        <v>0</v>
      </c>
      <c r="N5647" s="6">
        <v>0</v>
      </c>
      <c r="O5647" s="5">
        <v>4.437E-2</v>
      </c>
      <c r="P5647" s="6">
        <v>0.86399999999999999</v>
      </c>
      <c r="Q5647" s="5">
        <v>0</v>
      </c>
      <c r="R5647" s="6">
        <v>0</v>
      </c>
      <c r="S5647" s="5">
        <v>0</v>
      </c>
      <c r="T5647" s="6">
        <v>0</v>
      </c>
      <c r="U5647" s="5">
        <v>0</v>
      </c>
      <c r="V5647" s="6">
        <v>0</v>
      </c>
      <c r="W5647" s="5">
        <v>6.2480000000000001E-2</v>
      </c>
      <c r="X5647" s="6">
        <v>0.55200000000000005</v>
      </c>
      <c r="Y5647" s="5">
        <v>0</v>
      </c>
      <c r="Z5647" s="6">
        <v>0</v>
      </c>
      <c r="AA5647" s="5">
        <v>0</v>
      </c>
      <c r="AB5647" s="6">
        <v>0</v>
      </c>
      <c r="AC5647" s="5">
        <v>0</v>
      </c>
      <c r="AD5647" s="6">
        <v>0</v>
      </c>
      <c r="AE5647" s="5">
        <v>0</v>
      </c>
      <c r="AF5647" s="6">
        <v>0</v>
      </c>
    </row>
    <row r="5648" spans="2:32" x14ac:dyDescent="0.35">
      <c r="B5648" s="1" t="s">
        <v>1262</v>
      </c>
      <c r="C5648" s="5">
        <v>2.606E-2</v>
      </c>
      <c r="D5648" s="6">
        <v>17.547000000000001</v>
      </c>
      <c r="E5648" s="5">
        <v>0</v>
      </c>
      <c r="F5648" s="6">
        <v>0</v>
      </c>
      <c r="G5648" s="5">
        <v>0</v>
      </c>
      <c r="H5648" s="6">
        <v>0</v>
      </c>
      <c r="I5648" s="5">
        <v>0</v>
      </c>
      <c r="J5648" s="6">
        <v>0</v>
      </c>
      <c r="K5648" s="5">
        <v>0</v>
      </c>
      <c r="L5648" s="6">
        <v>0</v>
      </c>
      <c r="M5648" s="5">
        <v>0</v>
      </c>
      <c r="N5648" s="6">
        <v>0</v>
      </c>
      <c r="O5648" s="5">
        <v>0</v>
      </c>
      <c r="P5648" s="6">
        <v>0</v>
      </c>
      <c r="Q5648" s="5">
        <v>3.662E-2</v>
      </c>
      <c r="R5648" s="6">
        <v>0.84099999999999997</v>
      </c>
      <c r="S5648" s="5">
        <v>0.15472</v>
      </c>
      <c r="T5648" s="6">
        <v>12.807</v>
      </c>
      <c r="U5648" s="5">
        <v>1.3350000000000001E-2</v>
      </c>
      <c r="V5648" s="6">
        <v>0.29299999999999998</v>
      </c>
      <c r="W5648" s="5">
        <v>2.7390000000000001E-2</v>
      </c>
      <c r="X5648" s="6">
        <v>0.24199999999999999</v>
      </c>
      <c r="Y5648" s="5">
        <v>0</v>
      </c>
      <c r="Z5648" s="6">
        <v>0</v>
      </c>
      <c r="AA5648" s="5">
        <v>0</v>
      </c>
      <c r="AB5648" s="6">
        <v>0</v>
      </c>
      <c r="AC5648" s="5">
        <v>2.4649999999999998E-2</v>
      </c>
      <c r="AD5648" s="6">
        <v>3.3639999999999999</v>
      </c>
      <c r="AE5648" s="5">
        <v>0</v>
      </c>
      <c r="AF5648" s="6">
        <v>0</v>
      </c>
    </row>
    <row r="5649" spans="2:32" x14ac:dyDescent="0.35">
      <c r="B5649" s="1" t="s">
        <v>1263</v>
      </c>
      <c r="C5649" s="5">
        <v>5.8199999999999997E-3</v>
      </c>
      <c r="D5649" s="6">
        <v>3.9180000000000001</v>
      </c>
      <c r="E5649" s="5">
        <v>0</v>
      </c>
      <c r="F5649" s="6">
        <v>0</v>
      </c>
      <c r="G5649" s="5">
        <v>0</v>
      </c>
      <c r="H5649" s="6">
        <v>0</v>
      </c>
      <c r="I5649" s="5">
        <v>0</v>
      </c>
      <c r="J5649" s="6">
        <v>0</v>
      </c>
      <c r="K5649" s="5">
        <v>0</v>
      </c>
      <c r="L5649" s="6">
        <v>0</v>
      </c>
      <c r="M5649" s="5">
        <v>0</v>
      </c>
      <c r="N5649" s="6">
        <v>0</v>
      </c>
      <c r="O5649" s="5">
        <v>0</v>
      </c>
      <c r="P5649" s="6">
        <v>0</v>
      </c>
      <c r="Q5649" s="5">
        <v>0</v>
      </c>
      <c r="R5649" s="6">
        <v>0</v>
      </c>
      <c r="S5649" s="5">
        <v>0</v>
      </c>
      <c r="T5649" s="6">
        <v>0</v>
      </c>
      <c r="U5649" s="5">
        <v>0</v>
      </c>
      <c r="V5649" s="6">
        <v>0</v>
      </c>
      <c r="W5649" s="5">
        <v>0</v>
      </c>
      <c r="X5649" s="6">
        <v>0</v>
      </c>
      <c r="Y5649" s="5">
        <v>0</v>
      </c>
      <c r="Z5649" s="6">
        <v>0</v>
      </c>
      <c r="AA5649" s="5">
        <v>3.7629999999999997E-2</v>
      </c>
      <c r="AB5649" s="6">
        <v>3.9180000000000001</v>
      </c>
      <c r="AC5649" s="5">
        <v>0</v>
      </c>
      <c r="AD5649" s="6">
        <v>0</v>
      </c>
      <c r="AE5649" s="5">
        <v>0</v>
      </c>
      <c r="AF5649" s="6">
        <v>0</v>
      </c>
    </row>
    <row r="5650" spans="2:32" x14ac:dyDescent="0.35">
      <c r="B5650" s="1" t="s">
        <v>1264</v>
      </c>
      <c r="C5650" s="5">
        <v>1.473E-2</v>
      </c>
      <c r="D5650" s="6">
        <v>9.9160000000000004</v>
      </c>
      <c r="E5650" s="5">
        <v>0</v>
      </c>
      <c r="F5650" s="6">
        <v>0</v>
      </c>
      <c r="G5650" s="5">
        <v>0</v>
      </c>
      <c r="H5650" s="6">
        <v>0</v>
      </c>
      <c r="I5650" s="5">
        <v>0</v>
      </c>
      <c r="J5650" s="6">
        <v>0</v>
      </c>
      <c r="K5650" s="5">
        <v>0</v>
      </c>
      <c r="L5650" s="6">
        <v>0</v>
      </c>
      <c r="M5650" s="5">
        <v>0</v>
      </c>
      <c r="N5650" s="6">
        <v>0</v>
      </c>
      <c r="O5650" s="5">
        <v>6.0339999999999998E-2</v>
      </c>
      <c r="P5650" s="6">
        <v>1.175</v>
      </c>
      <c r="Q5650" s="5">
        <v>0</v>
      </c>
      <c r="R5650" s="6">
        <v>0</v>
      </c>
      <c r="S5650" s="5">
        <v>0</v>
      </c>
      <c r="T5650" s="6">
        <v>0</v>
      </c>
      <c r="U5650" s="5">
        <v>0</v>
      </c>
      <c r="V5650" s="6">
        <v>0</v>
      </c>
      <c r="W5650" s="5">
        <v>0</v>
      </c>
      <c r="X5650" s="6">
        <v>0</v>
      </c>
      <c r="Y5650" s="5">
        <v>0</v>
      </c>
      <c r="Z5650" s="6">
        <v>0</v>
      </c>
      <c r="AA5650" s="5">
        <v>6.6009999999999999E-2</v>
      </c>
      <c r="AB5650" s="6">
        <v>6.8730000000000002</v>
      </c>
      <c r="AC5650" s="5">
        <v>0</v>
      </c>
      <c r="AD5650" s="6">
        <v>0</v>
      </c>
      <c r="AE5650" s="5">
        <v>3.058E-2</v>
      </c>
      <c r="AF5650" s="6">
        <v>1.8680000000000001</v>
      </c>
    </row>
    <row r="5651" spans="2:32" x14ac:dyDescent="0.35">
      <c r="B5651" s="1" t="s">
        <v>741</v>
      </c>
      <c r="C5651" s="5">
        <v>0</v>
      </c>
      <c r="D5651" s="6">
        <v>0</v>
      </c>
      <c r="E5651" s="5">
        <v>0</v>
      </c>
      <c r="F5651" s="6">
        <v>0</v>
      </c>
      <c r="G5651" s="5">
        <v>0</v>
      </c>
      <c r="H5651" s="6">
        <v>0</v>
      </c>
      <c r="I5651" s="5">
        <v>0</v>
      </c>
      <c r="J5651" s="6">
        <v>0</v>
      </c>
      <c r="K5651" s="5">
        <v>0</v>
      </c>
      <c r="L5651" s="6">
        <v>0</v>
      </c>
      <c r="M5651" s="5">
        <v>0</v>
      </c>
      <c r="N5651" s="6">
        <v>0</v>
      </c>
      <c r="O5651" s="5">
        <v>0</v>
      </c>
      <c r="P5651" s="6">
        <v>0</v>
      </c>
      <c r="Q5651" s="5">
        <v>0</v>
      </c>
      <c r="R5651" s="6">
        <v>0</v>
      </c>
      <c r="S5651" s="5">
        <v>0</v>
      </c>
      <c r="T5651" s="6">
        <v>0</v>
      </c>
      <c r="U5651" s="5">
        <v>0</v>
      </c>
      <c r="V5651" s="6">
        <v>0</v>
      </c>
      <c r="W5651" s="5">
        <v>0</v>
      </c>
      <c r="X5651" s="6">
        <v>0</v>
      </c>
      <c r="Y5651" s="5">
        <v>0</v>
      </c>
      <c r="Z5651" s="6">
        <v>0</v>
      </c>
      <c r="AA5651" s="5">
        <v>0</v>
      </c>
      <c r="AB5651" s="6">
        <v>0</v>
      </c>
      <c r="AC5651" s="5">
        <v>0</v>
      </c>
      <c r="AD5651" s="6">
        <v>0</v>
      </c>
      <c r="AE5651" s="5">
        <v>0</v>
      </c>
      <c r="AF5651" s="6">
        <v>0</v>
      </c>
    </row>
    <row r="5652" spans="2:32" x14ac:dyDescent="0.35">
      <c r="B5652" s="1" t="s">
        <v>749</v>
      </c>
      <c r="C5652" s="5">
        <v>1.25E-3</v>
      </c>
      <c r="D5652" s="6">
        <v>0.84099999999999997</v>
      </c>
      <c r="E5652" s="5">
        <v>0</v>
      </c>
      <c r="F5652" s="6">
        <v>0</v>
      </c>
      <c r="G5652" s="5">
        <v>0</v>
      </c>
      <c r="H5652" s="6">
        <v>0</v>
      </c>
      <c r="I5652" s="5">
        <v>0</v>
      </c>
      <c r="J5652" s="6">
        <v>0</v>
      </c>
      <c r="K5652" s="5">
        <v>0</v>
      </c>
      <c r="L5652" s="6">
        <v>0</v>
      </c>
      <c r="M5652" s="5">
        <v>0</v>
      </c>
      <c r="N5652" s="6">
        <v>0</v>
      </c>
      <c r="O5652" s="5">
        <v>0</v>
      </c>
      <c r="P5652" s="6">
        <v>0</v>
      </c>
      <c r="Q5652" s="5">
        <v>3.662E-2</v>
      </c>
      <c r="R5652" s="6">
        <v>0.84099999999999997</v>
      </c>
      <c r="S5652" s="5">
        <v>0</v>
      </c>
      <c r="T5652" s="6">
        <v>0</v>
      </c>
      <c r="U5652" s="5">
        <v>0</v>
      </c>
      <c r="V5652" s="6">
        <v>0</v>
      </c>
      <c r="W5652" s="5">
        <v>0</v>
      </c>
      <c r="X5652" s="6">
        <v>0</v>
      </c>
      <c r="Y5652" s="5">
        <v>0</v>
      </c>
      <c r="Z5652" s="6">
        <v>0</v>
      </c>
      <c r="AA5652" s="5">
        <v>0</v>
      </c>
      <c r="AB5652" s="6">
        <v>0</v>
      </c>
      <c r="AC5652" s="5">
        <v>0</v>
      </c>
      <c r="AD5652" s="6">
        <v>0</v>
      </c>
      <c r="AE5652" s="5">
        <v>0</v>
      </c>
      <c r="AF5652" s="6">
        <v>0</v>
      </c>
    </row>
    <row r="5653" spans="2:32" x14ac:dyDescent="0.35">
      <c r="B5653" s="1" t="s">
        <v>1265</v>
      </c>
      <c r="C5653" s="5">
        <v>2.0500000000000002E-3</v>
      </c>
      <c r="D5653" s="6">
        <v>1.379</v>
      </c>
      <c r="E5653" s="5">
        <v>0</v>
      </c>
      <c r="F5653" s="6">
        <v>0</v>
      </c>
      <c r="G5653" s="5">
        <v>0</v>
      </c>
      <c r="H5653" s="6">
        <v>0</v>
      </c>
      <c r="I5653" s="5">
        <v>0</v>
      </c>
      <c r="J5653" s="6">
        <v>0</v>
      </c>
      <c r="K5653" s="5">
        <v>0</v>
      </c>
      <c r="L5653" s="6">
        <v>0</v>
      </c>
      <c r="M5653" s="5">
        <v>0</v>
      </c>
      <c r="N5653" s="6">
        <v>0</v>
      </c>
      <c r="O5653" s="5">
        <v>0</v>
      </c>
      <c r="P5653" s="6">
        <v>0</v>
      </c>
      <c r="Q5653" s="5">
        <v>0</v>
      </c>
      <c r="R5653" s="6">
        <v>0</v>
      </c>
      <c r="S5653" s="5">
        <v>1.6660000000000001E-2</v>
      </c>
      <c r="T5653" s="6">
        <v>1.379</v>
      </c>
      <c r="U5653" s="5">
        <v>0</v>
      </c>
      <c r="V5653" s="6">
        <v>0</v>
      </c>
      <c r="W5653" s="5">
        <v>0</v>
      </c>
      <c r="X5653" s="6">
        <v>0</v>
      </c>
      <c r="Y5653" s="5">
        <v>0</v>
      </c>
      <c r="Z5653" s="6">
        <v>0</v>
      </c>
      <c r="AA5653" s="5">
        <v>0</v>
      </c>
      <c r="AB5653" s="6">
        <v>0</v>
      </c>
      <c r="AC5653" s="5">
        <v>0</v>
      </c>
      <c r="AD5653" s="6">
        <v>0</v>
      </c>
      <c r="AE5653" s="5">
        <v>0</v>
      </c>
      <c r="AF5653" s="6">
        <v>0</v>
      </c>
    </row>
    <row r="5654" spans="2:32" x14ac:dyDescent="0.35">
      <c r="B5654" s="1" t="s">
        <v>753</v>
      </c>
      <c r="C5654" s="5">
        <v>0</v>
      </c>
      <c r="D5654" s="6">
        <v>0</v>
      </c>
      <c r="E5654" s="5">
        <v>0</v>
      </c>
      <c r="F5654" s="6">
        <v>0</v>
      </c>
      <c r="G5654" s="5">
        <v>0</v>
      </c>
      <c r="H5654" s="6">
        <v>0</v>
      </c>
      <c r="I5654" s="5">
        <v>0</v>
      </c>
      <c r="J5654" s="6">
        <v>0</v>
      </c>
      <c r="K5654" s="5">
        <v>0</v>
      </c>
      <c r="L5654" s="6">
        <v>0</v>
      </c>
      <c r="M5654" s="5">
        <v>0</v>
      </c>
      <c r="N5654" s="6">
        <v>0</v>
      </c>
      <c r="O5654" s="5">
        <v>0</v>
      </c>
      <c r="P5654" s="6">
        <v>0</v>
      </c>
      <c r="Q5654" s="5">
        <v>0</v>
      </c>
      <c r="R5654" s="6">
        <v>0</v>
      </c>
      <c r="S5654" s="5">
        <v>0</v>
      </c>
      <c r="T5654" s="6">
        <v>0</v>
      </c>
      <c r="U5654" s="5">
        <v>0</v>
      </c>
      <c r="V5654" s="6">
        <v>0</v>
      </c>
      <c r="W5654" s="5">
        <v>0</v>
      </c>
      <c r="X5654" s="6">
        <v>0</v>
      </c>
      <c r="Y5654" s="5">
        <v>0</v>
      </c>
      <c r="Z5654" s="6">
        <v>0</v>
      </c>
      <c r="AA5654" s="5">
        <v>0</v>
      </c>
      <c r="AB5654" s="6">
        <v>0</v>
      </c>
      <c r="AC5654" s="5">
        <v>0</v>
      </c>
      <c r="AD5654" s="6">
        <v>0</v>
      </c>
      <c r="AE5654" s="5">
        <v>0</v>
      </c>
      <c r="AF5654" s="6">
        <v>0</v>
      </c>
    </row>
    <row r="5655" spans="2:32" x14ac:dyDescent="0.35">
      <c r="B5655" s="1" t="s">
        <v>755</v>
      </c>
      <c r="C5655" s="5">
        <v>0</v>
      </c>
      <c r="D5655" s="6">
        <v>0</v>
      </c>
      <c r="E5655" s="5">
        <v>0</v>
      </c>
      <c r="F5655" s="6">
        <v>0</v>
      </c>
      <c r="G5655" s="5">
        <v>0</v>
      </c>
      <c r="H5655" s="6">
        <v>0</v>
      </c>
      <c r="I5655" s="5">
        <v>0</v>
      </c>
      <c r="J5655" s="6">
        <v>0</v>
      </c>
      <c r="K5655" s="5">
        <v>0</v>
      </c>
      <c r="L5655" s="6">
        <v>0</v>
      </c>
      <c r="M5655" s="5">
        <v>0</v>
      </c>
      <c r="N5655" s="6">
        <v>0</v>
      </c>
      <c r="O5655" s="5">
        <v>0</v>
      </c>
      <c r="P5655" s="6">
        <v>0</v>
      </c>
      <c r="Q5655" s="5">
        <v>0</v>
      </c>
      <c r="R5655" s="6">
        <v>0</v>
      </c>
      <c r="S5655" s="5">
        <v>0</v>
      </c>
      <c r="T5655" s="6">
        <v>0</v>
      </c>
      <c r="U5655" s="5">
        <v>0</v>
      </c>
      <c r="V5655" s="6">
        <v>0</v>
      </c>
      <c r="W5655" s="5">
        <v>0</v>
      </c>
      <c r="X5655" s="6">
        <v>0</v>
      </c>
      <c r="Y5655" s="5">
        <v>0</v>
      </c>
      <c r="Z5655" s="6">
        <v>0</v>
      </c>
      <c r="AA5655" s="5">
        <v>0</v>
      </c>
      <c r="AB5655" s="6">
        <v>0</v>
      </c>
      <c r="AC5655" s="5">
        <v>0</v>
      </c>
      <c r="AD5655" s="6">
        <v>0</v>
      </c>
      <c r="AE5655" s="5">
        <v>0</v>
      </c>
      <c r="AF5655" s="6">
        <v>0</v>
      </c>
    </row>
    <row r="5656" spans="2:32" x14ac:dyDescent="0.35">
      <c r="B5656" s="1" t="s">
        <v>759</v>
      </c>
      <c r="C5656" s="5">
        <v>0</v>
      </c>
      <c r="D5656" s="6">
        <v>0</v>
      </c>
      <c r="E5656" s="5">
        <v>0</v>
      </c>
      <c r="F5656" s="6">
        <v>0</v>
      </c>
      <c r="G5656" s="5">
        <v>0</v>
      </c>
      <c r="H5656" s="6">
        <v>0</v>
      </c>
      <c r="I5656" s="5">
        <v>0</v>
      </c>
      <c r="J5656" s="6">
        <v>0</v>
      </c>
      <c r="K5656" s="5">
        <v>0</v>
      </c>
      <c r="L5656" s="6">
        <v>0</v>
      </c>
      <c r="M5656" s="5">
        <v>0</v>
      </c>
      <c r="N5656" s="6">
        <v>0</v>
      </c>
      <c r="O5656" s="5">
        <v>0</v>
      </c>
      <c r="P5656" s="6">
        <v>0</v>
      </c>
      <c r="Q5656" s="5">
        <v>0</v>
      </c>
      <c r="R5656" s="6">
        <v>0</v>
      </c>
      <c r="S5656" s="5">
        <v>0</v>
      </c>
      <c r="T5656" s="6">
        <v>0</v>
      </c>
      <c r="U5656" s="5">
        <v>0</v>
      </c>
      <c r="V5656" s="6">
        <v>0</v>
      </c>
      <c r="W5656" s="5">
        <v>0</v>
      </c>
      <c r="X5656" s="6">
        <v>0</v>
      </c>
      <c r="Y5656" s="5">
        <v>0</v>
      </c>
      <c r="Z5656" s="6">
        <v>0</v>
      </c>
      <c r="AA5656" s="5">
        <v>0</v>
      </c>
      <c r="AB5656" s="6">
        <v>0</v>
      </c>
      <c r="AC5656" s="5">
        <v>0</v>
      </c>
      <c r="AD5656" s="6">
        <v>0</v>
      </c>
      <c r="AE5656" s="5">
        <v>0</v>
      </c>
      <c r="AF5656" s="6">
        <v>0</v>
      </c>
    </row>
    <row r="5657" spans="2:32" x14ac:dyDescent="0.35">
      <c r="B5657" s="1" t="s">
        <v>760</v>
      </c>
      <c r="C5657" s="5">
        <v>0</v>
      </c>
      <c r="D5657" s="6">
        <v>0</v>
      </c>
      <c r="E5657" s="5">
        <v>0</v>
      </c>
      <c r="F5657" s="6">
        <v>0</v>
      </c>
      <c r="G5657" s="5">
        <v>0</v>
      </c>
      <c r="H5657" s="6">
        <v>0</v>
      </c>
      <c r="I5657" s="5">
        <v>0</v>
      </c>
      <c r="J5657" s="6">
        <v>0</v>
      </c>
      <c r="K5657" s="5">
        <v>0</v>
      </c>
      <c r="L5657" s="6">
        <v>0</v>
      </c>
      <c r="M5657" s="5">
        <v>0</v>
      </c>
      <c r="N5657" s="6">
        <v>0</v>
      </c>
      <c r="O5657" s="5">
        <v>0</v>
      </c>
      <c r="P5657" s="6">
        <v>0</v>
      </c>
      <c r="Q5657" s="5">
        <v>0</v>
      </c>
      <c r="R5657" s="6">
        <v>0</v>
      </c>
      <c r="S5657" s="5">
        <v>0</v>
      </c>
      <c r="T5657" s="6">
        <v>0</v>
      </c>
      <c r="U5657" s="5">
        <v>0</v>
      </c>
      <c r="V5657" s="6">
        <v>0</v>
      </c>
      <c r="W5657" s="5">
        <v>0</v>
      </c>
      <c r="X5657" s="6">
        <v>0</v>
      </c>
      <c r="Y5657" s="5">
        <v>0</v>
      </c>
      <c r="Z5657" s="6">
        <v>0</v>
      </c>
      <c r="AA5657" s="5">
        <v>0</v>
      </c>
      <c r="AB5657" s="6">
        <v>0</v>
      </c>
      <c r="AC5657" s="5">
        <v>0</v>
      </c>
      <c r="AD5657" s="6">
        <v>0</v>
      </c>
      <c r="AE5657" s="5">
        <v>0</v>
      </c>
      <c r="AF5657" s="6">
        <v>0</v>
      </c>
    </row>
    <row r="5658" spans="2:32" x14ac:dyDescent="0.35">
      <c r="B5658" s="1" t="s">
        <v>763</v>
      </c>
      <c r="C5658" s="5">
        <v>0</v>
      </c>
      <c r="D5658" s="6">
        <v>0</v>
      </c>
      <c r="E5658" s="5">
        <v>0</v>
      </c>
      <c r="F5658" s="6">
        <v>0</v>
      </c>
      <c r="G5658" s="5">
        <v>0</v>
      </c>
      <c r="H5658" s="6">
        <v>0</v>
      </c>
      <c r="I5658" s="5">
        <v>0</v>
      </c>
      <c r="J5658" s="6">
        <v>0</v>
      </c>
      <c r="K5658" s="5">
        <v>0</v>
      </c>
      <c r="L5658" s="6">
        <v>0</v>
      </c>
      <c r="M5658" s="5">
        <v>0</v>
      </c>
      <c r="N5658" s="6">
        <v>0</v>
      </c>
      <c r="O5658" s="5">
        <v>0</v>
      </c>
      <c r="P5658" s="6">
        <v>0</v>
      </c>
      <c r="Q5658" s="5">
        <v>0</v>
      </c>
      <c r="R5658" s="6">
        <v>0</v>
      </c>
      <c r="S5658" s="5">
        <v>0</v>
      </c>
      <c r="T5658" s="6">
        <v>0</v>
      </c>
      <c r="U5658" s="5">
        <v>0</v>
      </c>
      <c r="V5658" s="6">
        <v>0</v>
      </c>
      <c r="W5658" s="5">
        <v>0</v>
      </c>
      <c r="X5658" s="6">
        <v>0</v>
      </c>
      <c r="Y5658" s="5">
        <v>0</v>
      </c>
      <c r="Z5658" s="6">
        <v>0</v>
      </c>
      <c r="AA5658" s="5">
        <v>0</v>
      </c>
      <c r="AB5658" s="6">
        <v>0</v>
      </c>
      <c r="AC5658" s="5">
        <v>0</v>
      </c>
      <c r="AD5658" s="6">
        <v>0</v>
      </c>
      <c r="AE5658" s="5">
        <v>0</v>
      </c>
      <c r="AF5658" s="6">
        <v>0</v>
      </c>
    </row>
    <row r="5659" spans="2:32" x14ac:dyDescent="0.35">
      <c r="B5659" s="1" t="s">
        <v>764</v>
      </c>
      <c r="C5659" s="5">
        <v>0</v>
      </c>
      <c r="D5659" s="6">
        <v>0</v>
      </c>
      <c r="E5659" s="5">
        <v>0</v>
      </c>
      <c r="F5659" s="6">
        <v>0</v>
      </c>
      <c r="G5659" s="5">
        <v>0</v>
      </c>
      <c r="H5659" s="6">
        <v>0</v>
      </c>
      <c r="I5659" s="5">
        <v>0</v>
      </c>
      <c r="J5659" s="6">
        <v>0</v>
      </c>
      <c r="K5659" s="5">
        <v>0</v>
      </c>
      <c r="L5659" s="6">
        <v>0</v>
      </c>
      <c r="M5659" s="5">
        <v>0</v>
      </c>
      <c r="N5659" s="6">
        <v>0</v>
      </c>
      <c r="O5659" s="5">
        <v>0</v>
      </c>
      <c r="P5659" s="6">
        <v>0</v>
      </c>
      <c r="Q5659" s="5">
        <v>0</v>
      </c>
      <c r="R5659" s="6">
        <v>0</v>
      </c>
      <c r="S5659" s="5">
        <v>0</v>
      </c>
      <c r="T5659" s="6">
        <v>0</v>
      </c>
      <c r="U5659" s="5">
        <v>0</v>
      </c>
      <c r="V5659" s="6">
        <v>0</v>
      </c>
      <c r="W5659" s="5">
        <v>0</v>
      </c>
      <c r="X5659" s="6">
        <v>0</v>
      </c>
      <c r="Y5659" s="5">
        <v>0</v>
      </c>
      <c r="Z5659" s="6">
        <v>0</v>
      </c>
      <c r="AA5659" s="5">
        <v>0</v>
      </c>
      <c r="AB5659" s="6">
        <v>0</v>
      </c>
      <c r="AC5659" s="5">
        <v>0</v>
      </c>
      <c r="AD5659" s="6">
        <v>0</v>
      </c>
      <c r="AE5659" s="5">
        <v>0</v>
      </c>
      <c r="AF5659" s="6">
        <v>0</v>
      </c>
    </row>
    <row r="5660" spans="2:32" x14ac:dyDescent="0.35">
      <c r="B5660" s="1" t="s">
        <v>767</v>
      </c>
      <c r="C5660" s="5">
        <v>0</v>
      </c>
      <c r="D5660" s="6">
        <v>0</v>
      </c>
      <c r="E5660" s="5">
        <v>0</v>
      </c>
      <c r="F5660" s="6">
        <v>0</v>
      </c>
      <c r="G5660" s="5">
        <v>0</v>
      </c>
      <c r="H5660" s="6">
        <v>0</v>
      </c>
      <c r="I5660" s="5">
        <v>0</v>
      </c>
      <c r="J5660" s="6">
        <v>0</v>
      </c>
      <c r="K5660" s="5">
        <v>0</v>
      </c>
      <c r="L5660" s="6">
        <v>0</v>
      </c>
      <c r="M5660" s="5">
        <v>0</v>
      </c>
      <c r="N5660" s="6">
        <v>0</v>
      </c>
      <c r="O5660" s="5">
        <v>0</v>
      </c>
      <c r="P5660" s="6">
        <v>0</v>
      </c>
      <c r="Q5660" s="5">
        <v>0</v>
      </c>
      <c r="R5660" s="6">
        <v>0</v>
      </c>
      <c r="S5660" s="5">
        <v>0</v>
      </c>
      <c r="T5660" s="6">
        <v>0</v>
      </c>
      <c r="U5660" s="5">
        <v>0</v>
      </c>
      <c r="V5660" s="6">
        <v>0</v>
      </c>
      <c r="W5660" s="5">
        <v>0</v>
      </c>
      <c r="X5660" s="6">
        <v>0</v>
      </c>
      <c r="Y5660" s="5">
        <v>0</v>
      </c>
      <c r="Z5660" s="6">
        <v>0</v>
      </c>
      <c r="AA5660" s="5">
        <v>0</v>
      </c>
      <c r="AB5660" s="6">
        <v>0</v>
      </c>
      <c r="AC5660" s="5">
        <v>0</v>
      </c>
      <c r="AD5660" s="6">
        <v>0</v>
      </c>
      <c r="AE5660" s="5">
        <v>0</v>
      </c>
      <c r="AF5660" s="6">
        <v>0</v>
      </c>
    </row>
    <row r="5661" spans="2:32" x14ac:dyDescent="0.35">
      <c r="B5661" s="1" t="s">
        <v>772</v>
      </c>
      <c r="C5661" s="5">
        <v>0</v>
      </c>
      <c r="D5661" s="6">
        <v>0</v>
      </c>
      <c r="E5661" s="5">
        <v>0</v>
      </c>
      <c r="F5661" s="6">
        <v>0</v>
      </c>
      <c r="G5661" s="5">
        <v>0</v>
      </c>
      <c r="H5661" s="6">
        <v>0</v>
      </c>
      <c r="I5661" s="5">
        <v>0</v>
      </c>
      <c r="J5661" s="6">
        <v>0</v>
      </c>
      <c r="K5661" s="5">
        <v>0</v>
      </c>
      <c r="L5661" s="6">
        <v>0</v>
      </c>
      <c r="M5661" s="5">
        <v>0</v>
      </c>
      <c r="N5661" s="6">
        <v>0</v>
      </c>
      <c r="O5661" s="5">
        <v>0</v>
      </c>
      <c r="P5661" s="6">
        <v>0</v>
      </c>
      <c r="Q5661" s="5">
        <v>0</v>
      </c>
      <c r="R5661" s="6">
        <v>0</v>
      </c>
      <c r="S5661" s="5">
        <v>0</v>
      </c>
      <c r="T5661" s="6">
        <v>0</v>
      </c>
      <c r="U5661" s="5">
        <v>0</v>
      </c>
      <c r="V5661" s="6">
        <v>0</v>
      </c>
      <c r="W5661" s="5">
        <v>0</v>
      </c>
      <c r="X5661" s="6">
        <v>0</v>
      </c>
      <c r="Y5661" s="5">
        <v>0</v>
      </c>
      <c r="Z5661" s="6">
        <v>0</v>
      </c>
      <c r="AA5661" s="5">
        <v>0</v>
      </c>
      <c r="AB5661" s="6">
        <v>0</v>
      </c>
      <c r="AC5661" s="5">
        <v>0</v>
      </c>
      <c r="AD5661" s="6">
        <v>0</v>
      </c>
      <c r="AE5661" s="5">
        <v>0</v>
      </c>
      <c r="AF5661" s="6">
        <v>0</v>
      </c>
    </row>
    <row r="5662" spans="2:32" x14ac:dyDescent="0.35">
      <c r="B5662" s="1" t="s">
        <v>774</v>
      </c>
      <c r="C5662" s="5">
        <v>0</v>
      </c>
      <c r="D5662" s="6">
        <v>0</v>
      </c>
      <c r="E5662" s="5">
        <v>0</v>
      </c>
      <c r="F5662" s="6">
        <v>0</v>
      </c>
      <c r="G5662" s="5">
        <v>0</v>
      </c>
      <c r="H5662" s="6">
        <v>0</v>
      </c>
      <c r="I5662" s="5">
        <v>0</v>
      </c>
      <c r="J5662" s="6">
        <v>0</v>
      </c>
      <c r="K5662" s="5">
        <v>0</v>
      </c>
      <c r="L5662" s="6">
        <v>0</v>
      </c>
      <c r="M5662" s="5">
        <v>0</v>
      </c>
      <c r="N5662" s="6">
        <v>0</v>
      </c>
      <c r="O5662" s="5">
        <v>0</v>
      </c>
      <c r="P5662" s="6">
        <v>0</v>
      </c>
      <c r="Q5662" s="5">
        <v>0</v>
      </c>
      <c r="R5662" s="6">
        <v>0</v>
      </c>
      <c r="S5662" s="5">
        <v>0</v>
      </c>
      <c r="T5662" s="6">
        <v>0</v>
      </c>
      <c r="U5662" s="5">
        <v>0</v>
      </c>
      <c r="V5662" s="6">
        <v>0</v>
      </c>
      <c r="W5662" s="5">
        <v>0</v>
      </c>
      <c r="X5662" s="6">
        <v>0</v>
      </c>
      <c r="Y5662" s="5">
        <v>0</v>
      </c>
      <c r="Z5662" s="6">
        <v>0</v>
      </c>
      <c r="AA5662" s="5">
        <v>0</v>
      </c>
      <c r="AB5662" s="6">
        <v>0</v>
      </c>
      <c r="AC5662" s="5">
        <v>0</v>
      </c>
      <c r="AD5662" s="6">
        <v>0</v>
      </c>
      <c r="AE5662" s="5">
        <v>0</v>
      </c>
      <c r="AF5662" s="6">
        <v>0</v>
      </c>
    </row>
    <row r="5663" spans="2:32" x14ac:dyDescent="0.35">
      <c r="B5663" s="1" t="s">
        <v>775</v>
      </c>
      <c r="C5663" s="5">
        <v>0</v>
      </c>
      <c r="D5663" s="6">
        <v>0</v>
      </c>
      <c r="E5663" s="5">
        <v>0</v>
      </c>
      <c r="F5663" s="6">
        <v>0</v>
      </c>
      <c r="G5663" s="5">
        <v>0</v>
      </c>
      <c r="H5663" s="6">
        <v>0</v>
      </c>
      <c r="I5663" s="5">
        <v>0</v>
      </c>
      <c r="J5663" s="6">
        <v>0</v>
      </c>
      <c r="K5663" s="5">
        <v>0</v>
      </c>
      <c r="L5663" s="6">
        <v>0</v>
      </c>
      <c r="M5663" s="5">
        <v>0</v>
      </c>
      <c r="N5663" s="6">
        <v>0</v>
      </c>
      <c r="O5663" s="5">
        <v>0</v>
      </c>
      <c r="P5663" s="6">
        <v>0</v>
      </c>
      <c r="Q5663" s="5">
        <v>0</v>
      </c>
      <c r="R5663" s="6">
        <v>0</v>
      </c>
      <c r="S5663" s="5">
        <v>0</v>
      </c>
      <c r="T5663" s="6">
        <v>0</v>
      </c>
      <c r="U5663" s="5">
        <v>0</v>
      </c>
      <c r="V5663" s="6">
        <v>0</v>
      </c>
      <c r="W5663" s="5">
        <v>0</v>
      </c>
      <c r="X5663" s="6">
        <v>0</v>
      </c>
      <c r="Y5663" s="5">
        <v>0</v>
      </c>
      <c r="Z5663" s="6">
        <v>0</v>
      </c>
      <c r="AA5663" s="5">
        <v>0</v>
      </c>
      <c r="AB5663" s="6">
        <v>0</v>
      </c>
      <c r="AC5663" s="5">
        <v>0</v>
      </c>
      <c r="AD5663" s="6">
        <v>0</v>
      </c>
      <c r="AE5663" s="5">
        <v>0</v>
      </c>
      <c r="AF5663" s="6">
        <v>0</v>
      </c>
    </row>
    <row r="5664" spans="2:32" x14ac:dyDescent="0.35">
      <c r="B5664" s="1" t="s">
        <v>776</v>
      </c>
      <c r="C5664" s="5">
        <v>0</v>
      </c>
      <c r="D5664" s="6">
        <v>0</v>
      </c>
      <c r="E5664" s="5">
        <v>0</v>
      </c>
      <c r="F5664" s="6">
        <v>0</v>
      </c>
      <c r="G5664" s="5">
        <v>0</v>
      </c>
      <c r="H5664" s="6">
        <v>0</v>
      </c>
      <c r="I5664" s="5">
        <v>0</v>
      </c>
      <c r="J5664" s="6">
        <v>0</v>
      </c>
      <c r="K5664" s="5">
        <v>0</v>
      </c>
      <c r="L5664" s="6">
        <v>0</v>
      </c>
      <c r="M5664" s="5">
        <v>0</v>
      </c>
      <c r="N5664" s="6">
        <v>0</v>
      </c>
      <c r="O5664" s="5">
        <v>0</v>
      </c>
      <c r="P5664" s="6">
        <v>0</v>
      </c>
      <c r="Q5664" s="5">
        <v>0</v>
      </c>
      <c r="R5664" s="6">
        <v>0</v>
      </c>
      <c r="S5664" s="5">
        <v>0</v>
      </c>
      <c r="T5664" s="6">
        <v>0</v>
      </c>
      <c r="U5664" s="5">
        <v>0</v>
      </c>
      <c r="V5664" s="6">
        <v>0</v>
      </c>
      <c r="W5664" s="5">
        <v>0</v>
      </c>
      <c r="X5664" s="6">
        <v>0</v>
      </c>
      <c r="Y5664" s="5">
        <v>0</v>
      </c>
      <c r="Z5664" s="6">
        <v>0</v>
      </c>
      <c r="AA5664" s="5">
        <v>0</v>
      </c>
      <c r="AB5664" s="6">
        <v>0</v>
      </c>
      <c r="AC5664" s="5">
        <v>0</v>
      </c>
      <c r="AD5664" s="6">
        <v>0</v>
      </c>
      <c r="AE5664" s="5">
        <v>0</v>
      </c>
      <c r="AF5664" s="6">
        <v>0</v>
      </c>
    </row>
    <row r="5665" spans="2:32" x14ac:dyDescent="0.35">
      <c r="B5665" s="1" t="s">
        <v>779</v>
      </c>
      <c r="C5665" s="5">
        <v>0</v>
      </c>
      <c r="D5665" s="6">
        <v>0</v>
      </c>
      <c r="E5665" s="5">
        <v>0</v>
      </c>
      <c r="F5665" s="6">
        <v>0</v>
      </c>
      <c r="G5665" s="5">
        <v>0</v>
      </c>
      <c r="H5665" s="6">
        <v>0</v>
      </c>
      <c r="I5665" s="5">
        <v>0</v>
      </c>
      <c r="J5665" s="6">
        <v>0</v>
      </c>
      <c r="K5665" s="5">
        <v>0</v>
      </c>
      <c r="L5665" s="6">
        <v>0</v>
      </c>
      <c r="M5665" s="5">
        <v>0</v>
      </c>
      <c r="N5665" s="6">
        <v>0</v>
      </c>
      <c r="O5665" s="5">
        <v>0</v>
      </c>
      <c r="P5665" s="6">
        <v>0</v>
      </c>
      <c r="Q5665" s="5">
        <v>0</v>
      </c>
      <c r="R5665" s="6">
        <v>0</v>
      </c>
      <c r="S5665" s="5">
        <v>0</v>
      </c>
      <c r="T5665" s="6">
        <v>0</v>
      </c>
      <c r="U5665" s="5">
        <v>0</v>
      </c>
      <c r="V5665" s="6">
        <v>0</v>
      </c>
      <c r="W5665" s="5">
        <v>0</v>
      </c>
      <c r="X5665" s="6">
        <v>0</v>
      </c>
      <c r="Y5665" s="5">
        <v>0</v>
      </c>
      <c r="Z5665" s="6">
        <v>0</v>
      </c>
      <c r="AA5665" s="5">
        <v>0</v>
      </c>
      <c r="AB5665" s="6">
        <v>0</v>
      </c>
      <c r="AC5665" s="5">
        <v>0</v>
      </c>
      <c r="AD5665" s="6">
        <v>0</v>
      </c>
      <c r="AE5665" s="5">
        <v>0</v>
      </c>
      <c r="AF5665" s="6">
        <v>0</v>
      </c>
    </row>
    <row r="5666" spans="2:32" x14ac:dyDescent="0.35">
      <c r="B5666" s="1" t="s">
        <v>786</v>
      </c>
      <c r="C5666" s="5">
        <v>0</v>
      </c>
      <c r="D5666" s="6">
        <v>0</v>
      </c>
      <c r="E5666" s="5">
        <v>0</v>
      </c>
      <c r="F5666" s="6">
        <v>0</v>
      </c>
      <c r="G5666" s="5">
        <v>0</v>
      </c>
      <c r="H5666" s="6">
        <v>0</v>
      </c>
      <c r="I5666" s="5">
        <v>0</v>
      </c>
      <c r="J5666" s="6">
        <v>0</v>
      </c>
      <c r="K5666" s="5">
        <v>0</v>
      </c>
      <c r="L5666" s="6">
        <v>0</v>
      </c>
      <c r="M5666" s="5">
        <v>0</v>
      </c>
      <c r="N5666" s="6">
        <v>0</v>
      </c>
      <c r="O5666" s="5">
        <v>0</v>
      </c>
      <c r="P5666" s="6">
        <v>0</v>
      </c>
      <c r="Q5666" s="5">
        <v>0</v>
      </c>
      <c r="R5666" s="6">
        <v>0</v>
      </c>
      <c r="S5666" s="5">
        <v>0</v>
      </c>
      <c r="T5666" s="6">
        <v>0</v>
      </c>
      <c r="U5666" s="5">
        <v>0</v>
      </c>
      <c r="V5666" s="6">
        <v>0</v>
      </c>
      <c r="W5666" s="5">
        <v>0</v>
      </c>
      <c r="X5666" s="6">
        <v>0</v>
      </c>
      <c r="Y5666" s="5">
        <v>0</v>
      </c>
      <c r="Z5666" s="6">
        <v>0</v>
      </c>
      <c r="AA5666" s="5">
        <v>0</v>
      </c>
      <c r="AB5666" s="6">
        <v>0</v>
      </c>
      <c r="AC5666" s="5">
        <v>0</v>
      </c>
      <c r="AD5666" s="6">
        <v>0</v>
      </c>
      <c r="AE5666" s="5">
        <v>0</v>
      </c>
      <c r="AF5666" s="6">
        <v>0</v>
      </c>
    </row>
    <row r="5667" spans="2:32" x14ac:dyDescent="0.35">
      <c r="B5667" s="1" t="s">
        <v>1266</v>
      </c>
      <c r="C5667" s="5">
        <v>5.3200000000000001E-3</v>
      </c>
      <c r="D5667" s="6">
        <v>3.5840000000000001</v>
      </c>
      <c r="E5667" s="5">
        <v>0</v>
      </c>
      <c r="F5667" s="6">
        <v>0</v>
      </c>
      <c r="G5667" s="5">
        <v>0</v>
      </c>
      <c r="H5667" s="6">
        <v>0</v>
      </c>
      <c r="I5667" s="5">
        <v>8.7299999999999999E-3</v>
      </c>
      <c r="J5667" s="6">
        <v>0.255</v>
      </c>
      <c r="K5667" s="5">
        <v>0</v>
      </c>
      <c r="L5667" s="6">
        <v>0</v>
      </c>
      <c r="M5667" s="5">
        <v>0</v>
      </c>
      <c r="N5667" s="6">
        <v>0</v>
      </c>
      <c r="O5667" s="5">
        <v>0</v>
      </c>
      <c r="P5667" s="6">
        <v>0</v>
      </c>
      <c r="Q5667" s="5">
        <v>0</v>
      </c>
      <c r="R5667" s="6">
        <v>0</v>
      </c>
      <c r="S5667" s="5">
        <v>0</v>
      </c>
      <c r="T5667" s="6">
        <v>0</v>
      </c>
      <c r="U5667" s="5">
        <v>0</v>
      </c>
      <c r="V5667" s="6">
        <v>0</v>
      </c>
      <c r="W5667" s="5">
        <v>3.5090000000000003E-2</v>
      </c>
      <c r="X5667" s="6">
        <v>0.31</v>
      </c>
      <c r="Y5667" s="5">
        <v>4.4580000000000002E-2</v>
      </c>
      <c r="Z5667" s="6">
        <v>3.0190000000000001</v>
      </c>
      <c r="AA5667" s="5">
        <v>0</v>
      </c>
      <c r="AB5667" s="6">
        <v>0</v>
      </c>
      <c r="AC5667" s="5">
        <v>0</v>
      </c>
      <c r="AD5667" s="6">
        <v>0</v>
      </c>
      <c r="AE5667" s="5">
        <v>0</v>
      </c>
      <c r="AF5667" s="6">
        <v>0</v>
      </c>
    </row>
    <row r="5668" spans="2:32" x14ac:dyDescent="0.35">
      <c r="B5668" s="1" t="s">
        <v>798</v>
      </c>
      <c r="C5668" s="5">
        <v>1.58E-3</v>
      </c>
      <c r="D5668" s="6">
        <v>1.0609999999999999</v>
      </c>
      <c r="E5668" s="5">
        <v>0</v>
      </c>
      <c r="F5668" s="6">
        <v>0</v>
      </c>
      <c r="G5668" s="5">
        <v>0</v>
      </c>
      <c r="H5668" s="6">
        <v>0</v>
      </c>
      <c r="I5668" s="5">
        <v>0</v>
      </c>
      <c r="J5668" s="6">
        <v>0</v>
      </c>
      <c r="K5668" s="5">
        <v>0</v>
      </c>
      <c r="L5668" s="6">
        <v>0</v>
      </c>
      <c r="M5668" s="5">
        <v>0</v>
      </c>
      <c r="N5668" s="6">
        <v>0</v>
      </c>
      <c r="O5668" s="5">
        <v>0</v>
      </c>
      <c r="P5668" s="6">
        <v>0</v>
      </c>
      <c r="Q5668" s="5">
        <v>0</v>
      </c>
      <c r="R5668" s="6">
        <v>0</v>
      </c>
      <c r="S5668" s="5">
        <v>0</v>
      </c>
      <c r="T5668" s="6">
        <v>0</v>
      </c>
      <c r="U5668" s="5">
        <v>3.4209999999999997E-2</v>
      </c>
      <c r="V5668" s="6">
        <v>0.751</v>
      </c>
      <c r="W5668" s="5">
        <v>3.5090000000000003E-2</v>
      </c>
      <c r="X5668" s="6">
        <v>0.31</v>
      </c>
      <c r="Y5668" s="5">
        <v>0</v>
      </c>
      <c r="Z5668" s="6">
        <v>0</v>
      </c>
      <c r="AA5668" s="5">
        <v>0</v>
      </c>
      <c r="AB5668" s="6">
        <v>0</v>
      </c>
      <c r="AC5668" s="5">
        <v>0</v>
      </c>
      <c r="AD5668" s="6">
        <v>0</v>
      </c>
      <c r="AE5668" s="5">
        <v>0</v>
      </c>
      <c r="AF5668" s="6">
        <v>0</v>
      </c>
    </row>
    <row r="5669" spans="2:32" x14ac:dyDescent="0.35">
      <c r="B5669" s="1" t="s">
        <v>1267</v>
      </c>
      <c r="C5669" s="5">
        <v>1.8000000000000001E-4</v>
      </c>
      <c r="D5669" s="6">
        <v>0.121</v>
      </c>
      <c r="E5669" s="5">
        <v>0</v>
      </c>
      <c r="F5669" s="6">
        <v>0</v>
      </c>
      <c r="G5669" s="5">
        <v>0</v>
      </c>
      <c r="H5669" s="6">
        <v>0</v>
      </c>
      <c r="I5669" s="5">
        <v>0</v>
      </c>
      <c r="J5669" s="6">
        <v>0</v>
      </c>
      <c r="K5669" s="5">
        <v>0</v>
      </c>
      <c r="L5669" s="6">
        <v>0</v>
      </c>
      <c r="M5669" s="5">
        <v>0</v>
      </c>
      <c r="N5669" s="6">
        <v>0</v>
      </c>
      <c r="O5669" s="5">
        <v>0</v>
      </c>
      <c r="P5669" s="6">
        <v>0</v>
      </c>
      <c r="Q5669" s="5">
        <v>0</v>
      </c>
      <c r="R5669" s="6">
        <v>0</v>
      </c>
      <c r="S5669" s="5">
        <v>0</v>
      </c>
      <c r="T5669" s="6">
        <v>0</v>
      </c>
      <c r="U5669" s="5">
        <v>0</v>
      </c>
      <c r="V5669" s="6">
        <v>0</v>
      </c>
      <c r="W5669" s="5">
        <v>1.37E-2</v>
      </c>
      <c r="X5669" s="6">
        <v>0.121</v>
      </c>
      <c r="Y5669" s="5">
        <v>0</v>
      </c>
      <c r="Z5669" s="6">
        <v>0</v>
      </c>
      <c r="AA5669" s="5">
        <v>0</v>
      </c>
      <c r="AB5669" s="6">
        <v>0</v>
      </c>
      <c r="AC5669" s="5">
        <v>0</v>
      </c>
      <c r="AD5669" s="6">
        <v>0</v>
      </c>
      <c r="AE5669" s="5">
        <v>0</v>
      </c>
      <c r="AF5669" s="6">
        <v>0</v>
      </c>
    </row>
    <row r="5670" spans="2:32" x14ac:dyDescent="0.35">
      <c r="B5670" s="1" t="s">
        <v>1268</v>
      </c>
      <c r="C5670" s="5">
        <v>6.79E-3</v>
      </c>
      <c r="D5670" s="6">
        <v>4.5720000000000001</v>
      </c>
      <c r="E5670" s="5">
        <v>0</v>
      </c>
      <c r="F5670" s="6">
        <v>0</v>
      </c>
      <c r="G5670" s="5">
        <v>0</v>
      </c>
      <c r="H5670" s="6">
        <v>0</v>
      </c>
      <c r="I5670" s="5">
        <v>0</v>
      </c>
      <c r="J5670" s="6">
        <v>0</v>
      </c>
      <c r="K5670" s="5">
        <v>0</v>
      </c>
      <c r="L5670" s="6">
        <v>0</v>
      </c>
      <c r="M5670" s="5">
        <v>0</v>
      </c>
      <c r="N5670" s="6">
        <v>0</v>
      </c>
      <c r="O5670" s="5">
        <v>0</v>
      </c>
      <c r="P5670" s="6">
        <v>0</v>
      </c>
      <c r="Q5670" s="5">
        <v>0</v>
      </c>
      <c r="R5670" s="6">
        <v>0</v>
      </c>
      <c r="S5670" s="5">
        <v>0</v>
      </c>
      <c r="T5670" s="6">
        <v>0</v>
      </c>
      <c r="U5670" s="5">
        <v>0</v>
      </c>
      <c r="V5670" s="6">
        <v>0</v>
      </c>
      <c r="W5670" s="5">
        <v>0</v>
      </c>
      <c r="X5670" s="6">
        <v>0</v>
      </c>
      <c r="Y5670" s="5">
        <v>0</v>
      </c>
      <c r="Z5670" s="6">
        <v>0</v>
      </c>
      <c r="AA5670" s="5">
        <v>0</v>
      </c>
      <c r="AB5670" s="6">
        <v>0</v>
      </c>
      <c r="AC5670" s="5">
        <v>3.3500000000000002E-2</v>
      </c>
      <c r="AD5670" s="6">
        <v>4.5720000000000001</v>
      </c>
      <c r="AE5670" s="5">
        <v>0</v>
      </c>
      <c r="AF5670" s="6">
        <v>0</v>
      </c>
    </row>
    <row r="5671" spans="2:32" x14ac:dyDescent="0.35">
      <c r="B5671" s="1" t="s">
        <v>801</v>
      </c>
      <c r="C5671" s="5">
        <v>3.7699999999999999E-3</v>
      </c>
      <c r="D5671" s="6">
        <v>2.5390000000000001</v>
      </c>
      <c r="E5671" s="5">
        <v>0</v>
      </c>
      <c r="F5671" s="6">
        <v>0</v>
      </c>
      <c r="G5671" s="5">
        <v>0</v>
      </c>
      <c r="H5671" s="6">
        <v>0</v>
      </c>
      <c r="I5671" s="5">
        <v>0</v>
      </c>
      <c r="J5671" s="6">
        <v>0</v>
      </c>
      <c r="K5671" s="5">
        <v>0</v>
      </c>
      <c r="L5671" s="6">
        <v>0</v>
      </c>
      <c r="M5671" s="5">
        <v>0</v>
      </c>
      <c r="N5671" s="6">
        <v>0</v>
      </c>
      <c r="O5671" s="5">
        <v>0</v>
      </c>
      <c r="P5671" s="6">
        <v>0</v>
      </c>
      <c r="Q5671" s="5">
        <v>0</v>
      </c>
      <c r="R5671" s="6">
        <v>0</v>
      </c>
      <c r="S5671" s="5">
        <v>0</v>
      </c>
      <c r="T5671" s="6">
        <v>0</v>
      </c>
      <c r="U5671" s="5">
        <v>0</v>
      </c>
      <c r="V5671" s="6">
        <v>0</v>
      </c>
      <c r="W5671" s="5">
        <v>0</v>
      </c>
      <c r="X5671" s="6">
        <v>0</v>
      </c>
      <c r="Y5671" s="5">
        <v>0</v>
      </c>
      <c r="Z5671" s="6">
        <v>0</v>
      </c>
      <c r="AA5671" s="5">
        <v>0</v>
      </c>
      <c r="AB5671" s="6">
        <v>0</v>
      </c>
      <c r="AC5671" s="5">
        <v>0</v>
      </c>
      <c r="AD5671" s="6">
        <v>0</v>
      </c>
      <c r="AE5671" s="5">
        <v>4.156E-2</v>
      </c>
      <c r="AF5671" s="6">
        <v>2.5390000000000001</v>
      </c>
    </row>
    <row r="5672" spans="2:32" x14ac:dyDescent="0.35">
      <c r="B5672" s="1" t="s">
        <v>805</v>
      </c>
      <c r="C5672" s="5">
        <v>0</v>
      </c>
      <c r="D5672" s="6">
        <v>0</v>
      </c>
      <c r="E5672" s="5">
        <v>0</v>
      </c>
      <c r="F5672" s="6">
        <v>0</v>
      </c>
      <c r="G5672" s="5">
        <v>0</v>
      </c>
      <c r="H5672" s="6">
        <v>0</v>
      </c>
      <c r="I5672" s="5">
        <v>0</v>
      </c>
      <c r="J5672" s="6">
        <v>0</v>
      </c>
      <c r="K5672" s="5">
        <v>0</v>
      </c>
      <c r="L5672" s="6">
        <v>0</v>
      </c>
      <c r="M5672" s="5">
        <v>0</v>
      </c>
      <c r="N5672" s="6">
        <v>0</v>
      </c>
      <c r="O5672" s="5">
        <v>0</v>
      </c>
      <c r="P5672" s="6">
        <v>0</v>
      </c>
      <c r="Q5672" s="5">
        <v>0</v>
      </c>
      <c r="R5672" s="6">
        <v>0</v>
      </c>
      <c r="S5672" s="5">
        <v>0</v>
      </c>
      <c r="T5672" s="6">
        <v>0</v>
      </c>
      <c r="U5672" s="5">
        <v>0</v>
      </c>
      <c r="V5672" s="6">
        <v>0</v>
      </c>
      <c r="W5672" s="5">
        <v>0</v>
      </c>
      <c r="X5672" s="6">
        <v>0</v>
      </c>
      <c r="Y5672" s="5">
        <v>0</v>
      </c>
      <c r="Z5672" s="6">
        <v>0</v>
      </c>
      <c r="AA5672" s="5">
        <v>0</v>
      </c>
      <c r="AB5672" s="6">
        <v>0</v>
      </c>
      <c r="AC5672" s="5">
        <v>0</v>
      </c>
      <c r="AD5672" s="6">
        <v>0</v>
      </c>
      <c r="AE5672" s="5">
        <v>0</v>
      </c>
      <c r="AF5672" s="6">
        <v>0</v>
      </c>
    </row>
    <row r="5673" spans="2:32" x14ac:dyDescent="0.35">
      <c r="B5673" s="1" t="s">
        <v>807</v>
      </c>
      <c r="C5673" s="5">
        <v>0</v>
      </c>
      <c r="D5673" s="6">
        <v>0</v>
      </c>
      <c r="E5673" s="5">
        <v>0</v>
      </c>
      <c r="F5673" s="6">
        <v>0</v>
      </c>
      <c r="G5673" s="5">
        <v>0</v>
      </c>
      <c r="H5673" s="6">
        <v>0</v>
      </c>
      <c r="I5673" s="5">
        <v>0</v>
      </c>
      <c r="J5673" s="6">
        <v>0</v>
      </c>
      <c r="K5673" s="5">
        <v>0</v>
      </c>
      <c r="L5673" s="6">
        <v>0</v>
      </c>
      <c r="M5673" s="5">
        <v>0</v>
      </c>
      <c r="N5673" s="6">
        <v>0</v>
      </c>
      <c r="O5673" s="5">
        <v>0</v>
      </c>
      <c r="P5673" s="6">
        <v>0</v>
      </c>
      <c r="Q5673" s="5">
        <v>0</v>
      </c>
      <c r="R5673" s="6">
        <v>0</v>
      </c>
      <c r="S5673" s="5">
        <v>0</v>
      </c>
      <c r="T5673" s="6">
        <v>0</v>
      </c>
      <c r="U5673" s="5">
        <v>0</v>
      </c>
      <c r="V5673" s="6">
        <v>0</v>
      </c>
      <c r="W5673" s="5">
        <v>0</v>
      </c>
      <c r="X5673" s="6">
        <v>0</v>
      </c>
      <c r="Y5673" s="5">
        <v>0</v>
      </c>
      <c r="Z5673" s="6">
        <v>0</v>
      </c>
      <c r="AA5673" s="5">
        <v>0</v>
      </c>
      <c r="AB5673" s="6">
        <v>0</v>
      </c>
      <c r="AC5673" s="5">
        <v>0</v>
      </c>
      <c r="AD5673" s="6">
        <v>0</v>
      </c>
      <c r="AE5673" s="5">
        <v>0</v>
      </c>
      <c r="AF5673" s="6">
        <v>0</v>
      </c>
    </row>
    <row r="5674" spans="2:32" x14ac:dyDescent="0.35">
      <c r="B5674" s="1" t="s">
        <v>810</v>
      </c>
      <c r="C5674" s="5">
        <v>0</v>
      </c>
      <c r="D5674" s="6">
        <v>0</v>
      </c>
      <c r="E5674" s="5">
        <v>0</v>
      </c>
      <c r="F5674" s="6">
        <v>0</v>
      </c>
      <c r="G5674" s="5">
        <v>0</v>
      </c>
      <c r="H5674" s="6">
        <v>0</v>
      </c>
      <c r="I5674" s="5">
        <v>0</v>
      </c>
      <c r="J5674" s="6">
        <v>0</v>
      </c>
      <c r="K5674" s="5">
        <v>0</v>
      </c>
      <c r="L5674" s="6">
        <v>0</v>
      </c>
      <c r="M5674" s="5">
        <v>0</v>
      </c>
      <c r="N5674" s="6">
        <v>0</v>
      </c>
      <c r="O5674" s="5">
        <v>0</v>
      </c>
      <c r="P5674" s="6">
        <v>0</v>
      </c>
      <c r="Q5674" s="5">
        <v>0</v>
      </c>
      <c r="R5674" s="6">
        <v>0</v>
      </c>
      <c r="S5674" s="5">
        <v>0</v>
      </c>
      <c r="T5674" s="6">
        <v>0</v>
      </c>
      <c r="U5674" s="5">
        <v>0</v>
      </c>
      <c r="V5674" s="6">
        <v>0</v>
      </c>
      <c r="W5674" s="5">
        <v>0</v>
      </c>
      <c r="X5674" s="6">
        <v>0</v>
      </c>
      <c r="Y5674" s="5">
        <v>0</v>
      </c>
      <c r="Z5674" s="6">
        <v>0</v>
      </c>
      <c r="AA5674" s="5">
        <v>0</v>
      </c>
      <c r="AB5674" s="6">
        <v>0</v>
      </c>
      <c r="AC5674" s="5">
        <v>0</v>
      </c>
      <c r="AD5674" s="6">
        <v>0</v>
      </c>
      <c r="AE5674" s="5">
        <v>0</v>
      </c>
      <c r="AF5674" s="6">
        <v>0</v>
      </c>
    </row>
    <row r="5675" spans="2:32" x14ac:dyDescent="0.35">
      <c r="B5675" s="1" t="s">
        <v>811</v>
      </c>
      <c r="C5675" s="5">
        <v>0</v>
      </c>
      <c r="D5675" s="6">
        <v>0</v>
      </c>
      <c r="E5675" s="5">
        <v>0</v>
      </c>
      <c r="F5675" s="6">
        <v>0</v>
      </c>
      <c r="G5675" s="5">
        <v>0</v>
      </c>
      <c r="H5675" s="6">
        <v>0</v>
      </c>
      <c r="I5675" s="5">
        <v>0</v>
      </c>
      <c r="J5675" s="6">
        <v>0</v>
      </c>
      <c r="K5675" s="5">
        <v>0</v>
      </c>
      <c r="L5675" s="6">
        <v>0</v>
      </c>
      <c r="M5675" s="5">
        <v>0</v>
      </c>
      <c r="N5675" s="6">
        <v>0</v>
      </c>
      <c r="O5675" s="5">
        <v>0</v>
      </c>
      <c r="P5675" s="6">
        <v>0</v>
      </c>
      <c r="Q5675" s="5">
        <v>0</v>
      </c>
      <c r="R5675" s="6">
        <v>0</v>
      </c>
      <c r="S5675" s="5">
        <v>0</v>
      </c>
      <c r="T5675" s="6">
        <v>0</v>
      </c>
      <c r="U5675" s="5">
        <v>0</v>
      </c>
      <c r="V5675" s="6">
        <v>0</v>
      </c>
      <c r="W5675" s="5">
        <v>0</v>
      </c>
      <c r="X5675" s="6">
        <v>0</v>
      </c>
      <c r="Y5675" s="5">
        <v>0</v>
      </c>
      <c r="Z5675" s="6">
        <v>0</v>
      </c>
      <c r="AA5675" s="5">
        <v>0</v>
      </c>
      <c r="AB5675" s="6">
        <v>0</v>
      </c>
      <c r="AC5675" s="5">
        <v>0</v>
      </c>
      <c r="AD5675" s="6">
        <v>0</v>
      </c>
      <c r="AE5675" s="5">
        <v>0</v>
      </c>
      <c r="AF5675" s="6">
        <v>0</v>
      </c>
    </row>
    <row r="5676" spans="2:32" x14ac:dyDescent="0.35">
      <c r="B5676" s="1" t="s">
        <v>813</v>
      </c>
      <c r="C5676" s="5">
        <v>0</v>
      </c>
      <c r="D5676" s="6">
        <v>0</v>
      </c>
      <c r="E5676" s="5">
        <v>0</v>
      </c>
      <c r="F5676" s="6">
        <v>0</v>
      </c>
      <c r="G5676" s="5">
        <v>0</v>
      </c>
      <c r="H5676" s="6">
        <v>0</v>
      </c>
      <c r="I5676" s="5">
        <v>0</v>
      </c>
      <c r="J5676" s="6">
        <v>0</v>
      </c>
      <c r="K5676" s="5">
        <v>0</v>
      </c>
      <c r="L5676" s="6">
        <v>0</v>
      </c>
      <c r="M5676" s="5">
        <v>0</v>
      </c>
      <c r="N5676" s="6">
        <v>0</v>
      </c>
      <c r="O5676" s="5">
        <v>0</v>
      </c>
      <c r="P5676" s="6">
        <v>0</v>
      </c>
      <c r="Q5676" s="5">
        <v>0</v>
      </c>
      <c r="R5676" s="6">
        <v>0</v>
      </c>
      <c r="S5676" s="5">
        <v>0</v>
      </c>
      <c r="T5676" s="6">
        <v>0</v>
      </c>
      <c r="U5676" s="5">
        <v>0</v>
      </c>
      <c r="V5676" s="6">
        <v>0</v>
      </c>
      <c r="W5676" s="5">
        <v>0</v>
      </c>
      <c r="X5676" s="6">
        <v>0</v>
      </c>
      <c r="Y5676" s="5">
        <v>0</v>
      </c>
      <c r="Z5676" s="6">
        <v>0</v>
      </c>
      <c r="AA5676" s="5">
        <v>0</v>
      </c>
      <c r="AB5676" s="6">
        <v>0</v>
      </c>
      <c r="AC5676" s="5">
        <v>0</v>
      </c>
      <c r="AD5676" s="6">
        <v>0</v>
      </c>
      <c r="AE5676" s="5">
        <v>0</v>
      </c>
      <c r="AF5676" s="6">
        <v>0</v>
      </c>
    </row>
    <row r="5677" spans="2:32" x14ac:dyDescent="0.35">
      <c r="B5677" s="1" t="s">
        <v>814</v>
      </c>
      <c r="C5677" s="5">
        <v>0</v>
      </c>
      <c r="D5677" s="6">
        <v>0</v>
      </c>
      <c r="E5677" s="5">
        <v>0</v>
      </c>
      <c r="F5677" s="6">
        <v>0</v>
      </c>
      <c r="G5677" s="5">
        <v>0</v>
      </c>
      <c r="H5677" s="6">
        <v>0</v>
      </c>
      <c r="I5677" s="5">
        <v>0</v>
      </c>
      <c r="J5677" s="6">
        <v>0</v>
      </c>
      <c r="K5677" s="5">
        <v>0</v>
      </c>
      <c r="L5677" s="6">
        <v>0</v>
      </c>
      <c r="M5677" s="5">
        <v>0</v>
      </c>
      <c r="N5677" s="6">
        <v>0</v>
      </c>
      <c r="O5677" s="5">
        <v>0</v>
      </c>
      <c r="P5677" s="6">
        <v>0</v>
      </c>
      <c r="Q5677" s="5">
        <v>0</v>
      </c>
      <c r="R5677" s="6">
        <v>0</v>
      </c>
      <c r="S5677" s="5">
        <v>0</v>
      </c>
      <c r="T5677" s="6">
        <v>0</v>
      </c>
      <c r="U5677" s="5">
        <v>0</v>
      </c>
      <c r="V5677" s="6">
        <v>0</v>
      </c>
      <c r="W5677" s="5">
        <v>0</v>
      </c>
      <c r="X5677" s="6">
        <v>0</v>
      </c>
      <c r="Y5677" s="5">
        <v>0</v>
      </c>
      <c r="Z5677" s="6">
        <v>0</v>
      </c>
      <c r="AA5677" s="5">
        <v>0</v>
      </c>
      <c r="AB5677" s="6">
        <v>0</v>
      </c>
      <c r="AC5677" s="5">
        <v>0</v>
      </c>
      <c r="AD5677" s="6">
        <v>0</v>
      </c>
      <c r="AE5677" s="5">
        <v>0</v>
      </c>
      <c r="AF5677" s="6">
        <v>0</v>
      </c>
    </row>
    <row r="5678" spans="2:32" x14ac:dyDescent="0.35">
      <c r="B5678" s="1" t="s">
        <v>816</v>
      </c>
      <c r="C5678" s="5">
        <v>0</v>
      </c>
      <c r="D5678" s="6">
        <v>0</v>
      </c>
      <c r="E5678" s="5">
        <v>0</v>
      </c>
      <c r="F5678" s="6">
        <v>0</v>
      </c>
      <c r="G5678" s="5">
        <v>0</v>
      </c>
      <c r="H5678" s="6">
        <v>0</v>
      </c>
      <c r="I5678" s="5">
        <v>0</v>
      </c>
      <c r="J5678" s="6">
        <v>0</v>
      </c>
      <c r="K5678" s="5">
        <v>0</v>
      </c>
      <c r="L5678" s="6">
        <v>0</v>
      </c>
      <c r="M5678" s="5">
        <v>0</v>
      </c>
      <c r="N5678" s="6">
        <v>0</v>
      </c>
      <c r="O5678" s="5">
        <v>0</v>
      </c>
      <c r="P5678" s="6">
        <v>0</v>
      </c>
      <c r="Q5678" s="5">
        <v>0</v>
      </c>
      <c r="R5678" s="6">
        <v>0</v>
      </c>
      <c r="S5678" s="5">
        <v>0</v>
      </c>
      <c r="T5678" s="6">
        <v>0</v>
      </c>
      <c r="U5678" s="5">
        <v>0</v>
      </c>
      <c r="V5678" s="6">
        <v>0</v>
      </c>
      <c r="W5678" s="5">
        <v>0</v>
      </c>
      <c r="X5678" s="6">
        <v>0</v>
      </c>
      <c r="Y5678" s="5">
        <v>0</v>
      </c>
      <c r="Z5678" s="6">
        <v>0</v>
      </c>
      <c r="AA5678" s="5">
        <v>0</v>
      </c>
      <c r="AB5678" s="6">
        <v>0</v>
      </c>
      <c r="AC5678" s="5">
        <v>0</v>
      </c>
      <c r="AD5678" s="6">
        <v>0</v>
      </c>
      <c r="AE5678" s="5">
        <v>0</v>
      </c>
      <c r="AF5678" s="6">
        <v>0</v>
      </c>
    </row>
    <row r="5679" spans="2:32" x14ac:dyDescent="0.35">
      <c r="B5679" s="1" t="s">
        <v>1269</v>
      </c>
      <c r="C5679" s="5">
        <v>8.4000000000000003E-4</v>
      </c>
      <c r="D5679" s="6">
        <v>0.56799999999999995</v>
      </c>
      <c r="E5679" s="5">
        <v>0</v>
      </c>
      <c r="F5679" s="6">
        <v>0</v>
      </c>
      <c r="G5679" s="5">
        <v>0</v>
      </c>
      <c r="H5679" s="6">
        <v>0</v>
      </c>
      <c r="I5679" s="5">
        <v>0</v>
      </c>
      <c r="J5679" s="6">
        <v>0</v>
      </c>
      <c r="K5679" s="5">
        <v>0</v>
      </c>
      <c r="L5679" s="6">
        <v>0</v>
      </c>
      <c r="M5679" s="5">
        <v>0</v>
      </c>
      <c r="N5679" s="6">
        <v>0</v>
      </c>
      <c r="O5679" s="5">
        <v>0</v>
      </c>
      <c r="P5679" s="6">
        <v>0</v>
      </c>
      <c r="Q5679" s="5">
        <v>0</v>
      </c>
      <c r="R5679" s="6">
        <v>0</v>
      </c>
      <c r="S5679" s="5">
        <v>0</v>
      </c>
      <c r="T5679" s="6">
        <v>0</v>
      </c>
      <c r="U5679" s="5">
        <v>0</v>
      </c>
      <c r="V5679" s="6">
        <v>0</v>
      </c>
      <c r="W5679" s="5">
        <v>0</v>
      </c>
      <c r="X5679" s="6">
        <v>0</v>
      </c>
      <c r="Y5679" s="5">
        <v>8.3899999999999999E-3</v>
      </c>
      <c r="Z5679" s="6">
        <v>0.56799999999999995</v>
      </c>
      <c r="AA5679" s="5">
        <v>0</v>
      </c>
      <c r="AB5679" s="6">
        <v>0</v>
      </c>
      <c r="AC5679" s="5">
        <v>0</v>
      </c>
      <c r="AD5679" s="6">
        <v>0</v>
      </c>
      <c r="AE5679" s="5">
        <v>0</v>
      </c>
      <c r="AF5679" s="6">
        <v>0</v>
      </c>
    </row>
    <row r="5680" spans="2:32" x14ac:dyDescent="0.35">
      <c r="B5680" s="1" t="s">
        <v>820</v>
      </c>
      <c r="C5680" s="5">
        <v>0</v>
      </c>
      <c r="D5680" s="6">
        <v>0</v>
      </c>
      <c r="E5680" s="5">
        <v>0</v>
      </c>
      <c r="F5680" s="6">
        <v>0</v>
      </c>
      <c r="G5680" s="5">
        <v>0</v>
      </c>
      <c r="H5680" s="6">
        <v>0</v>
      </c>
      <c r="I5680" s="5">
        <v>0</v>
      </c>
      <c r="J5680" s="6">
        <v>0</v>
      </c>
      <c r="K5680" s="5">
        <v>0</v>
      </c>
      <c r="L5680" s="6">
        <v>0</v>
      </c>
      <c r="M5680" s="5">
        <v>0</v>
      </c>
      <c r="N5680" s="6">
        <v>0</v>
      </c>
      <c r="O5680" s="5">
        <v>0</v>
      </c>
      <c r="P5680" s="6">
        <v>0</v>
      </c>
      <c r="Q5680" s="5">
        <v>0</v>
      </c>
      <c r="R5680" s="6">
        <v>0</v>
      </c>
      <c r="S5680" s="5">
        <v>0</v>
      </c>
      <c r="T5680" s="6">
        <v>0</v>
      </c>
      <c r="U5680" s="5">
        <v>0</v>
      </c>
      <c r="V5680" s="6">
        <v>0</v>
      </c>
      <c r="W5680" s="5">
        <v>0</v>
      </c>
      <c r="X5680" s="6">
        <v>0</v>
      </c>
      <c r="Y5680" s="5">
        <v>0</v>
      </c>
      <c r="Z5680" s="6">
        <v>0</v>
      </c>
      <c r="AA5680" s="5">
        <v>0</v>
      </c>
      <c r="AB5680" s="6">
        <v>0</v>
      </c>
      <c r="AC5680" s="5">
        <v>0</v>
      </c>
      <c r="AD5680" s="6">
        <v>0</v>
      </c>
      <c r="AE5680" s="5">
        <v>0</v>
      </c>
      <c r="AF5680" s="6">
        <v>0</v>
      </c>
    </row>
    <row r="5681" spans="2:32" x14ac:dyDescent="0.35">
      <c r="B5681" s="1" t="s">
        <v>823</v>
      </c>
      <c r="C5681" s="5">
        <v>0</v>
      </c>
      <c r="D5681" s="6">
        <v>0</v>
      </c>
      <c r="E5681" s="5">
        <v>0</v>
      </c>
      <c r="F5681" s="6">
        <v>0</v>
      </c>
      <c r="G5681" s="5">
        <v>0</v>
      </c>
      <c r="H5681" s="6">
        <v>0</v>
      </c>
      <c r="I5681" s="5">
        <v>0</v>
      </c>
      <c r="J5681" s="6">
        <v>0</v>
      </c>
      <c r="K5681" s="5">
        <v>0</v>
      </c>
      <c r="L5681" s="6">
        <v>0</v>
      </c>
      <c r="M5681" s="5">
        <v>0</v>
      </c>
      <c r="N5681" s="6">
        <v>0</v>
      </c>
      <c r="O5681" s="5">
        <v>0</v>
      </c>
      <c r="P5681" s="6">
        <v>0</v>
      </c>
      <c r="Q5681" s="5">
        <v>0</v>
      </c>
      <c r="R5681" s="6">
        <v>0</v>
      </c>
      <c r="S5681" s="5">
        <v>0</v>
      </c>
      <c r="T5681" s="6">
        <v>0</v>
      </c>
      <c r="U5681" s="5">
        <v>0</v>
      </c>
      <c r="V5681" s="6">
        <v>0</v>
      </c>
      <c r="W5681" s="5">
        <v>0</v>
      </c>
      <c r="X5681" s="6">
        <v>0</v>
      </c>
      <c r="Y5681" s="5">
        <v>0</v>
      </c>
      <c r="Z5681" s="6">
        <v>0</v>
      </c>
      <c r="AA5681" s="5">
        <v>0</v>
      </c>
      <c r="AB5681" s="6">
        <v>0</v>
      </c>
      <c r="AC5681" s="5">
        <v>0</v>
      </c>
      <c r="AD5681" s="6">
        <v>0</v>
      </c>
      <c r="AE5681" s="5">
        <v>0</v>
      </c>
      <c r="AF5681" s="6">
        <v>0</v>
      </c>
    </row>
    <row r="5682" spans="2:32" x14ac:dyDescent="0.35">
      <c r="B5682" s="1" t="s">
        <v>825</v>
      </c>
      <c r="C5682" s="5">
        <v>0</v>
      </c>
      <c r="D5682" s="6">
        <v>0</v>
      </c>
      <c r="E5682" s="5">
        <v>0</v>
      </c>
      <c r="F5682" s="6">
        <v>0</v>
      </c>
      <c r="G5682" s="5">
        <v>0</v>
      </c>
      <c r="H5682" s="6">
        <v>0</v>
      </c>
      <c r="I5682" s="5">
        <v>0</v>
      </c>
      <c r="J5682" s="6">
        <v>0</v>
      </c>
      <c r="K5682" s="5">
        <v>0</v>
      </c>
      <c r="L5682" s="6">
        <v>0</v>
      </c>
      <c r="M5682" s="5">
        <v>0</v>
      </c>
      <c r="N5682" s="6">
        <v>0</v>
      </c>
      <c r="O5682" s="5">
        <v>0</v>
      </c>
      <c r="P5682" s="6">
        <v>0</v>
      </c>
      <c r="Q5682" s="5">
        <v>0</v>
      </c>
      <c r="R5682" s="6">
        <v>0</v>
      </c>
      <c r="S5682" s="5">
        <v>0</v>
      </c>
      <c r="T5682" s="6">
        <v>0</v>
      </c>
      <c r="U5682" s="5">
        <v>0</v>
      </c>
      <c r="V5682" s="6">
        <v>0</v>
      </c>
      <c r="W5682" s="5">
        <v>0</v>
      </c>
      <c r="X5682" s="6">
        <v>0</v>
      </c>
      <c r="Y5682" s="5">
        <v>0</v>
      </c>
      <c r="Z5682" s="6">
        <v>0</v>
      </c>
      <c r="AA5682" s="5">
        <v>0</v>
      </c>
      <c r="AB5682" s="6">
        <v>0</v>
      </c>
      <c r="AC5682" s="5">
        <v>0</v>
      </c>
      <c r="AD5682" s="6">
        <v>0</v>
      </c>
      <c r="AE5682" s="5">
        <v>0</v>
      </c>
      <c r="AF5682" s="6">
        <v>0</v>
      </c>
    </row>
    <row r="5683" spans="2:32" x14ac:dyDescent="0.35">
      <c r="B5683" s="1" t="s">
        <v>826</v>
      </c>
      <c r="C5683" s="5">
        <v>0</v>
      </c>
      <c r="D5683" s="6">
        <v>0</v>
      </c>
      <c r="E5683" s="5">
        <v>0</v>
      </c>
      <c r="F5683" s="6">
        <v>0</v>
      </c>
      <c r="G5683" s="5">
        <v>0</v>
      </c>
      <c r="H5683" s="6">
        <v>0</v>
      </c>
      <c r="I5683" s="5">
        <v>0</v>
      </c>
      <c r="J5683" s="6">
        <v>0</v>
      </c>
      <c r="K5683" s="5">
        <v>0</v>
      </c>
      <c r="L5683" s="6">
        <v>0</v>
      </c>
      <c r="M5683" s="5">
        <v>0</v>
      </c>
      <c r="N5683" s="6">
        <v>0</v>
      </c>
      <c r="O5683" s="5">
        <v>0</v>
      </c>
      <c r="P5683" s="6">
        <v>0</v>
      </c>
      <c r="Q5683" s="5">
        <v>0</v>
      </c>
      <c r="R5683" s="6">
        <v>0</v>
      </c>
      <c r="S5683" s="5">
        <v>0</v>
      </c>
      <c r="T5683" s="6">
        <v>0</v>
      </c>
      <c r="U5683" s="5">
        <v>0</v>
      </c>
      <c r="V5683" s="6">
        <v>0</v>
      </c>
      <c r="W5683" s="5">
        <v>0</v>
      </c>
      <c r="X5683" s="6">
        <v>0</v>
      </c>
      <c r="Y5683" s="5">
        <v>0</v>
      </c>
      <c r="Z5683" s="6">
        <v>0</v>
      </c>
      <c r="AA5683" s="5">
        <v>0</v>
      </c>
      <c r="AB5683" s="6">
        <v>0</v>
      </c>
      <c r="AC5683" s="5">
        <v>0</v>
      </c>
      <c r="AD5683" s="6">
        <v>0</v>
      </c>
      <c r="AE5683" s="5">
        <v>0</v>
      </c>
      <c r="AF5683" s="6">
        <v>0</v>
      </c>
    </row>
    <row r="5684" spans="2:32" x14ac:dyDescent="0.35">
      <c r="B5684" s="1" t="s">
        <v>1270</v>
      </c>
      <c r="C5684" s="5">
        <v>4.3E-3</v>
      </c>
      <c r="D5684" s="6">
        <v>2.8959999999999999</v>
      </c>
      <c r="E5684" s="5">
        <v>0</v>
      </c>
      <c r="F5684" s="6">
        <v>0</v>
      </c>
      <c r="G5684" s="5">
        <v>0</v>
      </c>
      <c r="H5684" s="6">
        <v>0</v>
      </c>
      <c r="I5684" s="5">
        <v>0</v>
      </c>
      <c r="J5684" s="6">
        <v>0</v>
      </c>
      <c r="K5684" s="5">
        <v>0</v>
      </c>
      <c r="L5684" s="6">
        <v>0</v>
      </c>
      <c r="M5684" s="5">
        <v>0</v>
      </c>
      <c r="N5684" s="6">
        <v>0</v>
      </c>
      <c r="O5684" s="5">
        <v>0</v>
      </c>
      <c r="P5684" s="6">
        <v>0</v>
      </c>
      <c r="Q5684" s="5">
        <v>0</v>
      </c>
      <c r="R5684" s="6">
        <v>0</v>
      </c>
      <c r="S5684" s="5">
        <v>3.499E-2</v>
      </c>
      <c r="T5684" s="6">
        <v>2.8959999999999999</v>
      </c>
      <c r="U5684" s="5">
        <v>0</v>
      </c>
      <c r="V5684" s="6">
        <v>0</v>
      </c>
      <c r="W5684" s="5">
        <v>0</v>
      </c>
      <c r="X5684" s="6">
        <v>0</v>
      </c>
      <c r="Y5684" s="5">
        <v>0</v>
      </c>
      <c r="Z5684" s="6">
        <v>0</v>
      </c>
      <c r="AA5684" s="5">
        <v>0</v>
      </c>
      <c r="AB5684" s="6">
        <v>0</v>
      </c>
      <c r="AC5684" s="5">
        <v>0</v>
      </c>
      <c r="AD5684" s="6">
        <v>0</v>
      </c>
      <c r="AE5684" s="5">
        <v>0</v>
      </c>
      <c r="AF5684" s="6">
        <v>0</v>
      </c>
    </row>
    <row r="5685" spans="2:32" x14ac:dyDescent="0.35">
      <c r="B5685" s="1" t="s">
        <v>1271</v>
      </c>
      <c r="C5685" s="5">
        <v>1.09E-3</v>
      </c>
      <c r="D5685" s="6">
        <v>0.73699999999999999</v>
      </c>
      <c r="E5685" s="5">
        <v>0</v>
      </c>
      <c r="F5685" s="6">
        <v>0</v>
      </c>
      <c r="G5685" s="5">
        <v>0</v>
      </c>
      <c r="H5685" s="6">
        <v>0</v>
      </c>
      <c r="I5685" s="5">
        <v>0</v>
      </c>
      <c r="J5685" s="6">
        <v>0</v>
      </c>
      <c r="K5685" s="5">
        <v>0</v>
      </c>
      <c r="L5685" s="6">
        <v>0</v>
      </c>
      <c r="M5685" s="5">
        <v>0</v>
      </c>
      <c r="N5685" s="6">
        <v>0</v>
      </c>
      <c r="O5685" s="5">
        <v>0</v>
      </c>
      <c r="P5685" s="6">
        <v>0</v>
      </c>
      <c r="Q5685" s="5">
        <v>0</v>
      </c>
      <c r="R5685" s="6">
        <v>0</v>
      </c>
      <c r="S5685" s="5">
        <v>0</v>
      </c>
      <c r="T5685" s="6">
        <v>0</v>
      </c>
      <c r="U5685" s="5">
        <v>0</v>
      </c>
      <c r="V5685" s="6">
        <v>0</v>
      </c>
      <c r="W5685" s="5">
        <v>0</v>
      </c>
      <c r="X5685" s="6">
        <v>0</v>
      </c>
      <c r="Y5685" s="5">
        <v>0</v>
      </c>
      <c r="Z5685" s="6">
        <v>0</v>
      </c>
      <c r="AA5685" s="5">
        <v>7.0800000000000004E-3</v>
      </c>
      <c r="AB5685" s="6">
        <v>0.73699999999999999</v>
      </c>
      <c r="AC5685" s="5">
        <v>0</v>
      </c>
      <c r="AD5685" s="6">
        <v>0</v>
      </c>
      <c r="AE5685" s="5">
        <v>0</v>
      </c>
      <c r="AF5685" s="6">
        <v>0</v>
      </c>
    </row>
    <row r="5686" spans="2:32" x14ac:dyDescent="0.35">
      <c r="B5686" s="1" t="s">
        <v>1272</v>
      </c>
      <c r="C5686" s="5">
        <v>6.8599999999999998E-3</v>
      </c>
      <c r="D5686" s="6">
        <v>4.6210000000000004</v>
      </c>
      <c r="E5686" s="5">
        <v>0</v>
      </c>
      <c r="F5686" s="6">
        <v>0</v>
      </c>
      <c r="G5686" s="5">
        <v>0</v>
      </c>
      <c r="H5686" s="6">
        <v>0</v>
      </c>
      <c r="I5686" s="5">
        <v>0</v>
      </c>
      <c r="J5686" s="6">
        <v>0</v>
      </c>
      <c r="K5686" s="5">
        <v>0</v>
      </c>
      <c r="L5686" s="6">
        <v>0</v>
      </c>
      <c r="M5686" s="5">
        <v>0</v>
      </c>
      <c r="N5686" s="6">
        <v>0</v>
      </c>
      <c r="O5686" s="5">
        <v>0</v>
      </c>
      <c r="P5686" s="6">
        <v>0</v>
      </c>
      <c r="Q5686" s="5">
        <v>0</v>
      </c>
      <c r="R5686" s="6">
        <v>0</v>
      </c>
      <c r="S5686" s="5">
        <v>0</v>
      </c>
      <c r="T5686" s="6">
        <v>0</v>
      </c>
      <c r="U5686" s="5">
        <v>0</v>
      </c>
      <c r="V5686" s="6">
        <v>0</v>
      </c>
      <c r="W5686" s="5">
        <v>0</v>
      </c>
      <c r="X5686" s="6">
        <v>0</v>
      </c>
      <c r="Y5686" s="5">
        <v>0</v>
      </c>
      <c r="Z5686" s="6">
        <v>0</v>
      </c>
      <c r="AA5686" s="5">
        <v>3.6209999999999999E-2</v>
      </c>
      <c r="AB5686" s="6">
        <v>3.77</v>
      </c>
      <c r="AC5686" s="5">
        <v>6.2300000000000003E-3</v>
      </c>
      <c r="AD5686" s="6">
        <v>0.85099999999999998</v>
      </c>
      <c r="AE5686" s="5">
        <v>0</v>
      </c>
      <c r="AF5686" s="6">
        <v>0</v>
      </c>
    </row>
    <row r="5687" spans="2:32" x14ac:dyDescent="0.35">
      <c r="B5687" s="1" t="s">
        <v>1273</v>
      </c>
      <c r="C5687" s="5">
        <v>8.0000000000000004E-4</v>
      </c>
      <c r="D5687" s="6">
        <v>0.53900000000000003</v>
      </c>
      <c r="E5687" s="5">
        <v>0</v>
      </c>
      <c r="F5687" s="6">
        <v>0</v>
      </c>
      <c r="G5687" s="5">
        <v>0</v>
      </c>
      <c r="H5687" s="6">
        <v>0</v>
      </c>
      <c r="I5687" s="5">
        <v>0</v>
      </c>
      <c r="J5687" s="6">
        <v>0</v>
      </c>
      <c r="K5687" s="5">
        <v>0</v>
      </c>
      <c r="L5687" s="6">
        <v>0</v>
      </c>
      <c r="M5687" s="5">
        <v>0</v>
      </c>
      <c r="N5687" s="6">
        <v>0</v>
      </c>
      <c r="O5687" s="5">
        <v>0</v>
      </c>
      <c r="P5687" s="6">
        <v>0</v>
      </c>
      <c r="Q5687" s="5">
        <v>0</v>
      </c>
      <c r="R5687" s="6">
        <v>0</v>
      </c>
      <c r="S5687" s="5">
        <v>6.5100000000000002E-3</v>
      </c>
      <c r="T5687" s="6">
        <v>0.53900000000000003</v>
      </c>
      <c r="U5687" s="5">
        <v>0</v>
      </c>
      <c r="V5687" s="6">
        <v>0</v>
      </c>
      <c r="W5687" s="5">
        <v>0</v>
      </c>
      <c r="X5687" s="6">
        <v>0</v>
      </c>
      <c r="Y5687" s="5">
        <v>0</v>
      </c>
      <c r="Z5687" s="6">
        <v>0</v>
      </c>
      <c r="AA5687" s="5">
        <v>0</v>
      </c>
      <c r="AB5687" s="6">
        <v>0</v>
      </c>
      <c r="AC5687" s="5">
        <v>0</v>
      </c>
      <c r="AD5687" s="6">
        <v>0</v>
      </c>
      <c r="AE5687" s="5">
        <v>0</v>
      </c>
      <c r="AF5687" s="6">
        <v>0</v>
      </c>
    </row>
    <row r="5688" spans="2:32" x14ac:dyDescent="0.35">
      <c r="B5688" s="1" t="s">
        <v>1274</v>
      </c>
      <c r="C5688" s="5">
        <v>1.337E-2</v>
      </c>
      <c r="D5688" s="6">
        <v>9.0060000000000002</v>
      </c>
      <c r="E5688" s="5">
        <v>0</v>
      </c>
      <c r="F5688" s="6">
        <v>0</v>
      </c>
      <c r="G5688" s="5">
        <v>0</v>
      </c>
      <c r="H5688" s="6">
        <v>0</v>
      </c>
      <c r="I5688" s="5">
        <v>0</v>
      </c>
      <c r="J5688" s="6">
        <v>0</v>
      </c>
      <c r="K5688" s="5">
        <v>0</v>
      </c>
      <c r="L5688" s="6">
        <v>0</v>
      </c>
      <c r="M5688" s="5">
        <v>0</v>
      </c>
      <c r="N5688" s="6">
        <v>0</v>
      </c>
      <c r="O5688" s="5">
        <v>0</v>
      </c>
      <c r="P5688" s="6">
        <v>0</v>
      </c>
      <c r="Q5688" s="5">
        <v>0</v>
      </c>
      <c r="R5688" s="6">
        <v>0</v>
      </c>
      <c r="S5688" s="5">
        <v>0</v>
      </c>
      <c r="T5688" s="6">
        <v>0</v>
      </c>
      <c r="U5688" s="5">
        <v>0</v>
      </c>
      <c r="V5688" s="6">
        <v>0</v>
      </c>
      <c r="W5688" s="5">
        <v>0</v>
      </c>
      <c r="X5688" s="6">
        <v>0</v>
      </c>
      <c r="Y5688" s="5">
        <v>0.13299</v>
      </c>
      <c r="Z5688" s="6">
        <v>9.0060000000000002</v>
      </c>
      <c r="AA5688" s="5">
        <v>0</v>
      </c>
      <c r="AB5688" s="6">
        <v>0</v>
      </c>
      <c r="AC5688" s="5">
        <v>0</v>
      </c>
      <c r="AD5688" s="6">
        <v>0</v>
      </c>
      <c r="AE5688" s="5">
        <v>0</v>
      </c>
      <c r="AF5688" s="6">
        <v>0</v>
      </c>
    </row>
    <row r="5689" spans="2:32" x14ac:dyDescent="0.35">
      <c r="B5689" s="1" t="s">
        <v>1275</v>
      </c>
      <c r="C5689" s="5">
        <v>4.0899999999999999E-3</v>
      </c>
      <c r="D5689" s="6">
        <v>2.7570000000000001</v>
      </c>
      <c r="E5689" s="5">
        <v>0</v>
      </c>
      <c r="F5689" s="6">
        <v>0</v>
      </c>
      <c r="G5689" s="5">
        <v>0</v>
      </c>
      <c r="H5689" s="6">
        <v>0</v>
      </c>
      <c r="I5689" s="5">
        <v>0</v>
      </c>
      <c r="J5689" s="6">
        <v>0</v>
      </c>
      <c r="K5689" s="5">
        <v>0</v>
      </c>
      <c r="L5689" s="6">
        <v>0</v>
      </c>
      <c r="M5689" s="5">
        <v>0</v>
      </c>
      <c r="N5689" s="6">
        <v>0</v>
      </c>
      <c r="O5689" s="5">
        <v>0</v>
      </c>
      <c r="P5689" s="6">
        <v>0</v>
      </c>
      <c r="Q5689" s="5">
        <v>0</v>
      </c>
      <c r="R5689" s="6">
        <v>0</v>
      </c>
      <c r="S5689" s="5">
        <v>6.5100000000000002E-3</v>
      </c>
      <c r="T5689" s="6">
        <v>0.53900000000000003</v>
      </c>
      <c r="U5689" s="5">
        <v>0</v>
      </c>
      <c r="V5689" s="6">
        <v>0</v>
      </c>
      <c r="W5689" s="5">
        <v>8.6699999999999999E-2</v>
      </c>
      <c r="X5689" s="6">
        <v>0.76600000000000001</v>
      </c>
      <c r="Y5689" s="5">
        <v>2.1440000000000001E-2</v>
      </c>
      <c r="Z5689" s="6">
        <v>1.452</v>
      </c>
      <c r="AA5689" s="5">
        <v>0</v>
      </c>
      <c r="AB5689" s="6">
        <v>0</v>
      </c>
      <c r="AC5689" s="5">
        <v>0</v>
      </c>
      <c r="AD5689" s="6">
        <v>0</v>
      </c>
      <c r="AE5689" s="5">
        <v>0</v>
      </c>
      <c r="AF5689" s="6">
        <v>0</v>
      </c>
    </row>
    <row r="5690" spans="2:32" x14ac:dyDescent="0.35">
      <c r="B5690" s="1" t="s">
        <v>833</v>
      </c>
      <c r="C5690" s="5">
        <v>0</v>
      </c>
      <c r="D5690" s="6">
        <v>0</v>
      </c>
      <c r="E5690" s="5">
        <v>0</v>
      </c>
      <c r="F5690" s="6">
        <v>0</v>
      </c>
      <c r="G5690" s="5">
        <v>0</v>
      </c>
      <c r="H5690" s="6">
        <v>0</v>
      </c>
      <c r="I5690" s="5">
        <v>0</v>
      </c>
      <c r="J5690" s="6">
        <v>0</v>
      </c>
      <c r="K5690" s="5">
        <v>0</v>
      </c>
      <c r="L5690" s="6">
        <v>0</v>
      </c>
      <c r="M5690" s="5">
        <v>0</v>
      </c>
      <c r="N5690" s="6">
        <v>0</v>
      </c>
      <c r="O5690" s="5">
        <v>0</v>
      </c>
      <c r="P5690" s="6">
        <v>0</v>
      </c>
      <c r="Q5690" s="5">
        <v>0</v>
      </c>
      <c r="R5690" s="6">
        <v>0</v>
      </c>
      <c r="S5690" s="5">
        <v>0</v>
      </c>
      <c r="T5690" s="6">
        <v>0</v>
      </c>
      <c r="U5690" s="5">
        <v>0</v>
      </c>
      <c r="V5690" s="6">
        <v>0</v>
      </c>
      <c r="W5690" s="5">
        <v>0</v>
      </c>
      <c r="X5690" s="6">
        <v>0</v>
      </c>
      <c r="Y5690" s="5">
        <v>0</v>
      </c>
      <c r="Z5690" s="6">
        <v>0</v>
      </c>
      <c r="AA5690" s="5">
        <v>0</v>
      </c>
      <c r="AB5690" s="6">
        <v>0</v>
      </c>
      <c r="AC5690" s="5">
        <v>0</v>
      </c>
      <c r="AD5690" s="6">
        <v>0</v>
      </c>
      <c r="AE5690" s="5">
        <v>0</v>
      </c>
      <c r="AF5690" s="6">
        <v>0</v>
      </c>
    </row>
    <row r="5691" spans="2:32" x14ac:dyDescent="0.35">
      <c r="B5691" s="1" t="s">
        <v>511</v>
      </c>
      <c r="C5691" s="5">
        <v>0</v>
      </c>
      <c r="D5691" s="6">
        <v>0</v>
      </c>
      <c r="E5691" s="5">
        <v>0</v>
      </c>
      <c r="F5691" s="6">
        <v>0</v>
      </c>
      <c r="G5691" s="5">
        <v>0</v>
      </c>
      <c r="H5691" s="6">
        <v>0</v>
      </c>
      <c r="I5691" s="5">
        <v>0</v>
      </c>
      <c r="J5691" s="6">
        <v>0</v>
      </c>
      <c r="K5691" s="5">
        <v>0</v>
      </c>
      <c r="L5691" s="6">
        <v>0</v>
      </c>
      <c r="M5691" s="5">
        <v>0</v>
      </c>
      <c r="N5691" s="6">
        <v>0</v>
      </c>
      <c r="O5691" s="5">
        <v>0</v>
      </c>
      <c r="P5691" s="6">
        <v>0</v>
      </c>
      <c r="Q5691" s="5">
        <v>0</v>
      </c>
      <c r="R5691" s="6">
        <v>0</v>
      </c>
      <c r="S5691" s="5">
        <v>0</v>
      </c>
      <c r="T5691" s="6">
        <v>0</v>
      </c>
      <c r="U5691" s="5">
        <v>0</v>
      </c>
      <c r="V5691" s="6">
        <v>0</v>
      </c>
      <c r="W5691" s="5">
        <v>0</v>
      </c>
      <c r="X5691" s="6">
        <v>0</v>
      </c>
      <c r="Y5691" s="5">
        <v>0</v>
      </c>
      <c r="Z5691" s="6">
        <v>0</v>
      </c>
      <c r="AA5691" s="5">
        <v>0</v>
      </c>
      <c r="AB5691" s="6">
        <v>0</v>
      </c>
      <c r="AC5691" s="5">
        <v>0</v>
      </c>
      <c r="AD5691" s="6">
        <v>0</v>
      </c>
      <c r="AE5691" s="5">
        <v>0</v>
      </c>
      <c r="AF5691" s="6">
        <v>0</v>
      </c>
    </row>
    <row r="5692" spans="2:32" x14ac:dyDescent="0.35">
      <c r="B5692" s="1" t="s">
        <v>834</v>
      </c>
      <c r="C5692" s="5">
        <v>0</v>
      </c>
      <c r="D5692" s="6">
        <v>0</v>
      </c>
      <c r="E5692" s="5">
        <v>0</v>
      </c>
      <c r="F5692" s="6">
        <v>0</v>
      </c>
      <c r="G5692" s="5">
        <v>0</v>
      </c>
      <c r="H5692" s="6">
        <v>0</v>
      </c>
      <c r="I5692" s="5">
        <v>0</v>
      </c>
      <c r="J5692" s="6">
        <v>0</v>
      </c>
      <c r="K5692" s="5">
        <v>0</v>
      </c>
      <c r="L5692" s="6">
        <v>0</v>
      </c>
      <c r="M5692" s="5">
        <v>0</v>
      </c>
      <c r="N5692" s="6">
        <v>0</v>
      </c>
      <c r="O5692" s="5">
        <v>0</v>
      </c>
      <c r="P5692" s="6">
        <v>0</v>
      </c>
      <c r="Q5692" s="5">
        <v>0</v>
      </c>
      <c r="R5692" s="6">
        <v>0</v>
      </c>
      <c r="S5692" s="5">
        <v>0</v>
      </c>
      <c r="T5692" s="6">
        <v>0</v>
      </c>
      <c r="U5692" s="5">
        <v>0</v>
      </c>
      <c r="V5692" s="6">
        <v>0</v>
      </c>
      <c r="W5692" s="5">
        <v>0</v>
      </c>
      <c r="X5692" s="6">
        <v>0</v>
      </c>
      <c r="Y5692" s="5">
        <v>0</v>
      </c>
      <c r="Z5692" s="6">
        <v>0</v>
      </c>
      <c r="AA5692" s="5">
        <v>0</v>
      </c>
      <c r="AB5692" s="6">
        <v>0</v>
      </c>
      <c r="AC5692" s="5">
        <v>0</v>
      </c>
      <c r="AD5692" s="6">
        <v>0</v>
      </c>
      <c r="AE5692" s="5">
        <v>0</v>
      </c>
      <c r="AF5692" s="6">
        <v>0</v>
      </c>
    </row>
    <row r="5693" spans="2:32" x14ac:dyDescent="0.35">
      <c r="B5693" s="1" t="s">
        <v>835</v>
      </c>
      <c r="C5693" s="5">
        <v>0</v>
      </c>
      <c r="D5693" s="6">
        <v>0</v>
      </c>
      <c r="E5693" s="5">
        <v>0</v>
      </c>
      <c r="F5693" s="6">
        <v>0</v>
      </c>
      <c r="G5693" s="5">
        <v>0</v>
      </c>
      <c r="H5693" s="6">
        <v>0</v>
      </c>
      <c r="I5693" s="5">
        <v>0</v>
      </c>
      <c r="J5693" s="6">
        <v>0</v>
      </c>
      <c r="K5693" s="5">
        <v>0</v>
      </c>
      <c r="L5693" s="6">
        <v>0</v>
      </c>
      <c r="M5693" s="5">
        <v>0</v>
      </c>
      <c r="N5693" s="6">
        <v>0</v>
      </c>
      <c r="O5693" s="5">
        <v>0</v>
      </c>
      <c r="P5693" s="6">
        <v>0</v>
      </c>
      <c r="Q5693" s="5">
        <v>0</v>
      </c>
      <c r="R5693" s="6">
        <v>0</v>
      </c>
      <c r="S5693" s="5">
        <v>0</v>
      </c>
      <c r="T5693" s="6">
        <v>0</v>
      </c>
      <c r="U5693" s="5">
        <v>0</v>
      </c>
      <c r="V5693" s="6">
        <v>0</v>
      </c>
      <c r="W5693" s="5">
        <v>0</v>
      </c>
      <c r="X5693" s="6">
        <v>0</v>
      </c>
      <c r="Y5693" s="5">
        <v>0</v>
      </c>
      <c r="Z5693" s="6">
        <v>0</v>
      </c>
      <c r="AA5693" s="5">
        <v>0</v>
      </c>
      <c r="AB5693" s="6">
        <v>0</v>
      </c>
      <c r="AC5693" s="5">
        <v>0</v>
      </c>
      <c r="AD5693" s="6">
        <v>0</v>
      </c>
      <c r="AE5693" s="5">
        <v>0</v>
      </c>
      <c r="AF5693" s="6">
        <v>0</v>
      </c>
    </row>
    <row r="5694" spans="2:32" x14ac:dyDescent="0.35">
      <c r="B5694" s="1" t="s">
        <v>837</v>
      </c>
      <c r="C5694" s="5">
        <v>0</v>
      </c>
      <c r="D5694" s="6">
        <v>0</v>
      </c>
      <c r="E5694" s="5">
        <v>0</v>
      </c>
      <c r="F5694" s="6">
        <v>0</v>
      </c>
      <c r="G5694" s="5">
        <v>0</v>
      </c>
      <c r="H5694" s="6">
        <v>0</v>
      </c>
      <c r="I5694" s="5">
        <v>0</v>
      </c>
      <c r="J5694" s="6">
        <v>0</v>
      </c>
      <c r="K5694" s="5">
        <v>0</v>
      </c>
      <c r="L5694" s="6">
        <v>0</v>
      </c>
      <c r="M5694" s="5">
        <v>0</v>
      </c>
      <c r="N5694" s="6">
        <v>0</v>
      </c>
      <c r="O5694" s="5">
        <v>0</v>
      </c>
      <c r="P5694" s="6">
        <v>0</v>
      </c>
      <c r="Q5694" s="5">
        <v>0</v>
      </c>
      <c r="R5694" s="6">
        <v>0</v>
      </c>
      <c r="S5694" s="5">
        <v>0</v>
      </c>
      <c r="T5694" s="6">
        <v>0</v>
      </c>
      <c r="U5694" s="5">
        <v>0</v>
      </c>
      <c r="V5694" s="6">
        <v>0</v>
      </c>
      <c r="W5694" s="5">
        <v>0</v>
      </c>
      <c r="X5694" s="6">
        <v>0</v>
      </c>
      <c r="Y5694" s="5">
        <v>0</v>
      </c>
      <c r="Z5694" s="6">
        <v>0</v>
      </c>
      <c r="AA5694" s="5">
        <v>0</v>
      </c>
      <c r="AB5694" s="6">
        <v>0</v>
      </c>
      <c r="AC5694" s="5">
        <v>0</v>
      </c>
      <c r="AD5694" s="6">
        <v>0</v>
      </c>
      <c r="AE5694" s="5">
        <v>0</v>
      </c>
      <c r="AF5694" s="6">
        <v>0</v>
      </c>
    </row>
    <row r="5695" spans="2:32" x14ac:dyDescent="0.35">
      <c r="B5695" s="1" t="s">
        <v>841</v>
      </c>
      <c r="C5695" s="5">
        <v>0</v>
      </c>
      <c r="D5695" s="6">
        <v>0</v>
      </c>
      <c r="E5695" s="5">
        <v>0</v>
      </c>
      <c r="F5695" s="6">
        <v>0</v>
      </c>
      <c r="G5695" s="5">
        <v>0</v>
      </c>
      <c r="H5695" s="6">
        <v>0</v>
      </c>
      <c r="I5695" s="5">
        <v>0</v>
      </c>
      <c r="J5695" s="6">
        <v>0</v>
      </c>
      <c r="K5695" s="5">
        <v>0</v>
      </c>
      <c r="L5695" s="6">
        <v>0</v>
      </c>
      <c r="M5695" s="5">
        <v>0</v>
      </c>
      <c r="N5695" s="6">
        <v>0</v>
      </c>
      <c r="O5695" s="5">
        <v>0</v>
      </c>
      <c r="P5695" s="6">
        <v>0</v>
      </c>
      <c r="Q5695" s="5">
        <v>0</v>
      </c>
      <c r="R5695" s="6">
        <v>0</v>
      </c>
      <c r="S5695" s="5">
        <v>0</v>
      </c>
      <c r="T5695" s="6">
        <v>0</v>
      </c>
      <c r="U5695" s="5">
        <v>0</v>
      </c>
      <c r="V5695" s="6">
        <v>0</v>
      </c>
      <c r="W5695" s="5">
        <v>0</v>
      </c>
      <c r="X5695" s="6">
        <v>0</v>
      </c>
      <c r="Y5695" s="5">
        <v>0</v>
      </c>
      <c r="Z5695" s="6">
        <v>0</v>
      </c>
      <c r="AA5695" s="5">
        <v>0</v>
      </c>
      <c r="AB5695" s="6">
        <v>0</v>
      </c>
      <c r="AC5695" s="5">
        <v>0</v>
      </c>
      <c r="AD5695" s="6">
        <v>0</v>
      </c>
      <c r="AE5695" s="5">
        <v>0</v>
      </c>
      <c r="AF5695" s="6">
        <v>0</v>
      </c>
    </row>
    <row r="5696" spans="2:32" x14ac:dyDescent="0.35">
      <c r="B5696" s="2" t="s">
        <v>393</v>
      </c>
    </row>
    <row r="5697" spans="1:32" x14ac:dyDescent="0.35">
      <c r="B5697" s="1" t="s">
        <v>394</v>
      </c>
      <c r="C5697" s="5">
        <v>0</v>
      </c>
      <c r="D5697" s="6">
        <v>0</v>
      </c>
      <c r="E5697" s="5">
        <v>0</v>
      </c>
      <c r="F5697" s="6">
        <v>0</v>
      </c>
      <c r="G5697" s="5">
        <v>0</v>
      </c>
      <c r="H5697" s="6">
        <v>0</v>
      </c>
      <c r="I5697" s="5">
        <v>0</v>
      </c>
      <c r="J5697" s="6">
        <v>0</v>
      </c>
      <c r="K5697" s="5">
        <v>0</v>
      </c>
      <c r="L5697" s="6">
        <v>0</v>
      </c>
      <c r="M5697" s="5">
        <v>0</v>
      </c>
      <c r="N5697" s="6">
        <v>0</v>
      </c>
      <c r="O5697" s="5">
        <v>0</v>
      </c>
      <c r="P5697" s="6">
        <v>0</v>
      </c>
      <c r="Q5697" s="5">
        <v>0</v>
      </c>
      <c r="R5697" s="6">
        <v>0</v>
      </c>
      <c r="S5697" s="5">
        <v>0</v>
      </c>
      <c r="T5697" s="6">
        <v>0</v>
      </c>
      <c r="U5697" s="5">
        <v>0</v>
      </c>
      <c r="V5697" s="6">
        <v>0</v>
      </c>
      <c r="W5697" s="5">
        <v>0</v>
      </c>
      <c r="X5697" s="6">
        <v>0</v>
      </c>
      <c r="Y5697" s="5">
        <v>0</v>
      </c>
      <c r="Z5697" s="6">
        <v>0</v>
      </c>
      <c r="AA5697" s="5">
        <v>0</v>
      </c>
      <c r="AB5697" s="6">
        <v>0</v>
      </c>
      <c r="AC5697" s="5">
        <v>0</v>
      </c>
      <c r="AD5697" s="6">
        <v>0</v>
      </c>
      <c r="AE5697" s="5">
        <v>0</v>
      </c>
      <c r="AF5697" s="6">
        <v>0</v>
      </c>
    </row>
    <row r="5698" spans="1:32" x14ac:dyDescent="0.35">
      <c r="B5698" s="1" t="s">
        <v>843</v>
      </c>
      <c r="C5698" s="5">
        <v>0</v>
      </c>
      <c r="D5698" s="6">
        <v>0</v>
      </c>
      <c r="E5698" s="5">
        <v>0</v>
      </c>
      <c r="F5698" s="6">
        <v>0</v>
      </c>
      <c r="G5698" s="5">
        <v>0</v>
      </c>
      <c r="H5698" s="6">
        <v>0</v>
      </c>
      <c r="I5698" s="5">
        <v>0</v>
      </c>
      <c r="J5698" s="6">
        <v>0</v>
      </c>
      <c r="K5698" s="5">
        <v>0</v>
      </c>
      <c r="L5698" s="6">
        <v>0</v>
      </c>
      <c r="M5698" s="5">
        <v>0</v>
      </c>
      <c r="N5698" s="6">
        <v>0</v>
      </c>
      <c r="O5698" s="5">
        <v>0</v>
      </c>
      <c r="P5698" s="6">
        <v>0</v>
      </c>
      <c r="Q5698" s="5">
        <v>0</v>
      </c>
      <c r="R5698" s="6">
        <v>0</v>
      </c>
      <c r="S5698" s="5">
        <v>0</v>
      </c>
      <c r="T5698" s="6">
        <v>0</v>
      </c>
      <c r="U5698" s="5">
        <v>0</v>
      </c>
      <c r="V5698" s="6">
        <v>0</v>
      </c>
      <c r="W5698" s="5">
        <v>0</v>
      </c>
      <c r="X5698" s="6">
        <v>0</v>
      </c>
      <c r="Y5698" s="5">
        <v>0</v>
      </c>
      <c r="Z5698" s="6">
        <v>0</v>
      </c>
      <c r="AA5698" s="5">
        <v>0</v>
      </c>
      <c r="AB5698" s="6">
        <v>0</v>
      </c>
      <c r="AC5698" s="5">
        <v>0</v>
      </c>
      <c r="AD5698" s="6">
        <v>0</v>
      </c>
      <c r="AE5698" s="5">
        <v>0</v>
      </c>
      <c r="AF5698" s="6">
        <v>0</v>
      </c>
    </row>
    <row r="5699" spans="1:32" x14ac:dyDescent="0.35">
      <c r="B5699" s="1" t="s">
        <v>396</v>
      </c>
      <c r="C5699" s="5">
        <v>0</v>
      </c>
      <c r="D5699" s="6">
        <v>0</v>
      </c>
      <c r="E5699" s="5">
        <v>0</v>
      </c>
      <c r="F5699" s="6">
        <v>0</v>
      </c>
      <c r="G5699" s="5">
        <v>0</v>
      </c>
      <c r="H5699" s="6">
        <v>0</v>
      </c>
      <c r="I5699" s="5">
        <v>0</v>
      </c>
      <c r="J5699" s="6">
        <v>0</v>
      </c>
      <c r="K5699" s="5">
        <v>0</v>
      </c>
      <c r="L5699" s="6">
        <v>0</v>
      </c>
      <c r="M5699" s="5">
        <v>0</v>
      </c>
      <c r="N5699" s="6">
        <v>0</v>
      </c>
      <c r="O5699" s="5">
        <v>0</v>
      </c>
      <c r="P5699" s="6">
        <v>0</v>
      </c>
      <c r="Q5699" s="5">
        <v>0</v>
      </c>
      <c r="R5699" s="6">
        <v>0</v>
      </c>
      <c r="S5699" s="5">
        <v>0</v>
      </c>
      <c r="T5699" s="6">
        <v>0</v>
      </c>
      <c r="U5699" s="5">
        <v>0</v>
      </c>
      <c r="V5699" s="6">
        <v>0</v>
      </c>
      <c r="W5699" s="5">
        <v>0</v>
      </c>
      <c r="X5699" s="6">
        <v>0</v>
      </c>
      <c r="Y5699" s="5">
        <v>0</v>
      </c>
      <c r="Z5699" s="6">
        <v>0</v>
      </c>
      <c r="AA5699" s="5">
        <v>0</v>
      </c>
      <c r="AB5699" s="6">
        <v>0</v>
      </c>
      <c r="AC5699" s="5">
        <v>0</v>
      </c>
      <c r="AD5699" s="6">
        <v>0</v>
      </c>
      <c r="AE5699" s="5">
        <v>0</v>
      </c>
      <c r="AF5699" s="6">
        <v>0</v>
      </c>
    </row>
    <row r="5701" spans="1:32" x14ac:dyDescent="0.35">
      <c r="B5701" s="2" t="s">
        <v>398</v>
      </c>
      <c r="D5701" s="3">
        <v>673.34799999999996</v>
      </c>
      <c r="F5701" s="3">
        <v>17.664999999999999</v>
      </c>
      <c r="H5701" s="3">
        <v>39.11</v>
      </c>
      <c r="J5701" s="3">
        <v>29.204000000000001</v>
      </c>
      <c r="L5701" s="3">
        <v>36.316000000000003</v>
      </c>
      <c r="N5701" s="3">
        <v>25.635000000000002</v>
      </c>
      <c r="P5701" s="3">
        <v>19.472999999999999</v>
      </c>
      <c r="R5701" s="3">
        <v>22.963000000000001</v>
      </c>
      <c r="T5701" s="3">
        <v>82.774000000000001</v>
      </c>
      <c r="V5701" s="3">
        <v>21.952000000000002</v>
      </c>
      <c r="X5701" s="3">
        <v>8.8350000000000009</v>
      </c>
      <c r="Z5701" s="3">
        <v>67.718000000000004</v>
      </c>
      <c r="AB5701" s="3">
        <v>104.126</v>
      </c>
      <c r="AD5701" s="3">
        <v>136.488</v>
      </c>
      <c r="AF5701" s="3">
        <v>61.09</v>
      </c>
    </row>
    <row r="5702" spans="1:32" x14ac:dyDescent="0.35">
      <c r="B5702" s="2" t="s">
        <v>399</v>
      </c>
      <c r="D5702" s="3">
        <v>577</v>
      </c>
      <c r="F5702" s="3">
        <v>28</v>
      </c>
      <c r="H5702" s="3">
        <v>37</v>
      </c>
      <c r="J5702" s="3">
        <v>45</v>
      </c>
      <c r="L5702" s="3">
        <v>45</v>
      </c>
      <c r="N5702" s="3">
        <v>38</v>
      </c>
      <c r="P5702" s="3">
        <v>40</v>
      </c>
      <c r="R5702" s="3">
        <v>39</v>
      </c>
      <c r="T5702" s="3">
        <v>45</v>
      </c>
      <c r="V5702" s="3">
        <v>36</v>
      </c>
      <c r="X5702" s="3">
        <v>40</v>
      </c>
      <c r="Z5702" s="3">
        <v>44</v>
      </c>
      <c r="AB5702" s="3">
        <v>47</v>
      </c>
      <c r="AD5702" s="3">
        <v>49</v>
      </c>
      <c r="AF5702" s="3">
        <v>44</v>
      </c>
    </row>
    <row r="5704" spans="1:32" x14ac:dyDescent="0.35">
      <c r="A5704" s="3" t="s">
        <v>1276</v>
      </c>
      <c r="B5704" s="2" t="s">
        <v>1277</v>
      </c>
    </row>
    <row r="5705" spans="1:32" x14ac:dyDescent="0.35">
      <c r="B5705" s="4" t="s">
        <v>1278</v>
      </c>
    </row>
    <row r="5707" spans="1:32" x14ac:dyDescent="0.35">
      <c r="B5707" s="2" t="s">
        <v>1</v>
      </c>
    </row>
    <row r="5708" spans="1:32" x14ac:dyDescent="0.35">
      <c r="B5708" s="1" t="s">
        <v>1279</v>
      </c>
      <c r="C5708" s="5">
        <v>2.095E-2</v>
      </c>
      <c r="D5708" s="6">
        <v>18.257000000000001</v>
      </c>
      <c r="E5708" s="5">
        <v>3.4660000000000003E-2</v>
      </c>
      <c r="F5708" s="6">
        <v>0.98399999999999999</v>
      </c>
      <c r="G5708" s="5">
        <v>0</v>
      </c>
      <c r="H5708" s="6">
        <v>0</v>
      </c>
      <c r="I5708" s="5">
        <v>0</v>
      </c>
      <c r="J5708" s="6">
        <v>0</v>
      </c>
      <c r="K5708" s="5">
        <v>7.8299999999999995E-2</v>
      </c>
      <c r="L5708" s="6">
        <v>3.4140000000000001</v>
      </c>
      <c r="M5708" s="5">
        <v>0</v>
      </c>
      <c r="N5708" s="6">
        <v>0</v>
      </c>
      <c r="O5708" s="5">
        <v>0</v>
      </c>
      <c r="P5708" s="6">
        <v>0</v>
      </c>
      <c r="Q5708" s="5">
        <v>5.604E-2</v>
      </c>
      <c r="R5708" s="6">
        <v>1.9830000000000001</v>
      </c>
      <c r="S5708" s="5">
        <v>2.7459999999999998E-2</v>
      </c>
      <c r="T5708" s="6">
        <v>2.8959999999999999</v>
      </c>
      <c r="U5708" s="5">
        <v>0</v>
      </c>
      <c r="V5708" s="6">
        <v>0</v>
      </c>
      <c r="W5708" s="5">
        <v>0</v>
      </c>
      <c r="X5708" s="6">
        <v>0</v>
      </c>
      <c r="Y5708" s="5">
        <v>9.9099999999999994E-2</v>
      </c>
      <c r="Z5708" s="6">
        <v>8.9789999999999992</v>
      </c>
      <c r="AA5708" s="5">
        <v>0</v>
      </c>
      <c r="AB5708" s="6">
        <v>0</v>
      </c>
      <c r="AC5708" s="5">
        <v>0</v>
      </c>
      <c r="AD5708" s="6">
        <v>0</v>
      </c>
      <c r="AE5708" s="5">
        <v>0</v>
      </c>
      <c r="AF5708" s="6">
        <v>0</v>
      </c>
    </row>
    <row r="5709" spans="1:32" x14ac:dyDescent="0.35">
      <c r="B5709" s="1" t="s">
        <v>500</v>
      </c>
      <c r="C5709" s="5">
        <v>3.2989999999999998E-2</v>
      </c>
      <c r="D5709" s="6">
        <v>28.745999999999999</v>
      </c>
      <c r="E5709" s="5">
        <v>0.2742</v>
      </c>
      <c r="F5709" s="6">
        <v>7.7839999999999998</v>
      </c>
      <c r="G5709" s="5">
        <v>5.6279999999999997E-2</v>
      </c>
      <c r="H5709" s="6">
        <v>3.5710000000000002</v>
      </c>
      <c r="I5709" s="5">
        <v>1.9130000000000001E-2</v>
      </c>
      <c r="J5709" s="6">
        <v>0.65300000000000002</v>
      </c>
      <c r="K5709" s="5">
        <v>9.6030000000000004E-2</v>
      </c>
      <c r="L5709" s="6">
        <v>4.1870000000000003</v>
      </c>
      <c r="M5709" s="5">
        <v>0</v>
      </c>
      <c r="N5709" s="6">
        <v>0</v>
      </c>
      <c r="O5709" s="5">
        <v>3.09E-2</v>
      </c>
      <c r="P5709" s="6">
        <v>0.77800000000000002</v>
      </c>
      <c r="Q5709" s="5">
        <v>0</v>
      </c>
      <c r="R5709" s="6">
        <v>0</v>
      </c>
      <c r="S5709" s="5">
        <v>0</v>
      </c>
      <c r="T5709" s="6">
        <v>0</v>
      </c>
      <c r="U5709" s="5">
        <v>4.811E-2</v>
      </c>
      <c r="V5709" s="6">
        <v>1.577</v>
      </c>
      <c r="W5709" s="5">
        <v>0</v>
      </c>
      <c r="X5709" s="6">
        <v>0</v>
      </c>
      <c r="Y5709" s="5">
        <v>3.3669999999999999E-2</v>
      </c>
      <c r="Z5709" s="6">
        <v>3.0510000000000002</v>
      </c>
      <c r="AA5709" s="5">
        <v>1.9990000000000001E-2</v>
      </c>
      <c r="AB5709" s="6">
        <v>2.6219999999999999</v>
      </c>
      <c r="AC5709" s="5">
        <v>2.8389999999999999E-2</v>
      </c>
      <c r="AD5709" s="6">
        <v>4.524</v>
      </c>
      <c r="AE5709" s="5">
        <v>0</v>
      </c>
      <c r="AF5709" s="6">
        <v>0</v>
      </c>
    </row>
    <row r="5710" spans="1:32" x14ac:dyDescent="0.35">
      <c r="B5710" s="1" t="s">
        <v>502</v>
      </c>
      <c r="C5710" s="5">
        <v>4.6899999999999997E-3</v>
      </c>
      <c r="D5710" s="6">
        <v>4.09</v>
      </c>
      <c r="E5710" s="5">
        <v>3.1210000000000002E-2</v>
      </c>
      <c r="F5710" s="6">
        <v>0.88600000000000001</v>
      </c>
      <c r="G5710" s="5">
        <v>1.6910000000000001E-2</v>
      </c>
      <c r="H5710" s="6">
        <v>1.073</v>
      </c>
      <c r="I5710" s="5">
        <v>0</v>
      </c>
      <c r="J5710" s="6">
        <v>0</v>
      </c>
      <c r="K5710" s="5">
        <v>0</v>
      </c>
      <c r="L5710" s="6">
        <v>0</v>
      </c>
      <c r="M5710" s="5">
        <v>0</v>
      </c>
      <c r="N5710" s="6">
        <v>0</v>
      </c>
      <c r="O5710" s="5">
        <v>0</v>
      </c>
      <c r="P5710" s="6">
        <v>0</v>
      </c>
      <c r="Q5710" s="5">
        <v>0</v>
      </c>
      <c r="R5710" s="6">
        <v>0</v>
      </c>
      <c r="S5710" s="5">
        <v>2.0199999999999999E-2</v>
      </c>
      <c r="T5710" s="6">
        <v>2.1309999999999998</v>
      </c>
      <c r="U5710" s="5">
        <v>0</v>
      </c>
      <c r="V5710" s="6">
        <v>0</v>
      </c>
      <c r="W5710" s="5">
        <v>0</v>
      </c>
      <c r="X5710" s="6">
        <v>0</v>
      </c>
      <c r="Y5710" s="5">
        <v>0</v>
      </c>
      <c r="Z5710" s="6">
        <v>0</v>
      </c>
      <c r="AA5710" s="5">
        <v>0</v>
      </c>
      <c r="AB5710" s="6">
        <v>0</v>
      </c>
      <c r="AC5710" s="5">
        <v>0</v>
      </c>
      <c r="AD5710" s="6">
        <v>0</v>
      </c>
      <c r="AE5710" s="5">
        <v>0</v>
      </c>
      <c r="AF5710" s="6">
        <v>0</v>
      </c>
    </row>
    <row r="5711" spans="1:32" x14ac:dyDescent="0.35">
      <c r="B5711" s="1" t="s">
        <v>1280</v>
      </c>
      <c r="C5711" s="5">
        <v>3.8629999999999998E-2</v>
      </c>
      <c r="D5711" s="6">
        <v>33.655999999999999</v>
      </c>
      <c r="E5711" s="5">
        <v>2.631E-2</v>
      </c>
      <c r="F5711" s="6">
        <v>0.747</v>
      </c>
      <c r="G5711" s="5">
        <v>2.3529999999999999E-2</v>
      </c>
      <c r="H5711" s="6">
        <v>1.4930000000000001</v>
      </c>
      <c r="I5711" s="5">
        <v>0.12179</v>
      </c>
      <c r="J5711" s="6">
        <v>4.157</v>
      </c>
      <c r="K5711" s="5">
        <v>7.016E-2</v>
      </c>
      <c r="L5711" s="6">
        <v>3.0590000000000002</v>
      </c>
      <c r="M5711" s="5">
        <v>6.4600000000000005E-2</v>
      </c>
      <c r="N5711" s="6">
        <v>2.298</v>
      </c>
      <c r="O5711" s="5">
        <v>9.4920000000000004E-2</v>
      </c>
      <c r="P5711" s="6">
        <v>2.39</v>
      </c>
      <c r="Q5711" s="5">
        <v>5.3319999999999999E-2</v>
      </c>
      <c r="R5711" s="6">
        <v>1.887</v>
      </c>
      <c r="S5711" s="5">
        <v>5.3600000000000002E-2</v>
      </c>
      <c r="T5711" s="6">
        <v>5.6539999999999999</v>
      </c>
      <c r="U5711" s="5">
        <v>1.7909999999999999E-2</v>
      </c>
      <c r="V5711" s="6">
        <v>0.58699999999999997</v>
      </c>
      <c r="W5711" s="5">
        <v>0</v>
      </c>
      <c r="X5711" s="6">
        <v>0</v>
      </c>
      <c r="Y5711" s="5">
        <v>0</v>
      </c>
      <c r="Z5711" s="6">
        <v>0</v>
      </c>
      <c r="AA5711" s="5">
        <v>4.4549999999999999E-2</v>
      </c>
      <c r="AB5711" s="6">
        <v>5.8440000000000003</v>
      </c>
      <c r="AC5711" s="5">
        <v>3.4770000000000002E-2</v>
      </c>
      <c r="AD5711" s="6">
        <v>5.5410000000000004</v>
      </c>
      <c r="AE5711" s="5">
        <v>0</v>
      </c>
      <c r="AF5711" s="6">
        <v>0</v>
      </c>
    </row>
    <row r="5712" spans="1:32" x14ac:dyDescent="0.35">
      <c r="B5712" s="1" t="s">
        <v>507</v>
      </c>
      <c r="C5712" s="5">
        <v>0</v>
      </c>
      <c r="D5712" s="6">
        <v>0</v>
      </c>
      <c r="E5712" s="5">
        <v>0</v>
      </c>
      <c r="F5712" s="6">
        <v>0</v>
      </c>
      <c r="G5712" s="5">
        <v>0</v>
      </c>
      <c r="H5712" s="6">
        <v>0</v>
      </c>
      <c r="I5712" s="5">
        <v>0</v>
      </c>
      <c r="J5712" s="6">
        <v>0</v>
      </c>
      <c r="K5712" s="5">
        <v>0</v>
      </c>
      <c r="L5712" s="6">
        <v>0</v>
      </c>
      <c r="M5712" s="5">
        <v>0</v>
      </c>
      <c r="N5712" s="6">
        <v>0</v>
      </c>
      <c r="O5712" s="5">
        <v>0</v>
      </c>
      <c r="P5712" s="6">
        <v>0</v>
      </c>
      <c r="Q5712" s="5">
        <v>0</v>
      </c>
      <c r="R5712" s="6">
        <v>0</v>
      </c>
      <c r="S5712" s="5">
        <v>0</v>
      </c>
      <c r="T5712" s="6">
        <v>0</v>
      </c>
      <c r="U5712" s="5">
        <v>0</v>
      </c>
      <c r="V5712" s="6">
        <v>0</v>
      </c>
      <c r="W5712" s="5">
        <v>0</v>
      </c>
      <c r="X5712" s="6">
        <v>0</v>
      </c>
      <c r="Y5712" s="5">
        <v>0</v>
      </c>
      <c r="Z5712" s="6">
        <v>0</v>
      </c>
      <c r="AA5712" s="5">
        <v>0</v>
      </c>
      <c r="AB5712" s="6">
        <v>0</v>
      </c>
      <c r="AC5712" s="5">
        <v>0</v>
      </c>
      <c r="AD5712" s="6">
        <v>0</v>
      </c>
      <c r="AE5712" s="5">
        <v>0</v>
      </c>
      <c r="AF5712" s="6">
        <v>0</v>
      </c>
    </row>
    <row r="5713" spans="2:32" x14ac:dyDescent="0.35">
      <c r="B5713" s="1" t="s">
        <v>1281</v>
      </c>
      <c r="C5713" s="5">
        <v>2.9E-4</v>
      </c>
      <c r="D5713" s="6">
        <v>0.249</v>
      </c>
      <c r="E5713" s="5">
        <v>8.77E-3</v>
      </c>
      <c r="F5713" s="6">
        <v>0.249</v>
      </c>
      <c r="G5713" s="5">
        <v>0</v>
      </c>
      <c r="H5713" s="6">
        <v>0</v>
      </c>
      <c r="I5713" s="5">
        <v>0</v>
      </c>
      <c r="J5713" s="6">
        <v>0</v>
      </c>
      <c r="K5713" s="5">
        <v>0</v>
      </c>
      <c r="L5713" s="6">
        <v>0</v>
      </c>
      <c r="M5713" s="5">
        <v>0</v>
      </c>
      <c r="N5713" s="6">
        <v>0</v>
      </c>
      <c r="O5713" s="5">
        <v>0</v>
      </c>
      <c r="P5713" s="6">
        <v>0</v>
      </c>
      <c r="Q5713" s="5">
        <v>0</v>
      </c>
      <c r="R5713" s="6">
        <v>0</v>
      </c>
      <c r="S5713" s="5">
        <v>0</v>
      </c>
      <c r="T5713" s="6">
        <v>0</v>
      </c>
      <c r="U5713" s="5">
        <v>0</v>
      </c>
      <c r="V5713" s="6">
        <v>0</v>
      </c>
      <c r="W5713" s="5">
        <v>0</v>
      </c>
      <c r="X5713" s="6">
        <v>0</v>
      </c>
      <c r="Y5713" s="5">
        <v>0</v>
      </c>
      <c r="Z5713" s="6">
        <v>0</v>
      </c>
      <c r="AA5713" s="5">
        <v>0</v>
      </c>
      <c r="AB5713" s="6">
        <v>0</v>
      </c>
      <c r="AC5713" s="5">
        <v>0</v>
      </c>
      <c r="AD5713" s="6">
        <v>0</v>
      </c>
      <c r="AE5713" s="5">
        <v>0</v>
      </c>
      <c r="AF5713" s="6">
        <v>0</v>
      </c>
    </row>
    <row r="5714" spans="2:32" x14ac:dyDescent="0.35">
      <c r="B5714" s="1" t="s">
        <v>1282</v>
      </c>
      <c r="C5714" s="5">
        <v>7.5000000000000002E-4</v>
      </c>
      <c r="D5714" s="6">
        <v>0.65300000000000002</v>
      </c>
      <c r="E5714" s="5">
        <v>0</v>
      </c>
      <c r="F5714" s="6">
        <v>0</v>
      </c>
      <c r="G5714" s="5">
        <v>0</v>
      </c>
      <c r="H5714" s="6">
        <v>0</v>
      </c>
      <c r="I5714" s="5">
        <v>1.9130000000000001E-2</v>
      </c>
      <c r="J5714" s="6">
        <v>0.65300000000000002</v>
      </c>
      <c r="K5714" s="5">
        <v>0</v>
      </c>
      <c r="L5714" s="6">
        <v>0</v>
      </c>
      <c r="M5714" s="5">
        <v>0</v>
      </c>
      <c r="N5714" s="6">
        <v>0</v>
      </c>
      <c r="O5714" s="5">
        <v>0</v>
      </c>
      <c r="P5714" s="6">
        <v>0</v>
      </c>
      <c r="Q5714" s="5">
        <v>0</v>
      </c>
      <c r="R5714" s="6">
        <v>0</v>
      </c>
      <c r="S5714" s="5">
        <v>0</v>
      </c>
      <c r="T5714" s="6">
        <v>0</v>
      </c>
      <c r="U5714" s="5">
        <v>0</v>
      </c>
      <c r="V5714" s="6">
        <v>0</v>
      </c>
      <c r="W5714" s="5">
        <v>0</v>
      </c>
      <c r="X5714" s="6">
        <v>0</v>
      </c>
      <c r="Y5714" s="5">
        <v>0</v>
      </c>
      <c r="Z5714" s="6">
        <v>0</v>
      </c>
      <c r="AA5714" s="5">
        <v>0</v>
      </c>
      <c r="AB5714" s="6">
        <v>0</v>
      </c>
      <c r="AC5714" s="5">
        <v>0</v>
      </c>
      <c r="AD5714" s="6">
        <v>0</v>
      </c>
      <c r="AE5714" s="5">
        <v>0</v>
      </c>
      <c r="AF5714" s="6">
        <v>0</v>
      </c>
    </row>
    <row r="5715" spans="2:32" x14ac:dyDescent="0.35">
      <c r="B5715" s="1" t="s">
        <v>1283</v>
      </c>
      <c r="C5715" s="5">
        <v>4.8000000000000001E-4</v>
      </c>
      <c r="D5715" s="6">
        <v>0.42</v>
      </c>
      <c r="E5715" s="5">
        <v>0</v>
      </c>
      <c r="F5715" s="6">
        <v>0</v>
      </c>
      <c r="G5715" s="5">
        <v>6.62E-3</v>
      </c>
      <c r="H5715" s="6">
        <v>0.42</v>
      </c>
      <c r="I5715" s="5">
        <v>0</v>
      </c>
      <c r="J5715" s="6">
        <v>0</v>
      </c>
      <c r="K5715" s="5">
        <v>0</v>
      </c>
      <c r="L5715" s="6">
        <v>0</v>
      </c>
      <c r="M5715" s="5">
        <v>0</v>
      </c>
      <c r="N5715" s="6">
        <v>0</v>
      </c>
      <c r="O5715" s="5">
        <v>0</v>
      </c>
      <c r="P5715" s="6">
        <v>0</v>
      </c>
      <c r="Q5715" s="5">
        <v>0</v>
      </c>
      <c r="R5715" s="6">
        <v>0</v>
      </c>
      <c r="S5715" s="5">
        <v>0</v>
      </c>
      <c r="T5715" s="6">
        <v>0</v>
      </c>
      <c r="U5715" s="5">
        <v>0</v>
      </c>
      <c r="V5715" s="6">
        <v>0</v>
      </c>
      <c r="W5715" s="5">
        <v>0</v>
      </c>
      <c r="X5715" s="6">
        <v>0</v>
      </c>
      <c r="Y5715" s="5">
        <v>0</v>
      </c>
      <c r="Z5715" s="6">
        <v>0</v>
      </c>
      <c r="AA5715" s="5">
        <v>0</v>
      </c>
      <c r="AB5715" s="6">
        <v>0</v>
      </c>
      <c r="AC5715" s="5">
        <v>0</v>
      </c>
      <c r="AD5715" s="6">
        <v>0</v>
      </c>
      <c r="AE5715" s="5">
        <v>0</v>
      </c>
      <c r="AF5715" s="6">
        <v>0</v>
      </c>
    </row>
    <row r="5716" spans="2:32" x14ac:dyDescent="0.35">
      <c r="B5716" s="1" t="s">
        <v>1284</v>
      </c>
      <c r="C5716" s="5">
        <v>0</v>
      </c>
      <c r="D5716" s="6">
        <v>0</v>
      </c>
      <c r="E5716" s="5">
        <v>0</v>
      </c>
      <c r="F5716" s="6">
        <v>0</v>
      </c>
      <c r="G5716" s="5">
        <v>0</v>
      </c>
      <c r="H5716" s="6">
        <v>0</v>
      </c>
      <c r="I5716" s="5">
        <v>0</v>
      </c>
      <c r="J5716" s="6">
        <v>0</v>
      </c>
      <c r="K5716" s="5">
        <v>0</v>
      </c>
      <c r="L5716" s="6">
        <v>0</v>
      </c>
      <c r="M5716" s="5">
        <v>0</v>
      </c>
      <c r="N5716" s="6">
        <v>0</v>
      </c>
      <c r="O5716" s="5">
        <v>0</v>
      </c>
      <c r="P5716" s="6">
        <v>0</v>
      </c>
      <c r="Q5716" s="5">
        <v>0</v>
      </c>
      <c r="R5716" s="6">
        <v>0</v>
      </c>
      <c r="S5716" s="5">
        <v>0</v>
      </c>
      <c r="T5716" s="6">
        <v>0</v>
      </c>
      <c r="U5716" s="5">
        <v>0</v>
      </c>
      <c r="V5716" s="6">
        <v>0</v>
      </c>
      <c r="W5716" s="5">
        <v>0</v>
      </c>
      <c r="X5716" s="6">
        <v>0</v>
      </c>
      <c r="Y5716" s="5">
        <v>0</v>
      </c>
      <c r="Z5716" s="6">
        <v>0</v>
      </c>
      <c r="AA5716" s="5">
        <v>0</v>
      </c>
      <c r="AB5716" s="6">
        <v>0</v>
      </c>
      <c r="AC5716" s="5">
        <v>0</v>
      </c>
      <c r="AD5716" s="6">
        <v>0</v>
      </c>
      <c r="AE5716" s="5">
        <v>0</v>
      </c>
      <c r="AF5716" s="6">
        <v>0</v>
      </c>
    </row>
    <row r="5717" spans="2:32" x14ac:dyDescent="0.35">
      <c r="B5717" s="1" t="s">
        <v>1285</v>
      </c>
      <c r="C5717" s="5">
        <v>1.14E-3</v>
      </c>
      <c r="D5717" s="6">
        <v>0.996</v>
      </c>
      <c r="E5717" s="5">
        <v>3.508E-2</v>
      </c>
      <c r="F5717" s="6">
        <v>0.996</v>
      </c>
      <c r="G5717" s="5">
        <v>0</v>
      </c>
      <c r="H5717" s="6">
        <v>0</v>
      </c>
      <c r="I5717" s="5">
        <v>0</v>
      </c>
      <c r="J5717" s="6">
        <v>0</v>
      </c>
      <c r="K5717" s="5">
        <v>0</v>
      </c>
      <c r="L5717" s="6">
        <v>0</v>
      </c>
      <c r="M5717" s="5">
        <v>0</v>
      </c>
      <c r="N5717" s="6">
        <v>0</v>
      </c>
      <c r="O5717" s="5">
        <v>0</v>
      </c>
      <c r="P5717" s="6">
        <v>0</v>
      </c>
      <c r="Q5717" s="5">
        <v>0</v>
      </c>
      <c r="R5717" s="6">
        <v>0</v>
      </c>
      <c r="S5717" s="5">
        <v>0</v>
      </c>
      <c r="T5717" s="6">
        <v>0</v>
      </c>
      <c r="U5717" s="5">
        <v>0</v>
      </c>
      <c r="V5717" s="6">
        <v>0</v>
      </c>
      <c r="W5717" s="5">
        <v>0</v>
      </c>
      <c r="X5717" s="6">
        <v>0</v>
      </c>
      <c r="Y5717" s="5">
        <v>0</v>
      </c>
      <c r="Z5717" s="6">
        <v>0</v>
      </c>
      <c r="AA5717" s="5">
        <v>0</v>
      </c>
      <c r="AB5717" s="6">
        <v>0</v>
      </c>
      <c r="AC5717" s="5">
        <v>0</v>
      </c>
      <c r="AD5717" s="6">
        <v>0</v>
      </c>
      <c r="AE5717" s="5">
        <v>0</v>
      </c>
      <c r="AF5717" s="6">
        <v>0</v>
      </c>
    </row>
    <row r="5718" spans="2:32" x14ac:dyDescent="0.35">
      <c r="B5718" s="1" t="s">
        <v>1286</v>
      </c>
      <c r="C5718" s="5">
        <v>1.23E-3</v>
      </c>
      <c r="D5718" s="6">
        <v>1.073</v>
      </c>
      <c r="E5718" s="5">
        <v>0</v>
      </c>
      <c r="F5718" s="6">
        <v>0</v>
      </c>
      <c r="G5718" s="5">
        <v>1.6910000000000001E-2</v>
      </c>
      <c r="H5718" s="6">
        <v>1.073</v>
      </c>
      <c r="I5718" s="5">
        <v>0</v>
      </c>
      <c r="J5718" s="6">
        <v>0</v>
      </c>
      <c r="K5718" s="5">
        <v>0</v>
      </c>
      <c r="L5718" s="6">
        <v>0</v>
      </c>
      <c r="M5718" s="5">
        <v>0</v>
      </c>
      <c r="N5718" s="6">
        <v>0</v>
      </c>
      <c r="O5718" s="5">
        <v>0</v>
      </c>
      <c r="P5718" s="6">
        <v>0</v>
      </c>
      <c r="Q5718" s="5">
        <v>0</v>
      </c>
      <c r="R5718" s="6">
        <v>0</v>
      </c>
      <c r="S5718" s="5">
        <v>0</v>
      </c>
      <c r="T5718" s="6">
        <v>0</v>
      </c>
      <c r="U5718" s="5">
        <v>0</v>
      </c>
      <c r="V5718" s="6">
        <v>0</v>
      </c>
      <c r="W5718" s="5">
        <v>0</v>
      </c>
      <c r="X5718" s="6">
        <v>0</v>
      </c>
      <c r="Y5718" s="5">
        <v>0</v>
      </c>
      <c r="Z5718" s="6">
        <v>0</v>
      </c>
      <c r="AA5718" s="5">
        <v>0</v>
      </c>
      <c r="AB5718" s="6">
        <v>0</v>
      </c>
      <c r="AC5718" s="5">
        <v>0</v>
      </c>
      <c r="AD5718" s="6">
        <v>0</v>
      </c>
      <c r="AE5718" s="5">
        <v>0</v>
      </c>
      <c r="AF5718" s="6">
        <v>0</v>
      </c>
    </row>
    <row r="5719" spans="2:32" x14ac:dyDescent="0.35">
      <c r="B5719" s="2" t="s">
        <v>2</v>
      </c>
    </row>
    <row r="5720" spans="2:32" x14ac:dyDescent="0.35">
      <c r="B5720" s="1" t="s">
        <v>513</v>
      </c>
      <c r="C5720" s="5">
        <v>0</v>
      </c>
      <c r="D5720" s="6">
        <v>0</v>
      </c>
      <c r="E5720" s="5">
        <v>0</v>
      </c>
      <c r="F5720" s="6">
        <v>0</v>
      </c>
      <c r="G5720" s="5">
        <v>0</v>
      </c>
      <c r="H5720" s="6">
        <v>0</v>
      </c>
      <c r="I5720" s="5">
        <v>0</v>
      </c>
      <c r="J5720" s="6">
        <v>0</v>
      </c>
      <c r="K5720" s="5">
        <v>0</v>
      </c>
      <c r="L5720" s="6">
        <v>0</v>
      </c>
      <c r="M5720" s="5">
        <v>0</v>
      </c>
      <c r="N5720" s="6">
        <v>0</v>
      </c>
      <c r="O5720" s="5">
        <v>0</v>
      </c>
      <c r="P5720" s="6">
        <v>0</v>
      </c>
      <c r="Q5720" s="5">
        <v>0</v>
      </c>
      <c r="R5720" s="6">
        <v>0</v>
      </c>
      <c r="S5720" s="5">
        <v>0</v>
      </c>
      <c r="T5720" s="6">
        <v>0</v>
      </c>
      <c r="U5720" s="5">
        <v>0</v>
      </c>
      <c r="V5720" s="6">
        <v>0</v>
      </c>
      <c r="W5720" s="5">
        <v>0</v>
      </c>
      <c r="X5720" s="6">
        <v>0</v>
      </c>
      <c r="Y5720" s="5">
        <v>0</v>
      </c>
      <c r="Z5720" s="6">
        <v>0</v>
      </c>
      <c r="AA5720" s="5">
        <v>0</v>
      </c>
      <c r="AB5720" s="6">
        <v>0</v>
      </c>
      <c r="AC5720" s="5">
        <v>0</v>
      </c>
      <c r="AD5720" s="6">
        <v>0</v>
      </c>
      <c r="AE5720" s="5">
        <v>0</v>
      </c>
      <c r="AF5720" s="6">
        <v>0</v>
      </c>
    </row>
    <row r="5721" spans="2:32" x14ac:dyDescent="0.35">
      <c r="B5721" s="1" t="s">
        <v>514</v>
      </c>
      <c r="C5721" s="5">
        <v>3.4299999999999999E-3</v>
      </c>
      <c r="D5721" s="6">
        <v>2.988</v>
      </c>
      <c r="E5721" s="5">
        <v>0</v>
      </c>
      <c r="F5721" s="6">
        <v>0</v>
      </c>
      <c r="G5721" s="5">
        <v>3.5159999999999997E-2</v>
      </c>
      <c r="H5721" s="6">
        <v>2.2309999999999999</v>
      </c>
      <c r="I5721" s="5">
        <v>0</v>
      </c>
      <c r="J5721" s="6">
        <v>0</v>
      </c>
      <c r="K5721" s="5">
        <v>0</v>
      </c>
      <c r="L5721" s="6">
        <v>0</v>
      </c>
      <c r="M5721" s="5">
        <v>0</v>
      </c>
      <c r="N5721" s="6">
        <v>0</v>
      </c>
      <c r="O5721" s="5">
        <v>8.6999999999999994E-3</v>
      </c>
      <c r="P5721" s="6">
        <v>0.219</v>
      </c>
      <c r="Q5721" s="5">
        <v>0</v>
      </c>
      <c r="R5721" s="6">
        <v>0</v>
      </c>
      <c r="S5721" s="5">
        <v>5.11E-3</v>
      </c>
      <c r="T5721" s="6">
        <v>0.53900000000000003</v>
      </c>
      <c r="U5721" s="5">
        <v>0</v>
      </c>
      <c r="V5721" s="6">
        <v>0</v>
      </c>
      <c r="W5721" s="5">
        <v>0</v>
      </c>
      <c r="X5721" s="6">
        <v>0</v>
      </c>
      <c r="Y5721" s="5">
        <v>0</v>
      </c>
      <c r="Z5721" s="6">
        <v>0</v>
      </c>
      <c r="AA5721" s="5">
        <v>0</v>
      </c>
      <c r="AB5721" s="6">
        <v>0</v>
      </c>
      <c r="AC5721" s="5">
        <v>0</v>
      </c>
      <c r="AD5721" s="6">
        <v>0</v>
      </c>
      <c r="AE5721" s="5">
        <v>0</v>
      </c>
      <c r="AF5721" s="6">
        <v>0</v>
      </c>
    </row>
    <row r="5722" spans="2:32" x14ac:dyDescent="0.35">
      <c r="B5722" s="1" t="s">
        <v>1287</v>
      </c>
      <c r="C5722" s="5">
        <v>1.8400000000000001E-3</v>
      </c>
      <c r="D5722" s="6">
        <v>1.607</v>
      </c>
      <c r="E5722" s="5">
        <v>0</v>
      </c>
      <c r="F5722" s="6">
        <v>0</v>
      </c>
      <c r="G5722" s="5">
        <v>6.62E-3</v>
      </c>
      <c r="H5722" s="6">
        <v>0.42</v>
      </c>
      <c r="I5722" s="5">
        <v>0</v>
      </c>
      <c r="J5722" s="6">
        <v>0</v>
      </c>
      <c r="K5722" s="5">
        <v>0</v>
      </c>
      <c r="L5722" s="6">
        <v>0</v>
      </c>
      <c r="M5722" s="5">
        <v>1.822E-2</v>
      </c>
      <c r="N5722" s="6">
        <v>0.64800000000000002</v>
      </c>
      <c r="O5722" s="5">
        <v>0</v>
      </c>
      <c r="P5722" s="6">
        <v>0</v>
      </c>
      <c r="Q5722" s="5">
        <v>0</v>
      </c>
      <c r="R5722" s="6">
        <v>0</v>
      </c>
      <c r="S5722" s="5">
        <v>5.11E-3</v>
      </c>
      <c r="T5722" s="6">
        <v>0.53900000000000003</v>
      </c>
      <c r="U5722" s="5">
        <v>0</v>
      </c>
      <c r="V5722" s="6">
        <v>0</v>
      </c>
      <c r="W5722" s="5">
        <v>0</v>
      </c>
      <c r="X5722" s="6">
        <v>0</v>
      </c>
      <c r="Y5722" s="5">
        <v>0</v>
      </c>
      <c r="Z5722" s="6">
        <v>0</v>
      </c>
      <c r="AA5722" s="5">
        <v>0</v>
      </c>
      <c r="AB5722" s="6">
        <v>0</v>
      </c>
      <c r="AC5722" s="5">
        <v>0</v>
      </c>
      <c r="AD5722" s="6">
        <v>0</v>
      </c>
      <c r="AE5722" s="5">
        <v>0</v>
      </c>
      <c r="AF5722" s="6">
        <v>0</v>
      </c>
    </row>
    <row r="5723" spans="2:32" x14ac:dyDescent="0.35">
      <c r="B5723" s="1" t="s">
        <v>515</v>
      </c>
      <c r="C5723" s="5">
        <v>0</v>
      </c>
      <c r="D5723" s="6">
        <v>0</v>
      </c>
      <c r="E5723" s="5">
        <v>0</v>
      </c>
      <c r="F5723" s="6">
        <v>0</v>
      </c>
      <c r="G5723" s="5">
        <v>0</v>
      </c>
      <c r="H5723" s="6">
        <v>0</v>
      </c>
      <c r="I5723" s="5">
        <v>0</v>
      </c>
      <c r="J5723" s="6">
        <v>0</v>
      </c>
      <c r="K5723" s="5">
        <v>0</v>
      </c>
      <c r="L5723" s="6">
        <v>0</v>
      </c>
      <c r="M5723" s="5">
        <v>0</v>
      </c>
      <c r="N5723" s="6">
        <v>0</v>
      </c>
      <c r="O5723" s="5">
        <v>0</v>
      </c>
      <c r="P5723" s="6">
        <v>0</v>
      </c>
      <c r="Q5723" s="5">
        <v>0</v>
      </c>
      <c r="R5723" s="6">
        <v>0</v>
      </c>
      <c r="S5723" s="5">
        <v>0</v>
      </c>
      <c r="T5723" s="6">
        <v>0</v>
      </c>
      <c r="U5723" s="5">
        <v>0</v>
      </c>
      <c r="V5723" s="6">
        <v>0</v>
      </c>
      <c r="W5723" s="5">
        <v>0</v>
      </c>
      <c r="X5723" s="6">
        <v>0</v>
      </c>
      <c r="Y5723" s="5">
        <v>0</v>
      </c>
      <c r="Z5723" s="6">
        <v>0</v>
      </c>
      <c r="AA5723" s="5">
        <v>0</v>
      </c>
      <c r="AB5723" s="6">
        <v>0</v>
      </c>
      <c r="AC5723" s="5">
        <v>0</v>
      </c>
      <c r="AD5723" s="6">
        <v>0</v>
      </c>
      <c r="AE5723" s="5">
        <v>0</v>
      </c>
      <c r="AF5723" s="6">
        <v>0</v>
      </c>
    </row>
    <row r="5724" spans="2:32" x14ac:dyDescent="0.35">
      <c r="B5724" s="1" t="s">
        <v>517</v>
      </c>
      <c r="C5724" s="5">
        <v>0</v>
      </c>
      <c r="D5724" s="6">
        <v>0</v>
      </c>
      <c r="E5724" s="5">
        <v>0</v>
      </c>
      <c r="F5724" s="6">
        <v>0</v>
      </c>
      <c r="G5724" s="5">
        <v>0</v>
      </c>
      <c r="H5724" s="6">
        <v>0</v>
      </c>
      <c r="I5724" s="5">
        <v>0</v>
      </c>
      <c r="J5724" s="6">
        <v>0</v>
      </c>
      <c r="K5724" s="5">
        <v>0</v>
      </c>
      <c r="L5724" s="6">
        <v>0</v>
      </c>
      <c r="M5724" s="5">
        <v>0</v>
      </c>
      <c r="N5724" s="6">
        <v>0</v>
      </c>
      <c r="O5724" s="5">
        <v>0</v>
      </c>
      <c r="P5724" s="6">
        <v>0</v>
      </c>
      <c r="Q5724" s="5">
        <v>0</v>
      </c>
      <c r="R5724" s="6">
        <v>0</v>
      </c>
      <c r="S5724" s="5">
        <v>0</v>
      </c>
      <c r="T5724" s="6">
        <v>0</v>
      </c>
      <c r="U5724" s="5">
        <v>0</v>
      </c>
      <c r="V5724" s="6">
        <v>0</v>
      </c>
      <c r="W5724" s="5">
        <v>0</v>
      </c>
      <c r="X5724" s="6">
        <v>0</v>
      </c>
      <c r="Y5724" s="5">
        <v>0</v>
      </c>
      <c r="Z5724" s="6">
        <v>0</v>
      </c>
      <c r="AA5724" s="5">
        <v>0</v>
      </c>
      <c r="AB5724" s="6">
        <v>0</v>
      </c>
      <c r="AC5724" s="5">
        <v>0</v>
      </c>
      <c r="AD5724" s="6">
        <v>0</v>
      </c>
      <c r="AE5724" s="5">
        <v>0</v>
      </c>
      <c r="AF5724" s="6">
        <v>0</v>
      </c>
    </row>
    <row r="5725" spans="2:32" x14ac:dyDescent="0.35">
      <c r="B5725" s="1" t="s">
        <v>1288</v>
      </c>
      <c r="C5725" s="5">
        <v>4.0800000000000003E-3</v>
      </c>
      <c r="D5725" s="6">
        <v>3.5539999999999998</v>
      </c>
      <c r="E5725" s="5">
        <v>4.6640000000000001E-2</v>
      </c>
      <c r="F5725" s="6">
        <v>1.3240000000000001</v>
      </c>
      <c r="G5725" s="5">
        <v>3.5159999999999997E-2</v>
      </c>
      <c r="H5725" s="6">
        <v>2.2309999999999999</v>
      </c>
      <c r="I5725" s="5">
        <v>0</v>
      </c>
      <c r="J5725" s="6">
        <v>0</v>
      </c>
      <c r="K5725" s="5">
        <v>0</v>
      </c>
      <c r="L5725" s="6">
        <v>0</v>
      </c>
      <c r="M5725" s="5">
        <v>0</v>
      </c>
      <c r="N5725" s="6">
        <v>0</v>
      </c>
      <c r="O5725" s="5">
        <v>0</v>
      </c>
      <c r="P5725" s="6">
        <v>0</v>
      </c>
      <c r="Q5725" s="5">
        <v>0</v>
      </c>
      <c r="R5725" s="6">
        <v>0</v>
      </c>
      <c r="S5725" s="5">
        <v>0</v>
      </c>
      <c r="T5725" s="6">
        <v>0</v>
      </c>
      <c r="U5725" s="5">
        <v>0</v>
      </c>
      <c r="V5725" s="6">
        <v>0</v>
      </c>
      <c r="W5725" s="5">
        <v>0</v>
      </c>
      <c r="X5725" s="6">
        <v>0</v>
      </c>
      <c r="Y5725" s="5">
        <v>0</v>
      </c>
      <c r="Z5725" s="6">
        <v>0</v>
      </c>
      <c r="AA5725" s="5">
        <v>0</v>
      </c>
      <c r="AB5725" s="6">
        <v>0</v>
      </c>
      <c r="AC5725" s="5">
        <v>0</v>
      </c>
      <c r="AD5725" s="6">
        <v>0</v>
      </c>
      <c r="AE5725" s="5">
        <v>0</v>
      </c>
      <c r="AF5725" s="6">
        <v>0</v>
      </c>
    </row>
    <row r="5726" spans="2:32" x14ac:dyDescent="0.35">
      <c r="B5726" s="1" t="s">
        <v>519</v>
      </c>
      <c r="C5726" s="5">
        <v>1.42E-3</v>
      </c>
      <c r="D5726" s="6">
        <v>1.24</v>
      </c>
      <c r="E5726" s="5">
        <v>0</v>
      </c>
      <c r="F5726" s="6">
        <v>0</v>
      </c>
      <c r="G5726" s="5">
        <v>0</v>
      </c>
      <c r="H5726" s="6">
        <v>0</v>
      </c>
      <c r="I5726" s="5">
        <v>7.4700000000000001E-3</v>
      </c>
      <c r="J5726" s="6">
        <v>0.255</v>
      </c>
      <c r="K5726" s="5">
        <v>0</v>
      </c>
      <c r="L5726" s="6">
        <v>0</v>
      </c>
      <c r="M5726" s="5">
        <v>0</v>
      </c>
      <c r="N5726" s="6">
        <v>0</v>
      </c>
      <c r="O5726" s="5">
        <v>2.2200000000000001E-2</v>
      </c>
      <c r="P5726" s="6">
        <v>0.55900000000000005</v>
      </c>
      <c r="Q5726" s="5">
        <v>1.201E-2</v>
      </c>
      <c r="R5726" s="6">
        <v>0.42499999999999999</v>
      </c>
      <c r="S5726" s="5">
        <v>0</v>
      </c>
      <c r="T5726" s="6">
        <v>0</v>
      </c>
      <c r="U5726" s="5">
        <v>0</v>
      </c>
      <c r="V5726" s="6">
        <v>0</v>
      </c>
      <c r="W5726" s="5">
        <v>0</v>
      </c>
      <c r="X5726" s="6">
        <v>0</v>
      </c>
      <c r="Y5726" s="5">
        <v>0</v>
      </c>
      <c r="Z5726" s="6">
        <v>0</v>
      </c>
      <c r="AA5726" s="5">
        <v>0</v>
      </c>
      <c r="AB5726" s="6">
        <v>0</v>
      </c>
      <c r="AC5726" s="5">
        <v>0</v>
      </c>
      <c r="AD5726" s="6">
        <v>0</v>
      </c>
      <c r="AE5726" s="5">
        <v>0</v>
      </c>
      <c r="AF5726" s="6">
        <v>0</v>
      </c>
    </row>
    <row r="5727" spans="2:32" x14ac:dyDescent="0.35">
      <c r="B5727" s="1" t="s">
        <v>520</v>
      </c>
      <c r="C5727" s="5">
        <v>5.1399999999999996E-3</v>
      </c>
      <c r="D5727" s="6">
        <v>4.4779999999999998</v>
      </c>
      <c r="E5727" s="5">
        <v>0</v>
      </c>
      <c r="F5727" s="6">
        <v>0</v>
      </c>
      <c r="G5727" s="5">
        <v>5.8680000000000003E-2</v>
      </c>
      <c r="H5727" s="6">
        <v>3.7229999999999999</v>
      </c>
      <c r="I5727" s="5">
        <v>0</v>
      </c>
      <c r="J5727" s="6">
        <v>0</v>
      </c>
      <c r="K5727" s="5">
        <v>1.243E-2</v>
      </c>
      <c r="L5727" s="6">
        <v>0.54200000000000004</v>
      </c>
      <c r="M5727" s="5">
        <v>0</v>
      </c>
      <c r="N5727" s="6">
        <v>0</v>
      </c>
      <c r="O5727" s="5">
        <v>0</v>
      </c>
      <c r="P5727" s="6">
        <v>0</v>
      </c>
      <c r="Q5727" s="5">
        <v>6.0200000000000002E-3</v>
      </c>
      <c r="R5727" s="6">
        <v>0.21299999999999999</v>
      </c>
      <c r="S5727" s="5">
        <v>0</v>
      </c>
      <c r="T5727" s="6">
        <v>0</v>
      </c>
      <c r="U5727" s="5">
        <v>0</v>
      </c>
      <c r="V5727" s="6">
        <v>0</v>
      </c>
      <c r="W5727" s="5">
        <v>0</v>
      </c>
      <c r="X5727" s="6">
        <v>0</v>
      </c>
      <c r="Y5727" s="5">
        <v>0</v>
      </c>
      <c r="Z5727" s="6">
        <v>0</v>
      </c>
      <c r="AA5727" s="5">
        <v>0</v>
      </c>
      <c r="AB5727" s="6">
        <v>0</v>
      </c>
      <c r="AC5727" s="5">
        <v>0</v>
      </c>
      <c r="AD5727" s="6">
        <v>0</v>
      </c>
      <c r="AE5727" s="5">
        <v>0</v>
      </c>
      <c r="AF5727" s="6">
        <v>0</v>
      </c>
    </row>
    <row r="5728" spans="2:32" x14ac:dyDescent="0.35">
      <c r="B5728" s="1" t="s">
        <v>521</v>
      </c>
      <c r="C5728" s="5">
        <v>2.49E-3</v>
      </c>
      <c r="D5728" s="6">
        <v>2.173</v>
      </c>
      <c r="E5728" s="5">
        <v>8.77E-3</v>
      </c>
      <c r="F5728" s="6">
        <v>0.249</v>
      </c>
      <c r="G5728" s="5">
        <v>2.3529999999999999E-2</v>
      </c>
      <c r="H5728" s="6">
        <v>1.4930000000000001</v>
      </c>
      <c r="I5728" s="5">
        <v>0</v>
      </c>
      <c r="J5728" s="6">
        <v>0</v>
      </c>
      <c r="K5728" s="5">
        <v>0</v>
      </c>
      <c r="L5728" s="6">
        <v>0</v>
      </c>
      <c r="M5728" s="5">
        <v>0</v>
      </c>
      <c r="N5728" s="6">
        <v>0</v>
      </c>
      <c r="O5728" s="5">
        <v>8.6999999999999994E-3</v>
      </c>
      <c r="P5728" s="6">
        <v>0.219</v>
      </c>
      <c r="Q5728" s="5">
        <v>6.0200000000000002E-3</v>
      </c>
      <c r="R5728" s="6">
        <v>0.21299999999999999</v>
      </c>
      <c r="S5728" s="5">
        <v>0</v>
      </c>
      <c r="T5728" s="6">
        <v>0</v>
      </c>
      <c r="U5728" s="5">
        <v>0</v>
      </c>
      <c r="V5728" s="6">
        <v>0</v>
      </c>
      <c r="W5728" s="5">
        <v>0</v>
      </c>
      <c r="X5728" s="6">
        <v>0</v>
      </c>
      <c r="Y5728" s="5">
        <v>0</v>
      </c>
      <c r="Z5728" s="6">
        <v>0</v>
      </c>
      <c r="AA5728" s="5">
        <v>0</v>
      </c>
      <c r="AB5728" s="6">
        <v>0</v>
      </c>
      <c r="AC5728" s="5">
        <v>0</v>
      </c>
      <c r="AD5728" s="6">
        <v>0</v>
      </c>
      <c r="AE5728" s="5">
        <v>0</v>
      </c>
      <c r="AF5728" s="6">
        <v>0</v>
      </c>
    </row>
    <row r="5729" spans="2:32" x14ac:dyDescent="0.35">
      <c r="B5729" s="1" t="s">
        <v>1289</v>
      </c>
      <c r="C5729" s="5">
        <v>6.3699999999999998E-3</v>
      </c>
      <c r="D5729" s="6">
        <v>5.548</v>
      </c>
      <c r="E5729" s="5">
        <v>0</v>
      </c>
      <c r="F5729" s="6">
        <v>0</v>
      </c>
      <c r="G5729" s="5">
        <v>1.6910000000000001E-2</v>
      </c>
      <c r="H5729" s="6">
        <v>1.073</v>
      </c>
      <c r="I5729" s="5">
        <v>0</v>
      </c>
      <c r="J5729" s="6">
        <v>0</v>
      </c>
      <c r="K5729" s="5">
        <v>0</v>
      </c>
      <c r="L5729" s="6">
        <v>0</v>
      </c>
      <c r="M5729" s="5">
        <v>0</v>
      </c>
      <c r="N5729" s="6">
        <v>0</v>
      </c>
      <c r="O5729" s="5">
        <v>5.6550000000000003E-2</v>
      </c>
      <c r="P5729" s="6">
        <v>1.4239999999999999</v>
      </c>
      <c r="Q5729" s="5">
        <v>0</v>
      </c>
      <c r="R5729" s="6">
        <v>0</v>
      </c>
      <c r="S5729" s="5">
        <v>0</v>
      </c>
      <c r="T5729" s="6">
        <v>0</v>
      </c>
      <c r="U5729" s="5">
        <v>0</v>
      </c>
      <c r="V5729" s="6">
        <v>0</v>
      </c>
      <c r="W5729" s="5">
        <v>0</v>
      </c>
      <c r="X5729" s="6">
        <v>0</v>
      </c>
      <c r="Y5729" s="5">
        <v>3.3669999999999999E-2</v>
      </c>
      <c r="Z5729" s="6">
        <v>3.0510000000000002</v>
      </c>
      <c r="AA5729" s="5">
        <v>0</v>
      </c>
      <c r="AB5729" s="6">
        <v>0</v>
      </c>
      <c r="AC5729" s="5">
        <v>0</v>
      </c>
      <c r="AD5729" s="6">
        <v>0</v>
      </c>
      <c r="AE5729" s="5">
        <v>0</v>
      </c>
      <c r="AF5729" s="6">
        <v>0</v>
      </c>
    </row>
    <row r="5730" spans="2:32" x14ac:dyDescent="0.35">
      <c r="B5730" s="1" t="s">
        <v>522</v>
      </c>
      <c r="C5730" s="5">
        <v>8.9999999999999998E-4</v>
      </c>
      <c r="D5730" s="6">
        <v>0.78800000000000003</v>
      </c>
      <c r="E5730" s="5">
        <v>8.77E-3</v>
      </c>
      <c r="F5730" s="6">
        <v>0.249</v>
      </c>
      <c r="G5730" s="5">
        <v>0</v>
      </c>
      <c r="H5730" s="6">
        <v>0</v>
      </c>
      <c r="I5730" s="5">
        <v>0</v>
      </c>
      <c r="J5730" s="6">
        <v>0</v>
      </c>
      <c r="K5730" s="5">
        <v>0</v>
      </c>
      <c r="L5730" s="6">
        <v>0</v>
      </c>
      <c r="M5730" s="5">
        <v>0</v>
      </c>
      <c r="N5730" s="6">
        <v>0</v>
      </c>
      <c r="O5730" s="5">
        <v>0</v>
      </c>
      <c r="P5730" s="6">
        <v>0</v>
      </c>
      <c r="Q5730" s="5">
        <v>0</v>
      </c>
      <c r="R5730" s="6">
        <v>0</v>
      </c>
      <c r="S5730" s="5">
        <v>5.11E-3</v>
      </c>
      <c r="T5730" s="6">
        <v>0.53900000000000003</v>
      </c>
      <c r="U5730" s="5">
        <v>0</v>
      </c>
      <c r="V5730" s="6">
        <v>0</v>
      </c>
      <c r="W5730" s="5">
        <v>0</v>
      </c>
      <c r="X5730" s="6">
        <v>0</v>
      </c>
      <c r="Y5730" s="5">
        <v>0</v>
      </c>
      <c r="Z5730" s="6">
        <v>0</v>
      </c>
      <c r="AA5730" s="5">
        <v>0</v>
      </c>
      <c r="AB5730" s="6">
        <v>0</v>
      </c>
      <c r="AC5730" s="5">
        <v>0</v>
      </c>
      <c r="AD5730" s="6">
        <v>0</v>
      </c>
      <c r="AE5730" s="5">
        <v>0</v>
      </c>
      <c r="AF5730" s="6">
        <v>0</v>
      </c>
    </row>
    <row r="5731" spans="2:32" x14ac:dyDescent="0.35">
      <c r="B5731" s="1" t="s">
        <v>523</v>
      </c>
      <c r="C5731" s="5">
        <v>0</v>
      </c>
      <c r="D5731" s="6">
        <v>0</v>
      </c>
      <c r="E5731" s="5">
        <v>0</v>
      </c>
      <c r="F5731" s="6">
        <v>0</v>
      </c>
      <c r="G5731" s="5">
        <v>0</v>
      </c>
      <c r="H5731" s="6">
        <v>0</v>
      </c>
      <c r="I5731" s="5">
        <v>0</v>
      </c>
      <c r="J5731" s="6">
        <v>0</v>
      </c>
      <c r="K5731" s="5">
        <v>0</v>
      </c>
      <c r="L5731" s="6">
        <v>0</v>
      </c>
      <c r="M5731" s="5">
        <v>0</v>
      </c>
      <c r="N5731" s="6">
        <v>0</v>
      </c>
      <c r="O5731" s="5">
        <v>0</v>
      </c>
      <c r="P5731" s="6">
        <v>0</v>
      </c>
      <c r="Q5731" s="5">
        <v>0</v>
      </c>
      <c r="R5731" s="6">
        <v>0</v>
      </c>
      <c r="S5731" s="5">
        <v>0</v>
      </c>
      <c r="T5731" s="6">
        <v>0</v>
      </c>
      <c r="U5731" s="5">
        <v>0</v>
      </c>
      <c r="V5731" s="6">
        <v>0</v>
      </c>
      <c r="W5731" s="5">
        <v>0</v>
      </c>
      <c r="X5731" s="6">
        <v>0</v>
      </c>
      <c r="Y5731" s="5">
        <v>0</v>
      </c>
      <c r="Z5731" s="6">
        <v>0</v>
      </c>
      <c r="AA5731" s="5">
        <v>0</v>
      </c>
      <c r="AB5731" s="6">
        <v>0</v>
      </c>
      <c r="AC5731" s="5">
        <v>0</v>
      </c>
      <c r="AD5731" s="6">
        <v>0</v>
      </c>
      <c r="AE5731" s="5">
        <v>0</v>
      </c>
      <c r="AF5731" s="6">
        <v>0</v>
      </c>
    </row>
    <row r="5732" spans="2:32" x14ac:dyDescent="0.35">
      <c r="B5732" s="1" t="s">
        <v>524</v>
      </c>
      <c r="C5732" s="5">
        <v>7.4799999999999997E-3</v>
      </c>
      <c r="D5732" s="6">
        <v>6.516</v>
      </c>
      <c r="E5732" s="5">
        <v>0</v>
      </c>
      <c r="F5732" s="6">
        <v>0</v>
      </c>
      <c r="G5732" s="5">
        <v>3.9370000000000002E-2</v>
      </c>
      <c r="H5732" s="6">
        <v>2.4980000000000002</v>
      </c>
      <c r="I5732" s="5">
        <v>0</v>
      </c>
      <c r="J5732" s="6">
        <v>0</v>
      </c>
      <c r="K5732" s="5">
        <v>0</v>
      </c>
      <c r="L5732" s="6">
        <v>0</v>
      </c>
      <c r="M5732" s="5">
        <v>0</v>
      </c>
      <c r="N5732" s="6">
        <v>0</v>
      </c>
      <c r="O5732" s="5">
        <v>1.736E-2</v>
      </c>
      <c r="P5732" s="6">
        <v>0.437</v>
      </c>
      <c r="Q5732" s="5">
        <v>6.0200000000000002E-3</v>
      </c>
      <c r="R5732" s="6">
        <v>0.21299999999999999</v>
      </c>
      <c r="S5732" s="5">
        <v>2.7459999999999998E-2</v>
      </c>
      <c r="T5732" s="6">
        <v>2.8959999999999999</v>
      </c>
      <c r="U5732" s="5">
        <v>0</v>
      </c>
      <c r="V5732" s="6">
        <v>0</v>
      </c>
      <c r="W5732" s="5">
        <v>0</v>
      </c>
      <c r="X5732" s="6">
        <v>0</v>
      </c>
      <c r="Y5732" s="5">
        <v>0</v>
      </c>
      <c r="Z5732" s="6">
        <v>0</v>
      </c>
      <c r="AA5732" s="5">
        <v>0</v>
      </c>
      <c r="AB5732" s="6">
        <v>0</v>
      </c>
      <c r="AC5732" s="5">
        <v>0</v>
      </c>
      <c r="AD5732" s="6">
        <v>0</v>
      </c>
      <c r="AE5732" s="5">
        <v>6.6E-3</v>
      </c>
      <c r="AF5732" s="6">
        <v>0.47299999999999998</v>
      </c>
    </row>
    <row r="5733" spans="2:32" x14ac:dyDescent="0.35">
      <c r="B5733" s="1" t="s">
        <v>1290</v>
      </c>
      <c r="C5733" s="5">
        <v>1.23E-3</v>
      </c>
      <c r="D5733" s="6">
        <v>1.073</v>
      </c>
      <c r="E5733" s="5">
        <v>0</v>
      </c>
      <c r="F5733" s="6">
        <v>0</v>
      </c>
      <c r="G5733" s="5">
        <v>1.6910000000000001E-2</v>
      </c>
      <c r="H5733" s="6">
        <v>1.073</v>
      </c>
      <c r="I5733" s="5">
        <v>0</v>
      </c>
      <c r="J5733" s="6">
        <v>0</v>
      </c>
      <c r="K5733" s="5">
        <v>0</v>
      </c>
      <c r="L5733" s="6">
        <v>0</v>
      </c>
      <c r="M5733" s="5">
        <v>0</v>
      </c>
      <c r="N5733" s="6">
        <v>0</v>
      </c>
      <c r="O5733" s="5">
        <v>0</v>
      </c>
      <c r="P5733" s="6">
        <v>0</v>
      </c>
      <c r="Q5733" s="5">
        <v>0</v>
      </c>
      <c r="R5733" s="6">
        <v>0</v>
      </c>
      <c r="S5733" s="5">
        <v>0</v>
      </c>
      <c r="T5733" s="6">
        <v>0</v>
      </c>
      <c r="U5733" s="5">
        <v>0</v>
      </c>
      <c r="V5733" s="6">
        <v>0</v>
      </c>
      <c r="W5733" s="5">
        <v>0</v>
      </c>
      <c r="X5733" s="6">
        <v>0</v>
      </c>
      <c r="Y5733" s="5">
        <v>0</v>
      </c>
      <c r="Z5733" s="6">
        <v>0</v>
      </c>
      <c r="AA5733" s="5">
        <v>0</v>
      </c>
      <c r="AB5733" s="6">
        <v>0</v>
      </c>
      <c r="AC5733" s="5">
        <v>0</v>
      </c>
      <c r="AD5733" s="6">
        <v>0</v>
      </c>
      <c r="AE5733" s="5">
        <v>0</v>
      </c>
      <c r="AF5733" s="6">
        <v>0</v>
      </c>
    </row>
    <row r="5734" spans="2:32" x14ac:dyDescent="0.35">
      <c r="B5734" s="2" t="s">
        <v>3</v>
      </c>
    </row>
    <row r="5735" spans="2:32" x14ac:dyDescent="0.35">
      <c r="B5735" s="1" t="s">
        <v>1291</v>
      </c>
      <c r="C5735" s="5">
        <v>0</v>
      </c>
      <c r="D5735" s="6">
        <v>0</v>
      </c>
      <c r="E5735" s="5">
        <v>0</v>
      </c>
      <c r="F5735" s="6">
        <v>0</v>
      </c>
      <c r="G5735" s="5">
        <v>0</v>
      </c>
      <c r="H5735" s="6">
        <v>0</v>
      </c>
      <c r="I5735" s="5">
        <v>0</v>
      </c>
      <c r="J5735" s="6">
        <v>0</v>
      </c>
      <c r="K5735" s="5">
        <v>0</v>
      </c>
      <c r="L5735" s="6">
        <v>0</v>
      </c>
      <c r="M5735" s="5">
        <v>0</v>
      </c>
      <c r="N5735" s="6">
        <v>0</v>
      </c>
      <c r="O5735" s="5">
        <v>0</v>
      </c>
      <c r="P5735" s="6">
        <v>0</v>
      </c>
      <c r="Q5735" s="5">
        <v>0</v>
      </c>
      <c r="R5735" s="6">
        <v>0</v>
      </c>
      <c r="S5735" s="5">
        <v>0</v>
      </c>
      <c r="T5735" s="6">
        <v>0</v>
      </c>
      <c r="U5735" s="5">
        <v>0</v>
      </c>
      <c r="V5735" s="6">
        <v>0</v>
      </c>
      <c r="W5735" s="5">
        <v>0</v>
      </c>
      <c r="X5735" s="6">
        <v>0</v>
      </c>
      <c r="Y5735" s="5">
        <v>0</v>
      </c>
      <c r="Z5735" s="6">
        <v>0</v>
      </c>
      <c r="AA5735" s="5">
        <v>0</v>
      </c>
      <c r="AB5735" s="6">
        <v>0</v>
      </c>
      <c r="AC5735" s="5">
        <v>0</v>
      </c>
      <c r="AD5735" s="6">
        <v>0</v>
      </c>
      <c r="AE5735" s="5">
        <v>0</v>
      </c>
      <c r="AF5735" s="6">
        <v>0</v>
      </c>
    </row>
    <row r="5736" spans="2:32" x14ac:dyDescent="0.35">
      <c r="B5736" s="1" t="s">
        <v>1292</v>
      </c>
      <c r="C5736" s="5">
        <v>0</v>
      </c>
      <c r="D5736" s="6">
        <v>0</v>
      </c>
      <c r="E5736" s="5">
        <v>0</v>
      </c>
      <c r="F5736" s="6">
        <v>0</v>
      </c>
      <c r="G5736" s="5">
        <v>0</v>
      </c>
      <c r="H5736" s="6">
        <v>0</v>
      </c>
      <c r="I5736" s="5">
        <v>0</v>
      </c>
      <c r="J5736" s="6">
        <v>0</v>
      </c>
      <c r="K5736" s="5">
        <v>0</v>
      </c>
      <c r="L5736" s="6">
        <v>0</v>
      </c>
      <c r="M5736" s="5">
        <v>0</v>
      </c>
      <c r="N5736" s="6">
        <v>0</v>
      </c>
      <c r="O5736" s="5">
        <v>0</v>
      </c>
      <c r="P5736" s="6">
        <v>0</v>
      </c>
      <c r="Q5736" s="5">
        <v>0</v>
      </c>
      <c r="R5736" s="6">
        <v>0</v>
      </c>
      <c r="S5736" s="5">
        <v>0</v>
      </c>
      <c r="T5736" s="6">
        <v>0</v>
      </c>
      <c r="U5736" s="5">
        <v>0</v>
      </c>
      <c r="V5736" s="6">
        <v>0</v>
      </c>
      <c r="W5736" s="5">
        <v>0</v>
      </c>
      <c r="X5736" s="6">
        <v>0</v>
      </c>
      <c r="Y5736" s="5">
        <v>0</v>
      </c>
      <c r="Z5736" s="6">
        <v>0</v>
      </c>
      <c r="AA5736" s="5">
        <v>0</v>
      </c>
      <c r="AB5736" s="6">
        <v>0</v>
      </c>
      <c r="AC5736" s="5">
        <v>0</v>
      </c>
      <c r="AD5736" s="6">
        <v>0</v>
      </c>
      <c r="AE5736" s="5">
        <v>0</v>
      </c>
      <c r="AF5736" s="6">
        <v>0</v>
      </c>
    </row>
    <row r="5737" spans="2:32" x14ac:dyDescent="0.35">
      <c r="B5737" s="1" t="s">
        <v>531</v>
      </c>
      <c r="C5737" s="5">
        <v>1.226E-2</v>
      </c>
      <c r="D5737" s="6">
        <v>10.686</v>
      </c>
      <c r="E5737" s="5">
        <v>9.0069999999999997E-2</v>
      </c>
      <c r="F5737" s="6">
        <v>2.5569999999999999</v>
      </c>
      <c r="G5737" s="5">
        <v>2.6450000000000001E-2</v>
      </c>
      <c r="H5737" s="6">
        <v>1.6779999999999999</v>
      </c>
      <c r="I5737" s="5">
        <v>9.1499999999999998E-2</v>
      </c>
      <c r="J5737" s="6">
        <v>3.1230000000000002</v>
      </c>
      <c r="K5737" s="5">
        <v>0</v>
      </c>
      <c r="L5737" s="6">
        <v>0</v>
      </c>
      <c r="M5737" s="5">
        <v>0</v>
      </c>
      <c r="N5737" s="6">
        <v>0</v>
      </c>
      <c r="O5737" s="5">
        <v>8.0500000000000002E-2</v>
      </c>
      <c r="P5737" s="6">
        <v>2.0270000000000001</v>
      </c>
      <c r="Q5737" s="5">
        <v>3.6740000000000002E-2</v>
      </c>
      <c r="R5737" s="6">
        <v>1.3</v>
      </c>
      <c r="S5737" s="5">
        <v>0</v>
      </c>
      <c r="T5737" s="6">
        <v>0</v>
      </c>
      <c r="U5737" s="5">
        <v>0</v>
      </c>
      <c r="V5737" s="6">
        <v>0</v>
      </c>
      <c r="W5737" s="5">
        <v>0</v>
      </c>
      <c r="X5737" s="6">
        <v>0</v>
      </c>
      <c r="Y5737" s="5">
        <v>0</v>
      </c>
      <c r="Z5737" s="6">
        <v>0</v>
      </c>
      <c r="AA5737" s="5">
        <v>0</v>
      </c>
      <c r="AB5737" s="6">
        <v>0</v>
      </c>
      <c r="AC5737" s="5">
        <v>0</v>
      </c>
      <c r="AD5737" s="6">
        <v>0</v>
      </c>
      <c r="AE5737" s="5">
        <v>0</v>
      </c>
      <c r="AF5737" s="6">
        <v>0</v>
      </c>
    </row>
    <row r="5738" spans="2:32" x14ac:dyDescent="0.35">
      <c r="B5738" s="1" t="s">
        <v>533</v>
      </c>
      <c r="C5738" s="5">
        <v>0.17038</v>
      </c>
      <c r="D5738" s="6">
        <v>148.447</v>
      </c>
      <c r="E5738" s="5">
        <v>0.10585</v>
      </c>
      <c r="F5738" s="6">
        <v>3.0049999999999999</v>
      </c>
      <c r="G5738" s="5">
        <v>0.36676999999999998</v>
      </c>
      <c r="H5738" s="6">
        <v>23.271000000000001</v>
      </c>
      <c r="I5738" s="5">
        <v>0.41777999999999998</v>
      </c>
      <c r="J5738" s="6">
        <v>14.26</v>
      </c>
      <c r="K5738" s="5">
        <v>0.29829</v>
      </c>
      <c r="L5738" s="6">
        <v>13.005000000000001</v>
      </c>
      <c r="M5738" s="5">
        <v>0.36204999999999998</v>
      </c>
      <c r="N5738" s="6">
        <v>12.879</v>
      </c>
      <c r="O5738" s="5">
        <v>0.20516999999999999</v>
      </c>
      <c r="P5738" s="6">
        <v>5.1660000000000004</v>
      </c>
      <c r="Q5738" s="5">
        <v>0.18706999999999999</v>
      </c>
      <c r="R5738" s="6">
        <v>6.62</v>
      </c>
      <c r="S5738" s="5">
        <v>0.15756999999999999</v>
      </c>
      <c r="T5738" s="6">
        <v>16.62</v>
      </c>
      <c r="U5738" s="5">
        <v>0.24226</v>
      </c>
      <c r="V5738" s="6">
        <v>7.9420000000000002</v>
      </c>
      <c r="W5738" s="5">
        <v>0.16628000000000001</v>
      </c>
      <c r="X5738" s="6">
        <v>2.403</v>
      </c>
      <c r="Y5738" s="5">
        <v>8.3510000000000001E-2</v>
      </c>
      <c r="Z5738" s="6">
        <v>7.5659999999999998</v>
      </c>
      <c r="AA5738" s="5">
        <v>0.12529999999999999</v>
      </c>
      <c r="AB5738" s="6">
        <v>16.437000000000001</v>
      </c>
      <c r="AC5738" s="5">
        <v>8.6449999999999999E-2</v>
      </c>
      <c r="AD5738" s="6">
        <v>13.776999999999999</v>
      </c>
      <c r="AE5738" s="5">
        <v>7.6670000000000002E-2</v>
      </c>
      <c r="AF5738" s="6">
        <v>5.4980000000000002</v>
      </c>
    </row>
    <row r="5739" spans="2:32" x14ac:dyDescent="0.35">
      <c r="B5739" s="1" t="s">
        <v>1293</v>
      </c>
      <c r="C5739" s="5">
        <v>0</v>
      </c>
      <c r="D5739" s="6">
        <v>0</v>
      </c>
      <c r="E5739" s="5">
        <v>0</v>
      </c>
      <c r="F5739" s="6">
        <v>0</v>
      </c>
      <c r="G5739" s="5">
        <v>0</v>
      </c>
      <c r="H5739" s="6">
        <v>0</v>
      </c>
      <c r="I5739" s="5">
        <v>0</v>
      </c>
      <c r="J5739" s="6">
        <v>0</v>
      </c>
      <c r="K5739" s="5">
        <v>0</v>
      </c>
      <c r="L5739" s="6">
        <v>0</v>
      </c>
      <c r="M5739" s="5">
        <v>0</v>
      </c>
      <c r="N5739" s="6">
        <v>0</v>
      </c>
      <c r="O5739" s="5">
        <v>0</v>
      </c>
      <c r="P5739" s="6">
        <v>0</v>
      </c>
      <c r="Q5739" s="5">
        <v>0</v>
      </c>
      <c r="R5739" s="6">
        <v>0</v>
      </c>
      <c r="S5739" s="5">
        <v>0</v>
      </c>
      <c r="T5739" s="6">
        <v>0</v>
      </c>
      <c r="U5739" s="5">
        <v>0</v>
      </c>
      <c r="V5739" s="6">
        <v>0</v>
      </c>
      <c r="W5739" s="5">
        <v>0</v>
      </c>
      <c r="X5739" s="6">
        <v>0</v>
      </c>
      <c r="Y5739" s="5">
        <v>0</v>
      </c>
      <c r="Z5739" s="6">
        <v>0</v>
      </c>
      <c r="AA5739" s="5">
        <v>0</v>
      </c>
      <c r="AB5739" s="6">
        <v>0</v>
      </c>
      <c r="AC5739" s="5">
        <v>0</v>
      </c>
      <c r="AD5739" s="6">
        <v>0</v>
      </c>
      <c r="AE5739" s="5">
        <v>0</v>
      </c>
      <c r="AF5739" s="6">
        <v>0</v>
      </c>
    </row>
    <row r="5740" spans="2:32" x14ac:dyDescent="0.35">
      <c r="B5740" s="1" t="s">
        <v>1294</v>
      </c>
      <c r="C5740" s="5">
        <v>4.8900000000000002E-3</v>
      </c>
      <c r="D5740" s="6">
        <v>4.2619999999999996</v>
      </c>
      <c r="E5740" s="5">
        <v>0</v>
      </c>
      <c r="F5740" s="6">
        <v>0</v>
      </c>
      <c r="G5740" s="5">
        <v>0</v>
      </c>
      <c r="H5740" s="6">
        <v>0</v>
      </c>
      <c r="I5740" s="5">
        <v>0</v>
      </c>
      <c r="J5740" s="6">
        <v>0</v>
      </c>
      <c r="K5740" s="5">
        <v>0</v>
      </c>
      <c r="L5740" s="6">
        <v>0</v>
      </c>
      <c r="M5740" s="5">
        <v>0</v>
      </c>
      <c r="N5740" s="6">
        <v>0</v>
      </c>
      <c r="O5740" s="5">
        <v>0</v>
      </c>
      <c r="P5740" s="6">
        <v>0</v>
      </c>
      <c r="Q5740" s="5">
        <v>0</v>
      </c>
      <c r="R5740" s="6">
        <v>0</v>
      </c>
      <c r="S5740" s="5">
        <v>4.0410000000000001E-2</v>
      </c>
      <c r="T5740" s="6">
        <v>4.2619999999999996</v>
      </c>
      <c r="U5740" s="5">
        <v>0</v>
      </c>
      <c r="V5740" s="6">
        <v>0</v>
      </c>
      <c r="W5740" s="5">
        <v>0</v>
      </c>
      <c r="X5740" s="6">
        <v>0</v>
      </c>
      <c r="Y5740" s="5">
        <v>0</v>
      </c>
      <c r="Z5740" s="6">
        <v>0</v>
      </c>
      <c r="AA5740" s="5">
        <v>0</v>
      </c>
      <c r="AB5740" s="6">
        <v>0</v>
      </c>
      <c r="AC5740" s="5">
        <v>0</v>
      </c>
      <c r="AD5740" s="6">
        <v>0</v>
      </c>
      <c r="AE5740" s="5">
        <v>0</v>
      </c>
      <c r="AF5740" s="6">
        <v>0</v>
      </c>
    </row>
    <row r="5741" spans="2:32" x14ac:dyDescent="0.35">
      <c r="B5741" s="1" t="s">
        <v>538</v>
      </c>
      <c r="C5741" s="5">
        <v>0</v>
      </c>
      <c r="D5741" s="6">
        <v>0</v>
      </c>
      <c r="E5741" s="5">
        <v>0</v>
      </c>
      <c r="F5741" s="6">
        <v>0</v>
      </c>
      <c r="G5741" s="5">
        <v>0</v>
      </c>
      <c r="H5741" s="6">
        <v>0</v>
      </c>
      <c r="I5741" s="5">
        <v>0</v>
      </c>
      <c r="J5741" s="6">
        <v>0</v>
      </c>
      <c r="K5741" s="5">
        <v>0</v>
      </c>
      <c r="L5741" s="6">
        <v>0</v>
      </c>
      <c r="M5741" s="5">
        <v>0</v>
      </c>
      <c r="N5741" s="6">
        <v>0</v>
      </c>
      <c r="O5741" s="5">
        <v>0</v>
      </c>
      <c r="P5741" s="6">
        <v>0</v>
      </c>
      <c r="Q5741" s="5">
        <v>0</v>
      </c>
      <c r="R5741" s="6">
        <v>0</v>
      </c>
      <c r="S5741" s="5">
        <v>0</v>
      </c>
      <c r="T5741" s="6">
        <v>0</v>
      </c>
      <c r="U5741" s="5">
        <v>0</v>
      </c>
      <c r="V5741" s="6">
        <v>0</v>
      </c>
      <c r="W5741" s="5">
        <v>0</v>
      </c>
      <c r="X5741" s="6">
        <v>0</v>
      </c>
      <c r="Y5741" s="5">
        <v>0</v>
      </c>
      <c r="Z5741" s="6">
        <v>0</v>
      </c>
      <c r="AA5741" s="5">
        <v>0</v>
      </c>
      <c r="AB5741" s="6">
        <v>0</v>
      </c>
      <c r="AC5741" s="5">
        <v>0</v>
      </c>
      <c r="AD5741" s="6">
        <v>0</v>
      </c>
      <c r="AE5741" s="5">
        <v>0</v>
      </c>
      <c r="AF5741" s="6">
        <v>0</v>
      </c>
    </row>
    <row r="5742" spans="2:32" x14ac:dyDescent="0.35">
      <c r="B5742" s="1" t="s">
        <v>1295</v>
      </c>
      <c r="C5742" s="5">
        <v>2.564E-2</v>
      </c>
      <c r="D5742" s="6">
        <v>22.34</v>
      </c>
      <c r="E5742" s="5">
        <v>3.4660000000000003E-2</v>
      </c>
      <c r="F5742" s="6">
        <v>0.98399999999999999</v>
      </c>
      <c r="G5742" s="5">
        <v>4.2139999999999997E-2</v>
      </c>
      <c r="H5742" s="6">
        <v>2.6739999999999999</v>
      </c>
      <c r="I5742" s="5">
        <v>3.7060000000000003E-2</v>
      </c>
      <c r="J5742" s="6">
        <v>1.2649999999999999</v>
      </c>
      <c r="K5742" s="5">
        <v>2.6100000000000002E-2</v>
      </c>
      <c r="L5742" s="6">
        <v>1.1379999999999999</v>
      </c>
      <c r="M5742" s="5">
        <v>5.6500000000000002E-2</v>
      </c>
      <c r="N5742" s="6">
        <v>2.0099999999999998</v>
      </c>
      <c r="O5742" s="5">
        <v>4.301E-2</v>
      </c>
      <c r="P5742" s="6">
        <v>1.083</v>
      </c>
      <c r="Q5742" s="5">
        <v>6.2869999999999995E-2</v>
      </c>
      <c r="R5742" s="6">
        <v>2.2250000000000001</v>
      </c>
      <c r="S5742" s="5">
        <v>0</v>
      </c>
      <c r="T5742" s="6">
        <v>0</v>
      </c>
      <c r="U5742" s="5">
        <v>0</v>
      </c>
      <c r="V5742" s="6">
        <v>0</v>
      </c>
      <c r="W5742" s="5">
        <v>0</v>
      </c>
      <c r="X5742" s="6">
        <v>0</v>
      </c>
      <c r="Y5742" s="5">
        <v>2.478E-2</v>
      </c>
      <c r="Z5742" s="6">
        <v>2.2450000000000001</v>
      </c>
      <c r="AA5742" s="5">
        <v>6.6439999999999999E-2</v>
      </c>
      <c r="AB5742" s="6">
        <v>8.7159999999999993</v>
      </c>
      <c r="AC5742" s="5">
        <v>0</v>
      </c>
      <c r="AD5742" s="6">
        <v>0</v>
      </c>
      <c r="AE5742" s="5">
        <v>0</v>
      </c>
      <c r="AF5742" s="6">
        <v>0</v>
      </c>
    </row>
    <row r="5743" spans="2:32" x14ac:dyDescent="0.35">
      <c r="B5743" s="2" t="s">
        <v>4</v>
      </c>
    </row>
    <row r="5744" spans="2:32" x14ac:dyDescent="0.35">
      <c r="B5744" s="1" t="s">
        <v>542</v>
      </c>
      <c r="C5744" s="5">
        <v>2.1800000000000001E-3</v>
      </c>
      <c r="D5744" s="6">
        <v>1.897</v>
      </c>
      <c r="E5744" s="5">
        <v>0</v>
      </c>
      <c r="F5744" s="6">
        <v>0</v>
      </c>
      <c r="G5744" s="5">
        <v>0</v>
      </c>
      <c r="H5744" s="6">
        <v>0</v>
      </c>
      <c r="I5744" s="5">
        <v>0</v>
      </c>
      <c r="J5744" s="6">
        <v>0</v>
      </c>
      <c r="K5744" s="5">
        <v>2.6100000000000002E-2</v>
      </c>
      <c r="L5744" s="6">
        <v>1.1379999999999999</v>
      </c>
      <c r="M5744" s="5">
        <v>7.11E-3</v>
      </c>
      <c r="N5744" s="6">
        <v>0.253</v>
      </c>
      <c r="O5744" s="5">
        <v>0</v>
      </c>
      <c r="P5744" s="6">
        <v>0</v>
      </c>
      <c r="Q5744" s="5">
        <v>6.0200000000000002E-3</v>
      </c>
      <c r="R5744" s="6">
        <v>0.21299999999999999</v>
      </c>
      <c r="S5744" s="5">
        <v>0</v>
      </c>
      <c r="T5744" s="6">
        <v>0</v>
      </c>
      <c r="U5744" s="5">
        <v>8.94E-3</v>
      </c>
      <c r="V5744" s="6">
        <v>0.29299999999999998</v>
      </c>
      <c r="W5744" s="5">
        <v>0</v>
      </c>
      <c r="X5744" s="6">
        <v>0</v>
      </c>
      <c r="Y5744" s="5">
        <v>0</v>
      </c>
      <c r="Z5744" s="6">
        <v>0</v>
      </c>
      <c r="AA5744" s="5">
        <v>0</v>
      </c>
      <c r="AB5744" s="6">
        <v>0</v>
      </c>
      <c r="AC5744" s="5">
        <v>0</v>
      </c>
      <c r="AD5744" s="6">
        <v>0</v>
      </c>
      <c r="AE5744" s="5">
        <v>0</v>
      </c>
      <c r="AF5744" s="6">
        <v>0</v>
      </c>
    </row>
    <row r="5745" spans="2:32" x14ac:dyDescent="0.35">
      <c r="B5745" s="1" t="s">
        <v>544</v>
      </c>
      <c r="C5745" s="5">
        <v>0</v>
      </c>
      <c r="D5745" s="6">
        <v>0</v>
      </c>
      <c r="E5745" s="5">
        <v>0</v>
      </c>
      <c r="F5745" s="6">
        <v>0</v>
      </c>
      <c r="G5745" s="5">
        <v>0</v>
      </c>
      <c r="H5745" s="6">
        <v>0</v>
      </c>
      <c r="I5745" s="5">
        <v>0</v>
      </c>
      <c r="J5745" s="6">
        <v>0</v>
      </c>
      <c r="K5745" s="5">
        <v>0</v>
      </c>
      <c r="L5745" s="6">
        <v>0</v>
      </c>
      <c r="M5745" s="5">
        <v>0</v>
      </c>
      <c r="N5745" s="6">
        <v>0</v>
      </c>
      <c r="O5745" s="5">
        <v>0</v>
      </c>
      <c r="P5745" s="6">
        <v>0</v>
      </c>
      <c r="Q5745" s="5">
        <v>0</v>
      </c>
      <c r="R5745" s="6">
        <v>0</v>
      </c>
      <c r="S5745" s="5">
        <v>0</v>
      </c>
      <c r="T5745" s="6">
        <v>0</v>
      </c>
      <c r="U5745" s="5">
        <v>0</v>
      </c>
      <c r="V5745" s="6">
        <v>0</v>
      </c>
      <c r="W5745" s="5">
        <v>0</v>
      </c>
      <c r="X5745" s="6">
        <v>0</v>
      </c>
      <c r="Y5745" s="5">
        <v>0</v>
      </c>
      <c r="Z5745" s="6">
        <v>0</v>
      </c>
      <c r="AA5745" s="5">
        <v>0</v>
      </c>
      <c r="AB5745" s="6">
        <v>0</v>
      </c>
      <c r="AC5745" s="5">
        <v>0</v>
      </c>
      <c r="AD5745" s="6">
        <v>0</v>
      </c>
      <c r="AE5745" s="5">
        <v>0</v>
      </c>
      <c r="AF5745" s="6">
        <v>0</v>
      </c>
    </row>
    <row r="5746" spans="2:32" x14ac:dyDescent="0.35">
      <c r="B5746" s="1" t="s">
        <v>1296</v>
      </c>
      <c r="C5746" s="5">
        <v>1.31E-3</v>
      </c>
      <c r="D5746" s="6">
        <v>1.1379999999999999</v>
      </c>
      <c r="E5746" s="5">
        <v>0</v>
      </c>
      <c r="F5746" s="6">
        <v>0</v>
      </c>
      <c r="G5746" s="5">
        <v>0</v>
      </c>
      <c r="H5746" s="6">
        <v>0</v>
      </c>
      <c r="I5746" s="5">
        <v>0</v>
      </c>
      <c r="J5746" s="6">
        <v>0</v>
      </c>
      <c r="K5746" s="5">
        <v>2.6100000000000002E-2</v>
      </c>
      <c r="L5746" s="6">
        <v>1.1379999999999999</v>
      </c>
      <c r="M5746" s="5">
        <v>0</v>
      </c>
      <c r="N5746" s="6">
        <v>0</v>
      </c>
      <c r="O5746" s="5">
        <v>0</v>
      </c>
      <c r="P5746" s="6">
        <v>0</v>
      </c>
      <c r="Q5746" s="5">
        <v>0</v>
      </c>
      <c r="R5746" s="6">
        <v>0</v>
      </c>
      <c r="S5746" s="5">
        <v>0</v>
      </c>
      <c r="T5746" s="6">
        <v>0</v>
      </c>
      <c r="U5746" s="5">
        <v>0</v>
      </c>
      <c r="V5746" s="6">
        <v>0</v>
      </c>
      <c r="W5746" s="5">
        <v>0</v>
      </c>
      <c r="X5746" s="6">
        <v>0</v>
      </c>
      <c r="Y5746" s="5">
        <v>0</v>
      </c>
      <c r="Z5746" s="6">
        <v>0</v>
      </c>
      <c r="AA5746" s="5">
        <v>0</v>
      </c>
      <c r="AB5746" s="6">
        <v>0</v>
      </c>
      <c r="AC5746" s="5">
        <v>0</v>
      </c>
      <c r="AD5746" s="6">
        <v>0</v>
      </c>
      <c r="AE5746" s="5">
        <v>0</v>
      </c>
      <c r="AF5746" s="6">
        <v>0</v>
      </c>
    </row>
    <row r="5747" spans="2:32" x14ac:dyDescent="0.35">
      <c r="B5747" s="1" t="s">
        <v>545</v>
      </c>
      <c r="C5747" s="5">
        <v>7.1799999999999998E-3</v>
      </c>
      <c r="D5747" s="6">
        <v>6.2539999999999996</v>
      </c>
      <c r="E5747" s="5">
        <v>8.77E-3</v>
      </c>
      <c r="F5747" s="6">
        <v>0.249</v>
      </c>
      <c r="G5747" s="5">
        <v>3.5159999999999997E-2</v>
      </c>
      <c r="H5747" s="6">
        <v>2.2309999999999999</v>
      </c>
      <c r="I5747" s="5">
        <v>1.9130000000000001E-2</v>
      </c>
      <c r="J5747" s="6">
        <v>0.65300000000000002</v>
      </c>
      <c r="K5747" s="5">
        <v>2.5829999999999999E-2</v>
      </c>
      <c r="L5747" s="6">
        <v>1.1259999999999999</v>
      </c>
      <c r="M5747" s="5">
        <v>5.6079999999999998E-2</v>
      </c>
      <c r="N5747" s="6">
        <v>1.9950000000000001</v>
      </c>
      <c r="O5747" s="5">
        <v>0</v>
      </c>
      <c r="P5747" s="6">
        <v>0</v>
      </c>
      <c r="Q5747" s="5">
        <v>0</v>
      </c>
      <c r="R5747" s="6">
        <v>0</v>
      </c>
      <c r="S5747" s="5">
        <v>0</v>
      </c>
      <c r="T5747" s="6">
        <v>0</v>
      </c>
      <c r="U5747" s="5">
        <v>0</v>
      </c>
      <c r="V5747" s="6">
        <v>0</v>
      </c>
      <c r="W5747" s="5">
        <v>0</v>
      </c>
      <c r="X5747" s="6">
        <v>0</v>
      </c>
      <c r="Y5747" s="5">
        <v>0</v>
      </c>
      <c r="Z5747" s="6">
        <v>0</v>
      </c>
      <c r="AA5747" s="5">
        <v>0</v>
      </c>
      <c r="AB5747" s="6">
        <v>0</v>
      </c>
      <c r="AC5747" s="5">
        <v>0</v>
      </c>
      <c r="AD5747" s="6">
        <v>0</v>
      </c>
      <c r="AE5747" s="5">
        <v>0</v>
      </c>
      <c r="AF5747" s="6">
        <v>0</v>
      </c>
    </row>
    <row r="5748" spans="2:32" x14ac:dyDescent="0.35">
      <c r="B5748" s="1" t="s">
        <v>546</v>
      </c>
      <c r="C5748" s="5">
        <v>6.2E-4</v>
      </c>
      <c r="D5748" s="6">
        <v>0.54200000000000004</v>
      </c>
      <c r="E5748" s="5">
        <v>0</v>
      </c>
      <c r="F5748" s="6">
        <v>0</v>
      </c>
      <c r="G5748" s="5">
        <v>0</v>
      </c>
      <c r="H5748" s="6">
        <v>0</v>
      </c>
      <c r="I5748" s="5">
        <v>0</v>
      </c>
      <c r="J5748" s="6">
        <v>0</v>
      </c>
      <c r="K5748" s="5">
        <v>1.243E-2</v>
      </c>
      <c r="L5748" s="6">
        <v>0.54200000000000004</v>
      </c>
      <c r="M5748" s="5">
        <v>0</v>
      </c>
      <c r="N5748" s="6">
        <v>0</v>
      </c>
      <c r="O5748" s="5">
        <v>0</v>
      </c>
      <c r="P5748" s="6">
        <v>0</v>
      </c>
      <c r="Q5748" s="5">
        <v>0</v>
      </c>
      <c r="R5748" s="6">
        <v>0</v>
      </c>
      <c r="S5748" s="5">
        <v>0</v>
      </c>
      <c r="T5748" s="6">
        <v>0</v>
      </c>
      <c r="U5748" s="5">
        <v>0</v>
      </c>
      <c r="V5748" s="6">
        <v>0</v>
      </c>
      <c r="W5748" s="5">
        <v>0</v>
      </c>
      <c r="X5748" s="6">
        <v>0</v>
      </c>
      <c r="Y5748" s="5">
        <v>0</v>
      </c>
      <c r="Z5748" s="6">
        <v>0</v>
      </c>
      <c r="AA5748" s="5">
        <v>0</v>
      </c>
      <c r="AB5748" s="6">
        <v>0</v>
      </c>
      <c r="AC5748" s="5">
        <v>0</v>
      </c>
      <c r="AD5748" s="6">
        <v>0</v>
      </c>
      <c r="AE5748" s="5">
        <v>0</v>
      </c>
      <c r="AF5748" s="6">
        <v>0</v>
      </c>
    </row>
    <row r="5749" spans="2:32" x14ac:dyDescent="0.35">
      <c r="B5749" s="1" t="s">
        <v>1297</v>
      </c>
      <c r="C5749" s="5">
        <v>0</v>
      </c>
      <c r="D5749" s="6">
        <v>0</v>
      </c>
      <c r="E5749" s="5">
        <v>0</v>
      </c>
      <c r="F5749" s="6">
        <v>0</v>
      </c>
      <c r="G5749" s="5">
        <v>0</v>
      </c>
      <c r="H5749" s="6">
        <v>0</v>
      </c>
      <c r="I5749" s="5">
        <v>0</v>
      </c>
      <c r="J5749" s="6">
        <v>0</v>
      </c>
      <c r="K5749" s="5">
        <v>0</v>
      </c>
      <c r="L5749" s="6">
        <v>0</v>
      </c>
      <c r="M5749" s="5">
        <v>0</v>
      </c>
      <c r="N5749" s="6">
        <v>0</v>
      </c>
      <c r="O5749" s="5">
        <v>0</v>
      </c>
      <c r="P5749" s="6">
        <v>0</v>
      </c>
      <c r="Q5749" s="5">
        <v>0</v>
      </c>
      <c r="R5749" s="6">
        <v>0</v>
      </c>
      <c r="S5749" s="5">
        <v>0</v>
      </c>
      <c r="T5749" s="6">
        <v>0</v>
      </c>
      <c r="U5749" s="5">
        <v>0</v>
      </c>
      <c r="V5749" s="6">
        <v>0</v>
      </c>
      <c r="W5749" s="5">
        <v>0</v>
      </c>
      <c r="X5749" s="6">
        <v>0</v>
      </c>
      <c r="Y5749" s="5">
        <v>0</v>
      </c>
      <c r="Z5749" s="6">
        <v>0</v>
      </c>
      <c r="AA5749" s="5">
        <v>0</v>
      </c>
      <c r="AB5749" s="6">
        <v>0</v>
      </c>
      <c r="AC5749" s="5">
        <v>0</v>
      </c>
      <c r="AD5749" s="6">
        <v>0</v>
      </c>
      <c r="AE5749" s="5">
        <v>0</v>
      </c>
      <c r="AF5749" s="6">
        <v>0</v>
      </c>
    </row>
    <row r="5750" spans="2:32" x14ac:dyDescent="0.35">
      <c r="B5750" s="1" t="s">
        <v>547</v>
      </c>
      <c r="C5750" s="5">
        <v>2.4000000000000001E-4</v>
      </c>
      <c r="D5750" s="6">
        <v>0.21199999999999999</v>
      </c>
      <c r="E5750" s="5">
        <v>0</v>
      </c>
      <c r="F5750" s="6">
        <v>0</v>
      </c>
      <c r="G5750" s="5">
        <v>0</v>
      </c>
      <c r="H5750" s="6">
        <v>0</v>
      </c>
      <c r="I5750" s="5">
        <v>0</v>
      </c>
      <c r="J5750" s="6">
        <v>0</v>
      </c>
      <c r="K5750" s="5">
        <v>4.8599999999999997E-3</v>
      </c>
      <c r="L5750" s="6">
        <v>0.21199999999999999</v>
      </c>
      <c r="M5750" s="5">
        <v>0</v>
      </c>
      <c r="N5750" s="6">
        <v>0</v>
      </c>
      <c r="O5750" s="5">
        <v>0</v>
      </c>
      <c r="P5750" s="6">
        <v>0</v>
      </c>
      <c r="Q5750" s="5">
        <v>0</v>
      </c>
      <c r="R5750" s="6">
        <v>0</v>
      </c>
      <c r="S5750" s="5">
        <v>0</v>
      </c>
      <c r="T5750" s="6">
        <v>0</v>
      </c>
      <c r="U5750" s="5">
        <v>0</v>
      </c>
      <c r="V5750" s="6">
        <v>0</v>
      </c>
      <c r="W5750" s="5">
        <v>0</v>
      </c>
      <c r="X5750" s="6">
        <v>0</v>
      </c>
      <c r="Y5750" s="5">
        <v>0</v>
      </c>
      <c r="Z5750" s="6">
        <v>0</v>
      </c>
      <c r="AA5750" s="5">
        <v>0</v>
      </c>
      <c r="AB5750" s="6">
        <v>0</v>
      </c>
      <c r="AC5750" s="5">
        <v>0</v>
      </c>
      <c r="AD5750" s="6">
        <v>0</v>
      </c>
      <c r="AE5750" s="5">
        <v>0</v>
      </c>
      <c r="AF5750" s="6">
        <v>0</v>
      </c>
    </row>
    <row r="5751" spans="2:32" x14ac:dyDescent="0.35">
      <c r="B5751" s="1" t="s">
        <v>1298</v>
      </c>
      <c r="C5751" s="5">
        <v>2.4000000000000001E-4</v>
      </c>
      <c r="D5751" s="6">
        <v>0.21199999999999999</v>
      </c>
      <c r="E5751" s="5">
        <v>0</v>
      </c>
      <c r="F5751" s="6">
        <v>0</v>
      </c>
      <c r="G5751" s="5">
        <v>0</v>
      </c>
      <c r="H5751" s="6">
        <v>0</v>
      </c>
      <c r="I5751" s="5">
        <v>0</v>
      </c>
      <c r="J5751" s="6">
        <v>0</v>
      </c>
      <c r="K5751" s="5">
        <v>4.8599999999999997E-3</v>
      </c>
      <c r="L5751" s="6">
        <v>0.21199999999999999</v>
      </c>
      <c r="M5751" s="5">
        <v>0</v>
      </c>
      <c r="N5751" s="6">
        <v>0</v>
      </c>
      <c r="O5751" s="5">
        <v>0</v>
      </c>
      <c r="P5751" s="6">
        <v>0</v>
      </c>
      <c r="Q5751" s="5">
        <v>0</v>
      </c>
      <c r="R5751" s="6">
        <v>0</v>
      </c>
      <c r="S5751" s="5">
        <v>0</v>
      </c>
      <c r="T5751" s="6">
        <v>0</v>
      </c>
      <c r="U5751" s="5">
        <v>0</v>
      </c>
      <c r="V5751" s="6">
        <v>0</v>
      </c>
      <c r="W5751" s="5">
        <v>0</v>
      </c>
      <c r="X5751" s="6">
        <v>0</v>
      </c>
      <c r="Y5751" s="5">
        <v>0</v>
      </c>
      <c r="Z5751" s="6">
        <v>0</v>
      </c>
      <c r="AA5751" s="5">
        <v>0</v>
      </c>
      <c r="AB5751" s="6">
        <v>0</v>
      </c>
      <c r="AC5751" s="5">
        <v>0</v>
      </c>
      <c r="AD5751" s="6">
        <v>0</v>
      </c>
      <c r="AE5751" s="5">
        <v>0</v>
      </c>
      <c r="AF5751" s="6">
        <v>0</v>
      </c>
    </row>
    <row r="5752" spans="2:32" x14ac:dyDescent="0.35">
      <c r="B5752" s="1" t="s">
        <v>1299</v>
      </c>
      <c r="C5752" s="5">
        <v>6.2E-4</v>
      </c>
      <c r="D5752" s="6">
        <v>0.54200000000000004</v>
      </c>
      <c r="E5752" s="5">
        <v>0</v>
      </c>
      <c r="F5752" s="6">
        <v>0</v>
      </c>
      <c r="G5752" s="5">
        <v>0</v>
      </c>
      <c r="H5752" s="6">
        <v>0</v>
      </c>
      <c r="I5752" s="5">
        <v>0</v>
      </c>
      <c r="J5752" s="6">
        <v>0</v>
      </c>
      <c r="K5752" s="5">
        <v>1.243E-2</v>
      </c>
      <c r="L5752" s="6">
        <v>0.54200000000000004</v>
      </c>
      <c r="M5752" s="5">
        <v>0</v>
      </c>
      <c r="N5752" s="6">
        <v>0</v>
      </c>
      <c r="O5752" s="5">
        <v>0</v>
      </c>
      <c r="P5752" s="6">
        <v>0</v>
      </c>
      <c r="Q5752" s="5">
        <v>0</v>
      </c>
      <c r="R5752" s="6">
        <v>0</v>
      </c>
      <c r="S5752" s="5">
        <v>0</v>
      </c>
      <c r="T5752" s="6">
        <v>0</v>
      </c>
      <c r="U5752" s="5">
        <v>0</v>
      </c>
      <c r="V5752" s="6">
        <v>0</v>
      </c>
      <c r="W5752" s="5">
        <v>0</v>
      </c>
      <c r="X5752" s="6">
        <v>0</v>
      </c>
      <c r="Y5752" s="5">
        <v>0</v>
      </c>
      <c r="Z5752" s="6">
        <v>0</v>
      </c>
      <c r="AA5752" s="5">
        <v>0</v>
      </c>
      <c r="AB5752" s="6">
        <v>0</v>
      </c>
      <c r="AC5752" s="5">
        <v>0</v>
      </c>
      <c r="AD5752" s="6">
        <v>0</v>
      </c>
      <c r="AE5752" s="5">
        <v>0</v>
      </c>
      <c r="AF5752" s="6">
        <v>0</v>
      </c>
    </row>
    <row r="5753" spans="2:32" x14ac:dyDescent="0.35">
      <c r="B5753" s="1" t="s">
        <v>1300</v>
      </c>
      <c r="C5753" s="5">
        <v>3.3999999999999998E-3</v>
      </c>
      <c r="D5753" s="6">
        <v>2.96</v>
      </c>
      <c r="E5753" s="5">
        <v>0</v>
      </c>
      <c r="F5753" s="6">
        <v>0</v>
      </c>
      <c r="G5753" s="5">
        <v>1.6910000000000001E-2</v>
      </c>
      <c r="H5753" s="6">
        <v>1.073</v>
      </c>
      <c r="I5753" s="5">
        <v>0</v>
      </c>
      <c r="J5753" s="6">
        <v>0</v>
      </c>
      <c r="K5753" s="5">
        <v>3.8260000000000002E-2</v>
      </c>
      <c r="L5753" s="6">
        <v>1.6679999999999999</v>
      </c>
      <c r="M5753" s="5">
        <v>0</v>
      </c>
      <c r="N5753" s="6">
        <v>0</v>
      </c>
      <c r="O5753" s="5">
        <v>8.6999999999999994E-3</v>
      </c>
      <c r="P5753" s="6">
        <v>0.219</v>
      </c>
      <c r="Q5753" s="5">
        <v>0</v>
      </c>
      <c r="R5753" s="6">
        <v>0</v>
      </c>
      <c r="S5753" s="5">
        <v>0</v>
      </c>
      <c r="T5753" s="6">
        <v>0</v>
      </c>
      <c r="U5753" s="5">
        <v>0</v>
      </c>
      <c r="V5753" s="6">
        <v>0</v>
      </c>
      <c r="W5753" s="5">
        <v>0</v>
      </c>
      <c r="X5753" s="6">
        <v>0</v>
      </c>
      <c r="Y5753" s="5">
        <v>0</v>
      </c>
      <c r="Z5753" s="6">
        <v>0</v>
      </c>
      <c r="AA5753" s="5">
        <v>0</v>
      </c>
      <c r="AB5753" s="6">
        <v>0</v>
      </c>
      <c r="AC5753" s="5">
        <v>0</v>
      </c>
      <c r="AD5753" s="6">
        <v>0</v>
      </c>
      <c r="AE5753" s="5">
        <v>0</v>
      </c>
      <c r="AF5753" s="6">
        <v>0</v>
      </c>
    </row>
    <row r="5754" spans="2:32" x14ac:dyDescent="0.35">
      <c r="B5754" s="1" t="s">
        <v>1301</v>
      </c>
      <c r="C5754" s="5">
        <v>2.3800000000000002E-3</v>
      </c>
      <c r="D5754" s="6">
        <v>2.073</v>
      </c>
      <c r="E5754" s="5">
        <v>0</v>
      </c>
      <c r="F5754" s="6">
        <v>0</v>
      </c>
      <c r="G5754" s="5">
        <v>6.62E-3</v>
      </c>
      <c r="H5754" s="6">
        <v>0.42</v>
      </c>
      <c r="I5754" s="5">
        <v>1.4970000000000001E-2</v>
      </c>
      <c r="J5754" s="6">
        <v>0.51100000000000001</v>
      </c>
      <c r="K5754" s="5">
        <v>0</v>
      </c>
      <c r="L5754" s="6">
        <v>0</v>
      </c>
      <c r="M5754" s="5">
        <v>0</v>
      </c>
      <c r="N5754" s="6">
        <v>0</v>
      </c>
      <c r="O5754" s="5">
        <v>0</v>
      </c>
      <c r="P5754" s="6">
        <v>0</v>
      </c>
      <c r="Q5754" s="5">
        <v>3.2300000000000002E-2</v>
      </c>
      <c r="R5754" s="6">
        <v>1.143</v>
      </c>
      <c r="S5754" s="5">
        <v>0</v>
      </c>
      <c r="T5754" s="6">
        <v>0</v>
      </c>
      <c r="U5754" s="5">
        <v>0</v>
      </c>
      <c r="V5754" s="6">
        <v>0</v>
      </c>
      <c r="W5754" s="5">
        <v>0</v>
      </c>
      <c r="X5754" s="6">
        <v>0</v>
      </c>
      <c r="Y5754" s="5">
        <v>0</v>
      </c>
      <c r="Z5754" s="6">
        <v>0</v>
      </c>
      <c r="AA5754" s="5">
        <v>0</v>
      </c>
      <c r="AB5754" s="6">
        <v>0</v>
      </c>
      <c r="AC5754" s="5">
        <v>0</v>
      </c>
      <c r="AD5754" s="6">
        <v>0</v>
      </c>
      <c r="AE5754" s="5">
        <v>0</v>
      </c>
      <c r="AF5754" s="6">
        <v>0</v>
      </c>
    </row>
    <row r="5755" spans="2:32" x14ac:dyDescent="0.35">
      <c r="B5755" s="1" t="s">
        <v>549</v>
      </c>
      <c r="C5755" s="5">
        <v>2.9E-4</v>
      </c>
      <c r="D5755" s="6">
        <v>0.253</v>
      </c>
      <c r="E5755" s="5">
        <v>0</v>
      </c>
      <c r="F5755" s="6">
        <v>0</v>
      </c>
      <c r="G5755" s="5">
        <v>0</v>
      </c>
      <c r="H5755" s="6">
        <v>0</v>
      </c>
      <c r="I5755" s="5">
        <v>0</v>
      </c>
      <c r="J5755" s="6">
        <v>0</v>
      </c>
      <c r="K5755" s="5">
        <v>0</v>
      </c>
      <c r="L5755" s="6">
        <v>0</v>
      </c>
      <c r="M5755" s="5">
        <v>7.11E-3</v>
      </c>
      <c r="N5755" s="6">
        <v>0.253</v>
      </c>
      <c r="O5755" s="5">
        <v>0</v>
      </c>
      <c r="P5755" s="6">
        <v>0</v>
      </c>
      <c r="Q5755" s="5">
        <v>0</v>
      </c>
      <c r="R5755" s="6">
        <v>0</v>
      </c>
      <c r="S5755" s="5">
        <v>0</v>
      </c>
      <c r="T5755" s="6">
        <v>0</v>
      </c>
      <c r="U5755" s="5">
        <v>0</v>
      </c>
      <c r="V5755" s="6">
        <v>0</v>
      </c>
      <c r="W5755" s="5">
        <v>0</v>
      </c>
      <c r="X5755" s="6">
        <v>0</v>
      </c>
      <c r="Y5755" s="5">
        <v>0</v>
      </c>
      <c r="Z5755" s="6">
        <v>0</v>
      </c>
      <c r="AA5755" s="5">
        <v>0</v>
      </c>
      <c r="AB5755" s="6">
        <v>0</v>
      </c>
      <c r="AC5755" s="5">
        <v>0</v>
      </c>
      <c r="AD5755" s="6">
        <v>0</v>
      </c>
      <c r="AE5755" s="5">
        <v>0</v>
      </c>
      <c r="AF5755" s="6">
        <v>0</v>
      </c>
    </row>
    <row r="5756" spans="2:32" x14ac:dyDescent="0.35">
      <c r="B5756" s="1" t="s">
        <v>550</v>
      </c>
      <c r="C5756" s="5">
        <v>0</v>
      </c>
      <c r="D5756" s="6">
        <v>0</v>
      </c>
      <c r="E5756" s="5">
        <v>0</v>
      </c>
      <c r="F5756" s="6">
        <v>0</v>
      </c>
      <c r="G5756" s="5">
        <v>0</v>
      </c>
      <c r="H5756" s="6">
        <v>0</v>
      </c>
      <c r="I5756" s="5">
        <v>0</v>
      </c>
      <c r="J5756" s="6">
        <v>0</v>
      </c>
      <c r="K5756" s="5">
        <v>0</v>
      </c>
      <c r="L5756" s="6">
        <v>0</v>
      </c>
      <c r="M5756" s="5">
        <v>0</v>
      </c>
      <c r="N5756" s="6">
        <v>0</v>
      </c>
      <c r="O5756" s="5">
        <v>0</v>
      </c>
      <c r="P5756" s="6">
        <v>0</v>
      </c>
      <c r="Q5756" s="5">
        <v>0</v>
      </c>
      <c r="R5756" s="6">
        <v>0</v>
      </c>
      <c r="S5756" s="5">
        <v>0</v>
      </c>
      <c r="T5756" s="6">
        <v>0</v>
      </c>
      <c r="U5756" s="5">
        <v>0</v>
      </c>
      <c r="V5756" s="6">
        <v>0</v>
      </c>
      <c r="W5756" s="5">
        <v>0</v>
      </c>
      <c r="X5756" s="6">
        <v>0</v>
      </c>
      <c r="Y5756" s="5">
        <v>0</v>
      </c>
      <c r="Z5756" s="6">
        <v>0</v>
      </c>
      <c r="AA5756" s="5">
        <v>0</v>
      </c>
      <c r="AB5756" s="6">
        <v>0</v>
      </c>
      <c r="AC5756" s="5">
        <v>0</v>
      </c>
      <c r="AD5756" s="6">
        <v>0</v>
      </c>
      <c r="AE5756" s="5">
        <v>0</v>
      </c>
      <c r="AF5756" s="6">
        <v>0</v>
      </c>
    </row>
    <row r="5757" spans="2:32" x14ac:dyDescent="0.35">
      <c r="B5757" s="1" t="s">
        <v>551</v>
      </c>
      <c r="C5757" s="5">
        <v>0</v>
      </c>
      <c r="D5757" s="6">
        <v>0</v>
      </c>
      <c r="E5757" s="5">
        <v>0</v>
      </c>
      <c r="F5757" s="6">
        <v>0</v>
      </c>
      <c r="G5757" s="5">
        <v>0</v>
      </c>
      <c r="H5757" s="6">
        <v>0</v>
      </c>
      <c r="I5757" s="5">
        <v>0</v>
      </c>
      <c r="J5757" s="6">
        <v>0</v>
      </c>
      <c r="K5757" s="5">
        <v>0</v>
      </c>
      <c r="L5757" s="6">
        <v>0</v>
      </c>
      <c r="M5757" s="5">
        <v>0</v>
      </c>
      <c r="N5757" s="6">
        <v>0</v>
      </c>
      <c r="O5757" s="5">
        <v>0</v>
      </c>
      <c r="P5757" s="6">
        <v>0</v>
      </c>
      <c r="Q5757" s="5">
        <v>0</v>
      </c>
      <c r="R5757" s="6">
        <v>0</v>
      </c>
      <c r="S5757" s="5">
        <v>0</v>
      </c>
      <c r="T5757" s="6">
        <v>0</v>
      </c>
      <c r="U5757" s="5">
        <v>0</v>
      </c>
      <c r="V5757" s="6">
        <v>0</v>
      </c>
      <c r="W5757" s="5">
        <v>0</v>
      </c>
      <c r="X5757" s="6">
        <v>0</v>
      </c>
      <c r="Y5757" s="5">
        <v>0</v>
      </c>
      <c r="Z5757" s="6">
        <v>0</v>
      </c>
      <c r="AA5757" s="5">
        <v>0</v>
      </c>
      <c r="AB5757" s="6">
        <v>0</v>
      </c>
      <c r="AC5757" s="5">
        <v>0</v>
      </c>
      <c r="AD5757" s="6">
        <v>0</v>
      </c>
      <c r="AE5757" s="5">
        <v>0</v>
      </c>
      <c r="AF5757" s="6">
        <v>0</v>
      </c>
    </row>
    <row r="5758" spans="2:32" x14ac:dyDescent="0.35">
      <c r="B5758" s="1" t="s">
        <v>552</v>
      </c>
      <c r="C5758" s="5">
        <v>4.1399999999999996E-3</v>
      </c>
      <c r="D5758" s="6">
        <v>3.6110000000000002</v>
      </c>
      <c r="E5758" s="5">
        <v>0</v>
      </c>
      <c r="F5758" s="6">
        <v>0</v>
      </c>
      <c r="G5758" s="5">
        <v>0</v>
      </c>
      <c r="H5758" s="6">
        <v>0</v>
      </c>
      <c r="I5758" s="5">
        <v>1.9130000000000001E-2</v>
      </c>
      <c r="J5758" s="6">
        <v>0.65300000000000002</v>
      </c>
      <c r="K5758" s="5">
        <v>0</v>
      </c>
      <c r="L5758" s="6">
        <v>0</v>
      </c>
      <c r="M5758" s="5">
        <v>7.11E-3</v>
      </c>
      <c r="N5758" s="6">
        <v>0.253</v>
      </c>
      <c r="O5758" s="5">
        <v>0</v>
      </c>
      <c r="P5758" s="6">
        <v>0</v>
      </c>
      <c r="Q5758" s="5">
        <v>0</v>
      </c>
      <c r="R5758" s="6">
        <v>0</v>
      </c>
      <c r="S5758" s="5">
        <v>0</v>
      </c>
      <c r="T5758" s="6">
        <v>0</v>
      </c>
      <c r="U5758" s="5">
        <v>5.6550000000000003E-2</v>
      </c>
      <c r="V5758" s="6">
        <v>1.8540000000000001</v>
      </c>
      <c r="W5758" s="5">
        <v>0</v>
      </c>
      <c r="X5758" s="6">
        <v>0</v>
      </c>
      <c r="Y5758" s="5">
        <v>0</v>
      </c>
      <c r="Z5758" s="6">
        <v>0</v>
      </c>
      <c r="AA5758" s="5">
        <v>0</v>
      </c>
      <c r="AB5758" s="6">
        <v>0</v>
      </c>
      <c r="AC5758" s="5">
        <v>5.3400000000000001E-3</v>
      </c>
      <c r="AD5758" s="6">
        <v>0.85099999999999998</v>
      </c>
      <c r="AE5758" s="5">
        <v>0</v>
      </c>
      <c r="AF5758" s="6">
        <v>0</v>
      </c>
    </row>
    <row r="5759" spans="2:32" x14ac:dyDescent="0.35">
      <c r="B5759" s="2" t="s">
        <v>5</v>
      </c>
    </row>
    <row r="5760" spans="2:32" x14ac:dyDescent="0.35">
      <c r="B5760" s="1" t="s">
        <v>1302</v>
      </c>
      <c r="C5760" s="5">
        <v>9.8999999999999999E-4</v>
      </c>
      <c r="D5760" s="6">
        <v>0.86099999999999999</v>
      </c>
      <c r="E5760" s="5">
        <v>0</v>
      </c>
      <c r="F5760" s="6">
        <v>0</v>
      </c>
      <c r="G5760" s="5">
        <v>0</v>
      </c>
      <c r="H5760" s="6">
        <v>0</v>
      </c>
      <c r="I5760" s="5">
        <v>0</v>
      </c>
      <c r="J5760" s="6">
        <v>0</v>
      </c>
      <c r="K5760" s="5">
        <v>0</v>
      </c>
      <c r="L5760" s="6">
        <v>0</v>
      </c>
      <c r="M5760" s="5">
        <v>1.822E-2</v>
      </c>
      <c r="N5760" s="6">
        <v>0.64800000000000002</v>
      </c>
      <c r="O5760" s="5">
        <v>0</v>
      </c>
      <c r="P5760" s="6">
        <v>0</v>
      </c>
      <c r="Q5760" s="5">
        <v>6.0200000000000002E-3</v>
      </c>
      <c r="R5760" s="6">
        <v>0.21299999999999999</v>
      </c>
      <c r="S5760" s="5">
        <v>0</v>
      </c>
      <c r="T5760" s="6">
        <v>0</v>
      </c>
      <c r="U5760" s="5">
        <v>0</v>
      </c>
      <c r="V5760" s="6">
        <v>0</v>
      </c>
      <c r="W5760" s="5">
        <v>0</v>
      </c>
      <c r="X5760" s="6">
        <v>0</v>
      </c>
      <c r="Y5760" s="5">
        <v>0</v>
      </c>
      <c r="Z5760" s="6">
        <v>0</v>
      </c>
      <c r="AA5760" s="5">
        <v>0</v>
      </c>
      <c r="AB5760" s="6">
        <v>0</v>
      </c>
      <c r="AC5760" s="5">
        <v>0</v>
      </c>
      <c r="AD5760" s="6">
        <v>0</v>
      </c>
      <c r="AE5760" s="5">
        <v>0</v>
      </c>
      <c r="AF5760" s="6">
        <v>0</v>
      </c>
    </row>
    <row r="5761" spans="2:32" x14ac:dyDescent="0.35">
      <c r="B5761" s="1" t="s">
        <v>553</v>
      </c>
      <c r="C5761" s="5">
        <v>0</v>
      </c>
      <c r="D5761" s="6">
        <v>0</v>
      </c>
      <c r="E5761" s="5">
        <v>0</v>
      </c>
      <c r="F5761" s="6">
        <v>0</v>
      </c>
      <c r="G5761" s="5">
        <v>0</v>
      </c>
      <c r="H5761" s="6">
        <v>0</v>
      </c>
      <c r="I5761" s="5">
        <v>0</v>
      </c>
      <c r="J5761" s="6">
        <v>0</v>
      </c>
      <c r="K5761" s="5">
        <v>0</v>
      </c>
      <c r="L5761" s="6">
        <v>0</v>
      </c>
      <c r="M5761" s="5">
        <v>0</v>
      </c>
      <c r="N5761" s="6">
        <v>0</v>
      </c>
      <c r="O5761" s="5">
        <v>0</v>
      </c>
      <c r="P5761" s="6">
        <v>0</v>
      </c>
      <c r="Q5761" s="5">
        <v>0</v>
      </c>
      <c r="R5761" s="6">
        <v>0</v>
      </c>
      <c r="S5761" s="5">
        <v>0</v>
      </c>
      <c r="T5761" s="6">
        <v>0</v>
      </c>
      <c r="U5761" s="5">
        <v>0</v>
      </c>
      <c r="V5761" s="6">
        <v>0</v>
      </c>
      <c r="W5761" s="5">
        <v>0</v>
      </c>
      <c r="X5761" s="6">
        <v>0</v>
      </c>
      <c r="Y5761" s="5">
        <v>0</v>
      </c>
      <c r="Z5761" s="6">
        <v>0</v>
      </c>
      <c r="AA5761" s="5">
        <v>0</v>
      </c>
      <c r="AB5761" s="6">
        <v>0</v>
      </c>
      <c r="AC5761" s="5">
        <v>0</v>
      </c>
      <c r="AD5761" s="6">
        <v>0</v>
      </c>
      <c r="AE5761" s="5">
        <v>0</v>
      </c>
      <c r="AF5761" s="6">
        <v>0</v>
      </c>
    </row>
    <row r="5762" spans="2:32" x14ac:dyDescent="0.35">
      <c r="B5762" s="1" t="s">
        <v>1303</v>
      </c>
      <c r="C5762" s="5">
        <v>0</v>
      </c>
      <c r="D5762" s="6">
        <v>0</v>
      </c>
      <c r="E5762" s="5">
        <v>0</v>
      </c>
      <c r="F5762" s="6">
        <v>0</v>
      </c>
      <c r="G5762" s="5">
        <v>0</v>
      </c>
      <c r="H5762" s="6">
        <v>0</v>
      </c>
      <c r="I5762" s="5">
        <v>0</v>
      </c>
      <c r="J5762" s="6">
        <v>0</v>
      </c>
      <c r="K5762" s="5">
        <v>0</v>
      </c>
      <c r="L5762" s="6">
        <v>0</v>
      </c>
      <c r="M5762" s="5">
        <v>0</v>
      </c>
      <c r="N5762" s="6">
        <v>0</v>
      </c>
      <c r="O5762" s="5">
        <v>0</v>
      </c>
      <c r="P5762" s="6">
        <v>0</v>
      </c>
      <c r="Q5762" s="5">
        <v>0</v>
      </c>
      <c r="R5762" s="6">
        <v>0</v>
      </c>
      <c r="S5762" s="5">
        <v>0</v>
      </c>
      <c r="T5762" s="6">
        <v>0</v>
      </c>
      <c r="U5762" s="5">
        <v>0</v>
      </c>
      <c r="V5762" s="6">
        <v>0</v>
      </c>
      <c r="W5762" s="5">
        <v>0</v>
      </c>
      <c r="X5762" s="6">
        <v>0</v>
      </c>
      <c r="Y5762" s="5">
        <v>0</v>
      </c>
      <c r="Z5762" s="6">
        <v>0</v>
      </c>
      <c r="AA5762" s="5">
        <v>0</v>
      </c>
      <c r="AB5762" s="6">
        <v>0</v>
      </c>
      <c r="AC5762" s="5">
        <v>0</v>
      </c>
      <c r="AD5762" s="6">
        <v>0</v>
      </c>
      <c r="AE5762" s="5">
        <v>0</v>
      </c>
      <c r="AF5762" s="6">
        <v>0</v>
      </c>
    </row>
    <row r="5763" spans="2:32" x14ac:dyDescent="0.35">
      <c r="B5763" s="1" t="s">
        <v>1304</v>
      </c>
      <c r="C5763" s="5">
        <v>0</v>
      </c>
      <c r="D5763" s="6">
        <v>0</v>
      </c>
      <c r="E5763" s="5">
        <v>0</v>
      </c>
      <c r="F5763" s="6">
        <v>0</v>
      </c>
      <c r="G5763" s="5">
        <v>0</v>
      </c>
      <c r="H5763" s="6">
        <v>0</v>
      </c>
      <c r="I5763" s="5">
        <v>0</v>
      </c>
      <c r="J5763" s="6">
        <v>0</v>
      </c>
      <c r="K5763" s="5">
        <v>0</v>
      </c>
      <c r="L5763" s="6">
        <v>0</v>
      </c>
      <c r="M5763" s="5">
        <v>0</v>
      </c>
      <c r="N5763" s="6">
        <v>0</v>
      </c>
      <c r="O5763" s="5">
        <v>0</v>
      </c>
      <c r="P5763" s="6">
        <v>0</v>
      </c>
      <c r="Q5763" s="5">
        <v>0</v>
      </c>
      <c r="R5763" s="6">
        <v>0</v>
      </c>
      <c r="S5763" s="5">
        <v>0</v>
      </c>
      <c r="T5763" s="6">
        <v>0</v>
      </c>
      <c r="U5763" s="5">
        <v>0</v>
      </c>
      <c r="V5763" s="6">
        <v>0</v>
      </c>
      <c r="W5763" s="5">
        <v>0</v>
      </c>
      <c r="X5763" s="6">
        <v>0</v>
      </c>
      <c r="Y5763" s="5">
        <v>0</v>
      </c>
      <c r="Z5763" s="6">
        <v>0</v>
      </c>
      <c r="AA5763" s="5">
        <v>0</v>
      </c>
      <c r="AB5763" s="6">
        <v>0</v>
      </c>
      <c r="AC5763" s="5">
        <v>0</v>
      </c>
      <c r="AD5763" s="6">
        <v>0</v>
      </c>
      <c r="AE5763" s="5">
        <v>0</v>
      </c>
      <c r="AF5763" s="6">
        <v>0</v>
      </c>
    </row>
    <row r="5764" spans="2:32" x14ac:dyDescent="0.35">
      <c r="B5764" s="1" t="s">
        <v>554</v>
      </c>
      <c r="C5764" s="5">
        <v>1.5E-3</v>
      </c>
      <c r="D5764" s="6">
        <v>1.3089999999999999</v>
      </c>
      <c r="E5764" s="5">
        <v>0</v>
      </c>
      <c r="F5764" s="6">
        <v>0</v>
      </c>
      <c r="G5764" s="5">
        <v>0</v>
      </c>
      <c r="H5764" s="6">
        <v>0</v>
      </c>
      <c r="I5764" s="5">
        <v>0</v>
      </c>
      <c r="J5764" s="6">
        <v>0</v>
      </c>
      <c r="K5764" s="5">
        <v>1.9199999999999998E-2</v>
      </c>
      <c r="L5764" s="6">
        <v>0.83699999999999997</v>
      </c>
      <c r="M5764" s="5">
        <v>7.11E-3</v>
      </c>
      <c r="N5764" s="6">
        <v>0.253</v>
      </c>
      <c r="O5764" s="5">
        <v>8.6999999999999994E-3</v>
      </c>
      <c r="P5764" s="6">
        <v>0.219</v>
      </c>
      <c r="Q5764" s="5">
        <v>0</v>
      </c>
      <c r="R5764" s="6">
        <v>0</v>
      </c>
      <c r="S5764" s="5">
        <v>0</v>
      </c>
      <c r="T5764" s="6">
        <v>0</v>
      </c>
      <c r="U5764" s="5">
        <v>0</v>
      </c>
      <c r="V5764" s="6">
        <v>0</v>
      </c>
      <c r="W5764" s="5">
        <v>0</v>
      </c>
      <c r="X5764" s="6">
        <v>0</v>
      </c>
      <c r="Y5764" s="5">
        <v>0</v>
      </c>
      <c r="Z5764" s="6">
        <v>0</v>
      </c>
      <c r="AA5764" s="5">
        <v>0</v>
      </c>
      <c r="AB5764" s="6">
        <v>0</v>
      </c>
      <c r="AC5764" s="5">
        <v>0</v>
      </c>
      <c r="AD5764" s="6">
        <v>0</v>
      </c>
      <c r="AE5764" s="5">
        <v>0</v>
      </c>
      <c r="AF5764" s="6">
        <v>0</v>
      </c>
    </row>
    <row r="5765" spans="2:32" x14ac:dyDescent="0.35">
      <c r="B5765" s="1" t="s">
        <v>555</v>
      </c>
      <c r="C5765" s="5">
        <v>1.2899999999999999E-3</v>
      </c>
      <c r="D5765" s="6">
        <v>1.1200000000000001</v>
      </c>
      <c r="E5765" s="5">
        <v>0</v>
      </c>
      <c r="F5765" s="6">
        <v>0</v>
      </c>
      <c r="G5765" s="5">
        <v>0</v>
      </c>
      <c r="H5765" s="6">
        <v>0</v>
      </c>
      <c r="I5765" s="5">
        <v>0</v>
      </c>
      <c r="J5765" s="6">
        <v>0</v>
      </c>
      <c r="K5765" s="5">
        <v>0</v>
      </c>
      <c r="L5765" s="6">
        <v>0</v>
      </c>
      <c r="M5765" s="5">
        <v>2.5360000000000001E-2</v>
      </c>
      <c r="N5765" s="6">
        <v>0.90200000000000002</v>
      </c>
      <c r="O5765" s="5">
        <v>8.6999999999999994E-3</v>
      </c>
      <c r="P5765" s="6">
        <v>0.219</v>
      </c>
      <c r="Q5765" s="5">
        <v>0</v>
      </c>
      <c r="R5765" s="6">
        <v>0</v>
      </c>
      <c r="S5765" s="5">
        <v>0</v>
      </c>
      <c r="T5765" s="6">
        <v>0</v>
      </c>
      <c r="U5765" s="5">
        <v>0</v>
      </c>
      <c r="V5765" s="6">
        <v>0</v>
      </c>
      <c r="W5765" s="5">
        <v>0</v>
      </c>
      <c r="X5765" s="6">
        <v>0</v>
      </c>
      <c r="Y5765" s="5">
        <v>0</v>
      </c>
      <c r="Z5765" s="6">
        <v>0</v>
      </c>
      <c r="AA5765" s="5">
        <v>0</v>
      </c>
      <c r="AB5765" s="6">
        <v>0</v>
      </c>
      <c r="AC5765" s="5">
        <v>0</v>
      </c>
      <c r="AD5765" s="6">
        <v>0</v>
      </c>
      <c r="AE5765" s="5">
        <v>0</v>
      </c>
      <c r="AF5765" s="6">
        <v>0</v>
      </c>
    </row>
    <row r="5766" spans="2:32" x14ac:dyDescent="0.35">
      <c r="B5766" s="1" t="s">
        <v>1305</v>
      </c>
      <c r="C5766" s="5">
        <v>2.1199999999999999E-3</v>
      </c>
      <c r="D5766" s="6">
        <v>1.847</v>
      </c>
      <c r="E5766" s="5">
        <v>8.77E-3</v>
      </c>
      <c r="F5766" s="6">
        <v>0.249</v>
      </c>
      <c r="G5766" s="5">
        <v>0</v>
      </c>
      <c r="H5766" s="6">
        <v>0</v>
      </c>
      <c r="I5766" s="5">
        <v>0</v>
      </c>
      <c r="J5766" s="6">
        <v>0</v>
      </c>
      <c r="K5766" s="5">
        <v>2.5829999999999999E-2</v>
      </c>
      <c r="L5766" s="6">
        <v>1.1259999999999999</v>
      </c>
      <c r="M5766" s="5">
        <v>7.11E-3</v>
      </c>
      <c r="N5766" s="6">
        <v>0.253</v>
      </c>
      <c r="O5766" s="5">
        <v>8.6999999999999994E-3</v>
      </c>
      <c r="P5766" s="6">
        <v>0.219</v>
      </c>
      <c r="Q5766" s="5">
        <v>0</v>
      </c>
      <c r="R5766" s="6">
        <v>0</v>
      </c>
      <c r="S5766" s="5">
        <v>0</v>
      </c>
      <c r="T5766" s="6">
        <v>0</v>
      </c>
      <c r="U5766" s="5">
        <v>0</v>
      </c>
      <c r="V5766" s="6">
        <v>0</v>
      </c>
      <c r="W5766" s="5">
        <v>0</v>
      </c>
      <c r="X5766" s="6">
        <v>0</v>
      </c>
      <c r="Y5766" s="5">
        <v>0</v>
      </c>
      <c r="Z5766" s="6">
        <v>0</v>
      </c>
      <c r="AA5766" s="5">
        <v>0</v>
      </c>
      <c r="AB5766" s="6">
        <v>0</v>
      </c>
      <c r="AC5766" s="5">
        <v>0</v>
      </c>
      <c r="AD5766" s="6">
        <v>0</v>
      </c>
      <c r="AE5766" s="5">
        <v>0</v>
      </c>
      <c r="AF5766" s="6">
        <v>0</v>
      </c>
    </row>
    <row r="5767" spans="2:32" x14ac:dyDescent="0.35">
      <c r="B5767" s="1" t="s">
        <v>556</v>
      </c>
      <c r="C5767" s="5">
        <v>3.29E-3</v>
      </c>
      <c r="D5767" s="6">
        <v>2.8660000000000001</v>
      </c>
      <c r="E5767" s="5">
        <v>0</v>
      </c>
      <c r="F5767" s="6">
        <v>0</v>
      </c>
      <c r="G5767" s="5">
        <v>0</v>
      </c>
      <c r="H5767" s="6">
        <v>0</v>
      </c>
      <c r="I5767" s="5">
        <v>0</v>
      </c>
      <c r="J5767" s="6">
        <v>0</v>
      </c>
      <c r="K5767" s="5">
        <v>0</v>
      </c>
      <c r="L5767" s="6">
        <v>0</v>
      </c>
      <c r="M5767" s="5">
        <v>0</v>
      </c>
      <c r="N5767" s="6">
        <v>0</v>
      </c>
      <c r="O5767" s="5">
        <v>0</v>
      </c>
      <c r="P5767" s="6">
        <v>0</v>
      </c>
      <c r="Q5767" s="5">
        <v>0</v>
      </c>
      <c r="R5767" s="6">
        <v>0</v>
      </c>
      <c r="S5767" s="5">
        <v>2.717E-2</v>
      </c>
      <c r="T5767" s="6">
        <v>2.8660000000000001</v>
      </c>
      <c r="U5767" s="5">
        <v>0</v>
      </c>
      <c r="V5767" s="6">
        <v>0</v>
      </c>
      <c r="W5767" s="5">
        <v>0</v>
      </c>
      <c r="X5767" s="6">
        <v>0</v>
      </c>
      <c r="Y5767" s="5">
        <v>0</v>
      </c>
      <c r="Z5767" s="6">
        <v>0</v>
      </c>
      <c r="AA5767" s="5">
        <v>0</v>
      </c>
      <c r="AB5767" s="6">
        <v>0</v>
      </c>
      <c r="AC5767" s="5">
        <v>0</v>
      </c>
      <c r="AD5767" s="6">
        <v>0</v>
      </c>
      <c r="AE5767" s="5">
        <v>0</v>
      </c>
      <c r="AF5767" s="6">
        <v>0</v>
      </c>
    </row>
    <row r="5768" spans="2:32" x14ac:dyDescent="0.35">
      <c r="B5768" s="1" t="s">
        <v>558</v>
      </c>
      <c r="C5768" s="5">
        <v>0</v>
      </c>
      <c r="D5768" s="6">
        <v>0</v>
      </c>
      <c r="E5768" s="5">
        <v>0</v>
      </c>
      <c r="F5768" s="6">
        <v>0</v>
      </c>
      <c r="G5768" s="5">
        <v>0</v>
      </c>
      <c r="H5768" s="6">
        <v>0</v>
      </c>
      <c r="I5768" s="5">
        <v>0</v>
      </c>
      <c r="J5768" s="6">
        <v>0</v>
      </c>
      <c r="K5768" s="5">
        <v>0</v>
      </c>
      <c r="L5768" s="6">
        <v>0</v>
      </c>
      <c r="M5768" s="5">
        <v>0</v>
      </c>
      <c r="N5768" s="6">
        <v>0</v>
      </c>
      <c r="O5768" s="5">
        <v>0</v>
      </c>
      <c r="P5768" s="6">
        <v>0</v>
      </c>
      <c r="Q5768" s="5">
        <v>0</v>
      </c>
      <c r="R5768" s="6">
        <v>0</v>
      </c>
      <c r="S5768" s="5">
        <v>0</v>
      </c>
      <c r="T5768" s="6">
        <v>0</v>
      </c>
      <c r="U5768" s="5">
        <v>0</v>
      </c>
      <c r="V5768" s="6">
        <v>0</v>
      </c>
      <c r="W5768" s="5">
        <v>0</v>
      </c>
      <c r="X5768" s="6">
        <v>0</v>
      </c>
      <c r="Y5768" s="5">
        <v>0</v>
      </c>
      <c r="Z5768" s="6">
        <v>0</v>
      </c>
      <c r="AA5768" s="5">
        <v>0</v>
      </c>
      <c r="AB5768" s="6">
        <v>0</v>
      </c>
      <c r="AC5768" s="5">
        <v>0</v>
      </c>
      <c r="AD5768" s="6">
        <v>0</v>
      </c>
      <c r="AE5768" s="5">
        <v>0</v>
      </c>
      <c r="AF5768" s="6">
        <v>0</v>
      </c>
    </row>
    <row r="5769" spans="2:32" x14ac:dyDescent="0.35">
      <c r="B5769" s="1" t="s">
        <v>559</v>
      </c>
      <c r="C5769" s="5">
        <v>0</v>
      </c>
      <c r="D5769" s="6">
        <v>0</v>
      </c>
      <c r="E5769" s="5">
        <v>0</v>
      </c>
      <c r="F5769" s="6">
        <v>0</v>
      </c>
      <c r="G5769" s="5">
        <v>0</v>
      </c>
      <c r="H5769" s="6">
        <v>0</v>
      </c>
      <c r="I5769" s="5">
        <v>0</v>
      </c>
      <c r="J5769" s="6">
        <v>0</v>
      </c>
      <c r="K5769" s="5">
        <v>0</v>
      </c>
      <c r="L5769" s="6">
        <v>0</v>
      </c>
      <c r="M5769" s="5">
        <v>0</v>
      </c>
      <c r="N5769" s="6">
        <v>0</v>
      </c>
      <c r="O5769" s="5">
        <v>0</v>
      </c>
      <c r="P5769" s="6">
        <v>0</v>
      </c>
      <c r="Q5769" s="5">
        <v>0</v>
      </c>
      <c r="R5769" s="6">
        <v>0</v>
      </c>
      <c r="S5769" s="5">
        <v>0</v>
      </c>
      <c r="T5769" s="6">
        <v>0</v>
      </c>
      <c r="U5769" s="5">
        <v>0</v>
      </c>
      <c r="V5769" s="6">
        <v>0</v>
      </c>
      <c r="W5769" s="5">
        <v>0</v>
      </c>
      <c r="X5769" s="6">
        <v>0</v>
      </c>
      <c r="Y5769" s="5">
        <v>0</v>
      </c>
      <c r="Z5769" s="6">
        <v>0</v>
      </c>
      <c r="AA5769" s="5">
        <v>0</v>
      </c>
      <c r="AB5769" s="6">
        <v>0</v>
      </c>
      <c r="AC5769" s="5">
        <v>0</v>
      </c>
      <c r="AD5769" s="6">
        <v>0</v>
      </c>
      <c r="AE5769" s="5">
        <v>0</v>
      </c>
      <c r="AF5769" s="6">
        <v>0</v>
      </c>
    </row>
    <row r="5770" spans="2:32" x14ac:dyDescent="0.35">
      <c r="B5770" s="1" t="s">
        <v>1306</v>
      </c>
      <c r="C5770" s="5">
        <v>0</v>
      </c>
      <c r="D5770" s="6">
        <v>0</v>
      </c>
      <c r="E5770" s="5">
        <v>0</v>
      </c>
      <c r="F5770" s="6">
        <v>0</v>
      </c>
      <c r="G5770" s="5">
        <v>0</v>
      </c>
      <c r="H5770" s="6">
        <v>0</v>
      </c>
      <c r="I5770" s="5">
        <v>0</v>
      </c>
      <c r="J5770" s="6">
        <v>0</v>
      </c>
      <c r="K5770" s="5">
        <v>0</v>
      </c>
      <c r="L5770" s="6">
        <v>0</v>
      </c>
      <c r="M5770" s="5">
        <v>0</v>
      </c>
      <c r="N5770" s="6">
        <v>0</v>
      </c>
      <c r="O5770" s="5">
        <v>0</v>
      </c>
      <c r="P5770" s="6">
        <v>0</v>
      </c>
      <c r="Q5770" s="5">
        <v>0</v>
      </c>
      <c r="R5770" s="6">
        <v>0</v>
      </c>
      <c r="S5770" s="5">
        <v>0</v>
      </c>
      <c r="T5770" s="6">
        <v>0</v>
      </c>
      <c r="U5770" s="5">
        <v>0</v>
      </c>
      <c r="V5770" s="6">
        <v>0</v>
      </c>
      <c r="W5770" s="5">
        <v>0</v>
      </c>
      <c r="X5770" s="6">
        <v>0</v>
      </c>
      <c r="Y5770" s="5">
        <v>0</v>
      </c>
      <c r="Z5770" s="6">
        <v>0</v>
      </c>
      <c r="AA5770" s="5">
        <v>0</v>
      </c>
      <c r="AB5770" s="6">
        <v>0</v>
      </c>
      <c r="AC5770" s="5">
        <v>0</v>
      </c>
      <c r="AD5770" s="6">
        <v>0</v>
      </c>
      <c r="AE5770" s="5">
        <v>0</v>
      </c>
      <c r="AF5770" s="6">
        <v>0</v>
      </c>
    </row>
    <row r="5771" spans="2:32" x14ac:dyDescent="0.35">
      <c r="B5771" s="1" t="s">
        <v>1307</v>
      </c>
      <c r="C5771" s="5">
        <v>0</v>
      </c>
      <c r="D5771" s="6">
        <v>0</v>
      </c>
      <c r="E5771" s="5">
        <v>0</v>
      </c>
      <c r="F5771" s="6">
        <v>0</v>
      </c>
      <c r="G5771" s="5">
        <v>0</v>
      </c>
      <c r="H5771" s="6">
        <v>0</v>
      </c>
      <c r="I5771" s="5">
        <v>0</v>
      </c>
      <c r="J5771" s="6">
        <v>0</v>
      </c>
      <c r="K5771" s="5">
        <v>0</v>
      </c>
      <c r="L5771" s="6">
        <v>0</v>
      </c>
      <c r="M5771" s="5">
        <v>0</v>
      </c>
      <c r="N5771" s="6">
        <v>0</v>
      </c>
      <c r="O5771" s="5">
        <v>0</v>
      </c>
      <c r="P5771" s="6">
        <v>0</v>
      </c>
      <c r="Q5771" s="5">
        <v>0</v>
      </c>
      <c r="R5771" s="6">
        <v>0</v>
      </c>
      <c r="S5771" s="5">
        <v>0</v>
      </c>
      <c r="T5771" s="6">
        <v>0</v>
      </c>
      <c r="U5771" s="5">
        <v>0</v>
      </c>
      <c r="V5771" s="6">
        <v>0</v>
      </c>
      <c r="W5771" s="5">
        <v>0</v>
      </c>
      <c r="X5771" s="6">
        <v>0</v>
      </c>
      <c r="Y5771" s="5">
        <v>0</v>
      </c>
      <c r="Z5771" s="6">
        <v>0</v>
      </c>
      <c r="AA5771" s="5">
        <v>0</v>
      </c>
      <c r="AB5771" s="6">
        <v>0</v>
      </c>
      <c r="AC5771" s="5">
        <v>0</v>
      </c>
      <c r="AD5771" s="6">
        <v>0</v>
      </c>
      <c r="AE5771" s="5">
        <v>0</v>
      </c>
      <c r="AF5771" s="6">
        <v>0</v>
      </c>
    </row>
    <row r="5772" spans="2:32" x14ac:dyDescent="0.35">
      <c r="B5772" s="1" t="s">
        <v>1308</v>
      </c>
      <c r="C5772" s="5">
        <v>1.16E-3</v>
      </c>
      <c r="D5772" s="6">
        <v>1.012</v>
      </c>
      <c r="E5772" s="5">
        <v>0</v>
      </c>
      <c r="F5772" s="6">
        <v>0</v>
      </c>
      <c r="G5772" s="5">
        <v>0</v>
      </c>
      <c r="H5772" s="6">
        <v>0</v>
      </c>
      <c r="I5772" s="5">
        <v>0</v>
      </c>
      <c r="J5772" s="6">
        <v>0</v>
      </c>
      <c r="K5772" s="5">
        <v>4.8599999999999997E-3</v>
      </c>
      <c r="L5772" s="6">
        <v>0.21199999999999999</v>
      </c>
      <c r="M5772" s="5">
        <v>1.4250000000000001E-2</v>
      </c>
      <c r="N5772" s="6">
        <v>0.50700000000000001</v>
      </c>
      <c r="O5772" s="5">
        <v>0</v>
      </c>
      <c r="P5772" s="6">
        <v>0</v>
      </c>
      <c r="Q5772" s="5">
        <v>0</v>
      </c>
      <c r="R5772" s="6">
        <v>0</v>
      </c>
      <c r="S5772" s="5">
        <v>0</v>
      </c>
      <c r="T5772" s="6">
        <v>0</v>
      </c>
      <c r="U5772" s="5">
        <v>8.94E-3</v>
      </c>
      <c r="V5772" s="6">
        <v>0.29299999999999998</v>
      </c>
      <c r="W5772" s="5">
        <v>0</v>
      </c>
      <c r="X5772" s="6">
        <v>0</v>
      </c>
      <c r="Y5772" s="5">
        <v>0</v>
      </c>
      <c r="Z5772" s="6">
        <v>0</v>
      </c>
      <c r="AA5772" s="5">
        <v>0</v>
      </c>
      <c r="AB5772" s="6">
        <v>0</v>
      </c>
      <c r="AC5772" s="5">
        <v>0</v>
      </c>
      <c r="AD5772" s="6">
        <v>0</v>
      </c>
      <c r="AE5772" s="5">
        <v>0</v>
      </c>
      <c r="AF5772" s="6">
        <v>0</v>
      </c>
    </row>
    <row r="5773" spans="2:32" x14ac:dyDescent="0.35">
      <c r="B5773" s="1" t="s">
        <v>560</v>
      </c>
      <c r="C5773" s="5">
        <v>4.7200000000000002E-3</v>
      </c>
      <c r="D5773" s="6">
        <v>4.1139999999999999</v>
      </c>
      <c r="E5773" s="5">
        <v>0</v>
      </c>
      <c r="F5773" s="6">
        <v>0</v>
      </c>
      <c r="G5773" s="5">
        <v>0</v>
      </c>
      <c r="H5773" s="6">
        <v>0</v>
      </c>
      <c r="I5773" s="5">
        <v>7.9979999999999996E-2</v>
      </c>
      <c r="J5773" s="6">
        <v>2.73</v>
      </c>
      <c r="K5773" s="5">
        <v>0</v>
      </c>
      <c r="L5773" s="6">
        <v>0</v>
      </c>
      <c r="M5773" s="5">
        <v>7.11E-3</v>
      </c>
      <c r="N5773" s="6">
        <v>0.253</v>
      </c>
      <c r="O5773" s="5">
        <v>0</v>
      </c>
      <c r="P5773" s="6">
        <v>0</v>
      </c>
      <c r="Q5773" s="5">
        <v>3.1960000000000002E-2</v>
      </c>
      <c r="R5773" s="6">
        <v>1.131</v>
      </c>
      <c r="S5773" s="5">
        <v>0</v>
      </c>
      <c r="T5773" s="6">
        <v>0</v>
      </c>
      <c r="U5773" s="5">
        <v>0</v>
      </c>
      <c r="V5773" s="6">
        <v>0</v>
      </c>
      <c r="W5773" s="5">
        <v>0</v>
      </c>
      <c r="X5773" s="6">
        <v>0</v>
      </c>
      <c r="Y5773" s="5">
        <v>0</v>
      </c>
      <c r="Z5773" s="6">
        <v>0</v>
      </c>
      <c r="AA5773" s="5">
        <v>0</v>
      </c>
      <c r="AB5773" s="6">
        <v>0</v>
      </c>
      <c r="AC5773" s="5">
        <v>0</v>
      </c>
      <c r="AD5773" s="6">
        <v>0</v>
      </c>
      <c r="AE5773" s="5">
        <v>0</v>
      </c>
      <c r="AF5773" s="6">
        <v>0</v>
      </c>
    </row>
    <row r="5774" spans="2:32" x14ac:dyDescent="0.35">
      <c r="B5774" s="1" t="s">
        <v>1309</v>
      </c>
      <c r="C5774" s="5">
        <v>2.9E-4</v>
      </c>
      <c r="D5774" s="6">
        <v>0.253</v>
      </c>
      <c r="E5774" s="5">
        <v>0</v>
      </c>
      <c r="F5774" s="6">
        <v>0</v>
      </c>
      <c r="G5774" s="5">
        <v>0</v>
      </c>
      <c r="H5774" s="6">
        <v>0</v>
      </c>
      <c r="I5774" s="5">
        <v>0</v>
      </c>
      <c r="J5774" s="6">
        <v>0</v>
      </c>
      <c r="K5774" s="5">
        <v>0</v>
      </c>
      <c r="L5774" s="6">
        <v>0</v>
      </c>
      <c r="M5774" s="5">
        <v>7.11E-3</v>
      </c>
      <c r="N5774" s="6">
        <v>0.253</v>
      </c>
      <c r="O5774" s="5">
        <v>0</v>
      </c>
      <c r="P5774" s="6">
        <v>0</v>
      </c>
      <c r="Q5774" s="5">
        <v>0</v>
      </c>
      <c r="R5774" s="6">
        <v>0</v>
      </c>
      <c r="S5774" s="5">
        <v>0</v>
      </c>
      <c r="T5774" s="6">
        <v>0</v>
      </c>
      <c r="U5774" s="5">
        <v>0</v>
      </c>
      <c r="V5774" s="6">
        <v>0</v>
      </c>
      <c r="W5774" s="5">
        <v>0</v>
      </c>
      <c r="X5774" s="6">
        <v>0</v>
      </c>
      <c r="Y5774" s="5">
        <v>0</v>
      </c>
      <c r="Z5774" s="6">
        <v>0</v>
      </c>
      <c r="AA5774" s="5">
        <v>0</v>
      </c>
      <c r="AB5774" s="6">
        <v>0</v>
      </c>
      <c r="AC5774" s="5">
        <v>0</v>
      </c>
      <c r="AD5774" s="6">
        <v>0</v>
      </c>
      <c r="AE5774" s="5">
        <v>0</v>
      </c>
      <c r="AF5774" s="6">
        <v>0</v>
      </c>
    </row>
    <row r="5775" spans="2:32" x14ac:dyDescent="0.35">
      <c r="B5775" s="1" t="s">
        <v>1310</v>
      </c>
      <c r="C5775" s="5">
        <v>8.4999999999999995E-4</v>
      </c>
      <c r="D5775" s="6">
        <v>0.73699999999999999</v>
      </c>
      <c r="E5775" s="5">
        <v>0</v>
      </c>
      <c r="F5775" s="6">
        <v>0</v>
      </c>
      <c r="G5775" s="5">
        <v>0</v>
      </c>
      <c r="H5775" s="6">
        <v>0</v>
      </c>
      <c r="I5775" s="5">
        <v>0</v>
      </c>
      <c r="J5775" s="6">
        <v>0</v>
      </c>
      <c r="K5775" s="5">
        <v>0</v>
      </c>
      <c r="L5775" s="6">
        <v>0</v>
      </c>
      <c r="M5775" s="5">
        <v>0</v>
      </c>
      <c r="N5775" s="6">
        <v>0</v>
      </c>
      <c r="O5775" s="5">
        <v>0</v>
      </c>
      <c r="P5775" s="6">
        <v>0</v>
      </c>
      <c r="Q5775" s="5">
        <v>0</v>
      </c>
      <c r="R5775" s="6">
        <v>0</v>
      </c>
      <c r="S5775" s="5">
        <v>0</v>
      </c>
      <c r="T5775" s="6">
        <v>0</v>
      </c>
      <c r="U5775" s="5">
        <v>0</v>
      </c>
      <c r="V5775" s="6">
        <v>0</v>
      </c>
      <c r="W5775" s="5">
        <v>0</v>
      </c>
      <c r="X5775" s="6">
        <v>0</v>
      </c>
      <c r="Y5775" s="5">
        <v>0</v>
      </c>
      <c r="Z5775" s="6">
        <v>0</v>
      </c>
      <c r="AA5775" s="5">
        <v>5.62E-3</v>
      </c>
      <c r="AB5775" s="6">
        <v>0.73699999999999999</v>
      </c>
      <c r="AC5775" s="5">
        <v>0</v>
      </c>
      <c r="AD5775" s="6">
        <v>0</v>
      </c>
      <c r="AE5775" s="5">
        <v>0</v>
      </c>
      <c r="AF5775" s="6">
        <v>0</v>
      </c>
    </row>
    <row r="5776" spans="2:32" x14ac:dyDescent="0.35">
      <c r="B5776" s="1" t="s">
        <v>561</v>
      </c>
      <c r="C5776" s="5">
        <v>3.1800000000000001E-3</v>
      </c>
      <c r="D5776" s="6">
        <v>2.774</v>
      </c>
      <c r="E5776" s="5">
        <v>0</v>
      </c>
      <c r="F5776" s="6">
        <v>0</v>
      </c>
      <c r="G5776" s="5">
        <v>0</v>
      </c>
      <c r="H5776" s="6">
        <v>0</v>
      </c>
      <c r="I5776" s="5">
        <v>0</v>
      </c>
      <c r="J5776" s="6">
        <v>0</v>
      </c>
      <c r="K5776" s="5">
        <v>0</v>
      </c>
      <c r="L5776" s="6">
        <v>0</v>
      </c>
      <c r="M5776" s="5">
        <v>3.2469999999999999E-2</v>
      </c>
      <c r="N5776" s="6">
        <v>1.155</v>
      </c>
      <c r="O5776" s="5">
        <v>3.09E-2</v>
      </c>
      <c r="P5776" s="6">
        <v>0.77800000000000002</v>
      </c>
      <c r="Q5776" s="5">
        <v>2.376E-2</v>
      </c>
      <c r="R5776" s="6">
        <v>0.84099999999999997</v>
      </c>
      <c r="S5776" s="5">
        <v>0</v>
      </c>
      <c r="T5776" s="6">
        <v>0</v>
      </c>
      <c r="U5776" s="5">
        <v>0</v>
      </c>
      <c r="V5776" s="6">
        <v>0</v>
      </c>
      <c r="W5776" s="5">
        <v>0</v>
      </c>
      <c r="X5776" s="6">
        <v>0</v>
      </c>
      <c r="Y5776" s="5">
        <v>0</v>
      </c>
      <c r="Z5776" s="6">
        <v>0</v>
      </c>
      <c r="AA5776" s="5">
        <v>0</v>
      </c>
      <c r="AB5776" s="6">
        <v>0</v>
      </c>
      <c r="AC5776" s="5">
        <v>0</v>
      </c>
      <c r="AD5776" s="6">
        <v>0</v>
      </c>
      <c r="AE5776" s="5">
        <v>0</v>
      </c>
      <c r="AF5776" s="6">
        <v>0</v>
      </c>
    </row>
    <row r="5777" spans="2:32" x14ac:dyDescent="0.35">
      <c r="B5777" s="2" t="s">
        <v>6</v>
      </c>
    </row>
    <row r="5778" spans="2:32" x14ac:dyDescent="0.35">
      <c r="B5778" s="1" t="s">
        <v>1208</v>
      </c>
      <c r="C5778" s="5">
        <v>0</v>
      </c>
      <c r="D5778" s="6">
        <v>0</v>
      </c>
      <c r="E5778" s="5">
        <v>0</v>
      </c>
      <c r="F5778" s="6">
        <v>0</v>
      </c>
      <c r="G5778" s="5">
        <v>0</v>
      </c>
      <c r="H5778" s="6">
        <v>0</v>
      </c>
      <c r="I5778" s="5">
        <v>0</v>
      </c>
      <c r="J5778" s="6">
        <v>0</v>
      </c>
      <c r="K5778" s="5">
        <v>0</v>
      </c>
      <c r="L5778" s="6">
        <v>0</v>
      </c>
      <c r="M5778" s="5">
        <v>0</v>
      </c>
      <c r="N5778" s="6">
        <v>0</v>
      </c>
      <c r="O5778" s="5">
        <v>0</v>
      </c>
      <c r="P5778" s="6">
        <v>0</v>
      </c>
      <c r="Q5778" s="5">
        <v>0</v>
      </c>
      <c r="R5778" s="6">
        <v>0</v>
      </c>
      <c r="S5778" s="5">
        <v>0</v>
      </c>
      <c r="T5778" s="6">
        <v>0</v>
      </c>
      <c r="U5778" s="5">
        <v>0</v>
      </c>
      <c r="V5778" s="6">
        <v>0</v>
      </c>
      <c r="W5778" s="5">
        <v>0</v>
      </c>
      <c r="X5778" s="6">
        <v>0</v>
      </c>
      <c r="Y5778" s="5">
        <v>0</v>
      </c>
      <c r="Z5778" s="6">
        <v>0</v>
      </c>
      <c r="AA5778" s="5">
        <v>0</v>
      </c>
      <c r="AB5778" s="6">
        <v>0</v>
      </c>
      <c r="AC5778" s="5">
        <v>0</v>
      </c>
      <c r="AD5778" s="6">
        <v>0</v>
      </c>
      <c r="AE5778" s="5">
        <v>0</v>
      </c>
      <c r="AF5778" s="6">
        <v>0</v>
      </c>
    </row>
    <row r="5779" spans="2:32" x14ac:dyDescent="0.35">
      <c r="B5779" s="1" t="s">
        <v>563</v>
      </c>
      <c r="C5779" s="5">
        <v>0</v>
      </c>
      <c r="D5779" s="6">
        <v>0</v>
      </c>
      <c r="E5779" s="5">
        <v>0</v>
      </c>
      <c r="F5779" s="6">
        <v>0</v>
      </c>
      <c r="G5779" s="5">
        <v>0</v>
      </c>
      <c r="H5779" s="6">
        <v>0</v>
      </c>
      <c r="I5779" s="5">
        <v>0</v>
      </c>
      <c r="J5779" s="6">
        <v>0</v>
      </c>
      <c r="K5779" s="5">
        <v>0</v>
      </c>
      <c r="L5779" s="6">
        <v>0</v>
      </c>
      <c r="M5779" s="5">
        <v>0</v>
      </c>
      <c r="N5779" s="6">
        <v>0</v>
      </c>
      <c r="O5779" s="5">
        <v>0</v>
      </c>
      <c r="P5779" s="6">
        <v>0</v>
      </c>
      <c r="Q5779" s="5">
        <v>0</v>
      </c>
      <c r="R5779" s="6">
        <v>0</v>
      </c>
      <c r="S5779" s="5">
        <v>0</v>
      </c>
      <c r="T5779" s="6">
        <v>0</v>
      </c>
      <c r="U5779" s="5">
        <v>0</v>
      </c>
      <c r="V5779" s="6">
        <v>0</v>
      </c>
      <c r="W5779" s="5">
        <v>0</v>
      </c>
      <c r="X5779" s="6">
        <v>0</v>
      </c>
      <c r="Y5779" s="5">
        <v>0</v>
      </c>
      <c r="Z5779" s="6">
        <v>0</v>
      </c>
      <c r="AA5779" s="5">
        <v>0</v>
      </c>
      <c r="AB5779" s="6">
        <v>0</v>
      </c>
      <c r="AC5779" s="5">
        <v>0</v>
      </c>
      <c r="AD5779" s="6">
        <v>0</v>
      </c>
      <c r="AE5779" s="5">
        <v>0</v>
      </c>
      <c r="AF5779" s="6">
        <v>0</v>
      </c>
    </row>
    <row r="5780" spans="2:32" x14ac:dyDescent="0.35">
      <c r="B5780" s="1" t="s">
        <v>1311</v>
      </c>
      <c r="C5780" s="5">
        <v>0</v>
      </c>
      <c r="D5780" s="6">
        <v>0</v>
      </c>
      <c r="E5780" s="5">
        <v>0</v>
      </c>
      <c r="F5780" s="6">
        <v>0</v>
      </c>
      <c r="G5780" s="5">
        <v>0</v>
      </c>
      <c r="H5780" s="6">
        <v>0</v>
      </c>
      <c r="I5780" s="5">
        <v>0</v>
      </c>
      <c r="J5780" s="6">
        <v>0</v>
      </c>
      <c r="K5780" s="5">
        <v>0</v>
      </c>
      <c r="L5780" s="6">
        <v>0</v>
      </c>
      <c r="M5780" s="5">
        <v>0</v>
      </c>
      <c r="N5780" s="6">
        <v>0</v>
      </c>
      <c r="O5780" s="5">
        <v>0</v>
      </c>
      <c r="P5780" s="6">
        <v>0</v>
      </c>
      <c r="Q5780" s="5">
        <v>0</v>
      </c>
      <c r="R5780" s="6">
        <v>0</v>
      </c>
      <c r="S5780" s="5">
        <v>0</v>
      </c>
      <c r="T5780" s="6">
        <v>0</v>
      </c>
      <c r="U5780" s="5">
        <v>0</v>
      </c>
      <c r="V5780" s="6">
        <v>0</v>
      </c>
      <c r="W5780" s="5">
        <v>0</v>
      </c>
      <c r="X5780" s="6">
        <v>0</v>
      </c>
      <c r="Y5780" s="5">
        <v>0</v>
      </c>
      <c r="Z5780" s="6">
        <v>0</v>
      </c>
      <c r="AA5780" s="5">
        <v>0</v>
      </c>
      <c r="AB5780" s="6">
        <v>0</v>
      </c>
      <c r="AC5780" s="5">
        <v>0</v>
      </c>
      <c r="AD5780" s="6">
        <v>0</v>
      </c>
      <c r="AE5780" s="5">
        <v>0</v>
      </c>
      <c r="AF5780" s="6">
        <v>0</v>
      </c>
    </row>
    <row r="5781" spans="2:32" x14ac:dyDescent="0.35">
      <c r="B5781" s="1" t="s">
        <v>565</v>
      </c>
      <c r="C5781" s="5">
        <v>6.4000000000000005E-4</v>
      </c>
      <c r="D5781" s="6">
        <v>0.55900000000000005</v>
      </c>
      <c r="E5781" s="5">
        <v>0</v>
      </c>
      <c r="F5781" s="6">
        <v>0</v>
      </c>
      <c r="G5781" s="5">
        <v>0</v>
      </c>
      <c r="H5781" s="6">
        <v>0</v>
      </c>
      <c r="I5781" s="5">
        <v>0</v>
      </c>
      <c r="J5781" s="6">
        <v>0</v>
      </c>
      <c r="K5781" s="5">
        <v>0</v>
      </c>
      <c r="L5781" s="6">
        <v>0</v>
      </c>
      <c r="M5781" s="5">
        <v>0</v>
      </c>
      <c r="N5781" s="6">
        <v>0</v>
      </c>
      <c r="O5781" s="5">
        <v>2.2200000000000001E-2</v>
      </c>
      <c r="P5781" s="6">
        <v>0.55900000000000005</v>
      </c>
      <c r="Q5781" s="5">
        <v>0</v>
      </c>
      <c r="R5781" s="6">
        <v>0</v>
      </c>
      <c r="S5781" s="5">
        <v>0</v>
      </c>
      <c r="T5781" s="6">
        <v>0</v>
      </c>
      <c r="U5781" s="5">
        <v>0</v>
      </c>
      <c r="V5781" s="6">
        <v>0</v>
      </c>
      <c r="W5781" s="5">
        <v>0</v>
      </c>
      <c r="X5781" s="6">
        <v>0</v>
      </c>
      <c r="Y5781" s="5">
        <v>0</v>
      </c>
      <c r="Z5781" s="6">
        <v>0</v>
      </c>
      <c r="AA5781" s="5">
        <v>0</v>
      </c>
      <c r="AB5781" s="6">
        <v>0</v>
      </c>
      <c r="AC5781" s="5">
        <v>0</v>
      </c>
      <c r="AD5781" s="6">
        <v>0</v>
      </c>
      <c r="AE5781" s="5">
        <v>0</v>
      </c>
      <c r="AF5781" s="6">
        <v>0</v>
      </c>
    </row>
    <row r="5782" spans="2:32" x14ac:dyDescent="0.35">
      <c r="B5782" s="1" t="s">
        <v>1312</v>
      </c>
      <c r="C5782" s="5">
        <v>6.6899999999999998E-3</v>
      </c>
      <c r="D5782" s="6">
        <v>5.827</v>
      </c>
      <c r="E5782" s="5">
        <v>8.77E-3</v>
      </c>
      <c r="F5782" s="6">
        <v>0.249</v>
      </c>
      <c r="G5782" s="5">
        <v>3.5159999999999997E-2</v>
      </c>
      <c r="H5782" s="6">
        <v>2.2309999999999999</v>
      </c>
      <c r="I5782" s="5">
        <v>4.02E-2</v>
      </c>
      <c r="J5782" s="6">
        <v>1.3720000000000001</v>
      </c>
      <c r="K5782" s="5">
        <v>4.53E-2</v>
      </c>
      <c r="L5782" s="6">
        <v>1.9750000000000001</v>
      </c>
      <c r="M5782" s="5">
        <v>0</v>
      </c>
      <c r="N5782" s="6">
        <v>0</v>
      </c>
      <c r="O5782" s="5">
        <v>0</v>
      </c>
      <c r="P5782" s="6">
        <v>0</v>
      </c>
      <c r="Q5782" s="5">
        <v>0</v>
      </c>
      <c r="R5782" s="6">
        <v>0</v>
      </c>
      <c r="S5782" s="5">
        <v>0</v>
      </c>
      <c r="T5782" s="6">
        <v>0</v>
      </c>
      <c r="U5782" s="5">
        <v>0</v>
      </c>
      <c r="V5782" s="6">
        <v>0</v>
      </c>
      <c r="W5782" s="5">
        <v>0</v>
      </c>
      <c r="X5782" s="6">
        <v>0</v>
      </c>
      <c r="Y5782" s="5">
        <v>0</v>
      </c>
      <c r="Z5782" s="6">
        <v>0</v>
      </c>
      <c r="AA5782" s="5">
        <v>0</v>
      </c>
      <c r="AB5782" s="6">
        <v>0</v>
      </c>
      <c r="AC5782" s="5">
        <v>0</v>
      </c>
      <c r="AD5782" s="6">
        <v>0</v>
      </c>
      <c r="AE5782" s="5">
        <v>0</v>
      </c>
      <c r="AF5782" s="6">
        <v>0</v>
      </c>
    </row>
    <row r="5783" spans="2:32" x14ac:dyDescent="0.35">
      <c r="B5783" s="1" t="s">
        <v>1313</v>
      </c>
      <c r="C5783" s="5">
        <v>1.33E-3</v>
      </c>
      <c r="D5783" s="6">
        <v>1.1619999999999999</v>
      </c>
      <c r="E5783" s="5">
        <v>0</v>
      </c>
      <c r="F5783" s="6">
        <v>0</v>
      </c>
      <c r="G5783" s="5">
        <v>0</v>
      </c>
      <c r="H5783" s="6">
        <v>0</v>
      </c>
      <c r="I5783" s="5">
        <v>0</v>
      </c>
      <c r="J5783" s="6">
        <v>0</v>
      </c>
      <c r="K5783" s="5">
        <v>0</v>
      </c>
      <c r="L5783" s="6">
        <v>0</v>
      </c>
      <c r="M5783" s="5">
        <v>0</v>
      </c>
      <c r="N5783" s="6">
        <v>0</v>
      </c>
      <c r="O5783" s="5">
        <v>4.6149999999999997E-2</v>
      </c>
      <c r="P5783" s="6">
        <v>1.1619999999999999</v>
      </c>
      <c r="Q5783" s="5">
        <v>0</v>
      </c>
      <c r="R5783" s="6">
        <v>0</v>
      </c>
      <c r="S5783" s="5">
        <v>0</v>
      </c>
      <c r="T5783" s="6">
        <v>0</v>
      </c>
      <c r="U5783" s="5">
        <v>0</v>
      </c>
      <c r="V5783" s="6">
        <v>0</v>
      </c>
      <c r="W5783" s="5">
        <v>0</v>
      </c>
      <c r="X5783" s="6">
        <v>0</v>
      </c>
      <c r="Y5783" s="5">
        <v>0</v>
      </c>
      <c r="Z5783" s="6">
        <v>0</v>
      </c>
      <c r="AA5783" s="5">
        <v>0</v>
      </c>
      <c r="AB5783" s="6">
        <v>0</v>
      </c>
      <c r="AC5783" s="5">
        <v>0</v>
      </c>
      <c r="AD5783" s="6">
        <v>0</v>
      </c>
      <c r="AE5783" s="5">
        <v>0</v>
      </c>
      <c r="AF5783" s="6">
        <v>0</v>
      </c>
    </row>
    <row r="5784" spans="2:32" x14ac:dyDescent="0.35">
      <c r="B5784" s="1" t="s">
        <v>1314</v>
      </c>
      <c r="C5784" s="5">
        <v>1.0200000000000001E-3</v>
      </c>
      <c r="D5784" s="6">
        <v>0.88700000000000001</v>
      </c>
      <c r="E5784" s="5">
        <v>8.77E-3</v>
      </c>
      <c r="F5784" s="6">
        <v>0.249</v>
      </c>
      <c r="G5784" s="5">
        <v>6.62E-3</v>
      </c>
      <c r="H5784" s="6">
        <v>0.42</v>
      </c>
      <c r="I5784" s="5">
        <v>0</v>
      </c>
      <c r="J5784" s="6">
        <v>0</v>
      </c>
      <c r="K5784" s="5">
        <v>0</v>
      </c>
      <c r="L5784" s="6">
        <v>0</v>
      </c>
      <c r="M5784" s="5">
        <v>0</v>
      </c>
      <c r="N5784" s="6">
        <v>0</v>
      </c>
      <c r="O5784" s="5">
        <v>8.6999999999999994E-3</v>
      </c>
      <c r="P5784" s="6">
        <v>0.219</v>
      </c>
      <c r="Q5784" s="5">
        <v>0</v>
      </c>
      <c r="R5784" s="6">
        <v>0</v>
      </c>
      <c r="S5784" s="5">
        <v>0</v>
      </c>
      <c r="T5784" s="6">
        <v>0</v>
      </c>
      <c r="U5784" s="5">
        <v>0</v>
      </c>
      <c r="V5784" s="6">
        <v>0</v>
      </c>
      <c r="W5784" s="5">
        <v>0</v>
      </c>
      <c r="X5784" s="6">
        <v>0</v>
      </c>
      <c r="Y5784" s="5">
        <v>0</v>
      </c>
      <c r="Z5784" s="6">
        <v>0</v>
      </c>
      <c r="AA5784" s="5">
        <v>0</v>
      </c>
      <c r="AB5784" s="6">
        <v>0</v>
      </c>
      <c r="AC5784" s="5">
        <v>0</v>
      </c>
      <c r="AD5784" s="6">
        <v>0</v>
      </c>
      <c r="AE5784" s="5">
        <v>0</v>
      </c>
      <c r="AF5784" s="6">
        <v>0</v>
      </c>
    </row>
    <row r="5785" spans="2:32" x14ac:dyDescent="0.35">
      <c r="B5785" s="1" t="s">
        <v>1315</v>
      </c>
      <c r="C5785" s="5">
        <v>1.5499999999999999E-3</v>
      </c>
      <c r="D5785" s="6">
        <v>1.347</v>
      </c>
      <c r="E5785" s="5">
        <v>0</v>
      </c>
      <c r="F5785" s="6">
        <v>0</v>
      </c>
      <c r="G5785" s="5">
        <v>0</v>
      </c>
      <c r="H5785" s="6">
        <v>0</v>
      </c>
      <c r="I5785" s="5">
        <v>0</v>
      </c>
      <c r="J5785" s="6">
        <v>0</v>
      </c>
      <c r="K5785" s="5">
        <v>0</v>
      </c>
      <c r="L5785" s="6">
        <v>0</v>
      </c>
      <c r="M5785" s="5">
        <v>3.7870000000000001E-2</v>
      </c>
      <c r="N5785" s="6">
        <v>1.347</v>
      </c>
      <c r="O5785" s="5">
        <v>0</v>
      </c>
      <c r="P5785" s="6">
        <v>0</v>
      </c>
      <c r="Q5785" s="5">
        <v>0</v>
      </c>
      <c r="R5785" s="6">
        <v>0</v>
      </c>
      <c r="S5785" s="5">
        <v>0</v>
      </c>
      <c r="T5785" s="6">
        <v>0</v>
      </c>
      <c r="U5785" s="5">
        <v>0</v>
      </c>
      <c r="V5785" s="6">
        <v>0</v>
      </c>
      <c r="W5785" s="5">
        <v>0</v>
      </c>
      <c r="X5785" s="6">
        <v>0</v>
      </c>
      <c r="Y5785" s="5">
        <v>0</v>
      </c>
      <c r="Z5785" s="6">
        <v>0</v>
      </c>
      <c r="AA5785" s="5">
        <v>0</v>
      </c>
      <c r="AB5785" s="6">
        <v>0</v>
      </c>
      <c r="AC5785" s="5">
        <v>0</v>
      </c>
      <c r="AD5785" s="6">
        <v>0</v>
      </c>
      <c r="AE5785" s="5">
        <v>0</v>
      </c>
      <c r="AF5785" s="6">
        <v>0</v>
      </c>
    </row>
    <row r="5786" spans="2:32" x14ac:dyDescent="0.35">
      <c r="B5786" s="1" t="s">
        <v>569</v>
      </c>
      <c r="C5786" s="5">
        <v>0</v>
      </c>
      <c r="D5786" s="6">
        <v>0</v>
      </c>
      <c r="E5786" s="5">
        <v>0</v>
      </c>
      <c r="F5786" s="6">
        <v>0</v>
      </c>
      <c r="G5786" s="5">
        <v>0</v>
      </c>
      <c r="H5786" s="6">
        <v>0</v>
      </c>
      <c r="I5786" s="5">
        <v>0</v>
      </c>
      <c r="J5786" s="6">
        <v>0</v>
      </c>
      <c r="K5786" s="5">
        <v>0</v>
      </c>
      <c r="L5786" s="6">
        <v>0</v>
      </c>
      <c r="M5786" s="5">
        <v>0</v>
      </c>
      <c r="N5786" s="6">
        <v>0</v>
      </c>
      <c r="O5786" s="5">
        <v>0</v>
      </c>
      <c r="P5786" s="6">
        <v>0</v>
      </c>
      <c r="Q5786" s="5">
        <v>0</v>
      </c>
      <c r="R5786" s="6">
        <v>0</v>
      </c>
      <c r="S5786" s="5">
        <v>0</v>
      </c>
      <c r="T5786" s="6">
        <v>0</v>
      </c>
      <c r="U5786" s="5">
        <v>0</v>
      </c>
      <c r="V5786" s="6">
        <v>0</v>
      </c>
      <c r="W5786" s="5">
        <v>0</v>
      </c>
      <c r="X5786" s="6">
        <v>0</v>
      </c>
      <c r="Y5786" s="5">
        <v>0</v>
      </c>
      <c r="Z5786" s="6">
        <v>0</v>
      </c>
      <c r="AA5786" s="5">
        <v>0</v>
      </c>
      <c r="AB5786" s="6">
        <v>0</v>
      </c>
      <c r="AC5786" s="5">
        <v>0</v>
      </c>
      <c r="AD5786" s="6">
        <v>0</v>
      </c>
      <c r="AE5786" s="5">
        <v>0</v>
      </c>
      <c r="AF5786" s="6">
        <v>0</v>
      </c>
    </row>
    <row r="5787" spans="2:32" x14ac:dyDescent="0.35">
      <c r="B5787" s="2" t="s">
        <v>7</v>
      </c>
    </row>
    <row r="5788" spans="2:32" x14ac:dyDescent="0.35">
      <c r="B5788" s="1" t="s">
        <v>570</v>
      </c>
      <c r="C5788" s="5">
        <v>0</v>
      </c>
      <c r="D5788" s="6">
        <v>0</v>
      </c>
      <c r="E5788" s="5">
        <v>0</v>
      </c>
      <c r="F5788" s="6">
        <v>0</v>
      </c>
      <c r="G5788" s="5">
        <v>0</v>
      </c>
      <c r="H5788" s="6">
        <v>0</v>
      </c>
      <c r="I5788" s="5">
        <v>0</v>
      </c>
      <c r="J5788" s="6">
        <v>0</v>
      </c>
      <c r="K5788" s="5">
        <v>0</v>
      </c>
      <c r="L5788" s="6">
        <v>0</v>
      </c>
      <c r="M5788" s="5">
        <v>0</v>
      </c>
      <c r="N5788" s="6">
        <v>0</v>
      </c>
      <c r="O5788" s="5">
        <v>0</v>
      </c>
      <c r="P5788" s="6">
        <v>0</v>
      </c>
      <c r="Q5788" s="5">
        <v>0</v>
      </c>
      <c r="R5788" s="6">
        <v>0</v>
      </c>
      <c r="S5788" s="5">
        <v>0</v>
      </c>
      <c r="T5788" s="6">
        <v>0</v>
      </c>
      <c r="U5788" s="5">
        <v>0</v>
      </c>
      <c r="V5788" s="6">
        <v>0</v>
      </c>
      <c r="W5788" s="5">
        <v>0</v>
      </c>
      <c r="X5788" s="6">
        <v>0</v>
      </c>
      <c r="Y5788" s="5">
        <v>0</v>
      </c>
      <c r="Z5788" s="6">
        <v>0</v>
      </c>
      <c r="AA5788" s="5">
        <v>0</v>
      </c>
      <c r="AB5788" s="6">
        <v>0</v>
      </c>
      <c r="AC5788" s="5">
        <v>0</v>
      </c>
      <c r="AD5788" s="6">
        <v>0</v>
      </c>
      <c r="AE5788" s="5">
        <v>0</v>
      </c>
      <c r="AF5788" s="6">
        <v>0</v>
      </c>
    </row>
    <row r="5789" spans="2:32" x14ac:dyDescent="0.35">
      <c r="B5789" s="1" t="s">
        <v>572</v>
      </c>
      <c r="C5789" s="5">
        <v>0</v>
      </c>
      <c r="D5789" s="6">
        <v>0</v>
      </c>
      <c r="E5789" s="5">
        <v>0</v>
      </c>
      <c r="F5789" s="6">
        <v>0</v>
      </c>
      <c r="G5789" s="5">
        <v>0</v>
      </c>
      <c r="H5789" s="6">
        <v>0</v>
      </c>
      <c r="I5789" s="5">
        <v>0</v>
      </c>
      <c r="J5789" s="6">
        <v>0</v>
      </c>
      <c r="K5789" s="5">
        <v>0</v>
      </c>
      <c r="L5789" s="6">
        <v>0</v>
      </c>
      <c r="M5789" s="5">
        <v>0</v>
      </c>
      <c r="N5789" s="6">
        <v>0</v>
      </c>
      <c r="O5789" s="5">
        <v>0</v>
      </c>
      <c r="P5789" s="6">
        <v>0</v>
      </c>
      <c r="Q5789" s="5">
        <v>0</v>
      </c>
      <c r="R5789" s="6">
        <v>0</v>
      </c>
      <c r="S5789" s="5">
        <v>0</v>
      </c>
      <c r="T5789" s="6">
        <v>0</v>
      </c>
      <c r="U5789" s="5">
        <v>0</v>
      </c>
      <c r="V5789" s="6">
        <v>0</v>
      </c>
      <c r="W5789" s="5">
        <v>0</v>
      </c>
      <c r="X5789" s="6">
        <v>0</v>
      </c>
      <c r="Y5789" s="5">
        <v>0</v>
      </c>
      <c r="Z5789" s="6">
        <v>0</v>
      </c>
      <c r="AA5789" s="5">
        <v>0</v>
      </c>
      <c r="AB5789" s="6">
        <v>0</v>
      </c>
      <c r="AC5789" s="5">
        <v>0</v>
      </c>
      <c r="AD5789" s="6">
        <v>0</v>
      </c>
      <c r="AE5789" s="5">
        <v>0</v>
      </c>
      <c r="AF5789" s="6">
        <v>0</v>
      </c>
    </row>
    <row r="5790" spans="2:32" x14ac:dyDescent="0.35">
      <c r="B5790" s="1" t="s">
        <v>573</v>
      </c>
      <c r="C5790" s="5">
        <v>0</v>
      </c>
      <c r="D5790" s="6">
        <v>0</v>
      </c>
      <c r="E5790" s="5">
        <v>0</v>
      </c>
      <c r="F5790" s="6">
        <v>0</v>
      </c>
      <c r="G5790" s="5">
        <v>0</v>
      </c>
      <c r="H5790" s="6">
        <v>0</v>
      </c>
      <c r="I5790" s="5">
        <v>0</v>
      </c>
      <c r="J5790" s="6">
        <v>0</v>
      </c>
      <c r="K5790" s="5">
        <v>0</v>
      </c>
      <c r="L5790" s="6">
        <v>0</v>
      </c>
      <c r="M5790" s="5">
        <v>0</v>
      </c>
      <c r="N5790" s="6">
        <v>0</v>
      </c>
      <c r="O5790" s="5">
        <v>0</v>
      </c>
      <c r="P5790" s="6">
        <v>0</v>
      </c>
      <c r="Q5790" s="5">
        <v>0</v>
      </c>
      <c r="R5790" s="6">
        <v>0</v>
      </c>
      <c r="S5790" s="5">
        <v>0</v>
      </c>
      <c r="T5790" s="6">
        <v>0</v>
      </c>
      <c r="U5790" s="5">
        <v>0</v>
      </c>
      <c r="V5790" s="6">
        <v>0</v>
      </c>
      <c r="W5790" s="5">
        <v>0</v>
      </c>
      <c r="X5790" s="6">
        <v>0</v>
      </c>
      <c r="Y5790" s="5">
        <v>0</v>
      </c>
      <c r="Z5790" s="6">
        <v>0</v>
      </c>
      <c r="AA5790" s="5">
        <v>0</v>
      </c>
      <c r="AB5790" s="6">
        <v>0</v>
      </c>
      <c r="AC5790" s="5">
        <v>0</v>
      </c>
      <c r="AD5790" s="6">
        <v>0</v>
      </c>
      <c r="AE5790" s="5">
        <v>0</v>
      </c>
      <c r="AF5790" s="6">
        <v>0</v>
      </c>
    </row>
    <row r="5791" spans="2:32" x14ac:dyDescent="0.35">
      <c r="B5791" s="1" t="s">
        <v>574</v>
      </c>
      <c r="C5791" s="5">
        <v>0</v>
      </c>
      <c r="D5791" s="6">
        <v>0</v>
      </c>
      <c r="E5791" s="5">
        <v>0</v>
      </c>
      <c r="F5791" s="6">
        <v>0</v>
      </c>
      <c r="G5791" s="5">
        <v>0</v>
      </c>
      <c r="H5791" s="6">
        <v>0</v>
      </c>
      <c r="I5791" s="5">
        <v>0</v>
      </c>
      <c r="J5791" s="6">
        <v>0</v>
      </c>
      <c r="K5791" s="5">
        <v>0</v>
      </c>
      <c r="L5791" s="6">
        <v>0</v>
      </c>
      <c r="M5791" s="5">
        <v>0</v>
      </c>
      <c r="N5791" s="6">
        <v>0</v>
      </c>
      <c r="O5791" s="5">
        <v>0</v>
      </c>
      <c r="P5791" s="6">
        <v>0</v>
      </c>
      <c r="Q5791" s="5">
        <v>0</v>
      </c>
      <c r="R5791" s="6">
        <v>0</v>
      </c>
      <c r="S5791" s="5">
        <v>0</v>
      </c>
      <c r="T5791" s="6">
        <v>0</v>
      </c>
      <c r="U5791" s="5">
        <v>0</v>
      </c>
      <c r="V5791" s="6">
        <v>0</v>
      </c>
      <c r="W5791" s="5">
        <v>0</v>
      </c>
      <c r="X5791" s="6">
        <v>0</v>
      </c>
      <c r="Y5791" s="5">
        <v>0</v>
      </c>
      <c r="Z5791" s="6">
        <v>0</v>
      </c>
      <c r="AA5791" s="5">
        <v>0</v>
      </c>
      <c r="AB5791" s="6">
        <v>0</v>
      </c>
      <c r="AC5791" s="5">
        <v>0</v>
      </c>
      <c r="AD5791" s="6">
        <v>0</v>
      </c>
      <c r="AE5791" s="5">
        <v>0</v>
      </c>
      <c r="AF5791" s="6">
        <v>0</v>
      </c>
    </row>
    <row r="5792" spans="2:32" x14ac:dyDescent="0.35">
      <c r="B5792" s="1" t="s">
        <v>578</v>
      </c>
      <c r="C5792" s="5">
        <v>0</v>
      </c>
      <c r="D5792" s="6">
        <v>0</v>
      </c>
      <c r="E5792" s="5">
        <v>0</v>
      </c>
      <c r="F5792" s="6">
        <v>0</v>
      </c>
      <c r="G5792" s="5">
        <v>0</v>
      </c>
      <c r="H5792" s="6">
        <v>0</v>
      </c>
      <c r="I5792" s="5">
        <v>0</v>
      </c>
      <c r="J5792" s="6">
        <v>0</v>
      </c>
      <c r="K5792" s="5">
        <v>0</v>
      </c>
      <c r="L5792" s="6">
        <v>0</v>
      </c>
      <c r="M5792" s="5">
        <v>0</v>
      </c>
      <c r="N5792" s="6">
        <v>0</v>
      </c>
      <c r="O5792" s="5">
        <v>0</v>
      </c>
      <c r="P5792" s="6">
        <v>0</v>
      </c>
      <c r="Q5792" s="5">
        <v>0</v>
      </c>
      <c r="R5792" s="6">
        <v>0</v>
      </c>
      <c r="S5792" s="5">
        <v>0</v>
      </c>
      <c r="T5792" s="6">
        <v>0</v>
      </c>
      <c r="U5792" s="5">
        <v>0</v>
      </c>
      <c r="V5792" s="6">
        <v>0</v>
      </c>
      <c r="W5792" s="5">
        <v>0</v>
      </c>
      <c r="X5792" s="6">
        <v>0</v>
      </c>
      <c r="Y5792" s="5">
        <v>0</v>
      </c>
      <c r="Z5792" s="6">
        <v>0</v>
      </c>
      <c r="AA5792" s="5">
        <v>0</v>
      </c>
      <c r="AB5792" s="6">
        <v>0</v>
      </c>
      <c r="AC5792" s="5">
        <v>0</v>
      </c>
      <c r="AD5792" s="6">
        <v>0</v>
      </c>
      <c r="AE5792" s="5">
        <v>0</v>
      </c>
      <c r="AF5792" s="6">
        <v>0</v>
      </c>
    </row>
    <row r="5793" spans="2:32" x14ac:dyDescent="0.35">
      <c r="B5793" s="1" t="s">
        <v>579</v>
      </c>
      <c r="C5793" s="5">
        <v>2.4000000000000001E-4</v>
      </c>
      <c r="D5793" s="6">
        <v>0.21299999999999999</v>
      </c>
      <c r="E5793" s="5">
        <v>0</v>
      </c>
      <c r="F5793" s="6">
        <v>0</v>
      </c>
      <c r="G5793" s="5">
        <v>0</v>
      </c>
      <c r="H5793" s="6">
        <v>0</v>
      </c>
      <c r="I5793" s="5">
        <v>0</v>
      </c>
      <c r="J5793" s="6">
        <v>0</v>
      </c>
      <c r="K5793" s="5">
        <v>0</v>
      </c>
      <c r="L5793" s="6">
        <v>0</v>
      </c>
      <c r="M5793" s="5">
        <v>0</v>
      </c>
      <c r="N5793" s="6">
        <v>0</v>
      </c>
      <c r="O5793" s="5">
        <v>0</v>
      </c>
      <c r="P5793" s="6">
        <v>0</v>
      </c>
      <c r="Q5793" s="5">
        <v>6.0200000000000002E-3</v>
      </c>
      <c r="R5793" s="6">
        <v>0.21299999999999999</v>
      </c>
      <c r="S5793" s="5">
        <v>0</v>
      </c>
      <c r="T5793" s="6">
        <v>0</v>
      </c>
      <c r="U5793" s="5">
        <v>0</v>
      </c>
      <c r="V5793" s="6">
        <v>0</v>
      </c>
      <c r="W5793" s="5">
        <v>0</v>
      </c>
      <c r="X5793" s="6">
        <v>0</v>
      </c>
      <c r="Y5793" s="5">
        <v>0</v>
      </c>
      <c r="Z5793" s="6">
        <v>0</v>
      </c>
      <c r="AA5793" s="5">
        <v>0</v>
      </c>
      <c r="AB5793" s="6">
        <v>0</v>
      </c>
      <c r="AC5793" s="5">
        <v>0</v>
      </c>
      <c r="AD5793" s="6">
        <v>0</v>
      </c>
      <c r="AE5793" s="5">
        <v>0</v>
      </c>
      <c r="AF5793" s="6">
        <v>0</v>
      </c>
    </row>
    <row r="5794" spans="2:32" x14ac:dyDescent="0.35">
      <c r="B5794" s="1" t="s">
        <v>582</v>
      </c>
      <c r="C5794" s="5">
        <v>0</v>
      </c>
      <c r="D5794" s="6">
        <v>0</v>
      </c>
      <c r="E5794" s="5">
        <v>0</v>
      </c>
      <c r="F5794" s="6">
        <v>0</v>
      </c>
      <c r="G5794" s="5">
        <v>0</v>
      </c>
      <c r="H5794" s="6">
        <v>0</v>
      </c>
      <c r="I5794" s="5">
        <v>0</v>
      </c>
      <c r="J5794" s="6">
        <v>0</v>
      </c>
      <c r="K5794" s="5">
        <v>0</v>
      </c>
      <c r="L5794" s="6">
        <v>0</v>
      </c>
      <c r="M5794" s="5">
        <v>0</v>
      </c>
      <c r="N5794" s="6">
        <v>0</v>
      </c>
      <c r="O5794" s="5">
        <v>0</v>
      </c>
      <c r="P5794" s="6">
        <v>0</v>
      </c>
      <c r="Q5794" s="5">
        <v>0</v>
      </c>
      <c r="R5794" s="6">
        <v>0</v>
      </c>
      <c r="S5794" s="5">
        <v>0</v>
      </c>
      <c r="T5794" s="6">
        <v>0</v>
      </c>
      <c r="U5794" s="5">
        <v>0</v>
      </c>
      <c r="V5794" s="6">
        <v>0</v>
      </c>
      <c r="W5794" s="5">
        <v>0</v>
      </c>
      <c r="X5794" s="6">
        <v>0</v>
      </c>
      <c r="Y5794" s="5">
        <v>0</v>
      </c>
      <c r="Z5794" s="6">
        <v>0</v>
      </c>
      <c r="AA5794" s="5">
        <v>0</v>
      </c>
      <c r="AB5794" s="6">
        <v>0</v>
      </c>
      <c r="AC5794" s="5">
        <v>0</v>
      </c>
      <c r="AD5794" s="6">
        <v>0</v>
      </c>
      <c r="AE5794" s="5">
        <v>0</v>
      </c>
      <c r="AF5794" s="6">
        <v>0</v>
      </c>
    </row>
    <row r="5795" spans="2:32" x14ac:dyDescent="0.35">
      <c r="B5795" s="1" t="s">
        <v>583</v>
      </c>
      <c r="C5795" s="5">
        <v>2.726E-2</v>
      </c>
      <c r="D5795" s="6">
        <v>23.747</v>
      </c>
      <c r="E5795" s="5">
        <v>4.7129999999999998E-2</v>
      </c>
      <c r="F5795" s="6">
        <v>1.3380000000000001</v>
      </c>
      <c r="G5795" s="5">
        <v>6.62E-3</v>
      </c>
      <c r="H5795" s="6">
        <v>0.42</v>
      </c>
      <c r="I5795" s="5">
        <v>4.8719999999999999E-2</v>
      </c>
      <c r="J5795" s="6">
        <v>1.663</v>
      </c>
      <c r="K5795" s="5">
        <v>2.213E-2</v>
      </c>
      <c r="L5795" s="6">
        <v>0.96499999999999997</v>
      </c>
      <c r="M5795" s="5">
        <v>2.5360000000000001E-2</v>
      </c>
      <c r="N5795" s="6">
        <v>0.90200000000000002</v>
      </c>
      <c r="O5795" s="5">
        <v>9.9760000000000001E-2</v>
      </c>
      <c r="P5795" s="6">
        <v>2.512</v>
      </c>
      <c r="Q5795" s="5">
        <v>0.13366</v>
      </c>
      <c r="R5795" s="6">
        <v>4.7300000000000004</v>
      </c>
      <c r="S5795" s="5">
        <v>7.3090000000000002E-2</v>
      </c>
      <c r="T5795" s="6">
        <v>7.71</v>
      </c>
      <c r="U5795" s="5">
        <v>4.5789999999999997E-2</v>
      </c>
      <c r="V5795" s="6">
        <v>1.5009999999999999</v>
      </c>
      <c r="W5795" s="5">
        <v>8.3700000000000007E-3</v>
      </c>
      <c r="X5795" s="6">
        <v>0.121</v>
      </c>
      <c r="Y5795" s="5">
        <v>0</v>
      </c>
      <c r="Z5795" s="6">
        <v>0</v>
      </c>
      <c r="AA5795" s="5">
        <v>1.4370000000000001E-2</v>
      </c>
      <c r="AB5795" s="6">
        <v>1.885</v>
      </c>
      <c r="AC5795" s="5">
        <v>0</v>
      </c>
      <c r="AD5795" s="6">
        <v>0</v>
      </c>
      <c r="AE5795" s="5">
        <v>0</v>
      </c>
      <c r="AF5795" s="6">
        <v>0</v>
      </c>
    </row>
    <row r="5796" spans="2:32" x14ac:dyDescent="0.35">
      <c r="B5796" s="1" t="s">
        <v>1316</v>
      </c>
      <c r="C5796" s="5">
        <v>2.9E-4</v>
      </c>
      <c r="D5796" s="6">
        <v>0.253</v>
      </c>
      <c r="E5796" s="5">
        <v>0</v>
      </c>
      <c r="F5796" s="6">
        <v>0</v>
      </c>
      <c r="G5796" s="5">
        <v>0</v>
      </c>
      <c r="H5796" s="6">
        <v>0</v>
      </c>
      <c r="I5796" s="5">
        <v>0</v>
      </c>
      <c r="J5796" s="6">
        <v>0</v>
      </c>
      <c r="K5796" s="5">
        <v>0</v>
      </c>
      <c r="L5796" s="6">
        <v>0</v>
      </c>
      <c r="M5796" s="5">
        <v>7.11E-3</v>
      </c>
      <c r="N5796" s="6">
        <v>0.253</v>
      </c>
      <c r="O5796" s="5">
        <v>0</v>
      </c>
      <c r="P5796" s="6">
        <v>0</v>
      </c>
      <c r="Q5796" s="5">
        <v>0</v>
      </c>
      <c r="R5796" s="6">
        <v>0</v>
      </c>
      <c r="S5796" s="5">
        <v>0</v>
      </c>
      <c r="T5796" s="6">
        <v>0</v>
      </c>
      <c r="U5796" s="5">
        <v>0</v>
      </c>
      <c r="V5796" s="6">
        <v>0</v>
      </c>
      <c r="W5796" s="5">
        <v>0</v>
      </c>
      <c r="X5796" s="6">
        <v>0</v>
      </c>
      <c r="Y5796" s="5">
        <v>0</v>
      </c>
      <c r="Z5796" s="6">
        <v>0</v>
      </c>
      <c r="AA5796" s="5">
        <v>0</v>
      </c>
      <c r="AB5796" s="6">
        <v>0</v>
      </c>
      <c r="AC5796" s="5">
        <v>0</v>
      </c>
      <c r="AD5796" s="6">
        <v>0</v>
      </c>
      <c r="AE5796" s="5">
        <v>0</v>
      </c>
      <c r="AF5796" s="6">
        <v>0</v>
      </c>
    </row>
    <row r="5797" spans="2:32" x14ac:dyDescent="0.35">
      <c r="B5797" s="1" t="s">
        <v>587</v>
      </c>
      <c r="C5797" s="5">
        <v>1.1979999999999999E-2</v>
      </c>
      <c r="D5797" s="6">
        <v>10.441000000000001</v>
      </c>
      <c r="E5797" s="5">
        <v>0</v>
      </c>
      <c r="F5797" s="6">
        <v>0</v>
      </c>
      <c r="G5797" s="5">
        <v>0</v>
      </c>
      <c r="H5797" s="6">
        <v>0</v>
      </c>
      <c r="I5797" s="5">
        <v>0</v>
      </c>
      <c r="J5797" s="6">
        <v>0</v>
      </c>
      <c r="K5797" s="5">
        <v>0</v>
      </c>
      <c r="L5797" s="6">
        <v>0</v>
      </c>
      <c r="M5797" s="5">
        <v>1.4250000000000001E-2</v>
      </c>
      <c r="N5797" s="6">
        <v>0.50700000000000001</v>
      </c>
      <c r="O5797" s="5">
        <v>3.431E-2</v>
      </c>
      <c r="P5797" s="6">
        <v>0.86399999999999999</v>
      </c>
      <c r="Q5797" s="5">
        <v>0.23194000000000001</v>
      </c>
      <c r="R5797" s="6">
        <v>8.2080000000000002</v>
      </c>
      <c r="S5797" s="5">
        <v>0</v>
      </c>
      <c r="T5797" s="6">
        <v>0</v>
      </c>
      <c r="U5797" s="5">
        <v>8.94E-3</v>
      </c>
      <c r="V5797" s="6">
        <v>0.29299999999999998</v>
      </c>
      <c r="W5797" s="5">
        <v>0</v>
      </c>
      <c r="X5797" s="6">
        <v>0</v>
      </c>
      <c r="Y5797" s="5">
        <v>6.2700000000000004E-3</v>
      </c>
      <c r="Z5797" s="6">
        <v>0.56799999999999995</v>
      </c>
      <c r="AA5797" s="5">
        <v>0</v>
      </c>
      <c r="AB5797" s="6">
        <v>0</v>
      </c>
      <c r="AC5797" s="5">
        <v>0</v>
      </c>
      <c r="AD5797" s="6">
        <v>0</v>
      </c>
      <c r="AE5797" s="5">
        <v>0</v>
      </c>
      <c r="AF5797" s="6">
        <v>0</v>
      </c>
    </row>
    <row r="5798" spans="2:32" x14ac:dyDescent="0.35">
      <c r="B5798" s="2" t="s">
        <v>8</v>
      </c>
    </row>
    <row r="5799" spans="2:32" x14ac:dyDescent="0.35">
      <c r="B5799" s="1" t="s">
        <v>1317</v>
      </c>
      <c r="C5799" s="5">
        <v>0</v>
      </c>
      <c r="D5799" s="6">
        <v>0</v>
      </c>
      <c r="E5799" s="5">
        <v>0</v>
      </c>
      <c r="F5799" s="6">
        <v>0</v>
      </c>
      <c r="G5799" s="5">
        <v>0</v>
      </c>
      <c r="H5799" s="6">
        <v>0</v>
      </c>
      <c r="I5799" s="5">
        <v>0</v>
      </c>
      <c r="J5799" s="6">
        <v>0</v>
      </c>
      <c r="K5799" s="5">
        <v>0</v>
      </c>
      <c r="L5799" s="6">
        <v>0</v>
      </c>
      <c r="M5799" s="5">
        <v>0</v>
      </c>
      <c r="N5799" s="6">
        <v>0</v>
      </c>
      <c r="O5799" s="5">
        <v>0</v>
      </c>
      <c r="P5799" s="6">
        <v>0</v>
      </c>
      <c r="Q5799" s="5">
        <v>0</v>
      </c>
      <c r="R5799" s="6">
        <v>0</v>
      </c>
      <c r="S5799" s="5">
        <v>0</v>
      </c>
      <c r="T5799" s="6">
        <v>0</v>
      </c>
      <c r="U5799" s="5">
        <v>0</v>
      </c>
      <c r="V5799" s="6">
        <v>0</v>
      </c>
      <c r="W5799" s="5">
        <v>0</v>
      </c>
      <c r="X5799" s="6">
        <v>0</v>
      </c>
      <c r="Y5799" s="5">
        <v>0</v>
      </c>
      <c r="Z5799" s="6">
        <v>0</v>
      </c>
      <c r="AA5799" s="5">
        <v>0</v>
      </c>
      <c r="AB5799" s="6">
        <v>0</v>
      </c>
      <c r="AC5799" s="5">
        <v>0</v>
      </c>
      <c r="AD5799" s="6">
        <v>0</v>
      </c>
      <c r="AE5799" s="5">
        <v>0</v>
      </c>
      <c r="AF5799" s="6">
        <v>0</v>
      </c>
    </row>
    <row r="5800" spans="2:32" x14ac:dyDescent="0.35">
      <c r="B5800" s="1" t="s">
        <v>1318</v>
      </c>
      <c r="C5800" s="5">
        <v>6.2E-4</v>
      </c>
      <c r="D5800" s="6">
        <v>0.53900000000000003</v>
      </c>
      <c r="E5800" s="5">
        <v>0</v>
      </c>
      <c r="F5800" s="6">
        <v>0</v>
      </c>
      <c r="G5800" s="5">
        <v>0</v>
      </c>
      <c r="H5800" s="6">
        <v>0</v>
      </c>
      <c r="I5800" s="5">
        <v>0</v>
      </c>
      <c r="J5800" s="6">
        <v>0</v>
      </c>
      <c r="K5800" s="5">
        <v>0</v>
      </c>
      <c r="L5800" s="6">
        <v>0</v>
      </c>
      <c r="M5800" s="5">
        <v>0</v>
      </c>
      <c r="N5800" s="6">
        <v>0</v>
      </c>
      <c r="O5800" s="5">
        <v>0</v>
      </c>
      <c r="P5800" s="6">
        <v>0</v>
      </c>
      <c r="Q5800" s="5">
        <v>0</v>
      </c>
      <c r="R5800" s="6">
        <v>0</v>
      </c>
      <c r="S5800" s="5">
        <v>5.11E-3</v>
      </c>
      <c r="T5800" s="6">
        <v>0.53900000000000003</v>
      </c>
      <c r="U5800" s="5">
        <v>0</v>
      </c>
      <c r="V5800" s="6">
        <v>0</v>
      </c>
      <c r="W5800" s="5">
        <v>0</v>
      </c>
      <c r="X5800" s="6">
        <v>0</v>
      </c>
      <c r="Y5800" s="5">
        <v>0</v>
      </c>
      <c r="Z5800" s="6">
        <v>0</v>
      </c>
      <c r="AA5800" s="5">
        <v>0</v>
      </c>
      <c r="AB5800" s="6">
        <v>0</v>
      </c>
      <c r="AC5800" s="5">
        <v>0</v>
      </c>
      <c r="AD5800" s="6">
        <v>0</v>
      </c>
      <c r="AE5800" s="5">
        <v>0</v>
      </c>
      <c r="AF5800" s="6">
        <v>0</v>
      </c>
    </row>
    <row r="5801" spans="2:32" x14ac:dyDescent="0.35">
      <c r="B5801" s="1" t="s">
        <v>1319</v>
      </c>
      <c r="C5801" s="5">
        <v>0</v>
      </c>
      <c r="D5801" s="6">
        <v>0</v>
      </c>
      <c r="E5801" s="5">
        <v>0</v>
      </c>
      <c r="F5801" s="6">
        <v>0</v>
      </c>
      <c r="G5801" s="5">
        <v>0</v>
      </c>
      <c r="H5801" s="6">
        <v>0</v>
      </c>
      <c r="I5801" s="5">
        <v>0</v>
      </c>
      <c r="J5801" s="6">
        <v>0</v>
      </c>
      <c r="K5801" s="5">
        <v>0</v>
      </c>
      <c r="L5801" s="6">
        <v>0</v>
      </c>
      <c r="M5801" s="5">
        <v>0</v>
      </c>
      <c r="N5801" s="6">
        <v>0</v>
      </c>
      <c r="O5801" s="5">
        <v>0</v>
      </c>
      <c r="P5801" s="6">
        <v>0</v>
      </c>
      <c r="Q5801" s="5">
        <v>0</v>
      </c>
      <c r="R5801" s="6">
        <v>0</v>
      </c>
      <c r="S5801" s="5">
        <v>0</v>
      </c>
      <c r="T5801" s="6">
        <v>0</v>
      </c>
      <c r="U5801" s="5">
        <v>0</v>
      </c>
      <c r="V5801" s="6">
        <v>0</v>
      </c>
      <c r="W5801" s="5">
        <v>0</v>
      </c>
      <c r="X5801" s="6">
        <v>0</v>
      </c>
      <c r="Y5801" s="5">
        <v>0</v>
      </c>
      <c r="Z5801" s="6">
        <v>0</v>
      </c>
      <c r="AA5801" s="5">
        <v>0</v>
      </c>
      <c r="AB5801" s="6">
        <v>0</v>
      </c>
      <c r="AC5801" s="5">
        <v>0</v>
      </c>
      <c r="AD5801" s="6">
        <v>0</v>
      </c>
      <c r="AE5801" s="5">
        <v>0</v>
      </c>
      <c r="AF5801" s="6">
        <v>0</v>
      </c>
    </row>
    <row r="5802" spans="2:32" x14ac:dyDescent="0.35">
      <c r="B5802" s="1" t="s">
        <v>1320</v>
      </c>
      <c r="C5802" s="5">
        <v>1.5200000000000001E-3</v>
      </c>
      <c r="D5802" s="6">
        <v>1.3240000000000001</v>
      </c>
      <c r="E5802" s="5">
        <v>4.6640000000000001E-2</v>
      </c>
      <c r="F5802" s="6">
        <v>1.3240000000000001</v>
      </c>
      <c r="G5802" s="5">
        <v>0</v>
      </c>
      <c r="H5802" s="6">
        <v>0</v>
      </c>
      <c r="I5802" s="5">
        <v>0</v>
      </c>
      <c r="J5802" s="6">
        <v>0</v>
      </c>
      <c r="K5802" s="5">
        <v>0</v>
      </c>
      <c r="L5802" s="6">
        <v>0</v>
      </c>
      <c r="M5802" s="5">
        <v>0</v>
      </c>
      <c r="N5802" s="6">
        <v>0</v>
      </c>
      <c r="O5802" s="5">
        <v>0</v>
      </c>
      <c r="P5802" s="6">
        <v>0</v>
      </c>
      <c r="Q5802" s="5">
        <v>0</v>
      </c>
      <c r="R5802" s="6">
        <v>0</v>
      </c>
      <c r="S5802" s="5">
        <v>0</v>
      </c>
      <c r="T5802" s="6">
        <v>0</v>
      </c>
      <c r="U5802" s="5">
        <v>0</v>
      </c>
      <c r="V5802" s="6">
        <v>0</v>
      </c>
      <c r="W5802" s="5">
        <v>0</v>
      </c>
      <c r="X5802" s="6">
        <v>0</v>
      </c>
      <c r="Y5802" s="5">
        <v>0</v>
      </c>
      <c r="Z5802" s="6">
        <v>0</v>
      </c>
      <c r="AA5802" s="5">
        <v>0</v>
      </c>
      <c r="AB5802" s="6">
        <v>0</v>
      </c>
      <c r="AC5802" s="5">
        <v>0</v>
      </c>
      <c r="AD5802" s="6">
        <v>0</v>
      </c>
      <c r="AE5802" s="5">
        <v>0</v>
      </c>
      <c r="AF5802" s="6">
        <v>0</v>
      </c>
    </row>
    <row r="5803" spans="2:32" x14ac:dyDescent="0.35">
      <c r="B5803" s="1" t="s">
        <v>1321</v>
      </c>
      <c r="C5803" s="5">
        <v>2.5000000000000001E-4</v>
      </c>
      <c r="D5803" s="6">
        <v>0.219</v>
      </c>
      <c r="E5803" s="5">
        <v>0</v>
      </c>
      <c r="F5803" s="6">
        <v>0</v>
      </c>
      <c r="G5803" s="5">
        <v>0</v>
      </c>
      <c r="H5803" s="6">
        <v>0</v>
      </c>
      <c r="I5803" s="5">
        <v>0</v>
      </c>
      <c r="J5803" s="6">
        <v>0</v>
      </c>
      <c r="K5803" s="5">
        <v>0</v>
      </c>
      <c r="L5803" s="6">
        <v>0</v>
      </c>
      <c r="M5803" s="5">
        <v>0</v>
      </c>
      <c r="N5803" s="6">
        <v>0</v>
      </c>
      <c r="O5803" s="5">
        <v>8.6999999999999994E-3</v>
      </c>
      <c r="P5803" s="6">
        <v>0.219</v>
      </c>
      <c r="Q5803" s="5">
        <v>0</v>
      </c>
      <c r="R5803" s="6">
        <v>0</v>
      </c>
      <c r="S5803" s="5">
        <v>0</v>
      </c>
      <c r="T5803" s="6">
        <v>0</v>
      </c>
      <c r="U5803" s="5">
        <v>0</v>
      </c>
      <c r="V5803" s="6">
        <v>0</v>
      </c>
      <c r="W5803" s="5">
        <v>0</v>
      </c>
      <c r="X5803" s="6">
        <v>0</v>
      </c>
      <c r="Y5803" s="5">
        <v>0</v>
      </c>
      <c r="Z5803" s="6">
        <v>0</v>
      </c>
      <c r="AA5803" s="5">
        <v>0</v>
      </c>
      <c r="AB5803" s="6">
        <v>0</v>
      </c>
      <c r="AC5803" s="5">
        <v>0</v>
      </c>
      <c r="AD5803" s="6">
        <v>0</v>
      </c>
      <c r="AE5803" s="5">
        <v>0</v>
      </c>
      <c r="AF5803" s="6">
        <v>0</v>
      </c>
    </row>
    <row r="5804" spans="2:32" x14ac:dyDescent="0.35">
      <c r="B5804" s="1" t="s">
        <v>592</v>
      </c>
      <c r="C5804" s="5">
        <v>1.567E-2</v>
      </c>
      <c r="D5804" s="6">
        <v>13.648999999999999</v>
      </c>
      <c r="E5804" s="5">
        <v>0</v>
      </c>
      <c r="F5804" s="6">
        <v>0</v>
      </c>
      <c r="G5804" s="5">
        <v>0</v>
      </c>
      <c r="H5804" s="6">
        <v>0</v>
      </c>
      <c r="I5804" s="5">
        <v>0</v>
      </c>
      <c r="J5804" s="6">
        <v>0</v>
      </c>
      <c r="K5804" s="5">
        <v>0</v>
      </c>
      <c r="L5804" s="6">
        <v>0</v>
      </c>
      <c r="M5804" s="5">
        <v>0</v>
      </c>
      <c r="N5804" s="6">
        <v>0</v>
      </c>
      <c r="O5804" s="5">
        <v>0</v>
      </c>
      <c r="P5804" s="6">
        <v>0</v>
      </c>
      <c r="Q5804" s="5">
        <v>0</v>
      </c>
      <c r="R5804" s="6">
        <v>0</v>
      </c>
      <c r="S5804" s="5">
        <v>0.12939999999999999</v>
      </c>
      <c r="T5804" s="6">
        <v>13.648999999999999</v>
      </c>
      <c r="U5804" s="5">
        <v>0</v>
      </c>
      <c r="V5804" s="6">
        <v>0</v>
      </c>
      <c r="W5804" s="5">
        <v>0</v>
      </c>
      <c r="X5804" s="6">
        <v>0</v>
      </c>
      <c r="Y5804" s="5">
        <v>0</v>
      </c>
      <c r="Z5804" s="6">
        <v>0</v>
      </c>
      <c r="AA5804" s="5">
        <v>0</v>
      </c>
      <c r="AB5804" s="6">
        <v>0</v>
      </c>
      <c r="AC5804" s="5">
        <v>0</v>
      </c>
      <c r="AD5804" s="6">
        <v>0</v>
      </c>
      <c r="AE5804" s="5">
        <v>0</v>
      </c>
      <c r="AF5804" s="6">
        <v>0</v>
      </c>
    </row>
    <row r="5805" spans="2:32" x14ac:dyDescent="0.35">
      <c r="B5805" s="1" t="s">
        <v>595</v>
      </c>
      <c r="C5805" s="5">
        <v>1.3520000000000001E-2</v>
      </c>
      <c r="D5805" s="6">
        <v>11.782999999999999</v>
      </c>
      <c r="E5805" s="5">
        <v>0</v>
      </c>
      <c r="F5805" s="6">
        <v>0</v>
      </c>
      <c r="G5805" s="5">
        <v>0</v>
      </c>
      <c r="H5805" s="6">
        <v>0</v>
      </c>
      <c r="I5805" s="5">
        <v>0</v>
      </c>
      <c r="J5805" s="6">
        <v>0</v>
      </c>
      <c r="K5805" s="5">
        <v>0</v>
      </c>
      <c r="L5805" s="6">
        <v>0</v>
      </c>
      <c r="M5805" s="5">
        <v>7.11E-3</v>
      </c>
      <c r="N5805" s="6">
        <v>0.253</v>
      </c>
      <c r="O5805" s="5">
        <v>0</v>
      </c>
      <c r="P5805" s="6">
        <v>0</v>
      </c>
      <c r="Q5805" s="5">
        <v>0</v>
      </c>
      <c r="R5805" s="6">
        <v>0</v>
      </c>
      <c r="S5805" s="5">
        <v>7.1790000000000007E-2</v>
      </c>
      <c r="T5805" s="6">
        <v>7.5720000000000001</v>
      </c>
      <c r="U5805" s="5">
        <v>8.94E-3</v>
      </c>
      <c r="V5805" s="6">
        <v>0.29299999999999998</v>
      </c>
      <c r="W5805" s="5">
        <v>0</v>
      </c>
      <c r="X5805" s="6">
        <v>0</v>
      </c>
      <c r="Y5805" s="5">
        <v>0</v>
      </c>
      <c r="Z5805" s="6">
        <v>0</v>
      </c>
      <c r="AA5805" s="5">
        <v>0</v>
      </c>
      <c r="AB5805" s="6">
        <v>0</v>
      </c>
      <c r="AC5805" s="5">
        <v>5.3400000000000001E-3</v>
      </c>
      <c r="AD5805" s="6">
        <v>0.85099999999999998</v>
      </c>
      <c r="AE5805" s="5">
        <v>3.9230000000000001E-2</v>
      </c>
      <c r="AF5805" s="6">
        <v>2.8130000000000002</v>
      </c>
    </row>
    <row r="5806" spans="2:32" x14ac:dyDescent="0.35">
      <c r="B5806" s="1" t="s">
        <v>597</v>
      </c>
      <c r="C5806" s="5">
        <v>0</v>
      </c>
      <c r="D5806" s="6">
        <v>0</v>
      </c>
      <c r="E5806" s="5">
        <v>0</v>
      </c>
      <c r="F5806" s="6">
        <v>0</v>
      </c>
      <c r="G5806" s="5">
        <v>0</v>
      </c>
      <c r="H5806" s="6">
        <v>0</v>
      </c>
      <c r="I5806" s="5">
        <v>0</v>
      </c>
      <c r="J5806" s="6">
        <v>0</v>
      </c>
      <c r="K5806" s="5">
        <v>0</v>
      </c>
      <c r="L5806" s="6">
        <v>0</v>
      </c>
      <c r="M5806" s="5">
        <v>0</v>
      </c>
      <c r="N5806" s="6">
        <v>0</v>
      </c>
      <c r="O5806" s="5">
        <v>0</v>
      </c>
      <c r="P5806" s="6">
        <v>0</v>
      </c>
      <c r="Q5806" s="5">
        <v>0</v>
      </c>
      <c r="R5806" s="6">
        <v>0</v>
      </c>
      <c r="S5806" s="5">
        <v>0</v>
      </c>
      <c r="T5806" s="6">
        <v>0</v>
      </c>
      <c r="U5806" s="5">
        <v>0</v>
      </c>
      <c r="V5806" s="6">
        <v>0</v>
      </c>
      <c r="W5806" s="5">
        <v>0</v>
      </c>
      <c r="X5806" s="6">
        <v>0</v>
      </c>
      <c r="Y5806" s="5">
        <v>0</v>
      </c>
      <c r="Z5806" s="6">
        <v>0</v>
      </c>
      <c r="AA5806" s="5">
        <v>0</v>
      </c>
      <c r="AB5806" s="6">
        <v>0</v>
      </c>
      <c r="AC5806" s="5">
        <v>0</v>
      </c>
      <c r="AD5806" s="6">
        <v>0</v>
      </c>
      <c r="AE5806" s="5">
        <v>0</v>
      </c>
      <c r="AF5806" s="6">
        <v>0</v>
      </c>
    </row>
    <row r="5807" spans="2:32" x14ac:dyDescent="0.35">
      <c r="B5807" s="1" t="s">
        <v>1322</v>
      </c>
      <c r="C5807" s="5">
        <v>0</v>
      </c>
      <c r="D5807" s="6">
        <v>0</v>
      </c>
      <c r="E5807" s="5">
        <v>0</v>
      </c>
      <c r="F5807" s="6">
        <v>0</v>
      </c>
      <c r="G5807" s="5">
        <v>0</v>
      </c>
      <c r="H5807" s="6">
        <v>0</v>
      </c>
      <c r="I5807" s="5">
        <v>0</v>
      </c>
      <c r="J5807" s="6">
        <v>0</v>
      </c>
      <c r="K5807" s="5">
        <v>0</v>
      </c>
      <c r="L5807" s="6">
        <v>0</v>
      </c>
      <c r="M5807" s="5">
        <v>0</v>
      </c>
      <c r="N5807" s="6">
        <v>0</v>
      </c>
      <c r="O5807" s="5">
        <v>0</v>
      </c>
      <c r="P5807" s="6">
        <v>0</v>
      </c>
      <c r="Q5807" s="5">
        <v>0</v>
      </c>
      <c r="R5807" s="6">
        <v>0</v>
      </c>
      <c r="S5807" s="5">
        <v>0</v>
      </c>
      <c r="T5807" s="6">
        <v>0</v>
      </c>
      <c r="U5807" s="5">
        <v>0</v>
      </c>
      <c r="V5807" s="6">
        <v>0</v>
      </c>
      <c r="W5807" s="5">
        <v>0</v>
      </c>
      <c r="X5807" s="6">
        <v>0</v>
      </c>
      <c r="Y5807" s="5">
        <v>0</v>
      </c>
      <c r="Z5807" s="6">
        <v>0</v>
      </c>
      <c r="AA5807" s="5">
        <v>0</v>
      </c>
      <c r="AB5807" s="6">
        <v>0</v>
      </c>
      <c r="AC5807" s="5">
        <v>0</v>
      </c>
      <c r="AD5807" s="6">
        <v>0</v>
      </c>
      <c r="AE5807" s="5">
        <v>0</v>
      </c>
      <c r="AF5807" s="6">
        <v>0</v>
      </c>
    </row>
    <row r="5808" spans="2:32" x14ac:dyDescent="0.35">
      <c r="B5808" s="1" t="s">
        <v>599</v>
      </c>
      <c r="C5808" s="5">
        <v>3.29E-3</v>
      </c>
      <c r="D5808" s="6">
        <v>2.8660000000000001</v>
      </c>
      <c r="E5808" s="5">
        <v>0</v>
      </c>
      <c r="F5808" s="6">
        <v>0</v>
      </c>
      <c r="G5808" s="5">
        <v>0</v>
      </c>
      <c r="H5808" s="6">
        <v>0</v>
      </c>
      <c r="I5808" s="5">
        <v>0</v>
      </c>
      <c r="J5808" s="6">
        <v>0</v>
      </c>
      <c r="K5808" s="5">
        <v>0</v>
      </c>
      <c r="L5808" s="6">
        <v>0</v>
      </c>
      <c r="M5808" s="5">
        <v>0</v>
      </c>
      <c r="N5808" s="6">
        <v>0</v>
      </c>
      <c r="O5808" s="5">
        <v>0</v>
      </c>
      <c r="P5808" s="6">
        <v>0</v>
      </c>
      <c r="Q5808" s="5">
        <v>0</v>
      </c>
      <c r="R5808" s="6">
        <v>0</v>
      </c>
      <c r="S5808" s="5">
        <v>2.717E-2</v>
      </c>
      <c r="T5808" s="6">
        <v>2.8660000000000001</v>
      </c>
      <c r="U5808" s="5">
        <v>0</v>
      </c>
      <c r="V5808" s="6">
        <v>0</v>
      </c>
      <c r="W5808" s="5">
        <v>0</v>
      </c>
      <c r="X5808" s="6">
        <v>0</v>
      </c>
      <c r="Y5808" s="5">
        <v>0</v>
      </c>
      <c r="Z5808" s="6">
        <v>0</v>
      </c>
      <c r="AA5808" s="5">
        <v>0</v>
      </c>
      <c r="AB5808" s="6">
        <v>0</v>
      </c>
      <c r="AC5808" s="5">
        <v>0</v>
      </c>
      <c r="AD5808" s="6">
        <v>0</v>
      </c>
      <c r="AE5808" s="5">
        <v>0</v>
      </c>
      <c r="AF5808" s="6">
        <v>0</v>
      </c>
    </row>
    <row r="5809" spans="2:32" x14ac:dyDescent="0.35">
      <c r="B5809" s="1" t="s">
        <v>1323</v>
      </c>
      <c r="C5809" s="5">
        <v>0</v>
      </c>
      <c r="D5809" s="6">
        <v>0</v>
      </c>
      <c r="E5809" s="5">
        <v>0</v>
      </c>
      <c r="F5809" s="6">
        <v>0</v>
      </c>
      <c r="G5809" s="5">
        <v>0</v>
      </c>
      <c r="H5809" s="6">
        <v>0</v>
      </c>
      <c r="I5809" s="5">
        <v>0</v>
      </c>
      <c r="J5809" s="6">
        <v>0</v>
      </c>
      <c r="K5809" s="5">
        <v>0</v>
      </c>
      <c r="L5809" s="6">
        <v>0</v>
      </c>
      <c r="M5809" s="5">
        <v>0</v>
      </c>
      <c r="N5809" s="6">
        <v>0</v>
      </c>
      <c r="O5809" s="5">
        <v>0</v>
      </c>
      <c r="P5809" s="6">
        <v>0</v>
      </c>
      <c r="Q5809" s="5">
        <v>0</v>
      </c>
      <c r="R5809" s="6">
        <v>0</v>
      </c>
      <c r="S5809" s="5">
        <v>0</v>
      </c>
      <c r="T5809" s="6">
        <v>0</v>
      </c>
      <c r="U5809" s="5">
        <v>0</v>
      </c>
      <c r="V5809" s="6">
        <v>0</v>
      </c>
      <c r="W5809" s="5">
        <v>0</v>
      </c>
      <c r="X5809" s="6">
        <v>0</v>
      </c>
      <c r="Y5809" s="5">
        <v>0</v>
      </c>
      <c r="Z5809" s="6">
        <v>0</v>
      </c>
      <c r="AA5809" s="5">
        <v>0</v>
      </c>
      <c r="AB5809" s="6">
        <v>0</v>
      </c>
      <c r="AC5809" s="5">
        <v>0</v>
      </c>
      <c r="AD5809" s="6">
        <v>0</v>
      </c>
      <c r="AE5809" s="5">
        <v>0</v>
      </c>
      <c r="AF5809" s="6">
        <v>0</v>
      </c>
    </row>
    <row r="5810" spans="2:32" x14ac:dyDescent="0.35">
      <c r="B5810" s="1" t="s">
        <v>1324</v>
      </c>
      <c r="C5810" s="5">
        <v>1.58E-3</v>
      </c>
      <c r="D5810" s="6">
        <v>1.379</v>
      </c>
      <c r="E5810" s="5">
        <v>0</v>
      </c>
      <c r="F5810" s="6">
        <v>0</v>
      </c>
      <c r="G5810" s="5">
        <v>0</v>
      </c>
      <c r="H5810" s="6">
        <v>0</v>
      </c>
      <c r="I5810" s="5">
        <v>0</v>
      </c>
      <c r="J5810" s="6">
        <v>0</v>
      </c>
      <c r="K5810" s="5">
        <v>0</v>
      </c>
      <c r="L5810" s="6">
        <v>0</v>
      </c>
      <c r="M5810" s="5">
        <v>0</v>
      </c>
      <c r="N5810" s="6">
        <v>0</v>
      </c>
      <c r="O5810" s="5">
        <v>0</v>
      </c>
      <c r="P5810" s="6">
        <v>0</v>
      </c>
      <c r="Q5810" s="5">
        <v>0</v>
      </c>
      <c r="R5810" s="6">
        <v>0</v>
      </c>
      <c r="S5810" s="5">
        <v>1.307E-2</v>
      </c>
      <c r="T5810" s="6">
        <v>1.379</v>
      </c>
      <c r="U5810" s="5">
        <v>0</v>
      </c>
      <c r="V5810" s="6">
        <v>0</v>
      </c>
      <c r="W5810" s="5">
        <v>0</v>
      </c>
      <c r="X5810" s="6">
        <v>0</v>
      </c>
      <c r="Y5810" s="5">
        <v>0</v>
      </c>
      <c r="Z5810" s="6">
        <v>0</v>
      </c>
      <c r="AA5810" s="5">
        <v>0</v>
      </c>
      <c r="AB5810" s="6">
        <v>0</v>
      </c>
      <c r="AC5810" s="5">
        <v>0</v>
      </c>
      <c r="AD5810" s="6">
        <v>0</v>
      </c>
      <c r="AE5810" s="5">
        <v>0</v>
      </c>
      <c r="AF5810" s="6">
        <v>0</v>
      </c>
    </row>
    <row r="5811" spans="2:32" x14ac:dyDescent="0.35">
      <c r="B5811" s="1" t="s">
        <v>1325</v>
      </c>
      <c r="C5811" s="5">
        <v>3.4000000000000002E-4</v>
      </c>
      <c r="D5811" s="6">
        <v>0.29299999999999998</v>
      </c>
      <c r="E5811" s="5">
        <v>0</v>
      </c>
      <c r="F5811" s="6">
        <v>0</v>
      </c>
      <c r="G5811" s="5">
        <v>0</v>
      </c>
      <c r="H5811" s="6">
        <v>0</v>
      </c>
      <c r="I5811" s="5">
        <v>0</v>
      </c>
      <c r="J5811" s="6">
        <v>0</v>
      </c>
      <c r="K5811" s="5">
        <v>0</v>
      </c>
      <c r="L5811" s="6">
        <v>0</v>
      </c>
      <c r="M5811" s="5">
        <v>0</v>
      </c>
      <c r="N5811" s="6">
        <v>0</v>
      </c>
      <c r="O5811" s="5">
        <v>0</v>
      </c>
      <c r="P5811" s="6">
        <v>0</v>
      </c>
      <c r="Q5811" s="5">
        <v>0</v>
      </c>
      <c r="R5811" s="6">
        <v>0</v>
      </c>
      <c r="S5811" s="5">
        <v>0</v>
      </c>
      <c r="T5811" s="6">
        <v>0</v>
      </c>
      <c r="U5811" s="5">
        <v>8.94E-3</v>
      </c>
      <c r="V5811" s="6">
        <v>0.29299999999999998</v>
      </c>
      <c r="W5811" s="5">
        <v>0</v>
      </c>
      <c r="X5811" s="6">
        <v>0</v>
      </c>
      <c r="Y5811" s="5">
        <v>0</v>
      </c>
      <c r="Z5811" s="6">
        <v>0</v>
      </c>
      <c r="AA5811" s="5">
        <v>0</v>
      </c>
      <c r="AB5811" s="6">
        <v>0</v>
      </c>
      <c r="AC5811" s="5">
        <v>0</v>
      </c>
      <c r="AD5811" s="6">
        <v>0</v>
      </c>
      <c r="AE5811" s="5">
        <v>0</v>
      </c>
      <c r="AF5811" s="6">
        <v>0</v>
      </c>
    </row>
    <row r="5812" spans="2:32" x14ac:dyDescent="0.35">
      <c r="B5812" s="1" t="s">
        <v>1326</v>
      </c>
      <c r="C5812" s="5">
        <v>0</v>
      </c>
      <c r="D5812" s="6">
        <v>0</v>
      </c>
      <c r="E5812" s="5">
        <v>0</v>
      </c>
      <c r="F5812" s="6">
        <v>0</v>
      </c>
      <c r="G5812" s="5">
        <v>0</v>
      </c>
      <c r="H5812" s="6">
        <v>0</v>
      </c>
      <c r="I5812" s="5">
        <v>0</v>
      </c>
      <c r="J5812" s="6">
        <v>0</v>
      </c>
      <c r="K5812" s="5">
        <v>0</v>
      </c>
      <c r="L5812" s="6">
        <v>0</v>
      </c>
      <c r="M5812" s="5">
        <v>0</v>
      </c>
      <c r="N5812" s="6">
        <v>0</v>
      </c>
      <c r="O5812" s="5">
        <v>0</v>
      </c>
      <c r="P5812" s="6">
        <v>0</v>
      </c>
      <c r="Q5812" s="5">
        <v>0</v>
      </c>
      <c r="R5812" s="6">
        <v>0</v>
      </c>
      <c r="S5812" s="5">
        <v>0</v>
      </c>
      <c r="T5812" s="6">
        <v>0</v>
      </c>
      <c r="U5812" s="5">
        <v>0</v>
      </c>
      <c r="V5812" s="6">
        <v>0</v>
      </c>
      <c r="W5812" s="5">
        <v>0</v>
      </c>
      <c r="X5812" s="6">
        <v>0</v>
      </c>
      <c r="Y5812" s="5">
        <v>0</v>
      </c>
      <c r="Z5812" s="6">
        <v>0</v>
      </c>
      <c r="AA5812" s="5">
        <v>0</v>
      </c>
      <c r="AB5812" s="6">
        <v>0</v>
      </c>
      <c r="AC5812" s="5">
        <v>0</v>
      </c>
      <c r="AD5812" s="6">
        <v>0</v>
      </c>
      <c r="AE5812" s="5">
        <v>0</v>
      </c>
      <c r="AF5812" s="6">
        <v>0</v>
      </c>
    </row>
    <row r="5813" spans="2:32" x14ac:dyDescent="0.35">
      <c r="B5813" s="1" t="s">
        <v>601</v>
      </c>
      <c r="C5813" s="5">
        <v>0</v>
      </c>
      <c r="D5813" s="6">
        <v>0</v>
      </c>
      <c r="E5813" s="5">
        <v>0</v>
      </c>
      <c r="F5813" s="6">
        <v>0</v>
      </c>
      <c r="G5813" s="5">
        <v>0</v>
      </c>
      <c r="H5813" s="6">
        <v>0</v>
      </c>
      <c r="I5813" s="5">
        <v>0</v>
      </c>
      <c r="J5813" s="6">
        <v>0</v>
      </c>
      <c r="K5813" s="5">
        <v>0</v>
      </c>
      <c r="L5813" s="6">
        <v>0</v>
      </c>
      <c r="M5813" s="5">
        <v>0</v>
      </c>
      <c r="N5813" s="6">
        <v>0</v>
      </c>
      <c r="O5813" s="5">
        <v>0</v>
      </c>
      <c r="P5813" s="6">
        <v>0</v>
      </c>
      <c r="Q5813" s="5">
        <v>0</v>
      </c>
      <c r="R5813" s="6">
        <v>0</v>
      </c>
      <c r="S5813" s="5">
        <v>0</v>
      </c>
      <c r="T5813" s="6">
        <v>0</v>
      </c>
      <c r="U5813" s="5">
        <v>0</v>
      </c>
      <c r="V5813" s="6">
        <v>0</v>
      </c>
      <c r="W5813" s="5">
        <v>0</v>
      </c>
      <c r="X5813" s="6">
        <v>0</v>
      </c>
      <c r="Y5813" s="5">
        <v>0</v>
      </c>
      <c r="Z5813" s="6">
        <v>0</v>
      </c>
      <c r="AA5813" s="5">
        <v>0</v>
      </c>
      <c r="AB5813" s="6">
        <v>0</v>
      </c>
      <c r="AC5813" s="5">
        <v>0</v>
      </c>
      <c r="AD5813" s="6">
        <v>0</v>
      </c>
      <c r="AE5813" s="5">
        <v>0</v>
      </c>
      <c r="AF5813" s="6">
        <v>0</v>
      </c>
    </row>
    <row r="5814" spans="2:32" x14ac:dyDescent="0.35">
      <c r="B5814" s="1" t="s">
        <v>602</v>
      </c>
      <c r="C5814" s="5">
        <v>0</v>
      </c>
      <c r="D5814" s="6">
        <v>0</v>
      </c>
      <c r="E5814" s="5">
        <v>0</v>
      </c>
      <c r="F5814" s="6">
        <v>0</v>
      </c>
      <c r="G5814" s="5">
        <v>0</v>
      </c>
      <c r="H5814" s="6">
        <v>0</v>
      </c>
      <c r="I5814" s="5">
        <v>0</v>
      </c>
      <c r="J5814" s="6">
        <v>0</v>
      </c>
      <c r="K5814" s="5">
        <v>0</v>
      </c>
      <c r="L5814" s="6">
        <v>0</v>
      </c>
      <c r="M5814" s="5">
        <v>0</v>
      </c>
      <c r="N5814" s="6">
        <v>0</v>
      </c>
      <c r="O5814" s="5">
        <v>0</v>
      </c>
      <c r="P5814" s="6">
        <v>0</v>
      </c>
      <c r="Q5814" s="5">
        <v>0</v>
      </c>
      <c r="R5814" s="6">
        <v>0</v>
      </c>
      <c r="S5814" s="5">
        <v>0</v>
      </c>
      <c r="T5814" s="6">
        <v>0</v>
      </c>
      <c r="U5814" s="5">
        <v>0</v>
      </c>
      <c r="V5814" s="6">
        <v>0</v>
      </c>
      <c r="W5814" s="5">
        <v>0</v>
      </c>
      <c r="X5814" s="6">
        <v>0</v>
      </c>
      <c r="Y5814" s="5">
        <v>0</v>
      </c>
      <c r="Z5814" s="6">
        <v>0</v>
      </c>
      <c r="AA5814" s="5">
        <v>0</v>
      </c>
      <c r="AB5814" s="6">
        <v>0</v>
      </c>
      <c r="AC5814" s="5">
        <v>0</v>
      </c>
      <c r="AD5814" s="6">
        <v>0</v>
      </c>
      <c r="AE5814" s="5">
        <v>0</v>
      </c>
      <c r="AF5814" s="6">
        <v>0</v>
      </c>
    </row>
    <row r="5815" spans="2:32" x14ac:dyDescent="0.35">
      <c r="B5815" s="1" t="s">
        <v>1327</v>
      </c>
      <c r="C5815" s="5">
        <v>2.4000000000000001E-4</v>
      </c>
      <c r="D5815" s="6">
        <v>0.21299999999999999</v>
      </c>
      <c r="E5815" s="5">
        <v>0</v>
      </c>
      <c r="F5815" s="6">
        <v>0</v>
      </c>
      <c r="G5815" s="5">
        <v>0</v>
      </c>
      <c r="H5815" s="6">
        <v>0</v>
      </c>
      <c r="I5815" s="5">
        <v>0</v>
      </c>
      <c r="J5815" s="6">
        <v>0</v>
      </c>
      <c r="K5815" s="5">
        <v>0</v>
      </c>
      <c r="L5815" s="6">
        <v>0</v>
      </c>
      <c r="M5815" s="5">
        <v>0</v>
      </c>
      <c r="N5815" s="6">
        <v>0</v>
      </c>
      <c r="O5815" s="5">
        <v>0</v>
      </c>
      <c r="P5815" s="6">
        <v>0</v>
      </c>
      <c r="Q5815" s="5">
        <v>6.0200000000000002E-3</v>
      </c>
      <c r="R5815" s="6">
        <v>0.21299999999999999</v>
      </c>
      <c r="S5815" s="5">
        <v>0</v>
      </c>
      <c r="T5815" s="6">
        <v>0</v>
      </c>
      <c r="U5815" s="5">
        <v>0</v>
      </c>
      <c r="V5815" s="6">
        <v>0</v>
      </c>
      <c r="W5815" s="5">
        <v>0</v>
      </c>
      <c r="X5815" s="6">
        <v>0</v>
      </c>
      <c r="Y5815" s="5">
        <v>0</v>
      </c>
      <c r="Z5815" s="6">
        <v>0</v>
      </c>
      <c r="AA5815" s="5">
        <v>0</v>
      </c>
      <c r="AB5815" s="6">
        <v>0</v>
      </c>
      <c r="AC5815" s="5">
        <v>0</v>
      </c>
      <c r="AD5815" s="6">
        <v>0</v>
      </c>
      <c r="AE5815" s="5">
        <v>0</v>
      </c>
      <c r="AF5815" s="6">
        <v>0</v>
      </c>
    </row>
    <row r="5816" spans="2:32" x14ac:dyDescent="0.35">
      <c r="B5816" s="1" t="s">
        <v>1328</v>
      </c>
      <c r="C5816" s="5">
        <v>3.4000000000000002E-4</v>
      </c>
      <c r="D5816" s="6">
        <v>0.29299999999999998</v>
      </c>
      <c r="E5816" s="5">
        <v>0</v>
      </c>
      <c r="F5816" s="6">
        <v>0</v>
      </c>
      <c r="G5816" s="5">
        <v>0</v>
      </c>
      <c r="H5816" s="6">
        <v>0</v>
      </c>
      <c r="I5816" s="5">
        <v>0</v>
      </c>
      <c r="J5816" s="6">
        <v>0</v>
      </c>
      <c r="K5816" s="5">
        <v>0</v>
      </c>
      <c r="L5816" s="6">
        <v>0</v>
      </c>
      <c r="M5816" s="5">
        <v>0</v>
      </c>
      <c r="N5816" s="6">
        <v>0</v>
      </c>
      <c r="O5816" s="5">
        <v>0</v>
      </c>
      <c r="P5816" s="6">
        <v>0</v>
      </c>
      <c r="Q5816" s="5">
        <v>0</v>
      </c>
      <c r="R5816" s="6">
        <v>0</v>
      </c>
      <c r="S5816" s="5">
        <v>0</v>
      </c>
      <c r="T5816" s="6">
        <v>0</v>
      </c>
      <c r="U5816" s="5">
        <v>8.94E-3</v>
      </c>
      <c r="V5816" s="6">
        <v>0.29299999999999998</v>
      </c>
      <c r="W5816" s="5">
        <v>0</v>
      </c>
      <c r="X5816" s="6">
        <v>0</v>
      </c>
      <c r="Y5816" s="5">
        <v>0</v>
      </c>
      <c r="Z5816" s="6">
        <v>0</v>
      </c>
      <c r="AA5816" s="5">
        <v>0</v>
      </c>
      <c r="AB5816" s="6">
        <v>0</v>
      </c>
      <c r="AC5816" s="5">
        <v>0</v>
      </c>
      <c r="AD5816" s="6">
        <v>0</v>
      </c>
      <c r="AE5816" s="5">
        <v>0</v>
      </c>
      <c r="AF5816" s="6">
        <v>0</v>
      </c>
    </row>
    <row r="5817" spans="2:32" x14ac:dyDescent="0.35">
      <c r="B5817" s="1" t="s">
        <v>1329</v>
      </c>
      <c r="C5817" s="5">
        <v>6.2E-4</v>
      </c>
      <c r="D5817" s="6">
        <v>0.53900000000000003</v>
      </c>
      <c r="E5817" s="5">
        <v>0</v>
      </c>
      <c r="F5817" s="6">
        <v>0</v>
      </c>
      <c r="G5817" s="5">
        <v>0</v>
      </c>
      <c r="H5817" s="6">
        <v>0</v>
      </c>
      <c r="I5817" s="5">
        <v>0</v>
      </c>
      <c r="J5817" s="6">
        <v>0</v>
      </c>
      <c r="K5817" s="5">
        <v>0</v>
      </c>
      <c r="L5817" s="6">
        <v>0</v>
      </c>
      <c r="M5817" s="5">
        <v>0</v>
      </c>
      <c r="N5817" s="6">
        <v>0</v>
      </c>
      <c r="O5817" s="5">
        <v>0</v>
      </c>
      <c r="P5817" s="6">
        <v>0</v>
      </c>
      <c r="Q5817" s="5">
        <v>0</v>
      </c>
      <c r="R5817" s="6">
        <v>0</v>
      </c>
      <c r="S5817" s="5">
        <v>5.11E-3</v>
      </c>
      <c r="T5817" s="6">
        <v>0.53900000000000003</v>
      </c>
      <c r="U5817" s="5">
        <v>0</v>
      </c>
      <c r="V5817" s="6">
        <v>0</v>
      </c>
      <c r="W5817" s="5">
        <v>0</v>
      </c>
      <c r="X5817" s="6">
        <v>0</v>
      </c>
      <c r="Y5817" s="5">
        <v>0</v>
      </c>
      <c r="Z5817" s="6">
        <v>0</v>
      </c>
      <c r="AA5817" s="5">
        <v>0</v>
      </c>
      <c r="AB5817" s="6">
        <v>0</v>
      </c>
      <c r="AC5817" s="5">
        <v>0</v>
      </c>
      <c r="AD5817" s="6">
        <v>0</v>
      </c>
      <c r="AE5817" s="5">
        <v>0</v>
      </c>
      <c r="AF5817" s="6">
        <v>0</v>
      </c>
    </row>
    <row r="5818" spans="2:32" x14ac:dyDescent="0.35">
      <c r="B5818" s="1" t="s">
        <v>606</v>
      </c>
      <c r="C5818" s="5">
        <v>0</v>
      </c>
      <c r="D5818" s="6">
        <v>0</v>
      </c>
      <c r="E5818" s="5">
        <v>0</v>
      </c>
      <c r="F5818" s="6">
        <v>0</v>
      </c>
      <c r="G5818" s="5">
        <v>0</v>
      </c>
      <c r="H5818" s="6">
        <v>0</v>
      </c>
      <c r="I5818" s="5">
        <v>0</v>
      </c>
      <c r="J5818" s="6">
        <v>0</v>
      </c>
      <c r="K5818" s="5">
        <v>0</v>
      </c>
      <c r="L5818" s="6">
        <v>0</v>
      </c>
      <c r="M5818" s="5">
        <v>0</v>
      </c>
      <c r="N5818" s="6">
        <v>0</v>
      </c>
      <c r="O5818" s="5">
        <v>0</v>
      </c>
      <c r="P5818" s="6">
        <v>0</v>
      </c>
      <c r="Q5818" s="5">
        <v>0</v>
      </c>
      <c r="R5818" s="6">
        <v>0</v>
      </c>
      <c r="S5818" s="5">
        <v>0</v>
      </c>
      <c r="T5818" s="6">
        <v>0</v>
      </c>
      <c r="U5818" s="5">
        <v>0</v>
      </c>
      <c r="V5818" s="6">
        <v>0</v>
      </c>
      <c r="W5818" s="5">
        <v>0</v>
      </c>
      <c r="X5818" s="6">
        <v>0</v>
      </c>
      <c r="Y5818" s="5">
        <v>0</v>
      </c>
      <c r="Z5818" s="6">
        <v>0</v>
      </c>
      <c r="AA5818" s="5">
        <v>0</v>
      </c>
      <c r="AB5818" s="6">
        <v>0</v>
      </c>
      <c r="AC5818" s="5">
        <v>0</v>
      </c>
      <c r="AD5818" s="6">
        <v>0</v>
      </c>
      <c r="AE5818" s="5">
        <v>0</v>
      </c>
      <c r="AF5818" s="6">
        <v>0</v>
      </c>
    </row>
    <row r="5819" spans="2:32" x14ac:dyDescent="0.35">
      <c r="B5819" s="1" t="s">
        <v>1330</v>
      </c>
      <c r="C5819" s="5">
        <v>6.2E-4</v>
      </c>
      <c r="D5819" s="6">
        <v>0.53900000000000003</v>
      </c>
      <c r="E5819" s="5">
        <v>0</v>
      </c>
      <c r="F5819" s="6">
        <v>0</v>
      </c>
      <c r="G5819" s="5">
        <v>0</v>
      </c>
      <c r="H5819" s="6">
        <v>0</v>
      </c>
      <c r="I5819" s="5">
        <v>0</v>
      </c>
      <c r="J5819" s="6">
        <v>0</v>
      </c>
      <c r="K5819" s="5">
        <v>0</v>
      </c>
      <c r="L5819" s="6">
        <v>0</v>
      </c>
      <c r="M5819" s="5">
        <v>0</v>
      </c>
      <c r="N5819" s="6">
        <v>0</v>
      </c>
      <c r="O5819" s="5">
        <v>0</v>
      </c>
      <c r="P5819" s="6">
        <v>0</v>
      </c>
      <c r="Q5819" s="5">
        <v>0</v>
      </c>
      <c r="R5819" s="6">
        <v>0</v>
      </c>
      <c r="S5819" s="5">
        <v>5.11E-3</v>
      </c>
      <c r="T5819" s="6">
        <v>0.53900000000000003</v>
      </c>
      <c r="U5819" s="5">
        <v>0</v>
      </c>
      <c r="V5819" s="6">
        <v>0</v>
      </c>
      <c r="W5819" s="5">
        <v>0</v>
      </c>
      <c r="X5819" s="6">
        <v>0</v>
      </c>
      <c r="Y5819" s="5">
        <v>0</v>
      </c>
      <c r="Z5819" s="6">
        <v>0</v>
      </c>
      <c r="AA5819" s="5">
        <v>0</v>
      </c>
      <c r="AB5819" s="6">
        <v>0</v>
      </c>
      <c r="AC5819" s="5">
        <v>0</v>
      </c>
      <c r="AD5819" s="6">
        <v>0</v>
      </c>
      <c r="AE5819" s="5">
        <v>0</v>
      </c>
      <c r="AF5819" s="6">
        <v>0</v>
      </c>
    </row>
    <row r="5820" spans="2:32" x14ac:dyDescent="0.35">
      <c r="B5820" s="1" t="s">
        <v>1331</v>
      </c>
      <c r="C5820" s="5">
        <v>0</v>
      </c>
      <c r="D5820" s="6">
        <v>0</v>
      </c>
      <c r="E5820" s="5">
        <v>0</v>
      </c>
      <c r="F5820" s="6">
        <v>0</v>
      </c>
      <c r="G5820" s="5">
        <v>0</v>
      </c>
      <c r="H5820" s="6">
        <v>0</v>
      </c>
      <c r="I5820" s="5">
        <v>0</v>
      </c>
      <c r="J5820" s="6">
        <v>0</v>
      </c>
      <c r="K5820" s="5">
        <v>0</v>
      </c>
      <c r="L5820" s="6">
        <v>0</v>
      </c>
      <c r="M5820" s="5">
        <v>0</v>
      </c>
      <c r="N5820" s="6">
        <v>0</v>
      </c>
      <c r="O5820" s="5">
        <v>0</v>
      </c>
      <c r="P5820" s="6">
        <v>0</v>
      </c>
      <c r="Q5820" s="5">
        <v>0</v>
      </c>
      <c r="R5820" s="6">
        <v>0</v>
      </c>
      <c r="S5820" s="5">
        <v>0</v>
      </c>
      <c r="T5820" s="6">
        <v>0</v>
      </c>
      <c r="U5820" s="5">
        <v>0</v>
      </c>
      <c r="V5820" s="6">
        <v>0</v>
      </c>
      <c r="W5820" s="5">
        <v>0</v>
      </c>
      <c r="X5820" s="6">
        <v>0</v>
      </c>
      <c r="Y5820" s="5">
        <v>0</v>
      </c>
      <c r="Z5820" s="6">
        <v>0</v>
      </c>
      <c r="AA5820" s="5">
        <v>0</v>
      </c>
      <c r="AB5820" s="6">
        <v>0</v>
      </c>
      <c r="AC5820" s="5">
        <v>0</v>
      </c>
      <c r="AD5820" s="6">
        <v>0</v>
      </c>
      <c r="AE5820" s="5">
        <v>0</v>
      </c>
      <c r="AF5820" s="6">
        <v>0</v>
      </c>
    </row>
    <row r="5821" spans="2:32" x14ac:dyDescent="0.35">
      <c r="B5821" s="1" t="s">
        <v>608</v>
      </c>
      <c r="C5821" s="5">
        <v>2.2000000000000001E-3</v>
      </c>
      <c r="D5821" s="6">
        <v>1.9179999999999999</v>
      </c>
      <c r="E5821" s="5">
        <v>0</v>
      </c>
      <c r="F5821" s="6">
        <v>0</v>
      </c>
      <c r="G5821" s="5">
        <v>0</v>
      </c>
      <c r="H5821" s="6">
        <v>0</v>
      </c>
      <c r="I5821" s="5">
        <v>0</v>
      </c>
      <c r="J5821" s="6">
        <v>0</v>
      </c>
      <c r="K5821" s="5">
        <v>0</v>
      </c>
      <c r="L5821" s="6">
        <v>0</v>
      </c>
      <c r="M5821" s="5">
        <v>0</v>
      </c>
      <c r="N5821" s="6">
        <v>0</v>
      </c>
      <c r="O5821" s="5">
        <v>0</v>
      </c>
      <c r="P5821" s="6">
        <v>0</v>
      </c>
      <c r="Q5821" s="5">
        <v>0</v>
      </c>
      <c r="R5821" s="6">
        <v>0</v>
      </c>
      <c r="S5821" s="5">
        <v>1.8180000000000002E-2</v>
      </c>
      <c r="T5821" s="6">
        <v>1.9179999999999999</v>
      </c>
      <c r="U5821" s="5">
        <v>0</v>
      </c>
      <c r="V5821" s="6">
        <v>0</v>
      </c>
      <c r="W5821" s="5">
        <v>0</v>
      </c>
      <c r="X5821" s="6">
        <v>0</v>
      </c>
      <c r="Y5821" s="5">
        <v>0</v>
      </c>
      <c r="Z5821" s="6">
        <v>0</v>
      </c>
      <c r="AA5821" s="5">
        <v>0</v>
      </c>
      <c r="AB5821" s="6">
        <v>0</v>
      </c>
      <c r="AC5821" s="5">
        <v>0</v>
      </c>
      <c r="AD5821" s="6">
        <v>0</v>
      </c>
      <c r="AE5821" s="5">
        <v>0</v>
      </c>
      <c r="AF5821" s="6">
        <v>0</v>
      </c>
    </row>
    <row r="5822" spans="2:32" x14ac:dyDescent="0.35">
      <c r="B5822" s="1" t="s">
        <v>1332</v>
      </c>
      <c r="C5822" s="5">
        <v>0</v>
      </c>
      <c r="D5822" s="6">
        <v>0</v>
      </c>
      <c r="E5822" s="5">
        <v>0</v>
      </c>
      <c r="F5822" s="6">
        <v>0</v>
      </c>
      <c r="G5822" s="5">
        <v>0</v>
      </c>
      <c r="H5822" s="6">
        <v>0</v>
      </c>
      <c r="I5822" s="5">
        <v>0</v>
      </c>
      <c r="J5822" s="6">
        <v>0</v>
      </c>
      <c r="K5822" s="5">
        <v>0</v>
      </c>
      <c r="L5822" s="6">
        <v>0</v>
      </c>
      <c r="M5822" s="5">
        <v>0</v>
      </c>
      <c r="N5822" s="6">
        <v>0</v>
      </c>
      <c r="O5822" s="5">
        <v>0</v>
      </c>
      <c r="P5822" s="6">
        <v>0</v>
      </c>
      <c r="Q5822" s="5">
        <v>0</v>
      </c>
      <c r="R5822" s="6">
        <v>0</v>
      </c>
      <c r="S5822" s="5">
        <v>0</v>
      </c>
      <c r="T5822" s="6">
        <v>0</v>
      </c>
      <c r="U5822" s="5">
        <v>0</v>
      </c>
      <c r="V5822" s="6">
        <v>0</v>
      </c>
      <c r="W5822" s="5">
        <v>0</v>
      </c>
      <c r="X5822" s="6">
        <v>0</v>
      </c>
      <c r="Y5822" s="5">
        <v>0</v>
      </c>
      <c r="Z5822" s="6">
        <v>0</v>
      </c>
      <c r="AA5822" s="5">
        <v>0</v>
      </c>
      <c r="AB5822" s="6">
        <v>0</v>
      </c>
      <c r="AC5822" s="5">
        <v>0</v>
      </c>
      <c r="AD5822" s="6">
        <v>0</v>
      </c>
      <c r="AE5822" s="5">
        <v>0</v>
      </c>
      <c r="AF5822" s="6">
        <v>0</v>
      </c>
    </row>
    <row r="5823" spans="2:32" x14ac:dyDescent="0.35">
      <c r="B5823" s="1" t="s">
        <v>609</v>
      </c>
      <c r="C5823" s="5">
        <v>0</v>
      </c>
      <c r="D5823" s="6">
        <v>0</v>
      </c>
      <c r="E5823" s="5">
        <v>0</v>
      </c>
      <c r="F5823" s="6">
        <v>0</v>
      </c>
      <c r="G5823" s="5">
        <v>0</v>
      </c>
      <c r="H5823" s="6">
        <v>0</v>
      </c>
      <c r="I5823" s="5">
        <v>0</v>
      </c>
      <c r="J5823" s="6">
        <v>0</v>
      </c>
      <c r="K5823" s="5">
        <v>0</v>
      </c>
      <c r="L5823" s="6">
        <v>0</v>
      </c>
      <c r="M5823" s="5">
        <v>0</v>
      </c>
      <c r="N5823" s="6">
        <v>0</v>
      </c>
      <c r="O5823" s="5">
        <v>0</v>
      </c>
      <c r="P5823" s="6">
        <v>0</v>
      </c>
      <c r="Q5823" s="5">
        <v>0</v>
      </c>
      <c r="R5823" s="6">
        <v>0</v>
      </c>
      <c r="S5823" s="5">
        <v>0</v>
      </c>
      <c r="T5823" s="6">
        <v>0</v>
      </c>
      <c r="U5823" s="5">
        <v>0</v>
      </c>
      <c r="V5823" s="6">
        <v>0</v>
      </c>
      <c r="W5823" s="5">
        <v>0</v>
      </c>
      <c r="X5823" s="6">
        <v>0</v>
      </c>
      <c r="Y5823" s="5">
        <v>0</v>
      </c>
      <c r="Z5823" s="6">
        <v>0</v>
      </c>
      <c r="AA5823" s="5">
        <v>0</v>
      </c>
      <c r="AB5823" s="6">
        <v>0</v>
      </c>
      <c r="AC5823" s="5">
        <v>0</v>
      </c>
      <c r="AD5823" s="6">
        <v>0</v>
      </c>
      <c r="AE5823" s="5">
        <v>0</v>
      </c>
      <c r="AF5823" s="6">
        <v>0</v>
      </c>
    </row>
    <row r="5824" spans="2:32" x14ac:dyDescent="0.35">
      <c r="B5824" s="1" t="s">
        <v>1333</v>
      </c>
      <c r="C5824" s="5">
        <v>0</v>
      </c>
      <c r="D5824" s="6">
        <v>0</v>
      </c>
      <c r="E5824" s="5">
        <v>0</v>
      </c>
      <c r="F5824" s="6">
        <v>0</v>
      </c>
      <c r="G5824" s="5">
        <v>0</v>
      </c>
      <c r="H5824" s="6">
        <v>0</v>
      </c>
      <c r="I5824" s="5">
        <v>0</v>
      </c>
      <c r="J5824" s="6">
        <v>0</v>
      </c>
      <c r="K5824" s="5">
        <v>0</v>
      </c>
      <c r="L5824" s="6">
        <v>0</v>
      </c>
      <c r="M5824" s="5">
        <v>0</v>
      </c>
      <c r="N5824" s="6">
        <v>0</v>
      </c>
      <c r="O5824" s="5">
        <v>0</v>
      </c>
      <c r="P5824" s="6">
        <v>0</v>
      </c>
      <c r="Q5824" s="5">
        <v>0</v>
      </c>
      <c r="R5824" s="6">
        <v>0</v>
      </c>
      <c r="S5824" s="5">
        <v>0</v>
      </c>
      <c r="T5824" s="6">
        <v>0</v>
      </c>
      <c r="U5824" s="5">
        <v>0</v>
      </c>
      <c r="V5824" s="6">
        <v>0</v>
      </c>
      <c r="W5824" s="5">
        <v>0</v>
      </c>
      <c r="X5824" s="6">
        <v>0</v>
      </c>
      <c r="Y5824" s="5">
        <v>0</v>
      </c>
      <c r="Z5824" s="6">
        <v>0</v>
      </c>
      <c r="AA5824" s="5">
        <v>0</v>
      </c>
      <c r="AB5824" s="6">
        <v>0</v>
      </c>
      <c r="AC5824" s="5">
        <v>0</v>
      </c>
      <c r="AD5824" s="6">
        <v>0</v>
      </c>
      <c r="AE5824" s="5">
        <v>0</v>
      </c>
      <c r="AF5824" s="6">
        <v>0</v>
      </c>
    </row>
    <row r="5825" spans="2:32" x14ac:dyDescent="0.35">
      <c r="B5825" s="2" t="s">
        <v>9</v>
      </c>
    </row>
    <row r="5826" spans="2:32" x14ac:dyDescent="0.35">
      <c r="B5826" s="1" t="s">
        <v>611</v>
      </c>
      <c r="C5826" s="5">
        <v>2.9E-4</v>
      </c>
      <c r="D5826" s="6">
        <v>0.255</v>
      </c>
      <c r="E5826" s="5">
        <v>0</v>
      </c>
      <c r="F5826" s="6">
        <v>0</v>
      </c>
      <c r="G5826" s="5">
        <v>0</v>
      </c>
      <c r="H5826" s="6">
        <v>0</v>
      </c>
      <c r="I5826" s="5">
        <v>7.4700000000000001E-3</v>
      </c>
      <c r="J5826" s="6">
        <v>0.255</v>
      </c>
      <c r="K5826" s="5">
        <v>0</v>
      </c>
      <c r="L5826" s="6">
        <v>0</v>
      </c>
      <c r="M5826" s="5">
        <v>0</v>
      </c>
      <c r="N5826" s="6">
        <v>0</v>
      </c>
      <c r="O5826" s="5">
        <v>0</v>
      </c>
      <c r="P5826" s="6">
        <v>0</v>
      </c>
      <c r="Q5826" s="5">
        <v>0</v>
      </c>
      <c r="R5826" s="6">
        <v>0</v>
      </c>
      <c r="S5826" s="5">
        <v>0</v>
      </c>
      <c r="T5826" s="6">
        <v>0</v>
      </c>
      <c r="U5826" s="5">
        <v>0</v>
      </c>
      <c r="V5826" s="6">
        <v>0</v>
      </c>
      <c r="W5826" s="5">
        <v>0</v>
      </c>
      <c r="X5826" s="6">
        <v>0</v>
      </c>
      <c r="Y5826" s="5">
        <v>0</v>
      </c>
      <c r="Z5826" s="6">
        <v>0</v>
      </c>
      <c r="AA5826" s="5">
        <v>0</v>
      </c>
      <c r="AB5826" s="6">
        <v>0</v>
      </c>
      <c r="AC5826" s="5">
        <v>0</v>
      </c>
      <c r="AD5826" s="6">
        <v>0</v>
      </c>
      <c r="AE5826" s="5">
        <v>0</v>
      </c>
      <c r="AF5826" s="6">
        <v>0</v>
      </c>
    </row>
    <row r="5827" spans="2:32" x14ac:dyDescent="0.35">
      <c r="B5827" s="1" t="s">
        <v>613</v>
      </c>
      <c r="C5827" s="5">
        <v>6.3000000000000003E-4</v>
      </c>
      <c r="D5827" s="6">
        <v>0.54700000000000004</v>
      </c>
      <c r="E5827" s="5">
        <v>0</v>
      </c>
      <c r="F5827" s="6">
        <v>0</v>
      </c>
      <c r="G5827" s="5">
        <v>0</v>
      </c>
      <c r="H5827" s="6">
        <v>0</v>
      </c>
      <c r="I5827" s="5">
        <v>0</v>
      </c>
      <c r="J5827" s="6">
        <v>0</v>
      </c>
      <c r="K5827" s="5">
        <v>0</v>
      </c>
      <c r="L5827" s="6">
        <v>0</v>
      </c>
      <c r="M5827" s="5">
        <v>7.11E-3</v>
      </c>
      <c r="N5827" s="6">
        <v>0.253</v>
      </c>
      <c r="O5827" s="5">
        <v>0</v>
      </c>
      <c r="P5827" s="6">
        <v>0</v>
      </c>
      <c r="Q5827" s="5">
        <v>0</v>
      </c>
      <c r="R5827" s="6">
        <v>0</v>
      </c>
      <c r="S5827" s="5">
        <v>0</v>
      </c>
      <c r="T5827" s="6">
        <v>0</v>
      </c>
      <c r="U5827" s="5">
        <v>8.94E-3</v>
      </c>
      <c r="V5827" s="6">
        <v>0.29299999999999998</v>
      </c>
      <c r="W5827" s="5">
        <v>0</v>
      </c>
      <c r="X5827" s="6">
        <v>0</v>
      </c>
      <c r="Y5827" s="5">
        <v>0</v>
      </c>
      <c r="Z5827" s="6">
        <v>0</v>
      </c>
      <c r="AA5827" s="5">
        <v>0</v>
      </c>
      <c r="AB5827" s="6">
        <v>0</v>
      </c>
      <c r="AC5827" s="5">
        <v>0</v>
      </c>
      <c r="AD5827" s="6">
        <v>0</v>
      </c>
      <c r="AE5827" s="5">
        <v>0</v>
      </c>
      <c r="AF5827" s="6">
        <v>0</v>
      </c>
    </row>
    <row r="5828" spans="2:32" x14ac:dyDescent="0.35">
      <c r="B5828" s="1" t="s">
        <v>614</v>
      </c>
      <c r="C5828" s="5">
        <v>0</v>
      </c>
      <c r="D5828" s="6">
        <v>0</v>
      </c>
      <c r="E5828" s="5">
        <v>0</v>
      </c>
      <c r="F5828" s="6">
        <v>0</v>
      </c>
      <c r="G5828" s="5">
        <v>0</v>
      </c>
      <c r="H5828" s="6">
        <v>0</v>
      </c>
      <c r="I5828" s="5">
        <v>0</v>
      </c>
      <c r="J5828" s="6">
        <v>0</v>
      </c>
      <c r="K5828" s="5">
        <v>0</v>
      </c>
      <c r="L5828" s="6">
        <v>0</v>
      </c>
      <c r="M5828" s="5">
        <v>0</v>
      </c>
      <c r="N5828" s="6">
        <v>0</v>
      </c>
      <c r="O5828" s="5">
        <v>0</v>
      </c>
      <c r="P5828" s="6">
        <v>0</v>
      </c>
      <c r="Q5828" s="5">
        <v>0</v>
      </c>
      <c r="R5828" s="6">
        <v>0</v>
      </c>
      <c r="S5828" s="5">
        <v>0</v>
      </c>
      <c r="T5828" s="6">
        <v>0</v>
      </c>
      <c r="U5828" s="5">
        <v>0</v>
      </c>
      <c r="V5828" s="6">
        <v>0</v>
      </c>
      <c r="W5828" s="5">
        <v>0</v>
      </c>
      <c r="X5828" s="6">
        <v>0</v>
      </c>
      <c r="Y5828" s="5">
        <v>0</v>
      </c>
      <c r="Z5828" s="6">
        <v>0</v>
      </c>
      <c r="AA5828" s="5">
        <v>0</v>
      </c>
      <c r="AB5828" s="6">
        <v>0</v>
      </c>
      <c r="AC5828" s="5">
        <v>0</v>
      </c>
      <c r="AD5828" s="6">
        <v>0</v>
      </c>
      <c r="AE5828" s="5">
        <v>0</v>
      </c>
      <c r="AF5828" s="6">
        <v>0</v>
      </c>
    </row>
    <row r="5829" spans="2:32" x14ac:dyDescent="0.35">
      <c r="B5829" s="1" t="s">
        <v>615</v>
      </c>
      <c r="C5829" s="5">
        <v>3.4000000000000002E-4</v>
      </c>
      <c r="D5829" s="6">
        <v>0.29299999999999998</v>
      </c>
      <c r="E5829" s="5">
        <v>0</v>
      </c>
      <c r="F5829" s="6">
        <v>0</v>
      </c>
      <c r="G5829" s="5">
        <v>0</v>
      </c>
      <c r="H5829" s="6">
        <v>0</v>
      </c>
      <c r="I5829" s="5">
        <v>0</v>
      </c>
      <c r="J5829" s="6">
        <v>0</v>
      </c>
      <c r="K5829" s="5">
        <v>0</v>
      </c>
      <c r="L5829" s="6">
        <v>0</v>
      </c>
      <c r="M5829" s="5">
        <v>0</v>
      </c>
      <c r="N5829" s="6">
        <v>0</v>
      </c>
      <c r="O5829" s="5">
        <v>0</v>
      </c>
      <c r="P5829" s="6">
        <v>0</v>
      </c>
      <c r="Q5829" s="5">
        <v>0</v>
      </c>
      <c r="R5829" s="6">
        <v>0</v>
      </c>
      <c r="S5829" s="5">
        <v>0</v>
      </c>
      <c r="T5829" s="6">
        <v>0</v>
      </c>
      <c r="U5829" s="5">
        <v>8.94E-3</v>
      </c>
      <c r="V5829" s="6">
        <v>0.29299999999999998</v>
      </c>
      <c r="W5829" s="5">
        <v>0</v>
      </c>
      <c r="X5829" s="6">
        <v>0</v>
      </c>
      <c r="Y5829" s="5">
        <v>0</v>
      </c>
      <c r="Z5829" s="6">
        <v>0</v>
      </c>
      <c r="AA5829" s="5">
        <v>0</v>
      </c>
      <c r="AB5829" s="6">
        <v>0</v>
      </c>
      <c r="AC5829" s="5">
        <v>0</v>
      </c>
      <c r="AD5829" s="6">
        <v>0</v>
      </c>
      <c r="AE5829" s="5">
        <v>0</v>
      </c>
      <c r="AF5829" s="6">
        <v>0</v>
      </c>
    </row>
    <row r="5830" spans="2:32" x14ac:dyDescent="0.35">
      <c r="B5830" s="1" t="s">
        <v>1334</v>
      </c>
      <c r="C5830" s="5">
        <v>1.1999999999999999E-3</v>
      </c>
      <c r="D5830" s="6">
        <v>1.044</v>
      </c>
      <c r="E5830" s="5">
        <v>0</v>
      </c>
      <c r="F5830" s="6">
        <v>0</v>
      </c>
      <c r="G5830" s="5">
        <v>0</v>
      </c>
      <c r="H5830" s="6">
        <v>0</v>
      </c>
      <c r="I5830" s="5">
        <v>0</v>
      </c>
      <c r="J5830" s="6">
        <v>0</v>
      </c>
      <c r="K5830" s="5">
        <v>0</v>
      </c>
      <c r="L5830" s="6">
        <v>0</v>
      </c>
      <c r="M5830" s="5">
        <v>0</v>
      </c>
      <c r="N5830" s="6">
        <v>0</v>
      </c>
      <c r="O5830" s="5">
        <v>0</v>
      </c>
      <c r="P5830" s="6">
        <v>0</v>
      </c>
      <c r="Q5830" s="5">
        <v>0</v>
      </c>
      <c r="R5830" s="6">
        <v>0</v>
      </c>
      <c r="S5830" s="5">
        <v>0</v>
      </c>
      <c r="T5830" s="6">
        <v>0</v>
      </c>
      <c r="U5830" s="5">
        <v>3.1850000000000003E-2</v>
      </c>
      <c r="V5830" s="6">
        <v>1.044</v>
      </c>
      <c r="W5830" s="5">
        <v>0</v>
      </c>
      <c r="X5830" s="6">
        <v>0</v>
      </c>
      <c r="Y5830" s="5">
        <v>0</v>
      </c>
      <c r="Z5830" s="6">
        <v>0</v>
      </c>
      <c r="AA5830" s="5">
        <v>0</v>
      </c>
      <c r="AB5830" s="6">
        <v>0</v>
      </c>
      <c r="AC5830" s="5">
        <v>0</v>
      </c>
      <c r="AD5830" s="6">
        <v>0</v>
      </c>
      <c r="AE5830" s="5">
        <v>0</v>
      </c>
      <c r="AF5830" s="6">
        <v>0</v>
      </c>
    </row>
    <row r="5831" spans="2:32" x14ac:dyDescent="0.35">
      <c r="B5831" s="1" t="s">
        <v>616</v>
      </c>
      <c r="C5831" s="5">
        <v>0</v>
      </c>
      <c r="D5831" s="6">
        <v>0</v>
      </c>
      <c r="E5831" s="5">
        <v>0</v>
      </c>
      <c r="F5831" s="6">
        <v>0</v>
      </c>
      <c r="G5831" s="5">
        <v>0</v>
      </c>
      <c r="H5831" s="6">
        <v>0</v>
      </c>
      <c r="I5831" s="5">
        <v>0</v>
      </c>
      <c r="J5831" s="6">
        <v>0</v>
      </c>
      <c r="K5831" s="5">
        <v>0</v>
      </c>
      <c r="L5831" s="6">
        <v>0</v>
      </c>
      <c r="M5831" s="5">
        <v>0</v>
      </c>
      <c r="N5831" s="6">
        <v>0</v>
      </c>
      <c r="O5831" s="5">
        <v>0</v>
      </c>
      <c r="P5831" s="6">
        <v>0</v>
      </c>
      <c r="Q5831" s="5">
        <v>0</v>
      </c>
      <c r="R5831" s="6">
        <v>0</v>
      </c>
      <c r="S5831" s="5">
        <v>0</v>
      </c>
      <c r="T5831" s="6">
        <v>0</v>
      </c>
      <c r="U5831" s="5">
        <v>0</v>
      </c>
      <c r="V5831" s="6">
        <v>0</v>
      </c>
      <c r="W5831" s="5">
        <v>0</v>
      </c>
      <c r="X5831" s="6">
        <v>0</v>
      </c>
      <c r="Y5831" s="5">
        <v>0</v>
      </c>
      <c r="Z5831" s="6">
        <v>0</v>
      </c>
      <c r="AA5831" s="5">
        <v>0</v>
      </c>
      <c r="AB5831" s="6">
        <v>0</v>
      </c>
      <c r="AC5831" s="5">
        <v>0</v>
      </c>
      <c r="AD5831" s="6">
        <v>0</v>
      </c>
      <c r="AE5831" s="5">
        <v>0</v>
      </c>
      <c r="AF5831" s="6">
        <v>0</v>
      </c>
    </row>
    <row r="5832" spans="2:32" x14ac:dyDescent="0.35">
      <c r="B5832" s="1" t="s">
        <v>617</v>
      </c>
      <c r="C5832" s="5">
        <v>0</v>
      </c>
      <c r="D5832" s="6">
        <v>0</v>
      </c>
      <c r="E5832" s="5">
        <v>0</v>
      </c>
      <c r="F5832" s="6">
        <v>0</v>
      </c>
      <c r="G5832" s="5">
        <v>0</v>
      </c>
      <c r="H5832" s="6">
        <v>0</v>
      </c>
      <c r="I5832" s="5">
        <v>0</v>
      </c>
      <c r="J5832" s="6">
        <v>0</v>
      </c>
      <c r="K5832" s="5">
        <v>0</v>
      </c>
      <c r="L5832" s="6">
        <v>0</v>
      </c>
      <c r="M5832" s="5">
        <v>0</v>
      </c>
      <c r="N5832" s="6">
        <v>0</v>
      </c>
      <c r="O5832" s="5">
        <v>0</v>
      </c>
      <c r="P5832" s="6">
        <v>0</v>
      </c>
      <c r="Q5832" s="5">
        <v>0</v>
      </c>
      <c r="R5832" s="6">
        <v>0</v>
      </c>
      <c r="S5832" s="5">
        <v>0</v>
      </c>
      <c r="T5832" s="6">
        <v>0</v>
      </c>
      <c r="U5832" s="5">
        <v>0</v>
      </c>
      <c r="V5832" s="6">
        <v>0</v>
      </c>
      <c r="W5832" s="5">
        <v>0</v>
      </c>
      <c r="X5832" s="6">
        <v>0</v>
      </c>
      <c r="Y5832" s="5">
        <v>0</v>
      </c>
      <c r="Z5832" s="6">
        <v>0</v>
      </c>
      <c r="AA5832" s="5">
        <v>0</v>
      </c>
      <c r="AB5832" s="6">
        <v>0</v>
      </c>
      <c r="AC5832" s="5">
        <v>0</v>
      </c>
      <c r="AD5832" s="6">
        <v>0</v>
      </c>
      <c r="AE5832" s="5">
        <v>0</v>
      </c>
      <c r="AF5832" s="6">
        <v>0</v>
      </c>
    </row>
    <row r="5833" spans="2:32" x14ac:dyDescent="0.35">
      <c r="B5833" s="1" t="s">
        <v>618</v>
      </c>
      <c r="C5833" s="5">
        <v>0</v>
      </c>
      <c r="D5833" s="6">
        <v>0</v>
      </c>
      <c r="E5833" s="5">
        <v>0</v>
      </c>
      <c r="F5833" s="6">
        <v>0</v>
      </c>
      <c r="G5833" s="5">
        <v>0</v>
      </c>
      <c r="H5833" s="6">
        <v>0</v>
      </c>
      <c r="I5833" s="5">
        <v>0</v>
      </c>
      <c r="J5833" s="6">
        <v>0</v>
      </c>
      <c r="K5833" s="5">
        <v>0</v>
      </c>
      <c r="L5833" s="6">
        <v>0</v>
      </c>
      <c r="M5833" s="5">
        <v>0</v>
      </c>
      <c r="N5833" s="6">
        <v>0</v>
      </c>
      <c r="O5833" s="5">
        <v>0</v>
      </c>
      <c r="P5833" s="6">
        <v>0</v>
      </c>
      <c r="Q5833" s="5">
        <v>0</v>
      </c>
      <c r="R5833" s="6">
        <v>0</v>
      </c>
      <c r="S5833" s="5">
        <v>0</v>
      </c>
      <c r="T5833" s="6">
        <v>0</v>
      </c>
      <c r="U5833" s="5">
        <v>0</v>
      </c>
      <c r="V5833" s="6">
        <v>0</v>
      </c>
      <c r="W5833" s="5">
        <v>0</v>
      </c>
      <c r="X5833" s="6">
        <v>0</v>
      </c>
      <c r="Y5833" s="5">
        <v>0</v>
      </c>
      <c r="Z5833" s="6">
        <v>0</v>
      </c>
      <c r="AA5833" s="5">
        <v>0</v>
      </c>
      <c r="AB5833" s="6">
        <v>0</v>
      </c>
      <c r="AC5833" s="5">
        <v>0</v>
      </c>
      <c r="AD5833" s="6">
        <v>0</v>
      </c>
      <c r="AE5833" s="5">
        <v>0</v>
      </c>
      <c r="AF5833" s="6">
        <v>0</v>
      </c>
    </row>
    <row r="5834" spans="2:32" x14ac:dyDescent="0.35">
      <c r="B5834" s="1" t="s">
        <v>619</v>
      </c>
      <c r="C5834" s="5">
        <v>0</v>
      </c>
      <c r="D5834" s="6">
        <v>0</v>
      </c>
      <c r="E5834" s="5">
        <v>0</v>
      </c>
      <c r="F5834" s="6">
        <v>0</v>
      </c>
      <c r="G5834" s="5">
        <v>0</v>
      </c>
      <c r="H5834" s="6">
        <v>0</v>
      </c>
      <c r="I5834" s="5">
        <v>0</v>
      </c>
      <c r="J5834" s="6">
        <v>0</v>
      </c>
      <c r="K5834" s="5">
        <v>0</v>
      </c>
      <c r="L5834" s="6">
        <v>0</v>
      </c>
      <c r="M5834" s="5">
        <v>0</v>
      </c>
      <c r="N5834" s="6">
        <v>0</v>
      </c>
      <c r="O5834" s="5">
        <v>0</v>
      </c>
      <c r="P5834" s="6">
        <v>0</v>
      </c>
      <c r="Q5834" s="5">
        <v>0</v>
      </c>
      <c r="R5834" s="6">
        <v>0</v>
      </c>
      <c r="S5834" s="5">
        <v>0</v>
      </c>
      <c r="T5834" s="6">
        <v>0</v>
      </c>
      <c r="U5834" s="5">
        <v>0</v>
      </c>
      <c r="V5834" s="6">
        <v>0</v>
      </c>
      <c r="W5834" s="5">
        <v>0</v>
      </c>
      <c r="X5834" s="6">
        <v>0</v>
      </c>
      <c r="Y5834" s="5">
        <v>0</v>
      </c>
      <c r="Z5834" s="6">
        <v>0</v>
      </c>
      <c r="AA5834" s="5">
        <v>0</v>
      </c>
      <c r="AB5834" s="6">
        <v>0</v>
      </c>
      <c r="AC5834" s="5">
        <v>0</v>
      </c>
      <c r="AD5834" s="6">
        <v>0</v>
      </c>
      <c r="AE5834" s="5">
        <v>0</v>
      </c>
      <c r="AF5834" s="6">
        <v>0</v>
      </c>
    </row>
    <row r="5835" spans="2:32" x14ac:dyDescent="0.35">
      <c r="B5835" s="1" t="s">
        <v>620</v>
      </c>
      <c r="C5835" s="5">
        <v>0</v>
      </c>
      <c r="D5835" s="6">
        <v>0</v>
      </c>
      <c r="E5835" s="5">
        <v>0</v>
      </c>
      <c r="F5835" s="6">
        <v>0</v>
      </c>
      <c r="G5835" s="5">
        <v>0</v>
      </c>
      <c r="H5835" s="6">
        <v>0</v>
      </c>
      <c r="I5835" s="5">
        <v>0</v>
      </c>
      <c r="J5835" s="6">
        <v>0</v>
      </c>
      <c r="K5835" s="5">
        <v>0</v>
      </c>
      <c r="L5835" s="6">
        <v>0</v>
      </c>
      <c r="M5835" s="5">
        <v>0</v>
      </c>
      <c r="N5835" s="6">
        <v>0</v>
      </c>
      <c r="O5835" s="5">
        <v>0</v>
      </c>
      <c r="P5835" s="6">
        <v>0</v>
      </c>
      <c r="Q5835" s="5">
        <v>0</v>
      </c>
      <c r="R5835" s="6">
        <v>0</v>
      </c>
      <c r="S5835" s="5">
        <v>0</v>
      </c>
      <c r="T5835" s="6">
        <v>0</v>
      </c>
      <c r="U5835" s="5">
        <v>0</v>
      </c>
      <c r="V5835" s="6">
        <v>0</v>
      </c>
      <c r="W5835" s="5">
        <v>0</v>
      </c>
      <c r="X5835" s="6">
        <v>0</v>
      </c>
      <c r="Y5835" s="5">
        <v>0</v>
      </c>
      <c r="Z5835" s="6">
        <v>0</v>
      </c>
      <c r="AA5835" s="5">
        <v>0</v>
      </c>
      <c r="AB5835" s="6">
        <v>0</v>
      </c>
      <c r="AC5835" s="5">
        <v>0</v>
      </c>
      <c r="AD5835" s="6">
        <v>0</v>
      </c>
      <c r="AE5835" s="5">
        <v>0</v>
      </c>
      <c r="AF5835" s="6">
        <v>0</v>
      </c>
    </row>
    <row r="5836" spans="2:32" x14ac:dyDescent="0.35">
      <c r="B5836" s="1" t="s">
        <v>621</v>
      </c>
      <c r="C5836" s="5">
        <v>0</v>
      </c>
      <c r="D5836" s="6">
        <v>0</v>
      </c>
      <c r="E5836" s="5">
        <v>0</v>
      </c>
      <c r="F5836" s="6">
        <v>0</v>
      </c>
      <c r="G5836" s="5">
        <v>0</v>
      </c>
      <c r="H5836" s="6">
        <v>0</v>
      </c>
      <c r="I5836" s="5">
        <v>0</v>
      </c>
      <c r="J5836" s="6">
        <v>0</v>
      </c>
      <c r="K5836" s="5">
        <v>0</v>
      </c>
      <c r="L5836" s="6">
        <v>0</v>
      </c>
      <c r="M5836" s="5">
        <v>0</v>
      </c>
      <c r="N5836" s="6">
        <v>0</v>
      </c>
      <c r="O5836" s="5">
        <v>0</v>
      </c>
      <c r="P5836" s="6">
        <v>0</v>
      </c>
      <c r="Q5836" s="5">
        <v>0</v>
      </c>
      <c r="R5836" s="6">
        <v>0</v>
      </c>
      <c r="S5836" s="5">
        <v>0</v>
      </c>
      <c r="T5836" s="6">
        <v>0</v>
      </c>
      <c r="U5836" s="5">
        <v>0</v>
      </c>
      <c r="V5836" s="6">
        <v>0</v>
      </c>
      <c r="W5836" s="5">
        <v>0</v>
      </c>
      <c r="X5836" s="6">
        <v>0</v>
      </c>
      <c r="Y5836" s="5">
        <v>0</v>
      </c>
      <c r="Z5836" s="6">
        <v>0</v>
      </c>
      <c r="AA5836" s="5">
        <v>0</v>
      </c>
      <c r="AB5836" s="6">
        <v>0</v>
      </c>
      <c r="AC5836" s="5">
        <v>0</v>
      </c>
      <c r="AD5836" s="6">
        <v>0</v>
      </c>
      <c r="AE5836" s="5">
        <v>0</v>
      </c>
      <c r="AF5836" s="6">
        <v>0</v>
      </c>
    </row>
    <row r="5837" spans="2:32" x14ac:dyDescent="0.35">
      <c r="B5837" s="1" t="s">
        <v>622</v>
      </c>
      <c r="C5837" s="5">
        <v>0</v>
      </c>
      <c r="D5837" s="6">
        <v>0</v>
      </c>
      <c r="E5837" s="5">
        <v>0</v>
      </c>
      <c r="F5837" s="6">
        <v>0</v>
      </c>
      <c r="G5837" s="5">
        <v>0</v>
      </c>
      <c r="H5837" s="6">
        <v>0</v>
      </c>
      <c r="I5837" s="5">
        <v>0</v>
      </c>
      <c r="J5837" s="6">
        <v>0</v>
      </c>
      <c r="K5837" s="5">
        <v>0</v>
      </c>
      <c r="L5837" s="6">
        <v>0</v>
      </c>
      <c r="M5837" s="5">
        <v>0</v>
      </c>
      <c r="N5837" s="6">
        <v>0</v>
      </c>
      <c r="O5837" s="5">
        <v>0</v>
      </c>
      <c r="P5837" s="6">
        <v>0</v>
      </c>
      <c r="Q5837" s="5">
        <v>0</v>
      </c>
      <c r="R5837" s="6">
        <v>0</v>
      </c>
      <c r="S5837" s="5">
        <v>0</v>
      </c>
      <c r="T5837" s="6">
        <v>0</v>
      </c>
      <c r="U5837" s="5">
        <v>0</v>
      </c>
      <c r="V5837" s="6">
        <v>0</v>
      </c>
      <c r="W5837" s="5">
        <v>0</v>
      </c>
      <c r="X5837" s="6">
        <v>0</v>
      </c>
      <c r="Y5837" s="5">
        <v>0</v>
      </c>
      <c r="Z5837" s="6">
        <v>0</v>
      </c>
      <c r="AA5837" s="5">
        <v>0</v>
      </c>
      <c r="AB5837" s="6">
        <v>0</v>
      </c>
      <c r="AC5837" s="5">
        <v>0</v>
      </c>
      <c r="AD5837" s="6">
        <v>0</v>
      </c>
      <c r="AE5837" s="5">
        <v>0</v>
      </c>
      <c r="AF5837" s="6">
        <v>0</v>
      </c>
    </row>
    <row r="5838" spans="2:32" x14ac:dyDescent="0.35">
      <c r="B5838" s="1" t="s">
        <v>623</v>
      </c>
      <c r="C5838" s="5">
        <v>0</v>
      </c>
      <c r="D5838" s="6">
        <v>0</v>
      </c>
      <c r="E5838" s="5">
        <v>0</v>
      </c>
      <c r="F5838" s="6">
        <v>0</v>
      </c>
      <c r="G5838" s="5">
        <v>0</v>
      </c>
      <c r="H5838" s="6">
        <v>0</v>
      </c>
      <c r="I5838" s="5">
        <v>0</v>
      </c>
      <c r="J5838" s="6">
        <v>0</v>
      </c>
      <c r="K5838" s="5">
        <v>0</v>
      </c>
      <c r="L5838" s="6">
        <v>0</v>
      </c>
      <c r="M5838" s="5">
        <v>0</v>
      </c>
      <c r="N5838" s="6">
        <v>0</v>
      </c>
      <c r="O5838" s="5">
        <v>0</v>
      </c>
      <c r="P5838" s="6">
        <v>0</v>
      </c>
      <c r="Q5838" s="5">
        <v>0</v>
      </c>
      <c r="R5838" s="6">
        <v>0</v>
      </c>
      <c r="S5838" s="5">
        <v>0</v>
      </c>
      <c r="T5838" s="6">
        <v>0</v>
      </c>
      <c r="U5838" s="5">
        <v>0</v>
      </c>
      <c r="V5838" s="6">
        <v>0</v>
      </c>
      <c r="W5838" s="5">
        <v>0</v>
      </c>
      <c r="X5838" s="6">
        <v>0</v>
      </c>
      <c r="Y5838" s="5">
        <v>0</v>
      </c>
      <c r="Z5838" s="6">
        <v>0</v>
      </c>
      <c r="AA5838" s="5">
        <v>0</v>
      </c>
      <c r="AB5838" s="6">
        <v>0</v>
      </c>
      <c r="AC5838" s="5">
        <v>0</v>
      </c>
      <c r="AD5838" s="6">
        <v>0</v>
      </c>
      <c r="AE5838" s="5">
        <v>0</v>
      </c>
      <c r="AF5838" s="6">
        <v>0</v>
      </c>
    </row>
    <row r="5839" spans="2:32" x14ac:dyDescent="0.35">
      <c r="B5839" s="1" t="s">
        <v>624</v>
      </c>
      <c r="C5839" s="5">
        <v>0</v>
      </c>
      <c r="D5839" s="6">
        <v>0</v>
      </c>
      <c r="E5839" s="5">
        <v>0</v>
      </c>
      <c r="F5839" s="6">
        <v>0</v>
      </c>
      <c r="G5839" s="5">
        <v>0</v>
      </c>
      <c r="H5839" s="6">
        <v>0</v>
      </c>
      <c r="I5839" s="5">
        <v>0</v>
      </c>
      <c r="J5839" s="6">
        <v>0</v>
      </c>
      <c r="K5839" s="5">
        <v>0</v>
      </c>
      <c r="L5839" s="6">
        <v>0</v>
      </c>
      <c r="M5839" s="5">
        <v>0</v>
      </c>
      <c r="N5839" s="6">
        <v>0</v>
      </c>
      <c r="O5839" s="5">
        <v>0</v>
      </c>
      <c r="P5839" s="6">
        <v>0</v>
      </c>
      <c r="Q5839" s="5">
        <v>0</v>
      </c>
      <c r="R5839" s="6">
        <v>0</v>
      </c>
      <c r="S5839" s="5">
        <v>0</v>
      </c>
      <c r="T5839" s="6">
        <v>0</v>
      </c>
      <c r="U5839" s="5">
        <v>0</v>
      </c>
      <c r="V5839" s="6">
        <v>0</v>
      </c>
      <c r="W5839" s="5">
        <v>0</v>
      </c>
      <c r="X5839" s="6">
        <v>0</v>
      </c>
      <c r="Y5839" s="5">
        <v>0</v>
      </c>
      <c r="Z5839" s="6">
        <v>0</v>
      </c>
      <c r="AA5839" s="5">
        <v>0</v>
      </c>
      <c r="AB5839" s="6">
        <v>0</v>
      </c>
      <c r="AC5839" s="5">
        <v>0</v>
      </c>
      <c r="AD5839" s="6">
        <v>0</v>
      </c>
      <c r="AE5839" s="5">
        <v>0</v>
      </c>
      <c r="AF5839" s="6">
        <v>0</v>
      </c>
    </row>
    <row r="5840" spans="2:32" x14ac:dyDescent="0.35">
      <c r="B5840" s="1" t="s">
        <v>625</v>
      </c>
      <c r="C5840" s="5">
        <v>0</v>
      </c>
      <c r="D5840" s="6">
        <v>0</v>
      </c>
      <c r="E5840" s="5">
        <v>0</v>
      </c>
      <c r="F5840" s="6">
        <v>0</v>
      </c>
      <c r="G5840" s="5">
        <v>0</v>
      </c>
      <c r="H5840" s="6">
        <v>0</v>
      </c>
      <c r="I5840" s="5">
        <v>0</v>
      </c>
      <c r="J5840" s="6">
        <v>0</v>
      </c>
      <c r="K5840" s="5">
        <v>0</v>
      </c>
      <c r="L5840" s="6">
        <v>0</v>
      </c>
      <c r="M5840" s="5">
        <v>0</v>
      </c>
      <c r="N5840" s="6">
        <v>0</v>
      </c>
      <c r="O5840" s="5">
        <v>0</v>
      </c>
      <c r="P5840" s="6">
        <v>0</v>
      </c>
      <c r="Q5840" s="5">
        <v>0</v>
      </c>
      <c r="R5840" s="6">
        <v>0</v>
      </c>
      <c r="S5840" s="5">
        <v>0</v>
      </c>
      <c r="T5840" s="6">
        <v>0</v>
      </c>
      <c r="U5840" s="5">
        <v>0</v>
      </c>
      <c r="V5840" s="6">
        <v>0</v>
      </c>
      <c r="W5840" s="5">
        <v>0</v>
      </c>
      <c r="X5840" s="6">
        <v>0</v>
      </c>
      <c r="Y5840" s="5">
        <v>0</v>
      </c>
      <c r="Z5840" s="6">
        <v>0</v>
      </c>
      <c r="AA5840" s="5">
        <v>0</v>
      </c>
      <c r="AB5840" s="6">
        <v>0</v>
      </c>
      <c r="AC5840" s="5">
        <v>0</v>
      </c>
      <c r="AD5840" s="6">
        <v>0</v>
      </c>
      <c r="AE5840" s="5">
        <v>0</v>
      </c>
      <c r="AF5840" s="6">
        <v>0</v>
      </c>
    </row>
    <row r="5841" spans="2:32" x14ac:dyDescent="0.35">
      <c r="B5841" s="1" t="s">
        <v>626</v>
      </c>
      <c r="C5841" s="5">
        <v>0</v>
      </c>
      <c r="D5841" s="6">
        <v>0</v>
      </c>
      <c r="E5841" s="5">
        <v>0</v>
      </c>
      <c r="F5841" s="6">
        <v>0</v>
      </c>
      <c r="G5841" s="5">
        <v>0</v>
      </c>
      <c r="H5841" s="6">
        <v>0</v>
      </c>
      <c r="I5841" s="5">
        <v>0</v>
      </c>
      <c r="J5841" s="6">
        <v>0</v>
      </c>
      <c r="K5841" s="5">
        <v>0</v>
      </c>
      <c r="L5841" s="6">
        <v>0</v>
      </c>
      <c r="M5841" s="5">
        <v>0</v>
      </c>
      <c r="N5841" s="6">
        <v>0</v>
      </c>
      <c r="O5841" s="5">
        <v>0</v>
      </c>
      <c r="P5841" s="6">
        <v>0</v>
      </c>
      <c r="Q5841" s="5">
        <v>0</v>
      </c>
      <c r="R5841" s="6">
        <v>0</v>
      </c>
      <c r="S5841" s="5">
        <v>0</v>
      </c>
      <c r="T5841" s="6">
        <v>0</v>
      </c>
      <c r="U5841" s="5">
        <v>0</v>
      </c>
      <c r="V5841" s="6">
        <v>0</v>
      </c>
      <c r="W5841" s="5">
        <v>0</v>
      </c>
      <c r="X5841" s="6">
        <v>0</v>
      </c>
      <c r="Y5841" s="5">
        <v>0</v>
      </c>
      <c r="Z5841" s="6">
        <v>0</v>
      </c>
      <c r="AA5841" s="5">
        <v>0</v>
      </c>
      <c r="AB5841" s="6">
        <v>0</v>
      </c>
      <c r="AC5841" s="5">
        <v>0</v>
      </c>
      <c r="AD5841" s="6">
        <v>0</v>
      </c>
      <c r="AE5841" s="5">
        <v>0</v>
      </c>
      <c r="AF5841" s="6">
        <v>0</v>
      </c>
    </row>
    <row r="5842" spans="2:32" x14ac:dyDescent="0.35">
      <c r="B5842" s="1" t="s">
        <v>627</v>
      </c>
      <c r="C5842" s="5">
        <v>1.1299999999999999E-2</v>
      </c>
      <c r="D5842" s="6">
        <v>9.8439999999999994</v>
      </c>
      <c r="E5842" s="5">
        <v>0</v>
      </c>
      <c r="F5842" s="6">
        <v>0</v>
      </c>
      <c r="G5842" s="5">
        <v>0</v>
      </c>
      <c r="H5842" s="6">
        <v>0</v>
      </c>
      <c r="I5842" s="5">
        <v>0</v>
      </c>
      <c r="J5842" s="6">
        <v>0</v>
      </c>
      <c r="K5842" s="5">
        <v>4.8599999999999997E-3</v>
      </c>
      <c r="L5842" s="6">
        <v>0.21199999999999999</v>
      </c>
      <c r="M5842" s="5">
        <v>3.9579999999999997E-2</v>
      </c>
      <c r="N5842" s="6">
        <v>1.4079999999999999</v>
      </c>
      <c r="O5842" s="5">
        <v>1.736E-2</v>
      </c>
      <c r="P5842" s="6">
        <v>0.437</v>
      </c>
      <c r="Q5842" s="5">
        <v>2.376E-2</v>
      </c>
      <c r="R5842" s="6">
        <v>0.84099999999999997</v>
      </c>
      <c r="S5842" s="5">
        <v>0</v>
      </c>
      <c r="T5842" s="6">
        <v>0</v>
      </c>
      <c r="U5842" s="5">
        <v>0.21188000000000001</v>
      </c>
      <c r="V5842" s="6">
        <v>6.9459999999999997</v>
      </c>
      <c r="W5842" s="5">
        <v>0</v>
      </c>
      <c r="X5842" s="6">
        <v>0</v>
      </c>
      <c r="Y5842" s="5">
        <v>0</v>
      </c>
      <c r="Z5842" s="6">
        <v>0</v>
      </c>
      <c r="AA5842" s="5">
        <v>0</v>
      </c>
      <c r="AB5842" s="6">
        <v>0</v>
      </c>
      <c r="AC5842" s="5">
        <v>0</v>
      </c>
      <c r="AD5842" s="6">
        <v>0</v>
      </c>
      <c r="AE5842" s="5">
        <v>0</v>
      </c>
      <c r="AF5842" s="6">
        <v>0</v>
      </c>
    </row>
    <row r="5843" spans="2:32" x14ac:dyDescent="0.35">
      <c r="B5843" s="1" t="s">
        <v>628</v>
      </c>
      <c r="C5843" s="5">
        <v>0</v>
      </c>
      <c r="D5843" s="6">
        <v>0</v>
      </c>
      <c r="E5843" s="5">
        <v>0</v>
      </c>
      <c r="F5843" s="6">
        <v>0</v>
      </c>
      <c r="G5843" s="5">
        <v>0</v>
      </c>
      <c r="H5843" s="6">
        <v>0</v>
      </c>
      <c r="I5843" s="5">
        <v>0</v>
      </c>
      <c r="J5843" s="6">
        <v>0</v>
      </c>
      <c r="K5843" s="5">
        <v>0</v>
      </c>
      <c r="L5843" s="6">
        <v>0</v>
      </c>
      <c r="M5843" s="5">
        <v>0</v>
      </c>
      <c r="N5843" s="6">
        <v>0</v>
      </c>
      <c r="O5843" s="5">
        <v>0</v>
      </c>
      <c r="P5843" s="6">
        <v>0</v>
      </c>
      <c r="Q5843" s="5">
        <v>0</v>
      </c>
      <c r="R5843" s="6">
        <v>0</v>
      </c>
      <c r="S5843" s="5">
        <v>0</v>
      </c>
      <c r="T5843" s="6">
        <v>0</v>
      </c>
      <c r="U5843" s="5">
        <v>0</v>
      </c>
      <c r="V5843" s="6">
        <v>0</v>
      </c>
      <c r="W5843" s="5">
        <v>0</v>
      </c>
      <c r="X5843" s="6">
        <v>0</v>
      </c>
      <c r="Y5843" s="5">
        <v>0</v>
      </c>
      <c r="Z5843" s="6">
        <v>0</v>
      </c>
      <c r="AA5843" s="5">
        <v>0</v>
      </c>
      <c r="AB5843" s="6">
        <v>0</v>
      </c>
      <c r="AC5843" s="5">
        <v>0</v>
      </c>
      <c r="AD5843" s="6">
        <v>0</v>
      </c>
      <c r="AE5843" s="5">
        <v>0</v>
      </c>
      <c r="AF5843" s="6">
        <v>0</v>
      </c>
    </row>
    <row r="5844" spans="2:32" x14ac:dyDescent="0.35">
      <c r="B5844" s="1" t="s">
        <v>629</v>
      </c>
      <c r="C5844" s="5">
        <v>0</v>
      </c>
      <c r="D5844" s="6">
        <v>0</v>
      </c>
      <c r="E5844" s="5">
        <v>0</v>
      </c>
      <c r="F5844" s="6">
        <v>0</v>
      </c>
      <c r="G5844" s="5">
        <v>0</v>
      </c>
      <c r="H5844" s="6">
        <v>0</v>
      </c>
      <c r="I5844" s="5">
        <v>0</v>
      </c>
      <c r="J5844" s="6">
        <v>0</v>
      </c>
      <c r="K5844" s="5">
        <v>0</v>
      </c>
      <c r="L5844" s="6">
        <v>0</v>
      </c>
      <c r="M5844" s="5">
        <v>0</v>
      </c>
      <c r="N5844" s="6">
        <v>0</v>
      </c>
      <c r="O5844" s="5">
        <v>0</v>
      </c>
      <c r="P5844" s="6">
        <v>0</v>
      </c>
      <c r="Q5844" s="5">
        <v>0</v>
      </c>
      <c r="R5844" s="6">
        <v>0</v>
      </c>
      <c r="S5844" s="5">
        <v>0</v>
      </c>
      <c r="T5844" s="6">
        <v>0</v>
      </c>
      <c r="U5844" s="5">
        <v>0</v>
      </c>
      <c r="V5844" s="6">
        <v>0</v>
      </c>
      <c r="W5844" s="5">
        <v>0</v>
      </c>
      <c r="X5844" s="6">
        <v>0</v>
      </c>
      <c r="Y5844" s="5">
        <v>0</v>
      </c>
      <c r="Z5844" s="6">
        <v>0</v>
      </c>
      <c r="AA5844" s="5">
        <v>0</v>
      </c>
      <c r="AB5844" s="6">
        <v>0</v>
      </c>
      <c r="AC5844" s="5">
        <v>0</v>
      </c>
      <c r="AD5844" s="6">
        <v>0</v>
      </c>
      <c r="AE5844" s="5">
        <v>0</v>
      </c>
      <c r="AF5844" s="6">
        <v>0</v>
      </c>
    </row>
    <row r="5845" spans="2:32" x14ac:dyDescent="0.35">
      <c r="B5845" s="1" t="s">
        <v>631</v>
      </c>
      <c r="C5845" s="5">
        <v>1E-3</v>
      </c>
      <c r="D5845" s="6">
        <v>0.872</v>
      </c>
      <c r="E5845" s="5">
        <v>0</v>
      </c>
      <c r="F5845" s="6">
        <v>0</v>
      </c>
      <c r="G5845" s="5">
        <v>0</v>
      </c>
      <c r="H5845" s="6">
        <v>0</v>
      </c>
      <c r="I5845" s="5">
        <v>0</v>
      </c>
      <c r="J5845" s="6">
        <v>0</v>
      </c>
      <c r="K5845" s="5">
        <v>0</v>
      </c>
      <c r="L5845" s="6">
        <v>0</v>
      </c>
      <c r="M5845" s="5">
        <v>0</v>
      </c>
      <c r="N5845" s="6">
        <v>0</v>
      </c>
      <c r="O5845" s="5">
        <v>0</v>
      </c>
      <c r="P5845" s="6">
        <v>0</v>
      </c>
      <c r="Q5845" s="5">
        <v>0</v>
      </c>
      <c r="R5845" s="6">
        <v>0</v>
      </c>
      <c r="S5845" s="5">
        <v>0</v>
      </c>
      <c r="T5845" s="6">
        <v>0</v>
      </c>
      <c r="U5845" s="5">
        <v>2.291E-2</v>
      </c>
      <c r="V5845" s="6">
        <v>0.751</v>
      </c>
      <c r="W5845" s="5">
        <v>8.3700000000000007E-3</v>
      </c>
      <c r="X5845" s="6">
        <v>0.121</v>
      </c>
      <c r="Y5845" s="5">
        <v>0</v>
      </c>
      <c r="Z5845" s="6">
        <v>0</v>
      </c>
      <c r="AA5845" s="5">
        <v>0</v>
      </c>
      <c r="AB5845" s="6">
        <v>0</v>
      </c>
      <c r="AC5845" s="5">
        <v>0</v>
      </c>
      <c r="AD5845" s="6">
        <v>0</v>
      </c>
      <c r="AE5845" s="5">
        <v>0</v>
      </c>
      <c r="AF5845" s="6">
        <v>0</v>
      </c>
    </row>
    <row r="5846" spans="2:32" x14ac:dyDescent="0.35">
      <c r="B5846" s="1" t="s">
        <v>632</v>
      </c>
      <c r="C5846" s="5">
        <v>0</v>
      </c>
      <c r="D5846" s="6">
        <v>0</v>
      </c>
      <c r="E5846" s="5">
        <v>0</v>
      </c>
      <c r="F5846" s="6">
        <v>0</v>
      </c>
      <c r="G5846" s="5">
        <v>0</v>
      </c>
      <c r="H5846" s="6">
        <v>0</v>
      </c>
      <c r="I5846" s="5">
        <v>0</v>
      </c>
      <c r="J5846" s="6">
        <v>0</v>
      </c>
      <c r="K5846" s="5">
        <v>0</v>
      </c>
      <c r="L5846" s="6">
        <v>0</v>
      </c>
      <c r="M5846" s="5">
        <v>0</v>
      </c>
      <c r="N5846" s="6">
        <v>0</v>
      </c>
      <c r="O5846" s="5">
        <v>0</v>
      </c>
      <c r="P5846" s="6">
        <v>0</v>
      </c>
      <c r="Q5846" s="5">
        <v>0</v>
      </c>
      <c r="R5846" s="6">
        <v>0</v>
      </c>
      <c r="S5846" s="5">
        <v>0</v>
      </c>
      <c r="T5846" s="6">
        <v>0</v>
      </c>
      <c r="U5846" s="5">
        <v>0</v>
      </c>
      <c r="V5846" s="6">
        <v>0</v>
      </c>
      <c r="W5846" s="5">
        <v>0</v>
      </c>
      <c r="X5846" s="6">
        <v>0</v>
      </c>
      <c r="Y5846" s="5">
        <v>0</v>
      </c>
      <c r="Z5846" s="6">
        <v>0</v>
      </c>
      <c r="AA5846" s="5">
        <v>0</v>
      </c>
      <c r="AB5846" s="6">
        <v>0</v>
      </c>
      <c r="AC5846" s="5">
        <v>0</v>
      </c>
      <c r="AD5846" s="6">
        <v>0</v>
      </c>
      <c r="AE5846" s="5">
        <v>0</v>
      </c>
      <c r="AF5846" s="6">
        <v>0</v>
      </c>
    </row>
    <row r="5847" spans="2:32" x14ac:dyDescent="0.35">
      <c r="B5847" s="1" t="s">
        <v>633</v>
      </c>
      <c r="C5847" s="5">
        <v>0</v>
      </c>
      <c r="D5847" s="6">
        <v>0</v>
      </c>
      <c r="E5847" s="5">
        <v>0</v>
      </c>
      <c r="F5847" s="6">
        <v>0</v>
      </c>
      <c r="G5847" s="5">
        <v>0</v>
      </c>
      <c r="H5847" s="6">
        <v>0</v>
      </c>
      <c r="I5847" s="5">
        <v>0</v>
      </c>
      <c r="J5847" s="6">
        <v>0</v>
      </c>
      <c r="K5847" s="5">
        <v>0</v>
      </c>
      <c r="L5847" s="6">
        <v>0</v>
      </c>
      <c r="M5847" s="5">
        <v>0</v>
      </c>
      <c r="N5847" s="6">
        <v>0</v>
      </c>
      <c r="O5847" s="5">
        <v>0</v>
      </c>
      <c r="P5847" s="6">
        <v>0</v>
      </c>
      <c r="Q5847" s="5">
        <v>0</v>
      </c>
      <c r="R5847" s="6">
        <v>0</v>
      </c>
      <c r="S5847" s="5">
        <v>0</v>
      </c>
      <c r="T5847" s="6">
        <v>0</v>
      </c>
      <c r="U5847" s="5">
        <v>0</v>
      </c>
      <c r="V5847" s="6">
        <v>0</v>
      </c>
      <c r="W5847" s="5">
        <v>0</v>
      </c>
      <c r="X5847" s="6">
        <v>0</v>
      </c>
      <c r="Y5847" s="5">
        <v>0</v>
      </c>
      <c r="Z5847" s="6">
        <v>0</v>
      </c>
      <c r="AA5847" s="5">
        <v>0</v>
      </c>
      <c r="AB5847" s="6">
        <v>0</v>
      </c>
      <c r="AC5847" s="5">
        <v>0</v>
      </c>
      <c r="AD5847" s="6">
        <v>0</v>
      </c>
      <c r="AE5847" s="5">
        <v>0</v>
      </c>
      <c r="AF5847" s="6">
        <v>0</v>
      </c>
    </row>
    <row r="5848" spans="2:32" x14ac:dyDescent="0.35">
      <c r="B5848" s="1" t="s">
        <v>1335</v>
      </c>
      <c r="C5848" s="5">
        <v>2.4000000000000001E-4</v>
      </c>
      <c r="D5848" s="6">
        <v>0.21299999999999999</v>
      </c>
      <c r="E5848" s="5">
        <v>0</v>
      </c>
      <c r="F5848" s="6">
        <v>0</v>
      </c>
      <c r="G5848" s="5">
        <v>0</v>
      </c>
      <c r="H5848" s="6">
        <v>0</v>
      </c>
      <c r="I5848" s="5">
        <v>0</v>
      </c>
      <c r="J5848" s="6">
        <v>0</v>
      </c>
      <c r="K5848" s="5">
        <v>0</v>
      </c>
      <c r="L5848" s="6">
        <v>0</v>
      </c>
      <c r="M5848" s="5">
        <v>0</v>
      </c>
      <c r="N5848" s="6">
        <v>0</v>
      </c>
      <c r="O5848" s="5">
        <v>0</v>
      </c>
      <c r="P5848" s="6">
        <v>0</v>
      </c>
      <c r="Q5848" s="5">
        <v>6.0200000000000002E-3</v>
      </c>
      <c r="R5848" s="6">
        <v>0.21299999999999999</v>
      </c>
      <c r="S5848" s="5">
        <v>0</v>
      </c>
      <c r="T5848" s="6">
        <v>0</v>
      </c>
      <c r="U5848" s="5">
        <v>0</v>
      </c>
      <c r="V5848" s="6">
        <v>0</v>
      </c>
      <c r="W5848" s="5">
        <v>0</v>
      </c>
      <c r="X5848" s="6">
        <v>0</v>
      </c>
      <c r="Y5848" s="5">
        <v>0</v>
      </c>
      <c r="Z5848" s="6">
        <v>0</v>
      </c>
      <c r="AA5848" s="5">
        <v>0</v>
      </c>
      <c r="AB5848" s="6">
        <v>0</v>
      </c>
      <c r="AC5848" s="5">
        <v>0</v>
      </c>
      <c r="AD5848" s="6">
        <v>0</v>
      </c>
      <c r="AE5848" s="5">
        <v>0</v>
      </c>
      <c r="AF5848" s="6">
        <v>0</v>
      </c>
    </row>
    <row r="5849" spans="2:32" x14ac:dyDescent="0.35">
      <c r="B5849" s="1" t="s">
        <v>634</v>
      </c>
      <c r="C5849" s="5">
        <v>0</v>
      </c>
      <c r="D5849" s="6">
        <v>0</v>
      </c>
      <c r="E5849" s="5">
        <v>0</v>
      </c>
      <c r="F5849" s="6">
        <v>0</v>
      </c>
      <c r="G5849" s="5">
        <v>0</v>
      </c>
      <c r="H5849" s="6">
        <v>0</v>
      </c>
      <c r="I5849" s="5">
        <v>0</v>
      </c>
      <c r="J5849" s="6">
        <v>0</v>
      </c>
      <c r="K5849" s="5">
        <v>0</v>
      </c>
      <c r="L5849" s="6">
        <v>0</v>
      </c>
      <c r="M5849" s="5">
        <v>0</v>
      </c>
      <c r="N5849" s="6">
        <v>0</v>
      </c>
      <c r="O5849" s="5">
        <v>0</v>
      </c>
      <c r="P5849" s="6">
        <v>0</v>
      </c>
      <c r="Q5849" s="5">
        <v>0</v>
      </c>
      <c r="R5849" s="6">
        <v>0</v>
      </c>
      <c r="S5849" s="5">
        <v>0</v>
      </c>
      <c r="T5849" s="6">
        <v>0</v>
      </c>
      <c r="U5849" s="5">
        <v>0</v>
      </c>
      <c r="V5849" s="6">
        <v>0</v>
      </c>
      <c r="W5849" s="5">
        <v>0</v>
      </c>
      <c r="X5849" s="6">
        <v>0</v>
      </c>
      <c r="Y5849" s="5">
        <v>0</v>
      </c>
      <c r="Z5849" s="6">
        <v>0</v>
      </c>
      <c r="AA5849" s="5">
        <v>0</v>
      </c>
      <c r="AB5849" s="6">
        <v>0</v>
      </c>
      <c r="AC5849" s="5">
        <v>0</v>
      </c>
      <c r="AD5849" s="6">
        <v>0</v>
      </c>
      <c r="AE5849" s="5">
        <v>0</v>
      </c>
      <c r="AF5849" s="6">
        <v>0</v>
      </c>
    </row>
    <row r="5850" spans="2:32" x14ac:dyDescent="0.35">
      <c r="B5850" s="1" t="s">
        <v>635</v>
      </c>
      <c r="C5850" s="5">
        <v>0</v>
      </c>
      <c r="D5850" s="6">
        <v>0</v>
      </c>
      <c r="E5850" s="5">
        <v>0</v>
      </c>
      <c r="F5850" s="6">
        <v>0</v>
      </c>
      <c r="G5850" s="5">
        <v>0</v>
      </c>
      <c r="H5850" s="6">
        <v>0</v>
      </c>
      <c r="I5850" s="5">
        <v>0</v>
      </c>
      <c r="J5850" s="6">
        <v>0</v>
      </c>
      <c r="K5850" s="5">
        <v>0</v>
      </c>
      <c r="L5850" s="6">
        <v>0</v>
      </c>
      <c r="M5850" s="5">
        <v>0</v>
      </c>
      <c r="N5850" s="6">
        <v>0</v>
      </c>
      <c r="O5850" s="5">
        <v>0</v>
      </c>
      <c r="P5850" s="6">
        <v>0</v>
      </c>
      <c r="Q5850" s="5">
        <v>0</v>
      </c>
      <c r="R5850" s="6">
        <v>0</v>
      </c>
      <c r="S5850" s="5">
        <v>0</v>
      </c>
      <c r="T5850" s="6">
        <v>0</v>
      </c>
      <c r="U5850" s="5">
        <v>0</v>
      </c>
      <c r="V5850" s="6">
        <v>0</v>
      </c>
      <c r="W5850" s="5">
        <v>0</v>
      </c>
      <c r="X5850" s="6">
        <v>0</v>
      </c>
      <c r="Y5850" s="5">
        <v>0</v>
      </c>
      <c r="Z5850" s="6">
        <v>0</v>
      </c>
      <c r="AA5850" s="5">
        <v>0</v>
      </c>
      <c r="AB5850" s="6">
        <v>0</v>
      </c>
      <c r="AC5850" s="5">
        <v>0</v>
      </c>
      <c r="AD5850" s="6">
        <v>0</v>
      </c>
      <c r="AE5850" s="5">
        <v>0</v>
      </c>
      <c r="AF5850" s="6">
        <v>0</v>
      </c>
    </row>
    <row r="5851" spans="2:32" x14ac:dyDescent="0.35">
      <c r="B5851" s="2" t="s">
        <v>10</v>
      </c>
    </row>
    <row r="5852" spans="2:32" x14ac:dyDescent="0.35">
      <c r="B5852" s="1" t="s">
        <v>636</v>
      </c>
      <c r="C5852" s="5">
        <v>0</v>
      </c>
      <c r="D5852" s="6">
        <v>0</v>
      </c>
      <c r="E5852" s="5">
        <v>0</v>
      </c>
      <c r="F5852" s="6">
        <v>0</v>
      </c>
      <c r="G5852" s="5">
        <v>0</v>
      </c>
      <c r="H5852" s="6">
        <v>0</v>
      </c>
      <c r="I5852" s="5">
        <v>0</v>
      </c>
      <c r="J5852" s="6">
        <v>0</v>
      </c>
      <c r="K5852" s="5">
        <v>0</v>
      </c>
      <c r="L5852" s="6">
        <v>0</v>
      </c>
      <c r="M5852" s="5">
        <v>0</v>
      </c>
      <c r="N5852" s="6">
        <v>0</v>
      </c>
      <c r="O5852" s="5">
        <v>0</v>
      </c>
      <c r="P5852" s="6">
        <v>0</v>
      </c>
      <c r="Q5852" s="5">
        <v>0</v>
      </c>
      <c r="R5852" s="6">
        <v>0</v>
      </c>
      <c r="S5852" s="5">
        <v>0</v>
      </c>
      <c r="T5852" s="6">
        <v>0</v>
      </c>
      <c r="U5852" s="5">
        <v>0</v>
      </c>
      <c r="V5852" s="6">
        <v>0</v>
      </c>
      <c r="W5852" s="5">
        <v>0</v>
      </c>
      <c r="X5852" s="6">
        <v>0</v>
      </c>
      <c r="Y5852" s="5">
        <v>0</v>
      </c>
      <c r="Z5852" s="6">
        <v>0</v>
      </c>
      <c r="AA5852" s="5">
        <v>0</v>
      </c>
      <c r="AB5852" s="6">
        <v>0</v>
      </c>
      <c r="AC5852" s="5">
        <v>0</v>
      </c>
      <c r="AD5852" s="6">
        <v>0</v>
      </c>
      <c r="AE5852" s="5">
        <v>0</v>
      </c>
      <c r="AF5852" s="6">
        <v>0</v>
      </c>
    </row>
    <row r="5853" spans="2:32" x14ac:dyDescent="0.35">
      <c r="B5853" s="1" t="s">
        <v>637</v>
      </c>
      <c r="C5853" s="5">
        <v>0</v>
      </c>
      <c r="D5853" s="6">
        <v>0</v>
      </c>
      <c r="E5853" s="5">
        <v>0</v>
      </c>
      <c r="F5853" s="6">
        <v>0</v>
      </c>
      <c r="G5853" s="5">
        <v>0</v>
      </c>
      <c r="H5853" s="6">
        <v>0</v>
      </c>
      <c r="I5853" s="5">
        <v>0</v>
      </c>
      <c r="J5853" s="6">
        <v>0</v>
      </c>
      <c r="K5853" s="5">
        <v>0</v>
      </c>
      <c r="L5853" s="6">
        <v>0</v>
      </c>
      <c r="M5853" s="5">
        <v>0</v>
      </c>
      <c r="N5853" s="6">
        <v>0</v>
      </c>
      <c r="O5853" s="5">
        <v>0</v>
      </c>
      <c r="P5853" s="6">
        <v>0</v>
      </c>
      <c r="Q5853" s="5">
        <v>0</v>
      </c>
      <c r="R5853" s="6">
        <v>0</v>
      </c>
      <c r="S5853" s="5">
        <v>0</v>
      </c>
      <c r="T5853" s="6">
        <v>0</v>
      </c>
      <c r="U5853" s="5">
        <v>0</v>
      </c>
      <c r="V5853" s="6">
        <v>0</v>
      </c>
      <c r="W5853" s="5">
        <v>0</v>
      </c>
      <c r="X5853" s="6">
        <v>0</v>
      </c>
      <c r="Y5853" s="5">
        <v>0</v>
      </c>
      <c r="Z5853" s="6">
        <v>0</v>
      </c>
      <c r="AA5853" s="5">
        <v>0</v>
      </c>
      <c r="AB5853" s="6">
        <v>0</v>
      </c>
      <c r="AC5853" s="5">
        <v>0</v>
      </c>
      <c r="AD5853" s="6">
        <v>0</v>
      </c>
      <c r="AE5853" s="5">
        <v>0</v>
      </c>
      <c r="AF5853" s="6">
        <v>0</v>
      </c>
    </row>
    <row r="5854" spans="2:32" x14ac:dyDescent="0.35">
      <c r="B5854" s="1" t="s">
        <v>638</v>
      </c>
      <c r="C5854" s="5">
        <v>0</v>
      </c>
      <c r="D5854" s="6">
        <v>0</v>
      </c>
      <c r="E5854" s="5">
        <v>0</v>
      </c>
      <c r="F5854" s="6">
        <v>0</v>
      </c>
      <c r="G5854" s="5">
        <v>0</v>
      </c>
      <c r="H5854" s="6">
        <v>0</v>
      </c>
      <c r="I5854" s="5">
        <v>0</v>
      </c>
      <c r="J5854" s="6">
        <v>0</v>
      </c>
      <c r="K5854" s="5">
        <v>0</v>
      </c>
      <c r="L5854" s="6">
        <v>0</v>
      </c>
      <c r="M5854" s="5">
        <v>0</v>
      </c>
      <c r="N5854" s="6">
        <v>0</v>
      </c>
      <c r="O5854" s="5">
        <v>0</v>
      </c>
      <c r="P5854" s="6">
        <v>0</v>
      </c>
      <c r="Q5854" s="5">
        <v>0</v>
      </c>
      <c r="R5854" s="6">
        <v>0</v>
      </c>
      <c r="S5854" s="5">
        <v>0</v>
      </c>
      <c r="T5854" s="6">
        <v>0</v>
      </c>
      <c r="U5854" s="5">
        <v>0</v>
      </c>
      <c r="V5854" s="6">
        <v>0</v>
      </c>
      <c r="W5854" s="5">
        <v>0</v>
      </c>
      <c r="X5854" s="6">
        <v>0</v>
      </c>
      <c r="Y5854" s="5">
        <v>0</v>
      </c>
      <c r="Z5854" s="6">
        <v>0</v>
      </c>
      <c r="AA5854" s="5">
        <v>0</v>
      </c>
      <c r="AB5854" s="6">
        <v>0</v>
      </c>
      <c r="AC5854" s="5">
        <v>0</v>
      </c>
      <c r="AD5854" s="6">
        <v>0</v>
      </c>
      <c r="AE5854" s="5">
        <v>0</v>
      </c>
      <c r="AF5854" s="6">
        <v>0</v>
      </c>
    </row>
    <row r="5855" spans="2:32" x14ac:dyDescent="0.35">
      <c r="B5855" s="1" t="s">
        <v>639</v>
      </c>
      <c r="C5855" s="5">
        <v>1.73E-3</v>
      </c>
      <c r="D5855" s="6">
        <v>1.506</v>
      </c>
      <c r="E5855" s="5">
        <v>0</v>
      </c>
      <c r="F5855" s="6">
        <v>0</v>
      </c>
      <c r="G5855" s="5">
        <v>0</v>
      </c>
      <c r="H5855" s="6">
        <v>0</v>
      </c>
      <c r="I5855" s="5">
        <v>7.4700000000000001E-3</v>
      </c>
      <c r="J5855" s="6">
        <v>0.255</v>
      </c>
      <c r="K5855" s="5">
        <v>0</v>
      </c>
      <c r="L5855" s="6">
        <v>0</v>
      </c>
      <c r="M5855" s="5">
        <v>0</v>
      </c>
      <c r="N5855" s="6">
        <v>0</v>
      </c>
      <c r="O5855" s="5">
        <v>0</v>
      </c>
      <c r="P5855" s="6">
        <v>0</v>
      </c>
      <c r="Q5855" s="5">
        <v>0</v>
      </c>
      <c r="R5855" s="6">
        <v>0</v>
      </c>
      <c r="S5855" s="5">
        <v>0</v>
      </c>
      <c r="T5855" s="6">
        <v>0</v>
      </c>
      <c r="U5855" s="5">
        <v>0</v>
      </c>
      <c r="V5855" s="6">
        <v>0</v>
      </c>
      <c r="W5855" s="5">
        <v>8.6499999999999994E-2</v>
      </c>
      <c r="X5855" s="6">
        <v>1.25</v>
      </c>
      <c r="Y5855" s="5">
        <v>0</v>
      </c>
      <c r="Z5855" s="6">
        <v>0</v>
      </c>
      <c r="AA5855" s="5">
        <v>0</v>
      </c>
      <c r="AB5855" s="6">
        <v>0</v>
      </c>
      <c r="AC5855" s="5">
        <v>0</v>
      </c>
      <c r="AD5855" s="6">
        <v>0</v>
      </c>
      <c r="AE5855" s="5">
        <v>0</v>
      </c>
      <c r="AF5855" s="6">
        <v>0</v>
      </c>
    </row>
    <row r="5856" spans="2:32" x14ac:dyDescent="0.35">
      <c r="B5856" s="1" t="s">
        <v>640</v>
      </c>
      <c r="C5856" s="5">
        <v>1.8319999999999999E-2</v>
      </c>
      <c r="D5856" s="6">
        <v>15.965999999999999</v>
      </c>
      <c r="E5856" s="5">
        <v>0</v>
      </c>
      <c r="F5856" s="6">
        <v>0</v>
      </c>
      <c r="G5856" s="5">
        <v>0</v>
      </c>
      <c r="H5856" s="6">
        <v>0</v>
      </c>
      <c r="I5856" s="5">
        <v>0</v>
      </c>
      <c r="J5856" s="6">
        <v>0</v>
      </c>
      <c r="K5856" s="5">
        <v>0</v>
      </c>
      <c r="L5856" s="6">
        <v>0</v>
      </c>
      <c r="M5856" s="5">
        <v>0</v>
      </c>
      <c r="N5856" s="6">
        <v>0</v>
      </c>
      <c r="O5856" s="5">
        <v>0</v>
      </c>
      <c r="P5856" s="6">
        <v>0</v>
      </c>
      <c r="Q5856" s="5">
        <v>6.0200000000000002E-3</v>
      </c>
      <c r="R5856" s="6">
        <v>0.21299999999999999</v>
      </c>
      <c r="S5856" s="5">
        <v>2.717E-2</v>
      </c>
      <c r="T5856" s="6">
        <v>2.8660000000000001</v>
      </c>
      <c r="U5856" s="5">
        <v>9.9080000000000001E-2</v>
      </c>
      <c r="V5856" s="6">
        <v>3.2480000000000002</v>
      </c>
      <c r="W5856" s="5">
        <v>0.66705999999999999</v>
      </c>
      <c r="X5856" s="6">
        <v>9.64</v>
      </c>
      <c r="Y5856" s="5">
        <v>0</v>
      </c>
      <c r="Z5856" s="6">
        <v>0</v>
      </c>
      <c r="AA5856" s="5">
        <v>0</v>
      </c>
      <c r="AB5856" s="6">
        <v>0</v>
      </c>
      <c r="AC5856" s="5">
        <v>0</v>
      </c>
      <c r="AD5856" s="6">
        <v>0</v>
      </c>
      <c r="AE5856" s="5">
        <v>0</v>
      </c>
      <c r="AF5856" s="6">
        <v>0</v>
      </c>
    </row>
    <row r="5857" spans="2:32" x14ac:dyDescent="0.35">
      <c r="B5857" s="1" t="s">
        <v>641</v>
      </c>
      <c r="C5857" s="5">
        <v>0</v>
      </c>
      <c r="D5857" s="6">
        <v>0</v>
      </c>
      <c r="E5857" s="5">
        <v>0</v>
      </c>
      <c r="F5857" s="6">
        <v>0</v>
      </c>
      <c r="G5857" s="5">
        <v>0</v>
      </c>
      <c r="H5857" s="6">
        <v>0</v>
      </c>
      <c r="I5857" s="5">
        <v>0</v>
      </c>
      <c r="J5857" s="6">
        <v>0</v>
      </c>
      <c r="K5857" s="5">
        <v>0</v>
      </c>
      <c r="L5857" s="6">
        <v>0</v>
      </c>
      <c r="M5857" s="5">
        <v>0</v>
      </c>
      <c r="N5857" s="6">
        <v>0</v>
      </c>
      <c r="O5857" s="5">
        <v>0</v>
      </c>
      <c r="P5857" s="6">
        <v>0</v>
      </c>
      <c r="Q5857" s="5">
        <v>0</v>
      </c>
      <c r="R5857" s="6">
        <v>0</v>
      </c>
      <c r="S5857" s="5">
        <v>0</v>
      </c>
      <c r="T5857" s="6">
        <v>0</v>
      </c>
      <c r="U5857" s="5">
        <v>0</v>
      </c>
      <c r="V5857" s="6">
        <v>0</v>
      </c>
      <c r="W5857" s="5">
        <v>0</v>
      </c>
      <c r="X5857" s="6">
        <v>0</v>
      </c>
      <c r="Y5857" s="5">
        <v>0</v>
      </c>
      <c r="Z5857" s="6">
        <v>0</v>
      </c>
      <c r="AA5857" s="5">
        <v>0</v>
      </c>
      <c r="AB5857" s="6">
        <v>0</v>
      </c>
      <c r="AC5857" s="5">
        <v>0</v>
      </c>
      <c r="AD5857" s="6">
        <v>0</v>
      </c>
      <c r="AE5857" s="5">
        <v>0</v>
      </c>
      <c r="AF5857" s="6">
        <v>0</v>
      </c>
    </row>
    <row r="5858" spans="2:32" x14ac:dyDescent="0.35">
      <c r="B5858" s="1" t="s">
        <v>1220</v>
      </c>
      <c r="C5858" s="5">
        <v>0</v>
      </c>
      <c r="D5858" s="6">
        <v>0</v>
      </c>
      <c r="E5858" s="5">
        <v>0</v>
      </c>
      <c r="F5858" s="6">
        <v>0</v>
      </c>
      <c r="G5858" s="5">
        <v>0</v>
      </c>
      <c r="H5858" s="6">
        <v>0</v>
      </c>
      <c r="I5858" s="5">
        <v>0</v>
      </c>
      <c r="J5858" s="6">
        <v>0</v>
      </c>
      <c r="K5858" s="5">
        <v>0</v>
      </c>
      <c r="L5858" s="6">
        <v>0</v>
      </c>
      <c r="M5858" s="5">
        <v>0</v>
      </c>
      <c r="N5858" s="6">
        <v>0</v>
      </c>
      <c r="O5858" s="5">
        <v>0</v>
      </c>
      <c r="P5858" s="6">
        <v>0</v>
      </c>
      <c r="Q5858" s="5">
        <v>0</v>
      </c>
      <c r="R5858" s="6">
        <v>0</v>
      </c>
      <c r="S5858" s="5">
        <v>0</v>
      </c>
      <c r="T5858" s="6">
        <v>0</v>
      </c>
      <c r="U5858" s="5">
        <v>0</v>
      </c>
      <c r="V5858" s="6">
        <v>0</v>
      </c>
      <c r="W5858" s="5">
        <v>0</v>
      </c>
      <c r="X5858" s="6">
        <v>0</v>
      </c>
      <c r="Y5858" s="5">
        <v>0</v>
      </c>
      <c r="Z5858" s="6">
        <v>0</v>
      </c>
      <c r="AA5858" s="5">
        <v>0</v>
      </c>
      <c r="AB5858" s="6">
        <v>0</v>
      </c>
      <c r="AC5858" s="5">
        <v>0</v>
      </c>
      <c r="AD5858" s="6">
        <v>0</v>
      </c>
      <c r="AE5858" s="5">
        <v>0</v>
      </c>
      <c r="AF5858" s="6">
        <v>0</v>
      </c>
    </row>
    <row r="5859" spans="2:32" x14ac:dyDescent="0.35">
      <c r="B5859" s="1" t="s">
        <v>643</v>
      </c>
      <c r="C5859" s="5">
        <v>0</v>
      </c>
      <c r="D5859" s="6">
        <v>0</v>
      </c>
      <c r="E5859" s="5">
        <v>0</v>
      </c>
      <c r="F5859" s="6">
        <v>0</v>
      </c>
      <c r="G5859" s="5">
        <v>0</v>
      </c>
      <c r="H5859" s="6">
        <v>0</v>
      </c>
      <c r="I5859" s="5">
        <v>0</v>
      </c>
      <c r="J5859" s="6">
        <v>0</v>
      </c>
      <c r="K5859" s="5">
        <v>0</v>
      </c>
      <c r="L5859" s="6">
        <v>0</v>
      </c>
      <c r="M5859" s="5">
        <v>0</v>
      </c>
      <c r="N5859" s="6">
        <v>0</v>
      </c>
      <c r="O5859" s="5">
        <v>0</v>
      </c>
      <c r="P5859" s="6">
        <v>0</v>
      </c>
      <c r="Q5859" s="5">
        <v>0</v>
      </c>
      <c r="R5859" s="6">
        <v>0</v>
      </c>
      <c r="S5859" s="5">
        <v>0</v>
      </c>
      <c r="T5859" s="6">
        <v>0</v>
      </c>
      <c r="U5859" s="5">
        <v>0</v>
      </c>
      <c r="V5859" s="6">
        <v>0</v>
      </c>
      <c r="W5859" s="5">
        <v>0</v>
      </c>
      <c r="X5859" s="6">
        <v>0</v>
      </c>
      <c r="Y5859" s="5">
        <v>0</v>
      </c>
      <c r="Z5859" s="6">
        <v>0</v>
      </c>
      <c r="AA5859" s="5">
        <v>0</v>
      </c>
      <c r="AB5859" s="6">
        <v>0</v>
      </c>
      <c r="AC5859" s="5">
        <v>0</v>
      </c>
      <c r="AD5859" s="6">
        <v>0</v>
      </c>
      <c r="AE5859" s="5">
        <v>0</v>
      </c>
      <c r="AF5859" s="6">
        <v>0</v>
      </c>
    </row>
    <row r="5860" spans="2:32" x14ac:dyDescent="0.35">
      <c r="B5860" s="1" t="s">
        <v>1336</v>
      </c>
      <c r="C5860" s="5">
        <v>0</v>
      </c>
      <c r="D5860" s="6">
        <v>0</v>
      </c>
      <c r="E5860" s="5">
        <v>0</v>
      </c>
      <c r="F5860" s="6">
        <v>0</v>
      </c>
      <c r="G5860" s="5">
        <v>0</v>
      </c>
      <c r="H5860" s="6">
        <v>0</v>
      </c>
      <c r="I5860" s="5">
        <v>0</v>
      </c>
      <c r="J5860" s="6">
        <v>0</v>
      </c>
      <c r="K5860" s="5">
        <v>0</v>
      </c>
      <c r="L5860" s="6">
        <v>0</v>
      </c>
      <c r="M5860" s="5">
        <v>0</v>
      </c>
      <c r="N5860" s="6">
        <v>0</v>
      </c>
      <c r="O5860" s="5">
        <v>0</v>
      </c>
      <c r="P5860" s="6">
        <v>0</v>
      </c>
      <c r="Q5860" s="5">
        <v>0</v>
      </c>
      <c r="R5860" s="6">
        <v>0</v>
      </c>
      <c r="S5860" s="5">
        <v>0</v>
      </c>
      <c r="T5860" s="6">
        <v>0</v>
      </c>
      <c r="U5860" s="5">
        <v>0</v>
      </c>
      <c r="V5860" s="6">
        <v>0</v>
      </c>
      <c r="W5860" s="5">
        <v>0</v>
      </c>
      <c r="X5860" s="6">
        <v>0</v>
      </c>
      <c r="Y5860" s="5">
        <v>0</v>
      </c>
      <c r="Z5860" s="6">
        <v>0</v>
      </c>
      <c r="AA5860" s="5">
        <v>0</v>
      </c>
      <c r="AB5860" s="6">
        <v>0</v>
      </c>
      <c r="AC5860" s="5">
        <v>0</v>
      </c>
      <c r="AD5860" s="6">
        <v>0</v>
      </c>
      <c r="AE5860" s="5">
        <v>0</v>
      </c>
      <c r="AF5860" s="6">
        <v>0</v>
      </c>
    </row>
    <row r="5861" spans="2:32" x14ac:dyDescent="0.35">
      <c r="B5861" s="2" t="s">
        <v>11</v>
      </c>
    </row>
    <row r="5862" spans="2:32" x14ac:dyDescent="0.35">
      <c r="B5862" s="1" t="s">
        <v>644</v>
      </c>
      <c r="C5862" s="5">
        <v>8.7500000000000008E-3</v>
      </c>
      <c r="D5862" s="6">
        <v>7.6260000000000003</v>
      </c>
      <c r="E5862" s="5">
        <v>0</v>
      </c>
      <c r="F5862" s="6">
        <v>0</v>
      </c>
      <c r="G5862" s="5">
        <v>0</v>
      </c>
      <c r="H5862" s="6">
        <v>0</v>
      </c>
      <c r="I5862" s="5">
        <v>0</v>
      </c>
      <c r="J5862" s="6">
        <v>0</v>
      </c>
      <c r="K5862" s="5">
        <v>0</v>
      </c>
      <c r="L5862" s="6">
        <v>0</v>
      </c>
      <c r="M5862" s="5">
        <v>0</v>
      </c>
      <c r="N5862" s="6">
        <v>0</v>
      </c>
      <c r="O5862" s="5">
        <v>0</v>
      </c>
      <c r="P5862" s="6">
        <v>0</v>
      </c>
      <c r="Q5862" s="5">
        <v>0</v>
      </c>
      <c r="R5862" s="6">
        <v>0</v>
      </c>
      <c r="S5862" s="5">
        <v>0</v>
      </c>
      <c r="T5862" s="6">
        <v>0</v>
      </c>
      <c r="U5862" s="5">
        <v>0</v>
      </c>
      <c r="V5862" s="6">
        <v>0</v>
      </c>
      <c r="W5862" s="5">
        <v>0</v>
      </c>
      <c r="X5862" s="6">
        <v>0</v>
      </c>
      <c r="Y5862" s="5">
        <v>8.4169999999999995E-2</v>
      </c>
      <c r="Z5862" s="6">
        <v>7.6260000000000003</v>
      </c>
      <c r="AA5862" s="5">
        <v>0</v>
      </c>
      <c r="AB5862" s="6">
        <v>0</v>
      </c>
      <c r="AC5862" s="5">
        <v>0</v>
      </c>
      <c r="AD5862" s="6">
        <v>0</v>
      </c>
      <c r="AE5862" s="5">
        <v>0</v>
      </c>
      <c r="AF5862" s="6">
        <v>0</v>
      </c>
    </row>
    <row r="5863" spans="2:32" x14ac:dyDescent="0.35">
      <c r="B5863" s="1" t="s">
        <v>1337</v>
      </c>
      <c r="C5863" s="5">
        <v>5.13E-3</v>
      </c>
      <c r="D5863" s="6">
        <v>4.4710000000000001</v>
      </c>
      <c r="E5863" s="5">
        <v>0</v>
      </c>
      <c r="F5863" s="6">
        <v>0</v>
      </c>
      <c r="G5863" s="5">
        <v>0</v>
      </c>
      <c r="H5863" s="6">
        <v>0</v>
      </c>
      <c r="I5863" s="5">
        <v>0</v>
      </c>
      <c r="J5863" s="6">
        <v>0</v>
      </c>
      <c r="K5863" s="5">
        <v>0</v>
      </c>
      <c r="L5863" s="6">
        <v>0</v>
      </c>
      <c r="M5863" s="5">
        <v>0</v>
      </c>
      <c r="N5863" s="6">
        <v>0</v>
      </c>
      <c r="O5863" s="5">
        <v>0</v>
      </c>
      <c r="P5863" s="6">
        <v>0</v>
      </c>
      <c r="Q5863" s="5">
        <v>0</v>
      </c>
      <c r="R5863" s="6">
        <v>0</v>
      </c>
      <c r="S5863" s="5">
        <v>0</v>
      </c>
      <c r="T5863" s="6">
        <v>0</v>
      </c>
      <c r="U5863" s="5">
        <v>0</v>
      </c>
      <c r="V5863" s="6">
        <v>0</v>
      </c>
      <c r="W5863" s="5">
        <v>0</v>
      </c>
      <c r="X5863" s="6">
        <v>0</v>
      </c>
      <c r="Y5863" s="5">
        <v>4.9349999999999998E-2</v>
      </c>
      <c r="Z5863" s="6">
        <v>4.4710000000000001</v>
      </c>
      <c r="AA5863" s="5">
        <v>0</v>
      </c>
      <c r="AB5863" s="6">
        <v>0</v>
      </c>
      <c r="AC5863" s="5">
        <v>0</v>
      </c>
      <c r="AD5863" s="6">
        <v>0</v>
      </c>
      <c r="AE5863" s="5">
        <v>0</v>
      </c>
      <c r="AF5863" s="6">
        <v>0</v>
      </c>
    </row>
    <row r="5864" spans="2:32" x14ac:dyDescent="0.35">
      <c r="B5864" s="1" t="s">
        <v>646</v>
      </c>
      <c r="C5864" s="5">
        <v>0</v>
      </c>
      <c r="D5864" s="6">
        <v>0</v>
      </c>
      <c r="E5864" s="5">
        <v>0</v>
      </c>
      <c r="F5864" s="6">
        <v>0</v>
      </c>
      <c r="G5864" s="5">
        <v>0</v>
      </c>
      <c r="H5864" s="6">
        <v>0</v>
      </c>
      <c r="I5864" s="5">
        <v>0</v>
      </c>
      <c r="J5864" s="6">
        <v>0</v>
      </c>
      <c r="K5864" s="5">
        <v>0</v>
      </c>
      <c r="L5864" s="6">
        <v>0</v>
      </c>
      <c r="M5864" s="5">
        <v>0</v>
      </c>
      <c r="N5864" s="6">
        <v>0</v>
      </c>
      <c r="O5864" s="5">
        <v>0</v>
      </c>
      <c r="P5864" s="6">
        <v>0</v>
      </c>
      <c r="Q5864" s="5">
        <v>0</v>
      </c>
      <c r="R5864" s="6">
        <v>0</v>
      </c>
      <c r="S5864" s="5">
        <v>0</v>
      </c>
      <c r="T5864" s="6">
        <v>0</v>
      </c>
      <c r="U5864" s="5">
        <v>0</v>
      </c>
      <c r="V5864" s="6">
        <v>0</v>
      </c>
      <c r="W5864" s="5">
        <v>0</v>
      </c>
      <c r="X5864" s="6">
        <v>0</v>
      </c>
      <c r="Y5864" s="5">
        <v>0</v>
      </c>
      <c r="Z5864" s="6">
        <v>0</v>
      </c>
      <c r="AA5864" s="5">
        <v>0</v>
      </c>
      <c r="AB5864" s="6">
        <v>0</v>
      </c>
      <c r="AC5864" s="5">
        <v>0</v>
      </c>
      <c r="AD5864" s="6">
        <v>0</v>
      </c>
      <c r="AE5864" s="5">
        <v>0</v>
      </c>
      <c r="AF5864" s="6">
        <v>0</v>
      </c>
    </row>
    <row r="5865" spans="2:32" x14ac:dyDescent="0.35">
      <c r="B5865" s="1" t="s">
        <v>647</v>
      </c>
      <c r="C5865" s="5">
        <v>3.16E-3</v>
      </c>
      <c r="D5865" s="6">
        <v>2.7570000000000001</v>
      </c>
      <c r="E5865" s="5">
        <v>0</v>
      </c>
      <c r="F5865" s="6">
        <v>0</v>
      </c>
      <c r="G5865" s="5">
        <v>0</v>
      </c>
      <c r="H5865" s="6">
        <v>0</v>
      </c>
      <c r="I5865" s="5">
        <v>0</v>
      </c>
      <c r="J5865" s="6">
        <v>0</v>
      </c>
      <c r="K5865" s="5">
        <v>0</v>
      </c>
      <c r="L5865" s="6">
        <v>0</v>
      </c>
      <c r="M5865" s="5">
        <v>0</v>
      </c>
      <c r="N5865" s="6">
        <v>0</v>
      </c>
      <c r="O5865" s="5">
        <v>0</v>
      </c>
      <c r="P5865" s="6">
        <v>0</v>
      </c>
      <c r="Q5865" s="5">
        <v>0</v>
      </c>
      <c r="R5865" s="6">
        <v>0</v>
      </c>
      <c r="S5865" s="5">
        <v>0</v>
      </c>
      <c r="T5865" s="6">
        <v>0</v>
      </c>
      <c r="U5865" s="5">
        <v>0</v>
      </c>
      <c r="V5865" s="6">
        <v>0</v>
      </c>
      <c r="W5865" s="5">
        <v>0</v>
      </c>
      <c r="X5865" s="6">
        <v>0</v>
      </c>
      <c r="Y5865" s="5">
        <v>2.23E-2</v>
      </c>
      <c r="Z5865" s="6">
        <v>2.02</v>
      </c>
      <c r="AA5865" s="5">
        <v>5.62E-3</v>
      </c>
      <c r="AB5865" s="6">
        <v>0.73699999999999999</v>
      </c>
      <c r="AC5865" s="5">
        <v>0</v>
      </c>
      <c r="AD5865" s="6">
        <v>0</v>
      </c>
      <c r="AE5865" s="5">
        <v>0</v>
      </c>
      <c r="AF5865" s="6">
        <v>0</v>
      </c>
    </row>
    <row r="5866" spans="2:32" x14ac:dyDescent="0.35">
      <c r="B5866" s="1" t="s">
        <v>1338</v>
      </c>
      <c r="C5866" s="5">
        <v>0</v>
      </c>
      <c r="D5866" s="6">
        <v>0</v>
      </c>
      <c r="E5866" s="5">
        <v>0</v>
      </c>
      <c r="F5866" s="6">
        <v>0</v>
      </c>
      <c r="G5866" s="5">
        <v>0</v>
      </c>
      <c r="H5866" s="6">
        <v>0</v>
      </c>
      <c r="I5866" s="5">
        <v>0</v>
      </c>
      <c r="J5866" s="6">
        <v>0</v>
      </c>
      <c r="K5866" s="5">
        <v>0</v>
      </c>
      <c r="L5866" s="6">
        <v>0</v>
      </c>
      <c r="M5866" s="5">
        <v>0</v>
      </c>
      <c r="N5866" s="6">
        <v>0</v>
      </c>
      <c r="O5866" s="5">
        <v>0</v>
      </c>
      <c r="P5866" s="6">
        <v>0</v>
      </c>
      <c r="Q5866" s="5">
        <v>0</v>
      </c>
      <c r="R5866" s="6">
        <v>0</v>
      </c>
      <c r="S5866" s="5">
        <v>0</v>
      </c>
      <c r="T5866" s="6">
        <v>0</v>
      </c>
      <c r="U5866" s="5">
        <v>0</v>
      </c>
      <c r="V5866" s="6">
        <v>0</v>
      </c>
      <c r="W5866" s="5">
        <v>0</v>
      </c>
      <c r="X5866" s="6">
        <v>0</v>
      </c>
      <c r="Y5866" s="5">
        <v>0</v>
      </c>
      <c r="Z5866" s="6">
        <v>0</v>
      </c>
      <c r="AA5866" s="5">
        <v>0</v>
      </c>
      <c r="AB5866" s="6">
        <v>0</v>
      </c>
      <c r="AC5866" s="5">
        <v>0</v>
      </c>
      <c r="AD5866" s="6">
        <v>0</v>
      </c>
      <c r="AE5866" s="5">
        <v>0</v>
      </c>
      <c r="AF5866" s="6">
        <v>0</v>
      </c>
    </row>
    <row r="5867" spans="2:32" x14ac:dyDescent="0.35">
      <c r="B5867" s="1" t="s">
        <v>649</v>
      </c>
      <c r="C5867" s="5">
        <v>1.1299999999999999E-3</v>
      </c>
      <c r="D5867" s="6">
        <v>0.98399999999999999</v>
      </c>
      <c r="E5867" s="5">
        <v>3.4660000000000003E-2</v>
      </c>
      <c r="F5867" s="6">
        <v>0.98399999999999999</v>
      </c>
      <c r="G5867" s="5">
        <v>0</v>
      </c>
      <c r="H5867" s="6">
        <v>0</v>
      </c>
      <c r="I5867" s="5">
        <v>0</v>
      </c>
      <c r="J5867" s="6">
        <v>0</v>
      </c>
      <c r="K5867" s="5">
        <v>0</v>
      </c>
      <c r="L5867" s="6">
        <v>0</v>
      </c>
      <c r="M5867" s="5">
        <v>0</v>
      </c>
      <c r="N5867" s="6">
        <v>0</v>
      </c>
      <c r="O5867" s="5">
        <v>0</v>
      </c>
      <c r="P5867" s="6">
        <v>0</v>
      </c>
      <c r="Q5867" s="5">
        <v>0</v>
      </c>
      <c r="R5867" s="6">
        <v>0</v>
      </c>
      <c r="S5867" s="5">
        <v>0</v>
      </c>
      <c r="T5867" s="6">
        <v>0</v>
      </c>
      <c r="U5867" s="5">
        <v>0</v>
      </c>
      <c r="V5867" s="6">
        <v>0</v>
      </c>
      <c r="W5867" s="5">
        <v>0</v>
      </c>
      <c r="X5867" s="6">
        <v>0</v>
      </c>
      <c r="Y5867" s="5">
        <v>0</v>
      </c>
      <c r="Z5867" s="6">
        <v>0</v>
      </c>
      <c r="AA5867" s="5">
        <v>0</v>
      </c>
      <c r="AB5867" s="6">
        <v>0</v>
      </c>
      <c r="AC5867" s="5">
        <v>0</v>
      </c>
      <c r="AD5867" s="6">
        <v>0</v>
      </c>
      <c r="AE5867" s="5">
        <v>0</v>
      </c>
      <c r="AF5867" s="6">
        <v>0</v>
      </c>
    </row>
    <row r="5868" spans="2:32" x14ac:dyDescent="0.35">
      <c r="B5868" s="1" t="s">
        <v>1339</v>
      </c>
      <c r="C5868" s="5">
        <v>8.3599999999999994E-3</v>
      </c>
      <c r="D5868" s="6">
        <v>7.2830000000000004</v>
      </c>
      <c r="E5868" s="5">
        <v>0</v>
      </c>
      <c r="F5868" s="6">
        <v>0</v>
      </c>
      <c r="G5868" s="5">
        <v>0</v>
      </c>
      <c r="H5868" s="6">
        <v>0</v>
      </c>
      <c r="I5868" s="5">
        <v>0</v>
      </c>
      <c r="J5868" s="6">
        <v>0</v>
      </c>
      <c r="K5868" s="5">
        <v>0</v>
      </c>
      <c r="L5868" s="6">
        <v>0</v>
      </c>
      <c r="M5868" s="5">
        <v>0</v>
      </c>
      <c r="N5868" s="6">
        <v>0</v>
      </c>
      <c r="O5868" s="5">
        <v>0</v>
      </c>
      <c r="P5868" s="6">
        <v>0</v>
      </c>
      <c r="Q5868" s="5">
        <v>0</v>
      </c>
      <c r="R5868" s="6">
        <v>0</v>
      </c>
      <c r="S5868" s="5">
        <v>0</v>
      </c>
      <c r="T5868" s="6">
        <v>0</v>
      </c>
      <c r="U5868" s="5">
        <v>0</v>
      </c>
      <c r="V5868" s="6">
        <v>0</v>
      </c>
      <c r="W5868" s="5">
        <v>0</v>
      </c>
      <c r="X5868" s="6">
        <v>0</v>
      </c>
      <c r="Y5868" s="5">
        <v>8.0379999999999993E-2</v>
      </c>
      <c r="Z5868" s="6">
        <v>7.2830000000000004</v>
      </c>
      <c r="AA5868" s="5">
        <v>0</v>
      </c>
      <c r="AB5868" s="6">
        <v>0</v>
      </c>
      <c r="AC5868" s="5">
        <v>0</v>
      </c>
      <c r="AD5868" s="6">
        <v>0</v>
      </c>
      <c r="AE5868" s="5">
        <v>0</v>
      </c>
      <c r="AF5868" s="6">
        <v>0</v>
      </c>
    </row>
    <row r="5869" spans="2:32" x14ac:dyDescent="0.35">
      <c r="B5869" s="1" t="s">
        <v>650</v>
      </c>
      <c r="C5869" s="5">
        <v>1.3999999999999999E-4</v>
      </c>
      <c r="D5869" s="6">
        <v>0.121</v>
      </c>
      <c r="E5869" s="5">
        <v>0</v>
      </c>
      <c r="F5869" s="6">
        <v>0</v>
      </c>
      <c r="G5869" s="5">
        <v>0</v>
      </c>
      <c r="H5869" s="6">
        <v>0</v>
      </c>
      <c r="I5869" s="5">
        <v>0</v>
      </c>
      <c r="J5869" s="6">
        <v>0</v>
      </c>
      <c r="K5869" s="5">
        <v>0</v>
      </c>
      <c r="L5869" s="6">
        <v>0</v>
      </c>
      <c r="M5869" s="5">
        <v>0</v>
      </c>
      <c r="N5869" s="6">
        <v>0</v>
      </c>
      <c r="O5869" s="5">
        <v>0</v>
      </c>
      <c r="P5869" s="6">
        <v>0</v>
      </c>
      <c r="Q5869" s="5">
        <v>0</v>
      </c>
      <c r="R5869" s="6">
        <v>0</v>
      </c>
      <c r="S5869" s="5">
        <v>0</v>
      </c>
      <c r="T5869" s="6">
        <v>0</v>
      </c>
      <c r="U5869" s="5">
        <v>0</v>
      </c>
      <c r="V5869" s="6">
        <v>0</v>
      </c>
      <c r="W5869" s="5">
        <v>8.3700000000000007E-3</v>
      </c>
      <c r="X5869" s="6">
        <v>0.121</v>
      </c>
      <c r="Y5869" s="5">
        <v>0</v>
      </c>
      <c r="Z5869" s="6">
        <v>0</v>
      </c>
      <c r="AA5869" s="5">
        <v>0</v>
      </c>
      <c r="AB5869" s="6">
        <v>0</v>
      </c>
      <c r="AC5869" s="5">
        <v>0</v>
      </c>
      <c r="AD5869" s="6">
        <v>0</v>
      </c>
      <c r="AE5869" s="5">
        <v>0</v>
      </c>
      <c r="AF5869" s="6">
        <v>0</v>
      </c>
    </row>
    <row r="5870" spans="2:32" x14ac:dyDescent="0.35">
      <c r="B5870" s="2" t="s">
        <v>12</v>
      </c>
    </row>
    <row r="5871" spans="2:32" x14ac:dyDescent="0.35">
      <c r="B5871" s="1" t="s">
        <v>1340</v>
      </c>
      <c r="C5871" s="5">
        <v>1.5E-3</v>
      </c>
      <c r="D5871" s="6">
        <v>1.3049999999999999</v>
      </c>
      <c r="E5871" s="5">
        <v>0</v>
      </c>
      <c r="F5871" s="6">
        <v>0</v>
      </c>
      <c r="G5871" s="5">
        <v>0</v>
      </c>
      <c r="H5871" s="6">
        <v>0</v>
      </c>
      <c r="I5871" s="5">
        <v>0</v>
      </c>
      <c r="J5871" s="6">
        <v>0</v>
      </c>
      <c r="K5871" s="5">
        <v>0</v>
      </c>
      <c r="L5871" s="6">
        <v>0</v>
      </c>
      <c r="M5871" s="5">
        <v>0</v>
      </c>
      <c r="N5871" s="6">
        <v>0</v>
      </c>
      <c r="O5871" s="5">
        <v>0</v>
      </c>
      <c r="P5871" s="6">
        <v>0</v>
      </c>
      <c r="Q5871" s="5">
        <v>0</v>
      </c>
      <c r="R5871" s="6">
        <v>0</v>
      </c>
      <c r="S5871" s="5">
        <v>0</v>
      </c>
      <c r="T5871" s="6">
        <v>0</v>
      </c>
      <c r="U5871" s="5">
        <v>0</v>
      </c>
      <c r="V5871" s="6">
        <v>0</v>
      </c>
      <c r="W5871" s="5">
        <v>0</v>
      </c>
      <c r="X5871" s="6">
        <v>0</v>
      </c>
      <c r="Y5871" s="5">
        <v>6.2700000000000004E-3</v>
      </c>
      <c r="Z5871" s="6">
        <v>0.56799999999999995</v>
      </c>
      <c r="AA5871" s="5">
        <v>5.62E-3</v>
      </c>
      <c r="AB5871" s="6">
        <v>0.73699999999999999</v>
      </c>
      <c r="AC5871" s="5">
        <v>0</v>
      </c>
      <c r="AD5871" s="6">
        <v>0</v>
      </c>
      <c r="AE5871" s="5">
        <v>0</v>
      </c>
      <c r="AF5871" s="6">
        <v>0</v>
      </c>
    </row>
    <row r="5872" spans="2:32" x14ac:dyDescent="0.35">
      <c r="B5872" s="1" t="s">
        <v>656</v>
      </c>
      <c r="C5872" s="5">
        <v>2.16E-3</v>
      </c>
      <c r="D5872" s="6">
        <v>1.885</v>
      </c>
      <c r="E5872" s="5">
        <v>0</v>
      </c>
      <c r="F5872" s="6">
        <v>0</v>
      </c>
      <c r="G5872" s="5">
        <v>0</v>
      </c>
      <c r="H5872" s="6">
        <v>0</v>
      </c>
      <c r="I5872" s="5">
        <v>0</v>
      </c>
      <c r="J5872" s="6">
        <v>0</v>
      </c>
      <c r="K5872" s="5">
        <v>0</v>
      </c>
      <c r="L5872" s="6">
        <v>0</v>
      </c>
      <c r="M5872" s="5">
        <v>0</v>
      </c>
      <c r="N5872" s="6">
        <v>0</v>
      </c>
      <c r="O5872" s="5">
        <v>0</v>
      </c>
      <c r="P5872" s="6">
        <v>0</v>
      </c>
      <c r="Q5872" s="5">
        <v>0</v>
      </c>
      <c r="R5872" s="6">
        <v>0</v>
      </c>
      <c r="S5872" s="5">
        <v>0</v>
      </c>
      <c r="T5872" s="6">
        <v>0</v>
      </c>
      <c r="U5872" s="5">
        <v>0</v>
      </c>
      <c r="V5872" s="6">
        <v>0</v>
      </c>
      <c r="W5872" s="5">
        <v>0</v>
      </c>
      <c r="X5872" s="6">
        <v>0</v>
      </c>
      <c r="Y5872" s="5">
        <v>0</v>
      </c>
      <c r="Z5872" s="6">
        <v>0</v>
      </c>
      <c r="AA5872" s="5">
        <v>1.4370000000000001E-2</v>
      </c>
      <c r="AB5872" s="6">
        <v>1.885</v>
      </c>
      <c r="AC5872" s="5">
        <v>0</v>
      </c>
      <c r="AD5872" s="6">
        <v>0</v>
      </c>
      <c r="AE5872" s="5">
        <v>0</v>
      </c>
      <c r="AF5872" s="6">
        <v>0</v>
      </c>
    </row>
    <row r="5873" spans="2:32" x14ac:dyDescent="0.35">
      <c r="B5873" s="1" t="s">
        <v>1341</v>
      </c>
      <c r="C5873" s="5">
        <v>1.82E-3</v>
      </c>
      <c r="D5873" s="6">
        <v>1.5880000000000001</v>
      </c>
      <c r="E5873" s="5">
        <v>0</v>
      </c>
      <c r="F5873" s="6">
        <v>0</v>
      </c>
      <c r="G5873" s="5">
        <v>0</v>
      </c>
      <c r="H5873" s="6">
        <v>0</v>
      </c>
      <c r="I5873" s="5">
        <v>0</v>
      </c>
      <c r="J5873" s="6">
        <v>0</v>
      </c>
      <c r="K5873" s="5">
        <v>0</v>
      </c>
      <c r="L5873" s="6">
        <v>0</v>
      </c>
      <c r="M5873" s="5">
        <v>0</v>
      </c>
      <c r="N5873" s="6">
        <v>0</v>
      </c>
      <c r="O5873" s="5">
        <v>0</v>
      </c>
      <c r="P5873" s="6">
        <v>0</v>
      </c>
      <c r="Q5873" s="5">
        <v>0</v>
      </c>
      <c r="R5873" s="6">
        <v>0</v>
      </c>
      <c r="S5873" s="5">
        <v>0</v>
      </c>
      <c r="T5873" s="6">
        <v>0</v>
      </c>
      <c r="U5873" s="5">
        <v>0</v>
      </c>
      <c r="V5873" s="6">
        <v>0</v>
      </c>
      <c r="W5873" s="5">
        <v>0</v>
      </c>
      <c r="X5873" s="6">
        <v>0</v>
      </c>
      <c r="Y5873" s="5">
        <v>0</v>
      </c>
      <c r="Z5873" s="6">
        <v>0</v>
      </c>
      <c r="AA5873" s="5">
        <v>5.62E-3</v>
      </c>
      <c r="AB5873" s="6">
        <v>0.73699999999999999</v>
      </c>
      <c r="AC5873" s="5">
        <v>5.3400000000000001E-3</v>
      </c>
      <c r="AD5873" s="6">
        <v>0.85099999999999998</v>
      </c>
      <c r="AE5873" s="5">
        <v>0</v>
      </c>
      <c r="AF5873" s="6">
        <v>0</v>
      </c>
    </row>
    <row r="5874" spans="2:32" x14ac:dyDescent="0.35">
      <c r="B5874" s="1" t="s">
        <v>658</v>
      </c>
      <c r="C5874" s="5">
        <v>0</v>
      </c>
      <c r="D5874" s="6">
        <v>0</v>
      </c>
      <c r="E5874" s="5">
        <v>0</v>
      </c>
      <c r="F5874" s="6">
        <v>0</v>
      </c>
      <c r="G5874" s="5">
        <v>0</v>
      </c>
      <c r="H5874" s="6">
        <v>0</v>
      </c>
      <c r="I5874" s="5">
        <v>0</v>
      </c>
      <c r="J5874" s="6">
        <v>0</v>
      </c>
      <c r="K5874" s="5">
        <v>0</v>
      </c>
      <c r="L5874" s="6">
        <v>0</v>
      </c>
      <c r="M5874" s="5">
        <v>0</v>
      </c>
      <c r="N5874" s="6">
        <v>0</v>
      </c>
      <c r="O5874" s="5">
        <v>0</v>
      </c>
      <c r="P5874" s="6">
        <v>0</v>
      </c>
      <c r="Q5874" s="5">
        <v>0</v>
      </c>
      <c r="R5874" s="6">
        <v>0</v>
      </c>
      <c r="S5874" s="5">
        <v>0</v>
      </c>
      <c r="T5874" s="6">
        <v>0</v>
      </c>
      <c r="U5874" s="5">
        <v>0</v>
      </c>
      <c r="V5874" s="6">
        <v>0</v>
      </c>
      <c r="W5874" s="5">
        <v>0</v>
      </c>
      <c r="X5874" s="6">
        <v>0</v>
      </c>
      <c r="Y5874" s="5">
        <v>0</v>
      </c>
      <c r="Z5874" s="6">
        <v>0</v>
      </c>
      <c r="AA5874" s="5">
        <v>0</v>
      </c>
      <c r="AB5874" s="6">
        <v>0</v>
      </c>
      <c r="AC5874" s="5">
        <v>0</v>
      </c>
      <c r="AD5874" s="6">
        <v>0</v>
      </c>
      <c r="AE5874" s="5">
        <v>0</v>
      </c>
      <c r="AF5874" s="6">
        <v>0</v>
      </c>
    </row>
    <row r="5875" spans="2:32" x14ac:dyDescent="0.35">
      <c r="B5875" s="1" t="s">
        <v>1342</v>
      </c>
      <c r="C5875" s="5">
        <v>0</v>
      </c>
      <c r="D5875" s="6">
        <v>0</v>
      </c>
      <c r="E5875" s="5">
        <v>0</v>
      </c>
      <c r="F5875" s="6">
        <v>0</v>
      </c>
      <c r="G5875" s="5">
        <v>0</v>
      </c>
      <c r="H5875" s="6">
        <v>0</v>
      </c>
      <c r="I5875" s="5">
        <v>0</v>
      </c>
      <c r="J5875" s="6">
        <v>0</v>
      </c>
      <c r="K5875" s="5">
        <v>0</v>
      </c>
      <c r="L5875" s="6">
        <v>0</v>
      </c>
      <c r="M5875" s="5">
        <v>0</v>
      </c>
      <c r="N5875" s="6">
        <v>0</v>
      </c>
      <c r="O5875" s="5">
        <v>0</v>
      </c>
      <c r="P5875" s="6">
        <v>0</v>
      </c>
      <c r="Q5875" s="5">
        <v>0</v>
      </c>
      <c r="R5875" s="6">
        <v>0</v>
      </c>
      <c r="S5875" s="5">
        <v>0</v>
      </c>
      <c r="T5875" s="6">
        <v>0</v>
      </c>
      <c r="U5875" s="5">
        <v>0</v>
      </c>
      <c r="V5875" s="6">
        <v>0</v>
      </c>
      <c r="W5875" s="5">
        <v>0</v>
      </c>
      <c r="X5875" s="6">
        <v>0</v>
      </c>
      <c r="Y5875" s="5">
        <v>0</v>
      </c>
      <c r="Z5875" s="6">
        <v>0</v>
      </c>
      <c r="AA5875" s="5">
        <v>0</v>
      </c>
      <c r="AB5875" s="6">
        <v>0</v>
      </c>
      <c r="AC5875" s="5">
        <v>0</v>
      </c>
      <c r="AD5875" s="6">
        <v>0</v>
      </c>
      <c r="AE5875" s="5">
        <v>0</v>
      </c>
      <c r="AF5875" s="6">
        <v>0</v>
      </c>
    </row>
    <row r="5876" spans="2:32" x14ac:dyDescent="0.35">
      <c r="B5876" s="1" t="s">
        <v>1343</v>
      </c>
      <c r="C5876" s="5">
        <v>2.9E-4</v>
      </c>
      <c r="D5876" s="6">
        <v>0.249</v>
      </c>
      <c r="E5876" s="5">
        <v>8.77E-3</v>
      </c>
      <c r="F5876" s="6">
        <v>0.249</v>
      </c>
      <c r="G5876" s="5">
        <v>0</v>
      </c>
      <c r="H5876" s="6">
        <v>0</v>
      </c>
      <c r="I5876" s="5">
        <v>0</v>
      </c>
      <c r="J5876" s="6">
        <v>0</v>
      </c>
      <c r="K5876" s="5">
        <v>0</v>
      </c>
      <c r="L5876" s="6">
        <v>0</v>
      </c>
      <c r="M5876" s="5">
        <v>0</v>
      </c>
      <c r="N5876" s="6">
        <v>0</v>
      </c>
      <c r="O5876" s="5">
        <v>0</v>
      </c>
      <c r="P5876" s="6">
        <v>0</v>
      </c>
      <c r="Q5876" s="5">
        <v>0</v>
      </c>
      <c r="R5876" s="6">
        <v>0</v>
      </c>
      <c r="S5876" s="5">
        <v>0</v>
      </c>
      <c r="T5876" s="6">
        <v>0</v>
      </c>
      <c r="U5876" s="5">
        <v>0</v>
      </c>
      <c r="V5876" s="6">
        <v>0</v>
      </c>
      <c r="W5876" s="5">
        <v>0</v>
      </c>
      <c r="X5876" s="6">
        <v>0</v>
      </c>
      <c r="Y5876" s="5">
        <v>0</v>
      </c>
      <c r="Z5876" s="6">
        <v>0</v>
      </c>
      <c r="AA5876" s="5">
        <v>0</v>
      </c>
      <c r="AB5876" s="6">
        <v>0</v>
      </c>
      <c r="AC5876" s="5">
        <v>0</v>
      </c>
      <c r="AD5876" s="6">
        <v>0</v>
      </c>
      <c r="AE5876" s="5">
        <v>0</v>
      </c>
      <c r="AF5876" s="6">
        <v>0</v>
      </c>
    </row>
    <row r="5877" spans="2:32" x14ac:dyDescent="0.35">
      <c r="B5877" s="1" t="s">
        <v>662</v>
      </c>
      <c r="C5877" s="5">
        <v>1.5200000000000001E-3</v>
      </c>
      <c r="D5877" s="6">
        <v>1.3240000000000001</v>
      </c>
      <c r="E5877" s="5">
        <v>4.6640000000000001E-2</v>
      </c>
      <c r="F5877" s="6">
        <v>1.3240000000000001</v>
      </c>
      <c r="G5877" s="5">
        <v>0</v>
      </c>
      <c r="H5877" s="6">
        <v>0</v>
      </c>
      <c r="I5877" s="5">
        <v>0</v>
      </c>
      <c r="J5877" s="6">
        <v>0</v>
      </c>
      <c r="K5877" s="5">
        <v>0</v>
      </c>
      <c r="L5877" s="6">
        <v>0</v>
      </c>
      <c r="M5877" s="5">
        <v>0</v>
      </c>
      <c r="N5877" s="6">
        <v>0</v>
      </c>
      <c r="O5877" s="5">
        <v>0</v>
      </c>
      <c r="P5877" s="6">
        <v>0</v>
      </c>
      <c r="Q5877" s="5">
        <v>0</v>
      </c>
      <c r="R5877" s="6">
        <v>0</v>
      </c>
      <c r="S5877" s="5">
        <v>0</v>
      </c>
      <c r="T5877" s="6">
        <v>0</v>
      </c>
      <c r="U5877" s="5">
        <v>0</v>
      </c>
      <c r="V5877" s="6">
        <v>0</v>
      </c>
      <c r="W5877" s="5">
        <v>0</v>
      </c>
      <c r="X5877" s="6">
        <v>0</v>
      </c>
      <c r="Y5877" s="5">
        <v>0</v>
      </c>
      <c r="Z5877" s="6">
        <v>0</v>
      </c>
      <c r="AA5877" s="5">
        <v>0</v>
      </c>
      <c r="AB5877" s="6">
        <v>0</v>
      </c>
      <c r="AC5877" s="5">
        <v>0</v>
      </c>
      <c r="AD5877" s="6">
        <v>0</v>
      </c>
      <c r="AE5877" s="5">
        <v>0</v>
      </c>
      <c r="AF5877" s="6">
        <v>0</v>
      </c>
    </row>
    <row r="5878" spans="2:32" x14ac:dyDescent="0.35">
      <c r="B5878" s="1" t="s">
        <v>1344</v>
      </c>
      <c r="C5878" s="5">
        <v>1.67E-3</v>
      </c>
      <c r="D5878" s="6">
        <v>1.452</v>
      </c>
      <c r="E5878" s="5">
        <v>0</v>
      </c>
      <c r="F5878" s="6">
        <v>0</v>
      </c>
      <c r="G5878" s="5">
        <v>0</v>
      </c>
      <c r="H5878" s="6">
        <v>0</v>
      </c>
      <c r="I5878" s="5">
        <v>0</v>
      </c>
      <c r="J5878" s="6">
        <v>0</v>
      </c>
      <c r="K5878" s="5">
        <v>0</v>
      </c>
      <c r="L5878" s="6">
        <v>0</v>
      </c>
      <c r="M5878" s="5">
        <v>0</v>
      </c>
      <c r="N5878" s="6">
        <v>0</v>
      </c>
      <c r="O5878" s="5">
        <v>0</v>
      </c>
      <c r="P5878" s="6">
        <v>0</v>
      </c>
      <c r="Q5878" s="5">
        <v>0</v>
      </c>
      <c r="R5878" s="6">
        <v>0</v>
      </c>
      <c r="S5878" s="5">
        <v>0</v>
      </c>
      <c r="T5878" s="6">
        <v>0</v>
      </c>
      <c r="U5878" s="5">
        <v>0</v>
      </c>
      <c r="V5878" s="6">
        <v>0</v>
      </c>
      <c r="W5878" s="5">
        <v>0</v>
      </c>
      <c r="X5878" s="6">
        <v>0</v>
      </c>
      <c r="Y5878" s="5">
        <v>1.6029999999999999E-2</v>
      </c>
      <c r="Z5878" s="6">
        <v>1.452</v>
      </c>
      <c r="AA5878" s="5">
        <v>0</v>
      </c>
      <c r="AB5878" s="6">
        <v>0</v>
      </c>
      <c r="AC5878" s="5">
        <v>0</v>
      </c>
      <c r="AD5878" s="6">
        <v>0</v>
      </c>
      <c r="AE5878" s="5">
        <v>0</v>
      </c>
      <c r="AF5878" s="6">
        <v>0</v>
      </c>
    </row>
    <row r="5879" spans="2:32" x14ac:dyDescent="0.35">
      <c r="B5879" s="1" t="s">
        <v>1345</v>
      </c>
      <c r="C5879" s="5">
        <v>8.4999999999999995E-4</v>
      </c>
      <c r="D5879" s="6">
        <v>0.73699999999999999</v>
      </c>
      <c r="E5879" s="5">
        <v>0</v>
      </c>
      <c r="F5879" s="6">
        <v>0</v>
      </c>
      <c r="G5879" s="5">
        <v>0</v>
      </c>
      <c r="H5879" s="6">
        <v>0</v>
      </c>
      <c r="I5879" s="5">
        <v>0</v>
      </c>
      <c r="J5879" s="6">
        <v>0</v>
      </c>
      <c r="K5879" s="5">
        <v>0</v>
      </c>
      <c r="L5879" s="6">
        <v>0</v>
      </c>
      <c r="M5879" s="5">
        <v>0</v>
      </c>
      <c r="N5879" s="6">
        <v>0</v>
      </c>
      <c r="O5879" s="5">
        <v>0</v>
      </c>
      <c r="P5879" s="6">
        <v>0</v>
      </c>
      <c r="Q5879" s="5">
        <v>0</v>
      </c>
      <c r="R5879" s="6">
        <v>0</v>
      </c>
      <c r="S5879" s="5">
        <v>0</v>
      </c>
      <c r="T5879" s="6">
        <v>0</v>
      </c>
      <c r="U5879" s="5">
        <v>0</v>
      </c>
      <c r="V5879" s="6">
        <v>0</v>
      </c>
      <c r="W5879" s="5">
        <v>0</v>
      </c>
      <c r="X5879" s="6">
        <v>0</v>
      </c>
      <c r="Y5879" s="5">
        <v>0</v>
      </c>
      <c r="Z5879" s="6">
        <v>0</v>
      </c>
      <c r="AA5879" s="5">
        <v>5.62E-3</v>
      </c>
      <c r="AB5879" s="6">
        <v>0.73699999999999999</v>
      </c>
      <c r="AC5879" s="5">
        <v>0</v>
      </c>
      <c r="AD5879" s="6">
        <v>0</v>
      </c>
      <c r="AE5879" s="5">
        <v>0</v>
      </c>
      <c r="AF5879" s="6">
        <v>0</v>
      </c>
    </row>
    <row r="5880" spans="2:32" x14ac:dyDescent="0.35">
      <c r="B5880" s="1" t="s">
        <v>669</v>
      </c>
      <c r="C5880" s="5">
        <v>4.9739999999999999E-2</v>
      </c>
      <c r="D5880" s="6">
        <v>43.338999999999999</v>
      </c>
      <c r="E5880" s="5">
        <v>2.2440000000000002E-2</v>
      </c>
      <c r="F5880" s="6">
        <v>0.63700000000000001</v>
      </c>
      <c r="G5880" s="5">
        <v>0</v>
      </c>
      <c r="H5880" s="6">
        <v>0</v>
      </c>
      <c r="I5880" s="5">
        <v>0</v>
      </c>
      <c r="J5880" s="6">
        <v>0</v>
      </c>
      <c r="K5880" s="5">
        <v>0</v>
      </c>
      <c r="L5880" s="6">
        <v>0</v>
      </c>
      <c r="M5880" s="5">
        <v>0</v>
      </c>
      <c r="N5880" s="6">
        <v>0</v>
      </c>
      <c r="O5880" s="5">
        <v>0</v>
      </c>
      <c r="P5880" s="6">
        <v>0</v>
      </c>
      <c r="Q5880" s="5">
        <v>0</v>
      </c>
      <c r="R5880" s="6">
        <v>0</v>
      </c>
      <c r="S5880" s="5">
        <v>0</v>
      </c>
      <c r="T5880" s="6">
        <v>0</v>
      </c>
      <c r="U5880" s="5">
        <v>0</v>
      </c>
      <c r="V5880" s="6">
        <v>0</v>
      </c>
      <c r="W5880" s="5">
        <v>0</v>
      </c>
      <c r="X5880" s="6">
        <v>0</v>
      </c>
      <c r="Y5880" s="5">
        <v>0</v>
      </c>
      <c r="Z5880" s="6">
        <v>0</v>
      </c>
      <c r="AA5880" s="5">
        <v>0.32551999999999998</v>
      </c>
      <c r="AB5880" s="6">
        <v>42.703000000000003</v>
      </c>
      <c r="AC5880" s="5">
        <v>0</v>
      </c>
      <c r="AD5880" s="6">
        <v>0</v>
      </c>
      <c r="AE5880" s="5">
        <v>0</v>
      </c>
      <c r="AF5880" s="6">
        <v>0</v>
      </c>
    </row>
    <row r="5881" spans="2:32" x14ac:dyDescent="0.35">
      <c r="B5881" s="1" t="s">
        <v>670</v>
      </c>
      <c r="C5881" s="5">
        <v>2.2100000000000002E-3</v>
      </c>
      <c r="D5881" s="6">
        <v>1.9239999999999999</v>
      </c>
      <c r="E5881" s="5">
        <v>0</v>
      </c>
      <c r="F5881" s="6">
        <v>0</v>
      </c>
      <c r="G5881" s="5">
        <v>1.6910000000000001E-2</v>
      </c>
      <c r="H5881" s="6">
        <v>1.073</v>
      </c>
      <c r="I5881" s="5">
        <v>0</v>
      </c>
      <c r="J5881" s="6">
        <v>0</v>
      </c>
      <c r="K5881" s="5">
        <v>0</v>
      </c>
      <c r="L5881" s="6">
        <v>0</v>
      </c>
      <c r="M5881" s="5">
        <v>0</v>
      </c>
      <c r="N5881" s="6">
        <v>0</v>
      </c>
      <c r="O5881" s="5">
        <v>0</v>
      </c>
      <c r="P5881" s="6">
        <v>0</v>
      </c>
      <c r="Q5881" s="5">
        <v>0</v>
      </c>
      <c r="R5881" s="6">
        <v>0</v>
      </c>
      <c r="S5881" s="5">
        <v>0</v>
      </c>
      <c r="T5881" s="6">
        <v>0</v>
      </c>
      <c r="U5881" s="5">
        <v>0</v>
      </c>
      <c r="V5881" s="6">
        <v>0</v>
      </c>
      <c r="W5881" s="5">
        <v>0</v>
      </c>
      <c r="X5881" s="6">
        <v>0</v>
      </c>
      <c r="Y5881" s="5">
        <v>0</v>
      </c>
      <c r="Z5881" s="6">
        <v>0</v>
      </c>
      <c r="AA5881" s="5">
        <v>0</v>
      </c>
      <c r="AB5881" s="6">
        <v>0</v>
      </c>
      <c r="AC5881" s="5">
        <v>5.3400000000000001E-3</v>
      </c>
      <c r="AD5881" s="6">
        <v>0.85099999999999998</v>
      </c>
      <c r="AE5881" s="5">
        <v>0</v>
      </c>
      <c r="AF5881" s="6">
        <v>0</v>
      </c>
    </row>
    <row r="5882" spans="2:32" x14ac:dyDescent="0.35">
      <c r="B5882" s="1" t="s">
        <v>671</v>
      </c>
      <c r="C5882" s="5">
        <v>0</v>
      </c>
      <c r="D5882" s="6">
        <v>0</v>
      </c>
      <c r="E5882" s="5">
        <v>0</v>
      </c>
      <c r="F5882" s="6">
        <v>0</v>
      </c>
      <c r="G5882" s="5">
        <v>0</v>
      </c>
      <c r="H5882" s="6">
        <v>0</v>
      </c>
      <c r="I5882" s="5">
        <v>0</v>
      </c>
      <c r="J5882" s="6">
        <v>0</v>
      </c>
      <c r="K5882" s="5">
        <v>0</v>
      </c>
      <c r="L5882" s="6">
        <v>0</v>
      </c>
      <c r="M5882" s="5">
        <v>0</v>
      </c>
      <c r="N5882" s="6">
        <v>0</v>
      </c>
      <c r="O5882" s="5">
        <v>0</v>
      </c>
      <c r="P5882" s="6">
        <v>0</v>
      </c>
      <c r="Q5882" s="5">
        <v>0</v>
      </c>
      <c r="R5882" s="6">
        <v>0</v>
      </c>
      <c r="S5882" s="5">
        <v>0</v>
      </c>
      <c r="T5882" s="6">
        <v>0</v>
      </c>
      <c r="U5882" s="5">
        <v>0</v>
      </c>
      <c r="V5882" s="6">
        <v>0</v>
      </c>
      <c r="W5882" s="5">
        <v>0</v>
      </c>
      <c r="X5882" s="6">
        <v>0</v>
      </c>
      <c r="Y5882" s="5">
        <v>0</v>
      </c>
      <c r="Z5882" s="6">
        <v>0</v>
      </c>
      <c r="AA5882" s="5">
        <v>0</v>
      </c>
      <c r="AB5882" s="6">
        <v>0</v>
      </c>
      <c r="AC5882" s="5">
        <v>0</v>
      </c>
      <c r="AD5882" s="6">
        <v>0</v>
      </c>
      <c r="AE5882" s="5">
        <v>0</v>
      </c>
      <c r="AF5882" s="6">
        <v>0</v>
      </c>
    </row>
    <row r="5883" spans="2:32" x14ac:dyDescent="0.35">
      <c r="B5883" s="1" t="s">
        <v>1346</v>
      </c>
      <c r="C5883" s="5">
        <v>3.3400000000000001E-3</v>
      </c>
      <c r="D5883" s="6">
        <v>2.9129999999999998</v>
      </c>
      <c r="E5883" s="5">
        <v>0</v>
      </c>
      <c r="F5883" s="6">
        <v>0</v>
      </c>
      <c r="G5883" s="5">
        <v>0</v>
      </c>
      <c r="H5883" s="6">
        <v>0</v>
      </c>
      <c r="I5883" s="5">
        <v>0</v>
      </c>
      <c r="J5883" s="6">
        <v>0</v>
      </c>
      <c r="K5883" s="5">
        <v>0</v>
      </c>
      <c r="L5883" s="6">
        <v>0</v>
      </c>
      <c r="M5883" s="5">
        <v>0</v>
      </c>
      <c r="N5883" s="6">
        <v>0</v>
      </c>
      <c r="O5883" s="5">
        <v>0</v>
      </c>
      <c r="P5883" s="6">
        <v>0</v>
      </c>
      <c r="Q5883" s="5">
        <v>0</v>
      </c>
      <c r="R5883" s="6">
        <v>0</v>
      </c>
      <c r="S5883" s="5">
        <v>0</v>
      </c>
      <c r="T5883" s="6">
        <v>0</v>
      </c>
      <c r="U5883" s="5">
        <v>0</v>
      </c>
      <c r="V5883" s="6">
        <v>0</v>
      </c>
      <c r="W5883" s="5">
        <v>0</v>
      </c>
      <c r="X5883" s="6">
        <v>0</v>
      </c>
      <c r="Y5883" s="5">
        <v>0</v>
      </c>
      <c r="Z5883" s="6">
        <v>0</v>
      </c>
      <c r="AA5883" s="5">
        <v>2.2210000000000001E-2</v>
      </c>
      <c r="AB5883" s="6">
        <v>2.9129999999999998</v>
      </c>
      <c r="AC5883" s="5">
        <v>0</v>
      </c>
      <c r="AD5883" s="6">
        <v>0</v>
      </c>
      <c r="AE5883" s="5">
        <v>0</v>
      </c>
      <c r="AF5883" s="6">
        <v>0</v>
      </c>
    </row>
    <row r="5884" spans="2:32" x14ac:dyDescent="0.35">
      <c r="B5884" s="1" t="s">
        <v>672</v>
      </c>
      <c r="C5884" s="5">
        <v>6.4999999999999997E-4</v>
      </c>
      <c r="D5884" s="6">
        <v>0.56799999999999995</v>
      </c>
      <c r="E5884" s="5">
        <v>0</v>
      </c>
      <c r="F5884" s="6">
        <v>0</v>
      </c>
      <c r="G5884" s="5">
        <v>0</v>
      </c>
      <c r="H5884" s="6">
        <v>0</v>
      </c>
      <c r="I5884" s="5">
        <v>0</v>
      </c>
      <c r="J5884" s="6">
        <v>0</v>
      </c>
      <c r="K5884" s="5">
        <v>0</v>
      </c>
      <c r="L5884" s="6">
        <v>0</v>
      </c>
      <c r="M5884" s="5">
        <v>0</v>
      </c>
      <c r="N5884" s="6">
        <v>0</v>
      </c>
      <c r="O5884" s="5">
        <v>0</v>
      </c>
      <c r="P5884" s="6">
        <v>0</v>
      </c>
      <c r="Q5884" s="5">
        <v>0</v>
      </c>
      <c r="R5884" s="6">
        <v>0</v>
      </c>
      <c r="S5884" s="5">
        <v>0</v>
      </c>
      <c r="T5884" s="6">
        <v>0</v>
      </c>
      <c r="U5884" s="5">
        <v>0</v>
      </c>
      <c r="V5884" s="6">
        <v>0</v>
      </c>
      <c r="W5884" s="5">
        <v>0</v>
      </c>
      <c r="X5884" s="6">
        <v>0</v>
      </c>
      <c r="Y5884" s="5">
        <v>6.2700000000000004E-3</v>
      </c>
      <c r="Z5884" s="6">
        <v>0.56799999999999995</v>
      </c>
      <c r="AA5884" s="5">
        <v>0</v>
      </c>
      <c r="AB5884" s="6">
        <v>0</v>
      </c>
      <c r="AC5884" s="5">
        <v>0</v>
      </c>
      <c r="AD5884" s="6">
        <v>0</v>
      </c>
      <c r="AE5884" s="5">
        <v>0</v>
      </c>
      <c r="AF5884" s="6">
        <v>0</v>
      </c>
    </row>
    <row r="5885" spans="2:32" x14ac:dyDescent="0.35">
      <c r="B5885" s="1" t="s">
        <v>1347</v>
      </c>
      <c r="C5885" s="5">
        <v>6.4999999999999997E-4</v>
      </c>
      <c r="D5885" s="6">
        <v>0.56799999999999995</v>
      </c>
      <c r="E5885" s="5">
        <v>0</v>
      </c>
      <c r="F5885" s="6">
        <v>0</v>
      </c>
      <c r="G5885" s="5">
        <v>0</v>
      </c>
      <c r="H5885" s="6">
        <v>0</v>
      </c>
      <c r="I5885" s="5">
        <v>0</v>
      </c>
      <c r="J5885" s="6">
        <v>0</v>
      </c>
      <c r="K5885" s="5">
        <v>0</v>
      </c>
      <c r="L5885" s="6">
        <v>0</v>
      </c>
      <c r="M5885" s="5">
        <v>0</v>
      </c>
      <c r="N5885" s="6">
        <v>0</v>
      </c>
      <c r="O5885" s="5">
        <v>0</v>
      </c>
      <c r="P5885" s="6">
        <v>0</v>
      </c>
      <c r="Q5885" s="5">
        <v>0</v>
      </c>
      <c r="R5885" s="6">
        <v>0</v>
      </c>
      <c r="S5885" s="5">
        <v>0</v>
      </c>
      <c r="T5885" s="6">
        <v>0</v>
      </c>
      <c r="U5885" s="5">
        <v>0</v>
      </c>
      <c r="V5885" s="6">
        <v>0</v>
      </c>
      <c r="W5885" s="5">
        <v>0</v>
      </c>
      <c r="X5885" s="6">
        <v>0</v>
      </c>
      <c r="Y5885" s="5">
        <v>6.2700000000000004E-3</v>
      </c>
      <c r="Z5885" s="6">
        <v>0.56799999999999995</v>
      </c>
      <c r="AA5885" s="5">
        <v>0</v>
      </c>
      <c r="AB5885" s="6">
        <v>0</v>
      </c>
      <c r="AC5885" s="5">
        <v>0</v>
      </c>
      <c r="AD5885" s="6">
        <v>0</v>
      </c>
      <c r="AE5885" s="5">
        <v>0</v>
      </c>
      <c r="AF5885" s="6">
        <v>0</v>
      </c>
    </row>
    <row r="5886" spans="2:32" x14ac:dyDescent="0.35">
      <c r="B5886" s="1" t="s">
        <v>1348</v>
      </c>
      <c r="C5886" s="5">
        <v>0</v>
      </c>
      <c r="D5886" s="6">
        <v>0</v>
      </c>
      <c r="E5886" s="5">
        <v>0</v>
      </c>
      <c r="F5886" s="6">
        <v>0</v>
      </c>
      <c r="G5886" s="5">
        <v>0</v>
      </c>
      <c r="H5886" s="6">
        <v>0</v>
      </c>
      <c r="I5886" s="5">
        <v>0</v>
      </c>
      <c r="J5886" s="6">
        <v>0</v>
      </c>
      <c r="K5886" s="5">
        <v>0</v>
      </c>
      <c r="L5886" s="6">
        <v>0</v>
      </c>
      <c r="M5886" s="5">
        <v>0</v>
      </c>
      <c r="N5886" s="6">
        <v>0</v>
      </c>
      <c r="O5886" s="5">
        <v>0</v>
      </c>
      <c r="P5886" s="6">
        <v>0</v>
      </c>
      <c r="Q5886" s="5">
        <v>0</v>
      </c>
      <c r="R5886" s="6">
        <v>0</v>
      </c>
      <c r="S5886" s="5">
        <v>0</v>
      </c>
      <c r="T5886" s="6">
        <v>0</v>
      </c>
      <c r="U5886" s="5">
        <v>0</v>
      </c>
      <c r="V5886" s="6">
        <v>0</v>
      </c>
      <c r="W5886" s="5">
        <v>0</v>
      </c>
      <c r="X5886" s="6">
        <v>0</v>
      </c>
      <c r="Y5886" s="5">
        <v>0</v>
      </c>
      <c r="Z5886" s="6">
        <v>0</v>
      </c>
      <c r="AA5886" s="5">
        <v>0</v>
      </c>
      <c r="AB5886" s="6">
        <v>0</v>
      </c>
      <c r="AC5886" s="5">
        <v>0</v>
      </c>
      <c r="AD5886" s="6">
        <v>0</v>
      </c>
      <c r="AE5886" s="5">
        <v>0</v>
      </c>
      <c r="AF5886" s="6">
        <v>0</v>
      </c>
    </row>
    <row r="5887" spans="2:32" x14ac:dyDescent="0.35">
      <c r="B5887" s="1" t="s">
        <v>1349</v>
      </c>
      <c r="C5887" s="5">
        <v>1.5499999999999999E-3</v>
      </c>
      <c r="D5887" s="6">
        <v>1.347</v>
      </c>
      <c r="E5887" s="5">
        <v>0</v>
      </c>
      <c r="F5887" s="6">
        <v>0</v>
      </c>
      <c r="G5887" s="5">
        <v>0</v>
      </c>
      <c r="H5887" s="6">
        <v>0</v>
      </c>
      <c r="I5887" s="5">
        <v>0</v>
      </c>
      <c r="J5887" s="6">
        <v>0</v>
      </c>
      <c r="K5887" s="5">
        <v>0</v>
      </c>
      <c r="L5887" s="6">
        <v>0</v>
      </c>
      <c r="M5887" s="5">
        <v>3.7870000000000001E-2</v>
      </c>
      <c r="N5887" s="6">
        <v>1.347</v>
      </c>
      <c r="O5887" s="5">
        <v>0</v>
      </c>
      <c r="P5887" s="6">
        <v>0</v>
      </c>
      <c r="Q5887" s="5">
        <v>0</v>
      </c>
      <c r="R5887" s="6">
        <v>0</v>
      </c>
      <c r="S5887" s="5">
        <v>0</v>
      </c>
      <c r="T5887" s="6">
        <v>0</v>
      </c>
      <c r="U5887" s="5">
        <v>0</v>
      </c>
      <c r="V5887" s="6">
        <v>0</v>
      </c>
      <c r="W5887" s="5">
        <v>0</v>
      </c>
      <c r="X5887" s="6">
        <v>0</v>
      </c>
      <c r="Y5887" s="5">
        <v>0</v>
      </c>
      <c r="Z5887" s="6">
        <v>0</v>
      </c>
      <c r="AA5887" s="5">
        <v>0</v>
      </c>
      <c r="AB5887" s="6">
        <v>0</v>
      </c>
      <c r="AC5887" s="5">
        <v>0</v>
      </c>
      <c r="AD5887" s="6">
        <v>0</v>
      </c>
      <c r="AE5887" s="5">
        <v>0</v>
      </c>
      <c r="AF5887" s="6">
        <v>0</v>
      </c>
    </row>
    <row r="5888" spans="2:32" x14ac:dyDescent="0.35">
      <c r="B5888" s="1" t="s">
        <v>1350</v>
      </c>
      <c r="C5888" s="5">
        <v>0</v>
      </c>
      <c r="D5888" s="6">
        <v>0</v>
      </c>
      <c r="E5888" s="5">
        <v>0</v>
      </c>
      <c r="F5888" s="6">
        <v>0</v>
      </c>
      <c r="G5888" s="5">
        <v>0</v>
      </c>
      <c r="H5888" s="6">
        <v>0</v>
      </c>
      <c r="I5888" s="5">
        <v>0</v>
      </c>
      <c r="J5888" s="6">
        <v>0</v>
      </c>
      <c r="K5888" s="5">
        <v>0</v>
      </c>
      <c r="L5888" s="6">
        <v>0</v>
      </c>
      <c r="M5888" s="5">
        <v>0</v>
      </c>
      <c r="N5888" s="6">
        <v>0</v>
      </c>
      <c r="O5888" s="5">
        <v>0</v>
      </c>
      <c r="P5888" s="6">
        <v>0</v>
      </c>
      <c r="Q5888" s="5">
        <v>0</v>
      </c>
      <c r="R5888" s="6">
        <v>0</v>
      </c>
      <c r="S5888" s="5">
        <v>0</v>
      </c>
      <c r="T5888" s="6">
        <v>0</v>
      </c>
      <c r="U5888" s="5">
        <v>0</v>
      </c>
      <c r="V5888" s="6">
        <v>0</v>
      </c>
      <c r="W5888" s="5">
        <v>0</v>
      </c>
      <c r="X5888" s="6">
        <v>0</v>
      </c>
      <c r="Y5888" s="5">
        <v>0</v>
      </c>
      <c r="Z5888" s="6">
        <v>0</v>
      </c>
      <c r="AA5888" s="5">
        <v>0</v>
      </c>
      <c r="AB5888" s="6">
        <v>0</v>
      </c>
      <c r="AC5888" s="5">
        <v>0</v>
      </c>
      <c r="AD5888" s="6">
        <v>0</v>
      </c>
      <c r="AE5888" s="5">
        <v>0</v>
      </c>
      <c r="AF5888" s="6">
        <v>0</v>
      </c>
    </row>
    <row r="5889" spans="2:32" x14ac:dyDescent="0.35">
      <c r="B5889" s="1" t="s">
        <v>1351</v>
      </c>
      <c r="C5889" s="5">
        <v>2.32E-3</v>
      </c>
      <c r="D5889" s="6">
        <v>2.02</v>
      </c>
      <c r="E5889" s="5">
        <v>0</v>
      </c>
      <c r="F5889" s="6">
        <v>0</v>
      </c>
      <c r="G5889" s="5">
        <v>0</v>
      </c>
      <c r="H5889" s="6">
        <v>0</v>
      </c>
      <c r="I5889" s="5">
        <v>0</v>
      </c>
      <c r="J5889" s="6">
        <v>0</v>
      </c>
      <c r="K5889" s="5">
        <v>0</v>
      </c>
      <c r="L5889" s="6">
        <v>0</v>
      </c>
      <c r="M5889" s="5">
        <v>0</v>
      </c>
      <c r="N5889" s="6">
        <v>0</v>
      </c>
      <c r="O5889" s="5">
        <v>0</v>
      </c>
      <c r="P5889" s="6">
        <v>0</v>
      </c>
      <c r="Q5889" s="5">
        <v>0</v>
      </c>
      <c r="R5889" s="6">
        <v>0</v>
      </c>
      <c r="S5889" s="5">
        <v>0</v>
      </c>
      <c r="T5889" s="6">
        <v>0</v>
      </c>
      <c r="U5889" s="5">
        <v>0</v>
      </c>
      <c r="V5889" s="6">
        <v>0</v>
      </c>
      <c r="W5889" s="5">
        <v>0</v>
      </c>
      <c r="X5889" s="6">
        <v>0</v>
      </c>
      <c r="Y5889" s="5">
        <v>2.23E-2</v>
      </c>
      <c r="Z5889" s="6">
        <v>2.02</v>
      </c>
      <c r="AA5889" s="5">
        <v>0</v>
      </c>
      <c r="AB5889" s="6">
        <v>0</v>
      </c>
      <c r="AC5889" s="5">
        <v>0</v>
      </c>
      <c r="AD5889" s="6">
        <v>0</v>
      </c>
      <c r="AE5889" s="5">
        <v>0</v>
      </c>
      <c r="AF5889" s="6">
        <v>0</v>
      </c>
    </row>
    <row r="5890" spans="2:32" x14ac:dyDescent="0.35">
      <c r="B5890" s="1" t="s">
        <v>1352</v>
      </c>
      <c r="C5890" s="5">
        <v>0</v>
      </c>
      <c r="D5890" s="6">
        <v>0</v>
      </c>
      <c r="E5890" s="5">
        <v>0</v>
      </c>
      <c r="F5890" s="6">
        <v>0</v>
      </c>
      <c r="G5890" s="5">
        <v>0</v>
      </c>
      <c r="H5890" s="6">
        <v>0</v>
      </c>
      <c r="I5890" s="5">
        <v>0</v>
      </c>
      <c r="J5890" s="6">
        <v>0</v>
      </c>
      <c r="K5890" s="5">
        <v>0</v>
      </c>
      <c r="L5890" s="6">
        <v>0</v>
      </c>
      <c r="M5890" s="5">
        <v>0</v>
      </c>
      <c r="N5890" s="6">
        <v>0</v>
      </c>
      <c r="O5890" s="5">
        <v>0</v>
      </c>
      <c r="P5890" s="6">
        <v>0</v>
      </c>
      <c r="Q5890" s="5">
        <v>0</v>
      </c>
      <c r="R5890" s="6">
        <v>0</v>
      </c>
      <c r="S5890" s="5">
        <v>0</v>
      </c>
      <c r="T5890" s="6">
        <v>0</v>
      </c>
      <c r="U5890" s="5">
        <v>0</v>
      </c>
      <c r="V5890" s="6">
        <v>0</v>
      </c>
      <c r="W5890" s="5">
        <v>0</v>
      </c>
      <c r="X5890" s="6">
        <v>0</v>
      </c>
      <c r="Y5890" s="5">
        <v>0</v>
      </c>
      <c r="Z5890" s="6">
        <v>0</v>
      </c>
      <c r="AA5890" s="5">
        <v>0</v>
      </c>
      <c r="AB5890" s="6">
        <v>0</v>
      </c>
      <c r="AC5890" s="5">
        <v>0</v>
      </c>
      <c r="AD5890" s="6">
        <v>0</v>
      </c>
      <c r="AE5890" s="5">
        <v>0</v>
      </c>
      <c r="AF5890" s="6">
        <v>0</v>
      </c>
    </row>
    <row r="5891" spans="2:32" x14ac:dyDescent="0.35">
      <c r="B5891" s="1" t="s">
        <v>1353</v>
      </c>
      <c r="C5891" s="5">
        <v>0</v>
      </c>
      <c r="D5891" s="6">
        <v>0</v>
      </c>
      <c r="E5891" s="5">
        <v>0</v>
      </c>
      <c r="F5891" s="6">
        <v>0</v>
      </c>
      <c r="G5891" s="5">
        <v>0</v>
      </c>
      <c r="H5891" s="6">
        <v>0</v>
      </c>
      <c r="I5891" s="5">
        <v>0</v>
      </c>
      <c r="J5891" s="6">
        <v>0</v>
      </c>
      <c r="K5891" s="5">
        <v>0</v>
      </c>
      <c r="L5891" s="6">
        <v>0</v>
      </c>
      <c r="M5891" s="5">
        <v>0</v>
      </c>
      <c r="N5891" s="6">
        <v>0</v>
      </c>
      <c r="O5891" s="5">
        <v>0</v>
      </c>
      <c r="P5891" s="6">
        <v>0</v>
      </c>
      <c r="Q5891" s="5">
        <v>0</v>
      </c>
      <c r="R5891" s="6">
        <v>0</v>
      </c>
      <c r="S5891" s="5">
        <v>0</v>
      </c>
      <c r="T5891" s="6">
        <v>0</v>
      </c>
      <c r="U5891" s="5">
        <v>0</v>
      </c>
      <c r="V5891" s="6">
        <v>0</v>
      </c>
      <c r="W5891" s="5">
        <v>0</v>
      </c>
      <c r="X5891" s="6">
        <v>0</v>
      </c>
      <c r="Y5891" s="5">
        <v>0</v>
      </c>
      <c r="Z5891" s="6">
        <v>0</v>
      </c>
      <c r="AA5891" s="5">
        <v>0</v>
      </c>
      <c r="AB5891" s="6">
        <v>0</v>
      </c>
      <c r="AC5891" s="5">
        <v>0</v>
      </c>
      <c r="AD5891" s="6">
        <v>0</v>
      </c>
      <c r="AE5891" s="5">
        <v>0</v>
      </c>
      <c r="AF5891" s="6">
        <v>0</v>
      </c>
    </row>
    <row r="5892" spans="2:32" x14ac:dyDescent="0.35">
      <c r="B5892" s="1" t="s">
        <v>1354</v>
      </c>
      <c r="C5892" s="5">
        <v>0</v>
      </c>
      <c r="D5892" s="6">
        <v>0</v>
      </c>
      <c r="E5892" s="5">
        <v>0</v>
      </c>
      <c r="F5892" s="6">
        <v>0</v>
      </c>
      <c r="G5892" s="5">
        <v>0</v>
      </c>
      <c r="H5892" s="6">
        <v>0</v>
      </c>
      <c r="I5892" s="5">
        <v>0</v>
      </c>
      <c r="J5892" s="6">
        <v>0</v>
      </c>
      <c r="K5892" s="5">
        <v>0</v>
      </c>
      <c r="L5892" s="6">
        <v>0</v>
      </c>
      <c r="M5892" s="5">
        <v>0</v>
      </c>
      <c r="N5892" s="6">
        <v>0</v>
      </c>
      <c r="O5892" s="5">
        <v>0</v>
      </c>
      <c r="P5892" s="6">
        <v>0</v>
      </c>
      <c r="Q5892" s="5">
        <v>0</v>
      </c>
      <c r="R5892" s="6">
        <v>0</v>
      </c>
      <c r="S5892" s="5">
        <v>0</v>
      </c>
      <c r="T5892" s="6">
        <v>0</v>
      </c>
      <c r="U5892" s="5">
        <v>0</v>
      </c>
      <c r="V5892" s="6">
        <v>0</v>
      </c>
      <c r="W5892" s="5">
        <v>0</v>
      </c>
      <c r="X5892" s="6">
        <v>0</v>
      </c>
      <c r="Y5892" s="5">
        <v>0</v>
      </c>
      <c r="Z5892" s="6">
        <v>0</v>
      </c>
      <c r="AA5892" s="5">
        <v>0</v>
      </c>
      <c r="AB5892" s="6">
        <v>0</v>
      </c>
      <c r="AC5892" s="5">
        <v>0</v>
      </c>
      <c r="AD5892" s="6">
        <v>0</v>
      </c>
      <c r="AE5892" s="5">
        <v>0</v>
      </c>
      <c r="AF5892" s="6">
        <v>0</v>
      </c>
    </row>
    <row r="5893" spans="2:32" x14ac:dyDescent="0.35">
      <c r="B5893" s="1" t="s">
        <v>1355</v>
      </c>
      <c r="C5893" s="5">
        <v>8.4999999999999995E-4</v>
      </c>
      <c r="D5893" s="6">
        <v>0.73699999999999999</v>
      </c>
      <c r="E5893" s="5">
        <v>0</v>
      </c>
      <c r="F5893" s="6">
        <v>0</v>
      </c>
      <c r="G5893" s="5">
        <v>0</v>
      </c>
      <c r="H5893" s="6">
        <v>0</v>
      </c>
      <c r="I5893" s="5">
        <v>0</v>
      </c>
      <c r="J5893" s="6">
        <v>0</v>
      </c>
      <c r="K5893" s="5">
        <v>0</v>
      </c>
      <c r="L5893" s="6">
        <v>0</v>
      </c>
      <c r="M5893" s="5">
        <v>0</v>
      </c>
      <c r="N5893" s="6">
        <v>0</v>
      </c>
      <c r="O5893" s="5">
        <v>0</v>
      </c>
      <c r="P5893" s="6">
        <v>0</v>
      </c>
      <c r="Q5893" s="5">
        <v>0</v>
      </c>
      <c r="R5893" s="6">
        <v>0</v>
      </c>
      <c r="S5893" s="5">
        <v>0</v>
      </c>
      <c r="T5893" s="6">
        <v>0</v>
      </c>
      <c r="U5893" s="5">
        <v>0</v>
      </c>
      <c r="V5893" s="6">
        <v>0</v>
      </c>
      <c r="W5893" s="5">
        <v>0</v>
      </c>
      <c r="X5893" s="6">
        <v>0</v>
      </c>
      <c r="Y5893" s="5">
        <v>0</v>
      </c>
      <c r="Z5893" s="6">
        <v>0</v>
      </c>
      <c r="AA5893" s="5">
        <v>5.62E-3</v>
      </c>
      <c r="AB5893" s="6">
        <v>0.73699999999999999</v>
      </c>
      <c r="AC5893" s="5">
        <v>0</v>
      </c>
      <c r="AD5893" s="6">
        <v>0</v>
      </c>
      <c r="AE5893" s="5">
        <v>0</v>
      </c>
      <c r="AF5893" s="6">
        <v>0</v>
      </c>
    </row>
    <row r="5894" spans="2:32" x14ac:dyDescent="0.35">
      <c r="B5894" s="1" t="s">
        <v>676</v>
      </c>
      <c r="C5894" s="5">
        <v>4.7499999999999999E-3</v>
      </c>
      <c r="D5894" s="6">
        <v>4.1360000000000001</v>
      </c>
      <c r="E5894" s="5">
        <v>0</v>
      </c>
      <c r="F5894" s="6">
        <v>0</v>
      </c>
      <c r="G5894" s="5">
        <v>0</v>
      </c>
      <c r="H5894" s="6">
        <v>0</v>
      </c>
      <c r="I5894" s="5">
        <v>0</v>
      </c>
      <c r="J5894" s="6">
        <v>0</v>
      </c>
      <c r="K5894" s="5">
        <v>0</v>
      </c>
      <c r="L5894" s="6">
        <v>0</v>
      </c>
      <c r="M5894" s="5">
        <v>0</v>
      </c>
      <c r="N5894" s="6">
        <v>0</v>
      </c>
      <c r="O5894" s="5">
        <v>8.6999999999999994E-3</v>
      </c>
      <c r="P5894" s="6">
        <v>0.219</v>
      </c>
      <c r="Q5894" s="5">
        <v>0</v>
      </c>
      <c r="R5894" s="6">
        <v>0</v>
      </c>
      <c r="S5894" s="5">
        <v>0</v>
      </c>
      <c r="T5894" s="6">
        <v>0</v>
      </c>
      <c r="U5894" s="5">
        <v>0</v>
      </c>
      <c r="V5894" s="6">
        <v>0</v>
      </c>
      <c r="W5894" s="5">
        <v>0</v>
      </c>
      <c r="X5894" s="6">
        <v>0</v>
      </c>
      <c r="Y5894" s="5">
        <v>0</v>
      </c>
      <c r="Z5894" s="6">
        <v>0</v>
      </c>
      <c r="AA5894" s="5">
        <v>2.9870000000000001E-2</v>
      </c>
      <c r="AB5894" s="6">
        <v>3.9180000000000001</v>
      </c>
      <c r="AC5894" s="5">
        <v>0</v>
      </c>
      <c r="AD5894" s="6">
        <v>0</v>
      </c>
      <c r="AE5894" s="5">
        <v>0</v>
      </c>
      <c r="AF5894" s="6">
        <v>0</v>
      </c>
    </row>
    <row r="5895" spans="2:32" x14ac:dyDescent="0.35">
      <c r="B5895" s="1" t="s">
        <v>1356</v>
      </c>
      <c r="C5895" s="5">
        <v>8.4999999999999995E-4</v>
      </c>
      <c r="D5895" s="6">
        <v>0.73699999999999999</v>
      </c>
      <c r="E5895" s="5">
        <v>0</v>
      </c>
      <c r="F5895" s="6">
        <v>0</v>
      </c>
      <c r="G5895" s="5">
        <v>0</v>
      </c>
      <c r="H5895" s="6">
        <v>0</v>
      </c>
      <c r="I5895" s="5">
        <v>0</v>
      </c>
      <c r="J5895" s="6">
        <v>0</v>
      </c>
      <c r="K5895" s="5">
        <v>0</v>
      </c>
      <c r="L5895" s="6">
        <v>0</v>
      </c>
      <c r="M5895" s="5">
        <v>0</v>
      </c>
      <c r="N5895" s="6">
        <v>0</v>
      </c>
      <c r="O5895" s="5">
        <v>0</v>
      </c>
      <c r="P5895" s="6">
        <v>0</v>
      </c>
      <c r="Q5895" s="5">
        <v>0</v>
      </c>
      <c r="R5895" s="6">
        <v>0</v>
      </c>
      <c r="S5895" s="5">
        <v>0</v>
      </c>
      <c r="T5895" s="6">
        <v>0</v>
      </c>
      <c r="U5895" s="5">
        <v>0</v>
      </c>
      <c r="V5895" s="6">
        <v>0</v>
      </c>
      <c r="W5895" s="5">
        <v>0</v>
      </c>
      <c r="X5895" s="6">
        <v>0</v>
      </c>
      <c r="Y5895" s="5">
        <v>0</v>
      </c>
      <c r="Z5895" s="6">
        <v>0</v>
      </c>
      <c r="AA5895" s="5">
        <v>5.62E-3</v>
      </c>
      <c r="AB5895" s="6">
        <v>0.73699999999999999</v>
      </c>
      <c r="AC5895" s="5">
        <v>0</v>
      </c>
      <c r="AD5895" s="6">
        <v>0</v>
      </c>
      <c r="AE5895" s="5">
        <v>0</v>
      </c>
      <c r="AF5895" s="6">
        <v>0</v>
      </c>
    </row>
    <row r="5896" spans="2:32" x14ac:dyDescent="0.35">
      <c r="B5896" s="1" t="s">
        <v>677</v>
      </c>
      <c r="C5896" s="5">
        <v>1.0200000000000001E-3</v>
      </c>
      <c r="D5896" s="6">
        <v>0.89</v>
      </c>
      <c r="E5896" s="5">
        <v>2.2440000000000002E-2</v>
      </c>
      <c r="F5896" s="6">
        <v>0.63700000000000001</v>
      </c>
      <c r="G5896" s="5">
        <v>0</v>
      </c>
      <c r="H5896" s="6">
        <v>0</v>
      </c>
      <c r="I5896" s="5">
        <v>0</v>
      </c>
      <c r="J5896" s="6">
        <v>0</v>
      </c>
      <c r="K5896" s="5">
        <v>0</v>
      </c>
      <c r="L5896" s="6">
        <v>0</v>
      </c>
      <c r="M5896" s="5">
        <v>7.11E-3</v>
      </c>
      <c r="N5896" s="6">
        <v>0.253</v>
      </c>
      <c r="O5896" s="5">
        <v>0</v>
      </c>
      <c r="P5896" s="6">
        <v>0</v>
      </c>
      <c r="Q5896" s="5">
        <v>0</v>
      </c>
      <c r="R5896" s="6">
        <v>0</v>
      </c>
      <c r="S5896" s="5">
        <v>0</v>
      </c>
      <c r="T5896" s="6">
        <v>0</v>
      </c>
      <c r="U5896" s="5">
        <v>0</v>
      </c>
      <c r="V5896" s="6">
        <v>0</v>
      </c>
      <c r="W5896" s="5">
        <v>0</v>
      </c>
      <c r="X5896" s="6">
        <v>0</v>
      </c>
      <c r="Y5896" s="5">
        <v>0</v>
      </c>
      <c r="Z5896" s="6">
        <v>0</v>
      </c>
      <c r="AA5896" s="5">
        <v>0</v>
      </c>
      <c r="AB5896" s="6">
        <v>0</v>
      </c>
      <c r="AC5896" s="5">
        <v>0</v>
      </c>
      <c r="AD5896" s="6">
        <v>0</v>
      </c>
      <c r="AE5896" s="5">
        <v>0</v>
      </c>
      <c r="AF5896" s="6">
        <v>0</v>
      </c>
    </row>
    <row r="5897" spans="2:32" x14ac:dyDescent="0.35">
      <c r="B5897" s="1" t="s">
        <v>678</v>
      </c>
      <c r="C5897" s="5">
        <v>1.0749999999999999E-2</v>
      </c>
      <c r="D5897" s="6">
        <v>9.3629999999999995</v>
      </c>
      <c r="E5897" s="5">
        <v>0</v>
      </c>
      <c r="F5897" s="6">
        <v>0</v>
      </c>
      <c r="G5897" s="5">
        <v>0</v>
      </c>
      <c r="H5897" s="6">
        <v>0</v>
      </c>
      <c r="I5897" s="5">
        <v>3.4099999999999998E-2</v>
      </c>
      <c r="J5897" s="6">
        <v>1.1639999999999999</v>
      </c>
      <c r="K5897" s="5">
        <v>4.8599999999999997E-3</v>
      </c>
      <c r="L5897" s="6">
        <v>0.21199999999999999</v>
      </c>
      <c r="M5897" s="5">
        <v>2.8170000000000001E-2</v>
      </c>
      <c r="N5897" s="6">
        <v>1.002</v>
      </c>
      <c r="O5897" s="5">
        <v>0</v>
      </c>
      <c r="P5897" s="6">
        <v>0</v>
      </c>
      <c r="Q5897" s="5">
        <v>1.537E-2</v>
      </c>
      <c r="R5897" s="6">
        <v>0.54400000000000004</v>
      </c>
      <c r="S5897" s="5">
        <v>0</v>
      </c>
      <c r="T5897" s="6">
        <v>0</v>
      </c>
      <c r="U5897" s="5">
        <v>4.9750000000000003E-2</v>
      </c>
      <c r="V5897" s="6">
        <v>1.631</v>
      </c>
      <c r="W5897" s="5">
        <v>0</v>
      </c>
      <c r="X5897" s="6">
        <v>0</v>
      </c>
      <c r="Y5897" s="5">
        <v>1.6029999999999999E-2</v>
      </c>
      <c r="Z5897" s="6">
        <v>1.452</v>
      </c>
      <c r="AA5897" s="5">
        <v>2.5610000000000001E-2</v>
      </c>
      <c r="AB5897" s="6">
        <v>3.359</v>
      </c>
      <c r="AC5897" s="5">
        <v>0</v>
      </c>
      <c r="AD5897" s="6">
        <v>0</v>
      </c>
      <c r="AE5897" s="5">
        <v>0</v>
      </c>
      <c r="AF5897" s="6">
        <v>0</v>
      </c>
    </row>
    <row r="5898" spans="2:32" x14ac:dyDescent="0.35">
      <c r="B5898" s="1" t="s">
        <v>679</v>
      </c>
      <c r="C5898" s="5">
        <v>1.189E-2</v>
      </c>
      <c r="D5898" s="6">
        <v>10.362</v>
      </c>
      <c r="E5898" s="5">
        <v>0</v>
      </c>
      <c r="F5898" s="6">
        <v>0</v>
      </c>
      <c r="G5898" s="5">
        <v>6.62E-3</v>
      </c>
      <c r="H5898" s="6">
        <v>0.42</v>
      </c>
      <c r="I5898" s="5">
        <v>0</v>
      </c>
      <c r="J5898" s="6">
        <v>0</v>
      </c>
      <c r="K5898" s="5">
        <v>2.4060000000000002E-2</v>
      </c>
      <c r="L5898" s="6">
        <v>1.0489999999999999</v>
      </c>
      <c r="M5898" s="5">
        <v>0</v>
      </c>
      <c r="N5898" s="6">
        <v>0</v>
      </c>
      <c r="O5898" s="5">
        <v>8.6999999999999994E-3</v>
      </c>
      <c r="P5898" s="6">
        <v>0.219</v>
      </c>
      <c r="Q5898" s="5">
        <v>0</v>
      </c>
      <c r="R5898" s="6">
        <v>0</v>
      </c>
      <c r="S5898" s="5">
        <v>0</v>
      </c>
      <c r="T5898" s="6">
        <v>0</v>
      </c>
      <c r="U5898" s="5">
        <v>0</v>
      </c>
      <c r="V5898" s="6">
        <v>0</v>
      </c>
      <c r="W5898" s="5">
        <v>8.3700000000000007E-3</v>
      </c>
      <c r="X5898" s="6">
        <v>0.121</v>
      </c>
      <c r="Y5898" s="5">
        <v>6.1879999999999998E-2</v>
      </c>
      <c r="Z5898" s="6">
        <v>5.6059999999999999</v>
      </c>
      <c r="AA5898" s="5">
        <v>2.2460000000000001E-2</v>
      </c>
      <c r="AB5898" s="6">
        <v>2.9470000000000001</v>
      </c>
      <c r="AC5898" s="5">
        <v>0</v>
      </c>
      <c r="AD5898" s="6">
        <v>0</v>
      </c>
      <c r="AE5898" s="5">
        <v>0</v>
      </c>
      <c r="AF5898" s="6">
        <v>0</v>
      </c>
    </row>
    <row r="5899" spans="2:32" x14ac:dyDescent="0.35">
      <c r="B5899" s="2" t="s">
        <v>13</v>
      </c>
    </row>
    <row r="5900" spans="2:32" x14ac:dyDescent="0.35">
      <c r="B5900" s="1" t="s">
        <v>680</v>
      </c>
      <c r="C5900" s="5">
        <v>2.5000000000000001E-3</v>
      </c>
      <c r="D5900" s="6">
        <v>2.177</v>
      </c>
      <c r="E5900" s="5">
        <v>0</v>
      </c>
      <c r="F5900" s="6">
        <v>0</v>
      </c>
      <c r="G5900" s="5">
        <v>0</v>
      </c>
      <c r="H5900" s="6">
        <v>0</v>
      </c>
      <c r="I5900" s="5">
        <v>0</v>
      </c>
      <c r="J5900" s="6">
        <v>0</v>
      </c>
      <c r="K5900" s="5">
        <v>0</v>
      </c>
      <c r="L5900" s="6">
        <v>0</v>
      </c>
      <c r="M5900" s="5">
        <v>0</v>
      </c>
      <c r="N5900" s="6">
        <v>0</v>
      </c>
      <c r="O5900" s="5">
        <v>0</v>
      </c>
      <c r="P5900" s="6">
        <v>0</v>
      </c>
      <c r="Q5900" s="5">
        <v>0</v>
      </c>
      <c r="R5900" s="6">
        <v>0</v>
      </c>
      <c r="S5900" s="5">
        <v>0</v>
      </c>
      <c r="T5900" s="6">
        <v>0</v>
      </c>
      <c r="U5900" s="5">
        <v>0</v>
      </c>
      <c r="V5900" s="6">
        <v>0</v>
      </c>
      <c r="W5900" s="5">
        <v>0</v>
      </c>
      <c r="X5900" s="6">
        <v>0</v>
      </c>
      <c r="Y5900" s="5">
        <v>0</v>
      </c>
      <c r="Z5900" s="6">
        <v>0</v>
      </c>
      <c r="AA5900" s="5">
        <v>0</v>
      </c>
      <c r="AB5900" s="6">
        <v>0</v>
      </c>
      <c r="AC5900" s="5">
        <v>1.366E-2</v>
      </c>
      <c r="AD5900" s="6">
        <v>2.177</v>
      </c>
      <c r="AE5900" s="5">
        <v>0</v>
      </c>
      <c r="AF5900" s="6">
        <v>0</v>
      </c>
    </row>
    <row r="5901" spans="2:32" x14ac:dyDescent="0.35">
      <c r="B5901" s="1" t="s">
        <v>681</v>
      </c>
      <c r="C5901" s="5">
        <v>9.5600000000000008E-3</v>
      </c>
      <c r="D5901" s="6">
        <v>8.3249999999999993</v>
      </c>
      <c r="E5901" s="5">
        <v>0</v>
      </c>
      <c r="F5901" s="6">
        <v>0</v>
      </c>
      <c r="G5901" s="5">
        <v>0</v>
      </c>
      <c r="H5901" s="6">
        <v>0</v>
      </c>
      <c r="I5901" s="5">
        <v>0</v>
      </c>
      <c r="J5901" s="6">
        <v>0</v>
      </c>
      <c r="K5901" s="5">
        <v>0</v>
      </c>
      <c r="L5901" s="6">
        <v>0</v>
      </c>
      <c r="M5901" s="5">
        <v>0</v>
      </c>
      <c r="N5901" s="6">
        <v>0</v>
      </c>
      <c r="O5901" s="5">
        <v>0</v>
      </c>
      <c r="P5901" s="6">
        <v>0</v>
      </c>
      <c r="Q5901" s="5">
        <v>0</v>
      </c>
      <c r="R5901" s="6">
        <v>0</v>
      </c>
      <c r="S5901" s="5">
        <v>0</v>
      </c>
      <c r="T5901" s="6">
        <v>0</v>
      </c>
      <c r="U5901" s="5">
        <v>0</v>
      </c>
      <c r="V5901" s="6">
        <v>0</v>
      </c>
      <c r="W5901" s="5">
        <v>0</v>
      </c>
      <c r="X5901" s="6">
        <v>0</v>
      </c>
      <c r="Y5901" s="5">
        <v>0</v>
      </c>
      <c r="Z5901" s="6">
        <v>0</v>
      </c>
      <c r="AA5901" s="5">
        <v>1.4370000000000001E-2</v>
      </c>
      <c r="AB5901" s="6">
        <v>1.885</v>
      </c>
      <c r="AC5901" s="5">
        <v>2.869E-2</v>
      </c>
      <c r="AD5901" s="6">
        <v>4.5720000000000001</v>
      </c>
      <c r="AE5901" s="5">
        <v>2.605E-2</v>
      </c>
      <c r="AF5901" s="6">
        <v>1.8680000000000001</v>
      </c>
    </row>
    <row r="5902" spans="2:32" x14ac:dyDescent="0.35">
      <c r="B5902" s="1" t="s">
        <v>682</v>
      </c>
      <c r="C5902" s="5">
        <v>6.6470000000000001E-2</v>
      </c>
      <c r="D5902" s="6">
        <v>57.911000000000001</v>
      </c>
      <c r="E5902" s="5">
        <v>0</v>
      </c>
      <c r="F5902" s="6">
        <v>0</v>
      </c>
      <c r="G5902" s="5">
        <v>2.615E-2</v>
      </c>
      <c r="H5902" s="6">
        <v>1.659</v>
      </c>
      <c r="I5902" s="5">
        <v>0</v>
      </c>
      <c r="J5902" s="6">
        <v>0</v>
      </c>
      <c r="K5902" s="5">
        <v>0</v>
      </c>
      <c r="L5902" s="6">
        <v>0</v>
      </c>
      <c r="M5902" s="5">
        <v>0</v>
      </c>
      <c r="N5902" s="6">
        <v>0</v>
      </c>
      <c r="O5902" s="5">
        <v>0</v>
      </c>
      <c r="P5902" s="6">
        <v>0</v>
      </c>
      <c r="Q5902" s="5">
        <v>0</v>
      </c>
      <c r="R5902" s="6">
        <v>0</v>
      </c>
      <c r="S5902" s="5">
        <v>0</v>
      </c>
      <c r="T5902" s="6">
        <v>0</v>
      </c>
      <c r="U5902" s="5">
        <v>0</v>
      </c>
      <c r="V5902" s="6">
        <v>0</v>
      </c>
      <c r="W5902" s="5">
        <v>0</v>
      </c>
      <c r="X5902" s="6">
        <v>0</v>
      </c>
      <c r="Y5902" s="5">
        <v>0</v>
      </c>
      <c r="Z5902" s="6">
        <v>0</v>
      </c>
      <c r="AA5902" s="5">
        <v>1.124E-2</v>
      </c>
      <c r="AB5902" s="6">
        <v>1.474</v>
      </c>
      <c r="AC5902" s="5">
        <v>0.3332</v>
      </c>
      <c r="AD5902" s="6">
        <v>53.097999999999999</v>
      </c>
      <c r="AE5902" s="5">
        <v>2.3439999999999999E-2</v>
      </c>
      <c r="AF5902" s="6">
        <v>1.681</v>
      </c>
    </row>
    <row r="5903" spans="2:32" x14ac:dyDescent="0.35">
      <c r="B5903" s="1" t="s">
        <v>1357</v>
      </c>
      <c r="C5903" s="5">
        <v>0</v>
      </c>
      <c r="D5903" s="6">
        <v>0</v>
      </c>
      <c r="E5903" s="5">
        <v>0</v>
      </c>
      <c r="F5903" s="6">
        <v>0</v>
      </c>
      <c r="G5903" s="5">
        <v>0</v>
      </c>
      <c r="H5903" s="6">
        <v>0</v>
      </c>
      <c r="I5903" s="5">
        <v>0</v>
      </c>
      <c r="J5903" s="6">
        <v>0</v>
      </c>
      <c r="K5903" s="5">
        <v>0</v>
      </c>
      <c r="L5903" s="6">
        <v>0</v>
      </c>
      <c r="M5903" s="5">
        <v>0</v>
      </c>
      <c r="N5903" s="6">
        <v>0</v>
      </c>
      <c r="O5903" s="5">
        <v>0</v>
      </c>
      <c r="P5903" s="6">
        <v>0</v>
      </c>
      <c r="Q5903" s="5">
        <v>0</v>
      </c>
      <c r="R5903" s="6">
        <v>0</v>
      </c>
      <c r="S5903" s="5">
        <v>0</v>
      </c>
      <c r="T5903" s="6">
        <v>0</v>
      </c>
      <c r="U5903" s="5">
        <v>0</v>
      </c>
      <c r="V5903" s="6">
        <v>0</v>
      </c>
      <c r="W5903" s="5">
        <v>0</v>
      </c>
      <c r="X5903" s="6">
        <v>0</v>
      </c>
      <c r="Y5903" s="5">
        <v>0</v>
      </c>
      <c r="Z5903" s="6">
        <v>0</v>
      </c>
      <c r="AA5903" s="5">
        <v>0</v>
      </c>
      <c r="AB5903" s="6">
        <v>0</v>
      </c>
      <c r="AC5903" s="5">
        <v>0</v>
      </c>
      <c r="AD5903" s="6">
        <v>0</v>
      </c>
      <c r="AE5903" s="5">
        <v>0</v>
      </c>
      <c r="AF5903" s="6">
        <v>0</v>
      </c>
    </row>
    <row r="5904" spans="2:32" x14ac:dyDescent="0.35">
      <c r="B5904" s="1" t="s">
        <v>1358</v>
      </c>
      <c r="C5904" s="5">
        <v>7.92E-3</v>
      </c>
      <c r="D5904" s="6">
        <v>6.9020000000000001</v>
      </c>
      <c r="E5904" s="5">
        <v>0</v>
      </c>
      <c r="F5904" s="6">
        <v>0</v>
      </c>
      <c r="G5904" s="5">
        <v>0</v>
      </c>
      <c r="H5904" s="6">
        <v>0</v>
      </c>
      <c r="I5904" s="5">
        <v>0</v>
      </c>
      <c r="J5904" s="6">
        <v>0</v>
      </c>
      <c r="K5904" s="5">
        <v>0</v>
      </c>
      <c r="L5904" s="6">
        <v>0</v>
      </c>
      <c r="M5904" s="5">
        <v>3.8289999999999998E-2</v>
      </c>
      <c r="N5904" s="6">
        <v>1.3620000000000001</v>
      </c>
      <c r="O5904" s="5">
        <v>0</v>
      </c>
      <c r="P5904" s="6">
        <v>0</v>
      </c>
      <c r="Q5904" s="5">
        <v>0</v>
      </c>
      <c r="R5904" s="6">
        <v>0</v>
      </c>
      <c r="S5904" s="5">
        <v>0</v>
      </c>
      <c r="T5904" s="6">
        <v>0</v>
      </c>
      <c r="U5904" s="5">
        <v>0</v>
      </c>
      <c r="V5904" s="6">
        <v>0</v>
      </c>
      <c r="W5904" s="5">
        <v>0</v>
      </c>
      <c r="X5904" s="6">
        <v>0</v>
      </c>
      <c r="Y5904" s="5">
        <v>0</v>
      </c>
      <c r="Z5904" s="6">
        <v>0</v>
      </c>
      <c r="AA5904" s="5">
        <v>0</v>
      </c>
      <c r="AB5904" s="6">
        <v>0</v>
      </c>
      <c r="AC5904" s="5">
        <v>3.4770000000000002E-2</v>
      </c>
      <c r="AD5904" s="6">
        <v>5.5410000000000004</v>
      </c>
      <c r="AE5904" s="5">
        <v>0</v>
      </c>
      <c r="AF5904" s="6">
        <v>0</v>
      </c>
    </row>
    <row r="5905" spans="2:32" x14ac:dyDescent="0.35">
      <c r="B5905" s="1" t="s">
        <v>1359</v>
      </c>
      <c r="C5905" s="5">
        <v>5.2500000000000003E-3</v>
      </c>
      <c r="D5905" s="6">
        <v>4.5720000000000001</v>
      </c>
      <c r="E5905" s="5">
        <v>0</v>
      </c>
      <c r="F5905" s="6">
        <v>0</v>
      </c>
      <c r="G5905" s="5">
        <v>0</v>
      </c>
      <c r="H5905" s="6">
        <v>0</v>
      </c>
      <c r="I5905" s="5">
        <v>0</v>
      </c>
      <c r="J5905" s="6">
        <v>0</v>
      </c>
      <c r="K5905" s="5">
        <v>0</v>
      </c>
      <c r="L5905" s="6">
        <v>0</v>
      </c>
      <c r="M5905" s="5">
        <v>0</v>
      </c>
      <c r="N5905" s="6">
        <v>0</v>
      </c>
      <c r="O5905" s="5">
        <v>0</v>
      </c>
      <c r="P5905" s="6">
        <v>0</v>
      </c>
      <c r="Q5905" s="5">
        <v>0</v>
      </c>
      <c r="R5905" s="6">
        <v>0</v>
      </c>
      <c r="S5905" s="5">
        <v>0</v>
      </c>
      <c r="T5905" s="6">
        <v>0</v>
      </c>
      <c r="U5905" s="5">
        <v>0</v>
      </c>
      <c r="V5905" s="6">
        <v>0</v>
      </c>
      <c r="W5905" s="5">
        <v>0</v>
      </c>
      <c r="X5905" s="6">
        <v>0</v>
      </c>
      <c r="Y5905" s="5">
        <v>0</v>
      </c>
      <c r="Z5905" s="6">
        <v>0</v>
      </c>
      <c r="AA5905" s="5">
        <v>0</v>
      </c>
      <c r="AB5905" s="6">
        <v>0</v>
      </c>
      <c r="AC5905" s="5">
        <v>2.869E-2</v>
      </c>
      <c r="AD5905" s="6">
        <v>4.5720000000000001</v>
      </c>
      <c r="AE5905" s="5">
        <v>0</v>
      </c>
      <c r="AF5905" s="6">
        <v>0</v>
      </c>
    </row>
    <row r="5906" spans="2:32" x14ac:dyDescent="0.35">
      <c r="B5906" s="1" t="s">
        <v>1360</v>
      </c>
      <c r="C5906" s="5">
        <v>5.1900000000000002E-3</v>
      </c>
      <c r="D5906" s="6">
        <v>4.524</v>
      </c>
      <c r="E5906" s="5">
        <v>0</v>
      </c>
      <c r="F5906" s="6">
        <v>0</v>
      </c>
      <c r="G5906" s="5">
        <v>0</v>
      </c>
      <c r="H5906" s="6">
        <v>0</v>
      </c>
      <c r="I5906" s="5">
        <v>0</v>
      </c>
      <c r="J5906" s="6">
        <v>0</v>
      </c>
      <c r="K5906" s="5">
        <v>0</v>
      </c>
      <c r="L5906" s="6">
        <v>0</v>
      </c>
      <c r="M5906" s="5">
        <v>0</v>
      </c>
      <c r="N5906" s="6">
        <v>0</v>
      </c>
      <c r="O5906" s="5">
        <v>0</v>
      </c>
      <c r="P5906" s="6">
        <v>0</v>
      </c>
      <c r="Q5906" s="5">
        <v>0</v>
      </c>
      <c r="R5906" s="6">
        <v>0</v>
      </c>
      <c r="S5906" s="5">
        <v>0</v>
      </c>
      <c r="T5906" s="6">
        <v>0</v>
      </c>
      <c r="U5906" s="5">
        <v>0</v>
      </c>
      <c r="V5906" s="6">
        <v>0</v>
      </c>
      <c r="W5906" s="5">
        <v>0</v>
      </c>
      <c r="X5906" s="6">
        <v>0</v>
      </c>
      <c r="Y5906" s="5">
        <v>0</v>
      </c>
      <c r="Z5906" s="6">
        <v>0</v>
      </c>
      <c r="AA5906" s="5">
        <v>0</v>
      </c>
      <c r="AB5906" s="6">
        <v>0</v>
      </c>
      <c r="AC5906" s="5">
        <v>2.8389999999999999E-2</v>
      </c>
      <c r="AD5906" s="6">
        <v>4.524</v>
      </c>
      <c r="AE5906" s="5">
        <v>0</v>
      </c>
      <c r="AF5906" s="6">
        <v>0</v>
      </c>
    </row>
    <row r="5907" spans="2:32" x14ac:dyDescent="0.35">
      <c r="B5907" s="1" t="s">
        <v>1361</v>
      </c>
      <c r="C5907" s="5">
        <v>1.9499999999999999E-3</v>
      </c>
      <c r="D5907" s="6">
        <v>1.702</v>
      </c>
      <c r="E5907" s="5">
        <v>0</v>
      </c>
      <c r="F5907" s="6">
        <v>0</v>
      </c>
      <c r="G5907" s="5">
        <v>0</v>
      </c>
      <c r="H5907" s="6">
        <v>0</v>
      </c>
      <c r="I5907" s="5">
        <v>0</v>
      </c>
      <c r="J5907" s="6">
        <v>0</v>
      </c>
      <c r="K5907" s="5">
        <v>0</v>
      </c>
      <c r="L5907" s="6">
        <v>0</v>
      </c>
      <c r="M5907" s="5">
        <v>0</v>
      </c>
      <c r="N5907" s="6">
        <v>0</v>
      </c>
      <c r="O5907" s="5">
        <v>0</v>
      </c>
      <c r="P5907" s="6">
        <v>0</v>
      </c>
      <c r="Q5907" s="5">
        <v>0</v>
      </c>
      <c r="R5907" s="6">
        <v>0</v>
      </c>
      <c r="S5907" s="5">
        <v>0</v>
      </c>
      <c r="T5907" s="6">
        <v>0</v>
      </c>
      <c r="U5907" s="5">
        <v>0</v>
      </c>
      <c r="V5907" s="6">
        <v>0</v>
      </c>
      <c r="W5907" s="5">
        <v>0</v>
      </c>
      <c r="X5907" s="6">
        <v>0</v>
      </c>
      <c r="Y5907" s="5">
        <v>0</v>
      </c>
      <c r="Z5907" s="6">
        <v>0</v>
      </c>
      <c r="AA5907" s="5">
        <v>0</v>
      </c>
      <c r="AB5907" s="6">
        <v>0</v>
      </c>
      <c r="AC5907" s="5">
        <v>1.068E-2</v>
      </c>
      <c r="AD5907" s="6">
        <v>1.702</v>
      </c>
      <c r="AE5907" s="5">
        <v>0</v>
      </c>
      <c r="AF5907" s="6">
        <v>0</v>
      </c>
    </row>
    <row r="5908" spans="2:32" x14ac:dyDescent="0.35">
      <c r="B5908" s="1" t="s">
        <v>685</v>
      </c>
      <c r="C5908" s="5">
        <v>9.7999999999999997E-4</v>
      </c>
      <c r="D5908" s="6">
        <v>0.85099999999999998</v>
      </c>
      <c r="E5908" s="5">
        <v>0</v>
      </c>
      <c r="F5908" s="6">
        <v>0</v>
      </c>
      <c r="G5908" s="5">
        <v>0</v>
      </c>
      <c r="H5908" s="6">
        <v>0</v>
      </c>
      <c r="I5908" s="5">
        <v>0</v>
      </c>
      <c r="J5908" s="6">
        <v>0</v>
      </c>
      <c r="K5908" s="5">
        <v>0</v>
      </c>
      <c r="L5908" s="6">
        <v>0</v>
      </c>
      <c r="M5908" s="5">
        <v>0</v>
      </c>
      <c r="N5908" s="6">
        <v>0</v>
      </c>
      <c r="O5908" s="5">
        <v>0</v>
      </c>
      <c r="P5908" s="6">
        <v>0</v>
      </c>
      <c r="Q5908" s="5">
        <v>0</v>
      </c>
      <c r="R5908" s="6">
        <v>0</v>
      </c>
      <c r="S5908" s="5">
        <v>0</v>
      </c>
      <c r="T5908" s="6">
        <v>0</v>
      </c>
      <c r="U5908" s="5">
        <v>0</v>
      </c>
      <c r="V5908" s="6">
        <v>0</v>
      </c>
      <c r="W5908" s="5">
        <v>0</v>
      </c>
      <c r="X5908" s="6">
        <v>0</v>
      </c>
      <c r="Y5908" s="5">
        <v>0</v>
      </c>
      <c r="Z5908" s="6">
        <v>0</v>
      </c>
      <c r="AA5908" s="5">
        <v>0</v>
      </c>
      <c r="AB5908" s="6">
        <v>0</v>
      </c>
      <c r="AC5908" s="5">
        <v>5.3400000000000001E-3</v>
      </c>
      <c r="AD5908" s="6">
        <v>0.85099999999999998</v>
      </c>
      <c r="AE5908" s="5">
        <v>0</v>
      </c>
      <c r="AF5908" s="6">
        <v>0</v>
      </c>
    </row>
    <row r="5909" spans="2:32" x14ac:dyDescent="0.35">
      <c r="B5909" s="1" t="s">
        <v>1362</v>
      </c>
      <c r="C5909" s="5">
        <v>0</v>
      </c>
      <c r="D5909" s="6">
        <v>0</v>
      </c>
      <c r="E5909" s="5">
        <v>0</v>
      </c>
      <c r="F5909" s="6">
        <v>0</v>
      </c>
      <c r="G5909" s="5">
        <v>0</v>
      </c>
      <c r="H5909" s="6">
        <v>0</v>
      </c>
      <c r="I5909" s="5">
        <v>0</v>
      </c>
      <c r="J5909" s="6">
        <v>0</v>
      </c>
      <c r="K5909" s="5">
        <v>0</v>
      </c>
      <c r="L5909" s="6">
        <v>0</v>
      </c>
      <c r="M5909" s="5">
        <v>0</v>
      </c>
      <c r="N5909" s="6">
        <v>0</v>
      </c>
      <c r="O5909" s="5">
        <v>0</v>
      </c>
      <c r="P5909" s="6">
        <v>0</v>
      </c>
      <c r="Q5909" s="5">
        <v>0</v>
      </c>
      <c r="R5909" s="6">
        <v>0</v>
      </c>
      <c r="S5909" s="5">
        <v>0</v>
      </c>
      <c r="T5909" s="6">
        <v>0</v>
      </c>
      <c r="U5909" s="5">
        <v>0</v>
      </c>
      <c r="V5909" s="6">
        <v>0</v>
      </c>
      <c r="W5909" s="5">
        <v>0</v>
      </c>
      <c r="X5909" s="6">
        <v>0</v>
      </c>
      <c r="Y5909" s="5">
        <v>0</v>
      </c>
      <c r="Z5909" s="6">
        <v>0</v>
      </c>
      <c r="AA5909" s="5">
        <v>0</v>
      </c>
      <c r="AB5909" s="6">
        <v>0</v>
      </c>
      <c r="AC5909" s="5">
        <v>0</v>
      </c>
      <c r="AD5909" s="6">
        <v>0</v>
      </c>
      <c r="AE5909" s="5">
        <v>0</v>
      </c>
      <c r="AF5909" s="6">
        <v>0</v>
      </c>
    </row>
    <row r="5910" spans="2:32" x14ac:dyDescent="0.35">
      <c r="B5910" s="1" t="s">
        <v>1363</v>
      </c>
      <c r="C5910" s="5">
        <v>2.8800000000000002E-3</v>
      </c>
      <c r="D5910" s="6">
        <v>2.5129999999999999</v>
      </c>
      <c r="E5910" s="5">
        <v>0</v>
      </c>
      <c r="F5910" s="6">
        <v>0</v>
      </c>
      <c r="G5910" s="5">
        <v>0</v>
      </c>
      <c r="H5910" s="6">
        <v>0</v>
      </c>
      <c r="I5910" s="5">
        <v>0</v>
      </c>
      <c r="J5910" s="6">
        <v>0</v>
      </c>
      <c r="K5910" s="5">
        <v>0</v>
      </c>
      <c r="L5910" s="6">
        <v>0</v>
      </c>
      <c r="M5910" s="5">
        <v>0</v>
      </c>
      <c r="N5910" s="6">
        <v>0</v>
      </c>
      <c r="O5910" s="5">
        <v>0</v>
      </c>
      <c r="P5910" s="6">
        <v>0</v>
      </c>
      <c r="Q5910" s="5">
        <v>0</v>
      </c>
      <c r="R5910" s="6">
        <v>0</v>
      </c>
      <c r="S5910" s="5">
        <v>0</v>
      </c>
      <c r="T5910" s="6">
        <v>0</v>
      </c>
      <c r="U5910" s="5">
        <v>0</v>
      </c>
      <c r="V5910" s="6">
        <v>0</v>
      </c>
      <c r="W5910" s="5">
        <v>0</v>
      </c>
      <c r="X5910" s="6">
        <v>0</v>
      </c>
      <c r="Y5910" s="5">
        <v>0</v>
      </c>
      <c r="Z5910" s="6">
        <v>0</v>
      </c>
      <c r="AA5910" s="5">
        <v>0</v>
      </c>
      <c r="AB5910" s="6">
        <v>0</v>
      </c>
      <c r="AC5910" s="5">
        <v>0</v>
      </c>
      <c r="AD5910" s="6">
        <v>0</v>
      </c>
      <c r="AE5910" s="5">
        <v>3.5049999999999998E-2</v>
      </c>
      <c r="AF5910" s="6">
        <v>2.5129999999999999</v>
      </c>
    </row>
    <row r="5911" spans="2:32" x14ac:dyDescent="0.35">
      <c r="B5911" s="1" t="s">
        <v>1364</v>
      </c>
      <c r="C5911" s="5">
        <v>0</v>
      </c>
      <c r="D5911" s="6">
        <v>0</v>
      </c>
      <c r="E5911" s="5">
        <v>0</v>
      </c>
      <c r="F5911" s="6">
        <v>0</v>
      </c>
      <c r="G5911" s="5">
        <v>0</v>
      </c>
      <c r="H5911" s="6">
        <v>0</v>
      </c>
      <c r="I5911" s="5">
        <v>0</v>
      </c>
      <c r="J5911" s="6">
        <v>0</v>
      </c>
      <c r="K5911" s="5">
        <v>0</v>
      </c>
      <c r="L5911" s="6">
        <v>0</v>
      </c>
      <c r="M5911" s="5">
        <v>0</v>
      </c>
      <c r="N5911" s="6">
        <v>0</v>
      </c>
      <c r="O5911" s="5">
        <v>0</v>
      </c>
      <c r="P5911" s="6">
        <v>0</v>
      </c>
      <c r="Q5911" s="5">
        <v>0</v>
      </c>
      <c r="R5911" s="6">
        <v>0</v>
      </c>
      <c r="S5911" s="5">
        <v>0</v>
      </c>
      <c r="T5911" s="6">
        <v>0</v>
      </c>
      <c r="U5911" s="5">
        <v>0</v>
      </c>
      <c r="V5911" s="6">
        <v>0</v>
      </c>
      <c r="W5911" s="5">
        <v>0</v>
      </c>
      <c r="X5911" s="6">
        <v>0</v>
      </c>
      <c r="Y5911" s="5">
        <v>0</v>
      </c>
      <c r="Z5911" s="6">
        <v>0</v>
      </c>
      <c r="AA5911" s="5">
        <v>0</v>
      </c>
      <c r="AB5911" s="6">
        <v>0</v>
      </c>
      <c r="AC5911" s="5">
        <v>0</v>
      </c>
      <c r="AD5911" s="6">
        <v>0</v>
      </c>
      <c r="AE5911" s="5">
        <v>0</v>
      </c>
      <c r="AF5911" s="6">
        <v>0</v>
      </c>
    </row>
    <row r="5912" spans="2:32" x14ac:dyDescent="0.35">
      <c r="B5912" s="1" t="s">
        <v>1365</v>
      </c>
      <c r="C5912" s="5">
        <v>0</v>
      </c>
      <c r="D5912" s="6">
        <v>0</v>
      </c>
      <c r="E5912" s="5">
        <v>0</v>
      </c>
      <c r="F5912" s="6">
        <v>0</v>
      </c>
      <c r="G5912" s="5">
        <v>0</v>
      </c>
      <c r="H5912" s="6">
        <v>0</v>
      </c>
      <c r="I5912" s="5">
        <v>0</v>
      </c>
      <c r="J5912" s="6">
        <v>0</v>
      </c>
      <c r="K5912" s="5">
        <v>0</v>
      </c>
      <c r="L5912" s="6">
        <v>0</v>
      </c>
      <c r="M5912" s="5">
        <v>0</v>
      </c>
      <c r="N5912" s="6">
        <v>0</v>
      </c>
      <c r="O5912" s="5">
        <v>0</v>
      </c>
      <c r="P5912" s="6">
        <v>0</v>
      </c>
      <c r="Q5912" s="5">
        <v>0</v>
      </c>
      <c r="R5912" s="6">
        <v>0</v>
      </c>
      <c r="S5912" s="5">
        <v>0</v>
      </c>
      <c r="T5912" s="6">
        <v>0</v>
      </c>
      <c r="U5912" s="5">
        <v>0</v>
      </c>
      <c r="V5912" s="6">
        <v>0</v>
      </c>
      <c r="W5912" s="5">
        <v>0</v>
      </c>
      <c r="X5912" s="6">
        <v>0</v>
      </c>
      <c r="Y5912" s="5">
        <v>0</v>
      </c>
      <c r="Z5912" s="6">
        <v>0</v>
      </c>
      <c r="AA5912" s="5">
        <v>0</v>
      </c>
      <c r="AB5912" s="6">
        <v>0</v>
      </c>
      <c r="AC5912" s="5">
        <v>0</v>
      </c>
      <c r="AD5912" s="6">
        <v>0</v>
      </c>
      <c r="AE5912" s="5">
        <v>0</v>
      </c>
      <c r="AF5912" s="6">
        <v>0</v>
      </c>
    </row>
    <row r="5913" spans="2:32" x14ac:dyDescent="0.35">
      <c r="B5913" s="1" t="s">
        <v>688</v>
      </c>
      <c r="C5913" s="5">
        <v>1.1650000000000001E-2</v>
      </c>
      <c r="D5913" s="6">
        <v>10.151999999999999</v>
      </c>
      <c r="E5913" s="5">
        <v>0</v>
      </c>
      <c r="F5913" s="6">
        <v>0</v>
      </c>
      <c r="G5913" s="5">
        <v>0</v>
      </c>
      <c r="H5913" s="6">
        <v>0</v>
      </c>
      <c r="I5913" s="5">
        <v>0</v>
      </c>
      <c r="J5913" s="6">
        <v>0</v>
      </c>
      <c r="K5913" s="5">
        <v>0</v>
      </c>
      <c r="L5913" s="6">
        <v>0</v>
      </c>
      <c r="M5913" s="5">
        <v>7.11E-3</v>
      </c>
      <c r="N5913" s="6">
        <v>0.253</v>
      </c>
      <c r="O5913" s="5">
        <v>0</v>
      </c>
      <c r="P5913" s="6">
        <v>0</v>
      </c>
      <c r="Q5913" s="5">
        <v>0</v>
      </c>
      <c r="R5913" s="6">
        <v>0</v>
      </c>
      <c r="S5913" s="5">
        <v>0</v>
      </c>
      <c r="T5913" s="6">
        <v>0</v>
      </c>
      <c r="U5913" s="5">
        <v>0</v>
      </c>
      <c r="V5913" s="6">
        <v>0</v>
      </c>
      <c r="W5913" s="5">
        <v>0</v>
      </c>
      <c r="X5913" s="6">
        <v>0</v>
      </c>
      <c r="Y5913" s="5">
        <v>0</v>
      </c>
      <c r="Z5913" s="6">
        <v>0</v>
      </c>
      <c r="AA5913" s="5">
        <v>0</v>
      </c>
      <c r="AB5913" s="6">
        <v>0</v>
      </c>
      <c r="AC5913" s="5">
        <v>6.2109999999999999E-2</v>
      </c>
      <c r="AD5913" s="6">
        <v>9.8979999999999997</v>
      </c>
      <c r="AE5913" s="5">
        <v>0</v>
      </c>
      <c r="AF5913" s="6">
        <v>0</v>
      </c>
    </row>
    <row r="5914" spans="2:32" x14ac:dyDescent="0.35">
      <c r="B5914" s="1" t="s">
        <v>1366</v>
      </c>
      <c r="C5914" s="5">
        <v>0</v>
      </c>
      <c r="D5914" s="6">
        <v>0</v>
      </c>
      <c r="E5914" s="5">
        <v>0</v>
      </c>
      <c r="F5914" s="6">
        <v>0</v>
      </c>
      <c r="G5914" s="5">
        <v>0</v>
      </c>
      <c r="H5914" s="6">
        <v>0</v>
      </c>
      <c r="I5914" s="5">
        <v>0</v>
      </c>
      <c r="J5914" s="6">
        <v>0</v>
      </c>
      <c r="K5914" s="5">
        <v>0</v>
      </c>
      <c r="L5914" s="6">
        <v>0</v>
      </c>
      <c r="M5914" s="5">
        <v>0</v>
      </c>
      <c r="N5914" s="6">
        <v>0</v>
      </c>
      <c r="O5914" s="5">
        <v>0</v>
      </c>
      <c r="P5914" s="6">
        <v>0</v>
      </c>
      <c r="Q5914" s="5">
        <v>0</v>
      </c>
      <c r="R5914" s="6">
        <v>0</v>
      </c>
      <c r="S5914" s="5">
        <v>0</v>
      </c>
      <c r="T5914" s="6">
        <v>0</v>
      </c>
      <c r="U5914" s="5">
        <v>0</v>
      </c>
      <c r="V5914" s="6">
        <v>0</v>
      </c>
      <c r="W5914" s="5">
        <v>0</v>
      </c>
      <c r="X5914" s="6">
        <v>0</v>
      </c>
      <c r="Y5914" s="5">
        <v>0</v>
      </c>
      <c r="Z5914" s="6">
        <v>0</v>
      </c>
      <c r="AA5914" s="5">
        <v>0</v>
      </c>
      <c r="AB5914" s="6">
        <v>0</v>
      </c>
      <c r="AC5914" s="5">
        <v>0</v>
      </c>
      <c r="AD5914" s="6">
        <v>0</v>
      </c>
      <c r="AE5914" s="5">
        <v>0</v>
      </c>
      <c r="AF5914" s="6">
        <v>0</v>
      </c>
    </row>
    <row r="5915" spans="2:32" x14ac:dyDescent="0.35">
      <c r="B5915" s="1" t="s">
        <v>1367</v>
      </c>
      <c r="C5915" s="5">
        <v>2.2399999999999998E-3</v>
      </c>
      <c r="D5915" s="6">
        <v>1.9510000000000001</v>
      </c>
      <c r="E5915" s="5">
        <v>8.77E-3</v>
      </c>
      <c r="F5915" s="6">
        <v>0.249</v>
      </c>
      <c r="G5915" s="5">
        <v>0</v>
      </c>
      <c r="H5915" s="6">
        <v>0</v>
      </c>
      <c r="I5915" s="5">
        <v>0</v>
      </c>
      <c r="J5915" s="6">
        <v>0</v>
      </c>
      <c r="K5915" s="5">
        <v>0</v>
      </c>
      <c r="L5915" s="6">
        <v>0</v>
      </c>
      <c r="M5915" s="5">
        <v>0</v>
      </c>
      <c r="N5915" s="6">
        <v>0</v>
      </c>
      <c r="O5915" s="5">
        <v>0</v>
      </c>
      <c r="P5915" s="6">
        <v>0</v>
      </c>
      <c r="Q5915" s="5">
        <v>0</v>
      </c>
      <c r="R5915" s="6">
        <v>0</v>
      </c>
      <c r="S5915" s="5">
        <v>0</v>
      </c>
      <c r="T5915" s="6">
        <v>0</v>
      </c>
      <c r="U5915" s="5">
        <v>0</v>
      </c>
      <c r="V5915" s="6">
        <v>0</v>
      </c>
      <c r="W5915" s="5">
        <v>0</v>
      </c>
      <c r="X5915" s="6">
        <v>0</v>
      </c>
      <c r="Y5915" s="5">
        <v>0</v>
      </c>
      <c r="Z5915" s="6">
        <v>0</v>
      </c>
      <c r="AA5915" s="5">
        <v>0</v>
      </c>
      <c r="AB5915" s="6">
        <v>0</v>
      </c>
      <c r="AC5915" s="5">
        <v>1.068E-2</v>
      </c>
      <c r="AD5915" s="6">
        <v>1.702</v>
      </c>
      <c r="AE5915" s="5">
        <v>0</v>
      </c>
      <c r="AF5915" s="6">
        <v>0</v>
      </c>
    </row>
    <row r="5916" spans="2:32" x14ac:dyDescent="0.35">
      <c r="B5916" s="1" t="s">
        <v>1368</v>
      </c>
      <c r="C5916" s="5">
        <v>9.7999999999999997E-4</v>
      </c>
      <c r="D5916" s="6">
        <v>0.85099999999999998</v>
      </c>
      <c r="E5916" s="5">
        <v>0</v>
      </c>
      <c r="F5916" s="6">
        <v>0</v>
      </c>
      <c r="G5916" s="5">
        <v>0</v>
      </c>
      <c r="H5916" s="6">
        <v>0</v>
      </c>
      <c r="I5916" s="5">
        <v>0</v>
      </c>
      <c r="J5916" s="6">
        <v>0</v>
      </c>
      <c r="K5916" s="5">
        <v>0</v>
      </c>
      <c r="L5916" s="6">
        <v>0</v>
      </c>
      <c r="M5916" s="5">
        <v>0</v>
      </c>
      <c r="N5916" s="6">
        <v>0</v>
      </c>
      <c r="O5916" s="5">
        <v>0</v>
      </c>
      <c r="P5916" s="6">
        <v>0</v>
      </c>
      <c r="Q5916" s="5">
        <v>0</v>
      </c>
      <c r="R5916" s="6">
        <v>0</v>
      </c>
      <c r="S5916" s="5">
        <v>0</v>
      </c>
      <c r="T5916" s="6">
        <v>0</v>
      </c>
      <c r="U5916" s="5">
        <v>0</v>
      </c>
      <c r="V5916" s="6">
        <v>0</v>
      </c>
      <c r="W5916" s="5">
        <v>0</v>
      </c>
      <c r="X5916" s="6">
        <v>0</v>
      </c>
      <c r="Y5916" s="5">
        <v>0</v>
      </c>
      <c r="Z5916" s="6">
        <v>0</v>
      </c>
      <c r="AA5916" s="5">
        <v>0</v>
      </c>
      <c r="AB5916" s="6">
        <v>0</v>
      </c>
      <c r="AC5916" s="5">
        <v>5.3400000000000001E-3</v>
      </c>
      <c r="AD5916" s="6">
        <v>0.85099999999999998</v>
      </c>
      <c r="AE5916" s="5">
        <v>0</v>
      </c>
      <c r="AF5916" s="6">
        <v>0</v>
      </c>
    </row>
    <row r="5917" spans="2:32" x14ac:dyDescent="0.35">
      <c r="B5917" s="1" t="s">
        <v>1369</v>
      </c>
      <c r="C5917" s="5">
        <v>0</v>
      </c>
      <c r="D5917" s="6">
        <v>0</v>
      </c>
      <c r="E5917" s="5">
        <v>0</v>
      </c>
      <c r="F5917" s="6">
        <v>0</v>
      </c>
      <c r="G5917" s="5">
        <v>0</v>
      </c>
      <c r="H5917" s="6">
        <v>0</v>
      </c>
      <c r="I5917" s="5">
        <v>0</v>
      </c>
      <c r="J5917" s="6">
        <v>0</v>
      </c>
      <c r="K5917" s="5">
        <v>0</v>
      </c>
      <c r="L5917" s="6">
        <v>0</v>
      </c>
      <c r="M5917" s="5">
        <v>0</v>
      </c>
      <c r="N5917" s="6">
        <v>0</v>
      </c>
      <c r="O5917" s="5">
        <v>0</v>
      </c>
      <c r="P5917" s="6">
        <v>0</v>
      </c>
      <c r="Q5917" s="5">
        <v>0</v>
      </c>
      <c r="R5917" s="6">
        <v>0</v>
      </c>
      <c r="S5917" s="5">
        <v>0</v>
      </c>
      <c r="T5917" s="6">
        <v>0</v>
      </c>
      <c r="U5917" s="5">
        <v>0</v>
      </c>
      <c r="V5917" s="6">
        <v>0</v>
      </c>
      <c r="W5917" s="5">
        <v>0</v>
      </c>
      <c r="X5917" s="6">
        <v>0</v>
      </c>
      <c r="Y5917" s="5">
        <v>0</v>
      </c>
      <c r="Z5917" s="6">
        <v>0</v>
      </c>
      <c r="AA5917" s="5">
        <v>0</v>
      </c>
      <c r="AB5917" s="6">
        <v>0</v>
      </c>
      <c r="AC5917" s="5">
        <v>0</v>
      </c>
      <c r="AD5917" s="6">
        <v>0</v>
      </c>
      <c r="AE5917" s="5">
        <v>0</v>
      </c>
      <c r="AF5917" s="6">
        <v>0</v>
      </c>
    </row>
    <row r="5918" spans="2:32" x14ac:dyDescent="0.35">
      <c r="B5918" s="1" t="s">
        <v>692</v>
      </c>
      <c r="C5918" s="5">
        <v>8.1700000000000002E-3</v>
      </c>
      <c r="D5918" s="6">
        <v>7.117</v>
      </c>
      <c r="E5918" s="5">
        <v>0</v>
      </c>
      <c r="F5918" s="6">
        <v>0</v>
      </c>
      <c r="G5918" s="5">
        <v>6.62E-3</v>
      </c>
      <c r="H5918" s="6">
        <v>0.42</v>
      </c>
      <c r="I5918" s="5">
        <v>0</v>
      </c>
      <c r="J5918" s="6">
        <v>0</v>
      </c>
      <c r="K5918" s="5">
        <v>0</v>
      </c>
      <c r="L5918" s="6">
        <v>0</v>
      </c>
      <c r="M5918" s="5">
        <v>0</v>
      </c>
      <c r="N5918" s="6">
        <v>0</v>
      </c>
      <c r="O5918" s="5">
        <v>0</v>
      </c>
      <c r="P5918" s="6">
        <v>0</v>
      </c>
      <c r="Q5918" s="5">
        <v>0</v>
      </c>
      <c r="R5918" s="6">
        <v>0</v>
      </c>
      <c r="S5918" s="5">
        <v>0</v>
      </c>
      <c r="T5918" s="6">
        <v>0</v>
      </c>
      <c r="U5918" s="5">
        <v>0</v>
      </c>
      <c r="V5918" s="6">
        <v>0</v>
      </c>
      <c r="W5918" s="5">
        <v>0</v>
      </c>
      <c r="X5918" s="6">
        <v>0</v>
      </c>
      <c r="Y5918" s="5">
        <v>0</v>
      </c>
      <c r="Z5918" s="6">
        <v>0</v>
      </c>
      <c r="AA5918" s="5">
        <v>0</v>
      </c>
      <c r="AB5918" s="6">
        <v>0</v>
      </c>
      <c r="AC5918" s="5">
        <v>3.9059999999999997E-2</v>
      </c>
      <c r="AD5918" s="6">
        <v>6.2249999999999996</v>
      </c>
      <c r="AE5918" s="5">
        <v>6.6E-3</v>
      </c>
      <c r="AF5918" s="6">
        <v>0.47299999999999998</v>
      </c>
    </row>
    <row r="5919" spans="2:32" x14ac:dyDescent="0.35">
      <c r="B5919" s="1" t="s">
        <v>1370</v>
      </c>
      <c r="C5919" s="5">
        <v>0</v>
      </c>
      <c r="D5919" s="6">
        <v>0</v>
      </c>
      <c r="E5919" s="5">
        <v>0</v>
      </c>
      <c r="F5919" s="6">
        <v>0</v>
      </c>
      <c r="G5919" s="5">
        <v>0</v>
      </c>
      <c r="H5919" s="6">
        <v>0</v>
      </c>
      <c r="I5919" s="5">
        <v>0</v>
      </c>
      <c r="J5919" s="6">
        <v>0</v>
      </c>
      <c r="K5919" s="5">
        <v>0</v>
      </c>
      <c r="L5919" s="6">
        <v>0</v>
      </c>
      <c r="M5919" s="5">
        <v>0</v>
      </c>
      <c r="N5919" s="6">
        <v>0</v>
      </c>
      <c r="O5919" s="5">
        <v>0</v>
      </c>
      <c r="P5919" s="6">
        <v>0</v>
      </c>
      <c r="Q5919" s="5">
        <v>0</v>
      </c>
      <c r="R5919" s="6">
        <v>0</v>
      </c>
      <c r="S5919" s="5">
        <v>0</v>
      </c>
      <c r="T5919" s="6">
        <v>0</v>
      </c>
      <c r="U5919" s="5">
        <v>0</v>
      </c>
      <c r="V5919" s="6">
        <v>0</v>
      </c>
      <c r="W5919" s="5">
        <v>0</v>
      </c>
      <c r="X5919" s="6">
        <v>0</v>
      </c>
      <c r="Y5919" s="5">
        <v>0</v>
      </c>
      <c r="Z5919" s="6">
        <v>0</v>
      </c>
      <c r="AA5919" s="5">
        <v>0</v>
      </c>
      <c r="AB5919" s="6">
        <v>0</v>
      </c>
      <c r="AC5919" s="5">
        <v>0</v>
      </c>
      <c r="AD5919" s="6">
        <v>0</v>
      </c>
      <c r="AE5919" s="5">
        <v>0</v>
      </c>
      <c r="AF5919" s="6">
        <v>0</v>
      </c>
    </row>
    <row r="5920" spans="2:32" x14ac:dyDescent="0.35">
      <c r="B5920" s="2" t="s">
        <v>14</v>
      </c>
    </row>
    <row r="5921" spans="2:32" x14ac:dyDescent="0.35">
      <c r="B5921" s="1" t="s">
        <v>1371</v>
      </c>
      <c r="C5921" s="5">
        <v>1.58E-3</v>
      </c>
      <c r="D5921" s="6">
        <v>1.379</v>
      </c>
      <c r="E5921" s="5">
        <v>0</v>
      </c>
      <c r="F5921" s="6">
        <v>0</v>
      </c>
      <c r="G5921" s="5">
        <v>0</v>
      </c>
      <c r="H5921" s="6">
        <v>0</v>
      </c>
      <c r="I5921" s="5">
        <v>0</v>
      </c>
      <c r="J5921" s="6">
        <v>0</v>
      </c>
      <c r="K5921" s="5">
        <v>0</v>
      </c>
      <c r="L5921" s="6">
        <v>0</v>
      </c>
      <c r="M5921" s="5">
        <v>0</v>
      </c>
      <c r="N5921" s="6">
        <v>0</v>
      </c>
      <c r="O5921" s="5">
        <v>0</v>
      </c>
      <c r="P5921" s="6">
        <v>0</v>
      </c>
      <c r="Q5921" s="5">
        <v>0</v>
      </c>
      <c r="R5921" s="6">
        <v>0</v>
      </c>
      <c r="S5921" s="5">
        <v>1.307E-2</v>
      </c>
      <c r="T5921" s="6">
        <v>1.379</v>
      </c>
      <c r="U5921" s="5">
        <v>0</v>
      </c>
      <c r="V5921" s="6">
        <v>0</v>
      </c>
      <c r="W5921" s="5">
        <v>0</v>
      </c>
      <c r="X5921" s="6">
        <v>0</v>
      </c>
      <c r="Y5921" s="5">
        <v>0</v>
      </c>
      <c r="Z5921" s="6">
        <v>0</v>
      </c>
      <c r="AA5921" s="5">
        <v>0</v>
      </c>
      <c r="AB5921" s="6">
        <v>0</v>
      </c>
      <c r="AC5921" s="5">
        <v>0</v>
      </c>
      <c r="AD5921" s="6">
        <v>0</v>
      </c>
      <c r="AE5921" s="5">
        <v>0</v>
      </c>
      <c r="AF5921" s="6">
        <v>0</v>
      </c>
    </row>
    <row r="5922" spans="2:32" x14ac:dyDescent="0.35">
      <c r="B5922" s="1" t="s">
        <v>1372</v>
      </c>
      <c r="C5922" s="5">
        <v>9.7999999999999997E-4</v>
      </c>
      <c r="D5922" s="6">
        <v>0.85099999999999998</v>
      </c>
      <c r="E5922" s="5">
        <v>0</v>
      </c>
      <c r="F5922" s="6">
        <v>0</v>
      </c>
      <c r="G5922" s="5">
        <v>0</v>
      </c>
      <c r="H5922" s="6">
        <v>0</v>
      </c>
      <c r="I5922" s="5">
        <v>0</v>
      </c>
      <c r="J5922" s="6">
        <v>0</v>
      </c>
      <c r="K5922" s="5">
        <v>0</v>
      </c>
      <c r="L5922" s="6">
        <v>0</v>
      </c>
      <c r="M5922" s="5">
        <v>0</v>
      </c>
      <c r="N5922" s="6">
        <v>0</v>
      </c>
      <c r="O5922" s="5">
        <v>0</v>
      </c>
      <c r="P5922" s="6">
        <v>0</v>
      </c>
      <c r="Q5922" s="5">
        <v>0</v>
      </c>
      <c r="R5922" s="6">
        <v>0</v>
      </c>
      <c r="S5922" s="5">
        <v>0</v>
      </c>
      <c r="T5922" s="6">
        <v>0</v>
      </c>
      <c r="U5922" s="5">
        <v>0</v>
      </c>
      <c r="V5922" s="6">
        <v>0</v>
      </c>
      <c r="W5922" s="5">
        <v>0</v>
      </c>
      <c r="X5922" s="6">
        <v>0</v>
      </c>
      <c r="Y5922" s="5">
        <v>0</v>
      </c>
      <c r="Z5922" s="6">
        <v>0</v>
      </c>
      <c r="AA5922" s="5">
        <v>0</v>
      </c>
      <c r="AB5922" s="6">
        <v>0</v>
      </c>
      <c r="AC5922" s="5">
        <v>5.3400000000000001E-3</v>
      </c>
      <c r="AD5922" s="6">
        <v>0.85099999999999998</v>
      </c>
      <c r="AE5922" s="5">
        <v>0</v>
      </c>
      <c r="AF5922" s="6">
        <v>0</v>
      </c>
    </row>
    <row r="5923" spans="2:32" x14ac:dyDescent="0.35">
      <c r="B5923" s="1" t="s">
        <v>694</v>
      </c>
      <c r="C5923" s="5">
        <v>3.678E-2</v>
      </c>
      <c r="D5923" s="6">
        <v>32.042999999999999</v>
      </c>
      <c r="E5923" s="5">
        <v>0</v>
      </c>
      <c r="F5923" s="6">
        <v>0</v>
      </c>
      <c r="G5923" s="5">
        <v>0</v>
      </c>
      <c r="H5923" s="6">
        <v>0</v>
      </c>
      <c r="I5923" s="5">
        <v>0</v>
      </c>
      <c r="J5923" s="6">
        <v>0</v>
      </c>
      <c r="K5923" s="5">
        <v>0</v>
      </c>
      <c r="L5923" s="6">
        <v>0</v>
      </c>
      <c r="M5923" s="5">
        <v>0</v>
      </c>
      <c r="N5923" s="6">
        <v>0</v>
      </c>
      <c r="O5923" s="5">
        <v>0</v>
      </c>
      <c r="P5923" s="6">
        <v>0</v>
      </c>
      <c r="Q5923" s="5">
        <v>0</v>
      </c>
      <c r="R5923" s="6">
        <v>0</v>
      </c>
      <c r="S5923" s="5">
        <v>5.11E-3</v>
      </c>
      <c r="T5923" s="6">
        <v>0.53900000000000003</v>
      </c>
      <c r="U5923" s="5">
        <v>0</v>
      </c>
      <c r="V5923" s="6">
        <v>0</v>
      </c>
      <c r="W5923" s="5">
        <v>0</v>
      </c>
      <c r="X5923" s="6">
        <v>0</v>
      </c>
      <c r="Y5923" s="5">
        <v>0</v>
      </c>
      <c r="Z5923" s="6">
        <v>0</v>
      </c>
      <c r="AA5923" s="5">
        <v>0</v>
      </c>
      <c r="AB5923" s="6">
        <v>0</v>
      </c>
      <c r="AC5923" s="5">
        <v>0</v>
      </c>
      <c r="AD5923" s="6">
        <v>0</v>
      </c>
      <c r="AE5923" s="5">
        <v>0.43934000000000001</v>
      </c>
      <c r="AF5923" s="6">
        <v>31.504000000000001</v>
      </c>
    </row>
    <row r="5924" spans="2:32" x14ac:dyDescent="0.35">
      <c r="B5924" s="1" t="s">
        <v>1373</v>
      </c>
      <c r="C5924" s="5">
        <v>2.9099999999999998E-3</v>
      </c>
      <c r="D5924" s="6">
        <v>2.5390000000000001</v>
      </c>
      <c r="E5924" s="5">
        <v>0</v>
      </c>
      <c r="F5924" s="6">
        <v>0</v>
      </c>
      <c r="G5924" s="5">
        <v>0</v>
      </c>
      <c r="H5924" s="6">
        <v>0</v>
      </c>
      <c r="I5924" s="5">
        <v>0</v>
      </c>
      <c r="J5924" s="6">
        <v>0</v>
      </c>
      <c r="K5924" s="5">
        <v>0</v>
      </c>
      <c r="L5924" s="6">
        <v>0</v>
      </c>
      <c r="M5924" s="5">
        <v>0</v>
      </c>
      <c r="N5924" s="6">
        <v>0</v>
      </c>
      <c r="O5924" s="5">
        <v>0</v>
      </c>
      <c r="P5924" s="6">
        <v>0</v>
      </c>
      <c r="Q5924" s="5">
        <v>0</v>
      </c>
      <c r="R5924" s="6">
        <v>0</v>
      </c>
      <c r="S5924" s="5">
        <v>0</v>
      </c>
      <c r="T5924" s="6">
        <v>0</v>
      </c>
      <c r="U5924" s="5">
        <v>0</v>
      </c>
      <c r="V5924" s="6">
        <v>0</v>
      </c>
      <c r="W5924" s="5">
        <v>0</v>
      </c>
      <c r="X5924" s="6">
        <v>0</v>
      </c>
      <c r="Y5924" s="5">
        <v>0</v>
      </c>
      <c r="Z5924" s="6">
        <v>0</v>
      </c>
      <c r="AA5924" s="5">
        <v>0</v>
      </c>
      <c r="AB5924" s="6">
        <v>0</v>
      </c>
      <c r="AC5924" s="5">
        <v>0</v>
      </c>
      <c r="AD5924" s="6">
        <v>0</v>
      </c>
      <c r="AE5924" s="5">
        <v>3.5409999999999997E-2</v>
      </c>
      <c r="AF5924" s="6">
        <v>2.5390000000000001</v>
      </c>
    </row>
    <row r="5925" spans="2:32" x14ac:dyDescent="0.35">
      <c r="B5925" s="1" t="s">
        <v>1374</v>
      </c>
      <c r="C5925" s="5">
        <v>5.4000000000000001E-4</v>
      </c>
      <c r="D5925" s="6">
        <v>0.47299999999999998</v>
      </c>
      <c r="E5925" s="5">
        <v>0</v>
      </c>
      <c r="F5925" s="6">
        <v>0</v>
      </c>
      <c r="G5925" s="5">
        <v>0</v>
      </c>
      <c r="H5925" s="6">
        <v>0</v>
      </c>
      <c r="I5925" s="5">
        <v>0</v>
      </c>
      <c r="J5925" s="6">
        <v>0</v>
      </c>
      <c r="K5925" s="5">
        <v>0</v>
      </c>
      <c r="L5925" s="6">
        <v>0</v>
      </c>
      <c r="M5925" s="5">
        <v>0</v>
      </c>
      <c r="N5925" s="6">
        <v>0</v>
      </c>
      <c r="O5925" s="5">
        <v>0</v>
      </c>
      <c r="P5925" s="6">
        <v>0</v>
      </c>
      <c r="Q5925" s="5">
        <v>0</v>
      </c>
      <c r="R5925" s="6">
        <v>0</v>
      </c>
      <c r="S5925" s="5">
        <v>0</v>
      </c>
      <c r="T5925" s="6">
        <v>0</v>
      </c>
      <c r="U5925" s="5">
        <v>0</v>
      </c>
      <c r="V5925" s="6">
        <v>0</v>
      </c>
      <c r="W5925" s="5">
        <v>0</v>
      </c>
      <c r="X5925" s="6">
        <v>0</v>
      </c>
      <c r="Y5925" s="5">
        <v>0</v>
      </c>
      <c r="Z5925" s="6">
        <v>0</v>
      </c>
      <c r="AA5925" s="5">
        <v>0</v>
      </c>
      <c r="AB5925" s="6">
        <v>0</v>
      </c>
      <c r="AC5925" s="5">
        <v>0</v>
      </c>
      <c r="AD5925" s="6">
        <v>0</v>
      </c>
      <c r="AE5925" s="5">
        <v>6.6E-3</v>
      </c>
      <c r="AF5925" s="6">
        <v>0.47299999999999998</v>
      </c>
    </row>
    <row r="5926" spans="2:32" x14ac:dyDescent="0.35">
      <c r="B5926" s="1" t="s">
        <v>1375</v>
      </c>
      <c r="C5926" s="5">
        <v>1.08E-3</v>
      </c>
      <c r="D5926" s="6">
        <v>0.94499999999999995</v>
      </c>
      <c r="E5926" s="5">
        <v>0</v>
      </c>
      <c r="F5926" s="6">
        <v>0</v>
      </c>
      <c r="G5926" s="5">
        <v>0</v>
      </c>
      <c r="H5926" s="6">
        <v>0</v>
      </c>
      <c r="I5926" s="5">
        <v>0</v>
      </c>
      <c r="J5926" s="6">
        <v>0</v>
      </c>
      <c r="K5926" s="5">
        <v>0</v>
      </c>
      <c r="L5926" s="6">
        <v>0</v>
      </c>
      <c r="M5926" s="5">
        <v>0</v>
      </c>
      <c r="N5926" s="6">
        <v>0</v>
      </c>
      <c r="O5926" s="5">
        <v>0</v>
      </c>
      <c r="P5926" s="6">
        <v>0</v>
      </c>
      <c r="Q5926" s="5">
        <v>0</v>
      </c>
      <c r="R5926" s="6">
        <v>0</v>
      </c>
      <c r="S5926" s="5">
        <v>0</v>
      </c>
      <c r="T5926" s="6">
        <v>0</v>
      </c>
      <c r="U5926" s="5">
        <v>0</v>
      </c>
      <c r="V5926" s="6">
        <v>0</v>
      </c>
      <c r="W5926" s="5">
        <v>0</v>
      </c>
      <c r="X5926" s="6">
        <v>0</v>
      </c>
      <c r="Y5926" s="5">
        <v>0</v>
      </c>
      <c r="Z5926" s="6">
        <v>0</v>
      </c>
      <c r="AA5926" s="5">
        <v>0</v>
      </c>
      <c r="AB5926" s="6">
        <v>0</v>
      </c>
      <c r="AC5926" s="5">
        <v>0</v>
      </c>
      <c r="AD5926" s="6">
        <v>0</v>
      </c>
      <c r="AE5926" s="5">
        <v>1.3180000000000001E-2</v>
      </c>
      <c r="AF5926" s="6">
        <v>0.94499999999999995</v>
      </c>
    </row>
    <row r="5927" spans="2:32" x14ac:dyDescent="0.35">
      <c r="B5927" s="1" t="s">
        <v>1376</v>
      </c>
      <c r="C5927" s="5">
        <v>0</v>
      </c>
      <c r="D5927" s="6">
        <v>0</v>
      </c>
      <c r="E5927" s="5">
        <v>0</v>
      </c>
      <c r="F5927" s="6">
        <v>0</v>
      </c>
      <c r="G5927" s="5">
        <v>0</v>
      </c>
      <c r="H5927" s="6">
        <v>0</v>
      </c>
      <c r="I5927" s="5">
        <v>0</v>
      </c>
      <c r="J5927" s="6">
        <v>0</v>
      </c>
      <c r="K5927" s="5">
        <v>0</v>
      </c>
      <c r="L5927" s="6">
        <v>0</v>
      </c>
      <c r="M5927" s="5">
        <v>0</v>
      </c>
      <c r="N5927" s="6">
        <v>0</v>
      </c>
      <c r="O5927" s="5">
        <v>0</v>
      </c>
      <c r="P5927" s="6">
        <v>0</v>
      </c>
      <c r="Q5927" s="5">
        <v>0</v>
      </c>
      <c r="R5927" s="6">
        <v>0</v>
      </c>
      <c r="S5927" s="5">
        <v>0</v>
      </c>
      <c r="T5927" s="6">
        <v>0</v>
      </c>
      <c r="U5927" s="5">
        <v>0</v>
      </c>
      <c r="V5927" s="6">
        <v>0</v>
      </c>
      <c r="W5927" s="5">
        <v>0</v>
      </c>
      <c r="X5927" s="6">
        <v>0</v>
      </c>
      <c r="Y5927" s="5">
        <v>0</v>
      </c>
      <c r="Z5927" s="6">
        <v>0</v>
      </c>
      <c r="AA5927" s="5">
        <v>0</v>
      </c>
      <c r="AB5927" s="6">
        <v>0</v>
      </c>
      <c r="AC5927" s="5">
        <v>0</v>
      </c>
      <c r="AD5927" s="6">
        <v>0</v>
      </c>
      <c r="AE5927" s="5">
        <v>0</v>
      </c>
      <c r="AF5927" s="6">
        <v>0</v>
      </c>
    </row>
    <row r="5928" spans="2:32" x14ac:dyDescent="0.35">
      <c r="B5928" s="1" t="s">
        <v>1377</v>
      </c>
      <c r="C5928" s="5">
        <v>0</v>
      </c>
      <c r="D5928" s="6">
        <v>0</v>
      </c>
      <c r="E5928" s="5">
        <v>0</v>
      </c>
      <c r="F5928" s="6">
        <v>0</v>
      </c>
      <c r="G5928" s="5">
        <v>0</v>
      </c>
      <c r="H5928" s="6">
        <v>0</v>
      </c>
      <c r="I5928" s="5">
        <v>0</v>
      </c>
      <c r="J5928" s="6">
        <v>0</v>
      </c>
      <c r="K5928" s="5">
        <v>0</v>
      </c>
      <c r="L5928" s="6">
        <v>0</v>
      </c>
      <c r="M5928" s="5">
        <v>0</v>
      </c>
      <c r="N5928" s="6">
        <v>0</v>
      </c>
      <c r="O5928" s="5">
        <v>0</v>
      </c>
      <c r="P5928" s="6">
        <v>0</v>
      </c>
      <c r="Q5928" s="5">
        <v>0</v>
      </c>
      <c r="R5928" s="6">
        <v>0</v>
      </c>
      <c r="S5928" s="5">
        <v>0</v>
      </c>
      <c r="T5928" s="6">
        <v>0</v>
      </c>
      <c r="U5928" s="5">
        <v>0</v>
      </c>
      <c r="V5928" s="6">
        <v>0</v>
      </c>
      <c r="W5928" s="5">
        <v>0</v>
      </c>
      <c r="X5928" s="6">
        <v>0</v>
      </c>
      <c r="Y5928" s="5">
        <v>0</v>
      </c>
      <c r="Z5928" s="6">
        <v>0</v>
      </c>
      <c r="AA5928" s="5">
        <v>0</v>
      </c>
      <c r="AB5928" s="6">
        <v>0</v>
      </c>
      <c r="AC5928" s="5">
        <v>0</v>
      </c>
      <c r="AD5928" s="6">
        <v>0</v>
      </c>
      <c r="AE5928" s="5">
        <v>0</v>
      </c>
      <c r="AF5928" s="6">
        <v>0</v>
      </c>
    </row>
    <row r="5929" spans="2:32" x14ac:dyDescent="0.35">
      <c r="B5929" s="1" t="s">
        <v>1378</v>
      </c>
      <c r="C5929" s="5">
        <v>0</v>
      </c>
      <c r="D5929" s="6">
        <v>0</v>
      </c>
      <c r="E5929" s="5">
        <v>0</v>
      </c>
      <c r="F5929" s="6">
        <v>0</v>
      </c>
      <c r="G5929" s="5">
        <v>0</v>
      </c>
      <c r="H5929" s="6">
        <v>0</v>
      </c>
      <c r="I5929" s="5">
        <v>0</v>
      </c>
      <c r="J5929" s="6">
        <v>0</v>
      </c>
      <c r="K5929" s="5">
        <v>0</v>
      </c>
      <c r="L5929" s="6">
        <v>0</v>
      </c>
      <c r="M5929" s="5">
        <v>0</v>
      </c>
      <c r="N5929" s="6">
        <v>0</v>
      </c>
      <c r="O5929" s="5">
        <v>0</v>
      </c>
      <c r="P5929" s="6">
        <v>0</v>
      </c>
      <c r="Q5929" s="5">
        <v>0</v>
      </c>
      <c r="R5929" s="6">
        <v>0</v>
      </c>
      <c r="S5929" s="5">
        <v>0</v>
      </c>
      <c r="T5929" s="6">
        <v>0</v>
      </c>
      <c r="U5929" s="5">
        <v>0</v>
      </c>
      <c r="V5929" s="6">
        <v>0</v>
      </c>
      <c r="W5929" s="5">
        <v>0</v>
      </c>
      <c r="X5929" s="6">
        <v>0</v>
      </c>
      <c r="Y5929" s="5">
        <v>0</v>
      </c>
      <c r="Z5929" s="6">
        <v>0</v>
      </c>
      <c r="AA5929" s="5">
        <v>0</v>
      </c>
      <c r="AB5929" s="6">
        <v>0</v>
      </c>
      <c r="AC5929" s="5">
        <v>0</v>
      </c>
      <c r="AD5929" s="6">
        <v>0</v>
      </c>
      <c r="AE5929" s="5">
        <v>0</v>
      </c>
      <c r="AF5929" s="6">
        <v>0</v>
      </c>
    </row>
    <row r="5930" spans="2:32" x14ac:dyDescent="0.35">
      <c r="B5930" s="1" t="s">
        <v>1379</v>
      </c>
      <c r="C5930" s="5">
        <v>0</v>
      </c>
      <c r="D5930" s="6">
        <v>0</v>
      </c>
      <c r="E5930" s="5">
        <v>0</v>
      </c>
      <c r="F5930" s="6">
        <v>0</v>
      </c>
      <c r="G5930" s="5">
        <v>0</v>
      </c>
      <c r="H5930" s="6">
        <v>0</v>
      </c>
      <c r="I5930" s="5">
        <v>0</v>
      </c>
      <c r="J5930" s="6">
        <v>0</v>
      </c>
      <c r="K5930" s="5">
        <v>0</v>
      </c>
      <c r="L5930" s="6">
        <v>0</v>
      </c>
      <c r="M5930" s="5">
        <v>0</v>
      </c>
      <c r="N5930" s="6">
        <v>0</v>
      </c>
      <c r="O5930" s="5">
        <v>0</v>
      </c>
      <c r="P5930" s="6">
        <v>0</v>
      </c>
      <c r="Q5930" s="5">
        <v>0</v>
      </c>
      <c r="R5930" s="6">
        <v>0</v>
      </c>
      <c r="S5930" s="5">
        <v>0</v>
      </c>
      <c r="T5930" s="6">
        <v>0</v>
      </c>
      <c r="U5930" s="5">
        <v>0</v>
      </c>
      <c r="V5930" s="6">
        <v>0</v>
      </c>
      <c r="W5930" s="5">
        <v>0</v>
      </c>
      <c r="X5930" s="6">
        <v>0</v>
      </c>
      <c r="Y5930" s="5">
        <v>0</v>
      </c>
      <c r="Z5930" s="6">
        <v>0</v>
      </c>
      <c r="AA5930" s="5">
        <v>0</v>
      </c>
      <c r="AB5930" s="6">
        <v>0</v>
      </c>
      <c r="AC5930" s="5">
        <v>0</v>
      </c>
      <c r="AD5930" s="6">
        <v>0</v>
      </c>
      <c r="AE5930" s="5">
        <v>0</v>
      </c>
      <c r="AF5930" s="6">
        <v>0</v>
      </c>
    </row>
    <row r="5931" spans="2:32" x14ac:dyDescent="0.35">
      <c r="B5931" s="1" t="s">
        <v>1380</v>
      </c>
      <c r="C5931" s="5">
        <v>0</v>
      </c>
      <c r="D5931" s="6">
        <v>0</v>
      </c>
      <c r="E5931" s="5">
        <v>0</v>
      </c>
      <c r="F5931" s="6">
        <v>0</v>
      </c>
      <c r="G5931" s="5">
        <v>0</v>
      </c>
      <c r="H5931" s="6">
        <v>0</v>
      </c>
      <c r="I5931" s="5">
        <v>0</v>
      </c>
      <c r="J5931" s="6">
        <v>0</v>
      </c>
      <c r="K5931" s="5">
        <v>0</v>
      </c>
      <c r="L5931" s="6">
        <v>0</v>
      </c>
      <c r="M5931" s="5">
        <v>0</v>
      </c>
      <c r="N5931" s="6">
        <v>0</v>
      </c>
      <c r="O5931" s="5">
        <v>0</v>
      </c>
      <c r="P5931" s="6">
        <v>0</v>
      </c>
      <c r="Q5931" s="5">
        <v>0</v>
      </c>
      <c r="R5931" s="6">
        <v>0</v>
      </c>
      <c r="S5931" s="5">
        <v>0</v>
      </c>
      <c r="T5931" s="6">
        <v>0</v>
      </c>
      <c r="U5931" s="5">
        <v>0</v>
      </c>
      <c r="V5931" s="6">
        <v>0</v>
      </c>
      <c r="W5931" s="5">
        <v>0</v>
      </c>
      <c r="X5931" s="6">
        <v>0</v>
      </c>
      <c r="Y5931" s="5">
        <v>0</v>
      </c>
      <c r="Z5931" s="6">
        <v>0</v>
      </c>
      <c r="AA5931" s="5">
        <v>0</v>
      </c>
      <c r="AB5931" s="6">
        <v>0</v>
      </c>
      <c r="AC5931" s="5">
        <v>0</v>
      </c>
      <c r="AD5931" s="6">
        <v>0</v>
      </c>
      <c r="AE5931" s="5">
        <v>0</v>
      </c>
      <c r="AF5931" s="6">
        <v>0</v>
      </c>
    </row>
    <row r="5932" spans="2:32" x14ac:dyDescent="0.35">
      <c r="B5932" s="1" t="s">
        <v>1381</v>
      </c>
      <c r="C5932" s="5">
        <v>0</v>
      </c>
      <c r="D5932" s="6">
        <v>0</v>
      </c>
      <c r="E5932" s="5">
        <v>0</v>
      </c>
      <c r="F5932" s="6">
        <v>0</v>
      </c>
      <c r="G5932" s="5">
        <v>0</v>
      </c>
      <c r="H5932" s="6">
        <v>0</v>
      </c>
      <c r="I5932" s="5">
        <v>0</v>
      </c>
      <c r="J5932" s="6">
        <v>0</v>
      </c>
      <c r="K5932" s="5">
        <v>0</v>
      </c>
      <c r="L5932" s="6">
        <v>0</v>
      </c>
      <c r="M5932" s="5">
        <v>0</v>
      </c>
      <c r="N5932" s="6">
        <v>0</v>
      </c>
      <c r="O5932" s="5">
        <v>0</v>
      </c>
      <c r="P5932" s="6">
        <v>0</v>
      </c>
      <c r="Q5932" s="5">
        <v>0</v>
      </c>
      <c r="R5932" s="6">
        <v>0</v>
      </c>
      <c r="S5932" s="5">
        <v>0</v>
      </c>
      <c r="T5932" s="6">
        <v>0</v>
      </c>
      <c r="U5932" s="5">
        <v>0</v>
      </c>
      <c r="V5932" s="6">
        <v>0</v>
      </c>
      <c r="W5932" s="5">
        <v>0</v>
      </c>
      <c r="X5932" s="6">
        <v>0</v>
      </c>
      <c r="Y5932" s="5">
        <v>0</v>
      </c>
      <c r="Z5932" s="6">
        <v>0</v>
      </c>
      <c r="AA5932" s="5">
        <v>0</v>
      </c>
      <c r="AB5932" s="6">
        <v>0</v>
      </c>
      <c r="AC5932" s="5">
        <v>0</v>
      </c>
      <c r="AD5932" s="6">
        <v>0</v>
      </c>
      <c r="AE5932" s="5">
        <v>0</v>
      </c>
      <c r="AF5932" s="6">
        <v>0</v>
      </c>
    </row>
    <row r="5933" spans="2:32" x14ac:dyDescent="0.35">
      <c r="B5933" s="1" t="s">
        <v>1382</v>
      </c>
      <c r="C5933" s="5">
        <v>0</v>
      </c>
      <c r="D5933" s="6">
        <v>0</v>
      </c>
      <c r="E5933" s="5">
        <v>0</v>
      </c>
      <c r="F5933" s="6">
        <v>0</v>
      </c>
      <c r="G5933" s="5">
        <v>0</v>
      </c>
      <c r="H5933" s="6">
        <v>0</v>
      </c>
      <c r="I5933" s="5">
        <v>0</v>
      </c>
      <c r="J5933" s="6">
        <v>0</v>
      </c>
      <c r="K5933" s="5">
        <v>0</v>
      </c>
      <c r="L5933" s="6">
        <v>0</v>
      </c>
      <c r="M5933" s="5">
        <v>0</v>
      </c>
      <c r="N5933" s="6">
        <v>0</v>
      </c>
      <c r="O5933" s="5">
        <v>0</v>
      </c>
      <c r="P5933" s="6">
        <v>0</v>
      </c>
      <c r="Q5933" s="5">
        <v>0</v>
      </c>
      <c r="R5933" s="6">
        <v>0</v>
      </c>
      <c r="S5933" s="5">
        <v>0</v>
      </c>
      <c r="T5933" s="6">
        <v>0</v>
      </c>
      <c r="U5933" s="5">
        <v>0</v>
      </c>
      <c r="V5933" s="6">
        <v>0</v>
      </c>
      <c r="W5933" s="5">
        <v>0</v>
      </c>
      <c r="X5933" s="6">
        <v>0</v>
      </c>
      <c r="Y5933" s="5">
        <v>0</v>
      </c>
      <c r="Z5933" s="6">
        <v>0</v>
      </c>
      <c r="AA5933" s="5">
        <v>0</v>
      </c>
      <c r="AB5933" s="6">
        <v>0</v>
      </c>
      <c r="AC5933" s="5">
        <v>0</v>
      </c>
      <c r="AD5933" s="6">
        <v>0</v>
      </c>
      <c r="AE5933" s="5">
        <v>0</v>
      </c>
      <c r="AF5933" s="6">
        <v>0</v>
      </c>
    </row>
    <row r="5934" spans="2:32" x14ac:dyDescent="0.35">
      <c r="B5934" s="1" t="s">
        <v>1383</v>
      </c>
      <c r="C5934" s="5">
        <v>0</v>
      </c>
      <c r="D5934" s="6">
        <v>0</v>
      </c>
      <c r="E5934" s="5">
        <v>0</v>
      </c>
      <c r="F5934" s="6">
        <v>0</v>
      </c>
      <c r="G5934" s="5">
        <v>0</v>
      </c>
      <c r="H5934" s="6">
        <v>0</v>
      </c>
      <c r="I5934" s="5">
        <v>0</v>
      </c>
      <c r="J5934" s="6">
        <v>0</v>
      </c>
      <c r="K5934" s="5">
        <v>0</v>
      </c>
      <c r="L5934" s="6">
        <v>0</v>
      </c>
      <c r="M5934" s="5">
        <v>0</v>
      </c>
      <c r="N5934" s="6">
        <v>0</v>
      </c>
      <c r="O5934" s="5">
        <v>0</v>
      </c>
      <c r="P5934" s="6">
        <v>0</v>
      </c>
      <c r="Q5934" s="5">
        <v>0</v>
      </c>
      <c r="R5934" s="6">
        <v>0</v>
      </c>
      <c r="S5934" s="5">
        <v>0</v>
      </c>
      <c r="T5934" s="6">
        <v>0</v>
      </c>
      <c r="U5934" s="5">
        <v>0</v>
      </c>
      <c r="V5934" s="6">
        <v>0</v>
      </c>
      <c r="W5934" s="5">
        <v>0</v>
      </c>
      <c r="X5934" s="6">
        <v>0</v>
      </c>
      <c r="Y5934" s="5">
        <v>0</v>
      </c>
      <c r="Z5934" s="6">
        <v>0</v>
      </c>
      <c r="AA5934" s="5">
        <v>0</v>
      </c>
      <c r="AB5934" s="6">
        <v>0</v>
      </c>
      <c r="AC5934" s="5">
        <v>0</v>
      </c>
      <c r="AD5934" s="6">
        <v>0</v>
      </c>
      <c r="AE5934" s="5">
        <v>0</v>
      </c>
      <c r="AF5934" s="6">
        <v>0</v>
      </c>
    </row>
    <row r="5935" spans="2:32" x14ac:dyDescent="0.35">
      <c r="B5935" s="1" t="s">
        <v>1384</v>
      </c>
      <c r="C5935" s="5">
        <v>5.4000000000000001E-4</v>
      </c>
      <c r="D5935" s="6">
        <v>0.47299999999999998</v>
      </c>
      <c r="E5935" s="5">
        <v>0</v>
      </c>
      <c r="F5935" s="6">
        <v>0</v>
      </c>
      <c r="G5935" s="5">
        <v>0</v>
      </c>
      <c r="H5935" s="6">
        <v>0</v>
      </c>
      <c r="I5935" s="5">
        <v>0</v>
      </c>
      <c r="J5935" s="6">
        <v>0</v>
      </c>
      <c r="K5935" s="5">
        <v>0</v>
      </c>
      <c r="L5935" s="6">
        <v>0</v>
      </c>
      <c r="M5935" s="5">
        <v>0</v>
      </c>
      <c r="N5935" s="6">
        <v>0</v>
      </c>
      <c r="O5935" s="5">
        <v>0</v>
      </c>
      <c r="P5935" s="6">
        <v>0</v>
      </c>
      <c r="Q5935" s="5">
        <v>0</v>
      </c>
      <c r="R5935" s="6">
        <v>0</v>
      </c>
      <c r="S5935" s="5">
        <v>0</v>
      </c>
      <c r="T5935" s="6">
        <v>0</v>
      </c>
      <c r="U5935" s="5">
        <v>0</v>
      </c>
      <c r="V5935" s="6">
        <v>0</v>
      </c>
      <c r="W5935" s="5">
        <v>0</v>
      </c>
      <c r="X5935" s="6">
        <v>0</v>
      </c>
      <c r="Y5935" s="5">
        <v>0</v>
      </c>
      <c r="Z5935" s="6">
        <v>0</v>
      </c>
      <c r="AA5935" s="5">
        <v>0</v>
      </c>
      <c r="AB5935" s="6">
        <v>0</v>
      </c>
      <c r="AC5935" s="5">
        <v>0</v>
      </c>
      <c r="AD5935" s="6">
        <v>0</v>
      </c>
      <c r="AE5935" s="5">
        <v>6.6E-3</v>
      </c>
      <c r="AF5935" s="6">
        <v>0.47299999999999998</v>
      </c>
    </row>
    <row r="5936" spans="2:32" x14ac:dyDescent="0.35">
      <c r="B5936" s="1" t="s">
        <v>1385</v>
      </c>
      <c r="C5936" s="5">
        <v>0</v>
      </c>
      <c r="D5936" s="6">
        <v>0</v>
      </c>
      <c r="E5936" s="5">
        <v>0</v>
      </c>
      <c r="F5936" s="6">
        <v>0</v>
      </c>
      <c r="G5936" s="5">
        <v>0</v>
      </c>
      <c r="H5936" s="6">
        <v>0</v>
      </c>
      <c r="I5936" s="5">
        <v>0</v>
      </c>
      <c r="J5936" s="6">
        <v>0</v>
      </c>
      <c r="K5936" s="5">
        <v>0</v>
      </c>
      <c r="L5936" s="6">
        <v>0</v>
      </c>
      <c r="M5936" s="5">
        <v>0</v>
      </c>
      <c r="N5936" s="6">
        <v>0</v>
      </c>
      <c r="O5936" s="5">
        <v>0</v>
      </c>
      <c r="P5936" s="6">
        <v>0</v>
      </c>
      <c r="Q5936" s="5">
        <v>0</v>
      </c>
      <c r="R5936" s="6">
        <v>0</v>
      </c>
      <c r="S5936" s="5">
        <v>0</v>
      </c>
      <c r="T5936" s="6">
        <v>0</v>
      </c>
      <c r="U5936" s="5">
        <v>0</v>
      </c>
      <c r="V5936" s="6">
        <v>0</v>
      </c>
      <c r="W5936" s="5">
        <v>0</v>
      </c>
      <c r="X5936" s="6">
        <v>0</v>
      </c>
      <c r="Y5936" s="5">
        <v>0</v>
      </c>
      <c r="Z5936" s="6">
        <v>0</v>
      </c>
      <c r="AA5936" s="5">
        <v>0</v>
      </c>
      <c r="AB5936" s="6">
        <v>0</v>
      </c>
      <c r="AC5936" s="5">
        <v>0</v>
      </c>
      <c r="AD5936" s="6">
        <v>0</v>
      </c>
      <c r="AE5936" s="5">
        <v>0</v>
      </c>
      <c r="AF5936" s="6">
        <v>0</v>
      </c>
    </row>
    <row r="5937" spans="2:32" x14ac:dyDescent="0.35">
      <c r="B5937" s="1" t="s">
        <v>1386</v>
      </c>
      <c r="C5937" s="5">
        <v>0</v>
      </c>
      <c r="D5937" s="6">
        <v>0</v>
      </c>
      <c r="E5937" s="5">
        <v>0</v>
      </c>
      <c r="F5937" s="6">
        <v>0</v>
      </c>
      <c r="G5937" s="5">
        <v>0</v>
      </c>
      <c r="H5937" s="6">
        <v>0</v>
      </c>
      <c r="I5937" s="5">
        <v>0</v>
      </c>
      <c r="J5937" s="6">
        <v>0</v>
      </c>
      <c r="K5937" s="5">
        <v>0</v>
      </c>
      <c r="L5937" s="6">
        <v>0</v>
      </c>
      <c r="M5937" s="5">
        <v>0</v>
      </c>
      <c r="N5937" s="6">
        <v>0</v>
      </c>
      <c r="O5937" s="5">
        <v>0</v>
      </c>
      <c r="P5937" s="6">
        <v>0</v>
      </c>
      <c r="Q5937" s="5">
        <v>0</v>
      </c>
      <c r="R5937" s="6">
        <v>0</v>
      </c>
      <c r="S5937" s="5">
        <v>0</v>
      </c>
      <c r="T5937" s="6">
        <v>0</v>
      </c>
      <c r="U5937" s="5">
        <v>0</v>
      </c>
      <c r="V5937" s="6">
        <v>0</v>
      </c>
      <c r="W5937" s="5">
        <v>0</v>
      </c>
      <c r="X5937" s="6">
        <v>0</v>
      </c>
      <c r="Y5937" s="5">
        <v>0</v>
      </c>
      <c r="Z5937" s="6">
        <v>0</v>
      </c>
      <c r="AA5937" s="5">
        <v>0</v>
      </c>
      <c r="AB5937" s="6">
        <v>0</v>
      </c>
      <c r="AC5937" s="5">
        <v>0</v>
      </c>
      <c r="AD5937" s="6">
        <v>0</v>
      </c>
      <c r="AE5937" s="5">
        <v>0</v>
      </c>
      <c r="AF5937" s="6">
        <v>0</v>
      </c>
    </row>
    <row r="5938" spans="2:32" x14ac:dyDescent="0.35">
      <c r="B5938" s="2" t="s">
        <v>233</v>
      </c>
    </row>
    <row r="5939" spans="2:32" x14ac:dyDescent="0.35">
      <c r="B5939" s="1" t="s">
        <v>1387</v>
      </c>
      <c r="C5939" s="5">
        <v>9.7999999999999997E-4</v>
      </c>
      <c r="D5939" s="6">
        <v>0.85099999999999998</v>
      </c>
      <c r="E5939" s="5">
        <v>0</v>
      </c>
      <c r="F5939" s="6">
        <v>0</v>
      </c>
      <c r="G5939" s="5">
        <v>0</v>
      </c>
      <c r="H5939" s="6">
        <v>0</v>
      </c>
      <c r="I5939" s="5">
        <v>0</v>
      </c>
      <c r="J5939" s="6">
        <v>0</v>
      </c>
      <c r="K5939" s="5">
        <v>0</v>
      </c>
      <c r="L5939" s="6">
        <v>0</v>
      </c>
      <c r="M5939" s="5">
        <v>0</v>
      </c>
      <c r="N5939" s="6">
        <v>0</v>
      </c>
      <c r="O5939" s="5">
        <v>0</v>
      </c>
      <c r="P5939" s="6">
        <v>0</v>
      </c>
      <c r="Q5939" s="5">
        <v>0</v>
      </c>
      <c r="R5939" s="6">
        <v>0</v>
      </c>
      <c r="S5939" s="5">
        <v>0</v>
      </c>
      <c r="T5939" s="6">
        <v>0</v>
      </c>
      <c r="U5939" s="5">
        <v>0</v>
      </c>
      <c r="V5939" s="6">
        <v>0</v>
      </c>
      <c r="W5939" s="5">
        <v>0</v>
      </c>
      <c r="X5939" s="6">
        <v>0</v>
      </c>
      <c r="Y5939" s="5">
        <v>0</v>
      </c>
      <c r="Z5939" s="6">
        <v>0</v>
      </c>
      <c r="AA5939" s="5">
        <v>0</v>
      </c>
      <c r="AB5939" s="6">
        <v>0</v>
      </c>
      <c r="AC5939" s="5">
        <v>5.3400000000000001E-3</v>
      </c>
      <c r="AD5939" s="6">
        <v>0.85099999999999998</v>
      </c>
      <c r="AE5939" s="5">
        <v>0</v>
      </c>
      <c r="AF5939" s="6">
        <v>0</v>
      </c>
    </row>
    <row r="5940" spans="2:32" x14ac:dyDescent="0.35">
      <c r="B5940" s="1" t="s">
        <v>1388</v>
      </c>
      <c r="C5940" s="5">
        <v>4.5399999999999998E-3</v>
      </c>
      <c r="D5940" s="6">
        <v>3.9590000000000001</v>
      </c>
      <c r="E5940" s="5">
        <v>0</v>
      </c>
      <c r="F5940" s="6">
        <v>0</v>
      </c>
      <c r="G5940" s="5">
        <v>0</v>
      </c>
      <c r="H5940" s="6">
        <v>0</v>
      </c>
      <c r="I5940" s="5">
        <v>0</v>
      </c>
      <c r="J5940" s="6">
        <v>0</v>
      </c>
      <c r="K5940" s="5">
        <v>0</v>
      </c>
      <c r="L5940" s="6">
        <v>0</v>
      </c>
      <c r="M5940" s="5">
        <v>0</v>
      </c>
      <c r="N5940" s="6">
        <v>0</v>
      </c>
      <c r="O5940" s="5">
        <v>0</v>
      </c>
      <c r="P5940" s="6">
        <v>0</v>
      </c>
      <c r="Q5940" s="5">
        <v>0</v>
      </c>
      <c r="R5940" s="6">
        <v>0</v>
      </c>
      <c r="S5940" s="5">
        <v>0</v>
      </c>
      <c r="T5940" s="6">
        <v>0</v>
      </c>
      <c r="U5940" s="5">
        <v>0</v>
      </c>
      <c r="V5940" s="6">
        <v>0</v>
      </c>
      <c r="W5940" s="5">
        <v>0</v>
      </c>
      <c r="X5940" s="6">
        <v>0</v>
      </c>
      <c r="Y5940" s="5">
        <v>0</v>
      </c>
      <c r="Z5940" s="6">
        <v>0</v>
      </c>
      <c r="AA5940" s="5">
        <v>3.0179999999999998E-2</v>
      </c>
      <c r="AB5940" s="6">
        <v>3.9590000000000001</v>
      </c>
      <c r="AC5940" s="5">
        <v>0</v>
      </c>
      <c r="AD5940" s="6">
        <v>0</v>
      </c>
      <c r="AE5940" s="5">
        <v>0</v>
      </c>
      <c r="AF5940" s="6">
        <v>0</v>
      </c>
    </row>
    <row r="5941" spans="2:32" x14ac:dyDescent="0.35">
      <c r="B5941" s="1" t="s">
        <v>706</v>
      </c>
      <c r="C5941" s="5">
        <v>0</v>
      </c>
      <c r="D5941" s="6">
        <v>0</v>
      </c>
      <c r="E5941" s="5">
        <v>0</v>
      </c>
      <c r="F5941" s="6">
        <v>0</v>
      </c>
      <c r="G5941" s="5">
        <v>0</v>
      </c>
      <c r="H5941" s="6">
        <v>0</v>
      </c>
      <c r="I5941" s="5">
        <v>0</v>
      </c>
      <c r="J5941" s="6">
        <v>0</v>
      </c>
      <c r="K5941" s="5">
        <v>0</v>
      </c>
      <c r="L5941" s="6">
        <v>0</v>
      </c>
      <c r="M5941" s="5">
        <v>0</v>
      </c>
      <c r="N5941" s="6">
        <v>0</v>
      </c>
      <c r="O5941" s="5">
        <v>0</v>
      </c>
      <c r="P5941" s="6">
        <v>0</v>
      </c>
      <c r="Q5941" s="5">
        <v>0</v>
      </c>
      <c r="R5941" s="6">
        <v>0</v>
      </c>
      <c r="S5941" s="5">
        <v>0</v>
      </c>
      <c r="T5941" s="6">
        <v>0</v>
      </c>
      <c r="U5941" s="5">
        <v>0</v>
      </c>
      <c r="V5941" s="6">
        <v>0</v>
      </c>
      <c r="W5941" s="5">
        <v>0</v>
      </c>
      <c r="X5941" s="6">
        <v>0</v>
      </c>
      <c r="Y5941" s="5">
        <v>0</v>
      </c>
      <c r="Z5941" s="6">
        <v>0</v>
      </c>
      <c r="AA5941" s="5">
        <v>0</v>
      </c>
      <c r="AB5941" s="6">
        <v>0</v>
      </c>
      <c r="AC5941" s="5">
        <v>0</v>
      </c>
      <c r="AD5941" s="6">
        <v>0</v>
      </c>
      <c r="AE5941" s="5">
        <v>0</v>
      </c>
      <c r="AF5941" s="6">
        <v>0</v>
      </c>
    </row>
    <row r="5942" spans="2:32" x14ac:dyDescent="0.35">
      <c r="B5942" s="1" t="s">
        <v>1389</v>
      </c>
      <c r="C5942" s="5">
        <v>9.6000000000000002E-4</v>
      </c>
      <c r="D5942" s="6">
        <v>0.83699999999999997</v>
      </c>
      <c r="E5942" s="5">
        <v>0</v>
      </c>
      <c r="F5942" s="6">
        <v>0</v>
      </c>
      <c r="G5942" s="5">
        <v>0</v>
      </c>
      <c r="H5942" s="6">
        <v>0</v>
      </c>
      <c r="I5942" s="5">
        <v>0</v>
      </c>
      <c r="J5942" s="6">
        <v>0</v>
      </c>
      <c r="K5942" s="5">
        <v>1.9199999999999998E-2</v>
      </c>
      <c r="L5942" s="6">
        <v>0.83699999999999997</v>
      </c>
      <c r="M5942" s="5">
        <v>0</v>
      </c>
      <c r="N5942" s="6">
        <v>0</v>
      </c>
      <c r="O5942" s="5">
        <v>0</v>
      </c>
      <c r="P5942" s="6">
        <v>0</v>
      </c>
      <c r="Q5942" s="5">
        <v>0</v>
      </c>
      <c r="R5942" s="6">
        <v>0</v>
      </c>
      <c r="S5942" s="5">
        <v>0</v>
      </c>
      <c r="T5942" s="6">
        <v>0</v>
      </c>
      <c r="U5942" s="5">
        <v>0</v>
      </c>
      <c r="V5942" s="6">
        <v>0</v>
      </c>
      <c r="W5942" s="5">
        <v>0</v>
      </c>
      <c r="X5942" s="6">
        <v>0</v>
      </c>
      <c r="Y5942" s="5">
        <v>0</v>
      </c>
      <c r="Z5942" s="6">
        <v>0</v>
      </c>
      <c r="AA5942" s="5">
        <v>0</v>
      </c>
      <c r="AB5942" s="6">
        <v>0</v>
      </c>
      <c r="AC5942" s="5">
        <v>0</v>
      </c>
      <c r="AD5942" s="6">
        <v>0</v>
      </c>
      <c r="AE5942" s="5">
        <v>0</v>
      </c>
      <c r="AF5942" s="6">
        <v>0</v>
      </c>
    </row>
    <row r="5943" spans="2:32" x14ac:dyDescent="0.35">
      <c r="B5943" s="1" t="s">
        <v>715</v>
      </c>
      <c r="C5943" s="5">
        <v>0</v>
      </c>
      <c r="D5943" s="6">
        <v>0</v>
      </c>
      <c r="E5943" s="5">
        <v>0</v>
      </c>
      <c r="F5943" s="6">
        <v>0</v>
      </c>
      <c r="G5943" s="5">
        <v>0</v>
      </c>
      <c r="H5943" s="6">
        <v>0</v>
      </c>
      <c r="I5943" s="5">
        <v>0</v>
      </c>
      <c r="J5943" s="6">
        <v>0</v>
      </c>
      <c r="K5943" s="5">
        <v>0</v>
      </c>
      <c r="L5943" s="6">
        <v>0</v>
      </c>
      <c r="M5943" s="5">
        <v>0</v>
      </c>
      <c r="N5943" s="6">
        <v>0</v>
      </c>
      <c r="O5943" s="5">
        <v>0</v>
      </c>
      <c r="P5943" s="6">
        <v>0</v>
      </c>
      <c r="Q5943" s="5">
        <v>0</v>
      </c>
      <c r="R5943" s="6">
        <v>0</v>
      </c>
      <c r="S5943" s="5">
        <v>0</v>
      </c>
      <c r="T5943" s="6">
        <v>0</v>
      </c>
      <c r="U5943" s="5">
        <v>0</v>
      </c>
      <c r="V5943" s="6">
        <v>0</v>
      </c>
      <c r="W5943" s="5">
        <v>0</v>
      </c>
      <c r="X5943" s="6">
        <v>0</v>
      </c>
      <c r="Y5943" s="5">
        <v>0</v>
      </c>
      <c r="Z5943" s="6">
        <v>0</v>
      </c>
      <c r="AA5943" s="5">
        <v>0</v>
      </c>
      <c r="AB5943" s="6">
        <v>0</v>
      </c>
      <c r="AC5943" s="5">
        <v>0</v>
      </c>
      <c r="AD5943" s="6">
        <v>0</v>
      </c>
      <c r="AE5943" s="5">
        <v>0</v>
      </c>
      <c r="AF5943" s="6">
        <v>0</v>
      </c>
    </row>
    <row r="5944" spans="2:32" x14ac:dyDescent="0.35">
      <c r="B5944" s="1" t="s">
        <v>1390</v>
      </c>
      <c r="C5944" s="5">
        <v>2.4499999999999999E-3</v>
      </c>
      <c r="D5944" s="6">
        <v>2.1309999999999998</v>
      </c>
      <c r="E5944" s="5">
        <v>0</v>
      </c>
      <c r="F5944" s="6">
        <v>0</v>
      </c>
      <c r="G5944" s="5">
        <v>0</v>
      </c>
      <c r="H5944" s="6">
        <v>0</v>
      </c>
      <c r="I5944" s="5">
        <v>0</v>
      </c>
      <c r="J5944" s="6">
        <v>0</v>
      </c>
      <c r="K5944" s="5">
        <v>0</v>
      </c>
      <c r="L5944" s="6">
        <v>0</v>
      </c>
      <c r="M5944" s="5">
        <v>0</v>
      </c>
      <c r="N5944" s="6">
        <v>0</v>
      </c>
      <c r="O5944" s="5">
        <v>0</v>
      </c>
      <c r="P5944" s="6">
        <v>0</v>
      </c>
      <c r="Q5944" s="5">
        <v>0</v>
      </c>
      <c r="R5944" s="6">
        <v>0</v>
      </c>
      <c r="S5944" s="5">
        <v>2.0199999999999999E-2</v>
      </c>
      <c r="T5944" s="6">
        <v>2.1309999999999998</v>
      </c>
      <c r="U5944" s="5">
        <v>0</v>
      </c>
      <c r="V5944" s="6">
        <v>0</v>
      </c>
      <c r="W5944" s="5">
        <v>0</v>
      </c>
      <c r="X5944" s="6">
        <v>0</v>
      </c>
      <c r="Y5944" s="5">
        <v>0</v>
      </c>
      <c r="Z5944" s="6">
        <v>0</v>
      </c>
      <c r="AA5944" s="5">
        <v>0</v>
      </c>
      <c r="AB5944" s="6">
        <v>0</v>
      </c>
      <c r="AC5944" s="5">
        <v>0</v>
      </c>
      <c r="AD5944" s="6">
        <v>0</v>
      </c>
      <c r="AE5944" s="5">
        <v>0</v>
      </c>
      <c r="AF5944" s="6">
        <v>0</v>
      </c>
    </row>
    <row r="5945" spans="2:32" x14ac:dyDescent="0.35">
      <c r="B5945" s="1" t="s">
        <v>718</v>
      </c>
      <c r="C5945" s="5">
        <v>2.6199999999999999E-3</v>
      </c>
      <c r="D5945" s="6">
        <v>2.2869999999999999</v>
      </c>
      <c r="E5945" s="5">
        <v>0</v>
      </c>
      <c r="F5945" s="6">
        <v>0</v>
      </c>
      <c r="G5945" s="5">
        <v>0</v>
      </c>
      <c r="H5945" s="6">
        <v>0</v>
      </c>
      <c r="I5945" s="5">
        <v>0</v>
      </c>
      <c r="J5945" s="6">
        <v>0</v>
      </c>
      <c r="K5945" s="5">
        <v>0</v>
      </c>
      <c r="L5945" s="6">
        <v>0</v>
      </c>
      <c r="M5945" s="5">
        <v>0</v>
      </c>
      <c r="N5945" s="6">
        <v>0</v>
      </c>
      <c r="O5945" s="5">
        <v>0</v>
      </c>
      <c r="P5945" s="6">
        <v>0</v>
      </c>
      <c r="Q5945" s="5">
        <v>0</v>
      </c>
      <c r="R5945" s="6">
        <v>0</v>
      </c>
      <c r="S5945" s="5">
        <v>1.022E-2</v>
      </c>
      <c r="T5945" s="6">
        <v>1.0780000000000001</v>
      </c>
      <c r="U5945" s="5">
        <v>0</v>
      </c>
      <c r="V5945" s="6">
        <v>0</v>
      </c>
      <c r="W5945" s="5">
        <v>0</v>
      </c>
      <c r="X5945" s="6">
        <v>0</v>
      </c>
      <c r="Y5945" s="5">
        <v>0</v>
      </c>
      <c r="Z5945" s="6">
        <v>0</v>
      </c>
      <c r="AA5945" s="5">
        <v>0</v>
      </c>
      <c r="AB5945" s="6">
        <v>0</v>
      </c>
      <c r="AC5945" s="5">
        <v>0</v>
      </c>
      <c r="AD5945" s="6">
        <v>0</v>
      </c>
      <c r="AE5945" s="5">
        <v>1.686E-2</v>
      </c>
      <c r="AF5945" s="6">
        <v>1.2090000000000001</v>
      </c>
    </row>
    <row r="5946" spans="2:32" x14ac:dyDescent="0.35">
      <c r="B5946" s="1" t="s">
        <v>1391</v>
      </c>
      <c r="C5946" s="5">
        <v>9.7999999999999997E-4</v>
      </c>
      <c r="D5946" s="6">
        <v>0.85099999999999998</v>
      </c>
      <c r="E5946" s="5">
        <v>0</v>
      </c>
      <c r="F5946" s="6">
        <v>0</v>
      </c>
      <c r="G5946" s="5">
        <v>0</v>
      </c>
      <c r="H5946" s="6">
        <v>0</v>
      </c>
      <c r="I5946" s="5">
        <v>0</v>
      </c>
      <c r="J5946" s="6">
        <v>0</v>
      </c>
      <c r="K5946" s="5">
        <v>0</v>
      </c>
      <c r="L5946" s="6">
        <v>0</v>
      </c>
      <c r="M5946" s="5">
        <v>0</v>
      </c>
      <c r="N5946" s="6">
        <v>0</v>
      </c>
      <c r="O5946" s="5">
        <v>0</v>
      </c>
      <c r="P5946" s="6">
        <v>0</v>
      </c>
      <c r="Q5946" s="5">
        <v>0</v>
      </c>
      <c r="R5946" s="6">
        <v>0</v>
      </c>
      <c r="S5946" s="5">
        <v>0</v>
      </c>
      <c r="T5946" s="6">
        <v>0</v>
      </c>
      <c r="U5946" s="5">
        <v>0</v>
      </c>
      <c r="V5946" s="6">
        <v>0</v>
      </c>
      <c r="W5946" s="5">
        <v>0</v>
      </c>
      <c r="X5946" s="6">
        <v>0</v>
      </c>
      <c r="Y5946" s="5">
        <v>0</v>
      </c>
      <c r="Z5946" s="6">
        <v>0</v>
      </c>
      <c r="AA5946" s="5">
        <v>0</v>
      </c>
      <c r="AB5946" s="6">
        <v>0</v>
      </c>
      <c r="AC5946" s="5">
        <v>5.3400000000000001E-3</v>
      </c>
      <c r="AD5946" s="6">
        <v>0.85099999999999998</v>
      </c>
      <c r="AE5946" s="5">
        <v>0</v>
      </c>
      <c r="AF5946" s="6">
        <v>0</v>
      </c>
    </row>
    <row r="5947" spans="2:32" x14ac:dyDescent="0.35">
      <c r="B5947" s="1" t="s">
        <v>1392</v>
      </c>
      <c r="C5947" s="5">
        <v>0</v>
      </c>
      <c r="D5947" s="6">
        <v>0</v>
      </c>
      <c r="E5947" s="5">
        <v>0</v>
      </c>
      <c r="F5947" s="6">
        <v>0</v>
      </c>
      <c r="G5947" s="5">
        <v>0</v>
      </c>
      <c r="H5947" s="6">
        <v>0</v>
      </c>
      <c r="I5947" s="5">
        <v>0</v>
      </c>
      <c r="J5947" s="6">
        <v>0</v>
      </c>
      <c r="K5947" s="5">
        <v>0</v>
      </c>
      <c r="L5947" s="6">
        <v>0</v>
      </c>
      <c r="M5947" s="5">
        <v>0</v>
      </c>
      <c r="N5947" s="6">
        <v>0</v>
      </c>
      <c r="O5947" s="5">
        <v>0</v>
      </c>
      <c r="P5947" s="6">
        <v>0</v>
      </c>
      <c r="Q5947" s="5">
        <v>0</v>
      </c>
      <c r="R5947" s="6">
        <v>0</v>
      </c>
      <c r="S5947" s="5">
        <v>0</v>
      </c>
      <c r="T5947" s="6">
        <v>0</v>
      </c>
      <c r="U5947" s="5">
        <v>0</v>
      </c>
      <c r="V5947" s="6">
        <v>0</v>
      </c>
      <c r="W5947" s="5">
        <v>0</v>
      </c>
      <c r="X5947" s="6">
        <v>0</v>
      </c>
      <c r="Y5947" s="5">
        <v>0</v>
      </c>
      <c r="Z5947" s="6">
        <v>0</v>
      </c>
      <c r="AA5947" s="5">
        <v>0</v>
      </c>
      <c r="AB5947" s="6">
        <v>0</v>
      </c>
      <c r="AC5947" s="5">
        <v>0</v>
      </c>
      <c r="AD5947" s="6">
        <v>0</v>
      </c>
      <c r="AE5947" s="5">
        <v>0</v>
      </c>
      <c r="AF5947" s="6">
        <v>0</v>
      </c>
    </row>
    <row r="5948" spans="2:32" x14ac:dyDescent="0.35">
      <c r="B5948" s="1" t="s">
        <v>1393</v>
      </c>
      <c r="C5948" s="5">
        <v>6.2E-4</v>
      </c>
      <c r="D5948" s="6">
        <v>0.54400000000000004</v>
      </c>
      <c r="E5948" s="5">
        <v>0</v>
      </c>
      <c r="F5948" s="6">
        <v>0</v>
      </c>
      <c r="G5948" s="5">
        <v>0</v>
      </c>
      <c r="H5948" s="6">
        <v>0</v>
      </c>
      <c r="I5948" s="5">
        <v>0</v>
      </c>
      <c r="J5948" s="6">
        <v>0</v>
      </c>
      <c r="K5948" s="5">
        <v>0</v>
      </c>
      <c r="L5948" s="6">
        <v>0</v>
      </c>
      <c r="M5948" s="5">
        <v>0</v>
      </c>
      <c r="N5948" s="6">
        <v>0</v>
      </c>
      <c r="O5948" s="5">
        <v>0</v>
      </c>
      <c r="P5948" s="6">
        <v>0</v>
      </c>
      <c r="Q5948" s="5">
        <v>1.537E-2</v>
      </c>
      <c r="R5948" s="6">
        <v>0.54400000000000004</v>
      </c>
      <c r="S5948" s="5">
        <v>0</v>
      </c>
      <c r="T5948" s="6">
        <v>0</v>
      </c>
      <c r="U5948" s="5">
        <v>0</v>
      </c>
      <c r="V5948" s="6">
        <v>0</v>
      </c>
      <c r="W5948" s="5">
        <v>0</v>
      </c>
      <c r="X5948" s="6">
        <v>0</v>
      </c>
      <c r="Y5948" s="5">
        <v>0</v>
      </c>
      <c r="Z5948" s="6">
        <v>0</v>
      </c>
      <c r="AA5948" s="5">
        <v>0</v>
      </c>
      <c r="AB5948" s="6">
        <v>0</v>
      </c>
      <c r="AC5948" s="5">
        <v>0</v>
      </c>
      <c r="AD5948" s="6">
        <v>0</v>
      </c>
      <c r="AE5948" s="5">
        <v>0</v>
      </c>
      <c r="AF5948" s="6">
        <v>0</v>
      </c>
    </row>
    <row r="5949" spans="2:32" x14ac:dyDescent="0.35">
      <c r="B5949" s="1" t="s">
        <v>720</v>
      </c>
      <c r="C5949" s="5">
        <v>2.666E-2</v>
      </c>
      <c r="D5949" s="6">
        <v>23.231999999999999</v>
      </c>
      <c r="E5949" s="5">
        <v>0</v>
      </c>
      <c r="F5949" s="6">
        <v>0</v>
      </c>
      <c r="G5949" s="5">
        <v>3.5520000000000003E-2</v>
      </c>
      <c r="H5949" s="6">
        <v>2.254</v>
      </c>
      <c r="I5949" s="5">
        <v>0</v>
      </c>
      <c r="J5949" s="6">
        <v>0</v>
      </c>
      <c r="K5949" s="5">
        <v>0</v>
      </c>
      <c r="L5949" s="6">
        <v>0</v>
      </c>
      <c r="M5949" s="5">
        <v>7.11E-3</v>
      </c>
      <c r="N5949" s="6">
        <v>0.253</v>
      </c>
      <c r="O5949" s="5">
        <v>0</v>
      </c>
      <c r="P5949" s="6">
        <v>0</v>
      </c>
      <c r="Q5949" s="5">
        <v>0</v>
      </c>
      <c r="R5949" s="6">
        <v>0</v>
      </c>
      <c r="S5949" s="5">
        <v>0</v>
      </c>
      <c r="T5949" s="6">
        <v>0</v>
      </c>
      <c r="U5949" s="5">
        <v>0</v>
      </c>
      <c r="V5949" s="6">
        <v>0</v>
      </c>
      <c r="W5949" s="5">
        <v>8.3700000000000007E-3</v>
      </c>
      <c r="X5949" s="6">
        <v>0.121</v>
      </c>
      <c r="Y5949" s="5">
        <v>0.18214</v>
      </c>
      <c r="Z5949" s="6">
        <v>16.501999999999999</v>
      </c>
      <c r="AA5949" s="5">
        <v>5.62E-3</v>
      </c>
      <c r="AB5949" s="6">
        <v>0.73699999999999999</v>
      </c>
      <c r="AC5949" s="5">
        <v>2.111E-2</v>
      </c>
      <c r="AD5949" s="6">
        <v>3.3639999999999999</v>
      </c>
      <c r="AE5949" s="5">
        <v>0</v>
      </c>
      <c r="AF5949" s="6">
        <v>0</v>
      </c>
    </row>
    <row r="5950" spans="2:32" x14ac:dyDescent="0.35">
      <c r="B5950" s="1" t="s">
        <v>1394</v>
      </c>
      <c r="C5950" s="5">
        <v>1.39E-3</v>
      </c>
      <c r="D5950" s="6">
        <v>1.2090000000000001</v>
      </c>
      <c r="E5950" s="5">
        <v>0</v>
      </c>
      <c r="F5950" s="6">
        <v>0</v>
      </c>
      <c r="G5950" s="5">
        <v>0</v>
      </c>
      <c r="H5950" s="6">
        <v>0</v>
      </c>
      <c r="I5950" s="5">
        <v>0</v>
      </c>
      <c r="J5950" s="6">
        <v>0</v>
      </c>
      <c r="K5950" s="5">
        <v>0</v>
      </c>
      <c r="L5950" s="6">
        <v>0</v>
      </c>
      <c r="M5950" s="5">
        <v>0</v>
      </c>
      <c r="N5950" s="6">
        <v>0</v>
      </c>
      <c r="O5950" s="5">
        <v>0</v>
      </c>
      <c r="P5950" s="6">
        <v>0</v>
      </c>
      <c r="Q5950" s="5">
        <v>0</v>
      </c>
      <c r="R5950" s="6">
        <v>0</v>
      </c>
      <c r="S5950" s="5">
        <v>0</v>
      </c>
      <c r="T5950" s="6">
        <v>0</v>
      </c>
      <c r="U5950" s="5">
        <v>0</v>
      </c>
      <c r="V5950" s="6">
        <v>0</v>
      </c>
      <c r="W5950" s="5">
        <v>0</v>
      </c>
      <c r="X5950" s="6">
        <v>0</v>
      </c>
      <c r="Y5950" s="5">
        <v>0</v>
      </c>
      <c r="Z5950" s="6">
        <v>0</v>
      </c>
      <c r="AA5950" s="5">
        <v>0</v>
      </c>
      <c r="AB5950" s="6">
        <v>0</v>
      </c>
      <c r="AC5950" s="5">
        <v>0</v>
      </c>
      <c r="AD5950" s="6">
        <v>0</v>
      </c>
      <c r="AE5950" s="5">
        <v>1.686E-2</v>
      </c>
      <c r="AF5950" s="6">
        <v>1.2090000000000001</v>
      </c>
    </row>
    <row r="5951" spans="2:32" x14ac:dyDescent="0.35">
      <c r="B5951" s="1" t="s">
        <v>1395</v>
      </c>
      <c r="C5951" s="5">
        <v>1.31E-3</v>
      </c>
      <c r="D5951" s="6">
        <v>1.1379999999999999</v>
      </c>
      <c r="E5951" s="5">
        <v>0</v>
      </c>
      <c r="F5951" s="6">
        <v>0</v>
      </c>
      <c r="G5951" s="5">
        <v>0</v>
      </c>
      <c r="H5951" s="6">
        <v>0</v>
      </c>
      <c r="I5951" s="5">
        <v>0</v>
      </c>
      <c r="J5951" s="6">
        <v>0</v>
      </c>
      <c r="K5951" s="5">
        <v>2.6100000000000002E-2</v>
      </c>
      <c r="L5951" s="6">
        <v>1.1379999999999999</v>
      </c>
      <c r="M5951" s="5">
        <v>0</v>
      </c>
      <c r="N5951" s="6">
        <v>0</v>
      </c>
      <c r="O5951" s="5">
        <v>0</v>
      </c>
      <c r="P5951" s="6">
        <v>0</v>
      </c>
      <c r="Q5951" s="5">
        <v>0</v>
      </c>
      <c r="R5951" s="6">
        <v>0</v>
      </c>
      <c r="S5951" s="5">
        <v>0</v>
      </c>
      <c r="T5951" s="6">
        <v>0</v>
      </c>
      <c r="U5951" s="5">
        <v>0</v>
      </c>
      <c r="V5951" s="6">
        <v>0</v>
      </c>
      <c r="W5951" s="5">
        <v>0</v>
      </c>
      <c r="X5951" s="6">
        <v>0</v>
      </c>
      <c r="Y5951" s="5">
        <v>0</v>
      </c>
      <c r="Z5951" s="6">
        <v>0</v>
      </c>
      <c r="AA5951" s="5">
        <v>0</v>
      </c>
      <c r="AB5951" s="6">
        <v>0</v>
      </c>
      <c r="AC5951" s="5">
        <v>0</v>
      </c>
      <c r="AD5951" s="6">
        <v>0</v>
      </c>
      <c r="AE5951" s="5">
        <v>0</v>
      </c>
      <c r="AF5951" s="6">
        <v>0</v>
      </c>
    </row>
    <row r="5952" spans="2:32" x14ac:dyDescent="0.35">
      <c r="B5952" s="1" t="s">
        <v>723</v>
      </c>
      <c r="C5952" s="5">
        <v>0</v>
      </c>
      <c r="D5952" s="6">
        <v>0</v>
      </c>
      <c r="E5952" s="5">
        <v>0</v>
      </c>
      <c r="F5952" s="6">
        <v>0</v>
      </c>
      <c r="G5952" s="5">
        <v>0</v>
      </c>
      <c r="H5952" s="6">
        <v>0</v>
      </c>
      <c r="I5952" s="5">
        <v>0</v>
      </c>
      <c r="J5952" s="6">
        <v>0</v>
      </c>
      <c r="K5952" s="5">
        <v>0</v>
      </c>
      <c r="L5952" s="6">
        <v>0</v>
      </c>
      <c r="M5952" s="5">
        <v>0</v>
      </c>
      <c r="N5952" s="6">
        <v>0</v>
      </c>
      <c r="O5952" s="5">
        <v>0</v>
      </c>
      <c r="P5952" s="6">
        <v>0</v>
      </c>
      <c r="Q5952" s="5">
        <v>0</v>
      </c>
      <c r="R5952" s="6">
        <v>0</v>
      </c>
      <c r="S5952" s="5">
        <v>0</v>
      </c>
      <c r="T5952" s="6">
        <v>0</v>
      </c>
      <c r="U5952" s="5">
        <v>0</v>
      </c>
      <c r="V5952" s="6">
        <v>0</v>
      </c>
      <c r="W5952" s="5">
        <v>0</v>
      </c>
      <c r="X5952" s="6">
        <v>0</v>
      </c>
      <c r="Y5952" s="5">
        <v>0</v>
      </c>
      <c r="Z5952" s="6">
        <v>0</v>
      </c>
      <c r="AA5952" s="5">
        <v>0</v>
      </c>
      <c r="AB5952" s="6">
        <v>0</v>
      </c>
      <c r="AC5952" s="5">
        <v>0</v>
      </c>
      <c r="AD5952" s="6">
        <v>0</v>
      </c>
      <c r="AE5952" s="5">
        <v>0</v>
      </c>
      <c r="AF5952" s="6">
        <v>0</v>
      </c>
    </row>
    <row r="5953" spans="2:32" x14ac:dyDescent="0.35">
      <c r="B5953" s="1" t="s">
        <v>1396</v>
      </c>
      <c r="C5953" s="5">
        <v>0</v>
      </c>
      <c r="D5953" s="6">
        <v>0</v>
      </c>
      <c r="E5953" s="5">
        <v>0</v>
      </c>
      <c r="F5953" s="6">
        <v>0</v>
      </c>
      <c r="G5953" s="5">
        <v>0</v>
      </c>
      <c r="H5953" s="6">
        <v>0</v>
      </c>
      <c r="I5953" s="5">
        <v>0</v>
      </c>
      <c r="J5953" s="6">
        <v>0</v>
      </c>
      <c r="K5953" s="5">
        <v>0</v>
      </c>
      <c r="L5953" s="6">
        <v>0</v>
      </c>
      <c r="M5953" s="5">
        <v>0</v>
      </c>
      <c r="N5953" s="6">
        <v>0</v>
      </c>
      <c r="O5953" s="5">
        <v>0</v>
      </c>
      <c r="P5953" s="6">
        <v>0</v>
      </c>
      <c r="Q5953" s="5">
        <v>0</v>
      </c>
      <c r="R5953" s="6">
        <v>0</v>
      </c>
      <c r="S5953" s="5">
        <v>0</v>
      </c>
      <c r="T5953" s="6">
        <v>0</v>
      </c>
      <c r="U5953" s="5">
        <v>0</v>
      </c>
      <c r="V5953" s="6">
        <v>0</v>
      </c>
      <c r="W5953" s="5">
        <v>0</v>
      </c>
      <c r="X5953" s="6">
        <v>0</v>
      </c>
      <c r="Y5953" s="5">
        <v>0</v>
      </c>
      <c r="Z5953" s="6">
        <v>0</v>
      </c>
      <c r="AA5953" s="5">
        <v>0</v>
      </c>
      <c r="AB5953" s="6">
        <v>0</v>
      </c>
      <c r="AC5953" s="5">
        <v>0</v>
      </c>
      <c r="AD5953" s="6">
        <v>0</v>
      </c>
      <c r="AE5953" s="5">
        <v>0</v>
      </c>
      <c r="AF5953" s="6">
        <v>0</v>
      </c>
    </row>
    <row r="5954" spans="2:32" x14ac:dyDescent="0.35">
      <c r="B5954" s="1" t="s">
        <v>725</v>
      </c>
      <c r="C5954" s="5">
        <v>9.6000000000000002E-4</v>
      </c>
      <c r="D5954" s="6">
        <v>0.83699999999999997</v>
      </c>
      <c r="E5954" s="5">
        <v>0</v>
      </c>
      <c r="F5954" s="6">
        <v>0</v>
      </c>
      <c r="G5954" s="5">
        <v>0</v>
      </c>
      <c r="H5954" s="6">
        <v>0</v>
      </c>
      <c r="I5954" s="5">
        <v>0</v>
      </c>
      <c r="J5954" s="6">
        <v>0</v>
      </c>
      <c r="K5954" s="5">
        <v>1.9199999999999998E-2</v>
      </c>
      <c r="L5954" s="6">
        <v>0.83699999999999997</v>
      </c>
      <c r="M5954" s="5">
        <v>0</v>
      </c>
      <c r="N5954" s="6">
        <v>0</v>
      </c>
      <c r="O5954" s="5">
        <v>0</v>
      </c>
      <c r="P5954" s="6">
        <v>0</v>
      </c>
      <c r="Q5954" s="5">
        <v>0</v>
      </c>
      <c r="R5954" s="6">
        <v>0</v>
      </c>
      <c r="S5954" s="5">
        <v>0</v>
      </c>
      <c r="T5954" s="6">
        <v>0</v>
      </c>
      <c r="U5954" s="5">
        <v>0</v>
      </c>
      <c r="V5954" s="6">
        <v>0</v>
      </c>
      <c r="W5954" s="5">
        <v>0</v>
      </c>
      <c r="X5954" s="6">
        <v>0</v>
      </c>
      <c r="Y5954" s="5">
        <v>0</v>
      </c>
      <c r="Z5954" s="6">
        <v>0</v>
      </c>
      <c r="AA5954" s="5">
        <v>0</v>
      </c>
      <c r="AB5954" s="6">
        <v>0</v>
      </c>
      <c r="AC5954" s="5">
        <v>0</v>
      </c>
      <c r="AD5954" s="6">
        <v>0</v>
      </c>
      <c r="AE5954" s="5">
        <v>0</v>
      </c>
      <c r="AF5954" s="6">
        <v>0</v>
      </c>
    </row>
    <row r="5955" spans="2:32" x14ac:dyDescent="0.35">
      <c r="B5955" s="1" t="s">
        <v>726</v>
      </c>
      <c r="C5955" s="5">
        <v>4.4799999999999996E-3</v>
      </c>
      <c r="D5955" s="6">
        <v>3.9009999999999998</v>
      </c>
      <c r="E5955" s="5">
        <v>0</v>
      </c>
      <c r="F5955" s="6">
        <v>0</v>
      </c>
      <c r="G5955" s="5">
        <v>0</v>
      </c>
      <c r="H5955" s="6">
        <v>0</v>
      </c>
      <c r="I5955" s="5">
        <v>0</v>
      </c>
      <c r="J5955" s="6">
        <v>0</v>
      </c>
      <c r="K5955" s="5">
        <v>0</v>
      </c>
      <c r="L5955" s="6">
        <v>0</v>
      </c>
      <c r="M5955" s="5">
        <v>3.8289999999999998E-2</v>
      </c>
      <c r="N5955" s="6">
        <v>1.3620000000000001</v>
      </c>
      <c r="O5955" s="5">
        <v>0</v>
      </c>
      <c r="P5955" s="6">
        <v>0</v>
      </c>
      <c r="Q5955" s="5">
        <v>0</v>
      </c>
      <c r="R5955" s="6">
        <v>0</v>
      </c>
      <c r="S5955" s="5">
        <v>0</v>
      </c>
      <c r="T5955" s="6">
        <v>0</v>
      </c>
      <c r="U5955" s="5">
        <v>0</v>
      </c>
      <c r="V5955" s="6">
        <v>0</v>
      </c>
      <c r="W5955" s="5">
        <v>0</v>
      </c>
      <c r="X5955" s="6">
        <v>0</v>
      </c>
      <c r="Y5955" s="5">
        <v>0</v>
      </c>
      <c r="Z5955" s="6">
        <v>0</v>
      </c>
      <c r="AA5955" s="5">
        <v>0</v>
      </c>
      <c r="AB5955" s="6">
        <v>0</v>
      </c>
      <c r="AC5955" s="5">
        <v>0</v>
      </c>
      <c r="AD5955" s="6">
        <v>0</v>
      </c>
      <c r="AE5955" s="5">
        <v>3.5409999999999997E-2</v>
      </c>
      <c r="AF5955" s="6">
        <v>2.5390000000000001</v>
      </c>
    </row>
    <row r="5956" spans="2:32" x14ac:dyDescent="0.35">
      <c r="B5956" s="1" t="s">
        <v>1397</v>
      </c>
      <c r="C5956" s="5">
        <v>3.6000000000000002E-4</v>
      </c>
      <c r="D5956" s="6">
        <v>0.31</v>
      </c>
      <c r="E5956" s="5">
        <v>0</v>
      </c>
      <c r="F5956" s="6">
        <v>0</v>
      </c>
      <c r="G5956" s="5">
        <v>0</v>
      </c>
      <c r="H5956" s="6">
        <v>0</v>
      </c>
      <c r="I5956" s="5">
        <v>0</v>
      </c>
      <c r="J5956" s="6">
        <v>0</v>
      </c>
      <c r="K5956" s="5">
        <v>0</v>
      </c>
      <c r="L5956" s="6">
        <v>0</v>
      </c>
      <c r="M5956" s="5">
        <v>0</v>
      </c>
      <c r="N5956" s="6">
        <v>0</v>
      </c>
      <c r="O5956" s="5">
        <v>0</v>
      </c>
      <c r="P5956" s="6">
        <v>0</v>
      </c>
      <c r="Q5956" s="5">
        <v>0</v>
      </c>
      <c r="R5956" s="6">
        <v>0</v>
      </c>
      <c r="S5956" s="5">
        <v>0</v>
      </c>
      <c r="T5956" s="6">
        <v>0</v>
      </c>
      <c r="U5956" s="5">
        <v>0</v>
      </c>
      <c r="V5956" s="6">
        <v>0</v>
      </c>
      <c r="W5956" s="5">
        <v>2.145E-2</v>
      </c>
      <c r="X5956" s="6">
        <v>0.31</v>
      </c>
      <c r="Y5956" s="5">
        <v>0</v>
      </c>
      <c r="Z5956" s="6">
        <v>0</v>
      </c>
      <c r="AA5956" s="5">
        <v>0</v>
      </c>
      <c r="AB5956" s="6">
        <v>0</v>
      </c>
      <c r="AC5956" s="5">
        <v>0</v>
      </c>
      <c r="AD5956" s="6">
        <v>0</v>
      </c>
      <c r="AE5956" s="5">
        <v>0</v>
      </c>
      <c r="AF5956" s="6">
        <v>0</v>
      </c>
    </row>
    <row r="5957" spans="2:32" x14ac:dyDescent="0.35">
      <c r="B5957" s="1" t="s">
        <v>1398</v>
      </c>
      <c r="C5957" s="5">
        <v>0</v>
      </c>
      <c r="D5957" s="6">
        <v>0</v>
      </c>
      <c r="E5957" s="5">
        <v>0</v>
      </c>
      <c r="F5957" s="6">
        <v>0</v>
      </c>
      <c r="G5957" s="5">
        <v>0</v>
      </c>
      <c r="H5957" s="6">
        <v>0</v>
      </c>
      <c r="I5957" s="5">
        <v>0</v>
      </c>
      <c r="J5957" s="6">
        <v>0</v>
      </c>
      <c r="K5957" s="5">
        <v>0</v>
      </c>
      <c r="L5957" s="6">
        <v>0</v>
      </c>
      <c r="M5957" s="5">
        <v>0</v>
      </c>
      <c r="N5957" s="6">
        <v>0</v>
      </c>
      <c r="O5957" s="5">
        <v>0</v>
      </c>
      <c r="P5957" s="6">
        <v>0</v>
      </c>
      <c r="Q5957" s="5">
        <v>0</v>
      </c>
      <c r="R5957" s="6">
        <v>0</v>
      </c>
      <c r="S5957" s="5">
        <v>0</v>
      </c>
      <c r="T5957" s="6">
        <v>0</v>
      </c>
      <c r="U5957" s="5">
        <v>0</v>
      </c>
      <c r="V5957" s="6">
        <v>0</v>
      </c>
      <c r="W5957" s="5">
        <v>0</v>
      </c>
      <c r="X5957" s="6">
        <v>0</v>
      </c>
      <c r="Y5957" s="5">
        <v>0</v>
      </c>
      <c r="Z5957" s="6">
        <v>0</v>
      </c>
      <c r="AA5957" s="5">
        <v>0</v>
      </c>
      <c r="AB5957" s="6">
        <v>0</v>
      </c>
      <c r="AC5957" s="5">
        <v>0</v>
      </c>
      <c r="AD5957" s="6">
        <v>0</v>
      </c>
      <c r="AE5957" s="5">
        <v>0</v>
      </c>
      <c r="AF5957" s="6">
        <v>0</v>
      </c>
    </row>
    <row r="5958" spans="2:32" x14ac:dyDescent="0.35">
      <c r="B5958" s="1" t="s">
        <v>1399</v>
      </c>
      <c r="C5958" s="5">
        <v>6.2E-4</v>
      </c>
      <c r="D5958" s="6">
        <v>0.53900000000000003</v>
      </c>
      <c r="E5958" s="5">
        <v>0</v>
      </c>
      <c r="F5958" s="6">
        <v>0</v>
      </c>
      <c r="G5958" s="5">
        <v>0</v>
      </c>
      <c r="H5958" s="6">
        <v>0</v>
      </c>
      <c r="I5958" s="5">
        <v>0</v>
      </c>
      <c r="J5958" s="6">
        <v>0</v>
      </c>
      <c r="K5958" s="5">
        <v>0</v>
      </c>
      <c r="L5958" s="6">
        <v>0</v>
      </c>
      <c r="M5958" s="5">
        <v>0</v>
      </c>
      <c r="N5958" s="6">
        <v>0</v>
      </c>
      <c r="O5958" s="5">
        <v>0</v>
      </c>
      <c r="P5958" s="6">
        <v>0</v>
      </c>
      <c r="Q5958" s="5">
        <v>0</v>
      </c>
      <c r="R5958" s="6">
        <v>0</v>
      </c>
      <c r="S5958" s="5">
        <v>5.11E-3</v>
      </c>
      <c r="T5958" s="6">
        <v>0.53900000000000003</v>
      </c>
      <c r="U5958" s="5">
        <v>0</v>
      </c>
      <c r="V5958" s="6">
        <v>0</v>
      </c>
      <c r="W5958" s="5">
        <v>0</v>
      </c>
      <c r="X5958" s="6">
        <v>0</v>
      </c>
      <c r="Y5958" s="5">
        <v>0</v>
      </c>
      <c r="Z5958" s="6">
        <v>0</v>
      </c>
      <c r="AA5958" s="5">
        <v>0</v>
      </c>
      <c r="AB5958" s="6">
        <v>0</v>
      </c>
      <c r="AC5958" s="5">
        <v>0</v>
      </c>
      <c r="AD5958" s="6">
        <v>0</v>
      </c>
      <c r="AE5958" s="5">
        <v>0</v>
      </c>
      <c r="AF5958" s="6">
        <v>0</v>
      </c>
    </row>
    <row r="5959" spans="2:32" x14ac:dyDescent="0.35">
      <c r="B5959" s="1" t="s">
        <v>1400</v>
      </c>
      <c r="C5959" s="5">
        <v>4.4999999999999997E-3</v>
      </c>
      <c r="D5959" s="6">
        <v>3.9180000000000001</v>
      </c>
      <c r="E5959" s="5">
        <v>0</v>
      </c>
      <c r="F5959" s="6">
        <v>0</v>
      </c>
      <c r="G5959" s="5">
        <v>0</v>
      </c>
      <c r="H5959" s="6">
        <v>0</v>
      </c>
      <c r="I5959" s="5">
        <v>0</v>
      </c>
      <c r="J5959" s="6">
        <v>0</v>
      </c>
      <c r="K5959" s="5">
        <v>0</v>
      </c>
      <c r="L5959" s="6">
        <v>0</v>
      </c>
      <c r="M5959" s="5">
        <v>0</v>
      </c>
      <c r="N5959" s="6">
        <v>0</v>
      </c>
      <c r="O5959" s="5">
        <v>0</v>
      </c>
      <c r="P5959" s="6">
        <v>0</v>
      </c>
      <c r="Q5959" s="5">
        <v>0</v>
      </c>
      <c r="R5959" s="6">
        <v>0</v>
      </c>
      <c r="S5959" s="5">
        <v>0</v>
      </c>
      <c r="T5959" s="6">
        <v>0</v>
      </c>
      <c r="U5959" s="5">
        <v>0</v>
      </c>
      <c r="V5959" s="6">
        <v>0</v>
      </c>
      <c r="W5959" s="5">
        <v>0</v>
      </c>
      <c r="X5959" s="6">
        <v>0</v>
      </c>
      <c r="Y5959" s="5">
        <v>0</v>
      </c>
      <c r="Z5959" s="6">
        <v>0</v>
      </c>
      <c r="AA5959" s="5">
        <v>2.9870000000000001E-2</v>
      </c>
      <c r="AB5959" s="6">
        <v>3.9180000000000001</v>
      </c>
      <c r="AC5959" s="5">
        <v>0</v>
      </c>
      <c r="AD5959" s="6">
        <v>0</v>
      </c>
      <c r="AE5959" s="5">
        <v>0</v>
      </c>
      <c r="AF5959" s="6">
        <v>0</v>
      </c>
    </row>
    <row r="5960" spans="2:32" x14ac:dyDescent="0.35">
      <c r="B5960" s="1" t="s">
        <v>1401</v>
      </c>
      <c r="C5960" s="5">
        <v>0</v>
      </c>
      <c r="D5960" s="6">
        <v>0</v>
      </c>
      <c r="E5960" s="5">
        <v>0</v>
      </c>
      <c r="F5960" s="6">
        <v>0</v>
      </c>
      <c r="G5960" s="5">
        <v>0</v>
      </c>
      <c r="H5960" s="6">
        <v>0</v>
      </c>
      <c r="I5960" s="5">
        <v>0</v>
      </c>
      <c r="J5960" s="6">
        <v>0</v>
      </c>
      <c r="K5960" s="5">
        <v>0</v>
      </c>
      <c r="L5960" s="6">
        <v>0</v>
      </c>
      <c r="M5960" s="5">
        <v>0</v>
      </c>
      <c r="N5960" s="6">
        <v>0</v>
      </c>
      <c r="O5960" s="5">
        <v>0</v>
      </c>
      <c r="P5960" s="6">
        <v>0</v>
      </c>
      <c r="Q5960" s="5">
        <v>0</v>
      </c>
      <c r="R5960" s="6">
        <v>0</v>
      </c>
      <c r="S5960" s="5">
        <v>0</v>
      </c>
      <c r="T5960" s="6">
        <v>0</v>
      </c>
      <c r="U5960" s="5">
        <v>0</v>
      </c>
      <c r="V5960" s="6">
        <v>0</v>
      </c>
      <c r="W5960" s="5">
        <v>0</v>
      </c>
      <c r="X5960" s="6">
        <v>0</v>
      </c>
      <c r="Y5960" s="5">
        <v>0</v>
      </c>
      <c r="Z5960" s="6">
        <v>0</v>
      </c>
      <c r="AA5960" s="5">
        <v>0</v>
      </c>
      <c r="AB5960" s="6">
        <v>0</v>
      </c>
      <c r="AC5960" s="5">
        <v>0</v>
      </c>
      <c r="AD5960" s="6">
        <v>0</v>
      </c>
      <c r="AE5960" s="5">
        <v>0</v>
      </c>
      <c r="AF5960" s="6">
        <v>0</v>
      </c>
    </row>
    <row r="5961" spans="2:32" x14ac:dyDescent="0.35">
      <c r="B5961" s="1" t="s">
        <v>1402</v>
      </c>
      <c r="C5961" s="5">
        <v>6.4999999999999997E-4</v>
      </c>
      <c r="D5961" s="6">
        <v>0.56799999999999995</v>
      </c>
      <c r="E5961" s="5">
        <v>0</v>
      </c>
      <c r="F5961" s="6">
        <v>0</v>
      </c>
      <c r="G5961" s="5">
        <v>0</v>
      </c>
      <c r="H5961" s="6">
        <v>0</v>
      </c>
      <c r="I5961" s="5">
        <v>0</v>
      </c>
      <c r="J5961" s="6">
        <v>0</v>
      </c>
      <c r="K5961" s="5">
        <v>0</v>
      </c>
      <c r="L5961" s="6">
        <v>0</v>
      </c>
      <c r="M5961" s="5">
        <v>0</v>
      </c>
      <c r="N5961" s="6">
        <v>0</v>
      </c>
      <c r="O5961" s="5">
        <v>0</v>
      </c>
      <c r="P5961" s="6">
        <v>0</v>
      </c>
      <c r="Q5961" s="5">
        <v>0</v>
      </c>
      <c r="R5961" s="6">
        <v>0</v>
      </c>
      <c r="S5961" s="5">
        <v>0</v>
      </c>
      <c r="T5961" s="6">
        <v>0</v>
      </c>
      <c r="U5961" s="5">
        <v>0</v>
      </c>
      <c r="V5961" s="6">
        <v>0</v>
      </c>
      <c r="W5961" s="5">
        <v>0</v>
      </c>
      <c r="X5961" s="6">
        <v>0</v>
      </c>
      <c r="Y5961" s="5">
        <v>6.2700000000000004E-3</v>
      </c>
      <c r="Z5961" s="6">
        <v>0.56799999999999995</v>
      </c>
      <c r="AA5961" s="5">
        <v>0</v>
      </c>
      <c r="AB5961" s="6">
        <v>0</v>
      </c>
      <c r="AC5961" s="5">
        <v>0</v>
      </c>
      <c r="AD5961" s="6">
        <v>0</v>
      </c>
      <c r="AE5961" s="5">
        <v>0</v>
      </c>
      <c r="AF5961" s="6">
        <v>0</v>
      </c>
    </row>
    <row r="5962" spans="2:32" x14ac:dyDescent="0.35">
      <c r="B5962" s="1" t="s">
        <v>1403</v>
      </c>
      <c r="C5962" s="5">
        <v>9.7000000000000005E-4</v>
      </c>
      <c r="D5962" s="6">
        <v>0.84099999999999997</v>
      </c>
      <c r="E5962" s="5">
        <v>0</v>
      </c>
      <c r="F5962" s="6">
        <v>0</v>
      </c>
      <c r="G5962" s="5">
        <v>0</v>
      </c>
      <c r="H5962" s="6">
        <v>0</v>
      </c>
      <c r="I5962" s="5">
        <v>0</v>
      </c>
      <c r="J5962" s="6">
        <v>0</v>
      </c>
      <c r="K5962" s="5">
        <v>0</v>
      </c>
      <c r="L5962" s="6">
        <v>0</v>
      </c>
      <c r="M5962" s="5">
        <v>0</v>
      </c>
      <c r="N5962" s="6">
        <v>0</v>
      </c>
      <c r="O5962" s="5">
        <v>0</v>
      </c>
      <c r="P5962" s="6">
        <v>0</v>
      </c>
      <c r="Q5962" s="5">
        <v>2.376E-2</v>
      </c>
      <c r="R5962" s="6">
        <v>0.84099999999999997</v>
      </c>
      <c r="S5962" s="5">
        <v>0</v>
      </c>
      <c r="T5962" s="6">
        <v>0</v>
      </c>
      <c r="U5962" s="5">
        <v>0</v>
      </c>
      <c r="V5962" s="6">
        <v>0</v>
      </c>
      <c r="W5962" s="5">
        <v>0</v>
      </c>
      <c r="X5962" s="6">
        <v>0</v>
      </c>
      <c r="Y5962" s="5">
        <v>0</v>
      </c>
      <c r="Z5962" s="6">
        <v>0</v>
      </c>
      <c r="AA5962" s="5">
        <v>0</v>
      </c>
      <c r="AB5962" s="6">
        <v>0</v>
      </c>
      <c r="AC5962" s="5">
        <v>0</v>
      </c>
      <c r="AD5962" s="6">
        <v>0</v>
      </c>
      <c r="AE5962" s="5">
        <v>0</v>
      </c>
      <c r="AF5962" s="6">
        <v>0</v>
      </c>
    </row>
    <row r="5963" spans="2:32" x14ac:dyDescent="0.35">
      <c r="B5963" s="1" t="s">
        <v>1404</v>
      </c>
      <c r="C5963" s="5">
        <v>0</v>
      </c>
      <c r="D5963" s="6">
        <v>0</v>
      </c>
      <c r="E5963" s="5">
        <v>0</v>
      </c>
      <c r="F5963" s="6">
        <v>0</v>
      </c>
      <c r="G5963" s="5">
        <v>0</v>
      </c>
      <c r="H5963" s="6">
        <v>0</v>
      </c>
      <c r="I5963" s="5">
        <v>0</v>
      </c>
      <c r="J5963" s="6">
        <v>0</v>
      </c>
      <c r="K5963" s="5">
        <v>0</v>
      </c>
      <c r="L5963" s="6">
        <v>0</v>
      </c>
      <c r="M5963" s="5">
        <v>0</v>
      </c>
      <c r="N5963" s="6">
        <v>0</v>
      </c>
      <c r="O5963" s="5">
        <v>0</v>
      </c>
      <c r="P5963" s="6">
        <v>0</v>
      </c>
      <c r="Q5963" s="5">
        <v>0</v>
      </c>
      <c r="R5963" s="6">
        <v>0</v>
      </c>
      <c r="S5963" s="5">
        <v>0</v>
      </c>
      <c r="T5963" s="6">
        <v>0</v>
      </c>
      <c r="U5963" s="5">
        <v>0</v>
      </c>
      <c r="V5963" s="6">
        <v>0</v>
      </c>
      <c r="W5963" s="5">
        <v>0</v>
      </c>
      <c r="X5963" s="6">
        <v>0</v>
      </c>
      <c r="Y5963" s="5">
        <v>0</v>
      </c>
      <c r="Z5963" s="6">
        <v>0</v>
      </c>
      <c r="AA5963" s="5">
        <v>0</v>
      </c>
      <c r="AB5963" s="6">
        <v>0</v>
      </c>
      <c r="AC5963" s="5">
        <v>0</v>
      </c>
      <c r="AD5963" s="6">
        <v>0</v>
      </c>
      <c r="AE5963" s="5">
        <v>0</v>
      </c>
      <c r="AF5963" s="6">
        <v>0</v>
      </c>
    </row>
    <row r="5964" spans="2:32" x14ac:dyDescent="0.35">
      <c r="B5964" s="1" t="s">
        <v>737</v>
      </c>
      <c r="C5964" s="5">
        <v>2.7529999999999999E-2</v>
      </c>
      <c r="D5964" s="6">
        <v>23.988</v>
      </c>
      <c r="E5964" s="5">
        <v>2.2440000000000002E-2</v>
      </c>
      <c r="F5964" s="6">
        <v>0.63700000000000001</v>
      </c>
      <c r="G5964" s="5">
        <v>0</v>
      </c>
      <c r="H5964" s="6">
        <v>0</v>
      </c>
      <c r="I5964" s="5">
        <v>7.4700000000000001E-3</v>
      </c>
      <c r="J5964" s="6">
        <v>0.255</v>
      </c>
      <c r="K5964" s="5">
        <v>0</v>
      </c>
      <c r="L5964" s="6">
        <v>0</v>
      </c>
      <c r="M5964" s="5">
        <v>0</v>
      </c>
      <c r="N5964" s="6">
        <v>0</v>
      </c>
      <c r="O5964" s="5">
        <v>0</v>
      </c>
      <c r="P5964" s="6">
        <v>0</v>
      </c>
      <c r="Q5964" s="5">
        <v>0</v>
      </c>
      <c r="R5964" s="6">
        <v>0</v>
      </c>
      <c r="S5964" s="5">
        <v>0</v>
      </c>
      <c r="T5964" s="6">
        <v>0</v>
      </c>
      <c r="U5964" s="5">
        <v>0</v>
      </c>
      <c r="V5964" s="6">
        <v>0</v>
      </c>
      <c r="W5964" s="5">
        <v>0</v>
      </c>
      <c r="X5964" s="6">
        <v>0</v>
      </c>
      <c r="Y5964" s="5">
        <v>2.23E-2</v>
      </c>
      <c r="Z5964" s="6">
        <v>2.02</v>
      </c>
      <c r="AA5964" s="5">
        <v>4.4240000000000002E-2</v>
      </c>
      <c r="AB5964" s="6">
        <v>5.8029999999999999</v>
      </c>
      <c r="AC5964" s="5">
        <v>6.1350000000000002E-2</v>
      </c>
      <c r="AD5964" s="6">
        <v>9.7759999999999998</v>
      </c>
      <c r="AE5964" s="5">
        <v>7.6670000000000002E-2</v>
      </c>
      <c r="AF5964" s="6">
        <v>5.4980000000000002</v>
      </c>
    </row>
    <row r="5965" spans="2:32" x14ac:dyDescent="0.35">
      <c r="B5965" s="1" t="s">
        <v>1405</v>
      </c>
      <c r="C5965" s="5">
        <v>1.58E-3</v>
      </c>
      <c r="D5965" s="6">
        <v>1.379</v>
      </c>
      <c r="E5965" s="5">
        <v>0</v>
      </c>
      <c r="F5965" s="6">
        <v>0</v>
      </c>
      <c r="G5965" s="5">
        <v>0</v>
      </c>
      <c r="H5965" s="6">
        <v>0</v>
      </c>
      <c r="I5965" s="5">
        <v>0</v>
      </c>
      <c r="J5965" s="6">
        <v>0</v>
      </c>
      <c r="K5965" s="5">
        <v>0</v>
      </c>
      <c r="L5965" s="6">
        <v>0</v>
      </c>
      <c r="M5965" s="5">
        <v>0</v>
      </c>
      <c r="N5965" s="6">
        <v>0</v>
      </c>
      <c r="O5965" s="5">
        <v>0</v>
      </c>
      <c r="P5965" s="6">
        <v>0</v>
      </c>
      <c r="Q5965" s="5">
        <v>0</v>
      </c>
      <c r="R5965" s="6">
        <v>0</v>
      </c>
      <c r="S5965" s="5">
        <v>1.307E-2</v>
      </c>
      <c r="T5965" s="6">
        <v>1.379</v>
      </c>
      <c r="U5965" s="5">
        <v>0</v>
      </c>
      <c r="V5965" s="6">
        <v>0</v>
      </c>
      <c r="W5965" s="5">
        <v>0</v>
      </c>
      <c r="X5965" s="6">
        <v>0</v>
      </c>
      <c r="Y5965" s="5">
        <v>0</v>
      </c>
      <c r="Z5965" s="6">
        <v>0</v>
      </c>
      <c r="AA5965" s="5">
        <v>0</v>
      </c>
      <c r="AB5965" s="6">
        <v>0</v>
      </c>
      <c r="AC5965" s="5">
        <v>0</v>
      </c>
      <c r="AD5965" s="6">
        <v>0</v>
      </c>
      <c r="AE5965" s="5">
        <v>0</v>
      </c>
      <c r="AF5965" s="6">
        <v>0</v>
      </c>
    </row>
    <row r="5966" spans="2:32" x14ac:dyDescent="0.35">
      <c r="B5966" s="1" t="s">
        <v>1406</v>
      </c>
      <c r="C5966" s="5">
        <v>2.15E-3</v>
      </c>
      <c r="D5966" s="6">
        <v>1.8720000000000001</v>
      </c>
      <c r="E5966" s="5">
        <v>0</v>
      </c>
      <c r="F5966" s="6">
        <v>0</v>
      </c>
      <c r="G5966" s="5">
        <v>0</v>
      </c>
      <c r="H5966" s="6">
        <v>0</v>
      </c>
      <c r="I5966" s="5">
        <v>0</v>
      </c>
      <c r="J5966" s="6">
        <v>0</v>
      </c>
      <c r="K5966" s="5">
        <v>0</v>
      </c>
      <c r="L5966" s="6">
        <v>0</v>
      </c>
      <c r="M5966" s="5">
        <v>0</v>
      </c>
      <c r="N5966" s="6">
        <v>0</v>
      </c>
      <c r="O5966" s="5">
        <v>0</v>
      </c>
      <c r="P5966" s="6">
        <v>0</v>
      </c>
      <c r="Q5966" s="5">
        <v>0</v>
      </c>
      <c r="R5966" s="6">
        <v>0</v>
      </c>
      <c r="S5966" s="5">
        <v>0</v>
      </c>
      <c r="T5966" s="6">
        <v>0</v>
      </c>
      <c r="U5966" s="5">
        <v>0</v>
      </c>
      <c r="V5966" s="6">
        <v>0</v>
      </c>
      <c r="W5966" s="5">
        <v>0</v>
      </c>
      <c r="X5966" s="6">
        <v>0</v>
      </c>
      <c r="Y5966" s="5">
        <v>1.2529999999999999E-2</v>
      </c>
      <c r="Z5966" s="6">
        <v>1.135</v>
      </c>
      <c r="AA5966" s="5">
        <v>5.62E-3</v>
      </c>
      <c r="AB5966" s="6">
        <v>0.73699999999999999</v>
      </c>
      <c r="AC5966" s="5">
        <v>0</v>
      </c>
      <c r="AD5966" s="6">
        <v>0</v>
      </c>
      <c r="AE5966" s="5">
        <v>0</v>
      </c>
      <c r="AF5966" s="6">
        <v>0</v>
      </c>
    </row>
    <row r="5967" spans="2:32" x14ac:dyDescent="0.35">
      <c r="B5967" s="1" t="s">
        <v>1407</v>
      </c>
      <c r="C5967" s="5">
        <v>0</v>
      </c>
      <c r="D5967" s="6">
        <v>0</v>
      </c>
      <c r="E5967" s="5">
        <v>0</v>
      </c>
      <c r="F5967" s="6">
        <v>0</v>
      </c>
      <c r="G5967" s="5">
        <v>0</v>
      </c>
      <c r="H5967" s="6">
        <v>0</v>
      </c>
      <c r="I5967" s="5">
        <v>0</v>
      </c>
      <c r="J5967" s="6">
        <v>0</v>
      </c>
      <c r="K5967" s="5">
        <v>0</v>
      </c>
      <c r="L5967" s="6">
        <v>0</v>
      </c>
      <c r="M5967" s="5">
        <v>0</v>
      </c>
      <c r="N5967" s="6">
        <v>0</v>
      </c>
      <c r="O5967" s="5">
        <v>0</v>
      </c>
      <c r="P5967" s="6">
        <v>0</v>
      </c>
      <c r="Q5967" s="5">
        <v>0</v>
      </c>
      <c r="R5967" s="6">
        <v>0</v>
      </c>
      <c r="S5967" s="5">
        <v>0</v>
      </c>
      <c r="T5967" s="6">
        <v>0</v>
      </c>
      <c r="U5967" s="5">
        <v>0</v>
      </c>
      <c r="V5967" s="6">
        <v>0</v>
      </c>
      <c r="W5967" s="5">
        <v>0</v>
      </c>
      <c r="X5967" s="6">
        <v>0</v>
      </c>
      <c r="Y5967" s="5">
        <v>0</v>
      </c>
      <c r="Z5967" s="6">
        <v>0</v>
      </c>
      <c r="AA5967" s="5">
        <v>0</v>
      </c>
      <c r="AB5967" s="6">
        <v>0</v>
      </c>
      <c r="AC5967" s="5">
        <v>0</v>
      </c>
      <c r="AD5967" s="6">
        <v>0</v>
      </c>
      <c r="AE5967" s="5">
        <v>0</v>
      </c>
      <c r="AF5967" s="6">
        <v>0</v>
      </c>
    </row>
    <row r="5968" spans="2:32" x14ac:dyDescent="0.35">
      <c r="B5968" s="1" t="s">
        <v>741</v>
      </c>
      <c r="C5968" s="5">
        <v>0</v>
      </c>
      <c r="D5968" s="6">
        <v>0</v>
      </c>
      <c r="E5968" s="5">
        <v>0</v>
      </c>
      <c r="F5968" s="6">
        <v>0</v>
      </c>
      <c r="G5968" s="5">
        <v>0</v>
      </c>
      <c r="H5968" s="6">
        <v>0</v>
      </c>
      <c r="I5968" s="5">
        <v>0</v>
      </c>
      <c r="J5968" s="6">
        <v>0</v>
      </c>
      <c r="K5968" s="5">
        <v>0</v>
      </c>
      <c r="L5968" s="6">
        <v>0</v>
      </c>
      <c r="M5968" s="5">
        <v>0</v>
      </c>
      <c r="N5968" s="6">
        <v>0</v>
      </c>
      <c r="O5968" s="5">
        <v>0</v>
      </c>
      <c r="P5968" s="6">
        <v>0</v>
      </c>
      <c r="Q5968" s="5">
        <v>0</v>
      </c>
      <c r="R5968" s="6">
        <v>0</v>
      </c>
      <c r="S5968" s="5">
        <v>0</v>
      </c>
      <c r="T5968" s="6">
        <v>0</v>
      </c>
      <c r="U5968" s="5">
        <v>0</v>
      </c>
      <c r="V5968" s="6">
        <v>0</v>
      </c>
      <c r="W5968" s="5">
        <v>0</v>
      </c>
      <c r="X5968" s="6">
        <v>0</v>
      </c>
      <c r="Y5968" s="5">
        <v>0</v>
      </c>
      <c r="Z5968" s="6">
        <v>0</v>
      </c>
      <c r="AA5968" s="5">
        <v>0</v>
      </c>
      <c r="AB5968" s="6">
        <v>0</v>
      </c>
      <c r="AC5968" s="5">
        <v>0</v>
      </c>
      <c r="AD5968" s="6">
        <v>0</v>
      </c>
      <c r="AE5968" s="5">
        <v>0</v>
      </c>
      <c r="AF5968" s="6">
        <v>0</v>
      </c>
    </row>
    <row r="5969" spans="2:32" x14ac:dyDescent="0.35">
      <c r="B5969" s="1" t="s">
        <v>749</v>
      </c>
      <c r="C5969" s="5">
        <v>1.6900000000000001E-3</v>
      </c>
      <c r="D5969" s="6">
        <v>1.474</v>
      </c>
      <c r="E5969" s="5">
        <v>0</v>
      </c>
      <c r="F5969" s="6">
        <v>0</v>
      </c>
      <c r="G5969" s="5">
        <v>0</v>
      </c>
      <c r="H5969" s="6">
        <v>0</v>
      </c>
      <c r="I5969" s="5">
        <v>0</v>
      </c>
      <c r="J5969" s="6">
        <v>0</v>
      </c>
      <c r="K5969" s="5">
        <v>0</v>
      </c>
      <c r="L5969" s="6">
        <v>0</v>
      </c>
      <c r="M5969" s="5">
        <v>0</v>
      </c>
      <c r="N5969" s="6">
        <v>0</v>
      </c>
      <c r="O5969" s="5">
        <v>0</v>
      </c>
      <c r="P5969" s="6">
        <v>0</v>
      </c>
      <c r="Q5969" s="5">
        <v>0</v>
      </c>
      <c r="R5969" s="6">
        <v>0</v>
      </c>
      <c r="S5969" s="5">
        <v>0</v>
      </c>
      <c r="T5969" s="6">
        <v>0</v>
      </c>
      <c r="U5969" s="5">
        <v>0</v>
      </c>
      <c r="V5969" s="6">
        <v>0</v>
      </c>
      <c r="W5969" s="5">
        <v>0</v>
      </c>
      <c r="X5969" s="6">
        <v>0</v>
      </c>
      <c r="Y5969" s="5">
        <v>0</v>
      </c>
      <c r="Z5969" s="6">
        <v>0</v>
      </c>
      <c r="AA5969" s="5">
        <v>1.124E-2</v>
      </c>
      <c r="AB5969" s="6">
        <v>1.474</v>
      </c>
      <c r="AC5969" s="5">
        <v>0</v>
      </c>
      <c r="AD5969" s="6">
        <v>0</v>
      </c>
      <c r="AE5969" s="5">
        <v>0</v>
      </c>
      <c r="AF5969" s="6">
        <v>0</v>
      </c>
    </row>
    <row r="5970" spans="2:32" x14ac:dyDescent="0.35">
      <c r="B5970" s="1" t="s">
        <v>1408</v>
      </c>
      <c r="C5970" s="5">
        <v>6.4999999999999997E-4</v>
      </c>
      <c r="D5970" s="6">
        <v>0.56799999999999995</v>
      </c>
      <c r="E5970" s="5">
        <v>0</v>
      </c>
      <c r="F5970" s="6">
        <v>0</v>
      </c>
      <c r="G5970" s="5">
        <v>0</v>
      </c>
      <c r="H5970" s="6">
        <v>0</v>
      </c>
      <c r="I5970" s="5">
        <v>0</v>
      </c>
      <c r="J5970" s="6">
        <v>0</v>
      </c>
      <c r="K5970" s="5">
        <v>0</v>
      </c>
      <c r="L5970" s="6">
        <v>0</v>
      </c>
      <c r="M5970" s="5">
        <v>0</v>
      </c>
      <c r="N5970" s="6">
        <v>0</v>
      </c>
      <c r="O5970" s="5">
        <v>0</v>
      </c>
      <c r="P5970" s="6">
        <v>0</v>
      </c>
      <c r="Q5970" s="5">
        <v>0</v>
      </c>
      <c r="R5970" s="6">
        <v>0</v>
      </c>
      <c r="S5970" s="5">
        <v>0</v>
      </c>
      <c r="T5970" s="6">
        <v>0</v>
      </c>
      <c r="U5970" s="5">
        <v>0</v>
      </c>
      <c r="V5970" s="6">
        <v>0</v>
      </c>
      <c r="W5970" s="5">
        <v>0</v>
      </c>
      <c r="X5970" s="6">
        <v>0</v>
      </c>
      <c r="Y5970" s="5">
        <v>6.2700000000000004E-3</v>
      </c>
      <c r="Z5970" s="6">
        <v>0.56799999999999995</v>
      </c>
      <c r="AA5970" s="5">
        <v>0</v>
      </c>
      <c r="AB5970" s="6">
        <v>0</v>
      </c>
      <c r="AC5970" s="5">
        <v>0</v>
      </c>
      <c r="AD5970" s="6">
        <v>0</v>
      </c>
      <c r="AE5970" s="5">
        <v>0</v>
      </c>
      <c r="AF5970" s="6">
        <v>0</v>
      </c>
    </row>
    <row r="5971" spans="2:32" x14ac:dyDescent="0.35">
      <c r="B5971" s="1" t="s">
        <v>1409</v>
      </c>
      <c r="C5971" s="5">
        <v>6.4999999999999997E-4</v>
      </c>
      <c r="D5971" s="6">
        <v>0.56799999999999995</v>
      </c>
      <c r="E5971" s="5">
        <v>0</v>
      </c>
      <c r="F5971" s="6">
        <v>0</v>
      </c>
      <c r="G5971" s="5">
        <v>0</v>
      </c>
      <c r="H5971" s="6">
        <v>0</v>
      </c>
      <c r="I5971" s="5">
        <v>0</v>
      </c>
      <c r="J5971" s="6">
        <v>0</v>
      </c>
      <c r="K5971" s="5">
        <v>0</v>
      </c>
      <c r="L5971" s="6">
        <v>0</v>
      </c>
      <c r="M5971" s="5">
        <v>0</v>
      </c>
      <c r="N5971" s="6">
        <v>0</v>
      </c>
      <c r="O5971" s="5">
        <v>0</v>
      </c>
      <c r="P5971" s="6">
        <v>0</v>
      </c>
      <c r="Q5971" s="5">
        <v>0</v>
      </c>
      <c r="R5971" s="6">
        <v>0</v>
      </c>
      <c r="S5971" s="5">
        <v>0</v>
      </c>
      <c r="T5971" s="6">
        <v>0</v>
      </c>
      <c r="U5971" s="5">
        <v>0</v>
      </c>
      <c r="V5971" s="6">
        <v>0</v>
      </c>
      <c r="W5971" s="5">
        <v>0</v>
      </c>
      <c r="X5971" s="6">
        <v>0</v>
      </c>
      <c r="Y5971" s="5">
        <v>6.2700000000000004E-3</v>
      </c>
      <c r="Z5971" s="6">
        <v>0.56799999999999995</v>
      </c>
      <c r="AA5971" s="5">
        <v>0</v>
      </c>
      <c r="AB5971" s="6">
        <v>0</v>
      </c>
      <c r="AC5971" s="5">
        <v>0</v>
      </c>
      <c r="AD5971" s="6">
        <v>0</v>
      </c>
      <c r="AE5971" s="5">
        <v>0</v>
      </c>
      <c r="AF5971" s="6">
        <v>0</v>
      </c>
    </row>
    <row r="5972" spans="2:32" x14ac:dyDescent="0.35">
      <c r="B5972" s="1" t="s">
        <v>1410</v>
      </c>
      <c r="C5972" s="5">
        <v>1.7899999999999999E-3</v>
      </c>
      <c r="D5972" s="6">
        <v>1.56</v>
      </c>
      <c r="E5972" s="5">
        <v>0</v>
      </c>
      <c r="F5972" s="6">
        <v>0</v>
      </c>
      <c r="G5972" s="5">
        <v>0</v>
      </c>
      <c r="H5972" s="6">
        <v>0</v>
      </c>
      <c r="I5972" s="5">
        <v>0</v>
      </c>
      <c r="J5972" s="6">
        <v>0</v>
      </c>
      <c r="K5972" s="5">
        <v>0</v>
      </c>
      <c r="L5972" s="6">
        <v>0</v>
      </c>
      <c r="M5972" s="5">
        <v>0</v>
      </c>
      <c r="N5972" s="6">
        <v>0</v>
      </c>
      <c r="O5972" s="5">
        <v>0</v>
      </c>
      <c r="P5972" s="6">
        <v>0</v>
      </c>
      <c r="Q5972" s="5">
        <v>0</v>
      </c>
      <c r="R5972" s="6">
        <v>0</v>
      </c>
      <c r="S5972" s="5">
        <v>0</v>
      </c>
      <c r="T5972" s="6">
        <v>0</v>
      </c>
      <c r="U5972" s="5">
        <v>4.759E-2</v>
      </c>
      <c r="V5972" s="6">
        <v>1.56</v>
      </c>
      <c r="W5972" s="5">
        <v>0</v>
      </c>
      <c r="X5972" s="6">
        <v>0</v>
      </c>
      <c r="Y5972" s="5">
        <v>0</v>
      </c>
      <c r="Z5972" s="6">
        <v>0</v>
      </c>
      <c r="AA5972" s="5">
        <v>0</v>
      </c>
      <c r="AB5972" s="6">
        <v>0</v>
      </c>
      <c r="AC5972" s="5">
        <v>0</v>
      </c>
      <c r="AD5972" s="6">
        <v>0</v>
      </c>
      <c r="AE5972" s="5">
        <v>0</v>
      </c>
      <c r="AF5972" s="6">
        <v>0</v>
      </c>
    </row>
    <row r="5973" spans="2:32" x14ac:dyDescent="0.35">
      <c r="B5973" s="1" t="s">
        <v>1411</v>
      </c>
      <c r="C5973" s="5">
        <v>0</v>
      </c>
      <c r="D5973" s="6">
        <v>0</v>
      </c>
      <c r="E5973" s="5">
        <v>0</v>
      </c>
      <c r="F5973" s="6">
        <v>0</v>
      </c>
      <c r="G5973" s="5">
        <v>0</v>
      </c>
      <c r="H5973" s="6">
        <v>0</v>
      </c>
      <c r="I5973" s="5">
        <v>0</v>
      </c>
      <c r="J5973" s="6">
        <v>0</v>
      </c>
      <c r="K5973" s="5">
        <v>0</v>
      </c>
      <c r="L5973" s="6">
        <v>0</v>
      </c>
      <c r="M5973" s="5">
        <v>0</v>
      </c>
      <c r="N5973" s="6">
        <v>0</v>
      </c>
      <c r="O5973" s="5">
        <v>0</v>
      </c>
      <c r="P5973" s="6">
        <v>0</v>
      </c>
      <c r="Q5973" s="5">
        <v>0</v>
      </c>
      <c r="R5973" s="6">
        <v>0</v>
      </c>
      <c r="S5973" s="5">
        <v>0</v>
      </c>
      <c r="T5973" s="6">
        <v>0</v>
      </c>
      <c r="U5973" s="5">
        <v>0</v>
      </c>
      <c r="V5973" s="6">
        <v>0</v>
      </c>
      <c r="W5973" s="5">
        <v>0</v>
      </c>
      <c r="X5973" s="6">
        <v>0</v>
      </c>
      <c r="Y5973" s="5">
        <v>0</v>
      </c>
      <c r="Z5973" s="6">
        <v>0</v>
      </c>
      <c r="AA5973" s="5">
        <v>0</v>
      </c>
      <c r="AB5973" s="6">
        <v>0</v>
      </c>
      <c r="AC5973" s="5">
        <v>0</v>
      </c>
      <c r="AD5973" s="6">
        <v>0</v>
      </c>
      <c r="AE5973" s="5">
        <v>0</v>
      </c>
      <c r="AF5973" s="6">
        <v>0</v>
      </c>
    </row>
    <row r="5974" spans="2:32" x14ac:dyDescent="0.35">
      <c r="B5974" s="1" t="s">
        <v>1412</v>
      </c>
      <c r="C5974" s="5">
        <v>2.1199999999999999E-3</v>
      </c>
      <c r="D5974" s="6">
        <v>1.851</v>
      </c>
      <c r="E5974" s="5">
        <v>0</v>
      </c>
      <c r="F5974" s="6">
        <v>0</v>
      </c>
      <c r="G5974" s="5">
        <v>0</v>
      </c>
      <c r="H5974" s="6">
        <v>0</v>
      </c>
      <c r="I5974" s="5">
        <v>0</v>
      </c>
      <c r="J5974" s="6">
        <v>0</v>
      </c>
      <c r="K5974" s="5">
        <v>0</v>
      </c>
      <c r="L5974" s="6">
        <v>0</v>
      </c>
      <c r="M5974" s="5">
        <v>0</v>
      </c>
      <c r="N5974" s="6">
        <v>0</v>
      </c>
      <c r="O5974" s="5">
        <v>0</v>
      </c>
      <c r="P5974" s="6">
        <v>0</v>
      </c>
      <c r="Q5974" s="5">
        <v>0</v>
      </c>
      <c r="R5974" s="6">
        <v>0</v>
      </c>
      <c r="S5974" s="5">
        <v>1.307E-2</v>
      </c>
      <c r="T5974" s="6">
        <v>1.379</v>
      </c>
      <c r="U5974" s="5">
        <v>0</v>
      </c>
      <c r="V5974" s="6">
        <v>0</v>
      </c>
      <c r="W5974" s="5">
        <v>0</v>
      </c>
      <c r="X5974" s="6">
        <v>0</v>
      </c>
      <c r="Y5974" s="5">
        <v>0</v>
      </c>
      <c r="Z5974" s="6">
        <v>0</v>
      </c>
      <c r="AA5974" s="5">
        <v>0</v>
      </c>
      <c r="AB5974" s="6">
        <v>0</v>
      </c>
      <c r="AC5974" s="5">
        <v>0</v>
      </c>
      <c r="AD5974" s="6">
        <v>0</v>
      </c>
      <c r="AE5974" s="5">
        <v>6.6E-3</v>
      </c>
      <c r="AF5974" s="6">
        <v>0.47299999999999998</v>
      </c>
    </row>
    <row r="5975" spans="2:32" x14ac:dyDescent="0.35">
      <c r="B5975" s="1" t="s">
        <v>1413</v>
      </c>
      <c r="C5975" s="5">
        <v>9.7999999999999997E-4</v>
      </c>
      <c r="D5975" s="6">
        <v>0.85099999999999998</v>
      </c>
      <c r="E5975" s="5">
        <v>0</v>
      </c>
      <c r="F5975" s="6">
        <v>0</v>
      </c>
      <c r="G5975" s="5">
        <v>0</v>
      </c>
      <c r="H5975" s="6">
        <v>0</v>
      </c>
      <c r="I5975" s="5">
        <v>0</v>
      </c>
      <c r="J5975" s="6">
        <v>0</v>
      </c>
      <c r="K5975" s="5">
        <v>0</v>
      </c>
      <c r="L5975" s="6">
        <v>0</v>
      </c>
      <c r="M5975" s="5">
        <v>0</v>
      </c>
      <c r="N5975" s="6">
        <v>0</v>
      </c>
      <c r="O5975" s="5">
        <v>0</v>
      </c>
      <c r="P5975" s="6">
        <v>0</v>
      </c>
      <c r="Q5975" s="5">
        <v>0</v>
      </c>
      <c r="R5975" s="6">
        <v>0</v>
      </c>
      <c r="S5975" s="5">
        <v>0</v>
      </c>
      <c r="T5975" s="6">
        <v>0</v>
      </c>
      <c r="U5975" s="5">
        <v>0</v>
      </c>
      <c r="V5975" s="6">
        <v>0</v>
      </c>
      <c r="W5975" s="5">
        <v>0</v>
      </c>
      <c r="X5975" s="6">
        <v>0</v>
      </c>
      <c r="Y5975" s="5">
        <v>0</v>
      </c>
      <c r="Z5975" s="6">
        <v>0</v>
      </c>
      <c r="AA5975" s="5">
        <v>0</v>
      </c>
      <c r="AB5975" s="6">
        <v>0</v>
      </c>
      <c r="AC5975" s="5">
        <v>5.3400000000000001E-3</v>
      </c>
      <c r="AD5975" s="6">
        <v>0.85099999999999998</v>
      </c>
      <c r="AE5975" s="5">
        <v>0</v>
      </c>
      <c r="AF5975" s="6">
        <v>0</v>
      </c>
    </row>
    <row r="5976" spans="2:32" x14ac:dyDescent="0.35">
      <c r="B5976" s="1" t="s">
        <v>753</v>
      </c>
      <c r="C5976" s="5">
        <v>0</v>
      </c>
      <c r="D5976" s="6">
        <v>0</v>
      </c>
      <c r="E5976" s="5">
        <v>0</v>
      </c>
      <c r="F5976" s="6">
        <v>0</v>
      </c>
      <c r="G5976" s="5">
        <v>0</v>
      </c>
      <c r="H5976" s="6">
        <v>0</v>
      </c>
      <c r="I5976" s="5">
        <v>0</v>
      </c>
      <c r="J5976" s="6">
        <v>0</v>
      </c>
      <c r="K5976" s="5">
        <v>0</v>
      </c>
      <c r="L5976" s="6">
        <v>0</v>
      </c>
      <c r="M5976" s="5">
        <v>0</v>
      </c>
      <c r="N5976" s="6">
        <v>0</v>
      </c>
      <c r="O5976" s="5">
        <v>0</v>
      </c>
      <c r="P5976" s="6">
        <v>0</v>
      </c>
      <c r="Q5976" s="5">
        <v>0</v>
      </c>
      <c r="R5976" s="6">
        <v>0</v>
      </c>
      <c r="S5976" s="5">
        <v>0</v>
      </c>
      <c r="T5976" s="6">
        <v>0</v>
      </c>
      <c r="U5976" s="5">
        <v>0</v>
      </c>
      <c r="V5976" s="6">
        <v>0</v>
      </c>
      <c r="W5976" s="5">
        <v>0</v>
      </c>
      <c r="X5976" s="6">
        <v>0</v>
      </c>
      <c r="Y5976" s="5">
        <v>0</v>
      </c>
      <c r="Z5976" s="6">
        <v>0</v>
      </c>
      <c r="AA5976" s="5">
        <v>0</v>
      </c>
      <c r="AB5976" s="6">
        <v>0</v>
      </c>
      <c r="AC5976" s="5">
        <v>0</v>
      </c>
      <c r="AD5976" s="6">
        <v>0</v>
      </c>
      <c r="AE5976" s="5">
        <v>0</v>
      </c>
      <c r="AF5976" s="6">
        <v>0</v>
      </c>
    </row>
    <row r="5977" spans="2:32" x14ac:dyDescent="0.35">
      <c r="B5977" s="1" t="s">
        <v>755</v>
      </c>
      <c r="C5977" s="5">
        <v>0</v>
      </c>
      <c r="D5977" s="6">
        <v>0</v>
      </c>
      <c r="E5977" s="5">
        <v>0</v>
      </c>
      <c r="F5977" s="6">
        <v>0</v>
      </c>
      <c r="G5977" s="5">
        <v>0</v>
      </c>
      <c r="H5977" s="6">
        <v>0</v>
      </c>
      <c r="I5977" s="5">
        <v>0</v>
      </c>
      <c r="J5977" s="6">
        <v>0</v>
      </c>
      <c r="K5977" s="5">
        <v>0</v>
      </c>
      <c r="L5977" s="6">
        <v>0</v>
      </c>
      <c r="M5977" s="5">
        <v>0</v>
      </c>
      <c r="N5977" s="6">
        <v>0</v>
      </c>
      <c r="O5977" s="5">
        <v>0</v>
      </c>
      <c r="P5977" s="6">
        <v>0</v>
      </c>
      <c r="Q5977" s="5">
        <v>0</v>
      </c>
      <c r="R5977" s="6">
        <v>0</v>
      </c>
      <c r="S5977" s="5">
        <v>0</v>
      </c>
      <c r="T5977" s="6">
        <v>0</v>
      </c>
      <c r="U5977" s="5">
        <v>0</v>
      </c>
      <c r="V5977" s="6">
        <v>0</v>
      </c>
      <c r="W5977" s="5">
        <v>0</v>
      </c>
      <c r="X5977" s="6">
        <v>0</v>
      </c>
      <c r="Y5977" s="5">
        <v>0</v>
      </c>
      <c r="Z5977" s="6">
        <v>0</v>
      </c>
      <c r="AA5977" s="5">
        <v>0</v>
      </c>
      <c r="AB5977" s="6">
        <v>0</v>
      </c>
      <c r="AC5977" s="5">
        <v>0</v>
      </c>
      <c r="AD5977" s="6">
        <v>0</v>
      </c>
      <c r="AE5977" s="5">
        <v>0</v>
      </c>
      <c r="AF5977" s="6">
        <v>0</v>
      </c>
    </row>
    <row r="5978" spans="2:32" x14ac:dyDescent="0.35">
      <c r="B5978" s="1" t="s">
        <v>1414</v>
      </c>
      <c r="C5978" s="5">
        <v>0</v>
      </c>
      <c r="D5978" s="6">
        <v>0</v>
      </c>
      <c r="E5978" s="5">
        <v>0</v>
      </c>
      <c r="F5978" s="6">
        <v>0</v>
      </c>
      <c r="G5978" s="5">
        <v>0</v>
      </c>
      <c r="H5978" s="6">
        <v>0</v>
      </c>
      <c r="I5978" s="5">
        <v>0</v>
      </c>
      <c r="J5978" s="6">
        <v>0</v>
      </c>
      <c r="K5978" s="5">
        <v>0</v>
      </c>
      <c r="L5978" s="6">
        <v>0</v>
      </c>
      <c r="M5978" s="5">
        <v>0</v>
      </c>
      <c r="N5978" s="6">
        <v>0</v>
      </c>
      <c r="O5978" s="5">
        <v>0</v>
      </c>
      <c r="P5978" s="6">
        <v>0</v>
      </c>
      <c r="Q5978" s="5">
        <v>0</v>
      </c>
      <c r="R5978" s="6">
        <v>0</v>
      </c>
      <c r="S5978" s="5">
        <v>0</v>
      </c>
      <c r="T5978" s="6">
        <v>0</v>
      </c>
      <c r="U5978" s="5">
        <v>0</v>
      </c>
      <c r="V5978" s="6">
        <v>0</v>
      </c>
      <c r="W5978" s="5">
        <v>0</v>
      </c>
      <c r="X5978" s="6">
        <v>0</v>
      </c>
      <c r="Y5978" s="5">
        <v>0</v>
      </c>
      <c r="Z5978" s="6">
        <v>0</v>
      </c>
      <c r="AA5978" s="5">
        <v>0</v>
      </c>
      <c r="AB5978" s="6">
        <v>0</v>
      </c>
      <c r="AC5978" s="5">
        <v>0</v>
      </c>
      <c r="AD5978" s="6">
        <v>0</v>
      </c>
      <c r="AE5978" s="5">
        <v>0</v>
      </c>
      <c r="AF5978" s="6">
        <v>0</v>
      </c>
    </row>
    <row r="5979" spans="2:32" x14ac:dyDescent="0.35">
      <c r="B5979" s="1" t="s">
        <v>759</v>
      </c>
      <c r="C5979" s="5">
        <v>8.6599999999999993E-3</v>
      </c>
      <c r="D5979" s="6">
        <v>7.5469999999999997</v>
      </c>
      <c r="E5979" s="5">
        <v>0</v>
      </c>
      <c r="F5979" s="6">
        <v>0</v>
      </c>
      <c r="G5979" s="5">
        <v>0</v>
      </c>
      <c r="H5979" s="6">
        <v>0</v>
      </c>
      <c r="I5979" s="5">
        <v>0</v>
      </c>
      <c r="J5979" s="6">
        <v>0</v>
      </c>
      <c r="K5979" s="5">
        <v>2.6100000000000002E-2</v>
      </c>
      <c r="L5979" s="6">
        <v>1.1379999999999999</v>
      </c>
      <c r="M5979" s="5">
        <v>0</v>
      </c>
      <c r="N5979" s="6">
        <v>0</v>
      </c>
      <c r="O5979" s="5">
        <v>0</v>
      </c>
      <c r="P5979" s="6">
        <v>0</v>
      </c>
      <c r="Q5979" s="5">
        <v>0</v>
      </c>
      <c r="R5979" s="6">
        <v>0</v>
      </c>
      <c r="S5979" s="5">
        <v>0</v>
      </c>
      <c r="T5979" s="6">
        <v>0</v>
      </c>
      <c r="U5979" s="5">
        <v>0</v>
      </c>
      <c r="V5979" s="6">
        <v>0</v>
      </c>
      <c r="W5979" s="5">
        <v>0</v>
      </c>
      <c r="X5979" s="6">
        <v>0</v>
      </c>
      <c r="Y5979" s="5">
        <v>0</v>
      </c>
      <c r="Z5979" s="6">
        <v>0</v>
      </c>
      <c r="AA5979" s="5">
        <v>1.4370000000000001E-2</v>
      </c>
      <c r="AB5979" s="6">
        <v>1.885</v>
      </c>
      <c r="AC5979" s="5">
        <v>2.8389999999999999E-2</v>
      </c>
      <c r="AD5979" s="6">
        <v>4.524</v>
      </c>
      <c r="AE5979" s="5">
        <v>0</v>
      </c>
      <c r="AF5979" s="6">
        <v>0</v>
      </c>
    </row>
    <row r="5980" spans="2:32" x14ac:dyDescent="0.35">
      <c r="B5980" s="1" t="s">
        <v>1415</v>
      </c>
      <c r="C5980" s="5">
        <v>2.16E-3</v>
      </c>
      <c r="D5980" s="6">
        <v>1.885</v>
      </c>
      <c r="E5980" s="5">
        <v>0</v>
      </c>
      <c r="F5980" s="6">
        <v>0</v>
      </c>
      <c r="G5980" s="5">
        <v>0</v>
      </c>
      <c r="H5980" s="6">
        <v>0</v>
      </c>
      <c r="I5980" s="5">
        <v>0</v>
      </c>
      <c r="J5980" s="6">
        <v>0</v>
      </c>
      <c r="K5980" s="5">
        <v>0</v>
      </c>
      <c r="L5980" s="6">
        <v>0</v>
      </c>
      <c r="M5980" s="5">
        <v>0</v>
      </c>
      <c r="N5980" s="6">
        <v>0</v>
      </c>
      <c r="O5980" s="5">
        <v>0</v>
      </c>
      <c r="P5980" s="6">
        <v>0</v>
      </c>
      <c r="Q5980" s="5">
        <v>0</v>
      </c>
      <c r="R5980" s="6">
        <v>0</v>
      </c>
      <c r="S5980" s="5">
        <v>0</v>
      </c>
      <c r="T5980" s="6">
        <v>0</v>
      </c>
      <c r="U5980" s="5">
        <v>0</v>
      </c>
      <c r="V5980" s="6">
        <v>0</v>
      </c>
      <c r="W5980" s="5">
        <v>0</v>
      </c>
      <c r="X5980" s="6">
        <v>0</v>
      </c>
      <c r="Y5980" s="5">
        <v>0</v>
      </c>
      <c r="Z5980" s="6">
        <v>0</v>
      </c>
      <c r="AA5980" s="5">
        <v>1.4370000000000001E-2</v>
      </c>
      <c r="AB5980" s="6">
        <v>1.885</v>
      </c>
      <c r="AC5980" s="5">
        <v>0</v>
      </c>
      <c r="AD5980" s="6">
        <v>0</v>
      </c>
      <c r="AE5980" s="5">
        <v>0</v>
      </c>
      <c r="AF5980" s="6">
        <v>0</v>
      </c>
    </row>
    <row r="5981" spans="2:32" x14ac:dyDescent="0.35">
      <c r="B5981" s="1" t="s">
        <v>760</v>
      </c>
      <c r="C5981" s="5">
        <v>0</v>
      </c>
      <c r="D5981" s="6">
        <v>0</v>
      </c>
      <c r="E5981" s="5">
        <v>0</v>
      </c>
      <c r="F5981" s="6">
        <v>0</v>
      </c>
      <c r="G5981" s="5">
        <v>0</v>
      </c>
      <c r="H5981" s="6">
        <v>0</v>
      </c>
      <c r="I5981" s="5">
        <v>0</v>
      </c>
      <c r="J5981" s="6">
        <v>0</v>
      </c>
      <c r="K5981" s="5">
        <v>0</v>
      </c>
      <c r="L5981" s="6">
        <v>0</v>
      </c>
      <c r="M5981" s="5">
        <v>0</v>
      </c>
      <c r="N5981" s="6">
        <v>0</v>
      </c>
      <c r="O5981" s="5">
        <v>0</v>
      </c>
      <c r="P5981" s="6">
        <v>0</v>
      </c>
      <c r="Q5981" s="5">
        <v>0</v>
      </c>
      <c r="R5981" s="6">
        <v>0</v>
      </c>
      <c r="S5981" s="5">
        <v>0</v>
      </c>
      <c r="T5981" s="6">
        <v>0</v>
      </c>
      <c r="U5981" s="5">
        <v>0</v>
      </c>
      <c r="V5981" s="6">
        <v>0</v>
      </c>
      <c r="W5981" s="5">
        <v>0</v>
      </c>
      <c r="X5981" s="6">
        <v>0</v>
      </c>
      <c r="Y5981" s="5">
        <v>0</v>
      </c>
      <c r="Z5981" s="6">
        <v>0</v>
      </c>
      <c r="AA5981" s="5">
        <v>0</v>
      </c>
      <c r="AB5981" s="6">
        <v>0</v>
      </c>
      <c r="AC5981" s="5">
        <v>0</v>
      </c>
      <c r="AD5981" s="6">
        <v>0</v>
      </c>
      <c r="AE5981" s="5">
        <v>0</v>
      </c>
      <c r="AF5981" s="6">
        <v>0</v>
      </c>
    </row>
    <row r="5982" spans="2:32" x14ac:dyDescent="0.35">
      <c r="B5982" s="1" t="s">
        <v>763</v>
      </c>
      <c r="C5982" s="5">
        <v>0</v>
      </c>
      <c r="D5982" s="6">
        <v>0</v>
      </c>
      <c r="E5982" s="5">
        <v>0</v>
      </c>
      <c r="F5982" s="6">
        <v>0</v>
      </c>
      <c r="G5982" s="5">
        <v>0</v>
      </c>
      <c r="H5982" s="6">
        <v>0</v>
      </c>
      <c r="I5982" s="5">
        <v>0</v>
      </c>
      <c r="J5982" s="6">
        <v>0</v>
      </c>
      <c r="K5982" s="5">
        <v>0</v>
      </c>
      <c r="L5982" s="6">
        <v>0</v>
      </c>
      <c r="M5982" s="5">
        <v>0</v>
      </c>
      <c r="N5982" s="6">
        <v>0</v>
      </c>
      <c r="O5982" s="5">
        <v>0</v>
      </c>
      <c r="P5982" s="6">
        <v>0</v>
      </c>
      <c r="Q5982" s="5">
        <v>0</v>
      </c>
      <c r="R5982" s="6">
        <v>0</v>
      </c>
      <c r="S5982" s="5">
        <v>0</v>
      </c>
      <c r="T5982" s="6">
        <v>0</v>
      </c>
      <c r="U5982" s="5">
        <v>0</v>
      </c>
      <c r="V5982" s="6">
        <v>0</v>
      </c>
      <c r="W5982" s="5">
        <v>0</v>
      </c>
      <c r="X5982" s="6">
        <v>0</v>
      </c>
      <c r="Y5982" s="5">
        <v>0</v>
      </c>
      <c r="Z5982" s="6">
        <v>0</v>
      </c>
      <c r="AA5982" s="5">
        <v>0</v>
      </c>
      <c r="AB5982" s="6">
        <v>0</v>
      </c>
      <c r="AC5982" s="5">
        <v>0</v>
      </c>
      <c r="AD5982" s="6">
        <v>0</v>
      </c>
      <c r="AE5982" s="5">
        <v>0</v>
      </c>
      <c r="AF5982" s="6">
        <v>0</v>
      </c>
    </row>
    <row r="5983" spans="2:32" x14ac:dyDescent="0.35">
      <c r="B5983" s="1" t="s">
        <v>764</v>
      </c>
      <c r="C5983" s="5">
        <v>0</v>
      </c>
      <c r="D5983" s="6">
        <v>0</v>
      </c>
      <c r="E5983" s="5">
        <v>0</v>
      </c>
      <c r="F5983" s="6">
        <v>0</v>
      </c>
      <c r="G5983" s="5">
        <v>0</v>
      </c>
      <c r="H5983" s="6">
        <v>0</v>
      </c>
      <c r="I5983" s="5">
        <v>0</v>
      </c>
      <c r="J5983" s="6">
        <v>0</v>
      </c>
      <c r="K5983" s="5">
        <v>0</v>
      </c>
      <c r="L5983" s="6">
        <v>0</v>
      </c>
      <c r="M5983" s="5">
        <v>0</v>
      </c>
      <c r="N5983" s="6">
        <v>0</v>
      </c>
      <c r="O5983" s="5">
        <v>0</v>
      </c>
      <c r="P5983" s="6">
        <v>0</v>
      </c>
      <c r="Q5983" s="5">
        <v>0</v>
      </c>
      <c r="R5983" s="6">
        <v>0</v>
      </c>
      <c r="S5983" s="5">
        <v>0</v>
      </c>
      <c r="T5983" s="6">
        <v>0</v>
      </c>
      <c r="U5983" s="5">
        <v>0</v>
      </c>
      <c r="V5983" s="6">
        <v>0</v>
      </c>
      <c r="W5983" s="5">
        <v>0</v>
      </c>
      <c r="X5983" s="6">
        <v>0</v>
      </c>
      <c r="Y5983" s="5">
        <v>0</v>
      </c>
      <c r="Z5983" s="6">
        <v>0</v>
      </c>
      <c r="AA5983" s="5">
        <v>0</v>
      </c>
      <c r="AB5983" s="6">
        <v>0</v>
      </c>
      <c r="AC5983" s="5">
        <v>0</v>
      </c>
      <c r="AD5983" s="6">
        <v>0</v>
      </c>
      <c r="AE5983" s="5">
        <v>0</v>
      </c>
      <c r="AF5983" s="6">
        <v>0</v>
      </c>
    </row>
    <row r="5984" spans="2:32" x14ac:dyDescent="0.35">
      <c r="B5984" s="1" t="s">
        <v>767</v>
      </c>
      <c r="C5984" s="5">
        <v>0</v>
      </c>
      <c r="D5984" s="6">
        <v>0</v>
      </c>
      <c r="E5984" s="5">
        <v>0</v>
      </c>
      <c r="F5984" s="6">
        <v>0</v>
      </c>
      <c r="G5984" s="5">
        <v>0</v>
      </c>
      <c r="H5984" s="6">
        <v>0</v>
      </c>
      <c r="I5984" s="5">
        <v>0</v>
      </c>
      <c r="J5984" s="6">
        <v>0</v>
      </c>
      <c r="K5984" s="5">
        <v>0</v>
      </c>
      <c r="L5984" s="6">
        <v>0</v>
      </c>
      <c r="M5984" s="5">
        <v>0</v>
      </c>
      <c r="N5984" s="6">
        <v>0</v>
      </c>
      <c r="O5984" s="5">
        <v>0</v>
      </c>
      <c r="P5984" s="6">
        <v>0</v>
      </c>
      <c r="Q5984" s="5">
        <v>0</v>
      </c>
      <c r="R5984" s="6">
        <v>0</v>
      </c>
      <c r="S5984" s="5">
        <v>0</v>
      </c>
      <c r="T5984" s="6">
        <v>0</v>
      </c>
      <c r="U5984" s="5">
        <v>0</v>
      </c>
      <c r="V5984" s="6">
        <v>0</v>
      </c>
      <c r="W5984" s="5">
        <v>0</v>
      </c>
      <c r="X5984" s="6">
        <v>0</v>
      </c>
      <c r="Y5984" s="5">
        <v>0</v>
      </c>
      <c r="Z5984" s="6">
        <v>0</v>
      </c>
      <c r="AA5984" s="5">
        <v>0</v>
      </c>
      <c r="AB5984" s="6">
        <v>0</v>
      </c>
      <c r="AC5984" s="5">
        <v>0</v>
      </c>
      <c r="AD5984" s="6">
        <v>0</v>
      </c>
      <c r="AE5984" s="5">
        <v>0</v>
      </c>
      <c r="AF5984" s="6">
        <v>0</v>
      </c>
    </row>
    <row r="5985" spans="2:32" x14ac:dyDescent="0.35">
      <c r="B5985" s="1" t="s">
        <v>1416</v>
      </c>
      <c r="C5985" s="5">
        <v>0</v>
      </c>
      <c r="D5985" s="6">
        <v>0</v>
      </c>
      <c r="E5985" s="5">
        <v>0</v>
      </c>
      <c r="F5985" s="6">
        <v>0</v>
      </c>
      <c r="G5985" s="5">
        <v>0</v>
      </c>
      <c r="H5985" s="6">
        <v>0</v>
      </c>
      <c r="I5985" s="5">
        <v>0</v>
      </c>
      <c r="J5985" s="6">
        <v>0</v>
      </c>
      <c r="K5985" s="5">
        <v>0</v>
      </c>
      <c r="L5985" s="6">
        <v>0</v>
      </c>
      <c r="M5985" s="5">
        <v>0</v>
      </c>
      <c r="N5985" s="6">
        <v>0</v>
      </c>
      <c r="O5985" s="5">
        <v>0</v>
      </c>
      <c r="P5985" s="6">
        <v>0</v>
      </c>
      <c r="Q5985" s="5">
        <v>0</v>
      </c>
      <c r="R5985" s="6">
        <v>0</v>
      </c>
      <c r="S5985" s="5">
        <v>0</v>
      </c>
      <c r="T5985" s="6">
        <v>0</v>
      </c>
      <c r="U5985" s="5">
        <v>0</v>
      </c>
      <c r="V5985" s="6">
        <v>0</v>
      </c>
      <c r="W5985" s="5">
        <v>0</v>
      </c>
      <c r="X5985" s="6">
        <v>0</v>
      </c>
      <c r="Y5985" s="5">
        <v>0</v>
      </c>
      <c r="Z5985" s="6">
        <v>0</v>
      </c>
      <c r="AA5985" s="5">
        <v>0</v>
      </c>
      <c r="AB5985" s="6">
        <v>0</v>
      </c>
      <c r="AC5985" s="5">
        <v>0</v>
      </c>
      <c r="AD5985" s="6">
        <v>0</v>
      </c>
      <c r="AE5985" s="5">
        <v>0</v>
      </c>
      <c r="AF5985" s="6">
        <v>0</v>
      </c>
    </row>
    <row r="5986" spans="2:32" x14ac:dyDescent="0.35">
      <c r="B5986" s="1" t="s">
        <v>1417</v>
      </c>
      <c r="C5986" s="5">
        <v>1.2999999999999999E-3</v>
      </c>
      <c r="D5986" s="6">
        <v>1.135</v>
      </c>
      <c r="E5986" s="5">
        <v>0</v>
      </c>
      <c r="F5986" s="6">
        <v>0</v>
      </c>
      <c r="G5986" s="5">
        <v>0</v>
      </c>
      <c r="H5986" s="6">
        <v>0</v>
      </c>
      <c r="I5986" s="5">
        <v>0</v>
      </c>
      <c r="J5986" s="6">
        <v>0</v>
      </c>
      <c r="K5986" s="5">
        <v>0</v>
      </c>
      <c r="L5986" s="6">
        <v>0</v>
      </c>
      <c r="M5986" s="5">
        <v>0</v>
      </c>
      <c r="N5986" s="6">
        <v>0</v>
      </c>
      <c r="O5986" s="5">
        <v>0</v>
      </c>
      <c r="P5986" s="6">
        <v>0</v>
      </c>
      <c r="Q5986" s="5">
        <v>0</v>
      </c>
      <c r="R5986" s="6">
        <v>0</v>
      </c>
      <c r="S5986" s="5">
        <v>0</v>
      </c>
      <c r="T5986" s="6">
        <v>0</v>
      </c>
      <c r="U5986" s="5">
        <v>0</v>
      </c>
      <c r="V5986" s="6">
        <v>0</v>
      </c>
      <c r="W5986" s="5">
        <v>0</v>
      </c>
      <c r="X5986" s="6">
        <v>0</v>
      </c>
      <c r="Y5986" s="5">
        <v>1.2529999999999999E-2</v>
      </c>
      <c r="Z5986" s="6">
        <v>1.135</v>
      </c>
      <c r="AA5986" s="5">
        <v>0</v>
      </c>
      <c r="AB5986" s="6">
        <v>0</v>
      </c>
      <c r="AC5986" s="5">
        <v>0</v>
      </c>
      <c r="AD5986" s="6">
        <v>0</v>
      </c>
      <c r="AE5986" s="5">
        <v>0</v>
      </c>
      <c r="AF5986" s="6">
        <v>0</v>
      </c>
    </row>
    <row r="5987" spans="2:32" x14ac:dyDescent="0.35">
      <c r="B5987" s="1" t="s">
        <v>1418</v>
      </c>
      <c r="C5987" s="5">
        <v>8.4999999999999995E-4</v>
      </c>
      <c r="D5987" s="6">
        <v>0.73699999999999999</v>
      </c>
      <c r="E5987" s="5">
        <v>0</v>
      </c>
      <c r="F5987" s="6">
        <v>0</v>
      </c>
      <c r="G5987" s="5">
        <v>0</v>
      </c>
      <c r="H5987" s="6">
        <v>0</v>
      </c>
      <c r="I5987" s="5">
        <v>0</v>
      </c>
      <c r="J5987" s="6">
        <v>0</v>
      </c>
      <c r="K5987" s="5">
        <v>0</v>
      </c>
      <c r="L5987" s="6">
        <v>0</v>
      </c>
      <c r="M5987" s="5">
        <v>0</v>
      </c>
      <c r="N5987" s="6">
        <v>0</v>
      </c>
      <c r="O5987" s="5">
        <v>0</v>
      </c>
      <c r="P5987" s="6">
        <v>0</v>
      </c>
      <c r="Q5987" s="5">
        <v>0</v>
      </c>
      <c r="R5987" s="6">
        <v>0</v>
      </c>
      <c r="S5987" s="5">
        <v>0</v>
      </c>
      <c r="T5987" s="6">
        <v>0</v>
      </c>
      <c r="U5987" s="5">
        <v>0</v>
      </c>
      <c r="V5987" s="6">
        <v>0</v>
      </c>
      <c r="W5987" s="5">
        <v>0</v>
      </c>
      <c r="X5987" s="6">
        <v>0</v>
      </c>
      <c r="Y5987" s="5">
        <v>0</v>
      </c>
      <c r="Z5987" s="6">
        <v>0</v>
      </c>
      <c r="AA5987" s="5">
        <v>5.62E-3</v>
      </c>
      <c r="AB5987" s="6">
        <v>0.73699999999999999</v>
      </c>
      <c r="AC5987" s="5">
        <v>0</v>
      </c>
      <c r="AD5987" s="6">
        <v>0</v>
      </c>
      <c r="AE5987" s="5">
        <v>0</v>
      </c>
      <c r="AF5987" s="6">
        <v>0</v>
      </c>
    </row>
    <row r="5988" spans="2:32" x14ac:dyDescent="0.35">
      <c r="B5988" s="1" t="s">
        <v>772</v>
      </c>
      <c r="C5988" s="5">
        <v>2E-3</v>
      </c>
      <c r="D5988" s="6">
        <v>1.7430000000000001</v>
      </c>
      <c r="E5988" s="5">
        <v>0</v>
      </c>
      <c r="F5988" s="6">
        <v>0</v>
      </c>
      <c r="G5988" s="5">
        <v>0</v>
      </c>
      <c r="H5988" s="6">
        <v>0</v>
      </c>
      <c r="I5988" s="5">
        <v>0</v>
      </c>
      <c r="J5988" s="6">
        <v>0</v>
      </c>
      <c r="K5988" s="5">
        <v>0</v>
      </c>
      <c r="L5988" s="6">
        <v>0</v>
      </c>
      <c r="M5988" s="5">
        <v>0</v>
      </c>
      <c r="N5988" s="6">
        <v>0</v>
      </c>
      <c r="O5988" s="5">
        <v>4.666E-2</v>
      </c>
      <c r="P5988" s="6">
        <v>1.175</v>
      </c>
      <c r="Q5988" s="5">
        <v>0</v>
      </c>
      <c r="R5988" s="6">
        <v>0</v>
      </c>
      <c r="S5988" s="5">
        <v>0</v>
      </c>
      <c r="T5988" s="6">
        <v>0</v>
      </c>
      <c r="U5988" s="5">
        <v>0</v>
      </c>
      <c r="V5988" s="6">
        <v>0</v>
      </c>
      <c r="W5988" s="5">
        <v>0</v>
      </c>
      <c r="X5988" s="6">
        <v>0</v>
      </c>
      <c r="Y5988" s="5">
        <v>6.2700000000000004E-3</v>
      </c>
      <c r="Z5988" s="6">
        <v>0.56799999999999995</v>
      </c>
      <c r="AA5988" s="5">
        <v>0</v>
      </c>
      <c r="AB5988" s="6">
        <v>0</v>
      </c>
      <c r="AC5988" s="5">
        <v>0</v>
      </c>
      <c r="AD5988" s="6">
        <v>0</v>
      </c>
      <c r="AE5988" s="5">
        <v>0</v>
      </c>
      <c r="AF5988" s="6">
        <v>0</v>
      </c>
    </row>
    <row r="5989" spans="2:32" x14ac:dyDescent="0.35">
      <c r="B5989" s="1" t="s">
        <v>1419</v>
      </c>
      <c r="C5989" s="5">
        <v>0</v>
      </c>
      <c r="D5989" s="6">
        <v>0</v>
      </c>
      <c r="E5989" s="5">
        <v>0</v>
      </c>
      <c r="F5989" s="6">
        <v>0</v>
      </c>
      <c r="G5989" s="5">
        <v>0</v>
      </c>
      <c r="H5989" s="6">
        <v>0</v>
      </c>
      <c r="I5989" s="5">
        <v>0</v>
      </c>
      <c r="J5989" s="6">
        <v>0</v>
      </c>
      <c r="K5989" s="5">
        <v>0</v>
      </c>
      <c r="L5989" s="6">
        <v>0</v>
      </c>
      <c r="M5989" s="5">
        <v>0</v>
      </c>
      <c r="N5989" s="6">
        <v>0</v>
      </c>
      <c r="O5989" s="5">
        <v>0</v>
      </c>
      <c r="P5989" s="6">
        <v>0</v>
      </c>
      <c r="Q5989" s="5">
        <v>0</v>
      </c>
      <c r="R5989" s="6">
        <v>0</v>
      </c>
      <c r="S5989" s="5">
        <v>0</v>
      </c>
      <c r="T5989" s="6">
        <v>0</v>
      </c>
      <c r="U5989" s="5">
        <v>0</v>
      </c>
      <c r="V5989" s="6">
        <v>0</v>
      </c>
      <c r="W5989" s="5">
        <v>0</v>
      </c>
      <c r="X5989" s="6">
        <v>0</v>
      </c>
      <c r="Y5989" s="5">
        <v>0</v>
      </c>
      <c r="Z5989" s="6">
        <v>0</v>
      </c>
      <c r="AA5989" s="5">
        <v>0</v>
      </c>
      <c r="AB5989" s="6">
        <v>0</v>
      </c>
      <c r="AC5989" s="5">
        <v>0</v>
      </c>
      <c r="AD5989" s="6">
        <v>0</v>
      </c>
      <c r="AE5989" s="5">
        <v>0</v>
      </c>
      <c r="AF5989" s="6">
        <v>0</v>
      </c>
    </row>
    <row r="5990" spans="2:32" x14ac:dyDescent="0.35">
      <c r="B5990" s="1" t="s">
        <v>774</v>
      </c>
      <c r="C5990" s="5">
        <v>0</v>
      </c>
      <c r="D5990" s="6">
        <v>0</v>
      </c>
      <c r="E5990" s="5">
        <v>0</v>
      </c>
      <c r="F5990" s="6">
        <v>0</v>
      </c>
      <c r="G5990" s="5">
        <v>0</v>
      </c>
      <c r="H5990" s="6">
        <v>0</v>
      </c>
      <c r="I5990" s="5">
        <v>0</v>
      </c>
      <c r="J5990" s="6">
        <v>0</v>
      </c>
      <c r="K5990" s="5">
        <v>0</v>
      </c>
      <c r="L5990" s="6">
        <v>0</v>
      </c>
      <c r="M5990" s="5">
        <v>0</v>
      </c>
      <c r="N5990" s="6">
        <v>0</v>
      </c>
      <c r="O5990" s="5">
        <v>0</v>
      </c>
      <c r="P5990" s="6">
        <v>0</v>
      </c>
      <c r="Q5990" s="5">
        <v>0</v>
      </c>
      <c r="R5990" s="6">
        <v>0</v>
      </c>
      <c r="S5990" s="5">
        <v>0</v>
      </c>
      <c r="T5990" s="6">
        <v>0</v>
      </c>
      <c r="U5990" s="5">
        <v>0</v>
      </c>
      <c r="V5990" s="6">
        <v>0</v>
      </c>
      <c r="W5990" s="5">
        <v>0</v>
      </c>
      <c r="X5990" s="6">
        <v>0</v>
      </c>
      <c r="Y5990" s="5">
        <v>0</v>
      </c>
      <c r="Z5990" s="6">
        <v>0</v>
      </c>
      <c r="AA5990" s="5">
        <v>0</v>
      </c>
      <c r="AB5990" s="6">
        <v>0</v>
      </c>
      <c r="AC5990" s="5">
        <v>0</v>
      </c>
      <c r="AD5990" s="6">
        <v>0</v>
      </c>
      <c r="AE5990" s="5">
        <v>0</v>
      </c>
      <c r="AF5990" s="6">
        <v>0</v>
      </c>
    </row>
    <row r="5991" spans="2:32" x14ac:dyDescent="0.35">
      <c r="B5991" s="1" t="s">
        <v>1420</v>
      </c>
      <c r="C5991" s="5">
        <v>1.67E-3</v>
      </c>
      <c r="D5991" s="6">
        <v>1.452</v>
      </c>
      <c r="E5991" s="5">
        <v>0</v>
      </c>
      <c r="F5991" s="6">
        <v>0</v>
      </c>
      <c r="G5991" s="5">
        <v>0</v>
      </c>
      <c r="H5991" s="6">
        <v>0</v>
      </c>
      <c r="I5991" s="5">
        <v>0</v>
      </c>
      <c r="J5991" s="6">
        <v>0</v>
      </c>
      <c r="K5991" s="5">
        <v>0</v>
      </c>
      <c r="L5991" s="6">
        <v>0</v>
      </c>
      <c r="M5991" s="5">
        <v>0</v>
      </c>
      <c r="N5991" s="6">
        <v>0</v>
      </c>
      <c r="O5991" s="5">
        <v>0</v>
      </c>
      <c r="P5991" s="6">
        <v>0</v>
      </c>
      <c r="Q5991" s="5">
        <v>0</v>
      </c>
      <c r="R5991" s="6">
        <v>0</v>
      </c>
      <c r="S5991" s="5">
        <v>0</v>
      </c>
      <c r="T5991" s="6">
        <v>0</v>
      </c>
      <c r="U5991" s="5">
        <v>0</v>
      </c>
      <c r="V5991" s="6">
        <v>0</v>
      </c>
      <c r="W5991" s="5">
        <v>0</v>
      </c>
      <c r="X5991" s="6">
        <v>0</v>
      </c>
      <c r="Y5991" s="5">
        <v>1.6029999999999999E-2</v>
      </c>
      <c r="Z5991" s="6">
        <v>1.452</v>
      </c>
      <c r="AA5991" s="5">
        <v>0</v>
      </c>
      <c r="AB5991" s="6">
        <v>0</v>
      </c>
      <c r="AC5991" s="5">
        <v>0</v>
      </c>
      <c r="AD5991" s="6">
        <v>0</v>
      </c>
      <c r="AE5991" s="5">
        <v>0</v>
      </c>
      <c r="AF5991" s="6">
        <v>0</v>
      </c>
    </row>
    <row r="5992" spans="2:32" x14ac:dyDescent="0.35">
      <c r="B5992" s="1" t="s">
        <v>775</v>
      </c>
      <c r="C5992" s="5">
        <v>0</v>
      </c>
      <c r="D5992" s="6">
        <v>0</v>
      </c>
      <c r="E5992" s="5">
        <v>0</v>
      </c>
      <c r="F5992" s="6">
        <v>0</v>
      </c>
      <c r="G5992" s="5">
        <v>0</v>
      </c>
      <c r="H5992" s="6">
        <v>0</v>
      </c>
      <c r="I5992" s="5">
        <v>0</v>
      </c>
      <c r="J5992" s="6">
        <v>0</v>
      </c>
      <c r="K5992" s="5">
        <v>0</v>
      </c>
      <c r="L5992" s="6">
        <v>0</v>
      </c>
      <c r="M5992" s="5">
        <v>0</v>
      </c>
      <c r="N5992" s="6">
        <v>0</v>
      </c>
      <c r="O5992" s="5">
        <v>0</v>
      </c>
      <c r="P5992" s="6">
        <v>0</v>
      </c>
      <c r="Q5992" s="5">
        <v>0</v>
      </c>
      <c r="R5992" s="6">
        <v>0</v>
      </c>
      <c r="S5992" s="5">
        <v>0</v>
      </c>
      <c r="T5992" s="6">
        <v>0</v>
      </c>
      <c r="U5992" s="5">
        <v>0</v>
      </c>
      <c r="V5992" s="6">
        <v>0</v>
      </c>
      <c r="W5992" s="5">
        <v>0</v>
      </c>
      <c r="X5992" s="6">
        <v>0</v>
      </c>
      <c r="Y5992" s="5">
        <v>0</v>
      </c>
      <c r="Z5992" s="6">
        <v>0</v>
      </c>
      <c r="AA5992" s="5">
        <v>0</v>
      </c>
      <c r="AB5992" s="6">
        <v>0</v>
      </c>
      <c r="AC5992" s="5">
        <v>0</v>
      </c>
      <c r="AD5992" s="6">
        <v>0</v>
      </c>
      <c r="AE5992" s="5">
        <v>0</v>
      </c>
      <c r="AF5992" s="6">
        <v>0</v>
      </c>
    </row>
    <row r="5993" spans="2:32" x14ac:dyDescent="0.35">
      <c r="B5993" s="1" t="s">
        <v>1421</v>
      </c>
      <c r="C5993" s="5">
        <v>0</v>
      </c>
      <c r="D5993" s="6">
        <v>0</v>
      </c>
      <c r="E5993" s="5">
        <v>0</v>
      </c>
      <c r="F5993" s="6">
        <v>0</v>
      </c>
      <c r="G5993" s="5">
        <v>0</v>
      </c>
      <c r="H5993" s="6">
        <v>0</v>
      </c>
      <c r="I5993" s="5">
        <v>0</v>
      </c>
      <c r="J5993" s="6">
        <v>0</v>
      </c>
      <c r="K5993" s="5">
        <v>0</v>
      </c>
      <c r="L5993" s="6">
        <v>0</v>
      </c>
      <c r="M5993" s="5">
        <v>0</v>
      </c>
      <c r="N5993" s="6">
        <v>0</v>
      </c>
      <c r="O5993" s="5">
        <v>0</v>
      </c>
      <c r="P5993" s="6">
        <v>0</v>
      </c>
      <c r="Q5993" s="5">
        <v>0</v>
      </c>
      <c r="R5993" s="6">
        <v>0</v>
      </c>
      <c r="S5993" s="5">
        <v>0</v>
      </c>
      <c r="T5993" s="6">
        <v>0</v>
      </c>
      <c r="U5993" s="5">
        <v>0</v>
      </c>
      <c r="V5993" s="6">
        <v>0</v>
      </c>
      <c r="W5993" s="5">
        <v>0</v>
      </c>
      <c r="X5993" s="6">
        <v>0</v>
      </c>
      <c r="Y5993" s="5">
        <v>0</v>
      </c>
      <c r="Z5993" s="6">
        <v>0</v>
      </c>
      <c r="AA5993" s="5">
        <v>0</v>
      </c>
      <c r="AB5993" s="6">
        <v>0</v>
      </c>
      <c r="AC5993" s="5">
        <v>0</v>
      </c>
      <c r="AD5993" s="6">
        <v>0</v>
      </c>
      <c r="AE5993" s="5">
        <v>0</v>
      </c>
      <c r="AF5993" s="6">
        <v>0</v>
      </c>
    </row>
    <row r="5994" spans="2:32" x14ac:dyDescent="0.35">
      <c r="B5994" s="1" t="s">
        <v>776</v>
      </c>
      <c r="C5994" s="5">
        <v>0</v>
      </c>
      <c r="D5994" s="6">
        <v>0</v>
      </c>
      <c r="E5994" s="5">
        <v>0</v>
      </c>
      <c r="F5994" s="6">
        <v>0</v>
      </c>
      <c r="G5994" s="5">
        <v>0</v>
      </c>
      <c r="H5994" s="6">
        <v>0</v>
      </c>
      <c r="I5994" s="5">
        <v>0</v>
      </c>
      <c r="J5994" s="6">
        <v>0</v>
      </c>
      <c r="K5994" s="5">
        <v>0</v>
      </c>
      <c r="L5994" s="6">
        <v>0</v>
      </c>
      <c r="M5994" s="5">
        <v>0</v>
      </c>
      <c r="N5994" s="6">
        <v>0</v>
      </c>
      <c r="O5994" s="5">
        <v>0</v>
      </c>
      <c r="P5994" s="6">
        <v>0</v>
      </c>
      <c r="Q5994" s="5">
        <v>0</v>
      </c>
      <c r="R5994" s="6">
        <v>0</v>
      </c>
      <c r="S5994" s="5">
        <v>0</v>
      </c>
      <c r="T5994" s="6">
        <v>0</v>
      </c>
      <c r="U5994" s="5">
        <v>0</v>
      </c>
      <c r="V5994" s="6">
        <v>0</v>
      </c>
      <c r="W5994" s="5">
        <v>0</v>
      </c>
      <c r="X5994" s="6">
        <v>0</v>
      </c>
      <c r="Y5994" s="5">
        <v>0</v>
      </c>
      <c r="Z5994" s="6">
        <v>0</v>
      </c>
      <c r="AA5994" s="5">
        <v>0</v>
      </c>
      <c r="AB5994" s="6">
        <v>0</v>
      </c>
      <c r="AC5994" s="5">
        <v>0</v>
      </c>
      <c r="AD5994" s="6">
        <v>0</v>
      </c>
      <c r="AE5994" s="5">
        <v>0</v>
      </c>
      <c r="AF5994" s="6">
        <v>0</v>
      </c>
    </row>
    <row r="5995" spans="2:32" x14ac:dyDescent="0.35">
      <c r="B5995" s="1" t="s">
        <v>1422</v>
      </c>
      <c r="C5995" s="5">
        <v>2.4000000000000001E-4</v>
      </c>
      <c r="D5995" s="6">
        <v>0.21299999999999999</v>
      </c>
      <c r="E5995" s="5">
        <v>0</v>
      </c>
      <c r="F5995" s="6">
        <v>0</v>
      </c>
      <c r="G5995" s="5">
        <v>0</v>
      </c>
      <c r="H5995" s="6">
        <v>0</v>
      </c>
      <c r="I5995" s="5">
        <v>0</v>
      </c>
      <c r="J5995" s="6">
        <v>0</v>
      </c>
      <c r="K5995" s="5">
        <v>0</v>
      </c>
      <c r="L5995" s="6">
        <v>0</v>
      </c>
      <c r="M5995" s="5">
        <v>0</v>
      </c>
      <c r="N5995" s="6">
        <v>0</v>
      </c>
      <c r="O5995" s="5">
        <v>0</v>
      </c>
      <c r="P5995" s="6">
        <v>0</v>
      </c>
      <c r="Q5995" s="5">
        <v>6.0200000000000002E-3</v>
      </c>
      <c r="R5995" s="6">
        <v>0.21299999999999999</v>
      </c>
      <c r="S5995" s="5">
        <v>0</v>
      </c>
      <c r="T5995" s="6">
        <v>0</v>
      </c>
      <c r="U5995" s="5">
        <v>0</v>
      </c>
      <c r="V5995" s="6">
        <v>0</v>
      </c>
      <c r="W5995" s="5">
        <v>0</v>
      </c>
      <c r="X5995" s="6">
        <v>0</v>
      </c>
      <c r="Y5995" s="5">
        <v>0</v>
      </c>
      <c r="Z5995" s="6">
        <v>0</v>
      </c>
      <c r="AA5995" s="5">
        <v>0</v>
      </c>
      <c r="AB5995" s="6">
        <v>0</v>
      </c>
      <c r="AC5995" s="5">
        <v>0</v>
      </c>
      <c r="AD5995" s="6">
        <v>0</v>
      </c>
      <c r="AE5995" s="5">
        <v>0</v>
      </c>
      <c r="AF5995" s="6">
        <v>0</v>
      </c>
    </row>
    <row r="5996" spans="2:32" x14ac:dyDescent="0.35">
      <c r="B5996" s="1" t="s">
        <v>1423</v>
      </c>
      <c r="C5996" s="5">
        <v>0</v>
      </c>
      <c r="D5996" s="6">
        <v>0</v>
      </c>
      <c r="E5996" s="5">
        <v>0</v>
      </c>
      <c r="F5996" s="6">
        <v>0</v>
      </c>
      <c r="G5996" s="5">
        <v>0</v>
      </c>
      <c r="H5996" s="6">
        <v>0</v>
      </c>
      <c r="I5996" s="5">
        <v>0</v>
      </c>
      <c r="J5996" s="6">
        <v>0</v>
      </c>
      <c r="K5996" s="5">
        <v>0</v>
      </c>
      <c r="L5996" s="6">
        <v>0</v>
      </c>
      <c r="M5996" s="5">
        <v>0</v>
      </c>
      <c r="N5996" s="6">
        <v>0</v>
      </c>
      <c r="O5996" s="5">
        <v>0</v>
      </c>
      <c r="P5996" s="6">
        <v>0</v>
      </c>
      <c r="Q5996" s="5">
        <v>0</v>
      </c>
      <c r="R5996" s="6">
        <v>0</v>
      </c>
      <c r="S5996" s="5">
        <v>0</v>
      </c>
      <c r="T5996" s="6">
        <v>0</v>
      </c>
      <c r="U5996" s="5">
        <v>0</v>
      </c>
      <c r="V5996" s="6">
        <v>0</v>
      </c>
      <c r="W5996" s="5">
        <v>0</v>
      </c>
      <c r="X5996" s="6">
        <v>0</v>
      </c>
      <c r="Y5996" s="5">
        <v>0</v>
      </c>
      <c r="Z5996" s="6">
        <v>0</v>
      </c>
      <c r="AA5996" s="5">
        <v>0</v>
      </c>
      <c r="AB5996" s="6">
        <v>0</v>
      </c>
      <c r="AC5996" s="5">
        <v>0</v>
      </c>
      <c r="AD5996" s="6">
        <v>0</v>
      </c>
      <c r="AE5996" s="5">
        <v>0</v>
      </c>
      <c r="AF5996" s="6">
        <v>0</v>
      </c>
    </row>
    <row r="5997" spans="2:32" x14ac:dyDescent="0.35">
      <c r="B5997" s="1" t="s">
        <v>779</v>
      </c>
      <c r="C5997" s="5">
        <v>0</v>
      </c>
      <c r="D5997" s="6">
        <v>0</v>
      </c>
      <c r="E5997" s="5">
        <v>0</v>
      </c>
      <c r="F5997" s="6">
        <v>0</v>
      </c>
      <c r="G5997" s="5">
        <v>0</v>
      </c>
      <c r="H5997" s="6">
        <v>0</v>
      </c>
      <c r="I5997" s="5">
        <v>0</v>
      </c>
      <c r="J5997" s="6">
        <v>0</v>
      </c>
      <c r="K5997" s="5">
        <v>0</v>
      </c>
      <c r="L5997" s="6">
        <v>0</v>
      </c>
      <c r="M5997" s="5">
        <v>0</v>
      </c>
      <c r="N5997" s="6">
        <v>0</v>
      </c>
      <c r="O5997" s="5">
        <v>0</v>
      </c>
      <c r="P5997" s="6">
        <v>0</v>
      </c>
      <c r="Q5997" s="5">
        <v>0</v>
      </c>
      <c r="R5997" s="6">
        <v>0</v>
      </c>
      <c r="S5997" s="5">
        <v>0</v>
      </c>
      <c r="T5997" s="6">
        <v>0</v>
      </c>
      <c r="U5997" s="5">
        <v>0</v>
      </c>
      <c r="V5997" s="6">
        <v>0</v>
      </c>
      <c r="W5997" s="5">
        <v>0</v>
      </c>
      <c r="X5997" s="6">
        <v>0</v>
      </c>
      <c r="Y5997" s="5">
        <v>0</v>
      </c>
      <c r="Z5997" s="6">
        <v>0</v>
      </c>
      <c r="AA5997" s="5">
        <v>0</v>
      </c>
      <c r="AB5997" s="6">
        <v>0</v>
      </c>
      <c r="AC5997" s="5">
        <v>0</v>
      </c>
      <c r="AD5997" s="6">
        <v>0</v>
      </c>
      <c r="AE5997" s="5">
        <v>0</v>
      </c>
      <c r="AF5997" s="6">
        <v>0</v>
      </c>
    </row>
    <row r="5998" spans="2:32" x14ac:dyDescent="0.35">
      <c r="B5998" s="1" t="s">
        <v>1424</v>
      </c>
      <c r="C5998" s="5">
        <v>1.31E-3</v>
      </c>
      <c r="D5998" s="6">
        <v>1.1379999999999999</v>
      </c>
      <c r="E5998" s="5">
        <v>0</v>
      </c>
      <c r="F5998" s="6">
        <v>0</v>
      </c>
      <c r="G5998" s="5">
        <v>0</v>
      </c>
      <c r="H5998" s="6">
        <v>0</v>
      </c>
      <c r="I5998" s="5">
        <v>0</v>
      </c>
      <c r="J5998" s="6">
        <v>0</v>
      </c>
      <c r="K5998" s="5">
        <v>2.6100000000000002E-2</v>
      </c>
      <c r="L5998" s="6">
        <v>1.1379999999999999</v>
      </c>
      <c r="M5998" s="5">
        <v>0</v>
      </c>
      <c r="N5998" s="6">
        <v>0</v>
      </c>
      <c r="O5998" s="5">
        <v>0</v>
      </c>
      <c r="P5998" s="6">
        <v>0</v>
      </c>
      <c r="Q5998" s="5">
        <v>0</v>
      </c>
      <c r="R5998" s="6">
        <v>0</v>
      </c>
      <c r="S5998" s="5">
        <v>0</v>
      </c>
      <c r="T5998" s="6">
        <v>0</v>
      </c>
      <c r="U5998" s="5">
        <v>0</v>
      </c>
      <c r="V5998" s="6">
        <v>0</v>
      </c>
      <c r="W5998" s="5">
        <v>0</v>
      </c>
      <c r="X5998" s="6">
        <v>0</v>
      </c>
      <c r="Y5998" s="5">
        <v>0</v>
      </c>
      <c r="Z5998" s="6">
        <v>0</v>
      </c>
      <c r="AA5998" s="5">
        <v>0</v>
      </c>
      <c r="AB5998" s="6">
        <v>0</v>
      </c>
      <c r="AC5998" s="5">
        <v>0</v>
      </c>
      <c r="AD5998" s="6">
        <v>0</v>
      </c>
      <c r="AE5998" s="5">
        <v>0</v>
      </c>
      <c r="AF5998" s="6">
        <v>0</v>
      </c>
    </row>
    <row r="5999" spans="2:32" x14ac:dyDescent="0.35">
      <c r="B5999" s="1" t="s">
        <v>780</v>
      </c>
      <c r="C5999" s="5">
        <v>8.4999999999999995E-4</v>
      </c>
      <c r="D5999" s="6">
        <v>0.73699999999999999</v>
      </c>
      <c r="E5999" s="5">
        <v>0</v>
      </c>
      <c r="F5999" s="6">
        <v>0</v>
      </c>
      <c r="G5999" s="5">
        <v>0</v>
      </c>
      <c r="H5999" s="6">
        <v>0</v>
      </c>
      <c r="I5999" s="5">
        <v>0</v>
      </c>
      <c r="J5999" s="6">
        <v>0</v>
      </c>
      <c r="K5999" s="5">
        <v>0</v>
      </c>
      <c r="L5999" s="6">
        <v>0</v>
      </c>
      <c r="M5999" s="5">
        <v>0</v>
      </c>
      <c r="N5999" s="6">
        <v>0</v>
      </c>
      <c r="O5999" s="5">
        <v>0</v>
      </c>
      <c r="P5999" s="6">
        <v>0</v>
      </c>
      <c r="Q5999" s="5">
        <v>0</v>
      </c>
      <c r="R5999" s="6">
        <v>0</v>
      </c>
      <c r="S5999" s="5">
        <v>0</v>
      </c>
      <c r="T5999" s="6">
        <v>0</v>
      </c>
      <c r="U5999" s="5">
        <v>0</v>
      </c>
      <c r="V5999" s="6">
        <v>0</v>
      </c>
      <c r="W5999" s="5">
        <v>0</v>
      </c>
      <c r="X5999" s="6">
        <v>0</v>
      </c>
      <c r="Y5999" s="5">
        <v>0</v>
      </c>
      <c r="Z5999" s="6">
        <v>0</v>
      </c>
      <c r="AA5999" s="5">
        <v>5.62E-3</v>
      </c>
      <c r="AB5999" s="6">
        <v>0.73699999999999999</v>
      </c>
      <c r="AC5999" s="5">
        <v>0</v>
      </c>
      <c r="AD5999" s="6">
        <v>0</v>
      </c>
      <c r="AE5999" s="5">
        <v>0</v>
      </c>
      <c r="AF5999" s="6">
        <v>0</v>
      </c>
    </row>
    <row r="6000" spans="2:32" x14ac:dyDescent="0.35">
      <c r="B6000" s="1" t="s">
        <v>1425</v>
      </c>
      <c r="C6000" s="5">
        <v>0</v>
      </c>
      <c r="D6000" s="6">
        <v>0</v>
      </c>
      <c r="E6000" s="5">
        <v>0</v>
      </c>
      <c r="F6000" s="6">
        <v>0</v>
      </c>
      <c r="G6000" s="5">
        <v>0</v>
      </c>
      <c r="H6000" s="6">
        <v>0</v>
      </c>
      <c r="I6000" s="5">
        <v>0</v>
      </c>
      <c r="J6000" s="6">
        <v>0</v>
      </c>
      <c r="K6000" s="5">
        <v>0</v>
      </c>
      <c r="L6000" s="6">
        <v>0</v>
      </c>
      <c r="M6000" s="5">
        <v>0</v>
      </c>
      <c r="N6000" s="6">
        <v>0</v>
      </c>
      <c r="O6000" s="5">
        <v>0</v>
      </c>
      <c r="P6000" s="6">
        <v>0</v>
      </c>
      <c r="Q6000" s="5">
        <v>0</v>
      </c>
      <c r="R6000" s="6">
        <v>0</v>
      </c>
      <c r="S6000" s="5">
        <v>0</v>
      </c>
      <c r="T6000" s="6">
        <v>0</v>
      </c>
      <c r="U6000" s="5">
        <v>0</v>
      </c>
      <c r="V6000" s="6">
        <v>0</v>
      </c>
      <c r="W6000" s="5">
        <v>0</v>
      </c>
      <c r="X6000" s="6">
        <v>0</v>
      </c>
      <c r="Y6000" s="5">
        <v>0</v>
      </c>
      <c r="Z6000" s="6">
        <v>0</v>
      </c>
      <c r="AA6000" s="5">
        <v>0</v>
      </c>
      <c r="AB6000" s="6">
        <v>0</v>
      </c>
      <c r="AC6000" s="5">
        <v>0</v>
      </c>
      <c r="AD6000" s="6">
        <v>0</v>
      </c>
      <c r="AE6000" s="5">
        <v>0</v>
      </c>
      <c r="AF6000" s="6">
        <v>0</v>
      </c>
    </row>
    <row r="6001" spans="2:32" x14ac:dyDescent="0.35">
      <c r="B6001" s="1" t="s">
        <v>786</v>
      </c>
      <c r="C6001" s="5">
        <v>3.3400000000000001E-3</v>
      </c>
      <c r="D6001" s="6">
        <v>2.9129999999999998</v>
      </c>
      <c r="E6001" s="5">
        <v>0</v>
      </c>
      <c r="F6001" s="6">
        <v>0</v>
      </c>
      <c r="G6001" s="5">
        <v>0</v>
      </c>
      <c r="H6001" s="6">
        <v>0</v>
      </c>
      <c r="I6001" s="5">
        <v>0</v>
      </c>
      <c r="J6001" s="6">
        <v>0</v>
      </c>
      <c r="K6001" s="5">
        <v>0</v>
      </c>
      <c r="L6001" s="6">
        <v>0</v>
      </c>
      <c r="M6001" s="5">
        <v>0</v>
      </c>
      <c r="N6001" s="6">
        <v>0</v>
      </c>
      <c r="O6001" s="5">
        <v>0</v>
      </c>
      <c r="P6001" s="6">
        <v>0</v>
      </c>
      <c r="Q6001" s="5">
        <v>0</v>
      </c>
      <c r="R6001" s="6">
        <v>0</v>
      </c>
      <c r="S6001" s="5">
        <v>0</v>
      </c>
      <c r="T6001" s="6">
        <v>0</v>
      </c>
      <c r="U6001" s="5">
        <v>0</v>
      </c>
      <c r="V6001" s="6">
        <v>0</v>
      </c>
      <c r="W6001" s="5">
        <v>0</v>
      </c>
      <c r="X6001" s="6">
        <v>0</v>
      </c>
      <c r="Y6001" s="5">
        <v>0</v>
      </c>
      <c r="Z6001" s="6">
        <v>0</v>
      </c>
      <c r="AA6001" s="5">
        <v>2.2210000000000001E-2</v>
      </c>
      <c r="AB6001" s="6">
        <v>2.9129999999999998</v>
      </c>
      <c r="AC6001" s="5">
        <v>0</v>
      </c>
      <c r="AD6001" s="6">
        <v>0</v>
      </c>
      <c r="AE6001" s="5">
        <v>0</v>
      </c>
      <c r="AF6001" s="6">
        <v>0</v>
      </c>
    </row>
    <row r="6002" spans="2:32" x14ac:dyDescent="0.35">
      <c r="B6002" s="1" t="s">
        <v>1426</v>
      </c>
      <c r="C6002" s="5">
        <v>6.4000000000000005E-4</v>
      </c>
      <c r="D6002" s="6">
        <v>0.55900000000000005</v>
      </c>
      <c r="E6002" s="5">
        <v>0</v>
      </c>
      <c r="F6002" s="6">
        <v>0</v>
      </c>
      <c r="G6002" s="5">
        <v>0</v>
      </c>
      <c r="H6002" s="6">
        <v>0</v>
      </c>
      <c r="I6002" s="5">
        <v>0</v>
      </c>
      <c r="J6002" s="6">
        <v>0</v>
      </c>
      <c r="K6002" s="5">
        <v>0</v>
      </c>
      <c r="L6002" s="6">
        <v>0</v>
      </c>
      <c r="M6002" s="5">
        <v>0</v>
      </c>
      <c r="N6002" s="6">
        <v>0</v>
      </c>
      <c r="O6002" s="5">
        <v>2.2200000000000001E-2</v>
      </c>
      <c r="P6002" s="6">
        <v>0.55900000000000005</v>
      </c>
      <c r="Q6002" s="5">
        <v>0</v>
      </c>
      <c r="R6002" s="6">
        <v>0</v>
      </c>
      <c r="S6002" s="5">
        <v>0</v>
      </c>
      <c r="T6002" s="6">
        <v>0</v>
      </c>
      <c r="U6002" s="5">
        <v>0</v>
      </c>
      <c r="V6002" s="6">
        <v>0</v>
      </c>
      <c r="W6002" s="5">
        <v>0</v>
      </c>
      <c r="X6002" s="6">
        <v>0</v>
      </c>
      <c r="Y6002" s="5">
        <v>0</v>
      </c>
      <c r="Z6002" s="6">
        <v>0</v>
      </c>
      <c r="AA6002" s="5">
        <v>0</v>
      </c>
      <c r="AB6002" s="6">
        <v>0</v>
      </c>
      <c r="AC6002" s="5">
        <v>0</v>
      </c>
      <c r="AD6002" s="6">
        <v>0</v>
      </c>
      <c r="AE6002" s="5">
        <v>0</v>
      </c>
      <c r="AF6002" s="6">
        <v>0</v>
      </c>
    </row>
    <row r="6003" spans="2:32" x14ac:dyDescent="0.35">
      <c r="B6003" s="1" t="s">
        <v>1427</v>
      </c>
      <c r="C6003" s="5">
        <v>0</v>
      </c>
      <c r="D6003" s="6">
        <v>0</v>
      </c>
      <c r="E6003" s="5">
        <v>0</v>
      </c>
      <c r="F6003" s="6">
        <v>0</v>
      </c>
      <c r="G6003" s="5">
        <v>0</v>
      </c>
      <c r="H6003" s="6">
        <v>0</v>
      </c>
      <c r="I6003" s="5">
        <v>0</v>
      </c>
      <c r="J6003" s="6">
        <v>0</v>
      </c>
      <c r="K6003" s="5">
        <v>0</v>
      </c>
      <c r="L6003" s="6">
        <v>0</v>
      </c>
      <c r="M6003" s="5">
        <v>0</v>
      </c>
      <c r="N6003" s="6">
        <v>0</v>
      </c>
      <c r="O6003" s="5">
        <v>0</v>
      </c>
      <c r="P6003" s="6">
        <v>0</v>
      </c>
      <c r="Q6003" s="5">
        <v>0</v>
      </c>
      <c r="R6003" s="6">
        <v>0</v>
      </c>
      <c r="S6003" s="5">
        <v>0</v>
      </c>
      <c r="T6003" s="6">
        <v>0</v>
      </c>
      <c r="U6003" s="5">
        <v>0</v>
      </c>
      <c r="V6003" s="6">
        <v>0</v>
      </c>
      <c r="W6003" s="5">
        <v>0</v>
      </c>
      <c r="X6003" s="6">
        <v>0</v>
      </c>
      <c r="Y6003" s="5">
        <v>0</v>
      </c>
      <c r="Z6003" s="6">
        <v>0</v>
      </c>
      <c r="AA6003" s="5">
        <v>0</v>
      </c>
      <c r="AB6003" s="6">
        <v>0</v>
      </c>
      <c r="AC6003" s="5">
        <v>0</v>
      </c>
      <c r="AD6003" s="6">
        <v>0</v>
      </c>
      <c r="AE6003" s="5">
        <v>0</v>
      </c>
      <c r="AF6003" s="6">
        <v>0</v>
      </c>
    </row>
    <row r="6004" spans="2:32" x14ac:dyDescent="0.35">
      <c r="B6004" s="1" t="s">
        <v>788</v>
      </c>
      <c r="C6004" s="5">
        <v>2.4499999999999999E-3</v>
      </c>
      <c r="D6004" s="6">
        <v>2.1309999999999998</v>
      </c>
      <c r="E6004" s="5">
        <v>0</v>
      </c>
      <c r="F6004" s="6">
        <v>0</v>
      </c>
      <c r="G6004" s="5">
        <v>0</v>
      </c>
      <c r="H6004" s="6">
        <v>0</v>
      </c>
      <c r="I6004" s="5">
        <v>0</v>
      </c>
      <c r="J6004" s="6">
        <v>0</v>
      </c>
      <c r="K6004" s="5">
        <v>0</v>
      </c>
      <c r="L6004" s="6">
        <v>0</v>
      </c>
      <c r="M6004" s="5">
        <v>0</v>
      </c>
      <c r="N6004" s="6">
        <v>0</v>
      </c>
      <c r="O6004" s="5">
        <v>0</v>
      </c>
      <c r="P6004" s="6">
        <v>0</v>
      </c>
      <c r="Q6004" s="5">
        <v>0</v>
      </c>
      <c r="R6004" s="6">
        <v>0</v>
      </c>
      <c r="S6004" s="5">
        <v>2.0199999999999999E-2</v>
      </c>
      <c r="T6004" s="6">
        <v>2.1309999999999998</v>
      </c>
      <c r="U6004" s="5">
        <v>0</v>
      </c>
      <c r="V6004" s="6">
        <v>0</v>
      </c>
      <c r="W6004" s="5">
        <v>0</v>
      </c>
      <c r="X6004" s="6">
        <v>0</v>
      </c>
      <c r="Y6004" s="5">
        <v>0</v>
      </c>
      <c r="Z6004" s="6">
        <v>0</v>
      </c>
      <c r="AA6004" s="5">
        <v>0</v>
      </c>
      <c r="AB6004" s="6">
        <v>0</v>
      </c>
      <c r="AC6004" s="5">
        <v>0</v>
      </c>
      <c r="AD6004" s="6">
        <v>0</v>
      </c>
      <c r="AE6004" s="5">
        <v>0</v>
      </c>
      <c r="AF6004" s="6">
        <v>0</v>
      </c>
    </row>
    <row r="6005" spans="2:32" x14ac:dyDescent="0.35">
      <c r="B6005" s="1" t="s">
        <v>1428</v>
      </c>
      <c r="C6005" s="5">
        <v>9.7999999999999997E-4</v>
      </c>
      <c r="D6005" s="6">
        <v>0.85099999999999998</v>
      </c>
      <c r="E6005" s="5">
        <v>0</v>
      </c>
      <c r="F6005" s="6">
        <v>0</v>
      </c>
      <c r="G6005" s="5">
        <v>0</v>
      </c>
      <c r="H6005" s="6">
        <v>0</v>
      </c>
      <c r="I6005" s="5">
        <v>0</v>
      </c>
      <c r="J6005" s="6">
        <v>0</v>
      </c>
      <c r="K6005" s="5">
        <v>0</v>
      </c>
      <c r="L6005" s="6">
        <v>0</v>
      </c>
      <c r="M6005" s="5">
        <v>0</v>
      </c>
      <c r="N6005" s="6">
        <v>0</v>
      </c>
      <c r="O6005" s="5">
        <v>0</v>
      </c>
      <c r="P6005" s="6">
        <v>0</v>
      </c>
      <c r="Q6005" s="5">
        <v>0</v>
      </c>
      <c r="R6005" s="6">
        <v>0</v>
      </c>
      <c r="S6005" s="5">
        <v>0</v>
      </c>
      <c r="T6005" s="6">
        <v>0</v>
      </c>
      <c r="U6005" s="5">
        <v>0</v>
      </c>
      <c r="V6005" s="6">
        <v>0</v>
      </c>
      <c r="W6005" s="5">
        <v>0</v>
      </c>
      <c r="X6005" s="6">
        <v>0</v>
      </c>
      <c r="Y6005" s="5">
        <v>0</v>
      </c>
      <c r="Z6005" s="6">
        <v>0</v>
      </c>
      <c r="AA6005" s="5">
        <v>0</v>
      </c>
      <c r="AB6005" s="6">
        <v>0</v>
      </c>
      <c r="AC6005" s="5">
        <v>5.3400000000000001E-3</v>
      </c>
      <c r="AD6005" s="6">
        <v>0.85099999999999998</v>
      </c>
      <c r="AE6005" s="5">
        <v>0</v>
      </c>
      <c r="AF6005" s="6">
        <v>0</v>
      </c>
    </row>
    <row r="6006" spans="2:32" x14ac:dyDescent="0.35">
      <c r="B6006" s="1" t="s">
        <v>1429</v>
      </c>
      <c r="C6006" s="5">
        <v>8.5999999999999998E-4</v>
      </c>
      <c r="D6006" s="6">
        <v>0.751</v>
      </c>
      <c r="E6006" s="5">
        <v>0</v>
      </c>
      <c r="F6006" s="6">
        <v>0</v>
      </c>
      <c r="G6006" s="5">
        <v>0</v>
      </c>
      <c r="H6006" s="6">
        <v>0</v>
      </c>
      <c r="I6006" s="5">
        <v>0</v>
      </c>
      <c r="J6006" s="6">
        <v>0</v>
      </c>
      <c r="K6006" s="5">
        <v>0</v>
      </c>
      <c r="L6006" s="6">
        <v>0</v>
      </c>
      <c r="M6006" s="5">
        <v>0</v>
      </c>
      <c r="N6006" s="6">
        <v>0</v>
      </c>
      <c r="O6006" s="5">
        <v>0</v>
      </c>
      <c r="P6006" s="6">
        <v>0</v>
      </c>
      <c r="Q6006" s="5">
        <v>0</v>
      </c>
      <c r="R6006" s="6">
        <v>0</v>
      </c>
      <c r="S6006" s="5">
        <v>0</v>
      </c>
      <c r="T6006" s="6">
        <v>0</v>
      </c>
      <c r="U6006" s="5">
        <v>2.291E-2</v>
      </c>
      <c r="V6006" s="6">
        <v>0.751</v>
      </c>
      <c r="W6006" s="5">
        <v>0</v>
      </c>
      <c r="X6006" s="6">
        <v>0</v>
      </c>
      <c r="Y6006" s="5">
        <v>0</v>
      </c>
      <c r="Z6006" s="6">
        <v>0</v>
      </c>
      <c r="AA6006" s="5">
        <v>0</v>
      </c>
      <c r="AB6006" s="6">
        <v>0</v>
      </c>
      <c r="AC6006" s="5">
        <v>0</v>
      </c>
      <c r="AD6006" s="6">
        <v>0</v>
      </c>
      <c r="AE6006" s="5">
        <v>0</v>
      </c>
      <c r="AF6006" s="6">
        <v>0</v>
      </c>
    </row>
    <row r="6007" spans="2:32" x14ac:dyDescent="0.35">
      <c r="B6007" s="1" t="s">
        <v>1430</v>
      </c>
      <c r="C6007" s="5">
        <v>1.39E-3</v>
      </c>
      <c r="D6007" s="6">
        <v>1.2090000000000001</v>
      </c>
      <c r="E6007" s="5">
        <v>0</v>
      </c>
      <c r="F6007" s="6">
        <v>0</v>
      </c>
      <c r="G6007" s="5">
        <v>0</v>
      </c>
      <c r="H6007" s="6">
        <v>0</v>
      </c>
      <c r="I6007" s="5">
        <v>0</v>
      </c>
      <c r="J6007" s="6">
        <v>0</v>
      </c>
      <c r="K6007" s="5">
        <v>0</v>
      </c>
      <c r="L6007" s="6">
        <v>0</v>
      </c>
      <c r="M6007" s="5">
        <v>0</v>
      </c>
      <c r="N6007" s="6">
        <v>0</v>
      </c>
      <c r="O6007" s="5">
        <v>0</v>
      </c>
      <c r="P6007" s="6">
        <v>0</v>
      </c>
      <c r="Q6007" s="5">
        <v>0</v>
      </c>
      <c r="R6007" s="6">
        <v>0</v>
      </c>
      <c r="S6007" s="5">
        <v>0</v>
      </c>
      <c r="T6007" s="6">
        <v>0</v>
      </c>
      <c r="U6007" s="5">
        <v>0</v>
      </c>
      <c r="V6007" s="6">
        <v>0</v>
      </c>
      <c r="W6007" s="5">
        <v>0</v>
      </c>
      <c r="X6007" s="6">
        <v>0</v>
      </c>
      <c r="Y6007" s="5">
        <v>0</v>
      </c>
      <c r="Z6007" s="6">
        <v>0</v>
      </c>
      <c r="AA6007" s="5">
        <v>0</v>
      </c>
      <c r="AB6007" s="6">
        <v>0</v>
      </c>
      <c r="AC6007" s="5">
        <v>0</v>
      </c>
      <c r="AD6007" s="6">
        <v>0</v>
      </c>
      <c r="AE6007" s="5">
        <v>1.686E-2</v>
      </c>
      <c r="AF6007" s="6">
        <v>1.2090000000000001</v>
      </c>
    </row>
    <row r="6008" spans="2:32" x14ac:dyDescent="0.35">
      <c r="B6008" s="1" t="s">
        <v>1431</v>
      </c>
      <c r="C6008" s="5">
        <v>0</v>
      </c>
      <c r="D6008" s="6">
        <v>0</v>
      </c>
      <c r="E6008" s="5">
        <v>0</v>
      </c>
      <c r="F6008" s="6">
        <v>0</v>
      </c>
      <c r="G6008" s="5">
        <v>0</v>
      </c>
      <c r="H6008" s="6">
        <v>0</v>
      </c>
      <c r="I6008" s="5">
        <v>0</v>
      </c>
      <c r="J6008" s="6">
        <v>0</v>
      </c>
      <c r="K6008" s="5">
        <v>0</v>
      </c>
      <c r="L6008" s="6">
        <v>0</v>
      </c>
      <c r="M6008" s="5">
        <v>0</v>
      </c>
      <c r="N6008" s="6">
        <v>0</v>
      </c>
      <c r="O6008" s="5">
        <v>0</v>
      </c>
      <c r="P6008" s="6">
        <v>0</v>
      </c>
      <c r="Q6008" s="5">
        <v>0</v>
      </c>
      <c r="R6008" s="6">
        <v>0</v>
      </c>
      <c r="S6008" s="5">
        <v>0</v>
      </c>
      <c r="T6008" s="6">
        <v>0</v>
      </c>
      <c r="U6008" s="5">
        <v>0</v>
      </c>
      <c r="V6008" s="6">
        <v>0</v>
      </c>
      <c r="W6008" s="5">
        <v>0</v>
      </c>
      <c r="X6008" s="6">
        <v>0</v>
      </c>
      <c r="Y6008" s="5">
        <v>0</v>
      </c>
      <c r="Z6008" s="6">
        <v>0</v>
      </c>
      <c r="AA6008" s="5">
        <v>0</v>
      </c>
      <c r="AB6008" s="6">
        <v>0</v>
      </c>
      <c r="AC6008" s="5">
        <v>0</v>
      </c>
      <c r="AD6008" s="6">
        <v>0</v>
      </c>
      <c r="AE6008" s="5">
        <v>0</v>
      </c>
      <c r="AF6008" s="6">
        <v>0</v>
      </c>
    </row>
    <row r="6009" spans="2:32" x14ac:dyDescent="0.35">
      <c r="B6009" s="1" t="s">
        <v>1432</v>
      </c>
      <c r="C6009" s="5">
        <v>0</v>
      </c>
      <c r="D6009" s="6">
        <v>0</v>
      </c>
      <c r="E6009" s="5">
        <v>0</v>
      </c>
      <c r="F6009" s="6">
        <v>0</v>
      </c>
      <c r="G6009" s="5">
        <v>0</v>
      </c>
      <c r="H6009" s="6">
        <v>0</v>
      </c>
      <c r="I6009" s="5">
        <v>0</v>
      </c>
      <c r="J6009" s="6">
        <v>0</v>
      </c>
      <c r="K6009" s="5">
        <v>0</v>
      </c>
      <c r="L6009" s="6">
        <v>0</v>
      </c>
      <c r="M6009" s="5">
        <v>0</v>
      </c>
      <c r="N6009" s="6">
        <v>0</v>
      </c>
      <c r="O6009" s="5">
        <v>0</v>
      </c>
      <c r="P6009" s="6">
        <v>0</v>
      </c>
      <c r="Q6009" s="5">
        <v>0</v>
      </c>
      <c r="R6009" s="6">
        <v>0</v>
      </c>
      <c r="S6009" s="5">
        <v>0</v>
      </c>
      <c r="T6009" s="6">
        <v>0</v>
      </c>
      <c r="U6009" s="5">
        <v>0</v>
      </c>
      <c r="V6009" s="6">
        <v>0</v>
      </c>
      <c r="W6009" s="5">
        <v>0</v>
      </c>
      <c r="X6009" s="6">
        <v>0</v>
      </c>
      <c r="Y6009" s="5">
        <v>0</v>
      </c>
      <c r="Z6009" s="6">
        <v>0</v>
      </c>
      <c r="AA6009" s="5">
        <v>0</v>
      </c>
      <c r="AB6009" s="6">
        <v>0</v>
      </c>
      <c r="AC6009" s="5">
        <v>0</v>
      </c>
      <c r="AD6009" s="6">
        <v>0</v>
      </c>
      <c r="AE6009" s="5">
        <v>0</v>
      </c>
      <c r="AF6009" s="6">
        <v>0</v>
      </c>
    </row>
    <row r="6010" spans="2:32" x14ac:dyDescent="0.35">
      <c r="B6010" s="1" t="s">
        <v>1433</v>
      </c>
      <c r="C6010" s="5">
        <v>0</v>
      </c>
      <c r="D6010" s="6">
        <v>0</v>
      </c>
      <c r="E6010" s="5">
        <v>0</v>
      </c>
      <c r="F6010" s="6">
        <v>0</v>
      </c>
      <c r="G6010" s="5">
        <v>0</v>
      </c>
      <c r="H6010" s="6">
        <v>0</v>
      </c>
      <c r="I6010" s="5">
        <v>0</v>
      </c>
      <c r="J6010" s="6">
        <v>0</v>
      </c>
      <c r="K6010" s="5">
        <v>0</v>
      </c>
      <c r="L6010" s="6">
        <v>0</v>
      </c>
      <c r="M6010" s="5">
        <v>0</v>
      </c>
      <c r="N6010" s="6">
        <v>0</v>
      </c>
      <c r="O6010" s="5">
        <v>0</v>
      </c>
      <c r="P6010" s="6">
        <v>0</v>
      </c>
      <c r="Q6010" s="5">
        <v>0</v>
      </c>
      <c r="R6010" s="6">
        <v>0</v>
      </c>
      <c r="S6010" s="5">
        <v>0</v>
      </c>
      <c r="T6010" s="6">
        <v>0</v>
      </c>
      <c r="U6010" s="5">
        <v>0</v>
      </c>
      <c r="V6010" s="6">
        <v>0</v>
      </c>
      <c r="W6010" s="5">
        <v>0</v>
      </c>
      <c r="X6010" s="6">
        <v>0</v>
      </c>
      <c r="Y6010" s="5">
        <v>0</v>
      </c>
      <c r="Z6010" s="6">
        <v>0</v>
      </c>
      <c r="AA6010" s="5">
        <v>0</v>
      </c>
      <c r="AB6010" s="6">
        <v>0</v>
      </c>
      <c r="AC6010" s="5">
        <v>0</v>
      </c>
      <c r="AD6010" s="6">
        <v>0</v>
      </c>
      <c r="AE6010" s="5">
        <v>0</v>
      </c>
      <c r="AF6010" s="6">
        <v>0</v>
      </c>
    </row>
    <row r="6011" spans="2:32" x14ac:dyDescent="0.35">
      <c r="B6011" s="1" t="s">
        <v>798</v>
      </c>
      <c r="C6011" s="5">
        <v>6.2E-4</v>
      </c>
      <c r="D6011" s="6">
        <v>0.53900000000000003</v>
      </c>
      <c r="E6011" s="5">
        <v>0</v>
      </c>
      <c r="F6011" s="6">
        <v>0</v>
      </c>
      <c r="G6011" s="5">
        <v>0</v>
      </c>
      <c r="H6011" s="6">
        <v>0</v>
      </c>
      <c r="I6011" s="5">
        <v>0</v>
      </c>
      <c r="J6011" s="6">
        <v>0</v>
      </c>
      <c r="K6011" s="5">
        <v>0</v>
      </c>
      <c r="L6011" s="6">
        <v>0</v>
      </c>
      <c r="M6011" s="5">
        <v>0</v>
      </c>
      <c r="N6011" s="6">
        <v>0</v>
      </c>
      <c r="O6011" s="5">
        <v>0</v>
      </c>
      <c r="P6011" s="6">
        <v>0</v>
      </c>
      <c r="Q6011" s="5">
        <v>0</v>
      </c>
      <c r="R6011" s="6">
        <v>0</v>
      </c>
      <c r="S6011" s="5">
        <v>5.11E-3</v>
      </c>
      <c r="T6011" s="6">
        <v>0.53900000000000003</v>
      </c>
      <c r="U6011" s="5">
        <v>0</v>
      </c>
      <c r="V6011" s="6">
        <v>0</v>
      </c>
      <c r="W6011" s="5">
        <v>0</v>
      </c>
      <c r="X6011" s="6">
        <v>0</v>
      </c>
      <c r="Y6011" s="5">
        <v>0</v>
      </c>
      <c r="Z6011" s="6">
        <v>0</v>
      </c>
      <c r="AA6011" s="5">
        <v>0</v>
      </c>
      <c r="AB6011" s="6">
        <v>0</v>
      </c>
      <c r="AC6011" s="5">
        <v>0</v>
      </c>
      <c r="AD6011" s="6">
        <v>0</v>
      </c>
      <c r="AE6011" s="5">
        <v>0</v>
      </c>
      <c r="AF6011" s="6">
        <v>0</v>
      </c>
    </row>
    <row r="6012" spans="2:32" x14ac:dyDescent="0.35">
      <c r="B6012" s="1" t="s">
        <v>800</v>
      </c>
      <c r="C6012" s="5">
        <v>6.4999999999999997E-4</v>
      </c>
      <c r="D6012" s="6">
        <v>0.56799999999999995</v>
      </c>
      <c r="E6012" s="5">
        <v>0</v>
      </c>
      <c r="F6012" s="6">
        <v>0</v>
      </c>
      <c r="G6012" s="5">
        <v>0</v>
      </c>
      <c r="H6012" s="6">
        <v>0</v>
      </c>
      <c r="I6012" s="5">
        <v>0</v>
      </c>
      <c r="J6012" s="6">
        <v>0</v>
      </c>
      <c r="K6012" s="5">
        <v>0</v>
      </c>
      <c r="L6012" s="6">
        <v>0</v>
      </c>
      <c r="M6012" s="5">
        <v>0</v>
      </c>
      <c r="N6012" s="6">
        <v>0</v>
      </c>
      <c r="O6012" s="5">
        <v>0</v>
      </c>
      <c r="P6012" s="6">
        <v>0</v>
      </c>
      <c r="Q6012" s="5">
        <v>0</v>
      </c>
      <c r="R6012" s="6">
        <v>0</v>
      </c>
      <c r="S6012" s="5">
        <v>0</v>
      </c>
      <c r="T6012" s="6">
        <v>0</v>
      </c>
      <c r="U6012" s="5">
        <v>0</v>
      </c>
      <c r="V6012" s="6">
        <v>0</v>
      </c>
      <c r="W6012" s="5">
        <v>0</v>
      </c>
      <c r="X6012" s="6">
        <v>0</v>
      </c>
      <c r="Y6012" s="5">
        <v>6.2700000000000004E-3</v>
      </c>
      <c r="Z6012" s="6">
        <v>0.56799999999999995</v>
      </c>
      <c r="AA6012" s="5">
        <v>0</v>
      </c>
      <c r="AB6012" s="6">
        <v>0</v>
      </c>
      <c r="AC6012" s="5">
        <v>0</v>
      </c>
      <c r="AD6012" s="6">
        <v>0</v>
      </c>
      <c r="AE6012" s="5">
        <v>0</v>
      </c>
      <c r="AF6012" s="6">
        <v>0</v>
      </c>
    </row>
    <row r="6013" spans="2:32" x14ac:dyDescent="0.35">
      <c r="B6013" s="1" t="s">
        <v>801</v>
      </c>
      <c r="C6013" s="5">
        <v>8.43E-3</v>
      </c>
      <c r="D6013" s="6">
        <v>7.3470000000000004</v>
      </c>
      <c r="E6013" s="5">
        <v>0</v>
      </c>
      <c r="F6013" s="6">
        <v>0</v>
      </c>
      <c r="G6013" s="5">
        <v>0</v>
      </c>
      <c r="H6013" s="6">
        <v>0</v>
      </c>
      <c r="I6013" s="5">
        <v>0</v>
      </c>
      <c r="J6013" s="6">
        <v>0</v>
      </c>
      <c r="K6013" s="5">
        <v>0</v>
      </c>
      <c r="L6013" s="6">
        <v>0</v>
      </c>
      <c r="M6013" s="5">
        <v>0</v>
      </c>
      <c r="N6013" s="6">
        <v>0</v>
      </c>
      <c r="O6013" s="5">
        <v>0</v>
      </c>
      <c r="P6013" s="6">
        <v>0</v>
      </c>
      <c r="Q6013" s="5">
        <v>0</v>
      </c>
      <c r="R6013" s="6">
        <v>0</v>
      </c>
      <c r="S6013" s="5">
        <v>1.8180000000000002E-2</v>
      </c>
      <c r="T6013" s="6">
        <v>1.9179999999999999</v>
      </c>
      <c r="U6013" s="5">
        <v>0</v>
      </c>
      <c r="V6013" s="6">
        <v>0</v>
      </c>
      <c r="W6013" s="5">
        <v>0</v>
      </c>
      <c r="X6013" s="6">
        <v>0</v>
      </c>
      <c r="Y6013" s="5">
        <v>0</v>
      </c>
      <c r="Z6013" s="6">
        <v>0</v>
      </c>
      <c r="AA6013" s="5">
        <v>0</v>
      </c>
      <c r="AB6013" s="6">
        <v>0</v>
      </c>
      <c r="AC6013" s="5">
        <v>0</v>
      </c>
      <c r="AD6013" s="6">
        <v>0</v>
      </c>
      <c r="AE6013" s="5">
        <v>7.5719999999999996E-2</v>
      </c>
      <c r="AF6013" s="6">
        <v>5.43</v>
      </c>
    </row>
    <row r="6014" spans="2:32" x14ac:dyDescent="0.35">
      <c r="B6014" s="1" t="s">
        <v>1434</v>
      </c>
      <c r="C6014" s="5">
        <v>6.4999999999999997E-4</v>
      </c>
      <c r="D6014" s="6">
        <v>0.56799999999999995</v>
      </c>
      <c r="E6014" s="5">
        <v>0</v>
      </c>
      <c r="F6014" s="6">
        <v>0</v>
      </c>
      <c r="G6014" s="5">
        <v>0</v>
      </c>
      <c r="H6014" s="6">
        <v>0</v>
      </c>
      <c r="I6014" s="5">
        <v>0</v>
      </c>
      <c r="J6014" s="6">
        <v>0</v>
      </c>
      <c r="K6014" s="5">
        <v>0</v>
      </c>
      <c r="L6014" s="6">
        <v>0</v>
      </c>
      <c r="M6014" s="5">
        <v>0</v>
      </c>
      <c r="N6014" s="6">
        <v>0</v>
      </c>
      <c r="O6014" s="5">
        <v>0</v>
      </c>
      <c r="P6014" s="6">
        <v>0</v>
      </c>
      <c r="Q6014" s="5">
        <v>0</v>
      </c>
      <c r="R6014" s="6">
        <v>0</v>
      </c>
      <c r="S6014" s="5">
        <v>0</v>
      </c>
      <c r="T6014" s="6">
        <v>0</v>
      </c>
      <c r="U6014" s="5">
        <v>0</v>
      </c>
      <c r="V6014" s="6">
        <v>0</v>
      </c>
      <c r="W6014" s="5">
        <v>0</v>
      </c>
      <c r="X6014" s="6">
        <v>0</v>
      </c>
      <c r="Y6014" s="5">
        <v>6.2700000000000004E-3</v>
      </c>
      <c r="Z6014" s="6">
        <v>0.56799999999999995</v>
      </c>
      <c r="AA6014" s="5">
        <v>0</v>
      </c>
      <c r="AB6014" s="6">
        <v>0</v>
      </c>
      <c r="AC6014" s="5">
        <v>0</v>
      </c>
      <c r="AD6014" s="6">
        <v>0</v>
      </c>
      <c r="AE6014" s="5">
        <v>0</v>
      </c>
      <c r="AF6014" s="6">
        <v>0</v>
      </c>
    </row>
    <row r="6015" spans="2:32" x14ac:dyDescent="0.35">
      <c r="B6015" s="1" t="s">
        <v>1435</v>
      </c>
      <c r="C6015" s="5">
        <v>3.9399999999999999E-3</v>
      </c>
      <c r="D6015" s="6">
        <v>3.4329999999999998</v>
      </c>
      <c r="E6015" s="5">
        <v>0</v>
      </c>
      <c r="F6015" s="6">
        <v>0</v>
      </c>
      <c r="G6015" s="5">
        <v>0</v>
      </c>
      <c r="H6015" s="6">
        <v>0</v>
      </c>
      <c r="I6015" s="5">
        <v>0</v>
      </c>
      <c r="J6015" s="6">
        <v>0</v>
      </c>
      <c r="K6015" s="5">
        <v>0</v>
      </c>
      <c r="L6015" s="6">
        <v>0</v>
      </c>
      <c r="M6015" s="5">
        <v>0</v>
      </c>
      <c r="N6015" s="6">
        <v>0</v>
      </c>
      <c r="O6015" s="5">
        <v>0</v>
      </c>
      <c r="P6015" s="6">
        <v>0</v>
      </c>
      <c r="Q6015" s="5">
        <v>0</v>
      </c>
      <c r="R6015" s="6">
        <v>0</v>
      </c>
      <c r="S6015" s="5">
        <v>2.717E-2</v>
      </c>
      <c r="T6015" s="6">
        <v>2.8660000000000001</v>
      </c>
      <c r="U6015" s="5">
        <v>0</v>
      </c>
      <c r="V6015" s="6">
        <v>0</v>
      </c>
      <c r="W6015" s="5">
        <v>0</v>
      </c>
      <c r="X6015" s="6">
        <v>0</v>
      </c>
      <c r="Y6015" s="5">
        <v>6.2700000000000004E-3</v>
      </c>
      <c r="Z6015" s="6">
        <v>0.56799999999999995</v>
      </c>
      <c r="AA6015" s="5">
        <v>0</v>
      </c>
      <c r="AB6015" s="6">
        <v>0</v>
      </c>
      <c r="AC6015" s="5">
        <v>0</v>
      </c>
      <c r="AD6015" s="6">
        <v>0</v>
      </c>
      <c r="AE6015" s="5">
        <v>0</v>
      </c>
      <c r="AF6015" s="6">
        <v>0</v>
      </c>
    </row>
    <row r="6016" spans="2:32" x14ac:dyDescent="0.35">
      <c r="B6016" s="1" t="s">
        <v>805</v>
      </c>
      <c r="C6016" s="5">
        <v>0</v>
      </c>
      <c r="D6016" s="6">
        <v>0</v>
      </c>
      <c r="E6016" s="5">
        <v>0</v>
      </c>
      <c r="F6016" s="6">
        <v>0</v>
      </c>
      <c r="G6016" s="5">
        <v>0</v>
      </c>
      <c r="H6016" s="6">
        <v>0</v>
      </c>
      <c r="I6016" s="5">
        <v>0</v>
      </c>
      <c r="J6016" s="6">
        <v>0</v>
      </c>
      <c r="K6016" s="5">
        <v>0</v>
      </c>
      <c r="L6016" s="6">
        <v>0</v>
      </c>
      <c r="M6016" s="5">
        <v>0</v>
      </c>
      <c r="N6016" s="6">
        <v>0</v>
      </c>
      <c r="O6016" s="5">
        <v>0</v>
      </c>
      <c r="P6016" s="6">
        <v>0</v>
      </c>
      <c r="Q6016" s="5">
        <v>0</v>
      </c>
      <c r="R6016" s="6">
        <v>0</v>
      </c>
      <c r="S6016" s="5">
        <v>0</v>
      </c>
      <c r="T6016" s="6">
        <v>0</v>
      </c>
      <c r="U6016" s="5">
        <v>0</v>
      </c>
      <c r="V6016" s="6">
        <v>0</v>
      </c>
      <c r="W6016" s="5">
        <v>0</v>
      </c>
      <c r="X6016" s="6">
        <v>0</v>
      </c>
      <c r="Y6016" s="5">
        <v>0</v>
      </c>
      <c r="Z6016" s="6">
        <v>0</v>
      </c>
      <c r="AA6016" s="5">
        <v>0</v>
      </c>
      <c r="AB6016" s="6">
        <v>0</v>
      </c>
      <c r="AC6016" s="5">
        <v>0</v>
      </c>
      <c r="AD6016" s="6">
        <v>0</v>
      </c>
      <c r="AE6016" s="5">
        <v>0</v>
      </c>
      <c r="AF6016" s="6">
        <v>0</v>
      </c>
    </row>
    <row r="6017" spans="2:32" x14ac:dyDescent="0.35">
      <c r="B6017" s="1" t="s">
        <v>1436</v>
      </c>
      <c r="C6017" s="5">
        <v>8.5999999999999998E-4</v>
      </c>
      <c r="D6017" s="6">
        <v>0.751</v>
      </c>
      <c r="E6017" s="5">
        <v>0</v>
      </c>
      <c r="F6017" s="6">
        <v>0</v>
      </c>
      <c r="G6017" s="5">
        <v>0</v>
      </c>
      <c r="H6017" s="6">
        <v>0</v>
      </c>
      <c r="I6017" s="5">
        <v>0</v>
      </c>
      <c r="J6017" s="6">
        <v>0</v>
      </c>
      <c r="K6017" s="5">
        <v>0</v>
      </c>
      <c r="L6017" s="6">
        <v>0</v>
      </c>
      <c r="M6017" s="5">
        <v>0</v>
      </c>
      <c r="N6017" s="6">
        <v>0</v>
      </c>
      <c r="O6017" s="5">
        <v>0</v>
      </c>
      <c r="P6017" s="6">
        <v>0</v>
      </c>
      <c r="Q6017" s="5">
        <v>0</v>
      </c>
      <c r="R6017" s="6">
        <v>0</v>
      </c>
      <c r="S6017" s="5">
        <v>0</v>
      </c>
      <c r="T6017" s="6">
        <v>0</v>
      </c>
      <c r="U6017" s="5">
        <v>2.291E-2</v>
      </c>
      <c r="V6017" s="6">
        <v>0.751</v>
      </c>
      <c r="W6017" s="5">
        <v>0</v>
      </c>
      <c r="X6017" s="6">
        <v>0</v>
      </c>
      <c r="Y6017" s="5">
        <v>0</v>
      </c>
      <c r="Z6017" s="6">
        <v>0</v>
      </c>
      <c r="AA6017" s="5">
        <v>0</v>
      </c>
      <c r="AB6017" s="6">
        <v>0</v>
      </c>
      <c r="AC6017" s="5">
        <v>0</v>
      </c>
      <c r="AD6017" s="6">
        <v>0</v>
      </c>
      <c r="AE6017" s="5">
        <v>0</v>
      </c>
      <c r="AF6017" s="6">
        <v>0</v>
      </c>
    </row>
    <row r="6018" spans="2:32" x14ac:dyDescent="0.35">
      <c r="B6018" s="1" t="s">
        <v>807</v>
      </c>
      <c r="C6018" s="5">
        <v>0</v>
      </c>
      <c r="D6018" s="6">
        <v>0</v>
      </c>
      <c r="E6018" s="5">
        <v>0</v>
      </c>
      <c r="F6018" s="6">
        <v>0</v>
      </c>
      <c r="G6018" s="5">
        <v>0</v>
      </c>
      <c r="H6018" s="6">
        <v>0</v>
      </c>
      <c r="I6018" s="5">
        <v>0</v>
      </c>
      <c r="J6018" s="6">
        <v>0</v>
      </c>
      <c r="K6018" s="5">
        <v>0</v>
      </c>
      <c r="L6018" s="6">
        <v>0</v>
      </c>
      <c r="M6018" s="5">
        <v>0</v>
      </c>
      <c r="N6018" s="6">
        <v>0</v>
      </c>
      <c r="O6018" s="5">
        <v>0</v>
      </c>
      <c r="P6018" s="6">
        <v>0</v>
      </c>
      <c r="Q6018" s="5">
        <v>0</v>
      </c>
      <c r="R6018" s="6">
        <v>0</v>
      </c>
      <c r="S6018" s="5">
        <v>0</v>
      </c>
      <c r="T6018" s="6">
        <v>0</v>
      </c>
      <c r="U6018" s="5">
        <v>0</v>
      </c>
      <c r="V6018" s="6">
        <v>0</v>
      </c>
      <c r="W6018" s="5">
        <v>0</v>
      </c>
      <c r="X6018" s="6">
        <v>0</v>
      </c>
      <c r="Y6018" s="5">
        <v>0</v>
      </c>
      <c r="Z6018" s="6">
        <v>0</v>
      </c>
      <c r="AA6018" s="5">
        <v>0</v>
      </c>
      <c r="AB6018" s="6">
        <v>0</v>
      </c>
      <c r="AC6018" s="5">
        <v>0</v>
      </c>
      <c r="AD6018" s="6">
        <v>0</v>
      </c>
      <c r="AE6018" s="5">
        <v>0</v>
      </c>
      <c r="AF6018" s="6">
        <v>0</v>
      </c>
    </row>
    <row r="6019" spans="2:32" x14ac:dyDescent="0.35">
      <c r="B6019" s="1" t="s">
        <v>1437</v>
      </c>
      <c r="C6019" s="5">
        <v>0</v>
      </c>
      <c r="D6019" s="6">
        <v>0</v>
      </c>
      <c r="E6019" s="5">
        <v>0</v>
      </c>
      <c r="F6019" s="6">
        <v>0</v>
      </c>
      <c r="G6019" s="5">
        <v>0</v>
      </c>
      <c r="H6019" s="6">
        <v>0</v>
      </c>
      <c r="I6019" s="5">
        <v>0</v>
      </c>
      <c r="J6019" s="6">
        <v>0</v>
      </c>
      <c r="K6019" s="5">
        <v>0</v>
      </c>
      <c r="L6019" s="6">
        <v>0</v>
      </c>
      <c r="M6019" s="5">
        <v>0</v>
      </c>
      <c r="N6019" s="6">
        <v>0</v>
      </c>
      <c r="O6019" s="5">
        <v>0</v>
      </c>
      <c r="P6019" s="6">
        <v>0</v>
      </c>
      <c r="Q6019" s="5">
        <v>0</v>
      </c>
      <c r="R6019" s="6">
        <v>0</v>
      </c>
      <c r="S6019" s="5">
        <v>0</v>
      </c>
      <c r="T6019" s="6">
        <v>0</v>
      </c>
      <c r="U6019" s="5">
        <v>0</v>
      </c>
      <c r="V6019" s="6">
        <v>0</v>
      </c>
      <c r="W6019" s="5">
        <v>0</v>
      </c>
      <c r="X6019" s="6">
        <v>0</v>
      </c>
      <c r="Y6019" s="5">
        <v>0</v>
      </c>
      <c r="Z6019" s="6">
        <v>0</v>
      </c>
      <c r="AA6019" s="5">
        <v>0</v>
      </c>
      <c r="AB6019" s="6">
        <v>0</v>
      </c>
      <c r="AC6019" s="5">
        <v>0</v>
      </c>
      <c r="AD6019" s="6">
        <v>0</v>
      </c>
      <c r="AE6019" s="5">
        <v>0</v>
      </c>
      <c r="AF6019" s="6">
        <v>0</v>
      </c>
    </row>
    <row r="6020" spans="2:32" x14ac:dyDescent="0.35">
      <c r="B6020" s="1" t="s">
        <v>1438</v>
      </c>
      <c r="C6020" s="5">
        <v>0</v>
      </c>
      <c r="D6020" s="6">
        <v>0</v>
      </c>
      <c r="E6020" s="5">
        <v>0</v>
      </c>
      <c r="F6020" s="6">
        <v>0</v>
      </c>
      <c r="G6020" s="5">
        <v>0</v>
      </c>
      <c r="H6020" s="6">
        <v>0</v>
      </c>
      <c r="I6020" s="5">
        <v>0</v>
      </c>
      <c r="J6020" s="6">
        <v>0</v>
      </c>
      <c r="K6020" s="5">
        <v>0</v>
      </c>
      <c r="L6020" s="6">
        <v>0</v>
      </c>
      <c r="M6020" s="5">
        <v>0</v>
      </c>
      <c r="N6020" s="6">
        <v>0</v>
      </c>
      <c r="O6020" s="5">
        <v>0</v>
      </c>
      <c r="P6020" s="6">
        <v>0</v>
      </c>
      <c r="Q6020" s="5">
        <v>0</v>
      </c>
      <c r="R6020" s="6">
        <v>0</v>
      </c>
      <c r="S6020" s="5">
        <v>0</v>
      </c>
      <c r="T6020" s="6">
        <v>0</v>
      </c>
      <c r="U6020" s="5">
        <v>0</v>
      </c>
      <c r="V6020" s="6">
        <v>0</v>
      </c>
      <c r="W6020" s="5">
        <v>0</v>
      </c>
      <c r="X6020" s="6">
        <v>0</v>
      </c>
      <c r="Y6020" s="5">
        <v>0</v>
      </c>
      <c r="Z6020" s="6">
        <v>0</v>
      </c>
      <c r="AA6020" s="5">
        <v>0</v>
      </c>
      <c r="AB6020" s="6">
        <v>0</v>
      </c>
      <c r="AC6020" s="5">
        <v>0</v>
      </c>
      <c r="AD6020" s="6">
        <v>0</v>
      </c>
      <c r="AE6020" s="5">
        <v>0</v>
      </c>
      <c r="AF6020" s="6">
        <v>0</v>
      </c>
    </row>
    <row r="6021" spans="2:32" x14ac:dyDescent="0.35">
      <c r="B6021" s="1" t="s">
        <v>810</v>
      </c>
      <c r="C6021" s="5">
        <v>0</v>
      </c>
      <c r="D6021" s="6">
        <v>0</v>
      </c>
      <c r="E6021" s="5">
        <v>0</v>
      </c>
      <c r="F6021" s="6">
        <v>0</v>
      </c>
      <c r="G6021" s="5">
        <v>0</v>
      </c>
      <c r="H6021" s="6">
        <v>0</v>
      </c>
      <c r="I6021" s="5">
        <v>0</v>
      </c>
      <c r="J6021" s="6">
        <v>0</v>
      </c>
      <c r="K6021" s="5">
        <v>0</v>
      </c>
      <c r="L6021" s="6">
        <v>0</v>
      </c>
      <c r="M6021" s="5">
        <v>0</v>
      </c>
      <c r="N6021" s="6">
        <v>0</v>
      </c>
      <c r="O6021" s="5">
        <v>0</v>
      </c>
      <c r="P6021" s="6">
        <v>0</v>
      </c>
      <c r="Q6021" s="5">
        <v>0</v>
      </c>
      <c r="R6021" s="6">
        <v>0</v>
      </c>
      <c r="S6021" s="5">
        <v>0</v>
      </c>
      <c r="T6021" s="6">
        <v>0</v>
      </c>
      <c r="U6021" s="5">
        <v>0</v>
      </c>
      <c r="V6021" s="6">
        <v>0</v>
      </c>
      <c r="W6021" s="5">
        <v>0</v>
      </c>
      <c r="X6021" s="6">
        <v>0</v>
      </c>
      <c r="Y6021" s="5">
        <v>0</v>
      </c>
      <c r="Z6021" s="6">
        <v>0</v>
      </c>
      <c r="AA6021" s="5">
        <v>0</v>
      </c>
      <c r="AB6021" s="6">
        <v>0</v>
      </c>
      <c r="AC6021" s="5">
        <v>0</v>
      </c>
      <c r="AD6021" s="6">
        <v>0</v>
      </c>
      <c r="AE6021" s="5">
        <v>0</v>
      </c>
      <c r="AF6021" s="6">
        <v>0</v>
      </c>
    </row>
    <row r="6022" spans="2:32" x14ac:dyDescent="0.35">
      <c r="B6022" s="1" t="s">
        <v>811</v>
      </c>
      <c r="C6022" s="5">
        <v>0</v>
      </c>
      <c r="D6022" s="6">
        <v>0</v>
      </c>
      <c r="E6022" s="5">
        <v>0</v>
      </c>
      <c r="F6022" s="6">
        <v>0</v>
      </c>
      <c r="G6022" s="5">
        <v>0</v>
      </c>
      <c r="H6022" s="6">
        <v>0</v>
      </c>
      <c r="I6022" s="5">
        <v>0</v>
      </c>
      <c r="J6022" s="6">
        <v>0</v>
      </c>
      <c r="K6022" s="5">
        <v>0</v>
      </c>
      <c r="L6022" s="6">
        <v>0</v>
      </c>
      <c r="M6022" s="5">
        <v>0</v>
      </c>
      <c r="N6022" s="6">
        <v>0</v>
      </c>
      <c r="O6022" s="5">
        <v>0</v>
      </c>
      <c r="P6022" s="6">
        <v>0</v>
      </c>
      <c r="Q6022" s="5">
        <v>0</v>
      </c>
      <c r="R6022" s="6">
        <v>0</v>
      </c>
      <c r="S6022" s="5">
        <v>0</v>
      </c>
      <c r="T6022" s="6">
        <v>0</v>
      </c>
      <c r="U6022" s="5">
        <v>0</v>
      </c>
      <c r="V6022" s="6">
        <v>0</v>
      </c>
      <c r="W6022" s="5">
        <v>0</v>
      </c>
      <c r="X6022" s="6">
        <v>0</v>
      </c>
      <c r="Y6022" s="5">
        <v>0</v>
      </c>
      <c r="Z6022" s="6">
        <v>0</v>
      </c>
      <c r="AA6022" s="5">
        <v>0</v>
      </c>
      <c r="AB6022" s="6">
        <v>0</v>
      </c>
      <c r="AC6022" s="5">
        <v>0</v>
      </c>
      <c r="AD6022" s="6">
        <v>0</v>
      </c>
      <c r="AE6022" s="5">
        <v>0</v>
      </c>
      <c r="AF6022" s="6">
        <v>0</v>
      </c>
    </row>
    <row r="6023" spans="2:32" x14ac:dyDescent="0.35">
      <c r="B6023" s="1" t="s">
        <v>1439</v>
      </c>
      <c r="C6023" s="5">
        <v>2.0899999999999998E-3</v>
      </c>
      <c r="D6023" s="6">
        <v>1.825</v>
      </c>
      <c r="E6023" s="5">
        <v>0</v>
      </c>
      <c r="F6023" s="6">
        <v>0</v>
      </c>
      <c r="G6023" s="5">
        <v>1.3220000000000001E-2</v>
      </c>
      <c r="H6023" s="6">
        <v>0.83899999999999997</v>
      </c>
      <c r="I6023" s="5">
        <v>0</v>
      </c>
      <c r="J6023" s="6">
        <v>0</v>
      </c>
      <c r="K6023" s="5">
        <v>0</v>
      </c>
      <c r="L6023" s="6">
        <v>0</v>
      </c>
      <c r="M6023" s="5">
        <v>0</v>
      </c>
      <c r="N6023" s="6">
        <v>0</v>
      </c>
      <c r="O6023" s="5">
        <v>3.431E-2</v>
      </c>
      <c r="P6023" s="6">
        <v>0.86399999999999999</v>
      </c>
      <c r="Q6023" s="5">
        <v>0</v>
      </c>
      <c r="R6023" s="6">
        <v>0</v>
      </c>
      <c r="S6023" s="5">
        <v>0</v>
      </c>
      <c r="T6023" s="6">
        <v>0</v>
      </c>
      <c r="U6023" s="5">
        <v>0</v>
      </c>
      <c r="V6023" s="6">
        <v>0</v>
      </c>
      <c r="W6023" s="5">
        <v>8.3700000000000007E-3</v>
      </c>
      <c r="X6023" s="6">
        <v>0.121</v>
      </c>
      <c r="Y6023" s="5">
        <v>0</v>
      </c>
      <c r="Z6023" s="6">
        <v>0</v>
      </c>
      <c r="AA6023" s="5">
        <v>0</v>
      </c>
      <c r="AB6023" s="6">
        <v>0</v>
      </c>
      <c r="AC6023" s="5">
        <v>0</v>
      </c>
      <c r="AD6023" s="6">
        <v>0</v>
      </c>
      <c r="AE6023" s="5">
        <v>0</v>
      </c>
      <c r="AF6023" s="6">
        <v>0</v>
      </c>
    </row>
    <row r="6024" spans="2:32" x14ac:dyDescent="0.35">
      <c r="B6024" s="1" t="s">
        <v>813</v>
      </c>
      <c r="C6024" s="5">
        <v>0</v>
      </c>
      <c r="D6024" s="6">
        <v>0</v>
      </c>
      <c r="E6024" s="5">
        <v>0</v>
      </c>
      <c r="F6024" s="6">
        <v>0</v>
      </c>
      <c r="G6024" s="5">
        <v>0</v>
      </c>
      <c r="H6024" s="6">
        <v>0</v>
      </c>
      <c r="I6024" s="5">
        <v>0</v>
      </c>
      <c r="J6024" s="6">
        <v>0</v>
      </c>
      <c r="K6024" s="5">
        <v>0</v>
      </c>
      <c r="L6024" s="6">
        <v>0</v>
      </c>
      <c r="M6024" s="5">
        <v>0</v>
      </c>
      <c r="N6024" s="6">
        <v>0</v>
      </c>
      <c r="O6024" s="5">
        <v>0</v>
      </c>
      <c r="P6024" s="6">
        <v>0</v>
      </c>
      <c r="Q6024" s="5">
        <v>0</v>
      </c>
      <c r="R6024" s="6">
        <v>0</v>
      </c>
      <c r="S6024" s="5">
        <v>0</v>
      </c>
      <c r="T6024" s="6">
        <v>0</v>
      </c>
      <c r="U6024" s="5">
        <v>0</v>
      </c>
      <c r="V6024" s="6">
        <v>0</v>
      </c>
      <c r="W6024" s="5">
        <v>0</v>
      </c>
      <c r="X6024" s="6">
        <v>0</v>
      </c>
      <c r="Y6024" s="5">
        <v>0</v>
      </c>
      <c r="Z6024" s="6">
        <v>0</v>
      </c>
      <c r="AA6024" s="5">
        <v>0</v>
      </c>
      <c r="AB6024" s="6">
        <v>0</v>
      </c>
      <c r="AC6024" s="5">
        <v>0</v>
      </c>
      <c r="AD6024" s="6">
        <v>0</v>
      </c>
      <c r="AE6024" s="5">
        <v>0</v>
      </c>
      <c r="AF6024" s="6">
        <v>0</v>
      </c>
    </row>
    <row r="6025" spans="2:32" x14ac:dyDescent="0.35">
      <c r="B6025" s="1" t="s">
        <v>814</v>
      </c>
      <c r="C6025" s="5">
        <v>0</v>
      </c>
      <c r="D6025" s="6">
        <v>0</v>
      </c>
      <c r="E6025" s="5">
        <v>0</v>
      </c>
      <c r="F6025" s="6">
        <v>0</v>
      </c>
      <c r="G6025" s="5">
        <v>0</v>
      </c>
      <c r="H6025" s="6">
        <v>0</v>
      </c>
      <c r="I6025" s="5">
        <v>0</v>
      </c>
      <c r="J6025" s="6">
        <v>0</v>
      </c>
      <c r="K6025" s="5">
        <v>0</v>
      </c>
      <c r="L6025" s="6">
        <v>0</v>
      </c>
      <c r="M6025" s="5">
        <v>0</v>
      </c>
      <c r="N6025" s="6">
        <v>0</v>
      </c>
      <c r="O6025" s="5">
        <v>0</v>
      </c>
      <c r="P6025" s="6">
        <v>0</v>
      </c>
      <c r="Q6025" s="5">
        <v>0</v>
      </c>
      <c r="R6025" s="6">
        <v>0</v>
      </c>
      <c r="S6025" s="5">
        <v>0</v>
      </c>
      <c r="T6025" s="6">
        <v>0</v>
      </c>
      <c r="U6025" s="5">
        <v>0</v>
      </c>
      <c r="V6025" s="6">
        <v>0</v>
      </c>
      <c r="W6025" s="5">
        <v>0</v>
      </c>
      <c r="X6025" s="6">
        <v>0</v>
      </c>
      <c r="Y6025" s="5">
        <v>0</v>
      </c>
      <c r="Z6025" s="6">
        <v>0</v>
      </c>
      <c r="AA6025" s="5">
        <v>0</v>
      </c>
      <c r="AB6025" s="6">
        <v>0</v>
      </c>
      <c r="AC6025" s="5">
        <v>0</v>
      </c>
      <c r="AD6025" s="6">
        <v>0</v>
      </c>
      <c r="AE6025" s="5">
        <v>0</v>
      </c>
      <c r="AF6025" s="6">
        <v>0</v>
      </c>
    </row>
    <row r="6026" spans="2:32" x14ac:dyDescent="0.35">
      <c r="B6026" s="1" t="s">
        <v>816</v>
      </c>
      <c r="C6026" s="5">
        <v>0</v>
      </c>
      <c r="D6026" s="6">
        <v>0</v>
      </c>
      <c r="E6026" s="5">
        <v>0</v>
      </c>
      <c r="F6026" s="6">
        <v>0</v>
      </c>
      <c r="G6026" s="5">
        <v>0</v>
      </c>
      <c r="H6026" s="6">
        <v>0</v>
      </c>
      <c r="I6026" s="5">
        <v>0</v>
      </c>
      <c r="J6026" s="6">
        <v>0</v>
      </c>
      <c r="K6026" s="5">
        <v>0</v>
      </c>
      <c r="L6026" s="6">
        <v>0</v>
      </c>
      <c r="M6026" s="5">
        <v>0</v>
      </c>
      <c r="N6026" s="6">
        <v>0</v>
      </c>
      <c r="O6026" s="5">
        <v>0</v>
      </c>
      <c r="P6026" s="6">
        <v>0</v>
      </c>
      <c r="Q6026" s="5">
        <v>0</v>
      </c>
      <c r="R6026" s="6">
        <v>0</v>
      </c>
      <c r="S6026" s="5">
        <v>0</v>
      </c>
      <c r="T6026" s="6">
        <v>0</v>
      </c>
      <c r="U6026" s="5">
        <v>0</v>
      </c>
      <c r="V6026" s="6">
        <v>0</v>
      </c>
      <c r="W6026" s="5">
        <v>0</v>
      </c>
      <c r="X6026" s="6">
        <v>0</v>
      </c>
      <c r="Y6026" s="5">
        <v>0</v>
      </c>
      <c r="Z6026" s="6">
        <v>0</v>
      </c>
      <c r="AA6026" s="5">
        <v>0</v>
      </c>
      <c r="AB6026" s="6">
        <v>0</v>
      </c>
      <c r="AC6026" s="5">
        <v>0</v>
      </c>
      <c r="AD6026" s="6">
        <v>0</v>
      </c>
      <c r="AE6026" s="5">
        <v>0</v>
      </c>
      <c r="AF6026" s="6">
        <v>0</v>
      </c>
    </row>
    <row r="6027" spans="2:32" x14ac:dyDescent="0.35">
      <c r="B6027" s="1" t="s">
        <v>1440</v>
      </c>
      <c r="C6027" s="5">
        <v>1.5350000000000001E-2</v>
      </c>
      <c r="D6027" s="6">
        <v>13.37</v>
      </c>
      <c r="E6027" s="5">
        <v>0</v>
      </c>
      <c r="F6027" s="6">
        <v>0</v>
      </c>
      <c r="G6027" s="5">
        <v>0</v>
      </c>
      <c r="H6027" s="6">
        <v>0</v>
      </c>
      <c r="I6027" s="5">
        <v>0</v>
      </c>
      <c r="J6027" s="6">
        <v>0</v>
      </c>
      <c r="K6027" s="5">
        <v>0</v>
      </c>
      <c r="L6027" s="6">
        <v>0</v>
      </c>
      <c r="M6027" s="5">
        <v>0</v>
      </c>
      <c r="N6027" s="6">
        <v>0</v>
      </c>
      <c r="O6027" s="5">
        <v>0</v>
      </c>
      <c r="P6027" s="6">
        <v>0</v>
      </c>
      <c r="Q6027" s="5">
        <v>0</v>
      </c>
      <c r="R6027" s="6">
        <v>0</v>
      </c>
      <c r="S6027" s="5">
        <v>9.486E-2</v>
      </c>
      <c r="T6027" s="6">
        <v>10.006</v>
      </c>
      <c r="U6027" s="5">
        <v>0</v>
      </c>
      <c r="V6027" s="6">
        <v>0</v>
      </c>
      <c r="W6027" s="5">
        <v>0</v>
      </c>
      <c r="X6027" s="6">
        <v>0</v>
      </c>
      <c r="Y6027" s="5">
        <v>0</v>
      </c>
      <c r="Z6027" s="6">
        <v>0</v>
      </c>
      <c r="AA6027" s="5">
        <v>0</v>
      </c>
      <c r="AB6027" s="6">
        <v>0</v>
      </c>
      <c r="AC6027" s="5">
        <v>2.111E-2</v>
      </c>
      <c r="AD6027" s="6">
        <v>3.3639999999999999</v>
      </c>
      <c r="AE6027" s="5">
        <v>0</v>
      </c>
      <c r="AF6027" s="6">
        <v>0</v>
      </c>
    </row>
    <row r="6028" spans="2:32" x14ac:dyDescent="0.35">
      <c r="B6028" s="1" t="s">
        <v>1441</v>
      </c>
      <c r="C6028" s="5">
        <v>0</v>
      </c>
      <c r="D6028" s="6">
        <v>0</v>
      </c>
      <c r="E6028" s="5">
        <v>0</v>
      </c>
      <c r="F6028" s="6">
        <v>0</v>
      </c>
      <c r="G6028" s="5">
        <v>0</v>
      </c>
      <c r="H6028" s="6">
        <v>0</v>
      </c>
      <c r="I6028" s="5">
        <v>0</v>
      </c>
      <c r="J6028" s="6">
        <v>0</v>
      </c>
      <c r="K6028" s="5">
        <v>0</v>
      </c>
      <c r="L6028" s="6">
        <v>0</v>
      </c>
      <c r="M6028" s="5">
        <v>0</v>
      </c>
      <c r="N6028" s="6">
        <v>0</v>
      </c>
      <c r="O6028" s="5">
        <v>0</v>
      </c>
      <c r="P6028" s="6">
        <v>0</v>
      </c>
      <c r="Q6028" s="5">
        <v>0</v>
      </c>
      <c r="R6028" s="6">
        <v>0</v>
      </c>
      <c r="S6028" s="5">
        <v>0</v>
      </c>
      <c r="T6028" s="6">
        <v>0</v>
      </c>
      <c r="U6028" s="5">
        <v>0</v>
      </c>
      <c r="V6028" s="6">
        <v>0</v>
      </c>
      <c r="W6028" s="5">
        <v>0</v>
      </c>
      <c r="X6028" s="6">
        <v>0</v>
      </c>
      <c r="Y6028" s="5">
        <v>0</v>
      </c>
      <c r="Z6028" s="6">
        <v>0</v>
      </c>
      <c r="AA6028" s="5">
        <v>0</v>
      </c>
      <c r="AB6028" s="6">
        <v>0</v>
      </c>
      <c r="AC6028" s="5">
        <v>0</v>
      </c>
      <c r="AD6028" s="6">
        <v>0</v>
      </c>
      <c r="AE6028" s="5">
        <v>0</v>
      </c>
      <c r="AF6028" s="6">
        <v>0</v>
      </c>
    </row>
    <row r="6029" spans="2:32" x14ac:dyDescent="0.35">
      <c r="B6029" s="1" t="s">
        <v>1442</v>
      </c>
      <c r="C6029" s="5">
        <v>6.4999999999999997E-4</v>
      </c>
      <c r="D6029" s="6">
        <v>0.56799999999999995</v>
      </c>
      <c r="E6029" s="5">
        <v>0</v>
      </c>
      <c r="F6029" s="6">
        <v>0</v>
      </c>
      <c r="G6029" s="5">
        <v>0</v>
      </c>
      <c r="H6029" s="6">
        <v>0</v>
      </c>
      <c r="I6029" s="5">
        <v>0</v>
      </c>
      <c r="J6029" s="6">
        <v>0</v>
      </c>
      <c r="K6029" s="5">
        <v>0</v>
      </c>
      <c r="L6029" s="6">
        <v>0</v>
      </c>
      <c r="M6029" s="5">
        <v>0</v>
      </c>
      <c r="N6029" s="6">
        <v>0</v>
      </c>
      <c r="O6029" s="5">
        <v>0</v>
      </c>
      <c r="P6029" s="6">
        <v>0</v>
      </c>
      <c r="Q6029" s="5">
        <v>0</v>
      </c>
      <c r="R6029" s="6">
        <v>0</v>
      </c>
      <c r="S6029" s="5">
        <v>0</v>
      </c>
      <c r="T6029" s="6">
        <v>0</v>
      </c>
      <c r="U6029" s="5">
        <v>0</v>
      </c>
      <c r="V6029" s="6">
        <v>0</v>
      </c>
      <c r="W6029" s="5">
        <v>0</v>
      </c>
      <c r="X6029" s="6">
        <v>0</v>
      </c>
      <c r="Y6029" s="5">
        <v>6.2700000000000004E-3</v>
      </c>
      <c r="Z6029" s="6">
        <v>0.56799999999999995</v>
      </c>
      <c r="AA6029" s="5">
        <v>0</v>
      </c>
      <c r="AB6029" s="6">
        <v>0</v>
      </c>
      <c r="AC6029" s="5">
        <v>0</v>
      </c>
      <c r="AD6029" s="6">
        <v>0</v>
      </c>
      <c r="AE6029" s="5">
        <v>0</v>
      </c>
      <c r="AF6029" s="6">
        <v>0</v>
      </c>
    </row>
    <row r="6030" spans="2:32" x14ac:dyDescent="0.35">
      <c r="B6030" s="1" t="s">
        <v>819</v>
      </c>
      <c r="C6030" s="5">
        <v>0</v>
      </c>
      <c r="D6030" s="6">
        <v>0</v>
      </c>
      <c r="E6030" s="5">
        <v>0</v>
      </c>
      <c r="F6030" s="6">
        <v>0</v>
      </c>
      <c r="G6030" s="5">
        <v>0</v>
      </c>
      <c r="H6030" s="6">
        <v>0</v>
      </c>
      <c r="I6030" s="5">
        <v>0</v>
      </c>
      <c r="J6030" s="6">
        <v>0</v>
      </c>
      <c r="K6030" s="5">
        <v>0</v>
      </c>
      <c r="L6030" s="6">
        <v>0</v>
      </c>
      <c r="M6030" s="5">
        <v>0</v>
      </c>
      <c r="N6030" s="6">
        <v>0</v>
      </c>
      <c r="O6030" s="5">
        <v>0</v>
      </c>
      <c r="P6030" s="6">
        <v>0</v>
      </c>
      <c r="Q6030" s="5">
        <v>0</v>
      </c>
      <c r="R6030" s="6">
        <v>0</v>
      </c>
      <c r="S6030" s="5">
        <v>0</v>
      </c>
      <c r="T6030" s="6">
        <v>0</v>
      </c>
      <c r="U6030" s="5">
        <v>0</v>
      </c>
      <c r="V6030" s="6">
        <v>0</v>
      </c>
      <c r="W6030" s="5">
        <v>0</v>
      </c>
      <c r="X6030" s="6">
        <v>0</v>
      </c>
      <c r="Y6030" s="5">
        <v>0</v>
      </c>
      <c r="Z6030" s="6">
        <v>0</v>
      </c>
      <c r="AA6030" s="5">
        <v>0</v>
      </c>
      <c r="AB6030" s="6">
        <v>0</v>
      </c>
      <c r="AC6030" s="5">
        <v>0</v>
      </c>
      <c r="AD6030" s="6">
        <v>0</v>
      </c>
      <c r="AE6030" s="5">
        <v>0</v>
      </c>
      <c r="AF6030" s="6">
        <v>0</v>
      </c>
    </row>
    <row r="6031" spans="2:32" x14ac:dyDescent="0.35">
      <c r="B6031" s="1" t="s">
        <v>820</v>
      </c>
      <c r="C6031" s="5">
        <v>0</v>
      </c>
      <c r="D6031" s="6">
        <v>0</v>
      </c>
      <c r="E6031" s="5">
        <v>0</v>
      </c>
      <c r="F6031" s="6">
        <v>0</v>
      </c>
      <c r="G6031" s="5">
        <v>0</v>
      </c>
      <c r="H6031" s="6">
        <v>0</v>
      </c>
      <c r="I6031" s="5">
        <v>0</v>
      </c>
      <c r="J6031" s="6">
        <v>0</v>
      </c>
      <c r="K6031" s="5">
        <v>0</v>
      </c>
      <c r="L6031" s="6">
        <v>0</v>
      </c>
      <c r="M6031" s="5">
        <v>0</v>
      </c>
      <c r="N6031" s="6">
        <v>0</v>
      </c>
      <c r="O6031" s="5">
        <v>0</v>
      </c>
      <c r="P6031" s="6">
        <v>0</v>
      </c>
      <c r="Q6031" s="5">
        <v>0</v>
      </c>
      <c r="R6031" s="6">
        <v>0</v>
      </c>
      <c r="S6031" s="5">
        <v>0</v>
      </c>
      <c r="T6031" s="6">
        <v>0</v>
      </c>
      <c r="U6031" s="5">
        <v>0</v>
      </c>
      <c r="V6031" s="6">
        <v>0</v>
      </c>
      <c r="W6031" s="5">
        <v>0</v>
      </c>
      <c r="X6031" s="6">
        <v>0</v>
      </c>
      <c r="Y6031" s="5">
        <v>0</v>
      </c>
      <c r="Z6031" s="6">
        <v>0</v>
      </c>
      <c r="AA6031" s="5">
        <v>0</v>
      </c>
      <c r="AB6031" s="6">
        <v>0</v>
      </c>
      <c r="AC6031" s="5">
        <v>0</v>
      </c>
      <c r="AD6031" s="6">
        <v>0</v>
      </c>
      <c r="AE6031" s="5">
        <v>0</v>
      </c>
      <c r="AF6031" s="6">
        <v>0</v>
      </c>
    </row>
    <row r="6032" spans="2:32" x14ac:dyDescent="0.35">
      <c r="B6032" s="1" t="s">
        <v>1443</v>
      </c>
      <c r="C6032" s="5">
        <v>0</v>
      </c>
      <c r="D6032" s="6">
        <v>0</v>
      </c>
      <c r="E6032" s="5">
        <v>0</v>
      </c>
      <c r="F6032" s="6">
        <v>0</v>
      </c>
      <c r="G6032" s="5">
        <v>0</v>
      </c>
      <c r="H6032" s="6">
        <v>0</v>
      </c>
      <c r="I6032" s="5">
        <v>0</v>
      </c>
      <c r="J6032" s="6">
        <v>0</v>
      </c>
      <c r="K6032" s="5">
        <v>0</v>
      </c>
      <c r="L6032" s="6">
        <v>0</v>
      </c>
      <c r="M6032" s="5">
        <v>0</v>
      </c>
      <c r="N6032" s="6">
        <v>0</v>
      </c>
      <c r="O6032" s="5">
        <v>0</v>
      </c>
      <c r="P6032" s="6">
        <v>0</v>
      </c>
      <c r="Q6032" s="5">
        <v>0</v>
      </c>
      <c r="R6032" s="6">
        <v>0</v>
      </c>
      <c r="S6032" s="5">
        <v>0</v>
      </c>
      <c r="T6032" s="6">
        <v>0</v>
      </c>
      <c r="U6032" s="5">
        <v>0</v>
      </c>
      <c r="V6032" s="6">
        <v>0</v>
      </c>
      <c r="W6032" s="5">
        <v>0</v>
      </c>
      <c r="X6032" s="6">
        <v>0</v>
      </c>
      <c r="Y6032" s="5">
        <v>0</v>
      </c>
      <c r="Z6032" s="6">
        <v>0</v>
      </c>
      <c r="AA6032" s="5">
        <v>0</v>
      </c>
      <c r="AB6032" s="6">
        <v>0</v>
      </c>
      <c r="AC6032" s="5">
        <v>0</v>
      </c>
      <c r="AD6032" s="6">
        <v>0</v>
      </c>
      <c r="AE6032" s="5">
        <v>0</v>
      </c>
      <c r="AF6032" s="6">
        <v>0</v>
      </c>
    </row>
    <row r="6033" spans="2:32" x14ac:dyDescent="0.35">
      <c r="B6033" s="1" t="s">
        <v>1444</v>
      </c>
      <c r="C6033" s="5">
        <v>0</v>
      </c>
      <c r="D6033" s="6">
        <v>0</v>
      </c>
      <c r="E6033" s="5">
        <v>0</v>
      </c>
      <c r="F6033" s="6">
        <v>0</v>
      </c>
      <c r="G6033" s="5">
        <v>0</v>
      </c>
      <c r="H6033" s="6">
        <v>0</v>
      </c>
      <c r="I6033" s="5">
        <v>0</v>
      </c>
      <c r="J6033" s="6">
        <v>0</v>
      </c>
      <c r="K6033" s="5">
        <v>0</v>
      </c>
      <c r="L6033" s="6">
        <v>0</v>
      </c>
      <c r="M6033" s="5">
        <v>0</v>
      </c>
      <c r="N6033" s="6">
        <v>0</v>
      </c>
      <c r="O6033" s="5">
        <v>0</v>
      </c>
      <c r="P6033" s="6">
        <v>0</v>
      </c>
      <c r="Q6033" s="5">
        <v>0</v>
      </c>
      <c r="R6033" s="6">
        <v>0</v>
      </c>
      <c r="S6033" s="5">
        <v>0</v>
      </c>
      <c r="T6033" s="6">
        <v>0</v>
      </c>
      <c r="U6033" s="5">
        <v>0</v>
      </c>
      <c r="V6033" s="6">
        <v>0</v>
      </c>
      <c r="W6033" s="5">
        <v>0</v>
      </c>
      <c r="X6033" s="6">
        <v>0</v>
      </c>
      <c r="Y6033" s="5">
        <v>0</v>
      </c>
      <c r="Z6033" s="6">
        <v>0</v>
      </c>
      <c r="AA6033" s="5">
        <v>0</v>
      </c>
      <c r="AB6033" s="6">
        <v>0</v>
      </c>
      <c r="AC6033" s="5">
        <v>0</v>
      </c>
      <c r="AD6033" s="6">
        <v>0</v>
      </c>
      <c r="AE6033" s="5">
        <v>0</v>
      </c>
      <c r="AF6033" s="6">
        <v>0</v>
      </c>
    </row>
    <row r="6034" spans="2:32" x14ac:dyDescent="0.35">
      <c r="B6034" s="1" t="s">
        <v>823</v>
      </c>
      <c r="C6034" s="5">
        <v>6.4999999999999997E-4</v>
      </c>
      <c r="D6034" s="6">
        <v>0.56799999999999995</v>
      </c>
      <c r="E6034" s="5">
        <v>0</v>
      </c>
      <c r="F6034" s="6">
        <v>0</v>
      </c>
      <c r="G6034" s="5">
        <v>0</v>
      </c>
      <c r="H6034" s="6">
        <v>0</v>
      </c>
      <c r="I6034" s="5">
        <v>0</v>
      </c>
      <c r="J6034" s="6">
        <v>0</v>
      </c>
      <c r="K6034" s="5">
        <v>0</v>
      </c>
      <c r="L6034" s="6">
        <v>0</v>
      </c>
      <c r="M6034" s="5">
        <v>0</v>
      </c>
      <c r="N6034" s="6">
        <v>0</v>
      </c>
      <c r="O6034" s="5">
        <v>0</v>
      </c>
      <c r="P6034" s="6">
        <v>0</v>
      </c>
      <c r="Q6034" s="5">
        <v>0</v>
      </c>
      <c r="R6034" s="6">
        <v>0</v>
      </c>
      <c r="S6034" s="5">
        <v>0</v>
      </c>
      <c r="T6034" s="6">
        <v>0</v>
      </c>
      <c r="U6034" s="5">
        <v>0</v>
      </c>
      <c r="V6034" s="6">
        <v>0</v>
      </c>
      <c r="W6034" s="5">
        <v>0</v>
      </c>
      <c r="X6034" s="6">
        <v>0</v>
      </c>
      <c r="Y6034" s="5">
        <v>6.2700000000000004E-3</v>
      </c>
      <c r="Z6034" s="6">
        <v>0.56799999999999995</v>
      </c>
      <c r="AA6034" s="5">
        <v>0</v>
      </c>
      <c r="AB6034" s="6">
        <v>0</v>
      </c>
      <c r="AC6034" s="5">
        <v>0</v>
      </c>
      <c r="AD6034" s="6">
        <v>0</v>
      </c>
      <c r="AE6034" s="5">
        <v>0</v>
      </c>
      <c r="AF6034" s="6">
        <v>0</v>
      </c>
    </row>
    <row r="6035" spans="2:32" x14ac:dyDescent="0.35">
      <c r="B6035" s="1" t="s">
        <v>1445</v>
      </c>
      <c r="C6035" s="5">
        <v>0</v>
      </c>
      <c r="D6035" s="6">
        <v>0</v>
      </c>
      <c r="E6035" s="5">
        <v>0</v>
      </c>
      <c r="F6035" s="6">
        <v>0</v>
      </c>
      <c r="G6035" s="5">
        <v>0</v>
      </c>
      <c r="H6035" s="6">
        <v>0</v>
      </c>
      <c r="I6035" s="5">
        <v>0</v>
      </c>
      <c r="J6035" s="6">
        <v>0</v>
      </c>
      <c r="K6035" s="5">
        <v>0</v>
      </c>
      <c r="L6035" s="6">
        <v>0</v>
      </c>
      <c r="M6035" s="5">
        <v>0</v>
      </c>
      <c r="N6035" s="6">
        <v>0</v>
      </c>
      <c r="O6035" s="5">
        <v>0</v>
      </c>
      <c r="P6035" s="6">
        <v>0</v>
      </c>
      <c r="Q6035" s="5">
        <v>0</v>
      </c>
      <c r="R6035" s="6">
        <v>0</v>
      </c>
      <c r="S6035" s="5">
        <v>0</v>
      </c>
      <c r="T6035" s="6">
        <v>0</v>
      </c>
      <c r="U6035" s="5">
        <v>0</v>
      </c>
      <c r="V6035" s="6">
        <v>0</v>
      </c>
      <c r="W6035" s="5">
        <v>0</v>
      </c>
      <c r="X6035" s="6">
        <v>0</v>
      </c>
      <c r="Y6035" s="5">
        <v>0</v>
      </c>
      <c r="Z6035" s="6">
        <v>0</v>
      </c>
      <c r="AA6035" s="5">
        <v>0</v>
      </c>
      <c r="AB6035" s="6">
        <v>0</v>
      </c>
      <c r="AC6035" s="5">
        <v>0</v>
      </c>
      <c r="AD6035" s="6">
        <v>0</v>
      </c>
      <c r="AE6035" s="5">
        <v>0</v>
      </c>
      <c r="AF6035" s="6">
        <v>0</v>
      </c>
    </row>
    <row r="6036" spans="2:32" x14ac:dyDescent="0.35">
      <c r="B6036" s="1" t="s">
        <v>825</v>
      </c>
      <c r="C6036" s="5">
        <v>0</v>
      </c>
      <c r="D6036" s="6">
        <v>0</v>
      </c>
      <c r="E6036" s="5">
        <v>0</v>
      </c>
      <c r="F6036" s="6">
        <v>0</v>
      </c>
      <c r="G6036" s="5">
        <v>0</v>
      </c>
      <c r="H6036" s="6">
        <v>0</v>
      </c>
      <c r="I6036" s="5">
        <v>0</v>
      </c>
      <c r="J6036" s="6">
        <v>0</v>
      </c>
      <c r="K6036" s="5">
        <v>0</v>
      </c>
      <c r="L6036" s="6">
        <v>0</v>
      </c>
      <c r="M6036" s="5">
        <v>0</v>
      </c>
      <c r="N6036" s="6">
        <v>0</v>
      </c>
      <c r="O6036" s="5">
        <v>0</v>
      </c>
      <c r="P6036" s="6">
        <v>0</v>
      </c>
      <c r="Q6036" s="5">
        <v>0</v>
      </c>
      <c r="R6036" s="6">
        <v>0</v>
      </c>
      <c r="S6036" s="5">
        <v>0</v>
      </c>
      <c r="T6036" s="6">
        <v>0</v>
      </c>
      <c r="U6036" s="5">
        <v>0</v>
      </c>
      <c r="V6036" s="6">
        <v>0</v>
      </c>
      <c r="W6036" s="5">
        <v>0</v>
      </c>
      <c r="X6036" s="6">
        <v>0</v>
      </c>
      <c r="Y6036" s="5">
        <v>0</v>
      </c>
      <c r="Z6036" s="6">
        <v>0</v>
      </c>
      <c r="AA6036" s="5">
        <v>0</v>
      </c>
      <c r="AB6036" s="6">
        <v>0</v>
      </c>
      <c r="AC6036" s="5">
        <v>0</v>
      </c>
      <c r="AD6036" s="6">
        <v>0</v>
      </c>
      <c r="AE6036" s="5">
        <v>0</v>
      </c>
      <c r="AF6036" s="6">
        <v>0</v>
      </c>
    </row>
    <row r="6037" spans="2:32" x14ac:dyDescent="0.35">
      <c r="B6037" s="1" t="s">
        <v>1446</v>
      </c>
      <c r="C6037" s="5">
        <v>0</v>
      </c>
      <c r="D6037" s="6">
        <v>0</v>
      </c>
      <c r="E6037" s="5">
        <v>0</v>
      </c>
      <c r="F6037" s="6">
        <v>0</v>
      </c>
      <c r="G6037" s="5">
        <v>0</v>
      </c>
      <c r="H6037" s="6">
        <v>0</v>
      </c>
      <c r="I6037" s="5">
        <v>0</v>
      </c>
      <c r="J6037" s="6">
        <v>0</v>
      </c>
      <c r="K6037" s="5">
        <v>0</v>
      </c>
      <c r="L6037" s="6">
        <v>0</v>
      </c>
      <c r="M6037" s="5">
        <v>0</v>
      </c>
      <c r="N6037" s="6">
        <v>0</v>
      </c>
      <c r="O6037" s="5">
        <v>0</v>
      </c>
      <c r="P6037" s="6">
        <v>0</v>
      </c>
      <c r="Q6037" s="5">
        <v>0</v>
      </c>
      <c r="R6037" s="6">
        <v>0</v>
      </c>
      <c r="S6037" s="5">
        <v>0</v>
      </c>
      <c r="T6037" s="6">
        <v>0</v>
      </c>
      <c r="U6037" s="5">
        <v>0</v>
      </c>
      <c r="V6037" s="6">
        <v>0</v>
      </c>
      <c r="W6037" s="5">
        <v>0</v>
      </c>
      <c r="X6037" s="6">
        <v>0</v>
      </c>
      <c r="Y6037" s="5">
        <v>0</v>
      </c>
      <c r="Z6037" s="6">
        <v>0</v>
      </c>
      <c r="AA6037" s="5">
        <v>0</v>
      </c>
      <c r="AB6037" s="6">
        <v>0</v>
      </c>
      <c r="AC6037" s="5">
        <v>0</v>
      </c>
      <c r="AD6037" s="6">
        <v>0</v>
      </c>
      <c r="AE6037" s="5">
        <v>0</v>
      </c>
      <c r="AF6037" s="6">
        <v>0</v>
      </c>
    </row>
    <row r="6038" spans="2:32" x14ac:dyDescent="0.35">
      <c r="B6038" s="1" t="s">
        <v>826</v>
      </c>
      <c r="C6038" s="5">
        <v>0</v>
      </c>
      <c r="D6038" s="6">
        <v>0</v>
      </c>
      <c r="E6038" s="5">
        <v>0</v>
      </c>
      <c r="F6038" s="6">
        <v>0</v>
      </c>
      <c r="G6038" s="5">
        <v>0</v>
      </c>
      <c r="H6038" s="6">
        <v>0</v>
      </c>
      <c r="I6038" s="5">
        <v>0</v>
      </c>
      <c r="J6038" s="6">
        <v>0</v>
      </c>
      <c r="K6038" s="5">
        <v>0</v>
      </c>
      <c r="L6038" s="6">
        <v>0</v>
      </c>
      <c r="M6038" s="5">
        <v>0</v>
      </c>
      <c r="N6038" s="6">
        <v>0</v>
      </c>
      <c r="O6038" s="5">
        <v>0</v>
      </c>
      <c r="P6038" s="6">
        <v>0</v>
      </c>
      <c r="Q6038" s="5">
        <v>0</v>
      </c>
      <c r="R6038" s="6">
        <v>0</v>
      </c>
      <c r="S6038" s="5">
        <v>0</v>
      </c>
      <c r="T6038" s="6">
        <v>0</v>
      </c>
      <c r="U6038" s="5">
        <v>0</v>
      </c>
      <c r="V6038" s="6">
        <v>0</v>
      </c>
      <c r="W6038" s="5">
        <v>0</v>
      </c>
      <c r="X6038" s="6">
        <v>0</v>
      </c>
      <c r="Y6038" s="5">
        <v>0</v>
      </c>
      <c r="Z6038" s="6">
        <v>0</v>
      </c>
      <c r="AA6038" s="5">
        <v>0</v>
      </c>
      <c r="AB6038" s="6">
        <v>0</v>
      </c>
      <c r="AC6038" s="5">
        <v>0</v>
      </c>
      <c r="AD6038" s="6">
        <v>0</v>
      </c>
      <c r="AE6038" s="5">
        <v>0</v>
      </c>
      <c r="AF6038" s="6">
        <v>0</v>
      </c>
    </row>
    <row r="6039" spans="2:32" x14ac:dyDescent="0.35">
      <c r="B6039" s="1" t="s">
        <v>1447</v>
      </c>
      <c r="C6039" s="5">
        <v>9.7999999999999997E-4</v>
      </c>
      <c r="D6039" s="6">
        <v>0.85099999999999998</v>
      </c>
      <c r="E6039" s="5">
        <v>0</v>
      </c>
      <c r="F6039" s="6">
        <v>0</v>
      </c>
      <c r="G6039" s="5">
        <v>0</v>
      </c>
      <c r="H6039" s="6">
        <v>0</v>
      </c>
      <c r="I6039" s="5">
        <v>0</v>
      </c>
      <c r="J6039" s="6">
        <v>0</v>
      </c>
      <c r="K6039" s="5">
        <v>0</v>
      </c>
      <c r="L6039" s="6">
        <v>0</v>
      </c>
      <c r="M6039" s="5">
        <v>0</v>
      </c>
      <c r="N6039" s="6">
        <v>0</v>
      </c>
      <c r="O6039" s="5">
        <v>0</v>
      </c>
      <c r="P6039" s="6">
        <v>0</v>
      </c>
      <c r="Q6039" s="5">
        <v>0</v>
      </c>
      <c r="R6039" s="6">
        <v>0</v>
      </c>
      <c r="S6039" s="5">
        <v>0</v>
      </c>
      <c r="T6039" s="6">
        <v>0</v>
      </c>
      <c r="U6039" s="5">
        <v>0</v>
      </c>
      <c r="V6039" s="6">
        <v>0</v>
      </c>
      <c r="W6039" s="5">
        <v>0</v>
      </c>
      <c r="X6039" s="6">
        <v>0</v>
      </c>
      <c r="Y6039" s="5">
        <v>0</v>
      </c>
      <c r="Z6039" s="6">
        <v>0</v>
      </c>
      <c r="AA6039" s="5">
        <v>0</v>
      </c>
      <c r="AB6039" s="6">
        <v>0</v>
      </c>
      <c r="AC6039" s="5">
        <v>5.3400000000000001E-3</v>
      </c>
      <c r="AD6039" s="6">
        <v>0.85099999999999998</v>
      </c>
      <c r="AE6039" s="5">
        <v>0</v>
      </c>
      <c r="AF6039" s="6">
        <v>0</v>
      </c>
    </row>
    <row r="6040" spans="2:32" x14ac:dyDescent="0.35">
      <c r="B6040" s="1" t="s">
        <v>1448</v>
      </c>
      <c r="C6040" s="5">
        <v>3.47E-3</v>
      </c>
      <c r="D6040" s="6">
        <v>3.0190000000000001</v>
      </c>
      <c r="E6040" s="5">
        <v>0</v>
      </c>
      <c r="F6040" s="6">
        <v>0</v>
      </c>
      <c r="G6040" s="5">
        <v>0</v>
      </c>
      <c r="H6040" s="6">
        <v>0</v>
      </c>
      <c r="I6040" s="5">
        <v>0</v>
      </c>
      <c r="J6040" s="6">
        <v>0</v>
      </c>
      <c r="K6040" s="5">
        <v>0</v>
      </c>
      <c r="L6040" s="6">
        <v>0</v>
      </c>
      <c r="M6040" s="5">
        <v>0</v>
      </c>
      <c r="N6040" s="6">
        <v>0</v>
      </c>
      <c r="O6040" s="5">
        <v>0</v>
      </c>
      <c r="P6040" s="6">
        <v>0</v>
      </c>
      <c r="Q6040" s="5">
        <v>0</v>
      </c>
      <c r="R6040" s="6">
        <v>0</v>
      </c>
      <c r="S6040" s="5">
        <v>0</v>
      </c>
      <c r="T6040" s="6">
        <v>0</v>
      </c>
      <c r="U6040" s="5">
        <v>0</v>
      </c>
      <c r="V6040" s="6">
        <v>0</v>
      </c>
      <c r="W6040" s="5">
        <v>0</v>
      </c>
      <c r="X6040" s="6">
        <v>0</v>
      </c>
      <c r="Y6040" s="5">
        <v>3.3320000000000002E-2</v>
      </c>
      <c r="Z6040" s="6">
        <v>3.0190000000000001</v>
      </c>
      <c r="AA6040" s="5">
        <v>0</v>
      </c>
      <c r="AB6040" s="6">
        <v>0</v>
      </c>
      <c r="AC6040" s="5">
        <v>0</v>
      </c>
      <c r="AD6040" s="6">
        <v>0</v>
      </c>
      <c r="AE6040" s="5">
        <v>0</v>
      </c>
      <c r="AF6040" s="6">
        <v>0</v>
      </c>
    </row>
    <row r="6041" spans="2:32" x14ac:dyDescent="0.35">
      <c r="B6041" s="1" t="s">
        <v>1449</v>
      </c>
      <c r="C6041" s="5">
        <v>2.9099999999999998E-3</v>
      </c>
      <c r="D6041" s="6">
        <v>2.532</v>
      </c>
      <c r="E6041" s="5">
        <v>0</v>
      </c>
      <c r="F6041" s="6">
        <v>0</v>
      </c>
      <c r="G6041" s="5">
        <v>0</v>
      </c>
      <c r="H6041" s="6">
        <v>0</v>
      </c>
      <c r="I6041" s="5">
        <v>0</v>
      </c>
      <c r="J6041" s="6">
        <v>0</v>
      </c>
      <c r="K6041" s="5">
        <v>0</v>
      </c>
      <c r="L6041" s="6">
        <v>0</v>
      </c>
      <c r="M6041" s="5">
        <v>0</v>
      </c>
      <c r="N6041" s="6">
        <v>0</v>
      </c>
      <c r="O6041" s="5">
        <v>0</v>
      </c>
      <c r="P6041" s="6">
        <v>0</v>
      </c>
      <c r="Q6041" s="5">
        <v>0</v>
      </c>
      <c r="R6041" s="6">
        <v>0</v>
      </c>
      <c r="S6041" s="5">
        <v>0</v>
      </c>
      <c r="T6041" s="6">
        <v>0</v>
      </c>
      <c r="U6041" s="5">
        <v>0</v>
      </c>
      <c r="V6041" s="6">
        <v>0</v>
      </c>
      <c r="W6041" s="5">
        <v>0</v>
      </c>
      <c r="X6041" s="6">
        <v>0</v>
      </c>
      <c r="Y6041" s="5">
        <v>0</v>
      </c>
      <c r="Z6041" s="6">
        <v>0</v>
      </c>
      <c r="AA6041" s="5">
        <v>0</v>
      </c>
      <c r="AB6041" s="6">
        <v>0</v>
      </c>
      <c r="AC6041" s="5">
        <v>5.3400000000000001E-3</v>
      </c>
      <c r="AD6041" s="6">
        <v>0.85099999999999998</v>
      </c>
      <c r="AE6041" s="5">
        <v>2.3439999999999999E-2</v>
      </c>
      <c r="AF6041" s="6">
        <v>1.681</v>
      </c>
    </row>
    <row r="6042" spans="2:32" x14ac:dyDescent="0.35">
      <c r="B6042" s="1" t="s">
        <v>1450</v>
      </c>
      <c r="C6042" s="5">
        <v>6.2E-4</v>
      </c>
      <c r="D6042" s="6">
        <v>0.53900000000000003</v>
      </c>
      <c r="E6042" s="5">
        <v>0</v>
      </c>
      <c r="F6042" s="6">
        <v>0</v>
      </c>
      <c r="G6042" s="5">
        <v>0</v>
      </c>
      <c r="H6042" s="6">
        <v>0</v>
      </c>
      <c r="I6042" s="5">
        <v>0</v>
      </c>
      <c r="J6042" s="6">
        <v>0</v>
      </c>
      <c r="K6042" s="5">
        <v>0</v>
      </c>
      <c r="L6042" s="6">
        <v>0</v>
      </c>
      <c r="M6042" s="5">
        <v>0</v>
      </c>
      <c r="N6042" s="6">
        <v>0</v>
      </c>
      <c r="O6042" s="5">
        <v>0</v>
      </c>
      <c r="P6042" s="6">
        <v>0</v>
      </c>
      <c r="Q6042" s="5">
        <v>0</v>
      </c>
      <c r="R6042" s="6">
        <v>0</v>
      </c>
      <c r="S6042" s="5">
        <v>5.11E-3</v>
      </c>
      <c r="T6042" s="6">
        <v>0.53900000000000003</v>
      </c>
      <c r="U6042" s="5">
        <v>0</v>
      </c>
      <c r="V6042" s="6">
        <v>0</v>
      </c>
      <c r="W6042" s="5">
        <v>0</v>
      </c>
      <c r="X6042" s="6">
        <v>0</v>
      </c>
      <c r="Y6042" s="5">
        <v>0</v>
      </c>
      <c r="Z6042" s="6">
        <v>0</v>
      </c>
      <c r="AA6042" s="5">
        <v>0</v>
      </c>
      <c r="AB6042" s="6">
        <v>0</v>
      </c>
      <c r="AC6042" s="5">
        <v>0</v>
      </c>
      <c r="AD6042" s="6">
        <v>0</v>
      </c>
      <c r="AE6042" s="5">
        <v>0</v>
      </c>
      <c r="AF6042" s="6">
        <v>0</v>
      </c>
    </row>
    <row r="6043" spans="2:32" x14ac:dyDescent="0.35">
      <c r="B6043" s="1" t="s">
        <v>1451</v>
      </c>
      <c r="C6043" s="5">
        <v>3.4000000000000002E-4</v>
      </c>
      <c r="D6043" s="6">
        <v>0.29299999999999998</v>
      </c>
      <c r="E6043" s="5">
        <v>0</v>
      </c>
      <c r="F6043" s="6">
        <v>0</v>
      </c>
      <c r="G6043" s="5">
        <v>0</v>
      </c>
      <c r="H6043" s="6">
        <v>0</v>
      </c>
      <c r="I6043" s="5">
        <v>0</v>
      </c>
      <c r="J6043" s="6">
        <v>0</v>
      </c>
      <c r="K6043" s="5">
        <v>0</v>
      </c>
      <c r="L6043" s="6">
        <v>0</v>
      </c>
      <c r="M6043" s="5">
        <v>0</v>
      </c>
      <c r="N6043" s="6">
        <v>0</v>
      </c>
      <c r="O6043" s="5">
        <v>0</v>
      </c>
      <c r="P6043" s="6">
        <v>0</v>
      </c>
      <c r="Q6043" s="5">
        <v>0</v>
      </c>
      <c r="R6043" s="6">
        <v>0</v>
      </c>
      <c r="S6043" s="5">
        <v>0</v>
      </c>
      <c r="T6043" s="6">
        <v>0</v>
      </c>
      <c r="U6043" s="5">
        <v>8.94E-3</v>
      </c>
      <c r="V6043" s="6">
        <v>0.29299999999999998</v>
      </c>
      <c r="W6043" s="5">
        <v>0</v>
      </c>
      <c r="X6043" s="6">
        <v>0</v>
      </c>
      <c r="Y6043" s="5">
        <v>0</v>
      </c>
      <c r="Z6043" s="6">
        <v>0</v>
      </c>
      <c r="AA6043" s="5">
        <v>0</v>
      </c>
      <c r="AB6043" s="6">
        <v>0</v>
      </c>
      <c r="AC6043" s="5">
        <v>0</v>
      </c>
      <c r="AD6043" s="6">
        <v>0</v>
      </c>
      <c r="AE6043" s="5">
        <v>0</v>
      </c>
      <c r="AF6043" s="6">
        <v>0</v>
      </c>
    </row>
    <row r="6044" spans="2:32" x14ac:dyDescent="0.35">
      <c r="B6044" s="1" t="s">
        <v>1452</v>
      </c>
      <c r="C6044" s="5">
        <v>2.5000000000000001E-4</v>
      </c>
      <c r="D6044" s="6">
        <v>0.219</v>
      </c>
      <c r="E6044" s="5">
        <v>0</v>
      </c>
      <c r="F6044" s="6">
        <v>0</v>
      </c>
      <c r="G6044" s="5">
        <v>0</v>
      </c>
      <c r="H6044" s="6">
        <v>0</v>
      </c>
      <c r="I6044" s="5">
        <v>0</v>
      </c>
      <c r="J6044" s="6">
        <v>0</v>
      </c>
      <c r="K6044" s="5">
        <v>0</v>
      </c>
      <c r="L6044" s="6">
        <v>0</v>
      </c>
      <c r="M6044" s="5">
        <v>0</v>
      </c>
      <c r="N6044" s="6">
        <v>0</v>
      </c>
      <c r="O6044" s="5">
        <v>8.6999999999999994E-3</v>
      </c>
      <c r="P6044" s="6">
        <v>0.219</v>
      </c>
      <c r="Q6044" s="5">
        <v>0</v>
      </c>
      <c r="R6044" s="6">
        <v>0</v>
      </c>
      <c r="S6044" s="5">
        <v>0</v>
      </c>
      <c r="T6044" s="6">
        <v>0</v>
      </c>
      <c r="U6044" s="5">
        <v>0</v>
      </c>
      <c r="V6044" s="6">
        <v>0</v>
      </c>
      <c r="W6044" s="5">
        <v>0</v>
      </c>
      <c r="X6044" s="6">
        <v>0</v>
      </c>
      <c r="Y6044" s="5">
        <v>0</v>
      </c>
      <c r="Z6044" s="6">
        <v>0</v>
      </c>
      <c r="AA6044" s="5">
        <v>0</v>
      </c>
      <c r="AB6044" s="6">
        <v>0</v>
      </c>
      <c r="AC6044" s="5">
        <v>0</v>
      </c>
      <c r="AD6044" s="6">
        <v>0</v>
      </c>
      <c r="AE6044" s="5">
        <v>0</v>
      </c>
      <c r="AF6044" s="6">
        <v>0</v>
      </c>
    </row>
    <row r="6045" spans="2:32" x14ac:dyDescent="0.35">
      <c r="B6045" s="1" t="s">
        <v>1453</v>
      </c>
      <c r="C6045" s="5">
        <v>2.9E-4</v>
      </c>
      <c r="D6045" s="6">
        <v>0.255</v>
      </c>
      <c r="E6045" s="5">
        <v>0</v>
      </c>
      <c r="F6045" s="6">
        <v>0</v>
      </c>
      <c r="G6045" s="5">
        <v>0</v>
      </c>
      <c r="H6045" s="6">
        <v>0</v>
      </c>
      <c r="I6045" s="5">
        <v>7.4700000000000001E-3</v>
      </c>
      <c r="J6045" s="6">
        <v>0.255</v>
      </c>
      <c r="K6045" s="5">
        <v>0</v>
      </c>
      <c r="L6045" s="6">
        <v>0</v>
      </c>
      <c r="M6045" s="5">
        <v>0</v>
      </c>
      <c r="N6045" s="6">
        <v>0</v>
      </c>
      <c r="O6045" s="5">
        <v>0</v>
      </c>
      <c r="P6045" s="6">
        <v>0</v>
      </c>
      <c r="Q6045" s="5">
        <v>0</v>
      </c>
      <c r="R6045" s="6">
        <v>0</v>
      </c>
      <c r="S6045" s="5">
        <v>0</v>
      </c>
      <c r="T6045" s="6">
        <v>0</v>
      </c>
      <c r="U6045" s="5">
        <v>0</v>
      </c>
      <c r="V6045" s="6">
        <v>0</v>
      </c>
      <c r="W6045" s="5">
        <v>0</v>
      </c>
      <c r="X6045" s="6">
        <v>0</v>
      </c>
      <c r="Y6045" s="5">
        <v>0</v>
      </c>
      <c r="Z6045" s="6">
        <v>0</v>
      </c>
      <c r="AA6045" s="5">
        <v>0</v>
      </c>
      <c r="AB6045" s="6">
        <v>0</v>
      </c>
      <c r="AC6045" s="5">
        <v>0</v>
      </c>
      <c r="AD6045" s="6">
        <v>0</v>
      </c>
      <c r="AE6045" s="5">
        <v>0</v>
      </c>
      <c r="AF6045" s="6">
        <v>0</v>
      </c>
    </row>
    <row r="6046" spans="2:32" x14ac:dyDescent="0.35">
      <c r="B6046" s="1" t="s">
        <v>1454</v>
      </c>
      <c r="C6046" s="5">
        <v>1.2999999999999999E-3</v>
      </c>
      <c r="D6046" s="6">
        <v>1.135</v>
      </c>
      <c r="E6046" s="5">
        <v>0</v>
      </c>
      <c r="F6046" s="6">
        <v>0</v>
      </c>
      <c r="G6046" s="5">
        <v>0</v>
      </c>
      <c r="H6046" s="6">
        <v>0</v>
      </c>
      <c r="I6046" s="5">
        <v>0</v>
      </c>
      <c r="J6046" s="6">
        <v>0</v>
      </c>
      <c r="K6046" s="5">
        <v>0</v>
      </c>
      <c r="L6046" s="6">
        <v>0</v>
      </c>
      <c r="M6046" s="5">
        <v>0</v>
      </c>
      <c r="N6046" s="6">
        <v>0</v>
      </c>
      <c r="O6046" s="5">
        <v>0</v>
      </c>
      <c r="P6046" s="6">
        <v>0</v>
      </c>
      <c r="Q6046" s="5">
        <v>0</v>
      </c>
      <c r="R6046" s="6">
        <v>0</v>
      </c>
      <c r="S6046" s="5">
        <v>0</v>
      </c>
      <c r="T6046" s="6">
        <v>0</v>
      </c>
      <c r="U6046" s="5">
        <v>0</v>
      </c>
      <c r="V6046" s="6">
        <v>0</v>
      </c>
      <c r="W6046" s="5">
        <v>0</v>
      </c>
      <c r="X6046" s="6">
        <v>0</v>
      </c>
      <c r="Y6046" s="5">
        <v>1.2529999999999999E-2</v>
      </c>
      <c r="Z6046" s="6">
        <v>1.135</v>
      </c>
      <c r="AA6046" s="5">
        <v>0</v>
      </c>
      <c r="AB6046" s="6">
        <v>0</v>
      </c>
      <c r="AC6046" s="5">
        <v>0</v>
      </c>
      <c r="AD6046" s="6">
        <v>0</v>
      </c>
      <c r="AE6046" s="5">
        <v>0</v>
      </c>
      <c r="AF6046" s="6">
        <v>0</v>
      </c>
    </row>
    <row r="6047" spans="2:32" x14ac:dyDescent="0.35">
      <c r="B6047" s="1" t="s">
        <v>1455</v>
      </c>
      <c r="C6047" s="5">
        <v>1.39E-3</v>
      </c>
      <c r="D6047" s="6">
        <v>1.2090000000000001</v>
      </c>
      <c r="E6047" s="5">
        <v>0</v>
      </c>
      <c r="F6047" s="6">
        <v>0</v>
      </c>
      <c r="G6047" s="5">
        <v>0</v>
      </c>
      <c r="H6047" s="6">
        <v>0</v>
      </c>
      <c r="I6047" s="5">
        <v>0</v>
      </c>
      <c r="J6047" s="6">
        <v>0</v>
      </c>
      <c r="K6047" s="5">
        <v>0</v>
      </c>
      <c r="L6047" s="6">
        <v>0</v>
      </c>
      <c r="M6047" s="5">
        <v>0</v>
      </c>
      <c r="N6047" s="6">
        <v>0</v>
      </c>
      <c r="O6047" s="5">
        <v>0</v>
      </c>
      <c r="P6047" s="6">
        <v>0</v>
      </c>
      <c r="Q6047" s="5">
        <v>0</v>
      </c>
      <c r="R6047" s="6">
        <v>0</v>
      </c>
      <c r="S6047" s="5">
        <v>0</v>
      </c>
      <c r="T6047" s="6">
        <v>0</v>
      </c>
      <c r="U6047" s="5">
        <v>0</v>
      </c>
      <c r="V6047" s="6">
        <v>0</v>
      </c>
      <c r="W6047" s="5">
        <v>0</v>
      </c>
      <c r="X6047" s="6">
        <v>0</v>
      </c>
      <c r="Y6047" s="5">
        <v>0</v>
      </c>
      <c r="Z6047" s="6">
        <v>0</v>
      </c>
      <c r="AA6047" s="5">
        <v>0</v>
      </c>
      <c r="AB6047" s="6">
        <v>0</v>
      </c>
      <c r="AC6047" s="5">
        <v>0</v>
      </c>
      <c r="AD6047" s="6">
        <v>0</v>
      </c>
      <c r="AE6047" s="5">
        <v>1.686E-2</v>
      </c>
      <c r="AF6047" s="6">
        <v>1.2090000000000001</v>
      </c>
    </row>
    <row r="6048" spans="2:32" x14ac:dyDescent="0.35">
      <c r="B6048" s="1" t="s">
        <v>1456</v>
      </c>
      <c r="C6048" s="5">
        <v>8.4999999999999995E-4</v>
      </c>
      <c r="D6048" s="6">
        <v>0.73699999999999999</v>
      </c>
      <c r="E6048" s="5">
        <v>0</v>
      </c>
      <c r="F6048" s="6">
        <v>0</v>
      </c>
      <c r="G6048" s="5">
        <v>0</v>
      </c>
      <c r="H6048" s="6">
        <v>0</v>
      </c>
      <c r="I6048" s="5">
        <v>0</v>
      </c>
      <c r="J6048" s="6">
        <v>0</v>
      </c>
      <c r="K6048" s="5">
        <v>0</v>
      </c>
      <c r="L6048" s="6">
        <v>0</v>
      </c>
      <c r="M6048" s="5">
        <v>0</v>
      </c>
      <c r="N6048" s="6">
        <v>0</v>
      </c>
      <c r="O6048" s="5">
        <v>0</v>
      </c>
      <c r="P6048" s="6">
        <v>0</v>
      </c>
      <c r="Q6048" s="5">
        <v>0</v>
      </c>
      <c r="R6048" s="6">
        <v>0</v>
      </c>
      <c r="S6048" s="5">
        <v>0</v>
      </c>
      <c r="T6048" s="6">
        <v>0</v>
      </c>
      <c r="U6048" s="5">
        <v>0</v>
      </c>
      <c r="V6048" s="6">
        <v>0</v>
      </c>
      <c r="W6048" s="5">
        <v>0</v>
      </c>
      <c r="X6048" s="6">
        <v>0</v>
      </c>
      <c r="Y6048" s="5">
        <v>0</v>
      </c>
      <c r="Z6048" s="6">
        <v>0</v>
      </c>
      <c r="AA6048" s="5">
        <v>5.62E-3</v>
      </c>
      <c r="AB6048" s="6">
        <v>0.73699999999999999</v>
      </c>
      <c r="AC6048" s="5">
        <v>0</v>
      </c>
      <c r="AD6048" s="6">
        <v>0</v>
      </c>
      <c r="AE6048" s="5">
        <v>0</v>
      </c>
      <c r="AF6048" s="6">
        <v>0</v>
      </c>
    </row>
    <row r="6049" spans="2:32" x14ac:dyDescent="0.35">
      <c r="B6049" s="1" t="s">
        <v>1457</v>
      </c>
      <c r="C6049" s="5">
        <v>0</v>
      </c>
      <c r="D6049" s="6">
        <v>0</v>
      </c>
      <c r="E6049" s="5">
        <v>0</v>
      </c>
      <c r="F6049" s="6">
        <v>0</v>
      </c>
      <c r="G6049" s="5">
        <v>0</v>
      </c>
      <c r="H6049" s="6">
        <v>0</v>
      </c>
      <c r="I6049" s="5">
        <v>0</v>
      </c>
      <c r="J6049" s="6">
        <v>0</v>
      </c>
      <c r="K6049" s="5">
        <v>0</v>
      </c>
      <c r="L6049" s="6">
        <v>0</v>
      </c>
      <c r="M6049" s="5">
        <v>0</v>
      </c>
      <c r="N6049" s="6">
        <v>0</v>
      </c>
      <c r="O6049" s="5">
        <v>0</v>
      </c>
      <c r="P6049" s="6">
        <v>0</v>
      </c>
      <c r="Q6049" s="5">
        <v>0</v>
      </c>
      <c r="R6049" s="6">
        <v>0</v>
      </c>
      <c r="S6049" s="5">
        <v>0</v>
      </c>
      <c r="T6049" s="6">
        <v>0</v>
      </c>
      <c r="U6049" s="5">
        <v>0</v>
      </c>
      <c r="V6049" s="6">
        <v>0</v>
      </c>
      <c r="W6049" s="5">
        <v>0</v>
      </c>
      <c r="X6049" s="6">
        <v>0</v>
      </c>
      <c r="Y6049" s="5">
        <v>0</v>
      </c>
      <c r="Z6049" s="6">
        <v>0</v>
      </c>
      <c r="AA6049" s="5">
        <v>0</v>
      </c>
      <c r="AB6049" s="6">
        <v>0</v>
      </c>
      <c r="AC6049" s="5">
        <v>0</v>
      </c>
      <c r="AD6049" s="6">
        <v>0</v>
      </c>
      <c r="AE6049" s="5">
        <v>0</v>
      </c>
      <c r="AF6049" s="6">
        <v>0</v>
      </c>
    </row>
    <row r="6050" spans="2:32" x14ac:dyDescent="0.35">
      <c r="B6050" s="1" t="s">
        <v>833</v>
      </c>
      <c r="C6050" s="5">
        <v>0</v>
      </c>
      <c r="D6050" s="6">
        <v>0</v>
      </c>
      <c r="E6050" s="5">
        <v>0</v>
      </c>
      <c r="F6050" s="6">
        <v>0</v>
      </c>
      <c r="G6050" s="5">
        <v>0</v>
      </c>
      <c r="H6050" s="6">
        <v>0</v>
      </c>
      <c r="I6050" s="5">
        <v>0</v>
      </c>
      <c r="J6050" s="6">
        <v>0</v>
      </c>
      <c r="K6050" s="5">
        <v>0</v>
      </c>
      <c r="L6050" s="6">
        <v>0</v>
      </c>
      <c r="M6050" s="5">
        <v>0</v>
      </c>
      <c r="N6050" s="6">
        <v>0</v>
      </c>
      <c r="O6050" s="5">
        <v>0</v>
      </c>
      <c r="P6050" s="6">
        <v>0</v>
      </c>
      <c r="Q6050" s="5">
        <v>0</v>
      </c>
      <c r="R6050" s="6">
        <v>0</v>
      </c>
      <c r="S6050" s="5">
        <v>0</v>
      </c>
      <c r="T6050" s="6">
        <v>0</v>
      </c>
      <c r="U6050" s="5">
        <v>0</v>
      </c>
      <c r="V6050" s="6">
        <v>0</v>
      </c>
      <c r="W6050" s="5">
        <v>0</v>
      </c>
      <c r="X6050" s="6">
        <v>0</v>
      </c>
      <c r="Y6050" s="5">
        <v>0</v>
      </c>
      <c r="Z6050" s="6">
        <v>0</v>
      </c>
      <c r="AA6050" s="5">
        <v>0</v>
      </c>
      <c r="AB6050" s="6">
        <v>0</v>
      </c>
      <c r="AC6050" s="5">
        <v>0</v>
      </c>
      <c r="AD6050" s="6">
        <v>0</v>
      </c>
      <c r="AE6050" s="5">
        <v>0</v>
      </c>
      <c r="AF6050" s="6">
        <v>0</v>
      </c>
    </row>
    <row r="6051" spans="2:32" x14ac:dyDescent="0.35">
      <c r="B6051" s="1" t="s">
        <v>511</v>
      </c>
      <c r="C6051" s="5">
        <v>0</v>
      </c>
      <c r="D6051" s="6">
        <v>0</v>
      </c>
      <c r="E6051" s="5">
        <v>0</v>
      </c>
      <c r="F6051" s="6">
        <v>0</v>
      </c>
      <c r="G6051" s="5">
        <v>0</v>
      </c>
      <c r="H6051" s="6">
        <v>0</v>
      </c>
      <c r="I6051" s="5">
        <v>0</v>
      </c>
      <c r="J6051" s="6">
        <v>0</v>
      </c>
      <c r="K6051" s="5">
        <v>0</v>
      </c>
      <c r="L6051" s="6">
        <v>0</v>
      </c>
      <c r="M6051" s="5">
        <v>0</v>
      </c>
      <c r="N6051" s="6">
        <v>0</v>
      </c>
      <c r="O6051" s="5">
        <v>0</v>
      </c>
      <c r="P6051" s="6">
        <v>0</v>
      </c>
      <c r="Q6051" s="5">
        <v>0</v>
      </c>
      <c r="R6051" s="6">
        <v>0</v>
      </c>
      <c r="S6051" s="5">
        <v>0</v>
      </c>
      <c r="T6051" s="6">
        <v>0</v>
      </c>
      <c r="U6051" s="5">
        <v>0</v>
      </c>
      <c r="V6051" s="6">
        <v>0</v>
      </c>
      <c r="W6051" s="5">
        <v>0</v>
      </c>
      <c r="X6051" s="6">
        <v>0</v>
      </c>
      <c r="Y6051" s="5">
        <v>0</v>
      </c>
      <c r="Z6051" s="6">
        <v>0</v>
      </c>
      <c r="AA6051" s="5">
        <v>0</v>
      </c>
      <c r="AB6051" s="6">
        <v>0</v>
      </c>
      <c r="AC6051" s="5">
        <v>0</v>
      </c>
      <c r="AD6051" s="6">
        <v>0</v>
      </c>
      <c r="AE6051" s="5">
        <v>0</v>
      </c>
      <c r="AF6051" s="6">
        <v>0</v>
      </c>
    </row>
    <row r="6052" spans="2:32" x14ac:dyDescent="0.35">
      <c r="B6052" s="1" t="s">
        <v>834</v>
      </c>
      <c r="C6052" s="5">
        <v>0</v>
      </c>
      <c r="D6052" s="6">
        <v>0</v>
      </c>
      <c r="E6052" s="5">
        <v>0</v>
      </c>
      <c r="F6052" s="6">
        <v>0</v>
      </c>
      <c r="G6052" s="5">
        <v>0</v>
      </c>
      <c r="H6052" s="6">
        <v>0</v>
      </c>
      <c r="I6052" s="5">
        <v>0</v>
      </c>
      <c r="J6052" s="6">
        <v>0</v>
      </c>
      <c r="K6052" s="5">
        <v>0</v>
      </c>
      <c r="L6052" s="6">
        <v>0</v>
      </c>
      <c r="M6052" s="5">
        <v>0</v>
      </c>
      <c r="N6052" s="6">
        <v>0</v>
      </c>
      <c r="O6052" s="5">
        <v>0</v>
      </c>
      <c r="P6052" s="6">
        <v>0</v>
      </c>
      <c r="Q6052" s="5">
        <v>0</v>
      </c>
      <c r="R6052" s="6">
        <v>0</v>
      </c>
      <c r="S6052" s="5">
        <v>0</v>
      </c>
      <c r="T6052" s="6">
        <v>0</v>
      </c>
      <c r="U6052" s="5">
        <v>0</v>
      </c>
      <c r="V6052" s="6">
        <v>0</v>
      </c>
      <c r="W6052" s="5">
        <v>0</v>
      </c>
      <c r="X6052" s="6">
        <v>0</v>
      </c>
      <c r="Y6052" s="5">
        <v>0</v>
      </c>
      <c r="Z6052" s="6">
        <v>0</v>
      </c>
      <c r="AA6052" s="5">
        <v>0</v>
      </c>
      <c r="AB6052" s="6">
        <v>0</v>
      </c>
      <c r="AC6052" s="5">
        <v>0</v>
      </c>
      <c r="AD6052" s="6">
        <v>0</v>
      </c>
      <c r="AE6052" s="5">
        <v>0</v>
      </c>
      <c r="AF6052" s="6">
        <v>0</v>
      </c>
    </row>
    <row r="6053" spans="2:32" x14ac:dyDescent="0.35">
      <c r="B6053" s="1" t="s">
        <v>835</v>
      </c>
      <c r="C6053" s="5">
        <v>0</v>
      </c>
      <c r="D6053" s="6">
        <v>0</v>
      </c>
      <c r="E6053" s="5">
        <v>0</v>
      </c>
      <c r="F6053" s="6">
        <v>0</v>
      </c>
      <c r="G6053" s="5">
        <v>0</v>
      </c>
      <c r="H6053" s="6">
        <v>0</v>
      </c>
      <c r="I6053" s="5">
        <v>0</v>
      </c>
      <c r="J6053" s="6">
        <v>0</v>
      </c>
      <c r="K6053" s="5">
        <v>0</v>
      </c>
      <c r="L6053" s="6">
        <v>0</v>
      </c>
      <c r="M6053" s="5">
        <v>0</v>
      </c>
      <c r="N6053" s="6">
        <v>0</v>
      </c>
      <c r="O6053" s="5">
        <v>0</v>
      </c>
      <c r="P6053" s="6">
        <v>0</v>
      </c>
      <c r="Q6053" s="5">
        <v>0</v>
      </c>
      <c r="R6053" s="6">
        <v>0</v>
      </c>
      <c r="S6053" s="5">
        <v>0</v>
      </c>
      <c r="T6053" s="6">
        <v>0</v>
      </c>
      <c r="U6053" s="5">
        <v>0</v>
      </c>
      <c r="V6053" s="6">
        <v>0</v>
      </c>
      <c r="W6053" s="5">
        <v>0</v>
      </c>
      <c r="X6053" s="6">
        <v>0</v>
      </c>
      <c r="Y6053" s="5">
        <v>0</v>
      </c>
      <c r="Z6053" s="6">
        <v>0</v>
      </c>
      <c r="AA6053" s="5">
        <v>0</v>
      </c>
      <c r="AB6053" s="6">
        <v>0</v>
      </c>
      <c r="AC6053" s="5">
        <v>0</v>
      </c>
      <c r="AD6053" s="6">
        <v>0</v>
      </c>
      <c r="AE6053" s="5">
        <v>0</v>
      </c>
      <c r="AF6053" s="6">
        <v>0</v>
      </c>
    </row>
    <row r="6054" spans="2:32" x14ac:dyDescent="0.35">
      <c r="B6054" s="1" t="s">
        <v>1458</v>
      </c>
      <c r="C6054" s="5">
        <v>8.8599999999999998E-3</v>
      </c>
      <c r="D6054" s="6">
        <v>7.7169999999999996</v>
      </c>
      <c r="E6054" s="5">
        <v>0</v>
      </c>
      <c r="F6054" s="6">
        <v>0</v>
      </c>
      <c r="G6054" s="5">
        <v>0</v>
      </c>
      <c r="H6054" s="6">
        <v>0</v>
      </c>
      <c r="I6054" s="5">
        <v>0</v>
      </c>
      <c r="J6054" s="6">
        <v>0</v>
      </c>
      <c r="K6054" s="5">
        <v>0</v>
      </c>
      <c r="L6054" s="6">
        <v>0</v>
      </c>
      <c r="M6054" s="5">
        <v>0</v>
      </c>
      <c r="N6054" s="6">
        <v>0</v>
      </c>
      <c r="O6054" s="5">
        <v>0</v>
      </c>
      <c r="P6054" s="6">
        <v>0</v>
      </c>
      <c r="Q6054" s="5">
        <v>0</v>
      </c>
      <c r="R6054" s="6">
        <v>0</v>
      </c>
      <c r="S6054" s="5">
        <v>0</v>
      </c>
      <c r="T6054" s="6">
        <v>0</v>
      </c>
      <c r="U6054" s="5">
        <v>0</v>
      </c>
      <c r="V6054" s="6">
        <v>0</v>
      </c>
      <c r="W6054" s="5">
        <v>0</v>
      </c>
      <c r="X6054" s="6">
        <v>0</v>
      </c>
      <c r="Y6054" s="5">
        <v>0</v>
      </c>
      <c r="Z6054" s="6">
        <v>0</v>
      </c>
      <c r="AA6054" s="5">
        <v>0</v>
      </c>
      <c r="AB6054" s="6">
        <v>0</v>
      </c>
      <c r="AC6054" s="5">
        <v>4.8430000000000001E-2</v>
      </c>
      <c r="AD6054" s="6">
        <v>7.7169999999999996</v>
      </c>
      <c r="AE6054" s="5">
        <v>0</v>
      </c>
      <c r="AF6054" s="6">
        <v>0</v>
      </c>
    </row>
    <row r="6055" spans="2:32" x14ac:dyDescent="0.35">
      <c r="B6055" s="1" t="s">
        <v>837</v>
      </c>
      <c r="C6055" s="5">
        <v>0</v>
      </c>
      <c r="D6055" s="6">
        <v>0</v>
      </c>
      <c r="E6055" s="5">
        <v>0</v>
      </c>
      <c r="F6055" s="6">
        <v>0</v>
      </c>
      <c r="G6055" s="5">
        <v>0</v>
      </c>
      <c r="H6055" s="6">
        <v>0</v>
      </c>
      <c r="I6055" s="5">
        <v>0</v>
      </c>
      <c r="J6055" s="6">
        <v>0</v>
      </c>
      <c r="K6055" s="5">
        <v>0</v>
      </c>
      <c r="L6055" s="6">
        <v>0</v>
      </c>
      <c r="M6055" s="5">
        <v>0</v>
      </c>
      <c r="N6055" s="6">
        <v>0</v>
      </c>
      <c r="O6055" s="5">
        <v>0</v>
      </c>
      <c r="P6055" s="6">
        <v>0</v>
      </c>
      <c r="Q6055" s="5">
        <v>0</v>
      </c>
      <c r="R6055" s="6">
        <v>0</v>
      </c>
      <c r="S6055" s="5">
        <v>0</v>
      </c>
      <c r="T6055" s="6">
        <v>0</v>
      </c>
      <c r="U6055" s="5">
        <v>0</v>
      </c>
      <c r="V6055" s="6">
        <v>0</v>
      </c>
      <c r="W6055" s="5">
        <v>0</v>
      </c>
      <c r="X6055" s="6">
        <v>0</v>
      </c>
      <c r="Y6055" s="5">
        <v>0</v>
      </c>
      <c r="Z6055" s="6">
        <v>0</v>
      </c>
      <c r="AA6055" s="5">
        <v>0</v>
      </c>
      <c r="AB6055" s="6">
        <v>0</v>
      </c>
      <c r="AC6055" s="5">
        <v>0</v>
      </c>
      <c r="AD6055" s="6">
        <v>0</v>
      </c>
      <c r="AE6055" s="5">
        <v>0</v>
      </c>
      <c r="AF6055" s="6">
        <v>0</v>
      </c>
    </row>
    <row r="6056" spans="2:32" x14ac:dyDescent="0.35">
      <c r="B6056" s="1" t="s">
        <v>1459</v>
      </c>
      <c r="C6056" s="5">
        <v>4.4999999999999997E-3</v>
      </c>
      <c r="D6056" s="6">
        <v>3.9180000000000001</v>
      </c>
      <c r="E6056" s="5">
        <v>0</v>
      </c>
      <c r="F6056" s="6">
        <v>0</v>
      </c>
      <c r="G6056" s="5">
        <v>0</v>
      </c>
      <c r="H6056" s="6">
        <v>0</v>
      </c>
      <c r="I6056" s="5">
        <v>0</v>
      </c>
      <c r="J6056" s="6">
        <v>0</v>
      </c>
      <c r="K6056" s="5">
        <v>0</v>
      </c>
      <c r="L6056" s="6">
        <v>0</v>
      </c>
      <c r="M6056" s="5">
        <v>0</v>
      </c>
      <c r="N6056" s="6">
        <v>0</v>
      </c>
      <c r="O6056" s="5">
        <v>0</v>
      </c>
      <c r="P6056" s="6">
        <v>0</v>
      </c>
      <c r="Q6056" s="5">
        <v>0</v>
      </c>
      <c r="R6056" s="6">
        <v>0</v>
      </c>
      <c r="S6056" s="5">
        <v>0</v>
      </c>
      <c r="T6056" s="6">
        <v>0</v>
      </c>
      <c r="U6056" s="5">
        <v>0</v>
      </c>
      <c r="V6056" s="6">
        <v>0</v>
      </c>
      <c r="W6056" s="5">
        <v>0</v>
      </c>
      <c r="X6056" s="6">
        <v>0</v>
      </c>
      <c r="Y6056" s="5">
        <v>0</v>
      </c>
      <c r="Z6056" s="6">
        <v>0</v>
      </c>
      <c r="AA6056" s="5">
        <v>2.9870000000000001E-2</v>
      </c>
      <c r="AB6056" s="6">
        <v>3.9180000000000001</v>
      </c>
      <c r="AC6056" s="5">
        <v>0</v>
      </c>
      <c r="AD6056" s="6">
        <v>0</v>
      </c>
      <c r="AE6056" s="5">
        <v>0</v>
      </c>
      <c r="AF6056" s="6">
        <v>0</v>
      </c>
    </row>
    <row r="6057" spans="2:32" x14ac:dyDescent="0.35">
      <c r="B6057" s="1" t="s">
        <v>1460</v>
      </c>
      <c r="C6057" s="5">
        <v>1.9499999999999999E-3</v>
      </c>
      <c r="D6057" s="6">
        <v>1.702</v>
      </c>
      <c r="E6057" s="5">
        <v>0</v>
      </c>
      <c r="F6057" s="6">
        <v>0</v>
      </c>
      <c r="G6057" s="5">
        <v>0</v>
      </c>
      <c r="H6057" s="6">
        <v>0</v>
      </c>
      <c r="I6057" s="5">
        <v>0</v>
      </c>
      <c r="J6057" s="6">
        <v>0</v>
      </c>
      <c r="K6057" s="5">
        <v>0</v>
      </c>
      <c r="L6057" s="6">
        <v>0</v>
      </c>
      <c r="M6057" s="5">
        <v>0</v>
      </c>
      <c r="N6057" s="6">
        <v>0</v>
      </c>
      <c r="O6057" s="5">
        <v>0</v>
      </c>
      <c r="P6057" s="6">
        <v>0</v>
      </c>
      <c r="Q6057" s="5">
        <v>0</v>
      </c>
      <c r="R6057" s="6">
        <v>0</v>
      </c>
      <c r="S6057" s="5">
        <v>0</v>
      </c>
      <c r="T6057" s="6">
        <v>0</v>
      </c>
      <c r="U6057" s="5">
        <v>0</v>
      </c>
      <c r="V6057" s="6">
        <v>0</v>
      </c>
      <c r="W6057" s="5">
        <v>0</v>
      </c>
      <c r="X6057" s="6">
        <v>0</v>
      </c>
      <c r="Y6057" s="5">
        <v>0</v>
      </c>
      <c r="Z6057" s="6">
        <v>0</v>
      </c>
      <c r="AA6057" s="5">
        <v>0</v>
      </c>
      <c r="AB6057" s="6">
        <v>0</v>
      </c>
      <c r="AC6057" s="5">
        <v>1.068E-2</v>
      </c>
      <c r="AD6057" s="6">
        <v>1.702</v>
      </c>
      <c r="AE6057" s="5">
        <v>0</v>
      </c>
      <c r="AF6057" s="6">
        <v>0</v>
      </c>
    </row>
    <row r="6058" spans="2:32" x14ac:dyDescent="0.35">
      <c r="B6058" s="1" t="s">
        <v>1461</v>
      </c>
      <c r="C6058" s="5">
        <v>0</v>
      </c>
      <c r="D6058" s="6">
        <v>0</v>
      </c>
      <c r="E6058" s="5">
        <v>0</v>
      </c>
      <c r="F6058" s="6">
        <v>0</v>
      </c>
      <c r="G6058" s="5">
        <v>0</v>
      </c>
      <c r="H6058" s="6">
        <v>0</v>
      </c>
      <c r="I6058" s="5">
        <v>0</v>
      </c>
      <c r="J6058" s="6">
        <v>0</v>
      </c>
      <c r="K6058" s="5">
        <v>0</v>
      </c>
      <c r="L6058" s="6">
        <v>0</v>
      </c>
      <c r="M6058" s="5">
        <v>0</v>
      </c>
      <c r="N6058" s="6">
        <v>0</v>
      </c>
      <c r="O6058" s="5">
        <v>0</v>
      </c>
      <c r="P6058" s="6">
        <v>0</v>
      </c>
      <c r="Q6058" s="5">
        <v>0</v>
      </c>
      <c r="R6058" s="6">
        <v>0</v>
      </c>
      <c r="S6058" s="5">
        <v>0</v>
      </c>
      <c r="T6058" s="6">
        <v>0</v>
      </c>
      <c r="U6058" s="5">
        <v>0</v>
      </c>
      <c r="V6058" s="6">
        <v>0</v>
      </c>
      <c r="W6058" s="5">
        <v>0</v>
      </c>
      <c r="X6058" s="6">
        <v>0</v>
      </c>
      <c r="Y6058" s="5">
        <v>0</v>
      </c>
      <c r="Z6058" s="6">
        <v>0</v>
      </c>
      <c r="AA6058" s="5">
        <v>0</v>
      </c>
      <c r="AB6058" s="6">
        <v>0</v>
      </c>
      <c r="AC6058" s="5">
        <v>0</v>
      </c>
      <c r="AD6058" s="6">
        <v>0</v>
      </c>
      <c r="AE6058" s="5">
        <v>0</v>
      </c>
      <c r="AF6058" s="6">
        <v>0</v>
      </c>
    </row>
    <row r="6059" spans="2:32" x14ac:dyDescent="0.35">
      <c r="B6059" s="1" t="s">
        <v>841</v>
      </c>
      <c r="C6059" s="5">
        <v>0</v>
      </c>
      <c r="D6059" s="6">
        <v>0</v>
      </c>
      <c r="E6059" s="5">
        <v>0</v>
      </c>
      <c r="F6059" s="6">
        <v>0</v>
      </c>
      <c r="G6059" s="5">
        <v>0</v>
      </c>
      <c r="H6059" s="6">
        <v>0</v>
      </c>
      <c r="I6059" s="5">
        <v>0</v>
      </c>
      <c r="J6059" s="6">
        <v>0</v>
      </c>
      <c r="K6059" s="5">
        <v>0</v>
      </c>
      <c r="L6059" s="6">
        <v>0</v>
      </c>
      <c r="M6059" s="5">
        <v>0</v>
      </c>
      <c r="N6059" s="6">
        <v>0</v>
      </c>
      <c r="O6059" s="5">
        <v>0</v>
      </c>
      <c r="P6059" s="6">
        <v>0</v>
      </c>
      <c r="Q6059" s="5">
        <v>0</v>
      </c>
      <c r="R6059" s="6">
        <v>0</v>
      </c>
      <c r="S6059" s="5">
        <v>0</v>
      </c>
      <c r="T6059" s="6">
        <v>0</v>
      </c>
      <c r="U6059" s="5">
        <v>0</v>
      </c>
      <c r="V6059" s="6">
        <v>0</v>
      </c>
      <c r="W6059" s="5">
        <v>0</v>
      </c>
      <c r="X6059" s="6">
        <v>0</v>
      </c>
      <c r="Y6059" s="5">
        <v>0</v>
      </c>
      <c r="Z6059" s="6">
        <v>0</v>
      </c>
      <c r="AA6059" s="5">
        <v>0</v>
      </c>
      <c r="AB6059" s="6">
        <v>0</v>
      </c>
      <c r="AC6059" s="5">
        <v>0</v>
      </c>
      <c r="AD6059" s="6">
        <v>0</v>
      </c>
      <c r="AE6059" s="5">
        <v>0</v>
      </c>
      <c r="AF6059" s="6">
        <v>0</v>
      </c>
    </row>
    <row r="6060" spans="2:32" x14ac:dyDescent="0.35">
      <c r="B6060" s="1" t="s">
        <v>842</v>
      </c>
      <c r="C6060" s="5">
        <v>0</v>
      </c>
      <c r="D6060" s="6">
        <v>0</v>
      </c>
      <c r="E6060" s="5">
        <v>0</v>
      </c>
      <c r="F6060" s="6">
        <v>0</v>
      </c>
      <c r="G6060" s="5">
        <v>0</v>
      </c>
      <c r="H6060" s="6">
        <v>0</v>
      </c>
      <c r="I6060" s="5">
        <v>0</v>
      </c>
      <c r="J6060" s="6">
        <v>0</v>
      </c>
      <c r="K6060" s="5">
        <v>0</v>
      </c>
      <c r="L6060" s="6">
        <v>0</v>
      </c>
      <c r="M6060" s="5">
        <v>0</v>
      </c>
      <c r="N6060" s="6">
        <v>0</v>
      </c>
      <c r="O6060" s="5">
        <v>0</v>
      </c>
      <c r="P6060" s="6">
        <v>0</v>
      </c>
      <c r="Q6060" s="5">
        <v>0</v>
      </c>
      <c r="R6060" s="6">
        <v>0</v>
      </c>
      <c r="S6060" s="5">
        <v>0</v>
      </c>
      <c r="T6060" s="6">
        <v>0</v>
      </c>
      <c r="U6060" s="5">
        <v>0</v>
      </c>
      <c r="V6060" s="6">
        <v>0</v>
      </c>
      <c r="W6060" s="5">
        <v>0</v>
      </c>
      <c r="X6060" s="6">
        <v>0</v>
      </c>
      <c r="Y6060" s="5">
        <v>0</v>
      </c>
      <c r="Z6060" s="6">
        <v>0</v>
      </c>
      <c r="AA6060" s="5">
        <v>0</v>
      </c>
      <c r="AB6060" s="6">
        <v>0</v>
      </c>
      <c r="AC6060" s="5">
        <v>0</v>
      </c>
      <c r="AD6060" s="6">
        <v>0</v>
      </c>
      <c r="AE6060" s="5">
        <v>0</v>
      </c>
      <c r="AF6060" s="6">
        <v>0</v>
      </c>
    </row>
    <row r="6061" spans="2:32" x14ac:dyDescent="0.35">
      <c r="B6061" s="1" t="s">
        <v>1462</v>
      </c>
      <c r="C6061" s="5">
        <v>6.2E-4</v>
      </c>
      <c r="D6061" s="6">
        <v>0.53900000000000003</v>
      </c>
      <c r="E6061" s="5">
        <v>0</v>
      </c>
      <c r="F6061" s="6">
        <v>0</v>
      </c>
      <c r="G6061" s="5">
        <v>0</v>
      </c>
      <c r="H6061" s="6">
        <v>0</v>
      </c>
      <c r="I6061" s="5">
        <v>0</v>
      </c>
      <c r="J6061" s="6">
        <v>0</v>
      </c>
      <c r="K6061" s="5">
        <v>0</v>
      </c>
      <c r="L6061" s="6">
        <v>0</v>
      </c>
      <c r="M6061" s="5">
        <v>0</v>
      </c>
      <c r="N6061" s="6">
        <v>0</v>
      </c>
      <c r="O6061" s="5">
        <v>0</v>
      </c>
      <c r="P6061" s="6">
        <v>0</v>
      </c>
      <c r="Q6061" s="5">
        <v>0</v>
      </c>
      <c r="R6061" s="6">
        <v>0</v>
      </c>
      <c r="S6061" s="5">
        <v>5.11E-3</v>
      </c>
      <c r="T6061" s="6">
        <v>0.53900000000000003</v>
      </c>
      <c r="U6061" s="5">
        <v>0</v>
      </c>
      <c r="V6061" s="6">
        <v>0</v>
      </c>
      <c r="W6061" s="5">
        <v>0</v>
      </c>
      <c r="X6061" s="6">
        <v>0</v>
      </c>
      <c r="Y6061" s="5">
        <v>0</v>
      </c>
      <c r="Z6061" s="6">
        <v>0</v>
      </c>
      <c r="AA6061" s="5">
        <v>0</v>
      </c>
      <c r="AB6061" s="6">
        <v>0</v>
      </c>
      <c r="AC6061" s="5">
        <v>0</v>
      </c>
      <c r="AD6061" s="6">
        <v>0</v>
      </c>
      <c r="AE6061" s="5">
        <v>0</v>
      </c>
      <c r="AF6061" s="6">
        <v>0</v>
      </c>
    </row>
    <row r="6062" spans="2:32" x14ac:dyDescent="0.35">
      <c r="B6062" s="1" t="s">
        <v>1463</v>
      </c>
      <c r="C6062" s="5">
        <v>0</v>
      </c>
      <c r="D6062" s="6">
        <v>0</v>
      </c>
      <c r="E6062" s="5">
        <v>0</v>
      </c>
      <c r="F6062" s="6">
        <v>0</v>
      </c>
      <c r="G6062" s="5">
        <v>0</v>
      </c>
      <c r="H6062" s="6">
        <v>0</v>
      </c>
      <c r="I6062" s="5">
        <v>0</v>
      </c>
      <c r="J6062" s="6">
        <v>0</v>
      </c>
      <c r="K6062" s="5">
        <v>0</v>
      </c>
      <c r="L6062" s="6">
        <v>0</v>
      </c>
      <c r="M6062" s="5">
        <v>0</v>
      </c>
      <c r="N6062" s="6">
        <v>0</v>
      </c>
      <c r="O6062" s="5">
        <v>0</v>
      </c>
      <c r="P6062" s="6">
        <v>0</v>
      </c>
      <c r="Q6062" s="5">
        <v>0</v>
      </c>
      <c r="R6062" s="6">
        <v>0</v>
      </c>
      <c r="S6062" s="5">
        <v>0</v>
      </c>
      <c r="T6062" s="6">
        <v>0</v>
      </c>
      <c r="U6062" s="5">
        <v>0</v>
      </c>
      <c r="V6062" s="6">
        <v>0</v>
      </c>
      <c r="W6062" s="5">
        <v>0</v>
      </c>
      <c r="X6062" s="6">
        <v>0</v>
      </c>
      <c r="Y6062" s="5">
        <v>0</v>
      </c>
      <c r="Z6062" s="6">
        <v>0</v>
      </c>
      <c r="AA6062" s="5">
        <v>0</v>
      </c>
      <c r="AB6062" s="6">
        <v>0</v>
      </c>
      <c r="AC6062" s="5">
        <v>0</v>
      </c>
      <c r="AD6062" s="6">
        <v>0</v>
      </c>
      <c r="AE6062" s="5">
        <v>0</v>
      </c>
      <c r="AF6062" s="6">
        <v>0</v>
      </c>
    </row>
    <row r="6063" spans="2:32" x14ac:dyDescent="0.35">
      <c r="B6063" s="1" t="s">
        <v>1464</v>
      </c>
      <c r="C6063" s="5">
        <v>1.3999999999999999E-4</v>
      </c>
      <c r="D6063" s="6">
        <v>0.121</v>
      </c>
      <c r="E6063" s="5">
        <v>0</v>
      </c>
      <c r="F6063" s="6">
        <v>0</v>
      </c>
      <c r="G6063" s="5">
        <v>0</v>
      </c>
      <c r="H6063" s="6">
        <v>0</v>
      </c>
      <c r="I6063" s="5">
        <v>0</v>
      </c>
      <c r="J6063" s="6">
        <v>0</v>
      </c>
      <c r="K6063" s="5">
        <v>0</v>
      </c>
      <c r="L6063" s="6">
        <v>0</v>
      </c>
      <c r="M6063" s="5">
        <v>0</v>
      </c>
      <c r="N6063" s="6">
        <v>0</v>
      </c>
      <c r="O6063" s="5">
        <v>0</v>
      </c>
      <c r="P6063" s="6">
        <v>0</v>
      </c>
      <c r="Q6063" s="5">
        <v>0</v>
      </c>
      <c r="R6063" s="6">
        <v>0</v>
      </c>
      <c r="S6063" s="5">
        <v>0</v>
      </c>
      <c r="T6063" s="6">
        <v>0</v>
      </c>
      <c r="U6063" s="5">
        <v>0</v>
      </c>
      <c r="V6063" s="6">
        <v>0</v>
      </c>
      <c r="W6063" s="5">
        <v>8.3700000000000007E-3</v>
      </c>
      <c r="X6063" s="6">
        <v>0.121</v>
      </c>
      <c r="Y6063" s="5">
        <v>0</v>
      </c>
      <c r="Z6063" s="6">
        <v>0</v>
      </c>
      <c r="AA6063" s="5">
        <v>0</v>
      </c>
      <c r="AB6063" s="6">
        <v>0</v>
      </c>
      <c r="AC6063" s="5">
        <v>0</v>
      </c>
      <c r="AD6063" s="6">
        <v>0</v>
      </c>
      <c r="AE6063" s="5">
        <v>0</v>
      </c>
      <c r="AF6063" s="6">
        <v>0</v>
      </c>
    </row>
    <row r="6064" spans="2:32" x14ac:dyDescent="0.35">
      <c r="B6064" s="2" t="s">
        <v>393</v>
      </c>
    </row>
    <row r="6065" spans="1:32" x14ac:dyDescent="0.35">
      <c r="B6065" s="1" t="s">
        <v>394</v>
      </c>
      <c r="C6065" s="5">
        <v>0</v>
      </c>
      <c r="D6065" s="6">
        <v>0</v>
      </c>
      <c r="E6065" s="5">
        <v>0</v>
      </c>
      <c r="F6065" s="6">
        <v>0</v>
      </c>
      <c r="G6065" s="5">
        <v>0</v>
      </c>
      <c r="H6065" s="6">
        <v>0</v>
      </c>
      <c r="I6065" s="5">
        <v>0</v>
      </c>
      <c r="J6065" s="6">
        <v>0</v>
      </c>
      <c r="K6065" s="5">
        <v>0</v>
      </c>
      <c r="L6065" s="6">
        <v>0</v>
      </c>
      <c r="M6065" s="5">
        <v>0</v>
      </c>
      <c r="N6065" s="6">
        <v>0</v>
      </c>
      <c r="O6065" s="5">
        <v>0</v>
      </c>
      <c r="P6065" s="6">
        <v>0</v>
      </c>
      <c r="Q6065" s="5">
        <v>0</v>
      </c>
      <c r="R6065" s="6">
        <v>0</v>
      </c>
      <c r="S6065" s="5">
        <v>0</v>
      </c>
      <c r="T6065" s="6">
        <v>0</v>
      </c>
      <c r="U6065" s="5">
        <v>0</v>
      </c>
      <c r="V6065" s="6">
        <v>0</v>
      </c>
      <c r="W6065" s="5">
        <v>0</v>
      </c>
      <c r="X6065" s="6">
        <v>0</v>
      </c>
      <c r="Y6065" s="5">
        <v>0</v>
      </c>
      <c r="Z6065" s="6">
        <v>0</v>
      </c>
      <c r="AA6065" s="5">
        <v>0</v>
      </c>
      <c r="AB6065" s="6">
        <v>0</v>
      </c>
      <c r="AC6065" s="5">
        <v>0</v>
      </c>
      <c r="AD6065" s="6">
        <v>0</v>
      </c>
      <c r="AE6065" s="5">
        <v>0</v>
      </c>
      <c r="AF6065" s="6">
        <v>0</v>
      </c>
    </row>
    <row r="6066" spans="1:32" x14ac:dyDescent="0.35">
      <c r="B6066" s="1" t="s">
        <v>843</v>
      </c>
      <c r="C6066" s="5">
        <v>0</v>
      </c>
      <c r="D6066" s="6">
        <v>0</v>
      </c>
      <c r="E6066" s="5">
        <v>0</v>
      </c>
      <c r="F6066" s="6">
        <v>0</v>
      </c>
      <c r="G6066" s="5">
        <v>0</v>
      </c>
      <c r="H6066" s="6">
        <v>0</v>
      </c>
      <c r="I6066" s="5">
        <v>0</v>
      </c>
      <c r="J6066" s="6">
        <v>0</v>
      </c>
      <c r="K6066" s="5">
        <v>0</v>
      </c>
      <c r="L6066" s="6">
        <v>0</v>
      </c>
      <c r="M6066" s="5">
        <v>0</v>
      </c>
      <c r="N6066" s="6">
        <v>0</v>
      </c>
      <c r="O6066" s="5">
        <v>0</v>
      </c>
      <c r="P6066" s="6">
        <v>0</v>
      </c>
      <c r="Q6066" s="5">
        <v>0</v>
      </c>
      <c r="R6066" s="6">
        <v>0</v>
      </c>
      <c r="S6066" s="5">
        <v>0</v>
      </c>
      <c r="T6066" s="6">
        <v>0</v>
      </c>
      <c r="U6066" s="5">
        <v>0</v>
      </c>
      <c r="V6066" s="6">
        <v>0</v>
      </c>
      <c r="W6066" s="5">
        <v>0</v>
      </c>
      <c r="X6066" s="6">
        <v>0</v>
      </c>
      <c r="Y6066" s="5">
        <v>0</v>
      </c>
      <c r="Z6066" s="6">
        <v>0</v>
      </c>
      <c r="AA6066" s="5">
        <v>0</v>
      </c>
      <c r="AB6066" s="6">
        <v>0</v>
      </c>
      <c r="AC6066" s="5">
        <v>0</v>
      </c>
      <c r="AD6066" s="6">
        <v>0</v>
      </c>
      <c r="AE6066" s="5">
        <v>0</v>
      </c>
      <c r="AF6066" s="6">
        <v>0</v>
      </c>
    </row>
    <row r="6067" spans="1:32" x14ac:dyDescent="0.35">
      <c r="B6067" s="1" t="s">
        <v>396</v>
      </c>
      <c r="C6067" s="5">
        <v>0</v>
      </c>
      <c r="D6067" s="6">
        <v>0</v>
      </c>
      <c r="E6067" s="5">
        <v>0</v>
      </c>
      <c r="F6067" s="6">
        <v>0</v>
      </c>
      <c r="G6067" s="5">
        <v>0</v>
      </c>
      <c r="H6067" s="6">
        <v>0</v>
      </c>
      <c r="I6067" s="5">
        <v>0</v>
      </c>
      <c r="J6067" s="6">
        <v>0</v>
      </c>
      <c r="K6067" s="5">
        <v>0</v>
      </c>
      <c r="L6067" s="6">
        <v>0</v>
      </c>
      <c r="M6067" s="5">
        <v>0</v>
      </c>
      <c r="N6067" s="6">
        <v>0</v>
      </c>
      <c r="O6067" s="5">
        <v>0</v>
      </c>
      <c r="P6067" s="6">
        <v>0</v>
      </c>
      <c r="Q6067" s="5">
        <v>0</v>
      </c>
      <c r="R6067" s="6">
        <v>0</v>
      </c>
      <c r="S6067" s="5">
        <v>0</v>
      </c>
      <c r="T6067" s="6">
        <v>0</v>
      </c>
      <c r="U6067" s="5">
        <v>0</v>
      </c>
      <c r="V6067" s="6">
        <v>0</v>
      </c>
      <c r="W6067" s="5">
        <v>0</v>
      </c>
      <c r="X6067" s="6">
        <v>0</v>
      </c>
      <c r="Y6067" s="5">
        <v>0</v>
      </c>
      <c r="Z6067" s="6">
        <v>0</v>
      </c>
      <c r="AA6067" s="5">
        <v>0</v>
      </c>
      <c r="AB6067" s="6">
        <v>0</v>
      </c>
      <c r="AC6067" s="5">
        <v>0</v>
      </c>
      <c r="AD6067" s="6">
        <v>0</v>
      </c>
      <c r="AE6067" s="5">
        <v>0</v>
      </c>
      <c r="AF6067" s="6">
        <v>0</v>
      </c>
    </row>
    <row r="6069" spans="1:32" x14ac:dyDescent="0.35">
      <c r="B6069" s="2" t="s">
        <v>398</v>
      </c>
      <c r="D6069" s="3">
        <v>871.27200000000005</v>
      </c>
      <c r="F6069" s="3">
        <v>28.388999999999999</v>
      </c>
      <c r="H6069" s="3">
        <v>63.448999999999998</v>
      </c>
      <c r="J6069" s="3">
        <v>34.133000000000003</v>
      </c>
      <c r="L6069" s="3">
        <v>43.598999999999997</v>
      </c>
      <c r="N6069" s="3">
        <v>35.572000000000003</v>
      </c>
      <c r="P6069" s="3">
        <v>25.18</v>
      </c>
      <c r="R6069" s="3">
        <v>35.387999999999998</v>
      </c>
      <c r="T6069" s="3">
        <v>105.48</v>
      </c>
      <c r="V6069" s="3">
        <v>32.781999999999996</v>
      </c>
      <c r="X6069" s="3">
        <v>14.451000000000001</v>
      </c>
      <c r="Z6069" s="3">
        <v>90.602000000000004</v>
      </c>
      <c r="AB6069" s="3">
        <v>131.18299999999999</v>
      </c>
      <c r="AD6069" s="3">
        <v>159.357</v>
      </c>
      <c r="AF6069" s="3">
        <v>71.707999999999998</v>
      </c>
    </row>
    <row r="6070" spans="1:32" x14ac:dyDescent="0.35">
      <c r="B6070" s="2" t="s">
        <v>399</v>
      </c>
      <c r="D6070" s="3">
        <v>873</v>
      </c>
      <c r="F6070" s="3">
        <v>52</v>
      </c>
      <c r="H6070" s="3">
        <v>62</v>
      </c>
      <c r="J6070" s="3">
        <v>52</v>
      </c>
      <c r="L6070" s="3">
        <v>57</v>
      </c>
      <c r="N6070" s="3">
        <v>62</v>
      </c>
      <c r="P6070" s="3">
        <v>57</v>
      </c>
      <c r="R6070" s="3">
        <v>65</v>
      </c>
      <c r="T6070" s="3">
        <v>65</v>
      </c>
      <c r="V6070" s="3">
        <v>61</v>
      </c>
      <c r="X6070" s="3">
        <v>73</v>
      </c>
      <c r="Z6070" s="3">
        <v>71</v>
      </c>
      <c r="AB6070" s="3">
        <v>73</v>
      </c>
      <c r="AD6070" s="3">
        <v>67</v>
      </c>
      <c r="AF6070" s="3">
        <v>56</v>
      </c>
    </row>
    <row r="6072" spans="1:32" x14ac:dyDescent="0.35">
      <c r="A6072" s="3" t="s">
        <v>1465</v>
      </c>
      <c r="B6072" s="2" t="s">
        <v>1466</v>
      </c>
    </row>
    <row r="6073" spans="1:32" x14ac:dyDescent="0.35">
      <c r="B6073" s="4" t="s">
        <v>1467</v>
      </c>
    </row>
    <row r="6075" spans="1:32" x14ac:dyDescent="0.35">
      <c r="B6075" s="2" t="s">
        <v>1</v>
      </c>
    </row>
    <row r="6076" spans="1:32" x14ac:dyDescent="0.35">
      <c r="B6076" s="1" t="s">
        <v>1279</v>
      </c>
      <c r="C6076" s="5">
        <v>0</v>
      </c>
      <c r="D6076" s="6">
        <v>0</v>
      </c>
      <c r="E6076" s="5">
        <v>0</v>
      </c>
      <c r="F6076" s="6">
        <v>0</v>
      </c>
      <c r="G6076" s="5">
        <v>0</v>
      </c>
      <c r="H6076" s="6">
        <v>0</v>
      </c>
      <c r="I6076" s="5">
        <v>0</v>
      </c>
      <c r="J6076" s="6">
        <v>0</v>
      </c>
      <c r="K6076" s="5">
        <v>0</v>
      </c>
      <c r="L6076" s="6">
        <v>0</v>
      </c>
      <c r="M6076" s="5">
        <v>0</v>
      </c>
      <c r="N6076" s="6">
        <v>0</v>
      </c>
      <c r="O6076" s="5">
        <v>0</v>
      </c>
      <c r="P6076" s="6">
        <v>0</v>
      </c>
      <c r="Q6076" s="5">
        <v>0</v>
      </c>
      <c r="R6076" s="6">
        <v>0</v>
      </c>
      <c r="S6076" s="5">
        <v>0</v>
      </c>
      <c r="T6076" s="6">
        <v>0</v>
      </c>
      <c r="U6076" s="5">
        <v>0</v>
      </c>
      <c r="V6076" s="6">
        <v>0</v>
      </c>
      <c r="W6076" s="5">
        <v>0</v>
      </c>
      <c r="X6076" s="6">
        <v>0</v>
      </c>
      <c r="Y6076" s="5">
        <v>0</v>
      </c>
      <c r="Z6076" s="6">
        <v>0</v>
      </c>
      <c r="AA6076" s="5">
        <v>0</v>
      </c>
      <c r="AB6076" s="6">
        <v>0</v>
      </c>
      <c r="AC6076" s="5">
        <v>0</v>
      </c>
      <c r="AD6076" s="6">
        <v>0</v>
      </c>
      <c r="AE6076" s="5">
        <v>0</v>
      </c>
      <c r="AF6076" s="6">
        <v>0</v>
      </c>
    </row>
    <row r="6077" spans="1:32" x14ac:dyDescent="0.35">
      <c r="B6077" s="1" t="s">
        <v>500</v>
      </c>
      <c r="C6077" s="5">
        <v>3.7499999999999999E-2</v>
      </c>
      <c r="D6077" s="6">
        <v>19.131</v>
      </c>
      <c r="E6077" s="5">
        <v>0.50373999999999997</v>
      </c>
      <c r="F6077" s="6">
        <v>9.2200000000000006</v>
      </c>
      <c r="G6077" s="5">
        <v>5.7520000000000002E-2</v>
      </c>
      <c r="H6077" s="6">
        <v>2.0779999999999998</v>
      </c>
      <c r="I6077" s="5">
        <v>8.0689999999999998E-2</v>
      </c>
      <c r="J6077" s="6">
        <v>1.52</v>
      </c>
      <c r="K6077" s="5">
        <v>1.017E-2</v>
      </c>
      <c r="L6077" s="6">
        <v>0.21199999999999999</v>
      </c>
      <c r="M6077" s="5">
        <v>0</v>
      </c>
      <c r="N6077" s="6">
        <v>0</v>
      </c>
      <c r="O6077" s="5">
        <v>0</v>
      </c>
      <c r="P6077" s="6">
        <v>0</v>
      </c>
      <c r="Q6077" s="5">
        <v>0</v>
      </c>
      <c r="R6077" s="6">
        <v>0</v>
      </c>
      <c r="S6077" s="5">
        <v>0</v>
      </c>
      <c r="T6077" s="6">
        <v>0</v>
      </c>
      <c r="U6077" s="5">
        <v>7.6850000000000002E-2</v>
      </c>
      <c r="V6077" s="6">
        <v>1.577</v>
      </c>
      <c r="W6077" s="5">
        <v>0</v>
      </c>
      <c r="X6077" s="6">
        <v>0</v>
      </c>
      <c r="Y6077" s="5">
        <v>0</v>
      </c>
      <c r="Z6077" s="6">
        <v>0</v>
      </c>
      <c r="AA6077" s="5">
        <v>0</v>
      </c>
      <c r="AB6077" s="6">
        <v>0</v>
      </c>
      <c r="AC6077" s="5">
        <v>5.5829999999999998E-2</v>
      </c>
      <c r="AD6077" s="6">
        <v>4.524</v>
      </c>
      <c r="AE6077" s="5">
        <v>0</v>
      </c>
      <c r="AF6077" s="6">
        <v>0</v>
      </c>
    </row>
    <row r="6078" spans="1:32" x14ac:dyDescent="0.35">
      <c r="B6078" s="1" t="s">
        <v>502</v>
      </c>
      <c r="C6078" s="5">
        <v>4.5999999999999999E-3</v>
      </c>
      <c r="D6078" s="6">
        <v>2.347</v>
      </c>
      <c r="E6078" s="5">
        <v>7.3099999999999998E-2</v>
      </c>
      <c r="F6078" s="6">
        <v>1.3380000000000001</v>
      </c>
      <c r="G6078" s="5">
        <v>0</v>
      </c>
      <c r="H6078" s="6">
        <v>0</v>
      </c>
      <c r="I6078" s="5">
        <v>5.3620000000000001E-2</v>
      </c>
      <c r="J6078" s="6">
        <v>1.01</v>
      </c>
      <c r="K6078" s="5">
        <v>0</v>
      </c>
      <c r="L6078" s="6">
        <v>0</v>
      </c>
      <c r="M6078" s="5">
        <v>0</v>
      </c>
      <c r="N6078" s="6">
        <v>0</v>
      </c>
      <c r="O6078" s="5">
        <v>0</v>
      </c>
      <c r="P6078" s="6">
        <v>0</v>
      </c>
      <c r="Q6078" s="5">
        <v>0</v>
      </c>
      <c r="R6078" s="6">
        <v>0</v>
      </c>
      <c r="S6078" s="5">
        <v>0</v>
      </c>
      <c r="T6078" s="6">
        <v>0</v>
      </c>
      <c r="U6078" s="5">
        <v>0</v>
      </c>
      <c r="V6078" s="6">
        <v>0</v>
      </c>
      <c r="W6078" s="5">
        <v>0</v>
      </c>
      <c r="X6078" s="6">
        <v>0</v>
      </c>
      <c r="Y6078" s="5">
        <v>0</v>
      </c>
      <c r="Z6078" s="6">
        <v>0</v>
      </c>
      <c r="AA6078" s="5">
        <v>0</v>
      </c>
      <c r="AB6078" s="6">
        <v>0</v>
      </c>
      <c r="AC6078" s="5">
        <v>0</v>
      </c>
      <c r="AD6078" s="6">
        <v>0</v>
      </c>
      <c r="AE6078" s="5">
        <v>0</v>
      </c>
      <c r="AF6078" s="6">
        <v>0</v>
      </c>
    </row>
    <row r="6079" spans="1:32" x14ac:dyDescent="0.35">
      <c r="B6079" s="1" t="s">
        <v>1280</v>
      </c>
      <c r="C6079" s="5">
        <v>3.7499999999999999E-3</v>
      </c>
      <c r="D6079" s="6">
        <v>1.911</v>
      </c>
      <c r="E6079" s="5">
        <v>0</v>
      </c>
      <c r="F6079" s="6">
        <v>0</v>
      </c>
      <c r="G6079" s="5">
        <v>2.9700000000000001E-2</v>
      </c>
      <c r="H6079" s="6">
        <v>1.073</v>
      </c>
      <c r="I6079" s="5">
        <v>0</v>
      </c>
      <c r="J6079" s="6">
        <v>0</v>
      </c>
      <c r="K6079" s="5">
        <v>4.0169999999999997E-2</v>
      </c>
      <c r="L6079" s="6">
        <v>0.83699999999999997</v>
      </c>
      <c r="M6079" s="5">
        <v>0</v>
      </c>
      <c r="N6079" s="6">
        <v>0</v>
      </c>
      <c r="O6079" s="5">
        <v>0</v>
      </c>
      <c r="P6079" s="6">
        <v>0</v>
      </c>
      <c r="Q6079" s="5">
        <v>0</v>
      </c>
      <c r="R6079" s="6">
        <v>0</v>
      </c>
      <c r="S6079" s="5">
        <v>0</v>
      </c>
      <c r="T6079" s="6">
        <v>0</v>
      </c>
      <c r="U6079" s="5">
        <v>0</v>
      </c>
      <c r="V6079" s="6">
        <v>0</v>
      </c>
      <c r="W6079" s="5">
        <v>0</v>
      </c>
      <c r="X6079" s="6">
        <v>0</v>
      </c>
      <c r="Y6079" s="5">
        <v>0</v>
      </c>
      <c r="Z6079" s="6">
        <v>0</v>
      </c>
      <c r="AA6079" s="5">
        <v>0</v>
      </c>
      <c r="AB6079" s="6">
        <v>0</v>
      </c>
      <c r="AC6079" s="5">
        <v>0</v>
      </c>
      <c r="AD6079" s="6">
        <v>0</v>
      </c>
      <c r="AE6079" s="5">
        <v>0</v>
      </c>
      <c r="AF6079" s="6">
        <v>0</v>
      </c>
    </row>
    <row r="6080" spans="1:32" x14ac:dyDescent="0.35">
      <c r="B6080" s="1" t="s">
        <v>507</v>
      </c>
      <c r="C6080" s="5">
        <v>0</v>
      </c>
      <c r="D6080" s="6">
        <v>0</v>
      </c>
      <c r="E6080" s="5">
        <v>0</v>
      </c>
      <c r="F6080" s="6">
        <v>0</v>
      </c>
      <c r="G6080" s="5">
        <v>0</v>
      </c>
      <c r="H6080" s="6">
        <v>0</v>
      </c>
      <c r="I6080" s="5">
        <v>0</v>
      </c>
      <c r="J6080" s="6">
        <v>0</v>
      </c>
      <c r="K6080" s="5">
        <v>0</v>
      </c>
      <c r="L6080" s="6">
        <v>0</v>
      </c>
      <c r="M6080" s="5">
        <v>0</v>
      </c>
      <c r="N6080" s="6">
        <v>0</v>
      </c>
      <c r="O6080" s="5">
        <v>0</v>
      </c>
      <c r="P6080" s="6">
        <v>0</v>
      </c>
      <c r="Q6080" s="5">
        <v>0</v>
      </c>
      <c r="R6080" s="6">
        <v>0</v>
      </c>
      <c r="S6080" s="5">
        <v>0</v>
      </c>
      <c r="T6080" s="6">
        <v>0</v>
      </c>
      <c r="U6080" s="5">
        <v>0</v>
      </c>
      <c r="V6080" s="6">
        <v>0</v>
      </c>
      <c r="W6080" s="5">
        <v>0</v>
      </c>
      <c r="X6080" s="6">
        <v>0</v>
      </c>
      <c r="Y6080" s="5">
        <v>0</v>
      </c>
      <c r="Z6080" s="6">
        <v>0</v>
      </c>
      <c r="AA6080" s="5">
        <v>0</v>
      </c>
      <c r="AB6080" s="6">
        <v>0</v>
      </c>
      <c r="AC6080" s="5">
        <v>0</v>
      </c>
      <c r="AD6080" s="6">
        <v>0</v>
      </c>
      <c r="AE6080" s="5">
        <v>0</v>
      </c>
      <c r="AF6080" s="6">
        <v>0</v>
      </c>
    </row>
    <row r="6081" spans="2:32" x14ac:dyDescent="0.35">
      <c r="B6081" s="1" t="s">
        <v>1281</v>
      </c>
      <c r="C6081" s="5">
        <v>0</v>
      </c>
      <c r="D6081" s="6">
        <v>0</v>
      </c>
      <c r="E6081" s="5">
        <v>0</v>
      </c>
      <c r="F6081" s="6">
        <v>0</v>
      </c>
      <c r="G6081" s="5">
        <v>0</v>
      </c>
      <c r="H6081" s="6">
        <v>0</v>
      </c>
      <c r="I6081" s="5">
        <v>0</v>
      </c>
      <c r="J6081" s="6">
        <v>0</v>
      </c>
      <c r="K6081" s="5">
        <v>0</v>
      </c>
      <c r="L6081" s="6">
        <v>0</v>
      </c>
      <c r="M6081" s="5">
        <v>0</v>
      </c>
      <c r="N6081" s="6">
        <v>0</v>
      </c>
      <c r="O6081" s="5">
        <v>0</v>
      </c>
      <c r="P6081" s="6">
        <v>0</v>
      </c>
      <c r="Q6081" s="5">
        <v>0</v>
      </c>
      <c r="R6081" s="6">
        <v>0</v>
      </c>
      <c r="S6081" s="5">
        <v>0</v>
      </c>
      <c r="T6081" s="6">
        <v>0</v>
      </c>
      <c r="U6081" s="5">
        <v>0</v>
      </c>
      <c r="V6081" s="6">
        <v>0</v>
      </c>
      <c r="W6081" s="5">
        <v>0</v>
      </c>
      <c r="X6081" s="6">
        <v>0</v>
      </c>
      <c r="Y6081" s="5">
        <v>0</v>
      </c>
      <c r="Z6081" s="6">
        <v>0</v>
      </c>
      <c r="AA6081" s="5">
        <v>0</v>
      </c>
      <c r="AB6081" s="6">
        <v>0</v>
      </c>
      <c r="AC6081" s="5">
        <v>0</v>
      </c>
      <c r="AD6081" s="6">
        <v>0</v>
      </c>
      <c r="AE6081" s="5">
        <v>0</v>
      </c>
      <c r="AF6081" s="6">
        <v>0</v>
      </c>
    </row>
    <row r="6082" spans="2:32" x14ac:dyDescent="0.35">
      <c r="B6082" s="1" t="s">
        <v>1282</v>
      </c>
      <c r="C6082" s="5">
        <v>0</v>
      </c>
      <c r="D6082" s="6">
        <v>0</v>
      </c>
      <c r="E6082" s="5">
        <v>0</v>
      </c>
      <c r="F6082" s="6">
        <v>0</v>
      </c>
      <c r="G6082" s="5">
        <v>0</v>
      </c>
      <c r="H6082" s="6">
        <v>0</v>
      </c>
      <c r="I6082" s="5">
        <v>0</v>
      </c>
      <c r="J6082" s="6">
        <v>0</v>
      </c>
      <c r="K6082" s="5">
        <v>0</v>
      </c>
      <c r="L6082" s="6">
        <v>0</v>
      </c>
      <c r="M6082" s="5">
        <v>0</v>
      </c>
      <c r="N6082" s="6">
        <v>0</v>
      </c>
      <c r="O6082" s="5">
        <v>0</v>
      </c>
      <c r="P6082" s="6">
        <v>0</v>
      </c>
      <c r="Q6082" s="5">
        <v>0</v>
      </c>
      <c r="R6082" s="6">
        <v>0</v>
      </c>
      <c r="S6082" s="5">
        <v>0</v>
      </c>
      <c r="T6082" s="6">
        <v>0</v>
      </c>
      <c r="U6082" s="5">
        <v>0</v>
      </c>
      <c r="V6082" s="6">
        <v>0</v>
      </c>
      <c r="W6082" s="5">
        <v>0</v>
      </c>
      <c r="X6082" s="6">
        <v>0</v>
      </c>
      <c r="Y6082" s="5">
        <v>0</v>
      </c>
      <c r="Z6082" s="6">
        <v>0</v>
      </c>
      <c r="AA6082" s="5">
        <v>0</v>
      </c>
      <c r="AB6082" s="6">
        <v>0</v>
      </c>
      <c r="AC6082" s="5">
        <v>0</v>
      </c>
      <c r="AD6082" s="6">
        <v>0</v>
      </c>
      <c r="AE6082" s="5">
        <v>0</v>
      </c>
      <c r="AF6082" s="6">
        <v>0</v>
      </c>
    </row>
    <row r="6083" spans="2:32" x14ac:dyDescent="0.35">
      <c r="B6083" s="1" t="s">
        <v>1283</v>
      </c>
      <c r="C6083" s="5">
        <v>0</v>
      </c>
      <c r="D6083" s="6">
        <v>0</v>
      </c>
      <c r="E6083" s="5">
        <v>0</v>
      </c>
      <c r="F6083" s="6">
        <v>0</v>
      </c>
      <c r="G6083" s="5">
        <v>0</v>
      </c>
      <c r="H6083" s="6">
        <v>0</v>
      </c>
      <c r="I6083" s="5">
        <v>0</v>
      </c>
      <c r="J6083" s="6">
        <v>0</v>
      </c>
      <c r="K6083" s="5">
        <v>0</v>
      </c>
      <c r="L6083" s="6">
        <v>0</v>
      </c>
      <c r="M6083" s="5">
        <v>0</v>
      </c>
      <c r="N6083" s="6">
        <v>0</v>
      </c>
      <c r="O6083" s="5">
        <v>0</v>
      </c>
      <c r="P6083" s="6">
        <v>0</v>
      </c>
      <c r="Q6083" s="5">
        <v>0</v>
      </c>
      <c r="R6083" s="6">
        <v>0</v>
      </c>
      <c r="S6083" s="5">
        <v>0</v>
      </c>
      <c r="T6083" s="6">
        <v>0</v>
      </c>
      <c r="U6083" s="5">
        <v>0</v>
      </c>
      <c r="V6083" s="6">
        <v>0</v>
      </c>
      <c r="W6083" s="5">
        <v>0</v>
      </c>
      <c r="X6083" s="6">
        <v>0</v>
      </c>
      <c r="Y6083" s="5">
        <v>0</v>
      </c>
      <c r="Z6083" s="6">
        <v>0</v>
      </c>
      <c r="AA6083" s="5">
        <v>0</v>
      </c>
      <c r="AB6083" s="6">
        <v>0</v>
      </c>
      <c r="AC6083" s="5">
        <v>0</v>
      </c>
      <c r="AD6083" s="6">
        <v>0</v>
      </c>
      <c r="AE6083" s="5">
        <v>0</v>
      </c>
      <c r="AF6083" s="6">
        <v>0</v>
      </c>
    </row>
    <row r="6084" spans="2:32" x14ac:dyDescent="0.35">
      <c r="B6084" s="1" t="s">
        <v>1284</v>
      </c>
      <c r="C6084" s="5">
        <v>8.1999999999999998E-4</v>
      </c>
      <c r="D6084" s="6">
        <v>0.42</v>
      </c>
      <c r="E6084" s="5">
        <v>0</v>
      </c>
      <c r="F6084" s="6">
        <v>0</v>
      </c>
      <c r="G6084" s="5">
        <v>1.163E-2</v>
      </c>
      <c r="H6084" s="6">
        <v>0.42</v>
      </c>
      <c r="I6084" s="5">
        <v>0</v>
      </c>
      <c r="J6084" s="6">
        <v>0</v>
      </c>
      <c r="K6084" s="5">
        <v>0</v>
      </c>
      <c r="L6084" s="6">
        <v>0</v>
      </c>
      <c r="M6084" s="5">
        <v>0</v>
      </c>
      <c r="N6084" s="6">
        <v>0</v>
      </c>
      <c r="O6084" s="5">
        <v>0</v>
      </c>
      <c r="P6084" s="6">
        <v>0</v>
      </c>
      <c r="Q6084" s="5">
        <v>0</v>
      </c>
      <c r="R6084" s="6">
        <v>0</v>
      </c>
      <c r="S6084" s="5">
        <v>0</v>
      </c>
      <c r="T6084" s="6">
        <v>0</v>
      </c>
      <c r="U6084" s="5">
        <v>0</v>
      </c>
      <c r="V6084" s="6">
        <v>0</v>
      </c>
      <c r="W6084" s="5">
        <v>0</v>
      </c>
      <c r="X6084" s="6">
        <v>0</v>
      </c>
      <c r="Y6084" s="5">
        <v>0</v>
      </c>
      <c r="Z6084" s="6">
        <v>0</v>
      </c>
      <c r="AA6084" s="5">
        <v>0</v>
      </c>
      <c r="AB6084" s="6">
        <v>0</v>
      </c>
      <c r="AC6084" s="5">
        <v>0</v>
      </c>
      <c r="AD6084" s="6">
        <v>0</v>
      </c>
      <c r="AE6084" s="5">
        <v>0</v>
      </c>
      <c r="AF6084" s="6">
        <v>0</v>
      </c>
    </row>
    <row r="6085" spans="2:32" x14ac:dyDescent="0.35">
      <c r="B6085" s="1" t="s">
        <v>1285</v>
      </c>
      <c r="C6085" s="5">
        <v>0</v>
      </c>
      <c r="D6085" s="6">
        <v>0</v>
      </c>
      <c r="E6085" s="5">
        <v>0</v>
      </c>
      <c r="F6085" s="6">
        <v>0</v>
      </c>
      <c r="G6085" s="5">
        <v>0</v>
      </c>
      <c r="H6085" s="6">
        <v>0</v>
      </c>
      <c r="I6085" s="5">
        <v>0</v>
      </c>
      <c r="J6085" s="6">
        <v>0</v>
      </c>
      <c r="K6085" s="5">
        <v>0</v>
      </c>
      <c r="L6085" s="6">
        <v>0</v>
      </c>
      <c r="M6085" s="5">
        <v>0</v>
      </c>
      <c r="N6085" s="6">
        <v>0</v>
      </c>
      <c r="O6085" s="5">
        <v>0</v>
      </c>
      <c r="P6085" s="6">
        <v>0</v>
      </c>
      <c r="Q6085" s="5">
        <v>0</v>
      </c>
      <c r="R6085" s="6">
        <v>0</v>
      </c>
      <c r="S6085" s="5">
        <v>0</v>
      </c>
      <c r="T6085" s="6">
        <v>0</v>
      </c>
      <c r="U6085" s="5">
        <v>0</v>
      </c>
      <c r="V6085" s="6">
        <v>0</v>
      </c>
      <c r="W6085" s="5">
        <v>0</v>
      </c>
      <c r="X6085" s="6">
        <v>0</v>
      </c>
      <c r="Y6085" s="5">
        <v>0</v>
      </c>
      <c r="Z6085" s="6">
        <v>0</v>
      </c>
      <c r="AA6085" s="5">
        <v>0</v>
      </c>
      <c r="AB6085" s="6">
        <v>0</v>
      </c>
      <c r="AC6085" s="5">
        <v>0</v>
      </c>
      <c r="AD6085" s="6">
        <v>0</v>
      </c>
      <c r="AE6085" s="5">
        <v>0</v>
      </c>
      <c r="AF6085" s="6">
        <v>0</v>
      </c>
    </row>
    <row r="6086" spans="2:32" x14ac:dyDescent="0.35">
      <c r="B6086" s="1" t="s">
        <v>1286</v>
      </c>
      <c r="C6086" s="5">
        <v>0</v>
      </c>
      <c r="D6086" s="6">
        <v>0</v>
      </c>
      <c r="E6086" s="5">
        <v>0</v>
      </c>
      <c r="F6086" s="6">
        <v>0</v>
      </c>
      <c r="G6086" s="5">
        <v>0</v>
      </c>
      <c r="H6086" s="6">
        <v>0</v>
      </c>
      <c r="I6086" s="5">
        <v>0</v>
      </c>
      <c r="J6086" s="6">
        <v>0</v>
      </c>
      <c r="K6086" s="5">
        <v>0</v>
      </c>
      <c r="L6086" s="6">
        <v>0</v>
      </c>
      <c r="M6086" s="5">
        <v>0</v>
      </c>
      <c r="N6086" s="6">
        <v>0</v>
      </c>
      <c r="O6086" s="5">
        <v>0</v>
      </c>
      <c r="P6086" s="6">
        <v>0</v>
      </c>
      <c r="Q6086" s="5">
        <v>0</v>
      </c>
      <c r="R6086" s="6">
        <v>0</v>
      </c>
      <c r="S6086" s="5">
        <v>0</v>
      </c>
      <c r="T6086" s="6">
        <v>0</v>
      </c>
      <c r="U6086" s="5">
        <v>0</v>
      </c>
      <c r="V6086" s="6">
        <v>0</v>
      </c>
      <c r="W6086" s="5">
        <v>0</v>
      </c>
      <c r="X6086" s="6">
        <v>0</v>
      </c>
      <c r="Y6086" s="5">
        <v>0</v>
      </c>
      <c r="Z6086" s="6">
        <v>0</v>
      </c>
      <c r="AA6086" s="5">
        <v>0</v>
      </c>
      <c r="AB6086" s="6">
        <v>0</v>
      </c>
      <c r="AC6086" s="5">
        <v>0</v>
      </c>
      <c r="AD6086" s="6">
        <v>0</v>
      </c>
      <c r="AE6086" s="5">
        <v>0</v>
      </c>
      <c r="AF6086" s="6">
        <v>0</v>
      </c>
    </row>
    <row r="6087" spans="2:32" x14ac:dyDescent="0.35">
      <c r="B6087" s="2" t="s">
        <v>2</v>
      </c>
    </row>
    <row r="6088" spans="2:32" x14ac:dyDescent="0.35">
      <c r="B6088" s="1" t="s">
        <v>513</v>
      </c>
      <c r="C6088" s="5">
        <v>0</v>
      </c>
      <c r="D6088" s="6">
        <v>0</v>
      </c>
      <c r="E6088" s="5">
        <v>0</v>
      </c>
      <c r="F6088" s="6">
        <v>0</v>
      </c>
      <c r="G6088" s="5">
        <v>0</v>
      </c>
      <c r="H6088" s="6">
        <v>0</v>
      </c>
      <c r="I6088" s="5">
        <v>0</v>
      </c>
      <c r="J6088" s="6">
        <v>0</v>
      </c>
      <c r="K6088" s="5">
        <v>0</v>
      </c>
      <c r="L6088" s="6">
        <v>0</v>
      </c>
      <c r="M6088" s="5">
        <v>0</v>
      </c>
      <c r="N6088" s="6">
        <v>0</v>
      </c>
      <c r="O6088" s="5">
        <v>0</v>
      </c>
      <c r="P6088" s="6">
        <v>0</v>
      </c>
      <c r="Q6088" s="5">
        <v>0</v>
      </c>
      <c r="R6088" s="6">
        <v>0</v>
      </c>
      <c r="S6088" s="5">
        <v>0</v>
      </c>
      <c r="T6088" s="6">
        <v>0</v>
      </c>
      <c r="U6088" s="5">
        <v>0</v>
      </c>
      <c r="V6088" s="6">
        <v>0</v>
      </c>
      <c r="W6088" s="5">
        <v>0</v>
      </c>
      <c r="X6088" s="6">
        <v>0</v>
      </c>
      <c r="Y6088" s="5">
        <v>0</v>
      </c>
      <c r="Z6088" s="6">
        <v>0</v>
      </c>
      <c r="AA6088" s="5">
        <v>0</v>
      </c>
      <c r="AB6088" s="6">
        <v>0</v>
      </c>
      <c r="AC6088" s="5">
        <v>0</v>
      </c>
      <c r="AD6088" s="6">
        <v>0</v>
      </c>
      <c r="AE6088" s="5">
        <v>0</v>
      </c>
      <c r="AF6088" s="6">
        <v>0</v>
      </c>
    </row>
    <row r="6089" spans="2:32" x14ac:dyDescent="0.35">
      <c r="B6089" s="1" t="s">
        <v>514</v>
      </c>
      <c r="C6089" s="5">
        <v>0</v>
      </c>
      <c r="D6089" s="6">
        <v>0</v>
      </c>
      <c r="E6089" s="5">
        <v>0</v>
      </c>
      <c r="F6089" s="6">
        <v>0</v>
      </c>
      <c r="G6089" s="5">
        <v>0</v>
      </c>
      <c r="H6089" s="6">
        <v>0</v>
      </c>
      <c r="I6089" s="5">
        <v>0</v>
      </c>
      <c r="J6089" s="6">
        <v>0</v>
      </c>
      <c r="K6089" s="5">
        <v>0</v>
      </c>
      <c r="L6089" s="6">
        <v>0</v>
      </c>
      <c r="M6089" s="5">
        <v>0</v>
      </c>
      <c r="N6089" s="6">
        <v>0</v>
      </c>
      <c r="O6089" s="5">
        <v>0</v>
      </c>
      <c r="P6089" s="6">
        <v>0</v>
      </c>
      <c r="Q6089" s="5">
        <v>0</v>
      </c>
      <c r="R6089" s="6">
        <v>0</v>
      </c>
      <c r="S6089" s="5">
        <v>0</v>
      </c>
      <c r="T6089" s="6">
        <v>0</v>
      </c>
      <c r="U6089" s="5">
        <v>0</v>
      </c>
      <c r="V6089" s="6">
        <v>0</v>
      </c>
      <c r="W6089" s="5">
        <v>0</v>
      </c>
      <c r="X6089" s="6">
        <v>0</v>
      </c>
      <c r="Y6089" s="5">
        <v>0</v>
      </c>
      <c r="Z6089" s="6">
        <v>0</v>
      </c>
      <c r="AA6089" s="5">
        <v>0</v>
      </c>
      <c r="AB6089" s="6">
        <v>0</v>
      </c>
      <c r="AC6089" s="5">
        <v>0</v>
      </c>
      <c r="AD6089" s="6">
        <v>0</v>
      </c>
      <c r="AE6089" s="5">
        <v>0</v>
      </c>
      <c r="AF6089" s="6">
        <v>0</v>
      </c>
    </row>
    <row r="6090" spans="2:32" x14ac:dyDescent="0.35">
      <c r="B6090" s="1" t="s">
        <v>1287</v>
      </c>
      <c r="C6090" s="5">
        <v>1.2700000000000001E-3</v>
      </c>
      <c r="D6090" s="6">
        <v>0.64800000000000002</v>
      </c>
      <c r="E6090" s="5">
        <v>0</v>
      </c>
      <c r="F6090" s="6">
        <v>0</v>
      </c>
      <c r="G6090" s="5">
        <v>0</v>
      </c>
      <c r="H6090" s="6">
        <v>0</v>
      </c>
      <c r="I6090" s="5">
        <v>0</v>
      </c>
      <c r="J6090" s="6">
        <v>0</v>
      </c>
      <c r="K6090" s="5">
        <v>0</v>
      </c>
      <c r="L6090" s="6">
        <v>0</v>
      </c>
      <c r="M6090" s="5">
        <v>2.7720000000000002E-2</v>
      </c>
      <c r="N6090" s="6">
        <v>0.64800000000000002</v>
      </c>
      <c r="O6090" s="5">
        <v>0</v>
      </c>
      <c r="P6090" s="6">
        <v>0</v>
      </c>
      <c r="Q6090" s="5">
        <v>0</v>
      </c>
      <c r="R6090" s="6">
        <v>0</v>
      </c>
      <c r="S6090" s="5">
        <v>0</v>
      </c>
      <c r="T6090" s="6">
        <v>0</v>
      </c>
      <c r="U6090" s="5">
        <v>0</v>
      </c>
      <c r="V6090" s="6">
        <v>0</v>
      </c>
      <c r="W6090" s="5">
        <v>0</v>
      </c>
      <c r="X6090" s="6">
        <v>0</v>
      </c>
      <c r="Y6090" s="5">
        <v>0</v>
      </c>
      <c r="Z6090" s="6">
        <v>0</v>
      </c>
      <c r="AA6090" s="5">
        <v>0</v>
      </c>
      <c r="AB6090" s="6">
        <v>0</v>
      </c>
      <c r="AC6090" s="5">
        <v>0</v>
      </c>
      <c r="AD6090" s="6">
        <v>0</v>
      </c>
      <c r="AE6090" s="5">
        <v>0</v>
      </c>
      <c r="AF6090" s="6">
        <v>0</v>
      </c>
    </row>
    <row r="6091" spans="2:32" x14ac:dyDescent="0.35">
      <c r="B6091" s="1" t="s">
        <v>515</v>
      </c>
      <c r="C6091" s="5">
        <v>0</v>
      </c>
      <c r="D6091" s="6">
        <v>0</v>
      </c>
      <c r="E6091" s="5">
        <v>0</v>
      </c>
      <c r="F6091" s="6">
        <v>0</v>
      </c>
      <c r="G6091" s="5">
        <v>0</v>
      </c>
      <c r="H6091" s="6">
        <v>0</v>
      </c>
      <c r="I6091" s="5">
        <v>0</v>
      </c>
      <c r="J6091" s="6">
        <v>0</v>
      </c>
      <c r="K6091" s="5">
        <v>0</v>
      </c>
      <c r="L6091" s="6">
        <v>0</v>
      </c>
      <c r="M6091" s="5">
        <v>0</v>
      </c>
      <c r="N6091" s="6">
        <v>0</v>
      </c>
      <c r="O6091" s="5">
        <v>0</v>
      </c>
      <c r="P6091" s="6">
        <v>0</v>
      </c>
      <c r="Q6091" s="5">
        <v>0</v>
      </c>
      <c r="R6091" s="6">
        <v>0</v>
      </c>
      <c r="S6091" s="5">
        <v>0</v>
      </c>
      <c r="T6091" s="6">
        <v>0</v>
      </c>
      <c r="U6091" s="5">
        <v>0</v>
      </c>
      <c r="V6091" s="6">
        <v>0</v>
      </c>
      <c r="W6091" s="5">
        <v>0</v>
      </c>
      <c r="X6091" s="6">
        <v>0</v>
      </c>
      <c r="Y6091" s="5">
        <v>0</v>
      </c>
      <c r="Z6091" s="6">
        <v>0</v>
      </c>
      <c r="AA6091" s="5">
        <v>0</v>
      </c>
      <c r="AB6091" s="6">
        <v>0</v>
      </c>
      <c r="AC6091" s="5">
        <v>0</v>
      </c>
      <c r="AD6091" s="6">
        <v>0</v>
      </c>
      <c r="AE6091" s="5">
        <v>0</v>
      </c>
      <c r="AF6091" s="6">
        <v>0</v>
      </c>
    </row>
    <row r="6092" spans="2:32" x14ac:dyDescent="0.35">
      <c r="B6092" s="1" t="s">
        <v>517</v>
      </c>
      <c r="C6092" s="5">
        <v>0</v>
      </c>
      <c r="D6092" s="6">
        <v>0</v>
      </c>
      <c r="E6092" s="5">
        <v>0</v>
      </c>
      <c r="F6092" s="6">
        <v>0</v>
      </c>
      <c r="G6092" s="5">
        <v>0</v>
      </c>
      <c r="H6092" s="6">
        <v>0</v>
      </c>
      <c r="I6092" s="5">
        <v>0</v>
      </c>
      <c r="J6092" s="6">
        <v>0</v>
      </c>
      <c r="K6092" s="5">
        <v>0</v>
      </c>
      <c r="L6092" s="6">
        <v>0</v>
      </c>
      <c r="M6092" s="5">
        <v>0</v>
      </c>
      <c r="N6092" s="6">
        <v>0</v>
      </c>
      <c r="O6092" s="5">
        <v>0</v>
      </c>
      <c r="P6092" s="6">
        <v>0</v>
      </c>
      <c r="Q6092" s="5">
        <v>0</v>
      </c>
      <c r="R6092" s="6">
        <v>0</v>
      </c>
      <c r="S6092" s="5">
        <v>0</v>
      </c>
      <c r="T6092" s="6">
        <v>0</v>
      </c>
      <c r="U6092" s="5">
        <v>0</v>
      </c>
      <c r="V6092" s="6">
        <v>0</v>
      </c>
      <c r="W6092" s="5">
        <v>0</v>
      </c>
      <c r="X6092" s="6">
        <v>0</v>
      </c>
      <c r="Y6092" s="5">
        <v>0</v>
      </c>
      <c r="Z6092" s="6">
        <v>0</v>
      </c>
      <c r="AA6092" s="5">
        <v>0</v>
      </c>
      <c r="AB6092" s="6">
        <v>0</v>
      </c>
      <c r="AC6092" s="5">
        <v>0</v>
      </c>
      <c r="AD6092" s="6">
        <v>0</v>
      </c>
      <c r="AE6092" s="5">
        <v>0</v>
      </c>
      <c r="AF6092" s="6">
        <v>0</v>
      </c>
    </row>
    <row r="6093" spans="2:32" x14ac:dyDescent="0.35">
      <c r="B6093" s="1" t="s">
        <v>1288</v>
      </c>
      <c r="C6093" s="5">
        <v>6.5300000000000002E-3</v>
      </c>
      <c r="D6093" s="6">
        <v>3.33</v>
      </c>
      <c r="E6093" s="5">
        <v>1.3599999999999999E-2</v>
      </c>
      <c r="F6093" s="6">
        <v>0.249</v>
      </c>
      <c r="G6093" s="5">
        <v>6.1760000000000002E-2</v>
      </c>
      <c r="H6093" s="6">
        <v>2.2309999999999999</v>
      </c>
      <c r="I6093" s="5">
        <v>0</v>
      </c>
      <c r="J6093" s="6">
        <v>0</v>
      </c>
      <c r="K6093" s="5">
        <v>0</v>
      </c>
      <c r="L6093" s="6">
        <v>0</v>
      </c>
      <c r="M6093" s="5">
        <v>0</v>
      </c>
      <c r="N6093" s="6">
        <v>0</v>
      </c>
      <c r="O6093" s="5">
        <v>0</v>
      </c>
      <c r="P6093" s="6">
        <v>0</v>
      </c>
      <c r="Q6093" s="5">
        <v>0</v>
      </c>
      <c r="R6093" s="6">
        <v>0</v>
      </c>
      <c r="S6093" s="5">
        <v>0</v>
      </c>
      <c r="T6093" s="6">
        <v>0</v>
      </c>
      <c r="U6093" s="5">
        <v>0</v>
      </c>
      <c r="V6093" s="6">
        <v>0</v>
      </c>
      <c r="W6093" s="5">
        <v>0</v>
      </c>
      <c r="X6093" s="6">
        <v>0</v>
      </c>
      <c r="Y6093" s="5">
        <v>0</v>
      </c>
      <c r="Z6093" s="6">
        <v>0</v>
      </c>
      <c r="AA6093" s="5">
        <v>0</v>
      </c>
      <c r="AB6093" s="6">
        <v>0</v>
      </c>
      <c r="AC6093" s="5">
        <v>1.0500000000000001E-2</v>
      </c>
      <c r="AD6093" s="6">
        <v>0.85099999999999998</v>
      </c>
      <c r="AE6093" s="5">
        <v>0</v>
      </c>
      <c r="AF6093" s="6">
        <v>0</v>
      </c>
    </row>
    <row r="6094" spans="2:32" x14ac:dyDescent="0.35">
      <c r="B6094" s="1" t="s">
        <v>519</v>
      </c>
      <c r="C6094" s="5">
        <v>0</v>
      </c>
      <c r="D6094" s="6">
        <v>0</v>
      </c>
      <c r="E6094" s="5">
        <v>0</v>
      </c>
      <c r="F6094" s="6">
        <v>0</v>
      </c>
      <c r="G6094" s="5">
        <v>0</v>
      </c>
      <c r="H6094" s="6">
        <v>0</v>
      </c>
      <c r="I6094" s="5">
        <v>0</v>
      </c>
      <c r="J6094" s="6">
        <v>0</v>
      </c>
      <c r="K6094" s="5">
        <v>0</v>
      </c>
      <c r="L6094" s="6">
        <v>0</v>
      </c>
      <c r="M6094" s="5">
        <v>0</v>
      </c>
      <c r="N6094" s="6">
        <v>0</v>
      </c>
      <c r="O6094" s="5">
        <v>0</v>
      </c>
      <c r="P6094" s="6">
        <v>0</v>
      </c>
      <c r="Q6094" s="5">
        <v>0</v>
      </c>
      <c r="R6094" s="6">
        <v>0</v>
      </c>
      <c r="S6094" s="5">
        <v>0</v>
      </c>
      <c r="T6094" s="6">
        <v>0</v>
      </c>
      <c r="U6094" s="5">
        <v>0</v>
      </c>
      <c r="V6094" s="6">
        <v>0</v>
      </c>
      <c r="W6094" s="5">
        <v>0</v>
      </c>
      <c r="X6094" s="6">
        <v>0</v>
      </c>
      <c r="Y6094" s="5">
        <v>0</v>
      </c>
      <c r="Z6094" s="6">
        <v>0</v>
      </c>
      <c r="AA6094" s="5">
        <v>0</v>
      </c>
      <c r="AB6094" s="6">
        <v>0</v>
      </c>
      <c r="AC6094" s="5">
        <v>0</v>
      </c>
      <c r="AD6094" s="6">
        <v>0</v>
      </c>
      <c r="AE6094" s="5">
        <v>0</v>
      </c>
      <c r="AF6094" s="6">
        <v>0</v>
      </c>
    </row>
    <row r="6095" spans="2:32" x14ac:dyDescent="0.35">
      <c r="B6095" s="1" t="s">
        <v>520</v>
      </c>
      <c r="C6095" s="5">
        <v>5.1900000000000002E-3</v>
      </c>
      <c r="D6095" s="6">
        <v>2.65</v>
      </c>
      <c r="E6095" s="5">
        <v>0</v>
      </c>
      <c r="F6095" s="6">
        <v>0</v>
      </c>
      <c r="G6095" s="5">
        <v>7.3359999999999995E-2</v>
      </c>
      <c r="H6095" s="6">
        <v>2.65</v>
      </c>
      <c r="I6095" s="5">
        <v>0</v>
      </c>
      <c r="J6095" s="6">
        <v>0</v>
      </c>
      <c r="K6095" s="5">
        <v>0</v>
      </c>
      <c r="L6095" s="6">
        <v>0</v>
      </c>
      <c r="M6095" s="5">
        <v>0</v>
      </c>
      <c r="N6095" s="6">
        <v>0</v>
      </c>
      <c r="O6095" s="5">
        <v>0</v>
      </c>
      <c r="P6095" s="6">
        <v>0</v>
      </c>
      <c r="Q6095" s="5">
        <v>0</v>
      </c>
      <c r="R6095" s="6">
        <v>0</v>
      </c>
      <c r="S6095" s="5">
        <v>0</v>
      </c>
      <c r="T6095" s="6">
        <v>0</v>
      </c>
      <c r="U6095" s="5">
        <v>0</v>
      </c>
      <c r="V6095" s="6">
        <v>0</v>
      </c>
      <c r="W6095" s="5">
        <v>0</v>
      </c>
      <c r="X6095" s="6">
        <v>0</v>
      </c>
      <c r="Y6095" s="5">
        <v>0</v>
      </c>
      <c r="Z6095" s="6">
        <v>0</v>
      </c>
      <c r="AA6095" s="5">
        <v>0</v>
      </c>
      <c r="AB6095" s="6">
        <v>0</v>
      </c>
      <c r="AC6095" s="5">
        <v>0</v>
      </c>
      <c r="AD6095" s="6">
        <v>0</v>
      </c>
      <c r="AE6095" s="5">
        <v>0</v>
      </c>
      <c r="AF6095" s="6">
        <v>0</v>
      </c>
    </row>
    <row r="6096" spans="2:32" x14ac:dyDescent="0.35">
      <c r="B6096" s="1" t="s">
        <v>521</v>
      </c>
      <c r="C6096" s="5">
        <v>8.4499999999999992E-3</v>
      </c>
      <c r="D6096" s="6">
        <v>4.3090000000000002</v>
      </c>
      <c r="E6096" s="5">
        <v>0</v>
      </c>
      <c r="F6096" s="6">
        <v>0</v>
      </c>
      <c r="G6096" s="5">
        <v>0.11928</v>
      </c>
      <c r="H6096" s="6">
        <v>4.3090000000000002</v>
      </c>
      <c r="I6096" s="5">
        <v>0</v>
      </c>
      <c r="J6096" s="6">
        <v>0</v>
      </c>
      <c r="K6096" s="5">
        <v>0</v>
      </c>
      <c r="L6096" s="6">
        <v>0</v>
      </c>
      <c r="M6096" s="5">
        <v>0</v>
      </c>
      <c r="N6096" s="6">
        <v>0</v>
      </c>
      <c r="O6096" s="5">
        <v>0</v>
      </c>
      <c r="P6096" s="6">
        <v>0</v>
      </c>
      <c r="Q6096" s="5">
        <v>0</v>
      </c>
      <c r="R6096" s="6">
        <v>0</v>
      </c>
      <c r="S6096" s="5">
        <v>0</v>
      </c>
      <c r="T6096" s="6">
        <v>0</v>
      </c>
      <c r="U6096" s="5">
        <v>0</v>
      </c>
      <c r="V6096" s="6">
        <v>0</v>
      </c>
      <c r="W6096" s="5">
        <v>0</v>
      </c>
      <c r="X6096" s="6">
        <v>0</v>
      </c>
      <c r="Y6096" s="5">
        <v>0</v>
      </c>
      <c r="Z6096" s="6">
        <v>0</v>
      </c>
      <c r="AA6096" s="5">
        <v>0</v>
      </c>
      <c r="AB6096" s="6">
        <v>0</v>
      </c>
      <c r="AC6096" s="5">
        <v>0</v>
      </c>
      <c r="AD6096" s="6">
        <v>0</v>
      </c>
      <c r="AE6096" s="5">
        <v>0</v>
      </c>
      <c r="AF6096" s="6">
        <v>0</v>
      </c>
    </row>
    <row r="6097" spans="2:32" x14ac:dyDescent="0.35">
      <c r="B6097" s="1" t="s">
        <v>1289</v>
      </c>
      <c r="C6097" s="5">
        <v>0</v>
      </c>
      <c r="D6097" s="6">
        <v>0</v>
      </c>
      <c r="E6097" s="5">
        <v>0</v>
      </c>
      <c r="F6097" s="6">
        <v>0</v>
      </c>
      <c r="G6097" s="5">
        <v>0</v>
      </c>
      <c r="H6097" s="6">
        <v>0</v>
      </c>
      <c r="I6097" s="5">
        <v>0</v>
      </c>
      <c r="J6097" s="6">
        <v>0</v>
      </c>
      <c r="K6097" s="5">
        <v>0</v>
      </c>
      <c r="L6097" s="6">
        <v>0</v>
      </c>
      <c r="M6097" s="5">
        <v>0</v>
      </c>
      <c r="N6097" s="6">
        <v>0</v>
      </c>
      <c r="O6097" s="5">
        <v>0</v>
      </c>
      <c r="P6097" s="6">
        <v>0</v>
      </c>
      <c r="Q6097" s="5">
        <v>0</v>
      </c>
      <c r="R6097" s="6">
        <v>0</v>
      </c>
      <c r="S6097" s="5">
        <v>0</v>
      </c>
      <c r="T6097" s="6">
        <v>0</v>
      </c>
      <c r="U6097" s="5">
        <v>0</v>
      </c>
      <c r="V6097" s="6">
        <v>0</v>
      </c>
      <c r="W6097" s="5">
        <v>0</v>
      </c>
      <c r="X6097" s="6">
        <v>0</v>
      </c>
      <c r="Y6097" s="5">
        <v>0</v>
      </c>
      <c r="Z6097" s="6">
        <v>0</v>
      </c>
      <c r="AA6097" s="5">
        <v>0</v>
      </c>
      <c r="AB6097" s="6">
        <v>0</v>
      </c>
      <c r="AC6097" s="5">
        <v>0</v>
      </c>
      <c r="AD6097" s="6">
        <v>0</v>
      </c>
      <c r="AE6097" s="5">
        <v>0</v>
      </c>
      <c r="AF6097" s="6">
        <v>0</v>
      </c>
    </row>
    <row r="6098" spans="2:32" x14ac:dyDescent="0.35">
      <c r="B6098" s="1" t="s">
        <v>522</v>
      </c>
      <c r="C6098" s="5">
        <v>0</v>
      </c>
      <c r="D6098" s="6">
        <v>0</v>
      </c>
      <c r="E6098" s="5">
        <v>0</v>
      </c>
      <c r="F6098" s="6">
        <v>0</v>
      </c>
      <c r="G6098" s="5">
        <v>0</v>
      </c>
      <c r="H6098" s="6">
        <v>0</v>
      </c>
      <c r="I6098" s="5">
        <v>0</v>
      </c>
      <c r="J6098" s="6">
        <v>0</v>
      </c>
      <c r="K6098" s="5">
        <v>0</v>
      </c>
      <c r="L6098" s="6">
        <v>0</v>
      </c>
      <c r="M6098" s="5">
        <v>0</v>
      </c>
      <c r="N6098" s="6">
        <v>0</v>
      </c>
      <c r="O6098" s="5">
        <v>0</v>
      </c>
      <c r="P6098" s="6">
        <v>0</v>
      </c>
      <c r="Q6098" s="5">
        <v>0</v>
      </c>
      <c r="R6098" s="6">
        <v>0</v>
      </c>
      <c r="S6098" s="5">
        <v>0</v>
      </c>
      <c r="T6098" s="6">
        <v>0</v>
      </c>
      <c r="U6098" s="5">
        <v>0</v>
      </c>
      <c r="V6098" s="6">
        <v>0</v>
      </c>
      <c r="W6098" s="5">
        <v>0</v>
      </c>
      <c r="X6098" s="6">
        <v>0</v>
      </c>
      <c r="Y6098" s="5">
        <v>0</v>
      </c>
      <c r="Z6098" s="6">
        <v>0</v>
      </c>
      <c r="AA6098" s="5">
        <v>0</v>
      </c>
      <c r="AB6098" s="6">
        <v>0</v>
      </c>
      <c r="AC6098" s="5">
        <v>0</v>
      </c>
      <c r="AD6098" s="6">
        <v>0</v>
      </c>
      <c r="AE6098" s="5">
        <v>0</v>
      </c>
      <c r="AF6098" s="6">
        <v>0</v>
      </c>
    </row>
    <row r="6099" spans="2:32" x14ac:dyDescent="0.35">
      <c r="B6099" s="1" t="s">
        <v>523</v>
      </c>
      <c r="C6099" s="5">
        <v>0</v>
      </c>
      <c r="D6099" s="6">
        <v>0</v>
      </c>
      <c r="E6099" s="5">
        <v>0</v>
      </c>
      <c r="F6099" s="6">
        <v>0</v>
      </c>
      <c r="G6099" s="5">
        <v>0</v>
      </c>
      <c r="H6099" s="6">
        <v>0</v>
      </c>
      <c r="I6099" s="5">
        <v>0</v>
      </c>
      <c r="J6099" s="6">
        <v>0</v>
      </c>
      <c r="K6099" s="5">
        <v>0</v>
      </c>
      <c r="L6099" s="6">
        <v>0</v>
      </c>
      <c r="M6099" s="5">
        <v>0</v>
      </c>
      <c r="N6099" s="6">
        <v>0</v>
      </c>
      <c r="O6099" s="5">
        <v>0</v>
      </c>
      <c r="P6099" s="6">
        <v>0</v>
      </c>
      <c r="Q6099" s="5">
        <v>0</v>
      </c>
      <c r="R6099" s="6">
        <v>0</v>
      </c>
      <c r="S6099" s="5">
        <v>0</v>
      </c>
      <c r="T6099" s="6">
        <v>0</v>
      </c>
      <c r="U6099" s="5">
        <v>0</v>
      </c>
      <c r="V6099" s="6">
        <v>0</v>
      </c>
      <c r="W6099" s="5">
        <v>0</v>
      </c>
      <c r="X6099" s="6">
        <v>0</v>
      </c>
      <c r="Y6099" s="5">
        <v>0</v>
      </c>
      <c r="Z6099" s="6">
        <v>0</v>
      </c>
      <c r="AA6099" s="5">
        <v>0</v>
      </c>
      <c r="AB6099" s="6">
        <v>0</v>
      </c>
      <c r="AC6099" s="5">
        <v>0</v>
      </c>
      <c r="AD6099" s="6">
        <v>0</v>
      </c>
      <c r="AE6099" s="5">
        <v>0</v>
      </c>
      <c r="AF6099" s="6">
        <v>0</v>
      </c>
    </row>
    <row r="6100" spans="2:32" x14ac:dyDescent="0.35">
      <c r="B6100" s="1" t="s">
        <v>524</v>
      </c>
      <c r="C6100" s="5">
        <v>5.0299999999999997E-3</v>
      </c>
      <c r="D6100" s="6">
        <v>2.5659999999999998</v>
      </c>
      <c r="E6100" s="5">
        <v>0</v>
      </c>
      <c r="F6100" s="6">
        <v>0</v>
      </c>
      <c r="G6100" s="5">
        <v>7.1029999999999996E-2</v>
      </c>
      <c r="H6100" s="6">
        <v>2.5659999999999998</v>
      </c>
      <c r="I6100" s="5">
        <v>0</v>
      </c>
      <c r="J6100" s="6">
        <v>0</v>
      </c>
      <c r="K6100" s="5">
        <v>0</v>
      </c>
      <c r="L6100" s="6">
        <v>0</v>
      </c>
      <c r="M6100" s="5">
        <v>0</v>
      </c>
      <c r="N6100" s="6">
        <v>0</v>
      </c>
      <c r="O6100" s="5">
        <v>0</v>
      </c>
      <c r="P6100" s="6">
        <v>0</v>
      </c>
      <c r="Q6100" s="5">
        <v>0</v>
      </c>
      <c r="R6100" s="6">
        <v>0</v>
      </c>
      <c r="S6100" s="5">
        <v>0</v>
      </c>
      <c r="T6100" s="6">
        <v>0</v>
      </c>
      <c r="U6100" s="5">
        <v>0</v>
      </c>
      <c r="V6100" s="6">
        <v>0</v>
      </c>
      <c r="W6100" s="5">
        <v>0</v>
      </c>
      <c r="X6100" s="6">
        <v>0</v>
      </c>
      <c r="Y6100" s="5">
        <v>0</v>
      </c>
      <c r="Z6100" s="6">
        <v>0</v>
      </c>
      <c r="AA6100" s="5">
        <v>0</v>
      </c>
      <c r="AB6100" s="6">
        <v>0</v>
      </c>
      <c r="AC6100" s="5">
        <v>0</v>
      </c>
      <c r="AD6100" s="6">
        <v>0</v>
      </c>
      <c r="AE6100" s="5">
        <v>0</v>
      </c>
      <c r="AF6100" s="6">
        <v>0</v>
      </c>
    </row>
    <row r="6101" spans="2:32" x14ac:dyDescent="0.35">
      <c r="B6101" s="1" t="s">
        <v>1290</v>
      </c>
      <c r="C6101" s="5">
        <v>8.5400000000000007E-3</v>
      </c>
      <c r="D6101" s="6">
        <v>4.3579999999999997</v>
      </c>
      <c r="E6101" s="5">
        <v>0</v>
      </c>
      <c r="F6101" s="6">
        <v>0</v>
      </c>
      <c r="G6101" s="5">
        <v>4.1329999999999999E-2</v>
      </c>
      <c r="H6101" s="6">
        <v>1.4930000000000001</v>
      </c>
      <c r="I6101" s="5">
        <v>0</v>
      </c>
      <c r="J6101" s="6">
        <v>0</v>
      </c>
      <c r="K6101" s="5">
        <v>0</v>
      </c>
      <c r="L6101" s="6">
        <v>0</v>
      </c>
      <c r="M6101" s="5">
        <v>0</v>
      </c>
      <c r="N6101" s="6">
        <v>0</v>
      </c>
      <c r="O6101" s="5">
        <v>0</v>
      </c>
      <c r="P6101" s="6">
        <v>0</v>
      </c>
      <c r="Q6101" s="5">
        <v>0</v>
      </c>
      <c r="R6101" s="6">
        <v>0</v>
      </c>
      <c r="S6101" s="5">
        <v>5.0299999999999997E-2</v>
      </c>
      <c r="T6101" s="6">
        <v>2.8660000000000001</v>
      </c>
      <c r="U6101" s="5">
        <v>0</v>
      </c>
      <c r="V6101" s="6">
        <v>0</v>
      </c>
      <c r="W6101" s="5">
        <v>0</v>
      </c>
      <c r="X6101" s="6">
        <v>0</v>
      </c>
      <c r="Y6101" s="5">
        <v>0</v>
      </c>
      <c r="Z6101" s="6">
        <v>0</v>
      </c>
      <c r="AA6101" s="5">
        <v>0</v>
      </c>
      <c r="AB6101" s="6">
        <v>0</v>
      </c>
      <c r="AC6101" s="5">
        <v>0</v>
      </c>
      <c r="AD6101" s="6">
        <v>0</v>
      </c>
      <c r="AE6101" s="5">
        <v>0</v>
      </c>
      <c r="AF6101" s="6">
        <v>0</v>
      </c>
    </row>
    <row r="6102" spans="2:32" x14ac:dyDescent="0.35">
      <c r="B6102" s="2" t="s">
        <v>3</v>
      </c>
    </row>
    <row r="6103" spans="2:32" x14ac:dyDescent="0.35">
      <c r="B6103" s="1" t="s">
        <v>1291</v>
      </c>
      <c r="C6103" s="5">
        <v>2.66E-3</v>
      </c>
      <c r="D6103" s="6">
        <v>1.3580000000000001</v>
      </c>
      <c r="E6103" s="5">
        <v>0</v>
      </c>
      <c r="F6103" s="6">
        <v>0</v>
      </c>
      <c r="G6103" s="5">
        <v>0</v>
      </c>
      <c r="H6103" s="6">
        <v>0</v>
      </c>
      <c r="I6103" s="5">
        <v>7.2090000000000001E-2</v>
      </c>
      <c r="J6103" s="6">
        <v>1.3580000000000001</v>
      </c>
      <c r="K6103" s="5">
        <v>0</v>
      </c>
      <c r="L6103" s="6">
        <v>0</v>
      </c>
      <c r="M6103" s="5">
        <v>0</v>
      </c>
      <c r="N6103" s="6">
        <v>0</v>
      </c>
      <c r="O6103" s="5">
        <v>0</v>
      </c>
      <c r="P6103" s="6">
        <v>0</v>
      </c>
      <c r="Q6103" s="5">
        <v>0</v>
      </c>
      <c r="R6103" s="6">
        <v>0</v>
      </c>
      <c r="S6103" s="5">
        <v>0</v>
      </c>
      <c r="T6103" s="6">
        <v>0</v>
      </c>
      <c r="U6103" s="5">
        <v>0</v>
      </c>
      <c r="V6103" s="6">
        <v>0</v>
      </c>
      <c r="W6103" s="5">
        <v>0</v>
      </c>
      <c r="X6103" s="6">
        <v>0</v>
      </c>
      <c r="Y6103" s="5">
        <v>0</v>
      </c>
      <c r="Z6103" s="6">
        <v>0</v>
      </c>
      <c r="AA6103" s="5">
        <v>0</v>
      </c>
      <c r="AB6103" s="6">
        <v>0</v>
      </c>
      <c r="AC6103" s="5">
        <v>0</v>
      </c>
      <c r="AD6103" s="6">
        <v>0</v>
      </c>
      <c r="AE6103" s="5">
        <v>0</v>
      </c>
      <c r="AF6103" s="6">
        <v>0</v>
      </c>
    </row>
    <row r="6104" spans="2:32" x14ac:dyDescent="0.35">
      <c r="B6104" s="1" t="s">
        <v>1292</v>
      </c>
      <c r="C6104" s="5">
        <v>0</v>
      </c>
      <c r="D6104" s="6">
        <v>0</v>
      </c>
      <c r="E6104" s="5">
        <v>0</v>
      </c>
      <c r="F6104" s="6">
        <v>0</v>
      </c>
      <c r="G6104" s="5">
        <v>0</v>
      </c>
      <c r="H6104" s="6">
        <v>0</v>
      </c>
      <c r="I6104" s="5">
        <v>0</v>
      </c>
      <c r="J6104" s="6">
        <v>0</v>
      </c>
      <c r="K6104" s="5">
        <v>0</v>
      </c>
      <c r="L6104" s="6">
        <v>0</v>
      </c>
      <c r="M6104" s="5">
        <v>0</v>
      </c>
      <c r="N6104" s="6">
        <v>0</v>
      </c>
      <c r="O6104" s="5">
        <v>0</v>
      </c>
      <c r="P6104" s="6">
        <v>0</v>
      </c>
      <c r="Q6104" s="5">
        <v>0</v>
      </c>
      <c r="R6104" s="6">
        <v>0</v>
      </c>
      <c r="S6104" s="5">
        <v>0</v>
      </c>
      <c r="T6104" s="6">
        <v>0</v>
      </c>
      <c r="U6104" s="5">
        <v>0</v>
      </c>
      <c r="V6104" s="6">
        <v>0</v>
      </c>
      <c r="W6104" s="5">
        <v>0</v>
      </c>
      <c r="X6104" s="6">
        <v>0</v>
      </c>
      <c r="Y6104" s="5">
        <v>0</v>
      </c>
      <c r="Z6104" s="6">
        <v>0</v>
      </c>
      <c r="AA6104" s="5">
        <v>0</v>
      </c>
      <c r="AB6104" s="6">
        <v>0</v>
      </c>
      <c r="AC6104" s="5">
        <v>0</v>
      </c>
      <c r="AD6104" s="6">
        <v>0</v>
      </c>
      <c r="AE6104" s="5">
        <v>0</v>
      </c>
      <c r="AF6104" s="6">
        <v>0</v>
      </c>
    </row>
    <row r="6105" spans="2:32" x14ac:dyDescent="0.35">
      <c r="B6105" s="1" t="s">
        <v>531</v>
      </c>
      <c r="C6105" s="5">
        <v>1.312E-2</v>
      </c>
      <c r="D6105" s="6">
        <v>6.6920000000000002</v>
      </c>
      <c r="E6105" s="5">
        <v>0</v>
      </c>
      <c r="F6105" s="6">
        <v>0</v>
      </c>
      <c r="G6105" s="5">
        <v>2.3230000000000001E-2</v>
      </c>
      <c r="H6105" s="6">
        <v>0.83899999999999997</v>
      </c>
      <c r="I6105" s="5">
        <v>0.11758</v>
      </c>
      <c r="J6105" s="6">
        <v>2.2149999999999999</v>
      </c>
      <c r="K6105" s="5">
        <v>0</v>
      </c>
      <c r="L6105" s="6">
        <v>0</v>
      </c>
      <c r="M6105" s="5">
        <v>0</v>
      </c>
      <c r="N6105" s="6">
        <v>0</v>
      </c>
      <c r="O6105" s="5">
        <v>4.3450000000000003E-2</v>
      </c>
      <c r="P6105" s="6">
        <v>0.55900000000000005</v>
      </c>
      <c r="Q6105" s="5">
        <v>1.1520000000000001E-2</v>
      </c>
      <c r="R6105" s="6">
        <v>0.21299999999999999</v>
      </c>
      <c r="S6105" s="5">
        <v>5.0299999999999997E-2</v>
      </c>
      <c r="T6105" s="6">
        <v>2.8660000000000001</v>
      </c>
      <c r="U6105" s="5">
        <v>0</v>
      </c>
      <c r="V6105" s="6">
        <v>0</v>
      </c>
      <c r="W6105" s="5">
        <v>0</v>
      </c>
      <c r="X6105" s="6">
        <v>0</v>
      </c>
      <c r="Y6105" s="5">
        <v>0</v>
      </c>
      <c r="Z6105" s="6">
        <v>0</v>
      </c>
      <c r="AA6105" s="5">
        <v>0</v>
      </c>
      <c r="AB6105" s="6">
        <v>0</v>
      </c>
      <c r="AC6105" s="5">
        <v>0</v>
      </c>
      <c r="AD6105" s="6">
        <v>0</v>
      </c>
      <c r="AE6105" s="5">
        <v>0</v>
      </c>
      <c r="AF6105" s="6">
        <v>0</v>
      </c>
    </row>
    <row r="6106" spans="2:32" x14ac:dyDescent="0.35">
      <c r="B6106" s="1" t="s">
        <v>533</v>
      </c>
      <c r="C6106" s="5">
        <v>0.11157</v>
      </c>
      <c r="D6106" s="6">
        <v>56.914000000000001</v>
      </c>
      <c r="E6106" s="5">
        <v>8.856E-2</v>
      </c>
      <c r="F6106" s="6">
        <v>1.621</v>
      </c>
      <c r="G6106" s="5">
        <v>0.24623</v>
      </c>
      <c r="H6106" s="6">
        <v>8.8949999999999996</v>
      </c>
      <c r="I6106" s="5">
        <v>0.43492999999999998</v>
      </c>
      <c r="J6106" s="6">
        <v>8.1929999999999996</v>
      </c>
      <c r="K6106" s="5">
        <v>0.48359999999999997</v>
      </c>
      <c r="L6106" s="6">
        <v>10.077</v>
      </c>
      <c r="M6106" s="5">
        <v>0.10963000000000001</v>
      </c>
      <c r="N6106" s="6">
        <v>2.5630000000000002</v>
      </c>
      <c r="O6106" s="5">
        <v>0.27567000000000003</v>
      </c>
      <c r="P6106" s="6">
        <v>3.5470000000000002</v>
      </c>
      <c r="Q6106" s="5">
        <v>0.24173</v>
      </c>
      <c r="R6106" s="6">
        <v>4.4690000000000003</v>
      </c>
      <c r="S6106" s="5">
        <v>0.10112</v>
      </c>
      <c r="T6106" s="6">
        <v>5.7619999999999996</v>
      </c>
      <c r="U6106" s="5">
        <v>0</v>
      </c>
      <c r="V6106" s="6">
        <v>0</v>
      </c>
      <c r="W6106" s="5">
        <v>1.081E-2</v>
      </c>
      <c r="X6106" s="6">
        <v>0.121</v>
      </c>
      <c r="Y6106" s="5">
        <v>6.7739999999999995E-2</v>
      </c>
      <c r="Z6106" s="6">
        <v>3.6179999999999999</v>
      </c>
      <c r="AA6106" s="5">
        <v>6.0940000000000001E-2</v>
      </c>
      <c r="AB6106" s="6">
        <v>5.5350000000000001</v>
      </c>
      <c r="AC6106" s="5">
        <v>0</v>
      </c>
      <c r="AD6106" s="6">
        <v>0</v>
      </c>
      <c r="AE6106" s="5">
        <v>5.3120000000000001E-2</v>
      </c>
      <c r="AF6106" s="6">
        <v>2.5129999999999999</v>
      </c>
    </row>
    <row r="6107" spans="2:32" x14ac:dyDescent="0.35">
      <c r="B6107" s="1" t="s">
        <v>1293</v>
      </c>
      <c r="C6107" s="5">
        <v>0</v>
      </c>
      <c r="D6107" s="6">
        <v>0</v>
      </c>
      <c r="E6107" s="5">
        <v>0</v>
      </c>
      <c r="F6107" s="6">
        <v>0</v>
      </c>
      <c r="G6107" s="5">
        <v>0</v>
      </c>
      <c r="H6107" s="6">
        <v>0</v>
      </c>
      <c r="I6107" s="5">
        <v>0</v>
      </c>
      <c r="J6107" s="6">
        <v>0</v>
      </c>
      <c r="K6107" s="5">
        <v>0</v>
      </c>
      <c r="L6107" s="6">
        <v>0</v>
      </c>
      <c r="M6107" s="5">
        <v>0</v>
      </c>
      <c r="N6107" s="6">
        <v>0</v>
      </c>
      <c r="O6107" s="5">
        <v>0</v>
      </c>
      <c r="P6107" s="6">
        <v>0</v>
      </c>
      <c r="Q6107" s="5">
        <v>0</v>
      </c>
      <c r="R6107" s="6">
        <v>0</v>
      </c>
      <c r="S6107" s="5">
        <v>0</v>
      </c>
      <c r="T6107" s="6">
        <v>0</v>
      </c>
      <c r="U6107" s="5">
        <v>0</v>
      </c>
      <c r="V6107" s="6">
        <v>0</v>
      </c>
      <c r="W6107" s="5">
        <v>0</v>
      </c>
      <c r="X6107" s="6">
        <v>0</v>
      </c>
      <c r="Y6107" s="5">
        <v>0</v>
      </c>
      <c r="Z6107" s="6">
        <v>0</v>
      </c>
      <c r="AA6107" s="5">
        <v>0</v>
      </c>
      <c r="AB6107" s="6">
        <v>0</v>
      </c>
      <c r="AC6107" s="5">
        <v>0</v>
      </c>
      <c r="AD6107" s="6">
        <v>0</v>
      </c>
      <c r="AE6107" s="5">
        <v>0</v>
      </c>
      <c r="AF6107" s="6">
        <v>0</v>
      </c>
    </row>
    <row r="6108" spans="2:32" x14ac:dyDescent="0.35">
      <c r="B6108" s="1" t="s">
        <v>1294</v>
      </c>
      <c r="C6108" s="5">
        <v>4.1799999999999997E-3</v>
      </c>
      <c r="D6108" s="6">
        <v>2.1309999999999998</v>
      </c>
      <c r="E6108" s="5">
        <v>0</v>
      </c>
      <c r="F6108" s="6">
        <v>0</v>
      </c>
      <c r="G6108" s="5">
        <v>0</v>
      </c>
      <c r="H6108" s="6">
        <v>0</v>
      </c>
      <c r="I6108" s="5">
        <v>0</v>
      </c>
      <c r="J6108" s="6">
        <v>0</v>
      </c>
      <c r="K6108" s="5">
        <v>0</v>
      </c>
      <c r="L6108" s="6">
        <v>0</v>
      </c>
      <c r="M6108" s="5">
        <v>0</v>
      </c>
      <c r="N6108" s="6">
        <v>0</v>
      </c>
      <c r="O6108" s="5">
        <v>0</v>
      </c>
      <c r="P6108" s="6">
        <v>0</v>
      </c>
      <c r="Q6108" s="5">
        <v>0</v>
      </c>
      <c r="R6108" s="6">
        <v>0</v>
      </c>
      <c r="S6108" s="5">
        <v>3.7400000000000003E-2</v>
      </c>
      <c r="T6108" s="6">
        <v>2.1309999999999998</v>
      </c>
      <c r="U6108" s="5">
        <v>0</v>
      </c>
      <c r="V6108" s="6">
        <v>0</v>
      </c>
      <c r="W6108" s="5">
        <v>0</v>
      </c>
      <c r="X6108" s="6">
        <v>0</v>
      </c>
      <c r="Y6108" s="5">
        <v>0</v>
      </c>
      <c r="Z6108" s="6">
        <v>0</v>
      </c>
      <c r="AA6108" s="5">
        <v>0</v>
      </c>
      <c r="AB6108" s="6">
        <v>0</v>
      </c>
      <c r="AC6108" s="5">
        <v>0</v>
      </c>
      <c r="AD6108" s="6">
        <v>0</v>
      </c>
      <c r="AE6108" s="5">
        <v>0</v>
      </c>
      <c r="AF6108" s="6">
        <v>0</v>
      </c>
    </row>
    <row r="6109" spans="2:32" x14ac:dyDescent="0.35">
      <c r="B6109" s="1" t="s">
        <v>538</v>
      </c>
      <c r="C6109" s="5">
        <v>0</v>
      </c>
      <c r="D6109" s="6">
        <v>0</v>
      </c>
      <c r="E6109" s="5">
        <v>0</v>
      </c>
      <c r="F6109" s="6">
        <v>0</v>
      </c>
      <c r="G6109" s="5">
        <v>0</v>
      </c>
      <c r="H6109" s="6">
        <v>0</v>
      </c>
      <c r="I6109" s="5">
        <v>0</v>
      </c>
      <c r="J6109" s="6">
        <v>0</v>
      </c>
      <c r="K6109" s="5">
        <v>0</v>
      </c>
      <c r="L6109" s="6">
        <v>0</v>
      </c>
      <c r="M6109" s="5">
        <v>0</v>
      </c>
      <c r="N6109" s="6">
        <v>0</v>
      </c>
      <c r="O6109" s="5">
        <v>0</v>
      </c>
      <c r="P6109" s="6">
        <v>0</v>
      </c>
      <c r="Q6109" s="5">
        <v>0</v>
      </c>
      <c r="R6109" s="6">
        <v>0</v>
      </c>
      <c r="S6109" s="5">
        <v>0</v>
      </c>
      <c r="T6109" s="6">
        <v>0</v>
      </c>
      <c r="U6109" s="5">
        <v>0</v>
      </c>
      <c r="V6109" s="6">
        <v>0</v>
      </c>
      <c r="W6109" s="5">
        <v>0</v>
      </c>
      <c r="X6109" s="6">
        <v>0</v>
      </c>
      <c r="Y6109" s="5">
        <v>0</v>
      </c>
      <c r="Z6109" s="6">
        <v>0</v>
      </c>
      <c r="AA6109" s="5">
        <v>0</v>
      </c>
      <c r="AB6109" s="6">
        <v>0</v>
      </c>
      <c r="AC6109" s="5">
        <v>0</v>
      </c>
      <c r="AD6109" s="6">
        <v>0</v>
      </c>
      <c r="AE6109" s="5">
        <v>0</v>
      </c>
      <c r="AF6109" s="6">
        <v>0</v>
      </c>
    </row>
    <row r="6110" spans="2:32" x14ac:dyDescent="0.35">
      <c r="B6110" s="1" t="s">
        <v>1295</v>
      </c>
      <c r="C6110" s="5">
        <v>1.9189999999999999E-2</v>
      </c>
      <c r="D6110" s="6">
        <v>9.7899999999999991</v>
      </c>
      <c r="E6110" s="5">
        <v>5.3760000000000002E-2</v>
      </c>
      <c r="F6110" s="6">
        <v>0.98399999999999999</v>
      </c>
      <c r="G6110" s="5">
        <v>6.2399999999999997E-2</v>
      </c>
      <c r="H6110" s="6">
        <v>2.254</v>
      </c>
      <c r="I6110" s="5">
        <v>3.4660000000000003E-2</v>
      </c>
      <c r="J6110" s="6">
        <v>0.65300000000000002</v>
      </c>
      <c r="K6110" s="5">
        <v>0.13500000000000001</v>
      </c>
      <c r="L6110" s="6">
        <v>2.8130000000000002</v>
      </c>
      <c r="M6110" s="5">
        <v>0</v>
      </c>
      <c r="N6110" s="6">
        <v>0</v>
      </c>
      <c r="O6110" s="5">
        <v>0</v>
      </c>
      <c r="P6110" s="6">
        <v>0</v>
      </c>
      <c r="Q6110" s="5">
        <v>4.5490000000000003E-2</v>
      </c>
      <c r="R6110" s="6">
        <v>0.84099999999999997</v>
      </c>
      <c r="S6110" s="5">
        <v>0</v>
      </c>
      <c r="T6110" s="6">
        <v>0</v>
      </c>
      <c r="U6110" s="5">
        <v>0</v>
      </c>
      <c r="V6110" s="6">
        <v>0</v>
      </c>
      <c r="W6110" s="5">
        <v>0</v>
      </c>
      <c r="X6110" s="6">
        <v>0</v>
      </c>
      <c r="Y6110" s="5">
        <v>4.2029999999999998E-2</v>
      </c>
      <c r="Z6110" s="6">
        <v>2.2450000000000001</v>
      </c>
      <c r="AA6110" s="5">
        <v>0</v>
      </c>
      <c r="AB6110" s="6">
        <v>0</v>
      </c>
      <c r="AC6110" s="5">
        <v>0</v>
      </c>
      <c r="AD6110" s="6">
        <v>0</v>
      </c>
      <c r="AE6110" s="5">
        <v>0</v>
      </c>
      <c r="AF6110" s="6">
        <v>0</v>
      </c>
    </row>
    <row r="6111" spans="2:32" x14ac:dyDescent="0.35">
      <c r="B6111" s="2" t="s">
        <v>4</v>
      </c>
    </row>
    <row r="6112" spans="2:32" x14ac:dyDescent="0.35">
      <c r="B6112" s="1" t="s">
        <v>542</v>
      </c>
      <c r="C6112" s="5">
        <v>1.06E-3</v>
      </c>
      <c r="D6112" s="6">
        <v>0.54200000000000004</v>
      </c>
      <c r="E6112" s="5">
        <v>0</v>
      </c>
      <c r="F6112" s="6">
        <v>0</v>
      </c>
      <c r="G6112" s="5">
        <v>0</v>
      </c>
      <c r="H6112" s="6">
        <v>0</v>
      </c>
      <c r="I6112" s="5">
        <v>0</v>
      </c>
      <c r="J6112" s="6">
        <v>0</v>
      </c>
      <c r="K6112" s="5">
        <v>2.6009999999999998E-2</v>
      </c>
      <c r="L6112" s="6">
        <v>0.54200000000000004</v>
      </c>
      <c r="M6112" s="5">
        <v>0</v>
      </c>
      <c r="N6112" s="6">
        <v>0</v>
      </c>
      <c r="O6112" s="5">
        <v>0</v>
      </c>
      <c r="P6112" s="6">
        <v>0</v>
      </c>
      <c r="Q6112" s="5">
        <v>0</v>
      </c>
      <c r="R6112" s="6">
        <v>0</v>
      </c>
      <c r="S6112" s="5">
        <v>0</v>
      </c>
      <c r="T6112" s="6">
        <v>0</v>
      </c>
      <c r="U6112" s="5">
        <v>0</v>
      </c>
      <c r="V6112" s="6">
        <v>0</v>
      </c>
      <c r="W6112" s="5">
        <v>0</v>
      </c>
      <c r="X6112" s="6">
        <v>0</v>
      </c>
      <c r="Y6112" s="5">
        <v>0</v>
      </c>
      <c r="Z6112" s="6">
        <v>0</v>
      </c>
      <c r="AA6112" s="5">
        <v>0</v>
      </c>
      <c r="AB6112" s="6">
        <v>0</v>
      </c>
      <c r="AC6112" s="5">
        <v>0</v>
      </c>
      <c r="AD6112" s="6">
        <v>0</v>
      </c>
      <c r="AE6112" s="5">
        <v>0</v>
      </c>
      <c r="AF6112" s="6">
        <v>0</v>
      </c>
    </row>
    <row r="6113" spans="2:32" x14ac:dyDescent="0.35">
      <c r="B6113" s="1" t="s">
        <v>544</v>
      </c>
      <c r="C6113" s="5">
        <v>0</v>
      </c>
      <c r="D6113" s="6">
        <v>0</v>
      </c>
      <c r="E6113" s="5">
        <v>0</v>
      </c>
      <c r="F6113" s="6">
        <v>0</v>
      </c>
      <c r="G6113" s="5">
        <v>0</v>
      </c>
      <c r="H6113" s="6">
        <v>0</v>
      </c>
      <c r="I6113" s="5">
        <v>0</v>
      </c>
      <c r="J6113" s="6">
        <v>0</v>
      </c>
      <c r="K6113" s="5">
        <v>0</v>
      </c>
      <c r="L6113" s="6">
        <v>0</v>
      </c>
      <c r="M6113" s="5">
        <v>0</v>
      </c>
      <c r="N6113" s="6">
        <v>0</v>
      </c>
      <c r="O6113" s="5">
        <v>0</v>
      </c>
      <c r="P6113" s="6">
        <v>0</v>
      </c>
      <c r="Q6113" s="5">
        <v>0</v>
      </c>
      <c r="R6113" s="6">
        <v>0</v>
      </c>
      <c r="S6113" s="5">
        <v>0</v>
      </c>
      <c r="T6113" s="6">
        <v>0</v>
      </c>
      <c r="U6113" s="5">
        <v>0</v>
      </c>
      <c r="V6113" s="6">
        <v>0</v>
      </c>
      <c r="W6113" s="5">
        <v>0</v>
      </c>
      <c r="X6113" s="6">
        <v>0</v>
      </c>
      <c r="Y6113" s="5">
        <v>0</v>
      </c>
      <c r="Z6113" s="6">
        <v>0</v>
      </c>
      <c r="AA6113" s="5">
        <v>0</v>
      </c>
      <c r="AB6113" s="6">
        <v>0</v>
      </c>
      <c r="AC6113" s="5">
        <v>0</v>
      </c>
      <c r="AD6113" s="6">
        <v>0</v>
      </c>
      <c r="AE6113" s="5">
        <v>0</v>
      </c>
      <c r="AF6113" s="6">
        <v>0</v>
      </c>
    </row>
    <row r="6114" spans="2:32" x14ac:dyDescent="0.35">
      <c r="B6114" s="1" t="s">
        <v>1296</v>
      </c>
      <c r="C6114" s="5">
        <v>0</v>
      </c>
      <c r="D6114" s="6">
        <v>0</v>
      </c>
      <c r="E6114" s="5">
        <v>0</v>
      </c>
      <c r="F6114" s="6">
        <v>0</v>
      </c>
      <c r="G6114" s="5">
        <v>0</v>
      </c>
      <c r="H6114" s="6">
        <v>0</v>
      </c>
      <c r="I6114" s="5">
        <v>0</v>
      </c>
      <c r="J6114" s="6">
        <v>0</v>
      </c>
      <c r="K6114" s="5">
        <v>0</v>
      </c>
      <c r="L6114" s="6">
        <v>0</v>
      </c>
      <c r="M6114" s="5">
        <v>0</v>
      </c>
      <c r="N6114" s="6">
        <v>0</v>
      </c>
      <c r="O6114" s="5">
        <v>0</v>
      </c>
      <c r="P6114" s="6">
        <v>0</v>
      </c>
      <c r="Q6114" s="5">
        <v>0</v>
      </c>
      <c r="R6114" s="6">
        <v>0</v>
      </c>
      <c r="S6114" s="5">
        <v>0</v>
      </c>
      <c r="T6114" s="6">
        <v>0</v>
      </c>
      <c r="U6114" s="5">
        <v>0</v>
      </c>
      <c r="V6114" s="6">
        <v>0</v>
      </c>
      <c r="W6114" s="5">
        <v>0</v>
      </c>
      <c r="X6114" s="6">
        <v>0</v>
      </c>
      <c r="Y6114" s="5">
        <v>0</v>
      </c>
      <c r="Z6114" s="6">
        <v>0</v>
      </c>
      <c r="AA6114" s="5">
        <v>0</v>
      </c>
      <c r="AB6114" s="6">
        <v>0</v>
      </c>
      <c r="AC6114" s="5">
        <v>0</v>
      </c>
      <c r="AD6114" s="6">
        <v>0</v>
      </c>
      <c r="AE6114" s="5">
        <v>0</v>
      </c>
      <c r="AF6114" s="6">
        <v>0</v>
      </c>
    </row>
    <row r="6115" spans="2:32" x14ac:dyDescent="0.35">
      <c r="B6115" s="1" t="s">
        <v>545</v>
      </c>
      <c r="C6115" s="5">
        <v>0</v>
      </c>
      <c r="D6115" s="6">
        <v>0</v>
      </c>
      <c r="E6115" s="5">
        <v>0</v>
      </c>
      <c r="F6115" s="6">
        <v>0</v>
      </c>
      <c r="G6115" s="5">
        <v>0</v>
      </c>
      <c r="H6115" s="6">
        <v>0</v>
      </c>
      <c r="I6115" s="5">
        <v>0</v>
      </c>
      <c r="J6115" s="6">
        <v>0</v>
      </c>
      <c r="K6115" s="5">
        <v>0</v>
      </c>
      <c r="L6115" s="6">
        <v>0</v>
      </c>
      <c r="M6115" s="5">
        <v>0</v>
      </c>
      <c r="N6115" s="6">
        <v>0</v>
      </c>
      <c r="O6115" s="5">
        <v>0</v>
      </c>
      <c r="P6115" s="6">
        <v>0</v>
      </c>
      <c r="Q6115" s="5">
        <v>0</v>
      </c>
      <c r="R6115" s="6">
        <v>0</v>
      </c>
      <c r="S6115" s="5">
        <v>0</v>
      </c>
      <c r="T6115" s="6">
        <v>0</v>
      </c>
      <c r="U6115" s="5">
        <v>0</v>
      </c>
      <c r="V6115" s="6">
        <v>0</v>
      </c>
      <c r="W6115" s="5">
        <v>0</v>
      </c>
      <c r="X6115" s="6">
        <v>0</v>
      </c>
      <c r="Y6115" s="5">
        <v>0</v>
      </c>
      <c r="Z6115" s="6">
        <v>0</v>
      </c>
      <c r="AA6115" s="5">
        <v>0</v>
      </c>
      <c r="AB6115" s="6">
        <v>0</v>
      </c>
      <c r="AC6115" s="5">
        <v>0</v>
      </c>
      <c r="AD6115" s="6">
        <v>0</v>
      </c>
      <c r="AE6115" s="5">
        <v>0</v>
      </c>
      <c r="AF6115" s="6">
        <v>0</v>
      </c>
    </row>
    <row r="6116" spans="2:32" x14ac:dyDescent="0.35">
      <c r="B6116" s="1" t="s">
        <v>546</v>
      </c>
      <c r="C6116" s="5">
        <v>1.06E-3</v>
      </c>
      <c r="D6116" s="6">
        <v>0.54200000000000004</v>
      </c>
      <c r="E6116" s="5">
        <v>0</v>
      </c>
      <c r="F6116" s="6">
        <v>0</v>
      </c>
      <c r="G6116" s="5">
        <v>0</v>
      </c>
      <c r="H6116" s="6">
        <v>0</v>
      </c>
      <c r="I6116" s="5">
        <v>0</v>
      </c>
      <c r="J6116" s="6">
        <v>0</v>
      </c>
      <c r="K6116" s="5">
        <v>2.6009999999999998E-2</v>
      </c>
      <c r="L6116" s="6">
        <v>0.54200000000000004</v>
      </c>
      <c r="M6116" s="5">
        <v>0</v>
      </c>
      <c r="N6116" s="6">
        <v>0</v>
      </c>
      <c r="O6116" s="5">
        <v>0</v>
      </c>
      <c r="P6116" s="6">
        <v>0</v>
      </c>
      <c r="Q6116" s="5">
        <v>0</v>
      </c>
      <c r="R6116" s="6">
        <v>0</v>
      </c>
      <c r="S6116" s="5">
        <v>0</v>
      </c>
      <c r="T6116" s="6">
        <v>0</v>
      </c>
      <c r="U6116" s="5">
        <v>0</v>
      </c>
      <c r="V6116" s="6">
        <v>0</v>
      </c>
      <c r="W6116" s="5">
        <v>0</v>
      </c>
      <c r="X6116" s="6">
        <v>0</v>
      </c>
      <c r="Y6116" s="5">
        <v>0</v>
      </c>
      <c r="Z6116" s="6">
        <v>0</v>
      </c>
      <c r="AA6116" s="5">
        <v>0</v>
      </c>
      <c r="AB6116" s="6">
        <v>0</v>
      </c>
      <c r="AC6116" s="5">
        <v>0</v>
      </c>
      <c r="AD6116" s="6">
        <v>0</v>
      </c>
      <c r="AE6116" s="5">
        <v>0</v>
      </c>
      <c r="AF6116" s="6">
        <v>0</v>
      </c>
    </row>
    <row r="6117" spans="2:32" x14ac:dyDescent="0.35">
      <c r="B6117" s="1" t="s">
        <v>1297</v>
      </c>
      <c r="C6117" s="5">
        <v>0</v>
      </c>
      <c r="D6117" s="6">
        <v>0</v>
      </c>
      <c r="E6117" s="5">
        <v>0</v>
      </c>
      <c r="F6117" s="6">
        <v>0</v>
      </c>
      <c r="G6117" s="5">
        <v>0</v>
      </c>
      <c r="H6117" s="6">
        <v>0</v>
      </c>
      <c r="I6117" s="5">
        <v>0</v>
      </c>
      <c r="J6117" s="6">
        <v>0</v>
      </c>
      <c r="K6117" s="5">
        <v>0</v>
      </c>
      <c r="L6117" s="6">
        <v>0</v>
      </c>
      <c r="M6117" s="5">
        <v>0</v>
      </c>
      <c r="N6117" s="6">
        <v>0</v>
      </c>
      <c r="O6117" s="5">
        <v>0</v>
      </c>
      <c r="P6117" s="6">
        <v>0</v>
      </c>
      <c r="Q6117" s="5">
        <v>0</v>
      </c>
      <c r="R6117" s="6">
        <v>0</v>
      </c>
      <c r="S6117" s="5">
        <v>0</v>
      </c>
      <c r="T6117" s="6">
        <v>0</v>
      </c>
      <c r="U6117" s="5">
        <v>0</v>
      </c>
      <c r="V6117" s="6">
        <v>0</v>
      </c>
      <c r="W6117" s="5">
        <v>0</v>
      </c>
      <c r="X6117" s="6">
        <v>0</v>
      </c>
      <c r="Y6117" s="5">
        <v>0</v>
      </c>
      <c r="Z6117" s="6">
        <v>0</v>
      </c>
      <c r="AA6117" s="5">
        <v>0</v>
      </c>
      <c r="AB6117" s="6">
        <v>0</v>
      </c>
      <c r="AC6117" s="5">
        <v>0</v>
      </c>
      <c r="AD6117" s="6">
        <v>0</v>
      </c>
      <c r="AE6117" s="5">
        <v>0</v>
      </c>
      <c r="AF6117" s="6">
        <v>0</v>
      </c>
    </row>
    <row r="6118" spans="2:32" x14ac:dyDescent="0.35">
      <c r="B6118" s="1" t="s">
        <v>547</v>
      </c>
      <c r="C6118" s="5">
        <v>4.5999999999999999E-3</v>
      </c>
      <c r="D6118" s="6">
        <v>2.3479999999999999</v>
      </c>
      <c r="E6118" s="5">
        <v>1.3599999999999999E-2</v>
      </c>
      <c r="F6118" s="6">
        <v>0.249</v>
      </c>
      <c r="G6118" s="5">
        <v>0</v>
      </c>
      <c r="H6118" s="6">
        <v>0</v>
      </c>
      <c r="I6118" s="5">
        <v>1.354E-2</v>
      </c>
      <c r="J6118" s="6">
        <v>0.255</v>
      </c>
      <c r="K6118" s="5">
        <v>1.017E-2</v>
      </c>
      <c r="L6118" s="6">
        <v>0.21199999999999999</v>
      </c>
      <c r="M6118" s="5">
        <v>1.082E-2</v>
      </c>
      <c r="N6118" s="6">
        <v>0.253</v>
      </c>
      <c r="O6118" s="5">
        <v>0</v>
      </c>
      <c r="P6118" s="6">
        <v>0</v>
      </c>
      <c r="Q6118" s="5">
        <v>0</v>
      </c>
      <c r="R6118" s="6">
        <v>0</v>
      </c>
      <c r="S6118" s="5">
        <v>2.4199999999999999E-2</v>
      </c>
      <c r="T6118" s="6">
        <v>1.379</v>
      </c>
      <c r="U6118" s="5">
        <v>0</v>
      </c>
      <c r="V6118" s="6">
        <v>0</v>
      </c>
      <c r="W6118" s="5">
        <v>0</v>
      </c>
      <c r="X6118" s="6">
        <v>0</v>
      </c>
      <c r="Y6118" s="5">
        <v>0</v>
      </c>
      <c r="Z6118" s="6">
        <v>0</v>
      </c>
      <c r="AA6118" s="5">
        <v>0</v>
      </c>
      <c r="AB6118" s="6">
        <v>0</v>
      </c>
      <c r="AC6118" s="5">
        <v>0</v>
      </c>
      <c r="AD6118" s="6">
        <v>0</v>
      </c>
      <c r="AE6118" s="5">
        <v>0</v>
      </c>
      <c r="AF6118" s="6">
        <v>0</v>
      </c>
    </row>
    <row r="6119" spans="2:32" x14ac:dyDescent="0.35">
      <c r="B6119" s="1" t="s">
        <v>1298</v>
      </c>
      <c r="C6119" s="5">
        <v>8.1999999999999998E-4</v>
      </c>
      <c r="D6119" s="6">
        <v>0.42</v>
      </c>
      <c r="E6119" s="5">
        <v>0</v>
      </c>
      <c r="F6119" s="6">
        <v>0</v>
      </c>
      <c r="G6119" s="5">
        <v>1.163E-2</v>
      </c>
      <c r="H6119" s="6">
        <v>0.42</v>
      </c>
      <c r="I6119" s="5">
        <v>0</v>
      </c>
      <c r="J6119" s="6">
        <v>0</v>
      </c>
      <c r="K6119" s="5">
        <v>0</v>
      </c>
      <c r="L6119" s="6">
        <v>0</v>
      </c>
      <c r="M6119" s="5">
        <v>0</v>
      </c>
      <c r="N6119" s="6">
        <v>0</v>
      </c>
      <c r="O6119" s="5">
        <v>0</v>
      </c>
      <c r="P6119" s="6">
        <v>0</v>
      </c>
      <c r="Q6119" s="5">
        <v>0</v>
      </c>
      <c r="R6119" s="6">
        <v>0</v>
      </c>
      <c r="S6119" s="5">
        <v>0</v>
      </c>
      <c r="T6119" s="6">
        <v>0</v>
      </c>
      <c r="U6119" s="5">
        <v>0</v>
      </c>
      <c r="V6119" s="6">
        <v>0</v>
      </c>
      <c r="W6119" s="5">
        <v>0</v>
      </c>
      <c r="X6119" s="6">
        <v>0</v>
      </c>
      <c r="Y6119" s="5">
        <v>0</v>
      </c>
      <c r="Z6119" s="6">
        <v>0</v>
      </c>
      <c r="AA6119" s="5">
        <v>0</v>
      </c>
      <c r="AB6119" s="6">
        <v>0</v>
      </c>
      <c r="AC6119" s="5">
        <v>0</v>
      </c>
      <c r="AD6119" s="6">
        <v>0</v>
      </c>
      <c r="AE6119" s="5">
        <v>0</v>
      </c>
      <c r="AF6119" s="6">
        <v>0</v>
      </c>
    </row>
    <row r="6120" spans="2:32" x14ac:dyDescent="0.35">
      <c r="B6120" s="1" t="s">
        <v>1299</v>
      </c>
      <c r="C6120" s="5">
        <v>0</v>
      </c>
      <c r="D6120" s="6">
        <v>0</v>
      </c>
      <c r="E6120" s="5">
        <v>0</v>
      </c>
      <c r="F6120" s="6">
        <v>0</v>
      </c>
      <c r="G6120" s="5">
        <v>0</v>
      </c>
      <c r="H6120" s="6">
        <v>0</v>
      </c>
      <c r="I6120" s="5">
        <v>0</v>
      </c>
      <c r="J6120" s="6">
        <v>0</v>
      </c>
      <c r="K6120" s="5">
        <v>0</v>
      </c>
      <c r="L6120" s="6">
        <v>0</v>
      </c>
      <c r="M6120" s="5">
        <v>0</v>
      </c>
      <c r="N6120" s="6">
        <v>0</v>
      </c>
      <c r="O6120" s="5">
        <v>0</v>
      </c>
      <c r="P6120" s="6">
        <v>0</v>
      </c>
      <c r="Q6120" s="5">
        <v>0</v>
      </c>
      <c r="R6120" s="6">
        <v>0</v>
      </c>
      <c r="S6120" s="5">
        <v>0</v>
      </c>
      <c r="T6120" s="6">
        <v>0</v>
      </c>
      <c r="U6120" s="5">
        <v>0</v>
      </c>
      <c r="V6120" s="6">
        <v>0</v>
      </c>
      <c r="W6120" s="5">
        <v>0</v>
      </c>
      <c r="X6120" s="6">
        <v>0</v>
      </c>
      <c r="Y6120" s="5">
        <v>0</v>
      </c>
      <c r="Z6120" s="6">
        <v>0</v>
      </c>
      <c r="AA6120" s="5">
        <v>0</v>
      </c>
      <c r="AB6120" s="6">
        <v>0</v>
      </c>
      <c r="AC6120" s="5">
        <v>0</v>
      </c>
      <c r="AD6120" s="6">
        <v>0</v>
      </c>
      <c r="AE6120" s="5">
        <v>0</v>
      </c>
      <c r="AF6120" s="6">
        <v>0</v>
      </c>
    </row>
    <row r="6121" spans="2:32" x14ac:dyDescent="0.35">
      <c r="B6121" s="1" t="s">
        <v>1300</v>
      </c>
      <c r="C6121" s="5">
        <v>1.06E-3</v>
      </c>
      <c r="D6121" s="6">
        <v>0.54200000000000004</v>
      </c>
      <c r="E6121" s="5">
        <v>0</v>
      </c>
      <c r="F6121" s="6">
        <v>0</v>
      </c>
      <c r="G6121" s="5">
        <v>0</v>
      </c>
      <c r="H6121" s="6">
        <v>0</v>
      </c>
      <c r="I6121" s="5">
        <v>0</v>
      </c>
      <c r="J6121" s="6">
        <v>0</v>
      </c>
      <c r="K6121" s="5">
        <v>2.6009999999999998E-2</v>
      </c>
      <c r="L6121" s="6">
        <v>0.54200000000000004</v>
      </c>
      <c r="M6121" s="5">
        <v>0</v>
      </c>
      <c r="N6121" s="6">
        <v>0</v>
      </c>
      <c r="O6121" s="5">
        <v>0</v>
      </c>
      <c r="P6121" s="6">
        <v>0</v>
      </c>
      <c r="Q6121" s="5">
        <v>0</v>
      </c>
      <c r="R6121" s="6">
        <v>0</v>
      </c>
      <c r="S6121" s="5">
        <v>0</v>
      </c>
      <c r="T6121" s="6">
        <v>0</v>
      </c>
      <c r="U6121" s="5">
        <v>0</v>
      </c>
      <c r="V6121" s="6">
        <v>0</v>
      </c>
      <c r="W6121" s="5">
        <v>0</v>
      </c>
      <c r="X6121" s="6">
        <v>0</v>
      </c>
      <c r="Y6121" s="5">
        <v>0</v>
      </c>
      <c r="Z6121" s="6">
        <v>0</v>
      </c>
      <c r="AA6121" s="5">
        <v>0</v>
      </c>
      <c r="AB6121" s="6">
        <v>0</v>
      </c>
      <c r="AC6121" s="5">
        <v>0</v>
      </c>
      <c r="AD6121" s="6">
        <v>0</v>
      </c>
      <c r="AE6121" s="5">
        <v>0</v>
      </c>
      <c r="AF6121" s="6">
        <v>0</v>
      </c>
    </row>
    <row r="6122" spans="2:32" x14ac:dyDescent="0.35">
      <c r="B6122" s="1" t="s">
        <v>1301</v>
      </c>
      <c r="C6122" s="5">
        <v>9.3000000000000005E-4</v>
      </c>
      <c r="D6122" s="6">
        <v>0.47399999999999998</v>
      </c>
      <c r="E6122" s="5">
        <v>0</v>
      </c>
      <c r="F6122" s="6">
        <v>0</v>
      </c>
      <c r="G6122" s="5">
        <v>0</v>
      </c>
      <c r="H6122" s="6">
        <v>0</v>
      </c>
      <c r="I6122" s="5">
        <v>1.354E-2</v>
      </c>
      <c r="J6122" s="6">
        <v>0.255</v>
      </c>
      <c r="K6122" s="5">
        <v>0</v>
      </c>
      <c r="L6122" s="6">
        <v>0</v>
      </c>
      <c r="M6122" s="5">
        <v>0</v>
      </c>
      <c r="N6122" s="6">
        <v>0</v>
      </c>
      <c r="O6122" s="5">
        <v>1.702E-2</v>
      </c>
      <c r="P6122" s="6">
        <v>0.219</v>
      </c>
      <c r="Q6122" s="5">
        <v>0</v>
      </c>
      <c r="R6122" s="6">
        <v>0</v>
      </c>
      <c r="S6122" s="5">
        <v>0</v>
      </c>
      <c r="T6122" s="6">
        <v>0</v>
      </c>
      <c r="U6122" s="5">
        <v>0</v>
      </c>
      <c r="V6122" s="6">
        <v>0</v>
      </c>
      <c r="W6122" s="5">
        <v>0</v>
      </c>
      <c r="X6122" s="6">
        <v>0</v>
      </c>
      <c r="Y6122" s="5">
        <v>0</v>
      </c>
      <c r="Z6122" s="6">
        <v>0</v>
      </c>
      <c r="AA6122" s="5">
        <v>0</v>
      </c>
      <c r="AB6122" s="6">
        <v>0</v>
      </c>
      <c r="AC6122" s="5">
        <v>0</v>
      </c>
      <c r="AD6122" s="6">
        <v>0</v>
      </c>
      <c r="AE6122" s="5">
        <v>0</v>
      </c>
      <c r="AF6122" s="6">
        <v>0</v>
      </c>
    </row>
    <row r="6123" spans="2:32" x14ac:dyDescent="0.35">
      <c r="B6123" s="1" t="s">
        <v>549</v>
      </c>
      <c r="C6123" s="5">
        <v>0</v>
      </c>
      <c r="D6123" s="6">
        <v>0</v>
      </c>
      <c r="E6123" s="5">
        <v>0</v>
      </c>
      <c r="F6123" s="6">
        <v>0</v>
      </c>
      <c r="G6123" s="5">
        <v>0</v>
      </c>
      <c r="H6123" s="6">
        <v>0</v>
      </c>
      <c r="I6123" s="5">
        <v>0</v>
      </c>
      <c r="J6123" s="6">
        <v>0</v>
      </c>
      <c r="K6123" s="5">
        <v>0</v>
      </c>
      <c r="L6123" s="6">
        <v>0</v>
      </c>
      <c r="M6123" s="5">
        <v>0</v>
      </c>
      <c r="N6123" s="6">
        <v>0</v>
      </c>
      <c r="O6123" s="5">
        <v>0</v>
      </c>
      <c r="P6123" s="6">
        <v>0</v>
      </c>
      <c r="Q6123" s="5">
        <v>0</v>
      </c>
      <c r="R6123" s="6">
        <v>0</v>
      </c>
      <c r="S6123" s="5">
        <v>0</v>
      </c>
      <c r="T6123" s="6">
        <v>0</v>
      </c>
      <c r="U6123" s="5">
        <v>0</v>
      </c>
      <c r="V6123" s="6">
        <v>0</v>
      </c>
      <c r="W6123" s="5">
        <v>0</v>
      </c>
      <c r="X6123" s="6">
        <v>0</v>
      </c>
      <c r="Y6123" s="5">
        <v>0</v>
      </c>
      <c r="Z6123" s="6">
        <v>0</v>
      </c>
      <c r="AA6123" s="5">
        <v>0</v>
      </c>
      <c r="AB6123" s="6">
        <v>0</v>
      </c>
      <c r="AC6123" s="5">
        <v>0</v>
      </c>
      <c r="AD6123" s="6">
        <v>0</v>
      </c>
      <c r="AE6123" s="5">
        <v>0</v>
      </c>
      <c r="AF6123" s="6">
        <v>0</v>
      </c>
    </row>
    <row r="6124" spans="2:32" x14ac:dyDescent="0.35">
      <c r="B6124" s="1" t="s">
        <v>550</v>
      </c>
      <c r="C6124" s="5">
        <v>1.97E-3</v>
      </c>
      <c r="D6124" s="6">
        <v>1.0029999999999999</v>
      </c>
      <c r="E6124" s="5">
        <v>1.3599999999999999E-2</v>
      </c>
      <c r="F6124" s="6">
        <v>0.249</v>
      </c>
      <c r="G6124" s="5">
        <v>0</v>
      </c>
      <c r="H6124" s="6">
        <v>0</v>
      </c>
      <c r="I6124" s="5">
        <v>0</v>
      </c>
      <c r="J6124" s="6">
        <v>0</v>
      </c>
      <c r="K6124" s="5">
        <v>2.6009999999999998E-2</v>
      </c>
      <c r="L6124" s="6">
        <v>0.54200000000000004</v>
      </c>
      <c r="M6124" s="5">
        <v>0</v>
      </c>
      <c r="N6124" s="6">
        <v>0</v>
      </c>
      <c r="O6124" s="5">
        <v>0</v>
      </c>
      <c r="P6124" s="6">
        <v>0</v>
      </c>
      <c r="Q6124" s="5">
        <v>1.1520000000000001E-2</v>
      </c>
      <c r="R6124" s="6">
        <v>0.21299999999999999</v>
      </c>
      <c r="S6124" s="5">
        <v>0</v>
      </c>
      <c r="T6124" s="6">
        <v>0</v>
      </c>
      <c r="U6124" s="5">
        <v>0</v>
      </c>
      <c r="V6124" s="6">
        <v>0</v>
      </c>
      <c r="W6124" s="5">
        <v>0</v>
      </c>
      <c r="X6124" s="6">
        <v>0</v>
      </c>
      <c r="Y6124" s="5">
        <v>0</v>
      </c>
      <c r="Z6124" s="6">
        <v>0</v>
      </c>
      <c r="AA6124" s="5">
        <v>0</v>
      </c>
      <c r="AB6124" s="6">
        <v>0</v>
      </c>
      <c r="AC6124" s="5">
        <v>0</v>
      </c>
      <c r="AD6124" s="6">
        <v>0</v>
      </c>
      <c r="AE6124" s="5">
        <v>0</v>
      </c>
      <c r="AF6124" s="6">
        <v>0</v>
      </c>
    </row>
    <row r="6125" spans="2:32" x14ac:dyDescent="0.35">
      <c r="B6125" s="1" t="s">
        <v>551</v>
      </c>
      <c r="C6125" s="5">
        <v>0</v>
      </c>
      <c r="D6125" s="6">
        <v>0</v>
      </c>
      <c r="E6125" s="5">
        <v>0</v>
      </c>
      <c r="F6125" s="6">
        <v>0</v>
      </c>
      <c r="G6125" s="5">
        <v>0</v>
      </c>
      <c r="H6125" s="6">
        <v>0</v>
      </c>
      <c r="I6125" s="5">
        <v>0</v>
      </c>
      <c r="J6125" s="6">
        <v>0</v>
      </c>
      <c r="K6125" s="5">
        <v>0</v>
      </c>
      <c r="L6125" s="6">
        <v>0</v>
      </c>
      <c r="M6125" s="5">
        <v>0</v>
      </c>
      <c r="N6125" s="6">
        <v>0</v>
      </c>
      <c r="O6125" s="5">
        <v>0</v>
      </c>
      <c r="P6125" s="6">
        <v>0</v>
      </c>
      <c r="Q6125" s="5">
        <v>0</v>
      </c>
      <c r="R6125" s="6">
        <v>0</v>
      </c>
      <c r="S6125" s="5">
        <v>0</v>
      </c>
      <c r="T6125" s="6">
        <v>0</v>
      </c>
      <c r="U6125" s="5">
        <v>0</v>
      </c>
      <c r="V6125" s="6">
        <v>0</v>
      </c>
      <c r="W6125" s="5">
        <v>0</v>
      </c>
      <c r="X6125" s="6">
        <v>0</v>
      </c>
      <c r="Y6125" s="5">
        <v>0</v>
      </c>
      <c r="Z6125" s="6">
        <v>0</v>
      </c>
      <c r="AA6125" s="5">
        <v>0</v>
      </c>
      <c r="AB6125" s="6">
        <v>0</v>
      </c>
      <c r="AC6125" s="5">
        <v>0</v>
      </c>
      <c r="AD6125" s="6">
        <v>0</v>
      </c>
      <c r="AE6125" s="5">
        <v>0</v>
      </c>
      <c r="AF6125" s="6">
        <v>0</v>
      </c>
    </row>
    <row r="6126" spans="2:32" x14ac:dyDescent="0.35">
      <c r="B6126" s="1" t="s">
        <v>552</v>
      </c>
      <c r="C6126" s="5">
        <v>1.06E-3</v>
      </c>
      <c r="D6126" s="6">
        <v>0.53900000000000003</v>
      </c>
      <c r="E6126" s="5">
        <v>0</v>
      </c>
      <c r="F6126" s="6">
        <v>0</v>
      </c>
      <c r="G6126" s="5">
        <v>0</v>
      </c>
      <c r="H6126" s="6">
        <v>0</v>
      </c>
      <c r="I6126" s="5">
        <v>0</v>
      </c>
      <c r="J6126" s="6">
        <v>0</v>
      </c>
      <c r="K6126" s="5">
        <v>0</v>
      </c>
      <c r="L6126" s="6">
        <v>0</v>
      </c>
      <c r="M6126" s="5">
        <v>0</v>
      </c>
      <c r="N6126" s="6">
        <v>0</v>
      </c>
      <c r="O6126" s="5">
        <v>0</v>
      </c>
      <c r="P6126" s="6">
        <v>0</v>
      </c>
      <c r="Q6126" s="5">
        <v>0</v>
      </c>
      <c r="R6126" s="6">
        <v>0</v>
      </c>
      <c r="S6126" s="5">
        <v>9.4599999999999997E-3</v>
      </c>
      <c r="T6126" s="6">
        <v>0.53900000000000003</v>
      </c>
      <c r="U6126" s="5">
        <v>0</v>
      </c>
      <c r="V6126" s="6">
        <v>0</v>
      </c>
      <c r="W6126" s="5">
        <v>0</v>
      </c>
      <c r="X6126" s="6">
        <v>0</v>
      </c>
      <c r="Y6126" s="5">
        <v>0</v>
      </c>
      <c r="Z6126" s="6">
        <v>0</v>
      </c>
      <c r="AA6126" s="5">
        <v>0</v>
      </c>
      <c r="AB6126" s="6">
        <v>0</v>
      </c>
      <c r="AC6126" s="5">
        <v>0</v>
      </c>
      <c r="AD6126" s="6">
        <v>0</v>
      </c>
      <c r="AE6126" s="5">
        <v>0</v>
      </c>
      <c r="AF6126" s="6">
        <v>0</v>
      </c>
    </row>
    <row r="6127" spans="2:32" x14ac:dyDescent="0.35">
      <c r="B6127" s="2" t="s">
        <v>5</v>
      </c>
    </row>
    <row r="6128" spans="2:32" x14ac:dyDescent="0.35">
      <c r="B6128" s="1" t="s">
        <v>1302</v>
      </c>
      <c r="C6128" s="5">
        <v>3.2399999999999998E-3</v>
      </c>
      <c r="D6128" s="6">
        <v>1.6519999999999999</v>
      </c>
      <c r="E6128" s="5">
        <v>0</v>
      </c>
      <c r="F6128" s="6">
        <v>0</v>
      </c>
      <c r="G6128" s="5">
        <v>0</v>
      </c>
      <c r="H6128" s="6">
        <v>0</v>
      </c>
      <c r="I6128" s="5">
        <v>0</v>
      </c>
      <c r="J6128" s="6">
        <v>0</v>
      </c>
      <c r="K6128" s="5">
        <v>0</v>
      </c>
      <c r="L6128" s="6">
        <v>0</v>
      </c>
      <c r="M6128" s="5">
        <v>3.8580000000000003E-2</v>
      </c>
      <c r="N6128" s="6">
        <v>0.90200000000000002</v>
      </c>
      <c r="O6128" s="5">
        <v>0</v>
      </c>
      <c r="P6128" s="6">
        <v>0</v>
      </c>
      <c r="Q6128" s="5">
        <v>0</v>
      </c>
      <c r="R6128" s="6">
        <v>0</v>
      </c>
      <c r="S6128" s="5">
        <v>0</v>
      </c>
      <c r="T6128" s="6">
        <v>0</v>
      </c>
      <c r="U6128" s="5">
        <v>3.6600000000000001E-2</v>
      </c>
      <c r="V6128" s="6">
        <v>0.751</v>
      </c>
      <c r="W6128" s="5">
        <v>0</v>
      </c>
      <c r="X6128" s="6">
        <v>0</v>
      </c>
      <c r="Y6128" s="5">
        <v>0</v>
      </c>
      <c r="Z6128" s="6">
        <v>0</v>
      </c>
      <c r="AA6128" s="5">
        <v>0</v>
      </c>
      <c r="AB6128" s="6">
        <v>0</v>
      </c>
      <c r="AC6128" s="5">
        <v>0</v>
      </c>
      <c r="AD6128" s="6">
        <v>0</v>
      </c>
      <c r="AE6128" s="5">
        <v>0</v>
      </c>
      <c r="AF6128" s="6">
        <v>0</v>
      </c>
    </row>
    <row r="6129" spans="2:32" x14ac:dyDescent="0.35">
      <c r="B6129" s="1" t="s">
        <v>553</v>
      </c>
      <c r="C6129" s="5">
        <v>0</v>
      </c>
      <c r="D6129" s="6">
        <v>0</v>
      </c>
      <c r="E6129" s="5">
        <v>0</v>
      </c>
      <c r="F6129" s="6">
        <v>0</v>
      </c>
      <c r="G6129" s="5">
        <v>0</v>
      </c>
      <c r="H6129" s="6">
        <v>0</v>
      </c>
      <c r="I6129" s="5">
        <v>0</v>
      </c>
      <c r="J6129" s="6">
        <v>0</v>
      </c>
      <c r="K6129" s="5">
        <v>0</v>
      </c>
      <c r="L6129" s="6">
        <v>0</v>
      </c>
      <c r="M6129" s="5">
        <v>0</v>
      </c>
      <c r="N6129" s="6">
        <v>0</v>
      </c>
      <c r="O6129" s="5">
        <v>0</v>
      </c>
      <c r="P6129" s="6">
        <v>0</v>
      </c>
      <c r="Q6129" s="5">
        <v>0</v>
      </c>
      <c r="R6129" s="6">
        <v>0</v>
      </c>
      <c r="S6129" s="5">
        <v>0</v>
      </c>
      <c r="T6129" s="6">
        <v>0</v>
      </c>
      <c r="U6129" s="5">
        <v>0</v>
      </c>
      <c r="V6129" s="6">
        <v>0</v>
      </c>
      <c r="W6129" s="5">
        <v>0</v>
      </c>
      <c r="X6129" s="6">
        <v>0</v>
      </c>
      <c r="Y6129" s="5">
        <v>0</v>
      </c>
      <c r="Z6129" s="6">
        <v>0</v>
      </c>
      <c r="AA6129" s="5">
        <v>0</v>
      </c>
      <c r="AB6129" s="6">
        <v>0</v>
      </c>
      <c r="AC6129" s="5">
        <v>0</v>
      </c>
      <c r="AD6129" s="6">
        <v>0</v>
      </c>
      <c r="AE6129" s="5">
        <v>0</v>
      </c>
      <c r="AF6129" s="6">
        <v>0</v>
      </c>
    </row>
    <row r="6130" spans="2:32" x14ac:dyDescent="0.35">
      <c r="B6130" s="1" t="s">
        <v>1303</v>
      </c>
      <c r="C6130" s="5">
        <v>2.0999999999999999E-3</v>
      </c>
      <c r="D6130" s="6">
        <v>1.073</v>
      </c>
      <c r="E6130" s="5">
        <v>0</v>
      </c>
      <c r="F6130" s="6">
        <v>0</v>
      </c>
      <c r="G6130" s="5">
        <v>2.9700000000000001E-2</v>
      </c>
      <c r="H6130" s="6">
        <v>1.073</v>
      </c>
      <c r="I6130" s="5">
        <v>0</v>
      </c>
      <c r="J6130" s="6">
        <v>0</v>
      </c>
      <c r="K6130" s="5">
        <v>0</v>
      </c>
      <c r="L6130" s="6">
        <v>0</v>
      </c>
      <c r="M6130" s="5">
        <v>0</v>
      </c>
      <c r="N6130" s="6">
        <v>0</v>
      </c>
      <c r="O6130" s="5">
        <v>0</v>
      </c>
      <c r="P6130" s="6">
        <v>0</v>
      </c>
      <c r="Q6130" s="5">
        <v>0</v>
      </c>
      <c r="R6130" s="6">
        <v>0</v>
      </c>
      <c r="S6130" s="5">
        <v>0</v>
      </c>
      <c r="T6130" s="6">
        <v>0</v>
      </c>
      <c r="U6130" s="5">
        <v>0</v>
      </c>
      <c r="V6130" s="6">
        <v>0</v>
      </c>
      <c r="W6130" s="5">
        <v>0</v>
      </c>
      <c r="X6130" s="6">
        <v>0</v>
      </c>
      <c r="Y6130" s="5">
        <v>0</v>
      </c>
      <c r="Z6130" s="6">
        <v>0</v>
      </c>
      <c r="AA6130" s="5">
        <v>0</v>
      </c>
      <c r="AB6130" s="6">
        <v>0</v>
      </c>
      <c r="AC6130" s="5">
        <v>0</v>
      </c>
      <c r="AD6130" s="6">
        <v>0</v>
      </c>
      <c r="AE6130" s="5">
        <v>0</v>
      </c>
      <c r="AF6130" s="6">
        <v>0</v>
      </c>
    </row>
    <row r="6131" spans="2:32" x14ac:dyDescent="0.35">
      <c r="B6131" s="1" t="s">
        <v>1304</v>
      </c>
      <c r="C6131" s="5">
        <v>2.64E-3</v>
      </c>
      <c r="D6131" s="6">
        <v>1.347</v>
      </c>
      <c r="E6131" s="5">
        <v>0</v>
      </c>
      <c r="F6131" s="6">
        <v>0</v>
      </c>
      <c r="G6131" s="5">
        <v>0</v>
      </c>
      <c r="H6131" s="6">
        <v>0</v>
      </c>
      <c r="I6131" s="5">
        <v>0</v>
      </c>
      <c r="J6131" s="6">
        <v>0</v>
      </c>
      <c r="K6131" s="5">
        <v>0</v>
      </c>
      <c r="L6131" s="6">
        <v>0</v>
      </c>
      <c r="M6131" s="5">
        <v>5.7619999999999998E-2</v>
      </c>
      <c r="N6131" s="6">
        <v>1.347</v>
      </c>
      <c r="O6131" s="5">
        <v>0</v>
      </c>
      <c r="P6131" s="6">
        <v>0</v>
      </c>
      <c r="Q6131" s="5">
        <v>0</v>
      </c>
      <c r="R6131" s="6">
        <v>0</v>
      </c>
      <c r="S6131" s="5">
        <v>0</v>
      </c>
      <c r="T6131" s="6">
        <v>0</v>
      </c>
      <c r="U6131" s="5">
        <v>0</v>
      </c>
      <c r="V6131" s="6">
        <v>0</v>
      </c>
      <c r="W6131" s="5">
        <v>0</v>
      </c>
      <c r="X6131" s="6">
        <v>0</v>
      </c>
      <c r="Y6131" s="5">
        <v>0</v>
      </c>
      <c r="Z6131" s="6">
        <v>0</v>
      </c>
      <c r="AA6131" s="5">
        <v>0</v>
      </c>
      <c r="AB6131" s="6">
        <v>0</v>
      </c>
      <c r="AC6131" s="5">
        <v>0</v>
      </c>
      <c r="AD6131" s="6">
        <v>0</v>
      </c>
      <c r="AE6131" s="5">
        <v>0</v>
      </c>
      <c r="AF6131" s="6">
        <v>0</v>
      </c>
    </row>
    <row r="6132" spans="2:32" x14ac:dyDescent="0.35">
      <c r="B6132" s="1" t="s">
        <v>554</v>
      </c>
      <c r="C6132" s="5">
        <v>4.0600000000000002E-3</v>
      </c>
      <c r="D6132" s="6">
        <v>2.073</v>
      </c>
      <c r="E6132" s="5">
        <v>0</v>
      </c>
      <c r="F6132" s="6">
        <v>0</v>
      </c>
      <c r="G6132" s="5">
        <v>0</v>
      </c>
      <c r="H6132" s="6">
        <v>0</v>
      </c>
      <c r="I6132" s="5">
        <v>0</v>
      </c>
      <c r="J6132" s="6">
        <v>0</v>
      </c>
      <c r="K6132" s="5">
        <v>0</v>
      </c>
      <c r="L6132" s="6">
        <v>0</v>
      </c>
      <c r="M6132" s="5">
        <v>7.9310000000000005E-2</v>
      </c>
      <c r="N6132" s="6">
        <v>1.8540000000000001</v>
      </c>
      <c r="O6132" s="5">
        <v>1.702E-2</v>
      </c>
      <c r="P6132" s="6">
        <v>0.219</v>
      </c>
      <c r="Q6132" s="5">
        <v>0</v>
      </c>
      <c r="R6132" s="6">
        <v>0</v>
      </c>
      <c r="S6132" s="5">
        <v>0</v>
      </c>
      <c r="T6132" s="6">
        <v>0</v>
      </c>
      <c r="U6132" s="5">
        <v>0</v>
      </c>
      <c r="V6132" s="6">
        <v>0</v>
      </c>
      <c r="W6132" s="5">
        <v>0</v>
      </c>
      <c r="X6132" s="6">
        <v>0</v>
      </c>
      <c r="Y6132" s="5">
        <v>0</v>
      </c>
      <c r="Z6132" s="6">
        <v>0</v>
      </c>
      <c r="AA6132" s="5">
        <v>0</v>
      </c>
      <c r="AB6132" s="6">
        <v>0</v>
      </c>
      <c r="AC6132" s="5">
        <v>0</v>
      </c>
      <c r="AD6132" s="6">
        <v>0</v>
      </c>
      <c r="AE6132" s="5">
        <v>0</v>
      </c>
      <c r="AF6132" s="6">
        <v>0</v>
      </c>
    </row>
    <row r="6133" spans="2:32" x14ac:dyDescent="0.35">
      <c r="B6133" s="1" t="s">
        <v>555</v>
      </c>
      <c r="C6133" s="5">
        <v>1.8020000000000001E-2</v>
      </c>
      <c r="D6133" s="6">
        <v>9.1929999999999996</v>
      </c>
      <c r="E6133" s="5">
        <v>0</v>
      </c>
      <c r="F6133" s="6">
        <v>0</v>
      </c>
      <c r="G6133" s="5">
        <v>0</v>
      </c>
      <c r="H6133" s="6">
        <v>0</v>
      </c>
      <c r="I6133" s="5">
        <v>0</v>
      </c>
      <c r="J6133" s="6">
        <v>0</v>
      </c>
      <c r="K6133" s="5">
        <v>0</v>
      </c>
      <c r="L6133" s="6">
        <v>0</v>
      </c>
      <c r="M6133" s="5">
        <v>0.20382</v>
      </c>
      <c r="N6133" s="6">
        <v>4.7649999999999997</v>
      </c>
      <c r="O6133" s="5">
        <v>1.702E-2</v>
      </c>
      <c r="P6133" s="6">
        <v>0.219</v>
      </c>
      <c r="Q6133" s="5">
        <v>7.2639999999999996E-2</v>
      </c>
      <c r="R6133" s="6">
        <v>1.343</v>
      </c>
      <c r="S6133" s="5">
        <v>5.0299999999999997E-2</v>
      </c>
      <c r="T6133" s="6">
        <v>2.8660000000000001</v>
      </c>
      <c r="U6133" s="5">
        <v>0</v>
      </c>
      <c r="V6133" s="6">
        <v>0</v>
      </c>
      <c r="W6133" s="5">
        <v>0</v>
      </c>
      <c r="X6133" s="6">
        <v>0</v>
      </c>
      <c r="Y6133" s="5">
        <v>0</v>
      </c>
      <c r="Z6133" s="6">
        <v>0</v>
      </c>
      <c r="AA6133" s="5">
        <v>0</v>
      </c>
      <c r="AB6133" s="6">
        <v>0</v>
      </c>
      <c r="AC6133" s="5">
        <v>0</v>
      </c>
      <c r="AD6133" s="6">
        <v>0</v>
      </c>
      <c r="AE6133" s="5">
        <v>0</v>
      </c>
      <c r="AF6133" s="6">
        <v>0</v>
      </c>
    </row>
    <row r="6134" spans="2:32" x14ac:dyDescent="0.35">
      <c r="B6134" s="1" t="s">
        <v>1305</v>
      </c>
      <c r="C6134" s="5">
        <v>0</v>
      </c>
      <c r="D6134" s="6">
        <v>0</v>
      </c>
      <c r="E6134" s="5">
        <v>0</v>
      </c>
      <c r="F6134" s="6">
        <v>0</v>
      </c>
      <c r="G6134" s="5">
        <v>0</v>
      </c>
      <c r="H6134" s="6">
        <v>0</v>
      </c>
      <c r="I6134" s="5">
        <v>0</v>
      </c>
      <c r="J6134" s="6">
        <v>0</v>
      </c>
      <c r="K6134" s="5">
        <v>0</v>
      </c>
      <c r="L6134" s="6">
        <v>0</v>
      </c>
      <c r="M6134" s="5">
        <v>0</v>
      </c>
      <c r="N6134" s="6">
        <v>0</v>
      </c>
      <c r="O6134" s="5">
        <v>0</v>
      </c>
      <c r="P6134" s="6">
        <v>0</v>
      </c>
      <c r="Q6134" s="5">
        <v>0</v>
      </c>
      <c r="R6134" s="6">
        <v>0</v>
      </c>
      <c r="S6134" s="5">
        <v>0</v>
      </c>
      <c r="T6134" s="6">
        <v>0</v>
      </c>
      <c r="U6134" s="5">
        <v>0</v>
      </c>
      <c r="V6134" s="6">
        <v>0</v>
      </c>
      <c r="W6134" s="5">
        <v>0</v>
      </c>
      <c r="X6134" s="6">
        <v>0</v>
      </c>
      <c r="Y6134" s="5">
        <v>0</v>
      </c>
      <c r="Z6134" s="6">
        <v>0</v>
      </c>
      <c r="AA6134" s="5">
        <v>0</v>
      </c>
      <c r="AB6134" s="6">
        <v>0</v>
      </c>
      <c r="AC6134" s="5">
        <v>0</v>
      </c>
      <c r="AD6134" s="6">
        <v>0</v>
      </c>
      <c r="AE6134" s="5">
        <v>0</v>
      </c>
      <c r="AF6134" s="6">
        <v>0</v>
      </c>
    </row>
    <row r="6135" spans="2:32" x14ac:dyDescent="0.35">
      <c r="B6135" s="1" t="s">
        <v>556</v>
      </c>
      <c r="C6135" s="5">
        <v>0</v>
      </c>
      <c r="D6135" s="6">
        <v>0</v>
      </c>
      <c r="E6135" s="5">
        <v>0</v>
      </c>
      <c r="F6135" s="6">
        <v>0</v>
      </c>
      <c r="G6135" s="5">
        <v>0</v>
      </c>
      <c r="H6135" s="6">
        <v>0</v>
      </c>
      <c r="I6135" s="5">
        <v>0</v>
      </c>
      <c r="J6135" s="6">
        <v>0</v>
      </c>
      <c r="K6135" s="5">
        <v>0</v>
      </c>
      <c r="L6135" s="6">
        <v>0</v>
      </c>
      <c r="M6135" s="5">
        <v>0</v>
      </c>
      <c r="N6135" s="6">
        <v>0</v>
      </c>
      <c r="O6135" s="5">
        <v>0</v>
      </c>
      <c r="P6135" s="6">
        <v>0</v>
      </c>
      <c r="Q6135" s="5">
        <v>0</v>
      </c>
      <c r="R6135" s="6">
        <v>0</v>
      </c>
      <c r="S6135" s="5">
        <v>0</v>
      </c>
      <c r="T6135" s="6">
        <v>0</v>
      </c>
      <c r="U6135" s="5">
        <v>0</v>
      </c>
      <c r="V6135" s="6">
        <v>0</v>
      </c>
      <c r="W6135" s="5">
        <v>0</v>
      </c>
      <c r="X6135" s="6">
        <v>0</v>
      </c>
      <c r="Y6135" s="5">
        <v>0</v>
      </c>
      <c r="Z6135" s="6">
        <v>0</v>
      </c>
      <c r="AA6135" s="5">
        <v>0</v>
      </c>
      <c r="AB6135" s="6">
        <v>0</v>
      </c>
      <c r="AC6135" s="5">
        <v>0</v>
      </c>
      <c r="AD6135" s="6">
        <v>0</v>
      </c>
      <c r="AE6135" s="5">
        <v>0</v>
      </c>
      <c r="AF6135" s="6">
        <v>0</v>
      </c>
    </row>
    <row r="6136" spans="2:32" x14ac:dyDescent="0.35">
      <c r="B6136" s="1" t="s">
        <v>558</v>
      </c>
      <c r="C6136" s="5">
        <v>0</v>
      </c>
      <c r="D6136" s="6">
        <v>0</v>
      </c>
      <c r="E6136" s="5">
        <v>0</v>
      </c>
      <c r="F6136" s="6">
        <v>0</v>
      </c>
      <c r="G6136" s="5">
        <v>0</v>
      </c>
      <c r="H6136" s="6">
        <v>0</v>
      </c>
      <c r="I6136" s="5">
        <v>0</v>
      </c>
      <c r="J6136" s="6">
        <v>0</v>
      </c>
      <c r="K6136" s="5">
        <v>0</v>
      </c>
      <c r="L6136" s="6">
        <v>0</v>
      </c>
      <c r="M6136" s="5">
        <v>0</v>
      </c>
      <c r="N6136" s="6">
        <v>0</v>
      </c>
      <c r="O6136" s="5">
        <v>0</v>
      </c>
      <c r="P6136" s="6">
        <v>0</v>
      </c>
      <c r="Q6136" s="5">
        <v>0</v>
      </c>
      <c r="R6136" s="6">
        <v>0</v>
      </c>
      <c r="S6136" s="5">
        <v>0</v>
      </c>
      <c r="T6136" s="6">
        <v>0</v>
      </c>
      <c r="U6136" s="5">
        <v>0</v>
      </c>
      <c r="V6136" s="6">
        <v>0</v>
      </c>
      <c r="W6136" s="5">
        <v>0</v>
      </c>
      <c r="X6136" s="6">
        <v>0</v>
      </c>
      <c r="Y6136" s="5">
        <v>0</v>
      </c>
      <c r="Z6136" s="6">
        <v>0</v>
      </c>
      <c r="AA6136" s="5">
        <v>0</v>
      </c>
      <c r="AB6136" s="6">
        <v>0</v>
      </c>
      <c r="AC6136" s="5">
        <v>0</v>
      </c>
      <c r="AD6136" s="6">
        <v>0</v>
      </c>
      <c r="AE6136" s="5">
        <v>0</v>
      </c>
      <c r="AF6136" s="6">
        <v>0</v>
      </c>
    </row>
    <row r="6137" spans="2:32" x14ac:dyDescent="0.35">
      <c r="B6137" s="1" t="s">
        <v>559</v>
      </c>
      <c r="C6137" s="5">
        <v>0</v>
      </c>
      <c r="D6137" s="6">
        <v>0</v>
      </c>
      <c r="E6137" s="5">
        <v>0</v>
      </c>
      <c r="F6137" s="6">
        <v>0</v>
      </c>
      <c r="G6137" s="5">
        <v>0</v>
      </c>
      <c r="H6137" s="6">
        <v>0</v>
      </c>
      <c r="I6137" s="5">
        <v>0</v>
      </c>
      <c r="J6137" s="6">
        <v>0</v>
      </c>
      <c r="K6137" s="5">
        <v>0</v>
      </c>
      <c r="L6137" s="6">
        <v>0</v>
      </c>
      <c r="M6137" s="5">
        <v>0</v>
      </c>
      <c r="N6137" s="6">
        <v>0</v>
      </c>
      <c r="O6137" s="5">
        <v>0</v>
      </c>
      <c r="P6137" s="6">
        <v>0</v>
      </c>
      <c r="Q6137" s="5">
        <v>0</v>
      </c>
      <c r="R6137" s="6">
        <v>0</v>
      </c>
      <c r="S6137" s="5">
        <v>0</v>
      </c>
      <c r="T6137" s="6">
        <v>0</v>
      </c>
      <c r="U6137" s="5">
        <v>0</v>
      </c>
      <c r="V6137" s="6">
        <v>0</v>
      </c>
      <c r="W6137" s="5">
        <v>0</v>
      </c>
      <c r="X6137" s="6">
        <v>0</v>
      </c>
      <c r="Y6137" s="5">
        <v>0</v>
      </c>
      <c r="Z6137" s="6">
        <v>0</v>
      </c>
      <c r="AA6137" s="5">
        <v>0</v>
      </c>
      <c r="AB6137" s="6">
        <v>0</v>
      </c>
      <c r="AC6137" s="5">
        <v>0</v>
      </c>
      <c r="AD6137" s="6">
        <v>0</v>
      </c>
      <c r="AE6137" s="5">
        <v>0</v>
      </c>
      <c r="AF6137" s="6">
        <v>0</v>
      </c>
    </row>
    <row r="6138" spans="2:32" x14ac:dyDescent="0.35">
      <c r="B6138" s="1" t="s">
        <v>1306</v>
      </c>
      <c r="C6138" s="5">
        <v>2.64E-3</v>
      </c>
      <c r="D6138" s="6">
        <v>1.347</v>
      </c>
      <c r="E6138" s="5">
        <v>0</v>
      </c>
      <c r="F6138" s="6">
        <v>0</v>
      </c>
      <c r="G6138" s="5">
        <v>0</v>
      </c>
      <c r="H6138" s="6">
        <v>0</v>
      </c>
      <c r="I6138" s="5">
        <v>0</v>
      </c>
      <c r="J6138" s="6">
        <v>0</v>
      </c>
      <c r="K6138" s="5">
        <v>0</v>
      </c>
      <c r="L6138" s="6">
        <v>0</v>
      </c>
      <c r="M6138" s="5">
        <v>5.7619999999999998E-2</v>
      </c>
      <c r="N6138" s="6">
        <v>1.347</v>
      </c>
      <c r="O6138" s="5">
        <v>0</v>
      </c>
      <c r="P6138" s="6">
        <v>0</v>
      </c>
      <c r="Q6138" s="5">
        <v>0</v>
      </c>
      <c r="R6138" s="6">
        <v>0</v>
      </c>
      <c r="S6138" s="5">
        <v>0</v>
      </c>
      <c r="T6138" s="6">
        <v>0</v>
      </c>
      <c r="U6138" s="5">
        <v>0</v>
      </c>
      <c r="V6138" s="6">
        <v>0</v>
      </c>
      <c r="W6138" s="5">
        <v>0</v>
      </c>
      <c r="X6138" s="6">
        <v>0</v>
      </c>
      <c r="Y6138" s="5">
        <v>0</v>
      </c>
      <c r="Z6138" s="6">
        <v>0</v>
      </c>
      <c r="AA6138" s="5">
        <v>0</v>
      </c>
      <c r="AB6138" s="6">
        <v>0</v>
      </c>
      <c r="AC6138" s="5">
        <v>0</v>
      </c>
      <c r="AD6138" s="6">
        <v>0</v>
      </c>
      <c r="AE6138" s="5">
        <v>0</v>
      </c>
      <c r="AF6138" s="6">
        <v>0</v>
      </c>
    </row>
    <row r="6139" spans="2:32" x14ac:dyDescent="0.35">
      <c r="B6139" s="1" t="s">
        <v>1307</v>
      </c>
      <c r="C6139" s="5">
        <v>3.0500000000000002E-3</v>
      </c>
      <c r="D6139" s="6">
        <v>1.5549999999999999</v>
      </c>
      <c r="E6139" s="5">
        <v>0</v>
      </c>
      <c r="F6139" s="6">
        <v>0</v>
      </c>
      <c r="G6139" s="5">
        <v>0</v>
      </c>
      <c r="H6139" s="6">
        <v>0</v>
      </c>
      <c r="I6139" s="5">
        <v>3.4660000000000003E-2</v>
      </c>
      <c r="J6139" s="6">
        <v>0.65300000000000002</v>
      </c>
      <c r="K6139" s="5">
        <v>0</v>
      </c>
      <c r="L6139" s="6">
        <v>0</v>
      </c>
      <c r="M6139" s="5">
        <v>3.8580000000000003E-2</v>
      </c>
      <c r="N6139" s="6">
        <v>0.90200000000000002</v>
      </c>
      <c r="O6139" s="5">
        <v>0</v>
      </c>
      <c r="P6139" s="6">
        <v>0</v>
      </c>
      <c r="Q6139" s="5">
        <v>0</v>
      </c>
      <c r="R6139" s="6">
        <v>0</v>
      </c>
      <c r="S6139" s="5">
        <v>0</v>
      </c>
      <c r="T6139" s="6">
        <v>0</v>
      </c>
      <c r="U6139" s="5">
        <v>0</v>
      </c>
      <c r="V6139" s="6">
        <v>0</v>
      </c>
      <c r="W6139" s="5">
        <v>0</v>
      </c>
      <c r="X6139" s="6">
        <v>0</v>
      </c>
      <c r="Y6139" s="5">
        <v>0</v>
      </c>
      <c r="Z6139" s="6">
        <v>0</v>
      </c>
      <c r="AA6139" s="5">
        <v>0</v>
      </c>
      <c r="AB6139" s="6">
        <v>0</v>
      </c>
      <c r="AC6139" s="5">
        <v>0</v>
      </c>
      <c r="AD6139" s="6">
        <v>0</v>
      </c>
      <c r="AE6139" s="5">
        <v>0</v>
      </c>
      <c r="AF6139" s="6">
        <v>0</v>
      </c>
    </row>
    <row r="6140" spans="2:32" x14ac:dyDescent="0.35">
      <c r="B6140" s="1" t="s">
        <v>1308</v>
      </c>
      <c r="C6140" s="5">
        <v>4.6499999999999996E-3</v>
      </c>
      <c r="D6140" s="6">
        <v>2.3740000000000001</v>
      </c>
      <c r="E6140" s="5">
        <v>0</v>
      </c>
      <c r="F6140" s="6">
        <v>0</v>
      </c>
      <c r="G6140" s="5">
        <v>0</v>
      </c>
      <c r="H6140" s="6">
        <v>0</v>
      </c>
      <c r="I6140" s="5">
        <v>0</v>
      </c>
      <c r="J6140" s="6">
        <v>0</v>
      </c>
      <c r="K6140" s="5">
        <v>1.017E-2</v>
      </c>
      <c r="L6140" s="6">
        <v>0.21199999999999999</v>
      </c>
      <c r="M6140" s="5">
        <v>4.2860000000000002E-2</v>
      </c>
      <c r="N6140" s="6">
        <v>1.002</v>
      </c>
      <c r="O6140" s="5">
        <v>0</v>
      </c>
      <c r="P6140" s="6">
        <v>0</v>
      </c>
      <c r="Q6140" s="5">
        <v>0</v>
      </c>
      <c r="R6140" s="6">
        <v>0</v>
      </c>
      <c r="S6140" s="5">
        <v>0</v>
      </c>
      <c r="T6140" s="6">
        <v>0</v>
      </c>
      <c r="U6140" s="5">
        <v>5.6529999999999997E-2</v>
      </c>
      <c r="V6140" s="6">
        <v>1.1599999999999999</v>
      </c>
      <c r="W6140" s="5">
        <v>0</v>
      </c>
      <c r="X6140" s="6">
        <v>0</v>
      </c>
      <c r="Y6140" s="5">
        <v>0</v>
      </c>
      <c r="Z6140" s="6">
        <v>0</v>
      </c>
      <c r="AA6140" s="5">
        <v>0</v>
      </c>
      <c r="AB6140" s="6">
        <v>0</v>
      </c>
      <c r="AC6140" s="5">
        <v>0</v>
      </c>
      <c r="AD6140" s="6">
        <v>0</v>
      </c>
      <c r="AE6140" s="5">
        <v>0</v>
      </c>
      <c r="AF6140" s="6">
        <v>0</v>
      </c>
    </row>
    <row r="6141" spans="2:32" x14ac:dyDescent="0.35">
      <c r="B6141" s="1" t="s">
        <v>560</v>
      </c>
      <c r="C6141" s="5">
        <v>2.2599999999999999E-3</v>
      </c>
      <c r="D6141" s="6">
        <v>1.155</v>
      </c>
      <c r="E6141" s="5">
        <v>0</v>
      </c>
      <c r="F6141" s="6">
        <v>0</v>
      </c>
      <c r="G6141" s="5">
        <v>0</v>
      </c>
      <c r="H6141" s="6">
        <v>0</v>
      </c>
      <c r="I6141" s="5">
        <v>0</v>
      </c>
      <c r="J6141" s="6">
        <v>0</v>
      </c>
      <c r="K6141" s="5">
        <v>0</v>
      </c>
      <c r="L6141" s="6">
        <v>0</v>
      </c>
      <c r="M6141" s="5">
        <v>4.9410000000000003E-2</v>
      </c>
      <c r="N6141" s="6">
        <v>1.155</v>
      </c>
      <c r="O6141" s="5">
        <v>0</v>
      </c>
      <c r="P6141" s="6">
        <v>0</v>
      </c>
      <c r="Q6141" s="5">
        <v>0</v>
      </c>
      <c r="R6141" s="6">
        <v>0</v>
      </c>
      <c r="S6141" s="5">
        <v>0</v>
      </c>
      <c r="T6141" s="6">
        <v>0</v>
      </c>
      <c r="U6141" s="5">
        <v>0</v>
      </c>
      <c r="V6141" s="6">
        <v>0</v>
      </c>
      <c r="W6141" s="5">
        <v>0</v>
      </c>
      <c r="X6141" s="6">
        <v>0</v>
      </c>
      <c r="Y6141" s="5">
        <v>0</v>
      </c>
      <c r="Z6141" s="6">
        <v>0</v>
      </c>
      <c r="AA6141" s="5">
        <v>0</v>
      </c>
      <c r="AB6141" s="6">
        <v>0</v>
      </c>
      <c r="AC6141" s="5">
        <v>0</v>
      </c>
      <c r="AD6141" s="6">
        <v>0</v>
      </c>
      <c r="AE6141" s="5">
        <v>0</v>
      </c>
      <c r="AF6141" s="6">
        <v>0</v>
      </c>
    </row>
    <row r="6142" spans="2:32" x14ac:dyDescent="0.35">
      <c r="B6142" s="1" t="s">
        <v>1309</v>
      </c>
      <c r="C6142" s="5">
        <v>0</v>
      </c>
      <c r="D6142" s="6">
        <v>0</v>
      </c>
      <c r="E6142" s="5">
        <v>0</v>
      </c>
      <c r="F6142" s="6">
        <v>0</v>
      </c>
      <c r="G6142" s="5">
        <v>0</v>
      </c>
      <c r="H6142" s="6">
        <v>0</v>
      </c>
      <c r="I6142" s="5">
        <v>0</v>
      </c>
      <c r="J6142" s="6">
        <v>0</v>
      </c>
      <c r="K6142" s="5">
        <v>0</v>
      </c>
      <c r="L6142" s="6">
        <v>0</v>
      </c>
      <c r="M6142" s="5">
        <v>0</v>
      </c>
      <c r="N6142" s="6">
        <v>0</v>
      </c>
      <c r="O6142" s="5">
        <v>0</v>
      </c>
      <c r="P6142" s="6">
        <v>0</v>
      </c>
      <c r="Q6142" s="5">
        <v>0</v>
      </c>
      <c r="R6142" s="6">
        <v>0</v>
      </c>
      <c r="S6142" s="5">
        <v>0</v>
      </c>
      <c r="T6142" s="6">
        <v>0</v>
      </c>
      <c r="U6142" s="5">
        <v>0</v>
      </c>
      <c r="V6142" s="6">
        <v>0</v>
      </c>
      <c r="W6142" s="5">
        <v>0</v>
      </c>
      <c r="X6142" s="6">
        <v>0</v>
      </c>
      <c r="Y6142" s="5">
        <v>0</v>
      </c>
      <c r="Z6142" s="6">
        <v>0</v>
      </c>
      <c r="AA6142" s="5">
        <v>0</v>
      </c>
      <c r="AB6142" s="6">
        <v>0</v>
      </c>
      <c r="AC6142" s="5">
        <v>0</v>
      </c>
      <c r="AD6142" s="6">
        <v>0</v>
      </c>
      <c r="AE6142" s="5">
        <v>0</v>
      </c>
      <c r="AF6142" s="6">
        <v>0</v>
      </c>
    </row>
    <row r="6143" spans="2:32" x14ac:dyDescent="0.35">
      <c r="B6143" s="1" t="s">
        <v>1310</v>
      </c>
      <c r="C6143" s="5">
        <v>0</v>
      </c>
      <c r="D6143" s="6">
        <v>0</v>
      </c>
      <c r="E6143" s="5">
        <v>0</v>
      </c>
      <c r="F6143" s="6">
        <v>0</v>
      </c>
      <c r="G6143" s="5">
        <v>0</v>
      </c>
      <c r="H6143" s="6">
        <v>0</v>
      </c>
      <c r="I6143" s="5">
        <v>0</v>
      </c>
      <c r="J6143" s="6">
        <v>0</v>
      </c>
      <c r="K6143" s="5">
        <v>0</v>
      </c>
      <c r="L6143" s="6">
        <v>0</v>
      </c>
      <c r="M6143" s="5">
        <v>0</v>
      </c>
      <c r="N6143" s="6">
        <v>0</v>
      </c>
      <c r="O6143" s="5">
        <v>0</v>
      </c>
      <c r="P6143" s="6">
        <v>0</v>
      </c>
      <c r="Q6143" s="5">
        <v>0</v>
      </c>
      <c r="R6143" s="6">
        <v>0</v>
      </c>
      <c r="S6143" s="5">
        <v>0</v>
      </c>
      <c r="T6143" s="6">
        <v>0</v>
      </c>
      <c r="U6143" s="5">
        <v>0</v>
      </c>
      <c r="V6143" s="6">
        <v>0</v>
      </c>
      <c r="W6143" s="5">
        <v>0</v>
      </c>
      <c r="X6143" s="6">
        <v>0</v>
      </c>
      <c r="Y6143" s="5">
        <v>0</v>
      </c>
      <c r="Z6143" s="6">
        <v>0</v>
      </c>
      <c r="AA6143" s="5">
        <v>0</v>
      </c>
      <c r="AB6143" s="6">
        <v>0</v>
      </c>
      <c r="AC6143" s="5">
        <v>0</v>
      </c>
      <c r="AD6143" s="6">
        <v>0</v>
      </c>
      <c r="AE6143" s="5">
        <v>0</v>
      </c>
      <c r="AF6143" s="6">
        <v>0</v>
      </c>
    </row>
    <row r="6144" spans="2:32" x14ac:dyDescent="0.35">
      <c r="B6144" s="1" t="s">
        <v>561</v>
      </c>
      <c r="C6144" s="5">
        <v>8.1499999999999993E-3</v>
      </c>
      <c r="D6144" s="6">
        <v>4.1589999999999998</v>
      </c>
      <c r="E6144" s="5">
        <v>0</v>
      </c>
      <c r="F6144" s="6">
        <v>0</v>
      </c>
      <c r="G6144" s="5">
        <v>1.163E-2</v>
      </c>
      <c r="H6144" s="6">
        <v>0.42</v>
      </c>
      <c r="I6144" s="5">
        <v>0</v>
      </c>
      <c r="J6144" s="6">
        <v>0</v>
      </c>
      <c r="K6144" s="5">
        <v>4.6309999999999997E-2</v>
      </c>
      <c r="L6144" s="6">
        <v>0.96499999999999997</v>
      </c>
      <c r="M6144" s="5">
        <v>4.9410000000000003E-2</v>
      </c>
      <c r="N6144" s="6">
        <v>1.155</v>
      </c>
      <c r="O6144" s="5">
        <v>6.0470000000000003E-2</v>
      </c>
      <c r="P6144" s="6">
        <v>0.77800000000000002</v>
      </c>
      <c r="Q6144" s="5">
        <v>4.5490000000000003E-2</v>
      </c>
      <c r="R6144" s="6">
        <v>0.84099999999999997</v>
      </c>
      <c r="S6144" s="5">
        <v>0</v>
      </c>
      <c r="T6144" s="6">
        <v>0</v>
      </c>
      <c r="U6144" s="5">
        <v>0</v>
      </c>
      <c r="V6144" s="6">
        <v>0</v>
      </c>
      <c r="W6144" s="5">
        <v>0</v>
      </c>
      <c r="X6144" s="6">
        <v>0</v>
      </c>
      <c r="Y6144" s="5">
        <v>0</v>
      </c>
      <c r="Z6144" s="6">
        <v>0</v>
      </c>
      <c r="AA6144" s="5">
        <v>0</v>
      </c>
      <c r="AB6144" s="6">
        <v>0</v>
      </c>
      <c r="AC6144" s="5">
        <v>0</v>
      </c>
      <c r="AD6144" s="6">
        <v>0</v>
      </c>
      <c r="AE6144" s="5">
        <v>0</v>
      </c>
      <c r="AF6144" s="6">
        <v>0</v>
      </c>
    </row>
    <row r="6145" spans="2:32" x14ac:dyDescent="0.35">
      <c r="B6145" s="2" t="s">
        <v>6</v>
      </c>
    </row>
    <row r="6146" spans="2:32" x14ac:dyDescent="0.35">
      <c r="B6146" s="1" t="s">
        <v>1208</v>
      </c>
      <c r="C6146" s="5">
        <v>4.2000000000000002E-4</v>
      </c>
      <c r="D6146" s="6">
        <v>0.21299999999999999</v>
      </c>
      <c r="E6146" s="5">
        <v>0</v>
      </c>
      <c r="F6146" s="6">
        <v>0</v>
      </c>
      <c r="G6146" s="5">
        <v>0</v>
      </c>
      <c r="H6146" s="6">
        <v>0</v>
      </c>
      <c r="I6146" s="5">
        <v>0</v>
      </c>
      <c r="J6146" s="6">
        <v>0</v>
      </c>
      <c r="K6146" s="5">
        <v>0</v>
      </c>
      <c r="L6146" s="6">
        <v>0</v>
      </c>
      <c r="M6146" s="5">
        <v>0</v>
      </c>
      <c r="N6146" s="6">
        <v>0</v>
      </c>
      <c r="O6146" s="5">
        <v>0</v>
      </c>
      <c r="P6146" s="6">
        <v>0</v>
      </c>
      <c r="Q6146" s="5">
        <v>1.1520000000000001E-2</v>
      </c>
      <c r="R6146" s="6">
        <v>0.21299999999999999</v>
      </c>
      <c r="S6146" s="5">
        <v>0</v>
      </c>
      <c r="T6146" s="6">
        <v>0</v>
      </c>
      <c r="U6146" s="5">
        <v>0</v>
      </c>
      <c r="V6146" s="6">
        <v>0</v>
      </c>
      <c r="W6146" s="5">
        <v>0</v>
      </c>
      <c r="X6146" s="6">
        <v>0</v>
      </c>
      <c r="Y6146" s="5">
        <v>0</v>
      </c>
      <c r="Z6146" s="6">
        <v>0</v>
      </c>
      <c r="AA6146" s="5">
        <v>0</v>
      </c>
      <c r="AB6146" s="6">
        <v>0</v>
      </c>
      <c r="AC6146" s="5">
        <v>0</v>
      </c>
      <c r="AD6146" s="6">
        <v>0</v>
      </c>
      <c r="AE6146" s="5">
        <v>0</v>
      </c>
      <c r="AF6146" s="6">
        <v>0</v>
      </c>
    </row>
    <row r="6147" spans="2:32" x14ac:dyDescent="0.35">
      <c r="B6147" s="1" t="s">
        <v>563</v>
      </c>
      <c r="C6147" s="5">
        <v>0</v>
      </c>
      <c r="D6147" s="6">
        <v>0</v>
      </c>
      <c r="E6147" s="5">
        <v>0</v>
      </c>
      <c r="F6147" s="6">
        <v>0</v>
      </c>
      <c r="G6147" s="5">
        <v>0</v>
      </c>
      <c r="H6147" s="6">
        <v>0</v>
      </c>
      <c r="I6147" s="5">
        <v>0</v>
      </c>
      <c r="J6147" s="6">
        <v>0</v>
      </c>
      <c r="K6147" s="5">
        <v>0</v>
      </c>
      <c r="L6147" s="6">
        <v>0</v>
      </c>
      <c r="M6147" s="5">
        <v>0</v>
      </c>
      <c r="N6147" s="6">
        <v>0</v>
      </c>
      <c r="O6147" s="5">
        <v>0</v>
      </c>
      <c r="P6147" s="6">
        <v>0</v>
      </c>
      <c r="Q6147" s="5">
        <v>0</v>
      </c>
      <c r="R6147" s="6">
        <v>0</v>
      </c>
      <c r="S6147" s="5">
        <v>0</v>
      </c>
      <c r="T6147" s="6">
        <v>0</v>
      </c>
      <c r="U6147" s="5">
        <v>0</v>
      </c>
      <c r="V6147" s="6">
        <v>0</v>
      </c>
      <c r="W6147" s="5">
        <v>0</v>
      </c>
      <c r="X6147" s="6">
        <v>0</v>
      </c>
      <c r="Y6147" s="5">
        <v>0</v>
      </c>
      <c r="Z6147" s="6">
        <v>0</v>
      </c>
      <c r="AA6147" s="5">
        <v>0</v>
      </c>
      <c r="AB6147" s="6">
        <v>0</v>
      </c>
      <c r="AC6147" s="5">
        <v>0</v>
      </c>
      <c r="AD6147" s="6">
        <v>0</v>
      </c>
      <c r="AE6147" s="5">
        <v>0</v>
      </c>
      <c r="AF6147" s="6">
        <v>0</v>
      </c>
    </row>
    <row r="6148" spans="2:32" x14ac:dyDescent="0.35">
      <c r="B6148" s="1" t="s">
        <v>1311</v>
      </c>
      <c r="C6148" s="5">
        <v>1.6900000000000001E-3</v>
      </c>
      <c r="D6148" s="6">
        <v>0.86399999999999999</v>
      </c>
      <c r="E6148" s="5">
        <v>0</v>
      </c>
      <c r="F6148" s="6">
        <v>0</v>
      </c>
      <c r="G6148" s="5">
        <v>0</v>
      </c>
      <c r="H6148" s="6">
        <v>0</v>
      </c>
      <c r="I6148" s="5">
        <v>0</v>
      </c>
      <c r="J6148" s="6">
        <v>0</v>
      </c>
      <c r="K6148" s="5">
        <v>0</v>
      </c>
      <c r="L6148" s="6">
        <v>0</v>
      </c>
      <c r="M6148" s="5">
        <v>0</v>
      </c>
      <c r="N6148" s="6">
        <v>0</v>
      </c>
      <c r="O6148" s="5">
        <v>6.7150000000000001E-2</v>
      </c>
      <c r="P6148" s="6">
        <v>0.86399999999999999</v>
      </c>
      <c r="Q6148" s="5">
        <v>0</v>
      </c>
      <c r="R6148" s="6">
        <v>0</v>
      </c>
      <c r="S6148" s="5">
        <v>0</v>
      </c>
      <c r="T6148" s="6">
        <v>0</v>
      </c>
      <c r="U6148" s="5">
        <v>0</v>
      </c>
      <c r="V6148" s="6">
        <v>0</v>
      </c>
      <c r="W6148" s="5">
        <v>0</v>
      </c>
      <c r="X6148" s="6">
        <v>0</v>
      </c>
      <c r="Y6148" s="5">
        <v>0</v>
      </c>
      <c r="Z6148" s="6">
        <v>0</v>
      </c>
      <c r="AA6148" s="5">
        <v>0</v>
      </c>
      <c r="AB6148" s="6">
        <v>0</v>
      </c>
      <c r="AC6148" s="5">
        <v>0</v>
      </c>
      <c r="AD6148" s="6">
        <v>0</v>
      </c>
      <c r="AE6148" s="5">
        <v>0</v>
      </c>
      <c r="AF6148" s="6">
        <v>0</v>
      </c>
    </row>
    <row r="6149" spans="2:32" x14ac:dyDescent="0.35">
      <c r="B6149" s="1" t="s">
        <v>565</v>
      </c>
      <c r="C6149" s="5">
        <v>2.3800000000000002E-3</v>
      </c>
      <c r="D6149" s="6">
        <v>1.2150000000000001</v>
      </c>
      <c r="E6149" s="5">
        <v>0</v>
      </c>
      <c r="F6149" s="6">
        <v>0</v>
      </c>
      <c r="G6149" s="5">
        <v>0</v>
      </c>
      <c r="H6149" s="6">
        <v>0</v>
      </c>
      <c r="I6149" s="5">
        <v>0</v>
      </c>
      <c r="J6149" s="6">
        <v>0</v>
      </c>
      <c r="K6149" s="5">
        <v>0</v>
      </c>
      <c r="L6149" s="6">
        <v>0</v>
      </c>
      <c r="M6149" s="5">
        <v>0</v>
      </c>
      <c r="N6149" s="6">
        <v>0</v>
      </c>
      <c r="O6149" s="5">
        <v>9.443E-2</v>
      </c>
      <c r="P6149" s="6">
        <v>1.2150000000000001</v>
      </c>
      <c r="Q6149" s="5">
        <v>0</v>
      </c>
      <c r="R6149" s="6">
        <v>0</v>
      </c>
      <c r="S6149" s="5">
        <v>0</v>
      </c>
      <c r="T6149" s="6">
        <v>0</v>
      </c>
      <c r="U6149" s="5">
        <v>0</v>
      </c>
      <c r="V6149" s="6">
        <v>0</v>
      </c>
      <c r="W6149" s="5">
        <v>0</v>
      </c>
      <c r="X6149" s="6">
        <v>0</v>
      </c>
      <c r="Y6149" s="5">
        <v>0</v>
      </c>
      <c r="Z6149" s="6">
        <v>0</v>
      </c>
      <c r="AA6149" s="5">
        <v>0</v>
      </c>
      <c r="AB6149" s="6">
        <v>0</v>
      </c>
      <c r="AC6149" s="5">
        <v>0</v>
      </c>
      <c r="AD6149" s="6">
        <v>0</v>
      </c>
      <c r="AE6149" s="5">
        <v>0</v>
      </c>
      <c r="AF6149" s="6">
        <v>0</v>
      </c>
    </row>
    <row r="6150" spans="2:32" x14ac:dyDescent="0.35">
      <c r="B6150" s="1" t="s">
        <v>1312</v>
      </c>
      <c r="C6150" s="5">
        <v>0</v>
      </c>
      <c r="D6150" s="6">
        <v>0</v>
      </c>
      <c r="E6150" s="5">
        <v>0</v>
      </c>
      <c r="F6150" s="6">
        <v>0</v>
      </c>
      <c r="G6150" s="5">
        <v>0</v>
      </c>
      <c r="H6150" s="6">
        <v>0</v>
      </c>
      <c r="I6150" s="5">
        <v>0</v>
      </c>
      <c r="J6150" s="6">
        <v>0</v>
      </c>
      <c r="K6150" s="5">
        <v>0</v>
      </c>
      <c r="L6150" s="6">
        <v>0</v>
      </c>
      <c r="M6150" s="5">
        <v>0</v>
      </c>
      <c r="N6150" s="6">
        <v>0</v>
      </c>
      <c r="O6150" s="5">
        <v>0</v>
      </c>
      <c r="P6150" s="6">
        <v>0</v>
      </c>
      <c r="Q6150" s="5">
        <v>0</v>
      </c>
      <c r="R6150" s="6">
        <v>0</v>
      </c>
      <c r="S6150" s="5">
        <v>0</v>
      </c>
      <c r="T6150" s="6">
        <v>0</v>
      </c>
      <c r="U6150" s="5">
        <v>0</v>
      </c>
      <c r="V6150" s="6">
        <v>0</v>
      </c>
      <c r="W6150" s="5">
        <v>0</v>
      </c>
      <c r="X6150" s="6">
        <v>0</v>
      </c>
      <c r="Y6150" s="5">
        <v>0</v>
      </c>
      <c r="Z6150" s="6">
        <v>0</v>
      </c>
      <c r="AA6150" s="5">
        <v>0</v>
      </c>
      <c r="AB6150" s="6">
        <v>0</v>
      </c>
      <c r="AC6150" s="5">
        <v>0</v>
      </c>
      <c r="AD6150" s="6">
        <v>0</v>
      </c>
      <c r="AE6150" s="5">
        <v>0</v>
      </c>
      <c r="AF6150" s="6">
        <v>0</v>
      </c>
    </row>
    <row r="6151" spans="2:32" x14ac:dyDescent="0.35">
      <c r="B6151" s="1" t="s">
        <v>1313</v>
      </c>
      <c r="C6151" s="5">
        <v>8.5999999999999998E-4</v>
      </c>
      <c r="D6151" s="6">
        <v>0.437</v>
      </c>
      <c r="E6151" s="5">
        <v>0</v>
      </c>
      <c r="F6151" s="6">
        <v>0</v>
      </c>
      <c r="G6151" s="5">
        <v>0</v>
      </c>
      <c r="H6151" s="6">
        <v>0</v>
      </c>
      <c r="I6151" s="5">
        <v>0</v>
      </c>
      <c r="J6151" s="6">
        <v>0</v>
      </c>
      <c r="K6151" s="5">
        <v>0</v>
      </c>
      <c r="L6151" s="6">
        <v>0</v>
      </c>
      <c r="M6151" s="5">
        <v>0</v>
      </c>
      <c r="N6151" s="6">
        <v>0</v>
      </c>
      <c r="O6151" s="5">
        <v>3.3959999999999997E-2</v>
      </c>
      <c r="P6151" s="6">
        <v>0.437</v>
      </c>
      <c r="Q6151" s="5">
        <v>0</v>
      </c>
      <c r="R6151" s="6">
        <v>0</v>
      </c>
      <c r="S6151" s="5">
        <v>0</v>
      </c>
      <c r="T6151" s="6">
        <v>0</v>
      </c>
      <c r="U6151" s="5">
        <v>0</v>
      </c>
      <c r="V6151" s="6">
        <v>0</v>
      </c>
      <c r="W6151" s="5">
        <v>0</v>
      </c>
      <c r="X6151" s="6">
        <v>0</v>
      </c>
      <c r="Y6151" s="5">
        <v>0</v>
      </c>
      <c r="Z6151" s="6">
        <v>0</v>
      </c>
      <c r="AA6151" s="5">
        <v>0</v>
      </c>
      <c r="AB6151" s="6">
        <v>0</v>
      </c>
      <c r="AC6151" s="5">
        <v>0</v>
      </c>
      <c r="AD6151" s="6">
        <v>0</v>
      </c>
      <c r="AE6151" s="5">
        <v>0</v>
      </c>
      <c r="AF6151" s="6">
        <v>0</v>
      </c>
    </row>
    <row r="6152" spans="2:32" x14ac:dyDescent="0.35">
      <c r="B6152" s="1" t="s">
        <v>1314</v>
      </c>
      <c r="C6152" s="5">
        <v>0</v>
      </c>
      <c r="D6152" s="6">
        <v>0</v>
      </c>
      <c r="E6152" s="5">
        <v>0</v>
      </c>
      <c r="F6152" s="6">
        <v>0</v>
      </c>
      <c r="G6152" s="5">
        <v>0</v>
      </c>
      <c r="H6152" s="6">
        <v>0</v>
      </c>
      <c r="I6152" s="5">
        <v>0</v>
      </c>
      <c r="J6152" s="6">
        <v>0</v>
      </c>
      <c r="K6152" s="5">
        <v>0</v>
      </c>
      <c r="L6152" s="6">
        <v>0</v>
      </c>
      <c r="M6152" s="5">
        <v>0</v>
      </c>
      <c r="N6152" s="6">
        <v>0</v>
      </c>
      <c r="O6152" s="5">
        <v>0</v>
      </c>
      <c r="P6152" s="6">
        <v>0</v>
      </c>
      <c r="Q6152" s="5">
        <v>0</v>
      </c>
      <c r="R6152" s="6">
        <v>0</v>
      </c>
      <c r="S6152" s="5">
        <v>0</v>
      </c>
      <c r="T6152" s="6">
        <v>0</v>
      </c>
      <c r="U6152" s="5">
        <v>0</v>
      </c>
      <c r="V6152" s="6">
        <v>0</v>
      </c>
      <c r="W6152" s="5">
        <v>0</v>
      </c>
      <c r="X6152" s="6">
        <v>0</v>
      </c>
      <c r="Y6152" s="5">
        <v>0</v>
      </c>
      <c r="Z6152" s="6">
        <v>0</v>
      </c>
      <c r="AA6152" s="5">
        <v>0</v>
      </c>
      <c r="AB6152" s="6">
        <v>0</v>
      </c>
      <c r="AC6152" s="5">
        <v>0</v>
      </c>
      <c r="AD6152" s="6">
        <v>0</v>
      </c>
      <c r="AE6152" s="5">
        <v>0</v>
      </c>
      <c r="AF6152" s="6">
        <v>0</v>
      </c>
    </row>
    <row r="6153" spans="2:32" x14ac:dyDescent="0.35">
      <c r="B6153" s="1" t="s">
        <v>1315</v>
      </c>
      <c r="C6153" s="5">
        <v>0</v>
      </c>
      <c r="D6153" s="6">
        <v>0</v>
      </c>
      <c r="E6153" s="5">
        <v>0</v>
      </c>
      <c r="F6153" s="6">
        <v>0</v>
      </c>
      <c r="G6153" s="5">
        <v>0</v>
      </c>
      <c r="H6153" s="6">
        <v>0</v>
      </c>
      <c r="I6153" s="5">
        <v>0</v>
      </c>
      <c r="J6153" s="6">
        <v>0</v>
      </c>
      <c r="K6153" s="5">
        <v>0</v>
      </c>
      <c r="L6153" s="6">
        <v>0</v>
      </c>
      <c r="M6153" s="5">
        <v>0</v>
      </c>
      <c r="N6153" s="6">
        <v>0</v>
      </c>
      <c r="O6153" s="5">
        <v>0</v>
      </c>
      <c r="P6153" s="6">
        <v>0</v>
      </c>
      <c r="Q6153" s="5">
        <v>0</v>
      </c>
      <c r="R6153" s="6">
        <v>0</v>
      </c>
      <c r="S6153" s="5">
        <v>0</v>
      </c>
      <c r="T6153" s="6">
        <v>0</v>
      </c>
      <c r="U6153" s="5">
        <v>0</v>
      </c>
      <c r="V6153" s="6">
        <v>0</v>
      </c>
      <c r="W6153" s="5">
        <v>0</v>
      </c>
      <c r="X6153" s="6">
        <v>0</v>
      </c>
      <c r="Y6153" s="5">
        <v>0</v>
      </c>
      <c r="Z6153" s="6">
        <v>0</v>
      </c>
      <c r="AA6153" s="5">
        <v>0</v>
      </c>
      <c r="AB6153" s="6">
        <v>0</v>
      </c>
      <c r="AC6153" s="5">
        <v>0</v>
      </c>
      <c r="AD6153" s="6">
        <v>0</v>
      </c>
      <c r="AE6153" s="5">
        <v>0</v>
      </c>
      <c r="AF6153" s="6">
        <v>0</v>
      </c>
    </row>
    <row r="6154" spans="2:32" x14ac:dyDescent="0.35">
      <c r="B6154" s="1" t="s">
        <v>569</v>
      </c>
      <c r="C6154" s="5">
        <v>0</v>
      </c>
      <c r="D6154" s="6">
        <v>0</v>
      </c>
      <c r="E6154" s="5">
        <v>0</v>
      </c>
      <c r="F6154" s="6">
        <v>0</v>
      </c>
      <c r="G6154" s="5">
        <v>0</v>
      </c>
      <c r="H6154" s="6">
        <v>0</v>
      </c>
      <c r="I6154" s="5">
        <v>0</v>
      </c>
      <c r="J6154" s="6">
        <v>0</v>
      </c>
      <c r="K6154" s="5">
        <v>0</v>
      </c>
      <c r="L6154" s="6">
        <v>0</v>
      </c>
      <c r="M6154" s="5">
        <v>0</v>
      </c>
      <c r="N6154" s="6">
        <v>0</v>
      </c>
      <c r="O6154" s="5">
        <v>0</v>
      </c>
      <c r="P6154" s="6">
        <v>0</v>
      </c>
      <c r="Q6154" s="5">
        <v>0</v>
      </c>
      <c r="R6154" s="6">
        <v>0</v>
      </c>
      <c r="S6154" s="5">
        <v>0</v>
      </c>
      <c r="T6154" s="6">
        <v>0</v>
      </c>
      <c r="U6154" s="5">
        <v>0</v>
      </c>
      <c r="V6154" s="6">
        <v>0</v>
      </c>
      <c r="W6154" s="5">
        <v>0</v>
      </c>
      <c r="X6154" s="6">
        <v>0</v>
      </c>
      <c r="Y6154" s="5">
        <v>0</v>
      </c>
      <c r="Z6154" s="6">
        <v>0</v>
      </c>
      <c r="AA6154" s="5">
        <v>0</v>
      </c>
      <c r="AB6154" s="6">
        <v>0</v>
      </c>
      <c r="AC6154" s="5">
        <v>0</v>
      </c>
      <c r="AD6154" s="6">
        <v>0</v>
      </c>
      <c r="AE6154" s="5">
        <v>0</v>
      </c>
      <c r="AF6154" s="6">
        <v>0</v>
      </c>
    </row>
    <row r="6155" spans="2:32" x14ac:dyDescent="0.35">
      <c r="B6155" s="2" t="s">
        <v>7</v>
      </c>
    </row>
    <row r="6156" spans="2:32" x14ac:dyDescent="0.35">
      <c r="B6156" s="1" t="s">
        <v>570</v>
      </c>
      <c r="C6156" s="5">
        <v>0</v>
      </c>
      <c r="D6156" s="6">
        <v>0</v>
      </c>
      <c r="E6156" s="5">
        <v>0</v>
      </c>
      <c r="F6156" s="6">
        <v>0</v>
      </c>
      <c r="G6156" s="5">
        <v>0</v>
      </c>
      <c r="H6156" s="6">
        <v>0</v>
      </c>
      <c r="I6156" s="5">
        <v>0</v>
      </c>
      <c r="J6156" s="6">
        <v>0</v>
      </c>
      <c r="K6156" s="5">
        <v>0</v>
      </c>
      <c r="L6156" s="6">
        <v>0</v>
      </c>
      <c r="M6156" s="5">
        <v>0</v>
      </c>
      <c r="N6156" s="6">
        <v>0</v>
      </c>
      <c r="O6156" s="5">
        <v>0</v>
      </c>
      <c r="P6156" s="6">
        <v>0</v>
      </c>
      <c r="Q6156" s="5">
        <v>0</v>
      </c>
      <c r="R6156" s="6">
        <v>0</v>
      </c>
      <c r="S6156" s="5">
        <v>0</v>
      </c>
      <c r="T6156" s="6">
        <v>0</v>
      </c>
      <c r="U6156" s="5">
        <v>0</v>
      </c>
      <c r="V6156" s="6">
        <v>0</v>
      </c>
      <c r="W6156" s="5">
        <v>0</v>
      </c>
      <c r="X6156" s="6">
        <v>0</v>
      </c>
      <c r="Y6156" s="5">
        <v>0</v>
      </c>
      <c r="Z6156" s="6">
        <v>0</v>
      </c>
      <c r="AA6156" s="5">
        <v>0</v>
      </c>
      <c r="AB6156" s="6">
        <v>0</v>
      </c>
      <c r="AC6156" s="5">
        <v>0</v>
      </c>
      <c r="AD6156" s="6">
        <v>0</v>
      </c>
      <c r="AE6156" s="5">
        <v>0</v>
      </c>
      <c r="AF6156" s="6">
        <v>0</v>
      </c>
    </row>
    <row r="6157" spans="2:32" x14ac:dyDescent="0.35">
      <c r="B6157" s="1" t="s">
        <v>572</v>
      </c>
      <c r="C6157" s="5">
        <v>0</v>
      </c>
      <c r="D6157" s="6">
        <v>0</v>
      </c>
      <c r="E6157" s="5">
        <v>0</v>
      </c>
      <c r="F6157" s="6">
        <v>0</v>
      </c>
      <c r="G6157" s="5">
        <v>0</v>
      </c>
      <c r="H6157" s="6">
        <v>0</v>
      </c>
      <c r="I6157" s="5">
        <v>0</v>
      </c>
      <c r="J6157" s="6">
        <v>0</v>
      </c>
      <c r="K6157" s="5">
        <v>0</v>
      </c>
      <c r="L6157" s="6">
        <v>0</v>
      </c>
      <c r="M6157" s="5">
        <v>0</v>
      </c>
      <c r="N6157" s="6">
        <v>0</v>
      </c>
      <c r="O6157" s="5">
        <v>0</v>
      </c>
      <c r="P6157" s="6">
        <v>0</v>
      </c>
      <c r="Q6157" s="5">
        <v>0</v>
      </c>
      <c r="R6157" s="6">
        <v>0</v>
      </c>
      <c r="S6157" s="5">
        <v>0</v>
      </c>
      <c r="T6157" s="6">
        <v>0</v>
      </c>
      <c r="U6157" s="5">
        <v>0</v>
      </c>
      <c r="V6157" s="6">
        <v>0</v>
      </c>
      <c r="W6157" s="5">
        <v>0</v>
      </c>
      <c r="X6157" s="6">
        <v>0</v>
      </c>
      <c r="Y6157" s="5">
        <v>0</v>
      </c>
      <c r="Z6157" s="6">
        <v>0</v>
      </c>
      <c r="AA6157" s="5">
        <v>0</v>
      </c>
      <c r="AB6157" s="6">
        <v>0</v>
      </c>
      <c r="AC6157" s="5">
        <v>0</v>
      </c>
      <c r="AD6157" s="6">
        <v>0</v>
      </c>
      <c r="AE6157" s="5">
        <v>0</v>
      </c>
      <c r="AF6157" s="6">
        <v>0</v>
      </c>
    </row>
    <row r="6158" spans="2:32" x14ac:dyDescent="0.35">
      <c r="B6158" s="1" t="s">
        <v>573</v>
      </c>
      <c r="C6158" s="5">
        <v>0</v>
      </c>
      <c r="D6158" s="6">
        <v>0</v>
      </c>
      <c r="E6158" s="5">
        <v>0</v>
      </c>
      <c r="F6158" s="6">
        <v>0</v>
      </c>
      <c r="G6158" s="5">
        <v>0</v>
      </c>
      <c r="H6158" s="6">
        <v>0</v>
      </c>
      <c r="I6158" s="5">
        <v>0</v>
      </c>
      <c r="J6158" s="6">
        <v>0</v>
      </c>
      <c r="K6158" s="5">
        <v>0</v>
      </c>
      <c r="L6158" s="6">
        <v>0</v>
      </c>
      <c r="M6158" s="5">
        <v>0</v>
      </c>
      <c r="N6158" s="6">
        <v>0</v>
      </c>
      <c r="O6158" s="5">
        <v>0</v>
      </c>
      <c r="P6158" s="6">
        <v>0</v>
      </c>
      <c r="Q6158" s="5">
        <v>0</v>
      </c>
      <c r="R6158" s="6">
        <v>0</v>
      </c>
      <c r="S6158" s="5">
        <v>0</v>
      </c>
      <c r="T6158" s="6">
        <v>0</v>
      </c>
      <c r="U6158" s="5">
        <v>0</v>
      </c>
      <c r="V6158" s="6">
        <v>0</v>
      </c>
      <c r="W6158" s="5">
        <v>0</v>
      </c>
      <c r="X6158" s="6">
        <v>0</v>
      </c>
      <c r="Y6158" s="5">
        <v>0</v>
      </c>
      <c r="Z6158" s="6">
        <v>0</v>
      </c>
      <c r="AA6158" s="5">
        <v>0</v>
      </c>
      <c r="AB6158" s="6">
        <v>0</v>
      </c>
      <c r="AC6158" s="5">
        <v>0</v>
      </c>
      <c r="AD6158" s="6">
        <v>0</v>
      </c>
      <c r="AE6158" s="5">
        <v>0</v>
      </c>
      <c r="AF6158" s="6">
        <v>0</v>
      </c>
    </row>
    <row r="6159" spans="2:32" x14ac:dyDescent="0.35">
      <c r="B6159" s="1" t="s">
        <v>574</v>
      </c>
      <c r="C6159" s="5">
        <v>0</v>
      </c>
      <c r="D6159" s="6">
        <v>0</v>
      </c>
      <c r="E6159" s="5">
        <v>0</v>
      </c>
      <c r="F6159" s="6">
        <v>0</v>
      </c>
      <c r="G6159" s="5">
        <v>0</v>
      </c>
      <c r="H6159" s="6">
        <v>0</v>
      </c>
      <c r="I6159" s="5">
        <v>0</v>
      </c>
      <c r="J6159" s="6">
        <v>0</v>
      </c>
      <c r="K6159" s="5">
        <v>0</v>
      </c>
      <c r="L6159" s="6">
        <v>0</v>
      </c>
      <c r="M6159" s="5">
        <v>0</v>
      </c>
      <c r="N6159" s="6">
        <v>0</v>
      </c>
      <c r="O6159" s="5">
        <v>0</v>
      </c>
      <c r="P6159" s="6">
        <v>0</v>
      </c>
      <c r="Q6159" s="5">
        <v>0</v>
      </c>
      <c r="R6159" s="6">
        <v>0</v>
      </c>
      <c r="S6159" s="5">
        <v>0</v>
      </c>
      <c r="T6159" s="6">
        <v>0</v>
      </c>
      <c r="U6159" s="5">
        <v>0</v>
      </c>
      <c r="V6159" s="6">
        <v>0</v>
      </c>
      <c r="W6159" s="5">
        <v>0</v>
      </c>
      <c r="X6159" s="6">
        <v>0</v>
      </c>
      <c r="Y6159" s="5">
        <v>0</v>
      </c>
      <c r="Z6159" s="6">
        <v>0</v>
      </c>
      <c r="AA6159" s="5">
        <v>0</v>
      </c>
      <c r="AB6159" s="6">
        <v>0</v>
      </c>
      <c r="AC6159" s="5">
        <v>0</v>
      </c>
      <c r="AD6159" s="6">
        <v>0</v>
      </c>
      <c r="AE6159" s="5">
        <v>0</v>
      </c>
      <c r="AF6159" s="6">
        <v>0</v>
      </c>
    </row>
    <row r="6160" spans="2:32" x14ac:dyDescent="0.35">
      <c r="B6160" s="1" t="s">
        <v>578</v>
      </c>
      <c r="C6160" s="5">
        <v>1.33E-3</v>
      </c>
      <c r="D6160" s="6">
        <v>0.67900000000000005</v>
      </c>
      <c r="E6160" s="5">
        <v>0</v>
      </c>
      <c r="F6160" s="6">
        <v>0</v>
      </c>
      <c r="G6160" s="5">
        <v>0</v>
      </c>
      <c r="H6160" s="6">
        <v>0</v>
      </c>
      <c r="I6160" s="5">
        <v>0</v>
      </c>
      <c r="J6160" s="6">
        <v>0</v>
      </c>
      <c r="K6160" s="5">
        <v>0</v>
      </c>
      <c r="L6160" s="6">
        <v>0</v>
      </c>
      <c r="M6160" s="5">
        <v>1.082E-2</v>
      </c>
      <c r="N6160" s="6">
        <v>0.253</v>
      </c>
      <c r="O6160" s="5">
        <v>0</v>
      </c>
      <c r="P6160" s="6">
        <v>0</v>
      </c>
      <c r="Q6160" s="5">
        <v>2.299E-2</v>
      </c>
      <c r="R6160" s="6">
        <v>0.42499999999999999</v>
      </c>
      <c r="S6160" s="5">
        <v>0</v>
      </c>
      <c r="T6160" s="6">
        <v>0</v>
      </c>
      <c r="U6160" s="5">
        <v>0</v>
      </c>
      <c r="V6160" s="6">
        <v>0</v>
      </c>
      <c r="W6160" s="5">
        <v>0</v>
      </c>
      <c r="X6160" s="6">
        <v>0</v>
      </c>
      <c r="Y6160" s="5">
        <v>0</v>
      </c>
      <c r="Z6160" s="6">
        <v>0</v>
      </c>
      <c r="AA6160" s="5">
        <v>0</v>
      </c>
      <c r="AB6160" s="6">
        <v>0</v>
      </c>
      <c r="AC6160" s="5">
        <v>0</v>
      </c>
      <c r="AD6160" s="6">
        <v>0</v>
      </c>
      <c r="AE6160" s="5">
        <v>0</v>
      </c>
      <c r="AF6160" s="6">
        <v>0</v>
      </c>
    </row>
    <row r="6161" spans="2:32" x14ac:dyDescent="0.35">
      <c r="B6161" s="1" t="s">
        <v>579</v>
      </c>
      <c r="C6161" s="5">
        <v>1.2600000000000001E-3</v>
      </c>
      <c r="D6161" s="6">
        <v>0.64400000000000002</v>
      </c>
      <c r="E6161" s="5">
        <v>0</v>
      </c>
      <c r="F6161" s="6">
        <v>0</v>
      </c>
      <c r="G6161" s="5">
        <v>0</v>
      </c>
      <c r="H6161" s="6">
        <v>0</v>
      </c>
      <c r="I6161" s="5">
        <v>0</v>
      </c>
      <c r="J6161" s="6">
        <v>0</v>
      </c>
      <c r="K6161" s="5">
        <v>0</v>
      </c>
      <c r="L6161" s="6">
        <v>0</v>
      </c>
      <c r="M6161" s="5">
        <v>0</v>
      </c>
      <c r="N6161" s="6">
        <v>0</v>
      </c>
      <c r="O6161" s="5">
        <v>1.702E-2</v>
      </c>
      <c r="P6161" s="6">
        <v>0.219</v>
      </c>
      <c r="Q6161" s="5">
        <v>2.299E-2</v>
      </c>
      <c r="R6161" s="6">
        <v>0.42499999999999999</v>
      </c>
      <c r="S6161" s="5">
        <v>0</v>
      </c>
      <c r="T6161" s="6">
        <v>0</v>
      </c>
      <c r="U6161" s="5">
        <v>0</v>
      </c>
      <c r="V6161" s="6">
        <v>0</v>
      </c>
      <c r="W6161" s="5">
        <v>0</v>
      </c>
      <c r="X6161" s="6">
        <v>0</v>
      </c>
      <c r="Y6161" s="5">
        <v>0</v>
      </c>
      <c r="Z6161" s="6">
        <v>0</v>
      </c>
      <c r="AA6161" s="5">
        <v>0</v>
      </c>
      <c r="AB6161" s="6">
        <v>0</v>
      </c>
      <c r="AC6161" s="5">
        <v>0</v>
      </c>
      <c r="AD6161" s="6">
        <v>0</v>
      </c>
      <c r="AE6161" s="5">
        <v>0</v>
      </c>
      <c r="AF6161" s="6">
        <v>0</v>
      </c>
    </row>
    <row r="6162" spans="2:32" x14ac:dyDescent="0.35">
      <c r="B6162" s="1" t="s">
        <v>582</v>
      </c>
      <c r="C6162" s="5">
        <v>0</v>
      </c>
      <c r="D6162" s="6">
        <v>0</v>
      </c>
      <c r="E6162" s="5">
        <v>0</v>
      </c>
      <c r="F6162" s="6">
        <v>0</v>
      </c>
      <c r="G6162" s="5">
        <v>0</v>
      </c>
      <c r="H6162" s="6">
        <v>0</v>
      </c>
      <c r="I6162" s="5">
        <v>0</v>
      </c>
      <c r="J6162" s="6">
        <v>0</v>
      </c>
      <c r="K6162" s="5">
        <v>0</v>
      </c>
      <c r="L6162" s="6">
        <v>0</v>
      </c>
      <c r="M6162" s="5">
        <v>0</v>
      </c>
      <c r="N6162" s="6">
        <v>0</v>
      </c>
      <c r="O6162" s="5">
        <v>0</v>
      </c>
      <c r="P6162" s="6">
        <v>0</v>
      </c>
      <c r="Q6162" s="5">
        <v>0</v>
      </c>
      <c r="R6162" s="6">
        <v>0</v>
      </c>
      <c r="S6162" s="5">
        <v>0</v>
      </c>
      <c r="T6162" s="6">
        <v>0</v>
      </c>
      <c r="U6162" s="5">
        <v>0</v>
      </c>
      <c r="V6162" s="6">
        <v>0</v>
      </c>
      <c r="W6162" s="5">
        <v>0</v>
      </c>
      <c r="X6162" s="6">
        <v>0</v>
      </c>
      <c r="Y6162" s="5">
        <v>0</v>
      </c>
      <c r="Z6162" s="6">
        <v>0</v>
      </c>
      <c r="AA6162" s="5">
        <v>0</v>
      </c>
      <c r="AB6162" s="6">
        <v>0</v>
      </c>
      <c r="AC6162" s="5">
        <v>0</v>
      </c>
      <c r="AD6162" s="6">
        <v>0</v>
      </c>
      <c r="AE6162" s="5">
        <v>0</v>
      </c>
      <c r="AF6162" s="6">
        <v>0</v>
      </c>
    </row>
    <row r="6163" spans="2:32" x14ac:dyDescent="0.35">
      <c r="B6163" s="1" t="s">
        <v>583</v>
      </c>
      <c r="C6163" s="5">
        <v>2.5530000000000001E-2</v>
      </c>
      <c r="D6163" s="6">
        <v>13.025</v>
      </c>
      <c r="E6163" s="5">
        <v>0</v>
      </c>
      <c r="F6163" s="6">
        <v>0</v>
      </c>
      <c r="G6163" s="5">
        <v>0</v>
      </c>
      <c r="H6163" s="6">
        <v>0</v>
      </c>
      <c r="I6163" s="5">
        <v>3.4660000000000003E-2</v>
      </c>
      <c r="J6163" s="6">
        <v>0.65300000000000002</v>
      </c>
      <c r="K6163" s="5">
        <v>2.6009999999999998E-2</v>
      </c>
      <c r="L6163" s="6">
        <v>0.54200000000000004</v>
      </c>
      <c r="M6163" s="5">
        <v>0</v>
      </c>
      <c r="N6163" s="6">
        <v>0</v>
      </c>
      <c r="O6163" s="5">
        <v>8.6970000000000006E-2</v>
      </c>
      <c r="P6163" s="6">
        <v>1.119</v>
      </c>
      <c r="Q6163" s="5">
        <v>0.30918000000000001</v>
      </c>
      <c r="R6163" s="6">
        <v>5.7160000000000002</v>
      </c>
      <c r="S6163" s="5">
        <v>1.8919999999999999E-2</v>
      </c>
      <c r="T6163" s="6">
        <v>1.0780000000000001</v>
      </c>
      <c r="U6163" s="5">
        <v>0</v>
      </c>
      <c r="V6163" s="6">
        <v>0</v>
      </c>
      <c r="W6163" s="5">
        <v>0</v>
      </c>
      <c r="X6163" s="6">
        <v>0</v>
      </c>
      <c r="Y6163" s="5">
        <v>0</v>
      </c>
      <c r="Z6163" s="6">
        <v>0</v>
      </c>
      <c r="AA6163" s="5">
        <v>4.3130000000000002E-2</v>
      </c>
      <c r="AB6163" s="6">
        <v>3.9180000000000001</v>
      </c>
      <c r="AC6163" s="5">
        <v>0</v>
      </c>
      <c r="AD6163" s="6">
        <v>0</v>
      </c>
      <c r="AE6163" s="5">
        <v>0</v>
      </c>
      <c r="AF6163" s="6">
        <v>0</v>
      </c>
    </row>
    <row r="6164" spans="2:32" x14ac:dyDescent="0.35">
      <c r="B6164" s="1" t="s">
        <v>1316</v>
      </c>
      <c r="C6164" s="5">
        <v>0</v>
      </c>
      <c r="D6164" s="6">
        <v>0</v>
      </c>
      <c r="E6164" s="5">
        <v>0</v>
      </c>
      <c r="F6164" s="6">
        <v>0</v>
      </c>
      <c r="G6164" s="5">
        <v>0</v>
      </c>
      <c r="H6164" s="6">
        <v>0</v>
      </c>
      <c r="I6164" s="5">
        <v>0</v>
      </c>
      <c r="J6164" s="6">
        <v>0</v>
      </c>
      <c r="K6164" s="5">
        <v>0</v>
      </c>
      <c r="L6164" s="6">
        <v>0</v>
      </c>
      <c r="M6164" s="5">
        <v>0</v>
      </c>
      <c r="N6164" s="6">
        <v>0</v>
      </c>
      <c r="O6164" s="5">
        <v>0</v>
      </c>
      <c r="P6164" s="6">
        <v>0</v>
      </c>
      <c r="Q6164" s="5">
        <v>0</v>
      </c>
      <c r="R6164" s="6">
        <v>0</v>
      </c>
      <c r="S6164" s="5">
        <v>0</v>
      </c>
      <c r="T6164" s="6">
        <v>0</v>
      </c>
      <c r="U6164" s="5">
        <v>0</v>
      </c>
      <c r="V6164" s="6">
        <v>0</v>
      </c>
      <c r="W6164" s="5">
        <v>0</v>
      </c>
      <c r="X6164" s="6">
        <v>0</v>
      </c>
      <c r="Y6164" s="5">
        <v>0</v>
      </c>
      <c r="Z6164" s="6">
        <v>0</v>
      </c>
      <c r="AA6164" s="5">
        <v>0</v>
      </c>
      <c r="AB6164" s="6">
        <v>0</v>
      </c>
      <c r="AC6164" s="5">
        <v>0</v>
      </c>
      <c r="AD6164" s="6">
        <v>0</v>
      </c>
      <c r="AE6164" s="5">
        <v>0</v>
      </c>
      <c r="AF6164" s="6">
        <v>0</v>
      </c>
    </row>
    <row r="6165" spans="2:32" x14ac:dyDescent="0.35">
      <c r="B6165" s="1" t="s">
        <v>587</v>
      </c>
      <c r="C6165" s="5">
        <v>7.5300000000000002E-3</v>
      </c>
      <c r="D6165" s="6">
        <v>3.84</v>
      </c>
      <c r="E6165" s="5">
        <v>0</v>
      </c>
      <c r="F6165" s="6">
        <v>0</v>
      </c>
      <c r="G6165" s="5">
        <v>0</v>
      </c>
      <c r="H6165" s="6">
        <v>0</v>
      </c>
      <c r="I6165" s="5">
        <v>0</v>
      </c>
      <c r="J6165" s="6">
        <v>0</v>
      </c>
      <c r="K6165" s="5">
        <v>5.4039999999999998E-2</v>
      </c>
      <c r="L6165" s="6">
        <v>1.1259999999999999</v>
      </c>
      <c r="M6165" s="5">
        <v>2.1690000000000001E-2</v>
      </c>
      <c r="N6165" s="6">
        <v>0.50700000000000001</v>
      </c>
      <c r="O6165" s="5">
        <v>6.7150000000000001E-2</v>
      </c>
      <c r="P6165" s="6">
        <v>0.86399999999999999</v>
      </c>
      <c r="Q6165" s="5">
        <v>7.2639999999999996E-2</v>
      </c>
      <c r="R6165" s="6">
        <v>1.343</v>
      </c>
      <c r="S6165" s="5">
        <v>0</v>
      </c>
      <c r="T6165" s="6">
        <v>0</v>
      </c>
      <c r="U6165" s="5">
        <v>0</v>
      </c>
      <c r="V6165" s="6">
        <v>0</v>
      </c>
      <c r="W6165" s="5">
        <v>0</v>
      </c>
      <c r="X6165" s="6">
        <v>0</v>
      </c>
      <c r="Y6165" s="5">
        <v>0</v>
      </c>
      <c r="Z6165" s="6">
        <v>0</v>
      </c>
      <c r="AA6165" s="5">
        <v>0</v>
      </c>
      <c r="AB6165" s="6">
        <v>0</v>
      </c>
      <c r="AC6165" s="5">
        <v>0</v>
      </c>
      <c r="AD6165" s="6">
        <v>0</v>
      </c>
      <c r="AE6165" s="5">
        <v>0</v>
      </c>
      <c r="AF6165" s="6">
        <v>0</v>
      </c>
    </row>
    <row r="6166" spans="2:32" x14ac:dyDescent="0.35">
      <c r="B6166" s="2" t="s">
        <v>8</v>
      </c>
    </row>
    <row r="6167" spans="2:32" x14ac:dyDescent="0.35">
      <c r="B6167" s="1" t="s">
        <v>1317</v>
      </c>
      <c r="C6167" s="5">
        <v>2.7000000000000001E-3</v>
      </c>
      <c r="D6167" s="6">
        <v>1.379</v>
      </c>
      <c r="E6167" s="5">
        <v>0</v>
      </c>
      <c r="F6167" s="6">
        <v>0</v>
      </c>
      <c r="G6167" s="5">
        <v>0</v>
      </c>
      <c r="H6167" s="6">
        <v>0</v>
      </c>
      <c r="I6167" s="5">
        <v>0</v>
      </c>
      <c r="J6167" s="6">
        <v>0</v>
      </c>
      <c r="K6167" s="5">
        <v>0</v>
      </c>
      <c r="L6167" s="6">
        <v>0</v>
      </c>
      <c r="M6167" s="5">
        <v>0</v>
      </c>
      <c r="N6167" s="6">
        <v>0</v>
      </c>
      <c r="O6167" s="5">
        <v>0</v>
      </c>
      <c r="P6167" s="6">
        <v>0</v>
      </c>
      <c r="Q6167" s="5">
        <v>0</v>
      </c>
      <c r="R6167" s="6">
        <v>0</v>
      </c>
      <c r="S6167" s="5">
        <v>2.4199999999999999E-2</v>
      </c>
      <c r="T6167" s="6">
        <v>1.379</v>
      </c>
      <c r="U6167" s="5">
        <v>0</v>
      </c>
      <c r="V6167" s="6">
        <v>0</v>
      </c>
      <c r="W6167" s="5">
        <v>0</v>
      </c>
      <c r="X6167" s="6">
        <v>0</v>
      </c>
      <c r="Y6167" s="5">
        <v>0</v>
      </c>
      <c r="Z6167" s="6">
        <v>0</v>
      </c>
      <c r="AA6167" s="5">
        <v>0</v>
      </c>
      <c r="AB6167" s="6">
        <v>0</v>
      </c>
      <c r="AC6167" s="5">
        <v>0</v>
      </c>
      <c r="AD6167" s="6">
        <v>0</v>
      </c>
      <c r="AE6167" s="5">
        <v>0</v>
      </c>
      <c r="AF6167" s="6">
        <v>0</v>
      </c>
    </row>
    <row r="6168" spans="2:32" x14ac:dyDescent="0.35">
      <c r="B6168" s="1" t="s">
        <v>1318</v>
      </c>
      <c r="C6168" s="5">
        <v>0</v>
      </c>
      <c r="D6168" s="6">
        <v>0</v>
      </c>
      <c r="E6168" s="5">
        <v>0</v>
      </c>
      <c r="F6168" s="6">
        <v>0</v>
      </c>
      <c r="G6168" s="5">
        <v>0</v>
      </c>
      <c r="H6168" s="6">
        <v>0</v>
      </c>
      <c r="I6168" s="5">
        <v>0</v>
      </c>
      <c r="J6168" s="6">
        <v>0</v>
      </c>
      <c r="K6168" s="5">
        <v>0</v>
      </c>
      <c r="L6168" s="6">
        <v>0</v>
      </c>
      <c r="M6168" s="5">
        <v>0</v>
      </c>
      <c r="N6168" s="6">
        <v>0</v>
      </c>
      <c r="O6168" s="5">
        <v>0</v>
      </c>
      <c r="P6168" s="6">
        <v>0</v>
      </c>
      <c r="Q6168" s="5">
        <v>0</v>
      </c>
      <c r="R6168" s="6">
        <v>0</v>
      </c>
      <c r="S6168" s="5">
        <v>0</v>
      </c>
      <c r="T6168" s="6">
        <v>0</v>
      </c>
      <c r="U6168" s="5">
        <v>0</v>
      </c>
      <c r="V6168" s="6">
        <v>0</v>
      </c>
      <c r="W6168" s="5">
        <v>0</v>
      </c>
      <c r="X6168" s="6">
        <v>0</v>
      </c>
      <c r="Y6168" s="5">
        <v>0</v>
      </c>
      <c r="Z6168" s="6">
        <v>0</v>
      </c>
      <c r="AA6168" s="5">
        <v>0</v>
      </c>
      <c r="AB6168" s="6">
        <v>0</v>
      </c>
      <c r="AC6168" s="5">
        <v>0</v>
      </c>
      <c r="AD6168" s="6">
        <v>0</v>
      </c>
      <c r="AE6168" s="5">
        <v>0</v>
      </c>
      <c r="AF6168" s="6">
        <v>0</v>
      </c>
    </row>
    <row r="6169" spans="2:32" x14ac:dyDescent="0.35">
      <c r="B6169" s="1" t="s">
        <v>1319</v>
      </c>
      <c r="C6169" s="5">
        <v>2.7000000000000001E-3</v>
      </c>
      <c r="D6169" s="6">
        <v>1.379</v>
      </c>
      <c r="E6169" s="5">
        <v>0</v>
      </c>
      <c r="F6169" s="6">
        <v>0</v>
      </c>
      <c r="G6169" s="5">
        <v>0</v>
      </c>
      <c r="H6169" s="6">
        <v>0</v>
      </c>
      <c r="I6169" s="5">
        <v>0</v>
      </c>
      <c r="J6169" s="6">
        <v>0</v>
      </c>
      <c r="K6169" s="5">
        <v>0</v>
      </c>
      <c r="L6169" s="6">
        <v>0</v>
      </c>
      <c r="M6169" s="5">
        <v>0</v>
      </c>
      <c r="N6169" s="6">
        <v>0</v>
      </c>
      <c r="O6169" s="5">
        <v>0</v>
      </c>
      <c r="P6169" s="6">
        <v>0</v>
      </c>
      <c r="Q6169" s="5">
        <v>0</v>
      </c>
      <c r="R6169" s="6">
        <v>0</v>
      </c>
      <c r="S6169" s="5">
        <v>2.4199999999999999E-2</v>
      </c>
      <c r="T6169" s="6">
        <v>1.379</v>
      </c>
      <c r="U6169" s="5">
        <v>0</v>
      </c>
      <c r="V6169" s="6">
        <v>0</v>
      </c>
      <c r="W6169" s="5">
        <v>0</v>
      </c>
      <c r="X6169" s="6">
        <v>0</v>
      </c>
      <c r="Y6169" s="5">
        <v>0</v>
      </c>
      <c r="Z6169" s="6">
        <v>0</v>
      </c>
      <c r="AA6169" s="5">
        <v>0</v>
      </c>
      <c r="AB6169" s="6">
        <v>0</v>
      </c>
      <c r="AC6169" s="5">
        <v>0</v>
      </c>
      <c r="AD6169" s="6">
        <v>0</v>
      </c>
      <c r="AE6169" s="5">
        <v>0</v>
      </c>
      <c r="AF6169" s="6">
        <v>0</v>
      </c>
    </row>
    <row r="6170" spans="2:32" x14ac:dyDescent="0.35">
      <c r="B6170" s="1" t="s">
        <v>1320</v>
      </c>
      <c r="C6170" s="5">
        <v>0</v>
      </c>
      <c r="D6170" s="6">
        <v>0</v>
      </c>
      <c r="E6170" s="5">
        <v>0</v>
      </c>
      <c r="F6170" s="6">
        <v>0</v>
      </c>
      <c r="G6170" s="5">
        <v>0</v>
      </c>
      <c r="H6170" s="6">
        <v>0</v>
      </c>
      <c r="I6170" s="5">
        <v>0</v>
      </c>
      <c r="J6170" s="6">
        <v>0</v>
      </c>
      <c r="K6170" s="5">
        <v>0</v>
      </c>
      <c r="L6170" s="6">
        <v>0</v>
      </c>
      <c r="M6170" s="5">
        <v>0</v>
      </c>
      <c r="N6170" s="6">
        <v>0</v>
      </c>
      <c r="O6170" s="5">
        <v>0</v>
      </c>
      <c r="P6170" s="6">
        <v>0</v>
      </c>
      <c r="Q6170" s="5">
        <v>0</v>
      </c>
      <c r="R6170" s="6">
        <v>0</v>
      </c>
      <c r="S6170" s="5">
        <v>0</v>
      </c>
      <c r="T6170" s="6">
        <v>0</v>
      </c>
      <c r="U6170" s="5">
        <v>0</v>
      </c>
      <c r="V6170" s="6">
        <v>0</v>
      </c>
      <c r="W6170" s="5">
        <v>0</v>
      </c>
      <c r="X6170" s="6">
        <v>0</v>
      </c>
      <c r="Y6170" s="5">
        <v>0</v>
      </c>
      <c r="Z6170" s="6">
        <v>0</v>
      </c>
      <c r="AA6170" s="5">
        <v>0</v>
      </c>
      <c r="AB6170" s="6">
        <v>0</v>
      </c>
      <c r="AC6170" s="5">
        <v>0</v>
      </c>
      <c r="AD6170" s="6">
        <v>0</v>
      </c>
      <c r="AE6170" s="5">
        <v>0</v>
      </c>
      <c r="AF6170" s="6">
        <v>0</v>
      </c>
    </row>
    <row r="6171" spans="2:32" x14ac:dyDescent="0.35">
      <c r="B6171" s="1" t="s">
        <v>1321</v>
      </c>
      <c r="C6171" s="5">
        <v>0</v>
      </c>
      <c r="D6171" s="6">
        <v>0</v>
      </c>
      <c r="E6171" s="5">
        <v>0</v>
      </c>
      <c r="F6171" s="6">
        <v>0</v>
      </c>
      <c r="G6171" s="5">
        <v>0</v>
      </c>
      <c r="H6171" s="6">
        <v>0</v>
      </c>
      <c r="I6171" s="5">
        <v>0</v>
      </c>
      <c r="J6171" s="6">
        <v>0</v>
      </c>
      <c r="K6171" s="5">
        <v>0</v>
      </c>
      <c r="L6171" s="6">
        <v>0</v>
      </c>
      <c r="M6171" s="5">
        <v>0</v>
      </c>
      <c r="N6171" s="6">
        <v>0</v>
      </c>
      <c r="O6171" s="5">
        <v>0</v>
      </c>
      <c r="P6171" s="6">
        <v>0</v>
      </c>
      <c r="Q6171" s="5">
        <v>0</v>
      </c>
      <c r="R6171" s="6">
        <v>0</v>
      </c>
      <c r="S6171" s="5">
        <v>0</v>
      </c>
      <c r="T6171" s="6">
        <v>0</v>
      </c>
      <c r="U6171" s="5">
        <v>0</v>
      </c>
      <c r="V6171" s="6">
        <v>0</v>
      </c>
      <c r="W6171" s="5">
        <v>0</v>
      </c>
      <c r="X6171" s="6">
        <v>0</v>
      </c>
      <c r="Y6171" s="5">
        <v>0</v>
      </c>
      <c r="Z6171" s="6">
        <v>0</v>
      </c>
      <c r="AA6171" s="5">
        <v>0</v>
      </c>
      <c r="AB6171" s="6">
        <v>0</v>
      </c>
      <c r="AC6171" s="5">
        <v>0</v>
      </c>
      <c r="AD6171" s="6">
        <v>0</v>
      </c>
      <c r="AE6171" s="5">
        <v>0</v>
      </c>
      <c r="AF6171" s="6">
        <v>0</v>
      </c>
    </row>
    <row r="6172" spans="2:32" x14ac:dyDescent="0.35">
      <c r="B6172" s="1" t="s">
        <v>592</v>
      </c>
      <c r="C6172" s="5">
        <v>1.864E-2</v>
      </c>
      <c r="D6172" s="6">
        <v>9.51</v>
      </c>
      <c r="E6172" s="5">
        <v>0</v>
      </c>
      <c r="F6172" s="6">
        <v>0</v>
      </c>
      <c r="G6172" s="5">
        <v>0</v>
      </c>
      <c r="H6172" s="6">
        <v>0</v>
      </c>
      <c r="I6172" s="5">
        <v>0</v>
      </c>
      <c r="J6172" s="6">
        <v>0</v>
      </c>
      <c r="K6172" s="5">
        <v>0</v>
      </c>
      <c r="L6172" s="6">
        <v>0</v>
      </c>
      <c r="M6172" s="5">
        <v>0</v>
      </c>
      <c r="N6172" s="6">
        <v>0</v>
      </c>
      <c r="O6172" s="5">
        <v>0</v>
      </c>
      <c r="P6172" s="6">
        <v>0</v>
      </c>
      <c r="Q6172" s="5">
        <v>0</v>
      </c>
      <c r="R6172" s="6">
        <v>0</v>
      </c>
      <c r="S6172" s="5">
        <v>0.16689999999999999</v>
      </c>
      <c r="T6172" s="6">
        <v>9.51</v>
      </c>
      <c r="U6172" s="5">
        <v>0</v>
      </c>
      <c r="V6172" s="6">
        <v>0</v>
      </c>
      <c r="W6172" s="5">
        <v>0</v>
      </c>
      <c r="X6172" s="6">
        <v>0</v>
      </c>
      <c r="Y6172" s="5">
        <v>0</v>
      </c>
      <c r="Z6172" s="6">
        <v>0</v>
      </c>
      <c r="AA6172" s="5">
        <v>0</v>
      </c>
      <c r="AB6172" s="6">
        <v>0</v>
      </c>
      <c r="AC6172" s="5">
        <v>0</v>
      </c>
      <c r="AD6172" s="6">
        <v>0</v>
      </c>
      <c r="AE6172" s="5">
        <v>0</v>
      </c>
      <c r="AF6172" s="6">
        <v>0</v>
      </c>
    </row>
    <row r="6173" spans="2:32" x14ac:dyDescent="0.35">
      <c r="B6173" s="1" t="s">
        <v>595</v>
      </c>
      <c r="C6173" s="5">
        <v>3.6600000000000001E-3</v>
      </c>
      <c r="D6173" s="6">
        <v>1.8680000000000001</v>
      </c>
      <c r="E6173" s="5">
        <v>0</v>
      </c>
      <c r="F6173" s="6">
        <v>0</v>
      </c>
      <c r="G6173" s="5">
        <v>0</v>
      </c>
      <c r="H6173" s="6">
        <v>0</v>
      </c>
      <c r="I6173" s="5">
        <v>0</v>
      </c>
      <c r="J6173" s="6">
        <v>0</v>
      </c>
      <c r="K6173" s="5">
        <v>0</v>
      </c>
      <c r="L6173" s="6">
        <v>0</v>
      </c>
      <c r="M6173" s="5">
        <v>0</v>
      </c>
      <c r="N6173" s="6">
        <v>0</v>
      </c>
      <c r="O6173" s="5">
        <v>0</v>
      </c>
      <c r="P6173" s="6">
        <v>0</v>
      </c>
      <c r="Q6173" s="5">
        <v>0</v>
      </c>
      <c r="R6173" s="6">
        <v>0</v>
      </c>
      <c r="S6173" s="5">
        <v>0</v>
      </c>
      <c r="T6173" s="6">
        <v>0</v>
      </c>
      <c r="U6173" s="5">
        <v>0</v>
      </c>
      <c r="V6173" s="6">
        <v>0</v>
      </c>
      <c r="W6173" s="5">
        <v>0</v>
      </c>
      <c r="X6173" s="6">
        <v>0</v>
      </c>
      <c r="Y6173" s="5">
        <v>0</v>
      </c>
      <c r="Z6173" s="6">
        <v>0</v>
      </c>
      <c r="AA6173" s="5">
        <v>0</v>
      </c>
      <c r="AB6173" s="6">
        <v>0</v>
      </c>
      <c r="AC6173" s="5">
        <v>0</v>
      </c>
      <c r="AD6173" s="6">
        <v>0</v>
      </c>
      <c r="AE6173" s="5">
        <v>3.9489999999999997E-2</v>
      </c>
      <c r="AF6173" s="6">
        <v>1.8680000000000001</v>
      </c>
    </row>
    <row r="6174" spans="2:32" x14ac:dyDescent="0.35">
      <c r="B6174" s="1" t="s">
        <v>597</v>
      </c>
      <c r="C6174" s="5">
        <v>4.2000000000000002E-4</v>
      </c>
      <c r="D6174" s="6">
        <v>0.21299999999999999</v>
      </c>
      <c r="E6174" s="5">
        <v>0</v>
      </c>
      <c r="F6174" s="6">
        <v>0</v>
      </c>
      <c r="G6174" s="5">
        <v>0</v>
      </c>
      <c r="H6174" s="6">
        <v>0</v>
      </c>
      <c r="I6174" s="5">
        <v>0</v>
      </c>
      <c r="J6174" s="6">
        <v>0</v>
      </c>
      <c r="K6174" s="5">
        <v>0</v>
      </c>
      <c r="L6174" s="6">
        <v>0</v>
      </c>
      <c r="M6174" s="5">
        <v>0</v>
      </c>
      <c r="N6174" s="6">
        <v>0</v>
      </c>
      <c r="O6174" s="5">
        <v>0</v>
      </c>
      <c r="P6174" s="6">
        <v>0</v>
      </c>
      <c r="Q6174" s="5">
        <v>1.1520000000000001E-2</v>
      </c>
      <c r="R6174" s="6">
        <v>0.21299999999999999</v>
      </c>
      <c r="S6174" s="5">
        <v>0</v>
      </c>
      <c r="T6174" s="6">
        <v>0</v>
      </c>
      <c r="U6174" s="5">
        <v>0</v>
      </c>
      <c r="V6174" s="6">
        <v>0</v>
      </c>
      <c r="W6174" s="5">
        <v>0</v>
      </c>
      <c r="X6174" s="6">
        <v>0</v>
      </c>
      <c r="Y6174" s="5">
        <v>0</v>
      </c>
      <c r="Z6174" s="6">
        <v>0</v>
      </c>
      <c r="AA6174" s="5">
        <v>0</v>
      </c>
      <c r="AB6174" s="6">
        <v>0</v>
      </c>
      <c r="AC6174" s="5">
        <v>0</v>
      </c>
      <c r="AD6174" s="6">
        <v>0</v>
      </c>
      <c r="AE6174" s="5">
        <v>0</v>
      </c>
      <c r="AF6174" s="6">
        <v>0</v>
      </c>
    </row>
    <row r="6175" spans="2:32" x14ac:dyDescent="0.35">
      <c r="B6175" s="1" t="s">
        <v>1322</v>
      </c>
      <c r="C6175" s="5">
        <v>0</v>
      </c>
      <c r="D6175" s="6">
        <v>0</v>
      </c>
      <c r="E6175" s="5">
        <v>0</v>
      </c>
      <c r="F6175" s="6">
        <v>0</v>
      </c>
      <c r="G6175" s="5">
        <v>0</v>
      </c>
      <c r="H6175" s="6">
        <v>0</v>
      </c>
      <c r="I6175" s="5">
        <v>0</v>
      </c>
      <c r="J6175" s="6">
        <v>0</v>
      </c>
      <c r="K6175" s="5">
        <v>0</v>
      </c>
      <c r="L6175" s="6">
        <v>0</v>
      </c>
      <c r="M6175" s="5">
        <v>0</v>
      </c>
      <c r="N6175" s="6">
        <v>0</v>
      </c>
      <c r="O6175" s="5">
        <v>0</v>
      </c>
      <c r="P6175" s="6">
        <v>0</v>
      </c>
      <c r="Q6175" s="5">
        <v>0</v>
      </c>
      <c r="R6175" s="6">
        <v>0</v>
      </c>
      <c r="S6175" s="5">
        <v>0</v>
      </c>
      <c r="T6175" s="6">
        <v>0</v>
      </c>
      <c r="U6175" s="5">
        <v>0</v>
      </c>
      <c r="V6175" s="6">
        <v>0</v>
      </c>
      <c r="W6175" s="5">
        <v>0</v>
      </c>
      <c r="X6175" s="6">
        <v>0</v>
      </c>
      <c r="Y6175" s="5">
        <v>0</v>
      </c>
      <c r="Z6175" s="6">
        <v>0</v>
      </c>
      <c r="AA6175" s="5">
        <v>0</v>
      </c>
      <c r="AB6175" s="6">
        <v>0</v>
      </c>
      <c r="AC6175" s="5">
        <v>0</v>
      </c>
      <c r="AD6175" s="6">
        <v>0</v>
      </c>
      <c r="AE6175" s="5">
        <v>0</v>
      </c>
      <c r="AF6175" s="6">
        <v>0</v>
      </c>
    </row>
    <row r="6176" spans="2:32" x14ac:dyDescent="0.35">
      <c r="B6176" s="1" t="s">
        <v>599</v>
      </c>
      <c r="C6176" s="5">
        <v>0</v>
      </c>
      <c r="D6176" s="6">
        <v>0</v>
      </c>
      <c r="E6176" s="5">
        <v>0</v>
      </c>
      <c r="F6176" s="6">
        <v>0</v>
      </c>
      <c r="G6176" s="5">
        <v>0</v>
      </c>
      <c r="H6176" s="6">
        <v>0</v>
      </c>
      <c r="I6176" s="5">
        <v>0</v>
      </c>
      <c r="J6176" s="6">
        <v>0</v>
      </c>
      <c r="K6176" s="5">
        <v>0</v>
      </c>
      <c r="L6176" s="6">
        <v>0</v>
      </c>
      <c r="M6176" s="5">
        <v>0</v>
      </c>
      <c r="N6176" s="6">
        <v>0</v>
      </c>
      <c r="O6176" s="5">
        <v>0</v>
      </c>
      <c r="P6176" s="6">
        <v>0</v>
      </c>
      <c r="Q6176" s="5">
        <v>0</v>
      </c>
      <c r="R6176" s="6">
        <v>0</v>
      </c>
      <c r="S6176" s="5">
        <v>0</v>
      </c>
      <c r="T6176" s="6">
        <v>0</v>
      </c>
      <c r="U6176" s="5">
        <v>0</v>
      </c>
      <c r="V6176" s="6">
        <v>0</v>
      </c>
      <c r="W6176" s="5">
        <v>0</v>
      </c>
      <c r="X6176" s="6">
        <v>0</v>
      </c>
      <c r="Y6176" s="5">
        <v>0</v>
      </c>
      <c r="Z6176" s="6">
        <v>0</v>
      </c>
      <c r="AA6176" s="5">
        <v>0</v>
      </c>
      <c r="AB6176" s="6">
        <v>0</v>
      </c>
      <c r="AC6176" s="5">
        <v>0</v>
      </c>
      <c r="AD6176" s="6">
        <v>0</v>
      </c>
      <c r="AE6176" s="5">
        <v>0</v>
      </c>
      <c r="AF6176" s="6">
        <v>0</v>
      </c>
    </row>
    <row r="6177" spans="2:32" x14ac:dyDescent="0.35">
      <c r="B6177" s="1" t="s">
        <v>1323</v>
      </c>
      <c r="C6177" s="5">
        <v>5.6800000000000002E-3</v>
      </c>
      <c r="D6177" s="6">
        <v>2.8959999999999999</v>
      </c>
      <c r="E6177" s="5">
        <v>0</v>
      </c>
      <c r="F6177" s="6">
        <v>0</v>
      </c>
      <c r="G6177" s="5">
        <v>0</v>
      </c>
      <c r="H6177" s="6">
        <v>0</v>
      </c>
      <c r="I6177" s="5">
        <v>0</v>
      </c>
      <c r="J6177" s="6">
        <v>0</v>
      </c>
      <c r="K6177" s="5">
        <v>0</v>
      </c>
      <c r="L6177" s="6">
        <v>0</v>
      </c>
      <c r="M6177" s="5">
        <v>0</v>
      </c>
      <c r="N6177" s="6">
        <v>0</v>
      </c>
      <c r="O6177" s="5">
        <v>0</v>
      </c>
      <c r="P6177" s="6">
        <v>0</v>
      </c>
      <c r="Q6177" s="5">
        <v>0</v>
      </c>
      <c r="R6177" s="6">
        <v>0</v>
      </c>
      <c r="S6177" s="5">
        <v>5.083E-2</v>
      </c>
      <c r="T6177" s="6">
        <v>2.8959999999999999</v>
      </c>
      <c r="U6177" s="5">
        <v>0</v>
      </c>
      <c r="V6177" s="6">
        <v>0</v>
      </c>
      <c r="W6177" s="5">
        <v>0</v>
      </c>
      <c r="X6177" s="6">
        <v>0</v>
      </c>
      <c r="Y6177" s="5">
        <v>0</v>
      </c>
      <c r="Z6177" s="6">
        <v>0</v>
      </c>
      <c r="AA6177" s="5">
        <v>0</v>
      </c>
      <c r="AB6177" s="6">
        <v>0</v>
      </c>
      <c r="AC6177" s="5">
        <v>0</v>
      </c>
      <c r="AD6177" s="6">
        <v>0</v>
      </c>
      <c r="AE6177" s="5">
        <v>0</v>
      </c>
      <c r="AF6177" s="6">
        <v>0</v>
      </c>
    </row>
    <row r="6178" spans="2:32" x14ac:dyDescent="0.35">
      <c r="B6178" s="1" t="s">
        <v>1324</v>
      </c>
      <c r="C6178" s="5">
        <v>0</v>
      </c>
      <c r="D6178" s="6">
        <v>0</v>
      </c>
      <c r="E6178" s="5">
        <v>0</v>
      </c>
      <c r="F6178" s="6">
        <v>0</v>
      </c>
      <c r="G6178" s="5">
        <v>0</v>
      </c>
      <c r="H6178" s="6">
        <v>0</v>
      </c>
      <c r="I6178" s="5">
        <v>0</v>
      </c>
      <c r="J6178" s="6">
        <v>0</v>
      </c>
      <c r="K6178" s="5">
        <v>0</v>
      </c>
      <c r="L6178" s="6">
        <v>0</v>
      </c>
      <c r="M6178" s="5">
        <v>0</v>
      </c>
      <c r="N6178" s="6">
        <v>0</v>
      </c>
      <c r="O6178" s="5">
        <v>0</v>
      </c>
      <c r="P6178" s="6">
        <v>0</v>
      </c>
      <c r="Q6178" s="5">
        <v>0</v>
      </c>
      <c r="R6178" s="6">
        <v>0</v>
      </c>
      <c r="S6178" s="5">
        <v>0</v>
      </c>
      <c r="T6178" s="6">
        <v>0</v>
      </c>
      <c r="U6178" s="5">
        <v>0</v>
      </c>
      <c r="V6178" s="6">
        <v>0</v>
      </c>
      <c r="W6178" s="5">
        <v>0</v>
      </c>
      <c r="X6178" s="6">
        <v>0</v>
      </c>
      <c r="Y6178" s="5">
        <v>0</v>
      </c>
      <c r="Z6178" s="6">
        <v>0</v>
      </c>
      <c r="AA6178" s="5">
        <v>0</v>
      </c>
      <c r="AB6178" s="6">
        <v>0</v>
      </c>
      <c r="AC6178" s="5">
        <v>0</v>
      </c>
      <c r="AD6178" s="6">
        <v>0</v>
      </c>
      <c r="AE6178" s="5">
        <v>0</v>
      </c>
      <c r="AF6178" s="6">
        <v>0</v>
      </c>
    </row>
    <row r="6179" spans="2:32" x14ac:dyDescent="0.35">
      <c r="B6179" s="1" t="s">
        <v>1325</v>
      </c>
      <c r="C6179" s="5">
        <v>5.6999999999999998E-4</v>
      </c>
      <c r="D6179" s="6">
        <v>0.29299999999999998</v>
      </c>
      <c r="E6179" s="5">
        <v>0</v>
      </c>
      <c r="F6179" s="6">
        <v>0</v>
      </c>
      <c r="G6179" s="5">
        <v>0</v>
      </c>
      <c r="H6179" s="6">
        <v>0</v>
      </c>
      <c r="I6179" s="5">
        <v>0</v>
      </c>
      <c r="J6179" s="6">
        <v>0</v>
      </c>
      <c r="K6179" s="5">
        <v>0</v>
      </c>
      <c r="L6179" s="6">
        <v>0</v>
      </c>
      <c r="M6179" s="5">
        <v>0</v>
      </c>
      <c r="N6179" s="6">
        <v>0</v>
      </c>
      <c r="O6179" s="5">
        <v>0</v>
      </c>
      <c r="P6179" s="6">
        <v>0</v>
      </c>
      <c r="Q6179" s="5">
        <v>0</v>
      </c>
      <c r="R6179" s="6">
        <v>0</v>
      </c>
      <c r="S6179" s="5">
        <v>0</v>
      </c>
      <c r="T6179" s="6">
        <v>0</v>
      </c>
      <c r="U6179" s="5">
        <v>1.4279999999999999E-2</v>
      </c>
      <c r="V6179" s="6">
        <v>0.29299999999999998</v>
      </c>
      <c r="W6179" s="5">
        <v>0</v>
      </c>
      <c r="X6179" s="6">
        <v>0</v>
      </c>
      <c r="Y6179" s="5">
        <v>0</v>
      </c>
      <c r="Z6179" s="6">
        <v>0</v>
      </c>
      <c r="AA6179" s="5">
        <v>0</v>
      </c>
      <c r="AB6179" s="6">
        <v>0</v>
      </c>
      <c r="AC6179" s="5">
        <v>0</v>
      </c>
      <c r="AD6179" s="6">
        <v>0</v>
      </c>
      <c r="AE6179" s="5">
        <v>0</v>
      </c>
      <c r="AF6179" s="6">
        <v>0</v>
      </c>
    </row>
    <row r="6180" spans="2:32" x14ac:dyDescent="0.35">
      <c r="B6180" s="1" t="s">
        <v>1326</v>
      </c>
      <c r="C6180" s="5">
        <v>5.6999999999999998E-4</v>
      </c>
      <c r="D6180" s="6">
        <v>0.29299999999999998</v>
      </c>
      <c r="E6180" s="5">
        <v>0</v>
      </c>
      <c r="F6180" s="6">
        <v>0</v>
      </c>
      <c r="G6180" s="5">
        <v>0</v>
      </c>
      <c r="H6180" s="6">
        <v>0</v>
      </c>
      <c r="I6180" s="5">
        <v>0</v>
      </c>
      <c r="J6180" s="6">
        <v>0</v>
      </c>
      <c r="K6180" s="5">
        <v>0</v>
      </c>
      <c r="L6180" s="6">
        <v>0</v>
      </c>
      <c r="M6180" s="5">
        <v>0</v>
      </c>
      <c r="N6180" s="6">
        <v>0</v>
      </c>
      <c r="O6180" s="5">
        <v>0</v>
      </c>
      <c r="P6180" s="6">
        <v>0</v>
      </c>
      <c r="Q6180" s="5">
        <v>0</v>
      </c>
      <c r="R6180" s="6">
        <v>0</v>
      </c>
      <c r="S6180" s="5">
        <v>0</v>
      </c>
      <c r="T6180" s="6">
        <v>0</v>
      </c>
      <c r="U6180" s="5">
        <v>1.4279999999999999E-2</v>
      </c>
      <c r="V6180" s="6">
        <v>0.29299999999999998</v>
      </c>
      <c r="W6180" s="5">
        <v>0</v>
      </c>
      <c r="X6180" s="6">
        <v>0</v>
      </c>
      <c r="Y6180" s="5">
        <v>0</v>
      </c>
      <c r="Z6180" s="6">
        <v>0</v>
      </c>
      <c r="AA6180" s="5">
        <v>0</v>
      </c>
      <c r="AB6180" s="6">
        <v>0</v>
      </c>
      <c r="AC6180" s="5">
        <v>0</v>
      </c>
      <c r="AD6180" s="6">
        <v>0</v>
      </c>
      <c r="AE6180" s="5">
        <v>0</v>
      </c>
      <c r="AF6180" s="6">
        <v>0</v>
      </c>
    </row>
    <row r="6181" spans="2:32" x14ac:dyDescent="0.35">
      <c r="B6181" s="1" t="s">
        <v>601</v>
      </c>
      <c r="C6181" s="5">
        <v>0</v>
      </c>
      <c r="D6181" s="6">
        <v>0</v>
      </c>
      <c r="E6181" s="5">
        <v>0</v>
      </c>
      <c r="F6181" s="6">
        <v>0</v>
      </c>
      <c r="G6181" s="5">
        <v>0</v>
      </c>
      <c r="H6181" s="6">
        <v>0</v>
      </c>
      <c r="I6181" s="5">
        <v>0</v>
      </c>
      <c r="J6181" s="6">
        <v>0</v>
      </c>
      <c r="K6181" s="5">
        <v>0</v>
      </c>
      <c r="L6181" s="6">
        <v>0</v>
      </c>
      <c r="M6181" s="5">
        <v>0</v>
      </c>
      <c r="N6181" s="6">
        <v>0</v>
      </c>
      <c r="O6181" s="5">
        <v>0</v>
      </c>
      <c r="P6181" s="6">
        <v>0</v>
      </c>
      <c r="Q6181" s="5">
        <v>0</v>
      </c>
      <c r="R6181" s="6">
        <v>0</v>
      </c>
      <c r="S6181" s="5">
        <v>0</v>
      </c>
      <c r="T6181" s="6">
        <v>0</v>
      </c>
      <c r="U6181" s="5">
        <v>0</v>
      </c>
      <c r="V6181" s="6">
        <v>0</v>
      </c>
      <c r="W6181" s="5">
        <v>0</v>
      </c>
      <c r="X6181" s="6">
        <v>0</v>
      </c>
      <c r="Y6181" s="5">
        <v>0</v>
      </c>
      <c r="Z6181" s="6">
        <v>0</v>
      </c>
      <c r="AA6181" s="5">
        <v>0</v>
      </c>
      <c r="AB6181" s="6">
        <v>0</v>
      </c>
      <c r="AC6181" s="5">
        <v>0</v>
      </c>
      <c r="AD6181" s="6">
        <v>0</v>
      </c>
      <c r="AE6181" s="5">
        <v>0</v>
      </c>
      <c r="AF6181" s="6">
        <v>0</v>
      </c>
    </row>
    <row r="6182" spans="2:32" x14ac:dyDescent="0.35">
      <c r="B6182" s="1" t="s">
        <v>602</v>
      </c>
      <c r="C6182" s="5">
        <v>0</v>
      </c>
      <c r="D6182" s="6">
        <v>0</v>
      </c>
      <c r="E6182" s="5">
        <v>0</v>
      </c>
      <c r="F6182" s="6">
        <v>0</v>
      </c>
      <c r="G6182" s="5">
        <v>0</v>
      </c>
      <c r="H6182" s="6">
        <v>0</v>
      </c>
      <c r="I6182" s="5">
        <v>0</v>
      </c>
      <c r="J6182" s="6">
        <v>0</v>
      </c>
      <c r="K6182" s="5">
        <v>0</v>
      </c>
      <c r="L6182" s="6">
        <v>0</v>
      </c>
      <c r="M6182" s="5">
        <v>0</v>
      </c>
      <c r="N6182" s="6">
        <v>0</v>
      </c>
      <c r="O6182" s="5">
        <v>0</v>
      </c>
      <c r="P6182" s="6">
        <v>0</v>
      </c>
      <c r="Q6182" s="5">
        <v>0</v>
      </c>
      <c r="R6182" s="6">
        <v>0</v>
      </c>
      <c r="S6182" s="5">
        <v>0</v>
      </c>
      <c r="T6182" s="6">
        <v>0</v>
      </c>
      <c r="U6182" s="5">
        <v>0</v>
      </c>
      <c r="V6182" s="6">
        <v>0</v>
      </c>
      <c r="W6182" s="5">
        <v>0</v>
      </c>
      <c r="X6182" s="6">
        <v>0</v>
      </c>
      <c r="Y6182" s="5">
        <v>0</v>
      </c>
      <c r="Z6182" s="6">
        <v>0</v>
      </c>
      <c r="AA6182" s="5">
        <v>0</v>
      </c>
      <c r="AB6182" s="6">
        <v>0</v>
      </c>
      <c r="AC6182" s="5">
        <v>0</v>
      </c>
      <c r="AD6182" s="6">
        <v>0</v>
      </c>
      <c r="AE6182" s="5">
        <v>0</v>
      </c>
      <c r="AF6182" s="6">
        <v>0</v>
      </c>
    </row>
    <row r="6183" spans="2:32" x14ac:dyDescent="0.35">
      <c r="B6183" s="1" t="s">
        <v>1327</v>
      </c>
      <c r="C6183" s="5">
        <v>5.0000000000000001E-4</v>
      </c>
      <c r="D6183" s="6">
        <v>0.255</v>
      </c>
      <c r="E6183" s="5">
        <v>0</v>
      </c>
      <c r="F6183" s="6">
        <v>0</v>
      </c>
      <c r="G6183" s="5">
        <v>0</v>
      </c>
      <c r="H6183" s="6">
        <v>0</v>
      </c>
      <c r="I6183" s="5">
        <v>1.354E-2</v>
      </c>
      <c r="J6183" s="6">
        <v>0.255</v>
      </c>
      <c r="K6183" s="5">
        <v>0</v>
      </c>
      <c r="L6183" s="6">
        <v>0</v>
      </c>
      <c r="M6183" s="5">
        <v>0</v>
      </c>
      <c r="N6183" s="6">
        <v>0</v>
      </c>
      <c r="O6183" s="5">
        <v>0</v>
      </c>
      <c r="P6183" s="6">
        <v>0</v>
      </c>
      <c r="Q6183" s="5">
        <v>0</v>
      </c>
      <c r="R6183" s="6">
        <v>0</v>
      </c>
      <c r="S6183" s="5">
        <v>0</v>
      </c>
      <c r="T6183" s="6">
        <v>0</v>
      </c>
      <c r="U6183" s="5">
        <v>0</v>
      </c>
      <c r="V6183" s="6">
        <v>0</v>
      </c>
      <c r="W6183" s="5">
        <v>0</v>
      </c>
      <c r="X6183" s="6">
        <v>0</v>
      </c>
      <c r="Y6183" s="5">
        <v>0</v>
      </c>
      <c r="Z6183" s="6">
        <v>0</v>
      </c>
      <c r="AA6183" s="5">
        <v>0</v>
      </c>
      <c r="AB6183" s="6">
        <v>0</v>
      </c>
      <c r="AC6183" s="5">
        <v>0</v>
      </c>
      <c r="AD6183" s="6">
        <v>0</v>
      </c>
      <c r="AE6183" s="5">
        <v>0</v>
      </c>
      <c r="AF6183" s="6">
        <v>0</v>
      </c>
    </row>
    <row r="6184" spans="2:32" x14ac:dyDescent="0.35">
      <c r="B6184" s="1" t="s">
        <v>1328</v>
      </c>
      <c r="C6184" s="5">
        <v>0</v>
      </c>
      <c r="D6184" s="6">
        <v>0</v>
      </c>
      <c r="E6184" s="5">
        <v>0</v>
      </c>
      <c r="F6184" s="6">
        <v>0</v>
      </c>
      <c r="G6184" s="5">
        <v>0</v>
      </c>
      <c r="H6184" s="6">
        <v>0</v>
      </c>
      <c r="I6184" s="5">
        <v>0</v>
      </c>
      <c r="J6184" s="6">
        <v>0</v>
      </c>
      <c r="K6184" s="5">
        <v>0</v>
      </c>
      <c r="L6184" s="6">
        <v>0</v>
      </c>
      <c r="M6184" s="5">
        <v>0</v>
      </c>
      <c r="N6184" s="6">
        <v>0</v>
      </c>
      <c r="O6184" s="5">
        <v>0</v>
      </c>
      <c r="P6184" s="6">
        <v>0</v>
      </c>
      <c r="Q6184" s="5">
        <v>0</v>
      </c>
      <c r="R6184" s="6">
        <v>0</v>
      </c>
      <c r="S6184" s="5">
        <v>0</v>
      </c>
      <c r="T6184" s="6">
        <v>0</v>
      </c>
      <c r="U6184" s="5">
        <v>0</v>
      </c>
      <c r="V6184" s="6">
        <v>0</v>
      </c>
      <c r="W6184" s="5">
        <v>0</v>
      </c>
      <c r="X6184" s="6">
        <v>0</v>
      </c>
      <c r="Y6184" s="5">
        <v>0</v>
      </c>
      <c r="Z6184" s="6">
        <v>0</v>
      </c>
      <c r="AA6184" s="5">
        <v>0</v>
      </c>
      <c r="AB6184" s="6">
        <v>0</v>
      </c>
      <c r="AC6184" s="5">
        <v>0</v>
      </c>
      <c r="AD6184" s="6">
        <v>0</v>
      </c>
      <c r="AE6184" s="5">
        <v>0</v>
      </c>
      <c r="AF6184" s="6">
        <v>0</v>
      </c>
    </row>
    <row r="6185" spans="2:32" x14ac:dyDescent="0.35">
      <c r="B6185" s="1" t="s">
        <v>1329</v>
      </c>
      <c r="C6185" s="5">
        <v>0</v>
      </c>
      <c r="D6185" s="6">
        <v>0</v>
      </c>
      <c r="E6185" s="5">
        <v>0</v>
      </c>
      <c r="F6185" s="6">
        <v>0</v>
      </c>
      <c r="G6185" s="5">
        <v>0</v>
      </c>
      <c r="H6185" s="6">
        <v>0</v>
      </c>
      <c r="I6185" s="5">
        <v>0</v>
      </c>
      <c r="J6185" s="6">
        <v>0</v>
      </c>
      <c r="K6185" s="5">
        <v>0</v>
      </c>
      <c r="L6185" s="6">
        <v>0</v>
      </c>
      <c r="M6185" s="5">
        <v>0</v>
      </c>
      <c r="N6185" s="6">
        <v>0</v>
      </c>
      <c r="O6185" s="5">
        <v>0</v>
      </c>
      <c r="P6185" s="6">
        <v>0</v>
      </c>
      <c r="Q6185" s="5">
        <v>0</v>
      </c>
      <c r="R6185" s="6">
        <v>0</v>
      </c>
      <c r="S6185" s="5">
        <v>0</v>
      </c>
      <c r="T6185" s="6">
        <v>0</v>
      </c>
      <c r="U6185" s="5">
        <v>0</v>
      </c>
      <c r="V6185" s="6">
        <v>0</v>
      </c>
      <c r="W6185" s="5">
        <v>0</v>
      </c>
      <c r="X6185" s="6">
        <v>0</v>
      </c>
      <c r="Y6185" s="5">
        <v>0</v>
      </c>
      <c r="Z6185" s="6">
        <v>0</v>
      </c>
      <c r="AA6185" s="5">
        <v>0</v>
      </c>
      <c r="AB6185" s="6">
        <v>0</v>
      </c>
      <c r="AC6185" s="5">
        <v>0</v>
      </c>
      <c r="AD6185" s="6">
        <v>0</v>
      </c>
      <c r="AE6185" s="5">
        <v>0</v>
      </c>
      <c r="AF6185" s="6">
        <v>0</v>
      </c>
    </row>
    <row r="6186" spans="2:32" x14ac:dyDescent="0.35">
      <c r="B6186" s="1" t="s">
        <v>606</v>
      </c>
      <c r="C6186" s="5">
        <v>1.06E-3</v>
      </c>
      <c r="D6186" s="6">
        <v>0.53900000000000003</v>
      </c>
      <c r="E6186" s="5">
        <v>0</v>
      </c>
      <c r="F6186" s="6">
        <v>0</v>
      </c>
      <c r="G6186" s="5">
        <v>0</v>
      </c>
      <c r="H6186" s="6">
        <v>0</v>
      </c>
      <c r="I6186" s="5">
        <v>0</v>
      </c>
      <c r="J6186" s="6">
        <v>0</v>
      </c>
      <c r="K6186" s="5">
        <v>0</v>
      </c>
      <c r="L6186" s="6">
        <v>0</v>
      </c>
      <c r="M6186" s="5">
        <v>0</v>
      </c>
      <c r="N6186" s="6">
        <v>0</v>
      </c>
      <c r="O6186" s="5">
        <v>0</v>
      </c>
      <c r="P6186" s="6">
        <v>0</v>
      </c>
      <c r="Q6186" s="5">
        <v>0</v>
      </c>
      <c r="R6186" s="6">
        <v>0</v>
      </c>
      <c r="S6186" s="5">
        <v>9.4599999999999997E-3</v>
      </c>
      <c r="T6186" s="6">
        <v>0.53900000000000003</v>
      </c>
      <c r="U6186" s="5">
        <v>0</v>
      </c>
      <c r="V6186" s="6">
        <v>0</v>
      </c>
      <c r="W6186" s="5">
        <v>0</v>
      </c>
      <c r="X6186" s="6">
        <v>0</v>
      </c>
      <c r="Y6186" s="5">
        <v>0</v>
      </c>
      <c r="Z6186" s="6">
        <v>0</v>
      </c>
      <c r="AA6186" s="5">
        <v>0</v>
      </c>
      <c r="AB6186" s="6">
        <v>0</v>
      </c>
      <c r="AC6186" s="5">
        <v>0</v>
      </c>
      <c r="AD6186" s="6">
        <v>0</v>
      </c>
      <c r="AE6186" s="5">
        <v>0</v>
      </c>
      <c r="AF6186" s="6">
        <v>0</v>
      </c>
    </row>
    <row r="6187" spans="2:32" x14ac:dyDescent="0.35">
      <c r="B6187" s="1" t="s">
        <v>1330</v>
      </c>
      <c r="C6187" s="5">
        <v>0</v>
      </c>
      <c r="D6187" s="6">
        <v>0</v>
      </c>
      <c r="E6187" s="5">
        <v>0</v>
      </c>
      <c r="F6187" s="6">
        <v>0</v>
      </c>
      <c r="G6187" s="5">
        <v>0</v>
      </c>
      <c r="H6187" s="6">
        <v>0</v>
      </c>
      <c r="I6187" s="5">
        <v>0</v>
      </c>
      <c r="J6187" s="6">
        <v>0</v>
      </c>
      <c r="K6187" s="5">
        <v>0</v>
      </c>
      <c r="L6187" s="6">
        <v>0</v>
      </c>
      <c r="M6187" s="5">
        <v>0</v>
      </c>
      <c r="N6187" s="6">
        <v>0</v>
      </c>
      <c r="O6187" s="5">
        <v>0</v>
      </c>
      <c r="P6187" s="6">
        <v>0</v>
      </c>
      <c r="Q6187" s="5">
        <v>0</v>
      </c>
      <c r="R6187" s="6">
        <v>0</v>
      </c>
      <c r="S6187" s="5">
        <v>0</v>
      </c>
      <c r="T6187" s="6">
        <v>0</v>
      </c>
      <c r="U6187" s="5">
        <v>0</v>
      </c>
      <c r="V6187" s="6">
        <v>0</v>
      </c>
      <c r="W6187" s="5">
        <v>0</v>
      </c>
      <c r="X6187" s="6">
        <v>0</v>
      </c>
      <c r="Y6187" s="5">
        <v>0</v>
      </c>
      <c r="Z6187" s="6">
        <v>0</v>
      </c>
      <c r="AA6187" s="5">
        <v>0</v>
      </c>
      <c r="AB6187" s="6">
        <v>0</v>
      </c>
      <c r="AC6187" s="5">
        <v>0</v>
      </c>
      <c r="AD6187" s="6">
        <v>0</v>
      </c>
      <c r="AE6187" s="5">
        <v>0</v>
      </c>
      <c r="AF6187" s="6">
        <v>0</v>
      </c>
    </row>
    <row r="6188" spans="2:32" x14ac:dyDescent="0.35">
      <c r="B6188" s="1" t="s">
        <v>1331</v>
      </c>
      <c r="C6188" s="5">
        <v>2.7000000000000001E-3</v>
      </c>
      <c r="D6188" s="6">
        <v>1.379</v>
      </c>
      <c r="E6188" s="5">
        <v>0</v>
      </c>
      <c r="F6188" s="6">
        <v>0</v>
      </c>
      <c r="G6188" s="5">
        <v>0</v>
      </c>
      <c r="H6188" s="6">
        <v>0</v>
      </c>
      <c r="I6188" s="5">
        <v>0</v>
      </c>
      <c r="J6188" s="6">
        <v>0</v>
      </c>
      <c r="K6188" s="5">
        <v>0</v>
      </c>
      <c r="L6188" s="6">
        <v>0</v>
      </c>
      <c r="M6188" s="5">
        <v>0</v>
      </c>
      <c r="N6188" s="6">
        <v>0</v>
      </c>
      <c r="O6188" s="5">
        <v>0</v>
      </c>
      <c r="P6188" s="6">
        <v>0</v>
      </c>
      <c r="Q6188" s="5">
        <v>0</v>
      </c>
      <c r="R6188" s="6">
        <v>0</v>
      </c>
      <c r="S6188" s="5">
        <v>2.4199999999999999E-2</v>
      </c>
      <c r="T6188" s="6">
        <v>1.379</v>
      </c>
      <c r="U6188" s="5">
        <v>0</v>
      </c>
      <c r="V6188" s="6">
        <v>0</v>
      </c>
      <c r="W6188" s="5">
        <v>0</v>
      </c>
      <c r="X6188" s="6">
        <v>0</v>
      </c>
      <c r="Y6188" s="5">
        <v>0</v>
      </c>
      <c r="Z6188" s="6">
        <v>0</v>
      </c>
      <c r="AA6188" s="5">
        <v>0</v>
      </c>
      <c r="AB6188" s="6">
        <v>0</v>
      </c>
      <c r="AC6188" s="5">
        <v>0</v>
      </c>
      <c r="AD6188" s="6">
        <v>0</v>
      </c>
      <c r="AE6188" s="5">
        <v>0</v>
      </c>
      <c r="AF6188" s="6">
        <v>0</v>
      </c>
    </row>
    <row r="6189" spans="2:32" x14ac:dyDescent="0.35">
      <c r="B6189" s="1" t="s">
        <v>608</v>
      </c>
      <c r="C6189" s="5">
        <v>1.214E-2</v>
      </c>
      <c r="D6189" s="6">
        <v>6.1929999999999996</v>
      </c>
      <c r="E6189" s="5">
        <v>0</v>
      </c>
      <c r="F6189" s="6">
        <v>0</v>
      </c>
      <c r="G6189" s="5">
        <v>0</v>
      </c>
      <c r="H6189" s="6">
        <v>0</v>
      </c>
      <c r="I6189" s="5">
        <v>0</v>
      </c>
      <c r="J6189" s="6">
        <v>0</v>
      </c>
      <c r="K6189" s="5">
        <v>0</v>
      </c>
      <c r="L6189" s="6">
        <v>0</v>
      </c>
      <c r="M6189" s="5">
        <v>0</v>
      </c>
      <c r="N6189" s="6">
        <v>0</v>
      </c>
      <c r="O6189" s="5">
        <v>0</v>
      </c>
      <c r="P6189" s="6">
        <v>0</v>
      </c>
      <c r="Q6189" s="5">
        <v>0</v>
      </c>
      <c r="R6189" s="6">
        <v>0</v>
      </c>
      <c r="S6189" s="5">
        <v>0.10868999999999999</v>
      </c>
      <c r="T6189" s="6">
        <v>6.1929999999999996</v>
      </c>
      <c r="U6189" s="5">
        <v>0</v>
      </c>
      <c r="V6189" s="6">
        <v>0</v>
      </c>
      <c r="W6189" s="5">
        <v>0</v>
      </c>
      <c r="X6189" s="6">
        <v>0</v>
      </c>
      <c r="Y6189" s="5">
        <v>0</v>
      </c>
      <c r="Z6189" s="6">
        <v>0</v>
      </c>
      <c r="AA6189" s="5">
        <v>0</v>
      </c>
      <c r="AB6189" s="6">
        <v>0</v>
      </c>
      <c r="AC6189" s="5">
        <v>0</v>
      </c>
      <c r="AD6189" s="6">
        <v>0</v>
      </c>
      <c r="AE6189" s="5">
        <v>0</v>
      </c>
      <c r="AF6189" s="6">
        <v>0</v>
      </c>
    </row>
    <row r="6190" spans="2:32" x14ac:dyDescent="0.35">
      <c r="B6190" s="1" t="s">
        <v>1332</v>
      </c>
      <c r="C6190" s="5">
        <v>7.7299999999999999E-3</v>
      </c>
      <c r="D6190" s="6">
        <v>3.944</v>
      </c>
      <c r="E6190" s="5">
        <v>0</v>
      </c>
      <c r="F6190" s="6">
        <v>0</v>
      </c>
      <c r="G6190" s="5">
        <v>0</v>
      </c>
      <c r="H6190" s="6">
        <v>0</v>
      </c>
      <c r="I6190" s="5">
        <v>0</v>
      </c>
      <c r="J6190" s="6">
        <v>0</v>
      </c>
      <c r="K6190" s="5">
        <v>0</v>
      </c>
      <c r="L6190" s="6">
        <v>0</v>
      </c>
      <c r="M6190" s="5">
        <v>0</v>
      </c>
      <c r="N6190" s="6">
        <v>0</v>
      </c>
      <c r="O6190" s="5">
        <v>0</v>
      </c>
      <c r="P6190" s="6">
        <v>0</v>
      </c>
      <c r="Q6190" s="5">
        <v>0</v>
      </c>
      <c r="R6190" s="6">
        <v>0</v>
      </c>
      <c r="S6190" s="5">
        <v>6.9220000000000004E-2</v>
      </c>
      <c r="T6190" s="6">
        <v>3.944</v>
      </c>
      <c r="U6190" s="5">
        <v>0</v>
      </c>
      <c r="V6190" s="6">
        <v>0</v>
      </c>
      <c r="W6190" s="5">
        <v>0</v>
      </c>
      <c r="X6190" s="6">
        <v>0</v>
      </c>
      <c r="Y6190" s="5">
        <v>0</v>
      </c>
      <c r="Z6190" s="6">
        <v>0</v>
      </c>
      <c r="AA6190" s="5">
        <v>0</v>
      </c>
      <c r="AB6190" s="6">
        <v>0</v>
      </c>
      <c r="AC6190" s="5">
        <v>0</v>
      </c>
      <c r="AD6190" s="6">
        <v>0</v>
      </c>
      <c r="AE6190" s="5">
        <v>0</v>
      </c>
      <c r="AF6190" s="6">
        <v>0</v>
      </c>
    </row>
    <row r="6191" spans="2:32" x14ac:dyDescent="0.35">
      <c r="B6191" s="1" t="s">
        <v>609</v>
      </c>
      <c r="C6191" s="5">
        <v>0</v>
      </c>
      <c r="D6191" s="6">
        <v>0</v>
      </c>
      <c r="E6191" s="5">
        <v>0</v>
      </c>
      <c r="F6191" s="6">
        <v>0</v>
      </c>
      <c r="G6191" s="5">
        <v>0</v>
      </c>
      <c r="H6191" s="6">
        <v>0</v>
      </c>
      <c r="I6191" s="5">
        <v>0</v>
      </c>
      <c r="J6191" s="6">
        <v>0</v>
      </c>
      <c r="K6191" s="5">
        <v>0</v>
      </c>
      <c r="L6191" s="6">
        <v>0</v>
      </c>
      <c r="M6191" s="5">
        <v>0</v>
      </c>
      <c r="N6191" s="6">
        <v>0</v>
      </c>
      <c r="O6191" s="5">
        <v>0</v>
      </c>
      <c r="P6191" s="6">
        <v>0</v>
      </c>
      <c r="Q6191" s="5">
        <v>0</v>
      </c>
      <c r="R6191" s="6">
        <v>0</v>
      </c>
      <c r="S6191" s="5">
        <v>0</v>
      </c>
      <c r="T6191" s="6">
        <v>0</v>
      </c>
      <c r="U6191" s="5">
        <v>0</v>
      </c>
      <c r="V6191" s="6">
        <v>0</v>
      </c>
      <c r="W6191" s="5">
        <v>0</v>
      </c>
      <c r="X6191" s="6">
        <v>0</v>
      </c>
      <c r="Y6191" s="5">
        <v>0</v>
      </c>
      <c r="Z6191" s="6">
        <v>0</v>
      </c>
      <c r="AA6191" s="5">
        <v>0</v>
      </c>
      <c r="AB6191" s="6">
        <v>0</v>
      </c>
      <c r="AC6191" s="5">
        <v>0</v>
      </c>
      <c r="AD6191" s="6">
        <v>0</v>
      </c>
      <c r="AE6191" s="5">
        <v>0</v>
      </c>
      <c r="AF6191" s="6">
        <v>0</v>
      </c>
    </row>
    <row r="6192" spans="2:32" x14ac:dyDescent="0.35">
      <c r="B6192" s="1" t="s">
        <v>1333</v>
      </c>
      <c r="C6192" s="5">
        <v>5.62E-3</v>
      </c>
      <c r="D6192" s="6">
        <v>2.8660000000000001</v>
      </c>
      <c r="E6192" s="5">
        <v>0</v>
      </c>
      <c r="F6192" s="6">
        <v>0</v>
      </c>
      <c r="G6192" s="5">
        <v>0</v>
      </c>
      <c r="H6192" s="6">
        <v>0</v>
      </c>
      <c r="I6192" s="5">
        <v>0</v>
      </c>
      <c r="J6192" s="6">
        <v>0</v>
      </c>
      <c r="K6192" s="5">
        <v>0</v>
      </c>
      <c r="L6192" s="6">
        <v>0</v>
      </c>
      <c r="M6192" s="5">
        <v>0</v>
      </c>
      <c r="N6192" s="6">
        <v>0</v>
      </c>
      <c r="O6192" s="5">
        <v>0</v>
      </c>
      <c r="P6192" s="6">
        <v>0</v>
      </c>
      <c r="Q6192" s="5">
        <v>0</v>
      </c>
      <c r="R6192" s="6">
        <v>0</v>
      </c>
      <c r="S6192" s="5">
        <v>5.0299999999999997E-2</v>
      </c>
      <c r="T6192" s="6">
        <v>2.8660000000000001</v>
      </c>
      <c r="U6192" s="5">
        <v>0</v>
      </c>
      <c r="V6192" s="6">
        <v>0</v>
      </c>
      <c r="W6192" s="5">
        <v>0</v>
      </c>
      <c r="X6192" s="6">
        <v>0</v>
      </c>
      <c r="Y6192" s="5">
        <v>0</v>
      </c>
      <c r="Z6192" s="6">
        <v>0</v>
      </c>
      <c r="AA6192" s="5">
        <v>0</v>
      </c>
      <c r="AB6192" s="6">
        <v>0</v>
      </c>
      <c r="AC6192" s="5">
        <v>0</v>
      </c>
      <c r="AD6192" s="6">
        <v>0</v>
      </c>
      <c r="AE6192" s="5">
        <v>0</v>
      </c>
      <c r="AF6192" s="6">
        <v>0</v>
      </c>
    </row>
    <row r="6193" spans="2:32" x14ac:dyDescent="0.35">
      <c r="B6193" s="2" t="s">
        <v>9</v>
      </c>
    </row>
    <row r="6194" spans="2:32" x14ac:dyDescent="0.35">
      <c r="B6194" s="1" t="s">
        <v>611</v>
      </c>
      <c r="C6194" s="5">
        <v>0</v>
      </c>
      <c r="D6194" s="6">
        <v>0</v>
      </c>
      <c r="E6194" s="5">
        <v>0</v>
      </c>
      <c r="F6194" s="6">
        <v>0</v>
      </c>
      <c r="G6194" s="5">
        <v>0</v>
      </c>
      <c r="H6194" s="6">
        <v>0</v>
      </c>
      <c r="I6194" s="5">
        <v>0</v>
      </c>
      <c r="J6194" s="6">
        <v>0</v>
      </c>
      <c r="K6194" s="5">
        <v>0</v>
      </c>
      <c r="L6194" s="6">
        <v>0</v>
      </c>
      <c r="M6194" s="5">
        <v>0</v>
      </c>
      <c r="N6194" s="6">
        <v>0</v>
      </c>
      <c r="O6194" s="5">
        <v>0</v>
      </c>
      <c r="P6194" s="6">
        <v>0</v>
      </c>
      <c r="Q6194" s="5">
        <v>0</v>
      </c>
      <c r="R6194" s="6">
        <v>0</v>
      </c>
      <c r="S6194" s="5">
        <v>0</v>
      </c>
      <c r="T6194" s="6">
        <v>0</v>
      </c>
      <c r="U6194" s="5">
        <v>0</v>
      </c>
      <c r="V6194" s="6">
        <v>0</v>
      </c>
      <c r="W6194" s="5">
        <v>0</v>
      </c>
      <c r="X6194" s="6">
        <v>0</v>
      </c>
      <c r="Y6194" s="5">
        <v>0</v>
      </c>
      <c r="Z6194" s="6">
        <v>0</v>
      </c>
      <c r="AA6194" s="5">
        <v>0</v>
      </c>
      <c r="AB6194" s="6">
        <v>0</v>
      </c>
      <c r="AC6194" s="5">
        <v>0</v>
      </c>
      <c r="AD6194" s="6">
        <v>0</v>
      </c>
      <c r="AE6194" s="5">
        <v>0</v>
      </c>
      <c r="AF6194" s="6">
        <v>0</v>
      </c>
    </row>
    <row r="6195" spans="2:32" x14ac:dyDescent="0.35">
      <c r="B6195" s="1" t="s">
        <v>613</v>
      </c>
      <c r="C6195" s="5">
        <v>0</v>
      </c>
      <c r="D6195" s="6">
        <v>0</v>
      </c>
      <c r="E6195" s="5">
        <v>0</v>
      </c>
      <c r="F6195" s="6">
        <v>0</v>
      </c>
      <c r="G6195" s="5">
        <v>0</v>
      </c>
      <c r="H6195" s="6">
        <v>0</v>
      </c>
      <c r="I6195" s="5">
        <v>0</v>
      </c>
      <c r="J6195" s="6">
        <v>0</v>
      </c>
      <c r="K6195" s="5">
        <v>0</v>
      </c>
      <c r="L6195" s="6">
        <v>0</v>
      </c>
      <c r="M6195" s="5">
        <v>0</v>
      </c>
      <c r="N6195" s="6">
        <v>0</v>
      </c>
      <c r="O6195" s="5">
        <v>0</v>
      </c>
      <c r="P6195" s="6">
        <v>0</v>
      </c>
      <c r="Q6195" s="5">
        <v>0</v>
      </c>
      <c r="R6195" s="6">
        <v>0</v>
      </c>
      <c r="S6195" s="5">
        <v>0</v>
      </c>
      <c r="T6195" s="6">
        <v>0</v>
      </c>
      <c r="U6195" s="5">
        <v>0</v>
      </c>
      <c r="V6195" s="6">
        <v>0</v>
      </c>
      <c r="W6195" s="5">
        <v>0</v>
      </c>
      <c r="X6195" s="6">
        <v>0</v>
      </c>
      <c r="Y6195" s="5">
        <v>0</v>
      </c>
      <c r="Z6195" s="6">
        <v>0</v>
      </c>
      <c r="AA6195" s="5">
        <v>0</v>
      </c>
      <c r="AB6195" s="6">
        <v>0</v>
      </c>
      <c r="AC6195" s="5">
        <v>0</v>
      </c>
      <c r="AD6195" s="6">
        <v>0</v>
      </c>
      <c r="AE6195" s="5">
        <v>0</v>
      </c>
      <c r="AF6195" s="6">
        <v>0</v>
      </c>
    </row>
    <row r="6196" spans="2:32" x14ac:dyDescent="0.35">
      <c r="B6196" s="1" t="s">
        <v>614</v>
      </c>
      <c r="C6196" s="5">
        <v>0</v>
      </c>
      <c r="D6196" s="6">
        <v>0</v>
      </c>
      <c r="E6196" s="5">
        <v>0</v>
      </c>
      <c r="F6196" s="6">
        <v>0</v>
      </c>
      <c r="G6196" s="5">
        <v>0</v>
      </c>
      <c r="H6196" s="6">
        <v>0</v>
      </c>
      <c r="I6196" s="5">
        <v>0</v>
      </c>
      <c r="J6196" s="6">
        <v>0</v>
      </c>
      <c r="K6196" s="5">
        <v>0</v>
      </c>
      <c r="L6196" s="6">
        <v>0</v>
      </c>
      <c r="M6196" s="5">
        <v>0</v>
      </c>
      <c r="N6196" s="6">
        <v>0</v>
      </c>
      <c r="O6196" s="5">
        <v>0</v>
      </c>
      <c r="P6196" s="6">
        <v>0</v>
      </c>
      <c r="Q6196" s="5">
        <v>0</v>
      </c>
      <c r="R6196" s="6">
        <v>0</v>
      </c>
      <c r="S6196" s="5">
        <v>0</v>
      </c>
      <c r="T6196" s="6">
        <v>0</v>
      </c>
      <c r="U6196" s="5">
        <v>0</v>
      </c>
      <c r="V6196" s="6">
        <v>0</v>
      </c>
      <c r="W6196" s="5">
        <v>0</v>
      </c>
      <c r="X6196" s="6">
        <v>0</v>
      </c>
      <c r="Y6196" s="5">
        <v>0</v>
      </c>
      <c r="Z6196" s="6">
        <v>0</v>
      </c>
      <c r="AA6196" s="5">
        <v>0</v>
      </c>
      <c r="AB6196" s="6">
        <v>0</v>
      </c>
      <c r="AC6196" s="5">
        <v>0</v>
      </c>
      <c r="AD6196" s="6">
        <v>0</v>
      </c>
      <c r="AE6196" s="5">
        <v>0</v>
      </c>
      <c r="AF6196" s="6">
        <v>0</v>
      </c>
    </row>
    <row r="6197" spans="2:32" x14ac:dyDescent="0.35">
      <c r="B6197" s="1" t="s">
        <v>615</v>
      </c>
      <c r="C6197" s="5">
        <v>0</v>
      </c>
      <c r="D6197" s="6">
        <v>0</v>
      </c>
      <c r="E6197" s="5">
        <v>0</v>
      </c>
      <c r="F6197" s="6">
        <v>0</v>
      </c>
      <c r="G6197" s="5">
        <v>0</v>
      </c>
      <c r="H6197" s="6">
        <v>0</v>
      </c>
      <c r="I6197" s="5">
        <v>0</v>
      </c>
      <c r="J6197" s="6">
        <v>0</v>
      </c>
      <c r="K6197" s="5">
        <v>0</v>
      </c>
      <c r="L6197" s="6">
        <v>0</v>
      </c>
      <c r="M6197" s="5">
        <v>0</v>
      </c>
      <c r="N6197" s="6">
        <v>0</v>
      </c>
      <c r="O6197" s="5">
        <v>0</v>
      </c>
      <c r="P6197" s="6">
        <v>0</v>
      </c>
      <c r="Q6197" s="5">
        <v>0</v>
      </c>
      <c r="R6197" s="6">
        <v>0</v>
      </c>
      <c r="S6197" s="5">
        <v>0</v>
      </c>
      <c r="T6197" s="6">
        <v>0</v>
      </c>
      <c r="U6197" s="5">
        <v>0</v>
      </c>
      <c r="V6197" s="6">
        <v>0</v>
      </c>
      <c r="W6197" s="5">
        <v>0</v>
      </c>
      <c r="X6197" s="6">
        <v>0</v>
      </c>
      <c r="Y6197" s="5">
        <v>0</v>
      </c>
      <c r="Z6197" s="6">
        <v>0</v>
      </c>
      <c r="AA6197" s="5">
        <v>0</v>
      </c>
      <c r="AB6197" s="6">
        <v>0</v>
      </c>
      <c r="AC6197" s="5">
        <v>0</v>
      </c>
      <c r="AD6197" s="6">
        <v>0</v>
      </c>
      <c r="AE6197" s="5">
        <v>0</v>
      </c>
      <c r="AF6197" s="6">
        <v>0</v>
      </c>
    </row>
    <row r="6198" spans="2:32" x14ac:dyDescent="0.35">
      <c r="B6198" s="1" t="s">
        <v>1334</v>
      </c>
      <c r="C6198" s="5">
        <v>3.9300000000000003E-3</v>
      </c>
      <c r="D6198" s="6">
        <v>2.0070000000000001</v>
      </c>
      <c r="E6198" s="5">
        <v>0</v>
      </c>
      <c r="F6198" s="6">
        <v>0</v>
      </c>
      <c r="G6198" s="5">
        <v>0</v>
      </c>
      <c r="H6198" s="6">
        <v>0</v>
      </c>
      <c r="I6198" s="5">
        <v>0</v>
      </c>
      <c r="J6198" s="6">
        <v>0</v>
      </c>
      <c r="K6198" s="5">
        <v>0</v>
      </c>
      <c r="L6198" s="6">
        <v>0</v>
      </c>
      <c r="M6198" s="5">
        <v>0</v>
      </c>
      <c r="N6198" s="6">
        <v>0</v>
      </c>
      <c r="O6198" s="5">
        <v>0</v>
      </c>
      <c r="P6198" s="6">
        <v>0</v>
      </c>
      <c r="Q6198" s="5">
        <v>1.1520000000000001E-2</v>
      </c>
      <c r="R6198" s="6">
        <v>0.21299999999999999</v>
      </c>
      <c r="S6198" s="5">
        <v>0</v>
      </c>
      <c r="T6198" s="6">
        <v>0</v>
      </c>
      <c r="U6198" s="5">
        <v>8.7470000000000006E-2</v>
      </c>
      <c r="V6198" s="6">
        <v>1.7949999999999999</v>
      </c>
      <c r="W6198" s="5">
        <v>0</v>
      </c>
      <c r="X6198" s="6">
        <v>0</v>
      </c>
      <c r="Y6198" s="5">
        <v>0</v>
      </c>
      <c r="Z6198" s="6">
        <v>0</v>
      </c>
      <c r="AA6198" s="5">
        <v>0</v>
      </c>
      <c r="AB6198" s="6">
        <v>0</v>
      </c>
      <c r="AC6198" s="5">
        <v>0</v>
      </c>
      <c r="AD6198" s="6">
        <v>0</v>
      </c>
      <c r="AE6198" s="5">
        <v>0</v>
      </c>
      <c r="AF6198" s="6">
        <v>0</v>
      </c>
    </row>
    <row r="6199" spans="2:32" x14ac:dyDescent="0.35">
      <c r="B6199" s="1" t="s">
        <v>616</v>
      </c>
      <c r="C6199" s="5">
        <v>0</v>
      </c>
      <c r="D6199" s="6">
        <v>0</v>
      </c>
      <c r="E6199" s="5">
        <v>0</v>
      </c>
      <c r="F6199" s="6">
        <v>0</v>
      </c>
      <c r="G6199" s="5">
        <v>0</v>
      </c>
      <c r="H6199" s="6">
        <v>0</v>
      </c>
      <c r="I6199" s="5">
        <v>0</v>
      </c>
      <c r="J6199" s="6">
        <v>0</v>
      </c>
      <c r="K6199" s="5">
        <v>0</v>
      </c>
      <c r="L6199" s="6">
        <v>0</v>
      </c>
      <c r="M6199" s="5">
        <v>0</v>
      </c>
      <c r="N6199" s="6">
        <v>0</v>
      </c>
      <c r="O6199" s="5">
        <v>0</v>
      </c>
      <c r="P6199" s="6">
        <v>0</v>
      </c>
      <c r="Q6199" s="5">
        <v>0</v>
      </c>
      <c r="R6199" s="6">
        <v>0</v>
      </c>
      <c r="S6199" s="5">
        <v>0</v>
      </c>
      <c r="T6199" s="6">
        <v>0</v>
      </c>
      <c r="U6199" s="5">
        <v>0</v>
      </c>
      <c r="V6199" s="6">
        <v>0</v>
      </c>
      <c r="W6199" s="5">
        <v>0</v>
      </c>
      <c r="X6199" s="6">
        <v>0</v>
      </c>
      <c r="Y6199" s="5">
        <v>0</v>
      </c>
      <c r="Z6199" s="6">
        <v>0</v>
      </c>
      <c r="AA6199" s="5">
        <v>0</v>
      </c>
      <c r="AB6199" s="6">
        <v>0</v>
      </c>
      <c r="AC6199" s="5">
        <v>0</v>
      </c>
      <c r="AD6199" s="6">
        <v>0</v>
      </c>
      <c r="AE6199" s="5">
        <v>0</v>
      </c>
      <c r="AF6199" s="6">
        <v>0</v>
      </c>
    </row>
    <row r="6200" spans="2:32" x14ac:dyDescent="0.35">
      <c r="B6200" s="1" t="s">
        <v>617</v>
      </c>
      <c r="C6200" s="5">
        <v>3.9500000000000004E-3</v>
      </c>
      <c r="D6200" s="6">
        <v>2.016</v>
      </c>
      <c r="E6200" s="5">
        <v>0</v>
      </c>
      <c r="F6200" s="6">
        <v>0</v>
      </c>
      <c r="G6200" s="5">
        <v>0</v>
      </c>
      <c r="H6200" s="6">
        <v>0</v>
      </c>
      <c r="I6200" s="5">
        <v>0</v>
      </c>
      <c r="J6200" s="6">
        <v>0</v>
      </c>
      <c r="K6200" s="5">
        <v>0</v>
      </c>
      <c r="L6200" s="6">
        <v>0</v>
      </c>
      <c r="M6200" s="5">
        <v>0</v>
      </c>
      <c r="N6200" s="6">
        <v>0</v>
      </c>
      <c r="O6200" s="5">
        <v>9.1319999999999998E-2</v>
      </c>
      <c r="P6200" s="6">
        <v>1.175</v>
      </c>
      <c r="Q6200" s="5">
        <v>4.5490000000000003E-2</v>
      </c>
      <c r="R6200" s="6">
        <v>0.84099999999999997</v>
      </c>
      <c r="S6200" s="5">
        <v>0</v>
      </c>
      <c r="T6200" s="6">
        <v>0</v>
      </c>
      <c r="U6200" s="5">
        <v>0</v>
      </c>
      <c r="V6200" s="6">
        <v>0</v>
      </c>
      <c r="W6200" s="5">
        <v>0</v>
      </c>
      <c r="X6200" s="6">
        <v>0</v>
      </c>
      <c r="Y6200" s="5">
        <v>0</v>
      </c>
      <c r="Z6200" s="6">
        <v>0</v>
      </c>
      <c r="AA6200" s="5">
        <v>0</v>
      </c>
      <c r="AB6200" s="6">
        <v>0</v>
      </c>
      <c r="AC6200" s="5">
        <v>0</v>
      </c>
      <c r="AD6200" s="6">
        <v>0</v>
      </c>
      <c r="AE6200" s="5">
        <v>0</v>
      </c>
      <c r="AF6200" s="6">
        <v>0</v>
      </c>
    </row>
    <row r="6201" spans="2:32" x14ac:dyDescent="0.35">
      <c r="B6201" s="1" t="s">
        <v>618</v>
      </c>
      <c r="C6201" s="5">
        <v>7.26E-3</v>
      </c>
      <c r="D6201" s="6">
        <v>3.702</v>
      </c>
      <c r="E6201" s="5">
        <v>0</v>
      </c>
      <c r="F6201" s="6">
        <v>0</v>
      </c>
      <c r="G6201" s="5">
        <v>0</v>
      </c>
      <c r="H6201" s="6">
        <v>0</v>
      </c>
      <c r="I6201" s="5">
        <v>0</v>
      </c>
      <c r="J6201" s="6">
        <v>0</v>
      </c>
      <c r="K6201" s="5">
        <v>0</v>
      </c>
      <c r="L6201" s="6">
        <v>0</v>
      </c>
      <c r="M6201" s="5">
        <v>0</v>
      </c>
      <c r="N6201" s="6">
        <v>0</v>
      </c>
      <c r="O6201" s="5">
        <v>1.702E-2</v>
      </c>
      <c r="P6201" s="6">
        <v>0.219</v>
      </c>
      <c r="Q6201" s="5">
        <v>0</v>
      </c>
      <c r="R6201" s="6">
        <v>0</v>
      </c>
      <c r="S6201" s="5">
        <v>5.083E-2</v>
      </c>
      <c r="T6201" s="6">
        <v>2.8959999999999999</v>
      </c>
      <c r="U6201" s="5">
        <v>2.86E-2</v>
      </c>
      <c r="V6201" s="6">
        <v>0.58699999999999997</v>
      </c>
      <c r="W6201" s="5">
        <v>0</v>
      </c>
      <c r="X6201" s="6">
        <v>0</v>
      </c>
      <c r="Y6201" s="5">
        <v>0</v>
      </c>
      <c r="Z6201" s="6">
        <v>0</v>
      </c>
      <c r="AA6201" s="5">
        <v>0</v>
      </c>
      <c r="AB6201" s="6">
        <v>0</v>
      </c>
      <c r="AC6201" s="5">
        <v>0</v>
      </c>
      <c r="AD6201" s="6">
        <v>0</v>
      </c>
      <c r="AE6201" s="5">
        <v>0</v>
      </c>
      <c r="AF6201" s="6">
        <v>0</v>
      </c>
    </row>
    <row r="6202" spans="2:32" x14ac:dyDescent="0.35">
      <c r="B6202" s="1" t="s">
        <v>619</v>
      </c>
      <c r="C6202" s="5">
        <v>0</v>
      </c>
      <c r="D6202" s="6">
        <v>0</v>
      </c>
      <c r="E6202" s="5">
        <v>0</v>
      </c>
      <c r="F6202" s="6">
        <v>0</v>
      </c>
      <c r="G6202" s="5">
        <v>0</v>
      </c>
      <c r="H6202" s="6">
        <v>0</v>
      </c>
      <c r="I6202" s="5">
        <v>0</v>
      </c>
      <c r="J6202" s="6">
        <v>0</v>
      </c>
      <c r="K6202" s="5">
        <v>0</v>
      </c>
      <c r="L6202" s="6">
        <v>0</v>
      </c>
      <c r="M6202" s="5">
        <v>0</v>
      </c>
      <c r="N6202" s="6">
        <v>0</v>
      </c>
      <c r="O6202" s="5">
        <v>0</v>
      </c>
      <c r="P6202" s="6">
        <v>0</v>
      </c>
      <c r="Q6202" s="5">
        <v>0</v>
      </c>
      <c r="R6202" s="6">
        <v>0</v>
      </c>
      <c r="S6202" s="5">
        <v>0</v>
      </c>
      <c r="T6202" s="6">
        <v>0</v>
      </c>
      <c r="U6202" s="5">
        <v>0</v>
      </c>
      <c r="V6202" s="6">
        <v>0</v>
      </c>
      <c r="W6202" s="5">
        <v>0</v>
      </c>
      <c r="X6202" s="6">
        <v>0</v>
      </c>
      <c r="Y6202" s="5">
        <v>0</v>
      </c>
      <c r="Z6202" s="6">
        <v>0</v>
      </c>
      <c r="AA6202" s="5">
        <v>0</v>
      </c>
      <c r="AB6202" s="6">
        <v>0</v>
      </c>
      <c r="AC6202" s="5">
        <v>0</v>
      </c>
      <c r="AD6202" s="6">
        <v>0</v>
      </c>
      <c r="AE6202" s="5">
        <v>0</v>
      </c>
      <c r="AF6202" s="6">
        <v>0</v>
      </c>
    </row>
    <row r="6203" spans="2:32" x14ac:dyDescent="0.35">
      <c r="B6203" s="1" t="s">
        <v>620</v>
      </c>
      <c r="C6203" s="5">
        <v>5.6999999999999998E-4</v>
      </c>
      <c r="D6203" s="6">
        <v>0.29299999999999998</v>
      </c>
      <c r="E6203" s="5">
        <v>0</v>
      </c>
      <c r="F6203" s="6">
        <v>0</v>
      </c>
      <c r="G6203" s="5">
        <v>0</v>
      </c>
      <c r="H6203" s="6">
        <v>0</v>
      </c>
      <c r="I6203" s="5">
        <v>0</v>
      </c>
      <c r="J6203" s="6">
        <v>0</v>
      </c>
      <c r="K6203" s="5">
        <v>0</v>
      </c>
      <c r="L6203" s="6">
        <v>0</v>
      </c>
      <c r="M6203" s="5">
        <v>0</v>
      </c>
      <c r="N6203" s="6">
        <v>0</v>
      </c>
      <c r="O6203" s="5">
        <v>0</v>
      </c>
      <c r="P6203" s="6">
        <v>0</v>
      </c>
      <c r="Q6203" s="5">
        <v>0</v>
      </c>
      <c r="R6203" s="6">
        <v>0</v>
      </c>
      <c r="S6203" s="5">
        <v>0</v>
      </c>
      <c r="T6203" s="6">
        <v>0</v>
      </c>
      <c r="U6203" s="5">
        <v>1.4279999999999999E-2</v>
      </c>
      <c r="V6203" s="6">
        <v>0.29299999999999998</v>
      </c>
      <c r="W6203" s="5">
        <v>0</v>
      </c>
      <c r="X6203" s="6">
        <v>0</v>
      </c>
      <c r="Y6203" s="5">
        <v>0</v>
      </c>
      <c r="Z6203" s="6">
        <v>0</v>
      </c>
      <c r="AA6203" s="5">
        <v>0</v>
      </c>
      <c r="AB6203" s="6">
        <v>0</v>
      </c>
      <c r="AC6203" s="5">
        <v>0</v>
      </c>
      <c r="AD6203" s="6">
        <v>0</v>
      </c>
      <c r="AE6203" s="5">
        <v>0</v>
      </c>
      <c r="AF6203" s="6">
        <v>0</v>
      </c>
    </row>
    <row r="6204" spans="2:32" x14ac:dyDescent="0.35">
      <c r="B6204" s="1" t="s">
        <v>621</v>
      </c>
      <c r="C6204" s="5">
        <v>0</v>
      </c>
      <c r="D6204" s="6">
        <v>0</v>
      </c>
      <c r="E6204" s="5">
        <v>0</v>
      </c>
      <c r="F6204" s="6">
        <v>0</v>
      </c>
      <c r="G6204" s="5">
        <v>0</v>
      </c>
      <c r="H6204" s="6">
        <v>0</v>
      </c>
      <c r="I6204" s="5">
        <v>0</v>
      </c>
      <c r="J6204" s="6">
        <v>0</v>
      </c>
      <c r="K6204" s="5">
        <v>0</v>
      </c>
      <c r="L6204" s="6">
        <v>0</v>
      </c>
      <c r="M6204" s="5">
        <v>0</v>
      </c>
      <c r="N6204" s="6">
        <v>0</v>
      </c>
      <c r="O6204" s="5">
        <v>0</v>
      </c>
      <c r="P6204" s="6">
        <v>0</v>
      </c>
      <c r="Q6204" s="5">
        <v>0</v>
      </c>
      <c r="R6204" s="6">
        <v>0</v>
      </c>
      <c r="S6204" s="5">
        <v>0</v>
      </c>
      <c r="T6204" s="6">
        <v>0</v>
      </c>
      <c r="U6204" s="5">
        <v>0</v>
      </c>
      <c r="V6204" s="6">
        <v>0</v>
      </c>
      <c r="W6204" s="5">
        <v>0</v>
      </c>
      <c r="X6204" s="6">
        <v>0</v>
      </c>
      <c r="Y6204" s="5">
        <v>0</v>
      </c>
      <c r="Z6204" s="6">
        <v>0</v>
      </c>
      <c r="AA6204" s="5">
        <v>0</v>
      </c>
      <c r="AB6204" s="6">
        <v>0</v>
      </c>
      <c r="AC6204" s="5">
        <v>0</v>
      </c>
      <c r="AD6204" s="6">
        <v>0</v>
      </c>
      <c r="AE6204" s="5">
        <v>0</v>
      </c>
      <c r="AF6204" s="6">
        <v>0</v>
      </c>
    </row>
    <row r="6205" spans="2:32" x14ac:dyDescent="0.35">
      <c r="B6205" s="1" t="s">
        <v>622</v>
      </c>
      <c r="C6205" s="5">
        <v>0</v>
      </c>
      <c r="D6205" s="6">
        <v>0</v>
      </c>
      <c r="E6205" s="5">
        <v>0</v>
      </c>
      <c r="F6205" s="6">
        <v>0</v>
      </c>
      <c r="G6205" s="5">
        <v>0</v>
      </c>
      <c r="H6205" s="6">
        <v>0</v>
      </c>
      <c r="I6205" s="5">
        <v>0</v>
      </c>
      <c r="J6205" s="6">
        <v>0</v>
      </c>
      <c r="K6205" s="5">
        <v>0</v>
      </c>
      <c r="L6205" s="6">
        <v>0</v>
      </c>
      <c r="M6205" s="5">
        <v>0</v>
      </c>
      <c r="N6205" s="6">
        <v>0</v>
      </c>
      <c r="O6205" s="5">
        <v>0</v>
      </c>
      <c r="P6205" s="6">
        <v>0</v>
      </c>
      <c r="Q6205" s="5">
        <v>0</v>
      </c>
      <c r="R6205" s="6">
        <v>0</v>
      </c>
      <c r="S6205" s="5">
        <v>0</v>
      </c>
      <c r="T6205" s="6">
        <v>0</v>
      </c>
      <c r="U6205" s="5">
        <v>0</v>
      </c>
      <c r="V6205" s="6">
        <v>0</v>
      </c>
      <c r="W6205" s="5">
        <v>0</v>
      </c>
      <c r="X6205" s="6">
        <v>0</v>
      </c>
      <c r="Y6205" s="5">
        <v>0</v>
      </c>
      <c r="Z6205" s="6">
        <v>0</v>
      </c>
      <c r="AA6205" s="5">
        <v>0</v>
      </c>
      <c r="AB6205" s="6">
        <v>0</v>
      </c>
      <c r="AC6205" s="5">
        <v>0</v>
      </c>
      <c r="AD6205" s="6">
        <v>0</v>
      </c>
      <c r="AE6205" s="5">
        <v>0</v>
      </c>
      <c r="AF6205" s="6">
        <v>0</v>
      </c>
    </row>
    <row r="6206" spans="2:32" x14ac:dyDescent="0.35">
      <c r="B6206" s="1" t="s">
        <v>623</v>
      </c>
      <c r="C6206" s="5">
        <v>0</v>
      </c>
      <c r="D6206" s="6">
        <v>0</v>
      </c>
      <c r="E6206" s="5">
        <v>0</v>
      </c>
      <c r="F6206" s="6">
        <v>0</v>
      </c>
      <c r="G6206" s="5">
        <v>0</v>
      </c>
      <c r="H6206" s="6">
        <v>0</v>
      </c>
      <c r="I6206" s="5">
        <v>0</v>
      </c>
      <c r="J6206" s="6">
        <v>0</v>
      </c>
      <c r="K6206" s="5">
        <v>0</v>
      </c>
      <c r="L6206" s="6">
        <v>0</v>
      </c>
      <c r="M6206" s="5">
        <v>0</v>
      </c>
      <c r="N6206" s="6">
        <v>0</v>
      </c>
      <c r="O6206" s="5">
        <v>0</v>
      </c>
      <c r="P6206" s="6">
        <v>0</v>
      </c>
      <c r="Q6206" s="5">
        <v>0</v>
      </c>
      <c r="R6206" s="6">
        <v>0</v>
      </c>
      <c r="S6206" s="5">
        <v>0</v>
      </c>
      <c r="T6206" s="6">
        <v>0</v>
      </c>
      <c r="U6206" s="5">
        <v>0</v>
      </c>
      <c r="V6206" s="6">
        <v>0</v>
      </c>
      <c r="W6206" s="5">
        <v>0</v>
      </c>
      <c r="X6206" s="6">
        <v>0</v>
      </c>
      <c r="Y6206" s="5">
        <v>0</v>
      </c>
      <c r="Z6206" s="6">
        <v>0</v>
      </c>
      <c r="AA6206" s="5">
        <v>0</v>
      </c>
      <c r="AB6206" s="6">
        <v>0</v>
      </c>
      <c r="AC6206" s="5">
        <v>0</v>
      </c>
      <c r="AD6206" s="6">
        <v>0</v>
      </c>
      <c r="AE6206" s="5">
        <v>0</v>
      </c>
      <c r="AF6206" s="6">
        <v>0</v>
      </c>
    </row>
    <row r="6207" spans="2:32" x14ac:dyDescent="0.35">
      <c r="B6207" s="1" t="s">
        <v>624</v>
      </c>
      <c r="C6207" s="5">
        <v>0</v>
      </c>
      <c r="D6207" s="6">
        <v>0</v>
      </c>
      <c r="E6207" s="5">
        <v>0</v>
      </c>
      <c r="F6207" s="6">
        <v>0</v>
      </c>
      <c r="G6207" s="5">
        <v>0</v>
      </c>
      <c r="H6207" s="6">
        <v>0</v>
      </c>
      <c r="I6207" s="5">
        <v>0</v>
      </c>
      <c r="J6207" s="6">
        <v>0</v>
      </c>
      <c r="K6207" s="5">
        <v>0</v>
      </c>
      <c r="L6207" s="6">
        <v>0</v>
      </c>
      <c r="M6207" s="5">
        <v>0</v>
      </c>
      <c r="N6207" s="6">
        <v>0</v>
      </c>
      <c r="O6207" s="5">
        <v>0</v>
      </c>
      <c r="P6207" s="6">
        <v>0</v>
      </c>
      <c r="Q6207" s="5">
        <v>0</v>
      </c>
      <c r="R6207" s="6">
        <v>0</v>
      </c>
      <c r="S6207" s="5">
        <v>0</v>
      </c>
      <c r="T6207" s="6">
        <v>0</v>
      </c>
      <c r="U6207" s="5">
        <v>0</v>
      </c>
      <c r="V6207" s="6">
        <v>0</v>
      </c>
      <c r="W6207" s="5">
        <v>0</v>
      </c>
      <c r="X6207" s="6">
        <v>0</v>
      </c>
      <c r="Y6207" s="5">
        <v>0</v>
      </c>
      <c r="Z6207" s="6">
        <v>0</v>
      </c>
      <c r="AA6207" s="5">
        <v>0</v>
      </c>
      <c r="AB6207" s="6">
        <v>0</v>
      </c>
      <c r="AC6207" s="5">
        <v>0</v>
      </c>
      <c r="AD6207" s="6">
        <v>0</v>
      </c>
      <c r="AE6207" s="5">
        <v>0</v>
      </c>
      <c r="AF6207" s="6">
        <v>0</v>
      </c>
    </row>
    <row r="6208" spans="2:32" x14ac:dyDescent="0.35">
      <c r="B6208" s="1" t="s">
        <v>625</v>
      </c>
      <c r="C6208" s="5">
        <v>0</v>
      </c>
      <c r="D6208" s="6">
        <v>0</v>
      </c>
      <c r="E6208" s="5">
        <v>0</v>
      </c>
      <c r="F6208" s="6">
        <v>0</v>
      </c>
      <c r="G6208" s="5">
        <v>0</v>
      </c>
      <c r="H6208" s="6">
        <v>0</v>
      </c>
      <c r="I6208" s="5">
        <v>0</v>
      </c>
      <c r="J6208" s="6">
        <v>0</v>
      </c>
      <c r="K6208" s="5">
        <v>0</v>
      </c>
      <c r="L6208" s="6">
        <v>0</v>
      </c>
      <c r="M6208" s="5">
        <v>0</v>
      </c>
      <c r="N6208" s="6">
        <v>0</v>
      </c>
      <c r="O6208" s="5">
        <v>0</v>
      </c>
      <c r="P6208" s="6">
        <v>0</v>
      </c>
      <c r="Q6208" s="5">
        <v>0</v>
      </c>
      <c r="R6208" s="6">
        <v>0</v>
      </c>
      <c r="S6208" s="5">
        <v>0</v>
      </c>
      <c r="T6208" s="6">
        <v>0</v>
      </c>
      <c r="U6208" s="5">
        <v>0</v>
      </c>
      <c r="V6208" s="6">
        <v>0</v>
      </c>
      <c r="W6208" s="5">
        <v>0</v>
      </c>
      <c r="X6208" s="6">
        <v>0</v>
      </c>
      <c r="Y6208" s="5">
        <v>0</v>
      </c>
      <c r="Z6208" s="6">
        <v>0</v>
      </c>
      <c r="AA6208" s="5">
        <v>0</v>
      </c>
      <c r="AB6208" s="6">
        <v>0</v>
      </c>
      <c r="AC6208" s="5">
        <v>0</v>
      </c>
      <c r="AD6208" s="6">
        <v>0</v>
      </c>
      <c r="AE6208" s="5">
        <v>0</v>
      </c>
      <c r="AF6208" s="6">
        <v>0</v>
      </c>
    </row>
    <row r="6209" spans="2:32" x14ac:dyDescent="0.35">
      <c r="B6209" s="1" t="s">
        <v>626</v>
      </c>
      <c r="C6209" s="5">
        <v>4.7800000000000004E-3</v>
      </c>
      <c r="D6209" s="6">
        <v>2.4369999999999998</v>
      </c>
      <c r="E6209" s="5">
        <v>5.3760000000000002E-2</v>
      </c>
      <c r="F6209" s="6">
        <v>0.98399999999999999</v>
      </c>
      <c r="G6209" s="5">
        <v>0</v>
      </c>
      <c r="H6209" s="6">
        <v>0</v>
      </c>
      <c r="I6209" s="5">
        <v>0</v>
      </c>
      <c r="J6209" s="6">
        <v>0</v>
      </c>
      <c r="K6209" s="5">
        <v>0</v>
      </c>
      <c r="L6209" s="6">
        <v>0</v>
      </c>
      <c r="M6209" s="5">
        <v>0</v>
      </c>
      <c r="N6209" s="6">
        <v>0</v>
      </c>
      <c r="O6209" s="5">
        <v>0</v>
      </c>
      <c r="P6209" s="6">
        <v>0</v>
      </c>
      <c r="Q6209" s="5">
        <v>0</v>
      </c>
      <c r="R6209" s="6">
        <v>0</v>
      </c>
      <c r="S6209" s="5">
        <v>0</v>
      </c>
      <c r="T6209" s="6">
        <v>0</v>
      </c>
      <c r="U6209" s="5">
        <v>0</v>
      </c>
      <c r="V6209" s="6">
        <v>0</v>
      </c>
      <c r="W6209" s="5">
        <v>0</v>
      </c>
      <c r="X6209" s="6">
        <v>0</v>
      </c>
      <c r="Y6209" s="5">
        <v>2.7189999999999999E-2</v>
      </c>
      <c r="Z6209" s="6">
        <v>1.452</v>
      </c>
      <c r="AA6209" s="5">
        <v>0</v>
      </c>
      <c r="AB6209" s="6">
        <v>0</v>
      </c>
      <c r="AC6209" s="5">
        <v>0</v>
      </c>
      <c r="AD6209" s="6">
        <v>0</v>
      </c>
      <c r="AE6209" s="5">
        <v>0</v>
      </c>
      <c r="AF6209" s="6">
        <v>0</v>
      </c>
    </row>
    <row r="6210" spans="2:32" x14ac:dyDescent="0.35">
      <c r="B6210" s="1" t="s">
        <v>627</v>
      </c>
      <c r="C6210" s="5">
        <v>2.034E-2</v>
      </c>
      <c r="D6210" s="6">
        <v>10.374000000000001</v>
      </c>
      <c r="E6210" s="5">
        <v>0</v>
      </c>
      <c r="F6210" s="6">
        <v>0</v>
      </c>
      <c r="G6210" s="5">
        <v>0</v>
      </c>
      <c r="H6210" s="6">
        <v>0</v>
      </c>
      <c r="I6210" s="5">
        <v>0</v>
      </c>
      <c r="J6210" s="6">
        <v>0</v>
      </c>
      <c r="K6210" s="5">
        <v>0</v>
      </c>
      <c r="L6210" s="6">
        <v>0</v>
      </c>
      <c r="M6210" s="5">
        <v>6.4549999999999996E-2</v>
      </c>
      <c r="N6210" s="6">
        <v>1.5089999999999999</v>
      </c>
      <c r="O6210" s="5">
        <v>4.3450000000000003E-2</v>
      </c>
      <c r="P6210" s="6">
        <v>0.55900000000000005</v>
      </c>
      <c r="Q6210" s="5">
        <v>0</v>
      </c>
      <c r="R6210" s="6">
        <v>0</v>
      </c>
      <c r="S6210" s="5">
        <v>0</v>
      </c>
      <c r="T6210" s="6">
        <v>0</v>
      </c>
      <c r="U6210" s="5">
        <v>0.40475</v>
      </c>
      <c r="V6210" s="6">
        <v>8.3059999999999992</v>
      </c>
      <c r="W6210" s="5">
        <v>0</v>
      </c>
      <c r="X6210" s="6">
        <v>0</v>
      </c>
      <c r="Y6210" s="5">
        <v>0</v>
      </c>
      <c r="Z6210" s="6">
        <v>0</v>
      </c>
      <c r="AA6210" s="5">
        <v>0</v>
      </c>
      <c r="AB6210" s="6">
        <v>0</v>
      </c>
      <c r="AC6210" s="5">
        <v>0</v>
      </c>
      <c r="AD6210" s="6">
        <v>0</v>
      </c>
      <c r="AE6210" s="5">
        <v>0</v>
      </c>
      <c r="AF6210" s="6">
        <v>0</v>
      </c>
    </row>
    <row r="6211" spans="2:32" x14ac:dyDescent="0.35">
      <c r="B6211" s="1" t="s">
        <v>628</v>
      </c>
      <c r="C6211" s="5">
        <v>2.0500000000000002E-3</v>
      </c>
      <c r="D6211" s="6">
        <v>1.044</v>
      </c>
      <c r="E6211" s="5">
        <v>0</v>
      </c>
      <c r="F6211" s="6">
        <v>0</v>
      </c>
      <c r="G6211" s="5">
        <v>0</v>
      </c>
      <c r="H6211" s="6">
        <v>0</v>
      </c>
      <c r="I6211" s="5">
        <v>0</v>
      </c>
      <c r="J6211" s="6">
        <v>0</v>
      </c>
      <c r="K6211" s="5">
        <v>0</v>
      </c>
      <c r="L6211" s="6">
        <v>0</v>
      </c>
      <c r="M6211" s="5">
        <v>0</v>
      </c>
      <c r="N6211" s="6">
        <v>0</v>
      </c>
      <c r="O6211" s="5">
        <v>0</v>
      </c>
      <c r="P6211" s="6">
        <v>0</v>
      </c>
      <c r="Q6211" s="5">
        <v>0</v>
      </c>
      <c r="R6211" s="6">
        <v>0</v>
      </c>
      <c r="S6211" s="5">
        <v>0</v>
      </c>
      <c r="T6211" s="6">
        <v>0</v>
      </c>
      <c r="U6211" s="5">
        <v>5.0869999999999999E-2</v>
      </c>
      <c r="V6211" s="6">
        <v>1.044</v>
      </c>
      <c r="W6211" s="5">
        <v>0</v>
      </c>
      <c r="X6211" s="6">
        <v>0</v>
      </c>
      <c r="Y6211" s="5">
        <v>0</v>
      </c>
      <c r="Z6211" s="6">
        <v>0</v>
      </c>
      <c r="AA6211" s="5">
        <v>0</v>
      </c>
      <c r="AB6211" s="6">
        <v>0</v>
      </c>
      <c r="AC6211" s="5">
        <v>0</v>
      </c>
      <c r="AD6211" s="6">
        <v>0</v>
      </c>
      <c r="AE6211" s="5">
        <v>0</v>
      </c>
      <c r="AF6211" s="6">
        <v>0</v>
      </c>
    </row>
    <row r="6212" spans="2:32" x14ac:dyDescent="0.35">
      <c r="B6212" s="1" t="s">
        <v>629</v>
      </c>
      <c r="C6212" s="5">
        <v>0</v>
      </c>
      <c r="D6212" s="6">
        <v>0</v>
      </c>
      <c r="E6212" s="5">
        <v>0</v>
      </c>
      <c r="F6212" s="6">
        <v>0</v>
      </c>
      <c r="G6212" s="5">
        <v>0</v>
      </c>
      <c r="H6212" s="6">
        <v>0</v>
      </c>
      <c r="I6212" s="5">
        <v>0</v>
      </c>
      <c r="J6212" s="6">
        <v>0</v>
      </c>
      <c r="K6212" s="5">
        <v>0</v>
      </c>
      <c r="L6212" s="6">
        <v>0</v>
      </c>
      <c r="M6212" s="5">
        <v>0</v>
      </c>
      <c r="N6212" s="6">
        <v>0</v>
      </c>
      <c r="O6212" s="5">
        <v>0</v>
      </c>
      <c r="P6212" s="6">
        <v>0</v>
      </c>
      <c r="Q6212" s="5">
        <v>0</v>
      </c>
      <c r="R6212" s="6">
        <v>0</v>
      </c>
      <c r="S6212" s="5">
        <v>0</v>
      </c>
      <c r="T6212" s="6">
        <v>0</v>
      </c>
      <c r="U6212" s="5">
        <v>0</v>
      </c>
      <c r="V6212" s="6">
        <v>0</v>
      </c>
      <c r="W6212" s="5">
        <v>0</v>
      </c>
      <c r="X6212" s="6">
        <v>0</v>
      </c>
      <c r="Y6212" s="5">
        <v>0</v>
      </c>
      <c r="Z6212" s="6">
        <v>0</v>
      </c>
      <c r="AA6212" s="5">
        <v>0</v>
      </c>
      <c r="AB6212" s="6">
        <v>0</v>
      </c>
      <c r="AC6212" s="5">
        <v>0</v>
      </c>
      <c r="AD6212" s="6">
        <v>0</v>
      </c>
      <c r="AE6212" s="5">
        <v>0</v>
      </c>
      <c r="AF6212" s="6">
        <v>0</v>
      </c>
    </row>
    <row r="6213" spans="2:32" x14ac:dyDescent="0.35">
      <c r="B6213" s="1" t="s">
        <v>631</v>
      </c>
      <c r="C6213" s="5">
        <v>2.8600000000000001E-3</v>
      </c>
      <c r="D6213" s="6">
        <v>1.4590000000000001</v>
      </c>
      <c r="E6213" s="5">
        <v>0</v>
      </c>
      <c r="F6213" s="6">
        <v>0</v>
      </c>
      <c r="G6213" s="5">
        <v>0</v>
      </c>
      <c r="H6213" s="6">
        <v>0</v>
      </c>
      <c r="I6213" s="5">
        <v>3.4660000000000003E-2</v>
      </c>
      <c r="J6213" s="6">
        <v>0.65300000000000002</v>
      </c>
      <c r="K6213" s="5">
        <v>0</v>
      </c>
      <c r="L6213" s="6">
        <v>0</v>
      </c>
      <c r="M6213" s="5">
        <v>0</v>
      </c>
      <c r="N6213" s="6">
        <v>0</v>
      </c>
      <c r="O6213" s="5">
        <v>1.702E-2</v>
      </c>
      <c r="P6213" s="6">
        <v>0.219</v>
      </c>
      <c r="Q6213" s="5">
        <v>0</v>
      </c>
      <c r="R6213" s="6">
        <v>0</v>
      </c>
      <c r="S6213" s="5">
        <v>0</v>
      </c>
      <c r="T6213" s="6">
        <v>0</v>
      </c>
      <c r="U6213" s="5">
        <v>2.86E-2</v>
      </c>
      <c r="V6213" s="6">
        <v>0.58699999999999997</v>
      </c>
      <c r="W6213" s="5">
        <v>0</v>
      </c>
      <c r="X6213" s="6">
        <v>0</v>
      </c>
      <c r="Y6213" s="5">
        <v>0</v>
      </c>
      <c r="Z6213" s="6">
        <v>0</v>
      </c>
      <c r="AA6213" s="5">
        <v>0</v>
      </c>
      <c r="AB6213" s="6">
        <v>0</v>
      </c>
      <c r="AC6213" s="5">
        <v>0</v>
      </c>
      <c r="AD6213" s="6">
        <v>0</v>
      </c>
      <c r="AE6213" s="5">
        <v>0</v>
      </c>
      <c r="AF6213" s="6">
        <v>0</v>
      </c>
    </row>
    <row r="6214" spans="2:32" x14ac:dyDescent="0.35">
      <c r="B6214" s="1" t="s">
        <v>632</v>
      </c>
      <c r="C6214" s="5">
        <v>1.8600000000000001E-3</v>
      </c>
      <c r="D6214" s="6">
        <v>0.94699999999999995</v>
      </c>
      <c r="E6214" s="5">
        <v>0</v>
      </c>
      <c r="F6214" s="6">
        <v>0</v>
      </c>
      <c r="G6214" s="5">
        <v>0</v>
      </c>
      <c r="H6214" s="6">
        <v>0</v>
      </c>
      <c r="I6214" s="5">
        <v>3.4660000000000003E-2</v>
      </c>
      <c r="J6214" s="6">
        <v>0.65300000000000002</v>
      </c>
      <c r="K6214" s="5">
        <v>0</v>
      </c>
      <c r="L6214" s="6">
        <v>0</v>
      </c>
      <c r="M6214" s="5">
        <v>0</v>
      </c>
      <c r="N6214" s="6">
        <v>0</v>
      </c>
      <c r="O6214" s="5">
        <v>0</v>
      </c>
      <c r="P6214" s="6">
        <v>0</v>
      </c>
      <c r="Q6214" s="5">
        <v>0</v>
      </c>
      <c r="R6214" s="6">
        <v>0</v>
      </c>
      <c r="S6214" s="5">
        <v>0</v>
      </c>
      <c r="T6214" s="6">
        <v>0</v>
      </c>
      <c r="U6214" s="5">
        <v>1.4279999999999999E-2</v>
      </c>
      <c r="V6214" s="6">
        <v>0.29299999999999998</v>
      </c>
      <c r="W6214" s="5">
        <v>0</v>
      </c>
      <c r="X6214" s="6">
        <v>0</v>
      </c>
      <c r="Y6214" s="5">
        <v>0</v>
      </c>
      <c r="Z6214" s="6">
        <v>0</v>
      </c>
      <c r="AA6214" s="5">
        <v>0</v>
      </c>
      <c r="AB6214" s="6">
        <v>0</v>
      </c>
      <c r="AC6214" s="5">
        <v>0</v>
      </c>
      <c r="AD6214" s="6">
        <v>0</v>
      </c>
      <c r="AE6214" s="5">
        <v>0</v>
      </c>
      <c r="AF6214" s="6">
        <v>0</v>
      </c>
    </row>
    <row r="6215" spans="2:32" x14ac:dyDescent="0.35">
      <c r="B6215" s="1" t="s">
        <v>633</v>
      </c>
      <c r="C6215" s="5">
        <v>0</v>
      </c>
      <c r="D6215" s="6">
        <v>0</v>
      </c>
      <c r="E6215" s="5">
        <v>0</v>
      </c>
      <c r="F6215" s="6">
        <v>0</v>
      </c>
      <c r="G6215" s="5">
        <v>0</v>
      </c>
      <c r="H6215" s="6">
        <v>0</v>
      </c>
      <c r="I6215" s="5">
        <v>0</v>
      </c>
      <c r="J6215" s="6">
        <v>0</v>
      </c>
      <c r="K6215" s="5">
        <v>0</v>
      </c>
      <c r="L6215" s="6">
        <v>0</v>
      </c>
      <c r="M6215" s="5">
        <v>0</v>
      </c>
      <c r="N6215" s="6">
        <v>0</v>
      </c>
      <c r="O6215" s="5">
        <v>0</v>
      </c>
      <c r="P6215" s="6">
        <v>0</v>
      </c>
      <c r="Q6215" s="5">
        <v>0</v>
      </c>
      <c r="R6215" s="6">
        <v>0</v>
      </c>
      <c r="S6215" s="5">
        <v>0</v>
      </c>
      <c r="T6215" s="6">
        <v>0</v>
      </c>
      <c r="U6215" s="5">
        <v>0</v>
      </c>
      <c r="V6215" s="6">
        <v>0</v>
      </c>
      <c r="W6215" s="5">
        <v>0</v>
      </c>
      <c r="X6215" s="6">
        <v>0</v>
      </c>
      <c r="Y6215" s="5">
        <v>0</v>
      </c>
      <c r="Z6215" s="6">
        <v>0</v>
      </c>
      <c r="AA6215" s="5">
        <v>0</v>
      </c>
      <c r="AB6215" s="6">
        <v>0</v>
      </c>
      <c r="AC6215" s="5">
        <v>0</v>
      </c>
      <c r="AD6215" s="6">
        <v>0</v>
      </c>
      <c r="AE6215" s="5">
        <v>0</v>
      </c>
      <c r="AF6215" s="6">
        <v>0</v>
      </c>
    </row>
    <row r="6216" spans="2:32" x14ac:dyDescent="0.35">
      <c r="B6216" s="1" t="s">
        <v>1335</v>
      </c>
      <c r="C6216" s="5">
        <v>0</v>
      </c>
      <c r="D6216" s="6">
        <v>0</v>
      </c>
      <c r="E6216" s="5">
        <v>0</v>
      </c>
      <c r="F6216" s="6">
        <v>0</v>
      </c>
      <c r="G6216" s="5">
        <v>0</v>
      </c>
      <c r="H6216" s="6">
        <v>0</v>
      </c>
      <c r="I6216" s="5">
        <v>0</v>
      </c>
      <c r="J6216" s="6">
        <v>0</v>
      </c>
      <c r="K6216" s="5">
        <v>0</v>
      </c>
      <c r="L6216" s="6">
        <v>0</v>
      </c>
      <c r="M6216" s="5">
        <v>0</v>
      </c>
      <c r="N6216" s="6">
        <v>0</v>
      </c>
      <c r="O6216" s="5">
        <v>0</v>
      </c>
      <c r="P6216" s="6">
        <v>0</v>
      </c>
      <c r="Q6216" s="5">
        <v>0</v>
      </c>
      <c r="R6216" s="6">
        <v>0</v>
      </c>
      <c r="S6216" s="5">
        <v>0</v>
      </c>
      <c r="T6216" s="6">
        <v>0</v>
      </c>
      <c r="U6216" s="5">
        <v>0</v>
      </c>
      <c r="V6216" s="6">
        <v>0</v>
      </c>
      <c r="W6216" s="5">
        <v>0</v>
      </c>
      <c r="X6216" s="6">
        <v>0</v>
      </c>
      <c r="Y6216" s="5">
        <v>0</v>
      </c>
      <c r="Z6216" s="6">
        <v>0</v>
      </c>
      <c r="AA6216" s="5">
        <v>0</v>
      </c>
      <c r="AB6216" s="6">
        <v>0</v>
      </c>
      <c r="AC6216" s="5">
        <v>0</v>
      </c>
      <c r="AD6216" s="6">
        <v>0</v>
      </c>
      <c r="AE6216" s="5">
        <v>0</v>
      </c>
      <c r="AF6216" s="6">
        <v>0</v>
      </c>
    </row>
    <row r="6217" spans="2:32" x14ac:dyDescent="0.35">
      <c r="B6217" s="1" t="s">
        <v>634</v>
      </c>
      <c r="C6217" s="5">
        <v>0</v>
      </c>
      <c r="D6217" s="6">
        <v>0</v>
      </c>
      <c r="E6217" s="5">
        <v>0</v>
      </c>
      <c r="F6217" s="6">
        <v>0</v>
      </c>
      <c r="G6217" s="5">
        <v>0</v>
      </c>
      <c r="H6217" s="6">
        <v>0</v>
      </c>
      <c r="I6217" s="5">
        <v>0</v>
      </c>
      <c r="J6217" s="6">
        <v>0</v>
      </c>
      <c r="K6217" s="5">
        <v>0</v>
      </c>
      <c r="L6217" s="6">
        <v>0</v>
      </c>
      <c r="M6217" s="5">
        <v>0</v>
      </c>
      <c r="N6217" s="6">
        <v>0</v>
      </c>
      <c r="O6217" s="5">
        <v>0</v>
      </c>
      <c r="P6217" s="6">
        <v>0</v>
      </c>
      <c r="Q6217" s="5">
        <v>0</v>
      </c>
      <c r="R6217" s="6">
        <v>0</v>
      </c>
      <c r="S6217" s="5">
        <v>0</v>
      </c>
      <c r="T6217" s="6">
        <v>0</v>
      </c>
      <c r="U6217" s="5">
        <v>0</v>
      </c>
      <c r="V6217" s="6">
        <v>0</v>
      </c>
      <c r="W6217" s="5">
        <v>0</v>
      </c>
      <c r="X6217" s="6">
        <v>0</v>
      </c>
      <c r="Y6217" s="5">
        <v>0</v>
      </c>
      <c r="Z6217" s="6">
        <v>0</v>
      </c>
      <c r="AA6217" s="5">
        <v>0</v>
      </c>
      <c r="AB6217" s="6">
        <v>0</v>
      </c>
      <c r="AC6217" s="5">
        <v>0</v>
      </c>
      <c r="AD6217" s="6">
        <v>0</v>
      </c>
      <c r="AE6217" s="5">
        <v>0</v>
      </c>
      <c r="AF6217" s="6">
        <v>0</v>
      </c>
    </row>
    <row r="6218" spans="2:32" x14ac:dyDescent="0.35">
      <c r="B6218" s="1" t="s">
        <v>635</v>
      </c>
      <c r="C6218" s="5">
        <v>0</v>
      </c>
      <c r="D6218" s="6">
        <v>0</v>
      </c>
      <c r="E6218" s="5">
        <v>0</v>
      </c>
      <c r="F6218" s="6">
        <v>0</v>
      </c>
      <c r="G6218" s="5">
        <v>0</v>
      </c>
      <c r="H6218" s="6">
        <v>0</v>
      </c>
      <c r="I6218" s="5">
        <v>0</v>
      </c>
      <c r="J6218" s="6">
        <v>0</v>
      </c>
      <c r="K6218" s="5">
        <v>0</v>
      </c>
      <c r="L6218" s="6">
        <v>0</v>
      </c>
      <c r="M6218" s="5">
        <v>0</v>
      </c>
      <c r="N6218" s="6">
        <v>0</v>
      </c>
      <c r="O6218" s="5">
        <v>0</v>
      </c>
      <c r="P6218" s="6">
        <v>0</v>
      </c>
      <c r="Q6218" s="5">
        <v>0</v>
      </c>
      <c r="R6218" s="6">
        <v>0</v>
      </c>
      <c r="S6218" s="5">
        <v>0</v>
      </c>
      <c r="T6218" s="6">
        <v>0</v>
      </c>
      <c r="U6218" s="5">
        <v>0</v>
      </c>
      <c r="V6218" s="6">
        <v>0</v>
      </c>
      <c r="W6218" s="5">
        <v>0</v>
      </c>
      <c r="X6218" s="6">
        <v>0</v>
      </c>
      <c r="Y6218" s="5">
        <v>0</v>
      </c>
      <c r="Z6218" s="6">
        <v>0</v>
      </c>
      <c r="AA6218" s="5">
        <v>0</v>
      </c>
      <c r="AB6218" s="6">
        <v>0</v>
      </c>
      <c r="AC6218" s="5">
        <v>0</v>
      </c>
      <c r="AD6218" s="6">
        <v>0</v>
      </c>
      <c r="AE6218" s="5">
        <v>0</v>
      </c>
      <c r="AF6218" s="6">
        <v>0</v>
      </c>
    </row>
    <row r="6219" spans="2:32" x14ac:dyDescent="0.35">
      <c r="B6219" s="2" t="s">
        <v>10</v>
      </c>
    </row>
    <row r="6220" spans="2:32" x14ac:dyDescent="0.35">
      <c r="B6220" s="1" t="s">
        <v>636</v>
      </c>
      <c r="C6220" s="5">
        <v>0</v>
      </c>
      <c r="D6220" s="6">
        <v>0</v>
      </c>
      <c r="E6220" s="5">
        <v>0</v>
      </c>
      <c r="F6220" s="6">
        <v>0</v>
      </c>
      <c r="G6220" s="5">
        <v>0</v>
      </c>
      <c r="H6220" s="6">
        <v>0</v>
      </c>
      <c r="I6220" s="5">
        <v>0</v>
      </c>
      <c r="J6220" s="6">
        <v>0</v>
      </c>
      <c r="K6220" s="5">
        <v>0</v>
      </c>
      <c r="L6220" s="6">
        <v>0</v>
      </c>
      <c r="M6220" s="5">
        <v>0</v>
      </c>
      <c r="N6220" s="6">
        <v>0</v>
      </c>
      <c r="O6220" s="5">
        <v>0</v>
      </c>
      <c r="P6220" s="6">
        <v>0</v>
      </c>
      <c r="Q6220" s="5">
        <v>0</v>
      </c>
      <c r="R6220" s="6">
        <v>0</v>
      </c>
      <c r="S6220" s="5">
        <v>0</v>
      </c>
      <c r="T6220" s="6">
        <v>0</v>
      </c>
      <c r="U6220" s="5">
        <v>0</v>
      </c>
      <c r="V6220" s="6">
        <v>0</v>
      </c>
      <c r="W6220" s="5">
        <v>0</v>
      </c>
      <c r="X6220" s="6">
        <v>0</v>
      </c>
      <c r="Y6220" s="5">
        <v>0</v>
      </c>
      <c r="Z6220" s="6">
        <v>0</v>
      </c>
      <c r="AA6220" s="5">
        <v>0</v>
      </c>
      <c r="AB6220" s="6">
        <v>0</v>
      </c>
      <c r="AC6220" s="5">
        <v>0</v>
      </c>
      <c r="AD6220" s="6">
        <v>0</v>
      </c>
      <c r="AE6220" s="5">
        <v>0</v>
      </c>
      <c r="AF6220" s="6">
        <v>0</v>
      </c>
    </row>
    <row r="6221" spans="2:32" x14ac:dyDescent="0.35">
      <c r="B6221" s="1" t="s">
        <v>637</v>
      </c>
      <c r="C6221" s="5">
        <v>0</v>
      </c>
      <c r="D6221" s="6">
        <v>0</v>
      </c>
      <c r="E6221" s="5">
        <v>0</v>
      </c>
      <c r="F6221" s="6">
        <v>0</v>
      </c>
      <c r="G6221" s="5">
        <v>0</v>
      </c>
      <c r="H6221" s="6">
        <v>0</v>
      </c>
      <c r="I6221" s="5">
        <v>0</v>
      </c>
      <c r="J6221" s="6">
        <v>0</v>
      </c>
      <c r="K6221" s="5">
        <v>0</v>
      </c>
      <c r="L6221" s="6">
        <v>0</v>
      </c>
      <c r="M6221" s="5">
        <v>0</v>
      </c>
      <c r="N6221" s="6">
        <v>0</v>
      </c>
      <c r="O6221" s="5">
        <v>0</v>
      </c>
      <c r="P6221" s="6">
        <v>0</v>
      </c>
      <c r="Q6221" s="5">
        <v>0</v>
      </c>
      <c r="R6221" s="6">
        <v>0</v>
      </c>
      <c r="S6221" s="5">
        <v>0</v>
      </c>
      <c r="T6221" s="6">
        <v>0</v>
      </c>
      <c r="U6221" s="5">
        <v>0</v>
      </c>
      <c r="V6221" s="6">
        <v>0</v>
      </c>
      <c r="W6221" s="5">
        <v>0</v>
      </c>
      <c r="X6221" s="6">
        <v>0</v>
      </c>
      <c r="Y6221" s="5">
        <v>0</v>
      </c>
      <c r="Z6221" s="6">
        <v>0</v>
      </c>
      <c r="AA6221" s="5">
        <v>0</v>
      </c>
      <c r="AB6221" s="6">
        <v>0</v>
      </c>
      <c r="AC6221" s="5">
        <v>0</v>
      </c>
      <c r="AD6221" s="6">
        <v>0</v>
      </c>
      <c r="AE6221" s="5">
        <v>0</v>
      </c>
      <c r="AF6221" s="6">
        <v>0</v>
      </c>
    </row>
    <row r="6222" spans="2:32" x14ac:dyDescent="0.35">
      <c r="B6222" s="1" t="s">
        <v>638</v>
      </c>
      <c r="C6222" s="5">
        <v>1.5E-3</v>
      </c>
      <c r="D6222" s="6">
        <v>0.76600000000000001</v>
      </c>
      <c r="E6222" s="5">
        <v>0</v>
      </c>
      <c r="F6222" s="6">
        <v>0</v>
      </c>
      <c r="G6222" s="5">
        <v>0</v>
      </c>
      <c r="H6222" s="6">
        <v>0</v>
      </c>
      <c r="I6222" s="5">
        <v>0</v>
      </c>
      <c r="J6222" s="6">
        <v>0</v>
      </c>
      <c r="K6222" s="5">
        <v>0</v>
      </c>
      <c r="L6222" s="6">
        <v>0</v>
      </c>
      <c r="M6222" s="5">
        <v>0</v>
      </c>
      <c r="N6222" s="6">
        <v>0</v>
      </c>
      <c r="O6222" s="5">
        <v>0</v>
      </c>
      <c r="P6222" s="6">
        <v>0</v>
      </c>
      <c r="Q6222" s="5">
        <v>0</v>
      </c>
      <c r="R6222" s="6">
        <v>0</v>
      </c>
      <c r="S6222" s="5">
        <v>0</v>
      </c>
      <c r="T6222" s="6">
        <v>0</v>
      </c>
      <c r="U6222" s="5">
        <v>0</v>
      </c>
      <c r="V6222" s="6">
        <v>0</v>
      </c>
      <c r="W6222" s="5">
        <v>6.8449999999999997E-2</v>
      </c>
      <c r="X6222" s="6">
        <v>0.76600000000000001</v>
      </c>
      <c r="Y6222" s="5">
        <v>0</v>
      </c>
      <c r="Z6222" s="6">
        <v>0</v>
      </c>
      <c r="AA6222" s="5">
        <v>0</v>
      </c>
      <c r="AB6222" s="6">
        <v>0</v>
      </c>
      <c r="AC6222" s="5">
        <v>0</v>
      </c>
      <c r="AD6222" s="6">
        <v>0</v>
      </c>
      <c r="AE6222" s="5">
        <v>0</v>
      </c>
      <c r="AF6222" s="6">
        <v>0</v>
      </c>
    </row>
    <row r="6223" spans="2:32" x14ac:dyDescent="0.35">
      <c r="B6223" s="1" t="s">
        <v>639</v>
      </c>
      <c r="C6223" s="5">
        <v>4.8199999999999996E-3</v>
      </c>
      <c r="D6223" s="6">
        <v>2.46</v>
      </c>
      <c r="E6223" s="5">
        <v>0</v>
      </c>
      <c r="F6223" s="6">
        <v>0</v>
      </c>
      <c r="G6223" s="5">
        <v>0</v>
      </c>
      <c r="H6223" s="6">
        <v>0</v>
      </c>
      <c r="I6223" s="5">
        <v>0</v>
      </c>
      <c r="J6223" s="6">
        <v>0</v>
      </c>
      <c r="K6223" s="5">
        <v>0</v>
      </c>
      <c r="L6223" s="6">
        <v>0</v>
      </c>
      <c r="M6223" s="5">
        <v>0</v>
      </c>
      <c r="N6223" s="6">
        <v>0</v>
      </c>
      <c r="O6223" s="5">
        <v>0</v>
      </c>
      <c r="P6223" s="6">
        <v>0</v>
      </c>
      <c r="Q6223" s="5">
        <v>0</v>
      </c>
      <c r="R6223" s="6">
        <v>0</v>
      </c>
      <c r="S6223" s="5">
        <v>0</v>
      </c>
      <c r="T6223" s="6">
        <v>0</v>
      </c>
      <c r="U6223" s="5">
        <v>0</v>
      </c>
      <c r="V6223" s="6">
        <v>0</v>
      </c>
      <c r="W6223" s="5">
        <v>9.0079999999999993E-2</v>
      </c>
      <c r="X6223" s="6">
        <v>1.008</v>
      </c>
      <c r="Y6223" s="5">
        <v>2.7189999999999999E-2</v>
      </c>
      <c r="Z6223" s="6">
        <v>1.452</v>
      </c>
      <c r="AA6223" s="5">
        <v>0</v>
      </c>
      <c r="AB6223" s="6">
        <v>0</v>
      </c>
      <c r="AC6223" s="5">
        <v>0</v>
      </c>
      <c r="AD6223" s="6">
        <v>0</v>
      </c>
      <c r="AE6223" s="5">
        <v>0</v>
      </c>
      <c r="AF6223" s="6">
        <v>0</v>
      </c>
    </row>
    <row r="6224" spans="2:32" x14ac:dyDescent="0.35">
      <c r="B6224" s="1" t="s">
        <v>640</v>
      </c>
      <c r="C6224" s="5">
        <v>2.3290000000000002E-2</v>
      </c>
      <c r="D6224" s="6">
        <v>11.879</v>
      </c>
      <c r="E6224" s="5">
        <v>0</v>
      </c>
      <c r="F6224" s="6">
        <v>0</v>
      </c>
      <c r="G6224" s="5">
        <v>0</v>
      </c>
      <c r="H6224" s="6">
        <v>0</v>
      </c>
      <c r="I6224" s="5">
        <v>0</v>
      </c>
      <c r="J6224" s="6">
        <v>0</v>
      </c>
      <c r="K6224" s="5">
        <v>0</v>
      </c>
      <c r="L6224" s="6">
        <v>0</v>
      </c>
      <c r="M6224" s="5">
        <v>0</v>
      </c>
      <c r="N6224" s="6">
        <v>0</v>
      </c>
      <c r="O6224" s="5">
        <v>0</v>
      </c>
      <c r="P6224" s="6">
        <v>0</v>
      </c>
      <c r="Q6224" s="5">
        <v>0</v>
      </c>
      <c r="R6224" s="6">
        <v>0</v>
      </c>
      <c r="S6224" s="5">
        <v>0</v>
      </c>
      <c r="T6224" s="6">
        <v>0</v>
      </c>
      <c r="U6224" s="5">
        <v>5.6529999999999997E-2</v>
      </c>
      <c r="V6224" s="6">
        <v>1.1599999999999999</v>
      </c>
      <c r="W6224" s="5">
        <v>0.68523000000000001</v>
      </c>
      <c r="X6224" s="6">
        <v>7.6680000000000001</v>
      </c>
      <c r="Y6224" s="5">
        <v>5.7119999999999997E-2</v>
      </c>
      <c r="Z6224" s="6">
        <v>3.0510000000000002</v>
      </c>
      <c r="AA6224" s="5">
        <v>0</v>
      </c>
      <c r="AB6224" s="6">
        <v>0</v>
      </c>
      <c r="AC6224" s="5">
        <v>0</v>
      </c>
      <c r="AD6224" s="6">
        <v>0</v>
      </c>
      <c r="AE6224" s="5">
        <v>0</v>
      </c>
      <c r="AF6224" s="6">
        <v>0</v>
      </c>
    </row>
    <row r="6225" spans="2:32" x14ac:dyDescent="0.35">
      <c r="B6225" s="1" t="s">
        <v>641</v>
      </c>
      <c r="C6225" s="5">
        <v>0</v>
      </c>
      <c r="D6225" s="6">
        <v>0</v>
      </c>
      <c r="E6225" s="5">
        <v>0</v>
      </c>
      <c r="F6225" s="6">
        <v>0</v>
      </c>
      <c r="G6225" s="5">
        <v>0</v>
      </c>
      <c r="H6225" s="6">
        <v>0</v>
      </c>
      <c r="I6225" s="5">
        <v>0</v>
      </c>
      <c r="J6225" s="6">
        <v>0</v>
      </c>
      <c r="K6225" s="5">
        <v>0</v>
      </c>
      <c r="L6225" s="6">
        <v>0</v>
      </c>
      <c r="M6225" s="5">
        <v>0</v>
      </c>
      <c r="N6225" s="6">
        <v>0</v>
      </c>
      <c r="O6225" s="5">
        <v>0</v>
      </c>
      <c r="P6225" s="6">
        <v>0</v>
      </c>
      <c r="Q6225" s="5">
        <v>0</v>
      </c>
      <c r="R6225" s="6">
        <v>0</v>
      </c>
      <c r="S6225" s="5">
        <v>0</v>
      </c>
      <c r="T6225" s="6">
        <v>0</v>
      </c>
      <c r="U6225" s="5">
        <v>0</v>
      </c>
      <c r="V6225" s="6">
        <v>0</v>
      </c>
      <c r="W6225" s="5">
        <v>0</v>
      </c>
      <c r="X6225" s="6">
        <v>0</v>
      </c>
      <c r="Y6225" s="5">
        <v>0</v>
      </c>
      <c r="Z6225" s="6">
        <v>0</v>
      </c>
      <c r="AA6225" s="5">
        <v>0</v>
      </c>
      <c r="AB6225" s="6">
        <v>0</v>
      </c>
      <c r="AC6225" s="5">
        <v>0</v>
      </c>
      <c r="AD6225" s="6">
        <v>0</v>
      </c>
      <c r="AE6225" s="5">
        <v>0</v>
      </c>
      <c r="AF6225" s="6">
        <v>0</v>
      </c>
    </row>
    <row r="6226" spans="2:32" x14ac:dyDescent="0.35">
      <c r="B6226" s="1" t="s">
        <v>1220</v>
      </c>
      <c r="C6226" s="5">
        <v>0</v>
      </c>
      <c r="D6226" s="6">
        <v>0</v>
      </c>
      <c r="E6226" s="5">
        <v>0</v>
      </c>
      <c r="F6226" s="6">
        <v>0</v>
      </c>
      <c r="G6226" s="5">
        <v>0</v>
      </c>
      <c r="H6226" s="6">
        <v>0</v>
      </c>
      <c r="I6226" s="5">
        <v>0</v>
      </c>
      <c r="J6226" s="6">
        <v>0</v>
      </c>
      <c r="K6226" s="5">
        <v>0</v>
      </c>
      <c r="L6226" s="6">
        <v>0</v>
      </c>
      <c r="M6226" s="5">
        <v>0</v>
      </c>
      <c r="N6226" s="6">
        <v>0</v>
      </c>
      <c r="O6226" s="5">
        <v>0</v>
      </c>
      <c r="P6226" s="6">
        <v>0</v>
      </c>
      <c r="Q6226" s="5">
        <v>0</v>
      </c>
      <c r="R6226" s="6">
        <v>0</v>
      </c>
      <c r="S6226" s="5">
        <v>0</v>
      </c>
      <c r="T6226" s="6">
        <v>0</v>
      </c>
      <c r="U6226" s="5">
        <v>0</v>
      </c>
      <c r="V6226" s="6">
        <v>0</v>
      </c>
      <c r="W6226" s="5">
        <v>0</v>
      </c>
      <c r="X6226" s="6">
        <v>0</v>
      </c>
      <c r="Y6226" s="5">
        <v>0</v>
      </c>
      <c r="Z6226" s="6">
        <v>0</v>
      </c>
      <c r="AA6226" s="5">
        <v>0</v>
      </c>
      <c r="AB6226" s="6">
        <v>0</v>
      </c>
      <c r="AC6226" s="5">
        <v>0</v>
      </c>
      <c r="AD6226" s="6">
        <v>0</v>
      </c>
      <c r="AE6226" s="5">
        <v>0</v>
      </c>
      <c r="AF6226" s="6">
        <v>0</v>
      </c>
    </row>
    <row r="6227" spans="2:32" x14ac:dyDescent="0.35">
      <c r="B6227" s="1" t="s">
        <v>643</v>
      </c>
      <c r="C6227" s="5">
        <v>2.0799999999999998E-3</v>
      </c>
      <c r="D6227" s="6">
        <v>1.0609999999999999</v>
      </c>
      <c r="E6227" s="5">
        <v>0</v>
      </c>
      <c r="F6227" s="6">
        <v>0</v>
      </c>
      <c r="G6227" s="5">
        <v>0</v>
      </c>
      <c r="H6227" s="6">
        <v>0</v>
      </c>
      <c r="I6227" s="5">
        <v>0</v>
      </c>
      <c r="J6227" s="6">
        <v>0</v>
      </c>
      <c r="K6227" s="5">
        <v>0</v>
      </c>
      <c r="L6227" s="6">
        <v>0</v>
      </c>
      <c r="M6227" s="5">
        <v>0</v>
      </c>
      <c r="N6227" s="6">
        <v>0</v>
      </c>
      <c r="O6227" s="5">
        <v>0</v>
      </c>
      <c r="P6227" s="6">
        <v>0</v>
      </c>
      <c r="Q6227" s="5">
        <v>0</v>
      </c>
      <c r="R6227" s="6">
        <v>0</v>
      </c>
      <c r="S6227" s="5">
        <v>0</v>
      </c>
      <c r="T6227" s="6">
        <v>0</v>
      </c>
      <c r="U6227" s="5">
        <v>3.6600000000000001E-2</v>
      </c>
      <c r="V6227" s="6">
        <v>0.751</v>
      </c>
      <c r="W6227" s="5">
        <v>2.7699999999999999E-2</v>
      </c>
      <c r="X6227" s="6">
        <v>0.31</v>
      </c>
      <c r="Y6227" s="5">
        <v>0</v>
      </c>
      <c r="Z6227" s="6">
        <v>0</v>
      </c>
      <c r="AA6227" s="5">
        <v>0</v>
      </c>
      <c r="AB6227" s="6">
        <v>0</v>
      </c>
      <c r="AC6227" s="5">
        <v>0</v>
      </c>
      <c r="AD6227" s="6">
        <v>0</v>
      </c>
      <c r="AE6227" s="5">
        <v>0</v>
      </c>
      <c r="AF6227" s="6">
        <v>0</v>
      </c>
    </row>
    <row r="6228" spans="2:32" x14ac:dyDescent="0.35">
      <c r="B6228" s="1" t="s">
        <v>1336</v>
      </c>
      <c r="C6228" s="5">
        <v>1.47E-3</v>
      </c>
      <c r="D6228" s="6">
        <v>0.751</v>
      </c>
      <c r="E6228" s="5">
        <v>0</v>
      </c>
      <c r="F6228" s="6">
        <v>0</v>
      </c>
      <c r="G6228" s="5">
        <v>0</v>
      </c>
      <c r="H6228" s="6">
        <v>0</v>
      </c>
      <c r="I6228" s="5">
        <v>0</v>
      </c>
      <c r="J6228" s="6">
        <v>0</v>
      </c>
      <c r="K6228" s="5">
        <v>0</v>
      </c>
      <c r="L6228" s="6">
        <v>0</v>
      </c>
      <c r="M6228" s="5">
        <v>0</v>
      </c>
      <c r="N6228" s="6">
        <v>0</v>
      </c>
      <c r="O6228" s="5">
        <v>0</v>
      </c>
      <c r="P6228" s="6">
        <v>0</v>
      </c>
      <c r="Q6228" s="5">
        <v>0</v>
      </c>
      <c r="R6228" s="6">
        <v>0</v>
      </c>
      <c r="S6228" s="5">
        <v>0</v>
      </c>
      <c r="T6228" s="6">
        <v>0</v>
      </c>
      <c r="U6228" s="5">
        <v>3.6600000000000001E-2</v>
      </c>
      <c r="V6228" s="6">
        <v>0.751</v>
      </c>
      <c r="W6228" s="5">
        <v>0</v>
      </c>
      <c r="X6228" s="6">
        <v>0</v>
      </c>
      <c r="Y6228" s="5">
        <v>0</v>
      </c>
      <c r="Z6228" s="6">
        <v>0</v>
      </c>
      <c r="AA6228" s="5">
        <v>0</v>
      </c>
      <c r="AB6228" s="6">
        <v>0</v>
      </c>
      <c r="AC6228" s="5">
        <v>0</v>
      </c>
      <c r="AD6228" s="6">
        <v>0</v>
      </c>
      <c r="AE6228" s="5">
        <v>0</v>
      </c>
      <c r="AF6228" s="6">
        <v>0</v>
      </c>
    </row>
    <row r="6229" spans="2:32" x14ac:dyDescent="0.35">
      <c r="B6229" s="2" t="s">
        <v>11</v>
      </c>
    </row>
    <row r="6230" spans="2:32" x14ac:dyDescent="0.35">
      <c r="B6230" s="1" t="s">
        <v>644</v>
      </c>
      <c r="C6230" s="5">
        <v>4.8700000000000002E-3</v>
      </c>
      <c r="D6230" s="6">
        <v>2.4830000000000001</v>
      </c>
      <c r="E6230" s="5">
        <v>0</v>
      </c>
      <c r="F6230" s="6">
        <v>0</v>
      </c>
      <c r="G6230" s="5">
        <v>0</v>
      </c>
      <c r="H6230" s="6">
        <v>0</v>
      </c>
      <c r="I6230" s="5">
        <v>0</v>
      </c>
      <c r="J6230" s="6">
        <v>0</v>
      </c>
      <c r="K6230" s="5">
        <v>0</v>
      </c>
      <c r="L6230" s="6">
        <v>0</v>
      </c>
      <c r="M6230" s="5">
        <v>0</v>
      </c>
      <c r="N6230" s="6">
        <v>0</v>
      </c>
      <c r="O6230" s="5">
        <v>0</v>
      </c>
      <c r="P6230" s="6">
        <v>0</v>
      </c>
      <c r="Q6230" s="5">
        <v>1.1520000000000001E-2</v>
      </c>
      <c r="R6230" s="6">
        <v>0.21299999999999999</v>
      </c>
      <c r="S6230" s="5">
        <v>0</v>
      </c>
      <c r="T6230" s="6">
        <v>0</v>
      </c>
      <c r="U6230" s="5">
        <v>0</v>
      </c>
      <c r="V6230" s="6">
        <v>0</v>
      </c>
      <c r="W6230" s="5">
        <v>0</v>
      </c>
      <c r="X6230" s="6">
        <v>0</v>
      </c>
      <c r="Y6230" s="5">
        <v>4.2520000000000002E-2</v>
      </c>
      <c r="Z6230" s="6">
        <v>2.2709999999999999</v>
      </c>
      <c r="AA6230" s="5">
        <v>0</v>
      </c>
      <c r="AB6230" s="6">
        <v>0</v>
      </c>
      <c r="AC6230" s="5">
        <v>0</v>
      </c>
      <c r="AD6230" s="6">
        <v>0</v>
      </c>
      <c r="AE6230" s="5">
        <v>0</v>
      </c>
      <c r="AF6230" s="6">
        <v>0</v>
      </c>
    </row>
    <row r="6231" spans="2:32" x14ac:dyDescent="0.35">
      <c r="B6231" s="1" t="s">
        <v>1337</v>
      </c>
      <c r="C6231" s="5">
        <v>8.7600000000000004E-3</v>
      </c>
      <c r="D6231" s="6">
        <v>4.4710000000000001</v>
      </c>
      <c r="E6231" s="5">
        <v>0</v>
      </c>
      <c r="F6231" s="6">
        <v>0</v>
      </c>
      <c r="G6231" s="5">
        <v>0</v>
      </c>
      <c r="H6231" s="6">
        <v>0</v>
      </c>
      <c r="I6231" s="5">
        <v>0</v>
      </c>
      <c r="J6231" s="6">
        <v>0</v>
      </c>
      <c r="K6231" s="5">
        <v>0</v>
      </c>
      <c r="L6231" s="6">
        <v>0</v>
      </c>
      <c r="M6231" s="5">
        <v>0</v>
      </c>
      <c r="N6231" s="6">
        <v>0</v>
      </c>
      <c r="O6231" s="5">
        <v>0</v>
      </c>
      <c r="P6231" s="6">
        <v>0</v>
      </c>
      <c r="Q6231" s="5">
        <v>0</v>
      </c>
      <c r="R6231" s="6">
        <v>0</v>
      </c>
      <c r="S6231" s="5">
        <v>0</v>
      </c>
      <c r="T6231" s="6">
        <v>0</v>
      </c>
      <c r="U6231" s="5">
        <v>0</v>
      </c>
      <c r="V6231" s="6">
        <v>0</v>
      </c>
      <c r="W6231" s="5">
        <v>0</v>
      </c>
      <c r="X6231" s="6">
        <v>0</v>
      </c>
      <c r="Y6231" s="5">
        <v>8.3710000000000007E-2</v>
      </c>
      <c r="Z6231" s="6">
        <v>4.4710000000000001</v>
      </c>
      <c r="AA6231" s="5">
        <v>0</v>
      </c>
      <c r="AB6231" s="6">
        <v>0</v>
      </c>
      <c r="AC6231" s="5">
        <v>0</v>
      </c>
      <c r="AD6231" s="6">
        <v>0</v>
      </c>
      <c r="AE6231" s="5">
        <v>0</v>
      </c>
      <c r="AF6231" s="6">
        <v>0</v>
      </c>
    </row>
    <row r="6232" spans="2:32" x14ac:dyDescent="0.35">
      <c r="B6232" s="1" t="s">
        <v>646</v>
      </c>
      <c r="C6232" s="5">
        <v>1.1100000000000001E-3</v>
      </c>
      <c r="D6232" s="6">
        <v>0.56799999999999995</v>
      </c>
      <c r="E6232" s="5">
        <v>0</v>
      </c>
      <c r="F6232" s="6">
        <v>0</v>
      </c>
      <c r="G6232" s="5">
        <v>0</v>
      </c>
      <c r="H6232" s="6">
        <v>0</v>
      </c>
      <c r="I6232" s="5">
        <v>0</v>
      </c>
      <c r="J6232" s="6">
        <v>0</v>
      </c>
      <c r="K6232" s="5">
        <v>0</v>
      </c>
      <c r="L6232" s="6">
        <v>0</v>
      </c>
      <c r="M6232" s="5">
        <v>0</v>
      </c>
      <c r="N6232" s="6">
        <v>0</v>
      </c>
      <c r="O6232" s="5">
        <v>0</v>
      </c>
      <c r="P6232" s="6">
        <v>0</v>
      </c>
      <c r="Q6232" s="5">
        <v>0</v>
      </c>
      <c r="R6232" s="6">
        <v>0</v>
      </c>
      <c r="S6232" s="5">
        <v>0</v>
      </c>
      <c r="T6232" s="6">
        <v>0</v>
      </c>
      <c r="U6232" s="5">
        <v>0</v>
      </c>
      <c r="V6232" s="6">
        <v>0</v>
      </c>
      <c r="W6232" s="5">
        <v>0</v>
      </c>
      <c r="X6232" s="6">
        <v>0</v>
      </c>
      <c r="Y6232" s="5">
        <v>1.0630000000000001E-2</v>
      </c>
      <c r="Z6232" s="6">
        <v>0.56799999999999995</v>
      </c>
      <c r="AA6232" s="5">
        <v>0</v>
      </c>
      <c r="AB6232" s="6">
        <v>0</v>
      </c>
      <c r="AC6232" s="5">
        <v>0</v>
      </c>
      <c r="AD6232" s="6">
        <v>0</v>
      </c>
      <c r="AE6232" s="5">
        <v>0</v>
      </c>
      <c r="AF6232" s="6">
        <v>0</v>
      </c>
    </row>
    <row r="6233" spans="2:32" x14ac:dyDescent="0.35">
      <c r="B6233" s="1" t="s">
        <v>647</v>
      </c>
      <c r="C6233" s="5">
        <v>9.11E-3</v>
      </c>
      <c r="D6233" s="6">
        <v>4.649</v>
      </c>
      <c r="E6233" s="5">
        <v>0</v>
      </c>
      <c r="F6233" s="6">
        <v>0</v>
      </c>
      <c r="G6233" s="5">
        <v>0</v>
      </c>
      <c r="H6233" s="6">
        <v>0</v>
      </c>
      <c r="I6233" s="5">
        <v>0</v>
      </c>
      <c r="J6233" s="6">
        <v>0</v>
      </c>
      <c r="K6233" s="5">
        <v>0</v>
      </c>
      <c r="L6233" s="6">
        <v>0</v>
      </c>
      <c r="M6233" s="5">
        <v>0</v>
      </c>
      <c r="N6233" s="6">
        <v>0</v>
      </c>
      <c r="O6233" s="5">
        <v>0</v>
      </c>
      <c r="P6233" s="6">
        <v>0</v>
      </c>
      <c r="Q6233" s="5">
        <v>0</v>
      </c>
      <c r="R6233" s="6">
        <v>0</v>
      </c>
      <c r="S6233" s="5">
        <v>0</v>
      </c>
      <c r="T6233" s="6">
        <v>0</v>
      </c>
      <c r="U6233" s="5">
        <v>1.4279999999999999E-2</v>
      </c>
      <c r="V6233" s="6">
        <v>0.29299999999999998</v>
      </c>
      <c r="W6233" s="5">
        <v>0</v>
      </c>
      <c r="X6233" s="6">
        <v>0</v>
      </c>
      <c r="Y6233" s="5">
        <v>6.7739999999999995E-2</v>
      </c>
      <c r="Z6233" s="6">
        <v>3.6179999999999999</v>
      </c>
      <c r="AA6233" s="5">
        <v>8.1099999999999992E-3</v>
      </c>
      <c r="AB6233" s="6">
        <v>0.73699999999999999</v>
      </c>
      <c r="AC6233" s="5">
        <v>0</v>
      </c>
      <c r="AD6233" s="6">
        <v>0</v>
      </c>
      <c r="AE6233" s="5">
        <v>0</v>
      </c>
      <c r="AF6233" s="6">
        <v>0</v>
      </c>
    </row>
    <row r="6234" spans="2:32" x14ac:dyDescent="0.35">
      <c r="B6234" s="1" t="s">
        <v>1338</v>
      </c>
      <c r="C6234" s="5">
        <v>5.9199999999999999E-3</v>
      </c>
      <c r="D6234" s="6">
        <v>3.0190000000000001</v>
      </c>
      <c r="E6234" s="5">
        <v>0</v>
      </c>
      <c r="F6234" s="6">
        <v>0</v>
      </c>
      <c r="G6234" s="5">
        <v>0</v>
      </c>
      <c r="H6234" s="6">
        <v>0</v>
      </c>
      <c r="I6234" s="5">
        <v>0</v>
      </c>
      <c r="J6234" s="6">
        <v>0</v>
      </c>
      <c r="K6234" s="5">
        <v>0</v>
      </c>
      <c r="L6234" s="6">
        <v>0</v>
      </c>
      <c r="M6234" s="5">
        <v>0</v>
      </c>
      <c r="N6234" s="6">
        <v>0</v>
      </c>
      <c r="O6234" s="5">
        <v>0</v>
      </c>
      <c r="P6234" s="6">
        <v>0</v>
      </c>
      <c r="Q6234" s="5">
        <v>0</v>
      </c>
      <c r="R6234" s="6">
        <v>0</v>
      </c>
      <c r="S6234" s="5">
        <v>0</v>
      </c>
      <c r="T6234" s="6">
        <v>0</v>
      </c>
      <c r="U6234" s="5">
        <v>0</v>
      </c>
      <c r="V6234" s="6">
        <v>0</v>
      </c>
      <c r="W6234" s="5">
        <v>0</v>
      </c>
      <c r="X6234" s="6">
        <v>0</v>
      </c>
      <c r="Y6234" s="5">
        <v>5.6529999999999997E-2</v>
      </c>
      <c r="Z6234" s="6">
        <v>3.0190000000000001</v>
      </c>
      <c r="AA6234" s="5">
        <v>0</v>
      </c>
      <c r="AB6234" s="6">
        <v>0</v>
      </c>
      <c r="AC6234" s="5">
        <v>0</v>
      </c>
      <c r="AD6234" s="6">
        <v>0</v>
      </c>
      <c r="AE6234" s="5">
        <v>0</v>
      </c>
      <c r="AF6234" s="6">
        <v>0</v>
      </c>
    </row>
    <row r="6235" spans="2:32" x14ac:dyDescent="0.35">
      <c r="B6235" s="1" t="s">
        <v>649</v>
      </c>
      <c r="C6235" s="5">
        <v>0</v>
      </c>
      <c r="D6235" s="6">
        <v>0</v>
      </c>
      <c r="E6235" s="5">
        <v>0</v>
      </c>
      <c r="F6235" s="6">
        <v>0</v>
      </c>
      <c r="G6235" s="5">
        <v>0</v>
      </c>
      <c r="H6235" s="6">
        <v>0</v>
      </c>
      <c r="I6235" s="5">
        <v>0</v>
      </c>
      <c r="J6235" s="6">
        <v>0</v>
      </c>
      <c r="K6235" s="5">
        <v>0</v>
      </c>
      <c r="L6235" s="6">
        <v>0</v>
      </c>
      <c r="M6235" s="5">
        <v>0</v>
      </c>
      <c r="N6235" s="6">
        <v>0</v>
      </c>
      <c r="O6235" s="5">
        <v>0</v>
      </c>
      <c r="P6235" s="6">
        <v>0</v>
      </c>
      <c r="Q6235" s="5">
        <v>0</v>
      </c>
      <c r="R6235" s="6">
        <v>0</v>
      </c>
      <c r="S6235" s="5">
        <v>0</v>
      </c>
      <c r="T6235" s="6">
        <v>0</v>
      </c>
      <c r="U6235" s="5">
        <v>0</v>
      </c>
      <c r="V6235" s="6">
        <v>0</v>
      </c>
      <c r="W6235" s="5">
        <v>0</v>
      </c>
      <c r="X6235" s="6">
        <v>0</v>
      </c>
      <c r="Y6235" s="5">
        <v>0</v>
      </c>
      <c r="Z6235" s="6">
        <v>0</v>
      </c>
      <c r="AA6235" s="5">
        <v>0</v>
      </c>
      <c r="AB6235" s="6">
        <v>0</v>
      </c>
      <c r="AC6235" s="5">
        <v>0</v>
      </c>
      <c r="AD6235" s="6">
        <v>0</v>
      </c>
      <c r="AE6235" s="5">
        <v>0</v>
      </c>
      <c r="AF6235" s="6">
        <v>0</v>
      </c>
    </row>
    <row r="6236" spans="2:32" x14ac:dyDescent="0.35">
      <c r="B6236" s="1" t="s">
        <v>1339</v>
      </c>
      <c r="C6236" s="5">
        <v>1.0319999999999999E-2</v>
      </c>
      <c r="D6236" s="6">
        <v>5.2629999999999999</v>
      </c>
      <c r="E6236" s="5">
        <v>0</v>
      </c>
      <c r="F6236" s="6">
        <v>0</v>
      </c>
      <c r="G6236" s="5">
        <v>0</v>
      </c>
      <c r="H6236" s="6">
        <v>0</v>
      </c>
      <c r="I6236" s="5">
        <v>0</v>
      </c>
      <c r="J6236" s="6">
        <v>0</v>
      </c>
      <c r="K6236" s="5">
        <v>0</v>
      </c>
      <c r="L6236" s="6">
        <v>0</v>
      </c>
      <c r="M6236" s="5">
        <v>0</v>
      </c>
      <c r="N6236" s="6">
        <v>0</v>
      </c>
      <c r="O6236" s="5">
        <v>0</v>
      </c>
      <c r="P6236" s="6">
        <v>0</v>
      </c>
      <c r="Q6236" s="5">
        <v>0</v>
      </c>
      <c r="R6236" s="6">
        <v>0</v>
      </c>
      <c r="S6236" s="5">
        <v>0</v>
      </c>
      <c r="T6236" s="6">
        <v>0</v>
      </c>
      <c r="U6236" s="5">
        <v>0</v>
      </c>
      <c r="V6236" s="6">
        <v>0</v>
      </c>
      <c r="W6236" s="5">
        <v>0</v>
      </c>
      <c r="X6236" s="6">
        <v>0</v>
      </c>
      <c r="Y6236" s="5">
        <v>9.8540000000000003E-2</v>
      </c>
      <c r="Z6236" s="6">
        <v>5.2629999999999999</v>
      </c>
      <c r="AA6236" s="5">
        <v>0</v>
      </c>
      <c r="AB6236" s="6">
        <v>0</v>
      </c>
      <c r="AC6236" s="5">
        <v>0</v>
      </c>
      <c r="AD6236" s="6">
        <v>0</v>
      </c>
      <c r="AE6236" s="5">
        <v>0</v>
      </c>
      <c r="AF6236" s="6">
        <v>0</v>
      </c>
    </row>
    <row r="6237" spans="2:32" x14ac:dyDescent="0.35">
      <c r="B6237" s="1" t="s">
        <v>650</v>
      </c>
      <c r="C6237" s="5">
        <v>0</v>
      </c>
      <c r="D6237" s="6">
        <v>0</v>
      </c>
      <c r="E6237" s="5">
        <v>0</v>
      </c>
      <c r="F6237" s="6">
        <v>0</v>
      </c>
      <c r="G6237" s="5">
        <v>0</v>
      </c>
      <c r="H6237" s="6">
        <v>0</v>
      </c>
      <c r="I6237" s="5">
        <v>0</v>
      </c>
      <c r="J6237" s="6">
        <v>0</v>
      </c>
      <c r="K6237" s="5">
        <v>0</v>
      </c>
      <c r="L6237" s="6">
        <v>0</v>
      </c>
      <c r="M6237" s="5">
        <v>0</v>
      </c>
      <c r="N6237" s="6">
        <v>0</v>
      </c>
      <c r="O6237" s="5">
        <v>0</v>
      </c>
      <c r="P6237" s="6">
        <v>0</v>
      </c>
      <c r="Q6237" s="5">
        <v>0</v>
      </c>
      <c r="R6237" s="6">
        <v>0</v>
      </c>
      <c r="S6237" s="5">
        <v>0</v>
      </c>
      <c r="T6237" s="6">
        <v>0</v>
      </c>
      <c r="U6237" s="5">
        <v>0</v>
      </c>
      <c r="V6237" s="6">
        <v>0</v>
      </c>
      <c r="W6237" s="5">
        <v>0</v>
      </c>
      <c r="X6237" s="6">
        <v>0</v>
      </c>
      <c r="Y6237" s="5">
        <v>0</v>
      </c>
      <c r="Z6237" s="6">
        <v>0</v>
      </c>
      <c r="AA6237" s="5">
        <v>0</v>
      </c>
      <c r="AB6237" s="6">
        <v>0</v>
      </c>
      <c r="AC6237" s="5">
        <v>0</v>
      </c>
      <c r="AD6237" s="6">
        <v>0</v>
      </c>
      <c r="AE6237" s="5">
        <v>0</v>
      </c>
      <c r="AF6237" s="6">
        <v>0</v>
      </c>
    </row>
    <row r="6238" spans="2:32" x14ac:dyDescent="0.35">
      <c r="B6238" s="2" t="s">
        <v>12</v>
      </c>
    </row>
    <row r="6239" spans="2:32" x14ac:dyDescent="0.35">
      <c r="B6239" s="1" t="s">
        <v>1340</v>
      </c>
      <c r="C6239" s="5">
        <v>0</v>
      </c>
      <c r="D6239" s="6">
        <v>0</v>
      </c>
      <c r="E6239" s="5">
        <v>0</v>
      </c>
      <c r="F6239" s="6">
        <v>0</v>
      </c>
      <c r="G6239" s="5">
        <v>0</v>
      </c>
      <c r="H6239" s="6">
        <v>0</v>
      </c>
      <c r="I6239" s="5">
        <v>0</v>
      </c>
      <c r="J6239" s="6">
        <v>0</v>
      </c>
      <c r="K6239" s="5">
        <v>0</v>
      </c>
      <c r="L6239" s="6">
        <v>0</v>
      </c>
      <c r="M6239" s="5">
        <v>0</v>
      </c>
      <c r="N6239" s="6">
        <v>0</v>
      </c>
      <c r="O6239" s="5">
        <v>0</v>
      </c>
      <c r="P6239" s="6">
        <v>0</v>
      </c>
      <c r="Q6239" s="5">
        <v>0</v>
      </c>
      <c r="R6239" s="6">
        <v>0</v>
      </c>
      <c r="S6239" s="5">
        <v>0</v>
      </c>
      <c r="T6239" s="6">
        <v>0</v>
      </c>
      <c r="U6239" s="5">
        <v>0</v>
      </c>
      <c r="V6239" s="6">
        <v>0</v>
      </c>
      <c r="W6239" s="5">
        <v>0</v>
      </c>
      <c r="X6239" s="6">
        <v>0</v>
      </c>
      <c r="Y6239" s="5">
        <v>0</v>
      </c>
      <c r="Z6239" s="6">
        <v>0</v>
      </c>
      <c r="AA6239" s="5">
        <v>0</v>
      </c>
      <c r="AB6239" s="6">
        <v>0</v>
      </c>
      <c r="AC6239" s="5">
        <v>0</v>
      </c>
      <c r="AD6239" s="6">
        <v>0</v>
      </c>
      <c r="AE6239" s="5">
        <v>0</v>
      </c>
      <c r="AF6239" s="6">
        <v>0</v>
      </c>
    </row>
    <row r="6240" spans="2:32" x14ac:dyDescent="0.35">
      <c r="B6240" s="1" t="s">
        <v>656</v>
      </c>
      <c r="C6240" s="5">
        <v>4.6800000000000001E-3</v>
      </c>
      <c r="D6240" s="6">
        <v>2.387</v>
      </c>
      <c r="E6240" s="5">
        <v>1.3599999999999999E-2</v>
      </c>
      <c r="F6240" s="6">
        <v>0.249</v>
      </c>
      <c r="G6240" s="5">
        <v>0</v>
      </c>
      <c r="H6240" s="6">
        <v>0</v>
      </c>
      <c r="I6240" s="5">
        <v>0</v>
      </c>
      <c r="J6240" s="6">
        <v>0</v>
      </c>
      <c r="K6240" s="5">
        <v>0</v>
      </c>
      <c r="L6240" s="6">
        <v>0</v>
      </c>
      <c r="M6240" s="5">
        <v>1.082E-2</v>
      </c>
      <c r="N6240" s="6">
        <v>0.253</v>
      </c>
      <c r="O6240" s="5">
        <v>0</v>
      </c>
      <c r="P6240" s="6">
        <v>0</v>
      </c>
      <c r="Q6240" s="5">
        <v>0</v>
      </c>
      <c r="R6240" s="6">
        <v>0</v>
      </c>
      <c r="S6240" s="5">
        <v>0</v>
      </c>
      <c r="T6240" s="6">
        <v>0</v>
      </c>
      <c r="U6240" s="5">
        <v>0</v>
      </c>
      <c r="V6240" s="6">
        <v>0</v>
      </c>
      <c r="W6240" s="5">
        <v>0</v>
      </c>
      <c r="X6240" s="6">
        <v>0</v>
      </c>
      <c r="Y6240" s="5">
        <v>0</v>
      </c>
      <c r="Z6240" s="6">
        <v>0</v>
      </c>
      <c r="AA6240" s="5">
        <v>2.0750000000000001E-2</v>
      </c>
      <c r="AB6240" s="6">
        <v>1.885</v>
      </c>
      <c r="AC6240" s="5">
        <v>0</v>
      </c>
      <c r="AD6240" s="6">
        <v>0</v>
      </c>
      <c r="AE6240" s="5">
        <v>0</v>
      </c>
      <c r="AF6240" s="6">
        <v>0</v>
      </c>
    </row>
    <row r="6241" spans="2:32" x14ac:dyDescent="0.35">
      <c r="B6241" s="1" t="s">
        <v>1341</v>
      </c>
      <c r="C6241" s="5">
        <v>3.7000000000000002E-3</v>
      </c>
      <c r="D6241" s="6">
        <v>1.885</v>
      </c>
      <c r="E6241" s="5">
        <v>0</v>
      </c>
      <c r="F6241" s="6">
        <v>0</v>
      </c>
      <c r="G6241" s="5">
        <v>0</v>
      </c>
      <c r="H6241" s="6">
        <v>0</v>
      </c>
      <c r="I6241" s="5">
        <v>0</v>
      </c>
      <c r="J6241" s="6">
        <v>0</v>
      </c>
      <c r="K6241" s="5">
        <v>0</v>
      </c>
      <c r="L6241" s="6">
        <v>0</v>
      </c>
      <c r="M6241" s="5">
        <v>0</v>
      </c>
      <c r="N6241" s="6">
        <v>0</v>
      </c>
      <c r="O6241" s="5">
        <v>0</v>
      </c>
      <c r="P6241" s="6">
        <v>0</v>
      </c>
      <c r="Q6241" s="5">
        <v>0</v>
      </c>
      <c r="R6241" s="6">
        <v>0</v>
      </c>
      <c r="S6241" s="5">
        <v>0</v>
      </c>
      <c r="T6241" s="6">
        <v>0</v>
      </c>
      <c r="U6241" s="5">
        <v>0</v>
      </c>
      <c r="V6241" s="6">
        <v>0</v>
      </c>
      <c r="W6241" s="5">
        <v>0</v>
      </c>
      <c r="X6241" s="6">
        <v>0</v>
      </c>
      <c r="Y6241" s="5">
        <v>0</v>
      </c>
      <c r="Z6241" s="6">
        <v>0</v>
      </c>
      <c r="AA6241" s="5">
        <v>2.0750000000000001E-2</v>
      </c>
      <c r="AB6241" s="6">
        <v>1.885</v>
      </c>
      <c r="AC6241" s="5">
        <v>0</v>
      </c>
      <c r="AD6241" s="6">
        <v>0</v>
      </c>
      <c r="AE6241" s="5">
        <v>0</v>
      </c>
      <c r="AF6241" s="6">
        <v>0</v>
      </c>
    </row>
    <row r="6242" spans="2:32" x14ac:dyDescent="0.35">
      <c r="B6242" s="1" t="s">
        <v>658</v>
      </c>
      <c r="C6242" s="5">
        <v>0</v>
      </c>
      <c r="D6242" s="6">
        <v>0</v>
      </c>
      <c r="E6242" s="5">
        <v>0</v>
      </c>
      <c r="F6242" s="6">
        <v>0</v>
      </c>
      <c r="G6242" s="5">
        <v>0</v>
      </c>
      <c r="H6242" s="6">
        <v>0</v>
      </c>
      <c r="I6242" s="5">
        <v>0</v>
      </c>
      <c r="J6242" s="6">
        <v>0</v>
      </c>
      <c r="K6242" s="5">
        <v>0</v>
      </c>
      <c r="L6242" s="6">
        <v>0</v>
      </c>
      <c r="M6242" s="5">
        <v>0</v>
      </c>
      <c r="N6242" s="6">
        <v>0</v>
      </c>
      <c r="O6242" s="5">
        <v>0</v>
      </c>
      <c r="P6242" s="6">
        <v>0</v>
      </c>
      <c r="Q6242" s="5">
        <v>0</v>
      </c>
      <c r="R6242" s="6">
        <v>0</v>
      </c>
      <c r="S6242" s="5">
        <v>0</v>
      </c>
      <c r="T6242" s="6">
        <v>0</v>
      </c>
      <c r="U6242" s="5">
        <v>0</v>
      </c>
      <c r="V6242" s="6">
        <v>0</v>
      </c>
      <c r="W6242" s="5">
        <v>0</v>
      </c>
      <c r="X6242" s="6">
        <v>0</v>
      </c>
      <c r="Y6242" s="5">
        <v>0</v>
      </c>
      <c r="Z6242" s="6">
        <v>0</v>
      </c>
      <c r="AA6242" s="5">
        <v>0</v>
      </c>
      <c r="AB6242" s="6">
        <v>0</v>
      </c>
      <c r="AC6242" s="5">
        <v>0</v>
      </c>
      <c r="AD6242" s="6">
        <v>0</v>
      </c>
      <c r="AE6242" s="5">
        <v>0</v>
      </c>
      <c r="AF6242" s="6">
        <v>0</v>
      </c>
    </row>
    <row r="6243" spans="2:32" x14ac:dyDescent="0.35">
      <c r="B6243" s="1" t="s">
        <v>1342</v>
      </c>
      <c r="C6243" s="5">
        <v>7.3899999999999999E-3</v>
      </c>
      <c r="D6243" s="6">
        <v>3.77</v>
      </c>
      <c r="E6243" s="5">
        <v>0</v>
      </c>
      <c r="F6243" s="6">
        <v>0</v>
      </c>
      <c r="G6243" s="5">
        <v>0</v>
      </c>
      <c r="H6243" s="6">
        <v>0</v>
      </c>
      <c r="I6243" s="5">
        <v>0</v>
      </c>
      <c r="J6243" s="6">
        <v>0</v>
      </c>
      <c r="K6243" s="5">
        <v>0</v>
      </c>
      <c r="L6243" s="6">
        <v>0</v>
      </c>
      <c r="M6243" s="5">
        <v>0</v>
      </c>
      <c r="N6243" s="6">
        <v>0</v>
      </c>
      <c r="O6243" s="5">
        <v>0</v>
      </c>
      <c r="P6243" s="6">
        <v>0</v>
      </c>
      <c r="Q6243" s="5">
        <v>0</v>
      </c>
      <c r="R6243" s="6">
        <v>0</v>
      </c>
      <c r="S6243" s="5">
        <v>0</v>
      </c>
      <c r="T6243" s="6">
        <v>0</v>
      </c>
      <c r="U6243" s="5">
        <v>0</v>
      </c>
      <c r="V6243" s="6">
        <v>0</v>
      </c>
      <c r="W6243" s="5">
        <v>0</v>
      </c>
      <c r="X6243" s="6">
        <v>0</v>
      </c>
      <c r="Y6243" s="5">
        <v>0</v>
      </c>
      <c r="Z6243" s="6">
        <v>0</v>
      </c>
      <c r="AA6243" s="5">
        <v>4.1500000000000002E-2</v>
      </c>
      <c r="AB6243" s="6">
        <v>3.77</v>
      </c>
      <c r="AC6243" s="5">
        <v>0</v>
      </c>
      <c r="AD6243" s="6">
        <v>0</v>
      </c>
      <c r="AE6243" s="5">
        <v>0</v>
      </c>
      <c r="AF6243" s="6">
        <v>0</v>
      </c>
    </row>
    <row r="6244" spans="2:32" x14ac:dyDescent="0.35">
      <c r="B6244" s="1" t="s">
        <v>1343</v>
      </c>
      <c r="C6244" s="5">
        <v>4.8999999999999998E-4</v>
      </c>
      <c r="D6244" s="6">
        <v>0.249</v>
      </c>
      <c r="E6244" s="5">
        <v>1.3599999999999999E-2</v>
      </c>
      <c r="F6244" s="6">
        <v>0.249</v>
      </c>
      <c r="G6244" s="5">
        <v>0</v>
      </c>
      <c r="H6244" s="6">
        <v>0</v>
      </c>
      <c r="I6244" s="5">
        <v>0</v>
      </c>
      <c r="J6244" s="6">
        <v>0</v>
      </c>
      <c r="K6244" s="5">
        <v>0</v>
      </c>
      <c r="L6244" s="6">
        <v>0</v>
      </c>
      <c r="M6244" s="5">
        <v>0</v>
      </c>
      <c r="N6244" s="6">
        <v>0</v>
      </c>
      <c r="O6244" s="5">
        <v>0</v>
      </c>
      <c r="P6244" s="6">
        <v>0</v>
      </c>
      <c r="Q6244" s="5">
        <v>0</v>
      </c>
      <c r="R6244" s="6">
        <v>0</v>
      </c>
      <c r="S6244" s="5">
        <v>0</v>
      </c>
      <c r="T6244" s="6">
        <v>0</v>
      </c>
      <c r="U6244" s="5">
        <v>0</v>
      </c>
      <c r="V6244" s="6">
        <v>0</v>
      </c>
      <c r="W6244" s="5">
        <v>0</v>
      </c>
      <c r="X6244" s="6">
        <v>0</v>
      </c>
      <c r="Y6244" s="5">
        <v>0</v>
      </c>
      <c r="Z6244" s="6">
        <v>0</v>
      </c>
      <c r="AA6244" s="5">
        <v>0</v>
      </c>
      <c r="AB6244" s="6">
        <v>0</v>
      </c>
      <c r="AC6244" s="5">
        <v>0</v>
      </c>
      <c r="AD6244" s="6">
        <v>0</v>
      </c>
      <c r="AE6244" s="5">
        <v>0</v>
      </c>
      <c r="AF6244" s="6">
        <v>0</v>
      </c>
    </row>
    <row r="6245" spans="2:32" x14ac:dyDescent="0.35">
      <c r="B6245" s="1" t="s">
        <v>662</v>
      </c>
      <c r="C6245" s="5">
        <v>0</v>
      </c>
      <c r="D6245" s="6">
        <v>0</v>
      </c>
      <c r="E6245" s="5">
        <v>0</v>
      </c>
      <c r="F6245" s="6">
        <v>0</v>
      </c>
      <c r="G6245" s="5">
        <v>0</v>
      </c>
      <c r="H6245" s="6">
        <v>0</v>
      </c>
      <c r="I6245" s="5">
        <v>0</v>
      </c>
      <c r="J6245" s="6">
        <v>0</v>
      </c>
      <c r="K6245" s="5">
        <v>0</v>
      </c>
      <c r="L6245" s="6">
        <v>0</v>
      </c>
      <c r="M6245" s="5">
        <v>0</v>
      </c>
      <c r="N6245" s="6">
        <v>0</v>
      </c>
      <c r="O6245" s="5">
        <v>0</v>
      </c>
      <c r="P6245" s="6">
        <v>0</v>
      </c>
      <c r="Q6245" s="5">
        <v>0</v>
      </c>
      <c r="R6245" s="6">
        <v>0</v>
      </c>
      <c r="S6245" s="5">
        <v>0</v>
      </c>
      <c r="T6245" s="6">
        <v>0</v>
      </c>
      <c r="U6245" s="5">
        <v>0</v>
      </c>
      <c r="V6245" s="6">
        <v>0</v>
      </c>
      <c r="W6245" s="5">
        <v>0</v>
      </c>
      <c r="X6245" s="6">
        <v>0</v>
      </c>
      <c r="Y6245" s="5">
        <v>0</v>
      </c>
      <c r="Z6245" s="6">
        <v>0</v>
      </c>
      <c r="AA6245" s="5">
        <v>0</v>
      </c>
      <c r="AB6245" s="6">
        <v>0</v>
      </c>
      <c r="AC6245" s="5">
        <v>0</v>
      </c>
      <c r="AD6245" s="6">
        <v>0</v>
      </c>
      <c r="AE6245" s="5">
        <v>0</v>
      </c>
      <c r="AF6245" s="6">
        <v>0</v>
      </c>
    </row>
    <row r="6246" spans="2:32" x14ac:dyDescent="0.35">
      <c r="B6246" s="1" t="s">
        <v>1344</v>
      </c>
      <c r="C6246" s="5">
        <v>0</v>
      </c>
      <c r="D6246" s="6">
        <v>0</v>
      </c>
      <c r="E6246" s="5">
        <v>0</v>
      </c>
      <c r="F6246" s="6">
        <v>0</v>
      </c>
      <c r="G6246" s="5">
        <v>0</v>
      </c>
      <c r="H6246" s="6">
        <v>0</v>
      </c>
      <c r="I6246" s="5">
        <v>0</v>
      </c>
      <c r="J6246" s="6">
        <v>0</v>
      </c>
      <c r="K6246" s="5">
        <v>0</v>
      </c>
      <c r="L6246" s="6">
        <v>0</v>
      </c>
      <c r="M6246" s="5">
        <v>0</v>
      </c>
      <c r="N6246" s="6">
        <v>0</v>
      </c>
      <c r="O6246" s="5">
        <v>0</v>
      </c>
      <c r="P6246" s="6">
        <v>0</v>
      </c>
      <c r="Q6246" s="5">
        <v>0</v>
      </c>
      <c r="R6246" s="6">
        <v>0</v>
      </c>
      <c r="S6246" s="5">
        <v>0</v>
      </c>
      <c r="T6246" s="6">
        <v>0</v>
      </c>
      <c r="U6246" s="5">
        <v>0</v>
      </c>
      <c r="V6246" s="6">
        <v>0</v>
      </c>
      <c r="W6246" s="5">
        <v>0</v>
      </c>
      <c r="X6246" s="6">
        <v>0</v>
      </c>
      <c r="Y6246" s="5">
        <v>0</v>
      </c>
      <c r="Z6246" s="6">
        <v>0</v>
      </c>
      <c r="AA6246" s="5">
        <v>0</v>
      </c>
      <c r="AB6246" s="6">
        <v>0</v>
      </c>
      <c r="AC6246" s="5">
        <v>0</v>
      </c>
      <c r="AD6246" s="6">
        <v>0</v>
      </c>
      <c r="AE6246" s="5">
        <v>0</v>
      </c>
      <c r="AF6246" s="6">
        <v>0</v>
      </c>
    </row>
    <row r="6247" spans="2:32" x14ac:dyDescent="0.35">
      <c r="B6247" s="1" t="s">
        <v>1345</v>
      </c>
      <c r="C6247" s="5">
        <v>0</v>
      </c>
      <c r="D6247" s="6">
        <v>0</v>
      </c>
      <c r="E6247" s="5">
        <v>0</v>
      </c>
      <c r="F6247" s="6">
        <v>0</v>
      </c>
      <c r="G6247" s="5">
        <v>0</v>
      </c>
      <c r="H6247" s="6">
        <v>0</v>
      </c>
      <c r="I6247" s="5">
        <v>0</v>
      </c>
      <c r="J6247" s="6">
        <v>0</v>
      </c>
      <c r="K6247" s="5">
        <v>0</v>
      </c>
      <c r="L6247" s="6">
        <v>0</v>
      </c>
      <c r="M6247" s="5">
        <v>0</v>
      </c>
      <c r="N6247" s="6">
        <v>0</v>
      </c>
      <c r="O6247" s="5">
        <v>0</v>
      </c>
      <c r="P6247" s="6">
        <v>0</v>
      </c>
      <c r="Q6247" s="5">
        <v>0</v>
      </c>
      <c r="R6247" s="6">
        <v>0</v>
      </c>
      <c r="S6247" s="5">
        <v>0</v>
      </c>
      <c r="T6247" s="6">
        <v>0</v>
      </c>
      <c r="U6247" s="5">
        <v>0</v>
      </c>
      <c r="V6247" s="6">
        <v>0</v>
      </c>
      <c r="W6247" s="5">
        <v>0</v>
      </c>
      <c r="X6247" s="6">
        <v>0</v>
      </c>
      <c r="Y6247" s="5">
        <v>0</v>
      </c>
      <c r="Z6247" s="6">
        <v>0</v>
      </c>
      <c r="AA6247" s="5">
        <v>0</v>
      </c>
      <c r="AB6247" s="6">
        <v>0</v>
      </c>
      <c r="AC6247" s="5">
        <v>0</v>
      </c>
      <c r="AD6247" s="6">
        <v>0</v>
      </c>
      <c r="AE6247" s="5">
        <v>0</v>
      </c>
      <c r="AF6247" s="6">
        <v>0</v>
      </c>
    </row>
    <row r="6248" spans="2:32" x14ac:dyDescent="0.35">
      <c r="B6248" s="1" t="s">
        <v>669</v>
      </c>
      <c r="C6248" s="5">
        <v>7.1470000000000006E-2</v>
      </c>
      <c r="D6248" s="6">
        <v>36.457999999999998</v>
      </c>
      <c r="E6248" s="5">
        <v>7.2340000000000002E-2</v>
      </c>
      <c r="F6248" s="6">
        <v>1.3240000000000001</v>
      </c>
      <c r="G6248" s="5">
        <v>0</v>
      </c>
      <c r="H6248" s="6">
        <v>0</v>
      </c>
      <c r="I6248" s="5">
        <v>0</v>
      </c>
      <c r="J6248" s="6">
        <v>0</v>
      </c>
      <c r="K6248" s="5">
        <v>0</v>
      </c>
      <c r="L6248" s="6">
        <v>0</v>
      </c>
      <c r="M6248" s="5">
        <v>0</v>
      </c>
      <c r="N6248" s="6">
        <v>0</v>
      </c>
      <c r="O6248" s="5">
        <v>0</v>
      </c>
      <c r="P6248" s="6">
        <v>0</v>
      </c>
      <c r="Q6248" s="5">
        <v>0</v>
      </c>
      <c r="R6248" s="6">
        <v>0</v>
      </c>
      <c r="S6248" s="5">
        <v>0</v>
      </c>
      <c r="T6248" s="6">
        <v>0</v>
      </c>
      <c r="U6248" s="5">
        <v>0</v>
      </c>
      <c r="V6248" s="6">
        <v>0</v>
      </c>
      <c r="W6248" s="5">
        <v>0</v>
      </c>
      <c r="X6248" s="6">
        <v>0</v>
      </c>
      <c r="Y6248" s="5">
        <v>0</v>
      </c>
      <c r="Z6248" s="6">
        <v>0</v>
      </c>
      <c r="AA6248" s="5">
        <v>0.38680999999999999</v>
      </c>
      <c r="AB6248" s="6">
        <v>35.134999999999998</v>
      </c>
      <c r="AC6248" s="5">
        <v>0</v>
      </c>
      <c r="AD6248" s="6">
        <v>0</v>
      </c>
      <c r="AE6248" s="5">
        <v>0</v>
      </c>
      <c r="AF6248" s="6">
        <v>0</v>
      </c>
    </row>
    <row r="6249" spans="2:32" x14ac:dyDescent="0.35">
      <c r="B6249" s="1" t="s">
        <v>670</v>
      </c>
      <c r="C6249" s="5">
        <v>0</v>
      </c>
      <c r="D6249" s="6">
        <v>0</v>
      </c>
      <c r="E6249" s="5">
        <v>0</v>
      </c>
      <c r="F6249" s="6">
        <v>0</v>
      </c>
      <c r="G6249" s="5">
        <v>0</v>
      </c>
      <c r="H6249" s="6">
        <v>0</v>
      </c>
      <c r="I6249" s="5">
        <v>0</v>
      </c>
      <c r="J6249" s="6">
        <v>0</v>
      </c>
      <c r="K6249" s="5">
        <v>0</v>
      </c>
      <c r="L6249" s="6">
        <v>0</v>
      </c>
      <c r="M6249" s="5">
        <v>0</v>
      </c>
      <c r="N6249" s="6">
        <v>0</v>
      </c>
      <c r="O6249" s="5">
        <v>0</v>
      </c>
      <c r="P6249" s="6">
        <v>0</v>
      </c>
      <c r="Q6249" s="5">
        <v>0</v>
      </c>
      <c r="R6249" s="6">
        <v>0</v>
      </c>
      <c r="S6249" s="5">
        <v>0</v>
      </c>
      <c r="T6249" s="6">
        <v>0</v>
      </c>
      <c r="U6249" s="5">
        <v>0</v>
      </c>
      <c r="V6249" s="6">
        <v>0</v>
      </c>
      <c r="W6249" s="5">
        <v>0</v>
      </c>
      <c r="X6249" s="6">
        <v>0</v>
      </c>
      <c r="Y6249" s="5">
        <v>0</v>
      </c>
      <c r="Z6249" s="6">
        <v>0</v>
      </c>
      <c r="AA6249" s="5">
        <v>0</v>
      </c>
      <c r="AB6249" s="6">
        <v>0</v>
      </c>
      <c r="AC6249" s="5">
        <v>0</v>
      </c>
      <c r="AD6249" s="6">
        <v>0</v>
      </c>
      <c r="AE6249" s="5">
        <v>0</v>
      </c>
      <c r="AF6249" s="6">
        <v>0</v>
      </c>
    </row>
    <row r="6250" spans="2:32" x14ac:dyDescent="0.35">
      <c r="B6250" s="1" t="s">
        <v>671</v>
      </c>
      <c r="C6250" s="5">
        <v>0</v>
      </c>
      <c r="D6250" s="6">
        <v>0</v>
      </c>
      <c r="E6250" s="5">
        <v>0</v>
      </c>
      <c r="F6250" s="6">
        <v>0</v>
      </c>
      <c r="G6250" s="5">
        <v>0</v>
      </c>
      <c r="H6250" s="6">
        <v>0</v>
      </c>
      <c r="I6250" s="5">
        <v>0</v>
      </c>
      <c r="J6250" s="6">
        <v>0</v>
      </c>
      <c r="K6250" s="5">
        <v>0</v>
      </c>
      <c r="L6250" s="6">
        <v>0</v>
      </c>
      <c r="M6250" s="5">
        <v>0</v>
      </c>
      <c r="N6250" s="6">
        <v>0</v>
      </c>
      <c r="O6250" s="5">
        <v>0</v>
      </c>
      <c r="P6250" s="6">
        <v>0</v>
      </c>
      <c r="Q6250" s="5">
        <v>0</v>
      </c>
      <c r="R6250" s="6">
        <v>0</v>
      </c>
      <c r="S6250" s="5">
        <v>0</v>
      </c>
      <c r="T6250" s="6">
        <v>0</v>
      </c>
      <c r="U6250" s="5">
        <v>0</v>
      </c>
      <c r="V6250" s="6">
        <v>0</v>
      </c>
      <c r="W6250" s="5">
        <v>0</v>
      </c>
      <c r="X6250" s="6">
        <v>0</v>
      </c>
      <c r="Y6250" s="5">
        <v>0</v>
      </c>
      <c r="Z6250" s="6">
        <v>0</v>
      </c>
      <c r="AA6250" s="5">
        <v>0</v>
      </c>
      <c r="AB6250" s="6">
        <v>0</v>
      </c>
      <c r="AC6250" s="5">
        <v>0</v>
      </c>
      <c r="AD6250" s="6">
        <v>0</v>
      </c>
      <c r="AE6250" s="5">
        <v>0</v>
      </c>
      <c r="AF6250" s="6">
        <v>0</v>
      </c>
    </row>
    <row r="6251" spans="2:32" x14ac:dyDescent="0.35">
      <c r="B6251" s="1" t="s">
        <v>1346</v>
      </c>
      <c r="C6251" s="5">
        <v>0</v>
      </c>
      <c r="D6251" s="6">
        <v>0</v>
      </c>
      <c r="E6251" s="5">
        <v>0</v>
      </c>
      <c r="F6251" s="6">
        <v>0</v>
      </c>
      <c r="G6251" s="5">
        <v>0</v>
      </c>
      <c r="H6251" s="6">
        <v>0</v>
      </c>
      <c r="I6251" s="5">
        <v>0</v>
      </c>
      <c r="J6251" s="6">
        <v>0</v>
      </c>
      <c r="K6251" s="5">
        <v>0</v>
      </c>
      <c r="L6251" s="6">
        <v>0</v>
      </c>
      <c r="M6251" s="5">
        <v>0</v>
      </c>
      <c r="N6251" s="6">
        <v>0</v>
      </c>
      <c r="O6251" s="5">
        <v>0</v>
      </c>
      <c r="P6251" s="6">
        <v>0</v>
      </c>
      <c r="Q6251" s="5">
        <v>0</v>
      </c>
      <c r="R6251" s="6">
        <v>0</v>
      </c>
      <c r="S6251" s="5">
        <v>0</v>
      </c>
      <c r="T6251" s="6">
        <v>0</v>
      </c>
      <c r="U6251" s="5">
        <v>0</v>
      </c>
      <c r="V6251" s="6">
        <v>0</v>
      </c>
      <c r="W6251" s="5">
        <v>0</v>
      </c>
      <c r="X6251" s="6">
        <v>0</v>
      </c>
      <c r="Y6251" s="5">
        <v>0</v>
      </c>
      <c r="Z6251" s="6">
        <v>0</v>
      </c>
      <c r="AA6251" s="5">
        <v>0</v>
      </c>
      <c r="AB6251" s="6">
        <v>0</v>
      </c>
      <c r="AC6251" s="5">
        <v>0</v>
      </c>
      <c r="AD6251" s="6">
        <v>0</v>
      </c>
      <c r="AE6251" s="5">
        <v>0</v>
      </c>
      <c r="AF6251" s="6">
        <v>0</v>
      </c>
    </row>
    <row r="6252" spans="2:32" x14ac:dyDescent="0.35">
      <c r="B6252" s="1" t="s">
        <v>672</v>
      </c>
      <c r="C6252" s="5">
        <v>0</v>
      </c>
      <c r="D6252" s="6">
        <v>0</v>
      </c>
      <c r="E6252" s="5">
        <v>0</v>
      </c>
      <c r="F6252" s="6">
        <v>0</v>
      </c>
      <c r="G6252" s="5">
        <v>0</v>
      </c>
      <c r="H6252" s="6">
        <v>0</v>
      </c>
      <c r="I6252" s="5">
        <v>0</v>
      </c>
      <c r="J6252" s="6">
        <v>0</v>
      </c>
      <c r="K6252" s="5">
        <v>0</v>
      </c>
      <c r="L6252" s="6">
        <v>0</v>
      </c>
      <c r="M6252" s="5">
        <v>0</v>
      </c>
      <c r="N6252" s="6">
        <v>0</v>
      </c>
      <c r="O6252" s="5">
        <v>0</v>
      </c>
      <c r="P6252" s="6">
        <v>0</v>
      </c>
      <c r="Q6252" s="5">
        <v>0</v>
      </c>
      <c r="R6252" s="6">
        <v>0</v>
      </c>
      <c r="S6252" s="5">
        <v>0</v>
      </c>
      <c r="T6252" s="6">
        <v>0</v>
      </c>
      <c r="U6252" s="5">
        <v>0</v>
      </c>
      <c r="V6252" s="6">
        <v>0</v>
      </c>
      <c r="W6252" s="5">
        <v>0</v>
      </c>
      <c r="X6252" s="6">
        <v>0</v>
      </c>
      <c r="Y6252" s="5">
        <v>0</v>
      </c>
      <c r="Z6252" s="6">
        <v>0</v>
      </c>
      <c r="AA6252" s="5">
        <v>0</v>
      </c>
      <c r="AB6252" s="6">
        <v>0</v>
      </c>
      <c r="AC6252" s="5">
        <v>0</v>
      </c>
      <c r="AD6252" s="6">
        <v>0</v>
      </c>
      <c r="AE6252" s="5">
        <v>0</v>
      </c>
      <c r="AF6252" s="6">
        <v>0</v>
      </c>
    </row>
    <row r="6253" spans="2:32" x14ac:dyDescent="0.35">
      <c r="B6253" s="1" t="s">
        <v>1347</v>
      </c>
      <c r="C6253" s="5">
        <v>2.2300000000000002E-3</v>
      </c>
      <c r="D6253" s="6">
        <v>1.135</v>
      </c>
      <c r="E6253" s="5">
        <v>0</v>
      </c>
      <c r="F6253" s="6">
        <v>0</v>
      </c>
      <c r="G6253" s="5">
        <v>0</v>
      </c>
      <c r="H6253" s="6">
        <v>0</v>
      </c>
      <c r="I6253" s="5">
        <v>0</v>
      </c>
      <c r="J6253" s="6">
        <v>0</v>
      </c>
      <c r="K6253" s="5">
        <v>0</v>
      </c>
      <c r="L6253" s="6">
        <v>0</v>
      </c>
      <c r="M6253" s="5">
        <v>0</v>
      </c>
      <c r="N6253" s="6">
        <v>0</v>
      </c>
      <c r="O6253" s="5">
        <v>0</v>
      </c>
      <c r="P6253" s="6">
        <v>0</v>
      </c>
      <c r="Q6253" s="5">
        <v>0</v>
      </c>
      <c r="R6253" s="6">
        <v>0</v>
      </c>
      <c r="S6253" s="5">
        <v>0</v>
      </c>
      <c r="T6253" s="6">
        <v>0</v>
      </c>
      <c r="U6253" s="5">
        <v>0</v>
      </c>
      <c r="V6253" s="6">
        <v>0</v>
      </c>
      <c r="W6253" s="5">
        <v>0</v>
      </c>
      <c r="X6253" s="6">
        <v>0</v>
      </c>
      <c r="Y6253" s="5">
        <v>2.1250000000000002E-2</v>
      </c>
      <c r="Z6253" s="6">
        <v>1.135</v>
      </c>
      <c r="AA6253" s="5">
        <v>0</v>
      </c>
      <c r="AB6253" s="6">
        <v>0</v>
      </c>
      <c r="AC6253" s="5">
        <v>0</v>
      </c>
      <c r="AD6253" s="6">
        <v>0</v>
      </c>
      <c r="AE6253" s="5">
        <v>0</v>
      </c>
      <c r="AF6253" s="6">
        <v>0</v>
      </c>
    </row>
    <row r="6254" spans="2:32" x14ac:dyDescent="0.35">
      <c r="B6254" s="1" t="s">
        <v>1348</v>
      </c>
      <c r="C6254" s="5">
        <v>7.6800000000000002E-3</v>
      </c>
      <c r="D6254" s="6">
        <v>3.9180000000000001</v>
      </c>
      <c r="E6254" s="5">
        <v>0</v>
      </c>
      <c r="F6254" s="6">
        <v>0</v>
      </c>
      <c r="G6254" s="5">
        <v>0</v>
      </c>
      <c r="H6254" s="6">
        <v>0</v>
      </c>
      <c r="I6254" s="5">
        <v>0</v>
      </c>
      <c r="J6254" s="6">
        <v>0</v>
      </c>
      <c r="K6254" s="5">
        <v>0</v>
      </c>
      <c r="L6254" s="6">
        <v>0</v>
      </c>
      <c r="M6254" s="5">
        <v>0</v>
      </c>
      <c r="N6254" s="6">
        <v>0</v>
      </c>
      <c r="O6254" s="5">
        <v>0</v>
      </c>
      <c r="P6254" s="6">
        <v>0</v>
      </c>
      <c r="Q6254" s="5">
        <v>0</v>
      </c>
      <c r="R6254" s="6">
        <v>0</v>
      </c>
      <c r="S6254" s="5">
        <v>0</v>
      </c>
      <c r="T6254" s="6">
        <v>0</v>
      </c>
      <c r="U6254" s="5">
        <v>0</v>
      </c>
      <c r="V6254" s="6">
        <v>0</v>
      </c>
      <c r="W6254" s="5">
        <v>0</v>
      </c>
      <c r="X6254" s="6">
        <v>0</v>
      </c>
      <c r="Y6254" s="5">
        <v>0</v>
      </c>
      <c r="Z6254" s="6">
        <v>0</v>
      </c>
      <c r="AA6254" s="5">
        <v>4.3130000000000002E-2</v>
      </c>
      <c r="AB6254" s="6">
        <v>3.9180000000000001</v>
      </c>
      <c r="AC6254" s="5">
        <v>0</v>
      </c>
      <c r="AD6254" s="6">
        <v>0</v>
      </c>
      <c r="AE6254" s="5">
        <v>0</v>
      </c>
      <c r="AF6254" s="6">
        <v>0</v>
      </c>
    </row>
    <row r="6255" spans="2:32" x14ac:dyDescent="0.35">
      <c r="B6255" s="1" t="s">
        <v>1349</v>
      </c>
      <c r="C6255" s="5">
        <v>1.0319999999999999E-2</v>
      </c>
      <c r="D6255" s="6">
        <v>5.2649999999999997</v>
      </c>
      <c r="E6255" s="5">
        <v>0</v>
      </c>
      <c r="F6255" s="6">
        <v>0</v>
      </c>
      <c r="G6255" s="5">
        <v>0</v>
      </c>
      <c r="H6255" s="6">
        <v>0</v>
      </c>
      <c r="I6255" s="5">
        <v>0</v>
      </c>
      <c r="J6255" s="6">
        <v>0</v>
      </c>
      <c r="K6255" s="5">
        <v>0</v>
      </c>
      <c r="L6255" s="6">
        <v>0</v>
      </c>
      <c r="M6255" s="5">
        <v>5.7619999999999998E-2</v>
      </c>
      <c r="N6255" s="6">
        <v>1.347</v>
      </c>
      <c r="O6255" s="5">
        <v>0</v>
      </c>
      <c r="P6255" s="6">
        <v>0</v>
      </c>
      <c r="Q6255" s="5">
        <v>0</v>
      </c>
      <c r="R6255" s="6">
        <v>0</v>
      </c>
      <c r="S6255" s="5">
        <v>0</v>
      </c>
      <c r="T6255" s="6">
        <v>0</v>
      </c>
      <c r="U6255" s="5">
        <v>0</v>
      </c>
      <c r="V6255" s="6">
        <v>0</v>
      </c>
      <c r="W6255" s="5">
        <v>0</v>
      </c>
      <c r="X6255" s="6">
        <v>0</v>
      </c>
      <c r="Y6255" s="5">
        <v>0</v>
      </c>
      <c r="Z6255" s="6">
        <v>0</v>
      </c>
      <c r="AA6255" s="5">
        <v>4.3130000000000002E-2</v>
      </c>
      <c r="AB6255" s="6">
        <v>3.9180000000000001</v>
      </c>
      <c r="AC6255" s="5">
        <v>0</v>
      </c>
      <c r="AD6255" s="6">
        <v>0</v>
      </c>
      <c r="AE6255" s="5">
        <v>0</v>
      </c>
      <c r="AF6255" s="6">
        <v>0</v>
      </c>
    </row>
    <row r="6256" spans="2:32" x14ac:dyDescent="0.35">
      <c r="B6256" s="1" t="s">
        <v>1350</v>
      </c>
      <c r="C6256" s="5">
        <v>1.4400000000000001E-3</v>
      </c>
      <c r="D6256" s="6">
        <v>0.73699999999999999</v>
      </c>
      <c r="E6256" s="5">
        <v>0</v>
      </c>
      <c r="F6256" s="6">
        <v>0</v>
      </c>
      <c r="G6256" s="5">
        <v>0</v>
      </c>
      <c r="H6256" s="6">
        <v>0</v>
      </c>
      <c r="I6256" s="5">
        <v>0</v>
      </c>
      <c r="J6256" s="6">
        <v>0</v>
      </c>
      <c r="K6256" s="5">
        <v>0</v>
      </c>
      <c r="L6256" s="6">
        <v>0</v>
      </c>
      <c r="M6256" s="5">
        <v>0</v>
      </c>
      <c r="N6256" s="6">
        <v>0</v>
      </c>
      <c r="O6256" s="5">
        <v>0</v>
      </c>
      <c r="P6256" s="6">
        <v>0</v>
      </c>
      <c r="Q6256" s="5">
        <v>0</v>
      </c>
      <c r="R6256" s="6">
        <v>0</v>
      </c>
      <c r="S6256" s="5">
        <v>0</v>
      </c>
      <c r="T6256" s="6">
        <v>0</v>
      </c>
      <c r="U6256" s="5">
        <v>0</v>
      </c>
      <c r="V6256" s="6">
        <v>0</v>
      </c>
      <c r="W6256" s="5">
        <v>0</v>
      </c>
      <c r="X6256" s="6">
        <v>0</v>
      </c>
      <c r="Y6256" s="5">
        <v>0</v>
      </c>
      <c r="Z6256" s="6">
        <v>0</v>
      </c>
      <c r="AA6256" s="5">
        <v>8.1099999999999992E-3</v>
      </c>
      <c r="AB6256" s="6">
        <v>0.73699999999999999</v>
      </c>
      <c r="AC6256" s="5">
        <v>0</v>
      </c>
      <c r="AD6256" s="6">
        <v>0</v>
      </c>
      <c r="AE6256" s="5">
        <v>0</v>
      </c>
      <c r="AF6256" s="6">
        <v>0</v>
      </c>
    </row>
    <row r="6257" spans="2:32" x14ac:dyDescent="0.35">
      <c r="B6257" s="1" t="s">
        <v>1351</v>
      </c>
      <c r="C6257" s="5">
        <v>0</v>
      </c>
      <c r="D6257" s="6">
        <v>0</v>
      </c>
      <c r="E6257" s="5">
        <v>0</v>
      </c>
      <c r="F6257" s="6">
        <v>0</v>
      </c>
      <c r="G6257" s="5">
        <v>0</v>
      </c>
      <c r="H6257" s="6">
        <v>0</v>
      </c>
      <c r="I6257" s="5">
        <v>0</v>
      </c>
      <c r="J6257" s="6">
        <v>0</v>
      </c>
      <c r="K6257" s="5">
        <v>0</v>
      </c>
      <c r="L6257" s="6">
        <v>0</v>
      </c>
      <c r="M6257" s="5">
        <v>0</v>
      </c>
      <c r="N6257" s="6">
        <v>0</v>
      </c>
      <c r="O6257" s="5">
        <v>0</v>
      </c>
      <c r="P6257" s="6">
        <v>0</v>
      </c>
      <c r="Q6257" s="5">
        <v>0</v>
      </c>
      <c r="R6257" s="6">
        <v>0</v>
      </c>
      <c r="S6257" s="5">
        <v>0</v>
      </c>
      <c r="T6257" s="6">
        <v>0</v>
      </c>
      <c r="U6257" s="5">
        <v>0</v>
      </c>
      <c r="V6257" s="6">
        <v>0</v>
      </c>
      <c r="W6257" s="5">
        <v>0</v>
      </c>
      <c r="X6257" s="6">
        <v>0</v>
      </c>
      <c r="Y6257" s="5">
        <v>0</v>
      </c>
      <c r="Z6257" s="6">
        <v>0</v>
      </c>
      <c r="AA6257" s="5">
        <v>0</v>
      </c>
      <c r="AB6257" s="6">
        <v>0</v>
      </c>
      <c r="AC6257" s="5">
        <v>0</v>
      </c>
      <c r="AD6257" s="6">
        <v>0</v>
      </c>
      <c r="AE6257" s="5">
        <v>0</v>
      </c>
      <c r="AF6257" s="6">
        <v>0</v>
      </c>
    </row>
    <row r="6258" spans="2:32" x14ac:dyDescent="0.35">
      <c r="B6258" s="1" t="s">
        <v>1352</v>
      </c>
      <c r="C6258" s="5">
        <v>5.1399999999999996E-3</v>
      </c>
      <c r="D6258" s="6">
        <v>2.6219999999999999</v>
      </c>
      <c r="E6258" s="5">
        <v>0</v>
      </c>
      <c r="F6258" s="6">
        <v>0</v>
      </c>
      <c r="G6258" s="5">
        <v>0</v>
      </c>
      <c r="H6258" s="6">
        <v>0</v>
      </c>
      <c r="I6258" s="5">
        <v>0</v>
      </c>
      <c r="J6258" s="6">
        <v>0</v>
      </c>
      <c r="K6258" s="5">
        <v>0</v>
      </c>
      <c r="L6258" s="6">
        <v>0</v>
      </c>
      <c r="M6258" s="5">
        <v>0</v>
      </c>
      <c r="N6258" s="6">
        <v>0</v>
      </c>
      <c r="O6258" s="5">
        <v>0</v>
      </c>
      <c r="P6258" s="6">
        <v>0</v>
      </c>
      <c r="Q6258" s="5">
        <v>0</v>
      </c>
      <c r="R6258" s="6">
        <v>0</v>
      </c>
      <c r="S6258" s="5">
        <v>0</v>
      </c>
      <c r="T6258" s="6">
        <v>0</v>
      </c>
      <c r="U6258" s="5">
        <v>0</v>
      </c>
      <c r="V6258" s="6">
        <v>0</v>
      </c>
      <c r="W6258" s="5">
        <v>0</v>
      </c>
      <c r="X6258" s="6">
        <v>0</v>
      </c>
      <c r="Y6258" s="5">
        <v>0</v>
      </c>
      <c r="Z6258" s="6">
        <v>0</v>
      </c>
      <c r="AA6258" s="5">
        <v>2.887E-2</v>
      </c>
      <c r="AB6258" s="6">
        <v>2.6219999999999999</v>
      </c>
      <c r="AC6258" s="5">
        <v>0</v>
      </c>
      <c r="AD6258" s="6">
        <v>0</v>
      </c>
      <c r="AE6258" s="5">
        <v>0</v>
      </c>
      <c r="AF6258" s="6">
        <v>0</v>
      </c>
    </row>
    <row r="6259" spans="2:32" x14ac:dyDescent="0.35">
      <c r="B6259" s="1" t="s">
        <v>1353</v>
      </c>
      <c r="C6259" s="5">
        <v>3.7000000000000002E-3</v>
      </c>
      <c r="D6259" s="6">
        <v>1.885</v>
      </c>
      <c r="E6259" s="5">
        <v>0</v>
      </c>
      <c r="F6259" s="6">
        <v>0</v>
      </c>
      <c r="G6259" s="5">
        <v>0</v>
      </c>
      <c r="H6259" s="6">
        <v>0</v>
      </c>
      <c r="I6259" s="5">
        <v>0</v>
      </c>
      <c r="J6259" s="6">
        <v>0</v>
      </c>
      <c r="K6259" s="5">
        <v>0</v>
      </c>
      <c r="L6259" s="6">
        <v>0</v>
      </c>
      <c r="M6259" s="5">
        <v>0</v>
      </c>
      <c r="N6259" s="6">
        <v>0</v>
      </c>
      <c r="O6259" s="5">
        <v>0</v>
      </c>
      <c r="P6259" s="6">
        <v>0</v>
      </c>
      <c r="Q6259" s="5">
        <v>0</v>
      </c>
      <c r="R6259" s="6">
        <v>0</v>
      </c>
      <c r="S6259" s="5">
        <v>0</v>
      </c>
      <c r="T6259" s="6">
        <v>0</v>
      </c>
      <c r="U6259" s="5">
        <v>0</v>
      </c>
      <c r="V6259" s="6">
        <v>0</v>
      </c>
      <c r="W6259" s="5">
        <v>0</v>
      </c>
      <c r="X6259" s="6">
        <v>0</v>
      </c>
      <c r="Y6259" s="5">
        <v>0</v>
      </c>
      <c r="Z6259" s="6">
        <v>0</v>
      </c>
      <c r="AA6259" s="5">
        <v>2.0750000000000001E-2</v>
      </c>
      <c r="AB6259" s="6">
        <v>1.885</v>
      </c>
      <c r="AC6259" s="5">
        <v>0</v>
      </c>
      <c r="AD6259" s="6">
        <v>0</v>
      </c>
      <c r="AE6259" s="5">
        <v>0</v>
      </c>
      <c r="AF6259" s="6">
        <v>0</v>
      </c>
    </row>
    <row r="6260" spans="2:32" x14ac:dyDescent="0.35">
      <c r="B6260" s="1" t="s">
        <v>1354</v>
      </c>
      <c r="C6260" s="5">
        <v>1.1100000000000001E-3</v>
      </c>
      <c r="D6260" s="6">
        <v>0.56799999999999995</v>
      </c>
      <c r="E6260" s="5">
        <v>0</v>
      </c>
      <c r="F6260" s="6">
        <v>0</v>
      </c>
      <c r="G6260" s="5">
        <v>0</v>
      </c>
      <c r="H6260" s="6">
        <v>0</v>
      </c>
      <c r="I6260" s="5">
        <v>0</v>
      </c>
      <c r="J6260" s="6">
        <v>0</v>
      </c>
      <c r="K6260" s="5">
        <v>0</v>
      </c>
      <c r="L6260" s="6">
        <v>0</v>
      </c>
      <c r="M6260" s="5">
        <v>0</v>
      </c>
      <c r="N6260" s="6">
        <v>0</v>
      </c>
      <c r="O6260" s="5">
        <v>0</v>
      </c>
      <c r="P6260" s="6">
        <v>0</v>
      </c>
      <c r="Q6260" s="5">
        <v>0</v>
      </c>
      <c r="R6260" s="6">
        <v>0</v>
      </c>
      <c r="S6260" s="5">
        <v>0</v>
      </c>
      <c r="T6260" s="6">
        <v>0</v>
      </c>
      <c r="U6260" s="5">
        <v>0</v>
      </c>
      <c r="V6260" s="6">
        <v>0</v>
      </c>
      <c r="W6260" s="5">
        <v>0</v>
      </c>
      <c r="X6260" s="6">
        <v>0</v>
      </c>
      <c r="Y6260" s="5">
        <v>1.0630000000000001E-2</v>
      </c>
      <c r="Z6260" s="6">
        <v>0.56799999999999995</v>
      </c>
      <c r="AA6260" s="5">
        <v>0</v>
      </c>
      <c r="AB6260" s="6">
        <v>0</v>
      </c>
      <c r="AC6260" s="5">
        <v>0</v>
      </c>
      <c r="AD6260" s="6">
        <v>0</v>
      </c>
      <c r="AE6260" s="5">
        <v>0</v>
      </c>
      <c r="AF6260" s="6">
        <v>0</v>
      </c>
    </row>
    <row r="6261" spans="2:32" x14ac:dyDescent="0.35">
      <c r="B6261" s="1" t="s">
        <v>1355</v>
      </c>
      <c r="C6261" s="5">
        <v>1.4400000000000001E-3</v>
      </c>
      <c r="D6261" s="6">
        <v>0.73699999999999999</v>
      </c>
      <c r="E6261" s="5">
        <v>0</v>
      </c>
      <c r="F6261" s="6">
        <v>0</v>
      </c>
      <c r="G6261" s="5">
        <v>0</v>
      </c>
      <c r="H6261" s="6">
        <v>0</v>
      </c>
      <c r="I6261" s="5">
        <v>0</v>
      </c>
      <c r="J6261" s="6">
        <v>0</v>
      </c>
      <c r="K6261" s="5">
        <v>0</v>
      </c>
      <c r="L6261" s="6">
        <v>0</v>
      </c>
      <c r="M6261" s="5">
        <v>0</v>
      </c>
      <c r="N6261" s="6">
        <v>0</v>
      </c>
      <c r="O6261" s="5">
        <v>0</v>
      </c>
      <c r="P6261" s="6">
        <v>0</v>
      </c>
      <c r="Q6261" s="5">
        <v>0</v>
      </c>
      <c r="R6261" s="6">
        <v>0</v>
      </c>
      <c r="S6261" s="5">
        <v>0</v>
      </c>
      <c r="T6261" s="6">
        <v>0</v>
      </c>
      <c r="U6261" s="5">
        <v>0</v>
      </c>
      <c r="V6261" s="6">
        <v>0</v>
      </c>
      <c r="W6261" s="5">
        <v>0</v>
      </c>
      <c r="X6261" s="6">
        <v>0</v>
      </c>
      <c r="Y6261" s="5">
        <v>0</v>
      </c>
      <c r="Z6261" s="6">
        <v>0</v>
      </c>
      <c r="AA6261" s="5">
        <v>8.1099999999999992E-3</v>
      </c>
      <c r="AB6261" s="6">
        <v>0.73699999999999999</v>
      </c>
      <c r="AC6261" s="5">
        <v>0</v>
      </c>
      <c r="AD6261" s="6">
        <v>0</v>
      </c>
      <c r="AE6261" s="5">
        <v>0</v>
      </c>
      <c r="AF6261" s="6">
        <v>0</v>
      </c>
    </row>
    <row r="6262" spans="2:32" x14ac:dyDescent="0.35">
      <c r="B6262" s="1" t="s">
        <v>676</v>
      </c>
      <c r="C6262" s="5">
        <v>1.9400000000000001E-3</v>
      </c>
      <c r="D6262" s="6">
        <v>0.99</v>
      </c>
      <c r="E6262" s="5">
        <v>0</v>
      </c>
      <c r="F6262" s="6">
        <v>0</v>
      </c>
      <c r="G6262" s="5">
        <v>0</v>
      </c>
      <c r="H6262" s="6">
        <v>0</v>
      </c>
      <c r="I6262" s="5">
        <v>0</v>
      </c>
      <c r="J6262" s="6">
        <v>0</v>
      </c>
      <c r="K6262" s="5">
        <v>0</v>
      </c>
      <c r="L6262" s="6">
        <v>0</v>
      </c>
      <c r="M6262" s="5">
        <v>1.082E-2</v>
      </c>
      <c r="N6262" s="6">
        <v>0.253</v>
      </c>
      <c r="O6262" s="5">
        <v>0</v>
      </c>
      <c r="P6262" s="6">
        <v>0</v>
      </c>
      <c r="Q6262" s="5">
        <v>0</v>
      </c>
      <c r="R6262" s="6">
        <v>0</v>
      </c>
      <c r="S6262" s="5">
        <v>0</v>
      </c>
      <c r="T6262" s="6">
        <v>0</v>
      </c>
      <c r="U6262" s="5">
        <v>0</v>
      </c>
      <c r="V6262" s="6">
        <v>0</v>
      </c>
      <c r="W6262" s="5">
        <v>0</v>
      </c>
      <c r="X6262" s="6">
        <v>0</v>
      </c>
      <c r="Y6262" s="5">
        <v>0</v>
      </c>
      <c r="Z6262" s="6">
        <v>0</v>
      </c>
      <c r="AA6262" s="5">
        <v>8.1099999999999992E-3</v>
      </c>
      <c r="AB6262" s="6">
        <v>0.73699999999999999</v>
      </c>
      <c r="AC6262" s="5">
        <v>0</v>
      </c>
      <c r="AD6262" s="6">
        <v>0</v>
      </c>
      <c r="AE6262" s="5">
        <v>0</v>
      </c>
      <c r="AF6262" s="6">
        <v>0</v>
      </c>
    </row>
    <row r="6263" spans="2:32" x14ac:dyDescent="0.35">
      <c r="B6263" s="1" t="s">
        <v>1356</v>
      </c>
      <c r="C6263" s="5">
        <v>1.4400000000000001E-3</v>
      </c>
      <c r="D6263" s="6">
        <v>0.73699999999999999</v>
      </c>
      <c r="E6263" s="5">
        <v>0</v>
      </c>
      <c r="F6263" s="6">
        <v>0</v>
      </c>
      <c r="G6263" s="5">
        <v>0</v>
      </c>
      <c r="H6263" s="6">
        <v>0</v>
      </c>
      <c r="I6263" s="5">
        <v>0</v>
      </c>
      <c r="J6263" s="6">
        <v>0</v>
      </c>
      <c r="K6263" s="5">
        <v>0</v>
      </c>
      <c r="L6263" s="6">
        <v>0</v>
      </c>
      <c r="M6263" s="5">
        <v>0</v>
      </c>
      <c r="N6263" s="6">
        <v>0</v>
      </c>
      <c r="O6263" s="5">
        <v>0</v>
      </c>
      <c r="P6263" s="6">
        <v>0</v>
      </c>
      <c r="Q6263" s="5">
        <v>0</v>
      </c>
      <c r="R6263" s="6">
        <v>0</v>
      </c>
      <c r="S6263" s="5">
        <v>0</v>
      </c>
      <c r="T6263" s="6">
        <v>0</v>
      </c>
      <c r="U6263" s="5">
        <v>0</v>
      </c>
      <c r="V6263" s="6">
        <v>0</v>
      </c>
      <c r="W6263" s="5">
        <v>0</v>
      </c>
      <c r="X6263" s="6">
        <v>0</v>
      </c>
      <c r="Y6263" s="5">
        <v>0</v>
      </c>
      <c r="Z6263" s="6">
        <v>0</v>
      </c>
      <c r="AA6263" s="5">
        <v>8.1099999999999992E-3</v>
      </c>
      <c r="AB6263" s="6">
        <v>0.73699999999999999</v>
      </c>
      <c r="AC6263" s="5">
        <v>0</v>
      </c>
      <c r="AD6263" s="6">
        <v>0</v>
      </c>
      <c r="AE6263" s="5">
        <v>0</v>
      </c>
      <c r="AF6263" s="6">
        <v>0</v>
      </c>
    </row>
    <row r="6264" spans="2:32" x14ac:dyDescent="0.35">
      <c r="B6264" s="1" t="s">
        <v>677</v>
      </c>
      <c r="C6264" s="5">
        <v>0</v>
      </c>
      <c r="D6264" s="6">
        <v>0</v>
      </c>
      <c r="E6264" s="5">
        <v>0</v>
      </c>
      <c r="F6264" s="6">
        <v>0</v>
      </c>
      <c r="G6264" s="5">
        <v>0</v>
      </c>
      <c r="H6264" s="6">
        <v>0</v>
      </c>
      <c r="I6264" s="5">
        <v>0</v>
      </c>
      <c r="J6264" s="6">
        <v>0</v>
      </c>
      <c r="K6264" s="5">
        <v>0</v>
      </c>
      <c r="L6264" s="6">
        <v>0</v>
      </c>
      <c r="M6264" s="5">
        <v>0</v>
      </c>
      <c r="N6264" s="6">
        <v>0</v>
      </c>
      <c r="O6264" s="5">
        <v>0</v>
      </c>
      <c r="P6264" s="6">
        <v>0</v>
      </c>
      <c r="Q6264" s="5">
        <v>0</v>
      </c>
      <c r="R6264" s="6">
        <v>0</v>
      </c>
      <c r="S6264" s="5">
        <v>0</v>
      </c>
      <c r="T6264" s="6">
        <v>0</v>
      </c>
      <c r="U6264" s="5">
        <v>0</v>
      </c>
      <c r="V6264" s="6">
        <v>0</v>
      </c>
      <c r="W6264" s="5">
        <v>0</v>
      </c>
      <c r="X6264" s="6">
        <v>0</v>
      </c>
      <c r="Y6264" s="5">
        <v>0</v>
      </c>
      <c r="Z6264" s="6">
        <v>0</v>
      </c>
      <c r="AA6264" s="5">
        <v>0</v>
      </c>
      <c r="AB6264" s="6">
        <v>0</v>
      </c>
      <c r="AC6264" s="5">
        <v>0</v>
      </c>
      <c r="AD6264" s="6">
        <v>0</v>
      </c>
      <c r="AE6264" s="5">
        <v>0</v>
      </c>
      <c r="AF6264" s="6">
        <v>0</v>
      </c>
    </row>
    <row r="6265" spans="2:32" x14ac:dyDescent="0.35">
      <c r="B6265" s="1" t="s">
        <v>678</v>
      </c>
      <c r="C6265" s="5">
        <v>2.0930000000000001E-2</v>
      </c>
      <c r="D6265" s="6">
        <v>10.676</v>
      </c>
      <c r="E6265" s="5">
        <v>0</v>
      </c>
      <c r="F6265" s="6">
        <v>0</v>
      </c>
      <c r="G6265" s="5">
        <v>0</v>
      </c>
      <c r="H6265" s="6">
        <v>0</v>
      </c>
      <c r="I6265" s="5">
        <v>0</v>
      </c>
      <c r="J6265" s="6">
        <v>0</v>
      </c>
      <c r="K6265" s="5">
        <v>0</v>
      </c>
      <c r="L6265" s="6">
        <v>0</v>
      </c>
      <c r="M6265" s="5">
        <v>0</v>
      </c>
      <c r="N6265" s="6">
        <v>0</v>
      </c>
      <c r="O6265" s="5">
        <v>1.702E-2</v>
      </c>
      <c r="P6265" s="6">
        <v>0.219</v>
      </c>
      <c r="Q6265" s="5">
        <v>0</v>
      </c>
      <c r="R6265" s="6">
        <v>0</v>
      </c>
      <c r="S6265" s="5">
        <v>0</v>
      </c>
      <c r="T6265" s="6">
        <v>0</v>
      </c>
      <c r="U6265" s="5">
        <v>0</v>
      </c>
      <c r="V6265" s="6">
        <v>0</v>
      </c>
      <c r="W6265" s="5">
        <v>0</v>
      </c>
      <c r="X6265" s="6">
        <v>0</v>
      </c>
      <c r="Y6265" s="5">
        <v>0</v>
      </c>
      <c r="Z6265" s="6">
        <v>0</v>
      </c>
      <c r="AA6265" s="5">
        <v>0.11512</v>
      </c>
      <c r="AB6265" s="6">
        <v>10.457000000000001</v>
      </c>
      <c r="AC6265" s="5">
        <v>0</v>
      </c>
      <c r="AD6265" s="6">
        <v>0</v>
      </c>
      <c r="AE6265" s="5">
        <v>0</v>
      </c>
      <c r="AF6265" s="6">
        <v>0</v>
      </c>
    </row>
    <row r="6266" spans="2:32" x14ac:dyDescent="0.35">
      <c r="B6266" s="1" t="s">
        <v>679</v>
      </c>
      <c r="C6266" s="5">
        <v>5.9199999999999999E-3</v>
      </c>
      <c r="D6266" s="6">
        <v>3.0190000000000001</v>
      </c>
      <c r="E6266" s="5">
        <v>0</v>
      </c>
      <c r="F6266" s="6">
        <v>0</v>
      </c>
      <c r="G6266" s="5">
        <v>0</v>
      </c>
      <c r="H6266" s="6">
        <v>0</v>
      </c>
      <c r="I6266" s="5">
        <v>0</v>
      </c>
      <c r="J6266" s="6">
        <v>0</v>
      </c>
      <c r="K6266" s="5">
        <v>0</v>
      </c>
      <c r="L6266" s="6">
        <v>0</v>
      </c>
      <c r="M6266" s="5">
        <v>0</v>
      </c>
      <c r="N6266" s="6">
        <v>0</v>
      </c>
      <c r="O6266" s="5">
        <v>0</v>
      </c>
      <c r="P6266" s="6">
        <v>0</v>
      </c>
      <c r="Q6266" s="5">
        <v>0</v>
      </c>
      <c r="R6266" s="6">
        <v>0</v>
      </c>
      <c r="S6266" s="5">
        <v>0</v>
      </c>
      <c r="T6266" s="6">
        <v>0</v>
      </c>
      <c r="U6266" s="5">
        <v>0</v>
      </c>
      <c r="V6266" s="6">
        <v>0</v>
      </c>
      <c r="W6266" s="5">
        <v>0</v>
      </c>
      <c r="X6266" s="6">
        <v>0</v>
      </c>
      <c r="Y6266" s="5">
        <v>5.6529999999999997E-2</v>
      </c>
      <c r="Z6266" s="6">
        <v>3.0190000000000001</v>
      </c>
      <c r="AA6266" s="5">
        <v>0</v>
      </c>
      <c r="AB6266" s="6">
        <v>0</v>
      </c>
      <c r="AC6266" s="5">
        <v>0</v>
      </c>
      <c r="AD6266" s="6">
        <v>0</v>
      </c>
      <c r="AE6266" s="5">
        <v>0</v>
      </c>
      <c r="AF6266" s="6">
        <v>0</v>
      </c>
    </row>
    <row r="6267" spans="2:32" x14ac:dyDescent="0.35">
      <c r="B6267" s="2" t="s">
        <v>13</v>
      </c>
    </row>
    <row r="6268" spans="2:32" x14ac:dyDescent="0.35">
      <c r="B6268" s="1" t="s">
        <v>680</v>
      </c>
      <c r="C6268" s="5">
        <v>0</v>
      </c>
      <c r="D6268" s="6">
        <v>0</v>
      </c>
      <c r="E6268" s="5">
        <v>0</v>
      </c>
      <c r="F6268" s="6">
        <v>0</v>
      </c>
      <c r="G6268" s="5">
        <v>0</v>
      </c>
      <c r="H6268" s="6">
        <v>0</v>
      </c>
      <c r="I6268" s="5">
        <v>0</v>
      </c>
      <c r="J6268" s="6">
        <v>0</v>
      </c>
      <c r="K6268" s="5">
        <v>0</v>
      </c>
      <c r="L6268" s="6">
        <v>0</v>
      </c>
      <c r="M6268" s="5">
        <v>0</v>
      </c>
      <c r="N6268" s="6">
        <v>0</v>
      </c>
      <c r="O6268" s="5">
        <v>0</v>
      </c>
      <c r="P6268" s="6">
        <v>0</v>
      </c>
      <c r="Q6268" s="5">
        <v>0</v>
      </c>
      <c r="R6268" s="6">
        <v>0</v>
      </c>
      <c r="S6268" s="5">
        <v>0</v>
      </c>
      <c r="T6268" s="6">
        <v>0</v>
      </c>
      <c r="U6268" s="5">
        <v>0</v>
      </c>
      <c r="V6268" s="6">
        <v>0</v>
      </c>
      <c r="W6268" s="5">
        <v>0</v>
      </c>
      <c r="X6268" s="6">
        <v>0</v>
      </c>
      <c r="Y6268" s="5">
        <v>0</v>
      </c>
      <c r="Z6268" s="6">
        <v>0</v>
      </c>
      <c r="AA6268" s="5">
        <v>0</v>
      </c>
      <c r="AB6268" s="6">
        <v>0</v>
      </c>
      <c r="AC6268" s="5">
        <v>0</v>
      </c>
      <c r="AD6268" s="6">
        <v>0</v>
      </c>
      <c r="AE6268" s="5">
        <v>0</v>
      </c>
      <c r="AF6268" s="6">
        <v>0</v>
      </c>
    </row>
    <row r="6269" spans="2:32" x14ac:dyDescent="0.35">
      <c r="B6269" s="1" t="s">
        <v>681</v>
      </c>
      <c r="C6269" s="5">
        <v>0</v>
      </c>
      <c r="D6269" s="6">
        <v>0</v>
      </c>
      <c r="E6269" s="5">
        <v>0</v>
      </c>
      <c r="F6269" s="6">
        <v>0</v>
      </c>
      <c r="G6269" s="5">
        <v>0</v>
      </c>
      <c r="H6269" s="6">
        <v>0</v>
      </c>
      <c r="I6269" s="5">
        <v>0</v>
      </c>
      <c r="J6269" s="6">
        <v>0</v>
      </c>
      <c r="K6269" s="5">
        <v>0</v>
      </c>
      <c r="L6269" s="6">
        <v>0</v>
      </c>
      <c r="M6269" s="5">
        <v>0</v>
      </c>
      <c r="N6269" s="6">
        <v>0</v>
      </c>
      <c r="O6269" s="5">
        <v>0</v>
      </c>
      <c r="P6269" s="6">
        <v>0</v>
      </c>
      <c r="Q6269" s="5">
        <v>0</v>
      </c>
      <c r="R6269" s="6">
        <v>0</v>
      </c>
      <c r="S6269" s="5">
        <v>0</v>
      </c>
      <c r="T6269" s="6">
        <v>0</v>
      </c>
      <c r="U6269" s="5">
        <v>0</v>
      </c>
      <c r="V6269" s="6">
        <v>0</v>
      </c>
      <c r="W6269" s="5">
        <v>0</v>
      </c>
      <c r="X6269" s="6">
        <v>0</v>
      </c>
      <c r="Y6269" s="5">
        <v>0</v>
      </c>
      <c r="Z6269" s="6">
        <v>0</v>
      </c>
      <c r="AA6269" s="5">
        <v>0</v>
      </c>
      <c r="AB6269" s="6">
        <v>0</v>
      </c>
      <c r="AC6269" s="5">
        <v>0</v>
      </c>
      <c r="AD6269" s="6">
        <v>0</v>
      </c>
      <c r="AE6269" s="5">
        <v>0</v>
      </c>
      <c r="AF6269" s="6">
        <v>0</v>
      </c>
    </row>
    <row r="6270" spans="2:32" x14ac:dyDescent="0.35">
      <c r="B6270" s="1" t="s">
        <v>682</v>
      </c>
      <c r="C6270" s="5">
        <v>4.7100000000000003E-2</v>
      </c>
      <c r="D6270" s="6">
        <v>24.024000000000001</v>
      </c>
      <c r="E6270" s="5">
        <v>0</v>
      </c>
      <c r="F6270" s="6">
        <v>0</v>
      </c>
      <c r="G6270" s="5">
        <v>0</v>
      </c>
      <c r="H6270" s="6">
        <v>0</v>
      </c>
      <c r="I6270" s="5">
        <v>0</v>
      </c>
      <c r="J6270" s="6">
        <v>0</v>
      </c>
      <c r="K6270" s="5">
        <v>0</v>
      </c>
      <c r="L6270" s="6">
        <v>0</v>
      </c>
      <c r="M6270" s="5">
        <v>0</v>
      </c>
      <c r="N6270" s="6">
        <v>0</v>
      </c>
      <c r="O6270" s="5">
        <v>0</v>
      </c>
      <c r="P6270" s="6">
        <v>0</v>
      </c>
      <c r="Q6270" s="5">
        <v>0</v>
      </c>
      <c r="R6270" s="6">
        <v>0</v>
      </c>
      <c r="S6270" s="5">
        <v>0</v>
      </c>
      <c r="T6270" s="6">
        <v>0</v>
      </c>
      <c r="U6270" s="5">
        <v>0</v>
      </c>
      <c r="V6270" s="6">
        <v>0</v>
      </c>
      <c r="W6270" s="5">
        <v>0</v>
      </c>
      <c r="X6270" s="6">
        <v>0</v>
      </c>
      <c r="Y6270" s="5">
        <v>0</v>
      </c>
      <c r="Z6270" s="6">
        <v>0</v>
      </c>
      <c r="AA6270" s="5">
        <v>0</v>
      </c>
      <c r="AB6270" s="6">
        <v>0</v>
      </c>
      <c r="AC6270" s="5">
        <v>0.29647000000000001</v>
      </c>
      <c r="AD6270" s="6">
        <v>24.024000000000001</v>
      </c>
      <c r="AE6270" s="5">
        <v>0</v>
      </c>
      <c r="AF6270" s="6">
        <v>0</v>
      </c>
    </row>
    <row r="6271" spans="2:32" x14ac:dyDescent="0.35">
      <c r="B6271" s="1" t="s">
        <v>1357</v>
      </c>
      <c r="C6271" s="5">
        <v>8.9599999999999992E-3</v>
      </c>
      <c r="D6271" s="6">
        <v>4.5720000000000001</v>
      </c>
      <c r="E6271" s="5">
        <v>0</v>
      </c>
      <c r="F6271" s="6">
        <v>0</v>
      </c>
      <c r="G6271" s="5">
        <v>0</v>
      </c>
      <c r="H6271" s="6">
        <v>0</v>
      </c>
      <c r="I6271" s="5">
        <v>0</v>
      </c>
      <c r="J6271" s="6">
        <v>0</v>
      </c>
      <c r="K6271" s="5">
        <v>0</v>
      </c>
      <c r="L6271" s="6">
        <v>0</v>
      </c>
      <c r="M6271" s="5">
        <v>0</v>
      </c>
      <c r="N6271" s="6">
        <v>0</v>
      </c>
      <c r="O6271" s="5">
        <v>0</v>
      </c>
      <c r="P6271" s="6">
        <v>0</v>
      </c>
      <c r="Q6271" s="5">
        <v>0</v>
      </c>
      <c r="R6271" s="6">
        <v>0</v>
      </c>
      <c r="S6271" s="5">
        <v>0</v>
      </c>
      <c r="T6271" s="6">
        <v>0</v>
      </c>
      <c r="U6271" s="5">
        <v>0</v>
      </c>
      <c r="V6271" s="6">
        <v>0</v>
      </c>
      <c r="W6271" s="5">
        <v>0</v>
      </c>
      <c r="X6271" s="6">
        <v>0</v>
      </c>
      <c r="Y6271" s="5">
        <v>0</v>
      </c>
      <c r="Z6271" s="6">
        <v>0</v>
      </c>
      <c r="AA6271" s="5">
        <v>0</v>
      </c>
      <c r="AB6271" s="6">
        <v>0</v>
      </c>
      <c r="AC6271" s="5">
        <v>5.6419999999999998E-2</v>
      </c>
      <c r="AD6271" s="6">
        <v>4.5720000000000001</v>
      </c>
      <c r="AE6271" s="5">
        <v>0</v>
      </c>
      <c r="AF6271" s="6">
        <v>0</v>
      </c>
    </row>
    <row r="6272" spans="2:32" x14ac:dyDescent="0.35">
      <c r="B6272" s="1" t="s">
        <v>1358</v>
      </c>
      <c r="C6272" s="5">
        <v>6.5900000000000004E-3</v>
      </c>
      <c r="D6272" s="6">
        <v>3.3639999999999999</v>
      </c>
      <c r="E6272" s="5">
        <v>0</v>
      </c>
      <c r="F6272" s="6">
        <v>0</v>
      </c>
      <c r="G6272" s="5">
        <v>0</v>
      </c>
      <c r="H6272" s="6">
        <v>0</v>
      </c>
      <c r="I6272" s="5">
        <v>0</v>
      </c>
      <c r="J6272" s="6">
        <v>0</v>
      </c>
      <c r="K6272" s="5">
        <v>0</v>
      </c>
      <c r="L6272" s="6">
        <v>0</v>
      </c>
      <c r="M6272" s="5">
        <v>0</v>
      </c>
      <c r="N6272" s="6">
        <v>0</v>
      </c>
      <c r="O6272" s="5">
        <v>0</v>
      </c>
      <c r="P6272" s="6">
        <v>0</v>
      </c>
      <c r="Q6272" s="5">
        <v>0</v>
      </c>
      <c r="R6272" s="6">
        <v>0</v>
      </c>
      <c r="S6272" s="5">
        <v>0</v>
      </c>
      <c r="T6272" s="6">
        <v>0</v>
      </c>
      <c r="U6272" s="5">
        <v>0</v>
      </c>
      <c r="V6272" s="6">
        <v>0</v>
      </c>
      <c r="W6272" s="5">
        <v>0</v>
      </c>
      <c r="X6272" s="6">
        <v>0</v>
      </c>
      <c r="Y6272" s="5">
        <v>0</v>
      </c>
      <c r="Z6272" s="6">
        <v>0</v>
      </c>
      <c r="AA6272" s="5">
        <v>0</v>
      </c>
      <c r="AB6272" s="6">
        <v>0</v>
      </c>
      <c r="AC6272" s="5">
        <v>4.1509999999999998E-2</v>
      </c>
      <c r="AD6272" s="6">
        <v>3.3639999999999999</v>
      </c>
      <c r="AE6272" s="5">
        <v>0</v>
      </c>
      <c r="AF6272" s="6">
        <v>0</v>
      </c>
    </row>
    <row r="6273" spans="2:32" x14ac:dyDescent="0.35">
      <c r="B6273" s="1" t="s">
        <v>1359</v>
      </c>
      <c r="C6273" s="5">
        <v>0</v>
      </c>
      <c r="D6273" s="6">
        <v>0</v>
      </c>
      <c r="E6273" s="5">
        <v>0</v>
      </c>
      <c r="F6273" s="6">
        <v>0</v>
      </c>
      <c r="G6273" s="5">
        <v>0</v>
      </c>
      <c r="H6273" s="6">
        <v>0</v>
      </c>
      <c r="I6273" s="5">
        <v>0</v>
      </c>
      <c r="J6273" s="6">
        <v>0</v>
      </c>
      <c r="K6273" s="5">
        <v>0</v>
      </c>
      <c r="L6273" s="6">
        <v>0</v>
      </c>
      <c r="M6273" s="5">
        <v>0</v>
      </c>
      <c r="N6273" s="6">
        <v>0</v>
      </c>
      <c r="O6273" s="5">
        <v>0</v>
      </c>
      <c r="P6273" s="6">
        <v>0</v>
      </c>
      <c r="Q6273" s="5">
        <v>0</v>
      </c>
      <c r="R6273" s="6">
        <v>0</v>
      </c>
      <c r="S6273" s="5">
        <v>0</v>
      </c>
      <c r="T6273" s="6">
        <v>0</v>
      </c>
      <c r="U6273" s="5">
        <v>0</v>
      </c>
      <c r="V6273" s="6">
        <v>0</v>
      </c>
      <c r="W6273" s="5">
        <v>0</v>
      </c>
      <c r="X6273" s="6">
        <v>0</v>
      </c>
      <c r="Y6273" s="5">
        <v>0</v>
      </c>
      <c r="Z6273" s="6">
        <v>0</v>
      </c>
      <c r="AA6273" s="5">
        <v>0</v>
      </c>
      <c r="AB6273" s="6">
        <v>0</v>
      </c>
      <c r="AC6273" s="5">
        <v>0</v>
      </c>
      <c r="AD6273" s="6">
        <v>0</v>
      </c>
      <c r="AE6273" s="5">
        <v>0</v>
      </c>
      <c r="AF6273" s="6">
        <v>0</v>
      </c>
    </row>
    <row r="6274" spans="2:32" x14ac:dyDescent="0.35">
      <c r="B6274" s="1" t="s">
        <v>1360</v>
      </c>
      <c r="C6274" s="5">
        <v>0</v>
      </c>
      <c r="D6274" s="6">
        <v>0</v>
      </c>
      <c r="E6274" s="5">
        <v>0</v>
      </c>
      <c r="F6274" s="6">
        <v>0</v>
      </c>
      <c r="G6274" s="5">
        <v>0</v>
      </c>
      <c r="H6274" s="6">
        <v>0</v>
      </c>
      <c r="I6274" s="5">
        <v>0</v>
      </c>
      <c r="J6274" s="6">
        <v>0</v>
      </c>
      <c r="K6274" s="5">
        <v>0</v>
      </c>
      <c r="L6274" s="6">
        <v>0</v>
      </c>
      <c r="M6274" s="5">
        <v>0</v>
      </c>
      <c r="N6274" s="6">
        <v>0</v>
      </c>
      <c r="O6274" s="5">
        <v>0</v>
      </c>
      <c r="P6274" s="6">
        <v>0</v>
      </c>
      <c r="Q6274" s="5">
        <v>0</v>
      </c>
      <c r="R6274" s="6">
        <v>0</v>
      </c>
      <c r="S6274" s="5">
        <v>0</v>
      </c>
      <c r="T6274" s="6">
        <v>0</v>
      </c>
      <c r="U6274" s="5">
        <v>0</v>
      </c>
      <c r="V6274" s="6">
        <v>0</v>
      </c>
      <c r="W6274" s="5">
        <v>0</v>
      </c>
      <c r="X6274" s="6">
        <v>0</v>
      </c>
      <c r="Y6274" s="5">
        <v>0</v>
      </c>
      <c r="Z6274" s="6">
        <v>0</v>
      </c>
      <c r="AA6274" s="5">
        <v>0</v>
      </c>
      <c r="AB6274" s="6">
        <v>0</v>
      </c>
      <c r="AC6274" s="5">
        <v>0</v>
      </c>
      <c r="AD6274" s="6">
        <v>0</v>
      </c>
      <c r="AE6274" s="5">
        <v>0</v>
      </c>
      <c r="AF6274" s="6">
        <v>0</v>
      </c>
    </row>
    <row r="6275" spans="2:32" x14ac:dyDescent="0.35">
      <c r="B6275" s="1" t="s">
        <v>1361</v>
      </c>
      <c r="C6275" s="5">
        <v>0</v>
      </c>
      <c r="D6275" s="6">
        <v>0</v>
      </c>
      <c r="E6275" s="5">
        <v>0</v>
      </c>
      <c r="F6275" s="6">
        <v>0</v>
      </c>
      <c r="G6275" s="5">
        <v>0</v>
      </c>
      <c r="H6275" s="6">
        <v>0</v>
      </c>
      <c r="I6275" s="5">
        <v>0</v>
      </c>
      <c r="J6275" s="6">
        <v>0</v>
      </c>
      <c r="K6275" s="5">
        <v>0</v>
      </c>
      <c r="L6275" s="6">
        <v>0</v>
      </c>
      <c r="M6275" s="5">
        <v>0</v>
      </c>
      <c r="N6275" s="6">
        <v>0</v>
      </c>
      <c r="O6275" s="5">
        <v>0</v>
      </c>
      <c r="P6275" s="6">
        <v>0</v>
      </c>
      <c r="Q6275" s="5">
        <v>0</v>
      </c>
      <c r="R6275" s="6">
        <v>0</v>
      </c>
      <c r="S6275" s="5">
        <v>0</v>
      </c>
      <c r="T6275" s="6">
        <v>0</v>
      </c>
      <c r="U6275" s="5">
        <v>0</v>
      </c>
      <c r="V6275" s="6">
        <v>0</v>
      </c>
      <c r="W6275" s="5">
        <v>0</v>
      </c>
      <c r="X6275" s="6">
        <v>0</v>
      </c>
      <c r="Y6275" s="5">
        <v>0</v>
      </c>
      <c r="Z6275" s="6">
        <v>0</v>
      </c>
      <c r="AA6275" s="5">
        <v>0</v>
      </c>
      <c r="AB6275" s="6">
        <v>0</v>
      </c>
      <c r="AC6275" s="5">
        <v>0</v>
      </c>
      <c r="AD6275" s="6">
        <v>0</v>
      </c>
      <c r="AE6275" s="5">
        <v>0</v>
      </c>
      <c r="AF6275" s="6">
        <v>0</v>
      </c>
    </row>
    <row r="6276" spans="2:32" x14ac:dyDescent="0.35">
      <c r="B6276" s="1" t="s">
        <v>685</v>
      </c>
      <c r="C6276" s="5">
        <v>1.9400000000000001E-2</v>
      </c>
      <c r="D6276" s="6">
        <v>9.8979999999999997</v>
      </c>
      <c r="E6276" s="5">
        <v>0</v>
      </c>
      <c r="F6276" s="6">
        <v>0</v>
      </c>
      <c r="G6276" s="5">
        <v>0</v>
      </c>
      <c r="H6276" s="6">
        <v>0</v>
      </c>
      <c r="I6276" s="5">
        <v>0</v>
      </c>
      <c r="J6276" s="6">
        <v>0</v>
      </c>
      <c r="K6276" s="5">
        <v>0</v>
      </c>
      <c r="L6276" s="6">
        <v>0</v>
      </c>
      <c r="M6276" s="5">
        <v>0</v>
      </c>
      <c r="N6276" s="6">
        <v>0</v>
      </c>
      <c r="O6276" s="5">
        <v>0</v>
      </c>
      <c r="P6276" s="6">
        <v>0</v>
      </c>
      <c r="Q6276" s="5">
        <v>0</v>
      </c>
      <c r="R6276" s="6">
        <v>0</v>
      </c>
      <c r="S6276" s="5">
        <v>0</v>
      </c>
      <c r="T6276" s="6">
        <v>0</v>
      </c>
      <c r="U6276" s="5">
        <v>0</v>
      </c>
      <c r="V6276" s="6">
        <v>0</v>
      </c>
      <c r="W6276" s="5">
        <v>0</v>
      </c>
      <c r="X6276" s="6">
        <v>0</v>
      </c>
      <c r="Y6276" s="5">
        <v>0</v>
      </c>
      <c r="Z6276" s="6">
        <v>0</v>
      </c>
      <c r="AA6276" s="5">
        <v>0</v>
      </c>
      <c r="AB6276" s="6">
        <v>0</v>
      </c>
      <c r="AC6276" s="5">
        <v>0.12214999999999999</v>
      </c>
      <c r="AD6276" s="6">
        <v>9.8979999999999997</v>
      </c>
      <c r="AE6276" s="5">
        <v>0</v>
      </c>
      <c r="AF6276" s="6">
        <v>0</v>
      </c>
    </row>
    <row r="6277" spans="2:32" x14ac:dyDescent="0.35">
      <c r="B6277" s="1" t="s">
        <v>1362</v>
      </c>
      <c r="C6277" s="5">
        <v>1.67E-3</v>
      </c>
      <c r="D6277" s="6">
        <v>0.85099999999999998</v>
      </c>
      <c r="E6277" s="5">
        <v>0</v>
      </c>
      <c r="F6277" s="6">
        <v>0</v>
      </c>
      <c r="G6277" s="5">
        <v>0</v>
      </c>
      <c r="H6277" s="6">
        <v>0</v>
      </c>
      <c r="I6277" s="5">
        <v>0</v>
      </c>
      <c r="J6277" s="6">
        <v>0</v>
      </c>
      <c r="K6277" s="5">
        <v>0</v>
      </c>
      <c r="L6277" s="6">
        <v>0</v>
      </c>
      <c r="M6277" s="5">
        <v>0</v>
      </c>
      <c r="N6277" s="6">
        <v>0</v>
      </c>
      <c r="O6277" s="5">
        <v>0</v>
      </c>
      <c r="P6277" s="6">
        <v>0</v>
      </c>
      <c r="Q6277" s="5">
        <v>0</v>
      </c>
      <c r="R6277" s="6">
        <v>0</v>
      </c>
      <c r="S6277" s="5">
        <v>0</v>
      </c>
      <c r="T6277" s="6">
        <v>0</v>
      </c>
      <c r="U6277" s="5">
        <v>0</v>
      </c>
      <c r="V6277" s="6">
        <v>0</v>
      </c>
      <c r="W6277" s="5">
        <v>0</v>
      </c>
      <c r="X6277" s="6">
        <v>0</v>
      </c>
      <c r="Y6277" s="5">
        <v>0</v>
      </c>
      <c r="Z6277" s="6">
        <v>0</v>
      </c>
      <c r="AA6277" s="5">
        <v>0</v>
      </c>
      <c r="AB6277" s="6">
        <v>0</v>
      </c>
      <c r="AC6277" s="5">
        <v>1.0500000000000001E-2</v>
      </c>
      <c r="AD6277" s="6">
        <v>0.85099999999999998</v>
      </c>
      <c r="AE6277" s="5">
        <v>0</v>
      </c>
      <c r="AF6277" s="6">
        <v>0</v>
      </c>
    </row>
    <row r="6278" spans="2:32" x14ac:dyDescent="0.35">
      <c r="B6278" s="1" t="s">
        <v>1363</v>
      </c>
      <c r="C6278" s="5">
        <v>0</v>
      </c>
      <c r="D6278" s="6">
        <v>0</v>
      </c>
      <c r="E6278" s="5">
        <v>0</v>
      </c>
      <c r="F6278" s="6">
        <v>0</v>
      </c>
      <c r="G6278" s="5">
        <v>0</v>
      </c>
      <c r="H6278" s="6">
        <v>0</v>
      </c>
      <c r="I6278" s="5">
        <v>0</v>
      </c>
      <c r="J6278" s="6">
        <v>0</v>
      </c>
      <c r="K6278" s="5">
        <v>0</v>
      </c>
      <c r="L6278" s="6">
        <v>0</v>
      </c>
      <c r="M6278" s="5">
        <v>0</v>
      </c>
      <c r="N6278" s="6">
        <v>0</v>
      </c>
      <c r="O6278" s="5">
        <v>0</v>
      </c>
      <c r="P6278" s="6">
        <v>0</v>
      </c>
      <c r="Q6278" s="5">
        <v>0</v>
      </c>
      <c r="R6278" s="6">
        <v>0</v>
      </c>
      <c r="S6278" s="5">
        <v>0</v>
      </c>
      <c r="T6278" s="6">
        <v>0</v>
      </c>
      <c r="U6278" s="5">
        <v>0</v>
      </c>
      <c r="V6278" s="6">
        <v>0</v>
      </c>
      <c r="W6278" s="5">
        <v>0</v>
      </c>
      <c r="X6278" s="6">
        <v>0</v>
      </c>
      <c r="Y6278" s="5">
        <v>0</v>
      </c>
      <c r="Z6278" s="6">
        <v>0</v>
      </c>
      <c r="AA6278" s="5">
        <v>0</v>
      </c>
      <c r="AB6278" s="6">
        <v>0</v>
      </c>
      <c r="AC6278" s="5">
        <v>0</v>
      </c>
      <c r="AD6278" s="6">
        <v>0</v>
      </c>
      <c r="AE6278" s="5">
        <v>0</v>
      </c>
      <c r="AF6278" s="6">
        <v>0</v>
      </c>
    </row>
    <row r="6279" spans="2:32" x14ac:dyDescent="0.35">
      <c r="B6279" s="1" t="s">
        <v>1364</v>
      </c>
      <c r="C6279" s="5">
        <v>2.0999999999999999E-3</v>
      </c>
      <c r="D6279" s="6">
        <v>1.073</v>
      </c>
      <c r="E6279" s="5">
        <v>0</v>
      </c>
      <c r="F6279" s="6">
        <v>0</v>
      </c>
      <c r="G6279" s="5">
        <v>2.9700000000000001E-2</v>
      </c>
      <c r="H6279" s="6">
        <v>1.073</v>
      </c>
      <c r="I6279" s="5">
        <v>0</v>
      </c>
      <c r="J6279" s="6">
        <v>0</v>
      </c>
      <c r="K6279" s="5">
        <v>0</v>
      </c>
      <c r="L6279" s="6">
        <v>0</v>
      </c>
      <c r="M6279" s="5">
        <v>0</v>
      </c>
      <c r="N6279" s="6">
        <v>0</v>
      </c>
      <c r="O6279" s="5">
        <v>0</v>
      </c>
      <c r="P6279" s="6">
        <v>0</v>
      </c>
      <c r="Q6279" s="5">
        <v>0</v>
      </c>
      <c r="R6279" s="6">
        <v>0</v>
      </c>
      <c r="S6279" s="5">
        <v>0</v>
      </c>
      <c r="T6279" s="6">
        <v>0</v>
      </c>
      <c r="U6279" s="5">
        <v>0</v>
      </c>
      <c r="V6279" s="6">
        <v>0</v>
      </c>
      <c r="W6279" s="5">
        <v>0</v>
      </c>
      <c r="X6279" s="6">
        <v>0</v>
      </c>
      <c r="Y6279" s="5">
        <v>0</v>
      </c>
      <c r="Z6279" s="6">
        <v>0</v>
      </c>
      <c r="AA6279" s="5">
        <v>0</v>
      </c>
      <c r="AB6279" s="6">
        <v>0</v>
      </c>
      <c r="AC6279" s="5">
        <v>0</v>
      </c>
      <c r="AD6279" s="6">
        <v>0</v>
      </c>
      <c r="AE6279" s="5">
        <v>0</v>
      </c>
      <c r="AF6279" s="6">
        <v>0</v>
      </c>
    </row>
    <row r="6280" spans="2:32" x14ac:dyDescent="0.35">
      <c r="B6280" s="1" t="s">
        <v>1365</v>
      </c>
      <c r="C6280" s="5">
        <v>1.67E-3</v>
      </c>
      <c r="D6280" s="6">
        <v>0.85099999999999998</v>
      </c>
      <c r="E6280" s="5">
        <v>0</v>
      </c>
      <c r="F6280" s="6">
        <v>0</v>
      </c>
      <c r="G6280" s="5">
        <v>0</v>
      </c>
      <c r="H6280" s="6">
        <v>0</v>
      </c>
      <c r="I6280" s="5">
        <v>0</v>
      </c>
      <c r="J6280" s="6">
        <v>0</v>
      </c>
      <c r="K6280" s="5">
        <v>0</v>
      </c>
      <c r="L6280" s="6">
        <v>0</v>
      </c>
      <c r="M6280" s="5">
        <v>0</v>
      </c>
      <c r="N6280" s="6">
        <v>0</v>
      </c>
      <c r="O6280" s="5">
        <v>0</v>
      </c>
      <c r="P6280" s="6">
        <v>0</v>
      </c>
      <c r="Q6280" s="5">
        <v>0</v>
      </c>
      <c r="R6280" s="6">
        <v>0</v>
      </c>
      <c r="S6280" s="5">
        <v>0</v>
      </c>
      <c r="T6280" s="6">
        <v>0</v>
      </c>
      <c r="U6280" s="5">
        <v>0</v>
      </c>
      <c r="V6280" s="6">
        <v>0</v>
      </c>
      <c r="W6280" s="5">
        <v>0</v>
      </c>
      <c r="X6280" s="6">
        <v>0</v>
      </c>
      <c r="Y6280" s="5">
        <v>0</v>
      </c>
      <c r="Z6280" s="6">
        <v>0</v>
      </c>
      <c r="AA6280" s="5">
        <v>0</v>
      </c>
      <c r="AB6280" s="6">
        <v>0</v>
      </c>
      <c r="AC6280" s="5">
        <v>1.0500000000000001E-2</v>
      </c>
      <c r="AD6280" s="6">
        <v>0.85099999999999998</v>
      </c>
      <c r="AE6280" s="5">
        <v>0</v>
      </c>
      <c r="AF6280" s="6">
        <v>0</v>
      </c>
    </row>
    <row r="6281" spans="2:32" x14ac:dyDescent="0.35">
      <c r="B6281" s="1" t="s">
        <v>688</v>
      </c>
      <c r="C6281" s="5">
        <v>0</v>
      </c>
      <c r="D6281" s="6">
        <v>0</v>
      </c>
      <c r="E6281" s="5">
        <v>0</v>
      </c>
      <c r="F6281" s="6">
        <v>0</v>
      </c>
      <c r="G6281" s="5">
        <v>0</v>
      </c>
      <c r="H6281" s="6">
        <v>0</v>
      </c>
      <c r="I6281" s="5">
        <v>0</v>
      </c>
      <c r="J6281" s="6">
        <v>0</v>
      </c>
      <c r="K6281" s="5">
        <v>0</v>
      </c>
      <c r="L6281" s="6">
        <v>0</v>
      </c>
      <c r="M6281" s="5">
        <v>0</v>
      </c>
      <c r="N6281" s="6">
        <v>0</v>
      </c>
      <c r="O6281" s="5">
        <v>0</v>
      </c>
      <c r="P6281" s="6">
        <v>0</v>
      </c>
      <c r="Q6281" s="5">
        <v>0</v>
      </c>
      <c r="R6281" s="6">
        <v>0</v>
      </c>
      <c r="S6281" s="5">
        <v>0</v>
      </c>
      <c r="T6281" s="6">
        <v>0</v>
      </c>
      <c r="U6281" s="5">
        <v>0</v>
      </c>
      <c r="V6281" s="6">
        <v>0</v>
      </c>
      <c r="W6281" s="5">
        <v>0</v>
      </c>
      <c r="X6281" s="6">
        <v>0</v>
      </c>
      <c r="Y6281" s="5">
        <v>0</v>
      </c>
      <c r="Z6281" s="6">
        <v>0</v>
      </c>
      <c r="AA6281" s="5">
        <v>0</v>
      </c>
      <c r="AB6281" s="6">
        <v>0</v>
      </c>
      <c r="AC6281" s="5">
        <v>0</v>
      </c>
      <c r="AD6281" s="6">
        <v>0</v>
      </c>
      <c r="AE6281" s="5">
        <v>0</v>
      </c>
      <c r="AF6281" s="6">
        <v>0</v>
      </c>
    </row>
    <row r="6282" spans="2:32" x14ac:dyDescent="0.35">
      <c r="B6282" s="1" t="s">
        <v>1366</v>
      </c>
      <c r="C6282" s="5">
        <v>0</v>
      </c>
      <c r="D6282" s="6">
        <v>0</v>
      </c>
      <c r="E6282" s="5">
        <v>0</v>
      </c>
      <c r="F6282" s="6">
        <v>0</v>
      </c>
      <c r="G6282" s="5">
        <v>0</v>
      </c>
      <c r="H6282" s="6">
        <v>0</v>
      </c>
      <c r="I6282" s="5">
        <v>0</v>
      </c>
      <c r="J6282" s="6">
        <v>0</v>
      </c>
      <c r="K6282" s="5">
        <v>0</v>
      </c>
      <c r="L6282" s="6">
        <v>0</v>
      </c>
      <c r="M6282" s="5">
        <v>0</v>
      </c>
      <c r="N6282" s="6">
        <v>0</v>
      </c>
      <c r="O6282" s="5">
        <v>0</v>
      </c>
      <c r="P6282" s="6">
        <v>0</v>
      </c>
      <c r="Q6282" s="5">
        <v>0</v>
      </c>
      <c r="R6282" s="6">
        <v>0</v>
      </c>
      <c r="S6282" s="5">
        <v>0</v>
      </c>
      <c r="T6282" s="6">
        <v>0</v>
      </c>
      <c r="U6282" s="5">
        <v>0</v>
      </c>
      <c r="V6282" s="6">
        <v>0</v>
      </c>
      <c r="W6282" s="5">
        <v>0</v>
      </c>
      <c r="X6282" s="6">
        <v>0</v>
      </c>
      <c r="Y6282" s="5">
        <v>0</v>
      </c>
      <c r="Z6282" s="6">
        <v>0</v>
      </c>
      <c r="AA6282" s="5">
        <v>0</v>
      </c>
      <c r="AB6282" s="6">
        <v>0</v>
      </c>
      <c r="AC6282" s="5">
        <v>0</v>
      </c>
      <c r="AD6282" s="6">
        <v>0</v>
      </c>
      <c r="AE6282" s="5">
        <v>0</v>
      </c>
      <c r="AF6282" s="6">
        <v>0</v>
      </c>
    </row>
    <row r="6283" spans="2:32" x14ac:dyDescent="0.35">
      <c r="B6283" s="1" t="s">
        <v>1367</v>
      </c>
      <c r="C6283" s="5">
        <v>1.67E-3</v>
      </c>
      <c r="D6283" s="6">
        <v>0.85099999999999998</v>
      </c>
      <c r="E6283" s="5">
        <v>0</v>
      </c>
      <c r="F6283" s="6">
        <v>0</v>
      </c>
      <c r="G6283" s="5">
        <v>0</v>
      </c>
      <c r="H6283" s="6">
        <v>0</v>
      </c>
      <c r="I6283" s="5">
        <v>0</v>
      </c>
      <c r="J6283" s="6">
        <v>0</v>
      </c>
      <c r="K6283" s="5">
        <v>0</v>
      </c>
      <c r="L6283" s="6">
        <v>0</v>
      </c>
      <c r="M6283" s="5">
        <v>0</v>
      </c>
      <c r="N6283" s="6">
        <v>0</v>
      </c>
      <c r="O6283" s="5">
        <v>0</v>
      </c>
      <c r="P6283" s="6">
        <v>0</v>
      </c>
      <c r="Q6283" s="5">
        <v>0</v>
      </c>
      <c r="R6283" s="6">
        <v>0</v>
      </c>
      <c r="S6283" s="5">
        <v>0</v>
      </c>
      <c r="T6283" s="6">
        <v>0</v>
      </c>
      <c r="U6283" s="5">
        <v>0</v>
      </c>
      <c r="V6283" s="6">
        <v>0</v>
      </c>
      <c r="W6283" s="5">
        <v>0</v>
      </c>
      <c r="X6283" s="6">
        <v>0</v>
      </c>
      <c r="Y6283" s="5">
        <v>0</v>
      </c>
      <c r="Z6283" s="6">
        <v>0</v>
      </c>
      <c r="AA6283" s="5">
        <v>0</v>
      </c>
      <c r="AB6283" s="6">
        <v>0</v>
      </c>
      <c r="AC6283" s="5">
        <v>1.0500000000000001E-2</v>
      </c>
      <c r="AD6283" s="6">
        <v>0.85099999999999998</v>
      </c>
      <c r="AE6283" s="5">
        <v>0</v>
      </c>
      <c r="AF6283" s="6">
        <v>0</v>
      </c>
    </row>
    <row r="6284" spans="2:32" x14ac:dyDescent="0.35">
      <c r="B6284" s="1" t="s">
        <v>1368</v>
      </c>
      <c r="C6284" s="5">
        <v>0</v>
      </c>
      <c r="D6284" s="6">
        <v>0</v>
      </c>
      <c r="E6284" s="5">
        <v>0</v>
      </c>
      <c r="F6284" s="6">
        <v>0</v>
      </c>
      <c r="G6284" s="5">
        <v>0</v>
      </c>
      <c r="H6284" s="6">
        <v>0</v>
      </c>
      <c r="I6284" s="5">
        <v>0</v>
      </c>
      <c r="J6284" s="6">
        <v>0</v>
      </c>
      <c r="K6284" s="5">
        <v>0</v>
      </c>
      <c r="L6284" s="6">
        <v>0</v>
      </c>
      <c r="M6284" s="5">
        <v>0</v>
      </c>
      <c r="N6284" s="6">
        <v>0</v>
      </c>
      <c r="O6284" s="5">
        <v>0</v>
      </c>
      <c r="P6284" s="6">
        <v>0</v>
      </c>
      <c r="Q6284" s="5">
        <v>0</v>
      </c>
      <c r="R6284" s="6">
        <v>0</v>
      </c>
      <c r="S6284" s="5">
        <v>0</v>
      </c>
      <c r="T6284" s="6">
        <v>0</v>
      </c>
      <c r="U6284" s="5">
        <v>0</v>
      </c>
      <c r="V6284" s="6">
        <v>0</v>
      </c>
      <c r="W6284" s="5">
        <v>0</v>
      </c>
      <c r="X6284" s="6">
        <v>0</v>
      </c>
      <c r="Y6284" s="5">
        <v>0</v>
      </c>
      <c r="Z6284" s="6">
        <v>0</v>
      </c>
      <c r="AA6284" s="5">
        <v>0</v>
      </c>
      <c r="AB6284" s="6">
        <v>0</v>
      </c>
      <c r="AC6284" s="5">
        <v>0</v>
      </c>
      <c r="AD6284" s="6">
        <v>0</v>
      </c>
      <c r="AE6284" s="5">
        <v>0</v>
      </c>
      <c r="AF6284" s="6">
        <v>0</v>
      </c>
    </row>
    <row r="6285" spans="2:32" x14ac:dyDescent="0.35">
      <c r="B6285" s="1" t="s">
        <v>1369</v>
      </c>
      <c r="C6285" s="5">
        <v>4.2700000000000004E-3</v>
      </c>
      <c r="D6285" s="6">
        <v>2.177</v>
      </c>
      <c r="E6285" s="5">
        <v>0</v>
      </c>
      <c r="F6285" s="6">
        <v>0</v>
      </c>
      <c r="G6285" s="5">
        <v>0</v>
      </c>
      <c r="H6285" s="6">
        <v>0</v>
      </c>
      <c r="I6285" s="5">
        <v>0</v>
      </c>
      <c r="J6285" s="6">
        <v>0</v>
      </c>
      <c r="K6285" s="5">
        <v>0</v>
      </c>
      <c r="L6285" s="6">
        <v>0</v>
      </c>
      <c r="M6285" s="5">
        <v>0</v>
      </c>
      <c r="N6285" s="6">
        <v>0</v>
      </c>
      <c r="O6285" s="5">
        <v>0</v>
      </c>
      <c r="P6285" s="6">
        <v>0</v>
      </c>
      <c r="Q6285" s="5">
        <v>0</v>
      </c>
      <c r="R6285" s="6">
        <v>0</v>
      </c>
      <c r="S6285" s="5">
        <v>0</v>
      </c>
      <c r="T6285" s="6">
        <v>0</v>
      </c>
      <c r="U6285" s="5">
        <v>0</v>
      </c>
      <c r="V6285" s="6">
        <v>0</v>
      </c>
      <c r="W6285" s="5">
        <v>0</v>
      </c>
      <c r="X6285" s="6">
        <v>0</v>
      </c>
      <c r="Y6285" s="5">
        <v>0</v>
      </c>
      <c r="Z6285" s="6">
        <v>0</v>
      </c>
      <c r="AA6285" s="5">
        <v>0</v>
      </c>
      <c r="AB6285" s="6">
        <v>0</v>
      </c>
      <c r="AC6285" s="5">
        <v>2.6870000000000002E-2</v>
      </c>
      <c r="AD6285" s="6">
        <v>2.177</v>
      </c>
      <c r="AE6285" s="5">
        <v>0</v>
      </c>
      <c r="AF6285" s="6">
        <v>0</v>
      </c>
    </row>
    <row r="6286" spans="2:32" x14ac:dyDescent="0.35">
      <c r="B6286" s="1" t="s">
        <v>692</v>
      </c>
      <c r="C6286" s="5">
        <v>1.5869999999999999E-2</v>
      </c>
      <c r="D6286" s="6">
        <v>8.093</v>
      </c>
      <c r="E6286" s="5">
        <v>0</v>
      </c>
      <c r="F6286" s="6">
        <v>0</v>
      </c>
      <c r="G6286" s="5">
        <v>0</v>
      </c>
      <c r="H6286" s="6">
        <v>0</v>
      </c>
      <c r="I6286" s="5">
        <v>0</v>
      </c>
      <c r="J6286" s="6">
        <v>0</v>
      </c>
      <c r="K6286" s="5">
        <v>0</v>
      </c>
      <c r="L6286" s="6">
        <v>0</v>
      </c>
      <c r="M6286" s="5">
        <v>0</v>
      </c>
      <c r="N6286" s="6">
        <v>0</v>
      </c>
      <c r="O6286" s="5">
        <v>0</v>
      </c>
      <c r="P6286" s="6">
        <v>0</v>
      </c>
      <c r="Q6286" s="5">
        <v>0</v>
      </c>
      <c r="R6286" s="6">
        <v>0</v>
      </c>
      <c r="S6286" s="5">
        <v>0</v>
      </c>
      <c r="T6286" s="6">
        <v>0</v>
      </c>
      <c r="U6286" s="5">
        <v>0</v>
      </c>
      <c r="V6286" s="6">
        <v>0</v>
      </c>
      <c r="W6286" s="5">
        <v>0</v>
      </c>
      <c r="X6286" s="6">
        <v>0</v>
      </c>
      <c r="Y6286" s="5">
        <v>0</v>
      </c>
      <c r="Z6286" s="6">
        <v>0</v>
      </c>
      <c r="AA6286" s="5">
        <v>0</v>
      </c>
      <c r="AB6286" s="6">
        <v>0</v>
      </c>
      <c r="AC6286" s="5">
        <v>9.987E-2</v>
      </c>
      <c r="AD6286" s="6">
        <v>8.093</v>
      </c>
      <c r="AE6286" s="5">
        <v>0</v>
      </c>
      <c r="AF6286" s="6">
        <v>0</v>
      </c>
    </row>
    <row r="6287" spans="2:32" x14ac:dyDescent="0.35">
      <c r="B6287" s="1" t="s">
        <v>1370</v>
      </c>
      <c r="C6287" s="5">
        <v>8.8699999999999994E-3</v>
      </c>
      <c r="D6287" s="6">
        <v>4.524</v>
      </c>
      <c r="E6287" s="5">
        <v>0</v>
      </c>
      <c r="F6287" s="6">
        <v>0</v>
      </c>
      <c r="G6287" s="5">
        <v>0</v>
      </c>
      <c r="H6287" s="6">
        <v>0</v>
      </c>
      <c r="I6287" s="5">
        <v>0</v>
      </c>
      <c r="J6287" s="6">
        <v>0</v>
      </c>
      <c r="K6287" s="5">
        <v>0</v>
      </c>
      <c r="L6287" s="6">
        <v>0</v>
      </c>
      <c r="M6287" s="5">
        <v>0</v>
      </c>
      <c r="N6287" s="6">
        <v>0</v>
      </c>
      <c r="O6287" s="5">
        <v>0</v>
      </c>
      <c r="P6287" s="6">
        <v>0</v>
      </c>
      <c r="Q6287" s="5">
        <v>0</v>
      </c>
      <c r="R6287" s="6">
        <v>0</v>
      </c>
      <c r="S6287" s="5">
        <v>0</v>
      </c>
      <c r="T6287" s="6">
        <v>0</v>
      </c>
      <c r="U6287" s="5">
        <v>0</v>
      </c>
      <c r="V6287" s="6">
        <v>0</v>
      </c>
      <c r="W6287" s="5">
        <v>0</v>
      </c>
      <c r="X6287" s="6">
        <v>0</v>
      </c>
      <c r="Y6287" s="5">
        <v>0</v>
      </c>
      <c r="Z6287" s="6">
        <v>0</v>
      </c>
      <c r="AA6287" s="5">
        <v>0</v>
      </c>
      <c r="AB6287" s="6">
        <v>0</v>
      </c>
      <c r="AC6287" s="5">
        <v>5.5829999999999998E-2</v>
      </c>
      <c r="AD6287" s="6">
        <v>4.524</v>
      </c>
      <c r="AE6287" s="5">
        <v>0</v>
      </c>
      <c r="AF6287" s="6">
        <v>0</v>
      </c>
    </row>
    <row r="6288" spans="2:32" x14ac:dyDescent="0.35">
      <c r="B6288" s="2" t="s">
        <v>14</v>
      </c>
    </row>
    <row r="6289" spans="2:32" x14ac:dyDescent="0.35">
      <c r="B6289" s="1" t="s">
        <v>1371</v>
      </c>
      <c r="C6289" s="5">
        <v>0</v>
      </c>
      <c r="D6289" s="6">
        <v>0</v>
      </c>
      <c r="E6289" s="5">
        <v>0</v>
      </c>
      <c r="F6289" s="6">
        <v>0</v>
      </c>
      <c r="G6289" s="5">
        <v>0</v>
      </c>
      <c r="H6289" s="6">
        <v>0</v>
      </c>
      <c r="I6289" s="5">
        <v>0</v>
      </c>
      <c r="J6289" s="6">
        <v>0</v>
      </c>
      <c r="K6289" s="5">
        <v>0</v>
      </c>
      <c r="L6289" s="6">
        <v>0</v>
      </c>
      <c r="M6289" s="5">
        <v>0</v>
      </c>
      <c r="N6289" s="6">
        <v>0</v>
      </c>
      <c r="O6289" s="5">
        <v>0</v>
      </c>
      <c r="P6289" s="6">
        <v>0</v>
      </c>
      <c r="Q6289" s="5">
        <v>0</v>
      </c>
      <c r="R6289" s="6">
        <v>0</v>
      </c>
      <c r="S6289" s="5">
        <v>0</v>
      </c>
      <c r="T6289" s="6">
        <v>0</v>
      </c>
      <c r="U6289" s="5">
        <v>0</v>
      </c>
      <c r="V6289" s="6">
        <v>0</v>
      </c>
      <c r="W6289" s="5">
        <v>0</v>
      </c>
      <c r="X6289" s="6">
        <v>0</v>
      </c>
      <c r="Y6289" s="5">
        <v>0</v>
      </c>
      <c r="Z6289" s="6">
        <v>0</v>
      </c>
      <c r="AA6289" s="5">
        <v>0</v>
      </c>
      <c r="AB6289" s="6">
        <v>0</v>
      </c>
      <c r="AC6289" s="5">
        <v>0</v>
      </c>
      <c r="AD6289" s="6">
        <v>0</v>
      </c>
      <c r="AE6289" s="5">
        <v>0</v>
      </c>
      <c r="AF6289" s="6">
        <v>0</v>
      </c>
    </row>
    <row r="6290" spans="2:32" x14ac:dyDescent="0.35">
      <c r="B6290" s="1" t="s">
        <v>1372</v>
      </c>
      <c r="C6290" s="5">
        <v>0</v>
      </c>
      <c r="D6290" s="6">
        <v>0</v>
      </c>
      <c r="E6290" s="5">
        <v>0</v>
      </c>
      <c r="F6290" s="6">
        <v>0</v>
      </c>
      <c r="G6290" s="5">
        <v>0</v>
      </c>
      <c r="H6290" s="6">
        <v>0</v>
      </c>
      <c r="I6290" s="5">
        <v>0</v>
      </c>
      <c r="J6290" s="6">
        <v>0</v>
      </c>
      <c r="K6290" s="5">
        <v>0</v>
      </c>
      <c r="L6290" s="6">
        <v>0</v>
      </c>
      <c r="M6290" s="5">
        <v>0</v>
      </c>
      <c r="N6290" s="6">
        <v>0</v>
      </c>
      <c r="O6290" s="5">
        <v>0</v>
      </c>
      <c r="P6290" s="6">
        <v>0</v>
      </c>
      <c r="Q6290" s="5">
        <v>0</v>
      </c>
      <c r="R6290" s="6">
        <v>0</v>
      </c>
      <c r="S6290" s="5">
        <v>0</v>
      </c>
      <c r="T6290" s="6">
        <v>0</v>
      </c>
      <c r="U6290" s="5">
        <v>0</v>
      </c>
      <c r="V6290" s="6">
        <v>0</v>
      </c>
      <c r="W6290" s="5">
        <v>0</v>
      </c>
      <c r="X6290" s="6">
        <v>0</v>
      </c>
      <c r="Y6290" s="5">
        <v>0</v>
      </c>
      <c r="Z6290" s="6">
        <v>0</v>
      </c>
      <c r="AA6290" s="5">
        <v>0</v>
      </c>
      <c r="AB6290" s="6">
        <v>0</v>
      </c>
      <c r="AC6290" s="5">
        <v>0</v>
      </c>
      <c r="AD6290" s="6">
        <v>0</v>
      </c>
      <c r="AE6290" s="5">
        <v>0</v>
      </c>
      <c r="AF6290" s="6">
        <v>0</v>
      </c>
    </row>
    <row r="6291" spans="2:32" x14ac:dyDescent="0.35">
      <c r="B6291" s="1" t="s">
        <v>694</v>
      </c>
      <c r="C6291" s="5">
        <v>4.4999999999999998E-2</v>
      </c>
      <c r="D6291" s="6">
        <v>22.957000000000001</v>
      </c>
      <c r="E6291" s="5">
        <v>0</v>
      </c>
      <c r="F6291" s="6">
        <v>0</v>
      </c>
      <c r="G6291" s="5">
        <v>0</v>
      </c>
      <c r="H6291" s="6">
        <v>0</v>
      </c>
      <c r="I6291" s="5">
        <v>0</v>
      </c>
      <c r="J6291" s="6">
        <v>0</v>
      </c>
      <c r="K6291" s="5">
        <v>0</v>
      </c>
      <c r="L6291" s="6">
        <v>0</v>
      </c>
      <c r="M6291" s="5">
        <v>0</v>
      </c>
      <c r="N6291" s="6">
        <v>0</v>
      </c>
      <c r="O6291" s="5">
        <v>0</v>
      </c>
      <c r="P6291" s="6">
        <v>0</v>
      </c>
      <c r="Q6291" s="5">
        <v>0</v>
      </c>
      <c r="R6291" s="6">
        <v>0</v>
      </c>
      <c r="S6291" s="5">
        <v>0</v>
      </c>
      <c r="T6291" s="6">
        <v>0</v>
      </c>
      <c r="U6291" s="5">
        <v>0</v>
      </c>
      <c r="V6291" s="6">
        <v>0</v>
      </c>
      <c r="W6291" s="5">
        <v>0</v>
      </c>
      <c r="X6291" s="6">
        <v>0</v>
      </c>
      <c r="Y6291" s="5">
        <v>0</v>
      </c>
      <c r="Z6291" s="6">
        <v>0</v>
      </c>
      <c r="AA6291" s="5">
        <v>0</v>
      </c>
      <c r="AB6291" s="6">
        <v>0</v>
      </c>
      <c r="AC6291" s="5">
        <v>0</v>
      </c>
      <c r="AD6291" s="6">
        <v>0</v>
      </c>
      <c r="AE6291" s="5">
        <v>0.48529</v>
      </c>
      <c r="AF6291" s="6">
        <v>22.957000000000001</v>
      </c>
    </row>
    <row r="6292" spans="2:32" x14ac:dyDescent="0.35">
      <c r="B6292" s="1" t="s">
        <v>1373</v>
      </c>
      <c r="C6292" s="5">
        <v>0</v>
      </c>
      <c r="D6292" s="6">
        <v>0</v>
      </c>
      <c r="E6292" s="5">
        <v>0</v>
      </c>
      <c r="F6292" s="6">
        <v>0</v>
      </c>
      <c r="G6292" s="5">
        <v>0</v>
      </c>
      <c r="H6292" s="6">
        <v>0</v>
      </c>
      <c r="I6292" s="5">
        <v>0</v>
      </c>
      <c r="J6292" s="6">
        <v>0</v>
      </c>
      <c r="K6292" s="5">
        <v>0</v>
      </c>
      <c r="L6292" s="6">
        <v>0</v>
      </c>
      <c r="M6292" s="5">
        <v>0</v>
      </c>
      <c r="N6292" s="6">
        <v>0</v>
      </c>
      <c r="O6292" s="5">
        <v>0</v>
      </c>
      <c r="P6292" s="6">
        <v>0</v>
      </c>
      <c r="Q6292" s="5">
        <v>0</v>
      </c>
      <c r="R6292" s="6">
        <v>0</v>
      </c>
      <c r="S6292" s="5">
        <v>0</v>
      </c>
      <c r="T6292" s="6">
        <v>0</v>
      </c>
      <c r="U6292" s="5">
        <v>0</v>
      </c>
      <c r="V6292" s="6">
        <v>0</v>
      </c>
      <c r="W6292" s="5">
        <v>0</v>
      </c>
      <c r="X6292" s="6">
        <v>0</v>
      </c>
      <c r="Y6292" s="5">
        <v>0</v>
      </c>
      <c r="Z6292" s="6">
        <v>0</v>
      </c>
      <c r="AA6292" s="5">
        <v>0</v>
      </c>
      <c r="AB6292" s="6">
        <v>0</v>
      </c>
      <c r="AC6292" s="5">
        <v>0</v>
      </c>
      <c r="AD6292" s="6">
        <v>0</v>
      </c>
      <c r="AE6292" s="5">
        <v>0</v>
      </c>
      <c r="AF6292" s="6">
        <v>0</v>
      </c>
    </row>
    <row r="6293" spans="2:32" x14ac:dyDescent="0.35">
      <c r="B6293" s="1" t="s">
        <v>1374</v>
      </c>
      <c r="C6293" s="5">
        <v>0</v>
      </c>
      <c r="D6293" s="6">
        <v>0</v>
      </c>
      <c r="E6293" s="5">
        <v>0</v>
      </c>
      <c r="F6293" s="6">
        <v>0</v>
      </c>
      <c r="G6293" s="5">
        <v>0</v>
      </c>
      <c r="H6293" s="6">
        <v>0</v>
      </c>
      <c r="I6293" s="5">
        <v>0</v>
      </c>
      <c r="J6293" s="6">
        <v>0</v>
      </c>
      <c r="K6293" s="5">
        <v>0</v>
      </c>
      <c r="L6293" s="6">
        <v>0</v>
      </c>
      <c r="M6293" s="5">
        <v>0</v>
      </c>
      <c r="N6293" s="6">
        <v>0</v>
      </c>
      <c r="O6293" s="5">
        <v>0</v>
      </c>
      <c r="P6293" s="6">
        <v>0</v>
      </c>
      <c r="Q6293" s="5">
        <v>0</v>
      </c>
      <c r="R6293" s="6">
        <v>0</v>
      </c>
      <c r="S6293" s="5">
        <v>0</v>
      </c>
      <c r="T6293" s="6">
        <v>0</v>
      </c>
      <c r="U6293" s="5">
        <v>0</v>
      </c>
      <c r="V6293" s="6">
        <v>0</v>
      </c>
      <c r="W6293" s="5">
        <v>0</v>
      </c>
      <c r="X6293" s="6">
        <v>0</v>
      </c>
      <c r="Y6293" s="5">
        <v>0</v>
      </c>
      <c r="Z6293" s="6">
        <v>0</v>
      </c>
      <c r="AA6293" s="5">
        <v>0</v>
      </c>
      <c r="AB6293" s="6">
        <v>0</v>
      </c>
      <c r="AC6293" s="5">
        <v>0</v>
      </c>
      <c r="AD6293" s="6">
        <v>0</v>
      </c>
      <c r="AE6293" s="5">
        <v>0</v>
      </c>
      <c r="AF6293" s="6">
        <v>0</v>
      </c>
    </row>
    <row r="6294" spans="2:32" x14ac:dyDescent="0.35">
      <c r="B6294" s="1" t="s">
        <v>1375</v>
      </c>
      <c r="C6294" s="5">
        <v>9.3000000000000005E-4</v>
      </c>
      <c r="D6294" s="6">
        <v>0.47299999999999998</v>
      </c>
      <c r="E6294" s="5">
        <v>0</v>
      </c>
      <c r="F6294" s="6">
        <v>0</v>
      </c>
      <c r="G6294" s="5">
        <v>0</v>
      </c>
      <c r="H6294" s="6">
        <v>0</v>
      </c>
      <c r="I6294" s="5">
        <v>0</v>
      </c>
      <c r="J6294" s="6">
        <v>0</v>
      </c>
      <c r="K6294" s="5">
        <v>0</v>
      </c>
      <c r="L6294" s="6">
        <v>0</v>
      </c>
      <c r="M6294" s="5">
        <v>0</v>
      </c>
      <c r="N6294" s="6">
        <v>0</v>
      </c>
      <c r="O6294" s="5">
        <v>0</v>
      </c>
      <c r="P6294" s="6">
        <v>0</v>
      </c>
      <c r="Q6294" s="5">
        <v>0</v>
      </c>
      <c r="R6294" s="6">
        <v>0</v>
      </c>
      <c r="S6294" s="5">
        <v>0</v>
      </c>
      <c r="T6294" s="6">
        <v>0</v>
      </c>
      <c r="U6294" s="5">
        <v>0</v>
      </c>
      <c r="V6294" s="6">
        <v>0</v>
      </c>
      <c r="W6294" s="5">
        <v>0</v>
      </c>
      <c r="X6294" s="6">
        <v>0</v>
      </c>
      <c r="Y6294" s="5">
        <v>0</v>
      </c>
      <c r="Z6294" s="6">
        <v>0</v>
      </c>
      <c r="AA6294" s="5">
        <v>0</v>
      </c>
      <c r="AB6294" s="6">
        <v>0</v>
      </c>
      <c r="AC6294" s="5">
        <v>0</v>
      </c>
      <c r="AD6294" s="6">
        <v>0</v>
      </c>
      <c r="AE6294" s="5">
        <v>0.01</v>
      </c>
      <c r="AF6294" s="6">
        <v>0.47299999999999998</v>
      </c>
    </row>
    <row r="6295" spans="2:32" x14ac:dyDescent="0.35">
      <c r="B6295" s="1" t="s">
        <v>1376</v>
      </c>
      <c r="C6295" s="5">
        <v>9.3000000000000005E-4</v>
      </c>
      <c r="D6295" s="6">
        <v>0.47299999999999998</v>
      </c>
      <c r="E6295" s="5">
        <v>0</v>
      </c>
      <c r="F6295" s="6">
        <v>0</v>
      </c>
      <c r="G6295" s="5">
        <v>0</v>
      </c>
      <c r="H6295" s="6">
        <v>0</v>
      </c>
      <c r="I6295" s="5">
        <v>0</v>
      </c>
      <c r="J6295" s="6">
        <v>0</v>
      </c>
      <c r="K6295" s="5">
        <v>0</v>
      </c>
      <c r="L6295" s="6">
        <v>0</v>
      </c>
      <c r="M6295" s="5">
        <v>0</v>
      </c>
      <c r="N6295" s="6">
        <v>0</v>
      </c>
      <c r="O6295" s="5">
        <v>0</v>
      </c>
      <c r="P6295" s="6">
        <v>0</v>
      </c>
      <c r="Q6295" s="5">
        <v>0</v>
      </c>
      <c r="R6295" s="6">
        <v>0</v>
      </c>
      <c r="S6295" s="5">
        <v>0</v>
      </c>
      <c r="T6295" s="6">
        <v>0</v>
      </c>
      <c r="U6295" s="5">
        <v>0</v>
      </c>
      <c r="V6295" s="6">
        <v>0</v>
      </c>
      <c r="W6295" s="5">
        <v>0</v>
      </c>
      <c r="X6295" s="6">
        <v>0</v>
      </c>
      <c r="Y6295" s="5">
        <v>0</v>
      </c>
      <c r="Z6295" s="6">
        <v>0</v>
      </c>
      <c r="AA6295" s="5">
        <v>0</v>
      </c>
      <c r="AB6295" s="6">
        <v>0</v>
      </c>
      <c r="AC6295" s="5">
        <v>0</v>
      </c>
      <c r="AD6295" s="6">
        <v>0</v>
      </c>
      <c r="AE6295" s="5">
        <v>0.01</v>
      </c>
      <c r="AF6295" s="6">
        <v>0.47299999999999998</v>
      </c>
    </row>
    <row r="6296" spans="2:32" x14ac:dyDescent="0.35">
      <c r="B6296" s="1" t="s">
        <v>1377</v>
      </c>
      <c r="C6296" s="5">
        <v>0</v>
      </c>
      <c r="D6296" s="6">
        <v>0</v>
      </c>
      <c r="E6296" s="5">
        <v>0</v>
      </c>
      <c r="F6296" s="6">
        <v>0</v>
      </c>
      <c r="G6296" s="5">
        <v>0</v>
      </c>
      <c r="H6296" s="6">
        <v>0</v>
      </c>
      <c r="I6296" s="5">
        <v>0</v>
      </c>
      <c r="J6296" s="6">
        <v>0</v>
      </c>
      <c r="K6296" s="5">
        <v>0</v>
      </c>
      <c r="L6296" s="6">
        <v>0</v>
      </c>
      <c r="M6296" s="5">
        <v>0</v>
      </c>
      <c r="N6296" s="6">
        <v>0</v>
      </c>
      <c r="O6296" s="5">
        <v>0</v>
      </c>
      <c r="P6296" s="6">
        <v>0</v>
      </c>
      <c r="Q6296" s="5">
        <v>0</v>
      </c>
      <c r="R6296" s="6">
        <v>0</v>
      </c>
      <c r="S6296" s="5">
        <v>0</v>
      </c>
      <c r="T6296" s="6">
        <v>0</v>
      </c>
      <c r="U6296" s="5">
        <v>0</v>
      </c>
      <c r="V6296" s="6">
        <v>0</v>
      </c>
      <c r="W6296" s="5">
        <v>0</v>
      </c>
      <c r="X6296" s="6">
        <v>0</v>
      </c>
      <c r="Y6296" s="5">
        <v>0</v>
      </c>
      <c r="Z6296" s="6">
        <v>0</v>
      </c>
      <c r="AA6296" s="5">
        <v>0</v>
      </c>
      <c r="AB6296" s="6">
        <v>0</v>
      </c>
      <c r="AC6296" s="5">
        <v>0</v>
      </c>
      <c r="AD6296" s="6">
        <v>0</v>
      </c>
      <c r="AE6296" s="5">
        <v>0</v>
      </c>
      <c r="AF6296" s="6">
        <v>0</v>
      </c>
    </row>
    <row r="6297" spans="2:32" x14ac:dyDescent="0.35">
      <c r="B6297" s="1" t="s">
        <v>1378</v>
      </c>
      <c r="C6297" s="5">
        <v>4.2999999999999999E-4</v>
      </c>
      <c r="D6297" s="6">
        <v>0.219</v>
      </c>
      <c r="E6297" s="5">
        <v>0</v>
      </c>
      <c r="F6297" s="6">
        <v>0</v>
      </c>
      <c r="G6297" s="5">
        <v>0</v>
      </c>
      <c r="H6297" s="6">
        <v>0</v>
      </c>
      <c r="I6297" s="5">
        <v>0</v>
      </c>
      <c r="J6297" s="6">
        <v>0</v>
      </c>
      <c r="K6297" s="5">
        <v>0</v>
      </c>
      <c r="L6297" s="6">
        <v>0</v>
      </c>
      <c r="M6297" s="5">
        <v>0</v>
      </c>
      <c r="N6297" s="6">
        <v>0</v>
      </c>
      <c r="O6297" s="5">
        <v>1.702E-2</v>
      </c>
      <c r="P6297" s="6">
        <v>0.219</v>
      </c>
      <c r="Q6297" s="5">
        <v>0</v>
      </c>
      <c r="R6297" s="6">
        <v>0</v>
      </c>
      <c r="S6297" s="5">
        <v>0</v>
      </c>
      <c r="T6297" s="6">
        <v>0</v>
      </c>
      <c r="U6297" s="5">
        <v>0</v>
      </c>
      <c r="V6297" s="6">
        <v>0</v>
      </c>
      <c r="W6297" s="5">
        <v>0</v>
      </c>
      <c r="X6297" s="6">
        <v>0</v>
      </c>
      <c r="Y6297" s="5">
        <v>0</v>
      </c>
      <c r="Z6297" s="6">
        <v>0</v>
      </c>
      <c r="AA6297" s="5">
        <v>0</v>
      </c>
      <c r="AB6297" s="6">
        <v>0</v>
      </c>
      <c r="AC6297" s="5">
        <v>0</v>
      </c>
      <c r="AD6297" s="6">
        <v>0</v>
      </c>
      <c r="AE6297" s="5">
        <v>0</v>
      </c>
      <c r="AF6297" s="6">
        <v>0</v>
      </c>
    </row>
    <row r="6298" spans="2:32" x14ac:dyDescent="0.35">
      <c r="B6298" s="1" t="s">
        <v>1379</v>
      </c>
      <c r="C6298" s="5">
        <v>4.9300000000000004E-3</v>
      </c>
      <c r="D6298" s="6">
        <v>2.5129999999999999</v>
      </c>
      <c r="E6298" s="5">
        <v>0</v>
      </c>
      <c r="F6298" s="6">
        <v>0</v>
      </c>
      <c r="G6298" s="5">
        <v>0</v>
      </c>
      <c r="H6298" s="6">
        <v>0</v>
      </c>
      <c r="I6298" s="5">
        <v>0</v>
      </c>
      <c r="J6298" s="6">
        <v>0</v>
      </c>
      <c r="K6298" s="5">
        <v>0</v>
      </c>
      <c r="L6298" s="6">
        <v>0</v>
      </c>
      <c r="M6298" s="5">
        <v>0</v>
      </c>
      <c r="N6298" s="6">
        <v>0</v>
      </c>
      <c r="O6298" s="5">
        <v>0</v>
      </c>
      <c r="P6298" s="6">
        <v>0</v>
      </c>
      <c r="Q6298" s="5">
        <v>0</v>
      </c>
      <c r="R6298" s="6">
        <v>0</v>
      </c>
      <c r="S6298" s="5">
        <v>0</v>
      </c>
      <c r="T6298" s="6">
        <v>0</v>
      </c>
      <c r="U6298" s="5">
        <v>0</v>
      </c>
      <c r="V6298" s="6">
        <v>0</v>
      </c>
      <c r="W6298" s="5">
        <v>0</v>
      </c>
      <c r="X6298" s="6">
        <v>0</v>
      </c>
      <c r="Y6298" s="5">
        <v>0</v>
      </c>
      <c r="Z6298" s="6">
        <v>0</v>
      </c>
      <c r="AA6298" s="5">
        <v>0</v>
      </c>
      <c r="AB6298" s="6">
        <v>0</v>
      </c>
      <c r="AC6298" s="5">
        <v>0</v>
      </c>
      <c r="AD6298" s="6">
        <v>0</v>
      </c>
      <c r="AE6298" s="5">
        <v>5.3120000000000001E-2</v>
      </c>
      <c r="AF6298" s="6">
        <v>2.5129999999999999</v>
      </c>
    </row>
    <row r="6299" spans="2:32" x14ac:dyDescent="0.35">
      <c r="B6299" s="1" t="s">
        <v>1380</v>
      </c>
      <c r="C6299" s="5">
        <v>9.3000000000000005E-4</v>
      </c>
      <c r="D6299" s="6">
        <v>0.47299999999999998</v>
      </c>
      <c r="E6299" s="5">
        <v>0</v>
      </c>
      <c r="F6299" s="6">
        <v>0</v>
      </c>
      <c r="G6299" s="5">
        <v>0</v>
      </c>
      <c r="H6299" s="6">
        <v>0</v>
      </c>
      <c r="I6299" s="5">
        <v>0</v>
      </c>
      <c r="J6299" s="6">
        <v>0</v>
      </c>
      <c r="K6299" s="5">
        <v>0</v>
      </c>
      <c r="L6299" s="6">
        <v>0</v>
      </c>
      <c r="M6299" s="5">
        <v>0</v>
      </c>
      <c r="N6299" s="6">
        <v>0</v>
      </c>
      <c r="O6299" s="5">
        <v>0</v>
      </c>
      <c r="P6299" s="6">
        <v>0</v>
      </c>
      <c r="Q6299" s="5">
        <v>0</v>
      </c>
      <c r="R6299" s="6">
        <v>0</v>
      </c>
      <c r="S6299" s="5">
        <v>0</v>
      </c>
      <c r="T6299" s="6">
        <v>0</v>
      </c>
      <c r="U6299" s="5">
        <v>0</v>
      </c>
      <c r="V6299" s="6">
        <v>0</v>
      </c>
      <c r="W6299" s="5">
        <v>0</v>
      </c>
      <c r="X6299" s="6">
        <v>0</v>
      </c>
      <c r="Y6299" s="5">
        <v>0</v>
      </c>
      <c r="Z6299" s="6">
        <v>0</v>
      </c>
      <c r="AA6299" s="5">
        <v>0</v>
      </c>
      <c r="AB6299" s="6">
        <v>0</v>
      </c>
      <c r="AC6299" s="5">
        <v>0</v>
      </c>
      <c r="AD6299" s="6">
        <v>0</v>
      </c>
      <c r="AE6299" s="5">
        <v>0.01</v>
      </c>
      <c r="AF6299" s="6">
        <v>0.47299999999999998</v>
      </c>
    </row>
    <row r="6300" spans="2:32" x14ac:dyDescent="0.35">
      <c r="B6300" s="1" t="s">
        <v>1381</v>
      </c>
      <c r="C6300" s="5">
        <v>3.6600000000000001E-3</v>
      </c>
      <c r="D6300" s="6">
        <v>1.8680000000000001</v>
      </c>
      <c r="E6300" s="5">
        <v>0</v>
      </c>
      <c r="F6300" s="6">
        <v>0</v>
      </c>
      <c r="G6300" s="5">
        <v>0</v>
      </c>
      <c r="H6300" s="6">
        <v>0</v>
      </c>
      <c r="I6300" s="5">
        <v>0</v>
      </c>
      <c r="J6300" s="6">
        <v>0</v>
      </c>
      <c r="K6300" s="5">
        <v>0</v>
      </c>
      <c r="L6300" s="6">
        <v>0</v>
      </c>
      <c r="M6300" s="5">
        <v>0</v>
      </c>
      <c r="N6300" s="6">
        <v>0</v>
      </c>
      <c r="O6300" s="5">
        <v>0</v>
      </c>
      <c r="P6300" s="6">
        <v>0</v>
      </c>
      <c r="Q6300" s="5">
        <v>0</v>
      </c>
      <c r="R6300" s="6">
        <v>0</v>
      </c>
      <c r="S6300" s="5">
        <v>0</v>
      </c>
      <c r="T6300" s="6">
        <v>0</v>
      </c>
      <c r="U6300" s="5">
        <v>0</v>
      </c>
      <c r="V6300" s="6">
        <v>0</v>
      </c>
      <c r="W6300" s="5">
        <v>0</v>
      </c>
      <c r="X6300" s="6">
        <v>0</v>
      </c>
      <c r="Y6300" s="5">
        <v>0</v>
      </c>
      <c r="Z6300" s="6">
        <v>0</v>
      </c>
      <c r="AA6300" s="5">
        <v>0</v>
      </c>
      <c r="AB6300" s="6">
        <v>0</v>
      </c>
      <c r="AC6300" s="5">
        <v>0</v>
      </c>
      <c r="AD6300" s="6">
        <v>0</v>
      </c>
      <c r="AE6300" s="5">
        <v>3.9489999999999997E-2</v>
      </c>
      <c r="AF6300" s="6">
        <v>1.8680000000000001</v>
      </c>
    </row>
    <row r="6301" spans="2:32" x14ac:dyDescent="0.35">
      <c r="B6301" s="1" t="s">
        <v>1382</v>
      </c>
      <c r="C6301" s="5">
        <v>2.3700000000000001E-3</v>
      </c>
      <c r="D6301" s="6">
        <v>1.2090000000000001</v>
      </c>
      <c r="E6301" s="5">
        <v>0</v>
      </c>
      <c r="F6301" s="6">
        <v>0</v>
      </c>
      <c r="G6301" s="5">
        <v>0</v>
      </c>
      <c r="H6301" s="6">
        <v>0</v>
      </c>
      <c r="I6301" s="5">
        <v>0</v>
      </c>
      <c r="J6301" s="6">
        <v>0</v>
      </c>
      <c r="K6301" s="5">
        <v>0</v>
      </c>
      <c r="L6301" s="6">
        <v>0</v>
      </c>
      <c r="M6301" s="5">
        <v>0</v>
      </c>
      <c r="N6301" s="6">
        <v>0</v>
      </c>
      <c r="O6301" s="5">
        <v>0</v>
      </c>
      <c r="P6301" s="6">
        <v>0</v>
      </c>
      <c r="Q6301" s="5">
        <v>0</v>
      </c>
      <c r="R6301" s="6">
        <v>0</v>
      </c>
      <c r="S6301" s="5">
        <v>0</v>
      </c>
      <c r="T6301" s="6">
        <v>0</v>
      </c>
      <c r="U6301" s="5">
        <v>0</v>
      </c>
      <c r="V6301" s="6">
        <v>0</v>
      </c>
      <c r="W6301" s="5">
        <v>0</v>
      </c>
      <c r="X6301" s="6">
        <v>0</v>
      </c>
      <c r="Y6301" s="5">
        <v>0</v>
      </c>
      <c r="Z6301" s="6">
        <v>0</v>
      </c>
      <c r="AA6301" s="5">
        <v>0</v>
      </c>
      <c r="AB6301" s="6">
        <v>0</v>
      </c>
      <c r="AC6301" s="5">
        <v>0</v>
      </c>
      <c r="AD6301" s="6">
        <v>0</v>
      </c>
      <c r="AE6301" s="5">
        <v>2.5559999999999999E-2</v>
      </c>
      <c r="AF6301" s="6">
        <v>1.2090000000000001</v>
      </c>
    </row>
    <row r="6302" spans="2:32" x14ac:dyDescent="0.35">
      <c r="B6302" s="1" t="s">
        <v>1383</v>
      </c>
      <c r="C6302" s="5">
        <v>4.9300000000000004E-3</v>
      </c>
      <c r="D6302" s="6">
        <v>2.5129999999999999</v>
      </c>
      <c r="E6302" s="5">
        <v>0</v>
      </c>
      <c r="F6302" s="6">
        <v>0</v>
      </c>
      <c r="G6302" s="5">
        <v>0</v>
      </c>
      <c r="H6302" s="6">
        <v>0</v>
      </c>
      <c r="I6302" s="5">
        <v>0</v>
      </c>
      <c r="J6302" s="6">
        <v>0</v>
      </c>
      <c r="K6302" s="5">
        <v>0</v>
      </c>
      <c r="L6302" s="6">
        <v>0</v>
      </c>
      <c r="M6302" s="5">
        <v>0</v>
      </c>
      <c r="N6302" s="6">
        <v>0</v>
      </c>
      <c r="O6302" s="5">
        <v>0</v>
      </c>
      <c r="P6302" s="6">
        <v>0</v>
      </c>
      <c r="Q6302" s="5">
        <v>0</v>
      </c>
      <c r="R6302" s="6">
        <v>0</v>
      </c>
      <c r="S6302" s="5">
        <v>0</v>
      </c>
      <c r="T6302" s="6">
        <v>0</v>
      </c>
      <c r="U6302" s="5">
        <v>0</v>
      </c>
      <c r="V6302" s="6">
        <v>0</v>
      </c>
      <c r="W6302" s="5">
        <v>0</v>
      </c>
      <c r="X6302" s="6">
        <v>0</v>
      </c>
      <c r="Y6302" s="5">
        <v>0</v>
      </c>
      <c r="Z6302" s="6">
        <v>0</v>
      </c>
      <c r="AA6302" s="5">
        <v>0</v>
      </c>
      <c r="AB6302" s="6">
        <v>0</v>
      </c>
      <c r="AC6302" s="5">
        <v>0</v>
      </c>
      <c r="AD6302" s="6">
        <v>0</v>
      </c>
      <c r="AE6302" s="5">
        <v>5.3120000000000001E-2</v>
      </c>
      <c r="AF6302" s="6">
        <v>2.5129999999999999</v>
      </c>
    </row>
    <row r="6303" spans="2:32" x14ac:dyDescent="0.35">
      <c r="B6303" s="1" t="s">
        <v>1384</v>
      </c>
      <c r="C6303" s="5">
        <v>0</v>
      </c>
      <c r="D6303" s="6">
        <v>0</v>
      </c>
      <c r="E6303" s="5">
        <v>0</v>
      </c>
      <c r="F6303" s="6">
        <v>0</v>
      </c>
      <c r="G6303" s="5">
        <v>0</v>
      </c>
      <c r="H6303" s="6">
        <v>0</v>
      </c>
      <c r="I6303" s="5">
        <v>0</v>
      </c>
      <c r="J6303" s="6">
        <v>0</v>
      </c>
      <c r="K6303" s="5">
        <v>0</v>
      </c>
      <c r="L6303" s="6">
        <v>0</v>
      </c>
      <c r="M6303" s="5">
        <v>0</v>
      </c>
      <c r="N6303" s="6">
        <v>0</v>
      </c>
      <c r="O6303" s="5">
        <v>0</v>
      </c>
      <c r="P6303" s="6">
        <v>0</v>
      </c>
      <c r="Q6303" s="5">
        <v>0</v>
      </c>
      <c r="R6303" s="6">
        <v>0</v>
      </c>
      <c r="S6303" s="5">
        <v>0</v>
      </c>
      <c r="T6303" s="6">
        <v>0</v>
      </c>
      <c r="U6303" s="5">
        <v>0</v>
      </c>
      <c r="V6303" s="6">
        <v>0</v>
      </c>
      <c r="W6303" s="5">
        <v>0</v>
      </c>
      <c r="X6303" s="6">
        <v>0</v>
      </c>
      <c r="Y6303" s="5">
        <v>0</v>
      </c>
      <c r="Z6303" s="6">
        <v>0</v>
      </c>
      <c r="AA6303" s="5">
        <v>0</v>
      </c>
      <c r="AB6303" s="6">
        <v>0</v>
      </c>
      <c r="AC6303" s="5">
        <v>0</v>
      </c>
      <c r="AD6303" s="6">
        <v>0</v>
      </c>
      <c r="AE6303" s="5">
        <v>0</v>
      </c>
      <c r="AF6303" s="6">
        <v>0</v>
      </c>
    </row>
    <row r="6304" spans="2:32" x14ac:dyDescent="0.35">
      <c r="B6304" s="1" t="s">
        <v>1385</v>
      </c>
      <c r="C6304" s="5">
        <v>9.3000000000000005E-4</v>
      </c>
      <c r="D6304" s="6">
        <v>0.47299999999999998</v>
      </c>
      <c r="E6304" s="5">
        <v>0</v>
      </c>
      <c r="F6304" s="6">
        <v>0</v>
      </c>
      <c r="G6304" s="5">
        <v>0</v>
      </c>
      <c r="H6304" s="6">
        <v>0</v>
      </c>
      <c r="I6304" s="5">
        <v>0</v>
      </c>
      <c r="J6304" s="6">
        <v>0</v>
      </c>
      <c r="K6304" s="5">
        <v>0</v>
      </c>
      <c r="L6304" s="6">
        <v>0</v>
      </c>
      <c r="M6304" s="5">
        <v>0</v>
      </c>
      <c r="N6304" s="6">
        <v>0</v>
      </c>
      <c r="O6304" s="5">
        <v>0</v>
      </c>
      <c r="P6304" s="6">
        <v>0</v>
      </c>
      <c r="Q6304" s="5">
        <v>0</v>
      </c>
      <c r="R6304" s="6">
        <v>0</v>
      </c>
      <c r="S6304" s="5">
        <v>0</v>
      </c>
      <c r="T6304" s="6">
        <v>0</v>
      </c>
      <c r="U6304" s="5">
        <v>0</v>
      </c>
      <c r="V6304" s="6">
        <v>0</v>
      </c>
      <c r="W6304" s="5">
        <v>0</v>
      </c>
      <c r="X6304" s="6">
        <v>0</v>
      </c>
      <c r="Y6304" s="5">
        <v>0</v>
      </c>
      <c r="Z6304" s="6">
        <v>0</v>
      </c>
      <c r="AA6304" s="5">
        <v>0</v>
      </c>
      <c r="AB6304" s="6">
        <v>0</v>
      </c>
      <c r="AC6304" s="5">
        <v>0</v>
      </c>
      <c r="AD6304" s="6">
        <v>0</v>
      </c>
      <c r="AE6304" s="5">
        <v>0.01</v>
      </c>
      <c r="AF6304" s="6">
        <v>0.47299999999999998</v>
      </c>
    </row>
    <row r="6305" spans="2:32" x14ac:dyDescent="0.35">
      <c r="B6305" s="1" t="s">
        <v>1386</v>
      </c>
      <c r="C6305" s="5">
        <v>9.3000000000000005E-4</v>
      </c>
      <c r="D6305" s="6">
        <v>0.47299999999999998</v>
      </c>
      <c r="E6305" s="5">
        <v>0</v>
      </c>
      <c r="F6305" s="6">
        <v>0</v>
      </c>
      <c r="G6305" s="5">
        <v>0</v>
      </c>
      <c r="H6305" s="6">
        <v>0</v>
      </c>
      <c r="I6305" s="5">
        <v>0</v>
      </c>
      <c r="J6305" s="6">
        <v>0</v>
      </c>
      <c r="K6305" s="5">
        <v>0</v>
      </c>
      <c r="L6305" s="6">
        <v>0</v>
      </c>
      <c r="M6305" s="5">
        <v>0</v>
      </c>
      <c r="N6305" s="6">
        <v>0</v>
      </c>
      <c r="O6305" s="5">
        <v>0</v>
      </c>
      <c r="P6305" s="6">
        <v>0</v>
      </c>
      <c r="Q6305" s="5">
        <v>0</v>
      </c>
      <c r="R6305" s="6">
        <v>0</v>
      </c>
      <c r="S6305" s="5">
        <v>0</v>
      </c>
      <c r="T6305" s="6">
        <v>0</v>
      </c>
      <c r="U6305" s="5">
        <v>0</v>
      </c>
      <c r="V6305" s="6">
        <v>0</v>
      </c>
      <c r="W6305" s="5">
        <v>0</v>
      </c>
      <c r="X6305" s="6">
        <v>0</v>
      </c>
      <c r="Y6305" s="5">
        <v>0</v>
      </c>
      <c r="Z6305" s="6">
        <v>0</v>
      </c>
      <c r="AA6305" s="5">
        <v>0</v>
      </c>
      <c r="AB6305" s="6">
        <v>0</v>
      </c>
      <c r="AC6305" s="5">
        <v>0</v>
      </c>
      <c r="AD6305" s="6">
        <v>0</v>
      </c>
      <c r="AE6305" s="5">
        <v>0.01</v>
      </c>
      <c r="AF6305" s="6">
        <v>0.47299999999999998</v>
      </c>
    </row>
    <row r="6306" spans="2:32" x14ac:dyDescent="0.35">
      <c r="B6306" s="2" t="s">
        <v>233</v>
      </c>
    </row>
    <row r="6307" spans="2:32" x14ac:dyDescent="0.35">
      <c r="B6307" s="1" t="s">
        <v>1387</v>
      </c>
      <c r="C6307" s="5">
        <v>0</v>
      </c>
      <c r="D6307" s="6">
        <v>0</v>
      </c>
      <c r="E6307" s="5">
        <v>0</v>
      </c>
      <c r="F6307" s="6">
        <v>0</v>
      </c>
      <c r="G6307" s="5">
        <v>0</v>
      </c>
      <c r="H6307" s="6">
        <v>0</v>
      </c>
      <c r="I6307" s="5">
        <v>0</v>
      </c>
      <c r="J6307" s="6">
        <v>0</v>
      </c>
      <c r="K6307" s="5">
        <v>0</v>
      </c>
      <c r="L6307" s="6">
        <v>0</v>
      </c>
      <c r="M6307" s="5">
        <v>0</v>
      </c>
      <c r="N6307" s="6">
        <v>0</v>
      </c>
      <c r="O6307" s="5">
        <v>0</v>
      </c>
      <c r="P6307" s="6">
        <v>0</v>
      </c>
      <c r="Q6307" s="5">
        <v>0</v>
      </c>
      <c r="R6307" s="6">
        <v>0</v>
      </c>
      <c r="S6307" s="5">
        <v>0</v>
      </c>
      <c r="T6307" s="6">
        <v>0</v>
      </c>
      <c r="U6307" s="5">
        <v>0</v>
      </c>
      <c r="V6307" s="6">
        <v>0</v>
      </c>
      <c r="W6307" s="5">
        <v>0</v>
      </c>
      <c r="X6307" s="6">
        <v>0</v>
      </c>
      <c r="Y6307" s="5">
        <v>0</v>
      </c>
      <c r="Z6307" s="6">
        <v>0</v>
      </c>
      <c r="AA6307" s="5">
        <v>0</v>
      </c>
      <c r="AB6307" s="6">
        <v>0</v>
      </c>
      <c r="AC6307" s="5">
        <v>0</v>
      </c>
      <c r="AD6307" s="6">
        <v>0</v>
      </c>
      <c r="AE6307" s="5">
        <v>0</v>
      </c>
      <c r="AF6307" s="6">
        <v>0</v>
      </c>
    </row>
    <row r="6308" spans="2:32" x14ac:dyDescent="0.35">
      <c r="B6308" s="1" t="s">
        <v>1388</v>
      </c>
      <c r="C6308" s="5">
        <v>0</v>
      </c>
      <c r="D6308" s="6">
        <v>0</v>
      </c>
      <c r="E6308" s="5">
        <v>0</v>
      </c>
      <c r="F6308" s="6">
        <v>0</v>
      </c>
      <c r="G6308" s="5">
        <v>0</v>
      </c>
      <c r="H6308" s="6">
        <v>0</v>
      </c>
      <c r="I6308" s="5">
        <v>0</v>
      </c>
      <c r="J6308" s="6">
        <v>0</v>
      </c>
      <c r="K6308" s="5">
        <v>0</v>
      </c>
      <c r="L6308" s="6">
        <v>0</v>
      </c>
      <c r="M6308" s="5">
        <v>0</v>
      </c>
      <c r="N6308" s="6">
        <v>0</v>
      </c>
      <c r="O6308" s="5">
        <v>0</v>
      </c>
      <c r="P6308" s="6">
        <v>0</v>
      </c>
      <c r="Q6308" s="5">
        <v>0</v>
      </c>
      <c r="R6308" s="6">
        <v>0</v>
      </c>
      <c r="S6308" s="5">
        <v>0</v>
      </c>
      <c r="T6308" s="6">
        <v>0</v>
      </c>
      <c r="U6308" s="5">
        <v>0</v>
      </c>
      <c r="V6308" s="6">
        <v>0</v>
      </c>
      <c r="W6308" s="5">
        <v>0</v>
      </c>
      <c r="X6308" s="6">
        <v>0</v>
      </c>
      <c r="Y6308" s="5">
        <v>0</v>
      </c>
      <c r="Z6308" s="6">
        <v>0</v>
      </c>
      <c r="AA6308" s="5">
        <v>0</v>
      </c>
      <c r="AB6308" s="6">
        <v>0</v>
      </c>
      <c r="AC6308" s="5">
        <v>0</v>
      </c>
      <c r="AD6308" s="6">
        <v>0</v>
      </c>
      <c r="AE6308" s="5">
        <v>0</v>
      </c>
      <c r="AF6308" s="6">
        <v>0</v>
      </c>
    </row>
    <row r="6309" spans="2:32" x14ac:dyDescent="0.35">
      <c r="B6309" s="1" t="s">
        <v>706</v>
      </c>
      <c r="C6309" s="5">
        <v>1.64E-3</v>
      </c>
      <c r="D6309" s="6">
        <v>0.83699999999999997</v>
      </c>
      <c r="E6309" s="5">
        <v>0</v>
      </c>
      <c r="F6309" s="6">
        <v>0</v>
      </c>
      <c r="G6309" s="5">
        <v>0</v>
      </c>
      <c r="H6309" s="6">
        <v>0</v>
      </c>
      <c r="I6309" s="5">
        <v>0</v>
      </c>
      <c r="J6309" s="6">
        <v>0</v>
      </c>
      <c r="K6309" s="5">
        <v>4.0169999999999997E-2</v>
      </c>
      <c r="L6309" s="6">
        <v>0.83699999999999997</v>
      </c>
      <c r="M6309" s="5">
        <v>0</v>
      </c>
      <c r="N6309" s="6">
        <v>0</v>
      </c>
      <c r="O6309" s="5">
        <v>0</v>
      </c>
      <c r="P6309" s="6">
        <v>0</v>
      </c>
      <c r="Q6309" s="5">
        <v>0</v>
      </c>
      <c r="R6309" s="6">
        <v>0</v>
      </c>
      <c r="S6309" s="5">
        <v>0</v>
      </c>
      <c r="T6309" s="6">
        <v>0</v>
      </c>
      <c r="U6309" s="5">
        <v>0</v>
      </c>
      <c r="V6309" s="6">
        <v>0</v>
      </c>
      <c r="W6309" s="5">
        <v>0</v>
      </c>
      <c r="X6309" s="6">
        <v>0</v>
      </c>
      <c r="Y6309" s="5">
        <v>0</v>
      </c>
      <c r="Z6309" s="6">
        <v>0</v>
      </c>
      <c r="AA6309" s="5">
        <v>0</v>
      </c>
      <c r="AB6309" s="6">
        <v>0</v>
      </c>
      <c r="AC6309" s="5">
        <v>0</v>
      </c>
      <c r="AD6309" s="6">
        <v>0</v>
      </c>
      <c r="AE6309" s="5">
        <v>0</v>
      </c>
      <c r="AF6309" s="6">
        <v>0</v>
      </c>
    </row>
    <row r="6310" spans="2:32" x14ac:dyDescent="0.35">
      <c r="B6310" s="1" t="s">
        <v>1389</v>
      </c>
      <c r="C6310" s="5">
        <v>2.6199999999999999E-3</v>
      </c>
      <c r="D6310" s="6">
        <v>1.3380000000000001</v>
      </c>
      <c r="E6310" s="5">
        <v>7.3099999999999998E-2</v>
      </c>
      <c r="F6310" s="6">
        <v>1.3380000000000001</v>
      </c>
      <c r="G6310" s="5">
        <v>0</v>
      </c>
      <c r="H6310" s="6">
        <v>0</v>
      </c>
      <c r="I6310" s="5">
        <v>0</v>
      </c>
      <c r="J6310" s="6">
        <v>0</v>
      </c>
      <c r="K6310" s="5">
        <v>0</v>
      </c>
      <c r="L6310" s="6">
        <v>0</v>
      </c>
      <c r="M6310" s="5">
        <v>0</v>
      </c>
      <c r="N6310" s="6">
        <v>0</v>
      </c>
      <c r="O6310" s="5">
        <v>0</v>
      </c>
      <c r="P6310" s="6">
        <v>0</v>
      </c>
      <c r="Q6310" s="5">
        <v>0</v>
      </c>
      <c r="R6310" s="6">
        <v>0</v>
      </c>
      <c r="S6310" s="5">
        <v>0</v>
      </c>
      <c r="T6310" s="6">
        <v>0</v>
      </c>
      <c r="U6310" s="5">
        <v>0</v>
      </c>
      <c r="V6310" s="6">
        <v>0</v>
      </c>
      <c r="W6310" s="5">
        <v>0</v>
      </c>
      <c r="X6310" s="6">
        <v>0</v>
      </c>
      <c r="Y6310" s="5">
        <v>0</v>
      </c>
      <c r="Z6310" s="6">
        <v>0</v>
      </c>
      <c r="AA6310" s="5">
        <v>0</v>
      </c>
      <c r="AB6310" s="6">
        <v>0</v>
      </c>
      <c r="AC6310" s="5">
        <v>0</v>
      </c>
      <c r="AD6310" s="6">
        <v>0</v>
      </c>
      <c r="AE6310" s="5">
        <v>0</v>
      </c>
      <c r="AF6310" s="6">
        <v>0</v>
      </c>
    </row>
    <row r="6311" spans="2:32" x14ac:dyDescent="0.35">
      <c r="B6311" s="1" t="s">
        <v>715</v>
      </c>
      <c r="C6311" s="5">
        <v>0</v>
      </c>
      <c r="D6311" s="6">
        <v>0</v>
      </c>
      <c r="E6311" s="5">
        <v>0</v>
      </c>
      <c r="F6311" s="6">
        <v>0</v>
      </c>
      <c r="G6311" s="5">
        <v>0</v>
      </c>
      <c r="H6311" s="6">
        <v>0</v>
      </c>
      <c r="I6311" s="5">
        <v>0</v>
      </c>
      <c r="J6311" s="6">
        <v>0</v>
      </c>
      <c r="K6311" s="5">
        <v>0</v>
      </c>
      <c r="L6311" s="6">
        <v>0</v>
      </c>
      <c r="M6311" s="5">
        <v>0</v>
      </c>
      <c r="N6311" s="6">
        <v>0</v>
      </c>
      <c r="O6311" s="5">
        <v>0</v>
      </c>
      <c r="P6311" s="6">
        <v>0</v>
      </c>
      <c r="Q6311" s="5">
        <v>0</v>
      </c>
      <c r="R6311" s="6">
        <v>0</v>
      </c>
      <c r="S6311" s="5">
        <v>0</v>
      </c>
      <c r="T6311" s="6">
        <v>0</v>
      </c>
      <c r="U6311" s="5">
        <v>0</v>
      </c>
      <c r="V6311" s="6">
        <v>0</v>
      </c>
      <c r="W6311" s="5">
        <v>0</v>
      </c>
      <c r="X6311" s="6">
        <v>0</v>
      </c>
      <c r="Y6311" s="5">
        <v>0</v>
      </c>
      <c r="Z6311" s="6">
        <v>0</v>
      </c>
      <c r="AA6311" s="5">
        <v>0</v>
      </c>
      <c r="AB6311" s="6">
        <v>0</v>
      </c>
      <c r="AC6311" s="5">
        <v>0</v>
      </c>
      <c r="AD6311" s="6">
        <v>0</v>
      </c>
      <c r="AE6311" s="5">
        <v>0</v>
      </c>
      <c r="AF6311" s="6">
        <v>0</v>
      </c>
    </row>
    <row r="6312" spans="2:32" x14ac:dyDescent="0.35">
      <c r="B6312" s="1" t="s">
        <v>1390</v>
      </c>
      <c r="C6312" s="5">
        <v>0</v>
      </c>
      <c r="D6312" s="6">
        <v>0</v>
      </c>
      <c r="E6312" s="5">
        <v>0</v>
      </c>
      <c r="F6312" s="6">
        <v>0</v>
      </c>
      <c r="G6312" s="5">
        <v>0</v>
      </c>
      <c r="H6312" s="6">
        <v>0</v>
      </c>
      <c r="I6312" s="5">
        <v>0</v>
      </c>
      <c r="J6312" s="6">
        <v>0</v>
      </c>
      <c r="K6312" s="5">
        <v>0</v>
      </c>
      <c r="L6312" s="6">
        <v>0</v>
      </c>
      <c r="M6312" s="5">
        <v>0</v>
      </c>
      <c r="N6312" s="6">
        <v>0</v>
      </c>
      <c r="O6312" s="5">
        <v>0</v>
      </c>
      <c r="P6312" s="6">
        <v>0</v>
      </c>
      <c r="Q6312" s="5">
        <v>0</v>
      </c>
      <c r="R6312" s="6">
        <v>0</v>
      </c>
      <c r="S6312" s="5">
        <v>0</v>
      </c>
      <c r="T6312" s="6">
        <v>0</v>
      </c>
      <c r="U6312" s="5">
        <v>0</v>
      </c>
      <c r="V6312" s="6">
        <v>0</v>
      </c>
      <c r="W6312" s="5">
        <v>0</v>
      </c>
      <c r="X6312" s="6">
        <v>0</v>
      </c>
      <c r="Y6312" s="5">
        <v>0</v>
      </c>
      <c r="Z6312" s="6">
        <v>0</v>
      </c>
      <c r="AA6312" s="5">
        <v>0</v>
      </c>
      <c r="AB6312" s="6">
        <v>0</v>
      </c>
      <c r="AC6312" s="5">
        <v>0</v>
      </c>
      <c r="AD6312" s="6">
        <v>0</v>
      </c>
      <c r="AE6312" s="5">
        <v>0</v>
      </c>
      <c r="AF6312" s="6">
        <v>0</v>
      </c>
    </row>
    <row r="6313" spans="2:32" x14ac:dyDescent="0.35">
      <c r="B6313" s="1" t="s">
        <v>718</v>
      </c>
      <c r="C6313" s="5">
        <v>1.06E-3</v>
      </c>
      <c r="D6313" s="6">
        <v>0.53900000000000003</v>
      </c>
      <c r="E6313" s="5">
        <v>0</v>
      </c>
      <c r="F6313" s="6">
        <v>0</v>
      </c>
      <c r="G6313" s="5">
        <v>0</v>
      </c>
      <c r="H6313" s="6">
        <v>0</v>
      </c>
      <c r="I6313" s="5">
        <v>0</v>
      </c>
      <c r="J6313" s="6">
        <v>0</v>
      </c>
      <c r="K6313" s="5">
        <v>0</v>
      </c>
      <c r="L6313" s="6">
        <v>0</v>
      </c>
      <c r="M6313" s="5">
        <v>0</v>
      </c>
      <c r="N6313" s="6">
        <v>0</v>
      </c>
      <c r="O6313" s="5">
        <v>0</v>
      </c>
      <c r="P6313" s="6">
        <v>0</v>
      </c>
      <c r="Q6313" s="5">
        <v>0</v>
      </c>
      <c r="R6313" s="6">
        <v>0</v>
      </c>
      <c r="S6313" s="5">
        <v>9.4599999999999997E-3</v>
      </c>
      <c r="T6313" s="6">
        <v>0.53900000000000003</v>
      </c>
      <c r="U6313" s="5">
        <v>0</v>
      </c>
      <c r="V6313" s="6">
        <v>0</v>
      </c>
      <c r="W6313" s="5">
        <v>0</v>
      </c>
      <c r="X6313" s="6">
        <v>0</v>
      </c>
      <c r="Y6313" s="5">
        <v>0</v>
      </c>
      <c r="Z6313" s="6">
        <v>0</v>
      </c>
      <c r="AA6313" s="5">
        <v>0</v>
      </c>
      <c r="AB6313" s="6">
        <v>0</v>
      </c>
      <c r="AC6313" s="5">
        <v>0</v>
      </c>
      <c r="AD6313" s="6">
        <v>0</v>
      </c>
      <c r="AE6313" s="5">
        <v>0</v>
      </c>
      <c r="AF6313" s="6">
        <v>0</v>
      </c>
    </row>
    <row r="6314" spans="2:32" x14ac:dyDescent="0.35">
      <c r="B6314" s="1" t="s">
        <v>1391</v>
      </c>
      <c r="C6314" s="5">
        <v>0</v>
      </c>
      <c r="D6314" s="6">
        <v>0</v>
      </c>
      <c r="E6314" s="5">
        <v>0</v>
      </c>
      <c r="F6314" s="6">
        <v>0</v>
      </c>
      <c r="G6314" s="5">
        <v>0</v>
      </c>
      <c r="H6314" s="6">
        <v>0</v>
      </c>
      <c r="I6314" s="5">
        <v>0</v>
      </c>
      <c r="J6314" s="6">
        <v>0</v>
      </c>
      <c r="K6314" s="5">
        <v>0</v>
      </c>
      <c r="L6314" s="6">
        <v>0</v>
      </c>
      <c r="M6314" s="5">
        <v>0</v>
      </c>
      <c r="N6314" s="6">
        <v>0</v>
      </c>
      <c r="O6314" s="5">
        <v>0</v>
      </c>
      <c r="P6314" s="6">
        <v>0</v>
      </c>
      <c r="Q6314" s="5">
        <v>0</v>
      </c>
      <c r="R6314" s="6">
        <v>0</v>
      </c>
      <c r="S6314" s="5">
        <v>0</v>
      </c>
      <c r="T6314" s="6">
        <v>0</v>
      </c>
      <c r="U6314" s="5">
        <v>0</v>
      </c>
      <c r="V6314" s="6">
        <v>0</v>
      </c>
      <c r="W6314" s="5">
        <v>0</v>
      </c>
      <c r="X6314" s="6">
        <v>0</v>
      </c>
      <c r="Y6314" s="5">
        <v>0</v>
      </c>
      <c r="Z6314" s="6">
        <v>0</v>
      </c>
      <c r="AA6314" s="5">
        <v>0</v>
      </c>
      <c r="AB6314" s="6">
        <v>0</v>
      </c>
      <c r="AC6314" s="5">
        <v>0</v>
      </c>
      <c r="AD6314" s="6">
        <v>0</v>
      </c>
      <c r="AE6314" s="5">
        <v>0</v>
      </c>
      <c r="AF6314" s="6">
        <v>0</v>
      </c>
    </row>
    <row r="6315" spans="2:32" x14ac:dyDescent="0.35">
      <c r="B6315" s="1" t="s">
        <v>1392</v>
      </c>
      <c r="C6315" s="5">
        <v>5.6999999999999998E-4</v>
      </c>
      <c r="D6315" s="6">
        <v>0.29299999999999998</v>
      </c>
      <c r="E6315" s="5">
        <v>0</v>
      </c>
      <c r="F6315" s="6">
        <v>0</v>
      </c>
      <c r="G6315" s="5">
        <v>0</v>
      </c>
      <c r="H6315" s="6">
        <v>0</v>
      </c>
      <c r="I6315" s="5">
        <v>0</v>
      </c>
      <c r="J6315" s="6">
        <v>0</v>
      </c>
      <c r="K6315" s="5">
        <v>0</v>
      </c>
      <c r="L6315" s="6">
        <v>0</v>
      </c>
      <c r="M6315" s="5">
        <v>0</v>
      </c>
      <c r="N6315" s="6">
        <v>0</v>
      </c>
      <c r="O6315" s="5">
        <v>0</v>
      </c>
      <c r="P6315" s="6">
        <v>0</v>
      </c>
      <c r="Q6315" s="5">
        <v>0</v>
      </c>
      <c r="R6315" s="6">
        <v>0</v>
      </c>
      <c r="S6315" s="5">
        <v>0</v>
      </c>
      <c r="T6315" s="6">
        <v>0</v>
      </c>
      <c r="U6315" s="5">
        <v>1.4279999999999999E-2</v>
      </c>
      <c r="V6315" s="6">
        <v>0.29299999999999998</v>
      </c>
      <c r="W6315" s="5">
        <v>0</v>
      </c>
      <c r="X6315" s="6">
        <v>0</v>
      </c>
      <c r="Y6315" s="5">
        <v>0</v>
      </c>
      <c r="Z6315" s="6">
        <v>0</v>
      </c>
      <c r="AA6315" s="5">
        <v>0</v>
      </c>
      <c r="AB6315" s="6">
        <v>0</v>
      </c>
      <c r="AC6315" s="5">
        <v>0</v>
      </c>
      <c r="AD6315" s="6">
        <v>0</v>
      </c>
      <c r="AE6315" s="5">
        <v>0</v>
      </c>
      <c r="AF6315" s="6">
        <v>0</v>
      </c>
    </row>
    <row r="6316" spans="2:32" x14ac:dyDescent="0.35">
      <c r="B6316" s="1" t="s">
        <v>1393</v>
      </c>
      <c r="C6316" s="5">
        <v>1.07E-3</v>
      </c>
      <c r="D6316" s="6">
        <v>0.54400000000000004</v>
      </c>
      <c r="E6316" s="5">
        <v>0</v>
      </c>
      <c r="F6316" s="6">
        <v>0</v>
      </c>
      <c r="G6316" s="5">
        <v>0</v>
      </c>
      <c r="H6316" s="6">
        <v>0</v>
      </c>
      <c r="I6316" s="5">
        <v>0</v>
      </c>
      <c r="J6316" s="6">
        <v>0</v>
      </c>
      <c r="K6316" s="5">
        <v>0</v>
      </c>
      <c r="L6316" s="6">
        <v>0</v>
      </c>
      <c r="M6316" s="5">
        <v>0</v>
      </c>
      <c r="N6316" s="6">
        <v>0</v>
      </c>
      <c r="O6316" s="5">
        <v>0</v>
      </c>
      <c r="P6316" s="6">
        <v>0</v>
      </c>
      <c r="Q6316" s="5">
        <v>2.9420000000000002E-2</v>
      </c>
      <c r="R6316" s="6">
        <v>0.54400000000000004</v>
      </c>
      <c r="S6316" s="5">
        <v>0</v>
      </c>
      <c r="T6316" s="6">
        <v>0</v>
      </c>
      <c r="U6316" s="5">
        <v>0</v>
      </c>
      <c r="V6316" s="6">
        <v>0</v>
      </c>
      <c r="W6316" s="5">
        <v>0</v>
      </c>
      <c r="X6316" s="6">
        <v>0</v>
      </c>
      <c r="Y6316" s="5">
        <v>0</v>
      </c>
      <c r="Z6316" s="6">
        <v>0</v>
      </c>
      <c r="AA6316" s="5">
        <v>0</v>
      </c>
      <c r="AB6316" s="6">
        <v>0</v>
      </c>
      <c r="AC6316" s="5">
        <v>0</v>
      </c>
      <c r="AD6316" s="6">
        <v>0</v>
      </c>
      <c r="AE6316" s="5">
        <v>0</v>
      </c>
      <c r="AF6316" s="6">
        <v>0</v>
      </c>
    </row>
    <row r="6317" spans="2:32" x14ac:dyDescent="0.35">
      <c r="B6317" s="1" t="s">
        <v>720</v>
      </c>
      <c r="C6317" s="5">
        <v>2.6190000000000001E-2</v>
      </c>
      <c r="D6317" s="6">
        <v>13.362</v>
      </c>
      <c r="E6317" s="5">
        <v>0</v>
      </c>
      <c r="F6317" s="6">
        <v>0</v>
      </c>
      <c r="G6317" s="5">
        <v>6.2399999999999997E-2</v>
      </c>
      <c r="H6317" s="6">
        <v>2.254</v>
      </c>
      <c r="I6317" s="5">
        <v>0</v>
      </c>
      <c r="J6317" s="6">
        <v>0</v>
      </c>
      <c r="K6317" s="5">
        <v>0</v>
      </c>
      <c r="L6317" s="6">
        <v>0</v>
      </c>
      <c r="M6317" s="5">
        <v>0</v>
      </c>
      <c r="N6317" s="6">
        <v>0</v>
      </c>
      <c r="O6317" s="5">
        <v>0</v>
      </c>
      <c r="P6317" s="6">
        <v>0</v>
      </c>
      <c r="Q6317" s="5">
        <v>0</v>
      </c>
      <c r="R6317" s="6">
        <v>0</v>
      </c>
      <c r="S6317" s="5">
        <v>0</v>
      </c>
      <c r="T6317" s="6">
        <v>0</v>
      </c>
      <c r="U6317" s="5">
        <v>0</v>
      </c>
      <c r="V6317" s="6">
        <v>0</v>
      </c>
      <c r="W6317" s="5">
        <v>0</v>
      </c>
      <c r="X6317" s="6">
        <v>0</v>
      </c>
      <c r="Y6317" s="5">
        <v>0.15342</v>
      </c>
      <c r="Z6317" s="6">
        <v>8.1940000000000008</v>
      </c>
      <c r="AA6317" s="5">
        <v>3.2070000000000001E-2</v>
      </c>
      <c r="AB6317" s="6">
        <v>2.9129999999999998</v>
      </c>
      <c r="AC6317" s="5">
        <v>0</v>
      </c>
      <c r="AD6317" s="6">
        <v>0</v>
      </c>
      <c r="AE6317" s="5">
        <v>0</v>
      </c>
      <c r="AF6317" s="6">
        <v>0</v>
      </c>
    </row>
    <row r="6318" spans="2:32" x14ac:dyDescent="0.35">
      <c r="B6318" s="1" t="s">
        <v>1394</v>
      </c>
      <c r="C6318" s="5">
        <v>2.3700000000000001E-3</v>
      </c>
      <c r="D6318" s="6">
        <v>1.2090000000000001</v>
      </c>
      <c r="E6318" s="5">
        <v>0</v>
      </c>
      <c r="F6318" s="6">
        <v>0</v>
      </c>
      <c r="G6318" s="5">
        <v>0</v>
      </c>
      <c r="H6318" s="6">
        <v>0</v>
      </c>
      <c r="I6318" s="5">
        <v>0</v>
      </c>
      <c r="J6318" s="6">
        <v>0</v>
      </c>
      <c r="K6318" s="5">
        <v>0</v>
      </c>
      <c r="L6318" s="6">
        <v>0</v>
      </c>
      <c r="M6318" s="5">
        <v>0</v>
      </c>
      <c r="N6318" s="6">
        <v>0</v>
      </c>
      <c r="O6318" s="5">
        <v>0</v>
      </c>
      <c r="P6318" s="6">
        <v>0</v>
      </c>
      <c r="Q6318" s="5">
        <v>0</v>
      </c>
      <c r="R6318" s="6">
        <v>0</v>
      </c>
      <c r="S6318" s="5">
        <v>0</v>
      </c>
      <c r="T6318" s="6">
        <v>0</v>
      </c>
      <c r="U6318" s="5">
        <v>0</v>
      </c>
      <c r="V6318" s="6">
        <v>0</v>
      </c>
      <c r="W6318" s="5">
        <v>0</v>
      </c>
      <c r="X6318" s="6">
        <v>0</v>
      </c>
      <c r="Y6318" s="5">
        <v>0</v>
      </c>
      <c r="Z6318" s="6">
        <v>0</v>
      </c>
      <c r="AA6318" s="5">
        <v>0</v>
      </c>
      <c r="AB6318" s="6">
        <v>0</v>
      </c>
      <c r="AC6318" s="5">
        <v>0</v>
      </c>
      <c r="AD6318" s="6">
        <v>0</v>
      </c>
      <c r="AE6318" s="5">
        <v>2.5559999999999999E-2</v>
      </c>
      <c r="AF6318" s="6">
        <v>1.2090000000000001</v>
      </c>
    </row>
    <row r="6319" spans="2:32" x14ac:dyDescent="0.35">
      <c r="B6319" s="1" t="s">
        <v>1395</v>
      </c>
      <c r="C6319" s="5">
        <v>0</v>
      </c>
      <c r="D6319" s="6">
        <v>0</v>
      </c>
      <c r="E6319" s="5">
        <v>0</v>
      </c>
      <c r="F6319" s="6">
        <v>0</v>
      </c>
      <c r="G6319" s="5">
        <v>0</v>
      </c>
      <c r="H6319" s="6">
        <v>0</v>
      </c>
      <c r="I6319" s="5">
        <v>0</v>
      </c>
      <c r="J6319" s="6">
        <v>0</v>
      </c>
      <c r="K6319" s="5">
        <v>0</v>
      </c>
      <c r="L6319" s="6">
        <v>0</v>
      </c>
      <c r="M6319" s="5">
        <v>0</v>
      </c>
      <c r="N6319" s="6">
        <v>0</v>
      </c>
      <c r="O6319" s="5">
        <v>0</v>
      </c>
      <c r="P6319" s="6">
        <v>0</v>
      </c>
      <c r="Q6319" s="5">
        <v>0</v>
      </c>
      <c r="R6319" s="6">
        <v>0</v>
      </c>
      <c r="S6319" s="5">
        <v>0</v>
      </c>
      <c r="T6319" s="6">
        <v>0</v>
      </c>
      <c r="U6319" s="5">
        <v>0</v>
      </c>
      <c r="V6319" s="6">
        <v>0</v>
      </c>
      <c r="W6319" s="5">
        <v>0</v>
      </c>
      <c r="X6319" s="6">
        <v>0</v>
      </c>
      <c r="Y6319" s="5">
        <v>0</v>
      </c>
      <c r="Z6319" s="6">
        <v>0</v>
      </c>
      <c r="AA6319" s="5">
        <v>0</v>
      </c>
      <c r="AB6319" s="6">
        <v>0</v>
      </c>
      <c r="AC6319" s="5">
        <v>0</v>
      </c>
      <c r="AD6319" s="6">
        <v>0</v>
      </c>
      <c r="AE6319" s="5">
        <v>0</v>
      </c>
      <c r="AF6319" s="6">
        <v>0</v>
      </c>
    </row>
    <row r="6320" spans="2:32" x14ac:dyDescent="0.35">
      <c r="B6320" s="1" t="s">
        <v>723</v>
      </c>
      <c r="C6320" s="5">
        <v>0</v>
      </c>
      <c r="D6320" s="6">
        <v>0</v>
      </c>
      <c r="E6320" s="5">
        <v>0</v>
      </c>
      <c r="F6320" s="6">
        <v>0</v>
      </c>
      <c r="G6320" s="5">
        <v>0</v>
      </c>
      <c r="H6320" s="6">
        <v>0</v>
      </c>
      <c r="I6320" s="5">
        <v>0</v>
      </c>
      <c r="J6320" s="6">
        <v>0</v>
      </c>
      <c r="K6320" s="5">
        <v>0</v>
      </c>
      <c r="L6320" s="6">
        <v>0</v>
      </c>
      <c r="M6320" s="5">
        <v>0</v>
      </c>
      <c r="N6320" s="6">
        <v>0</v>
      </c>
      <c r="O6320" s="5">
        <v>0</v>
      </c>
      <c r="P6320" s="6">
        <v>0</v>
      </c>
      <c r="Q6320" s="5">
        <v>0</v>
      </c>
      <c r="R6320" s="6">
        <v>0</v>
      </c>
      <c r="S6320" s="5">
        <v>0</v>
      </c>
      <c r="T6320" s="6">
        <v>0</v>
      </c>
      <c r="U6320" s="5">
        <v>0</v>
      </c>
      <c r="V6320" s="6">
        <v>0</v>
      </c>
      <c r="W6320" s="5">
        <v>0</v>
      </c>
      <c r="X6320" s="6">
        <v>0</v>
      </c>
      <c r="Y6320" s="5">
        <v>0</v>
      </c>
      <c r="Z6320" s="6">
        <v>0</v>
      </c>
      <c r="AA6320" s="5">
        <v>0</v>
      </c>
      <c r="AB6320" s="6">
        <v>0</v>
      </c>
      <c r="AC6320" s="5">
        <v>0</v>
      </c>
      <c r="AD6320" s="6">
        <v>0</v>
      </c>
      <c r="AE6320" s="5">
        <v>0</v>
      </c>
      <c r="AF6320" s="6">
        <v>0</v>
      </c>
    </row>
    <row r="6321" spans="2:32" x14ac:dyDescent="0.35">
      <c r="B6321" s="1" t="s">
        <v>1396</v>
      </c>
      <c r="C6321" s="5">
        <v>0</v>
      </c>
      <c r="D6321" s="6">
        <v>0</v>
      </c>
      <c r="E6321" s="5">
        <v>0</v>
      </c>
      <c r="F6321" s="6">
        <v>0</v>
      </c>
      <c r="G6321" s="5">
        <v>0</v>
      </c>
      <c r="H6321" s="6">
        <v>0</v>
      </c>
      <c r="I6321" s="5">
        <v>0</v>
      </c>
      <c r="J6321" s="6">
        <v>0</v>
      </c>
      <c r="K6321" s="5">
        <v>0</v>
      </c>
      <c r="L6321" s="6">
        <v>0</v>
      </c>
      <c r="M6321" s="5">
        <v>0</v>
      </c>
      <c r="N6321" s="6">
        <v>0</v>
      </c>
      <c r="O6321" s="5">
        <v>0</v>
      </c>
      <c r="P6321" s="6">
        <v>0</v>
      </c>
      <c r="Q6321" s="5">
        <v>0</v>
      </c>
      <c r="R6321" s="6">
        <v>0</v>
      </c>
      <c r="S6321" s="5">
        <v>0</v>
      </c>
      <c r="T6321" s="6">
        <v>0</v>
      </c>
      <c r="U6321" s="5">
        <v>0</v>
      </c>
      <c r="V6321" s="6">
        <v>0</v>
      </c>
      <c r="W6321" s="5">
        <v>0</v>
      </c>
      <c r="X6321" s="6">
        <v>0</v>
      </c>
      <c r="Y6321" s="5">
        <v>0</v>
      </c>
      <c r="Z6321" s="6">
        <v>0</v>
      </c>
      <c r="AA6321" s="5">
        <v>0</v>
      </c>
      <c r="AB6321" s="6">
        <v>0</v>
      </c>
      <c r="AC6321" s="5">
        <v>0</v>
      </c>
      <c r="AD6321" s="6">
        <v>0</v>
      </c>
      <c r="AE6321" s="5">
        <v>0</v>
      </c>
      <c r="AF6321" s="6">
        <v>0</v>
      </c>
    </row>
    <row r="6322" spans="2:32" x14ac:dyDescent="0.35">
      <c r="B6322" s="1" t="s">
        <v>725</v>
      </c>
      <c r="C6322" s="5">
        <v>0</v>
      </c>
      <c r="D6322" s="6">
        <v>0</v>
      </c>
      <c r="E6322" s="5">
        <v>0</v>
      </c>
      <c r="F6322" s="6">
        <v>0</v>
      </c>
      <c r="G6322" s="5">
        <v>0</v>
      </c>
      <c r="H6322" s="6">
        <v>0</v>
      </c>
      <c r="I6322" s="5">
        <v>0</v>
      </c>
      <c r="J6322" s="6">
        <v>0</v>
      </c>
      <c r="K6322" s="5">
        <v>0</v>
      </c>
      <c r="L6322" s="6">
        <v>0</v>
      </c>
      <c r="M6322" s="5">
        <v>0</v>
      </c>
      <c r="N6322" s="6">
        <v>0</v>
      </c>
      <c r="O6322" s="5">
        <v>0</v>
      </c>
      <c r="P6322" s="6">
        <v>0</v>
      </c>
      <c r="Q6322" s="5">
        <v>0</v>
      </c>
      <c r="R6322" s="6">
        <v>0</v>
      </c>
      <c r="S6322" s="5">
        <v>0</v>
      </c>
      <c r="T6322" s="6">
        <v>0</v>
      </c>
      <c r="U6322" s="5">
        <v>0</v>
      </c>
      <c r="V6322" s="6">
        <v>0</v>
      </c>
      <c r="W6322" s="5">
        <v>0</v>
      </c>
      <c r="X6322" s="6">
        <v>0</v>
      </c>
      <c r="Y6322" s="5">
        <v>0</v>
      </c>
      <c r="Z6322" s="6">
        <v>0</v>
      </c>
      <c r="AA6322" s="5">
        <v>0</v>
      </c>
      <c r="AB6322" s="6">
        <v>0</v>
      </c>
      <c r="AC6322" s="5">
        <v>0</v>
      </c>
      <c r="AD6322" s="6">
        <v>0</v>
      </c>
      <c r="AE6322" s="5">
        <v>0</v>
      </c>
      <c r="AF6322" s="6">
        <v>0</v>
      </c>
    </row>
    <row r="6323" spans="2:32" x14ac:dyDescent="0.35">
      <c r="B6323" s="1" t="s">
        <v>726</v>
      </c>
      <c r="C6323" s="5">
        <v>0</v>
      </c>
      <c r="D6323" s="6">
        <v>0</v>
      </c>
      <c r="E6323" s="5">
        <v>0</v>
      </c>
      <c r="F6323" s="6">
        <v>0</v>
      </c>
      <c r="G6323" s="5">
        <v>0</v>
      </c>
      <c r="H6323" s="6">
        <v>0</v>
      </c>
      <c r="I6323" s="5">
        <v>0</v>
      </c>
      <c r="J6323" s="6">
        <v>0</v>
      </c>
      <c r="K6323" s="5">
        <v>0</v>
      </c>
      <c r="L6323" s="6">
        <v>0</v>
      </c>
      <c r="M6323" s="5">
        <v>0</v>
      </c>
      <c r="N6323" s="6">
        <v>0</v>
      </c>
      <c r="O6323" s="5">
        <v>0</v>
      </c>
      <c r="P6323" s="6">
        <v>0</v>
      </c>
      <c r="Q6323" s="5">
        <v>0</v>
      </c>
      <c r="R6323" s="6">
        <v>0</v>
      </c>
      <c r="S6323" s="5">
        <v>0</v>
      </c>
      <c r="T6323" s="6">
        <v>0</v>
      </c>
      <c r="U6323" s="5">
        <v>0</v>
      </c>
      <c r="V6323" s="6">
        <v>0</v>
      </c>
      <c r="W6323" s="5">
        <v>0</v>
      </c>
      <c r="X6323" s="6">
        <v>0</v>
      </c>
      <c r="Y6323" s="5">
        <v>0</v>
      </c>
      <c r="Z6323" s="6">
        <v>0</v>
      </c>
      <c r="AA6323" s="5">
        <v>0</v>
      </c>
      <c r="AB6323" s="6">
        <v>0</v>
      </c>
      <c r="AC6323" s="5">
        <v>0</v>
      </c>
      <c r="AD6323" s="6">
        <v>0</v>
      </c>
      <c r="AE6323" s="5">
        <v>0</v>
      </c>
      <c r="AF6323" s="6">
        <v>0</v>
      </c>
    </row>
    <row r="6324" spans="2:32" x14ac:dyDescent="0.35">
      <c r="B6324" s="1" t="s">
        <v>1397</v>
      </c>
      <c r="C6324" s="5">
        <v>6.0999999999999997E-4</v>
      </c>
      <c r="D6324" s="6">
        <v>0.31</v>
      </c>
      <c r="E6324" s="5">
        <v>0</v>
      </c>
      <c r="F6324" s="6">
        <v>0</v>
      </c>
      <c r="G6324" s="5">
        <v>0</v>
      </c>
      <c r="H6324" s="6">
        <v>0</v>
      </c>
      <c r="I6324" s="5">
        <v>0</v>
      </c>
      <c r="J6324" s="6">
        <v>0</v>
      </c>
      <c r="K6324" s="5">
        <v>0</v>
      </c>
      <c r="L6324" s="6">
        <v>0</v>
      </c>
      <c r="M6324" s="5">
        <v>0</v>
      </c>
      <c r="N6324" s="6">
        <v>0</v>
      </c>
      <c r="O6324" s="5">
        <v>0</v>
      </c>
      <c r="P6324" s="6">
        <v>0</v>
      </c>
      <c r="Q6324" s="5">
        <v>0</v>
      </c>
      <c r="R6324" s="6">
        <v>0</v>
      </c>
      <c r="S6324" s="5">
        <v>0</v>
      </c>
      <c r="T6324" s="6">
        <v>0</v>
      </c>
      <c r="U6324" s="5">
        <v>0</v>
      </c>
      <c r="V6324" s="6">
        <v>0</v>
      </c>
      <c r="W6324" s="5">
        <v>2.7699999999999999E-2</v>
      </c>
      <c r="X6324" s="6">
        <v>0.31</v>
      </c>
      <c r="Y6324" s="5">
        <v>0</v>
      </c>
      <c r="Z6324" s="6">
        <v>0</v>
      </c>
      <c r="AA6324" s="5">
        <v>0</v>
      </c>
      <c r="AB6324" s="6">
        <v>0</v>
      </c>
      <c r="AC6324" s="5">
        <v>0</v>
      </c>
      <c r="AD6324" s="6">
        <v>0</v>
      </c>
      <c r="AE6324" s="5">
        <v>0</v>
      </c>
      <c r="AF6324" s="6">
        <v>0</v>
      </c>
    </row>
    <row r="6325" spans="2:32" x14ac:dyDescent="0.35">
      <c r="B6325" s="1" t="s">
        <v>1398</v>
      </c>
      <c r="C6325" s="5">
        <v>9.3000000000000005E-4</v>
      </c>
      <c r="D6325" s="6">
        <v>0.47299999999999998</v>
      </c>
      <c r="E6325" s="5">
        <v>0</v>
      </c>
      <c r="F6325" s="6">
        <v>0</v>
      </c>
      <c r="G6325" s="5">
        <v>0</v>
      </c>
      <c r="H6325" s="6">
        <v>0</v>
      </c>
      <c r="I6325" s="5">
        <v>0</v>
      </c>
      <c r="J6325" s="6">
        <v>0</v>
      </c>
      <c r="K6325" s="5">
        <v>0</v>
      </c>
      <c r="L6325" s="6">
        <v>0</v>
      </c>
      <c r="M6325" s="5">
        <v>0</v>
      </c>
      <c r="N6325" s="6">
        <v>0</v>
      </c>
      <c r="O6325" s="5">
        <v>0</v>
      </c>
      <c r="P6325" s="6">
        <v>0</v>
      </c>
      <c r="Q6325" s="5">
        <v>0</v>
      </c>
      <c r="R6325" s="6">
        <v>0</v>
      </c>
      <c r="S6325" s="5">
        <v>0</v>
      </c>
      <c r="T6325" s="6">
        <v>0</v>
      </c>
      <c r="U6325" s="5">
        <v>0</v>
      </c>
      <c r="V6325" s="6">
        <v>0</v>
      </c>
      <c r="W6325" s="5">
        <v>0</v>
      </c>
      <c r="X6325" s="6">
        <v>0</v>
      </c>
      <c r="Y6325" s="5">
        <v>0</v>
      </c>
      <c r="Z6325" s="6">
        <v>0</v>
      </c>
      <c r="AA6325" s="5">
        <v>0</v>
      </c>
      <c r="AB6325" s="6">
        <v>0</v>
      </c>
      <c r="AC6325" s="5">
        <v>0</v>
      </c>
      <c r="AD6325" s="6">
        <v>0</v>
      </c>
      <c r="AE6325" s="5">
        <v>0.01</v>
      </c>
      <c r="AF6325" s="6">
        <v>0.47299999999999998</v>
      </c>
    </row>
    <row r="6326" spans="2:32" x14ac:dyDescent="0.35">
      <c r="B6326" s="1" t="s">
        <v>1399</v>
      </c>
      <c r="C6326" s="5">
        <v>0</v>
      </c>
      <c r="D6326" s="6">
        <v>0</v>
      </c>
      <c r="E6326" s="5">
        <v>0</v>
      </c>
      <c r="F6326" s="6">
        <v>0</v>
      </c>
      <c r="G6326" s="5">
        <v>0</v>
      </c>
      <c r="H6326" s="6">
        <v>0</v>
      </c>
      <c r="I6326" s="5">
        <v>0</v>
      </c>
      <c r="J6326" s="6">
        <v>0</v>
      </c>
      <c r="K6326" s="5">
        <v>0</v>
      </c>
      <c r="L6326" s="6">
        <v>0</v>
      </c>
      <c r="M6326" s="5">
        <v>0</v>
      </c>
      <c r="N6326" s="6">
        <v>0</v>
      </c>
      <c r="O6326" s="5">
        <v>0</v>
      </c>
      <c r="P6326" s="6">
        <v>0</v>
      </c>
      <c r="Q6326" s="5">
        <v>0</v>
      </c>
      <c r="R6326" s="6">
        <v>0</v>
      </c>
      <c r="S6326" s="5">
        <v>0</v>
      </c>
      <c r="T6326" s="6">
        <v>0</v>
      </c>
      <c r="U6326" s="5">
        <v>0</v>
      </c>
      <c r="V6326" s="6">
        <v>0</v>
      </c>
      <c r="W6326" s="5">
        <v>0</v>
      </c>
      <c r="X6326" s="6">
        <v>0</v>
      </c>
      <c r="Y6326" s="5">
        <v>0</v>
      </c>
      <c r="Z6326" s="6">
        <v>0</v>
      </c>
      <c r="AA6326" s="5">
        <v>0</v>
      </c>
      <c r="AB6326" s="6">
        <v>0</v>
      </c>
      <c r="AC6326" s="5">
        <v>0</v>
      </c>
      <c r="AD6326" s="6">
        <v>0</v>
      </c>
      <c r="AE6326" s="5">
        <v>0</v>
      </c>
      <c r="AF6326" s="6">
        <v>0</v>
      </c>
    </row>
    <row r="6327" spans="2:32" x14ac:dyDescent="0.35">
      <c r="B6327" s="1" t="s">
        <v>1400</v>
      </c>
      <c r="C6327" s="5">
        <v>0</v>
      </c>
      <c r="D6327" s="6">
        <v>0</v>
      </c>
      <c r="E6327" s="5">
        <v>0</v>
      </c>
      <c r="F6327" s="6">
        <v>0</v>
      </c>
      <c r="G6327" s="5">
        <v>0</v>
      </c>
      <c r="H6327" s="6">
        <v>0</v>
      </c>
      <c r="I6327" s="5">
        <v>0</v>
      </c>
      <c r="J6327" s="6">
        <v>0</v>
      </c>
      <c r="K6327" s="5">
        <v>0</v>
      </c>
      <c r="L6327" s="6">
        <v>0</v>
      </c>
      <c r="M6327" s="5">
        <v>0</v>
      </c>
      <c r="N6327" s="6">
        <v>0</v>
      </c>
      <c r="O6327" s="5">
        <v>0</v>
      </c>
      <c r="P6327" s="6">
        <v>0</v>
      </c>
      <c r="Q6327" s="5">
        <v>0</v>
      </c>
      <c r="R6327" s="6">
        <v>0</v>
      </c>
      <c r="S6327" s="5">
        <v>0</v>
      </c>
      <c r="T6327" s="6">
        <v>0</v>
      </c>
      <c r="U6327" s="5">
        <v>0</v>
      </c>
      <c r="V6327" s="6">
        <v>0</v>
      </c>
      <c r="W6327" s="5">
        <v>0</v>
      </c>
      <c r="X6327" s="6">
        <v>0</v>
      </c>
      <c r="Y6327" s="5">
        <v>0</v>
      </c>
      <c r="Z6327" s="6">
        <v>0</v>
      </c>
      <c r="AA6327" s="5">
        <v>0</v>
      </c>
      <c r="AB6327" s="6">
        <v>0</v>
      </c>
      <c r="AC6327" s="5">
        <v>0</v>
      </c>
      <c r="AD6327" s="6">
        <v>0</v>
      </c>
      <c r="AE6327" s="5">
        <v>0</v>
      </c>
      <c r="AF6327" s="6">
        <v>0</v>
      </c>
    </row>
    <row r="6328" spans="2:32" x14ac:dyDescent="0.35">
      <c r="B6328" s="1" t="s">
        <v>1401</v>
      </c>
      <c r="C6328" s="5">
        <v>1.1100000000000001E-3</v>
      </c>
      <c r="D6328" s="6">
        <v>0.56799999999999995</v>
      </c>
      <c r="E6328" s="5">
        <v>0</v>
      </c>
      <c r="F6328" s="6">
        <v>0</v>
      </c>
      <c r="G6328" s="5">
        <v>0</v>
      </c>
      <c r="H6328" s="6">
        <v>0</v>
      </c>
      <c r="I6328" s="5">
        <v>0</v>
      </c>
      <c r="J6328" s="6">
        <v>0</v>
      </c>
      <c r="K6328" s="5">
        <v>0</v>
      </c>
      <c r="L6328" s="6">
        <v>0</v>
      </c>
      <c r="M6328" s="5">
        <v>0</v>
      </c>
      <c r="N6328" s="6">
        <v>0</v>
      </c>
      <c r="O6328" s="5">
        <v>0</v>
      </c>
      <c r="P6328" s="6">
        <v>0</v>
      </c>
      <c r="Q6328" s="5">
        <v>0</v>
      </c>
      <c r="R6328" s="6">
        <v>0</v>
      </c>
      <c r="S6328" s="5">
        <v>0</v>
      </c>
      <c r="T6328" s="6">
        <v>0</v>
      </c>
      <c r="U6328" s="5">
        <v>0</v>
      </c>
      <c r="V6328" s="6">
        <v>0</v>
      </c>
      <c r="W6328" s="5">
        <v>0</v>
      </c>
      <c r="X6328" s="6">
        <v>0</v>
      </c>
      <c r="Y6328" s="5">
        <v>1.0630000000000001E-2</v>
      </c>
      <c r="Z6328" s="6">
        <v>0.56799999999999995</v>
      </c>
      <c r="AA6328" s="5">
        <v>0</v>
      </c>
      <c r="AB6328" s="6">
        <v>0</v>
      </c>
      <c r="AC6328" s="5">
        <v>0</v>
      </c>
      <c r="AD6328" s="6">
        <v>0</v>
      </c>
      <c r="AE6328" s="5">
        <v>0</v>
      </c>
      <c r="AF6328" s="6">
        <v>0</v>
      </c>
    </row>
    <row r="6329" spans="2:32" x14ac:dyDescent="0.35">
      <c r="B6329" s="1" t="s">
        <v>1402</v>
      </c>
      <c r="C6329" s="5">
        <v>1.1100000000000001E-3</v>
      </c>
      <c r="D6329" s="6">
        <v>0.56799999999999995</v>
      </c>
      <c r="E6329" s="5">
        <v>0</v>
      </c>
      <c r="F6329" s="6">
        <v>0</v>
      </c>
      <c r="G6329" s="5">
        <v>0</v>
      </c>
      <c r="H6329" s="6">
        <v>0</v>
      </c>
      <c r="I6329" s="5">
        <v>0</v>
      </c>
      <c r="J6329" s="6">
        <v>0</v>
      </c>
      <c r="K6329" s="5">
        <v>0</v>
      </c>
      <c r="L6329" s="6">
        <v>0</v>
      </c>
      <c r="M6329" s="5">
        <v>0</v>
      </c>
      <c r="N6329" s="6">
        <v>0</v>
      </c>
      <c r="O6329" s="5">
        <v>0</v>
      </c>
      <c r="P6329" s="6">
        <v>0</v>
      </c>
      <c r="Q6329" s="5">
        <v>0</v>
      </c>
      <c r="R6329" s="6">
        <v>0</v>
      </c>
      <c r="S6329" s="5">
        <v>0</v>
      </c>
      <c r="T6329" s="6">
        <v>0</v>
      </c>
      <c r="U6329" s="5">
        <v>0</v>
      </c>
      <c r="V6329" s="6">
        <v>0</v>
      </c>
      <c r="W6329" s="5">
        <v>0</v>
      </c>
      <c r="X6329" s="6">
        <v>0</v>
      </c>
      <c r="Y6329" s="5">
        <v>1.0630000000000001E-2</v>
      </c>
      <c r="Z6329" s="6">
        <v>0.56799999999999995</v>
      </c>
      <c r="AA6329" s="5">
        <v>0</v>
      </c>
      <c r="AB6329" s="6">
        <v>0</v>
      </c>
      <c r="AC6329" s="5">
        <v>0</v>
      </c>
      <c r="AD6329" s="6">
        <v>0</v>
      </c>
      <c r="AE6329" s="5">
        <v>0</v>
      </c>
      <c r="AF6329" s="6">
        <v>0</v>
      </c>
    </row>
    <row r="6330" spans="2:32" x14ac:dyDescent="0.35">
      <c r="B6330" s="1" t="s">
        <v>1403</v>
      </c>
      <c r="C6330" s="5">
        <v>1.64E-3</v>
      </c>
      <c r="D6330" s="6">
        <v>0.83699999999999997</v>
      </c>
      <c r="E6330" s="5">
        <v>0</v>
      </c>
      <c r="F6330" s="6">
        <v>0</v>
      </c>
      <c r="G6330" s="5">
        <v>0</v>
      </c>
      <c r="H6330" s="6">
        <v>0</v>
      </c>
      <c r="I6330" s="5">
        <v>0</v>
      </c>
      <c r="J6330" s="6">
        <v>0</v>
      </c>
      <c r="K6330" s="5">
        <v>4.0169999999999997E-2</v>
      </c>
      <c r="L6330" s="6">
        <v>0.83699999999999997</v>
      </c>
      <c r="M6330" s="5">
        <v>0</v>
      </c>
      <c r="N6330" s="6">
        <v>0</v>
      </c>
      <c r="O6330" s="5">
        <v>0</v>
      </c>
      <c r="P6330" s="6">
        <v>0</v>
      </c>
      <c r="Q6330" s="5">
        <v>0</v>
      </c>
      <c r="R6330" s="6">
        <v>0</v>
      </c>
      <c r="S6330" s="5">
        <v>0</v>
      </c>
      <c r="T6330" s="6">
        <v>0</v>
      </c>
      <c r="U6330" s="5">
        <v>0</v>
      </c>
      <c r="V6330" s="6">
        <v>0</v>
      </c>
      <c r="W6330" s="5">
        <v>0</v>
      </c>
      <c r="X6330" s="6">
        <v>0</v>
      </c>
      <c r="Y6330" s="5">
        <v>0</v>
      </c>
      <c r="Z6330" s="6">
        <v>0</v>
      </c>
      <c r="AA6330" s="5">
        <v>0</v>
      </c>
      <c r="AB6330" s="6">
        <v>0</v>
      </c>
      <c r="AC6330" s="5">
        <v>0</v>
      </c>
      <c r="AD6330" s="6">
        <v>0</v>
      </c>
      <c r="AE6330" s="5">
        <v>0</v>
      </c>
      <c r="AF6330" s="6">
        <v>0</v>
      </c>
    </row>
    <row r="6331" spans="2:32" x14ac:dyDescent="0.35">
      <c r="B6331" s="1" t="s">
        <v>1404</v>
      </c>
      <c r="C6331" s="5">
        <v>0</v>
      </c>
      <c r="D6331" s="6">
        <v>0</v>
      </c>
      <c r="E6331" s="5">
        <v>0</v>
      </c>
      <c r="F6331" s="6">
        <v>0</v>
      </c>
      <c r="G6331" s="5">
        <v>0</v>
      </c>
      <c r="H6331" s="6">
        <v>0</v>
      </c>
      <c r="I6331" s="5">
        <v>0</v>
      </c>
      <c r="J6331" s="6">
        <v>0</v>
      </c>
      <c r="K6331" s="5">
        <v>0</v>
      </c>
      <c r="L6331" s="6">
        <v>0</v>
      </c>
      <c r="M6331" s="5">
        <v>0</v>
      </c>
      <c r="N6331" s="6">
        <v>0</v>
      </c>
      <c r="O6331" s="5">
        <v>0</v>
      </c>
      <c r="P6331" s="6">
        <v>0</v>
      </c>
      <c r="Q6331" s="5">
        <v>0</v>
      </c>
      <c r="R6331" s="6">
        <v>0</v>
      </c>
      <c r="S6331" s="5">
        <v>0</v>
      </c>
      <c r="T6331" s="6">
        <v>0</v>
      </c>
      <c r="U6331" s="5">
        <v>0</v>
      </c>
      <c r="V6331" s="6">
        <v>0</v>
      </c>
      <c r="W6331" s="5">
        <v>0</v>
      </c>
      <c r="X6331" s="6">
        <v>0</v>
      </c>
      <c r="Y6331" s="5">
        <v>0</v>
      </c>
      <c r="Z6331" s="6">
        <v>0</v>
      </c>
      <c r="AA6331" s="5">
        <v>0</v>
      </c>
      <c r="AB6331" s="6">
        <v>0</v>
      </c>
      <c r="AC6331" s="5">
        <v>0</v>
      </c>
      <c r="AD6331" s="6">
        <v>0</v>
      </c>
      <c r="AE6331" s="5">
        <v>0</v>
      </c>
      <c r="AF6331" s="6">
        <v>0</v>
      </c>
    </row>
    <row r="6332" spans="2:32" x14ac:dyDescent="0.35">
      <c r="B6332" s="1" t="s">
        <v>737</v>
      </c>
      <c r="C6332" s="5">
        <v>2.4309999999999998E-2</v>
      </c>
      <c r="D6332" s="6">
        <v>12.398999999999999</v>
      </c>
      <c r="E6332" s="5">
        <v>0</v>
      </c>
      <c r="F6332" s="6">
        <v>0</v>
      </c>
      <c r="G6332" s="5">
        <v>4.5920000000000002E-2</v>
      </c>
      <c r="H6332" s="6">
        <v>1.659</v>
      </c>
      <c r="I6332" s="5">
        <v>0</v>
      </c>
      <c r="J6332" s="6">
        <v>0</v>
      </c>
      <c r="K6332" s="5">
        <v>0</v>
      </c>
      <c r="L6332" s="6">
        <v>0</v>
      </c>
      <c r="M6332" s="5">
        <v>5.8259999999999999E-2</v>
      </c>
      <c r="N6332" s="6">
        <v>1.3620000000000001</v>
      </c>
      <c r="O6332" s="5">
        <v>0</v>
      </c>
      <c r="P6332" s="6">
        <v>0</v>
      </c>
      <c r="Q6332" s="5">
        <v>0</v>
      </c>
      <c r="R6332" s="6">
        <v>0</v>
      </c>
      <c r="S6332" s="5">
        <v>0</v>
      </c>
      <c r="T6332" s="6">
        <v>0</v>
      </c>
      <c r="U6332" s="5">
        <v>0</v>
      </c>
      <c r="V6332" s="6">
        <v>0</v>
      </c>
      <c r="W6332" s="5">
        <v>5.7549999999999997E-2</v>
      </c>
      <c r="X6332" s="6">
        <v>0.64400000000000002</v>
      </c>
      <c r="Y6332" s="5">
        <v>2.7189999999999999E-2</v>
      </c>
      <c r="Z6332" s="6">
        <v>1.452</v>
      </c>
      <c r="AA6332" s="5">
        <v>4.3130000000000002E-2</v>
      </c>
      <c r="AB6332" s="6">
        <v>3.9180000000000001</v>
      </c>
      <c r="AC6332" s="5">
        <v>4.1509999999999998E-2</v>
      </c>
      <c r="AD6332" s="6">
        <v>3.3639999999999999</v>
      </c>
      <c r="AE6332" s="5">
        <v>0</v>
      </c>
      <c r="AF6332" s="6">
        <v>0</v>
      </c>
    </row>
    <row r="6333" spans="2:32" x14ac:dyDescent="0.35">
      <c r="B6333" s="1" t="s">
        <v>1405</v>
      </c>
      <c r="C6333" s="5">
        <v>0</v>
      </c>
      <c r="D6333" s="6">
        <v>0</v>
      </c>
      <c r="E6333" s="5">
        <v>0</v>
      </c>
      <c r="F6333" s="6">
        <v>0</v>
      </c>
      <c r="G6333" s="5">
        <v>0</v>
      </c>
      <c r="H6333" s="6">
        <v>0</v>
      </c>
      <c r="I6333" s="5">
        <v>0</v>
      </c>
      <c r="J6333" s="6">
        <v>0</v>
      </c>
      <c r="K6333" s="5">
        <v>0</v>
      </c>
      <c r="L6333" s="6">
        <v>0</v>
      </c>
      <c r="M6333" s="5">
        <v>0</v>
      </c>
      <c r="N6333" s="6">
        <v>0</v>
      </c>
      <c r="O6333" s="5">
        <v>0</v>
      </c>
      <c r="P6333" s="6">
        <v>0</v>
      </c>
      <c r="Q6333" s="5">
        <v>0</v>
      </c>
      <c r="R6333" s="6">
        <v>0</v>
      </c>
      <c r="S6333" s="5">
        <v>0</v>
      </c>
      <c r="T6333" s="6">
        <v>0</v>
      </c>
      <c r="U6333" s="5">
        <v>0</v>
      </c>
      <c r="V6333" s="6">
        <v>0</v>
      </c>
      <c r="W6333" s="5">
        <v>0</v>
      </c>
      <c r="X6333" s="6">
        <v>0</v>
      </c>
      <c r="Y6333" s="5">
        <v>0</v>
      </c>
      <c r="Z6333" s="6">
        <v>0</v>
      </c>
      <c r="AA6333" s="5">
        <v>0</v>
      </c>
      <c r="AB6333" s="6">
        <v>0</v>
      </c>
      <c r="AC6333" s="5">
        <v>0</v>
      </c>
      <c r="AD6333" s="6">
        <v>0</v>
      </c>
      <c r="AE6333" s="5">
        <v>0</v>
      </c>
      <c r="AF6333" s="6">
        <v>0</v>
      </c>
    </row>
    <row r="6334" spans="2:32" x14ac:dyDescent="0.35">
      <c r="B6334" s="1" t="s">
        <v>1406</v>
      </c>
      <c r="C6334" s="5">
        <v>7.92E-3</v>
      </c>
      <c r="D6334" s="6">
        <v>4.04</v>
      </c>
      <c r="E6334" s="5">
        <v>0</v>
      </c>
      <c r="F6334" s="6">
        <v>0</v>
      </c>
      <c r="G6334" s="5">
        <v>0</v>
      </c>
      <c r="H6334" s="6">
        <v>0</v>
      </c>
      <c r="I6334" s="5">
        <v>0</v>
      </c>
      <c r="J6334" s="6">
        <v>0</v>
      </c>
      <c r="K6334" s="5">
        <v>0</v>
      </c>
      <c r="L6334" s="6">
        <v>0</v>
      </c>
      <c r="M6334" s="5">
        <v>0</v>
      </c>
      <c r="N6334" s="6">
        <v>0</v>
      </c>
      <c r="O6334" s="5">
        <v>0</v>
      </c>
      <c r="P6334" s="6">
        <v>0</v>
      </c>
      <c r="Q6334" s="5">
        <v>0</v>
      </c>
      <c r="R6334" s="6">
        <v>0</v>
      </c>
      <c r="S6334" s="5">
        <v>0</v>
      </c>
      <c r="T6334" s="6">
        <v>0</v>
      </c>
      <c r="U6334" s="5">
        <v>0</v>
      </c>
      <c r="V6334" s="6">
        <v>0</v>
      </c>
      <c r="W6334" s="5">
        <v>0</v>
      </c>
      <c r="X6334" s="6">
        <v>0</v>
      </c>
      <c r="Y6334" s="5">
        <v>7.5639999999999999E-2</v>
      </c>
      <c r="Z6334" s="6">
        <v>4.04</v>
      </c>
      <c r="AA6334" s="5">
        <v>0</v>
      </c>
      <c r="AB6334" s="6">
        <v>0</v>
      </c>
      <c r="AC6334" s="5">
        <v>0</v>
      </c>
      <c r="AD6334" s="6">
        <v>0</v>
      </c>
      <c r="AE6334" s="5">
        <v>0</v>
      </c>
      <c r="AF6334" s="6">
        <v>0</v>
      </c>
    </row>
    <row r="6335" spans="2:32" x14ac:dyDescent="0.35">
      <c r="B6335" s="1" t="s">
        <v>1407</v>
      </c>
      <c r="C6335" s="5">
        <v>0</v>
      </c>
      <c r="D6335" s="6">
        <v>0</v>
      </c>
      <c r="E6335" s="5">
        <v>0</v>
      </c>
      <c r="F6335" s="6">
        <v>0</v>
      </c>
      <c r="G6335" s="5">
        <v>0</v>
      </c>
      <c r="H6335" s="6">
        <v>0</v>
      </c>
      <c r="I6335" s="5">
        <v>0</v>
      </c>
      <c r="J6335" s="6">
        <v>0</v>
      </c>
      <c r="K6335" s="5">
        <v>0</v>
      </c>
      <c r="L6335" s="6">
        <v>0</v>
      </c>
      <c r="M6335" s="5">
        <v>0</v>
      </c>
      <c r="N6335" s="6">
        <v>0</v>
      </c>
      <c r="O6335" s="5">
        <v>0</v>
      </c>
      <c r="P6335" s="6">
        <v>0</v>
      </c>
      <c r="Q6335" s="5">
        <v>0</v>
      </c>
      <c r="R6335" s="6">
        <v>0</v>
      </c>
      <c r="S6335" s="5">
        <v>0</v>
      </c>
      <c r="T6335" s="6">
        <v>0</v>
      </c>
      <c r="U6335" s="5">
        <v>0</v>
      </c>
      <c r="V6335" s="6">
        <v>0</v>
      </c>
      <c r="W6335" s="5">
        <v>0</v>
      </c>
      <c r="X6335" s="6">
        <v>0</v>
      </c>
      <c r="Y6335" s="5">
        <v>0</v>
      </c>
      <c r="Z6335" s="6">
        <v>0</v>
      </c>
      <c r="AA6335" s="5">
        <v>0</v>
      </c>
      <c r="AB6335" s="6">
        <v>0</v>
      </c>
      <c r="AC6335" s="5">
        <v>0</v>
      </c>
      <c r="AD6335" s="6">
        <v>0</v>
      </c>
      <c r="AE6335" s="5">
        <v>0</v>
      </c>
      <c r="AF6335" s="6">
        <v>0</v>
      </c>
    </row>
    <row r="6336" spans="2:32" x14ac:dyDescent="0.35">
      <c r="B6336" s="1" t="s">
        <v>741</v>
      </c>
      <c r="C6336" s="5">
        <v>0</v>
      </c>
      <c r="D6336" s="6">
        <v>0</v>
      </c>
      <c r="E6336" s="5">
        <v>0</v>
      </c>
      <c r="F6336" s="6">
        <v>0</v>
      </c>
      <c r="G6336" s="5">
        <v>0</v>
      </c>
      <c r="H6336" s="6">
        <v>0</v>
      </c>
      <c r="I6336" s="5">
        <v>0</v>
      </c>
      <c r="J6336" s="6">
        <v>0</v>
      </c>
      <c r="K6336" s="5">
        <v>0</v>
      </c>
      <c r="L6336" s="6">
        <v>0</v>
      </c>
      <c r="M6336" s="5">
        <v>0</v>
      </c>
      <c r="N6336" s="6">
        <v>0</v>
      </c>
      <c r="O6336" s="5">
        <v>0</v>
      </c>
      <c r="P6336" s="6">
        <v>0</v>
      </c>
      <c r="Q6336" s="5">
        <v>0</v>
      </c>
      <c r="R6336" s="6">
        <v>0</v>
      </c>
      <c r="S6336" s="5">
        <v>0</v>
      </c>
      <c r="T6336" s="6">
        <v>0</v>
      </c>
      <c r="U6336" s="5">
        <v>0</v>
      </c>
      <c r="V6336" s="6">
        <v>0</v>
      </c>
      <c r="W6336" s="5">
        <v>0</v>
      </c>
      <c r="X6336" s="6">
        <v>0</v>
      </c>
      <c r="Y6336" s="5">
        <v>0</v>
      </c>
      <c r="Z6336" s="6">
        <v>0</v>
      </c>
      <c r="AA6336" s="5">
        <v>0</v>
      </c>
      <c r="AB6336" s="6">
        <v>0</v>
      </c>
      <c r="AC6336" s="5">
        <v>0</v>
      </c>
      <c r="AD6336" s="6">
        <v>0</v>
      </c>
      <c r="AE6336" s="5">
        <v>0</v>
      </c>
      <c r="AF6336" s="6">
        <v>0</v>
      </c>
    </row>
    <row r="6337" spans="2:32" x14ac:dyDescent="0.35">
      <c r="B6337" s="1" t="s">
        <v>749</v>
      </c>
      <c r="C6337" s="5">
        <v>1.4400000000000001E-3</v>
      </c>
      <c r="D6337" s="6">
        <v>0.73699999999999999</v>
      </c>
      <c r="E6337" s="5">
        <v>0</v>
      </c>
      <c r="F6337" s="6">
        <v>0</v>
      </c>
      <c r="G6337" s="5">
        <v>0</v>
      </c>
      <c r="H6337" s="6">
        <v>0</v>
      </c>
      <c r="I6337" s="5">
        <v>0</v>
      </c>
      <c r="J6337" s="6">
        <v>0</v>
      </c>
      <c r="K6337" s="5">
        <v>0</v>
      </c>
      <c r="L6337" s="6">
        <v>0</v>
      </c>
      <c r="M6337" s="5">
        <v>0</v>
      </c>
      <c r="N6337" s="6">
        <v>0</v>
      </c>
      <c r="O6337" s="5">
        <v>0</v>
      </c>
      <c r="P6337" s="6">
        <v>0</v>
      </c>
      <c r="Q6337" s="5">
        <v>0</v>
      </c>
      <c r="R6337" s="6">
        <v>0</v>
      </c>
      <c r="S6337" s="5">
        <v>0</v>
      </c>
      <c r="T6337" s="6">
        <v>0</v>
      </c>
      <c r="U6337" s="5">
        <v>0</v>
      </c>
      <c r="V6337" s="6">
        <v>0</v>
      </c>
      <c r="W6337" s="5">
        <v>0</v>
      </c>
      <c r="X6337" s="6">
        <v>0</v>
      </c>
      <c r="Y6337" s="5">
        <v>0</v>
      </c>
      <c r="Z6337" s="6">
        <v>0</v>
      </c>
      <c r="AA6337" s="5">
        <v>8.1099999999999992E-3</v>
      </c>
      <c r="AB6337" s="6">
        <v>0.73699999999999999</v>
      </c>
      <c r="AC6337" s="5">
        <v>0</v>
      </c>
      <c r="AD6337" s="6">
        <v>0</v>
      </c>
      <c r="AE6337" s="5">
        <v>0</v>
      </c>
      <c r="AF6337" s="6">
        <v>0</v>
      </c>
    </row>
    <row r="6338" spans="2:32" x14ac:dyDescent="0.35">
      <c r="B6338" s="1" t="s">
        <v>1408</v>
      </c>
      <c r="C6338" s="5">
        <v>0</v>
      </c>
      <c r="D6338" s="6">
        <v>0</v>
      </c>
      <c r="E6338" s="5">
        <v>0</v>
      </c>
      <c r="F6338" s="6">
        <v>0</v>
      </c>
      <c r="G6338" s="5">
        <v>0</v>
      </c>
      <c r="H6338" s="6">
        <v>0</v>
      </c>
      <c r="I6338" s="5">
        <v>0</v>
      </c>
      <c r="J6338" s="6">
        <v>0</v>
      </c>
      <c r="K6338" s="5">
        <v>0</v>
      </c>
      <c r="L6338" s="6">
        <v>0</v>
      </c>
      <c r="M6338" s="5">
        <v>0</v>
      </c>
      <c r="N6338" s="6">
        <v>0</v>
      </c>
      <c r="O6338" s="5">
        <v>0</v>
      </c>
      <c r="P6338" s="6">
        <v>0</v>
      </c>
      <c r="Q6338" s="5">
        <v>0</v>
      </c>
      <c r="R6338" s="6">
        <v>0</v>
      </c>
      <c r="S6338" s="5">
        <v>0</v>
      </c>
      <c r="T6338" s="6">
        <v>0</v>
      </c>
      <c r="U6338" s="5">
        <v>0</v>
      </c>
      <c r="V6338" s="6">
        <v>0</v>
      </c>
      <c r="W6338" s="5">
        <v>0</v>
      </c>
      <c r="X6338" s="6">
        <v>0</v>
      </c>
      <c r="Y6338" s="5">
        <v>0</v>
      </c>
      <c r="Z6338" s="6">
        <v>0</v>
      </c>
      <c r="AA6338" s="5">
        <v>0</v>
      </c>
      <c r="AB6338" s="6">
        <v>0</v>
      </c>
      <c r="AC6338" s="5">
        <v>0</v>
      </c>
      <c r="AD6338" s="6">
        <v>0</v>
      </c>
      <c r="AE6338" s="5">
        <v>0</v>
      </c>
      <c r="AF6338" s="6">
        <v>0</v>
      </c>
    </row>
    <row r="6339" spans="2:32" x14ac:dyDescent="0.35">
      <c r="B6339" s="1" t="s">
        <v>1409</v>
      </c>
      <c r="C6339" s="5">
        <v>0</v>
      </c>
      <c r="D6339" s="6">
        <v>0</v>
      </c>
      <c r="E6339" s="5">
        <v>0</v>
      </c>
      <c r="F6339" s="6">
        <v>0</v>
      </c>
      <c r="G6339" s="5">
        <v>0</v>
      </c>
      <c r="H6339" s="6">
        <v>0</v>
      </c>
      <c r="I6339" s="5">
        <v>0</v>
      </c>
      <c r="J6339" s="6">
        <v>0</v>
      </c>
      <c r="K6339" s="5">
        <v>0</v>
      </c>
      <c r="L6339" s="6">
        <v>0</v>
      </c>
      <c r="M6339" s="5">
        <v>0</v>
      </c>
      <c r="N6339" s="6">
        <v>0</v>
      </c>
      <c r="O6339" s="5">
        <v>0</v>
      </c>
      <c r="P6339" s="6">
        <v>0</v>
      </c>
      <c r="Q6339" s="5">
        <v>0</v>
      </c>
      <c r="R6339" s="6">
        <v>0</v>
      </c>
      <c r="S6339" s="5">
        <v>0</v>
      </c>
      <c r="T6339" s="6">
        <v>0</v>
      </c>
      <c r="U6339" s="5">
        <v>0</v>
      </c>
      <c r="V6339" s="6">
        <v>0</v>
      </c>
      <c r="W6339" s="5">
        <v>0</v>
      </c>
      <c r="X6339" s="6">
        <v>0</v>
      </c>
      <c r="Y6339" s="5">
        <v>0</v>
      </c>
      <c r="Z6339" s="6">
        <v>0</v>
      </c>
      <c r="AA6339" s="5">
        <v>0</v>
      </c>
      <c r="AB6339" s="6">
        <v>0</v>
      </c>
      <c r="AC6339" s="5">
        <v>0</v>
      </c>
      <c r="AD6339" s="6">
        <v>0</v>
      </c>
      <c r="AE6339" s="5">
        <v>0</v>
      </c>
      <c r="AF6339" s="6">
        <v>0</v>
      </c>
    </row>
    <row r="6340" spans="2:32" x14ac:dyDescent="0.35">
      <c r="B6340" s="1" t="s">
        <v>1410</v>
      </c>
      <c r="C6340" s="5">
        <v>0</v>
      </c>
      <c r="D6340" s="6">
        <v>0</v>
      </c>
      <c r="E6340" s="5">
        <v>0</v>
      </c>
      <c r="F6340" s="6">
        <v>0</v>
      </c>
      <c r="G6340" s="5">
        <v>0</v>
      </c>
      <c r="H6340" s="6">
        <v>0</v>
      </c>
      <c r="I6340" s="5">
        <v>0</v>
      </c>
      <c r="J6340" s="6">
        <v>0</v>
      </c>
      <c r="K6340" s="5">
        <v>0</v>
      </c>
      <c r="L6340" s="6">
        <v>0</v>
      </c>
      <c r="M6340" s="5">
        <v>0</v>
      </c>
      <c r="N6340" s="6">
        <v>0</v>
      </c>
      <c r="O6340" s="5">
        <v>0</v>
      </c>
      <c r="P6340" s="6">
        <v>0</v>
      </c>
      <c r="Q6340" s="5">
        <v>0</v>
      </c>
      <c r="R6340" s="6">
        <v>0</v>
      </c>
      <c r="S6340" s="5">
        <v>0</v>
      </c>
      <c r="T6340" s="6">
        <v>0</v>
      </c>
      <c r="U6340" s="5">
        <v>0</v>
      </c>
      <c r="V6340" s="6">
        <v>0</v>
      </c>
      <c r="W6340" s="5">
        <v>0</v>
      </c>
      <c r="X6340" s="6">
        <v>0</v>
      </c>
      <c r="Y6340" s="5">
        <v>0</v>
      </c>
      <c r="Z6340" s="6">
        <v>0</v>
      </c>
      <c r="AA6340" s="5">
        <v>0</v>
      </c>
      <c r="AB6340" s="6">
        <v>0</v>
      </c>
      <c r="AC6340" s="5">
        <v>0</v>
      </c>
      <c r="AD6340" s="6">
        <v>0</v>
      </c>
      <c r="AE6340" s="5">
        <v>0</v>
      </c>
      <c r="AF6340" s="6">
        <v>0</v>
      </c>
    </row>
    <row r="6341" spans="2:32" x14ac:dyDescent="0.35">
      <c r="B6341" s="1" t="s">
        <v>1411</v>
      </c>
      <c r="C6341" s="5">
        <v>4.2000000000000002E-4</v>
      </c>
      <c r="D6341" s="6">
        <v>0.21299999999999999</v>
      </c>
      <c r="E6341" s="5">
        <v>0</v>
      </c>
      <c r="F6341" s="6">
        <v>0</v>
      </c>
      <c r="G6341" s="5">
        <v>0</v>
      </c>
      <c r="H6341" s="6">
        <v>0</v>
      </c>
      <c r="I6341" s="5">
        <v>0</v>
      </c>
      <c r="J6341" s="6">
        <v>0</v>
      </c>
      <c r="K6341" s="5">
        <v>0</v>
      </c>
      <c r="L6341" s="6">
        <v>0</v>
      </c>
      <c r="M6341" s="5">
        <v>0</v>
      </c>
      <c r="N6341" s="6">
        <v>0</v>
      </c>
      <c r="O6341" s="5">
        <v>0</v>
      </c>
      <c r="P6341" s="6">
        <v>0</v>
      </c>
      <c r="Q6341" s="5">
        <v>1.1520000000000001E-2</v>
      </c>
      <c r="R6341" s="6">
        <v>0.21299999999999999</v>
      </c>
      <c r="S6341" s="5">
        <v>0</v>
      </c>
      <c r="T6341" s="6">
        <v>0</v>
      </c>
      <c r="U6341" s="5">
        <v>0</v>
      </c>
      <c r="V6341" s="6">
        <v>0</v>
      </c>
      <c r="W6341" s="5">
        <v>0</v>
      </c>
      <c r="X6341" s="6">
        <v>0</v>
      </c>
      <c r="Y6341" s="5">
        <v>0</v>
      </c>
      <c r="Z6341" s="6">
        <v>0</v>
      </c>
      <c r="AA6341" s="5">
        <v>0</v>
      </c>
      <c r="AB6341" s="6">
        <v>0</v>
      </c>
      <c r="AC6341" s="5">
        <v>0</v>
      </c>
      <c r="AD6341" s="6">
        <v>0</v>
      </c>
      <c r="AE6341" s="5">
        <v>0</v>
      </c>
      <c r="AF6341" s="6">
        <v>0</v>
      </c>
    </row>
    <row r="6342" spans="2:32" x14ac:dyDescent="0.35">
      <c r="B6342" s="1" t="s">
        <v>1412</v>
      </c>
      <c r="C6342" s="5">
        <v>0</v>
      </c>
      <c r="D6342" s="6">
        <v>0</v>
      </c>
      <c r="E6342" s="5">
        <v>0</v>
      </c>
      <c r="F6342" s="6">
        <v>0</v>
      </c>
      <c r="G6342" s="5">
        <v>0</v>
      </c>
      <c r="H6342" s="6">
        <v>0</v>
      </c>
      <c r="I6342" s="5">
        <v>0</v>
      </c>
      <c r="J6342" s="6">
        <v>0</v>
      </c>
      <c r="K6342" s="5">
        <v>0</v>
      </c>
      <c r="L6342" s="6">
        <v>0</v>
      </c>
      <c r="M6342" s="5">
        <v>0</v>
      </c>
      <c r="N6342" s="6">
        <v>0</v>
      </c>
      <c r="O6342" s="5">
        <v>0</v>
      </c>
      <c r="P6342" s="6">
        <v>0</v>
      </c>
      <c r="Q6342" s="5">
        <v>0</v>
      </c>
      <c r="R6342" s="6">
        <v>0</v>
      </c>
      <c r="S6342" s="5">
        <v>0</v>
      </c>
      <c r="T6342" s="6">
        <v>0</v>
      </c>
      <c r="U6342" s="5">
        <v>0</v>
      </c>
      <c r="V6342" s="6">
        <v>0</v>
      </c>
      <c r="W6342" s="5">
        <v>0</v>
      </c>
      <c r="X6342" s="6">
        <v>0</v>
      </c>
      <c r="Y6342" s="5">
        <v>0</v>
      </c>
      <c r="Z6342" s="6">
        <v>0</v>
      </c>
      <c r="AA6342" s="5">
        <v>0</v>
      </c>
      <c r="AB6342" s="6">
        <v>0</v>
      </c>
      <c r="AC6342" s="5">
        <v>0</v>
      </c>
      <c r="AD6342" s="6">
        <v>0</v>
      </c>
      <c r="AE6342" s="5">
        <v>0</v>
      </c>
      <c r="AF6342" s="6">
        <v>0</v>
      </c>
    </row>
    <row r="6343" spans="2:32" x14ac:dyDescent="0.35">
      <c r="B6343" s="1" t="s">
        <v>1413</v>
      </c>
      <c r="C6343" s="5">
        <v>0</v>
      </c>
      <c r="D6343" s="6">
        <v>0</v>
      </c>
      <c r="E6343" s="5">
        <v>0</v>
      </c>
      <c r="F6343" s="6">
        <v>0</v>
      </c>
      <c r="G6343" s="5">
        <v>0</v>
      </c>
      <c r="H6343" s="6">
        <v>0</v>
      </c>
      <c r="I6343" s="5">
        <v>0</v>
      </c>
      <c r="J6343" s="6">
        <v>0</v>
      </c>
      <c r="K6343" s="5">
        <v>0</v>
      </c>
      <c r="L6343" s="6">
        <v>0</v>
      </c>
      <c r="M6343" s="5">
        <v>0</v>
      </c>
      <c r="N6343" s="6">
        <v>0</v>
      </c>
      <c r="O6343" s="5">
        <v>0</v>
      </c>
      <c r="P6343" s="6">
        <v>0</v>
      </c>
      <c r="Q6343" s="5">
        <v>0</v>
      </c>
      <c r="R6343" s="6">
        <v>0</v>
      </c>
      <c r="S6343" s="5">
        <v>0</v>
      </c>
      <c r="T6343" s="6">
        <v>0</v>
      </c>
      <c r="U6343" s="5">
        <v>0</v>
      </c>
      <c r="V6343" s="6">
        <v>0</v>
      </c>
      <c r="W6343" s="5">
        <v>0</v>
      </c>
      <c r="X6343" s="6">
        <v>0</v>
      </c>
      <c r="Y6343" s="5">
        <v>0</v>
      </c>
      <c r="Z6343" s="6">
        <v>0</v>
      </c>
      <c r="AA6343" s="5">
        <v>0</v>
      </c>
      <c r="AB6343" s="6">
        <v>0</v>
      </c>
      <c r="AC6343" s="5">
        <v>0</v>
      </c>
      <c r="AD6343" s="6">
        <v>0</v>
      </c>
      <c r="AE6343" s="5">
        <v>0</v>
      </c>
      <c r="AF6343" s="6">
        <v>0</v>
      </c>
    </row>
    <row r="6344" spans="2:32" x14ac:dyDescent="0.35">
      <c r="B6344" s="1" t="s">
        <v>753</v>
      </c>
      <c r="C6344" s="5">
        <v>0</v>
      </c>
      <c r="D6344" s="6">
        <v>0</v>
      </c>
      <c r="E6344" s="5">
        <v>0</v>
      </c>
      <c r="F6344" s="6">
        <v>0</v>
      </c>
      <c r="G6344" s="5">
        <v>0</v>
      </c>
      <c r="H6344" s="6">
        <v>0</v>
      </c>
      <c r="I6344" s="5">
        <v>0</v>
      </c>
      <c r="J6344" s="6">
        <v>0</v>
      </c>
      <c r="K6344" s="5">
        <v>0</v>
      </c>
      <c r="L6344" s="6">
        <v>0</v>
      </c>
      <c r="M6344" s="5">
        <v>0</v>
      </c>
      <c r="N6344" s="6">
        <v>0</v>
      </c>
      <c r="O6344" s="5">
        <v>0</v>
      </c>
      <c r="P6344" s="6">
        <v>0</v>
      </c>
      <c r="Q6344" s="5">
        <v>0</v>
      </c>
      <c r="R6344" s="6">
        <v>0</v>
      </c>
      <c r="S6344" s="5">
        <v>0</v>
      </c>
      <c r="T6344" s="6">
        <v>0</v>
      </c>
      <c r="U6344" s="5">
        <v>0</v>
      </c>
      <c r="V6344" s="6">
        <v>0</v>
      </c>
      <c r="W6344" s="5">
        <v>0</v>
      </c>
      <c r="X6344" s="6">
        <v>0</v>
      </c>
      <c r="Y6344" s="5">
        <v>0</v>
      </c>
      <c r="Z6344" s="6">
        <v>0</v>
      </c>
      <c r="AA6344" s="5">
        <v>0</v>
      </c>
      <c r="AB6344" s="6">
        <v>0</v>
      </c>
      <c r="AC6344" s="5">
        <v>0</v>
      </c>
      <c r="AD6344" s="6">
        <v>0</v>
      </c>
      <c r="AE6344" s="5">
        <v>0</v>
      </c>
      <c r="AF6344" s="6">
        <v>0</v>
      </c>
    </row>
    <row r="6345" spans="2:32" x14ac:dyDescent="0.35">
      <c r="B6345" s="1" t="s">
        <v>755</v>
      </c>
      <c r="C6345" s="5">
        <v>0</v>
      </c>
      <c r="D6345" s="6">
        <v>0</v>
      </c>
      <c r="E6345" s="5">
        <v>0</v>
      </c>
      <c r="F6345" s="6">
        <v>0</v>
      </c>
      <c r="G6345" s="5">
        <v>0</v>
      </c>
      <c r="H6345" s="6">
        <v>0</v>
      </c>
      <c r="I6345" s="5">
        <v>0</v>
      </c>
      <c r="J6345" s="6">
        <v>0</v>
      </c>
      <c r="K6345" s="5">
        <v>0</v>
      </c>
      <c r="L6345" s="6">
        <v>0</v>
      </c>
      <c r="M6345" s="5">
        <v>0</v>
      </c>
      <c r="N6345" s="6">
        <v>0</v>
      </c>
      <c r="O6345" s="5">
        <v>0</v>
      </c>
      <c r="P6345" s="6">
        <v>0</v>
      </c>
      <c r="Q6345" s="5">
        <v>0</v>
      </c>
      <c r="R6345" s="6">
        <v>0</v>
      </c>
      <c r="S6345" s="5">
        <v>0</v>
      </c>
      <c r="T6345" s="6">
        <v>0</v>
      </c>
      <c r="U6345" s="5">
        <v>0</v>
      </c>
      <c r="V6345" s="6">
        <v>0</v>
      </c>
      <c r="W6345" s="5">
        <v>0</v>
      </c>
      <c r="X6345" s="6">
        <v>0</v>
      </c>
      <c r="Y6345" s="5">
        <v>0</v>
      </c>
      <c r="Z6345" s="6">
        <v>0</v>
      </c>
      <c r="AA6345" s="5">
        <v>0</v>
      </c>
      <c r="AB6345" s="6">
        <v>0</v>
      </c>
      <c r="AC6345" s="5">
        <v>0</v>
      </c>
      <c r="AD6345" s="6">
        <v>0</v>
      </c>
      <c r="AE6345" s="5">
        <v>0</v>
      </c>
      <c r="AF6345" s="6">
        <v>0</v>
      </c>
    </row>
    <row r="6346" spans="2:32" x14ac:dyDescent="0.35">
      <c r="B6346" s="1" t="s">
        <v>1414</v>
      </c>
      <c r="C6346" s="5">
        <v>0</v>
      </c>
      <c r="D6346" s="6">
        <v>0</v>
      </c>
      <c r="E6346" s="5">
        <v>0</v>
      </c>
      <c r="F6346" s="6">
        <v>0</v>
      </c>
      <c r="G6346" s="5">
        <v>0</v>
      </c>
      <c r="H6346" s="6">
        <v>0</v>
      </c>
      <c r="I6346" s="5">
        <v>0</v>
      </c>
      <c r="J6346" s="6">
        <v>0</v>
      </c>
      <c r="K6346" s="5">
        <v>0</v>
      </c>
      <c r="L6346" s="6">
        <v>0</v>
      </c>
      <c r="M6346" s="5">
        <v>0</v>
      </c>
      <c r="N6346" s="6">
        <v>0</v>
      </c>
      <c r="O6346" s="5">
        <v>0</v>
      </c>
      <c r="P6346" s="6">
        <v>0</v>
      </c>
      <c r="Q6346" s="5">
        <v>0</v>
      </c>
      <c r="R6346" s="6">
        <v>0</v>
      </c>
      <c r="S6346" s="5">
        <v>0</v>
      </c>
      <c r="T6346" s="6">
        <v>0</v>
      </c>
      <c r="U6346" s="5">
        <v>0</v>
      </c>
      <c r="V6346" s="6">
        <v>0</v>
      </c>
      <c r="W6346" s="5">
        <v>0</v>
      </c>
      <c r="X6346" s="6">
        <v>0</v>
      </c>
      <c r="Y6346" s="5">
        <v>0</v>
      </c>
      <c r="Z6346" s="6">
        <v>0</v>
      </c>
      <c r="AA6346" s="5">
        <v>0</v>
      </c>
      <c r="AB6346" s="6">
        <v>0</v>
      </c>
      <c r="AC6346" s="5">
        <v>0</v>
      </c>
      <c r="AD6346" s="6">
        <v>0</v>
      </c>
      <c r="AE6346" s="5">
        <v>0</v>
      </c>
      <c r="AF6346" s="6">
        <v>0</v>
      </c>
    </row>
    <row r="6347" spans="2:32" x14ac:dyDescent="0.35">
      <c r="B6347" s="1" t="s">
        <v>759</v>
      </c>
      <c r="C6347" s="5">
        <v>8.8699999999999994E-3</v>
      </c>
      <c r="D6347" s="6">
        <v>4.524</v>
      </c>
      <c r="E6347" s="5">
        <v>0</v>
      </c>
      <c r="F6347" s="6">
        <v>0</v>
      </c>
      <c r="G6347" s="5">
        <v>0</v>
      </c>
      <c r="H6347" s="6">
        <v>0</v>
      </c>
      <c r="I6347" s="5">
        <v>0</v>
      </c>
      <c r="J6347" s="6">
        <v>0</v>
      </c>
      <c r="K6347" s="5">
        <v>0</v>
      </c>
      <c r="L6347" s="6">
        <v>0</v>
      </c>
      <c r="M6347" s="5">
        <v>0</v>
      </c>
      <c r="N6347" s="6">
        <v>0</v>
      </c>
      <c r="O6347" s="5">
        <v>0</v>
      </c>
      <c r="P6347" s="6">
        <v>0</v>
      </c>
      <c r="Q6347" s="5">
        <v>0</v>
      </c>
      <c r="R6347" s="6">
        <v>0</v>
      </c>
      <c r="S6347" s="5">
        <v>0</v>
      </c>
      <c r="T6347" s="6">
        <v>0</v>
      </c>
      <c r="U6347" s="5">
        <v>0</v>
      </c>
      <c r="V6347" s="6">
        <v>0</v>
      </c>
      <c r="W6347" s="5">
        <v>0</v>
      </c>
      <c r="X6347" s="6">
        <v>0</v>
      </c>
      <c r="Y6347" s="5">
        <v>0</v>
      </c>
      <c r="Z6347" s="6">
        <v>0</v>
      </c>
      <c r="AA6347" s="5">
        <v>0</v>
      </c>
      <c r="AB6347" s="6">
        <v>0</v>
      </c>
      <c r="AC6347" s="5">
        <v>5.5829999999999998E-2</v>
      </c>
      <c r="AD6347" s="6">
        <v>4.524</v>
      </c>
      <c r="AE6347" s="5">
        <v>0</v>
      </c>
      <c r="AF6347" s="6">
        <v>0</v>
      </c>
    </row>
    <row r="6348" spans="2:32" x14ac:dyDescent="0.35">
      <c r="B6348" s="1" t="s">
        <v>1415</v>
      </c>
      <c r="C6348" s="5">
        <v>0</v>
      </c>
      <c r="D6348" s="6">
        <v>0</v>
      </c>
      <c r="E6348" s="5">
        <v>0</v>
      </c>
      <c r="F6348" s="6">
        <v>0</v>
      </c>
      <c r="G6348" s="5">
        <v>0</v>
      </c>
      <c r="H6348" s="6">
        <v>0</v>
      </c>
      <c r="I6348" s="5">
        <v>0</v>
      </c>
      <c r="J6348" s="6">
        <v>0</v>
      </c>
      <c r="K6348" s="5">
        <v>0</v>
      </c>
      <c r="L6348" s="6">
        <v>0</v>
      </c>
      <c r="M6348" s="5">
        <v>0</v>
      </c>
      <c r="N6348" s="6">
        <v>0</v>
      </c>
      <c r="O6348" s="5">
        <v>0</v>
      </c>
      <c r="P6348" s="6">
        <v>0</v>
      </c>
      <c r="Q6348" s="5">
        <v>0</v>
      </c>
      <c r="R6348" s="6">
        <v>0</v>
      </c>
      <c r="S6348" s="5">
        <v>0</v>
      </c>
      <c r="T6348" s="6">
        <v>0</v>
      </c>
      <c r="U6348" s="5">
        <v>0</v>
      </c>
      <c r="V6348" s="6">
        <v>0</v>
      </c>
      <c r="W6348" s="5">
        <v>0</v>
      </c>
      <c r="X6348" s="6">
        <v>0</v>
      </c>
      <c r="Y6348" s="5">
        <v>0</v>
      </c>
      <c r="Z6348" s="6">
        <v>0</v>
      </c>
      <c r="AA6348" s="5">
        <v>0</v>
      </c>
      <c r="AB6348" s="6">
        <v>0</v>
      </c>
      <c r="AC6348" s="5">
        <v>0</v>
      </c>
      <c r="AD6348" s="6">
        <v>0</v>
      </c>
      <c r="AE6348" s="5">
        <v>0</v>
      </c>
      <c r="AF6348" s="6">
        <v>0</v>
      </c>
    </row>
    <row r="6349" spans="2:32" x14ac:dyDescent="0.35">
      <c r="B6349" s="1" t="s">
        <v>760</v>
      </c>
      <c r="C6349" s="5">
        <v>0</v>
      </c>
      <c r="D6349" s="6">
        <v>0</v>
      </c>
      <c r="E6349" s="5">
        <v>0</v>
      </c>
      <c r="F6349" s="6">
        <v>0</v>
      </c>
      <c r="G6349" s="5">
        <v>0</v>
      </c>
      <c r="H6349" s="6">
        <v>0</v>
      </c>
      <c r="I6349" s="5">
        <v>0</v>
      </c>
      <c r="J6349" s="6">
        <v>0</v>
      </c>
      <c r="K6349" s="5">
        <v>0</v>
      </c>
      <c r="L6349" s="6">
        <v>0</v>
      </c>
      <c r="M6349" s="5">
        <v>0</v>
      </c>
      <c r="N6349" s="6">
        <v>0</v>
      </c>
      <c r="O6349" s="5">
        <v>0</v>
      </c>
      <c r="P6349" s="6">
        <v>0</v>
      </c>
      <c r="Q6349" s="5">
        <v>0</v>
      </c>
      <c r="R6349" s="6">
        <v>0</v>
      </c>
      <c r="S6349" s="5">
        <v>0</v>
      </c>
      <c r="T6349" s="6">
        <v>0</v>
      </c>
      <c r="U6349" s="5">
        <v>0</v>
      </c>
      <c r="V6349" s="6">
        <v>0</v>
      </c>
      <c r="W6349" s="5">
        <v>0</v>
      </c>
      <c r="X6349" s="6">
        <v>0</v>
      </c>
      <c r="Y6349" s="5">
        <v>0</v>
      </c>
      <c r="Z6349" s="6">
        <v>0</v>
      </c>
      <c r="AA6349" s="5">
        <v>0</v>
      </c>
      <c r="AB6349" s="6">
        <v>0</v>
      </c>
      <c r="AC6349" s="5">
        <v>0</v>
      </c>
      <c r="AD6349" s="6">
        <v>0</v>
      </c>
      <c r="AE6349" s="5">
        <v>0</v>
      </c>
      <c r="AF6349" s="6">
        <v>0</v>
      </c>
    </row>
    <row r="6350" spans="2:32" x14ac:dyDescent="0.35">
      <c r="B6350" s="1" t="s">
        <v>763</v>
      </c>
      <c r="C6350" s="5">
        <v>4.2000000000000002E-4</v>
      </c>
      <c r="D6350" s="6">
        <v>0.21299999999999999</v>
      </c>
      <c r="E6350" s="5">
        <v>0</v>
      </c>
      <c r="F6350" s="6">
        <v>0</v>
      </c>
      <c r="G6350" s="5">
        <v>0</v>
      </c>
      <c r="H6350" s="6">
        <v>0</v>
      </c>
      <c r="I6350" s="5">
        <v>0</v>
      </c>
      <c r="J6350" s="6">
        <v>0</v>
      </c>
      <c r="K6350" s="5">
        <v>0</v>
      </c>
      <c r="L6350" s="6">
        <v>0</v>
      </c>
      <c r="M6350" s="5">
        <v>0</v>
      </c>
      <c r="N6350" s="6">
        <v>0</v>
      </c>
      <c r="O6350" s="5">
        <v>0</v>
      </c>
      <c r="P6350" s="6">
        <v>0</v>
      </c>
      <c r="Q6350" s="5">
        <v>1.1520000000000001E-2</v>
      </c>
      <c r="R6350" s="6">
        <v>0.21299999999999999</v>
      </c>
      <c r="S6350" s="5">
        <v>0</v>
      </c>
      <c r="T6350" s="6">
        <v>0</v>
      </c>
      <c r="U6350" s="5">
        <v>0</v>
      </c>
      <c r="V6350" s="6">
        <v>0</v>
      </c>
      <c r="W6350" s="5">
        <v>0</v>
      </c>
      <c r="X6350" s="6">
        <v>0</v>
      </c>
      <c r="Y6350" s="5">
        <v>0</v>
      </c>
      <c r="Z6350" s="6">
        <v>0</v>
      </c>
      <c r="AA6350" s="5">
        <v>0</v>
      </c>
      <c r="AB6350" s="6">
        <v>0</v>
      </c>
      <c r="AC6350" s="5">
        <v>0</v>
      </c>
      <c r="AD6350" s="6">
        <v>0</v>
      </c>
      <c r="AE6350" s="5">
        <v>0</v>
      </c>
      <c r="AF6350" s="6">
        <v>0</v>
      </c>
    </row>
    <row r="6351" spans="2:32" x14ac:dyDescent="0.35">
      <c r="B6351" s="1" t="s">
        <v>764</v>
      </c>
      <c r="C6351" s="5">
        <v>0</v>
      </c>
      <c r="D6351" s="6">
        <v>0</v>
      </c>
      <c r="E6351" s="5">
        <v>0</v>
      </c>
      <c r="F6351" s="6">
        <v>0</v>
      </c>
      <c r="G6351" s="5">
        <v>0</v>
      </c>
      <c r="H6351" s="6">
        <v>0</v>
      </c>
      <c r="I6351" s="5">
        <v>0</v>
      </c>
      <c r="J6351" s="6">
        <v>0</v>
      </c>
      <c r="K6351" s="5">
        <v>0</v>
      </c>
      <c r="L6351" s="6">
        <v>0</v>
      </c>
      <c r="M6351" s="5">
        <v>0</v>
      </c>
      <c r="N6351" s="6">
        <v>0</v>
      </c>
      <c r="O6351" s="5">
        <v>0</v>
      </c>
      <c r="P6351" s="6">
        <v>0</v>
      </c>
      <c r="Q6351" s="5">
        <v>0</v>
      </c>
      <c r="R6351" s="6">
        <v>0</v>
      </c>
      <c r="S6351" s="5">
        <v>0</v>
      </c>
      <c r="T6351" s="6">
        <v>0</v>
      </c>
      <c r="U6351" s="5">
        <v>0</v>
      </c>
      <c r="V6351" s="6">
        <v>0</v>
      </c>
      <c r="W6351" s="5">
        <v>0</v>
      </c>
      <c r="X6351" s="6">
        <v>0</v>
      </c>
      <c r="Y6351" s="5">
        <v>0</v>
      </c>
      <c r="Z6351" s="6">
        <v>0</v>
      </c>
      <c r="AA6351" s="5">
        <v>0</v>
      </c>
      <c r="AB6351" s="6">
        <v>0</v>
      </c>
      <c r="AC6351" s="5">
        <v>0</v>
      </c>
      <c r="AD6351" s="6">
        <v>0</v>
      </c>
      <c r="AE6351" s="5">
        <v>0</v>
      </c>
      <c r="AF6351" s="6">
        <v>0</v>
      </c>
    </row>
    <row r="6352" spans="2:32" x14ac:dyDescent="0.35">
      <c r="B6352" s="1" t="s">
        <v>767</v>
      </c>
      <c r="C6352" s="5">
        <v>0</v>
      </c>
      <c r="D6352" s="6">
        <v>0</v>
      </c>
      <c r="E6352" s="5">
        <v>0</v>
      </c>
      <c r="F6352" s="6">
        <v>0</v>
      </c>
      <c r="G6352" s="5">
        <v>0</v>
      </c>
      <c r="H6352" s="6">
        <v>0</v>
      </c>
      <c r="I6352" s="5">
        <v>0</v>
      </c>
      <c r="J6352" s="6">
        <v>0</v>
      </c>
      <c r="K6352" s="5">
        <v>0</v>
      </c>
      <c r="L6352" s="6">
        <v>0</v>
      </c>
      <c r="M6352" s="5">
        <v>0</v>
      </c>
      <c r="N6352" s="6">
        <v>0</v>
      </c>
      <c r="O6352" s="5">
        <v>0</v>
      </c>
      <c r="P6352" s="6">
        <v>0</v>
      </c>
      <c r="Q6352" s="5">
        <v>0</v>
      </c>
      <c r="R6352" s="6">
        <v>0</v>
      </c>
      <c r="S6352" s="5">
        <v>0</v>
      </c>
      <c r="T6352" s="6">
        <v>0</v>
      </c>
      <c r="U6352" s="5">
        <v>0</v>
      </c>
      <c r="V6352" s="6">
        <v>0</v>
      </c>
      <c r="W6352" s="5">
        <v>0</v>
      </c>
      <c r="X6352" s="6">
        <v>0</v>
      </c>
      <c r="Y6352" s="5">
        <v>0</v>
      </c>
      <c r="Z6352" s="6">
        <v>0</v>
      </c>
      <c r="AA6352" s="5">
        <v>0</v>
      </c>
      <c r="AB6352" s="6">
        <v>0</v>
      </c>
      <c r="AC6352" s="5">
        <v>0</v>
      </c>
      <c r="AD6352" s="6">
        <v>0</v>
      </c>
      <c r="AE6352" s="5">
        <v>0</v>
      </c>
      <c r="AF6352" s="6">
        <v>0</v>
      </c>
    </row>
    <row r="6353" spans="2:32" x14ac:dyDescent="0.35">
      <c r="B6353" s="1" t="s">
        <v>1416</v>
      </c>
      <c r="C6353" s="5">
        <v>0</v>
      </c>
      <c r="D6353" s="6">
        <v>0</v>
      </c>
      <c r="E6353" s="5">
        <v>0</v>
      </c>
      <c r="F6353" s="6">
        <v>0</v>
      </c>
      <c r="G6353" s="5">
        <v>0</v>
      </c>
      <c r="H6353" s="6">
        <v>0</v>
      </c>
      <c r="I6353" s="5">
        <v>0</v>
      </c>
      <c r="J6353" s="6">
        <v>0</v>
      </c>
      <c r="K6353" s="5">
        <v>0</v>
      </c>
      <c r="L6353" s="6">
        <v>0</v>
      </c>
      <c r="M6353" s="5">
        <v>0</v>
      </c>
      <c r="N6353" s="6">
        <v>0</v>
      </c>
      <c r="O6353" s="5">
        <v>0</v>
      </c>
      <c r="P6353" s="6">
        <v>0</v>
      </c>
      <c r="Q6353" s="5">
        <v>0</v>
      </c>
      <c r="R6353" s="6">
        <v>0</v>
      </c>
      <c r="S6353" s="5">
        <v>0</v>
      </c>
      <c r="T6353" s="6">
        <v>0</v>
      </c>
      <c r="U6353" s="5">
        <v>0</v>
      </c>
      <c r="V6353" s="6">
        <v>0</v>
      </c>
      <c r="W6353" s="5">
        <v>0</v>
      </c>
      <c r="X6353" s="6">
        <v>0</v>
      </c>
      <c r="Y6353" s="5">
        <v>0</v>
      </c>
      <c r="Z6353" s="6">
        <v>0</v>
      </c>
      <c r="AA6353" s="5">
        <v>0</v>
      </c>
      <c r="AB6353" s="6">
        <v>0</v>
      </c>
      <c r="AC6353" s="5">
        <v>0</v>
      </c>
      <c r="AD6353" s="6">
        <v>0</v>
      </c>
      <c r="AE6353" s="5">
        <v>0</v>
      </c>
      <c r="AF6353" s="6">
        <v>0</v>
      </c>
    </row>
    <row r="6354" spans="2:32" x14ac:dyDescent="0.35">
      <c r="B6354" s="1" t="s">
        <v>1417</v>
      </c>
      <c r="C6354" s="5">
        <v>0</v>
      </c>
      <c r="D6354" s="6">
        <v>0</v>
      </c>
      <c r="E6354" s="5">
        <v>0</v>
      </c>
      <c r="F6354" s="6">
        <v>0</v>
      </c>
      <c r="G6354" s="5">
        <v>0</v>
      </c>
      <c r="H6354" s="6">
        <v>0</v>
      </c>
      <c r="I6354" s="5">
        <v>0</v>
      </c>
      <c r="J6354" s="6">
        <v>0</v>
      </c>
      <c r="K6354" s="5">
        <v>0</v>
      </c>
      <c r="L6354" s="6">
        <v>0</v>
      </c>
      <c r="M6354" s="5">
        <v>0</v>
      </c>
      <c r="N6354" s="6">
        <v>0</v>
      </c>
      <c r="O6354" s="5">
        <v>0</v>
      </c>
      <c r="P6354" s="6">
        <v>0</v>
      </c>
      <c r="Q6354" s="5">
        <v>0</v>
      </c>
      <c r="R6354" s="6">
        <v>0</v>
      </c>
      <c r="S6354" s="5">
        <v>0</v>
      </c>
      <c r="T6354" s="6">
        <v>0</v>
      </c>
      <c r="U6354" s="5">
        <v>0</v>
      </c>
      <c r="V6354" s="6">
        <v>0</v>
      </c>
      <c r="W6354" s="5">
        <v>0</v>
      </c>
      <c r="X6354" s="6">
        <v>0</v>
      </c>
      <c r="Y6354" s="5">
        <v>0</v>
      </c>
      <c r="Z6354" s="6">
        <v>0</v>
      </c>
      <c r="AA6354" s="5">
        <v>0</v>
      </c>
      <c r="AB6354" s="6">
        <v>0</v>
      </c>
      <c r="AC6354" s="5">
        <v>0</v>
      </c>
      <c r="AD6354" s="6">
        <v>0</v>
      </c>
      <c r="AE6354" s="5">
        <v>0</v>
      </c>
      <c r="AF6354" s="6">
        <v>0</v>
      </c>
    </row>
    <row r="6355" spans="2:32" x14ac:dyDescent="0.35">
      <c r="B6355" s="1" t="s">
        <v>1418</v>
      </c>
      <c r="C6355" s="5">
        <v>0</v>
      </c>
      <c r="D6355" s="6">
        <v>0</v>
      </c>
      <c r="E6355" s="5">
        <v>0</v>
      </c>
      <c r="F6355" s="6">
        <v>0</v>
      </c>
      <c r="G6355" s="5">
        <v>0</v>
      </c>
      <c r="H6355" s="6">
        <v>0</v>
      </c>
      <c r="I6355" s="5">
        <v>0</v>
      </c>
      <c r="J6355" s="6">
        <v>0</v>
      </c>
      <c r="K6355" s="5">
        <v>0</v>
      </c>
      <c r="L6355" s="6">
        <v>0</v>
      </c>
      <c r="M6355" s="5">
        <v>0</v>
      </c>
      <c r="N6355" s="6">
        <v>0</v>
      </c>
      <c r="O6355" s="5">
        <v>0</v>
      </c>
      <c r="P6355" s="6">
        <v>0</v>
      </c>
      <c r="Q6355" s="5">
        <v>0</v>
      </c>
      <c r="R6355" s="6">
        <v>0</v>
      </c>
      <c r="S6355" s="5">
        <v>0</v>
      </c>
      <c r="T6355" s="6">
        <v>0</v>
      </c>
      <c r="U6355" s="5">
        <v>0</v>
      </c>
      <c r="V6355" s="6">
        <v>0</v>
      </c>
      <c r="W6355" s="5">
        <v>0</v>
      </c>
      <c r="X6355" s="6">
        <v>0</v>
      </c>
      <c r="Y6355" s="5">
        <v>0</v>
      </c>
      <c r="Z6355" s="6">
        <v>0</v>
      </c>
      <c r="AA6355" s="5">
        <v>0</v>
      </c>
      <c r="AB6355" s="6">
        <v>0</v>
      </c>
      <c r="AC6355" s="5">
        <v>0</v>
      </c>
      <c r="AD6355" s="6">
        <v>0</v>
      </c>
      <c r="AE6355" s="5">
        <v>0</v>
      </c>
      <c r="AF6355" s="6">
        <v>0</v>
      </c>
    </row>
    <row r="6356" spans="2:32" x14ac:dyDescent="0.35">
      <c r="B6356" s="1" t="s">
        <v>772</v>
      </c>
      <c r="C6356" s="5">
        <v>1.1100000000000001E-3</v>
      </c>
      <c r="D6356" s="6">
        <v>0.56799999999999995</v>
      </c>
      <c r="E6356" s="5">
        <v>0</v>
      </c>
      <c r="F6356" s="6">
        <v>0</v>
      </c>
      <c r="G6356" s="5">
        <v>0</v>
      </c>
      <c r="H6356" s="6">
        <v>0</v>
      </c>
      <c r="I6356" s="5">
        <v>0</v>
      </c>
      <c r="J6356" s="6">
        <v>0</v>
      </c>
      <c r="K6356" s="5">
        <v>0</v>
      </c>
      <c r="L6356" s="6">
        <v>0</v>
      </c>
      <c r="M6356" s="5">
        <v>0</v>
      </c>
      <c r="N6356" s="6">
        <v>0</v>
      </c>
      <c r="O6356" s="5">
        <v>0</v>
      </c>
      <c r="P6356" s="6">
        <v>0</v>
      </c>
      <c r="Q6356" s="5">
        <v>0</v>
      </c>
      <c r="R6356" s="6">
        <v>0</v>
      </c>
      <c r="S6356" s="5">
        <v>0</v>
      </c>
      <c r="T6356" s="6">
        <v>0</v>
      </c>
      <c r="U6356" s="5">
        <v>0</v>
      </c>
      <c r="V6356" s="6">
        <v>0</v>
      </c>
      <c r="W6356" s="5">
        <v>0</v>
      </c>
      <c r="X6356" s="6">
        <v>0</v>
      </c>
      <c r="Y6356" s="5">
        <v>1.0630000000000001E-2</v>
      </c>
      <c r="Z6356" s="6">
        <v>0.56799999999999995</v>
      </c>
      <c r="AA6356" s="5">
        <v>0</v>
      </c>
      <c r="AB6356" s="6">
        <v>0</v>
      </c>
      <c r="AC6356" s="5">
        <v>0</v>
      </c>
      <c r="AD6356" s="6">
        <v>0</v>
      </c>
      <c r="AE6356" s="5">
        <v>0</v>
      </c>
      <c r="AF6356" s="6">
        <v>0</v>
      </c>
    </row>
    <row r="6357" spans="2:32" x14ac:dyDescent="0.35">
      <c r="B6357" s="1" t="s">
        <v>1419</v>
      </c>
      <c r="C6357" s="5">
        <v>0</v>
      </c>
      <c r="D6357" s="6">
        <v>0</v>
      </c>
      <c r="E6357" s="5">
        <v>0</v>
      </c>
      <c r="F6357" s="6">
        <v>0</v>
      </c>
      <c r="G6357" s="5">
        <v>0</v>
      </c>
      <c r="H6357" s="6">
        <v>0</v>
      </c>
      <c r="I6357" s="5">
        <v>0</v>
      </c>
      <c r="J6357" s="6">
        <v>0</v>
      </c>
      <c r="K6357" s="5">
        <v>0</v>
      </c>
      <c r="L6357" s="6">
        <v>0</v>
      </c>
      <c r="M6357" s="5">
        <v>0</v>
      </c>
      <c r="N6357" s="6">
        <v>0</v>
      </c>
      <c r="O6357" s="5">
        <v>0</v>
      </c>
      <c r="P6357" s="6">
        <v>0</v>
      </c>
      <c r="Q6357" s="5">
        <v>0</v>
      </c>
      <c r="R6357" s="6">
        <v>0</v>
      </c>
      <c r="S6357" s="5">
        <v>0</v>
      </c>
      <c r="T6357" s="6">
        <v>0</v>
      </c>
      <c r="U6357" s="5">
        <v>0</v>
      </c>
      <c r="V6357" s="6">
        <v>0</v>
      </c>
      <c r="W6357" s="5">
        <v>0</v>
      </c>
      <c r="X6357" s="6">
        <v>0</v>
      </c>
      <c r="Y6357" s="5">
        <v>0</v>
      </c>
      <c r="Z6357" s="6">
        <v>0</v>
      </c>
      <c r="AA6357" s="5">
        <v>0</v>
      </c>
      <c r="AB6357" s="6">
        <v>0</v>
      </c>
      <c r="AC6357" s="5">
        <v>0</v>
      </c>
      <c r="AD6357" s="6">
        <v>0</v>
      </c>
      <c r="AE6357" s="5">
        <v>0</v>
      </c>
      <c r="AF6357" s="6">
        <v>0</v>
      </c>
    </row>
    <row r="6358" spans="2:32" x14ac:dyDescent="0.35">
      <c r="B6358" s="1" t="s">
        <v>774</v>
      </c>
      <c r="C6358" s="5">
        <v>0</v>
      </c>
      <c r="D6358" s="6">
        <v>0</v>
      </c>
      <c r="E6358" s="5">
        <v>0</v>
      </c>
      <c r="F6358" s="6">
        <v>0</v>
      </c>
      <c r="G6358" s="5">
        <v>0</v>
      </c>
      <c r="H6358" s="6">
        <v>0</v>
      </c>
      <c r="I6358" s="5">
        <v>0</v>
      </c>
      <c r="J6358" s="6">
        <v>0</v>
      </c>
      <c r="K6358" s="5">
        <v>0</v>
      </c>
      <c r="L6358" s="6">
        <v>0</v>
      </c>
      <c r="M6358" s="5">
        <v>0</v>
      </c>
      <c r="N6358" s="6">
        <v>0</v>
      </c>
      <c r="O6358" s="5">
        <v>0</v>
      </c>
      <c r="P6358" s="6">
        <v>0</v>
      </c>
      <c r="Q6358" s="5">
        <v>0</v>
      </c>
      <c r="R6358" s="6">
        <v>0</v>
      </c>
      <c r="S6358" s="5">
        <v>0</v>
      </c>
      <c r="T6358" s="6">
        <v>0</v>
      </c>
      <c r="U6358" s="5">
        <v>0</v>
      </c>
      <c r="V6358" s="6">
        <v>0</v>
      </c>
      <c r="W6358" s="5">
        <v>0</v>
      </c>
      <c r="X6358" s="6">
        <v>0</v>
      </c>
      <c r="Y6358" s="5">
        <v>0</v>
      </c>
      <c r="Z6358" s="6">
        <v>0</v>
      </c>
      <c r="AA6358" s="5">
        <v>0</v>
      </c>
      <c r="AB6358" s="6">
        <v>0</v>
      </c>
      <c r="AC6358" s="5">
        <v>0</v>
      </c>
      <c r="AD6358" s="6">
        <v>0</v>
      </c>
      <c r="AE6358" s="5">
        <v>0</v>
      </c>
      <c r="AF6358" s="6">
        <v>0</v>
      </c>
    </row>
    <row r="6359" spans="2:32" x14ac:dyDescent="0.35">
      <c r="B6359" s="1" t="s">
        <v>1420</v>
      </c>
      <c r="C6359" s="5">
        <v>0</v>
      </c>
      <c r="D6359" s="6">
        <v>0</v>
      </c>
      <c r="E6359" s="5">
        <v>0</v>
      </c>
      <c r="F6359" s="6">
        <v>0</v>
      </c>
      <c r="G6359" s="5">
        <v>0</v>
      </c>
      <c r="H6359" s="6">
        <v>0</v>
      </c>
      <c r="I6359" s="5">
        <v>0</v>
      </c>
      <c r="J6359" s="6">
        <v>0</v>
      </c>
      <c r="K6359" s="5">
        <v>0</v>
      </c>
      <c r="L6359" s="6">
        <v>0</v>
      </c>
      <c r="M6359" s="5">
        <v>0</v>
      </c>
      <c r="N6359" s="6">
        <v>0</v>
      </c>
      <c r="O6359" s="5">
        <v>0</v>
      </c>
      <c r="P6359" s="6">
        <v>0</v>
      </c>
      <c r="Q6359" s="5">
        <v>0</v>
      </c>
      <c r="R6359" s="6">
        <v>0</v>
      </c>
      <c r="S6359" s="5">
        <v>0</v>
      </c>
      <c r="T6359" s="6">
        <v>0</v>
      </c>
      <c r="U6359" s="5">
        <v>0</v>
      </c>
      <c r="V6359" s="6">
        <v>0</v>
      </c>
      <c r="W6359" s="5">
        <v>0</v>
      </c>
      <c r="X6359" s="6">
        <v>0</v>
      </c>
      <c r="Y6359" s="5">
        <v>0</v>
      </c>
      <c r="Z6359" s="6">
        <v>0</v>
      </c>
      <c r="AA6359" s="5">
        <v>0</v>
      </c>
      <c r="AB6359" s="6">
        <v>0</v>
      </c>
      <c r="AC6359" s="5">
        <v>0</v>
      </c>
      <c r="AD6359" s="6">
        <v>0</v>
      </c>
      <c r="AE6359" s="5">
        <v>0</v>
      </c>
      <c r="AF6359" s="6">
        <v>0</v>
      </c>
    </row>
    <row r="6360" spans="2:32" x14ac:dyDescent="0.35">
      <c r="B6360" s="1" t="s">
        <v>775</v>
      </c>
      <c r="C6360" s="5">
        <v>2.3700000000000001E-3</v>
      </c>
      <c r="D6360" s="6">
        <v>1.2090000000000001</v>
      </c>
      <c r="E6360" s="5">
        <v>0</v>
      </c>
      <c r="F6360" s="6">
        <v>0</v>
      </c>
      <c r="G6360" s="5">
        <v>0</v>
      </c>
      <c r="H6360" s="6">
        <v>0</v>
      </c>
      <c r="I6360" s="5">
        <v>0</v>
      </c>
      <c r="J6360" s="6">
        <v>0</v>
      </c>
      <c r="K6360" s="5">
        <v>0</v>
      </c>
      <c r="L6360" s="6">
        <v>0</v>
      </c>
      <c r="M6360" s="5">
        <v>0</v>
      </c>
      <c r="N6360" s="6">
        <v>0</v>
      </c>
      <c r="O6360" s="5">
        <v>0</v>
      </c>
      <c r="P6360" s="6">
        <v>0</v>
      </c>
      <c r="Q6360" s="5">
        <v>0</v>
      </c>
      <c r="R6360" s="6">
        <v>0</v>
      </c>
      <c r="S6360" s="5">
        <v>0</v>
      </c>
      <c r="T6360" s="6">
        <v>0</v>
      </c>
      <c r="U6360" s="5">
        <v>0</v>
      </c>
      <c r="V6360" s="6">
        <v>0</v>
      </c>
      <c r="W6360" s="5">
        <v>0</v>
      </c>
      <c r="X6360" s="6">
        <v>0</v>
      </c>
      <c r="Y6360" s="5">
        <v>0</v>
      </c>
      <c r="Z6360" s="6">
        <v>0</v>
      </c>
      <c r="AA6360" s="5">
        <v>0</v>
      </c>
      <c r="AB6360" s="6">
        <v>0</v>
      </c>
      <c r="AC6360" s="5">
        <v>0</v>
      </c>
      <c r="AD6360" s="6">
        <v>0</v>
      </c>
      <c r="AE6360" s="5">
        <v>2.5559999999999999E-2</v>
      </c>
      <c r="AF6360" s="6">
        <v>1.2090000000000001</v>
      </c>
    </row>
    <row r="6361" spans="2:32" x14ac:dyDescent="0.35">
      <c r="B6361" s="1" t="s">
        <v>1421</v>
      </c>
      <c r="C6361" s="5">
        <v>2.3700000000000001E-3</v>
      </c>
      <c r="D6361" s="6">
        <v>1.2090000000000001</v>
      </c>
      <c r="E6361" s="5">
        <v>0</v>
      </c>
      <c r="F6361" s="6">
        <v>0</v>
      </c>
      <c r="G6361" s="5">
        <v>0</v>
      </c>
      <c r="H6361" s="6">
        <v>0</v>
      </c>
      <c r="I6361" s="5">
        <v>0</v>
      </c>
      <c r="J6361" s="6">
        <v>0</v>
      </c>
      <c r="K6361" s="5">
        <v>0</v>
      </c>
      <c r="L6361" s="6">
        <v>0</v>
      </c>
      <c r="M6361" s="5">
        <v>0</v>
      </c>
      <c r="N6361" s="6">
        <v>0</v>
      </c>
      <c r="O6361" s="5">
        <v>0</v>
      </c>
      <c r="P6361" s="6">
        <v>0</v>
      </c>
      <c r="Q6361" s="5">
        <v>0</v>
      </c>
      <c r="R6361" s="6">
        <v>0</v>
      </c>
      <c r="S6361" s="5">
        <v>0</v>
      </c>
      <c r="T6361" s="6">
        <v>0</v>
      </c>
      <c r="U6361" s="5">
        <v>0</v>
      </c>
      <c r="V6361" s="6">
        <v>0</v>
      </c>
      <c r="W6361" s="5">
        <v>0</v>
      </c>
      <c r="X6361" s="6">
        <v>0</v>
      </c>
      <c r="Y6361" s="5">
        <v>0</v>
      </c>
      <c r="Z6361" s="6">
        <v>0</v>
      </c>
      <c r="AA6361" s="5">
        <v>0</v>
      </c>
      <c r="AB6361" s="6">
        <v>0</v>
      </c>
      <c r="AC6361" s="5">
        <v>0</v>
      </c>
      <c r="AD6361" s="6">
        <v>0</v>
      </c>
      <c r="AE6361" s="5">
        <v>2.5559999999999999E-2</v>
      </c>
      <c r="AF6361" s="6">
        <v>1.2090000000000001</v>
      </c>
    </row>
    <row r="6362" spans="2:32" x14ac:dyDescent="0.35">
      <c r="B6362" s="1" t="s">
        <v>776</v>
      </c>
      <c r="C6362" s="5">
        <v>0</v>
      </c>
      <c r="D6362" s="6">
        <v>0</v>
      </c>
      <c r="E6362" s="5">
        <v>0</v>
      </c>
      <c r="F6362" s="6">
        <v>0</v>
      </c>
      <c r="G6362" s="5">
        <v>0</v>
      </c>
      <c r="H6362" s="6">
        <v>0</v>
      </c>
      <c r="I6362" s="5">
        <v>0</v>
      </c>
      <c r="J6362" s="6">
        <v>0</v>
      </c>
      <c r="K6362" s="5">
        <v>0</v>
      </c>
      <c r="L6362" s="6">
        <v>0</v>
      </c>
      <c r="M6362" s="5">
        <v>0</v>
      </c>
      <c r="N6362" s="6">
        <v>0</v>
      </c>
      <c r="O6362" s="5">
        <v>0</v>
      </c>
      <c r="P6362" s="6">
        <v>0</v>
      </c>
      <c r="Q6362" s="5">
        <v>0</v>
      </c>
      <c r="R6362" s="6">
        <v>0</v>
      </c>
      <c r="S6362" s="5">
        <v>0</v>
      </c>
      <c r="T6362" s="6">
        <v>0</v>
      </c>
      <c r="U6362" s="5">
        <v>0</v>
      </c>
      <c r="V6362" s="6">
        <v>0</v>
      </c>
      <c r="W6362" s="5">
        <v>0</v>
      </c>
      <c r="X6362" s="6">
        <v>0</v>
      </c>
      <c r="Y6362" s="5">
        <v>0</v>
      </c>
      <c r="Z6362" s="6">
        <v>0</v>
      </c>
      <c r="AA6362" s="5">
        <v>0</v>
      </c>
      <c r="AB6362" s="6">
        <v>0</v>
      </c>
      <c r="AC6362" s="5">
        <v>0</v>
      </c>
      <c r="AD6362" s="6">
        <v>0</v>
      </c>
      <c r="AE6362" s="5">
        <v>0</v>
      </c>
      <c r="AF6362" s="6">
        <v>0</v>
      </c>
    </row>
    <row r="6363" spans="2:32" x14ac:dyDescent="0.35">
      <c r="B6363" s="1" t="s">
        <v>1422</v>
      </c>
      <c r="C6363" s="5">
        <v>0</v>
      </c>
      <c r="D6363" s="6">
        <v>0</v>
      </c>
      <c r="E6363" s="5">
        <v>0</v>
      </c>
      <c r="F6363" s="6">
        <v>0</v>
      </c>
      <c r="G6363" s="5">
        <v>0</v>
      </c>
      <c r="H6363" s="6">
        <v>0</v>
      </c>
      <c r="I6363" s="5">
        <v>0</v>
      </c>
      <c r="J6363" s="6">
        <v>0</v>
      </c>
      <c r="K6363" s="5">
        <v>0</v>
      </c>
      <c r="L6363" s="6">
        <v>0</v>
      </c>
      <c r="M6363" s="5">
        <v>0</v>
      </c>
      <c r="N6363" s="6">
        <v>0</v>
      </c>
      <c r="O6363" s="5">
        <v>0</v>
      </c>
      <c r="P6363" s="6">
        <v>0</v>
      </c>
      <c r="Q6363" s="5">
        <v>0</v>
      </c>
      <c r="R6363" s="6">
        <v>0</v>
      </c>
      <c r="S6363" s="5">
        <v>0</v>
      </c>
      <c r="T6363" s="6">
        <v>0</v>
      </c>
      <c r="U6363" s="5">
        <v>0</v>
      </c>
      <c r="V6363" s="6">
        <v>0</v>
      </c>
      <c r="W6363" s="5">
        <v>0</v>
      </c>
      <c r="X6363" s="6">
        <v>0</v>
      </c>
      <c r="Y6363" s="5">
        <v>0</v>
      </c>
      <c r="Z6363" s="6">
        <v>0</v>
      </c>
      <c r="AA6363" s="5">
        <v>0</v>
      </c>
      <c r="AB6363" s="6">
        <v>0</v>
      </c>
      <c r="AC6363" s="5">
        <v>0</v>
      </c>
      <c r="AD6363" s="6">
        <v>0</v>
      </c>
      <c r="AE6363" s="5">
        <v>0</v>
      </c>
      <c r="AF6363" s="6">
        <v>0</v>
      </c>
    </row>
    <row r="6364" spans="2:32" x14ac:dyDescent="0.35">
      <c r="B6364" s="1" t="s">
        <v>1423</v>
      </c>
      <c r="C6364" s="5">
        <v>0</v>
      </c>
      <c r="D6364" s="6">
        <v>0</v>
      </c>
      <c r="E6364" s="5">
        <v>0</v>
      </c>
      <c r="F6364" s="6">
        <v>0</v>
      </c>
      <c r="G6364" s="5">
        <v>0</v>
      </c>
      <c r="H6364" s="6">
        <v>0</v>
      </c>
      <c r="I6364" s="5">
        <v>0</v>
      </c>
      <c r="J6364" s="6">
        <v>0</v>
      </c>
      <c r="K6364" s="5">
        <v>0</v>
      </c>
      <c r="L6364" s="6">
        <v>0</v>
      </c>
      <c r="M6364" s="5">
        <v>0</v>
      </c>
      <c r="N6364" s="6">
        <v>0</v>
      </c>
      <c r="O6364" s="5">
        <v>0</v>
      </c>
      <c r="P6364" s="6">
        <v>0</v>
      </c>
      <c r="Q6364" s="5">
        <v>0</v>
      </c>
      <c r="R6364" s="6">
        <v>0</v>
      </c>
      <c r="S6364" s="5">
        <v>0</v>
      </c>
      <c r="T6364" s="6">
        <v>0</v>
      </c>
      <c r="U6364" s="5">
        <v>0</v>
      </c>
      <c r="V6364" s="6">
        <v>0</v>
      </c>
      <c r="W6364" s="5">
        <v>0</v>
      </c>
      <c r="X6364" s="6">
        <v>0</v>
      </c>
      <c r="Y6364" s="5">
        <v>0</v>
      </c>
      <c r="Z6364" s="6">
        <v>0</v>
      </c>
      <c r="AA6364" s="5">
        <v>0</v>
      </c>
      <c r="AB6364" s="6">
        <v>0</v>
      </c>
      <c r="AC6364" s="5">
        <v>0</v>
      </c>
      <c r="AD6364" s="6">
        <v>0</v>
      </c>
      <c r="AE6364" s="5">
        <v>0</v>
      </c>
      <c r="AF6364" s="6">
        <v>0</v>
      </c>
    </row>
    <row r="6365" spans="2:32" x14ac:dyDescent="0.35">
      <c r="B6365" s="1" t="s">
        <v>779</v>
      </c>
      <c r="C6365" s="5">
        <v>0</v>
      </c>
      <c r="D6365" s="6">
        <v>0</v>
      </c>
      <c r="E6365" s="5">
        <v>0</v>
      </c>
      <c r="F6365" s="6">
        <v>0</v>
      </c>
      <c r="G6365" s="5">
        <v>0</v>
      </c>
      <c r="H6365" s="6">
        <v>0</v>
      </c>
      <c r="I6365" s="5">
        <v>0</v>
      </c>
      <c r="J6365" s="6">
        <v>0</v>
      </c>
      <c r="K6365" s="5">
        <v>0</v>
      </c>
      <c r="L6365" s="6">
        <v>0</v>
      </c>
      <c r="M6365" s="5">
        <v>0</v>
      </c>
      <c r="N6365" s="6">
        <v>0</v>
      </c>
      <c r="O6365" s="5">
        <v>0</v>
      </c>
      <c r="P6365" s="6">
        <v>0</v>
      </c>
      <c r="Q6365" s="5">
        <v>0</v>
      </c>
      <c r="R6365" s="6">
        <v>0</v>
      </c>
      <c r="S6365" s="5">
        <v>0</v>
      </c>
      <c r="T6365" s="6">
        <v>0</v>
      </c>
      <c r="U6365" s="5">
        <v>0</v>
      </c>
      <c r="V6365" s="6">
        <v>0</v>
      </c>
      <c r="W6365" s="5">
        <v>0</v>
      </c>
      <c r="X6365" s="6">
        <v>0</v>
      </c>
      <c r="Y6365" s="5">
        <v>0</v>
      </c>
      <c r="Z6365" s="6">
        <v>0</v>
      </c>
      <c r="AA6365" s="5">
        <v>0</v>
      </c>
      <c r="AB6365" s="6">
        <v>0</v>
      </c>
      <c r="AC6365" s="5">
        <v>0</v>
      </c>
      <c r="AD6365" s="6">
        <v>0</v>
      </c>
      <c r="AE6365" s="5">
        <v>0</v>
      </c>
      <c r="AF6365" s="6">
        <v>0</v>
      </c>
    </row>
    <row r="6366" spans="2:32" x14ac:dyDescent="0.35">
      <c r="B6366" s="1" t="s">
        <v>1424</v>
      </c>
      <c r="C6366" s="5">
        <v>0</v>
      </c>
      <c r="D6366" s="6">
        <v>0</v>
      </c>
      <c r="E6366" s="5">
        <v>0</v>
      </c>
      <c r="F6366" s="6">
        <v>0</v>
      </c>
      <c r="G6366" s="5">
        <v>0</v>
      </c>
      <c r="H6366" s="6">
        <v>0</v>
      </c>
      <c r="I6366" s="5">
        <v>0</v>
      </c>
      <c r="J6366" s="6">
        <v>0</v>
      </c>
      <c r="K6366" s="5">
        <v>0</v>
      </c>
      <c r="L6366" s="6">
        <v>0</v>
      </c>
      <c r="M6366" s="5">
        <v>0</v>
      </c>
      <c r="N6366" s="6">
        <v>0</v>
      </c>
      <c r="O6366" s="5">
        <v>0</v>
      </c>
      <c r="P6366" s="6">
        <v>0</v>
      </c>
      <c r="Q6366" s="5">
        <v>0</v>
      </c>
      <c r="R6366" s="6">
        <v>0</v>
      </c>
      <c r="S6366" s="5">
        <v>0</v>
      </c>
      <c r="T6366" s="6">
        <v>0</v>
      </c>
      <c r="U6366" s="5">
        <v>0</v>
      </c>
      <c r="V6366" s="6">
        <v>0</v>
      </c>
      <c r="W6366" s="5">
        <v>0</v>
      </c>
      <c r="X6366" s="6">
        <v>0</v>
      </c>
      <c r="Y6366" s="5">
        <v>0</v>
      </c>
      <c r="Z6366" s="6">
        <v>0</v>
      </c>
      <c r="AA6366" s="5">
        <v>0</v>
      </c>
      <c r="AB6366" s="6">
        <v>0</v>
      </c>
      <c r="AC6366" s="5">
        <v>0</v>
      </c>
      <c r="AD6366" s="6">
        <v>0</v>
      </c>
      <c r="AE6366" s="5">
        <v>0</v>
      </c>
      <c r="AF6366" s="6">
        <v>0</v>
      </c>
    </row>
    <row r="6367" spans="2:32" x14ac:dyDescent="0.35">
      <c r="B6367" s="1" t="s">
        <v>780</v>
      </c>
      <c r="C6367" s="5">
        <v>0</v>
      </c>
      <c r="D6367" s="6">
        <v>0</v>
      </c>
      <c r="E6367" s="5">
        <v>0</v>
      </c>
      <c r="F6367" s="6">
        <v>0</v>
      </c>
      <c r="G6367" s="5">
        <v>0</v>
      </c>
      <c r="H6367" s="6">
        <v>0</v>
      </c>
      <c r="I6367" s="5">
        <v>0</v>
      </c>
      <c r="J6367" s="6">
        <v>0</v>
      </c>
      <c r="K6367" s="5">
        <v>0</v>
      </c>
      <c r="L6367" s="6">
        <v>0</v>
      </c>
      <c r="M6367" s="5">
        <v>0</v>
      </c>
      <c r="N6367" s="6">
        <v>0</v>
      </c>
      <c r="O6367" s="5">
        <v>0</v>
      </c>
      <c r="P6367" s="6">
        <v>0</v>
      </c>
      <c r="Q6367" s="5">
        <v>0</v>
      </c>
      <c r="R6367" s="6">
        <v>0</v>
      </c>
      <c r="S6367" s="5">
        <v>0</v>
      </c>
      <c r="T6367" s="6">
        <v>0</v>
      </c>
      <c r="U6367" s="5">
        <v>0</v>
      </c>
      <c r="V6367" s="6">
        <v>0</v>
      </c>
      <c r="W6367" s="5">
        <v>0</v>
      </c>
      <c r="X6367" s="6">
        <v>0</v>
      </c>
      <c r="Y6367" s="5">
        <v>0</v>
      </c>
      <c r="Z6367" s="6">
        <v>0</v>
      </c>
      <c r="AA6367" s="5">
        <v>0</v>
      </c>
      <c r="AB6367" s="6">
        <v>0</v>
      </c>
      <c r="AC6367" s="5">
        <v>0</v>
      </c>
      <c r="AD6367" s="6">
        <v>0</v>
      </c>
      <c r="AE6367" s="5">
        <v>0</v>
      </c>
      <c r="AF6367" s="6">
        <v>0</v>
      </c>
    </row>
    <row r="6368" spans="2:32" x14ac:dyDescent="0.35">
      <c r="B6368" s="1" t="s">
        <v>1425</v>
      </c>
      <c r="C6368" s="5">
        <v>0</v>
      </c>
      <c r="D6368" s="6">
        <v>0</v>
      </c>
      <c r="E6368" s="5">
        <v>0</v>
      </c>
      <c r="F6368" s="6">
        <v>0</v>
      </c>
      <c r="G6368" s="5">
        <v>0</v>
      </c>
      <c r="H6368" s="6">
        <v>0</v>
      </c>
      <c r="I6368" s="5">
        <v>0</v>
      </c>
      <c r="J6368" s="6">
        <v>0</v>
      </c>
      <c r="K6368" s="5">
        <v>0</v>
      </c>
      <c r="L6368" s="6">
        <v>0</v>
      </c>
      <c r="M6368" s="5">
        <v>0</v>
      </c>
      <c r="N6368" s="6">
        <v>0</v>
      </c>
      <c r="O6368" s="5">
        <v>0</v>
      </c>
      <c r="P6368" s="6">
        <v>0</v>
      </c>
      <c r="Q6368" s="5">
        <v>0</v>
      </c>
      <c r="R6368" s="6">
        <v>0</v>
      </c>
      <c r="S6368" s="5">
        <v>0</v>
      </c>
      <c r="T6368" s="6">
        <v>0</v>
      </c>
      <c r="U6368" s="5">
        <v>0</v>
      </c>
      <c r="V6368" s="6">
        <v>0</v>
      </c>
      <c r="W6368" s="5">
        <v>0</v>
      </c>
      <c r="X6368" s="6">
        <v>0</v>
      </c>
      <c r="Y6368" s="5">
        <v>0</v>
      </c>
      <c r="Z6368" s="6">
        <v>0</v>
      </c>
      <c r="AA6368" s="5">
        <v>0</v>
      </c>
      <c r="AB6368" s="6">
        <v>0</v>
      </c>
      <c r="AC6368" s="5">
        <v>0</v>
      </c>
      <c r="AD6368" s="6">
        <v>0</v>
      </c>
      <c r="AE6368" s="5">
        <v>0</v>
      </c>
      <c r="AF6368" s="6">
        <v>0</v>
      </c>
    </row>
    <row r="6369" spans="2:32" x14ac:dyDescent="0.35">
      <c r="B6369" s="1" t="s">
        <v>786</v>
      </c>
      <c r="C6369" s="5">
        <v>1.1100000000000001E-3</v>
      </c>
      <c r="D6369" s="6">
        <v>0.56799999999999995</v>
      </c>
      <c r="E6369" s="5">
        <v>0</v>
      </c>
      <c r="F6369" s="6">
        <v>0</v>
      </c>
      <c r="G6369" s="5">
        <v>0</v>
      </c>
      <c r="H6369" s="6">
        <v>0</v>
      </c>
      <c r="I6369" s="5">
        <v>0</v>
      </c>
      <c r="J6369" s="6">
        <v>0</v>
      </c>
      <c r="K6369" s="5">
        <v>0</v>
      </c>
      <c r="L6369" s="6">
        <v>0</v>
      </c>
      <c r="M6369" s="5">
        <v>0</v>
      </c>
      <c r="N6369" s="6">
        <v>0</v>
      </c>
      <c r="O6369" s="5">
        <v>0</v>
      </c>
      <c r="P6369" s="6">
        <v>0</v>
      </c>
      <c r="Q6369" s="5">
        <v>0</v>
      </c>
      <c r="R6369" s="6">
        <v>0</v>
      </c>
      <c r="S6369" s="5">
        <v>0</v>
      </c>
      <c r="T6369" s="6">
        <v>0</v>
      </c>
      <c r="U6369" s="5">
        <v>0</v>
      </c>
      <c r="V6369" s="6">
        <v>0</v>
      </c>
      <c r="W6369" s="5">
        <v>0</v>
      </c>
      <c r="X6369" s="6">
        <v>0</v>
      </c>
      <c r="Y6369" s="5">
        <v>1.0630000000000001E-2</v>
      </c>
      <c r="Z6369" s="6">
        <v>0.56799999999999995</v>
      </c>
      <c r="AA6369" s="5">
        <v>0</v>
      </c>
      <c r="AB6369" s="6">
        <v>0</v>
      </c>
      <c r="AC6369" s="5">
        <v>0</v>
      </c>
      <c r="AD6369" s="6">
        <v>0</v>
      </c>
      <c r="AE6369" s="5">
        <v>0</v>
      </c>
      <c r="AF6369" s="6">
        <v>0</v>
      </c>
    </row>
    <row r="6370" spans="2:32" x14ac:dyDescent="0.35">
      <c r="B6370" s="1" t="s">
        <v>1426</v>
      </c>
      <c r="C6370" s="5">
        <v>0</v>
      </c>
      <c r="D6370" s="6">
        <v>0</v>
      </c>
      <c r="E6370" s="5">
        <v>0</v>
      </c>
      <c r="F6370" s="6">
        <v>0</v>
      </c>
      <c r="G6370" s="5">
        <v>0</v>
      </c>
      <c r="H6370" s="6">
        <v>0</v>
      </c>
      <c r="I6370" s="5">
        <v>0</v>
      </c>
      <c r="J6370" s="6">
        <v>0</v>
      </c>
      <c r="K6370" s="5">
        <v>0</v>
      </c>
      <c r="L6370" s="6">
        <v>0</v>
      </c>
      <c r="M6370" s="5">
        <v>0</v>
      </c>
      <c r="N6370" s="6">
        <v>0</v>
      </c>
      <c r="O6370" s="5">
        <v>0</v>
      </c>
      <c r="P6370" s="6">
        <v>0</v>
      </c>
      <c r="Q6370" s="5">
        <v>0</v>
      </c>
      <c r="R6370" s="6">
        <v>0</v>
      </c>
      <c r="S6370" s="5">
        <v>0</v>
      </c>
      <c r="T6370" s="6">
        <v>0</v>
      </c>
      <c r="U6370" s="5">
        <v>0</v>
      </c>
      <c r="V6370" s="6">
        <v>0</v>
      </c>
      <c r="W6370" s="5">
        <v>0</v>
      </c>
      <c r="X6370" s="6">
        <v>0</v>
      </c>
      <c r="Y6370" s="5">
        <v>0</v>
      </c>
      <c r="Z6370" s="6">
        <v>0</v>
      </c>
      <c r="AA6370" s="5">
        <v>0</v>
      </c>
      <c r="AB6370" s="6">
        <v>0</v>
      </c>
      <c r="AC6370" s="5">
        <v>0</v>
      </c>
      <c r="AD6370" s="6">
        <v>0</v>
      </c>
      <c r="AE6370" s="5">
        <v>0</v>
      </c>
      <c r="AF6370" s="6">
        <v>0</v>
      </c>
    </row>
    <row r="6371" spans="2:32" x14ac:dyDescent="0.35">
      <c r="B6371" s="1" t="s">
        <v>1427</v>
      </c>
      <c r="C6371" s="5">
        <v>0</v>
      </c>
      <c r="D6371" s="6">
        <v>0</v>
      </c>
      <c r="E6371" s="5">
        <v>0</v>
      </c>
      <c r="F6371" s="6">
        <v>0</v>
      </c>
      <c r="G6371" s="5">
        <v>0</v>
      </c>
      <c r="H6371" s="6">
        <v>0</v>
      </c>
      <c r="I6371" s="5">
        <v>0</v>
      </c>
      <c r="J6371" s="6">
        <v>0</v>
      </c>
      <c r="K6371" s="5">
        <v>0</v>
      </c>
      <c r="L6371" s="6">
        <v>0</v>
      </c>
      <c r="M6371" s="5">
        <v>0</v>
      </c>
      <c r="N6371" s="6">
        <v>0</v>
      </c>
      <c r="O6371" s="5">
        <v>0</v>
      </c>
      <c r="P6371" s="6">
        <v>0</v>
      </c>
      <c r="Q6371" s="5">
        <v>0</v>
      </c>
      <c r="R6371" s="6">
        <v>0</v>
      </c>
      <c r="S6371" s="5">
        <v>0</v>
      </c>
      <c r="T6371" s="6">
        <v>0</v>
      </c>
      <c r="U6371" s="5">
        <v>0</v>
      </c>
      <c r="V6371" s="6">
        <v>0</v>
      </c>
      <c r="W6371" s="5">
        <v>0</v>
      </c>
      <c r="X6371" s="6">
        <v>0</v>
      </c>
      <c r="Y6371" s="5">
        <v>0</v>
      </c>
      <c r="Z6371" s="6">
        <v>0</v>
      </c>
      <c r="AA6371" s="5">
        <v>0</v>
      </c>
      <c r="AB6371" s="6">
        <v>0</v>
      </c>
      <c r="AC6371" s="5">
        <v>0</v>
      </c>
      <c r="AD6371" s="6">
        <v>0</v>
      </c>
      <c r="AE6371" s="5">
        <v>0</v>
      </c>
      <c r="AF6371" s="6">
        <v>0</v>
      </c>
    </row>
    <row r="6372" spans="2:32" x14ac:dyDescent="0.35">
      <c r="B6372" s="1" t="s">
        <v>788</v>
      </c>
      <c r="C6372" s="5">
        <v>0</v>
      </c>
      <c r="D6372" s="6">
        <v>0</v>
      </c>
      <c r="E6372" s="5">
        <v>0</v>
      </c>
      <c r="F6372" s="6">
        <v>0</v>
      </c>
      <c r="G6372" s="5">
        <v>0</v>
      </c>
      <c r="H6372" s="6">
        <v>0</v>
      </c>
      <c r="I6372" s="5">
        <v>0</v>
      </c>
      <c r="J6372" s="6">
        <v>0</v>
      </c>
      <c r="K6372" s="5">
        <v>0</v>
      </c>
      <c r="L6372" s="6">
        <v>0</v>
      </c>
      <c r="M6372" s="5">
        <v>0</v>
      </c>
      <c r="N6372" s="6">
        <v>0</v>
      </c>
      <c r="O6372" s="5">
        <v>0</v>
      </c>
      <c r="P6372" s="6">
        <v>0</v>
      </c>
      <c r="Q6372" s="5">
        <v>0</v>
      </c>
      <c r="R6372" s="6">
        <v>0</v>
      </c>
      <c r="S6372" s="5">
        <v>0</v>
      </c>
      <c r="T6372" s="6">
        <v>0</v>
      </c>
      <c r="U6372" s="5">
        <v>0</v>
      </c>
      <c r="V6372" s="6">
        <v>0</v>
      </c>
      <c r="W6372" s="5">
        <v>0</v>
      </c>
      <c r="X6372" s="6">
        <v>0</v>
      </c>
      <c r="Y6372" s="5">
        <v>0</v>
      </c>
      <c r="Z6372" s="6">
        <v>0</v>
      </c>
      <c r="AA6372" s="5">
        <v>0</v>
      </c>
      <c r="AB6372" s="6">
        <v>0</v>
      </c>
      <c r="AC6372" s="5">
        <v>0</v>
      </c>
      <c r="AD6372" s="6">
        <v>0</v>
      </c>
      <c r="AE6372" s="5">
        <v>0</v>
      </c>
      <c r="AF6372" s="6">
        <v>0</v>
      </c>
    </row>
    <row r="6373" spans="2:32" x14ac:dyDescent="0.35">
      <c r="B6373" s="1" t="s">
        <v>1428</v>
      </c>
      <c r="C6373" s="5">
        <v>0</v>
      </c>
      <c r="D6373" s="6">
        <v>0</v>
      </c>
      <c r="E6373" s="5">
        <v>0</v>
      </c>
      <c r="F6373" s="6">
        <v>0</v>
      </c>
      <c r="G6373" s="5">
        <v>0</v>
      </c>
      <c r="H6373" s="6">
        <v>0</v>
      </c>
      <c r="I6373" s="5">
        <v>0</v>
      </c>
      <c r="J6373" s="6">
        <v>0</v>
      </c>
      <c r="K6373" s="5">
        <v>0</v>
      </c>
      <c r="L6373" s="6">
        <v>0</v>
      </c>
      <c r="M6373" s="5">
        <v>0</v>
      </c>
      <c r="N6373" s="6">
        <v>0</v>
      </c>
      <c r="O6373" s="5">
        <v>0</v>
      </c>
      <c r="P6373" s="6">
        <v>0</v>
      </c>
      <c r="Q6373" s="5">
        <v>0</v>
      </c>
      <c r="R6373" s="6">
        <v>0</v>
      </c>
      <c r="S6373" s="5">
        <v>0</v>
      </c>
      <c r="T6373" s="6">
        <v>0</v>
      </c>
      <c r="U6373" s="5">
        <v>0</v>
      </c>
      <c r="V6373" s="6">
        <v>0</v>
      </c>
      <c r="W6373" s="5">
        <v>0</v>
      </c>
      <c r="X6373" s="6">
        <v>0</v>
      </c>
      <c r="Y6373" s="5">
        <v>0</v>
      </c>
      <c r="Z6373" s="6">
        <v>0</v>
      </c>
      <c r="AA6373" s="5">
        <v>0</v>
      </c>
      <c r="AB6373" s="6">
        <v>0</v>
      </c>
      <c r="AC6373" s="5">
        <v>0</v>
      </c>
      <c r="AD6373" s="6">
        <v>0</v>
      </c>
      <c r="AE6373" s="5">
        <v>0</v>
      </c>
      <c r="AF6373" s="6">
        <v>0</v>
      </c>
    </row>
    <row r="6374" spans="2:32" x14ac:dyDescent="0.35">
      <c r="B6374" s="1" t="s">
        <v>1429</v>
      </c>
      <c r="C6374" s="5">
        <v>0</v>
      </c>
      <c r="D6374" s="6">
        <v>0</v>
      </c>
      <c r="E6374" s="5">
        <v>0</v>
      </c>
      <c r="F6374" s="6">
        <v>0</v>
      </c>
      <c r="G6374" s="5">
        <v>0</v>
      </c>
      <c r="H6374" s="6">
        <v>0</v>
      </c>
      <c r="I6374" s="5">
        <v>0</v>
      </c>
      <c r="J6374" s="6">
        <v>0</v>
      </c>
      <c r="K6374" s="5">
        <v>0</v>
      </c>
      <c r="L6374" s="6">
        <v>0</v>
      </c>
      <c r="M6374" s="5">
        <v>0</v>
      </c>
      <c r="N6374" s="6">
        <v>0</v>
      </c>
      <c r="O6374" s="5">
        <v>0</v>
      </c>
      <c r="P6374" s="6">
        <v>0</v>
      </c>
      <c r="Q6374" s="5">
        <v>0</v>
      </c>
      <c r="R6374" s="6">
        <v>0</v>
      </c>
      <c r="S6374" s="5">
        <v>0</v>
      </c>
      <c r="T6374" s="6">
        <v>0</v>
      </c>
      <c r="U6374" s="5">
        <v>0</v>
      </c>
      <c r="V6374" s="6">
        <v>0</v>
      </c>
      <c r="W6374" s="5">
        <v>0</v>
      </c>
      <c r="X6374" s="6">
        <v>0</v>
      </c>
      <c r="Y6374" s="5">
        <v>0</v>
      </c>
      <c r="Z6374" s="6">
        <v>0</v>
      </c>
      <c r="AA6374" s="5">
        <v>0</v>
      </c>
      <c r="AB6374" s="6">
        <v>0</v>
      </c>
      <c r="AC6374" s="5">
        <v>0</v>
      </c>
      <c r="AD6374" s="6">
        <v>0</v>
      </c>
      <c r="AE6374" s="5">
        <v>0</v>
      </c>
      <c r="AF6374" s="6">
        <v>0</v>
      </c>
    </row>
    <row r="6375" spans="2:32" x14ac:dyDescent="0.35">
      <c r="B6375" s="1" t="s">
        <v>1430</v>
      </c>
      <c r="C6375" s="5">
        <v>2.3700000000000001E-3</v>
      </c>
      <c r="D6375" s="6">
        <v>1.2090000000000001</v>
      </c>
      <c r="E6375" s="5">
        <v>0</v>
      </c>
      <c r="F6375" s="6">
        <v>0</v>
      </c>
      <c r="G6375" s="5">
        <v>0</v>
      </c>
      <c r="H6375" s="6">
        <v>0</v>
      </c>
      <c r="I6375" s="5">
        <v>0</v>
      </c>
      <c r="J6375" s="6">
        <v>0</v>
      </c>
      <c r="K6375" s="5">
        <v>0</v>
      </c>
      <c r="L6375" s="6">
        <v>0</v>
      </c>
      <c r="M6375" s="5">
        <v>0</v>
      </c>
      <c r="N6375" s="6">
        <v>0</v>
      </c>
      <c r="O6375" s="5">
        <v>0</v>
      </c>
      <c r="P6375" s="6">
        <v>0</v>
      </c>
      <c r="Q6375" s="5">
        <v>0</v>
      </c>
      <c r="R6375" s="6">
        <v>0</v>
      </c>
      <c r="S6375" s="5">
        <v>0</v>
      </c>
      <c r="T6375" s="6">
        <v>0</v>
      </c>
      <c r="U6375" s="5">
        <v>0</v>
      </c>
      <c r="V6375" s="6">
        <v>0</v>
      </c>
      <c r="W6375" s="5">
        <v>0</v>
      </c>
      <c r="X6375" s="6">
        <v>0</v>
      </c>
      <c r="Y6375" s="5">
        <v>0</v>
      </c>
      <c r="Z6375" s="6">
        <v>0</v>
      </c>
      <c r="AA6375" s="5">
        <v>0</v>
      </c>
      <c r="AB6375" s="6">
        <v>0</v>
      </c>
      <c r="AC6375" s="5">
        <v>0</v>
      </c>
      <c r="AD6375" s="6">
        <v>0</v>
      </c>
      <c r="AE6375" s="5">
        <v>2.5559999999999999E-2</v>
      </c>
      <c r="AF6375" s="6">
        <v>1.2090000000000001</v>
      </c>
    </row>
    <row r="6376" spans="2:32" x14ac:dyDescent="0.35">
      <c r="B6376" s="1" t="s">
        <v>1431</v>
      </c>
      <c r="C6376" s="5">
        <v>0</v>
      </c>
      <c r="D6376" s="6">
        <v>0</v>
      </c>
      <c r="E6376" s="5">
        <v>0</v>
      </c>
      <c r="F6376" s="6">
        <v>0</v>
      </c>
      <c r="G6376" s="5">
        <v>0</v>
      </c>
      <c r="H6376" s="6">
        <v>0</v>
      </c>
      <c r="I6376" s="5">
        <v>0</v>
      </c>
      <c r="J6376" s="6">
        <v>0</v>
      </c>
      <c r="K6376" s="5">
        <v>0</v>
      </c>
      <c r="L6376" s="6">
        <v>0</v>
      </c>
      <c r="M6376" s="5">
        <v>0</v>
      </c>
      <c r="N6376" s="6">
        <v>0</v>
      </c>
      <c r="O6376" s="5">
        <v>0</v>
      </c>
      <c r="P6376" s="6">
        <v>0</v>
      </c>
      <c r="Q6376" s="5">
        <v>0</v>
      </c>
      <c r="R6376" s="6">
        <v>0</v>
      </c>
      <c r="S6376" s="5">
        <v>0</v>
      </c>
      <c r="T6376" s="6">
        <v>0</v>
      </c>
      <c r="U6376" s="5">
        <v>0</v>
      </c>
      <c r="V6376" s="6">
        <v>0</v>
      </c>
      <c r="W6376" s="5">
        <v>0</v>
      </c>
      <c r="X6376" s="6">
        <v>0</v>
      </c>
      <c r="Y6376" s="5">
        <v>0</v>
      </c>
      <c r="Z6376" s="6">
        <v>0</v>
      </c>
      <c r="AA6376" s="5">
        <v>0</v>
      </c>
      <c r="AB6376" s="6">
        <v>0</v>
      </c>
      <c r="AC6376" s="5">
        <v>0</v>
      </c>
      <c r="AD6376" s="6">
        <v>0</v>
      </c>
      <c r="AE6376" s="5">
        <v>0</v>
      </c>
      <c r="AF6376" s="6">
        <v>0</v>
      </c>
    </row>
    <row r="6377" spans="2:32" x14ac:dyDescent="0.35">
      <c r="B6377" s="1" t="s">
        <v>1432</v>
      </c>
      <c r="C6377" s="5">
        <v>2.4000000000000001E-4</v>
      </c>
      <c r="D6377" s="6">
        <v>0.121</v>
      </c>
      <c r="E6377" s="5">
        <v>0</v>
      </c>
      <c r="F6377" s="6">
        <v>0</v>
      </c>
      <c r="G6377" s="5">
        <v>0</v>
      </c>
      <c r="H6377" s="6">
        <v>0</v>
      </c>
      <c r="I6377" s="5">
        <v>0</v>
      </c>
      <c r="J6377" s="6">
        <v>0</v>
      </c>
      <c r="K6377" s="5">
        <v>0</v>
      </c>
      <c r="L6377" s="6">
        <v>0</v>
      </c>
      <c r="M6377" s="5">
        <v>0</v>
      </c>
      <c r="N6377" s="6">
        <v>0</v>
      </c>
      <c r="O6377" s="5">
        <v>0</v>
      </c>
      <c r="P6377" s="6">
        <v>0</v>
      </c>
      <c r="Q6377" s="5">
        <v>0</v>
      </c>
      <c r="R6377" s="6">
        <v>0</v>
      </c>
      <c r="S6377" s="5">
        <v>0</v>
      </c>
      <c r="T6377" s="6">
        <v>0</v>
      </c>
      <c r="U6377" s="5">
        <v>0</v>
      </c>
      <c r="V6377" s="6">
        <v>0</v>
      </c>
      <c r="W6377" s="5">
        <v>1.081E-2</v>
      </c>
      <c r="X6377" s="6">
        <v>0.121</v>
      </c>
      <c r="Y6377" s="5">
        <v>0</v>
      </c>
      <c r="Z6377" s="6">
        <v>0</v>
      </c>
      <c r="AA6377" s="5">
        <v>0</v>
      </c>
      <c r="AB6377" s="6">
        <v>0</v>
      </c>
      <c r="AC6377" s="5">
        <v>0</v>
      </c>
      <c r="AD6377" s="6">
        <v>0</v>
      </c>
      <c r="AE6377" s="5">
        <v>0</v>
      </c>
      <c r="AF6377" s="6">
        <v>0</v>
      </c>
    </row>
    <row r="6378" spans="2:32" x14ac:dyDescent="0.35">
      <c r="B6378" s="1" t="s">
        <v>1433</v>
      </c>
      <c r="C6378" s="5">
        <v>4.8999999999999998E-4</v>
      </c>
      <c r="D6378" s="6">
        <v>0.249</v>
      </c>
      <c r="E6378" s="5">
        <v>1.3599999999999999E-2</v>
      </c>
      <c r="F6378" s="6">
        <v>0.249</v>
      </c>
      <c r="G6378" s="5">
        <v>0</v>
      </c>
      <c r="H6378" s="6">
        <v>0</v>
      </c>
      <c r="I6378" s="5">
        <v>0</v>
      </c>
      <c r="J6378" s="6">
        <v>0</v>
      </c>
      <c r="K6378" s="5">
        <v>0</v>
      </c>
      <c r="L6378" s="6">
        <v>0</v>
      </c>
      <c r="M6378" s="5">
        <v>0</v>
      </c>
      <c r="N6378" s="6">
        <v>0</v>
      </c>
      <c r="O6378" s="5">
        <v>0</v>
      </c>
      <c r="P6378" s="6">
        <v>0</v>
      </c>
      <c r="Q6378" s="5">
        <v>0</v>
      </c>
      <c r="R6378" s="6">
        <v>0</v>
      </c>
      <c r="S6378" s="5">
        <v>0</v>
      </c>
      <c r="T6378" s="6">
        <v>0</v>
      </c>
      <c r="U6378" s="5">
        <v>0</v>
      </c>
      <c r="V6378" s="6">
        <v>0</v>
      </c>
      <c r="W6378" s="5">
        <v>0</v>
      </c>
      <c r="X6378" s="6">
        <v>0</v>
      </c>
      <c r="Y6378" s="5">
        <v>0</v>
      </c>
      <c r="Z6378" s="6">
        <v>0</v>
      </c>
      <c r="AA6378" s="5">
        <v>0</v>
      </c>
      <c r="AB6378" s="6">
        <v>0</v>
      </c>
      <c r="AC6378" s="5">
        <v>0</v>
      </c>
      <c r="AD6378" s="6">
        <v>0</v>
      </c>
      <c r="AE6378" s="5">
        <v>0</v>
      </c>
      <c r="AF6378" s="6">
        <v>0</v>
      </c>
    </row>
    <row r="6379" spans="2:32" x14ac:dyDescent="0.35">
      <c r="B6379" s="1" t="s">
        <v>798</v>
      </c>
      <c r="C6379" s="5">
        <v>0</v>
      </c>
      <c r="D6379" s="6">
        <v>0</v>
      </c>
      <c r="E6379" s="5">
        <v>0</v>
      </c>
      <c r="F6379" s="6">
        <v>0</v>
      </c>
      <c r="G6379" s="5">
        <v>0</v>
      </c>
      <c r="H6379" s="6">
        <v>0</v>
      </c>
      <c r="I6379" s="5">
        <v>0</v>
      </c>
      <c r="J6379" s="6">
        <v>0</v>
      </c>
      <c r="K6379" s="5">
        <v>0</v>
      </c>
      <c r="L6379" s="6">
        <v>0</v>
      </c>
      <c r="M6379" s="5">
        <v>0</v>
      </c>
      <c r="N6379" s="6">
        <v>0</v>
      </c>
      <c r="O6379" s="5">
        <v>0</v>
      </c>
      <c r="P6379" s="6">
        <v>0</v>
      </c>
      <c r="Q6379" s="5">
        <v>0</v>
      </c>
      <c r="R6379" s="6">
        <v>0</v>
      </c>
      <c r="S6379" s="5">
        <v>0</v>
      </c>
      <c r="T6379" s="6">
        <v>0</v>
      </c>
      <c r="U6379" s="5">
        <v>0</v>
      </c>
      <c r="V6379" s="6">
        <v>0</v>
      </c>
      <c r="W6379" s="5">
        <v>0</v>
      </c>
      <c r="X6379" s="6">
        <v>0</v>
      </c>
      <c r="Y6379" s="5">
        <v>0</v>
      </c>
      <c r="Z6379" s="6">
        <v>0</v>
      </c>
      <c r="AA6379" s="5">
        <v>0</v>
      </c>
      <c r="AB6379" s="6">
        <v>0</v>
      </c>
      <c r="AC6379" s="5">
        <v>0</v>
      </c>
      <c r="AD6379" s="6">
        <v>0</v>
      </c>
      <c r="AE6379" s="5">
        <v>0</v>
      </c>
      <c r="AF6379" s="6">
        <v>0</v>
      </c>
    </row>
    <row r="6380" spans="2:32" x14ac:dyDescent="0.35">
      <c r="B6380" s="1" t="s">
        <v>800</v>
      </c>
      <c r="C6380" s="5">
        <v>1.3500000000000001E-3</v>
      </c>
      <c r="D6380" s="6">
        <v>0.68899999999999995</v>
      </c>
      <c r="E6380" s="5">
        <v>0</v>
      </c>
      <c r="F6380" s="6">
        <v>0</v>
      </c>
      <c r="G6380" s="5">
        <v>0</v>
      </c>
      <c r="H6380" s="6">
        <v>0</v>
      </c>
      <c r="I6380" s="5">
        <v>0</v>
      </c>
      <c r="J6380" s="6">
        <v>0</v>
      </c>
      <c r="K6380" s="5">
        <v>0</v>
      </c>
      <c r="L6380" s="6">
        <v>0</v>
      </c>
      <c r="M6380" s="5">
        <v>0</v>
      </c>
      <c r="N6380" s="6">
        <v>0</v>
      </c>
      <c r="O6380" s="5">
        <v>0</v>
      </c>
      <c r="P6380" s="6">
        <v>0</v>
      </c>
      <c r="Q6380" s="5">
        <v>0</v>
      </c>
      <c r="R6380" s="6">
        <v>0</v>
      </c>
      <c r="S6380" s="5">
        <v>0</v>
      </c>
      <c r="T6380" s="6">
        <v>0</v>
      </c>
      <c r="U6380" s="5">
        <v>0</v>
      </c>
      <c r="V6380" s="6">
        <v>0</v>
      </c>
      <c r="W6380" s="5">
        <v>1.081E-2</v>
      </c>
      <c r="X6380" s="6">
        <v>0.121</v>
      </c>
      <c r="Y6380" s="5">
        <v>1.0630000000000001E-2</v>
      </c>
      <c r="Z6380" s="6">
        <v>0.56799999999999995</v>
      </c>
      <c r="AA6380" s="5">
        <v>0</v>
      </c>
      <c r="AB6380" s="6">
        <v>0</v>
      </c>
      <c r="AC6380" s="5">
        <v>0</v>
      </c>
      <c r="AD6380" s="6">
        <v>0</v>
      </c>
      <c r="AE6380" s="5">
        <v>0</v>
      </c>
      <c r="AF6380" s="6">
        <v>0</v>
      </c>
    </row>
    <row r="6381" spans="2:32" x14ac:dyDescent="0.35">
      <c r="B6381" s="1" t="s">
        <v>801</v>
      </c>
      <c r="C6381" s="5">
        <v>1.38E-2</v>
      </c>
      <c r="D6381" s="6">
        <v>7.0369999999999999</v>
      </c>
      <c r="E6381" s="5">
        <v>0</v>
      </c>
      <c r="F6381" s="6">
        <v>0</v>
      </c>
      <c r="G6381" s="5">
        <v>1.163E-2</v>
      </c>
      <c r="H6381" s="6">
        <v>0.42</v>
      </c>
      <c r="I6381" s="5">
        <v>0</v>
      </c>
      <c r="J6381" s="6">
        <v>0</v>
      </c>
      <c r="K6381" s="5">
        <v>0</v>
      </c>
      <c r="L6381" s="6">
        <v>0</v>
      </c>
      <c r="M6381" s="5">
        <v>0</v>
      </c>
      <c r="N6381" s="6">
        <v>0</v>
      </c>
      <c r="O6381" s="5">
        <v>0</v>
      </c>
      <c r="P6381" s="6">
        <v>0</v>
      </c>
      <c r="Q6381" s="5">
        <v>0</v>
      </c>
      <c r="R6381" s="6">
        <v>0</v>
      </c>
      <c r="S6381" s="5">
        <v>5.083E-2</v>
      </c>
      <c r="T6381" s="6">
        <v>2.8959999999999999</v>
      </c>
      <c r="U6381" s="5">
        <v>0</v>
      </c>
      <c r="V6381" s="6">
        <v>0</v>
      </c>
      <c r="W6381" s="5">
        <v>0</v>
      </c>
      <c r="X6381" s="6">
        <v>0</v>
      </c>
      <c r="Y6381" s="5">
        <v>0</v>
      </c>
      <c r="Z6381" s="6">
        <v>0</v>
      </c>
      <c r="AA6381" s="5">
        <v>0</v>
      </c>
      <c r="AB6381" s="6">
        <v>0</v>
      </c>
      <c r="AC6381" s="5">
        <v>0</v>
      </c>
      <c r="AD6381" s="6">
        <v>0</v>
      </c>
      <c r="AE6381" s="5">
        <v>7.868E-2</v>
      </c>
      <c r="AF6381" s="6">
        <v>3.722</v>
      </c>
    </row>
    <row r="6382" spans="2:32" x14ac:dyDescent="0.35">
      <c r="B6382" s="1" t="s">
        <v>1434</v>
      </c>
      <c r="C6382" s="5">
        <v>0</v>
      </c>
      <c r="D6382" s="6">
        <v>0</v>
      </c>
      <c r="E6382" s="5">
        <v>0</v>
      </c>
      <c r="F6382" s="6">
        <v>0</v>
      </c>
      <c r="G6382" s="5">
        <v>0</v>
      </c>
      <c r="H6382" s="6">
        <v>0</v>
      </c>
      <c r="I6382" s="5">
        <v>0</v>
      </c>
      <c r="J6382" s="6">
        <v>0</v>
      </c>
      <c r="K6382" s="5">
        <v>0</v>
      </c>
      <c r="L6382" s="6">
        <v>0</v>
      </c>
      <c r="M6382" s="5">
        <v>0</v>
      </c>
      <c r="N6382" s="6">
        <v>0</v>
      </c>
      <c r="O6382" s="5">
        <v>0</v>
      </c>
      <c r="P6382" s="6">
        <v>0</v>
      </c>
      <c r="Q6382" s="5">
        <v>0</v>
      </c>
      <c r="R6382" s="6">
        <v>0</v>
      </c>
      <c r="S6382" s="5">
        <v>0</v>
      </c>
      <c r="T6382" s="6">
        <v>0</v>
      </c>
      <c r="U6382" s="5">
        <v>0</v>
      </c>
      <c r="V6382" s="6">
        <v>0</v>
      </c>
      <c r="W6382" s="5">
        <v>0</v>
      </c>
      <c r="X6382" s="6">
        <v>0</v>
      </c>
      <c r="Y6382" s="5">
        <v>0</v>
      </c>
      <c r="Z6382" s="6">
        <v>0</v>
      </c>
      <c r="AA6382" s="5">
        <v>0</v>
      </c>
      <c r="AB6382" s="6">
        <v>0</v>
      </c>
      <c r="AC6382" s="5">
        <v>0</v>
      </c>
      <c r="AD6382" s="6">
        <v>0</v>
      </c>
      <c r="AE6382" s="5">
        <v>0</v>
      </c>
      <c r="AF6382" s="6">
        <v>0</v>
      </c>
    </row>
    <row r="6383" spans="2:32" x14ac:dyDescent="0.35">
      <c r="B6383" s="1" t="s">
        <v>1435</v>
      </c>
      <c r="C6383" s="5">
        <v>0</v>
      </c>
      <c r="D6383" s="6">
        <v>0</v>
      </c>
      <c r="E6383" s="5">
        <v>0</v>
      </c>
      <c r="F6383" s="6">
        <v>0</v>
      </c>
      <c r="G6383" s="5">
        <v>0</v>
      </c>
      <c r="H6383" s="6">
        <v>0</v>
      </c>
      <c r="I6383" s="5">
        <v>0</v>
      </c>
      <c r="J6383" s="6">
        <v>0</v>
      </c>
      <c r="K6383" s="5">
        <v>0</v>
      </c>
      <c r="L6383" s="6">
        <v>0</v>
      </c>
      <c r="M6383" s="5">
        <v>0</v>
      </c>
      <c r="N6383" s="6">
        <v>0</v>
      </c>
      <c r="O6383" s="5">
        <v>0</v>
      </c>
      <c r="P6383" s="6">
        <v>0</v>
      </c>
      <c r="Q6383" s="5">
        <v>0</v>
      </c>
      <c r="R6383" s="6">
        <v>0</v>
      </c>
      <c r="S6383" s="5">
        <v>0</v>
      </c>
      <c r="T6383" s="6">
        <v>0</v>
      </c>
      <c r="U6383" s="5">
        <v>0</v>
      </c>
      <c r="V6383" s="6">
        <v>0</v>
      </c>
      <c r="W6383" s="5">
        <v>0</v>
      </c>
      <c r="X6383" s="6">
        <v>0</v>
      </c>
      <c r="Y6383" s="5">
        <v>0</v>
      </c>
      <c r="Z6383" s="6">
        <v>0</v>
      </c>
      <c r="AA6383" s="5">
        <v>0</v>
      </c>
      <c r="AB6383" s="6">
        <v>0</v>
      </c>
      <c r="AC6383" s="5">
        <v>0</v>
      </c>
      <c r="AD6383" s="6">
        <v>0</v>
      </c>
      <c r="AE6383" s="5">
        <v>0</v>
      </c>
      <c r="AF6383" s="6">
        <v>0</v>
      </c>
    </row>
    <row r="6384" spans="2:32" x14ac:dyDescent="0.35">
      <c r="B6384" s="1" t="s">
        <v>805</v>
      </c>
      <c r="C6384" s="5">
        <v>0</v>
      </c>
      <c r="D6384" s="6">
        <v>0</v>
      </c>
      <c r="E6384" s="5">
        <v>0</v>
      </c>
      <c r="F6384" s="6">
        <v>0</v>
      </c>
      <c r="G6384" s="5">
        <v>0</v>
      </c>
      <c r="H6384" s="6">
        <v>0</v>
      </c>
      <c r="I6384" s="5">
        <v>0</v>
      </c>
      <c r="J6384" s="6">
        <v>0</v>
      </c>
      <c r="K6384" s="5">
        <v>0</v>
      </c>
      <c r="L6384" s="6">
        <v>0</v>
      </c>
      <c r="M6384" s="5">
        <v>0</v>
      </c>
      <c r="N6384" s="6">
        <v>0</v>
      </c>
      <c r="O6384" s="5">
        <v>0</v>
      </c>
      <c r="P6384" s="6">
        <v>0</v>
      </c>
      <c r="Q6384" s="5">
        <v>0</v>
      </c>
      <c r="R6384" s="6">
        <v>0</v>
      </c>
      <c r="S6384" s="5">
        <v>0</v>
      </c>
      <c r="T6384" s="6">
        <v>0</v>
      </c>
      <c r="U6384" s="5">
        <v>0</v>
      </c>
      <c r="V6384" s="6">
        <v>0</v>
      </c>
      <c r="W6384" s="5">
        <v>0</v>
      </c>
      <c r="X6384" s="6">
        <v>0</v>
      </c>
      <c r="Y6384" s="5">
        <v>0</v>
      </c>
      <c r="Z6384" s="6">
        <v>0</v>
      </c>
      <c r="AA6384" s="5">
        <v>0</v>
      </c>
      <c r="AB6384" s="6">
        <v>0</v>
      </c>
      <c r="AC6384" s="5">
        <v>0</v>
      </c>
      <c r="AD6384" s="6">
        <v>0</v>
      </c>
      <c r="AE6384" s="5">
        <v>0</v>
      </c>
      <c r="AF6384" s="6">
        <v>0</v>
      </c>
    </row>
    <row r="6385" spans="2:32" x14ac:dyDescent="0.35">
      <c r="B6385" s="1" t="s">
        <v>1436</v>
      </c>
      <c r="C6385" s="5">
        <v>0</v>
      </c>
      <c r="D6385" s="6">
        <v>0</v>
      </c>
      <c r="E6385" s="5">
        <v>0</v>
      </c>
      <c r="F6385" s="6">
        <v>0</v>
      </c>
      <c r="G6385" s="5">
        <v>0</v>
      </c>
      <c r="H6385" s="6">
        <v>0</v>
      </c>
      <c r="I6385" s="5">
        <v>0</v>
      </c>
      <c r="J6385" s="6">
        <v>0</v>
      </c>
      <c r="K6385" s="5">
        <v>0</v>
      </c>
      <c r="L6385" s="6">
        <v>0</v>
      </c>
      <c r="M6385" s="5">
        <v>0</v>
      </c>
      <c r="N6385" s="6">
        <v>0</v>
      </c>
      <c r="O6385" s="5">
        <v>0</v>
      </c>
      <c r="P6385" s="6">
        <v>0</v>
      </c>
      <c r="Q6385" s="5">
        <v>0</v>
      </c>
      <c r="R6385" s="6">
        <v>0</v>
      </c>
      <c r="S6385" s="5">
        <v>0</v>
      </c>
      <c r="T6385" s="6">
        <v>0</v>
      </c>
      <c r="U6385" s="5">
        <v>0</v>
      </c>
      <c r="V6385" s="6">
        <v>0</v>
      </c>
      <c r="W6385" s="5">
        <v>0</v>
      </c>
      <c r="X6385" s="6">
        <v>0</v>
      </c>
      <c r="Y6385" s="5">
        <v>0</v>
      </c>
      <c r="Z6385" s="6">
        <v>0</v>
      </c>
      <c r="AA6385" s="5">
        <v>0</v>
      </c>
      <c r="AB6385" s="6">
        <v>0</v>
      </c>
      <c r="AC6385" s="5">
        <v>0</v>
      </c>
      <c r="AD6385" s="6">
        <v>0</v>
      </c>
      <c r="AE6385" s="5">
        <v>0</v>
      </c>
      <c r="AF6385" s="6">
        <v>0</v>
      </c>
    </row>
    <row r="6386" spans="2:32" x14ac:dyDescent="0.35">
      <c r="B6386" s="1" t="s">
        <v>807</v>
      </c>
      <c r="C6386" s="5">
        <v>0</v>
      </c>
      <c r="D6386" s="6">
        <v>0</v>
      </c>
      <c r="E6386" s="5">
        <v>0</v>
      </c>
      <c r="F6386" s="6">
        <v>0</v>
      </c>
      <c r="G6386" s="5">
        <v>0</v>
      </c>
      <c r="H6386" s="6">
        <v>0</v>
      </c>
      <c r="I6386" s="5">
        <v>0</v>
      </c>
      <c r="J6386" s="6">
        <v>0</v>
      </c>
      <c r="K6386" s="5">
        <v>0</v>
      </c>
      <c r="L6386" s="6">
        <v>0</v>
      </c>
      <c r="M6386" s="5">
        <v>0</v>
      </c>
      <c r="N6386" s="6">
        <v>0</v>
      </c>
      <c r="O6386" s="5">
        <v>0</v>
      </c>
      <c r="P6386" s="6">
        <v>0</v>
      </c>
      <c r="Q6386" s="5">
        <v>0</v>
      </c>
      <c r="R6386" s="6">
        <v>0</v>
      </c>
      <c r="S6386" s="5">
        <v>0</v>
      </c>
      <c r="T6386" s="6">
        <v>0</v>
      </c>
      <c r="U6386" s="5">
        <v>0</v>
      </c>
      <c r="V6386" s="6">
        <v>0</v>
      </c>
      <c r="W6386" s="5">
        <v>0</v>
      </c>
      <c r="X6386" s="6">
        <v>0</v>
      </c>
      <c r="Y6386" s="5">
        <v>0</v>
      </c>
      <c r="Z6386" s="6">
        <v>0</v>
      </c>
      <c r="AA6386" s="5">
        <v>0</v>
      </c>
      <c r="AB6386" s="6">
        <v>0</v>
      </c>
      <c r="AC6386" s="5">
        <v>0</v>
      </c>
      <c r="AD6386" s="6">
        <v>0</v>
      </c>
      <c r="AE6386" s="5">
        <v>0</v>
      </c>
      <c r="AF6386" s="6">
        <v>0</v>
      </c>
    </row>
    <row r="6387" spans="2:32" x14ac:dyDescent="0.35">
      <c r="B6387" s="1" t="s">
        <v>1437</v>
      </c>
      <c r="C6387" s="5">
        <v>0</v>
      </c>
      <c r="D6387" s="6">
        <v>0</v>
      </c>
      <c r="E6387" s="5">
        <v>0</v>
      </c>
      <c r="F6387" s="6">
        <v>0</v>
      </c>
      <c r="G6387" s="5">
        <v>0</v>
      </c>
      <c r="H6387" s="6">
        <v>0</v>
      </c>
      <c r="I6387" s="5">
        <v>0</v>
      </c>
      <c r="J6387" s="6">
        <v>0</v>
      </c>
      <c r="K6387" s="5">
        <v>0</v>
      </c>
      <c r="L6387" s="6">
        <v>0</v>
      </c>
      <c r="M6387" s="5">
        <v>0</v>
      </c>
      <c r="N6387" s="6">
        <v>0</v>
      </c>
      <c r="O6387" s="5">
        <v>0</v>
      </c>
      <c r="P6387" s="6">
        <v>0</v>
      </c>
      <c r="Q6387" s="5">
        <v>0</v>
      </c>
      <c r="R6387" s="6">
        <v>0</v>
      </c>
      <c r="S6387" s="5">
        <v>0</v>
      </c>
      <c r="T6387" s="6">
        <v>0</v>
      </c>
      <c r="U6387" s="5">
        <v>0</v>
      </c>
      <c r="V6387" s="6">
        <v>0</v>
      </c>
      <c r="W6387" s="5">
        <v>0</v>
      </c>
      <c r="X6387" s="6">
        <v>0</v>
      </c>
      <c r="Y6387" s="5">
        <v>0</v>
      </c>
      <c r="Z6387" s="6">
        <v>0</v>
      </c>
      <c r="AA6387" s="5">
        <v>0</v>
      </c>
      <c r="AB6387" s="6">
        <v>0</v>
      </c>
      <c r="AC6387" s="5">
        <v>0</v>
      </c>
      <c r="AD6387" s="6">
        <v>0</v>
      </c>
      <c r="AE6387" s="5">
        <v>0</v>
      </c>
      <c r="AF6387" s="6">
        <v>0</v>
      </c>
    </row>
    <row r="6388" spans="2:32" x14ac:dyDescent="0.35">
      <c r="B6388" s="1" t="s">
        <v>1438</v>
      </c>
      <c r="C6388" s="5">
        <v>0</v>
      </c>
      <c r="D6388" s="6">
        <v>0</v>
      </c>
      <c r="E6388" s="5">
        <v>0</v>
      </c>
      <c r="F6388" s="6">
        <v>0</v>
      </c>
      <c r="G6388" s="5">
        <v>0</v>
      </c>
      <c r="H6388" s="6">
        <v>0</v>
      </c>
      <c r="I6388" s="5">
        <v>0</v>
      </c>
      <c r="J6388" s="6">
        <v>0</v>
      </c>
      <c r="K6388" s="5">
        <v>0</v>
      </c>
      <c r="L6388" s="6">
        <v>0</v>
      </c>
      <c r="M6388" s="5">
        <v>0</v>
      </c>
      <c r="N6388" s="6">
        <v>0</v>
      </c>
      <c r="O6388" s="5">
        <v>0</v>
      </c>
      <c r="P6388" s="6">
        <v>0</v>
      </c>
      <c r="Q6388" s="5">
        <v>0</v>
      </c>
      <c r="R6388" s="6">
        <v>0</v>
      </c>
      <c r="S6388" s="5">
        <v>0</v>
      </c>
      <c r="T6388" s="6">
        <v>0</v>
      </c>
      <c r="U6388" s="5">
        <v>0</v>
      </c>
      <c r="V6388" s="6">
        <v>0</v>
      </c>
      <c r="W6388" s="5">
        <v>0</v>
      </c>
      <c r="X6388" s="6">
        <v>0</v>
      </c>
      <c r="Y6388" s="5">
        <v>0</v>
      </c>
      <c r="Z6388" s="6">
        <v>0</v>
      </c>
      <c r="AA6388" s="5">
        <v>0</v>
      </c>
      <c r="AB6388" s="6">
        <v>0</v>
      </c>
      <c r="AC6388" s="5">
        <v>0</v>
      </c>
      <c r="AD6388" s="6">
        <v>0</v>
      </c>
      <c r="AE6388" s="5">
        <v>0</v>
      </c>
      <c r="AF6388" s="6">
        <v>0</v>
      </c>
    </row>
    <row r="6389" spans="2:32" x14ac:dyDescent="0.35">
      <c r="B6389" s="1" t="s">
        <v>810</v>
      </c>
      <c r="C6389" s="5">
        <v>0</v>
      </c>
      <c r="D6389" s="6">
        <v>0</v>
      </c>
      <c r="E6389" s="5">
        <v>0</v>
      </c>
      <c r="F6389" s="6">
        <v>0</v>
      </c>
      <c r="G6389" s="5">
        <v>0</v>
      </c>
      <c r="H6389" s="6">
        <v>0</v>
      </c>
      <c r="I6389" s="5">
        <v>0</v>
      </c>
      <c r="J6389" s="6">
        <v>0</v>
      </c>
      <c r="K6389" s="5">
        <v>0</v>
      </c>
      <c r="L6389" s="6">
        <v>0</v>
      </c>
      <c r="M6389" s="5">
        <v>0</v>
      </c>
      <c r="N6389" s="6">
        <v>0</v>
      </c>
      <c r="O6389" s="5">
        <v>0</v>
      </c>
      <c r="P6389" s="6">
        <v>0</v>
      </c>
      <c r="Q6389" s="5">
        <v>0</v>
      </c>
      <c r="R6389" s="6">
        <v>0</v>
      </c>
      <c r="S6389" s="5">
        <v>0</v>
      </c>
      <c r="T6389" s="6">
        <v>0</v>
      </c>
      <c r="U6389" s="5">
        <v>0</v>
      </c>
      <c r="V6389" s="6">
        <v>0</v>
      </c>
      <c r="W6389" s="5">
        <v>0</v>
      </c>
      <c r="X6389" s="6">
        <v>0</v>
      </c>
      <c r="Y6389" s="5">
        <v>0</v>
      </c>
      <c r="Z6389" s="6">
        <v>0</v>
      </c>
      <c r="AA6389" s="5">
        <v>0</v>
      </c>
      <c r="AB6389" s="6">
        <v>0</v>
      </c>
      <c r="AC6389" s="5">
        <v>0</v>
      </c>
      <c r="AD6389" s="6">
        <v>0</v>
      </c>
      <c r="AE6389" s="5">
        <v>0</v>
      </c>
      <c r="AF6389" s="6">
        <v>0</v>
      </c>
    </row>
    <row r="6390" spans="2:32" x14ac:dyDescent="0.35">
      <c r="B6390" s="1" t="s">
        <v>811</v>
      </c>
      <c r="C6390" s="5">
        <v>0</v>
      </c>
      <c r="D6390" s="6">
        <v>0</v>
      </c>
      <c r="E6390" s="5">
        <v>0</v>
      </c>
      <c r="F6390" s="6">
        <v>0</v>
      </c>
      <c r="G6390" s="5">
        <v>0</v>
      </c>
      <c r="H6390" s="6">
        <v>0</v>
      </c>
      <c r="I6390" s="5">
        <v>0</v>
      </c>
      <c r="J6390" s="6">
        <v>0</v>
      </c>
      <c r="K6390" s="5">
        <v>0</v>
      </c>
      <c r="L6390" s="6">
        <v>0</v>
      </c>
      <c r="M6390" s="5">
        <v>0</v>
      </c>
      <c r="N6390" s="6">
        <v>0</v>
      </c>
      <c r="O6390" s="5">
        <v>0</v>
      </c>
      <c r="P6390" s="6">
        <v>0</v>
      </c>
      <c r="Q6390" s="5">
        <v>0</v>
      </c>
      <c r="R6390" s="6">
        <v>0</v>
      </c>
      <c r="S6390" s="5">
        <v>0</v>
      </c>
      <c r="T6390" s="6">
        <v>0</v>
      </c>
      <c r="U6390" s="5">
        <v>0</v>
      </c>
      <c r="V6390" s="6">
        <v>0</v>
      </c>
      <c r="W6390" s="5">
        <v>0</v>
      </c>
      <c r="X6390" s="6">
        <v>0</v>
      </c>
      <c r="Y6390" s="5">
        <v>0</v>
      </c>
      <c r="Z6390" s="6">
        <v>0</v>
      </c>
      <c r="AA6390" s="5">
        <v>0</v>
      </c>
      <c r="AB6390" s="6">
        <v>0</v>
      </c>
      <c r="AC6390" s="5">
        <v>0</v>
      </c>
      <c r="AD6390" s="6">
        <v>0</v>
      </c>
      <c r="AE6390" s="5">
        <v>0</v>
      </c>
      <c r="AF6390" s="6">
        <v>0</v>
      </c>
    </row>
    <row r="6391" spans="2:32" x14ac:dyDescent="0.35">
      <c r="B6391" s="1" t="s">
        <v>1439</v>
      </c>
      <c r="C6391" s="5">
        <v>0</v>
      </c>
      <c r="D6391" s="6">
        <v>0</v>
      </c>
      <c r="E6391" s="5">
        <v>0</v>
      </c>
      <c r="F6391" s="6">
        <v>0</v>
      </c>
      <c r="G6391" s="5">
        <v>0</v>
      </c>
      <c r="H6391" s="6">
        <v>0</v>
      </c>
      <c r="I6391" s="5">
        <v>0</v>
      </c>
      <c r="J6391" s="6">
        <v>0</v>
      </c>
      <c r="K6391" s="5">
        <v>0</v>
      </c>
      <c r="L6391" s="6">
        <v>0</v>
      </c>
      <c r="M6391" s="5">
        <v>0</v>
      </c>
      <c r="N6391" s="6">
        <v>0</v>
      </c>
      <c r="O6391" s="5">
        <v>0</v>
      </c>
      <c r="P6391" s="6">
        <v>0</v>
      </c>
      <c r="Q6391" s="5">
        <v>0</v>
      </c>
      <c r="R6391" s="6">
        <v>0</v>
      </c>
      <c r="S6391" s="5">
        <v>0</v>
      </c>
      <c r="T6391" s="6">
        <v>0</v>
      </c>
      <c r="U6391" s="5">
        <v>0</v>
      </c>
      <c r="V6391" s="6">
        <v>0</v>
      </c>
      <c r="W6391" s="5">
        <v>0</v>
      </c>
      <c r="X6391" s="6">
        <v>0</v>
      </c>
      <c r="Y6391" s="5">
        <v>0</v>
      </c>
      <c r="Z6391" s="6">
        <v>0</v>
      </c>
      <c r="AA6391" s="5">
        <v>0</v>
      </c>
      <c r="AB6391" s="6">
        <v>0</v>
      </c>
      <c r="AC6391" s="5">
        <v>0</v>
      </c>
      <c r="AD6391" s="6">
        <v>0</v>
      </c>
      <c r="AE6391" s="5">
        <v>0</v>
      </c>
      <c r="AF6391" s="6">
        <v>0</v>
      </c>
    </row>
    <row r="6392" spans="2:32" x14ac:dyDescent="0.35">
      <c r="B6392" s="1" t="s">
        <v>813</v>
      </c>
      <c r="C6392" s="5">
        <v>0</v>
      </c>
      <c r="D6392" s="6">
        <v>0</v>
      </c>
      <c r="E6392" s="5">
        <v>0</v>
      </c>
      <c r="F6392" s="6">
        <v>0</v>
      </c>
      <c r="G6392" s="5">
        <v>0</v>
      </c>
      <c r="H6392" s="6">
        <v>0</v>
      </c>
      <c r="I6392" s="5">
        <v>0</v>
      </c>
      <c r="J6392" s="6">
        <v>0</v>
      </c>
      <c r="K6392" s="5">
        <v>0</v>
      </c>
      <c r="L6392" s="6">
        <v>0</v>
      </c>
      <c r="M6392" s="5">
        <v>0</v>
      </c>
      <c r="N6392" s="6">
        <v>0</v>
      </c>
      <c r="O6392" s="5">
        <v>0</v>
      </c>
      <c r="P6392" s="6">
        <v>0</v>
      </c>
      <c r="Q6392" s="5">
        <v>0</v>
      </c>
      <c r="R6392" s="6">
        <v>0</v>
      </c>
      <c r="S6392" s="5">
        <v>0</v>
      </c>
      <c r="T6392" s="6">
        <v>0</v>
      </c>
      <c r="U6392" s="5">
        <v>0</v>
      </c>
      <c r="V6392" s="6">
        <v>0</v>
      </c>
      <c r="W6392" s="5">
        <v>0</v>
      </c>
      <c r="X6392" s="6">
        <v>0</v>
      </c>
      <c r="Y6392" s="5">
        <v>0</v>
      </c>
      <c r="Z6392" s="6">
        <v>0</v>
      </c>
      <c r="AA6392" s="5">
        <v>0</v>
      </c>
      <c r="AB6392" s="6">
        <v>0</v>
      </c>
      <c r="AC6392" s="5">
        <v>0</v>
      </c>
      <c r="AD6392" s="6">
        <v>0</v>
      </c>
      <c r="AE6392" s="5">
        <v>0</v>
      </c>
      <c r="AF6392" s="6">
        <v>0</v>
      </c>
    </row>
    <row r="6393" spans="2:32" x14ac:dyDescent="0.35">
      <c r="B6393" s="1" t="s">
        <v>814</v>
      </c>
      <c r="C6393" s="5">
        <v>0</v>
      </c>
      <c r="D6393" s="6">
        <v>0</v>
      </c>
      <c r="E6393" s="5">
        <v>0</v>
      </c>
      <c r="F6393" s="6">
        <v>0</v>
      </c>
      <c r="G6393" s="5">
        <v>0</v>
      </c>
      <c r="H6393" s="6">
        <v>0</v>
      </c>
      <c r="I6393" s="5">
        <v>0</v>
      </c>
      <c r="J6393" s="6">
        <v>0</v>
      </c>
      <c r="K6393" s="5">
        <v>0</v>
      </c>
      <c r="L6393" s="6">
        <v>0</v>
      </c>
      <c r="M6393" s="5">
        <v>0</v>
      </c>
      <c r="N6393" s="6">
        <v>0</v>
      </c>
      <c r="O6393" s="5">
        <v>0</v>
      </c>
      <c r="P6393" s="6">
        <v>0</v>
      </c>
      <c r="Q6393" s="5">
        <v>0</v>
      </c>
      <c r="R6393" s="6">
        <v>0</v>
      </c>
      <c r="S6393" s="5">
        <v>0</v>
      </c>
      <c r="T6393" s="6">
        <v>0</v>
      </c>
      <c r="U6393" s="5">
        <v>0</v>
      </c>
      <c r="V6393" s="6">
        <v>0</v>
      </c>
      <c r="W6393" s="5">
        <v>0</v>
      </c>
      <c r="X6393" s="6">
        <v>0</v>
      </c>
      <c r="Y6393" s="5">
        <v>0</v>
      </c>
      <c r="Z6393" s="6">
        <v>0</v>
      </c>
      <c r="AA6393" s="5">
        <v>0</v>
      </c>
      <c r="AB6393" s="6">
        <v>0</v>
      </c>
      <c r="AC6393" s="5">
        <v>0</v>
      </c>
      <c r="AD6393" s="6">
        <v>0</v>
      </c>
      <c r="AE6393" s="5">
        <v>0</v>
      </c>
      <c r="AF6393" s="6">
        <v>0</v>
      </c>
    </row>
    <row r="6394" spans="2:32" x14ac:dyDescent="0.35">
      <c r="B6394" s="1" t="s">
        <v>816</v>
      </c>
      <c r="C6394" s="5">
        <v>0</v>
      </c>
      <c r="D6394" s="6">
        <v>0</v>
      </c>
      <c r="E6394" s="5">
        <v>0</v>
      </c>
      <c r="F6394" s="6">
        <v>0</v>
      </c>
      <c r="G6394" s="5">
        <v>0</v>
      </c>
      <c r="H6394" s="6">
        <v>0</v>
      </c>
      <c r="I6394" s="5">
        <v>0</v>
      </c>
      <c r="J6394" s="6">
        <v>0</v>
      </c>
      <c r="K6394" s="5">
        <v>0</v>
      </c>
      <c r="L6394" s="6">
        <v>0</v>
      </c>
      <c r="M6394" s="5">
        <v>0</v>
      </c>
      <c r="N6394" s="6">
        <v>0</v>
      </c>
      <c r="O6394" s="5">
        <v>0</v>
      </c>
      <c r="P6394" s="6">
        <v>0</v>
      </c>
      <c r="Q6394" s="5">
        <v>0</v>
      </c>
      <c r="R6394" s="6">
        <v>0</v>
      </c>
      <c r="S6394" s="5">
        <v>0</v>
      </c>
      <c r="T6394" s="6">
        <v>0</v>
      </c>
      <c r="U6394" s="5">
        <v>0</v>
      </c>
      <c r="V6394" s="6">
        <v>0</v>
      </c>
      <c r="W6394" s="5">
        <v>0</v>
      </c>
      <c r="X6394" s="6">
        <v>0</v>
      </c>
      <c r="Y6394" s="5">
        <v>0</v>
      </c>
      <c r="Z6394" s="6">
        <v>0</v>
      </c>
      <c r="AA6394" s="5">
        <v>0</v>
      </c>
      <c r="AB6394" s="6">
        <v>0</v>
      </c>
      <c r="AC6394" s="5">
        <v>0</v>
      </c>
      <c r="AD6394" s="6">
        <v>0</v>
      </c>
      <c r="AE6394" s="5">
        <v>0</v>
      </c>
      <c r="AF6394" s="6">
        <v>0</v>
      </c>
    </row>
    <row r="6395" spans="2:32" x14ac:dyDescent="0.35">
      <c r="B6395" s="1" t="s">
        <v>1440</v>
      </c>
      <c r="C6395" s="5">
        <v>0</v>
      </c>
      <c r="D6395" s="6">
        <v>0</v>
      </c>
      <c r="E6395" s="5">
        <v>0</v>
      </c>
      <c r="F6395" s="6">
        <v>0</v>
      </c>
      <c r="G6395" s="5">
        <v>0</v>
      </c>
      <c r="H6395" s="6">
        <v>0</v>
      </c>
      <c r="I6395" s="5">
        <v>0</v>
      </c>
      <c r="J6395" s="6">
        <v>0</v>
      </c>
      <c r="K6395" s="5">
        <v>0</v>
      </c>
      <c r="L6395" s="6">
        <v>0</v>
      </c>
      <c r="M6395" s="5">
        <v>0</v>
      </c>
      <c r="N6395" s="6">
        <v>0</v>
      </c>
      <c r="O6395" s="5">
        <v>0</v>
      </c>
      <c r="P6395" s="6">
        <v>0</v>
      </c>
      <c r="Q6395" s="5">
        <v>0</v>
      </c>
      <c r="R6395" s="6">
        <v>0</v>
      </c>
      <c r="S6395" s="5">
        <v>0</v>
      </c>
      <c r="T6395" s="6">
        <v>0</v>
      </c>
      <c r="U6395" s="5">
        <v>0</v>
      </c>
      <c r="V6395" s="6">
        <v>0</v>
      </c>
      <c r="W6395" s="5">
        <v>0</v>
      </c>
      <c r="X6395" s="6">
        <v>0</v>
      </c>
      <c r="Y6395" s="5">
        <v>0</v>
      </c>
      <c r="Z6395" s="6">
        <v>0</v>
      </c>
      <c r="AA6395" s="5">
        <v>0</v>
      </c>
      <c r="AB6395" s="6">
        <v>0</v>
      </c>
      <c r="AC6395" s="5">
        <v>0</v>
      </c>
      <c r="AD6395" s="6">
        <v>0</v>
      </c>
      <c r="AE6395" s="5">
        <v>0</v>
      </c>
      <c r="AF6395" s="6">
        <v>0</v>
      </c>
    </row>
    <row r="6396" spans="2:32" x14ac:dyDescent="0.35">
      <c r="B6396" s="1" t="s">
        <v>1441</v>
      </c>
      <c r="C6396" s="5">
        <v>0</v>
      </c>
      <c r="D6396" s="6">
        <v>0</v>
      </c>
      <c r="E6396" s="5">
        <v>0</v>
      </c>
      <c r="F6396" s="6">
        <v>0</v>
      </c>
      <c r="G6396" s="5">
        <v>0</v>
      </c>
      <c r="H6396" s="6">
        <v>0</v>
      </c>
      <c r="I6396" s="5">
        <v>0</v>
      </c>
      <c r="J6396" s="6">
        <v>0</v>
      </c>
      <c r="K6396" s="5">
        <v>0</v>
      </c>
      <c r="L6396" s="6">
        <v>0</v>
      </c>
      <c r="M6396" s="5">
        <v>0</v>
      </c>
      <c r="N6396" s="6">
        <v>0</v>
      </c>
      <c r="O6396" s="5">
        <v>0</v>
      </c>
      <c r="P6396" s="6">
        <v>0</v>
      </c>
      <c r="Q6396" s="5">
        <v>0</v>
      </c>
      <c r="R6396" s="6">
        <v>0</v>
      </c>
      <c r="S6396" s="5">
        <v>0</v>
      </c>
      <c r="T6396" s="6">
        <v>0</v>
      </c>
      <c r="U6396" s="5">
        <v>0</v>
      </c>
      <c r="V6396" s="6">
        <v>0</v>
      </c>
      <c r="W6396" s="5">
        <v>0</v>
      </c>
      <c r="X6396" s="6">
        <v>0</v>
      </c>
      <c r="Y6396" s="5">
        <v>0</v>
      </c>
      <c r="Z6396" s="6">
        <v>0</v>
      </c>
      <c r="AA6396" s="5">
        <v>0</v>
      </c>
      <c r="AB6396" s="6">
        <v>0</v>
      </c>
      <c r="AC6396" s="5">
        <v>0</v>
      </c>
      <c r="AD6396" s="6">
        <v>0</v>
      </c>
      <c r="AE6396" s="5">
        <v>0</v>
      </c>
      <c r="AF6396" s="6">
        <v>0</v>
      </c>
    </row>
    <row r="6397" spans="2:32" x14ac:dyDescent="0.35">
      <c r="B6397" s="1" t="s">
        <v>1442</v>
      </c>
      <c r="C6397" s="5">
        <v>1.1100000000000001E-3</v>
      </c>
      <c r="D6397" s="6">
        <v>0.56799999999999995</v>
      </c>
      <c r="E6397" s="5">
        <v>0</v>
      </c>
      <c r="F6397" s="6">
        <v>0</v>
      </c>
      <c r="G6397" s="5">
        <v>0</v>
      </c>
      <c r="H6397" s="6">
        <v>0</v>
      </c>
      <c r="I6397" s="5">
        <v>0</v>
      </c>
      <c r="J6397" s="6">
        <v>0</v>
      </c>
      <c r="K6397" s="5">
        <v>0</v>
      </c>
      <c r="L6397" s="6">
        <v>0</v>
      </c>
      <c r="M6397" s="5">
        <v>0</v>
      </c>
      <c r="N6397" s="6">
        <v>0</v>
      </c>
      <c r="O6397" s="5">
        <v>0</v>
      </c>
      <c r="P6397" s="6">
        <v>0</v>
      </c>
      <c r="Q6397" s="5">
        <v>0</v>
      </c>
      <c r="R6397" s="6">
        <v>0</v>
      </c>
      <c r="S6397" s="5">
        <v>0</v>
      </c>
      <c r="T6397" s="6">
        <v>0</v>
      </c>
      <c r="U6397" s="5">
        <v>0</v>
      </c>
      <c r="V6397" s="6">
        <v>0</v>
      </c>
      <c r="W6397" s="5">
        <v>0</v>
      </c>
      <c r="X6397" s="6">
        <v>0</v>
      </c>
      <c r="Y6397" s="5">
        <v>1.0630000000000001E-2</v>
      </c>
      <c r="Z6397" s="6">
        <v>0.56799999999999995</v>
      </c>
      <c r="AA6397" s="5">
        <v>0</v>
      </c>
      <c r="AB6397" s="6">
        <v>0</v>
      </c>
      <c r="AC6397" s="5">
        <v>0</v>
      </c>
      <c r="AD6397" s="6">
        <v>0</v>
      </c>
      <c r="AE6397" s="5">
        <v>0</v>
      </c>
      <c r="AF6397" s="6">
        <v>0</v>
      </c>
    </row>
    <row r="6398" spans="2:32" x14ac:dyDescent="0.35">
      <c r="B6398" s="1" t="s">
        <v>819</v>
      </c>
      <c r="C6398" s="5">
        <v>1.4400000000000001E-3</v>
      </c>
      <c r="D6398" s="6">
        <v>0.73699999999999999</v>
      </c>
      <c r="E6398" s="5">
        <v>0</v>
      </c>
      <c r="F6398" s="6">
        <v>0</v>
      </c>
      <c r="G6398" s="5">
        <v>0</v>
      </c>
      <c r="H6398" s="6">
        <v>0</v>
      </c>
      <c r="I6398" s="5">
        <v>0</v>
      </c>
      <c r="J6398" s="6">
        <v>0</v>
      </c>
      <c r="K6398" s="5">
        <v>0</v>
      </c>
      <c r="L6398" s="6">
        <v>0</v>
      </c>
      <c r="M6398" s="5">
        <v>0</v>
      </c>
      <c r="N6398" s="6">
        <v>0</v>
      </c>
      <c r="O6398" s="5">
        <v>0</v>
      </c>
      <c r="P6398" s="6">
        <v>0</v>
      </c>
      <c r="Q6398" s="5">
        <v>0</v>
      </c>
      <c r="R6398" s="6">
        <v>0</v>
      </c>
      <c r="S6398" s="5">
        <v>0</v>
      </c>
      <c r="T6398" s="6">
        <v>0</v>
      </c>
      <c r="U6398" s="5">
        <v>0</v>
      </c>
      <c r="V6398" s="6">
        <v>0</v>
      </c>
      <c r="W6398" s="5">
        <v>0</v>
      </c>
      <c r="X6398" s="6">
        <v>0</v>
      </c>
      <c r="Y6398" s="5">
        <v>0</v>
      </c>
      <c r="Z6398" s="6">
        <v>0</v>
      </c>
      <c r="AA6398" s="5">
        <v>8.1099999999999992E-3</v>
      </c>
      <c r="AB6398" s="6">
        <v>0.73699999999999999</v>
      </c>
      <c r="AC6398" s="5">
        <v>0</v>
      </c>
      <c r="AD6398" s="6">
        <v>0</v>
      </c>
      <c r="AE6398" s="5">
        <v>0</v>
      </c>
      <c r="AF6398" s="6">
        <v>0</v>
      </c>
    </row>
    <row r="6399" spans="2:32" x14ac:dyDescent="0.35">
      <c r="B6399" s="1" t="s">
        <v>820</v>
      </c>
      <c r="C6399" s="5">
        <v>0</v>
      </c>
      <c r="D6399" s="6">
        <v>0</v>
      </c>
      <c r="E6399" s="5">
        <v>0</v>
      </c>
      <c r="F6399" s="6">
        <v>0</v>
      </c>
      <c r="G6399" s="5">
        <v>0</v>
      </c>
      <c r="H6399" s="6">
        <v>0</v>
      </c>
      <c r="I6399" s="5">
        <v>0</v>
      </c>
      <c r="J6399" s="6">
        <v>0</v>
      </c>
      <c r="K6399" s="5">
        <v>0</v>
      </c>
      <c r="L6399" s="6">
        <v>0</v>
      </c>
      <c r="M6399" s="5">
        <v>0</v>
      </c>
      <c r="N6399" s="6">
        <v>0</v>
      </c>
      <c r="O6399" s="5">
        <v>0</v>
      </c>
      <c r="P6399" s="6">
        <v>0</v>
      </c>
      <c r="Q6399" s="5">
        <v>0</v>
      </c>
      <c r="R6399" s="6">
        <v>0</v>
      </c>
      <c r="S6399" s="5">
        <v>0</v>
      </c>
      <c r="T6399" s="6">
        <v>0</v>
      </c>
      <c r="U6399" s="5">
        <v>0</v>
      </c>
      <c r="V6399" s="6">
        <v>0</v>
      </c>
      <c r="W6399" s="5">
        <v>0</v>
      </c>
      <c r="X6399" s="6">
        <v>0</v>
      </c>
      <c r="Y6399" s="5">
        <v>0</v>
      </c>
      <c r="Z6399" s="6">
        <v>0</v>
      </c>
      <c r="AA6399" s="5">
        <v>0</v>
      </c>
      <c r="AB6399" s="6">
        <v>0</v>
      </c>
      <c r="AC6399" s="5">
        <v>0</v>
      </c>
      <c r="AD6399" s="6">
        <v>0</v>
      </c>
      <c r="AE6399" s="5">
        <v>0</v>
      </c>
      <c r="AF6399" s="6">
        <v>0</v>
      </c>
    </row>
    <row r="6400" spans="2:32" x14ac:dyDescent="0.35">
      <c r="B6400" s="1" t="s">
        <v>1443</v>
      </c>
      <c r="C6400" s="5">
        <v>1.06E-3</v>
      </c>
      <c r="D6400" s="6">
        <v>0.53900000000000003</v>
      </c>
      <c r="E6400" s="5">
        <v>0</v>
      </c>
      <c r="F6400" s="6">
        <v>0</v>
      </c>
      <c r="G6400" s="5">
        <v>0</v>
      </c>
      <c r="H6400" s="6">
        <v>0</v>
      </c>
      <c r="I6400" s="5">
        <v>0</v>
      </c>
      <c r="J6400" s="6">
        <v>0</v>
      </c>
      <c r="K6400" s="5">
        <v>0</v>
      </c>
      <c r="L6400" s="6">
        <v>0</v>
      </c>
      <c r="M6400" s="5">
        <v>0</v>
      </c>
      <c r="N6400" s="6">
        <v>0</v>
      </c>
      <c r="O6400" s="5">
        <v>0</v>
      </c>
      <c r="P6400" s="6">
        <v>0</v>
      </c>
      <c r="Q6400" s="5">
        <v>0</v>
      </c>
      <c r="R6400" s="6">
        <v>0</v>
      </c>
      <c r="S6400" s="5">
        <v>9.4599999999999997E-3</v>
      </c>
      <c r="T6400" s="6">
        <v>0.53900000000000003</v>
      </c>
      <c r="U6400" s="5">
        <v>0</v>
      </c>
      <c r="V6400" s="6">
        <v>0</v>
      </c>
      <c r="W6400" s="5">
        <v>0</v>
      </c>
      <c r="X6400" s="6">
        <v>0</v>
      </c>
      <c r="Y6400" s="5">
        <v>0</v>
      </c>
      <c r="Z6400" s="6">
        <v>0</v>
      </c>
      <c r="AA6400" s="5">
        <v>0</v>
      </c>
      <c r="AB6400" s="6">
        <v>0</v>
      </c>
      <c r="AC6400" s="5">
        <v>0</v>
      </c>
      <c r="AD6400" s="6">
        <v>0</v>
      </c>
      <c r="AE6400" s="5">
        <v>0</v>
      </c>
      <c r="AF6400" s="6">
        <v>0</v>
      </c>
    </row>
    <row r="6401" spans="2:32" x14ac:dyDescent="0.35">
      <c r="B6401" s="1" t="s">
        <v>1444</v>
      </c>
      <c r="C6401" s="5">
        <v>0</v>
      </c>
      <c r="D6401" s="6">
        <v>0</v>
      </c>
      <c r="E6401" s="5">
        <v>0</v>
      </c>
      <c r="F6401" s="6">
        <v>0</v>
      </c>
      <c r="G6401" s="5">
        <v>0</v>
      </c>
      <c r="H6401" s="6">
        <v>0</v>
      </c>
      <c r="I6401" s="5">
        <v>0</v>
      </c>
      <c r="J6401" s="6">
        <v>0</v>
      </c>
      <c r="K6401" s="5">
        <v>0</v>
      </c>
      <c r="L6401" s="6">
        <v>0</v>
      </c>
      <c r="M6401" s="5">
        <v>0</v>
      </c>
      <c r="N6401" s="6">
        <v>0</v>
      </c>
      <c r="O6401" s="5">
        <v>0</v>
      </c>
      <c r="P6401" s="6">
        <v>0</v>
      </c>
      <c r="Q6401" s="5">
        <v>0</v>
      </c>
      <c r="R6401" s="6">
        <v>0</v>
      </c>
      <c r="S6401" s="5">
        <v>0</v>
      </c>
      <c r="T6401" s="6">
        <v>0</v>
      </c>
      <c r="U6401" s="5">
        <v>0</v>
      </c>
      <c r="V6401" s="6">
        <v>0</v>
      </c>
      <c r="W6401" s="5">
        <v>0</v>
      </c>
      <c r="X6401" s="6">
        <v>0</v>
      </c>
      <c r="Y6401" s="5">
        <v>0</v>
      </c>
      <c r="Z6401" s="6">
        <v>0</v>
      </c>
      <c r="AA6401" s="5">
        <v>0</v>
      </c>
      <c r="AB6401" s="6">
        <v>0</v>
      </c>
      <c r="AC6401" s="5">
        <v>0</v>
      </c>
      <c r="AD6401" s="6">
        <v>0</v>
      </c>
      <c r="AE6401" s="5">
        <v>0</v>
      </c>
      <c r="AF6401" s="6">
        <v>0</v>
      </c>
    </row>
    <row r="6402" spans="2:32" x14ac:dyDescent="0.35">
      <c r="B6402" s="1" t="s">
        <v>823</v>
      </c>
      <c r="C6402" s="5">
        <v>0</v>
      </c>
      <c r="D6402" s="6">
        <v>0</v>
      </c>
      <c r="E6402" s="5">
        <v>0</v>
      </c>
      <c r="F6402" s="6">
        <v>0</v>
      </c>
      <c r="G6402" s="5">
        <v>0</v>
      </c>
      <c r="H6402" s="6">
        <v>0</v>
      </c>
      <c r="I6402" s="5">
        <v>0</v>
      </c>
      <c r="J6402" s="6">
        <v>0</v>
      </c>
      <c r="K6402" s="5">
        <v>0</v>
      </c>
      <c r="L6402" s="6">
        <v>0</v>
      </c>
      <c r="M6402" s="5">
        <v>0</v>
      </c>
      <c r="N6402" s="6">
        <v>0</v>
      </c>
      <c r="O6402" s="5">
        <v>0</v>
      </c>
      <c r="P6402" s="6">
        <v>0</v>
      </c>
      <c r="Q6402" s="5">
        <v>0</v>
      </c>
      <c r="R6402" s="6">
        <v>0</v>
      </c>
      <c r="S6402" s="5">
        <v>0</v>
      </c>
      <c r="T6402" s="6">
        <v>0</v>
      </c>
      <c r="U6402" s="5">
        <v>0</v>
      </c>
      <c r="V6402" s="6">
        <v>0</v>
      </c>
      <c r="W6402" s="5">
        <v>0</v>
      </c>
      <c r="X6402" s="6">
        <v>0</v>
      </c>
      <c r="Y6402" s="5">
        <v>0</v>
      </c>
      <c r="Z6402" s="6">
        <v>0</v>
      </c>
      <c r="AA6402" s="5">
        <v>0</v>
      </c>
      <c r="AB6402" s="6">
        <v>0</v>
      </c>
      <c r="AC6402" s="5">
        <v>0</v>
      </c>
      <c r="AD6402" s="6">
        <v>0</v>
      </c>
      <c r="AE6402" s="5">
        <v>0</v>
      </c>
      <c r="AF6402" s="6">
        <v>0</v>
      </c>
    </row>
    <row r="6403" spans="2:32" x14ac:dyDescent="0.35">
      <c r="B6403" s="1" t="s">
        <v>1445</v>
      </c>
      <c r="C6403" s="5">
        <v>0</v>
      </c>
      <c r="D6403" s="6">
        <v>0</v>
      </c>
      <c r="E6403" s="5">
        <v>0</v>
      </c>
      <c r="F6403" s="6">
        <v>0</v>
      </c>
      <c r="G6403" s="5">
        <v>0</v>
      </c>
      <c r="H6403" s="6">
        <v>0</v>
      </c>
      <c r="I6403" s="5">
        <v>0</v>
      </c>
      <c r="J6403" s="6">
        <v>0</v>
      </c>
      <c r="K6403" s="5">
        <v>0</v>
      </c>
      <c r="L6403" s="6">
        <v>0</v>
      </c>
      <c r="M6403" s="5">
        <v>0</v>
      </c>
      <c r="N6403" s="6">
        <v>0</v>
      </c>
      <c r="O6403" s="5">
        <v>0</v>
      </c>
      <c r="P6403" s="6">
        <v>0</v>
      </c>
      <c r="Q6403" s="5">
        <v>0</v>
      </c>
      <c r="R6403" s="6">
        <v>0</v>
      </c>
      <c r="S6403" s="5">
        <v>0</v>
      </c>
      <c r="T6403" s="6">
        <v>0</v>
      </c>
      <c r="U6403" s="5">
        <v>0</v>
      </c>
      <c r="V6403" s="6">
        <v>0</v>
      </c>
      <c r="W6403" s="5">
        <v>0</v>
      </c>
      <c r="X6403" s="6">
        <v>0</v>
      </c>
      <c r="Y6403" s="5">
        <v>0</v>
      </c>
      <c r="Z6403" s="6">
        <v>0</v>
      </c>
      <c r="AA6403" s="5">
        <v>0</v>
      </c>
      <c r="AB6403" s="6">
        <v>0</v>
      </c>
      <c r="AC6403" s="5">
        <v>0</v>
      </c>
      <c r="AD6403" s="6">
        <v>0</v>
      </c>
      <c r="AE6403" s="5">
        <v>0</v>
      </c>
      <c r="AF6403" s="6">
        <v>0</v>
      </c>
    </row>
    <row r="6404" spans="2:32" x14ac:dyDescent="0.35">
      <c r="B6404" s="1" t="s">
        <v>825</v>
      </c>
      <c r="C6404" s="5">
        <v>0</v>
      </c>
      <c r="D6404" s="6">
        <v>0</v>
      </c>
      <c r="E6404" s="5">
        <v>0</v>
      </c>
      <c r="F6404" s="6">
        <v>0</v>
      </c>
      <c r="G6404" s="5">
        <v>0</v>
      </c>
      <c r="H6404" s="6">
        <v>0</v>
      </c>
      <c r="I6404" s="5">
        <v>0</v>
      </c>
      <c r="J6404" s="6">
        <v>0</v>
      </c>
      <c r="K6404" s="5">
        <v>0</v>
      </c>
      <c r="L6404" s="6">
        <v>0</v>
      </c>
      <c r="M6404" s="5">
        <v>0</v>
      </c>
      <c r="N6404" s="6">
        <v>0</v>
      </c>
      <c r="O6404" s="5">
        <v>0</v>
      </c>
      <c r="P6404" s="6">
        <v>0</v>
      </c>
      <c r="Q6404" s="5">
        <v>0</v>
      </c>
      <c r="R6404" s="6">
        <v>0</v>
      </c>
      <c r="S6404" s="5">
        <v>0</v>
      </c>
      <c r="T6404" s="6">
        <v>0</v>
      </c>
      <c r="U6404" s="5">
        <v>0</v>
      </c>
      <c r="V6404" s="6">
        <v>0</v>
      </c>
      <c r="W6404" s="5">
        <v>0</v>
      </c>
      <c r="X6404" s="6">
        <v>0</v>
      </c>
      <c r="Y6404" s="5">
        <v>0</v>
      </c>
      <c r="Z6404" s="6">
        <v>0</v>
      </c>
      <c r="AA6404" s="5">
        <v>0</v>
      </c>
      <c r="AB6404" s="6">
        <v>0</v>
      </c>
      <c r="AC6404" s="5">
        <v>0</v>
      </c>
      <c r="AD6404" s="6">
        <v>0</v>
      </c>
      <c r="AE6404" s="5">
        <v>0</v>
      </c>
      <c r="AF6404" s="6">
        <v>0</v>
      </c>
    </row>
    <row r="6405" spans="2:32" x14ac:dyDescent="0.35">
      <c r="B6405" s="1" t="s">
        <v>1446</v>
      </c>
      <c r="C6405" s="5">
        <v>2.4000000000000001E-4</v>
      </c>
      <c r="D6405" s="6">
        <v>0.121</v>
      </c>
      <c r="E6405" s="5">
        <v>0</v>
      </c>
      <c r="F6405" s="6">
        <v>0</v>
      </c>
      <c r="G6405" s="5">
        <v>0</v>
      </c>
      <c r="H6405" s="6">
        <v>0</v>
      </c>
      <c r="I6405" s="5">
        <v>0</v>
      </c>
      <c r="J6405" s="6">
        <v>0</v>
      </c>
      <c r="K6405" s="5">
        <v>0</v>
      </c>
      <c r="L6405" s="6">
        <v>0</v>
      </c>
      <c r="M6405" s="5">
        <v>0</v>
      </c>
      <c r="N6405" s="6">
        <v>0</v>
      </c>
      <c r="O6405" s="5">
        <v>0</v>
      </c>
      <c r="P6405" s="6">
        <v>0</v>
      </c>
      <c r="Q6405" s="5">
        <v>0</v>
      </c>
      <c r="R6405" s="6">
        <v>0</v>
      </c>
      <c r="S6405" s="5">
        <v>0</v>
      </c>
      <c r="T6405" s="6">
        <v>0</v>
      </c>
      <c r="U6405" s="5">
        <v>0</v>
      </c>
      <c r="V6405" s="6">
        <v>0</v>
      </c>
      <c r="W6405" s="5">
        <v>1.081E-2</v>
      </c>
      <c r="X6405" s="6">
        <v>0.121</v>
      </c>
      <c r="Y6405" s="5">
        <v>0</v>
      </c>
      <c r="Z6405" s="6">
        <v>0</v>
      </c>
      <c r="AA6405" s="5">
        <v>0</v>
      </c>
      <c r="AB6405" s="6">
        <v>0</v>
      </c>
      <c r="AC6405" s="5">
        <v>0</v>
      </c>
      <c r="AD6405" s="6">
        <v>0</v>
      </c>
      <c r="AE6405" s="5">
        <v>0</v>
      </c>
      <c r="AF6405" s="6">
        <v>0</v>
      </c>
    </row>
    <row r="6406" spans="2:32" x14ac:dyDescent="0.35">
      <c r="B6406" s="1" t="s">
        <v>826</v>
      </c>
      <c r="C6406" s="5">
        <v>0</v>
      </c>
      <c r="D6406" s="6">
        <v>0</v>
      </c>
      <c r="E6406" s="5">
        <v>0</v>
      </c>
      <c r="F6406" s="6">
        <v>0</v>
      </c>
      <c r="G6406" s="5">
        <v>0</v>
      </c>
      <c r="H6406" s="6">
        <v>0</v>
      </c>
      <c r="I6406" s="5">
        <v>0</v>
      </c>
      <c r="J6406" s="6">
        <v>0</v>
      </c>
      <c r="K6406" s="5">
        <v>0</v>
      </c>
      <c r="L6406" s="6">
        <v>0</v>
      </c>
      <c r="M6406" s="5">
        <v>0</v>
      </c>
      <c r="N6406" s="6">
        <v>0</v>
      </c>
      <c r="O6406" s="5">
        <v>0</v>
      </c>
      <c r="P6406" s="6">
        <v>0</v>
      </c>
      <c r="Q6406" s="5">
        <v>0</v>
      </c>
      <c r="R6406" s="6">
        <v>0</v>
      </c>
      <c r="S6406" s="5">
        <v>0</v>
      </c>
      <c r="T6406" s="6">
        <v>0</v>
      </c>
      <c r="U6406" s="5">
        <v>0</v>
      </c>
      <c r="V6406" s="6">
        <v>0</v>
      </c>
      <c r="W6406" s="5">
        <v>0</v>
      </c>
      <c r="X6406" s="6">
        <v>0</v>
      </c>
      <c r="Y6406" s="5">
        <v>0</v>
      </c>
      <c r="Z6406" s="6">
        <v>0</v>
      </c>
      <c r="AA6406" s="5">
        <v>0</v>
      </c>
      <c r="AB6406" s="6">
        <v>0</v>
      </c>
      <c r="AC6406" s="5">
        <v>0</v>
      </c>
      <c r="AD6406" s="6">
        <v>0</v>
      </c>
      <c r="AE6406" s="5">
        <v>0</v>
      </c>
      <c r="AF6406" s="6">
        <v>0</v>
      </c>
    </row>
    <row r="6407" spans="2:32" x14ac:dyDescent="0.35">
      <c r="B6407" s="1" t="s">
        <v>1447</v>
      </c>
      <c r="C6407" s="5">
        <v>0</v>
      </c>
      <c r="D6407" s="6">
        <v>0</v>
      </c>
      <c r="E6407" s="5">
        <v>0</v>
      </c>
      <c r="F6407" s="6">
        <v>0</v>
      </c>
      <c r="G6407" s="5">
        <v>0</v>
      </c>
      <c r="H6407" s="6">
        <v>0</v>
      </c>
      <c r="I6407" s="5">
        <v>0</v>
      </c>
      <c r="J6407" s="6">
        <v>0</v>
      </c>
      <c r="K6407" s="5">
        <v>0</v>
      </c>
      <c r="L6407" s="6">
        <v>0</v>
      </c>
      <c r="M6407" s="5">
        <v>0</v>
      </c>
      <c r="N6407" s="6">
        <v>0</v>
      </c>
      <c r="O6407" s="5">
        <v>0</v>
      </c>
      <c r="P6407" s="6">
        <v>0</v>
      </c>
      <c r="Q6407" s="5">
        <v>0</v>
      </c>
      <c r="R6407" s="6">
        <v>0</v>
      </c>
      <c r="S6407" s="5">
        <v>0</v>
      </c>
      <c r="T6407" s="6">
        <v>0</v>
      </c>
      <c r="U6407" s="5">
        <v>0</v>
      </c>
      <c r="V6407" s="6">
        <v>0</v>
      </c>
      <c r="W6407" s="5">
        <v>0</v>
      </c>
      <c r="X6407" s="6">
        <v>0</v>
      </c>
      <c r="Y6407" s="5">
        <v>0</v>
      </c>
      <c r="Z6407" s="6">
        <v>0</v>
      </c>
      <c r="AA6407" s="5">
        <v>0</v>
      </c>
      <c r="AB6407" s="6">
        <v>0</v>
      </c>
      <c r="AC6407" s="5">
        <v>0</v>
      </c>
      <c r="AD6407" s="6">
        <v>0</v>
      </c>
      <c r="AE6407" s="5">
        <v>0</v>
      </c>
      <c r="AF6407" s="6">
        <v>0</v>
      </c>
    </row>
    <row r="6408" spans="2:32" x14ac:dyDescent="0.35">
      <c r="B6408" s="1" t="s">
        <v>1448</v>
      </c>
      <c r="C6408" s="5">
        <v>0</v>
      </c>
      <c r="D6408" s="6">
        <v>0</v>
      </c>
      <c r="E6408" s="5">
        <v>0</v>
      </c>
      <c r="F6408" s="6">
        <v>0</v>
      </c>
      <c r="G6408" s="5">
        <v>0</v>
      </c>
      <c r="H6408" s="6">
        <v>0</v>
      </c>
      <c r="I6408" s="5">
        <v>0</v>
      </c>
      <c r="J6408" s="6">
        <v>0</v>
      </c>
      <c r="K6408" s="5">
        <v>0</v>
      </c>
      <c r="L6408" s="6">
        <v>0</v>
      </c>
      <c r="M6408" s="5">
        <v>0</v>
      </c>
      <c r="N6408" s="6">
        <v>0</v>
      </c>
      <c r="O6408" s="5">
        <v>0</v>
      </c>
      <c r="P6408" s="6">
        <v>0</v>
      </c>
      <c r="Q6408" s="5">
        <v>0</v>
      </c>
      <c r="R6408" s="6">
        <v>0</v>
      </c>
      <c r="S6408" s="5">
        <v>0</v>
      </c>
      <c r="T6408" s="6">
        <v>0</v>
      </c>
      <c r="U6408" s="5">
        <v>0</v>
      </c>
      <c r="V6408" s="6">
        <v>0</v>
      </c>
      <c r="W6408" s="5">
        <v>0</v>
      </c>
      <c r="X6408" s="6">
        <v>0</v>
      </c>
      <c r="Y6408" s="5">
        <v>0</v>
      </c>
      <c r="Z6408" s="6">
        <v>0</v>
      </c>
      <c r="AA6408" s="5">
        <v>0</v>
      </c>
      <c r="AB6408" s="6">
        <v>0</v>
      </c>
      <c r="AC6408" s="5">
        <v>0</v>
      </c>
      <c r="AD6408" s="6">
        <v>0</v>
      </c>
      <c r="AE6408" s="5">
        <v>0</v>
      </c>
      <c r="AF6408" s="6">
        <v>0</v>
      </c>
    </row>
    <row r="6409" spans="2:32" x14ac:dyDescent="0.35">
      <c r="B6409" s="1" t="s">
        <v>1449</v>
      </c>
      <c r="C6409" s="5">
        <v>0</v>
      </c>
      <c r="D6409" s="6">
        <v>0</v>
      </c>
      <c r="E6409" s="5">
        <v>0</v>
      </c>
      <c r="F6409" s="6">
        <v>0</v>
      </c>
      <c r="G6409" s="5">
        <v>0</v>
      </c>
      <c r="H6409" s="6">
        <v>0</v>
      </c>
      <c r="I6409" s="5">
        <v>0</v>
      </c>
      <c r="J6409" s="6">
        <v>0</v>
      </c>
      <c r="K6409" s="5">
        <v>0</v>
      </c>
      <c r="L6409" s="6">
        <v>0</v>
      </c>
      <c r="M6409" s="5">
        <v>0</v>
      </c>
      <c r="N6409" s="6">
        <v>0</v>
      </c>
      <c r="O6409" s="5">
        <v>0</v>
      </c>
      <c r="P6409" s="6">
        <v>0</v>
      </c>
      <c r="Q6409" s="5">
        <v>0</v>
      </c>
      <c r="R6409" s="6">
        <v>0</v>
      </c>
      <c r="S6409" s="5">
        <v>0</v>
      </c>
      <c r="T6409" s="6">
        <v>0</v>
      </c>
      <c r="U6409" s="5">
        <v>0</v>
      </c>
      <c r="V6409" s="6">
        <v>0</v>
      </c>
      <c r="W6409" s="5">
        <v>0</v>
      </c>
      <c r="X6409" s="6">
        <v>0</v>
      </c>
      <c r="Y6409" s="5">
        <v>0</v>
      </c>
      <c r="Z6409" s="6">
        <v>0</v>
      </c>
      <c r="AA6409" s="5">
        <v>0</v>
      </c>
      <c r="AB6409" s="6">
        <v>0</v>
      </c>
      <c r="AC6409" s="5">
        <v>0</v>
      </c>
      <c r="AD6409" s="6">
        <v>0</v>
      </c>
      <c r="AE6409" s="5">
        <v>0</v>
      </c>
      <c r="AF6409" s="6">
        <v>0</v>
      </c>
    </row>
    <row r="6410" spans="2:32" x14ac:dyDescent="0.35">
      <c r="B6410" s="1" t="s">
        <v>1450</v>
      </c>
      <c r="C6410" s="5">
        <v>0</v>
      </c>
      <c r="D6410" s="6">
        <v>0</v>
      </c>
      <c r="E6410" s="5">
        <v>0</v>
      </c>
      <c r="F6410" s="6">
        <v>0</v>
      </c>
      <c r="G6410" s="5">
        <v>0</v>
      </c>
      <c r="H6410" s="6">
        <v>0</v>
      </c>
      <c r="I6410" s="5">
        <v>0</v>
      </c>
      <c r="J6410" s="6">
        <v>0</v>
      </c>
      <c r="K6410" s="5">
        <v>0</v>
      </c>
      <c r="L6410" s="6">
        <v>0</v>
      </c>
      <c r="M6410" s="5">
        <v>0</v>
      </c>
      <c r="N6410" s="6">
        <v>0</v>
      </c>
      <c r="O6410" s="5">
        <v>0</v>
      </c>
      <c r="P6410" s="6">
        <v>0</v>
      </c>
      <c r="Q6410" s="5">
        <v>0</v>
      </c>
      <c r="R6410" s="6">
        <v>0</v>
      </c>
      <c r="S6410" s="5">
        <v>0</v>
      </c>
      <c r="T6410" s="6">
        <v>0</v>
      </c>
      <c r="U6410" s="5">
        <v>0</v>
      </c>
      <c r="V6410" s="6">
        <v>0</v>
      </c>
      <c r="W6410" s="5">
        <v>0</v>
      </c>
      <c r="X6410" s="6">
        <v>0</v>
      </c>
      <c r="Y6410" s="5">
        <v>0</v>
      </c>
      <c r="Z6410" s="6">
        <v>0</v>
      </c>
      <c r="AA6410" s="5">
        <v>0</v>
      </c>
      <c r="AB6410" s="6">
        <v>0</v>
      </c>
      <c r="AC6410" s="5">
        <v>0</v>
      </c>
      <c r="AD6410" s="6">
        <v>0</v>
      </c>
      <c r="AE6410" s="5">
        <v>0</v>
      </c>
      <c r="AF6410" s="6">
        <v>0</v>
      </c>
    </row>
    <row r="6411" spans="2:32" x14ac:dyDescent="0.35">
      <c r="B6411" s="1" t="s">
        <v>1451</v>
      </c>
      <c r="C6411" s="5">
        <v>5.6999999999999998E-4</v>
      </c>
      <c r="D6411" s="6">
        <v>0.29299999999999998</v>
      </c>
      <c r="E6411" s="5">
        <v>0</v>
      </c>
      <c r="F6411" s="6">
        <v>0</v>
      </c>
      <c r="G6411" s="5">
        <v>0</v>
      </c>
      <c r="H6411" s="6">
        <v>0</v>
      </c>
      <c r="I6411" s="5">
        <v>0</v>
      </c>
      <c r="J6411" s="6">
        <v>0</v>
      </c>
      <c r="K6411" s="5">
        <v>0</v>
      </c>
      <c r="L6411" s="6">
        <v>0</v>
      </c>
      <c r="M6411" s="5">
        <v>0</v>
      </c>
      <c r="N6411" s="6">
        <v>0</v>
      </c>
      <c r="O6411" s="5">
        <v>0</v>
      </c>
      <c r="P6411" s="6">
        <v>0</v>
      </c>
      <c r="Q6411" s="5">
        <v>0</v>
      </c>
      <c r="R6411" s="6">
        <v>0</v>
      </c>
      <c r="S6411" s="5">
        <v>0</v>
      </c>
      <c r="T6411" s="6">
        <v>0</v>
      </c>
      <c r="U6411" s="5">
        <v>1.4279999999999999E-2</v>
      </c>
      <c r="V6411" s="6">
        <v>0.29299999999999998</v>
      </c>
      <c r="W6411" s="5">
        <v>0</v>
      </c>
      <c r="X6411" s="6">
        <v>0</v>
      </c>
      <c r="Y6411" s="5">
        <v>0</v>
      </c>
      <c r="Z6411" s="6">
        <v>0</v>
      </c>
      <c r="AA6411" s="5">
        <v>0</v>
      </c>
      <c r="AB6411" s="6">
        <v>0</v>
      </c>
      <c r="AC6411" s="5">
        <v>0</v>
      </c>
      <c r="AD6411" s="6">
        <v>0</v>
      </c>
      <c r="AE6411" s="5">
        <v>0</v>
      </c>
      <c r="AF6411" s="6">
        <v>0</v>
      </c>
    </row>
    <row r="6412" spans="2:32" x14ac:dyDescent="0.35">
      <c r="B6412" s="1" t="s">
        <v>1452</v>
      </c>
      <c r="C6412" s="5">
        <v>0</v>
      </c>
      <c r="D6412" s="6">
        <v>0</v>
      </c>
      <c r="E6412" s="5">
        <v>0</v>
      </c>
      <c r="F6412" s="6">
        <v>0</v>
      </c>
      <c r="G6412" s="5">
        <v>0</v>
      </c>
      <c r="H6412" s="6">
        <v>0</v>
      </c>
      <c r="I6412" s="5">
        <v>0</v>
      </c>
      <c r="J6412" s="6">
        <v>0</v>
      </c>
      <c r="K6412" s="5">
        <v>0</v>
      </c>
      <c r="L6412" s="6">
        <v>0</v>
      </c>
      <c r="M6412" s="5">
        <v>0</v>
      </c>
      <c r="N6412" s="6">
        <v>0</v>
      </c>
      <c r="O6412" s="5">
        <v>0</v>
      </c>
      <c r="P6412" s="6">
        <v>0</v>
      </c>
      <c r="Q6412" s="5">
        <v>0</v>
      </c>
      <c r="R6412" s="6">
        <v>0</v>
      </c>
      <c r="S6412" s="5">
        <v>0</v>
      </c>
      <c r="T6412" s="6">
        <v>0</v>
      </c>
      <c r="U6412" s="5">
        <v>0</v>
      </c>
      <c r="V6412" s="6">
        <v>0</v>
      </c>
      <c r="W6412" s="5">
        <v>0</v>
      </c>
      <c r="X6412" s="6">
        <v>0</v>
      </c>
      <c r="Y6412" s="5">
        <v>0</v>
      </c>
      <c r="Z6412" s="6">
        <v>0</v>
      </c>
      <c r="AA6412" s="5">
        <v>0</v>
      </c>
      <c r="AB6412" s="6">
        <v>0</v>
      </c>
      <c r="AC6412" s="5">
        <v>0</v>
      </c>
      <c r="AD6412" s="6">
        <v>0</v>
      </c>
      <c r="AE6412" s="5">
        <v>0</v>
      </c>
      <c r="AF6412" s="6">
        <v>0</v>
      </c>
    </row>
    <row r="6413" spans="2:32" x14ac:dyDescent="0.35">
      <c r="B6413" s="1" t="s">
        <v>1453</v>
      </c>
      <c r="C6413" s="5">
        <v>1E-3</v>
      </c>
      <c r="D6413" s="6">
        <v>0.51100000000000001</v>
      </c>
      <c r="E6413" s="5">
        <v>0</v>
      </c>
      <c r="F6413" s="6">
        <v>0</v>
      </c>
      <c r="G6413" s="5">
        <v>0</v>
      </c>
      <c r="H6413" s="6">
        <v>0</v>
      </c>
      <c r="I6413" s="5">
        <v>2.7130000000000001E-2</v>
      </c>
      <c r="J6413" s="6">
        <v>0.51100000000000001</v>
      </c>
      <c r="K6413" s="5">
        <v>0</v>
      </c>
      <c r="L6413" s="6">
        <v>0</v>
      </c>
      <c r="M6413" s="5">
        <v>0</v>
      </c>
      <c r="N6413" s="6">
        <v>0</v>
      </c>
      <c r="O6413" s="5">
        <v>0</v>
      </c>
      <c r="P6413" s="6">
        <v>0</v>
      </c>
      <c r="Q6413" s="5">
        <v>0</v>
      </c>
      <c r="R6413" s="6">
        <v>0</v>
      </c>
      <c r="S6413" s="5">
        <v>0</v>
      </c>
      <c r="T6413" s="6">
        <v>0</v>
      </c>
      <c r="U6413" s="5">
        <v>0</v>
      </c>
      <c r="V6413" s="6">
        <v>0</v>
      </c>
      <c r="W6413" s="5">
        <v>0</v>
      </c>
      <c r="X6413" s="6">
        <v>0</v>
      </c>
      <c r="Y6413" s="5">
        <v>0</v>
      </c>
      <c r="Z6413" s="6">
        <v>0</v>
      </c>
      <c r="AA6413" s="5">
        <v>0</v>
      </c>
      <c r="AB6413" s="6">
        <v>0</v>
      </c>
      <c r="AC6413" s="5">
        <v>0</v>
      </c>
      <c r="AD6413" s="6">
        <v>0</v>
      </c>
      <c r="AE6413" s="5">
        <v>0</v>
      </c>
      <c r="AF6413" s="6">
        <v>0</v>
      </c>
    </row>
    <row r="6414" spans="2:32" x14ac:dyDescent="0.35">
      <c r="B6414" s="1" t="s">
        <v>1454</v>
      </c>
      <c r="C6414" s="5">
        <v>0</v>
      </c>
      <c r="D6414" s="6">
        <v>0</v>
      </c>
      <c r="E6414" s="5">
        <v>0</v>
      </c>
      <c r="F6414" s="6">
        <v>0</v>
      </c>
      <c r="G6414" s="5">
        <v>0</v>
      </c>
      <c r="H6414" s="6">
        <v>0</v>
      </c>
      <c r="I6414" s="5">
        <v>0</v>
      </c>
      <c r="J6414" s="6">
        <v>0</v>
      </c>
      <c r="K6414" s="5">
        <v>0</v>
      </c>
      <c r="L6414" s="6">
        <v>0</v>
      </c>
      <c r="M6414" s="5">
        <v>0</v>
      </c>
      <c r="N6414" s="6">
        <v>0</v>
      </c>
      <c r="O6414" s="5">
        <v>0</v>
      </c>
      <c r="P6414" s="6">
        <v>0</v>
      </c>
      <c r="Q6414" s="5">
        <v>0</v>
      </c>
      <c r="R6414" s="6">
        <v>0</v>
      </c>
      <c r="S6414" s="5">
        <v>0</v>
      </c>
      <c r="T6414" s="6">
        <v>0</v>
      </c>
      <c r="U6414" s="5">
        <v>0</v>
      </c>
      <c r="V6414" s="6">
        <v>0</v>
      </c>
      <c r="W6414" s="5">
        <v>0</v>
      </c>
      <c r="X6414" s="6">
        <v>0</v>
      </c>
      <c r="Y6414" s="5">
        <v>0</v>
      </c>
      <c r="Z6414" s="6">
        <v>0</v>
      </c>
      <c r="AA6414" s="5">
        <v>0</v>
      </c>
      <c r="AB6414" s="6">
        <v>0</v>
      </c>
      <c r="AC6414" s="5">
        <v>0</v>
      </c>
      <c r="AD6414" s="6">
        <v>0</v>
      </c>
      <c r="AE6414" s="5">
        <v>0</v>
      </c>
      <c r="AF6414" s="6">
        <v>0</v>
      </c>
    </row>
    <row r="6415" spans="2:32" x14ac:dyDescent="0.35">
      <c r="B6415" s="1" t="s">
        <v>1455</v>
      </c>
      <c r="C6415" s="5">
        <v>0</v>
      </c>
      <c r="D6415" s="6">
        <v>0</v>
      </c>
      <c r="E6415" s="5">
        <v>0</v>
      </c>
      <c r="F6415" s="6">
        <v>0</v>
      </c>
      <c r="G6415" s="5">
        <v>0</v>
      </c>
      <c r="H6415" s="6">
        <v>0</v>
      </c>
      <c r="I6415" s="5">
        <v>0</v>
      </c>
      <c r="J6415" s="6">
        <v>0</v>
      </c>
      <c r="K6415" s="5">
        <v>0</v>
      </c>
      <c r="L6415" s="6">
        <v>0</v>
      </c>
      <c r="M6415" s="5">
        <v>0</v>
      </c>
      <c r="N6415" s="6">
        <v>0</v>
      </c>
      <c r="O6415" s="5">
        <v>0</v>
      </c>
      <c r="P6415" s="6">
        <v>0</v>
      </c>
      <c r="Q6415" s="5">
        <v>0</v>
      </c>
      <c r="R6415" s="6">
        <v>0</v>
      </c>
      <c r="S6415" s="5">
        <v>0</v>
      </c>
      <c r="T6415" s="6">
        <v>0</v>
      </c>
      <c r="U6415" s="5">
        <v>0</v>
      </c>
      <c r="V6415" s="6">
        <v>0</v>
      </c>
      <c r="W6415" s="5">
        <v>0</v>
      </c>
      <c r="X6415" s="6">
        <v>0</v>
      </c>
      <c r="Y6415" s="5">
        <v>0</v>
      </c>
      <c r="Z6415" s="6">
        <v>0</v>
      </c>
      <c r="AA6415" s="5">
        <v>0</v>
      </c>
      <c r="AB6415" s="6">
        <v>0</v>
      </c>
      <c r="AC6415" s="5">
        <v>0</v>
      </c>
      <c r="AD6415" s="6">
        <v>0</v>
      </c>
      <c r="AE6415" s="5">
        <v>0</v>
      </c>
      <c r="AF6415" s="6">
        <v>0</v>
      </c>
    </row>
    <row r="6416" spans="2:32" x14ac:dyDescent="0.35">
      <c r="B6416" s="1" t="s">
        <v>1456</v>
      </c>
      <c r="C6416" s="5">
        <v>0</v>
      </c>
      <c r="D6416" s="6">
        <v>0</v>
      </c>
      <c r="E6416" s="5">
        <v>0</v>
      </c>
      <c r="F6416" s="6">
        <v>0</v>
      </c>
      <c r="G6416" s="5">
        <v>0</v>
      </c>
      <c r="H6416" s="6">
        <v>0</v>
      </c>
      <c r="I6416" s="5">
        <v>0</v>
      </c>
      <c r="J6416" s="6">
        <v>0</v>
      </c>
      <c r="K6416" s="5">
        <v>0</v>
      </c>
      <c r="L6416" s="6">
        <v>0</v>
      </c>
      <c r="M6416" s="5">
        <v>0</v>
      </c>
      <c r="N6416" s="6">
        <v>0</v>
      </c>
      <c r="O6416" s="5">
        <v>0</v>
      </c>
      <c r="P6416" s="6">
        <v>0</v>
      </c>
      <c r="Q6416" s="5">
        <v>0</v>
      </c>
      <c r="R6416" s="6">
        <v>0</v>
      </c>
      <c r="S6416" s="5">
        <v>0</v>
      </c>
      <c r="T6416" s="6">
        <v>0</v>
      </c>
      <c r="U6416" s="5">
        <v>0</v>
      </c>
      <c r="V6416" s="6">
        <v>0</v>
      </c>
      <c r="W6416" s="5">
        <v>0</v>
      </c>
      <c r="X6416" s="6">
        <v>0</v>
      </c>
      <c r="Y6416" s="5">
        <v>0</v>
      </c>
      <c r="Z6416" s="6">
        <v>0</v>
      </c>
      <c r="AA6416" s="5">
        <v>0</v>
      </c>
      <c r="AB6416" s="6">
        <v>0</v>
      </c>
      <c r="AC6416" s="5">
        <v>0</v>
      </c>
      <c r="AD6416" s="6">
        <v>0</v>
      </c>
      <c r="AE6416" s="5">
        <v>0</v>
      </c>
      <c r="AF6416" s="6">
        <v>0</v>
      </c>
    </row>
    <row r="6417" spans="2:32" x14ac:dyDescent="0.35">
      <c r="B6417" s="1" t="s">
        <v>1457</v>
      </c>
      <c r="C6417" s="5">
        <v>0</v>
      </c>
      <c r="D6417" s="6">
        <v>0</v>
      </c>
      <c r="E6417" s="5">
        <v>0</v>
      </c>
      <c r="F6417" s="6">
        <v>0</v>
      </c>
      <c r="G6417" s="5">
        <v>0</v>
      </c>
      <c r="H6417" s="6">
        <v>0</v>
      </c>
      <c r="I6417" s="5">
        <v>0</v>
      </c>
      <c r="J6417" s="6">
        <v>0</v>
      </c>
      <c r="K6417" s="5">
        <v>0</v>
      </c>
      <c r="L6417" s="6">
        <v>0</v>
      </c>
      <c r="M6417" s="5">
        <v>0</v>
      </c>
      <c r="N6417" s="6">
        <v>0</v>
      </c>
      <c r="O6417" s="5">
        <v>0</v>
      </c>
      <c r="P6417" s="6">
        <v>0</v>
      </c>
      <c r="Q6417" s="5">
        <v>0</v>
      </c>
      <c r="R6417" s="6">
        <v>0</v>
      </c>
      <c r="S6417" s="5">
        <v>0</v>
      </c>
      <c r="T6417" s="6">
        <v>0</v>
      </c>
      <c r="U6417" s="5">
        <v>0</v>
      </c>
      <c r="V6417" s="6">
        <v>0</v>
      </c>
      <c r="W6417" s="5">
        <v>0</v>
      </c>
      <c r="X6417" s="6">
        <v>0</v>
      </c>
      <c r="Y6417" s="5">
        <v>0</v>
      </c>
      <c r="Z6417" s="6">
        <v>0</v>
      </c>
      <c r="AA6417" s="5">
        <v>0</v>
      </c>
      <c r="AB6417" s="6">
        <v>0</v>
      </c>
      <c r="AC6417" s="5">
        <v>0</v>
      </c>
      <c r="AD6417" s="6">
        <v>0</v>
      </c>
      <c r="AE6417" s="5">
        <v>0</v>
      </c>
      <c r="AF6417" s="6">
        <v>0</v>
      </c>
    </row>
    <row r="6418" spans="2:32" x14ac:dyDescent="0.35">
      <c r="B6418" s="1" t="s">
        <v>833</v>
      </c>
      <c r="C6418" s="5">
        <v>0</v>
      </c>
      <c r="D6418" s="6">
        <v>0</v>
      </c>
      <c r="E6418" s="5">
        <v>0</v>
      </c>
      <c r="F6418" s="6">
        <v>0</v>
      </c>
      <c r="G6418" s="5">
        <v>0</v>
      </c>
      <c r="H6418" s="6">
        <v>0</v>
      </c>
      <c r="I6418" s="5">
        <v>0</v>
      </c>
      <c r="J6418" s="6">
        <v>0</v>
      </c>
      <c r="K6418" s="5">
        <v>0</v>
      </c>
      <c r="L6418" s="6">
        <v>0</v>
      </c>
      <c r="M6418" s="5">
        <v>0</v>
      </c>
      <c r="N6418" s="6">
        <v>0</v>
      </c>
      <c r="O6418" s="5">
        <v>0</v>
      </c>
      <c r="P6418" s="6">
        <v>0</v>
      </c>
      <c r="Q6418" s="5">
        <v>0</v>
      </c>
      <c r="R6418" s="6">
        <v>0</v>
      </c>
      <c r="S6418" s="5">
        <v>0</v>
      </c>
      <c r="T6418" s="6">
        <v>0</v>
      </c>
      <c r="U6418" s="5">
        <v>0</v>
      </c>
      <c r="V6418" s="6">
        <v>0</v>
      </c>
      <c r="W6418" s="5">
        <v>0</v>
      </c>
      <c r="X6418" s="6">
        <v>0</v>
      </c>
      <c r="Y6418" s="5">
        <v>0</v>
      </c>
      <c r="Z6418" s="6">
        <v>0</v>
      </c>
      <c r="AA6418" s="5">
        <v>0</v>
      </c>
      <c r="AB6418" s="6">
        <v>0</v>
      </c>
      <c r="AC6418" s="5">
        <v>0</v>
      </c>
      <c r="AD6418" s="6">
        <v>0</v>
      </c>
      <c r="AE6418" s="5">
        <v>0</v>
      </c>
      <c r="AF6418" s="6">
        <v>0</v>
      </c>
    </row>
    <row r="6419" spans="2:32" x14ac:dyDescent="0.35">
      <c r="B6419" s="1" t="s">
        <v>511</v>
      </c>
      <c r="C6419" s="5">
        <v>0</v>
      </c>
      <c r="D6419" s="6">
        <v>0</v>
      </c>
      <c r="E6419" s="5">
        <v>0</v>
      </c>
      <c r="F6419" s="6">
        <v>0</v>
      </c>
      <c r="G6419" s="5">
        <v>0</v>
      </c>
      <c r="H6419" s="6">
        <v>0</v>
      </c>
      <c r="I6419" s="5">
        <v>0</v>
      </c>
      <c r="J6419" s="6">
        <v>0</v>
      </c>
      <c r="K6419" s="5">
        <v>0</v>
      </c>
      <c r="L6419" s="6">
        <v>0</v>
      </c>
      <c r="M6419" s="5">
        <v>0</v>
      </c>
      <c r="N6419" s="6">
        <v>0</v>
      </c>
      <c r="O6419" s="5">
        <v>0</v>
      </c>
      <c r="P6419" s="6">
        <v>0</v>
      </c>
      <c r="Q6419" s="5">
        <v>0</v>
      </c>
      <c r="R6419" s="6">
        <v>0</v>
      </c>
      <c r="S6419" s="5">
        <v>0</v>
      </c>
      <c r="T6419" s="6">
        <v>0</v>
      </c>
      <c r="U6419" s="5">
        <v>0</v>
      </c>
      <c r="V6419" s="6">
        <v>0</v>
      </c>
      <c r="W6419" s="5">
        <v>0</v>
      </c>
      <c r="X6419" s="6">
        <v>0</v>
      </c>
      <c r="Y6419" s="5">
        <v>0</v>
      </c>
      <c r="Z6419" s="6">
        <v>0</v>
      </c>
      <c r="AA6419" s="5">
        <v>0</v>
      </c>
      <c r="AB6419" s="6">
        <v>0</v>
      </c>
      <c r="AC6419" s="5">
        <v>0</v>
      </c>
      <c r="AD6419" s="6">
        <v>0</v>
      </c>
      <c r="AE6419" s="5">
        <v>0</v>
      </c>
      <c r="AF6419" s="6">
        <v>0</v>
      </c>
    </row>
    <row r="6420" spans="2:32" x14ac:dyDescent="0.35">
      <c r="B6420" s="1" t="s">
        <v>834</v>
      </c>
      <c r="C6420" s="5">
        <v>0</v>
      </c>
      <c r="D6420" s="6">
        <v>0</v>
      </c>
      <c r="E6420" s="5">
        <v>0</v>
      </c>
      <c r="F6420" s="6">
        <v>0</v>
      </c>
      <c r="G6420" s="5">
        <v>0</v>
      </c>
      <c r="H6420" s="6">
        <v>0</v>
      </c>
      <c r="I6420" s="5">
        <v>0</v>
      </c>
      <c r="J6420" s="6">
        <v>0</v>
      </c>
      <c r="K6420" s="5">
        <v>0</v>
      </c>
      <c r="L6420" s="6">
        <v>0</v>
      </c>
      <c r="M6420" s="5">
        <v>0</v>
      </c>
      <c r="N6420" s="6">
        <v>0</v>
      </c>
      <c r="O6420" s="5">
        <v>0</v>
      </c>
      <c r="P6420" s="6">
        <v>0</v>
      </c>
      <c r="Q6420" s="5">
        <v>0</v>
      </c>
      <c r="R6420" s="6">
        <v>0</v>
      </c>
      <c r="S6420" s="5">
        <v>0</v>
      </c>
      <c r="T6420" s="6">
        <v>0</v>
      </c>
      <c r="U6420" s="5">
        <v>0</v>
      </c>
      <c r="V6420" s="6">
        <v>0</v>
      </c>
      <c r="W6420" s="5">
        <v>0</v>
      </c>
      <c r="X6420" s="6">
        <v>0</v>
      </c>
      <c r="Y6420" s="5">
        <v>0</v>
      </c>
      <c r="Z6420" s="6">
        <v>0</v>
      </c>
      <c r="AA6420" s="5">
        <v>0</v>
      </c>
      <c r="AB6420" s="6">
        <v>0</v>
      </c>
      <c r="AC6420" s="5">
        <v>0</v>
      </c>
      <c r="AD6420" s="6">
        <v>0</v>
      </c>
      <c r="AE6420" s="5">
        <v>0</v>
      </c>
      <c r="AF6420" s="6">
        <v>0</v>
      </c>
    </row>
    <row r="6421" spans="2:32" x14ac:dyDescent="0.35">
      <c r="B6421" s="1" t="s">
        <v>835</v>
      </c>
      <c r="C6421" s="5">
        <v>0</v>
      </c>
      <c r="D6421" s="6">
        <v>0</v>
      </c>
      <c r="E6421" s="5">
        <v>0</v>
      </c>
      <c r="F6421" s="6">
        <v>0</v>
      </c>
      <c r="G6421" s="5">
        <v>0</v>
      </c>
      <c r="H6421" s="6">
        <v>0</v>
      </c>
      <c r="I6421" s="5">
        <v>0</v>
      </c>
      <c r="J6421" s="6">
        <v>0</v>
      </c>
      <c r="K6421" s="5">
        <v>0</v>
      </c>
      <c r="L6421" s="6">
        <v>0</v>
      </c>
      <c r="M6421" s="5">
        <v>0</v>
      </c>
      <c r="N6421" s="6">
        <v>0</v>
      </c>
      <c r="O6421" s="5">
        <v>0</v>
      </c>
      <c r="P6421" s="6">
        <v>0</v>
      </c>
      <c r="Q6421" s="5">
        <v>0</v>
      </c>
      <c r="R6421" s="6">
        <v>0</v>
      </c>
      <c r="S6421" s="5">
        <v>0</v>
      </c>
      <c r="T6421" s="6">
        <v>0</v>
      </c>
      <c r="U6421" s="5">
        <v>0</v>
      </c>
      <c r="V6421" s="6">
        <v>0</v>
      </c>
      <c r="W6421" s="5">
        <v>0</v>
      </c>
      <c r="X6421" s="6">
        <v>0</v>
      </c>
      <c r="Y6421" s="5">
        <v>0</v>
      </c>
      <c r="Z6421" s="6">
        <v>0</v>
      </c>
      <c r="AA6421" s="5">
        <v>0</v>
      </c>
      <c r="AB6421" s="6">
        <v>0</v>
      </c>
      <c r="AC6421" s="5">
        <v>0</v>
      </c>
      <c r="AD6421" s="6">
        <v>0</v>
      </c>
      <c r="AE6421" s="5">
        <v>0</v>
      </c>
      <c r="AF6421" s="6">
        <v>0</v>
      </c>
    </row>
    <row r="6422" spans="2:32" x14ac:dyDescent="0.35">
      <c r="B6422" s="1" t="s">
        <v>1458</v>
      </c>
      <c r="C6422" s="5">
        <v>1.5129999999999999E-2</v>
      </c>
      <c r="D6422" s="6">
        <v>7.7169999999999996</v>
      </c>
      <c r="E6422" s="5">
        <v>0</v>
      </c>
      <c r="F6422" s="6">
        <v>0</v>
      </c>
      <c r="G6422" s="5">
        <v>0</v>
      </c>
      <c r="H6422" s="6">
        <v>0</v>
      </c>
      <c r="I6422" s="5">
        <v>0</v>
      </c>
      <c r="J6422" s="6">
        <v>0</v>
      </c>
      <c r="K6422" s="5">
        <v>0</v>
      </c>
      <c r="L6422" s="6">
        <v>0</v>
      </c>
      <c r="M6422" s="5">
        <v>0</v>
      </c>
      <c r="N6422" s="6">
        <v>0</v>
      </c>
      <c r="O6422" s="5">
        <v>0</v>
      </c>
      <c r="P6422" s="6">
        <v>0</v>
      </c>
      <c r="Q6422" s="5">
        <v>0</v>
      </c>
      <c r="R6422" s="6">
        <v>0</v>
      </c>
      <c r="S6422" s="5">
        <v>0</v>
      </c>
      <c r="T6422" s="6">
        <v>0</v>
      </c>
      <c r="U6422" s="5">
        <v>0</v>
      </c>
      <c r="V6422" s="6">
        <v>0</v>
      </c>
      <c r="W6422" s="5">
        <v>0</v>
      </c>
      <c r="X6422" s="6">
        <v>0</v>
      </c>
      <c r="Y6422" s="5">
        <v>0</v>
      </c>
      <c r="Z6422" s="6">
        <v>0</v>
      </c>
      <c r="AA6422" s="5">
        <v>0</v>
      </c>
      <c r="AB6422" s="6">
        <v>0</v>
      </c>
      <c r="AC6422" s="5">
        <v>9.5229999999999995E-2</v>
      </c>
      <c r="AD6422" s="6">
        <v>7.7169999999999996</v>
      </c>
      <c r="AE6422" s="5">
        <v>0</v>
      </c>
      <c r="AF6422" s="6">
        <v>0</v>
      </c>
    </row>
    <row r="6423" spans="2:32" x14ac:dyDescent="0.35">
      <c r="B6423" s="1" t="s">
        <v>837</v>
      </c>
      <c r="C6423" s="5">
        <v>0</v>
      </c>
      <c r="D6423" s="6">
        <v>0</v>
      </c>
      <c r="E6423" s="5">
        <v>0</v>
      </c>
      <c r="F6423" s="6">
        <v>0</v>
      </c>
      <c r="G6423" s="5">
        <v>0</v>
      </c>
      <c r="H6423" s="6">
        <v>0</v>
      </c>
      <c r="I6423" s="5">
        <v>0</v>
      </c>
      <c r="J6423" s="6">
        <v>0</v>
      </c>
      <c r="K6423" s="5">
        <v>0</v>
      </c>
      <c r="L6423" s="6">
        <v>0</v>
      </c>
      <c r="M6423" s="5">
        <v>0</v>
      </c>
      <c r="N6423" s="6">
        <v>0</v>
      </c>
      <c r="O6423" s="5">
        <v>0</v>
      </c>
      <c r="P6423" s="6">
        <v>0</v>
      </c>
      <c r="Q6423" s="5">
        <v>0</v>
      </c>
      <c r="R6423" s="6">
        <v>0</v>
      </c>
      <c r="S6423" s="5">
        <v>0</v>
      </c>
      <c r="T6423" s="6">
        <v>0</v>
      </c>
      <c r="U6423" s="5">
        <v>0</v>
      </c>
      <c r="V6423" s="6">
        <v>0</v>
      </c>
      <c r="W6423" s="5">
        <v>0</v>
      </c>
      <c r="X6423" s="6">
        <v>0</v>
      </c>
      <c r="Y6423" s="5">
        <v>0</v>
      </c>
      <c r="Z6423" s="6">
        <v>0</v>
      </c>
      <c r="AA6423" s="5">
        <v>0</v>
      </c>
      <c r="AB6423" s="6">
        <v>0</v>
      </c>
      <c r="AC6423" s="5">
        <v>0</v>
      </c>
      <c r="AD6423" s="6">
        <v>0</v>
      </c>
      <c r="AE6423" s="5">
        <v>0</v>
      </c>
      <c r="AF6423" s="6">
        <v>0</v>
      </c>
    </row>
    <row r="6424" spans="2:32" x14ac:dyDescent="0.35">
      <c r="B6424" s="1" t="s">
        <v>1459</v>
      </c>
      <c r="C6424" s="5">
        <v>0</v>
      </c>
      <c r="D6424" s="6">
        <v>0</v>
      </c>
      <c r="E6424" s="5">
        <v>0</v>
      </c>
      <c r="F6424" s="6">
        <v>0</v>
      </c>
      <c r="G6424" s="5">
        <v>0</v>
      </c>
      <c r="H6424" s="6">
        <v>0</v>
      </c>
      <c r="I6424" s="5">
        <v>0</v>
      </c>
      <c r="J6424" s="6">
        <v>0</v>
      </c>
      <c r="K6424" s="5">
        <v>0</v>
      </c>
      <c r="L6424" s="6">
        <v>0</v>
      </c>
      <c r="M6424" s="5">
        <v>0</v>
      </c>
      <c r="N6424" s="6">
        <v>0</v>
      </c>
      <c r="O6424" s="5">
        <v>0</v>
      </c>
      <c r="P6424" s="6">
        <v>0</v>
      </c>
      <c r="Q6424" s="5">
        <v>0</v>
      </c>
      <c r="R6424" s="6">
        <v>0</v>
      </c>
      <c r="S6424" s="5">
        <v>0</v>
      </c>
      <c r="T6424" s="6">
        <v>0</v>
      </c>
      <c r="U6424" s="5">
        <v>0</v>
      </c>
      <c r="V6424" s="6">
        <v>0</v>
      </c>
      <c r="W6424" s="5">
        <v>0</v>
      </c>
      <c r="X6424" s="6">
        <v>0</v>
      </c>
      <c r="Y6424" s="5">
        <v>0</v>
      </c>
      <c r="Z6424" s="6">
        <v>0</v>
      </c>
      <c r="AA6424" s="5">
        <v>0</v>
      </c>
      <c r="AB6424" s="6">
        <v>0</v>
      </c>
      <c r="AC6424" s="5">
        <v>0</v>
      </c>
      <c r="AD6424" s="6">
        <v>0</v>
      </c>
      <c r="AE6424" s="5">
        <v>0</v>
      </c>
      <c r="AF6424" s="6">
        <v>0</v>
      </c>
    </row>
    <row r="6425" spans="2:32" x14ac:dyDescent="0.35">
      <c r="B6425" s="1" t="s">
        <v>1460</v>
      </c>
      <c r="C6425" s="5">
        <v>1.67E-3</v>
      </c>
      <c r="D6425" s="6">
        <v>0.85099999999999998</v>
      </c>
      <c r="E6425" s="5">
        <v>0</v>
      </c>
      <c r="F6425" s="6">
        <v>0</v>
      </c>
      <c r="G6425" s="5">
        <v>0</v>
      </c>
      <c r="H6425" s="6">
        <v>0</v>
      </c>
      <c r="I6425" s="5">
        <v>0</v>
      </c>
      <c r="J6425" s="6">
        <v>0</v>
      </c>
      <c r="K6425" s="5">
        <v>0</v>
      </c>
      <c r="L6425" s="6">
        <v>0</v>
      </c>
      <c r="M6425" s="5">
        <v>0</v>
      </c>
      <c r="N6425" s="6">
        <v>0</v>
      </c>
      <c r="O6425" s="5">
        <v>0</v>
      </c>
      <c r="P6425" s="6">
        <v>0</v>
      </c>
      <c r="Q6425" s="5">
        <v>0</v>
      </c>
      <c r="R6425" s="6">
        <v>0</v>
      </c>
      <c r="S6425" s="5">
        <v>0</v>
      </c>
      <c r="T6425" s="6">
        <v>0</v>
      </c>
      <c r="U6425" s="5">
        <v>0</v>
      </c>
      <c r="V6425" s="6">
        <v>0</v>
      </c>
      <c r="W6425" s="5">
        <v>0</v>
      </c>
      <c r="X6425" s="6">
        <v>0</v>
      </c>
      <c r="Y6425" s="5">
        <v>0</v>
      </c>
      <c r="Z6425" s="6">
        <v>0</v>
      </c>
      <c r="AA6425" s="5">
        <v>0</v>
      </c>
      <c r="AB6425" s="6">
        <v>0</v>
      </c>
      <c r="AC6425" s="5">
        <v>1.0500000000000001E-2</v>
      </c>
      <c r="AD6425" s="6">
        <v>0.85099999999999998</v>
      </c>
      <c r="AE6425" s="5">
        <v>0</v>
      </c>
      <c r="AF6425" s="6">
        <v>0</v>
      </c>
    </row>
    <row r="6426" spans="2:32" x14ac:dyDescent="0.35">
      <c r="B6426" s="1" t="s">
        <v>1461</v>
      </c>
      <c r="C6426" s="5">
        <v>7.6800000000000002E-3</v>
      </c>
      <c r="D6426" s="6">
        <v>3.9180000000000001</v>
      </c>
      <c r="E6426" s="5">
        <v>0</v>
      </c>
      <c r="F6426" s="6">
        <v>0</v>
      </c>
      <c r="G6426" s="5">
        <v>0</v>
      </c>
      <c r="H6426" s="6">
        <v>0</v>
      </c>
      <c r="I6426" s="5">
        <v>0</v>
      </c>
      <c r="J6426" s="6">
        <v>0</v>
      </c>
      <c r="K6426" s="5">
        <v>0</v>
      </c>
      <c r="L6426" s="6">
        <v>0</v>
      </c>
      <c r="M6426" s="5">
        <v>0</v>
      </c>
      <c r="N6426" s="6">
        <v>0</v>
      </c>
      <c r="O6426" s="5">
        <v>0</v>
      </c>
      <c r="P6426" s="6">
        <v>0</v>
      </c>
      <c r="Q6426" s="5">
        <v>0</v>
      </c>
      <c r="R6426" s="6">
        <v>0</v>
      </c>
      <c r="S6426" s="5">
        <v>0</v>
      </c>
      <c r="T6426" s="6">
        <v>0</v>
      </c>
      <c r="U6426" s="5">
        <v>0</v>
      </c>
      <c r="V6426" s="6">
        <v>0</v>
      </c>
      <c r="W6426" s="5">
        <v>0</v>
      </c>
      <c r="X6426" s="6">
        <v>0</v>
      </c>
      <c r="Y6426" s="5">
        <v>0</v>
      </c>
      <c r="Z6426" s="6">
        <v>0</v>
      </c>
      <c r="AA6426" s="5">
        <v>4.3130000000000002E-2</v>
      </c>
      <c r="AB6426" s="6">
        <v>3.9180000000000001</v>
      </c>
      <c r="AC6426" s="5">
        <v>0</v>
      </c>
      <c r="AD6426" s="6">
        <v>0</v>
      </c>
      <c r="AE6426" s="5">
        <v>0</v>
      </c>
      <c r="AF6426" s="6">
        <v>0</v>
      </c>
    </row>
    <row r="6427" spans="2:32" x14ac:dyDescent="0.35">
      <c r="B6427" s="1" t="s">
        <v>841</v>
      </c>
      <c r="C6427" s="5">
        <v>0</v>
      </c>
      <c r="D6427" s="6">
        <v>0</v>
      </c>
      <c r="E6427" s="5">
        <v>0</v>
      </c>
      <c r="F6427" s="6">
        <v>0</v>
      </c>
      <c r="G6427" s="5">
        <v>0</v>
      </c>
      <c r="H6427" s="6">
        <v>0</v>
      </c>
      <c r="I6427" s="5">
        <v>0</v>
      </c>
      <c r="J6427" s="6">
        <v>0</v>
      </c>
      <c r="K6427" s="5">
        <v>0</v>
      </c>
      <c r="L6427" s="6">
        <v>0</v>
      </c>
      <c r="M6427" s="5">
        <v>0</v>
      </c>
      <c r="N6427" s="6">
        <v>0</v>
      </c>
      <c r="O6427" s="5">
        <v>0</v>
      </c>
      <c r="P6427" s="6">
        <v>0</v>
      </c>
      <c r="Q6427" s="5">
        <v>0</v>
      </c>
      <c r="R6427" s="6">
        <v>0</v>
      </c>
      <c r="S6427" s="5">
        <v>0</v>
      </c>
      <c r="T6427" s="6">
        <v>0</v>
      </c>
      <c r="U6427" s="5">
        <v>0</v>
      </c>
      <c r="V6427" s="6">
        <v>0</v>
      </c>
      <c r="W6427" s="5">
        <v>0</v>
      </c>
      <c r="X6427" s="6">
        <v>0</v>
      </c>
      <c r="Y6427" s="5">
        <v>0</v>
      </c>
      <c r="Z6427" s="6">
        <v>0</v>
      </c>
      <c r="AA6427" s="5">
        <v>0</v>
      </c>
      <c r="AB6427" s="6">
        <v>0</v>
      </c>
      <c r="AC6427" s="5">
        <v>0</v>
      </c>
      <c r="AD6427" s="6">
        <v>0</v>
      </c>
      <c r="AE6427" s="5">
        <v>0</v>
      </c>
      <c r="AF6427" s="6">
        <v>0</v>
      </c>
    </row>
    <row r="6428" spans="2:32" x14ac:dyDescent="0.35">
      <c r="B6428" s="1" t="s">
        <v>842</v>
      </c>
      <c r="C6428" s="5">
        <v>1.1100000000000001E-3</v>
      </c>
      <c r="D6428" s="6">
        <v>0.56799999999999995</v>
      </c>
      <c r="E6428" s="5">
        <v>0</v>
      </c>
      <c r="F6428" s="6">
        <v>0</v>
      </c>
      <c r="G6428" s="5">
        <v>0</v>
      </c>
      <c r="H6428" s="6">
        <v>0</v>
      </c>
      <c r="I6428" s="5">
        <v>0</v>
      </c>
      <c r="J6428" s="6">
        <v>0</v>
      </c>
      <c r="K6428" s="5">
        <v>0</v>
      </c>
      <c r="L6428" s="6">
        <v>0</v>
      </c>
      <c r="M6428" s="5">
        <v>0</v>
      </c>
      <c r="N6428" s="6">
        <v>0</v>
      </c>
      <c r="O6428" s="5">
        <v>0</v>
      </c>
      <c r="P6428" s="6">
        <v>0</v>
      </c>
      <c r="Q6428" s="5">
        <v>0</v>
      </c>
      <c r="R6428" s="6">
        <v>0</v>
      </c>
      <c r="S6428" s="5">
        <v>0</v>
      </c>
      <c r="T6428" s="6">
        <v>0</v>
      </c>
      <c r="U6428" s="5">
        <v>0</v>
      </c>
      <c r="V6428" s="6">
        <v>0</v>
      </c>
      <c r="W6428" s="5">
        <v>0</v>
      </c>
      <c r="X6428" s="6">
        <v>0</v>
      </c>
      <c r="Y6428" s="5">
        <v>1.0630000000000001E-2</v>
      </c>
      <c r="Z6428" s="6">
        <v>0.56799999999999995</v>
      </c>
      <c r="AA6428" s="5">
        <v>0</v>
      </c>
      <c r="AB6428" s="6">
        <v>0</v>
      </c>
      <c r="AC6428" s="5">
        <v>0</v>
      </c>
      <c r="AD6428" s="6">
        <v>0</v>
      </c>
      <c r="AE6428" s="5">
        <v>0</v>
      </c>
      <c r="AF6428" s="6">
        <v>0</v>
      </c>
    </row>
    <row r="6429" spans="2:32" x14ac:dyDescent="0.35">
      <c r="B6429" s="1" t="s">
        <v>1462</v>
      </c>
      <c r="C6429" s="5">
        <v>0</v>
      </c>
      <c r="D6429" s="6">
        <v>0</v>
      </c>
      <c r="E6429" s="5">
        <v>0</v>
      </c>
      <c r="F6429" s="6">
        <v>0</v>
      </c>
      <c r="G6429" s="5">
        <v>0</v>
      </c>
      <c r="H6429" s="6">
        <v>0</v>
      </c>
      <c r="I6429" s="5">
        <v>0</v>
      </c>
      <c r="J6429" s="6">
        <v>0</v>
      </c>
      <c r="K6429" s="5">
        <v>0</v>
      </c>
      <c r="L6429" s="6">
        <v>0</v>
      </c>
      <c r="M6429" s="5">
        <v>0</v>
      </c>
      <c r="N6429" s="6">
        <v>0</v>
      </c>
      <c r="O6429" s="5">
        <v>0</v>
      </c>
      <c r="P6429" s="6">
        <v>0</v>
      </c>
      <c r="Q6429" s="5">
        <v>0</v>
      </c>
      <c r="R6429" s="6">
        <v>0</v>
      </c>
      <c r="S6429" s="5">
        <v>0</v>
      </c>
      <c r="T6429" s="6">
        <v>0</v>
      </c>
      <c r="U6429" s="5">
        <v>0</v>
      </c>
      <c r="V6429" s="6">
        <v>0</v>
      </c>
      <c r="W6429" s="5">
        <v>0</v>
      </c>
      <c r="X6429" s="6">
        <v>0</v>
      </c>
      <c r="Y6429" s="5">
        <v>0</v>
      </c>
      <c r="Z6429" s="6">
        <v>0</v>
      </c>
      <c r="AA6429" s="5">
        <v>0</v>
      </c>
      <c r="AB6429" s="6">
        <v>0</v>
      </c>
      <c r="AC6429" s="5">
        <v>0</v>
      </c>
      <c r="AD6429" s="6">
        <v>0</v>
      </c>
      <c r="AE6429" s="5">
        <v>0</v>
      </c>
      <c r="AF6429" s="6">
        <v>0</v>
      </c>
    </row>
    <row r="6430" spans="2:32" x14ac:dyDescent="0.35">
      <c r="B6430" s="1" t="s">
        <v>1463</v>
      </c>
      <c r="C6430" s="5">
        <v>9.3000000000000005E-4</v>
      </c>
      <c r="D6430" s="6">
        <v>0.47299999999999998</v>
      </c>
      <c r="E6430" s="5">
        <v>0</v>
      </c>
      <c r="F6430" s="6">
        <v>0</v>
      </c>
      <c r="G6430" s="5">
        <v>0</v>
      </c>
      <c r="H6430" s="6">
        <v>0</v>
      </c>
      <c r="I6430" s="5">
        <v>0</v>
      </c>
      <c r="J6430" s="6">
        <v>0</v>
      </c>
      <c r="K6430" s="5">
        <v>0</v>
      </c>
      <c r="L6430" s="6">
        <v>0</v>
      </c>
      <c r="M6430" s="5">
        <v>0</v>
      </c>
      <c r="N6430" s="6">
        <v>0</v>
      </c>
      <c r="O6430" s="5">
        <v>0</v>
      </c>
      <c r="P6430" s="6">
        <v>0</v>
      </c>
      <c r="Q6430" s="5">
        <v>0</v>
      </c>
      <c r="R6430" s="6">
        <v>0</v>
      </c>
      <c r="S6430" s="5">
        <v>0</v>
      </c>
      <c r="T6430" s="6">
        <v>0</v>
      </c>
      <c r="U6430" s="5">
        <v>0</v>
      </c>
      <c r="V6430" s="6">
        <v>0</v>
      </c>
      <c r="W6430" s="5">
        <v>0</v>
      </c>
      <c r="X6430" s="6">
        <v>0</v>
      </c>
      <c r="Y6430" s="5">
        <v>0</v>
      </c>
      <c r="Z6430" s="6">
        <v>0</v>
      </c>
      <c r="AA6430" s="5">
        <v>0</v>
      </c>
      <c r="AB6430" s="6">
        <v>0</v>
      </c>
      <c r="AC6430" s="5">
        <v>0</v>
      </c>
      <c r="AD6430" s="6">
        <v>0</v>
      </c>
      <c r="AE6430" s="5">
        <v>0.01</v>
      </c>
      <c r="AF6430" s="6">
        <v>0.47299999999999998</v>
      </c>
    </row>
    <row r="6431" spans="2:32" x14ac:dyDescent="0.35">
      <c r="B6431" s="1" t="s">
        <v>1464</v>
      </c>
      <c r="C6431" s="5">
        <v>1.06E-3</v>
      </c>
      <c r="D6431" s="6">
        <v>0.53900000000000003</v>
      </c>
      <c r="E6431" s="5">
        <v>0</v>
      </c>
      <c r="F6431" s="6">
        <v>0</v>
      </c>
      <c r="G6431" s="5">
        <v>0</v>
      </c>
      <c r="H6431" s="6">
        <v>0</v>
      </c>
      <c r="I6431" s="5">
        <v>0</v>
      </c>
      <c r="J6431" s="6">
        <v>0</v>
      </c>
      <c r="K6431" s="5">
        <v>0</v>
      </c>
      <c r="L6431" s="6">
        <v>0</v>
      </c>
      <c r="M6431" s="5">
        <v>0</v>
      </c>
      <c r="N6431" s="6">
        <v>0</v>
      </c>
      <c r="O6431" s="5">
        <v>0</v>
      </c>
      <c r="P6431" s="6">
        <v>0</v>
      </c>
      <c r="Q6431" s="5">
        <v>0</v>
      </c>
      <c r="R6431" s="6">
        <v>0</v>
      </c>
      <c r="S6431" s="5">
        <v>9.4599999999999997E-3</v>
      </c>
      <c r="T6431" s="6">
        <v>0.53900000000000003</v>
      </c>
      <c r="U6431" s="5">
        <v>0</v>
      </c>
      <c r="V6431" s="6">
        <v>0</v>
      </c>
      <c r="W6431" s="5">
        <v>0</v>
      </c>
      <c r="X6431" s="6">
        <v>0</v>
      </c>
      <c r="Y6431" s="5">
        <v>0</v>
      </c>
      <c r="Z6431" s="6">
        <v>0</v>
      </c>
      <c r="AA6431" s="5">
        <v>0</v>
      </c>
      <c r="AB6431" s="6">
        <v>0</v>
      </c>
      <c r="AC6431" s="5">
        <v>0</v>
      </c>
      <c r="AD6431" s="6">
        <v>0</v>
      </c>
      <c r="AE6431" s="5">
        <v>0</v>
      </c>
      <c r="AF6431" s="6">
        <v>0</v>
      </c>
    </row>
    <row r="6432" spans="2:32" x14ac:dyDescent="0.35">
      <c r="B6432" s="2" t="s">
        <v>393</v>
      </c>
    </row>
    <row r="6433" spans="1:32" x14ac:dyDescent="0.35">
      <c r="B6433" s="1" t="s">
        <v>394</v>
      </c>
      <c r="C6433" s="5">
        <v>0</v>
      </c>
      <c r="D6433" s="6">
        <v>0</v>
      </c>
      <c r="E6433" s="5">
        <v>0</v>
      </c>
      <c r="F6433" s="6">
        <v>0</v>
      </c>
      <c r="G6433" s="5">
        <v>0</v>
      </c>
      <c r="H6433" s="6">
        <v>0</v>
      </c>
      <c r="I6433" s="5">
        <v>0</v>
      </c>
      <c r="J6433" s="6">
        <v>0</v>
      </c>
      <c r="K6433" s="5">
        <v>0</v>
      </c>
      <c r="L6433" s="6">
        <v>0</v>
      </c>
      <c r="M6433" s="5">
        <v>0</v>
      </c>
      <c r="N6433" s="6">
        <v>0</v>
      </c>
      <c r="O6433" s="5">
        <v>0</v>
      </c>
      <c r="P6433" s="6">
        <v>0</v>
      </c>
      <c r="Q6433" s="5">
        <v>0</v>
      </c>
      <c r="R6433" s="6">
        <v>0</v>
      </c>
      <c r="S6433" s="5">
        <v>0</v>
      </c>
      <c r="T6433" s="6">
        <v>0</v>
      </c>
      <c r="U6433" s="5">
        <v>0</v>
      </c>
      <c r="V6433" s="6">
        <v>0</v>
      </c>
      <c r="W6433" s="5">
        <v>0</v>
      </c>
      <c r="X6433" s="6">
        <v>0</v>
      </c>
      <c r="Y6433" s="5">
        <v>0</v>
      </c>
      <c r="Z6433" s="6">
        <v>0</v>
      </c>
      <c r="AA6433" s="5">
        <v>0</v>
      </c>
      <c r="AB6433" s="6">
        <v>0</v>
      </c>
      <c r="AC6433" s="5">
        <v>0</v>
      </c>
      <c r="AD6433" s="6">
        <v>0</v>
      </c>
      <c r="AE6433" s="5">
        <v>0</v>
      </c>
      <c r="AF6433" s="6">
        <v>0</v>
      </c>
    </row>
    <row r="6434" spans="1:32" x14ac:dyDescent="0.35">
      <c r="B6434" s="1" t="s">
        <v>843</v>
      </c>
      <c r="C6434" s="5">
        <v>0</v>
      </c>
      <c r="D6434" s="6">
        <v>0</v>
      </c>
      <c r="E6434" s="5">
        <v>0</v>
      </c>
      <c r="F6434" s="6">
        <v>0</v>
      </c>
      <c r="G6434" s="5">
        <v>0</v>
      </c>
      <c r="H6434" s="6">
        <v>0</v>
      </c>
      <c r="I6434" s="5">
        <v>0</v>
      </c>
      <c r="J6434" s="6">
        <v>0</v>
      </c>
      <c r="K6434" s="5">
        <v>0</v>
      </c>
      <c r="L6434" s="6">
        <v>0</v>
      </c>
      <c r="M6434" s="5">
        <v>0</v>
      </c>
      <c r="N6434" s="6">
        <v>0</v>
      </c>
      <c r="O6434" s="5">
        <v>0</v>
      </c>
      <c r="P6434" s="6">
        <v>0</v>
      </c>
      <c r="Q6434" s="5">
        <v>0</v>
      </c>
      <c r="R6434" s="6">
        <v>0</v>
      </c>
      <c r="S6434" s="5">
        <v>0</v>
      </c>
      <c r="T6434" s="6">
        <v>0</v>
      </c>
      <c r="U6434" s="5">
        <v>0</v>
      </c>
      <c r="V6434" s="6">
        <v>0</v>
      </c>
      <c r="W6434" s="5">
        <v>0</v>
      </c>
      <c r="X6434" s="6">
        <v>0</v>
      </c>
      <c r="Y6434" s="5">
        <v>0</v>
      </c>
      <c r="Z6434" s="6">
        <v>0</v>
      </c>
      <c r="AA6434" s="5">
        <v>0</v>
      </c>
      <c r="AB6434" s="6">
        <v>0</v>
      </c>
      <c r="AC6434" s="5">
        <v>0</v>
      </c>
      <c r="AD6434" s="6">
        <v>0</v>
      </c>
      <c r="AE6434" s="5">
        <v>0</v>
      </c>
      <c r="AF6434" s="6">
        <v>0</v>
      </c>
    </row>
    <row r="6435" spans="1:32" x14ac:dyDescent="0.35">
      <c r="B6435" s="1" t="s">
        <v>396</v>
      </c>
      <c r="C6435" s="5">
        <v>0</v>
      </c>
      <c r="D6435" s="6">
        <v>0</v>
      </c>
      <c r="E6435" s="5">
        <v>0</v>
      </c>
      <c r="F6435" s="6">
        <v>0</v>
      </c>
      <c r="G6435" s="5">
        <v>0</v>
      </c>
      <c r="H6435" s="6">
        <v>0</v>
      </c>
      <c r="I6435" s="5">
        <v>0</v>
      </c>
      <c r="J6435" s="6">
        <v>0</v>
      </c>
      <c r="K6435" s="5">
        <v>0</v>
      </c>
      <c r="L6435" s="6">
        <v>0</v>
      </c>
      <c r="M6435" s="5">
        <v>0</v>
      </c>
      <c r="N6435" s="6">
        <v>0</v>
      </c>
      <c r="O6435" s="5">
        <v>0</v>
      </c>
      <c r="P6435" s="6">
        <v>0</v>
      </c>
      <c r="Q6435" s="5">
        <v>0</v>
      </c>
      <c r="R6435" s="6">
        <v>0</v>
      </c>
      <c r="S6435" s="5">
        <v>0</v>
      </c>
      <c r="T6435" s="6">
        <v>0</v>
      </c>
      <c r="U6435" s="5">
        <v>0</v>
      </c>
      <c r="V6435" s="6">
        <v>0</v>
      </c>
      <c r="W6435" s="5">
        <v>0</v>
      </c>
      <c r="X6435" s="6">
        <v>0</v>
      </c>
      <c r="Y6435" s="5">
        <v>0</v>
      </c>
      <c r="Z6435" s="6">
        <v>0</v>
      </c>
      <c r="AA6435" s="5">
        <v>0</v>
      </c>
      <c r="AB6435" s="6">
        <v>0</v>
      </c>
      <c r="AC6435" s="5">
        <v>0</v>
      </c>
      <c r="AD6435" s="6">
        <v>0</v>
      </c>
      <c r="AE6435" s="5">
        <v>0</v>
      </c>
      <c r="AF6435" s="6">
        <v>0</v>
      </c>
    </row>
    <row r="6437" spans="1:32" x14ac:dyDescent="0.35">
      <c r="B6437" s="2" t="s">
        <v>398</v>
      </c>
      <c r="D6437" s="3">
        <v>510.108</v>
      </c>
      <c r="F6437" s="3">
        <v>18.303000000000001</v>
      </c>
      <c r="H6437" s="3">
        <v>36.124000000000002</v>
      </c>
      <c r="J6437" s="3">
        <v>18.838000000000001</v>
      </c>
      <c r="L6437" s="3">
        <v>20.838000000000001</v>
      </c>
      <c r="N6437" s="3">
        <v>23.378</v>
      </c>
      <c r="P6437" s="3">
        <v>12.867000000000001</v>
      </c>
      <c r="R6437" s="3">
        <v>18.488</v>
      </c>
      <c r="T6437" s="3">
        <v>56.978999999999999</v>
      </c>
      <c r="V6437" s="3">
        <v>20.521000000000001</v>
      </c>
      <c r="X6437" s="3">
        <v>11.19</v>
      </c>
      <c r="Z6437" s="3">
        <v>53.41</v>
      </c>
      <c r="AB6437" s="3">
        <v>90.832999999999998</v>
      </c>
      <c r="AD6437" s="3">
        <v>81.034000000000006</v>
      </c>
      <c r="AF6437" s="3">
        <v>47.305</v>
      </c>
    </row>
    <row r="6438" spans="1:32" x14ac:dyDescent="0.35">
      <c r="B6438" s="2" t="s">
        <v>399</v>
      </c>
      <c r="D6438" s="3">
        <v>502</v>
      </c>
      <c r="F6438" s="3">
        <v>28</v>
      </c>
      <c r="H6438" s="3">
        <v>33</v>
      </c>
      <c r="J6438" s="3">
        <v>29</v>
      </c>
      <c r="L6438" s="3">
        <v>29</v>
      </c>
      <c r="N6438" s="3">
        <v>42</v>
      </c>
      <c r="P6438" s="3">
        <v>29</v>
      </c>
      <c r="R6438" s="3">
        <v>33</v>
      </c>
      <c r="T6438" s="3">
        <v>34</v>
      </c>
      <c r="V6438" s="3">
        <v>37</v>
      </c>
      <c r="X6438" s="3">
        <v>52</v>
      </c>
      <c r="Z6438" s="3">
        <v>41</v>
      </c>
      <c r="AB6438" s="3">
        <v>45</v>
      </c>
      <c r="AD6438" s="3">
        <v>35</v>
      </c>
      <c r="AF6438" s="3">
        <v>35</v>
      </c>
    </row>
    <row r="6440" spans="1:32" x14ac:dyDescent="0.35">
      <c r="A6440" s="3" t="s">
        <v>1468</v>
      </c>
      <c r="B6440" s="2" t="s">
        <v>1469</v>
      </c>
    </row>
    <row r="6441" spans="1:32" x14ac:dyDescent="0.35">
      <c r="B6441" s="4" t="s">
        <v>1470</v>
      </c>
    </row>
    <row r="6443" spans="1:32" x14ac:dyDescent="0.35">
      <c r="B6443" s="2" t="s">
        <v>1</v>
      </c>
    </row>
    <row r="6444" spans="1:32" x14ac:dyDescent="0.35">
      <c r="B6444" s="1" t="s">
        <v>500</v>
      </c>
      <c r="C6444" s="5">
        <v>0</v>
      </c>
      <c r="D6444" s="6">
        <v>0</v>
      </c>
      <c r="E6444" s="5">
        <v>0</v>
      </c>
      <c r="F6444" s="6">
        <v>0</v>
      </c>
      <c r="G6444" s="5">
        <v>0</v>
      </c>
      <c r="H6444" s="6">
        <v>0</v>
      </c>
      <c r="I6444" s="5">
        <v>0</v>
      </c>
      <c r="J6444" s="6">
        <v>0</v>
      </c>
      <c r="K6444" s="5">
        <v>0</v>
      </c>
      <c r="L6444" s="6">
        <v>0</v>
      </c>
      <c r="M6444" s="5">
        <v>0</v>
      </c>
      <c r="N6444" s="6">
        <v>0</v>
      </c>
      <c r="O6444" s="5">
        <v>0</v>
      </c>
      <c r="P6444" s="6">
        <v>0</v>
      </c>
      <c r="Q6444" s="5">
        <v>0</v>
      </c>
      <c r="R6444" s="6">
        <v>0</v>
      </c>
      <c r="S6444" s="5">
        <v>0</v>
      </c>
      <c r="T6444" s="6">
        <v>0</v>
      </c>
      <c r="U6444" s="5">
        <v>0</v>
      </c>
      <c r="V6444" s="6">
        <v>0</v>
      </c>
      <c r="W6444" s="5">
        <v>0</v>
      </c>
      <c r="X6444" s="6">
        <v>0</v>
      </c>
      <c r="Y6444" s="5">
        <v>0</v>
      </c>
      <c r="Z6444" s="6">
        <v>0</v>
      </c>
      <c r="AA6444" s="5">
        <v>0</v>
      </c>
      <c r="AB6444" s="6">
        <v>0</v>
      </c>
      <c r="AC6444" s="5">
        <v>0</v>
      </c>
      <c r="AD6444" s="6">
        <v>0</v>
      </c>
      <c r="AE6444" s="5">
        <v>0</v>
      </c>
      <c r="AF6444" s="6">
        <v>0</v>
      </c>
    </row>
    <row r="6445" spans="1:32" x14ac:dyDescent="0.35">
      <c r="B6445" s="1" t="s">
        <v>502</v>
      </c>
      <c r="C6445" s="5">
        <v>0</v>
      </c>
      <c r="D6445" s="6">
        <v>0</v>
      </c>
      <c r="E6445" s="5">
        <v>0</v>
      </c>
      <c r="F6445" s="6">
        <v>0</v>
      </c>
      <c r="G6445" s="5">
        <v>0</v>
      </c>
      <c r="H6445" s="6">
        <v>0</v>
      </c>
      <c r="I6445" s="5">
        <v>0</v>
      </c>
      <c r="J6445" s="6">
        <v>0</v>
      </c>
      <c r="K6445" s="5">
        <v>0</v>
      </c>
      <c r="L6445" s="6">
        <v>0</v>
      </c>
      <c r="M6445" s="5">
        <v>0</v>
      </c>
      <c r="N6445" s="6">
        <v>0</v>
      </c>
      <c r="O6445" s="5">
        <v>0</v>
      </c>
      <c r="P6445" s="6">
        <v>0</v>
      </c>
      <c r="Q6445" s="5">
        <v>0</v>
      </c>
      <c r="R6445" s="6">
        <v>0</v>
      </c>
      <c r="S6445" s="5">
        <v>0</v>
      </c>
      <c r="T6445" s="6">
        <v>0</v>
      </c>
      <c r="U6445" s="5">
        <v>0</v>
      </c>
      <c r="V6445" s="6">
        <v>0</v>
      </c>
      <c r="W6445" s="5">
        <v>0</v>
      </c>
      <c r="X6445" s="6">
        <v>0</v>
      </c>
      <c r="Y6445" s="5">
        <v>0</v>
      </c>
      <c r="Z6445" s="6">
        <v>0</v>
      </c>
      <c r="AA6445" s="5">
        <v>0</v>
      </c>
      <c r="AB6445" s="6">
        <v>0</v>
      </c>
      <c r="AC6445" s="5">
        <v>0</v>
      </c>
      <c r="AD6445" s="6">
        <v>0</v>
      </c>
      <c r="AE6445" s="5">
        <v>0</v>
      </c>
      <c r="AF6445" s="6">
        <v>0</v>
      </c>
    </row>
    <row r="6446" spans="1:32" x14ac:dyDescent="0.35">
      <c r="B6446" s="1" t="s">
        <v>507</v>
      </c>
      <c r="C6446" s="5">
        <v>0</v>
      </c>
      <c r="D6446" s="6">
        <v>0</v>
      </c>
      <c r="E6446" s="5">
        <v>0</v>
      </c>
      <c r="F6446" s="6">
        <v>0</v>
      </c>
      <c r="G6446" s="5">
        <v>0</v>
      </c>
      <c r="H6446" s="6">
        <v>0</v>
      </c>
      <c r="I6446" s="5">
        <v>0</v>
      </c>
      <c r="J6446" s="6">
        <v>0</v>
      </c>
      <c r="K6446" s="5">
        <v>0</v>
      </c>
      <c r="L6446" s="6">
        <v>0</v>
      </c>
      <c r="M6446" s="5">
        <v>0</v>
      </c>
      <c r="N6446" s="6">
        <v>0</v>
      </c>
      <c r="O6446" s="5">
        <v>0</v>
      </c>
      <c r="P6446" s="6">
        <v>0</v>
      </c>
      <c r="Q6446" s="5">
        <v>0</v>
      </c>
      <c r="R6446" s="6">
        <v>0</v>
      </c>
      <c r="S6446" s="5">
        <v>0</v>
      </c>
      <c r="T6446" s="6">
        <v>0</v>
      </c>
      <c r="U6446" s="5">
        <v>0</v>
      </c>
      <c r="V6446" s="6">
        <v>0</v>
      </c>
      <c r="W6446" s="5">
        <v>0</v>
      </c>
      <c r="X6446" s="6">
        <v>0</v>
      </c>
      <c r="Y6446" s="5">
        <v>0</v>
      </c>
      <c r="Z6446" s="6">
        <v>0</v>
      </c>
      <c r="AA6446" s="5">
        <v>0</v>
      </c>
      <c r="AB6446" s="6">
        <v>0</v>
      </c>
      <c r="AC6446" s="5">
        <v>0</v>
      </c>
      <c r="AD6446" s="6">
        <v>0</v>
      </c>
      <c r="AE6446" s="5">
        <v>0</v>
      </c>
      <c r="AF6446" s="6">
        <v>0</v>
      </c>
    </row>
    <row r="6447" spans="1:32" x14ac:dyDescent="0.35">
      <c r="B6447" s="1" t="s">
        <v>1471</v>
      </c>
      <c r="C6447" s="5">
        <v>0</v>
      </c>
      <c r="D6447" s="6">
        <v>0</v>
      </c>
      <c r="E6447" s="5">
        <v>0</v>
      </c>
      <c r="F6447" s="6">
        <v>0</v>
      </c>
      <c r="G6447" s="5">
        <v>0</v>
      </c>
      <c r="H6447" s="6">
        <v>0</v>
      </c>
      <c r="I6447" s="5">
        <v>0</v>
      </c>
      <c r="J6447" s="6">
        <v>0</v>
      </c>
      <c r="K6447" s="5">
        <v>0</v>
      </c>
      <c r="L6447" s="6">
        <v>0</v>
      </c>
      <c r="M6447" s="5">
        <v>0</v>
      </c>
      <c r="N6447" s="6">
        <v>0</v>
      </c>
      <c r="O6447" s="5">
        <v>0</v>
      </c>
      <c r="P6447" s="6">
        <v>0</v>
      </c>
      <c r="Q6447" s="5">
        <v>0</v>
      </c>
      <c r="R6447" s="6">
        <v>0</v>
      </c>
      <c r="S6447" s="5">
        <v>0</v>
      </c>
      <c r="T6447" s="6">
        <v>0</v>
      </c>
      <c r="U6447" s="5">
        <v>0</v>
      </c>
      <c r="V6447" s="6">
        <v>0</v>
      </c>
      <c r="W6447" s="5">
        <v>0</v>
      </c>
      <c r="X6447" s="6">
        <v>0</v>
      </c>
      <c r="Y6447" s="5">
        <v>0</v>
      </c>
      <c r="Z6447" s="6">
        <v>0</v>
      </c>
      <c r="AA6447" s="5">
        <v>0</v>
      </c>
      <c r="AB6447" s="6">
        <v>0</v>
      </c>
      <c r="AC6447" s="5">
        <v>0</v>
      </c>
      <c r="AD6447" s="6">
        <v>0</v>
      </c>
      <c r="AE6447" s="5">
        <v>0</v>
      </c>
      <c r="AF6447" s="6">
        <v>0</v>
      </c>
    </row>
    <row r="6448" spans="1:32" x14ac:dyDescent="0.35">
      <c r="B6448" s="2" t="s">
        <v>2</v>
      </c>
    </row>
    <row r="6449" spans="2:32" x14ac:dyDescent="0.35">
      <c r="B6449" s="1" t="s">
        <v>513</v>
      </c>
      <c r="C6449" s="5">
        <v>0</v>
      </c>
      <c r="D6449" s="6">
        <v>0</v>
      </c>
      <c r="E6449" s="5">
        <v>0</v>
      </c>
      <c r="F6449" s="6">
        <v>0</v>
      </c>
      <c r="G6449" s="5">
        <v>0</v>
      </c>
      <c r="H6449" s="6">
        <v>0</v>
      </c>
      <c r="I6449" s="5">
        <v>0</v>
      </c>
      <c r="J6449" s="6">
        <v>0</v>
      </c>
      <c r="K6449" s="5">
        <v>0</v>
      </c>
      <c r="L6449" s="6">
        <v>0</v>
      </c>
      <c r="M6449" s="5">
        <v>0</v>
      </c>
      <c r="N6449" s="6">
        <v>0</v>
      </c>
      <c r="O6449" s="5">
        <v>0</v>
      </c>
      <c r="P6449" s="6">
        <v>0</v>
      </c>
      <c r="Q6449" s="5">
        <v>0</v>
      </c>
      <c r="R6449" s="6">
        <v>0</v>
      </c>
      <c r="S6449" s="5">
        <v>0</v>
      </c>
      <c r="T6449" s="6">
        <v>0</v>
      </c>
      <c r="U6449" s="5">
        <v>0</v>
      </c>
      <c r="V6449" s="6">
        <v>0</v>
      </c>
      <c r="W6449" s="5">
        <v>0</v>
      </c>
      <c r="X6449" s="6">
        <v>0</v>
      </c>
      <c r="Y6449" s="5">
        <v>0</v>
      </c>
      <c r="Z6449" s="6">
        <v>0</v>
      </c>
      <c r="AA6449" s="5">
        <v>0</v>
      </c>
      <c r="AB6449" s="6">
        <v>0</v>
      </c>
      <c r="AC6449" s="5">
        <v>0</v>
      </c>
      <c r="AD6449" s="6">
        <v>0</v>
      </c>
      <c r="AE6449" s="5">
        <v>0</v>
      </c>
      <c r="AF6449" s="6">
        <v>0</v>
      </c>
    </row>
    <row r="6450" spans="2:32" x14ac:dyDescent="0.35">
      <c r="B6450" s="1" t="s">
        <v>514</v>
      </c>
      <c r="C6450" s="5">
        <v>0</v>
      </c>
      <c r="D6450" s="6">
        <v>0</v>
      </c>
      <c r="E6450" s="5">
        <v>0</v>
      </c>
      <c r="F6450" s="6">
        <v>0</v>
      </c>
      <c r="G6450" s="5">
        <v>0</v>
      </c>
      <c r="H6450" s="6">
        <v>0</v>
      </c>
      <c r="I6450" s="5">
        <v>0</v>
      </c>
      <c r="J6450" s="6">
        <v>0</v>
      </c>
      <c r="K6450" s="5">
        <v>0</v>
      </c>
      <c r="L6450" s="6">
        <v>0</v>
      </c>
      <c r="M6450" s="5">
        <v>0</v>
      </c>
      <c r="N6450" s="6">
        <v>0</v>
      </c>
      <c r="O6450" s="5">
        <v>0</v>
      </c>
      <c r="P6450" s="6">
        <v>0</v>
      </c>
      <c r="Q6450" s="5">
        <v>0</v>
      </c>
      <c r="R6450" s="6">
        <v>0</v>
      </c>
      <c r="S6450" s="5">
        <v>0</v>
      </c>
      <c r="T6450" s="6">
        <v>0</v>
      </c>
      <c r="U6450" s="5">
        <v>0</v>
      </c>
      <c r="V6450" s="6">
        <v>0</v>
      </c>
      <c r="W6450" s="5">
        <v>0</v>
      </c>
      <c r="X6450" s="6">
        <v>0</v>
      </c>
      <c r="Y6450" s="5">
        <v>0</v>
      </c>
      <c r="Z6450" s="6">
        <v>0</v>
      </c>
      <c r="AA6450" s="5">
        <v>0</v>
      </c>
      <c r="AB6450" s="6">
        <v>0</v>
      </c>
      <c r="AC6450" s="5">
        <v>0</v>
      </c>
      <c r="AD6450" s="6">
        <v>0</v>
      </c>
      <c r="AE6450" s="5">
        <v>0</v>
      </c>
      <c r="AF6450" s="6">
        <v>0</v>
      </c>
    </row>
    <row r="6451" spans="2:32" x14ac:dyDescent="0.35">
      <c r="B6451" s="1" t="s">
        <v>515</v>
      </c>
      <c r="C6451" s="5">
        <v>0</v>
      </c>
      <c r="D6451" s="6">
        <v>0</v>
      </c>
      <c r="E6451" s="5">
        <v>0</v>
      </c>
      <c r="F6451" s="6">
        <v>0</v>
      </c>
      <c r="G6451" s="5">
        <v>0</v>
      </c>
      <c r="H6451" s="6">
        <v>0</v>
      </c>
      <c r="I6451" s="5">
        <v>0</v>
      </c>
      <c r="J6451" s="6">
        <v>0</v>
      </c>
      <c r="K6451" s="5">
        <v>0</v>
      </c>
      <c r="L6451" s="6">
        <v>0</v>
      </c>
      <c r="M6451" s="5">
        <v>0</v>
      </c>
      <c r="N6451" s="6">
        <v>0</v>
      </c>
      <c r="O6451" s="5">
        <v>0</v>
      </c>
      <c r="P6451" s="6">
        <v>0</v>
      </c>
      <c r="Q6451" s="5">
        <v>0</v>
      </c>
      <c r="R6451" s="6">
        <v>0</v>
      </c>
      <c r="S6451" s="5">
        <v>0</v>
      </c>
      <c r="T6451" s="6">
        <v>0</v>
      </c>
      <c r="U6451" s="5">
        <v>0</v>
      </c>
      <c r="V6451" s="6">
        <v>0</v>
      </c>
      <c r="W6451" s="5">
        <v>0</v>
      </c>
      <c r="X6451" s="6">
        <v>0</v>
      </c>
      <c r="Y6451" s="5">
        <v>0</v>
      </c>
      <c r="Z6451" s="6">
        <v>0</v>
      </c>
      <c r="AA6451" s="5">
        <v>0</v>
      </c>
      <c r="AB6451" s="6">
        <v>0</v>
      </c>
      <c r="AC6451" s="5">
        <v>0</v>
      </c>
      <c r="AD6451" s="6">
        <v>0</v>
      </c>
      <c r="AE6451" s="5">
        <v>0</v>
      </c>
      <c r="AF6451" s="6">
        <v>0</v>
      </c>
    </row>
    <row r="6452" spans="2:32" x14ac:dyDescent="0.35">
      <c r="B6452" s="1" t="s">
        <v>517</v>
      </c>
      <c r="C6452" s="5">
        <v>0</v>
      </c>
      <c r="D6452" s="6">
        <v>0</v>
      </c>
      <c r="E6452" s="5">
        <v>0</v>
      </c>
      <c r="F6452" s="6">
        <v>0</v>
      </c>
      <c r="G6452" s="5">
        <v>0</v>
      </c>
      <c r="H6452" s="6">
        <v>0</v>
      </c>
      <c r="I6452" s="5">
        <v>0</v>
      </c>
      <c r="J6452" s="6">
        <v>0</v>
      </c>
      <c r="K6452" s="5">
        <v>0</v>
      </c>
      <c r="L6452" s="6">
        <v>0</v>
      </c>
      <c r="M6452" s="5">
        <v>0</v>
      </c>
      <c r="N6452" s="6">
        <v>0</v>
      </c>
      <c r="O6452" s="5">
        <v>0</v>
      </c>
      <c r="P6452" s="6">
        <v>0</v>
      </c>
      <c r="Q6452" s="5">
        <v>0</v>
      </c>
      <c r="R6452" s="6">
        <v>0</v>
      </c>
      <c r="S6452" s="5">
        <v>0</v>
      </c>
      <c r="T6452" s="6">
        <v>0</v>
      </c>
      <c r="U6452" s="5">
        <v>0</v>
      </c>
      <c r="V6452" s="6">
        <v>0</v>
      </c>
      <c r="W6452" s="5">
        <v>0</v>
      </c>
      <c r="X6452" s="6">
        <v>0</v>
      </c>
      <c r="Y6452" s="5">
        <v>0</v>
      </c>
      <c r="Z6452" s="6">
        <v>0</v>
      </c>
      <c r="AA6452" s="5">
        <v>0</v>
      </c>
      <c r="AB6452" s="6">
        <v>0</v>
      </c>
      <c r="AC6452" s="5">
        <v>0</v>
      </c>
      <c r="AD6452" s="6">
        <v>0</v>
      </c>
      <c r="AE6452" s="5">
        <v>0</v>
      </c>
      <c r="AF6452" s="6">
        <v>0</v>
      </c>
    </row>
    <row r="6453" spans="2:32" x14ac:dyDescent="0.35">
      <c r="B6453" s="1" t="s">
        <v>519</v>
      </c>
      <c r="C6453" s="5">
        <v>0</v>
      </c>
      <c r="D6453" s="6">
        <v>0</v>
      </c>
      <c r="E6453" s="5">
        <v>0</v>
      </c>
      <c r="F6453" s="6">
        <v>0</v>
      </c>
      <c r="G6453" s="5">
        <v>0</v>
      </c>
      <c r="H6453" s="6">
        <v>0</v>
      </c>
      <c r="I6453" s="5">
        <v>0</v>
      </c>
      <c r="J6453" s="6">
        <v>0</v>
      </c>
      <c r="K6453" s="5">
        <v>0</v>
      </c>
      <c r="L6453" s="6">
        <v>0</v>
      </c>
      <c r="M6453" s="5">
        <v>0</v>
      </c>
      <c r="N6453" s="6">
        <v>0</v>
      </c>
      <c r="O6453" s="5">
        <v>0</v>
      </c>
      <c r="P6453" s="6">
        <v>0</v>
      </c>
      <c r="Q6453" s="5">
        <v>0</v>
      </c>
      <c r="R6453" s="6">
        <v>0</v>
      </c>
      <c r="S6453" s="5">
        <v>0</v>
      </c>
      <c r="T6453" s="6">
        <v>0</v>
      </c>
      <c r="U6453" s="5">
        <v>0</v>
      </c>
      <c r="V6453" s="6">
        <v>0</v>
      </c>
      <c r="W6453" s="5">
        <v>0</v>
      </c>
      <c r="X6453" s="6">
        <v>0</v>
      </c>
      <c r="Y6453" s="5">
        <v>0</v>
      </c>
      <c r="Z6453" s="6">
        <v>0</v>
      </c>
      <c r="AA6453" s="5">
        <v>0</v>
      </c>
      <c r="AB6453" s="6">
        <v>0</v>
      </c>
      <c r="AC6453" s="5">
        <v>0</v>
      </c>
      <c r="AD6453" s="6">
        <v>0</v>
      </c>
      <c r="AE6453" s="5">
        <v>0</v>
      </c>
      <c r="AF6453" s="6">
        <v>0</v>
      </c>
    </row>
    <row r="6454" spans="2:32" x14ac:dyDescent="0.35">
      <c r="B6454" s="1" t="s">
        <v>520</v>
      </c>
      <c r="C6454" s="5">
        <v>0</v>
      </c>
      <c r="D6454" s="6">
        <v>0</v>
      </c>
      <c r="E6454" s="5">
        <v>0</v>
      </c>
      <c r="F6454" s="6">
        <v>0</v>
      </c>
      <c r="G6454" s="5">
        <v>0</v>
      </c>
      <c r="H6454" s="6">
        <v>0</v>
      </c>
      <c r="I6454" s="5">
        <v>0</v>
      </c>
      <c r="J6454" s="6">
        <v>0</v>
      </c>
      <c r="K6454" s="5">
        <v>0</v>
      </c>
      <c r="L6454" s="6">
        <v>0</v>
      </c>
      <c r="M6454" s="5">
        <v>0</v>
      </c>
      <c r="N6454" s="6">
        <v>0</v>
      </c>
      <c r="O6454" s="5">
        <v>0</v>
      </c>
      <c r="P6454" s="6">
        <v>0</v>
      </c>
      <c r="Q6454" s="5">
        <v>0</v>
      </c>
      <c r="R6454" s="6">
        <v>0</v>
      </c>
      <c r="S6454" s="5">
        <v>0</v>
      </c>
      <c r="T6454" s="6">
        <v>0</v>
      </c>
      <c r="U6454" s="5">
        <v>0</v>
      </c>
      <c r="V6454" s="6">
        <v>0</v>
      </c>
      <c r="W6454" s="5">
        <v>0</v>
      </c>
      <c r="X6454" s="6">
        <v>0</v>
      </c>
      <c r="Y6454" s="5">
        <v>0</v>
      </c>
      <c r="Z6454" s="6">
        <v>0</v>
      </c>
      <c r="AA6454" s="5">
        <v>0</v>
      </c>
      <c r="AB6454" s="6">
        <v>0</v>
      </c>
      <c r="AC6454" s="5">
        <v>0</v>
      </c>
      <c r="AD6454" s="6">
        <v>0</v>
      </c>
      <c r="AE6454" s="5">
        <v>0</v>
      </c>
      <c r="AF6454" s="6">
        <v>0</v>
      </c>
    </row>
    <row r="6455" spans="2:32" x14ac:dyDescent="0.35">
      <c r="B6455" s="1" t="s">
        <v>521</v>
      </c>
      <c r="C6455" s="5">
        <v>0</v>
      </c>
      <c r="D6455" s="6">
        <v>0</v>
      </c>
      <c r="E6455" s="5">
        <v>0</v>
      </c>
      <c r="F6455" s="6">
        <v>0</v>
      </c>
      <c r="G6455" s="5">
        <v>0</v>
      </c>
      <c r="H6455" s="6">
        <v>0</v>
      </c>
      <c r="I6455" s="5">
        <v>0</v>
      </c>
      <c r="J6455" s="6">
        <v>0</v>
      </c>
      <c r="K6455" s="5">
        <v>0</v>
      </c>
      <c r="L6455" s="6">
        <v>0</v>
      </c>
      <c r="M6455" s="5">
        <v>0</v>
      </c>
      <c r="N6455" s="6">
        <v>0</v>
      </c>
      <c r="O6455" s="5">
        <v>0</v>
      </c>
      <c r="P6455" s="6">
        <v>0</v>
      </c>
      <c r="Q6455" s="5">
        <v>0</v>
      </c>
      <c r="R6455" s="6">
        <v>0</v>
      </c>
      <c r="S6455" s="5">
        <v>0</v>
      </c>
      <c r="T6455" s="6">
        <v>0</v>
      </c>
      <c r="U6455" s="5">
        <v>0</v>
      </c>
      <c r="V6455" s="6">
        <v>0</v>
      </c>
      <c r="W6455" s="5">
        <v>0</v>
      </c>
      <c r="X6455" s="6">
        <v>0</v>
      </c>
      <c r="Y6455" s="5">
        <v>0</v>
      </c>
      <c r="Z6455" s="6">
        <v>0</v>
      </c>
      <c r="AA6455" s="5">
        <v>0</v>
      </c>
      <c r="AB6455" s="6">
        <v>0</v>
      </c>
      <c r="AC6455" s="5">
        <v>0</v>
      </c>
      <c r="AD6455" s="6">
        <v>0</v>
      </c>
      <c r="AE6455" s="5">
        <v>0</v>
      </c>
      <c r="AF6455" s="6">
        <v>0</v>
      </c>
    </row>
    <row r="6456" spans="2:32" x14ac:dyDescent="0.35">
      <c r="B6456" s="1" t="s">
        <v>522</v>
      </c>
      <c r="C6456" s="5">
        <v>0</v>
      </c>
      <c r="D6456" s="6">
        <v>0</v>
      </c>
      <c r="E6456" s="5">
        <v>0</v>
      </c>
      <c r="F6456" s="6">
        <v>0</v>
      </c>
      <c r="G6456" s="5">
        <v>0</v>
      </c>
      <c r="H6456" s="6">
        <v>0</v>
      </c>
      <c r="I6456" s="5">
        <v>0</v>
      </c>
      <c r="J6456" s="6">
        <v>0</v>
      </c>
      <c r="K6456" s="5">
        <v>0</v>
      </c>
      <c r="L6456" s="6">
        <v>0</v>
      </c>
      <c r="M6456" s="5">
        <v>0</v>
      </c>
      <c r="N6456" s="6">
        <v>0</v>
      </c>
      <c r="O6456" s="5">
        <v>0</v>
      </c>
      <c r="P6456" s="6">
        <v>0</v>
      </c>
      <c r="Q6456" s="5">
        <v>0</v>
      </c>
      <c r="R6456" s="6">
        <v>0</v>
      </c>
      <c r="S6456" s="5">
        <v>0</v>
      </c>
      <c r="T6456" s="6">
        <v>0</v>
      </c>
      <c r="U6456" s="5">
        <v>0</v>
      </c>
      <c r="V6456" s="6">
        <v>0</v>
      </c>
      <c r="W6456" s="5">
        <v>0</v>
      </c>
      <c r="X6456" s="6">
        <v>0</v>
      </c>
      <c r="Y6456" s="5">
        <v>0</v>
      </c>
      <c r="Z6456" s="6">
        <v>0</v>
      </c>
      <c r="AA6456" s="5">
        <v>0</v>
      </c>
      <c r="AB6456" s="6">
        <v>0</v>
      </c>
      <c r="AC6456" s="5">
        <v>0</v>
      </c>
      <c r="AD6456" s="6">
        <v>0</v>
      </c>
      <c r="AE6456" s="5">
        <v>0</v>
      </c>
      <c r="AF6456" s="6">
        <v>0</v>
      </c>
    </row>
    <row r="6457" spans="2:32" x14ac:dyDescent="0.35">
      <c r="B6457" s="1" t="s">
        <v>523</v>
      </c>
      <c r="C6457" s="5">
        <v>0</v>
      </c>
      <c r="D6457" s="6">
        <v>0</v>
      </c>
      <c r="E6457" s="5">
        <v>0</v>
      </c>
      <c r="F6457" s="6">
        <v>0</v>
      </c>
      <c r="G6457" s="5">
        <v>0</v>
      </c>
      <c r="H6457" s="6">
        <v>0</v>
      </c>
      <c r="I6457" s="5">
        <v>0</v>
      </c>
      <c r="J6457" s="6">
        <v>0</v>
      </c>
      <c r="K6457" s="5">
        <v>0</v>
      </c>
      <c r="L6457" s="6">
        <v>0</v>
      </c>
      <c r="M6457" s="5">
        <v>0</v>
      </c>
      <c r="N6457" s="6">
        <v>0</v>
      </c>
      <c r="O6457" s="5">
        <v>0</v>
      </c>
      <c r="P6457" s="6">
        <v>0</v>
      </c>
      <c r="Q6457" s="5">
        <v>0</v>
      </c>
      <c r="R6457" s="6">
        <v>0</v>
      </c>
      <c r="S6457" s="5">
        <v>0</v>
      </c>
      <c r="T6457" s="6">
        <v>0</v>
      </c>
      <c r="U6457" s="5">
        <v>0</v>
      </c>
      <c r="V6457" s="6">
        <v>0</v>
      </c>
      <c r="W6457" s="5">
        <v>0</v>
      </c>
      <c r="X6457" s="6">
        <v>0</v>
      </c>
      <c r="Y6457" s="5">
        <v>0</v>
      </c>
      <c r="Z6457" s="6">
        <v>0</v>
      </c>
      <c r="AA6457" s="5">
        <v>0</v>
      </c>
      <c r="AB6457" s="6">
        <v>0</v>
      </c>
      <c r="AC6457" s="5">
        <v>0</v>
      </c>
      <c r="AD6457" s="6">
        <v>0</v>
      </c>
      <c r="AE6457" s="5">
        <v>0</v>
      </c>
      <c r="AF6457" s="6">
        <v>0</v>
      </c>
    </row>
    <row r="6458" spans="2:32" x14ac:dyDescent="0.35">
      <c r="B6458" s="1" t="s">
        <v>1183</v>
      </c>
      <c r="C6458" s="5">
        <v>0</v>
      </c>
      <c r="D6458" s="6">
        <v>0</v>
      </c>
      <c r="E6458" s="5">
        <v>0</v>
      </c>
      <c r="F6458" s="6">
        <v>0</v>
      </c>
      <c r="G6458" s="5">
        <v>0</v>
      </c>
      <c r="H6458" s="6">
        <v>0</v>
      </c>
      <c r="I6458" s="5">
        <v>0</v>
      </c>
      <c r="J6458" s="6">
        <v>0</v>
      </c>
      <c r="K6458" s="5">
        <v>0</v>
      </c>
      <c r="L6458" s="6">
        <v>0</v>
      </c>
      <c r="M6458" s="5">
        <v>0</v>
      </c>
      <c r="N6458" s="6">
        <v>0</v>
      </c>
      <c r="O6458" s="5">
        <v>0</v>
      </c>
      <c r="P6458" s="6">
        <v>0</v>
      </c>
      <c r="Q6458" s="5">
        <v>0</v>
      </c>
      <c r="R6458" s="6">
        <v>0</v>
      </c>
      <c r="S6458" s="5">
        <v>0</v>
      </c>
      <c r="T6458" s="6">
        <v>0</v>
      </c>
      <c r="U6458" s="5">
        <v>0</v>
      </c>
      <c r="V6458" s="6">
        <v>0</v>
      </c>
      <c r="W6458" s="5">
        <v>0</v>
      </c>
      <c r="X6458" s="6">
        <v>0</v>
      </c>
      <c r="Y6458" s="5">
        <v>0</v>
      </c>
      <c r="Z6458" s="6">
        <v>0</v>
      </c>
      <c r="AA6458" s="5">
        <v>0</v>
      </c>
      <c r="AB6458" s="6">
        <v>0</v>
      </c>
      <c r="AC6458" s="5">
        <v>0</v>
      </c>
      <c r="AD6458" s="6">
        <v>0</v>
      </c>
      <c r="AE6458" s="5">
        <v>0</v>
      </c>
      <c r="AF6458" s="6">
        <v>0</v>
      </c>
    </row>
    <row r="6459" spans="2:32" x14ac:dyDescent="0.35">
      <c r="B6459" s="2" t="s">
        <v>3</v>
      </c>
    </row>
    <row r="6460" spans="2:32" x14ac:dyDescent="0.35">
      <c r="B6460" s="1" t="s">
        <v>1472</v>
      </c>
      <c r="C6460" s="5">
        <v>0.48177999999999999</v>
      </c>
      <c r="D6460" s="6">
        <v>95.543000000000006</v>
      </c>
      <c r="E6460" s="5">
        <v>0.42451</v>
      </c>
      <c r="F6460" s="6">
        <v>3.556</v>
      </c>
      <c r="G6460" s="5">
        <v>0.72989000000000004</v>
      </c>
      <c r="H6460" s="6">
        <v>5.8010000000000002</v>
      </c>
      <c r="I6460" s="5">
        <v>1.00004</v>
      </c>
      <c r="J6460" s="6">
        <v>6.77</v>
      </c>
      <c r="K6460" s="5">
        <v>0.88761999999999996</v>
      </c>
      <c r="L6460" s="6">
        <v>8.99</v>
      </c>
      <c r="M6460" s="5">
        <v>0.57252999999999998</v>
      </c>
      <c r="N6460" s="6">
        <v>4.9509999999999996</v>
      </c>
      <c r="O6460" s="5">
        <v>1</v>
      </c>
      <c r="P6460" s="6">
        <v>5.53</v>
      </c>
      <c r="Q6460" s="5">
        <v>0.72224999999999995</v>
      </c>
      <c r="R6460" s="6">
        <v>5.4790000000000001</v>
      </c>
      <c r="S6460" s="5">
        <v>0.27748</v>
      </c>
      <c r="T6460" s="6">
        <v>7.8929999999999998</v>
      </c>
      <c r="U6460" s="5">
        <v>1.00013</v>
      </c>
      <c r="V6460" s="6">
        <v>1.577</v>
      </c>
      <c r="W6460" s="5">
        <v>0.22955999999999999</v>
      </c>
      <c r="X6460" s="6">
        <v>0.48499999999999999</v>
      </c>
      <c r="Y6460" s="5">
        <v>0.46010000000000001</v>
      </c>
      <c r="Z6460" s="6">
        <v>6.2850000000000001</v>
      </c>
      <c r="AA6460" s="5">
        <v>0.67164999999999997</v>
      </c>
      <c r="AB6460" s="6">
        <v>21.390999999999998</v>
      </c>
      <c r="AC6460" s="5">
        <v>0.20351</v>
      </c>
      <c r="AD6460" s="6">
        <v>10.112</v>
      </c>
      <c r="AE6460" s="5">
        <v>0.42026999999999998</v>
      </c>
      <c r="AF6460" s="6">
        <v>6.7220000000000004</v>
      </c>
    </row>
    <row r="6461" spans="2:32" x14ac:dyDescent="0.35">
      <c r="B6461" s="1" t="s">
        <v>531</v>
      </c>
      <c r="C6461" s="5">
        <v>0</v>
      </c>
      <c r="D6461" s="6">
        <v>0</v>
      </c>
      <c r="E6461" s="5">
        <v>0</v>
      </c>
      <c r="F6461" s="6">
        <v>0</v>
      </c>
      <c r="G6461" s="5">
        <v>0</v>
      </c>
      <c r="H6461" s="6">
        <v>0</v>
      </c>
      <c r="I6461" s="5">
        <v>0</v>
      </c>
      <c r="J6461" s="6">
        <v>0</v>
      </c>
      <c r="K6461" s="5">
        <v>0</v>
      </c>
      <c r="L6461" s="6">
        <v>0</v>
      </c>
      <c r="M6461" s="5">
        <v>0</v>
      </c>
      <c r="N6461" s="6">
        <v>0</v>
      </c>
      <c r="O6461" s="5">
        <v>0</v>
      </c>
      <c r="P6461" s="6">
        <v>0</v>
      </c>
      <c r="Q6461" s="5">
        <v>0</v>
      </c>
      <c r="R6461" s="6">
        <v>0</v>
      </c>
      <c r="S6461" s="5">
        <v>0</v>
      </c>
      <c r="T6461" s="6">
        <v>0</v>
      </c>
      <c r="U6461" s="5">
        <v>0</v>
      </c>
      <c r="V6461" s="6">
        <v>0</v>
      </c>
      <c r="W6461" s="5">
        <v>0</v>
      </c>
      <c r="X6461" s="6">
        <v>0</v>
      </c>
      <c r="Y6461" s="5">
        <v>0</v>
      </c>
      <c r="Z6461" s="6">
        <v>0</v>
      </c>
      <c r="AA6461" s="5">
        <v>0</v>
      </c>
      <c r="AB6461" s="6">
        <v>0</v>
      </c>
      <c r="AC6461" s="5">
        <v>0</v>
      </c>
      <c r="AD6461" s="6">
        <v>0</v>
      </c>
      <c r="AE6461" s="5">
        <v>0</v>
      </c>
      <c r="AF6461" s="6">
        <v>0</v>
      </c>
    </row>
    <row r="6462" spans="2:32" x14ac:dyDescent="0.35">
      <c r="B6462" s="1" t="s">
        <v>533</v>
      </c>
      <c r="C6462" s="5">
        <v>4.9750000000000003E-2</v>
      </c>
      <c r="D6462" s="6">
        <v>9.8670000000000009</v>
      </c>
      <c r="E6462" s="5">
        <v>0.38607000000000002</v>
      </c>
      <c r="F6462" s="6">
        <v>3.234</v>
      </c>
      <c r="G6462" s="5">
        <v>0.13500999999999999</v>
      </c>
      <c r="H6462" s="6">
        <v>1.073</v>
      </c>
      <c r="I6462" s="5">
        <v>0</v>
      </c>
      <c r="J6462" s="6">
        <v>0</v>
      </c>
      <c r="K6462" s="5">
        <v>0</v>
      </c>
      <c r="L6462" s="6">
        <v>0</v>
      </c>
      <c r="M6462" s="5">
        <v>0</v>
      </c>
      <c r="N6462" s="6">
        <v>0</v>
      </c>
      <c r="O6462" s="5">
        <v>0</v>
      </c>
      <c r="P6462" s="6">
        <v>0</v>
      </c>
      <c r="Q6462" s="5">
        <v>5.602E-2</v>
      </c>
      <c r="R6462" s="6">
        <v>0.42499999999999999</v>
      </c>
      <c r="S6462" s="5">
        <v>4.8480000000000002E-2</v>
      </c>
      <c r="T6462" s="6">
        <v>1.379</v>
      </c>
      <c r="U6462" s="5">
        <v>0</v>
      </c>
      <c r="V6462" s="6">
        <v>0</v>
      </c>
      <c r="W6462" s="5">
        <v>0</v>
      </c>
      <c r="X6462" s="6">
        <v>0</v>
      </c>
      <c r="Y6462" s="5">
        <v>0.22101000000000001</v>
      </c>
      <c r="Z6462" s="6">
        <v>3.0190000000000001</v>
      </c>
      <c r="AA6462" s="5">
        <v>2.3140000000000001E-2</v>
      </c>
      <c r="AB6462" s="6">
        <v>0.73699999999999999</v>
      </c>
      <c r="AC6462" s="5">
        <v>0</v>
      </c>
      <c r="AD6462" s="6">
        <v>0</v>
      </c>
      <c r="AE6462" s="5">
        <v>0</v>
      </c>
      <c r="AF6462" s="6">
        <v>0</v>
      </c>
    </row>
    <row r="6463" spans="2:32" x14ac:dyDescent="0.35">
      <c r="B6463" s="1" t="s">
        <v>1473</v>
      </c>
      <c r="C6463" s="5">
        <v>0</v>
      </c>
      <c r="D6463" s="6">
        <v>0</v>
      </c>
      <c r="E6463" s="5">
        <v>0</v>
      </c>
      <c r="F6463" s="6">
        <v>0</v>
      </c>
      <c r="G6463" s="5">
        <v>0</v>
      </c>
      <c r="H6463" s="6">
        <v>0</v>
      </c>
      <c r="I6463" s="5">
        <v>0</v>
      </c>
      <c r="J6463" s="6">
        <v>0</v>
      </c>
      <c r="K6463" s="5">
        <v>0</v>
      </c>
      <c r="L6463" s="6">
        <v>0</v>
      </c>
      <c r="M6463" s="5">
        <v>0</v>
      </c>
      <c r="N6463" s="6">
        <v>0</v>
      </c>
      <c r="O6463" s="5">
        <v>0</v>
      </c>
      <c r="P6463" s="6">
        <v>0</v>
      </c>
      <c r="Q6463" s="5">
        <v>0</v>
      </c>
      <c r="R6463" s="6">
        <v>0</v>
      </c>
      <c r="S6463" s="5">
        <v>0</v>
      </c>
      <c r="T6463" s="6">
        <v>0</v>
      </c>
      <c r="U6463" s="5">
        <v>0</v>
      </c>
      <c r="V6463" s="6">
        <v>0</v>
      </c>
      <c r="W6463" s="5">
        <v>0</v>
      </c>
      <c r="X6463" s="6">
        <v>0</v>
      </c>
      <c r="Y6463" s="5">
        <v>0</v>
      </c>
      <c r="Z6463" s="6">
        <v>0</v>
      </c>
      <c r="AA6463" s="5">
        <v>0</v>
      </c>
      <c r="AB6463" s="6">
        <v>0</v>
      </c>
      <c r="AC6463" s="5">
        <v>0</v>
      </c>
      <c r="AD6463" s="6">
        <v>0</v>
      </c>
      <c r="AE6463" s="5">
        <v>0</v>
      </c>
      <c r="AF6463" s="6">
        <v>0</v>
      </c>
    </row>
    <row r="6464" spans="2:32" x14ac:dyDescent="0.35">
      <c r="B6464" s="1" t="s">
        <v>538</v>
      </c>
      <c r="C6464" s="5">
        <v>0</v>
      </c>
      <c r="D6464" s="6">
        <v>0</v>
      </c>
      <c r="E6464" s="5">
        <v>0</v>
      </c>
      <c r="F6464" s="6">
        <v>0</v>
      </c>
      <c r="G6464" s="5">
        <v>0</v>
      </c>
      <c r="H6464" s="6">
        <v>0</v>
      </c>
      <c r="I6464" s="5">
        <v>0</v>
      </c>
      <c r="J6464" s="6">
        <v>0</v>
      </c>
      <c r="K6464" s="5">
        <v>0</v>
      </c>
      <c r="L6464" s="6">
        <v>0</v>
      </c>
      <c r="M6464" s="5">
        <v>0</v>
      </c>
      <c r="N6464" s="6">
        <v>0</v>
      </c>
      <c r="O6464" s="5">
        <v>0</v>
      </c>
      <c r="P6464" s="6">
        <v>0</v>
      </c>
      <c r="Q6464" s="5">
        <v>0</v>
      </c>
      <c r="R6464" s="6">
        <v>0</v>
      </c>
      <c r="S6464" s="5">
        <v>0</v>
      </c>
      <c r="T6464" s="6">
        <v>0</v>
      </c>
      <c r="U6464" s="5">
        <v>0</v>
      </c>
      <c r="V6464" s="6">
        <v>0</v>
      </c>
      <c r="W6464" s="5">
        <v>0</v>
      </c>
      <c r="X6464" s="6">
        <v>0</v>
      </c>
      <c r="Y6464" s="5">
        <v>0</v>
      </c>
      <c r="Z6464" s="6">
        <v>0</v>
      </c>
      <c r="AA6464" s="5">
        <v>0</v>
      </c>
      <c r="AB6464" s="6">
        <v>0</v>
      </c>
      <c r="AC6464" s="5">
        <v>0</v>
      </c>
      <c r="AD6464" s="6">
        <v>0</v>
      </c>
      <c r="AE6464" s="5">
        <v>0</v>
      </c>
      <c r="AF6464" s="6">
        <v>0</v>
      </c>
    </row>
    <row r="6465" spans="2:32" x14ac:dyDescent="0.35">
      <c r="B6465" s="2" t="s">
        <v>4</v>
      </c>
    </row>
    <row r="6466" spans="2:32" x14ac:dyDescent="0.35">
      <c r="B6466" s="1" t="s">
        <v>542</v>
      </c>
      <c r="C6466" s="5">
        <v>0</v>
      </c>
      <c r="D6466" s="6">
        <v>0</v>
      </c>
      <c r="E6466" s="5">
        <v>0</v>
      </c>
      <c r="F6466" s="6">
        <v>0</v>
      </c>
      <c r="G6466" s="5">
        <v>0</v>
      </c>
      <c r="H6466" s="6">
        <v>0</v>
      </c>
      <c r="I6466" s="5">
        <v>0</v>
      </c>
      <c r="J6466" s="6">
        <v>0</v>
      </c>
      <c r="K6466" s="5">
        <v>0</v>
      </c>
      <c r="L6466" s="6">
        <v>0</v>
      </c>
      <c r="M6466" s="5">
        <v>0</v>
      </c>
      <c r="N6466" s="6">
        <v>0</v>
      </c>
      <c r="O6466" s="5">
        <v>0</v>
      </c>
      <c r="P6466" s="6">
        <v>0</v>
      </c>
      <c r="Q6466" s="5">
        <v>0</v>
      </c>
      <c r="R6466" s="6">
        <v>0</v>
      </c>
      <c r="S6466" s="5">
        <v>0</v>
      </c>
      <c r="T6466" s="6">
        <v>0</v>
      </c>
      <c r="U6466" s="5">
        <v>0</v>
      </c>
      <c r="V6466" s="6">
        <v>0</v>
      </c>
      <c r="W6466" s="5">
        <v>0</v>
      </c>
      <c r="X6466" s="6">
        <v>0</v>
      </c>
      <c r="Y6466" s="5">
        <v>0</v>
      </c>
      <c r="Z6466" s="6">
        <v>0</v>
      </c>
      <c r="AA6466" s="5">
        <v>0</v>
      </c>
      <c r="AB6466" s="6">
        <v>0</v>
      </c>
      <c r="AC6466" s="5">
        <v>0</v>
      </c>
      <c r="AD6466" s="6">
        <v>0</v>
      </c>
      <c r="AE6466" s="5">
        <v>0</v>
      </c>
      <c r="AF6466" s="6">
        <v>0</v>
      </c>
    </row>
    <row r="6467" spans="2:32" x14ac:dyDescent="0.35">
      <c r="B6467" s="1" t="s">
        <v>544</v>
      </c>
      <c r="C6467" s="5">
        <v>0</v>
      </c>
      <c r="D6467" s="6">
        <v>0</v>
      </c>
      <c r="E6467" s="5">
        <v>0</v>
      </c>
      <c r="F6467" s="6">
        <v>0</v>
      </c>
      <c r="G6467" s="5">
        <v>0</v>
      </c>
      <c r="H6467" s="6">
        <v>0</v>
      </c>
      <c r="I6467" s="5">
        <v>0</v>
      </c>
      <c r="J6467" s="6">
        <v>0</v>
      </c>
      <c r="K6467" s="5">
        <v>0</v>
      </c>
      <c r="L6467" s="6">
        <v>0</v>
      </c>
      <c r="M6467" s="5">
        <v>0</v>
      </c>
      <c r="N6467" s="6">
        <v>0</v>
      </c>
      <c r="O6467" s="5">
        <v>0</v>
      </c>
      <c r="P6467" s="6">
        <v>0</v>
      </c>
      <c r="Q6467" s="5">
        <v>0</v>
      </c>
      <c r="R6467" s="6">
        <v>0</v>
      </c>
      <c r="S6467" s="5">
        <v>0</v>
      </c>
      <c r="T6467" s="6">
        <v>0</v>
      </c>
      <c r="U6467" s="5">
        <v>0</v>
      </c>
      <c r="V6467" s="6">
        <v>0</v>
      </c>
      <c r="W6467" s="5">
        <v>0</v>
      </c>
      <c r="X6467" s="6">
        <v>0</v>
      </c>
      <c r="Y6467" s="5">
        <v>0</v>
      </c>
      <c r="Z6467" s="6">
        <v>0</v>
      </c>
      <c r="AA6467" s="5">
        <v>0</v>
      </c>
      <c r="AB6467" s="6">
        <v>0</v>
      </c>
      <c r="AC6467" s="5">
        <v>0</v>
      </c>
      <c r="AD6467" s="6">
        <v>0</v>
      </c>
      <c r="AE6467" s="5">
        <v>0</v>
      </c>
      <c r="AF6467" s="6">
        <v>0</v>
      </c>
    </row>
    <row r="6468" spans="2:32" x14ac:dyDescent="0.35">
      <c r="B6468" s="1" t="s">
        <v>1199</v>
      </c>
      <c r="C6468" s="5">
        <v>0</v>
      </c>
      <c r="D6468" s="6">
        <v>0</v>
      </c>
      <c r="E6468" s="5">
        <v>0</v>
      </c>
      <c r="F6468" s="6">
        <v>0</v>
      </c>
      <c r="G6468" s="5">
        <v>0</v>
      </c>
      <c r="H6468" s="6">
        <v>0</v>
      </c>
      <c r="I6468" s="5">
        <v>0</v>
      </c>
      <c r="J6468" s="6">
        <v>0</v>
      </c>
      <c r="K6468" s="5">
        <v>0</v>
      </c>
      <c r="L6468" s="6">
        <v>0</v>
      </c>
      <c r="M6468" s="5">
        <v>0</v>
      </c>
      <c r="N6468" s="6">
        <v>0</v>
      </c>
      <c r="O6468" s="5">
        <v>0</v>
      </c>
      <c r="P6468" s="6">
        <v>0</v>
      </c>
      <c r="Q6468" s="5">
        <v>0</v>
      </c>
      <c r="R6468" s="6">
        <v>0</v>
      </c>
      <c r="S6468" s="5">
        <v>0</v>
      </c>
      <c r="T6468" s="6">
        <v>0</v>
      </c>
      <c r="U6468" s="5">
        <v>0</v>
      </c>
      <c r="V6468" s="6">
        <v>0</v>
      </c>
      <c r="W6468" s="5">
        <v>0</v>
      </c>
      <c r="X6468" s="6">
        <v>0</v>
      </c>
      <c r="Y6468" s="5">
        <v>0</v>
      </c>
      <c r="Z6468" s="6">
        <v>0</v>
      </c>
      <c r="AA6468" s="5">
        <v>0</v>
      </c>
      <c r="AB6468" s="6">
        <v>0</v>
      </c>
      <c r="AC6468" s="5">
        <v>0</v>
      </c>
      <c r="AD6468" s="6">
        <v>0</v>
      </c>
      <c r="AE6468" s="5">
        <v>0</v>
      </c>
      <c r="AF6468" s="6">
        <v>0</v>
      </c>
    </row>
    <row r="6469" spans="2:32" x14ac:dyDescent="0.35">
      <c r="B6469" s="1" t="s">
        <v>547</v>
      </c>
      <c r="C6469" s="5">
        <v>0</v>
      </c>
      <c r="D6469" s="6">
        <v>0</v>
      </c>
      <c r="E6469" s="5">
        <v>0</v>
      </c>
      <c r="F6469" s="6">
        <v>0</v>
      </c>
      <c r="G6469" s="5">
        <v>0</v>
      </c>
      <c r="H6469" s="6">
        <v>0</v>
      </c>
      <c r="I6469" s="5">
        <v>0</v>
      </c>
      <c r="J6469" s="6">
        <v>0</v>
      </c>
      <c r="K6469" s="5">
        <v>0</v>
      </c>
      <c r="L6469" s="6">
        <v>0</v>
      </c>
      <c r="M6469" s="5">
        <v>0</v>
      </c>
      <c r="N6469" s="6">
        <v>0</v>
      </c>
      <c r="O6469" s="5">
        <v>0</v>
      </c>
      <c r="P6469" s="6">
        <v>0</v>
      </c>
      <c r="Q6469" s="5">
        <v>0</v>
      </c>
      <c r="R6469" s="6">
        <v>0</v>
      </c>
      <c r="S6469" s="5">
        <v>0</v>
      </c>
      <c r="T6469" s="6">
        <v>0</v>
      </c>
      <c r="U6469" s="5">
        <v>0</v>
      </c>
      <c r="V6469" s="6">
        <v>0</v>
      </c>
      <c r="W6469" s="5">
        <v>0</v>
      </c>
      <c r="X6469" s="6">
        <v>0</v>
      </c>
      <c r="Y6469" s="5">
        <v>0</v>
      </c>
      <c r="Z6469" s="6">
        <v>0</v>
      </c>
      <c r="AA6469" s="5">
        <v>0</v>
      </c>
      <c r="AB6469" s="6">
        <v>0</v>
      </c>
      <c r="AC6469" s="5">
        <v>0</v>
      </c>
      <c r="AD6469" s="6">
        <v>0</v>
      </c>
      <c r="AE6469" s="5">
        <v>0</v>
      </c>
      <c r="AF6469" s="6">
        <v>0</v>
      </c>
    </row>
    <row r="6470" spans="2:32" x14ac:dyDescent="0.35">
      <c r="B6470" s="1" t="s">
        <v>551</v>
      </c>
      <c r="C6470" s="5">
        <v>0</v>
      </c>
      <c r="D6470" s="6">
        <v>0</v>
      </c>
      <c r="E6470" s="5">
        <v>0</v>
      </c>
      <c r="F6470" s="6">
        <v>0</v>
      </c>
      <c r="G6470" s="5">
        <v>0</v>
      </c>
      <c r="H6470" s="6">
        <v>0</v>
      </c>
      <c r="I6470" s="5">
        <v>0</v>
      </c>
      <c r="J6470" s="6">
        <v>0</v>
      </c>
      <c r="K6470" s="5">
        <v>0</v>
      </c>
      <c r="L6470" s="6">
        <v>0</v>
      </c>
      <c r="M6470" s="5">
        <v>0</v>
      </c>
      <c r="N6470" s="6">
        <v>0</v>
      </c>
      <c r="O6470" s="5">
        <v>0</v>
      </c>
      <c r="P6470" s="6">
        <v>0</v>
      </c>
      <c r="Q6470" s="5">
        <v>0</v>
      </c>
      <c r="R6470" s="6">
        <v>0</v>
      </c>
      <c r="S6470" s="5">
        <v>0</v>
      </c>
      <c r="T6470" s="6">
        <v>0</v>
      </c>
      <c r="U6470" s="5">
        <v>0</v>
      </c>
      <c r="V6470" s="6">
        <v>0</v>
      </c>
      <c r="W6470" s="5">
        <v>0</v>
      </c>
      <c r="X6470" s="6">
        <v>0</v>
      </c>
      <c r="Y6470" s="5">
        <v>0</v>
      </c>
      <c r="Z6470" s="6">
        <v>0</v>
      </c>
      <c r="AA6470" s="5">
        <v>0</v>
      </c>
      <c r="AB6470" s="6">
        <v>0</v>
      </c>
      <c r="AC6470" s="5">
        <v>0</v>
      </c>
      <c r="AD6470" s="6">
        <v>0</v>
      </c>
      <c r="AE6470" s="5">
        <v>0</v>
      </c>
      <c r="AF6470" s="6">
        <v>0</v>
      </c>
    </row>
    <row r="6471" spans="2:32" x14ac:dyDescent="0.35">
      <c r="B6471" s="1" t="s">
        <v>552</v>
      </c>
      <c r="C6471" s="5">
        <v>0</v>
      </c>
      <c r="D6471" s="6">
        <v>0</v>
      </c>
      <c r="E6471" s="5">
        <v>0</v>
      </c>
      <c r="F6471" s="6">
        <v>0</v>
      </c>
      <c r="G6471" s="5">
        <v>0</v>
      </c>
      <c r="H6471" s="6">
        <v>0</v>
      </c>
      <c r="I6471" s="5">
        <v>0</v>
      </c>
      <c r="J6471" s="6">
        <v>0</v>
      </c>
      <c r="K6471" s="5">
        <v>0</v>
      </c>
      <c r="L6471" s="6">
        <v>0</v>
      </c>
      <c r="M6471" s="5">
        <v>0</v>
      </c>
      <c r="N6471" s="6">
        <v>0</v>
      </c>
      <c r="O6471" s="5">
        <v>0</v>
      </c>
      <c r="P6471" s="6">
        <v>0</v>
      </c>
      <c r="Q6471" s="5">
        <v>0</v>
      </c>
      <c r="R6471" s="6">
        <v>0</v>
      </c>
      <c r="S6471" s="5">
        <v>0</v>
      </c>
      <c r="T6471" s="6">
        <v>0</v>
      </c>
      <c r="U6471" s="5">
        <v>0</v>
      </c>
      <c r="V6471" s="6">
        <v>0</v>
      </c>
      <c r="W6471" s="5">
        <v>0</v>
      </c>
      <c r="X6471" s="6">
        <v>0</v>
      </c>
      <c r="Y6471" s="5">
        <v>0</v>
      </c>
      <c r="Z6471" s="6">
        <v>0</v>
      </c>
      <c r="AA6471" s="5">
        <v>0</v>
      </c>
      <c r="AB6471" s="6">
        <v>0</v>
      </c>
      <c r="AC6471" s="5">
        <v>0</v>
      </c>
      <c r="AD6471" s="6">
        <v>0</v>
      </c>
      <c r="AE6471" s="5">
        <v>0</v>
      </c>
      <c r="AF6471" s="6">
        <v>0</v>
      </c>
    </row>
    <row r="6472" spans="2:32" x14ac:dyDescent="0.35">
      <c r="B6472" s="2" t="s">
        <v>5</v>
      </c>
    </row>
    <row r="6473" spans="2:32" x14ac:dyDescent="0.35">
      <c r="B6473" s="1" t="s">
        <v>553</v>
      </c>
      <c r="C6473" s="5">
        <v>0</v>
      </c>
      <c r="D6473" s="6">
        <v>0</v>
      </c>
      <c r="E6473" s="5">
        <v>0</v>
      </c>
      <c r="F6473" s="6">
        <v>0</v>
      </c>
      <c r="G6473" s="5">
        <v>0</v>
      </c>
      <c r="H6473" s="6">
        <v>0</v>
      </c>
      <c r="I6473" s="5">
        <v>0</v>
      </c>
      <c r="J6473" s="6">
        <v>0</v>
      </c>
      <c r="K6473" s="5">
        <v>0</v>
      </c>
      <c r="L6473" s="6">
        <v>0</v>
      </c>
      <c r="M6473" s="5">
        <v>0</v>
      </c>
      <c r="N6473" s="6">
        <v>0</v>
      </c>
      <c r="O6473" s="5">
        <v>0</v>
      </c>
      <c r="P6473" s="6">
        <v>0</v>
      </c>
      <c r="Q6473" s="5">
        <v>0</v>
      </c>
      <c r="R6473" s="6">
        <v>0</v>
      </c>
      <c r="S6473" s="5">
        <v>0</v>
      </c>
      <c r="T6473" s="6">
        <v>0</v>
      </c>
      <c r="U6473" s="5">
        <v>0</v>
      </c>
      <c r="V6473" s="6">
        <v>0</v>
      </c>
      <c r="W6473" s="5">
        <v>0</v>
      </c>
      <c r="X6473" s="6">
        <v>0</v>
      </c>
      <c r="Y6473" s="5">
        <v>0</v>
      </c>
      <c r="Z6473" s="6">
        <v>0</v>
      </c>
      <c r="AA6473" s="5">
        <v>0</v>
      </c>
      <c r="AB6473" s="6">
        <v>0</v>
      </c>
      <c r="AC6473" s="5">
        <v>0</v>
      </c>
      <c r="AD6473" s="6">
        <v>0</v>
      </c>
      <c r="AE6473" s="5">
        <v>0</v>
      </c>
      <c r="AF6473" s="6">
        <v>0</v>
      </c>
    </row>
    <row r="6474" spans="2:32" x14ac:dyDescent="0.35">
      <c r="B6474" s="1" t="s">
        <v>554</v>
      </c>
      <c r="C6474" s="5">
        <v>0</v>
      </c>
      <c r="D6474" s="6">
        <v>0</v>
      </c>
      <c r="E6474" s="5">
        <v>0</v>
      </c>
      <c r="F6474" s="6">
        <v>0</v>
      </c>
      <c r="G6474" s="5">
        <v>0</v>
      </c>
      <c r="H6474" s="6">
        <v>0</v>
      </c>
      <c r="I6474" s="5">
        <v>0</v>
      </c>
      <c r="J6474" s="6">
        <v>0</v>
      </c>
      <c r="K6474" s="5">
        <v>0</v>
      </c>
      <c r="L6474" s="6">
        <v>0</v>
      </c>
      <c r="M6474" s="5">
        <v>0</v>
      </c>
      <c r="N6474" s="6">
        <v>0</v>
      </c>
      <c r="O6474" s="5">
        <v>0</v>
      </c>
      <c r="P6474" s="6">
        <v>0</v>
      </c>
      <c r="Q6474" s="5">
        <v>0</v>
      </c>
      <c r="R6474" s="6">
        <v>0</v>
      </c>
      <c r="S6474" s="5">
        <v>0</v>
      </c>
      <c r="T6474" s="6">
        <v>0</v>
      </c>
      <c r="U6474" s="5">
        <v>0</v>
      </c>
      <c r="V6474" s="6">
        <v>0</v>
      </c>
      <c r="W6474" s="5">
        <v>0</v>
      </c>
      <c r="X6474" s="6">
        <v>0</v>
      </c>
      <c r="Y6474" s="5">
        <v>0</v>
      </c>
      <c r="Z6474" s="6">
        <v>0</v>
      </c>
      <c r="AA6474" s="5">
        <v>0</v>
      </c>
      <c r="AB6474" s="6">
        <v>0</v>
      </c>
      <c r="AC6474" s="5">
        <v>0</v>
      </c>
      <c r="AD6474" s="6">
        <v>0</v>
      </c>
      <c r="AE6474" s="5">
        <v>0</v>
      </c>
      <c r="AF6474" s="6">
        <v>0</v>
      </c>
    </row>
    <row r="6475" spans="2:32" x14ac:dyDescent="0.35">
      <c r="B6475" s="1" t="s">
        <v>555</v>
      </c>
      <c r="C6475" s="5">
        <v>0</v>
      </c>
      <c r="D6475" s="6">
        <v>0</v>
      </c>
      <c r="E6475" s="5">
        <v>0</v>
      </c>
      <c r="F6475" s="6">
        <v>0</v>
      </c>
      <c r="G6475" s="5">
        <v>0</v>
      </c>
      <c r="H6475" s="6">
        <v>0</v>
      </c>
      <c r="I6475" s="5">
        <v>0</v>
      </c>
      <c r="J6475" s="6">
        <v>0</v>
      </c>
      <c r="K6475" s="5">
        <v>0</v>
      </c>
      <c r="L6475" s="6">
        <v>0</v>
      </c>
      <c r="M6475" s="5">
        <v>0</v>
      </c>
      <c r="N6475" s="6">
        <v>0</v>
      </c>
      <c r="O6475" s="5">
        <v>0</v>
      </c>
      <c r="P6475" s="6">
        <v>0</v>
      </c>
      <c r="Q6475" s="5">
        <v>0</v>
      </c>
      <c r="R6475" s="6">
        <v>0</v>
      </c>
      <c r="S6475" s="5">
        <v>0</v>
      </c>
      <c r="T6475" s="6">
        <v>0</v>
      </c>
      <c r="U6475" s="5">
        <v>0</v>
      </c>
      <c r="V6475" s="6">
        <v>0</v>
      </c>
      <c r="W6475" s="5">
        <v>0</v>
      </c>
      <c r="X6475" s="6">
        <v>0</v>
      </c>
      <c r="Y6475" s="5">
        <v>0</v>
      </c>
      <c r="Z6475" s="6">
        <v>0</v>
      </c>
      <c r="AA6475" s="5">
        <v>0</v>
      </c>
      <c r="AB6475" s="6">
        <v>0</v>
      </c>
      <c r="AC6475" s="5">
        <v>0</v>
      </c>
      <c r="AD6475" s="6">
        <v>0</v>
      </c>
      <c r="AE6475" s="5">
        <v>0</v>
      </c>
      <c r="AF6475" s="6">
        <v>0</v>
      </c>
    </row>
    <row r="6476" spans="2:32" x14ac:dyDescent="0.35">
      <c r="B6476" s="1" t="s">
        <v>1474</v>
      </c>
      <c r="C6476" s="5">
        <v>0</v>
      </c>
      <c r="D6476" s="6">
        <v>0</v>
      </c>
      <c r="E6476" s="5">
        <v>0</v>
      </c>
      <c r="F6476" s="6">
        <v>0</v>
      </c>
      <c r="G6476" s="5">
        <v>0</v>
      </c>
      <c r="H6476" s="6">
        <v>0</v>
      </c>
      <c r="I6476" s="5">
        <v>0</v>
      </c>
      <c r="J6476" s="6">
        <v>0</v>
      </c>
      <c r="K6476" s="5">
        <v>0</v>
      </c>
      <c r="L6476" s="6">
        <v>0</v>
      </c>
      <c r="M6476" s="5">
        <v>0</v>
      </c>
      <c r="N6476" s="6">
        <v>0</v>
      </c>
      <c r="O6476" s="5">
        <v>0</v>
      </c>
      <c r="P6476" s="6">
        <v>0</v>
      </c>
      <c r="Q6476" s="5">
        <v>0</v>
      </c>
      <c r="R6476" s="6">
        <v>0</v>
      </c>
      <c r="S6476" s="5">
        <v>0</v>
      </c>
      <c r="T6476" s="6">
        <v>0</v>
      </c>
      <c r="U6476" s="5">
        <v>0</v>
      </c>
      <c r="V6476" s="6">
        <v>0</v>
      </c>
      <c r="W6476" s="5">
        <v>0</v>
      </c>
      <c r="X6476" s="6">
        <v>0</v>
      </c>
      <c r="Y6476" s="5">
        <v>0</v>
      </c>
      <c r="Z6476" s="6">
        <v>0</v>
      </c>
      <c r="AA6476" s="5">
        <v>0</v>
      </c>
      <c r="AB6476" s="6">
        <v>0</v>
      </c>
      <c r="AC6476" s="5">
        <v>0</v>
      </c>
      <c r="AD6476" s="6">
        <v>0</v>
      </c>
      <c r="AE6476" s="5">
        <v>0</v>
      </c>
      <c r="AF6476" s="6">
        <v>0</v>
      </c>
    </row>
    <row r="6477" spans="2:32" x14ac:dyDescent="0.35">
      <c r="B6477" s="1" t="s">
        <v>556</v>
      </c>
      <c r="C6477" s="5">
        <v>0</v>
      </c>
      <c r="D6477" s="6">
        <v>0</v>
      </c>
      <c r="E6477" s="5">
        <v>0</v>
      </c>
      <c r="F6477" s="6">
        <v>0</v>
      </c>
      <c r="G6477" s="5">
        <v>0</v>
      </c>
      <c r="H6477" s="6">
        <v>0</v>
      </c>
      <c r="I6477" s="5">
        <v>0</v>
      </c>
      <c r="J6477" s="6">
        <v>0</v>
      </c>
      <c r="K6477" s="5">
        <v>0</v>
      </c>
      <c r="L6477" s="6">
        <v>0</v>
      </c>
      <c r="M6477" s="5">
        <v>0</v>
      </c>
      <c r="N6477" s="6">
        <v>0</v>
      </c>
      <c r="O6477" s="5">
        <v>0</v>
      </c>
      <c r="P6477" s="6">
        <v>0</v>
      </c>
      <c r="Q6477" s="5">
        <v>0</v>
      </c>
      <c r="R6477" s="6">
        <v>0</v>
      </c>
      <c r="S6477" s="5">
        <v>0</v>
      </c>
      <c r="T6477" s="6">
        <v>0</v>
      </c>
      <c r="U6477" s="5">
        <v>0</v>
      </c>
      <c r="V6477" s="6">
        <v>0</v>
      </c>
      <c r="W6477" s="5">
        <v>0</v>
      </c>
      <c r="X6477" s="6">
        <v>0</v>
      </c>
      <c r="Y6477" s="5">
        <v>0</v>
      </c>
      <c r="Z6477" s="6">
        <v>0</v>
      </c>
      <c r="AA6477" s="5">
        <v>0</v>
      </c>
      <c r="AB6477" s="6">
        <v>0</v>
      </c>
      <c r="AC6477" s="5">
        <v>0</v>
      </c>
      <c r="AD6477" s="6">
        <v>0</v>
      </c>
      <c r="AE6477" s="5">
        <v>0</v>
      </c>
      <c r="AF6477" s="6">
        <v>0</v>
      </c>
    </row>
    <row r="6478" spans="2:32" x14ac:dyDescent="0.35">
      <c r="B6478" s="1" t="s">
        <v>558</v>
      </c>
      <c r="C6478" s="5">
        <v>0</v>
      </c>
      <c r="D6478" s="6">
        <v>0</v>
      </c>
      <c r="E6478" s="5">
        <v>0</v>
      </c>
      <c r="F6478" s="6">
        <v>0</v>
      </c>
      <c r="G6478" s="5">
        <v>0</v>
      </c>
      <c r="H6478" s="6">
        <v>0</v>
      </c>
      <c r="I6478" s="5">
        <v>0</v>
      </c>
      <c r="J6478" s="6">
        <v>0</v>
      </c>
      <c r="K6478" s="5">
        <v>0</v>
      </c>
      <c r="L6478" s="6">
        <v>0</v>
      </c>
      <c r="M6478" s="5">
        <v>0</v>
      </c>
      <c r="N6478" s="6">
        <v>0</v>
      </c>
      <c r="O6478" s="5">
        <v>0</v>
      </c>
      <c r="P6478" s="6">
        <v>0</v>
      </c>
      <c r="Q6478" s="5">
        <v>0</v>
      </c>
      <c r="R6478" s="6">
        <v>0</v>
      </c>
      <c r="S6478" s="5">
        <v>0</v>
      </c>
      <c r="T6478" s="6">
        <v>0</v>
      </c>
      <c r="U6478" s="5">
        <v>0</v>
      </c>
      <c r="V6478" s="6">
        <v>0</v>
      </c>
      <c r="W6478" s="5">
        <v>0</v>
      </c>
      <c r="X6478" s="6">
        <v>0</v>
      </c>
      <c r="Y6478" s="5">
        <v>0</v>
      </c>
      <c r="Z6478" s="6">
        <v>0</v>
      </c>
      <c r="AA6478" s="5">
        <v>0</v>
      </c>
      <c r="AB6478" s="6">
        <v>0</v>
      </c>
      <c r="AC6478" s="5">
        <v>0</v>
      </c>
      <c r="AD6478" s="6">
        <v>0</v>
      </c>
      <c r="AE6478" s="5">
        <v>0</v>
      </c>
      <c r="AF6478" s="6">
        <v>0</v>
      </c>
    </row>
    <row r="6479" spans="2:32" x14ac:dyDescent="0.35">
      <c r="B6479" s="1" t="s">
        <v>559</v>
      </c>
      <c r="C6479" s="5">
        <v>0</v>
      </c>
      <c r="D6479" s="6">
        <v>0</v>
      </c>
      <c r="E6479" s="5">
        <v>0</v>
      </c>
      <c r="F6479" s="6">
        <v>0</v>
      </c>
      <c r="G6479" s="5">
        <v>0</v>
      </c>
      <c r="H6479" s="6">
        <v>0</v>
      </c>
      <c r="I6479" s="5">
        <v>0</v>
      </c>
      <c r="J6479" s="6">
        <v>0</v>
      </c>
      <c r="K6479" s="5">
        <v>0</v>
      </c>
      <c r="L6479" s="6">
        <v>0</v>
      </c>
      <c r="M6479" s="5">
        <v>0</v>
      </c>
      <c r="N6479" s="6">
        <v>0</v>
      </c>
      <c r="O6479" s="5">
        <v>0</v>
      </c>
      <c r="P6479" s="6">
        <v>0</v>
      </c>
      <c r="Q6479" s="5">
        <v>0</v>
      </c>
      <c r="R6479" s="6">
        <v>0</v>
      </c>
      <c r="S6479" s="5">
        <v>0</v>
      </c>
      <c r="T6479" s="6">
        <v>0</v>
      </c>
      <c r="U6479" s="5">
        <v>0</v>
      </c>
      <c r="V6479" s="6">
        <v>0</v>
      </c>
      <c r="W6479" s="5">
        <v>0</v>
      </c>
      <c r="X6479" s="6">
        <v>0</v>
      </c>
      <c r="Y6479" s="5">
        <v>0</v>
      </c>
      <c r="Z6479" s="6">
        <v>0</v>
      </c>
      <c r="AA6479" s="5">
        <v>0</v>
      </c>
      <c r="AB6479" s="6">
        <v>0</v>
      </c>
      <c r="AC6479" s="5">
        <v>0</v>
      </c>
      <c r="AD6479" s="6">
        <v>0</v>
      </c>
      <c r="AE6479" s="5">
        <v>0</v>
      </c>
      <c r="AF6479" s="6">
        <v>0</v>
      </c>
    </row>
    <row r="6480" spans="2:32" x14ac:dyDescent="0.35">
      <c r="B6480" s="1" t="s">
        <v>560</v>
      </c>
      <c r="C6480" s="5">
        <v>0</v>
      </c>
      <c r="D6480" s="6">
        <v>0</v>
      </c>
      <c r="E6480" s="5">
        <v>0</v>
      </c>
      <c r="F6480" s="6">
        <v>0</v>
      </c>
      <c r="G6480" s="5">
        <v>0</v>
      </c>
      <c r="H6480" s="6">
        <v>0</v>
      </c>
      <c r="I6480" s="5">
        <v>0</v>
      </c>
      <c r="J6480" s="6">
        <v>0</v>
      </c>
      <c r="K6480" s="5">
        <v>0</v>
      </c>
      <c r="L6480" s="6">
        <v>0</v>
      </c>
      <c r="M6480" s="5">
        <v>0</v>
      </c>
      <c r="N6480" s="6">
        <v>0</v>
      </c>
      <c r="O6480" s="5">
        <v>0</v>
      </c>
      <c r="P6480" s="6">
        <v>0</v>
      </c>
      <c r="Q6480" s="5">
        <v>0</v>
      </c>
      <c r="R6480" s="6">
        <v>0</v>
      </c>
      <c r="S6480" s="5">
        <v>0</v>
      </c>
      <c r="T6480" s="6">
        <v>0</v>
      </c>
      <c r="U6480" s="5">
        <v>0</v>
      </c>
      <c r="V6480" s="6">
        <v>0</v>
      </c>
      <c r="W6480" s="5">
        <v>0</v>
      </c>
      <c r="X6480" s="6">
        <v>0</v>
      </c>
      <c r="Y6480" s="5">
        <v>0</v>
      </c>
      <c r="Z6480" s="6">
        <v>0</v>
      </c>
      <c r="AA6480" s="5">
        <v>0</v>
      </c>
      <c r="AB6480" s="6">
        <v>0</v>
      </c>
      <c r="AC6480" s="5">
        <v>0</v>
      </c>
      <c r="AD6480" s="6">
        <v>0</v>
      </c>
      <c r="AE6480" s="5">
        <v>0</v>
      </c>
      <c r="AF6480" s="6">
        <v>0</v>
      </c>
    </row>
    <row r="6481" spans="2:32" x14ac:dyDescent="0.35">
      <c r="B6481" s="1" t="s">
        <v>561</v>
      </c>
      <c r="C6481" s="5">
        <v>0</v>
      </c>
      <c r="D6481" s="6">
        <v>0</v>
      </c>
      <c r="E6481" s="5">
        <v>0</v>
      </c>
      <c r="F6481" s="6">
        <v>0</v>
      </c>
      <c r="G6481" s="5">
        <v>0</v>
      </c>
      <c r="H6481" s="6">
        <v>0</v>
      </c>
      <c r="I6481" s="5">
        <v>0</v>
      </c>
      <c r="J6481" s="6">
        <v>0</v>
      </c>
      <c r="K6481" s="5">
        <v>0</v>
      </c>
      <c r="L6481" s="6">
        <v>0</v>
      </c>
      <c r="M6481" s="5">
        <v>0</v>
      </c>
      <c r="N6481" s="6">
        <v>0</v>
      </c>
      <c r="O6481" s="5">
        <v>0</v>
      </c>
      <c r="P6481" s="6">
        <v>0</v>
      </c>
      <c r="Q6481" s="5">
        <v>0</v>
      </c>
      <c r="R6481" s="6">
        <v>0</v>
      </c>
      <c r="S6481" s="5">
        <v>0</v>
      </c>
      <c r="T6481" s="6">
        <v>0</v>
      </c>
      <c r="U6481" s="5">
        <v>0</v>
      </c>
      <c r="V6481" s="6">
        <v>0</v>
      </c>
      <c r="W6481" s="5">
        <v>0</v>
      </c>
      <c r="X6481" s="6">
        <v>0</v>
      </c>
      <c r="Y6481" s="5">
        <v>0</v>
      </c>
      <c r="Z6481" s="6">
        <v>0</v>
      </c>
      <c r="AA6481" s="5">
        <v>0</v>
      </c>
      <c r="AB6481" s="6">
        <v>0</v>
      </c>
      <c r="AC6481" s="5">
        <v>0</v>
      </c>
      <c r="AD6481" s="6">
        <v>0</v>
      </c>
      <c r="AE6481" s="5">
        <v>0</v>
      </c>
      <c r="AF6481" s="6">
        <v>0</v>
      </c>
    </row>
    <row r="6482" spans="2:32" x14ac:dyDescent="0.35">
      <c r="B6482" s="2" t="s">
        <v>6</v>
      </c>
    </row>
    <row r="6483" spans="2:32" x14ac:dyDescent="0.35">
      <c r="B6483" s="1" t="s">
        <v>563</v>
      </c>
      <c r="C6483" s="5">
        <v>0</v>
      </c>
      <c r="D6483" s="6">
        <v>0</v>
      </c>
      <c r="E6483" s="5">
        <v>0</v>
      </c>
      <c r="F6483" s="6">
        <v>0</v>
      </c>
      <c r="G6483" s="5">
        <v>0</v>
      </c>
      <c r="H6483" s="6">
        <v>0</v>
      </c>
      <c r="I6483" s="5">
        <v>0</v>
      </c>
      <c r="J6483" s="6">
        <v>0</v>
      </c>
      <c r="K6483" s="5">
        <v>0</v>
      </c>
      <c r="L6483" s="6">
        <v>0</v>
      </c>
      <c r="M6483" s="5">
        <v>0</v>
      </c>
      <c r="N6483" s="6">
        <v>0</v>
      </c>
      <c r="O6483" s="5">
        <v>0</v>
      </c>
      <c r="P6483" s="6">
        <v>0</v>
      </c>
      <c r="Q6483" s="5">
        <v>0</v>
      </c>
      <c r="R6483" s="6">
        <v>0</v>
      </c>
      <c r="S6483" s="5">
        <v>0</v>
      </c>
      <c r="T6483" s="6">
        <v>0</v>
      </c>
      <c r="U6483" s="5">
        <v>0</v>
      </c>
      <c r="V6483" s="6">
        <v>0</v>
      </c>
      <c r="W6483" s="5">
        <v>0</v>
      </c>
      <c r="X6483" s="6">
        <v>0</v>
      </c>
      <c r="Y6483" s="5">
        <v>0</v>
      </c>
      <c r="Z6483" s="6">
        <v>0</v>
      </c>
      <c r="AA6483" s="5">
        <v>0</v>
      </c>
      <c r="AB6483" s="6">
        <v>0</v>
      </c>
      <c r="AC6483" s="5">
        <v>0</v>
      </c>
      <c r="AD6483" s="6">
        <v>0</v>
      </c>
      <c r="AE6483" s="5">
        <v>0</v>
      </c>
      <c r="AF6483" s="6">
        <v>0</v>
      </c>
    </row>
    <row r="6484" spans="2:32" x14ac:dyDescent="0.35">
      <c r="B6484" s="1" t="s">
        <v>565</v>
      </c>
      <c r="C6484" s="5">
        <v>0</v>
      </c>
      <c r="D6484" s="6">
        <v>0</v>
      </c>
      <c r="E6484" s="5">
        <v>0</v>
      </c>
      <c r="F6484" s="6">
        <v>0</v>
      </c>
      <c r="G6484" s="5">
        <v>0</v>
      </c>
      <c r="H6484" s="6">
        <v>0</v>
      </c>
      <c r="I6484" s="5">
        <v>0</v>
      </c>
      <c r="J6484" s="6">
        <v>0</v>
      </c>
      <c r="K6484" s="5">
        <v>0</v>
      </c>
      <c r="L6484" s="6">
        <v>0</v>
      </c>
      <c r="M6484" s="5">
        <v>0</v>
      </c>
      <c r="N6484" s="6">
        <v>0</v>
      </c>
      <c r="O6484" s="5">
        <v>0</v>
      </c>
      <c r="P6484" s="6">
        <v>0</v>
      </c>
      <c r="Q6484" s="5">
        <v>0</v>
      </c>
      <c r="R6484" s="6">
        <v>0</v>
      </c>
      <c r="S6484" s="5">
        <v>0</v>
      </c>
      <c r="T6484" s="6">
        <v>0</v>
      </c>
      <c r="U6484" s="5">
        <v>0</v>
      </c>
      <c r="V6484" s="6">
        <v>0</v>
      </c>
      <c r="W6484" s="5">
        <v>0</v>
      </c>
      <c r="X6484" s="6">
        <v>0</v>
      </c>
      <c r="Y6484" s="5">
        <v>0</v>
      </c>
      <c r="Z6484" s="6">
        <v>0</v>
      </c>
      <c r="AA6484" s="5">
        <v>0</v>
      </c>
      <c r="AB6484" s="6">
        <v>0</v>
      </c>
      <c r="AC6484" s="5">
        <v>0</v>
      </c>
      <c r="AD6484" s="6">
        <v>0</v>
      </c>
      <c r="AE6484" s="5">
        <v>0</v>
      </c>
      <c r="AF6484" s="6">
        <v>0</v>
      </c>
    </row>
    <row r="6485" spans="2:32" x14ac:dyDescent="0.35">
      <c r="B6485" s="1" t="s">
        <v>569</v>
      </c>
      <c r="C6485" s="5">
        <v>0</v>
      </c>
      <c r="D6485" s="6">
        <v>0</v>
      </c>
      <c r="E6485" s="5">
        <v>0</v>
      </c>
      <c r="F6485" s="6">
        <v>0</v>
      </c>
      <c r="G6485" s="5">
        <v>0</v>
      </c>
      <c r="H6485" s="6">
        <v>0</v>
      </c>
      <c r="I6485" s="5">
        <v>0</v>
      </c>
      <c r="J6485" s="6">
        <v>0</v>
      </c>
      <c r="K6485" s="5">
        <v>0</v>
      </c>
      <c r="L6485" s="6">
        <v>0</v>
      </c>
      <c r="M6485" s="5">
        <v>0</v>
      </c>
      <c r="N6485" s="6">
        <v>0</v>
      </c>
      <c r="O6485" s="5">
        <v>0</v>
      </c>
      <c r="P6485" s="6">
        <v>0</v>
      </c>
      <c r="Q6485" s="5">
        <v>0</v>
      </c>
      <c r="R6485" s="6">
        <v>0</v>
      </c>
      <c r="S6485" s="5">
        <v>0</v>
      </c>
      <c r="T6485" s="6">
        <v>0</v>
      </c>
      <c r="U6485" s="5">
        <v>0</v>
      </c>
      <c r="V6485" s="6">
        <v>0</v>
      </c>
      <c r="W6485" s="5">
        <v>0</v>
      </c>
      <c r="X6485" s="6">
        <v>0</v>
      </c>
      <c r="Y6485" s="5">
        <v>0</v>
      </c>
      <c r="Z6485" s="6">
        <v>0</v>
      </c>
      <c r="AA6485" s="5">
        <v>0</v>
      </c>
      <c r="AB6485" s="6">
        <v>0</v>
      </c>
      <c r="AC6485" s="5">
        <v>0</v>
      </c>
      <c r="AD6485" s="6">
        <v>0</v>
      </c>
      <c r="AE6485" s="5">
        <v>0</v>
      </c>
      <c r="AF6485" s="6">
        <v>0</v>
      </c>
    </row>
    <row r="6486" spans="2:32" x14ac:dyDescent="0.35">
      <c r="B6486" s="2" t="s">
        <v>7</v>
      </c>
    </row>
    <row r="6487" spans="2:32" x14ac:dyDescent="0.35">
      <c r="B6487" s="1" t="s">
        <v>570</v>
      </c>
      <c r="C6487" s="5">
        <v>0</v>
      </c>
      <c r="D6487" s="6">
        <v>0</v>
      </c>
      <c r="E6487" s="5">
        <v>0</v>
      </c>
      <c r="F6487" s="6">
        <v>0</v>
      </c>
      <c r="G6487" s="5">
        <v>0</v>
      </c>
      <c r="H6487" s="6">
        <v>0</v>
      </c>
      <c r="I6487" s="5">
        <v>0</v>
      </c>
      <c r="J6487" s="6">
        <v>0</v>
      </c>
      <c r="K6487" s="5">
        <v>0</v>
      </c>
      <c r="L6487" s="6">
        <v>0</v>
      </c>
      <c r="M6487" s="5">
        <v>0</v>
      </c>
      <c r="N6487" s="6">
        <v>0</v>
      </c>
      <c r="O6487" s="5">
        <v>0</v>
      </c>
      <c r="P6487" s="6">
        <v>0</v>
      </c>
      <c r="Q6487" s="5">
        <v>0</v>
      </c>
      <c r="R6487" s="6">
        <v>0</v>
      </c>
      <c r="S6487" s="5">
        <v>0</v>
      </c>
      <c r="T6487" s="6">
        <v>0</v>
      </c>
      <c r="U6487" s="5">
        <v>0</v>
      </c>
      <c r="V6487" s="6">
        <v>0</v>
      </c>
      <c r="W6487" s="5">
        <v>0</v>
      </c>
      <c r="X6487" s="6">
        <v>0</v>
      </c>
      <c r="Y6487" s="5">
        <v>0</v>
      </c>
      <c r="Z6487" s="6">
        <v>0</v>
      </c>
      <c r="AA6487" s="5">
        <v>0</v>
      </c>
      <c r="AB6487" s="6">
        <v>0</v>
      </c>
      <c r="AC6487" s="5">
        <v>0</v>
      </c>
      <c r="AD6487" s="6">
        <v>0</v>
      </c>
      <c r="AE6487" s="5">
        <v>0</v>
      </c>
      <c r="AF6487" s="6">
        <v>0</v>
      </c>
    </row>
    <row r="6488" spans="2:32" x14ac:dyDescent="0.35">
      <c r="B6488" s="1" t="s">
        <v>572</v>
      </c>
      <c r="C6488" s="5">
        <v>5.7400000000000003E-3</v>
      </c>
      <c r="D6488" s="6">
        <v>1.1379999999999999</v>
      </c>
      <c r="E6488" s="5">
        <v>0</v>
      </c>
      <c r="F6488" s="6">
        <v>0</v>
      </c>
      <c r="G6488" s="5">
        <v>0</v>
      </c>
      <c r="H6488" s="6">
        <v>0</v>
      </c>
      <c r="I6488" s="5">
        <v>0</v>
      </c>
      <c r="J6488" s="6">
        <v>0</v>
      </c>
      <c r="K6488" s="5">
        <v>0.11236</v>
      </c>
      <c r="L6488" s="6">
        <v>1.1379999999999999</v>
      </c>
      <c r="M6488" s="5">
        <v>0</v>
      </c>
      <c r="N6488" s="6">
        <v>0</v>
      </c>
      <c r="O6488" s="5">
        <v>0</v>
      </c>
      <c r="P6488" s="6">
        <v>0</v>
      </c>
      <c r="Q6488" s="5">
        <v>0</v>
      </c>
      <c r="R6488" s="6">
        <v>0</v>
      </c>
      <c r="S6488" s="5">
        <v>0</v>
      </c>
      <c r="T6488" s="6">
        <v>0</v>
      </c>
      <c r="U6488" s="5">
        <v>0</v>
      </c>
      <c r="V6488" s="6">
        <v>0</v>
      </c>
      <c r="W6488" s="5">
        <v>0</v>
      </c>
      <c r="X6488" s="6">
        <v>0</v>
      </c>
      <c r="Y6488" s="5">
        <v>0</v>
      </c>
      <c r="Z6488" s="6">
        <v>0</v>
      </c>
      <c r="AA6488" s="5">
        <v>0</v>
      </c>
      <c r="AB6488" s="6">
        <v>0</v>
      </c>
      <c r="AC6488" s="5">
        <v>0</v>
      </c>
      <c r="AD6488" s="6">
        <v>0</v>
      </c>
      <c r="AE6488" s="5">
        <v>0</v>
      </c>
      <c r="AF6488" s="6">
        <v>0</v>
      </c>
    </row>
    <row r="6489" spans="2:32" x14ac:dyDescent="0.35">
      <c r="B6489" s="1" t="s">
        <v>573</v>
      </c>
      <c r="C6489" s="5">
        <v>0</v>
      </c>
      <c r="D6489" s="6">
        <v>0</v>
      </c>
      <c r="E6489" s="5">
        <v>0</v>
      </c>
      <c r="F6489" s="6">
        <v>0</v>
      </c>
      <c r="G6489" s="5">
        <v>0</v>
      </c>
      <c r="H6489" s="6">
        <v>0</v>
      </c>
      <c r="I6489" s="5">
        <v>0</v>
      </c>
      <c r="J6489" s="6">
        <v>0</v>
      </c>
      <c r="K6489" s="5">
        <v>0</v>
      </c>
      <c r="L6489" s="6">
        <v>0</v>
      </c>
      <c r="M6489" s="5">
        <v>0</v>
      </c>
      <c r="N6489" s="6">
        <v>0</v>
      </c>
      <c r="O6489" s="5">
        <v>0</v>
      </c>
      <c r="P6489" s="6">
        <v>0</v>
      </c>
      <c r="Q6489" s="5">
        <v>0</v>
      </c>
      <c r="R6489" s="6">
        <v>0</v>
      </c>
      <c r="S6489" s="5">
        <v>0</v>
      </c>
      <c r="T6489" s="6">
        <v>0</v>
      </c>
      <c r="U6489" s="5">
        <v>0</v>
      </c>
      <c r="V6489" s="6">
        <v>0</v>
      </c>
      <c r="W6489" s="5">
        <v>0</v>
      </c>
      <c r="X6489" s="6">
        <v>0</v>
      </c>
      <c r="Y6489" s="5">
        <v>0</v>
      </c>
      <c r="Z6489" s="6">
        <v>0</v>
      </c>
      <c r="AA6489" s="5">
        <v>0</v>
      </c>
      <c r="AB6489" s="6">
        <v>0</v>
      </c>
      <c r="AC6489" s="5">
        <v>0</v>
      </c>
      <c r="AD6489" s="6">
        <v>0</v>
      </c>
      <c r="AE6489" s="5">
        <v>0</v>
      </c>
      <c r="AF6489" s="6">
        <v>0</v>
      </c>
    </row>
    <row r="6490" spans="2:32" x14ac:dyDescent="0.35">
      <c r="B6490" s="1" t="s">
        <v>574</v>
      </c>
      <c r="C6490" s="5">
        <v>0</v>
      </c>
      <c r="D6490" s="6">
        <v>0</v>
      </c>
      <c r="E6490" s="5">
        <v>0</v>
      </c>
      <c r="F6490" s="6">
        <v>0</v>
      </c>
      <c r="G6490" s="5">
        <v>0</v>
      </c>
      <c r="H6490" s="6">
        <v>0</v>
      </c>
      <c r="I6490" s="5">
        <v>0</v>
      </c>
      <c r="J6490" s="6">
        <v>0</v>
      </c>
      <c r="K6490" s="5">
        <v>0</v>
      </c>
      <c r="L6490" s="6">
        <v>0</v>
      </c>
      <c r="M6490" s="5">
        <v>0</v>
      </c>
      <c r="N6490" s="6">
        <v>0</v>
      </c>
      <c r="O6490" s="5">
        <v>0</v>
      </c>
      <c r="P6490" s="6">
        <v>0</v>
      </c>
      <c r="Q6490" s="5">
        <v>0</v>
      </c>
      <c r="R6490" s="6">
        <v>0</v>
      </c>
      <c r="S6490" s="5">
        <v>0</v>
      </c>
      <c r="T6490" s="6">
        <v>0</v>
      </c>
      <c r="U6490" s="5">
        <v>0</v>
      </c>
      <c r="V6490" s="6">
        <v>0</v>
      </c>
      <c r="W6490" s="5">
        <v>0</v>
      </c>
      <c r="X6490" s="6">
        <v>0</v>
      </c>
      <c r="Y6490" s="5">
        <v>0</v>
      </c>
      <c r="Z6490" s="6">
        <v>0</v>
      </c>
      <c r="AA6490" s="5">
        <v>0</v>
      </c>
      <c r="AB6490" s="6">
        <v>0</v>
      </c>
      <c r="AC6490" s="5">
        <v>0</v>
      </c>
      <c r="AD6490" s="6">
        <v>0</v>
      </c>
      <c r="AE6490" s="5">
        <v>0</v>
      </c>
      <c r="AF6490" s="6">
        <v>0</v>
      </c>
    </row>
    <row r="6491" spans="2:32" x14ac:dyDescent="0.35">
      <c r="B6491" s="1" t="s">
        <v>578</v>
      </c>
      <c r="C6491" s="5">
        <v>0</v>
      </c>
      <c r="D6491" s="6">
        <v>0</v>
      </c>
      <c r="E6491" s="5">
        <v>0</v>
      </c>
      <c r="F6491" s="6">
        <v>0</v>
      </c>
      <c r="G6491" s="5">
        <v>0</v>
      </c>
      <c r="H6491" s="6">
        <v>0</v>
      </c>
      <c r="I6491" s="5">
        <v>0</v>
      </c>
      <c r="J6491" s="6">
        <v>0</v>
      </c>
      <c r="K6491" s="5">
        <v>0</v>
      </c>
      <c r="L6491" s="6">
        <v>0</v>
      </c>
      <c r="M6491" s="5">
        <v>0</v>
      </c>
      <c r="N6491" s="6">
        <v>0</v>
      </c>
      <c r="O6491" s="5">
        <v>0</v>
      </c>
      <c r="P6491" s="6">
        <v>0</v>
      </c>
      <c r="Q6491" s="5">
        <v>0</v>
      </c>
      <c r="R6491" s="6">
        <v>0</v>
      </c>
      <c r="S6491" s="5">
        <v>0</v>
      </c>
      <c r="T6491" s="6">
        <v>0</v>
      </c>
      <c r="U6491" s="5">
        <v>0</v>
      </c>
      <c r="V6491" s="6">
        <v>0</v>
      </c>
      <c r="W6491" s="5">
        <v>0</v>
      </c>
      <c r="X6491" s="6">
        <v>0</v>
      </c>
      <c r="Y6491" s="5">
        <v>0</v>
      </c>
      <c r="Z6491" s="6">
        <v>0</v>
      </c>
      <c r="AA6491" s="5">
        <v>0</v>
      </c>
      <c r="AB6491" s="6">
        <v>0</v>
      </c>
      <c r="AC6491" s="5">
        <v>0</v>
      </c>
      <c r="AD6491" s="6">
        <v>0</v>
      </c>
      <c r="AE6491" s="5">
        <v>0</v>
      </c>
      <c r="AF6491" s="6">
        <v>0</v>
      </c>
    </row>
    <row r="6492" spans="2:32" x14ac:dyDescent="0.35">
      <c r="B6492" s="1" t="s">
        <v>579</v>
      </c>
      <c r="C6492" s="5">
        <v>0</v>
      </c>
      <c r="D6492" s="6">
        <v>0</v>
      </c>
      <c r="E6492" s="5">
        <v>0</v>
      </c>
      <c r="F6492" s="6">
        <v>0</v>
      </c>
      <c r="G6492" s="5">
        <v>0</v>
      </c>
      <c r="H6492" s="6">
        <v>0</v>
      </c>
      <c r="I6492" s="5">
        <v>0</v>
      </c>
      <c r="J6492" s="6">
        <v>0</v>
      </c>
      <c r="K6492" s="5">
        <v>0</v>
      </c>
      <c r="L6492" s="6">
        <v>0</v>
      </c>
      <c r="M6492" s="5">
        <v>0</v>
      </c>
      <c r="N6492" s="6">
        <v>0</v>
      </c>
      <c r="O6492" s="5">
        <v>0</v>
      </c>
      <c r="P6492" s="6">
        <v>0</v>
      </c>
      <c r="Q6492" s="5">
        <v>0</v>
      </c>
      <c r="R6492" s="6">
        <v>0</v>
      </c>
      <c r="S6492" s="5">
        <v>0</v>
      </c>
      <c r="T6492" s="6">
        <v>0</v>
      </c>
      <c r="U6492" s="5">
        <v>0</v>
      </c>
      <c r="V6492" s="6">
        <v>0</v>
      </c>
      <c r="W6492" s="5">
        <v>0</v>
      </c>
      <c r="X6492" s="6">
        <v>0</v>
      </c>
      <c r="Y6492" s="5">
        <v>0</v>
      </c>
      <c r="Z6492" s="6">
        <v>0</v>
      </c>
      <c r="AA6492" s="5">
        <v>0</v>
      </c>
      <c r="AB6492" s="6">
        <v>0</v>
      </c>
      <c r="AC6492" s="5">
        <v>0</v>
      </c>
      <c r="AD6492" s="6">
        <v>0</v>
      </c>
      <c r="AE6492" s="5">
        <v>0</v>
      </c>
      <c r="AF6492" s="6">
        <v>0</v>
      </c>
    </row>
    <row r="6493" spans="2:32" x14ac:dyDescent="0.35">
      <c r="B6493" s="1" t="s">
        <v>582</v>
      </c>
      <c r="C6493" s="5">
        <v>0</v>
      </c>
      <c r="D6493" s="6">
        <v>0</v>
      </c>
      <c r="E6493" s="5">
        <v>0</v>
      </c>
      <c r="F6493" s="6">
        <v>0</v>
      </c>
      <c r="G6493" s="5">
        <v>0</v>
      </c>
      <c r="H6493" s="6">
        <v>0</v>
      </c>
      <c r="I6493" s="5">
        <v>0</v>
      </c>
      <c r="J6493" s="6">
        <v>0</v>
      </c>
      <c r="K6493" s="5">
        <v>0</v>
      </c>
      <c r="L6493" s="6">
        <v>0</v>
      </c>
      <c r="M6493" s="5">
        <v>0</v>
      </c>
      <c r="N6493" s="6">
        <v>0</v>
      </c>
      <c r="O6493" s="5">
        <v>0</v>
      </c>
      <c r="P6493" s="6">
        <v>0</v>
      </c>
      <c r="Q6493" s="5">
        <v>0</v>
      </c>
      <c r="R6493" s="6">
        <v>0</v>
      </c>
      <c r="S6493" s="5">
        <v>0</v>
      </c>
      <c r="T6493" s="6">
        <v>0</v>
      </c>
      <c r="U6493" s="5">
        <v>0</v>
      </c>
      <c r="V6493" s="6">
        <v>0</v>
      </c>
      <c r="W6493" s="5">
        <v>0</v>
      </c>
      <c r="X6493" s="6">
        <v>0</v>
      </c>
      <c r="Y6493" s="5">
        <v>0</v>
      </c>
      <c r="Z6493" s="6">
        <v>0</v>
      </c>
      <c r="AA6493" s="5">
        <v>0</v>
      </c>
      <c r="AB6493" s="6">
        <v>0</v>
      </c>
      <c r="AC6493" s="5">
        <v>0</v>
      </c>
      <c r="AD6493" s="6">
        <v>0</v>
      </c>
      <c r="AE6493" s="5">
        <v>0</v>
      </c>
      <c r="AF6493" s="6">
        <v>0</v>
      </c>
    </row>
    <row r="6494" spans="2:32" x14ac:dyDescent="0.35">
      <c r="B6494" s="1" t="s">
        <v>583</v>
      </c>
      <c r="C6494" s="5">
        <v>0</v>
      </c>
      <c r="D6494" s="6">
        <v>0</v>
      </c>
      <c r="E6494" s="5">
        <v>0</v>
      </c>
      <c r="F6494" s="6">
        <v>0</v>
      </c>
      <c r="G6494" s="5">
        <v>0</v>
      </c>
      <c r="H6494" s="6">
        <v>0</v>
      </c>
      <c r="I6494" s="5">
        <v>0</v>
      </c>
      <c r="J6494" s="6">
        <v>0</v>
      </c>
      <c r="K6494" s="5">
        <v>0</v>
      </c>
      <c r="L6494" s="6">
        <v>0</v>
      </c>
      <c r="M6494" s="5">
        <v>0</v>
      </c>
      <c r="N6494" s="6">
        <v>0</v>
      </c>
      <c r="O6494" s="5">
        <v>0</v>
      </c>
      <c r="P6494" s="6">
        <v>0</v>
      </c>
      <c r="Q6494" s="5">
        <v>0</v>
      </c>
      <c r="R6494" s="6">
        <v>0</v>
      </c>
      <c r="S6494" s="5">
        <v>0</v>
      </c>
      <c r="T6494" s="6">
        <v>0</v>
      </c>
      <c r="U6494" s="5">
        <v>0</v>
      </c>
      <c r="V6494" s="6">
        <v>0</v>
      </c>
      <c r="W6494" s="5">
        <v>0</v>
      </c>
      <c r="X6494" s="6">
        <v>0</v>
      </c>
      <c r="Y6494" s="5">
        <v>0</v>
      </c>
      <c r="Z6494" s="6">
        <v>0</v>
      </c>
      <c r="AA6494" s="5">
        <v>0</v>
      </c>
      <c r="AB6494" s="6">
        <v>0</v>
      </c>
      <c r="AC6494" s="5">
        <v>0</v>
      </c>
      <c r="AD6494" s="6">
        <v>0</v>
      </c>
      <c r="AE6494" s="5">
        <v>0</v>
      </c>
      <c r="AF6494" s="6">
        <v>0</v>
      </c>
    </row>
    <row r="6495" spans="2:32" x14ac:dyDescent="0.35">
      <c r="B6495" s="1" t="s">
        <v>587</v>
      </c>
      <c r="C6495" s="5">
        <v>0</v>
      </c>
      <c r="D6495" s="6">
        <v>0</v>
      </c>
      <c r="E6495" s="5">
        <v>0</v>
      </c>
      <c r="F6495" s="6">
        <v>0</v>
      </c>
      <c r="G6495" s="5">
        <v>0</v>
      </c>
      <c r="H6495" s="6">
        <v>0</v>
      </c>
      <c r="I6495" s="5">
        <v>0</v>
      </c>
      <c r="J6495" s="6">
        <v>0</v>
      </c>
      <c r="K6495" s="5">
        <v>0</v>
      </c>
      <c r="L6495" s="6">
        <v>0</v>
      </c>
      <c r="M6495" s="5">
        <v>0</v>
      </c>
      <c r="N6495" s="6">
        <v>0</v>
      </c>
      <c r="O6495" s="5">
        <v>0</v>
      </c>
      <c r="P6495" s="6">
        <v>0</v>
      </c>
      <c r="Q6495" s="5">
        <v>0</v>
      </c>
      <c r="R6495" s="6">
        <v>0</v>
      </c>
      <c r="S6495" s="5">
        <v>0</v>
      </c>
      <c r="T6495" s="6">
        <v>0</v>
      </c>
      <c r="U6495" s="5">
        <v>0</v>
      </c>
      <c r="V6495" s="6">
        <v>0</v>
      </c>
      <c r="W6495" s="5">
        <v>0</v>
      </c>
      <c r="X6495" s="6">
        <v>0</v>
      </c>
      <c r="Y6495" s="5">
        <v>0</v>
      </c>
      <c r="Z6495" s="6">
        <v>0</v>
      </c>
      <c r="AA6495" s="5">
        <v>0</v>
      </c>
      <c r="AB6495" s="6">
        <v>0</v>
      </c>
      <c r="AC6495" s="5">
        <v>0</v>
      </c>
      <c r="AD6495" s="6">
        <v>0</v>
      </c>
      <c r="AE6495" s="5">
        <v>0</v>
      </c>
      <c r="AF6495" s="6">
        <v>0</v>
      </c>
    </row>
    <row r="6496" spans="2:32" x14ac:dyDescent="0.35">
      <c r="B6496" s="2" t="s">
        <v>8</v>
      </c>
    </row>
    <row r="6497" spans="2:32" x14ac:dyDescent="0.35">
      <c r="B6497" s="1" t="s">
        <v>592</v>
      </c>
      <c r="C6497" s="5">
        <v>0</v>
      </c>
      <c r="D6497" s="6">
        <v>0</v>
      </c>
      <c r="E6497" s="5">
        <v>0</v>
      </c>
      <c r="F6497" s="6">
        <v>0</v>
      </c>
      <c r="G6497" s="5">
        <v>0</v>
      </c>
      <c r="H6497" s="6">
        <v>0</v>
      </c>
      <c r="I6497" s="5">
        <v>0</v>
      </c>
      <c r="J6497" s="6">
        <v>0</v>
      </c>
      <c r="K6497" s="5">
        <v>0</v>
      </c>
      <c r="L6497" s="6">
        <v>0</v>
      </c>
      <c r="M6497" s="5">
        <v>0</v>
      </c>
      <c r="N6497" s="6">
        <v>0</v>
      </c>
      <c r="O6497" s="5">
        <v>0</v>
      </c>
      <c r="P6497" s="6">
        <v>0</v>
      </c>
      <c r="Q6497" s="5">
        <v>0</v>
      </c>
      <c r="R6497" s="6">
        <v>0</v>
      </c>
      <c r="S6497" s="5">
        <v>0</v>
      </c>
      <c r="T6497" s="6">
        <v>0</v>
      </c>
      <c r="U6497" s="5">
        <v>0</v>
      </c>
      <c r="V6497" s="6">
        <v>0</v>
      </c>
      <c r="W6497" s="5">
        <v>0</v>
      </c>
      <c r="X6497" s="6">
        <v>0</v>
      </c>
      <c r="Y6497" s="5">
        <v>0</v>
      </c>
      <c r="Z6497" s="6">
        <v>0</v>
      </c>
      <c r="AA6497" s="5">
        <v>0</v>
      </c>
      <c r="AB6497" s="6">
        <v>0</v>
      </c>
      <c r="AC6497" s="5">
        <v>0</v>
      </c>
      <c r="AD6497" s="6">
        <v>0</v>
      </c>
      <c r="AE6497" s="5">
        <v>0</v>
      </c>
      <c r="AF6497" s="6">
        <v>0</v>
      </c>
    </row>
    <row r="6498" spans="2:32" x14ac:dyDescent="0.35">
      <c r="B6498" s="1" t="s">
        <v>595</v>
      </c>
      <c r="C6498" s="5">
        <v>0</v>
      </c>
      <c r="D6498" s="6">
        <v>0</v>
      </c>
      <c r="E6498" s="5">
        <v>0</v>
      </c>
      <c r="F6498" s="6">
        <v>0</v>
      </c>
      <c r="G6498" s="5">
        <v>0</v>
      </c>
      <c r="H6498" s="6">
        <v>0</v>
      </c>
      <c r="I6498" s="5">
        <v>0</v>
      </c>
      <c r="J6498" s="6">
        <v>0</v>
      </c>
      <c r="K6498" s="5">
        <v>0</v>
      </c>
      <c r="L6498" s="6">
        <v>0</v>
      </c>
      <c r="M6498" s="5">
        <v>0</v>
      </c>
      <c r="N6498" s="6">
        <v>0</v>
      </c>
      <c r="O6498" s="5">
        <v>0</v>
      </c>
      <c r="P6498" s="6">
        <v>0</v>
      </c>
      <c r="Q6498" s="5">
        <v>0</v>
      </c>
      <c r="R6498" s="6">
        <v>0</v>
      </c>
      <c r="S6498" s="5">
        <v>0</v>
      </c>
      <c r="T6498" s="6">
        <v>0</v>
      </c>
      <c r="U6498" s="5">
        <v>0</v>
      </c>
      <c r="V6498" s="6">
        <v>0</v>
      </c>
      <c r="W6498" s="5">
        <v>0</v>
      </c>
      <c r="X6498" s="6">
        <v>0</v>
      </c>
      <c r="Y6498" s="5">
        <v>0</v>
      </c>
      <c r="Z6498" s="6">
        <v>0</v>
      </c>
      <c r="AA6498" s="5">
        <v>0</v>
      </c>
      <c r="AB6498" s="6">
        <v>0</v>
      </c>
      <c r="AC6498" s="5">
        <v>0</v>
      </c>
      <c r="AD6498" s="6">
        <v>0</v>
      </c>
      <c r="AE6498" s="5">
        <v>0</v>
      </c>
      <c r="AF6498" s="6">
        <v>0</v>
      </c>
    </row>
    <row r="6499" spans="2:32" x14ac:dyDescent="0.35">
      <c r="B6499" s="1" t="s">
        <v>597</v>
      </c>
      <c r="C6499" s="5">
        <v>0</v>
      </c>
      <c r="D6499" s="6">
        <v>0</v>
      </c>
      <c r="E6499" s="5">
        <v>0</v>
      </c>
      <c r="F6499" s="6">
        <v>0</v>
      </c>
      <c r="G6499" s="5">
        <v>0</v>
      </c>
      <c r="H6499" s="6">
        <v>0</v>
      </c>
      <c r="I6499" s="5">
        <v>0</v>
      </c>
      <c r="J6499" s="6">
        <v>0</v>
      </c>
      <c r="K6499" s="5">
        <v>0</v>
      </c>
      <c r="L6499" s="6">
        <v>0</v>
      </c>
      <c r="M6499" s="5">
        <v>0</v>
      </c>
      <c r="N6499" s="6">
        <v>0</v>
      </c>
      <c r="O6499" s="5">
        <v>0</v>
      </c>
      <c r="P6499" s="6">
        <v>0</v>
      </c>
      <c r="Q6499" s="5">
        <v>0</v>
      </c>
      <c r="R6499" s="6">
        <v>0</v>
      </c>
      <c r="S6499" s="5">
        <v>0</v>
      </c>
      <c r="T6499" s="6">
        <v>0</v>
      </c>
      <c r="U6499" s="5">
        <v>0</v>
      </c>
      <c r="V6499" s="6">
        <v>0</v>
      </c>
      <c r="W6499" s="5">
        <v>0</v>
      </c>
      <c r="X6499" s="6">
        <v>0</v>
      </c>
      <c r="Y6499" s="5">
        <v>0</v>
      </c>
      <c r="Z6499" s="6">
        <v>0</v>
      </c>
      <c r="AA6499" s="5">
        <v>0</v>
      </c>
      <c r="AB6499" s="6">
        <v>0</v>
      </c>
      <c r="AC6499" s="5">
        <v>0</v>
      </c>
      <c r="AD6499" s="6">
        <v>0</v>
      </c>
      <c r="AE6499" s="5">
        <v>0</v>
      </c>
      <c r="AF6499" s="6">
        <v>0</v>
      </c>
    </row>
    <row r="6500" spans="2:32" x14ac:dyDescent="0.35">
      <c r="B6500" s="1" t="s">
        <v>601</v>
      </c>
      <c r="C6500" s="5">
        <v>0</v>
      </c>
      <c r="D6500" s="6">
        <v>0</v>
      </c>
      <c r="E6500" s="5">
        <v>0</v>
      </c>
      <c r="F6500" s="6">
        <v>0</v>
      </c>
      <c r="G6500" s="5">
        <v>0</v>
      </c>
      <c r="H6500" s="6">
        <v>0</v>
      </c>
      <c r="I6500" s="5">
        <v>0</v>
      </c>
      <c r="J6500" s="6">
        <v>0</v>
      </c>
      <c r="K6500" s="5">
        <v>0</v>
      </c>
      <c r="L6500" s="6">
        <v>0</v>
      </c>
      <c r="M6500" s="5">
        <v>0</v>
      </c>
      <c r="N6500" s="6">
        <v>0</v>
      </c>
      <c r="O6500" s="5">
        <v>0</v>
      </c>
      <c r="P6500" s="6">
        <v>0</v>
      </c>
      <c r="Q6500" s="5">
        <v>0</v>
      </c>
      <c r="R6500" s="6">
        <v>0</v>
      </c>
      <c r="S6500" s="5">
        <v>0</v>
      </c>
      <c r="T6500" s="6">
        <v>0</v>
      </c>
      <c r="U6500" s="5">
        <v>0</v>
      </c>
      <c r="V6500" s="6">
        <v>0</v>
      </c>
      <c r="W6500" s="5">
        <v>0</v>
      </c>
      <c r="X6500" s="6">
        <v>0</v>
      </c>
      <c r="Y6500" s="5">
        <v>0</v>
      </c>
      <c r="Z6500" s="6">
        <v>0</v>
      </c>
      <c r="AA6500" s="5">
        <v>0</v>
      </c>
      <c r="AB6500" s="6">
        <v>0</v>
      </c>
      <c r="AC6500" s="5">
        <v>0</v>
      </c>
      <c r="AD6500" s="6">
        <v>0</v>
      </c>
      <c r="AE6500" s="5">
        <v>0</v>
      </c>
      <c r="AF6500" s="6">
        <v>0</v>
      </c>
    </row>
    <row r="6501" spans="2:32" x14ac:dyDescent="0.35">
      <c r="B6501" s="1" t="s">
        <v>602</v>
      </c>
      <c r="C6501" s="5">
        <v>0</v>
      </c>
      <c r="D6501" s="6">
        <v>0</v>
      </c>
      <c r="E6501" s="5">
        <v>0</v>
      </c>
      <c r="F6501" s="6">
        <v>0</v>
      </c>
      <c r="G6501" s="5">
        <v>0</v>
      </c>
      <c r="H6501" s="6">
        <v>0</v>
      </c>
      <c r="I6501" s="5">
        <v>0</v>
      </c>
      <c r="J6501" s="6">
        <v>0</v>
      </c>
      <c r="K6501" s="5">
        <v>0</v>
      </c>
      <c r="L6501" s="6">
        <v>0</v>
      </c>
      <c r="M6501" s="5">
        <v>0</v>
      </c>
      <c r="N6501" s="6">
        <v>0</v>
      </c>
      <c r="O6501" s="5">
        <v>0</v>
      </c>
      <c r="P6501" s="6">
        <v>0</v>
      </c>
      <c r="Q6501" s="5">
        <v>0</v>
      </c>
      <c r="R6501" s="6">
        <v>0</v>
      </c>
      <c r="S6501" s="5">
        <v>0</v>
      </c>
      <c r="T6501" s="6">
        <v>0</v>
      </c>
      <c r="U6501" s="5">
        <v>0</v>
      </c>
      <c r="V6501" s="6">
        <v>0</v>
      </c>
      <c r="W6501" s="5">
        <v>0</v>
      </c>
      <c r="X6501" s="6">
        <v>0</v>
      </c>
      <c r="Y6501" s="5">
        <v>0</v>
      </c>
      <c r="Z6501" s="6">
        <v>0</v>
      </c>
      <c r="AA6501" s="5">
        <v>0</v>
      </c>
      <c r="AB6501" s="6">
        <v>0</v>
      </c>
      <c r="AC6501" s="5">
        <v>0</v>
      </c>
      <c r="AD6501" s="6">
        <v>0</v>
      </c>
      <c r="AE6501" s="5">
        <v>0</v>
      </c>
      <c r="AF6501" s="6">
        <v>0</v>
      </c>
    </row>
    <row r="6502" spans="2:32" x14ac:dyDescent="0.35">
      <c r="B6502" s="1" t="s">
        <v>606</v>
      </c>
      <c r="C6502" s="5">
        <v>0</v>
      </c>
      <c r="D6502" s="6">
        <v>0</v>
      </c>
      <c r="E6502" s="5">
        <v>0</v>
      </c>
      <c r="F6502" s="6">
        <v>0</v>
      </c>
      <c r="G6502" s="5">
        <v>0</v>
      </c>
      <c r="H6502" s="6">
        <v>0</v>
      </c>
      <c r="I6502" s="5">
        <v>0</v>
      </c>
      <c r="J6502" s="6">
        <v>0</v>
      </c>
      <c r="K6502" s="5">
        <v>0</v>
      </c>
      <c r="L6502" s="6">
        <v>0</v>
      </c>
      <c r="M6502" s="5">
        <v>0</v>
      </c>
      <c r="N6502" s="6">
        <v>0</v>
      </c>
      <c r="O6502" s="5">
        <v>0</v>
      </c>
      <c r="P6502" s="6">
        <v>0</v>
      </c>
      <c r="Q6502" s="5">
        <v>0</v>
      </c>
      <c r="R6502" s="6">
        <v>0</v>
      </c>
      <c r="S6502" s="5">
        <v>0</v>
      </c>
      <c r="T6502" s="6">
        <v>0</v>
      </c>
      <c r="U6502" s="5">
        <v>0</v>
      </c>
      <c r="V6502" s="6">
        <v>0</v>
      </c>
      <c r="W6502" s="5">
        <v>0</v>
      </c>
      <c r="X6502" s="6">
        <v>0</v>
      </c>
      <c r="Y6502" s="5">
        <v>0</v>
      </c>
      <c r="Z6502" s="6">
        <v>0</v>
      </c>
      <c r="AA6502" s="5">
        <v>0</v>
      </c>
      <c r="AB6502" s="6">
        <v>0</v>
      </c>
      <c r="AC6502" s="5">
        <v>0</v>
      </c>
      <c r="AD6502" s="6">
        <v>0</v>
      </c>
      <c r="AE6502" s="5">
        <v>0</v>
      </c>
      <c r="AF6502" s="6">
        <v>0</v>
      </c>
    </row>
    <row r="6503" spans="2:32" x14ac:dyDescent="0.35">
      <c r="B6503" s="1" t="s">
        <v>608</v>
      </c>
      <c r="C6503" s="5">
        <v>0</v>
      </c>
      <c r="D6503" s="6">
        <v>0</v>
      </c>
      <c r="E6503" s="5">
        <v>0</v>
      </c>
      <c r="F6503" s="6">
        <v>0</v>
      </c>
      <c r="G6503" s="5">
        <v>0</v>
      </c>
      <c r="H6503" s="6">
        <v>0</v>
      </c>
      <c r="I6503" s="5">
        <v>0</v>
      </c>
      <c r="J6503" s="6">
        <v>0</v>
      </c>
      <c r="K6503" s="5">
        <v>0</v>
      </c>
      <c r="L6503" s="6">
        <v>0</v>
      </c>
      <c r="M6503" s="5">
        <v>0</v>
      </c>
      <c r="N6503" s="6">
        <v>0</v>
      </c>
      <c r="O6503" s="5">
        <v>0</v>
      </c>
      <c r="P6503" s="6">
        <v>0</v>
      </c>
      <c r="Q6503" s="5">
        <v>0</v>
      </c>
      <c r="R6503" s="6">
        <v>0</v>
      </c>
      <c r="S6503" s="5">
        <v>0</v>
      </c>
      <c r="T6503" s="6">
        <v>0</v>
      </c>
      <c r="U6503" s="5">
        <v>0</v>
      </c>
      <c r="V6503" s="6">
        <v>0</v>
      </c>
      <c r="W6503" s="5">
        <v>0</v>
      </c>
      <c r="X6503" s="6">
        <v>0</v>
      </c>
      <c r="Y6503" s="5">
        <v>0</v>
      </c>
      <c r="Z6503" s="6">
        <v>0</v>
      </c>
      <c r="AA6503" s="5">
        <v>0</v>
      </c>
      <c r="AB6503" s="6">
        <v>0</v>
      </c>
      <c r="AC6503" s="5">
        <v>0</v>
      </c>
      <c r="AD6503" s="6">
        <v>0</v>
      </c>
      <c r="AE6503" s="5">
        <v>0</v>
      </c>
      <c r="AF6503" s="6">
        <v>0</v>
      </c>
    </row>
    <row r="6504" spans="2:32" x14ac:dyDescent="0.35">
      <c r="B6504" s="1" t="s">
        <v>609</v>
      </c>
      <c r="C6504" s="5">
        <v>0</v>
      </c>
      <c r="D6504" s="6">
        <v>0</v>
      </c>
      <c r="E6504" s="5">
        <v>0</v>
      </c>
      <c r="F6504" s="6">
        <v>0</v>
      </c>
      <c r="G6504" s="5">
        <v>0</v>
      </c>
      <c r="H6504" s="6">
        <v>0</v>
      </c>
      <c r="I6504" s="5">
        <v>0</v>
      </c>
      <c r="J6504" s="6">
        <v>0</v>
      </c>
      <c r="K6504" s="5">
        <v>0</v>
      </c>
      <c r="L6504" s="6">
        <v>0</v>
      </c>
      <c r="M6504" s="5">
        <v>0</v>
      </c>
      <c r="N6504" s="6">
        <v>0</v>
      </c>
      <c r="O6504" s="5">
        <v>0</v>
      </c>
      <c r="P6504" s="6">
        <v>0</v>
      </c>
      <c r="Q6504" s="5">
        <v>0</v>
      </c>
      <c r="R6504" s="6">
        <v>0</v>
      </c>
      <c r="S6504" s="5">
        <v>0</v>
      </c>
      <c r="T6504" s="6">
        <v>0</v>
      </c>
      <c r="U6504" s="5">
        <v>0</v>
      </c>
      <c r="V6504" s="6">
        <v>0</v>
      </c>
      <c r="W6504" s="5">
        <v>0</v>
      </c>
      <c r="X6504" s="6">
        <v>0</v>
      </c>
      <c r="Y6504" s="5">
        <v>0</v>
      </c>
      <c r="Z6504" s="6">
        <v>0</v>
      </c>
      <c r="AA6504" s="5">
        <v>0</v>
      </c>
      <c r="AB6504" s="6">
        <v>0</v>
      </c>
      <c r="AC6504" s="5">
        <v>0</v>
      </c>
      <c r="AD6504" s="6">
        <v>0</v>
      </c>
      <c r="AE6504" s="5">
        <v>0</v>
      </c>
      <c r="AF6504" s="6">
        <v>0</v>
      </c>
    </row>
    <row r="6505" spans="2:32" x14ac:dyDescent="0.35">
      <c r="B6505" s="2" t="s">
        <v>9</v>
      </c>
    </row>
    <row r="6506" spans="2:32" x14ac:dyDescent="0.35">
      <c r="B6506" s="1" t="s">
        <v>613</v>
      </c>
      <c r="C6506" s="5">
        <v>0</v>
      </c>
      <c r="D6506" s="6">
        <v>0</v>
      </c>
      <c r="E6506" s="5">
        <v>0</v>
      </c>
      <c r="F6506" s="6">
        <v>0</v>
      </c>
      <c r="G6506" s="5">
        <v>0</v>
      </c>
      <c r="H6506" s="6">
        <v>0</v>
      </c>
      <c r="I6506" s="5">
        <v>0</v>
      </c>
      <c r="J6506" s="6">
        <v>0</v>
      </c>
      <c r="K6506" s="5">
        <v>0</v>
      </c>
      <c r="L6506" s="6">
        <v>0</v>
      </c>
      <c r="M6506" s="5">
        <v>0</v>
      </c>
      <c r="N6506" s="6">
        <v>0</v>
      </c>
      <c r="O6506" s="5">
        <v>0</v>
      </c>
      <c r="P6506" s="6">
        <v>0</v>
      </c>
      <c r="Q6506" s="5">
        <v>0</v>
      </c>
      <c r="R6506" s="6">
        <v>0</v>
      </c>
      <c r="S6506" s="5">
        <v>0</v>
      </c>
      <c r="T6506" s="6">
        <v>0</v>
      </c>
      <c r="U6506" s="5">
        <v>0</v>
      </c>
      <c r="V6506" s="6">
        <v>0</v>
      </c>
      <c r="W6506" s="5">
        <v>0</v>
      </c>
      <c r="X6506" s="6">
        <v>0</v>
      </c>
      <c r="Y6506" s="5">
        <v>0</v>
      </c>
      <c r="Z6506" s="6">
        <v>0</v>
      </c>
      <c r="AA6506" s="5">
        <v>0</v>
      </c>
      <c r="AB6506" s="6">
        <v>0</v>
      </c>
      <c r="AC6506" s="5">
        <v>0</v>
      </c>
      <c r="AD6506" s="6">
        <v>0</v>
      </c>
      <c r="AE6506" s="5">
        <v>0</v>
      </c>
      <c r="AF6506" s="6">
        <v>0</v>
      </c>
    </row>
    <row r="6507" spans="2:32" x14ac:dyDescent="0.35">
      <c r="B6507" s="1" t="s">
        <v>614</v>
      </c>
      <c r="C6507" s="5">
        <v>0</v>
      </c>
      <c r="D6507" s="6">
        <v>0</v>
      </c>
      <c r="E6507" s="5">
        <v>0</v>
      </c>
      <c r="F6507" s="6">
        <v>0</v>
      </c>
      <c r="G6507" s="5">
        <v>0</v>
      </c>
      <c r="H6507" s="6">
        <v>0</v>
      </c>
      <c r="I6507" s="5">
        <v>0</v>
      </c>
      <c r="J6507" s="6">
        <v>0</v>
      </c>
      <c r="K6507" s="5">
        <v>0</v>
      </c>
      <c r="L6507" s="6">
        <v>0</v>
      </c>
      <c r="M6507" s="5">
        <v>0</v>
      </c>
      <c r="N6507" s="6">
        <v>0</v>
      </c>
      <c r="O6507" s="5">
        <v>0</v>
      </c>
      <c r="P6507" s="6">
        <v>0</v>
      </c>
      <c r="Q6507" s="5">
        <v>0</v>
      </c>
      <c r="R6507" s="6">
        <v>0</v>
      </c>
      <c r="S6507" s="5">
        <v>0</v>
      </c>
      <c r="T6507" s="6">
        <v>0</v>
      </c>
      <c r="U6507" s="5">
        <v>0</v>
      </c>
      <c r="V6507" s="6">
        <v>0</v>
      </c>
      <c r="W6507" s="5">
        <v>0</v>
      </c>
      <c r="X6507" s="6">
        <v>0</v>
      </c>
      <c r="Y6507" s="5">
        <v>0</v>
      </c>
      <c r="Z6507" s="6">
        <v>0</v>
      </c>
      <c r="AA6507" s="5">
        <v>0</v>
      </c>
      <c r="AB6507" s="6">
        <v>0</v>
      </c>
      <c r="AC6507" s="5">
        <v>0</v>
      </c>
      <c r="AD6507" s="6">
        <v>0</v>
      </c>
      <c r="AE6507" s="5">
        <v>0</v>
      </c>
      <c r="AF6507" s="6">
        <v>0</v>
      </c>
    </row>
    <row r="6508" spans="2:32" x14ac:dyDescent="0.35">
      <c r="B6508" s="1" t="s">
        <v>615</v>
      </c>
      <c r="C6508" s="5">
        <v>0</v>
      </c>
      <c r="D6508" s="6">
        <v>0</v>
      </c>
      <c r="E6508" s="5">
        <v>0</v>
      </c>
      <c r="F6508" s="6">
        <v>0</v>
      </c>
      <c r="G6508" s="5">
        <v>0</v>
      </c>
      <c r="H6508" s="6">
        <v>0</v>
      </c>
      <c r="I6508" s="5">
        <v>0</v>
      </c>
      <c r="J6508" s="6">
        <v>0</v>
      </c>
      <c r="K6508" s="5">
        <v>0</v>
      </c>
      <c r="L6508" s="6">
        <v>0</v>
      </c>
      <c r="M6508" s="5">
        <v>0</v>
      </c>
      <c r="N6508" s="6">
        <v>0</v>
      </c>
      <c r="O6508" s="5">
        <v>0</v>
      </c>
      <c r="P6508" s="6">
        <v>0</v>
      </c>
      <c r="Q6508" s="5">
        <v>0</v>
      </c>
      <c r="R6508" s="6">
        <v>0</v>
      </c>
      <c r="S6508" s="5">
        <v>0</v>
      </c>
      <c r="T6508" s="6">
        <v>0</v>
      </c>
      <c r="U6508" s="5">
        <v>0</v>
      </c>
      <c r="V6508" s="6">
        <v>0</v>
      </c>
      <c r="W6508" s="5">
        <v>0</v>
      </c>
      <c r="X6508" s="6">
        <v>0</v>
      </c>
      <c r="Y6508" s="5">
        <v>0</v>
      </c>
      <c r="Z6508" s="6">
        <v>0</v>
      </c>
      <c r="AA6508" s="5">
        <v>0</v>
      </c>
      <c r="AB6508" s="6">
        <v>0</v>
      </c>
      <c r="AC6508" s="5">
        <v>0</v>
      </c>
      <c r="AD6508" s="6">
        <v>0</v>
      </c>
      <c r="AE6508" s="5">
        <v>0</v>
      </c>
      <c r="AF6508" s="6">
        <v>0</v>
      </c>
    </row>
    <row r="6509" spans="2:32" x14ac:dyDescent="0.35">
      <c r="B6509" s="1" t="s">
        <v>616</v>
      </c>
      <c r="C6509" s="5">
        <v>0</v>
      </c>
      <c r="D6509" s="6">
        <v>0</v>
      </c>
      <c r="E6509" s="5">
        <v>0</v>
      </c>
      <c r="F6509" s="6">
        <v>0</v>
      </c>
      <c r="G6509" s="5">
        <v>0</v>
      </c>
      <c r="H6509" s="6">
        <v>0</v>
      </c>
      <c r="I6509" s="5">
        <v>0</v>
      </c>
      <c r="J6509" s="6">
        <v>0</v>
      </c>
      <c r="K6509" s="5">
        <v>0</v>
      </c>
      <c r="L6509" s="6">
        <v>0</v>
      </c>
      <c r="M6509" s="5">
        <v>0</v>
      </c>
      <c r="N6509" s="6">
        <v>0</v>
      </c>
      <c r="O6509" s="5">
        <v>0</v>
      </c>
      <c r="P6509" s="6">
        <v>0</v>
      </c>
      <c r="Q6509" s="5">
        <v>0</v>
      </c>
      <c r="R6509" s="6">
        <v>0</v>
      </c>
      <c r="S6509" s="5">
        <v>0</v>
      </c>
      <c r="T6509" s="6">
        <v>0</v>
      </c>
      <c r="U6509" s="5">
        <v>0</v>
      </c>
      <c r="V6509" s="6">
        <v>0</v>
      </c>
      <c r="W6509" s="5">
        <v>0</v>
      </c>
      <c r="X6509" s="6">
        <v>0</v>
      </c>
      <c r="Y6509" s="5">
        <v>0</v>
      </c>
      <c r="Z6509" s="6">
        <v>0</v>
      </c>
      <c r="AA6509" s="5">
        <v>0</v>
      </c>
      <c r="AB6509" s="6">
        <v>0</v>
      </c>
      <c r="AC6509" s="5">
        <v>0</v>
      </c>
      <c r="AD6509" s="6">
        <v>0</v>
      </c>
      <c r="AE6509" s="5">
        <v>0</v>
      </c>
      <c r="AF6509" s="6">
        <v>0</v>
      </c>
    </row>
    <row r="6510" spans="2:32" x14ac:dyDescent="0.35">
      <c r="B6510" s="1" t="s">
        <v>617</v>
      </c>
      <c r="C6510" s="5">
        <v>0</v>
      </c>
      <c r="D6510" s="6">
        <v>0</v>
      </c>
      <c r="E6510" s="5">
        <v>0</v>
      </c>
      <c r="F6510" s="6">
        <v>0</v>
      </c>
      <c r="G6510" s="5">
        <v>0</v>
      </c>
      <c r="H6510" s="6">
        <v>0</v>
      </c>
      <c r="I6510" s="5">
        <v>0</v>
      </c>
      <c r="J6510" s="6">
        <v>0</v>
      </c>
      <c r="K6510" s="5">
        <v>0</v>
      </c>
      <c r="L6510" s="6">
        <v>0</v>
      </c>
      <c r="M6510" s="5">
        <v>0</v>
      </c>
      <c r="N6510" s="6">
        <v>0</v>
      </c>
      <c r="O6510" s="5">
        <v>0</v>
      </c>
      <c r="P6510" s="6">
        <v>0</v>
      </c>
      <c r="Q6510" s="5">
        <v>0</v>
      </c>
      <c r="R6510" s="6">
        <v>0</v>
      </c>
      <c r="S6510" s="5">
        <v>0</v>
      </c>
      <c r="T6510" s="6">
        <v>0</v>
      </c>
      <c r="U6510" s="5">
        <v>0</v>
      </c>
      <c r="V6510" s="6">
        <v>0</v>
      </c>
      <c r="W6510" s="5">
        <v>0</v>
      </c>
      <c r="X6510" s="6">
        <v>0</v>
      </c>
      <c r="Y6510" s="5">
        <v>0</v>
      </c>
      <c r="Z6510" s="6">
        <v>0</v>
      </c>
      <c r="AA6510" s="5">
        <v>0</v>
      </c>
      <c r="AB6510" s="6">
        <v>0</v>
      </c>
      <c r="AC6510" s="5">
        <v>0</v>
      </c>
      <c r="AD6510" s="6">
        <v>0</v>
      </c>
      <c r="AE6510" s="5">
        <v>0</v>
      </c>
      <c r="AF6510" s="6">
        <v>0</v>
      </c>
    </row>
    <row r="6511" spans="2:32" x14ac:dyDescent="0.35">
      <c r="B6511" s="1" t="s">
        <v>618</v>
      </c>
      <c r="C6511" s="5">
        <v>0</v>
      </c>
      <c r="D6511" s="6">
        <v>0</v>
      </c>
      <c r="E6511" s="5">
        <v>0</v>
      </c>
      <c r="F6511" s="6">
        <v>0</v>
      </c>
      <c r="G6511" s="5">
        <v>0</v>
      </c>
      <c r="H6511" s="6">
        <v>0</v>
      </c>
      <c r="I6511" s="5">
        <v>0</v>
      </c>
      <c r="J6511" s="6">
        <v>0</v>
      </c>
      <c r="K6511" s="5">
        <v>0</v>
      </c>
      <c r="L6511" s="6">
        <v>0</v>
      </c>
      <c r="M6511" s="5">
        <v>0</v>
      </c>
      <c r="N6511" s="6">
        <v>0</v>
      </c>
      <c r="O6511" s="5">
        <v>0</v>
      </c>
      <c r="P6511" s="6">
        <v>0</v>
      </c>
      <c r="Q6511" s="5">
        <v>0</v>
      </c>
      <c r="R6511" s="6">
        <v>0</v>
      </c>
      <c r="S6511" s="5">
        <v>0</v>
      </c>
      <c r="T6511" s="6">
        <v>0</v>
      </c>
      <c r="U6511" s="5">
        <v>0</v>
      </c>
      <c r="V6511" s="6">
        <v>0</v>
      </c>
      <c r="W6511" s="5">
        <v>0</v>
      </c>
      <c r="X6511" s="6">
        <v>0</v>
      </c>
      <c r="Y6511" s="5">
        <v>0</v>
      </c>
      <c r="Z6511" s="6">
        <v>0</v>
      </c>
      <c r="AA6511" s="5">
        <v>0</v>
      </c>
      <c r="AB6511" s="6">
        <v>0</v>
      </c>
      <c r="AC6511" s="5">
        <v>0</v>
      </c>
      <c r="AD6511" s="6">
        <v>0</v>
      </c>
      <c r="AE6511" s="5">
        <v>0</v>
      </c>
      <c r="AF6511" s="6">
        <v>0</v>
      </c>
    </row>
    <row r="6512" spans="2:32" x14ac:dyDescent="0.35">
      <c r="B6512" s="1" t="s">
        <v>619</v>
      </c>
      <c r="C6512" s="5">
        <v>0</v>
      </c>
      <c r="D6512" s="6">
        <v>0</v>
      </c>
      <c r="E6512" s="5">
        <v>0</v>
      </c>
      <c r="F6512" s="6">
        <v>0</v>
      </c>
      <c r="G6512" s="5">
        <v>0</v>
      </c>
      <c r="H6512" s="6">
        <v>0</v>
      </c>
      <c r="I6512" s="5">
        <v>0</v>
      </c>
      <c r="J6512" s="6">
        <v>0</v>
      </c>
      <c r="K6512" s="5">
        <v>0</v>
      </c>
      <c r="L6512" s="6">
        <v>0</v>
      </c>
      <c r="M6512" s="5">
        <v>0</v>
      </c>
      <c r="N6512" s="6">
        <v>0</v>
      </c>
      <c r="O6512" s="5">
        <v>0</v>
      </c>
      <c r="P6512" s="6">
        <v>0</v>
      </c>
      <c r="Q6512" s="5">
        <v>0</v>
      </c>
      <c r="R6512" s="6">
        <v>0</v>
      </c>
      <c r="S6512" s="5">
        <v>0</v>
      </c>
      <c r="T6512" s="6">
        <v>0</v>
      </c>
      <c r="U6512" s="5">
        <v>0</v>
      </c>
      <c r="V6512" s="6">
        <v>0</v>
      </c>
      <c r="W6512" s="5">
        <v>0</v>
      </c>
      <c r="X6512" s="6">
        <v>0</v>
      </c>
      <c r="Y6512" s="5">
        <v>0</v>
      </c>
      <c r="Z6512" s="6">
        <v>0</v>
      </c>
      <c r="AA6512" s="5">
        <v>0</v>
      </c>
      <c r="AB6512" s="6">
        <v>0</v>
      </c>
      <c r="AC6512" s="5">
        <v>0</v>
      </c>
      <c r="AD6512" s="6">
        <v>0</v>
      </c>
      <c r="AE6512" s="5">
        <v>0</v>
      </c>
      <c r="AF6512" s="6">
        <v>0</v>
      </c>
    </row>
    <row r="6513" spans="2:32" x14ac:dyDescent="0.35">
      <c r="B6513" s="1" t="s">
        <v>620</v>
      </c>
      <c r="C6513" s="5">
        <v>0</v>
      </c>
      <c r="D6513" s="6">
        <v>0</v>
      </c>
      <c r="E6513" s="5">
        <v>0</v>
      </c>
      <c r="F6513" s="6">
        <v>0</v>
      </c>
      <c r="G6513" s="5">
        <v>0</v>
      </c>
      <c r="H6513" s="6">
        <v>0</v>
      </c>
      <c r="I6513" s="5">
        <v>0</v>
      </c>
      <c r="J6513" s="6">
        <v>0</v>
      </c>
      <c r="K6513" s="5">
        <v>0</v>
      </c>
      <c r="L6513" s="6">
        <v>0</v>
      </c>
      <c r="M6513" s="5">
        <v>0</v>
      </c>
      <c r="N6513" s="6">
        <v>0</v>
      </c>
      <c r="O6513" s="5">
        <v>0</v>
      </c>
      <c r="P6513" s="6">
        <v>0</v>
      </c>
      <c r="Q6513" s="5">
        <v>0</v>
      </c>
      <c r="R6513" s="6">
        <v>0</v>
      </c>
      <c r="S6513" s="5">
        <v>0</v>
      </c>
      <c r="T6513" s="6">
        <v>0</v>
      </c>
      <c r="U6513" s="5">
        <v>0</v>
      </c>
      <c r="V6513" s="6">
        <v>0</v>
      </c>
      <c r="W6513" s="5">
        <v>0</v>
      </c>
      <c r="X6513" s="6">
        <v>0</v>
      </c>
      <c r="Y6513" s="5">
        <v>0</v>
      </c>
      <c r="Z6513" s="6">
        <v>0</v>
      </c>
      <c r="AA6513" s="5">
        <v>0</v>
      </c>
      <c r="AB6513" s="6">
        <v>0</v>
      </c>
      <c r="AC6513" s="5">
        <v>0</v>
      </c>
      <c r="AD6513" s="6">
        <v>0</v>
      </c>
      <c r="AE6513" s="5">
        <v>0</v>
      </c>
      <c r="AF6513" s="6">
        <v>0</v>
      </c>
    </row>
    <row r="6514" spans="2:32" x14ac:dyDescent="0.35">
      <c r="B6514" s="1" t="s">
        <v>621</v>
      </c>
      <c r="C6514" s="5">
        <v>0</v>
      </c>
      <c r="D6514" s="6">
        <v>0</v>
      </c>
      <c r="E6514" s="5">
        <v>0</v>
      </c>
      <c r="F6514" s="6">
        <v>0</v>
      </c>
      <c r="G6514" s="5">
        <v>0</v>
      </c>
      <c r="H6514" s="6">
        <v>0</v>
      </c>
      <c r="I6514" s="5">
        <v>0</v>
      </c>
      <c r="J6514" s="6">
        <v>0</v>
      </c>
      <c r="K6514" s="5">
        <v>0</v>
      </c>
      <c r="L6514" s="6">
        <v>0</v>
      </c>
      <c r="M6514" s="5">
        <v>0</v>
      </c>
      <c r="N6514" s="6">
        <v>0</v>
      </c>
      <c r="O6514" s="5">
        <v>0</v>
      </c>
      <c r="P6514" s="6">
        <v>0</v>
      </c>
      <c r="Q6514" s="5">
        <v>0</v>
      </c>
      <c r="R6514" s="6">
        <v>0</v>
      </c>
      <c r="S6514" s="5">
        <v>0</v>
      </c>
      <c r="T6514" s="6">
        <v>0</v>
      </c>
      <c r="U6514" s="5">
        <v>0</v>
      </c>
      <c r="V6514" s="6">
        <v>0</v>
      </c>
      <c r="W6514" s="5">
        <v>0</v>
      </c>
      <c r="X6514" s="6">
        <v>0</v>
      </c>
      <c r="Y6514" s="5">
        <v>0</v>
      </c>
      <c r="Z6514" s="6">
        <v>0</v>
      </c>
      <c r="AA6514" s="5">
        <v>0</v>
      </c>
      <c r="AB6514" s="6">
        <v>0</v>
      </c>
      <c r="AC6514" s="5">
        <v>0</v>
      </c>
      <c r="AD6514" s="6">
        <v>0</v>
      </c>
      <c r="AE6514" s="5">
        <v>0</v>
      </c>
      <c r="AF6514" s="6">
        <v>0</v>
      </c>
    </row>
    <row r="6515" spans="2:32" x14ac:dyDescent="0.35">
      <c r="B6515" s="1" t="s">
        <v>622</v>
      </c>
      <c r="C6515" s="5">
        <v>0</v>
      </c>
      <c r="D6515" s="6">
        <v>0</v>
      </c>
      <c r="E6515" s="5">
        <v>0</v>
      </c>
      <c r="F6515" s="6">
        <v>0</v>
      </c>
      <c r="G6515" s="5">
        <v>0</v>
      </c>
      <c r="H6515" s="6">
        <v>0</v>
      </c>
      <c r="I6515" s="5">
        <v>0</v>
      </c>
      <c r="J6515" s="6">
        <v>0</v>
      </c>
      <c r="K6515" s="5">
        <v>0</v>
      </c>
      <c r="L6515" s="6">
        <v>0</v>
      </c>
      <c r="M6515" s="5">
        <v>0</v>
      </c>
      <c r="N6515" s="6">
        <v>0</v>
      </c>
      <c r="O6515" s="5">
        <v>0</v>
      </c>
      <c r="P6515" s="6">
        <v>0</v>
      </c>
      <c r="Q6515" s="5">
        <v>0</v>
      </c>
      <c r="R6515" s="6">
        <v>0</v>
      </c>
      <c r="S6515" s="5">
        <v>0</v>
      </c>
      <c r="T6515" s="6">
        <v>0</v>
      </c>
      <c r="U6515" s="5">
        <v>0</v>
      </c>
      <c r="V6515" s="6">
        <v>0</v>
      </c>
      <c r="W6515" s="5">
        <v>0</v>
      </c>
      <c r="X6515" s="6">
        <v>0</v>
      </c>
      <c r="Y6515" s="5">
        <v>0</v>
      </c>
      <c r="Z6515" s="6">
        <v>0</v>
      </c>
      <c r="AA6515" s="5">
        <v>0</v>
      </c>
      <c r="AB6515" s="6">
        <v>0</v>
      </c>
      <c r="AC6515" s="5">
        <v>0</v>
      </c>
      <c r="AD6515" s="6">
        <v>0</v>
      </c>
      <c r="AE6515" s="5">
        <v>0</v>
      </c>
      <c r="AF6515" s="6">
        <v>0</v>
      </c>
    </row>
    <row r="6516" spans="2:32" x14ac:dyDescent="0.35">
      <c r="B6516" s="1" t="s">
        <v>623</v>
      </c>
      <c r="C6516" s="5">
        <v>0</v>
      </c>
      <c r="D6516" s="6">
        <v>0</v>
      </c>
      <c r="E6516" s="5">
        <v>0</v>
      </c>
      <c r="F6516" s="6">
        <v>0</v>
      </c>
      <c r="G6516" s="5">
        <v>0</v>
      </c>
      <c r="H6516" s="6">
        <v>0</v>
      </c>
      <c r="I6516" s="5">
        <v>0</v>
      </c>
      <c r="J6516" s="6">
        <v>0</v>
      </c>
      <c r="K6516" s="5">
        <v>0</v>
      </c>
      <c r="L6516" s="6">
        <v>0</v>
      </c>
      <c r="M6516" s="5">
        <v>0</v>
      </c>
      <c r="N6516" s="6">
        <v>0</v>
      </c>
      <c r="O6516" s="5">
        <v>0</v>
      </c>
      <c r="P6516" s="6">
        <v>0</v>
      </c>
      <c r="Q6516" s="5">
        <v>0</v>
      </c>
      <c r="R6516" s="6">
        <v>0</v>
      </c>
      <c r="S6516" s="5">
        <v>0</v>
      </c>
      <c r="T6516" s="6">
        <v>0</v>
      </c>
      <c r="U6516" s="5">
        <v>0</v>
      </c>
      <c r="V6516" s="6">
        <v>0</v>
      </c>
      <c r="W6516" s="5">
        <v>0</v>
      </c>
      <c r="X6516" s="6">
        <v>0</v>
      </c>
      <c r="Y6516" s="5">
        <v>0</v>
      </c>
      <c r="Z6516" s="6">
        <v>0</v>
      </c>
      <c r="AA6516" s="5">
        <v>0</v>
      </c>
      <c r="AB6516" s="6">
        <v>0</v>
      </c>
      <c r="AC6516" s="5">
        <v>0</v>
      </c>
      <c r="AD6516" s="6">
        <v>0</v>
      </c>
      <c r="AE6516" s="5">
        <v>0</v>
      </c>
      <c r="AF6516" s="6">
        <v>0</v>
      </c>
    </row>
    <row r="6517" spans="2:32" x14ac:dyDescent="0.35">
      <c r="B6517" s="1" t="s">
        <v>624</v>
      </c>
      <c r="C6517" s="5">
        <v>0</v>
      </c>
      <c r="D6517" s="6">
        <v>0</v>
      </c>
      <c r="E6517" s="5">
        <v>0</v>
      </c>
      <c r="F6517" s="6">
        <v>0</v>
      </c>
      <c r="G6517" s="5">
        <v>0</v>
      </c>
      <c r="H6517" s="6">
        <v>0</v>
      </c>
      <c r="I6517" s="5">
        <v>0</v>
      </c>
      <c r="J6517" s="6">
        <v>0</v>
      </c>
      <c r="K6517" s="5">
        <v>0</v>
      </c>
      <c r="L6517" s="6">
        <v>0</v>
      </c>
      <c r="M6517" s="5">
        <v>0</v>
      </c>
      <c r="N6517" s="6">
        <v>0</v>
      </c>
      <c r="O6517" s="5">
        <v>0</v>
      </c>
      <c r="P6517" s="6">
        <v>0</v>
      </c>
      <c r="Q6517" s="5">
        <v>0</v>
      </c>
      <c r="R6517" s="6">
        <v>0</v>
      </c>
      <c r="S6517" s="5">
        <v>0</v>
      </c>
      <c r="T6517" s="6">
        <v>0</v>
      </c>
      <c r="U6517" s="5">
        <v>0</v>
      </c>
      <c r="V6517" s="6">
        <v>0</v>
      </c>
      <c r="W6517" s="5">
        <v>0</v>
      </c>
      <c r="X6517" s="6">
        <v>0</v>
      </c>
      <c r="Y6517" s="5">
        <v>0</v>
      </c>
      <c r="Z6517" s="6">
        <v>0</v>
      </c>
      <c r="AA6517" s="5">
        <v>0</v>
      </c>
      <c r="AB6517" s="6">
        <v>0</v>
      </c>
      <c r="AC6517" s="5">
        <v>0</v>
      </c>
      <c r="AD6517" s="6">
        <v>0</v>
      </c>
      <c r="AE6517" s="5">
        <v>0</v>
      </c>
      <c r="AF6517" s="6">
        <v>0</v>
      </c>
    </row>
    <row r="6518" spans="2:32" x14ac:dyDescent="0.35">
      <c r="B6518" s="1" t="s">
        <v>625</v>
      </c>
      <c r="C6518" s="5">
        <v>0</v>
      </c>
      <c r="D6518" s="6">
        <v>0</v>
      </c>
      <c r="E6518" s="5">
        <v>0</v>
      </c>
      <c r="F6518" s="6">
        <v>0</v>
      </c>
      <c r="G6518" s="5">
        <v>0</v>
      </c>
      <c r="H6518" s="6">
        <v>0</v>
      </c>
      <c r="I6518" s="5">
        <v>0</v>
      </c>
      <c r="J6518" s="6">
        <v>0</v>
      </c>
      <c r="K6518" s="5">
        <v>0</v>
      </c>
      <c r="L6518" s="6">
        <v>0</v>
      </c>
      <c r="M6518" s="5">
        <v>0</v>
      </c>
      <c r="N6518" s="6">
        <v>0</v>
      </c>
      <c r="O6518" s="5">
        <v>0</v>
      </c>
      <c r="P6518" s="6">
        <v>0</v>
      </c>
      <c r="Q6518" s="5">
        <v>0</v>
      </c>
      <c r="R6518" s="6">
        <v>0</v>
      </c>
      <c r="S6518" s="5">
        <v>0</v>
      </c>
      <c r="T6518" s="6">
        <v>0</v>
      </c>
      <c r="U6518" s="5">
        <v>0</v>
      </c>
      <c r="V6518" s="6">
        <v>0</v>
      </c>
      <c r="W6518" s="5">
        <v>0</v>
      </c>
      <c r="X6518" s="6">
        <v>0</v>
      </c>
      <c r="Y6518" s="5">
        <v>0</v>
      </c>
      <c r="Z6518" s="6">
        <v>0</v>
      </c>
      <c r="AA6518" s="5">
        <v>0</v>
      </c>
      <c r="AB6518" s="6">
        <v>0</v>
      </c>
      <c r="AC6518" s="5">
        <v>0</v>
      </c>
      <c r="AD6518" s="6">
        <v>0</v>
      </c>
      <c r="AE6518" s="5">
        <v>0</v>
      </c>
      <c r="AF6518" s="6">
        <v>0</v>
      </c>
    </row>
    <row r="6519" spans="2:32" x14ac:dyDescent="0.35">
      <c r="B6519" s="1" t="s">
        <v>626</v>
      </c>
      <c r="C6519" s="5">
        <v>0</v>
      </c>
      <c r="D6519" s="6">
        <v>0</v>
      </c>
      <c r="E6519" s="5">
        <v>0</v>
      </c>
      <c r="F6519" s="6">
        <v>0</v>
      </c>
      <c r="G6519" s="5">
        <v>0</v>
      </c>
      <c r="H6519" s="6">
        <v>0</v>
      </c>
      <c r="I6519" s="5">
        <v>0</v>
      </c>
      <c r="J6519" s="6">
        <v>0</v>
      </c>
      <c r="K6519" s="5">
        <v>0</v>
      </c>
      <c r="L6519" s="6">
        <v>0</v>
      </c>
      <c r="M6519" s="5">
        <v>0</v>
      </c>
      <c r="N6519" s="6">
        <v>0</v>
      </c>
      <c r="O6519" s="5">
        <v>0</v>
      </c>
      <c r="P6519" s="6">
        <v>0</v>
      </c>
      <c r="Q6519" s="5">
        <v>0</v>
      </c>
      <c r="R6519" s="6">
        <v>0</v>
      </c>
      <c r="S6519" s="5">
        <v>0</v>
      </c>
      <c r="T6519" s="6">
        <v>0</v>
      </c>
      <c r="U6519" s="5">
        <v>0</v>
      </c>
      <c r="V6519" s="6">
        <v>0</v>
      </c>
      <c r="W6519" s="5">
        <v>0</v>
      </c>
      <c r="X6519" s="6">
        <v>0</v>
      </c>
      <c r="Y6519" s="5">
        <v>0</v>
      </c>
      <c r="Z6519" s="6">
        <v>0</v>
      </c>
      <c r="AA6519" s="5">
        <v>0</v>
      </c>
      <c r="AB6519" s="6">
        <v>0</v>
      </c>
      <c r="AC6519" s="5">
        <v>0</v>
      </c>
      <c r="AD6519" s="6">
        <v>0</v>
      </c>
      <c r="AE6519" s="5">
        <v>0</v>
      </c>
      <c r="AF6519" s="6">
        <v>0</v>
      </c>
    </row>
    <row r="6520" spans="2:32" x14ac:dyDescent="0.35">
      <c r="B6520" s="1" t="s">
        <v>627</v>
      </c>
      <c r="C6520" s="5">
        <v>0</v>
      </c>
      <c r="D6520" s="6">
        <v>0</v>
      </c>
      <c r="E6520" s="5">
        <v>0</v>
      </c>
      <c r="F6520" s="6">
        <v>0</v>
      </c>
      <c r="G6520" s="5">
        <v>0</v>
      </c>
      <c r="H6520" s="6">
        <v>0</v>
      </c>
      <c r="I6520" s="5">
        <v>0</v>
      </c>
      <c r="J6520" s="6">
        <v>0</v>
      </c>
      <c r="K6520" s="5">
        <v>0</v>
      </c>
      <c r="L6520" s="6">
        <v>0</v>
      </c>
      <c r="M6520" s="5">
        <v>0</v>
      </c>
      <c r="N6520" s="6">
        <v>0</v>
      </c>
      <c r="O6520" s="5">
        <v>0</v>
      </c>
      <c r="P6520" s="6">
        <v>0</v>
      </c>
      <c r="Q6520" s="5">
        <v>0</v>
      </c>
      <c r="R6520" s="6">
        <v>0</v>
      </c>
      <c r="S6520" s="5">
        <v>0</v>
      </c>
      <c r="T6520" s="6">
        <v>0</v>
      </c>
      <c r="U6520" s="5">
        <v>0</v>
      </c>
      <c r="V6520" s="6">
        <v>0</v>
      </c>
      <c r="W6520" s="5">
        <v>0</v>
      </c>
      <c r="X6520" s="6">
        <v>0</v>
      </c>
      <c r="Y6520" s="5">
        <v>0</v>
      </c>
      <c r="Z6520" s="6">
        <v>0</v>
      </c>
      <c r="AA6520" s="5">
        <v>0</v>
      </c>
      <c r="AB6520" s="6">
        <v>0</v>
      </c>
      <c r="AC6520" s="5">
        <v>0</v>
      </c>
      <c r="AD6520" s="6">
        <v>0</v>
      </c>
      <c r="AE6520" s="5">
        <v>0</v>
      </c>
      <c r="AF6520" s="6">
        <v>0</v>
      </c>
    </row>
    <row r="6521" spans="2:32" x14ac:dyDescent="0.35">
      <c r="B6521" s="1" t="s">
        <v>628</v>
      </c>
      <c r="C6521" s="5">
        <v>0</v>
      </c>
      <c r="D6521" s="6">
        <v>0</v>
      </c>
      <c r="E6521" s="5">
        <v>0</v>
      </c>
      <c r="F6521" s="6">
        <v>0</v>
      </c>
      <c r="G6521" s="5">
        <v>0</v>
      </c>
      <c r="H6521" s="6">
        <v>0</v>
      </c>
      <c r="I6521" s="5">
        <v>0</v>
      </c>
      <c r="J6521" s="6">
        <v>0</v>
      </c>
      <c r="K6521" s="5">
        <v>0</v>
      </c>
      <c r="L6521" s="6">
        <v>0</v>
      </c>
      <c r="M6521" s="5">
        <v>0</v>
      </c>
      <c r="N6521" s="6">
        <v>0</v>
      </c>
      <c r="O6521" s="5">
        <v>0</v>
      </c>
      <c r="P6521" s="6">
        <v>0</v>
      </c>
      <c r="Q6521" s="5">
        <v>0</v>
      </c>
      <c r="R6521" s="6">
        <v>0</v>
      </c>
      <c r="S6521" s="5">
        <v>0</v>
      </c>
      <c r="T6521" s="6">
        <v>0</v>
      </c>
      <c r="U6521" s="5">
        <v>0</v>
      </c>
      <c r="V6521" s="6">
        <v>0</v>
      </c>
      <c r="W6521" s="5">
        <v>0</v>
      </c>
      <c r="X6521" s="6">
        <v>0</v>
      </c>
      <c r="Y6521" s="5">
        <v>0</v>
      </c>
      <c r="Z6521" s="6">
        <v>0</v>
      </c>
      <c r="AA6521" s="5">
        <v>0</v>
      </c>
      <c r="AB6521" s="6">
        <v>0</v>
      </c>
      <c r="AC6521" s="5">
        <v>0</v>
      </c>
      <c r="AD6521" s="6">
        <v>0</v>
      </c>
      <c r="AE6521" s="5">
        <v>0</v>
      </c>
      <c r="AF6521" s="6">
        <v>0</v>
      </c>
    </row>
    <row r="6522" spans="2:32" x14ac:dyDescent="0.35">
      <c r="B6522" s="1" t="s">
        <v>629</v>
      </c>
      <c r="C6522" s="5">
        <v>0</v>
      </c>
      <c r="D6522" s="6">
        <v>0</v>
      </c>
      <c r="E6522" s="5">
        <v>0</v>
      </c>
      <c r="F6522" s="6">
        <v>0</v>
      </c>
      <c r="G6522" s="5">
        <v>0</v>
      </c>
      <c r="H6522" s="6">
        <v>0</v>
      </c>
      <c r="I6522" s="5">
        <v>0</v>
      </c>
      <c r="J6522" s="6">
        <v>0</v>
      </c>
      <c r="K6522" s="5">
        <v>0</v>
      </c>
      <c r="L6522" s="6">
        <v>0</v>
      </c>
      <c r="M6522" s="5">
        <v>0</v>
      </c>
      <c r="N6522" s="6">
        <v>0</v>
      </c>
      <c r="O6522" s="5">
        <v>0</v>
      </c>
      <c r="P6522" s="6">
        <v>0</v>
      </c>
      <c r="Q6522" s="5">
        <v>0</v>
      </c>
      <c r="R6522" s="6">
        <v>0</v>
      </c>
      <c r="S6522" s="5">
        <v>0</v>
      </c>
      <c r="T6522" s="6">
        <v>0</v>
      </c>
      <c r="U6522" s="5">
        <v>0</v>
      </c>
      <c r="V6522" s="6">
        <v>0</v>
      </c>
      <c r="W6522" s="5">
        <v>0</v>
      </c>
      <c r="X6522" s="6">
        <v>0</v>
      </c>
      <c r="Y6522" s="5">
        <v>0</v>
      </c>
      <c r="Z6522" s="6">
        <v>0</v>
      </c>
      <c r="AA6522" s="5">
        <v>0</v>
      </c>
      <c r="AB6522" s="6">
        <v>0</v>
      </c>
      <c r="AC6522" s="5">
        <v>0</v>
      </c>
      <c r="AD6522" s="6">
        <v>0</v>
      </c>
      <c r="AE6522" s="5">
        <v>0</v>
      </c>
      <c r="AF6522" s="6">
        <v>0</v>
      </c>
    </row>
    <row r="6523" spans="2:32" x14ac:dyDescent="0.35">
      <c r="B6523" s="1" t="s">
        <v>631</v>
      </c>
      <c r="C6523" s="5">
        <v>0</v>
      </c>
      <c r="D6523" s="6">
        <v>0</v>
      </c>
      <c r="E6523" s="5">
        <v>0</v>
      </c>
      <c r="F6523" s="6">
        <v>0</v>
      </c>
      <c r="G6523" s="5">
        <v>0</v>
      </c>
      <c r="H6523" s="6">
        <v>0</v>
      </c>
      <c r="I6523" s="5">
        <v>0</v>
      </c>
      <c r="J6523" s="6">
        <v>0</v>
      </c>
      <c r="K6523" s="5">
        <v>0</v>
      </c>
      <c r="L6523" s="6">
        <v>0</v>
      </c>
      <c r="M6523" s="5">
        <v>0</v>
      </c>
      <c r="N6523" s="6">
        <v>0</v>
      </c>
      <c r="O6523" s="5">
        <v>0</v>
      </c>
      <c r="P6523" s="6">
        <v>0</v>
      </c>
      <c r="Q6523" s="5">
        <v>0</v>
      </c>
      <c r="R6523" s="6">
        <v>0</v>
      </c>
      <c r="S6523" s="5">
        <v>0</v>
      </c>
      <c r="T6523" s="6">
        <v>0</v>
      </c>
      <c r="U6523" s="5">
        <v>0</v>
      </c>
      <c r="V6523" s="6">
        <v>0</v>
      </c>
      <c r="W6523" s="5">
        <v>0</v>
      </c>
      <c r="X6523" s="6">
        <v>0</v>
      </c>
      <c r="Y6523" s="5">
        <v>0</v>
      </c>
      <c r="Z6523" s="6">
        <v>0</v>
      </c>
      <c r="AA6523" s="5">
        <v>0</v>
      </c>
      <c r="AB6523" s="6">
        <v>0</v>
      </c>
      <c r="AC6523" s="5">
        <v>0</v>
      </c>
      <c r="AD6523" s="6">
        <v>0</v>
      </c>
      <c r="AE6523" s="5">
        <v>0</v>
      </c>
      <c r="AF6523" s="6">
        <v>0</v>
      </c>
    </row>
    <row r="6524" spans="2:32" x14ac:dyDescent="0.35">
      <c r="B6524" s="1" t="s">
        <v>632</v>
      </c>
      <c r="C6524" s="5">
        <v>0</v>
      </c>
      <c r="D6524" s="6">
        <v>0</v>
      </c>
      <c r="E6524" s="5">
        <v>0</v>
      </c>
      <c r="F6524" s="6">
        <v>0</v>
      </c>
      <c r="G6524" s="5">
        <v>0</v>
      </c>
      <c r="H6524" s="6">
        <v>0</v>
      </c>
      <c r="I6524" s="5">
        <v>0</v>
      </c>
      <c r="J6524" s="6">
        <v>0</v>
      </c>
      <c r="K6524" s="5">
        <v>0</v>
      </c>
      <c r="L6524" s="6">
        <v>0</v>
      </c>
      <c r="M6524" s="5">
        <v>0</v>
      </c>
      <c r="N6524" s="6">
        <v>0</v>
      </c>
      <c r="O6524" s="5">
        <v>0</v>
      </c>
      <c r="P6524" s="6">
        <v>0</v>
      </c>
      <c r="Q6524" s="5">
        <v>0</v>
      </c>
      <c r="R6524" s="6">
        <v>0</v>
      </c>
      <c r="S6524" s="5">
        <v>0</v>
      </c>
      <c r="T6524" s="6">
        <v>0</v>
      </c>
      <c r="U6524" s="5">
        <v>0</v>
      </c>
      <c r="V6524" s="6">
        <v>0</v>
      </c>
      <c r="W6524" s="5">
        <v>0</v>
      </c>
      <c r="X6524" s="6">
        <v>0</v>
      </c>
      <c r="Y6524" s="5">
        <v>0</v>
      </c>
      <c r="Z6524" s="6">
        <v>0</v>
      </c>
      <c r="AA6524" s="5">
        <v>0</v>
      </c>
      <c r="AB6524" s="6">
        <v>0</v>
      </c>
      <c r="AC6524" s="5">
        <v>0</v>
      </c>
      <c r="AD6524" s="6">
        <v>0</v>
      </c>
      <c r="AE6524" s="5">
        <v>0</v>
      </c>
      <c r="AF6524" s="6">
        <v>0</v>
      </c>
    </row>
    <row r="6525" spans="2:32" x14ac:dyDescent="0.35">
      <c r="B6525" s="1" t="s">
        <v>633</v>
      </c>
      <c r="C6525" s="5">
        <v>0</v>
      </c>
      <c r="D6525" s="6">
        <v>0</v>
      </c>
      <c r="E6525" s="5">
        <v>0</v>
      </c>
      <c r="F6525" s="6">
        <v>0</v>
      </c>
      <c r="G6525" s="5">
        <v>0</v>
      </c>
      <c r="H6525" s="6">
        <v>0</v>
      </c>
      <c r="I6525" s="5">
        <v>0</v>
      </c>
      <c r="J6525" s="6">
        <v>0</v>
      </c>
      <c r="K6525" s="5">
        <v>0</v>
      </c>
      <c r="L6525" s="6">
        <v>0</v>
      </c>
      <c r="M6525" s="5">
        <v>0</v>
      </c>
      <c r="N6525" s="6">
        <v>0</v>
      </c>
      <c r="O6525" s="5">
        <v>0</v>
      </c>
      <c r="P6525" s="6">
        <v>0</v>
      </c>
      <c r="Q6525" s="5">
        <v>0</v>
      </c>
      <c r="R6525" s="6">
        <v>0</v>
      </c>
      <c r="S6525" s="5">
        <v>0</v>
      </c>
      <c r="T6525" s="6">
        <v>0</v>
      </c>
      <c r="U6525" s="5">
        <v>0</v>
      </c>
      <c r="V6525" s="6">
        <v>0</v>
      </c>
      <c r="W6525" s="5">
        <v>0</v>
      </c>
      <c r="X6525" s="6">
        <v>0</v>
      </c>
      <c r="Y6525" s="5">
        <v>0</v>
      </c>
      <c r="Z6525" s="6">
        <v>0</v>
      </c>
      <c r="AA6525" s="5">
        <v>0</v>
      </c>
      <c r="AB6525" s="6">
        <v>0</v>
      </c>
      <c r="AC6525" s="5">
        <v>0</v>
      </c>
      <c r="AD6525" s="6">
        <v>0</v>
      </c>
      <c r="AE6525" s="5">
        <v>0</v>
      </c>
      <c r="AF6525" s="6">
        <v>0</v>
      </c>
    </row>
    <row r="6526" spans="2:32" x14ac:dyDescent="0.35">
      <c r="B6526" s="1" t="s">
        <v>634</v>
      </c>
      <c r="C6526" s="5">
        <v>0</v>
      </c>
      <c r="D6526" s="6">
        <v>0</v>
      </c>
      <c r="E6526" s="5">
        <v>0</v>
      </c>
      <c r="F6526" s="6">
        <v>0</v>
      </c>
      <c r="G6526" s="5">
        <v>0</v>
      </c>
      <c r="H6526" s="6">
        <v>0</v>
      </c>
      <c r="I6526" s="5">
        <v>0</v>
      </c>
      <c r="J6526" s="6">
        <v>0</v>
      </c>
      <c r="K6526" s="5">
        <v>0</v>
      </c>
      <c r="L6526" s="6">
        <v>0</v>
      </c>
      <c r="M6526" s="5">
        <v>0</v>
      </c>
      <c r="N6526" s="6">
        <v>0</v>
      </c>
      <c r="O6526" s="5">
        <v>0</v>
      </c>
      <c r="P6526" s="6">
        <v>0</v>
      </c>
      <c r="Q6526" s="5">
        <v>0</v>
      </c>
      <c r="R6526" s="6">
        <v>0</v>
      </c>
      <c r="S6526" s="5">
        <v>0</v>
      </c>
      <c r="T6526" s="6">
        <v>0</v>
      </c>
      <c r="U6526" s="5">
        <v>0</v>
      </c>
      <c r="V6526" s="6">
        <v>0</v>
      </c>
      <c r="W6526" s="5">
        <v>0</v>
      </c>
      <c r="X6526" s="6">
        <v>0</v>
      </c>
      <c r="Y6526" s="5">
        <v>0</v>
      </c>
      <c r="Z6526" s="6">
        <v>0</v>
      </c>
      <c r="AA6526" s="5">
        <v>0</v>
      </c>
      <c r="AB6526" s="6">
        <v>0</v>
      </c>
      <c r="AC6526" s="5">
        <v>0</v>
      </c>
      <c r="AD6526" s="6">
        <v>0</v>
      </c>
      <c r="AE6526" s="5">
        <v>0</v>
      </c>
      <c r="AF6526" s="6">
        <v>0</v>
      </c>
    </row>
    <row r="6527" spans="2:32" x14ac:dyDescent="0.35">
      <c r="B6527" s="1" t="s">
        <v>635</v>
      </c>
      <c r="C6527" s="5">
        <v>0</v>
      </c>
      <c r="D6527" s="6">
        <v>0</v>
      </c>
      <c r="E6527" s="5">
        <v>0</v>
      </c>
      <c r="F6527" s="6">
        <v>0</v>
      </c>
      <c r="G6527" s="5">
        <v>0</v>
      </c>
      <c r="H6527" s="6">
        <v>0</v>
      </c>
      <c r="I6527" s="5">
        <v>0</v>
      </c>
      <c r="J6527" s="6">
        <v>0</v>
      </c>
      <c r="K6527" s="5">
        <v>0</v>
      </c>
      <c r="L6527" s="6">
        <v>0</v>
      </c>
      <c r="M6527" s="5">
        <v>0</v>
      </c>
      <c r="N6527" s="6">
        <v>0</v>
      </c>
      <c r="O6527" s="5">
        <v>0</v>
      </c>
      <c r="P6527" s="6">
        <v>0</v>
      </c>
      <c r="Q6527" s="5">
        <v>0</v>
      </c>
      <c r="R6527" s="6">
        <v>0</v>
      </c>
      <c r="S6527" s="5">
        <v>0</v>
      </c>
      <c r="T6527" s="6">
        <v>0</v>
      </c>
      <c r="U6527" s="5">
        <v>0</v>
      </c>
      <c r="V6527" s="6">
        <v>0</v>
      </c>
      <c r="W6527" s="5">
        <v>0</v>
      </c>
      <c r="X6527" s="6">
        <v>0</v>
      </c>
      <c r="Y6527" s="5">
        <v>0</v>
      </c>
      <c r="Z6527" s="6">
        <v>0</v>
      </c>
      <c r="AA6527" s="5">
        <v>0</v>
      </c>
      <c r="AB6527" s="6">
        <v>0</v>
      </c>
      <c r="AC6527" s="5">
        <v>0</v>
      </c>
      <c r="AD6527" s="6">
        <v>0</v>
      </c>
      <c r="AE6527" s="5">
        <v>0</v>
      </c>
      <c r="AF6527" s="6">
        <v>0</v>
      </c>
    </row>
    <row r="6528" spans="2:32" x14ac:dyDescent="0.35">
      <c r="B6528" s="2" t="s">
        <v>10</v>
      </c>
    </row>
    <row r="6529" spans="2:32" x14ac:dyDescent="0.35">
      <c r="B6529" s="1" t="s">
        <v>636</v>
      </c>
      <c r="C6529" s="5">
        <v>0</v>
      </c>
      <c r="D6529" s="6">
        <v>0</v>
      </c>
      <c r="E6529" s="5">
        <v>0</v>
      </c>
      <c r="F6529" s="6">
        <v>0</v>
      </c>
      <c r="G6529" s="5">
        <v>0</v>
      </c>
      <c r="H6529" s="6">
        <v>0</v>
      </c>
      <c r="I6529" s="5">
        <v>0</v>
      </c>
      <c r="J6529" s="6">
        <v>0</v>
      </c>
      <c r="K6529" s="5">
        <v>0</v>
      </c>
      <c r="L6529" s="6">
        <v>0</v>
      </c>
      <c r="M6529" s="5">
        <v>0</v>
      </c>
      <c r="N6529" s="6">
        <v>0</v>
      </c>
      <c r="O6529" s="5">
        <v>0</v>
      </c>
      <c r="P6529" s="6">
        <v>0</v>
      </c>
      <c r="Q6529" s="5">
        <v>0</v>
      </c>
      <c r="R6529" s="6">
        <v>0</v>
      </c>
      <c r="S6529" s="5">
        <v>0</v>
      </c>
      <c r="T6529" s="6">
        <v>0</v>
      </c>
      <c r="U6529" s="5">
        <v>0</v>
      </c>
      <c r="V6529" s="6">
        <v>0</v>
      </c>
      <c r="W6529" s="5">
        <v>0</v>
      </c>
      <c r="X6529" s="6">
        <v>0</v>
      </c>
      <c r="Y6529" s="5">
        <v>0</v>
      </c>
      <c r="Z6529" s="6">
        <v>0</v>
      </c>
      <c r="AA6529" s="5">
        <v>0</v>
      </c>
      <c r="AB6529" s="6">
        <v>0</v>
      </c>
      <c r="AC6529" s="5">
        <v>0</v>
      </c>
      <c r="AD6529" s="6">
        <v>0</v>
      </c>
      <c r="AE6529" s="5">
        <v>0</v>
      </c>
      <c r="AF6529" s="6">
        <v>0</v>
      </c>
    </row>
    <row r="6530" spans="2:32" x14ac:dyDescent="0.35">
      <c r="B6530" s="1" t="s">
        <v>637</v>
      </c>
      <c r="C6530" s="5">
        <v>0</v>
      </c>
      <c r="D6530" s="6">
        <v>0</v>
      </c>
      <c r="E6530" s="5">
        <v>0</v>
      </c>
      <c r="F6530" s="6">
        <v>0</v>
      </c>
      <c r="G6530" s="5">
        <v>0</v>
      </c>
      <c r="H6530" s="6">
        <v>0</v>
      </c>
      <c r="I6530" s="5">
        <v>0</v>
      </c>
      <c r="J6530" s="6">
        <v>0</v>
      </c>
      <c r="K6530" s="5">
        <v>0</v>
      </c>
      <c r="L6530" s="6">
        <v>0</v>
      </c>
      <c r="M6530" s="5">
        <v>0</v>
      </c>
      <c r="N6530" s="6">
        <v>0</v>
      </c>
      <c r="O6530" s="5">
        <v>0</v>
      </c>
      <c r="P6530" s="6">
        <v>0</v>
      </c>
      <c r="Q6530" s="5">
        <v>0</v>
      </c>
      <c r="R6530" s="6">
        <v>0</v>
      </c>
      <c r="S6530" s="5">
        <v>0</v>
      </c>
      <c r="T6530" s="6">
        <v>0</v>
      </c>
      <c r="U6530" s="5">
        <v>0</v>
      </c>
      <c r="V6530" s="6">
        <v>0</v>
      </c>
      <c r="W6530" s="5">
        <v>0</v>
      </c>
      <c r="X6530" s="6">
        <v>0</v>
      </c>
      <c r="Y6530" s="5">
        <v>0</v>
      </c>
      <c r="Z6530" s="6">
        <v>0</v>
      </c>
      <c r="AA6530" s="5">
        <v>0</v>
      </c>
      <c r="AB6530" s="6">
        <v>0</v>
      </c>
      <c r="AC6530" s="5">
        <v>0</v>
      </c>
      <c r="AD6530" s="6">
        <v>0</v>
      </c>
      <c r="AE6530" s="5">
        <v>0</v>
      </c>
      <c r="AF6530" s="6">
        <v>0</v>
      </c>
    </row>
    <row r="6531" spans="2:32" x14ac:dyDescent="0.35">
      <c r="B6531" s="1" t="s">
        <v>638</v>
      </c>
      <c r="C6531" s="5">
        <v>0</v>
      </c>
      <c r="D6531" s="6">
        <v>0</v>
      </c>
      <c r="E6531" s="5">
        <v>0</v>
      </c>
      <c r="F6531" s="6">
        <v>0</v>
      </c>
      <c r="G6531" s="5">
        <v>0</v>
      </c>
      <c r="H6531" s="6">
        <v>0</v>
      </c>
      <c r="I6531" s="5">
        <v>0</v>
      </c>
      <c r="J6531" s="6">
        <v>0</v>
      </c>
      <c r="K6531" s="5">
        <v>0</v>
      </c>
      <c r="L6531" s="6">
        <v>0</v>
      </c>
      <c r="M6531" s="5">
        <v>0</v>
      </c>
      <c r="N6531" s="6">
        <v>0</v>
      </c>
      <c r="O6531" s="5">
        <v>0</v>
      </c>
      <c r="P6531" s="6">
        <v>0</v>
      </c>
      <c r="Q6531" s="5">
        <v>0</v>
      </c>
      <c r="R6531" s="6">
        <v>0</v>
      </c>
      <c r="S6531" s="5">
        <v>0</v>
      </c>
      <c r="T6531" s="6">
        <v>0</v>
      </c>
      <c r="U6531" s="5">
        <v>0</v>
      </c>
      <c r="V6531" s="6">
        <v>0</v>
      </c>
      <c r="W6531" s="5">
        <v>0</v>
      </c>
      <c r="X6531" s="6">
        <v>0</v>
      </c>
      <c r="Y6531" s="5">
        <v>0</v>
      </c>
      <c r="Z6531" s="6">
        <v>0</v>
      </c>
      <c r="AA6531" s="5">
        <v>0</v>
      </c>
      <c r="AB6531" s="6">
        <v>0</v>
      </c>
      <c r="AC6531" s="5">
        <v>0</v>
      </c>
      <c r="AD6531" s="6">
        <v>0</v>
      </c>
      <c r="AE6531" s="5">
        <v>0</v>
      </c>
      <c r="AF6531" s="6">
        <v>0</v>
      </c>
    </row>
    <row r="6532" spans="2:32" x14ac:dyDescent="0.35">
      <c r="B6532" s="1" t="s">
        <v>639</v>
      </c>
      <c r="C6532" s="5">
        <v>0</v>
      </c>
      <c r="D6532" s="6">
        <v>0</v>
      </c>
      <c r="E6532" s="5">
        <v>0</v>
      </c>
      <c r="F6532" s="6">
        <v>0</v>
      </c>
      <c r="G6532" s="5">
        <v>0</v>
      </c>
      <c r="H6532" s="6">
        <v>0</v>
      </c>
      <c r="I6532" s="5">
        <v>0</v>
      </c>
      <c r="J6532" s="6">
        <v>0</v>
      </c>
      <c r="K6532" s="5">
        <v>0</v>
      </c>
      <c r="L6532" s="6">
        <v>0</v>
      </c>
      <c r="M6532" s="5">
        <v>0</v>
      </c>
      <c r="N6532" s="6">
        <v>0</v>
      </c>
      <c r="O6532" s="5">
        <v>0</v>
      </c>
      <c r="P6532" s="6">
        <v>0</v>
      </c>
      <c r="Q6532" s="5">
        <v>0</v>
      </c>
      <c r="R6532" s="6">
        <v>0</v>
      </c>
      <c r="S6532" s="5">
        <v>0</v>
      </c>
      <c r="T6532" s="6">
        <v>0</v>
      </c>
      <c r="U6532" s="5">
        <v>0</v>
      </c>
      <c r="V6532" s="6">
        <v>0</v>
      </c>
      <c r="W6532" s="5">
        <v>0</v>
      </c>
      <c r="X6532" s="6">
        <v>0</v>
      </c>
      <c r="Y6532" s="5">
        <v>0</v>
      </c>
      <c r="Z6532" s="6">
        <v>0</v>
      </c>
      <c r="AA6532" s="5">
        <v>0</v>
      </c>
      <c r="AB6532" s="6">
        <v>0</v>
      </c>
      <c r="AC6532" s="5">
        <v>0</v>
      </c>
      <c r="AD6532" s="6">
        <v>0</v>
      </c>
      <c r="AE6532" s="5">
        <v>0</v>
      </c>
      <c r="AF6532" s="6">
        <v>0</v>
      </c>
    </row>
    <row r="6533" spans="2:32" x14ac:dyDescent="0.35">
      <c r="B6533" s="1" t="s">
        <v>640</v>
      </c>
      <c r="C6533" s="5">
        <v>0</v>
      </c>
      <c r="D6533" s="6">
        <v>0</v>
      </c>
      <c r="E6533" s="5">
        <v>0</v>
      </c>
      <c r="F6533" s="6">
        <v>0</v>
      </c>
      <c r="G6533" s="5">
        <v>0</v>
      </c>
      <c r="H6533" s="6">
        <v>0</v>
      </c>
      <c r="I6533" s="5">
        <v>0</v>
      </c>
      <c r="J6533" s="6">
        <v>0</v>
      </c>
      <c r="K6533" s="5">
        <v>0</v>
      </c>
      <c r="L6533" s="6">
        <v>0</v>
      </c>
      <c r="M6533" s="5">
        <v>0</v>
      </c>
      <c r="N6533" s="6">
        <v>0</v>
      </c>
      <c r="O6533" s="5">
        <v>0</v>
      </c>
      <c r="P6533" s="6">
        <v>0</v>
      </c>
      <c r="Q6533" s="5">
        <v>0</v>
      </c>
      <c r="R6533" s="6">
        <v>0</v>
      </c>
      <c r="S6533" s="5">
        <v>0</v>
      </c>
      <c r="T6533" s="6">
        <v>0</v>
      </c>
      <c r="U6533" s="5">
        <v>0</v>
      </c>
      <c r="V6533" s="6">
        <v>0</v>
      </c>
      <c r="W6533" s="5">
        <v>0</v>
      </c>
      <c r="X6533" s="6">
        <v>0</v>
      </c>
      <c r="Y6533" s="5">
        <v>0</v>
      </c>
      <c r="Z6533" s="6">
        <v>0</v>
      </c>
      <c r="AA6533" s="5">
        <v>0</v>
      </c>
      <c r="AB6533" s="6">
        <v>0</v>
      </c>
      <c r="AC6533" s="5">
        <v>0</v>
      </c>
      <c r="AD6533" s="6">
        <v>0</v>
      </c>
      <c r="AE6533" s="5">
        <v>0</v>
      </c>
      <c r="AF6533" s="6">
        <v>0</v>
      </c>
    </row>
    <row r="6534" spans="2:32" x14ac:dyDescent="0.35">
      <c r="B6534" s="1" t="s">
        <v>641</v>
      </c>
      <c r="C6534" s="5">
        <v>0</v>
      </c>
      <c r="D6534" s="6">
        <v>0</v>
      </c>
      <c r="E6534" s="5">
        <v>0</v>
      </c>
      <c r="F6534" s="6">
        <v>0</v>
      </c>
      <c r="G6534" s="5">
        <v>0</v>
      </c>
      <c r="H6534" s="6">
        <v>0</v>
      </c>
      <c r="I6534" s="5">
        <v>0</v>
      </c>
      <c r="J6534" s="6">
        <v>0</v>
      </c>
      <c r="K6534" s="5">
        <v>0</v>
      </c>
      <c r="L6534" s="6">
        <v>0</v>
      </c>
      <c r="M6534" s="5">
        <v>0</v>
      </c>
      <c r="N6534" s="6">
        <v>0</v>
      </c>
      <c r="O6534" s="5">
        <v>0</v>
      </c>
      <c r="P6534" s="6">
        <v>0</v>
      </c>
      <c r="Q6534" s="5">
        <v>0</v>
      </c>
      <c r="R6534" s="6">
        <v>0</v>
      </c>
      <c r="S6534" s="5">
        <v>0</v>
      </c>
      <c r="T6534" s="6">
        <v>0</v>
      </c>
      <c r="U6534" s="5">
        <v>0</v>
      </c>
      <c r="V6534" s="6">
        <v>0</v>
      </c>
      <c r="W6534" s="5">
        <v>0</v>
      </c>
      <c r="X6534" s="6">
        <v>0</v>
      </c>
      <c r="Y6534" s="5">
        <v>0</v>
      </c>
      <c r="Z6534" s="6">
        <v>0</v>
      </c>
      <c r="AA6534" s="5">
        <v>0</v>
      </c>
      <c r="AB6534" s="6">
        <v>0</v>
      </c>
      <c r="AC6534" s="5">
        <v>0</v>
      </c>
      <c r="AD6534" s="6">
        <v>0</v>
      </c>
      <c r="AE6534" s="5">
        <v>0</v>
      </c>
      <c r="AF6534" s="6">
        <v>0</v>
      </c>
    </row>
    <row r="6535" spans="2:32" x14ac:dyDescent="0.35">
      <c r="B6535" s="1" t="s">
        <v>1220</v>
      </c>
      <c r="C6535" s="5">
        <v>0</v>
      </c>
      <c r="D6535" s="6">
        <v>0</v>
      </c>
      <c r="E6535" s="5">
        <v>0</v>
      </c>
      <c r="F6535" s="6">
        <v>0</v>
      </c>
      <c r="G6535" s="5">
        <v>0</v>
      </c>
      <c r="H6535" s="6">
        <v>0</v>
      </c>
      <c r="I6535" s="5">
        <v>0</v>
      </c>
      <c r="J6535" s="6">
        <v>0</v>
      </c>
      <c r="K6535" s="5">
        <v>0</v>
      </c>
      <c r="L6535" s="6">
        <v>0</v>
      </c>
      <c r="M6535" s="5">
        <v>0</v>
      </c>
      <c r="N6535" s="6">
        <v>0</v>
      </c>
      <c r="O6535" s="5">
        <v>0</v>
      </c>
      <c r="P6535" s="6">
        <v>0</v>
      </c>
      <c r="Q6535" s="5">
        <v>0</v>
      </c>
      <c r="R6535" s="6">
        <v>0</v>
      </c>
      <c r="S6535" s="5">
        <v>0</v>
      </c>
      <c r="T6535" s="6">
        <v>0</v>
      </c>
      <c r="U6535" s="5">
        <v>0</v>
      </c>
      <c r="V6535" s="6">
        <v>0</v>
      </c>
      <c r="W6535" s="5">
        <v>0</v>
      </c>
      <c r="X6535" s="6">
        <v>0</v>
      </c>
      <c r="Y6535" s="5">
        <v>0</v>
      </c>
      <c r="Z6535" s="6">
        <v>0</v>
      </c>
      <c r="AA6535" s="5">
        <v>0</v>
      </c>
      <c r="AB6535" s="6">
        <v>0</v>
      </c>
      <c r="AC6535" s="5">
        <v>0</v>
      </c>
      <c r="AD6535" s="6">
        <v>0</v>
      </c>
      <c r="AE6535" s="5">
        <v>0</v>
      </c>
      <c r="AF6535" s="6">
        <v>0</v>
      </c>
    </row>
    <row r="6536" spans="2:32" x14ac:dyDescent="0.35">
      <c r="B6536" s="1" t="s">
        <v>643</v>
      </c>
      <c r="C6536" s="5">
        <v>0</v>
      </c>
      <c r="D6536" s="6">
        <v>0</v>
      </c>
      <c r="E6536" s="5">
        <v>0</v>
      </c>
      <c r="F6536" s="6">
        <v>0</v>
      </c>
      <c r="G6536" s="5">
        <v>0</v>
      </c>
      <c r="H6536" s="6">
        <v>0</v>
      </c>
      <c r="I6536" s="5">
        <v>0</v>
      </c>
      <c r="J6536" s="6">
        <v>0</v>
      </c>
      <c r="K6536" s="5">
        <v>0</v>
      </c>
      <c r="L6536" s="6">
        <v>0</v>
      </c>
      <c r="M6536" s="5">
        <v>0</v>
      </c>
      <c r="N6536" s="6">
        <v>0</v>
      </c>
      <c r="O6536" s="5">
        <v>0</v>
      </c>
      <c r="P6536" s="6">
        <v>0</v>
      </c>
      <c r="Q6536" s="5">
        <v>0</v>
      </c>
      <c r="R6536" s="6">
        <v>0</v>
      </c>
      <c r="S6536" s="5">
        <v>0</v>
      </c>
      <c r="T6536" s="6">
        <v>0</v>
      </c>
      <c r="U6536" s="5">
        <v>0</v>
      </c>
      <c r="V6536" s="6">
        <v>0</v>
      </c>
      <c r="W6536" s="5">
        <v>0</v>
      </c>
      <c r="X6536" s="6">
        <v>0</v>
      </c>
      <c r="Y6536" s="5">
        <v>0</v>
      </c>
      <c r="Z6536" s="6">
        <v>0</v>
      </c>
      <c r="AA6536" s="5">
        <v>0</v>
      </c>
      <c r="AB6536" s="6">
        <v>0</v>
      </c>
      <c r="AC6536" s="5">
        <v>0</v>
      </c>
      <c r="AD6536" s="6">
        <v>0</v>
      </c>
      <c r="AE6536" s="5">
        <v>0</v>
      </c>
      <c r="AF6536" s="6">
        <v>0</v>
      </c>
    </row>
    <row r="6537" spans="2:32" x14ac:dyDescent="0.35">
      <c r="B6537" s="2" t="s">
        <v>11</v>
      </c>
    </row>
    <row r="6538" spans="2:32" x14ac:dyDescent="0.35">
      <c r="B6538" s="1" t="s">
        <v>644</v>
      </c>
      <c r="C6538" s="5">
        <v>0</v>
      </c>
      <c r="D6538" s="6">
        <v>0</v>
      </c>
      <c r="E6538" s="5">
        <v>0</v>
      </c>
      <c r="F6538" s="6">
        <v>0</v>
      </c>
      <c r="G6538" s="5">
        <v>0</v>
      </c>
      <c r="H6538" s="6">
        <v>0</v>
      </c>
      <c r="I6538" s="5">
        <v>0</v>
      </c>
      <c r="J6538" s="6">
        <v>0</v>
      </c>
      <c r="K6538" s="5">
        <v>0</v>
      </c>
      <c r="L6538" s="6">
        <v>0</v>
      </c>
      <c r="M6538" s="5">
        <v>0</v>
      </c>
      <c r="N6538" s="6">
        <v>0</v>
      </c>
      <c r="O6538" s="5">
        <v>0</v>
      </c>
      <c r="P6538" s="6">
        <v>0</v>
      </c>
      <c r="Q6538" s="5">
        <v>0</v>
      </c>
      <c r="R6538" s="6">
        <v>0</v>
      </c>
      <c r="S6538" s="5">
        <v>0</v>
      </c>
      <c r="T6538" s="6">
        <v>0</v>
      </c>
      <c r="U6538" s="5">
        <v>0</v>
      </c>
      <c r="V6538" s="6">
        <v>0</v>
      </c>
      <c r="W6538" s="5">
        <v>0</v>
      </c>
      <c r="X6538" s="6">
        <v>0</v>
      </c>
      <c r="Y6538" s="5">
        <v>0</v>
      </c>
      <c r="Z6538" s="6">
        <v>0</v>
      </c>
      <c r="AA6538" s="5">
        <v>0</v>
      </c>
      <c r="AB6538" s="6">
        <v>0</v>
      </c>
      <c r="AC6538" s="5">
        <v>0</v>
      </c>
      <c r="AD6538" s="6">
        <v>0</v>
      </c>
      <c r="AE6538" s="5">
        <v>0</v>
      </c>
      <c r="AF6538" s="6">
        <v>0</v>
      </c>
    </row>
    <row r="6539" spans="2:32" x14ac:dyDescent="0.35">
      <c r="B6539" s="1" t="s">
        <v>646</v>
      </c>
      <c r="C6539" s="5">
        <v>0</v>
      </c>
      <c r="D6539" s="6">
        <v>0</v>
      </c>
      <c r="E6539" s="5">
        <v>0</v>
      </c>
      <c r="F6539" s="6">
        <v>0</v>
      </c>
      <c r="G6539" s="5">
        <v>0</v>
      </c>
      <c r="H6539" s="6">
        <v>0</v>
      </c>
      <c r="I6539" s="5">
        <v>0</v>
      </c>
      <c r="J6539" s="6">
        <v>0</v>
      </c>
      <c r="K6539" s="5">
        <v>0</v>
      </c>
      <c r="L6539" s="6">
        <v>0</v>
      </c>
      <c r="M6539" s="5">
        <v>0</v>
      </c>
      <c r="N6539" s="6">
        <v>0</v>
      </c>
      <c r="O6539" s="5">
        <v>0</v>
      </c>
      <c r="P6539" s="6">
        <v>0</v>
      </c>
      <c r="Q6539" s="5">
        <v>0</v>
      </c>
      <c r="R6539" s="6">
        <v>0</v>
      </c>
      <c r="S6539" s="5">
        <v>0</v>
      </c>
      <c r="T6539" s="6">
        <v>0</v>
      </c>
      <c r="U6539" s="5">
        <v>0</v>
      </c>
      <c r="V6539" s="6">
        <v>0</v>
      </c>
      <c r="W6539" s="5">
        <v>0</v>
      </c>
      <c r="X6539" s="6">
        <v>0</v>
      </c>
      <c r="Y6539" s="5">
        <v>0</v>
      </c>
      <c r="Z6539" s="6">
        <v>0</v>
      </c>
      <c r="AA6539" s="5">
        <v>0</v>
      </c>
      <c r="AB6539" s="6">
        <v>0</v>
      </c>
      <c r="AC6539" s="5">
        <v>0</v>
      </c>
      <c r="AD6539" s="6">
        <v>0</v>
      </c>
      <c r="AE6539" s="5">
        <v>0</v>
      </c>
      <c r="AF6539" s="6">
        <v>0</v>
      </c>
    </row>
    <row r="6540" spans="2:32" x14ac:dyDescent="0.35">
      <c r="B6540" s="1" t="s">
        <v>647</v>
      </c>
      <c r="C6540" s="5">
        <v>0</v>
      </c>
      <c r="D6540" s="6">
        <v>0</v>
      </c>
      <c r="E6540" s="5">
        <v>0</v>
      </c>
      <c r="F6540" s="6">
        <v>0</v>
      </c>
      <c r="G6540" s="5">
        <v>0</v>
      </c>
      <c r="H6540" s="6">
        <v>0</v>
      </c>
      <c r="I6540" s="5">
        <v>0</v>
      </c>
      <c r="J6540" s="6">
        <v>0</v>
      </c>
      <c r="K6540" s="5">
        <v>0</v>
      </c>
      <c r="L6540" s="6">
        <v>0</v>
      </c>
      <c r="M6540" s="5">
        <v>0</v>
      </c>
      <c r="N6540" s="6">
        <v>0</v>
      </c>
      <c r="O6540" s="5">
        <v>0</v>
      </c>
      <c r="P6540" s="6">
        <v>0</v>
      </c>
      <c r="Q6540" s="5">
        <v>0</v>
      </c>
      <c r="R6540" s="6">
        <v>0</v>
      </c>
      <c r="S6540" s="5">
        <v>0</v>
      </c>
      <c r="T6540" s="6">
        <v>0</v>
      </c>
      <c r="U6540" s="5">
        <v>0</v>
      </c>
      <c r="V6540" s="6">
        <v>0</v>
      </c>
      <c r="W6540" s="5">
        <v>0</v>
      </c>
      <c r="X6540" s="6">
        <v>0</v>
      </c>
      <c r="Y6540" s="5">
        <v>0</v>
      </c>
      <c r="Z6540" s="6">
        <v>0</v>
      </c>
      <c r="AA6540" s="5">
        <v>0</v>
      </c>
      <c r="AB6540" s="6">
        <v>0</v>
      </c>
      <c r="AC6540" s="5">
        <v>0</v>
      </c>
      <c r="AD6540" s="6">
        <v>0</v>
      </c>
      <c r="AE6540" s="5">
        <v>0</v>
      </c>
      <c r="AF6540" s="6">
        <v>0</v>
      </c>
    </row>
    <row r="6541" spans="2:32" x14ac:dyDescent="0.35">
      <c r="B6541" s="1" t="s">
        <v>649</v>
      </c>
      <c r="C6541" s="5">
        <v>0</v>
      </c>
      <c r="D6541" s="6">
        <v>0</v>
      </c>
      <c r="E6541" s="5">
        <v>0</v>
      </c>
      <c r="F6541" s="6">
        <v>0</v>
      </c>
      <c r="G6541" s="5">
        <v>0</v>
      </c>
      <c r="H6541" s="6">
        <v>0</v>
      </c>
      <c r="I6541" s="5">
        <v>0</v>
      </c>
      <c r="J6541" s="6">
        <v>0</v>
      </c>
      <c r="K6541" s="5">
        <v>0</v>
      </c>
      <c r="L6541" s="6">
        <v>0</v>
      </c>
      <c r="M6541" s="5">
        <v>0</v>
      </c>
      <c r="N6541" s="6">
        <v>0</v>
      </c>
      <c r="O6541" s="5">
        <v>0</v>
      </c>
      <c r="P6541" s="6">
        <v>0</v>
      </c>
      <c r="Q6541" s="5">
        <v>0</v>
      </c>
      <c r="R6541" s="6">
        <v>0</v>
      </c>
      <c r="S6541" s="5">
        <v>0</v>
      </c>
      <c r="T6541" s="6">
        <v>0</v>
      </c>
      <c r="U6541" s="5">
        <v>0</v>
      </c>
      <c r="V6541" s="6">
        <v>0</v>
      </c>
      <c r="W6541" s="5">
        <v>0</v>
      </c>
      <c r="X6541" s="6">
        <v>0</v>
      </c>
      <c r="Y6541" s="5">
        <v>0</v>
      </c>
      <c r="Z6541" s="6">
        <v>0</v>
      </c>
      <c r="AA6541" s="5">
        <v>0</v>
      </c>
      <c r="AB6541" s="6">
        <v>0</v>
      </c>
      <c r="AC6541" s="5">
        <v>0</v>
      </c>
      <c r="AD6541" s="6">
        <v>0</v>
      </c>
      <c r="AE6541" s="5">
        <v>0</v>
      </c>
      <c r="AF6541" s="6">
        <v>0</v>
      </c>
    </row>
    <row r="6542" spans="2:32" x14ac:dyDescent="0.35">
      <c r="B6542" s="1" t="s">
        <v>650</v>
      </c>
      <c r="C6542" s="5">
        <v>0</v>
      </c>
      <c r="D6542" s="6">
        <v>0</v>
      </c>
      <c r="E6542" s="5">
        <v>0</v>
      </c>
      <c r="F6542" s="6">
        <v>0</v>
      </c>
      <c r="G6542" s="5">
        <v>0</v>
      </c>
      <c r="H6542" s="6">
        <v>0</v>
      </c>
      <c r="I6542" s="5">
        <v>0</v>
      </c>
      <c r="J6542" s="6">
        <v>0</v>
      </c>
      <c r="K6542" s="5">
        <v>0</v>
      </c>
      <c r="L6542" s="6">
        <v>0</v>
      </c>
      <c r="M6542" s="5">
        <v>0</v>
      </c>
      <c r="N6542" s="6">
        <v>0</v>
      </c>
      <c r="O6542" s="5">
        <v>0</v>
      </c>
      <c r="P6542" s="6">
        <v>0</v>
      </c>
      <c r="Q6542" s="5">
        <v>0</v>
      </c>
      <c r="R6542" s="6">
        <v>0</v>
      </c>
      <c r="S6542" s="5">
        <v>0</v>
      </c>
      <c r="T6542" s="6">
        <v>0</v>
      </c>
      <c r="U6542" s="5">
        <v>0</v>
      </c>
      <c r="V6542" s="6">
        <v>0</v>
      </c>
      <c r="W6542" s="5">
        <v>0</v>
      </c>
      <c r="X6542" s="6">
        <v>0</v>
      </c>
      <c r="Y6542" s="5">
        <v>0</v>
      </c>
      <c r="Z6542" s="6">
        <v>0</v>
      </c>
      <c r="AA6542" s="5">
        <v>0</v>
      </c>
      <c r="AB6542" s="6">
        <v>0</v>
      </c>
      <c r="AC6542" s="5">
        <v>0</v>
      </c>
      <c r="AD6542" s="6">
        <v>0</v>
      </c>
      <c r="AE6542" s="5">
        <v>0</v>
      </c>
      <c r="AF6542" s="6">
        <v>0</v>
      </c>
    </row>
    <row r="6543" spans="2:32" x14ac:dyDescent="0.35">
      <c r="B6543" s="2" t="s">
        <v>12</v>
      </c>
    </row>
    <row r="6544" spans="2:32" x14ac:dyDescent="0.35">
      <c r="B6544" s="1" t="s">
        <v>656</v>
      </c>
      <c r="C6544" s="5">
        <v>0</v>
      </c>
      <c r="D6544" s="6">
        <v>0</v>
      </c>
      <c r="E6544" s="5">
        <v>0</v>
      </c>
      <c r="F6544" s="6">
        <v>0</v>
      </c>
      <c r="G6544" s="5">
        <v>0</v>
      </c>
      <c r="H6544" s="6">
        <v>0</v>
      </c>
      <c r="I6544" s="5">
        <v>0</v>
      </c>
      <c r="J6544" s="6">
        <v>0</v>
      </c>
      <c r="K6544" s="5">
        <v>0</v>
      </c>
      <c r="L6544" s="6">
        <v>0</v>
      </c>
      <c r="M6544" s="5">
        <v>0</v>
      </c>
      <c r="N6544" s="6">
        <v>0</v>
      </c>
      <c r="O6544" s="5">
        <v>0</v>
      </c>
      <c r="P6544" s="6">
        <v>0</v>
      </c>
      <c r="Q6544" s="5">
        <v>0</v>
      </c>
      <c r="R6544" s="6">
        <v>0</v>
      </c>
      <c r="S6544" s="5">
        <v>0</v>
      </c>
      <c r="T6544" s="6">
        <v>0</v>
      </c>
      <c r="U6544" s="5">
        <v>0</v>
      </c>
      <c r="V6544" s="6">
        <v>0</v>
      </c>
      <c r="W6544" s="5">
        <v>0</v>
      </c>
      <c r="X6544" s="6">
        <v>0</v>
      </c>
      <c r="Y6544" s="5">
        <v>0</v>
      </c>
      <c r="Z6544" s="6">
        <v>0</v>
      </c>
      <c r="AA6544" s="5">
        <v>0</v>
      </c>
      <c r="AB6544" s="6">
        <v>0</v>
      </c>
      <c r="AC6544" s="5">
        <v>0</v>
      </c>
      <c r="AD6544" s="6">
        <v>0</v>
      </c>
      <c r="AE6544" s="5">
        <v>0</v>
      </c>
      <c r="AF6544" s="6">
        <v>0</v>
      </c>
    </row>
    <row r="6545" spans="2:32" x14ac:dyDescent="0.35">
      <c r="B6545" s="1" t="s">
        <v>658</v>
      </c>
      <c r="C6545" s="5">
        <v>0</v>
      </c>
      <c r="D6545" s="6">
        <v>0</v>
      </c>
      <c r="E6545" s="5">
        <v>0</v>
      </c>
      <c r="F6545" s="6">
        <v>0</v>
      </c>
      <c r="G6545" s="5">
        <v>0</v>
      </c>
      <c r="H6545" s="6">
        <v>0</v>
      </c>
      <c r="I6545" s="5">
        <v>0</v>
      </c>
      <c r="J6545" s="6">
        <v>0</v>
      </c>
      <c r="K6545" s="5">
        <v>0</v>
      </c>
      <c r="L6545" s="6">
        <v>0</v>
      </c>
      <c r="M6545" s="5">
        <v>0</v>
      </c>
      <c r="N6545" s="6">
        <v>0</v>
      </c>
      <c r="O6545" s="5">
        <v>0</v>
      </c>
      <c r="P6545" s="6">
        <v>0</v>
      </c>
      <c r="Q6545" s="5">
        <v>0</v>
      </c>
      <c r="R6545" s="6">
        <v>0</v>
      </c>
      <c r="S6545" s="5">
        <v>0</v>
      </c>
      <c r="T6545" s="6">
        <v>0</v>
      </c>
      <c r="U6545" s="5">
        <v>0</v>
      </c>
      <c r="V6545" s="6">
        <v>0</v>
      </c>
      <c r="W6545" s="5">
        <v>0</v>
      </c>
      <c r="X6545" s="6">
        <v>0</v>
      </c>
      <c r="Y6545" s="5">
        <v>0</v>
      </c>
      <c r="Z6545" s="6">
        <v>0</v>
      </c>
      <c r="AA6545" s="5">
        <v>0</v>
      </c>
      <c r="AB6545" s="6">
        <v>0</v>
      </c>
      <c r="AC6545" s="5">
        <v>0</v>
      </c>
      <c r="AD6545" s="6">
        <v>0</v>
      </c>
      <c r="AE6545" s="5">
        <v>0</v>
      </c>
      <c r="AF6545" s="6">
        <v>0</v>
      </c>
    </row>
    <row r="6546" spans="2:32" x14ac:dyDescent="0.35">
      <c r="B6546" s="1" t="s">
        <v>669</v>
      </c>
      <c r="C6546" s="5">
        <v>0</v>
      </c>
      <c r="D6546" s="6">
        <v>0</v>
      </c>
      <c r="E6546" s="5">
        <v>0</v>
      </c>
      <c r="F6546" s="6">
        <v>0</v>
      </c>
      <c r="G6546" s="5">
        <v>0</v>
      </c>
      <c r="H6546" s="6">
        <v>0</v>
      </c>
      <c r="I6546" s="5">
        <v>0</v>
      </c>
      <c r="J6546" s="6">
        <v>0</v>
      </c>
      <c r="K6546" s="5">
        <v>0</v>
      </c>
      <c r="L6546" s="6">
        <v>0</v>
      </c>
      <c r="M6546" s="5">
        <v>0</v>
      </c>
      <c r="N6546" s="6">
        <v>0</v>
      </c>
      <c r="O6546" s="5">
        <v>0</v>
      </c>
      <c r="P6546" s="6">
        <v>0</v>
      </c>
      <c r="Q6546" s="5">
        <v>0</v>
      </c>
      <c r="R6546" s="6">
        <v>0</v>
      </c>
      <c r="S6546" s="5">
        <v>0</v>
      </c>
      <c r="T6546" s="6">
        <v>0</v>
      </c>
      <c r="U6546" s="5">
        <v>0</v>
      </c>
      <c r="V6546" s="6">
        <v>0</v>
      </c>
      <c r="W6546" s="5">
        <v>0</v>
      </c>
      <c r="X6546" s="6">
        <v>0</v>
      </c>
      <c r="Y6546" s="5">
        <v>0</v>
      </c>
      <c r="Z6546" s="6">
        <v>0</v>
      </c>
      <c r="AA6546" s="5">
        <v>0</v>
      </c>
      <c r="AB6546" s="6">
        <v>0</v>
      </c>
      <c r="AC6546" s="5">
        <v>0</v>
      </c>
      <c r="AD6546" s="6">
        <v>0</v>
      </c>
      <c r="AE6546" s="5">
        <v>0</v>
      </c>
      <c r="AF6546" s="6">
        <v>0</v>
      </c>
    </row>
    <row r="6547" spans="2:32" x14ac:dyDescent="0.35">
      <c r="B6547" s="1" t="s">
        <v>670</v>
      </c>
      <c r="C6547" s="5">
        <v>0</v>
      </c>
      <c r="D6547" s="6">
        <v>0</v>
      </c>
      <c r="E6547" s="5">
        <v>0</v>
      </c>
      <c r="F6547" s="6">
        <v>0</v>
      </c>
      <c r="G6547" s="5">
        <v>0</v>
      </c>
      <c r="H6547" s="6">
        <v>0</v>
      </c>
      <c r="I6547" s="5">
        <v>0</v>
      </c>
      <c r="J6547" s="6">
        <v>0</v>
      </c>
      <c r="K6547" s="5">
        <v>0</v>
      </c>
      <c r="L6547" s="6">
        <v>0</v>
      </c>
      <c r="M6547" s="5">
        <v>0</v>
      </c>
      <c r="N6547" s="6">
        <v>0</v>
      </c>
      <c r="O6547" s="5">
        <v>0</v>
      </c>
      <c r="P6547" s="6">
        <v>0</v>
      </c>
      <c r="Q6547" s="5">
        <v>0</v>
      </c>
      <c r="R6547" s="6">
        <v>0</v>
      </c>
      <c r="S6547" s="5">
        <v>0</v>
      </c>
      <c r="T6547" s="6">
        <v>0</v>
      </c>
      <c r="U6547" s="5">
        <v>0</v>
      </c>
      <c r="V6547" s="6">
        <v>0</v>
      </c>
      <c r="W6547" s="5">
        <v>0</v>
      </c>
      <c r="X6547" s="6">
        <v>0</v>
      </c>
      <c r="Y6547" s="5">
        <v>0</v>
      </c>
      <c r="Z6547" s="6">
        <v>0</v>
      </c>
      <c r="AA6547" s="5">
        <v>0</v>
      </c>
      <c r="AB6547" s="6">
        <v>0</v>
      </c>
      <c r="AC6547" s="5">
        <v>0</v>
      </c>
      <c r="AD6547" s="6">
        <v>0</v>
      </c>
      <c r="AE6547" s="5">
        <v>0</v>
      </c>
      <c r="AF6547" s="6">
        <v>0</v>
      </c>
    </row>
    <row r="6548" spans="2:32" x14ac:dyDescent="0.35">
      <c r="B6548" s="1" t="s">
        <v>671</v>
      </c>
      <c r="C6548" s="5">
        <v>0</v>
      </c>
      <c r="D6548" s="6">
        <v>0</v>
      </c>
      <c r="E6548" s="5">
        <v>0</v>
      </c>
      <c r="F6548" s="6">
        <v>0</v>
      </c>
      <c r="G6548" s="5">
        <v>0</v>
      </c>
      <c r="H6548" s="6">
        <v>0</v>
      </c>
      <c r="I6548" s="5">
        <v>0</v>
      </c>
      <c r="J6548" s="6">
        <v>0</v>
      </c>
      <c r="K6548" s="5">
        <v>0</v>
      </c>
      <c r="L6548" s="6">
        <v>0</v>
      </c>
      <c r="M6548" s="5">
        <v>0</v>
      </c>
      <c r="N6548" s="6">
        <v>0</v>
      </c>
      <c r="O6548" s="5">
        <v>0</v>
      </c>
      <c r="P6548" s="6">
        <v>0</v>
      </c>
      <c r="Q6548" s="5">
        <v>0</v>
      </c>
      <c r="R6548" s="6">
        <v>0</v>
      </c>
      <c r="S6548" s="5">
        <v>0</v>
      </c>
      <c r="T6548" s="6">
        <v>0</v>
      </c>
      <c r="U6548" s="5">
        <v>0</v>
      </c>
      <c r="V6548" s="6">
        <v>0</v>
      </c>
      <c r="W6548" s="5">
        <v>0</v>
      </c>
      <c r="X6548" s="6">
        <v>0</v>
      </c>
      <c r="Y6548" s="5">
        <v>0</v>
      </c>
      <c r="Z6548" s="6">
        <v>0</v>
      </c>
      <c r="AA6548" s="5">
        <v>0</v>
      </c>
      <c r="AB6548" s="6">
        <v>0</v>
      </c>
      <c r="AC6548" s="5">
        <v>0</v>
      </c>
      <c r="AD6548" s="6">
        <v>0</v>
      </c>
      <c r="AE6548" s="5">
        <v>0</v>
      </c>
      <c r="AF6548" s="6">
        <v>0</v>
      </c>
    </row>
    <row r="6549" spans="2:32" x14ac:dyDescent="0.35">
      <c r="B6549" s="1" t="s">
        <v>676</v>
      </c>
      <c r="C6549" s="5">
        <v>0</v>
      </c>
      <c r="D6549" s="6">
        <v>0</v>
      </c>
      <c r="E6549" s="5">
        <v>0</v>
      </c>
      <c r="F6549" s="6">
        <v>0</v>
      </c>
      <c r="G6549" s="5">
        <v>0</v>
      </c>
      <c r="H6549" s="6">
        <v>0</v>
      </c>
      <c r="I6549" s="5">
        <v>0</v>
      </c>
      <c r="J6549" s="6">
        <v>0</v>
      </c>
      <c r="K6549" s="5">
        <v>0</v>
      </c>
      <c r="L6549" s="6">
        <v>0</v>
      </c>
      <c r="M6549" s="5">
        <v>0</v>
      </c>
      <c r="N6549" s="6">
        <v>0</v>
      </c>
      <c r="O6549" s="5">
        <v>0</v>
      </c>
      <c r="P6549" s="6">
        <v>0</v>
      </c>
      <c r="Q6549" s="5">
        <v>0</v>
      </c>
      <c r="R6549" s="6">
        <v>0</v>
      </c>
      <c r="S6549" s="5">
        <v>0</v>
      </c>
      <c r="T6549" s="6">
        <v>0</v>
      </c>
      <c r="U6549" s="5">
        <v>0</v>
      </c>
      <c r="V6549" s="6">
        <v>0</v>
      </c>
      <c r="W6549" s="5">
        <v>0</v>
      </c>
      <c r="X6549" s="6">
        <v>0</v>
      </c>
      <c r="Y6549" s="5">
        <v>0</v>
      </c>
      <c r="Z6549" s="6">
        <v>0</v>
      </c>
      <c r="AA6549" s="5">
        <v>0</v>
      </c>
      <c r="AB6549" s="6">
        <v>0</v>
      </c>
      <c r="AC6549" s="5">
        <v>0</v>
      </c>
      <c r="AD6549" s="6">
        <v>0</v>
      </c>
      <c r="AE6549" s="5">
        <v>0</v>
      </c>
      <c r="AF6549" s="6">
        <v>0</v>
      </c>
    </row>
    <row r="6550" spans="2:32" x14ac:dyDescent="0.35">
      <c r="B6550" s="1" t="s">
        <v>678</v>
      </c>
      <c r="C6550" s="5">
        <v>0</v>
      </c>
      <c r="D6550" s="6">
        <v>0</v>
      </c>
      <c r="E6550" s="5">
        <v>0</v>
      </c>
      <c r="F6550" s="6">
        <v>0</v>
      </c>
      <c r="G6550" s="5">
        <v>0</v>
      </c>
      <c r="H6550" s="6">
        <v>0</v>
      </c>
      <c r="I6550" s="5">
        <v>0</v>
      </c>
      <c r="J6550" s="6">
        <v>0</v>
      </c>
      <c r="K6550" s="5">
        <v>0</v>
      </c>
      <c r="L6550" s="6">
        <v>0</v>
      </c>
      <c r="M6550" s="5">
        <v>0</v>
      </c>
      <c r="N6550" s="6">
        <v>0</v>
      </c>
      <c r="O6550" s="5">
        <v>0</v>
      </c>
      <c r="P6550" s="6">
        <v>0</v>
      </c>
      <c r="Q6550" s="5">
        <v>0</v>
      </c>
      <c r="R6550" s="6">
        <v>0</v>
      </c>
      <c r="S6550" s="5">
        <v>0</v>
      </c>
      <c r="T6550" s="6">
        <v>0</v>
      </c>
      <c r="U6550" s="5">
        <v>0</v>
      </c>
      <c r="V6550" s="6">
        <v>0</v>
      </c>
      <c r="W6550" s="5">
        <v>0</v>
      </c>
      <c r="X6550" s="6">
        <v>0</v>
      </c>
      <c r="Y6550" s="5">
        <v>0</v>
      </c>
      <c r="Z6550" s="6">
        <v>0</v>
      </c>
      <c r="AA6550" s="5">
        <v>0</v>
      </c>
      <c r="AB6550" s="6">
        <v>0</v>
      </c>
      <c r="AC6550" s="5">
        <v>0</v>
      </c>
      <c r="AD6550" s="6">
        <v>0</v>
      </c>
      <c r="AE6550" s="5">
        <v>0</v>
      </c>
      <c r="AF6550" s="6">
        <v>0</v>
      </c>
    </row>
    <row r="6551" spans="2:32" x14ac:dyDescent="0.35">
      <c r="B6551" s="1" t="s">
        <v>679</v>
      </c>
      <c r="C6551" s="5">
        <v>0</v>
      </c>
      <c r="D6551" s="6">
        <v>0</v>
      </c>
      <c r="E6551" s="5">
        <v>0</v>
      </c>
      <c r="F6551" s="6">
        <v>0</v>
      </c>
      <c r="G6551" s="5">
        <v>0</v>
      </c>
      <c r="H6551" s="6">
        <v>0</v>
      </c>
      <c r="I6551" s="5">
        <v>0</v>
      </c>
      <c r="J6551" s="6">
        <v>0</v>
      </c>
      <c r="K6551" s="5">
        <v>0</v>
      </c>
      <c r="L6551" s="6">
        <v>0</v>
      </c>
      <c r="M6551" s="5">
        <v>0</v>
      </c>
      <c r="N6551" s="6">
        <v>0</v>
      </c>
      <c r="O6551" s="5">
        <v>0</v>
      </c>
      <c r="P6551" s="6">
        <v>0</v>
      </c>
      <c r="Q6551" s="5">
        <v>0</v>
      </c>
      <c r="R6551" s="6">
        <v>0</v>
      </c>
      <c r="S6551" s="5">
        <v>0</v>
      </c>
      <c r="T6551" s="6">
        <v>0</v>
      </c>
      <c r="U6551" s="5">
        <v>0</v>
      </c>
      <c r="V6551" s="6">
        <v>0</v>
      </c>
      <c r="W6551" s="5">
        <v>0</v>
      </c>
      <c r="X6551" s="6">
        <v>0</v>
      </c>
      <c r="Y6551" s="5">
        <v>0</v>
      </c>
      <c r="Z6551" s="6">
        <v>0</v>
      </c>
      <c r="AA6551" s="5">
        <v>0</v>
      </c>
      <c r="AB6551" s="6">
        <v>0</v>
      </c>
      <c r="AC6551" s="5">
        <v>0</v>
      </c>
      <c r="AD6551" s="6">
        <v>0</v>
      </c>
      <c r="AE6551" s="5">
        <v>0</v>
      </c>
      <c r="AF6551" s="6">
        <v>0</v>
      </c>
    </row>
    <row r="6552" spans="2:32" x14ac:dyDescent="0.35">
      <c r="B6552" s="2" t="s">
        <v>13</v>
      </c>
    </row>
    <row r="6553" spans="2:32" x14ac:dyDescent="0.35">
      <c r="B6553" s="1" t="s">
        <v>682</v>
      </c>
      <c r="C6553" s="5">
        <v>8.4779999999999994E-2</v>
      </c>
      <c r="D6553" s="6">
        <v>16.812999999999999</v>
      </c>
      <c r="E6553" s="5">
        <v>0</v>
      </c>
      <c r="F6553" s="6">
        <v>0</v>
      </c>
      <c r="G6553" s="5">
        <v>0</v>
      </c>
      <c r="H6553" s="6">
        <v>0</v>
      </c>
      <c r="I6553" s="5">
        <v>0</v>
      </c>
      <c r="J6553" s="6">
        <v>0</v>
      </c>
      <c r="K6553" s="5">
        <v>0</v>
      </c>
      <c r="L6553" s="6">
        <v>0</v>
      </c>
      <c r="M6553" s="5">
        <v>0</v>
      </c>
      <c r="N6553" s="6">
        <v>0</v>
      </c>
      <c r="O6553" s="5">
        <v>0</v>
      </c>
      <c r="P6553" s="6">
        <v>0</v>
      </c>
      <c r="Q6553" s="5">
        <v>0</v>
      </c>
      <c r="R6553" s="6">
        <v>0</v>
      </c>
      <c r="S6553" s="5">
        <v>0</v>
      </c>
      <c r="T6553" s="6">
        <v>0</v>
      </c>
      <c r="U6553" s="5">
        <v>0</v>
      </c>
      <c r="V6553" s="6">
        <v>0</v>
      </c>
      <c r="W6553" s="5">
        <v>0</v>
      </c>
      <c r="X6553" s="6">
        <v>0</v>
      </c>
      <c r="Y6553" s="5">
        <v>0</v>
      </c>
      <c r="Z6553" s="6">
        <v>0</v>
      </c>
      <c r="AA6553" s="5">
        <v>0</v>
      </c>
      <c r="AB6553" s="6">
        <v>0</v>
      </c>
      <c r="AC6553" s="5">
        <v>0.33837</v>
      </c>
      <c r="AD6553" s="6">
        <v>16.812999999999999</v>
      </c>
      <c r="AE6553" s="5">
        <v>0</v>
      </c>
      <c r="AF6553" s="6">
        <v>0</v>
      </c>
    </row>
    <row r="6554" spans="2:32" x14ac:dyDescent="0.35">
      <c r="B6554" s="1" t="s">
        <v>1255</v>
      </c>
      <c r="C6554" s="5">
        <v>0.11477999999999999</v>
      </c>
      <c r="D6554" s="6">
        <v>22.763000000000002</v>
      </c>
      <c r="E6554" s="5">
        <v>0</v>
      </c>
      <c r="F6554" s="6">
        <v>0</v>
      </c>
      <c r="G6554" s="5">
        <v>0</v>
      </c>
      <c r="H6554" s="6">
        <v>0</v>
      </c>
      <c r="I6554" s="5">
        <v>0</v>
      </c>
      <c r="J6554" s="6">
        <v>0</v>
      </c>
      <c r="K6554" s="5">
        <v>0</v>
      </c>
      <c r="L6554" s="6">
        <v>0</v>
      </c>
      <c r="M6554" s="5">
        <v>0</v>
      </c>
      <c r="N6554" s="6">
        <v>0</v>
      </c>
      <c r="O6554" s="5">
        <v>0</v>
      </c>
      <c r="P6554" s="6">
        <v>0</v>
      </c>
      <c r="Q6554" s="5">
        <v>0</v>
      </c>
      <c r="R6554" s="6">
        <v>0</v>
      </c>
      <c r="S6554" s="5">
        <v>0</v>
      </c>
      <c r="T6554" s="6">
        <v>0</v>
      </c>
      <c r="U6554" s="5">
        <v>0</v>
      </c>
      <c r="V6554" s="6">
        <v>0</v>
      </c>
      <c r="W6554" s="5">
        <v>0</v>
      </c>
      <c r="X6554" s="6">
        <v>0</v>
      </c>
      <c r="Y6554" s="5">
        <v>0</v>
      </c>
      <c r="Z6554" s="6">
        <v>0</v>
      </c>
      <c r="AA6554" s="5">
        <v>0</v>
      </c>
      <c r="AB6554" s="6">
        <v>0</v>
      </c>
      <c r="AC6554" s="5">
        <v>0.45811000000000002</v>
      </c>
      <c r="AD6554" s="6">
        <v>22.763000000000002</v>
      </c>
      <c r="AE6554" s="5">
        <v>0</v>
      </c>
      <c r="AF6554" s="6">
        <v>0</v>
      </c>
    </row>
    <row r="6555" spans="2:32" x14ac:dyDescent="0.35">
      <c r="B6555" s="1" t="s">
        <v>688</v>
      </c>
      <c r="C6555" s="5">
        <v>0</v>
      </c>
      <c r="D6555" s="6">
        <v>0</v>
      </c>
      <c r="E6555" s="5">
        <v>0</v>
      </c>
      <c r="F6555" s="6">
        <v>0</v>
      </c>
      <c r="G6555" s="5">
        <v>0</v>
      </c>
      <c r="H6555" s="6">
        <v>0</v>
      </c>
      <c r="I6555" s="5">
        <v>0</v>
      </c>
      <c r="J6555" s="6">
        <v>0</v>
      </c>
      <c r="K6555" s="5">
        <v>0</v>
      </c>
      <c r="L6555" s="6">
        <v>0</v>
      </c>
      <c r="M6555" s="5">
        <v>0</v>
      </c>
      <c r="N6555" s="6">
        <v>0</v>
      </c>
      <c r="O6555" s="5">
        <v>0</v>
      </c>
      <c r="P6555" s="6">
        <v>0</v>
      </c>
      <c r="Q6555" s="5">
        <v>0</v>
      </c>
      <c r="R6555" s="6">
        <v>0</v>
      </c>
      <c r="S6555" s="5">
        <v>0</v>
      </c>
      <c r="T6555" s="6">
        <v>0</v>
      </c>
      <c r="U6555" s="5">
        <v>0</v>
      </c>
      <c r="V6555" s="6">
        <v>0</v>
      </c>
      <c r="W6555" s="5">
        <v>0</v>
      </c>
      <c r="X6555" s="6">
        <v>0</v>
      </c>
      <c r="Y6555" s="5">
        <v>0</v>
      </c>
      <c r="Z6555" s="6">
        <v>0</v>
      </c>
      <c r="AA6555" s="5">
        <v>0</v>
      </c>
      <c r="AB6555" s="6">
        <v>0</v>
      </c>
      <c r="AC6555" s="5">
        <v>0</v>
      </c>
      <c r="AD6555" s="6">
        <v>0</v>
      </c>
      <c r="AE6555" s="5">
        <v>0</v>
      </c>
      <c r="AF6555" s="6">
        <v>0</v>
      </c>
    </row>
    <row r="6556" spans="2:32" x14ac:dyDescent="0.35">
      <c r="B6556" s="1" t="s">
        <v>692</v>
      </c>
      <c r="C6556" s="5">
        <v>0</v>
      </c>
      <c r="D6556" s="6">
        <v>0</v>
      </c>
      <c r="E6556" s="5">
        <v>0</v>
      </c>
      <c r="F6556" s="6">
        <v>0</v>
      </c>
      <c r="G6556" s="5">
        <v>0</v>
      </c>
      <c r="H6556" s="6">
        <v>0</v>
      </c>
      <c r="I6556" s="5">
        <v>0</v>
      </c>
      <c r="J6556" s="6">
        <v>0</v>
      </c>
      <c r="K6556" s="5">
        <v>0</v>
      </c>
      <c r="L6556" s="6">
        <v>0</v>
      </c>
      <c r="M6556" s="5">
        <v>0</v>
      </c>
      <c r="N6556" s="6">
        <v>0</v>
      </c>
      <c r="O6556" s="5">
        <v>0</v>
      </c>
      <c r="P6556" s="6">
        <v>0</v>
      </c>
      <c r="Q6556" s="5">
        <v>0</v>
      </c>
      <c r="R6556" s="6">
        <v>0</v>
      </c>
      <c r="S6556" s="5">
        <v>0</v>
      </c>
      <c r="T6556" s="6">
        <v>0</v>
      </c>
      <c r="U6556" s="5">
        <v>0</v>
      </c>
      <c r="V6556" s="6">
        <v>0</v>
      </c>
      <c r="W6556" s="5">
        <v>0</v>
      </c>
      <c r="X6556" s="6">
        <v>0</v>
      </c>
      <c r="Y6556" s="5">
        <v>0</v>
      </c>
      <c r="Z6556" s="6">
        <v>0</v>
      </c>
      <c r="AA6556" s="5">
        <v>0</v>
      </c>
      <c r="AB6556" s="6">
        <v>0</v>
      </c>
      <c r="AC6556" s="5">
        <v>0</v>
      </c>
      <c r="AD6556" s="6">
        <v>0</v>
      </c>
      <c r="AE6556" s="5">
        <v>0</v>
      </c>
      <c r="AF6556" s="6">
        <v>0</v>
      </c>
    </row>
    <row r="6557" spans="2:32" x14ac:dyDescent="0.35">
      <c r="B6557" s="2" t="s">
        <v>14</v>
      </c>
    </row>
    <row r="6558" spans="2:32" x14ac:dyDescent="0.35">
      <c r="B6558" s="1" t="s">
        <v>694</v>
      </c>
      <c r="C6558" s="5">
        <v>2.7279999999999999E-2</v>
      </c>
      <c r="D6558" s="6">
        <v>5.4089999999999998</v>
      </c>
      <c r="E6558" s="5">
        <v>0</v>
      </c>
      <c r="F6558" s="6">
        <v>0</v>
      </c>
      <c r="G6558" s="5">
        <v>0</v>
      </c>
      <c r="H6558" s="6">
        <v>0</v>
      </c>
      <c r="I6558" s="5">
        <v>0</v>
      </c>
      <c r="J6558" s="6">
        <v>0</v>
      </c>
      <c r="K6558" s="5">
        <v>0</v>
      </c>
      <c r="L6558" s="6">
        <v>0</v>
      </c>
      <c r="M6558" s="5">
        <v>0</v>
      </c>
      <c r="N6558" s="6">
        <v>0</v>
      </c>
      <c r="O6558" s="5">
        <v>0</v>
      </c>
      <c r="P6558" s="6">
        <v>0</v>
      </c>
      <c r="Q6558" s="5">
        <v>0</v>
      </c>
      <c r="R6558" s="6">
        <v>0</v>
      </c>
      <c r="S6558" s="5">
        <v>0.10181</v>
      </c>
      <c r="T6558" s="6">
        <v>2.8959999999999999</v>
      </c>
      <c r="U6558" s="5">
        <v>0</v>
      </c>
      <c r="V6558" s="6">
        <v>0</v>
      </c>
      <c r="W6558" s="5">
        <v>0</v>
      </c>
      <c r="X6558" s="6">
        <v>0</v>
      </c>
      <c r="Y6558" s="5">
        <v>0</v>
      </c>
      <c r="Z6558" s="6">
        <v>0</v>
      </c>
      <c r="AA6558" s="5">
        <v>0</v>
      </c>
      <c r="AB6558" s="6">
        <v>0</v>
      </c>
      <c r="AC6558" s="5">
        <v>0</v>
      </c>
      <c r="AD6558" s="6">
        <v>0</v>
      </c>
      <c r="AE6558" s="5">
        <v>0.15712000000000001</v>
      </c>
      <c r="AF6558" s="6">
        <v>2.5129999999999999</v>
      </c>
    </row>
    <row r="6559" spans="2:32" x14ac:dyDescent="0.35">
      <c r="B6559" s="2" t="s">
        <v>233</v>
      </c>
    </row>
    <row r="6560" spans="2:32" x14ac:dyDescent="0.35">
      <c r="B6560" s="1" t="s">
        <v>706</v>
      </c>
      <c r="C6560" s="5">
        <v>0</v>
      </c>
      <c r="D6560" s="6">
        <v>0</v>
      </c>
      <c r="E6560" s="5">
        <v>0</v>
      </c>
      <c r="F6560" s="6">
        <v>0</v>
      </c>
      <c r="G6560" s="5">
        <v>0</v>
      </c>
      <c r="H6560" s="6">
        <v>0</v>
      </c>
      <c r="I6560" s="5">
        <v>0</v>
      </c>
      <c r="J6560" s="6">
        <v>0</v>
      </c>
      <c r="K6560" s="5">
        <v>0</v>
      </c>
      <c r="L6560" s="6">
        <v>0</v>
      </c>
      <c r="M6560" s="5">
        <v>0</v>
      </c>
      <c r="N6560" s="6">
        <v>0</v>
      </c>
      <c r="O6560" s="5">
        <v>0</v>
      </c>
      <c r="P6560" s="6">
        <v>0</v>
      </c>
      <c r="Q6560" s="5">
        <v>0</v>
      </c>
      <c r="R6560" s="6">
        <v>0</v>
      </c>
      <c r="S6560" s="5">
        <v>0</v>
      </c>
      <c r="T6560" s="6">
        <v>0</v>
      </c>
      <c r="U6560" s="5">
        <v>0</v>
      </c>
      <c r="V6560" s="6">
        <v>0</v>
      </c>
      <c r="W6560" s="5">
        <v>0</v>
      </c>
      <c r="X6560" s="6">
        <v>0</v>
      </c>
      <c r="Y6560" s="5">
        <v>0</v>
      </c>
      <c r="Z6560" s="6">
        <v>0</v>
      </c>
      <c r="AA6560" s="5">
        <v>0</v>
      </c>
      <c r="AB6560" s="6">
        <v>0</v>
      </c>
      <c r="AC6560" s="5">
        <v>0</v>
      </c>
      <c r="AD6560" s="6">
        <v>0</v>
      </c>
      <c r="AE6560" s="5">
        <v>0</v>
      </c>
      <c r="AF6560" s="6">
        <v>0</v>
      </c>
    </row>
    <row r="6561" spans="2:32" x14ac:dyDescent="0.35">
      <c r="B6561" s="1" t="s">
        <v>715</v>
      </c>
      <c r="C6561" s="5">
        <v>0</v>
      </c>
      <c r="D6561" s="6">
        <v>0</v>
      </c>
      <c r="E6561" s="5">
        <v>0</v>
      </c>
      <c r="F6561" s="6">
        <v>0</v>
      </c>
      <c r="G6561" s="5">
        <v>0</v>
      </c>
      <c r="H6561" s="6">
        <v>0</v>
      </c>
      <c r="I6561" s="5">
        <v>0</v>
      </c>
      <c r="J6561" s="6">
        <v>0</v>
      </c>
      <c r="K6561" s="5">
        <v>0</v>
      </c>
      <c r="L6561" s="6">
        <v>0</v>
      </c>
      <c r="M6561" s="5">
        <v>0</v>
      </c>
      <c r="N6561" s="6">
        <v>0</v>
      </c>
      <c r="O6561" s="5">
        <v>0</v>
      </c>
      <c r="P6561" s="6">
        <v>0</v>
      </c>
      <c r="Q6561" s="5">
        <v>0</v>
      </c>
      <c r="R6561" s="6">
        <v>0</v>
      </c>
      <c r="S6561" s="5">
        <v>0</v>
      </c>
      <c r="T6561" s="6">
        <v>0</v>
      </c>
      <c r="U6561" s="5">
        <v>0</v>
      </c>
      <c r="V6561" s="6">
        <v>0</v>
      </c>
      <c r="W6561" s="5">
        <v>0</v>
      </c>
      <c r="X6561" s="6">
        <v>0</v>
      </c>
      <c r="Y6561" s="5">
        <v>0</v>
      </c>
      <c r="Z6561" s="6">
        <v>0</v>
      </c>
      <c r="AA6561" s="5">
        <v>0</v>
      </c>
      <c r="AB6561" s="6">
        <v>0</v>
      </c>
      <c r="AC6561" s="5">
        <v>0</v>
      </c>
      <c r="AD6561" s="6">
        <v>0</v>
      </c>
      <c r="AE6561" s="5">
        <v>0</v>
      </c>
      <c r="AF6561" s="6">
        <v>0</v>
      </c>
    </row>
    <row r="6562" spans="2:32" x14ac:dyDescent="0.35">
      <c r="B6562" s="1" t="s">
        <v>1475</v>
      </c>
      <c r="C6562" s="5">
        <v>1.2800000000000001E-2</v>
      </c>
      <c r="D6562" s="6">
        <v>2.5390000000000001</v>
      </c>
      <c r="E6562" s="5">
        <v>0</v>
      </c>
      <c r="F6562" s="6">
        <v>0</v>
      </c>
      <c r="G6562" s="5">
        <v>0</v>
      </c>
      <c r="H6562" s="6">
        <v>0</v>
      </c>
      <c r="I6562" s="5">
        <v>0</v>
      </c>
      <c r="J6562" s="6">
        <v>0</v>
      </c>
      <c r="K6562" s="5">
        <v>0</v>
      </c>
      <c r="L6562" s="6">
        <v>0</v>
      </c>
      <c r="M6562" s="5">
        <v>0</v>
      </c>
      <c r="N6562" s="6">
        <v>0</v>
      </c>
      <c r="O6562" s="5">
        <v>0</v>
      </c>
      <c r="P6562" s="6">
        <v>0</v>
      </c>
      <c r="Q6562" s="5">
        <v>0</v>
      </c>
      <c r="R6562" s="6">
        <v>0</v>
      </c>
      <c r="S6562" s="5">
        <v>0</v>
      </c>
      <c r="T6562" s="6">
        <v>0</v>
      </c>
      <c r="U6562" s="5">
        <v>0</v>
      </c>
      <c r="V6562" s="6">
        <v>0</v>
      </c>
      <c r="W6562" s="5">
        <v>0</v>
      </c>
      <c r="X6562" s="6">
        <v>0</v>
      </c>
      <c r="Y6562" s="5">
        <v>0</v>
      </c>
      <c r="Z6562" s="6">
        <v>0</v>
      </c>
      <c r="AA6562" s="5">
        <v>0</v>
      </c>
      <c r="AB6562" s="6">
        <v>0</v>
      </c>
      <c r="AC6562" s="5">
        <v>0</v>
      </c>
      <c r="AD6562" s="6">
        <v>0</v>
      </c>
      <c r="AE6562" s="5">
        <v>0.15873999999999999</v>
      </c>
      <c r="AF6562" s="6">
        <v>2.5390000000000001</v>
      </c>
    </row>
    <row r="6563" spans="2:32" x14ac:dyDescent="0.35">
      <c r="B6563" s="1" t="s">
        <v>718</v>
      </c>
      <c r="C6563" s="5">
        <v>5.1529999999999999E-2</v>
      </c>
      <c r="D6563" s="6">
        <v>10.218999999999999</v>
      </c>
      <c r="E6563" s="5">
        <v>0</v>
      </c>
      <c r="F6563" s="6">
        <v>0</v>
      </c>
      <c r="G6563" s="5">
        <v>0</v>
      </c>
      <c r="H6563" s="6">
        <v>0</v>
      </c>
      <c r="I6563" s="5">
        <v>0</v>
      </c>
      <c r="J6563" s="6">
        <v>0</v>
      </c>
      <c r="K6563" s="5">
        <v>0</v>
      </c>
      <c r="L6563" s="6">
        <v>0</v>
      </c>
      <c r="M6563" s="5">
        <v>0</v>
      </c>
      <c r="N6563" s="6">
        <v>0</v>
      </c>
      <c r="O6563" s="5">
        <v>0</v>
      </c>
      <c r="P6563" s="6">
        <v>0</v>
      </c>
      <c r="Q6563" s="5">
        <v>0</v>
      </c>
      <c r="R6563" s="6">
        <v>0</v>
      </c>
      <c r="S6563" s="5">
        <v>0.27</v>
      </c>
      <c r="T6563" s="6">
        <v>7.68</v>
      </c>
      <c r="U6563" s="5">
        <v>0</v>
      </c>
      <c r="V6563" s="6">
        <v>0</v>
      </c>
      <c r="W6563" s="5">
        <v>0</v>
      </c>
      <c r="X6563" s="6">
        <v>0</v>
      </c>
      <c r="Y6563" s="5">
        <v>0</v>
      </c>
      <c r="Z6563" s="6">
        <v>0</v>
      </c>
      <c r="AA6563" s="5">
        <v>0</v>
      </c>
      <c r="AB6563" s="6">
        <v>0</v>
      </c>
      <c r="AC6563" s="5">
        <v>0</v>
      </c>
      <c r="AD6563" s="6">
        <v>0</v>
      </c>
      <c r="AE6563" s="5">
        <v>0.15873999999999999</v>
      </c>
      <c r="AF6563" s="6">
        <v>2.5390000000000001</v>
      </c>
    </row>
    <row r="6564" spans="2:32" x14ac:dyDescent="0.35">
      <c r="B6564" s="1" t="s">
        <v>720</v>
      </c>
      <c r="C6564" s="5">
        <v>6.79E-3</v>
      </c>
      <c r="D6564" s="6">
        <v>1.347</v>
      </c>
      <c r="E6564" s="5">
        <v>0</v>
      </c>
      <c r="F6564" s="6">
        <v>0</v>
      </c>
      <c r="G6564" s="5">
        <v>0</v>
      </c>
      <c r="H6564" s="6">
        <v>0</v>
      </c>
      <c r="I6564" s="5">
        <v>0</v>
      </c>
      <c r="J6564" s="6">
        <v>0</v>
      </c>
      <c r="K6564" s="5">
        <v>0</v>
      </c>
      <c r="L6564" s="6">
        <v>0</v>
      </c>
      <c r="M6564" s="5">
        <v>0.15576999999999999</v>
      </c>
      <c r="N6564" s="6">
        <v>1.347</v>
      </c>
      <c r="O6564" s="5">
        <v>0</v>
      </c>
      <c r="P6564" s="6">
        <v>0</v>
      </c>
      <c r="Q6564" s="5">
        <v>0</v>
      </c>
      <c r="R6564" s="6">
        <v>0</v>
      </c>
      <c r="S6564" s="5">
        <v>0</v>
      </c>
      <c r="T6564" s="6">
        <v>0</v>
      </c>
      <c r="U6564" s="5">
        <v>0</v>
      </c>
      <c r="V6564" s="6">
        <v>0</v>
      </c>
      <c r="W6564" s="5">
        <v>0</v>
      </c>
      <c r="X6564" s="6">
        <v>0</v>
      </c>
      <c r="Y6564" s="5">
        <v>0</v>
      </c>
      <c r="Z6564" s="6">
        <v>0</v>
      </c>
      <c r="AA6564" s="5">
        <v>0</v>
      </c>
      <c r="AB6564" s="6">
        <v>0</v>
      </c>
      <c r="AC6564" s="5">
        <v>0</v>
      </c>
      <c r="AD6564" s="6">
        <v>0</v>
      </c>
      <c r="AE6564" s="5">
        <v>0</v>
      </c>
      <c r="AF6564" s="6">
        <v>0</v>
      </c>
    </row>
    <row r="6565" spans="2:32" x14ac:dyDescent="0.35">
      <c r="B6565" s="1" t="s">
        <v>723</v>
      </c>
      <c r="C6565" s="5">
        <v>0</v>
      </c>
      <c r="D6565" s="6">
        <v>0</v>
      </c>
      <c r="E6565" s="5">
        <v>0</v>
      </c>
      <c r="F6565" s="6">
        <v>0</v>
      </c>
      <c r="G6565" s="5">
        <v>0</v>
      </c>
      <c r="H6565" s="6">
        <v>0</v>
      </c>
      <c r="I6565" s="5">
        <v>0</v>
      </c>
      <c r="J6565" s="6">
        <v>0</v>
      </c>
      <c r="K6565" s="5">
        <v>0</v>
      </c>
      <c r="L6565" s="6">
        <v>0</v>
      </c>
      <c r="M6565" s="5">
        <v>0</v>
      </c>
      <c r="N6565" s="6">
        <v>0</v>
      </c>
      <c r="O6565" s="5">
        <v>0</v>
      </c>
      <c r="P6565" s="6">
        <v>0</v>
      </c>
      <c r="Q6565" s="5">
        <v>0</v>
      </c>
      <c r="R6565" s="6">
        <v>0</v>
      </c>
      <c r="S6565" s="5">
        <v>0</v>
      </c>
      <c r="T6565" s="6">
        <v>0</v>
      </c>
      <c r="U6565" s="5">
        <v>0</v>
      </c>
      <c r="V6565" s="6">
        <v>0</v>
      </c>
      <c r="W6565" s="5">
        <v>0</v>
      </c>
      <c r="X6565" s="6">
        <v>0</v>
      </c>
      <c r="Y6565" s="5">
        <v>0</v>
      </c>
      <c r="Z6565" s="6">
        <v>0</v>
      </c>
      <c r="AA6565" s="5">
        <v>0</v>
      </c>
      <c r="AB6565" s="6">
        <v>0</v>
      </c>
      <c r="AC6565" s="5">
        <v>0</v>
      </c>
      <c r="AD6565" s="6">
        <v>0</v>
      </c>
      <c r="AE6565" s="5">
        <v>0</v>
      </c>
      <c r="AF6565" s="6">
        <v>0</v>
      </c>
    </row>
    <row r="6566" spans="2:32" x14ac:dyDescent="0.35">
      <c r="B6566" s="1" t="s">
        <v>725</v>
      </c>
      <c r="C6566" s="5">
        <v>0</v>
      </c>
      <c r="D6566" s="6">
        <v>0</v>
      </c>
      <c r="E6566" s="5">
        <v>0</v>
      </c>
      <c r="F6566" s="6">
        <v>0</v>
      </c>
      <c r="G6566" s="5">
        <v>0</v>
      </c>
      <c r="H6566" s="6">
        <v>0</v>
      </c>
      <c r="I6566" s="5">
        <v>0</v>
      </c>
      <c r="J6566" s="6">
        <v>0</v>
      </c>
      <c r="K6566" s="5">
        <v>0</v>
      </c>
      <c r="L6566" s="6">
        <v>0</v>
      </c>
      <c r="M6566" s="5">
        <v>0</v>
      </c>
      <c r="N6566" s="6">
        <v>0</v>
      </c>
      <c r="O6566" s="5">
        <v>0</v>
      </c>
      <c r="P6566" s="6">
        <v>0</v>
      </c>
      <c r="Q6566" s="5">
        <v>0</v>
      </c>
      <c r="R6566" s="6">
        <v>0</v>
      </c>
      <c r="S6566" s="5">
        <v>0</v>
      </c>
      <c r="T6566" s="6">
        <v>0</v>
      </c>
      <c r="U6566" s="5">
        <v>0</v>
      </c>
      <c r="V6566" s="6">
        <v>0</v>
      </c>
      <c r="W6566" s="5">
        <v>0</v>
      </c>
      <c r="X6566" s="6">
        <v>0</v>
      </c>
      <c r="Y6566" s="5">
        <v>0</v>
      </c>
      <c r="Z6566" s="6">
        <v>0</v>
      </c>
      <c r="AA6566" s="5">
        <v>0</v>
      </c>
      <c r="AB6566" s="6">
        <v>0</v>
      </c>
      <c r="AC6566" s="5">
        <v>0</v>
      </c>
      <c r="AD6566" s="6">
        <v>0</v>
      </c>
      <c r="AE6566" s="5">
        <v>0</v>
      </c>
      <c r="AF6566" s="6">
        <v>0</v>
      </c>
    </row>
    <row r="6567" spans="2:32" x14ac:dyDescent="0.35">
      <c r="B6567" s="1" t="s">
        <v>726</v>
      </c>
      <c r="C6567" s="5">
        <v>7.3200000000000001E-3</v>
      </c>
      <c r="D6567" s="6">
        <v>1.452</v>
      </c>
      <c r="E6567" s="5">
        <v>0</v>
      </c>
      <c r="F6567" s="6">
        <v>0</v>
      </c>
      <c r="G6567" s="5">
        <v>0</v>
      </c>
      <c r="H6567" s="6">
        <v>0</v>
      </c>
      <c r="I6567" s="5">
        <v>0</v>
      </c>
      <c r="J6567" s="6">
        <v>0</v>
      </c>
      <c r="K6567" s="5">
        <v>0</v>
      </c>
      <c r="L6567" s="6">
        <v>0</v>
      </c>
      <c r="M6567" s="5">
        <v>0</v>
      </c>
      <c r="N6567" s="6">
        <v>0</v>
      </c>
      <c r="O6567" s="5">
        <v>0</v>
      </c>
      <c r="P6567" s="6">
        <v>0</v>
      </c>
      <c r="Q6567" s="5">
        <v>0</v>
      </c>
      <c r="R6567" s="6">
        <v>0</v>
      </c>
      <c r="S6567" s="5">
        <v>0</v>
      </c>
      <c r="T6567" s="6">
        <v>0</v>
      </c>
      <c r="U6567" s="5">
        <v>0</v>
      </c>
      <c r="V6567" s="6">
        <v>0</v>
      </c>
      <c r="W6567" s="5">
        <v>0</v>
      </c>
      <c r="X6567" s="6">
        <v>0</v>
      </c>
      <c r="Y6567" s="5">
        <v>0.10629</v>
      </c>
      <c r="Z6567" s="6">
        <v>1.452</v>
      </c>
      <c r="AA6567" s="5">
        <v>0</v>
      </c>
      <c r="AB6567" s="6">
        <v>0</v>
      </c>
      <c r="AC6567" s="5">
        <v>0</v>
      </c>
      <c r="AD6567" s="6">
        <v>0</v>
      </c>
      <c r="AE6567" s="5">
        <v>0</v>
      </c>
      <c r="AF6567" s="6">
        <v>0</v>
      </c>
    </row>
    <row r="6568" spans="2:32" x14ac:dyDescent="0.35">
      <c r="B6568" s="1" t="s">
        <v>1476</v>
      </c>
      <c r="C6568" s="5">
        <v>7.3200000000000001E-3</v>
      </c>
      <c r="D6568" s="6">
        <v>1.452</v>
      </c>
      <c r="E6568" s="5">
        <v>0</v>
      </c>
      <c r="F6568" s="6">
        <v>0</v>
      </c>
      <c r="G6568" s="5">
        <v>0</v>
      </c>
      <c r="H6568" s="6">
        <v>0</v>
      </c>
      <c r="I6568" s="5">
        <v>0</v>
      </c>
      <c r="J6568" s="6">
        <v>0</v>
      </c>
      <c r="K6568" s="5">
        <v>0</v>
      </c>
      <c r="L6568" s="6">
        <v>0</v>
      </c>
      <c r="M6568" s="5">
        <v>0</v>
      </c>
      <c r="N6568" s="6">
        <v>0</v>
      </c>
      <c r="O6568" s="5">
        <v>0</v>
      </c>
      <c r="P6568" s="6">
        <v>0</v>
      </c>
      <c r="Q6568" s="5">
        <v>0</v>
      </c>
      <c r="R6568" s="6">
        <v>0</v>
      </c>
      <c r="S6568" s="5">
        <v>0</v>
      </c>
      <c r="T6568" s="6">
        <v>0</v>
      </c>
      <c r="U6568" s="5">
        <v>0</v>
      </c>
      <c r="V6568" s="6">
        <v>0</v>
      </c>
      <c r="W6568" s="5">
        <v>0</v>
      </c>
      <c r="X6568" s="6">
        <v>0</v>
      </c>
      <c r="Y6568" s="5">
        <v>0.10629</v>
      </c>
      <c r="Z6568" s="6">
        <v>1.452</v>
      </c>
      <c r="AA6568" s="5">
        <v>0</v>
      </c>
      <c r="AB6568" s="6">
        <v>0</v>
      </c>
      <c r="AC6568" s="5">
        <v>0</v>
      </c>
      <c r="AD6568" s="6">
        <v>0</v>
      </c>
      <c r="AE6568" s="5">
        <v>0</v>
      </c>
      <c r="AF6568" s="6">
        <v>0</v>
      </c>
    </row>
    <row r="6569" spans="2:32" x14ac:dyDescent="0.35">
      <c r="B6569" s="1" t="s">
        <v>737</v>
      </c>
      <c r="C6569" s="5">
        <v>0</v>
      </c>
      <c r="D6569" s="6">
        <v>0</v>
      </c>
      <c r="E6569" s="5">
        <v>0</v>
      </c>
      <c r="F6569" s="6">
        <v>0</v>
      </c>
      <c r="G6569" s="5">
        <v>0</v>
      </c>
      <c r="H6569" s="6">
        <v>0</v>
      </c>
      <c r="I6569" s="5">
        <v>0</v>
      </c>
      <c r="J6569" s="6">
        <v>0</v>
      </c>
      <c r="K6569" s="5">
        <v>0</v>
      </c>
      <c r="L6569" s="6">
        <v>0</v>
      </c>
      <c r="M6569" s="5">
        <v>0</v>
      </c>
      <c r="N6569" s="6">
        <v>0</v>
      </c>
      <c r="O6569" s="5">
        <v>0</v>
      </c>
      <c r="P6569" s="6">
        <v>0</v>
      </c>
      <c r="Q6569" s="5">
        <v>0</v>
      </c>
      <c r="R6569" s="6">
        <v>0</v>
      </c>
      <c r="S6569" s="5">
        <v>0</v>
      </c>
      <c r="T6569" s="6">
        <v>0</v>
      </c>
      <c r="U6569" s="5">
        <v>0</v>
      </c>
      <c r="V6569" s="6">
        <v>0</v>
      </c>
      <c r="W6569" s="5">
        <v>0</v>
      </c>
      <c r="X6569" s="6">
        <v>0</v>
      </c>
      <c r="Y6569" s="5">
        <v>0</v>
      </c>
      <c r="Z6569" s="6">
        <v>0</v>
      </c>
      <c r="AA6569" s="5">
        <v>0</v>
      </c>
      <c r="AB6569" s="6">
        <v>0</v>
      </c>
      <c r="AC6569" s="5">
        <v>0</v>
      </c>
      <c r="AD6569" s="6">
        <v>0</v>
      </c>
      <c r="AE6569" s="5">
        <v>0</v>
      </c>
      <c r="AF6569" s="6">
        <v>0</v>
      </c>
    </row>
    <row r="6570" spans="2:32" x14ac:dyDescent="0.35">
      <c r="B6570" s="1" t="s">
        <v>1477</v>
      </c>
      <c r="C6570" s="5">
        <v>6.79E-3</v>
      </c>
      <c r="D6570" s="6">
        <v>1.347</v>
      </c>
      <c r="E6570" s="5">
        <v>0</v>
      </c>
      <c r="F6570" s="6">
        <v>0</v>
      </c>
      <c r="G6570" s="5">
        <v>0</v>
      </c>
      <c r="H6570" s="6">
        <v>0</v>
      </c>
      <c r="I6570" s="5">
        <v>0</v>
      </c>
      <c r="J6570" s="6">
        <v>0</v>
      </c>
      <c r="K6570" s="5">
        <v>0</v>
      </c>
      <c r="L6570" s="6">
        <v>0</v>
      </c>
      <c r="M6570" s="5">
        <v>0.15576999999999999</v>
      </c>
      <c r="N6570" s="6">
        <v>1.347</v>
      </c>
      <c r="O6570" s="5">
        <v>0</v>
      </c>
      <c r="P6570" s="6">
        <v>0</v>
      </c>
      <c r="Q6570" s="5">
        <v>0</v>
      </c>
      <c r="R6570" s="6">
        <v>0</v>
      </c>
      <c r="S6570" s="5">
        <v>0</v>
      </c>
      <c r="T6570" s="6">
        <v>0</v>
      </c>
      <c r="U6570" s="5">
        <v>0</v>
      </c>
      <c r="V6570" s="6">
        <v>0</v>
      </c>
      <c r="W6570" s="5">
        <v>0</v>
      </c>
      <c r="X6570" s="6">
        <v>0</v>
      </c>
      <c r="Y6570" s="5">
        <v>0</v>
      </c>
      <c r="Z6570" s="6">
        <v>0</v>
      </c>
      <c r="AA6570" s="5">
        <v>0</v>
      </c>
      <c r="AB6570" s="6">
        <v>0</v>
      </c>
      <c r="AC6570" s="5">
        <v>0</v>
      </c>
      <c r="AD6570" s="6">
        <v>0</v>
      </c>
      <c r="AE6570" s="5">
        <v>0</v>
      </c>
      <c r="AF6570" s="6">
        <v>0</v>
      </c>
    </row>
    <row r="6571" spans="2:32" x14ac:dyDescent="0.35">
      <c r="B6571" s="1" t="s">
        <v>741</v>
      </c>
      <c r="C6571" s="5">
        <v>0</v>
      </c>
      <c r="D6571" s="6">
        <v>0</v>
      </c>
      <c r="E6571" s="5">
        <v>0</v>
      </c>
      <c r="F6571" s="6">
        <v>0</v>
      </c>
      <c r="G6571" s="5">
        <v>0</v>
      </c>
      <c r="H6571" s="6">
        <v>0</v>
      </c>
      <c r="I6571" s="5">
        <v>0</v>
      </c>
      <c r="J6571" s="6">
        <v>0</v>
      </c>
      <c r="K6571" s="5">
        <v>0</v>
      </c>
      <c r="L6571" s="6">
        <v>0</v>
      </c>
      <c r="M6571" s="5">
        <v>0</v>
      </c>
      <c r="N6571" s="6">
        <v>0</v>
      </c>
      <c r="O6571" s="5">
        <v>0</v>
      </c>
      <c r="P6571" s="6">
        <v>0</v>
      </c>
      <c r="Q6571" s="5">
        <v>0</v>
      </c>
      <c r="R6571" s="6">
        <v>0</v>
      </c>
      <c r="S6571" s="5">
        <v>0</v>
      </c>
      <c r="T6571" s="6">
        <v>0</v>
      </c>
      <c r="U6571" s="5">
        <v>0</v>
      </c>
      <c r="V6571" s="6">
        <v>0</v>
      </c>
      <c r="W6571" s="5">
        <v>0</v>
      </c>
      <c r="X6571" s="6">
        <v>0</v>
      </c>
      <c r="Y6571" s="5">
        <v>0</v>
      </c>
      <c r="Z6571" s="6">
        <v>0</v>
      </c>
      <c r="AA6571" s="5">
        <v>0</v>
      </c>
      <c r="AB6571" s="6">
        <v>0</v>
      </c>
      <c r="AC6571" s="5">
        <v>0</v>
      </c>
      <c r="AD6571" s="6">
        <v>0</v>
      </c>
      <c r="AE6571" s="5">
        <v>0</v>
      </c>
      <c r="AF6571" s="6">
        <v>0</v>
      </c>
    </row>
    <row r="6572" spans="2:32" x14ac:dyDescent="0.35">
      <c r="B6572" s="1" t="s">
        <v>749</v>
      </c>
      <c r="C6572" s="5">
        <v>4.3249999999999997E-2</v>
      </c>
      <c r="D6572" s="6">
        <v>8.577</v>
      </c>
      <c r="E6572" s="5">
        <v>2.972E-2</v>
      </c>
      <c r="F6572" s="6">
        <v>0.249</v>
      </c>
      <c r="G6572" s="5">
        <v>0.13500999999999999</v>
      </c>
      <c r="H6572" s="6">
        <v>1.073</v>
      </c>
      <c r="I6572" s="5">
        <v>0</v>
      </c>
      <c r="J6572" s="6">
        <v>0</v>
      </c>
      <c r="K6572" s="5">
        <v>0</v>
      </c>
      <c r="L6572" s="6">
        <v>0</v>
      </c>
      <c r="M6572" s="5">
        <v>0</v>
      </c>
      <c r="N6572" s="6">
        <v>0</v>
      </c>
      <c r="O6572" s="5">
        <v>0</v>
      </c>
      <c r="P6572" s="6">
        <v>0</v>
      </c>
      <c r="Q6572" s="5">
        <v>0</v>
      </c>
      <c r="R6572" s="6">
        <v>0</v>
      </c>
      <c r="S6572" s="5">
        <v>0</v>
      </c>
      <c r="T6572" s="6">
        <v>0</v>
      </c>
      <c r="U6572" s="5">
        <v>0</v>
      </c>
      <c r="V6572" s="6">
        <v>0</v>
      </c>
      <c r="W6572" s="5">
        <v>0</v>
      </c>
      <c r="X6572" s="6">
        <v>0</v>
      </c>
      <c r="Y6572" s="5">
        <v>0.10629</v>
      </c>
      <c r="Z6572" s="6">
        <v>1.452</v>
      </c>
      <c r="AA6572" s="5">
        <v>0.18221000000000001</v>
      </c>
      <c r="AB6572" s="6">
        <v>5.8029999999999999</v>
      </c>
      <c r="AC6572" s="5">
        <v>0</v>
      </c>
      <c r="AD6572" s="6">
        <v>0</v>
      </c>
      <c r="AE6572" s="5">
        <v>0</v>
      </c>
      <c r="AF6572" s="6">
        <v>0</v>
      </c>
    </row>
    <row r="6573" spans="2:32" x14ac:dyDescent="0.35">
      <c r="B6573" s="1" t="s">
        <v>1478</v>
      </c>
      <c r="C6573" s="5">
        <v>1.976E-2</v>
      </c>
      <c r="D6573" s="6">
        <v>3.9180000000000001</v>
      </c>
      <c r="E6573" s="5">
        <v>0</v>
      </c>
      <c r="F6573" s="6">
        <v>0</v>
      </c>
      <c r="G6573" s="5">
        <v>0</v>
      </c>
      <c r="H6573" s="6">
        <v>0</v>
      </c>
      <c r="I6573" s="5">
        <v>0</v>
      </c>
      <c r="J6573" s="6">
        <v>0</v>
      </c>
      <c r="K6573" s="5">
        <v>0</v>
      </c>
      <c r="L6573" s="6">
        <v>0</v>
      </c>
      <c r="M6573" s="5">
        <v>0</v>
      </c>
      <c r="N6573" s="6">
        <v>0</v>
      </c>
      <c r="O6573" s="5">
        <v>0</v>
      </c>
      <c r="P6573" s="6">
        <v>0</v>
      </c>
      <c r="Q6573" s="5">
        <v>0</v>
      </c>
      <c r="R6573" s="6">
        <v>0</v>
      </c>
      <c r="S6573" s="5">
        <v>0</v>
      </c>
      <c r="T6573" s="6">
        <v>0</v>
      </c>
      <c r="U6573" s="5">
        <v>0</v>
      </c>
      <c r="V6573" s="6">
        <v>0</v>
      </c>
      <c r="W6573" s="5">
        <v>0</v>
      </c>
      <c r="X6573" s="6">
        <v>0</v>
      </c>
      <c r="Y6573" s="5">
        <v>0</v>
      </c>
      <c r="Z6573" s="6">
        <v>0</v>
      </c>
      <c r="AA6573" s="5">
        <v>0.12302</v>
      </c>
      <c r="AB6573" s="6">
        <v>3.9180000000000001</v>
      </c>
      <c r="AC6573" s="5">
        <v>0</v>
      </c>
      <c r="AD6573" s="6">
        <v>0</v>
      </c>
      <c r="AE6573" s="5">
        <v>0</v>
      </c>
      <c r="AF6573" s="6">
        <v>0</v>
      </c>
    </row>
    <row r="6574" spans="2:32" x14ac:dyDescent="0.35">
      <c r="B6574" s="1" t="s">
        <v>753</v>
      </c>
      <c r="C6574" s="5">
        <v>0</v>
      </c>
      <c r="D6574" s="6">
        <v>0</v>
      </c>
      <c r="E6574" s="5">
        <v>0</v>
      </c>
      <c r="F6574" s="6">
        <v>0</v>
      </c>
      <c r="G6574" s="5">
        <v>0</v>
      </c>
      <c r="H6574" s="6">
        <v>0</v>
      </c>
      <c r="I6574" s="5">
        <v>0</v>
      </c>
      <c r="J6574" s="6">
        <v>0</v>
      </c>
      <c r="K6574" s="5">
        <v>0</v>
      </c>
      <c r="L6574" s="6">
        <v>0</v>
      </c>
      <c r="M6574" s="5">
        <v>0</v>
      </c>
      <c r="N6574" s="6">
        <v>0</v>
      </c>
      <c r="O6574" s="5">
        <v>0</v>
      </c>
      <c r="P6574" s="6">
        <v>0</v>
      </c>
      <c r="Q6574" s="5">
        <v>0</v>
      </c>
      <c r="R6574" s="6">
        <v>0</v>
      </c>
      <c r="S6574" s="5">
        <v>0</v>
      </c>
      <c r="T6574" s="6">
        <v>0</v>
      </c>
      <c r="U6574" s="5">
        <v>0</v>
      </c>
      <c r="V6574" s="6">
        <v>0</v>
      </c>
      <c r="W6574" s="5">
        <v>0</v>
      </c>
      <c r="X6574" s="6">
        <v>0</v>
      </c>
      <c r="Y6574" s="5">
        <v>0</v>
      </c>
      <c r="Z6574" s="6">
        <v>0</v>
      </c>
      <c r="AA6574" s="5">
        <v>0</v>
      </c>
      <c r="AB6574" s="6">
        <v>0</v>
      </c>
      <c r="AC6574" s="5">
        <v>0</v>
      </c>
      <c r="AD6574" s="6">
        <v>0</v>
      </c>
      <c r="AE6574" s="5">
        <v>0</v>
      </c>
      <c r="AF6574" s="6">
        <v>0</v>
      </c>
    </row>
    <row r="6575" spans="2:32" x14ac:dyDescent="0.35">
      <c r="B6575" s="1" t="s">
        <v>755</v>
      </c>
      <c r="C6575" s="5">
        <v>0</v>
      </c>
      <c r="D6575" s="6">
        <v>0</v>
      </c>
      <c r="E6575" s="5">
        <v>0</v>
      </c>
      <c r="F6575" s="6">
        <v>0</v>
      </c>
      <c r="G6575" s="5">
        <v>0</v>
      </c>
      <c r="H6575" s="6">
        <v>0</v>
      </c>
      <c r="I6575" s="5">
        <v>0</v>
      </c>
      <c r="J6575" s="6">
        <v>0</v>
      </c>
      <c r="K6575" s="5">
        <v>0</v>
      </c>
      <c r="L6575" s="6">
        <v>0</v>
      </c>
      <c r="M6575" s="5">
        <v>0</v>
      </c>
      <c r="N6575" s="6">
        <v>0</v>
      </c>
      <c r="O6575" s="5">
        <v>0</v>
      </c>
      <c r="P6575" s="6">
        <v>0</v>
      </c>
      <c r="Q6575" s="5">
        <v>0</v>
      </c>
      <c r="R6575" s="6">
        <v>0</v>
      </c>
      <c r="S6575" s="5">
        <v>0</v>
      </c>
      <c r="T6575" s="6">
        <v>0</v>
      </c>
      <c r="U6575" s="5">
        <v>0</v>
      </c>
      <c r="V6575" s="6">
        <v>0</v>
      </c>
      <c r="W6575" s="5">
        <v>0</v>
      </c>
      <c r="X6575" s="6">
        <v>0</v>
      </c>
      <c r="Y6575" s="5">
        <v>0</v>
      </c>
      <c r="Z6575" s="6">
        <v>0</v>
      </c>
      <c r="AA6575" s="5">
        <v>0</v>
      </c>
      <c r="AB6575" s="6">
        <v>0</v>
      </c>
      <c r="AC6575" s="5">
        <v>0</v>
      </c>
      <c r="AD6575" s="6">
        <v>0</v>
      </c>
      <c r="AE6575" s="5">
        <v>0</v>
      </c>
      <c r="AF6575" s="6">
        <v>0</v>
      </c>
    </row>
    <row r="6576" spans="2:32" x14ac:dyDescent="0.35">
      <c r="B6576" s="1" t="s">
        <v>759</v>
      </c>
      <c r="C6576" s="5">
        <v>0</v>
      </c>
      <c r="D6576" s="6">
        <v>0</v>
      </c>
      <c r="E6576" s="5">
        <v>0</v>
      </c>
      <c r="F6576" s="6">
        <v>0</v>
      </c>
      <c r="G6576" s="5">
        <v>0</v>
      </c>
      <c r="H6576" s="6">
        <v>0</v>
      </c>
      <c r="I6576" s="5">
        <v>0</v>
      </c>
      <c r="J6576" s="6">
        <v>0</v>
      </c>
      <c r="K6576" s="5">
        <v>0</v>
      </c>
      <c r="L6576" s="6">
        <v>0</v>
      </c>
      <c r="M6576" s="5">
        <v>0</v>
      </c>
      <c r="N6576" s="6">
        <v>0</v>
      </c>
      <c r="O6576" s="5">
        <v>0</v>
      </c>
      <c r="P6576" s="6">
        <v>0</v>
      </c>
      <c r="Q6576" s="5">
        <v>0</v>
      </c>
      <c r="R6576" s="6">
        <v>0</v>
      </c>
      <c r="S6576" s="5">
        <v>0</v>
      </c>
      <c r="T6576" s="6">
        <v>0</v>
      </c>
      <c r="U6576" s="5">
        <v>0</v>
      </c>
      <c r="V6576" s="6">
        <v>0</v>
      </c>
      <c r="W6576" s="5">
        <v>0</v>
      </c>
      <c r="X6576" s="6">
        <v>0</v>
      </c>
      <c r="Y6576" s="5">
        <v>0</v>
      </c>
      <c r="Z6576" s="6">
        <v>0</v>
      </c>
      <c r="AA6576" s="5">
        <v>0</v>
      </c>
      <c r="AB6576" s="6">
        <v>0</v>
      </c>
      <c r="AC6576" s="5">
        <v>0</v>
      </c>
      <c r="AD6576" s="6">
        <v>0</v>
      </c>
      <c r="AE6576" s="5">
        <v>0</v>
      </c>
      <c r="AF6576" s="6">
        <v>0</v>
      </c>
    </row>
    <row r="6577" spans="2:32" x14ac:dyDescent="0.35">
      <c r="B6577" s="1" t="s">
        <v>760</v>
      </c>
      <c r="C6577" s="5">
        <v>0</v>
      </c>
      <c r="D6577" s="6">
        <v>0</v>
      </c>
      <c r="E6577" s="5">
        <v>0</v>
      </c>
      <c r="F6577" s="6">
        <v>0</v>
      </c>
      <c r="G6577" s="5">
        <v>0</v>
      </c>
      <c r="H6577" s="6">
        <v>0</v>
      </c>
      <c r="I6577" s="5">
        <v>0</v>
      </c>
      <c r="J6577" s="6">
        <v>0</v>
      </c>
      <c r="K6577" s="5">
        <v>0</v>
      </c>
      <c r="L6577" s="6">
        <v>0</v>
      </c>
      <c r="M6577" s="5">
        <v>0</v>
      </c>
      <c r="N6577" s="6">
        <v>0</v>
      </c>
      <c r="O6577" s="5">
        <v>0</v>
      </c>
      <c r="P6577" s="6">
        <v>0</v>
      </c>
      <c r="Q6577" s="5">
        <v>0</v>
      </c>
      <c r="R6577" s="6">
        <v>0</v>
      </c>
      <c r="S6577" s="5">
        <v>0</v>
      </c>
      <c r="T6577" s="6">
        <v>0</v>
      </c>
      <c r="U6577" s="5">
        <v>0</v>
      </c>
      <c r="V6577" s="6">
        <v>0</v>
      </c>
      <c r="W6577" s="5">
        <v>0</v>
      </c>
      <c r="X6577" s="6">
        <v>0</v>
      </c>
      <c r="Y6577" s="5">
        <v>0</v>
      </c>
      <c r="Z6577" s="6">
        <v>0</v>
      </c>
      <c r="AA6577" s="5">
        <v>0</v>
      </c>
      <c r="AB6577" s="6">
        <v>0</v>
      </c>
      <c r="AC6577" s="5">
        <v>0</v>
      </c>
      <c r="AD6577" s="6">
        <v>0</v>
      </c>
      <c r="AE6577" s="5">
        <v>0</v>
      </c>
      <c r="AF6577" s="6">
        <v>0</v>
      </c>
    </row>
    <row r="6578" spans="2:32" x14ac:dyDescent="0.35">
      <c r="B6578" s="1" t="s">
        <v>763</v>
      </c>
      <c r="C6578" s="5">
        <v>0</v>
      </c>
      <c r="D6578" s="6">
        <v>0</v>
      </c>
      <c r="E6578" s="5">
        <v>0</v>
      </c>
      <c r="F6578" s="6">
        <v>0</v>
      </c>
      <c r="G6578" s="5">
        <v>0</v>
      </c>
      <c r="H6578" s="6">
        <v>0</v>
      </c>
      <c r="I6578" s="5">
        <v>0</v>
      </c>
      <c r="J6578" s="6">
        <v>0</v>
      </c>
      <c r="K6578" s="5">
        <v>0</v>
      </c>
      <c r="L6578" s="6">
        <v>0</v>
      </c>
      <c r="M6578" s="5">
        <v>0</v>
      </c>
      <c r="N6578" s="6">
        <v>0</v>
      </c>
      <c r="O6578" s="5">
        <v>0</v>
      </c>
      <c r="P6578" s="6">
        <v>0</v>
      </c>
      <c r="Q6578" s="5">
        <v>0</v>
      </c>
      <c r="R6578" s="6">
        <v>0</v>
      </c>
      <c r="S6578" s="5">
        <v>0</v>
      </c>
      <c r="T6578" s="6">
        <v>0</v>
      </c>
      <c r="U6578" s="5">
        <v>0</v>
      </c>
      <c r="V6578" s="6">
        <v>0</v>
      </c>
      <c r="W6578" s="5">
        <v>0</v>
      </c>
      <c r="X6578" s="6">
        <v>0</v>
      </c>
      <c r="Y6578" s="5">
        <v>0</v>
      </c>
      <c r="Z6578" s="6">
        <v>0</v>
      </c>
      <c r="AA6578" s="5">
        <v>0</v>
      </c>
      <c r="AB6578" s="6">
        <v>0</v>
      </c>
      <c r="AC6578" s="5">
        <v>0</v>
      </c>
      <c r="AD6578" s="6">
        <v>0</v>
      </c>
      <c r="AE6578" s="5">
        <v>0</v>
      </c>
      <c r="AF6578" s="6">
        <v>0</v>
      </c>
    </row>
    <row r="6579" spans="2:32" x14ac:dyDescent="0.35">
      <c r="B6579" s="1" t="s">
        <v>764</v>
      </c>
      <c r="C6579" s="5">
        <v>0</v>
      </c>
      <c r="D6579" s="6">
        <v>0</v>
      </c>
      <c r="E6579" s="5">
        <v>0</v>
      </c>
      <c r="F6579" s="6">
        <v>0</v>
      </c>
      <c r="G6579" s="5">
        <v>0</v>
      </c>
      <c r="H6579" s="6">
        <v>0</v>
      </c>
      <c r="I6579" s="5">
        <v>0</v>
      </c>
      <c r="J6579" s="6">
        <v>0</v>
      </c>
      <c r="K6579" s="5">
        <v>0</v>
      </c>
      <c r="L6579" s="6">
        <v>0</v>
      </c>
      <c r="M6579" s="5">
        <v>0</v>
      </c>
      <c r="N6579" s="6">
        <v>0</v>
      </c>
      <c r="O6579" s="5">
        <v>0</v>
      </c>
      <c r="P6579" s="6">
        <v>0</v>
      </c>
      <c r="Q6579" s="5">
        <v>0</v>
      </c>
      <c r="R6579" s="6">
        <v>0</v>
      </c>
      <c r="S6579" s="5">
        <v>0</v>
      </c>
      <c r="T6579" s="6">
        <v>0</v>
      </c>
      <c r="U6579" s="5">
        <v>0</v>
      </c>
      <c r="V6579" s="6">
        <v>0</v>
      </c>
      <c r="W6579" s="5">
        <v>0</v>
      </c>
      <c r="X6579" s="6">
        <v>0</v>
      </c>
      <c r="Y6579" s="5">
        <v>0</v>
      </c>
      <c r="Z6579" s="6">
        <v>0</v>
      </c>
      <c r="AA6579" s="5">
        <v>0</v>
      </c>
      <c r="AB6579" s="6">
        <v>0</v>
      </c>
      <c r="AC6579" s="5">
        <v>0</v>
      </c>
      <c r="AD6579" s="6">
        <v>0</v>
      </c>
      <c r="AE6579" s="5">
        <v>0</v>
      </c>
      <c r="AF6579" s="6">
        <v>0</v>
      </c>
    </row>
    <row r="6580" spans="2:32" x14ac:dyDescent="0.35">
      <c r="B6580" s="1" t="s">
        <v>1479</v>
      </c>
      <c r="C6580" s="5">
        <v>8.4799999999999997E-3</v>
      </c>
      <c r="D6580" s="6">
        <v>1.681</v>
      </c>
      <c r="E6580" s="5">
        <v>0</v>
      </c>
      <c r="F6580" s="6">
        <v>0</v>
      </c>
      <c r="G6580" s="5">
        <v>0</v>
      </c>
      <c r="H6580" s="6">
        <v>0</v>
      </c>
      <c r="I6580" s="5">
        <v>0</v>
      </c>
      <c r="J6580" s="6">
        <v>0</v>
      </c>
      <c r="K6580" s="5">
        <v>0</v>
      </c>
      <c r="L6580" s="6">
        <v>0</v>
      </c>
      <c r="M6580" s="5">
        <v>0</v>
      </c>
      <c r="N6580" s="6">
        <v>0</v>
      </c>
      <c r="O6580" s="5">
        <v>0</v>
      </c>
      <c r="P6580" s="6">
        <v>0</v>
      </c>
      <c r="Q6580" s="5">
        <v>0</v>
      </c>
      <c r="R6580" s="6">
        <v>0</v>
      </c>
      <c r="S6580" s="5">
        <v>0</v>
      </c>
      <c r="T6580" s="6">
        <v>0</v>
      </c>
      <c r="U6580" s="5">
        <v>0</v>
      </c>
      <c r="V6580" s="6">
        <v>0</v>
      </c>
      <c r="W6580" s="5">
        <v>0</v>
      </c>
      <c r="X6580" s="6">
        <v>0</v>
      </c>
      <c r="Y6580" s="5">
        <v>0</v>
      </c>
      <c r="Z6580" s="6">
        <v>0</v>
      </c>
      <c r="AA6580" s="5">
        <v>0</v>
      </c>
      <c r="AB6580" s="6">
        <v>0</v>
      </c>
      <c r="AC6580" s="5">
        <v>0</v>
      </c>
      <c r="AD6580" s="6">
        <v>0</v>
      </c>
      <c r="AE6580" s="5">
        <v>0.1051</v>
      </c>
      <c r="AF6580" s="6">
        <v>1.681</v>
      </c>
    </row>
    <row r="6581" spans="2:32" x14ac:dyDescent="0.35">
      <c r="B6581" s="1" t="s">
        <v>1480</v>
      </c>
      <c r="C6581" s="5">
        <v>6.7499999999999999E-3</v>
      </c>
      <c r="D6581" s="6">
        <v>1.3380000000000001</v>
      </c>
      <c r="E6581" s="5">
        <v>0.15973000000000001</v>
      </c>
      <c r="F6581" s="6">
        <v>1.3380000000000001</v>
      </c>
      <c r="G6581" s="5">
        <v>0</v>
      </c>
      <c r="H6581" s="6">
        <v>0</v>
      </c>
      <c r="I6581" s="5">
        <v>0</v>
      </c>
      <c r="J6581" s="6">
        <v>0</v>
      </c>
      <c r="K6581" s="5">
        <v>0</v>
      </c>
      <c r="L6581" s="6">
        <v>0</v>
      </c>
      <c r="M6581" s="5">
        <v>0</v>
      </c>
      <c r="N6581" s="6">
        <v>0</v>
      </c>
      <c r="O6581" s="5">
        <v>0</v>
      </c>
      <c r="P6581" s="6">
        <v>0</v>
      </c>
      <c r="Q6581" s="5">
        <v>0</v>
      </c>
      <c r="R6581" s="6">
        <v>0</v>
      </c>
      <c r="S6581" s="5">
        <v>0</v>
      </c>
      <c r="T6581" s="6">
        <v>0</v>
      </c>
      <c r="U6581" s="5">
        <v>0</v>
      </c>
      <c r="V6581" s="6">
        <v>0</v>
      </c>
      <c r="W6581" s="5">
        <v>0</v>
      </c>
      <c r="X6581" s="6">
        <v>0</v>
      </c>
      <c r="Y6581" s="5">
        <v>0</v>
      </c>
      <c r="Z6581" s="6">
        <v>0</v>
      </c>
      <c r="AA6581" s="5">
        <v>0</v>
      </c>
      <c r="AB6581" s="6">
        <v>0</v>
      </c>
      <c r="AC6581" s="5">
        <v>0</v>
      </c>
      <c r="AD6581" s="6">
        <v>0</v>
      </c>
      <c r="AE6581" s="5">
        <v>0</v>
      </c>
      <c r="AF6581" s="6">
        <v>0</v>
      </c>
    </row>
    <row r="6582" spans="2:32" x14ac:dyDescent="0.35">
      <c r="B6582" s="1" t="s">
        <v>1481</v>
      </c>
      <c r="C6582" s="5">
        <v>3.7399999999999998E-3</v>
      </c>
      <c r="D6582" s="6">
        <v>0.74099999999999999</v>
      </c>
      <c r="E6582" s="5">
        <v>0</v>
      </c>
      <c r="F6582" s="6">
        <v>0</v>
      </c>
      <c r="G6582" s="5">
        <v>0</v>
      </c>
      <c r="H6582" s="6">
        <v>0</v>
      </c>
      <c r="I6582" s="5">
        <v>0</v>
      </c>
      <c r="J6582" s="6">
        <v>0</v>
      </c>
      <c r="K6582" s="5">
        <v>0</v>
      </c>
      <c r="L6582" s="6">
        <v>0</v>
      </c>
      <c r="M6582" s="5">
        <v>0</v>
      </c>
      <c r="N6582" s="6">
        <v>0</v>
      </c>
      <c r="O6582" s="5">
        <v>0</v>
      </c>
      <c r="P6582" s="6">
        <v>0</v>
      </c>
      <c r="Q6582" s="5">
        <v>0</v>
      </c>
      <c r="R6582" s="6">
        <v>0</v>
      </c>
      <c r="S6582" s="5">
        <v>0</v>
      </c>
      <c r="T6582" s="6">
        <v>0</v>
      </c>
      <c r="U6582" s="5">
        <v>0</v>
      </c>
      <c r="V6582" s="6">
        <v>0</v>
      </c>
      <c r="W6582" s="5">
        <v>0.35074</v>
      </c>
      <c r="X6582" s="6">
        <v>0.74099999999999999</v>
      </c>
      <c r="Y6582" s="5">
        <v>0</v>
      </c>
      <c r="Z6582" s="6">
        <v>0</v>
      </c>
      <c r="AA6582" s="5">
        <v>0</v>
      </c>
      <c r="AB6582" s="6">
        <v>0</v>
      </c>
      <c r="AC6582" s="5">
        <v>0</v>
      </c>
      <c r="AD6582" s="6">
        <v>0</v>
      </c>
      <c r="AE6582" s="5">
        <v>0</v>
      </c>
      <c r="AF6582" s="6">
        <v>0</v>
      </c>
    </row>
    <row r="6583" spans="2:32" x14ac:dyDescent="0.35">
      <c r="B6583" s="1" t="s">
        <v>767</v>
      </c>
      <c r="C6583" s="5">
        <v>0</v>
      </c>
      <c r="D6583" s="6">
        <v>0</v>
      </c>
      <c r="E6583" s="5">
        <v>0</v>
      </c>
      <c r="F6583" s="6">
        <v>0</v>
      </c>
      <c r="G6583" s="5">
        <v>0</v>
      </c>
      <c r="H6583" s="6">
        <v>0</v>
      </c>
      <c r="I6583" s="5">
        <v>0</v>
      </c>
      <c r="J6583" s="6">
        <v>0</v>
      </c>
      <c r="K6583" s="5">
        <v>0</v>
      </c>
      <c r="L6583" s="6">
        <v>0</v>
      </c>
      <c r="M6583" s="5">
        <v>0</v>
      </c>
      <c r="N6583" s="6">
        <v>0</v>
      </c>
      <c r="O6583" s="5">
        <v>0</v>
      </c>
      <c r="P6583" s="6">
        <v>0</v>
      </c>
      <c r="Q6583" s="5">
        <v>0</v>
      </c>
      <c r="R6583" s="6">
        <v>0</v>
      </c>
      <c r="S6583" s="5">
        <v>0</v>
      </c>
      <c r="T6583" s="6">
        <v>0</v>
      </c>
      <c r="U6583" s="5">
        <v>0</v>
      </c>
      <c r="V6583" s="6">
        <v>0</v>
      </c>
      <c r="W6583" s="5">
        <v>0</v>
      </c>
      <c r="X6583" s="6">
        <v>0</v>
      </c>
      <c r="Y6583" s="5">
        <v>0</v>
      </c>
      <c r="Z6583" s="6">
        <v>0</v>
      </c>
      <c r="AA6583" s="5">
        <v>0</v>
      </c>
      <c r="AB6583" s="6">
        <v>0</v>
      </c>
      <c r="AC6583" s="5">
        <v>0</v>
      </c>
      <c r="AD6583" s="6">
        <v>0</v>
      </c>
      <c r="AE6583" s="5">
        <v>0</v>
      </c>
      <c r="AF6583" s="6">
        <v>0</v>
      </c>
    </row>
    <row r="6584" spans="2:32" x14ac:dyDescent="0.35">
      <c r="B6584" s="1" t="s">
        <v>772</v>
      </c>
      <c r="C6584" s="5">
        <v>0</v>
      </c>
      <c r="D6584" s="6">
        <v>0</v>
      </c>
      <c r="E6584" s="5">
        <v>0</v>
      </c>
      <c r="F6584" s="6">
        <v>0</v>
      </c>
      <c r="G6584" s="5">
        <v>0</v>
      </c>
      <c r="H6584" s="6">
        <v>0</v>
      </c>
      <c r="I6584" s="5">
        <v>0</v>
      </c>
      <c r="J6584" s="6">
        <v>0</v>
      </c>
      <c r="K6584" s="5">
        <v>0</v>
      </c>
      <c r="L6584" s="6">
        <v>0</v>
      </c>
      <c r="M6584" s="5">
        <v>0</v>
      </c>
      <c r="N6584" s="6">
        <v>0</v>
      </c>
      <c r="O6584" s="5">
        <v>0</v>
      </c>
      <c r="P6584" s="6">
        <v>0</v>
      </c>
      <c r="Q6584" s="5">
        <v>0</v>
      </c>
      <c r="R6584" s="6">
        <v>0</v>
      </c>
      <c r="S6584" s="5">
        <v>0</v>
      </c>
      <c r="T6584" s="6">
        <v>0</v>
      </c>
      <c r="U6584" s="5">
        <v>0</v>
      </c>
      <c r="V6584" s="6">
        <v>0</v>
      </c>
      <c r="W6584" s="5">
        <v>0</v>
      </c>
      <c r="X6584" s="6">
        <v>0</v>
      </c>
      <c r="Y6584" s="5">
        <v>0</v>
      </c>
      <c r="Z6584" s="6">
        <v>0</v>
      </c>
      <c r="AA6584" s="5">
        <v>0</v>
      </c>
      <c r="AB6584" s="6">
        <v>0</v>
      </c>
      <c r="AC6584" s="5">
        <v>0</v>
      </c>
      <c r="AD6584" s="6">
        <v>0</v>
      </c>
      <c r="AE6584" s="5">
        <v>0</v>
      </c>
      <c r="AF6584" s="6">
        <v>0</v>
      </c>
    </row>
    <row r="6585" spans="2:32" x14ac:dyDescent="0.35">
      <c r="B6585" s="1" t="s">
        <v>774</v>
      </c>
      <c r="C6585" s="5">
        <v>0</v>
      </c>
      <c r="D6585" s="6">
        <v>0</v>
      </c>
      <c r="E6585" s="5">
        <v>0</v>
      </c>
      <c r="F6585" s="6">
        <v>0</v>
      </c>
      <c r="G6585" s="5">
        <v>0</v>
      </c>
      <c r="H6585" s="6">
        <v>0</v>
      </c>
      <c r="I6585" s="5">
        <v>0</v>
      </c>
      <c r="J6585" s="6">
        <v>0</v>
      </c>
      <c r="K6585" s="5">
        <v>0</v>
      </c>
      <c r="L6585" s="6">
        <v>0</v>
      </c>
      <c r="M6585" s="5">
        <v>0</v>
      </c>
      <c r="N6585" s="6">
        <v>0</v>
      </c>
      <c r="O6585" s="5">
        <v>0</v>
      </c>
      <c r="P6585" s="6">
        <v>0</v>
      </c>
      <c r="Q6585" s="5">
        <v>0</v>
      </c>
      <c r="R6585" s="6">
        <v>0</v>
      </c>
      <c r="S6585" s="5">
        <v>0</v>
      </c>
      <c r="T6585" s="6">
        <v>0</v>
      </c>
      <c r="U6585" s="5">
        <v>0</v>
      </c>
      <c r="V6585" s="6">
        <v>0</v>
      </c>
      <c r="W6585" s="5">
        <v>0</v>
      </c>
      <c r="X6585" s="6">
        <v>0</v>
      </c>
      <c r="Y6585" s="5">
        <v>0</v>
      </c>
      <c r="Z6585" s="6">
        <v>0</v>
      </c>
      <c r="AA6585" s="5">
        <v>0</v>
      </c>
      <c r="AB6585" s="6">
        <v>0</v>
      </c>
      <c r="AC6585" s="5">
        <v>0</v>
      </c>
      <c r="AD6585" s="6">
        <v>0</v>
      </c>
      <c r="AE6585" s="5">
        <v>0</v>
      </c>
      <c r="AF6585" s="6">
        <v>0</v>
      </c>
    </row>
    <row r="6586" spans="2:32" x14ac:dyDescent="0.35">
      <c r="B6586" s="1" t="s">
        <v>775</v>
      </c>
      <c r="C6586" s="5">
        <v>0</v>
      </c>
      <c r="D6586" s="6">
        <v>0</v>
      </c>
      <c r="E6586" s="5">
        <v>0</v>
      </c>
      <c r="F6586" s="6">
        <v>0</v>
      </c>
      <c r="G6586" s="5">
        <v>0</v>
      </c>
      <c r="H6586" s="6">
        <v>0</v>
      </c>
      <c r="I6586" s="5">
        <v>0</v>
      </c>
      <c r="J6586" s="6">
        <v>0</v>
      </c>
      <c r="K6586" s="5">
        <v>0</v>
      </c>
      <c r="L6586" s="6">
        <v>0</v>
      </c>
      <c r="M6586" s="5">
        <v>0</v>
      </c>
      <c r="N6586" s="6">
        <v>0</v>
      </c>
      <c r="O6586" s="5">
        <v>0</v>
      </c>
      <c r="P6586" s="6">
        <v>0</v>
      </c>
      <c r="Q6586" s="5">
        <v>0</v>
      </c>
      <c r="R6586" s="6">
        <v>0</v>
      </c>
      <c r="S6586" s="5">
        <v>0</v>
      </c>
      <c r="T6586" s="6">
        <v>0</v>
      </c>
      <c r="U6586" s="5">
        <v>0</v>
      </c>
      <c r="V6586" s="6">
        <v>0</v>
      </c>
      <c r="W6586" s="5">
        <v>0</v>
      </c>
      <c r="X6586" s="6">
        <v>0</v>
      </c>
      <c r="Y6586" s="5">
        <v>0</v>
      </c>
      <c r="Z6586" s="6">
        <v>0</v>
      </c>
      <c r="AA6586" s="5">
        <v>0</v>
      </c>
      <c r="AB6586" s="6">
        <v>0</v>
      </c>
      <c r="AC6586" s="5">
        <v>0</v>
      </c>
      <c r="AD6586" s="6">
        <v>0</v>
      </c>
      <c r="AE6586" s="5">
        <v>0</v>
      </c>
      <c r="AF6586" s="6">
        <v>0</v>
      </c>
    </row>
    <row r="6587" spans="2:32" x14ac:dyDescent="0.35">
      <c r="B6587" s="1" t="s">
        <v>776</v>
      </c>
      <c r="C6587" s="5">
        <v>0</v>
      </c>
      <c r="D6587" s="6">
        <v>0</v>
      </c>
      <c r="E6587" s="5">
        <v>0</v>
      </c>
      <c r="F6587" s="6">
        <v>0</v>
      </c>
      <c r="G6587" s="5">
        <v>0</v>
      </c>
      <c r="H6587" s="6">
        <v>0</v>
      </c>
      <c r="I6587" s="5">
        <v>0</v>
      </c>
      <c r="J6587" s="6">
        <v>0</v>
      </c>
      <c r="K6587" s="5">
        <v>0</v>
      </c>
      <c r="L6587" s="6">
        <v>0</v>
      </c>
      <c r="M6587" s="5">
        <v>0</v>
      </c>
      <c r="N6587" s="6">
        <v>0</v>
      </c>
      <c r="O6587" s="5">
        <v>0</v>
      </c>
      <c r="P6587" s="6">
        <v>0</v>
      </c>
      <c r="Q6587" s="5">
        <v>0</v>
      </c>
      <c r="R6587" s="6">
        <v>0</v>
      </c>
      <c r="S6587" s="5">
        <v>0</v>
      </c>
      <c r="T6587" s="6">
        <v>0</v>
      </c>
      <c r="U6587" s="5">
        <v>0</v>
      </c>
      <c r="V6587" s="6">
        <v>0</v>
      </c>
      <c r="W6587" s="5">
        <v>0</v>
      </c>
      <c r="X6587" s="6">
        <v>0</v>
      </c>
      <c r="Y6587" s="5">
        <v>0</v>
      </c>
      <c r="Z6587" s="6">
        <v>0</v>
      </c>
      <c r="AA6587" s="5">
        <v>0</v>
      </c>
      <c r="AB6587" s="6">
        <v>0</v>
      </c>
      <c r="AC6587" s="5">
        <v>0</v>
      </c>
      <c r="AD6587" s="6">
        <v>0</v>
      </c>
      <c r="AE6587" s="5">
        <v>0</v>
      </c>
      <c r="AF6587" s="6">
        <v>0</v>
      </c>
    </row>
    <row r="6588" spans="2:32" x14ac:dyDescent="0.35">
      <c r="B6588" s="1" t="s">
        <v>779</v>
      </c>
      <c r="C6588" s="5">
        <v>0</v>
      </c>
      <c r="D6588" s="6">
        <v>0</v>
      </c>
      <c r="E6588" s="5">
        <v>0</v>
      </c>
      <c r="F6588" s="6">
        <v>0</v>
      </c>
      <c r="G6588" s="5">
        <v>0</v>
      </c>
      <c r="H6588" s="6">
        <v>0</v>
      </c>
      <c r="I6588" s="5">
        <v>0</v>
      </c>
      <c r="J6588" s="6">
        <v>0</v>
      </c>
      <c r="K6588" s="5">
        <v>0</v>
      </c>
      <c r="L6588" s="6">
        <v>0</v>
      </c>
      <c r="M6588" s="5">
        <v>0</v>
      </c>
      <c r="N6588" s="6">
        <v>0</v>
      </c>
      <c r="O6588" s="5">
        <v>0</v>
      </c>
      <c r="P6588" s="6">
        <v>0</v>
      </c>
      <c r="Q6588" s="5">
        <v>0</v>
      </c>
      <c r="R6588" s="6">
        <v>0</v>
      </c>
      <c r="S6588" s="5">
        <v>0</v>
      </c>
      <c r="T6588" s="6">
        <v>0</v>
      </c>
      <c r="U6588" s="5">
        <v>0</v>
      </c>
      <c r="V6588" s="6">
        <v>0</v>
      </c>
      <c r="W6588" s="5">
        <v>0</v>
      </c>
      <c r="X6588" s="6">
        <v>0</v>
      </c>
      <c r="Y6588" s="5">
        <v>0</v>
      </c>
      <c r="Z6588" s="6">
        <v>0</v>
      </c>
      <c r="AA6588" s="5">
        <v>0</v>
      </c>
      <c r="AB6588" s="6">
        <v>0</v>
      </c>
      <c r="AC6588" s="5">
        <v>0</v>
      </c>
      <c r="AD6588" s="6">
        <v>0</v>
      </c>
      <c r="AE6588" s="5">
        <v>0</v>
      </c>
      <c r="AF6588" s="6">
        <v>0</v>
      </c>
    </row>
    <row r="6589" spans="2:32" x14ac:dyDescent="0.35">
      <c r="B6589" s="1" t="s">
        <v>786</v>
      </c>
      <c r="C6589" s="5">
        <v>0</v>
      </c>
      <c r="D6589" s="6">
        <v>0</v>
      </c>
      <c r="E6589" s="5">
        <v>0</v>
      </c>
      <c r="F6589" s="6">
        <v>0</v>
      </c>
      <c r="G6589" s="5">
        <v>0</v>
      </c>
      <c r="H6589" s="6">
        <v>0</v>
      </c>
      <c r="I6589" s="5">
        <v>0</v>
      </c>
      <c r="J6589" s="6">
        <v>0</v>
      </c>
      <c r="K6589" s="5">
        <v>0</v>
      </c>
      <c r="L6589" s="6">
        <v>0</v>
      </c>
      <c r="M6589" s="5">
        <v>0</v>
      </c>
      <c r="N6589" s="6">
        <v>0</v>
      </c>
      <c r="O6589" s="5">
        <v>0</v>
      </c>
      <c r="P6589" s="6">
        <v>0</v>
      </c>
      <c r="Q6589" s="5">
        <v>0</v>
      </c>
      <c r="R6589" s="6">
        <v>0</v>
      </c>
      <c r="S6589" s="5">
        <v>0</v>
      </c>
      <c r="T6589" s="6">
        <v>0</v>
      </c>
      <c r="U6589" s="5">
        <v>0</v>
      </c>
      <c r="V6589" s="6">
        <v>0</v>
      </c>
      <c r="W6589" s="5">
        <v>0</v>
      </c>
      <c r="X6589" s="6">
        <v>0</v>
      </c>
      <c r="Y6589" s="5">
        <v>0</v>
      </c>
      <c r="Z6589" s="6">
        <v>0</v>
      </c>
      <c r="AA6589" s="5">
        <v>0</v>
      </c>
      <c r="AB6589" s="6">
        <v>0</v>
      </c>
      <c r="AC6589" s="5">
        <v>0</v>
      </c>
      <c r="AD6589" s="6">
        <v>0</v>
      </c>
      <c r="AE6589" s="5">
        <v>0</v>
      </c>
      <c r="AF6589" s="6">
        <v>0</v>
      </c>
    </row>
    <row r="6590" spans="2:32" x14ac:dyDescent="0.35">
      <c r="B6590" s="1" t="s">
        <v>1482</v>
      </c>
      <c r="C6590" s="5">
        <v>4.2399999999999998E-3</v>
      </c>
      <c r="D6590" s="6">
        <v>0.84099999999999997</v>
      </c>
      <c r="E6590" s="5">
        <v>0</v>
      </c>
      <c r="F6590" s="6">
        <v>0</v>
      </c>
      <c r="G6590" s="5">
        <v>0</v>
      </c>
      <c r="H6590" s="6">
        <v>0</v>
      </c>
      <c r="I6590" s="5">
        <v>0</v>
      </c>
      <c r="J6590" s="6">
        <v>0</v>
      </c>
      <c r="K6590" s="5">
        <v>0</v>
      </c>
      <c r="L6590" s="6">
        <v>0</v>
      </c>
      <c r="M6590" s="5">
        <v>0</v>
      </c>
      <c r="N6590" s="6">
        <v>0</v>
      </c>
      <c r="O6590" s="5">
        <v>0</v>
      </c>
      <c r="P6590" s="6">
        <v>0</v>
      </c>
      <c r="Q6590" s="5">
        <v>0.11086</v>
      </c>
      <c r="R6590" s="6">
        <v>0.84099999999999997</v>
      </c>
      <c r="S6590" s="5">
        <v>0</v>
      </c>
      <c r="T6590" s="6">
        <v>0</v>
      </c>
      <c r="U6590" s="5">
        <v>0</v>
      </c>
      <c r="V6590" s="6">
        <v>0</v>
      </c>
      <c r="W6590" s="5">
        <v>0</v>
      </c>
      <c r="X6590" s="6">
        <v>0</v>
      </c>
      <c r="Y6590" s="5">
        <v>0</v>
      </c>
      <c r="Z6590" s="6">
        <v>0</v>
      </c>
      <c r="AA6590" s="5">
        <v>0</v>
      </c>
      <c r="AB6590" s="6">
        <v>0</v>
      </c>
      <c r="AC6590" s="5">
        <v>0</v>
      </c>
      <c r="AD6590" s="6">
        <v>0</v>
      </c>
      <c r="AE6590" s="5">
        <v>0</v>
      </c>
      <c r="AF6590" s="6">
        <v>0</v>
      </c>
    </row>
    <row r="6591" spans="2:32" x14ac:dyDescent="0.35">
      <c r="B6591" s="1" t="s">
        <v>798</v>
      </c>
      <c r="C6591" s="5">
        <v>4.2399999999999998E-3</v>
      </c>
      <c r="D6591" s="6">
        <v>0.84099999999999997</v>
      </c>
      <c r="E6591" s="5">
        <v>0</v>
      </c>
      <c r="F6591" s="6">
        <v>0</v>
      </c>
      <c r="G6591" s="5">
        <v>0</v>
      </c>
      <c r="H6591" s="6">
        <v>0</v>
      </c>
      <c r="I6591" s="5">
        <v>0</v>
      </c>
      <c r="J6591" s="6">
        <v>0</v>
      </c>
      <c r="K6591" s="5">
        <v>0</v>
      </c>
      <c r="L6591" s="6">
        <v>0</v>
      </c>
      <c r="M6591" s="5">
        <v>0</v>
      </c>
      <c r="N6591" s="6">
        <v>0</v>
      </c>
      <c r="O6591" s="5">
        <v>0</v>
      </c>
      <c r="P6591" s="6">
        <v>0</v>
      </c>
      <c r="Q6591" s="5">
        <v>0.11086</v>
      </c>
      <c r="R6591" s="6">
        <v>0.84099999999999997</v>
      </c>
      <c r="S6591" s="5">
        <v>0</v>
      </c>
      <c r="T6591" s="6">
        <v>0</v>
      </c>
      <c r="U6591" s="5">
        <v>0</v>
      </c>
      <c r="V6591" s="6">
        <v>0</v>
      </c>
      <c r="W6591" s="5">
        <v>0</v>
      </c>
      <c r="X6591" s="6">
        <v>0</v>
      </c>
      <c r="Y6591" s="5">
        <v>0</v>
      </c>
      <c r="Z6591" s="6">
        <v>0</v>
      </c>
      <c r="AA6591" s="5">
        <v>0</v>
      </c>
      <c r="AB6591" s="6">
        <v>0</v>
      </c>
      <c r="AC6591" s="5">
        <v>0</v>
      </c>
      <c r="AD6591" s="6">
        <v>0</v>
      </c>
      <c r="AE6591" s="5">
        <v>0</v>
      </c>
      <c r="AF6591" s="6">
        <v>0</v>
      </c>
    </row>
    <row r="6592" spans="2:32" x14ac:dyDescent="0.35">
      <c r="B6592" s="1" t="s">
        <v>801</v>
      </c>
      <c r="C6592" s="5">
        <v>0</v>
      </c>
      <c r="D6592" s="6">
        <v>0</v>
      </c>
      <c r="E6592" s="5">
        <v>0</v>
      </c>
      <c r="F6592" s="6">
        <v>0</v>
      </c>
      <c r="G6592" s="5">
        <v>0</v>
      </c>
      <c r="H6592" s="6">
        <v>0</v>
      </c>
      <c r="I6592" s="5">
        <v>0</v>
      </c>
      <c r="J6592" s="6">
        <v>0</v>
      </c>
      <c r="K6592" s="5">
        <v>0</v>
      </c>
      <c r="L6592" s="6">
        <v>0</v>
      </c>
      <c r="M6592" s="5">
        <v>0</v>
      </c>
      <c r="N6592" s="6">
        <v>0</v>
      </c>
      <c r="O6592" s="5">
        <v>0</v>
      </c>
      <c r="P6592" s="6">
        <v>0</v>
      </c>
      <c r="Q6592" s="5">
        <v>0</v>
      </c>
      <c r="R6592" s="6">
        <v>0</v>
      </c>
      <c r="S6592" s="5">
        <v>0</v>
      </c>
      <c r="T6592" s="6">
        <v>0</v>
      </c>
      <c r="U6592" s="5">
        <v>0</v>
      </c>
      <c r="V6592" s="6">
        <v>0</v>
      </c>
      <c r="W6592" s="5">
        <v>0</v>
      </c>
      <c r="X6592" s="6">
        <v>0</v>
      </c>
      <c r="Y6592" s="5">
        <v>0</v>
      </c>
      <c r="Z6592" s="6">
        <v>0</v>
      </c>
      <c r="AA6592" s="5">
        <v>0</v>
      </c>
      <c r="AB6592" s="6">
        <v>0</v>
      </c>
      <c r="AC6592" s="5">
        <v>0</v>
      </c>
      <c r="AD6592" s="6">
        <v>0</v>
      </c>
      <c r="AE6592" s="5">
        <v>0</v>
      </c>
      <c r="AF6592" s="6">
        <v>0</v>
      </c>
    </row>
    <row r="6593" spans="2:32" x14ac:dyDescent="0.35">
      <c r="B6593" s="1" t="s">
        <v>805</v>
      </c>
      <c r="C6593" s="5">
        <v>0</v>
      </c>
      <c r="D6593" s="6">
        <v>0</v>
      </c>
      <c r="E6593" s="5">
        <v>0</v>
      </c>
      <c r="F6593" s="6">
        <v>0</v>
      </c>
      <c r="G6593" s="5">
        <v>0</v>
      </c>
      <c r="H6593" s="6">
        <v>0</v>
      </c>
      <c r="I6593" s="5">
        <v>0</v>
      </c>
      <c r="J6593" s="6">
        <v>0</v>
      </c>
      <c r="K6593" s="5">
        <v>0</v>
      </c>
      <c r="L6593" s="6">
        <v>0</v>
      </c>
      <c r="M6593" s="5">
        <v>0</v>
      </c>
      <c r="N6593" s="6">
        <v>0</v>
      </c>
      <c r="O6593" s="5">
        <v>0</v>
      </c>
      <c r="P6593" s="6">
        <v>0</v>
      </c>
      <c r="Q6593" s="5">
        <v>0</v>
      </c>
      <c r="R6593" s="6">
        <v>0</v>
      </c>
      <c r="S6593" s="5">
        <v>0</v>
      </c>
      <c r="T6593" s="6">
        <v>0</v>
      </c>
      <c r="U6593" s="5">
        <v>0</v>
      </c>
      <c r="V6593" s="6">
        <v>0</v>
      </c>
      <c r="W6593" s="5">
        <v>0</v>
      </c>
      <c r="X6593" s="6">
        <v>0</v>
      </c>
      <c r="Y6593" s="5">
        <v>0</v>
      </c>
      <c r="Z6593" s="6">
        <v>0</v>
      </c>
      <c r="AA6593" s="5">
        <v>0</v>
      </c>
      <c r="AB6593" s="6">
        <v>0</v>
      </c>
      <c r="AC6593" s="5">
        <v>0</v>
      </c>
      <c r="AD6593" s="6">
        <v>0</v>
      </c>
      <c r="AE6593" s="5">
        <v>0</v>
      </c>
      <c r="AF6593" s="6">
        <v>0</v>
      </c>
    </row>
    <row r="6594" spans="2:32" x14ac:dyDescent="0.35">
      <c r="B6594" s="1" t="s">
        <v>807</v>
      </c>
      <c r="C6594" s="5">
        <v>0</v>
      </c>
      <c r="D6594" s="6">
        <v>0</v>
      </c>
      <c r="E6594" s="5">
        <v>0</v>
      </c>
      <c r="F6594" s="6">
        <v>0</v>
      </c>
      <c r="G6594" s="5">
        <v>0</v>
      </c>
      <c r="H6594" s="6">
        <v>0</v>
      </c>
      <c r="I6594" s="5">
        <v>0</v>
      </c>
      <c r="J6594" s="6">
        <v>0</v>
      </c>
      <c r="K6594" s="5">
        <v>0</v>
      </c>
      <c r="L6594" s="6">
        <v>0</v>
      </c>
      <c r="M6594" s="5">
        <v>0</v>
      </c>
      <c r="N6594" s="6">
        <v>0</v>
      </c>
      <c r="O6594" s="5">
        <v>0</v>
      </c>
      <c r="P6594" s="6">
        <v>0</v>
      </c>
      <c r="Q6594" s="5">
        <v>0</v>
      </c>
      <c r="R6594" s="6">
        <v>0</v>
      </c>
      <c r="S6594" s="5">
        <v>0</v>
      </c>
      <c r="T6594" s="6">
        <v>0</v>
      </c>
      <c r="U6594" s="5">
        <v>0</v>
      </c>
      <c r="V6594" s="6">
        <v>0</v>
      </c>
      <c r="W6594" s="5">
        <v>0</v>
      </c>
      <c r="X6594" s="6">
        <v>0</v>
      </c>
      <c r="Y6594" s="5">
        <v>0</v>
      </c>
      <c r="Z6594" s="6">
        <v>0</v>
      </c>
      <c r="AA6594" s="5">
        <v>0</v>
      </c>
      <c r="AB6594" s="6">
        <v>0</v>
      </c>
      <c r="AC6594" s="5">
        <v>0</v>
      </c>
      <c r="AD6594" s="6">
        <v>0</v>
      </c>
      <c r="AE6594" s="5">
        <v>0</v>
      </c>
      <c r="AF6594" s="6">
        <v>0</v>
      </c>
    </row>
    <row r="6595" spans="2:32" x14ac:dyDescent="0.35">
      <c r="B6595" s="1" t="s">
        <v>810</v>
      </c>
      <c r="C6595" s="5">
        <v>0</v>
      </c>
      <c r="D6595" s="6">
        <v>0</v>
      </c>
      <c r="E6595" s="5">
        <v>0</v>
      </c>
      <c r="F6595" s="6">
        <v>0</v>
      </c>
      <c r="G6595" s="5">
        <v>0</v>
      </c>
      <c r="H6595" s="6">
        <v>0</v>
      </c>
      <c r="I6595" s="5">
        <v>0</v>
      </c>
      <c r="J6595" s="6">
        <v>0</v>
      </c>
      <c r="K6595" s="5">
        <v>0</v>
      </c>
      <c r="L6595" s="6">
        <v>0</v>
      </c>
      <c r="M6595" s="5">
        <v>0</v>
      </c>
      <c r="N6595" s="6">
        <v>0</v>
      </c>
      <c r="O6595" s="5">
        <v>0</v>
      </c>
      <c r="P6595" s="6">
        <v>0</v>
      </c>
      <c r="Q6595" s="5">
        <v>0</v>
      </c>
      <c r="R6595" s="6">
        <v>0</v>
      </c>
      <c r="S6595" s="5">
        <v>0</v>
      </c>
      <c r="T6595" s="6">
        <v>0</v>
      </c>
      <c r="U6595" s="5">
        <v>0</v>
      </c>
      <c r="V6595" s="6">
        <v>0</v>
      </c>
      <c r="W6595" s="5">
        <v>0</v>
      </c>
      <c r="X6595" s="6">
        <v>0</v>
      </c>
      <c r="Y6595" s="5">
        <v>0</v>
      </c>
      <c r="Z6595" s="6">
        <v>0</v>
      </c>
      <c r="AA6595" s="5">
        <v>0</v>
      </c>
      <c r="AB6595" s="6">
        <v>0</v>
      </c>
      <c r="AC6595" s="5">
        <v>0</v>
      </c>
      <c r="AD6595" s="6">
        <v>0</v>
      </c>
      <c r="AE6595" s="5">
        <v>0</v>
      </c>
      <c r="AF6595" s="6">
        <v>0</v>
      </c>
    </row>
    <row r="6596" spans="2:32" x14ac:dyDescent="0.35">
      <c r="B6596" s="1" t="s">
        <v>811</v>
      </c>
      <c r="C6596" s="5">
        <v>0</v>
      </c>
      <c r="D6596" s="6">
        <v>0</v>
      </c>
      <c r="E6596" s="5">
        <v>0</v>
      </c>
      <c r="F6596" s="6">
        <v>0</v>
      </c>
      <c r="G6596" s="5">
        <v>0</v>
      </c>
      <c r="H6596" s="6">
        <v>0</v>
      </c>
      <c r="I6596" s="5">
        <v>0</v>
      </c>
      <c r="J6596" s="6">
        <v>0</v>
      </c>
      <c r="K6596" s="5">
        <v>0</v>
      </c>
      <c r="L6596" s="6">
        <v>0</v>
      </c>
      <c r="M6596" s="5">
        <v>0</v>
      </c>
      <c r="N6596" s="6">
        <v>0</v>
      </c>
      <c r="O6596" s="5">
        <v>0</v>
      </c>
      <c r="P6596" s="6">
        <v>0</v>
      </c>
      <c r="Q6596" s="5">
        <v>0</v>
      </c>
      <c r="R6596" s="6">
        <v>0</v>
      </c>
      <c r="S6596" s="5">
        <v>0</v>
      </c>
      <c r="T6596" s="6">
        <v>0</v>
      </c>
      <c r="U6596" s="5">
        <v>0</v>
      </c>
      <c r="V6596" s="6">
        <v>0</v>
      </c>
      <c r="W6596" s="5">
        <v>0</v>
      </c>
      <c r="X6596" s="6">
        <v>0</v>
      </c>
      <c r="Y6596" s="5">
        <v>0</v>
      </c>
      <c r="Z6596" s="6">
        <v>0</v>
      </c>
      <c r="AA6596" s="5">
        <v>0</v>
      </c>
      <c r="AB6596" s="6">
        <v>0</v>
      </c>
      <c r="AC6596" s="5">
        <v>0</v>
      </c>
      <c r="AD6596" s="6">
        <v>0</v>
      </c>
      <c r="AE6596" s="5">
        <v>0</v>
      </c>
      <c r="AF6596" s="6">
        <v>0</v>
      </c>
    </row>
    <row r="6597" spans="2:32" x14ac:dyDescent="0.35">
      <c r="B6597" s="1" t="s">
        <v>813</v>
      </c>
      <c r="C6597" s="5">
        <v>0</v>
      </c>
      <c r="D6597" s="6">
        <v>0</v>
      </c>
      <c r="E6597" s="5">
        <v>0</v>
      </c>
      <c r="F6597" s="6">
        <v>0</v>
      </c>
      <c r="G6597" s="5">
        <v>0</v>
      </c>
      <c r="H6597" s="6">
        <v>0</v>
      </c>
      <c r="I6597" s="5">
        <v>0</v>
      </c>
      <c r="J6597" s="6">
        <v>0</v>
      </c>
      <c r="K6597" s="5">
        <v>0</v>
      </c>
      <c r="L6597" s="6">
        <v>0</v>
      </c>
      <c r="M6597" s="5">
        <v>0</v>
      </c>
      <c r="N6597" s="6">
        <v>0</v>
      </c>
      <c r="O6597" s="5">
        <v>0</v>
      </c>
      <c r="P6597" s="6">
        <v>0</v>
      </c>
      <c r="Q6597" s="5">
        <v>0</v>
      </c>
      <c r="R6597" s="6">
        <v>0</v>
      </c>
      <c r="S6597" s="5">
        <v>0</v>
      </c>
      <c r="T6597" s="6">
        <v>0</v>
      </c>
      <c r="U6597" s="5">
        <v>0</v>
      </c>
      <c r="V6597" s="6">
        <v>0</v>
      </c>
      <c r="W6597" s="5">
        <v>0</v>
      </c>
      <c r="X6597" s="6">
        <v>0</v>
      </c>
      <c r="Y6597" s="5">
        <v>0</v>
      </c>
      <c r="Z6597" s="6">
        <v>0</v>
      </c>
      <c r="AA6597" s="5">
        <v>0</v>
      </c>
      <c r="AB6597" s="6">
        <v>0</v>
      </c>
      <c r="AC6597" s="5">
        <v>0</v>
      </c>
      <c r="AD6597" s="6">
        <v>0</v>
      </c>
      <c r="AE6597" s="5">
        <v>0</v>
      </c>
      <c r="AF6597" s="6">
        <v>0</v>
      </c>
    </row>
    <row r="6598" spans="2:32" x14ac:dyDescent="0.35">
      <c r="B6598" s="1" t="s">
        <v>814</v>
      </c>
      <c r="C6598" s="5">
        <v>0</v>
      </c>
      <c r="D6598" s="6">
        <v>0</v>
      </c>
      <c r="E6598" s="5">
        <v>0</v>
      </c>
      <c r="F6598" s="6">
        <v>0</v>
      </c>
      <c r="G6598" s="5">
        <v>0</v>
      </c>
      <c r="H6598" s="6">
        <v>0</v>
      </c>
      <c r="I6598" s="5">
        <v>0</v>
      </c>
      <c r="J6598" s="6">
        <v>0</v>
      </c>
      <c r="K6598" s="5">
        <v>0</v>
      </c>
      <c r="L6598" s="6">
        <v>0</v>
      </c>
      <c r="M6598" s="5">
        <v>0</v>
      </c>
      <c r="N6598" s="6">
        <v>0</v>
      </c>
      <c r="O6598" s="5">
        <v>0</v>
      </c>
      <c r="P6598" s="6">
        <v>0</v>
      </c>
      <c r="Q6598" s="5">
        <v>0</v>
      </c>
      <c r="R6598" s="6">
        <v>0</v>
      </c>
      <c r="S6598" s="5">
        <v>0</v>
      </c>
      <c r="T6598" s="6">
        <v>0</v>
      </c>
      <c r="U6598" s="5">
        <v>0</v>
      </c>
      <c r="V6598" s="6">
        <v>0</v>
      </c>
      <c r="W6598" s="5">
        <v>0</v>
      </c>
      <c r="X6598" s="6">
        <v>0</v>
      </c>
      <c r="Y6598" s="5">
        <v>0</v>
      </c>
      <c r="Z6598" s="6">
        <v>0</v>
      </c>
      <c r="AA6598" s="5">
        <v>0</v>
      </c>
      <c r="AB6598" s="6">
        <v>0</v>
      </c>
      <c r="AC6598" s="5">
        <v>0</v>
      </c>
      <c r="AD6598" s="6">
        <v>0</v>
      </c>
      <c r="AE6598" s="5">
        <v>0</v>
      </c>
      <c r="AF6598" s="6">
        <v>0</v>
      </c>
    </row>
    <row r="6599" spans="2:32" x14ac:dyDescent="0.35">
      <c r="B6599" s="1" t="s">
        <v>816</v>
      </c>
      <c r="C6599" s="5">
        <v>0</v>
      </c>
      <c r="D6599" s="6">
        <v>0</v>
      </c>
      <c r="E6599" s="5">
        <v>0</v>
      </c>
      <c r="F6599" s="6">
        <v>0</v>
      </c>
      <c r="G6599" s="5">
        <v>0</v>
      </c>
      <c r="H6599" s="6">
        <v>0</v>
      </c>
      <c r="I6599" s="5">
        <v>0</v>
      </c>
      <c r="J6599" s="6">
        <v>0</v>
      </c>
      <c r="K6599" s="5">
        <v>0</v>
      </c>
      <c r="L6599" s="6">
        <v>0</v>
      </c>
      <c r="M6599" s="5">
        <v>0</v>
      </c>
      <c r="N6599" s="6">
        <v>0</v>
      </c>
      <c r="O6599" s="5">
        <v>0</v>
      </c>
      <c r="P6599" s="6">
        <v>0</v>
      </c>
      <c r="Q6599" s="5">
        <v>0</v>
      </c>
      <c r="R6599" s="6">
        <v>0</v>
      </c>
      <c r="S6599" s="5">
        <v>0</v>
      </c>
      <c r="T6599" s="6">
        <v>0</v>
      </c>
      <c r="U6599" s="5">
        <v>0</v>
      </c>
      <c r="V6599" s="6">
        <v>0</v>
      </c>
      <c r="W6599" s="5">
        <v>0</v>
      </c>
      <c r="X6599" s="6">
        <v>0</v>
      </c>
      <c r="Y6599" s="5">
        <v>0</v>
      </c>
      <c r="Z6599" s="6">
        <v>0</v>
      </c>
      <c r="AA6599" s="5">
        <v>0</v>
      </c>
      <c r="AB6599" s="6">
        <v>0</v>
      </c>
      <c r="AC6599" s="5">
        <v>0</v>
      </c>
      <c r="AD6599" s="6">
        <v>0</v>
      </c>
      <c r="AE6599" s="5">
        <v>0</v>
      </c>
      <c r="AF6599" s="6">
        <v>0</v>
      </c>
    </row>
    <row r="6600" spans="2:32" x14ac:dyDescent="0.35">
      <c r="B6600" s="1" t="s">
        <v>820</v>
      </c>
      <c r="C6600" s="5">
        <v>0</v>
      </c>
      <c r="D6600" s="6">
        <v>0</v>
      </c>
      <c r="E6600" s="5">
        <v>0</v>
      </c>
      <c r="F6600" s="6">
        <v>0</v>
      </c>
      <c r="G6600" s="5">
        <v>0</v>
      </c>
      <c r="H6600" s="6">
        <v>0</v>
      </c>
      <c r="I6600" s="5">
        <v>0</v>
      </c>
      <c r="J6600" s="6">
        <v>0</v>
      </c>
      <c r="K6600" s="5">
        <v>0</v>
      </c>
      <c r="L6600" s="6">
        <v>0</v>
      </c>
      <c r="M6600" s="5">
        <v>0</v>
      </c>
      <c r="N6600" s="6">
        <v>0</v>
      </c>
      <c r="O6600" s="5">
        <v>0</v>
      </c>
      <c r="P6600" s="6">
        <v>0</v>
      </c>
      <c r="Q6600" s="5">
        <v>0</v>
      </c>
      <c r="R6600" s="6">
        <v>0</v>
      </c>
      <c r="S6600" s="5">
        <v>0</v>
      </c>
      <c r="T6600" s="6">
        <v>0</v>
      </c>
      <c r="U6600" s="5">
        <v>0</v>
      </c>
      <c r="V6600" s="6">
        <v>0</v>
      </c>
      <c r="W6600" s="5">
        <v>0</v>
      </c>
      <c r="X6600" s="6">
        <v>0</v>
      </c>
      <c r="Y6600" s="5">
        <v>0</v>
      </c>
      <c r="Z6600" s="6">
        <v>0</v>
      </c>
      <c r="AA6600" s="5">
        <v>0</v>
      </c>
      <c r="AB6600" s="6">
        <v>0</v>
      </c>
      <c r="AC6600" s="5">
        <v>0</v>
      </c>
      <c r="AD6600" s="6">
        <v>0</v>
      </c>
      <c r="AE6600" s="5">
        <v>0</v>
      </c>
      <c r="AF6600" s="6">
        <v>0</v>
      </c>
    </row>
    <row r="6601" spans="2:32" x14ac:dyDescent="0.35">
      <c r="B6601" s="1" t="s">
        <v>823</v>
      </c>
      <c r="C6601" s="5">
        <v>0</v>
      </c>
      <c r="D6601" s="6">
        <v>0</v>
      </c>
      <c r="E6601" s="5">
        <v>0</v>
      </c>
      <c r="F6601" s="6">
        <v>0</v>
      </c>
      <c r="G6601" s="5">
        <v>0</v>
      </c>
      <c r="H6601" s="6">
        <v>0</v>
      </c>
      <c r="I6601" s="5">
        <v>0</v>
      </c>
      <c r="J6601" s="6">
        <v>0</v>
      </c>
      <c r="K6601" s="5">
        <v>0</v>
      </c>
      <c r="L6601" s="6">
        <v>0</v>
      </c>
      <c r="M6601" s="5">
        <v>0</v>
      </c>
      <c r="N6601" s="6">
        <v>0</v>
      </c>
      <c r="O6601" s="5">
        <v>0</v>
      </c>
      <c r="P6601" s="6">
        <v>0</v>
      </c>
      <c r="Q6601" s="5">
        <v>0</v>
      </c>
      <c r="R6601" s="6">
        <v>0</v>
      </c>
      <c r="S6601" s="5">
        <v>0</v>
      </c>
      <c r="T6601" s="6">
        <v>0</v>
      </c>
      <c r="U6601" s="5">
        <v>0</v>
      </c>
      <c r="V6601" s="6">
        <v>0</v>
      </c>
      <c r="W6601" s="5">
        <v>0</v>
      </c>
      <c r="X6601" s="6">
        <v>0</v>
      </c>
      <c r="Y6601" s="5">
        <v>0</v>
      </c>
      <c r="Z6601" s="6">
        <v>0</v>
      </c>
      <c r="AA6601" s="5">
        <v>0</v>
      </c>
      <c r="AB6601" s="6">
        <v>0</v>
      </c>
      <c r="AC6601" s="5">
        <v>0</v>
      </c>
      <c r="AD6601" s="6">
        <v>0</v>
      </c>
      <c r="AE6601" s="5">
        <v>0</v>
      </c>
      <c r="AF6601" s="6">
        <v>0</v>
      </c>
    </row>
    <row r="6602" spans="2:32" x14ac:dyDescent="0.35">
      <c r="B6602" s="1" t="s">
        <v>825</v>
      </c>
      <c r="C6602" s="5">
        <v>0</v>
      </c>
      <c r="D6602" s="6">
        <v>0</v>
      </c>
      <c r="E6602" s="5">
        <v>0</v>
      </c>
      <c r="F6602" s="6">
        <v>0</v>
      </c>
      <c r="G6602" s="5">
        <v>0</v>
      </c>
      <c r="H6602" s="6">
        <v>0</v>
      </c>
      <c r="I6602" s="5">
        <v>0</v>
      </c>
      <c r="J6602" s="6">
        <v>0</v>
      </c>
      <c r="K6602" s="5">
        <v>0</v>
      </c>
      <c r="L6602" s="6">
        <v>0</v>
      </c>
      <c r="M6602" s="5">
        <v>0</v>
      </c>
      <c r="N6602" s="6">
        <v>0</v>
      </c>
      <c r="O6602" s="5">
        <v>0</v>
      </c>
      <c r="P6602" s="6">
        <v>0</v>
      </c>
      <c r="Q6602" s="5">
        <v>0</v>
      </c>
      <c r="R6602" s="6">
        <v>0</v>
      </c>
      <c r="S6602" s="5">
        <v>0</v>
      </c>
      <c r="T6602" s="6">
        <v>0</v>
      </c>
      <c r="U6602" s="5">
        <v>0</v>
      </c>
      <c r="V6602" s="6">
        <v>0</v>
      </c>
      <c r="W6602" s="5">
        <v>0</v>
      </c>
      <c r="X6602" s="6">
        <v>0</v>
      </c>
      <c r="Y6602" s="5">
        <v>0</v>
      </c>
      <c r="Z6602" s="6">
        <v>0</v>
      </c>
      <c r="AA6602" s="5">
        <v>0</v>
      </c>
      <c r="AB6602" s="6">
        <v>0</v>
      </c>
      <c r="AC6602" s="5">
        <v>0</v>
      </c>
      <c r="AD6602" s="6">
        <v>0</v>
      </c>
      <c r="AE6602" s="5">
        <v>0</v>
      </c>
      <c r="AF6602" s="6">
        <v>0</v>
      </c>
    </row>
    <row r="6603" spans="2:32" x14ac:dyDescent="0.35">
      <c r="B6603" s="1" t="s">
        <v>826</v>
      </c>
      <c r="C6603" s="5">
        <v>0</v>
      </c>
      <c r="D6603" s="6">
        <v>0</v>
      </c>
      <c r="E6603" s="5">
        <v>0</v>
      </c>
      <c r="F6603" s="6">
        <v>0</v>
      </c>
      <c r="G6603" s="5">
        <v>0</v>
      </c>
      <c r="H6603" s="6">
        <v>0</v>
      </c>
      <c r="I6603" s="5">
        <v>0</v>
      </c>
      <c r="J6603" s="6">
        <v>0</v>
      </c>
      <c r="K6603" s="5">
        <v>0</v>
      </c>
      <c r="L6603" s="6">
        <v>0</v>
      </c>
      <c r="M6603" s="5">
        <v>0</v>
      </c>
      <c r="N6603" s="6">
        <v>0</v>
      </c>
      <c r="O6603" s="5">
        <v>0</v>
      </c>
      <c r="P6603" s="6">
        <v>0</v>
      </c>
      <c r="Q6603" s="5">
        <v>0</v>
      </c>
      <c r="R6603" s="6">
        <v>0</v>
      </c>
      <c r="S6603" s="5">
        <v>0</v>
      </c>
      <c r="T6603" s="6">
        <v>0</v>
      </c>
      <c r="U6603" s="5">
        <v>0</v>
      </c>
      <c r="V6603" s="6">
        <v>0</v>
      </c>
      <c r="W6603" s="5">
        <v>0</v>
      </c>
      <c r="X6603" s="6">
        <v>0</v>
      </c>
      <c r="Y6603" s="5">
        <v>0</v>
      </c>
      <c r="Z6603" s="6">
        <v>0</v>
      </c>
      <c r="AA6603" s="5">
        <v>0</v>
      </c>
      <c r="AB6603" s="6">
        <v>0</v>
      </c>
      <c r="AC6603" s="5">
        <v>0</v>
      </c>
      <c r="AD6603" s="6">
        <v>0</v>
      </c>
      <c r="AE6603" s="5">
        <v>0</v>
      </c>
      <c r="AF6603" s="6">
        <v>0</v>
      </c>
    </row>
    <row r="6604" spans="2:32" x14ac:dyDescent="0.35">
      <c r="B6604" s="1" t="s">
        <v>1483</v>
      </c>
      <c r="C6604" s="5">
        <v>4.9009999999999998E-2</v>
      </c>
      <c r="D6604" s="6">
        <v>9.7200000000000006</v>
      </c>
      <c r="E6604" s="5">
        <v>0</v>
      </c>
      <c r="F6604" s="6">
        <v>0</v>
      </c>
      <c r="G6604" s="5">
        <v>0</v>
      </c>
      <c r="H6604" s="6">
        <v>0</v>
      </c>
      <c r="I6604" s="5">
        <v>0</v>
      </c>
      <c r="J6604" s="6">
        <v>0</v>
      </c>
      <c r="K6604" s="5">
        <v>0</v>
      </c>
      <c r="L6604" s="6">
        <v>0</v>
      </c>
      <c r="M6604" s="5">
        <v>0.11587</v>
      </c>
      <c r="N6604" s="6">
        <v>1.002</v>
      </c>
      <c r="O6604" s="5">
        <v>0</v>
      </c>
      <c r="P6604" s="6">
        <v>0</v>
      </c>
      <c r="Q6604" s="5">
        <v>0</v>
      </c>
      <c r="R6604" s="6">
        <v>0</v>
      </c>
      <c r="S6604" s="5">
        <v>0.30223</v>
      </c>
      <c r="T6604" s="6">
        <v>8.5969999999999995</v>
      </c>
      <c r="U6604" s="5">
        <v>0</v>
      </c>
      <c r="V6604" s="6">
        <v>0</v>
      </c>
      <c r="W6604" s="5">
        <v>5.7270000000000001E-2</v>
      </c>
      <c r="X6604" s="6">
        <v>0.121</v>
      </c>
      <c r="Y6604" s="5">
        <v>0</v>
      </c>
      <c r="Z6604" s="6">
        <v>0</v>
      </c>
      <c r="AA6604" s="5">
        <v>0</v>
      </c>
      <c r="AB6604" s="6">
        <v>0</v>
      </c>
      <c r="AC6604" s="5">
        <v>0</v>
      </c>
      <c r="AD6604" s="6">
        <v>0</v>
      </c>
      <c r="AE6604" s="5">
        <v>0</v>
      </c>
      <c r="AF6604" s="6">
        <v>0</v>
      </c>
    </row>
    <row r="6605" spans="2:32" x14ac:dyDescent="0.35">
      <c r="B6605" s="1" t="s">
        <v>833</v>
      </c>
      <c r="C6605" s="5">
        <v>0</v>
      </c>
      <c r="D6605" s="6">
        <v>0</v>
      </c>
      <c r="E6605" s="5">
        <v>0</v>
      </c>
      <c r="F6605" s="6">
        <v>0</v>
      </c>
      <c r="G6605" s="5">
        <v>0</v>
      </c>
      <c r="H6605" s="6">
        <v>0</v>
      </c>
      <c r="I6605" s="5">
        <v>0</v>
      </c>
      <c r="J6605" s="6">
        <v>0</v>
      </c>
      <c r="K6605" s="5">
        <v>0</v>
      </c>
      <c r="L6605" s="6">
        <v>0</v>
      </c>
      <c r="M6605" s="5">
        <v>0</v>
      </c>
      <c r="N6605" s="6">
        <v>0</v>
      </c>
      <c r="O6605" s="5">
        <v>0</v>
      </c>
      <c r="P6605" s="6">
        <v>0</v>
      </c>
      <c r="Q6605" s="5">
        <v>0</v>
      </c>
      <c r="R6605" s="6">
        <v>0</v>
      </c>
      <c r="S6605" s="5">
        <v>0</v>
      </c>
      <c r="T6605" s="6">
        <v>0</v>
      </c>
      <c r="U6605" s="5">
        <v>0</v>
      </c>
      <c r="V6605" s="6">
        <v>0</v>
      </c>
      <c r="W6605" s="5">
        <v>0</v>
      </c>
      <c r="X6605" s="6">
        <v>0</v>
      </c>
      <c r="Y6605" s="5">
        <v>0</v>
      </c>
      <c r="Z6605" s="6">
        <v>0</v>
      </c>
      <c r="AA6605" s="5">
        <v>0</v>
      </c>
      <c r="AB6605" s="6">
        <v>0</v>
      </c>
      <c r="AC6605" s="5">
        <v>0</v>
      </c>
      <c r="AD6605" s="6">
        <v>0</v>
      </c>
      <c r="AE6605" s="5">
        <v>0</v>
      </c>
      <c r="AF6605" s="6">
        <v>0</v>
      </c>
    </row>
    <row r="6606" spans="2:32" x14ac:dyDescent="0.35">
      <c r="B6606" s="1" t="s">
        <v>511</v>
      </c>
      <c r="C6606" s="5">
        <v>0</v>
      </c>
      <c r="D6606" s="6">
        <v>0</v>
      </c>
      <c r="E6606" s="5">
        <v>0</v>
      </c>
      <c r="F6606" s="6">
        <v>0</v>
      </c>
      <c r="G6606" s="5">
        <v>0</v>
      </c>
      <c r="H6606" s="6">
        <v>0</v>
      </c>
      <c r="I6606" s="5">
        <v>0</v>
      </c>
      <c r="J6606" s="6">
        <v>0</v>
      </c>
      <c r="K6606" s="5">
        <v>0</v>
      </c>
      <c r="L6606" s="6">
        <v>0</v>
      </c>
      <c r="M6606" s="5">
        <v>0</v>
      </c>
      <c r="N6606" s="6">
        <v>0</v>
      </c>
      <c r="O6606" s="5">
        <v>0</v>
      </c>
      <c r="P6606" s="6">
        <v>0</v>
      </c>
      <c r="Q6606" s="5">
        <v>0</v>
      </c>
      <c r="R6606" s="6">
        <v>0</v>
      </c>
      <c r="S6606" s="5">
        <v>0</v>
      </c>
      <c r="T6606" s="6">
        <v>0</v>
      </c>
      <c r="U6606" s="5">
        <v>0</v>
      </c>
      <c r="V6606" s="6">
        <v>0</v>
      </c>
      <c r="W6606" s="5">
        <v>0</v>
      </c>
      <c r="X6606" s="6">
        <v>0</v>
      </c>
      <c r="Y6606" s="5">
        <v>0</v>
      </c>
      <c r="Z6606" s="6">
        <v>0</v>
      </c>
      <c r="AA6606" s="5">
        <v>0</v>
      </c>
      <c r="AB6606" s="6">
        <v>0</v>
      </c>
      <c r="AC6606" s="5">
        <v>0</v>
      </c>
      <c r="AD6606" s="6">
        <v>0</v>
      </c>
      <c r="AE6606" s="5">
        <v>0</v>
      </c>
      <c r="AF6606" s="6">
        <v>0</v>
      </c>
    </row>
    <row r="6607" spans="2:32" x14ac:dyDescent="0.35">
      <c r="B6607" s="1" t="s">
        <v>834</v>
      </c>
      <c r="C6607" s="5">
        <v>3.8600000000000001E-3</v>
      </c>
      <c r="D6607" s="6">
        <v>0.76600000000000001</v>
      </c>
      <c r="E6607" s="5">
        <v>0</v>
      </c>
      <c r="F6607" s="6">
        <v>0</v>
      </c>
      <c r="G6607" s="5">
        <v>0</v>
      </c>
      <c r="H6607" s="6">
        <v>0</v>
      </c>
      <c r="I6607" s="5">
        <v>0</v>
      </c>
      <c r="J6607" s="6">
        <v>0</v>
      </c>
      <c r="K6607" s="5">
        <v>0</v>
      </c>
      <c r="L6607" s="6">
        <v>0</v>
      </c>
      <c r="M6607" s="5">
        <v>0</v>
      </c>
      <c r="N6607" s="6">
        <v>0</v>
      </c>
      <c r="O6607" s="5">
        <v>0</v>
      </c>
      <c r="P6607" s="6">
        <v>0</v>
      </c>
      <c r="Q6607" s="5">
        <v>0</v>
      </c>
      <c r="R6607" s="6">
        <v>0</v>
      </c>
      <c r="S6607" s="5">
        <v>0</v>
      </c>
      <c r="T6607" s="6">
        <v>0</v>
      </c>
      <c r="U6607" s="5">
        <v>0</v>
      </c>
      <c r="V6607" s="6">
        <v>0</v>
      </c>
      <c r="W6607" s="5">
        <v>0.36257</v>
      </c>
      <c r="X6607" s="6">
        <v>0.76600000000000001</v>
      </c>
      <c r="Y6607" s="5">
        <v>0</v>
      </c>
      <c r="Z6607" s="6">
        <v>0</v>
      </c>
      <c r="AA6607" s="5">
        <v>0</v>
      </c>
      <c r="AB6607" s="6">
        <v>0</v>
      </c>
      <c r="AC6607" s="5">
        <v>0</v>
      </c>
      <c r="AD6607" s="6">
        <v>0</v>
      </c>
      <c r="AE6607" s="5">
        <v>0</v>
      </c>
      <c r="AF6607" s="6">
        <v>0</v>
      </c>
    </row>
    <row r="6608" spans="2:32" x14ac:dyDescent="0.35">
      <c r="B6608" s="1" t="s">
        <v>835</v>
      </c>
      <c r="C6608" s="5">
        <v>0</v>
      </c>
      <c r="D6608" s="6">
        <v>0</v>
      </c>
      <c r="E6608" s="5">
        <v>0</v>
      </c>
      <c r="F6608" s="6">
        <v>0</v>
      </c>
      <c r="G6608" s="5">
        <v>0</v>
      </c>
      <c r="H6608" s="6">
        <v>0</v>
      </c>
      <c r="I6608" s="5">
        <v>0</v>
      </c>
      <c r="J6608" s="6">
        <v>0</v>
      </c>
      <c r="K6608" s="5">
        <v>0</v>
      </c>
      <c r="L6608" s="6">
        <v>0</v>
      </c>
      <c r="M6608" s="5">
        <v>0</v>
      </c>
      <c r="N6608" s="6">
        <v>0</v>
      </c>
      <c r="O6608" s="5">
        <v>0</v>
      </c>
      <c r="P6608" s="6">
        <v>0</v>
      </c>
      <c r="Q6608" s="5">
        <v>0</v>
      </c>
      <c r="R6608" s="6">
        <v>0</v>
      </c>
      <c r="S6608" s="5">
        <v>0</v>
      </c>
      <c r="T6608" s="6">
        <v>0</v>
      </c>
      <c r="U6608" s="5">
        <v>0</v>
      </c>
      <c r="V6608" s="6">
        <v>0</v>
      </c>
      <c r="W6608" s="5">
        <v>0</v>
      </c>
      <c r="X6608" s="6">
        <v>0</v>
      </c>
      <c r="Y6608" s="5">
        <v>0</v>
      </c>
      <c r="Z6608" s="6">
        <v>0</v>
      </c>
      <c r="AA6608" s="5">
        <v>0</v>
      </c>
      <c r="AB6608" s="6">
        <v>0</v>
      </c>
      <c r="AC6608" s="5">
        <v>0</v>
      </c>
      <c r="AD6608" s="6">
        <v>0</v>
      </c>
      <c r="AE6608" s="5">
        <v>0</v>
      </c>
      <c r="AF6608" s="6">
        <v>0</v>
      </c>
    </row>
    <row r="6609" spans="1:32" x14ac:dyDescent="0.35">
      <c r="B6609" s="1" t="s">
        <v>837</v>
      </c>
      <c r="C6609" s="5">
        <v>0</v>
      </c>
      <c r="D6609" s="6">
        <v>0</v>
      </c>
      <c r="E6609" s="5">
        <v>0</v>
      </c>
      <c r="F6609" s="6">
        <v>0</v>
      </c>
      <c r="G6609" s="5">
        <v>0</v>
      </c>
      <c r="H6609" s="6">
        <v>0</v>
      </c>
      <c r="I6609" s="5">
        <v>0</v>
      </c>
      <c r="J6609" s="6">
        <v>0</v>
      </c>
      <c r="K6609" s="5">
        <v>0</v>
      </c>
      <c r="L6609" s="6">
        <v>0</v>
      </c>
      <c r="M6609" s="5">
        <v>0</v>
      </c>
      <c r="N6609" s="6">
        <v>0</v>
      </c>
      <c r="O6609" s="5">
        <v>0</v>
      </c>
      <c r="P6609" s="6">
        <v>0</v>
      </c>
      <c r="Q6609" s="5">
        <v>0</v>
      </c>
      <c r="R6609" s="6">
        <v>0</v>
      </c>
      <c r="S6609" s="5">
        <v>0</v>
      </c>
      <c r="T6609" s="6">
        <v>0</v>
      </c>
      <c r="U6609" s="5">
        <v>0</v>
      </c>
      <c r="V6609" s="6">
        <v>0</v>
      </c>
      <c r="W6609" s="5">
        <v>0</v>
      </c>
      <c r="X6609" s="6">
        <v>0</v>
      </c>
      <c r="Y6609" s="5">
        <v>0</v>
      </c>
      <c r="Z6609" s="6">
        <v>0</v>
      </c>
      <c r="AA6609" s="5">
        <v>0</v>
      </c>
      <c r="AB6609" s="6">
        <v>0</v>
      </c>
      <c r="AC6609" s="5">
        <v>0</v>
      </c>
      <c r="AD6609" s="6">
        <v>0</v>
      </c>
      <c r="AE6609" s="5">
        <v>0</v>
      </c>
      <c r="AF6609" s="6">
        <v>0</v>
      </c>
    </row>
    <row r="6610" spans="1:32" x14ac:dyDescent="0.35">
      <c r="B6610" s="1" t="s">
        <v>841</v>
      </c>
      <c r="C6610" s="5">
        <v>0</v>
      </c>
      <c r="D6610" s="6">
        <v>0</v>
      </c>
      <c r="E6610" s="5">
        <v>0</v>
      </c>
      <c r="F6610" s="6">
        <v>0</v>
      </c>
      <c r="G6610" s="5">
        <v>0</v>
      </c>
      <c r="H6610" s="6">
        <v>0</v>
      </c>
      <c r="I6610" s="5">
        <v>0</v>
      </c>
      <c r="J6610" s="6">
        <v>0</v>
      </c>
      <c r="K6610" s="5">
        <v>0</v>
      </c>
      <c r="L6610" s="6">
        <v>0</v>
      </c>
      <c r="M6610" s="5">
        <v>0</v>
      </c>
      <c r="N6610" s="6">
        <v>0</v>
      </c>
      <c r="O6610" s="5">
        <v>0</v>
      </c>
      <c r="P6610" s="6">
        <v>0</v>
      </c>
      <c r="Q6610" s="5">
        <v>0</v>
      </c>
      <c r="R6610" s="6">
        <v>0</v>
      </c>
      <c r="S6610" s="5">
        <v>0</v>
      </c>
      <c r="T6610" s="6">
        <v>0</v>
      </c>
      <c r="U6610" s="5">
        <v>0</v>
      </c>
      <c r="V6610" s="6">
        <v>0</v>
      </c>
      <c r="W6610" s="5">
        <v>0</v>
      </c>
      <c r="X6610" s="6">
        <v>0</v>
      </c>
      <c r="Y6610" s="5">
        <v>0</v>
      </c>
      <c r="Z6610" s="6">
        <v>0</v>
      </c>
      <c r="AA6610" s="5">
        <v>0</v>
      </c>
      <c r="AB6610" s="6">
        <v>0</v>
      </c>
      <c r="AC6610" s="5">
        <v>0</v>
      </c>
      <c r="AD6610" s="6">
        <v>0</v>
      </c>
      <c r="AE6610" s="5">
        <v>0</v>
      </c>
      <c r="AF6610" s="6">
        <v>0</v>
      </c>
    </row>
    <row r="6611" spans="1:32" x14ac:dyDescent="0.35">
      <c r="B6611" s="2" t="s">
        <v>393</v>
      </c>
    </row>
    <row r="6612" spans="1:32" x14ac:dyDescent="0.35">
      <c r="B6612" s="1" t="s">
        <v>394</v>
      </c>
      <c r="C6612" s="5">
        <v>0</v>
      </c>
      <c r="D6612" s="6">
        <v>0</v>
      </c>
      <c r="E6612" s="5">
        <v>0</v>
      </c>
      <c r="F6612" s="6">
        <v>0</v>
      </c>
      <c r="G6612" s="5">
        <v>0</v>
      </c>
      <c r="H6612" s="6">
        <v>0</v>
      </c>
      <c r="I6612" s="5">
        <v>0</v>
      </c>
      <c r="J6612" s="6">
        <v>0</v>
      </c>
      <c r="K6612" s="5">
        <v>0</v>
      </c>
      <c r="L6612" s="6">
        <v>0</v>
      </c>
      <c r="M6612" s="5">
        <v>0</v>
      </c>
      <c r="N6612" s="6">
        <v>0</v>
      </c>
      <c r="O6612" s="5">
        <v>0</v>
      </c>
      <c r="P6612" s="6">
        <v>0</v>
      </c>
      <c r="Q6612" s="5">
        <v>0</v>
      </c>
      <c r="R6612" s="6">
        <v>0</v>
      </c>
      <c r="S6612" s="5">
        <v>0</v>
      </c>
      <c r="T6612" s="6">
        <v>0</v>
      </c>
      <c r="U6612" s="5">
        <v>0</v>
      </c>
      <c r="V6612" s="6">
        <v>0</v>
      </c>
      <c r="W6612" s="5">
        <v>0</v>
      </c>
      <c r="X6612" s="6">
        <v>0</v>
      </c>
      <c r="Y6612" s="5">
        <v>0</v>
      </c>
      <c r="Z6612" s="6">
        <v>0</v>
      </c>
      <c r="AA6612" s="5">
        <v>0</v>
      </c>
      <c r="AB6612" s="6">
        <v>0</v>
      </c>
      <c r="AC6612" s="5">
        <v>0</v>
      </c>
      <c r="AD6612" s="6">
        <v>0</v>
      </c>
      <c r="AE6612" s="5">
        <v>0</v>
      </c>
      <c r="AF6612" s="6">
        <v>0</v>
      </c>
    </row>
    <row r="6613" spans="1:32" x14ac:dyDescent="0.35">
      <c r="B6613" s="1" t="s">
        <v>843</v>
      </c>
      <c r="C6613" s="5">
        <v>0</v>
      </c>
      <c r="D6613" s="6">
        <v>0</v>
      </c>
      <c r="E6613" s="5">
        <v>0</v>
      </c>
      <c r="F6613" s="6">
        <v>0</v>
      </c>
      <c r="G6613" s="5">
        <v>0</v>
      </c>
      <c r="H6613" s="6">
        <v>0</v>
      </c>
      <c r="I6613" s="5">
        <v>0</v>
      </c>
      <c r="J6613" s="6">
        <v>0</v>
      </c>
      <c r="K6613" s="5">
        <v>0</v>
      </c>
      <c r="L6613" s="6">
        <v>0</v>
      </c>
      <c r="M6613" s="5">
        <v>0</v>
      </c>
      <c r="N6613" s="6">
        <v>0</v>
      </c>
      <c r="O6613" s="5">
        <v>0</v>
      </c>
      <c r="P6613" s="6">
        <v>0</v>
      </c>
      <c r="Q6613" s="5">
        <v>0</v>
      </c>
      <c r="R6613" s="6">
        <v>0</v>
      </c>
      <c r="S6613" s="5">
        <v>0</v>
      </c>
      <c r="T6613" s="6">
        <v>0</v>
      </c>
      <c r="U6613" s="5">
        <v>0</v>
      </c>
      <c r="V6613" s="6">
        <v>0</v>
      </c>
      <c r="W6613" s="5">
        <v>0</v>
      </c>
      <c r="X6613" s="6">
        <v>0</v>
      </c>
      <c r="Y6613" s="5">
        <v>0</v>
      </c>
      <c r="Z6613" s="6">
        <v>0</v>
      </c>
      <c r="AA6613" s="5">
        <v>0</v>
      </c>
      <c r="AB6613" s="6">
        <v>0</v>
      </c>
      <c r="AC6613" s="5">
        <v>0</v>
      </c>
      <c r="AD6613" s="6">
        <v>0</v>
      </c>
      <c r="AE6613" s="5">
        <v>0</v>
      </c>
      <c r="AF6613" s="6">
        <v>0</v>
      </c>
    </row>
    <row r="6614" spans="1:32" x14ac:dyDescent="0.35">
      <c r="B6614" s="1" t="s">
        <v>396</v>
      </c>
      <c r="C6614" s="5">
        <v>0</v>
      </c>
      <c r="D6614" s="6">
        <v>0</v>
      </c>
      <c r="E6614" s="5">
        <v>0</v>
      </c>
      <c r="F6614" s="6">
        <v>0</v>
      </c>
      <c r="G6614" s="5">
        <v>0</v>
      </c>
      <c r="H6614" s="6">
        <v>0</v>
      </c>
      <c r="I6614" s="5">
        <v>0</v>
      </c>
      <c r="J6614" s="6">
        <v>0</v>
      </c>
      <c r="K6614" s="5">
        <v>0</v>
      </c>
      <c r="L6614" s="6">
        <v>0</v>
      </c>
      <c r="M6614" s="5">
        <v>0</v>
      </c>
      <c r="N6614" s="6">
        <v>0</v>
      </c>
      <c r="O6614" s="5">
        <v>0</v>
      </c>
      <c r="P6614" s="6">
        <v>0</v>
      </c>
      <c r="Q6614" s="5">
        <v>0</v>
      </c>
      <c r="R6614" s="6">
        <v>0</v>
      </c>
      <c r="S6614" s="5">
        <v>0</v>
      </c>
      <c r="T6614" s="6">
        <v>0</v>
      </c>
      <c r="U6614" s="5">
        <v>0</v>
      </c>
      <c r="V6614" s="6">
        <v>0</v>
      </c>
      <c r="W6614" s="5">
        <v>0</v>
      </c>
      <c r="X6614" s="6">
        <v>0</v>
      </c>
      <c r="Y6614" s="5">
        <v>0</v>
      </c>
      <c r="Z6614" s="6">
        <v>0</v>
      </c>
      <c r="AA6614" s="5">
        <v>0</v>
      </c>
      <c r="AB6614" s="6">
        <v>0</v>
      </c>
      <c r="AC6614" s="5">
        <v>0</v>
      </c>
      <c r="AD6614" s="6">
        <v>0</v>
      </c>
      <c r="AE6614" s="5">
        <v>0</v>
      </c>
      <c r="AF6614" s="6">
        <v>0</v>
      </c>
    </row>
    <row r="6616" spans="1:32" x14ac:dyDescent="0.35">
      <c r="B6616" s="2" t="s">
        <v>398</v>
      </c>
      <c r="D6616" s="3">
        <v>198.31200000000001</v>
      </c>
      <c r="F6616" s="3">
        <v>8.3770000000000007</v>
      </c>
      <c r="H6616" s="3">
        <v>7.9480000000000004</v>
      </c>
      <c r="J6616" s="3">
        <v>6.77</v>
      </c>
      <c r="L6616" s="3">
        <v>10.128</v>
      </c>
      <c r="N6616" s="3">
        <v>8.6479999999999997</v>
      </c>
      <c r="P6616" s="3">
        <v>5.53</v>
      </c>
      <c r="R6616" s="3">
        <v>7.5860000000000003</v>
      </c>
      <c r="T6616" s="3">
        <v>28.445</v>
      </c>
      <c r="V6616" s="3">
        <v>1.577</v>
      </c>
      <c r="X6616" s="3">
        <v>2.113</v>
      </c>
      <c r="Z6616" s="3">
        <v>13.66</v>
      </c>
      <c r="AB6616" s="3">
        <v>31.849</v>
      </c>
      <c r="AD6616" s="3">
        <v>49.688000000000002</v>
      </c>
      <c r="AF6616" s="3">
        <v>15.994999999999999</v>
      </c>
    </row>
    <row r="6617" spans="1:32" x14ac:dyDescent="0.35">
      <c r="B6617" s="2" t="s">
        <v>399</v>
      </c>
      <c r="D6617" s="3">
        <v>132</v>
      </c>
      <c r="F6617" s="3">
        <v>10</v>
      </c>
      <c r="H6617" s="3">
        <v>7</v>
      </c>
      <c r="J6617" s="3">
        <v>10</v>
      </c>
      <c r="L6617" s="3">
        <v>11</v>
      </c>
      <c r="N6617" s="3">
        <v>8</v>
      </c>
      <c r="P6617" s="3">
        <v>9</v>
      </c>
      <c r="R6617" s="3">
        <v>12</v>
      </c>
      <c r="T6617" s="3">
        <v>12</v>
      </c>
      <c r="V6617" s="3">
        <v>1</v>
      </c>
      <c r="X6617" s="3">
        <v>10</v>
      </c>
      <c r="Z6617" s="3">
        <v>9</v>
      </c>
      <c r="AB6617" s="3">
        <v>11</v>
      </c>
      <c r="AD6617" s="3">
        <v>13</v>
      </c>
      <c r="AF6617" s="3">
        <v>9</v>
      </c>
    </row>
    <row r="6619" spans="1:32" x14ac:dyDescent="0.35">
      <c r="A6619" s="3" t="s">
        <v>1484</v>
      </c>
      <c r="B6619" s="2" t="s">
        <v>1485</v>
      </c>
    </row>
    <row r="6620" spans="1:32" x14ac:dyDescent="0.35">
      <c r="B6620" s="4" t="s">
        <v>1486</v>
      </c>
    </row>
    <row r="6622" spans="1:32" x14ac:dyDescent="0.35">
      <c r="B6622" s="2" t="s">
        <v>1</v>
      </c>
    </row>
    <row r="6623" spans="1:32" x14ac:dyDescent="0.35">
      <c r="B6623" s="1" t="s">
        <v>500</v>
      </c>
      <c r="C6623" s="5">
        <v>3.9539999999999999E-2</v>
      </c>
      <c r="D6623" s="6">
        <v>1.659</v>
      </c>
      <c r="E6623" s="5">
        <v>0</v>
      </c>
      <c r="F6623" s="6">
        <v>0</v>
      </c>
      <c r="G6623" s="5">
        <v>0.38502999999999998</v>
      </c>
      <c r="H6623" s="6">
        <v>1.659</v>
      </c>
      <c r="I6623" s="5">
        <v>0</v>
      </c>
      <c r="J6623" s="6">
        <v>0</v>
      </c>
      <c r="K6623" s="5">
        <v>0</v>
      </c>
      <c r="L6623" s="6">
        <v>0</v>
      </c>
      <c r="M6623" s="5">
        <v>0</v>
      </c>
      <c r="N6623" s="6">
        <v>0</v>
      </c>
      <c r="O6623" s="5">
        <v>0</v>
      </c>
      <c r="P6623" s="6">
        <v>0</v>
      </c>
      <c r="Q6623" s="5">
        <v>0</v>
      </c>
      <c r="R6623" s="6">
        <v>0</v>
      </c>
      <c r="S6623" s="5">
        <v>0</v>
      </c>
      <c r="T6623" s="6">
        <v>0</v>
      </c>
      <c r="U6623" s="5">
        <v>0</v>
      </c>
      <c r="V6623" s="6">
        <v>0</v>
      </c>
      <c r="W6623" s="5">
        <v>0</v>
      </c>
      <c r="X6623" s="6">
        <v>0</v>
      </c>
      <c r="Y6623" s="5">
        <v>0</v>
      </c>
      <c r="Z6623" s="6">
        <v>0</v>
      </c>
      <c r="AA6623" s="5">
        <v>0</v>
      </c>
      <c r="AB6623" s="6">
        <v>0</v>
      </c>
      <c r="AC6623" s="5">
        <v>0</v>
      </c>
      <c r="AD6623" s="6">
        <v>0</v>
      </c>
      <c r="AE6623" s="5">
        <v>0</v>
      </c>
      <c r="AF6623" s="6">
        <v>0</v>
      </c>
    </row>
    <row r="6624" spans="1:32" x14ac:dyDescent="0.35">
      <c r="B6624" s="1" t="s">
        <v>502</v>
      </c>
      <c r="C6624" s="5">
        <v>0</v>
      </c>
      <c r="D6624" s="6">
        <v>0</v>
      </c>
      <c r="E6624" s="5">
        <v>0</v>
      </c>
      <c r="F6624" s="6">
        <v>0</v>
      </c>
      <c r="G6624" s="5">
        <v>0</v>
      </c>
      <c r="H6624" s="6">
        <v>0</v>
      </c>
      <c r="I6624" s="5">
        <v>0</v>
      </c>
      <c r="J6624" s="6">
        <v>0</v>
      </c>
      <c r="K6624" s="5">
        <v>0</v>
      </c>
      <c r="L6624" s="6">
        <v>0</v>
      </c>
      <c r="M6624" s="5">
        <v>0</v>
      </c>
      <c r="N6624" s="6">
        <v>0</v>
      </c>
      <c r="O6624" s="5">
        <v>0</v>
      </c>
      <c r="P6624" s="6">
        <v>0</v>
      </c>
      <c r="Q6624" s="5">
        <v>0</v>
      </c>
      <c r="R6624" s="6">
        <v>0</v>
      </c>
      <c r="S6624" s="5">
        <v>0</v>
      </c>
      <c r="T6624" s="6">
        <v>0</v>
      </c>
      <c r="U6624" s="5">
        <v>0</v>
      </c>
      <c r="V6624" s="6">
        <v>0</v>
      </c>
      <c r="W6624" s="5">
        <v>0</v>
      </c>
      <c r="X6624" s="6">
        <v>0</v>
      </c>
      <c r="Y6624" s="5">
        <v>0</v>
      </c>
      <c r="Z6624" s="6">
        <v>0</v>
      </c>
      <c r="AA6624" s="5">
        <v>0</v>
      </c>
      <c r="AB6624" s="6">
        <v>0</v>
      </c>
      <c r="AC6624" s="5">
        <v>0</v>
      </c>
      <c r="AD6624" s="6">
        <v>0</v>
      </c>
      <c r="AE6624" s="5">
        <v>0</v>
      </c>
      <c r="AF6624" s="6">
        <v>0</v>
      </c>
    </row>
    <row r="6625" spans="2:32" x14ac:dyDescent="0.35">
      <c r="B6625" s="1" t="s">
        <v>507</v>
      </c>
      <c r="C6625" s="5">
        <v>0</v>
      </c>
      <c r="D6625" s="6">
        <v>0</v>
      </c>
      <c r="E6625" s="5">
        <v>0</v>
      </c>
      <c r="F6625" s="6">
        <v>0</v>
      </c>
      <c r="G6625" s="5">
        <v>0</v>
      </c>
      <c r="H6625" s="6">
        <v>0</v>
      </c>
      <c r="I6625" s="5">
        <v>0</v>
      </c>
      <c r="J6625" s="6">
        <v>0</v>
      </c>
      <c r="K6625" s="5">
        <v>0</v>
      </c>
      <c r="L6625" s="6">
        <v>0</v>
      </c>
      <c r="M6625" s="5">
        <v>0</v>
      </c>
      <c r="N6625" s="6">
        <v>0</v>
      </c>
      <c r="O6625" s="5">
        <v>0</v>
      </c>
      <c r="P6625" s="6">
        <v>0</v>
      </c>
      <c r="Q6625" s="5">
        <v>0</v>
      </c>
      <c r="R6625" s="6">
        <v>0</v>
      </c>
      <c r="S6625" s="5">
        <v>0</v>
      </c>
      <c r="T6625" s="6">
        <v>0</v>
      </c>
      <c r="U6625" s="5">
        <v>0</v>
      </c>
      <c r="V6625" s="6">
        <v>0</v>
      </c>
      <c r="W6625" s="5">
        <v>0</v>
      </c>
      <c r="X6625" s="6">
        <v>0</v>
      </c>
      <c r="Y6625" s="5">
        <v>0</v>
      </c>
      <c r="Z6625" s="6">
        <v>0</v>
      </c>
      <c r="AA6625" s="5">
        <v>0</v>
      </c>
      <c r="AB6625" s="6">
        <v>0</v>
      </c>
      <c r="AC6625" s="5">
        <v>0</v>
      </c>
      <c r="AD6625" s="6">
        <v>0</v>
      </c>
      <c r="AE6625" s="5">
        <v>0</v>
      </c>
      <c r="AF6625" s="6">
        <v>0</v>
      </c>
    </row>
    <row r="6626" spans="2:32" x14ac:dyDescent="0.35">
      <c r="B6626" s="2" t="s">
        <v>2</v>
      </c>
    </row>
    <row r="6627" spans="2:32" x14ac:dyDescent="0.35">
      <c r="B6627" s="1" t="s">
        <v>513</v>
      </c>
      <c r="C6627" s="5">
        <v>0</v>
      </c>
      <c r="D6627" s="6">
        <v>0</v>
      </c>
      <c r="E6627" s="5">
        <v>0</v>
      </c>
      <c r="F6627" s="6">
        <v>0</v>
      </c>
      <c r="G6627" s="5">
        <v>0</v>
      </c>
      <c r="H6627" s="6">
        <v>0</v>
      </c>
      <c r="I6627" s="5">
        <v>0</v>
      </c>
      <c r="J6627" s="6">
        <v>0</v>
      </c>
      <c r="K6627" s="5">
        <v>0</v>
      </c>
      <c r="L6627" s="6">
        <v>0</v>
      </c>
      <c r="M6627" s="5">
        <v>0</v>
      </c>
      <c r="N6627" s="6">
        <v>0</v>
      </c>
      <c r="O6627" s="5">
        <v>0</v>
      </c>
      <c r="P6627" s="6">
        <v>0</v>
      </c>
      <c r="Q6627" s="5">
        <v>0</v>
      </c>
      <c r="R6627" s="6">
        <v>0</v>
      </c>
      <c r="S6627" s="5">
        <v>0</v>
      </c>
      <c r="T6627" s="6">
        <v>0</v>
      </c>
      <c r="U6627" s="5">
        <v>0</v>
      </c>
      <c r="V6627" s="6">
        <v>0</v>
      </c>
      <c r="W6627" s="5">
        <v>0</v>
      </c>
      <c r="X6627" s="6">
        <v>0</v>
      </c>
      <c r="Y6627" s="5">
        <v>0</v>
      </c>
      <c r="Z6627" s="6">
        <v>0</v>
      </c>
      <c r="AA6627" s="5">
        <v>0</v>
      </c>
      <c r="AB6627" s="6">
        <v>0</v>
      </c>
      <c r="AC6627" s="5">
        <v>0</v>
      </c>
      <c r="AD6627" s="6">
        <v>0</v>
      </c>
      <c r="AE6627" s="5">
        <v>0</v>
      </c>
      <c r="AF6627" s="6">
        <v>0</v>
      </c>
    </row>
    <row r="6628" spans="2:32" x14ac:dyDescent="0.35">
      <c r="B6628" s="1" t="s">
        <v>514</v>
      </c>
      <c r="C6628" s="5">
        <v>0</v>
      </c>
      <c r="D6628" s="6">
        <v>0</v>
      </c>
      <c r="E6628" s="5">
        <v>0</v>
      </c>
      <c r="F6628" s="6">
        <v>0</v>
      </c>
      <c r="G6628" s="5">
        <v>0</v>
      </c>
      <c r="H6628" s="6">
        <v>0</v>
      </c>
      <c r="I6628" s="5">
        <v>0</v>
      </c>
      <c r="J6628" s="6">
        <v>0</v>
      </c>
      <c r="K6628" s="5">
        <v>0</v>
      </c>
      <c r="L6628" s="6">
        <v>0</v>
      </c>
      <c r="M6628" s="5">
        <v>0</v>
      </c>
      <c r="N6628" s="6">
        <v>0</v>
      </c>
      <c r="O6628" s="5">
        <v>0</v>
      </c>
      <c r="P6628" s="6">
        <v>0</v>
      </c>
      <c r="Q6628" s="5">
        <v>0</v>
      </c>
      <c r="R6628" s="6">
        <v>0</v>
      </c>
      <c r="S6628" s="5">
        <v>0</v>
      </c>
      <c r="T6628" s="6">
        <v>0</v>
      </c>
      <c r="U6628" s="5">
        <v>0</v>
      </c>
      <c r="V6628" s="6">
        <v>0</v>
      </c>
      <c r="W6628" s="5">
        <v>0</v>
      </c>
      <c r="X6628" s="6">
        <v>0</v>
      </c>
      <c r="Y6628" s="5">
        <v>0</v>
      </c>
      <c r="Z6628" s="6">
        <v>0</v>
      </c>
      <c r="AA6628" s="5">
        <v>0</v>
      </c>
      <c r="AB6628" s="6">
        <v>0</v>
      </c>
      <c r="AC6628" s="5">
        <v>0</v>
      </c>
      <c r="AD6628" s="6">
        <v>0</v>
      </c>
      <c r="AE6628" s="5">
        <v>0</v>
      </c>
      <c r="AF6628" s="6">
        <v>0</v>
      </c>
    </row>
    <row r="6629" spans="2:32" x14ac:dyDescent="0.35">
      <c r="B6629" s="1" t="s">
        <v>515</v>
      </c>
      <c r="C6629" s="5">
        <v>0</v>
      </c>
      <c r="D6629" s="6">
        <v>0</v>
      </c>
      <c r="E6629" s="5">
        <v>0</v>
      </c>
      <c r="F6629" s="6">
        <v>0</v>
      </c>
      <c r="G6629" s="5">
        <v>0</v>
      </c>
      <c r="H6629" s="6">
        <v>0</v>
      </c>
      <c r="I6629" s="5">
        <v>0</v>
      </c>
      <c r="J6629" s="6">
        <v>0</v>
      </c>
      <c r="K6629" s="5">
        <v>0</v>
      </c>
      <c r="L6629" s="6">
        <v>0</v>
      </c>
      <c r="M6629" s="5">
        <v>0</v>
      </c>
      <c r="N6629" s="6">
        <v>0</v>
      </c>
      <c r="O6629" s="5">
        <v>0</v>
      </c>
      <c r="P6629" s="6">
        <v>0</v>
      </c>
      <c r="Q6629" s="5">
        <v>0</v>
      </c>
      <c r="R6629" s="6">
        <v>0</v>
      </c>
      <c r="S6629" s="5">
        <v>0</v>
      </c>
      <c r="T6629" s="6">
        <v>0</v>
      </c>
      <c r="U6629" s="5">
        <v>0</v>
      </c>
      <c r="V6629" s="6">
        <v>0</v>
      </c>
      <c r="W6629" s="5">
        <v>0</v>
      </c>
      <c r="X6629" s="6">
        <v>0</v>
      </c>
      <c r="Y6629" s="5">
        <v>0</v>
      </c>
      <c r="Z6629" s="6">
        <v>0</v>
      </c>
      <c r="AA6629" s="5">
        <v>0</v>
      </c>
      <c r="AB6629" s="6">
        <v>0</v>
      </c>
      <c r="AC6629" s="5">
        <v>0</v>
      </c>
      <c r="AD6629" s="6">
        <v>0</v>
      </c>
      <c r="AE6629" s="5">
        <v>0</v>
      </c>
      <c r="AF6629" s="6">
        <v>0</v>
      </c>
    </row>
    <row r="6630" spans="2:32" x14ac:dyDescent="0.35">
      <c r="B6630" s="1" t="s">
        <v>517</v>
      </c>
      <c r="C6630" s="5">
        <v>0</v>
      </c>
      <c r="D6630" s="6">
        <v>0</v>
      </c>
      <c r="E6630" s="5">
        <v>0</v>
      </c>
      <c r="F6630" s="6">
        <v>0</v>
      </c>
      <c r="G6630" s="5">
        <v>0</v>
      </c>
      <c r="H6630" s="6">
        <v>0</v>
      </c>
      <c r="I6630" s="5">
        <v>0</v>
      </c>
      <c r="J6630" s="6">
        <v>0</v>
      </c>
      <c r="K6630" s="5">
        <v>0</v>
      </c>
      <c r="L6630" s="6">
        <v>0</v>
      </c>
      <c r="M6630" s="5">
        <v>0</v>
      </c>
      <c r="N6630" s="6">
        <v>0</v>
      </c>
      <c r="O6630" s="5">
        <v>0</v>
      </c>
      <c r="P6630" s="6">
        <v>0</v>
      </c>
      <c r="Q6630" s="5">
        <v>0</v>
      </c>
      <c r="R6630" s="6">
        <v>0</v>
      </c>
      <c r="S6630" s="5">
        <v>0</v>
      </c>
      <c r="T6630" s="6">
        <v>0</v>
      </c>
      <c r="U6630" s="5">
        <v>0</v>
      </c>
      <c r="V6630" s="6">
        <v>0</v>
      </c>
      <c r="W6630" s="5">
        <v>0</v>
      </c>
      <c r="X6630" s="6">
        <v>0</v>
      </c>
      <c r="Y6630" s="5">
        <v>0</v>
      </c>
      <c r="Z6630" s="6">
        <v>0</v>
      </c>
      <c r="AA6630" s="5">
        <v>0</v>
      </c>
      <c r="AB6630" s="6">
        <v>0</v>
      </c>
      <c r="AC6630" s="5">
        <v>0</v>
      </c>
      <c r="AD6630" s="6">
        <v>0</v>
      </c>
      <c r="AE6630" s="5">
        <v>0</v>
      </c>
      <c r="AF6630" s="6">
        <v>0</v>
      </c>
    </row>
    <row r="6631" spans="2:32" x14ac:dyDescent="0.35">
      <c r="B6631" s="1" t="s">
        <v>519</v>
      </c>
      <c r="C6631" s="5">
        <v>0</v>
      </c>
      <c r="D6631" s="6">
        <v>0</v>
      </c>
      <c r="E6631" s="5">
        <v>0</v>
      </c>
      <c r="F6631" s="6">
        <v>0</v>
      </c>
      <c r="G6631" s="5">
        <v>0</v>
      </c>
      <c r="H6631" s="6">
        <v>0</v>
      </c>
      <c r="I6631" s="5">
        <v>0</v>
      </c>
      <c r="J6631" s="6">
        <v>0</v>
      </c>
      <c r="K6631" s="5">
        <v>0</v>
      </c>
      <c r="L6631" s="6">
        <v>0</v>
      </c>
      <c r="M6631" s="5">
        <v>0</v>
      </c>
      <c r="N6631" s="6">
        <v>0</v>
      </c>
      <c r="O6631" s="5">
        <v>0</v>
      </c>
      <c r="P6631" s="6">
        <v>0</v>
      </c>
      <c r="Q6631" s="5">
        <v>0</v>
      </c>
      <c r="R6631" s="6">
        <v>0</v>
      </c>
      <c r="S6631" s="5">
        <v>0</v>
      </c>
      <c r="T6631" s="6">
        <v>0</v>
      </c>
      <c r="U6631" s="5">
        <v>0</v>
      </c>
      <c r="V6631" s="6">
        <v>0</v>
      </c>
      <c r="W6631" s="5">
        <v>0</v>
      </c>
      <c r="X6631" s="6">
        <v>0</v>
      </c>
      <c r="Y6631" s="5">
        <v>0</v>
      </c>
      <c r="Z6631" s="6">
        <v>0</v>
      </c>
      <c r="AA6631" s="5">
        <v>0</v>
      </c>
      <c r="AB6631" s="6">
        <v>0</v>
      </c>
      <c r="AC6631" s="5">
        <v>0</v>
      </c>
      <c r="AD6631" s="6">
        <v>0</v>
      </c>
      <c r="AE6631" s="5">
        <v>0</v>
      </c>
      <c r="AF6631" s="6">
        <v>0</v>
      </c>
    </row>
    <row r="6632" spans="2:32" x14ac:dyDescent="0.35">
      <c r="B6632" s="1" t="s">
        <v>520</v>
      </c>
      <c r="C6632" s="5">
        <v>0</v>
      </c>
      <c r="D6632" s="6">
        <v>0</v>
      </c>
      <c r="E6632" s="5">
        <v>0</v>
      </c>
      <c r="F6632" s="6">
        <v>0</v>
      </c>
      <c r="G6632" s="5">
        <v>0</v>
      </c>
      <c r="H6632" s="6">
        <v>0</v>
      </c>
      <c r="I6632" s="5">
        <v>0</v>
      </c>
      <c r="J6632" s="6">
        <v>0</v>
      </c>
      <c r="K6632" s="5">
        <v>0</v>
      </c>
      <c r="L6632" s="6">
        <v>0</v>
      </c>
      <c r="M6632" s="5">
        <v>0</v>
      </c>
      <c r="N6632" s="6">
        <v>0</v>
      </c>
      <c r="O6632" s="5">
        <v>0</v>
      </c>
      <c r="P6632" s="6">
        <v>0</v>
      </c>
      <c r="Q6632" s="5">
        <v>0</v>
      </c>
      <c r="R6632" s="6">
        <v>0</v>
      </c>
      <c r="S6632" s="5">
        <v>0</v>
      </c>
      <c r="T6632" s="6">
        <v>0</v>
      </c>
      <c r="U6632" s="5">
        <v>0</v>
      </c>
      <c r="V6632" s="6">
        <v>0</v>
      </c>
      <c r="W6632" s="5">
        <v>0</v>
      </c>
      <c r="X6632" s="6">
        <v>0</v>
      </c>
      <c r="Y6632" s="5">
        <v>0</v>
      </c>
      <c r="Z6632" s="6">
        <v>0</v>
      </c>
      <c r="AA6632" s="5">
        <v>0</v>
      </c>
      <c r="AB6632" s="6">
        <v>0</v>
      </c>
      <c r="AC6632" s="5">
        <v>0</v>
      </c>
      <c r="AD6632" s="6">
        <v>0</v>
      </c>
      <c r="AE6632" s="5">
        <v>0</v>
      </c>
      <c r="AF6632" s="6">
        <v>0</v>
      </c>
    </row>
    <row r="6633" spans="2:32" x14ac:dyDescent="0.35">
      <c r="B6633" s="1" t="s">
        <v>521</v>
      </c>
      <c r="C6633" s="5">
        <v>0</v>
      </c>
      <c r="D6633" s="6">
        <v>0</v>
      </c>
      <c r="E6633" s="5">
        <v>0</v>
      </c>
      <c r="F6633" s="6">
        <v>0</v>
      </c>
      <c r="G6633" s="5">
        <v>0</v>
      </c>
      <c r="H6633" s="6">
        <v>0</v>
      </c>
      <c r="I6633" s="5">
        <v>0</v>
      </c>
      <c r="J6633" s="6">
        <v>0</v>
      </c>
      <c r="K6633" s="5">
        <v>0</v>
      </c>
      <c r="L6633" s="6">
        <v>0</v>
      </c>
      <c r="M6633" s="5">
        <v>0</v>
      </c>
      <c r="N6633" s="6">
        <v>0</v>
      </c>
      <c r="O6633" s="5">
        <v>0</v>
      </c>
      <c r="P6633" s="6">
        <v>0</v>
      </c>
      <c r="Q6633" s="5">
        <v>0</v>
      </c>
      <c r="R6633" s="6">
        <v>0</v>
      </c>
      <c r="S6633" s="5">
        <v>0</v>
      </c>
      <c r="T6633" s="6">
        <v>0</v>
      </c>
      <c r="U6633" s="5">
        <v>0</v>
      </c>
      <c r="V6633" s="6">
        <v>0</v>
      </c>
      <c r="W6633" s="5">
        <v>0</v>
      </c>
      <c r="X6633" s="6">
        <v>0</v>
      </c>
      <c r="Y6633" s="5">
        <v>0</v>
      </c>
      <c r="Z6633" s="6">
        <v>0</v>
      </c>
      <c r="AA6633" s="5">
        <v>0</v>
      </c>
      <c r="AB6633" s="6">
        <v>0</v>
      </c>
      <c r="AC6633" s="5">
        <v>0</v>
      </c>
      <c r="AD6633" s="6">
        <v>0</v>
      </c>
      <c r="AE6633" s="5">
        <v>0</v>
      </c>
      <c r="AF6633" s="6">
        <v>0</v>
      </c>
    </row>
    <row r="6634" spans="2:32" x14ac:dyDescent="0.35">
      <c r="B6634" s="1" t="s">
        <v>522</v>
      </c>
      <c r="C6634" s="5">
        <v>0</v>
      </c>
      <c r="D6634" s="6">
        <v>0</v>
      </c>
      <c r="E6634" s="5">
        <v>0</v>
      </c>
      <c r="F6634" s="6">
        <v>0</v>
      </c>
      <c r="G6634" s="5">
        <v>0</v>
      </c>
      <c r="H6634" s="6">
        <v>0</v>
      </c>
      <c r="I6634" s="5">
        <v>0</v>
      </c>
      <c r="J6634" s="6">
        <v>0</v>
      </c>
      <c r="K6634" s="5">
        <v>0</v>
      </c>
      <c r="L6634" s="6">
        <v>0</v>
      </c>
      <c r="M6634" s="5">
        <v>0</v>
      </c>
      <c r="N6634" s="6">
        <v>0</v>
      </c>
      <c r="O6634" s="5">
        <v>0</v>
      </c>
      <c r="P6634" s="6">
        <v>0</v>
      </c>
      <c r="Q6634" s="5">
        <v>0</v>
      </c>
      <c r="R6634" s="6">
        <v>0</v>
      </c>
      <c r="S6634" s="5">
        <v>0</v>
      </c>
      <c r="T6634" s="6">
        <v>0</v>
      </c>
      <c r="U6634" s="5">
        <v>0</v>
      </c>
      <c r="V6634" s="6">
        <v>0</v>
      </c>
      <c r="W6634" s="5">
        <v>0</v>
      </c>
      <c r="X6634" s="6">
        <v>0</v>
      </c>
      <c r="Y6634" s="5">
        <v>0</v>
      </c>
      <c r="Z6634" s="6">
        <v>0</v>
      </c>
      <c r="AA6634" s="5">
        <v>0</v>
      </c>
      <c r="AB6634" s="6">
        <v>0</v>
      </c>
      <c r="AC6634" s="5">
        <v>0</v>
      </c>
      <c r="AD6634" s="6">
        <v>0</v>
      </c>
      <c r="AE6634" s="5">
        <v>0</v>
      </c>
      <c r="AF6634" s="6">
        <v>0</v>
      </c>
    </row>
    <row r="6635" spans="2:32" x14ac:dyDescent="0.35">
      <c r="B6635" s="1" t="s">
        <v>523</v>
      </c>
      <c r="C6635" s="5">
        <v>0</v>
      </c>
      <c r="D6635" s="6">
        <v>0</v>
      </c>
      <c r="E6635" s="5">
        <v>0</v>
      </c>
      <c r="F6635" s="6">
        <v>0</v>
      </c>
      <c r="G6635" s="5">
        <v>0</v>
      </c>
      <c r="H6635" s="6">
        <v>0</v>
      </c>
      <c r="I6635" s="5">
        <v>0</v>
      </c>
      <c r="J6635" s="6">
        <v>0</v>
      </c>
      <c r="K6635" s="5">
        <v>0</v>
      </c>
      <c r="L6635" s="6">
        <v>0</v>
      </c>
      <c r="M6635" s="5">
        <v>0</v>
      </c>
      <c r="N6635" s="6">
        <v>0</v>
      </c>
      <c r="O6635" s="5">
        <v>0</v>
      </c>
      <c r="P6635" s="6">
        <v>0</v>
      </c>
      <c r="Q6635" s="5">
        <v>0</v>
      </c>
      <c r="R6635" s="6">
        <v>0</v>
      </c>
      <c r="S6635" s="5">
        <v>0</v>
      </c>
      <c r="T6635" s="6">
        <v>0</v>
      </c>
      <c r="U6635" s="5">
        <v>0</v>
      </c>
      <c r="V6635" s="6">
        <v>0</v>
      </c>
      <c r="W6635" s="5">
        <v>0</v>
      </c>
      <c r="X6635" s="6">
        <v>0</v>
      </c>
      <c r="Y6635" s="5">
        <v>0</v>
      </c>
      <c r="Z6635" s="6">
        <v>0</v>
      </c>
      <c r="AA6635" s="5">
        <v>0</v>
      </c>
      <c r="AB6635" s="6">
        <v>0</v>
      </c>
      <c r="AC6635" s="5">
        <v>0</v>
      </c>
      <c r="AD6635" s="6">
        <v>0</v>
      </c>
      <c r="AE6635" s="5">
        <v>0</v>
      </c>
      <c r="AF6635" s="6">
        <v>0</v>
      </c>
    </row>
    <row r="6636" spans="2:32" x14ac:dyDescent="0.35">
      <c r="B6636" s="1" t="s">
        <v>1183</v>
      </c>
      <c r="C6636" s="5">
        <v>0</v>
      </c>
      <c r="D6636" s="6">
        <v>0</v>
      </c>
      <c r="E6636" s="5">
        <v>0</v>
      </c>
      <c r="F6636" s="6">
        <v>0</v>
      </c>
      <c r="G6636" s="5">
        <v>0</v>
      </c>
      <c r="H6636" s="6">
        <v>0</v>
      </c>
      <c r="I6636" s="5">
        <v>0</v>
      </c>
      <c r="J6636" s="6">
        <v>0</v>
      </c>
      <c r="K6636" s="5">
        <v>0</v>
      </c>
      <c r="L6636" s="6">
        <v>0</v>
      </c>
      <c r="M6636" s="5">
        <v>0</v>
      </c>
      <c r="N6636" s="6">
        <v>0</v>
      </c>
      <c r="O6636" s="5">
        <v>0</v>
      </c>
      <c r="P6636" s="6">
        <v>0</v>
      </c>
      <c r="Q6636" s="5">
        <v>0</v>
      </c>
      <c r="R6636" s="6">
        <v>0</v>
      </c>
      <c r="S6636" s="5">
        <v>0</v>
      </c>
      <c r="T6636" s="6">
        <v>0</v>
      </c>
      <c r="U6636" s="5">
        <v>0</v>
      </c>
      <c r="V6636" s="6">
        <v>0</v>
      </c>
      <c r="W6636" s="5">
        <v>0</v>
      </c>
      <c r="X6636" s="6">
        <v>0</v>
      </c>
      <c r="Y6636" s="5">
        <v>0</v>
      </c>
      <c r="Z6636" s="6">
        <v>0</v>
      </c>
      <c r="AA6636" s="5">
        <v>0</v>
      </c>
      <c r="AB6636" s="6">
        <v>0</v>
      </c>
      <c r="AC6636" s="5">
        <v>0</v>
      </c>
      <c r="AD6636" s="6">
        <v>0</v>
      </c>
      <c r="AE6636" s="5">
        <v>0</v>
      </c>
      <c r="AF6636" s="6">
        <v>0</v>
      </c>
    </row>
    <row r="6637" spans="2:32" x14ac:dyDescent="0.35">
      <c r="B6637" s="2" t="s">
        <v>3</v>
      </c>
    </row>
    <row r="6638" spans="2:32" x14ac:dyDescent="0.35">
      <c r="B6638" s="1" t="s">
        <v>531</v>
      </c>
      <c r="C6638" s="5">
        <v>0</v>
      </c>
      <c r="D6638" s="6">
        <v>0</v>
      </c>
      <c r="E6638" s="5">
        <v>0</v>
      </c>
      <c r="F6638" s="6">
        <v>0</v>
      </c>
      <c r="G6638" s="5">
        <v>0</v>
      </c>
      <c r="H6638" s="6">
        <v>0</v>
      </c>
      <c r="I6638" s="5">
        <v>0</v>
      </c>
      <c r="J6638" s="6">
        <v>0</v>
      </c>
      <c r="K6638" s="5">
        <v>0</v>
      </c>
      <c r="L6638" s="6">
        <v>0</v>
      </c>
      <c r="M6638" s="5">
        <v>0</v>
      </c>
      <c r="N6638" s="6">
        <v>0</v>
      </c>
      <c r="O6638" s="5">
        <v>0</v>
      </c>
      <c r="P6638" s="6">
        <v>0</v>
      </c>
      <c r="Q6638" s="5">
        <v>0</v>
      </c>
      <c r="R6638" s="6">
        <v>0</v>
      </c>
      <c r="S6638" s="5">
        <v>0</v>
      </c>
      <c r="T6638" s="6">
        <v>0</v>
      </c>
      <c r="U6638" s="5">
        <v>0</v>
      </c>
      <c r="V6638" s="6">
        <v>0</v>
      </c>
      <c r="W6638" s="5">
        <v>0</v>
      </c>
      <c r="X6638" s="6">
        <v>0</v>
      </c>
      <c r="Y6638" s="5">
        <v>0</v>
      </c>
      <c r="Z6638" s="6">
        <v>0</v>
      </c>
      <c r="AA6638" s="5">
        <v>0</v>
      </c>
      <c r="AB6638" s="6">
        <v>0</v>
      </c>
      <c r="AC6638" s="5">
        <v>0</v>
      </c>
      <c r="AD6638" s="6">
        <v>0</v>
      </c>
      <c r="AE6638" s="5">
        <v>0</v>
      </c>
      <c r="AF6638" s="6">
        <v>0</v>
      </c>
    </row>
    <row r="6639" spans="2:32" x14ac:dyDescent="0.35">
      <c r="B6639" s="1" t="s">
        <v>533</v>
      </c>
      <c r="C6639" s="5">
        <v>0.16417000000000001</v>
      </c>
      <c r="D6639" s="6">
        <v>6.8879999999999999</v>
      </c>
      <c r="E6639" s="5">
        <v>0.58182</v>
      </c>
      <c r="F6639" s="6">
        <v>0.88600000000000001</v>
      </c>
      <c r="G6639" s="5">
        <v>0</v>
      </c>
      <c r="H6639" s="6">
        <v>0</v>
      </c>
      <c r="I6639" s="5">
        <v>0.11182</v>
      </c>
      <c r="J6639" s="6">
        <v>0.255</v>
      </c>
      <c r="K6639" s="5">
        <v>0</v>
      </c>
      <c r="L6639" s="6">
        <v>0</v>
      </c>
      <c r="M6639" s="5">
        <v>0</v>
      </c>
      <c r="N6639" s="6">
        <v>0</v>
      </c>
      <c r="O6639" s="5">
        <v>0.47448000000000001</v>
      </c>
      <c r="P6639" s="6">
        <v>1.175</v>
      </c>
      <c r="Q6639" s="5">
        <v>0</v>
      </c>
      <c r="R6639" s="6">
        <v>0</v>
      </c>
      <c r="S6639" s="5">
        <v>0</v>
      </c>
      <c r="T6639" s="6">
        <v>0</v>
      </c>
      <c r="U6639" s="5">
        <v>0</v>
      </c>
      <c r="V6639" s="6">
        <v>0</v>
      </c>
      <c r="W6639" s="5">
        <v>0</v>
      </c>
      <c r="X6639" s="6">
        <v>0</v>
      </c>
      <c r="Y6639" s="5">
        <v>0</v>
      </c>
      <c r="Z6639" s="6">
        <v>0</v>
      </c>
      <c r="AA6639" s="5">
        <v>0</v>
      </c>
      <c r="AB6639" s="6">
        <v>0</v>
      </c>
      <c r="AC6639" s="5">
        <v>1.0000199999999999</v>
      </c>
      <c r="AD6639" s="6">
        <v>4.5720000000000001</v>
      </c>
      <c r="AE6639" s="5">
        <v>0</v>
      </c>
      <c r="AF6639" s="6">
        <v>0</v>
      </c>
    </row>
    <row r="6640" spans="2:32" x14ac:dyDescent="0.35">
      <c r="B6640" s="1" t="s">
        <v>1487</v>
      </c>
      <c r="C6640" s="5">
        <v>0.59857000000000005</v>
      </c>
      <c r="D6640" s="6">
        <v>25.113</v>
      </c>
      <c r="E6640" s="5">
        <v>0.41831000000000002</v>
      </c>
      <c r="F6640" s="6">
        <v>0.63700000000000001</v>
      </c>
      <c r="G6640" s="5">
        <v>0.61502999999999997</v>
      </c>
      <c r="H6640" s="6">
        <v>2.65</v>
      </c>
      <c r="I6640" s="5">
        <v>0.28633999999999998</v>
      </c>
      <c r="J6640" s="6">
        <v>0.65300000000000002</v>
      </c>
      <c r="K6640" s="5">
        <v>0.66740999999999995</v>
      </c>
      <c r="L6640" s="6">
        <v>1.68</v>
      </c>
      <c r="M6640" s="5">
        <v>0.17752999999999999</v>
      </c>
      <c r="N6640" s="6">
        <v>0.50700000000000001</v>
      </c>
      <c r="O6640" s="5">
        <v>0.52576000000000001</v>
      </c>
      <c r="P6640" s="6">
        <v>1.302</v>
      </c>
      <c r="Q6640" s="5">
        <v>0.74829000000000001</v>
      </c>
      <c r="R6640" s="6">
        <v>2.4980000000000002</v>
      </c>
      <c r="S6640" s="5">
        <v>0.49741000000000002</v>
      </c>
      <c r="T6640" s="6">
        <v>2.8660000000000001</v>
      </c>
      <c r="U6640" s="5">
        <v>0</v>
      </c>
      <c r="V6640" s="6">
        <v>0</v>
      </c>
      <c r="W6640" s="5">
        <v>0</v>
      </c>
      <c r="X6640" s="6">
        <v>0</v>
      </c>
      <c r="Y6640" s="5">
        <v>0.99978999999999996</v>
      </c>
      <c r="Z6640" s="6">
        <v>1.452</v>
      </c>
      <c r="AA6640" s="5">
        <v>0.99995000000000001</v>
      </c>
      <c r="AB6640" s="6">
        <v>5.8440000000000003</v>
      </c>
      <c r="AC6640" s="5">
        <v>0</v>
      </c>
      <c r="AD6640" s="6">
        <v>0</v>
      </c>
      <c r="AE6640" s="5">
        <v>0.99995999999999996</v>
      </c>
      <c r="AF6640" s="6">
        <v>5.0250000000000004</v>
      </c>
    </row>
    <row r="6641" spans="2:32" x14ac:dyDescent="0.35">
      <c r="B6641" s="1" t="s">
        <v>538</v>
      </c>
      <c r="C6641" s="5">
        <v>0</v>
      </c>
      <c r="D6641" s="6">
        <v>0</v>
      </c>
      <c r="E6641" s="5">
        <v>0</v>
      </c>
      <c r="F6641" s="6">
        <v>0</v>
      </c>
      <c r="G6641" s="5">
        <v>0</v>
      </c>
      <c r="H6641" s="6">
        <v>0</v>
      </c>
      <c r="I6641" s="5">
        <v>0</v>
      </c>
      <c r="J6641" s="6">
        <v>0</v>
      </c>
      <c r="K6641" s="5">
        <v>0</v>
      </c>
      <c r="L6641" s="6">
        <v>0</v>
      </c>
      <c r="M6641" s="5">
        <v>0</v>
      </c>
      <c r="N6641" s="6">
        <v>0</v>
      </c>
      <c r="O6641" s="5">
        <v>0</v>
      </c>
      <c r="P6641" s="6">
        <v>0</v>
      </c>
      <c r="Q6641" s="5">
        <v>0</v>
      </c>
      <c r="R6641" s="6">
        <v>0</v>
      </c>
      <c r="S6641" s="5">
        <v>0</v>
      </c>
      <c r="T6641" s="6">
        <v>0</v>
      </c>
      <c r="U6641" s="5">
        <v>0</v>
      </c>
      <c r="V6641" s="6">
        <v>0</v>
      </c>
      <c r="W6641" s="5">
        <v>0</v>
      </c>
      <c r="X6641" s="6">
        <v>0</v>
      </c>
      <c r="Y6641" s="5">
        <v>0</v>
      </c>
      <c r="Z6641" s="6">
        <v>0</v>
      </c>
      <c r="AA6641" s="5">
        <v>0</v>
      </c>
      <c r="AB6641" s="6">
        <v>0</v>
      </c>
      <c r="AC6641" s="5">
        <v>0</v>
      </c>
      <c r="AD6641" s="6">
        <v>0</v>
      </c>
      <c r="AE6641" s="5">
        <v>0</v>
      </c>
      <c r="AF6641" s="6">
        <v>0</v>
      </c>
    </row>
    <row r="6642" spans="2:32" x14ac:dyDescent="0.35">
      <c r="B6642" s="2" t="s">
        <v>4</v>
      </c>
    </row>
    <row r="6643" spans="2:32" x14ac:dyDescent="0.35">
      <c r="B6643" s="1" t="s">
        <v>542</v>
      </c>
      <c r="C6643" s="5">
        <v>0</v>
      </c>
      <c r="D6643" s="6">
        <v>0</v>
      </c>
      <c r="E6643" s="5">
        <v>0</v>
      </c>
      <c r="F6643" s="6">
        <v>0</v>
      </c>
      <c r="G6643" s="5">
        <v>0</v>
      </c>
      <c r="H6643" s="6">
        <v>0</v>
      </c>
      <c r="I6643" s="5">
        <v>0</v>
      </c>
      <c r="J6643" s="6">
        <v>0</v>
      </c>
      <c r="K6643" s="5">
        <v>0</v>
      </c>
      <c r="L6643" s="6">
        <v>0</v>
      </c>
      <c r="M6643" s="5">
        <v>0</v>
      </c>
      <c r="N6643" s="6">
        <v>0</v>
      </c>
      <c r="O6643" s="5">
        <v>0</v>
      </c>
      <c r="P6643" s="6">
        <v>0</v>
      </c>
      <c r="Q6643" s="5">
        <v>0</v>
      </c>
      <c r="R6643" s="6">
        <v>0</v>
      </c>
      <c r="S6643" s="5">
        <v>0</v>
      </c>
      <c r="T6643" s="6">
        <v>0</v>
      </c>
      <c r="U6643" s="5">
        <v>0</v>
      </c>
      <c r="V6643" s="6">
        <v>0</v>
      </c>
      <c r="W6643" s="5">
        <v>0</v>
      </c>
      <c r="X6643" s="6">
        <v>0</v>
      </c>
      <c r="Y6643" s="5">
        <v>0</v>
      </c>
      <c r="Z6643" s="6">
        <v>0</v>
      </c>
      <c r="AA6643" s="5">
        <v>0</v>
      </c>
      <c r="AB6643" s="6">
        <v>0</v>
      </c>
      <c r="AC6643" s="5">
        <v>0</v>
      </c>
      <c r="AD6643" s="6">
        <v>0</v>
      </c>
      <c r="AE6643" s="5">
        <v>0</v>
      </c>
      <c r="AF6643" s="6">
        <v>0</v>
      </c>
    </row>
    <row r="6644" spans="2:32" x14ac:dyDescent="0.35">
      <c r="B6644" s="1" t="s">
        <v>544</v>
      </c>
      <c r="C6644" s="5">
        <v>0</v>
      </c>
      <c r="D6644" s="6">
        <v>0</v>
      </c>
      <c r="E6644" s="5">
        <v>0</v>
      </c>
      <c r="F6644" s="6">
        <v>0</v>
      </c>
      <c r="G6644" s="5">
        <v>0</v>
      </c>
      <c r="H6644" s="6">
        <v>0</v>
      </c>
      <c r="I6644" s="5">
        <v>0</v>
      </c>
      <c r="J6644" s="6">
        <v>0</v>
      </c>
      <c r="K6644" s="5">
        <v>0</v>
      </c>
      <c r="L6644" s="6">
        <v>0</v>
      </c>
      <c r="M6644" s="5">
        <v>0</v>
      </c>
      <c r="N6644" s="6">
        <v>0</v>
      </c>
      <c r="O6644" s="5">
        <v>0</v>
      </c>
      <c r="P6644" s="6">
        <v>0</v>
      </c>
      <c r="Q6644" s="5">
        <v>0</v>
      </c>
      <c r="R6644" s="6">
        <v>0</v>
      </c>
      <c r="S6644" s="5">
        <v>0</v>
      </c>
      <c r="T6644" s="6">
        <v>0</v>
      </c>
      <c r="U6644" s="5">
        <v>0</v>
      </c>
      <c r="V6644" s="6">
        <v>0</v>
      </c>
      <c r="W6644" s="5">
        <v>0</v>
      </c>
      <c r="X6644" s="6">
        <v>0</v>
      </c>
      <c r="Y6644" s="5">
        <v>0</v>
      </c>
      <c r="Z6644" s="6">
        <v>0</v>
      </c>
      <c r="AA6644" s="5">
        <v>0</v>
      </c>
      <c r="AB6644" s="6">
        <v>0</v>
      </c>
      <c r="AC6644" s="5">
        <v>0</v>
      </c>
      <c r="AD6644" s="6">
        <v>0</v>
      </c>
      <c r="AE6644" s="5">
        <v>0</v>
      </c>
      <c r="AF6644" s="6">
        <v>0</v>
      </c>
    </row>
    <row r="6645" spans="2:32" x14ac:dyDescent="0.35">
      <c r="B6645" s="1" t="s">
        <v>1199</v>
      </c>
      <c r="C6645" s="5">
        <v>0</v>
      </c>
      <c r="D6645" s="6">
        <v>0</v>
      </c>
      <c r="E6645" s="5">
        <v>0</v>
      </c>
      <c r="F6645" s="6">
        <v>0</v>
      </c>
      <c r="G6645" s="5">
        <v>0</v>
      </c>
      <c r="H6645" s="6">
        <v>0</v>
      </c>
      <c r="I6645" s="5">
        <v>0</v>
      </c>
      <c r="J6645" s="6">
        <v>0</v>
      </c>
      <c r="K6645" s="5">
        <v>0</v>
      </c>
      <c r="L6645" s="6">
        <v>0</v>
      </c>
      <c r="M6645" s="5">
        <v>0</v>
      </c>
      <c r="N6645" s="6">
        <v>0</v>
      </c>
      <c r="O6645" s="5">
        <v>0</v>
      </c>
      <c r="P6645" s="6">
        <v>0</v>
      </c>
      <c r="Q6645" s="5">
        <v>0</v>
      </c>
      <c r="R6645" s="6">
        <v>0</v>
      </c>
      <c r="S6645" s="5">
        <v>0</v>
      </c>
      <c r="T6645" s="6">
        <v>0</v>
      </c>
      <c r="U6645" s="5">
        <v>0</v>
      </c>
      <c r="V6645" s="6">
        <v>0</v>
      </c>
      <c r="W6645" s="5">
        <v>0</v>
      </c>
      <c r="X6645" s="6">
        <v>0</v>
      </c>
      <c r="Y6645" s="5">
        <v>0</v>
      </c>
      <c r="Z6645" s="6">
        <v>0</v>
      </c>
      <c r="AA6645" s="5">
        <v>0</v>
      </c>
      <c r="AB6645" s="6">
        <v>0</v>
      </c>
      <c r="AC6645" s="5">
        <v>0</v>
      </c>
      <c r="AD6645" s="6">
        <v>0</v>
      </c>
      <c r="AE6645" s="5">
        <v>0</v>
      </c>
      <c r="AF6645" s="6">
        <v>0</v>
      </c>
    </row>
    <row r="6646" spans="2:32" x14ac:dyDescent="0.35">
      <c r="B6646" s="1" t="s">
        <v>547</v>
      </c>
      <c r="C6646" s="5">
        <v>0</v>
      </c>
      <c r="D6646" s="6">
        <v>0</v>
      </c>
      <c r="E6646" s="5">
        <v>0</v>
      </c>
      <c r="F6646" s="6">
        <v>0</v>
      </c>
      <c r="G6646" s="5">
        <v>0</v>
      </c>
      <c r="H6646" s="6">
        <v>0</v>
      </c>
      <c r="I6646" s="5">
        <v>0</v>
      </c>
      <c r="J6646" s="6">
        <v>0</v>
      </c>
      <c r="K6646" s="5">
        <v>0</v>
      </c>
      <c r="L6646" s="6">
        <v>0</v>
      </c>
      <c r="M6646" s="5">
        <v>0</v>
      </c>
      <c r="N6646" s="6">
        <v>0</v>
      </c>
      <c r="O6646" s="5">
        <v>0</v>
      </c>
      <c r="P6646" s="6">
        <v>0</v>
      </c>
      <c r="Q6646" s="5">
        <v>0</v>
      </c>
      <c r="R6646" s="6">
        <v>0</v>
      </c>
      <c r="S6646" s="5">
        <v>0</v>
      </c>
      <c r="T6646" s="6">
        <v>0</v>
      </c>
      <c r="U6646" s="5">
        <v>0</v>
      </c>
      <c r="V6646" s="6">
        <v>0</v>
      </c>
      <c r="W6646" s="5">
        <v>0</v>
      </c>
      <c r="X6646" s="6">
        <v>0</v>
      </c>
      <c r="Y6646" s="5">
        <v>0</v>
      </c>
      <c r="Z6646" s="6">
        <v>0</v>
      </c>
      <c r="AA6646" s="5">
        <v>0</v>
      </c>
      <c r="AB6646" s="6">
        <v>0</v>
      </c>
      <c r="AC6646" s="5">
        <v>0</v>
      </c>
      <c r="AD6646" s="6">
        <v>0</v>
      </c>
      <c r="AE6646" s="5">
        <v>0</v>
      </c>
      <c r="AF6646" s="6">
        <v>0</v>
      </c>
    </row>
    <row r="6647" spans="2:32" x14ac:dyDescent="0.35">
      <c r="B6647" s="1" t="s">
        <v>551</v>
      </c>
      <c r="C6647" s="5">
        <v>0</v>
      </c>
      <c r="D6647" s="6">
        <v>0</v>
      </c>
      <c r="E6647" s="5">
        <v>0</v>
      </c>
      <c r="F6647" s="6">
        <v>0</v>
      </c>
      <c r="G6647" s="5">
        <v>0</v>
      </c>
      <c r="H6647" s="6">
        <v>0</v>
      </c>
      <c r="I6647" s="5">
        <v>0</v>
      </c>
      <c r="J6647" s="6">
        <v>0</v>
      </c>
      <c r="K6647" s="5">
        <v>0</v>
      </c>
      <c r="L6647" s="6">
        <v>0</v>
      </c>
      <c r="M6647" s="5">
        <v>0</v>
      </c>
      <c r="N6647" s="6">
        <v>0</v>
      </c>
      <c r="O6647" s="5">
        <v>0</v>
      </c>
      <c r="P6647" s="6">
        <v>0</v>
      </c>
      <c r="Q6647" s="5">
        <v>0</v>
      </c>
      <c r="R6647" s="6">
        <v>0</v>
      </c>
      <c r="S6647" s="5">
        <v>0</v>
      </c>
      <c r="T6647" s="6">
        <v>0</v>
      </c>
      <c r="U6647" s="5">
        <v>0</v>
      </c>
      <c r="V6647" s="6">
        <v>0</v>
      </c>
      <c r="W6647" s="5">
        <v>0</v>
      </c>
      <c r="X6647" s="6">
        <v>0</v>
      </c>
      <c r="Y6647" s="5">
        <v>0</v>
      </c>
      <c r="Z6647" s="6">
        <v>0</v>
      </c>
      <c r="AA6647" s="5">
        <v>0</v>
      </c>
      <c r="AB6647" s="6">
        <v>0</v>
      </c>
      <c r="AC6647" s="5">
        <v>0</v>
      </c>
      <c r="AD6647" s="6">
        <v>0</v>
      </c>
      <c r="AE6647" s="5">
        <v>0</v>
      </c>
      <c r="AF6647" s="6">
        <v>0</v>
      </c>
    </row>
    <row r="6648" spans="2:32" x14ac:dyDescent="0.35">
      <c r="B6648" s="1" t="s">
        <v>552</v>
      </c>
      <c r="C6648" s="5">
        <v>0</v>
      </c>
      <c r="D6648" s="6">
        <v>0</v>
      </c>
      <c r="E6648" s="5">
        <v>0</v>
      </c>
      <c r="F6648" s="6">
        <v>0</v>
      </c>
      <c r="G6648" s="5">
        <v>0</v>
      </c>
      <c r="H6648" s="6">
        <v>0</v>
      </c>
      <c r="I6648" s="5">
        <v>0</v>
      </c>
      <c r="J6648" s="6">
        <v>0</v>
      </c>
      <c r="K6648" s="5">
        <v>0</v>
      </c>
      <c r="L6648" s="6">
        <v>0</v>
      </c>
      <c r="M6648" s="5">
        <v>0</v>
      </c>
      <c r="N6648" s="6">
        <v>0</v>
      </c>
      <c r="O6648" s="5">
        <v>0</v>
      </c>
      <c r="P6648" s="6">
        <v>0</v>
      </c>
      <c r="Q6648" s="5">
        <v>0</v>
      </c>
      <c r="R6648" s="6">
        <v>0</v>
      </c>
      <c r="S6648" s="5">
        <v>0</v>
      </c>
      <c r="T6648" s="6">
        <v>0</v>
      </c>
      <c r="U6648" s="5">
        <v>0</v>
      </c>
      <c r="V6648" s="6">
        <v>0</v>
      </c>
      <c r="W6648" s="5">
        <v>0</v>
      </c>
      <c r="X6648" s="6">
        <v>0</v>
      </c>
      <c r="Y6648" s="5">
        <v>0</v>
      </c>
      <c r="Z6648" s="6">
        <v>0</v>
      </c>
      <c r="AA6648" s="5">
        <v>0</v>
      </c>
      <c r="AB6648" s="6">
        <v>0</v>
      </c>
      <c r="AC6648" s="5">
        <v>0</v>
      </c>
      <c r="AD6648" s="6">
        <v>0</v>
      </c>
      <c r="AE6648" s="5">
        <v>0</v>
      </c>
      <c r="AF6648" s="6">
        <v>0</v>
      </c>
    </row>
    <row r="6649" spans="2:32" x14ac:dyDescent="0.35">
      <c r="B6649" s="2" t="s">
        <v>5</v>
      </c>
    </row>
    <row r="6650" spans="2:32" x14ac:dyDescent="0.35">
      <c r="B6650" s="1" t="s">
        <v>553</v>
      </c>
      <c r="C6650" s="5">
        <v>0</v>
      </c>
      <c r="D6650" s="6">
        <v>0</v>
      </c>
      <c r="E6650" s="5">
        <v>0</v>
      </c>
      <c r="F6650" s="6">
        <v>0</v>
      </c>
      <c r="G6650" s="5">
        <v>0</v>
      </c>
      <c r="H6650" s="6">
        <v>0</v>
      </c>
      <c r="I6650" s="5">
        <v>0</v>
      </c>
      <c r="J6650" s="6">
        <v>0</v>
      </c>
      <c r="K6650" s="5">
        <v>0</v>
      </c>
      <c r="L6650" s="6">
        <v>0</v>
      </c>
      <c r="M6650" s="5">
        <v>0</v>
      </c>
      <c r="N6650" s="6">
        <v>0</v>
      </c>
      <c r="O6650" s="5">
        <v>0</v>
      </c>
      <c r="P6650" s="6">
        <v>0</v>
      </c>
      <c r="Q6650" s="5">
        <v>0</v>
      </c>
      <c r="R6650" s="6">
        <v>0</v>
      </c>
      <c r="S6650" s="5">
        <v>0</v>
      </c>
      <c r="T6650" s="6">
        <v>0</v>
      </c>
      <c r="U6650" s="5">
        <v>0</v>
      </c>
      <c r="V6650" s="6">
        <v>0</v>
      </c>
      <c r="W6650" s="5">
        <v>0</v>
      </c>
      <c r="X6650" s="6">
        <v>0</v>
      </c>
      <c r="Y6650" s="5">
        <v>0</v>
      </c>
      <c r="Z6650" s="6">
        <v>0</v>
      </c>
      <c r="AA6650" s="5">
        <v>0</v>
      </c>
      <c r="AB6650" s="6">
        <v>0</v>
      </c>
      <c r="AC6650" s="5">
        <v>0</v>
      </c>
      <c r="AD6650" s="6">
        <v>0</v>
      </c>
      <c r="AE6650" s="5">
        <v>0</v>
      </c>
      <c r="AF6650" s="6">
        <v>0</v>
      </c>
    </row>
    <row r="6651" spans="2:32" x14ac:dyDescent="0.35">
      <c r="B6651" s="1" t="s">
        <v>554</v>
      </c>
      <c r="C6651" s="5">
        <v>0</v>
      </c>
      <c r="D6651" s="6">
        <v>0</v>
      </c>
      <c r="E6651" s="5">
        <v>0</v>
      </c>
      <c r="F6651" s="6">
        <v>0</v>
      </c>
      <c r="G6651" s="5">
        <v>0</v>
      </c>
      <c r="H6651" s="6">
        <v>0</v>
      </c>
      <c r="I6651" s="5">
        <v>0</v>
      </c>
      <c r="J6651" s="6">
        <v>0</v>
      </c>
      <c r="K6651" s="5">
        <v>0</v>
      </c>
      <c r="L6651" s="6">
        <v>0</v>
      </c>
      <c r="M6651" s="5">
        <v>0</v>
      </c>
      <c r="N6651" s="6">
        <v>0</v>
      </c>
      <c r="O6651" s="5">
        <v>0</v>
      </c>
      <c r="P6651" s="6">
        <v>0</v>
      </c>
      <c r="Q6651" s="5">
        <v>0</v>
      </c>
      <c r="R6651" s="6">
        <v>0</v>
      </c>
      <c r="S6651" s="5">
        <v>0</v>
      </c>
      <c r="T6651" s="6">
        <v>0</v>
      </c>
      <c r="U6651" s="5">
        <v>0</v>
      </c>
      <c r="V6651" s="6">
        <v>0</v>
      </c>
      <c r="W6651" s="5">
        <v>0</v>
      </c>
      <c r="X6651" s="6">
        <v>0</v>
      </c>
      <c r="Y6651" s="5">
        <v>0</v>
      </c>
      <c r="Z6651" s="6">
        <v>0</v>
      </c>
      <c r="AA6651" s="5">
        <v>0</v>
      </c>
      <c r="AB6651" s="6">
        <v>0</v>
      </c>
      <c r="AC6651" s="5">
        <v>0</v>
      </c>
      <c r="AD6651" s="6">
        <v>0</v>
      </c>
      <c r="AE6651" s="5">
        <v>0</v>
      </c>
      <c r="AF6651" s="6">
        <v>0</v>
      </c>
    </row>
    <row r="6652" spans="2:32" x14ac:dyDescent="0.35">
      <c r="B6652" s="1" t="s">
        <v>555</v>
      </c>
      <c r="C6652" s="5">
        <v>0</v>
      </c>
      <c r="D6652" s="6">
        <v>0</v>
      </c>
      <c r="E6652" s="5">
        <v>0</v>
      </c>
      <c r="F6652" s="6">
        <v>0</v>
      </c>
      <c r="G6652" s="5">
        <v>0</v>
      </c>
      <c r="H6652" s="6">
        <v>0</v>
      </c>
      <c r="I6652" s="5">
        <v>0</v>
      </c>
      <c r="J6652" s="6">
        <v>0</v>
      </c>
      <c r="K6652" s="5">
        <v>0</v>
      </c>
      <c r="L6652" s="6">
        <v>0</v>
      </c>
      <c r="M6652" s="5">
        <v>0</v>
      </c>
      <c r="N6652" s="6">
        <v>0</v>
      </c>
      <c r="O6652" s="5">
        <v>0</v>
      </c>
      <c r="P6652" s="6">
        <v>0</v>
      </c>
      <c r="Q6652" s="5">
        <v>0</v>
      </c>
      <c r="R6652" s="6">
        <v>0</v>
      </c>
      <c r="S6652" s="5">
        <v>0</v>
      </c>
      <c r="T6652" s="6">
        <v>0</v>
      </c>
      <c r="U6652" s="5">
        <v>0</v>
      </c>
      <c r="V6652" s="6">
        <v>0</v>
      </c>
      <c r="W6652" s="5">
        <v>0</v>
      </c>
      <c r="X6652" s="6">
        <v>0</v>
      </c>
      <c r="Y6652" s="5">
        <v>0</v>
      </c>
      <c r="Z6652" s="6">
        <v>0</v>
      </c>
      <c r="AA6652" s="5">
        <v>0</v>
      </c>
      <c r="AB6652" s="6">
        <v>0</v>
      </c>
      <c r="AC6652" s="5">
        <v>0</v>
      </c>
      <c r="AD6652" s="6">
        <v>0</v>
      </c>
      <c r="AE6652" s="5">
        <v>0</v>
      </c>
      <c r="AF6652" s="6">
        <v>0</v>
      </c>
    </row>
    <row r="6653" spans="2:32" x14ac:dyDescent="0.35">
      <c r="B6653" s="1" t="s">
        <v>556</v>
      </c>
      <c r="C6653" s="5">
        <v>0</v>
      </c>
      <c r="D6653" s="6">
        <v>0</v>
      </c>
      <c r="E6653" s="5">
        <v>0</v>
      </c>
      <c r="F6653" s="6">
        <v>0</v>
      </c>
      <c r="G6653" s="5">
        <v>0</v>
      </c>
      <c r="H6653" s="6">
        <v>0</v>
      </c>
      <c r="I6653" s="5">
        <v>0</v>
      </c>
      <c r="J6653" s="6">
        <v>0</v>
      </c>
      <c r="K6653" s="5">
        <v>0</v>
      </c>
      <c r="L6653" s="6">
        <v>0</v>
      </c>
      <c r="M6653" s="5">
        <v>0</v>
      </c>
      <c r="N6653" s="6">
        <v>0</v>
      </c>
      <c r="O6653" s="5">
        <v>0</v>
      </c>
      <c r="P6653" s="6">
        <v>0</v>
      </c>
      <c r="Q6653" s="5">
        <v>0</v>
      </c>
      <c r="R6653" s="6">
        <v>0</v>
      </c>
      <c r="S6653" s="5">
        <v>0</v>
      </c>
      <c r="T6653" s="6">
        <v>0</v>
      </c>
      <c r="U6653" s="5">
        <v>0</v>
      </c>
      <c r="V6653" s="6">
        <v>0</v>
      </c>
      <c r="W6653" s="5">
        <v>0</v>
      </c>
      <c r="X6653" s="6">
        <v>0</v>
      </c>
      <c r="Y6653" s="5">
        <v>0</v>
      </c>
      <c r="Z6653" s="6">
        <v>0</v>
      </c>
      <c r="AA6653" s="5">
        <v>0</v>
      </c>
      <c r="AB6653" s="6">
        <v>0</v>
      </c>
      <c r="AC6653" s="5">
        <v>0</v>
      </c>
      <c r="AD6653" s="6">
        <v>0</v>
      </c>
      <c r="AE6653" s="5">
        <v>0</v>
      </c>
      <c r="AF6653" s="6">
        <v>0</v>
      </c>
    </row>
    <row r="6654" spans="2:32" x14ac:dyDescent="0.35">
      <c r="B6654" s="1" t="s">
        <v>558</v>
      </c>
      <c r="C6654" s="5">
        <v>0</v>
      </c>
      <c r="D6654" s="6">
        <v>0</v>
      </c>
      <c r="E6654" s="5">
        <v>0</v>
      </c>
      <c r="F6654" s="6">
        <v>0</v>
      </c>
      <c r="G6654" s="5">
        <v>0</v>
      </c>
      <c r="H6654" s="6">
        <v>0</v>
      </c>
      <c r="I6654" s="5">
        <v>0</v>
      </c>
      <c r="J6654" s="6">
        <v>0</v>
      </c>
      <c r="K6654" s="5">
        <v>0</v>
      </c>
      <c r="L6654" s="6">
        <v>0</v>
      </c>
      <c r="M6654" s="5">
        <v>0</v>
      </c>
      <c r="N6654" s="6">
        <v>0</v>
      </c>
      <c r="O6654" s="5">
        <v>0</v>
      </c>
      <c r="P6654" s="6">
        <v>0</v>
      </c>
      <c r="Q6654" s="5">
        <v>0</v>
      </c>
      <c r="R6654" s="6">
        <v>0</v>
      </c>
      <c r="S6654" s="5">
        <v>0</v>
      </c>
      <c r="T6654" s="6">
        <v>0</v>
      </c>
      <c r="U6654" s="5">
        <v>0</v>
      </c>
      <c r="V6654" s="6">
        <v>0</v>
      </c>
      <c r="W6654" s="5">
        <v>0</v>
      </c>
      <c r="X6654" s="6">
        <v>0</v>
      </c>
      <c r="Y6654" s="5">
        <v>0</v>
      </c>
      <c r="Z6654" s="6">
        <v>0</v>
      </c>
      <c r="AA6654" s="5">
        <v>0</v>
      </c>
      <c r="AB6654" s="6">
        <v>0</v>
      </c>
      <c r="AC6654" s="5">
        <v>0</v>
      </c>
      <c r="AD6654" s="6">
        <v>0</v>
      </c>
      <c r="AE6654" s="5">
        <v>0</v>
      </c>
      <c r="AF6654" s="6">
        <v>0</v>
      </c>
    </row>
    <row r="6655" spans="2:32" x14ac:dyDescent="0.35">
      <c r="B6655" s="1" t="s">
        <v>559</v>
      </c>
      <c r="C6655" s="5">
        <v>0</v>
      </c>
      <c r="D6655" s="6">
        <v>0</v>
      </c>
      <c r="E6655" s="5">
        <v>0</v>
      </c>
      <c r="F6655" s="6">
        <v>0</v>
      </c>
      <c r="G6655" s="5">
        <v>0</v>
      </c>
      <c r="H6655" s="6">
        <v>0</v>
      </c>
      <c r="I6655" s="5">
        <v>0</v>
      </c>
      <c r="J6655" s="6">
        <v>0</v>
      </c>
      <c r="K6655" s="5">
        <v>0</v>
      </c>
      <c r="L6655" s="6">
        <v>0</v>
      </c>
      <c r="M6655" s="5">
        <v>0</v>
      </c>
      <c r="N6655" s="6">
        <v>0</v>
      </c>
      <c r="O6655" s="5">
        <v>0</v>
      </c>
      <c r="P6655" s="6">
        <v>0</v>
      </c>
      <c r="Q6655" s="5">
        <v>0</v>
      </c>
      <c r="R6655" s="6">
        <v>0</v>
      </c>
      <c r="S6655" s="5">
        <v>0</v>
      </c>
      <c r="T6655" s="6">
        <v>0</v>
      </c>
      <c r="U6655" s="5">
        <v>0</v>
      </c>
      <c r="V6655" s="6">
        <v>0</v>
      </c>
      <c r="W6655" s="5">
        <v>0</v>
      </c>
      <c r="X6655" s="6">
        <v>0</v>
      </c>
      <c r="Y6655" s="5">
        <v>0</v>
      </c>
      <c r="Z6655" s="6">
        <v>0</v>
      </c>
      <c r="AA6655" s="5">
        <v>0</v>
      </c>
      <c r="AB6655" s="6">
        <v>0</v>
      </c>
      <c r="AC6655" s="5">
        <v>0</v>
      </c>
      <c r="AD6655" s="6">
        <v>0</v>
      </c>
      <c r="AE6655" s="5">
        <v>0</v>
      </c>
      <c r="AF6655" s="6">
        <v>0</v>
      </c>
    </row>
    <row r="6656" spans="2:32" x14ac:dyDescent="0.35">
      <c r="B6656" s="1" t="s">
        <v>560</v>
      </c>
      <c r="C6656" s="5">
        <v>0</v>
      </c>
      <c r="D6656" s="6">
        <v>0</v>
      </c>
      <c r="E6656" s="5">
        <v>0</v>
      </c>
      <c r="F6656" s="6">
        <v>0</v>
      </c>
      <c r="G6656" s="5">
        <v>0</v>
      </c>
      <c r="H6656" s="6">
        <v>0</v>
      </c>
      <c r="I6656" s="5">
        <v>0</v>
      </c>
      <c r="J6656" s="6">
        <v>0</v>
      </c>
      <c r="K6656" s="5">
        <v>0</v>
      </c>
      <c r="L6656" s="6">
        <v>0</v>
      </c>
      <c r="M6656" s="5">
        <v>0</v>
      </c>
      <c r="N6656" s="6">
        <v>0</v>
      </c>
      <c r="O6656" s="5">
        <v>0</v>
      </c>
      <c r="P6656" s="6">
        <v>0</v>
      </c>
      <c r="Q6656" s="5">
        <v>0</v>
      </c>
      <c r="R6656" s="6">
        <v>0</v>
      </c>
      <c r="S6656" s="5">
        <v>0</v>
      </c>
      <c r="T6656" s="6">
        <v>0</v>
      </c>
      <c r="U6656" s="5">
        <v>0</v>
      </c>
      <c r="V6656" s="6">
        <v>0</v>
      </c>
      <c r="W6656" s="5">
        <v>0</v>
      </c>
      <c r="X6656" s="6">
        <v>0</v>
      </c>
      <c r="Y6656" s="5">
        <v>0</v>
      </c>
      <c r="Z6656" s="6">
        <v>0</v>
      </c>
      <c r="AA6656" s="5">
        <v>0</v>
      </c>
      <c r="AB6656" s="6">
        <v>0</v>
      </c>
      <c r="AC6656" s="5">
        <v>0</v>
      </c>
      <c r="AD6656" s="6">
        <v>0</v>
      </c>
      <c r="AE6656" s="5">
        <v>0</v>
      </c>
      <c r="AF6656" s="6">
        <v>0</v>
      </c>
    </row>
    <row r="6657" spans="2:32" x14ac:dyDescent="0.35">
      <c r="B6657" s="1" t="s">
        <v>561</v>
      </c>
      <c r="C6657" s="5">
        <v>0</v>
      </c>
      <c r="D6657" s="6">
        <v>0</v>
      </c>
      <c r="E6657" s="5">
        <v>0</v>
      </c>
      <c r="F6657" s="6">
        <v>0</v>
      </c>
      <c r="G6657" s="5">
        <v>0</v>
      </c>
      <c r="H6657" s="6">
        <v>0</v>
      </c>
      <c r="I6657" s="5">
        <v>0</v>
      </c>
      <c r="J6657" s="6">
        <v>0</v>
      </c>
      <c r="K6657" s="5">
        <v>0</v>
      </c>
      <c r="L6657" s="6">
        <v>0</v>
      </c>
      <c r="M6657" s="5">
        <v>0</v>
      </c>
      <c r="N6657" s="6">
        <v>0</v>
      </c>
      <c r="O6657" s="5">
        <v>0</v>
      </c>
      <c r="P6657" s="6">
        <v>0</v>
      </c>
      <c r="Q6657" s="5">
        <v>0</v>
      </c>
      <c r="R6657" s="6">
        <v>0</v>
      </c>
      <c r="S6657" s="5">
        <v>0</v>
      </c>
      <c r="T6657" s="6">
        <v>0</v>
      </c>
      <c r="U6657" s="5">
        <v>0</v>
      </c>
      <c r="V6657" s="6">
        <v>0</v>
      </c>
      <c r="W6657" s="5">
        <v>0</v>
      </c>
      <c r="X6657" s="6">
        <v>0</v>
      </c>
      <c r="Y6657" s="5">
        <v>0</v>
      </c>
      <c r="Z6657" s="6">
        <v>0</v>
      </c>
      <c r="AA6657" s="5">
        <v>0</v>
      </c>
      <c r="AB6657" s="6">
        <v>0</v>
      </c>
      <c r="AC6657" s="5">
        <v>0</v>
      </c>
      <c r="AD6657" s="6">
        <v>0</v>
      </c>
      <c r="AE6657" s="5">
        <v>0</v>
      </c>
      <c r="AF6657" s="6">
        <v>0</v>
      </c>
    </row>
    <row r="6658" spans="2:32" x14ac:dyDescent="0.35">
      <c r="B6658" s="2" t="s">
        <v>6</v>
      </c>
    </row>
    <row r="6659" spans="2:32" x14ac:dyDescent="0.35">
      <c r="B6659" s="1" t="s">
        <v>563</v>
      </c>
      <c r="C6659" s="5">
        <v>0</v>
      </c>
      <c r="D6659" s="6">
        <v>0</v>
      </c>
      <c r="E6659" s="5">
        <v>0</v>
      </c>
      <c r="F6659" s="6">
        <v>0</v>
      </c>
      <c r="G6659" s="5">
        <v>0</v>
      </c>
      <c r="H6659" s="6">
        <v>0</v>
      </c>
      <c r="I6659" s="5">
        <v>0</v>
      </c>
      <c r="J6659" s="6">
        <v>0</v>
      </c>
      <c r="K6659" s="5">
        <v>0</v>
      </c>
      <c r="L6659" s="6">
        <v>0</v>
      </c>
      <c r="M6659" s="5">
        <v>0</v>
      </c>
      <c r="N6659" s="6">
        <v>0</v>
      </c>
      <c r="O6659" s="5">
        <v>0</v>
      </c>
      <c r="P6659" s="6">
        <v>0</v>
      </c>
      <c r="Q6659" s="5">
        <v>0</v>
      </c>
      <c r="R6659" s="6">
        <v>0</v>
      </c>
      <c r="S6659" s="5">
        <v>0</v>
      </c>
      <c r="T6659" s="6">
        <v>0</v>
      </c>
      <c r="U6659" s="5">
        <v>0</v>
      </c>
      <c r="V6659" s="6">
        <v>0</v>
      </c>
      <c r="W6659" s="5">
        <v>0</v>
      </c>
      <c r="X6659" s="6">
        <v>0</v>
      </c>
      <c r="Y6659" s="5">
        <v>0</v>
      </c>
      <c r="Z6659" s="6">
        <v>0</v>
      </c>
      <c r="AA6659" s="5">
        <v>0</v>
      </c>
      <c r="AB6659" s="6">
        <v>0</v>
      </c>
      <c r="AC6659" s="5">
        <v>0</v>
      </c>
      <c r="AD6659" s="6">
        <v>0</v>
      </c>
      <c r="AE6659" s="5">
        <v>0</v>
      </c>
      <c r="AF6659" s="6">
        <v>0</v>
      </c>
    </row>
    <row r="6660" spans="2:32" x14ac:dyDescent="0.35">
      <c r="B6660" s="1" t="s">
        <v>565</v>
      </c>
      <c r="C6660" s="5">
        <v>0</v>
      </c>
      <c r="D6660" s="6">
        <v>0</v>
      </c>
      <c r="E6660" s="5">
        <v>0</v>
      </c>
      <c r="F6660" s="6">
        <v>0</v>
      </c>
      <c r="G6660" s="5">
        <v>0</v>
      </c>
      <c r="H6660" s="6">
        <v>0</v>
      </c>
      <c r="I6660" s="5">
        <v>0</v>
      </c>
      <c r="J6660" s="6">
        <v>0</v>
      </c>
      <c r="K6660" s="5">
        <v>0</v>
      </c>
      <c r="L6660" s="6">
        <v>0</v>
      </c>
      <c r="M6660" s="5">
        <v>0</v>
      </c>
      <c r="N6660" s="6">
        <v>0</v>
      </c>
      <c r="O6660" s="5">
        <v>0</v>
      </c>
      <c r="P6660" s="6">
        <v>0</v>
      </c>
      <c r="Q6660" s="5">
        <v>0</v>
      </c>
      <c r="R6660" s="6">
        <v>0</v>
      </c>
      <c r="S6660" s="5">
        <v>0</v>
      </c>
      <c r="T6660" s="6">
        <v>0</v>
      </c>
      <c r="U6660" s="5">
        <v>0</v>
      </c>
      <c r="V6660" s="6">
        <v>0</v>
      </c>
      <c r="W6660" s="5">
        <v>0</v>
      </c>
      <c r="X6660" s="6">
        <v>0</v>
      </c>
      <c r="Y6660" s="5">
        <v>0</v>
      </c>
      <c r="Z6660" s="6">
        <v>0</v>
      </c>
      <c r="AA6660" s="5">
        <v>0</v>
      </c>
      <c r="AB6660" s="6">
        <v>0</v>
      </c>
      <c r="AC6660" s="5">
        <v>0</v>
      </c>
      <c r="AD6660" s="6">
        <v>0</v>
      </c>
      <c r="AE6660" s="5">
        <v>0</v>
      </c>
      <c r="AF6660" s="6">
        <v>0</v>
      </c>
    </row>
    <row r="6661" spans="2:32" x14ac:dyDescent="0.35">
      <c r="B6661" s="1" t="s">
        <v>569</v>
      </c>
      <c r="C6661" s="5">
        <v>0</v>
      </c>
      <c r="D6661" s="6">
        <v>0</v>
      </c>
      <c r="E6661" s="5">
        <v>0</v>
      </c>
      <c r="F6661" s="6">
        <v>0</v>
      </c>
      <c r="G6661" s="5">
        <v>0</v>
      </c>
      <c r="H6661" s="6">
        <v>0</v>
      </c>
      <c r="I6661" s="5">
        <v>0</v>
      </c>
      <c r="J6661" s="6">
        <v>0</v>
      </c>
      <c r="K6661" s="5">
        <v>0</v>
      </c>
      <c r="L6661" s="6">
        <v>0</v>
      </c>
      <c r="M6661" s="5">
        <v>0</v>
      </c>
      <c r="N6661" s="6">
        <v>0</v>
      </c>
      <c r="O6661" s="5">
        <v>0</v>
      </c>
      <c r="P6661" s="6">
        <v>0</v>
      </c>
      <c r="Q6661" s="5">
        <v>0</v>
      </c>
      <c r="R6661" s="6">
        <v>0</v>
      </c>
      <c r="S6661" s="5">
        <v>0</v>
      </c>
      <c r="T6661" s="6">
        <v>0</v>
      </c>
      <c r="U6661" s="5">
        <v>0</v>
      </c>
      <c r="V6661" s="6">
        <v>0</v>
      </c>
      <c r="W6661" s="5">
        <v>0</v>
      </c>
      <c r="X6661" s="6">
        <v>0</v>
      </c>
      <c r="Y6661" s="5">
        <v>0</v>
      </c>
      <c r="Z6661" s="6">
        <v>0</v>
      </c>
      <c r="AA6661" s="5">
        <v>0</v>
      </c>
      <c r="AB6661" s="6">
        <v>0</v>
      </c>
      <c r="AC6661" s="5">
        <v>0</v>
      </c>
      <c r="AD6661" s="6">
        <v>0</v>
      </c>
      <c r="AE6661" s="5">
        <v>0</v>
      </c>
      <c r="AF6661" s="6">
        <v>0</v>
      </c>
    </row>
    <row r="6662" spans="2:32" x14ac:dyDescent="0.35">
      <c r="B6662" s="2" t="s">
        <v>7</v>
      </c>
    </row>
    <row r="6663" spans="2:32" x14ac:dyDescent="0.35">
      <c r="B6663" s="1" t="s">
        <v>570</v>
      </c>
      <c r="C6663" s="5">
        <v>0</v>
      </c>
      <c r="D6663" s="6">
        <v>0</v>
      </c>
      <c r="E6663" s="5">
        <v>0</v>
      </c>
      <c r="F6663" s="6">
        <v>0</v>
      </c>
      <c r="G6663" s="5">
        <v>0</v>
      </c>
      <c r="H6663" s="6">
        <v>0</v>
      </c>
      <c r="I6663" s="5">
        <v>0</v>
      </c>
      <c r="J6663" s="6">
        <v>0</v>
      </c>
      <c r="K6663" s="5">
        <v>0</v>
      </c>
      <c r="L6663" s="6">
        <v>0</v>
      </c>
      <c r="M6663" s="5">
        <v>0</v>
      </c>
      <c r="N6663" s="6">
        <v>0</v>
      </c>
      <c r="O6663" s="5">
        <v>0</v>
      </c>
      <c r="P6663" s="6">
        <v>0</v>
      </c>
      <c r="Q6663" s="5">
        <v>0</v>
      </c>
      <c r="R6663" s="6">
        <v>0</v>
      </c>
      <c r="S6663" s="5">
        <v>0</v>
      </c>
      <c r="T6663" s="6">
        <v>0</v>
      </c>
      <c r="U6663" s="5">
        <v>0</v>
      </c>
      <c r="V6663" s="6">
        <v>0</v>
      </c>
      <c r="W6663" s="5">
        <v>0</v>
      </c>
      <c r="X6663" s="6">
        <v>0</v>
      </c>
      <c r="Y6663" s="5">
        <v>0</v>
      </c>
      <c r="Z6663" s="6">
        <v>0</v>
      </c>
      <c r="AA6663" s="5">
        <v>0</v>
      </c>
      <c r="AB6663" s="6">
        <v>0</v>
      </c>
      <c r="AC6663" s="5">
        <v>0</v>
      </c>
      <c r="AD6663" s="6">
        <v>0</v>
      </c>
      <c r="AE6663" s="5">
        <v>0</v>
      </c>
      <c r="AF6663" s="6">
        <v>0</v>
      </c>
    </row>
    <row r="6664" spans="2:32" x14ac:dyDescent="0.35">
      <c r="B6664" s="1" t="s">
        <v>572</v>
      </c>
      <c r="C6664" s="5">
        <v>0</v>
      </c>
      <c r="D6664" s="6">
        <v>0</v>
      </c>
      <c r="E6664" s="5">
        <v>0</v>
      </c>
      <c r="F6664" s="6">
        <v>0</v>
      </c>
      <c r="G6664" s="5">
        <v>0</v>
      </c>
      <c r="H6664" s="6">
        <v>0</v>
      </c>
      <c r="I6664" s="5">
        <v>0</v>
      </c>
      <c r="J6664" s="6">
        <v>0</v>
      </c>
      <c r="K6664" s="5">
        <v>0</v>
      </c>
      <c r="L6664" s="6">
        <v>0</v>
      </c>
      <c r="M6664" s="5">
        <v>0</v>
      </c>
      <c r="N6664" s="6">
        <v>0</v>
      </c>
      <c r="O6664" s="5">
        <v>0</v>
      </c>
      <c r="P6664" s="6">
        <v>0</v>
      </c>
      <c r="Q6664" s="5">
        <v>0</v>
      </c>
      <c r="R6664" s="6">
        <v>0</v>
      </c>
      <c r="S6664" s="5">
        <v>0</v>
      </c>
      <c r="T6664" s="6">
        <v>0</v>
      </c>
      <c r="U6664" s="5">
        <v>0</v>
      </c>
      <c r="V6664" s="6">
        <v>0</v>
      </c>
      <c r="W6664" s="5">
        <v>0</v>
      </c>
      <c r="X6664" s="6">
        <v>0</v>
      </c>
      <c r="Y6664" s="5">
        <v>0</v>
      </c>
      <c r="Z6664" s="6">
        <v>0</v>
      </c>
      <c r="AA6664" s="5">
        <v>0</v>
      </c>
      <c r="AB6664" s="6">
        <v>0</v>
      </c>
      <c r="AC6664" s="5">
        <v>0</v>
      </c>
      <c r="AD6664" s="6">
        <v>0</v>
      </c>
      <c r="AE6664" s="5">
        <v>0</v>
      </c>
      <c r="AF6664" s="6">
        <v>0</v>
      </c>
    </row>
    <row r="6665" spans="2:32" x14ac:dyDescent="0.35">
      <c r="B6665" s="1" t="s">
        <v>573</v>
      </c>
      <c r="C6665" s="5">
        <v>0</v>
      </c>
      <c r="D6665" s="6">
        <v>0</v>
      </c>
      <c r="E6665" s="5">
        <v>0</v>
      </c>
      <c r="F6665" s="6">
        <v>0</v>
      </c>
      <c r="G6665" s="5">
        <v>0</v>
      </c>
      <c r="H6665" s="6">
        <v>0</v>
      </c>
      <c r="I6665" s="5">
        <v>0</v>
      </c>
      <c r="J6665" s="6">
        <v>0</v>
      </c>
      <c r="K6665" s="5">
        <v>0</v>
      </c>
      <c r="L6665" s="6">
        <v>0</v>
      </c>
      <c r="M6665" s="5">
        <v>0</v>
      </c>
      <c r="N6665" s="6">
        <v>0</v>
      </c>
      <c r="O6665" s="5">
        <v>0</v>
      </c>
      <c r="P6665" s="6">
        <v>0</v>
      </c>
      <c r="Q6665" s="5">
        <v>0</v>
      </c>
      <c r="R6665" s="6">
        <v>0</v>
      </c>
      <c r="S6665" s="5">
        <v>0</v>
      </c>
      <c r="T6665" s="6">
        <v>0</v>
      </c>
      <c r="U6665" s="5">
        <v>0</v>
      </c>
      <c r="V6665" s="6">
        <v>0</v>
      </c>
      <c r="W6665" s="5">
        <v>0</v>
      </c>
      <c r="X6665" s="6">
        <v>0</v>
      </c>
      <c r="Y6665" s="5">
        <v>0</v>
      </c>
      <c r="Z6665" s="6">
        <v>0</v>
      </c>
      <c r="AA6665" s="5">
        <v>0</v>
      </c>
      <c r="AB6665" s="6">
        <v>0</v>
      </c>
      <c r="AC6665" s="5">
        <v>0</v>
      </c>
      <c r="AD6665" s="6">
        <v>0</v>
      </c>
      <c r="AE6665" s="5">
        <v>0</v>
      </c>
      <c r="AF6665" s="6">
        <v>0</v>
      </c>
    </row>
    <row r="6666" spans="2:32" x14ac:dyDescent="0.35">
      <c r="B6666" s="1" t="s">
        <v>574</v>
      </c>
      <c r="C6666" s="5">
        <v>0</v>
      </c>
      <c r="D6666" s="6">
        <v>0</v>
      </c>
      <c r="E6666" s="5">
        <v>0</v>
      </c>
      <c r="F6666" s="6">
        <v>0</v>
      </c>
      <c r="G6666" s="5">
        <v>0</v>
      </c>
      <c r="H6666" s="6">
        <v>0</v>
      </c>
      <c r="I6666" s="5">
        <v>0</v>
      </c>
      <c r="J6666" s="6">
        <v>0</v>
      </c>
      <c r="K6666" s="5">
        <v>0</v>
      </c>
      <c r="L6666" s="6">
        <v>0</v>
      </c>
      <c r="M6666" s="5">
        <v>0</v>
      </c>
      <c r="N6666" s="6">
        <v>0</v>
      </c>
      <c r="O6666" s="5">
        <v>0</v>
      </c>
      <c r="P6666" s="6">
        <v>0</v>
      </c>
      <c r="Q6666" s="5">
        <v>0</v>
      </c>
      <c r="R6666" s="6">
        <v>0</v>
      </c>
      <c r="S6666" s="5">
        <v>0</v>
      </c>
      <c r="T6666" s="6">
        <v>0</v>
      </c>
      <c r="U6666" s="5">
        <v>0</v>
      </c>
      <c r="V6666" s="6">
        <v>0</v>
      </c>
      <c r="W6666" s="5">
        <v>0</v>
      </c>
      <c r="X6666" s="6">
        <v>0</v>
      </c>
      <c r="Y6666" s="5">
        <v>0</v>
      </c>
      <c r="Z6666" s="6">
        <v>0</v>
      </c>
      <c r="AA6666" s="5">
        <v>0</v>
      </c>
      <c r="AB6666" s="6">
        <v>0</v>
      </c>
      <c r="AC6666" s="5">
        <v>0</v>
      </c>
      <c r="AD6666" s="6">
        <v>0</v>
      </c>
      <c r="AE6666" s="5">
        <v>0</v>
      </c>
      <c r="AF6666" s="6">
        <v>0</v>
      </c>
    </row>
    <row r="6667" spans="2:32" x14ac:dyDescent="0.35">
      <c r="B6667" s="1" t="s">
        <v>578</v>
      </c>
      <c r="C6667" s="5">
        <v>0</v>
      </c>
      <c r="D6667" s="6">
        <v>0</v>
      </c>
      <c r="E6667" s="5">
        <v>0</v>
      </c>
      <c r="F6667" s="6">
        <v>0</v>
      </c>
      <c r="G6667" s="5">
        <v>0</v>
      </c>
      <c r="H6667" s="6">
        <v>0</v>
      </c>
      <c r="I6667" s="5">
        <v>0</v>
      </c>
      <c r="J6667" s="6">
        <v>0</v>
      </c>
      <c r="K6667" s="5">
        <v>0</v>
      </c>
      <c r="L6667" s="6">
        <v>0</v>
      </c>
      <c r="M6667" s="5">
        <v>0</v>
      </c>
      <c r="N6667" s="6">
        <v>0</v>
      </c>
      <c r="O6667" s="5">
        <v>0</v>
      </c>
      <c r="P6667" s="6">
        <v>0</v>
      </c>
      <c r="Q6667" s="5">
        <v>0</v>
      </c>
      <c r="R6667" s="6">
        <v>0</v>
      </c>
      <c r="S6667" s="5">
        <v>0</v>
      </c>
      <c r="T6667" s="6">
        <v>0</v>
      </c>
      <c r="U6667" s="5">
        <v>0</v>
      </c>
      <c r="V6667" s="6">
        <v>0</v>
      </c>
      <c r="W6667" s="5">
        <v>0</v>
      </c>
      <c r="X6667" s="6">
        <v>0</v>
      </c>
      <c r="Y6667" s="5">
        <v>0</v>
      </c>
      <c r="Z6667" s="6">
        <v>0</v>
      </c>
      <c r="AA6667" s="5">
        <v>0</v>
      </c>
      <c r="AB6667" s="6">
        <v>0</v>
      </c>
      <c r="AC6667" s="5">
        <v>0</v>
      </c>
      <c r="AD6667" s="6">
        <v>0</v>
      </c>
      <c r="AE6667" s="5">
        <v>0</v>
      </c>
      <c r="AF6667" s="6">
        <v>0</v>
      </c>
    </row>
    <row r="6668" spans="2:32" x14ac:dyDescent="0.35">
      <c r="B6668" s="1" t="s">
        <v>579</v>
      </c>
      <c r="C6668" s="5">
        <v>0</v>
      </c>
      <c r="D6668" s="6">
        <v>0</v>
      </c>
      <c r="E6668" s="5">
        <v>0</v>
      </c>
      <c r="F6668" s="6">
        <v>0</v>
      </c>
      <c r="G6668" s="5">
        <v>0</v>
      </c>
      <c r="H6668" s="6">
        <v>0</v>
      </c>
      <c r="I6668" s="5">
        <v>0</v>
      </c>
      <c r="J6668" s="6">
        <v>0</v>
      </c>
      <c r="K6668" s="5">
        <v>0</v>
      </c>
      <c r="L6668" s="6">
        <v>0</v>
      </c>
      <c r="M6668" s="5">
        <v>0</v>
      </c>
      <c r="N6668" s="6">
        <v>0</v>
      </c>
      <c r="O6668" s="5">
        <v>0</v>
      </c>
      <c r="P6668" s="6">
        <v>0</v>
      </c>
      <c r="Q6668" s="5">
        <v>0</v>
      </c>
      <c r="R6668" s="6">
        <v>0</v>
      </c>
      <c r="S6668" s="5">
        <v>0</v>
      </c>
      <c r="T6668" s="6">
        <v>0</v>
      </c>
      <c r="U6668" s="5">
        <v>0</v>
      </c>
      <c r="V6668" s="6">
        <v>0</v>
      </c>
      <c r="W6668" s="5">
        <v>0</v>
      </c>
      <c r="X6668" s="6">
        <v>0</v>
      </c>
      <c r="Y6668" s="5">
        <v>0</v>
      </c>
      <c r="Z6668" s="6">
        <v>0</v>
      </c>
      <c r="AA6668" s="5">
        <v>0</v>
      </c>
      <c r="AB6668" s="6">
        <v>0</v>
      </c>
      <c r="AC6668" s="5">
        <v>0</v>
      </c>
      <c r="AD6668" s="6">
        <v>0</v>
      </c>
      <c r="AE6668" s="5">
        <v>0</v>
      </c>
      <c r="AF6668" s="6">
        <v>0</v>
      </c>
    </row>
    <row r="6669" spans="2:32" x14ac:dyDescent="0.35">
      <c r="B6669" s="1" t="s">
        <v>582</v>
      </c>
      <c r="C6669" s="5">
        <v>0</v>
      </c>
      <c r="D6669" s="6">
        <v>0</v>
      </c>
      <c r="E6669" s="5">
        <v>0</v>
      </c>
      <c r="F6669" s="6">
        <v>0</v>
      </c>
      <c r="G6669" s="5">
        <v>0</v>
      </c>
      <c r="H6669" s="6">
        <v>0</v>
      </c>
      <c r="I6669" s="5">
        <v>0</v>
      </c>
      <c r="J6669" s="6">
        <v>0</v>
      </c>
      <c r="K6669" s="5">
        <v>0</v>
      </c>
      <c r="L6669" s="6">
        <v>0</v>
      </c>
      <c r="M6669" s="5">
        <v>0</v>
      </c>
      <c r="N6669" s="6">
        <v>0</v>
      </c>
      <c r="O6669" s="5">
        <v>0</v>
      </c>
      <c r="P6669" s="6">
        <v>0</v>
      </c>
      <c r="Q6669" s="5">
        <v>0</v>
      </c>
      <c r="R6669" s="6">
        <v>0</v>
      </c>
      <c r="S6669" s="5">
        <v>0</v>
      </c>
      <c r="T6669" s="6">
        <v>0</v>
      </c>
      <c r="U6669" s="5">
        <v>0</v>
      </c>
      <c r="V6669" s="6">
        <v>0</v>
      </c>
      <c r="W6669" s="5">
        <v>0</v>
      </c>
      <c r="X6669" s="6">
        <v>0</v>
      </c>
      <c r="Y6669" s="5">
        <v>0</v>
      </c>
      <c r="Z6669" s="6">
        <v>0</v>
      </c>
      <c r="AA6669" s="5">
        <v>0</v>
      </c>
      <c r="AB6669" s="6">
        <v>0</v>
      </c>
      <c r="AC6669" s="5">
        <v>0</v>
      </c>
      <c r="AD6669" s="6">
        <v>0</v>
      </c>
      <c r="AE6669" s="5">
        <v>0</v>
      </c>
      <c r="AF6669" s="6">
        <v>0</v>
      </c>
    </row>
    <row r="6670" spans="2:32" x14ac:dyDescent="0.35">
      <c r="B6670" s="1" t="s">
        <v>583</v>
      </c>
      <c r="C6670" s="5">
        <v>0</v>
      </c>
      <c r="D6670" s="6">
        <v>0</v>
      </c>
      <c r="E6670" s="5">
        <v>0</v>
      </c>
      <c r="F6670" s="6">
        <v>0</v>
      </c>
      <c r="G6670" s="5">
        <v>0</v>
      </c>
      <c r="H6670" s="6">
        <v>0</v>
      </c>
      <c r="I6670" s="5">
        <v>0</v>
      </c>
      <c r="J6670" s="6">
        <v>0</v>
      </c>
      <c r="K6670" s="5">
        <v>0</v>
      </c>
      <c r="L6670" s="6">
        <v>0</v>
      </c>
      <c r="M6670" s="5">
        <v>0</v>
      </c>
      <c r="N6670" s="6">
        <v>0</v>
      </c>
      <c r="O6670" s="5">
        <v>0</v>
      </c>
      <c r="P6670" s="6">
        <v>0</v>
      </c>
      <c r="Q6670" s="5">
        <v>0</v>
      </c>
      <c r="R6670" s="6">
        <v>0</v>
      </c>
      <c r="S6670" s="5">
        <v>0</v>
      </c>
      <c r="T6670" s="6">
        <v>0</v>
      </c>
      <c r="U6670" s="5">
        <v>0</v>
      </c>
      <c r="V6670" s="6">
        <v>0</v>
      </c>
      <c r="W6670" s="5">
        <v>0</v>
      </c>
      <c r="X6670" s="6">
        <v>0</v>
      </c>
      <c r="Y6670" s="5">
        <v>0</v>
      </c>
      <c r="Z6670" s="6">
        <v>0</v>
      </c>
      <c r="AA6670" s="5">
        <v>0</v>
      </c>
      <c r="AB6670" s="6">
        <v>0</v>
      </c>
      <c r="AC6670" s="5">
        <v>0</v>
      </c>
      <c r="AD6670" s="6">
        <v>0</v>
      </c>
      <c r="AE6670" s="5">
        <v>0</v>
      </c>
      <c r="AF6670" s="6">
        <v>0</v>
      </c>
    </row>
    <row r="6671" spans="2:32" x14ac:dyDescent="0.35">
      <c r="B6671" s="1" t="s">
        <v>587</v>
      </c>
      <c r="C6671" s="5">
        <v>0</v>
      </c>
      <c r="D6671" s="6">
        <v>0</v>
      </c>
      <c r="E6671" s="5">
        <v>0</v>
      </c>
      <c r="F6671" s="6">
        <v>0</v>
      </c>
      <c r="G6671" s="5">
        <v>0</v>
      </c>
      <c r="H6671" s="6">
        <v>0</v>
      </c>
      <c r="I6671" s="5">
        <v>0</v>
      </c>
      <c r="J6671" s="6">
        <v>0</v>
      </c>
      <c r="K6671" s="5">
        <v>0</v>
      </c>
      <c r="L6671" s="6">
        <v>0</v>
      </c>
      <c r="M6671" s="5">
        <v>0</v>
      </c>
      <c r="N6671" s="6">
        <v>0</v>
      </c>
      <c r="O6671" s="5">
        <v>0</v>
      </c>
      <c r="P6671" s="6">
        <v>0</v>
      </c>
      <c r="Q6671" s="5">
        <v>0</v>
      </c>
      <c r="R6671" s="6">
        <v>0</v>
      </c>
      <c r="S6671" s="5">
        <v>0</v>
      </c>
      <c r="T6671" s="6">
        <v>0</v>
      </c>
      <c r="U6671" s="5">
        <v>0</v>
      </c>
      <c r="V6671" s="6">
        <v>0</v>
      </c>
      <c r="W6671" s="5">
        <v>0</v>
      </c>
      <c r="X6671" s="6">
        <v>0</v>
      </c>
      <c r="Y6671" s="5">
        <v>0</v>
      </c>
      <c r="Z6671" s="6">
        <v>0</v>
      </c>
      <c r="AA6671" s="5">
        <v>0</v>
      </c>
      <c r="AB6671" s="6">
        <v>0</v>
      </c>
      <c r="AC6671" s="5">
        <v>0</v>
      </c>
      <c r="AD6671" s="6">
        <v>0</v>
      </c>
      <c r="AE6671" s="5">
        <v>0</v>
      </c>
      <c r="AF6671" s="6">
        <v>0</v>
      </c>
    </row>
    <row r="6672" spans="2:32" x14ac:dyDescent="0.35">
      <c r="B6672" s="2" t="s">
        <v>8</v>
      </c>
    </row>
    <row r="6673" spans="2:32" x14ac:dyDescent="0.35">
      <c r="B6673" s="1" t="s">
        <v>592</v>
      </c>
      <c r="C6673" s="5">
        <v>0</v>
      </c>
      <c r="D6673" s="6">
        <v>0</v>
      </c>
      <c r="E6673" s="5">
        <v>0</v>
      </c>
      <c r="F6673" s="6">
        <v>0</v>
      </c>
      <c r="G6673" s="5">
        <v>0</v>
      </c>
      <c r="H6673" s="6">
        <v>0</v>
      </c>
      <c r="I6673" s="5">
        <v>0</v>
      </c>
      <c r="J6673" s="6">
        <v>0</v>
      </c>
      <c r="K6673" s="5">
        <v>0</v>
      </c>
      <c r="L6673" s="6">
        <v>0</v>
      </c>
      <c r="M6673" s="5">
        <v>0</v>
      </c>
      <c r="N6673" s="6">
        <v>0</v>
      </c>
      <c r="O6673" s="5">
        <v>0</v>
      </c>
      <c r="P6673" s="6">
        <v>0</v>
      </c>
      <c r="Q6673" s="5">
        <v>0</v>
      </c>
      <c r="R6673" s="6">
        <v>0</v>
      </c>
      <c r="S6673" s="5">
        <v>0</v>
      </c>
      <c r="T6673" s="6">
        <v>0</v>
      </c>
      <c r="U6673" s="5">
        <v>0</v>
      </c>
      <c r="V6673" s="6">
        <v>0</v>
      </c>
      <c r="W6673" s="5">
        <v>0</v>
      </c>
      <c r="X6673" s="6">
        <v>0</v>
      </c>
      <c r="Y6673" s="5">
        <v>0</v>
      </c>
      <c r="Z6673" s="6">
        <v>0</v>
      </c>
      <c r="AA6673" s="5">
        <v>0</v>
      </c>
      <c r="AB6673" s="6">
        <v>0</v>
      </c>
      <c r="AC6673" s="5">
        <v>0</v>
      </c>
      <c r="AD6673" s="6">
        <v>0</v>
      </c>
      <c r="AE6673" s="5">
        <v>0</v>
      </c>
      <c r="AF6673" s="6">
        <v>0</v>
      </c>
    </row>
    <row r="6674" spans="2:32" x14ac:dyDescent="0.35">
      <c r="B6674" s="1" t="s">
        <v>595</v>
      </c>
      <c r="C6674" s="5">
        <v>0</v>
      </c>
      <c r="D6674" s="6">
        <v>0</v>
      </c>
      <c r="E6674" s="5">
        <v>0</v>
      </c>
      <c r="F6674" s="6">
        <v>0</v>
      </c>
      <c r="G6674" s="5">
        <v>0</v>
      </c>
      <c r="H6674" s="6">
        <v>0</v>
      </c>
      <c r="I6674" s="5">
        <v>0</v>
      </c>
      <c r="J6674" s="6">
        <v>0</v>
      </c>
      <c r="K6674" s="5">
        <v>0</v>
      </c>
      <c r="L6674" s="6">
        <v>0</v>
      </c>
      <c r="M6674" s="5">
        <v>0</v>
      </c>
      <c r="N6674" s="6">
        <v>0</v>
      </c>
      <c r="O6674" s="5">
        <v>0</v>
      </c>
      <c r="P6674" s="6">
        <v>0</v>
      </c>
      <c r="Q6674" s="5">
        <v>0</v>
      </c>
      <c r="R6674" s="6">
        <v>0</v>
      </c>
      <c r="S6674" s="5">
        <v>0</v>
      </c>
      <c r="T6674" s="6">
        <v>0</v>
      </c>
      <c r="U6674" s="5">
        <v>0</v>
      </c>
      <c r="V6674" s="6">
        <v>0</v>
      </c>
      <c r="W6674" s="5">
        <v>0</v>
      </c>
      <c r="X6674" s="6">
        <v>0</v>
      </c>
      <c r="Y6674" s="5">
        <v>0</v>
      </c>
      <c r="Z6674" s="6">
        <v>0</v>
      </c>
      <c r="AA6674" s="5">
        <v>0</v>
      </c>
      <c r="AB6674" s="6">
        <v>0</v>
      </c>
      <c r="AC6674" s="5">
        <v>0</v>
      </c>
      <c r="AD6674" s="6">
        <v>0</v>
      </c>
      <c r="AE6674" s="5">
        <v>0</v>
      </c>
      <c r="AF6674" s="6">
        <v>0</v>
      </c>
    </row>
    <row r="6675" spans="2:32" x14ac:dyDescent="0.35">
      <c r="B6675" s="1" t="s">
        <v>597</v>
      </c>
      <c r="C6675" s="5">
        <v>0</v>
      </c>
      <c r="D6675" s="6">
        <v>0</v>
      </c>
      <c r="E6675" s="5">
        <v>0</v>
      </c>
      <c r="F6675" s="6">
        <v>0</v>
      </c>
      <c r="G6675" s="5">
        <v>0</v>
      </c>
      <c r="H6675" s="6">
        <v>0</v>
      </c>
      <c r="I6675" s="5">
        <v>0</v>
      </c>
      <c r="J6675" s="6">
        <v>0</v>
      </c>
      <c r="K6675" s="5">
        <v>0</v>
      </c>
      <c r="L6675" s="6">
        <v>0</v>
      </c>
      <c r="M6675" s="5">
        <v>0</v>
      </c>
      <c r="N6675" s="6">
        <v>0</v>
      </c>
      <c r="O6675" s="5">
        <v>0</v>
      </c>
      <c r="P6675" s="6">
        <v>0</v>
      </c>
      <c r="Q6675" s="5">
        <v>0</v>
      </c>
      <c r="R6675" s="6">
        <v>0</v>
      </c>
      <c r="S6675" s="5">
        <v>0</v>
      </c>
      <c r="T6675" s="6">
        <v>0</v>
      </c>
      <c r="U6675" s="5">
        <v>0</v>
      </c>
      <c r="V6675" s="6">
        <v>0</v>
      </c>
      <c r="W6675" s="5">
        <v>0</v>
      </c>
      <c r="X6675" s="6">
        <v>0</v>
      </c>
      <c r="Y6675" s="5">
        <v>0</v>
      </c>
      <c r="Z6675" s="6">
        <v>0</v>
      </c>
      <c r="AA6675" s="5">
        <v>0</v>
      </c>
      <c r="AB6675" s="6">
        <v>0</v>
      </c>
      <c r="AC6675" s="5">
        <v>0</v>
      </c>
      <c r="AD6675" s="6">
        <v>0</v>
      </c>
      <c r="AE6675" s="5">
        <v>0</v>
      </c>
      <c r="AF6675" s="6">
        <v>0</v>
      </c>
    </row>
    <row r="6676" spans="2:32" x14ac:dyDescent="0.35">
      <c r="B6676" s="1" t="s">
        <v>601</v>
      </c>
      <c r="C6676" s="5">
        <v>0</v>
      </c>
      <c r="D6676" s="6">
        <v>0</v>
      </c>
      <c r="E6676" s="5">
        <v>0</v>
      </c>
      <c r="F6676" s="6">
        <v>0</v>
      </c>
      <c r="G6676" s="5">
        <v>0</v>
      </c>
      <c r="H6676" s="6">
        <v>0</v>
      </c>
      <c r="I6676" s="5">
        <v>0</v>
      </c>
      <c r="J6676" s="6">
        <v>0</v>
      </c>
      <c r="K6676" s="5">
        <v>0</v>
      </c>
      <c r="L6676" s="6">
        <v>0</v>
      </c>
      <c r="M6676" s="5">
        <v>0</v>
      </c>
      <c r="N6676" s="6">
        <v>0</v>
      </c>
      <c r="O6676" s="5">
        <v>0</v>
      </c>
      <c r="P6676" s="6">
        <v>0</v>
      </c>
      <c r="Q6676" s="5">
        <v>0</v>
      </c>
      <c r="R6676" s="6">
        <v>0</v>
      </c>
      <c r="S6676" s="5">
        <v>0</v>
      </c>
      <c r="T6676" s="6">
        <v>0</v>
      </c>
      <c r="U6676" s="5">
        <v>0</v>
      </c>
      <c r="V6676" s="6">
        <v>0</v>
      </c>
      <c r="W6676" s="5">
        <v>0</v>
      </c>
      <c r="X6676" s="6">
        <v>0</v>
      </c>
      <c r="Y6676" s="5">
        <v>0</v>
      </c>
      <c r="Z6676" s="6">
        <v>0</v>
      </c>
      <c r="AA6676" s="5">
        <v>0</v>
      </c>
      <c r="AB6676" s="6">
        <v>0</v>
      </c>
      <c r="AC6676" s="5">
        <v>0</v>
      </c>
      <c r="AD6676" s="6">
        <v>0</v>
      </c>
      <c r="AE6676" s="5">
        <v>0</v>
      </c>
      <c r="AF6676" s="6">
        <v>0</v>
      </c>
    </row>
    <row r="6677" spans="2:32" x14ac:dyDescent="0.35">
      <c r="B6677" s="1" t="s">
        <v>602</v>
      </c>
      <c r="C6677" s="5">
        <v>0</v>
      </c>
      <c r="D6677" s="6">
        <v>0</v>
      </c>
      <c r="E6677" s="5">
        <v>0</v>
      </c>
      <c r="F6677" s="6">
        <v>0</v>
      </c>
      <c r="G6677" s="5">
        <v>0</v>
      </c>
      <c r="H6677" s="6">
        <v>0</v>
      </c>
      <c r="I6677" s="5">
        <v>0</v>
      </c>
      <c r="J6677" s="6">
        <v>0</v>
      </c>
      <c r="K6677" s="5">
        <v>0</v>
      </c>
      <c r="L6677" s="6">
        <v>0</v>
      </c>
      <c r="M6677" s="5">
        <v>0</v>
      </c>
      <c r="N6677" s="6">
        <v>0</v>
      </c>
      <c r="O6677" s="5">
        <v>0</v>
      </c>
      <c r="P6677" s="6">
        <v>0</v>
      </c>
      <c r="Q6677" s="5">
        <v>0</v>
      </c>
      <c r="R6677" s="6">
        <v>0</v>
      </c>
      <c r="S6677" s="5">
        <v>0</v>
      </c>
      <c r="T6677" s="6">
        <v>0</v>
      </c>
      <c r="U6677" s="5">
        <v>0</v>
      </c>
      <c r="V6677" s="6">
        <v>0</v>
      </c>
      <c r="W6677" s="5">
        <v>0</v>
      </c>
      <c r="X6677" s="6">
        <v>0</v>
      </c>
      <c r="Y6677" s="5">
        <v>0</v>
      </c>
      <c r="Z6677" s="6">
        <v>0</v>
      </c>
      <c r="AA6677" s="5">
        <v>0</v>
      </c>
      <c r="AB6677" s="6">
        <v>0</v>
      </c>
      <c r="AC6677" s="5">
        <v>0</v>
      </c>
      <c r="AD6677" s="6">
        <v>0</v>
      </c>
      <c r="AE6677" s="5">
        <v>0</v>
      </c>
      <c r="AF6677" s="6">
        <v>0</v>
      </c>
    </row>
    <row r="6678" spans="2:32" x14ac:dyDescent="0.35">
      <c r="B6678" s="1" t="s">
        <v>606</v>
      </c>
      <c r="C6678" s="5">
        <v>0</v>
      </c>
      <c r="D6678" s="6">
        <v>0</v>
      </c>
      <c r="E6678" s="5">
        <v>0</v>
      </c>
      <c r="F6678" s="6">
        <v>0</v>
      </c>
      <c r="G6678" s="5">
        <v>0</v>
      </c>
      <c r="H6678" s="6">
        <v>0</v>
      </c>
      <c r="I6678" s="5">
        <v>0</v>
      </c>
      <c r="J6678" s="6">
        <v>0</v>
      </c>
      <c r="K6678" s="5">
        <v>0</v>
      </c>
      <c r="L6678" s="6">
        <v>0</v>
      </c>
      <c r="M6678" s="5">
        <v>0</v>
      </c>
      <c r="N6678" s="6">
        <v>0</v>
      </c>
      <c r="O6678" s="5">
        <v>0</v>
      </c>
      <c r="P6678" s="6">
        <v>0</v>
      </c>
      <c r="Q6678" s="5">
        <v>0</v>
      </c>
      <c r="R6678" s="6">
        <v>0</v>
      </c>
      <c r="S6678" s="5">
        <v>0</v>
      </c>
      <c r="T6678" s="6">
        <v>0</v>
      </c>
      <c r="U6678" s="5">
        <v>0</v>
      </c>
      <c r="V6678" s="6">
        <v>0</v>
      </c>
      <c r="W6678" s="5">
        <v>0</v>
      </c>
      <c r="X6678" s="6">
        <v>0</v>
      </c>
      <c r="Y6678" s="5">
        <v>0</v>
      </c>
      <c r="Z6678" s="6">
        <v>0</v>
      </c>
      <c r="AA6678" s="5">
        <v>0</v>
      </c>
      <c r="AB6678" s="6">
        <v>0</v>
      </c>
      <c r="AC6678" s="5">
        <v>0</v>
      </c>
      <c r="AD6678" s="6">
        <v>0</v>
      </c>
      <c r="AE6678" s="5">
        <v>0</v>
      </c>
      <c r="AF6678" s="6">
        <v>0</v>
      </c>
    </row>
    <row r="6679" spans="2:32" x14ac:dyDescent="0.35">
      <c r="B6679" s="1" t="s">
        <v>608</v>
      </c>
      <c r="C6679" s="5">
        <v>0</v>
      </c>
      <c r="D6679" s="6">
        <v>0</v>
      </c>
      <c r="E6679" s="5">
        <v>0</v>
      </c>
      <c r="F6679" s="6">
        <v>0</v>
      </c>
      <c r="G6679" s="5">
        <v>0</v>
      </c>
      <c r="H6679" s="6">
        <v>0</v>
      </c>
      <c r="I6679" s="5">
        <v>0</v>
      </c>
      <c r="J6679" s="6">
        <v>0</v>
      </c>
      <c r="K6679" s="5">
        <v>0</v>
      </c>
      <c r="L6679" s="6">
        <v>0</v>
      </c>
      <c r="M6679" s="5">
        <v>0</v>
      </c>
      <c r="N6679" s="6">
        <v>0</v>
      </c>
      <c r="O6679" s="5">
        <v>0</v>
      </c>
      <c r="P6679" s="6">
        <v>0</v>
      </c>
      <c r="Q6679" s="5">
        <v>0</v>
      </c>
      <c r="R6679" s="6">
        <v>0</v>
      </c>
      <c r="S6679" s="5">
        <v>0</v>
      </c>
      <c r="T6679" s="6">
        <v>0</v>
      </c>
      <c r="U6679" s="5">
        <v>0</v>
      </c>
      <c r="V6679" s="6">
        <v>0</v>
      </c>
      <c r="W6679" s="5">
        <v>0</v>
      </c>
      <c r="X6679" s="6">
        <v>0</v>
      </c>
      <c r="Y6679" s="5">
        <v>0</v>
      </c>
      <c r="Z6679" s="6">
        <v>0</v>
      </c>
      <c r="AA6679" s="5">
        <v>0</v>
      </c>
      <c r="AB6679" s="6">
        <v>0</v>
      </c>
      <c r="AC6679" s="5">
        <v>0</v>
      </c>
      <c r="AD6679" s="6">
        <v>0</v>
      </c>
      <c r="AE6679" s="5">
        <v>0</v>
      </c>
      <c r="AF6679" s="6">
        <v>0</v>
      </c>
    </row>
    <row r="6680" spans="2:32" x14ac:dyDescent="0.35">
      <c r="B6680" s="1" t="s">
        <v>609</v>
      </c>
      <c r="C6680" s="5">
        <v>0</v>
      </c>
      <c r="D6680" s="6">
        <v>0</v>
      </c>
      <c r="E6680" s="5">
        <v>0</v>
      </c>
      <c r="F6680" s="6">
        <v>0</v>
      </c>
      <c r="G6680" s="5">
        <v>0</v>
      </c>
      <c r="H6680" s="6">
        <v>0</v>
      </c>
      <c r="I6680" s="5">
        <v>0</v>
      </c>
      <c r="J6680" s="6">
        <v>0</v>
      </c>
      <c r="K6680" s="5">
        <v>0</v>
      </c>
      <c r="L6680" s="6">
        <v>0</v>
      </c>
      <c r="M6680" s="5">
        <v>0</v>
      </c>
      <c r="N6680" s="6">
        <v>0</v>
      </c>
      <c r="O6680" s="5">
        <v>0</v>
      </c>
      <c r="P6680" s="6">
        <v>0</v>
      </c>
      <c r="Q6680" s="5">
        <v>0</v>
      </c>
      <c r="R6680" s="6">
        <v>0</v>
      </c>
      <c r="S6680" s="5">
        <v>0</v>
      </c>
      <c r="T6680" s="6">
        <v>0</v>
      </c>
      <c r="U6680" s="5">
        <v>0</v>
      </c>
      <c r="V6680" s="6">
        <v>0</v>
      </c>
      <c r="W6680" s="5">
        <v>0</v>
      </c>
      <c r="X6680" s="6">
        <v>0</v>
      </c>
      <c r="Y6680" s="5">
        <v>0</v>
      </c>
      <c r="Z6680" s="6">
        <v>0</v>
      </c>
      <c r="AA6680" s="5">
        <v>0</v>
      </c>
      <c r="AB6680" s="6">
        <v>0</v>
      </c>
      <c r="AC6680" s="5">
        <v>0</v>
      </c>
      <c r="AD6680" s="6">
        <v>0</v>
      </c>
      <c r="AE6680" s="5">
        <v>0</v>
      </c>
      <c r="AF6680" s="6">
        <v>0</v>
      </c>
    </row>
    <row r="6681" spans="2:32" x14ac:dyDescent="0.35">
      <c r="B6681" s="2" t="s">
        <v>9</v>
      </c>
    </row>
    <row r="6682" spans="2:32" x14ac:dyDescent="0.35">
      <c r="B6682" s="1" t="s">
        <v>613</v>
      </c>
      <c r="C6682" s="5">
        <v>0</v>
      </c>
      <c r="D6682" s="6">
        <v>0</v>
      </c>
      <c r="E6682" s="5">
        <v>0</v>
      </c>
      <c r="F6682" s="6">
        <v>0</v>
      </c>
      <c r="G6682" s="5">
        <v>0</v>
      </c>
      <c r="H6682" s="6">
        <v>0</v>
      </c>
      <c r="I6682" s="5">
        <v>0</v>
      </c>
      <c r="J6682" s="6">
        <v>0</v>
      </c>
      <c r="K6682" s="5">
        <v>0</v>
      </c>
      <c r="L6682" s="6">
        <v>0</v>
      </c>
      <c r="M6682" s="5">
        <v>0</v>
      </c>
      <c r="N6682" s="6">
        <v>0</v>
      </c>
      <c r="O6682" s="5">
        <v>0</v>
      </c>
      <c r="P6682" s="6">
        <v>0</v>
      </c>
      <c r="Q6682" s="5">
        <v>0</v>
      </c>
      <c r="R6682" s="6">
        <v>0</v>
      </c>
      <c r="S6682" s="5">
        <v>0</v>
      </c>
      <c r="T6682" s="6">
        <v>0</v>
      </c>
      <c r="U6682" s="5">
        <v>0</v>
      </c>
      <c r="V6682" s="6">
        <v>0</v>
      </c>
      <c r="W6682" s="5">
        <v>0</v>
      </c>
      <c r="X6682" s="6">
        <v>0</v>
      </c>
      <c r="Y6682" s="5">
        <v>0</v>
      </c>
      <c r="Z6682" s="6">
        <v>0</v>
      </c>
      <c r="AA6682" s="5">
        <v>0</v>
      </c>
      <c r="AB6682" s="6">
        <v>0</v>
      </c>
      <c r="AC6682" s="5">
        <v>0</v>
      </c>
      <c r="AD6682" s="6">
        <v>0</v>
      </c>
      <c r="AE6682" s="5">
        <v>0</v>
      </c>
      <c r="AF6682" s="6">
        <v>0</v>
      </c>
    </row>
    <row r="6683" spans="2:32" x14ac:dyDescent="0.35">
      <c r="B6683" s="1" t="s">
        <v>614</v>
      </c>
      <c r="C6683" s="5">
        <v>0</v>
      </c>
      <c r="D6683" s="6">
        <v>0</v>
      </c>
      <c r="E6683" s="5">
        <v>0</v>
      </c>
      <c r="F6683" s="6">
        <v>0</v>
      </c>
      <c r="G6683" s="5">
        <v>0</v>
      </c>
      <c r="H6683" s="6">
        <v>0</v>
      </c>
      <c r="I6683" s="5">
        <v>0</v>
      </c>
      <c r="J6683" s="6">
        <v>0</v>
      </c>
      <c r="K6683" s="5">
        <v>0</v>
      </c>
      <c r="L6683" s="6">
        <v>0</v>
      </c>
      <c r="M6683" s="5">
        <v>0</v>
      </c>
      <c r="N6683" s="6">
        <v>0</v>
      </c>
      <c r="O6683" s="5">
        <v>0</v>
      </c>
      <c r="P6683" s="6">
        <v>0</v>
      </c>
      <c r="Q6683" s="5">
        <v>0</v>
      </c>
      <c r="R6683" s="6">
        <v>0</v>
      </c>
      <c r="S6683" s="5">
        <v>0</v>
      </c>
      <c r="T6683" s="6">
        <v>0</v>
      </c>
      <c r="U6683" s="5">
        <v>0</v>
      </c>
      <c r="V6683" s="6">
        <v>0</v>
      </c>
      <c r="W6683" s="5">
        <v>0</v>
      </c>
      <c r="X6683" s="6">
        <v>0</v>
      </c>
      <c r="Y6683" s="5">
        <v>0</v>
      </c>
      <c r="Z6683" s="6">
        <v>0</v>
      </c>
      <c r="AA6683" s="5">
        <v>0</v>
      </c>
      <c r="AB6683" s="6">
        <v>0</v>
      </c>
      <c r="AC6683" s="5">
        <v>0</v>
      </c>
      <c r="AD6683" s="6">
        <v>0</v>
      </c>
      <c r="AE6683" s="5">
        <v>0</v>
      </c>
      <c r="AF6683" s="6">
        <v>0</v>
      </c>
    </row>
    <row r="6684" spans="2:32" x14ac:dyDescent="0.35">
      <c r="B6684" s="1" t="s">
        <v>615</v>
      </c>
      <c r="C6684" s="5">
        <v>0</v>
      </c>
      <c r="D6684" s="6">
        <v>0</v>
      </c>
      <c r="E6684" s="5">
        <v>0</v>
      </c>
      <c r="F6684" s="6">
        <v>0</v>
      </c>
      <c r="G6684" s="5">
        <v>0</v>
      </c>
      <c r="H6684" s="6">
        <v>0</v>
      </c>
      <c r="I6684" s="5">
        <v>0</v>
      </c>
      <c r="J6684" s="6">
        <v>0</v>
      </c>
      <c r="K6684" s="5">
        <v>0</v>
      </c>
      <c r="L6684" s="6">
        <v>0</v>
      </c>
      <c r="M6684" s="5">
        <v>0</v>
      </c>
      <c r="N6684" s="6">
        <v>0</v>
      </c>
      <c r="O6684" s="5">
        <v>0</v>
      </c>
      <c r="P6684" s="6">
        <v>0</v>
      </c>
      <c r="Q6684" s="5">
        <v>0</v>
      </c>
      <c r="R6684" s="6">
        <v>0</v>
      </c>
      <c r="S6684" s="5">
        <v>0</v>
      </c>
      <c r="T6684" s="6">
        <v>0</v>
      </c>
      <c r="U6684" s="5">
        <v>0</v>
      </c>
      <c r="V6684" s="6">
        <v>0</v>
      </c>
      <c r="W6684" s="5">
        <v>0</v>
      </c>
      <c r="X6684" s="6">
        <v>0</v>
      </c>
      <c r="Y6684" s="5">
        <v>0</v>
      </c>
      <c r="Z6684" s="6">
        <v>0</v>
      </c>
      <c r="AA6684" s="5">
        <v>0</v>
      </c>
      <c r="AB6684" s="6">
        <v>0</v>
      </c>
      <c r="AC6684" s="5">
        <v>0</v>
      </c>
      <c r="AD6684" s="6">
        <v>0</v>
      </c>
      <c r="AE6684" s="5">
        <v>0</v>
      </c>
      <c r="AF6684" s="6">
        <v>0</v>
      </c>
    </row>
    <row r="6685" spans="2:32" x14ac:dyDescent="0.35">
      <c r="B6685" s="1" t="s">
        <v>616</v>
      </c>
      <c r="C6685" s="5">
        <v>0</v>
      </c>
      <c r="D6685" s="6">
        <v>0</v>
      </c>
      <c r="E6685" s="5">
        <v>0</v>
      </c>
      <c r="F6685" s="6">
        <v>0</v>
      </c>
      <c r="G6685" s="5">
        <v>0</v>
      </c>
      <c r="H6685" s="6">
        <v>0</v>
      </c>
      <c r="I6685" s="5">
        <v>0</v>
      </c>
      <c r="J6685" s="6">
        <v>0</v>
      </c>
      <c r="K6685" s="5">
        <v>0</v>
      </c>
      <c r="L6685" s="6">
        <v>0</v>
      </c>
      <c r="M6685" s="5">
        <v>0</v>
      </c>
      <c r="N6685" s="6">
        <v>0</v>
      </c>
      <c r="O6685" s="5">
        <v>0</v>
      </c>
      <c r="P6685" s="6">
        <v>0</v>
      </c>
      <c r="Q6685" s="5">
        <v>0</v>
      </c>
      <c r="R6685" s="6">
        <v>0</v>
      </c>
      <c r="S6685" s="5">
        <v>0</v>
      </c>
      <c r="T6685" s="6">
        <v>0</v>
      </c>
      <c r="U6685" s="5">
        <v>0</v>
      </c>
      <c r="V6685" s="6">
        <v>0</v>
      </c>
      <c r="W6685" s="5">
        <v>0</v>
      </c>
      <c r="X6685" s="6">
        <v>0</v>
      </c>
      <c r="Y6685" s="5">
        <v>0</v>
      </c>
      <c r="Z6685" s="6">
        <v>0</v>
      </c>
      <c r="AA6685" s="5">
        <v>0</v>
      </c>
      <c r="AB6685" s="6">
        <v>0</v>
      </c>
      <c r="AC6685" s="5">
        <v>0</v>
      </c>
      <c r="AD6685" s="6">
        <v>0</v>
      </c>
      <c r="AE6685" s="5">
        <v>0</v>
      </c>
      <c r="AF6685" s="6">
        <v>0</v>
      </c>
    </row>
    <row r="6686" spans="2:32" x14ac:dyDescent="0.35">
      <c r="B6686" s="1" t="s">
        <v>617</v>
      </c>
      <c r="C6686" s="5">
        <v>0</v>
      </c>
      <c r="D6686" s="6">
        <v>0</v>
      </c>
      <c r="E6686" s="5">
        <v>0</v>
      </c>
      <c r="F6686" s="6">
        <v>0</v>
      </c>
      <c r="G6686" s="5">
        <v>0</v>
      </c>
      <c r="H6686" s="6">
        <v>0</v>
      </c>
      <c r="I6686" s="5">
        <v>0</v>
      </c>
      <c r="J6686" s="6">
        <v>0</v>
      </c>
      <c r="K6686" s="5">
        <v>0</v>
      </c>
      <c r="L6686" s="6">
        <v>0</v>
      </c>
      <c r="M6686" s="5">
        <v>0</v>
      </c>
      <c r="N6686" s="6">
        <v>0</v>
      </c>
      <c r="O6686" s="5">
        <v>0</v>
      </c>
      <c r="P6686" s="6">
        <v>0</v>
      </c>
      <c r="Q6686" s="5">
        <v>0</v>
      </c>
      <c r="R6686" s="6">
        <v>0</v>
      </c>
      <c r="S6686" s="5">
        <v>0</v>
      </c>
      <c r="T6686" s="6">
        <v>0</v>
      </c>
      <c r="U6686" s="5">
        <v>0</v>
      </c>
      <c r="V6686" s="6">
        <v>0</v>
      </c>
      <c r="W6686" s="5">
        <v>0</v>
      </c>
      <c r="X6686" s="6">
        <v>0</v>
      </c>
      <c r="Y6686" s="5">
        <v>0</v>
      </c>
      <c r="Z6686" s="6">
        <v>0</v>
      </c>
      <c r="AA6686" s="5">
        <v>0</v>
      </c>
      <c r="AB6686" s="6">
        <v>0</v>
      </c>
      <c r="AC6686" s="5">
        <v>0</v>
      </c>
      <c r="AD6686" s="6">
        <v>0</v>
      </c>
      <c r="AE6686" s="5">
        <v>0</v>
      </c>
      <c r="AF6686" s="6">
        <v>0</v>
      </c>
    </row>
    <row r="6687" spans="2:32" x14ac:dyDescent="0.35">
      <c r="B6687" s="1" t="s">
        <v>618</v>
      </c>
      <c r="C6687" s="5">
        <v>0</v>
      </c>
      <c r="D6687" s="6">
        <v>0</v>
      </c>
      <c r="E6687" s="5">
        <v>0</v>
      </c>
      <c r="F6687" s="6">
        <v>0</v>
      </c>
      <c r="G6687" s="5">
        <v>0</v>
      </c>
      <c r="H6687" s="6">
        <v>0</v>
      </c>
      <c r="I6687" s="5">
        <v>0</v>
      </c>
      <c r="J6687" s="6">
        <v>0</v>
      </c>
      <c r="K6687" s="5">
        <v>0</v>
      </c>
      <c r="L6687" s="6">
        <v>0</v>
      </c>
      <c r="M6687" s="5">
        <v>0</v>
      </c>
      <c r="N6687" s="6">
        <v>0</v>
      </c>
      <c r="O6687" s="5">
        <v>0</v>
      </c>
      <c r="P6687" s="6">
        <v>0</v>
      </c>
      <c r="Q6687" s="5">
        <v>0</v>
      </c>
      <c r="R6687" s="6">
        <v>0</v>
      </c>
      <c r="S6687" s="5">
        <v>0</v>
      </c>
      <c r="T6687" s="6">
        <v>0</v>
      </c>
      <c r="U6687" s="5">
        <v>0</v>
      </c>
      <c r="V6687" s="6">
        <v>0</v>
      </c>
      <c r="W6687" s="5">
        <v>0</v>
      </c>
      <c r="X6687" s="6">
        <v>0</v>
      </c>
      <c r="Y6687" s="5">
        <v>0</v>
      </c>
      <c r="Z6687" s="6">
        <v>0</v>
      </c>
      <c r="AA6687" s="5">
        <v>0</v>
      </c>
      <c r="AB6687" s="6">
        <v>0</v>
      </c>
      <c r="AC6687" s="5">
        <v>0</v>
      </c>
      <c r="AD6687" s="6">
        <v>0</v>
      </c>
      <c r="AE6687" s="5">
        <v>0</v>
      </c>
      <c r="AF6687" s="6">
        <v>0</v>
      </c>
    </row>
    <row r="6688" spans="2:32" x14ac:dyDescent="0.35">
      <c r="B6688" s="1" t="s">
        <v>619</v>
      </c>
      <c r="C6688" s="5">
        <v>0</v>
      </c>
      <c r="D6688" s="6">
        <v>0</v>
      </c>
      <c r="E6688" s="5">
        <v>0</v>
      </c>
      <c r="F6688" s="6">
        <v>0</v>
      </c>
      <c r="G6688" s="5">
        <v>0</v>
      </c>
      <c r="H6688" s="6">
        <v>0</v>
      </c>
      <c r="I6688" s="5">
        <v>0</v>
      </c>
      <c r="J6688" s="6">
        <v>0</v>
      </c>
      <c r="K6688" s="5">
        <v>0</v>
      </c>
      <c r="L6688" s="6">
        <v>0</v>
      </c>
      <c r="M6688" s="5">
        <v>0</v>
      </c>
      <c r="N6688" s="6">
        <v>0</v>
      </c>
      <c r="O6688" s="5">
        <v>0</v>
      </c>
      <c r="P6688" s="6">
        <v>0</v>
      </c>
      <c r="Q6688" s="5">
        <v>0</v>
      </c>
      <c r="R6688" s="6">
        <v>0</v>
      </c>
      <c r="S6688" s="5">
        <v>0</v>
      </c>
      <c r="T6688" s="6">
        <v>0</v>
      </c>
      <c r="U6688" s="5">
        <v>0</v>
      </c>
      <c r="V6688" s="6">
        <v>0</v>
      </c>
      <c r="W6688" s="5">
        <v>0</v>
      </c>
      <c r="X6688" s="6">
        <v>0</v>
      </c>
      <c r="Y6688" s="5">
        <v>0</v>
      </c>
      <c r="Z6688" s="6">
        <v>0</v>
      </c>
      <c r="AA6688" s="5">
        <v>0</v>
      </c>
      <c r="AB6688" s="6">
        <v>0</v>
      </c>
      <c r="AC6688" s="5">
        <v>0</v>
      </c>
      <c r="AD6688" s="6">
        <v>0</v>
      </c>
      <c r="AE6688" s="5">
        <v>0</v>
      </c>
      <c r="AF6688" s="6">
        <v>0</v>
      </c>
    </row>
    <row r="6689" spans="2:32" x14ac:dyDescent="0.35">
      <c r="B6689" s="1" t="s">
        <v>620</v>
      </c>
      <c r="C6689" s="5">
        <v>0</v>
      </c>
      <c r="D6689" s="6">
        <v>0</v>
      </c>
      <c r="E6689" s="5">
        <v>0</v>
      </c>
      <c r="F6689" s="6">
        <v>0</v>
      </c>
      <c r="G6689" s="5">
        <v>0</v>
      </c>
      <c r="H6689" s="6">
        <v>0</v>
      </c>
      <c r="I6689" s="5">
        <v>0</v>
      </c>
      <c r="J6689" s="6">
        <v>0</v>
      </c>
      <c r="K6689" s="5">
        <v>0</v>
      </c>
      <c r="L6689" s="6">
        <v>0</v>
      </c>
      <c r="M6689" s="5">
        <v>0</v>
      </c>
      <c r="N6689" s="6">
        <v>0</v>
      </c>
      <c r="O6689" s="5">
        <v>0</v>
      </c>
      <c r="P6689" s="6">
        <v>0</v>
      </c>
      <c r="Q6689" s="5">
        <v>0</v>
      </c>
      <c r="R6689" s="6">
        <v>0</v>
      </c>
      <c r="S6689" s="5">
        <v>0</v>
      </c>
      <c r="T6689" s="6">
        <v>0</v>
      </c>
      <c r="U6689" s="5">
        <v>0</v>
      </c>
      <c r="V6689" s="6">
        <v>0</v>
      </c>
      <c r="W6689" s="5">
        <v>0</v>
      </c>
      <c r="X6689" s="6">
        <v>0</v>
      </c>
      <c r="Y6689" s="5">
        <v>0</v>
      </c>
      <c r="Z6689" s="6">
        <v>0</v>
      </c>
      <c r="AA6689" s="5">
        <v>0</v>
      </c>
      <c r="AB6689" s="6">
        <v>0</v>
      </c>
      <c r="AC6689" s="5">
        <v>0</v>
      </c>
      <c r="AD6689" s="6">
        <v>0</v>
      </c>
      <c r="AE6689" s="5">
        <v>0</v>
      </c>
      <c r="AF6689" s="6">
        <v>0</v>
      </c>
    </row>
    <row r="6690" spans="2:32" x14ac:dyDescent="0.35">
      <c r="B6690" s="1" t="s">
        <v>621</v>
      </c>
      <c r="C6690" s="5">
        <v>0</v>
      </c>
      <c r="D6690" s="6">
        <v>0</v>
      </c>
      <c r="E6690" s="5">
        <v>0</v>
      </c>
      <c r="F6690" s="6">
        <v>0</v>
      </c>
      <c r="G6690" s="5">
        <v>0</v>
      </c>
      <c r="H6690" s="6">
        <v>0</v>
      </c>
      <c r="I6690" s="5">
        <v>0</v>
      </c>
      <c r="J6690" s="6">
        <v>0</v>
      </c>
      <c r="K6690" s="5">
        <v>0</v>
      </c>
      <c r="L6690" s="6">
        <v>0</v>
      </c>
      <c r="M6690" s="5">
        <v>0</v>
      </c>
      <c r="N6690" s="6">
        <v>0</v>
      </c>
      <c r="O6690" s="5">
        <v>0</v>
      </c>
      <c r="P6690" s="6">
        <v>0</v>
      </c>
      <c r="Q6690" s="5">
        <v>0</v>
      </c>
      <c r="R6690" s="6">
        <v>0</v>
      </c>
      <c r="S6690" s="5">
        <v>0</v>
      </c>
      <c r="T6690" s="6">
        <v>0</v>
      </c>
      <c r="U6690" s="5">
        <v>0</v>
      </c>
      <c r="V6690" s="6">
        <v>0</v>
      </c>
      <c r="W6690" s="5">
        <v>0</v>
      </c>
      <c r="X6690" s="6">
        <v>0</v>
      </c>
      <c r="Y6690" s="5">
        <v>0</v>
      </c>
      <c r="Z6690" s="6">
        <v>0</v>
      </c>
      <c r="AA6690" s="5">
        <v>0</v>
      </c>
      <c r="AB6690" s="6">
        <v>0</v>
      </c>
      <c r="AC6690" s="5">
        <v>0</v>
      </c>
      <c r="AD6690" s="6">
        <v>0</v>
      </c>
      <c r="AE6690" s="5">
        <v>0</v>
      </c>
      <c r="AF6690" s="6">
        <v>0</v>
      </c>
    </row>
    <row r="6691" spans="2:32" x14ac:dyDescent="0.35">
      <c r="B6691" s="1" t="s">
        <v>622</v>
      </c>
      <c r="C6691" s="5">
        <v>0</v>
      </c>
      <c r="D6691" s="6">
        <v>0</v>
      </c>
      <c r="E6691" s="5">
        <v>0</v>
      </c>
      <c r="F6691" s="6">
        <v>0</v>
      </c>
      <c r="G6691" s="5">
        <v>0</v>
      </c>
      <c r="H6691" s="6">
        <v>0</v>
      </c>
      <c r="I6691" s="5">
        <v>0</v>
      </c>
      <c r="J6691" s="6">
        <v>0</v>
      </c>
      <c r="K6691" s="5">
        <v>0</v>
      </c>
      <c r="L6691" s="6">
        <v>0</v>
      </c>
      <c r="M6691" s="5">
        <v>0</v>
      </c>
      <c r="N6691" s="6">
        <v>0</v>
      </c>
      <c r="O6691" s="5">
        <v>0</v>
      </c>
      <c r="P6691" s="6">
        <v>0</v>
      </c>
      <c r="Q6691" s="5">
        <v>0</v>
      </c>
      <c r="R6691" s="6">
        <v>0</v>
      </c>
      <c r="S6691" s="5">
        <v>0</v>
      </c>
      <c r="T6691" s="6">
        <v>0</v>
      </c>
      <c r="U6691" s="5">
        <v>0</v>
      </c>
      <c r="V6691" s="6">
        <v>0</v>
      </c>
      <c r="W6691" s="5">
        <v>0</v>
      </c>
      <c r="X6691" s="6">
        <v>0</v>
      </c>
      <c r="Y6691" s="5">
        <v>0</v>
      </c>
      <c r="Z6691" s="6">
        <v>0</v>
      </c>
      <c r="AA6691" s="5">
        <v>0</v>
      </c>
      <c r="AB6691" s="6">
        <v>0</v>
      </c>
      <c r="AC6691" s="5">
        <v>0</v>
      </c>
      <c r="AD6691" s="6">
        <v>0</v>
      </c>
      <c r="AE6691" s="5">
        <v>0</v>
      </c>
      <c r="AF6691" s="6">
        <v>0</v>
      </c>
    </row>
    <row r="6692" spans="2:32" x14ac:dyDescent="0.35">
      <c r="B6692" s="1" t="s">
        <v>623</v>
      </c>
      <c r="C6692" s="5">
        <v>0</v>
      </c>
      <c r="D6692" s="6">
        <v>0</v>
      </c>
      <c r="E6692" s="5">
        <v>0</v>
      </c>
      <c r="F6692" s="6">
        <v>0</v>
      </c>
      <c r="G6692" s="5">
        <v>0</v>
      </c>
      <c r="H6692" s="6">
        <v>0</v>
      </c>
      <c r="I6692" s="5">
        <v>0</v>
      </c>
      <c r="J6692" s="6">
        <v>0</v>
      </c>
      <c r="K6692" s="5">
        <v>0</v>
      </c>
      <c r="L6692" s="6">
        <v>0</v>
      </c>
      <c r="M6692" s="5">
        <v>0</v>
      </c>
      <c r="N6692" s="6">
        <v>0</v>
      </c>
      <c r="O6692" s="5">
        <v>0</v>
      </c>
      <c r="P6692" s="6">
        <v>0</v>
      </c>
      <c r="Q6692" s="5">
        <v>0</v>
      </c>
      <c r="R6692" s="6">
        <v>0</v>
      </c>
      <c r="S6692" s="5">
        <v>0</v>
      </c>
      <c r="T6692" s="6">
        <v>0</v>
      </c>
      <c r="U6692" s="5">
        <v>0</v>
      </c>
      <c r="V6692" s="6">
        <v>0</v>
      </c>
      <c r="W6692" s="5">
        <v>0</v>
      </c>
      <c r="X6692" s="6">
        <v>0</v>
      </c>
      <c r="Y6692" s="5">
        <v>0</v>
      </c>
      <c r="Z6692" s="6">
        <v>0</v>
      </c>
      <c r="AA6692" s="5">
        <v>0</v>
      </c>
      <c r="AB6692" s="6">
        <v>0</v>
      </c>
      <c r="AC6692" s="5">
        <v>0</v>
      </c>
      <c r="AD6692" s="6">
        <v>0</v>
      </c>
      <c r="AE6692" s="5">
        <v>0</v>
      </c>
      <c r="AF6692" s="6">
        <v>0</v>
      </c>
    </row>
    <row r="6693" spans="2:32" x14ac:dyDescent="0.35">
      <c r="B6693" s="1" t="s">
        <v>624</v>
      </c>
      <c r="C6693" s="5">
        <v>0</v>
      </c>
      <c r="D6693" s="6">
        <v>0</v>
      </c>
      <c r="E6693" s="5">
        <v>0</v>
      </c>
      <c r="F6693" s="6">
        <v>0</v>
      </c>
      <c r="G6693" s="5">
        <v>0</v>
      </c>
      <c r="H6693" s="6">
        <v>0</v>
      </c>
      <c r="I6693" s="5">
        <v>0</v>
      </c>
      <c r="J6693" s="6">
        <v>0</v>
      </c>
      <c r="K6693" s="5">
        <v>0</v>
      </c>
      <c r="L6693" s="6">
        <v>0</v>
      </c>
      <c r="M6693" s="5">
        <v>0</v>
      </c>
      <c r="N6693" s="6">
        <v>0</v>
      </c>
      <c r="O6693" s="5">
        <v>0</v>
      </c>
      <c r="P6693" s="6">
        <v>0</v>
      </c>
      <c r="Q6693" s="5">
        <v>0</v>
      </c>
      <c r="R6693" s="6">
        <v>0</v>
      </c>
      <c r="S6693" s="5">
        <v>0</v>
      </c>
      <c r="T6693" s="6">
        <v>0</v>
      </c>
      <c r="U6693" s="5">
        <v>0</v>
      </c>
      <c r="V6693" s="6">
        <v>0</v>
      </c>
      <c r="W6693" s="5">
        <v>0</v>
      </c>
      <c r="X6693" s="6">
        <v>0</v>
      </c>
      <c r="Y6693" s="5">
        <v>0</v>
      </c>
      <c r="Z6693" s="6">
        <v>0</v>
      </c>
      <c r="AA6693" s="5">
        <v>0</v>
      </c>
      <c r="AB6693" s="6">
        <v>0</v>
      </c>
      <c r="AC6693" s="5">
        <v>0</v>
      </c>
      <c r="AD6693" s="6">
        <v>0</v>
      </c>
      <c r="AE6693" s="5">
        <v>0</v>
      </c>
      <c r="AF6693" s="6">
        <v>0</v>
      </c>
    </row>
    <row r="6694" spans="2:32" x14ac:dyDescent="0.35">
      <c r="B6694" s="1" t="s">
        <v>625</v>
      </c>
      <c r="C6694" s="5">
        <v>0</v>
      </c>
      <c r="D6694" s="6">
        <v>0</v>
      </c>
      <c r="E6694" s="5">
        <v>0</v>
      </c>
      <c r="F6694" s="6">
        <v>0</v>
      </c>
      <c r="G6694" s="5">
        <v>0</v>
      </c>
      <c r="H6694" s="6">
        <v>0</v>
      </c>
      <c r="I6694" s="5">
        <v>0</v>
      </c>
      <c r="J6694" s="6">
        <v>0</v>
      </c>
      <c r="K6694" s="5">
        <v>0</v>
      </c>
      <c r="L6694" s="6">
        <v>0</v>
      </c>
      <c r="M6694" s="5">
        <v>0</v>
      </c>
      <c r="N6694" s="6">
        <v>0</v>
      </c>
      <c r="O6694" s="5">
        <v>0</v>
      </c>
      <c r="P6694" s="6">
        <v>0</v>
      </c>
      <c r="Q6694" s="5">
        <v>0</v>
      </c>
      <c r="R6694" s="6">
        <v>0</v>
      </c>
      <c r="S6694" s="5">
        <v>0</v>
      </c>
      <c r="T6694" s="6">
        <v>0</v>
      </c>
      <c r="U6694" s="5">
        <v>0</v>
      </c>
      <c r="V6694" s="6">
        <v>0</v>
      </c>
      <c r="W6694" s="5">
        <v>0</v>
      </c>
      <c r="X6694" s="6">
        <v>0</v>
      </c>
      <c r="Y6694" s="5">
        <v>0</v>
      </c>
      <c r="Z6694" s="6">
        <v>0</v>
      </c>
      <c r="AA6694" s="5">
        <v>0</v>
      </c>
      <c r="AB6694" s="6">
        <v>0</v>
      </c>
      <c r="AC6694" s="5">
        <v>0</v>
      </c>
      <c r="AD6694" s="6">
        <v>0</v>
      </c>
      <c r="AE6694" s="5">
        <v>0</v>
      </c>
      <c r="AF6694" s="6">
        <v>0</v>
      </c>
    </row>
    <row r="6695" spans="2:32" x14ac:dyDescent="0.35">
      <c r="B6695" s="1" t="s">
        <v>626</v>
      </c>
      <c r="C6695" s="5">
        <v>0</v>
      </c>
      <c r="D6695" s="6">
        <v>0</v>
      </c>
      <c r="E6695" s="5">
        <v>0</v>
      </c>
      <c r="F6695" s="6">
        <v>0</v>
      </c>
      <c r="G6695" s="5">
        <v>0</v>
      </c>
      <c r="H6695" s="6">
        <v>0</v>
      </c>
      <c r="I6695" s="5">
        <v>0</v>
      </c>
      <c r="J6695" s="6">
        <v>0</v>
      </c>
      <c r="K6695" s="5">
        <v>0</v>
      </c>
      <c r="L6695" s="6">
        <v>0</v>
      </c>
      <c r="M6695" s="5">
        <v>0</v>
      </c>
      <c r="N6695" s="6">
        <v>0</v>
      </c>
      <c r="O6695" s="5">
        <v>0</v>
      </c>
      <c r="P6695" s="6">
        <v>0</v>
      </c>
      <c r="Q6695" s="5">
        <v>0</v>
      </c>
      <c r="R6695" s="6">
        <v>0</v>
      </c>
      <c r="S6695" s="5">
        <v>0</v>
      </c>
      <c r="T6695" s="6">
        <v>0</v>
      </c>
      <c r="U6695" s="5">
        <v>0</v>
      </c>
      <c r="V6695" s="6">
        <v>0</v>
      </c>
      <c r="W6695" s="5">
        <v>0</v>
      </c>
      <c r="X6695" s="6">
        <v>0</v>
      </c>
      <c r="Y6695" s="5">
        <v>0</v>
      </c>
      <c r="Z6695" s="6">
        <v>0</v>
      </c>
      <c r="AA6695" s="5">
        <v>0</v>
      </c>
      <c r="AB6695" s="6">
        <v>0</v>
      </c>
      <c r="AC6695" s="5">
        <v>0</v>
      </c>
      <c r="AD6695" s="6">
        <v>0</v>
      </c>
      <c r="AE6695" s="5">
        <v>0</v>
      </c>
      <c r="AF6695" s="6">
        <v>0</v>
      </c>
    </row>
    <row r="6696" spans="2:32" x14ac:dyDescent="0.35">
      <c r="B6696" s="1" t="s">
        <v>627</v>
      </c>
      <c r="C6696" s="5">
        <v>0</v>
      </c>
      <c r="D6696" s="6">
        <v>0</v>
      </c>
      <c r="E6696" s="5">
        <v>0</v>
      </c>
      <c r="F6696" s="6">
        <v>0</v>
      </c>
      <c r="G6696" s="5">
        <v>0</v>
      </c>
      <c r="H6696" s="6">
        <v>0</v>
      </c>
      <c r="I6696" s="5">
        <v>0</v>
      </c>
      <c r="J6696" s="6">
        <v>0</v>
      </c>
      <c r="K6696" s="5">
        <v>0</v>
      </c>
      <c r="L6696" s="6">
        <v>0</v>
      </c>
      <c r="M6696" s="5">
        <v>0</v>
      </c>
      <c r="N6696" s="6">
        <v>0</v>
      </c>
      <c r="O6696" s="5">
        <v>0</v>
      </c>
      <c r="P6696" s="6">
        <v>0</v>
      </c>
      <c r="Q6696" s="5">
        <v>0</v>
      </c>
      <c r="R6696" s="6">
        <v>0</v>
      </c>
      <c r="S6696" s="5">
        <v>0</v>
      </c>
      <c r="T6696" s="6">
        <v>0</v>
      </c>
      <c r="U6696" s="5">
        <v>0</v>
      </c>
      <c r="V6696" s="6">
        <v>0</v>
      </c>
      <c r="W6696" s="5">
        <v>0</v>
      </c>
      <c r="X6696" s="6">
        <v>0</v>
      </c>
      <c r="Y6696" s="5">
        <v>0</v>
      </c>
      <c r="Z6696" s="6">
        <v>0</v>
      </c>
      <c r="AA6696" s="5">
        <v>0</v>
      </c>
      <c r="AB6696" s="6">
        <v>0</v>
      </c>
      <c r="AC6696" s="5">
        <v>0</v>
      </c>
      <c r="AD6696" s="6">
        <v>0</v>
      </c>
      <c r="AE6696" s="5">
        <v>0</v>
      </c>
      <c r="AF6696" s="6">
        <v>0</v>
      </c>
    </row>
    <row r="6697" spans="2:32" x14ac:dyDescent="0.35">
      <c r="B6697" s="1" t="s">
        <v>628</v>
      </c>
      <c r="C6697" s="5">
        <v>0</v>
      </c>
      <c r="D6697" s="6">
        <v>0</v>
      </c>
      <c r="E6697" s="5">
        <v>0</v>
      </c>
      <c r="F6697" s="6">
        <v>0</v>
      </c>
      <c r="G6697" s="5">
        <v>0</v>
      </c>
      <c r="H6697" s="6">
        <v>0</v>
      </c>
      <c r="I6697" s="5">
        <v>0</v>
      </c>
      <c r="J6697" s="6">
        <v>0</v>
      </c>
      <c r="K6697" s="5">
        <v>0</v>
      </c>
      <c r="L6697" s="6">
        <v>0</v>
      </c>
      <c r="M6697" s="5">
        <v>0</v>
      </c>
      <c r="N6697" s="6">
        <v>0</v>
      </c>
      <c r="O6697" s="5">
        <v>0</v>
      </c>
      <c r="P6697" s="6">
        <v>0</v>
      </c>
      <c r="Q6697" s="5">
        <v>0</v>
      </c>
      <c r="R6697" s="6">
        <v>0</v>
      </c>
      <c r="S6697" s="5">
        <v>0</v>
      </c>
      <c r="T6697" s="6">
        <v>0</v>
      </c>
      <c r="U6697" s="5">
        <v>0</v>
      </c>
      <c r="V6697" s="6">
        <v>0</v>
      </c>
      <c r="W6697" s="5">
        <v>0</v>
      </c>
      <c r="X6697" s="6">
        <v>0</v>
      </c>
      <c r="Y6697" s="5">
        <v>0</v>
      </c>
      <c r="Z6697" s="6">
        <v>0</v>
      </c>
      <c r="AA6697" s="5">
        <v>0</v>
      </c>
      <c r="AB6697" s="6">
        <v>0</v>
      </c>
      <c r="AC6697" s="5">
        <v>0</v>
      </c>
      <c r="AD6697" s="6">
        <v>0</v>
      </c>
      <c r="AE6697" s="5">
        <v>0</v>
      </c>
      <c r="AF6697" s="6">
        <v>0</v>
      </c>
    </row>
    <row r="6698" spans="2:32" x14ac:dyDescent="0.35">
      <c r="B6698" s="1" t="s">
        <v>629</v>
      </c>
      <c r="C6698" s="5">
        <v>0</v>
      </c>
      <c r="D6698" s="6">
        <v>0</v>
      </c>
      <c r="E6698" s="5">
        <v>0</v>
      </c>
      <c r="F6698" s="6">
        <v>0</v>
      </c>
      <c r="G6698" s="5">
        <v>0</v>
      </c>
      <c r="H6698" s="6">
        <v>0</v>
      </c>
      <c r="I6698" s="5">
        <v>0</v>
      </c>
      <c r="J6698" s="6">
        <v>0</v>
      </c>
      <c r="K6698" s="5">
        <v>0</v>
      </c>
      <c r="L6698" s="6">
        <v>0</v>
      </c>
      <c r="M6698" s="5">
        <v>0</v>
      </c>
      <c r="N6698" s="6">
        <v>0</v>
      </c>
      <c r="O6698" s="5">
        <v>0</v>
      </c>
      <c r="P6698" s="6">
        <v>0</v>
      </c>
      <c r="Q6698" s="5">
        <v>0</v>
      </c>
      <c r="R6698" s="6">
        <v>0</v>
      </c>
      <c r="S6698" s="5">
        <v>0</v>
      </c>
      <c r="T6698" s="6">
        <v>0</v>
      </c>
      <c r="U6698" s="5">
        <v>0</v>
      </c>
      <c r="V6698" s="6">
        <v>0</v>
      </c>
      <c r="W6698" s="5">
        <v>0</v>
      </c>
      <c r="X6698" s="6">
        <v>0</v>
      </c>
      <c r="Y6698" s="5">
        <v>0</v>
      </c>
      <c r="Z6698" s="6">
        <v>0</v>
      </c>
      <c r="AA6698" s="5">
        <v>0</v>
      </c>
      <c r="AB6698" s="6">
        <v>0</v>
      </c>
      <c r="AC6698" s="5">
        <v>0</v>
      </c>
      <c r="AD6698" s="6">
        <v>0</v>
      </c>
      <c r="AE6698" s="5">
        <v>0</v>
      </c>
      <c r="AF6698" s="6">
        <v>0</v>
      </c>
    </row>
    <row r="6699" spans="2:32" x14ac:dyDescent="0.35">
      <c r="B6699" s="1" t="s">
        <v>631</v>
      </c>
      <c r="C6699" s="5">
        <v>0</v>
      </c>
      <c r="D6699" s="6">
        <v>0</v>
      </c>
      <c r="E6699" s="5">
        <v>0</v>
      </c>
      <c r="F6699" s="6">
        <v>0</v>
      </c>
      <c r="G6699" s="5">
        <v>0</v>
      </c>
      <c r="H6699" s="6">
        <v>0</v>
      </c>
      <c r="I6699" s="5">
        <v>0</v>
      </c>
      <c r="J6699" s="6">
        <v>0</v>
      </c>
      <c r="K6699" s="5">
        <v>0</v>
      </c>
      <c r="L6699" s="6">
        <v>0</v>
      </c>
      <c r="M6699" s="5">
        <v>0</v>
      </c>
      <c r="N6699" s="6">
        <v>0</v>
      </c>
      <c r="O6699" s="5">
        <v>0</v>
      </c>
      <c r="P6699" s="6">
        <v>0</v>
      </c>
      <c r="Q6699" s="5">
        <v>0</v>
      </c>
      <c r="R6699" s="6">
        <v>0</v>
      </c>
      <c r="S6699" s="5">
        <v>0</v>
      </c>
      <c r="T6699" s="6">
        <v>0</v>
      </c>
      <c r="U6699" s="5">
        <v>0</v>
      </c>
      <c r="V6699" s="6">
        <v>0</v>
      </c>
      <c r="W6699" s="5">
        <v>0</v>
      </c>
      <c r="X6699" s="6">
        <v>0</v>
      </c>
      <c r="Y6699" s="5">
        <v>0</v>
      </c>
      <c r="Z6699" s="6">
        <v>0</v>
      </c>
      <c r="AA6699" s="5">
        <v>0</v>
      </c>
      <c r="AB6699" s="6">
        <v>0</v>
      </c>
      <c r="AC6699" s="5">
        <v>0</v>
      </c>
      <c r="AD6699" s="6">
        <v>0</v>
      </c>
      <c r="AE6699" s="5">
        <v>0</v>
      </c>
      <c r="AF6699" s="6">
        <v>0</v>
      </c>
    </row>
    <row r="6700" spans="2:32" x14ac:dyDescent="0.35">
      <c r="B6700" s="1" t="s">
        <v>632</v>
      </c>
      <c r="C6700" s="5">
        <v>0</v>
      </c>
      <c r="D6700" s="6">
        <v>0</v>
      </c>
      <c r="E6700" s="5">
        <v>0</v>
      </c>
      <c r="F6700" s="6">
        <v>0</v>
      </c>
      <c r="G6700" s="5">
        <v>0</v>
      </c>
      <c r="H6700" s="6">
        <v>0</v>
      </c>
      <c r="I6700" s="5">
        <v>0</v>
      </c>
      <c r="J6700" s="6">
        <v>0</v>
      </c>
      <c r="K6700" s="5">
        <v>0</v>
      </c>
      <c r="L6700" s="6">
        <v>0</v>
      </c>
      <c r="M6700" s="5">
        <v>0</v>
      </c>
      <c r="N6700" s="6">
        <v>0</v>
      </c>
      <c r="O6700" s="5">
        <v>0</v>
      </c>
      <c r="P6700" s="6">
        <v>0</v>
      </c>
      <c r="Q6700" s="5">
        <v>0</v>
      </c>
      <c r="R6700" s="6">
        <v>0</v>
      </c>
      <c r="S6700" s="5">
        <v>0</v>
      </c>
      <c r="T6700" s="6">
        <v>0</v>
      </c>
      <c r="U6700" s="5">
        <v>0</v>
      </c>
      <c r="V6700" s="6">
        <v>0</v>
      </c>
      <c r="W6700" s="5">
        <v>0</v>
      </c>
      <c r="X6700" s="6">
        <v>0</v>
      </c>
      <c r="Y6700" s="5">
        <v>0</v>
      </c>
      <c r="Z6700" s="6">
        <v>0</v>
      </c>
      <c r="AA6700" s="5">
        <v>0</v>
      </c>
      <c r="AB6700" s="6">
        <v>0</v>
      </c>
      <c r="AC6700" s="5">
        <v>0</v>
      </c>
      <c r="AD6700" s="6">
        <v>0</v>
      </c>
      <c r="AE6700" s="5">
        <v>0</v>
      </c>
      <c r="AF6700" s="6">
        <v>0</v>
      </c>
    </row>
    <row r="6701" spans="2:32" x14ac:dyDescent="0.35">
      <c r="B6701" s="1" t="s">
        <v>633</v>
      </c>
      <c r="C6701" s="5">
        <v>0</v>
      </c>
      <c r="D6701" s="6">
        <v>0</v>
      </c>
      <c r="E6701" s="5">
        <v>0</v>
      </c>
      <c r="F6701" s="6">
        <v>0</v>
      </c>
      <c r="G6701" s="5">
        <v>0</v>
      </c>
      <c r="H6701" s="6">
        <v>0</v>
      </c>
      <c r="I6701" s="5">
        <v>0</v>
      </c>
      <c r="J6701" s="6">
        <v>0</v>
      </c>
      <c r="K6701" s="5">
        <v>0</v>
      </c>
      <c r="L6701" s="6">
        <v>0</v>
      </c>
      <c r="M6701" s="5">
        <v>0</v>
      </c>
      <c r="N6701" s="6">
        <v>0</v>
      </c>
      <c r="O6701" s="5">
        <v>0</v>
      </c>
      <c r="P6701" s="6">
        <v>0</v>
      </c>
      <c r="Q6701" s="5">
        <v>0</v>
      </c>
      <c r="R6701" s="6">
        <v>0</v>
      </c>
      <c r="S6701" s="5">
        <v>0</v>
      </c>
      <c r="T6701" s="6">
        <v>0</v>
      </c>
      <c r="U6701" s="5">
        <v>0</v>
      </c>
      <c r="V6701" s="6">
        <v>0</v>
      </c>
      <c r="W6701" s="5">
        <v>0</v>
      </c>
      <c r="X6701" s="6">
        <v>0</v>
      </c>
      <c r="Y6701" s="5">
        <v>0</v>
      </c>
      <c r="Z6701" s="6">
        <v>0</v>
      </c>
      <c r="AA6701" s="5">
        <v>0</v>
      </c>
      <c r="AB6701" s="6">
        <v>0</v>
      </c>
      <c r="AC6701" s="5">
        <v>0</v>
      </c>
      <c r="AD6701" s="6">
        <v>0</v>
      </c>
      <c r="AE6701" s="5">
        <v>0</v>
      </c>
      <c r="AF6701" s="6">
        <v>0</v>
      </c>
    </row>
    <row r="6702" spans="2:32" x14ac:dyDescent="0.35">
      <c r="B6702" s="1" t="s">
        <v>634</v>
      </c>
      <c r="C6702" s="5">
        <v>0</v>
      </c>
      <c r="D6702" s="6">
        <v>0</v>
      </c>
      <c r="E6702" s="5">
        <v>0</v>
      </c>
      <c r="F6702" s="6">
        <v>0</v>
      </c>
      <c r="G6702" s="5">
        <v>0</v>
      </c>
      <c r="H6702" s="6">
        <v>0</v>
      </c>
      <c r="I6702" s="5">
        <v>0</v>
      </c>
      <c r="J6702" s="6">
        <v>0</v>
      </c>
      <c r="K6702" s="5">
        <v>0</v>
      </c>
      <c r="L6702" s="6">
        <v>0</v>
      </c>
      <c r="M6702" s="5">
        <v>0</v>
      </c>
      <c r="N6702" s="6">
        <v>0</v>
      </c>
      <c r="O6702" s="5">
        <v>0</v>
      </c>
      <c r="P6702" s="6">
        <v>0</v>
      </c>
      <c r="Q6702" s="5">
        <v>0</v>
      </c>
      <c r="R6702" s="6">
        <v>0</v>
      </c>
      <c r="S6702" s="5">
        <v>0</v>
      </c>
      <c r="T6702" s="6">
        <v>0</v>
      </c>
      <c r="U6702" s="5">
        <v>0</v>
      </c>
      <c r="V6702" s="6">
        <v>0</v>
      </c>
      <c r="W6702" s="5">
        <v>0</v>
      </c>
      <c r="X6702" s="6">
        <v>0</v>
      </c>
      <c r="Y6702" s="5">
        <v>0</v>
      </c>
      <c r="Z6702" s="6">
        <v>0</v>
      </c>
      <c r="AA6702" s="5">
        <v>0</v>
      </c>
      <c r="AB6702" s="6">
        <v>0</v>
      </c>
      <c r="AC6702" s="5">
        <v>0</v>
      </c>
      <c r="AD6702" s="6">
        <v>0</v>
      </c>
      <c r="AE6702" s="5">
        <v>0</v>
      </c>
      <c r="AF6702" s="6">
        <v>0</v>
      </c>
    </row>
    <row r="6703" spans="2:32" x14ac:dyDescent="0.35">
      <c r="B6703" s="1" t="s">
        <v>635</v>
      </c>
      <c r="C6703" s="5">
        <v>0</v>
      </c>
      <c r="D6703" s="6">
        <v>0</v>
      </c>
      <c r="E6703" s="5">
        <v>0</v>
      </c>
      <c r="F6703" s="6">
        <v>0</v>
      </c>
      <c r="G6703" s="5">
        <v>0</v>
      </c>
      <c r="H6703" s="6">
        <v>0</v>
      </c>
      <c r="I6703" s="5">
        <v>0</v>
      </c>
      <c r="J6703" s="6">
        <v>0</v>
      </c>
      <c r="K6703" s="5">
        <v>0</v>
      </c>
      <c r="L6703" s="6">
        <v>0</v>
      </c>
      <c r="M6703" s="5">
        <v>0</v>
      </c>
      <c r="N6703" s="6">
        <v>0</v>
      </c>
      <c r="O6703" s="5">
        <v>0</v>
      </c>
      <c r="P6703" s="6">
        <v>0</v>
      </c>
      <c r="Q6703" s="5">
        <v>0</v>
      </c>
      <c r="R6703" s="6">
        <v>0</v>
      </c>
      <c r="S6703" s="5">
        <v>0</v>
      </c>
      <c r="T6703" s="6">
        <v>0</v>
      </c>
      <c r="U6703" s="5">
        <v>0</v>
      </c>
      <c r="V6703" s="6">
        <v>0</v>
      </c>
      <c r="W6703" s="5">
        <v>0</v>
      </c>
      <c r="X6703" s="6">
        <v>0</v>
      </c>
      <c r="Y6703" s="5">
        <v>0</v>
      </c>
      <c r="Z6703" s="6">
        <v>0</v>
      </c>
      <c r="AA6703" s="5">
        <v>0</v>
      </c>
      <c r="AB6703" s="6">
        <v>0</v>
      </c>
      <c r="AC6703" s="5">
        <v>0</v>
      </c>
      <c r="AD6703" s="6">
        <v>0</v>
      </c>
      <c r="AE6703" s="5">
        <v>0</v>
      </c>
      <c r="AF6703" s="6">
        <v>0</v>
      </c>
    </row>
    <row r="6704" spans="2:32" x14ac:dyDescent="0.35">
      <c r="B6704" s="2" t="s">
        <v>10</v>
      </c>
    </row>
    <row r="6705" spans="2:32" x14ac:dyDescent="0.35">
      <c r="B6705" s="1" t="s">
        <v>636</v>
      </c>
      <c r="C6705" s="5">
        <v>0</v>
      </c>
      <c r="D6705" s="6">
        <v>0</v>
      </c>
      <c r="E6705" s="5">
        <v>0</v>
      </c>
      <c r="F6705" s="6">
        <v>0</v>
      </c>
      <c r="G6705" s="5">
        <v>0</v>
      </c>
      <c r="H6705" s="6">
        <v>0</v>
      </c>
      <c r="I6705" s="5">
        <v>0</v>
      </c>
      <c r="J6705" s="6">
        <v>0</v>
      </c>
      <c r="K6705" s="5">
        <v>0</v>
      </c>
      <c r="L6705" s="6">
        <v>0</v>
      </c>
      <c r="M6705" s="5">
        <v>0</v>
      </c>
      <c r="N6705" s="6">
        <v>0</v>
      </c>
      <c r="O6705" s="5">
        <v>0</v>
      </c>
      <c r="P6705" s="6">
        <v>0</v>
      </c>
      <c r="Q6705" s="5">
        <v>0</v>
      </c>
      <c r="R6705" s="6">
        <v>0</v>
      </c>
      <c r="S6705" s="5">
        <v>0</v>
      </c>
      <c r="T6705" s="6">
        <v>0</v>
      </c>
      <c r="U6705" s="5">
        <v>0</v>
      </c>
      <c r="V6705" s="6">
        <v>0</v>
      </c>
      <c r="W6705" s="5">
        <v>0</v>
      </c>
      <c r="X6705" s="6">
        <v>0</v>
      </c>
      <c r="Y6705" s="5">
        <v>0</v>
      </c>
      <c r="Z6705" s="6">
        <v>0</v>
      </c>
      <c r="AA6705" s="5">
        <v>0</v>
      </c>
      <c r="AB6705" s="6">
        <v>0</v>
      </c>
      <c r="AC6705" s="5">
        <v>0</v>
      </c>
      <c r="AD6705" s="6">
        <v>0</v>
      </c>
      <c r="AE6705" s="5">
        <v>0</v>
      </c>
      <c r="AF6705" s="6">
        <v>0</v>
      </c>
    </row>
    <row r="6706" spans="2:32" x14ac:dyDescent="0.35">
      <c r="B6706" s="1" t="s">
        <v>637</v>
      </c>
      <c r="C6706" s="5">
        <v>0</v>
      </c>
      <c r="D6706" s="6">
        <v>0</v>
      </c>
      <c r="E6706" s="5">
        <v>0</v>
      </c>
      <c r="F6706" s="6">
        <v>0</v>
      </c>
      <c r="G6706" s="5">
        <v>0</v>
      </c>
      <c r="H6706" s="6">
        <v>0</v>
      </c>
      <c r="I6706" s="5">
        <v>0</v>
      </c>
      <c r="J6706" s="6">
        <v>0</v>
      </c>
      <c r="K6706" s="5">
        <v>0</v>
      </c>
      <c r="L6706" s="6">
        <v>0</v>
      </c>
      <c r="M6706" s="5">
        <v>0</v>
      </c>
      <c r="N6706" s="6">
        <v>0</v>
      </c>
      <c r="O6706" s="5">
        <v>0</v>
      </c>
      <c r="P6706" s="6">
        <v>0</v>
      </c>
      <c r="Q6706" s="5">
        <v>0</v>
      </c>
      <c r="R6706" s="6">
        <v>0</v>
      </c>
      <c r="S6706" s="5">
        <v>0</v>
      </c>
      <c r="T6706" s="6">
        <v>0</v>
      </c>
      <c r="U6706" s="5">
        <v>0</v>
      </c>
      <c r="V6706" s="6">
        <v>0</v>
      </c>
      <c r="W6706" s="5">
        <v>0</v>
      </c>
      <c r="X6706" s="6">
        <v>0</v>
      </c>
      <c r="Y6706" s="5">
        <v>0</v>
      </c>
      <c r="Z6706" s="6">
        <v>0</v>
      </c>
      <c r="AA6706" s="5">
        <v>0</v>
      </c>
      <c r="AB6706" s="6">
        <v>0</v>
      </c>
      <c r="AC6706" s="5">
        <v>0</v>
      </c>
      <c r="AD6706" s="6">
        <v>0</v>
      </c>
      <c r="AE6706" s="5">
        <v>0</v>
      </c>
      <c r="AF6706" s="6">
        <v>0</v>
      </c>
    </row>
    <row r="6707" spans="2:32" x14ac:dyDescent="0.35">
      <c r="B6707" s="1" t="s">
        <v>638</v>
      </c>
      <c r="C6707" s="5">
        <v>0</v>
      </c>
      <c r="D6707" s="6">
        <v>0</v>
      </c>
      <c r="E6707" s="5">
        <v>0</v>
      </c>
      <c r="F6707" s="6">
        <v>0</v>
      </c>
      <c r="G6707" s="5">
        <v>0</v>
      </c>
      <c r="H6707" s="6">
        <v>0</v>
      </c>
      <c r="I6707" s="5">
        <v>0</v>
      </c>
      <c r="J6707" s="6">
        <v>0</v>
      </c>
      <c r="K6707" s="5">
        <v>0</v>
      </c>
      <c r="L6707" s="6">
        <v>0</v>
      </c>
      <c r="M6707" s="5">
        <v>0</v>
      </c>
      <c r="N6707" s="6">
        <v>0</v>
      </c>
      <c r="O6707" s="5">
        <v>0</v>
      </c>
      <c r="P6707" s="6">
        <v>0</v>
      </c>
      <c r="Q6707" s="5">
        <v>0</v>
      </c>
      <c r="R6707" s="6">
        <v>0</v>
      </c>
      <c r="S6707" s="5">
        <v>0</v>
      </c>
      <c r="T6707" s="6">
        <v>0</v>
      </c>
      <c r="U6707" s="5">
        <v>0</v>
      </c>
      <c r="V6707" s="6">
        <v>0</v>
      </c>
      <c r="W6707" s="5">
        <v>0</v>
      </c>
      <c r="X6707" s="6">
        <v>0</v>
      </c>
      <c r="Y6707" s="5">
        <v>0</v>
      </c>
      <c r="Z6707" s="6">
        <v>0</v>
      </c>
      <c r="AA6707" s="5">
        <v>0</v>
      </c>
      <c r="AB6707" s="6">
        <v>0</v>
      </c>
      <c r="AC6707" s="5">
        <v>0</v>
      </c>
      <c r="AD6707" s="6">
        <v>0</v>
      </c>
      <c r="AE6707" s="5">
        <v>0</v>
      </c>
      <c r="AF6707" s="6">
        <v>0</v>
      </c>
    </row>
    <row r="6708" spans="2:32" x14ac:dyDescent="0.35">
      <c r="B6708" s="1" t="s">
        <v>639</v>
      </c>
      <c r="C6708" s="5">
        <v>0</v>
      </c>
      <c r="D6708" s="6">
        <v>0</v>
      </c>
      <c r="E6708" s="5">
        <v>0</v>
      </c>
      <c r="F6708" s="6">
        <v>0</v>
      </c>
      <c r="G6708" s="5">
        <v>0</v>
      </c>
      <c r="H6708" s="6">
        <v>0</v>
      </c>
      <c r="I6708" s="5">
        <v>0</v>
      </c>
      <c r="J6708" s="6">
        <v>0</v>
      </c>
      <c r="K6708" s="5">
        <v>0</v>
      </c>
      <c r="L6708" s="6">
        <v>0</v>
      </c>
      <c r="M6708" s="5">
        <v>0</v>
      </c>
      <c r="N6708" s="6">
        <v>0</v>
      </c>
      <c r="O6708" s="5">
        <v>0</v>
      </c>
      <c r="P6708" s="6">
        <v>0</v>
      </c>
      <c r="Q6708" s="5">
        <v>0</v>
      </c>
      <c r="R6708" s="6">
        <v>0</v>
      </c>
      <c r="S6708" s="5">
        <v>0</v>
      </c>
      <c r="T6708" s="6">
        <v>0</v>
      </c>
      <c r="U6708" s="5">
        <v>0</v>
      </c>
      <c r="V6708" s="6">
        <v>0</v>
      </c>
      <c r="W6708" s="5">
        <v>0</v>
      </c>
      <c r="X6708" s="6">
        <v>0</v>
      </c>
      <c r="Y6708" s="5">
        <v>0</v>
      </c>
      <c r="Z6708" s="6">
        <v>0</v>
      </c>
      <c r="AA6708" s="5">
        <v>0</v>
      </c>
      <c r="AB6708" s="6">
        <v>0</v>
      </c>
      <c r="AC6708" s="5">
        <v>0</v>
      </c>
      <c r="AD6708" s="6">
        <v>0</v>
      </c>
      <c r="AE6708" s="5">
        <v>0</v>
      </c>
      <c r="AF6708" s="6">
        <v>0</v>
      </c>
    </row>
    <row r="6709" spans="2:32" x14ac:dyDescent="0.35">
      <c r="B6709" s="1" t="s">
        <v>640</v>
      </c>
      <c r="C6709" s="5">
        <v>0</v>
      </c>
      <c r="D6709" s="6">
        <v>0</v>
      </c>
      <c r="E6709" s="5">
        <v>0</v>
      </c>
      <c r="F6709" s="6">
        <v>0</v>
      </c>
      <c r="G6709" s="5">
        <v>0</v>
      </c>
      <c r="H6709" s="6">
        <v>0</v>
      </c>
      <c r="I6709" s="5">
        <v>0</v>
      </c>
      <c r="J6709" s="6">
        <v>0</v>
      </c>
      <c r="K6709" s="5">
        <v>0</v>
      </c>
      <c r="L6709" s="6">
        <v>0</v>
      </c>
      <c r="M6709" s="5">
        <v>0</v>
      </c>
      <c r="N6709" s="6">
        <v>0</v>
      </c>
      <c r="O6709" s="5">
        <v>0</v>
      </c>
      <c r="P6709" s="6">
        <v>0</v>
      </c>
      <c r="Q6709" s="5">
        <v>0</v>
      </c>
      <c r="R6709" s="6">
        <v>0</v>
      </c>
      <c r="S6709" s="5">
        <v>0</v>
      </c>
      <c r="T6709" s="6">
        <v>0</v>
      </c>
      <c r="U6709" s="5">
        <v>0</v>
      </c>
      <c r="V6709" s="6">
        <v>0</v>
      </c>
      <c r="W6709" s="5">
        <v>0</v>
      </c>
      <c r="X6709" s="6">
        <v>0</v>
      </c>
      <c r="Y6709" s="5">
        <v>0</v>
      </c>
      <c r="Z6709" s="6">
        <v>0</v>
      </c>
      <c r="AA6709" s="5">
        <v>0</v>
      </c>
      <c r="AB6709" s="6">
        <v>0</v>
      </c>
      <c r="AC6709" s="5">
        <v>0</v>
      </c>
      <c r="AD6709" s="6">
        <v>0</v>
      </c>
      <c r="AE6709" s="5">
        <v>0</v>
      </c>
      <c r="AF6709" s="6">
        <v>0</v>
      </c>
    </row>
    <row r="6710" spans="2:32" x14ac:dyDescent="0.35">
      <c r="B6710" s="1" t="s">
        <v>641</v>
      </c>
      <c r="C6710" s="5">
        <v>0</v>
      </c>
      <c r="D6710" s="6">
        <v>0</v>
      </c>
      <c r="E6710" s="5">
        <v>0</v>
      </c>
      <c r="F6710" s="6">
        <v>0</v>
      </c>
      <c r="G6710" s="5">
        <v>0</v>
      </c>
      <c r="H6710" s="6">
        <v>0</v>
      </c>
      <c r="I6710" s="5">
        <v>0</v>
      </c>
      <c r="J6710" s="6">
        <v>0</v>
      </c>
      <c r="K6710" s="5">
        <v>0</v>
      </c>
      <c r="L6710" s="6">
        <v>0</v>
      </c>
      <c r="M6710" s="5">
        <v>0</v>
      </c>
      <c r="N6710" s="6">
        <v>0</v>
      </c>
      <c r="O6710" s="5">
        <v>0</v>
      </c>
      <c r="P6710" s="6">
        <v>0</v>
      </c>
      <c r="Q6710" s="5">
        <v>0</v>
      </c>
      <c r="R6710" s="6">
        <v>0</v>
      </c>
      <c r="S6710" s="5">
        <v>0</v>
      </c>
      <c r="T6710" s="6">
        <v>0</v>
      </c>
      <c r="U6710" s="5">
        <v>0</v>
      </c>
      <c r="V6710" s="6">
        <v>0</v>
      </c>
      <c r="W6710" s="5">
        <v>0</v>
      </c>
      <c r="X6710" s="6">
        <v>0</v>
      </c>
      <c r="Y6710" s="5">
        <v>0</v>
      </c>
      <c r="Z6710" s="6">
        <v>0</v>
      </c>
      <c r="AA6710" s="5">
        <v>0</v>
      </c>
      <c r="AB6710" s="6">
        <v>0</v>
      </c>
      <c r="AC6710" s="5">
        <v>0</v>
      </c>
      <c r="AD6710" s="6">
        <v>0</v>
      </c>
      <c r="AE6710" s="5">
        <v>0</v>
      </c>
      <c r="AF6710" s="6">
        <v>0</v>
      </c>
    </row>
    <row r="6711" spans="2:32" x14ac:dyDescent="0.35">
      <c r="B6711" s="1" t="s">
        <v>1220</v>
      </c>
      <c r="C6711" s="5">
        <v>0</v>
      </c>
      <c r="D6711" s="6">
        <v>0</v>
      </c>
      <c r="E6711" s="5">
        <v>0</v>
      </c>
      <c r="F6711" s="6">
        <v>0</v>
      </c>
      <c r="G6711" s="5">
        <v>0</v>
      </c>
      <c r="H6711" s="6">
        <v>0</v>
      </c>
      <c r="I6711" s="5">
        <v>0</v>
      </c>
      <c r="J6711" s="6">
        <v>0</v>
      </c>
      <c r="K6711" s="5">
        <v>0</v>
      </c>
      <c r="L6711" s="6">
        <v>0</v>
      </c>
      <c r="M6711" s="5">
        <v>0</v>
      </c>
      <c r="N6711" s="6">
        <v>0</v>
      </c>
      <c r="O6711" s="5">
        <v>0</v>
      </c>
      <c r="P6711" s="6">
        <v>0</v>
      </c>
      <c r="Q6711" s="5">
        <v>0</v>
      </c>
      <c r="R6711" s="6">
        <v>0</v>
      </c>
      <c r="S6711" s="5">
        <v>0</v>
      </c>
      <c r="T6711" s="6">
        <v>0</v>
      </c>
      <c r="U6711" s="5">
        <v>0</v>
      </c>
      <c r="V6711" s="6">
        <v>0</v>
      </c>
      <c r="W6711" s="5">
        <v>0</v>
      </c>
      <c r="X6711" s="6">
        <v>0</v>
      </c>
      <c r="Y6711" s="5">
        <v>0</v>
      </c>
      <c r="Z6711" s="6">
        <v>0</v>
      </c>
      <c r="AA6711" s="5">
        <v>0</v>
      </c>
      <c r="AB6711" s="6">
        <v>0</v>
      </c>
      <c r="AC6711" s="5">
        <v>0</v>
      </c>
      <c r="AD6711" s="6">
        <v>0</v>
      </c>
      <c r="AE6711" s="5">
        <v>0</v>
      </c>
      <c r="AF6711" s="6">
        <v>0</v>
      </c>
    </row>
    <row r="6712" spans="2:32" x14ac:dyDescent="0.35">
      <c r="B6712" s="1" t="s">
        <v>643</v>
      </c>
      <c r="C6712" s="5">
        <v>0</v>
      </c>
      <c r="D6712" s="6">
        <v>0</v>
      </c>
      <c r="E6712" s="5">
        <v>0</v>
      </c>
      <c r="F6712" s="6">
        <v>0</v>
      </c>
      <c r="G6712" s="5">
        <v>0</v>
      </c>
      <c r="H6712" s="6">
        <v>0</v>
      </c>
      <c r="I6712" s="5">
        <v>0</v>
      </c>
      <c r="J6712" s="6">
        <v>0</v>
      </c>
      <c r="K6712" s="5">
        <v>0</v>
      </c>
      <c r="L6712" s="6">
        <v>0</v>
      </c>
      <c r="M6712" s="5">
        <v>0</v>
      </c>
      <c r="N6712" s="6">
        <v>0</v>
      </c>
      <c r="O6712" s="5">
        <v>0</v>
      </c>
      <c r="P6712" s="6">
        <v>0</v>
      </c>
      <c r="Q6712" s="5">
        <v>0</v>
      </c>
      <c r="R6712" s="6">
        <v>0</v>
      </c>
      <c r="S6712" s="5">
        <v>0</v>
      </c>
      <c r="T6712" s="6">
        <v>0</v>
      </c>
      <c r="U6712" s="5">
        <v>0</v>
      </c>
      <c r="V6712" s="6">
        <v>0</v>
      </c>
      <c r="W6712" s="5">
        <v>0</v>
      </c>
      <c r="X6712" s="6">
        <v>0</v>
      </c>
      <c r="Y6712" s="5">
        <v>0</v>
      </c>
      <c r="Z6712" s="6">
        <v>0</v>
      </c>
      <c r="AA6712" s="5">
        <v>0</v>
      </c>
      <c r="AB6712" s="6">
        <v>0</v>
      </c>
      <c r="AC6712" s="5">
        <v>0</v>
      </c>
      <c r="AD6712" s="6">
        <v>0</v>
      </c>
      <c r="AE6712" s="5">
        <v>0</v>
      </c>
      <c r="AF6712" s="6">
        <v>0</v>
      </c>
    </row>
    <row r="6713" spans="2:32" x14ac:dyDescent="0.35">
      <c r="B6713" s="2" t="s">
        <v>11</v>
      </c>
    </row>
    <row r="6714" spans="2:32" x14ac:dyDescent="0.35">
      <c r="B6714" s="1" t="s">
        <v>644</v>
      </c>
      <c r="C6714" s="5">
        <v>0</v>
      </c>
      <c r="D6714" s="6">
        <v>0</v>
      </c>
      <c r="E6714" s="5">
        <v>0</v>
      </c>
      <c r="F6714" s="6">
        <v>0</v>
      </c>
      <c r="G6714" s="5">
        <v>0</v>
      </c>
      <c r="H6714" s="6">
        <v>0</v>
      </c>
      <c r="I6714" s="5">
        <v>0</v>
      </c>
      <c r="J6714" s="6">
        <v>0</v>
      </c>
      <c r="K6714" s="5">
        <v>0</v>
      </c>
      <c r="L6714" s="6">
        <v>0</v>
      </c>
      <c r="M6714" s="5">
        <v>0</v>
      </c>
      <c r="N6714" s="6">
        <v>0</v>
      </c>
      <c r="O6714" s="5">
        <v>0</v>
      </c>
      <c r="P6714" s="6">
        <v>0</v>
      </c>
      <c r="Q6714" s="5">
        <v>0</v>
      </c>
      <c r="R6714" s="6">
        <v>0</v>
      </c>
      <c r="S6714" s="5">
        <v>0</v>
      </c>
      <c r="T6714" s="6">
        <v>0</v>
      </c>
      <c r="U6714" s="5">
        <v>0</v>
      </c>
      <c r="V6714" s="6">
        <v>0</v>
      </c>
      <c r="W6714" s="5">
        <v>0</v>
      </c>
      <c r="X6714" s="6">
        <v>0</v>
      </c>
      <c r="Y6714" s="5">
        <v>0</v>
      </c>
      <c r="Z6714" s="6">
        <v>0</v>
      </c>
      <c r="AA6714" s="5">
        <v>0</v>
      </c>
      <c r="AB6714" s="6">
        <v>0</v>
      </c>
      <c r="AC6714" s="5">
        <v>0</v>
      </c>
      <c r="AD6714" s="6">
        <v>0</v>
      </c>
      <c r="AE6714" s="5">
        <v>0</v>
      </c>
      <c r="AF6714" s="6">
        <v>0</v>
      </c>
    </row>
    <row r="6715" spans="2:32" x14ac:dyDescent="0.35">
      <c r="B6715" s="1" t="s">
        <v>646</v>
      </c>
      <c r="C6715" s="5">
        <v>0</v>
      </c>
      <c r="D6715" s="6">
        <v>0</v>
      </c>
      <c r="E6715" s="5">
        <v>0</v>
      </c>
      <c r="F6715" s="6">
        <v>0</v>
      </c>
      <c r="G6715" s="5">
        <v>0</v>
      </c>
      <c r="H6715" s="6">
        <v>0</v>
      </c>
      <c r="I6715" s="5">
        <v>0</v>
      </c>
      <c r="J6715" s="6">
        <v>0</v>
      </c>
      <c r="K6715" s="5">
        <v>0</v>
      </c>
      <c r="L6715" s="6">
        <v>0</v>
      </c>
      <c r="M6715" s="5">
        <v>0</v>
      </c>
      <c r="N6715" s="6">
        <v>0</v>
      </c>
      <c r="O6715" s="5">
        <v>0</v>
      </c>
      <c r="P6715" s="6">
        <v>0</v>
      </c>
      <c r="Q6715" s="5">
        <v>0</v>
      </c>
      <c r="R6715" s="6">
        <v>0</v>
      </c>
      <c r="S6715" s="5">
        <v>0</v>
      </c>
      <c r="T6715" s="6">
        <v>0</v>
      </c>
      <c r="U6715" s="5">
        <v>0</v>
      </c>
      <c r="V6715" s="6">
        <v>0</v>
      </c>
      <c r="W6715" s="5">
        <v>0</v>
      </c>
      <c r="X6715" s="6">
        <v>0</v>
      </c>
      <c r="Y6715" s="5">
        <v>0</v>
      </c>
      <c r="Z6715" s="6">
        <v>0</v>
      </c>
      <c r="AA6715" s="5">
        <v>0</v>
      </c>
      <c r="AB6715" s="6">
        <v>0</v>
      </c>
      <c r="AC6715" s="5">
        <v>0</v>
      </c>
      <c r="AD6715" s="6">
        <v>0</v>
      </c>
      <c r="AE6715" s="5">
        <v>0</v>
      </c>
      <c r="AF6715" s="6">
        <v>0</v>
      </c>
    </row>
    <row r="6716" spans="2:32" x14ac:dyDescent="0.35">
      <c r="B6716" s="1" t="s">
        <v>647</v>
      </c>
      <c r="C6716" s="5">
        <v>0</v>
      </c>
      <c r="D6716" s="6">
        <v>0</v>
      </c>
      <c r="E6716" s="5">
        <v>0</v>
      </c>
      <c r="F6716" s="6">
        <v>0</v>
      </c>
      <c r="G6716" s="5">
        <v>0</v>
      </c>
      <c r="H6716" s="6">
        <v>0</v>
      </c>
      <c r="I6716" s="5">
        <v>0</v>
      </c>
      <c r="J6716" s="6">
        <v>0</v>
      </c>
      <c r="K6716" s="5">
        <v>0</v>
      </c>
      <c r="L6716" s="6">
        <v>0</v>
      </c>
      <c r="M6716" s="5">
        <v>0</v>
      </c>
      <c r="N6716" s="6">
        <v>0</v>
      </c>
      <c r="O6716" s="5">
        <v>0</v>
      </c>
      <c r="P6716" s="6">
        <v>0</v>
      </c>
      <c r="Q6716" s="5">
        <v>0</v>
      </c>
      <c r="R6716" s="6">
        <v>0</v>
      </c>
      <c r="S6716" s="5">
        <v>0</v>
      </c>
      <c r="T6716" s="6">
        <v>0</v>
      </c>
      <c r="U6716" s="5">
        <v>0</v>
      </c>
      <c r="V6716" s="6">
        <v>0</v>
      </c>
      <c r="W6716" s="5">
        <v>0</v>
      </c>
      <c r="X6716" s="6">
        <v>0</v>
      </c>
      <c r="Y6716" s="5">
        <v>0</v>
      </c>
      <c r="Z6716" s="6">
        <v>0</v>
      </c>
      <c r="AA6716" s="5">
        <v>0</v>
      </c>
      <c r="AB6716" s="6">
        <v>0</v>
      </c>
      <c r="AC6716" s="5">
        <v>0</v>
      </c>
      <c r="AD6716" s="6">
        <v>0</v>
      </c>
      <c r="AE6716" s="5">
        <v>0</v>
      </c>
      <c r="AF6716" s="6">
        <v>0</v>
      </c>
    </row>
    <row r="6717" spans="2:32" x14ac:dyDescent="0.35">
      <c r="B6717" s="1" t="s">
        <v>649</v>
      </c>
      <c r="C6717" s="5">
        <v>0</v>
      </c>
      <c r="D6717" s="6">
        <v>0</v>
      </c>
      <c r="E6717" s="5">
        <v>0</v>
      </c>
      <c r="F6717" s="6">
        <v>0</v>
      </c>
      <c r="G6717" s="5">
        <v>0</v>
      </c>
      <c r="H6717" s="6">
        <v>0</v>
      </c>
      <c r="I6717" s="5">
        <v>0</v>
      </c>
      <c r="J6717" s="6">
        <v>0</v>
      </c>
      <c r="K6717" s="5">
        <v>0</v>
      </c>
      <c r="L6717" s="6">
        <v>0</v>
      </c>
      <c r="M6717" s="5">
        <v>0</v>
      </c>
      <c r="N6717" s="6">
        <v>0</v>
      </c>
      <c r="O6717" s="5">
        <v>0</v>
      </c>
      <c r="P6717" s="6">
        <v>0</v>
      </c>
      <c r="Q6717" s="5">
        <v>0</v>
      </c>
      <c r="R6717" s="6">
        <v>0</v>
      </c>
      <c r="S6717" s="5">
        <v>0</v>
      </c>
      <c r="T6717" s="6">
        <v>0</v>
      </c>
      <c r="U6717" s="5">
        <v>0</v>
      </c>
      <c r="V6717" s="6">
        <v>0</v>
      </c>
      <c r="W6717" s="5">
        <v>0</v>
      </c>
      <c r="X6717" s="6">
        <v>0</v>
      </c>
      <c r="Y6717" s="5">
        <v>0</v>
      </c>
      <c r="Z6717" s="6">
        <v>0</v>
      </c>
      <c r="AA6717" s="5">
        <v>0</v>
      </c>
      <c r="AB6717" s="6">
        <v>0</v>
      </c>
      <c r="AC6717" s="5">
        <v>0</v>
      </c>
      <c r="AD6717" s="6">
        <v>0</v>
      </c>
      <c r="AE6717" s="5">
        <v>0</v>
      </c>
      <c r="AF6717" s="6">
        <v>0</v>
      </c>
    </row>
    <row r="6718" spans="2:32" x14ac:dyDescent="0.35">
      <c r="B6718" s="1" t="s">
        <v>650</v>
      </c>
      <c r="C6718" s="5">
        <v>0</v>
      </c>
      <c r="D6718" s="6">
        <v>0</v>
      </c>
      <c r="E6718" s="5">
        <v>0</v>
      </c>
      <c r="F6718" s="6">
        <v>0</v>
      </c>
      <c r="G6718" s="5">
        <v>0</v>
      </c>
      <c r="H6718" s="6">
        <v>0</v>
      </c>
      <c r="I6718" s="5">
        <v>0</v>
      </c>
      <c r="J6718" s="6">
        <v>0</v>
      </c>
      <c r="K6718" s="5">
        <v>0</v>
      </c>
      <c r="L6718" s="6">
        <v>0</v>
      </c>
      <c r="M6718" s="5">
        <v>0</v>
      </c>
      <c r="N6718" s="6">
        <v>0</v>
      </c>
      <c r="O6718" s="5">
        <v>0</v>
      </c>
      <c r="P6718" s="6">
        <v>0</v>
      </c>
      <c r="Q6718" s="5">
        <v>0</v>
      </c>
      <c r="R6718" s="6">
        <v>0</v>
      </c>
      <c r="S6718" s="5">
        <v>0</v>
      </c>
      <c r="T6718" s="6">
        <v>0</v>
      </c>
      <c r="U6718" s="5">
        <v>0</v>
      </c>
      <c r="V6718" s="6">
        <v>0</v>
      </c>
      <c r="W6718" s="5">
        <v>0</v>
      </c>
      <c r="X6718" s="6">
        <v>0</v>
      </c>
      <c r="Y6718" s="5">
        <v>0</v>
      </c>
      <c r="Z6718" s="6">
        <v>0</v>
      </c>
      <c r="AA6718" s="5">
        <v>0</v>
      </c>
      <c r="AB6718" s="6">
        <v>0</v>
      </c>
      <c r="AC6718" s="5">
        <v>0</v>
      </c>
      <c r="AD6718" s="6">
        <v>0</v>
      </c>
      <c r="AE6718" s="5">
        <v>0</v>
      </c>
      <c r="AF6718" s="6">
        <v>0</v>
      </c>
    </row>
    <row r="6719" spans="2:32" x14ac:dyDescent="0.35">
      <c r="B6719" s="2" t="s">
        <v>12</v>
      </c>
    </row>
    <row r="6720" spans="2:32" x14ac:dyDescent="0.35">
      <c r="B6720" s="1" t="s">
        <v>656</v>
      </c>
      <c r="C6720" s="5">
        <v>0</v>
      </c>
      <c r="D6720" s="6">
        <v>0</v>
      </c>
      <c r="E6720" s="5">
        <v>0</v>
      </c>
      <c r="F6720" s="6">
        <v>0</v>
      </c>
      <c r="G6720" s="5">
        <v>0</v>
      </c>
      <c r="H6720" s="6">
        <v>0</v>
      </c>
      <c r="I6720" s="5">
        <v>0</v>
      </c>
      <c r="J6720" s="6">
        <v>0</v>
      </c>
      <c r="K6720" s="5">
        <v>0</v>
      </c>
      <c r="L6720" s="6">
        <v>0</v>
      </c>
      <c r="M6720" s="5">
        <v>0</v>
      </c>
      <c r="N6720" s="6">
        <v>0</v>
      </c>
      <c r="O6720" s="5">
        <v>0</v>
      </c>
      <c r="P6720" s="6">
        <v>0</v>
      </c>
      <c r="Q6720" s="5">
        <v>0</v>
      </c>
      <c r="R6720" s="6">
        <v>0</v>
      </c>
      <c r="S6720" s="5">
        <v>0</v>
      </c>
      <c r="T6720" s="6">
        <v>0</v>
      </c>
      <c r="U6720" s="5">
        <v>0</v>
      </c>
      <c r="V6720" s="6">
        <v>0</v>
      </c>
      <c r="W6720" s="5">
        <v>0</v>
      </c>
      <c r="X6720" s="6">
        <v>0</v>
      </c>
      <c r="Y6720" s="5">
        <v>0</v>
      </c>
      <c r="Z6720" s="6">
        <v>0</v>
      </c>
      <c r="AA6720" s="5">
        <v>0</v>
      </c>
      <c r="AB6720" s="6">
        <v>0</v>
      </c>
      <c r="AC6720" s="5">
        <v>0</v>
      </c>
      <c r="AD6720" s="6">
        <v>0</v>
      </c>
      <c r="AE6720" s="5">
        <v>0</v>
      </c>
      <c r="AF6720" s="6">
        <v>0</v>
      </c>
    </row>
    <row r="6721" spans="2:32" x14ac:dyDescent="0.35">
      <c r="B6721" s="1" t="s">
        <v>658</v>
      </c>
      <c r="C6721" s="5">
        <v>0</v>
      </c>
      <c r="D6721" s="6">
        <v>0</v>
      </c>
      <c r="E6721" s="5">
        <v>0</v>
      </c>
      <c r="F6721" s="6">
        <v>0</v>
      </c>
      <c r="G6721" s="5">
        <v>0</v>
      </c>
      <c r="H6721" s="6">
        <v>0</v>
      </c>
      <c r="I6721" s="5">
        <v>0</v>
      </c>
      <c r="J6721" s="6">
        <v>0</v>
      </c>
      <c r="K6721" s="5">
        <v>0</v>
      </c>
      <c r="L6721" s="6">
        <v>0</v>
      </c>
      <c r="M6721" s="5">
        <v>0</v>
      </c>
      <c r="N6721" s="6">
        <v>0</v>
      </c>
      <c r="O6721" s="5">
        <v>0</v>
      </c>
      <c r="P6721" s="6">
        <v>0</v>
      </c>
      <c r="Q6721" s="5">
        <v>0</v>
      </c>
      <c r="R6721" s="6">
        <v>0</v>
      </c>
      <c r="S6721" s="5">
        <v>0</v>
      </c>
      <c r="T6721" s="6">
        <v>0</v>
      </c>
      <c r="U6721" s="5">
        <v>0</v>
      </c>
      <c r="V6721" s="6">
        <v>0</v>
      </c>
      <c r="W6721" s="5">
        <v>0</v>
      </c>
      <c r="X6721" s="6">
        <v>0</v>
      </c>
      <c r="Y6721" s="5">
        <v>0</v>
      </c>
      <c r="Z6721" s="6">
        <v>0</v>
      </c>
      <c r="AA6721" s="5">
        <v>0</v>
      </c>
      <c r="AB6721" s="6">
        <v>0</v>
      </c>
      <c r="AC6721" s="5">
        <v>0</v>
      </c>
      <c r="AD6721" s="6">
        <v>0</v>
      </c>
      <c r="AE6721" s="5">
        <v>0</v>
      </c>
      <c r="AF6721" s="6">
        <v>0</v>
      </c>
    </row>
    <row r="6722" spans="2:32" x14ac:dyDescent="0.35">
      <c r="B6722" s="1" t="s">
        <v>669</v>
      </c>
      <c r="C6722" s="5">
        <v>0</v>
      </c>
      <c r="D6722" s="6">
        <v>0</v>
      </c>
      <c r="E6722" s="5">
        <v>0</v>
      </c>
      <c r="F6722" s="6">
        <v>0</v>
      </c>
      <c r="G6722" s="5">
        <v>0</v>
      </c>
      <c r="H6722" s="6">
        <v>0</v>
      </c>
      <c r="I6722" s="5">
        <v>0</v>
      </c>
      <c r="J6722" s="6">
        <v>0</v>
      </c>
      <c r="K6722" s="5">
        <v>0</v>
      </c>
      <c r="L6722" s="6">
        <v>0</v>
      </c>
      <c r="M6722" s="5">
        <v>0</v>
      </c>
      <c r="N6722" s="6">
        <v>0</v>
      </c>
      <c r="O6722" s="5">
        <v>0</v>
      </c>
      <c r="P6722" s="6">
        <v>0</v>
      </c>
      <c r="Q6722" s="5">
        <v>0</v>
      </c>
      <c r="R6722" s="6">
        <v>0</v>
      </c>
      <c r="S6722" s="5">
        <v>0</v>
      </c>
      <c r="T6722" s="6">
        <v>0</v>
      </c>
      <c r="U6722" s="5">
        <v>0</v>
      </c>
      <c r="V6722" s="6">
        <v>0</v>
      </c>
      <c r="W6722" s="5">
        <v>0</v>
      </c>
      <c r="X6722" s="6">
        <v>0</v>
      </c>
      <c r="Y6722" s="5">
        <v>0</v>
      </c>
      <c r="Z6722" s="6">
        <v>0</v>
      </c>
      <c r="AA6722" s="5">
        <v>0</v>
      </c>
      <c r="AB6722" s="6">
        <v>0</v>
      </c>
      <c r="AC6722" s="5">
        <v>0</v>
      </c>
      <c r="AD6722" s="6">
        <v>0</v>
      </c>
      <c r="AE6722" s="5">
        <v>0</v>
      </c>
      <c r="AF6722" s="6">
        <v>0</v>
      </c>
    </row>
    <row r="6723" spans="2:32" x14ac:dyDescent="0.35">
      <c r="B6723" s="1" t="s">
        <v>670</v>
      </c>
      <c r="C6723" s="5">
        <v>0</v>
      </c>
      <c r="D6723" s="6">
        <v>0</v>
      </c>
      <c r="E6723" s="5">
        <v>0</v>
      </c>
      <c r="F6723" s="6">
        <v>0</v>
      </c>
      <c r="G6723" s="5">
        <v>0</v>
      </c>
      <c r="H6723" s="6">
        <v>0</v>
      </c>
      <c r="I6723" s="5">
        <v>0</v>
      </c>
      <c r="J6723" s="6">
        <v>0</v>
      </c>
      <c r="K6723" s="5">
        <v>0</v>
      </c>
      <c r="L6723" s="6">
        <v>0</v>
      </c>
      <c r="M6723" s="5">
        <v>0</v>
      </c>
      <c r="N6723" s="6">
        <v>0</v>
      </c>
      <c r="O6723" s="5">
        <v>0</v>
      </c>
      <c r="P6723" s="6">
        <v>0</v>
      </c>
      <c r="Q6723" s="5">
        <v>0</v>
      </c>
      <c r="R6723" s="6">
        <v>0</v>
      </c>
      <c r="S6723" s="5">
        <v>0</v>
      </c>
      <c r="T6723" s="6">
        <v>0</v>
      </c>
      <c r="U6723" s="5">
        <v>0</v>
      </c>
      <c r="V6723" s="6">
        <v>0</v>
      </c>
      <c r="W6723" s="5">
        <v>0</v>
      </c>
      <c r="X6723" s="6">
        <v>0</v>
      </c>
      <c r="Y6723" s="5">
        <v>0</v>
      </c>
      <c r="Z6723" s="6">
        <v>0</v>
      </c>
      <c r="AA6723" s="5">
        <v>0</v>
      </c>
      <c r="AB6723" s="6">
        <v>0</v>
      </c>
      <c r="AC6723" s="5">
        <v>0</v>
      </c>
      <c r="AD6723" s="6">
        <v>0</v>
      </c>
      <c r="AE6723" s="5">
        <v>0</v>
      </c>
      <c r="AF6723" s="6">
        <v>0</v>
      </c>
    </row>
    <row r="6724" spans="2:32" x14ac:dyDescent="0.35">
      <c r="B6724" s="1" t="s">
        <v>671</v>
      </c>
      <c r="C6724" s="5">
        <v>0</v>
      </c>
      <c r="D6724" s="6">
        <v>0</v>
      </c>
      <c r="E6724" s="5">
        <v>0</v>
      </c>
      <c r="F6724" s="6">
        <v>0</v>
      </c>
      <c r="G6724" s="5">
        <v>0</v>
      </c>
      <c r="H6724" s="6">
        <v>0</v>
      </c>
      <c r="I6724" s="5">
        <v>0</v>
      </c>
      <c r="J6724" s="6">
        <v>0</v>
      </c>
      <c r="K6724" s="5">
        <v>0</v>
      </c>
      <c r="L6724" s="6">
        <v>0</v>
      </c>
      <c r="M6724" s="5">
        <v>0</v>
      </c>
      <c r="N6724" s="6">
        <v>0</v>
      </c>
      <c r="O6724" s="5">
        <v>0</v>
      </c>
      <c r="P6724" s="6">
        <v>0</v>
      </c>
      <c r="Q6724" s="5">
        <v>0</v>
      </c>
      <c r="R6724" s="6">
        <v>0</v>
      </c>
      <c r="S6724" s="5">
        <v>0</v>
      </c>
      <c r="T6724" s="6">
        <v>0</v>
      </c>
      <c r="U6724" s="5">
        <v>0</v>
      </c>
      <c r="V6724" s="6">
        <v>0</v>
      </c>
      <c r="W6724" s="5">
        <v>0</v>
      </c>
      <c r="X6724" s="6">
        <v>0</v>
      </c>
      <c r="Y6724" s="5">
        <v>0</v>
      </c>
      <c r="Z6724" s="6">
        <v>0</v>
      </c>
      <c r="AA6724" s="5">
        <v>0</v>
      </c>
      <c r="AB6724" s="6">
        <v>0</v>
      </c>
      <c r="AC6724" s="5">
        <v>0</v>
      </c>
      <c r="AD6724" s="6">
        <v>0</v>
      </c>
      <c r="AE6724" s="5">
        <v>0</v>
      </c>
      <c r="AF6724" s="6">
        <v>0</v>
      </c>
    </row>
    <row r="6725" spans="2:32" x14ac:dyDescent="0.35">
      <c r="B6725" s="1" t="s">
        <v>676</v>
      </c>
      <c r="C6725" s="5">
        <v>0</v>
      </c>
      <c r="D6725" s="6">
        <v>0</v>
      </c>
      <c r="E6725" s="5">
        <v>0</v>
      </c>
      <c r="F6725" s="6">
        <v>0</v>
      </c>
      <c r="G6725" s="5">
        <v>0</v>
      </c>
      <c r="H6725" s="6">
        <v>0</v>
      </c>
      <c r="I6725" s="5">
        <v>0</v>
      </c>
      <c r="J6725" s="6">
        <v>0</v>
      </c>
      <c r="K6725" s="5">
        <v>0</v>
      </c>
      <c r="L6725" s="6">
        <v>0</v>
      </c>
      <c r="M6725" s="5">
        <v>0</v>
      </c>
      <c r="N6725" s="6">
        <v>0</v>
      </c>
      <c r="O6725" s="5">
        <v>0</v>
      </c>
      <c r="P6725" s="6">
        <v>0</v>
      </c>
      <c r="Q6725" s="5">
        <v>0</v>
      </c>
      <c r="R6725" s="6">
        <v>0</v>
      </c>
      <c r="S6725" s="5">
        <v>0</v>
      </c>
      <c r="T6725" s="6">
        <v>0</v>
      </c>
      <c r="U6725" s="5">
        <v>0</v>
      </c>
      <c r="V6725" s="6">
        <v>0</v>
      </c>
      <c r="W6725" s="5">
        <v>0</v>
      </c>
      <c r="X6725" s="6">
        <v>0</v>
      </c>
      <c r="Y6725" s="5">
        <v>0</v>
      </c>
      <c r="Z6725" s="6">
        <v>0</v>
      </c>
      <c r="AA6725" s="5">
        <v>0</v>
      </c>
      <c r="AB6725" s="6">
        <v>0</v>
      </c>
      <c r="AC6725" s="5">
        <v>0</v>
      </c>
      <c r="AD6725" s="6">
        <v>0</v>
      </c>
      <c r="AE6725" s="5">
        <v>0</v>
      </c>
      <c r="AF6725" s="6">
        <v>0</v>
      </c>
    </row>
    <row r="6726" spans="2:32" x14ac:dyDescent="0.35">
      <c r="B6726" s="1" t="s">
        <v>678</v>
      </c>
      <c r="C6726" s="5">
        <v>0</v>
      </c>
      <c r="D6726" s="6">
        <v>0</v>
      </c>
      <c r="E6726" s="5">
        <v>0</v>
      </c>
      <c r="F6726" s="6">
        <v>0</v>
      </c>
      <c r="G6726" s="5">
        <v>0</v>
      </c>
      <c r="H6726" s="6">
        <v>0</v>
      </c>
      <c r="I6726" s="5">
        <v>0</v>
      </c>
      <c r="J6726" s="6">
        <v>0</v>
      </c>
      <c r="K6726" s="5">
        <v>0</v>
      </c>
      <c r="L6726" s="6">
        <v>0</v>
      </c>
      <c r="M6726" s="5">
        <v>0</v>
      </c>
      <c r="N6726" s="6">
        <v>0</v>
      </c>
      <c r="O6726" s="5">
        <v>0</v>
      </c>
      <c r="P6726" s="6">
        <v>0</v>
      </c>
      <c r="Q6726" s="5">
        <v>0</v>
      </c>
      <c r="R6726" s="6">
        <v>0</v>
      </c>
      <c r="S6726" s="5">
        <v>0</v>
      </c>
      <c r="T6726" s="6">
        <v>0</v>
      </c>
      <c r="U6726" s="5">
        <v>0</v>
      </c>
      <c r="V6726" s="6">
        <v>0</v>
      </c>
      <c r="W6726" s="5">
        <v>0</v>
      </c>
      <c r="X6726" s="6">
        <v>0</v>
      </c>
      <c r="Y6726" s="5">
        <v>0</v>
      </c>
      <c r="Z6726" s="6">
        <v>0</v>
      </c>
      <c r="AA6726" s="5">
        <v>0</v>
      </c>
      <c r="AB6726" s="6">
        <v>0</v>
      </c>
      <c r="AC6726" s="5">
        <v>0</v>
      </c>
      <c r="AD6726" s="6">
        <v>0</v>
      </c>
      <c r="AE6726" s="5">
        <v>0</v>
      </c>
      <c r="AF6726" s="6">
        <v>0</v>
      </c>
    </row>
    <row r="6727" spans="2:32" x14ac:dyDescent="0.35">
      <c r="B6727" s="1" t="s">
        <v>679</v>
      </c>
      <c r="C6727" s="5">
        <v>0</v>
      </c>
      <c r="D6727" s="6">
        <v>0</v>
      </c>
      <c r="E6727" s="5">
        <v>0</v>
      </c>
      <c r="F6727" s="6">
        <v>0</v>
      </c>
      <c r="G6727" s="5">
        <v>0</v>
      </c>
      <c r="H6727" s="6">
        <v>0</v>
      </c>
      <c r="I6727" s="5">
        <v>0</v>
      </c>
      <c r="J6727" s="6">
        <v>0</v>
      </c>
      <c r="K6727" s="5">
        <v>0</v>
      </c>
      <c r="L6727" s="6">
        <v>0</v>
      </c>
      <c r="M6727" s="5">
        <v>0</v>
      </c>
      <c r="N6727" s="6">
        <v>0</v>
      </c>
      <c r="O6727" s="5">
        <v>0</v>
      </c>
      <c r="P6727" s="6">
        <v>0</v>
      </c>
      <c r="Q6727" s="5">
        <v>0</v>
      </c>
      <c r="R6727" s="6">
        <v>0</v>
      </c>
      <c r="S6727" s="5">
        <v>0</v>
      </c>
      <c r="T6727" s="6">
        <v>0</v>
      </c>
      <c r="U6727" s="5">
        <v>0</v>
      </c>
      <c r="V6727" s="6">
        <v>0</v>
      </c>
      <c r="W6727" s="5">
        <v>0</v>
      </c>
      <c r="X6727" s="6">
        <v>0</v>
      </c>
      <c r="Y6727" s="5">
        <v>0</v>
      </c>
      <c r="Z6727" s="6">
        <v>0</v>
      </c>
      <c r="AA6727" s="5">
        <v>0</v>
      </c>
      <c r="AB6727" s="6">
        <v>0</v>
      </c>
      <c r="AC6727" s="5">
        <v>0</v>
      </c>
      <c r="AD6727" s="6">
        <v>0</v>
      </c>
      <c r="AE6727" s="5">
        <v>0</v>
      </c>
      <c r="AF6727" s="6">
        <v>0</v>
      </c>
    </row>
    <row r="6728" spans="2:32" x14ac:dyDescent="0.35">
      <c r="B6728" s="2" t="s">
        <v>13</v>
      </c>
    </row>
    <row r="6729" spans="2:32" x14ac:dyDescent="0.35">
      <c r="B6729" s="1" t="s">
        <v>682</v>
      </c>
      <c r="C6729" s="5">
        <v>0</v>
      </c>
      <c r="D6729" s="6">
        <v>0</v>
      </c>
      <c r="E6729" s="5">
        <v>0</v>
      </c>
      <c r="F6729" s="6">
        <v>0</v>
      </c>
      <c r="G6729" s="5">
        <v>0</v>
      </c>
      <c r="H6729" s="6">
        <v>0</v>
      </c>
      <c r="I6729" s="5">
        <v>0</v>
      </c>
      <c r="J6729" s="6">
        <v>0</v>
      </c>
      <c r="K6729" s="5">
        <v>0</v>
      </c>
      <c r="L6729" s="6">
        <v>0</v>
      </c>
      <c r="M6729" s="5">
        <v>0</v>
      </c>
      <c r="N6729" s="6">
        <v>0</v>
      </c>
      <c r="O6729" s="5">
        <v>0</v>
      </c>
      <c r="P6729" s="6">
        <v>0</v>
      </c>
      <c r="Q6729" s="5">
        <v>0</v>
      </c>
      <c r="R6729" s="6">
        <v>0</v>
      </c>
      <c r="S6729" s="5">
        <v>0</v>
      </c>
      <c r="T6729" s="6">
        <v>0</v>
      </c>
      <c r="U6729" s="5">
        <v>0</v>
      </c>
      <c r="V6729" s="6">
        <v>0</v>
      </c>
      <c r="W6729" s="5">
        <v>0</v>
      </c>
      <c r="X6729" s="6">
        <v>0</v>
      </c>
      <c r="Y6729" s="5">
        <v>0</v>
      </c>
      <c r="Z6729" s="6">
        <v>0</v>
      </c>
      <c r="AA6729" s="5">
        <v>0</v>
      </c>
      <c r="AB6729" s="6">
        <v>0</v>
      </c>
      <c r="AC6729" s="5">
        <v>0</v>
      </c>
      <c r="AD6729" s="6">
        <v>0</v>
      </c>
      <c r="AE6729" s="5">
        <v>0</v>
      </c>
      <c r="AF6729" s="6">
        <v>0</v>
      </c>
    </row>
    <row r="6730" spans="2:32" x14ac:dyDescent="0.35">
      <c r="B6730" s="1" t="s">
        <v>688</v>
      </c>
      <c r="C6730" s="5">
        <v>0</v>
      </c>
      <c r="D6730" s="6">
        <v>0</v>
      </c>
      <c r="E6730" s="5">
        <v>0</v>
      </c>
      <c r="F6730" s="6">
        <v>0</v>
      </c>
      <c r="G6730" s="5">
        <v>0</v>
      </c>
      <c r="H6730" s="6">
        <v>0</v>
      </c>
      <c r="I6730" s="5">
        <v>0</v>
      </c>
      <c r="J6730" s="6">
        <v>0</v>
      </c>
      <c r="K6730" s="5">
        <v>0</v>
      </c>
      <c r="L6730" s="6">
        <v>0</v>
      </c>
      <c r="M6730" s="5">
        <v>0</v>
      </c>
      <c r="N6730" s="6">
        <v>0</v>
      </c>
      <c r="O6730" s="5">
        <v>0</v>
      </c>
      <c r="P6730" s="6">
        <v>0</v>
      </c>
      <c r="Q6730" s="5">
        <v>0</v>
      </c>
      <c r="R6730" s="6">
        <v>0</v>
      </c>
      <c r="S6730" s="5">
        <v>0</v>
      </c>
      <c r="T6730" s="6">
        <v>0</v>
      </c>
      <c r="U6730" s="5">
        <v>0</v>
      </c>
      <c r="V6730" s="6">
        <v>0</v>
      </c>
      <c r="W6730" s="5">
        <v>0</v>
      </c>
      <c r="X6730" s="6">
        <v>0</v>
      </c>
      <c r="Y6730" s="5">
        <v>0</v>
      </c>
      <c r="Z6730" s="6">
        <v>0</v>
      </c>
      <c r="AA6730" s="5">
        <v>0</v>
      </c>
      <c r="AB6730" s="6">
        <v>0</v>
      </c>
      <c r="AC6730" s="5">
        <v>0</v>
      </c>
      <c r="AD6730" s="6">
        <v>0</v>
      </c>
      <c r="AE6730" s="5">
        <v>0</v>
      </c>
      <c r="AF6730" s="6">
        <v>0</v>
      </c>
    </row>
    <row r="6731" spans="2:32" x14ac:dyDescent="0.35">
      <c r="B6731" s="1" t="s">
        <v>692</v>
      </c>
      <c r="C6731" s="5">
        <v>0</v>
      </c>
      <c r="D6731" s="6">
        <v>0</v>
      </c>
      <c r="E6731" s="5">
        <v>0</v>
      </c>
      <c r="F6731" s="6">
        <v>0</v>
      </c>
      <c r="G6731" s="5">
        <v>0</v>
      </c>
      <c r="H6731" s="6">
        <v>0</v>
      </c>
      <c r="I6731" s="5">
        <v>0</v>
      </c>
      <c r="J6731" s="6">
        <v>0</v>
      </c>
      <c r="K6731" s="5">
        <v>0</v>
      </c>
      <c r="L6731" s="6">
        <v>0</v>
      </c>
      <c r="M6731" s="5">
        <v>0</v>
      </c>
      <c r="N6731" s="6">
        <v>0</v>
      </c>
      <c r="O6731" s="5">
        <v>0</v>
      </c>
      <c r="P6731" s="6">
        <v>0</v>
      </c>
      <c r="Q6731" s="5">
        <v>0</v>
      </c>
      <c r="R6731" s="6">
        <v>0</v>
      </c>
      <c r="S6731" s="5">
        <v>0</v>
      </c>
      <c r="T6731" s="6">
        <v>0</v>
      </c>
      <c r="U6731" s="5">
        <v>0</v>
      </c>
      <c r="V6731" s="6">
        <v>0</v>
      </c>
      <c r="W6731" s="5">
        <v>0</v>
      </c>
      <c r="X6731" s="6">
        <v>0</v>
      </c>
      <c r="Y6731" s="5">
        <v>0</v>
      </c>
      <c r="Z6731" s="6">
        <v>0</v>
      </c>
      <c r="AA6731" s="5">
        <v>0</v>
      </c>
      <c r="AB6731" s="6">
        <v>0</v>
      </c>
      <c r="AC6731" s="5">
        <v>0</v>
      </c>
      <c r="AD6731" s="6">
        <v>0</v>
      </c>
      <c r="AE6731" s="5">
        <v>0</v>
      </c>
      <c r="AF6731" s="6">
        <v>0</v>
      </c>
    </row>
    <row r="6732" spans="2:32" x14ac:dyDescent="0.35">
      <c r="B6732" s="2" t="s">
        <v>14</v>
      </c>
    </row>
    <row r="6733" spans="2:32" x14ac:dyDescent="0.35">
      <c r="B6733" s="1" t="s">
        <v>694</v>
      </c>
      <c r="C6733" s="5">
        <v>0</v>
      </c>
      <c r="D6733" s="6">
        <v>0</v>
      </c>
      <c r="E6733" s="5">
        <v>0</v>
      </c>
      <c r="F6733" s="6">
        <v>0</v>
      </c>
      <c r="G6733" s="5">
        <v>0</v>
      </c>
      <c r="H6733" s="6">
        <v>0</v>
      </c>
      <c r="I6733" s="5">
        <v>0</v>
      </c>
      <c r="J6733" s="6">
        <v>0</v>
      </c>
      <c r="K6733" s="5">
        <v>0</v>
      </c>
      <c r="L6733" s="6">
        <v>0</v>
      </c>
      <c r="M6733" s="5">
        <v>0</v>
      </c>
      <c r="N6733" s="6">
        <v>0</v>
      </c>
      <c r="O6733" s="5">
        <v>0</v>
      </c>
      <c r="P6733" s="6">
        <v>0</v>
      </c>
      <c r="Q6733" s="5">
        <v>0</v>
      </c>
      <c r="R6733" s="6">
        <v>0</v>
      </c>
      <c r="S6733" s="5">
        <v>0</v>
      </c>
      <c r="T6733" s="6">
        <v>0</v>
      </c>
      <c r="U6733" s="5">
        <v>0</v>
      </c>
      <c r="V6733" s="6">
        <v>0</v>
      </c>
      <c r="W6733" s="5">
        <v>0</v>
      </c>
      <c r="X6733" s="6">
        <v>0</v>
      </c>
      <c r="Y6733" s="5">
        <v>0</v>
      </c>
      <c r="Z6733" s="6">
        <v>0</v>
      </c>
      <c r="AA6733" s="5">
        <v>0</v>
      </c>
      <c r="AB6733" s="6">
        <v>0</v>
      </c>
      <c r="AC6733" s="5">
        <v>0</v>
      </c>
      <c r="AD6733" s="6">
        <v>0</v>
      </c>
      <c r="AE6733" s="5">
        <v>0</v>
      </c>
      <c r="AF6733" s="6">
        <v>0</v>
      </c>
    </row>
    <row r="6734" spans="2:32" x14ac:dyDescent="0.35">
      <c r="B6734" s="2" t="s">
        <v>233</v>
      </c>
    </row>
    <row r="6735" spans="2:32" x14ac:dyDescent="0.35">
      <c r="B6735" s="1" t="s">
        <v>706</v>
      </c>
      <c r="C6735" s="5">
        <v>0</v>
      </c>
      <c r="D6735" s="6">
        <v>0</v>
      </c>
      <c r="E6735" s="5">
        <v>0</v>
      </c>
      <c r="F6735" s="6">
        <v>0</v>
      </c>
      <c r="G6735" s="5">
        <v>0</v>
      </c>
      <c r="H6735" s="6">
        <v>0</v>
      </c>
      <c r="I6735" s="5">
        <v>0</v>
      </c>
      <c r="J6735" s="6">
        <v>0</v>
      </c>
      <c r="K6735" s="5">
        <v>0</v>
      </c>
      <c r="L6735" s="6">
        <v>0</v>
      </c>
      <c r="M6735" s="5">
        <v>0</v>
      </c>
      <c r="N6735" s="6">
        <v>0</v>
      </c>
      <c r="O6735" s="5">
        <v>0</v>
      </c>
      <c r="P6735" s="6">
        <v>0</v>
      </c>
      <c r="Q6735" s="5">
        <v>0</v>
      </c>
      <c r="R6735" s="6">
        <v>0</v>
      </c>
      <c r="S6735" s="5">
        <v>0</v>
      </c>
      <c r="T6735" s="6">
        <v>0</v>
      </c>
      <c r="U6735" s="5">
        <v>0</v>
      </c>
      <c r="V6735" s="6">
        <v>0</v>
      </c>
      <c r="W6735" s="5">
        <v>0</v>
      </c>
      <c r="X6735" s="6">
        <v>0</v>
      </c>
      <c r="Y6735" s="5">
        <v>0</v>
      </c>
      <c r="Z6735" s="6">
        <v>0</v>
      </c>
      <c r="AA6735" s="5">
        <v>0</v>
      </c>
      <c r="AB6735" s="6">
        <v>0</v>
      </c>
      <c r="AC6735" s="5">
        <v>0</v>
      </c>
      <c r="AD6735" s="6">
        <v>0</v>
      </c>
      <c r="AE6735" s="5">
        <v>0</v>
      </c>
      <c r="AF6735" s="6">
        <v>0</v>
      </c>
    </row>
    <row r="6736" spans="2:32" x14ac:dyDescent="0.35">
      <c r="B6736" s="1" t="s">
        <v>1488</v>
      </c>
      <c r="C6736" s="5">
        <v>5.6579999999999998E-2</v>
      </c>
      <c r="D6736" s="6">
        <v>2.3740000000000001</v>
      </c>
      <c r="E6736" s="5">
        <v>0</v>
      </c>
      <c r="F6736" s="6">
        <v>0</v>
      </c>
      <c r="G6736" s="5">
        <v>0</v>
      </c>
      <c r="H6736" s="6">
        <v>0</v>
      </c>
      <c r="I6736" s="5">
        <v>0.60162000000000004</v>
      </c>
      <c r="J6736" s="6">
        <v>1.3720000000000001</v>
      </c>
      <c r="K6736" s="5">
        <v>0</v>
      </c>
      <c r="L6736" s="6">
        <v>0</v>
      </c>
      <c r="M6736" s="5">
        <v>0.35086000000000001</v>
      </c>
      <c r="N6736" s="6">
        <v>1.002</v>
      </c>
      <c r="O6736" s="5">
        <v>0</v>
      </c>
      <c r="P6736" s="6">
        <v>0</v>
      </c>
      <c r="Q6736" s="5">
        <v>0</v>
      </c>
      <c r="R6736" s="6">
        <v>0</v>
      </c>
      <c r="S6736" s="5">
        <v>0</v>
      </c>
      <c r="T6736" s="6">
        <v>0</v>
      </c>
      <c r="U6736" s="5">
        <v>0</v>
      </c>
      <c r="V6736" s="6">
        <v>0</v>
      </c>
      <c r="W6736" s="5">
        <v>0</v>
      </c>
      <c r="X6736" s="6">
        <v>0</v>
      </c>
      <c r="Y6736" s="5">
        <v>0</v>
      </c>
      <c r="Z6736" s="6">
        <v>0</v>
      </c>
      <c r="AA6736" s="5">
        <v>0</v>
      </c>
      <c r="AB6736" s="6">
        <v>0</v>
      </c>
      <c r="AC6736" s="5">
        <v>0</v>
      </c>
      <c r="AD6736" s="6">
        <v>0</v>
      </c>
      <c r="AE6736" s="5">
        <v>0</v>
      </c>
      <c r="AF6736" s="6">
        <v>0</v>
      </c>
    </row>
    <row r="6737" spans="2:32" x14ac:dyDescent="0.35">
      <c r="B6737" s="1" t="s">
        <v>715</v>
      </c>
      <c r="C6737" s="5">
        <v>0</v>
      </c>
      <c r="D6737" s="6">
        <v>0</v>
      </c>
      <c r="E6737" s="5">
        <v>0</v>
      </c>
      <c r="F6737" s="6">
        <v>0</v>
      </c>
      <c r="G6737" s="5">
        <v>0</v>
      </c>
      <c r="H6737" s="6">
        <v>0</v>
      </c>
      <c r="I6737" s="5">
        <v>0</v>
      </c>
      <c r="J6737" s="6">
        <v>0</v>
      </c>
      <c r="K6737" s="5">
        <v>0</v>
      </c>
      <c r="L6737" s="6">
        <v>0</v>
      </c>
      <c r="M6737" s="5">
        <v>0</v>
      </c>
      <c r="N6737" s="6">
        <v>0</v>
      </c>
      <c r="O6737" s="5">
        <v>0</v>
      </c>
      <c r="P6737" s="6">
        <v>0</v>
      </c>
      <c r="Q6737" s="5">
        <v>0</v>
      </c>
      <c r="R6737" s="6">
        <v>0</v>
      </c>
      <c r="S6737" s="5">
        <v>0</v>
      </c>
      <c r="T6737" s="6">
        <v>0</v>
      </c>
      <c r="U6737" s="5">
        <v>0</v>
      </c>
      <c r="V6737" s="6">
        <v>0</v>
      </c>
      <c r="W6737" s="5">
        <v>0</v>
      </c>
      <c r="X6737" s="6">
        <v>0</v>
      </c>
      <c r="Y6737" s="5">
        <v>0</v>
      </c>
      <c r="Z6737" s="6">
        <v>0</v>
      </c>
      <c r="AA6737" s="5">
        <v>0</v>
      </c>
      <c r="AB6737" s="6">
        <v>0</v>
      </c>
      <c r="AC6737" s="5">
        <v>0</v>
      </c>
      <c r="AD6737" s="6">
        <v>0</v>
      </c>
      <c r="AE6737" s="5">
        <v>0</v>
      </c>
      <c r="AF6737" s="6">
        <v>0</v>
      </c>
    </row>
    <row r="6738" spans="2:32" x14ac:dyDescent="0.35">
      <c r="B6738" s="1" t="s">
        <v>718</v>
      </c>
      <c r="C6738" s="5">
        <v>0</v>
      </c>
      <c r="D6738" s="6">
        <v>0</v>
      </c>
      <c r="E6738" s="5">
        <v>0</v>
      </c>
      <c r="F6738" s="6">
        <v>0</v>
      </c>
      <c r="G6738" s="5">
        <v>0</v>
      </c>
      <c r="H6738" s="6">
        <v>0</v>
      </c>
      <c r="I6738" s="5">
        <v>0</v>
      </c>
      <c r="J6738" s="6">
        <v>0</v>
      </c>
      <c r="K6738" s="5">
        <v>0</v>
      </c>
      <c r="L6738" s="6">
        <v>0</v>
      </c>
      <c r="M6738" s="5">
        <v>0</v>
      </c>
      <c r="N6738" s="6">
        <v>0</v>
      </c>
      <c r="O6738" s="5">
        <v>0</v>
      </c>
      <c r="P6738" s="6">
        <v>0</v>
      </c>
      <c r="Q6738" s="5">
        <v>0</v>
      </c>
      <c r="R6738" s="6">
        <v>0</v>
      </c>
      <c r="S6738" s="5">
        <v>0</v>
      </c>
      <c r="T6738" s="6">
        <v>0</v>
      </c>
      <c r="U6738" s="5">
        <v>0</v>
      </c>
      <c r="V6738" s="6">
        <v>0</v>
      </c>
      <c r="W6738" s="5">
        <v>0</v>
      </c>
      <c r="X6738" s="6">
        <v>0</v>
      </c>
      <c r="Y6738" s="5">
        <v>0</v>
      </c>
      <c r="Z6738" s="6">
        <v>0</v>
      </c>
      <c r="AA6738" s="5">
        <v>0</v>
      </c>
      <c r="AB6738" s="6">
        <v>0</v>
      </c>
      <c r="AC6738" s="5">
        <v>0</v>
      </c>
      <c r="AD6738" s="6">
        <v>0</v>
      </c>
      <c r="AE6738" s="5">
        <v>0</v>
      </c>
      <c r="AF6738" s="6">
        <v>0</v>
      </c>
    </row>
    <row r="6739" spans="2:32" x14ac:dyDescent="0.35">
      <c r="B6739" s="1" t="s">
        <v>720</v>
      </c>
      <c r="C6739" s="5">
        <v>0</v>
      </c>
      <c r="D6739" s="6">
        <v>0</v>
      </c>
      <c r="E6739" s="5">
        <v>0</v>
      </c>
      <c r="F6739" s="6">
        <v>0</v>
      </c>
      <c r="G6739" s="5">
        <v>0</v>
      </c>
      <c r="H6739" s="6">
        <v>0</v>
      </c>
      <c r="I6739" s="5">
        <v>0</v>
      </c>
      <c r="J6739" s="6">
        <v>0</v>
      </c>
      <c r="K6739" s="5">
        <v>0</v>
      </c>
      <c r="L6739" s="6">
        <v>0</v>
      </c>
      <c r="M6739" s="5">
        <v>0</v>
      </c>
      <c r="N6739" s="6">
        <v>0</v>
      </c>
      <c r="O6739" s="5">
        <v>0</v>
      </c>
      <c r="P6739" s="6">
        <v>0</v>
      </c>
      <c r="Q6739" s="5">
        <v>0</v>
      </c>
      <c r="R6739" s="6">
        <v>0</v>
      </c>
      <c r="S6739" s="5">
        <v>0</v>
      </c>
      <c r="T6739" s="6">
        <v>0</v>
      </c>
      <c r="U6739" s="5">
        <v>0</v>
      </c>
      <c r="V6739" s="6">
        <v>0</v>
      </c>
      <c r="W6739" s="5">
        <v>0</v>
      </c>
      <c r="X6739" s="6">
        <v>0</v>
      </c>
      <c r="Y6739" s="5">
        <v>0</v>
      </c>
      <c r="Z6739" s="6">
        <v>0</v>
      </c>
      <c r="AA6739" s="5">
        <v>0</v>
      </c>
      <c r="AB6739" s="6">
        <v>0</v>
      </c>
      <c r="AC6739" s="5">
        <v>0</v>
      </c>
      <c r="AD6739" s="6">
        <v>0</v>
      </c>
      <c r="AE6739" s="5">
        <v>0</v>
      </c>
      <c r="AF6739" s="6">
        <v>0</v>
      </c>
    </row>
    <row r="6740" spans="2:32" x14ac:dyDescent="0.35">
      <c r="B6740" s="1" t="s">
        <v>723</v>
      </c>
      <c r="C6740" s="5">
        <v>0</v>
      </c>
      <c r="D6740" s="6">
        <v>0</v>
      </c>
      <c r="E6740" s="5">
        <v>0</v>
      </c>
      <c r="F6740" s="6">
        <v>0</v>
      </c>
      <c r="G6740" s="5">
        <v>0</v>
      </c>
      <c r="H6740" s="6">
        <v>0</v>
      </c>
      <c r="I6740" s="5">
        <v>0</v>
      </c>
      <c r="J6740" s="6">
        <v>0</v>
      </c>
      <c r="K6740" s="5">
        <v>0</v>
      </c>
      <c r="L6740" s="6">
        <v>0</v>
      </c>
      <c r="M6740" s="5">
        <v>0</v>
      </c>
      <c r="N6740" s="6">
        <v>0</v>
      </c>
      <c r="O6740" s="5">
        <v>0</v>
      </c>
      <c r="P6740" s="6">
        <v>0</v>
      </c>
      <c r="Q6740" s="5">
        <v>0</v>
      </c>
      <c r="R6740" s="6">
        <v>0</v>
      </c>
      <c r="S6740" s="5">
        <v>0</v>
      </c>
      <c r="T6740" s="6">
        <v>0</v>
      </c>
      <c r="U6740" s="5">
        <v>0</v>
      </c>
      <c r="V6740" s="6">
        <v>0</v>
      </c>
      <c r="W6740" s="5">
        <v>0</v>
      </c>
      <c r="X6740" s="6">
        <v>0</v>
      </c>
      <c r="Y6740" s="5">
        <v>0</v>
      </c>
      <c r="Z6740" s="6">
        <v>0</v>
      </c>
      <c r="AA6740" s="5">
        <v>0</v>
      </c>
      <c r="AB6740" s="6">
        <v>0</v>
      </c>
      <c r="AC6740" s="5">
        <v>0</v>
      </c>
      <c r="AD6740" s="6">
        <v>0</v>
      </c>
      <c r="AE6740" s="5">
        <v>0</v>
      </c>
      <c r="AF6740" s="6">
        <v>0</v>
      </c>
    </row>
    <row r="6741" spans="2:32" x14ac:dyDescent="0.35">
      <c r="B6741" s="1" t="s">
        <v>725</v>
      </c>
      <c r="C6741" s="5">
        <v>0</v>
      </c>
      <c r="D6741" s="6">
        <v>0</v>
      </c>
      <c r="E6741" s="5">
        <v>0</v>
      </c>
      <c r="F6741" s="6">
        <v>0</v>
      </c>
      <c r="G6741" s="5">
        <v>0</v>
      </c>
      <c r="H6741" s="6">
        <v>0</v>
      </c>
      <c r="I6741" s="5">
        <v>0</v>
      </c>
      <c r="J6741" s="6">
        <v>0</v>
      </c>
      <c r="K6741" s="5">
        <v>0</v>
      </c>
      <c r="L6741" s="6">
        <v>0</v>
      </c>
      <c r="M6741" s="5">
        <v>0</v>
      </c>
      <c r="N6741" s="6">
        <v>0</v>
      </c>
      <c r="O6741" s="5">
        <v>0</v>
      </c>
      <c r="P6741" s="6">
        <v>0</v>
      </c>
      <c r="Q6741" s="5">
        <v>0</v>
      </c>
      <c r="R6741" s="6">
        <v>0</v>
      </c>
      <c r="S6741" s="5">
        <v>0</v>
      </c>
      <c r="T6741" s="6">
        <v>0</v>
      </c>
      <c r="U6741" s="5">
        <v>0</v>
      </c>
      <c r="V6741" s="6">
        <v>0</v>
      </c>
      <c r="W6741" s="5">
        <v>0</v>
      </c>
      <c r="X6741" s="6">
        <v>0</v>
      </c>
      <c r="Y6741" s="5">
        <v>0</v>
      </c>
      <c r="Z6741" s="6">
        <v>0</v>
      </c>
      <c r="AA6741" s="5">
        <v>0</v>
      </c>
      <c r="AB6741" s="6">
        <v>0</v>
      </c>
      <c r="AC6741" s="5">
        <v>0</v>
      </c>
      <c r="AD6741" s="6">
        <v>0</v>
      </c>
      <c r="AE6741" s="5">
        <v>0</v>
      </c>
      <c r="AF6741" s="6">
        <v>0</v>
      </c>
    </row>
    <row r="6742" spans="2:32" x14ac:dyDescent="0.35">
      <c r="B6742" s="1" t="s">
        <v>726</v>
      </c>
      <c r="C6742" s="5">
        <v>0</v>
      </c>
      <c r="D6742" s="6">
        <v>0</v>
      </c>
      <c r="E6742" s="5">
        <v>0</v>
      </c>
      <c r="F6742" s="6">
        <v>0</v>
      </c>
      <c r="G6742" s="5">
        <v>0</v>
      </c>
      <c r="H6742" s="6">
        <v>0</v>
      </c>
      <c r="I6742" s="5">
        <v>0</v>
      </c>
      <c r="J6742" s="6">
        <v>0</v>
      </c>
      <c r="K6742" s="5">
        <v>0</v>
      </c>
      <c r="L6742" s="6">
        <v>0</v>
      </c>
      <c r="M6742" s="5">
        <v>0</v>
      </c>
      <c r="N6742" s="6">
        <v>0</v>
      </c>
      <c r="O6742" s="5">
        <v>0</v>
      </c>
      <c r="P6742" s="6">
        <v>0</v>
      </c>
      <c r="Q6742" s="5">
        <v>0</v>
      </c>
      <c r="R6742" s="6">
        <v>0</v>
      </c>
      <c r="S6742" s="5">
        <v>0</v>
      </c>
      <c r="T6742" s="6">
        <v>0</v>
      </c>
      <c r="U6742" s="5">
        <v>0</v>
      </c>
      <c r="V6742" s="6">
        <v>0</v>
      </c>
      <c r="W6742" s="5">
        <v>0</v>
      </c>
      <c r="X6742" s="6">
        <v>0</v>
      </c>
      <c r="Y6742" s="5">
        <v>0</v>
      </c>
      <c r="Z6742" s="6">
        <v>0</v>
      </c>
      <c r="AA6742" s="5">
        <v>0</v>
      </c>
      <c r="AB6742" s="6">
        <v>0</v>
      </c>
      <c r="AC6742" s="5">
        <v>0</v>
      </c>
      <c r="AD6742" s="6">
        <v>0</v>
      </c>
      <c r="AE6742" s="5">
        <v>0</v>
      </c>
      <c r="AF6742" s="6">
        <v>0</v>
      </c>
    </row>
    <row r="6743" spans="2:32" x14ac:dyDescent="0.35">
      <c r="B6743" s="1" t="s">
        <v>737</v>
      </c>
      <c r="C6743" s="5">
        <v>0</v>
      </c>
      <c r="D6743" s="6">
        <v>0</v>
      </c>
      <c r="E6743" s="5">
        <v>0</v>
      </c>
      <c r="F6743" s="6">
        <v>0</v>
      </c>
      <c r="G6743" s="5">
        <v>0</v>
      </c>
      <c r="H6743" s="6">
        <v>0</v>
      </c>
      <c r="I6743" s="5">
        <v>0</v>
      </c>
      <c r="J6743" s="6">
        <v>0</v>
      </c>
      <c r="K6743" s="5">
        <v>0</v>
      </c>
      <c r="L6743" s="6">
        <v>0</v>
      </c>
      <c r="M6743" s="5">
        <v>0</v>
      </c>
      <c r="N6743" s="6">
        <v>0</v>
      </c>
      <c r="O6743" s="5">
        <v>0</v>
      </c>
      <c r="P6743" s="6">
        <v>0</v>
      </c>
      <c r="Q6743" s="5">
        <v>0</v>
      </c>
      <c r="R6743" s="6">
        <v>0</v>
      </c>
      <c r="S6743" s="5">
        <v>0</v>
      </c>
      <c r="T6743" s="6">
        <v>0</v>
      </c>
      <c r="U6743" s="5">
        <v>0</v>
      </c>
      <c r="V6743" s="6">
        <v>0</v>
      </c>
      <c r="W6743" s="5">
        <v>0</v>
      </c>
      <c r="X6743" s="6">
        <v>0</v>
      </c>
      <c r="Y6743" s="5">
        <v>0</v>
      </c>
      <c r="Z6743" s="6">
        <v>0</v>
      </c>
      <c r="AA6743" s="5">
        <v>0</v>
      </c>
      <c r="AB6743" s="6">
        <v>0</v>
      </c>
      <c r="AC6743" s="5">
        <v>0</v>
      </c>
      <c r="AD6743" s="6">
        <v>0</v>
      </c>
      <c r="AE6743" s="5">
        <v>0</v>
      </c>
      <c r="AF6743" s="6">
        <v>0</v>
      </c>
    </row>
    <row r="6744" spans="2:32" x14ac:dyDescent="0.35">
      <c r="B6744" s="1" t="s">
        <v>741</v>
      </c>
      <c r="C6744" s="5">
        <v>0</v>
      </c>
      <c r="D6744" s="6">
        <v>0</v>
      </c>
      <c r="E6744" s="5">
        <v>0</v>
      </c>
      <c r="F6744" s="6">
        <v>0</v>
      </c>
      <c r="G6744" s="5">
        <v>0</v>
      </c>
      <c r="H6744" s="6">
        <v>0</v>
      </c>
      <c r="I6744" s="5">
        <v>0</v>
      </c>
      <c r="J6744" s="6">
        <v>0</v>
      </c>
      <c r="K6744" s="5">
        <v>0</v>
      </c>
      <c r="L6744" s="6">
        <v>0</v>
      </c>
      <c r="M6744" s="5">
        <v>0</v>
      </c>
      <c r="N6744" s="6">
        <v>0</v>
      </c>
      <c r="O6744" s="5">
        <v>0</v>
      </c>
      <c r="P6744" s="6">
        <v>0</v>
      </c>
      <c r="Q6744" s="5">
        <v>0</v>
      </c>
      <c r="R6744" s="6">
        <v>0</v>
      </c>
      <c r="S6744" s="5">
        <v>0</v>
      </c>
      <c r="T6744" s="6">
        <v>0</v>
      </c>
      <c r="U6744" s="5">
        <v>0</v>
      </c>
      <c r="V6744" s="6">
        <v>0</v>
      </c>
      <c r="W6744" s="5">
        <v>0</v>
      </c>
      <c r="X6744" s="6">
        <v>0</v>
      </c>
      <c r="Y6744" s="5">
        <v>0</v>
      </c>
      <c r="Z6744" s="6">
        <v>0</v>
      </c>
      <c r="AA6744" s="5">
        <v>0</v>
      </c>
      <c r="AB6744" s="6">
        <v>0</v>
      </c>
      <c r="AC6744" s="5">
        <v>0</v>
      </c>
      <c r="AD6744" s="6">
        <v>0</v>
      </c>
      <c r="AE6744" s="5">
        <v>0</v>
      </c>
      <c r="AF6744" s="6">
        <v>0</v>
      </c>
    </row>
    <row r="6745" spans="2:32" x14ac:dyDescent="0.35">
      <c r="B6745" s="1" t="s">
        <v>749</v>
      </c>
      <c r="C6745" s="5">
        <v>2.0049999999999998E-2</v>
      </c>
      <c r="D6745" s="6">
        <v>0.84099999999999997</v>
      </c>
      <c r="E6745" s="5">
        <v>0</v>
      </c>
      <c r="F6745" s="6">
        <v>0</v>
      </c>
      <c r="G6745" s="5">
        <v>0</v>
      </c>
      <c r="H6745" s="6">
        <v>0</v>
      </c>
      <c r="I6745" s="5">
        <v>0</v>
      </c>
      <c r="J6745" s="6">
        <v>0</v>
      </c>
      <c r="K6745" s="5">
        <v>0</v>
      </c>
      <c r="L6745" s="6">
        <v>0</v>
      </c>
      <c r="M6745" s="5">
        <v>0</v>
      </c>
      <c r="N6745" s="6">
        <v>0</v>
      </c>
      <c r="O6745" s="5">
        <v>0</v>
      </c>
      <c r="P6745" s="6">
        <v>0</v>
      </c>
      <c r="Q6745" s="5">
        <v>0.25191999999999998</v>
      </c>
      <c r="R6745" s="6">
        <v>0.84099999999999997</v>
      </c>
      <c r="S6745" s="5">
        <v>0</v>
      </c>
      <c r="T6745" s="6">
        <v>0</v>
      </c>
      <c r="U6745" s="5">
        <v>0</v>
      </c>
      <c r="V6745" s="6">
        <v>0</v>
      </c>
      <c r="W6745" s="5">
        <v>0</v>
      </c>
      <c r="X6745" s="6">
        <v>0</v>
      </c>
      <c r="Y6745" s="5">
        <v>0</v>
      </c>
      <c r="Z6745" s="6">
        <v>0</v>
      </c>
      <c r="AA6745" s="5">
        <v>0</v>
      </c>
      <c r="AB6745" s="6">
        <v>0</v>
      </c>
      <c r="AC6745" s="5">
        <v>0</v>
      </c>
      <c r="AD6745" s="6">
        <v>0</v>
      </c>
      <c r="AE6745" s="5">
        <v>0</v>
      </c>
      <c r="AF6745" s="6">
        <v>0</v>
      </c>
    </row>
    <row r="6746" spans="2:32" x14ac:dyDescent="0.35">
      <c r="B6746" s="1" t="s">
        <v>1489</v>
      </c>
      <c r="C6746" s="5">
        <v>0</v>
      </c>
      <c r="D6746" s="6">
        <v>0</v>
      </c>
      <c r="E6746" s="5">
        <v>0</v>
      </c>
      <c r="F6746" s="6">
        <v>0</v>
      </c>
      <c r="G6746" s="5">
        <v>0</v>
      </c>
      <c r="H6746" s="6">
        <v>0</v>
      </c>
      <c r="I6746" s="5">
        <v>0</v>
      </c>
      <c r="J6746" s="6">
        <v>0</v>
      </c>
      <c r="K6746" s="5">
        <v>0</v>
      </c>
      <c r="L6746" s="6">
        <v>0</v>
      </c>
      <c r="M6746" s="5">
        <v>0</v>
      </c>
      <c r="N6746" s="6">
        <v>0</v>
      </c>
      <c r="O6746" s="5">
        <v>0</v>
      </c>
      <c r="P6746" s="6">
        <v>0</v>
      </c>
      <c r="Q6746" s="5">
        <v>0</v>
      </c>
      <c r="R6746" s="6">
        <v>0</v>
      </c>
      <c r="S6746" s="5">
        <v>0</v>
      </c>
      <c r="T6746" s="6">
        <v>0</v>
      </c>
      <c r="U6746" s="5">
        <v>0</v>
      </c>
      <c r="V6746" s="6">
        <v>0</v>
      </c>
      <c r="W6746" s="5">
        <v>0</v>
      </c>
      <c r="X6746" s="6">
        <v>0</v>
      </c>
      <c r="Y6746" s="5">
        <v>0</v>
      </c>
      <c r="Z6746" s="6">
        <v>0</v>
      </c>
      <c r="AA6746" s="5">
        <v>0</v>
      </c>
      <c r="AB6746" s="6">
        <v>0</v>
      </c>
      <c r="AC6746" s="5">
        <v>0</v>
      </c>
      <c r="AD6746" s="6">
        <v>0</v>
      </c>
      <c r="AE6746" s="5">
        <v>0</v>
      </c>
      <c r="AF6746" s="6">
        <v>0</v>
      </c>
    </row>
    <row r="6747" spans="2:32" x14ac:dyDescent="0.35">
      <c r="B6747" s="1" t="s">
        <v>1490</v>
      </c>
      <c r="C6747" s="5">
        <v>3.211E-2</v>
      </c>
      <c r="D6747" s="6">
        <v>1.347</v>
      </c>
      <c r="E6747" s="5">
        <v>0</v>
      </c>
      <c r="F6747" s="6">
        <v>0</v>
      </c>
      <c r="G6747" s="5">
        <v>0</v>
      </c>
      <c r="H6747" s="6">
        <v>0</v>
      </c>
      <c r="I6747" s="5">
        <v>0</v>
      </c>
      <c r="J6747" s="6">
        <v>0</v>
      </c>
      <c r="K6747" s="5">
        <v>0</v>
      </c>
      <c r="L6747" s="6">
        <v>0</v>
      </c>
      <c r="M6747" s="5">
        <v>0.47166999999999998</v>
      </c>
      <c r="N6747" s="6">
        <v>1.347</v>
      </c>
      <c r="O6747" s="5">
        <v>0</v>
      </c>
      <c r="P6747" s="6">
        <v>0</v>
      </c>
      <c r="Q6747" s="5">
        <v>0</v>
      </c>
      <c r="R6747" s="6">
        <v>0</v>
      </c>
      <c r="S6747" s="5">
        <v>0</v>
      </c>
      <c r="T6747" s="6">
        <v>0</v>
      </c>
      <c r="U6747" s="5">
        <v>0</v>
      </c>
      <c r="V6747" s="6">
        <v>0</v>
      </c>
      <c r="W6747" s="5">
        <v>0</v>
      </c>
      <c r="X6747" s="6">
        <v>0</v>
      </c>
      <c r="Y6747" s="5">
        <v>0</v>
      </c>
      <c r="Z6747" s="6">
        <v>0</v>
      </c>
      <c r="AA6747" s="5">
        <v>0</v>
      </c>
      <c r="AB6747" s="6">
        <v>0</v>
      </c>
      <c r="AC6747" s="5">
        <v>0</v>
      </c>
      <c r="AD6747" s="6">
        <v>0</v>
      </c>
      <c r="AE6747" s="5">
        <v>0</v>
      </c>
      <c r="AF6747" s="6">
        <v>0</v>
      </c>
    </row>
    <row r="6748" spans="2:32" x14ac:dyDescent="0.35">
      <c r="B6748" s="1" t="s">
        <v>1491</v>
      </c>
      <c r="C6748" s="5">
        <v>0</v>
      </c>
      <c r="D6748" s="6">
        <v>0</v>
      </c>
      <c r="E6748" s="5">
        <v>0</v>
      </c>
      <c r="F6748" s="6">
        <v>0</v>
      </c>
      <c r="G6748" s="5">
        <v>0</v>
      </c>
      <c r="H6748" s="6">
        <v>0</v>
      </c>
      <c r="I6748" s="5">
        <v>0</v>
      </c>
      <c r="J6748" s="6">
        <v>0</v>
      </c>
      <c r="K6748" s="5">
        <v>0</v>
      </c>
      <c r="L6748" s="6">
        <v>0</v>
      </c>
      <c r="M6748" s="5">
        <v>0</v>
      </c>
      <c r="N6748" s="6">
        <v>0</v>
      </c>
      <c r="O6748" s="5">
        <v>0</v>
      </c>
      <c r="P6748" s="6">
        <v>0</v>
      </c>
      <c r="Q6748" s="5">
        <v>0</v>
      </c>
      <c r="R6748" s="6">
        <v>0</v>
      </c>
      <c r="S6748" s="5">
        <v>0</v>
      </c>
      <c r="T6748" s="6">
        <v>0</v>
      </c>
      <c r="U6748" s="5">
        <v>0</v>
      </c>
      <c r="V6748" s="6">
        <v>0</v>
      </c>
      <c r="W6748" s="5">
        <v>0</v>
      </c>
      <c r="X6748" s="6">
        <v>0</v>
      </c>
      <c r="Y6748" s="5">
        <v>0</v>
      </c>
      <c r="Z6748" s="6">
        <v>0</v>
      </c>
      <c r="AA6748" s="5">
        <v>0</v>
      </c>
      <c r="AB6748" s="6">
        <v>0</v>
      </c>
      <c r="AC6748" s="5">
        <v>0</v>
      </c>
      <c r="AD6748" s="6">
        <v>0</v>
      </c>
      <c r="AE6748" s="5">
        <v>0</v>
      </c>
      <c r="AF6748" s="6">
        <v>0</v>
      </c>
    </row>
    <row r="6749" spans="2:32" x14ac:dyDescent="0.35">
      <c r="B6749" s="1" t="s">
        <v>753</v>
      </c>
      <c r="C6749" s="5">
        <v>0</v>
      </c>
      <c r="D6749" s="6">
        <v>0</v>
      </c>
      <c r="E6749" s="5">
        <v>0</v>
      </c>
      <c r="F6749" s="6">
        <v>0</v>
      </c>
      <c r="G6749" s="5">
        <v>0</v>
      </c>
      <c r="H6749" s="6">
        <v>0</v>
      </c>
      <c r="I6749" s="5">
        <v>0</v>
      </c>
      <c r="J6749" s="6">
        <v>0</v>
      </c>
      <c r="K6749" s="5">
        <v>0</v>
      </c>
      <c r="L6749" s="6">
        <v>0</v>
      </c>
      <c r="M6749" s="5">
        <v>0</v>
      </c>
      <c r="N6749" s="6">
        <v>0</v>
      </c>
      <c r="O6749" s="5">
        <v>0</v>
      </c>
      <c r="P6749" s="6">
        <v>0</v>
      </c>
      <c r="Q6749" s="5">
        <v>0</v>
      </c>
      <c r="R6749" s="6">
        <v>0</v>
      </c>
      <c r="S6749" s="5">
        <v>0</v>
      </c>
      <c r="T6749" s="6">
        <v>0</v>
      </c>
      <c r="U6749" s="5">
        <v>0</v>
      </c>
      <c r="V6749" s="6">
        <v>0</v>
      </c>
      <c r="W6749" s="5">
        <v>0</v>
      </c>
      <c r="X6749" s="6">
        <v>0</v>
      </c>
      <c r="Y6749" s="5">
        <v>0</v>
      </c>
      <c r="Z6749" s="6">
        <v>0</v>
      </c>
      <c r="AA6749" s="5">
        <v>0</v>
      </c>
      <c r="AB6749" s="6">
        <v>0</v>
      </c>
      <c r="AC6749" s="5">
        <v>0</v>
      </c>
      <c r="AD6749" s="6">
        <v>0</v>
      </c>
      <c r="AE6749" s="5">
        <v>0</v>
      </c>
      <c r="AF6749" s="6">
        <v>0</v>
      </c>
    </row>
    <row r="6750" spans="2:32" x14ac:dyDescent="0.35">
      <c r="B6750" s="1" t="s">
        <v>755</v>
      </c>
      <c r="C6750" s="5">
        <v>0</v>
      </c>
      <c r="D6750" s="6">
        <v>0</v>
      </c>
      <c r="E6750" s="5">
        <v>0</v>
      </c>
      <c r="F6750" s="6">
        <v>0</v>
      </c>
      <c r="G6750" s="5">
        <v>0</v>
      </c>
      <c r="H6750" s="6">
        <v>0</v>
      </c>
      <c r="I6750" s="5">
        <v>0</v>
      </c>
      <c r="J6750" s="6">
        <v>0</v>
      </c>
      <c r="K6750" s="5">
        <v>0</v>
      </c>
      <c r="L6750" s="6">
        <v>0</v>
      </c>
      <c r="M6750" s="5">
        <v>0</v>
      </c>
      <c r="N6750" s="6">
        <v>0</v>
      </c>
      <c r="O6750" s="5">
        <v>0</v>
      </c>
      <c r="P6750" s="6">
        <v>0</v>
      </c>
      <c r="Q6750" s="5">
        <v>0</v>
      </c>
      <c r="R6750" s="6">
        <v>0</v>
      </c>
      <c r="S6750" s="5">
        <v>0</v>
      </c>
      <c r="T6750" s="6">
        <v>0</v>
      </c>
      <c r="U6750" s="5">
        <v>0</v>
      </c>
      <c r="V6750" s="6">
        <v>0</v>
      </c>
      <c r="W6750" s="5">
        <v>0</v>
      </c>
      <c r="X6750" s="6">
        <v>0</v>
      </c>
      <c r="Y6750" s="5">
        <v>0</v>
      </c>
      <c r="Z6750" s="6">
        <v>0</v>
      </c>
      <c r="AA6750" s="5">
        <v>0</v>
      </c>
      <c r="AB6750" s="6">
        <v>0</v>
      </c>
      <c r="AC6750" s="5">
        <v>0</v>
      </c>
      <c r="AD6750" s="6">
        <v>0</v>
      </c>
      <c r="AE6750" s="5">
        <v>0</v>
      </c>
      <c r="AF6750" s="6">
        <v>0</v>
      </c>
    </row>
    <row r="6751" spans="2:32" x14ac:dyDescent="0.35">
      <c r="B6751" s="1" t="s">
        <v>759</v>
      </c>
      <c r="C6751" s="5">
        <v>0</v>
      </c>
      <c r="D6751" s="6">
        <v>0</v>
      </c>
      <c r="E6751" s="5">
        <v>0</v>
      </c>
      <c r="F6751" s="6">
        <v>0</v>
      </c>
      <c r="G6751" s="5">
        <v>0</v>
      </c>
      <c r="H6751" s="6">
        <v>0</v>
      </c>
      <c r="I6751" s="5">
        <v>0</v>
      </c>
      <c r="J6751" s="6">
        <v>0</v>
      </c>
      <c r="K6751" s="5">
        <v>0</v>
      </c>
      <c r="L6751" s="6">
        <v>0</v>
      </c>
      <c r="M6751" s="5">
        <v>0</v>
      </c>
      <c r="N6751" s="6">
        <v>0</v>
      </c>
      <c r="O6751" s="5">
        <v>0</v>
      </c>
      <c r="P6751" s="6">
        <v>0</v>
      </c>
      <c r="Q6751" s="5">
        <v>0</v>
      </c>
      <c r="R6751" s="6">
        <v>0</v>
      </c>
      <c r="S6751" s="5">
        <v>0</v>
      </c>
      <c r="T6751" s="6">
        <v>0</v>
      </c>
      <c r="U6751" s="5">
        <v>0</v>
      </c>
      <c r="V6751" s="6">
        <v>0</v>
      </c>
      <c r="W6751" s="5">
        <v>0</v>
      </c>
      <c r="X6751" s="6">
        <v>0</v>
      </c>
      <c r="Y6751" s="5">
        <v>0</v>
      </c>
      <c r="Z6751" s="6">
        <v>0</v>
      </c>
      <c r="AA6751" s="5">
        <v>0</v>
      </c>
      <c r="AB6751" s="6">
        <v>0</v>
      </c>
      <c r="AC6751" s="5">
        <v>0</v>
      </c>
      <c r="AD6751" s="6">
        <v>0</v>
      </c>
      <c r="AE6751" s="5">
        <v>0</v>
      </c>
      <c r="AF6751" s="6">
        <v>0</v>
      </c>
    </row>
    <row r="6752" spans="2:32" x14ac:dyDescent="0.35">
      <c r="B6752" s="1" t="s">
        <v>760</v>
      </c>
      <c r="C6752" s="5">
        <v>0</v>
      </c>
      <c r="D6752" s="6">
        <v>0</v>
      </c>
      <c r="E6752" s="5">
        <v>0</v>
      </c>
      <c r="F6752" s="6">
        <v>0</v>
      </c>
      <c r="G6752" s="5">
        <v>0</v>
      </c>
      <c r="H6752" s="6">
        <v>0</v>
      </c>
      <c r="I6752" s="5">
        <v>0</v>
      </c>
      <c r="J6752" s="6">
        <v>0</v>
      </c>
      <c r="K6752" s="5">
        <v>0</v>
      </c>
      <c r="L6752" s="6">
        <v>0</v>
      </c>
      <c r="M6752" s="5">
        <v>0</v>
      </c>
      <c r="N6752" s="6">
        <v>0</v>
      </c>
      <c r="O6752" s="5">
        <v>0</v>
      </c>
      <c r="P6752" s="6">
        <v>0</v>
      </c>
      <c r="Q6752" s="5">
        <v>0</v>
      </c>
      <c r="R6752" s="6">
        <v>0</v>
      </c>
      <c r="S6752" s="5">
        <v>0</v>
      </c>
      <c r="T6752" s="6">
        <v>0</v>
      </c>
      <c r="U6752" s="5">
        <v>0</v>
      </c>
      <c r="V6752" s="6">
        <v>0</v>
      </c>
      <c r="W6752" s="5">
        <v>0</v>
      </c>
      <c r="X6752" s="6">
        <v>0</v>
      </c>
      <c r="Y6752" s="5">
        <v>0</v>
      </c>
      <c r="Z6752" s="6">
        <v>0</v>
      </c>
      <c r="AA6752" s="5">
        <v>0</v>
      </c>
      <c r="AB6752" s="6">
        <v>0</v>
      </c>
      <c r="AC6752" s="5">
        <v>0</v>
      </c>
      <c r="AD6752" s="6">
        <v>0</v>
      </c>
      <c r="AE6752" s="5">
        <v>0</v>
      </c>
      <c r="AF6752" s="6">
        <v>0</v>
      </c>
    </row>
    <row r="6753" spans="2:32" x14ac:dyDescent="0.35">
      <c r="B6753" s="1" t="s">
        <v>763</v>
      </c>
      <c r="C6753" s="5">
        <v>0</v>
      </c>
      <c r="D6753" s="6">
        <v>0</v>
      </c>
      <c r="E6753" s="5">
        <v>0</v>
      </c>
      <c r="F6753" s="6">
        <v>0</v>
      </c>
      <c r="G6753" s="5">
        <v>0</v>
      </c>
      <c r="H6753" s="6">
        <v>0</v>
      </c>
      <c r="I6753" s="5">
        <v>0</v>
      </c>
      <c r="J6753" s="6">
        <v>0</v>
      </c>
      <c r="K6753" s="5">
        <v>0</v>
      </c>
      <c r="L6753" s="6">
        <v>0</v>
      </c>
      <c r="M6753" s="5">
        <v>0</v>
      </c>
      <c r="N6753" s="6">
        <v>0</v>
      </c>
      <c r="O6753" s="5">
        <v>0</v>
      </c>
      <c r="P6753" s="6">
        <v>0</v>
      </c>
      <c r="Q6753" s="5">
        <v>0</v>
      </c>
      <c r="R6753" s="6">
        <v>0</v>
      </c>
      <c r="S6753" s="5">
        <v>0</v>
      </c>
      <c r="T6753" s="6">
        <v>0</v>
      </c>
      <c r="U6753" s="5">
        <v>0</v>
      </c>
      <c r="V6753" s="6">
        <v>0</v>
      </c>
      <c r="W6753" s="5">
        <v>0</v>
      </c>
      <c r="X6753" s="6">
        <v>0</v>
      </c>
      <c r="Y6753" s="5">
        <v>0</v>
      </c>
      <c r="Z6753" s="6">
        <v>0</v>
      </c>
      <c r="AA6753" s="5">
        <v>0</v>
      </c>
      <c r="AB6753" s="6">
        <v>0</v>
      </c>
      <c r="AC6753" s="5">
        <v>0</v>
      </c>
      <c r="AD6753" s="6">
        <v>0</v>
      </c>
      <c r="AE6753" s="5">
        <v>0</v>
      </c>
      <c r="AF6753" s="6">
        <v>0</v>
      </c>
    </row>
    <row r="6754" spans="2:32" x14ac:dyDescent="0.35">
      <c r="B6754" s="1" t="s">
        <v>764</v>
      </c>
      <c r="C6754" s="5">
        <v>0</v>
      </c>
      <c r="D6754" s="6">
        <v>0</v>
      </c>
      <c r="E6754" s="5">
        <v>0</v>
      </c>
      <c r="F6754" s="6">
        <v>0</v>
      </c>
      <c r="G6754" s="5">
        <v>0</v>
      </c>
      <c r="H6754" s="6">
        <v>0</v>
      </c>
      <c r="I6754" s="5">
        <v>0</v>
      </c>
      <c r="J6754" s="6">
        <v>0</v>
      </c>
      <c r="K6754" s="5">
        <v>0</v>
      </c>
      <c r="L6754" s="6">
        <v>0</v>
      </c>
      <c r="M6754" s="5">
        <v>0</v>
      </c>
      <c r="N6754" s="6">
        <v>0</v>
      </c>
      <c r="O6754" s="5">
        <v>0</v>
      </c>
      <c r="P6754" s="6">
        <v>0</v>
      </c>
      <c r="Q6754" s="5">
        <v>0</v>
      </c>
      <c r="R6754" s="6">
        <v>0</v>
      </c>
      <c r="S6754" s="5">
        <v>0</v>
      </c>
      <c r="T6754" s="6">
        <v>0</v>
      </c>
      <c r="U6754" s="5">
        <v>0</v>
      </c>
      <c r="V6754" s="6">
        <v>0</v>
      </c>
      <c r="W6754" s="5">
        <v>0</v>
      </c>
      <c r="X6754" s="6">
        <v>0</v>
      </c>
      <c r="Y6754" s="5">
        <v>0</v>
      </c>
      <c r="Z6754" s="6">
        <v>0</v>
      </c>
      <c r="AA6754" s="5">
        <v>0</v>
      </c>
      <c r="AB6754" s="6">
        <v>0</v>
      </c>
      <c r="AC6754" s="5">
        <v>0</v>
      </c>
      <c r="AD6754" s="6">
        <v>0</v>
      </c>
      <c r="AE6754" s="5">
        <v>0</v>
      </c>
      <c r="AF6754" s="6">
        <v>0</v>
      </c>
    </row>
    <row r="6755" spans="2:32" x14ac:dyDescent="0.35">
      <c r="B6755" s="1" t="s">
        <v>767</v>
      </c>
      <c r="C6755" s="5">
        <v>0</v>
      </c>
      <c r="D6755" s="6">
        <v>0</v>
      </c>
      <c r="E6755" s="5">
        <v>0</v>
      </c>
      <c r="F6755" s="6">
        <v>0</v>
      </c>
      <c r="G6755" s="5">
        <v>0</v>
      </c>
      <c r="H6755" s="6">
        <v>0</v>
      </c>
      <c r="I6755" s="5">
        <v>0</v>
      </c>
      <c r="J6755" s="6">
        <v>0</v>
      </c>
      <c r="K6755" s="5">
        <v>0</v>
      </c>
      <c r="L6755" s="6">
        <v>0</v>
      </c>
      <c r="M6755" s="5">
        <v>0</v>
      </c>
      <c r="N6755" s="6">
        <v>0</v>
      </c>
      <c r="O6755" s="5">
        <v>0</v>
      </c>
      <c r="P6755" s="6">
        <v>0</v>
      </c>
      <c r="Q6755" s="5">
        <v>0</v>
      </c>
      <c r="R6755" s="6">
        <v>0</v>
      </c>
      <c r="S6755" s="5">
        <v>0</v>
      </c>
      <c r="T6755" s="6">
        <v>0</v>
      </c>
      <c r="U6755" s="5">
        <v>0</v>
      </c>
      <c r="V6755" s="6">
        <v>0</v>
      </c>
      <c r="W6755" s="5">
        <v>0</v>
      </c>
      <c r="X6755" s="6">
        <v>0</v>
      </c>
      <c r="Y6755" s="5">
        <v>0</v>
      </c>
      <c r="Z6755" s="6">
        <v>0</v>
      </c>
      <c r="AA6755" s="5">
        <v>0</v>
      </c>
      <c r="AB6755" s="6">
        <v>0</v>
      </c>
      <c r="AC6755" s="5">
        <v>0</v>
      </c>
      <c r="AD6755" s="6">
        <v>0</v>
      </c>
      <c r="AE6755" s="5">
        <v>0</v>
      </c>
      <c r="AF6755" s="6">
        <v>0</v>
      </c>
    </row>
    <row r="6756" spans="2:32" x14ac:dyDescent="0.35">
      <c r="B6756" s="1" t="s">
        <v>772</v>
      </c>
      <c r="C6756" s="5">
        <v>0</v>
      </c>
      <c r="D6756" s="6">
        <v>0</v>
      </c>
      <c r="E6756" s="5">
        <v>0</v>
      </c>
      <c r="F6756" s="6">
        <v>0</v>
      </c>
      <c r="G6756" s="5">
        <v>0</v>
      </c>
      <c r="H6756" s="6">
        <v>0</v>
      </c>
      <c r="I6756" s="5">
        <v>0</v>
      </c>
      <c r="J6756" s="6">
        <v>0</v>
      </c>
      <c r="K6756" s="5">
        <v>0</v>
      </c>
      <c r="L6756" s="6">
        <v>0</v>
      </c>
      <c r="M6756" s="5">
        <v>0</v>
      </c>
      <c r="N6756" s="6">
        <v>0</v>
      </c>
      <c r="O6756" s="5">
        <v>0</v>
      </c>
      <c r="P6756" s="6">
        <v>0</v>
      </c>
      <c r="Q6756" s="5">
        <v>0</v>
      </c>
      <c r="R6756" s="6">
        <v>0</v>
      </c>
      <c r="S6756" s="5">
        <v>0</v>
      </c>
      <c r="T6756" s="6">
        <v>0</v>
      </c>
      <c r="U6756" s="5">
        <v>0</v>
      </c>
      <c r="V6756" s="6">
        <v>0</v>
      </c>
      <c r="W6756" s="5">
        <v>0</v>
      </c>
      <c r="X6756" s="6">
        <v>0</v>
      </c>
      <c r="Y6756" s="5">
        <v>0</v>
      </c>
      <c r="Z6756" s="6">
        <v>0</v>
      </c>
      <c r="AA6756" s="5">
        <v>0</v>
      </c>
      <c r="AB6756" s="6">
        <v>0</v>
      </c>
      <c r="AC6756" s="5">
        <v>0</v>
      </c>
      <c r="AD6756" s="6">
        <v>0</v>
      </c>
      <c r="AE6756" s="5">
        <v>0</v>
      </c>
      <c r="AF6756" s="6">
        <v>0</v>
      </c>
    </row>
    <row r="6757" spans="2:32" x14ac:dyDescent="0.35">
      <c r="B6757" s="1" t="s">
        <v>774</v>
      </c>
      <c r="C6757" s="5">
        <v>0</v>
      </c>
      <c r="D6757" s="6">
        <v>0</v>
      </c>
      <c r="E6757" s="5">
        <v>0</v>
      </c>
      <c r="F6757" s="6">
        <v>0</v>
      </c>
      <c r="G6757" s="5">
        <v>0</v>
      </c>
      <c r="H6757" s="6">
        <v>0</v>
      </c>
      <c r="I6757" s="5">
        <v>0</v>
      </c>
      <c r="J6757" s="6">
        <v>0</v>
      </c>
      <c r="K6757" s="5">
        <v>0</v>
      </c>
      <c r="L6757" s="6">
        <v>0</v>
      </c>
      <c r="M6757" s="5">
        <v>0</v>
      </c>
      <c r="N6757" s="6">
        <v>0</v>
      </c>
      <c r="O6757" s="5">
        <v>0</v>
      </c>
      <c r="P6757" s="6">
        <v>0</v>
      </c>
      <c r="Q6757" s="5">
        <v>0</v>
      </c>
      <c r="R6757" s="6">
        <v>0</v>
      </c>
      <c r="S6757" s="5">
        <v>0</v>
      </c>
      <c r="T6757" s="6">
        <v>0</v>
      </c>
      <c r="U6757" s="5">
        <v>0</v>
      </c>
      <c r="V6757" s="6">
        <v>0</v>
      </c>
      <c r="W6757" s="5">
        <v>0</v>
      </c>
      <c r="X6757" s="6">
        <v>0</v>
      </c>
      <c r="Y6757" s="5">
        <v>0</v>
      </c>
      <c r="Z6757" s="6">
        <v>0</v>
      </c>
      <c r="AA6757" s="5">
        <v>0</v>
      </c>
      <c r="AB6757" s="6">
        <v>0</v>
      </c>
      <c r="AC6757" s="5">
        <v>0</v>
      </c>
      <c r="AD6757" s="6">
        <v>0</v>
      </c>
      <c r="AE6757" s="5">
        <v>0</v>
      </c>
      <c r="AF6757" s="6">
        <v>0</v>
      </c>
    </row>
    <row r="6758" spans="2:32" x14ac:dyDescent="0.35">
      <c r="B6758" s="1" t="s">
        <v>775</v>
      </c>
      <c r="C6758" s="5">
        <v>0</v>
      </c>
      <c r="D6758" s="6">
        <v>0</v>
      </c>
      <c r="E6758" s="5">
        <v>0</v>
      </c>
      <c r="F6758" s="6">
        <v>0</v>
      </c>
      <c r="G6758" s="5">
        <v>0</v>
      </c>
      <c r="H6758" s="6">
        <v>0</v>
      </c>
      <c r="I6758" s="5">
        <v>0</v>
      </c>
      <c r="J6758" s="6">
        <v>0</v>
      </c>
      <c r="K6758" s="5">
        <v>0</v>
      </c>
      <c r="L6758" s="6">
        <v>0</v>
      </c>
      <c r="M6758" s="5">
        <v>0</v>
      </c>
      <c r="N6758" s="6">
        <v>0</v>
      </c>
      <c r="O6758" s="5">
        <v>0</v>
      </c>
      <c r="P6758" s="6">
        <v>0</v>
      </c>
      <c r="Q6758" s="5">
        <v>0</v>
      </c>
      <c r="R6758" s="6">
        <v>0</v>
      </c>
      <c r="S6758" s="5">
        <v>0</v>
      </c>
      <c r="T6758" s="6">
        <v>0</v>
      </c>
      <c r="U6758" s="5">
        <v>0</v>
      </c>
      <c r="V6758" s="6">
        <v>0</v>
      </c>
      <c r="W6758" s="5">
        <v>0</v>
      </c>
      <c r="X6758" s="6">
        <v>0</v>
      </c>
      <c r="Y6758" s="5">
        <v>0</v>
      </c>
      <c r="Z6758" s="6">
        <v>0</v>
      </c>
      <c r="AA6758" s="5">
        <v>0</v>
      </c>
      <c r="AB6758" s="6">
        <v>0</v>
      </c>
      <c r="AC6758" s="5">
        <v>0</v>
      </c>
      <c r="AD6758" s="6">
        <v>0</v>
      </c>
      <c r="AE6758" s="5">
        <v>0</v>
      </c>
      <c r="AF6758" s="6">
        <v>0</v>
      </c>
    </row>
    <row r="6759" spans="2:32" x14ac:dyDescent="0.35">
      <c r="B6759" s="1" t="s">
        <v>776</v>
      </c>
      <c r="C6759" s="5">
        <v>0</v>
      </c>
      <c r="D6759" s="6">
        <v>0</v>
      </c>
      <c r="E6759" s="5">
        <v>0</v>
      </c>
      <c r="F6759" s="6">
        <v>0</v>
      </c>
      <c r="G6759" s="5">
        <v>0</v>
      </c>
      <c r="H6759" s="6">
        <v>0</v>
      </c>
      <c r="I6759" s="5">
        <v>0</v>
      </c>
      <c r="J6759" s="6">
        <v>0</v>
      </c>
      <c r="K6759" s="5">
        <v>0</v>
      </c>
      <c r="L6759" s="6">
        <v>0</v>
      </c>
      <c r="M6759" s="5">
        <v>0</v>
      </c>
      <c r="N6759" s="6">
        <v>0</v>
      </c>
      <c r="O6759" s="5">
        <v>0</v>
      </c>
      <c r="P6759" s="6">
        <v>0</v>
      </c>
      <c r="Q6759" s="5">
        <v>0</v>
      </c>
      <c r="R6759" s="6">
        <v>0</v>
      </c>
      <c r="S6759" s="5">
        <v>0</v>
      </c>
      <c r="T6759" s="6">
        <v>0</v>
      </c>
      <c r="U6759" s="5">
        <v>0</v>
      </c>
      <c r="V6759" s="6">
        <v>0</v>
      </c>
      <c r="W6759" s="5">
        <v>0</v>
      </c>
      <c r="X6759" s="6">
        <v>0</v>
      </c>
      <c r="Y6759" s="5">
        <v>0</v>
      </c>
      <c r="Z6759" s="6">
        <v>0</v>
      </c>
      <c r="AA6759" s="5">
        <v>0</v>
      </c>
      <c r="AB6759" s="6">
        <v>0</v>
      </c>
      <c r="AC6759" s="5">
        <v>0</v>
      </c>
      <c r="AD6759" s="6">
        <v>0</v>
      </c>
      <c r="AE6759" s="5">
        <v>0</v>
      </c>
      <c r="AF6759" s="6">
        <v>0</v>
      </c>
    </row>
    <row r="6760" spans="2:32" x14ac:dyDescent="0.35">
      <c r="B6760" s="1" t="s">
        <v>779</v>
      </c>
      <c r="C6760" s="5">
        <v>0</v>
      </c>
      <c r="D6760" s="6">
        <v>0</v>
      </c>
      <c r="E6760" s="5">
        <v>0</v>
      </c>
      <c r="F6760" s="6">
        <v>0</v>
      </c>
      <c r="G6760" s="5">
        <v>0</v>
      </c>
      <c r="H6760" s="6">
        <v>0</v>
      </c>
      <c r="I6760" s="5">
        <v>0</v>
      </c>
      <c r="J6760" s="6">
        <v>0</v>
      </c>
      <c r="K6760" s="5">
        <v>0</v>
      </c>
      <c r="L6760" s="6">
        <v>0</v>
      </c>
      <c r="M6760" s="5">
        <v>0</v>
      </c>
      <c r="N6760" s="6">
        <v>0</v>
      </c>
      <c r="O6760" s="5">
        <v>0</v>
      </c>
      <c r="P6760" s="6">
        <v>0</v>
      </c>
      <c r="Q6760" s="5">
        <v>0</v>
      </c>
      <c r="R6760" s="6">
        <v>0</v>
      </c>
      <c r="S6760" s="5">
        <v>0</v>
      </c>
      <c r="T6760" s="6">
        <v>0</v>
      </c>
      <c r="U6760" s="5">
        <v>0</v>
      </c>
      <c r="V6760" s="6">
        <v>0</v>
      </c>
      <c r="W6760" s="5">
        <v>0</v>
      </c>
      <c r="X6760" s="6">
        <v>0</v>
      </c>
      <c r="Y6760" s="5">
        <v>0</v>
      </c>
      <c r="Z6760" s="6">
        <v>0</v>
      </c>
      <c r="AA6760" s="5">
        <v>0</v>
      </c>
      <c r="AB6760" s="6">
        <v>0</v>
      </c>
      <c r="AC6760" s="5">
        <v>0</v>
      </c>
      <c r="AD6760" s="6">
        <v>0</v>
      </c>
      <c r="AE6760" s="5">
        <v>0</v>
      </c>
      <c r="AF6760" s="6">
        <v>0</v>
      </c>
    </row>
    <row r="6761" spans="2:32" x14ac:dyDescent="0.35">
      <c r="B6761" s="1" t="s">
        <v>786</v>
      </c>
      <c r="C6761" s="5">
        <v>0</v>
      </c>
      <c r="D6761" s="6">
        <v>0</v>
      </c>
      <c r="E6761" s="5">
        <v>0</v>
      </c>
      <c r="F6761" s="6">
        <v>0</v>
      </c>
      <c r="G6761" s="5">
        <v>0</v>
      </c>
      <c r="H6761" s="6">
        <v>0</v>
      </c>
      <c r="I6761" s="5">
        <v>0</v>
      </c>
      <c r="J6761" s="6">
        <v>0</v>
      </c>
      <c r="K6761" s="5">
        <v>0</v>
      </c>
      <c r="L6761" s="6">
        <v>0</v>
      </c>
      <c r="M6761" s="5">
        <v>0</v>
      </c>
      <c r="N6761" s="6">
        <v>0</v>
      </c>
      <c r="O6761" s="5">
        <v>0</v>
      </c>
      <c r="P6761" s="6">
        <v>0</v>
      </c>
      <c r="Q6761" s="5">
        <v>0</v>
      </c>
      <c r="R6761" s="6">
        <v>0</v>
      </c>
      <c r="S6761" s="5">
        <v>0</v>
      </c>
      <c r="T6761" s="6">
        <v>0</v>
      </c>
      <c r="U6761" s="5">
        <v>0</v>
      </c>
      <c r="V6761" s="6">
        <v>0</v>
      </c>
      <c r="W6761" s="5">
        <v>0</v>
      </c>
      <c r="X6761" s="6">
        <v>0</v>
      </c>
      <c r="Y6761" s="5">
        <v>0</v>
      </c>
      <c r="Z6761" s="6">
        <v>0</v>
      </c>
      <c r="AA6761" s="5">
        <v>0</v>
      </c>
      <c r="AB6761" s="6">
        <v>0</v>
      </c>
      <c r="AC6761" s="5">
        <v>0</v>
      </c>
      <c r="AD6761" s="6">
        <v>0</v>
      </c>
      <c r="AE6761" s="5">
        <v>0</v>
      </c>
      <c r="AF6761" s="6">
        <v>0</v>
      </c>
    </row>
    <row r="6762" spans="2:32" x14ac:dyDescent="0.35">
      <c r="B6762" s="1" t="s">
        <v>1492</v>
      </c>
      <c r="C6762" s="5">
        <v>6.9029999999999994E-2</v>
      </c>
      <c r="D6762" s="6">
        <v>2.8959999999999999</v>
      </c>
      <c r="E6762" s="5">
        <v>0</v>
      </c>
      <c r="F6762" s="6">
        <v>0</v>
      </c>
      <c r="G6762" s="5">
        <v>0</v>
      </c>
      <c r="H6762" s="6">
        <v>0</v>
      </c>
      <c r="I6762" s="5">
        <v>0</v>
      </c>
      <c r="J6762" s="6">
        <v>0</v>
      </c>
      <c r="K6762" s="5">
        <v>0</v>
      </c>
      <c r="L6762" s="6">
        <v>0</v>
      </c>
      <c r="M6762" s="5">
        <v>0</v>
      </c>
      <c r="N6762" s="6">
        <v>0</v>
      </c>
      <c r="O6762" s="5">
        <v>0</v>
      </c>
      <c r="P6762" s="6">
        <v>0</v>
      </c>
      <c r="Q6762" s="5">
        <v>0</v>
      </c>
      <c r="R6762" s="6">
        <v>0</v>
      </c>
      <c r="S6762" s="5">
        <v>0.50261</v>
      </c>
      <c r="T6762" s="6">
        <v>2.8959999999999999</v>
      </c>
      <c r="U6762" s="5">
        <v>0</v>
      </c>
      <c r="V6762" s="6">
        <v>0</v>
      </c>
      <c r="W6762" s="5">
        <v>0</v>
      </c>
      <c r="X6762" s="6">
        <v>0</v>
      </c>
      <c r="Y6762" s="5">
        <v>0</v>
      </c>
      <c r="Z6762" s="6">
        <v>0</v>
      </c>
      <c r="AA6762" s="5">
        <v>0</v>
      </c>
      <c r="AB6762" s="6">
        <v>0</v>
      </c>
      <c r="AC6762" s="5">
        <v>0</v>
      </c>
      <c r="AD6762" s="6">
        <v>0</v>
      </c>
      <c r="AE6762" s="5">
        <v>0</v>
      </c>
      <c r="AF6762" s="6">
        <v>0</v>
      </c>
    </row>
    <row r="6763" spans="2:32" x14ac:dyDescent="0.35">
      <c r="B6763" s="1" t="s">
        <v>798</v>
      </c>
      <c r="C6763" s="5">
        <v>0</v>
      </c>
      <c r="D6763" s="6">
        <v>0</v>
      </c>
      <c r="E6763" s="5">
        <v>0</v>
      </c>
      <c r="F6763" s="6">
        <v>0</v>
      </c>
      <c r="G6763" s="5">
        <v>0</v>
      </c>
      <c r="H6763" s="6">
        <v>0</v>
      </c>
      <c r="I6763" s="5">
        <v>0</v>
      </c>
      <c r="J6763" s="6">
        <v>0</v>
      </c>
      <c r="K6763" s="5">
        <v>0</v>
      </c>
      <c r="L6763" s="6">
        <v>0</v>
      </c>
      <c r="M6763" s="5">
        <v>0</v>
      </c>
      <c r="N6763" s="6">
        <v>0</v>
      </c>
      <c r="O6763" s="5">
        <v>0</v>
      </c>
      <c r="P6763" s="6">
        <v>0</v>
      </c>
      <c r="Q6763" s="5">
        <v>0</v>
      </c>
      <c r="R6763" s="6">
        <v>0</v>
      </c>
      <c r="S6763" s="5">
        <v>0</v>
      </c>
      <c r="T6763" s="6">
        <v>0</v>
      </c>
      <c r="U6763" s="5">
        <v>0</v>
      </c>
      <c r="V6763" s="6">
        <v>0</v>
      </c>
      <c r="W6763" s="5">
        <v>0</v>
      </c>
      <c r="X6763" s="6">
        <v>0</v>
      </c>
      <c r="Y6763" s="5">
        <v>0</v>
      </c>
      <c r="Z6763" s="6">
        <v>0</v>
      </c>
      <c r="AA6763" s="5">
        <v>0</v>
      </c>
      <c r="AB6763" s="6">
        <v>0</v>
      </c>
      <c r="AC6763" s="5">
        <v>0</v>
      </c>
      <c r="AD6763" s="6">
        <v>0</v>
      </c>
      <c r="AE6763" s="5">
        <v>0</v>
      </c>
      <c r="AF6763" s="6">
        <v>0</v>
      </c>
    </row>
    <row r="6764" spans="2:32" x14ac:dyDescent="0.35">
      <c r="B6764" s="1" t="s">
        <v>801</v>
      </c>
      <c r="C6764" s="5">
        <v>0</v>
      </c>
      <c r="D6764" s="6">
        <v>0</v>
      </c>
      <c r="E6764" s="5">
        <v>0</v>
      </c>
      <c r="F6764" s="6">
        <v>0</v>
      </c>
      <c r="G6764" s="5">
        <v>0</v>
      </c>
      <c r="H6764" s="6">
        <v>0</v>
      </c>
      <c r="I6764" s="5">
        <v>0</v>
      </c>
      <c r="J6764" s="6">
        <v>0</v>
      </c>
      <c r="K6764" s="5">
        <v>0</v>
      </c>
      <c r="L6764" s="6">
        <v>0</v>
      </c>
      <c r="M6764" s="5">
        <v>0</v>
      </c>
      <c r="N6764" s="6">
        <v>0</v>
      </c>
      <c r="O6764" s="5">
        <v>0</v>
      </c>
      <c r="P6764" s="6">
        <v>0</v>
      </c>
      <c r="Q6764" s="5">
        <v>0</v>
      </c>
      <c r="R6764" s="6">
        <v>0</v>
      </c>
      <c r="S6764" s="5">
        <v>0</v>
      </c>
      <c r="T6764" s="6">
        <v>0</v>
      </c>
      <c r="U6764" s="5">
        <v>0</v>
      </c>
      <c r="V6764" s="6">
        <v>0</v>
      </c>
      <c r="W6764" s="5">
        <v>0</v>
      </c>
      <c r="X6764" s="6">
        <v>0</v>
      </c>
      <c r="Y6764" s="5">
        <v>0</v>
      </c>
      <c r="Z6764" s="6">
        <v>0</v>
      </c>
      <c r="AA6764" s="5">
        <v>0</v>
      </c>
      <c r="AB6764" s="6">
        <v>0</v>
      </c>
      <c r="AC6764" s="5">
        <v>0</v>
      </c>
      <c r="AD6764" s="6">
        <v>0</v>
      </c>
      <c r="AE6764" s="5">
        <v>0</v>
      </c>
      <c r="AF6764" s="6">
        <v>0</v>
      </c>
    </row>
    <row r="6765" spans="2:32" x14ac:dyDescent="0.35">
      <c r="B6765" s="1" t="s">
        <v>805</v>
      </c>
      <c r="C6765" s="5">
        <v>0</v>
      </c>
      <c r="D6765" s="6">
        <v>0</v>
      </c>
      <c r="E6765" s="5">
        <v>0</v>
      </c>
      <c r="F6765" s="6">
        <v>0</v>
      </c>
      <c r="G6765" s="5">
        <v>0</v>
      </c>
      <c r="H6765" s="6">
        <v>0</v>
      </c>
      <c r="I6765" s="5">
        <v>0</v>
      </c>
      <c r="J6765" s="6">
        <v>0</v>
      </c>
      <c r="K6765" s="5">
        <v>0</v>
      </c>
      <c r="L6765" s="6">
        <v>0</v>
      </c>
      <c r="M6765" s="5">
        <v>0</v>
      </c>
      <c r="N6765" s="6">
        <v>0</v>
      </c>
      <c r="O6765" s="5">
        <v>0</v>
      </c>
      <c r="P6765" s="6">
        <v>0</v>
      </c>
      <c r="Q6765" s="5">
        <v>0</v>
      </c>
      <c r="R6765" s="6">
        <v>0</v>
      </c>
      <c r="S6765" s="5">
        <v>0</v>
      </c>
      <c r="T6765" s="6">
        <v>0</v>
      </c>
      <c r="U6765" s="5">
        <v>0</v>
      </c>
      <c r="V6765" s="6">
        <v>0</v>
      </c>
      <c r="W6765" s="5">
        <v>0</v>
      </c>
      <c r="X6765" s="6">
        <v>0</v>
      </c>
      <c r="Y6765" s="5">
        <v>0</v>
      </c>
      <c r="Z6765" s="6">
        <v>0</v>
      </c>
      <c r="AA6765" s="5">
        <v>0</v>
      </c>
      <c r="AB6765" s="6">
        <v>0</v>
      </c>
      <c r="AC6765" s="5">
        <v>0</v>
      </c>
      <c r="AD6765" s="6">
        <v>0</v>
      </c>
      <c r="AE6765" s="5">
        <v>0</v>
      </c>
      <c r="AF6765" s="6">
        <v>0</v>
      </c>
    </row>
    <row r="6766" spans="2:32" x14ac:dyDescent="0.35">
      <c r="B6766" s="1" t="s">
        <v>807</v>
      </c>
      <c r="C6766" s="5">
        <v>0</v>
      </c>
      <c r="D6766" s="6">
        <v>0</v>
      </c>
      <c r="E6766" s="5">
        <v>0</v>
      </c>
      <c r="F6766" s="6">
        <v>0</v>
      </c>
      <c r="G6766" s="5">
        <v>0</v>
      </c>
      <c r="H6766" s="6">
        <v>0</v>
      </c>
      <c r="I6766" s="5">
        <v>0</v>
      </c>
      <c r="J6766" s="6">
        <v>0</v>
      </c>
      <c r="K6766" s="5">
        <v>0</v>
      </c>
      <c r="L6766" s="6">
        <v>0</v>
      </c>
      <c r="M6766" s="5">
        <v>0</v>
      </c>
      <c r="N6766" s="6">
        <v>0</v>
      </c>
      <c r="O6766" s="5">
        <v>0</v>
      </c>
      <c r="P6766" s="6">
        <v>0</v>
      </c>
      <c r="Q6766" s="5">
        <v>0</v>
      </c>
      <c r="R6766" s="6">
        <v>0</v>
      </c>
      <c r="S6766" s="5">
        <v>0</v>
      </c>
      <c r="T6766" s="6">
        <v>0</v>
      </c>
      <c r="U6766" s="5">
        <v>0</v>
      </c>
      <c r="V6766" s="6">
        <v>0</v>
      </c>
      <c r="W6766" s="5">
        <v>0</v>
      </c>
      <c r="X6766" s="6">
        <v>0</v>
      </c>
      <c r="Y6766" s="5">
        <v>0</v>
      </c>
      <c r="Z6766" s="6">
        <v>0</v>
      </c>
      <c r="AA6766" s="5">
        <v>0</v>
      </c>
      <c r="AB6766" s="6">
        <v>0</v>
      </c>
      <c r="AC6766" s="5">
        <v>0</v>
      </c>
      <c r="AD6766" s="6">
        <v>0</v>
      </c>
      <c r="AE6766" s="5">
        <v>0</v>
      </c>
      <c r="AF6766" s="6">
        <v>0</v>
      </c>
    </row>
    <row r="6767" spans="2:32" x14ac:dyDescent="0.35">
      <c r="B6767" s="1" t="s">
        <v>810</v>
      </c>
      <c r="C6767" s="5">
        <v>0</v>
      </c>
      <c r="D6767" s="6">
        <v>0</v>
      </c>
      <c r="E6767" s="5">
        <v>0</v>
      </c>
      <c r="F6767" s="6">
        <v>0</v>
      </c>
      <c r="G6767" s="5">
        <v>0</v>
      </c>
      <c r="H6767" s="6">
        <v>0</v>
      </c>
      <c r="I6767" s="5">
        <v>0</v>
      </c>
      <c r="J6767" s="6">
        <v>0</v>
      </c>
      <c r="K6767" s="5">
        <v>0</v>
      </c>
      <c r="L6767" s="6">
        <v>0</v>
      </c>
      <c r="M6767" s="5">
        <v>0</v>
      </c>
      <c r="N6767" s="6">
        <v>0</v>
      </c>
      <c r="O6767" s="5">
        <v>0</v>
      </c>
      <c r="P6767" s="6">
        <v>0</v>
      </c>
      <c r="Q6767" s="5">
        <v>0</v>
      </c>
      <c r="R6767" s="6">
        <v>0</v>
      </c>
      <c r="S6767" s="5">
        <v>0</v>
      </c>
      <c r="T6767" s="6">
        <v>0</v>
      </c>
      <c r="U6767" s="5">
        <v>0</v>
      </c>
      <c r="V6767" s="6">
        <v>0</v>
      </c>
      <c r="W6767" s="5">
        <v>0</v>
      </c>
      <c r="X6767" s="6">
        <v>0</v>
      </c>
      <c r="Y6767" s="5">
        <v>0</v>
      </c>
      <c r="Z6767" s="6">
        <v>0</v>
      </c>
      <c r="AA6767" s="5">
        <v>0</v>
      </c>
      <c r="AB6767" s="6">
        <v>0</v>
      </c>
      <c r="AC6767" s="5">
        <v>0</v>
      </c>
      <c r="AD6767" s="6">
        <v>0</v>
      </c>
      <c r="AE6767" s="5">
        <v>0</v>
      </c>
      <c r="AF6767" s="6">
        <v>0</v>
      </c>
    </row>
    <row r="6768" spans="2:32" x14ac:dyDescent="0.35">
      <c r="B6768" s="1" t="s">
        <v>811</v>
      </c>
      <c r="C6768" s="5">
        <v>0</v>
      </c>
      <c r="D6768" s="6">
        <v>0</v>
      </c>
      <c r="E6768" s="5">
        <v>0</v>
      </c>
      <c r="F6768" s="6">
        <v>0</v>
      </c>
      <c r="G6768" s="5">
        <v>0</v>
      </c>
      <c r="H6768" s="6">
        <v>0</v>
      </c>
      <c r="I6768" s="5">
        <v>0</v>
      </c>
      <c r="J6768" s="6">
        <v>0</v>
      </c>
      <c r="K6768" s="5">
        <v>0</v>
      </c>
      <c r="L6768" s="6">
        <v>0</v>
      </c>
      <c r="M6768" s="5">
        <v>0</v>
      </c>
      <c r="N6768" s="6">
        <v>0</v>
      </c>
      <c r="O6768" s="5">
        <v>0</v>
      </c>
      <c r="P6768" s="6">
        <v>0</v>
      </c>
      <c r="Q6768" s="5">
        <v>0</v>
      </c>
      <c r="R6768" s="6">
        <v>0</v>
      </c>
      <c r="S6768" s="5">
        <v>0</v>
      </c>
      <c r="T6768" s="6">
        <v>0</v>
      </c>
      <c r="U6768" s="5">
        <v>0</v>
      </c>
      <c r="V6768" s="6">
        <v>0</v>
      </c>
      <c r="W6768" s="5">
        <v>0</v>
      </c>
      <c r="X6768" s="6">
        <v>0</v>
      </c>
      <c r="Y6768" s="5">
        <v>0</v>
      </c>
      <c r="Z6768" s="6">
        <v>0</v>
      </c>
      <c r="AA6768" s="5">
        <v>0</v>
      </c>
      <c r="AB6768" s="6">
        <v>0</v>
      </c>
      <c r="AC6768" s="5">
        <v>0</v>
      </c>
      <c r="AD6768" s="6">
        <v>0</v>
      </c>
      <c r="AE6768" s="5">
        <v>0</v>
      </c>
      <c r="AF6768" s="6">
        <v>0</v>
      </c>
    </row>
    <row r="6769" spans="2:32" x14ac:dyDescent="0.35">
      <c r="B6769" s="1" t="s">
        <v>813</v>
      </c>
      <c r="C6769" s="5">
        <v>0</v>
      </c>
      <c r="D6769" s="6">
        <v>0</v>
      </c>
      <c r="E6769" s="5">
        <v>0</v>
      </c>
      <c r="F6769" s="6">
        <v>0</v>
      </c>
      <c r="G6769" s="5">
        <v>0</v>
      </c>
      <c r="H6769" s="6">
        <v>0</v>
      </c>
      <c r="I6769" s="5">
        <v>0</v>
      </c>
      <c r="J6769" s="6">
        <v>0</v>
      </c>
      <c r="K6769" s="5">
        <v>0</v>
      </c>
      <c r="L6769" s="6">
        <v>0</v>
      </c>
      <c r="M6769" s="5">
        <v>0</v>
      </c>
      <c r="N6769" s="6">
        <v>0</v>
      </c>
      <c r="O6769" s="5">
        <v>0</v>
      </c>
      <c r="P6769" s="6">
        <v>0</v>
      </c>
      <c r="Q6769" s="5">
        <v>0</v>
      </c>
      <c r="R6769" s="6">
        <v>0</v>
      </c>
      <c r="S6769" s="5">
        <v>0</v>
      </c>
      <c r="T6769" s="6">
        <v>0</v>
      </c>
      <c r="U6769" s="5">
        <v>0</v>
      </c>
      <c r="V6769" s="6">
        <v>0</v>
      </c>
      <c r="W6769" s="5">
        <v>0</v>
      </c>
      <c r="X6769" s="6">
        <v>0</v>
      </c>
      <c r="Y6769" s="5">
        <v>0</v>
      </c>
      <c r="Z6769" s="6">
        <v>0</v>
      </c>
      <c r="AA6769" s="5">
        <v>0</v>
      </c>
      <c r="AB6769" s="6">
        <v>0</v>
      </c>
      <c r="AC6769" s="5">
        <v>0</v>
      </c>
      <c r="AD6769" s="6">
        <v>0</v>
      </c>
      <c r="AE6769" s="5">
        <v>0</v>
      </c>
      <c r="AF6769" s="6">
        <v>0</v>
      </c>
    </row>
    <row r="6770" spans="2:32" x14ac:dyDescent="0.35">
      <c r="B6770" s="1" t="s">
        <v>814</v>
      </c>
      <c r="C6770" s="5">
        <v>0</v>
      </c>
      <c r="D6770" s="6">
        <v>0</v>
      </c>
      <c r="E6770" s="5">
        <v>0</v>
      </c>
      <c r="F6770" s="6">
        <v>0</v>
      </c>
      <c r="G6770" s="5">
        <v>0</v>
      </c>
      <c r="H6770" s="6">
        <v>0</v>
      </c>
      <c r="I6770" s="5">
        <v>0</v>
      </c>
      <c r="J6770" s="6">
        <v>0</v>
      </c>
      <c r="K6770" s="5">
        <v>0</v>
      </c>
      <c r="L6770" s="6">
        <v>0</v>
      </c>
      <c r="M6770" s="5">
        <v>0</v>
      </c>
      <c r="N6770" s="6">
        <v>0</v>
      </c>
      <c r="O6770" s="5">
        <v>0</v>
      </c>
      <c r="P6770" s="6">
        <v>0</v>
      </c>
      <c r="Q6770" s="5">
        <v>0</v>
      </c>
      <c r="R6770" s="6">
        <v>0</v>
      </c>
      <c r="S6770" s="5">
        <v>0</v>
      </c>
      <c r="T6770" s="6">
        <v>0</v>
      </c>
      <c r="U6770" s="5">
        <v>0</v>
      </c>
      <c r="V6770" s="6">
        <v>0</v>
      </c>
      <c r="W6770" s="5">
        <v>0</v>
      </c>
      <c r="X6770" s="6">
        <v>0</v>
      </c>
      <c r="Y6770" s="5">
        <v>0</v>
      </c>
      <c r="Z6770" s="6">
        <v>0</v>
      </c>
      <c r="AA6770" s="5">
        <v>0</v>
      </c>
      <c r="AB6770" s="6">
        <v>0</v>
      </c>
      <c r="AC6770" s="5">
        <v>0</v>
      </c>
      <c r="AD6770" s="6">
        <v>0</v>
      </c>
      <c r="AE6770" s="5">
        <v>0</v>
      </c>
      <c r="AF6770" s="6">
        <v>0</v>
      </c>
    </row>
    <row r="6771" spans="2:32" x14ac:dyDescent="0.35">
      <c r="B6771" s="1" t="s">
        <v>816</v>
      </c>
      <c r="C6771" s="5">
        <v>0</v>
      </c>
      <c r="D6771" s="6">
        <v>0</v>
      </c>
      <c r="E6771" s="5">
        <v>0</v>
      </c>
      <c r="F6771" s="6">
        <v>0</v>
      </c>
      <c r="G6771" s="5">
        <v>0</v>
      </c>
      <c r="H6771" s="6">
        <v>0</v>
      </c>
      <c r="I6771" s="5">
        <v>0</v>
      </c>
      <c r="J6771" s="6">
        <v>0</v>
      </c>
      <c r="K6771" s="5">
        <v>0</v>
      </c>
      <c r="L6771" s="6">
        <v>0</v>
      </c>
      <c r="M6771" s="5">
        <v>0</v>
      </c>
      <c r="N6771" s="6">
        <v>0</v>
      </c>
      <c r="O6771" s="5">
        <v>0</v>
      </c>
      <c r="P6771" s="6">
        <v>0</v>
      </c>
      <c r="Q6771" s="5">
        <v>0</v>
      </c>
      <c r="R6771" s="6">
        <v>0</v>
      </c>
      <c r="S6771" s="5">
        <v>0</v>
      </c>
      <c r="T6771" s="6">
        <v>0</v>
      </c>
      <c r="U6771" s="5">
        <v>0</v>
      </c>
      <c r="V6771" s="6">
        <v>0</v>
      </c>
      <c r="W6771" s="5">
        <v>0</v>
      </c>
      <c r="X6771" s="6">
        <v>0</v>
      </c>
      <c r="Y6771" s="5">
        <v>0</v>
      </c>
      <c r="Z6771" s="6">
        <v>0</v>
      </c>
      <c r="AA6771" s="5">
        <v>0</v>
      </c>
      <c r="AB6771" s="6">
        <v>0</v>
      </c>
      <c r="AC6771" s="5">
        <v>0</v>
      </c>
      <c r="AD6771" s="6">
        <v>0</v>
      </c>
      <c r="AE6771" s="5">
        <v>0</v>
      </c>
      <c r="AF6771" s="6">
        <v>0</v>
      </c>
    </row>
    <row r="6772" spans="2:32" x14ac:dyDescent="0.35">
      <c r="B6772" s="1" t="s">
        <v>820</v>
      </c>
      <c r="C6772" s="5">
        <v>0</v>
      </c>
      <c r="D6772" s="6">
        <v>0</v>
      </c>
      <c r="E6772" s="5">
        <v>0</v>
      </c>
      <c r="F6772" s="6">
        <v>0</v>
      </c>
      <c r="G6772" s="5">
        <v>0</v>
      </c>
      <c r="H6772" s="6">
        <v>0</v>
      </c>
      <c r="I6772" s="5">
        <v>0</v>
      </c>
      <c r="J6772" s="6">
        <v>0</v>
      </c>
      <c r="K6772" s="5">
        <v>0</v>
      </c>
      <c r="L6772" s="6">
        <v>0</v>
      </c>
      <c r="M6772" s="5">
        <v>0</v>
      </c>
      <c r="N6772" s="6">
        <v>0</v>
      </c>
      <c r="O6772" s="5">
        <v>0</v>
      </c>
      <c r="P6772" s="6">
        <v>0</v>
      </c>
      <c r="Q6772" s="5">
        <v>0</v>
      </c>
      <c r="R6772" s="6">
        <v>0</v>
      </c>
      <c r="S6772" s="5">
        <v>0</v>
      </c>
      <c r="T6772" s="6">
        <v>0</v>
      </c>
      <c r="U6772" s="5">
        <v>0</v>
      </c>
      <c r="V6772" s="6">
        <v>0</v>
      </c>
      <c r="W6772" s="5">
        <v>0</v>
      </c>
      <c r="X6772" s="6">
        <v>0</v>
      </c>
      <c r="Y6772" s="5">
        <v>0</v>
      </c>
      <c r="Z6772" s="6">
        <v>0</v>
      </c>
      <c r="AA6772" s="5">
        <v>0</v>
      </c>
      <c r="AB6772" s="6">
        <v>0</v>
      </c>
      <c r="AC6772" s="5">
        <v>0</v>
      </c>
      <c r="AD6772" s="6">
        <v>0</v>
      </c>
      <c r="AE6772" s="5">
        <v>0</v>
      </c>
      <c r="AF6772" s="6">
        <v>0</v>
      </c>
    </row>
    <row r="6773" spans="2:32" x14ac:dyDescent="0.35">
      <c r="B6773" s="1" t="s">
        <v>823</v>
      </c>
      <c r="C6773" s="5">
        <v>0</v>
      </c>
      <c r="D6773" s="6">
        <v>0</v>
      </c>
      <c r="E6773" s="5">
        <v>0</v>
      </c>
      <c r="F6773" s="6">
        <v>0</v>
      </c>
      <c r="G6773" s="5">
        <v>0</v>
      </c>
      <c r="H6773" s="6">
        <v>0</v>
      </c>
      <c r="I6773" s="5">
        <v>0</v>
      </c>
      <c r="J6773" s="6">
        <v>0</v>
      </c>
      <c r="K6773" s="5">
        <v>0</v>
      </c>
      <c r="L6773" s="6">
        <v>0</v>
      </c>
      <c r="M6773" s="5">
        <v>0</v>
      </c>
      <c r="N6773" s="6">
        <v>0</v>
      </c>
      <c r="O6773" s="5">
        <v>0</v>
      </c>
      <c r="P6773" s="6">
        <v>0</v>
      </c>
      <c r="Q6773" s="5">
        <v>0</v>
      </c>
      <c r="R6773" s="6">
        <v>0</v>
      </c>
      <c r="S6773" s="5">
        <v>0</v>
      </c>
      <c r="T6773" s="6">
        <v>0</v>
      </c>
      <c r="U6773" s="5">
        <v>0</v>
      </c>
      <c r="V6773" s="6">
        <v>0</v>
      </c>
      <c r="W6773" s="5">
        <v>0</v>
      </c>
      <c r="X6773" s="6">
        <v>0</v>
      </c>
      <c r="Y6773" s="5">
        <v>0</v>
      </c>
      <c r="Z6773" s="6">
        <v>0</v>
      </c>
      <c r="AA6773" s="5">
        <v>0</v>
      </c>
      <c r="AB6773" s="6">
        <v>0</v>
      </c>
      <c r="AC6773" s="5">
        <v>0</v>
      </c>
      <c r="AD6773" s="6">
        <v>0</v>
      </c>
      <c r="AE6773" s="5">
        <v>0</v>
      </c>
      <c r="AF6773" s="6">
        <v>0</v>
      </c>
    </row>
    <row r="6774" spans="2:32" x14ac:dyDescent="0.35">
      <c r="B6774" s="1" t="s">
        <v>825</v>
      </c>
      <c r="C6774" s="5">
        <v>0</v>
      </c>
      <c r="D6774" s="6">
        <v>0</v>
      </c>
      <c r="E6774" s="5">
        <v>0</v>
      </c>
      <c r="F6774" s="6">
        <v>0</v>
      </c>
      <c r="G6774" s="5">
        <v>0</v>
      </c>
      <c r="H6774" s="6">
        <v>0</v>
      </c>
      <c r="I6774" s="5">
        <v>0</v>
      </c>
      <c r="J6774" s="6">
        <v>0</v>
      </c>
      <c r="K6774" s="5">
        <v>0</v>
      </c>
      <c r="L6774" s="6">
        <v>0</v>
      </c>
      <c r="M6774" s="5">
        <v>0</v>
      </c>
      <c r="N6774" s="6">
        <v>0</v>
      </c>
      <c r="O6774" s="5">
        <v>0</v>
      </c>
      <c r="P6774" s="6">
        <v>0</v>
      </c>
      <c r="Q6774" s="5">
        <v>0</v>
      </c>
      <c r="R6774" s="6">
        <v>0</v>
      </c>
      <c r="S6774" s="5">
        <v>0</v>
      </c>
      <c r="T6774" s="6">
        <v>0</v>
      </c>
      <c r="U6774" s="5">
        <v>0</v>
      </c>
      <c r="V6774" s="6">
        <v>0</v>
      </c>
      <c r="W6774" s="5">
        <v>0</v>
      </c>
      <c r="X6774" s="6">
        <v>0</v>
      </c>
      <c r="Y6774" s="5">
        <v>0</v>
      </c>
      <c r="Z6774" s="6">
        <v>0</v>
      </c>
      <c r="AA6774" s="5">
        <v>0</v>
      </c>
      <c r="AB6774" s="6">
        <v>0</v>
      </c>
      <c r="AC6774" s="5">
        <v>0</v>
      </c>
      <c r="AD6774" s="6">
        <v>0</v>
      </c>
      <c r="AE6774" s="5">
        <v>0</v>
      </c>
      <c r="AF6774" s="6">
        <v>0</v>
      </c>
    </row>
    <row r="6775" spans="2:32" x14ac:dyDescent="0.35">
      <c r="B6775" s="1" t="s">
        <v>826</v>
      </c>
      <c r="C6775" s="5">
        <v>0</v>
      </c>
      <c r="D6775" s="6">
        <v>0</v>
      </c>
      <c r="E6775" s="5">
        <v>0</v>
      </c>
      <c r="F6775" s="6">
        <v>0</v>
      </c>
      <c r="G6775" s="5">
        <v>0</v>
      </c>
      <c r="H6775" s="6">
        <v>0</v>
      </c>
      <c r="I6775" s="5">
        <v>0</v>
      </c>
      <c r="J6775" s="6">
        <v>0</v>
      </c>
      <c r="K6775" s="5">
        <v>0</v>
      </c>
      <c r="L6775" s="6">
        <v>0</v>
      </c>
      <c r="M6775" s="5">
        <v>0</v>
      </c>
      <c r="N6775" s="6">
        <v>0</v>
      </c>
      <c r="O6775" s="5">
        <v>0</v>
      </c>
      <c r="P6775" s="6">
        <v>0</v>
      </c>
      <c r="Q6775" s="5">
        <v>0</v>
      </c>
      <c r="R6775" s="6">
        <v>0</v>
      </c>
      <c r="S6775" s="5">
        <v>0</v>
      </c>
      <c r="T6775" s="6">
        <v>0</v>
      </c>
      <c r="U6775" s="5">
        <v>0</v>
      </c>
      <c r="V6775" s="6">
        <v>0</v>
      </c>
      <c r="W6775" s="5">
        <v>0</v>
      </c>
      <c r="X6775" s="6">
        <v>0</v>
      </c>
      <c r="Y6775" s="5">
        <v>0</v>
      </c>
      <c r="Z6775" s="6">
        <v>0</v>
      </c>
      <c r="AA6775" s="5">
        <v>0</v>
      </c>
      <c r="AB6775" s="6">
        <v>0</v>
      </c>
      <c r="AC6775" s="5">
        <v>0</v>
      </c>
      <c r="AD6775" s="6">
        <v>0</v>
      </c>
      <c r="AE6775" s="5">
        <v>0</v>
      </c>
      <c r="AF6775" s="6">
        <v>0</v>
      </c>
    </row>
    <row r="6776" spans="2:32" x14ac:dyDescent="0.35">
      <c r="B6776" s="1" t="s">
        <v>833</v>
      </c>
      <c r="C6776" s="5">
        <v>0</v>
      </c>
      <c r="D6776" s="6">
        <v>0</v>
      </c>
      <c r="E6776" s="5">
        <v>0</v>
      </c>
      <c r="F6776" s="6">
        <v>0</v>
      </c>
      <c r="G6776" s="5">
        <v>0</v>
      </c>
      <c r="H6776" s="6">
        <v>0</v>
      </c>
      <c r="I6776" s="5">
        <v>0</v>
      </c>
      <c r="J6776" s="6">
        <v>0</v>
      </c>
      <c r="K6776" s="5">
        <v>0</v>
      </c>
      <c r="L6776" s="6">
        <v>0</v>
      </c>
      <c r="M6776" s="5">
        <v>0</v>
      </c>
      <c r="N6776" s="6">
        <v>0</v>
      </c>
      <c r="O6776" s="5">
        <v>0</v>
      </c>
      <c r="P6776" s="6">
        <v>0</v>
      </c>
      <c r="Q6776" s="5">
        <v>0</v>
      </c>
      <c r="R6776" s="6">
        <v>0</v>
      </c>
      <c r="S6776" s="5">
        <v>0</v>
      </c>
      <c r="T6776" s="6">
        <v>0</v>
      </c>
      <c r="U6776" s="5">
        <v>0</v>
      </c>
      <c r="V6776" s="6">
        <v>0</v>
      </c>
      <c r="W6776" s="5">
        <v>0</v>
      </c>
      <c r="X6776" s="6">
        <v>0</v>
      </c>
      <c r="Y6776" s="5">
        <v>0</v>
      </c>
      <c r="Z6776" s="6">
        <v>0</v>
      </c>
      <c r="AA6776" s="5">
        <v>0</v>
      </c>
      <c r="AB6776" s="6">
        <v>0</v>
      </c>
      <c r="AC6776" s="5">
        <v>0</v>
      </c>
      <c r="AD6776" s="6">
        <v>0</v>
      </c>
      <c r="AE6776" s="5">
        <v>0</v>
      </c>
      <c r="AF6776" s="6">
        <v>0</v>
      </c>
    </row>
    <row r="6777" spans="2:32" x14ac:dyDescent="0.35">
      <c r="B6777" s="1" t="s">
        <v>511</v>
      </c>
      <c r="C6777" s="5">
        <v>0</v>
      </c>
      <c r="D6777" s="6">
        <v>0</v>
      </c>
      <c r="E6777" s="5">
        <v>0</v>
      </c>
      <c r="F6777" s="6">
        <v>0</v>
      </c>
      <c r="G6777" s="5">
        <v>0</v>
      </c>
      <c r="H6777" s="6">
        <v>0</v>
      </c>
      <c r="I6777" s="5">
        <v>0</v>
      </c>
      <c r="J6777" s="6">
        <v>0</v>
      </c>
      <c r="K6777" s="5">
        <v>0</v>
      </c>
      <c r="L6777" s="6">
        <v>0</v>
      </c>
      <c r="M6777" s="5">
        <v>0</v>
      </c>
      <c r="N6777" s="6">
        <v>0</v>
      </c>
      <c r="O6777" s="5">
        <v>0</v>
      </c>
      <c r="P6777" s="6">
        <v>0</v>
      </c>
      <c r="Q6777" s="5">
        <v>0</v>
      </c>
      <c r="R6777" s="6">
        <v>0</v>
      </c>
      <c r="S6777" s="5">
        <v>0</v>
      </c>
      <c r="T6777" s="6">
        <v>0</v>
      </c>
      <c r="U6777" s="5">
        <v>0</v>
      </c>
      <c r="V6777" s="6">
        <v>0</v>
      </c>
      <c r="W6777" s="5">
        <v>0</v>
      </c>
      <c r="X6777" s="6">
        <v>0</v>
      </c>
      <c r="Y6777" s="5">
        <v>0</v>
      </c>
      <c r="Z6777" s="6">
        <v>0</v>
      </c>
      <c r="AA6777" s="5">
        <v>0</v>
      </c>
      <c r="AB6777" s="6">
        <v>0</v>
      </c>
      <c r="AC6777" s="5">
        <v>0</v>
      </c>
      <c r="AD6777" s="6">
        <v>0</v>
      </c>
      <c r="AE6777" s="5">
        <v>0</v>
      </c>
      <c r="AF6777" s="6">
        <v>0</v>
      </c>
    </row>
    <row r="6778" spans="2:32" x14ac:dyDescent="0.35">
      <c r="B6778" s="1" t="s">
        <v>834</v>
      </c>
      <c r="C6778" s="5">
        <v>1.9949999999999999E-2</v>
      </c>
      <c r="D6778" s="6">
        <v>0.83699999999999997</v>
      </c>
      <c r="E6778" s="5">
        <v>0</v>
      </c>
      <c r="F6778" s="6">
        <v>0</v>
      </c>
      <c r="G6778" s="5">
        <v>0</v>
      </c>
      <c r="H6778" s="6">
        <v>0</v>
      </c>
      <c r="I6778" s="5">
        <v>0</v>
      </c>
      <c r="J6778" s="6">
        <v>0</v>
      </c>
      <c r="K6778" s="5">
        <v>0.33250999999999997</v>
      </c>
      <c r="L6778" s="6">
        <v>0.83699999999999997</v>
      </c>
      <c r="M6778" s="5">
        <v>0</v>
      </c>
      <c r="N6778" s="6">
        <v>0</v>
      </c>
      <c r="O6778" s="5">
        <v>0</v>
      </c>
      <c r="P6778" s="6">
        <v>0</v>
      </c>
      <c r="Q6778" s="5">
        <v>0</v>
      </c>
      <c r="R6778" s="6">
        <v>0</v>
      </c>
      <c r="S6778" s="5">
        <v>0</v>
      </c>
      <c r="T6778" s="6">
        <v>0</v>
      </c>
      <c r="U6778" s="5">
        <v>0</v>
      </c>
      <c r="V6778" s="6">
        <v>0</v>
      </c>
      <c r="W6778" s="5">
        <v>0</v>
      </c>
      <c r="X6778" s="6">
        <v>0</v>
      </c>
      <c r="Y6778" s="5">
        <v>0</v>
      </c>
      <c r="Z6778" s="6">
        <v>0</v>
      </c>
      <c r="AA6778" s="5">
        <v>0</v>
      </c>
      <c r="AB6778" s="6">
        <v>0</v>
      </c>
      <c r="AC6778" s="5">
        <v>0</v>
      </c>
      <c r="AD6778" s="6">
        <v>0</v>
      </c>
      <c r="AE6778" s="5">
        <v>0</v>
      </c>
      <c r="AF6778" s="6">
        <v>0</v>
      </c>
    </row>
    <row r="6779" spans="2:32" x14ac:dyDescent="0.35">
      <c r="B6779" s="1" t="s">
        <v>835</v>
      </c>
      <c r="C6779" s="5">
        <v>0</v>
      </c>
      <c r="D6779" s="6">
        <v>0</v>
      </c>
      <c r="E6779" s="5">
        <v>0</v>
      </c>
      <c r="F6779" s="6">
        <v>0</v>
      </c>
      <c r="G6779" s="5">
        <v>0</v>
      </c>
      <c r="H6779" s="6">
        <v>0</v>
      </c>
      <c r="I6779" s="5">
        <v>0</v>
      </c>
      <c r="J6779" s="6">
        <v>0</v>
      </c>
      <c r="K6779" s="5">
        <v>0</v>
      </c>
      <c r="L6779" s="6">
        <v>0</v>
      </c>
      <c r="M6779" s="5">
        <v>0</v>
      </c>
      <c r="N6779" s="6">
        <v>0</v>
      </c>
      <c r="O6779" s="5">
        <v>0</v>
      </c>
      <c r="P6779" s="6">
        <v>0</v>
      </c>
      <c r="Q6779" s="5">
        <v>0</v>
      </c>
      <c r="R6779" s="6">
        <v>0</v>
      </c>
      <c r="S6779" s="5">
        <v>0</v>
      </c>
      <c r="T6779" s="6">
        <v>0</v>
      </c>
      <c r="U6779" s="5">
        <v>0</v>
      </c>
      <c r="V6779" s="6">
        <v>0</v>
      </c>
      <c r="W6779" s="5">
        <v>0</v>
      </c>
      <c r="X6779" s="6">
        <v>0</v>
      </c>
      <c r="Y6779" s="5">
        <v>0</v>
      </c>
      <c r="Z6779" s="6">
        <v>0</v>
      </c>
      <c r="AA6779" s="5">
        <v>0</v>
      </c>
      <c r="AB6779" s="6">
        <v>0</v>
      </c>
      <c r="AC6779" s="5">
        <v>0</v>
      </c>
      <c r="AD6779" s="6">
        <v>0</v>
      </c>
      <c r="AE6779" s="5">
        <v>0</v>
      </c>
      <c r="AF6779" s="6">
        <v>0</v>
      </c>
    </row>
    <row r="6780" spans="2:32" x14ac:dyDescent="0.35">
      <c r="B6780" s="1" t="s">
        <v>837</v>
      </c>
      <c r="C6780" s="5">
        <v>0</v>
      </c>
      <c r="D6780" s="6">
        <v>0</v>
      </c>
      <c r="E6780" s="5">
        <v>0</v>
      </c>
      <c r="F6780" s="6">
        <v>0</v>
      </c>
      <c r="G6780" s="5">
        <v>0</v>
      </c>
      <c r="H6780" s="6">
        <v>0</v>
      </c>
      <c r="I6780" s="5">
        <v>0</v>
      </c>
      <c r="J6780" s="6">
        <v>0</v>
      </c>
      <c r="K6780" s="5">
        <v>0</v>
      </c>
      <c r="L6780" s="6">
        <v>0</v>
      </c>
      <c r="M6780" s="5">
        <v>0</v>
      </c>
      <c r="N6780" s="6">
        <v>0</v>
      </c>
      <c r="O6780" s="5">
        <v>0</v>
      </c>
      <c r="P6780" s="6">
        <v>0</v>
      </c>
      <c r="Q6780" s="5">
        <v>0</v>
      </c>
      <c r="R6780" s="6">
        <v>0</v>
      </c>
      <c r="S6780" s="5">
        <v>0</v>
      </c>
      <c r="T6780" s="6">
        <v>0</v>
      </c>
      <c r="U6780" s="5">
        <v>0</v>
      </c>
      <c r="V6780" s="6">
        <v>0</v>
      </c>
      <c r="W6780" s="5">
        <v>0</v>
      </c>
      <c r="X6780" s="6">
        <v>0</v>
      </c>
      <c r="Y6780" s="5">
        <v>0</v>
      </c>
      <c r="Z6780" s="6">
        <v>0</v>
      </c>
      <c r="AA6780" s="5">
        <v>0</v>
      </c>
      <c r="AB6780" s="6">
        <v>0</v>
      </c>
      <c r="AC6780" s="5">
        <v>0</v>
      </c>
      <c r="AD6780" s="6">
        <v>0</v>
      </c>
      <c r="AE6780" s="5">
        <v>0</v>
      </c>
      <c r="AF6780" s="6">
        <v>0</v>
      </c>
    </row>
    <row r="6781" spans="2:32" x14ac:dyDescent="0.35">
      <c r="B6781" s="1" t="s">
        <v>841</v>
      </c>
      <c r="C6781" s="5">
        <v>0</v>
      </c>
      <c r="D6781" s="6">
        <v>0</v>
      </c>
      <c r="E6781" s="5">
        <v>0</v>
      </c>
      <c r="F6781" s="6">
        <v>0</v>
      </c>
      <c r="G6781" s="5">
        <v>0</v>
      </c>
      <c r="H6781" s="6">
        <v>0</v>
      </c>
      <c r="I6781" s="5">
        <v>0</v>
      </c>
      <c r="J6781" s="6">
        <v>0</v>
      </c>
      <c r="K6781" s="5">
        <v>0</v>
      </c>
      <c r="L6781" s="6">
        <v>0</v>
      </c>
      <c r="M6781" s="5">
        <v>0</v>
      </c>
      <c r="N6781" s="6">
        <v>0</v>
      </c>
      <c r="O6781" s="5">
        <v>0</v>
      </c>
      <c r="P6781" s="6">
        <v>0</v>
      </c>
      <c r="Q6781" s="5">
        <v>0</v>
      </c>
      <c r="R6781" s="6">
        <v>0</v>
      </c>
      <c r="S6781" s="5">
        <v>0</v>
      </c>
      <c r="T6781" s="6">
        <v>0</v>
      </c>
      <c r="U6781" s="5">
        <v>0</v>
      </c>
      <c r="V6781" s="6">
        <v>0</v>
      </c>
      <c r="W6781" s="5">
        <v>0</v>
      </c>
      <c r="X6781" s="6">
        <v>0</v>
      </c>
      <c r="Y6781" s="5">
        <v>0</v>
      </c>
      <c r="Z6781" s="6">
        <v>0</v>
      </c>
      <c r="AA6781" s="5">
        <v>0</v>
      </c>
      <c r="AB6781" s="6">
        <v>0</v>
      </c>
      <c r="AC6781" s="5">
        <v>0</v>
      </c>
      <c r="AD6781" s="6">
        <v>0</v>
      </c>
      <c r="AE6781" s="5">
        <v>0</v>
      </c>
      <c r="AF6781" s="6">
        <v>0</v>
      </c>
    </row>
    <row r="6782" spans="2:32" x14ac:dyDescent="0.35">
      <c r="B6782" s="2" t="s">
        <v>393</v>
      </c>
    </row>
    <row r="6783" spans="2:32" x14ac:dyDescent="0.35">
      <c r="B6783" s="1" t="s">
        <v>394</v>
      </c>
      <c r="C6783" s="5">
        <v>0</v>
      </c>
      <c r="D6783" s="6">
        <v>0</v>
      </c>
      <c r="E6783" s="5">
        <v>0</v>
      </c>
      <c r="F6783" s="6">
        <v>0</v>
      </c>
      <c r="G6783" s="5">
        <v>0</v>
      </c>
      <c r="H6783" s="6">
        <v>0</v>
      </c>
      <c r="I6783" s="5">
        <v>0</v>
      </c>
      <c r="J6783" s="6">
        <v>0</v>
      </c>
      <c r="K6783" s="5">
        <v>0</v>
      </c>
      <c r="L6783" s="6">
        <v>0</v>
      </c>
      <c r="M6783" s="5">
        <v>0</v>
      </c>
      <c r="N6783" s="6">
        <v>0</v>
      </c>
      <c r="O6783" s="5">
        <v>0</v>
      </c>
      <c r="P6783" s="6">
        <v>0</v>
      </c>
      <c r="Q6783" s="5">
        <v>0</v>
      </c>
      <c r="R6783" s="6">
        <v>0</v>
      </c>
      <c r="S6783" s="5">
        <v>0</v>
      </c>
      <c r="T6783" s="6">
        <v>0</v>
      </c>
      <c r="U6783" s="5">
        <v>0</v>
      </c>
      <c r="V6783" s="6">
        <v>0</v>
      </c>
      <c r="W6783" s="5">
        <v>0</v>
      </c>
      <c r="X6783" s="6">
        <v>0</v>
      </c>
      <c r="Y6783" s="5">
        <v>0</v>
      </c>
      <c r="Z6783" s="6">
        <v>0</v>
      </c>
      <c r="AA6783" s="5">
        <v>0</v>
      </c>
      <c r="AB6783" s="6">
        <v>0</v>
      </c>
      <c r="AC6783" s="5">
        <v>0</v>
      </c>
      <c r="AD6783" s="6">
        <v>0</v>
      </c>
      <c r="AE6783" s="5">
        <v>0</v>
      </c>
      <c r="AF6783" s="6">
        <v>0</v>
      </c>
    </row>
    <row r="6784" spans="2:32" x14ac:dyDescent="0.35">
      <c r="B6784" s="1" t="s">
        <v>843</v>
      </c>
      <c r="C6784" s="5">
        <v>0</v>
      </c>
      <c r="D6784" s="6">
        <v>0</v>
      </c>
      <c r="E6784" s="5">
        <v>0</v>
      </c>
      <c r="F6784" s="6">
        <v>0</v>
      </c>
      <c r="G6784" s="5">
        <v>0</v>
      </c>
      <c r="H6784" s="6">
        <v>0</v>
      </c>
      <c r="I6784" s="5">
        <v>0</v>
      </c>
      <c r="J6784" s="6">
        <v>0</v>
      </c>
      <c r="K6784" s="5">
        <v>0</v>
      </c>
      <c r="L6784" s="6">
        <v>0</v>
      </c>
      <c r="M6784" s="5">
        <v>0</v>
      </c>
      <c r="N6784" s="6">
        <v>0</v>
      </c>
      <c r="O6784" s="5">
        <v>0</v>
      </c>
      <c r="P6784" s="6">
        <v>0</v>
      </c>
      <c r="Q6784" s="5">
        <v>0</v>
      </c>
      <c r="R6784" s="6">
        <v>0</v>
      </c>
      <c r="S6784" s="5">
        <v>0</v>
      </c>
      <c r="T6784" s="6">
        <v>0</v>
      </c>
      <c r="U6784" s="5">
        <v>0</v>
      </c>
      <c r="V6784" s="6">
        <v>0</v>
      </c>
      <c r="W6784" s="5">
        <v>0</v>
      </c>
      <c r="X6784" s="6">
        <v>0</v>
      </c>
      <c r="Y6784" s="5">
        <v>0</v>
      </c>
      <c r="Z6784" s="6">
        <v>0</v>
      </c>
      <c r="AA6784" s="5">
        <v>0</v>
      </c>
      <c r="AB6784" s="6">
        <v>0</v>
      </c>
      <c r="AC6784" s="5">
        <v>0</v>
      </c>
      <c r="AD6784" s="6">
        <v>0</v>
      </c>
      <c r="AE6784" s="5">
        <v>0</v>
      </c>
      <c r="AF6784" s="6">
        <v>0</v>
      </c>
    </row>
    <row r="6785" spans="1:32" x14ac:dyDescent="0.35">
      <c r="B6785" s="1" t="s">
        <v>396</v>
      </c>
      <c r="C6785" s="5">
        <v>0</v>
      </c>
      <c r="D6785" s="6">
        <v>0</v>
      </c>
      <c r="E6785" s="5">
        <v>0</v>
      </c>
      <c r="F6785" s="6">
        <v>0</v>
      </c>
      <c r="G6785" s="5">
        <v>0</v>
      </c>
      <c r="H6785" s="6">
        <v>0</v>
      </c>
      <c r="I6785" s="5">
        <v>0</v>
      </c>
      <c r="J6785" s="6">
        <v>0</v>
      </c>
      <c r="K6785" s="5">
        <v>0</v>
      </c>
      <c r="L6785" s="6">
        <v>0</v>
      </c>
      <c r="M6785" s="5">
        <v>0</v>
      </c>
      <c r="N6785" s="6">
        <v>0</v>
      </c>
      <c r="O6785" s="5">
        <v>0</v>
      </c>
      <c r="P6785" s="6">
        <v>0</v>
      </c>
      <c r="Q6785" s="5">
        <v>0</v>
      </c>
      <c r="R6785" s="6">
        <v>0</v>
      </c>
      <c r="S6785" s="5">
        <v>0</v>
      </c>
      <c r="T6785" s="6">
        <v>0</v>
      </c>
      <c r="U6785" s="5">
        <v>0</v>
      </c>
      <c r="V6785" s="6">
        <v>0</v>
      </c>
      <c r="W6785" s="5">
        <v>0</v>
      </c>
      <c r="X6785" s="6">
        <v>0</v>
      </c>
      <c r="Y6785" s="5">
        <v>0</v>
      </c>
      <c r="Z6785" s="6">
        <v>0</v>
      </c>
      <c r="AA6785" s="5">
        <v>0</v>
      </c>
      <c r="AB6785" s="6">
        <v>0</v>
      </c>
      <c r="AC6785" s="5">
        <v>0</v>
      </c>
      <c r="AD6785" s="6">
        <v>0</v>
      </c>
      <c r="AE6785" s="5">
        <v>0</v>
      </c>
      <c r="AF6785" s="6">
        <v>0</v>
      </c>
    </row>
    <row r="6787" spans="1:32" x14ac:dyDescent="0.35">
      <c r="B6787" s="2" t="s">
        <v>398</v>
      </c>
      <c r="D6787" s="3">
        <v>41.954999999999998</v>
      </c>
      <c r="F6787" s="3">
        <v>1.5229999999999999</v>
      </c>
      <c r="H6787" s="3">
        <v>4.3090000000000002</v>
      </c>
      <c r="J6787" s="3">
        <v>2.2810000000000001</v>
      </c>
      <c r="L6787" s="3">
        <v>2.5169999999999999</v>
      </c>
      <c r="N6787" s="3">
        <v>2.8559999999999999</v>
      </c>
      <c r="P6787" s="3">
        <v>2.476</v>
      </c>
      <c r="R6787" s="3">
        <v>3.3380000000000001</v>
      </c>
      <c r="T6787" s="3">
        <v>5.7619999999999996</v>
      </c>
      <c r="V6787" s="3">
        <v>0</v>
      </c>
      <c r="X6787" s="3">
        <v>0</v>
      </c>
      <c r="Z6787" s="3">
        <v>1.452</v>
      </c>
      <c r="AB6787" s="3">
        <v>5.8440000000000003</v>
      </c>
      <c r="AD6787" s="3">
        <v>4.5720000000000001</v>
      </c>
      <c r="AF6787" s="3">
        <v>5.0250000000000004</v>
      </c>
    </row>
    <row r="6788" spans="1:32" x14ac:dyDescent="0.35">
      <c r="B6788" s="2" t="s">
        <v>399</v>
      </c>
      <c r="D6788" s="3">
        <v>32</v>
      </c>
      <c r="F6788" s="3">
        <v>3</v>
      </c>
      <c r="H6788" s="3">
        <v>3</v>
      </c>
      <c r="J6788" s="3">
        <v>3</v>
      </c>
      <c r="L6788" s="3">
        <v>3</v>
      </c>
      <c r="N6788" s="3">
        <v>4</v>
      </c>
      <c r="P6788" s="3">
        <v>4</v>
      </c>
      <c r="R6788" s="3">
        <v>4</v>
      </c>
      <c r="T6788" s="3">
        <v>2</v>
      </c>
      <c r="V6788" s="3">
        <v>0</v>
      </c>
      <c r="X6788" s="3">
        <v>0</v>
      </c>
      <c r="Z6788" s="3">
        <v>1</v>
      </c>
      <c r="AB6788" s="3">
        <v>2</v>
      </c>
      <c r="AD6788" s="3">
        <v>1</v>
      </c>
      <c r="AF6788" s="3">
        <v>2</v>
      </c>
    </row>
    <row r="6790" spans="1:32" x14ac:dyDescent="0.35">
      <c r="A6790" s="3" t="s">
        <v>1493</v>
      </c>
      <c r="B6790" s="2" t="s">
        <v>1494</v>
      </c>
    </row>
    <row r="6791" spans="1:32" x14ac:dyDescent="0.35">
      <c r="B6791" s="4" t="s">
        <v>1495</v>
      </c>
    </row>
    <row r="6793" spans="1:32" x14ac:dyDescent="0.35">
      <c r="B6793" s="2" t="s">
        <v>1</v>
      </c>
    </row>
    <row r="6794" spans="1:32" x14ac:dyDescent="0.35">
      <c r="B6794" s="1" t="s">
        <v>1496</v>
      </c>
      <c r="C6794" s="5">
        <v>5.4900000000000001E-3</v>
      </c>
      <c r="D6794" s="6">
        <v>3.33</v>
      </c>
      <c r="E6794" s="5">
        <v>1.1650000000000001E-2</v>
      </c>
      <c r="F6794" s="6">
        <v>0.249</v>
      </c>
      <c r="G6794" s="5">
        <v>4.7750000000000001E-2</v>
      </c>
      <c r="H6794" s="6">
        <v>2.2309999999999999</v>
      </c>
      <c r="I6794" s="5">
        <v>0</v>
      </c>
      <c r="J6794" s="6">
        <v>0</v>
      </c>
      <c r="K6794" s="5">
        <v>0</v>
      </c>
      <c r="L6794" s="6">
        <v>0</v>
      </c>
      <c r="M6794" s="5">
        <v>0</v>
      </c>
      <c r="N6794" s="6">
        <v>0</v>
      </c>
      <c r="O6794" s="5">
        <v>0</v>
      </c>
      <c r="P6794" s="6">
        <v>0</v>
      </c>
      <c r="Q6794" s="5">
        <v>0</v>
      </c>
      <c r="R6794" s="6">
        <v>0</v>
      </c>
      <c r="S6794" s="5">
        <v>0</v>
      </c>
      <c r="T6794" s="6">
        <v>0</v>
      </c>
      <c r="U6794" s="5">
        <v>0</v>
      </c>
      <c r="V6794" s="6">
        <v>0</v>
      </c>
      <c r="W6794" s="5">
        <v>0</v>
      </c>
      <c r="X6794" s="6">
        <v>0</v>
      </c>
      <c r="Y6794" s="5">
        <v>0</v>
      </c>
      <c r="Z6794" s="6">
        <v>0</v>
      </c>
      <c r="AA6794" s="5">
        <v>0</v>
      </c>
      <c r="AB6794" s="6">
        <v>0</v>
      </c>
      <c r="AC6794" s="5">
        <v>7.1000000000000004E-3</v>
      </c>
      <c r="AD6794" s="6">
        <v>0.85099999999999998</v>
      </c>
      <c r="AE6794" s="5">
        <v>0</v>
      </c>
      <c r="AF6794" s="6">
        <v>0</v>
      </c>
    </row>
    <row r="6795" spans="1:32" x14ac:dyDescent="0.35">
      <c r="B6795" s="1" t="s">
        <v>500</v>
      </c>
      <c r="C6795" s="5">
        <v>0</v>
      </c>
      <c r="D6795" s="6">
        <v>0</v>
      </c>
      <c r="E6795" s="5">
        <v>0</v>
      </c>
      <c r="F6795" s="6">
        <v>0</v>
      </c>
      <c r="G6795" s="5">
        <v>0</v>
      </c>
      <c r="H6795" s="6">
        <v>0</v>
      </c>
      <c r="I6795" s="5">
        <v>0</v>
      </c>
      <c r="J6795" s="6">
        <v>0</v>
      </c>
      <c r="K6795" s="5">
        <v>0</v>
      </c>
      <c r="L6795" s="6">
        <v>0</v>
      </c>
      <c r="M6795" s="5">
        <v>0</v>
      </c>
      <c r="N6795" s="6">
        <v>0</v>
      </c>
      <c r="O6795" s="5">
        <v>0</v>
      </c>
      <c r="P6795" s="6">
        <v>0</v>
      </c>
      <c r="Q6795" s="5">
        <v>0</v>
      </c>
      <c r="R6795" s="6">
        <v>0</v>
      </c>
      <c r="S6795" s="5">
        <v>0</v>
      </c>
      <c r="T6795" s="6">
        <v>0</v>
      </c>
      <c r="U6795" s="5">
        <v>0</v>
      </c>
      <c r="V6795" s="6">
        <v>0</v>
      </c>
      <c r="W6795" s="5">
        <v>0</v>
      </c>
      <c r="X6795" s="6">
        <v>0</v>
      </c>
      <c r="Y6795" s="5">
        <v>0</v>
      </c>
      <c r="Z6795" s="6">
        <v>0</v>
      </c>
      <c r="AA6795" s="5">
        <v>0</v>
      </c>
      <c r="AB6795" s="6">
        <v>0</v>
      </c>
      <c r="AC6795" s="5">
        <v>0</v>
      </c>
      <c r="AD6795" s="6">
        <v>0</v>
      </c>
      <c r="AE6795" s="5">
        <v>0</v>
      </c>
      <c r="AF6795" s="6">
        <v>0</v>
      </c>
    </row>
    <row r="6796" spans="1:32" x14ac:dyDescent="0.35">
      <c r="B6796" s="1" t="s">
        <v>502</v>
      </c>
      <c r="C6796" s="5">
        <v>0</v>
      </c>
      <c r="D6796" s="6">
        <v>0</v>
      </c>
      <c r="E6796" s="5">
        <v>0</v>
      </c>
      <c r="F6796" s="6">
        <v>0</v>
      </c>
      <c r="G6796" s="5">
        <v>0</v>
      </c>
      <c r="H6796" s="6">
        <v>0</v>
      </c>
      <c r="I6796" s="5">
        <v>0</v>
      </c>
      <c r="J6796" s="6">
        <v>0</v>
      </c>
      <c r="K6796" s="5">
        <v>0</v>
      </c>
      <c r="L6796" s="6">
        <v>0</v>
      </c>
      <c r="M6796" s="5">
        <v>0</v>
      </c>
      <c r="N6796" s="6">
        <v>0</v>
      </c>
      <c r="O6796" s="5">
        <v>0</v>
      </c>
      <c r="P6796" s="6">
        <v>0</v>
      </c>
      <c r="Q6796" s="5">
        <v>0</v>
      </c>
      <c r="R6796" s="6">
        <v>0</v>
      </c>
      <c r="S6796" s="5">
        <v>0</v>
      </c>
      <c r="T6796" s="6">
        <v>0</v>
      </c>
      <c r="U6796" s="5">
        <v>0</v>
      </c>
      <c r="V6796" s="6">
        <v>0</v>
      </c>
      <c r="W6796" s="5">
        <v>0</v>
      </c>
      <c r="X6796" s="6">
        <v>0</v>
      </c>
      <c r="Y6796" s="5">
        <v>0</v>
      </c>
      <c r="Z6796" s="6">
        <v>0</v>
      </c>
      <c r="AA6796" s="5">
        <v>0</v>
      </c>
      <c r="AB6796" s="6">
        <v>0</v>
      </c>
      <c r="AC6796" s="5">
        <v>0</v>
      </c>
      <c r="AD6796" s="6">
        <v>0</v>
      </c>
      <c r="AE6796" s="5">
        <v>0</v>
      </c>
      <c r="AF6796" s="6">
        <v>0</v>
      </c>
    </row>
    <row r="6797" spans="1:32" x14ac:dyDescent="0.35">
      <c r="B6797" s="1" t="s">
        <v>1497</v>
      </c>
      <c r="C6797" s="5">
        <v>0</v>
      </c>
      <c r="D6797" s="6">
        <v>0</v>
      </c>
      <c r="E6797" s="5">
        <v>0</v>
      </c>
      <c r="F6797" s="6">
        <v>0</v>
      </c>
      <c r="G6797" s="5">
        <v>0</v>
      </c>
      <c r="H6797" s="6">
        <v>0</v>
      </c>
      <c r="I6797" s="5">
        <v>0</v>
      </c>
      <c r="J6797" s="6">
        <v>0</v>
      </c>
      <c r="K6797" s="5">
        <v>0</v>
      </c>
      <c r="L6797" s="6">
        <v>0</v>
      </c>
      <c r="M6797" s="5">
        <v>0</v>
      </c>
      <c r="N6797" s="6">
        <v>0</v>
      </c>
      <c r="O6797" s="5">
        <v>0</v>
      </c>
      <c r="P6797" s="6">
        <v>0</v>
      </c>
      <c r="Q6797" s="5">
        <v>0</v>
      </c>
      <c r="R6797" s="6">
        <v>0</v>
      </c>
      <c r="S6797" s="5">
        <v>0</v>
      </c>
      <c r="T6797" s="6">
        <v>0</v>
      </c>
      <c r="U6797" s="5">
        <v>0</v>
      </c>
      <c r="V6797" s="6">
        <v>0</v>
      </c>
      <c r="W6797" s="5">
        <v>0</v>
      </c>
      <c r="X6797" s="6">
        <v>0</v>
      </c>
      <c r="Y6797" s="5">
        <v>0</v>
      </c>
      <c r="Z6797" s="6">
        <v>0</v>
      </c>
      <c r="AA6797" s="5">
        <v>0</v>
      </c>
      <c r="AB6797" s="6">
        <v>0</v>
      </c>
      <c r="AC6797" s="5">
        <v>0</v>
      </c>
      <c r="AD6797" s="6">
        <v>0</v>
      </c>
      <c r="AE6797" s="5">
        <v>0</v>
      </c>
      <c r="AF6797" s="6">
        <v>0</v>
      </c>
    </row>
    <row r="6798" spans="1:32" x14ac:dyDescent="0.35">
      <c r="B6798" s="1" t="s">
        <v>507</v>
      </c>
      <c r="C6798" s="5">
        <v>0</v>
      </c>
      <c r="D6798" s="6">
        <v>0</v>
      </c>
      <c r="E6798" s="5">
        <v>0</v>
      </c>
      <c r="F6798" s="6">
        <v>0</v>
      </c>
      <c r="G6798" s="5">
        <v>0</v>
      </c>
      <c r="H6798" s="6">
        <v>0</v>
      </c>
      <c r="I6798" s="5">
        <v>0</v>
      </c>
      <c r="J6798" s="6">
        <v>0</v>
      </c>
      <c r="K6798" s="5">
        <v>0</v>
      </c>
      <c r="L6798" s="6">
        <v>0</v>
      </c>
      <c r="M6798" s="5">
        <v>0</v>
      </c>
      <c r="N6798" s="6">
        <v>0</v>
      </c>
      <c r="O6798" s="5">
        <v>0</v>
      </c>
      <c r="P6798" s="6">
        <v>0</v>
      </c>
      <c r="Q6798" s="5">
        <v>0</v>
      </c>
      <c r="R6798" s="6">
        <v>0</v>
      </c>
      <c r="S6798" s="5">
        <v>0</v>
      </c>
      <c r="T6798" s="6">
        <v>0</v>
      </c>
      <c r="U6798" s="5">
        <v>0</v>
      </c>
      <c r="V6798" s="6">
        <v>0</v>
      </c>
      <c r="W6798" s="5">
        <v>0</v>
      </c>
      <c r="X6798" s="6">
        <v>0</v>
      </c>
      <c r="Y6798" s="5">
        <v>0</v>
      </c>
      <c r="Z6798" s="6">
        <v>0</v>
      </c>
      <c r="AA6798" s="5">
        <v>0</v>
      </c>
      <c r="AB6798" s="6">
        <v>0</v>
      </c>
      <c r="AC6798" s="5">
        <v>0</v>
      </c>
      <c r="AD6798" s="6">
        <v>0</v>
      </c>
      <c r="AE6798" s="5">
        <v>0</v>
      </c>
      <c r="AF6798" s="6">
        <v>0</v>
      </c>
    </row>
    <row r="6799" spans="1:32" x14ac:dyDescent="0.35">
      <c r="B6799" s="2" t="s">
        <v>2</v>
      </c>
    </row>
    <row r="6800" spans="1:32" x14ac:dyDescent="0.35">
      <c r="B6800" s="1" t="s">
        <v>513</v>
      </c>
      <c r="C6800" s="5">
        <v>1.3799999999999999E-3</v>
      </c>
      <c r="D6800" s="6">
        <v>0.83699999999999997</v>
      </c>
      <c r="E6800" s="5">
        <v>0</v>
      </c>
      <c r="F6800" s="6">
        <v>0</v>
      </c>
      <c r="G6800" s="5">
        <v>0</v>
      </c>
      <c r="H6800" s="6">
        <v>0</v>
      </c>
      <c r="I6800" s="5">
        <v>0</v>
      </c>
      <c r="J6800" s="6">
        <v>0</v>
      </c>
      <c r="K6800" s="5">
        <v>3.7310000000000003E-2</v>
      </c>
      <c r="L6800" s="6">
        <v>0.83699999999999997</v>
      </c>
      <c r="M6800" s="5">
        <v>0</v>
      </c>
      <c r="N6800" s="6">
        <v>0</v>
      </c>
      <c r="O6800" s="5">
        <v>0</v>
      </c>
      <c r="P6800" s="6">
        <v>0</v>
      </c>
      <c r="Q6800" s="5">
        <v>0</v>
      </c>
      <c r="R6800" s="6">
        <v>0</v>
      </c>
      <c r="S6800" s="5">
        <v>0</v>
      </c>
      <c r="T6800" s="6">
        <v>0</v>
      </c>
      <c r="U6800" s="5">
        <v>0</v>
      </c>
      <c r="V6800" s="6">
        <v>0</v>
      </c>
      <c r="W6800" s="5">
        <v>0</v>
      </c>
      <c r="X6800" s="6">
        <v>0</v>
      </c>
      <c r="Y6800" s="5">
        <v>0</v>
      </c>
      <c r="Z6800" s="6">
        <v>0</v>
      </c>
      <c r="AA6800" s="5">
        <v>0</v>
      </c>
      <c r="AB6800" s="6">
        <v>0</v>
      </c>
      <c r="AC6800" s="5">
        <v>0</v>
      </c>
      <c r="AD6800" s="6">
        <v>0</v>
      </c>
      <c r="AE6800" s="5">
        <v>0</v>
      </c>
      <c r="AF6800" s="6">
        <v>0</v>
      </c>
    </row>
    <row r="6801" spans="2:32" x14ac:dyDescent="0.35">
      <c r="B6801" s="1" t="s">
        <v>514</v>
      </c>
      <c r="C6801" s="5">
        <v>0</v>
      </c>
      <c r="D6801" s="6">
        <v>0</v>
      </c>
      <c r="E6801" s="5">
        <v>0</v>
      </c>
      <c r="F6801" s="6">
        <v>0</v>
      </c>
      <c r="G6801" s="5">
        <v>0</v>
      </c>
      <c r="H6801" s="6">
        <v>0</v>
      </c>
      <c r="I6801" s="5">
        <v>0</v>
      </c>
      <c r="J6801" s="6">
        <v>0</v>
      </c>
      <c r="K6801" s="5">
        <v>0</v>
      </c>
      <c r="L6801" s="6">
        <v>0</v>
      </c>
      <c r="M6801" s="5">
        <v>0</v>
      </c>
      <c r="N6801" s="6">
        <v>0</v>
      </c>
      <c r="O6801" s="5">
        <v>0</v>
      </c>
      <c r="P6801" s="6">
        <v>0</v>
      </c>
      <c r="Q6801" s="5">
        <v>0</v>
      </c>
      <c r="R6801" s="6">
        <v>0</v>
      </c>
      <c r="S6801" s="5">
        <v>0</v>
      </c>
      <c r="T6801" s="6">
        <v>0</v>
      </c>
      <c r="U6801" s="5">
        <v>0</v>
      </c>
      <c r="V6801" s="6">
        <v>0</v>
      </c>
      <c r="W6801" s="5">
        <v>0</v>
      </c>
      <c r="X6801" s="6">
        <v>0</v>
      </c>
      <c r="Y6801" s="5">
        <v>0</v>
      </c>
      <c r="Z6801" s="6">
        <v>0</v>
      </c>
      <c r="AA6801" s="5">
        <v>0</v>
      </c>
      <c r="AB6801" s="6">
        <v>0</v>
      </c>
      <c r="AC6801" s="5">
        <v>0</v>
      </c>
      <c r="AD6801" s="6">
        <v>0</v>
      </c>
      <c r="AE6801" s="5">
        <v>0</v>
      </c>
      <c r="AF6801" s="6">
        <v>0</v>
      </c>
    </row>
    <row r="6802" spans="2:32" x14ac:dyDescent="0.35">
      <c r="B6802" s="1" t="s">
        <v>515</v>
      </c>
      <c r="C6802" s="5">
        <v>0</v>
      </c>
      <c r="D6802" s="6">
        <v>0</v>
      </c>
      <c r="E6802" s="5">
        <v>0</v>
      </c>
      <c r="F6802" s="6">
        <v>0</v>
      </c>
      <c r="G6802" s="5">
        <v>0</v>
      </c>
      <c r="H6802" s="6">
        <v>0</v>
      </c>
      <c r="I6802" s="5">
        <v>0</v>
      </c>
      <c r="J6802" s="6">
        <v>0</v>
      </c>
      <c r="K6802" s="5">
        <v>0</v>
      </c>
      <c r="L6802" s="6">
        <v>0</v>
      </c>
      <c r="M6802" s="5">
        <v>0</v>
      </c>
      <c r="N6802" s="6">
        <v>0</v>
      </c>
      <c r="O6802" s="5">
        <v>0</v>
      </c>
      <c r="P6802" s="6">
        <v>0</v>
      </c>
      <c r="Q6802" s="5">
        <v>0</v>
      </c>
      <c r="R6802" s="6">
        <v>0</v>
      </c>
      <c r="S6802" s="5">
        <v>0</v>
      </c>
      <c r="T6802" s="6">
        <v>0</v>
      </c>
      <c r="U6802" s="5">
        <v>0</v>
      </c>
      <c r="V6802" s="6">
        <v>0</v>
      </c>
      <c r="W6802" s="5">
        <v>0</v>
      </c>
      <c r="X6802" s="6">
        <v>0</v>
      </c>
      <c r="Y6802" s="5">
        <v>0</v>
      </c>
      <c r="Z6802" s="6">
        <v>0</v>
      </c>
      <c r="AA6802" s="5">
        <v>0</v>
      </c>
      <c r="AB6802" s="6">
        <v>0</v>
      </c>
      <c r="AC6802" s="5">
        <v>0</v>
      </c>
      <c r="AD6802" s="6">
        <v>0</v>
      </c>
      <c r="AE6802" s="5">
        <v>0</v>
      </c>
      <c r="AF6802" s="6">
        <v>0</v>
      </c>
    </row>
    <row r="6803" spans="2:32" x14ac:dyDescent="0.35">
      <c r="B6803" s="1" t="s">
        <v>517</v>
      </c>
      <c r="C6803" s="5">
        <v>0</v>
      </c>
      <c r="D6803" s="6">
        <v>0</v>
      </c>
      <c r="E6803" s="5">
        <v>0</v>
      </c>
      <c r="F6803" s="6">
        <v>0</v>
      </c>
      <c r="G6803" s="5">
        <v>0</v>
      </c>
      <c r="H6803" s="6">
        <v>0</v>
      </c>
      <c r="I6803" s="5">
        <v>0</v>
      </c>
      <c r="J6803" s="6">
        <v>0</v>
      </c>
      <c r="K6803" s="5">
        <v>0</v>
      </c>
      <c r="L6803" s="6">
        <v>0</v>
      </c>
      <c r="M6803" s="5">
        <v>0</v>
      </c>
      <c r="N6803" s="6">
        <v>0</v>
      </c>
      <c r="O6803" s="5">
        <v>0</v>
      </c>
      <c r="P6803" s="6">
        <v>0</v>
      </c>
      <c r="Q6803" s="5">
        <v>0</v>
      </c>
      <c r="R6803" s="6">
        <v>0</v>
      </c>
      <c r="S6803" s="5">
        <v>0</v>
      </c>
      <c r="T6803" s="6">
        <v>0</v>
      </c>
      <c r="U6803" s="5">
        <v>0</v>
      </c>
      <c r="V6803" s="6">
        <v>0</v>
      </c>
      <c r="W6803" s="5">
        <v>0</v>
      </c>
      <c r="X6803" s="6">
        <v>0</v>
      </c>
      <c r="Y6803" s="5">
        <v>0</v>
      </c>
      <c r="Z6803" s="6">
        <v>0</v>
      </c>
      <c r="AA6803" s="5">
        <v>0</v>
      </c>
      <c r="AB6803" s="6">
        <v>0</v>
      </c>
      <c r="AC6803" s="5">
        <v>0</v>
      </c>
      <c r="AD6803" s="6">
        <v>0</v>
      </c>
      <c r="AE6803" s="5">
        <v>0</v>
      </c>
      <c r="AF6803" s="6">
        <v>0</v>
      </c>
    </row>
    <row r="6804" spans="2:32" x14ac:dyDescent="0.35">
      <c r="B6804" s="1" t="s">
        <v>519</v>
      </c>
      <c r="C6804" s="5">
        <v>0</v>
      </c>
      <c r="D6804" s="6">
        <v>0</v>
      </c>
      <c r="E6804" s="5">
        <v>0</v>
      </c>
      <c r="F6804" s="6">
        <v>0</v>
      </c>
      <c r="G6804" s="5">
        <v>0</v>
      </c>
      <c r="H6804" s="6">
        <v>0</v>
      </c>
      <c r="I6804" s="5">
        <v>0</v>
      </c>
      <c r="J6804" s="6">
        <v>0</v>
      </c>
      <c r="K6804" s="5">
        <v>0</v>
      </c>
      <c r="L6804" s="6">
        <v>0</v>
      </c>
      <c r="M6804" s="5">
        <v>0</v>
      </c>
      <c r="N6804" s="6">
        <v>0</v>
      </c>
      <c r="O6804" s="5">
        <v>0</v>
      </c>
      <c r="P6804" s="6">
        <v>0</v>
      </c>
      <c r="Q6804" s="5">
        <v>0</v>
      </c>
      <c r="R6804" s="6">
        <v>0</v>
      </c>
      <c r="S6804" s="5">
        <v>0</v>
      </c>
      <c r="T6804" s="6">
        <v>0</v>
      </c>
      <c r="U6804" s="5">
        <v>0</v>
      </c>
      <c r="V6804" s="6">
        <v>0</v>
      </c>
      <c r="W6804" s="5">
        <v>0</v>
      </c>
      <c r="X6804" s="6">
        <v>0</v>
      </c>
      <c r="Y6804" s="5">
        <v>0</v>
      </c>
      <c r="Z6804" s="6">
        <v>0</v>
      </c>
      <c r="AA6804" s="5">
        <v>0</v>
      </c>
      <c r="AB6804" s="6">
        <v>0</v>
      </c>
      <c r="AC6804" s="5">
        <v>0</v>
      </c>
      <c r="AD6804" s="6">
        <v>0</v>
      </c>
      <c r="AE6804" s="5">
        <v>0</v>
      </c>
      <c r="AF6804" s="6">
        <v>0</v>
      </c>
    </row>
    <row r="6805" spans="2:32" x14ac:dyDescent="0.35">
      <c r="B6805" s="1" t="s">
        <v>520</v>
      </c>
      <c r="C6805" s="5">
        <v>0</v>
      </c>
      <c r="D6805" s="6">
        <v>0</v>
      </c>
      <c r="E6805" s="5">
        <v>0</v>
      </c>
      <c r="F6805" s="6">
        <v>0</v>
      </c>
      <c r="G6805" s="5">
        <v>0</v>
      </c>
      <c r="H6805" s="6">
        <v>0</v>
      </c>
      <c r="I6805" s="5">
        <v>0</v>
      </c>
      <c r="J6805" s="6">
        <v>0</v>
      </c>
      <c r="K6805" s="5">
        <v>0</v>
      </c>
      <c r="L6805" s="6">
        <v>0</v>
      </c>
      <c r="M6805" s="5">
        <v>0</v>
      </c>
      <c r="N6805" s="6">
        <v>0</v>
      </c>
      <c r="O6805" s="5">
        <v>0</v>
      </c>
      <c r="P6805" s="6">
        <v>0</v>
      </c>
      <c r="Q6805" s="5">
        <v>0</v>
      </c>
      <c r="R6805" s="6">
        <v>0</v>
      </c>
      <c r="S6805" s="5">
        <v>0</v>
      </c>
      <c r="T6805" s="6">
        <v>0</v>
      </c>
      <c r="U6805" s="5">
        <v>0</v>
      </c>
      <c r="V6805" s="6">
        <v>0</v>
      </c>
      <c r="W6805" s="5">
        <v>0</v>
      </c>
      <c r="X6805" s="6">
        <v>0</v>
      </c>
      <c r="Y6805" s="5">
        <v>0</v>
      </c>
      <c r="Z6805" s="6">
        <v>0</v>
      </c>
      <c r="AA6805" s="5">
        <v>0</v>
      </c>
      <c r="AB6805" s="6">
        <v>0</v>
      </c>
      <c r="AC6805" s="5">
        <v>0</v>
      </c>
      <c r="AD6805" s="6">
        <v>0</v>
      </c>
      <c r="AE6805" s="5">
        <v>0</v>
      </c>
      <c r="AF6805" s="6">
        <v>0</v>
      </c>
    </row>
    <row r="6806" spans="2:32" x14ac:dyDescent="0.35">
      <c r="B6806" s="1" t="s">
        <v>521</v>
      </c>
      <c r="C6806" s="5">
        <v>0</v>
      </c>
      <c r="D6806" s="6">
        <v>0</v>
      </c>
      <c r="E6806" s="5">
        <v>0</v>
      </c>
      <c r="F6806" s="6">
        <v>0</v>
      </c>
      <c r="G6806" s="5">
        <v>0</v>
      </c>
      <c r="H6806" s="6">
        <v>0</v>
      </c>
      <c r="I6806" s="5">
        <v>0</v>
      </c>
      <c r="J6806" s="6">
        <v>0</v>
      </c>
      <c r="K6806" s="5">
        <v>0</v>
      </c>
      <c r="L6806" s="6">
        <v>0</v>
      </c>
      <c r="M6806" s="5">
        <v>0</v>
      </c>
      <c r="N6806" s="6">
        <v>0</v>
      </c>
      <c r="O6806" s="5">
        <v>0</v>
      </c>
      <c r="P6806" s="6">
        <v>0</v>
      </c>
      <c r="Q6806" s="5">
        <v>0</v>
      </c>
      <c r="R6806" s="6">
        <v>0</v>
      </c>
      <c r="S6806" s="5">
        <v>0</v>
      </c>
      <c r="T6806" s="6">
        <v>0</v>
      </c>
      <c r="U6806" s="5">
        <v>0</v>
      </c>
      <c r="V6806" s="6">
        <v>0</v>
      </c>
      <c r="W6806" s="5">
        <v>0</v>
      </c>
      <c r="X6806" s="6">
        <v>0</v>
      </c>
      <c r="Y6806" s="5">
        <v>0</v>
      </c>
      <c r="Z6806" s="6">
        <v>0</v>
      </c>
      <c r="AA6806" s="5">
        <v>0</v>
      </c>
      <c r="AB6806" s="6">
        <v>0</v>
      </c>
      <c r="AC6806" s="5">
        <v>0</v>
      </c>
      <c r="AD6806" s="6">
        <v>0</v>
      </c>
      <c r="AE6806" s="5">
        <v>0</v>
      </c>
      <c r="AF6806" s="6">
        <v>0</v>
      </c>
    </row>
    <row r="6807" spans="2:32" x14ac:dyDescent="0.35">
      <c r="B6807" s="1" t="s">
        <v>522</v>
      </c>
      <c r="C6807" s="5">
        <v>0</v>
      </c>
      <c r="D6807" s="6">
        <v>0</v>
      </c>
      <c r="E6807" s="5">
        <v>0</v>
      </c>
      <c r="F6807" s="6">
        <v>0</v>
      </c>
      <c r="G6807" s="5">
        <v>0</v>
      </c>
      <c r="H6807" s="6">
        <v>0</v>
      </c>
      <c r="I6807" s="5">
        <v>0</v>
      </c>
      <c r="J6807" s="6">
        <v>0</v>
      </c>
      <c r="K6807" s="5">
        <v>0</v>
      </c>
      <c r="L6807" s="6">
        <v>0</v>
      </c>
      <c r="M6807" s="5">
        <v>0</v>
      </c>
      <c r="N6807" s="6">
        <v>0</v>
      </c>
      <c r="O6807" s="5">
        <v>0</v>
      </c>
      <c r="P6807" s="6">
        <v>0</v>
      </c>
      <c r="Q6807" s="5">
        <v>0</v>
      </c>
      <c r="R6807" s="6">
        <v>0</v>
      </c>
      <c r="S6807" s="5">
        <v>0</v>
      </c>
      <c r="T6807" s="6">
        <v>0</v>
      </c>
      <c r="U6807" s="5">
        <v>0</v>
      </c>
      <c r="V6807" s="6">
        <v>0</v>
      </c>
      <c r="W6807" s="5">
        <v>0</v>
      </c>
      <c r="X6807" s="6">
        <v>0</v>
      </c>
      <c r="Y6807" s="5">
        <v>0</v>
      </c>
      <c r="Z6807" s="6">
        <v>0</v>
      </c>
      <c r="AA6807" s="5">
        <v>0</v>
      </c>
      <c r="AB6807" s="6">
        <v>0</v>
      </c>
      <c r="AC6807" s="5">
        <v>0</v>
      </c>
      <c r="AD6807" s="6">
        <v>0</v>
      </c>
      <c r="AE6807" s="5">
        <v>0</v>
      </c>
      <c r="AF6807" s="6">
        <v>0</v>
      </c>
    </row>
    <row r="6808" spans="2:32" x14ac:dyDescent="0.35">
      <c r="B6808" s="1" t="s">
        <v>523</v>
      </c>
      <c r="C6808" s="5">
        <v>0</v>
      </c>
      <c r="D6808" s="6">
        <v>0</v>
      </c>
      <c r="E6808" s="5">
        <v>0</v>
      </c>
      <c r="F6808" s="6">
        <v>0</v>
      </c>
      <c r="G6808" s="5">
        <v>0</v>
      </c>
      <c r="H6808" s="6">
        <v>0</v>
      </c>
      <c r="I6808" s="5">
        <v>0</v>
      </c>
      <c r="J6808" s="6">
        <v>0</v>
      </c>
      <c r="K6808" s="5">
        <v>0</v>
      </c>
      <c r="L6808" s="6">
        <v>0</v>
      </c>
      <c r="M6808" s="5">
        <v>0</v>
      </c>
      <c r="N6808" s="6">
        <v>0</v>
      </c>
      <c r="O6808" s="5">
        <v>0</v>
      </c>
      <c r="P6808" s="6">
        <v>0</v>
      </c>
      <c r="Q6808" s="5">
        <v>0</v>
      </c>
      <c r="R6808" s="6">
        <v>0</v>
      </c>
      <c r="S6808" s="5">
        <v>0</v>
      </c>
      <c r="T6808" s="6">
        <v>0</v>
      </c>
      <c r="U6808" s="5">
        <v>0</v>
      </c>
      <c r="V6808" s="6">
        <v>0</v>
      </c>
      <c r="W6808" s="5">
        <v>0</v>
      </c>
      <c r="X6808" s="6">
        <v>0</v>
      </c>
      <c r="Y6808" s="5">
        <v>0</v>
      </c>
      <c r="Z6808" s="6">
        <v>0</v>
      </c>
      <c r="AA6808" s="5">
        <v>0</v>
      </c>
      <c r="AB6808" s="6">
        <v>0</v>
      </c>
      <c r="AC6808" s="5">
        <v>0</v>
      </c>
      <c r="AD6808" s="6">
        <v>0</v>
      </c>
      <c r="AE6808" s="5">
        <v>0</v>
      </c>
      <c r="AF6808" s="6">
        <v>0</v>
      </c>
    </row>
    <row r="6809" spans="2:32" x14ac:dyDescent="0.35">
      <c r="B6809" s="1" t="s">
        <v>1183</v>
      </c>
      <c r="C6809" s="5">
        <v>0</v>
      </c>
      <c r="D6809" s="6">
        <v>0</v>
      </c>
      <c r="E6809" s="5">
        <v>0</v>
      </c>
      <c r="F6809" s="6">
        <v>0</v>
      </c>
      <c r="G6809" s="5">
        <v>0</v>
      </c>
      <c r="H6809" s="6">
        <v>0</v>
      </c>
      <c r="I6809" s="5">
        <v>0</v>
      </c>
      <c r="J6809" s="6">
        <v>0</v>
      </c>
      <c r="K6809" s="5">
        <v>0</v>
      </c>
      <c r="L6809" s="6">
        <v>0</v>
      </c>
      <c r="M6809" s="5">
        <v>0</v>
      </c>
      <c r="N6809" s="6">
        <v>0</v>
      </c>
      <c r="O6809" s="5">
        <v>0</v>
      </c>
      <c r="P6809" s="6">
        <v>0</v>
      </c>
      <c r="Q6809" s="5">
        <v>0</v>
      </c>
      <c r="R6809" s="6">
        <v>0</v>
      </c>
      <c r="S6809" s="5">
        <v>0</v>
      </c>
      <c r="T6809" s="6">
        <v>0</v>
      </c>
      <c r="U6809" s="5">
        <v>0</v>
      </c>
      <c r="V6809" s="6">
        <v>0</v>
      </c>
      <c r="W6809" s="5">
        <v>0</v>
      </c>
      <c r="X6809" s="6">
        <v>0</v>
      </c>
      <c r="Y6809" s="5">
        <v>0</v>
      </c>
      <c r="Z6809" s="6">
        <v>0</v>
      </c>
      <c r="AA6809" s="5">
        <v>0</v>
      </c>
      <c r="AB6809" s="6">
        <v>0</v>
      </c>
      <c r="AC6809" s="5">
        <v>0</v>
      </c>
      <c r="AD6809" s="6">
        <v>0</v>
      </c>
      <c r="AE6809" s="5">
        <v>0</v>
      </c>
      <c r="AF6809" s="6">
        <v>0</v>
      </c>
    </row>
    <row r="6810" spans="2:32" x14ac:dyDescent="0.35">
      <c r="B6810" s="2" t="s">
        <v>3</v>
      </c>
    </row>
    <row r="6811" spans="2:32" x14ac:dyDescent="0.35">
      <c r="B6811" s="1" t="s">
        <v>531</v>
      </c>
      <c r="C6811" s="5">
        <v>0</v>
      </c>
      <c r="D6811" s="6">
        <v>0</v>
      </c>
      <c r="E6811" s="5">
        <v>0</v>
      </c>
      <c r="F6811" s="6">
        <v>0</v>
      </c>
      <c r="G6811" s="5">
        <v>0</v>
      </c>
      <c r="H6811" s="6">
        <v>0</v>
      </c>
      <c r="I6811" s="5">
        <v>0</v>
      </c>
      <c r="J6811" s="6">
        <v>0</v>
      </c>
      <c r="K6811" s="5">
        <v>0</v>
      </c>
      <c r="L6811" s="6">
        <v>0</v>
      </c>
      <c r="M6811" s="5">
        <v>0</v>
      </c>
      <c r="N6811" s="6">
        <v>0</v>
      </c>
      <c r="O6811" s="5">
        <v>0</v>
      </c>
      <c r="P6811" s="6">
        <v>0</v>
      </c>
      <c r="Q6811" s="5">
        <v>0</v>
      </c>
      <c r="R6811" s="6">
        <v>0</v>
      </c>
      <c r="S6811" s="5">
        <v>0</v>
      </c>
      <c r="T6811" s="6">
        <v>0</v>
      </c>
      <c r="U6811" s="5">
        <v>0</v>
      </c>
      <c r="V6811" s="6">
        <v>0</v>
      </c>
      <c r="W6811" s="5">
        <v>0</v>
      </c>
      <c r="X6811" s="6">
        <v>0</v>
      </c>
      <c r="Y6811" s="5">
        <v>0</v>
      </c>
      <c r="Z6811" s="6">
        <v>0</v>
      </c>
      <c r="AA6811" s="5">
        <v>0</v>
      </c>
      <c r="AB6811" s="6">
        <v>0</v>
      </c>
      <c r="AC6811" s="5">
        <v>0</v>
      </c>
      <c r="AD6811" s="6">
        <v>0</v>
      </c>
      <c r="AE6811" s="5">
        <v>0</v>
      </c>
      <c r="AF6811" s="6">
        <v>0</v>
      </c>
    </row>
    <row r="6812" spans="2:32" x14ac:dyDescent="0.35">
      <c r="B6812" s="1" t="s">
        <v>533</v>
      </c>
      <c r="C6812" s="5">
        <v>0.34771000000000002</v>
      </c>
      <c r="D6812" s="6">
        <v>210.916</v>
      </c>
      <c r="E6812" s="5">
        <v>0.71670999999999996</v>
      </c>
      <c r="F6812" s="6">
        <v>15.318</v>
      </c>
      <c r="G6812" s="5">
        <v>0.42642000000000002</v>
      </c>
      <c r="H6812" s="6">
        <v>19.922000000000001</v>
      </c>
      <c r="I6812" s="5">
        <v>0.36186000000000001</v>
      </c>
      <c r="J6812" s="6">
        <v>6.6980000000000004</v>
      </c>
      <c r="K6812" s="5">
        <v>0.19578000000000001</v>
      </c>
      <c r="L6812" s="6">
        <v>4.3920000000000003</v>
      </c>
      <c r="M6812" s="5">
        <v>0.59355000000000002</v>
      </c>
      <c r="N6812" s="6">
        <v>15.189</v>
      </c>
      <c r="O6812" s="5">
        <v>0.57665</v>
      </c>
      <c r="P6812" s="6">
        <v>11.563000000000001</v>
      </c>
      <c r="Q6812" s="5">
        <v>0.46401999999999999</v>
      </c>
      <c r="R6812" s="6">
        <v>10.242000000000001</v>
      </c>
      <c r="S6812" s="5">
        <v>0.52376</v>
      </c>
      <c r="T6812" s="6">
        <v>38.380000000000003</v>
      </c>
      <c r="U6812" s="5">
        <v>0.54457</v>
      </c>
      <c r="V6812" s="6">
        <v>16.158000000000001</v>
      </c>
      <c r="W6812" s="5">
        <v>0.50495999999999996</v>
      </c>
      <c r="X6812" s="6">
        <v>5.7779999999999996</v>
      </c>
      <c r="Y6812" s="5">
        <v>0.39134000000000002</v>
      </c>
      <c r="Z6812" s="6">
        <v>21.71</v>
      </c>
      <c r="AA6812" s="5">
        <v>0.40508</v>
      </c>
      <c r="AB6812" s="6">
        <v>36.222000000000001</v>
      </c>
      <c r="AC6812" s="5">
        <v>6.6100000000000006E-2</v>
      </c>
      <c r="AD6812" s="6">
        <v>7.9269999999999996</v>
      </c>
      <c r="AE6812" s="5">
        <v>2.801E-2</v>
      </c>
      <c r="AF6812" s="6">
        <v>1.4179999999999999</v>
      </c>
    </row>
    <row r="6813" spans="2:32" x14ac:dyDescent="0.35">
      <c r="B6813" s="1" t="s">
        <v>1498</v>
      </c>
      <c r="C6813" s="5">
        <v>4.4069999999999998E-2</v>
      </c>
      <c r="D6813" s="6">
        <v>26.731000000000002</v>
      </c>
      <c r="E6813" s="5">
        <v>0</v>
      </c>
      <c r="F6813" s="6">
        <v>0</v>
      </c>
      <c r="G6813" s="5">
        <v>0.13857</v>
      </c>
      <c r="H6813" s="6">
        <v>6.4740000000000002</v>
      </c>
      <c r="I6813" s="5">
        <v>0.16395999999999999</v>
      </c>
      <c r="J6813" s="6">
        <v>3.0350000000000001</v>
      </c>
      <c r="K6813" s="5">
        <v>5.6210000000000003E-2</v>
      </c>
      <c r="L6813" s="6">
        <v>1.2609999999999999</v>
      </c>
      <c r="M6813" s="5">
        <v>0</v>
      </c>
      <c r="N6813" s="6">
        <v>0</v>
      </c>
      <c r="O6813" s="5">
        <v>8.6480000000000001E-2</v>
      </c>
      <c r="P6813" s="6">
        <v>1.734</v>
      </c>
      <c r="Q6813" s="5">
        <v>5.178E-2</v>
      </c>
      <c r="R6813" s="6">
        <v>1.143</v>
      </c>
      <c r="S6813" s="5">
        <v>0</v>
      </c>
      <c r="T6813" s="6">
        <v>0</v>
      </c>
      <c r="U6813" s="5">
        <v>0.14663999999999999</v>
      </c>
      <c r="V6813" s="6">
        <v>4.351</v>
      </c>
      <c r="W6813" s="5">
        <v>0</v>
      </c>
      <c r="X6813" s="6">
        <v>0</v>
      </c>
      <c r="Y6813" s="5">
        <v>0</v>
      </c>
      <c r="Z6813" s="6">
        <v>0</v>
      </c>
      <c r="AA6813" s="5">
        <v>3.7560000000000003E-2</v>
      </c>
      <c r="AB6813" s="6">
        <v>3.359</v>
      </c>
      <c r="AC6813" s="5">
        <v>4.4819999999999999E-2</v>
      </c>
      <c r="AD6813" s="6">
        <v>5.375</v>
      </c>
      <c r="AE6813" s="5">
        <v>0</v>
      </c>
      <c r="AF6813" s="6">
        <v>0</v>
      </c>
    </row>
    <row r="6814" spans="2:32" x14ac:dyDescent="0.35">
      <c r="B6814" s="1" t="s">
        <v>538</v>
      </c>
      <c r="C6814" s="5">
        <v>0</v>
      </c>
      <c r="D6814" s="6">
        <v>0</v>
      </c>
      <c r="E6814" s="5">
        <v>0</v>
      </c>
      <c r="F6814" s="6">
        <v>0</v>
      </c>
      <c r="G6814" s="5">
        <v>0</v>
      </c>
      <c r="H6814" s="6">
        <v>0</v>
      </c>
      <c r="I6814" s="5">
        <v>0</v>
      </c>
      <c r="J6814" s="6">
        <v>0</v>
      </c>
      <c r="K6814" s="5">
        <v>0</v>
      </c>
      <c r="L6814" s="6">
        <v>0</v>
      </c>
      <c r="M6814" s="5">
        <v>0</v>
      </c>
      <c r="N6814" s="6">
        <v>0</v>
      </c>
      <c r="O6814" s="5">
        <v>0</v>
      </c>
      <c r="P6814" s="6">
        <v>0</v>
      </c>
      <c r="Q6814" s="5">
        <v>0</v>
      </c>
      <c r="R6814" s="6">
        <v>0</v>
      </c>
      <c r="S6814" s="5">
        <v>0</v>
      </c>
      <c r="T6814" s="6">
        <v>0</v>
      </c>
      <c r="U6814" s="5">
        <v>0</v>
      </c>
      <c r="V6814" s="6">
        <v>0</v>
      </c>
      <c r="W6814" s="5">
        <v>0</v>
      </c>
      <c r="X6814" s="6">
        <v>0</v>
      </c>
      <c r="Y6814" s="5">
        <v>0</v>
      </c>
      <c r="Z6814" s="6">
        <v>0</v>
      </c>
      <c r="AA6814" s="5">
        <v>0</v>
      </c>
      <c r="AB6814" s="6">
        <v>0</v>
      </c>
      <c r="AC6814" s="5">
        <v>0</v>
      </c>
      <c r="AD6814" s="6">
        <v>0</v>
      </c>
      <c r="AE6814" s="5">
        <v>0</v>
      </c>
      <c r="AF6814" s="6">
        <v>0</v>
      </c>
    </row>
    <row r="6815" spans="2:32" x14ac:dyDescent="0.35">
      <c r="B6815" s="2" t="s">
        <v>4</v>
      </c>
    </row>
    <row r="6816" spans="2:32" x14ac:dyDescent="0.35">
      <c r="B6816" s="1" t="s">
        <v>542</v>
      </c>
      <c r="C6816" s="5">
        <v>0</v>
      </c>
      <c r="D6816" s="6">
        <v>0</v>
      </c>
      <c r="E6816" s="5">
        <v>0</v>
      </c>
      <c r="F6816" s="6">
        <v>0</v>
      </c>
      <c r="G6816" s="5">
        <v>0</v>
      </c>
      <c r="H6816" s="6">
        <v>0</v>
      </c>
      <c r="I6816" s="5">
        <v>0</v>
      </c>
      <c r="J6816" s="6">
        <v>0</v>
      </c>
      <c r="K6816" s="5">
        <v>0</v>
      </c>
      <c r="L6816" s="6">
        <v>0</v>
      </c>
      <c r="M6816" s="5">
        <v>0</v>
      </c>
      <c r="N6816" s="6">
        <v>0</v>
      </c>
      <c r="O6816" s="5">
        <v>0</v>
      </c>
      <c r="P6816" s="6">
        <v>0</v>
      </c>
      <c r="Q6816" s="5">
        <v>0</v>
      </c>
      <c r="R6816" s="6">
        <v>0</v>
      </c>
      <c r="S6816" s="5">
        <v>0</v>
      </c>
      <c r="T6816" s="6">
        <v>0</v>
      </c>
      <c r="U6816" s="5">
        <v>0</v>
      </c>
      <c r="V6816" s="6">
        <v>0</v>
      </c>
      <c r="W6816" s="5">
        <v>0</v>
      </c>
      <c r="X6816" s="6">
        <v>0</v>
      </c>
      <c r="Y6816" s="5">
        <v>0</v>
      </c>
      <c r="Z6816" s="6">
        <v>0</v>
      </c>
      <c r="AA6816" s="5">
        <v>0</v>
      </c>
      <c r="AB6816" s="6">
        <v>0</v>
      </c>
      <c r="AC6816" s="5">
        <v>0</v>
      </c>
      <c r="AD6816" s="6">
        <v>0</v>
      </c>
      <c r="AE6816" s="5">
        <v>0</v>
      </c>
      <c r="AF6816" s="6">
        <v>0</v>
      </c>
    </row>
    <row r="6817" spans="2:32" x14ac:dyDescent="0.35">
      <c r="B6817" s="1" t="s">
        <v>544</v>
      </c>
      <c r="C6817" s="5">
        <v>0</v>
      </c>
      <c r="D6817" s="6">
        <v>0</v>
      </c>
      <c r="E6817" s="5">
        <v>0</v>
      </c>
      <c r="F6817" s="6">
        <v>0</v>
      </c>
      <c r="G6817" s="5">
        <v>0</v>
      </c>
      <c r="H6817" s="6">
        <v>0</v>
      </c>
      <c r="I6817" s="5">
        <v>0</v>
      </c>
      <c r="J6817" s="6">
        <v>0</v>
      </c>
      <c r="K6817" s="5">
        <v>0</v>
      </c>
      <c r="L6817" s="6">
        <v>0</v>
      </c>
      <c r="M6817" s="5">
        <v>0</v>
      </c>
      <c r="N6817" s="6">
        <v>0</v>
      </c>
      <c r="O6817" s="5">
        <v>0</v>
      </c>
      <c r="P6817" s="6">
        <v>0</v>
      </c>
      <c r="Q6817" s="5">
        <v>0</v>
      </c>
      <c r="R6817" s="6">
        <v>0</v>
      </c>
      <c r="S6817" s="5">
        <v>0</v>
      </c>
      <c r="T6817" s="6">
        <v>0</v>
      </c>
      <c r="U6817" s="5">
        <v>0</v>
      </c>
      <c r="V6817" s="6">
        <v>0</v>
      </c>
      <c r="W6817" s="5">
        <v>0</v>
      </c>
      <c r="X6817" s="6">
        <v>0</v>
      </c>
      <c r="Y6817" s="5">
        <v>0</v>
      </c>
      <c r="Z6817" s="6">
        <v>0</v>
      </c>
      <c r="AA6817" s="5">
        <v>0</v>
      </c>
      <c r="AB6817" s="6">
        <v>0</v>
      </c>
      <c r="AC6817" s="5">
        <v>0</v>
      </c>
      <c r="AD6817" s="6">
        <v>0</v>
      </c>
      <c r="AE6817" s="5">
        <v>0</v>
      </c>
      <c r="AF6817" s="6">
        <v>0</v>
      </c>
    </row>
    <row r="6818" spans="2:32" x14ac:dyDescent="0.35">
      <c r="B6818" s="1" t="s">
        <v>1199</v>
      </c>
      <c r="C6818" s="5">
        <v>0</v>
      </c>
      <c r="D6818" s="6">
        <v>0</v>
      </c>
      <c r="E6818" s="5">
        <v>0</v>
      </c>
      <c r="F6818" s="6">
        <v>0</v>
      </c>
      <c r="G6818" s="5">
        <v>0</v>
      </c>
      <c r="H6818" s="6">
        <v>0</v>
      </c>
      <c r="I6818" s="5">
        <v>0</v>
      </c>
      <c r="J6818" s="6">
        <v>0</v>
      </c>
      <c r="K6818" s="5">
        <v>0</v>
      </c>
      <c r="L6818" s="6">
        <v>0</v>
      </c>
      <c r="M6818" s="5">
        <v>0</v>
      </c>
      <c r="N6818" s="6">
        <v>0</v>
      </c>
      <c r="O6818" s="5">
        <v>0</v>
      </c>
      <c r="P6818" s="6">
        <v>0</v>
      </c>
      <c r="Q6818" s="5">
        <v>0</v>
      </c>
      <c r="R6818" s="6">
        <v>0</v>
      </c>
      <c r="S6818" s="5">
        <v>0</v>
      </c>
      <c r="T6818" s="6">
        <v>0</v>
      </c>
      <c r="U6818" s="5">
        <v>0</v>
      </c>
      <c r="V6818" s="6">
        <v>0</v>
      </c>
      <c r="W6818" s="5">
        <v>0</v>
      </c>
      <c r="X6818" s="6">
        <v>0</v>
      </c>
      <c r="Y6818" s="5">
        <v>0</v>
      </c>
      <c r="Z6818" s="6">
        <v>0</v>
      </c>
      <c r="AA6818" s="5">
        <v>0</v>
      </c>
      <c r="AB6818" s="6">
        <v>0</v>
      </c>
      <c r="AC6818" s="5">
        <v>0</v>
      </c>
      <c r="AD6818" s="6">
        <v>0</v>
      </c>
      <c r="AE6818" s="5">
        <v>0</v>
      </c>
      <c r="AF6818" s="6">
        <v>0</v>
      </c>
    </row>
    <row r="6819" spans="2:32" x14ac:dyDescent="0.35">
      <c r="B6819" s="1" t="s">
        <v>547</v>
      </c>
      <c r="C6819" s="5">
        <v>0</v>
      </c>
      <c r="D6819" s="6">
        <v>0</v>
      </c>
      <c r="E6819" s="5">
        <v>0</v>
      </c>
      <c r="F6819" s="6">
        <v>0</v>
      </c>
      <c r="G6819" s="5">
        <v>0</v>
      </c>
      <c r="H6819" s="6">
        <v>0</v>
      </c>
      <c r="I6819" s="5">
        <v>0</v>
      </c>
      <c r="J6819" s="6">
        <v>0</v>
      </c>
      <c r="K6819" s="5">
        <v>0</v>
      </c>
      <c r="L6819" s="6">
        <v>0</v>
      </c>
      <c r="M6819" s="5">
        <v>0</v>
      </c>
      <c r="N6819" s="6">
        <v>0</v>
      </c>
      <c r="O6819" s="5">
        <v>0</v>
      </c>
      <c r="P6819" s="6">
        <v>0</v>
      </c>
      <c r="Q6819" s="5">
        <v>0</v>
      </c>
      <c r="R6819" s="6">
        <v>0</v>
      </c>
      <c r="S6819" s="5">
        <v>0</v>
      </c>
      <c r="T6819" s="6">
        <v>0</v>
      </c>
      <c r="U6819" s="5">
        <v>0</v>
      </c>
      <c r="V6819" s="6">
        <v>0</v>
      </c>
      <c r="W6819" s="5">
        <v>0</v>
      </c>
      <c r="X6819" s="6">
        <v>0</v>
      </c>
      <c r="Y6819" s="5">
        <v>0</v>
      </c>
      <c r="Z6819" s="6">
        <v>0</v>
      </c>
      <c r="AA6819" s="5">
        <v>0</v>
      </c>
      <c r="AB6819" s="6">
        <v>0</v>
      </c>
      <c r="AC6819" s="5">
        <v>0</v>
      </c>
      <c r="AD6819" s="6">
        <v>0</v>
      </c>
      <c r="AE6819" s="5">
        <v>0</v>
      </c>
      <c r="AF6819" s="6">
        <v>0</v>
      </c>
    </row>
    <row r="6820" spans="2:32" x14ac:dyDescent="0.35">
      <c r="B6820" s="1" t="s">
        <v>551</v>
      </c>
      <c r="C6820" s="5">
        <v>0</v>
      </c>
      <c r="D6820" s="6">
        <v>0</v>
      </c>
      <c r="E6820" s="5">
        <v>0</v>
      </c>
      <c r="F6820" s="6">
        <v>0</v>
      </c>
      <c r="G6820" s="5">
        <v>0</v>
      </c>
      <c r="H6820" s="6">
        <v>0</v>
      </c>
      <c r="I6820" s="5">
        <v>0</v>
      </c>
      <c r="J6820" s="6">
        <v>0</v>
      </c>
      <c r="K6820" s="5">
        <v>0</v>
      </c>
      <c r="L6820" s="6">
        <v>0</v>
      </c>
      <c r="M6820" s="5">
        <v>0</v>
      </c>
      <c r="N6820" s="6">
        <v>0</v>
      </c>
      <c r="O6820" s="5">
        <v>0</v>
      </c>
      <c r="P6820" s="6">
        <v>0</v>
      </c>
      <c r="Q6820" s="5">
        <v>0</v>
      </c>
      <c r="R6820" s="6">
        <v>0</v>
      </c>
      <c r="S6820" s="5">
        <v>0</v>
      </c>
      <c r="T6820" s="6">
        <v>0</v>
      </c>
      <c r="U6820" s="5">
        <v>0</v>
      </c>
      <c r="V6820" s="6">
        <v>0</v>
      </c>
      <c r="W6820" s="5">
        <v>0</v>
      </c>
      <c r="X6820" s="6">
        <v>0</v>
      </c>
      <c r="Y6820" s="5">
        <v>0</v>
      </c>
      <c r="Z6820" s="6">
        <v>0</v>
      </c>
      <c r="AA6820" s="5">
        <v>0</v>
      </c>
      <c r="AB6820" s="6">
        <v>0</v>
      </c>
      <c r="AC6820" s="5">
        <v>0</v>
      </c>
      <c r="AD6820" s="6">
        <v>0</v>
      </c>
      <c r="AE6820" s="5">
        <v>0</v>
      </c>
      <c r="AF6820" s="6">
        <v>0</v>
      </c>
    </row>
    <row r="6821" spans="2:32" x14ac:dyDescent="0.35">
      <c r="B6821" s="1" t="s">
        <v>552</v>
      </c>
      <c r="C6821" s="5">
        <v>0</v>
      </c>
      <c r="D6821" s="6">
        <v>0</v>
      </c>
      <c r="E6821" s="5">
        <v>0</v>
      </c>
      <c r="F6821" s="6">
        <v>0</v>
      </c>
      <c r="G6821" s="5">
        <v>0</v>
      </c>
      <c r="H6821" s="6">
        <v>0</v>
      </c>
      <c r="I6821" s="5">
        <v>0</v>
      </c>
      <c r="J6821" s="6">
        <v>0</v>
      </c>
      <c r="K6821" s="5">
        <v>0</v>
      </c>
      <c r="L6821" s="6">
        <v>0</v>
      </c>
      <c r="M6821" s="5">
        <v>0</v>
      </c>
      <c r="N6821" s="6">
        <v>0</v>
      </c>
      <c r="O6821" s="5">
        <v>0</v>
      </c>
      <c r="P6821" s="6">
        <v>0</v>
      </c>
      <c r="Q6821" s="5">
        <v>0</v>
      </c>
      <c r="R6821" s="6">
        <v>0</v>
      </c>
      <c r="S6821" s="5">
        <v>0</v>
      </c>
      <c r="T6821" s="6">
        <v>0</v>
      </c>
      <c r="U6821" s="5">
        <v>0</v>
      </c>
      <c r="V6821" s="6">
        <v>0</v>
      </c>
      <c r="W6821" s="5">
        <v>0</v>
      </c>
      <c r="X6821" s="6">
        <v>0</v>
      </c>
      <c r="Y6821" s="5">
        <v>0</v>
      </c>
      <c r="Z6821" s="6">
        <v>0</v>
      </c>
      <c r="AA6821" s="5">
        <v>0</v>
      </c>
      <c r="AB6821" s="6">
        <v>0</v>
      </c>
      <c r="AC6821" s="5">
        <v>0</v>
      </c>
      <c r="AD6821" s="6">
        <v>0</v>
      </c>
      <c r="AE6821" s="5">
        <v>0</v>
      </c>
      <c r="AF6821" s="6">
        <v>0</v>
      </c>
    </row>
    <row r="6822" spans="2:32" x14ac:dyDescent="0.35">
      <c r="B6822" s="2" t="s">
        <v>5</v>
      </c>
    </row>
    <row r="6823" spans="2:32" x14ac:dyDescent="0.35">
      <c r="B6823" s="1" t="s">
        <v>553</v>
      </c>
      <c r="C6823" s="5">
        <v>0</v>
      </c>
      <c r="D6823" s="6">
        <v>0</v>
      </c>
      <c r="E6823" s="5">
        <v>0</v>
      </c>
      <c r="F6823" s="6">
        <v>0</v>
      </c>
      <c r="G6823" s="5">
        <v>0</v>
      </c>
      <c r="H6823" s="6">
        <v>0</v>
      </c>
      <c r="I6823" s="5">
        <v>0</v>
      </c>
      <c r="J6823" s="6">
        <v>0</v>
      </c>
      <c r="K6823" s="5">
        <v>0</v>
      </c>
      <c r="L6823" s="6">
        <v>0</v>
      </c>
      <c r="M6823" s="5">
        <v>0</v>
      </c>
      <c r="N6823" s="6">
        <v>0</v>
      </c>
      <c r="O6823" s="5">
        <v>0</v>
      </c>
      <c r="P6823" s="6">
        <v>0</v>
      </c>
      <c r="Q6823" s="5">
        <v>0</v>
      </c>
      <c r="R6823" s="6">
        <v>0</v>
      </c>
      <c r="S6823" s="5">
        <v>0</v>
      </c>
      <c r="T6823" s="6">
        <v>0</v>
      </c>
      <c r="U6823" s="5">
        <v>0</v>
      </c>
      <c r="V6823" s="6">
        <v>0</v>
      </c>
      <c r="W6823" s="5">
        <v>0</v>
      </c>
      <c r="X6823" s="6">
        <v>0</v>
      </c>
      <c r="Y6823" s="5">
        <v>0</v>
      </c>
      <c r="Z6823" s="6">
        <v>0</v>
      </c>
      <c r="AA6823" s="5">
        <v>0</v>
      </c>
      <c r="AB6823" s="6">
        <v>0</v>
      </c>
      <c r="AC6823" s="5">
        <v>0</v>
      </c>
      <c r="AD6823" s="6">
        <v>0</v>
      </c>
      <c r="AE6823" s="5">
        <v>0</v>
      </c>
      <c r="AF6823" s="6">
        <v>0</v>
      </c>
    </row>
    <row r="6824" spans="2:32" x14ac:dyDescent="0.35">
      <c r="B6824" s="1" t="s">
        <v>1499</v>
      </c>
      <c r="C6824" s="5">
        <v>1.08E-3</v>
      </c>
      <c r="D6824" s="6">
        <v>0.65300000000000002</v>
      </c>
      <c r="E6824" s="5">
        <v>0</v>
      </c>
      <c r="F6824" s="6">
        <v>0</v>
      </c>
      <c r="G6824" s="5">
        <v>0</v>
      </c>
      <c r="H6824" s="6">
        <v>0</v>
      </c>
      <c r="I6824" s="5">
        <v>3.5279999999999999E-2</v>
      </c>
      <c r="J6824" s="6">
        <v>0.65300000000000002</v>
      </c>
      <c r="K6824" s="5">
        <v>0</v>
      </c>
      <c r="L6824" s="6">
        <v>0</v>
      </c>
      <c r="M6824" s="5">
        <v>0</v>
      </c>
      <c r="N6824" s="6">
        <v>0</v>
      </c>
      <c r="O6824" s="5">
        <v>0</v>
      </c>
      <c r="P6824" s="6">
        <v>0</v>
      </c>
      <c r="Q6824" s="5">
        <v>0</v>
      </c>
      <c r="R6824" s="6">
        <v>0</v>
      </c>
      <c r="S6824" s="5">
        <v>0</v>
      </c>
      <c r="T6824" s="6">
        <v>0</v>
      </c>
      <c r="U6824" s="5">
        <v>0</v>
      </c>
      <c r="V6824" s="6">
        <v>0</v>
      </c>
      <c r="W6824" s="5">
        <v>0</v>
      </c>
      <c r="X6824" s="6">
        <v>0</v>
      </c>
      <c r="Y6824" s="5">
        <v>0</v>
      </c>
      <c r="Z6824" s="6">
        <v>0</v>
      </c>
      <c r="AA6824" s="5">
        <v>0</v>
      </c>
      <c r="AB6824" s="6">
        <v>0</v>
      </c>
      <c r="AC6824" s="5">
        <v>0</v>
      </c>
      <c r="AD6824" s="6">
        <v>0</v>
      </c>
      <c r="AE6824" s="5">
        <v>0</v>
      </c>
      <c r="AF6824" s="6">
        <v>0</v>
      </c>
    </row>
    <row r="6825" spans="2:32" x14ac:dyDescent="0.35">
      <c r="B6825" s="1" t="s">
        <v>554</v>
      </c>
      <c r="C6825" s="5">
        <v>0</v>
      </c>
      <c r="D6825" s="6">
        <v>0</v>
      </c>
      <c r="E6825" s="5">
        <v>0</v>
      </c>
      <c r="F6825" s="6">
        <v>0</v>
      </c>
      <c r="G6825" s="5">
        <v>0</v>
      </c>
      <c r="H6825" s="6">
        <v>0</v>
      </c>
      <c r="I6825" s="5">
        <v>0</v>
      </c>
      <c r="J6825" s="6">
        <v>0</v>
      </c>
      <c r="K6825" s="5">
        <v>0</v>
      </c>
      <c r="L6825" s="6">
        <v>0</v>
      </c>
      <c r="M6825" s="5">
        <v>0</v>
      </c>
      <c r="N6825" s="6">
        <v>0</v>
      </c>
      <c r="O6825" s="5">
        <v>0</v>
      </c>
      <c r="P6825" s="6">
        <v>0</v>
      </c>
      <c r="Q6825" s="5">
        <v>0</v>
      </c>
      <c r="R6825" s="6">
        <v>0</v>
      </c>
      <c r="S6825" s="5">
        <v>0</v>
      </c>
      <c r="T6825" s="6">
        <v>0</v>
      </c>
      <c r="U6825" s="5">
        <v>0</v>
      </c>
      <c r="V6825" s="6">
        <v>0</v>
      </c>
      <c r="W6825" s="5">
        <v>0</v>
      </c>
      <c r="X6825" s="6">
        <v>0</v>
      </c>
      <c r="Y6825" s="5">
        <v>0</v>
      </c>
      <c r="Z6825" s="6">
        <v>0</v>
      </c>
      <c r="AA6825" s="5">
        <v>0</v>
      </c>
      <c r="AB6825" s="6">
        <v>0</v>
      </c>
      <c r="AC6825" s="5">
        <v>0</v>
      </c>
      <c r="AD6825" s="6">
        <v>0</v>
      </c>
      <c r="AE6825" s="5">
        <v>0</v>
      </c>
      <c r="AF6825" s="6">
        <v>0</v>
      </c>
    </row>
    <row r="6826" spans="2:32" x14ac:dyDescent="0.35">
      <c r="B6826" s="1" t="s">
        <v>555</v>
      </c>
      <c r="C6826" s="5">
        <v>0</v>
      </c>
      <c r="D6826" s="6">
        <v>0</v>
      </c>
      <c r="E6826" s="5">
        <v>0</v>
      </c>
      <c r="F6826" s="6">
        <v>0</v>
      </c>
      <c r="G6826" s="5">
        <v>0</v>
      </c>
      <c r="H6826" s="6">
        <v>0</v>
      </c>
      <c r="I6826" s="5">
        <v>0</v>
      </c>
      <c r="J6826" s="6">
        <v>0</v>
      </c>
      <c r="K6826" s="5">
        <v>0</v>
      </c>
      <c r="L6826" s="6">
        <v>0</v>
      </c>
      <c r="M6826" s="5">
        <v>0</v>
      </c>
      <c r="N6826" s="6">
        <v>0</v>
      </c>
      <c r="O6826" s="5">
        <v>0</v>
      </c>
      <c r="P6826" s="6">
        <v>0</v>
      </c>
      <c r="Q6826" s="5">
        <v>0</v>
      </c>
      <c r="R6826" s="6">
        <v>0</v>
      </c>
      <c r="S6826" s="5">
        <v>0</v>
      </c>
      <c r="T6826" s="6">
        <v>0</v>
      </c>
      <c r="U6826" s="5">
        <v>0</v>
      </c>
      <c r="V6826" s="6">
        <v>0</v>
      </c>
      <c r="W6826" s="5">
        <v>0</v>
      </c>
      <c r="X6826" s="6">
        <v>0</v>
      </c>
      <c r="Y6826" s="5">
        <v>0</v>
      </c>
      <c r="Z6826" s="6">
        <v>0</v>
      </c>
      <c r="AA6826" s="5">
        <v>0</v>
      </c>
      <c r="AB6826" s="6">
        <v>0</v>
      </c>
      <c r="AC6826" s="5">
        <v>0</v>
      </c>
      <c r="AD6826" s="6">
        <v>0</v>
      </c>
      <c r="AE6826" s="5">
        <v>0</v>
      </c>
      <c r="AF6826" s="6">
        <v>0</v>
      </c>
    </row>
    <row r="6827" spans="2:32" x14ac:dyDescent="0.35">
      <c r="B6827" s="1" t="s">
        <v>556</v>
      </c>
      <c r="C6827" s="5">
        <v>0</v>
      </c>
      <c r="D6827" s="6">
        <v>0</v>
      </c>
      <c r="E6827" s="5">
        <v>0</v>
      </c>
      <c r="F6827" s="6">
        <v>0</v>
      </c>
      <c r="G6827" s="5">
        <v>0</v>
      </c>
      <c r="H6827" s="6">
        <v>0</v>
      </c>
      <c r="I6827" s="5">
        <v>0</v>
      </c>
      <c r="J6827" s="6">
        <v>0</v>
      </c>
      <c r="K6827" s="5">
        <v>0</v>
      </c>
      <c r="L6827" s="6">
        <v>0</v>
      </c>
      <c r="M6827" s="5">
        <v>0</v>
      </c>
      <c r="N6827" s="6">
        <v>0</v>
      </c>
      <c r="O6827" s="5">
        <v>0</v>
      </c>
      <c r="P6827" s="6">
        <v>0</v>
      </c>
      <c r="Q6827" s="5">
        <v>0</v>
      </c>
      <c r="R6827" s="6">
        <v>0</v>
      </c>
      <c r="S6827" s="5">
        <v>0</v>
      </c>
      <c r="T6827" s="6">
        <v>0</v>
      </c>
      <c r="U6827" s="5">
        <v>0</v>
      </c>
      <c r="V6827" s="6">
        <v>0</v>
      </c>
      <c r="W6827" s="5">
        <v>0</v>
      </c>
      <c r="X6827" s="6">
        <v>0</v>
      </c>
      <c r="Y6827" s="5">
        <v>0</v>
      </c>
      <c r="Z6827" s="6">
        <v>0</v>
      </c>
      <c r="AA6827" s="5">
        <v>0</v>
      </c>
      <c r="AB6827" s="6">
        <v>0</v>
      </c>
      <c r="AC6827" s="5">
        <v>0</v>
      </c>
      <c r="AD6827" s="6">
        <v>0</v>
      </c>
      <c r="AE6827" s="5">
        <v>0</v>
      </c>
      <c r="AF6827" s="6">
        <v>0</v>
      </c>
    </row>
    <row r="6828" spans="2:32" x14ac:dyDescent="0.35">
      <c r="B6828" s="1" t="s">
        <v>558</v>
      </c>
      <c r="C6828" s="5">
        <v>0</v>
      </c>
      <c r="D6828" s="6">
        <v>0</v>
      </c>
      <c r="E6828" s="5">
        <v>0</v>
      </c>
      <c r="F6828" s="6">
        <v>0</v>
      </c>
      <c r="G6828" s="5">
        <v>0</v>
      </c>
      <c r="H6828" s="6">
        <v>0</v>
      </c>
      <c r="I6828" s="5">
        <v>0</v>
      </c>
      <c r="J6828" s="6">
        <v>0</v>
      </c>
      <c r="K6828" s="5">
        <v>0</v>
      </c>
      <c r="L6828" s="6">
        <v>0</v>
      </c>
      <c r="M6828" s="5">
        <v>0</v>
      </c>
      <c r="N6828" s="6">
        <v>0</v>
      </c>
      <c r="O6828" s="5">
        <v>0</v>
      </c>
      <c r="P6828" s="6">
        <v>0</v>
      </c>
      <c r="Q6828" s="5">
        <v>0</v>
      </c>
      <c r="R6828" s="6">
        <v>0</v>
      </c>
      <c r="S6828" s="5">
        <v>0</v>
      </c>
      <c r="T6828" s="6">
        <v>0</v>
      </c>
      <c r="U6828" s="5">
        <v>0</v>
      </c>
      <c r="V6828" s="6">
        <v>0</v>
      </c>
      <c r="W6828" s="5">
        <v>0</v>
      </c>
      <c r="X6828" s="6">
        <v>0</v>
      </c>
      <c r="Y6828" s="5">
        <v>0</v>
      </c>
      <c r="Z6828" s="6">
        <v>0</v>
      </c>
      <c r="AA6828" s="5">
        <v>0</v>
      </c>
      <c r="AB6828" s="6">
        <v>0</v>
      </c>
      <c r="AC6828" s="5">
        <v>0</v>
      </c>
      <c r="AD6828" s="6">
        <v>0</v>
      </c>
      <c r="AE6828" s="5">
        <v>0</v>
      </c>
      <c r="AF6828" s="6">
        <v>0</v>
      </c>
    </row>
    <row r="6829" spans="2:32" x14ac:dyDescent="0.35">
      <c r="B6829" s="1" t="s">
        <v>1500</v>
      </c>
      <c r="C6829" s="5">
        <v>6.8999999999999997E-4</v>
      </c>
      <c r="D6829" s="6">
        <v>0.42</v>
      </c>
      <c r="E6829" s="5">
        <v>0</v>
      </c>
      <c r="F6829" s="6">
        <v>0</v>
      </c>
      <c r="G6829" s="5">
        <v>8.9899999999999997E-3</v>
      </c>
      <c r="H6829" s="6">
        <v>0.42</v>
      </c>
      <c r="I6829" s="5">
        <v>0</v>
      </c>
      <c r="J6829" s="6">
        <v>0</v>
      </c>
      <c r="K6829" s="5">
        <v>0</v>
      </c>
      <c r="L6829" s="6">
        <v>0</v>
      </c>
      <c r="M6829" s="5">
        <v>0</v>
      </c>
      <c r="N6829" s="6">
        <v>0</v>
      </c>
      <c r="O6829" s="5">
        <v>0</v>
      </c>
      <c r="P6829" s="6">
        <v>0</v>
      </c>
      <c r="Q6829" s="5">
        <v>0</v>
      </c>
      <c r="R6829" s="6">
        <v>0</v>
      </c>
      <c r="S6829" s="5">
        <v>0</v>
      </c>
      <c r="T6829" s="6">
        <v>0</v>
      </c>
      <c r="U6829" s="5">
        <v>0</v>
      </c>
      <c r="V6829" s="6">
        <v>0</v>
      </c>
      <c r="W6829" s="5">
        <v>0</v>
      </c>
      <c r="X6829" s="6">
        <v>0</v>
      </c>
      <c r="Y6829" s="5">
        <v>0</v>
      </c>
      <c r="Z6829" s="6">
        <v>0</v>
      </c>
      <c r="AA6829" s="5">
        <v>0</v>
      </c>
      <c r="AB6829" s="6">
        <v>0</v>
      </c>
      <c r="AC6829" s="5">
        <v>0</v>
      </c>
      <c r="AD6829" s="6">
        <v>0</v>
      </c>
      <c r="AE6829" s="5">
        <v>0</v>
      </c>
      <c r="AF6829" s="6">
        <v>0</v>
      </c>
    </row>
    <row r="6830" spans="2:32" x14ac:dyDescent="0.35">
      <c r="B6830" s="1" t="s">
        <v>559</v>
      </c>
      <c r="C6830" s="5">
        <v>0</v>
      </c>
      <c r="D6830" s="6">
        <v>0</v>
      </c>
      <c r="E6830" s="5">
        <v>0</v>
      </c>
      <c r="F6830" s="6">
        <v>0</v>
      </c>
      <c r="G6830" s="5">
        <v>0</v>
      </c>
      <c r="H6830" s="6">
        <v>0</v>
      </c>
      <c r="I6830" s="5">
        <v>0</v>
      </c>
      <c r="J6830" s="6">
        <v>0</v>
      </c>
      <c r="K6830" s="5">
        <v>0</v>
      </c>
      <c r="L6830" s="6">
        <v>0</v>
      </c>
      <c r="M6830" s="5">
        <v>0</v>
      </c>
      <c r="N6830" s="6">
        <v>0</v>
      </c>
      <c r="O6830" s="5">
        <v>0</v>
      </c>
      <c r="P6830" s="6">
        <v>0</v>
      </c>
      <c r="Q6830" s="5">
        <v>0</v>
      </c>
      <c r="R6830" s="6">
        <v>0</v>
      </c>
      <c r="S6830" s="5">
        <v>0</v>
      </c>
      <c r="T6830" s="6">
        <v>0</v>
      </c>
      <c r="U6830" s="5">
        <v>0</v>
      </c>
      <c r="V6830" s="6">
        <v>0</v>
      </c>
      <c r="W6830" s="5">
        <v>0</v>
      </c>
      <c r="X6830" s="6">
        <v>0</v>
      </c>
      <c r="Y6830" s="5">
        <v>0</v>
      </c>
      <c r="Z6830" s="6">
        <v>0</v>
      </c>
      <c r="AA6830" s="5">
        <v>0</v>
      </c>
      <c r="AB6830" s="6">
        <v>0</v>
      </c>
      <c r="AC6830" s="5">
        <v>0</v>
      </c>
      <c r="AD6830" s="6">
        <v>0</v>
      </c>
      <c r="AE6830" s="5">
        <v>0</v>
      </c>
      <c r="AF6830" s="6">
        <v>0</v>
      </c>
    </row>
    <row r="6831" spans="2:32" x14ac:dyDescent="0.35">
      <c r="B6831" s="1" t="s">
        <v>560</v>
      </c>
      <c r="C6831" s="5">
        <v>3.6000000000000002E-4</v>
      </c>
      <c r="D6831" s="6">
        <v>0.219</v>
      </c>
      <c r="E6831" s="5">
        <v>0</v>
      </c>
      <c r="F6831" s="6">
        <v>0</v>
      </c>
      <c r="G6831" s="5">
        <v>0</v>
      </c>
      <c r="H6831" s="6">
        <v>0</v>
      </c>
      <c r="I6831" s="5">
        <v>0</v>
      </c>
      <c r="J6831" s="6">
        <v>0</v>
      </c>
      <c r="K6831" s="5">
        <v>0</v>
      </c>
      <c r="L6831" s="6">
        <v>0</v>
      </c>
      <c r="M6831" s="5">
        <v>0</v>
      </c>
      <c r="N6831" s="6">
        <v>0</v>
      </c>
      <c r="O6831" s="5">
        <v>1.0919999999999999E-2</v>
      </c>
      <c r="P6831" s="6">
        <v>0.219</v>
      </c>
      <c r="Q6831" s="5">
        <v>0</v>
      </c>
      <c r="R6831" s="6">
        <v>0</v>
      </c>
      <c r="S6831" s="5">
        <v>0</v>
      </c>
      <c r="T6831" s="6">
        <v>0</v>
      </c>
      <c r="U6831" s="5">
        <v>0</v>
      </c>
      <c r="V6831" s="6">
        <v>0</v>
      </c>
      <c r="W6831" s="5">
        <v>0</v>
      </c>
      <c r="X6831" s="6">
        <v>0</v>
      </c>
      <c r="Y6831" s="5">
        <v>0</v>
      </c>
      <c r="Z6831" s="6">
        <v>0</v>
      </c>
      <c r="AA6831" s="5">
        <v>0</v>
      </c>
      <c r="AB6831" s="6">
        <v>0</v>
      </c>
      <c r="AC6831" s="5">
        <v>0</v>
      </c>
      <c r="AD6831" s="6">
        <v>0</v>
      </c>
      <c r="AE6831" s="5">
        <v>0</v>
      </c>
      <c r="AF6831" s="6">
        <v>0</v>
      </c>
    </row>
    <row r="6832" spans="2:32" x14ac:dyDescent="0.35">
      <c r="B6832" s="1" t="s">
        <v>561</v>
      </c>
      <c r="C6832" s="5">
        <v>0</v>
      </c>
      <c r="D6832" s="6">
        <v>0</v>
      </c>
      <c r="E6832" s="5">
        <v>0</v>
      </c>
      <c r="F6832" s="6">
        <v>0</v>
      </c>
      <c r="G6832" s="5">
        <v>0</v>
      </c>
      <c r="H6832" s="6">
        <v>0</v>
      </c>
      <c r="I6832" s="5">
        <v>0</v>
      </c>
      <c r="J6832" s="6">
        <v>0</v>
      </c>
      <c r="K6832" s="5">
        <v>0</v>
      </c>
      <c r="L6832" s="6">
        <v>0</v>
      </c>
      <c r="M6832" s="5">
        <v>0</v>
      </c>
      <c r="N6832" s="6">
        <v>0</v>
      </c>
      <c r="O6832" s="5">
        <v>0</v>
      </c>
      <c r="P6832" s="6">
        <v>0</v>
      </c>
      <c r="Q6832" s="5">
        <v>0</v>
      </c>
      <c r="R6832" s="6">
        <v>0</v>
      </c>
      <c r="S6832" s="5">
        <v>0</v>
      </c>
      <c r="T6832" s="6">
        <v>0</v>
      </c>
      <c r="U6832" s="5">
        <v>0</v>
      </c>
      <c r="V6832" s="6">
        <v>0</v>
      </c>
      <c r="W6832" s="5">
        <v>0</v>
      </c>
      <c r="X6832" s="6">
        <v>0</v>
      </c>
      <c r="Y6832" s="5">
        <v>0</v>
      </c>
      <c r="Z6832" s="6">
        <v>0</v>
      </c>
      <c r="AA6832" s="5">
        <v>0</v>
      </c>
      <c r="AB6832" s="6">
        <v>0</v>
      </c>
      <c r="AC6832" s="5">
        <v>0</v>
      </c>
      <c r="AD6832" s="6">
        <v>0</v>
      </c>
      <c r="AE6832" s="5">
        <v>0</v>
      </c>
      <c r="AF6832" s="6">
        <v>0</v>
      </c>
    </row>
    <row r="6833" spans="2:32" x14ac:dyDescent="0.35">
      <c r="B6833" s="2" t="s">
        <v>6</v>
      </c>
    </row>
    <row r="6834" spans="2:32" x14ac:dyDescent="0.35">
      <c r="B6834" s="1" t="s">
        <v>563</v>
      </c>
      <c r="C6834" s="5">
        <v>2.2499999999999998E-3</v>
      </c>
      <c r="D6834" s="6">
        <v>1.3620000000000001</v>
      </c>
      <c r="E6834" s="5">
        <v>0</v>
      </c>
      <c r="F6834" s="6">
        <v>0</v>
      </c>
      <c r="G6834" s="5">
        <v>0</v>
      </c>
      <c r="H6834" s="6">
        <v>0</v>
      </c>
      <c r="I6834" s="5">
        <v>0</v>
      </c>
      <c r="J6834" s="6">
        <v>0</v>
      </c>
      <c r="K6834" s="5">
        <v>0</v>
      </c>
      <c r="L6834" s="6">
        <v>0</v>
      </c>
      <c r="M6834" s="5">
        <v>5.3220000000000003E-2</v>
      </c>
      <c r="N6834" s="6">
        <v>1.3620000000000001</v>
      </c>
      <c r="O6834" s="5">
        <v>0</v>
      </c>
      <c r="P6834" s="6">
        <v>0</v>
      </c>
      <c r="Q6834" s="5">
        <v>0</v>
      </c>
      <c r="R6834" s="6">
        <v>0</v>
      </c>
      <c r="S6834" s="5">
        <v>0</v>
      </c>
      <c r="T6834" s="6">
        <v>0</v>
      </c>
      <c r="U6834" s="5">
        <v>0</v>
      </c>
      <c r="V6834" s="6">
        <v>0</v>
      </c>
      <c r="W6834" s="5">
        <v>0</v>
      </c>
      <c r="X6834" s="6">
        <v>0</v>
      </c>
      <c r="Y6834" s="5">
        <v>0</v>
      </c>
      <c r="Z6834" s="6">
        <v>0</v>
      </c>
      <c r="AA6834" s="5">
        <v>0</v>
      </c>
      <c r="AB6834" s="6">
        <v>0</v>
      </c>
      <c r="AC6834" s="5">
        <v>0</v>
      </c>
      <c r="AD6834" s="6">
        <v>0</v>
      </c>
      <c r="AE6834" s="5">
        <v>0</v>
      </c>
      <c r="AF6834" s="6">
        <v>0</v>
      </c>
    </row>
    <row r="6835" spans="2:32" x14ac:dyDescent="0.35">
      <c r="B6835" s="1" t="s">
        <v>565</v>
      </c>
      <c r="C6835" s="5">
        <v>0</v>
      </c>
      <c r="D6835" s="6">
        <v>0</v>
      </c>
      <c r="E6835" s="5">
        <v>0</v>
      </c>
      <c r="F6835" s="6">
        <v>0</v>
      </c>
      <c r="G6835" s="5">
        <v>0</v>
      </c>
      <c r="H6835" s="6">
        <v>0</v>
      </c>
      <c r="I6835" s="5">
        <v>0</v>
      </c>
      <c r="J6835" s="6">
        <v>0</v>
      </c>
      <c r="K6835" s="5">
        <v>0</v>
      </c>
      <c r="L6835" s="6">
        <v>0</v>
      </c>
      <c r="M6835" s="5">
        <v>0</v>
      </c>
      <c r="N6835" s="6">
        <v>0</v>
      </c>
      <c r="O6835" s="5">
        <v>0</v>
      </c>
      <c r="P6835" s="6">
        <v>0</v>
      </c>
      <c r="Q6835" s="5">
        <v>0</v>
      </c>
      <c r="R6835" s="6">
        <v>0</v>
      </c>
      <c r="S6835" s="5">
        <v>0</v>
      </c>
      <c r="T6835" s="6">
        <v>0</v>
      </c>
      <c r="U6835" s="5">
        <v>0</v>
      </c>
      <c r="V6835" s="6">
        <v>0</v>
      </c>
      <c r="W6835" s="5">
        <v>0</v>
      </c>
      <c r="X6835" s="6">
        <v>0</v>
      </c>
      <c r="Y6835" s="5">
        <v>0</v>
      </c>
      <c r="Z6835" s="6">
        <v>0</v>
      </c>
      <c r="AA6835" s="5">
        <v>0</v>
      </c>
      <c r="AB6835" s="6">
        <v>0</v>
      </c>
      <c r="AC6835" s="5">
        <v>0</v>
      </c>
      <c r="AD6835" s="6">
        <v>0</v>
      </c>
      <c r="AE6835" s="5">
        <v>0</v>
      </c>
      <c r="AF6835" s="6">
        <v>0</v>
      </c>
    </row>
    <row r="6836" spans="2:32" x14ac:dyDescent="0.35">
      <c r="B6836" s="1" t="s">
        <v>1501</v>
      </c>
      <c r="C6836" s="5">
        <v>3.0200000000000001E-3</v>
      </c>
      <c r="D6836" s="6">
        <v>1.83</v>
      </c>
      <c r="E6836" s="5">
        <v>0</v>
      </c>
      <c r="F6836" s="6">
        <v>0</v>
      </c>
      <c r="G6836" s="5">
        <v>0</v>
      </c>
      <c r="H6836" s="6">
        <v>0</v>
      </c>
      <c r="I6836" s="5">
        <v>1.3780000000000001E-2</v>
      </c>
      <c r="J6836" s="6">
        <v>0.255</v>
      </c>
      <c r="K6836" s="5">
        <v>3.7310000000000003E-2</v>
      </c>
      <c r="L6836" s="6">
        <v>0.83699999999999997</v>
      </c>
      <c r="M6836" s="5">
        <v>0</v>
      </c>
      <c r="N6836" s="6">
        <v>0</v>
      </c>
      <c r="O6836" s="5">
        <v>0</v>
      </c>
      <c r="P6836" s="6">
        <v>0</v>
      </c>
      <c r="Q6836" s="5">
        <v>0</v>
      </c>
      <c r="R6836" s="6">
        <v>0</v>
      </c>
      <c r="S6836" s="5">
        <v>0</v>
      </c>
      <c r="T6836" s="6">
        <v>0</v>
      </c>
      <c r="U6836" s="5">
        <v>0</v>
      </c>
      <c r="V6836" s="6">
        <v>0</v>
      </c>
      <c r="W6836" s="5">
        <v>0</v>
      </c>
      <c r="X6836" s="6">
        <v>0</v>
      </c>
      <c r="Y6836" s="5">
        <v>0</v>
      </c>
      <c r="Z6836" s="6">
        <v>0</v>
      </c>
      <c r="AA6836" s="5">
        <v>8.2400000000000008E-3</v>
      </c>
      <c r="AB6836" s="6">
        <v>0.73699999999999999</v>
      </c>
      <c r="AC6836" s="5">
        <v>0</v>
      </c>
      <c r="AD6836" s="6">
        <v>0</v>
      </c>
      <c r="AE6836" s="5">
        <v>0</v>
      </c>
      <c r="AF6836" s="6">
        <v>0</v>
      </c>
    </row>
    <row r="6837" spans="2:32" x14ac:dyDescent="0.35">
      <c r="B6837" s="1" t="s">
        <v>1502</v>
      </c>
      <c r="C6837" s="5">
        <v>0</v>
      </c>
      <c r="D6837" s="6">
        <v>0</v>
      </c>
      <c r="E6837" s="5">
        <v>0</v>
      </c>
      <c r="F6837" s="6">
        <v>0</v>
      </c>
      <c r="G6837" s="5">
        <v>0</v>
      </c>
      <c r="H6837" s="6">
        <v>0</v>
      </c>
      <c r="I6837" s="5">
        <v>0</v>
      </c>
      <c r="J6837" s="6">
        <v>0</v>
      </c>
      <c r="K6837" s="5">
        <v>0</v>
      </c>
      <c r="L6837" s="6">
        <v>0</v>
      </c>
      <c r="M6837" s="5">
        <v>0</v>
      </c>
      <c r="N6837" s="6">
        <v>0</v>
      </c>
      <c r="O6837" s="5">
        <v>0</v>
      </c>
      <c r="P6837" s="6">
        <v>0</v>
      </c>
      <c r="Q6837" s="5">
        <v>0</v>
      </c>
      <c r="R6837" s="6">
        <v>0</v>
      </c>
      <c r="S6837" s="5">
        <v>0</v>
      </c>
      <c r="T6837" s="6">
        <v>0</v>
      </c>
      <c r="U6837" s="5">
        <v>0</v>
      </c>
      <c r="V6837" s="6">
        <v>0</v>
      </c>
      <c r="W6837" s="5">
        <v>0</v>
      </c>
      <c r="X6837" s="6">
        <v>0</v>
      </c>
      <c r="Y6837" s="5">
        <v>0</v>
      </c>
      <c r="Z6837" s="6">
        <v>0</v>
      </c>
      <c r="AA6837" s="5">
        <v>0</v>
      </c>
      <c r="AB6837" s="6">
        <v>0</v>
      </c>
      <c r="AC6837" s="5">
        <v>0</v>
      </c>
      <c r="AD6837" s="6">
        <v>0</v>
      </c>
      <c r="AE6837" s="5">
        <v>0</v>
      </c>
      <c r="AF6837" s="6">
        <v>0</v>
      </c>
    </row>
    <row r="6838" spans="2:32" x14ac:dyDescent="0.35">
      <c r="B6838" s="1" t="s">
        <v>569</v>
      </c>
      <c r="C6838" s="5">
        <v>0</v>
      </c>
      <c r="D6838" s="6">
        <v>0</v>
      </c>
      <c r="E6838" s="5">
        <v>0</v>
      </c>
      <c r="F6838" s="6">
        <v>0</v>
      </c>
      <c r="G6838" s="5">
        <v>0</v>
      </c>
      <c r="H6838" s="6">
        <v>0</v>
      </c>
      <c r="I6838" s="5">
        <v>0</v>
      </c>
      <c r="J6838" s="6">
        <v>0</v>
      </c>
      <c r="K6838" s="5">
        <v>0</v>
      </c>
      <c r="L6838" s="6">
        <v>0</v>
      </c>
      <c r="M6838" s="5">
        <v>0</v>
      </c>
      <c r="N6838" s="6">
        <v>0</v>
      </c>
      <c r="O6838" s="5">
        <v>0</v>
      </c>
      <c r="P6838" s="6">
        <v>0</v>
      </c>
      <c r="Q6838" s="5">
        <v>0</v>
      </c>
      <c r="R6838" s="6">
        <v>0</v>
      </c>
      <c r="S6838" s="5">
        <v>0</v>
      </c>
      <c r="T6838" s="6">
        <v>0</v>
      </c>
      <c r="U6838" s="5">
        <v>0</v>
      </c>
      <c r="V6838" s="6">
        <v>0</v>
      </c>
      <c r="W6838" s="5">
        <v>0</v>
      </c>
      <c r="X6838" s="6">
        <v>0</v>
      </c>
      <c r="Y6838" s="5">
        <v>0</v>
      </c>
      <c r="Z6838" s="6">
        <v>0</v>
      </c>
      <c r="AA6838" s="5">
        <v>0</v>
      </c>
      <c r="AB6838" s="6">
        <v>0</v>
      </c>
      <c r="AC6838" s="5">
        <v>0</v>
      </c>
      <c r="AD6838" s="6">
        <v>0</v>
      </c>
      <c r="AE6838" s="5">
        <v>0</v>
      </c>
      <c r="AF6838" s="6">
        <v>0</v>
      </c>
    </row>
    <row r="6839" spans="2:32" x14ac:dyDescent="0.35">
      <c r="B6839" s="2" t="s">
        <v>7</v>
      </c>
    </row>
    <row r="6840" spans="2:32" x14ac:dyDescent="0.35">
      <c r="B6840" s="1" t="s">
        <v>570</v>
      </c>
      <c r="C6840" s="5">
        <v>0</v>
      </c>
      <c r="D6840" s="6">
        <v>0</v>
      </c>
      <c r="E6840" s="5">
        <v>0</v>
      </c>
      <c r="F6840" s="6">
        <v>0</v>
      </c>
      <c r="G6840" s="5">
        <v>0</v>
      </c>
      <c r="H6840" s="6">
        <v>0</v>
      </c>
      <c r="I6840" s="5">
        <v>0</v>
      </c>
      <c r="J6840" s="6">
        <v>0</v>
      </c>
      <c r="K6840" s="5">
        <v>0</v>
      </c>
      <c r="L6840" s="6">
        <v>0</v>
      </c>
      <c r="M6840" s="5">
        <v>0</v>
      </c>
      <c r="N6840" s="6">
        <v>0</v>
      </c>
      <c r="O6840" s="5">
        <v>0</v>
      </c>
      <c r="P6840" s="6">
        <v>0</v>
      </c>
      <c r="Q6840" s="5">
        <v>0</v>
      </c>
      <c r="R6840" s="6">
        <v>0</v>
      </c>
      <c r="S6840" s="5">
        <v>0</v>
      </c>
      <c r="T6840" s="6">
        <v>0</v>
      </c>
      <c r="U6840" s="5">
        <v>0</v>
      </c>
      <c r="V6840" s="6">
        <v>0</v>
      </c>
      <c r="W6840" s="5">
        <v>0</v>
      </c>
      <c r="X6840" s="6">
        <v>0</v>
      </c>
      <c r="Y6840" s="5">
        <v>0</v>
      </c>
      <c r="Z6840" s="6">
        <v>0</v>
      </c>
      <c r="AA6840" s="5">
        <v>0</v>
      </c>
      <c r="AB6840" s="6">
        <v>0</v>
      </c>
      <c r="AC6840" s="5">
        <v>0</v>
      </c>
      <c r="AD6840" s="6">
        <v>0</v>
      </c>
      <c r="AE6840" s="5">
        <v>0</v>
      </c>
      <c r="AF6840" s="6">
        <v>0</v>
      </c>
    </row>
    <row r="6841" spans="2:32" x14ac:dyDescent="0.35">
      <c r="B6841" s="1" t="s">
        <v>572</v>
      </c>
      <c r="C6841" s="5">
        <v>6.8999999999999997E-4</v>
      </c>
      <c r="D6841" s="6">
        <v>0.42</v>
      </c>
      <c r="E6841" s="5">
        <v>0</v>
      </c>
      <c r="F6841" s="6">
        <v>0</v>
      </c>
      <c r="G6841" s="5">
        <v>8.9899999999999997E-3</v>
      </c>
      <c r="H6841" s="6">
        <v>0.42</v>
      </c>
      <c r="I6841" s="5">
        <v>0</v>
      </c>
      <c r="J6841" s="6">
        <v>0</v>
      </c>
      <c r="K6841" s="5">
        <v>0</v>
      </c>
      <c r="L6841" s="6">
        <v>0</v>
      </c>
      <c r="M6841" s="5">
        <v>0</v>
      </c>
      <c r="N6841" s="6">
        <v>0</v>
      </c>
      <c r="O6841" s="5">
        <v>0</v>
      </c>
      <c r="P6841" s="6">
        <v>0</v>
      </c>
      <c r="Q6841" s="5">
        <v>0</v>
      </c>
      <c r="R6841" s="6">
        <v>0</v>
      </c>
      <c r="S6841" s="5">
        <v>0</v>
      </c>
      <c r="T6841" s="6">
        <v>0</v>
      </c>
      <c r="U6841" s="5">
        <v>0</v>
      </c>
      <c r="V6841" s="6">
        <v>0</v>
      </c>
      <c r="W6841" s="5">
        <v>0</v>
      </c>
      <c r="X6841" s="6">
        <v>0</v>
      </c>
      <c r="Y6841" s="5">
        <v>0</v>
      </c>
      <c r="Z6841" s="6">
        <v>0</v>
      </c>
      <c r="AA6841" s="5">
        <v>0</v>
      </c>
      <c r="AB6841" s="6">
        <v>0</v>
      </c>
      <c r="AC6841" s="5">
        <v>0</v>
      </c>
      <c r="AD6841" s="6">
        <v>0</v>
      </c>
      <c r="AE6841" s="5">
        <v>0</v>
      </c>
      <c r="AF6841" s="6">
        <v>0</v>
      </c>
    </row>
    <row r="6842" spans="2:32" x14ac:dyDescent="0.35">
      <c r="B6842" s="1" t="s">
        <v>573</v>
      </c>
      <c r="C6842" s="5">
        <v>0</v>
      </c>
      <c r="D6842" s="6">
        <v>0</v>
      </c>
      <c r="E6842" s="5">
        <v>0</v>
      </c>
      <c r="F6842" s="6">
        <v>0</v>
      </c>
      <c r="G6842" s="5">
        <v>0</v>
      </c>
      <c r="H6842" s="6">
        <v>0</v>
      </c>
      <c r="I6842" s="5">
        <v>0</v>
      </c>
      <c r="J6842" s="6">
        <v>0</v>
      </c>
      <c r="K6842" s="5">
        <v>0</v>
      </c>
      <c r="L6842" s="6">
        <v>0</v>
      </c>
      <c r="M6842" s="5">
        <v>0</v>
      </c>
      <c r="N6842" s="6">
        <v>0</v>
      </c>
      <c r="O6842" s="5">
        <v>0</v>
      </c>
      <c r="P6842" s="6">
        <v>0</v>
      </c>
      <c r="Q6842" s="5">
        <v>0</v>
      </c>
      <c r="R6842" s="6">
        <v>0</v>
      </c>
      <c r="S6842" s="5">
        <v>0</v>
      </c>
      <c r="T6842" s="6">
        <v>0</v>
      </c>
      <c r="U6842" s="5">
        <v>0</v>
      </c>
      <c r="V6842" s="6">
        <v>0</v>
      </c>
      <c r="W6842" s="5">
        <v>0</v>
      </c>
      <c r="X6842" s="6">
        <v>0</v>
      </c>
      <c r="Y6842" s="5">
        <v>0</v>
      </c>
      <c r="Z6842" s="6">
        <v>0</v>
      </c>
      <c r="AA6842" s="5">
        <v>0</v>
      </c>
      <c r="AB6842" s="6">
        <v>0</v>
      </c>
      <c r="AC6842" s="5">
        <v>0</v>
      </c>
      <c r="AD6842" s="6">
        <v>0</v>
      </c>
      <c r="AE6842" s="5">
        <v>0</v>
      </c>
      <c r="AF6842" s="6">
        <v>0</v>
      </c>
    </row>
    <row r="6843" spans="2:32" x14ac:dyDescent="0.35">
      <c r="B6843" s="1" t="s">
        <v>574</v>
      </c>
      <c r="C6843" s="5">
        <v>0</v>
      </c>
      <c r="D6843" s="6">
        <v>0</v>
      </c>
      <c r="E6843" s="5">
        <v>0</v>
      </c>
      <c r="F6843" s="6">
        <v>0</v>
      </c>
      <c r="G6843" s="5">
        <v>0</v>
      </c>
      <c r="H6843" s="6">
        <v>0</v>
      </c>
      <c r="I6843" s="5">
        <v>0</v>
      </c>
      <c r="J6843" s="6">
        <v>0</v>
      </c>
      <c r="K6843" s="5">
        <v>0</v>
      </c>
      <c r="L6843" s="6">
        <v>0</v>
      </c>
      <c r="M6843" s="5">
        <v>0</v>
      </c>
      <c r="N6843" s="6">
        <v>0</v>
      </c>
      <c r="O6843" s="5">
        <v>0</v>
      </c>
      <c r="P6843" s="6">
        <v>0</v>
      </c>
      <c r="Q6843" s="5">
        <v>0</v>
      </c>
      <c r="R6843" s="6">
        <v>0</v>
      </c>
      <c r="S6843" s="5">
        <v>0</v>
      </c>
      <c r="T6843" s="6">
        <v>0</v>
      </c>
      <c r="U6843" s="5">
        <v>0</v>
      </c>
      <c r="V6843" s="6">
        <v>0</v>
      </c>
      <c r="W6843" s="5">
        <v>0</v>
      </c>
      <c r="X6843" s="6">
        <v>0</v>
      </c>
      <c r="Y6843" s="5">
        <v>0</v>
      </c>
      <c r="Z6843" s="6">
        <v>0</v>
      </c>
      <c r="AA6843" s="5">
        <v>0</v>
      </c>
      <c r="AB6843" s="6">
        <v>0</v>
      </c>
      <c r="AC6843" s="5">
        <v>0</v>
      </c>
      <c r="AD6843" s="6">
        <v>0</v>
      </c>
      <c r="AE6843" s="5">
        <v>0</v>
      </c>
      <c r="AF6843" s="6">
        <v>0</v>
      </c>
    </row>
    <row r="6844" spans="2:32" x14ac:dyDescent="0.35">
      <c r="B6844" s="1" t="s">
        <v>1503</v>
      </c>
      <c r="C6844" s="5">
        <v>2.5080000000000002E-2</v>
      </c>
      <c r="D6844" s="6">
        <v>15.212999999999999</v>
      </c>
      <c r="E6844" s="5">
        <v>0</v>
      </c>
      <c r="F6844" s="6">
        <v>0</v>
      </c>
      <c r="G6844" s="5">
        <v>0</v>
      </c>
      <c r="H6844" s="6">
        <v>0</v>
      </c>
      <c r="I6844" s="5">
        <v>6.8339999999999998E-2</v>
      </c>
      <c r="J6844" s="6">
        <v>1.2649999999999999</v>
      </c>
      <c r="K6844" s="5">
        <v>0.11037</v>
      </c>
      <c r="L6844" s="6">
        <v>2.476</v>
      </c>
      <c r="M6844" s="5">
        <v>2.9700000000000001E-2</v>
      </c>
      <c r="N6844" s="6">
        <v>0.76</v>
      </c>
      <c r="O6844" s="5">
        <v>6.4930000000000002E-2</v>
      </c>
      <c r="P6844" s="6">
        <v>1.302</v>
      </c>
      <c r="Q6844" s="5">
        <v>9.7449999999999995E-2</v>
      </c>
      <c r="R6844" s="6">
        <v>2.1509999999999998</v>
      </c>
      <c r="S6844" s="5">
        <v>3.644E-2</v>
      </c>
      <c r="T6844" s="6">
        <v>2.67</v>
      </c>
      <c r="U6844" s="5">
        <v>2.5309999999999999E-2</v>
      </c>
      <c r="V6844" s="6">
        <v>0.751</v>
      </c>
      <c r="W6844" s="5">
        <v>1.057E-2</v>
      </c>
      <c r="X6844" s="6">
        <v>0.121</v>
      </c>
      <c r="Y6844" s="5">
        <v>4.0469999999999999E-2</v>
      </c>
      <c r="Z6844" s="6">
        <v>2.2450000000000001</v>
      </c>
      <c r="AA6844" s="5">
        <v>1.6480000000000002E-2</v>
      </c>
      <c r="AB6844" s="6">
        <v>1.474</v>
      </c>
      <c r="AC6844" s="5">
        <v>0</v>
      </c>
      <c r="AD6844" s="6">
        <v>0</v>
      </c>
      <c r="AE6844" s="5">
        <v>0</v>
      </c>
      <c r="AF6844" s="6">
        <v>0</v>
      </c>
    </row>
    <row r="6845" spans="2:32" x14ac:dyDescent="0.35">
      <c r="B6845" s="1" t="s">
        <v>578</v>
      </c>
      <c r="C6845" s="5">
        <v>0</v>
      </c>
      <c r="D6845" s="6">
        <v>0</v>
      </c>
      <c r="E6845" s="5">
        <v>0</v>
      </c>
      <c r="F6845" s="6">
        <v>0</v>
      </c>
      <c r="G6845" s="5">
        <v>0</v>
      </c>
      <c r="H6845" s="6">
        <v>0</v>
      </c>
      <c r="I6845" s="5">
        <v>0</v>
      </c>
      <c r="J6845" s="6">
        <v>0</v>
      </c>
      <c r="K6845" s="5">
        <v>0</v>
      </c>
      <c r="L6845" s="6">
        <v>0</v>
      </c>
      <c r="M6845" s="5">
        <v>0</v>
      </c>
      <c r="N6845" s="6">
        <v>0</v>
      </c>
      <c r="O6845" s="5">
        <v>0</v>
      </c>
      <c r="P6845" s="6">
        <v>0</v>
      </c>
      <c r="Q6845" s="5">
        <v>0</v>
      </c>
      <c r="R6845" s="6">
        <v>0</v>
      </c>
      <c r="S6845" s="5">
        <v>0</v>
      </c>
      <c r="T6845" s="6">
        <v>0</v>
      </c>
      <c r="U6845" s="5">
        <v>0</v>
      </c>
      <c r="V6845" s="6">
        <v>0</v>
      </c>
      <c r="W6845" s="5">
        <v>0</v>
      </c>
      <c r="X6845" s="6">
        <v>0</v>
      </c>
      <c r="Y6845" s="5">
        <v>0</v>
      </c>
      <c r="Z6845" s="6">
        <v>0</v>
      </c>
      <c r="AA6845" s="5">
        <v>0</v>
      </c>
      <c r="AB6845" s="6">
        <v>0</v>
      </c>
      <c r="AC6845" s="5">
        <v>0</v>
      </c>
      <c r="AD6845" s="6">
        <v>0</v>
      </c>
      <c r="AE6845" s="5">
        <v>0</v>
      </c>
      <c r="AF6845" s="6">
        <v>0</v>
      </c>
    </row>
    <row r="6846" spans="2:32" x14ac:dyDescent="0.35">
      <c r="B6846" s="1" t="s">
        <v>579</v>
      </c>
      <c r="C6846" s="5">
        <v>0</v>
      </c>
      <c r="D6846" s="6">
        <v>0</v>
      </c>
      <c r="E6846" s="5">
        <v>0</v>
      </c>
      <c r="F6846" s="6">
        <v>0</v>
      </c>
      <c r="G6846" s="5">
        <v>0</v>
      </c>
      <c r="H6846" s="6">
        <v>0</v>
      </c>
      <c r="I6846" s="5">
        <v>0</v>
      </c>
      <c r="J6846" s="6">
        <v>0</v>
      </c>
      <c r="K6846" s="5">
        <v>0</v>
      </c>
      <c r="L6846" s="6">
        <v>0</v>
      </c>
      <c r="M6846" s="5">
        <v>0</v>
      </c>
      <c r="N6846" s="6">
        <v>0</v>
      </c>
      <c r="O6846" s="5">
        <v>0</v>
      </c>
      <c r="P6846" s="6">
        <v>0</v>
      </c>
      <c r="Q6846" s="5">
        <v>0</v>
      </c>
      <c r="R6846" s="6">
        <v>0</v>
      </c>
      <c r="S6846" s="5">
        <v>0</v>
      </c>
      <c r="T6846" s="6">
        <v>0</v>
      </c>
      <c r="U6846" s="5">
        <v>0</v>
      </c>
      <c r="V6846" s="6">
        <v>0</v>
      </c>
      <c r="W6846" s="5">
        <v>0</v>
      </c>
      <c r="X6846" s="6">
        <v>0</v>
      </c>
      <c r="Y6846" s="5">
        <v>0</v>
      </c>
      <c r="Z6846" s="6">
        <v>0</v>
      </c>
      <c r="AA6846" s="5">
        <v>0</v>
      </c>
      <c r="AB6846" s="6">
        <v>0</v>
      </c>
      <c r="AC6846" s="5">
        <v>0</v>
      </c>
      <c r="AD6846" s="6">
        <v>0</v>
      </c>
      <c r="AE6846" s="5">
        <v>0</v>
      </c>
      <c r="AF6846" s="6">
        <v>0</v>
      </c>
    </row>
    <row r="6847" spans="2:32" x14ac:dyDescent="0.35">
      <c r="B6847" s="1" t="s">
        <v>582</v>
      </c>
      <c r="C6847" s="5">
        <v>0</v>
      </c>
      <c r="D6847" s="6">
        <v>0</v>
      </c>
      <c r="E6847" s="5">
        <v>0</v>
      </c>
      <c r="F6847" s="6">
        <v>0</v>
      </c>
      <c r="G6847" s="5">
        <v>0</v>
      </c>
      <c r="H6847" s="6">
        <v>0</v>
      </c>
      <c r="I6847" s="5">
        <v>0</v>
      </c>
      <c r="J6847" s="6">
        <v>0</v>
      </c>
      <c r="K6847" s="5">
        <v>0</v>
      </c>
      <c r="L6847" s="6">
        <v>0</v>
      </c>
      <c r="M6847" s="5">
        <v>0</v>
      </c>
      <c r="N6847" s="6">
        <v>0</v>
      </c>
      <c r="O6847" s="5">
        <v>0</v>
      </c>
      <c r="P6847" s="6">
        <v>0</v>
      </c>
      <c r="Q6847" s="5">
        <v>0</v>
      </c>
      <c r="R6847" s="6">
        <v>0</v>
      </c>
      <c r="S6847" s="5">
        <v>0</v>
      </c>
      <c r="T6847" s="6">
        <v>0</v>
      </c>
      <c r="U6847" s="5">
        <v>0</v>
      </c>
      <c r="V6847" s="6">
        <v>0</v>
      </c>
      <c r="W6847" s="5">
        <v>0</v>
      </c>
      <c r="X6847" s="6">
        <v>0</v>
      </c>
      <c r="Y6847" s="5">
        <v>0</v>
      </c>
      <c r="Z6847" s="6">
        <v>0</v>
      </c>
      <c r="AA6847" s="5">
        <v>0</v>
      </c>
      <c r="AB6847" s="6">
        <v>0</v>
      </c>
      <c r="AC6847" s="5">
        <v>0</v>
      </c>
      <c r="AD6847" s="6">
        <v>0</v>
      </c>
      <c r="AE6847" s="5">
        <v>0</v>
      </c>
      <c r="AF6847" s="6">
        <v>0</v>
      </c>
    </row>
    <row r="6848" spans="2:32" x14ac:dyDescent="0.35">
      <c r="B6848" s="1" t="s">
        <v>583</v>
      </c>
      <c r="C6848" s="5">
        <v>0</v>
      </c>
      <c r="D6848" s="6">
        <v>0</v>
      </c>
      <c r="E6848" s="5">
        <v>0</v>
      </c>
      <c r="F6848" s="6">
        <v>0</v>
      </c>
      <c r="G6848" s="5">
        <v>0</v>
      </c>
      <c r="H6848" s="6">
        <v>0</v>
      </c>
      <c r="I6848" s="5">
        <v>0</v>
      </c>
      <c r="J6848" s="6">
        <v>0</v>
      </c>
      <c r="K6848" s="5">
        <v>0</v>
      </c>
      <c r="L6848" s="6">
        <v>0</v>
      </c>
      <c r="M6848" s="5">
        <v>0</v>
      </c>
      <c r="N6848" s="6">
        <v>0</v>
      </c>
      <c r="O6848" s="5">
        <v>0</v>
      </c>
      <c r="P6848" s="6">
        <v>0</v>
      </c>
      <c r="Q6848" s="5">
        <v>0</v>
      </c>
      <c r="R6848" s="6">
        <v>0</v>
      </c>
      <c r="S6848" s="5">
        <v>0</v>
      </c>
      <c r="T6848" s="6">
        <v>0</v>
      </c>
      <c r="U6848" s="5">
        <v>0</v>
      </c>
      <c r="V6848" s="6">
        <v>0</v>
      </c>
      <c r="W6848" s="5">
        <v>0</v>
      </c>
      <c r="X6848" s="6">
        <v>0</v>
      </c>
      <c r="Y6848" s="5">
        <v>0</v>
      </c>
      <c r="Z6848" s="6">
        <v>0</v>
      </c>
      <c r="AA6848" s="5">
        <v>0</v>
      </c>
      <c r="AB6848" s="6">
        <v>0</v>
      </c>
      <c r="AC6848" s="5">
        <v>0</v>
      </c>
      <c r="AD6848" s="6">
        <v>0</v>
      </c>
      <c r="AE6848" s="5">
        <v>0</v>
      </c>
      <c r="AF6848" s="6">
        <v>0</v>
      </c>
    </row>
    <row r="6849" spans="2:32" x14ac:dyDescent="0.35">
      <c r="B6849" s="1" t="s">
        <v>587</v>
      </c>
      <c r="C6849" s="5">
        <v>4.8000000000000001E-4</v>
      </c>
      <c r="D6849" s="6">
        <v>0.29299999999999998</v>
      </c>
      <c r="E6849" s="5">
        <v>0</v>
      </c>
      <c r="F6849" s="6">
        <v>0</v>
      </c>
      <c r="G6849" s="5">
        <v>0</v>
      </c>
      <c r="H6849" s="6">
        <v>0</v>
      </c>
      <c r="I6849" s="5">
        <v>0</v>
      </c>
      <c r="J6849" s="6">
        <v>0</v>
      </c>
      <c r="K6849" s="5">
        <v>0</v>
      </c>
      <c r="L6849" s="6">
        <v>0</v>
      </c>
      <c r="M6849" s="5">
        <v>0</v>
      </c>
      <c r="N6849" s="6">
        <v>0</v>
      </c>
      <c r="O6849" s="5">
        <v>0</v>
      </c>
      <c r="P6849" s="6">
        <v>0</v>
      </c>
      <c r="Q6849" s="5">
        <v>0</v>
      </c>
      <c r="R6849" s="6">
        <v>0</v>
      </c>
      <c r="S6849" s="5">
        <v>0</v>
      </c>
      <c r="T6849" s="6">
        <v>0</v>
      </c>
      <c r="U6849" s="5">
        <v>9.8700000000000003E-3</v>
      </c>
      <c r="V6849" s="6">
        <v>0.29299999999999998</v>
      </c>
      <c r="W6849" s="5">
        <v>0</v>
      </c>
      <c r="X6849" s="6">
        <v>0</v>
      </c>
      <c r="Y6849" s="5">
        <v>0</v>
      </c>
      <c r="Z6849" s="6">
        <v>0</v>
      </c>
      <c r="AA6849" s="5">
        <v>0</v>
      </c>
      <c r="AB6849" s="6">
        <v>0</v>
      </c>
      <c r="AC6849" s="5">
        <v>0</v>
      </c>
      <c r="AD6849" s="6">
        <v>0</v>
      </c>
      <c r="AE6849" s="5">
        <v>0</v>
      </c>
      <c r="AF6849" s="6">
        <v>0</v>
      </c>
    </row>
    <row r="6850" spans="2:32" x14ac:dyDescent="0.35">
      <c r="B6850" s="2" t="s">
        <v>8</v>
      </c>
    </row>
    <row r="6851" spans="2:32" x14ac:dyDescent="0.35">
      <c r="B6851" s="1" t="s">
        <v>592</v>
      </c>
      <c r="C6851" s="5">
        <v>0</v>
      </c>
      <c r="D6851" s="6">
        <v>0</v>
      </c>
      <c r="E6851" s="5">
        <v>0</v>
      </c>
      <c r="F6851" s="6">
        <v>0</v>
      </c>
      <c r="G6851" s="5">
        <v>0</v>
      </c>
      <c r="H6851" s="6">
        <v>0</v>
      </c>
      <c r="I6851" s="5">
        <v>0</v>
      </c>
      <c r="J6851" s="6">
        <v>0</v>
      </c>
      <c r="K6851" s="5">
        <v>0</v>
      </c>
      <c r="L6851" s="6">
        <v>0</v>
      </c>
      <c r="M6851" s="5">
        <v>0</v>
      </c>
      <c r="N6851" s="6">
        <v>0</v>
      </c>
      <c r="O6851" s="5">
        <v>0</v>
      </c>
      <c r="P6851" s="6">
        <v>0</v>
      </c>
      <c r="Q6851" s="5">
        <v>0</v>
      </c>
      <c r="R6851" s="6">
        <v>0</v>
      </c>
      <c r="S6851" s="5">
        <v>0</v>
      </c>
      <c r="T6851" s="6">
        <v>0</v>
      </c>
      <c r="U6851" s="5">
        <v>0</v>
      </c>
      <c r="V6851" s="6">
        <v>0</v>
      </c>
      <c r="W6851" s="5">
        <v>0</v>
      </c>
      <c r="X6851" s="6">
        <v>0</v>
      </c>
      <c r="Y6851" s="5">
        <v>0</v>
      </c>
      <c r="Z6851" s="6">
        <v>0</v>
      </c>
      <c r="AA6851" s="5">
        <v>0</v>
      </c>
      <c r="AB6851" s="6">
        <v>0</v>
      </c>
      <c r="AC6851" s="5">
        <v>0</v>
      </c>
      <c r="AD6851" s="6">
        <v>0</v>
      </c>
      <c r="AE6851" s="5">
        <v>0</v>
      </c>
      <c r="AF6851" s="6">
        <v>0</v>
      </c>
    </row>
    <row r="6852" spans="2:32" x14ac:dyDescent="0.35">
      <c r="B6852" s="1" t="s">
        <v>595</v>
      </c>
      <c r="C6852" s="5">
        <v>0</v>
      </c>
      <c r="D6852" s="6">
        <v>0</v>
      </c>
      <c r="E6852" s="5">
        <v>0</v>
      </c>
      <c r="F6852" s="6">
        <v>0</v>
      </c>
      <c r="G6852" s="5">
        <v>0</v>
      </c>
      <c r="H6852" s="6">
        <v>0</v>
      </c>
      <c r="I6852" s="5">
        <v>0</v>
      </c>
      <c r="J6852" s="6">
        <v>0</v>
      </c>
      <c r="K6852" s="5">
        <v>0</v>
      </c>
      <c r="L6852" s="6">
        <v>0</v>
      </c>
      <c r="M6852" s="5">
        <v>0</v>
      </c>
      <c r="N6852" s="6">
        <v>0</v>
      </c>
      <c r="O6852" s="5">
        <v>0</v>
      </c>
      <c r="P6852" s="6">
        <v>0</v>
      </c>
      <c r="Q6852" s="5">
        <v>0</v>
      </c>
      <c r="R6852" s="6">
        <v>0</v>
      </c>
      <c r="S6852" s="5">
        <v>0</v>
      </c>
      <c r="T6852" s="6">
        <v>0</v>
      </c>
      <c r="U6852" s="5">
        <v>0</v>
      </c>
      <c r="V6852" s="6">
        <v>0</v>
      </c>
      <c r="W6852" s="5">
        <v>0</v>
      </c>
      <c r="X6852" s="6">
        <v>0</v>
      </c>
      <c r="Y6852" s="5">
        <v>0</v>
      </c>
      <c r="Z6852" s="6">
        <v>0</v>
      </c>
      <c r="AA6852" s="5">
        <v>0</v>
      </c>
      <c r="AB6852" s="6">
        <v>0</v>
      </c>
      <c r="AC6852" s="5">
        <v>0</v>
      </c>
      <c r="AD6852" s="6">
        <v>0</v>
      </c>
      <c r="AE6852" s="5">
        <v>0</v>
      </c>
      <c r="AF6852" s="6">
        <v>0</v>
      </c>
    </row>
    <row r="6853" spans="2:32" x14ac:dyDescent="0.35">
      <c r="B6853" s="1" t="s">
        <v>597</v>
      </c>
      <c r="C6853" s="5">
        <v>0</v>
      </c>
      <c r="D6853" s="6">
        <v>0</v>
      </c>
      <c r="E6853" s="5">
        <v>0</v>
      </c>
      <c r="F6853" s="6">
        <v>0</v>
      </c>
      <c r="G6853" s="5">
        <v>0</v>
      </c>
      <c r="H6853" s="6">
        <v>0</v>
      </c>
      <c r="I6853" s="5">
        <v>0</v>
      </c>
      <c r="J6853" s="6">
        <v>0</v>
      </c>
      <c r="K6853" s="5">
        <v>0</v>
      </c>
      <c r="L6853" s="6">
        <v>0</v>
      </c>
      <c r="M6853" s="5">
        <v>0</v>
      </c>
      <c r="N6853" s="6">
        <v>0</v>
      </c>
      <c r="O6853" s="5">
        <v>0</v>
      </c>
      <c r="P6853" s="6">
        <v>0</v>
      </c>
      <c r="Q6853" s="5">
        <v>0</v>
      </c>
      <c r="R6853" s="6">
        <v>0</v>
      </c>
      <c r="S6853" s="5">
        <v>0</v>
      </c>
      <c r="T6853" s="6">
        <v>0</v>
      </c>
      <c r="U6853" s="5">
        <v>0</v>
      </c>
      <c r="V6853" s="6">
        <v>0</v>
      </c>
      <c r="W6853" s="5">
        <v>0</v>
      </c>
      <c r="X6853" s="6">
        <v>0</v>
      </c>
      <c r="Y6853" s="5">
        <v>0</v>
      </c>
      <c r="Z6853" s="6">
        <v>0</v>
      </c>
      <c r="AA6853" s="5">
        <v>0</v>
      </c>
      <c r="AB6853" s="6">
        <v>0</v>
      </c>
      <c r="AC6853" s="5">
        <v>0</v>
      </c>
      <c r="AD6853" s="6">
        <v>0</v>
      </c>
      <c r="AE6853" s="5">
        <v>0</v>
      </c>
      <c r="AF6853" s="6">
        <v>0</v>
      </c>
    </row>
    <row r="6854" spans="2:32" x14ac:dyDescent="0.35">
      <c r="B6854" s="1" t="s">
        <v>601</v>
      </c>
      <c r="C6854" s="5">
        <v>0</v>
      </c>
      <c r="D6854" s="6">
        <v>0</v>
      </c>
      <c r="E6854" s="5">
        <v>0</v>
      </c>
      <c r="F6854" s="6">
        <v>0</v>
      </c>
      <c r="G6854" s="5">
        <v>0</v>
      </c>
      <c r="H6854" s="6">
        <v>0</v>
      </c>
      <c r="I6854" s="5">
        <v>0</v>
      </c>
      <c r="J6854" s="6">
        <v>0</v>
      </c>
      <c r="K6854" s="5">
        <v>0</v>
      </c>
      <c r="L6854" s="6">
        <v>0</v>
      </c>
      <c r="M6854" s="5">
        <v>0</v>
      </c>
      <c r="N6854" s="6">
        <v>0</v>
      </c>
      <c r="O6854" s="5">
        <v>0</v>
      </c>
      <c r="P6854" s="6">
        <v>0</v>
      </c>
      <c r="Q6854" s="5">
        <v>0</v>
      </c>
      <c r="R6854" s="6">
        <v>0</v>
      </c>
      <c r="S6854" s="5">
        <v>0</v>
      </c>
      <c r="T6854" s="6">
        <v>0</v>
      </c>
      <c r="U6854" s="5">
        <v>0</v>
      </c>
      <c r="V6854" s="6">
        <v>0</v>
      </c>
      <c r="W6854" s="5">
        <v>0</v>
      </c>
      <c r="X6854" s="6">
        <v>0</v>
      </c>
      <c r="Y6854" s="5">
        <v>0</v>
      </c>
      <c r="Z6854" s="6">
        <v>0</v>
      </c>
      <c r="AA6854" s="5">
        <v>0</v>
      </c>
      <c r="AB6854" s="6">
        <v>0</v>
      </c>
      <c r="AC6854" s="5">
        <v>0</v>
      </c>
      <c r="AD6854" s="6">
        <v>0</v>
      </c>
      <c r="AE6854" s="5">
        <v>0</v>
      </c>
      <c r="AF6854" s="6">
        <v>0</v>
      </c>
    </row>
    <row r="6855" spans="2:32" x14ac:dyDescent="0.35">
      <c r="B6855" s="1" t="s">
        <v>602</v>
      </c>
      <c r="C6855" s="5">
        <v>0</v>
      </c>
      <c r="D6855" s="6">
        <v>0</v>
      </c>
      <c r="E6855" s="5">
        <v>0</v>
      </c>
      <c r="F6855" s="6">
        <v>0</v>
      </c>
      <c r="G6855" s="5">
        <v>0</v>
      </c>
      <c r="H6855" s="6">
        <v>0</v>
      </c>
      <c r="I6855" s="5">
        <v>0</v>
      </c>
      <c r="J6855" s="6">
        <v>0</v>
      </c>
      <c r="K6855" s="5">
        <v>0</v>
      </c>
      <c r="L6855" s="6">
        <v>0</v>
      </c>
      <c r="M6855" s="5">
        <v>0</v>
      </c>
      <c r="N6855" s="6">
        <v>0</v>
      </c>
      <c r="O6855" s="5">
        <v>0</v>
      </c>
      <c r="P6855" s="6">
        <v>0</v>
      </c>
      <c r="Q6855" s="5">
        <v>0</v>
      </c>
      <c r="R6855" s="6">
        <v>0</v>
      </c>
      <c r="S6855" s="5">
        <v>0</v>
      </c>
      <c r="T6855" s="6">
        <v>0</v>
      </c>
      <c r="U6855" s="5">
        <v>0</v>
      </c>
      <c r="V6855" s="6">
        <v>0</v>
      </c>
      <c r="W6855" s="5">
        <v>0</v>
      </c>
      <c r="X6855" s="6">
        <v>0</v>
      </c>
      <c r="Y6855" s="5">
        <v>0</v>
      </c>
      <c r="Z6855" s="6">
        <v>0</v>
      </c>
      <c r="AA6855" s="5">
        <v>0</v>
      </c>
      <c r="AB6855" s="6">
        <v>0</v>
      </c>
      <c r="AC6855" s="5">
        <v>0</v>
      </c>
      <c r="AD6855" s="6">
        <v>0</v>
      </c>
      <c r="AE6855" s="5">
        <v>0</v>
      </c>
      <c r="AF6855" s="6">
        <v>0</v>
      </c>
    </row>
    <row r="6856" spans="2:32" x14ac:dyDescent="0.35">
      <c r="B6856" s="1" t="s">
        <v>606</v>
      </c>
      <c r="C6856" s="5">
        <v>0</v>
      </c>
      <c r="D6856" s="6">
        <v>0</v>
      </c>
      <c r="E6856" s="5">
        <v>0</v>
      </c>
      <c r="F6856" s="6">
        <v>0</v>
      </c>
      <c r="G6856" s="5">
        <v>0</v>
      </c>
      <c r="H6856" s="6">
        <v>0</v>
      </c>
      <c r="I6856" s="5">
        <v>0</v>
      </c>
      <c r="J6856" s="6">
        <v>0</v>
      </c>
      <c r="K6856" s="5">
        <v>0</v>
      </c>
      <c r="L6856" s="6">
        <v>0</v>
      </c>
      <c r="M6856" s="5">
        <v>0</v>
      </c>
      <c r="N6856" s="6">
        <v>0</v>
      </c>
      <c r="O6856" s="5">
        <v>0</v>
      </c>
      <c r="P6856" s="6">
        <v>0</v>
      </c>
      <c r="Q6856" s="5">
        <v>0</v>
      </c>
      <c r="R6856" s="6">
        <v>0</v>
      </c>
      <c r="S6856" s="5">
        <v>0</v>
      </c>
      <c r="T6856" s="6">
        <v>0</v>
      </c>
      <c r="U6856" s="5">
        <v>0</v>
      </c>
      <c r="V6856" s="6">
        <v>0</v>
      </c>
      <c r="W6856" s="5">
        <v>0</v>
      </c>
      <c r="X6856" s="6">
        <v>0</v>
      </c>
      <c r="Y6856" s="5">
        <v>0</v>
      </c>
      <c r="Z6856" s="6">
        <v>0</v>
      </c>
      <c r="AA6856" s="5">
        <v>0</v>
      </c>
      <c r="AB6856" s="6">
        <v>0</v>
      </c>
      <c r="AC6856" s="5">
        <v>0</v>
      </c>
      <c r="AD6856" s="6">
        <v>0</v>
      </c>
      <c r="AE6856" s="5">
        <v>0</v>
      </c>
      <c r="AF6856" s="6">
        <v>0</v>
      </c>
    </row>
    <row r="6857" spans="2:32" x14ac:dyDescent="0.35">
      <c r="B6857" s="1" t="s">
        <v>608</v>
      </c>
      <c r="C6857" s="5">
        <v>0</v>
      </c>
      <c r="D6857" s="6">
        <v>0</v>
      </c>
      <c r="E6857" s="5">
        <v>0</v>
      </c>
      <c r="F6857" s="6">
        <v>0</v>
      </c>
      <c r="G6857" s="5">
        <v>0</v>
      </c>
      <c r="H6857" s="6">
        <v>0</v>
      </c>
      <c r="I6857" s="5">
        <v>0</v>
      </c>
      <c r="J6857" s="6">
        <v>0</v>
      </c>
      <c r="K6857" s="5">
        <v>0</v>
      </c>
      <c r="L6857" s="6">
        <v>0</v>
      </c>
      <c r="M6857" s="5">
        <v>0</v>
      </c>
      <c r="N6857" s="6">
        <v>0</v>
      </c>
      <c r="O6857" s="5">
        <v>0</v>
      </c>
      <c r="P6857" s="6">
        <v>0</v>
      </c>
      <c r="Q6857" s="5">
        <v>0</v>
      </c>
      <c r="R6857" s="6">
        <v>0</v>
      </c>
      <c r="S6857" s="5">
        <v>0</v>
      </c>
      <c r="T6857" s="6">
        <v>0</v>
      </c>
      <c r="U6857" s="5">
        <v>0</v>
      </c>
      <c r="V6857" s="6">
        <v>0</v>
      </c>
      <c r="W6857" s="5">
        <v>0</v>
      </c>
      <c r="X6857" s="6">
        <v>0</v>
      </c>
      <c r="Y6857" s="5">
        <v>0</v>
      </c>
      <c r="Z6857" s="6">
        <v>0</v>
      </c>
      <c r="AA6857" s="5">
        <v>0</v>
      </c>
      <c r="AB6857" s="6">
        <v>0</v>
      </c>
      <c r="AC6857" s="5">
        <v>0</v>
      </c>
      <c r="AD6857" s="6">
        <v>0</v>
      </c>
      <c r="AE6857" s="5">
        <v>0</v>
      </c>
      <c r="AF6857" s="6">
        <v>0</v>
      </c>
    </row>
    <row r="6858" spans="2:32" x14ac:dyDescent="0.35">
      <c r="B6858" s="1" t="s">
        <v>609</v>
      </c>
      <c r="C6858" s="5">
        <v>0</v>
      </c>
      <c r="D6858" s="6">
        <v>0</v>
      </c>
      <c r="E6858" s="5">
        <v>0</v>
      </c>
      <c r="F6858" s="6">
        <v>0</v>
      </c>
      <c r="G6858" s="5">
        <v>0</v>
      </c>
      <c r="H6858" s="6">
        <v>0</v>
      </c>
      <c r="I6858" s="5">
        <v>0</v>
      </c>
      <c r="J6858" s="6">
        <v>0</v>
      </c>
      <c r="K6858" s="5">
        <v>0</v>
      </c>
      <c r="L6858" s="6">
        <v>0</v>
      </c>
      <c r="M6858" s="5">
        <v>0</v>
      </c>
      <c r="N6858" s="6">
        <v>0</v>
      </c>
      <c r="O6858" s="5">
        <v>0</v>
      </c>
      <c r="P6858" s="6">
        <v>0</v>
      </c>
      <c r="Q6858" s="5">
        <v>0</v>
      </c>
      <c r="R6858" s="6">
        <v>0</v>
      </c>
      <c r="S6858" s="5">
        <v>0</v>
      </c>
      <c r="T6858" s="6">
        <v>0</v>
      </c>
      <c r="U6858" s="5">
        <v>0</v>
      </c>
      <c r="V6858" s="6">
        <v>0</v>
      </c>
      <c r="W6858" s="5">
        <v>0</v>
      </c>
      <c r="X6858" s="6">
        <v>0</v>
      </c>
      <c r="Y6858" s="5">
        <v>0</v>
      </c>
      <c r="Z6858" s="6">
        <v>0</v>
      </c>
      <c r="AA6858" s="5">
        <v>0</v>
      </c>
      <c r="AB6858" s="6">
        <v>0</v>
      </c>
      <c r="AC6858" s="5">
        <v>0</v>
      </c>
      <c r="AD6858" s="6">
        <v>0</v>
      </c>
      <c r="AE6858" s="5">
        <v>0</v>
      </c>
      <c r="AF6858" s="6">
        <v>0</v>
      </c>
    </row>
    <row r="6859" spans="2:32" x14ac:dyDescent="0.35">
      <c r="B6859" s="2" t="s">
        <v>9</v>
      </c>
    </row>
    <row r="6860" spans="2:32" x14ac:dyDescent="0.35">
      <c r="B6860" s="1" t="s">
        <v>613</v>
      </c>
      <c r="C6860" s="5">
        <v>0</v>
      </c>
      <c r="D6860" s="6">
        <v>0</v>
      </c>
      <c r="E6860" s="5">
        <v>0</v>
      </c>
      <c r="F6860" s="6">
        <v>0</v>
      </c>
      <c r="G6860" s="5">
        <v>0</v>
      </c>
      <c r="H6860" s="6">
        <v>0</v>
      </c>
      <c r="I6860" s="5">
        <v>0</v>
      </c>
      <c r="J6860" s="6">
        <v>0</v>
      </c>
      <c r="K6860" s="5">
        <v>0</v>
      </c>
      <c r="L6860" s="6">
        <v>0</v>
      </c>
      <c r="M6860" s="5">
        <v>0</v>
      </c>
      <c r="N6860" s="6">
        <v>0</v>
      </c>
      <c r="O6860" s="5">
        <v>0</v>
      </c>
      <c r="P6860" s="6">
        <v>0</v>
      </c>
      <c r="Q6860" s="5">
        <v>0</v>
      </c>
      <c r="R6860" s="6">
        <v>0</v>
      </c>
      <c r="S6860" s="5">
        <v>0</v>
      </c>
      <c r="T6860" s="6">
        <v>0</v>
      </c>
      <c r="U6860" s="5">
        <v>0</v>
      </c>
      <c r="V6860" s="6">
        <v>0</v>
      </c>
      <c r="W6860" s="5">
        <v>0</v>
      </c>
      <c r="X6860" s="6">
        <v>0</v>
      </c>
      <c r="Y6860" s="5">
        <v>0</v>
      </c>
      <c r="Z6860" s="6">
        <v>0</v>
      </c>
      <c r="AA6860" s="5">
        <v>0</v>
      </c>
      <c r="AB6860" s="6">
        <v>0</v>
      </c>
      <c r="AC6860" s="5">
        <v>0</v>
      </c>
      <c r="AD6860" s="6">
        <v>0</v>
      </c>
      <c r="AE6860" s="5">
        <v>0</v>
      </c>
      <c r="AF6860" s="6">
        <v>0</v>
      </c>
    </row>
    <row r="6861" spans="2:32" x14ac:dyDescent="0.35">
      <c r="B6861" s="1" t="s">
        <v>614</v>
      </c>
      <c r="C6861" s="5">
        <v>0</v>
      </c>
      <c r="D6861" s="6">
        <v>0</v>
      </c>
      <c r="E6861" s="5">
        <v>0</v>
      </c>
      <c r="F6861" s="6">
        <v>0</v>
      </c>
      <c r="G6861" s="5">
        <v>0</v>
      </c>
      <c r="H6861" s="6">
        <v>0</v>
      </c>
      <c r="I6861" s="5">
        <v>0</v>
      </c>
      <c r="J6861" s="6">
        <v>0</v>
      </c>
      <c r="K6861" s="5">
        <v>0</v>
      </c>
      <c r="L6861" s="6">
        <v>0</v>
      </c>
      <c r="M6861" s="5">
        <v>0</v>
      </c>
      <c r="N6861" s="6">
        <v>0</v>
      </c>
      <c r="O6861" s="5">
        <v>0</v>
      </c>
      <c r="P6861" s="6">
        <v>0</v>
      </c>
      <c r="Q6861" s="5">
        <v>0</v>
      </c>
      <c r="R6861" s="6">
        <v>0</v>
      </c>
      <c r="S6861" s="5">
        <v>0</v>
      </c>
      <c r="T6861" s="6">
        <v>0</v>
      </c>
      <c r="U6861" s="5">
        <v>0</v>
      </c>
      <c r="V6861" s="6">
        <v>0</v>
      </c>
      <c r="W6861" s="5">
        <v>0</v>
      </c>
      <c r="X6861" s="6">
        <v>0</v>
      </c>
      <c r="Y6861" s="5">
        <v>0</v>
      </c>
      <c r="Z6861" s="6">
        <v>0</v>
      </c>
      <c r="AA6861" s="5">
        <v>0</v>
      </c>
      <c r="AB6861" s="6">
        <v>0</v>
      </c>
      <c r="AC6861" s="5">
        <v>0</v>
      </c>
      <c r="AD6861" s="6">
        <v>0</v>
      </c>
      <c r="AE6861" s="5">
        <v>0</v>
      </c>
      <c r="AF6861" s="6">
        <v>0</v>
      </c>
    </row>
    <row r="6862" spans="2:32" x14ac:dyDescent="0.35">
      <c r="B6862" s="1" t="s">
        <v>615</v>
      </c>
      <c r="C6862" s="5">
        <v>0</v>
      </c>
      <c r="D6862" s="6">
        <v>0</v>
      </c>
      <c r="E6862" s="5">
        <v>0</v>
      </c>
      <c r="F6862" s="6">
        <v>0</v>
      </c>
      <c r="G6862" s="5">
        <v>0</v>
      </c>
      <c r="H6862" s="6">
        <v>0</v>
      </c>
      <c r="I6862" s="5">
        <v>0</v>
      </c>
      <c r="J6862" s="6">
        <v>0</v>
      </c>
      <c r="K6862" s="5">
        <v>0</v>
      </c>
      <c r="L6862" s="6">
        <v>0</v>
      </c>
      <c r="M6862" s="5">
        <v>0</v>
      </c>
      <c r="N6862" s="6">
        <v>0</v>
      </c>
      <c r="O6862" s="5">
        <v>0</v>
      </c>
      <c r="P6862" s="6">
        <v>0</v>
      </c>
      <c r="Q6862" s="5">
        <v>0</v>
      </c>
      <c r="R6862" s="6">
        <v>0</v>
      </c>
      <c r="S6862" s="5">
        <v>0</v>
      </c>
      <c r="T6862" s="6">
        <v>0</v>
      </c>
      <c r="U6862" s="5">
        <v>0</v>
      </c>
      <c r="V6862" s="6">
        <v>0</v>
      </c>
      <c r="W6862" s="5">
        <v>0</v>
      </c>
      <c r="X6862" s="6">
        <v>0</v>
      </c>
      <c r="Y6862" s="5">
        <v>0</v>
      </c>
      <c r="Z6862" s="6">
        <v>0</v>
      </c>
      <c r="AA6862" s="5">
        <v>0</v>
      </c>
      <c r="AB6862" s="6">
        <v>0</v>
      </c>
      <c r="AC6862" s="5">
        <v>0</v>
      </c>
      <c r="AD6862" s="6">
        <v>0</v>
      </c>
      <c r="AE6862" s="5">
        <v>0</v>
      </c>
      <c r="AF6862" s="6">
        <v>0</v>
      </c>
    </row>
    <row r="6863" spans="2:32" x14ac:dyDescent="0.35">
      <c r="B6863" s="1" t="s">
        <v>616</v>
      </c>
      <c r="C6863" s="5">
        <v>0</v>
      </c>
      <c r="D6863" s="6">
        <v>0</v>
      </c>
      <c r="E6863" s="5">
        <v>0</v>
      </c>
      <c r="F6863" s="6">
        <v>0</v>
      </c>
      <c r="G6863" s="5">
        <v>0</v>
      </c>
      <c r="H6863" s="6">
        <v>0</v>
      </c>
      <c r="I6863" s="5">
        <v>0</v>
      </c>
      <c r="J6863" s="6">
        <v>0</v>
      </c>
      <c r="K6863" s="5">
        <v>0</v>
      </c>
      <c r="L6863" s="6">
        <v>0</v>
      </c>
      <c r="M6863" s="5">
        <v>0</v>
      </c>
      <c r="N6863" s="6">
        <v>0</v>
      </c>
      <c r="O6863" s="5">
        <v>0</v>
      </c>
      <c r="P6863" s="6">
        <v>0</v>
      </c>
      <c r="Q6863" s="5">
        <v>0</v>
      </c>
      <c r="R6863" s="6">
        <v>0</v>
      </c>
      <c r="S6863" s="5">
        <v>0</v>
      </c>
      <c r="T6863" s="6">
        <v>0</v>
      </c>
      <c r="U6863" s="5">
        <v>0</v>
      </c>
      <c r="V6863" s="6">
        <v>0</v>
      </c>
      <c r="W6863" s="5">
        <v>0</v>
      </c>
      <c r="X6863" s="6">
        <v>0</v>
      </c>
      <c r="Y6863" s="5">
        <v>0</v>
      </c>
      <c r="Z6863" s="6">
        <v>0</v>
      </c>
      <c r="AA6863" s="5">
        <v>0</v>
      </c>
      <c r="AB6863" s="6">
        <v>0</v>
      </c>
      <c r="AC6863" s="5">
        <v>0</v>
      </c>
      <c r="AD6863" s="6">
        <v>0</v>
      </c>
      <c r="AE6863" s="5">
        <v>0</v>
      </c>
      <c r="AF6863" s="6">
        <v>0</v>
      </c>
    </row>
    <row r="6864" spans="2:32" x14ac:dyDescent="0.35">
      <c r="B6864" s="1" t="s">
        <v>617</v>
      </c>
      <c r="C6864" s="5">
        <v>0</v>
      </c>
      <c r="D6864" s="6">
        <v>0</v>
      </c>
      <c r="E6864" s="5">
        <v>0</v>
      </c>
      <c r="F6864" s="6">
        <v>0</v>
      </c>
      <c r="G6864" s="5">
        <v>0</v>
      </c>
      <c r="H6864" s="6">
        <v>0</v>
      </c>
      <c r="I6864" s="5">
        <v>0</v>
      </c>
      <c r="J6864" s="6">
        <v>0</v>
      </c>
      <c r="K6864" s="5">
        <v>0</v>
      </c>
      <c r="L6864" s="6">
        <v>0</v>
      </c>
      <c r="M6864" s="5">
        <v>0</v>
      </c>
      <c r="N6864" s="6">
        <v>0</v>
      </c>
      <c r="O6864" s="5">
        <v>0</v>
      </c>
      <c r="P6864" s="6">
        <v>0</v>
      </c>
      <c r="Q6864" s="5">
        <v>0</v>
      </c>
      <c r="R6864" s="6">
        <v>0</v>
      </c>
      <c r="S6864" s="5">
        <v>0</v>
      </c>
      <c r="T6864" s="6">
        <v>0</v>
      </c>
      <c r="U6864" s="5">
        <v>0</v>
      </c>
      <c r="V6864" s="6">
        <v>0</v>
      </c>
      <c r="W6864" s="5">
        <v>0</v>
      </c>
      <c r="X6864" s="6">
        <v>0</v>
      </c>
      <c r="Y6864" s="5">
        <v>0</v>
      </c>
      <c r="Z6864" s="6">
        <v>0</v>
      </c>
      <c r="AA6864" s="5">
        <v>0</v>
      </c>
      <c r="AB6864" s="6">
        <v>0</v>
      </c>
      <c r="AC6864" s="5">
        <v>0</v>
      </c>
      <c r="AD6864" s="6">
        <v>0</v>
      </c>
      <c r="AE6864" s="5">
        <v>0</v>
      </c>
      <c r="AF6864" s="6">
        <v>0</v>
      </c>
    </row>
    <row r="6865" spans="2:32" x14ac:dyDescent="0.35">
      <c r="B6865" s="1" t="s">
        <v>618</v>
      </c>
      <c r="C6865" s="5">
        <v>0</v>
      </c>
      <c r="D6865" s="6">
        <v>0</v>
      </c>
      <c r="E6865" s="5">
        <v>0</v>
      </c>
      <c r="F6865" s="6">
        <v>0</v>
      </c>
      <c r="G6865" s="5">
        <v>0</v>
      </c>
      <c r="H6865" s="6">
        <v>0</v>
      </c>
      <c r="I6865" s="5">
        <v>0</v>
      </c>
      <c r="J6865" s="6">
        <v>0</v>
      </c>
      <c r="K6865" s="5">
        <v>0</v>
      </c>
      <c r="L6865" s="6">
        <v>0</v>
      </c>
      <c r="M6865" s="5">
        <v>0</v>
      </c>
      <c r="N6865" s="6">
        <v>0</v>
      </c>
      <c r="O6865" s="5">
        <v>0</v>
      </c>
      <c r="P6865" s="6">
        <v>0</v>
      </c>
      <c r="Q6865" s="5">
        <v>0</v>
      </c>
      <c r="R6865" s="6">
        <v>0</v>
      </c>
      <c r="S6865" s="5">
        <v>0</v>
      </c>
      <c r="T6865" s="6">
        <v>0</v>
      </c>
      <c r="U6865" s="5">
        <v>0</v>
      </c>
      <c r="V6865" s="6">
        <v>0</v>
      </c>
      <c r="W6865" s="5">
        <v>0</v>
      </c>
      <c r="X6865" s="6">
        <v>0</v>
      </c>
      <c r="Y6865" s="5">
        <v>0</v>
      </c>
      <c r="Z6865" s="6">
        <v>0</v>
      </c>
      <c r="AA6865" s="5">
        <v>0</v>
      </c>
      <c r="AB6865" s="6">
        <v>0</v>
      </c>
      <c r="AC6865" s="5">
        <v>0</v>
      </c>
      <c r="AD6865" s="6">
        <v>0</v>
      </c>
      <c r="AE6865" s="5">
        <v>0</v>
      </c>
      <c r="AF6865" s="6">
        <v>0</v>
      </c>
    </row>
    <row r="6866" spans="2:32" x14ac:dyDescent="0.35">
      <c r="B6866" s="1" t="s">
        <v>619</v>
      </c>
      <c r="C6866" s="5">
        <v>0</v>
      </c>
      <c r="D6866" s="6">
        <v>0</v>
      </c>
      <c r="E6866" s="5">
        <v>0</v>
      </c>
      <c r="F6866" s="6">
        <v>0</v>
      </c>
      <c r="G6866" s="5">
        <v>0</v>
      </c>
      <c r="H6866" s="6">
        <v>0</v>
      </c>
      <c r="I6866" s="5">
        <v>0</v>
      </c>
      <c r="J6866" s="6">
        <v>0</v>
      </c>
      <c r="K6866" s="5">
        <v>0</v>
      </c>
      <c r="L6866" s="6">
        <v>0</v>
      </c>
      <c r="M6866" s="5">
        <v>0</v>
      </c>
      <c r="N6866" s="6">
        <v>0</v>
      </c>
      <c r="O6866" s="5">
        <v>0</v>
      </c>
      <c r="P6866" s="6">
        <v>0</v>
      </c>
      <c r="Q6866" s="5">
        <v>0</v>
      </c>
      <c r="R6866" s="6">
        <v>0</v>
      </c>
      <c r="S6866" s="5">
        <v>0</v>
      </c>
      <c r="T6866" s="6">
        <v>0</v>
      </c>
      <c r="U6866" s="5">
        <v>0</v>
      </c>
      <c r="V6866" s="6">
        <v>0</v>
      </c>
      <c r="W6866" s="5">
        <v>0</v>
      </c>
      <c r="X6866" s="6">
        <v>0</v>
      </c>
      <c r="Y6866" s="5">
        <v>0</v>
      </c>
      <c r="Z6866" s="6">
        <v>0</v>
      </c>
      <c r="AA6866" s="5">
        <v>0</v>
      </c>
      <c r="AB6866" s="6">
        <v>0</v>
      </c>
      <c r="AC6866" s="5">
        <v>0</v>
      </c>
      <c r="AD6866" s="6">
        <v>0</v>
      </c>
      <c r="AE6866" s="5">
        <v>0</v>
      </c>
      <c r="AF6866" s="6">
        <v>0</v>
      </c>
    </row>
    <row r="6867" spans="2:32" x14ac:dyDescent="0.35">
      <c r="B6867" s="1" t="s">
        <v>620</v>
      </c>
      <c r="C6867" s="5">
        <v>0</v>
      </c>
      <c r="D6867" s="6">
        <v>0</v>
      </c>
      <c r="E6867" s="5">
        <v>0</v>
      </c>
      <c r="F6867" s="6">
        <v>0</v>
      </c>
      <c r="G6867" s="5">
        <v>0</v>
      </c>
      <c r="H6867" s="6">
        <v>0</v>
      </c>
      <c r="I6867" s="5">
        <v>0</v>
      </c>
      <c r="J6867" s="6">
        <v>0</v>
      </c>
      <c r="K6867" s="5">
        <v>0</v>
      </c>
      <c r="L6867" s="6">
        <v>0</v>
      </c>
      <c r="M6867" s="5">
        <v>0</v>
      </c>
      <c r="N6867" s="6">
        <v>0</v>
      </c>
      <c r="O6867" s="5">
        <v>0</v>
      </c>
      <c r="P6867" s="6">
        <v>0</v>
      </c>
      <c r="Q6867" s="5">
        <v>0</v>
      </c>
      <c r="R6867" s="6">
        <v>0</v>
      </c>
      <c r="S6867" s="5">
        <v>0</v>
      </c>
      <c r="T6867" s="6">
        <v>0</v>
      </c>
      <c r="U6867" s="5">
        <v>0</v>
      </c>
      <c r="V6867" s="6">
        <v>0</v>
      </c>
      <c r="W6867" s="5">
        <v>0</v>
      </c>
      <c r="X6867" s="6">
        <v>0</v>
      </c>
      <c r="Y6867" s="5">
        <v>0</v>
      </c>
      <c r="Z6867" s="6">
        <v>0</v>
      </c>
      <c r="AA6867" s="5">
        <v>0</v>
      </c>
      <c r="AB6867" s="6">
        <v>0</v>
      </c>
      <c r="AC6867" s="5">
        <v>0</v>
      </c>
      <c r="AD6867" s="6">
        <v>0</v>
      </c>
      <c r="AE6867" s="5">
        <v>0</v>
      </c>
      <c r="AF6867" s="6">
        <v>0</v>
      </c>
    </row>
    <row r="6868" spans="2:32" x14ac:dyDescent="0.35">
      <c r="B6868" s="1" t="s">
        <v>621</v>
      </c>
      <c r="C6868" s="5">
        <v>0</v>
      </c>
      <c r="D6868" s="6">
        <v>0</v>
      </c>
      <c r="E6868" s="5">
        <v>0</v>
      </c>
      <c r="F6868" s="6">
        <v>0</v>
      </c>
      <c r="G6868" s="5">
        <v>0</v>
      </c>
      <c r="H6868" s="6">
        <v>0</v>
      </c>
      <c r="I6868" s="5">
        <v>0</v>
      </c>
      <c r="J6868" s="6">
        <v>0</v>
      </c>
      <c r="K6868" s="5">
        <v>0</v>
      </c>
      <c r="L6868" s="6">
        <v>0</v>
      </c>
      <c r="M6868" s="5">
        <v>0</v>
      </c>
      <c r="N6868" s="6">
        <v>0</v>
      </c>
      <c r="O6868" s="5">
        <v>0</v>
      </c>
      <c r="P6868" s="6">
        <v>0</v>
      </c>
      <c r="Q6868" s="5">
        <v>0</v>
      </c>
      <c r="R6868" s="6">
        <v>0</v>
      </c>
      <c r="S6868" s="5">
        <v>0</v>
      </c>
      <c r="T6868" s="6">
        <v>0</v>
      </c>
      <c r="U6868" s="5">
        <v>0</v>
      </c>
      <c r="V6868" s="6">
        <v>0</v>
      </c>
      <c r="W6868" s="5">
        <v>0</v>
      </c>
      <c r="X6868" s="6">
        <v>0</v>
      </c>
      <c r="Y6868" s="5">
        <v>0</v>
      </c>
      <c r="Z6868" s="6">
        <v>0</v>
      </c>
      <c r="AA6868" s="5">
        <v>0</v>
      </c>
      <c r="AB6868" s="6">
        <v>0</v>
      </c>
      <c r="AC6868" s="5">
        <v>0</v>
      </c>
      <c r="AD6868" s="6">
        <v>0</v>
      </c>
      <c r="AE6868" s="5">
        <v>0</v>
      </c>
      <c r="AF6868" s="6">
        <v>0</v>
      </c>
    </row>
    <row r="6869" spans="2:32" x14ac:dyDescent="0.35">
      <c r="B6869" s="1" t="s">
        <v>622</v>
      </c>
      <c r="C6869" s="5">
        <v>0</v>
      </c>
      <c r="D6869" s="6">
        <v>0</v>
      </c>
      <c r="E6869" s="5">
        <v>0</v>
      </c>
      <c r="F6869" s="6">
        <v>0</v>
      </c>
      <c r="G6869" s="5">
        <v>0</v>
      </c>
      <c r="H6869" s="6">
        <v>0</v>
      </c>
      <c r="I6869" s="5">
        <v>0</v>
      </c>
      <c r="J6869" s="6">
        <v>0</v>
      </c>
      <c r="K6869" s="5">
        <v>0</v>
      </c>
      <c r="L6869" s="6">
        <v>0</v>
      </c>
      <c r="M6869" s="5">
        <v>0</v>
      </c>
      <c r="N6869" s="6">
        <v>0</v>
      </c>
      <c r="O6869" s="5">
        <v>0</v>
      </c>
      <c r="P6869" s="6">
        <v>0</v>
      </c>
      <c r="Q6869" s="5">
        <v>0</v>
      </c>
      <c r="R6869" s="6">
        <v>0</v>
      </c>
      <c r="S6869" s="5">
        <v>0</v>
      </c>
      <c r="T6869" s="6">
        <v>0</v>
      </c>
      <c r="U6869" s="5">
        <v>0</v>
      </c>
      <c r="V6869" s="6">
        <v>0</v>
      </c>
      <c r="W6869" s="5">
        <v>0</v>
      </c>
      <c r="X6869" s="6">
        <v>0</v>
      </c>
      <c r="Y6869" s="5">
        <v>0</v>
      </c>
      <c r="Z6869" s="6">
        <v>0</v>
      </c>
      <c r="AA6869" s="5">
        <v>0</v>
      </c>
      <c r="AB6869" s="6">
        <v>0</v>
      </c>
      <c r="AC6869" s="5">
        <v>0</v>
      </c>
      <c r="AD6869" s="6">
        <v>0</v>
      </c>
      <c r="AE6869" s="5">
        <v>0</v>
      </c>
      <c r="AF6869" s="6">
        <v>0</v>
      </c>
    </row>
    <row r="6870" spans="2:32" x14ac:dyDescent="0.35">
      <c r="B6870" s="1" t="s">
        <v>623</v>
      </c>
      <c r="C6870" s="5">
        <v>0</v>
      </c>
      <c r="D6870" s="6">
        <v>0</v>
      </c>
      <c r="E6870" s="5">
        <v>0</v>
      </c>
      <c r="F6870" s="6">
        <v>0</v>
      </c>
      <c r="G6870" s="5">
        <v>0</v>
      </c>
      <c r="H6870" s="6">
        <v>0</v>
      </c>
      <c r="I6870" s="5">
        <v>0</v>
      </c>
      <c r="J6870" s="6">
        <v>0</v>
      </c>
      <c r="K6870" s="5">
        <v>0</v>
      </c>
      <c r="L6870" s="6">
        <v>0</v>
      </c>
      <c r="M6870" s="5">
        <v>0</v>
      </c>
      <c r="N6870" s="6">
        <v>0</v>
      </c>
      <c r="O6870" s="5">
        <v>0</v>
      </c>
      <c r="P6870" s="6">
        <v>0</v>
      </c>
      <c r="Q6870" s="5">
        <v>0</v>
      </c>
      <c r="R6870" s="6">
        <v>0</v>
      </c>
      <c r="S6870" s="5">
        <v>0</v>
      </c>
      <c r="T6870" s="6">
        <v>0</v>
      </c>
      <c r="U6870" s="5">
        <v>0</v>
      </c>
      <c r="V6870" s="6">
        <v>0</v>
      </c>
      <c r="W6870" s="5">
        <v>0</v>
      </c>
      <c r="X6870" s="6">
        <v>0</v>
      </c>
      <c r="Y6870" s="5">
        <v>0</v>
      </c>
      <c r="Z6870" s="6">
        <v>0</v>
      </c>
      <c r="AA6870" s="5">
        <v>0</v>
      </c>
      <c r="AB6870" s="6">
        <v>0</v>
      </c>
      <c r="AC6870" s="5">
        <v>0</v>
      </c>
      <c r="AD6870" s="6">
        <v>0</v>
      </c>
      <c r="AE6870" s="5">
        <v>0</v>
      </c>
      <c r="AF6870" s="6">
        <v>0</v>
      </c>
    </row>
    <row r="6871" spans="2:32" x14ac:dyDescent="0.35">
      <c r="B6871" s="1" t="s">
        <v>624</v>
      </c>
      <c r="C6871" s="5">
        <v>0</v>
      </c>
      <c r="D6871" s="6">
        <v>0</v>
      </c>
      <c r="E6871" s="5">
        <v>0</v>
      </c>
      <c r="F6871" s="6">
        <v>0</v>
      </c>
      <c r="G6871" s="5">
        <v>0</v>
      </c>
      <c r="H6871" s="6">
        <v>0</v>
      </c>
      <c r="I6871" s="5">
        <v>0</v>
      </c>
      <c r="J6871" s="6">
        <v>0</v>
      </c>
      <c r="K6871" s="5">
        <v>0</v>
      </c>
      <c r="L6871" s="6">
        <v>0</v>
      </c>
      <c r="M6871" s="5">
        <v>0</v>
      </c>
      <c r="N6871" s="6">
        <v>0</v>
      </c>
      <c r="O6871" s="5">
        <v>0</v>
      </c>
      <c r="P6871" s="6">
        <v>0</v>
      </c>
      <c r="Q6871" s="5">
        <v>0</v>
      </c>
      <c r="R6871" s="6">
        <v>0</v>
      </c>
      <c r="S6871" s="5">
        <v>0</v>
      </c>
      <c r="T6871" s="6">
        <v>0</v>
      </c>
      <c r="U6871" s="5">
        <v>0</v>
      </c>
      <c r="V6871" s="6">
        <v>0</v>
      </c>
      <c r="W6871" s="5">
        <v>0</v>
      </c>
      <c r="X6871" s="6">
        <v>0</v>
      </c>
      <c r="Y6871" s="5">
        <v>0</v>
      </c>
      <c r="Z6871" s="6">
        <v>0</v>
      </c>
      <c r="AA6871" s="5">
        <v>0</v>
      </c>
      <c r="AB6871" s="6">
        <v>0</v>
      </c>
      <c r="AC6871" s="5">
        <v>0</v>
      </c>
      <c r="AD6871" s="6">
        <v>0</v>
      </c>
      <c r="AE6871" s="5">
        <v>0</v>
      </c>
      <c r="AF6871" s="6">
        <v>0</v>
      </c>
    </row>
    <row r="6872" spans="2:32" x14ac:dyDescent="0.35">
      <c r="B6872" s="1" t="s">
        <v>625</v>
      </c>
      <c r="C6872" s="5">
        <v>0</v>
      </c>
      <c r="D6872" s="6">
        <v>0</v>
      </c>
      <c r="E6872" s="5">
        <v>0</v>
      </c>
      <c r="F6872" s="6">
        <v>0</v>
      </c>
      <c r="G6872" s="5">
        <v>0</v>
      </c>
      <c r="H6872" s="6">
        <v>0</v>
      </c>
      <c r="I6872" s="5">
        <v>0</v>
      </c>
      <c r="J6872" s="6">
        <v>0</v>
      </c>
      <c r="K6872" s="5">
        <v>0</v>
      </c>
      <c r="L6872" s="6">
        <v>0</v>
      </c>
      <c r="M6872" s="5">
        <v>0</v>
      </c>
      <c r="N6872" s="6">
        <v>0</v>
      </c>
      <c r="O6872" s="5">
        <v>0</v>
      </c>
      <c r="P6872" s="6">
        <v>0</v>
      </c>
      <c r="Q6872" s="5">
        <v>0</v>
      </c>
      <c r="R6872" s="6">
        <v>0</v>
      </c>
      <c r="S6872" s="5">
        <v>0</v>
      </c>
      <c r="T6872" s="6">
        <v>0</v>
      </c>
      <c r="U6872" s="5">
        <v>0</v>
      </c>
      <c r="V6872" s="6">
        <v>0</v>
      </c>
      <c r="W6872" s="5">
        <v>0</v>
      </c>
      <c r="X6872" s="6">
        <v>0</v>
      </c>
      <c r="Y6872" s="5">
        <v>0</v>
      </c>
      <c r="Z6872" s="6">
        <v>0</v>
      </c>
      <c r="AA6872" s="5">
        <v>0</v>
      </c>
      <c r="AB6872" s="6">
        <v>0</v>
      </c>
      <c r="AC6872" s="5">
        <v>0</v>
      </c>
      <c r="AD6872" s="6">
        <v>0</v>
      </c>
      <c r="AE6872" s="5">
        <v>0</v>
      </c>
      <c r="AF6872" s="6">
        <v>0</v>
      </c>
    </row>
    <row r="6873" spans="2:32" x14ac:dyDescent="0.35">
      <c r="B6873" s="1" t="s">
        <v>626</v>
      </c>
      <c r="C6873" s="5">
        <v>1.6199999999999999E-3</v>
      </c>
      <c r="D6873" s="6">
        <v>0.98399999999999999</v>
      </c>
      <c r="E6873" s="5">
        <v>4.6039999999999998E-2</v>
      </c>
      <c r="F6873" s="6">
        <v>0.98399999999999999</v>
      </c>
      <c r="G6873" s="5">
        <v>0</v>
      </c>
      <c r="H6873" s="6">
        <v>0</v>
      </c>
      <c r="I6873" s="5">
        <v>0</v>
      </c>
      <c r="J6873" s="6">
        <v>0</v>
      </c>
      <c r="K6873" s="5">
        <v>0</v>
      </c>
      <c r="L6873" s="6">
        <v>0</v>
      </c>
      <c r="M6873" s="5">
        <v>0</v>
      </c>
      <c r="N6873" s="6">
        <v>0</v>
      </c>
      <c r="O6873" s="5">
        <v>0</v>
      </c>
      <c r="P6873" s="6">
        <v>0</v>
      </c>
      <c r="Q6873" s="5">
        <v>0</v>
      </c>
      <c r="R6873" s="6">
        <v>0</v>
      </c>
      <c r="S6873" s="5">
        <v>0</v>
      </c>
      <c r="T6873" s="6">
        <v>0</v>
      </c>
      <c r="U6873" s="5">
        <v>0</v>
      </c>
      <c r="V6873" s="6">
        <v>0</v>
      </c>
      <c r="W6873" s="5">
        <v>0</v>
      </c>
      <c r="X6873" s="6">
        <v>0</v>
      </c>
      <c r="Y6873" s="5">
        <v>0</v>
      </c>
      <c r="Z6873" s="6">
        <v>0</v>
      </c>
      <c r="AA6873" s="5">
        <v>0</v>
      </c>
      <c r="AB6873" s="6">
        <v>0</v>
      </c>
      <c r="AC6873" s="5">
        <v>0</v>
      </c>
      <c r="AD6873" s="6">
        <v>0</v>
      </c>
      <c r="AE6873" s="5">
        <v>0</v>
      </c>
      <c r="AF6873" s="6">
        <v>0</v>
      </c>
    </row>
    <row r="6874" spans="2:32" x14ac:dyDescent="0.35">
      <c r="B6874" s="1" t="s">
        <v>627</v>
      </c>
      <c r="C6874" s="5">
        <v>0</v>
      </c>
      <c r="D6874" s="6">
        <v>0</v>
      </c>
      <c r="E6874" s="5">
        <v>0</v>
      </c>
      <c r="F6874" s="6">
        <v>0</v>
      </c>
      <c r="G6874" s="5">
        <v>0</v>
      </c>
      <c r="H6874" s="6">
        <v>0</v>
      </c>
      <c r="I6874" s="5">
        <v>0</v>
      </c>
      <c r="J6874" s="6">
        <v>0</v>
      </c>
      <c r="K6874" s="5">
        <v>0</v>
      </c>
      <c r="L6874" s="6">
        <v>0</v>
      </c>
      <c r="M6874" s="5">
        <v>0</v>
      </c>
      <c r="N6874" s="6">
        <v>0</v>
      </c>
      <c r="O6874" s="5">
        <v>0</v>
      </c>
      <c r="P6874" s="6">
        <v>0</v>
      </c>
      <c r="Q6874" s="5">
        <v>0</v>
      </c>
      <c r="R6874" s="6">
        <v>0</v>
      </c>
      <c r="S6874" s="5">
        <v>0</v>
      </c>
      <c r="T6874" s="6">
        <v>0</v>
      </c>
      <c r="U6874" s="5">
        <v>0</v>
      </c>
      <c r="V6874" s="6">
        <v>0</v>
      </c>
      <c r="W6874" s="5">
        <v>0</v>
      </c>
      <c r="X6874" s="6">
        <v>0</v>
      </c>
      <c r="Y6874" s="5">
        <v>0</v>
      </c>
      <c r="Z6874" s="6">
        <v>0</v>
      </c>
      <c r="AA6874" s="5">
        <v>0</v>
      </c>
      <c r="AB6874" s="6">
        <v>0</v>
      </c>
      <c r="AC6874" s="5">
        <v>0</v>
      </c>
      <c r="AD6874" s="6">
        <v>0</v>
      </c>
      <c r="AE6874" s="5">
        <v>0</v>
      </c>
      <c r="AF6874" s="6">
        <v>0</v>
      </c>
    </row>
    <row r="6875" spans="2:32" x14ac:dyDescent="0.35">
      <c r="B6875" s="1" t="s">
        <v>628</v>
      </c>
      <c r="C6875" s="5">
        <v>0</v>
      </c>
      <c r="D6875" s="6">
        <v>0</v>
      </c>
      <c r="E6875" s="5">
        <v>0</v>
      </c>
      <c r="F6875" s="6">
        <v>0</v>
      </c>
      <c r="G6875" s="5">
        <v>0</v>
      </c>
      <c r="H6875" s="6">
        <v>0</v>
      </c>
      <c r="I6875" s="5">
        <v>0</v>
      </c>
      <c r="J6875" s="6">
        <v>0</v>
      </c>
      <c r="K6875" s="5">
        <v>0</v>
      </c>
      <c r="L6875" s="6">
        <v>0</v>
      </c>
      <c r="M6875" s="5">
        <v>0</v>
      </c>
      <c r="N6875" s="6">
        <v>0</v>
      </c>
      <c r="O6875" s="5">
        <v>0</v>
      </c>
      <c r="P6875" s="6">
        <v>0</v>
      </c>
      <c r="Q6875" s="5">
        <v>0</v>
      </c>
      <c r="R6875" s="6">
        <v>0</v>
      </c>
      <c r="S6875" s="5">
        <v>0</v>
      </c>
      <c r="T6875" s="6">
        <v>0</v>
      </c>
      <c r="U6875" s="5">
        <v>0</v>
      </c>
      <c r="V6875" s="6">
        <v>0</v>
      </c>
      <c r="W6875" s="5">
        <v>0</v>
      </c>
      <c r="X6875" s="6">
        <v>0</v>
      </c>
      <c r="Y6875" s="5">
        <v>0</v>
      </c>
      <c r="Z6875" s="6">
        <v>0</v>
      </c>
      <c r="AA6875" s="5">
        <v>0</v>
      </c>
      <c r="AB6875" s="6">
        <v>0</v>
      </c>
      <c r="AC6875" s="5">
        <v>0</v>
      </c>
      <c r="AD6875" s="6">
        <v>0</v>
      </c>
      <c r="AE6875" s="5">
        <v>0</v>
      </c>
      <c r="AF6875" s="6">
        <v>0</v>
      </c>
    </row>
    <row r="6876" spans="2:32" x14ac:dyDescent="0.35">
      <c r="B6876" s="1" t="s">
        <v>629</v>
      </c>
      <c r="C6876" s="5">
        <v>0</v>
      </c>
      <c r="D6876" s="6">
        <v>0</v>
      </c>
      <c r="E6876" s="5">
        <v>0</v>
      </c>
      <c r="F6876" s="6">
        <v>0</v>
      </c>
      <c r="G6876" s="5">
        <v>0</v>
      </c>
      <c r="H6876" s="6">
        <v>0</v>
      </c>
      <c r="I6876" s="5">
        <v>0</v>
      </c>
      <c r="J6876" s="6">
        <v>0</v>
      </c>
      <c r="K6876" s="5">
        <v>0</v>
      </c>
      <c r="L6876" s="6">
        <v>0</v>
      </c>
      <c r="M6876" s="5">
        <v>0</v>
      </c>
      <c r="N6876" s="6">
        <v>0</v>
      </c>
      <c r="O6876" s="5">
        <v>0</v>
      </c>
      <c r="P6876" s="6">
        <v>0</v>
      </c>
      <c r="Q6876" s="5">
        <v>0</v>
      </c>
      <c r="R6876" s="6">
        <v>0</v>
      </c>
      <c r="S6876" s="5">
        <v>0</v>
      </c>
      <c r="T6876" s="6">
        <v>0</v>
      </c>
      <c r="U6876" s="5">
        <v>0</v>
      </c>
      <c r="V6876" s="6">
        <v>0</v>
      </c>
      <c r="W6876" s="5">
        <v>0</v>
      </c>
      <c r="X6876" s="6">
        <v>0</v>
      </c>
      <c r="Y6876" s="5">
        <v>0</v>
      </c>
      <c r="Z6876" s="6">
        <v>0</v>
      </c>
      <c r="AA6876" s="5">
        <v>0</v>
      </c>
      <c r="AB6876" s="6">
        <v>0</v>
      </c>
      <c r="AC6876" s="5">
        <v>0</v>
      </c>
      <c r="AD6876" s="6">
        <v>0</v>
      </c>
      <c r="AE6876" s="5">
        <v>0</v>
      </c>
      <c r="AF6876" s="6">
        <v>0</v>
      </c>
    </row>
    <row r="6877" spans="2:32" x14ac:dyDescent="0.35">
      <c r="B6877" s="1" t="s">
        <v>631</v>
      </c>
      <c r="C6877" s="5">
        <v>0</v>
      </c>
      <c r="D6877" s="6">
        <v>0</v>
      </c>
      <c r="E6877" s="5">
        <v>0</v>
      </c>
      <c r="F6877" s="6">
        <v>0</v>
      </c>
      <c r="G6877" s="5">
        <v>0</v>
      </c>
      <c r="H6877" s="6">
        <v>0</v>
      </c>
      <c r="I6877" s="5">
        <v>0</v>
      </c>
      <c r="J6877" s="6">
        <v>0</v>
      </c>
      <c r="K6877" s="5">
        <v>0</v>
      </c>
      <c r="L6877" s="6">
        <v>0</v>
      </c>
      <c r="M6877" s="5">
        <v>0</v>
      </c>
      <c r="N6877" s="6">
        <v>0</v>
      </c>
      <c r="O6877" s="5">
        <v>0</v>
      </c>
      <c r="P6877" s="6">
        <v>0</v>
      </c>
      <c r="Q6877" s="5">
        <v>0</v>
      </c>
      <c r="R6877" s="6">
        <v>0</v>
      </c>
      <c r="S6877" s="5">
        <v>0</v>
      </c>
      <c r="T6877" s="6">
        <v>0</v>
      </c>
      <c r="U6877" s="5">
        <v>0</v>
      </c>
      <c r="V6877" s="6">
        <v>0</v>
      </c>
      <c r="W6877" s="5">
        <v>0</v>
      </c>
      <c r="X6877" s="6">
        <v>0</v>
      </c>
      <c r="Y6877" s="5">
        <v>0</v>
      </c>
      <c r="Z6877" s="6">
        <v>0</v>
      </c>
      <c r="AA6877" s="5">
        <v>0</v>
      </c>
      <c r="AB6877" s="6">
        <v>0</v>
      </c>
      <c r="AC6877" s="5">
        <v>0</v>
      </c>
      <c r="AD6877" s="6">
        <v>0</v>
      </c>
      <c r="AE6877" s="5">
        <v>0</v>
      </c>
      <c r="AF6877" s="6">
        <v>0</v>
      </c>
    </row>
    <row r="6878" spans="2:32" x14ac:dyDescent="0.35">
      <c r="B6878" s="1" t="s">
        <v>632</v>
      </c>
      <c r="C6878" s="5">
        <v>0</v>
      </c>
      <c r="D6878" s="6">
        <v>0</v>
      </c>
      <c r="E6878" s="5">
        <v>0</v>
      </c>
      <c r="F6878" s="6">
        <v>0</v>
      </c>
      <c r="G6878" s="5">
        <v>0</v>
      </c>
      <c r="H6878" s="6">
        <v>0</v>
      </c>
      <c r="I6878" s="5">
        <v>0</v>
      </c>
      <c r="J6878" s="6">
        <v>0</v>
      </c>
      <c r="K6878" s="5">
        <v>0</v>
      </c>
      <c r="L6878" s="6">
        <v>0</v>
      </c>
      <c r="M6878" s="5">
        <v>0</v>
      </c>
      <c r="N6878" s="6">
        <v>0</v>
      </c>
      <c r="O6878" s="5">
        <v>0</v>
      </c>
      <c r="P6878" s="6">
        <v>0</v>
      </c>
      <c r="Q6878" s="5">
        <v>0</v>
      </c>
      <c r="R6878" s="6">
        <v>0</v>
      </c>
      <c r="S6878" s="5">
        <v>0</v>
      </c>
      <c r="T6878" s="6">
        <v>0</v>
      </c>
      <c r="U6878" s="5">
        <v>0</v>
      </c>
      <c r="V6878" s="6">
        <v>0</v>
      </c>
      <c r="W6878" s="5">
        <v>0</v>
      </c>
      <c r="X6878" s="6">
        <v>0</v>
      </c>
      <c r="Y6878" s="5">
        <v>0</v>
      </c>
      <c r="Z6878" s="6">
        <v>0</v>
      </c>
      <c r="AA6878" s="5">
        <v>0</v>
      </c>
      <c r="AB6878" s="6">
        <v>0</v>
      </c>
      <c r="AC6878" s="5">
        <v>0</v>
      </c>
      <c r="AD6878" s="6">
        <v>0</v>
      </c>
      <c r="AE6878" s="5">
        <v>0</v>
      </c>
      <c r="AF6878" s="6">
        <v>0</v>
      </c>
    </row>
    <row r="6879" spans="2:32" x14ac:dyDescent="0.35">
      <c r="B6879" s="1" t="s">
        <v>633</v>
      </c>
      <c r="C6879" s="5">
        <v>0</v>
      </c>
      <c r="D6879" s="6">
        <v>0</v>
      </c>
      <c r="E6879" s="5">
        <v>0</v>
      </c>
      <c r="F6879" s="6">
        <v>0</v>
      </c>
      <c r="G6879" s="5">
        <v>0</v>
      </c>
      <c r="H6879" s="6">
        <v>0</v>
      </c>
      <c r="I6879" s="5">
        <v>0</v>
      </c>
      <c r="J6879" s="6">
        <v>0</v>
      </c>
      <c r="K6879" s="5">
        <v>0</v>
      </c>
      <c r="L6879" s="6">
        <v>0</v>
      </c>
      <c r="M6879" s="5">
        <v>0</v>
      </c>
      <c r="N6879" s="6">
        <v>0</v>
      </c>
      <c r="O6879" s="5">
        <v>0</v>
      </c>
      <c r="P6879" s="6">
        <v>0</v>
      </c>
      <c r="Q6879" s="5">
        <v>0</v>
      </c>
      <c r="R6879" s="6">
        <v>0</v>
      </c>
      <c r="S6879" s="5">
        <v>0</v>
      </c>
      <c r="T6879" s="6">
        <v>0</v>
      </c>
      <c r="U6879" s="5">
        <v>0</v>
      </c>
      <c r="V6879" s="6">
        <v>0</v>
      </c>
      <c r="W6879" s="5">
        <v>0</v>
      </c>
      <c r="X6879" s="6">
        <v>0</v>
      </c>
      <c r="Y6879" s="5">
        <v>0</v>
      </c>
      <c r="Z6879" s="6">
        <v>0</v>
      </c>
      <c r="AA6879" s="5">
        <v>0</v>
      </c>
      <c r="AB6879" s="6">
        <v>0</v>
      </c>
      <c r="AC6879" s="5">
        <v>0</v>
      </c>
      <c r="AD6879" s="6">
        <v>0</v>
      </c>
      <c r="AE6879" s="5">
        <v>0</v>
      </c>
      <c r="AF6879" s="6">
        <v>0</v>
      </c>
    </row>
    <row r="6880" spans="2:32" x14ac:dyDescent="0.35">
      <c r="B6880" s="1" t="s">
        <v>634</v>
      </c>
      <c r="C6880" s="5">
        <v>0</v>
      </c>
      <c r="D6880" s="6">
        <v>0</v>
      </c>
      <c r="E6880" s="5">
        <v>0</v>
      </c>
      <c r="F6880" s="6">
        <v>0</v>
      </c>
      <c r="G6880" s="5">
        <v>0</v>
      </c>
      <c r="H6880" s="6">
        <v>0</v>
      </c>
      <c r="I6880" s="5">
        <v>0</v>
      </c>
      <c r="J6880" s="6">
        <v>0</v>
      </c>
      <c r="K6880" s="5">
        <v>0</v>
      </c>
      <c r="L6880" s="6">
        <v>0</v>
      </c>
      <c r="M6880" s="5">
        <v>0</v>
      </c>
      <c r="N6880" s="6">
        <v>0</v>
      </c>
      <c r="O6880" s="5">
        <v>0</v>
      </c>
      <c r="P6880" s="6">
        <v>0</v>
      </c>
      <c r="Q6880" s="5">
        <v>0</v>
      </c>
      <c r="R6880" s="6">
        <v>0</v>
      </c>
      <c r="S6880" s="5">
        <v>0</v>
      </c>
      <c r="T6880" s="6">
        <v>0</v>
      </c>
      <c r="U6880" s="5">
        <v>0</v>
      </c>
      <c r="V6880" s="6">
        <v>0</v>
      </c>
      <c r="W6880" s="5">
        <v>0</v>
      </c>
      <c r="X6880" s="6">
        <v>0</v>
      </c>
      <c r="Y6880" s="5">
        <v>0</v>
      </c>
      <c r="Z6880" s="6">
        <v>0</v>
      </c>
      <c r="AA6880" s="5">
        <v>0</v>
      </c>
      <c r="AB6880" s="6">
        <v>0</v>
      </c>
      <c r="AC6880" s="5">
        <v>0</v>
      </c>
      <c r="AD6880" s="6">
        <v>0</v>
      </c>
      <c r="AE6880" s="5">
        <v>0</v>
      </c>
      <c r="AF6880" s="6">
        <v>0</v>
      </c>
    </row>
    <row r="6881" spans="2:32" x14ac:dyDescent="0.35">
      <c r="B6881" s="1" t="s">
        <v>635</v>
      </c>
      <c r="C6881" s="5">
        <v>0</v>
      </c>
      <c r="D6881" s="6">
        <v>0</v>
      </c>
      <c r="E6881" s="5">
        <v>0</v>
      </c>
      <c r="F6881" s="6">
        <v>0</v>
      </c>
      <c r="G6881" s="5">
        <v>0</v>
      </c>
      <c r="H6881" s="6">
        <v>0</v>
      </c>
      <c r="I6881" s="5">
        <v>0</v>
      </c>
      <c r="J6881" s="6">
        <v>0</v>
      </c>
      <c r="K6881" s="5">
        <v>0</v>
      </c>
      <c r="L6881" s="6">
        <v>0</v>
      </c>
      <c r="M6881" s="5">
        <v>0</v>
      </c>
      <c r="N6881" s="6">
        <v>0</v>
      </c>
      <c r="O6881" s="5">
        <v>0</v>
      </c>
      <c r="P6881" s="6">
        <v>0</v>
      </c>
      <c r="Q6881" s="5">
        <v>0</v>
      </c>
      <c r="R6881" s="6">
        <v>0</v>
      </c>
      <c r="S6881" s="5">
        <v>0</v>
      </c>
      <c r="T6881" s="6">
        <v>0</v>
      </c>
      <c r="U6881" s="5">
        <v>0</v>
      </c>
      <c r="V6881" s="6">
        <v>0</v>
      </c>
      <c r="W6881" s="5">
        <v>0</v>
      </c>
      <c r="X6881" s="6">
        <v>0</v>
      </c>
      <c r="Y6881" s="5">
        <v>0</v>
      </c>
      <c r="Z6881" s="6">
        <v>0</v>
      </c>
      <c r="AA6881" s="5">
        <v>0</v>
      </c>
      <c r="AB6881" s="6">
        <v>0</v>
      </c>
      <c r="AC6881" s="5">
        <v>0</v>
      </c>
      <c r="AD6881" s="6">
        <v>0</v>
      </c>
      <c r="AE6881" s="5">
        <v>0</v>
      </c>
      <c r="AF6881" s="6">
        <v>0</v>
      </c>
    </row>
    <row r="6882" spans="2:32" x14ac:dyDescent="0.35">
      <c r="B6882" s="2" t="s">
        <v>10</v>
      </c>
    </row>
    <row r="6883" spans="2:32" x14ac:dyDescent="0.35">
      <c r="B6883" s="1" t="s">
        <v>636</v>
      </c>
      <c r="C6883" s="5">
        <v>0</v>
      </c>
      <c r="D6883" s="6">
        <v>0</v>
      </c>
      <c r="E6883" s="5">
        <v>0</v>
      </c>
      <c r="F6883" s="6">
        <v>0</v>
      </c>
      <c r="G6883" s="5">
        <v>0</v>
      </c>
      <c r="H6883" s="6">
        <v>0</v>
      </c>
      <c r="I6883" s="5">
        <v>0</v>
      </c>
      <c r="J6883" s="6">
        <v>0</v>
      </c>
      <c r="K6883" s="5">
        <v>0</v>
      </c>
      <c r="L6883" s="6">
        <v>0</v>
      </c>
      <c r="M6883" s="5">
        <v>0</v>
      </c>
      <c r="N6883" s="6">
        <v>0</v>
      </c>
      <c r="O6883" s="5">
        <v>0</v>
      </c>
      <c r="P6883" s="6">
        <v>0</v>
      </c>
      <c r="Q6883" s="5">
        <v>0</v>
      </c>
      <c r="R6883" s="6">
        <v>0</v>
      </c>
      <c r="S6883" s="5">
        <v>0</v>
      </c>
      <c r="T6883" s="6">
        <v>0</v>
      </c>
      <c r="U6883" s="5">
        <v>0</v>
      </c>
      <c r="V6883" s="6">
        <v>0</v>
      </c>
      <c r="W6883" s="5">
        <v>0</v>
      </c>
      <c r="X6883" s="6">
        <v>0</v>
      </c>
      <c r="Y6883" s="5">
        <v>0</v>
      </c>
      <c r="Z6883" s="6">
        <v>0</v>
      </c>
      <c r="AA6883" s="5">
        <v>0</v>
      </c>
      <c r="AB6883" s="6">
        <v>0</v>
      </c>
      <c r="AC6883" s="5">
        <v>0</v>
      </c>
      <c r="AD6883" s="6">
        <v>0</v>
      </c>
      <c r="AE6883" s="5">
        <v>0</v>
      </c>
      <c r="AF6883" s="6">
        <v>0</v>
      </c>
    </row>
    <row r="6884" spans="2:32" x14ac:dyDescent="0.35">
      <c r="B6884" s="1" t="s">
        <v>637</v>
      </c>
      <c r="C6884" s="5">
        <v>0</v>
      </c>
      <c r="D6884" s="6">
        <v>0</v>
      </c>
      <c r="E6884" s="5">
        <v>0</v>
      </c>
      <c r="F6884" s="6">
        <v>0</v>
      </c>
      <c r="G6884" s="5">
        <v>0</v>
      </c>
      <c r="H6884" s="6">
        <v>0</v>
      </c>
      <c r="I6884" s="5">
        <v>0</v>
      </c>
      <c r="J6884" s="6">
        <v>0</v>
      </c>
      <c r="K6884" s="5">
        <v>0</v>
      </c>
      <c r="L6884" s="6">
        <v>0</v>
      </c>
      <c r="M6884" s="5">
        <v>0</v>
      </c>
      <c r="N6884" s="6">
        <v>0</v>
      </c>
      <c r="O6884" s="5">
        <v>0</v>
      </c>
      <c r="P6884" s="6">
        <v>0</v>
      </c>
      <c r="Q6884" s="5">
        <v>0</v>
      </c>
      <c r="R6884" s="6">
        <v>0</v>
      </c>
      <c r="S6884" s="5">
        <v>0</v>
      </c>
      <c r="T6884" s="6">
        <v>0</v>
      </c>
      <c r="U6884" s="5">
        <v>0</v>
      </c>
      <c r="V6884" s="6">
        <v>0</v>
      </c>
      <c r="W6884" s="5">
        <v>0</v>
      </c>
      <c r="X6884" s="6">
        <v>0</v>
      </c>
      <c r="Y6884" s="5">
        <v>0</v>
      </c>
      <c r="Z6884" s="6">
        <v>0</v>
      </c>
      <c r="AA6884" s="5">
        <v>0</v>
      </c>
      <c r="AB6884" s="6">
        <v>0</v>
      </c>
      <c r="AC6884" s="5">
        <v>0</v>
      </c>
      <c r="AD6884" s="6">
        <v>0</v>
      </c>
      <c r="AE6884" s="5">
        <v>0</v>
      </c>
      <c r="AF6884" s="6">
        <v>0</v>
      </c>
    </row>
    <row r="6885" spans="2:32" x14ac:dyDescent="0.35">
      <c r="B6885" s="1" t="s">
        <v>1504</v>
      </c>
      <c r="C6885" s="5">
        <v>4.8300000000000001E-3</v>
      </c>
      <c r="D6885" s="6">
        <v>2.927</v>
      </c>
      <c r="E6885" s="5">
        <v>0</v>
      </c>
      <c r="F6885" s="6">
        <v>0</v>
      </c>
      <c r="G6885" s="5">
        <v>0</v>
      </c>
      <c r="H6885" s="6">
        <v>0</v>
      </c>
      <c r="I6885" s="5">
        <v>7.3370000000000005E-2</v>
      </c>
      <c r="J6885" s="6">
        <v>1.3580000000000001</v>
      </c>
      <c r="K6885" s="5">
        <v>5.0729999999999997E-2</v>
      </c>
      <c r="L6885" s="6">
        <v>1.1379999999999999</v>
      </c>
      <c r="M6885" s="5">
        <v>0</v>
      </c>
      <c r="N6885" s="6">
        <v>0</v>
      </c>
      <c r="O6885" s="5">
        <v>0</v>
      </c>
      <c r="P6885" s="6">
        <v>0</v>
      </c>
      <c r="Q6885" s="5">
        <v>0</v>
      </c>
      <c r="R6885" s="6">
        <v>0</v>
      </c>
      <c r="S6885" s="5">
        <v>0</v>
      </c>
      <c r="T6885" s="6">
        <v>0</v>
      </c>
      <c r="U6885" s="5">
        <v>0</v>
      </c>
      <c r="V6885" s="6">
        <v>0</v>
      </c>
      <c r="W6885" s="5">
        <v>3.7670000000000002E-2</v>
      </c>
      <c r="X6885" s="6">
        <v>0.43099999999999999</v>
      </c>
      <c r="Y6885" s="5">
        <v>0</v>
      </c>
      <c r="Z6885" s="6">
        <v>0</v>
      </c>
      <c r="AA6885" s="5">
        <v>0</v>
      </c>
      <c r="AB6885" s="6">
        <v>0</v>
      </c>
      <c r="AC6885" s="5">
        <v>0</v>
      </c>
      <c r="AD6885" s="6">
        <v>0</v>
      </c>
      <c r="AE6885" s="5">
        <v>0</v>
      </c>
      <c r="AF6885" s="6">
        <v>0</v>
      </c>
    </row>
    <row r="6886" spans="2:32" x14ac:dyDescent="0.35">
      <c r="B6886" s="1" t="s">
        <v>638</v>
      </c>
      <c r="C6886" s="5">
        <v>0</v>
      </c>
      <c r="D6886" s="6">
        <v>0</v>
      </c>
      <c r="E6886" s="5">
        <v>0</v>
      </c>
      <c r="F6886" s="6">
        <v>0</v>
      </c>
      <c r="G6886" s="5">
        <v>0</v>
      </c>
      <c r="H6886" s="6">
        <v>0</v>
      </c>
      <c r="I6886" s="5">
        <v>0</v>
      </c>
      <c r="J6886" s="6">
        <v>0</v>
      </c>
      <c r="K6886" s="5">
        <v>0</v>
      </c>
      <c r="L6886" s="6">
        <v>0</v>
      </c>
      <c r="M6886" s="5">
        <v>0</v>
      </c>
      <c r="N6886" s="6">
        <v>0</v>
      </c>
      <c r="O6886" s="5">
        <v>0</v>
      </c>
      <c r="P6886" s="6">
        <v>0</v>
      </c>
      <c r="Q6886" s="5">
        <v>0</v>
      </c>
      <c r="R6886" s="6">
        <v>0</v>
      </c>
      <c r="S6886" s="5">
        <v>0</v>
      </c>
      <c r="T6886" s="6">
        <v>0</v>
      </c>
      <c r="U6886" s="5">
        <v>0</v>
      </c>
      <c r="V6886" s="6">
        <v>0</v>
      </c>
      <c r="W6886" s="5">
        <v>0</v>
      </c>
      <c r="X6886" s="6">
        <v>0</v>
      </c>
      <c r="Y6886" s="5">
        <v>0</v>
      </c>
      <c r="Z6886" s="6">
        <v>0</v>
      </c>
      <c r="AA6886" s="5">
        <v>0</v>
      </c>
      <c r="AB6886" s="6">
        <v>0</v>
      </c>
      <c r="AC6886" s="5">
        <v>0</v>
      </c>
      <c r="AD6886" s="6">
        <v>0</v>
      </c>
      <c r="AE6886" s="5">
        <v>0</v>
      </c>
      <c r="AF6886" s="6">
        <v>0</v>
      </c>
    </row>
    <row r="6887" spans="2:32" x14ac:dyDescent="0.35">
      <c r="B6887" s="1" t="s">
        <v>639</v>
      </c>
      <c r="C6887" s="5">
        <v>0</v>
      </c>
      <c r="D6887" s="6">
        <v>0</v>
      </c>
      <c r="E6887" s="5">
        <v>0</v>
      </c>
      <c r="F6887" s="6">
        <v>0</v>
      </c>
      <c r="G6887" s="5">
        <v>0</v>
      </c>
      <c r="H6887" s="6">
        <v>0</v>
      </c>
      <c r="I6887" s="5">
        <v>0</v>
      </c>
      <c r="J6887" s="6">
        <v>0</v>
      </c>
      <c r="K6887" s="5">
        <v>0</v>
      </c>
      <c r="L6887" s="6">
        <v>0</v>
      </c>
      <c r="M6887" s="5">
        <v>0</v>
      </c>
      <c r="N6887" s="6">
        <v>0</v>
      </c>
      <c r="O6887" s="5">
        <v>0</v>
      </c>
      <c r="P6887" s="6">
        <v>0</v>
      </c>
      <c r="Q6887" s="5">
        <v>0</v>
      </c>
      <c r="R6887" s="6">
        <v>0</v>
      </c>
      <c r="S6887" s="5">
        <v>0</v>
      </c>
      <c r="T6887" s="6">
        <v>0</v>
      </c>
      <c r="U6887" s="5">
        <v>0</v>
      </c>
      <c r="V6887" s="6">
        <v>0</v>
      </c>
      <c r="W6887" s="5">
        <v>0</v>
      </c>
      <c r="X6887" s="6">
        <v>0</v>
      </c>
      <c r="Y6887" s="5">
        <v>0</v>
      </c>
      <c r="Z6887" s="6">
        <v>0</v>
      </c>
      <c r="AA6887" s="5">
        <v>0</v>
      </c>
      <c r="AB6887" s="6">
        <v>0</v>
      </c>
      <c r="AC6887" s="5">
        <v>0</v>
      </c>
      <c r="AD6887" s="6">
        <v>0</v>
      </c>
      <c r="AE6887" s="5">
        <v>0</v>
      </c>
      <c r="AF6887" s="6">
        <v>0</v>
      </c>
    </row>
    <row r="6888" spans="2:32" x14ac:dyDescent="0.35">
      <c r="B6888" s="1" t="s">
        <v>640</v>
      </c>
      <c r="C6888" s="5">
        <v>0</v>
      </c>
      <c r="D6888" s="6">
        <v>0</v>
      </c>
      <c r="E6888" s="5">
        <v>0</v>
      </c>
      <c r="F6888" s="6">
        <v>0</v>
      </c>
      <c r="G6888" s="5">
        <v>0</v>
      </c>
      <c r="H6888" s="6">
        <v>0</v>
      </c>
      <c r="I6888" s="5">
        <v>0</v>
      </c>
      <c r="J6888" s="6">
        <v>0</v>
      </c>
      <c r="K6888" s="5">
        <v>0</v>
      </c>
      <c r="L6888" s="6">
        <v>0</v>
      </c>
      <c r="M6888" s="5">
        <v>0</v>
      </c>
      <c r="N6888" s="6">
        <v>0</v>
      </c>
      <c r="O6888" s="5">
        <v>0</v>
      </c>
      <c r="P6888" s="6">
        <v>0</v>
      </c>
      <c r="Q6888" s="5">
        <v>0</v>
      </c>
      <c r="R6888" s="6">
        <v>0</v>
      </c>
      <c r="S6888" s="5">
        <v>0</v>
      </c>
      <c r="T6888" s="6">
        <v>0</v>
      </c>
      <c r="U6888" s="5">
        <v>0</v>
      </c>
      <c r="V6888" s="6">
        <v>0</v>
      </c>
      <c r="W6888" s="5">
        <v>0</v>
      </c>
      <c r="X6888" s="6">
        <v>0</v>
      </c>
      <c r="Y6888" s="5">
        <v>0</v>
      </c>
      <c r="Z6888" s="6">
        <v>0</v>
      </c>
      <c r="AA6888" s="5">
        <v>0</v>
      </c>
      <c r="AB6888" s="6">
        <v>0</v>
      </c>
      <c r="AC6888" s="5">
        <v>0</v>
      </c>
      <c r="AD6888" s="6">
        <v>0</v>
      </c>
      <c r="AE6888" s="5">
        <v>0</v>
      </c>
      <c r="AF6888" s="6">
        <v>0</v>
      </c>
    </row>
    <row r="6889" spans="2:32" x14ac:dyDescent="0.35">
      <c r="B6889" s="1" t="s">
        <v>641</v>
      </c>
      <c r="C6889" s="5">
        <v>0</v>
      </c>
      <c r="D6889" s="6">
        <v>0</v>
      </c>
      <c r="E6889" s="5">
        <v>0</v>
      </c>
      <c r="F6889" s="6">
        <v>0</v>
      </c>
      <c r="G6889" s="5">
        <v>0</v>
      </c>
      <c r="H6889" s="6">
        <v>0</v>
      </c>
      <c r="I6889" s="5">
        <v>0</v>
      </c>
      <c r="J6889" s="6">
        <v>0</v>
      </c>
      <c r="K6889" s="5">
        <v>0</v>
      </c>
      <c r="L6889" s="6">
        <v>0</v>
      </c>
      <c r="M6889" s="5">
        <v>0</v>
      </c>
      <c r="N6889" s="6">
        <v>0</v>
      </c>
      <c r="O6889" s="5">
        <v>0</v>
      </c>
      <c r="P6889" s="6">
        <v>0</v>
      </c>
      <c r="Q6889" s="5">
        <v>0</v>
      </c>
      <c r="R6889" s="6">
        <v>0</v>
      </c>
      <c r="S6889" s="5">
        <v>0</v>
      </c>
      <c r="T6889" s="6">
        <v>0</v>
      </c>
      <c r="U6889" s="5">
        <v>0</v>
      </c>
      <c r="V6889" s="6">
        <v>0</v>
      </c>
      <c r="W6889" s="5">
        <v>0</v>
      </c>
      <c r="X6889" s="6">
        <v>0</v>
      </c>
      <c r="Y6889" s="5">
        <v>0</v>
      </c>
      <c r="Z6889" s="6">
        <v>0</v>
      </c>
      <c r="AA6889" s="5">
        <v>0</v>
      </c>
      <c r="AB6889" s="6">
        <v>0</v>
      </c>
      <c r="AC6889" s="5">
        <v>0</v>
      </c>
      <c r="AD6889" s="6">
        <v>0</v>
      </c>
      <c r="AE6889" s="5">
        <v>0</v>
      </c>
      <c r="AF6889" s="6">
        <v>0</v>
      </c>
    </row>
    <row r="6890" spans="2:32" x14ac:dyDescent="0.35">
      <c r="B6890" s="1" t="s">
        <v>1220</v>
      </c>
      <c r="C6890" s="5">
        <v>0</v>
      </c>
      <c r="D6890" s="6">
        <v>0</v>
      </c>
      <c r="E6890" s="5">
        <v>0</v>
      </c>
      <c r="F6890" s="6">
        <v>0</v>
      </c>
      <c r="G6890" s="5">
        <v>0</v>
      </c>
      <c r="H6890" s="6">
        <v>0</v>
      </c>
      <c r="I6890" s="5">
        <v>0</v>
      </c>
      <c r="J6890" s="6">
        <v>0</v>
      </c>
      <c r="K6890" s="5">
        <v>0</v>
      </c>
      <c r="L6890" s="6">
        <v>0</v>
      </c>
      <c r="M6890" s="5">
        <v>0</v>
      </c>
      <c r="N6890" s="6">
        <v>0</v>
      </c>
      <c r="O6890" s="5">
        <v>0</v>
      </c>
      <c r="P6890" s="6">
        <v>0</v>
      </c>
      <c r="Q6890" s="5">
        <v>0</v>
      </c>
      <c r="R6890" s="6">
        <v>0</v>
      </c>
      <c r="S6890" s="5">
        <v>0</v>
      </c>
      <c r="T6890" s="6">
        <v>0</v>
      </c>
      <c r="U6890" s="5">
        <v>0</v>
      </c>
      <c r="V6890" s="6">
        <v>0</v>
      </c>
      <c r="W6890" s="5">
        <v>0</v>
      </c>
      <c r="X6890" s="6">
        <v>0</v>
      </c>
      <c r="Y6890" s="5">
        <v>0</v>
      </c>
      <c r="Z6890" s="6">
        <v>0</v>
      </c>
      <c r="AA6890" s="5">
        <v>0</v>
      </c>
      <c r="AB6890" s="6">
        <v>0</v>
      </c>
      <c r="AC6890" s="5">
        <v>0</v>
      </c>
      <c r="AD6890" s="6">
        <v>0</v>
      </c>
      <c r="AE6890" s="5">
        <v>0</v>
      </c>
      <c r="AF6890" s="6">
        <v>0</v>
      </c>
    </row>
    <row r="6891" spans="2:32" x14ac:dyDescent="0.35">
      <c r="B6891" s="1" t="s">
        <v>643</v>
      </c>
      <c r="C6891" s="5">
        <v>0</v>
      </c>
      <c r="D6891" s="6">
        <v>0</v>
      </c>
      <c r="E6891" s="5">
        <v>0</v>
      </c>
      <c r="F6891" s="6">
        <v>0</v>
      </c>
      <c r="G6891" s="5">
        <v>0</v>
      </c>
      <c r="H6891" s="6">
        <v>0</v>
      </c>
      <c r="I6891" s="5">
        <v>0</v>
      </c>
      <c r="J6891" s="6">
        <v>0</v>
      </c>
      <c r="K6891" s="5">
        <v>0</v>
      </c>
      <c r="L6891" s="6">
        <v>0</v>
      </c>
      <c r="M6891" s="5">
        <v>0</v>
      </c>
      <c r="N6891" s="6">
        <v>0</v>
      </c>
      <c r="O6891" s="5">
        <v>0</v>
      </c>
      <c r="P6891" s="6">
        <v>0</v>
      </c>
      <c r="Q6891" s="5">
        <v>0</v>
      </c>
      <c r="R6891" s="6">
        <v>0</v>
      </c>
      <c r="S6891" s="5">
        <v>0</v>
      </c>
      <c r="T6891" s="6">
        <v>0</v>
      </c>
      <c r="U6891" s="5">
        <v>0</v>
      </c>
      <c r="V6891" s="6">
        <v>0</v>
      </c>
      <c r="W6891" s="5">
        <v>0</v>
      </c>
      <c r="X6891" s="6">
        <v>0</v>
      </c>
      <c r="Y6891" s="5">
        <v>0</v>
      </c>
      <c r="Z6891" s="6">
        <v>0</v>
      </c>
      <c r="AA6891" s="5">
        <v>0</v>
      </c>
      <c r="AB6891" s="6">
        <v>0</v>
      </c>
      <c r="AC6891" s="5">
        <v>0</v>
      </c>
      <c r="AD6891" s="6">
        <v>0</v>
      </c>
      <c r="AE6891" s="5">
        <v>0</v>
      </c>
      <c r="AF6891" s="6">
        <v>0</v>
      </c>
    </row>
    <row r="6892" spans="2:32" x14ac:dyDescent="0.35">
      <c r="B6892" s="2" t="s">
        <v>11</v>
      </c>
    </row>
    <row r="6893" spans="2:32" x14ac:dyDescent="0.35">
      <c r="B6893" s="1" t="s">
        <v>644</v>
      </c>
      <c r="C6893" s="5">
        <v>0</v>
      </c>
      <c r="D6893" s="6">
        <v>0</v>
      </c>
      <c r="E6893" s="5">
        <v>0</v>
      </c>
      <c r="F6893" s="6">
        <v>0</v>
      </c>
      <c r="G6893" s="5">
        <v>0</v>
      </c>
      <c r="H6893" s="6">
        <v>0</v>
      </c>
      <c r="I6893" s="5">
        <v>0</v>
      </c>
      <c r="J6893" s="6">
        <v>0</v>
      </c>
      <c r="K6893" s="5">
        <v>0</v>
      </c>
      <c r="L6893" s="6">
        <v>0</v>
      </c>
      <c r="M6893" s="5">
        <v>0</v>
      </c>
      <c r="N6893" s="6">
        <v>0</v>
      </c>
      <c r="O6893" s="5">
        <v>0</v>
      </c>
      <c r="P6893" s="6">
        <v>0</v>
      </c>
      <c r="Q6893" s="5">
        <v>0</v>
      </c>
      <c r="R6893" s="6">
        <v>0</v>
      </c>
      <c r="S6893" s="5">
        <v>0</v>
      </c>
      <c r="T6893" s="6">
        <v>0</v>
      </c>
      <c r="U6893" s="5">
        <v>0</v>
      </c>
      <c r="V6893" s="6">
        <v>0</v>
      </c>
      <c r="W6893" s="5">
        <v>0</v>
      </c>
      <c r="X6893" s="6">
        <v>0</v>
      </c>
      <c r="Y6893" s="5">
        <v>0</v>
      </c>
      <c r="Z6893" s="6">
        <v>0</v>
      </c>
      <c r="AA6893" s="5">
        <v>0</v>
      </c>
      <c r="AB6893" s="6">
        <v>0</v>
      </c>
      <c r="AC6893" s="5">
        <v>0</v>
      </c>
      <c r="AD6893" s="6">
        <v>0</v>
      </c>
      <c r="AE6893" s="5">
        <v>0</v>
      </c>
      <c r="AF6893" s="6">
        <v>0</v>
      </c>
    </row>
    <row r="6894" spans="2:32" x14ac:dyDescent="0.35">
      <c r="B6894" s="1" t="s">
        <v>646</v>
      </c>
      <c r="C6894" s="5">
        <v>0</v>
      </c>
      <c r="D6894" s="6">
        <v>0</v>
      </c>
      <c r="E6894" s="5">
        <v>0</v>
      </c>
      <c r="F6894" s="6">
        <v>0</v>
      </c>
      <c r="G6894" s="5">
        <v>0</v>
      </c>
      <c r="H6894" s="6">
        <v>0</v>
      </c>
      <c r="I6894" s="5">
        <v>0</v>
      </c>
      <c r="J6894" s="6">
        <v>0</v>
      </c>
      <c r="K6894" s="5">
        <v>0</v>
      </c>
      <c r="L6894" s="6">
        <v>0</v>
      </c>
      <c r="M6894" s="5">
        <v>0</v>
      </c>
      <c r="N6894" s="6">
        <v>0</v>
      </c>
      <c r="O6894" s="5">
        <v>0</v>
      </c>
      <c r="P6894" s="6">
        <v>0</v>
      </c>
      <c r="Q6894" s="5">
        <v>0</v>
      </c>
      <c r="R6894" s="6">
        <v>0</v>
      </c>
      <c r="S6894" s="5">
        <v>0</v>
      </c>
      <c r="T6894" s="6">
        <v>0</v>
      </c>
      <c r="U6894" s="5">
        <v>0</v>
      </c>
      <c r="V6894" s="6">
        <v>0</v>
      </c>
      <c r="W6894" s="5">
        <v>0</v>
      </c>
      <c r="X6894" s="6">
        <v>0</v>
      </c>
      <c r="Y6894" s="5">
        <v>0</v>
      </c>
      <c r="Z6894" s="6">
        <v>0</v>
      </c>
      <c r="AA6894" s="5">
        <v>0</v>
      </c>
      <c r="AB6894" s="6">
        <v>0</v>
      </c>
      <c r="AC6894" s="5">
        <v>0</v>
      </c>
      <c r="AD6894" s="6">
        <v>0</v>
      </c>
      <c r="AE6894" s="5">
        <v>0</v>
      </c>
      <c r="AF6894" s="6">
        <v>0</v>
      </c>
    </row>
    <row r="6895" spans="2:32" x14ac:dyDescent="0.35">
      <c r="B6895" s="1" t="s">
        <v>647</v>
      </c>
      <c r="C6895" s="5">
        <v>0</v>
      </c>
      <c r="D6895" s="6">
        <v>0</v>
      </c>
      <c r="E6895" s="5">
        <v>0</v>
      </c>
      <c r="F6895" s="6">
        <v>0</v>
      </c>
      <c r="G6895" s="5">
        <v>0</v>
      </c>
      <c r="H6895" s="6">
        <v>0</v>
      </c>
      <c r="I6895" s="5">
        <v>0</v>
      </c>
      <c r="J6895" s="6">
        <v>0</v>
      </c>
      <c r="K6895" s="5">
        <v>0</v>
      </c>
      <c r="L6895" s="6">
        <v>0</v>
      </c>
      <c r="M6895" s="5">
        <v>0</v>
      </c>
      <c r="N6895" s="6">
        <v>0</v>
      </c>
      <c r="O6895" s="5">
        <v>0</v>
      </c>
      <c r="P6895" s="6">
        <v>0</v>
      </c>
      <c r="Q6895" s="5">
        <v>0</v>
      </c>
      <c r="R6895" s="6">
        <v>0</v>
      </c>
      <c r="S6895" s="5">
        <v>0</v>
      </c>
      <c r="T6895" s="6">
        <v>0</v>
      </c>
      <c r="U6895" s="5">
        <v>0</v>
      </c>
      <c r="V6895" s="6">
        <v>0</v>
      </c>
      <c r="W6895" s="5">
        <v>0</v>
      </c>
      <c r="X6895" s="6">
        <v>0</v>
      </c>
      <c r="Y6895" s="5">
        <v>0</v>
      </c>
      <c r="Z6895" s="6">
        <v>0</v>
      </c>
      <c r="AA6895" s="5">
        <v>0</v>
      </c>
      <c r="AB6895" s="6">
        <v>0</v>
      </c>
      <c r="AC6895" s="5">
        <v>0</v>
      </c>
      <c r="AD6895" s="6">
        <v>0</v>
      </c>
      <c r="AE6895" s="5">
        <v>0</v>
      </c>
      <c r="AF6895" s="6">
        <v>0</v>
      </c>
    </row>
    <row r="6896" spans="2:32" x14ac:dyDescent="0.35">
      <c r="B6896" s="1" t="s">
        <v>649</v>
      </c>
      <c r="C6896" s="5">
        <v>0</v>
      </c>
      <c r="D6896" s="6">
        <v>0</v>
      </c>
      <c r="E6896" s="5">
        <v>0</v>
      </c>
      <c r="F6896" s="6">
        <v>0</v>
      </c>
      <c r="G6896" s="5">
        <v>0</v>
      </c>
      <c r="H6896" s="6">
        <v>0</v>
      </c>
      <c r="I6896" s="5">
        <v>0</v>
      </c>
      <c r="J6896" s="6">
        <v>0</v>
      </c>
      <c r="K6896" s="5">
        <v>0</v>
      </c>
      <c r="L6896" s="6">
        <v>0</v>
      </c>
      <c r="M6896" s="5">
        <v>0</v>
      </c>
      <c r="N6896" s="6">
        <v>0</v>
      </c>
      <c r="O6896" s="5">
        <v>0</v>
      </c>
      <c r="P6896" s="6">
        <v>0</v>
      </c>
      <c r="Q6896" s="5">
        <v>0</v>
      </c>
      <c r="R6896" s="6">
        <v>0</v>
      </c>
      <c r="S6896" s="5">
        <v>0</v>
      </c>
      <c r="T6896" s="6">
        <v>0</v>
      </c>
      <c r="U6896" s="5">
        <v>0</v>
      </c>
      <c r="V6896" s="6">
        <v>0</v>
      </c>
      <c r="W6896" s="5">
        <v>0</v>
      </c>
      <c r="X6896" s="6">
        <v>0</v>
      </c>
      <c r="Y6896" s="5">
        <v>0</v>
      </c>
      <c r="Z6896" s="6">
        <v>0</v>
      </c>
      <c r="AA6896" s="5">
        <v>0</v>
      </c>
      <c r="AB6896" s="6">
        <v>0</v>
      </c>
      <c r="AC6896" s="5">
        <v>0</v>
      </c>
      <c r="AD6896" s="6">
        <v>0</v>
      </c>
      <c r="AE6896" s="5">
        <v>0</v>
      </c>
      <c r="AF6896" s="6">
        <v>0</v>
      </c>
    </row>
    <row r="6897" spans="2:32" x14ac:dyDescent="0.35">
      <c r="B6897" s="1" t="s">
        <v>650</v>
      </c>
      <c r="C6897" s="5">
        <v>0</v>
      </c>
      <c r="D6897" s="6">
        <v>0</v>
      </c>
      <c r="E6897" s="5">
        <v>0</v>
      </c>
      <c r="F6897" s="6">
        <v>0</v>
      </c>
      <c r="G6897" s="5">
        <v>0</v>
      </c>
      <c r="H6897" s="6">
        <v>0</v>
      </c>
      <c r="I6897" s="5">
        <v>0</v>
      </c>
      <c r="J6897" s="6">
        <v>0</v>
      </c>
      <c r="K6897" s="5">
        <v>0</v>
      </c>
      <c r="L6897" s="6">
        <v>0</v>
      </c>
      <c r="M6897" s="5">
        <v>0</v>
      </c>
      <c r="N6897" s="6">
        <v>0</v>
      </c>
      <c r="O6897" s="5">
        <v>0</v>
      </c>
      <c r="P6897" s="6">
        <v>0</v>
      </c>
      <c r="Q6897" s="5">
        <v>0</v>
      </c>
      <c r="R6897" s="6">
        <v>0</v>
      </c>
      <c r="S6897" s="5">
        <v>0</v>
      </c>
      <c r="T6897" s="6">
        <v>0</v>
      </c>
      <c r="U6897" s="5">
        <v>0</v>
      </c>
      <c r="V6897" s="6">
        <v>0</v>
      </c>
      <c r="W6897" s="5">
        <v>0</v>
      </c>
      <c r="X6897" s="6">
        <v>0</v>
      </c>
      <c r="Y6897" s="5">
        <v>0</v>
      </c>
      <c r="Z6897" s="6">
        <v>0</v>
      </c>
      <c r="AA6897" s="5">
        <v>0</v>
      </c>
      <c r="AB6897" s="6">
        <v>0</v>
      </c>
      <c r="AC6897" s="5">
        <v>0</v>
      </c>
      <c r="AD6897" s="6">
        <v>0</v>
      </c>
      <c r="AE6897" s="5">
        <v>0</v>
      </c>
      <c r="AF6897" s="6">
        <v>0</v>
      </c>
    </row>
    <row r="6898" spans="2:32" x14ac:dyDescent="0.35">
      <c r="B6898" s="2" t="s">
        <v>12</v>
      </c>
    </row>
    <row r="6899" spans="2:32" x14ac:dyDescent="0.35">
      <c r="B6899" s="1" t="s">
        <v>656</v>
      </c>
      <c r="C6899" s="5">
        <v>0</v>
      </c>
      <c r="D6899" s="6">
        <v>0</v>
      </c>
      <c r="E6899" s="5">
        <v>0</v>
      </c>
      <c r="F6899" s="6">
        <v>0</v>
      </c>
      <c r="G6899" s="5">
        <v>0</v>
      </c>
      <c r="H6899" s="6">
        <v>0</v>
      </c>
      <c r="I6899" s="5">
        <v>0</v>
      </c>
      <c r="J6899" s="6">
        <v>0</v>
      </c>
      <c r="K6899" s="5">
        <v>0</v>
      </c>
      <c r="L6899" s="6">
        <v>0</v>
      </c>
      <c r="M6899" s="5">
        <v>0</v>
      </c>
      <c r="N6899" s="6">
        <v>0</v>
      </c>
      <c r="O6899" s="5">
        <v>0</v>
      </c>
      <c r="P6899" s="6">
        <v>0</v>
      </c>
      <c r="Q6899" s="5">
        <v>0</v>
      </c>
      <c r="R6899" s="6">
        <v>0</v>
      </c>
      <c r="S6899" s="5">
        <v>0</v>
      </c>
      <c r="T6899" s="6">
        <v>0</v>
      </c>
      <c r="U6899" s="5">
        <v>0</v>
      </c>
      <c r="V6899" s="6">
        <v>0</v>
      </c>
      <c r="W6899" s="5">
        <v>0</v>
      </c>
      <c r="X6899" s="6">
        <v>0</v>
      </c>
      <c r="Y6899" s="5">
        <v>0</v>
      </c>
      <c r="Z6899" s="6">
        <v>0</v>
      </c>
      <c r="AA6899" s="5">
        <v>0</v>
      </c>
      <c r="AB6899" s="6">
        <v>0</v>
      </c>
      <c r="AC6899" s="5">
        <v>0</v>
      </c>
      <c r="AD6899" s="6">
        <v>0</v>
      </c>
      <c r="AE6899" s="5">
        <v>0</v>
      </c>
      <c r="AF6899" s="6">
        <v>0</v>
      </c>
    </row>
    <row r="6900" spans="2:32" x14ac:dyDescent="0.35">
      <c r="B6900" s="1" t="s">
        <v>658</v>
      </c>
      <c r="C6900" s="5">
        <v>0</v>
      </c>
      <c r="D6900" s="6">
        <v>0</v>
      </c>
      <c r="E6900" s="5">
        <v>0</v>
      </c>
      <c r="F6900" s="6">
        <v>0</v>
      </c>
      <c r="G6900" s="5">
        <v>0</v>
      </c>
      <c r="H6900" s="6">
        <v>0</v>
      </c>
      <c r="I6900" s="5">
        <v>0</v>
      </c>
      <c r="J6900" s="6">
        <v>0</v>
      </c>
      <c r="K6900" s="5">
        <v>0</v>
      </c>
      <c r="L6900" s="6">
        <v>0</v>
      </c>
      <c r="M6900" s="5">
        <v>0</v>
      </c>
      <c r="N6900" s="6">
        <v>0</v>
      </c>
      <c r="O6900" s="5">
        <v>0</v>
      </c>
      <c r="P6900" s="6">
        <v>0</v>
      </c>
      <c r="Q6900" s="5">
        <v>0</v>
      </c>
      <c r="R6900" s="6">
        <v>0</v>
      </c>
      <c r="S6900" s="5">
        <v>0</v>
      </c>
      <c r="T6900" s="6">
        <v>0</v>
      </c>
      <c r="U6900" s="5">
        <v>0</v>
      </c>
      <c r="V6900" s="6">
        <v>0</v>
      </c>
      <c r="W6900" s="5">
        <v>0</v>
      </c>
      <c r="X6900" s="6">
        <v>0</v>
      </c>
      <c r="Y6900" s="5">
        <v>0</v>
      </c>
      <c r="Z6900" s="6">
        <v>0</v>
      </c>
      <c r="AA6900" s="5">
        <v>0</v>
      </c>
      <c r="AB6900" s="6">
        <v>0</v>
      </c>
      <c r="AC6900" s="5">
        <v>0</v>
      </c>
      <c r="AD6900" s="6">
        <v>0</v>
      </c>
      <c r="AE6900" s="5">
        <v>0</v>
      </c>
      <c r="AF6900" s="6">
        <v>0</v>
      </c>
    </row>
    <row r="6901" spans="2:32" x14ac:dyDescent="0.35">
      <c r="B6901" s="1" t="s">
        <v>669</v>
      </c>
      <c r="C6901" s="5">
        <v>1.2099999999999999E-3</v>
      </c>
      <c r="D6901" s="6">
        <v>0.73699999999999999</v>
      </c>
      <c r="E6901" s="5">
        <v>0</v>
      </c>
      <c r="F6901" s="6">
        <v>0</v>
      </c>
      <c r="G6901" s="5">
        <v>0</v>
      </c>
      <c r="H6901" s="6">
        <v>0</v>
      </c>
      <c r="I6901" s="5">
        <v>0</v>
      </c>
      <c r="J6901" s="6">
        <v>0</v>
      </c>
      <c r="K6901" s="5">
        <v>0</v>
      </c>
      <c r="L6901" s="6">
        <v>0</v>
      </c>
      <c r="M6901" s="5">
        <v>0</v>
      </c>
      <c r="N6901" s="6">
        <v>0</v>
      </c>
      <c r="O6901" s="5">
        <v>0</v>
      </c>
      <c r="P6901" s="6">
        <v>0</v>
      </c>
      <c r="Q6901" s="5">
        <v>0</v>
      </c>
      <c r="R6901" s="6">
        <v>0</v>
      </c>
      <c r="S6901" s="5">
        <v>0</v>
      </c>
      <c r="T6901" s="6">
        <v>0</v>
      </c>
      <c r="U6901" s="5">
        <v>0</v>
      </c>
      <c r="V6901" s="6">
        <v>0</v>
      </c>
      <c r="W6901" s="5">
        <v>0</v>
      </c>
      <c r="X6901" s="6">
        <v>0</v>
      </c>
      <c r="Y6901" s="5">
        <v>0</v>
      </c>
      <c r="Z6901" s="6">
        <v>0</v>
      </c>
      <c r="AA6901" s="5">
        <v>8.2400000000000008E-3</v>
      </c>
      <c r="AB6901" s="6">
        <v>0.73699999999999999</v>
      </c>
      <c r="AC6901" s="5">
        <v>0</v>
      </c>
      <c r="AD6901" s="6">
        <v>0</v>
      </c>
      <c r="AE6901" s="5">
        <v>0</v>
      </c>
      <c r="AF6901" s="6">
        <v>0</v>
      </c>
    </row>
    <row r="6902" spans="2:32" x14ac:dyDescent="0.35">
      <c r="B6902" s="1" t="s">
        <v>670</v>
      </c>
      <c r="C6902" s="5">
        <v>0</v>
      </c>
      <c r="D6902" s="6">
        <v>0</v>
      </c>
      <c r="E6902" s="5">
        <v>0</v>
      </c>
      <c r="F6902" s="6">
        <v>0</v>
      </c>
      <c r="G6902" s="5">
        <v>0</v>
      </c>
      <c r="H6902" s="6">
        <v>0</v>
      </c>
      <c r="I6902" s="5">
        <v>0</v>
      </c>
      <c r="J6902" s="6">
        <v>0</v>
      </c>
      <c r="K6902" s="5">
        <v>0</v>
      </c>
      <c r="L6902" s="6">
        <v>0</v>
      </c>
      <c r="M6902" s="5">
        <v>0</v>
      </c>
      <c r="N6902" s="6">
        <v>0</v>
      </c>
      <c r="O6902" s="5">
        <v>0</v>
      </c>
      <c r="P6902" s="6">
        <v>0</v>
      </c>
      <c r="Q6902" s="5">
        <v>0</v>
      </c>
      <c r="R6902" s="6">
        <v>0</v>
      </c>
      <c r="S6902" s="5">
        <v>0</v>
      </c>
      <c r="T6902" s="6">
        <v>0</v>
      </c>
      <c r="U6902" s="5">
        <v>0</v>
      </c>
      <c r="V6902" s="6">
        <v>0</v>
      </c>
      <c r="W6902" s="5">
        <v>0</v>
      </c>
      <c r="X6902" s="6">
        <v>0</v>
      </c>
      <c r="Y6902" s="5">
        <v>0</v>
      </c>
      <c r="Z6902" s="6">
        <v>0</v>
      </c>
      <c r="AA6902" s="5">
        <v>0</v>
      </c>
      <c r="AB6902" s="6">
        <v>0</v>
      </c>
      <c r="AC6902" s="5">
        <v>0</v>
      </c>
      <c r="AD6902" s="6">
        <v>0</v>
      </c>
      <c r="AE6902" s="5">
        <v>0</v>
      </c>
      <c r="AF6902" s="6">
        <v>0</v>
      </c>
    </row>
    <row r="6903" spans="2:32" x14ac:dyDescent="0.35">
      <c r="B6903" s="1" t="s">
        <v>671</v>
      </c>
      <c r="C6903" s="5">
        <v>0</v>
      </c>
      <c r="D6903" s="6">
        <v>0</v>
      </c>
      <c r="E6903" s="5">
        <v>0</v>
      </c>
      <c r="F6903" s="6">
        <v>0</v>
      </c>
      <c r="G6903" s="5">
        <v>0</v>
      </c>
      <c r="H6903" s="6">
        <v>0</v>
      </c>
      <c r="I6903" s="5">
        <v>0</v>
      </c>
      <c r="J6903" s="6">
        <v>0</v>
      </c>
      <c r="K6903" s="5">
        <v>0</v>
      </c>
      <c r="L6903" s="6">
        <v>0</v>
      </c>
      <c r="M6903" s="5">
        <v>0</v>
      </c>
      <c r="N6903" s="6">
        <v>0</v>
      </c>
      <c r="O6903" s="5">
        <v>0</v>
      </c>
      <c r="P6903" s="6">
        <v>0</v>
      </c>
      <c r="Q6903" s="5">
        <v>0</v>
      </c>
      <c r="R6903" s="6">
        <v>0</v>
      </c>
      <c r="S6903" s="5">
        <v>0</v>
      </c>
      <c r="T6903" s="6">
        <v>0</v>
      </c>
      <c r="U6903" s="5">
        <v>0</v>
      </c>
      <c r="V6903" s="6">
        <v>0</v>
      </c>
      <c r="W6903" s="5">
        <v>0</v>
      </c>
      <c r="X6903" s="6">
        <v>0</v>
      </c>
      <c r="Y6903" s="5">
        <v>0</v>
      </c>
      <c r="Z6903" s="6">
        <v>0</v>
      </c>
      <c r="AA6903" s="5">
        <v>0</v>
      </c>
      <c r="AB6903" s="6">
        <v>0</v>
      </c>
      <c r="AC6903" s="5">
        <v>0</v>
      </c>
      <c r="AD6903" s="6">
        <v>0</v>
      </c>
      <c r="AE6903" s="5">
        <v>0</v>
      </c>
      <c r="AF6903" s="6">
        <v>0</v>
      </c>
    </row>
    <row r="6904" spans="2:32" x14ac:dyDescent="0.35">
      <c r="B6904" s="1" t="s">
        <v>1505</v>
      </c>
      <c r="C6904" s="5">
        <v>2.257E-2</v>
      </c>
      <c r="D6904" s="6">
        <v>13.688000000000001</v>
      </c>
      <c r="E6904" s="5">
        <v>0</v>
      </c>
      <c r="F6904" s="6">
        <v>0</v>
      </c>
      <c r="G6904" s="5">
        <v>7.9689999999999997E-2</v>
      </c>
      <c r="H6904" s="6">
        <v>3.7229999999999999</v>
      </c>
      <c r="I6904" s="5">
        <v>0</v>
      </c>
      <c r="J6904" s="6">
        <v>0</v>
      </c>
      <c r="K6904" s="5">
        <v>6.0179999999999997E-2</v>
      </c>
      <c r="L6904" s="6">
        <v>1.35</v>
      </c>
      <c r="M6904" s="5">
        <v>0</v>
      </c>
      <c r="N6904" s="6">
        <v>0</v>
      </c>
      <c r="O6904" s="5">
        <v>2.179E-2</v>
      </c>
      <c r="P6904" s="6">
        <v>0.437</v>
      </c>
      <c r="Q6904" s="5">
        <v>9.6500000000000006E-3</v>
      </c>
      <c r="R6904" s="6">
        <v>0.21299999999999999</v>
      </c>
      <c r="S6904" s="5">
        <v>1.882E-2</v>
      </c>
      <c r="T6904" s="6">
        <v>1.379</v>
      </c>
      <c r="U6904" s="5">
        <v>0</v>
      </c>
      <c r="V6904" s="6">
        <v>0</v>
      </c>
      <c r="W6904" s="5">
        <v>0</v>
      </c>
      <c r="X6904" s="6">
        <v>0</v>
      </c>
      <c r="Y6904" s="5">
        <v>2.6169999999999999E-2</v>
      </c>
      <c r="Z6904" s="6">
        <v>1.452</v>
      </c>
      <c r="AA6904" s="5">
        <v>2.9319999999999999E-2</v>
      </c>
      <c r="AB6904" s="6">
        <v>2.6219999999999999</v>
      </c>
      <c r="AC6904" s="5">
        <v>0</v>
      </c>
      <c r="AD6904" s="6">
        <v>0</v>
      </c>
      <c r="AE6904" s="5">
        <v>4.9639999999999997E-2</v>
      </c>
      <c r="AF6904" s="6">
        <v>2.5129999999999999</v>
      </c>
    </row>
    <row r="6905" spans="2:32" x14ac:dyDescent="0.35">
      <c r="B6905" s="1" t="s">
        <v>676</v>
      </c>
      <c r="C6905" s="5">
        <v>2.6970000000000001E-2</v>
      </c>
      <c r="D6905" s="6">
        <v>16.36</v>
      </c>
      <c r="E6905" s="5">
        <v>0</v>
      </c>
      <c r="F6905" s="6">
        <v>0</v>
      </c>
      <c r="G6905" s="5">
        <v>0</v>
      </c>
      <c r="H6905" s="6">
        <v>0</v>
      </c>
      <c r="I6905" s="5">
        <v>1.3780000000000001E-2</v>
      </c>
      <c r="J6905" s="6">
        <v>0.255</v>
      </c>
      <c r="K6905" s="5">
        <v>9.4500000000000001E-3</v>
      </c>
      <c r="L6905" s="6">
        <v>0.21199999999999999</v>
      </c>
      <c r="M6905" s="5">
        <v>0</v>
      </c>
      <c r="N6905" s="6">
        <v>0</v>
      </c>
      <c r="O6905" s="5">
        <v>2.7879999999999999E-2</v>
      </c>
      <c r="P6905" s="6">
        <v>0.55900000000000005</v>
      </c>
      <c r="Q6905" s="5">
        <v>0</v>
      </c>
      <c r="R6905" s="6">
        <v>0</v>
      </c>
      <c r="S6905" s="5">
        <v>0</v>
      </c>
      <c r="T6905" s="6">
        <v>0</v>
      </c>
      <c r="U6905" s="5">
        <v>0</v>
      </c>
      <c r="V6905" s="6">
        <v>0</v>
      </c>
      <c r="W6905" s="5">
        <v>2.1149999999999999E-2</v>
      </c>
      <c r="X6905" s="6">
        <v>0.24199999999999999</v>
      </c>
      <c r="Y6905" s="5">
        <v>5.6869999999999997E-2</v>
      </c>
      <c r="Z6905" s="6">
        <v>3.1549999999999998</v>
      </c>
      <c r="AA6905" s="5">
        <v>9.5860000000000001E-2</v>
      </c>
      <c r="AB6905" s="6">
        <v>8.5719999999999992</v>
      </c>
      <c r="AC6905" s="5">
        <v>2.8049999999999999E-2</v>
      </c>
      <c r="AD6905" s="6">
        <v>3.3639999999999999</v>
      </c>
      <c r="AE6905" s="5">
        <v>0</v>
      </c>
      <c r="AF6905" s="6">
        <v>0</v>
      </c>
    </row>
    <row r="6906" spans="2:32" x14ac:dyDescent="0.35">
      <c r="B6906" s="1" t="s">
        <v>678</v>
      </c>
      <c r="C6906" s="5">
        <v>8.8999999999999995E-4</v>
      </c>
      <c r="D6906" s="6">
        <v>0.54200000000000004</v>
      </c>
      <c r="E6906" s="5">
        <v>0</v>
      </c>
      <c r="F6906" s="6">
        <v>0</v>
      </c>
      <c r="G6906" s="5">
        <v>0</v>
      </c>
      <c r="H6906" s="6">
        <v>0</v>
      </c>
      <c r="I6906" s="5">
        <v>0</v>
      </c>
      <c r="J6906" s="6">
        <v>0</v>
      </c>
      <c r="K6906" s="5">
        <v>2.4160000000000001E-2</v>
      </c>
      <c r="L6906" s="6">
        <v>0.54200000000000004</v>
      </c>
      <c r="M6906" s="5">
        <v>0</v>
      </c>
      <c r="N6906" s="6">
        <v>0</v>
      </c>
      <c r="O6906" s="5">
        <v>0</v>
      </c>
      <c r="P6906" s="6">
        <v>0</v>
      </c>
      <c r="Q6906" s="5">
        <v>0</v>
      </c>
      <c r="R6906" s="6">
        <v>0</v>
      </c>
      <c r="S6906" s="5">
        <v>0</v>
      </c>
      <c r="T6906" s="6">
        <v>0</v>
      </c>
      <c r="U6906" s="5">
        <v>0</v>
      </c>
      <c r="V6906" s="6">
        <v>0</v>
      </c>
      <c r="W6906" s="5">
        <v>0</v>
      </c>
      <c r="X6906" s="6">
        <v>0</v>
      </c>
      <c r="Y6906" s="5">
        <v>0</v>
      </c>
      <c r="Z6906" s="6">
        <v>0</v>
      </c>
      <c r="AA6906" s="5">
        <v>0</v>
      </c>
      <c r="AB6906" s="6">
        <v>0</v>
      </c>
      <c r="AC6906" s="5">
        <v>0</v>
      </c>
      <c r="AD6906" s="6">
        <v>0</v>
      </c>
      <c r="AE6906" s="5">
        <v>0</v>
      </c>
      <c r="AF6906" s="6">
        <v>0</v>
      </c>
    </row>
    <row r="6907" spans="2:32" x14ac:dyDescent="0.35">
      <c r="B6907" s="1" t="s">
        <v>679</v>
      </c>
      <c r="C6907" s="5">
        <v>1.3799999999999999E-3</v>
      </c>
      <c r="D6907" s="6">
        <v>0.83699999999999997</v>
      </c>
      <c r="E6907" s="5">
        <v>0</v>
      </c>
      <c r="F6907" s="6">
        <v>0</v>
      </c>
      <c r="G6907" s="5">
        <v>0</v>
      </c>
      <c r="H6907" s="6">
        <v>0</v>
      </c>
      <c r="I6907" s="5">
        <v>0</v>
      </c>
      <c r="J6907" s="6">
        <v>0</v>
      </c>
      <c r="K6907" s="5">
        <v>3.7310000000000003E-2</v>
      </c>
      <c r="L6907" s="6">
        <v>0.83699999999999997</v>
      </c>
      <c r="M6907" s="5">
        <v>0</v>
      </c>
      <c r="N6907" s="6">
        <v>0</v>
      </c>
      <c r="O6907" s="5">
        <v>0</v>
      </c>
      <c r="P6907" s="6">
        <v>0</v>
      </c>
      <c r="Q6907" s="5">
        <v>0</v>
      </c>
      <c r="R6907" s="6">
        <v>0</v>
      </c>
      <c r="S6907" s="5">
        <v>0</v>
      </c>
      <c r="T6907" s="6">
        <v>0</v>
      </c>
      <c r="U6907" s="5">
        <v>0</v>
      </c>
      <c r="V6907" s="6">
        <v>0</v>
      </c>
      <c r="W6907" s="5">
        <v>0</v>
      </c>
      <c r="X6907" s="6">
        <v>0</v>
      </c>
      <c r="Y6907" s="5">
        <v>0</v>
      </c>
      <c r="Z6907" s="6">
        <v>0</v>
      </c>
      <c r="AA6907" s="5">
        <v>0</v>
      </c>
      <c r="AB6907" s="6">
        <v>0</v>
      </c>
      <c r="AC6907" s="5">
        <v>0</v>
      </c>
      <c r="AD6907" s="6">
        <v>0</v>
      </c>
      <c r="AE6907" s="5">
        <v>0</v>
      </c>
      <c r="AF6907" s="6">
        <v>0</v>
      </c>
    </row>
    <row r="6908" spans="2:32" x14ac:dyDescent="0.35">
      <c r="B6908" s="2" t="s">
        <v>13</v>
      </c>
    </row>
    <row r="6909" spans="2:32" x14ac:dyDescent="0.35">
      <c r="B6909" s="1" t="s">
        <v>682</v>
      </c>
      <c r="C6909" s="5">
        <v>8.1960000000000005E-2</v>
      </c>
      <c r="D6909" s="6">
        <v>49.716999999999999</v>
      </c>
      <c r="E6909" s="5">
        <v>0</v>
      </c>
      <c r="F6909" s="6">
        <v>0</v>
      </c>
      <c r="G6909" s="5">
        <v>4.8250000000000001E-2</v>
      </c>
      <c r="H6909" s="6">
        <v>2.254</v>
      </c>
      <c r="I6909" s="5">
        <v>0</v>
      </c>
      <c r="J6909" s="6">
        <v>0</v>
      </c>
      <c r="K6909" s="5">
        <v>0</v>
      </c>
      <c r="L6909" s="6">
        <v>0</v>
      </c>
      <c r="M6909" s="5">
        <v>9.8899999999999995E-3</v>
      </c>
      <c r="N6909" s="6">
        <v>0.253</v>
      </c>
      <c r="O6909" s="5">
        <v>1.0919999999999999E-2</v>
      </c>
      <c r="P6909" s="6">
        <v>0.219</v>
      </c>
      <c r="Q6909" s="5">
        <v>0</v>
      </c>
      <c r="R6909" s="6">
        <v>0</v>
      </c>
      <c r="S6909" s="5">
        <v>0</v>
      </c>
      <c r="T6909" s="6">
        <v>0</v>
      </c>
      <c r="U6909" s="5">
        <v>9.8700000000000003E-3</v>
      </c>
      <c r="V6909" s="6">
        <v>0.29299999999999998</v>
      </c>
      <c r="W6909" s="5">
        <v>0</v>
      </c>
      <c r="X6909" s="6">
        <v>0</v>
      </c>
      <c r="Y6909" s="5">
        <v>0</v>
      </c>
      <c r="Z6909" s="6">
        <v>0</v>
      </c>
      <c r="AA6909" s="5">
        <v>5.04E-2</v>
      </c>
      <c r="AB6909" s="6">
        <v>4.5069999999999997</v>
      </c>
      <c r="AC6909" s="5">
        <v>0.30060999999999999</v>
      </c>
      <c r="AD6909" s="6">
        <v>36.051000000000002</v>
      </c>
      <c r="AE6909" s="5">
        <v>0.12126000000000001</v>
      </c>
      <c r="AF6909" s="6">
        <v>6.1390000000000002</v>
      </c>
    </row>
    <row r="6910" spans="2:32" x14ac:dyDescent="0.35">
      <c r="B6910" s="1" t="s">
        <v>1506</v>
      </c>
      <c r="C6910" s="5">
        <v>4.8739999999999999E-2</v>
      </c>
      <c r="D6910" s="6">
        <v>29.565999999999999</v>
      </c>
      <c r="E6910" s="5">
        <v>0</v>
      </c>
      <c r="F6910" s="6">
        <v>0</v>
      </c>
      <c r="G6910" s="5">
        <v>0</v>
      </c>
      <c r="H6910" s="6">
        <v>0</v>
      </c>
      <c r="I6910" s="5">
        <v>0</v>
      </c>
      <c r="J6910" s="6">
        <v>0</v>
      </c>
      <c r="K6910" s="5">
        <v>0</v>
      </c>
      <c r="L6910" s="6">
        <v>0</v>
      </c>
      <c r="M6910" s="5">
        <v>0</v>
      </c>
      <c r="N6910" s="6">
        <v>0</v>
      </c>
      <c r="O6910" s="5">
        <v>1.0919999999999999E-2</v>
      </c>
      <c r="P6910" s="6">
        <v>0.219</v>
      </c>
      <c r="Q6910" s="5">
        <v>0</v>
      </c>
      <c r="R6910" s="6">
        <v>0</v>
      </c>
      <c r="S6910" s="5">
        <v>3.952E-2</v>
      </c>
      <c r="T6910" s="6">
        <v>2.8959999999999999</v>
      </c>
      <c r="U6910" s="5">
        <v>0</v>
      </c>
      <c r="V6910" s="6">
        <v>0</v>
      </c>
      <c r="W6910" s="5">
        <v>0</v>
      </c>
      <c r="X6910" s="6">
        <v>0</v>
      </c>
      <c r="Y6910" s="5">
        <v>0</v>
      </c>
      <c r="Z6910" s="6">
        <v>0</v>
      </c>
      <c r="AA6910" s="5">
        <v>0</v>
      </c>
      <c r="AB6910" s="6">
        <v>0</v>
      </c>
      <c r="AC6910" s="5">
        <v>0.20498</v>
      </c>
      <c r="AD6910" s="6">
        <v>24.582999999999998</v>
      </c>
      <c r="AE6910" s="5">
        <v>3.6900000000000002E-2</v>
      </c>
      <c r="AF6910" s="6">
        <v>1.8680000000000001</v>
      </c>
    </row>
    <row r="6911" spans="2:32" x14ac:dyDescent="0.35">
      <c r="B6911" s="1" t="s">
        <v>688</v>
      </c>
      <c r="C6911" s="5">
        <v>1.3509999999999999E-2</v>
      </c>
      <c r="D6911" s="6">
        <v>8.1969999999999992</v>
      </c>
      <c r="E6911" s="5">
        <v>2.98E-2</v>
      </c>
      <c r="F6911" s="6">
        <v>0.63700000000000001</v>
      </c>
      <c r="G6911" s="5">
        <v>0</v>
      </c>
      <c r="H6911" s="6">
        <v>0</v>
      </c>
      <c r="I6911" s="5">
        <v>0</v>
      </c>
      <c r="J6911" s="6">
        <v>0</v>
      </c>
      <c r="K6911" s="5">
        <v>0</v>
      </c>
      <c r="L6911" s="6">
        <v>0</v>
      </c>
      <c r="M6911" s="5">
        <v>0</v>
      </c>
      <c r="N6911" s="6">
        <v>0</v>
      </c>
      <c r="O6911" s="5">
        <v>0</v>
      </c>
      <c r="P6911" s="6">
        <v>0</v>
      </c>
      <c r="Q6911" s="5">
        <v>0</v>
      </c>
      <c r="R6911" s="6">
        <v>0</v>
      </c>
      <c r="S6911" s="5">
        <v>0</v>
      </c>
      <c r="T6911" s="6">
        <v>0</v>
      </c>
      <c r="U6911" s="5">
        <v>9.8700000000000003E-3</v>
      </c>
      <c r="V6911" s="6">
        <v>0.29299999999999998</v>
      </c>
      <c r="W6911" s="5">
        <v>0</v>
      </c>
      <c r="X6911" s="6">
        <v>0</v>
      </c>
      <c r="Y6911" s="5">
        <v>0</v>
      </c>
      <c r="Z6911" s="6">
        <v>0</v>
      </c>
      <c r="AA6911" s="5">
        <v>3.2579999999999998E-2</v>
      </c>
      <c r="AB6911" s="6">
        <v>2.9129999999999998</v>
      </c>
      <c r="AC6911" s="5">
        <v>3.6299999999999999E-2</v>
      </c>
      <c r="AD6911" s="6">
        <v>4.3529999999999998</v>
      </c>
      <c r="AE6911" s="5">
        <v>0</v>
      </c>
      <c r="AF6911" s="6">
        <v>0</v>
      </c>
    </row>
    <row r="6912" spans="2:32" x14ac:dyDescent="0.35">
      <c r="B6912" s="1" t="s">
        <v>692</v>
      </c>
      <c r="C6912" s="5">
        <v>0</v>
      </c>
      <c r="D6912" s="6">
        <v>0</v>
      </c>
      <c r="E6912" s="5">
        <v>0</v>
      </c>
      <c r="F6912" s="6">
        <v>0</v>
      </c>
      <c r="G6912" s="5">
        <v>0</v>
      </c>
      <c r="H6912" s="6">
        <v>0</v>
      </c>
      <c r="I6912" s="5">
        <v>0</v>
      </c>
      <c r="J6912" s="6">
        <v>0</v>
      </c>
      <c r="K6912" s="5">
        <v>0</v>
      </c>
      <c r="L6912" s="6">
        <v>0</v>
      </c>
      <c r="M6912" s="5">
        <v>0</v>
      </c>
      <c r="N6912" s="6">
        <v>0</v>
      </c>
      <c r="O6912" s="5">
        <v>0</v>
      </c>
      <c r="P6912" s="6">
        <v>0</v>
      </c>
      <c r="Q6912" s="5">
        <v>0</v>
      </c>
      <c r="R6912" s="6">
        <v>0</v>
      </c>
      <c r="S6912" s="5">
        <v>0</v>
      </c>
      <c r="T6912" s="6">
        <v>0</v>
      </c>
      <c r="U6912" s="5">
        <v>0</v>
      </c>
      <c r="V6912" s="6">
        <v>0</v>
      </c>
      <c r="W6912" s="5">
        <v>0</v>
      </c>
      <c r="X6912" s="6">
        <v>0</v>
      </c>
      <c r="Y6912" s="5">
        <v>0</v>
      </c>
      <c r="Z6912" s="6">
        <v>0</v>
      </c>
      <c r="AA6912" s="5">
        <v>0</v>
      </c>
      <c r="AB6912" s="6">
        <v>0</v>
      </c>
      <c r="AC6912" s="5">
        <v>0</v>
      </c>
      <c r="AD6912" s="6">
        <v>0</v>
      </c>
      <c r="AE6912" s="5">
        <v>0</v>
      </c>
      <c r="AF6912" s="6">
        <v>0</v>
      </c>
    </row>
    <row r="6913" spans="2:32" x14ac:dyDescent="0.35">
      <c r="B6913" s="2" t="s">
        <v>14</v>
      </c>
    </row>
    <row r="6914" spans="2:32" x14ac:dyDescent="0.35">
      <c r="B6914" s="1" t="s">
        <v>694</v>
      </c>
      <c r="C6914" s="5">
        <v>0</v>
      </c>
      <c r="D6914" s="6">
        <v>0</v>
      </c>
      <c r="E6914" s="5">
        <v>0</v>
      </c>
      <c r="F6914" s="6">
        <v>0</v>
      </c>
      <c r="G6914" s="5">
        <v>0</v>
      </c>
      <c r="H6914" s="6">
        <v>0</v>
      </c>
      <c r="I6914" s="5">
        <v>0</v>
      </c>
      <c r="J6914" s="6">
        <v>0</v>
      </c>
      <c r="K6914" s="5">
        <v>0</v>
      </c>
      <c r="L6914" s="6">
        <v>0</v>
      </c>
      <c r="M6914" s="5">
        <v>0</v>
      </c>
      <c r="N6914" s="6">
        <v>0</v>
      </c>
      <c r="O6914" s="5">
        <v>0</v>
      </c>
      <c r="P6914" s="6">
        <v>0</v>
      </c>
      <c r="Q6914" s="5">
        <v>0</v>
      </c>
      <c r="R6914" s="6">
        <v>0</v>
      </c>
      <c r="S6914" s="5">
        <v>0</v>
      </c>
      <c r="T6914" s="6">
        <v>0</v>
      </c>
      <c r="U6914" s="5">
        <v>0</v>
      </c>
      <c r="V6914" s="6">
        <v>0</v>
      </c>
      <c r="W6914" s="5">
        <v>0</v>
      </c>
      <c r="X6914" s="6">
        <v>0</v>
      </c>
      <c r="Y6914" s="5">
        <v>0</v>
      </c>
      <c r="Z6914" s="6">
        <v>0</v>
      </c>
      <c r="AA6914" s="5">
        <v>0</v>
      </c>
      <c r="AB6914" s="6">
        <v>0</v>
      </c>
      <c r="AC6914" s="5">
        <v>0</v>
      </c>
      <c r="AD6914" s="6">
        <v>0</v>
      </c>
      <c r="AE6914" s="5">
        <v>0</v>
      </c>
      <c r="AF6914" s="6">
        <v>0</v>
      </c>
    </row>
    <row r="6915" spans="2:32" x14ac:dyDescent="0.35">
      <c r="B6915" s="2" t="s">
        <v>233</v>
      </c>
    </row>
    <row r="6916" spans="2:32" x14ac:dyDescent="0.35">
      <c r="B6916" s="1" t="s">
        <v>706</v>
      </c>
      <c r="C6916" s="5">
        <v>0</v>
      </c>
      <c r="D6916" s="6">
        <v>0</v>
      </c>
      <c r="E6916" s="5">
        <v>0</v>
      </c>
      <c r="F6916" s="6">
        <v>0</v>
      </c>
      <c r="G6916" s="5">
        <v>0</v>
      </c>
      <c r="H6916" s="6">
        <v>0</v>
      </c>
      <c r="I6916" s="5">
        <v>0</v>
      </c>
      <c r="J6916" s="6">
        <v>0</v>
      </c>
      <c r="K6916" s="5">
        <v>0</v>
      </c>
      <c r="L6916" s="6">
        <v>0</v>
      </c>
      <c r="M6916" s="5">
        <v>0</v>
      </c>
      <c r="N6916" s="6">
        <v>0</v>
      </c>
      <c r="O6916" s="5">
        <v>0</v>
      </c>
      <c r="P6916" s="6">
        <v>0</v>
      </c>
      <c r="Q6916" s="5">
        <v>0</v>
      </c>
      <c r="R6916" s="6">
        <v>0</v>
      </c>
      <c r="S6916" s="5">
        <v>0</v>
      </c>
      <c r="T6916" s="6">
        <v>0</v>
      </c>
      <c r="U6916" s="5">
        <v>0</v>
      </c>
      <c r="V6916" s="6">
        <v>0</v>
      </c>
      <c r="W6916" s="5">
        <v>0</v>
      </c>
      <c r="X6916" s="6">
        <v>0</v>
      </c>
      <c r="Y6916" s="5">
        <v>0</v>
      </c>
      <c r="Z6916" s="6">
        <v>0</v>
      </c>
      <c r="AA6916" s="5">
        <v>0</v>
      </c>
      <c r="AB6916" s="6">
        <v>0</v>
      </c>
      <c r="AC6916" s="5">
        <v>0</v>
      </c>
      <c r="AD6916" s="6">
        <v>0</v>
      </c>
      <c r="AE6916" s="5">
        <v>0</v>
      </c>
      <c r="AF6916" s="6">
        <v>0</v>
      </c>
    </row>
    <row r="6917" spans="2:32" x14ac:dyDescent="0.35">
      <c r="B6917" s="1" t="s">
        <v>1507</v>
      </c>
      <c r="C6917" s="5">
        <v>3.5E-4</v>
      </c>
      <c r="D6917" s="6">
        <v>0.21299999999999999</v>
      </c>
      <c r="E6917" s="5">
        <v>0</v>
      </c>
      <c r="F6917" s="6">
        <v>0</v>
      </c>
      <c r="G6917" s="5">
        <v>0</v>
      </c>
      <c r="H6917" s="6">
        <v>0</v>
      </c>
      <c r="I6917" s="5">
        <v>0</v>
      </c>
      <c r="J6917" s="6">
        <v>0</v>
      </c>
      <c r="K6917" s="5">
        <v>0</v>
      </c>
      <c r="L6917" s="6">
        <v>0</v>
      </c>
      <c r="M6917" s="5">
        <v>0</v>
      </c>
      <c r="N6917" s="6">
        <v>0</v>
      </c>
      <c r="O6917" s="5">
        <v>0</v>
      </c>
      <c r="P6917" s="6">
        <v>0</v>
      </c>
      <c r="Q6917" s="5">
        <v>9.6500000000000006E-3</v>
      </c>
      <c r="R6917" s="6">
        <v>0.21299999999999999</v>
      </c>
      <c r="S6917" s="5">
        <v>0</v>
      </c>
      <c r="T6917" s="6">
        <v>0</v>
      </c>
      <c r="U6917" s="5">
        <v>0</v>
      </c>
      <c r="V6917" s="6">
        <v>0</v>
      </c>
      <c r="W6917" s="5">
        <v>0</v>
      </c>
      <c r="X6917" s="6">
        <v>0</v>
      </c>
      <c r="Y6917" s="5">
        <v>0</v>
      </c>
      <c r="Z6917" s="6">
        <v>0</v>
      </c>
      <c r="AA6917" s="5">
        <v>0</v>
      </c>
      <c r="AB6917" s="6">
        <v>0</v>
      </c>
      <c r="AC6917" s="5">
        <v>0</v>
      </c>
      <c r="AD6917" s="6">
        <v>0</v>
      </c>
      <c r="AE6917" s="5">
        <v>0</v>
      </c>
      <c r="AF6917" s="6">
        <v>0</v>
      </c>
    </row>
    <row r="6918" spans="2:32" x14ac:dyDescent="0.35">
      <c r="B6918" s="1" t="s">
        <v>715</v>
      </c>
      <c r="C6918" s="5">
        <v>0</v>
      </c>
      <c r="D6918" s="6">
        <v>0</v>
      </c>
      <c r="E6918" s="5">
        <v>0</v>
      </c>
      <c r="F6918" s="6">
        <v>0</v>
      </c>
      <c r="G6918" s="5">
        <v>0</v>
      </c>
      <c r="H6918" s="6">
        <v>0</v>
      </c>
      <c r="I6918" s="5">
        <v>0</v>
      </c>
      <c r="J6918" s="6">
        <v>0</v>
      </c>
      <c r="K6918" s="5">
        <v>0</v>
      </c>
      <c r="L6918" s="6">
        <v>0</v>
      </c>
      <c r="M6918" s="5">
        <v>0</v>
      </c>
      <c r="N6918" s="6">
        <v>0</v>
      </c>
      <c r="O6918" s="5">
        <v>0</v>
      </c>
      <c r="P6918" s="6">
        <v>0</v>
      </c>
      <c r="Q6918" s="5">
        <v>0</v>
      </c>
      <c r="R6918" s="6">
        <v>0</v>
      </c>
      <c r="S6918" s="5">
        <v>0</v>
      </c>
      <c r="T6918" s="6">
        <v>0</v>
      </c>
      <c r="U6918" s="5">
        <v>0</v>
      </c>
      <c r="V6918" s="6">
        <v>0</v>
      </c>
      <c r="W6918" s="5">
        <v>0</v>
      </c>
      <c r="X6918" s="6">
        <v>0</v>
      </c>
      <c r="Y6918" s="5">
        <v>0</v>
      </c>
      <c r="Z6918" s="6">
        <v>0</v>
      </c>
      <c r="AA6918" s="5">
        <v>0</v>
      </c>
      <c r="AB6918" s="6">
        <v>0</v>
      </c>
      <c r="AC6918" s="5">
        <v>0</v>
      </c>
      <c r="AD6918" s="6">
        <v>0</v>
      </c>
      <c r="AE6918" s="5">
        <v>0</v>
      </c>
      <c r="AF6918" s="6">
        <v>0</v>
      </c>
    </row>
    <row r="6919" spans="2:32" x14ac:dyDescent="0.35">
      <c r="B6919" s="1" t="s">
        <v>718</v>
      </c>
      <c r="C6919" s="5">
        <v>4.7699999999999999E-3</v>
      </c>
      <c r="D6919" s="6">
        <v>2.8959999999999999</v>
      </c>
      <c r="E6919" s="5">
        <v>0</v>
      </c>
      <c r="F6919" s="6">
        <v>0</v>
      </c>
      <c r="G6919" s="5">
        <v>0</v>
      </c>
      <c r="H6919" s="6">
        <v>0</v>
      </c>
      <c r="I6919" s="5">
        <v>0</v>
      </c>
      <c r="J6919" s="6">
        <v>0</v>
      </c>
      <c r="K6919" s="5">
        <v>0</v>
      </c>
      <c r="L6919" s="6">
        <v>0</v>
      </c>
      <c r="M6919" s="5">
        <v>0</v>
      </c>
      <c r="N6919" s="6">
        <v>0</v>
      </c>
      <c r="O6919" s="5">
        <v>0</v>
      </c>
      <c r="P6919" s="6">
        <v>0</v>
      </c>
      <c r="Q6919" s="5">
        <v>0</v>
      </c>
      <c r="R6919" s="6">
        <v>0</v>
      </c>
      <c r="S6919" s="5">
        <v>3.952E-2</v>
      </c>
      <c r="T6919" s="6">
        <v>2.8959999999999999</v>
      </c>
      <c r="U6919" s="5">
        <v>0</v>
      </c>
      <c r="V6919" s="6">
        <v>0</v>
      </c>
      <c r="W6919" s="5">
        <v>0</v>
      </c>
      <c r="X6919" s="6">
        <v>0</v>
      </c>
      <c r="Y6919" s="5">
        <v>0</v>
      </c>
      <c r="Z6919" s="6">
        <v>0</v>
      </c>
      <c r="AA6919" s="5">
        <v>0</v>
      </c>
      <c r="AB6919" s="6">
        <v>0</v>
      </c>
      <c r="AC6919" s="5">
        <v>0</v>
      </c>
      <c r="AD6919" s="6">
        <v>0</v>
      </c>
      <c r="AE6919" s="5">
        <v>0</v>
      </c>
      <c r="AF6919" s="6">
        <v>0</v>
      </c>
    </row>
    <row r="6920" spans="2:32" x14ac:dyDescent="0.35">
      <c r="B6920" s="1" t="s">
        <v>1393</v>
      </c>
      <c r="C6920" s="5">
        <v>2.2699999999999999E-3</v>
      </c>
      <c r="D6920" s="6">
        <v>1.379</v>
      </c>
      <c r="E6920" s="5">
        <v>0</v>
      </c>
      <c r="F6920" s="6">
        <v>0</v>
      </c>
      <c r="G6920" s="5">
        <v>0</v>
      </c>
      <c r="H6920" s="6">
        <v>0</v>
      </c>
      <c r="I6920" s="5">
        <v>0</v>
      </c>
      <c r="J6920" s="6">
        <v>0</v>
      </c>
      <c r="K6920" s="5">
        <v>0</v>
      </c>
      <c r="L6920" s="6">
        <v>0</v>
      </c>
      <c r="M6920" s="5">
        <v>0</v>
      </c>
      <c r="N6920" s="6">
        <v>0</v>
      </c>
      <c r="O6920" s="5">
        <v>0</v>
      </c>
      <c r="P6920" s="6">
        <v>0</v>
      </c>
      <c r="Q6920" s="5">
        <v>0</v>
      </c>
      <c r="R6920" s="6">
        <v>0</v>
      </c>
      <c r="S6920" s="5">
        <v>1.882E-2</v>
      </c>
      <c r="T6920" s="6">
        <v>1.379</v>
      </c>
      <c r="U6920" s="5">
        <v>0</v>
      </c>
      <c r="V6920" s="6">
        <v>0</v>
      </c>
      <c r="W6920" s="5">
        <v>0</v>
      </c>
      <c r="X6920" s="6">
        <v>0</v>
      </c>
      <c r="Y6920" s="5">
        <v>0</v>
      </c>
      <c r="Z6920" s="6">
        <v>0</v>
      </c>
      <c r="AA6920" s="5">
        <v>0</v>
      </c>
      <c r="AB6920" s="6">
        <v>0</v>
      </c>
      <c r="AC6920" s="5">
        <v>0</v>
      </c>
      <c r="AD6920" s="6">
        <v>0</v>
      </c>
      <c r="AE6920" s="5">
        <v>0</v>
      </c>
      <c r="AF6920" s="6">
        <v>0</v>
      </c>
    </row>
    <row r="6921" spans="2:32" x14ac:dyDescent="0.35">
      <c r="B6921" s="1" t="s">
        <v>720</v>
      </c>
      <c r="C6921" s="5">
        <v>9.5499999999999995E-3</v>
      </c>
      <c r="D6921" s="6">
        <v>5.7919999999999998</v>
      </c>
      <c r="E6921" s="5">
        <v>0</v>
      </c>
      <c r="F6921" s="6">
        <v>0</v>
      </c>
      <c r="G6921" s="5">
        <v>0</v>
      </c>
      <c r="H6921" s="6">
        <v>0</v>
      </c>
      <c r="I6921" s="5">
        <v>0</v>
      </c>
      <c r="J6921" s="6">
        <v>0</v>
      </c>
      <c r="K6921" s="5">
        <v>0</v>
      </c>
      <c r="L6921" s="6">
        <v>0</v>
      </c>
      <c r="M6921" s="5">
        <v>0</v>
      </c>
      <c r="N6921" s="6">
        <v>0</v>
      </c>
      <c r="O6921" s="5">
        <v>0</v>
      </c>
      <c r="P6921" s="6">
        <v>0</v>
      </c>
      <c r="Q6921" s="5">
        <v>9.6500000000000006E-3</v>
      </c>
      <c r="R6921" s="6">
        <v>0.21299999999999999</v>
      </c>
      <c r="S6921" s="5">
        <v>0</v>
      </c>
      <c r="T6921" s="6">
        <v>0</v>
      </c>
      <c r="U6921" s="5">
        <v>0</v>
      </c>
      <c r="V6921" s="6">
        <v>0</v>
      </c>
      <c r="W6921" s="5">
        <v>1.057E-2</v>
      </c>
      <c r="X6921" s="6">
        <v>0.121</v>
      </c>
      <c r="Y6921" s="5">
        <v>8.5120000000000001E-2</v>
      </c>
      <c r="Z6921" s="6">
        <v>4.7220000000000004</v>
      </c>
      <c r="AA6921" s="5">
        <v>8.2400000000000008E-3</v>
      </c>
      <c r="AB6921" s="6">
        <v>0.73699999999999999</v>
      </c>
      <c r="AC6921" s="5">
        <v>0</v>
      </c>
      <c r="AD6921" s="6">
        <v>0</v>
      </c>
      <c r="AE6921" s="5">
        <v>0</v>
      </c>
      <c r="AF6921" s="6">
        <v>0</v>
      </c>
    </row>
    <row r="6922" spans="2:32" x14ac:dyDescent="0.35">
      <c r="B6922" s="1" t="s">
        <v>723</v>
      </c>
      <c r="C6922" s="5">
        <v>0</v>
      </c>
      <c r="D6922" s="6">
        <v>0</v>
      </c>
      <c r="E6922" s="5">
        <v>0</v>
      </c>
      <c r="F6922" s="6">
        <v>0</v>
      </c>
      <c r="G6922" s="5">
        <v>0</v>
      </c>
      <c r="H6922" s="6">
        <v>0</v>
      </c>
      <c r="I6922" s="5">
        <v>0</v>
      </c>
      <c r="J6922" s="6">
        <v>0</v>
      </c>
      <c r="K6922" s="5">
        <v>0</v>
      </c>
      <c r="L6922" s="6">
        <v>0</v>
      </c>
      <c r="M6922" s="5">
        <v>0</v>
      </c>
      <c r="N6922" s="6">
        <v>0</v>
      </c>
      <c r="O6922" s="5">
        <v>0</v>
      </c>
      <c r="P6922" s="6">
        <v>0</v>
      </c>
      <c r="Q6922" s="5">
        <v>0</v>
      </c>
      <c r="R6922" s="6">
        <v>0</v>
      </c>
      <c r="S6922" s="5">
        <v>0</v>
      </c>
      <c r="T6922" s="6">
        <v>0</v>
      </c>
      <c r="U6922" s="5">
        <v>0</v>
      </c>
      <c r="V6922" s="6">
        <v>0</v>
      </c>
      <c r="W6922" s="5">
        <v>0</v>
      </c>
      <c r="X6922" s="6">
        <v>0</v>
      </c>
      <c r="Y6922" s="5">
        <v>0</v>
      </c>
      <c r="Z6922" s="6">
        <v>0</v>
      </c>
      <c r="AA6922" s="5">
        <v>0</v>
      </c>
      <c r="AB6922" s="6">
        <v>0</v>
      </c>
      <c r="AC6922" s="5">
        <v>0</v>
      </c>
      <c r="AD6922" s="6">
        <v>0</v>
      </c>
      <c r="AE6922" s="5">
        <v>0</v>
      </c>
      <c r="AF6922" s="6">
        <v>0</v>
      </c>
    </row>
    <row r="6923" spans="2:32" x14ac:dyDescent="0.35">
      <c r="B6923" s="1" t="s">
        <v>725</v>
      </c>
      <c r="C6923" s="5">
        <v>0</v>
      </c>
      <c r="D6923" s="6">
        <v>0</v>
      </c>
      <c r="E6923" s="5">
        <v>0</v>
      </c>
      <c r="F6923" s="6">
        <v>0</v>
      </c>
      <c r="G6923" s="5">
        <v>0</v>
      </c>
      <c r="H6923" s="6">
        <v>0</v>
      </c>
      <c r="I6923" s="5">
        <v>0</v>
      </c>
      <c r="J6923" s="6">
        <v>0</v>
      </c>
      <c r="K6923" s="5">
        <v>0</v>
      </c>
      <c r="L6923" s="6">
        <v>0</v>
      </c>
      <c r="M6923" s="5">
        <v>0</v>
      </c>
      <c r="N6923" s="6">
        <v>0</v>
      </c>
      <c r="O6923" s="5">
        <v>0</v>
      </c>
      <c r="P6923" s="6">
        <v>0</v>
      </c>
      <c r="Q6923" s="5">
        <v>0</v>
      </c>
      <c r="R6923" s="6">
        <v>0</v>
      </c>
      <c r="S6923" s="5">
        <v>0</v>
      </c>
      <c r="T6923" s="6">
        <v>0</v>
      </c>
      <c r="U6923" s="5">
        <v>0</v>
      </c>
      <c r="V6923" s="6">
        <v>0</v>
      </c>
      <c r="W6923" s="5">
        <v>0</v>
      </c>
      <c r="X6923" s="6">
        <v>0</v>
      </c>
      <c r="Y6923" s="5">
        <v>0</v>
      </c>
      <c r="Z6923" s="6">
        <v>0</v>
      </c>
      <c r="AA6923" s="5">
        <v>0</v>
      </c>
      <c r="AB6923" s="6">
        <v>0</v>
      </c>
      <c r="AC6923" s="5">
        <v>0</v>
      </c>
      <c r="AD6923" s="6">
        <v>0</v>
      </c>
      <c r="AE6923" s="5">
        <v>0</v>
      </c>
      <c r="AF6923" s="6">
        <v>0</v>
      </c>
    </row>
    <row r="6924" spans="2:32" x14ac:dyDescent="0.35">
      <c r="B6924" s="1" t="s">
        <v>726</v>
      </c>
      <c r="C6924" s="5">
        <v>1.0489999999999999E-2</v>
      </c>
      <c r="D6924" s="6">
        <v>6.3609999999999998</v>
      </c>
      <c r="E6924" s="5">
        <v>6.2600000000000003E-2</v>
      </c>
      <c r="F6924" s="6">
        <v>1.3380000000000001</v>
      </c>
      <c r="G6924" s="5">
        <v>0</v>
      </c>
      <c r="H6924" s="6">
        <v>0</v>
      </c>
      <c r="I6924" s="5">
        <v>0</v>
      </c>
      <c r="J6924" s="6">
        <v>0</v>
      </c>
      <c r="K6924" s="5">
        <v>0</v>
      </c>
      <c r="L6924" s="6">
        <v>0</v>
      </c>
      <c r="M6924" s="5">
        <v>0</v>
      </c>
      <c r="N6924" s="6">
        <v>0</v>
      </c>
      <c r="O6924" s="5">
        <v>0</v>
      </c>
      <c r="P6924" s="6">
        <v>0</v>
      </c>
      <c r="Q6924" s="5">
        <v>8.9840000000000003E-2</v>
      </c>
      <c r="R6924" s="6">
        <v>1.9830000000000001</v>
      </c>
      <c r="S6924" s="5">
        <v>0</v>
      </c>
      <c r="T6924" s="6">
        <v>0</v>
      </c>
      <c r="U6924" s="5">
        <v>0</v>
      </c>
      <c r="V6924" s="6">
        <v>0</v>
      </c>
      <c r="W6924" s="5">
        <v>0</v>
      </c>
      <c r="X6924" s="6">
        <v>0</v>
      </c>
      <c r="Y6924" s="5">
        <v>2.6169999999999999E-2</v>
      </c>
      <c r="Z6924" s="6">
        <v>1.452</v>
      </c>
      <c r="AA6924" s="5">
        <v>8.2400000000000008E-3</v>
      </c>
      <c r="AB6924" s="6">
        <v>0.73699999999999999</v>
      </c>
      <c r="AC6924" s="5">
        <v>7.1000000000000004E-3</v>
      </c>
      <c r="AD6924" s="6">
        <v>0.85099999999999998</v>
      </c>
      <c r="AE6924" s="5">
        <v>0</v>
      </c>
      <c r="AF6924" s="6">
        <v>0</v>
      </c>
    </row>
    <row r="6925" spans="2:32" x14ac:dyDescent="0.35">
      <c r="B6925" s="1" t="s">
        <v>1508</v>
      </c>
      <c r="C6925" s="5">
        <v>8.8999999999999995E-4</v>
      </c>
      <c r="D6925" s="6">
        <v>0.53900000000000003</v>
      </c>
      <c r="E6925" s="5">
        <v>0</v>
      </c>
      <c r="F6925" s="6">
        <v>0</v>
      </c>
      <c r="G6925" s="5">
        <v>0</v>
      </c>
      <c r="H6925" s="6">
        <v>0</v>
      </c>
      <c r="I6925" s="5">
        <v>0</v>
      </c>
      <c r="J6925" s="6">
        <v>0</v>
      </c>
      <c r="K6925" s="5">
        <v>0</v>
      </c>
      <c r="L6925" s="6">
        <v>0</v>
      </c>
      <c r="M6925" s="5">
        <v>0</v>
      </c>
      <c r="N6925" s="6">
        <v>0</v>
      </c>
      <c r="O6925" s="5">
        <v>0</v>
      </c>
      <c r="P6925" s="6">
        <v>0</v>
      </c>
      <c r="Q6925" s="5">
        <v>0</v>
      </c>
      <c r="R6925" s="6">
        <v>0</v>
      </c>
      <c r="S6925" s="5">
        <v>7.3600000000000002E-3</v>
      </c>
      <c r="T6925" s="6">
        <v>0.53900000000000003</v>
      </c>
      <c r="U6925" s="5">
        <v>0</v>
      </c>
      <c r="V6925" s="6">
        <v>0</v>
      </c>
      <c r="W6925" s="5">
        <v>0</v>
      </c>
      <c r="X6925" s="6">
        <v>0</v>
      </c>
      <c r="Y6925" s="5">
        <v>0</v>
      </c>
      <c r="Z6925" s="6">
        <v>0</v>
      </c>
      <c r="AA6925" s="5">
        <v>0</v>
      </c>
      <c r="AB6925" s="6">
        <v>0</v>
      </c>
      <c r="AC6925" s="5">
        <v>0</v>
      </c>
      <c r="AD6925" s="6">
        <v>0</v>
      </c>
      <c r="AE6925" s="5">
        <v>0</v>
      </c>
      <c r="AF6925" s="6">
        <v>0</v>
      </c>
    </row>
    <row r="6926" spans="2:32" x14ac:dyDescent="0.35">
      <c r="B6926" s="1" t="s">
        <v>1509</v>
      </c>
      <c r="C6926" s="5">
        <v>1.24E-3</v>
      </c>
      <c r="D6926" s="6">
        <v>0.751</v>
      </c>
      <c r="E6926" s="5">
        <v>0</v>
      </c>
      <c r="F6926" s="6">
        <v>0</v>
      </c>
      <c r="G6926" s="5">
        <v>0</v>
      </c>
      <c r="H6926" s="6">
        <v>0</v>
      </c>
      <c r="I6926" s="5">
        <v>0</v>
      </c>
      <c r="J6926" s="6">
        <v>0</v>
      </c>
      <c r="K6926" s="5">
        <v>0</v>
      </c>
      <c r="L6926" s="6">
        <v>0</v>
      </c>
      <c r="M6926" s="5">
        <v>0</v>
      </c>
      <c r="N6926" s="6">
        <v>0</v>
      </c>
      <c r="O6926" s="5">
        <v>0</v>
      </c>
      <c r="P6926" s="6">
        <v>0</v>
      </c>
      <c r="Q6926" s="5">
        <v>0</v>
      </c>
      <c r="R6926" s="6">
        <v>0</v>
      </c>
      <c r="S6926" s="5">
        <v>0</v>
      </c>
      <c r="T6926" s="6">
        <v>0</v>
      </c>
      <c r="U6926" s="5">
        <v>2.5309999999999999E-2</v>
      </c>
      <c r="V6926" s="6">
        <v>0.751</v>
      </c>
      <c r="W6926" s="5">
        <v>0</v>
      </c>
      <c r="X6926" s="6">
        <v>0</v>
      </c>
      <c r="Y6926" s="5">
        <v>0</v>
      </c>
      <c r="Z6926" s="6">
        <v>0</v>
      </c>
      <c r="AA6926" s="5">
        <v>0</v>
      </c>
      <c r="AB6926" s="6">
        <v>0</v>
      </c>
      <c r="AC6926" s="5">
        <v>0</v>
      </c>
      <c r="AD6926" s="6">
        <v>0</v>
      </c>
      <c r="AE6926" s="5">
        <v>0</v>
      </c>
      <c r="AF6926" s="6">
        <v>0</v>
      </c>
    </row>
    <row r="6927" spans="2:32" x14ac:dyDescent="0.35">
      <c r="B6927" s="1" t="s">
        <v>1510</v>
      </c>
      <c r="C6927" s="5">
        <v>4.2000000000000002E-4</v>
      </c>
      <c r="D6927" s="6">
        <v>0.255</v>
      </c>
      <c r="E6927" s="5">
        <v>0</v>
      </c>
      <c r="F6927" s="6">
        <v>0</v>
      </c>
      <c r="G6927" s="5">
        <v>0</v>
      </c>
      <c r="H6927" s="6">
        <v>0</v>
      </c>
      <c r="I6927" s="5">
        <v>1.3780000000000001E-2</v>
      </c>
      <c r="J6927" s="6">
        <v>0.255</v>
      </c>
      <c r="K6927" s="5">
        <v>0</v>
      </c>
      <c r="L6927" s="6">
        <v>0</v>
      </c>
      <c r="M6927" s="5">
        <v>0</v>
      </c>
      <c r="N6927" s="6">
        <v>0</v>
      </c>
      <c r="O6927" s="5">
        <v>0</v>
      </c>
      <c r="P6927" s="6">
        <v>0</v>
      </c>
      <c r="Q6927" s="5">
        <v>0</v>
      </c>
      <c r="R6927" s="6">
        <v>0</v>
      </c>
      <c r="S6927" s="5">
        <v>0</v>
      </c>
      <c r="T6927" s="6">
        <v>0</v>
      </c>
      <c r="U6927" s="5">
        <v>0</v>
      </c>
      <c r="V6927" s="6">
        <v>0</v>
      </c>
      <c r="W6927" s="5">
        <v>0</v>
      </c>
      <c r="X6927" s="6">
        <v>0</v>
      </c>
      <c r="Y6927" s="5">
        <v>0</v>
      </c>
      <c r="Z6927" s="6">
        <v>0</v>
      </c>
      <c r="AA6927" s="5">
        <v>0</v>
      </c>
      <c r="AB6927" s="6">
        <v>0</v>
      </c>
      <c r="AC6927" s="5">
        <v>0</v>
      </c>
      <c r="AD6927" s="6">
        <v>0</v>
      </c>
      <c r="AE6927" s="5">
        <v>0</v>
      </c>
      <c r="AF6927" s="6">
        <v>0</v>
      </c>
    </row>
    <row r="6928" spans="2:32" x14ac:dyDescent="0.35">
      <c r="B6928" s="1" t="s">
        <v>737</v>
      </c>
      <c r="C6928" s="5">
        <v>0.19574</v>
      </c>
      <c r="D6928" s="6">
        <v>118.732</v>
      </c>
      <c r="E6928" s="5">
        <v>0.10340000000000001</v>
      </c>
      <c r="F6928" s="6">
        <v>2.21</v>
      </c>
      <c r="G6928" s="5">
        <v>0.21837000000000001</v>
      </c>
      <c r="H6928" s="6">
        <v>10.202</v>
      </c>
      <c r="I6928" s="5">
        <v>0.25585999999999998</v>
      </c>
      <c r="J6928" s="6">
        <v>4.7359999999999998</v>
      </c>
      <c r="K6928" s="5">
        <v>0.17126</v>
      </c>
      <c r="L6928" s="6">
        <v>3.8420000000000001</v>
      </c>
      <c r="M6928" s="5">
        <v>0.25861000000000001</v>
      </c>
      <c r="N6928" s="6">
        <v>6.6180000000000003</v>
      </c>
      <c r="O6928" s="5">
        <v>0.17868999999999999</v>
      </c>
      <c r="P6928" s="6">
        <v>3.5830000000000002</v>
      </c>
      <c r="Q6928" s="5">
        <v>0.19758000000000001</v>
      </c>
      <c r="R6928" s="6">
        <v>4.3609999999999998</v>
      </c>
      <c r="S6928" s="5">
        <v>9.7449999999999995E-2</v>
      </c>
      <c r="T6928" s="6">
        <v>7.141</v>
      </c>
      <c r="U6928" s="5">
        <v>0.15812999999999999</v>
      </c>
      <c r="V6928" s="6">
        <v>4.6920000000000002</v>
      </c>
      <c r="W6928" s="5">
        <v>0.25746000000000002</v>
      </c>
      <c r="X6928" s="6">
        <v>2.9460000000000002</v>
      </c>
      <c r="Y6928" s="5">
        <v>0.33339999999999997</v>
      </c>
      <c r="Z6928" s="6">
        <v>18.495999999999999</v>
      </c>
      <c r="AA6928" s="5">
        <v>0.17097999999999999</v>
      </c>
      <c r="AB6928" s="6">
        <v>15.289</v>
      </c>
      <c r="AC6928" s="5">
        <v>0.20927000000000001</v>
      </c>
      <c r="AD6928" s="6">
        <v>25.097000000000001</v>
      </c>
      <c r="AE6928" s="5">
        <v>0.18804000000000001</v>
      </c>
      <c r="AF6928" s="6">
        <v>9.52</v>
      </c>
    </row>
    <row r="6929" spans="2:32" x14ac:dyDescent="0.35">
      <c r="B6929" s="1" t="s">
        <v>1511</v>
      </c>
      <c r="C6929" s="5">
        <v>7.7999999999999999E-4</v>
      </c>
      <c r="D6929" s="6">
        <v>0.47299999999999998</v>
      </c>
      <c r="E6929" s="5">
        <v>0</v>
      </c>
      <c r="F6929" s="6">
        <v>0</v>
      </c>
      <c r="G6929" s="5">
        <v>0</v>
      </c>
      <c r="H6929" s="6">
        <v>0</v>
      </c>
      <c r="I6929" s="5">
        <v>0</v>
      </c>
      <c r="J6929" s="6">
        <v>0</v>
      </c>
      <c r="K6929" s="5">
        <v>0</v>
      </c>
      <c r="L6929" s="6">
        <v>0</v>
      </c>
      <c r="M6929" s="5">
        <v>0</v>
      </c>
      <c r="N6929" s="6">
        <v>0</v>
      </c>
      <c r="O6929" s="5">
        <v>0</v>
      </c>
      <c r="P6929" s="6">
        <v>0</v>
      </c>
      <c r="Q6929" s="5">
        <v>0</v>
      </c>
      <c r="R6929" s="6">
        <v>0</v>
      </c>
      <c r="S6929" s="5">
        <v>0</v>
      </c>
      <c r="T6929" s="6">
        <v>0</v>
      </c>
      <c r="U6929" s="5">
        <v>0</v>
      </c>
      <c r="V6929" s="6">
        <v>0</v>
      </c>
      <c r="W6929" s="5">
        <v>0</v>
      </c>
      <c r="X6929" s="6">
        <v>0</v>
      </c>
      <c r="Y6929" s="5">
        <v>0</v>
      </c>
      <c r="Z6929" s="6">
        <v>0</v>
      </c>
      <c r="AA6929" s="5">
        <v>0</v>
      </c>
      <c r="AB6929" s="6">
        <v>0</v>
      </c>
      <c r="AC6929" s="5">
        <v>0</v>
      </c>
      <c r="AD6929" s="6">
        <v>0</v>
      </c>
      <c r="AE6929" s="5">
        <v>9.3399999999999993E-3</v>
      </c>
      <c r="AF6929" s="6">
        <v>0.47299999999999998</v>
      </c>
    </row>
    <row r="6930" spans="2:32" x14ac:dyDescent="0.35">
      <c r="B6930" s="1" t="s">
        <v>1512</v>
      </c>
      <c r="C6930" s="5">
        <v>7.7999999999999999E-4</v>
      </c>
      <c r="D6930" s="6">
        <v>0.47299999999999998</v>
      </c>
      <c r="E6930" s="5">
        <v>0</v>
      </c>
      <c r="F6930" s="6">
        <v>0</v>
      </c>
      <c r="G6930" s="5">
        <v>0</v>
      </c>
      <c r="H6930" s="6">
        <v>0</v>
      </c>
      <c r="I6930" s="5">
        <v>0</v>
      </c>
      <c r="J6930" s="6">
        <v>0</v>
      </c>
      <c r="K6930" s="5">
        <v>0</v>
      </c>
      <c r="L6930" s="6">
        <v>0</v>
      </c>
      <c r="M6930" s="5">
        <v>0</v>
      </c>
      <c r="N6930" s="6">
        <v>0</v>
      </c>
      <c r="O6930" s="5">
        <v>0</v>
      </c>
      <c r="P6930" s="6">
        <v>0</v>
      </c>
      <c r="Q6930" s="5">
        <v>0</v>
      </c>
      <c r="R6930" s="6">
        <v>0</v>
      </c>
      <c r="S6930" s="5">
        <v>0</v>
      </c>
      <c r="T6930" s="6">
        <v>0</v>
      </c>
      <c r="U6930" s="5">
        <v>0</v>
      </c>
      <c r="V6930" s="6">
        <v>0</v>
      </c>
      <c r="W6930" s="5">
        <v>0</v>
      </c>
      <c r="X6930" s="6">
        <v>0</v>
      </c>
      <c r="Y6930" s="5">
        <v>0</v>
      </c>
      <c r="Z6930" s="6">
        <v>0</v>
      </c>
      <c r="AA6930" s="5">
        <v>0</v>
      </c>
      <c r="AB6930" s="6">
        <v>0</v>
      </c>
      <c r="AC6930" s="5">
        <v>0</v>
      </c>
      <c r="AD6930" s="6">
        <v>0</v>
      </c>
      <c r="AE6930" s="5">
        <v>9.3399999999999993E-3</v>
      </c>
      <c r="AF6930" s="6">
        <v>0.47299999999999998</v>
      </c>
    </row>
    <row r="6931" spans="2:32" x14ac:dyDescent="0.35">
      <c r="B6931" s="1" t="s">
        <v>741</v>
      </c>
      <c r="C6931" s="5">
        <v>0</v>
      </c>
      <c r="D6931" s="6">
        <v>0</v>
      </c>
      <c r="E6931" s="5">
        <v>0</v>
      </c>
      <c r="F6931" s="6">
        <v>0</v>
      </c>
      <c r="G6931" s="5">
        <v>0</v>
      </c>
      <c r="H6931" s="6">
        <v>0</v>
      </c>
      <c r="I6931" s="5">
        <v>0</v>
      </c>
      <c r="J6931" s="6">
        <v>0</v>
      </c>
      <c r="K6931" s="5">
        <v>0</v>
      </c>
      <c r="L6931" s="6">
        <v>0</v>
      </c>
      <c r="M6931" s="5">
        <v>0</v>
      </c>
      <c r="N6931" s="6">
        <v>0</v>
      </c>
      <c r="O6931" s="5">
        <v>0</v>
      </c>
      <c r="P6931" s="6">
        <v>0</v>
      </c>
      <c r="Q6931" s="5">
        <v>0</v>
      </c>
      <c r="R6931" s="6">
        <v>0</v>
      </c>
      <c r="S6931" s="5">
        <v>0</v>
      </c>
      <c r="T6931" s="6">
        <v>0</v>
      </c>
      <c r="U6931" s="5">
        <v>0</v>
      </c>
      <c r="V6931" s="6">
        <v>0</v>
      </c>
      <c r="W6931" s="5">
        <v>0</v>
      </c>
      <c r="X6931" s="6">
        <v>0</v>
      </c>
      <c r="Y6931" s="5">
        <v>0</v>
      </c>
      <c r="Z6931" s="6">
        <v>0</v>
      </c>
      <c r="AA6931" s="5">
        <v>0</v>
      </c>
      <c r="AB6931" s="6">
        <v>0</v>
      </c>
      <c r="AC6931" s="5">
        <v>0</v>
      </c>
      <c r="AD6931" s="6">
        <v>0</v>
      </c>
      <c r="AE6931" s="5">
        <v>0</v>
      </c>
      <c r="AF6931" s="6">
        <v>0</v>
      </c>
    </row>
    <row r="6932" spans="2:32" x14ac:dyDescent="0.35">
      <c r="B6932" s="1" t="s">
        <v>749</v>
      </c>
      <c r="C6932" s="5">
        <v>1.1050000000000001E-2</v>
      </c>
      <c r="D6932" s="6">
        <v>6.7030000000000003</v>
      </c>
      <c r="E6932" s="5">
        <v>0</v>
      </c>
      <c r="F6932" s="6">
        <v>0</v>
      </c>
      <c r="G6932" s="5">
        <v>0</v>
      </c>
      <c r="H6932" s="6">
        <v>0</v>
      </c>
      <c r="I6932" s="5">
        <v>0</v>
      </c>
      <c r="J6932" s="6">
        <v>0</v>
      </c>
      <c r="K6932" s="5">
        <v>0</v>
      </c>
      <c r="L6932" s="6">
        <v>0</v>
      </c>
      <c r="M6932" s="5">
        <v>0</v>
      </c>
      <c r="N6932" s="6">
        <v>0</v>
      </c>
      <c r="O6932" s="5">
        <v>1.0919999999999999E-2</v>
      </c>
      <c r="P6932" s="6">
        <v>0.219</v>
      </c>
      <c r="Q6932" s="5">
        <v>9.6500000000000006E-3</v>
      </c>
      <c r="R6932" s="6">
        <v>0.21299999999999999</v>
      </c>
      <c r="S6932" s="5">
        <v>0</v>
      </c>
      <c r="T6932" s="6">
        <v>0</v>
      </c>
      <c r="U6932" s="5">
        <v>0</v>
      </c>
      <c r="V6932" s="6">
        <v>0</v>
      </c>
      <c r="W6932" s="5">
        <v>0</v>
      </c>
      <c r="X6932" s="6">
        <v>0</v>
      </c>
      <c r="Y6932" s="5">
        <v>0</v>
      </c>
      <c r="Z6932" s="6">
        <v>0</v>
      </c>
      <c r="AA6932" s="5">
        <v>7.0139999999999994E-2</v>
      </c>
      <c r="AB6932" s="6">
        <v>6.2720000000000002</v>
      </c>
      <c r="AC6932" s="5">
        <v>0</v>
      </c>
      <c r="AD6932" s="6">
        <v>0</v>
      </c>
      <c r="AE6932" s="5">
        <v>0</v>
      </c>
      <c r="AF6932" s="6">
        <v>0</v>
      </c>
    </row>
    <row r="6933" spans="2:32" x14ac:dyDescent="0.35">
      <c r="B6933" s="1" t="s">
        <v>1513</v>
      </c>
      <c r="C6933" s="5">
        <v>1.99E-3</v>
      </c>
      <c r="D6933" s="6">
        <v>1.2090000000000001</v>
      </c>
      <c r="E6933" s="5">
        <v>0</v>
      </c>
      <c r="F6933" s="6">
        <v>0</v>
      </c>
      <c r="G6933" s="5">
        <v>0</v>
      </c>
      <c r="H6933" s="6">
        <v>0</v>
      </c>
      <c r="I6933" s="5">
        <v>0</v>
      </c>
      <c r="J6933" s="6">
        <v>0</v>
      </c>
      <c r="K6933" s="5">
        <v>0</v>
      </c>
      <c r="L6933" s="6">
        <v>0</v>
      </c>
      <c r="M6933" s="5">
        <v>0</v>
      </c>
      <c r="N6933" s="6">
        <v>0</v>
      </c>
      <c r="O6933" s="5">
        <v>0</v>
      </c>
      <c r="P6933" s="6">
        <v>0</v>
      </c>
      <c r="Q6933" s="5">
        <v>0</v>
      </c>
      <c r="R6933" s="6">
        <v>0</v>
      </c>
      <c r="S6933" s="5">
        <v>0</v>
      </c>
      <c r="T6933" s="6">
        <v>0</v>
      </c>
      <c r="U6933" s="5">
        <v>0</v>
      </c>
      <c r="V6933" s="6">
        <v>0</v>
      </c>
      <c r="W6933" s="5">
        <v>0</v>
      </c>
      <c r="X6933" s="6">
        <v>0</v>
      </c>
      <c r="Y6933" s="5">
        <v>0</v>
      </c>
      <c r="Z6933" s="6">
        <v>0</v>
      </c>
      <c r="AA6933" s="5">
        <v>0</v>
      </c>
      <c r="AB6933" s="6">
        <v>0</v>
      </c>
      <c r="AC6933" s="5">
        <v>0</v>
      </c>
      <c r="AD6933" s="6">
        <v>0</v>
      </c>
      <c r="AE6933" s="5">
        <v>2.3879999999999998E-2</v>
      </c>
      <c r="AF6933" s="6">
        <v>1.2090000000000001</v>
      </c>
    </row>
    <row r="6934" spans="2:32" x14ac:dyDescent="0.35">
      <c r="B6934" s="1" t="s">
        <v>1514</v>
      </c>
      <c r="C6934" s="5">
        <v>3.7000000000000002E-3</v>
      </c>
      <c r="D6934" s="6">
        <v>2.2450000000000001</v>
      </c>
      <c r="E6934" s="5">
        <v>0</v>
      </c>
      <c r="F6934" s="6">
        <v>0</v>
      </c>
      <c r="G6934" s="5">
        <v>0</v>
      </c>
      <c r="H6934" s="6">
        <v>0</v>
      </c>
      <c r="I6934" s="5">
        <v>0</v>
      </c>
      <c r="J6934" s="6">
        <v>0</v>
      </c>
      <c r="K6934" s="5">
        <v>0</v>
      </c>
      <c r="L6934" s="6">
        <v>0</v>
      </c>
      <c r="M6934" s="5">
        <v>0</v>
      </c>
      <c r="N6934" s="6">
        <v>0</v>
      </c>
      <c r="O6934" s="5">
        <v>0</v>
      </c>
      <c r="P6934" s="6">
        <v>0</v>
      </c>
      <c r="Q6934" s="5">
        <v>0</v>
      </c>
      <c r="R6934" s="6">
        <v>0</v>
      </c>
      <c r="S6934" s="5">
        <v>0</v>
      </c>
      <c r="T6934" s="6">
        <v>0</v>
      </c>
      <c r="U6934" s="5">
        <v>0</v>
      </c>
      <c r="V6934" s="6">
        <v>0</v>
      </c>
      <c r="W6934" s="5">
        <v>0</v>
      </c>
      <c r="X6934" s="6">
        <v>0</v>
      </c>
      <c r="Y6934" s="5">
        <v>4.0469999999999999E-2</v>
      </c>
      <c r="Z6934" s="6">
        <v>2.2450000000000001</v>
      </c>
      <c r="AA6934" s="5">
        <v>0</v>
      </c>
      <c r="AB6934" s="6">
        <v>0</v>
      </c>
      <c r="AC6934" s="5">
        <v>0</v>
      </c>
      <c r="AD6934" s="6">
        <v>0</v>
      </c>
      <c r="AE6934" s="5">
        <v>0</v>
      </c>
      <c r="AF6934" s="6">
        <v>0</v>
      </c>
    </row>
    <row r="6935" spans="2:32" x14ac:dyDescent="0.35">
      <c r="B6935" s="1" t="s">
        <v>753</v>
      </c>
      <c r="C6935" s="5">
        <v>0</v>
      </c>
      <c r="D6935" s="6">
        <v>0</v>
      </c>
      <c r="E6935" s="5">
        <v>0</v>
      </c>
      <c r="F6935" s="6">
        <v>0</v>
      </c>
      <c r="G6935" s="5">
        <v>0</v>
      </c>
      <c r="H6935" s="6">
        <v>0</v>
      </c>
      <c r="I6935" s="5">
        <v>0</v>
      </c>
      <c r="J6935" s="6">
        <v>0</v>
      </c>
      <c r="K6935" s="5">
        <v>0</v>
      </c>
      <c r="L6935" s="6">
        <v>0</v>
      </c>
      <c r="M6935" s="5">
        <v>0</v>
      </c>
      <c r="N6935" s="6">
        <v>0</v>
      </c>
      <c r="O6935" s="5">
        <v>0</v>
      </c>
      <c r="P6935" s="6">
        <v>0</v>
      </c>
      <c r="Q6935" s="5">
        <v>0</v>
      </c>
      <c r="R6935" s="6">
        <v>0</v>
      </c>
      <c r="S6935" s="5">
        <v>0</v>
      </c>
      <c r="T6935" s="6">
        <v>0</v>
      </c>
      <c r="U6935" s="5">
        <v>0</v>
      </c>
      <c r="V6935" s="6">
        <v>0</v>
      </c>
      <c r="W6935" s="5">
        <v>0</v>
      </c>
      <c r="X6935" s="6">
        <v>0</v>
      </c>
      <c r="Y6935" s="5">
        <v>0</v>
      </c>
      <c r="Z6935" s="6">
        <v>0</v>
      </c>
      <c r="AA6935" s="5">
        <v>0</v>
      </c>
      <c r="AB6935" s="6">
        <v>0</v>
      </c>
      <c r="AC6935" s="5">
        <v>0</v>
      </c>
      <c r="AD6935" s="6">
        <v>0</v>
      </c>
      <c r="AE6935" s="5">
        <v>0</v>
      </c>
      <c r="AF6935" s="6">
        <v>0</v>
      </c>
    </row>
    <row r="6936" spans="2:32" x14ac:dyDescent="0.35">
      <c r="B6936" s="1" t="s">
        <v>755</v>
      </c>
      <c r="C6936" s="5">
        <v>0</v>
      </c>
      <c r="D6936" s="6">
        <v>0</v>
      </c>
      <c r="E6936" s="5">
        <v>0</v>
      </c>
      <c r="F6936" s="6">
        <v>0</v>
      </c>
      <c r="G6936" s="5">
        <v>0</v>
      </c>
      <c r="H6936" s="6">
        <v>0</v>
      </c>
      <c r="I6936" s="5">
        <v>0</v>
      </c>
      <c r="J6936" s="6">
        <v>0</v>
      </c>
      <c r="K6936" s="5">
        <v>0</v>
      </c>
      <c r="L6936" s="6">
        <v>0</v>
      </c>
      <c r="M6936" s="5">
        <v>0</v>
      </c>
      <c r="N6936" s="6">
        <v>0</v>
      </c>
      <c r="O6936" s="5">
        <v>0</v>
      </c>
      <c r="P6936" s="6">
        <v>0</v>
      </c>
      <c r="Q6936" s="5">
        <v>0</v>
      </c>
      <c r="R6936" s="6">
        <v>0</v>
      </c>
      <c r="S6936" s="5">
        <v>0</v>
      </c>
      <c r="T6936" s="6">
        <v>0</v>
      </c>
      <c r="U6936" s="5">
        <v>0</v>
      </c>
      <c r="V6936" s="6">
        <v>0</v>
      </c>
      <c r="W6936" s="5">
        <v>0</v>
      </c>
      <c r="X6936" s="6">
        <v>0</v>
      </c>
      <c r="Y6936" s="5">
        <v>0</v>
      </c>
      <c r="Z6936" s="6">
        <v>0</v>
      </c>
      <c r="AA6936" s="5">
        <v>0</v>
      </c>
      <c r="AB6936" s="6">
        <v>0</v>
      </c>
      <c r="AC6936" s="5">
        <v>0</v>
      </c>
      <c r="AD6936" s="6">
        <v>0</v>
      </c>
      <c r="AE6936" s="5">
        <v>0</v>
      </c>
      <c r="AF6936" s="6">
        <v>0</v>
      </c>
    </row>
    <row r="6937" spans="2:32" x14ac:dyDescent="0.35">
      <c r="B6937" s="1" t="s">
        <v>759</v>
      </c>
      <c r="C6937" s="5">
        <v>0</v>
      </c>
      <c r="D6937" s="6">
        <v>0</v>
      </c>
      <c r="E6937" s="5">
        <v>0</v>
      </c>
      <c r="F6937" s="6">
        <v>0</v>
      </c>
      <c r="G6937" s="5">
        <v>0</v>
      </c>
      <c r="H6937" s="6">
        <v>0</v>
      </c>
      <c r="I6937" s="5">
        <v>0</v>
      </c>
      <c r="J6937" s="6">
        <v>0</v>
      </c>
      <c r="K6937" s="5">
        <v>0</v>
      </c>
      <c r="L6937" s="6">
        <v>0</v>
      </c>
      <c r="M6937" s="5">
        <v>0</v>
      </c>
      <c r="N6937" s="6">
        <v>0</v>
      </c>
      <c r="O6937" s="5">
        <v>0</v>
      </c>
      <c r="P6937" s="6">
        <v>0</v>
      </c>
      <c r="Q6937" s="5">
        <v>0</v>
      </c>
      <c r="R6937" s="6">
        <v>0</v>
      </c>
      <c r="S6937" s="5">
        <v>0</v>
      </c>
      <c r="T6937" s="6">
        <v>0</v>
      </c>
      <c r="U6937" s="5">
        <v>0</v>
      </c>
      <c r="V6937" s="6">
        <v>0</v>
      </c>
      <c r="W6937" s="5">
        <v>0</v>
      </c>
      <c r="X6937" s="6">
        <v>0</v>
      </c>
      <c r="Y6937" s="5">
        <v>0</v>
      </c>
      <c r="Z6937" s="6">
        <v>0</v>
      </c>
      <c r="AA6937" s="5">
        <v>0</v>
      </c>
      <c r="AB6937" s="6">
        <v>0</v>
      </c>
      <c r="AC6937" s="5">
        <v>0</v>
      </c>
      <c r="AD6937" s="6">
        <v>0</v>
      </c>
      <c r="AE6937" s="5">
        <v>0</v>
      </c>
      <c r="AF6937" s="6">
        <v>0</v>
      </c>
    </row>
    <row r="6938" spans="2:32" x14ac:dyDescent="0.35">
      <c r="B6938" s="1" t="s">
        <v>760</v>
      </c>
      <c r="C6938" s="5">
        <v>0</v>
      </c>
      <c r="D6938" s="6">
        <v>0</v>
      </c>
      <c r="E6938" s="5">
        <v>0</v>
      </c>
      <c r="F6938" s="6">
        <v>0</v>
      </c>
      <c r="G6938" s="5">
        <v>0</v>
      </c>
      <c r="H6938" s="6">
        <v>0</v>
      </c>
      <c r="I6938" s="5">
        <v>0</v>
      </c>
      <c r="J6938" s="6">
        <v>0</v>
      </c>
      <c r="K6938" s="5">
        <v>0</v>
      </c>
      <c r="L6938" s="6">
        <v>0</v>
      </c>
      <c r="M6938" s="5">
        <v>0</v>
      </c>
      <c r="N6938" s="6">
        <v>0</v>
      </c>
      <c r="O6938" s="5">
        <v>0</v>
      </c>
      <c r="P6938" s="6">
        <v>0</v>
      </c>
      <c r="Q6938" s="5">
        <v>0</v>
      </c>
      <c r="R6938" s="6">
        <v>0</v>
      </c>
      <c r="S6938" s="5">
        <v>0</v>
      </c>
      <c r="T6938" s="6">
        <v>0</v>
      </c>
      <c r="U6938" s="5">
        <v>0</v>
      </c>
      <c r="V6938" s="6">
        <v>0</v>
      </c>
      <c r="W6938" s="5">
        <v>0</v>
      </c>
      <c r="X6938" s="6">
        <v>0</v>
      </c>
      <c r="Y6938" s="5">
        <v>0</v>
      </c>
      <c r="Z6938" s="6">
        <v>0</v>
      </c>
      <c r="AA6938" s="5">
        <v>0</v>
      </c>
      <c r="AB6938" s="6">
        <v>0</v>
      </c>
      <c r="AC6938" s="5">
        <v>0</v>
      </c>
      <c r="AD6938" s="6">
        <v>0</v>
      </c>
      <c r="AE6938" s="5">
        <v>0</v>
      </c>
      <c r="AF6938" s="6">
        <v>0</v>
      </c>
    </row>
    <row r="6939" spans="2:32" x14ac:dyDescent="0.35">
      <c r="B6939" s="1" t="s">
        <v>1515</v>
      </c>
      <c r="C6939" s="5">
        <v>2.1800000000000001E-3</v>
      </c>
      <c r="D6939" s="6">
        <v>1.323</v>
      </c>
      <c r="E6939" s="5">
        <v>0</v>
      </c>
      <c r="F6939" s="6">
        <v>0</v>
      </c>
      <c r="G6939" s="5">
        <v>0</v>
      </c>
      <c r="H6939" s="6">
        <v>0</v>
      </c>
      <c r="I6939" s="5">
        <v>0</v>
      </c>
      <c r="J6939" s="6">
        <v>0</v>
      </c>
      <c r="K6939" s="5">
        <v>0</v>
      </c>
      <c r="L6939" s="6">
        <v>0</v>
      </c>
      <c r="M6939" s="5">
        <v>0</v>
      </c>
      <c r="N6939" s="6">
        <v>0</v>
      </c>
      <c r="O6939" s="5">
        <v>0</v>
      </c>
      <c r="P6939" s="6">
        <v>0</v>
      </c>
      <c r="Q6939" s="5">
        <v>0</v>
      </c>
      <c r="R6939" s="6">
        <v>0</v>
      </c>
      <c r="S6939" s="5">
        <v>0</v>
      </c>
      <c r="T6939" s="6">
        <v>0</v>
      </c>
      <c r="U6939" s="5">
        <v>0</v>
      </c>
      <c r="V6939" s="6">
        <v>0</v>
      </c>
      <c r="W6939" s="5">
        <v>0</v>
      </c>
      <c r="X6939" s="6">
        <v>0</v>
      </c>
      <c r="Y6939" s="5">
        <v>0</v>
      </c>
      <c r="Z6939" s="6">
        <v>0</v>
      </c>
      <c r="AA6939" s="5">
        <v>0</v>
      </c>
      <c r="AB6939" s="6">
        <v>0</v>
      </c>
      <c r="AC6939" s="5">
        <v>7.1000000000000004E-3</v>
      </c>
      <c r="AD6939" s="6">
        <v>0.85099999999999998</v>
      </c>
      <c r="AE6939" s="5">
        <v>9.3399999999999993E-3</v>
      </c>
      <c r="AF6939" s="6">
        <v>0.47299999999999998</v>
      </c>
    </row>
    <row r="6940" spans="2:32" x14ac:dyDescent="0.35">
      <c r="B6940" s="1" t="s">
        <v>763</v>
      </c>
      <c r="C6940" s="5">
        <v>0</v>
      </c>
      <c r="D6940" s="6">
        <v>0</v>
      </c>
      <c r="E6940" s="5">
        <v>0</v>
      </c>
      <c r="F6940" s="6">
        <v>0</v>
      </c>
      <c r="G6940" s="5">
        <v>0</v>
      </c>
      <c r="H6940" s="6">
        <v>0</v>
      </c>
      <c r="I6940" s="5">
        <v>0</v>
      </c>
      <c r="J6940" s="6">
        <v>0</v>
      </c>
      <c r="K6940" s="5">
        <v>0</v>
      </c>
      <c r="L6940" s="6">
        <v>0</v>
      </c>
      <c r="M6940" s="5">
        <v>0</v>
      </c>
      <c r="N6940" s="6">
        <v>0</v>
      </c>
      <c r="O6940" s="5">
        <v>0</v>
      </c>
      <c r="P6940" s="6">
        <v>0</v>
      </c>
      <c r="Q6940" s="5">
        <v>0</v>
      </c>
      <c r="R6940" s="6">
        <v>0</v>
      </c>
      <c r="S6940" s="5">
        <v>0</v>
      </c>
      <c r="T6940" s="6">
        <v>0</v>
      </c>
      <c r="U6940" s="5">
        <v>0</v>
      </c>
      <c r="V6940" s="6">
        <v>0</v>
      </c>
      <c r="W6940" s="5">
        <v>0</v>
      </c>
      <c r="X6940" s="6">
        <v>0</v>
      </c>
      <c r="Y6940" s="5">
        <v>0</v>
      </c>
      <c r="Z6940" s="6">
        <v>0</v>
      </c>
      <c r="AA6940" s="5">
        <v>0</v>
      </c>
      <c r="AB6940" s="6">
        <v>0</v>
      </c>
      <c r="AC6940" s="5">
        <v>0</v>
      </c>
      <c r="AD6940" s="6">
        <v>0</v>
      </c>
      <c r="AE6940" s="5">
        <v>0</v>
      </c>
      <c r="AF6940" s="6">
        <v>0</v>
      </c>
    </row>
    <row r="6941" spans="2:32" x14ac:dyDescent="0.35">
      <c r="B6941" s="1" t="s">
        <v>764</v>
      </c>
      <c r="C6941" s="5">
        <v>0</v>
      </c>
      <c r="D6941" s="6">
        <v>0</v>
      </c>
      <c r="E6941" s="5">
        <v>0</v>
      </c>
      <c r="F6941" s="6">
        <v>0</v>
      </c>
      <c r="G6941" s="5">
        <v>0</v>
      </c>
      <c r="H6941" s="6">
        <v>0</v>
      </c>
      <c r="I6941" s="5">
        <v>0</v>
      </c>
      <c r="J6941" s="6">
        <v>0</v>
      </c>
      <c r="K6941" s="5">
        <v>0</v>
      </c>
      <c r="L6941" s="6">
        <v>0</v>
      </c>
      <c r="M6941" s="5">
        <v>0</v>
      </c>
      <c r="N6941" s="6">
        <v>0</v>
      </c>
      <c r="O6941" s="5">
        <v>0</v>
      </c>
      <c r="P6941" s="6">
        <v>0</v>
      </c>
      <c r="Q6941" s="5">
        <v>0</v>
      </c>
      <c r="R6941" s="6">
        <v>0</v>
      </c>
      <c r="S6941" s="5">
        <v>0</v>
      </c>
      <c r="T6941" s="6">
        <v>0</v>
      </c>
      <c r="U6941" s="5">
        <v>0</v>
      </c>
      <c r="V6941" s="6">
        <v>0</v>
      </c>
      <c r="W6941" s="5">
        <v>0</v>
      </c>
      <c r="X6941" s="6">
        <v>0</v>
      </c>
      <c r="Y6941" s="5">
        <v>0</v>
      </c>
      <c r="Z6941" s="6">
        <v>0</v>
      </c>
      <c r="AA6941" s="5">
        <v>0</v>
      </c>
      <c r="AB6941" s="6">
        <v>0</v>
      </c>
      <c r="AC6941" s="5">
        <v>0</v>
      </c>
      <c r="AD6941" s="6">
        <v>0</v>
      </c>
      <c r="AE6941" s="5">
        <v>0</v>
      </c>
      <c r="AF6941" s="6">
        <v>0</v>
      </c>
    </row>
    <row r="6942" spans="2:32" x14ac:dyDescent="0.35">
      <c r="B6942" s="1" t="s">
        <v>767</v>
      </c>
      <c r="C6942" s="5">
        <v>0</v>
      </c>
      <c r="D6942" s="6">
        <v>0</v>
      </c>
      <c r="E6942" s="5">
        <v>0</v>
      </c>
      <c r="F6942" s="6">
        <v>0</v>
      </c>
      <c r="G6942" s="5">
        <v>0</v>
      </c>
      <c r="H6942" s="6">
        <v>0</v>
      </c>
      <c r="I6942" s="5">
        <v>0</v>
      </c>
      <c r="J6942" s="6">
        <v>0</v>
      </c>
      <c r="K6942" s="5">
        <v>0</v>
      </c>
      <c r="L6942" s="6">
        <v>0</v>
      </c>
      <c r="M6942" s="5">
        <v>0</v>
      </c>
      <c r="N6942" s="6">
        <v>0</v>
      </c>
      <c r="O6942" s="5">
        <v>0</v>
      </c>
      <c r="P6942" s="6">
        <v>0</v>
      </c>
      <c r="Q6942" s="5">
        <v>0</v>
      </c>
      <c r="R6942" s="6">
        <v>0</v>
      </c>
      <c r="S6942" s="5">
        <v>0</v>
      </c>
      <c r="T6942" s="6">
        <v>0</v>
      </c>
      <c r="U6942" s="5">
        <v>0</v>
      </c>
      <c r="V6942" s="6">
        <v>0</v>
      </c>
      <c r="W6942" s="5">
        <v>0</v>
      </c>
      <c r="X6942" s="6">
        <v>0</v>
      </c>
      <c r="Y6942" s="5">
        <v>0</v>
      </c>
      <c r="Z6942" s="6">
        <v>0</v>
      </c>
      <c r="AA6942" s="5">
        <v>0</v>
      </c>
      <c r="AB6942" s="6">
        <v>0</v>
      </c>
      <c r="AC6942" s="5">
        <v>0</v>
      </c>
      <c r="AD6942" s="6">
        <v>0</v>
      </c>
      <c r="AE6942" s="5">
        <v>0</v>
      </c>
      <c r="AF6942" s="6">
        <v>0</v>
      </c>
    </row>
    <row r="6943" spans="2:32" x14ac:dyDescent="0.35">
      <c r="B6943" s="1" t="s">
        <v>1516</v>
      </c>
      <c r="C6943" s="5">
        <v>4.8000000000000001E-4</v>
      </c>
      <c r="D6943" s="6">
        <v>0.29299999999999998</v>
      </c>
      <c r="E6943" s="5">
        <v>0</v>
      </c>
      <c r="F6943" s="6">
        <v>0</v>
      </c>
      <c r="G6943" s="5">
        <v>0</v>
      </c>
      <c r="H6943" s="6">
        <v>0</v>
      </c>
      <c r="I6943" s="5">
        <v>0</v>
      </c>
      <c r="J6943" s="6">
        <v>0</v>
      </c>
      <c r="K6943" s="5">
        <v>0</v>
      </c>
      <c r="L6943" s="6">
        <v>0</v>
      </c>
      <c r="M6943" s="5">
        <v>0</v>
      </c>
      <c r="N6943" s="6">
        <v>0</v>
      </c>
      <c r="O6943" s="5">
        <v>0</v>
      </c>
      <c r="P6943" s="6">
        <v>0</v>
      </c>
      <c r="Q6943" s="5">
        <v>0</v>
      </c>
      <c r="R6943" s="6">
        <v>0</v>
      </c>
      <c r="S6943" s="5">
        <v>0</v>
      </c>
      <c r="T6943" s="6">
        <v>0</v>
      </c>
      <c r="U6943" s="5">
        <v>9.8700000000000003E-3</v>
      </c>
      <c r="V6943" s="6">
        <v>0.29299999999999998</v>
      </c>
      <c r="W6943" s="5">
        <v>0</v>
      </c>
      <c r="X6943" s="6">
        <v>0</v>
      </c>
      <c r="Y6943" s="5">
        <v>0</v>
      </c>
      <c r="Z6943" s="6">
        <v>0</v>
      </c>
      <c r="AA6943" s="5">
        <v>0</v>
      </c>
      <c r="AB6943" s="6">
        <v>0</v>
      </c>
      <c r="AC6943" s="5">
        <v>0</v>
      </c>
      <c r="AD6943" s="6">
        <v>0</v>
      </c>
      <c r="AE6943" s="5">
        <v>0</v>
      </c>
      <c r="AF6943" s="6">
        <v>0</v>
      </c>
    </row>
    <row r="6944" spans="2:32" x14ac:dyDescent="0.35">
      <c r="B6944" s="1" t="s">
        <v>1418</v>
      </c>
      <c r="C6944" s="5">
        <v>1.2099999999999999E-3</v>
      </c>
      <c r="D6944" s="6">
        <v>0.73699999999999999</v>
      </c>
      <c r="E6944" s="5">
        <v>0</v>
      </c>
      <c r="F6944" s="6">
        <v>0</v>
      </c>
      <c r="G6944" s="5">
        <v>0</v>
      </c>
      <c r="H6944" s="6">
        <v>0</v>
      </c>
      <c r="I6944" s="5">
        <v>0</v>
      </c>
      <c r="J6944" s="6">
        <v>0</v>
      </c>
      <c r="K6944" s="5">
        <v>0</v>
      </c>
      <c r="L6944" s="6">
        <v>0</v>
      </c>
      <c r="M6944" s="5">
        <v>0</v>
      </c>
      <c r="N6944" s="6">
        <v>0</v>
      </c>
      <c r="O6944" s="5">
        <v>0</v>
      </c>
      <c r="P6944" s="6">
        <v>0</v>
      </c>
      <c r="Q6944" s="5">
        <v>0</v>
      </c>
      <c r="R6944" s="6">
        <v>0</v>
      </c>
      <c r="S6944" s="5">
        <v>0</v>
      </c>
      <c r="T6944" s="6">
        <v>0</v>
      </c>
      <c r="U6944" s="5">
        <v>0</v>
      </c>
      <c r="V6944" s="6">
        <v>0</v>
      </c>
      <c r="W6944" s="5">
        <v>0</v>
      </c>
      <c r="X6944" s="6">
        <v>0</v>
      </c>
      <c r="Y6944" s="5">
        <v>0</v>
      </c>
      <c r="Z6944" s="6">
        <v>0</v>
      </c>
      <c r="AA6944" s="5">
        <v>8.2400000000000008E-3</v>
      </c>
      <c r="AB6944" s="6">
        <v>0.73699999999999999</v>
      </c>
      <c r="AC6944" s="5">
        <v>0</v>
      </c>
      <c r="AD6944" s="6">
        <v>0</v>
      </c>
      <c r="AE6944" s="5">
        <v>0</v>
      </c>
      <c r="AF6944" s="6">
        <v>0</v>
      </c>
    </row>
    <row r="6945" spans="2:32" x14ac:dyDescent="0.35">
      <c r="B6945" s="1" t="s">
        <v>772</v>
      </c>
      <c r="C6945" s="5">
        <v>0</v>
      </c>
      <c r="D6945" s="6">
        <v>0</v>
      </c>
      <c r="E6945" s="5">
        <v>0</v>
      </c>
      <c r="F6945" s="6">
        <v>0</v>
      </c>
      <c r="G6945" s="5">
        <v>0</v>
      </c>
      <c r="H6945" s="6">
        <v>0</v>
      </c>
      <c r="I6945" s="5">
        <v>0</v>
      </c>
      <c r="J6945" s="6">
        <v>0</v>
      </c>
      <c r="K6945" s="5">
        <v>0</v>
      </c>
      <c r="L6945" s="6">
        <v>0</v>
      </c>
      <c r="M6945" s="5">
        <v>0</v>
      </c>
      <c r="N6945" s="6">
        <v>0</v>
      </c>
      <c r="O6945" s="5">
        <v>0</v>
      </c>
      <c r="P6945" s="6">
        <v>0</v>
      </c>
      <c r="Q6945" s="5">
        <v>0</v>
      </c>
      <c r="R6945" s="6">
        <v>0</v>
      </c>
      <c r="S6945" s="5">
        <v>0</v>
      </c>
      <c r="T6945" s="6">
        <v>0</v>
      </c>
      <c r="U6945" s="5">
        <v>0</v>
      </c>
      <c r="V6945" s="6">
        <v>0</v>
      </c>
      <c r="W6945" s="5">
        <v>0</v>
      </c>
      <c r="X6945" s="6">
        <v>0</v>
      </c>
      <c r="Y6945" s="5">
        <v>0</v>
      </c>
      <c r="Z6945" s="6">
        <v>0</v>
      </c>
      <c r="AA6945" s="5">
        <v>0</v>
      </c>
      <c r="AB6945" s="6">
        <v>0</v>
      </c>
      <c r="AC6945" s="5">
        <v>0</v>
      </c>
      <c r="AD6945" s="6">
        <v>0</v>
      </c>
      <c r="AE6945" s="5">
        <v>0</v>
      </c>
      <c r="AF6945" s="6">
        <v>0</v>
      </c>
    </row>
    <row r="6946" spans="2:32" x14ac:dyDescent="0.35">
      <c r="B6946" s="1" t="s">
        <v>774</v>
      </c>
      <c r="C6946" s="5">
        <v>0</v>
      </c>
      <c r="D6946" s="6">
        <v>0</v>
      </c>
      <c r="E6946" s="5">
        <v>0</v>
      </c>
      <c r="F6946" s="6">
        <v>0</v>
      </c>
      <c r="G6946" s="5">
        <v>0</v>
      </c>
      <c r="H6946" s="6">
        <v>0</v>
      </c>
      <c r="I6946" s="5">
        <v>0</v>
      </c>
      <c r="J6946" s="6">
        <v>0</v>
      </c>
      <c r="K6946" s="5">
        <v>0</v>
      </c>
      <c r="L6946" s="6">
        <v>0</v>
      </c>
      <c r="M6946" s="5">
        <v>0</v>
      </c>
      <c r="N6946" s="6">
        <v>0</v>
      </c>
      <c r="O6946" s="5">
        <v>0</v>
      </c>
      <c r="P6946" s="6">
        <v>0</v>
      </c>
      <c r="Q6946" s="5">
        <v>0</v>
      </c>
      <c r="R6946" s="6">
        <v>0</v>
      </c>
      <c r="S6946" s="5">
        <v>0</v>
      </c>
      <c r="T6946" s="6">
        <v>0</v>
      </c>
      <c r="U6946" s="5">
        <v>0</v>
      </c>
      <c r="V6946" s="6">
        <v>0</v>
      </c>
      <c r="W6946" s="5">
        <v>0</v>
      </c>
      <c r="X6946" s="6">
        <v>0</v>
      </c>
      <c r="Y6946" s="5">
        <v>0</v>
      </c>
      <c r="Z6946" s="6">
        <v>0</v>
      </c>
      <c r="AA6946" s="5">
        <v>0</v>
      </c>
      <c r="AB6946" s="6">
        <v>0</v>
      </c>
      <c r="AC6946" s="5">
        <v>0</v>
      </c>
      <c r="AD6946" s="6">
        <v>0</v>
      </c>
      <c r="AE6946" s="5">
        <v>0</v>
      </c>
      <c r="AF6946" s="6">
        <v>0</v>
      </c>
    </row>
    <row r="6947" spans="2:32" x14ac:dyDescent="0.35">
      <c r="B6947" s="1" t="s">
        <v>775</v>
      </c>
      <c r="C6947" s="5">
        <v>0</v>
      </c>
      <c r="D6947" s="6">
        <v>0</v>
      </c>
      <c r="E6947" s="5">
        <v>0</v>
      </c>
      <c r="F6947" s="6">
        <v>0</v>
      </c>
      <c r="G6947" s="5">
        <v>0</v>
      </c>
      <c r="H6947" s="6">
        <v>0</v>
      </c>
      <c r="I6947" s="5">
        <v>0</v>
      </c>
      <c r="J6947" s="6">
        <v>0</v>
      </c>
      <c r="K6947" s="5">
        <v>0</v>
      </c>
      <c r="L6947" s="6">
        <v>0</v>
      </c>
      <c r="M6947" s="5">
        <v>0</v>
      </c>
      <c r="N6947" s="6">
        <v>0</v>
      </c>
      <c r="O6947" s="5">
        <v>0</v>
      </c>
      <c r="P6947" s="6">
        <v>0</v>
      </c>
      <c r="Q6947" s="5">
        <v>0</v>
      </c>
      <c r="R6947" s="6">
        <v>0</v>
      </c>
      <c r="S6947" s="5">
        <v>0</v>
      </c>
      <c r="T6947" s="6">
        <v>0</v>
      </c>
      <c r="U6947" s="5">
        <v>0</v>
      </c>
      <c r="V6947" s="6">
        <v>0</v>
      </c>
      <c r="W6947" s="5">
        <v>0</v>
      </c>
      <c r="X6947" s="6">
        <v>0</v>
      </c>
      <c r="Y6947" s="5">
        <v>0</v>
      </c>
      <c r="Z6947" s="6">
        <v>0</v>
      </c>
      <c r="AA6947" s="5">
        <v>0</v>
      </c>
      <c r="AB6947" s="6">
        <v>0</v>
      </c>
      <c r="AC6947" s="5">
        <v>0</v>
      </c>
      <c r="AD6947" s="6">
        <v>0</v>
      </c>
      <c r="AE6947" s="5">
        <v>0</v>
      </c>
      <c r="AF6947" s="6">
        <v>0</v>
      </c>
    </row>
    <row r="6948" spans="2:32" x14ac:dyDescent="0.35">
      <c r="B6948" s="1" t="s">
        <v>776</v>
      </c>
      <c r="C6948" s="5">
        <v>0</v>
      </c>
      <c r="D6948" s="6">
        <v>0</v>
      </c>
      <c r="E6948" s="5">
        <v>0</v>
      </c>
      <c r="F6948" s="6">
        <v>0</v>
      </c>
      <c r="G6948" s="5">
        <v>0</v>
      </c>
      <c r="H6948" s="6">
        <v>0</v>
      </c>
      <c r="I6948" s="5">
        <v>0</v>
      </c>
      <c r="J6948" s="6">
        <v>0</v>
      </c>
      <c r="K6948" s="5">
        <v>0</v>
      </c>
      <c r="L6948" s="6">
        <v>0</v>
      </c>
      <c r="M6948" s="5">
        <v>0</v>
      </c>
      <c r="N6948" s="6">
        <v>0</v>
      </c>
      <c r="O6948" s="5">
        <v>0</v>
      </c>
      <c r="P6948" s="6">
        <v>0</v>
      </c>
      <c r="Q6948" s="5">
        <v>0</v>
      </c>
      <c r="R6948" s="6">
        <v>0</v>
      </c>
      <c r="S6948" s="5">
        <v>0</v>
      </c>
      <c r="T6948" s="6">
        <v>0</v>
      </c>
      <c r="U6948" s="5">
        <v>0</v>
      </c>
      <c r="V6948" s="6">
        <v>0</v>
      </c>
      <c r="W6948" s="5">
        <v>0</v>
      </c>
      <c r="X6948" s="6">
        <v>0</v>
      </c>
      <c r="Y6948" s="5">
        <v>0</v>
      </c>
      <c r="Z6948" s="6">
        <v>0</v>
      </c>
      <c r="AA6948" s="5">
        <v>0</v>
      </c>
      <c r="AB6948" s="6">
        <v>0</v>
      </c>
      <c r="AC6948" s="5">
        <v>0</v>
      </c>
      <c r="AD6948" s="6">
        <v>0</v>
      </c>
      <c r="AE6948" s="5">
        <v>0</v>
      </c>
      <c r="AF6948" s="6">
        <v>0</v>
      </c>
    </row>
    <row r="6949" spans="2:32" x14ac:dyDescent="0.35">
      <c r="B6949" s="1" t="s">
        <v>779</v>
      </c>
      <c r="C6949" s="5">
        <v>0</v>
      </c>
      <c r="D6949" s="6">
        <v>0</v>
      </c>
      <c r="E6949" s="5">
        <v>0</v>
      </c>
      <c r="F6949" s="6">
        <v>0</v>
      </c>
      <c r="G6949" s="5">
        <v>0</v>
      </c>
      <c r="H6949" s="6">
        <v>0</v>
      </c>
      <c r="I6949" s="5">
        <v>0</v>
      </c>
      <c r="J6949" s="6">
        <v>0</v>
      </c>
      <c r="K6949" s="5">
        <v>0</v>
      </c>
      <c r="L6949" s="6">
        <v>0</v>
      </c>
      <c r="M6949" s="5">
        <v>0</v>
      </c>
      <c r="N6949" s="6">
        <v>0</v>
      </c>
      <c r="O6949" s="5">
        <v>0</v>
      </c>
      <c r="P6949" s="6">
        <v>0</v>
      </c>
      <c r="Q6949" s="5">
        <v>0</v>
      </c>
      <c r="R6949" s="6">
        <v>0</v>
      </c>
      <c r="S6949" s="5">
        <v>0</v>
      </c>
      <c r="T6949" s="6">
        <v>0</v>
      </c>
      <c r="U6949" s="5">
        <v>0</v>
      </c>
      <c r="V6949" s="6">
        <v>0</v>
      </c>
      <c r="W6949" s="5">
        <v>0</v>
      </c>
      <c r="X6949" s="6">
        <v>0</v>
      </c>
      <c r="Y6949" s="5">
        <v>0</v>
      </c>
      <c r="Z6949" s="6">
        <v>0</v>
      </c>
      <c r="AA6949" s="5">
        <v>0</v>
      </c>
      <c r="AB6949" s="6">
        <v>0</v>
      </c>
      <c r="AC6949" s="5">
        <v>0</v>
      </c>
      <c r="AD6949" s="6">
        <v>0</v>
      </c>
      <c r="AE6949" s="5">
        <v>0</v>
      </c>
      <c r="AF6949" s="6">
        <v>0</v>
      </c>
    </row>
    <row r="6950" spans="2:32" x14ac:dyDescent="0.35">
      <c r="B6950" s="1" t="s">
        <v>786</v>
      </c>
      <c r="C6950" s="5">
        <v>0</v>
      </c>
      <c r="D6950" s="6">
        <v>0</v>
      </c>
      <c r="E6950" s="5">
        <v>0</v>
      </c>
      <c r="F6950" s="6">
        <v>0</v>
      </c>
      <c r="G6950" s="5">
        <v>0</v>
      </c>
      <c r="H6950" s="6">
        <v>0</v>
      </c>
      <c r="I6950" s="5">
        <v>0</v>
      </c>
      <c r="J6950" s="6">
        <v>0</v>
      </c>
      <c r="K6950" s="5">
        <v>0</v>
      </c>
      <c r="L6950" s="6">
        <v>0</v>
      </c>
      <c r="M6950" s="5">
        <v>0</v>
      </c>
      <c r="N6950" s="6">
        <v>0</v>
      </c>
      <c r="O6950" s="5">
        <v>0</v>
      </c>
      <c r="P6950" s="6">
        <v>0</v>
      </c>
      <c r="Q6950" s="5">
        <v>0</v>
      </c>
      <c r="R6950" s="6">
        <v>0</v>
      </c>
      <c r="S6950" s="5">
        <v>0</v>
      </c>
      <c r="T6950" s="6">
        <v>0</v>
      </c>
      <c r="U6950" s="5">
        <v>0</v>
      </c>
      <c r="V6950" s="6">
        <v>0</v>
      </c>
      <c r="W6950" s="5">
        <v>0</v>
      </c>
      <c r="X6950" s="6">
        <v>0</v>
      </c>
      <c r="Y6950" s="5">
        <v>0</v>
      </c>
      <c r="Z6950" s="6">
        <v>0</v>
      </c>
      <c r="AA6950" s="5">
        <v>0</v>
      </c>
      <c r="AB6950" s="6">
        <v>0</v>
      </c>
      <c r="AC6950" s="5">
        <v>0</v>
      </c>
      <c r="AD6950" s="6">
        <v>0</v>
      </c>
      <c r="AE6950" s="5">
        <v>0</v>
      </c>
      <c r="AF6950" s="6">
        <v>0</v>
      </c>
    </row>
    <row r="6951" spans="2:32" x14ac:dyDescent="0.35">
      <c r="B6951" s="1" t="s">
        <v>1482</v>
      </c>
      <c r="C6951" s="5">
        <v>1.9599999999999999E-3</v>
      </c>
      <c r="D6951" s="6">
        <v>1.19</v>
      </c>
      <c r="E6951" s="5">
        <v>0</v>
      </c>
      <c r="F6951" s="6">
        <v>0</v>
      </c>
      <c r="G6951" s="5">
        <v>0</v>
      </c>
      <c r="H6951" s="6">
        <v>0</v>
      </c>
      <c r="I6951" s="5">
        <v>0</v>
      </c>
      <c r="J6951" s="6">
        <v>0</v>
      </c>
      <c r="K6951" s="5">
        <v>2.4160000000000001E-2</v>
      </c>
      <c r="L6951" s="6">
        <v>0.54200000000000004</v>
      </c>
      <c r="M6951" s="5">
        <v>2.5319999999999999E-2</v>
      </c>
      <c r="N6951" s="6">
        <v>0.64800000000000002</v>
      </c>
      <c r="O6951" s="5">
        <v>0</v>
      </c>
      <c r="P6951" s="6">
        <v>0</v>
      </c>
      <c r="Q6951" s="5">
        <v>0</v>
      </c>
      <c r="R6951" s="6">
        <v>0</v>
      </c>
      <c r="S6951" s="5">
        <v>0</v>
      </c>
      <c r="T6951" s="6">
        <v>0</v>
      </c>
      <c r="U6951" s="5">
        <v>0</v>
      </c>
      <c r="V6951" s="6">
        <v>0</v>
      </c>
      <c r="W6951" s="5">
        <v>0</v>
      </c>
      <c r="X6951" s="6">
        <v>0</v>
      </c>
      <c r="Y6951" s="5">
        <v>0</v>
      </c>
      <c r="Z6951" s="6">
        <v>0</v>
      </c>
      <c r="AA6951" s="5">
        <v>0</v>
      </c>
      <c r="AB6951" s="6">
        <v>0</v>
      </c>
      <c r="AC6951" s="5">
        <v>0</v>
      </c>
      <c r="AD6951" s="6">
        <v>0</v>
      </c>
      <c r="AE6951" s="5">
        <v>0</v>
      </c>
      <c r="AF6951" s="6">
        <v>0</v>
      </c>
    </row>
    <row r="6952" spans="2:32" x14ac:dyDescent="0.35">
      <c r="B6952" s="1" t="s">
        <v>1517</v>
      </c>
      <c r="C6952" s="5">
        <v>1.0499999999999999E-3</v>
      </c>
      <c r="D6952" s="6">
        <v>0.63700000000000001</v>
      </c>
      <c r="E6952" s="5">
        <v>2.98E-2</v>
      </c>
      <c r="F6952" s="6">
        <v>0.63700000000000001</v>
      </c>
      <c r="G6952" s="5">
        <v>0</v>
      </c>
      <c r="H6952" s="6">
        <v>0</v>
      </c>
      <c r="I6952" s="5">
        <v>0</v>
      </c>
      <c r="J6952" s="6">
        <v>0</v>
      </c>
      <c r="K6952" s="5">
        <v>0</v>
      </c>
      <c r="L6952" s="6">
        <v>0</v>
      </c>
      <c r="M6952" s="5">
        <v>0</v>
      </c>
      <c r="N6952" s="6">
        <v>0</v>
      </c>
      <c r="O6952" s="5">
        <v>0</v>
      </c>
      <c r="P6952" s="6">
        <v>0</v>
      </c>
      <c r="Q6952" s="5">
        <v>0</v>
      </c>
      <c r="R6952" s="6">
        <v>0</v>
      </c>
      <c r="S6952" s="5">
        <v>0</v>
      </c>
      <c r="T6952" s="6">
        <v>0</v>
      </c>
      <c r="U6952" s="5">
        <v>0</v>
      </c>
      <c r="V6952" s="6">
        <v>0</v>
      </c>
      <c r="W6952" s="5">
        <v>0</v>
      </c>
      <c r="X6952" s="6">
        <v>0</v>
      </c>
      <c r="Y6952" s="5">
        <v>0</v>
      </c>
      <c r="Z6952" s="6">
        <v>0</v>
      </c>
      <c r="AA6952" s="5">
        <v>0</v>
      </c>
      <c r="AB6952" s="6">
        <v>0</v>
      </c>
      <c r="AC6952" s="5">
        <v>0</v>
      </c>
      <c r="AD6952" s="6">
        <v>0</v>
      </c>
      <c r="AE6952" s="5">
        <v>0</v>
      </c>
      <c r="AF6952" s="6">
        <v>0</v>
      </c>
    </row>
    <row r="6953" spans="2:32" x14ac:dyDescent="0.35">
      <c r="B6953" s="1" t="s">
        <v>1518</v>
      </c>
      <c r="C6953" s="5">
        <v>3.7499999999999999E-3</v>
      </c>
      <c r="D6953" s="6">
        <v>2.2759999999999998</v>
      </c>
      <c r="E6953" s="5">
        <v>0</v>
      </c>
      <c r="F6953" s="6">
        <v>0</v>
      </c>
      <c r="G6953" s="5">
        <v>0</v>
      </c>
      <c r="H6953" s="6">
        <v>0</v>
      </c>
      <c r="I6953" s="5">
        <v>0</v>
      </c>
      <c r="J6953" s="6">
        <v>0</v>
      </c>
      <c r="K6953" s="5">
        <v>0.10145</v>
      </c>
      <c r="L6953" s="6">
        <v>2.2759999999999998</v>
      </c>
      <c r="M6953" s="5">
        <v>0</v>
      </c>
      <c r="N6953" s="6">
        <v>0</v>
      </c>
      <c r="O6953" s="5">
        <v>0</v>
      </c>
      <c r="P6953" s="6">
        <v>0</v>
      </c>
      <c r="Q6953" s="5">
        <v>0</v>
      </c>
      <c r="R6953" s="6">
        <v>0</v>
      </c>
      <c r="S6953" s="5">
        <v>0</v>
      </c>
      <c r="T6953" s="6">
        <v>0</v>
      </c>
      <c r="U6953" s="5">
        <v>0</v>
      </c>
      <c r="V6953" s="6">
        <v>0</v>
      </c>
      <c r="W6953" s="5">
        <v>0</v>
      </c>
      <c r="X6953" s="6">
        <v>0</v>
      </c>
      <c r="Y6953" s="5">
        <v>0</v>
      </c>
      <c r="Z6953" s="6">
        <v>0</v>
      </c>
      <c r="AA6953" s="5">
        <v>0</v>
      </c>
      <c r="AB6953" s="6">
        <v>0</v>
      </c>
      <c r="AC6953" s="5">
        <v>0</v>
      </c>
      <c r="AD6953" s="6">
        <v>0</v>
      </c>
      <c r="AE6953" s="5">
        <v>0</v>
      </c>
      <c r="AF6953" s="6">
        <v>0</v>
      </c>
    </row>
    <row r="6954" spans="2:32" x14ac:dyDescent="0.35">
      <c r="B6954" s="1" t="s">
        <v>1519</v>
      </c>
      <c r="C6954" s="5">
        <v>3.5899999999999999E-3</v>
      </c>
      <c r="D6954" s="6">
        <v>2.177</v>
      </c>
      <c r="E6954" s="5">
        <v>0</v>
      </c>
      <c r="F6954" s="6">
        <v>0</v>
      </c>
      <c r="G6954" s="5">
        <v>0</v>
      </c>
      <c r="H6954" s="6">
        <v>0</v>
      </c>
      <c r="I6954" s="5">
        <v>0</v>
      </c>
      <c r="J6954" s="6">
        <v>0</v>
      </c>
      <c r="K6954" s="5">
        <v>0</v>
      </c>
      <c r="L6954" s="6">
        <v>0</v>
      </c>
      <c r="M6954" s="5">
        <v>0</v>
      </c>
      <c r="N6954" s="6">
        <v>0</v>
      </c>
      <c r="O6954" s="5">
        <v>0</v>
      </c>
      <c r="P6954" s="6">
        <v>0</v>
      </c>
      <c r="Q6954" s="5">
        <v>0</v>
      </c>
      <c r="R6954" s="6">
        <v>0</v>
      </c>
      <c r="S6954" s="5">
        <v>0</v>
      </c>
      <c r="T6954" s="6">
        <v>0</v>
      </c>
      <c r="U6954" s="5">
        <v>0</v>
      </c>
      <c r="V6954" s="6">
        <v>0</v>
      </c>
      <c r="W6954" s="5">
        <v>0</v>
      </c>
      <c r="X6954" s="6">
        <v>0</v>
      </c>
      <c r="Y6954" s="5">
        <v>0</v>
      </c>
      <c r="Z6954" s="6">
        <v>0</v>
      </c>
      <c r="AA6954" s="5">
        <v>0</v>
      </c>
      <c r="AB6954" s="6">
        <v>0</v>
      </c>
      <c r="AC6954" s="5">
        <v>1.8149999999999999E-2</v>
      </c>
      <c r="AD6954" s="6">
        <v>2.177</v>
      </c>
      <c r="AE6954" s="5">
        <v>0</v>
      </c>
      <c r="AF6954" s="6">
        <v>0</v>
      </c>
    </row>
    <row r="6955" spans="2:32" x14ac:dyDescent="0.35">
      <c r="B6955" s="1" t="s">
        <v>1520</v>
      </c>
      <c r="C6955" s="5">
        <v>7.5399999999999998E-3</v>
      </c>
      <c r="D6955" s="6">
        <v>4.5720000000000001</v>
      </c>
      <c r="E6955" s="5">
        <v>0</v>
      </c>
      <c r="F6955" s="6">
        <v>0</v>
      </c>
      <c r="G6955" s="5">
        <v>0</v>
      </c>
      <c r="H6955" s="6">
        <v>0</v>
      </c>
      <c r="I6955" s="5">
        <v>0</v>
      </c>
      <c r="J6955" s="6">
        <v>0</v>
      </c>
      <c r="K6955" s="5">
        <v>0</v>
      </c>
      <c r="L6955" s="6">
        <v>0</v>
      </c>
      <c r="M6955" s="5">
        <v>0</v>
      </c>
      <c r="N6955" s="6">
        <v>0</v>
      </c>
      <c r="O6955" s="5">
        <v>0</v>
      </c>
      <c r="P6955" s="6">
        <v>0</v>
      </c>
      <c r="Q6955" s="5">
        <v>0</v>
      </c>
      <c r="R6955" s="6">
        <v>0</v>
      </c>
      <c r="S6955" s="5">
        <v>0</v>
      </c>
      <c r="T6955" s="6">
        <v>0</v>
      </c>
      <c r="U6955" s="5">
        <v>0</v>
      </c>
      <c r="V6955" s="6">
        <v>0</v>
      </c>
      <c r="W6955" s="5">
        <v>0</v>
      </c>
      <c r="X6955" s="6">
        <v>0</v>
      </c>
      <c r="Y6955" s="5">
        <v>0</v>
      </c>
      <c r="Z6955" s="6">
        <v>0</v>
      </c>
      <c r="AA6955" s="5">
        <v>0</v>
      </c>
      <c r="AB6955" s="6">
        <v>0</v>
      </c>
      <c r="AC6955" s="5">
        <v>3.8120000000000001E-2</v>
      </c>
      <c r="AD6955" s="6">
        <v>4.5720000000000001</v>
      </c>
      <c r="AE6955" s="5">
        <v>0</v>
      </c>
      <c r="AF6955" s="6">
        <v>0</v>
      </c>
    </row>
    <row r="6956" spans="2:32" x14ac:dyDescent="0.35">
      <c r="B6956" s="1" t="s">
        <v>1521</v>
      </c>
      <c r="C6956" s="5">
        <v>7.7999999999999999E-4</v>
      </c>
      <c r="D6956" s="6">
        <v>0.47299999999999998</v>
      </c>
      <c r="E6956" s="5">
        <v>0</v>
      </c>
      <c r="F6956" s="6">
        <v>0</v>
      </c>
      <c r="G6956" s="5">
        <v>0</v>
      </c>
      <c r="H6956" s="6">
        <v>0</v>
      </c>
      <c r="I6956" s="5">
        <v>0</v>
      </c>
      <c r="J6956" s="6">
        <v>0</v>
      </c>
      <c r="K6956" s="5">
        <v>0</v>
      </c>
      <c r="L6956" s="6">
        <v>0</v>
      </c>
      <c r="M6956" s="5">
        <v>0</v>
      </c>
      <c r="N6956" s="6">
        <v>0</v>
      </c>
      <c r="O6956" s="5">
        <v>0</v>
      </c>
      <c r="P6956" s="6">
        <v>0</v>
      </c>
      <c r="Q6956" s="5">
        <v>0</v>
      </c>
      <c r="R6956" s="6">
        <v>0</v>
      </c>
      <c r="S6956" s="5">
        <v>0</v>
      </c>
      <c r="T6956" s="6">
        <v>0</v>
      </c>
      <c r="U6956" s="5">
        <v>0</v>
      </c>
      <c r="V6956" s="6">
        <v>0</v>
      </c>
      <c r="W6956" s="5">
        <v>0</v>
      </c>
      <c r="X6956" s="6">
        <v>0</v>
      </c>
      <c r="Y6956" s="5">
        <v>0</v>
      </c>
      <c r="Z6956" s="6">
        <v>0</v>
      </c>
      <c r="AA6956" s="5">
        <v>0</v>
      </c>
      <c r="AB6956" s="6">
        <v>0</v>
      </c>
      <c r="AC6956" s="5">
        <v>0</v>
      </c>
      <c r="AD6956" s="6">
        <v>0</v>
      </c>
      <c r="AE6956" s="5">
        <v>9.3399999999999993E-3</v>
      </c>
      <c r="AF6956" s="6">
        <v>0.47299999999999998</v>
      </c>
    </row>
    <row r="6957" spans="2:32" x14ac:dyDescent="0.35">
      <c r="B6957" s="1" t="s">
        <v>798</v>
      </c>
      <c r="C6957" s="5">
        <v>2.877E-2</v>
      </c>
      <c r="D6957" s="6">
        <v>17.449000000000002</v>
      </c>
      <c r="E6957" s="5">
        <v>0</v>
      </c>
      <c r="F6957" s="6">
        <v>0</v>
      </c>
      <c r="G6957" s="5">
        <v>0</v>
      </c>
      <c r="H6957" s="6">
        <v>0</v>
      </c>
      <c r="I6957" s="5">
        <v>0</v>
      </c>
      <c r="J6957" s="6">
        <v>0</v>
      </c>
      <c r="K6957" s="5">
        <v>2.4160000000000001E-2</v>
      </c>
      <c r="L6957" s="6">
        <v>0.54200000000000004</v>
      </c>
      <c r="M6957" s="5">
        <v>9.8899999999999995E-3</v>
      </c>
      <c r="N6957" s="6">
        <v>0.253</v>
      </c>
      <c r="O6957" s="5">
        <v>0</v>
      </c>
      <c r="P6957" s="6">
        <v>0</v>
      </c>
      <c r="Q6957" s="5">
        <v>6.0839999999999998E-2</v>
      </c>
      <c r="R6957" s="6">
        <v>1.343</v>
      </c>
      <c r="S6957" s="5">
        <v>0.13980999999999999</v>
      </c>
      <c r="T6957" s="6">
        <v>10.244999999999999</v>
      </c>
      <c r="U6957" s="5">
        <v>2.5309999999999999E-2</v>
      </c>
      <c r="V6957" s="6">
        <v>0.751</v>
      </c>
      <c r="W6957" s="5">
        <v>0.15756999999999999</v>
      </c>
      <c r="X6957" s="6">
        <v>1.8029999999999999</v>
      </c>
      <c r="Y6957" s="5">
        <v>0</v>
      </c>
      <c r="Z6957" s="6">
        <v>0</v>
      </c>
      <c r="AA6957" s="5">
        <v>0</v>
      </c>
      <c r="AB6957" s="6">
        <v>0</v>
      </c>
      <c r="AC6957" s="5">
        <v>0</v>
      </c>
      <c r="AD6957" s="6">
        <v>0</v>
      </c>
      <c r="AE6957" s="5">
        <v>4.9639999999999997E-2</v>
      </c>
      <c r="AF6957" s="6">
        <v>2.5129999999999999</v>
      </c>
    </row>
    <row r="6958" spans="2:32" x14ac:dyDescent="0.35">
      <c r="B6958" s="1" t="s">
        <v>1522</v>
      </c>
      <c r="C6958" s="5">
        <v>4.1399999999999996E-3</v>
      </c>
      <c r="D6958" s="6">
        <v>2.5129999999999999</v>
      </c>
      <c r="E6958" s="5">
        <v>0</v>
      </c>
      <c r="F6958" s="6">
        <v>0</v>
      </c>
      <c r="G6958" s="5">
        <v>0</v>
      </c>
      <c r="H6958" s="6">
        <v>0</v>
      </c>
      <c r="I6958" s="5">
        <v>0</v>
      </c>
      <c r="J6958" s="6">
        <v>0</v>
      </c>
      <c r="K6958" s="5">
        <v>0</v>
      </c>
      <c r="L6958" s="6">
        <v>0</v>
      </c>
      <c r="M6958" s="5">
        <v>0</v>
      </c>
      <c r="N6958" s="6">
        <v>0</v>
      </c>
      <c r="O6958" s="5">
        <v>0</v>
      </c>
      <c r="P6958" s="6">
        <v>0</v>
      </c>
      <c r="Q6958" s="5">
        <v>0</v>
      </c>
      <c r="R6958" s="6">
        <v>0</v>
      </c>
      <c r="S6958" s="5">
        <v>0</v>
      </c>
      <c r="T6958" s="6">
        <v>0</v>
      </c>
      <c r="U6958" s="5">
        <v>0</v>
      </c>
      <c r="V6958" s="6">
        <v>0</v>
      </c>
      <c r="W6958" s="5">
        <v>0</v>
      </c>
      <c r="X6958" s="6">
        <v>0</v>
      </c>
      <c r="Y6958" s="5">
        <v>0</v>
      </c>
      <c r="Z6958" s="6">
        <v>0</v>
      </c>
      <c r="AA6958" s="5">
        <v>0</v>
      </c>
      <c r="AB6958" s="6">
        <v>0</v>
      </c>
      <c r="AC6958" s="5">
        <v>0</v>
      </c>
      <c r="AD6958" s="6">
        <v>0</v>
      </c>
      <c r="AE6958" s="5">
        <v>4.9639999999999997E-2</v>
      </c>
      <c r="AF6958" s="6">
        <v>2.5129999999999999</v>
      </c>
    </row>
    <row r="6959" spans="2:32" x14ac:dyDescent="0.35">
      <c r="B6959" s="1" t="s">
        <v>1523</v>
      </c>
      <c r="C6959" s="5">
        <v>4.8000000000000001E-4</v>
      </c>
      <c r="D6959" s="6">
        <v>0.29299999999999998</v>
      </c>
      <c r="E6959" s="5">
        <v>0</v>
      </c>
      <c r="F6959" s="6">
        <v>0</v>
      </c>
      <c r="G6959" s="5">
        <v>0</v>
      </c>
      <c r="H6959" s="6">
        <v>0</v>
      </c>
      <c r="I6959" s="5">
        <v>0</v>
      </c>
      <c r="J6959" s="6">
        <v>0</v>
      </c>
      <c r="K6959" s="5">
        <v>0</v>
      </c>
      <c r="L6959" s="6">
        <v>0</v>
      </c>
      <c r="M6959" s="5">
        <v>0</v>
      </c>
      <c r="N6959" s="6">
        <v>0</v>
      </c>
      <c r="O6959" s="5">
        <v>0</v>
      </c>
      <c r="P6959" s="6">
        <v>0</v>
      </c>
      <c r="Q6959" s="5">
        <v>0</v>
      </c>
      <c r="R6959" s="6">
        <v>0</v>
      </c>
      <c r="S6959" s="5">
        <v>0</v>
      </c>
      <c r="T6959" s="6">
        <v>0</v>
      </c>
      <c r="U6959" s="5">
        <v>9.8700000000000003E-3</v>
      </c>
      <c r="V6959" s="6">
        <v>0.29299999999999998</v>
      </c>
      <c r="W6959" s="5">
        <v>0</v>
      </c>
      <c r="X6959" s="6">
        <v>0</v>
      </c>
      <c r="Y6959" s="5">
        <v>0</v>
      </c>
      <c r="Z6959" s="6">
        <v>0</v>
      </c>
      <c r="AA6959" s="5">
        <v>0</v>
      </c>
      <c r="AB6959" s="6">
        <v>0</v>
      </c>
      <c r="AC6959" s="5">
        <v>0</v>
      </c>
      <c r="AD6959" s="6">
        <v>0</v>
      </c>
      <c r="AE6959" s="5">
        <v>0</v>
      </c>
      <c r="AF6959" s="6">
        <v>0</v>
      </c>
    </row>
    <row r="6960" spans="2:32" x14ac:dyDescent="0.35">
      <c r="B6960" s="1" t="s">
        <v>801</v>
      </c>
      <c r="C6960" s="5">
        <v>4.9450000000000001E-2</v>
      </c>
      <c r="D6960" s="6">
        <v>29.998999999999999</v>
      </c>
      <c r="E6960" s="5">
        <v>0</v>
      </c>
      <c r="F6960" s="6">
        <v>0</v>
      </c>
      <c r="G6960" s="5">
        <v>0</v>
      </c>
      <c r="H6960" s="6">
        <v>0</v>
      </c>
      <c r="I6960" s="5">
        <v>0</v>
      </c>
      <c r="J6960" s="6">
        <v>0</v>
      </c>
      <c r="K6960" s="5">
        <v>9.4500000000000001E-3</v>
      </c>
      <c r="L6960" s="6">
        <v>0.21199999999999999</v>
      </c>
      <c r="M6960" s="5">
        <v>9.8899999999999995E-3</v>
      </c>
      <c r="N6960" s="6">
        <v>0.253</v>
      </c>
      <c r="O6960" s="5">
        <v>0</v>
      </c>
      <c r="P6960" s="6">
        <v>0</v>
      </c>
      <c r="Q6960" s="5">
        <v>0</v>
      </c>
      <c r="R6960" s="6">
        <v>0</v>
      </c>
      <c r="S6960" s="5">
        <v>7.8509999999999996E-2</v>
      </c>
      <c r="T6960" s="6">
        <v>5.7530000000000001</v>
      </c>
      <c r="U6960" s="5">
        <v>0</v>
      </c>
      <c r="V6960" s="6">
        <v>0</v>
      </c>
      <c r="W6960" s="5">
        <v>0</v>
      </c>
      <c r="X6960" s="6">
        <v>0</v>
      </c>
      <c r="Y6960" s="5">
        <v>0</v>
      </c>
      <c r="Z6960" s="6">
        <v>0</v>
      </c>
      <c r="AA6960" s="5">
        <v>2.1080000000000002E-2</v>
      </c>
      <c r="AB6960" s="6">
        <v>1.885</v>
      </c>
      <c r="AC6960" s="5">
        <v>7.1000000000000004E-3</v>
      </c>
      <c r="AD6960" s="6">
        <v>0.85099999999999998</v>
      </c>
      <c r="AE6960" s="5">
        <v>0.41566999999999998</v>
      </c>
      <c r="AF6960" s="6">
        <v>21.044</v>
      </c>
    </row>
    <row r="6961" spans="2:32" x14ac:dyDescent="0.35">
      <c r="B6961" s="1" t="s">
        <v>805</v>
      </c>
      <c r="C6961" s="5">
        <v>0</v>
      </c>
      <c r="D6961" s="6">
        <v>0</v>
      </c>
      <c r="E6961" s="5">
        <v>0</v>
      </c>
      <c r="F6961" s="6">
        <v>0</v>
      </c>
      <c r="G6961" s="5">
        <v>0</v>
      </c>
      <c r="H6961" s="6">
        <v>0</v>
      </c>
      <c r="I6961" s="5">
        <v>0</v>
      </c>
      <c r="J6961" s="6">
        <v>0</v>
      </c>
      <c r="K6961" s="5">
        <v>0</v>
      </c>
      <c r="L6961" s="6">
        <v>0</v>
      </c>
      <c r="M6961" s="5">
        <v>0</v>
      </c>
      <c r="N6961" s="6">
        <v>0</v>
      </c>
      <c r="O6961" s="5">
        <v>0</v>
      </c>
      <c r="P6961" s="6">
        <v>0</v>
      </c>
      <c r="Q6961" s="5">
        <v>0</v>
      </c>
      <c r="R6961" s="6">
        <v>0</v>
      </c>
      <c r="S6961" s="5">
        <v>0</v>
      </c>
      <c r="T6961" s="6">
        <v>0</v>
      </c>
      <c r="U6961" s="5">
        <v>0</v>
      </c>
      <c r="V6961" s="6">
        <v>0</v>
      </c>
      <c r="W6961" s="5">
        <v>0</v>
      </c>
      <c r="X6961" s="6">
        <v>0</v>
      </c>
      <c r="Y6961" s="5">
        <v>0</v>
      </c>
      <c r="Z6961" s="6">
        <v>0</v>
      </c>
      <c r="AA6961" s="5">
        <v>0</v>
      </c>
      <c r="AB6961" s="6">
        <v>0</v>
      </c>
      <c r="AC6961" s="5">
        <v>0</v>
      </c>
      <c r="AD6961" s="6">
        <v>0</v>
      </c>
      <c r="AE6961" s="5">
        <v>0</v>
      </c>
      <c r="AF6961" s="6">
        <v>0</v>
      </c>
    </row>
    <row r="6962" spans="2:32" x14ac:dyDescent="0.35">
      <c r="B6962" s="1" t="s">
        <v>807</v>
      </c>
      <c r="C6962" s="5">
        <v>0</v>
      </c>
      <c r="D6962" s="6">
        <v>0</v>
      </c>
      <c r="E6962" s="5">
        <v>0</v>
      </c>
      <c r="F6962" s="6">
        <v>0</v>
      </c>
      <c r="G6962" s="5">
        <v>0</v>
      </c>
      <c r="H6962" s="6">
        <v>0</v>
      </c>
      <c r="I6962" s="5">
        <v>0</v>
      </c>
      <c r="J6962" s="6">
        <v>0</v>
      </c>
      <c r="K6962" s="5">
        <v>0</v>
      </c>
      <c r="L6962" s="6">
        <v>0</v>
      </c>
      <c r="M6962" s="5">
        <v>0</v>
      </c>
      <c r="N6962" s="6">
        <v>0</v>
      </c>
      <c r="O6962" s="5">
        <v>0</v>
      </c>
      <c r="P6962" s="6">
        <v>0</v>
      </c>
      <c r="Q6962" s="5">
        <v>0</v>
      </c>
      <c r="R6962" s="6">
        <v>0</v>
      </c>
      <c r="S6962" s="5">
        <v>0</v>
      </c>
      <c r="T6962" s="6">
        <v>0</v>
      </c>
      <c r="U6962" s="5">
        <v>0</v>
      </c>
      <c r="V6962" s="6">
        <v>0</v>
      </c>
      <c r="W6962" s="5">
        <v>0</v>
      </c>
      <c r="X6962" s="6">
        <v>0</v>
      </c>
      <c r="Y6962" s="5">
        <v>0</v>
      </c>
      <c r="Z6962" s="6">
        <v>0</v>
      </c>
      <c r="AA6962" s="5">
        <v>0</v>
      </c>
      <c r="AB6962" s="6">
        <v>0</v>
      </c>
      <c r="AC6962" s="5">
        <v>0</v>
      </c>
      <c r="AD6962" s="6">
        <v>0</v>
      </c>
      <c r="AE6962" s="5">
        <v>0</v>
      </c>
      <c r="AF6962" s="6">
        <v>0</v>
      </c>
    </row>
    <row r="6963" spans="2:32" x14ac:dyDescent="0.35">
      <c r="B6963" s="1" t="s">
        <v>1524</v>
      </c>
      <c r="C6963" s="5">
        <v>1.2099999999999999E-3</v>
      </c>
      <c r="D6963" s="6">
        <v>0.73699999999999999</v>
      </c>
      <c r="E6963" s="5">
        <v>0</v>
      </c>
      <c r="F6963" s="6">
        <v>0</v>
      </c>
      <c r="G6963" s="5">
        <v>0</v>
      </c>
      <c r="H6963" s="6">
        <v>0</v>
      </c>
      <c r="I6963" s="5">
        <v>0</v>
      </c>
      <c r="J6963" s="6">
        <v>0</v>
      </c>
      <c r="K6963" s="5">
        <v>0</v>
      </c>
      <c r="L6963" s="6">
        <v>0</v>
      </c>
      <c r="M6963" s="5">
        <v>0</v>
      </c>
      <c r="N6963" s="6">
        <v>0</v>
      </c>
      <c r="O6963" s="5">
        <v>0</v>
      </c>
      <c r="P6963" s="6">
        <v>0</v>
      </c>
      <c r="Q6963" s="5">
        <v>0</v>
      </c>
      <c r="R6963" s="6">
        <v>0</v>
      </c>
      <c r="S6963" s="5">
        <v>0</v>
      </c>
      <c r="T6963" s="6">
        <v>0</v>
      </c>
      <c r="U6963" s="5">
        <v>0</v>
      </c>
      <c r="V6963" s="6">
        <v>0</v>
      </c>
      <c r="W6963" s="5">
        <v>0</v>
      </c>
      <c r="X6963" s="6">
        <v>0</v>
      </c>
      <c r="Y6963" s="5">
        <v>0</v>
      </c>
      <c r="Z6963" s="6">
        <v>0</v>
      </c>
      <c r="AA6963" s="5">
        <v>8.2400000000000008E-3</v>
      </c>
      <c r="AB6963" s="6">
        <v>0.73699999999999999</v>
      </c>
      <c r="AC6963" s="5">
        <v>0</v>
      </c>
      <c r="AD6963" s="6">
        <v>0</v>
      </c>
      <c r="AE6963" s="5">
        <v>0</v>
      </c>
      <c r="AF6963" s="6">
        <v>0</v>
      </c>
    </row>
    <row r="6964" spans="2:32" x14ac:dyDescent="0.35">
      <c r="B6964" s="1" t="s">
        <v>1525</v>
      </c>
      <c r="C6964" s="5">
        <v>1.7700000000000001E-3</v>
      </c>
      <c r="D6964" s="6">
        <v>1.073</v>
      </c>
      <c r="E6964" s="5">
        <v>0</v>
      </c>
      <c r="F6964" s="6">
        <v>0</v>
      </c>
      <c r="G6964" s="5">
        <v>2.2970000000000001E-2</v>
      </c>
      <c r="H6964" s="6">
        <v>1.073</v>
      </c>
      <c r="I6964" s="5">
        <v>0</v>
      </c>
      <c r="J6964" s="6">
        <v>0</v>
      </c>
      <c r="K6964" s="5">
        <v>0</v>
      </c>
      <c r="L6964" s="6">
        <v>0</v>
      </c>
      <c r="M6964" s="5">
        <v>0</v>
      </c>
      <c r="N6964" s="6">
        <v>0</v>
      </c>
      <c r="O6964" s="5">
        <v>0</v>
      </c>
      <c r="P6964" s="6">
        <v>0</v>
      </c>
      <c r="Q6964" s="5">
        <v>0</v>
      </c>
      <c r="R6964" s="6">
        <v>0</v>
      </c>
      <c r="S6964" s="5">
        <v>0</v>
      </c>
      <c r="T6964" s="6">
        <v>0</v>
      </c>
      <c r="U6964" s="5">
        <v>0</v>
      </c>
      <c r="V6964" s="6">
        <v>0</v>
      </c>
      <c r="W6964" s="5">
        <v>0</v>
      </c>
      <c r="X6964" s="6">
        <v>0</v>
      </c>
      <c r="Y6964" s="5">
        <v>0</v>
      </c>
      <c r="Z6964" s="6">
        <v>0</v>
      </c>
      <c r="AA6964" s="5">
        <v>0</v>
      </c>
      <c r="AB6964" s="6">
        <v>0</v>
      </c>
      <c r="AC6964" s="5">
        <v>0</v>
      </c>
      <c r="AD6964" s="6">
        <v>0</v>
      </c>
      <c r="AE6964" s="5">
        <v>0</v>
      </c>
      <c r="AF6964" s="6">
        <v>0</v>
      </c>
    </row>
    <row r="6965" spans="2:32" x14ac:dyDescent="0.35">
      <c r="B6965" s="1" t="s">
        <v>1526</v>
      </c>
      <c r="C6965" s="5">
        <v>1.24E-3</v>
      </c>
      <c r="D6965" s="6">
        <v>0.751</v>
      </c>
      <c r="E6965" s="5">
        <v>0</v>
      </c>
      <c r="F6965" s="6">
        <v>0</v>
      </c>
      <c r="G6965" s="5">
        <v>0</v>
      </c>
      <c r="H6965" s="6">
        <v>0</v>
      </c>
      <c r="I6965" s="5">
        <v>0</v>
      </c>
      <c r="J6965" s="6">
        <v>0</v>
      </c>
      <c r="K6965" s="5">
        <v>0</v>
      </c>
      <c r="L6965" s="6">
        <v>0</v>
      </c>
      <c r="M6965" s="5">
        <v>0</v>
      </c>
      <c r="N6965" s="6">
        <v>0</v>
      </c>
      <c r="O6965" s="5">
        <v>0</v>
      </c>
      <c r="P6965" s="6">
        <v>0</v>
      </c>
      <c r="Q6965" s="5">
        <v>0</v>
      </c>
      <c r="R6965" s="6">
        <v>0</v>
      </c>
      <c r="S6965" s="5">
        <v>0</v>
      </c>
      <c r="T6965" s="6">
        <v>0</v>
      </c>
      <c r="U6965" s="5">
        <v>2.5309999999999999E-2</v>
      </c>
      <c r="V6965" s="6">
        <v>0.751</v>
      </c>
      <c r="W6965" s="5">
        <v>0</v>
      </c>
      <c r="X6965" s="6">
        <v>0</v>
      </c>
      <c r="Y6965" s="5">
        <v>0</v>
      </c>
      <c r="Z6965" s="6">
        <v>0</v>
      </c>
      <c r="AA6965" s="5">
        <v>0</v>
      </c>
      <c r="AB6965" s="6">
        <v>0</v>
      </c>
      <c r="AC6965" s="5">
        <v>0</v>
      </c>
      <c r="AD6965" s="6">
        <v>0</v>
      </c>
      <c r="AE6965" s="5">
        <v>0</v>
      </c>
      <c r="AF6965" s="6">
        <v>0</v>
      </c>
    </row>
    <row r="6966" spans="2:32" x14ac:dyDescent="0.35">
      <c r="B6966" s="1" t="s">
        <v>810</v>
      </c>
      <c r="C6966" s="5">
        <v>0</v>
      </c>
      <c r="D6966" s="6">
        <v>0</v>
      </c>
      <c r="E6966" s="5">
        <v>0</v>
      </c>
      <c r="F6966" s="6">
        <v>0</v>
      </c>
      <c r="G6966" s="5">
        <v>0</v>
      </c>
      <c r="H6966" s="6">
        <v>0</v>
      </c>
      <c r="I6966" s="5">
        <v>0</v>
      </c>
      <c r="J6966" s="6">
        <v>0</v>
      </c>
      <c r="K6966" s="5">
        <v>0</v>
      </c>
      <c r="L6966" s="6">
        <v>0</v>
      </c>
      <c r="M6966" s="5">
        <v>0</v>
      </c>
      <c r="N6966" s="6">
        <v>0</v>
      </c>
      <c r="O6966" s="5">
        <v>0</v>
      </c>
      <c r="P6966" s="6">
        <v>0</v>
      </c>
      <c r="Q6966" s="5">
        <v>0</v>
      </c>
      <c r="R6966" s="6">
        <v>0</v>
      </c>
      <c r="S6966" s="5">
        <v>0</v>
      </c>
      <c r="T6966" s="6">
        <v>0</v>
      </c>
      <c r="U6966" s="5">
        <v>0</v>
      </c>
      <c r="V6966" s="6">
        <v>0</v>
      </c>
      <c r="W6966" s="5">
        <v>0</v>
      </c>
      <c r="X6966" s="6">
        <v>0</v>
      </c>
      <c r="Y6966" s="5">
        <v>0</v>
      </c>
      <c r="Z6966" s="6">
        <v>0</v>
      </c>
      <c r="AA6966" s="5">
        <v>0</v>
      </c>
      <c r="AB6966" s="6">
        <v>0</v>
      </c>
      <c r="AC6966" s="5">
        <v>0</v>
      </c>
      <c r="AD6966" s="6">
        <v>0</v>
      </c>
      <c r="AE6966" s="5">
        <v>0</v>
      </c>
      <c r="AF6966" s="6">
        <v>0</v>
      </c>
    </row>
    <row r="6967" spans="2:32" x14ac:dyDescent="0.35">
      <c r="B6967" s="1" t="s">
        <v>811</v>
      </c>
      <c r="C6967" s="5">
        <v>0</v>
      </c>
      <c r="D6967" s="6">
        <v>0</v>
      </c>
      <c r="E6967" s="5">
        <v>0</v>
      </c>
      <c r="F6967" s="6">
        <v>0</v>
      </c>
      <c r="G6967" s="5">
        <v>0</v>
      </c>
      <c r="H6967" s="6">
        <v>0</v>
      </c>
      <c r="I6967" s="5">
        <v>0</v>
      </c>
      <c r="J6967" s="6">
        <v>0</v>
      </c>
      <c r="K6967" s="5">
        <v>0</v>
      </c>
      <c r="L6967" s="6">
        <v>0</v>
      </c>
      <c r="M6967" s="5">
        <v>0</v>
      </c>
      <c r="N6967" s="6">
        <v>0</v>
      </c>
      <c r="O6967" s="5">
        <v>0</v>
      </c>
      <c r="P6967" s="6">
        <v>0</v>
      </c>
      <c r="Q6967" s="5">
        <v>0</v>
      </c>
      <c r="R6967" s="6">
        <v>0</v>
      </c>
      <c r="S6967" s="5">
        <v>0</v>
      </c>
      <c r="T6967" s="6">
        <v>0</v>
      </c>
      <c r="U6967" s="5">
        <v>0</v>
      </c>
      <c r="V6967" s="6">
        <v>0</v>
      </c>
      <c r="W6967" s="5">
        <v>0</v>
      </c>
      <c r="X6967" s="6">
        <v>0</v>
      </c>
      <c r="Y6967" s="5">
        <v>0</v>
      </c>
      <c r="Z6967" s="6">
        <v>0</v>
      </c>
      <c r="AA6967" s="5">
        <v>0</v>
      </c>
      <c r="AB6967" s="6">
        <v>0</v>
      </c>
      <c r="AC6967" s="5">
        <v>0</v>
      </c>
      <c r="AD6967" s="6">
        <v>0</v>
      </c>
      <c r="AE6967" s="5">
        <v>0</v>
      </c>
      <c r="AF6967" s="6">
        <v>0</v>
      </c>
    </row>
    <row r="6968" spans="2:32" x14ac:dyDescent="0.35">
      <c r="B6968" s="1" t="s">
        <v>813</v>
      </c>
      <c r="C6968" s="5">
        <v>0</v>
      </c>
      <c r="D6968" s="6">
        <v>0</v>
      </c>
      <c r="E6968" s="5">
        <v>0</v>
      </c>
      <c r="F6968" s="6">
        <v>0</v>
      </c>
      <c r="G6968" s="5">
        <v>0</v>
      </c>
      <c r="H6968" s="6">
        <v>0</v>
      </c>
      <c r="I6968" s="5">
        <v>0</v>
      </c>
      <c r="J6968" s="6">
        <v>0</v>
      </c>
      <c r="K6968" s="5">
        <v>0</v>
      </c>
      <c r="L6968" s="6">
        <v>0</v>
      </c>
      <c r="M6968" s="5">
        <v>0</v>
      </c>
      <c r="N6968" s="6">
        <v>0</v>
      </c>
      <c r="O6968" s="5">
        <v>0</v>
      </c>
      <c r="P6968" s="6">
        <v>0</v>
      </c>
      <c r="Q6968" s="5">
        <v>0</v>
      </c>
      <c r="R6968" s="6">
        <v>0</v>
      </c>
      <c r="S6968" s="5">
        <v>0</v>
      </c>
      <c r="T6968" s="6">
        <v>0</v>
      </c>
      <c r="U6968" s="5">
        <v>0</v>
      </c>
      <c r="V6968" s="6">
        <v>0</v>
      </c>
      <c r="W6968" s="5">
        <v>0</v>
      </c>
      <c r="X6968" s="6">
        <v>0</v>
      </c>
      <c r="Y6968" s="5">
        <v>0</v>
      </c>
      <c r="Z6968" s="6">
        <v>0</v>
      </c>
      <c r="AA6968" s="5">
        <v>0</v>
      </c>
      <c r="AB6968" s="6">
        <v>0</v>
      </c>
      <c r="AC6968" s="5">
        <v>0</v>
      </c>
      <c r="AD6968" s="6">
        <v>0</v>
      </c>
      <c r="AE6968" s="5">
        <v>0</v>
      </c>
      <c r="AF6968" s="6">
        <v>0</v>
      </c>
    </row>
    <row r="6969" spans="2:32" x14ac:dyDescent="0.35">
      <c r="B6969" s="1" t="s">
        <v>814</v>
      </c>
      <c r="C6969" s="5">
        <v>0</v>
      </c>
      <c r="D6969" s="6">
        <v>0</v>
      </c>
      <c r="E6969" s="5">
        <v>0</v>
      </c>
      <c r="F6969" s="6">
        <v>0</v>
      </c>
      <c r="G6969" s="5">
        <v>0</v>
      </c>
      <c r="H6969" s="6">
        <v>0</v>
      </c>
      <c r="I6969" s="5">
        <v>0</v>
      </c>
      <c r="J6969" s="6">
        <v>0</v>
      </c>
      <c r="K6969" s="5">
        <v>0</v>
      </c>
      <c r="L6969" s="6">
        <v>0</v>
      </c>
      <c r="M6969" s="5">
        <v>0</v>
      </c>
      <c r="N6969" s="6">
        <v>0</v>
      </c>
      <c r="O6969" s="5">
        <v>0</v>
      </c>
      <c r="P6969" s="6">
        <v>0</v>
      </c>
      <c r="Q6969" s="5">
        <v>0</v>
      </c>
      <c r="R6969" s="6">
        <v>0</v>
      </c>
      <c r="S6969" s="5">
        <v>0</v>
      </c>
      <c r="T6969" s="6">
        <v>0</v>
      </c>
      <c r="U6969" s="5">
        <v>0</v>
      </c>
      <c r="V6969" s="6">
        <v>0</v>
      </c>
      <c r="W6969" s="5">
        <v>0</v>
      </c>
      <c r="X6969" s="6">
        <v>0</v>
      </c>
      <c r="Y6969" s="5">
        <v>0</v>
      </c>
      <c r="Z6969" s="6">
        <v>0</v>
      </c>
      <c r="AA6969" s="5">
        <v>0</v>
      </c>
      <c r="AB6969" s="6">
        <v>0</v>
      </c>
      <c r="AC6969" s="5">
        <v>0</v>
      </c>
      <c r="AD6969" s="6">
        <v>0</v>
      </c>
      <c r="AE6969" s="5">
        <v>0</v>
      </c>
      <c r="AF6969" s="6">
        <v>0</v>
      </c>
    </row>
    <row r="6970" spans="2:32" x14ac:dyDescent="0.35">
      <c r="B6970" s="1" t="s">
        <v>816</v>
      </c>
      <c r="C6970" s="5">
        <v>0</v>
      </c>
      <c r="D6970" s="6">
        <v>0</v>
      </c>
      <c r="E6970" s="5">
        <v>0</v>
      </c>
      <c r="F6970" s="6">
        <v>0</v>
      </c>
      <c r="G6970" s="5">
        <v>0</v>
      </c>
      <c r="H6970" s="6">
        <v>0</v>
      </c>
      <c r="I6970" s="5">
        <v>0</v>
      </c>
      <c r="J6970" s="6">
        <v>0</v>
      </c>
      <c r="K6970" s="5">
        <v>0</v>
      </c>
      <c r="L6970" s="6">
        <v>0</v>
      </c>
      <c r="M6970" s="5">
        <v>0</v>
      </c>
      <c r="N6970" s="6">
        <v>0</v>
      </c>
      <c r="O6970" s="5">
        <v>0</v>
      </c>
      <c r="P6970" s="6">
        <v>0</v>
      </c>
      <c r="Q6970" s="5">
        <v>0</v>
      </c>
      <c r="R6970" s="6">
        <v>0</v>
      </c>
      <c r="S6970" s="5">
        <v>0</v>
      </c>
      <c r="T6970" s="6">
        <v>0</v>
      </c>
      <c r="U6970" s="5">
        <v>0</v>
      </c>
      <c r="V6970" s="6">
        <v>0</v>
      </c>
      <c r="W6970" s="5">
        <v>0</v>
      </c>
      <c r="X6970" s="6">
        <v>0</v>
      </c>
      <c r="Y6970" s="5">
        <v>0</v>
      </c>
      <c r="Z6970" s="6">
        <v>0</v>
      </c>
      <c r="AA6970" s="5">
        <v>0</v>
      </c>
      <c r="AB6970" s="6">
        <v>0</v>
      </c>
      <c r="AC6970" s="5">
        <v>0</v>
      </c>
      <c r="AD6970" s="6">
        <v>0</v>
      </c>
      <c r="AE6970" s="5">
        <v>0</v>
      </c>
      <c r="AF6970" s="6">
        <v>0</v>
      </c>
    </row>
    <row r="6971" spans="2:32" x14ac:dyDescent="0.35">
      <c r="B6971" s="1" t="s">
        <v>820</v>
      </c>
      <c r="C6971" s="5">
        <v>0</v>
      </c>
      <c r="D6971" s="6">
        <v>0</v>
      </c>
      <c r="E6971" s="5">
        <v>0</v>
      </c>
      <c r="F6971" s="6">
        <v>0</v>
      </c>
      <c r="G6971" s="5">
        <v>0</v>
      </c>
      <c r="H6971" s="6">
        <v>0</v>
      </c>
      <c r="I6971" s="5">
        <v>0</v>
      </c>
      <c r="J6971" s="6">
        <v>0</v>
      </c>
      <c r="K6971" s="5">
        <v>0</v>
      </c>
      <c r="L6971" s="6">
        <v>0</v>
      </c>
      <c r="M6971" s="5">
        <v>0</v>
      </c>
      <c r="N6971" s="6">
        <v>0</v>
      </c>
      <c r="O6971" s="5">
        <v>0</v>
      </c>
      <c r="P6971" s="6">
        <v>0</v>
      </c>
      <c r="Q6971" s="5">
        <v>0</v>
      </c>
      <c r="R6971" s="6">
        <v>0</v>
      </c>
      <c r="S6971" s="5">
        <v>0</v>
      </c>
      <c r="T6971" s="6">
        <v>0</v>
      </c>
      <c r="U6971" s="5">
        <v>0</v>
      </c>
      <c r="V6971" s="6">
        <v>0</v>
      </c>
      <c r="W6971" s="5">
        <v>0</v>
      </c>
      <c r="X6971" s="6">
        <v>0</v>
      </c>
      <c r="Y6971" s="5">
        <v>0</v>
      </c>
      <c r="Z6971" s="6">
        <v>0</v>
      </c>
      <c r="AA6971" s="5">
        <v>0</v>
      </c>
      <c r="AB6971" s="6">
        <v>0</v>
      </c>
      <c r="AC6971" s="5">
        <v>0</v>
      </c>
      <c r="AD6971" s="6">
        <v>0</v>
      </c>
      <c r="AE6971" s="5">
        <v>0</v>
      </c>
      <c r="AF6971" s="6">
        <v>0</v>
      </c>
    </row>
    <row r="6972" spans="2:32" x14ac:dyDescent="0.35">
      <c r="B6972" s="1" t="s">
        <v>823</v>
      </c>
      <c r="C6972" s="5">
        <v>0</v>
      </c>
      <c r="D6972" s="6">
        <v>0</v>
      </c>
      <c r="E6972" s="5">
        <v>0</v>
      </c>
      <c r="F6972" s="6">
        <v>0</v>
      </c>
      <c r="G6972" s="5">
        <v>0</v>
      </c>
      <c r="H6972" s="6">
        <v>0</v>
      </c>
      <c r="I6972" s="5">
        <v>0</v>
      </c>
      <c r="J6972" s="6">
        <v>0</v>
      </c>
      <c r="K6972" s="5">
        <v>0</v>
      </c>
      <c r="L6972" s="6">
        <v>0</v>
      </c>
      <c r="M6972" s="5">
        <v>0</v>
      </c>
      <c r="N6972" s="6">
        <v>0</v>
      </c>
      <c r="O6972" s="5">
        <v>0</v>
      </c>
      <c r="P6972" s="6">
        <v>0</v>
      </c>
      <c r="Q6972" s="5">
        <v>0</v>
      </c>
      <c r="R6972" s="6">
        <v>0</v>
      </c>
      <c r="S6972" s="5">
        <v>0</v>
      </c>
      <c r="T6972" s="6">
        <v>0</v>
      </c>
      <c r="U6972" s="5">
        <v>0</v>
      </c>
      <c r="V6972" s="6">
        <v>0</v>
      </c>
      <c r="W6972" s="5">
        <v>0</v>
      </c>
      <c r="X6972" s="6">
        <v>0</v>
      </c>
      <c r="Y6972" s="5">
        <v>0</v>
      </c>
      <c r="Z6972" s="6">
        <v>0</v>
      </c>
      <c r="AA6972" s="5">
        <v>0</v>
      </c>
      <c r="AB6972" s="6">
        <v>0</v>
      </c>
      <c r="AC6972" s="5">
        <v>0</v>
      </c>
      <c r="AD6972" s="6">
        <v>0</v>
      </c>
      <c r="AE6972" s="5">
        <v>0</v>
      </c>
      <c r="AF6972" s="6">
        <v>0</v>
      </c>
    </row>
    <row r="6973" spans="2:32" x14ac:dyDescent="0.35">
      <c r="B6973" s="1" t="s">
        <v>825</v>
      </c>
      <c r="C6973" s="5">
        <v>1.8799999999999999E-3</v>
      </c>
      <c r="D6973" s="6">
        <v>1.1379999999999999</v>
      </c>
      <c r="E6973" s="5">
        <v>0</v>
      </c>
      <c r="F6973" s="6">
        <v>0</v>
      </c>
      <c r="G6973" s="5">
        <v>0</v>
      </c>
      <c r="H6973" s="6">
        <v>0</v>
      </c>
      <c r="I6973" s="5">
        <v>0</v>
      </c>
      <c r="J6973" s="6">
        <v>0</v>
      </c>
      <c r="K6973" s="5">
        <v>5.0729999999999997E-2</v>
      </c>
      <c r="L6973" s="6">
        <v>1.1379999999999999</v>
      </c>
      <c r="M6973" s="5">
        <v>0</v>
      </c>
      <c r="N6973" s="6">
        <v>0</v>
      </c>
      <c r="O6973" s="5">
        <v>0</v>
      </c>
      <c r="P6973" s="6">
        <v>0</v>
      </c>
      <c r="Q6973" s="5">
        <v>0</v>
      </c>
      <c r="R6973" s="6">
        <v>0</v>
      </c>
      <c r="S6973" s="5">
        <v>0</v>
      </c>
      <c r="T6973" s="6">
        <v>0</v>
      </c>
      <c r="U6973" s="5">
        <v>0</v>
      </c>
      <c r="V6973" s="6">
        <v>0</v>
      </c>
      <c r="W6973" s="5">
        <v>0</v>
      </c>
      <c r="X6973" s="6">
        <v>0</v>
      </c>
      <c r="Y6973" s="5">
        <v>0</v>
      </c>
      <c r="Z6973" s="6">
        <v>0</v>
      </c>
      <c r="AA6973" s="5">
        <v>0</v>
      </c>
      <c r="AB6973" s="6">
        <v>0</v>
      </c>
      <c r="AC6973" s="5">
        <v>0</v>
      </c>
      <c r="AD6973" s="6">
        <v>0</v>
      </c>
      <c r="AE6973" s="5">
        <v>0</v>
      </c>
      <c r="AF6973" s="6">
        <v>0</v>
      </c>
    </row>
    <row r="6974" spans="2:32" x14ac:dyDescent="0.35">
      <c r="B6974" s="1" t="s">
        <v>826</v>
      </c>
      <c r="C6974" s="5">
        <v>0</v>
      </c>
      <c r="D6974" s="6">
        <v>0</v>
      </c>
      <c r="E6974" s="5">
        <v>0</v>
      </c>
      <c r="F6974" s="6">
        <v>0</v>
      </c>
      <c r="G6974" s="5">
        <v>0</v>
      </c>
      <c r="H6974" s="6">
        <v>0</v>
      </c>
      <c r="I6974" s="5">
        <v>0</v>
      </c>
      <c r="J6974" s="6">
        <v>0</v>
      </c>
      <c r="K6974" s="5">
        <v>0</v>
      </c>
      <c r="L6974" s="6">
        <v>0</v>
      </c>
      <c r="M6974" s="5">
        <v>0</v>
      </c>
      <c r="N6974" s="6">
        <v>0</v>
      </c>
      <c r="O6974" s="5">
        <v>0</v>
      </c>
      <c r="P6974" s="6">
        <v>0</v>
      </c>
      <c r="Q6974" s="5">
        <v>0</v>
      </c>
      <c r="R6974" s="6">
        <v>0</v>
      </c>
      <c r="S6974" s="5">
        <v>0</v>
      </c>
      <c r="T6974" s="6">
        <v>0</v>
      </c>
      <c r="U6974" s="5">
        <v>0</v>
      </c>
      <c r="V6974" s="6">
        <v>0</v>
      </c>
      <c r="W6974" s="5">
        <v>0</v>
      </c>
      <c r="X6974" s="6">
        <v>0</v>
      </c>
      <c r="Y6974" s="5">
        <v>0</v>
      </c>
      <c r="Z6974" s="6">
        <v>0</v>
      </c>
      <c r="AA6974" s="5">
        <v>0</v>
      </c>
      <c r="AB6974" s="6">
        <v>0</v>
      </c>
      <c r="AC6974" s="5">
        <v>0</v>
      </c>
      <c r="AD6974" s="6">
        <v>0</v>
      </c>
      <c r="AE6974" s="5">
        <v>0</v>
      </c>
      <c r="AF6974" s="6">
        <v>0</v>
      </c>
    </row>
    <row r="6975" spans="2:32" x14ac:dyDescent="0.35">
      <c r="B6975" s="1" t="s">
        <v>1527</v>
      </c>
      <c r="C6975" s="5">
        <v>1.4E-3</v>
      </c>
      <c r="D6975" s="6">
        <v>0.85099999999999998</v>
      </c>
      <c r="E6975" s="5">
        <v>0</v>
      </c>
      <c r="F6975" s="6">
        <v>0</v>
      </c>
      <c r="G6975" s="5">
        <v>0</v>
      </c>
      <c r="H6975" s="6">
        <v>0</v>
      </c>
      <c r="I6975" s="5">
        <v>0</v>
      </c>
      <c r="J6975" s="6">
        <v>0</v>
      </c>
      <c r="K6975" s="5">
        <v>0</v>
      </c>
      <c r="L6975" s="6">
        <v>0</v>
      </c>
      <c r="M6975" s="5">
        <v>0</v>
      </c>
      <c r="N6975" s="6">
        <v>0</v>
      </c>
      <c r="O6975" s="5">
        <v>0</v>
      </c>
      <c r="P6975" s="6">
        <v>0</v>
      </c>
      <c r="Q6975" s="5">
        <v>0</v>
      </c>
      <c r="R6975" s="6">
        <v>0</v>
      </c>
      <c r="S6975" s="5">
        <v>0</v>
      </c>
      <c r="T6975" s="6">
        <v>0</v>
      </c>
      <c r="U6975" s="5">
        <v>0</v>
      </c>
      <c r="V6975" s="6">
        <v>0</v>
      </c>
      <c r="W6975" s="5">
        <v>0</v>
      </c>
      <c r="X6975" s="6">
        <v>0</v>
      </c>
      <c r="Y6975" s="5">
        <v>0</v>
      </c>
      <c r="Z6975" s="6">
        <v>0</v>
      </c>
      <c r="AA6975" s="5">
        <v>0</v>
      </c>
      <c r="AB6975" s="6">
        <v>0</v>
      </c>
      <c r="AC6975" s="5">
        <v>7.1000000000000004E-3</v>
      </c>
      <c r="AD6975" s="6">
        <v>0.85099999999999998</v>
      </c>
      <c r="AE6975" s="5">
        <v>0</v>
      </c>
      <c r="AF6975" s="6">
        <v>0</v>
      </c>
    </row>
    <row r="6976" spans="2:32" x14ac:dyDescent="0.35">
      <c r="B6976" s="1" t="s">
        <v>833</v>
      </c>
      <c r="C6976" s="5">
        <v>0</v>
      </c>
      <c r="D6976" s="6">
        <v>0</v>
      </c>
      <c r="E6976" s="5">
        <v>0</v>
      </c>
      <c r="F6976" s="6">
        <v>0</v>
      </c>
      <c r="G6976" s="5">
        <v>0</v>
      </c>
      <c r="H6976" s="6">
        <v>0</v>
      </c>
      <c r="I6976" s="5">
        <v>0</v>
      </c>
      <c r="J6976" s="6">
        <v>0</v>
      </c>
      <c r="K6976" s="5">
        <v>0</v>
      </c>
      <c r="L6976" s="6">
        <v>0</v>
      </c>
      <c r="M6976" s="5">
        <v>0</v>
      </c>
      <c r="N6976" s="6">
        <v>0</v>
      </c>
      <c r="O6976" s="5">
        <v>0</v>
      </c>
      <c r="P6976" s="6">
        <v>0</v>
      </c>
      <c r="Q6976" s="5">
        <v>0</v>
      </c>
      <c r="R6976" s="6">
        <v>0</v>
      </c>
      <c r="S6976" s="5">
        <v>0</v>
      </c>
      <c r="T6976" s="6">
        <v>0</v>
      </c>
      <c r="U6976" s="5">
        <v>0</v>
      </c>
      <c r="V6976" s="6">
        <v>0</v>
      </c>
      <c r="W6976" s="5">
        <v>0</v>
      </c>
      <c r="X6976" s="6">
        <v>0</v>
      </c>
      <c r="Y6976" s="5">
        <v>0</v>
      </c>
      <c r="Z6976" s="6">
        <v>0</v>
      </c>
      <c r="AA6976" s="5">
        <v>0</v>
      </c>
      <c r="AB6976" s="6">
        <v>0</v>
      </c>
      <c r="AC6976" s="5">
        <v>0</v>
      </c>
      <c r="AD6976" s="6">
        <v>0</v>
      </c>
      <c r="AE6976" s="5">
        <v>0</v>
      </c>
      <c r="AF6976" s="6">
        <v>0</v>
      </c>
    </row>
    <row r="6977" spans="2:32" x14ac:dyDescent="0.35">
      <c r="B6977" s="1" t="s">
        <v>511</v>
      </c>
      <c r="C6977" s="5">
        <v>0</v>
      </c>
      <c r="D6977" s="6">
        <v>0</v>
      </c>
      <c r="E6977" s="5">
        <v>0</v>
      </c>
      <c r="F6977" s="6">
        <v>0</v>
      </c>
      <c r="G6977" s="5">
        <v>0</v>
      </c>
      <c r="H6977" s="6">
        <v>0</v>
      </c>
      <c r="I6977" s="5">
        <v>0</v>
      </c>
      <c r="J6977" s="6">
        <v>0</v>
      </c>
      <c r="K6977" s="5">
        <v>0</v>
      </c>
      <c r="L6977" s="6">
        <v>0</v>
      </c>
      <c r="M6977" s="5">
        <v>0</v>
      </c>
      <c r="N6977" s="6">
        <v>0</v>
      </c>
      <c r="O6977" s="5">
        <v>0</v>
      </c>
      <c r="P6977" s="6">
        <v>0</v>
      </c>
      <c r="Q6977" s="5">
        <v>0</v>
      </c>
      <c r="R6977" s="6">
        <v>0</v>
      </c>
      <c r="S6977" s="5">
        <v>0</v>
      </c>
      <c r="T6977" s="6">
        <v>0</v>
      </c>
      <c r="U6977" s="5">
        <v>0</v>
      </c>
      <c r="V6977" s="6">
        <v>0</v>
      </c>
      <c r="W6977" s="5">
        <v>0</v>
      </c>
      <c r="X6977" s="6">
        <v>0</v>
      </c>
      <c r="Y6977" s="5">
        <v>0</v>
      </c>
      <c r="Z6977" s="6">
        <v>0</v>
      </c>
      <c r="AA6977" s="5">
        <v>0</v>
      </c>
      <c r="AB6977" s="6">
        <v>0</v>
      </c>
      <c r="AC6977" s="5">
        <v>0</v>
      </c>
      <c r="AD6977" s="6">
        <v>0</v>
      </c>
      <c r="AE6977" s="5">
        <v>0</v>
      </c>
      <c r="AF6977" s="6">
        <v>0</v>
      </c>
    </row>
    <row r="6978" spans="2:32" x14ac:dyDescent="0.35">
      <c r="B6978" s="1" t="s">
        <v>1528</v>
      </c>
      <c r="C6978" s="5">
        <v>4.2000000000000002E-4</v>
      </c>
      <c r="D6978" s="6">
        <v>0.253</v>
      </c>
      <c r="E6978" s="5">
        <v>0</v>
      </c>
      <c r="F6978" s="6">
        <v>0</v>
      </c>
      <c r="G6978" s="5">
        <v>0</v>
      </c>
      <c r="H6978" s="6">
        <v>0</v>
      </c>
      <c r="I6978" s="5">
        <v>0</v>
      </c>
      <c r="J6978" s="6">
        <v>0</v>
      </c>
      <c r="K6978" s="5">
        <v>0</v>
      </c>
      <c r="L6978" s="6">
        <v>0</v>
      </c>
      <c r="M6978" s="5">
        <v>9.8899999999999995E-3</v>
      </c>
      <c r="N6978" s="6">
        <v>0.253</v>
      </c>
      <c r="O6978" s="5">
        <v>0</v>
      </c>
      <c r="P6978" s="6">
        <v>0</v>
      </c>
      <c r="Q6978" s="5">
        <v>0</v>
      </c>
      <c r="R6978" s="6">
        <v>0</v>
      </c>
      <c r="S6978" s="5">
        <v>0</v>
      </c>
      <c r="T6978" s="6">
        <v>0</v>
      </c>
      <c r="U6978" s="5">
        <v>0</v>
      </c>
      <c r="V6978" s="6">
        <v>0</v>
      </c>
      <c r="W6978" s="5">
        <v>0</v>
      </c>
      <c r="X6978" s="6">
        <v>0</v>
      </c>
      <c r="Y6978" s="5">
        <v>0</v>
      </c>
      <c r="Z6978" s="6">
        <v>0</v>
      </c>
      <c r="AA6978" s="5">
        <v>0</v>
      </c>
      <c r="AB6978" s="6">
        <v>0</v>
      </c>
      <c r="AC6978" s="5">
        <v>0</v>
      </c>
      <c r="AD6978" s="6">
        <v>0</v>
      </c>
      <c r="AE6978" s="5">
        <v>0</v>
      </c>
      <c r="AF6978" s="6">
        <v>0</v>
      </c>
    </row>
    <row r="6979" spans="2:32" x14ac:dyDescent="0.35">
      <c r="B6979" s="1" t="s">
        <v>834</v>
      </c>
      <c r="C6979" s="5">
        <v>0</v>
      </c>
      <c r="D6979" s="6">
        <v>0</v>
      </c>
      <c r="E6979" s="5">
        <v>0</v>
      </c>
      <c r="F6979" s="6">
        <v>0</v>
      </c>
      <c r="G6979" s="5">
        <v>0</v>
      </c>
      <c r="H6979" s="6">
        <v>0</v>
      </c>
      <c r="I6979" s="5">
        <v>0</v>
      </c>
      <c r="J6979" s="6">
        <v>0</v>
      </c>
      <c r="K6979" s="5">
        <v>0</v>
      </c>
      <c r="L6979" s="6">
        <v>0</v>
      </c>
      <c r="M6979" s="5">
        <v>0</v>
      </c>
      <c r="N6979" s="6">
        <v>0</v>
      </c>
      <c r="O6979" s="5">
        <v>0</v>
      </c>
      <c r="P6979" s="6">
        <v>0</v>
      </c>
      <c r="Q6979" s="5">
        <v>0</v>
      </c>
      <c r="R6979" s="6">
        <v>0</v>
      </c>
      <c r="S6979" s="5">
        <v>0</v>
      </c>
      <c r="T6979" s="6">
        <v>0</v>
      </c>
      <c r="U6979" s="5">
        <v>0</v>
      </c>
      <c r="V6979" s="6">
        <v>0</v>
      </c>
      <c r="W6979" s="5">
        <v>0</v>
      </c>
      <c r="X6979" s="6">
        <v>0</v>
      </c>
      <c r="Y6979" s="5">
        <v>0</v>
      </c>
      <c r="Z6979" s="6">
        <v>0</v>
      </c>
      <c r="AA6979" s="5">
        <v>0</v>
      </c>
      <c r="AB6979" s="6">
        <v>0</v>
      </c>
      <c r="AC6979" s="5">
        <v>0</v>
      </c>
      <c r="AD6979" s="6">
        <v>0</v>
      </c>
      <c r="AE6979" s="5">
        <v>0</v>
      </c>
      <c r="AF6979" s="6">
        <v>0</v>
      </c>
    </row>
    <row r="6980" spans="2:32" x14ac:dyDescent="0.35">
      <c r="B6980" s="1" t="s">
        <v>835</v>
      </c>
      <c r="C6980" s="5">
        <v>0</v>
      </c>
      <c r="D6980" s="6">
        <v>0</v>
      </c>
      <c r="E6980" s="5">
        <v>0</v>
      </c>
      <c r="F6980" s="6">
        <v>0</v>
      </c>
      <c r="G6980" s="5">
        <v>0</v>
      </c>
      <c r="H6980" s="6">
        <v>0</v>
      </c>
      <c r="I6980" s="5">
        <v>0</v>
      </c>
      <c r="J6980" s="6">
        <v>0</v>
      </c>
      <c r="K6980" s="5">
        <v>0</v>
      </c>
      <c r="L6980" s="6">
        <v>0</v>
      </c>
      <c r="M6980" s="5">
        <v>0</v>
      </c>
      <c r="N6980" s="6">
        <v>0</v>
      </c>
      <c r="O6980" s="5">
        <v>0</v>
      </c>
      <c r="P6980" s="6">
        <v>0</v>
      </c>
      <c r="Q6980" s="5">
        <v>0</v>
      </c>
      <c r="R6980" s="6">
        <v>0</v>
      </c>
      <c r="S6980" s="5">
        <v>0</v>
      </c>
      <c r="T6980" s="6">
        <v>0</v>
      </c>
      <c r="U6980" s="5">
        <v>0</v>
      </c>
      <c r="V6980" s="6">
        <v>0</v>
      </c>
      <c r="W6980" s="5">
        <v>0</v>
      </c>
      <c r="X6980" s="6">
        <v>0</v>
      </c>
      <c r="Y6980" s="5">
        <v>0</v>
      </c>
      <c r="Z6980" s="6">
        <v>0</v>
      </c>
      <c r="AA6980" s="5">
        <v>0</v>
      </c>
      <c r="AB6980" s="6">
        <v>0</v>
      </c>
      <c r="AC6980" s="5">
        <v>0</v>
      </c>
      <c r="AD6980" s="6">
        <v>0</v>
      </c>
      <c r="AE6980" s="5">
        <v>0</v>
      </c>
      <c r="AF6980" s="6">
        <v>0</v>
      </c>
    </row>
    <row r="6981" spans="2:32" x14ac:dyDescent="0.35">
      <c r="B6981" s="1" t="s">
        <v>1529</v>
      </c>
      <c r="C6981" s="5">
        <v>3.1099999999999999E-3</v>
      </c>
      <c r="D6981" s="6">
        <v>1.885</v>
      </c>
      <c r="E6981" s="5">
        <v>0</v>
      </c>
      <c r="F6981" s="6">
        <v>0</v>
      </c>
      <c r="G6981" s="5">
        <v>0</v>
      </c>
      <c r="H6981" s="6">
        <v>0</v>
      </c>
      <c r="I6981" s="5">
        <v>0</v>
      </c>
      <c r="J6981" s="6">
        <v>0</v>
      </c>
      <c r="K6981" s="5">
        <v>0</v>
      </c>
      <c r="L6981" s="6">
        <v>0</v>
      </c>
      <c r="M6981" s="5">
        <v>0</v>
      </c>
      <c r="N6981" s="6">
        <v>0</v>
      </c>
      <c r="O6981" s="5">
        <v>0</v>
      </c>
      <c r="P6981" s="6">
        <v>0</v>
      </c>
      <c r="Q6981" s="5">
        <v>0</v>
      </c>
      <c r="R6981" s="6">
        <v>0</v>
      </c>
      <c r="S6981" s="5">
        <v>0</v>
      </c>
      <c r="T6981" s="6">
        <v>0</v>
      </c>
      <c r="U6981" s="5">
        <v>0</v>
      </c>
      <c r="V6981" s="6">
        <v>0</v>
      </c>
      <c r="W6981" s="5">
        <v>0</v>
      </c>
      <c r="X6981" s="6">
        <v>0</v>
      </c>
      <c r="Y6981" s="5">
        <v>0</v>
      </c>
      <c r="Z6981" s="6">
        <v>0</v>
      </c>
      <c r="AA6981" s="5">
        <v>2.1080000000000002E-2</v>
      </c>
      <c r="AB6981" s="6">
        <v>1.885</v>
      </c>
      <c r="AC6981" s="5">
        <v>0</v>
      </c>
      <c r="AD6981" s="6">
        <v>0</v>
      </c>
      <c r="AE6981" s="5">
        <v>0</v>
      </c>
      <c r="AF6981" s="6">
        <v>0</v>
      </c>
    </row>
    <row r="6982" spans="2:32" x14ac:dyDescent="0.35">
      <c r="B6982" s="1" t="s">
        <v>837</v>
      </c>
      <c r="C6982" s="5">
        <v>0</v>
      </c>
      <c r="D6982" s="6">
        <v>0</v>
      </c>
      <c r="E6982" s="5">
        <v>0</v>
      </c>
      <c r="F6982" s="6">
        <v>0</v>
      </c>
      <c r="G6982" s="5">
        <v>0</v>
      </c>
      <c r="H6982" s="6">
        <v>0</v>
      </c>
      <c r="I6982" s="5">
        <v>0</v>
      </c>
      <c r="J6982" s="6">
        <v>0</v>
      </c>
      <c r="K6982" s="5">
        <v>0</v>
      </c>
      <c r="L6982" s="6">
        <v>0</v>
      </c>
      <c r="M6982" s="5">
        <v>0</v>
      </c>
      <c r="N6982" s="6">
        <v>0</v>
      </c>
      <c r="O6982" s="5">
        <v>0</v>
      </c>
      <c r="P6982" s="6">
        <v>0</v>
      </c>
      <c r="Q6982" s="5">
        <v>0</v>
      </c>
      <c r="R6982" s="6">
        <v>0</v>
      </c>
      <c r="S6982" s="5">
        <v>0</v>
      </c>
      <c r="T6982" s="6">
        <v>0</v>
      </c>
      <c r="U6982" s="5">
        <v>0</v>
      </c>
      <c r="V6982" s="6">
        <v>0</v>
      </c>
      <c r="W6982" s="5">
        <v>0</v>
      </c>
      <c r="X6982" s="6">
        <v>0</v>
      </c>
      <c r="Y6982" s="5">
        <v>0</v>
      </c>
      <c r="Z6982" s="6">
        <v>0</v>
      </c>
      <c r="AA6982" s="5">
        <v>0</v>
      </c>
      <c r="AB6982" s="6">
        <v>0</v>
      </c>
      <c r="AC6982" s="5">
        <v>0</v>
      </c>
      <c r="AD6982" s="6">
        <v>0</v>
      </c>
      <c r="AE6982" s="5">
        <v>0</v>
      </c>
      <c r="AF6982" s="6">
        <v>0</v>
      </c>
    </row>
    <row r="6983" spans="2:32" x14ac:dyDescent="0.35">
      <c r="B6983" s="1" t="s">
        <v>841</v>
      </c>
      <c r="C6983" s="5">
        <v>0</v>
      </c>
      <c r="D6983" s="6">
        <v>0</v>
      </c>
      <c r="E6983" s="5">
        <v>0</v>
      </c>
      <c r="F6983" s="6">
        <v>0</v>
      </c>
      <c r="G6983" s="5">
        <v>0</v>
      </c>
      <c r="H6983" s="6">
        <v>0</v>
      </c>
      <c r="I6983" s="5">
        <v>0</v>
      </c>
      <c r="J6983" s="6">
        <v>0</v>
      </c>
      <c r="K6983" s="5">
        <v>0</v>
      </c>
      <c r="L6983" s="6">
        <v>0</v>
      </c>
      <c r="M6983" s="5">
        <v>0</v>
      </c>
      <c r="N6983" s="6">
        <v>0</v>
      </c>
      <c r="O6983" s="5">
        <v>0</v>
      </c>
      <c r="P6983" s="6">
        <v>0</v>
      </c>
      <c r="Q6983" s="5">
        <v>0</v>
      </c>
      <c r="R6983" s="6">
        <v>0</v>
      </c>
      <c r="S6983" s="5">
        <v>0</v>
      </c>
      <c r="T6983" s="6">
        <v>0</v>
      </c>
      <c r="U6983" s="5">
        <v>0</v>
      </c>
      <c r="V6983" s="6">
        <v>0</v>
      </c>
      <c r="W6983" s="5">
        <v>0</v>
      </c>
      <c r="X6983" s="6">
        <v>0</v>
      </c>
      <c r="Y6983" s="5">
        <v>0</v>
      </c>
      <c r="Z6983" s="6">
        <v>0</v>
      </c>
      <c r="AA6983" s="5">
        <v>0</v>
      </c>
      <c r="AB6983" s="6">
        <v>0</v>
      </c>
      <c r="AC6983" s="5">
        <v>0</v>
      </c>
      <c r="AD6983" s="6">
        <v>0</v>
      </c>
      <c r="AE6983" s="5">
        <v>0</v>
      </c>
      <c r="AF6983" s="6">
        <v>0</v>
      </c>
    </row>
    <row r="6984" spans="2:32" x14ac:dyDescent="0.35">
      <c r="B6984" s="1" t="s">
        <v>1530</v>
      </c>
      <c r="C6984" s="5">
        <v>3.5899999999999999E-3</v>
      </c>
      <c r="D6984" s="6">
        <v>2.177</v>
      </c>
      <c r="E6984" s="5">
        <v>0</v>
      </c>
      <c r="F6984" s="6">
        <v>0</v>
      </c>
      <c r="G6984" s="5">
        <v>0</v>
      </c>
      <c r="H6984" s="6">
        <v>0</v>
      </c>
      <c r="I6984" s="5">
        <v>0</v>
      </c>
      <c r="J6984" s="6">
        <v>0</v>
      </c>
      <c r="K6984" s="5">
        <v>0</v>
      </c>
      <c r="L6984" s="6">
        <v>0</v>
      </c>
      <c r="M6984" s="5">
        <v>0</v>
      </c>
      <c r="N6984" s="6">
        <v>0</v>
      </c>
      <c r="O6984" s="5">
        <v>0</v>
      </c>
      <c r="P6984" s="6">
        <v>0</v>
      </c>
      <c r="Q6984" s="5">
        <v>0</v>
      </c>
      <c r="R6984" s="6">
        <v>0</v>
      </c>
      <c r="S6984" s="5">
        <v>0</v>
      </c>
      <c r="T6984" s="6">
        <v>0</v>
      </c>
      <c r="U6984" s="5">
        <v>0</v>
      </c>
      <c r="V6984" s="6">
        <v>0</v>
      </c>
      <c r="W6984" s="5">
        <v>0</v>
      </c>
      <c r="X6984" s="6">
        <v>0</v>
      </c>
      <c r="Y6984" s="5">
        <v>0</v>
      </c>
      <c r="Z6984" s="6">
        <v>0</v>
      </c>
      <c r="AA6984" s="5">
        <v>0</v>
      </c>
      <c r="AB6984" s="6">
        <v>0</v>
      </c>
      <c r="AC6984" s="5">
        <v>1.8149999999999999E-2</v>
      </c>
      <c r="AD6984" s="6">
        <v>2.177</v>
      </c>
      <c r="AE6984" s="5">
        <v>0</v>
      </c>
      <c r="AF6984" s="6">
        <v>0</v>
      </c>
    </row>
    <row r="6985" spans="2:32" x14ac:dyDescent="0.35">
      <c r="B6985" s="2" t="s">
        <v>393</v>
      </c>
    </row>
    <row r="6986" spans="2:32" x14ac:dyDescent="0.35">
      <c r="B6986" s="1" t="s">
        <v>394</v>
      </c>
      <c r="C6986" s="5">
        <v>0</v>
      </c>
      <c r="D6986" s="6">
        <v>0</v>
      </c>
      <c r="E6986" s="5">
        <v>0</v>
      </c>
      <c r="F6986" s="6">
        <v>0</v>
      </c>
      <c r="G6986" s="5">
        <v>0</v>
      </c>
      <c r="H6986" s="6">
        <v>0</v>
      </c>
      <c r="I6986" s="5">
        <v>0</v>
      </c>
      <c r="J6986" s="6">
        <v>0</v>
      </c>
      <c r="K6986" s="5">
        <v>0</v>
      </c>
      <c r="L6986" s="6">
        <v>0</v>
      </c>
      <c r="M6986" s="5">
        <v>0</v>
      </c>
      <c r="N6986" s="6">
        <v>0</v>
      </c>
      <c r="O6986" s="5">
        <v>0</v>
      </c>
      <c r="P6986" s="6">
        <v>0</v>
      </c>
      <c r="Q6986" s="5">
        <v>0</v>
      </c>
      <c r="R6986" s="6">
        <v>0</v>
      </c>
      <c r="S6986" s="5">
        <v>0</v>
      </c>
      <c r="T6986" s="6">
        <v>0</v>
      </c>
      <c r="U6986" s="5">
        <v>0</v>
      </c>
      <c r="V6986" s="6">
        <v>0</v>
      </c>
      <c r="W6986" s="5">
        <v>0</v>
      </c>
      <c r="X6986" s="6">
        <v>0</v>
      </c>
      <c r="Y6986" s="5">
        <v>0</v>
      </c>
      <c r="Z6986" s="6">
        <v>0</v>
      </c>
      <c r="AA6986" s="5">
        <v>0</v>
      </c>
      <c r="AB6986" s="6">
        <v>0</v>
      </c>
      <c r="AC6986" s="5">
        <v>0</v>
      </c>
      <c r="AD6986" s="6">
        <v>0</v>
      </c>
      <c r="AE6986" s="5">
        <v>0</v>
      </c>
      <c r="AF6986" s="6">
        <v>0</v>
      </c>
    </row>
    <row r="6987" spans="2:32" x14ac:dyDescent="0.35">
      <c r="B6987" s="1" t="s">
        <v>843</v>
      </c>
      <c r="C6987" s="5">
        <v>0</v>
      </c>
      <c r="D6987" s="6">
        <v>0</v>
      </c>
      <c r="E6987" s="5">
        <v>0</v>
      </c>
      <c r="F6987" s="6">
        <v>0</v>
      </c>
      <c r="G6987" s="5">
        <v>0</v>
      </c>
      <c r="H6987" s="6">
        <v>0</v>
      </c>
      <c r="I6987" s="5">
        <v>0</v>
      </c>
      <c r="J6987" s="6">
        <v>0</v>
      </c>
      <c r="K6987" s="5">
        <v>0</v>
      </c>
      <c r="L6987" s="6">
        <v>0</v>
      </c>
      <c r="M6987" s="5">
        <v>0</v>
      </c>
      <c r="N6987" s="6">
        <v>0</v>
      </c>
      <c r="O6987" s="5">
        <v>0</v>
      </c>
      <c r="P6987" s="6">
        <v>0</v>
      </c>
      <c r="Q6987" s="5">
        <v>0</v>
      </c>
      <c r="R6987" s="6">
        <v>0</v>
      </c>
      <c r="S6987" s="5">
        <v>0</v>
      </c>
      <c r="T6987" s="6">
        <v>0</v>
      </c>
      <c r="U6987" s="5">
        <v>0</v>
      </c>
      <c r="V6987" s="6">
        <v>0</v>
      </c>
      <c r="W6987" s="5">
        <v>0</v>
      </c>
      <c r="X6987" s="6">
        <v>0</v>
      </c>
      <c r="Y6987" s="5">
        <v>0</v>
      </c>
      <c r="Z6987" s="6">
        <v>0</v>
      </c>
      <c r="AA6987" s="5">
        <v>0</v>
      </c>
      <c r="AB6987" s="6">
        <v>0</v>
      </c>
      <c r="AC6987" s="5">
        <v>0</v>
      </c>
      <c r="AD6987" s="6">
        <v>0</v>
      </c>
      <c r="AE6987" s="5">
        <v>0</v>
      </c>
      <c r="AF6987" s="6">
        <v>0</v>
      </c>
    </row>
    <row r="6988" spans="2:32" x14ac:dyDescent="0.35">
      <c r="B6988" s="1" t="s">
        <v>396</v>
      </c>
      <c r="C6988" s="5">
        <v>0</v>
      </c>
      <c r="D6988" s="6">
        <v>0</v>
      </c>
      <c r="E6988" s="5">
        <v>0</v>
      </c>
      <c r="F6988" s="6">
        <v>0</v>
      </c>
      <c r="G6988" s="5">
        <v>0</v>
      </c>
      <c r="H6988" s="6">
        <v>0</v>
      </c>
      <c r="I6988" s="5">
        <v>0</v>
      </c>
      <c r="J6988" s="6">
        <v>0</v>
      </c>
      <c r="K6988" s="5">
        <v>0</v>
      </c>
      <c r="L6988" s="6">
        <v>0</v>
      </c>
      <c r="M6988" s="5">
        <v>0</v>
      </c>
      <c r="N6988" s="6">
        <v>0</v>
      </c>
      <c r="O6988" s="5">
        <v>0</v>
      </c>
      <c r="P6988" s="6">
        <v>0</v>
      </c>
      <c r="Q6988" s="5">
        <v>0</v>
      </c>
      <c r="R6988" s="6">
        <v>0</v>
      </c>
      <c r="S6988" s="5">
        <v>0</v>
      </c>
      <c r="T6988" s="6">
        <v>0</v>
      </c>
      <c r="U6988" s="5">
        <v>0</v>
      </c>
      <c r="V6988" s="6">
        <v>0</v>
      </c>
      <c r="W6988" s="5">
        <v>0</v>
      </c>
      <c r="X6988" s="6">
        <v>0</v>
      </c>
      <c r="Y6988" s="5">
        <v>0</v>
      </c>
      <c r="Z6988" s="6">
        <v>0</v>
      </c>
      <c r="AA6988" s="5">
        <v>0</v>
      </c>
      <c r="AB6988" s="6">
        <v>0</v>
      </c>
      <c r="AC6988" s="5">
        <v>0</v>
      </c>
      <c r="AD6988" s="6">
        <v>0</v>
      </c>
      <c r="AE6988" s="5">
        <v>0</v>
      </c>
      <c r="AF6988" s="6">
        <v>0</v>
      </c>
    </row>
    <row r="6990" spans="2:32" x14ac:dyDescent="0.35">
      <c r="B6990" s="2" t="s">
        <v>398</v>
      </c>
      <c r="D6990" s="3">
        <v>606.59199999999998</v>
      </c>
      <c r="F6990" s="3">
        <v>21.373000000000001</v>
      </c>
      <c r="H6990" s="3">
        <v>46.719000000000001</v>
      </c>
      <c r="J6990" s="3">
        <v>18.510000000000002</v>
      </c>
      <c r="L6990" s="3">
        <v>22.434000000000001</v>
      </c>
      <c r="N6990" s="3">
        <v>25.59</v>
      </c>
      <c r="P6990" s="3">
        <v>20.052</v>
      </c>
      <c r="R6990" s="3">
        <v>22.073</v>
      </c>
      <c r="T6990" s="3">
        <v>73.278000000000006</v>
      </c>
      <c r="V6990" s="3">
        <v>29.670999999999999</v>
      </c>
      <c r="X6990" s="3">
        <v>11.442</v>
      </c>
      <c r="Z6990" s="3">
        <v>55.476999999999997</v>
      </c>
      <c r="AB6990" s="3">
        <v>89.42</v>
      </c>
      <c r="AD6990" s="3">
        <v>119.928</v>
      </c>
      <c r="AF6990" s="3">
        <v>50.625999999999998</v>
      </c>
    </row>
    <row r="6991" spans="2:32" x14ac:dyDescent="0.35">
      <c r="B6991" s="2" t="s">
        <v>399</v>
      </c>
      <c r="D6991" s="3">
        <v>631</v>
      </c>
      <c r="F6991" s="3">
        <v>37</v>
      </c>
      <c r="H6991" s="3">
        <v>50</v>
      </c>
      <c r="J6991" s="3">
        <v>38</v>
      </c>
      <c r="L6991" s="3">
        <v>32</v>
      </c>
      <c r="N6991" s="3">
        <v>46</v>
      </c>
      <c r="P6991" s="3">
        <v>47</v>
      </c>
      <c r="R6991" s="3">
        <v>45</v>
      </c>
      <c r="T6991" s="3">
        <v>45</v>
      </c>
      <c r="V6991" s="3">
        <v>49</v>
      </c>
      <c r="X6991" s="3">
        <v>57</v>
      </c>
      <c r="Z6991" s="3">
        <v>43</v>
      </c>
      <c r="AB6991" s="3">
        <v>53</v>
      </c>
      <c r="AD6991" s="3">
        <v>50</v>
      </c>
      <c r="AF6991" s="3">
        <v>39</v>
      </c>
    </row>
    <row r="6993" spans="1:32" x14ac:dyDescent="0.35">
      <c r="A6993" s="3" t="s">
        <v>1531</v>
      </c>
      <c r="B6993" s="2" t="s">
        <v>1532</v>
      </c>
    </row>
    <row r="6995" spans="1:32" x14ac:dyDescent="0.35">
      <c r="B6995" s="1" t="s">
        <v>1533</v>
      </c>
      <c r="C6995" s="5">
        <v>3.1099999999999999E-3</v>
      </c>
      <c r="D6995" s="6">
        <v>4.383</v>
      </c>
      <c r="E6995" s="5">
        <v>2.0889999999999999E-2</v>
      </c>
      <c r="F6995" s="6">
        <v>1.3240000000000001</v>
      </c>
      <c r="G6995" s="5">
        <v>0</v>
      </c>
      <c r="H6995" s="6">
        <v>0</v>
      </c>
      <c r="I6995" s="5">
        <v>0</v>
      </c>
      <c r="J6995" s="6">
        <v>0</v>
      </c>
      <c r="K6995" s="5">
        <v>1.405E-2</v>
      </c>
      <c r="L6995" s="6">
        <v>1.1379999999999999</v>
      </c>
      <c r="M6995" s="5">
        <v>2.2790000000000001E-2</v>
      </c>
      <c r="N6995" s="6">
        <v>1.3620000000000001</v>
      </c>
      <c r="O6995" s="5">
        <v>1.227E-2</v>
      </c>
      <c r="P6995" s="6">
        <v>0.55900000000000005</v>
      </c>
      <c r="Q6995" s="5">
        <v>0</v>
      </c>
      <c r="R6995" s="6">
        <v>0</v>
      </c>
      <c r="S6995" s="5">
        <v>0</v>
      </c>
      <c r="T6995" s="6">
        <v>0</v>
      </c>
      <c r="U6995" s="5">
        <v>0</v>
      </c>
      <c r="V6995" s="6">
        <v>0</v>
      </c>
      <c r="W6995" s="5">
        <v>0</v>
      </c>
      <c r="X6995" s="6">
        <v>0</v>
      </c>
      <c r="Y6995" s="5">
        <v>0</v>
      </c>
      <c r="Z6995" s="6">
        <v>0</v>
      </c>
      <c r="AA6995" s="5">
        <v>0</v>
      </c>
      <c r="AB6995" s="6">
        <v>0</v>
      </c>
      <c r="AC6995" s="5">
        <v>0</v>
      </c>
      <c r="AD6995" s="6">
        <v>0</v>
      </c>
      <c r="AE6995" s="5">
        <v>0</v>
      </c>
      <c r="AF6995" s="6">
        <v>0</v>
      </c>
    </row>
    <row r="6996" spans="1:32" x14ac:dyDescent="0.35">
      <c r="B6996" s="1" t="s">
        <v>1534</v>
      </c>
      <c r="C6996" s="5">
        <v>3.2399999999999998E-3</v>
      </c>
      <c r="D6996" s="6">
        <v>4.5720000000000001</v>
      </c>
      <c r="E6996" s="5">
        <v>0</v>
      </c>
      <c r="F6996" s="6">
        <v>0</v>
      </c>
      <c r="G6996" s="5">
        <v>0</v>
      </c>
      <c r="H6996" s="6">
        <v>0</v>
      </c>
      <c r="I6996" s="5">
        <v>0</v>
      </c>
      <c r="J6996" s="6">
        <v>0</v>
      </c>
      <c r="K6996" s="5">
        <v>0</v>
      </c>
      <c r="L6996" s="6">
        <v>0</v>
      </c>
      <c r="M6996" s="5">
        <v>0</v>
      </c>
      <c r="N6996" s="6">
        <v>0</v>
      </c>
      <c r="O6996" s="5">
        <v>0</v>
      </c>
      <c r="P6996" s="6">
        <v>0</v>
      </c>
      <c r="Q6996" s="5">
        <v>0</v>
      </c>
      <c r="R6996" s="6">
        <v>0</v>
      </c>
      <c r="S6996" s="5">
        <v>0</v>
      </c>
      <c r="T6996" s="6">
        <v>0</v>
      </c>
      <c r="U6996" s="5">
        <v>0</v>
      </c>
      <c r="V6996" s="6">
        <v>0</v>
      </c>
      <c r="W6996" s="5">
        <v>0</v>
      </c>
      <c r="X6996" s="6">
        <v>0</v>
      </c>
      <c r="Y6996" s="5">
        <v>0</v>
      </c>
      <c r="Z6996" s="6">
        <v>0</v>
      </c>
      <c r="AA6996" s="5">
        <v>0</v>
      </c>
      <c r="AB6996" s="6">
        <v>0</v>
      </c>
      <c r="AC6996" s="5">
        <v>1.8780000000000002E-2</v>
      </c>
      <c r="AD6996" s="6">
        <v>4.5720000000000001</v>
      </c>
      <c r="AE6996" s="5">
        <v>0</v>
      </c>
      <c r="AF6996" s="6">
        <v>0</v>
      </c>
    </row>
    <row r="6997" spans="1:32" x14ac:dyDescent="0.35">
      <c r="B6997" s="1" t="s">
        <v>1535</v>
      </c>
      <c r="C6997" s="5">
        <v>5.4099999999999999E-3</v>
      </c>
      <c r="D6997" s="6">
        <v>7.617</v>
      </c>
      <c r="E6997" s="5">
        <v>0</v>
      </c>
      <c r="F6997" s="6">
        <v>0</v>
      </c>
      <c r="G6997" s="5">
        <v>0</v>
      </c>
      <c r="H6997" s="6">
        <v>0</v>
      </c>
      <c r="I6997" s="5">
        <v>1.6539999999999999E-2</v>
      </c>
      <c r="J6997" s="6">
        <v>1.01</v>
      </c>
      <c r="K6997" s="5">
        <v>0</v>
      </c>
      <c r="L6997" s="6">
        <v>0</v>
      </c>
      <c r="M6997" s="5">
        <v>0</v>
      </c>
      <c r="N6997" s="6">
        <v>0</v>
      </c>
      <c r="O6997" s="5">
        <v>2.58E-2</v>
      </c>
      <c r="P6997" s="6">
        <v>1.175</v>
      </c>
      <c r="Q6997" s="5">
        <v>0</v>
      </c>
      <c r="R6997" s="6">
        <v>0</v>
      </c>
      <c r="S6997" s="5">
        <v>0</v>
      </c>
      <c r="T6997" s="6">
        <v>0</v>
      </c>
      <c r="U6997" s="5">
        <v>0</v>
      </c>
      <c r="V6997" s="6">
        <v>0</v>
      </c>
      <c r="W6997" s="5">
        <v>0</v>
      </c>
      <c r="X6997" s="6">
        <v>0</v>
      </c>
      <c r="Y6997" s="5">
        <v>0</v>
      </c>
      <c r="Z6997" s="6">
        <v>0</v>
      </c>
      <c r="AA6997" s="5">
        <v>2.86E-2</v>
      </c>
      <c r="AB6997" s="6">
        <v>5.4329999999999998</v>
      </c>
      <c r="AC6997" s="5">
        <v>0</v>
      </c>
      <c r="AD6997" s="6">
        <v>0</v>
      </c>
      <c r="AE6997" s="5">
        <v>0</v>
      </c>
      <c r="AF6997" s="6">
        <v>0</v>
      </c>
    </row>
    <row r="6998" spans="1:32" x14ac:dyDescent="0.35">
      <c r="B6998" s="1" t="s">
        <v>1536</v>
      </c>
      <c r="C6998" s="5">
        <v>0</v>
      </c>
      <c r="D6998" s="6">
        <v>0</v>
      </c>
      <c r="E6998" s="5">
        <v>0</v>
      </c>
      <c r="F6998" s="6">
        <v>0</v>
      </c>
      <c r="G6998" s="5">
        <v>0</v>
      </c>
      <c r="H6998" s="6">
        <v>0</v>
      </c>
      <c r="I6998" s="5">
        <v>0</v>
      </c>
      <c r="J6998" s="6">
        <v>0</v>
      </c>
      <c r="K6998" s="5">
        <v>0</v>
      </c>
      <c r="L6998" s="6">
        <v>0</v>
      </c>
      <c r="M6998" s="5">
        <v>0</v>
      </c>
      <c r="N6998" s="6">
        <v>0</v>
      </c>
      <c r="O6998" s="5">
        <v>0</v>
      </c>
      <c r="P6998" s="6">
        <v>0</v>
      </c>
      <c r="Q6998" s="5">
        <v>0</v>
      </c>
      <c r="R6998" s="6">
        <v>0</v>
      </c>
      <c r="S6998" s="5">
        <v>0</v>
      </c>
      <c r="T6998" s="6">
        <v>0</v>
      </c>
      <c r="U6998" s="5">
        <v>0</v>
      </c>
      <c r="V6998" s="6">
        <v>0</v>
      </c>
      <c r="W6998" s="5">
        <v>0</v>
      </c>
      <c r="X6998" s="6">
        <v>0</v>
      </c>
      <c r="Y6998" s="5">
        <v>0</v>
      </c>
      <c r="Z6998" s="6">
        <v>0</v>
      </c>
      <c r="AA6998" s="5">
        <v>0</v>
      </c>
      <c r="AB6998" s="6">
        <v>0</v>
      </c>
      <c r="AC6998" s="5">
        <v>0</v>
      </c>
      <c r="AD6998" s="6">
        <v>0</v>
      </c>
      <c r="AE6998" s="5">
        <v>0</v>
      </c>
      <c r="AF6998" s="6">
        <v>0</v>
      </c>
    </row>
    <row r="6999" spans="1:32" x14ac:dyDescent="0.35">
      <c r="B6999" s="1" t="s">
        <v>1537</v>
      </c>
      <c r="C6999" s="5">
        <v>1.4E-3</v>
      </c>
      <c r="D6999" s="6">
        <v>1.9750000000000001</v>
      </c>
      <c r="E6999" s="5">
        <v>0</v>
      </c>
      <c r="F6999" s="6">
        <v>0</v>
      </c>
      <c r="G6999" s="5">
        <v>0</v>
      </c>
      <c r="H6999" s="6">
        <v>0</v>
      </c>
      <c r="I6999" s="5">
        <v>0</v>
      </c>
      <c r="J6999" s="6">
        <v>0</v>
      </c>
      <c r="K6999" s="5">
        <v>2.4389999999999998E-2</v>
      </c>
      <c r="L6999" s="6">
        <v>1.9750000000000001</v>
      </c>
      <c r="M6999" s="5">
        <v>0</v>
      </c>
      <c r="N6999" s="6">
        <v>0</v>
      </c>
      <c r="O6999" s="5">
        <v>0</v>
      </c>
      <c r="P6999" s="6">
        <v>0</v>
      </c>
      <c r="Q6999" s="5">
        <v>0</v>
      </c>
      <c r="R6999" s="6">
        <v>0</v>
      </c>
      <c r="S6999" s="5">
        <v>0</v>
      </c>
      <c r="T6999" s="6">
        <v>0</v>
      </c>
      <c r="U6999" s="5">
        <v>0</v>
      </c>
      <c r="V6999" s="6">
        <v>0</v>
      </c>
      <c r="W6999" s="5">
        <v>0</v>
      </c>
      <c r="X6999" s="6">
        <v>0</v>
      </c>
      <c r="Y6999" s="5">
        <v>0</v>
      </c>
      <c r="Z6999" s="6">
        <v>0</v>
      </c>
      <c r="AA6999" s="5">
        <v>0</v>
      </c>
      <c r="AB6999" s="6">
        <v>0</v>
      </c>
      <c r="AC6999" s="5">
        <v>0</v>
      </c>
      <c r="AD6999" s="6">
        <v>0</v>
      </c>
      <c r="AE6999" s="5">
        <v>0</v>
      </c>
      <c r="AF6999" s="6">
        <v>0</v>
      </c>
    </row>
    <row r="7000" spans="1:32" x14ac:dyDescent="0.35">
      <c r="B7000" s="1" t="s">
        <v>1538</v>
      </c>
      <c r="C7000" s="5">
        <v>6.1799999999999997E-3</v>
      </c>
      <c r="D7000" s="6">
        <v>8.7070000000000007</v>
      </c>
      <c r="E7000" s="5">
        <v>3.9300000000000003E-3</v>
      </c>
      <c r="F7000" s="6">
        <v>0.249</v>
      </c>
      <c r="G7000" s="5">
        <v>2.0480000000000002E-2</v>
      </c>
      <c r="H7000" s="6">
        <v>2.254</v>
      </c>
      <c r="I7000" s="5">
        <v>0</v>
      </c>
      <c r="J7000" s="6">
        <v>0</v>
      </c>
      <c r="K7000" s="5">
        <v>2.4389999999999998E-2</v>
      </c>
      <c r="L7000" s="6">
        <v>1.9750000000000001</v>
      </c>
      <c r="M7000" s="5">
        <v>0</v>
      </c>
      <c r="N7000" s="6">
        <v>0</v>
      </c>
      <c r="O7000" s="5">
        <v>1.8970000000000001E-2</v>
      </c>
      <c r="P7000" s="6">
        <v>0.86399999999999999</v>
      </c>
      <c r="Q7000" s="5">
        <v>0</v>
      </c>
      <c r="R7000" s="6">
        <v>0</v>
      </c>
      <c r="S7000" s="5">
        <v>0</v>
      </c>
      <c r="T7000" s="6">
        <v>0</v>
      </c>
      <c r="U7000" s="5">
        <v>0</v>
      </c>
      <c r="V7000" s="6">
        <v>0</v>
      </c>
      <c r="W7000" s="5">
        <v>0</v>
      </c>
      <c r="X7000" s="6">
        <v>0</v>
      </c>
      <c r="Y7000" s="5">
        <v>0</v>
      </c>
      <c r="Z7000" s="6">
        <v>0</v>
      </c>
      <c r="AA7000" s="5">
        <v>0</v>
      </c>
      <c r="AB7000" s="6">
        <v>0</v>
      </c>
      <c r="AC7000" s="5">
        <v>1.3809999999999999E-2</v>
      </c>
      <c r="AD7000" s="6">
        <v>3.3639999999999999</v>
      </c>
      <c r="AE7000" s="5">
        <v>0</v>
      </c>
      <c r="AF7000" s="6">
        <v>0</v>
      </c>
    </row>
    <row r="7001" spans="1:32" x14ac:dyDescent="0.35">
      <c r="B7001" s="1" t="s">
        <v>1539</v>
      </c>
      <c r="C7001" s="5">
        <v>0</v>
      </c>
      <c r="D7001" s="6">
        <v>0</v>
      </c>
      <c r="E7001" s="5">
        <v>0</v>
      </c>
      <c r="F7001" s="6">
        <v>0</v>
      </c>
      <c r="G7001" s="5">
        <v>0</v>
      </c>
      <c r="H7001" s="6">
        <v>0</v>
      </c>
      <c r="I7001" s="5">
        <v>0</v>
      </c>
      <c r="J7001" s="6">
        <v>0</v>
      </c>
      <c r="K7001" s="5">
        <v>0</v>
      </c>
      <c r="L7001" s="6">
        <v>0</v>
      </c>
      <c r="M7001" s="5">
        <v>0</v>
      </c>
      <c r="N7001" s="6">
        <v>0</v>
      </c>
      <c r="O7001" s="5">
        <v>0</v>
      </c>
      <c r="P7001" s="6">
        <v>0</v>
      </c>
      <c r="Q7001" s="5">
        <v>0</v>
      </c>
      <c r="R7001" s="6">
        <v>0</v>
      </c>
      <c r="S7001" s="5">
        <v>0</v>
      </c>
      <c r="T7001" s="6">
        <v>0</v>
      </c>
      <c r="U7001" s="5">
        <v>0</v>
      </c>
      <c r="V7001" s="6">
        <v>0</v>
      </c>
      <c r="W7001" s="5">
        <v>0</v>
      </c>
      <c r="X7001" s="6">
        <v>0</v>
      </c>
      <c r="Y7001" s="5">
        <v>0</v>
      </c>
      <c r="Z7001" s="6">
        <v>0</v>
      </c>
      <c r="AA7001" s="5">
        <v>0</v>
      </c>
      <c r="AB7001" s="6">
        <v>0</v>
      </c>
      <c r="AC7001" s="5">
        <v>0</v>
      </c>
      <c r="AD7001" s="6">
        <v>0</v>
      </c>
      <c r="AE7001" s="5">
        <v>0</v>
      </c>
      <c r="AF7001" s="6">
        <v>0</v>
      </c>
    </row>
    <row r="7002" spans="1:32" x14ac:dyDescent="0.35">
      <c r="B7002" s="1" t="s">
        <v>1540</v>
      </c>
      <c r="C7002" s="5">
        <v>3.8300000000000001E-3</v>
      </c>
      <c r="D7002" s="6">
        <v>5.4</v>
      </c>
      <c r="E7002" s="5">
        <v>0</v>
      </c>
      <c r="F7002" s="6">
        <v>0</v>
      </c>
      <c r="G7002" s="5">
        <v>0</v>
      </c>
      <c r="H7002" s="6">
        <v>0</v>
      </c>
      <c r="I7002" s="5">
        <v>0</v>
      </c>
      <c r="J7002" s="6">
        <v>0</v>
      </c>
      <c r="K7002" s="5">
        <v>1.405E-2</v>
      </c>
      <c r="L7002" s="6">
        <v>1.1379999999999999</v>
      </c>
      <c r="M7002" s="5">
        <v>0</v>
      </c>
      <c r="N7002" s="6">
        <v>0</v>
      </c>
      <c r="O7002" s="5">
        <v>0</v>
      </c>
      <c r="P7002" s="6">
        <v>0</v>
      </c>
      <c r="Q7002" s="5">
        <v>0</v>
      </c>
      <c r="R7002" s="6">
        <v>0</v>
      </c>
      <c r="S7002" s="5">
        <v>2.332E-2</v>
      </c>
      <c r="T7002" s="6">
        <v>4.2619999999999996</v>
      </c>
      <c r="U7002" s="5">
        <v>0</v>
      </c>
      <c r="V7002" s="6">
        <v>0</v>
      </c>
      <c r="W7002" s="5">
        <v>0</v>
      </c>
      <c r="X7002" s="6">
        <v>0</v>
      </c>
      <c r="Y7002" s="5">
        <v>0</v>
      </c>
      <c r="Z7002" s="6">
        <v>0</v>
      </c>
      <c r="AA7002" s="5">
        <v>0</v>
      </c>
      <c r="AB7002" s="6">
        <v>0</v>
      </c>
      <c r="AC7002" s="5">
        <v>0</v>
      </c>
      <c r="AD7002" s="6">
        <v>0</v>
      </c>
      <c r="AE7002" s="5">
        <v>0</v>
      </c>
      <c r="AF7002" s="6">
        <v>0</v>
      </c>
    </row>
    <row r="7003" spans="1:32" x14ac:dyDescent="0.35">
      <c r="B7003" s="1" t="s">
        <v>1541</v>
      </c>
      <c r="C7003" s="5">
        <v>1.2099999999999999E-3</v>
      </c>
      <c r="D7003" s="6">
        <v>1.7090000000000001</v>
      </c>
      <c r="E7003" s="5">
        <v>0</v>
      </c>
      <c r="F7003" s="6">
        <v>0</v>
      </c>
      <c r="G7003" s="5">
        <v>0</v>
      </c>
      <c r="H7003" s="6">
        <v>0</v>
      </c>
      <c r="I7003" s="5">
        <v>0</v>
      </c>
      <c r="J7003" s="6">
        <v>0</v>
      </c>
      <c r="K7003" s="5">
        <v>1.034E-2</v>
      </c>
      <c r="L7003" s="6">
        <v>0.83699999999999997</v>
      </c>
      <c r="M7003" s="5">
        <v>0</v>
      </c>
      <c r="N7003" s="6">
        <v>0</v>
      </c>
      <c r="O7003" s="5">
        <v>0</v>
      </c>
      <c r="P7003" s="6">
        <v>0</v>
      </c>
      <c r="Q7003" s="5">
        <v>0</v>
      </c>
      <c r="R7003" s="6">
        <v>0</v>
      </c>
      <c r="S7003" s="5">
        <v>0</v>
      </c>
      <c r="T7003" s="6">
        <v>0</v>
      </c>
      <c r="U7003" s="5">
        <v>1.494E-2</v>
      </c>
      <c r="V7003" s="6">
        <v>0.751</v>
      </c>
      <c r="W7003" s="5">
        <v>6.1399999999999996E-3</v>
      </c>
      <c r="X7003" s="6">
        <v>0.121</v>
      </c>
      <c r="Y7003" s="5">
        <v>0</v>
      </c>
      <c r="Z7003" s="6">
        <v>0</v>
      </c>
      <c r="AA7003" s="5">
        <v>0</v>
      </c>
      <c r="AB7003" s="6">
        <v>0</v>
      </c>
      <c r="AC7003" s="5">
        <v>0</v>
      </c>
      <c r="AD7003" s="6">
        <v>0</v>
      </c>
      <c r="AE7003" s="5">
        <v>0</v>
      </c>
      <c r="AF7003" s="6">
        <v>0</v>
      </c>
    </row>
    <row r="7004" spans="1:32" x14ac:dyDescent="0.35">
      <c r="B7004" s="1" t="s">
        <v>1542</v>
      </c>
      <c r="C7004" s="5">
        <v>3.798E-2</v>
      </c>
      <c r="D7004" s="6">
        <v>53.517000000000003</v>
      </c>
      <c r="E7004" s="5">
        <v>0.12986</v>
      </c>
      <c r="F7004" s="6">
        <v>8.2319999999999993</v>
      </c>
      <c r="G7004" s="5">
        <v>4.2189999999999998E-2</v>
      </c>
      <c r="H7004" s="6">
        <v>4.6440000000000001</v>
      </c>
      <c r="I7004" s="5">
        <v>7.2260000000000005E-2</v>
      </c>
      <c r="J7004" s="6">
        <v>4.4119999999999999</v>
      </c>
      <c r="K7004" s="5">
        <v>7.9869999999999997E-2</v>
      </c>
      <c r="L7004" s="6">
        <v>6.468</v>
      </c>
      <c r="M7004" s="5">
        <v>6.2100000000000002E-2</v>
      </c>
      <c r="N7004" s="6">
        <v>3.7109999999999999</v>
      </c>
      <c r="O7004" s="5">
        <v>0</v>
      </c>
      <c r="P7004" s="6">
        <v>0</v>
      </c>
      <c r="Q7004" s="5">
        <v>3.4680000000000002E-2</v>
      </c>
      <c r="R7004" s="6">
        <v>1.9830000000000001</v>
      </c>
      <c r="S7004" s="5">
        <v>3.7260000000000001E-2</v>
      </c>
      <c r="T7004" s="6">
        <v>6.8090000000000002</v>
      </c>
      <c r="U7004" s="5">
        <v>0</v>
      </c>
      <c r="V7004" s="6">
        <v>0</v>
      </c>
      <c r="W7004" s="5">
        <v>0</v>
      </c>
      <c r="X7004" s="6">
        <v>0</v>
      </c>
      <c r="Y7004" s="5">
        <v>0</v>
      </c>
      <c r="Z7004" s="6">
        <v>0</v>
      </c>
      <c r="AA7004" s="5">
        <v>2.5250000000000002E-2</v>
      </c>
      <c r="AB7004" s="6">
        <v>4.798</v>
      </c>
      <c r="AC7004" s="5">
        <v>4.0849999999999997E-2</v>
      </c>
      <c r="AD7004" s="6">
        <v>9.9469999999999992</v>
      </c>
      <c r="AE7004" s="5">
        <v>2.0820000000000002E-2</v>
      </c>
      <c r="AF7004" s="6">
        <v>2.5129999999999999</v>
      </c>
    </row>
    <row r="7005" spans="1:32" x14ac:dyDescent="0.35">
      <c r="B7005" s="1" t="s">
        <v>1543</v>
      </c>
      <c r="C7005" s="5">
        <v>5.1500000000000001E-3</v>
      </c>
      <c r="D7005" s="6">
        <v>7.2610000000000001</v>
      </c>
      <c r="E7005" s="5">
        <v>0</v>
      </c>
      <c r="F7005" s="6">
        <v>0</v>
      </c>
      <c r="G7005" s="5">
        <v>0</v>
      </c>
      <c r="H7005" s="6">
        <v>0</v>
      </c>
      <c r="I7005" s="5">
        <v>2.2239999999999999E-2</v>
      </c>
      <c r="J7005" s="6">
        <v>1.3580000000000001</v>
      </c>
      <c r="K7005" s="5">
        <v>0</v>
      </c>
      <c r="L7005" s="6">
        <v>0</v>
      </c>
      <c r="M7005" s="5">
        <v>0</v>
      </c>
      <c r="N7005" s="6">
        <v>0</v>
      </c>
      <c r="O7005" s="5">
        <v>0</v>
      </c>
      <c r="P7005" s="6">
        <v>0</v>
      </c>
      <c r="Q7005" s="5">
        <v>0</v>
      </c>
      <c r="R7005" s="6">
        <v>0</v>
      </c>
      <c r="S7005" s="5">
        <v>0</v>
      </c>
      <c r="T7005" s="6">
        <v>0</v>
      </c>
      <c r="U7005" s="5">
        <v>0</v>
      </c>
      <c r="V7005" s="6">
        <v>0</v>
      </c>
      <c r="W7005" s="5">
        <v>0</v>
      </c>
      <c r="X7005" s="6">
        <v>0</v>
      </c>
      <c r="Y7005" s="5">
        <v>0</v>
      </c>
      <c r="Z7005" s="6">
        <v>0</v>
      </c>
      <c r="AA7005" s="5">
        <v>0</v>
      </c>
      <c r="AB7005" s="6">
        <v>0</v>
      </c>
      <c r="AC7005" s="5">
        <v>1.3809999999999999E-2</v>
      </c>
      <c r="AD7005" s="6">
        <v>3.3639999999999999</v>
      </c>
      <c r="AE7005" s="5">
        <v>2.103E-2</v>
      </c>
      <c r="AF7005" s="6">
        <v>2.5390000000000001</v>
      </c>
    </row>
    <row r="7006" spans="1:32" x14ac:dyDescent="0.35">
      <c r="B7006" s="1" t="s">
        <v>1544</v>
      </c>
      <c r="C7006" s="5">
        <v>0</v>
      </c>
      <c r="D7006" s="6">
        <v>0</v>
      </c>
      <c r="E7006" s="5">
        <v>0</v>
      </c>
      <c r="F7006" s="6">
        <v>0</v>
      </c>
      <c r="G7006" s="5">
        <v>0</v>
      </c>
      <c r="H7006" s="6">
        <v>0</v>
      </c>
      <c r="I7006" s="5">
        <v>0</v>
      </c>
      <c r="J7006" s="6">
        <v>0</v>
      </c>
      <c r="K7006" s="5">
        <v>0</v>
      </c>
      <c r="L7006" s="6">
        <v>0</v>
      </c>
      <c r="M7006" s="5">
        <v>0</v>
      </c>
      <c r="N7006" s="6">
        <v>0</v>
      </c>
      <c r="O7006" s="5">
        <v>0</v>
      </c>
      <c r="P7006" s="6">
        <v>0</v>
      </c>
      <c r="Q7006" s="5">
        <v>0</v>
      </c>
      <c r="R7006" s="6">
        <v>0</v>
      </c>
      <c r="S7006" s="5">
        <v>0</v>
      </c>
      <c r="T7006" s="6">
        <v>0</v>
      </c>
      <c r="U7006" s="5">
        <v>0</v>
      </c>
      <c r="V7006" s="6">
        <v>0</v>
      </c>
      <c r="W7006" s="5">
        <v>0</v>
      </c>
      <c r="X7006" s="6">
        <v>0</v>
      </c>
      <c r="Y7006" s="5">
        <v>0</v>
      </c>
      <c r="Z7006" s="6">
        <v>0</v>
      </c>
      <c r="AA7006" s="5">
        <v>0</v>
      </c>
      <c r="AB7006" s="6">
        <v>0</v>
      </c>
      <c r="AC7006" s="5">
        <v>0</v>
      </c>
      <c r="AD7006" s="6">
        <v>0</v>
      </c>
      <c r="AE7006" s="5">
        <v>0</v>
      </c>
      <c r="AF7006" s="6">
        <v>0</v>
      </c>
    </row>
    <row r="7007" spans="1:32" x14ac:dyDescent="0.35">
      <c r="B7007" s="1" t="s">
        <v>1545</v>
      </c>
      <c r="C7007" s="5">
        <v>2.138E-2</v>
      </c>
      <c r="D7007" s="6">
        <v>30.125</v>
      </c>
      <c r="E7007" s="5">
        <v>1.5520000000000001E-2</v>
      </c>
      <c r="F7007" s="6">
        <v>0.98399999999999999</v>
      </c>
      <c r="G7007" s="5">
        <v>2.027E-2</v>
      </c>
      <c r="H7007" s="6">
        <v>2.2309999999999999</v>
      </c>
      <c r="I7007" s="5">
        <v>0</v>
      </c>
      <c r="J7007" s="6">
        <v>0</v>
      </c>
      <c r="K7007" s="5">
        <v>4.879E-2</v>
      </c>
      <c r="L7007" s="6">
        <v>3.9510000000000001</v>
      </c>
      <c r="M7007" s="5">
        <v>0</v>
      </c>
      <c r="N7007" s="6">
        <v>0</v>
      </c>
      <c r="O7007" s="5">
        <v>0</v>
      </c>
      <c r="P7007" s="6">
        <v>0</v>
      </c>
      <c r="Q7007" s="5">
        <v>1.8419999999999999E-2</v>
      </c>
      <c r="R7007" s="6">
        <v>1.0529999999999999</v>
      </c>
      <c r="S7007" s="5">
        <v>1.585E-2</v>
      </c>
      <c r="T7007" s="6">
        <v>2.8959999999999999</v>
      </c>
      <c r="U7007" s="5">
        <v>1.494E-2</v>
      </c>
      <c r="V7007" s="6">
        <v>0.751</v>
      </c>
      <c r="W7007" s="5">
        <v>6.1399999999999996E-3</v>
      </c>
      <c r="X7007" s="6">
        <v>0.121</v>
      </c>
      <c r="Y7007" s="5">
        <v>7.2389999999999996E-2</v>
      </c>
      <c r="Z7007" s="6">
        <v>8.9789999999999992</v>
      </c>
      <c r="AA7007" s="5">
        <v>0</v>
      </c>
      <c r="AB7007" s="6">
        <v>0</v>
      </c>
      <c r="AC7007" s="5">
        <v>2.2270000000000002E-2</v>
      </c>
      <c r="AD7007" s="6">
        <v>5.423</v>
      </c>
      <c r="AE7007" s="5">
        <v>3.0949999999999998E-2</v>
      </c>
      <c r="AF7007" s="6">
        <v>3.7370000000000001</v>
      </c>
    </row>
    <row r="7008" spans="1:32" x14ac:dyDescent="0.35">
      <c r="B7008" s="1" t="s">
        <v>1546</v>
      </c>
      <c r="C7008" s="5">
        <v>4.9399999999999999E-3</v>
      </c>
      <c r="D7008" s="6">
        <v>6.96</v>
      </c>
      <c r="E7008" s="5">
        <v>0</v>
      </c>
      <c r="F7008" s="6">
        <v>0</v>
      </c>
      <c r="G7008" s="5">
        <v>0</v>
      </c>
      <c r="H7008" s="6">
        <v>0</v>
      </c>
      <c r="I7008" s="5">
        <v>0</v>
      </c>
      <c r="J7008" s="6">
        <v>0</v>
      </c>
      <c r="K7008" s="5">
        <v>0</v>
      </c>
      <c r="L7008" s="6">
        <v>0</v>
      </c>
      <c r="M7008" s="5">
        <v>4.5080000000000002E-2</v>
      </c>
      <c r="N7008" s="6">
        <v>2.694</v>
      </c>
      <c r="O7008" s="5">
        <v>4.81E-3</v>
      </c>
      <c r="P7008" s="6">
        <v>0.219</v>
      </c>
      <c r="Q7008" s="5">
        <v>0</v>
      </c>
      <c r="R7008" s="6">
        <v>0</v>
      </c>
      <c r="S7008" s="5">
        <v>1.166E-2</v>
      </c>
      <c r="T7008" s="6">
        <v>2.1309999999999998</v>
      </c>
      <c r="U7008" s="5">
        <v>3.5700000000000003E-2</v>
      </c>
      <c r="V7008" s="6">
        <v>1.7949999999999999</v>
      </c>
      <c r="W7008" s="5">
        <v>6.1399999999999996E-3</v>
      </c>
      <c r="X7008" s="6">
        <v>0.121</v>
      </c>
      <c r="Y7008" s="5">
        <v>0</v>
      </c>
      <c r="Z7008" s="6">
        <v>0</v>
      </c>
      <c r="AA7008" s="5">
        <v>0</v>
      </c>
      <c r="AB7008" s="6">
        <v>0</v>
      </c>
      <c r="AC7008" s="5">
        <v>0</v>
      </c>
      <c r="AD7008" s="6">
        <v>0</v>
      </c>
      <c r="AE7008" s="5">
        <v>0</v>
      </c>
      <c r="AF7008" s="6">
        <v>0</v>
      </c>
    </row>
    <row r="7009" spans="2:32" x14ac:dyDescent="0.35">
      <c r="B7009" s="1" t="s">
        <v>1547</v>
      </c>
      <c r="C7009" s="5">
        <v>8.6E-3</v>
      </c>
      <c r="D7009" s="6">
        <v>12.118</v>
      </c>
      <c r="E7009" s="5">
        <v>1.005E-2</v>
      </c>
      <c r="F7009" s="6">
        <v>0.63700000000000001</v>
      </c>
      <c r="G7009" s="5">
        <v>2.0480000000000002E-2</v>
      </c>
      <c r="H7009" s="6">
        <v>2.254</v>
      </c>
      <c r="I7009" s="5">
        <v>0</v>
      </c>
      <c r="J7009" s="6">
        <v>0</v>
      </c>
      <c r="K7009" s="5">
        <v>0</v>
      </c>
      <c r="L7009" s="6">
        <v>0</v>
      </c>
      <c r="M7009" s="5">
        <v>3.338E-2</v>
      </c>
      <c r="N7009" s="6">
        <v>1.9950000000000001</v>
      </c>
      <c r="O7009" s="5">
        <v>1.44E-2</v>
      </c>
      <c r="P7009" s="6">
        <v>0.65600000000000003</v>
      </c>
      <c r="Q7009" s="5">
        <v>3.7299999999999998E-3</v>
      </c>
      <c r="R7009" s="6">
        <v>0.21299999999999999</v>
      </c>
      <c r="S7009" s="5">
        <v>0</v>
      </c>
      <c r="T7009" s="6">
        <v>0</v>
      </c>
      <c r="U7009" s="5">
        <v>1.494E-2</v>
      </c>
      <c r="V7009" s="6">
        <v>0.751</v>
      </c>
      <c r="W7009" s="5">
        <v>0</v>
      </c>
      <c r="X7009" s="6">
        <v>0</v>
      </c>
      <c r="Y7009" s="5">
        <v>4.5799999999999999E-3</v>
      </c>
      <c r="Z7009" s="6">
        <v>0.56799999999999995</v>
      </c>
      <c r="AA7009" s="5">
        <v>0</v>
      </c>
      <c r="AB7009" s="6">
        <v>0</v>
      </c>
      <c r="AC7009" s="5">
        <v>1.8780000000000002E-2</v>
      </c>
      <c r="AD7009" s="6">
        <v>4.5720000000000001</v>
      </c>
      <c r="AE7009" s="5">
        <v>3.9199999999999999E-3</v>
      </c>
      <c r="AF7009" s="6">
        <v>0.47299999999999998</v>
      </c>
    </row>
    <row r="7010" spans="2:32" x14ac:dyDescent="0.35">
      <c r="B7010" s="1" t="s">
        <v>1548</v>
      </c>
      <c r="C7010" s="5">
        <v>2.0899999999999998E-3</v>
      </c>
      <c r="D7010" s="6">
        <v>2.9489999999999998</v>
      </c>
      <c r="E7010" s="5">
        <v>0</v>
      </c>
      <c r="F7010" s="6">
        <v>0</v>
      </c>
      <c r="G7010" s="5">
        <v>0</v>
      </c>
      <c r="H7010" s="6">
        <v>0</v>
      </c>
      <c r="I7010" s="5">
        <v>0</v>
      </c>
      <c r="J7010" s="6">
        <v>0</v>
      </c>
      <c r="K7010" s="5">
        <v>0</v>
      </c>
      <c r="L7010" s="6">
        <v>0</v>
      </c>
      <c r="M7010" s="5">
        <v>2.2790000000000001E-2</v>
      </c>
      <c r="N7010" s="6">
        <v>1.3620000000000001</v>
      </c>
      <c r="O7010" s="5">
        <v>0</v>
      </c>
      <c r="P7010" s="6">
        <v>0</v>
      </c>
      <c r="Q7010" s="5">
        <v>0</v>
      </c>
      <c r="R7010" s="6">
        <v>0</v>
      </c>
      <c r="S7010" s="5">
        <v>0</v>
      </c>
      <c r="T7010" s="6">
        <v>0</v>
      </c>
      <c r="U7010" s="5">
        <v>0</v>
      </c>
      <c r="V7010" s="6">
        <v>0</v>
      </c>
      <c r="W7010" s="5">
        <v>0</v>
      </c>
      <c r="X7010" s="6">
        <v>0</v>
      </c>
      <c r="Y7010" s="5">
        <v>0</v>
      </c>
      <c r="Z7010" s="6">
        <v>0</v>
      </c>
      <c r="AA7010" s="5">
        <v>3.8800000000000002E-3</v>
      </c>
      <c r="AB7010" s="6">
        <v>0.73699999999999999</v>
      </c>
      <c r="AC7010" s="5">
        <v>3.49E-3</v>
      </c>
      <c r="AD7010" s="6">
        <v>0.85099999999999998</v>
      </c>
      <c r="AE7010" s="5">
        <v>0</v>
      </c>
      <c r="AF7010" s="6">
        <v>0</v>
      </c>
    </row>
    <row r="7011" spans="2:32" x14ac:dyDescent="0.35">
      <c r="B7011" s="1" t="s">
        <v>1549</v>
      </c>
      <c r="C7011" s="5">
        <v>5.2700000000000004E-3</v>
      </c>
      <c r="D7011" s="6">
        <v>7.42</v>
      </c>
      <c r="E7011" s="5">
        <v>0</v>
      </c>
      <c r="F7011" s="6">
        <v>0</v>
      </c>
      <c r="G7011" s="5">
        <v>0</v>
      </c>
      <c r="H7011" s="6">
        <v>0</v>
      </c>
      <c r="I7011" s="5">
        <v>0</v>
      </c>
      <c r="J7011" s="6">
        <v>0</v>
      </c>
      <c r="K7011" s="5">
        <v>0</v>
      </c>
      <c r="L7011" s="6">
        <v>0</v>
      </c>
      <c r="M7011" s="5">
        <v>0</v>
      </c>
      <c r="N7011" s="6">
        <v>0</v>
      </c>
      <c r="O7011" s="5">
        <v>0</v>
      </c>
      <c r="P7011" s="6">
        <v>0</v>
      </c>
      <c r="Q7011" s="5">
        <v>0</v>
      </c>
      <c r="R7011" s="6">
        <v>0</v>
      </c>
      <c r="S7011" s="5">
        <v>1.585E-2</v>
      </c>
      <c r="T7011" s="6">
        <v>2.8959999999999999</v>
      </c>
      <c r="U7011" s="5">
        <v>0</v>
      </c>
      <c r="V7011" s="6">
        <v>0</v>
      </c>
      <c r="W7011" s="5">
        <v>0</v>
      </c>
      <c r="X7011" s="6">
        <v>0</v>
      </c>
      <c r="Y7011" s="5">
        <v>0</v>
      </c>
      <c r="Z7011" s="6">
        <v>0</v>
      </c>
      <c r="AA7011" s="5">
        <v>0</v>
      </c>
      <c r="AB7011" s="6">
        <v>0</v>
      </c>
      <c r="AC7011" s="5">
        <v>1.8579999999999999E-2</v>
      </c>
      <c r="AD7011" s="6">
        <v>4.524</v>
      </c>
      <c r="AE7011" s="5">
        <v>0</v>
      </c>
      <c r="AF7011" s="6">
        <v>0</v>
      </c>
    </row>
    <row r="7012" spans="2:32" x14ac:dyDescent="0.35">
      <c r="B7012" s="1" t="s">
        <v>1550</v>
      </c>
      <c r="C7012" s="5">
        <v>5.2300000000000003E-3</v>
      </c>
      <c r="D7012" s="6">
        <v>7.367</v>
      </c>
      <c r="E7012" s="5">
        <v>4.1200000000000001E-2</v>
      </c>
      <c r="F7012" s="6">
        <v>2.6120000000000001</v>
      </c>
      <c r="G7012" s="5">
        <v>0</v>
      </c>
      <c r="H7012" s="6">
        <v>0</v>
      </c>
      <c r="I7012" s="5">
        <v>0</v>
      </c>
      <c r="J7012" s="6">
        <v>0</v>
      </c>
      <c r="K7012" s="5">
        <v>1.034E-2</v>
      </c>
      <c r="L7012" s="6">
        <v>0.83699999999999997</v>
      </c>
      <c r="M7012" s="5">
        <v>0</v>
      </c>
      <c r="N7012" s="6">
        <v>0</v>
      </c>
      <c r="O7012" s="5">
        <v>0</v>
      </c>
      <c r="P7012" s="6">
        <v>0</v>
      </c>
      <c r="Q7012" s="5">
        <v>0</v>
      </c>
      <c r="R7012" s="6">
        <v>0</v>
      </c>
      <c r="S7012" s="5">
        <v>0</v>
      </c>
      <c r="T7012" s="6">
        <v>0</v>
      </c>
      <c r="U7012" s="5">
        <v>0</v>
      </c>
      <c r="V7012" s="6">
        <v>0</v>
      </c>
      <c r="W7012" s="5">
        <v>0</v>
      </c>
      <c r="X7012" s="6">
        <v>0</v>
      </c>
      <c r="Y7012" s="5">
        <v>0</v>
      </c>
      <c r="Z7012" s="6">
        <v>0</v>
      </c>
      <c r="AA7012" s="5">
        <v>2.0619999999999999E-2</v>
      </c>
      <c r="AB7012" s="6">
        <v>3.9180000000000001</v>
      </c>
      <c r="AC7012" s="5">
        <v>0</v>
      </c>
      <c r="AD7012" s="6">
        <v>0</v>
      </c>
      <c r="AE7012" s="5">
        <v>0</v>
      </c>
      <c r="AF7012" s="6">
        <v>0</v>
      </c>
    </row>
    <row r="7013" spans="2:32" x14ac:dyDescent="0.35">
      <c r="B7013" s="1" t="s">
        <v>1551</v>
      </c>
      <c r="C7013" s="5">
        <v>2.1479999999999999E-2</v>
      </c>
      <c r="D7013" s="6">
        <v>30.26</v>
      </c>
      <c r="E7013" s="5">
        <v>2.111E-2</v>
      </c>
      <c r="F7013" s="6">
        <v>1.3380000000000001</v>
      </c>
      <c r="G7013" s="5">
        <v>6.9370000000000001E-2</v>
      </c>
      <c r="H7013" s="6">
        <v>7.6360000000000001</v>
      </c>
      <c r="I7013" s="5">
        <v>5.8520000000000003E-2</v>
      </c>
      <c r="J7013" s="6">
        <v>3.573</v>
      </c>
      <c r="K7013" s="5">
        <v>2.811E-2</v>
      </c>
      <c r="L7013" s="6">
        <v>2.2759999999999998</v>
      </c>
      <c r="M7013" s="5">
        <v>7.9630000000000006E-2</v>
      </c>
      <c r="N7013" s="6">
        <v>4.7590000000000003</v>
      </c>
      <c r="O7013" s="5">
        <v>3.8080000000000003E-2</v>
      </c>
      <c r="P7013" s="6">
        <v>1.734</v>
      </c>
      <c r="Q7013" s="5">
        <v>9.5099999999999994E-3</v>
      </c>
      <c r="R7013" s="6">
        <v>0.54400000000000004</v>
      </c>
      <c r="S7013" s="5">
        <v>2.1749999999999999E-2</v>
      </c>
      <c r="T7013" s="6">
        <v>3.9740000000000002</v>
      </c>
      <c r="U7013" s="5">
        <v>6.2390000000000001E-2</v>
      </c>
      <c r="V7013" s="6">
        <v>3.137</v>
      </c>
      <c r="W7013" s="5">
        <v>2.7990000000000001E-2</v>
      </c>
      <c r="X7013" s="6">
        <v>0.55200000000000005</v>
      </c>
      <c r="Y7013" s="5">
        <v>0</v>
      </c>
      <c r="Z7013" s="6">
        <v>0</v>
      </c>
      <c r="AA7013" s="5">
        <v>3.8800000000000002E-3</v>
      </c>
      <c r="AB7013" s="6">
        <v>0.73699999999999999</v>
      </c>
      <c r="AC7013" s="5">
        <v>0</v>
      </c>
      <c r="AD7013" s="6">
        <v>0</v>
      </c>
      <c r="AE7013" s="5">
        <v>0</v>
      </c>
      <c r="AF7013" s="6">
        <v>0</v>
      </c>
    </row>
    <row r="7014" spans="2:32" x14ac:dyDescent="0.35">
      <c r="B7014" s="1" t="s">
        <v>1552</v>
      </c>
      <c r="C7014" s="5">
        <v>3.7299999999999998E-3</v>
      </c>
      <c r="D7014" s="6">
        <v>5.2489999999999997</v>
      </c>
      <c r="E7014" s="5">
        <v>0</v>
      </c>
      <c r="F7014" s="6">
        <v>0</v>
      </c>
      <c r="G7014" s="5">
        <v>0</v>
      </c>
      <c r="H7014" s="6">
        <v>0</v>
      </c>
      <c r="I7014" s="5">
        <v>0</v>
      </c>
      <c r="J7014" s="6">
        <v>0</v>
      </c>
      <c r="K7014" s="5">
        <v>1.405E-2</v>
      </c>
      <c r="L7014" s="6">
        <v>1.1379999999999999</v>
      </c>
      <c r="M7014" s="5">
        <v>0</v>
      </c>
      <c r="N7014" s="6">
        <v>0</v>
      </c>
      <c r="O7014" s="5">
        <v>2.6679999999999999E-2</v>
      </c>
      <c r="P7014" s="6">
        <v>1.2150000000000001</v>
      </c>
      <c r="Q7014" s="5">
        <v>0</v>
      </c>
      <c r="R7014" s="6">
        <v>0</v>
      </c>
      <c r="S7014" s="5">
        <v>1.585E-2</v>
      </c>
      <c r="T7014" s="6">
        <v>2.8959999999999999</v>
      </c>
      <c r="U7014" s="5">
        <v>0</v>
      </c>
      <c r="V7014" s="6">
        <v>0</v>
      </c>
      <c r="W7014" s="5">
        <v>0</v>
      </c>
      <c r="X7014" s="6">
        <v>0</v>
      </c>
      <c r="Y7014" s="5">
        <v>0</v>
      </c>
      <c r="Z7014" s="6">
        <v>0</v>
      </c>
      <c r="AA7014" s="5">
        <v>0</v>
      </c>
      <c r="AB7014" s="6">
        <v>0</v>
      </c>
      <c r="AC7014" s="5">
        <v>0</v>
      </c>
      <c r="AD7014" s="6">
        <v>0</v>
      </c>
      <c r="AE7014" s="5">
        <v>0</v>
      </c>
      <c r="AF7014" s="6">
        <v>0</v>
      </c>
    </row>
    <row r="7015" spans="2:32" x14ac:dyDescent="0.35">
      <c r="B7015" s="1" t="s">
        <v>1553</v>
      </c>
      <c r="C7015" s="5">
        <v>2.0670000000000001E-2</v>
      </c>
      <c r="D7015" s="6">
        <v>29.126000000000001</v>
      </c>
      <c r="E7015" s="5">
        <v>7.8600000000000007E-3</v>
      </c>
      <c r="F7015" s="6">
        <v>0.498</v>
      </c>
      <c r="G7015" s="5">
        <v>6.4259999999999998E-2</v>
      </c>
      <c r="H7015" s="6">
        <v>7.0739999999999998</v>
      </c>
      <c r="I7015" s="5">
        <v>2.5579999999999999E-2</v>
      </c>
      <c r="J7015" s="6">
        <v>1.5620000000000001</v>
      </c>
      <c r="K7015" s="5">
        <v>6.6899999999999998E-3</v>
      </c>
      <c r="L7015" s="6">
        <v>0.54200000000000004</v>
      </c>
      <c r="M7015" s="5">
        <v>7.1150000000000005E-2</v>
      </c>
      <c r="N7015" s="6">
        <v>4.2519999999999998</v>
      </c>
      <c r="O7015" s="5">
        <v>2.6679999999999999E-2</v>
      </c>
      <c r="P7015" s="6">
        <v>1.2150000000000001</v>
      </c>
      <c r="Q7015" s="5">
        <v>3.6729999999999999E-2</v>
      </c>
      <c r="R7015" s="6">
        <v>2.1</v>
      </c>
      <c r="S7015" s="5">
        <v>0</v>
      </c>
      <c r="T7015" s="6">
        <v>0</v>
      </c>
      <c r="U7015" s="5">
        <v>0</v>
      </c>
      <c r="V7015" s="6">
        <v>0</v>
      </c>
      <c r="W7015" s="5">
        <v>6.1399999999999996E-3</v>
      </c>
      <c r="X7015" s="6">
        <v>0.121</v>
      </c>
      <c r="Y7015" s="5">
        <v>1.171E-2</v>
      </c>
      <c r="Z7015" s="6">
        <v>1.452</v>
      </c>
      <c r="AA7015" s="5">
        <v>5.4260000000000003E-2</v>
      </c>
      <c r="AB7015" s="6">
        <v>10.308999999999999</v>
      </c>
      <c r="AC7015" s="5">
        <v>0</v>
      </c>
      <c r="AD7015" s="6">
        <v>0</v>
      </c>
      <c r="AE7015" s="5">
        <v>0</v>
      </c>
      <c r="AF7015" s="6">
        <v>0</v>
      </c>
    </row>
    <row r="7016" spans="2:32" x14ac:dyDescent="0.35">
      <c r="B7016" s="1" t="s">
        <v>1554</v>
      </c>
      <c r="C7016" s="5">
        <v>3.47E-3</v>
      </c>
      <c r="D7016" s="6">
        <v>4.8860000000000001</v>
      </c>
      <c r="E7016" s="5">
        <v>0</v>
      </c>
      <c r="F7016" s="6">
        <v>0</v>
      </c>
      <c r="G7016" s="5">
        <v>0</v>
      </c>
      <c r="H7016" s="6">
        <v>0</v>
      </c>
      <c r="I7016" s="5">
        <v>0</v>
      </c>
      <c r="J7016" s="6">
        <v>0</v>
      </c>
      <c r="K7016" s="5">
        <v>0</v>
      </c>
      <c r="L7016" s="6">
        <v>0</v>
      </c>
      <c r="M7016" s="5">
        <v>0</v>
      </c>
      <c r="N7016" s="6">
        <v>0</v>
      </c>
      <c r="O7016" s="5">
        <v>0</v>
      </c>
      <c r="P7016" s="6">
        <v>0</v>
      </c>
      <c r="Q7016" s="5">
        <v>0</v>
      </c>
      <c r="R7016" s="6">
        <v>0</v>
      </c>
      <c r="S7016" s="5">
        <v>1.5679999999999999E-2</v>
      </c>
      <c r="T7016" s="6">
        <v>2.8660000000000001</v>
      </c>
      <c r="U7016" s="5">
        <v>0</v>
      </c>
      <c r="V7016" s="6">
        <v>0</v>
      </c>
      <c r="W7016" s="5">
        <v>0</v>
      </c>
      <c r="X7016" s="6">
        <v>0</v>
      </c>
      <c r="Y7016" s="5">
        <v>1.6289999999999999E-2</v>
      </c>
      <c r="Z7016" s="6">
        <v>2.02</v>
      </c>
      <c r="AA7016" s="5">
        <v>0</v>
      </c>
      <c r="AB7016" s="6">
        <v>0</v>
      </c>
      <c r="AC7016" s="5">
        <v>0</v>
      </c>
      <c r="AD7016" s="6">
        <v>0</v>
      </c>
      <c r="AE7016" s="5">
        <v>0</v>
      </c>
      <c r="AF7016" s="6">
        <v>0</v>
      </c>
    </row>
    <row r="7017" spans="2:32" x14ac:dyDescent="0.35">
      <c r="B7017" s="1" t="s">
        <v>1555</v>
      </c>
      <c r="C7017" s="5">
        <v>8.1600000000000006E-3</v>
      </c>
      <c r="D7017" s="6">
        <v>11.491</v>
      </c>
      <c r="E7017" s="5">
        <v>2.0889999999999999E-2</v>
      </c>
      <c r="F7017" s="6">
        <v>1.3240000000000001</v>
      </c>
      <c r="G7017" s="5">
        <v>9.75E-3</v>
      </c>
      <c r="H7017" s="6">
        <v>1.073</v>
      </c>
      <c r="I7017" s="5">
        <v>0</v>
      </c>
      <c r="J7017" s="6">
        <v>0</v>
      </c>
      <c r="K7017" s="5">
        <v>0</v>
      </c>
      <c r="L7017" s="6">
        <v>0</v>
      </c>
      <c r="M7017" s="5">
        <v>4.2300000000000003E-3</v>
      </c>
      <c r="N7017" s="6">
        <v>0.253</v>
      </c>
      <c r="O7017" s="5">
        <v>4.9520000000000002E-2</v>
      </c>
      <c r="P7017" s="6">
        <v>2.2549999999999999</v>
      </c>
      <c r="Q7017" s="5">
        <v>1.116E-2</v>
      </c>
      <c r="R7017" s="6">
        <v>0.63800000000000001</v>
      </c>
      <c r="S7017" s="5">
        <v>1.8800000000000001E-2</v>
      </c>
      <c r="T7017" s="6">
        <v>3.4350000000000001</v>
      </c>
      <c r="U7017" s="5">
        <v>0</v>
      </c>
      <c r="V7017" s="6">
        <v>0</v>
      </c>
      <c r="W7017" s="5">
        <v>0</v>
      </c>
      <c r="X7017" s="6">
        <v>0</v>
      </c>
      <c r="Y7017" s="5">
        <v>0</v>
      </c>
      <c r="Z7017" s="6">
        <v>0</v>
      </c>
      <c r="AA7017" s="5">
        <v>0</v>
      </c>
      <c r="AB7017" s="6">
        <v>0</v>
      </c>
      <c r="AC7017" s="5">
        <v>0</v>
      </c>
      <c r="AD7017" s="6">
        <v>0</v>
      </c>
      <c r="AE7017" s="5">
        <v>2.0820000000000002E-2</v>
      </c>
      <c r="AF7017" s="6">
        <v>2.5129999999999999</v>
      </c>
    </row>
    <row r="7018" spans="2:32" x14ac:dyDescent="0.35">
      <c r="B7018" s="1" t="s">
        <v>1556</v>
      </c>
      <c r="C7018" s="5">
        <v>5.96E-3</v>
      </c>
      <c r="D7018" s="6">
        <v>8.391</v>
      </c>
      <c r="E7018" s="5">
        <v>0</v>
      </c>
      <c r="F7018" s="6">
        <v>0</v>
      </c>
      <c r="G7018" s="5">
        <v>0</v>
      </c>
      <c r="H7018" s="6">
        <v>0</v>
      </c>
      <c r="I7018" s="5">
        <v>0</v>
      </c>
      <c r="J7018" s="6">
        <v>0</v>
      </c>
      <c r="K7018" s="5">
        <v>0</v>
      </c>
      <c r="L7018" s="6">
        <v>0</v>
      </c>
      <c r="M7018" s="5">
        <v>0</v>
      </c>
      <c r="N7018" s="6">
        <v>0</v>
      </c>
      <c r="O7018" s="5">
        <v>0</v>
      </c>
      <c r="P7018" s="6">
        <v>0</v>
      </c>
      <c r="Q7018" s="5">
        <v>0</v>
      </c>
      <c r="R7018" s="6">
        <v>0</v>
      </c>
      <c r="S7018" s="5">
        <v>1.5679999999999999E-2</v>
      </c>
      <c r="T7018" s="6">
        <v>2.8660000000000001</v>
      </c>
      <c r="U7018" s="5">
        <v>3.1029999999999999E-2</v>
      </c>
      <c r="V7018" s="6">
        <v>1.56</v>
      </c>
      <c r="W7018" s="5">
        <v>0</v>
      </c>
      <c r="X7018" s="6">
        <v>0</v>
      </c>
      <c r="Y7018" s="5">
        <v>1.171E-2</v>
      </c>
      <c r="Z7018" s="6">
        <v>1.452</v>
      </c>
      <c r="AA7018" s="5">
        <v>0</v>
      </c>
      <c r="AB7018" s="6">
        <v>0</v>
      </c>
      <c r="AC7018" s="5">
        <v>0</v>
      </c>
      <c r="AD7018" s="6">
        <v>0</v>
      </c>
      <c r="AE7018" s="5">
        <v>2.0820000000000002E-2</v>
      </c>
      <c r="AF7018" s="6">
        <v>2.5129999999999999</v>
      </c>
    </row>
    <row r="7019" spans="2:32" x14ac:dyDescent="0.35">
      <c r="B7019" s="1" t="s">
        <v>1557</v>
      </c>
      <c r="C7019" s="5">
        <v>2.5430000000000001E-2</v>
      </c>
      <c r="D7019" s="6">
        <v>35.826000000000001</v>
      </c>
      <c r="E7019" s="5">
        <v>2.111E-2</v>
      </c>
      <c r="F7019" s="6">
        <v>1.3380000000000001</v>
      </c>
      <c r="G7019" s="5">
        <v>9.75E-3</v>
      </c>
      <c r="H7019" s="6">
        <v>1.073</v>
      </c>
      <c r="I7019" s="5">
        <v>0.11594</v>
      </c>
      <c r="J7019" s="6">
        <v>7.0789999999999997</v>
      </c>
      <c r="K7019" s="5">
        <v>3.474E-2</v>
      </c>
      <c r="L7019" s="6">
        <v>2.8130000000000002</v>
      </c>
      <c r="M7019" s="5">
        <v>2.1000000000000001E-2</v>
      </c>
      <c r="N7019" s="6">
        <v>1.2549999999999999</v>
      </c>
      <c r="O7019" s="5">
        <v>2.189E-2</v>
      </c>
      <c r="P7019" s="6">
        <v>0.997</v>
      </c>
      <c r="Q7019" s="5">
        <v>2.9399999999999999E-2</v>
      </c>
      <c r="R7019" s="6">
        <v>1.681</v>
      </c>
      <c r="S7019" s="5">
        <v>5.4850000000000003E-2</v>
      </c>
      <c r="T7019" s="6">
        <v>10.023999999999999</v>
      </c>
      <c r="U7019" s="5">
        <v>0</v>
      </c>
      <c r="V7019" s="6">
        <v>0</v>
      </c>
      <c r="W7019" s="5">
        <v>6.1399999999999996E-3</v>
      </c>
      <c r="X7019" s="6">
        <v>0.121</v>
      </c>
      <c r="Y7019" s="5">
        <v>2.9170000000000001E-2</v>
      </c>
      <c r="Z7019" s="6">
        <v>3.6179999999999999</v>
      </c>
      <c r="AA7019" s="5">
        <v>3.0669999999999999E-2</v>
      </c>
      <c r="AB7019" s="6">
        <v>5.827</v>
      </c>
      <c r="AC7019" s="5">
        <v>0</v>
      </c>
      <c r="AD7019" s="6">
        <v>0</v>
      </c>
      <c r="AE7019" s="5">
        <v>0</v>
      </c>
      <c r="AF7019" s="6">
        <v>0</v>
      </c>
    </row>
    <row r="7020" spans="2:32" x14ac:dyDescent="0.35">
      <c r="B7020" s="1" t="s">
        <v>1558</v>
      </c>
      <c r="C7020" s="5">
        <v>1.3480000000000001E-2</v>
      </c>
      <c r="D7020" s="6">
        <v>18.992000000000001</v>
      </c>
      <c r="E7020" s="5">
        <v>1.5520000000000001E-2</v>
      </c>
      <c r="F7020" s="6">
        <v>0.98399999999999999</v>
      </c>
      <c r="G7020" s="5">
        <v>3.82E-3</v>
      </c>
      <c r="H7020" s="6">
        <v>0.42</v>
      </c>
      <c r="I7020" s="5">
        <v>4.1799999999999997E-3</v>
      </c>
      <c r="J7020" s="6">
        <v>0.255</v>
      </c>
      <c r="K7020" s="5">
        <v>1.034E-2</v>
      </c>
      <c r="L7020" s="6">
        <v>0.83699999999999997</v>
      </c>
      <c r="M7020" s="5">
        <v>4.5080000000000002E-2</v>
      </c>
      <c r="N7020" s="6">
        <v>2.694</v>
      </c>
      <c r="O7020" s="5">
        <v>0</v>
      </c>
      <c r="P7020" s="6">
        <v>0</v>
      </c>
      <c r="Q7020" s="5">
        <v>3.841E-2</v>
      </c>
      <c r="R7020" s="6">
        <v>2.1960000000000002</v>
      </c>
      <c r="S7020" s="5">
        <v>1.166E-2</v>
      </c>
      <c r="T7020" s="6">
        <v>2.1309999999999998</v>
      </c>
      <c r="U7020" s="5">
        <v>5.8300000000000001E-3</v>
      </c>
      <c r="V7020" s="6">
        <v>0.29299999999999998</v>
      </c>
      <c r="W7020" s="5">
        <v>0</v>
      </c>
      <c r="X7020" s="6">
        <v>0</v>
      </c>
      <c r="Y7020" s="5">
        <v>4.2430000000000002E-2</v>
      </c>
      <c r="Z7020" s="6">
        <v>5.2629999999999999</v>
      </c>
      <c r="AA7020" s="5">
        <v>2.0619999999999999E-2</v>
      </c>
      <c r="AB7020" s="6">
        <v>3.9180000000000001</v>
      </c>
      <c r="AC7020" s="5">
        <v>0</v>
      </c>
      <c r="AD7020" s="6">
        <v>0</v>
      </c>
      <c r="AE7020" s="5">
        <v>0</v>
      </c>
      <c r="AF7020" s="6">
        <v>0</v>
      </c>
    </row>
    <row r="7021" spans="2:32" x14ac:dyDescent="0.35">
      <c r="B7021" s="1" t="s">
        <v>1559</v>
      </c>
      <c r="C7021" s="5">
        <v>1.3220000000000001E-2</v>
      </c>
      <c r="D7021" s="6">
        <v>18.626999999999999</v>
      </c>
      <c r="E7021" s="5">
        <v>7.8600000000000007E-3</v>
      </c>
      <c r="F7021" s="6">
        <v>0.498</v>
      </c>
      <c r="G7021" s="5">
        <v>2.2689999999999998E-2</v>
      </c>
      <c r="H7021" s="6">
        <v>2.4980000000000002</v>
      </c>
      <c r="I7021" s="5">
        <v>2.724E-2</v>
      </c>
      <c r="J7021" s="6">
        <v>1.663</v>
      </c>
      <c r="K7021" s="5">
        <v>1.034E-2</v>
      </c>
      <c r="L7021" s="6">
        <v>0.83699999999999997</v>
      </c>
      <c r="M7021" s="5">
        <v>2.1000000000000001E-2</v>
      </c>
      <c r="N7021" s="6">
        <v>1.2549999999999999</v>
      </c>
      <c r="O7021" s="5">
        <v>3.5400000000000001E-2</v>
      </c>
      <c r="P7021" s="6">
        <v>1.6120000000000001</v>
      </c>
      <c r="Q7021" s="5">
        <v>4.3990000000000001E-2</v>
      </c>
      <c r="R7021" s="6">
        <v>2.5150000000000001</v>
      </c>
      <c r="S7021" s="5">
        <v>0</v>
      </c>
      <c r="T7021" s="6">
        <v>0</v>
      </c>
      <c r="U7021" s="5">
        <v>5.8300000000000001E-3</v>
      </c>
      <c r="V7021" s="6">
        <v>0.29299999999999998</v>
      </c>
      <c r="W7021" s="5">
        <v>2.4289999999999999E-2</v>
      </c>
      <c r="X7021" s="6">
        <v>0.47899999999999998</v>
      </c>
      <c r="Y7021" s="5">
        <v>4.5799999999999999E-3</v>
      </c>
      <c r="Z7021" s="6">
        <v>0.56799999999999995</v>
      </c>
      <c r="AA7021" s="5">
        <v>9.92E-3</v>
      </c>
      <c r="AB7021" s="6">
        <v>1.885</v>
      </c>
      <c r="AC7021" s="5">
        <v>1.8579999999999999E-2</v>
      </c>
      <c r="AD7021" s="6">
        <v>4.524</v>
      </c>
      <c r="AE7021" s="5">
        <v>0</v>
      </c>
      <c r="AF7021" s="6">
        <v>0</v>
      </c>
    </row>
    <row r="7022" spans="2:32" x14ac:dyDescent="0.35">
      <c r="B7022" s="1" t="s">
        <v>1560</v>
      </c>
      <c r="C7022" s="5">
        <v>1.54E-2</v>
      </c>
      <c r="D7022" s="6">
        <v>21.698</v>
      </c>
      <c r="E7022" s="5">
        <v>3.9300000000000003E-3</v>
      </c>
      <c r="F7022" s="6">
        <v>0.249</v>
      </c>
      <c r="G7022" s="5">
        <v>4.836E-2</v>
      </c>
      <c r="H7022" s="6">
        <v>5.3239999999999998</v>
      </c>
      <c r="I7022" s="5">
        <v>2.2239999999999999E-2</v>
      </c>
      <c r="J7022" s="6">
        <v>1.3580000000000001</v>
      </c>
      <c r="K7022" s="5">
        <v>4.1279999999999997E-2</v>
      </c>
      <c r="L7022" s="6">
        <v>3.343</v>
      </c>
      <c r="M7022" s="5">
        <v>7.3069999999999996E-2</v>
      </c>
      <c r="N7022" s="6">
        <v>4.367</v>
      </c>
      <c r="O7022" s="5">
        <v>3.1269999999999999E-2</v>
      </c>
      <c r="P7022" s="6">
        <v>1.4239999999999999</v>
      </c>
      <c r="Q7022" s="5">
        <v>9.5099999999999994E-3</v>
      </c>
      <c r="R7022" s="6">
        <v>0.54400000000000004</v>
      </c>
      <c r="S7022" s="5">
        <v>1.166E-2</v>
      </c>
      <c r="T7022" s="6">
        <v>2.1309999999999998</v>
      </c>
      <c r="U7022" s="5">
        <v>0</v>
      </c>
      <c r="V7022" s="6">
        <v>0</v>
      </c>
      <c r="W7022" s="5">
        <v>1.227E-2</v>
      </c>
      <c r="X7022" s="6">
        <v>0.24199999999999999</v>
      </c>
      <c r="Y7022" s="5">
        <v>1.8100000000000002E-2</v>
      </c>
      <c r="Z7022" s="6">
        <v>2.2450000000000001</v>
      </c>
      <c r="AA7022" s="5">
        <v>0</v>
      </c>
      <c r="AB7022" s="6">
        <v>0</v>
      </c>
      <c r="AC7022" s="5">
        <v>0</v>
      </c>
      <c r="AD7022" s="6">
        <v>0</v>
      </c>
      <c r="AE7022" s="5">
        <v>3.9199999999999999E-3</v>
      </c>
      <c r="AF7022" s="6">
        <v>0.47299999999999998</v>
      </c>
    </row>
    <row r="7023" spans="2:32" x14ac:dyDescent="0.35">
      <c r="B7023" s="1" t="s">
        <v>1561</v>
      </c>
      <c r="C7023" s="5">
        <v>3.0999999999999999E-3</v>
      </c>
      <c r="D7023" s="6">
        <v>4.3719999999999999</v>
      </c>
      <c r="E7023" s="5">
        <v>0</v>
      </c>
      <c r="F7023" s="6">
        <v>0</v>
      </c>
      <c r="G7023" s="5">
        <v>0</v>
      </c>
      <c r="H7023" s="6">
        <v>0</v>
      </c>
      <c r="I7023" s="5">
        <v>2.324E-2</v>
      </c>
      <c r="J7023" s="6">
        <v>1.419</v>
      </c>
      <c r="K7023" s="5">
        <v>2.6199999999999999E-3</v>
      </c>
      <c r="L7023" s="6">
        <v>0.21199999999999999</v>
      </c>
      <c r="M7023" s="5">
        <v>2.2540000000000001E-2</v>
      </c>
      <c r="N7023" s="6">
        <v>1.347</v>
      </c>
      <c r="O7023" s="5">
        <v>3.0589999999999999E-2</v>
      </c>
      <c r="P7023" s="6">
        <v>1.393</v>
      </c>
      <c r="Q7023" s="5">
        <v>0</v>
      </c>
      <c r="R7023" s="6">
        <v>0</v>
      </c>
      <c r="S7023" s="5">
        <v>0</v>
      </c>
      <c r="T7023" s="6">
        <v>0</v>
      </c>
      <c r="U7023" s="5">
        <v>0</v>
      </c>
      <c r="V7023" s="6">
        <v>0</v>
      </c>
      <c r="W7023" s="5">
        <v>0</v>
      </c>
      <c r="X7023" s="6">
        <v>0</v>
      </c>
      <c r="Y7023" s="5">
        <v>0</v>
      </c>
      <c r="Z7023" s="6">
        <v>0</v>
      </c>
      <c r="AA7023" s="5">
        <v>0</v>
      </c>
      <c r="AB7023" s="6">
        <v>0</v>
      </c>
      <c r="AC7023" s="5">
        <v>0</v>
      </c>
      <c r="AD7023" s="6">
        <v>0</v>
      </c>
      <c r="AE7023" s="5">
        <v>0</v>
      </c>
      <c r="AF7023" s="6">
        <v>0</v>
      </c>
    </row>
    <row r="7024" spans="2:32" x14ac:dyDescent="0.35">
      <c r="B7024" s="1" t="s">
        <v>1562</v>
      </c>
      <c r="C7024" s="5">
        <v>3.1700000000000001E-3</v>
      </c>
      <c r="D7024" s="6">
        <v>4.4710000000000001</v>
      </c>
      <c r="E7024" s="5">
        <v>0</v>
      </c>
      <c r="F7024" s="6">
        <v>0</v>
      </c>
      <c r="G7024" s="5">
        <v>0</v>
      </c>
      <c r="H7024" s="6">
        <v>0</v>
      </c>
      <c r="I7024" s="5">
        <v>0</v>
      </c>
      <c r="J7024" s="6">
        <v>0</v>
      </c>
      <c r="K7024" s="5">
        <v>0</v>
      </c>
      <c r="L7024" s="6">
        <v>0</v>
      </c>
      <c r="M7024" s="5">
        <v>0</v>
      </c>
      <c r="N7024" s="6">
        <v>0</v>
      </c>
      <c r="O7024" s="5">
        <v>0</v>
      </c>
      <c r="P7024" s="6">
        <v>0</v>
      </c>
      <c r="Q7024" s="5">
        <v>3.7299999999999998E-3</v>
      </c>
      <c r="R7024" s="6">
        <v>0.21299999999999999</v>
      </c>
      <c r="S7024" s="5">
        <v>1.0500000000000001E-2</v>
      </c>
      <c r="T7024" s="6">
        <v>1.9179999999999999</v>
      </c>
      <c r="U7024" s="5">
        <v>0</v>
      </c>
      <c r="V7024" s="6">
        <v>0</v>
      </c>
      <c r="W7024" s="5">
        <v>0</v>
      </c>
      <c r="X7024" s="6">
        <v>0</v>
      </c>
      <c r="Y7024" s="5">
        <v>0</v>
      </c>
      <c r="Z7024" s="6">
        <v>0</v>
      </c>
      <c r="AA7024" s="5">
        <v>0</v>
      </c>
      <c r="AB7024" s="6">
        <v>0</v>
      </c>
      <c r="AC7024" s="5">
        <v>0</v>
      </c>
      <c r="AD7024" s="6">
        <v>0</v>
      </c>
      <c r="AE7024" s="5">
        <v>1.9390000000000001E-2</v>
      </c>
      <c r="AF7024" s="6">
        <v>2.3410000000000002</v>
      </c>
    </row>
    <row r="7025" spans="2:32" x14ac:dyDescent="0.35">
      <c r="B7025" s="1" t="s">
        <v>1563</v>
      </c>
      <c r="C7025" s="5">
        <v>7.6400000000000001E-3</v>
      </c>
      <c r="D7025" s="6">
        <v>10.76</v>
      </c>
      <c r="E7025" s="5">
        <v>1.1780000000000001E-2</v>
      </c>
      <c r="F7025" s="6">
        <v>0.747</v>
      </c>
      <c r="G7025" s="5">
        <v>3.82E-3</v>
      </c>
      <c r="H7025" s="6">
        <v>0.42</v>
      </c>
      <c r="I7025" s="5">
        <v>3.3160000000000002E-2</v>
      </c>
      <c r="J7025" s="6">
        <v>2.0249999999999999</v>
      </c>
      <c r="K7025" s="5">
        <v>2.9479999999999999E-2</v>
      </c>
      <c r="L7025" s="6">
        <v>2.387</v>
      </c>
      <c r="M7025" s="5">
        <v>0</v>
      </c>
      <c r="N7025" s="6">
        <v>0</v>
      </c>
      <c r="O7025" s="5">
        <v>0</v>
      </c>
      <c r="P7025" s="6">
        <v>0</v>
      </c>
      <c r="Q7025" s="5">
        <v>1.9990000000000001E-2</v>
      </c>
      <c r="R7025" s="6">
        <v>1.143</v>
      </c>
      <c r="S7025" s="5">
        <v>0</v>
      </c>
      <c r="T7025" s="6">
        <v>0</v>
      </c>
      <c r="U7025" s="5">
        <v>0</v>
      </c>
      <c r="V7025" s="6">
        <v>0</v>
      </c>
      <c r="W7025" s="5">
        <v>6.1399999999999996E-3</v>
      </c>
      <c r="X7025" s="6">
        <v>0.121</v>
      </c>
      <c r="Y7025" s="5">
        <v>0</v>
      </c>
      <c r="Z7025" s="6">
        <v>0</v>
      </c>
      <c r="AA7025" s="5">
        <v>2.0619999999999999E-2</v>
      </c>
      <c r="AB7025" s="6">
        <v>3.9180000000000001</v>
      </c>
      <c r="AC7025" s="5">
        <v>0</v>
      </c>
      <c r="AD7025" s="6">
        <v>0</v>
      </c>
      <c r="AE7025" s="5">
        <v>0</v>
      </c>
      <c r="AF7025" s="6">
        <v>0</v>
      </c>
    </row>
    <row r="7026" spans="2:32" x14ac:dyDescent="0.35">
      <c r="B7026" s="1" t="s">
        <v>1564</v>
      </c>
      <c r="C7026" s="5">
        <v>1.1639999999999999E-2</v>
      </c>
      <c r="D7026" s="6">
        <v>16.405999999999999</v>
      </c>
      <c r="E7026" s="5">
        <v>3.9010000000000003E-2</v>
      </c>
      <c r="F7026" s="6">
        <v>2.4729999999999999</v>
      </c>
      <c r="G7026" s="5">
        <v>9.2460000000000001E-2</v>
      </c>
      <c r="H7026" s="6">
        <v>10.178000000000001</v>
      </c>
      <c r="I7026" s="5">
        <v>1.255E-2</v>
      </c>
      <c r="J7026" s="6">
        <v>0.76600000000000001</v>
      </c>
      <c r="K7026" s="5">
        <v>0</v>
      </c>
      <c r="L7026" s="6">
        <v>0</v>
      </c>
      <c r="M7026" s="5">
        <v>0</v>
      </c>
      <c r="N7026" s="6">
        <v>0</v>
      </c>
      <c r="O7026" s="5">
        <v>3.5130000000000002E-2</v>
      </c>
      <c r="P7026" s="6">
        <v>1.6</v>
      </c>
      <c r="Q7026" s="5">
        <v>0</v>
      </c>
      <c r="R7026" s="6">
        <v>0</v>
      </c>
      <c r="S7026" s="5">
        <v>2.9499999999999999E-3</v>
      </c>
      <c r="T7026" s="6">
        <v>0.53900000000000003</v>
      </c>
      <c r="U7026" s="5">
        <v>0</v>
      </c>
      <c r="V7026" s="6">
        <v>0</v>
      </c>
      <c r="W7026" s="5">
        <v>0</v>
      </c>
      <c r="X7026" s="6">
        <v>0</v>
      </c>
      <c r="Y7026" s="5">
        <v>0</v>
      </c>
      <c r="Z7026" s="6">
        <v>0</v>
      </c>
      <c r="AA7026" s="5">
        <v>0</v>
      </c>
      <c r="AB7026" s="6">
        <v>0</v>
      </c>
      <c r="AC7026" s="5">
        <v>3.49E-3</v>
      </c>
      <c r="AD7026" s="6">
        <v>0.85099999999999998</v>
      </c>
      <c r="AE7026" s="5">
        <v>0</v>
      </c>
      <c r="AF7026" s="6">
        <v>0</v>
      </c>
    </row>
    <row r="7027" spans="2:32" x14ac:dyDescent="0.35">
      <c r="B7027" s="1" t="s">
        <v>1565</v>
      </c>
      <c r="C7027" s="5">
        <v>0</v>
      </c>
      <c r="D7027" s="6">
        <v>0</v>
      </c>
      <c r="E7027" s="5">
        <v>0</v>
      </c>
      <c r="F7027" s="6">
        <v>0</v>
      </c>
      <c r="G7027" s="5">
        <v>0</v>
      </c>
      <c r="H7027" s="6">
        <v>0</v>
      </c>
      <c r="I7027" s="5">
        <v>0</v>
      </c>
      <c r="J7027" s="6">
        <v>0</v>
      </c>
      <c r="K7027" s="5">
        <v>0</v>
      </c>
      <c r="L7027" s="6">
        <v>0</v>
      </c>
      <c r="M7027" s="5">
        <v>0</v>
      </c>
      <c r="N7027" s="6">
        <v>0</v>
      </c>
      <c r="O7027" s="5">
        <v>0</v>
      </c>
      <c r="P7027" s="6">
        <v>0</v>
      </c>
      <c r="Q7027" s="5">
        <v>0</v>
      </c>
      <c r="R7027" s="6">
        <v>0</v>
      </c>
      <c r="S7027" s="5">
        <v>0</v>
      </c>
      <c r="T7027" s="6">
        <v>0</v>
      </c>
      <c r="U7027" s="5">
        <v>0</v>
      </c>
      <c r="V7027" s="6">
        <v>0</v>
      </c>
      <c r="W7027" s="5">
        <v>0</v>
      </c>
      <c r="X7027" s="6">
        <v>0</v>
      </c>
      <c r="Y7027" s="5">
        <v>0</v>
      </c>
      <c r="Z7027" s="6">
        <v>0</v>
      </c>
      <c r="AA7027" s="5">
        <v>0</v>
      </c>
      <c r="AB7027" s="6">
        <v>0</v>
      </c>
      <c r="AC7027" s="5">
        <v>0</v>
      </c>
      <c r="AD7027" s="6">
        <v>0</v>
      </c>
      <c r="AE7027" s="5">
        <v>0</v>
      </c>
      <c r="AF7027" s="6">
        <v>0</v>
      </c>
    </row>
    <row r="7028" spans="2:32" x14ac:dyDescent="0.35">
      <c r="B7028" s="1" t="s">
        <v>1566</v>
      </c>
      <c r="C7028" s="5">
        <v>1.5100000000000001E-3</v>
      </c>
      <c r="D7028" s="6">
        <v>2.1309999999999998</v>
      </c>
      <c r="E7028" s="5">
        <v>0</v>
      </c>
      <c r="F7028" s="6">
        <v>0</v>
      </c>
      <c r="G7028" s="5">
        <v>0</v>
      </c>
      <c r="H7028" s="6">
        <v>0</v>
      </c>
      <c r="I7028" s="5">
        <v>0</v>
      </c>
      <c r="J7028" s="6">
        <v>0</v>
      </c>
      <c r="K7028" s="5">
        <v>0</v>
      </c>
      <c r="L7028" s="6">
        <v>0</v>
      </c>
      <c r="M7028" s="5">
        <v>0</v>
      </c>
      <c r="N7028" s="6">
        <v>0</v>
      </c>
      <c r="O7028" s="5">
        <v>0</v>
      </c>
      <c r="P7028" s="6">
        <v>0</v>
      </c>
      <c r="Q7028" s="5">
        <v>0</v>
      </c>
      <c r="R7028" s="6">
        <v>0</v>
      </c>
      <c r="S7028" s="5">
        <v>1.166E-2</v>
      </c>
      <c r="T7028" s="6">
        <v>2.1309999999999998</v>
      </c>
      <c r="U7028" s="5">
        <v>0</v>
      </c>
      <c r="V7028" s="6">
        <v>0</v>
      </c>
      <c r="W7028" s="5">
        <v>0</v>
      </c>
      <c r="X7028" s="6">
        <v>0</v>
      </c>
      <c r="Y7028" s="5">
        <v>0</v>
      </c>
      <c r="Z7028" s="6">
        <v>0</v>
      </c>
      <c r="AA7028" s="5">
        <v>0</v>
      </c>
      <c r="AB7028" s="6">
        <v>0</v>
      </c>
      <c r="AC7028" s="5">
        <v>0</v>
      </c>
      <c r="AD7028" s="6">
        <v>0</v>
      </c>
      <c r="AE7028" s="5">
        <v>0</v>
      </c>
      <c r="AF7028" s="6">
        <v>0</v>
      </c>
    </row>
    <row r="7029" spans="2:32" x14ac:dyDescent="0.35">
      <c r="B7029" s="1" t="s">
        <v>1567</v>
      </c>
      <c r="C7029" s="5">
        <v>8.0999999999999996E-3</v>
      </c>
      <c r="D7029" s="6">
        <v>11.414999999999999</v>
      </c>
      <c r="E7029" s="5">
        <v>2.0889999999999999E-2</v>
      </c>
      <c r="F7029" s="6">
        <v>1.3240000000000001</v>
      </c>
      <c r="G7029" s="5">
        <v>0</v>
      </c>
      <c r="H7029" s="6">
        <v>0</v>
      </c>
      <c r="I7029" s="5">
        <v>0</v>
      </c>
      <c r="J7029" s="6">
        <v>0</v>
      </c>
      <c r="K7029" s="5">
        <v>2.4389999999999998E-2</v>
      </c>
      <c r="L7029" s="6">
        <v>1.9750000000000001</v>
      </c>
      <c r="M7029" s="5">
        <v>2.3560000000000001E-2</v>
      </c>
      <c r="N7029" s="6">
        <v>1.4079999999999999</v>
      </c>
      <c r="O7029" s="5">
        <v>4.81E-3</v>
      </c>
      <c r="P7029" s="6">
        <v>0.219</v>
      </c>
      <c r="Q7029" s="5">
        <v>0</v>
      </c>
      <c r="R7029" s="6">
        <v>0</v>
      </c>
      <c r="S7029" s="5">
        <v>0</v>
      </c>
      <c r="T7029" s="6">
        <v>0</v>
      </c>
      <c r="U7029" s="5">
        <v>0.12906000000000001</v>
      </c>
      <c r="V7029" s="6">
        <v>6.4889999999999999</v>
      </c>
      <c r="W7029" s="5">
        <v>0</v>
      </c>
      <c r="X7029" s="6">
        <v>0</v>
      </c>
      <c r="Y7029" s="5">
        <v>0</v>
      </c>
      <c r="Z7029" s="6">
        <v>0</v>
      </c>
      <c r="AA7029" s="5">
        <v>0</v>
      </c>
      <c r="AB7029" s="6">
        <v>0</v>
      </c>
      <c r="AC7029" s="5">
        <v>0</v>
      </c>
      <c r="AD7029" s="6">
        <v>0</v>
      </c>
      <c r="AE7029" s="5">
        <v>0</v>
      </c>
      <c r="AF7029" s="6">
        <v>0</v>
      </c>
    </row>
    <row r="7030" spans="2:32" x14ac:dyDescent="0.35">
      <c r="B7030" s="1" t="s">
        <v>1568</v>
      </c>
      <c r="C7030" s="5">
        <v>0</v>
      </c>
      <c r="D7030" s="6">
        <v>0</v>
      </c>
      <c r="E7030" s="5">
        <v>0</v>
      </c>
      <c r="F7030" s="6">
        <v>0</v>
      </c>
      <c r="G7030" s="5">
        <v>0</v>
      </c>
      <c r="H7030" s="6">
        <v>0</v>
      </c>
      <c r="I7030" s="5">
        <v>0</v>
      </c>
      <c r="J7030" s="6">
        <v>0</v>
      </c>
      <c r="K7030" s="5">
        <v>0</v>
      </c>
      <c r="L7030" s="6">
        <v>0</v>
      </c>
      <c r="M7030" s="5">
        <v>0</v>
      </c>
      <c r="N7030" s="6">
        <v>0</v>
      </c>
      <c r="O7030" s="5">
        <v>0</v>
      </c>
      <c r="P7030" s="6">
        <v>0</v>
      </c>
      <c r="Q7030" s="5">
        <v>0</v>
      </c>
      <c r="R7030" s="6">
        <v>0</v>
      </c>
      <c r="S7030" s="5">
        <v>0</v>
      </c>
      <c r="T7030" s="6">
        <v>0</v>
      </c>
      <c r="U7030" s="5">
        <v>0</v>
      </c>
      <c r="V7030" s="6">
        <v>0</v>
      </c>
      <c r="W7030" s="5">
        <v>0</v>
      </c>
      <c r="X7030" s="6">
        <v>0</v>
      </c>
      <c r="Y7030" s="5">
        <v>0</v>
      </c>
      <c r="Z7030" s="6">
        <v>0</v>
      </c>
      <c r="AA7030" s="5">
        <v>0</v>
      </c>
      <c r="AB7030" s="6">
        <v>0</v>
      </c>
      <c r="AC7030" s="5">
        <v>0</v>
      </c>
      <c r="AD7030" s="6">
        <v>0</v>
      </c>
      <c r="AE7030" s="5">
        <v>0</v>
      </c>
      <c r="AF7030" s="6">
        <v>0</v>
      </c>
    </row>
    <row r="7031" spans="2:32" x14ac:dyDescent="0.35">
      <c r="B7031" s="1" t="s">
        <v>1569</v>
      </c>
      <c r="C7031" s="5">
        <v>2.2000000000000001E-4</v>
      </c>
      <c r="D7031" s="6">
        <v>0.31</v>
      </c>
      <c r="E7031" s="5">
        <v>0</v>
      </c>
      <c r="F7031" s="6">
        <v>0</v>
      </c>
      <c r="G7031" s="5">
        <v>0</v>
      </c>
      <c r="H7031" s="6">
        <v>0</v>
      </c>
      <c r="I7031" s="5">
        <v>0</v>
      </c>
      <c r="J7031" s="6">
        <v>0</v>
      </c>
      <c r="K7031" s="5">
        <v>0</v>
      </c>
      <c r="L7031" s="6">
        <v>0</v>
      </c>
      <c r="M7031" s="5">
        <v>0</v>
      </c>
      <c r="N7031" s="6">
        <v>0</v>
      </c>
      <c r="O7031" s="5">
        <v>0</v>
      </c>
      <c r="P7031" s="6">
        <v>0</v>
      </c>
      <c r="Q7031" s="5">
        <v>0</v>
      </c>
      <c r="R7031" s="6">
        <v>0</v>
      </c>
      <c r="S7031" s="5">
        <v>0</v>
      </c>
      <c r="T7031" s="6">
        <v>0</v>
      </c>
      <c r="U7031" s="5">
        <v>0</v>
      </c>
      <c r="V7031" s="6">
        <v>0</v>
      </c>
      <c r="W7031" s="5">
        <v>1.5720000000000001E-2</v>
      </c>
      <c r="X7031" s="6">
        <v>0.31</v>
      </c>
      <c r="Y7031" s="5">
        <v>0</v>
      </c>
      <c r="Z7031" s="6">
        <v>0</v>
      </c>
      <c r="AA7031" s="5">
        <v>0</v>
      </c>
      <c r="AB7031" s="6">
        <v>0</v>
      </c>
      <c r="AC7031" s="5">
        <v>0</v>
      </c>
      <c r="AD7031" s="6">
        <v>0</v>
      </c>
      <c r="AE7031" s="5">
        <v>0</v>
      </c>
      <c r="AF7031" s="6">
        <v>0</v>
      </c>
    </row>
    <row r="7032" spans="2:32" x14ac:dyDescent="0.35">
      <c r="B7032" s="1" t="s">
        <v>1570</v>
      </c>
      <c r="C7032" s="5">
        <v>0</v>
      </c>
      <c r="D7032" s="6">
        <v>0</v>
      </c>
      <c r="E7032" s="5">
        <v>0</v>
      </c>
      <c r="F7032" s="6">
        <v>0</v>
      </c>
      <c r="G7032" s="5">
        <v>0</v>
      </c>
      <c r="H7032" s="6">
        <v>0</v>
      </c>
      <c r="I7032" s="5">
        <v>0</v>
      </c>
      <c r="J7032" s="6">
        <v>0</v>
      </c>
      <c r="K7032" s="5">
        <v>0</v>
      </c>
      <c r="L7032" s="6">
        <v>0</v>
      </c>
      <c r="M7032" s="5">
        <v>0</v>
      </c>
      <c r="N7032" s="6">
        <v>0</v>
      </c>
      <c r="O7032" s="5">
        <v>0</v>
      </c>
      <c r="P7032" s="6">
        <v>0</v>
      </c>
      <c r="Q7032" s="5">
        <v>0</v>
      </c>
      <c r="R7032" s="6">
        <v>0</v>
      </c>
      <c r="S7032" s="5">
        <v>0</v>
      </c>
      <c r="T7032" s="6">
        <v>0</v>
      </c>
      <c r="U7032" s="5">
        <v>0</v>
      </c>
      <c r="V7032" s="6">
        <v>0</v>
      </c>
      <c r="W7032" s="5">
        <v>0</v>
      </c>
      <c r="X7032" s="6">
        <v>0</v>
      </c>
      <c r="Y7032" s="5">
        <v>0</v>
      </c>
      <c r="Z7032" s="6">
        <v>0</v>
      </c>
      <c r="AA7032" s="5">
        <v>0</v>
      </c>
      <c r="AB7032" s="6">
        <v>0</v>
      </c>
      <c r="AC7032" s="5">
        <v>0</v>
      </c>
      <c r="AD7032" s="6">
        <v>0</v>
      </c>
      <c r="AE7032" s="5">
        <v>0</v>
      </c>
      <c r="AF7032" s="6">
        <v>0</v>
      </c>
    </row>
    <row r="7033" spans="2:32" x14ac:dyDescent="0.35">
      <c r="B7033" s="1" t="s">
        <v>1571</v>
      </c>
      <c r="C7033" s="5">
        <v>9.3000000000000005E-4</v>
      </c>
      <c r="D7033" s="6">
        <v>1.3049999999999999</v>
      </c>
      <c r="E7033" s="5">
        <v>0</v>
      </c>
      <c r="F7033" s="6">
        <v>0</v>
      </c>
      <c r="G7033" s="5">
        <v>0</v>
      </c>
      <c r="H7033" s="6">
        <v>0</v>
      </c>
      <c r="I7033" s="5">
        <v>0</v>
      </c>
      <c r="J7033" s="6">
        <v>0</v>
      </c>
      <c r="K7033" s="5">
        <v>0</v>
      </c>
      <c r="L7033" s="6">
        <v>0</v>
      </c>
      <c r="M7033" s="5">
        <v>0</v>
      </c>
      <c r="N7033" s="6">
        <v>0</v>
      </c>
      <c r="O7033" s="5">
        <v>0</v>
      </c>
      <c r="P7033" s="6">
        <v>0</v>
      </c>
      <c r="Q7033" s="5">
        <v>0</v>
      </c>
      <c r="R7033" s="6">
        <v>0</v>
      </c>
      <c r="S7033" s="5">
        <v>0</v>
      </c>
      <c r="T7033" s="6">
        <v>0</v>
      </c>
      <c r="U7033" s="5">
        <v>0</v>
      </c>
      <c r="V7033" s="6">
        <v>0</v>
      </c>
      <c r="W7033" s="5">
        <v>0</v>
      </c>
      <c r="X7033" s="6">
        <v>0</v>
      </c>
      <c r="Y7033" s="5">
        <v>4.5799999999999999E-3</v>
      </c>
      <c r="Z7033" s="6">
        <v>0.56799999999999995</v>
      </c>
      <c r="AA7033" s="5">
        <v>3.8800000000000002E-3</v>
      </c>
      <c r="AB7033" s="6">
        <v>0.73699999999999999</v>
      </c>
      <c r="AC7033" s="5">
        <v>0</v>
      </c>
      <c r="AD7033" s="6">
        <v>0</v>
      </c>
      <c r="AE7033" s="5">
        <v>0</v>
      </c>
      <c r="AF7033" s="6">
        <v>0</v>
      </c>
    </row>
    <row r="7034" spans="2:32" x14ac:dyDescent="0.35">
      <c r="B7034" s="1" t="s">
        <v>1572</v>
      </c>
      <c r="C7034" s="5">
        <v>2.9999999999999997E-4</v>
      </c>
      <c r="D7034" s="6">
        <v>0.42</v>
      </c>
      <c r="E7034" s="5">
        <v>0</v>
      </c>
      <c r="F7034" s="6">
        <v>0</v>
      </c>
      <c r="G7034" s="5">
        <v>3.82E-3</v>
      </c>
      <c r="H7034" s="6">
        <v>0.42</v>
      </c>
      <c r="I7034" s="5">
        <v>0</v>
      </c>
      <c r="J7034" s="6">
        <v>0</v>
      </c>
      <c r="K7034" s="5">
        <v>0</v>
      </c>
      <c r="L7034" s="6">
        <v>0</v>
      </c>
      <c r="M7034" s="5">
        <v>0</v>
      </c>
      <c r="N7034" s="6">
        <v>0</v>
      </c>
      <c r="O7034" s="5">
        <v>0</v>
      </c>
      <c r="P7034" s="6">
        <v>0</v>
      </c>
      <c r="Q7034" s="5">
        <v>0</v>
      </c>
      <c r="R7034" s="6">
        <v>0</v>
      </c>
      <c r="S7034" s="5">
        <v>0</v>
      </c>
      <c r="T7034" s="6">
        <v>0</v>
      </c>
      <c r="U7034" s="5">
        <v>0</v>
      </c>
      <c r="V7034" s="6">
        <v>0</v>
      </c>
      <c r="W7034" s="5">
        <v>0</v>
      </c>
      <c r="X7034" s="6">
        <v>0</v>
      </c>
      <c r="Y7034" s="5">
        <v>0</v>
      </c>
      <c r="Z7034" s="6">
        <v>0</v>
      </c>
      <c r="AA7034" s="5">
        <v>0</v>
      </c>
      <c r="AB7034" s="6">
        <v>0</v>
      </c>
      <c r="AC7034" s="5">
        <v>0</v>
      </c>
      <c r="AD7034" s="6">
        <v>0</v>
      </c>
      <c r="AE7034" s="5">
        <v>0</v>
      </c>
      <c r="AF7034" s="6">
        <v>0</v>
      </c>
    </row>
    <row r="7035" spans="2:32" x14ac:dyDescent="0.35">
      <c r="B7035" s="1" t="s">
        <v>1573</v>
      </c>
      <c r="C7035" s="5">
        <v>1.651E-2</v>
      </c>
      <c r="D7035" s="6">
        <v>23.266999999999999</v>
      </c>
      <c r="E7035" s="5">
        <v>0</v>
      </c>
      <c r="F7035" s="6">
        <v>0</v>
      </c>
      <c r="G7035" s="5">
        <v>0</v>
      </c>
      <c r="H7035" s="6">
        <v>0</v>
      </c>
      <c r="I7035" s="5">
        <v>0</v>
      </c>
      <c r="J7035" s="6">
        <v>0</v>
      </c>
      <c r="K7035" s="5">
        <v>3.474E-2</v>
      </c>
      <c r="L7035" s="6">
        <v>2.8130000000000002</v>
      </c>
      <c r="M7035" s="5">
        <v>4.2300000000000003E-3</v>
      </c>
      <c r="N7035" s="6">
        <v>0.253</v>
      </c>
      <c r="O7035" s="5">
        <v>5.024E-2</v>
      </c>
      <c r="P7035" s="6">
        <v>2.2879999999999998</v>
      </c>
      <c r="Q7035" s="5">
        <v>6.9150000000000003E-2</v>
      </c>
      <c r="R7035" s="6">
        <v>3.9540000000000002</v>
      </c>
      <c r="S7035" s="5">
        <v>3.1530000000000002E-2</v>
      </c>
      <c r="T7035" s="6">
        <v>5.7619999999999996</v>
      </c>
      <c r="U7035" s="5">
        <v>0</v>
      </c>
      <c r="V7035" s="6">
        <v>0</v>
      </c>
      <c r="W7035" s="5">
        <v>0</v>
      </c>
      <c r="X7035" s="6">
        <v>0</v>
      </c>
      <c r="Y7035" s="5">
        <v>1.171E-2</v>
      </c>
      <c r="Z7035" s="6">
        <v>1.452</v>
      </c>
      <c r="AA7035" s="5">
        <v>2.913E-2</v>
      </c>
      <c r="AB7035" s="6">
        <v>5.5350000000000001</v>
      </c>
      <c r="AC7035" s="5">
        <v>0</v>
      </c>
      <c r="AD7035" s="6">
        <v>0</v>
      </c>
      <c r="AE7035" s="5">
        <v>1.001E-2</v>
      </c>
      <c r="AF7035" s="6">
        <v>1.2090000000000001</v>
      </c>
    </row>
    <row r="7036" spans="2:32" x14ac:dyDescent="0.35">
      <c r="B7036" s="1" t="s">
        <v>1574</v>
      </c>
      <c r="C7036" s="5">
        <v>4.8999999999999998E-3</v>
      </c>
      <c r="D7036" s="6">
        <v>6.907</v>
      </c>
      <c r="E7036" s="5">
        <v>0</v>
      </c>
      <c r="F7036" s="6">
        <v>0</v>
      </c>
      <c r="G7036" s="5">
        <v>0</v>
      </c>
      <c r="H7036" s="6">
        <v>0</v>
      </c>
      <c r="I7036" s="5">
        <v>0</v>
      </c>
      <c r="J7036" s="6">
        <v>0</v>
      </c>
      <c r="K7036" s="5">
        <v>2.068E-2</v>
      </c>
      <c r="L7036" s="6">
        <v>1.675</v>
      </c>
      <c r="M7036" s="5">
        <v>0</v>
      </c>
      <c r="N7036" s="6">
        <v>0</v>
      </c>
      <c r="O7036" s="5">
        <v>0</v>
      </c>
      <c r="P7036" s="6">
        <v>0</v>
      </c>
      <c r="Q7036" s="5">
        <v>0</v>
      </c>
      <c r="R7036" s="6">
        <v>0</v>
      </c>
      <c r="S7036" s="5">
        <v>0</v>
      </c>
      <c r="T7036" s="6">
        <v>0</v>
      </c>
      <c r="U7036" s="5">
        <v>0</v>
      </c>
      <c r="V7036" s="6">
        <v>0</v>
      </c>
      <c r="W7036" s="5">
        <v>0</v>
      </c>
      <c r="X7036" s="6">
        <v>0</v>
      </c>
      <c r="Y7036" s="5">
        <v>0</v>
      </c>
      <c r="Z7036" s="6">
        <v>0</v>
      </c>
      <c r="AA7036" s="5">
        <v>0</v>
      </c>
      <c r="AB7036" s="6">
        <v>0</v>
      </c>
      <c r="AC7036" s="5">
        <v>1.3809999999999999E-2</v>
      </c>
      <c r="AD7036" s="6">
        <v>3.3639999999999999</v>
      </c>
      <c r="AE7036" s="5">
        <v>1.5469999999999999E-2</v>
      </c>
      <c r="AF7036" s="6">
        <v>1.8680000000000001</v>
      </c>
    </row>
    <row r="7037" spans="2:32" x14ac:dyDescent="0.35">
      <c r="B7037" s="1" t="s">
        <v>1575</v>
      </c>
      <c r="C7037" s="5">
        <v>0</v>
      </c>
      <c r="D7037" s="6">
        <v>0</v>
      </c>
      <c r="E7037" s="5">
        <v>0</v>
      </c>
      <c r="F7037" s="6">
        <v>0</v>
      </c>
      <c r="G7037" s="5">
        <v>0</v>
      </c>
      <c r="H7037" s="6">
        <v>0</v>
      </c>
      <c r="I7037" s="5">
        <v>0</v>
      </c>
      <c r="J7037" s="6">
        <v>0</v>
      </c>
      <c r="K7037" s="5">
        <v>0</v>
      </c>
      <c r="L7037" s="6">
        <v>0</v>
      </c>
      <c r="M7037" s="5">
        <v>0</v>
      </c>
      <c r="N7037" s="6">
        <v>0</v>
      </c>
      <c r="O7037" s="5">
        <v>0</v>
      </c>
      <c r="P7037" s="6">
        <v>0</v>
      </c>
      <c r="Q7037" s="5">
        <v>0</v>
      </c>
      <c r="R7037" s="6">
        <v>0</v>
      </c>
      <c r="S7037" s="5">
        <v>0</v>
      </c>
      <c r="T7037" s="6">
        <v>0</v>
      </c>
      <c r="U7037" s="5">
        <v>0</v>
      </c>
      <c r="V7037" s="6">
        <v>0</v>
      </c>
      <c r="W7037" s="5">
        <v>0</v>
      </c>
      <c r="X7037" s="6">
        <v>0</v>
      </c>
      <c r="Y7037" s="5">
        <v>0</v>
      </c>
      <c r="Z7037" s="6">
        <v>0</v>
      </c>
      <c r="AA7037" s="5">
        <v>0</v>
      </c>
      <c r="AB7037" s="6">
        <v>0</v>
      </c>
      <c r="AC7037" s="5">
        <v>0</v>
      </c>
      <c r="AD7037" s="6">
        <v>0</v>
      </c>
      <c r="AE7037" s="5">
        <v>0</v>
      </c>
      <c r="AF7037" s="6">
        <v>0</v>
      </c>
    </row>
    <row r="7038" spans="2:32" x14ac:dyDescent="0.35">
      <c r="B7038" s="1" t="s">
        <v>1576</v>
      </c>
      <c r="C7038" s="5">
        <v>1.8000000000000001E-4</v>
      </c>
      <c r="D7038" s="6">
        <v>0.255</v>
      </c>
      <c r="E7038" s="5">
        <v>0</v>
      </c>
      <c r="F7038" s="6">
        <v>0</v>
      </c>
      <c r="G7038" s="5">
        <v>0</v>
      </c>
      <c r="H7038" s="6">
        <v>0</v>
      </c>
      <c r="I7038" s="5">
        <v>4.1799999999999997E-3</v>
      </c>
      <c r="J7038" s="6">
        <v>0.255</v>
      </c>
      <c r="K7038" s="5">
        <v>0</v>
      </c>
      <c r="L7038" s="6">
        <v>0</v>
      </c>
      <c r="M7038" s="5">
        <v>0</v>
      </c>
      <c r="N7038" s="6">
        <v>0</v>
      </c>
      <c r="O7038" s="5">
        <v>0</v>
      </c>
      <c r="P7038" s="6">
        <v>0</v>
      </c>
      <c r="Q7038" s="5">
        <v>0</v>
      </c>
      <c r="R7038" s="6">
        <v>0</v>
      </c>
      <c r="S7038" s="5">
        <v>0</v>
      </c>
      <c r="T7038" s="6">
        <v>0</v>
      </c>
      <c r="U7038" s="5">
        <v>0</v>
      </c>
      <c r="V7038" s="6">
        <v>0</v>
      </c>
      <c r="W7038" s="5">
        <v>0</v>
      </c>
      <c r="X7038" s="6">
        <v>0</v>
      </c>
      <c r="Y7038" s="5">
        <v>0</v>
      </c>
      <c r="Z7038" s="6">
        <v>0</v>
      </c>
      <c r="AA7038" s="5">
        <v>0</v>
      </c>
      <c r="AB7038" s="6">
        <v>0</v>
      </c>
      <c r="AC7038" s="5">
        <v>0</v>
      </c>
      <c r="AD7038" s="6">
        <v>0</v>
      </c>
      <c r="AE7038" s="5">
        <v>0</v>
      </c>
      <c r="AF7038" s="6">
        <v>0</v>
      </c>
    </row>
    <row r="7039" spans="2:32" x14ac:dyDescent="0.35">
      <c r="B7039" s="1" t="s">
        <v>1577</v>
      </c>
      <c r="C7039" s="5">
        <v>2.7000000000000001E-3</v>
      </c>
      <c r="D7039" s="6">
        <v>3.798</v>
      </c>
      <c r="E7039" s="5">
        <v>0</v>
      </c>
      <c r="F7039" s="6">
        <v>0</v>
      </c>
      <c r="G7039" s="5">
        <v>0</v>
      </c>
      <c r="H7039" s="6">
        <v>0</v>
      </c>
      <c r="I7039" s="5">
        <v>4.8050000000000002E-2</v>
      </c>
      <c r="J7039" s="6">
        <v>2.9340000000000002</v>
      </c>
      <c r="K7039" s="5">
        <v>0</v>
      </c>
      <c r="L7039" s="6">
        <v>0</v>
      </c>
      <c r="M7039" s="5">
        <v>0</v>
      </c>
      <c r="N7039" s="6">
        <v>0</v>
      </c>
      <c r="O7039" s="5">
        <v>1.8970000000000001E-2</v>
      </c>
      <c r="P7039" s="6">
        <v>0.86399999999999999</v>
      </c>
      <c r="Q7039" s="5">
        <v>0</v>
      </c>
      <c r="R7039" s="6">
        <v>0</v>
      </c>
      <c r="S7039" s="5">
        <v>0</v>
      </c>
      <c r="T7039" s="6">
        <v>0</v>
      </c>
      <c r="U7039" s="5">
        <v>0</v>
      </c>
      <c r="V7039" s="6">
        <v>0</v>
      </c>
      <c r="W7039" s="5">
        <v>0</v>
      </c>
      <c r="X7039" s="6">
        <v>0</v>
      </c>
      <c r="Y7039" s="5">
        <v>0</v>
      </c>
      <c r="Z7039" s="6">
        <v>0</v>
      </c>
      <c r="AA7039" s="5">
        <v>0</v>
      </c>
      <c r="AB7039" s="6">
        <v>0</v>
      </c>
      <c r="AC7039" s="5">
        <v>0</v>
      </c>
      <c r="AD7039" s="6">
        <v>0</v>
      </c>
      <c r="AE7039" s="5">
        <v>0</v>
      </c>
      <c r="AF7039" s="6">
        <v>0</v>
      </c>
    </row>
    <row r="7040" spans="2:32" x14ac:dyDescent="0.35">
      <c r="B7040" s="1" t="s">
        <v>1578</v>
      </c>
      <c r="C7040" s="5">
        <v>0</v>
      </c>
      <c r="D7040" s="6">
        <v>0</v>
      </c>
      <c r="E7040" s="5">
        <v>0</v>
      </c>
      <c r="F7040" s="6">
        <v>0</v>
      </c>
      <c r="G7040" s="5">
        <v>0</v>
      </c>
      <c r="H7040" s="6">
        <v>0</v>
      </c>
      <c r="I7040" s="5">
        <v>0</v>
      </c>
      <c r="J7040" s="6">
        <v>0</v>
      </c>
      <c r="K7040" s="5">
        <v>0</v>
      </c>
      <c r="L7040" s="6">
        <v>0</v>
      </c>
      <c r="M7040" s="5">
        <v>0</v>
      </c>
      <c r="N7040" s="6">
        <v>0</v>
      </c>
      <c r="O7040" s="5">
        <v>0</v>
      </c>
      <c r="P7040" s="6">
        <v>0</v>
      </c>
      <c r="Q7040" s="5">
        <v>0</v>
      </c>
      <c r="R7040" s="6">
        <v>0</v>
      </c>
      <c r="S7040" s="5">
        <v>0</v>
      </c>
      <c r="T7040" s="6">
        <v>0</v>
      </c>
      <c r="U7040" s="5">
        <v>0</v>
      </c>
      <c r="V7040" s="6">
        <v>0</v>
      </c>
      <c r="W7040" s="5">
        <v>0</v>
      </c>
      <c r="X7040" s="6">
        <v>0</v>
      </c>
      <c r="Y7040" s="5">
        <v>0</v>
      </c>
      <c r="Z7040" s="6">
        <v>0</v>
      </c>
      <c r="AA7040" s="5">
        <v>0</v>
      </c>
      <c r="AB7040" s="6">
        <v>0</v>
      </c>
      <c r="AC7040" s="5">
        <v>0</v>
      </c>
      <c r="AD7040" s="6">
        <v>0</v>
      </c>
      <c r="AE7040" s="5">
        <v>0</v>
      </c>
      <c r="AF7040" s="6">
        <v>0</v>
      </c>
    </row>
    <row r="7041" spans="2:32" x14ac:dyDescent="0.35">
      <c r="B7041" s="1" t="s">
        <v>1579</v>
      </c>
      <c r="C7041" s="5">
        <v>2.2100000000000002E-3</v>
      </c>
      <c r="D7041" s="6">
        <v>3.1160000000000001</v>
      </c>
      <c r="E7041" s="5">
        <v>1.5520000000000001E-2</v>
      </c>
      <c r="F7041" s="6">
        <v>0.98399999999999999</v>
      </c>
      <c r="G7041" s="5">
        <v>0</v>
      </c>
      <c r="H7041" s="6">
        <v>0</v>
      </c>
      <c r="I7041" s="5">
        <v>0</v>
      </c>
      <c r="J7041" s="6">
        <v>0</v>
      </c>
      <c r="K7041" s="5">
        <v>0</v>
      </c>
      <c r="L7041" s="6">
        <v>0</v>
      </c>
      <c r="M7041" s="5">
        <v>0</v>
      </c>
      <c r="N7041" s="6">
        <v>0</v>
      </c>
      <c r="O7041" s="5">
        <v>0</v>
      </c>
      <c r="P7041" s="6">
        <v>0</v>
      </c>
      <c r="Q7041" s="5">
        <v>0</v>
      </c>
      <c r="R7041" s="6">
        <v>0</v>
      </c>
      <c r="S7041" s="5">
        <v>1.166E-2</v>
      </c>
      <c r="T7041" s="6">
        <v>2.1309999999999998</v>
      </c>
      <c r="U7041" s="5">
        <v>0</v>
      </c>
      <c r="V7041" s="6">
        <v>0</v>
      </c>
      <c r="W7041" s="5">
        <v>0</v>
      </c>
      <c r="X7041" s="6">
        <v>0</v>
      </c>
      <c r="Y7041" s="5">
        <v>0</v>
      </c>
      <c r="Z7041" s="6">
        <v>0</v>
      </c>
      <c r="AA7041" s="5">
        <v>0</v>
      </c>
      <c r="AB7041" s="6">
        <v>0</v>
      </c>
      <c r="AC7041" s="5">
        <v>0</v>
      </c>
      <c r="AD7041" s="6">
        <v>0</v>
      </c>
      <c r="AE7041" s="5">
        <v>0</v>
      </c>
      <c r="AF7041" s="6">
        <v>0</v>
      </c>
    </row>
    <row r="7042" spans="2:32" x14ac:dyDescent="0.35">
      <c r="B7042" s="1" t="s">
        <v>1580</v>
      </c>
      <c r="C7042" s="5">
        <v>3.3400000000000001E-3</v>
      </c>
      <c r="D7042" s="6">
        <v>4.7089999999999996</v>
      </c>
      <c r="E7042" s="5">
        <v>0</v>
      </c>
      <c r="F7042" s="6">
        <v>0</v>
      </c>
      <c r="G7042" s="5">
        <v>0</v>
      </c>
      <c r="H7042" s="6">
        <v>0</v>
      </c>
      <c r="I7042" s="5">
        <v>0</v>
      </c>
      <c r="J7042" s="6">
        <v>0</v>
      </c>
      <c r="K7042" s="5">
        <v>0</v>
      </c>
      <c r="L7042" s="6">
        <v>0</v>
      </c>
      <c r="M7042" s="5">
        <v>0</v>
      </c>
      <c r="N7042" s="6">
        <v>0</v>
      </c>
      <c r="O7042" s="5">
        <v>0</v>
      </c>
      <c r="P7042" s="6">
        <v>0</v>
      </c>
      <c r="Q7042" s="5">
        <v>0</v>
      </c>
      <c r="R7042" s="6">
        <v>0</v>
      </c>
      <c r="S7042" s="5">
        <v>0</v>
      </c>
      <c r="T7042" s="6">
        <v>0</v>
      </c>
      <c r="U7042" s="5">
        <v>0</v>
      </c>
      <c r="V7042" s="6">
        <v>0</v>
      </c>
      <c r="W7042" s="5">
        <v>0</v>
      </c>
      <c r="X7042" s="6">
        <v>0</v>
      </c>
      <c r="Y7042" s="5">
        <v>0</v>
      </c>
      <c r="Z7042" s="6">
        <v>0</v>
      </c>
      <c r="AA7042" s="5">
        <v>0</v>
      </c>
      <c r="AB7042" s="6">
        <v>0</v>
      </c>
      <c r="AC7042" s="5">
        <v>1.243E-2</v>
      </c>
      <c r="AD7042" s="6">
        <v>3.0270000000000001</v>
      </c>
      <c r="AE7042" s="5">
        <v>1.392E-2</v>
      </c>
      <c r="AF7042" s="6">
        <v>1.681</v>
      </c>
    </row>
    <row r="7043" spans="2:32" x14ac:dyDescent="0.35">
      <c r="B7043" s="1" t="s">
        <v>1581</v>
      </c>
      <c r="C7043" s="5">
        <v>5.5999999999999999E-3</v>
      </c>
      <c r="D7043" s="6">
        <v>7.891</v>
      </c>
      <c r="E7043" s="5">
        <v>0</v>
      </c>
      <c r="F7043" s="6">
        <v>0</v>
      </c>
      <c r="G7043" s="5">
        <v>0</v>
      </c>
      <c r="H7043" s="6">
        <v>0</v>
      </c>
      <c r="I7043" s="5">
        <v>0</v>
      </c>
      <c r="J7043" s="6">
        <v>0</v>
      </c>
      <c r="K7043" s="5">
        <v>0</v>
      </c>
      <c r="L7043" s="6">
        <v>0</v>
      </c>
      <c r="M7043" s="5">
        <v>0</v>
      </c>
      <c r="N7043" s="6">
        <v>0</v>
      </c>
      <c r="O7043" s="5">
        <v>0</v>
      </c>
      <c r="P7043" s="6">
        <v>0</v>
      </c>
      <c r="Q7043" s="5">
        <v>0</v>
      </c>
      <c r="R7043" s="6">
        <v>0</v>
      </c>
      <c r="S7043" s="5">
        <v>3.9079999999999997E-2</v>
      </c>
      <c r="T7043" s="6">
        <v>7.141</v>
      </c>
      <c r="U7043" s="5">
        <v>1.494E-2</v>
      </c>
      <c r="V7043" s="6">
        <v>0.751</v>
      </c>
      <c r="W7043" s="5">
        <v>0</v>
      </c>
      <c r="X7043" s="6">
        <v>0</v>
      </c>
      <c r="Y7043" s="5">
        <v>0</v>
      </c>
      <c r="Z7043" s="6">
        <v>0</v>
      </c>
      <c r="AA7043" s="5">
        <v>0</v>
      </c>
      <c r="AB7043" s="6">
        <v>0</v>
      </c>
      <c r="AC7043" s="5">
        <v>0</v>
      </c>
      <c r="AD7043" s="6">
        <v>0</v>
      </c>
      <c r="AE7043" s="5">
        <v>0</v>
      </c>
      <c r="AF7043" s="6">
        <v>0</v>
      </c>
    </row>
    <row r="7044" spans="2:32" x14ac:dyDescent="0.35">
      <c r="B7044" s="1" t="s">
        <v>394</v>
      </c>
      <c r="C7044" s="5">
        <v>0</v>
      </c>
      <c r="D7044" s="6">
        <v>0</v>
      </c>
      <c r="E7044" s="5">
        <v>0</v>
      </c>
      <c r="F7044" s="6">
        <v>0</v>
      </c>
      <c r="G7044" s="5">
        <v>0</v>
      </c>
      <c r="H7044" s="6">
        <v>0</v>
      </c>
      <c r="I7044" s="5">
        <v>0</v>
      </c>
      <c r="J7044" s="6">
        <v>0</v>
      </c>
      <c r="K7044" s="5">
        <v>0</v>
      </c>
      <c r="L7044" s="6">
        <v>0</v>
      </c>
      <c r="M7044" s="5">
        <v>0</v>
      </c>
      <c r="N7044" s="6">
        <v>0</v>
      </c>
      <c r="O7044" s="5">
        <v>0</v>
      </c>
      <c r="P7044" s="6">
        <v>0</v>
      </c>
      <c r="Q7044" s="5">
        <v>0</v>
      </c>
      <c r="R7044" s="6">
        <v>0</v>
      </c>
      <c r="S7044" s="5">
        <v>0</v>
      </c>
      <c r="T7044" s="6">
        <v>0</v>
      </c>
      <c r="U7044" s="5">
        <v>0</v>
      </c>
      <c r="V7044" s="6">
        <v>0</v>
      </c>
      <c r="W7044" s="5">
        <v>0</v>
      </c>
      <c r="X7044" s="6">
        <v>0</v>
      </c>
      <c r="Y7044" s="5">
        <v>0</v>
      </c>
      <c r="Z7044" s="6">
        <v>0</v>
      </c>
      <c r="AA7044" s="5">
        <v>0</v>
      </c>
      <c r="AB7044" s="6">
        <v>0</v>
      </c>
      <c r="AC7044" s="5">
        <v>0</v>
      </c>
      <c r="AD7044" s="6">
        <v>0</v>
      </c>
      <c r="AE7044" s="5">
        <v>0</v>
      </c>
      <c r="AF7044" s="6">
        <v>0</v>
      </c>
    </row>
    <row r="7045" spans="2:32" x14ac:dyDescent="0.35">
      <c r="B7045" s="1" t="s">
        <v>1582</v>
      </c>
      <c r="C7045" s="5">
        <v>9.0000000000000006E-5</v>
      </c>
      <c r="D7045" s="6">
        <v>0.121</v>
      </c>
      <c r="E7045" s="5">
        <v>0</v>
      </c>
      <c r="F7045" s="6">
        <v>0</v>
      </c>
      <c r="G7045" s="5">
        <v>0</v>
      </c>
      <c r="H7045" s="6">
        <v>0</v>
      </c>
      <c r="I7045" s="5">
        <v>0</v>
      </c>
      <c r="J7045" s="6">
        <v>0</v>
      </c>
      <c r="K7045" s="5">
        <v>0</v>
      </c>
      <c r="L7045" s="6">
        <v>0</v>
      </c>
      <c r="M7045" s="5">
        <v>0</v>
      </c>
      <c r="N7045" s="6">
        <v>0</v>
      </c>
      <c r="O7045" s="5">
        <v>0</v>
      </c>
      <c r="P7045" s="6">
        <v>0</v>
      </c>
      <c r="Q7045" s="5">
        <v>0</v>
      </c>
      <c r="R7045" s="6">
        <v>0</v>
      </c>
      <c r="S7045" s="5">
        <v>0</v>
      </c>
      <c r="T7045" s="6">
        <v>0</v>
      </c>
      <c r="U7045" s="5">
        <v>0</v>
      </c>
      <c r="V7045" s="6">
        <v>0</v>
      </c>
      <c r="W7045" s="5">
        <v>6.1399999999999996E-3</v>
      </c>
      <c r="X7045" s="6">
        <v>0.121</v>
      </c>
      <c r="Y7045" s="5">
        <v>0</v>
      </c>
      <c r="Z7045" s="6">
        <v>0</v>
      </c>
      <c r="AA7045" s="5">
        <v>0</v>
      </c>
      <c r="AB7045" s="6">
        <v>0</v>
      </c>
      <c r="AC7045" s="5">
        <v>0</v>
      </c>
      <c r="AD7045" s="6">
        <v>0</v>
      </c>
      <c r="AE7045" s="5">
        <v>0</v>
      </c>
      <c r="AF7045" s="6">
        <v>0</v>
      </c>
    </row>
    <row r="7046" spans="2:32" x14ac:dyDescent="0.35">
      <c r="B7046" s="1" t="s">
        <v>1583</v>
      </c>
      <c r="C7046" s="5">
        <v>8.1999999999999998E-4</v>
      </c>
      <c r="D7046" s="6">
        <v>1.1619999999999999</v>
      </c>
      <c r="E7046" s="5">
        <v>0</v>
      </c>
      <c r="F7046" s="6">
        <v>0</v>
      </c>
      <c r="G7046" s="5">
        <v>0</v>
      </c>
      <c r="H7046" s="6">
        <v>0</v>
      </c>
      <c r="I7046" s="5">
        <v>0</v>
      </c>
      <c r="J7046" s="6">
        <v>0</v>
      </c>
      <c r="K7046" s="5">
        <v>0</v>
      </c>
      <c r="L7046" s="6">
        <v>0</v>
      </c>
      <c r="M7046" s="5">
        <v>0</v>
      </c>
      <c r="N7046" s="6">
        <v>0</v>
      </c>
      <c r="O7046" s="5">
        <v>2.5520000000000001E-2</v>
      </c>
      <c r="P7046" s="6">
        <v>1.1619999999999999</v>
      </c>
      <c r="Q7046" s="5">
        <v>0</v>
      </c>
      <c r="R7046" s="6">
        <v>0</v>
      </c>
      <c r="S7046" s="5">
        <v>0</v>
      </c>
      <c r="T7046" s="6">
        <v>0</v>
      </c>
      <c r="U7046" s="5">
        <v>0</v>
      </c>
      <c r="V7046" s="6">
        <v>0</v>
      </c>
      <c r="W7046" s="5">
        <v>0</v>
      </c>
      <c r="X7046" s="6">
        <v>0</v>
      </c>
      <c r="Y7046" s="5">
        <v>0</v>
      </c>
      <c r="Z7046" s="6">
        <v>0</v>
      </c>
      <c r="AA7046" s="5">
        <v>0</v>
      </c>
      <c r="AB7046" s="6">
        <v>0</v>
      </c>
      <c r="AC7046" s="5">
        <v>0</v>
      </c>
      <c r="AD7046" s="6">
        <v>0</v>
      </c>
      <c r="AE7046" s="5">
        <v>0</v>
      </c>
      <c r="AF7046" s="6">
        <v>0</v>
      </c>
    </row>
    <row r="7047" spans="2:32" x14ac:dyDescent="0.35">
      <c r="B7047" s="1" t="s">
        <v>1584</v>
      </c>
      <c r="C7047" s="5">
        <v>1.4300000000000001E-3</v>
      </c>
      <c r="D7047" s="6">
        <v>2.02</v>
      </c>
      <c r="E7047" s="5">
        <v>0</v>
      </c>
      <c r="F7047" s="6">
        <v>0</v>
      </c>
      <c r="G7047" s="5">
        <v>0</v>
      </c>
      <c r="H7047" s="6">
        <v>0</v>
      </c>
      <c r="I7047" s="5">
        <v>0</v>
      </c>
      <c r="J7047" s="6">
        <v>0</v>
      </c>
      <c r="K7047" s="5">
        <v>0</v>
      </c>
      <c r="L7047" s="6">
        <v>0</v>
      </c>
      <c r="M7047" s="5">
        <v>0</v>
      </c>
      <c r="N7047" s="6">
        <v>0</v>
      </c>
      <c r="O7047" s="5">
        <v>0</v>
      </c>
      <c r="P7047" s="6">
        <v>0</v>
      </c>
      <c r="Q7047" s="5">
        <v>0</v>
      </c>
      <c r="R7047" s="6">
        <v>0</v>
      </c>
      <c r="S7047" s="5">
        <v>0</v>
      </c>
      <c r="T7047" s="6">
        <v>0</v>
      </c>
      <c r="U7047" s="5">
        <v>0</v>
      </c>
      <c r="V7047" s="6">
        <v>0</v>
      </c>
      <c r="W7047" s="5">
        <v>0</v>
      </c>
      <c r="X7047" s="6">
        <v>0</v>
      </c>
      <c r="Y7047" s="5">
        <v>1.6289999999999999E-2</v>
      </c>
      <c r="Z7047" s="6">
        <v>2.02</v>
      </c>
      <c r="AA7047" s="5">
        <v>0</v>
      </c>
      <c r="AB7047" s="6">
        <v>0</v>
      </c>
      <c r="AC7047" s="5">
        <v>0</v>
      </c>
      <c r="AD7047" s="6">
        <v>0</v>
      </c>
      <c r="AE7047" s="5">
        <v>0</v>
      </c>
      <c r="AF7047" s="6">
        <v>0</v>
      </c>
    </row>
    <row r="7048" spans="2:32" x14ac:dyDescent="0.35">
      <c r="B7048" s="1" t="s">
        <v>1585</v>
      </c>
      <c r="C7048" s="5">
        <v>2.7799999999999999E-3</v>
      </c>
      <c r="D7048" s="6">
        <v>3.9180000000000001</v>
      </c>
      <c r="E7048" s="5">
        <v>0</v>
      </c>
      <c r="F7048" s="6">
        <v>0</v>
      </c>
      <c r="G7048" s="5">
        <v>0</v>
      </c>
      <c r="H7048" s="6">
        <v>0</v>
      </c>
      <c r="I7048" s="5">
        <v>0</v>
      </c>
      <c r="J7048" s="6">
        <v>0</v>
      </c>
      <c r="K7048" s="5">
        <v>0</v>
      </c>
      <c r="L7048" s="6">
        <v>0</v>
      </c>
      <c r="M7048" s="5">
        <v>0</v>
      </c>
      <c r="N7048" s="6">
        <v>0</v>
      </c>
      <c r="O7048" s="5">
        <v>0</v>
      </c>
      <c r="P7048" s="6">
        <v>0</v>
      </c>
      <c r="Q7048" s="5">
        <v>0</v>
      </c>
      <c r="R7048" s="6">
        <v>0</v>
      </c>
      <c r="S7048" s="5">
        <v>0</v>
      </c>
      <c r="T7048" s="6">
        <v>0</v>
      </c>
      <c r="U7048" s="5">
        <v>0</v>
      </c>
      <c r="V7048" s="6">
        <v>0</v>
      </c>
      <c r="W7048" s="5">
        <v>0</v>
      </c>
      <c r="X7048" s="6">
        <v>0</v>
      </c>
      <c r="Y7048" s="5">
        <v>0</v>
      </c>
      <c r="Z7048" s="6">
        <v>0</v>
      </c>
      <c r="AA7048" s="5">
        <v>2.0619999999999999E-2</v>
      </c>
      <c r="AB7048" s="6">
        <v>3.9180000000000001</v>
      </c>
      <c r="AC7048" s="5">
        <v>0</v>
      </c>
      <c r="AD7048" s="6">
        <v>0</v>
      </c>
      <c r="AE7048" s="5">
        <v>0</v>
      </c>
      <c r="AF7048" s="6">
        <v>0</v>
      </c>
    </row>
    <row r="7049" spans="2:32" x14ac:dyDescent="0.35">
      <c r="B7049" s="1" t="s">
        <v>1586</v>
      </c>
      <c r="C7049" s="5">
        <v>5.77E-3</v>
      </c>
      <c r="D7049" s="6">
        <v>8.125</v>
      </c>
      <c r="E7049" s="5">
        <v>0</v>
      </c>
      <c r="F7049" s="6">
        <v>0</v>
      </c>
      <c r="G7049" s="5">
        <v>0</v>
      </c>
      <c r="H7049" s="6">
        <v>0</v>
      </c>
      <c r="I7049" s="5">
        <v>0</v>
      </c>
      <c r="J7049" s="6">
        <v>0</v>
      </c>
      <c r="K7049" s="5">
        <v>6.6899999999999998E-3</v>
      </c>
      <c r="L7049" s="6">
        <v>0.54200000000000004</v>
      </c>
      <c r="M7049" s="5">
        <v>0</v>
      </c>
      <c r="N7049" s="6">
        <v>0</v>
      </c>
      <c r="O7049" s="5">
        <v>0</v>
      </c>
      <c r="P7049" s="6">
        <v>0</v>
      </c>
      <c r="Q7049" s="5">
        <v>3.4860000000000002E-2</v>
      </c>
      <c r="R7049" s="6">
        <v>1.9930000000000001</v>
      </c>
      <c r="S7049" s="5">
        <v>7.5500000000000003E-3</v>
      </c>
      <c r="T7049" s="6">
        <v>1.379</v>
      </c>
      <c r="U7049" s="5">
        <v>5.8300000000000001E-3</v>
      </c>
      <c r="V7049" s="6">
        <v>0.29299999999999998</v>
      </c>
      <c r="W7049" s="5">
        <v>0</v>
      </c>
      <c r="X7049" s="6">
        <v>0</v>
      </c>
      <c r="Y7049" s="5">
        <v>0</v>
      </c>
      <c r="Z7049" s="6">
        <v>0</v>
      </c>
      <c r="AA7049" s="5">
        <v>2.0619999999999999E-2</v>
      </c>
      <c r="AB7049" s="6">
        <v>3.9180000000000001</v>
      </c>
      <c r="AC7049" s="5">
        <v>0</v>
      </c>
      <c r="AD7049" s="6">
        <v>0</v>
      </c>
      <c r="AE7049" s="5">
        <v>0</v>
      </c>
      <c r="AF7049" s="6">
        <v>0</v>
      </c>
    </row>
    <row r="7050" spans="2:32" x14ac:dyDescent="0.35">
      <c r="B7050" s="1" t="s">
        <v>1587</v>
      </c>
      <c r="C7050" s="5">
        <v>9.7999999999999997E-4</v>
      </c>
      <c r="D7050" s="6">
        <v>1.379</v>
      </c>
      <c r="E7050" s="5">
        <v>0</v>
      </c>
      <c r="F7050" s="6">
        <v>0</v>
      </c>
      <c r="G7050" s="5">
        <v>0</v>
      </c>
      <c r="H7050" s="6">
        <v>0</v>
      </c>
      <c r="I7050" s="5">
        <v>0</v>
      </c>
      <c r="J7050" s="6">
        <v>0</v>
      </c>
      <c r="K7050" s="5">
        <v>0</v>
      </c>
      <c r="L7050" s="6">
        <v>0</v>
      </c>
      <c r="M7050" s="5">
        <v>0</v>
      </c>
      <c r="N7050" s="6">
        <v>0</v>
      </c>
      <c r="O7050" s="5">
        <v>0</v>
      </c>
      <c r="P7050" s="6">
        <v>0</v>
      </c>
      <c r="Q7050" s="5">
        <v>0</v>
      </c>
      <c r="R7050" s="6">
        <v>0</v>
      </c>
      <c r="S7050" s="5">
        <v>7.5500000000000003E-3</v>
      </c>
      <c r="T7050" s="6">
        <v>1.379</v>
      </c>
      <c r="U7050" s="5">
        <v>0</v>
      </c>
      <c r="V7050" s="6">
        <v>0</v>
      </c>
      <c r="W7050" s="5">
        <v>0</v>
      </c>
      <c r="X7050" s="6">
        <v>0</v>
      </c>
      <c r="Y7050" s="5">
        <v>0</v>
      </c>
      <c r="Z7050" s="6">
        <v>0</v>
      </c>
      <c r="AA7050" s="5">
        <v>0</v>
      </c>
      <c r="AB7050" s="6">
        <v>0</v>
      </c>
      <c r="AC7050" s="5">
        <v>0</v>
      </c>
      <c r="AD7050" s="6">
        <v>0</v>
      </c>
      <c r="AE7050" s="5">
        <v>0</v>
      </c>
      <c r="AF7050" s="6">
        <v>0</v>
      </c>
    </row>
    <row r="7051" spans="2:32" x14ac:dyDescent="0.35">
      <c r="B7051" s="1" t="s">
        <v>1588</v>
      </c>
      <c r="C7051" s="5">
        <v>9.3000000000000005E-4</v>
      </c>
      <c r="D7051" s="6">
        <v>1.3049999999999999</v>
      </c>
      <c r="E7051" s="5">
        <v>0</v>
      </c>
      <c r="F7051" s="6">
        <v>0</v>
      </c>
      <c r="G7051" s="5">
        <v>0</v>
      </c>
      <c r="H7051" s="6">
        <v>0</v>
      </c>
      <c r="I7051" s="5">
        <v>0</v>
      </c>
      <c r="J7051" s="6">
        <v>0</v>
      </c>
      <c r="K7051" s="5">
        <v>0</v>
      </c>
      <c r="L7051" s="6">
        <v>0</v>
      </c>
      <c r="M7051" s="5">
        <v>0</v>
      </c>
      <c r="N7051" s="6">
        <v>0</v>
      </c>
      <c r="O7051" s="5">
        <v>0</v>
      </c>
      <c r="P7051" s="6">
        <v>0</v>
      </c>
      <c r="Q7051" s="5">
        <v>0</v>
      </c>
      <c r="R7051" s="6">
        <v>0</v>
      </c>
      <c r="S7051" s="5">
        <v>0</v>
      </c>
      <c r="T7051" s="6">
        <v>0</v>
      </c>
      <c r="U7051" s="5">
        <v>0</v>
      </c>
      <c r="V7051" s="6">
        <v>0</v>
      </c>
      <c r="W7051" s="5">
        <v>0</v>
      </c>
      <c r="X7051" s="6">
        <v>0</v>
      </c>
      <c r="Y7051" s="5">
        <v>4.5799999999999999E-3</v>
      </c>
      <c r="Z7051" s="6">
        <v>0.56799999999999995</v>
      </c>
      <c r="AA7051" s="5">
        <v>3.8800000000000002E-3</v>
      </c>
      <c r="AB7051" s="6">
        <v>0.73699999999999999</v>
      </c>
      <c r="AC7051" s="5">
        <v>0</v>
      </c>
      <c r="AD7051" s="6">
        <v>0</v>
      </c>
      <c r="AE7051" s="5">
        <v>0</v>
      </c>
      <c r="AF7051" s="6">
        <v>0</v>
      </c>
    </row>
    <row r="7052" spans="2:32" x14ac:dyDescent="0.35">
      <c r="B7052" s="1" t="s">
        <v>1589</v>
      </c>
      <c r="C7052" s="5">
        <v>2.7799999999999999E-3</v>
      </c>
      <c r="D7052" s="6">
        <v>3.9180000000000001</v>
      </c>
      <c r="E7052" s="5">
        <v>0</v>
      </c>
      <c r="F7052" s="6">
        <v>0</v>
      </c>
      <c r="G7052" s="5">
        <v>0</v>
      </c>
      <c r="H7052" s="6">
        <v>0</v>
      </c>
      <c r="I7052" s="5">
        <v>0</v>
      </c>
      <c r="J7052" s="6">
        <v>0</v>
      </c>
      <c r="K7052" s="5">
        <v>0</v>
      </c>
      <c r="L7052" s="6">
        <v>0</v>
      </c>
      <c r="M7052" s="5">
        <v>0</v>
      </c>
      <c r="N7052" s="6">
        <v>0</v>
      </c>
      <c r="O7052" s="5">
        <v>0</v>
      </c>
      <c r="P7052" s="6">
        <v>0</v>
      </c>
      <c r="Q7052" s="5">
        <v>0</v>
      </c>
      <c r="R7052" s="6">
        <v>0</v>
      </c>
      <c r="S7052" s="5">
        <v>0</v>
      </c>
      <c r="T7052" s="6">
        <v>0</v>
      </c>
      <c r="U7052" s="5">
        <v>0</v>
      </c>
      <c r="V7052" s="6">
        <v>0</v>
      </c>
      <c r="W7052" s="5">
        <v>0</v>
      </c>
      <c r="X7052" s="6">
        <v>0</v>
      </c>
      <c r="Y7052" s="5">
        <v>0</v>
      </c>
      <c r="Z7052" s="6">
        <v>0</v>
      </c>
      <c r="AA7052" s="5">
        <v>2.0619999999999999E-2</v>
      </c>
      <c r="AB7052" s="6">
        <v>3.9180000000000001</v>
      </c>
      <c r="AC7052" s="5">
        <v>0</v>
      </c>
      <c r="AD7052" s="6">
        <v>0</v>
      </c>
      <c r="AE7052" s="5">
        <v>0</v>
      </c>
      <c r="AF7052" s="6">
        <v>0</v>
      </c>
    </row>
    <row r="7053" spans="2:32" x14ac:dyDescent="0.35">
      <c r="B7053" s="1" t="s">
        <v>1590</v>
      </c>
      <c r="C7053" s="5">
        <v>5.9999999999999995E-4</v>
      </c>
      <c r="D7053" s="6">
        <v>0.85099999999999998</v>
      </c>
      <c r="E7053" s="5">
        <v>0</v>
      </c>
      <c r="F7053" s="6">
        <v>0</v>
      </c>
      <c r="G7053" s="5">
        <v>0</v>
      </c>
      <c r="H7053" s="6">
        <v>0</v>
      </c>
      <c r="I7053" s="5">
        <v>0</v>
      </c>
      <c r="J7053" s="6">
        <v>0</v>
      </c>
      <c r="K7053" s="5">
        <v>0</v>
      </c>
      <c r="L7053" s="6">
        <v>0</v>
      </c>
      <c r="M7053" s="5">
        <v>0</v>
      </c>
      <c r="N7053" s="6">
        <v>0</v>
      </c>
      <c r="O7053" s="5">
        <v>0</v>
      </c>
      <c r="P7053" s="6">
        <v>0</v>
      </c>
      <c r="Q7053" s="5">
        <v>0</v>
      </c>
      <c r="R7053" s="6">
        <v>0</v>
      </c>
      <c r="S7053" s="5">
        <v>0</v>
      </c>
      <c r="T7053" s="6">
        <v>0</v>
      </c>
      <c r="U7053" s="5">
        <v>0</v>
      </c>
      <c r="V7053" s="6">
        <v>0</v>
      </c>
      <c r="W7053" s="5">
        <v>0</v>
      </c>
      <c r="X7053" s="6">
        <v>0</v>
      </c>
      <c r="Y7053" s="5">
        <v>0</v>
      </c>
      <c r="Z7053" s="6">
        <v>0</v>
      </c>
      <c r="AA7053" s="5">
        <v>0</v>
      </c>
      <c r="AB7053" s="6">
        <v>0</v>
      </c>
      <c r="AC7053" s="5">
        <v>3.49E-3</v>
      </c>
      <c r="AD7053" s="6">
        <v>0.85099999999999998</v>
      </c>
      <c r="AE7053" s="5">
        <v>0</v>
      </c>
      <c r="AF7053" s="6">
        <v>0</v>
      </c>
    </row>
    <row r="7054" spans="2:32" x14ac:dyDescent="0.35">
      <c r="B7054" s="1" t="s">
        <v>1591</v>
      </c>
      <c r="C7054" s="5">
        <v>1.6000000000000001E-4</v>
      </c>
      <c r="D7054" s="6">
        <v>0.219</v>
      </c>
      <c r="E7054" s="5">
        <v>0</v>
      </c>
      <c r="F7054" s="6">
        <v>0</v>
      </c>
      <c r="G7054" s="5">
        <v>0</v>
      </c>
      <c r="H7054" s="6">
        <v>0</v>
      </c>
      <c r="I7054" s="5">
        <v>0</v>
      </c>
      <c r="J7054" s="6">
        <v>0</v>
      </c>
      <c r="K7054" s="5">
        <v>0</v>
      </c>
      <c r="L7054" s="6">
        <v>0</v>
      </c>
      <c r="M7054" s="5">
        <v>0</v>
      </c>
      <c r="N7054" s="6">
        <v>0</v>
      </c>
      <c r="O7054" s="5">
        <v>4.81E-3</v>
      </c>
      <c r="P7054" s="6">
        <v>0.219</v>
      </c>
      <c r="Q7054" s="5">
        <v>0</v>
      </c>
      <c r="R7054" s="6">
        <v>0</v>
      </c>
      <c r="S7054" s="5">
        <v>0</v>
      </c>
      <c r="T7054" s="6">
        <v>0</v>
      </c>
      <c r="U7054" s="5">
        <v>0</v>
      </c>
      <c r="V7054" s="6">
        <v>0</v>
      </c>
      <c r="W7054" s="5">
        <v>0</v>
      </c>
      <c r="X7054" s="6">
        <v>0</v>
      </c>
      <c r="Y7054" s="5">
        <v>0</v>
      </c>
      <c r="Z7054" s="6">
        <v>0</v>
      </c>
      <c r="AA7054" s="5">
        <v>0</v>
      </c>
      <c r="AB7054" s="6">
        <v>0</v>
      </c>
      <c r="AC7054" s="5">
        <v>0</v>
      </c>
      <c r="AD7054" s="6">
        <v>0</v>
      </c>
      <c r="AE7054" s="5">
        <v>0</v>
      </c>
      <c r="AF7054" s="6">
        <v>0</v>
      </c>
    </row>
    <row r="7055" spans="2:32" x14ac:dyDescent="0.35">
      <c r="B7055" s="1" t="s">
        <v>1592</v>
      </c>
      <c r="C7055" s="5">
        <v>3.0100000000000001E-3</v>
      </c>
      <c r="D7055" s="6">
        <v>4.2450000000000001</v>
      </c>
      <c r="E7055" s="5">
        <v>0</v>
      </c>
      <c r="F7055" s="6">
        <v>0</v>
      </c>
      <c r="G7055" s="5">
        <v>0</v>
      </c>
      <c r="H7055" s="6">
        <v>0</v>
      </c>
      <c r="I7055" s="5">
        <v>0</v>
      </c>
      <c r="J7055" s="6">
        <v>0</v>
      </c>
      <c r="K7055" s="5">
        <v>0</v>
      </c>
      <c r="L7055" s="6">
        <v>0</v>
      </c>
      <c r="M7055" s="5">
        <v>0</v>
      </c>
      <c r="N7055" s="6">
        <v>0</v>
      </c>
      <c r="O7055" s="5">
        <v>0</v>
      </c>
      <c r="P7055" s="6">
        <v>0</v>
      </c>
      <c r="Q7055" s="5">
        <v>0</v>
      </c>
      <c r="R7055" s="6">
        <v>0</v>
      </c>
      <c r="S7055" s="5">
        <v>2.3230000000000001E-2</v>
      </c>
      <c r="T7055" s="6">
        <v>4.2450000000000001</v>
      </c>
      <c r="U7055" s="5">
        <v>0</v>
      </c>
      <c r="V7055" s="6">
        <v>0</v>
      </c>
      <c r="W7055" s="5">
        <v>0</v>
      </c>
      <c r="X7055" s="6">
        <v>0</v>
      </c>
      <c r="Y7055" s="5">
        <v>0</v>
      </c>
      <c r="Z7055" s="6">
        <v>0</v>
      </c>
      <c r="AA7055" s="5">
        <v>0</v>
      </c>
      <c r="AB7055" s="6">
        <v>0</v>
      </c>
      <c r="AC7055" s="5">
        <v>0</v>
      </c>
      <c r="AD7055" s="6">
        <v>0</v>
      </c>
      <c r="AE7055" s="5">
        <v>0</v>
      </c>
      <c r="AF7055" s="6">
        <v>0</v>
      </c>
    </row>
    <row r="7056" spans="2:32" x14ac:dyDescent="0.35">
      <c r="B7056" s="1" t="s">
        <v>1593</v>
      </c>
      <c r="C7056" s="5">
        <v>8.5999999999999998E-4</v>
      </c>
      <c r="D7056" s="6">
        <v>1.2090000000000001</v>
      </c>
      <c r="E7056" s="5">
        <v>0</v>
      </c>
      <c r="F7056" s="6">
        <v>0</v>
      </c>
      <c r="G7056" s="5">
        <v>0</v>
      </c>
      <c r="H7056" s="6">
        <v>0</v>
      </c>
      <c r="I7056" s="5">
        <v>0</v>
      </c>
      <c r="J7056" s="6">
        <v>0</v>
      </c>
      <c r="K7056" s="5">
        <v>0</v>
      </c>
      <c r="L7056" s="6">
        <v>0</v>
      </c>
      <c r="M7056" s="5">
        <v>0</v>
      </c>
      <c r="N7056" s="6">
        <v>0</v>
      </c>
      <c r="O7056" s="5">
        <v>0</v>
      </c>
      <c r="P7056" s="6">
        <v>0</v>
      </c>
      <c r="Q7056" s="5">
        <v>0</v>
      </c>
      <c r="R7056" s="6">
        <v>0</v>
      </c>
      <c r="S7056" s="5">
        <v>0</v>
      </c>
      <c r="T7056" s="6">
        <v>0</v>
      </c>
      <c r="U7056" s="5">
        <v>0</v>
      </c>
      <c r="V7056" s="6">
        <v>0</v>
      </c>
      <c r="W7056" s="5">
        <v>0</v>
      </c>
      <c r="X7056" s="6">
        <v>0</v>
      </c>
      <c r="Y7056" s="5">
        <v>0</v>
      </c>
      <c r="Z7056" s="6">
        <v>0</v>
      </c>
      <c r="AA7056" s="5">
        <v>0</v>
      </c>
      <c r="AB7056" s="6">
        <v>0</v>
      </c>
      <c r="AC7056" s="5">
        <v>0</v>
      </c>
      <c r="AD7056" s="6">
        <v>0</v>
      </c>
      <c r="AE7056" s="5">
        <v>1.001E-2</v>
      </c>
      <c r="AF7056" s="6">
        <v>1.2090000000000001</v>
      </c>
    </row>
    <row r="7057" spans="2:32" x14ac:dyDescent="0.35">
      <c r="B7057" s="1" t="s">
        <v>1594</v>
      </c>
      <c r="C7057" s="5">
        <v>5.9999999999999995E-4</v>
      </c>
      <c r="D7057" s="6">
        <v>0.85099999999999998</v>
      </c>
      <c r="E7057" s="5">
        <v>0</v>
      </c>
      <c r="F7057" s="6">
        <v>0</v>
      </c>
      <c r="G7057" s="5">
        <v>0</v>
      </c>
      <c r="H7057" s="6">
        <v>0</v>
      </c>
      <c r="I7057" s="5">
        <v>0</v>
      </c>
      <c r="J7057" s="6">
        <v>0</v>
      </c>
      <c r="K7057" s="5">
        <v>0</v>
      </c>
      <c r="L7057" s="6">
        <v>0</v>
      </c>
      <c r="M7057" s="5">
        <v>0</v>
      </c>
      <c r="N7057" s="6">
        <v>0</v>
      </c>
      <c r="O7057" s="5">
        <v>0</v>
      </c>
      <c r="P7057" s="6">
        <v>0</v>
      </c>
      <c r="Q7057" s="5">
        <v>0</v>
      </c>
      <c r="R7057" s="6">
        <v>0</v>
      </c>
      <c r="S7057" s="5">
        <v>0</v>
      </c>
      <c r="T7057" s="6">
        <v>0</v>
      </c>
      <c r="U7057" s="5">
        <v>0</v>
      </c>
      <c r="V7057" s="6">
        <v>0</v>
      </c>
      <c r="W7057" s="5">
        <v>0</v>
      </c>
      <c r="X7057" s="6">
        <v>0</v>
      </c>
      <c r="Y7057" s="5">
        <v>0</v>
      </c>
      <c r="Z7057" s="6">
        <v>0</v>
      </c>
      <c r="AA7057" s="5">
        <v>0</v>
      </c>
      <c r="AB7057" s="6">
        <v>0</v>
      </c>
      <c r="AC7057" s="5">
        <v>3.49E-3</v>
      </c>
      <c r="AD7057" s="6">
        <v>0.85099999999999998</v>
      </c>
      <c r="AE7057" s="5">
        <v>0</v>
      </c>
      <c r="AF7057" s="6">
        <v>0</v>
      </c>
    </row>
    <row r="7058" spans="2:32" x14ac:dyDescent="0.35">
      <c r="B7058" s="1" t="s">
        <v>1595</v>
      </c>
      <c r="C7058" s="5">
        <v>9.7000000000000005E-4</v>
      </c>
      <c r="D7058" s="6">
        <v>1.3720000000000001</v>
      </c>
      <c r="E7058" s="5">
        <v>0</v>
      </c>
      <c r="F7058" s="6">
        <v>0</v>
      </c>
      <c r="G7058" s="5">
        <v>0</v>
      </c>
      <c r="H7058" s="6">
        <v>0</v>
      </c>
      <c r="I7058" s="5">
        <v>2.247E-2</v>
      </c>
      <c r="J7058" s="6">
        <v>1.3720000000000001</v>
      </c>
      <c r="K7058" s="5">
        <v>0</v>
      </c>
      <c r="L7058" s="6">
        <v>0</v>
      </c>
      <c r="M7058" s="5">
        <v>0</v>
      </c>
      <c r="N7058" s="6">
        <v>0</v>
      </c>
      <c r="O7058" s="5">
        <v>0</v>
      </c>
      <c r="P7058" s="6">
        <v>0</v>
      </c>
      <c r="Q7058" s="5">
        <v>0</v>
      </c>
      <c r="R7058" s="6">
        <v>0</v>
      </c>
      <c r="S7058" s="5">
        <v>0</v>
      </c>
      <c r="T7058" s="6">
        <v>0</v>
      </c>
      <c r="U7058" s="5">
        <v>0</v>
      </c>
      <c r="V7058" s="6">
        <v>0</v>
      </c>
      <c r="W7058" s="5">
        <v>0</v>
      </c>
      <c r="X7058" s="6">
        <v>0</v>
      </c>
      <c r="Y7058" s="5">
        <v>0</v>
      </c>
      <c r="Z7058" s="6">
        <v>0</v>
      </c>
      <c r="AA7058" s="5">
        <v>0</v>
      </c>
      <c r="AB7058" s="6">
        <v>0</v>
      </c>
      <c r="AC7058" s="5">
        <v>0</v>
      </c>
      <c r="AD7058" s="6">
        <v>0</v>
      </c>
      <c r="AE7058" s="5">
        <v>0</v>
      </c>
      <c r="AF7058" s="6">
        <v>0</v>
      </c>
    </row>
    <row r="7059" spans="2:32" x14ac:dyDescent="0.35">
      <c r="B7059" s="1" t="s">
        <v>1596</v>
      </c>
      <c r="C7059" s="5">
        <v>1.5299999999999999E-3</v>
      </c>
      <c r="D7059" s="6">
        <v>2.1539999999999999</v>
      </c>
      <c r="E7059" s="5">
        <v>0</v>
      </c>
      <c r="F7059" s="6">
        <v>0</v>
      </c>
      <c r="G7059" s="5">
        <v>0</v>
      </c>
      <c r="H7059" s="6">
        <v>0</v>
      </c>
      <c r="I7059" s="5">
        <v>0</v>
      </c>
      <c r="J7059" s="6">
        <v>0</v>
      </c>
      <c r="K7059" s="5">
        <v>0</v>
      </c>
      <c r="L7059" s="6">
        <v>0</v>
      </c>
      <c r="M7059" s="5">
        <v>0</v>
      </c>
      <c r="N7059" s="6">
        <v>0</v>
      </c>
      <c r="O7059" s="5">
        <v>0</v>
      </c>
      <c r="P7059" s="6">
        <v>0</v>
      </c>
      <c r="Q7059" s="5">
        <v>0</v>
      </c>
      <c r="R7059" s="6">
        <v>0</v>
      </c>
      <c r="S7059" s="5">
        <v>0</v>
      </c>
      <c r="T7059" s="6">
        <v>0</v>
      </c>
      <c r="U7059" s="5">
        <v>0</v>
      </c>
      <c r="V7059" s="6">
        <v>0</v>
      </c>
      <c r="W7059" s="5">
        <v>0</v>
      </c>
      <c r="X7059" s="6">
        <v>0</v>
      </c>
      <c r="Y7059" s="5">
        <v>0</v>
      </c>
      <c r="Z7059" s="6">
        <v>0</v>
      </c>
      <c r="AA7059" s="5">
        <v>0</v>
      </c>
      <c r="AB7059" s="6">
        <v>0</v>
      </c>
      <c r="AC7059" s="5">
        <v>0</v>
      </c>
      <c r="AD7059" s="6">
        <v>0</v>
      </c>
      <c r="AE7059" s="5">
        <v>1.7840000000000002E-2</v>
      </c>
      <c r="AF7059" s="6">
        <v>2.1539999999999999</v>
      </c>
    </row>
    <row r="7060" spans="2:32" x14ac:dyDescent="0.35">
      <c r="B7060" s="1" t="s">
        <v>1597</v>
      </c>
      <c r="C7060" s="5">
        <v>2.1000000000000001E-4</v>
      </c>
      <c r="D7060" s="6">
        <v>0.29299999999999998</v>
      </c>
      <c r="E7060" s="5">
        <v>0</v>
      </c>
      <c r="F7060" s="6">
        <v>0</v>
      </c>
      <c r="G7060" s="5">
        <v>0</v>
      </c>
      <c r="H7060" s="6">
        <v>0</v>
      </c>
      <c r="I7060" s="5">
        <v>0</v>
      </c>
      <c r="J7060" s="6">
        <v>0</v>
      </c>
      <c r="K7060" s="5">
        <v>0</v>
      </c>
      <c r="L7060" s="6">
        <v>0</v>
      </c>
      <c r="M7060" s="5">
        <v>0</v>
      </c>
      <c r="N7060" s="6">
        <v>0</v>
      </c>
      <c r="O7060" s="5">
        <v>0</v>
      </c>
      <c r="P7060" s="6">
        <v>0</v>
      </c>
      <c r="Q7060" s="5">
        <v>0</v>
      </c>
      <c r="R7060" s="6">
        <v>0</v>
      </c>
      <c r="S7060" s="5">
        <v>0</v>
      </c>
      <c r="T7060" s="6">
        <v>0</v>
      </c>
      <c r="U7060" s="5">
        <v>5.8300000000000001E-3</v>
      </c>
      <c r="V7060" s="6">
        <v>0.29299999999999998</v>
      </c>
      <c r="W7060" s="5">
        <v>0</v>
      </c>
      <c r="X7060" s="6">
        <v>0</v>
      </c>
      <c r="Y7060" s="5">
        <v>0</v>
      </c>
      <c r="Z7060" s="6">
        <v>0</v>
      </c>
      <c r="AA7060" s="5">
        <v>0</v>
      </c>
      <c r="AB7060" s="6">
        <v>0</v>
      </c>
      <c r="AC7060" s="5">
        <v>0</v>
      </c>
      <c r="AD7060" s="6">
        <v>0</v>
      </c>
      <c r="AE7060" s="5">
        <v>0</v>
      </c>
      <c r="AF7060" s="6">
        <v>0</v>
      </c>
    </row>
    <row r="7061" spans="2:32" x14ac:dyDescent="0.35">
      <c r="B7061" s="1" t="s">
        <v>1598</v>
      </c>
      <c r="C7061" s="5">
        <v>3.8000000000000002E-4</v>
      </c>
      <c r="D7061" s="6">
        <v>0.53900000000000003</v>
      </c>
      <c r="E7061" s="5">
        <v>0</v>
      </c>
      <c r="F7061" s="6">
        <v>0</v>
      </c>
      <c r="G7061" s="5">
        <v>0</v>
      </c>
      <c r="H7061" s="6">
        <v>0</v>
      </c>
      <c r="I7061" s="5">
        <v>0</v>
      </c>
      <c r="J7061" s="6">
        <v>0</v>
      </c>
      <c r="K7061" s="5">
        <v>0</v>
      </c>
      <c r="L7061" s="6">
        <v>0</v>
      </c>
      <c r="M7061" s="5">
        <v>0</v>
      </c>
      <c r="N7061" s="6">
        <v>0</v>
      </c>
      <c r="O7061" s="5">
        <v>0</v>
      </c>
      <c r="P7061" s="6">
        <v>0</v>
      </c>
      <c r="Q7061" s="5">
        <v>0</v>
      </c>
      <c r="R7061" s="6">
        <v>0</v>
      </c>
      <c r="S7061" s="5">
        <v>2.9499999999999999E-3</v>
      </c>
      <c r="T7061" s="6">
        <v>0.53900000000000003</v>
      </c>
      <c r="U7061" s="5">
        <v>0</v>
      </c>
      <c r="V7061" s="6">
        <v>0</v>
      </c>
      <c r="W7061" s="5">
        <v>0</v>
      </c>
      <c r="X7061" s="6">
        <v>0</v>
      </c>
      <c r="Y7061" s="5">
        <v>0</v>
      </c>
      <c r="Z7061" s="6">
        <v>0</v>
      </c>
      <c r="AA7061" s="5">
        <v>0</v>
      </c>
      <c r="AB7061" s="6">
        <v>0</v>
      </c>
      <c r="AC7061" s="5">
        <v>0</v>
      </c>
      <c r="AD7061" s="6">
        <v>0</v>
      </c>
      <c r="AE7061" s="5">
        <v>0</v>
      </c>
      <c r="AF7061" s="6">
        <v>0</v>
      </c>
    </row>
    <row r="7062" spans="2:32" x14ac:dyDescent="0.35">
      <c r="B7062" s="1" t="s">
        <v>1599</v>
      </c>
      <c r="C7062" s="5">
        <v>4.0000000000000002E-4</v>
      </c>
      <c r="D7062" s="6">
        <v>0.55900000000000005</v>
      </c>
      <c r="E7062" s="5">
        <v>0</v>
      </c>
      <c r="F7062" s="6">
        <v>0</v>
      </c>
      <c r="G7062" s="5">
        <v>0</v>
      </c>
      <c r="H7062" s="6">
        <v>0</v>
      </c>
      <c r="I7062" s="5">
        <v>0</v>
      </c>
      <c r="J7062" s="6">
        <v>0</v>
      </c>
      <c r="K7062" s="5">
        <v>0</v>
      </c>
      <c r="L7062" s="6">
        <v>0</v>
      </c>
      <c r="M7062" s="5">
        <v>0</v>
      </c>
      <c r="N7062" s="6">
        <v>0</v>
      </c>
      <c r="O7062" s="5">
        <v>1.227E-2</v>
      </c>
      <c r="P7062" s="6">
        <v>0.55900000000000005</v>
      </c>
      <c r="Q7062" s="5">
        <v>0</v>
      </c>
      <c r="R7062" s="6">
        <v>0</v>
      </c>
      <c r="S7062" s="5">
        <v>0</v>
      </c>
      <c r="T7062" s="6">
        <v>0</v>
      </c>
      <c r="U7062" s="5">
        <v>0</v>
      </c>
      <c r="V7062" s="6">
        <v>0</v>
      </c>
      <c r="W7062" s="5">
        <v>0</v>
      </c>
      <c r="X7062" s="6">
        <v>0</v>
      </c>
      <c r="Y7062" s="5">
        <v>0</v>
      </c>
      <c r="Z7062" s="6">
        <v>0</v>
      </c>
      <c r="AA7062" s="5">
        <v>0</v>
      </c>
      <c r="AB7062" s="6">
        <v>0</v>
      </c>
      <c r="AC7062" s="5">
        <v>0</v>
      </c>
      <c r="AD7062" s="6">
        <v>0</v>
      </c>
      <c r="AE7062" s="5">
        <v>0</v>
      </c>
      <c r="AF7062" s="6">
        <v>0</v>
      </c>
    </row>
    <row r="7063" spans="2:32" x14ac:dyDescent="0.35">
      <c r="B7063" s="1" t="s">
        <v>1600</v>
      </c>
      <c r="C7063" s="5">
        <v>3.0699999999999998E-3</v>
      </c>
      <c r="D7063" s="6">
        <v>4.3250000000000002</v>
      </c>
      <c r="E7063" s="5">
        <v>0</v>
      </c>
      <c r="F7063" s="6">
        <v>0</v>
      </c>
      <c r="G7063" s="5">
        <v>9.75E-3</v>
      </c>
      <c r="H7063" s="6">
        <v>1.073</v>
      </c>
      <c r="I7063" s="5">
        <v>2.0719999999999999E-2</v>
      </c>
      <c r="J7063" s="6">
        <v>1.2649999999999999</v>
      </c>
      <c r="K7063" s="5">
        <v>0</v>
      </c>
      <c r="L7063" s="6">
        <v>0</v>
      </c>
      <c r="M7063" s="5">
        <v>2.5940000000000001E-2</v>
      </c>
      <c r="N7063" s="6">
        <v>1.55</v>
      </c>
      <c r="O7063" s="5">
        <v>9.5999999999999992E-3</v>
      </c>
      <c r="P7063" s="6">
        <v>0.437</v>
      </c>
      <c r="Q7063" s="5">
        <v>0</v>
      </c>
      <c r="R7063" s="6">
        <v>0</v>
      </c>
      <c r="S7063" s="5">
        <v>0</v>
      </c>
      <c r="T7063" s="6">
        <v>0</v>
      </c>
      <c r="U7063" s="5">
        <v>0</v>
      </c>
      <c r="V7063" s="6">
        <v>0</v>
      </c>
      <c r="W7063" s="5">
        <v>0</v>
      </c>
      <c r="X7063" s="6">
        <v>0</v>
      </c>
      <c r="Y7063" s="5">
        <v>0</v>
      </c>
      <c r="Z7063" s="6">
        <v>0</v>
      </c>
      <c r="AA7063" s="5">
        <v>0</v>
      </c>
      <c r="AB7063" s="6">
        <v>0</v>
      </c>
      <c r="AC7063" s="5">
        <v>0</v>
      </c>
      <c r="AD7063" s="6">
        <v>0</v>
      </c>
      <c r="AE7063" s="5">
        <v>0</v>
      </c>
      <c r="AF7063" s="6">
        <v>0</v>
      </c>
    </row>
    <row r="7064" spans="2:32" x14ac:dyDescent="0.35">
      <c r="B7064" s="1" t="s">
        <v>1601</v>
      </c>
      <c r="C7064" s="5">
        <v>5.1999999999999995E-4</v>
      </c>
      <c r="D7064" s="6">
        <v>0.73699999999999999</v>
      </c>
      <c r="E7064" s="5">
        <v>0</v>
      </c>
      <c r="F7064" s="6">
        <v>0</v>
      </c>
      <c r="G7064" s="5">
        <v>0</v>
      </c>
      <c r="H7064" s="6">
        <v>0</v>
      </c>
      <c r="I7064" s="5">
        <v>0</v>
      </c>
      <c r="J7064" s="6">
        <v>0</v>
      </c>
      <c r="K7064" s="5">
        <v>0</v>
      </c>
      <c r="L7064" s="6">
        <v>0</v>
      </c>
      <c r="M7064" s="5">
        <v>0</v>
      </c>
      <c r="N7064" s="6">
        <v>0</v>
      </c>
      <c r="O7064" s="5">
        <v>0</v>
      </c>
      <c r="P7064" s="6">
        <v>0</v>
      </c>
      <c r="Q7064" s="5">
        <v>0</v>
      </c>
      <c r="R7064" s="6">
        <v>0</v>
      </c>
      <c r="S7064" s="5">
        <v>0</v>
      </c>
      <c r="T7064" s="6">
        <v>0</v>
      </c>
      <c r="U7064" s="5">
        <v>0</v>
      </c>
      <c r="V7064" s="6">
        <v>0</v>
      </c>
      <c r="W7064" s="5">
        <v>0</v>
      </c>
      <c r="X7064" s="6">
        <v>0</v>
      </c>
      <c r="Y7064" s="5">
        <v>0</v>
      </c>
      <c r="Z7064" s="6">
        <v>0</v>
      </c>
      <c r="AA7064" s="5">
        <v>3.8800000000000002E-3</v>
      </c>
      <c r="AB7064" s="6">
        <v>0.73699999999999999</v>
      </c>
      <c r="AC7064" s="5">
        <v>0</v>
      </c>
      <c r="AD7064" s="6">
        <v>0</v>
      </c>
      <c r="AE7064" s="5">
        <v>0</v>
      </c>
      <c r="AF7064" s="6">
        <v>0</v>
      </c>
    </row>
    <row r="7065" spans="2:32" x14ac:dyDescent="0.35">
      <c r="B7065" s="1" t="s">
        <v>1602</v>
      </c>
      <c r="C7065" s="5">
        <v>6.7000000000000002E-4</v>
      </c>
      <c r="D7065" s="6">
        <v>0.94499999999999995</v>
      </c>
      <c r="E7065" s="5">
        <v>0</v>
      </c>
      <c r="F7065" s="6">
        <v>0</v>
      </c>
      <c r="G7065" s="5">
        <v>0</v>
      </c>
      <c r="H7065" s="6">
        <v>0</v>
      </c>
      <c r="I7065" s="5">
        <v>0</v>
      </c>
      <c r="J7065" s="6">
        <v>0</v>
      </c>
      <c r="K7065" s="5">
        <v>0</v>
      </c>
      <c r="L7065" s="6">
        <v>0</v>
      </c>
      <c r="M7065" s="5">
        <v>0</v>
      </c>
      <c r="N7065" s="6">
        <v>0</v>
      </c>
      <c r="O7065" s="5">
        <v>0</v>
      </c>
      <c r="P7065" s="6">
        <v>0</v>
      </c>
      <c r="Q7065" s="5">
        <v>0</v>
      </c>
      <c r="R7065" s="6">
        <v>0</v>
      </c>
      <c r="S7065" s="5">
        <v>0</v>
      </c>
      <c r="T7065" s="6">
        <v>0</v>
      </c>
      <c r="U7065" s="5">
        <v>0</v>
      </c>
      <c r="V7065" s="6">
        <v>0</v>
      </c>
      <c r="W7065" s="5">
        <v>0</v>
      </c>
      <c r="X7065" s="6">
        <v>0</v>
      </c>
      <c r="Y7065" s="5">
        <v>0</v>
      </c>
      <c r="Z7065" s="6">
        <v>0</v>
      </c>
      <c r="AA7065" s="5">
        <v>0</v>
      </c>
      <c r="AB7065" s="6">
        <v>0</v>
      </c>
      <c r="AC7065" s="5">
        <v>0</v>
      </c>
      <c r="AD7065" s="6">
        <v>0</v>
      </c>
      <c r="AE7065" s="5">
        <v>7.8300000000000002E-3</v>
      </c>
      <c r="AF7065" s="6">
        <v>0.94499999999999995</v>
      </c>
    </row>
    <row r="7066" spans="2:32" x14ac:dyDescent="0.35">
      <c r="B7066" s="1" t="s">
        <v>1603</v>
      </c>
      <c r="C7066" s="5">
        <v>2.14E-3</v>
      </c>
      <c r="D7066" s="6">
        <v>3.0190000000000001</v>
      </c>
      <c r="E7066" s="5">
        <v>0</v>
      </c>
      <c r="F7066" s="6">
        <v>0</v>
      </c>
      <c r="G7066" s="5">
        <v>0</v>
      </c>
      <c r="H7066" s="6">
        <v>0</v>
      </c>
      <c r="I7066" s="5">
        <v>0</v>
      </c>
      <c r="J7066" s="6">
        <v>0</v>
      </c>
      <c r="K7066" s="5">
        <v>0</v>
      </c>
      <c r="L7066" s="6">
        <v>0</v>
      </c>
      <c r="M7066" s="5">
        <v>0</v>
      </c>
      <c r="N7066" s="6">
        <v>0</v>
      </c>
      <c r="O7066" s="5">
        <v>0</v>
      </c>
      <c r="P7066" s="6">
        <v>0</v>
      </c>
      <c r="Q7066" s="5">
        <v>0</v>
      </c>
      <c r="R7066" s="6">
        <v>0</v>
      </c>
      <c r="S7066" s="5">
        <v>0</v>
      </c>
      <c r="T7066" s="6">
        <v>0</v>
      </c>
      <c r="U7066" s="5">
        <v>0</v>
      </c>
      <c r="V7066" s="6">
        <v>0</v>
      </c>
      <c r="W7066" s="5">
        <v>0</v>
      </c>
      <c r="X7066" s="6">
        <v>0</v>
      </c>
      <c r="Y7066" s="5">
        <v>2.4340000000000001E-2</v>
      </c>
      <c r="Z7066" s="6">
        <v>3.0190000000000001</v>
      </c>
      <c r="AA7066" s="5">
        <v>0</v>
      </c>
      <c r="AB7066" s="6">
        <v>0</v>
      </c>
      <c r="AC7066" s="5">
        <v>0</v>
      </c>
      <c r="AD7066" s="6">
        <v>0</v>
      </c>
      <c r="AE7066" s="5">
        <v>0</v>
      </c>
      <c r="AF7066" s="6">
        <v>0</v>
      </c>
    </row>
    <row r="7067" spans="2:32" x14ac:dyDescent="0.35">
      <c r="B7067" s="1" t="s">
        <v>1604</v>
      </c>
      <c r="C7067" s="5">
        <v>2.48E-3</v>
      </c>
      <c r="D7067" s="6">
        <v>3.5</v>
      </c>
      <c r="E7067" s="5">
        <v>0</v>
      </c>
      <c r="F7067" s="6">
        <v>0</v>
      </c>
      <c r="G7067" s="5">
        <v>0</v>
      </c>
      <c r="H7067" s="6">
        <v>0</v>
      </c>
      <c r="I7067" s="5">
        <v>0</v>
      </c>
      <c r="J7067" s="6">
        <v>0</v>
      </c>
      <c r="K7067" s="5">
        <v>0</v>
      </c>
      <c r="L7067" s="6">
        <v>0</v>
      </c>
      <c r="M7067" s="5">
        <v>0</v>
      </c>
      <c r="N7067" s="6">
        <v>0</v>
      </c>
      <c r="O7067" s="5">
        <v>0</v>
      </c>
      <c r="P7067" s="6">
        <v>0</v>
      </c>
      <c r="Q7067" s="5">
        <v>0</v>
      </c>
      <c r="R7067" s="6">
        <v>0</v>
      </c>
      <c r="S7067" s="5">
        <v>0</v>
      </c>
      <c r="T7067" s="6">
        <v>0</v>
      </c>
      <c r="U7067" s="5">
        <v>0</v>
      </c>
      <c r="V7067" s="6">
        <v>0</v>
      </c>
      <c r="W7067" s="5">
        <v>0</v>
      </c>
      <c r="X7067" s="6">
        <v>0</v>
      </c>
      <c r="Y7067" s="5">
        <v>0</v>
      </c>
      <c r="Z7067" s="6">
        <v>0</v>
      </c>
      <c r="AA7067" s="5">
        <v>0</v>
      </c>
      <c r="AB7067" s="6">
        <v>0</v>
      </c>
      <c r="AC7067" s="5">
        <v>1.243E-2</v>
      </c>
      <c r="AD7067" s="6">
        <v>3.0270000000000001</v>
      </c>
      <c r="AE7067" s="5">
        <v>3.9199999999999999E-3</v>
      </c>
      <c r="AF7067" s="6">
        <v>0.47299999999999998</v>
      </c>
    </row>
    <row r="7068" spans="2:32" x14ac:dyDescent="0.35">
      <c r="B7068" s="1" t="s">
        <v>1605</v>
      </c>
      <c r="C7068" s="5">
        <v>3.2799999999999999E-3</v>
      </c>
      <c r="D7068" s="6">
        <v>4.6180000000000003</v>
      </c>
      <c r="E7068" s="5">
        <v>0</v>
      </c>
      <c r="F7068" s="6">
        <v>0</v>
      </c>
      <c r="G7068" s="5">
        <v>0</v>
      </c>
      <c r="H7068" s="6">
        <v>0</v>
      </c>
      <c r="I7068" s="5">
        <v>0</v>
      </c>
      <c r="J7068" s="6">
        <v>0</v>
      </c>
      <c r="K7068" s="5">
        <v>0</v>
      </c>
      <c r="L7068" s="6">
        <v>0</v>
      </c>
      <c r="M7068" s="5">
        <v>0</v>
      </c>
      <c r="N7068" s="6">
        <v>0</v>
      </c>
      <c r="O7068" s="5">
        <v>0</v>
      </c>
      <c r="P7068" s="6">
        <v>0</v>
      </c>
      <c r="Q7068" s="5">
        <v>0</v>
      </c>
      <c r="R7068" s="6">
        <v>0</v>
      </c>
      <c r="S7068" s="5">
        <v>0</v>
      </c>
      <c r="T7068" s="6">
        <v>0</v>
      </c>
      <c r="U7068" s="5">
        <v>5.8300000000000001E-3</v>
      </c>
      <c r="V7068" s="6">
        <v>0.29299999999999998</v>
      </c>
      <c r="W7068" s="5">
        <v>0.21929000000000001</v>
      </c>
      <c r="X7068" s="6">
        <v>4.3239999999999998</v>
      </c>
      <c r="Y7068" s="5">
        <v>0</v>
      </c>
      <c r="Z7068" s="6">
        <v>0</v>
      </c>
      <c r="AA7068" s="5">
        <v>0</v>
      </c>
      <c r="AB7068" s="6">
        <v>0</v>
      </c>
      <c r="AC7068" s="5">
        <v>0</v>
      </c>
      <c r="AD7068" s="6">
        <v>0</v>
      </c>
      <c r="AE7068" s="5">
        <v>0</v>
      </c>
      <c r="AF7068" s="6">
        <v>0</v>
      </c>
    </row>
    <row r="7069" spans="2:32" x14ac:dyDescent="0.35">
      <c r="B7069" s="1" t="s">
        <v>1606</v>
      </c>
      <c r="C7069" s="5">
        <v>2.2000000000000001E-4</v>
      </c>
      <c r="D7069" s="6">
        <v>0.31</v>
      </c>
      <c r="E7069" s="5">
        <v>0</v>
      </c>
      <c r="F7069" s="6">
        <v>0</v>
      </c>
      <c r="G7069" s="5">
        <v>0</v>
      </c>
      <c r="H7069" s="6">
        <v>0</v>
      </c>
      <c r="I7069" s="5">
        <v>0</v>
      </c>
      <c r="J7069" s="6">
        <v>0</v>
      </c>
      <c r="K7069" s="5">
        <v>0</v>
      </c>
      <c r="L7069" s="6">
        <v>0</v>
      </c>
      <c r="M7069" s="5">
        <v>0</v>
      </c>
      <c r="N7069" s="6">
        <v>0</v>
      </c>
      <c r="O7069" s="5">
        <v>0</v>
      </c>
      <c r="P7069" s="6">
        <v>0</v>
      </c>
      <c r="Q7069" s="5">
        <v>0</v>
      </c>
      <c r="R7069" s="6">
        <v>0</v>
      </c>
      <c r="S7069" s="5">
        <v>0</v>
      </c>
      <c r="T7069" s="6">
        <v>0</v>
      </c>
      <c r="U7069" s="5">
        <v>0</v>
      </c>
      <c r="V7069" s="6">
        <v>0</v>
      </c>
      <c r="W7069" s="5">
        <v>1.5720000000000001E-2</v>
      </c>
      <c r="X7069" s="6">
        <v>0.31</v>
      </c>
      <c r="Y7069" s="5">
        <v>0</v>
      </c>
      <c r="Z7069" s="6">
        <v>0</v>
      </c>
      <c r="AA7069" s="5">
        <v>0</v>
      </c>
      <c r="AB7069" s="6">
        <v>0</v>
      </c>
      <c r="AC7069" s="5">
        <v>0</v>
      </c>
      <c r="AD7069" s="6">
        <v>0</v>
      </c>
      <c r="AE7069" s="5">
        <v>0</v>
      </c>
      <c r="AF7069" s="6">
        <v>0</v>
      </c>
    </row>
    <row r="7070" spans="2:32" x14ac:dyDescent="0.35">
      <c r="B7070" s="1" t="s">
        <v>1607</v>
      </c>
      <c r="C7070" s="5">
        <v>5.1000000000000004E-4</v>
      </c>
      <c r="D7070" s="6">
        <v>0.72199999999999998</v>
      </c>
      <c r="E7070" s="5">
        <v>0</v>
      </c>
      <c r="F7070" s="6">
        <v>0</v>
      </c>
      <c r="G7070" s="5">
        <v>0</v>
      </c>
      <c r="H7070" s="6">
        <v>0</v>
      </c>
      <c r="I7070" s="5">
        <v>0</v>
      </c>
      <c r="J7070" s="6">
        <v>0</v>
      </c>
      <c r="K7070" s="5">
        <v>0</v>
      </c>
      <c r="L7070" s="6">
        <v>0</v>
      </c>
      <c r="M7070" s="5">
        <v>0</v>
      </c>
      <c r="N7070" s="6">
        <v>0</v>
      </c>
      <c r="O7070" s="5">
        <v>0</v>
      </c>
      <c r="P7070" s="6">
        <v>0</v>
      </c>
      <c r="Q7070" s="5">
        <v>0</v>
      </c>
      <c r="R7070" s="6">
        <v>0</v>
      </c>
      <c r="S7070" s="5">
        <v>0</v>
      </c>
      <c r="T7070" s="6">
        <v>0</v>
      </c>
      <c r="U7070" s="5">
        <v>0</v>
      </c>
      <c r="V7070" s="6">
        <v>0</v>
      </c>
      <c r="W7070" s="5">
        <v>3.662E-2</v>
      </c>
      <c r="X7070" s="6">
        <v>0.72199999999999998</v>
      </c>
      <c r="Y7070" s="5">
        <v>0</v>
      </c>
      <c r="Z7070" s="6">
        <v>0</v>
      </c>
      <c r="AA7070" s="5">
        <v>0</v>
      </c>
      <c r="AB7070" s="6">
        <v>0</v>
      </c>
      <c r="AC7070" s="5">
        <v>0</v>
      </c>
      <c r="AD7070" s="6">
        <v>0</v>
      </c>
      <c r="AE7070" s="5">
        <v>0</v>
      </c>
      <c r="AF7070" s="6">
        <v>0</v>
      </c>
    </row>
    <row r="7071" spans="2:32" x14ac:dyDescent="0.35">
      <c r="B7071" s="1" t="s">
        <v>1608</v>
      </c>
      <c r="C7071" s="5">
        <v>2.2000000000000001E-4</v>
      </c>
      <c r="D7071" s="6">
        <v>0.31</v>
      </c>
      <c r="E7071" s="5">
        <v>0</v>
      </c>
      <c r="F7071" s="6">
        <v>0</v>
      </c>
      <c r="G7071" s="5">
        <v>0</v>
      </c>
      <c r="H7071" s="6">
        <v>0</v>
      </c>
      <c r="I7071" s="5">
        <v>0</v>
      </c>
      <c r="J7071" s="6">
        <v>0</v>
      </c>
      <c r="K7071" s="5">
        <v>0</v>
      </c>
      <c r="L7071" s="6">
        <v>0</v>
      </c>
      <c r="M7071" s="5">
        <v>0</v>
      </c>
      <c r="N7071" s="6">
        <v>0</v>
      </c>
      <c r="O7071" s="5">
        <v>0</v>
      </c>
      <c r="P7071" s="6">
        <v>0</v>
      </c>
      <c r="Q7071" s="5">
        <v>0</v>
      </c>
      <c r="R7071" s="6">
        <v>0</v>
      </c>
      <c r="S7071" s="5">
        <v>0</v>
      </c>
      <c r="T7071" s="6">
        <v>0</v>
      </c>
      <c r="U7071" s="5">
        <v>0</v>
      </c>
      <c r="V7071" s="6">
        <v>0</v>
      </c>
      <c r="W7071" s="5">
        <v>1.5720000000000001E-2</v>
      </c>
      <c r="X7071" s="6">
        <v>0.31</v>
      </c>
      <c r="Y7071" s="5">
        <v>0</v>
      </c>
      <c r="Z7071" s="6">
        <v>0</v>
      </c>
      <c r="AA7071" s="5">
        <v>0</v>
      </c>
      <c r="AB7071" s="6">
        <v>0</v>
      </c>
      <c r="AC7071" s="5">
        <v>0</v>
      </c>
      <c r="AD7071" s="6">
        <v>0</v>
      </c>
      <c r="AE7071" s="5">
        <v>0</v>
      </c>
      <c r="AF7071" s="6">
        <v>0</v>
      </c>
    </row>
    <row r="7072" spans="2:32" x14ac:dyDescent="0.35">
      <c r="B7072" s="1" t="s">
        <v>1609</v>
      </c>
      <c r="C7072" s="5">
        <v>5.1999999999999995E-4</v>
      </c>
      <c r="D7072" s="6">
        <v>0.73699999999999999</v>
      </c>
      <c r="E7072" s="5">
        <v>0</v>
      </c>
      <c r="F7072" s="6">
        <v>0</v>
      </c>
      <c r="G7072" s="5">
        <v>0</v>
      </c>
      <c r="H7072" s="6">
        <v>0</v>
      </c>
      <c r="I7072" s="5">
        <v>0</v>
      </c>
      <c r="J7072" s="6">
        <v>0</v>
      </c>
      <c r="K7072" s="5">
        <v>0</v>
      </c>
      <c r="L7072" s="6">
        <v>0</v>
      </c>
      <c r="M7072" s="5">
        <v>0</v>
      </c>
      <c r="N7072" s="6">
        <v>0</v>
      </c>
      <c r="O7072" s="5">
        <v>0</v>
      </c>
      <c r="P7072" s="6">
        <v>0</v>
      </c>
      <c r="Q7072" s="5">
        <v>0</v>
      </c>
      <c r="R7072" s="6">
        <v>0</v>
      </c>
      <c r="S7072" s="5">
        <v>0</v>
      </c>
      <c r="T7072" s="6">
        <v>0</v>
      </c>
      <c r="U7072" s="5">
        <v>0</v>
      </c>
      <c r="V7072" s="6">
        <v>0</v>
      </c>
      <c r="W7072" s="5">
        <v>0</v>
      </c>
      <c r="X7072" s="6">
        <v>0</v>
      </c>
      <c r="Y7072" s="5">
        <v>0</v>
      </c>
      <c r="Z7072" s="6">
        <v>0</v>
      </c>
      <c r="AA7072" s="5">
        <v>3.8800000000000002E-3</v>
      </c>
      <c r="AB7072" s="6">
        <v>0.73699999999999999</v>
      </c>
      <c r="AC7072" s="5">
        <v>0</v>
      </c>
      <c r="AD7072" s="6">
        <v>0</v>
      </c>
      <c r="AE7072" s="5">
        <v>0</v>
      </c>
      <c r="AF7072" s="6">
        <v>0</v>
      </c>
    </row>
    <row r="7073" spans="1:32" x14ac:dyDescent="0.35">
      <c r="B7073" s="1" t="s">
        <v>1610</v>
      </c>
      <c r="C7073" s="5">
        <v>9.0000000000000006E-5</v>
      </c>
      <c r="D7073" s="6">
        <v>0.121</v>
      </c>
      <c r="E7073" s="5">
        <v>0</v>
      </c>
      <c r="F7073" s="6">
        <v>0</v>
      </c>
      <c r="G7073" s="5">
        <v>0</v>
      </c>
      <c r="H7073" s="6">
        <v>0</v>
      </c>
      <c r="I7073" s="5">
        <v>0</v>
      </c>
      <c r="J7073" s="6">
        <v>0</v>
      </c>
      <c r="K7073" s="5">
        <v>0</v>
      </c>
      <c r="L7073" s="6">
        <v>0</v>
      </c>
      <c r="M7073" s="5">
        <v>0</v>
      </c>
      <c r="N7073" s="6">
        <v>0</v>
      </c>
      <c r="O7073" s="5">
        <v>0</v>
      </c>
      <c r="P7073" s="6">
        <v>0</v>
      </c>
      <c r="Q7073" s="5">
        <v>0</v>
      </c>
      <c r="R7073" s="6">
        <v>0</v>
      </c>
      <c r="S7073" s="5">
        <v>0</v>
      </c>
      <c r="T7073" s="6">
        <v>0</v>
      </c>
      <c r="U7073" s="5">
        <v>0</v>
      </c>
      <c r="V7073" s="6">
        <v>0</v>
      </c>
      <c r="W7073" s="5">
        <v>6.1399999999999996E-3</v>
      </c>
      <c r="X7073" s="6">
        <v>0.121</v>
      </c>
      <c r="Y7073" s="5">
        <v>0</v>
      </c>
      <c r="Z7073" s="6">
        <v>0</v>
      </c>
      <c r="AA7073" s="5">
        <v>0</v>
      </c>
      <c r="AB7073" s="6">
        <v>0</v>
      </c>
      <c r="AC7073" s="5">
        <v>0</v>
      </c>
      <c r="AD7073" s="6">
        <v>0</v>
      </c>
      <c r="AE7073" s="5">
        <v>0</v>
      </c>
      <c r="AF7073" s="6">
        <v>0</v>
      </c>
    </row>
    <row r="7074" spans="1:32" x14ac:dyDescent="0.35">
      <c r="B7074" s="1" t="s">
        <v>1611</v>
      </c>
      <c r="C7074" s="5">
        <v>5.2999999999999998E-4</v>
      </c>
      <c r="D7074" s="6">
        <v>0.751</v>
      </c>
      <c r="E7074" s="5">
        <v>0</v>
      </c>
      <c r="F7074" s="6">
        <v>0</v>
      </c>
      <c r="G7074" s="5">
        <v>0</v>
      </c>
      <c r="H7074" s="6">
        <v>0</v>
      </c>
      <c r="I7074" s="5">
        <v>0</v>
      </c>
      <c r="J7074" s="6">
        <v>0</v>
      </c>
      <c r="K7074" s="5">
        <v>0</v>
      </c>
      <c r="L7074" s="6">
        <v>0</v>
      </c>
      <c r="M7074" s="5">
        <v>0</v>
      </c>
      <c r="N7074" s="6">
        <v>0</v>
      </c>
      <c r="O7074" s="5">
        <v>0</v>
      </c>
      <c r="P7074" s="6">
        <v>0</v>
      </c>
      <c r="Q7074" s="5">
        <v>0</v>
      </c>
      <c r="R7074" s="6">
        <v>0</v>
      </c>
      <c r="S7074" s="5">
        <v>0</v>
      </c>
      <c r="T7074" s="6">
        <v>0</v>
      </c>
      <c r="U7074" s="5">
        <v>1.494E-2</v>
      </c>
      <c r="V7074" s="6">
        <v>0.751</v>
      </c>
      <c r="W7074" s="5">
        <v>0</v>
      </c>
      <c r="X7074" s="6">
        <v>0</v>
      </c>
      <c r="Y7074" s="5">
        <v>0</v>
      </c>
      <c r="Z7074" s="6">
        <v>0</v>
      </c>
      <c r="AA7074" s="5">
        <v>0</v>
      </c>
      <c r="AB7074" s="6">
        <v>0</v>
      </c>
      <c r="AC7074" s="5">
        <v>0</v>
      </c>
      <c r="AD7074" s="6">
        <v>0</v>
      </c>
      <c r="AE7074" s="5">
        <v>0</v>
      </c>
      <c r="AF7074" s="6">
        <v>0</v>
      </c>
    </row>
    <row r="7075" spans="1:32" x14ac:dyDescent="0.35">
      <c r="B7075" s="1" t="s">
        <v>1612</v>
      </c>
      <c r="C7075" s="5">
        <v>4.0000000000000002E-4</v>
      </c>
      <c r="D7075" s="6">
        <v>0.56799999999999995</v>
      </c>
      <c r="E7075" s="5">
        <v>0</v>
      </c>
      <c r="F7075" s="6">
        <v>0</v>
      </c>
      <c r="G7075" s="5">
        <v>0</v>
      </c>
      <c r="H7075" s="6">
        <v>0</v>
      </c>
      <c r="I7075" s="5">
        <v>0</v>
      </c>
      <c r="J7075" s="6">
        <v>0</v>
      </c>
      <c r="K7075" s="5">
        <v>0</v>
      </c>
      <c r="L7075" s="6">
        <v>0</v>
      </c>
      <c r="M7075" s="5">
        <v>0</v>
      </c>
      <c r="N7075" s="6">
        <v>0</v>
      </c>
      <c r="O7075" s="5">
        <v>0</v>
      </c>
      <c r="P7075" s="6">
        <v>0</v>
      </c>
      <c r="Q7075" s="5">
        <v>0</v>
      </c>
      <c r="R7075" s="6">
        <v>0</v>
      </c>
      <c r="S7075" s="5">
        <v>0</v>
      </c>
      <c r="T7075" s="6">
        <v>0</v>
      </c>
      <c r="U7075" s="5">
        <v>0</v>
      </c>
      <c r="V7075" s="6">
        <v>0</v>
      </c>
      <c r="W7075" s="5">
        <v>0</v>
      </c>
      <c r="X7075" s="6">
        <v>0</v>
      </c>
      <c r="Y7075" s="5">
        <v>4.5799999999999999E-3</v>
      </c>
      <c r="Z7075" s="6">
        <v>0.56799999999999995</v>
      </c>
      <c r="AA7075" s="5">
        <v>0</v>
      </c>
      <c r="AB7075" s="6">
        <v>0</v>
      </c>
      <c r="AC7075" s="5">
        <v>0</v>
      </c>
      <c r="AD7075" s="6">
        <v>0</v>
      </c>
      <c r="AE7075" s="5">
        <v>0</v>
      </c>
      <c r="AF7075" s="6">
        <v>0</v>
      </c>
    </row>
    <row r="7076" spans="1:32" x14ac:dyDescent="0.35">
      <c r="B7076" s="1" t="s">
        <v>1613</v>
      </c>
      <c r="C7076" s="5">
        <v>4.1200000000000004E-3</v>
      </c>
      <c r="D7076" s="6">
        <v>5.8029999999999999</v>
      </c>
      <c r="E7076" s="5">
        <v>0</v>
      </c>
      <c r="F7076" s="6">
        <v>0</v>
      </c>
      <c r="G7076" s="5">
        <v>0</v>
      </c>
      <c r="H7076" s="6">
        <v>0</v>
      </c>
      <c r="I7076" s="5">
        <v>0</v>
      </c>
      <c r="J7076" s="6">
        <v>0</v>
      </c>
      <c r="K7076" s="5">
        <v>0</v>
      </c>
      <c r="L7076" s="6">
        <v>0</v>
      </c>
      <c r="M7076" s="5">
        <v>0</v>
      </c>
      <c r="N7076" s="6">
        <v>0</v>
      </c>
      <c r="O7076" s="5">
        <v>0</v>
      </c>
      <c r="P7076" s="6">
        <v>0</v>
      </c>
      <c r="Q7076" s="5">
        <v>0</v>
      </c>
      <c r="R7076" s="6">
        <v>0</v>
      </c>
      <c r="S7076" s="5">
        <v>0</v>
      </c>
      <c r="T7076" s="6">
        <v>0</v>
      </c>
      <c r="U7076" s="5">
        <v>0</v>
      </c>
      <c r="V7076" s="6">
        <v>0</v>
      </c>
      <c r="W7076" s="5">
        <v>0</v>
      </c>
      <c r="X7076" s="6">
        <v>0</v>
      </c>
      <c r="Y7076" s="5">
        <v>0</v>
      </c>
      <c r="Z7076" s="6">
        <v>0</v>
      </c>
      <c r="AA7076" s="5">
        <v>3.0540000000000001E-2</v>
      </c>
      <c r="AB7076" s="6">
        <v>5.8029999999999999</v>
      </c>
      <c r="AC7076" s="5">
        <v>0</v>
      </c>
      <c r="AD7076" s="6">
        <v>0</v>
      </c>
      <c r="AE7076" s="5">
        <v>0</v>
      </c>
      <c r="AF7076" s="6">
        <v>0</v>
      </c>
    </row>
    <row r="7077" spans="1:32" x14ac:dyDescent="0.35">
      <c r="B7077" s="1" t="s">
        <v>1614</v>
      </c>
      <c r="C7077" s="5">
        <v>1.0300000000000001E-3</v>
      </c>
      <c r="D7077" s="6">
        <v>1.452</v>
      </c>
      <c r="E7077" s="5">
        <v>0</v>
      </c>
      <c r="F7077" s="6">
        <v>0</v>
      </c>
      <c r="G7077" s="5">
        <v>0</v>
      </c>
      <c r="H7077" s="6">
        <v>0</v>
      </c>
      <c r="I7077" s="5">
        <v>0</v>
      </c>
      <c r="J7077" s="6">
        <v>0</v>
      </c>
      <c r="K7077" s="5">
        <v>0</v>
      </c>
      <c r="L7077" s="6">
        <v>0</v>
      </c>
      <c r="M7077" s="5">
        <v>0</v>
      </c>
      <c r="N7077" s="6">
        <v>0</v>
      </c>
      <c r="O7077" s="5">
        <v>0</v>
      </c>
      <c r="P7077" s="6">
        <v>0</v>
      </c>
      <c r="Q7077" s="5">
        <v>0</v>
      </c>
      <c r="R7077" s="6">
        <v>0</v>
      </c>
      <c r="S7077" s="5">
        <v>0</v>
      </c>
      <c r="T7077" s="6">
        <v>0</v>
      </c>
      <c r="U7077" s="5">
        <v>0</v>
      </c>
      <c r="V7077" s="6">
        <v>0</v>
      </c>
      <c r="W7077" s="5">
        <v>0</v>
      </c>
      <c r="X7077" s="6">
        <v>0</v>
      </c>
      <c r="Y7077" s="5">
        <v>1.171E-2</v>
      </c>
      <c r="Z7077" s="6">
        <v>1.452</v>
      </c>
      <c r="AA7077" s="5">
        <v>0</v>
      </c>
      <c r="AB7077" s="6">
        <v>0</v>
      </c>
      <c r="AC7077" s="5">
        <v>0</v>
      </c>
      <c r="AD7077" s="6">
        <v>0</v>
      </c>
      <c r="AE7077" s="5">
        <v>0</v>
      </c>
      <c r="AF7077" s="6">
        <v>0</v>
      </c>
    </row>
    <row r="7078" spans="1:32" x14ac:dyDescent="0.35">
      <c r="B7078" s="1" t="s">
        <v>1615</v>
      </c>
      <c r="C7078" s="5">
        <v>7.3999999999999999E-4</v>
      </c>
      <c r="D7078" s="6">
        <v>1.044</v>
      </c>
      <c r="E7078" s="5">
        <v>0</v>
      </c>
      <c r="F7078" s="6">
        <v>0</v>
      </c>
      <c r="G7078" s="5">
        <v>0</v>
      </c>
      <c r="H7078" s="6">
        <v>0</v>
      </c>
      <c r="I7078" s="5">
        <v>0</v>
      </c>
      <c r="J7078" s="6">
        <v>0</v>
      </c>
      <c r="K7078" s="5">
        <v>0</v>
      </c>
      <c r="L7078" s="6">
        <v>0</v>
      </c>
      <c r="M7078" s="5">
        <v>0</v>
      </c>
      <c r="N7078" s="6">
        <v>0</v>
      </c>
      <c r="O7078" s="5">
        <v>0</v>
      </c>
      <c r="P7078" s="6">
        <v>0</v>
      </c>
      <c r="Q7078" s="5">
        <v>0</v>
      </c>
      <c r="R7078" s="6">
        <v>0</v>
      </c>
      <c r="S7078" s="5">
        <v>0</v>
      </c>
      <c r="T7078" s="6">
        <v>0</v>
      </c>
      <c r="U7078" s="5">
        <v>2.0760000000000001E-2</v>
      </c>
      <c r="V7078" s="6">
        <v>1.044</v>
      </c>
      <c r="W7078" s="5">
        <v>0</v>
      </c>
      <c r="X7078" s="6">
        <v>0</v>
      </c>
      <c r="Y7078" s="5">
        <v>0</v>
      </c>
      <c r="Z7078" s="6">
        <v>0</v>
      </c>
      <c r="AA7078" s="5">
        <v>0</v>
      </c>
      <c r="AB7078" s="6">
        <v>0</v>
      </c>
      <c r="AC7078" s="5">
        <v>0</v>
      </c>
      <c r="AD7078" s="6">
        <v>0</v>
      </c>
      <c r="AE7078" s="5">
        <v>0</v>
      </c>
      <c r="AF7078" s="6">
        <v>0</v>
      </c>
    </row>
    <row r="7079" spans="1:32" x14ac:dyDescent="0.35">
      <c r="B7079" s="1" t="s">
        <v>1616</v>
      </c>
      <c r="C7079" s="5">
        <v>5.9999999999999995E-4</v>
      </c>
      <c r="D7079" s="6">
        <v>0.85099999999999998</v>
      </c>
      <c r="E7079" s="5">
        <v>0</v>
      </c>
      <c r="F7079" s="6">
        <v>0</v>
      </c>
      <c r="G7079" s="5">
        <v>0</v>
      </c>
      <c r="H7079" s="6">
        <v>0</v>
      </c>
      <c r="I7079" s="5">
        <v>0</v>
      </c>
      <c r="J7079" s="6">
        <v>0</v>
      </c>
      <c r="K7079" s="5">
        <v>0</v>
      </c>
      <c r="L7079" s="6">
        <v>0</v>
      </c>
      <c r="M7079" s="5">
        <v>0</v>
      </c>
      <c r="N7079" s="6">
        <v>0</v>
      </c>
      <c r="O7079" s="5">
        <v>0</v>
      </c>
      <c r="P7079" s="6">
        <v>0</v>
      </c>
      <c r="Q7079" s="5">
        <v>0</v>
      </c>
      <c r="R7079" s="6">
        <v>0</v>
      </c>
      <c r="S7079" s="5">
        <v>0</v>
      </c>
      <c r="T7079" s="6">
        <v>0</v>
      </c>
      <c r="U7079" s="5">
        <v>0</v>
      </c>
      <c r="V7079" s="6">
        <v>0</v>
      </c>
      <c r="W7079" s="5">
        <v>0</v>
      </c>
      <c r="X7079" s="6">
        <v>0</v>
      </c>
      <c r="Y7079" s="5">
        <v>0</v>
      </c>
      <c r="Z7079" s="6">
        <v>0</v>
      </c>
      <c r="AA7079" s="5">
        <v>0</v>
      </c>
      <c r="AB7079" s="6">
        <v>0</v>
      </c>
      <c r="AC7079" s="5">
        <v>3.49E-3</v>
      </c>
      <c r="AD7079" s="6">
        <v>0.85099999999999998</v>
      </c>
      <c r="AE7079" s="5">
        <v>0</v>
      </c>
      <c r="AF7079" s="6">
        <v>0</v>
      </c>
    </row>
    <row r="7080" spans="1:32" x14ac:dyDescent="0.35">
      <c r="B7080" s="1" t="s">
        <v>473</v>
      </c>
      <c r="C7080" s="5">
        <v>0.63646999999999998</v>
      </c>
      <c r="D7080" s="6">
        <v>896.78800000000001</v>
      </c>
      <c r="E7080" s="5">
        <v>0.59309999999999996</v>
      </c>
      <c r="F7080" s="6">
        <v>37.597999999999999</v>
      </c>
      <c r="G7080" s="5">
        <v>0.55878000000000005</v>
      </c>
      <c r="H7080" s="6">
        <v>61.512999999999998</v>
      </c>
      <c r="I7080" s="5">
        <v>0.47094000000000003</v>
      </c>
      <c r="J7080" s="6">
        <v>28.754999999999999</v>
      </c>
      <c r="K7080" s="5">
        <v>0.50965000000000005</v>
      </c>
      <c r="L7080" s="6">
        <v>41.271999999999998</v>
      </c>
      <c r="M7080" s="5">
        <v>0.42241000000000001</v>
      </c>
      <c r="N7080" s="6">
        <v>25.244</v>
      </c>
      <c r="O7080" s="5">
        <v>0.50227999999999995</v>
      </c>
      <c r="P7080" s="6">
        <v>22.873999999999999</v>
      </c>
      <c r="Q7080" s="5">
        <v>0.63675000000000004</v>
      </c>
      <c r="R7080" s="6">
        <v>36.406999999999996</v>
      </c>
      <c r="S7080" s="5">
        <v>0.58150000000000002</v>
      </c>
      <c r="T7080" s="6">
        <v>106.27</v>
      </c>
      <c r="U7080" s="5">
        <v>0.61724000000000001</v>
      </c>
      <c r="V7080" s="6">
        <v>31.033999999999999</v>
      </c>
      <c r="W7080" s="5">
        <v>0.58318000000000003</v>
      </c>
      <c r="X7080" s="6">
        <v>11.499000000000001</v>
      </c>
      <c r="Y7080" s="5">
        <v>0.71126999999999996</v>
      </c>
      <c r="Z7080" s="6">
        <v>88.216999999999999</v>
      </c>
      <c r="AA7080" s="5">
        <v>0.64463000000000004</v>
      </c>
      <c r="AB7080" s="6">
        <v>122.47199999999999</v>
      </c>
      <c r="AC7080" s="5">
        <v>0.77839999999999998</v>
      </c>
      <c r="AD7080" s="6">
        <v>189.547</v>
      </c>
      <c r="AE7080" s="5">
        <v>0.77934999999999999</v>
      </c>
      <c r="AF7080" s="6">
        <v>94.087999999999994</v>
      </c>
    </row>
    <row r="7082" spans="1:32" x14ac:dyDescent="0.35">
      <c r="B7082" s="2" t="s">
        <v>398</v>
      </c>
      <c r="D7082" s="3">
        <v>1408.9939999999999</v>
      </c>
      <c r="F7082" s="3">
        <v>63.392000000000003</v>
      </c>
      <c r="H7082" s="3">
        <v>110.084</v>
      </c>
      <c r="J7082" s="3">
        <v>61.058999999999997</v>
      </c>
      <c r="L7082" s="3">
        <v>80.981999999999999</v>
      </c>
      <c r="N7082" s="3">
        <v>59.762</v>
      </c>
      <c r="P7082" s="3">
        <v>45.54</v>
      </c>
      <c r="R7082" s="3">
        <v>57.176000000000002</v>
      </c>
      <c r="T7082" s="3">
        <v>182.751</v>
      </c>
      <c r="V7082" s="3">
        <v>50.279000000000003</v>
      </c>
      <c r="X7082" s="3">
        <v>19.718</v>
      </c>
      <c r="Z7082" s="3">
        <v>124.02800000000001</v>
      </c>
      <c r="AB7082" s="3">
        <v>189.989</v>
      </c>
      <c r="AD7082" s="3">
        <v>243.50800000000001</v>
      </c>
      <c r="AF7082" s="3">
        <v>120.727</v>
      </c>
    </row>
    <row r="7083" spans="1:32" x14ac:dyDescent="0.35">
      <c r="B7083" s="2" t="s">
        <v>399</v>
      </c>
      <c r="D7083" s="3">
        <v>1409</v>
      </c>
      <c r="F7083" s="3">
        <v>103</v>
      </c>
      <c r="H7083" s="3">
        <v>101</v>
      </c>
      <c r="J7083" s="3">
        <v>100</v>
      </c>
      <c r="L7083" s="3">
        <v>100</v>
      </c>
      <c r="N7083" s="3">
        <v>100</v>
      </c>
      <c r="P7083" s="3">
        <v>100</v>
      </c>
      <c r="R7083" s="3">
        <v>100</v>
      </c>
      <c r="T7083" s="3">
        <v>104</v>
      </c>
      <c r="V7083" s="3">
        <v>101</v>
      </c>
      <c r="X7083" s="3">
        <v>100</v>
      </c>
      <c r="Z7083" s="3">
        <v>100</v>
      </c>
      <c r="AB7083" s="3">
        <v>100</v>
      </c>
      <c r="AD7083" s="3">
        <v>100</v>
      </c>
      <c r="AF7083" s="3">
        <v>100</v>
      </c>
    </row>
    <row r="7085" spans="1:32" x14ac:dyDescent="0.35">
      <c r="A7085" s="3" t="s">
        <v>1617</v>
      </c>
      <c r="B7085" s="2" t="s">
        <v>1618</v>
      </c>
    </row>
    <row r="7087" spans="1:32" x14ac:dyDescent="0.35">
      <c r="B7087" s="1" t="s">
        <v>1619</v>
      </c>
      <c r="C7087" s="5">
        <v>0.16020000000000001</v>
      </c>
      <c r="D7087" s="6">
        <v>225.71799999999999</v>
      </c>
      <c r="E7087" s="5">
        <v>0.24332999999999999</v>
      </c>
      <c r="F7087" s="6">
        <v>15.425000000000001</v>
      </c>
      <c r="G7087" s="5">
        <v>0.14537</v>
      </c>
      <c r="H7087" s="6">
        <v>16.003</v>
      </c>
      <c r="I7087" s="5">
        <v>0.23924000000000001</v>
      </c>
      <c r="J7087" s="6">
        <v>14.608000000000001</v>
      </c>
      <c r="K7087" s="5">
        <v>0.28798000000000001</v>
      </c>
      <c r="L7087" s="6">
        <v>23.321000000000002</v>
      </c>
      <c r="M7087" s="5">
        <v>8.6440000000000003E-2</v>
      </c>
      <c r="N7087" s="6">
        <v>5.1660000000000004</v>
      </c>
      <c r="O7087" s="5">
        <v>0.17035</v>
      </c>
      <c r="P7087" s="6">
        <v>7.758</v>
      </c>
      <c r="Q7087" s="5">
        <v>0.20773</v>
      </c>
      <c r="R7087" s="6">
        <v>11.877000000000001</v>
      </c>
      <c r="S7087" s="5">
        <v>0.11617</v>
      </c>
      <c r="T7087" s="6">
        <v>21.231000000000002</v>
      </c>
      <c r="U7087" s="5">
        <v>0.10173</v>
      </c>
      <c r="V7087" s="6">
        <v>5.1150000000000002</v>
      </c>
      <c r="W7087" s="5">
        <v>0.11822000000000001</v>
      </c>
      <c r="X7087" s="6">
        <v>2.331</v>
      </c>
      <c r="Y7087" s="5">
        <v>0.20074</v>
      </c>
      <c r="Z7087" s="6">
        <v>24.896999999999998</v>
      </c>
      <c r="AA7087" s="5">
        <v>0.24729000000000001</v>
      </c>
      <c r="AB7087" s="6">
        <v>46.982999999999997</v>
      </c>
      <c r="AC7087" s="5">
        <v>6.0260000000000001E-2</v>
      </c>
      <c r="AD7087" s="6">
        <v>14.675000000000001</v>
      </c>
      <c r="AE7087" s="5">
        <v>0.13525000000000001</v>
      </c>
      <c r="AF7087" s="6">
        <v>16.327999999999999</v>
      </c>
    </row>
    <row r="7088" spans="1:32" x14ac:dyDescent="0.35">
      <c r="B7088" s="1" t="s">
        <v>1620</v>
      </c>
      <c r="C7088" s="5">
        <v>0.12228</v>
      </c>
      <c r="D7088" s="6">
        <v>172.29</v>
      </c>
      <c r="E7088" s="5">
        <v>9.4079999999999997E-2</v>
      </c>
      <c r="F7088" s="6">
        <v>5.9640000000000004</v>
      </c>
      <c r="G7088" s="5">
        <v>7.8369999999999995E-2</v>
      </c>
      <c r="H7088" s="6">
        <v>8.6270000000000007</v>
      </c>
      <c r="I7088" s="5">
        <v>0.18145</v>
      </c>
      <c r="J7088" s="6">
        <v>11.079000000000001</v>
      </c>
      <c r="K7088" s="5">
        <v>0.14904999999999999</v>
      </c>
      <c r="L7088" s="6">
        <v>12.07</v>
      </c>
      <c r="M7088" s="5">
        <v>0.14369999999999999</v>
      </c>
      <c r="N7088" s="6">
        <v>8.5879999999999992</v>
      </c>
      <c r="O7088" s="5">
        <v>9.5229999999999995E-2</v>
      </c>
      <c r="P7088" s="6">
        <v>4.3369999999999997</v>
      </c>
      <c r="Q7088" s="5">
        <v>0.18043000000000001</v>
      </c>
      <c r="R7088" s="6">
        <v>10.316000000000001</v>
      </c>
      <c r="S7088" s="5">
        <v>0.11701</v>
      </c>
      <c r="T7088" s="6">
        <v>21.384</v>
      </c>
      <c r="U7088" s="5">
        <v>7.8399999999999997E-2</v>
      </c>
      <c r="V7088" s="6">
        <v>3.9420000000000002</v>
      </c>
      <c r="W7088" s="5">
        <v>7.1760000000000004E-2</v>
      </c>
      <c r="X7088" s="6">
        <v>1.415</v>
      </c>
      <c r="Y7088" s="5">
        <v>0.11294999999999999</v>
      </c>
      <c r="Z7088" s="6">
        <v>14.009</v>
      </c>
      <c r="AA7088" s="5">
        <v>0.15664</v>
      </c>
      <c r="AB7088" s="6">
        <v>29.759</v>
      </c>
      <c r="AC7088" s="5">
        <v>9.7339999999999996E-2</v>
      </c>
      <c r="AD7088" s="6">
        <v>23.702999999999999</v>
      </c>
      <c r="AE7088" s="5">
        <v>0.14162</v>
      </c>
      <c r="AF7088" s="6">
        <v>17.097000000000001</v>
      </c>
    </row>
    <row r="7089" spans="1:32" x14ac:dyDescent="0.35">
      <c r="B7089" s="1" t="s">
        <v>1621</v>
      </c>
      <c r="C7089" s="5">
        <v>0.11885</v>
      </c>
      <c r="D7089" s="6">
        <v>167.453</v>
      </c>
      <c r="E7089" s="5">
        <v>0.13328000000000001</v>
      </c>
      <c r="F7089" s="6">
        <v>8.4489999999999998</v>
      </c>
      <c r="G7089" s="5">
        <v>7.2959999999999997E-2</v>
      </c>
      <c r="H7089" s="6">
        <v>8.032</v>
      </c>
      <c r="I7089" s="5">
        <v>0.11536</v>
      </c>
      <c r="J7089" s="6">
        <v>7.0439999999999996</v>
      </c>
      <c r="K7089" s="5">
        <v>0.32257000000000002</v>
      </c>
      <c r="L7089" s="6">
        <v>26.122</v>
      </c>
      <c r="M7089" s="5">
        <v>0.12178</v>
      </c>
      <c r="N7089" s="6">
        <v>7.2779999999999996</v>
      </c>
      <c r="O7089" s="5">
        <v>6.1859999999999998E-2</v>
      </c>
      <c r="P7089" s="6">
        <v>2.8170000000000002</v>
      </c>
      <c r="Q7089" s="5">
        <v>0.11564000000000001</v>
      </c>
      <c r="R7089" s="6">
        <v>6.6120000000000001</v>
      </c>
      <c r="S7089" s="5">
        <v>0.12028999999999999</v>
      </c>
      <c r="T7089" s="6">
        <v>21.984000000000002</v>
      </c>
      <c r="U7089" s="5">
        <v>5.7639999999999997E-2</v>
      </c>
      <c r="V7089" s="6">
        <v>2.8980000000000001</v>
      </c>
      <c r="W7089" s="5">
        <v>6.5629999999999994E-2</v>
      </c>
      <c r="X7089" s="6">
        <v>1.294</v>
      </c>
      <c r="Y7089" s="5">
        <v>9.5030000000000003E-2</v>
      </c>
      <c r="Z7089" s="6">
        <v>11.786</v>
      </c>
      <c r="AA7089" s="5">
        <v>0.1158</v>
      </c>
      <c r="AB7089" s="6">
        <v>22.001000000000001</v>
      </c>
      <c r="AC7089" s="5">
        <v>0.12683</v>
      </c>
      <c r="AD7089" s="6">
        <v>30.884</v>
      </c>
      <c r="AE7089" s="5">
        <v>8.4940000000000002E-2</v>
      </c>
      <c r="AF7089" s="6">
        <v>10.254</v>
      </c>
    </row>
    <row r="7090" spans="1:32" x14ac:dyDescent="0.35">
      <c r="B7090" s="1" t="s">
        <v>1622</v>
      </c>
      <c r="C7090" s="5">
        <v>0.10831</v>
      </c>
      <c r="D7090" s="6">
        <v>152.602</v>
      </c>
      <c r="E7090" s="5">
        <v>0.23285</v>
      </c>
      <c r="F7090" s="6">
        <v>14.760999999999999</v>
      </c>
      <c r="G7090" s="5">
        <v>6.9370000000000001E-2</v>
      </c>
      <c r="H7090" s="6">
        <v>7.6360000000000001</v>
      </c>
      <c r="I7090" s="5">
        <v>8.695E-2</v>
      </c>
      <c r="J7090" s="6">
        <v>5.3090000000000002</v>
      </c>
      <c r="K7090" s="5">
        <v>0.13899</v>
      </c>
      <c r="L7090" s="6">
        <v>11.256</v>
      </c>
      <c r="M7090" s="5">
        <v>7.3730000000000004E-2</v>
      </c>
      <c r="N7090" s="6">
        <v>4.4059999999999997</v>
      </c>
      <c r="O7090" s="5">
        <v>5.2479999999999999E-2</v>
      </c>
      <c r="P7090" s="6">
        <v>2.39</v>
      </c>
      <c r="Q7090" s="5">
        <v>0.11788</v>
      </c>
      <c r="R7090" s="6">
        <v>6.74</v>
      </c>
      <c r="S7090" s="5">
        <v>0.11962</v>
      </c>
      <c r="T7090" s="6">
        <v>21.861000000000001</v>
      </c>
      <c r="U7090" s="5">
        <v>5.1790000000000003E-2</v>
      </c>
      <c r="V7090" s="6">
        <v>2.6040000000000001</v>
      </c>
      <c r="W7090" s="5">
        <v>7.6429999999999998E-2</v>
      </c>
      <c r="X7090" s="6">
        <v>1.5069999999999999</v>
      </c>
      <c r="Y7090" s="5">
        <v>7.782E-2</v>
      </c>
      <c r="Z7090" s="6">
        <v>9.6519999999999992</v>
      </c>
      <c r="AA7090" s="5">
        <v>0.13292000000000001</v>
      </c>
      <c r="AB7090" s="6">
        <v>25.253</v>
      </c>
      <c r="AC7090" s="5">
        <v>0.11135</v>
      </c>
      <c r="AD7090" s="6">
        <v>27.114999999999998</v>
      </c>
      <c r="AE7090" s="5">
        <v>0.10033</v>
      </c>
      <c r="AF7090" s="6">
        <v>12.113</v>
      </c>
    </row>
    <row r="7091" spans="1:32" x14ac:dyDescent="0.35">
      <c r="B7091" s="1" t="s">
        <v>1623</v>
      </c>
      <c r="C7091" s="5">
        <v>8.5999999999999998E-4</v>
      </c>
      <c r="D7091" s="6">
        <v>1.2090000000000001</v>
      </c>
      <c r="E7091" s="5">
        <v>0</v>
      </c>
      <c r="F7091" s="6">
        <v>0</v>
      </c>
      <c r="G7091" s="5">
        <v>0</v>
      </c>
      <c r="H7091" s="6">
        <v>0</v>
      </c>
      <c r="I7091" s="5">
        <v>0</v>
      </c>
      <c r="J7091" s="6">
        <v>0</v>
      </c>
      <c r="K7091" s="5">
        <v>0</v>
      </c>
      <c r="L7091" s="6">
        <v>0</v>
      </c>
      <c r="M7091" s="5">
        <v>0</v>
      </c>
      <c r="N7091" s="6">
        <v>0</v>
      </c>
      <c r="O7091" s="5">
        <v>0</v>
      </c>
      <c r="P7091" s="6">
        <v>0</v>
      </c>
      <c r="Q7091" s="5">
        <v>0</v>
      </c>
      <c r="R7091" s="6">
        <v>0</v>
      </c>
      <c r="S7091" s="5">
        <v>0</v>
      </c>
      <c r="T7091" s="6">
        <v>0</v>
      </c>
      <c r="U7091" s="5">
        <v>0</v>
      </c>
      <c r="V7091" s="6">
        <v>0</v>
      </c>
      <c r="W7091" s="5">
        <v>0</v>
      </c>
      <c r="X7091" s="6">
        <v>0</v>
      </c>
      <c r="Y7091" s="5">
        <v>0</v>
      </c>
      <c r="Z7091" s="6">
        <v>0</v>
      </c>
      <c r="AA7091" s="5">
        <v>0</v>
      </c>
      <c r="AB7091" s="6">
        <v>0</v>
      </c>
      <c r="AC7091" s="5">
        <v>0</v>
      </c>
      <c r="AD7091" s="6">
        <v>0</v>
      </c>
      <c r="AE7091" s="5">
        <v>1.001E-2</v>
      </c>
      <c r="AF7091" s="6">
        <v>1.2090000000000001</v>
      </c>
    </row>
    <row r="7092" spans="1:32" x14ac:dyDescent="0.35">
      <c r="B7092" s="1" t="s">
        <v>473</v>
      </c>
      <c r="C7092" s="5">
        <v>0.39544000000000001</v>
      </c>
      <c r="D7092" s="6">
        <v>557.17700000000002</v>
      </c>
      <c r="E7092" s="5">
        <v>0.30923</v>
      </c>
      <c r="F7092" s="6">
        <v>19.603000000000002</v>
      </c>
      <c r="G7092" s="5">
        <v>0.40006000000000003</v>
      </c>
      <c r="H7092" s="6">
        <v>44.04</v>
      </c>
      <c r="I7092" s="5">
        <v>0.32474999999999998</v>
      </c>
      <c r="J7092" s="6">
        <v>19.829000000000001</v>
      </c>
      <c r="K7092" s="5">
        <v>0.20676</v>
      </c>
      <c r="L7092" s="6">
        <v>16.744</v>
      </c>
      <c r="M7092" s="5">
        <v>0.38807000000000003</v>
      </c>
      <c r="N7092" s="6">
        <v>23.192</v>
      </c>
      <c r="O7092" s="5">
        <v>0.40753</v>
      </c>
      <c r="P7092" s="6">
        <v>18.559000000000001</v>
      </c>
      <c r="Q7092" s="5">
        <v>0.39001999999999998</v>
      </c>
      <c r="R7092" s="6">
        <v>22.3</v>
      </c>
      <c r="S7092" s="5">
        <v>0.3735</v>
      </c>
      <c r="T7092" s="6">
        <v>68.257999999999996</v>
      </c>
      <c r="U7092" s="5">
        <v>0.47559000000000001</v>
      </c>
      <c r="V7092" s="6">
        <v>23.911999999999999</v>
      </c>
      <c r="W7092" s="5">
        <v>0.36915999999999999</v>
      </c>
      <c r="X7092" s="6">
        <v>7.2789999999999999</v>
      </c>
      <c r="Y7092" s="5">
        <v>0.48516999999999999</v>
      </c>
      <c r="Z7092" s="6">
        <v>60.174999999999997</v>
      </c>
      <c r="AA7092" s="5">
        <v>0.42226000000000002</v>
      </c>
      <c r="AB7092" s="6">
        <v>80.224000000000004</v>
      </c>
      <c r="AC7092" s="5">
        <v>0.41987999999999998</v>
      </c>
      <c r="AD7092" s="6">
        <v>102.245</v>
      </c>
      <c r="AE7092" s="5">
        <v>0.42092000000000002</v>
      </c>
      <c r="AF7092" s="6">
        <v>50.816000000000003</v>
      </c>
    </row>
    <row r="7093" spans="1:32" x14ac:dyDescent="0.35">
      <c r="B7093" s="1" t="s">
        <v>1624</v>
      </c>
      <c r="C7093" s="5">
        <v>0.28775000000000001</v>
      </c>
      <c r="D7093" s="6">
        <v>405.44200000000001</v>
      </c>
      <c r="E7093" s="5">
        <v>0.27461000000000002</v>
      </c>
      <c r="F7093" s="6">
        <v>17.408000000000001</v>
      </c>
      <c r="G7093" s="5">
        <v>0.31657999999999997</v>
      </c>
      <c r="H7093" s="6">
        <v>34.85</v>
      </c>
      <c r="I7093" s="5">
        <v>0.26944000000000001</v>
      </c>
      <c r="J7093" s="6">
        <v>16.452000000000002</v>
      </c>
      <c r="K7093" s="5">
        <v>0.18240000000000001</v>
      </c>
      <c r="L7093" s="6">
        <v>14.771000000000001</v>
      </c>
      <c r="M7093" s="5">
        <v>0.29083999999999999</v>
      </c>
      <c r="N7093" s="6">
        <v>17.381</v>
      </c>
      <c r="O7093" s="5">
        <v>0.31258000000000002</v>
      </c>
      <c r="P7093" s="6">
        <v>14.234999999999999</v>
      </c>
      <c r="Q7093" s="5">
        <v>0.23505999999999999</v>
      </c>
      <c r="R7093" s="6">
        <v>13.44</v>
      </c>
      <c r="S7093" s="5">
        <v>0.30907000000000001</v>
      </c>
      <c r="T7093" s="6">
        <v>56.482999999999997</v>
      </c>
      <c r="U7093" s="5">
        <v>0.39606999999999998</v>
      </c>
      <c r="V7093" s="6">
        <v>19.914000000000001</v>
      </c>
      <c r="W7093" s="5">
        <v>0.41166000000000003</v>
      </c>
      <c r="X7093" s="6">
        <v>8.1170000000000009</v>
      </c>
      <c r="Y7093" s="5">
        <v>0.24185000000000001</v>
      </c>
      <c r="Z7093" s="6">
        <v>29.995999999999999</v>
      </c>
      <c r="AA7093" s="5">
        <v>0.22084000000000001</v>
      </c>
      <c r="AB7093" s="6">
        <v>41.957999999999998</v>
      </c>
      <c r="AC7093" s="5">
        <v>0.35713</v>
      </c>
      <c r="AD7093" s="6">
        <v>86.965000000000003</v>
      </c>
      <c r="AE7093" s="5">
        <v>0.27727000000000002</v>
      </c>
      <c r="AF7093" s="6">
        <v>33.473999999999997</v>
      </c>
    </row>
    <row r="7095" spans="1:32" x14ac:dyDescent="0.35">
      <c r="B7095" s="2" t="s">
        <v>398</v>
      </c>
      <c r="D7095" s="3">
        <v>1408.9939999999999</v>
      </c>
      <c r="F7095" s="3">
        <v>63.392000000000003</v>
      </c>
      <c r="H7095" s="3">
        <v>110.084</v>
      </c>
      <c r="J7095" s="3">
        <v>61.058999999999997</v>
      </c>
      <c r="L7095" s="3">
        <v>80.981999999999999</v>
      </c>
      <c r="N7095" s="3">
        <v>59.762</v>
      </c>
      <c r="P7095" s="3">
        <v>45.54</v>
      </c>
      <c r="R7095" s="3">
        <v>57.176000000000002</v>
      </c>
      <c r="T7095" s="3">
        <v>182.751</v>
      </c>
      <c r="V7095" s="3">
        <v>50.279000000000003</v>
      </c>
      <c r="X7095" s="3">
        <v>19.718</v>
      </c>
      <c r="Z7095" s="3">
        <v>124.02800000000001</v>
      </c>
      <c r="AB7095" s="3">
        <v>189.989</v>
      </c>
      <c r="AD7095" s="3">
        <v>243.50800000000001</v>
      </c>
      <c r="AF7095" s="3">
        <v>120.727</v>
      </c>
    </row>
    <row r="7096" spans="1:32" x14ac:dyDescent="0.35">
      <c r="B7096" s="2" t="s">
        <v>399</v>
      </c>
      <c r="D7096" s="3">
        <v>1409</v>
      </c>
      <c r="F7096" s="3">
        <v>103</v>
      </c>
      <c r="H7096" s="3">
        <v>101</v>
      </c>
      <c r="J7096" s="3">
        <v>100</v>
      </c>
      <c r="L7096" s="3">
        <v>100</v>
      </c>
      <c r="N7096" s="3">
        <v>100</v>
      </c>
      <c r="P7096" s="3">
        <v>100</v>
      </c>
      <c r="R7096" s="3">
        <v>100</v>
      </c>
      <c r="T7096" s="3">
        <v>104</v>
      </c>
      <c r="V7096" s="3">
        <v>101</v>
      </c>
      <c r="X7096" s="3">
        <v>100</v>
      </c>
      <c r="Z7096" s="3">
        <v>100</v>
      </c>
      <c r="AB7096" s="3">
        <v>100</v>
      </c>
      <c r="AD7096" s="3">
        <v>100</v>
      </c>
      <c r="AF7096" s="3">
        <v>100</v>
      </c>
    </row>
    <row r="7098" spans="1:32" x14ac:dyDescent="0.35">
      <c r="A7098" s="3" t="s">
        <v>1625</v>
      </c>
      <c r="B7098" s="2" t="s">
        <v>1626</v>
      </c>
    </row>
    <row r="7100" spans="1:32" x14ac:dyDescent="0.35">
      <c r="B7100" s="1" t="s">
        <v>1627</v>
      </c>
      <c r="C7100" s="5">
        <v>0.49987999999999999</v>
      </c>
      <c r="D7100" s="6">
        <v>704.32299999999998</v>
      </c>
      <c r="E7100" s="5">
        <v>0.46095999999999998</v>
      </c>
      <c r="F7100" s="6">
        <v>29.221</v>
      </c>
      <c r="G7100" s="5">
        <v>0.52924000000000004</v>
      </c>
      <c r="H7100" s="6">
        <v>58.261000000000003</v>
      </c>
      <c r="I7100" s="5">
        <v>0.57164000000000004</v>
      </c>
      <c r="J7100" s="6">
        <v>34.904000000000003</v>
      </c>
      <c r="K7100" s="5">
        <v>0.53420000000000001</v>
      </c>
      <c r="L7100" s="6">
        <v>43.26</v>
      </c>
      <c r="M7100" s="5">
        <v>0.57694999999999996</v>
      </c>
      <c r="N7100" s="6">
        <v>34.479999999999997</v>
      </c>
      <c r="O7100" s="5">
        <v>0.63473999999999997</v>
      </c>
      <c r="P7100" s="6">
        <v>28.905999999999999</v>
      </c>
      <c r="Q7100" s="5">
        <v>0.53507000000000005</v>
      </c>
      <c r="R7100" s="6">
        <v>30.593</v>
      </c>
      <c r="S7100" s="5">
        <v>0.52637</v>
      </c>
      <c r="T7100" s="6">
        <v>96.194999999999993</v>
      </c>
      <c r="U7100" s="5">
        <v>0.43920999999999999</v>
      </c>
      <c r="V7100" s="6">
        <v>22.082999999999998</v>
      </c>
      <c r="W7100" s="5">
        <v>0.40826000000000001</v>
      </c>
      <c r="X7100" s="6">
        <v>8.0500000000000007</v>
      </c>
      <c r="Y7100" s="5">
        <v>0.46777999999999997</v>
      </c>
      <c r="Z7100" s="6">
        <v>58.018000000000001</v>
      </c>
      <c r="AA7100" s="5">
        <v>0.64985000000000004</v>
      </c>
      <c r="AB7100" s="6">
        <v>123.465</v>
      </c>
      <c r="AC7100" s="5">
        <v>0.41403000000000001</v>
      </c>
      <c r="AD7100" s="6">
        <v>100.819</v>
      </c>
      <c r="AE7100" s="5">
        <v>0.29876999999999998</v>
      </c>
      <c r="AF7100" s="6">
        <v>36.069000000000003</v>
      </c>
    </row>
    <row r="7101" spans="1:32" x14ac:dyDescent="0.35">
      <c r="B7101" s="1" t="s">
        <v>1628</v>
      </c>
      <c r="C7101" s="5">
        <v>0.23147999999999999</v>
      </c>
      <c r="D7101" s="6">
        <v>326.16000000000003</v>
      </c>
      <c r="E7101" s="5">
        <v>0.28347</v>
      </c>
      <c r="F7101" s="6">
        <v>17.97</v>
      </c>
      <c r="G7101" s="5">
        <v>0.29898999999999998</v>
      </c>
      <c r="H7101" s="6">
        <v>32.914000000000001</v>
      </c>
      <c r="I7101" s="5">
        <v>0.36382999999999999</v>
      </c>
      <c r="J7101" s="6">
        <v>22.215</v>
      </c>
      <c r="K7101" s="5">
        <v>0.29860999999999999</v>
      </c>
      <c r="L7101" s="6">
        <v>24.181999999999999</v>
      </c>
      <c r="M7101" s="5">
        <v>0.33467999999999998</v>
      </c>
      <c r="N7101" s="6">
        <v>20.001000000000001</v>
      </c>
      <c r="O7101" s="5">
        <v>0.21875</v>
      </c>
      <c r="P7101" s="6">
        <v>9.9619999999999997</v>
      </c>
      <c r="Q7101" s="5">
        <v>0.19508</v>
      </c>
      <c r="R7101" s="6">
        <v>11.154</v>
      </c>
      <c r="S7101" s="5">
        <v>0.21460000000000001</v>
      </c>
      <c r="T7101" s="6">
        <v>39.218000000000004</v>
      </c>
      <c r="U7101" s="5">
        <v>0.16553999999999999</v>
      </c>
      <c r="V7101" s="6">
        <v>8.3230000000000004</v>
      </c>
      <c r="W7101" s="5">
        <v>8.4040000000000004E-2</v>
      </c>
      <c r="X7101" s="6">
        <v>1.657</v>
      </c>
      <c r="Y7101" s="5">
        <v>0.20621999999999999</v>
      </c>
      <c r="Z7101" s="6">
        <v>25.577000000000002</v>
      </c>
      <c r="AA7101" s="5">
        <v>0.21290000000000001</v>
      </c>
      <c r="AB7101" s="6">
        <v>40.448</v>
      </c>
      <c r="AC7101" s="5">
        <v>0.20196</v>
      </c>
      <c r="AD7101" s="6">
        <v>49.179000000000002</v>
      </c>
      <c r="AE7101" s="5">
        <v>0.19348000000000001</v>
      </c>
      <c r="AF7101" s="6">
        <v>23.358000000000001</v>
      </c>
    </row>
    <row r="7102" spans="1:32" x14ac:dyDescent="0.35">
      <c r="B7102" s="1" t="s">
        <v>1629</v>
      </c>
      <c r="C7102" s="5">
        <v>0.10278</v>
      </c>
      <c r="D7102" s="6">
        <v>144.815</v>
      </c>
      <c r="E7102" s="5">
        <v>7.0250000000000007E-2</v>
      </c>
      <c r="F7102" s="6">
        <v>4.4530000000000003</v>
      </c>
      <c r="G7102" s="5">
        <v>9.4359999999999999E-2</v>
      </c>
      <c r="H7102" s="6">
        <v>10.387</v>
      </c>
      <c r="I7102" s="5">
        <v>0.11183999999999999</v>
      </c>
      <c r="J7102" s="6">
        <v>6.8289999999999997</v>
      </c>
      <c r="K7102" s="5">
        <v>0.20096</v>
      </c>
      <c r="L7102" s="6">
        <v>16.274000000000001</v>
      </c>
      <c r="M7102" s="5">
        <v>0.11677999999999999</v>
      </c>
      <c r="N7102" s="6">
        <v>6.9790000000000001</v>
      </c>
      <c r="O7102" s="5">
        <v>0.16431999999999999</v>
      </c>
      <c r="P7102" s="6">
        <v>7.4829999999999997</v>
      </c>
      <c r="Q7102" s="5">
        <v>9.3469999999999998E-2</v>
      </c>
      <c r="R7102" s="6">
        <v>5.3440000000000003</v>
      </c>
      <c r="S7102" s="5">
        <v>0.10435</v>
      </c>
      <c r="T7102" s="6">
        <v>19.07</v>
      </c>
      <c r="U7102" s="5">
        <v>6.0879999999999997E-2</v>
      </c>
      <c r="V7102" s="6">
        <v>3.0609999999999999</v>
      </c>
      <c r="W7102" s="5">
        <v>3.0429999999999999E-2</v>
      </c>
      <c r="X7102" s="6">
        <v>0.6</v>
      </c>
      <c r="Y7102" s="5">
        <v>6.5860000000000002E-2</v>
      </c>
      <c r="Z7102" s="6">
        <v>8.1679999999999993</v>
      </c>
      <c r="AA7102" s="5">
        <v>0.14183999999999999</v>
      </c>
      <c r="AB7102" s="6">
        <v>26.948</v>
      </c>
      <c r="AC7102" s="5">
        <v>9.1679999999999998E-2</v>
      </c>
      <c r="AD7102" s="6">
        <v>22.326000000000001</v>
      </c>
      <c r="AE7102" s="5">
        <v>5.7099999999999998E-2</v>
      </c>
      <c r="AF7102" s="6">
        <v>6.8940000000000001</v>
      </c>
    </row>
    <row r="7103" spans="1:32" x14ac:dyDescent="0.35">
      <c r="B7103" s="1" t="s">
        <v>1630</v>
      </c>
      <c r="C7103" s="5">
        <v>0.40482000000000001</v>
      </c>
      <c r="D7103" s="6">
        <v>570.39099999999996</v>
      </c>
      <c r="E7103" s="5">
        <v>0.40529999999999999</v>
      </c>
      <c r="F7103" s="6">
        <v>25.693000000000001</v>
      </c>
      <c r="G7103" s="5">
        <v>0.39995000000000003</v>
      </c>
      <c r="H7103" s="6">
        <v>44.027999999999999</v>
      </c>
      <c r="I7103" s="5">
        <v>0.33034999999999998</v>
      </c>
      <c r="J7103" s="6">
        <v>20.170999999999999</v>
      </c>
      <c r="K7103" s="5">
        <v>0.28334999999999999</v>
      </c>
      <c r="L7103" s="6">
        <v>22.946000000000002</v>
      </c>
      <c r="M7103" s="5">
        <v>0.29350999999999999</v>
      </c>
      <c r="N7103" s="6">
        <v>17.541</v>
      </c>
      <c r="O7103" s="5">
        <v>0.29448999999999997</v>
      </c>
      <c r="P7103" s="6">
        <v>13.411</v>
      </c>
      <c r="Q7103" s="5">
        <v>0.36264999999999997</v>
      </c>
      <c r="R7103" s="6">
        <v>20.734999999999999</v>
      </c>
      <c r="S7103" s="5">
        <v>0.40943000000000002</v>
      </c>
      <c r="T7103" s="6">
        <v>74.822999999999993</v>
      </c>
      <c r="U7103" s="5">
        <v>0.54327000000000003</v>
      </c>
      <c r="V7103" s="6">
        <v>27.315000000000001</v>
      </c>
      <c r="W7103" s="5">
        <v>0.56369999999999998</v>
      </c>
      <c r="X7103" s="6">
        <v>11.115</v>
      </c>
      <c r="Y7103" s="5">
        <v>0.48388999999999999</v>
      </c>
      <c r="Z7103" s="6">
        <v>60.015999999999998</v>
      </c>
      <c r="AA7103" s="5">
        <v>0.30237999999999998</v>
      </c>
      <c r="AB7103" s="6">
        <v>57.448999999999998</v>
      </c>
      <c r="AC7103" s="5">
        <v>0.43729000000000001</v>
      </c>
      <c r="AD7103" s="6">
        <v>106.48399999999999</v>
      </c>
      <c r="AE7103" s="5">
        <v>0.56877</v>
      </c>
      <c r="AF7103" s="6">
        <v>68.665999999999997</v>
      </c>
    </row>
    <row r="7105" spans="1:32" x14ac:dyDescent="0.35">
      <c r="B7105" s="2" t="s">
        <v>398</v>
      </c>
      <c r="D7105" s="3">
        <v>1408.9939999999999</v>
      </c>
      <c r="F7105" s="3">
        <v>63.392000000000003</v>
      </c>
      <c r="H7105" s="3">
        <v>110.084</v>
      </c>
      <c r="J7105" s="3">
        <v>61.058999999999997</v>
      </c>
      <c r="L7105" s="3">
        <v>80.981999999999999</v>
      </c>
      <c r="N7105" s="3">
        <v>59.762</v>
      </c>
      <c r="P7105" s="3">
        <v>45.54</v>
      </c>
      <c r="R7105" s="3">
        <v>57.176000000000002</v>
      </c>
      <c r="T7105" s="3">
        <v>182.751</v>
      </c>
      <c r="V7105" s="3">
        <v>50.279000000000003</v>
      </c>
      <c r="X7105" s="3">
        <v>19.718</v>
      </c>
      <c r="Z7105" s="3">
        <v>124.02800000000001</v>
      </c>
      <c r="AB7105" s="3">
        <v>189.989</v>
      </c>
      <c r="AD7105" s="3">
        <v>243.50800000000001</v>
      </c>
      <c r="AF7105" s="3">
        <v>120.727</v>
      </c>
    </row>
    <row r="7106" spans="1:32" x14ac:dyDescent="0.35">
      <c r="B7106" s="2" t="s">
        <v>399</v>
      </c>
      <c r="D7106" s="3">
        <v>1409</v>
      </c>
      <c r="F7106" s="3">
        <v>103</v>
      </c>
      <c r="H7106" s="3">
        <v>101</v>
      </c>
      <c r="J7106" s="3">
        <v>100</v>
      </c>
      <c r="L7106" s="3">
        <v>100</v>
      </c>
      <c r="N7106" s="3">
        <v>100</v>
      </c>
      <c r="P7106" s="3">
        <v>100</v>
      </c>
      <c r="R7106" s="3">
        <v>100</v>
      </c>
      <c r="T7106" s="3">
        <v>104</v>
      </c>
      <c r="V7106" s="3">
        <v>101</v>
      </c>
      <c r="X7106" s="3">
        <v>100</v>
      </c>
      <c r="Z7106" s="3">
        <v>100</v>
      </c>
      <c r="AB7106" s="3">
        <v>100</v>
      </c>
      <c r="AD7106" s="3">
        <v>100</v>
      </c>
      <c r="AF7106" s="3">
        <v>100</v>
      </c>
    </row>
    <row r="7108" spans="1:32" x14ac:dyDescent="0.35">
      <c r="A7108" s="3" t="s">
        <v>1631</v>
      </c>
      <c r="B7108" s="2" t="s">
        <v>1632</v>
      </c>
    </row>
    <row r="7109" spans="1:32" x14ac:dyDescent="0.35">
      <c r="B7109" s="4" t="s">
        <v>1633</v>
      </c>
    </row>
    <row r="7111" spans="1:32" x14ac:dyDescent="0.35">
      <c r="B7111" s="1" t="s">
        <v>1634</v>
      </c>
      <c r="C7111" s="5">
        <v>7.8670000000000004E-2</v>
      </c>
      <c r="D7111" s="6">
        <v>98.707999999999998</v>
      </c>
      <c r="E7111" s="5">
        <v>7.4440000000000006E-2</v>
      </c>
      <c r="F7111" s="6">
        <v>3.556</v>
      </c>
      <c r="G7111" s="5">
        <v>2.9590000000000002E-2</v>
      </c>
      <c r="H7111" s="6">
        <v>2.7320000000000002</v>
      </c>
      <c r="I7111" s="5">
        <v>0.13381999999999999</v>
      </c>
      <c r="J7111" s="6">
        <v>6.7880000000000003</v>
      </c>
      <c r="K7111" s="5">
        <v>0.27388000000000001</v>
      </c>
      <c r="L7111" s="6">
        <v>20.279</v>
      </c>
      <c r="M7111" s="5">
        <v>0.10700999999999999</v>
      </c>
      <c r="N7111" s="6">
        <v>5.7279999999999998</v>
      </c>
      <c r="O7111" s="5">
        <v>5.0430000000000003E-2</v>
      </c>
      <c r="P7111" s="6">
        <v>1.9470000000000001</v>
      </c>
      <c r="Q7111" s="5">
        <v>0.12876000000000001</v>
      </c>
      <c r="R7111" s="6">
        <v>6.4889999999999999</v>
      </c>
      <c r="S7111" s="5">
        <v>8.6569999999999994E-2</v>
      </c>
      <c r="T7111" s="6">
        <v>14.286</v>
      </c>
      <c r="U7111" s="5">
        <v>0</v>
      </c>
      <c r="V7111" s="6">
        <v>0</v>
      </c>
      <c r="W7111" s="5">
        <v>0</v>
      </c>
      <c r="X7111" s="6">
        <v>0</v>
      </c>
      <c r="Y7111" s="5">
        <v>6.6809999999999994E-2</v>
      </c>
      <c r="Z7111" s="6">
        <v>7.54</v>
      </c>
      <c r="AA7111" s="5">
        <v>8.6959999999999996E-2</v>
      </c>
      <c r="AB7111" s="6">
        <v>15.571</v>
      </c>
      <c r="AC7111" s="5">
        <v>4.9070000000000003E-2</v>
      </c>
      <c r="AD7111" s="6">
        <v>11.252000000000001</v>
      </c>
      <c r="AE7111" s="5">
        <v>2.503E-2</v>
      </c>
      <c r="AF7111" s="6">
        <v>2.5390000000000001</v>
      </c>
    </row>
    <row r="7112" spans="1:32" x14ac:dyDescent="0.35">
      <c r="B7112" s="1" t="s">
        <v>1635</v>
      </c>
      <c r="C7112" s="5">
        <v>9.5880000000000007E-2</v>
      </c>
      <c r="D7112" s="6">
        <v>120.3</v>
      </c>
      <c r="E7112" s="5">
        <v>0.16142000000000001</v>
      </c>
      <c r="F7112" s="6">
        <v>7.7110000000000003</v>
      </c>
      <c r="G7112" s="5">
        <v>0.1148</v>
      </c>
      <c r="H7112" s="6">
        <v>10.598000000000001</v>
      </c>
      <c r="I7112" s="5">
        <v>6.4860000000000001E-2</v>
      </c>
      <c r="J7112" s="6">
        <v>3.29</v>
      </c>
      <c r="K7112" s="5">
        <v>0.14065</v>
      </c>
      <c r="L7112" s="6">
        <v>10.414</v>
      </c>
      <c r="M7112" s="5">
        <v>0.14418</v>
      </c>
      <c r="N7112" s="6">
        <v>7.718</v>
      </c>
      <c r="O7112" s="5">
        <v>3.0429999999999999E-2</v>
      </c>
      <c r="P7112" s="6">
        <v>1.175</v>
      </c>
      <c r="Q7112" s="5">
        <v>6.5070000000000003E-2</v>
      </c>
      <c r="R7112" s="6">
        <v>3.2789999999999999</v>
      </c>
      <c r="S7112" s="5">
        <v>9.8640000000000005E-2</v>
      </c>
      <c r="T7112" s="6">
        <v>16.279</v>
      </c>
      <c r="U7112" s="5">
        <v>0</v>
      </c>
      <c r="V7112" s="6">
        <v>0</v>
      </c>
      <c r="W7112" s="5">
        <v>0</v>
      </c>
      <c r="X7112" s="6">
        <v>0</v>
      </c>
      <c r="Y7112" s="5">
        <v>7.1559999999999999E-2</v>
      </c>
      <c r="Z7112" s="6">
        <v>8.0760000000000005</v>
      </c>
      <c r="AA7112" s="5">
        <v>0.15167</v>
      </c>
      <c r="AB7112" s="6">
        <v>27.158000000000001</v>
      </c>
      <c r="AC7112" s="5">
        <v>8.0740000000000006E-2</v>
      </c>
      <c r="AD7112" s="6">
        <v>18.513999999999999</v>
      </c>
      <c r="AE7112" s="5">
        <v>6.0019999999999997E-2</v>
      </c>
      <c r="AF7112" s="6">
        <v>6.0890000000000004</v>
      </c>
    </row>
    <row r="7113" spans="1:32" x14ac:dyDescent="0.35">
      <c r="B7113" s="1" t="s">
        <v>1636</v>
      </c>
      <c r="C7113" s="5">
        <v>7.2289999999999993E-2</v>
      </c>
      <c r="D7113" s="6">
        <v>90.697000000000003</v>
      </c>
      <c r="E7113" s="5">
        <v>9.7210000000000005E-2</v>
      </c>
      <c r="F7113" s="6">
        <v>4.6440000000000001</v>
      </c>
      <c r="G7113" s="5">
        <v>6.0359999999999997E-2</v>
      </c>
      <c r="H7113" s="6">
        <v>5.5720000000000001</v>
      </c>
      <c r="I7113" s="5">
        <v>7.8740000000000004E-2</v>
      </c>
      <c r="J7113" s="6">
        <v>3.9940000000000002</v>
      </c>
      <c r="K7113" s="5">
        <v>0.14065</v>
      </c>
      <c r="L7113" s="6">
        <v>10.414</v>
      </c>
      <c r="M7113" s="5">
        <v>1.8720000000000001E-2</v>
      </c>
      <c r="N7113" s="6">
        <v>1.002</v>
      </c>
      <c r="O7113" s="5">
        <v>5.6699999999999997E-3</v>
      </c>
      <c r="P7113" s="6">
        <v>0.219</v>
      </c>
      <c r="Q7113" s="5">
        <v>0.11207</v>
      </c>
      <c r="R7113" s="6">
        <v>5.6479999999999997</v>
      </c>
      <c r="S7113" s="5">
        <v>3.0460000000000001E-2</v>
      </c>
      <c r="T7113" s="6">
        <v>5.0270000000000001</v>
      </c>
      <c r="U7113" s="5">
        <v>3.6990000000000002E-2</v>
      </c>
      <c r="V7113" s="6">
        <v>1.56</v>
      </c>
      <c r="W7113" s="5">
        <v>0</v>
      </c>
      <c r="X7113" s="6">
        <v>0</v>
      </c>
      <c r="Y7113" s="5">
        <v>4.2819999999999997E-2</v>
      </c>
      <c r="Z7113" s="6">
        <v>4.8319999999999999</v>
      </c>
      <c r="AA7113" s="5">
        <v>7.571E-2</v>
      </c>
      <c r="AB7113" s="6">
        <v>13.555999999999999</v>
      </c>
      <c r="AC7113" s="5">
        <v>7.4069999999999997E-2</v>
      </c>
      <c r="AD7113" s="6">
        <v>16.984000000000002</v>
      </c>
      <c r="AE7113" s="5">
        <v>0.16997999999999999</v>
      </c>
      <c r="AF7113" s="6">
        <v>17.245000000000001</v>
      </c>
    </row>
    <row r="7114" spans="1:32" x14ac:dyDescent="0.35">
      <c r="B7114" s="1" t="s">
        <v>1162</v>
      </c>
      <c r="C7114" s="5">
        <v>7.3730000000000004E-2</v>
      </c>
      <c r="D7114" s="6">
        <v>92.509</v>
      </c>
      <c r="E7114" s="5">
        <v>5.2100000000000002E-3</v>
      </c>
      <c r="F7114" s="6">
        <v>0.249</v>
      </c>
      <c r="G7114" s="5">
        <v>2.4170000000000001E-2</v>
      </c>
      <c r="H7114" s="6">
        <v>2.2309999999999999</v>
      </c>
      <c r="I7114" s="5">
        <v>0.11351</v>
      </c>
      <c r="J7114" s="6">
        <v>5.758</v>
      </c>
      <c r="K7114" s="5">
        <v>0.17848</v>
      </c>
      <c r="L7114" s="6">
        <v>13.215</v>
      </c>
      <c r="M7114" s="5">
        <v>2.5440000000000001E-2</v>
      </c>
      <c r="N7114" s="6">
        <v>1.3620000000000001</v>
      </c>
      <c r="O7114" s="5">
        <v>3.6880000000000003E-2</v>
      </c>
      <c r="P7114" s="6">
        <v>1.4239999999999999</v>
      </c>
      <c r="Q7114" s="5">
        <v>0.11452</v>
      </c>
      <c r="R7114" s="6">
        <v>5.7709999999999999</v>
      </c>
      <c r="S7114" s="5">
        <v>6.4640000000000003E-2</v>
      </c>
      <c r="T7114" s="6">
        <v>10.667999999999999</v>
      </c>
      <c r="U7114" s="5">
        <v>0</v>
      </c>
      <c r="V7114" s="6">
        <v>0</v>
      </c>
      <c r="W7114" s="5">
        <v>0</v>
      </c>
      <c r="X7114" s="6">
        <v>0</v>
      </c>
      <c r="Y7114" s="5">
        <v>0.10631</v>
      </c>
      <c r="Z7114" s="6">
        <v>11.997</v>
      </c>
      <c r="AA7114" s="5">
        <v>4.8809999999999999E-2</v>
      </c>
      <c r="AB7114" s="6">
        <v>8.74</v>
      </c>
      <c r="AC7114" s="5">
        <v>8.0860000000000001E-2</v>
      </c>
      <c r="AD7114" s="6">
        <v>18.542000000000002</v>
      </c>
      <c r="AE7114" s="5">
        <v>0.12373000000000001</v>
      </c>
      <c r="AF7114" s="6">
        <v>12.552</v>
      </c>
    </row>
    <row r="7115" spans="1:32" x14ac:dyDescent="0.35">
      <c r="B7115" s="1" t="s">
        <v>1637</v>
      </c>
      <c r="C7115" s="5">
        <v>5.8000000000000003E-2</v>
      </c>
      <c r="D7115" s="6">
        <v>72.768000000000001</v>
      </c>
      <c r="E7115" s="5">
        <v>7.4440000000000006E-2</v>
      </c>
      <c r="F7115" s="6">
        <v>3.556</v>
      </c>
      <c r="G7115" s="5">
        <v>4.0480000000000002E-2</v>
      </c>
      <c r="H7115" s="6">
        <v>3.7370000000000001</v>
      </c>
      <c r="I7115" s="5">
        <v>7.4010000000000006E-2</v>
      </c>
      <c r="J7115" s="6">
        <v>3.754</v>
      </c>
      <c r="K7115" s="5">
        <v>0.1517</v>
      </c>
      <c r="L7115" s="6">
        <v>11.231999999999999</v>
      </c>
      <c r="M7115" s="5">
        <v>2.3449999999999999E-2</v>
      </c>
      <c r="N7115" s="6">
        <v>1.2549999999999999</v>
      </c>
      <c r="O7115" s="5">
        <v>7.2179999999999994E-2</v>
      </c>
      <c r="P7115" s="6">
        <v>2.7869999999999999</v>
      </c>
      <c r="Q7115" s="5">
        <v>0.10607999999999999</v>
      </c>
      <c r="R7115" s="6">
        <v>5.3460000000000001</v>
      </c>
      <c r="S7115" s="5">
        <v>5.9369999999999999E-2</v>
      </c>
      <c r="T7115" s="6">
        <v>9.798</v>
      </c>
      <c r="U7115" s="5">
        <v>0</v>
      </c>
      <c r="V7115" s="6">
        <v>0</v>
      </c>
      <c r="W7115" s="5">
        <v>3.6929999999999998E-2</v>
      </c>
      <c r="X7115" s="6">
        <v>0.64400000000000002</v>
      </c>
      <c r="Y7115" s="5">
        <v>1.9890000000000001E-2</v>
      </c>
      <c r="Z7115" s="6">
        <v>2.2450000000000001</v>
      </c>
      <c r="AA7115" s="5">
        <v>9.2899999999999996E-2</v>
      </c>
      <c r="AB7115" s="6">
        <v>16.635000000000002</v>
      </c>
      <c r="AC7115" s="5">
        <v>2.9340000000000001E-2</v>
      </c>
      <c r="AD7115" s="6">
        <v>6.7279999999999998</v>
      </c>
      <c r="AE7115" s="5">
        <v>4.9799999999999997E-2</v>
      </c>
      <c r="AF7115" s="6">
        <v>5.0519999999999996</v>
      </c>
    </row>
    <row r="7116" spans="1:32" x14ac:dyDescent="0.35">
      <c r="B7116" s="1" t="s">
        <v>1638</v>
      </c>
      <c r="C7116" s="5">
        <v>4.802E-2</v>
      </c>
      <c r="D7116" s="6">
        <v>60.253999999999998</v>
      </c>
      <c r="E7116" s="5">
        <v>2.06E-2</v>
      </c>
      <c r="F7116" s="6">
        <v>0.98399999999999999</v>
      </c>
      <c r="G7116" s="5">
        <v>2.8969999999999999E-2</v>
      </c>
      <c r="H7116" s="6">
        <v>2.6739999999999999</v>
      </c>
      <c r="I7116" s="5">
        <v>1.9910000000000001E-2</v>
      </c>
      <c r="J7116" s="6">
        <v>1.01</v>
      </c>
      <c r="K7116" s="5">
        <v>0.12581999999999999</v>
      </c>
      <c r="L7116" s="6">
        <v>9.3160000000000007</v>
      </c>
      <c r="M7116" s="5">
        <v>4.7299999999999998E-3</v>
      </c>
      <c r="N7116" s="6">
        <v>0.253</v>
      </c>
      <c r="O7116" s="5">
        <v>0</v>
      </c>
      <c r="P7116" s="6">
        <v>0</v>
      </c>
      <c r="Q7116" s="5">
        <v>9.5390000000000003E-2</v>
      </c>
      <c r="R7116" s="6">
        <v>4.8070000000000004</v>
      </c>
      <c r="S7116" s="5">
        <v>1.9449999999999999E-2</v>
      </c>
      <c r="T7116" s="6">
        <v>3.2090000000000001</v>
      </c>
      <c r="U7116" s="5">
        <v>3.739E-2</v>
      </c>
      <c r="V7116" s="6">
        <v>1.577</v>
      </c>
      <c r="W7116" s="5">
        <v>0</v>
      </c>
      <c r="X7116" s="6">
        <v>0</v>
      </c>
      <c r="Y7116" s="5">
        <v>5.0299999999999997E-3</v>
      </c>
      <c r="Z7116" s="6">
        <v>0.56799999999999995</v>
      </c>
      <c r="AA7116" s="5">
        <v>3.2539999999999999E-2</v>
      </c>
      <c r="AB7116" s="6">
        <v>5.827</v>
      </c>
      <c r="AC7116" s="5">
        <v>0.12281</v>
      </c>
      <c r="AD7116" s="6">
        <v>28.161000000000001</v>
      </c>
      <c r="AE7116" s="5">
        <v>1.8409999999999999E-2</v>
      </c>
      <c r="AF7116" s="6">
        <v>1.8680000000000001</v>
      </c>
    </row>
    <row r="7117" spans="1:32" x14ac:dyDescent="0.35">
      <c r="B7117" s="1" t="s">
        <v>1639</v>
      </c>
      <c r="C7117" s="5">
        <v>3.0179999999999998E-2</v>
      </c>
      <c r="D7117" s="6">
        <v>37.863</v>
      </c>
      <c r="E7117" s="5">
        <v>4.861E-2</v>
      </c>
      <c r="F7117" s="6">
        <v>2.3220000000000001</v>
      </c>
      <c r="G7117" s="5">
        <v>3.5790000000000002E-2</v>
      </c>
      <c r="H7117" s="6">
        <v>3.3039999999999998</v>
      </c>
      <c r="I7117" s="5">
        <v>7.4010000000000006E-2</v>
      </c>
      <c r="J7117" s="6">
        <v>3.754</v>
      </c>
      <c r="K7117" s="5">
        <v>7.9170000000000004E-2</v>
      </c>
      <c r="L7117" s="6">
        <v>5.8620000000000001</v>
      </c>
      <c r="M7117" s="5">
        <v>5.6140000000000002E-2</v>
      </c>
      <c r="N7117" s="6">
        <v>3.0049999999999999</v>
      </c>
      <c r="O7117" s="5">
        <v>3.0429999999999999E-2</v>
      </c>
      <c r="P7117" s="6">
        <v>1.175</v>
      </c>
      <c r="Q7117" s="5">
        <v>5.4269999999999999E-2</v>
      </c>
      <c r="R7117" s="6">
        <v>2.7349999999999999</v>
      </c>
      <c r="S7117" s="5">
        <v>2.5829999999999999E-2</v>
      </c>
      <c r="T7117" s="6">
        <v>4.2619999999999996</v>
      </c>
      <c r="U7117" s="5">
        <v>0</v>
      </c>
      <c r="V7117" s="6">
        <v>0</v>
      </c>
      <c r="W7117" s="5">
        <v>0</v>
      </c>
      <c r="X7117" s="6">
        <v>0</v>
      </c>
      <c r="Y7117" s="5">
        <v>0</v>
      </c>
      <c r="Z7117" s="6">
        <v>0</v>
      </c>
      <c r="AA7117" s="5">
        <v>3.8379999999999997E-2</v>
      </c>
      <c r="AB7117" s="6">
        <v>6.8730000000000002</v>
      </c>
      <c r="AC7117" s="5">
        <v>1.9939999999999999E-2</v>
      </c>
      <c r="AD7117" s="6">
        <v>4.5720000000000001</v>
      </c>
      <c r="AE7117" s="5">
        <v>0</v>
      </c>
      <c r="AF7117" s="6">
        <v>0</v>
      </c>
    </row>
    <row r="7118" spans="1:32" x14ac:dyDescent="0.35">
      <c r="B7118" s="1" t="s">
        <v>1640</v>
      </c>
      <c r="C7118" s="5">
        <v>3.6420000000000001E-2</v>
      </c>
      <c r="D7118" s="6">
        <v>45.698999999999998</v>
      </c>
      <c r="E7118" s="5">
        <v>6.923E-2</v>
      </c>
      <c r="F7118" s="6">
        <v>3.3069999999999999</v>
      </c>
      <c r="G7118" s="5">
        <v>2.4170000000000001E-2</v>
      </c>
      <c r="H7118" s="6">
        <v>2.2309999999999999</v>
      </c>
      <c r="I7118" s="5">
        <v>7.4010000000000006E-2</v>
      </c>
      <c r="J7118" s="6">
        <v>3.754</v>
      </c>
      <c r="K7118" s="5">
        <v>7.1919999999999998E-2</v>
      </c>
      <c r="L7118" s="6">
        <v>5.3250000000000002</v>
      </c>
      <c r="M7118" s="5">
        <v>3.7440000000000001E-2</v>
      </c>
      <c r="N7118" s="6">
        <v>2.004</v>
      </c>
      <c r="O7118" s="5">
        <v>0</v>
      </c>
      <c r="P7118" s="6">
        <v>0</v>
      </c>
      <c r="Q7118" s="5">
        <v>6.0260000000000001E-2</v>
      </c>
      <c r="R7118" s="6">
        <v>3.0369999999999999</v>
      </c>
      <c r="S7118" s="5">
        <v>5.1650000000000001E-2</v>
      </c>
      <c r="T7118" s="6">
        <v>8.5239999999999991</v>
      </c>
      <c r="U7118" s="5">
        <v>0</v>
      </c>
      <c r="V7118" s="6">
        <v>0</v>
      </c>
      <c r="W7118" s="5">
        <v>0</v>
      </c>
      <c r="X7118" s="6">
        <v>0</v>
      </c>
      <c r="Y7118" s="5">
        <v>0</v>
      </c>
      <c r="Z7118" s="6">
        <v>0</v>
      </c>
      <c r="AA7118" s="5">
        <v>6.0260000000000001E-2</v>
      </c>
      <c r="AB7118" s="6">
        <v>10.791</v>
      </c>
      <c r="AC7118" s="5">
        <v>2.9340000000000001E-2</v>
      </c>
      <c r="AD7118" s="6">
        <v>6.7279999999999998</v>
      </c>
      <c r="AE7118" s="5">
        <v>0</v>
      </c>
      <c r="AF7118" s="6">
        <v>0</v>
      </c>
    </row>
    <row r="7119" spans="1:32" x14ac:dyDescent="0.35">
      <c r="B7119" s="1" t="s">
        <v>1641</v>
      </c>
      <c r="C7119" s="5">
        <v>4.9480000000000003E-2</v>
      </c>
      <c r="D7119" s="6">
        <v>62.079000000000001</v>
      </c>
      <c r="E7119" s="5">
        <v>4.861E-2</v>
      </c>
      <c r="F7119" s="6">
        <v>2.3220000000000001</v>
      </c>
      <c r="G7119" s="5">
        <v>6.2839999999999993E-2</v>
      </c>
      <c r="H7119" s="6">
        <v>5.8010000000000002</v>
      </c>
      <c r="I7119" s="5">
        <v>7.4010000000000006E-2</v>
      </c>
      <c r="J7119" s="6">
        <v>3.754</v>
      </c>
      <c r="K7119" s="5">
        <v>9.8430000000000004E-2</v>
      </c>
      <c r="L7119" s="6">
        <v>7.2880000000000003</v>
      </c>
      <c r="M7119" s="5">
        <v>1.8720000000000001E-2</v>
      </c>
      <c r="N7119" s="6">
        <v>1.002</v>
      </c>
      <c r="O7119" s="5">
        <v>4.3459999999999999E-2</v>
      </c>
      <c r="P7119" s="6">
        <v>1.6779999999999999</v>
      </c>
      <c r="Q7119" s="5">
        <v>4.181E-2</v>
      </c>
      <c r="R7119" s="6">
        <v>2.1070000000000002</v>
      </c>
      <c r="S7119" s="5">
        <v>6.9019999999999998E-2</v>
      </c>
      <c r="T7119" s="6">
        <v>11.39</v>
      </c>
      <c r="U7119" s="5">
        <v>0</v>
      </c>
      <c r="V7119" s="6">
        <v>0</v>
      </c>
      <c r="W7119" s="5">
        <v>6.2059999999999997E-2</v>
      </c>
      <c r="X7119" s="6">
        <v>1.0820000000000001</v>
      </c>
      <c r="Y7119" s="5">
        <v>5.7680000000000002E-2</v>
      </c>
      <c r="Z7119" s="6">
        <v>6.5090000000000003</v>
      </c>
      <c r="AA7119" s="5">
        <v>5.8770000000000003E-2</v>
      </c>
      <c r="AB7119" s="6">
        <v>10.523</v>
      </c>
      <c r="AC7119" s="5">
        <v>1.8380000000000001E-2</v>
      </c>
      <c r="AD7119" s="6">
        <v>4.2149999999999999</v>
      </c>
      <c r="AE7119" s="5">
        <v>4.3450000000000003E-2</v>
      </c>
      <c r="AF7119" s="6">
        <v>4.4080000000000004</v>
      </c>
    </row>
    <row r="7120" spans="1:32" x14ac:dyDescent="0.35">
      <c r="B7120" s="1" t="s">
        <v>1642</v>
      </c>
      <c r="C7120" s="5">
        <v>2.9649999999999999E-2</v>
      </c>
      <c r="D7120" s="6">
        <v>37.204000000000001</v>
      </c>
      <c r="E7120" s="5">
        <v>2.801E-2</v>
      </c>
      <c r="F7120" s="6">
        <v>1.3380000000000001</v>
      </c>
      <c r="G7120" s="5">
        <v>0</v>
      </c>
      <c r="H7120" s="6">
        <v>0</v>
      </c>
      <c r="I7120" s="5">
        <v>6.6850000000000007E-2</v>
      </c>
      <c r="J7120" s="6">
        <v>3.391</v>
      </c>
      <c r="K7120" s="5">
        <v>8.7290000000000006E-2</v>
      </c>
      <c r="L7120" s="6">
        <v>6.4630000000000001</v>
      </c>
      <c r="M7120" s="5">
        <v>4.4139999999999999E-2</v>
      </c>
      <c r="N7120" s="6">
        <v>2.363</v>
      </c>
      <c r="O7120" s="5">
        <v>2.2380000000000001E-2</v>
      </c>
      <c r="P7120" s="6">
        <v>0.86399999999999999</v>
      </c>
      <c r="Q7120" s="5">
        <v>3.3360000000000001E-2</v>
      </c>
      <c r="R7120" s="6">
        <v>1.681</v>
      </c>
      <c r="S7120" s="5">
        <v>4.3369999999999999E-2</v>
      </c>
      <c r="T7120" s="6">
        <v>7.1580000000000004</v>
      </c>
      <c r="U7120" s="5">
        <v>0</v>
      </c>
      <c r="V7120" s="6">
        <v>0</v>
      </c>
      <c r="W7120" s="5">
        <v>0</v>
      </c>
      <c r="X7120" s="6">
        <v>0</v>
      </c>
      <c r="Y7120" s="5">
        <v>1.9890000000000001E-2</v>
      </c>
      <c r="Z7120" s="6">
        <v>2.2450000000000001</v>
      </c>
      <c r="AA7120" s="5">
        <v>1.627E-2</v>
      </c>
      <c r="AB7120" s="6">
        <v>2.9129999999999998</v>
      </c>
      <c r="AC7120" s="5">
        <v>3.832E-2</v>
      </c>
      <c r="AD7120" s="6">
        <v>8.7870000000000008</v>
      </c>
      <c r="AE7120" s="5">
        <v>0</v>
      </c>
      <c r="AF7120" s="6">
        <v>0</v>
      </c>
    </row>
    <row r="7121" spans="2:32" x14ac:dyDescent="0.35">
      <c r="B7121" s="1" t="s">
        <v>1643</v>
      </c>
      <c r="C7121" s="5">
        <v>5.6460000000000003E-2</v>
      </c>
      <c r="D7121" s="6">
        <v>70.843000000000004</v>
      </c>
      <c r="E7121" s="5">
        <v>4.861E-2</v>
      </c>
      <c r="F7121" s="6">
        <v>2.3220000000000001</v>
      </c>
      <c r="G7121" s="5">
        <v>0</v>
      </c>
      <c r="H7121" s="6">
        <v>0</v>
      </c>
      <c r="I7121" s="5">
        <v>8.6760000000000004E-2</v>
      </c>
      <c r="J7121" s="6">
        <v>4.4009999999999998</v>
      </c>
      <c r="K7121" s="5">
        <v>0.10249999999999999</v>
      </c>
      <c r="L7121" s="6">
        <v>7.5890000000000004</v>
      </c>
      <c r="M7121" s="5">
        <v>1.8720000000000001E-2</v>
      </c>
      <c r="N7121" s="6">
        <v>1.002</v>
      </c>
      <c r="O7121" s="5">
        <v>0</v>
      </c>
      <c r="P7121" s="6">
        <v>0</v>
      </c>
      <c r="Q7121" s="5">
        <v>3.3360000000000001E-2</v>
      </c>
      <c r="R7121" s="6">
        <v>1.681</v>
      </c>
      <c r="S7121" s="5">
        <v>7.6920000000000002E-2</v>
      </c>
      <c r="T7121" s="6">
        <v>12.694000000000001</v>
      </c>
      <c r="U7121" s="5">
        <v>3.739E-2</v>
      </c>
      <c r="V7121" s="6">
        <v>1.577</v>
      </c>
      <c r="W7121" s="5">
        <v>0</v>
      </c>
      <c r="X7121" s="6">
        <v>0</v>
      </c>
      <c r="Y7121" s="5">
        <v>1.9890000000000001E-2</v>
      </c>
      <c r="Z7121" s="6">
        <v>2.2450000000000001</v>
      </c>
      <c r="AA7121" s="5">
        <v>6.0490000000000002E-2</v>
      </c>
      <c r="AB7121" s="6">
        <v>10.832000000000001</v>
      </c>
      <c r="AC7121" s="5">
        <v>0.10215</v>
      </c>
      <c r="AD7121" s="6">
        <v>23.422999999999998</v>
      </c>
      <c r="AE7121" s="5">
        <v>3.0329999999999999E-2</v>
      </c>
      <c r="AF7121" s="6">
        <v>3.077</v>
      </c>
    </row>
    <row r="7122" spans="2:32" x14ac:dyDescent="0.35">
      <c r="B7122" s="1" t="s">
        <v>1644</v>
      </c>
      <c r="C7122" s="5">
        <v>2.3570000000000001E-2</v>
      </c>
      <c r="D7122" s="6">
        <v>29.568000000000001</v>
      </c>
      <c r="E7122" s="5">
        <v>4.122E-2</v>
      </c>
      <c r="F7122" s="6">
        <v>1.9690000000000001</v>
      </c>
      <c r="G7122" s="5">
        <v>2.4170000000000001E-2</v>
      </c>
      <c r="H7122" s="6">
        <v>2.2309999999999999</v>
      </c>
      <c r="I7122" s="5">
        <v>4.6960000000000002E-2</v>
      </c>
      <c r="J7122" s="6">
        <v>2.3820000000000001</v>
      </c>
      <c r="K7122" s="5">
        <v>7.5980000000000006E-2</v>
      </c>
      <c r="L7122" s="6">
        <v>5.6260000000000003</v>
      </c>
      <c r="M7122" s="5">
        <v>1.8720000000000001E-2</v>
      </c>
      <c r="N7122" s="6">
        <v>1.002</v>
      </c>
      <c r="O7122" s="5">
        <v>3.0429999999999999E-2</v>
      </c>
      <c r="P7122" s="6">
        <v>1.175</v>
      </c>
      <c r="Q7122" s="5">
        <v>2.2679999999999999E-2</v>
      </c>
      <c r="R7122" s="6">
        <v>1.143</v>
      </c>
      <c r="S7122" s="5">
        <v>1.291E-2</v>
      </c>
      <c r="T7122" s="6">
        <v>2.1309999999999998</v>
      </c>
      <c r="U7122" s="5">
        <v>0</v>
      </c>
      <c r="V7122" s="6">
        <v>0</v>
      </c>
      <c r="W7122" s="5">
        <v>0</v>
      </c>
      <c r="X7122" s="6">
        <v>0</v>
      </c>
      <c r="Y7122" s="5">
        <v>0</v>
      </c>
      <c r="Z7122" s="6">
        <v>0</v>
      </c>
      <c r="AA7122" s="5">
        <v>2.2110000000000001E-2</v>
      </c>
      <c r="AB7122" s="6">
        <v>3.9590000000000001</v>
      </c>
      <c r="AC7122" s="5">
        <v>1.8380000000000001E-2</v>
      </c>
      <c r="AD7122" s="6">
        <v>4.2149999999999999</v>
      </c>
      <c r="AE7122" s="5">
        <v>3.6839999999999998E-2</v>
      </c>
      <c r="AF7122" s="6">
        <v>3.7370000000000001</v>
      </c>
    </row>
    <row r="7123" spans="2:32" x14ac:dyDescent="0.35">
      <c r="B7123" s="1" t="s">
        <v>1645</v>
      </c>
      <c r="C7123" s="5">
        <v>6.0749999999999998E-2</v>
      </c>
      <c r="D7123" s="6">
        <v>76.222999999999999</v>
      </c>
      <c r="E7123" s="5">
        <v>0.10462</v>
      </c>
      <c r="F7123" s="6">
        <v>4.9980000000000002</v>
      </c>
      <c r="G7123" s="5">
        <v>3.5790000000000002E-2</v>
      </c>
      <c r="H7123" s="6">
        <v>3.3039999999999998</v>
      </c>
      <c r="I7123" s="5">
        <v>2.494E-2</v>
      </c>
      <c r="J7123" s="6">
        <v>1.2649999999999999</v>
      </c>
      <c r="K7123" s="5">
        <v>0.13658000000000001</v>
      </c>
      <c r="L7123" s="6">
        <v>10.113</v>
      </c>
      <c r="M7123" s="5">
        <v>0.13219</v>
      </c>
      <c r="N7123" s="6">
        <v>7.0759999999999996</v>
      </c>
      <c r="O7123" s="5">
        <v>2.8979999999999999E-2</v>
      </c>
      <c r="P7123" s="6">
        <v>1.119</v>
      </c>
      <c r="Q7123" s="5">
        <v>8.6910000000000001E-2</v>
      </c>
      <c r="R7123" s="6">
        <v>4.38</v>
      </c>
      <c r="S7123" s="5">
        <v>4.5350000000000001E-2</v>
      </c>
      <c r="T7123" s="6">
        <v>7.484</v>
      </c>
      <c r="U7123" s="5">
        <v>0</v>
      </c>
      <c r="V7123" s="6">
        <v>0</v>
      </c>
      <c r="W7123" s="5">
        <v>0</v>
      </c>
      <c r="X7123" s="6">
        <v>0</v>
      </c>
      <c r="Y7123" s="5">
        <v>3.2759999999999997E-2</v>
      </c>
      <c r="Z7123" s="6">
        <v>3.6970000000000001</v>
      </c>
      <c r="AA7123" s="5">
        <v>0.1031</v>
      </c>
      <c r="AB7123" s="6">
        <v>18.460999999999999</v>
      </c>
      <c r="AC7123" s="5">
        <v>5.4339999999999999E-2</v>
      </c>
      <c r="AD7123" s="6">
        <v>12.46</v>
      </c>
      <c r="AE7123" s="5">
        <v>1.8409999999999999E-2</v>
      </c>
      <c r="AF7123" s="6">
        <v>1.8680000000000001</v>
      </c>
    </row>
    <row r="7124" spans="2:32" x14ac:dyDescent="0.35">
      <c r="B7124" s="1" t="s">
        <v>1646</v>
      </c>
      <c r="C7124" s="5">
        <v>7.4289999999999995E-2</v>
      </c>
      <c r="D7124" s="6">
        <v>93.215000000000003</v>
      </c>
      <c r="E7124" s="5">
        <v>0.12645999999999999</v>
      </c>
      <c r="F7124" s="6">
        <v>6.0410000000000004</v>
      </c>
      <c r="G7124" s="5">
        <v>2.7060000000000001E-2</v>
      </c>
      <c r="H7124" s="6">
        <v>2.4980000000000002</v>
      </c>
      <c r="I7124" s="5">
        <v>0.12873000000000001</v>
      </c>
      <c r="J7124" s="6">
        <v>6.53</v>
      </c>
      <c r="K7124" s="5">
        <v>0.14335000000000001</v>
      </c>
      <c r="L7124" s="6">
        <v>10.614000000000001</v>
      </c>
      <c r="M7124" s="5">
        <v>7.2330000000000005E-2</v>
      </c>
      <c r="N7124" s="6">
        <v>3.8719999999999999</v>
      </c>
      <c r="O7124" s="5">
        <v>6.651E-2</v>
      </c>
      <c r="P7124" s="6">
        <v>2.5680000000000001</v>
      </c>
      <c r="Q7124" s="5">
        <v>0.11613999999999999</v>
      </c>
      <c r="R7124" s="6">
        <v>5.8529999999999998</v>
      </c>
      <c r="S7124" s="5">
        <v>2.5829999999999999E-2</v>
      </c>
      <c r="T7124" s="6">
        <v>4.2619999999999996</v>
      </c>
      <c r="U7124" s="5">
        <v>7.3980000000000004E-2</v>
      </c>
      <c r="V7124" s="6">
        <v>3.12</v>
      </c>
      <c r="W7124" s="5">
        <v>0</v>
      </c>
      <c r="X7124" s="6">
        <v>0</v>
      </c>
      <c r="Y7124" s="5">
        <v>4.5629999999999997E-2</v>
      </c>
      <c r="Z7124" s="6">
        <v>5.149</v>
      </c>
      <c r="AA7124" s="5">
        <v>9.0829999999999994E-2</v>
      </c>
      <c r="AB7124" s="6">
        <v>16.265000000000001</v>
      </c>
      <c r="AC7124" s="5">
        <v>8.2210000000000005E-2</v>
      </c>
      <c r="AD7124" s="6">
        <v>18.850999999999999</v>
      </c>
      <c r="AE7124" s="5">
        <v>7.4819999999999998E-2</v>
      </c>
      <c r="AF7124" s="6">
        <v>7.5910000000000002</v>
      </c>
    </row>
    <row r="7125" spans="2:32" x14ac:dyDescent="0.35">
      <c r="B7125" s="1" t="s">
        <v>1647</v>
      </c>
      <c r="C7125" s="5">
        <v>6.0139999999999999E-2</v>
      </c>
      <c r="D7125" s="6">
        <v>75.462000000000003</v>
      </c>
      <c r="E7125" s="5">
        <v>4.727E-2</v>
      </c>
      <c r="F7125" s="6">
        <v>2.258</v>
      </c>
      <c r="G7125" s="5">
        <v>4.5130000000000003E-2</v>
      </c>
      <c r="H7125" s="6">
        <v>4.1660000000000004</v>
      </c>
      <c r="I7125" s="5">
        <v>0.11655</v>
      </c>
      <c r="J7125" s="6">
        <v>5.9119999999999999</v>
      </c>
      <c r="K7125" s="5">
        <v>5.3199999999999997E-2</v>
      </c>
      <c r="L7125" s="6">
        <v>3.9390000000000001</v>
      </c>
      <c r="M7125" s="5">
        <v>0.11736000000000001</v>
      </c>
      <c r="N7125" s="6">
        <v>6.282</v>
      </c>
      <c r="O7125" s="5">
        <v>4.4909999999999999E-2</v>
      </c>
      <c r="P7125" s="6">
        <v>1.734</v>
      </c>
      <c r="Q7125" s="5">
        <v>5.4370000000000002E-2</v>
      </c>
      <c r="R7125" s="6">
        <v>2.74</v>
      </c>
      <c r="S7125" s="5">
        <v>6.2719999999999998E-2</v>
      </c>
      <c r="T7125" s="6">
        <v>10.35</v>
      </c>
      <c r="U7125" s="5">
        <v>4.4339999999999997E-2</v>
      </c>
      <c r="V7125" s="6">
        <v>1.87</v>
      </c>
      <c r="W7125" s="5">
        <v>6.94E-3</v>
      </c>
      <c r="X7125" s="6">
        <v>0.121</v>
      </c>
      <c r="Y7125" s="5">
        <v>3.4979999999999997E-2</v>
      </c>
      <c r="Z7125" s="6">
        <v>3.948</v>
      </c>
      <c r="AA7125" s="5">
        <v>7.7160000000000006E-2</v>
      </c>
      <c r="AB7125" s="6">
        <v>13.816000000000001</v>
      </c>
      <c r="AC7125" s="5">
        <v>6.472E-2</v>
      </c>
      <c r="AD7125" s="6">
        <v>14.840999999999999</v>
      </c>
      <c r="AE7125" s="5">
        <v>3.4340000000000002E-2</v>
      </c>
      <c r="AF7125" s="6">
        <v>3.484</v>
      </c>
    </row>
    <row r="7126" spans="2:32" x14ac:dyDescent="0.35">
      <c r="B7126" s="1" t="s">
        <v>1648</v>
      </c>
      <c r="C7126" s="5">
        <v>6.6040000000000001E-2</v>
      </c>
      <c r="D7126" s="6">
        <v>82.861999999999995</v>
      </c>
      <c r="E7126" s="5">
        <v>6.8930000000000005E-2</v>
      </c>
      <c r="F7126" s="6">
        <v>3.2930000000000001</v>
      </c>
      <c r="G7126" s="5">
        <v>9.0969999999999995E-2</v>
      </c>
      <c r="H7126" s="6">
        <v>8.3979999999999997</v>
      </c>
      <c r="I7126" s="5">
        <v>8.6760000000000004E-2</v>
      </c>
      <c r="J7126" s="6">
        <v>4.4009999999999998</v>
      </c>
      <c r="K7126" s="5">
        <v>0.15586</v>
      </c>
      <c r="L7126" s="6">
        <v>11.54</v>
      </c>
      <c r="M7126" s="5">
        <v>0</v>
      </c>
      <c r="N7126" s="6">
        <v>0</v>
      </c>
      <c r="O7126" s="5">
        <v>4.478E-2</v>
      </c>
      <c r="P7126" s="6">
        <v>1.7290000000000001</v>
      </c>
      <c r="Q7126" s="5">
        <v>7.2489999999999999E-2</v>
      </c>
      <c r="R7126" s="6">
        <v>3.653</v>
      </c>
      <c r="S7126" s="5">
        <v>6.8459999999999993E-2</v>
      </c>
      <c r="T7126" s="6">
        <v>11.298</v>
      </c>
      <c r="U7126" s="5">
        <v>0</v>
      </c>
      <c r="V7126" s="6">
        <v>0</v>
      </c>
      <c r="W7126" s="5">
        <v>0</v>
      </c>
      <c r="X7126" s="6">
        <v>0</v>
      </c>
      <c r="Y7126" s="5">
        <v>1.9890000000000001E-2</v>
      </c>
      <c r="Z7126" s="6">
        <v>2.2450000000000001</v>
      </c>
      <c r="AA7126" s="5">
        <v>6.0260000000000001E-2</v>
      </c>
      <c r="AB7126" s="6">
        <v>10.791</v>
      </c>
      <c r="AC7126" s="5">
        <v>8.3970000000000003E-2</v>
      </c>
      <c r="AD7126" s="6">
        <v>19.256</v>
      </c>
      <c r="AE7126" s="5">
        <v>6.1710000000000001E-2</v>
      </c>
      <c r="AF7126" s="6">
        <v>6.2610000000000001</v>
      </c>
    </row>
    <row r="7127" spans="2:32" x14ac:dyDescent="0.35">
      <c r="B7127" s="1" t="s">
        <v>1649</v>
      </c>
      <c r="C7127" s="5">
        <v>2.4830000000000001E-2</v>
      </c>
      <c r="D7127" s="6">
        <v>31.155000000000001</v>
      </c>
      <c r="E7127" s="5">
        <v>0</v>
      </c>
      <c r="F7127" s="6">
        <v>0</v>
      </c>
      <c r="G7127" s="5">
        <v>1.797E-2</v>
      </c>
      <c r="H7127" s="6">
        <v>1.659</v>
      </c>
      <c r="I7127" s="5">
        <v>2.494E-2</v>
      </c>
      <c r="J7127" s="6">
        <v>1.2649999999999999</v>
      </c>
      <c r="K7127" s="5">
        <v>3.7990000000000003E-2</v>
      </c>
      <c r="L7127" s="6">
        <v>2.8130000000000002</v>
      </c>
      <c r="M7127" s="5">
        <v>4.7299999999999998E-3</v>
      </c>
      <c r="N7127" s="6">
        <v>0.253</v>
      </c>
      <c r="O7127" s="5">
        <v>0</v>
      </c>
      <c r="P7127" s="6">
        <v>0</v>
      </c>
      <c r="Q7127" s="5">
        <v>4.7539999999999999E-2</v>
      </c>
      <c r="R7127" s="6">
        <v>2.3959999999999999</v>
      </c>
      <c r="S7127" s="5">
        <v>3.3730000000000003E-2</v>
      </c>
      <c r="T7127" s="6">
        <v>5.5659999999999998</v>
      </c>
      <c r="U7127" s="5">
        <v>0</v>
      </c>
      <c r="V7127" s="6">
        <v>0</v>
      </c>
      <c r="W7127" s="5">
        <v>3.6929999999999998E-2</v>
      </c>
      <c r="X7127" s="6">
        <v>0.64400000000000002</v>
      </c>
      <c r="Y7127" s="5">
        <v>0</v>
      </c>
      <c r="Z7127" s="6">
        <v>0</v>
      </c>
      <c r="AA7127" s="5">
        <v>0</v>
      </c>
      <c r="AB7127" s="6">
        <v>0</v>
      </c>
      <c r="AC7127" s="5">
        <v>5.2990000000000002E-2</v>
      </c>
      <c r="AD7127" s="6">
        <v>12.151</v>
      </c>
      <c r="AE7127" s="5">
        <v>4.3450000000000003E-2</v>
      </c>
      <c r="AF7127" s="6">
        <v>4.4080000000000004</v>
      </c>
    </row>
    <row r="7128" spans="2:32" x14ac:dyDescent="0.35">
      <c r="B7128" s="1" t="s">
        <v>1650</v>
      </c>
      <c r="C7128" s="5">
        <v>3.3750000000000002E-2</v>
      </c>
      <c r="D7128" s="6">
        <v>42.35</v>
      </c>
      <c r="E7128" s="5">
        <v>0</v>
      </c>
      <c r="F7128" s="6">
        <v>0</v>
      </c>
      <c r="G7128" s="5">
        <v>0</v>
      </c>
      <c r="H7128" s="6">
        <v>0</v>
      </c>
      <c r="I7128" s="5">
        <v>4.6960000000000002E-2</v>
      </c>
      <c r="J7128" s="6">
        <v>2.3820000000000001</v>
      </c>
      <c r="K7128" s="5">
        <v>0.12105</v>
      </c>
      <c r="L7128" s="6">
        <v>8.9629999999999992</v>
      </c>
      <c r="M7128" s="5">
        <v>3.082E-2</v>
      </c>
      <c r="N7128" s="6">
        <v>1.65</v>
      </c>
      <c r="O7128" s="5">
        <v>0</v>
      </c>
      <c r="P7128" s="6">
        <v>0</v>
      </c>
      <c r="Q7128" s="5">
        <v>0.10618</v>
      </c>
      <c r="R7128" s="6">
        <v>5.351</v>
      </c>
      <c r="S7128" s="5">
        <v>2.5829999999999999E-2</v>
      </c>
      <c r="T7128" s="6">
        <v>4.2619999999999996</v>
      </c>
      <c r="U7128" s="5">
        <v>0</v>
      </c>
      <c r="V7128" s="6">
        <v>0</v>
      </c>
      <c r="W7128" s="5">
        <v>0</v>
      </c>
      <c r="X7128" s="6">
        <v>0</v>
      </c>
      <c r="Y7128" s="5">
        <v>0</v>
      </c>
      <c r="Z7128" s="6">
        <v>0</v>
      </c>
      <c r="AA7128" s="5">
        <v>0</v>
      </c>
      <c r="AB7128" s="6">
        <v>0</v>
      </c>
      <c r="AC7128" s="5">
        <v>6.3950000000000007E-2</v>
      </c>
      <c r="AD7128" s="6">
        <v>14.664</v>
      </c>
      <c r="AE7128" s="5">
        <v>5.006E-2</v>
      </c>
      <c r="AF7128" s="6">
        <v>5.0789999999999997</v>
      </c>
    </row>
    <row r="7129" spans="2:32" x14ac:dyDescent="0.35">
      <c r="B7129" s="1" t="s">
        <v>1651</v>
      </c>
      <c r="C7129" s="5">
        <v>2.6030000000000001E-2</v>
      </c>
      <c r="D7129" s="6">
        <v>32.661999999999999</v>
      </c>
      <c r="E7129" s="5">
        <v>7.603E-2</v>
      </c>
      <c r="F7129" s="6">
        <v>3.6320000000000001</v>
      </c>
      <c r="G7129" s="5">
        <v>1.162E-2</v>
      </c>
      <c r="H7129" s="6">
        <v>1.073</v>
      </c>
      <c r="I7129" s="5">
        <v>3.2779999999999997E-2</v>
      </c>
      <c r="J7129" s="6">
        <v>1.663</v>
      </c>
      <c r="K7129" s="5">
        <v>4.5240000000000002E-2</v>
      </c>
      <c r="L7129" s="6">
        <v>3.35</v>
      </c>
      <c r="M7129" s="5">
        <v>2.3449999999999999E-2</v>
      </c>
      <c r="N7129" s="6">
        <v>1.2549999999999999</v>
      </c>
      <c r="O7129" s="5">
        <v>0</v>
      </c>
      <c r="P7129" s="6">
        <v>0</v>
      </c>
      <c r="Q7129" s="5">
        <v>2.7480000000000001E-2</v>
      </c>
      <c r="R7129" s="6">
        <v>1.385</v>
      </c>
      <c r="S7129" s="5">
        <v>2.5829999999999999E-2</v>
      </c>
      <c r="T7129" s="6">
        <v>4.2619999999999996</v>
      </c>
      <c r="U7129" s="5">
        <v>3.739E-2</v>
      </c>
      <c r="V7129" s="6">
        <v>1.577</v>
      </c>
      <c r="W7129" s="5">
        <v>1.388E-2</v>
      </c>
      <c r="X7129" s="6">
        <v>0.24199999999999999</v>
      </c>
      <c r="Y7129" s="5">
        <v>0</v>
      </c>
      <c r="Z7129" s="6">
        <v>0</v>
      </c>
      <c r="AA7129" s="5">
        <v>0</v>
      </c>
      <c r="AB7129" s="6">
        <v>0</v>
      </c>
      <c r="AC7129" s="5">
        <v>3.4610000000000002E-2</v>
      </c>
      <c r="AD7129" s="6">
        <v>7.9359999999999999</v>
      </c>
      <c r="AE7129" s="5">
        <v>6.198E-2</v>
      </c>
      <c r="AF7129" s="6">
        <v>6.2880000000000003</v>
      </c>
    </row>
    <row r="7130" spans="2:32" x14ac:dyDescent="0.35">
      <c r="B7130" s="1" t="s">
        <v>1652</v>
      </c>
      <c r="C7130" s="5">
        <v>2.8369999999999999E-2</v>
      </c>
      <c r="D7130" s="6">
        <v>35.597000000000001</v>
      </c>
      <c r="E7130" s="5">
        <v>2.801E-2</v>
      </c>
      <c r="F7130" s="6">
        <v>1.3380000000000001</v>
      </c>
      <c r="G7130" s="5">
        <v>0</v>
      </c>
      <c r="H7130" s="6">
        <v>0</v>
      </c>
      <c r="I7130" s="5">
        <v>2.7050000000000001E-2</v>
      </c>
      <c r="J7130" s="6">
        <v>1.3720000000000001</v>
      </c>
      <c r="K7130" s="5">
        <v>4.1880000000000001E-2</v>
      </c>
      <c r="L7130" s="6">
        <v>3.101</v>
      </c>
      <c r="M7130" s="5">
        <v>1.8720000000000001E-2</v>
      </c>
      <c r="N7130" s="6">
        <v>1.002</v>
      </c>
      <c r="O7130" s="5">
        <v>3.0429999999999999E-2</v>
      </c>
      <c r="P7130" s="6">
        <v>1.175</v>
      </c>
      <c r="Q7130" s="5">
        <v>5.0040000000000001E-2</v>
      </c>
      <c r="R7130" s="6">
        <v>2.5219999999999998</v>
      </c>
      <c r="S7130" s="5">
        <v>6.0740000000000002E-2</v>
      </c>
      <c r="T7130" s="6">
        <v>10.023999999999999</v>
      </c>
      <c r="U7130" s="5">
        <v>0</v>
      </c>
      <c r="V7130" s="6">
        <v>0</v>
      </c>
      <c r="W7130" s="5">
        <v>0</v>
      </c>
      <c r="X7130" s="6">
        <v>0</v>
      </c>
      <c r="Y7130" s="5">
        <v>0</v>
      </c>
      <c r="Z7130" s="6">
        <v>0</v>
      </c>
      <c r="AA7130" s="5">
        <v>0</v>
      </c>
      <c r="AB7130" s="6">
        <v>0</v>
      </c>
      <c r="AC7130" s="5">
        <v>3.832E-2</v>
      </c>
      <c r="AD7130" s="6">
        <v>8.7870000000000008</v>
      </c>
      <c r="AE7130" s="5">
        <v>6.1859999999999998E-2</v>
      </c>
      <c r="AF7130" s="6">
        <v>6.2759999999999998</v>
      </c>
    </row>
    <row r="7131" spans="2:32" x14ac:dyDescent="0.35">
      <c r="B7131" s="1" t="s">
        <v>1653</v>
      </c>
      <c r="C7131" s="5">
        <v>5.4530000000000002E-2</v>
      </c>
      <c r="D7131" s="6">
        <v>68.412999999999997</v>
      </c>
      <c r="E7131" s="5">
        <v>9.2990000000000003E-2</v>
      </c>
      <c r="F7131" s="6">
        <v>4.4420000000000002</v>
      </c>
      <c r="G7131" s="5">
        <v>2.9590000000000002E-2</v>
      </c>
      <c r="H7131" s="6">
        <v>2.7320000000000002</v>
      </c>
      <c r="I7131" s="5">
        <v>0.15373000000000001</v>
      </c>
      <c r="J7131" s="6">
        <v>7.798</v>
      </c>
      <c r="K7131" s="5">
        <v>7.5980000000000006E-2</v>
      </c>
      <c r="L7131" s="6">
        <v>5.6260000000000003</v>
      </c>
      <c r="M7131" s="5">
        <v>9.3429999999999999E-2</v>
      </c>
      <c r="N7131" s="6">
        <v>5.0010000000000003</v>
      </c>
      <c r="O7131" s="5">
        <v>5.926E-2</v>
      </c>
      <c r="P7131" s="6">
        <v>2.2879999999999998</v>
      </c>
      <c r="Q7131" s="5">
        <v>7.8700000000000006E-2</v>
      </c>
      <c r="R7131" s="6">
        <v>3.9660000000000002</v>
      </c>
      <c r="S7131" s="5">
        <v>3.3730000000000003E-2</v>
      </c>
      <c r="T7131" s="6">
        <v>5.5659999999999998</v>
      </c>
      <c r="U7131" s="5">
        <v>0</v>
      </c>
      <c r="V7131" s="6">
        <v>0</v>
      </c>
      <c r="W7131" s="5">
        <v>0</v>
      </c>
      <c r="X7131" s="6">
        <v>0</v>
      </c>
      <c r="Y7131" s="5">
        <v>3.7789999999999997E-2</v>
      </c>
      <c r="Z7131" s="6">
        <v>4.2649999999999997</v>
      </c>
      <c r="AA7131" s="5">
        <v>2.188E-2</v>
      </c>
      <c r="AB7131" s="6">
        <v>3.9180000000000001</v>
      </c>
      <c r="AC7131" s="5">
        <v>9.4210000000000002E-2</v>
      </c>
      <c r="AD7131" s="6">
        <v>21.603999999999999</v>
      </c>
      <c r="AE7131" s="5">
        <v>1.192E-2</v>
      </c>
      <c r="AF7131" s="6">
        <v>1.2090000000000001</v>
      </c>
    </row>
    <row r="7132" spans="2:32" x14ac:dyDescent="0.35">
      <c r="B7132" s="1" t="s">
        <v>1654</v>
      </c>
      <c r="C7132" s="5">
        <v>0.12001000000000001</v>
      </c>
      <c r="D7132" s="6">
        <v>150.57499999999999</v>
      </c>
      <c r="E7132" s="5">
        <v>5.6689999999999997E-2</v>
      </c>
      <c r="F7132" s="6">
        <v>2.7080000000000002</v>
      </c>
      <c r="G7132" s="5">
        <v>0.16353000000000001</v>
      </c>
      <c r="H7132" s="6">
        <v>15.096</v>
      </c>
      <c r="I7132" s="5">
        <v>0.18154999999999999</v>
      </c>
      <c r="J7132" s="6">
        <v>9.2089999999999996</v>
      </c>
      <c r="K7132" s="5">
        <v>0.11889</v>
      </c>
      <c r="L7132" s="6">
        <v>8.8030000000000008</v>
      </c>
      <c r="M7132" s="5">
        <v>9.3649999999999997E-2</v>
      </c>
      <c r="N7132" s="6">
        <v>5.0129999999999999</v>
      </c>
      <c r="O7132" s="5">
        <v>0.14934</v>
      </c>
      <c r="P7132" s="6">
        <v>5.766</v>
      </c>
      <c r="Q7132" s="5">
        <v>2.7480000000000001E-2</v>
      </c>
      <c r="R7132" s="6">
        <v>1.385</v>
      </c>
      <c r="S7132" s="5">
        <v>6.8640000000000007E-2</v>
      </c>
      <c r="T7132" s="6">
        <v>11.327999999999999</v>
      </c>
      <c r="U7132" s="5">
        <v>0.10431</v>
      </c>
      <c r="V7132" s="6">
        <v>4.399</v>
      </c>
      <c r="W7132" s="5">
        <v>0.29020000000000001</v>
      </c>
      <c r="X7132" s="6">
        <v>5.0599999999999996</v>
      </c>
      <c r="Y7132" s="5">
        <v>9.6320000000000003E-2</v>
      </c>
      <c r="Z7132" s="6">
        <v>10.87</v>
      </c>
      <c r="AA7132" s="5">
        <v>0.15937000000000001</v>
      </c>
      <c r="AB7132" s="6">
        <v>28.536999999999999</v>
      </c>
      <c r="AC7132" s="5">
        <v>0.14254</v>
      </c>
      <c r="AD7132" s="6">
        <v>32.685000000000002</v>
      </c>
      <c r="AE7132" s="5">
        <v>9.579E-2</v>
      </c>
      <c r="AF7132" s="6">
        <v>9.718</v>
      </c>
    </row>
    <row r="7133" spans="2:32" x14ac:dyDescent="0.35">
      <c r="B7133" s="1" t="s">
        <v>1655</v>
      </c>
      <c r="C7133" s="5">
        <v>3.1289999999999998E-2</v>
      </c>
      <c r="D7133" s="6">
        <v>39.262999999999998</v>
      </c>
      <c r="E7133" s="5">
        <v>0</v>
      </c>
      <c r="F7133" s="6">
        <v>0</v>
      </c>
      <c r="G7133" s="5">
        <v>1.617E-2</v>
      </c>
      <c r="H7133" s="6">
        <v>1.4930000000000001</v>
      </c>
      <c r="I7133" s="5">
        <v>5.0299999999999997E-3</v>
      </c>
      <c r="J7133" s="6">
        <v>0.255</v>
      </c>
      <c r="K7133" s="5">
        <v>2.6669999999999999E-2</v>
      </c>
      <c r="L7133" s="6">
        <v>1.9750000000000001</v>
      </c>
      <c r="M7133" s="5">
        <v>3.082E-2</v>
      </c>
      <c r="N7133" s="6">
        <v>1.65</v>
      </c>
      <c r="O7133" s="5">
        <v>0</v>
      </c>
      <c r="P7133" s="6">
        <v>0</v>
      </c>
      <c r="Q7133" s="5">
        <v>4.2300000000000003E-3</v>
      </c>
      <c r="R7133" s="6">
        <v>0.21299999999999999</v>
      </c>
      <c r="S7133" s="5">
        <v>1.162E-2</v>
      </c>
      <c r="T7133" s="6">
        <v>1.9179999999999999</v>
      </c>
      <c r="U7133" s="5">
        <v>0</v>
      </c>
      <c r="V7133" s="6">
        <v>0</v>
      </c>
      <c r="W7133" s="5">
        <v>0</v>
      </c>
      <c r="X7133" s="6">
        <v>0</v>
      </c>
      <c r="Y7133" s="5">
        <v>0</v>
      </c>
      <c r="Z7133" s="6">
        <v>0</v>
      </c>
      <c r="AA7133" s="5">
        <v>7.6300000000000007E-2</v>
      </c>
      <c r="AB7133" s="6">
        <v>13.662000000000001</v>
      </c>
      <c r="AC7133" s="5">
        <v>5.9810000000000002E-2</v>
      </c>
      <c r="AD7133" s="6">
        <v>13.715999999999999</v>
      </c>
      <c r="AE7133" s="5">
        <v>4.3180000000000003E-2</v>
      </c>
      <c r="AF7133" s="6">
        <v>4.3810000000000002</v>
      </c>
    </row>
    <row r="7134" spans="2:32" x14ac:dyDescent="0.35">
      <c r="B7134" s="1" t="s">
        <v>1656</v>
      </c>
      <c r="C7134" s="5">
        <v>2.0129999999999999E-2</v>
      </c>
      <c r="D7134" s="6">
        <v>25.257000000000001</v>
      </c>
      <c r="E7134" s="5">
        <v>0</v>
      </c>
      <c r="F7134" s="6">
        <v>0</v>
      </c>
      <c r="G7134" s="5">
        <v>4.0480000000000002E-2</v>
      </c>
      <c r="H7134" s="6">
        <v>3.7370000000000001</v>
      </c>
      <c r="I7134" s="5">
        <v>5.7009999999999998E-2</v>
      </c>
      <c r="J7134" s="6">
        <v>2.8919999999999999</v>
      </c>
      <c r="K7134" s="5">
        <v>4.2040000000000001E-2</v>
      </c>
      <c r="L7134" s="6">
        <v>3.113</v>
      </c>
      <c r="M7134" s="5">
        <v>2.9909999999999999E-2</v>
      </c>
      <c r="N7134" s="6">
        <v>1.601</v>
      </c>
      <c r="O7134" s="5">
        <v>3.6080000000000001E-2</v>
      </c>
      <c r="P7134" s="6">
        <v>1.393</v>
      </c>
      <c r="Q7134" s="5">
        <v>5.604E-2</v>
      </c>
      <c r="R7134" s="6">
        <v>2.8239999999999998</v>
      </c>
      <c r="S7134" s="5">
        <v>1.737E-2</v>
      </c>
      <c r="T7134" s="6">
        <v>2.8660000000000001</v>
      </c>
      <c r="U7134" s="5">
        <v>0</v>
      </c>
      <c r="V7134" s="6">
        <v>0</v>
      </c>
      <c r="W7134" s="5">
        <v>0</v>
      </c>
      <c r="X7134" s="6">
        <v>0</v>
      </c>
      <c r="Y7134" s="5">
        <v>0</v>
      </c>
      <c r="Z7134" s="6">
        <v>0</v>
      </c>
      <c r="AA7134" s="5">
        <v>3.8150000000000003E-2</v>
      </c>
      <c r="AB7134" s="6">
        <v>6.8310000000000004</v>
      </c>
      <c r="AC7134" s="5">
        <v>0</v>
      </c>
      <c r="AD7134" s="6">
        <v>0</v>
      </c>
      <c r="AE7134" s="5">
        <v>0</v>
      </c>
      <c r="AF7134" s="6">
        <v>0</v>
      </c>
    </row>
    <row r="7135" spans="2:32" x14ac:dyDescent="0.35">
      <c r="B7135" s="1" t="s">
        <v>394</v>
      </c>
      <c r="C7135" s="5">
        <v>0</v>
      </c>
      <c r="D7135" s="6">
        <v>0</v>
      </c>
      <c r="E7135" s="5">
        <v>0</v>
      </c>
      <c r="F7135" s="6">
        <v>0</v>
      </c>
      <c r="G7135" s="5">
        <v>0</v>
      </c>
      <c r="H7135" s="6">
        <v>0</v>
      </c>
      <c r="I7135" s="5">
        <v>0</v>
      </c>
      <c r="J7135" s="6">
        <v>0</v>
      </c>
      <c r="K7135" s="5">
        <v>0</v>
      </c>
      <c r="L7135" s="6">
        <v>0</v>
      </c>
      <c r="M7135" s="5">
        <v>0</v>
      </c>
      <c r="N7135" s="6">
        <v>0</v>
      </c>
      <c r="O7135" s="5">
        <v>0</v>
      </c>
      <c r="P7135" s="6">
        <v>0</v>
      </c>
      <c r="Q7135" s="5">
        <v>0</v>
      </c>
      <c r="R7135" s="6">
        <v>0</v>
      </c>
      <c r="S7135" s="5">
        <v>0</v>
      </c>
      <c r="T7135" s="6">
        <v>0</v>
      </c>
      <c r="U7135" s="5">
        <v>0</v>
      </c>
      <c r="V7135" s="6">
        <v>0</v>
      </c>
      <c r="W7135" s="5">
        <v>0</v>
      </c>
      <c r="X7135" s="6">
        <v>0</v>
      </c>
      <c r="Y7135" s="5">
        <v>0</v>
      </c>
      <c r="Z7135" s="6">
        <v>0</v>
      </c>
      <c r="AA7135" s="5">
        <v>0</v>
      </c>
      <c r="AB7135" s="6">
        <v>0</v>
      </c>
      <c r="AC7135" s="5">
        <v>0</v>
      </c>
      <c r="AD7135" s="6">
        <v>0</v>
      </c>
      <c r="AE7135" s="5">
        <v>0</v>
      </c>
      <c r="AF7135" s="6">
        <v>0</v>
      </c>
    </row>
    <row r="7136" spans="2:32" x14ac:dyDescent="0.35">
      <c r="B7136" s="1" t="s">
        <v>1657</v>
      </c>
      <c r="C7136" s="5">
        <v>2.0000000000000001E-4</v>
      </c>
      <c r="D7136" s="6">
        <v>0.253</v>
      </c>
      <c r="E7136" s="5">
        <v>0</v>
      </c>
      <c r="F7136" s="6">
        <v>0</v>
      </c>
      <c r="G7136" s="5">
        <v>0</v>
      </c>
      <c r="H7136" s="6">
        <v>0</v>
      </c>
      <c r="I7136" s="5">
        <v>0</v>
      </c>
      <c r="J7136" s="6">
        <v>0</v>
      </c>
      <c r="K7136" s="5">
        <v>0</v>
      </c>
      <c r="L7136" s="6">
        <v>0</v>
      </c>
      <c r="M7136" s="5">
        <v>4.7299999999999998E-3</v>
      </c>
      <c r="N7136" s="6">
        <v>0.253</v>
      </c>
      <c r="O7136" s="5">
        <v>0</v>
      </c>
      <c r="P7136" s="6">
        <v>0</v>
      </c>
      <c r="Q7136" s="5">
        <v>0</v>
      </c>
      <c r="R7136" s="6">
        <v>0</v>
      </c>
      <c r="S7136" s="5">
        <v>0</v>
      </c>
      <c r="T7136" s="6">
        <v>0</v>
      </c>
      <c r="U7136" s="5">
        <v>0</v>
      </c>
      <c r="V7136" s="6">
        <v>0</v>
      </c>
      <c r="W7136" s="5">
        <v>0</v>
      </c>
      <c r="X7136" s="6">
        <v>0</v>
      </c>
      <c r="Y7136" s="5">
        <v>0</v>
      </c>
      <c r="Z7136" s="6">
        <v>0</v>
      </c>
      <c r="AA7136" s="5">
        <v>0</v>
      </c>
      <c r="AB7136" s="6">
        <v>0</v>
      </c>
      <c r="AC7136" s="5">
        <v>0</v>
      </c>
      <c r="AD7136" s="6">
        <v>0</v>
      </c>
      <c r="AE7136" s="5">
        <v>0</v>
      </c>
      <c r="AF7136" s="6">
        <v>0</v>
      </c>
    </row>
    <row r="7137" spans="2:32" x14ac:dyDescent="0.35">
      <c r="B7137" s="1" t="s">
        <v>1658</v>
      </c>
      <c r="C7137" s="5">
        <v>5.9999999999999995E-4</v>
      </c>
      <c r="D7137" s="6">
        <v>0.751</v>
      </c>
      <c r="E7137" s="5">
        <v>0</v>
      </c>
      <c r="F7137" s="6">
        <v>0</v>
      </c>
      <c r="G7137" s="5">
        <v>0</v>
      </c>
      <c r="H7137" s="6">
        <v>0</v>
      </c>
      <c r="I7137" s="5">
        <v>0</v>
      </c>
      <c r="J7137" s="6">
        <v>0</v>
      </c>
      <c r="K7137" s="5">
        <v>0</v>
      </c>
      <c r="L7137" s="6">
        <v>0</v>
      </c>
      <c r="M7137" s="5">
        <v>0</v>
      </c>
      <c r="N7137" s="6">
        <v>0</v>
      </c>
      <c r="O7137" s="5">
        <v>0</v>
      </c>
      <c r="P7137" s="6">
        <v>0</v>
      </c>
      <c r="Q7137" s="5">
        <v>0</v>
      </c>
      <c r="R7137" s="6">
        <v>0</v>
      </c>
      <c r="S7137" s="5">
        <v>0</v>
      </c>
      <c r="T7137" s="6">
        <v>0</v>
      </c>
      <c r="U7137" s="5">
        <v>1.7809999999999999E-2</v>
      </c>
      <c r="V7137" s="6">
        <v>0.751</v>
      </c>
      <c r="W7137" s="5">
        <v>0</v>
      </c>
      <c r="X7137" s="6">
        <v>0</v>
      </c>
      <c r="Y7137" s="5">
        <v>0</v>
      </c>
      <c r="Z7137" s="6">
        <v>0</v>
      </c>
      <c r="AA7137" s="5">
        <v>0</v>
      </c>
      <c r="AB7137" s="6">
        <v>0</v>
      </c>
      <c r="AC7137" s="5">
        <v>0</v>
      </c>
      <c r="AD7137" s="6">
        <v>0</v>
      </c>
      <c r="AE7137" s="5">
        <v>0</v>
      </c>
      <c r="AF7137" s="6">
        <v>0</v>
      </c>
    </row>
    <row r="7138" spans="2:32" x14ac:dyDescent="0.35">
      <c r="B7138" s="1" t="s">
        <v>1659</v>
      </c>
      <c r="C7138" s="5">
        <v>6.8999999999999997E-4</v>
      </c>
      <c r="D7138" s="6">
        <v>0.86399999999999999</v>
      </c>
      <c r="E7138" s="5">
        <v>0</v>
      </c>
      <c r="F7138" s="6">
        <v>0</v>
      </c>
      <c r="G7138" s="5">
        <v>0</v>
      </c>
      <c r="H7138" s="6">
        <v>0</v>
      </c>
      <c r="I7138" s="5">
        <v>0</v>
      </c>
      <c r="J7138" s="6">
        <v>0</v>
      </c>
      <c r="K7138" s="5">
        <v>0</v>
      </c>
      <c r="L7138" s="6">
        <v>0</v>
      </c>
      <c r="M7138" s="5">
        <v>0</v>
      </c>
      <c r="N7138" s="6">
        <v>0</v>
      </c>
      <c r="O7138" s="5">
        <v>2.2380000000000001E-2</v>
      </c>
      <c r="P7138" s="6">
        <v>0.86399999999999999</v>
      </c>
      <c r="Q7138" s="5">
        <v>0</v>
      </c>
      <c r="R7138" s="6">
        <v>0</v>
      </c>
      <c r="S7138" s="5">
        <v>0</v>
      </c>
      <c r="T7138" s="6">
        <v>0</v>
      </c>
      <c r="U7138" s="5">
        <v>0</v>
      </c>
      <c r="V7138" s="6">
        <v>0</v>
      </c>
      <c r="W7138" s="5">
        <v>0</v>
      </c>
      <c r="X7138" s="6">
        <v>0</v>
      </c>
      <c r="Y7138" s="5">
        <v>0</v>
      </c>
      <c r="Z7138" s="6">
        <v>0</v>
      </c>
      <c r="AA7138" s="5">
        <v>0</v>
      </c>
      <c r="AB7138" s="6">
        <v>0</v>
      </c>
      <c r="AC7138" s="5">
        <v>0</v>
      </c>
      <c r="AD7138" s="6">
        <v>0</v>
      </c>
      <c r="AE7138" s="5">
        <v>0</v>
      </c>
      <c r="AF7138" s="6">
        <v>0</v>
      </c>
    </row>
    <row r="7139" spans="2:32" x14ac:dyDescent="0.35">
      <c r="B7139" s="1" t="s">
        <v>1660</v>
      </c>
      <c r="C7139" s="5">
        <v>4.4999999999999999E-4</v>
      </c>
      <c r="D7139" s="6">
        <v>0.56799999999999995</v>
      </c>
      <c r="E7139" s="5">
        <v>0</v>
      </c>
      <c r="F7139" s="6">
        <v>0</v>
      </c>
      <c r="G7139" s="5">
        <v>0</v>
      </c>
      <c r="H7139" s="6">
        <v>0</v>
      </c>
      <c r="I7139" s="5">
        <v>0</v>
      </c>
      <c r="J7139" s="6">
        <v>0</v>
      </c>
      <c r="K7139" s="5">
        <v>0</v>
      </c>
      <c r="L7139" s="6">
        <v>0</v>
      </c>
      <c r="M7139" s="5">
        <v>0</v>
      </c>
      <c r="N7139" s="6">
        <v>0</v>
      </c>
      <c r="O7139" s="5">
        <v>0</v>
      </c>
      <c r="P7139" s="6">
        <v>0</v>
      </c>
      <c r="Q7139" s="5">
        <v>0</v>
      </c>
      <c r="R7139" s="6">
        <v>0</v>
      </c>
      <c r="S7139" s="5">
        <v>0</v>
      </c>
      <c r="T7139" s="6">
        <v>0</v>
      </c>
      <c r="U7139" s="5">
        <v>0</v>
      </c>
      <c r="V7139" s="6">
        <v>0</v>
      </c>
      <c r="W7139" s="5">
        <v>0</v>
      </c>
      <c r="X7139" s="6">
        <v>0</v>
      </c>
      <c r="Y7139" s="5">
        <v>5.0299999999999997E-3</v>
      </c>
      <c r="Z7139" s="6">
        <v>0.56799999999999995</v>
      </c>
      <c r="AA7139" s="5">
        <v>0</v>
      </c>
      <c r="AB7139" s="6">
        <v>0</v>
      </c>
      <c r="AC7139" s="5">
        <v>0</v>
      </c>
      <c r="AD7139" s="6">
        <v>0</v>
      </c>
      <c r="AE7139" s="5">
        <v>0</v>
      </c>
      <c r="AF7139" s="6">
        <v>0</v>
      </c>
    </row>
    <row r="7140" spans="2:32" x14ac:dyDescent="0.35">
      <c r="B7140" s="1" t="s">
        <v>1661</v>
      </c>
      <c r="C7140" s="5">
        <v>4.2999999999999999E-4</v>
      </c>
      <c r="D7140" s="6">
        <v>0.54200000000000004</v>
      </c>
      <c r="E7140" s="5">
        <v>0</v>
      </c>
      <c r="F7140" s="6">
        <v>0</v>
      </c>
      <c r="G7140" s="5">
        <v>0</v>
      </c>
      <c r="H7140" s="6">
        <v>0</v>
      </c>
      <c r="I7140" s="5">
        <v>0</v>
      </c>
      <c r="J7140" s="6">
        <v>0</v>
      </c>
      <c r="K7140" s="5">
        <v>7.3200000000000001E-3</v>
      </c>
      <c r="L7140" s="6">
        <v>0.54200000000000004</v>
      </c>
      <c r="M7140" s="5">
        <v>0</v>
      </c>
      <c r="N7140" s="6">
        <v>0</v>
      </c>
      <c r="O7140" s="5">
        <v>0</v>
      </c>
      <c r="P7140" s="6">
        <v>0</v>
      </c>
      <c r="Q7140" s="5">
        <v>0</v>
      </c>
      <c r="R7140" s="6">
        <v>0</v>
      </c>
      <c r="S7140" s="5">
        <v>0</v>
      </c>
      <c r="T7140" s="6">
        <v>0</v>
      </c>
      <c r="U7140" s="5">
        <v>0</v>
      </c>
      <c r="V7140" s="6">
        <v>0</v>
      </c>
      <c r="W7140" s="5">
        <v>0</v>
      </c>
      <c r="X7140" s="6">
        <v>0</v>
      </c>
      <c r="Y7140" s="5">
        <v>0</v>
      </c>
      <c r="Z7140" s="6">
        <v>0</v>
      </c>
      <c r="AA7140" s="5">
        <v>0</v>
      </c>
      <c r="AB7140" s="6">
        <v>0</v>
      </c>
      <c r="AC7140" s="5">
        <v>0</v>
      </c>
      <c r="AD7140" s="6">
        <v>0</v>
      </c>
      <c r="AE7140" s="5">
        <v>0</v>
      </c>
      <c r="AF7140" s="6">
        <v>0</v>
      </c>
    </row>
    <row r="7141" spans="2:32" x14ac:dyDescent="0.35">
      <c r="B7141" s="1" t="s">
        <v>1662</v>
      </c>
      <c r="C7141" s="5">
        <v>6.11E-3</v>
      </c>
      <c r="D7141" s="6">
        <v>7.6719999999999997</v>
      </c>
      <c r="E7141" s="5">
        <v>3.2930000000000001E-2</v>
      </c>
      <c r="F7141" s="6">
        <v>1.573</v>
      </c>
      <c r="G7141" s="5">
        <v>0</v>
      </c>
      <c r="H7141" s="6">
        <v>0</v>
      </c>
      <c r="I7141" s="5">
        <v>0</v>
      </c>
      <c r="J7141" s="6">
        <v>0</v>
      </c>
      <c r="K7141" s="5">
        <v>7.3200000000000001E-3</v>
      </c>
      <c r="L7141" s="6">
        <v>0.54200000000000004</v>
      </c>
      <c r="M7141" s="5">
        <v>0</v>
      </c>
      <c r="N7141" s="6">
        <v>0</v>
      </c>
      <c r="O7141" s="5">
        <v>0</v>
      </c>
      <c r="P7141" s="6">
        <v>0</v>
      </c>
      <c r="Q7141" s="5">
        <v>0</v>
      </c>
      <c r="R7141" s="6">
        <v>0</v>
      </c>
      <c r="S7141" s="5">
        <v>1.755E-2</v>
      </c>
      <c r="T7141" s="6">
        <v>2.8959999999999999</v>
      </c>
      <c r="U7141" s="5">
        <v>0</v>
      </c>
      <c r="V7141" s="6">
        <v>0</v>
      </c>
      <c r="W7141" s="5">
        <v>0</v>
      </c>
      <c r="X7141" s="6">
        <v>0</v>
      </c>
      <c r="Y7141" s="5">
        <v>1.2869999999999999E-2</v>
      </c>
      <c r="Z7141" s="6">
        <v>1.452</v>
      </c>
      <c r="AA7141" s="5">
        <v>0</v>
      </c>
      <c r="AB7141" s="6">
        <v>0</v>
      </c>
      <c r="AC7141" s="5">
        <v>0</v>
      </c>
      <c r="AD7141" s="6">
        <v>0</v>
      </c>
      <c r="AE7141" s="5">
        <v>1.192E-2</v>
      </c>
      <c r="AF7141" s="6">
        <v>1.2090000000000001</v>
      </c>
    </row>
    <row r="7142" spans="2:32" x14ac:dyDescent="0.35">
      <c r="B7142" s="1" t="s">
        <v>1663</v>
      </c>
      <c r="C7142" s="5">
        <v>1.9599999999999999E-3</v>
      </c>
      <c r="D7142" s="6">
        <v>2.4529999999999998</v>
      </c>
      <c r="E7142" s="5">
        <v>0</v>
      </c>
      <c r="F7142" s="6">
        <v>0</v>
      </c>
      <c r="G7142" s="5">
        <v>0</v>
      </c>
      <c r="H7142" s="6">
        <v>0</v>
      </c>
      <c r="I7142" s="5">
        <v>5.0299999999999997E-3</v>
      </c>
      <c r="J7142" s="6">
        <v>0.255</v>
      </c>
      <c r="K7142" s="5">
        <v>0</v>
      </c>
      <c r="L7142" s="6">
        <v>0</v>
      </c>
      <c r="M7142" s="5">
        <v>2.5159999999999998E-2</v>
      </c>
      <c r="N7142" s="6">
        <v>1.347</v>
      </c>
      <c r="O7142" s="5">
        <v>0</v>
      </c>
      <c r="P7142" s="6">
        <v>0</v>
      </c>
      <c r="Q7142" s="5">
        <v>0</v>
      </c>
      <c r="R7142" s="6">
        <v>0</v>
      </c>
      <c r="S7142" s="5">
        <v>0</v>
      </c>
      <c r="T7142" s="6">
        <v>0</v>
      </c>
      <c r="U7142" s="5">
        <v>0</v>
      </c>
      <c r="V7142" s="6">
        <v>0</v>
      </c>
      <c r="W7142" s="5">
        <v>0</v>
      </c>
      <c r="X7142" s="6">
        <v>0</v>
      </c>
      <c r="Y7142" s="5">
        <v>0</v>
      </c>
      <c r="Z7142" s="6">
        <v>0</v>
      </c>
      <c r="AA7142" s="5">
        <v>0</v>
      </c>
      <c r="AB7142" s="6">
        <v>0</v>
      </c>
      <c r="AC7142" s="5">
        <v>3.7100000000000002E-3</v>
      </c>
      <c r="AD7142" s="6">
        <v>0.85099999999999998</v>
      </c>
      <c r="AE7142" s="5">
        <v>0</v>
      </c>
      <c r="AF7142" s="6">
        <v>0</v>
      </c>
    </row>
    <row r="7143" spans="2:32" x14ac:dyDescent="0.35">
      <c r="B7143" s="1" t="s">
        <v>1664</v>
      </c>
      <c r="C7143" s="5">
        <v>1.89E-3</v>
      </c>
      <c r="D7143" s="6">
        <v>2.3769999999999998</v>
      </c>
      <c r="E7143" s="5">
        <v>0</v>
      </c>
      <c r="F7143" s="6">
        <v>0</v>
      </c>
      <c r="G7143" s="5">
        <v>0</v>
      </c>
      <c r="H7143" s="6">
        <v>0</v>
      </c>
      <c r="I7143" s="5">
        <v>2.6769999999999999E-2</v>
      </c>
      <c r="J7143" s="6">
        <v>1.3580000000000001</v>
      </c>
      <c r="K7143" s="5">
        <v>0</v>
      </c>
      <c r="L7143" s="6">
        <v>0</v>
      </c>
      <c r="M7143" s="5">
        <v>4.7299999999999998E-3</v>
      </c>
      <c r="N7143" s="6">
        <v>0.253</v>
      </c>
      <c r="O7143" s="5">
        <v>0</v>
      </c>
      <c r="P7143" s="6">
        <v>0</v>
      </c>
      <c r="Q7143" s="5">
        <v>0</v>
      </c>
      <c r="R7143" s="6">
        <v>0</v>
      </c>
      <c r="S7143" s="5">
        <v>0</v>
      </c>
      <c r="T7143" s="6">
        <v>0</v>
      </c>
      <c r="U7143" s="5">
        <v>0</v>
      </c>
      <c r="V7143" s="6">
        <v>0</v>
      </c>
      <c r="W7143" s="5">
        <v>4.3929999999999997E-2</v>
      </c>
      <c r="X7143" s="6">
        <v>0.76600000000000001</v>
      </c>
      <c r="Y7143" s="5">
        <v>0</v>
      </c>
      <c r="Z7143" s="6">
        <v>0</v>
      </c>
      <c r="AA7143" s="5">
        <v>0</v>
      </c>
      <c r="AB7143" s="6">
        <v>0</v>
      </c>
      <c r="AC7143" s="5">
        <v>0</v>
      </c>
      <c r="AD7143" s="6">
        <v>0</v>
      </c>
      <c r="AE7143" s="5">
        <v>0</v>
      </c>
      <c r="AF7143" s="6">
        <v>0</v>
      </c>
    </row>
    <row r="7144" spans="2:32" x14ac:dyDescent="0.35">
      <c r="B7144" s="1" t="s">
        <v>1665</v>
      </c>
      <c r="C7144" s="5">
        <v>1.9E-3</v>
      </c>
      <c r="D7144" s="6">
        <v>2.3860000000000001</v>
      </c>
      <c r="E7144" s="5">
        <v>0</v>
      </c>
      <c r="F7144" s="6">
        <v>0</v>
      </c>
      <c r="G7144" s="5">
        <v>0</v>
      </c>
      <c r="H7144" s="6">
        <v>0</v>
      </c>
      <c r="I7144" s="5">
        <v>5.0299999999999997E-3</v>
      </c>
      <c r="J7144" s="6">
        <v>0.255</v>
      </c>
      <c r="K7144" s="5">
        <v>0</v>
      </c>
      <c r="L7144" s="6">
        <v>0</v>
      </c>
      <c r="M7144" s="5">
        <v>0</v>
      </c>
      <c r="N7144" s="6">
        <v>0</v>
      </c>
      <c r="O7144" s="5">
        <v>0</v>
      </c>
      <c r="P7144" s="6">
        <v>0</v>
      </c>
      <c r="Q7144" s="5">
        <v>0</v>
      </c>
      <c r="R7144" s="6">
        <v>0</v>
      </c>
      <c r="S7144" s="5">
        <v>1.291E-2</v>
      </c>
      <c r="T7144" s="6">
        <v>2.1309999999999998</v>
      </c>
      <c r="U7144" s="5">
        <v>0</v>
      </c>
      <c r="V7144" s="6">
        <v>0</v>
      </c>
      <c r="W7144" s="5">
        <v>0</v>
      </c>
      <c r="X7144" s="6">
        <v>0</v>
      </c>
      <c r="Y7144" s="5">
        <v>0</v>
      </c>
      <c r="Z7144" s="6">
        <v>0</v>
      </c>
      <c r="AA7144" s="5">
        <v>0</v>
      </c>
      <c r="AB7144" s="6">
        <v>0</v>
      </c>
      <c r="AC7144" s="5">
        <v>0</v>
      </c>
      <c r="AD7144" s="6">
        <v>0</v>
      </c>
      <c r="AE7144" s="5">
        <v>0</v>
      </c>
      <c r="AF7144" s="6">
        <v>0</v>
      </c>
    </row>
    <row r="7145" spans="2:32" x14ac:dyDescent="0.35">
      <c r="B7145" s="1" t="s">
        <v>1666</v>
      </c>
      <c r="C7145" s="5">
        <v>2.1299999999999999E-3</v>
      </c>
      <c r="D7145" s="6">
        <v>2.67</v>
      </c>
      <c r="E7145" s="5">
        <v>0</v>
      </c>
      <c r="F7145" s="6">
        <v>0</v>
      </c>
      <c r="G7145" s="5">
        <v>0</v>
      </c>
      <c r="H7145" s="6">
        <v>0</v>
      </c>
      <c r="I7145" s="5">
        <v>0</v>
      </c>
      <c r="J7145" s="6">
        <v>0</v>
      </c>
      <c r="K7145" s="5">
        <v>0</v>
      </c>
      <c r="L7145" s="6">
        <v>0</v>
      </c>
      <c r="M7145" s="5">
        <v>0</v>
      </c>
      <c r="N7145" s="6">
        <v>0</v>
      </c>
      <c r="O7145" s="5">
        <v>0</v>
      </c>
      <c r="P7145" s="6">
        <v>0</v>
      </c>
      <c r="Q7145" s="5">
        <v>8.43E-3</v>
      </c>
      <c r="R7145" s="6">
        <v>0.42499999999999999</v>
      </c>
      <c r="S7145" s="5">
        <v>0</v>
      </c>
      <c r="T7145" s="6">
        <v>0</v>
      </c>
      <c r="U7145" s="5">
        <v>0</v>
      </c>
      <c r="V7145" s="6">
        <v>0</v>
      </c>
      <c r="W7145" s="5">
        <v>0</v>
      </c>
      <c r="X7145" s="6">
        <v>0</v>
      </c>
      <c r="Y7145" s="5">
        <v>1.9890000000000001E-2</v>
      </c>
      <c r="Z7145" s="6">
        <v>2.2450000000000001</v>
      </c>
      <c r="AA7145" s="5">
        <v>0</v>
      </c>
      <c r="AB7145" s="6">
        <v>0</v>
      </c>
      <c r="AC7145" s="5">
        <v>0</v>
      </c>
      <c r="AD7145" s="6">
        <v>0</v>
      </c>
      <c r="AE7145" s="5">
        <v>0</v>
      </c>
      <c r="AF7145" s="6">
        <v>0</v>
      </c>
    </row>
    <row r="7146" spans="2:32" x14ac:dyDescent="0.35">
      <c r="B7146" s="1" t="s">
        <v>1667</v>
      </c>
      <c r="C7146" s="5">
        <v>4.15E-3</v>
      </c>
      <c r="D7146" s="6">
        <v>5.2030000000000003</v>
      </c>
      <c r="E7146" s="5">
        <v>0</v>
      </c>
      <c r="F7146" s="6">
        <v>0</v>
      </c>
      <c r="G7146" s="5">
        <v>3.5790000000000002E-2</v>
      </c>
      <c r="H7146" s="6">
        <v>3.3039999999999998</v>
      </c>
      <c r="I7146" s="5">
        <v>2.6769999999999999E-2</v>
      </c>
      <c r="J7146" s="6">
        <v>1.3580000000000001</v>
      </c>
      <c r="K7146" s="5">
        <v>7.3200000000000001E-3</v>
      </c>
      <c r="L7146" s="6">
        <v>0.54200000000000004</v>
      </c>
      <c r="M7146" s="5">
        <v>0</v>
      </c>
      <c r="N7146" s="6">
        <v>0</v>
      </c>
      <c r="O7146" s="5">
        <v>0</v>
      </c>
      <c r="P7146" s="6">
        <v>0</v>
      </c>
      <c r="Q7146" s="5">
        <v>0</v>
      </c>
      <c r="R7146" s="6">
        <v>0</v>
      </c>
      <c r="S7146" s="5">
        <v>0</v>
      </c>
      <c r="T7146" s="6">
        <v>0</v>
      </c>
      <c r="U7146" s="5">
        <v>0</v>
      </c>
      <c r="V7146" s="6">
        <v>0</v>
      </c>
      <c r="W7146" s="5">
        <v>0</v>
      </c>
      <c r="X7146" s="6">
        <v>0</v>
      </c>
      <c r="Y7146" s="5">
        <v>0</v>
      </c>
      <c r="Z7146" s="6">
        <v>0</v>
      </c>
      <c r="AA7146" s="5">
        <v>0</v>
      </c>
      <c r="AB7146" s="6">
        <v>0</v>
      </c>
      <c r="AC7146" s="5">
        <v>0</v>
      </c>
      <c r="AD7146" s="6">
        <v>0</v>
      </c>
      <c r="AE7146" s="5">
        <v>0</v>
      </c>
      <c r="AF7146" s="6">
        <v>0</v>
      </c>
    </row>
    <row r="7147" spans="2:32" x14ac:dyDescent="0.35">
      <c r="B7147" s="1" t="s">
        <v>1668</v>
      </c>
      <c r="C7147" s="5">
        <v>3.64E-3</v>
      </c>
      <c r="D7147" s="6">
        <v>4.5720000000000001</v>
      </c>
      <c r="E7147" s="5">
        <v>0</v>
      </c>
      <c r="F7147" s="6">
        <v>0</v>
      </c>
      <c r="G7147" s="5">
        <v>0</v>
      </c>
      <c r="H7147" s="6">
        <v>0</v>
      </c>
      <c r="I7147" s="5">
        <v>0</v>
      </c>
      <c r="J7147" s="6">
        <v>0</v>
      </c>
      <c r="K7147" s="5">
        <v>0</v>
      </c>
      <c r="L7147" s="6">
        <v>0</v>
      </c>
      <c r="M7147" s="5">
        <v>0</v>
      </c>
      <c r="N7147" s="6">
        <v>0</v>
      </c>
      <c r="O7147" s="5">
        <v>0</v>
      </c>
      <c r="P7147" s="6">
        <v>0</v>
      </c>
      <c r="Q7147" s="5">
        <v>0</v>
      </c>
      <c r="R7147" s="6">
        <v>0</v>
      </c>
      <c r="S7147" s="5">
        <v>0</v>
      </c>
      <c r="T7147" s="6">
        <v>0</v>
      </c>
      <c r="U7147" s="5">
        <v>0</v>
      </c>
      <c r="V7147" s="6">
        <v>0</v>
      </c>
      <c r="W7147" s="5">
        <v>0</v>
      </c>
      <c r="X7147" s="6">
        <v>0</v>
      </c>
      <c r="Y7147" s="5">
        <v>0</v>
      </c>
      <c r="Z7147" s="6">
        <v>0</v>
      </c>
      <c r="AA7147" s="5">
        <v>0</v>
      </c>
      <c r="AB7147" s="6">
        <v>0</v>
      </c>
      <c r="AC7147" s="5">
        <v>1.9939999999999999E-2</v>
      </c>
      <c r="AD7147" s="6">
        <v>4.5720000000000001</v>
      </c>
      <c r="AE7147" s="5">
        <v>0</v>
      </c>
      <c r="AF7147" s="6">
        <v>0</v>
      </c>
    </row>
    <row r="7148" spans="2:32" x14ac:dyDescent="0.35">
      <c r="B7148" s="1" t="s">
        <v>1669</v>
      </c>
      <c r="C7148" s="5">
        <v>3.3E-4</v>
      </c>
      <c r="D7148" s="6">
        <v>0.42</v>
      </c>
      <c r="E7148" s="5">
        <v>0</v>
      </c>
      <c r="F7148" s="6">
        <v>0</v>
      </c>
      <c r="G7148" s="5">
        <v>4.5500000000000002E-3</v>
      </c>
      <c r="H7148" s="6">
        <v>0.42</v>
      </c>
      <c r="I7148" s="5">
        <v>0</v>
      </c>
      <c r="J7148" s="6">
        <v>0</v>
      </c>
      <c r="K7148" s="5">
        <v>0</v>
      </c>
      <c r="L7148" s="6">
        <v>0</v>
      </c>
      <c r="M7148" s="5">
        <v>0</v>
      </c>
      <c r="N7148" s="6">
        <v>0</v>
      </c>
      <c r="O7148" s="5">
        <v>0</v>
      </c>
      <c r="P7148" s="6">
        <v>0</v>
      </c>
      <c r="Q7148" s="5">
        <v>0</v>
      </c>
      <c r="R7148" s="6">
        <v>0</v>
      </c>
      <c r="S7148" s="5">
        <v>0</v>
      </c>
      <c r="T7148" s="6">
        <v>0</v>
      </c>
      <c r="U7148" s="5">
        <v>0</v>
      </c>
      <c r="V7148" s="6">
        <v>0</v>
      </c>
      <c r="W7148" s="5">
        <v>0</v>
      </c>
      <c r="X7148" s="6">
        <v>0</v>
      </c>
      <c r="Y7148" s="5">
        <v>0</v>
      </c>
      <c r="Z7148" s="6">
        <v>0</v>
      </c>
      <c r="AA7148" s="5">
        <v>0</v>
      </c>
      <c r="AB7148" s="6">
        <v>0</v>
      </c>
      <c r="AC7148" s="5">
        <v>0</v>
      </c>
      <c r="AD7148" s="6">
        <v>0</v>
      </c>
      <c r="AE7148" s="5">
        <v>0</v>
      </c>
      <c r="AF7148" s="6">
        <v>0</v>
      </c>
    </row>
    <row r="7149" spans="2:32" x14ac:dyDescent="0.35">
      <c r="B7149" s="1" t="s">
        <v>924</v>
      </c>
      <c r="C7149" s="5">
        <v>7.2020000000000001E-2</v>
      </c>
      <c r="D7149" s="6">
        <v>90.363</v>
      </c>
      <c r="E7149" s="5">
        <v>8.2500000000000004E-2</v>
      </c>
      <c r="F7149" s="6">
        <v>3.9409999999999998</v>
      </c>
      <c r="G7149" s="5">
        <v>9.5189999999999997E-2</v>
      </c>
      <c r="H7149" s="6">
        <v>8.7870000000000008</v>
      </c>
      <c r="I7149" s="5">
        <v>7.7729999999999994E-2</v>
      </c>
      <c r="J7149" s="6">
        <v>3.9430000000000001</v>
      </c>
      <c r="K7149" s="5">
        <v>2.435E-2</v>
      </c>
      <c r="L7149" s="6">
        <v>1.8029999999999999</v>
      </c>
      <c r="M7149" s="5">
        <v>7.1230000000000002E-2</v>
      </c>
      <c r="N7149" s="6">
        <v>3.8130000000000002</v>
      </c>
      <c r="O7149" s="5">
        <v>7.3999999999999996E-2</v>
      </c>
      <c r="P7149" s="6">
        <v>2.8570000000000002</v>
      </c>
      <c r="Q7149" s="5">
        <v>7.0419999999999996E-2</v>
      </c>
      <c r="R7149" s="6">
        <v>3.5489999999999999</v>
      </c>
      <c r="S7149" s="5">
        <v>8.3529999999999993E-2</v>
      </c>
      <c r="T7149" s="6">
        <v>13.785</v>
      </c>
      <c r="U7149" s="5">
        <v>0.10904999999999999</v>
      </c>
      <c r="V7149" s="6">
        <v>4.5990000000000002</v>
      </c>
      <c r="W7149" s="5">
        <v>6.94E-3</v>
      </c>
      <c r="X7149" s="6">
        <v>0.121</v>
      </c>
      <c r="Y7149" s="5">
        <v>5.0299999999999997E-3</v>
      </c>
      <c r="Z7149" s="6">
        <v>0.56799999999999995</v>
      </c>
      <c r="AA7149" s="5">
        <v>8.3129999999999996E-2</v>
      </c>
      <c r="AB7149" s="6">
        <v>14.885999999999999</v>
      </c>
      <c r="AC7149" s="5">
        <v>7.0730000000000001E-2</v>
      </c>
      <c r="AD7149" s="6">
        <v>16.22</v>
      </c>
      <c r="AE7149" s="5">
        <v>0.11328000000000001</v>
      </c>
      <c r="AF7149" s="6">
        <v>11.492000000000001</v>
      </c>
    </row>
    <row r="7150" spans="2:32" x14ac:dyDescent="0.35">
      <c r="B7150" s="1" t="s">
        <v>923</v>
      </c>
      <c r="C7150" s="5">
        <v>0.42591000000000001</v>
      </c>
      <c r="D7150" s="6">
        <v>534.38699999999994</v>
      </c>
      <c r="E7150" s="5">
        <v>0.35238999999999998</v>
      </c>
      <c r="F7150" s="6">
        <v>16.834</v>
      </c>
      <c r="G7150" s="5">
        <v>0.47154000000000001</v>
      </c>
      <c r="H7150" s="6">
        <v>43.53</v>
      </c>
      <c r="I7150" s="5">
        <v>0.29621999999999998</v>
      </c>
      <c r="J7150" s="6">
        <v>15.026</v>
      </c>
      <c r="K7150" s="5">
        <v>0.17341000000000001</v>
      </c>
      <c r="L7150" s="6">
        <v>12.84</v>
      </c>
      <c r="M7150" s="5">
        <v>0.39818999999999999</v>
      </c>
      <c r="N7150" s="6">
        <v>21.315000000000001</v>
      </c>
      <c r="O7150" s="5">
        <v>0.56237999999999999</v>
      </c>
      <c r="P7150" s="6">
        <v>21.713000000000001</v>
      </c>
      <c r="Q7150" s="5">
        <v>0.36978</v>
      </c>
      <c r="R7150" s="6">
        <v>18.635000000000002</v>
      </c>
      <c r="S7150" s="5">
        <v>0.43958000000000003</v>
      </c>
      <c r="T7150" s="6">
        <v>72.543000000000006</v>
      </c>
      <c r="U7150" s="5">
        <v>0.65049999999999997</v>
      </c>
      <c r="V7150" s="6">
        <v>27.433</v>
      </c>
      <c r="W7150" s="5">
        <v>0.62726000000000004</v>
      </c>
      <c r="X7150" s="6">
        <v>10.936999999999999</v>
      </c>
      <c r="Y7150" s="5">
        <v>0.60887999999999998</v>
      </c>
      <c r="Z7150" s="6">
        <v>68.712000000000003</v>
      </c>
      <c r="AA7150" s="5">
        <v>0.39993000000000001</v>
      </c>
      <c r="AB7150" s="6">
        <v>71.611999999999995</v>
      </c>
      <c r="AC7150" s="5">
        <v>0.38585000000000003</v>
      </c>
      <c r="AD7150" s="6">
        <v>88.477999999999994</v>
      </c>
      <c r="AE7150" s="5">
        <v>0.44141000000000002</v>
      </c>
      <c r="AF7150" s="6">
        <v>44.780999999999999</v>
      </c>
    </row>
    <row r="7152" spans="2:32" x14ac:dyDescent="0.35">
      <c r="B7152" s="2" t="s">
        <v>398</v>
      </c>
      <c r="D7152" s="3">
        <v>1254.694</v>
      </c>
      <c r="F7152" s="3">
        <v>47.771000000000001</v>
      </c>
      <c r="H7152" s="3">
        <v>92.313999999999993</v>
      </c>
      <c r="J7152" s="3">
        <v>50.725000000000001</v>
      </c>
      <c r="L7152" s="3">
        <v>74.043000000000006</v>
      </c>
      <c r="N7152" s="3">
        <v>53.53</v>
      </c>
      <c r="P7152" s="3">
        <v>38.609000000000002</v>
      </c>
      <c r="R7152" s="3">
        <v>50.395000000000003</v>
      </c>
      <c r="T7152" s="3">
        <v>165.029</v>
      </c>
      <c r="V7152" s="3">
        <v>42.171999999999997</v>
      </c>
      <c r="X7152" s="3">
        <v>17.436</v>
      </c>
      <c r="Z7152" s="3">
        <v>112.85</v>
      </c>
      <c r="AB7152" s="3">
        <v>179.06299999999999</v>
      </c>
      <c r="AD7152" s="3">
        <v>229.30699999999999</v>
      </c>
      <c r="AF7152" s="3">
        <v>101.45</v>
      </c>
    </row>
    <row r="7153" spans="1:32" x14ac:dyDescent="0.35">
      <c r="B7153" s="2" t="s">
        <v>399</v>
      </c>
      <c r="D7153" s="3">
        <v>1221</v>
      </c>
      <c r="F7153" s="3">
        <v>77</v>
      </c>
      <c r="H7153" s="3">
        <v>88</v>
      </c>
      <c r="J7153" s="3">
        <v>80</v>
      </c>
      <c r="L7153" s="3">
        <v>92</v>
      </c>
      <c r="N7153" s="3">
        <v>90</v>
      </c>
      <c r="P7153" s="3">
        <v>83</v>
      </c>
      <c r="R7153" s="3">
        <v>90</v>
      </c>
      <c r="T7153" s="3">
        <v>96</v>
      </c>
      <c r="V7153" s="3">
        <v>81</v>
      </c>
      <c r="X7153" s="3">
        <v>90</v>
      </c>
      <c r="Z7153" s="3">
        <v>89</v>
      </c>
      <c r="AB7153" s="3">
        <v>94</v>
      </c>
      <c r="AD7153" s="3">
        <v>92</v>
      </c>
      <c r="AF7153" s="3">
        <v>79</v>
      </c>
    </row>
    <row r="7155" spans="1:32" x14ac:dyDescent="0.35">
      <c r="A7155" s="3" t="s">
        <v>1670</v>
      </c>
      <c r="B7155" s="2" t="s">
        <v>1671</v>
      </c>
    </row>
    <row r="7157" spans="1:32" x14ac:dyDescent="0.35">
      <c r="B7157" s="1" t="s">
        <v>1672</v>
      </c>
      <c r="C7157" s="5">
        <v>0.36595</v>
      </c>
      <c r="D7157" s="6">
        <v>515.625</v>
      </c>
      <c r="E7157" s="5">
        <v>0.33073999999999998</v>
      </c>
      <c r="F7157" s="6">
        <v>20.966000000000001</v>
      </c>
      <c r="G7157" s="5">
        <v>0.48071000000000003</v>
      </c>
      <c r="H7157" s="6">
        <v>52.917999999999999</v>
      </c>
      <c r="I7157" s="5">
        <v>0.30552000000000001</v>
      </c>
      <c r="J7157" s="6">
        <v>18.655000000000001</v>
      </c>
      <c r="K7157" s="5">
        <v>0.37580999999999998</v>
      </c>
      <c r="L7157" s="6">
        <v>30.434000000000001</v>
      </c>
      <c r="M7157" s="5">
        <v>0.41406999999999999</v>
      </c>
      <c r="N7157" s="6">
        <v>24.745999999999999</v>
      </c>
      <c r="O7157" s="5">
        <v>0.28946</v>
      </c>
      <c r="P7157" s="6">
        <v>13.182</v>
      </c>
      <c r="Q7157" s="5">
        <v>0.33794000000000002</v>
      </c>
      <c r="R7157" s="6">
        <v>19.321999999999999</v>
      </c>
      <c r="S7157" s="5">
        <v>0.40500999999999998</v>
      </c>
      <c r="T7157" s="6">
        <v>74.015000000000001</v>
      </c>
      <c r="U7157" s="5">
        <v>0.34394000000000002</v>
      </c>
      <c r="V7157" s="6">
        <v>17.292999999999999</v>
      </c>
      <c r="W7157" s="5">
        <v>0.29471000000000003</v>
      </c>
      <c r="X7157" s="6">
        <v>5.8109999999999999</v>
      </c>
      <c r="Y7157" s="5">
        <v>0.38002999999999998</v>
      </c>
      <c r="Z7157" s="6">
        <v>47.134999999999998</v>
      </c>
      <c r="AA7157" s="5">
        <v>0.3216</v>
      </c>
      <c r="AB7157" s="6">
        <v>61.1</v>
      </c>
      <c r="AC7157" s="5">
        <v>0.36965999999999999</v>
      </c>
      <c r="AD7157" s="6">
        <v>90.015000000000001</v>
      </c>
      <c r="AE7157" s="5">
        <v>0.33162000000000003</v>
      </c>
      <c r="AF7157" s="6">
        <v>40.034999999999997</v>
      </c>
    </row>
    <row r="7158" spans="1:32" x14ac:dyDescent="0.35">
      <c r="B7158" s="1" t="s">
        <v>1673</v>
      </c>
      <c r="C7158" s="5">
        <v>0.63405</v>
      </c>
      <c r="D7158" s="6">
        <v>893.36900000000003</v>
      </c>
      <c r="E7158" s="5">
        <v>0.66925999999999997</v>
      </c>
      <c r="F7158" s="6">
        <v>42.426000000000002</v>
      </c>
      <c r="G7158" s="5">
        <v>0.51929000000000003</v>
      </c>
      <c r="H7158" s="6">
        <v>57.165999999999997</v>
      </c>
      <c r="I7158" s="5">
        <v>0.69447999999999999</v>
      </c>
      <c r="J7158" s="6">
        <v>42.404000000000003</v>
      </c>
      <c r="K7158" s="5">
        <v>0.62419000000000002</v>
      </c>
      <c r="L7158" s="6">
        <v>50.548000000000002</v>
      </c>
      <c r="M7158" s="5">
        <v>0.58594000000000002</v>
      </c>
      <c r="N7158" s="6">
        <v>35.017000000000003</v>
      </c>
      <c r="O7158" s="5">
        <v>0.71053999999999995</v>
      </c>
      <c r="P7158" s="6">
        <v>32.357999999999997</v>
      </c>
      <c r="Q7158" s="5">
        <v>0.66205999999999998</v>
      </c>
      <c r="R7158" s="6">
        <v>37.853999999999999</v>
      </c>
      <c r="S7158" s="5">
        <v>0.59499999999999997</v>
      </c>
      <c r="T7158" s="6">
        <v>108.736</v>
      </c>
      <c r="U7158" s="5">
        <v>0.65605999999999998</v>
      </c>
      <c r="V7158" s="6">
        <v>32.985999999999997</v>
      </c>
      <c r="W7158" s="5">
        <v>0.70530000000000004</v>
      </c>
      <c r="X7158" s="6">
        <v>13.907</v>
      </c>
      <c r="Y7158" s="5">
        <v>0.61997000000000002</v>
      </c>
      <c r="Z7158" s="6">
        <v>76.894000000000005</v>
      </c>
      <c r="AA7158" s="5">
        <v>0.6784</v>
      </c>
      <c r="AB7158" s="6">
        <v>128.88900000000001</v>
      </c>
      <c r="AC7158" s="5">
        <v>0.63034000000000001</v>
      </c>
      <c r="AD7158" s="6">
        <v>153.49299999999999</v>
      </c>
      <c r="AE7158" s="5">
        <v>0.66839000000000004</v>
      </c>
      <c r="AF7158" s="6">
        <v>80.691999999999993</v>
      </c>
    </row>
    <row r="7160" spans="1:32" x14ac:dyDescent="0.35">
      <c r="B7160" s="2" t="s">
        <v>398</v>
      </c>
      <c r="D7160" s="3">
        <v>1408.9939999999999</v>
      </c>
      <c r="F7160" s="3">
        <v>63.392000000000003</v>
      </c>
      <c r="H7160" s="3">
        <v>110.084</v>
      </c>
      <c r="J7160" s="3">
        <v>61.058999999999997</v>
      </c>
      <c r="L7160" s="3">
        <v>80.981999999999999</v>
      </c>
      <c r="N7160" s="3">
        <v>59.762</v>
      </c>
      <c r="P7160" s="3">
        <v>45.54</v>
      </c>
      <c r="R7160" s="3">
        <v>57.176000000000002</v>
      </c>
      <c r="T7160" s="3">
        <v>182.751</v>
      </c>
      <c r="V7160" s="3">
        <v>50.279000000000003</v>
      </c>
      <c r="X7160" s="3">
        <v>19.718</v>
      </c>
      <c r="Z7160" s="3">
        <v>124.02800000000001</v>
      </c>
      <c r="AB7160" s="3">
        <v>189.989</v>
      </c>
      <c r="AD7160" s="3">
        <v>243.50800000000001</v>
      </c>
      <c r="AF7160" s="3">
        <v>120.727</v>
      </c>
    </row>
    <row r="7161" spans="1:32" x14ac:dyDescent="0.35">
      <c r="B7161" s="2" t="s">
        <v>399</v>
      </c>
      <c r="D7161" s="3">
        <v>1409</v>
      </c>
      <c r="F7161" s="3">
        <v>103</v>
      </c>
      <c r="H7161" s="3">
        <v>101</v>
      </c>
      <c r="J7161" s="3">
        <v>100</v>
      </c>
      <c r="L7161" s="3">
        <v>100</v>
      </c>
      <c r="N7161" s="3">
        <v>100</v>
      </c>
      <c r="P7161" s="3">
        <v>100</v>
      </c>
      <c r="R7161" s="3">
        <v>100</v>
      </c>
      <c r="T7161" s="3">
        <v>104</v>
      </c>
      <c r="V7161" s="3">
        <v>101</v>
      </c>
      <c r="X7161" s="3">
        <v>100</v>
      </c>
      <c r="Z7161" s="3">
        <v>100</v>
      </c>
      <c r="AB7161" s="3">
        <v>100</v>
      </c>
      <c r="AD7161" s="3">
        <v>100</v>
      </c>
      <c r="AF7161" s="3">
        <v>100</v>
      </c>
    </row>
    <row r="7163" spans="1:32" x14ac:dyDescent="0.35">
      <c r="A7163" s="3" t="s">
        <v>1674</v>
      </c>
      <c r="B7163" s="2" t="s">
        <v>1675</v>
      </c>
    </row>
    <row r="7165" spans="1:32" x14ac:dyDescent="0.35">
      <c r="B7165" s="1" t="s">
        <v>1676</v>
      </c>
      <c r="C7165" s="5">
        <v>8.1309999999999993E-2</v>
      </c>
      <c r="D7165" s="6">
        <v>114.566</v>
      </c>
      <c r="E7165" s="5">
        <v>7.7640000000000001E-2</v>
      </c>
      <c r="F7165" s="6">
        <v>4.9219999999999997</v>
      </c>
      <c r="G7165" s="5">
        <v>6.0269999999999997E-2</v>
      </c>
      <c r="H7165" s="6">
        <v>6.6349999999999998</v>
      </c>
      <c r="I7165" s="5">
        <v>0.11574</v>
      </c>
      <c r="J7165" s="6">
        <v>7.0670000000000002</v>
      </c>
      <c r="K7165" s="5">
        <v>0.11373999999999999</v>
      </c>
      <c r="L7165" s="6">
        <v>9.2110000000000003</v>
      </c>
      <c r="M7165" s="5">
        <v>8.3820000000000006E-2</v>
      </c>
      <c r="N7165" s="6">
        <v>5.0090000000000003</v>
      </c>
      <c r="O7165" s="5">
        <v>9.4909999999999994E-2</v>
      </c>
      <c r="P7165" s="6">
        <v>4.3220000000000001</v>
      </c>
      <c r="Q7165" s="5">
        <v>0.11763999999999999</v>
      </c>
      <c r="R7165" s="6">
        <v>6.726</v>
      </c>
      <c r="S7165" s="5">
        <v>0.11661000000000001</v>
      </c>
      <c r="T7165" s="6">
        <v>21.311</v>
      </c>
      <c r="U7165" s="5">
        <v>2.307E-2</v>
      </c>
      <c r="V7165" s="6">
        <v>1.1599999999999999</v>
      </c>
      <c r="W7165" s="5">
        <v>4.8590000000000001E-2</v>
      </c>
      <c r="X7165" s="6">
        <v>0.95799999999999996</v>
      </c>
      <c r="Y7165" s="5">
        <v>7.2389999999999996E-2</v>
      </c>
      <c r="Z7165" s="6">
        <v>8.9789999999999992</v>
      </c>
      <c r="AA7165" s="5">
        <v>4.5999999999999999E-2</v>
      </c>
      <c r="AB7165" s="6">
        <v>8.74</v>
      </c>
      <c r="AC7165" s="5">
        <v>8.2890000000000005E-2</v>
      </c>
      <c r="AD7165" s="6">
        <v>20.184000000000001</v>
      </c>
      <c r="AE7165" s="5">
        <v>7.7380000000000004E-2</v>
      </c>
      <c r="AF7165" s="6">
        <v>9.3420000000000005</v>
      </c>
    </row>
    <row r="7166" spans="1:32" x14ac:dyDescent="0.35">
      <c r="B7166" s="1" t="s">
        <v>1677</v>
      </c>
      <c r="C7166" s="5">
        <v>0.12772</v>
      </c>
      <c r="D7166" s="6">
        <v>179.96</v>
      </c>
      <c r="E7166" s="5">
        <v>0.18634999999999999</v>
      </c>
      <c r="F7166" s="6">
        <v>11.813000000000001</v>
      </c>
      <c r="G7166" s="5">
        <v>0.10546999999999999</v>
      </c>
      <c r="H7166" s="6">
        <v>11.611000000000001</v>
      </c>
      <c r="I7166" s="5">
        <v>9.9199999999999997E-2</v>
      </c>
      <c r="J7166" s="6">
        <v>6.0570000000000004</v>
      </c>
      <c r="K7166" s="5">
        <v>0.32055</v>
      </c>
      <c r="L7166" s="6">
        <v>25.959</v>
      </c>
      <c r="M7166" s="5">
        <v>0.1341</v>
      </c>
      <c r="N7166" s="6">
        <v>8.0139999999999993</v>
      </c>
      <c r="O7166" s="5">
        <v>0.11388</v>
      </c>
      <c r="P7166" s="6">
        <v>5.1859999999999999</v>
      </c>
      <c r="Q7166" s="5">
        <v>0.16175</v>
      </c>
      <c r="R7166" s="6">
        <v>9.2479999999999993</v>
      </c>
      <c r="S7166" s="5">
        <v>0.17491999999999999</v>
      </c>
      <c r="T7166" s="6">
        <v>31.966999999999999</v>
      </c>
      <c r="U7166" s="5">
        <v>4.614E-2</v>
      </c>
      <c r="V7166" s="6">
        <v>2.3199999999999998</v>
      </c>
      <c r="W7166" s="5">
        <v>4.8590000000000001E-2</v>
      </c>
      <c r="X7166" s="6">
        <v>0.95799999999999996</v>
      </c>
      <c r="Y7166" s="5">
        <v>9.0499999999999997E-2</v>
      </c>
      <c r="Z7166" s="6">
        <v>11.224</v>
      </c>
      <c r="AA7166" s="5">
        <v>9.2009999999999995E-2</v>
      </c>
      <c r="AB7166" s="6">
        <v>17.48</v>
      </c>
      <c r="AC7166" s="5">
        <v>0.11051999999999999</v>
      </c>
      <c r="AD7166" s="6">
        <v>26.911999999999999</v>
      </c>
      <c r="AE7166" s="5">
        <v>9.2850000000000002E-2</v>
      </c>
      <c r="AF7166" s="6">
        <v>11.21</v>
      </c>
    </row>
    <row r="7167" spans="1:32" x14ac:dyDescent="0.35">
      <c r="B7167" s="1" t="s">
        <v>1678</v>
      </c>
      <c r="C7167" s="5">
        <v>0.21373</v>
      </c>
      <c r="D7167" s="6">
        <v>301.14</v>
      </c>
      <c r="E7167" s="5">
        <v>0.25324999999999998</v>
      </c>
      <c r="F7167" s="6">
        <v>16.053999999999998</v>
      </c>
      <c r="G7167" s="5">
        <v>0.18429999999999999</v>
      </c>
      <c r="H7167" s="6">
        <v>20.288</v>
      </c>
      <c r="I7167" s="5">
        <v>0.20222999999999999</v>
      </c>
      <c r="J7167" s="6">
        <v>12.348000000000001</v>
      </c>
      <c r="K7167" s="5">
        <v>0.36536999999999997</v>
      </c>
      <c r="L7167" s="6">
        <v>29.588000000000001</v>
      </c>
      <c r="M7167" s="5">
        <v>0.13669000000000001</v>
      </c>
      <c r="N7167" s="6">
        <v>8.1690000000000005</v>
      </c>
      <c r="O7167" s="5">
        <v>0.12898000000000001</v>
      </c>
      <c r="P7167" s="6">
        <v>5.8739999999999997</v>
      </c>
      <c r="Q7167" s="5">
        <v>0.23979</v>
      </c>
      <c r="R7167" s="6">
        <v>13.71</v>
      </c>
      <c r="S7167" s="5">
        <v>0.25356000000000001</v>
      </c>
      <c r="T7167" s="6">
        <v>46.338999999999999</v>
      </c>
      <c r="U7167" s="5">
        <v>6.2729999999999994E-2</v>
      </c>
      <c r="V7167" s="6">
        <v>3.1539999999999999</v>
      </c>
      <c r="W7167" s="5">
        <v>3.3020000000000001E-2</v>
      </c>
      <c r="X7167" s="6">
        <v>0.65100000000000002</v>
      </c>
      <c r="Y7167" s="5">
        <v>0.12299</v>
      </c>
      <c r="Z7167" s="6">
        <v>15.254</v>
      </c>
      <c r="AA7167" s="5">
        <v>0.16672000000000001</v>
      </c>
      <c r="AB7167" s="6">
        <v>31.675000000000001</v>
      </c>
      <c r="AC7167" s="5">
        <v>0.31918000000000002</v>
      </c>
      <c r="AD7167" s="6">
        <v>77.721999999999994</v>
      </c>
      <c r="AE7167" s="5">
        <v>0.16825999999999999</v>
      </c>
      <c r="AF7167" s="6">
        <v>20.314</v>
      </c>
    </row>
    <row r="7168" spans="1:32" x14ac:dyDescent="0.35">
      <c r="B7168" s="1" t="s">
        <v>1679</v>
      </c>
      <c r="C7168" s="5">
        <v>0.21274999999999999</v>
      </c>
      <c r="D7168" s="6">
        <v>299.75900000000001</v>
      </c>
      <c r="E7168" s="5">
        <v>0.14616999999999999</v>
      </c>
      <c r="F7168" s="6">
        <v>9.266</v>
      </c>
      <c r="G7168" s="5">
        <v>0.22287999999999999</v>
      </c>
      <c r="H7168" s="6">
        <v>24.536000000000001</v>
      </c>
      <c r="I7168" s="5">
        <v>0.15564</v>
      </c>
      <c r="J7168" s="6">
        <v>9.5030000000000001</v>
      </c>
      <c r="K7168" s="5">
        <v>8.3430000000000004E-2</v>
      </c>
      <c r="L7168" s="6">
        <v>6.7560000000000002</v>
      </c>
      <c r="M7168" s="5">
        <v>0.22542999999999999</v>
      </c>
      <c r="N7168" s="6">
        <v>13.472</v>
      </c>
      <c r="O7168" s="5">
        <v>0.15314</v>
      </c>
      <c r="P7168" s="6">
        <v>6.9740000000000002</v>
      </c>
      <c r="Q7168" s="5">
        <v>0.19772000000000001</v>
      </c>
      <c r="R7168" s="6">
        <v>11.305</v>
      </c>
      <c r="S7168" s="5">
        <v>0.23522000000000001</v>
      </c>
      <c r="T7168" s="6">
        <v>42.985999999999997</v>
      </c>
      <c r="U7168" s="5">
        <v>0.15515999999999999</v>
      </c>
      <c r="V7168" s="6">
        <v>7.8010000000000002</v>
      </c>
      <c r="W7168" s="5">
        <v>0.16339999999999999</v>
      </c>
      <c r="X7168" s="6">
        <v>3.222</v>
      </c>
      <c r="Y7168" s="5">
        <v>0.21904000000000001</v>
      </c>
      <c r="Z7168" s="6">
        <v>27.167000000000002</v>
      </c>
      <c r="AA7168" s="5">
        <v>0.28869</v>
      </c>
      <c r="AB7168" s="6">
        <v>54.847999999999999</v>
      </c>
      <c r="AC7168" s="5">
        <v>0.22292999999999999</v>
      </c>
      <c r="AD7168" s="6">
        <v>54.286000000000001</v>
      </c>
      <c r="AE7168" s="5">
        <v>0.22894</v>
      </c>
      <c r="AF7168" s="6">
        <v>27.638999999999999</v>
      </c>
    </row>
    <row r="7169" spans="1:32" x14ac:dyDescent="0.35">
      <c r="B7169" s="1" t="s">
        <v>1680</v>
      </c>
      <c r="C7169" s="5">
        <v>0.18259</v>
      </c>
      <c r="D7169" s="6">
        <v>257.262</v>
      </c>
      <c r="E7169" s="5">
        <v>0.12057</v>
      </c>
      <c r="F7169" s="6">
        <v>7.6429999999999998</v>
      </c>
      <c r="G7169" s="5">
        <v>0.26322000000000001</v>
      </c>
      <c r="H7169" s="6">
        <v>28.975999999999999</v>
      </c>
      <c r="I7169" s="5">
        <v>0.21396000000000001</v>
      </c>
      <c r="J7169" s="6">
        <v>13.064</v>
      </c>
      <c r="K7169" s="5">
        <v>8.029E-2</v>
      </c>
      <c r="L7169" s="6">
        <v>6.5019999999999998</v>
      </c>
      <c r="M7169" s="5">
        <v>0.19524</v>
      </c>
      <c r="N7169" s="6">
        <v>11.667999999999999</v>
      </c>
      <c r="O7169" s="5">
        <v>0.22106000000000001</v>
      </c>
      <c r="P7169" s="6">
        <v>10.067</v>
      </c>
      <c r="Q7169" s="5">
        <v>0.10464</v>
      </c>
      <c r="R7169" s="6">
        <v>5.9829999999999997</v>
      </c>
      <c r="S7169" s="5">
        <v>0.12826000000000001</v>
      </c>
      <c r="T7169" s="6">
        <v>23.44</v>
      </c>
      <c r="U7169" s="5">
        <v>0.29858000000000001</v>
      </c>
      <c r="V7169" s="6">
        <v>15.012</v>
      </c>
      <c r="W7169" s="5">
        <v>0.25155</v>
      </c>
      <c r="X7169" s="6">
        <v>4.96</v>
      </c>
      <c r="Y7169" s="5">
        <v>0.23419000000000001</v>
      </c>
      <c r="Z7169" s="6">
        <v>29.045999999999999</v>
      </c>
      <c r="AA7169" s="5">
        <v>0.22819</v>
      </c>
      <c r="AB7169" s="6">
        <v>43.353000000000002</v>
      </c>
      <c r="AC7169" s="5">
        <v>0.10725999999999999</v>
      </c>
      <c r="AD7169" s="6">
        <v>26.117999999999999</v>
      </c>
      <c r="AE7169" s="5">
        <v>0.26035000000000003</v>
      </c>
      <c r="AF7169" s="6">
        <v>31.431000000000001</v>
      </c>
    </row>
    <row r="7170" spans="1:32" x14ac:dyDescent="0.35">
      <c r="B7170" s="1" t="s">
        <v>1681</v>
      </c>
      <c r="C7170" s="5">
        <v>0.18190999999999999</v>
      </c>
      <c r="D7170" s="6">
        <v>256.30700000000002</v>
      </c>
      <c r="E7170" s="5">
        <v>0.21604000000000001</v>
      </c>
      <c r="F7170" s="6">
        <v>13.695</v>
      </c>
      <c r="G7170" s="5">
        <v>0.16386999999999999</v>
      </c>
      <c r="H7170" s="6">
        <v>18.039000000000001</v>
      </c>
      <c r="I7170" s="5">
        <v>0.21324000000000001</v>
      </c>
      <c r="J7170" s="6">
        <v>13.02</v>
      </c>
      <c r="K7170" s="5">
        <v>3.6609999999999997E-2</v>
      </c>
      <c r="L7170" s="6">
        <v>2.9649999999999999</v>
      </c>
      <c r="M7170" s="5">
        <v>0.22472</v>
      </c>
      <c r="N7170" s="6">
        <v>13.43</v>
      </c>
      <c r="O7170" s="5">
        <v>0.28800999999999999</v>
      </c>
      <c r="P7170" s="6">
        <v>13.116</v>
      </c>
      <c r="Q7170" s="5">
        <v>0.17848</v>
      </c>
      <c r="R7170" s="6">
        <v>10.205</v>
      </c>
      <c r="S7170" s="5">
        <v>9.1429999999999997E-2</v>
      </c>
      <c r="T7170" s="6">
        <v>16.709</v>
      </c>
      <c r="U7170" s="5">
        <v>0.41431000000000001</v>
      </c>
      <c r="V7170" s="6">
        <v>20.831</v>
      </c>
      <c r="W7170" s="5">
        <v>0.45487</v>
      </c>
      <c r="X7170" s="6">
        <v>8.9689999999999994</v>
      </c>
      <c r="Y7170" s="5">
        <v>0.26090000000000002</v>
      </c>
      <c r="Z7170" s="6">
        <v>32.359000000000002</v>
      </c>
      <c r="AA7170" s="5">
        <v>0.17838999999999999</v>
      </c>
      <c r="AB7170" s="6">
        <v>33.893000000000001</v>
      </c>
      <c r="AC7170" s="5">
        <v>0.15723000000000001</v>
      </c>
      <c r="AD7170" s="6">
        <v>38.286000000000001</v>
      </c>
      <c r="AE7170" s="5">
        <v>0.17221</v>
      </c>
      <c r="AF7170" s="6">
        <v>20.79</v>
      </c>
    </row>
    <row r="7171" spans="1:32" x14ac:dyDescent="0.35">
      <c r="B7171" s="1" t="s">
        <v>442</v>
      </c>
      <c r="C7171" s="5">
        <v>0</v>
      </c>
      <c r="D7171" s="6">
        <v>0</v>
      </c>
      <c r="E7171" s="5">
        <v>0</v>
      </c>
      <c r="F7171" s="6">
        <v>0</v>
      </c>
      <c r="G7171" s="5">
        <v>0</v>
      </c>
      <c r="H7171" s="6">
        <v>0</v>
      </c>
      <c r="I7171" s="5">
        <v>0</v>
      </c>
      <c r="J7171" s="6">
        <v>0</v>
      </c>
      <c r="K7171" s="5">
        <v>0</v>
      </c>
      <c r="L7171" s="6">
        <v>0</v>
      </c>
      <c r="M7171" s="5">
        <v>0</v>
      </c>
      <c r="N7171" s="6">
        <v>0</v>
      </c>
      <c r="O7171" s="5">
        <v>0</v>
      </c>
      <c r="P7171" s="6">
        <v>0</v>
      </c>
      <c r="Q7171" s="5">
        <v>0</v>
      </c>
      <c r="R7171" s="6">
        <v>0</v>
      </c>
      <c r="S7171" s="5">
        <v>0</v>
      </c>
      <c r="T7171" s="6">
        <v>0</v>
      </c>
      <c r="U7171" s="5">
        <v>0</v>
      </c>
      <c r="V7171" s="6">
        <v>0</v>
      </c>
      <c r="W7171" s="5">
        <v>0</v>
      </c>
      <c r="X7171" s="6">
        <v>0</v>
      </c>
      <c r="Y7171" s="5">
        <v>0</v>
      </c>
      <c r="Z7171" s="6">
        <v>0</v>
      </c>
      <c r="AA7171" s="5">
        <v>0</v>
      </c>
      <c r="AB7171" s="6">
        <v>0</v>
      </c>
      <c r="AC7171" s="5">
        <v>0</v>
      </c>
      <c r="AD7171" s="6">
        <v>0</v>
      </c>
      <c r="AE7171" s="5">
        <v>0</v>
      </c>
      <c r="AF7171" s="6">
        <v>0</v>
      </c>
    </row>
    <row r="7173" spans="1:32" x14ac:dyDescent="0.35">
      <c r="B7173" s="2" t="s">
        <v>398</v>
      </c>
      <c r="D7173" s="3">
        <v>1408.9939999999999</v>
      </c>
      <c r="F7173" s="3">
        <v>63.392000000000003</v>
      </c>
      <c r="H7173" s="3">
        <v>110.084</v>
      </c>
      <c r="J7173" s="3">
        <v>61.058999999999997</v>
      </c>
      <c r="L7173" s="3">
        <v>80.981999999999999</v>
      </c>
      <c r="N7173" s="3">
        <v>59.762</v>
      </c>
      <c r="P7173" s="3">
        <v>45.54</v>
      </c>
      <c r="R7173" s="3">
        <v>57.176000000000002</v>
      </c>
      <c r="T7173" s="3">
        <v>182.751</v>
      </c>
      <c r="V7173" s="3">
        <v>50.279000000000003</v>
      </c>
      <c r="X7173" s="3">
        <v>19.718</v>
      </c>
      <c r="Z7173" s="3">
        <v>124.02800000000001</v>
      </c>
      <c r="AB7173" s="3">
        <v>189.989</v>
      </c>
      <c r="AD7173" s="3">
        <v>243.50800000000001</v>
      </c>
      <c r="AF7173" s="3">
        <v>120.727</v>
      </c>
    </row>
    <row r="7174" spans="1:32" x14ac:dyDescent="0.35">
      <c r="B7174" s="2" t="s">
        <v>399</v>
      </c>
      <c r="D7174" s="3">
        <v>1409</v>
      </c>
      <c r="F7174" s="3">
        <v>103</v>
      </c>
      <c r="H7174" s="3">
        <v>101</v>
      </c>
      <c r="J7174" s="3">
        <v>100</v>
      </c>
      <c r="L7174" s="3">
        <v>100</v>
      </c>
      <c r="N7174" s="3">
        <v>100</v>
      </c>
      <c r="P7174" s="3">
        <v>100</v>
      </c>
      <c r="R7174" s="3">
        <v>100</v>
      </c>
      <c r="T7174" s="3">
        <v>104</v>
      </c>
      <c r="V7174" s="3">
        <v>101</v>
      </c>
      <c r="X7174" s="3">
        <v>100</v>
      </c>
      <c r="Z7174" s="3">
        <v>100</v>
      </c>
      <c r="AB7174" s="3">
        <v>100</v>
      </c>
      <c r="AD7174" s="3">
        <v>100</v>
      </c>
      <c r="AF7174" s="3">
        <v>100</v>
      </c>
    </row>
    <row r="7176" spans="1:32" x14ac:dyDescent="0.35">
      <c r="A7176" s="3" t="s">
        <v>1682</v>
      </c>
      <c r="B7176" s="2" t="s">
        <v>1683</v>
      </c>
    </row>
    <row r="7178" spans="1:32" x14ac:dyDescent="0.35">
      <c r="B7178" s="1" t="s">
        <v>1684</v>
      </c>
      <c r="C7178" s="5">
        <v>8.8020000000000001E-2</v>
      </c>
      <c r="D7178" s="6">
        <v>124.01600000000001</v>
      </c>
      <c r="E7178" s="5">
        <v>0.23285</v>
      </c>
      <c r="F7178" s="6">
        <v>14.760999999999999</v>
      </c>
      <c r="G7178" s="5">
        <v>5.6680000000000001E-2</v>
      </c>
      <c r="H7178" s="6">
        <v>6.24</v>
      </c>
      <c r="I7178" s="5">
        <v>0.19939999999999999</v>
      </c>
      <c r="J7178" s="6">
        <v>12.175000000000001</v>
      </c>
      <c r="K7178" s="5">
        <v>4.6289999999999998E-2</v>
      </c>
      <c r="L7178" s="6">
        <v>3.7490000000000001</v>
      </c>
      <c r="M7178" s="5">
        <v>7.5009999999999993E-2</v>
      </c>
      <c r="N7178" s="6">
        <v>4.4829999999999997</v>
      </c>
      <c r="O7178" s="5">
        <v>0.11162</v>
      </c>
      <c r="P7178" s="6">
        <v>5.0830000000000002</v>
      </c>
      <c r="Q7178" s="5">
        <v>0.15143000000000001</v>
      </c>
      <c r="R7178" s="6">
        <v>8.6579999999999995</v>
      </c>
      <c r="S7178" s="5">
        <v>7.1749999999999994E-2</v>
      </c>
      <c r="T7178" s="6">
        <v>13.112</v>
      </c>
      <c r="U7178" s="5">
        <v>7.5859999999999997E-2</v>
      </c>
      <c r="V7178" s="6">
        <v>3.8140000000000001</v>
      </c>
      <c r="W7178" s="5">
        <v>4.9189999999999998E-2</v>
      </c>
      <c r="X7178" s="6">
        <v>0.97</v>
      </c>
      <c r="Y7178" s="5">
        <v>8.1970000000000001E-2</v>
      </c>
      <c r="Z7178" s="6">
        <v>10.166</v>
      </c>
      <c r="AA7178" s="5">
        <v>7.6230000000000006E-2</v>
      </c>
      <c r="AB7178" s="6">
        <v>14.481999999999999</v>
      </c>
      <c r="AC7178" s="5">
        <v>8.2650000000000001E-2</v>
      </c>
      <c r="AD7178" s="6">
        <v>20.126000000000001</v>
      </c>
      <c r="AE7178" s="5">
        <v>5.1339999999999997E-2</v>
      </c>
      <c r="AF7178" s="6">
        <v>6.1980000000000004</v>
      </c>
    </row>
    <row r="7179" spans="1:32" x14ac:dyDescent="0.35">
      <c r="B7179" s="1" t="s">
        <v>1685</v>
      </c>
      <c r="C7179" s="5">
        <v>0.39401000000000003</v>
      </c>
      <c r="D7179" s="6">
        <v>555.15899999999999</v>
      </c>
      <c r="E7179" s="5">
        <v>0.43820999999999999</v>
      </c>
      <c r="F7179" s="6">
        <v>27.779</v>
      </c>
      <c r="G7179" s="5">
        <v>0.42386000000000001</v>
      </c>
      <c r="H7179" s="6">
        <v>46.66</v>
      </c>
      <c r="I7179" s="5">
        <v>0.48602000000000001</v>
      </c>
      <c r="J7179" s="6">
        <v>29.675999999999998</v>
      </c>
      <c r="K7179" s="5">
        <v>0.56418000000000001</v>
      </c>
      <c r="L7179" s="6">
        <v>45.688000000000002</v>
      </c>
      <c r="M7179" s="5">
        <v>0.43934000000000001</v>
      </c>
      <c r="N7179" s="6">
        <v>26.256</v>
      </c>
      <c r="O7179" s="5">
        <v>0.42948999999999998</v>
      </c>
      <c r="P7179" s="6">
        <v>19.559000000000001</v>
      </c>
      <c r="Q7179" s="5">
        <v>0.44835000000000003</v>
      </c>
      <c r="R7179" s="6">
        <v>25.635000000000002</v>
      </c>
      <c r="S7179" s="5">
        <v>0.39424999999999999</v>
      </c>
      <c r="T7179" s="6">
        <v>72.05</v>
      </c>
      <c r="U7179" s="5">
        <v>0.33357999999999999</v>
      </c>
      <c r="V7179" s="6">
        <v>16.771999999999998</v>
      </c>
      <c r="W7179" s="5">
        <v>0.47256999999999999</v>
      </c>
      <c r="X7179" s="6">
        <v>9.3179999999999996</v>
      </c>
      <c r="Y7179" s="5">
        <v>0.30262</v>
      </c>
      <c r="Z7179" s="6">
        <v>37.533000000000001</v>
      </c>
      <c r="AA7179" s="5">
        <v>0.43071999999999999</v>
      </c>
      <c r="AB7179" s="6">
        <v>81.832999999999998</v>
      </c>
      <c r="AC7179" s="5">
        <v>0.35037000000000001</v>
      </c>
      <c r="AD7179" s="6">
        <v>85.317999999999998</v>
      </c>
      <c r="AE7179" s="5">
        <v>0.25746000000000002</v>
      </c>
      <c r="AF7179" s="6">
        <v>31.082000000000001</v>
      </c>
    </row>
    <row r="7180" spans="1:32" x14ac:dyDescent="0.35">
      <c r="B7180" s="1" t="s">
        <v>1686</v>
      </c>
      <c r="C7180" s="5">
        <v>0.33349000000000001</v>
      </c>
      <c r="D7180" s="6">
        <v>469.89100000000002</v>
      </c>
      <c r="E7180" s="5">
        <v>0.19824</v>
      </c>
      <c r="F7180" s="6">
        <v>12.567</v>
      </c>
      <c r="G7180" s="5">
        <v>0.37241999999999997</v>
      </c>
      <c r="H7180" s="6">
        <v>40.997</v>
      </c>
      <c r="I7180" s="5">
        <v>0.20705999999999999</v>
      </c>
      <c r="J7180" s="6">
        <v>12.643000000000001</v>
      </c>
      <c r="K7180" s="5">
        <v>0.30312</v>
      </c>
      <c r="L7180" s="6">
        <v>24.547000000000001</v>
      </c>
      <c r="M7180" s="5">
        <v>0.32628000000000001</v>
      </c>
      <c r="N7180" s="6">
        <v>19.498999999999999</v>
      </c>
      <c r="O7180" s="5">
        <v>0.31849</v>
      </c>
      <c r="P7180" s="6">
        <v>14.504</v>
      </c>
      <c r="Q7180" s="5">
        <v>0.27148</v>
      </c>
      <c r="R7180" s="6">
        <v>15.522</v>
      </c>
      <c r="S7180" s="5">
        <v>0.30890000000000001</v>
      </c>
      <c r="T7180" s="6">
        <v>56.451999999999998</v>
      </c>
      <c r="U7180" s="5">
        <v>0.40954000000000002</v>
      </c>
      <c r="V7180" s="6">
        <v>20.591000000000001</v>
      </c>
      <c r="W7180" s="5">
        <v>0.28147</v>
      </c>
      <c r="X7180" s="6">
        <v>5.55</v>
      </c>
      <c r="Y7180" s="5">
        <v>0.34965000000000002</v>
      </c>
      <c r="Z7180" s="6">
        <v>43.366999999999997</v>
      </c>
      <c r="AA7180" s="5">
        <v>0.33011000000000001</v>
      </c>
      <c r="AB7180" s="6">
        <v>62.718000000000004</v>
      </c>
      <c r="AC7180" s="5">
        <v>0.37896999999999997</v>
      </c>
      <c r="AD7180" s="6">
        <v>92.283000000000001</v>
      </c>
      <c r="AE7180" s="5">
        <v>0.40298</v>
      </c>
      <c r="AF7180" s="6">
        <v>48.65</v>
      </c>
    </row>
    <row r="7181" spans="1:32" x14ac:dyDescent="0.35">
      <c r="B7181" s="1" t="s">
        <v>1687</v>
      </c>
      <c r="C7181" s="5">
        <v>9.3299999999999994E-2</v>
      </c>
      <c r="D7181" s="6">
        <v>131.45400000000001</v>
      </c>
      <c r="E7181" s="5">
        <v>7.8350000000000003E-2</v>
      </c>
      <c r="F7181" s="6">
        <v>4.9669999999999996</v>
      </c>
      <c r="G7181" s="5">
        <v>9.6430000000000002E-2</v>
      </c>
      <c r="H7181" s="6">
        <v>10.615</v>
      </c>
      <c r="I7181" s="5">
        <v>8.0299999999999996E-2</v>
      </c>
      <c r="J7181" s="6">
        <v>4.9029999999999996</v>
      </c>
      <c r="K7181" s="5">
        <v>5.176E-2</v>
      </c>
      <c r="L7181" s="6">
        <v>4.1920000000000002</v>
      </c>
      <c r="M7181" s="5">
        <v>8.4570000000000006E-2</v>
      </c>
      <c r="N7181" s="6">
        <v>5.0540000000000003</v>
      </c>
      <c r="O7181" s="5">
        <v>4.2599999999999999E-2</v>
      </c>
      <c r="P7181" s="6">
        <v>1.94</v>
      </c>
      <c r="Q7181" s="5">
        <v>7.5850000000000001E-2</v>
      </c>
      <c r="R7181" s="6">
        <v>4.3369999999999997</v>
      </c>
      <c r="S7181" s="5">
        <v>0.10432</v>
      </c>
      <c r="T7181" s="6">
        <v>19.065000000000001</v>
      </c>
      <c r="U7181" s="5">
        <v>6.2289999999999998E-2</v>
      </c>
      <c r="V7181" s="6">
        <v>3.1320000000000001</v>
      </c>
      <c r="W7181" s="5">
        <v>4.3720000000000002E-2</v>
      </c>
      <c r="X7181" s="6">
        <v>0.86199999999999999</v>
      </c>
      <c r="Y7181" s="5">
        <v>0.19944000000000001</v>
      </c>
      <c r="Z7181" s="6">
        <v>24.736000000000001</v>
      </c>
      <c r="AA7181" s="5">
        <v>9.9379999999999996E-2</v>
      </c>
      <c r="AB7181" s="6">
        <v>18.881</v>
      </c>
      <c r="AC7181" s="5">
        <v>4.9979999999999997E-2</v>
      </c>
      <c r="AD7181" s="6">
        <v>12.170999999999999</v>
      </c>
      <c r="AE7181" s="5">
        <v>0.13747999999999999</v>
      </c>
      <c r="AF7181" s="6">
        <v>16.597999999999999</v>
      </c>
    </row>
    <row r="7182" spans="1:32" x14ac:dyDescent="0.35">
      <c r="B7182" s="1" t="s">
        <v>1688</v>
      </c>
      <c r="C7182" s="5">
        <v>5.4600000000000003E-2</v>
      </c>
      <c r="D7182" s="6">
        <v>76.936000000000007</v>
      </c>
      <c r="E7182" s="5">
        <v>2.7310000000000001E-2</v>
      </c>
      <c r="F7182" s="6">
        <v>1.7310000000000001</v>
      </c>
      <c r="G7182" s="5">
        <v>0</v>
      </c>
      <c r="H7182" s="6">
        <v>0</v>
      </c>
      <c r="I7182" s="5">
        <v>1.069E-2</v>
      </c>
      <c r="J7182" s="6">
        <v>0.65300000000000002</v>
      </c>
      <c r="K7182" s="5">
        <v>2.0750000000000001E-2</v>
      </c>
      <c r="L7182" s="6">
        <v>1.68</v>
      </c>
      <c r="M7182" s="5">
        <v>3.526E-2</v>
      </c>
      <c r="N7182" s="6">
        <v>2.1070000000000002</v>
      </c>
      <c r="O7182" s="5">
        <v>3.6060000000000002E-2</v>
      </c>
      <c r="P7182" s="6">
        <v>1.6419999999999999</v>
      </c>
      <c r="Q7182" s="5">
        <v>3.8199999999999998E-2</v>
      </c>
      <c r="R7182" s="6">
        <v>2.1840000000000002</v>
      </c>
      <c r="S7182" s="5">
        <v>5.4260000000000003E-2</v>
      </c>
      <c r="T7182" s="6">
        <v>9.9160000000000004</v>
      </c>
      <c r="U7182" s="5">
        <v>5.7639999999999997E-2</v>
      </c>
      <c r="V7182" s="6">
        <v>2.8980000000000001</v>
      </c>
      <c r="W7182" s="5">
        <v>6.5629999999999994E-2</v>
      </c>
      <c r="X7182" s="6">
        <v>1.294</v>
      </c>
      <c r="Y7182" s="5">
        <v>3.7150000000000002E-2</v>
      </c>
      <c r="Z7182" s="6">
        <v>4.6079999999999997</v>
      </c>
      <c r="AA7182" s="5">
        <v>6.3560000000000005E-2</v>
      </c>
      <c r="AB7182" s="6">
        <v>12.074999999999999</v>
      </c>
      <c r="AC7182" s="5">
        <v>9.1819999999999999E-2</v>
      </c>
      <c r="AD7182" s="6">
        <v>22.358000000000001</v>
      </c>
      <c r="AE7182" s="5">
        <v>0.11423</v>
      </c>
      <c r="AF7182" s="6">
        <v>13.791</v>
      </c>
    </row>
    <row r="7183" spans="1:32" x14ac:dyDescent="0.35">
      <c r="B7183" s="1" t="s">
        <v>442</v>
      </c>
      <c r="C7183" s="5">
        <v>3.6580000000000001E-2</v>
      </c>
      <c r="D7183" s="6">
        <v>51.537999999999997</v>
      </c>
      <c r="E7183" s="5">
        <v>2.503E-2</v>
      </c>
      <c r="F7183" s="6">
        <v>1.587</v>
      </c>
      <c r="G7183" s="5">
        <v>5.0619999999999998E-2</v>
      </c>
      <c r="H7183" s="6">
        <v>5.5720000000000001</v>
      </c>
      <c r="I7183" s="5">
        <v>1.6539999999999999E-2</v>
      </c>
      <c r="J7183" s="6">
        <v>1.01</v>
      </c>
      <c r="K7183" s="5">
        <v>1.3899999999999999E-2</v>
      </c>
      <c r="L7183" s="6">
        <v>1.1259999999999999</v>
      </c>
      <c r="M7183" s="5">
        <v>3.9539999999999999E-2</v>
      </c>
      <c r="N7183" s="6">
        <v>2.363</v>
      </c>
      <c r="O7183" s="5">
        <v>6.1749999999999999E-2</v>
      </c>
      <c r="P7183" s="6">
        <v>2.8119999999999998</v>
      </c>
      <c r="Q7183" s="5">
        <v>1.4710000000000001E-2</v>
      </c>
      <c r="R7183" s="6">
        <v>0.84099999999999997</v>
      </c>
      <c r="S7183" s="5">
        <v>6.651E-2</v>
      </c>
      <c r="T7183" s="6">
        <v>12.154999999999999</v>
      </c>
      <c r="U7183" s="5">
        <v>6.1080000000000002E-2</v>
      </c>
      <c r="V7183" s="6">
        <v>3.0710000000000002</v>
      </c>
      <c r="W7183" s="5">
        <v>8.7429999999999994E-2</v>
      </c>
      <c r="X7183" s="6">
        <v>1.724</v>
      </c>
      <c r="Y7183" s="5">
        <v>2.9170000000000001E-2</v>
      </c>
      <c r="Z7183" s="6">
        <v>3.6179999999999999</v>
      </c>
      <c r="AA7183" s="5">
        <v>0</v>
      </c>
      <c r="AB7183" s="6">
        <v>0</v>
      </c>
      <c r="AC7183" s="5">
        <v>4.6210000000000001E-2</v>
      </c>
      <c r="AD7183" s="6">
        <v>11.252000000000001</v>
      </c>
      <c r="AE7183" s="5">
        <v>3.6510000000000001E-2</v>
      </c>
      <c r="AF7183" s="6">
        <v>4.4080000000000004</v>
      </c>
    </row>
    <row r="7185" spans="1:32" x14ac:dyDescent="0.35">
      <c r="B7185" s="2" t="s">
        <v>398</v>
      </c>
      <c r="D7185" s="3">
        <v>1408.9939999999999</v>
      </c>
      <c r="F7185" s="3">
        <v>63.392000000000003</v>
      </c>
      <c r="H7185" s="3">
        <v>110.084</v>
      </c>
      <c r="J7185" s="3">
        <v>61.058999999999997</v>
      </c>
      <c r="L7185" s="3">
        <v>80.981999999999999</v>
      </c>
      <c r="N7185" s="3">
        <v>59.762</v>
      </c>
      <c r="P7185" s="3">
        <v>45.54</v>
      </c>
      <c r="R7185" s="3">
        <v>57.176000000000002</v>
      </c>
      <c r="T7185" s="3">
        <v>182.751</v>
      </c>
      <c r="V7185" s="3">
        <v>50.279000000000003</v>
      </c>
      <c r="X7185" s="3">
        <v>19.718</v>
      </c>
      <c r="Z7185" s="3">
        <v>124.02800000000001</v>
      </c>
      <c r="AB7185" s="3">
        <v>189.989</v>
      </c>
      <c r="AD7185" s="3">
        <v>243.50800000000001</v>
      </c>
      <c r="AF7185" s="3">
        <v>120.727</v>
      </c>
    </row>
    <row r="7186" spans="1:32" x14ac:dyDescent="0.35">
      <c r="B7186" s="2" t="s">
        <v>399</v>
      </c>
      <c r="D7186" s="3">
        <v>1409</v>
      </c>
      <c r="F7186" s="3">
        <v>103</v>
      </c>
      <c r="H7186" s="3">
        <v>101</v>
      </c>
      <c r="J7186" s="3">
        <v>100</v>
      </c>
      <c r="L7186" s="3">
        <v>100</v>
      </c>
      <c r="N7186" s="3">
        <v>100</v>
      </c>
      <c r="P7186" s="3">
        <v>100</v>
      </c>
      <c r="R7186" s="3">
        <v>100</v>
      </c>
      <c r="T7186" s="3">
        <v>104</v>
      </c>
      <c r="V7186" s="3">
        <v>101</v>
      </c>
      <c r="X7186" s="3">
        <v>100</v>
      </c>
      <c r="Z7186" s="3">
        <v>100</v>
      </c>
      <c r="AB7186" s="3">
        <v>100</v>
      </c>
      <c r="AD7186" s="3">
        <v>100</v>
      </c>
      <c r="AF7186" s="3">
        <v>100</v>
      </c>
    </row>
    <row r="7188" spans="1:32" x14ac:dyDescent="0.35">
      <c r="A7188" s="3" t="s">
        <v>1689</v>
      </c>
      <c r="B7188" s="2" t="s">
        <v>1690</v>
      </c>
    </row>
    <row r="7190" spans="1:32" x14ac:dyDescent="0.35">
      <c r="B7190" s="1" t="s">
        <v>1691</v>
      </c>
      <c r="C7190" s="5">
        <v>9.8300000000000002E-3</v>
      </c>
      <c r="D7190" s="6">
        <v>13.852</v>
      </c>
      <c r="E7190" s="5">
        <v>0</v>
      </c>
      <c r="F7190" s="6">
        <v>0</v>
      </c>
      <c r="G7190" s="5">
        <v>0</v>
      </c>
      <c r="H7190" s="6">
        <v>0</v>
      </c>
      <c r="I7190" s="5">
        <v>0</v>
      </c>
      <c r="J7190" s="6">
        <v>0</v>
      </c>
      <c r="K7190" s="5">
        <v>0</v>
      </c>
      <c r="L7190" s="6">
        <v>0</v>
      </c>
      <c r="M7190" s="5">
        <v>0</v>
      </c>
      <c r="N7190" s="6">
        <v>0</v>
      </c>
      <c r="O7190" s="5">
        <v>0</v>
      </c>
      <c r="P7190" s="6">
        <v>0</v>
      </c>
      <c r="Q7190" s="5">
        <v>0</v>
      </c>
      <c r="R7190" s="6">
        <v>0</v>
      </c>
      <c r="S7190" s="5">
        <v>0</v>
      </c>
      <c r="T7190" s="6">
        <v>0</v>
      </c>
      <c r="U7190" s="5">
        <v>0</v>
      </c>
      <c r="V7190" s="6">
        <v>0</v>
      </c>
      <c r="W7190" s="5">
        <v>0</v>
      </c>
      <c r="X7190" s="6">
        <v>0</v>
      </c>
      <c r="Y7190" s="5">
        <v>0</v>
      </c>
      <c r="Z7190" s="6">
        <v>0</v>
      </c>
      <c r="AA7190" s="5">
        <v>0</v>
      </c>
      <c r="AB7190" s="6">
        <v>0</v>
      </c>
      <c r="AC7190" s="5">
        <v>5.6890000000000003E-2</v>
      </c>
      <c r="AD7190" s="6">
        <v>13.852</v>
      </c>
      <c r="AE7190" s="5">
        <v>0</v>
      </c>
      <c r="AF7190" s="6">
        <v>0</v>
      </c>
    </row>
    <row r="7191" spans="1:32" x14ac:dyDescent="0.35">
      <c r="B7191" s="1" t="s">
        <v>1692</v>
      </c>
      <c r="C7191" s="5">
        <v>6.4599999999999996E-3</v>
      </c>
      <c r="D7191" s="6">
        <v>9.0960000000000001</v>
      </c>
      <c r="E7191" s="5">
        <v>0</v>
      </c>
      <c r="F7191" s="6">
        <v>0</v>
      </c>
      <c r="G7191" s="5">
        <v>0</v>
      </c>
      <c r="H7191" s="6">
        <v>0</v>
      </c>
      <c r="I7191" s="5">
        <v>0</v>
      </c>
      <c r="J7191" s="6">
        <v>0</v>
      </c>
      <c r="K7191" s="5">
        <v>0</v>
      </c>
      <c r="L7191" s="6">
        <v>0</v>
      </c>
      <c r="M7191" s="5">
        <v>0</v>
      </c>
      <c r="N7191" s="6">
        <v>0</v>
      </c>
      <c r="O7191" s="5">
        <v>0</v>
      </c>
      <c r="P7191" s="6">
        <v>0</v>
      </c>
      <c r="Q7191" s="5">
        <v>0</v>
      </c>
      <c r="R7191" s="6">
        <v>0</v>
      </c>
      <c r="S7191" s="5">
        <v>0</v>
      </c>
      <c r="T7191" s="6">
        <v>0</v>
      </c>
      <c r="U7191" s="5">
        <v>0</v>
      </c>
      <c r="V7191" s="6">
        <v>0</v>
      </c>
      <c r="W7191" s="5">
        <v>0</v>
      </c>
      <c r="X7191" s="6">
        <v>0</v>
      </c>
      <c r="Y7191" s="5">
        <v>0</v>
      </c>
      <c r="Z7191" s="6">
        <v>0</v>
      </c>
      <c r="AA7191" s="5">
        <v>0</v>
      </c>
      <c r="AB7191" s="6">
        <v>0</v>
      </c>
      <c r="AC7191" s="5">
        <v>3.7350000000000001E-2</v>
      </c>
      <c r="AD7191" s="6">
        <v>9.0960000000000001</v>
      </c>
      <c r="AE7191" s="5">
        <v>0</v>
      </c>
      <c r="AF7191" s="6">
        <v>0</v>
      </c>
    </row>
    <row r="7192" spans="1:32" x14ac:dyDescent="0.35">
      <c r="B7192" s="1" t="s">
        <v>1693</v>
      </c>
      <c r="C7192" s="5">
        <v>8.8100000000000001E-3</v>
      </c>
      <c r="D7192" s="6">
        <v>12.412000000000001</v>
      </c>
      <c r="E7192" s="5">
        <v>0</v>
      </c>
      <c r="F7192" s="6">
        <v>0</v>
      </c>
      <c r="G7192" s="5">
        <v>0</v>
      </c>
      <c r="H7192" s="6">
        <v>0</v>
      </c>
      <c r="I7192" s="5">
        <v>0</v>
      </c>
      <c r="J7192" s="6">
        <v>0</v>
      </c>
      <c r="K7192" s="5">
        <v>0</v>
      </c>
      <c r="L7192" s="6">
        <v>0</v>
      </c>
      <c r="M7192" s="5">
        <v>0</v>
      </c>
      <c r="N7192" s="6">
        <v>0</v>
      </c>
      <c r="O7192" s="5">
        <v>0</v>
      </c>
      <c r="P7192" s="6">
        <v>0</v>
      </c>
      <c r="Q7192" s="5">
        <v>0</v>
      </c>
      <c r="R7192" s="6">
        <v>0</v>
      </c>
      <c r="S7192" s="5">
        <v>0</v>
      </c>
      <c r="T7192" s="6">
        <v>0</v>
      </c>
      <c r="U7192" s="5">
        <v>0</v>
      </c>
      <c r="V7192" s="6">
        <v>0</v>
      </c>
      <c r="W7192" s="5">
        <v>0</v>
      </c>
      <c r="X7192" s="6">
        <v>0</v>
      </c>
      <c r="Y7192" s="5">
        <v>0</v>
      </c>
      <c r="Z7192" s="6">
        <v>0</v>
      </c>
      <c r="AA7192" s="5">
        <v>0</v>
      </c>
      <c r="AB7192" s="6">
        <v>0</v>
      </c>
      <c r="AC7192" s="5">
        <v>5.0970000000000001E-2</v>
      </c>
      <c r="AD7192" s="6">
        <v>12.412000000000001</v>
      </c>
      <c r="AE7192" s="5">
        <v>0</v>
      </c>
      <c r="AF7192" s="6">
        <v>0</v>
      </c>
    </row>
    <row r="7193" spans="1:32" x14ac:dyDescent="0.35">
      <c r="B7193" s="1" t="s">
        <v>1694</v>
      </c>
      <c r="C7193" s="5">
        <v>1.9900000000000001E-2</v>
      </c>
      <c r="D7193" s="6">
        <v>28.042999999999999</v>
      </c>
      <c r="E7193" s="5">
        <v>0</v>
      </c>
      <c r="F7193" s="6">
        <v>0</v>
      </c>
      <c r="G7193" s="5">
        <v>0</v>
      </c>
      <c r="H7193" s="6">
        <v>0</v>
      </c>
      <c r="I7193" s="5">
        <v>0</v>
      </c>
      <c r="J7193" s="6">
        <v>0</v>
      </c>
      <c r="K7193" s="5">
        <v>0</v>
      </c>
      <c r="L7193" s="6">
        <v>0</v>
      </c>
      <c r="M7193" s="5">
        <v>0</v>
      </c>
      <c r="N7193" s="6">
        <v>0</v>
      </c>
      <c r="O7193" s="5">
        <v>0</v>
      </c>
      <c r="P7193" s="6">
        <v>0</v>
      </c>
      <c r="Q7193" s="5">
        <v>0</v>
      </c>
      <c r="R7193" s="6">
        <v>0</v>
      </c>
      <c r="S7193" s="5">
        <v>0</v>
      </c>
      <c r="T7193" s="6">
        <v>0</v>
      </c>
      <c r="U7193" s="5">
        <v>0</v>
      </c>
      <c r="V7193" s="6">
        <v>0</v>
      </c>
      <c r="W7193" s="5">
        <v>0</v>
      </c>
      <c r="X7193" s="6">
        <v>0</v>
      </c>
      <c r="Y7193" s="5">
        <v>0</v>
      </c>
      <c r="Z7193" s="6">
        <v>0</v>
      </c>
      <c r="AA7193" s="5">
        <v>0</v>
      </c>
      <c r="AB7193" s="6">
        <v>0</v>
      </c>
      <c r="AC7193" s="5">
        <v>0.11516</v>
      </c>
      <c r="AD7193" s="6">
        <v>28.042999999999999</v>
      </c>
      <c r="AE7193" s="5">
        <v>0</v>
      </c>
      <c r="AF7193" s="6">
        <v>0</v>
      </c>
    </row>
    <row r="7194" spans="1:32" x14ac:dyDescent="0.35">
      <c r="B7194" s="1" t="s">
        <v>1695</v>
      </c>
      <c r="C7194" s="5">
        <v>8.8999999999999999E-3</v>
      </c>
      <c r="D7194" s="6">
        <v>12.547000000000001</v>
      </c>
      <c r="E7194" s="5">
        <v>0</v>
      </c>
      <c r="F7194" s="6">
        <v>0</v>
      </c>
      <c r="G7194" s="5">
        <v>0</v>
      </c>
      <c r="H7194" s="6">
        <v>0</v>
      </c>
      <c r="I7194" s="5">
        <v>0</v>
      </c>
      <c r="J7194" s="6">
        <v>0</v>
      </c>
      <c r="K7194" s="5">
        <v>0</v>
      </c>
      <c r="L7194" s="6">
        <v>0</v>
      </c>
      <c r="M7194" s="5">
        <v>0</v>
      </c>
      <c r="N7194" s="6">
        <v>0</v>
      </c>
      <c r="O7194" s="5">
        <v>0</v>
      </c>
      <c r="P7194" s="6">
        <v>0</v>
      </c>
      <c r="Q7194" s="5">
        <v>0</v>
      </c>
      <c r="R7194" s="6">
        <v>0</v>
      </c>
      <c r="S7194" s="5">
        <v>0</v>
      </c>
      <c r="T7194" s="6">
        <v>0</v>
      </c>
      <c r="U7194" s="5">
        <v>0</v>
      </c>
      <c r="V7194" s="6">
        <v>0</v>
      </c>
      <c r="W7194" s="5">
        <v>0</v>
      </c>
      <c r="X7194" s="6">
        <v>0</v>
      </c>
      <c r="Y7194" s="5">
        <v>0</v>
      </c>
      <c r="Z7194" s="6">
        <v>0</v>
      </c>
      <c r="AA7194" s="5">
        <v>0</v>
      </c>
      <c r="AB7194" s="6">
        <v>0</v>
      </c>
      <c r="AC7194" s="5">
        <v>5.1529999999999999E-2</v>
      </c>
      <c r="AD7194" s="6">
        <v>12.547000000000001</v>
      </c>
      <c r="AE7194" s="5">
        <v>0</v>
      </c>
      <c r="AF7194" s="6">
        <v>0</v>
      </c>
    </row>
    <row r="7195" spans="1:32" x14ac:dyDescent="0.35">
      <c r="B7195" s="1" t="s">
        <v>1696</v>
      </c>
      <c r="C7195" s="5">
        <v>6.4900000000000001E-3</v>
      </c>
      <c r="D7195" s="6">
        <v>9.1440000000000001</v>
      </c>
      <c r="E7195" s="5">
        <v>0</v>
      </c>
      <c r="F7195" s="6">
        <v>0</v>
      </c>
      <c r="G7195" s="5">
        <v>0</v>
      </c>
      <c r="H7195" s="6">
        <v>0</v>
      </c>
      <c r="I7195" s="5">
        <v>0</v>
      </c>
      <c r="J7195" s="6">
        <v>0</v>
      </c>
      <c r="K7195" s="5">
        <v>0</v>
      </c>
      <c r="L7195" s="6">
        <v>0</v>
      </c>
      <c r="M7195" s="5">
        <v>0</v>
      </c>
      <c r="N7195" s="6">
        <v>0</v>
      </c>
      <c r="O7195" s="5">
        <v>0</v>
      </c>
      <c r="P7195" s="6">
        <v>0</v>
      </c>
      <c r="Q7195" s="5">
        <v>0</v>
      </c>
      <c r="R7195" s="6">
        <v>0</v>
      </c>
      <c r="S7195" s="5">
        <v>0</v>
      </c>
      <c r="T7195" s="6">
        <v>0</v>
      </c>
      <c r="U7195" s="5">
        <v>0</v>
      </c>
      <c r="V7195" s="6">
        <v>0</v>
      </c>
      <c r="W7195" s="5">
        <v>0</v>
      </c>
      <c r="X7195" s="6">
        <v>0</v>
      </c>
      <c r="Y7195" s="5">
        <v>0</v>
      </c>
      <c r="Z7195" s="6">
        <v>0</v>
      </c>
      <c r="AA7195" s="5">
        <v>0</v>
      </c>
      <c r="AB7195" s="6">
        <v>0</v>
      </c>
      <c r="AC7195" s="5">
        <v>3.755E-2</v>
      </c>
      <c r="AD7195" s="6">
        <v>9.1440000000000001</v>
      </c>
      <c r="AE7195" s="5">
        <v>0</v>
      </c>
      <c r="AF7195" s="6">
        <v>0</v>
      </c>
    </row>
    <row r="7196" spans="1:32" x14ac:dyDescent="0.35">
      <c r="B7196" s="1" t="s">
        <v>1697</v>
      </c>
      <c r="C7196" s="5">
        <v>1.7350000000000001E-2</v>
      </c>
      <c r="D7196" s="6">
        <v>24.44</v>
      </c>
      <c r="E7196" s="5">
        <v>0</v>
      </c>
      <c r="F7196" s="6">
        <v>0</v>
      </c>
      <c r="G7196" s="5">
        <v>0</v>
      </c>
      <c r="H7196" s="6">
        <v>0</v>
      </c>
      <c r="I7196" s="5">
        <v>0</v>
      </c>
      <c r="J7196" s="6">
        <v>0</v>
      </c>
      <c r="K7196" s="5">
        <v>0</v>
      </c>
      <c r="L7196" s="6">
        <v>0</v>
      </c>
      <c r="M7196" s="5">
        <v>0</v>
      </c>
      <c r="N7196" s="6">
        <v>0</v>
      </c>
      <c r="O7196" s="5">
        <v>0</v>
      </c>
      <c r="P7196" s="6">
        <v>0</v>
      </c>
      <c r="Q7196" s="5">
        <v>0</v>
      </c>
      <c r="R7196" s="6">
        <v>0</v>
      </c>
      <c r="S7196" s="5">
        <v>0</v>
      </c>
      <c r="T7196" s="6">
        <v>0</v>
      </c>
      <c r="U7196" s="5">
        <v>0</v>
      </c>
      <c r="V7196" s="6">
        <v>0</v>
      </c>
      <c r="W7196" s="5">
        <v>0</v>
      </c>
      <c r="X7196" s="6">
        <v>0</v>
      </c>
      <c r="Y7196" s="5">
        <v>0</v>
      </c>
      <c r="Z7196" s="6">
        <v>0</v>
      </c>
      <c r="AA7196" s="5">
        <v>0</v>
      </c>
      <c r="AB7196" s="6">
        <v>0</v>
      </c>
      <c r="AC7196" s="5">
        <v>0.10037</v>
      </c>
      <c r="AD7196" s="6">
        <v>24.44</v>
      </c>
      <c r="AE7196" s="5">
        <v>0</v>
      </c>
      <c r="AF7196" s="6">
        <v>0</v>
      </c>
    </row>
    <row r="7197" spans="1:32" x14ac:dyDescent="0.35">
      <c r="B7197" s="1" t="s">
        <v>1698</v>
      </c>
      <c r="C7197" s="5">
        <v>1.374E-2</v>
      </c>
      <c r="D7197" s="6">
        <v>19.364999999999998</v>
      </c>
      <c r="E7197" s="5">
        <v>0</v>
      </c>
      <c r="F7197" s="6">
        <v>0</v>
      </c>
      <c r="G7197" s="5">
        <v>0</v>
      </c>
      <c r="H7197" s="6">
        <v>0</v>
      </c>
      <c r="I7197" s="5">
        <v>0</v>
      </c>
      <c r="J7197" s="6">
        <v>0</v>
      </c>
      <c r="K7197" s="5">
        <v>0</v>
      </c>
      <c r="L7197" s="6">
        <v>0</v>
      </c>
      <c r="M7197" s="5">
        <v>0</v>
      </c>
      <c r="N7197" s="6">
        <v>0</v>
      </c>
      <c r="O7197" s="5">
        <v>0</v>
      </c>
      <c r="P7197" s="6">
        <v>0</v>
      </c>
      <c r="Q7197" s="5">
        <v>0</v>
      </c>
      <c r="R7197" s="6">
        <v>0</v>
      </c>
      <c r="S7197" s="5">
        <v>0</v>
      </c>
      <c r="T7197" s="6">
        <v>0</v>
      </c>
      <c r="U7197" s="5">
        <v>0</v>
      </c>
      <c r="V7197" s="6">
        <v>0</v>
      </c>
      <c r="W7197" s="5">
        <v>0</v>
      </c>
      <c r="X7197" s="6">
        <v>0</v>
      </c>
      <c r="Y7197" s="5">
        <v>0</v>
      </c>
      <c r="Z7197" s="6">
        <v>0</v>
      </c>
      <c r="AA7197" s="5">
        <v>0</v>
      </c>
      <c r="AB7197" s="6">
        <v>0</v>
      </c>
      <c r="AC7197" s="5">
        <v>7.9530000000000003E-2</v>
      </c>
      <c r="AD7197" s="6">
        <v>19.364999999999998</v>
      </c>
      <c r="AE7197" s="5">
        <v>0</v>
      </c>
      <c r="AF7197" s="6">
        <v>0</v>
      </c>
    </row>
    <row r="7198" spans="1:32" x14ac:dyDescent="0.35">
      <c r="B7198" s="1" t="s">
        <v>1699</v>
      </c>
      <c r="C7198" s="5">
        <v>1.2120000000000001E-2</v>
      </c>
      <c r="D7198" s="6">
        <v>17.071000000000002</v>
      </c>
      <c r="E7198" s="5">
        <v>0</v>
      </c>
      <c r="F7198" s="6">
        <v>0</v>
      </c>
      <c r="G7198" s="5">
        <v>0</v>
      </c>
      <c r="H7198" s="6">
        <v>0</v>
      </c>
      <c r="I7198" s="5">
        <v>0</v>
      </c>
      <c r="J7198" s="6">
        <v>0</v>
      </c>
      <c r="K7198" s="5">
        <v>0</v>
      </c>
      <c r="L7198" s="6">
        <v>0</v>
      </c>
      <c r="M7198" s="5">
        <v>0</v>
      </c>
      <c r="N7198" s="6">
        <v>0</v>
      </c>
      <c r="O7198" s="5">
        <v>0</v>
      </c>
      <c r="P7198" s="6">
        <v>0</v>
      </c>
      <c r="Q7198" s="5">
        <v>0</v>
      </c>
      <c r="R7198" s="6">
        <v>0</v>
      </c>
      <c r="S7198" s="5">
        <v>0</v>
      </c>
      <c r="T7198" s="6">
        <v>0</v>
      </c>
      <c r="U7198" s="5">
        <v>0</v>
      </c>
      <c r="V7198" s="6">
        <v>0</v>
      </c>
      <c r="W7198" s="5">
        <v>0</v>
      </c>
      <c r="X7198" s="6">
        <v>0</v>
      </c>
      <c r="Y7198" s="5">
        <v>0</v>
      </c>
      <c r="Z7198" s="6">
        <v>0</v>
      </c>
      <c r="AA7198" s="5">
        <v>0</v>
      </c>
      <c r="AB7198" s="6">
        <v>0</v>
      </c>
      <c r="AC7198" s="5">
        <v>7.0099999999999996E-2</v>
      </c>
      <c r="AD7198" s="6">
        <v>17.071000000000002</v>
      </c>
      <c r="AE7198" s="5">
        <v>0</v>
      </c>
      <c r="AF7198" s="6">
        <v>0</v>
      </c>
    </row>
    <row r="7199" spans="1:32" x14ac:dyDescent="0.35">
      <c r="B7199" s="1" t="s">
        <v>1700</v>
      </c>
      <c r="C7199" s="5">
        <v>1.196E-2</v>
      </c>
      <c r="D7199" s="6">
        <v>16.852</v>
      </c>
      <c r="E7199" s="5">
        <v>0</v>
      </c>
      <c r="F7199" s="6">
        <v>0</v>
      </c>
      <c r="G7199" s="5">
        <v>0</v>
      </c>
      <c r="H7199" s="6">
        <v>0</v>
      </c>
      <c r="I7199" s="5">
        <v>0</v>
      </c>
      <c r="J7199" s="6">
        <v>0</v>
      </c>
      <c r="K7199" s="5">
        <v>0</v>
      </c>
      <c r="L7199" s="6">
        <v>0</v>
      </c>
      <c r="M7199" s="5">
        <v>0</v>
      </c>
      <c r="N7199" s="6">
        <v>0</v>
      </c>
      <c r="O7199" s="5">
        <v>0</v>
      </c>
      <c r="P7199" s="6">
        <v>0</v>
      </c>
      <c r="Q7199" s="5">
        <v>0</v>
      </c>
      <c r="R7199" s="6">
        <v>0</v>
      </c>
      <c r="S7199" s="5">
        <v>0</v>
      </c>
      <c r="T7199" s="6">
        <v>0</v>
      </c>
      <c r="U7199" s="5">
        <v>0</v>
      </c>
      <c r="V7199" s="6">
        <v>0</v>
      </c>
      <c r="W7199" s="5">
        <v>0</v>
      </c>
      <c r="X7199" s="6">
        <v>0</v>
      </c>
      <c r="Y7199" s="5">
        <v>0</v>
      </c>
      <c r="Z7199" s="6">
        <v>0</v>
      </c>
      <c r="AA7199" s="5">
        <v>0</v>
      </c>
      <c r="AB7199" s="6">
        <v>0</v>
      </c>
      <c r="AC7199" s="5">
        <v>6.9209999999999994E-2</v>
      </c>
      <c r="AD7199" s="6">
        <v>16.852</v>
      </c>
      <c r="AE7199" s="5">
        <v>0</v>
      </c>
      <c r="AF7199" s="6">
        <v>0</v>
      </c>
    </row>
    <row r="7200" spans="1:32" x14ac:dyDescent="0.35">
      <c r="B7200" s="1" t="s">
        <v>1701</v>
      </c>
      <c r="C7200" s="5">
        <v>6.8100000000000001E-3</v>
      </c>
      <c r="D7200" s="6">
        <v>9.5890000000000004</v>
      </c>
      <c r="E7200" s="5">
        <v>0</v>
      </c>
      <c r="F7200" s="6">
        <v>0</v>
      </c>
      <c r="G7200" s="5">
        <v>0</v>
      </c>
      <c r="H7200" s="6">
        <v>0</v>
      </c>
      <c r="I7200" s="5">
        <v>0</v>
      </c>
      <c r="J7200" s="6">
        <v>0</v>
      </c>
      <c r="K7200" s="5">
        <v>0</v>
      </c>
      <c r="L7200" s="6">
        <v>0</v>
      </c>
      <c r="M7200" s="5">
        <v>0</v>
      </c>
      <c r="N7200" s="6">
        <v>0</v>
      </c>
      <c r="O7200" s="5">
        <v>0</v>
      </c>
      <c r="P7200" s="6">
        <v>0</v>
      </c>
      <c r="Q7200" s="5">
        <v>0</v>
      </c>
      <c r="R7200" s="6">
        <v>0</v>
      </c>
      <c r="S7200" s="5">
        <v>0</v>
      </c>
      <c r="T7200" s="6">
        <v>0</v>
      </c>
      <c r="U7200" s="5">
        <v>0</v>
      </c>
      <c r="V7200" s="6">
        <v>0</v>
      </c>
      <c r="W7200" s="5">
        <v>0</v>
      </c>
      <c r="X7200" s="6">
        <v>0</v>
      </c>
      <c r="Y7200" s="5">
        <v>0</v>
      </c>
      <c r="Z7200" s="6">
        <v>0</v>
      </c>
      <c r="AA7200" s="5">
        <v>0</v>
      </c>
      <c r="AB7200" s="6">
        <v>0</v>
      </c>
      <c r="AC7200" s="5">
        <v>3.9379999999999998E-2</v>
      </c>
      <c r="AD7200" s="6">
        <v>9.5890000000000004</v>
      </c>
      <c r="AE7200" s="5">
        <v>0</v>
      </c>
      <c r="AF7200" s="6">
        <v>0</v>
      </c>
    </row>
    <row r="7201" spans="2:32" x14ac:dyDescent="0.35">
      <c r="B7201" s="1" t="s">
        <v>1702</v>
      </c>
      <c r="C7201" s="5">
        <v>6.5700000000000003E-3</v>
      </c>
      <c r="D7201" s="6">
        <v>9.2530000000000001</v>
      </c>
      <c r="E7201" s="5">
        <v>0</v>
      </c>
      <c r="F7201" s="6">
        <v>0</v>
      </c>
      <c r="G7201" s="5">
        <v>0</v>
      </c>
      <c r="H7201" s="6">
        <v>0</v>
      </c>
      <c r="I7201" s="5">
        <v>0</v>
      </c>
      <c r="J7201" s="6">
        <v>0</v>
      </c>
      <c r="K7201" s="5">
        <v>0</v>
      </c>
      <c r="L7201" s="6">
        <v>0</v>
      </c>
      <c r="M7201" s="5">
        <v>0</v>
      </c>
      <c r="N7201" s="6">
        <v>0</v>
      </c>
      <c r="O7201" s="5">
        <v>0</v>
      </c>
      <c r="P7201" s="6">
        <v>0</v>
      </c>
      <c r="Q7201" s="5">
        <v>0</v>
      </c>
      <c r="R7201" s="6">
        <v>0</v>
      </c>
      <c r="S7201" s="5">
        <v>0</v>
      </c>
      <c r="T7201" s="6">
        <v>0</v>
      </c>
      <c r="U7201" s="5">
        <v>0</v>
      </c>
      <c r="V7201" s="6">
        <v>0</v>
      </c>
      <c r="W7201" s="5">
        <v>0</v>
      </c>
      <c r="X7201" s="6">
        <v>0</v>
      </c>
      <c r="Y7201" s="5">
        <v>0</v>
      </c>
      <c r="Z7201" s="6">
        <v>0</v>
      </c>
      <c r="AA7201" s="5">
        <v>0</v>
      </c>
      <c r="AB7201" s="6">
        <v>0</v>
      </c>
      <c r="AC7201" s="5">
        <v>3.7999999999999999E-2</v>
      </c>
      <c r="AD7201" s="6">
        <v>9.2530000000000001</v>
      </c>
      <c r="AE7201" s="5">
        <v>0</v>
      </c>
      <c r="AF7201" s="6">
        <v>0</v>
      </c>
    </row>
    <row r="7202" spans="2:32" x14ac:dyDescent="0.35">
      <c r="B7202" s="1" t="s">
        <v>1703</v>
      </c>
      <c r="C7202" s="5">
        <v>4.45E-3</v>
      </c>
      <c r="D7202" s="6">
        <v>6.274</v>
      </c>
      <c r="E7202" s="5">
        <v>0</v>
      </c>
      <c r="F7202" s="6">
        <v>0</v>
      </c>
      <c r="G7202" s="5">
        <v>0</v>
      </c>
      <c r="H7202" s="6">
        <v>0</v>
      </c>
      <c r="I7202" s="5">
        <v>0</v>
      </c>
      <c r="J7202" s="6">
        <v>0</v>
      </c>
      <c r="K7202" s="5">
        <v>0</v>
      </c>
      <c r="L7202" s="6">
        <v>0</v>
      </c>
      <c r="M7202" s="5">
        <v>0</v>
      </c>
      <c r="N7202" s="6">
        <v>0</v>
      </c>
      <c r="O7202" s="5">
        <v>0</v>
      </c>
      <c r="P7202" s="6">
        <v>0</v>
      </c>
      <c r="Q7202" s="5">
        <v>0</v>
      </c>
      <c r="R7202" s="6">
        <v>0</v>
      </c>
      <c r="S7202" s="5">
        <v>0</v>
      </c>
      <c r="T7202" s="6">
        <v>0</v>
      </c>
      <c r="U7202" s="5">
        <v>0</v>
      </c>
      <c r="V7202" s="6">
        <v>0</v>
      </c>
      <c r="W7202" s="5">
        <v>0</v>
      </c>
      <c r="X7202" s="6">
        <v>0</v>
      </c>
      <c r="Y7202" s="5">
        <v>0</v>
      </c>
      <c r="Z7202" s="6">
        <v>0</v>
      </c>
      <c r="AA7202" s="5">
        <v>0</v>
      </c>
      <c r="AB7202" s="6">
        <v>0</v>
      </c>
      <c r="AC7202" s="5">
        <v>2.5770000000000001E-2</v>
      </c>
      <c r="AD7202" s="6">
        <v>6.274</v>
      </c>
      <c r="AE7202" s="5">
        <v>0</v>
      </c>
      <c r="AF7202" s="6">
        <v>0</v>
      </c>
    </row>
    <row r="7203" spans="2:32" x14ac:dyDescent="0.35">
      <c r="B7203" s="1" t="s">
        <v>1704</v>
      </c>
      <c r="C7203" s="5">
        <v>7.7499999999999999E-3</v>
      </c>
      <c r="D7203" s="6">
        <v>10.914999999999999</v>
      </c>
      <c r="E7203" s="5">
        <v>0</v>
      </c>
      <c r="F7203" s="6">
        <v>0</v>
      </c>
      <c r="G7203" s="5">
        <v>0</v>
      </c>
      <c r="H7203" s="6">
        <v>0</v>
      </c>
      <c r="I7203" s="5">
        <v>0</v>
      </c>
      <c r="J7203" s="6">
        <v>0</v>
      </c>
      <c r="K7203" s="5">
        <v>0</v>
      </c>
      <c r="L7203" s="6">
        <v>0</v>
      </c>
      <c r="M7203" s="5">
        <v>0</v>
      </c>
      <c r="N7203" s="6">
        <v>0</v>
      </c>
      <c r="O7203" s="5">
        <v>0</v>
      </c>
      <c r="P7203" s="6">
        <v>0</v>
      </c>
      <c r="Q7203" s="5">
        <v>0</v>
      </c>
      <c r="R7203" s="6">
        <v>0</v>
      </c>
      <c r="S7203" s="5">
        <v>0</v>
      </c>
      <c r="T7203" s="6">
        <v>0</v>
      </c>
      <c r="U7203" s="5">
        <v>0</v>
      </c>
      <c r="V7203" s="6">
        <v>0</v>
      </c>
      <c r="W7203" s="5">
        <v>0</v>
      </c>
      <c r="X7203" s="6">
        <v>0</v>
      </c>
      <c r="Y7203" s="5">
        <v>0</v>
      </c>
      <c r="Z7203" s="6">
        <v>0</v>
      </c>
      <c r="AA7203" s="5">
        <v>0</v>
      </c>
      <c r="AB7203" s="6">
        <v>0</v>
      </c>
      <c r="AC7203" s="5">
        <v>4.4819999999999999E-2</v>
      </c>
      <c r="AD7203" s="6">
        <v>10.914999999999999</v>
      </c>
      <c r="AE7203" s="5">
        <v>0</v>
      </c>
      <c r="AF7203" s="6">
        <v>0</v>
      </c>
    </row>
    <row r="7204" spans="2:32" x14ac:dyDescent="0.35">
      <c r="B7204" s="1" t="s">
        <v>1705</v>
      </c>
      <c r="C7204" s="5">
        <v>1.8409999999999999E-2</v>
      </c>
      <c r="D7204" s="6">
        <v>25.943999999999999</v>
      </c>
      <c r="E7204" s="5">
        <v>0</v>
      </c>
      <c r="F7204" s="6">
        <v>0</v>
      </c>
      <c r="G7204" s="5">
        <v>0</v>
      </c>
      <c r="H7204" s="6">
        <v>0</v>
      </c>
      <c r="I7204" s="5">
        <v>0</v>
      </c>
      <c r="J7204" s="6">
        <v>0</v>
      </c>
      <c r="K7204" s="5">
        <v>0</v>
      </c>
      <c r="L7204" s="6">
        <v>0</v>
      </c>
      <c r="M7204" s="5">
        <v>0</v>
      </c>
      <c r="N7204" s="6">
        <v>0</v>
      </c>
      <c r="O7204" s="5">
        <v>0</v>
      </c>
      <c r="P7204" s="6">
        <v>0</v>
      </c>
      <c r="Q7204" s="5">
        <v>0</v>
      </c>
      <c r="R7204" s="6">
        <v>0</v>
      </c>
      <c r="S7204" s="5">
        <v>0</v>
      </c>
      <c r="T7204" s="6">
        <v>0</v>
      </c>
      <c r="U7204" s="5">
        <v>0</v>
      </c>
      <c r="V7204" s="6">
        <v>0</v>
      </c>
      <c r="W7204" s="5">
        <v>0</v>
      </c>
      <c r="X7204" s="6">
        <v>0</v>
      </c>
      <c r="Y7204" s="5">
        <v>0</v>
      </c>
      <c r="Z7204" s="6">
        <v>0</v>
      </c>
      <c r="AA7204" s="5">
        <v>0.13655999999999999</v>
      </c>
      <c r="AB7204" s="6">
        <v>25.943999999999999</v>
      </c>
      <c r="AC7204" s="5">
        <v>0</v>
      </c>
      <c r="AD7204" s="6">
        <v>0</v>
      </c>
      <c r="AE7204" s="5">
        <v>0</v>
      </c>
      <c r="AF7204" s="6">
        <v>0</v>
      </c>
    </row>
    <row r="7205" spans="2:32" x14ac:dyDescent="0.35">
      <c r="B7205" s="1" t="s">
        <v>1706</v>
      </c>
      <c r="C7205" s="5">
        <v>1.2019999999999999E-2</v>
      </c>
      <c r="D7205" s="6">
        <v>16.931000000000001</v>
      </c>
      <c r="E7205" s="5">
        <v>0</v>
      </c>
      <c r="F7205" s="6">
        <v>0</v>
      </c>
      <c r="G7205" s="5">
        <v>0</v>
      </c>
      <c r="H7205" s="6">
        <v>0</v>
      </c>
      <c r="I7205" s="5">
        <v>0</v>
      </c>
      <c r="J7205" s="6">
        <v>0</v>
      </c>
      <c r="K7205" s="5">
        <v>0</v>
      </c>
      <c r="L7205" s="6">
        <v>0</v>
      </c>
      <c r="M7205" s="5">
        <v>0</v>
      </c>
      <c r="N7205" s="6">
        <v>0</v>
      </c>
      <c r="O7205" s="5">
        <v>0</v>
      </c>
      <c r="P7205" s="6">
        <v>0</v>
      </c>
      <c r="Q7205" s="5">
        <v>0</v>
      </c>
      <c r="R7205" s="6">
        <v>0</v>
      </c>
      <c r="S7205" s="5">
        <v>0</v>
      </c>
      <c r="T7205" s="6">
        <v>0</v>
      </c>
      <c r="U7205" s="5">
        <v>0</v>
      </c>
      <c r="V7205" s="6">
        <v>0</v>
      </c>
      <c r="W7205" s="5">
        <v>0</v>
      </c>
      <c r="X7205" s="6">
        <v>0</v>
      </c>
      <c r="Y7205" s="5">
        <v>0</v>
      </c>
      <c r="Z7205" s="6">
        <v>0</v>
      </c>
      <c r="AA7205" s="5">
        <v>8.9120000000000005E-2</v>
      </c>
      <c r="AB7205" s="6">
        <v>16.931000000000001</v>
      </c>
      <c r="AC7205" s="5">
        <v>0</v>
      </c>
      <c r="AD7205" s="6">
        <v>0</v>
      </c>
      <c r="AE7205" s="5">
        <v>0</v>
      </c>
      <c r="AF7205" s="6">
        <v>0</v>
      </c>
    </row>
    <row r="7206" spans="2:32" x14ac:dyDescent="0.35">
      <c r="B7206" s="1" t="s">
        <v>1707</v>
      </c>
      <c r="C7206" s="5">
        <v>1.353E-2</v>
      </c>
      <c r="D7206" s="6">
        <v>19.059000000000001</v>
      </c>
      <c r="E7206" s="5">
        <v>0</v>
      </c>
      <c r="F7206" s="6">
        <v>0</v>
      </c>
      <c r="G7206" s="5">
        <v>0</v>
      </c>
      <c r="H7206" s="6">
        <v>0</v>
      </c>
      <c r="I7206" s="5">
        <v>0</v>
      </c>
      <c r="J7206" s="6">
        <v>0</v>
      </c>
      <c r="K7206" s="5">
        <v>0</v>
      </c>
      <c r="L7206" s="6">
        <v>0</v>
      </c>
      <c r="M7206" s="5">
        <v>0</v>
      </c>
      <c r="N7206" s="6">
        <v>0</v>
      </c>
      <c r="O7206" s="5">
        <v>0</v>
      </c>
      <c r="P7206" s="6">
        <v>0</v>
      </c>
      <c r="Q7206" s="5">
        <v>0</v>
      </c>
      <c r="R7206" s="6">
        <v>0</v>
      </c>
      <c r="S7206" s="5">
        <v>0</v>
      </c>
      <c r="T7206" s="6">
        <v>0</v>
      </c>
      <c r="U7206" s="5">
        <v>0</v>
      </c>
      <c r="V7206" s="6">
        <v>0</v>
      </c>
      <c r="W7206" s="5">
        <v>0</v>
      </c>
      <c r="X7206" s="6">
        <v>0</v>
      </c>
      <c r="Y7206" s="5">
        <v>0</v>
      </c>
      <c r="Z7206" s="6">
        <v>0</v>
      </c>
      <c r="AA7206" s="5">
        <v>0.10032000000000001</v>
      </c>
      <c r="AB7206" s="6">
        <v>19.059000000000001</v>
      </c>
      <c r="AC7206" s="5">
        <v>0</v>
      </c>
      <c r="AD7206" s="6">
        <v>0</v>
      </c>
      <c r="AE7206" s="5">
        <v>0</v>
      </c>
      <c r="AF7206" s="6">
        <v>0</v>
      </c>
    </row>
    <row r="7207" spans="2:32" x14ac:dyDescent="0.35">
      <c r="B7207" s="1" t="s">
        <v>1708</v>
      </c>
      <c r="C7207" s="5">
        <v>9.5499999999999995E-3</v>
      </c>
      <c r="D7207" s="6">
        <v>13.454000000000001</v>
      </c>
      <c r="E7207" s="5">
        <v>0</v>
      </c>
      <c r="F7207" s="6">
        <v>0</v>
      </c>
      <c r="G7207" s="5">
        <v>0</v>
      </c>
      <c r="H7207" s="6">
        <v>0</v>
      </c>
      <c r="I7207" s="5">
        <v>0</v>
      </c>
      <c r="J7207" s="6">
        <v>0</v>
      </c>
      <c r="K7207" s="5">
        <v>0</v>
      </c>
      <c r="L7207" s="6">
        <v>0</v>
      </c>
      <c r="M7207" s="5">
        <v>0</v>
      </c>
      <c r="N7207" s="6">
        <v>0</v>
      </c>
      <c r="O7207" s="5">
        <v>0</v>
      </c>
      <c r="P7207" s="6">
        <v>0</v>
      </c>
      <c r="Q7207" s="5">
        <v>0</v>
      </c>
      <c r="R7207" s="6">
        <v>0</v>
      </c>
      <c r="S7207" s="5">
        <v>0</v>
      </c>
      <c r="T7207" s="6">
        <v>0</v>
      </c>
      <c r="U7207" s="5">
        <v>0</v>
      </c>
      <c r="V7207" s="6">
        <v>0</v>
      </c>
      <c r="W7207" s="5">
        <v>0</v>
      </c>
      <c r="X7207" s="6">
        <v>0</v>
      </c>
      <c r="Y7207" s="5">
        <v>0</v>
      </c>
      <c r="Z7207" s="6">
        <v>0</v>
      </c>
      <c r="AA7207" s="5">
        <v>7.0809999999999998E-2</v>
      </c>
      <c r="AB7207" s="6">
        <v>13.454000000000001</v>
      </c>
      <c r="AC7207" s="5">
        <v>0</v>
      </c>
      <c r="AD7207" s="6">
        <v>0</v>
      </c>
      <c r="AE7207" s="5">
        <v>0</v>
      </c>
      <c r="AF7207" s="6">
        <v>0</v>
      </c>
    </row>
    <row r="7208" spans="2:32" x14ac:dyDescent="0.35">
      <c r="B7208" s="1" t="s">
        <v>1709</v>
      </c>
      <c r="C7208" s="5">
        <v>1.7510000000000001E-2</v>
      </c>
      <c r="D7208" s="6">
        <v>24.678000000000001</v>
      </c>
      <c r="E7208" s="5">
        <v>0</v>
      </c>
      <c r="F7208" s="6">
        <v>0</v>
      </c>
      <c r="G7208" s="5">
        <v>0</v>
      </c>
      <c r="H7208" s="6">
        <v>0</v>
      </c>
      <c r="I7208" s="5">
        <v>0</v>
      </c>
      <c r="J7208" s="6">
        <v>0</v>
      </c>
      <c r="K7208" s="5">
        <v>0</v>
      </c>
      <c r="L7208" s="6">
        <v>0</v>
      </c>
      <c r="M7208" s="5">
        <v>0</v>
      </c>
      <c r="N7208" s="6">
        <v>0</v>
      </c>
      <c r="O7208" s="5">
        <v>0</v>
      </c>
      <c r="P7208" s="6">
        <v>0</v>
      </c>
      <c r="Q7208" s="5">
        <v>0</v>
      </c>
      <c r="R7208" s="6">
        <v>0</v>
      </c>
      <c r="S7208" s="5">
        <v>0</v>
      </c>
      <c r="T7208" s="6">
        <v>0</v>
      </c>
      <c r="U7208" s="5">
        <v>0</v>
      </c>
      <c r="V7208" s="6">
        <v>0</v>
      </c>
      <c r="W7208" s="5">
        <v>0</v>
      </c>
      <c r="X7208" s="6">
        <v>0</v>
      </c>
      <c r="Y7208" s="5">
        <v>0</v>
      </c>
      <c r="Z7208" s="6">
        <v>0</v>
      </c>
      <c r="AA7208" s="5">
        <v>0.12989000000000001</v>
      </c>
      <c r="AB7208" s="6">
        <v>24.678000000000001</v>
      </c>
      <c r="AC7208" s="5">
        <v>0</v>
      </c>
      <c r="AD7208" s="6">
        <v>0</v>
      </c>
      <c r="AE7208" s="5">
        <v>0</v>
      </c>
      <c r="AF7208" s="6">
        <v>0</v>
      </c>
    </row>
    <row r="7209" spans="2:32" x14ac:dyDescent="0.35">
      <c r="B7209" s="1" t="s">
        <v>1710</v>
      </c>
      <c r="C7209" s="5">
        <v>1.7299999999999999E-2</v>
      </c>
      <c r="D7209" s="6">
        <v>24.372</v>
      </c>
      <c r="E7209" s="5">
        <v>0</v>
      </c>
      <c r="F7209" s="6">
        <v>0</v>
      </c>
      <c r="G7209" s="5">
        <v>0</v>
      </c>
      <c r="H7209" s="6">
        <v>0</v>
      </c>
      <c r="I7209" s="5">
        <v>0</v>
      </c>
      <c r="J7209" s="6">
        <v>0</v>
      </c>
      <c r="K7209" s="5">
        <v>0</v>
      </c>
      <c r="L7209" s="6">
        <v>0</v>
      </c>
      <c r="M7209" s="5">
        <v>0</v>
      </c>
      <c r="N7209" s="6">
        <v>0</v>
      </c>
      <c r="O7209" s="5">
        <v>0</v>
      </c>
      <c r="P7209" s="6">
        <v>0</v>
      </c>
      <c r="Q7209" s="5">
        <v>0</v>
      </c>
      <c r="R7209" s="6">
        <v>0</v>
      </c>
      <c r="S7209" s="5">
        <v>0</v>
      </c>
      <c r="T7209" s="6">
        <v>0</v>
      </c>
      <c r="U7209" s="5">
        <v>0</v>
      </c>
      <c r="V7209" s="6">
        <v>0</v>
      </c>
      <c r="W7209" s="5">
        <v>0</v>
      </c>
      <c r="X7209" s="6">
        <v>0</v>
      </c>
      <c r="Y7209" s="5">
        <v>0</v>
      </c>
      <c r="Z7209" s="6">
        <v>0</v>
      </c>
      <c r="AA7209" s="5">
        <v>0.12828000000000001</v>
      </c>
      <c r="AB7209" s="6">
        <v>24.372</v>
      </c>
      <c r="AC7209" s="5">
        <v>0</v>
      </c>
      <c r="AD7209" s="6">
        <v>0</v>
      </c>
      <c r="AE7209" s="5">
        <v>0</v>
      </c>
      <c r="AF7209" s="6">
        <v>0</v>
      </c>
    </row>
    <row r="7210" spans="2:32" x14ac:dyDescent="0.35">
      <c r="B7210" s="1" t="s">
        <v>1711</v>
      </c>
      <c r="C7210" s="5">
        <v>6.79E-3</v>
      </c>
      <c r="D7210" s="6">
        <v>9.5719999999999992</v>
      </c>
      <c r="E7210" s="5">
        <v>0</v>
      </c>
      <c r="F7210" s="6">
        <v>0</v>
      </c>
      <c r="G7210" s="5">
        <v>0</v>
      </c>
      <c r="H7210" s="6">
        <v>0</v>
      </c>
      <c r="I7210" s="5">
        <v>0</v>
      </c>
      <c r="J7210" s="6">
        <v>0</v>
      </c>
      <c r="K7210" s="5">
        <v>0</v>
      </c>
      <c r="L7210" s="6">
        <v>0</v>
      </c>
      <c r="M7210" s="5">
        <v>0</v>
      </c>
      <c r="N7210" s="6">
        <v>0</v>
      </c>
      <c r="O7210" s="5">
        <v>0</v>
      </c>
      <c r="P7210" s="6">
        <v>0</v>
      </c>
      <c r="Q7210" s="5">
        <v>0</v>
      </c>
      <c r="R7210" s="6">
        <v>0</v>
      </c>
      <c r="S7210" s="5">
        <v>0</v>
      </c>
      <c r="T7210" s="6">
        <v>0</v>
      </c>
      <c r="U7210" s="5">
        <v>0</v>
      </c>
      <c r="V7210" s="6">
        <v>0</v>
      </c>
      <c r="W7210" s="5">
        <v>0</v>
      </c>
      <c r="X7210" s="6">
        <v>0</v>
      </c>
      <c r="Y7210" s="5">
        <v>0</v>
      </c>
      <c r="Z7210" s="6">
        <v>0</v>
      </c>
      <c r="AA7210" s="5">
        <v>5.0380000000000001E-2</v>
      </c>
      <c r="AB7210" s="6">
        <v>9.5719999999999992</v>
      </c>
      <c r="AC7210" s="5">
        <v>0</v>
      </c>
      <c r="AD7210" s="6">
        <v>0</v>
      </c>
      <c r="AE7210" s="5">
        <v>0</v>
      </c>
      <c r="AF7210" s="6">
        <v>0</v>
      </c>
    </row>
    <row r="7211" spans="2:32" x14ac:dyDescent="0.35">
      <c r="B7211" s="1" t="s">
        <v>1712</v>
      </c>
      <c r="C7211" s="5">
        <v>7.5500000000000003E-3</v>
      </c>
      <c r="D7211" s="6">
        <v>10.635</v>
      </c>
      <c r="E7211" s="5">
        <v>0</v>
      </c>
      <c r="F7211" s="6">
        <v>0</v>
      </c>
      <c r="G7211" s="5">
        <v>0</v>
      </c>
      <c r="H7211" s="6">
        <v>0</v>
      </c>
      <c r="I7211" s="5">
        <v>0</v>
      </c>
      <c r="J7211" s="6">
        <v>0</v>
      </c>
      <c r="K7211" s="5">
        <v>0</v>
      </c>
      <c r="L7211" s="6">
        <v>0</v>
      </c>
      <c r="M7211" s="5">
        <v>0</v>
      </c>
      <c r="N7211" s="6">
        <v>0</v>
      </c>
      <c r="O7211" s="5">
        <v>0</v>
      </c>
      <c r="P7211" s="6">
        <v>0</v>
      </c>
      <c r="Q7211" s="5">
        <v>0</v>
      </c>
      <c r="R7211" s="6">
        <v>0</v>
      </c>
      <c r="S7211" s="5">
        <v>0</v>
      </c>
      <c r="T7211" s="6">
        <v>0</v>
      </c>
      <c r="U7211" s="5">
        <v>0</v>
      </c>
      <c r="V7211" s="6">
        <v>0</v>
      </c>
      <c r="W7211" s="5">
        <v>0</v>
      </c>
      <c r="X7211" s="6">
        <v>0</v>
      </c>
      <c r="Y7211" s="5">
        <v>0</v>
      </c>
      <c r="Z7211" s="6">
        <v>0</v>
      </c>
      <c r="AA7211" s="5">
        <v>5.5980000000000002E-2</v>
      </c>
      <c r="AB7211" s="6">
        <v>10.635</v>
      </c>
      <c r="AC7211" s="5">
        <v>0</v>
      </c>
      <c r="AD7211" s="6">
        <v>0</v>
      </c>
      <c r="AE7211" s="5">
        <v>0</v>
      </c>
      <c r="AF7211" s="6">
        <v>0</v>
      </c>
    </row>
    <row r="7212" spans="2:32" x14ac:dyDescent="0.35">
      <c r="B7212" s="1" t="s">
        <v>1713</v>
      </c>
      <c r="C7212" s="5">
        <v>7.4599999999999996E-3</v>
      </c>
      <c r="D7212" s="6">
        <v>10.507999999999999</v>
      </c>
      <c r="E7212" s="5">
        <v>0.16575999999999999</v>
      </c>
      <c r="F7212" s="6">
        <v>10.507999999999999</v>
      </c>
      <c r="G7212" s="5">
        <v>0</v>
      </c>
      <c r="H7212" s="6">
        <v>0</v>
      </c>
      <c r="I7212" s="5">
        <v>0</v>
      </c>
      <c r="J7212" s="6">
        <v>0</v>
      </c>
      <c r="K7212" s="5">
        <v>0</v>
      </c>
      <c r="L7212" s="6">
        <v>0</v>
      </c>
      <c r="M7212" s="5">
        <v>0</v>
      </c>
      <c r="N7212" s="6">
        <v>0</v>
      </c>
      <c r="O7212" s="5">
        <v>0</v>
      </c>
      <c r="P7212" s="6">
        <v>0</v>
      </c>
      <c r="Q7212" s="5">
        <v>0</v>
      </c>
      <c r="R7212" s="6">
        <v>0</v>
      </c>
      <c r="S7212" s="5">
        <v>0</v>
      </c>
      <c r="T7212" s="6">
        <v>0</v>
      </c>
      <c r="U7212" s="5">
        <v>0</v>
      </c>
      <c r="V7212" s="6">
        <v>0</v>
      </c>
      <c r="W7212" s="5">
        <v>0</v>
      </c>
      <c r="X7212" s="6">
        <v>0</v>
      </c>
      <c r="Y7212" s="5">
        <v>0</v>
      </c>
      <c r="Z7212" s="6">
        <v>0</v>
      </c>
      <c r="AA7212" s="5">
        <v>0</v>
      </c>
      <c r="AB7212" s="6">
        <v>0</v>
      </c>
      <c r="AC7212" s="5">
        <v>0</v>
      </c>
      <c r="AD7212" s="6">
        <v>0</v>
      </c>
      <c r="AE7212" s="5">
        <v>0</v>
      </c>
      <c r="AF7212" s="6">
        <v>0</v>
      </c>
    </row>
    <row r="7213" spans="2:32" x14ac:dyDescent="0.35">
      <c r="B7213" s="1" t="s">
        <v>1714</v>
      </c>
      <c r="C7213" s="5">
        <v>1.1379999999999999E-2</v>
      </c>
      <c r="D7213" s="6">
        <v>16.039000000000001</v>
      </c>
      <c r="E7213" s="5">
        <v>0</v>
      </c>
      <c r="F7213" s="6">
        <v>0</v>
      </c>
      <c r="G7213" s="5">
        <v>0</v>
      </c>
      <c r="H7213" s="6">
        <v>0</v>
      </c>
      <c r="I7213" s="5">
        <v>0</v>
      </c>
      <c r="J7213" s="6">
        <v>0</v>
      </c>
      <c r="K7213" s="5">
        <v>0.19806000000000001</v>
      </c>
      <c r="L7213" s="6">
        <v>16.039000000000001</v>
      </c>
      <c r="M7213" s="5">
        <v>0</v>
      </c>
      <c r="N7213" s="6">
        <v>0</v>
      </c>
      <c r="O7213" s="5">
        <v>0</v>
      </c>
      <c r="P7213" s="6">
        <v>0</v>
      </c>
      <c r="Q7213" s="5">
        <v>0</v>
      </c>
      <c r="R7213" s="6">
        <v>0</v>
      </c>
      <c r="S7213" s="5">
        <v>0</v>
      </c>
      <c r="T7213" s="6">
        <v>0</v>
      </c>
      <c r="U7213" s="5">
        <v>0</v>
      </c>
      <c r="V7213" s="6">
        <v>0</v>
      </c>
      <c r="W7213" s="5">
        <v>0</v>
      </c>
      <c r="X7213" s="6">
        <v>0</v>
      </c>
      <c r="Y7213" s="5">
        <v>0</v>
      </c>
      <c r="Z7213" s="6">
        <v>0</v>
      </c>
      <c r="AA7213" s="5">
        <v>0</v>
      </c>
      <c r="AB7213" s="6">
        <v>0</v>
      </c>
      <c r="AC7213" s="5">
        <v>0</v>
      </c>
      <c r="AD7213" s="6">
        <v>0</v>
      </c>
      <c r="AE7213" s="5">
        <v>0</v>
      </c>
      <c r="AF7213" s="6">
        <v>0</v>
      </c>
    </row>
    <row r="7214" spans="2:32" x14ac:dyDescent="0.35">
      <c r="B7214" s="1" t="s">
        <v>1715</v>
      </c>
      <c r="C7214" s="5">
        <v>2.6370000000000001E-2</v>
      </c>
      <c r="D7214" s="6">
        <v>37.155999999999999</v>
      </c>
      <c r="E7214" s="5">
        <v>0</v>
      </c>
      <c r="F7214" s="6">
        <v>0</v>
      </c>
      <c r="G7214" s="5">
        <v>0</v>
      </c>
      <c r="H7214" s="6">
        <v>0</v>
      </c>
      <c r="I7214" s="5">
        <v>0</v>
      </c>
      <c r="J7214" s="6">
        <v>0</v>
      </c>
      <c r="K7214" s="5">
        <v>0.45882000000000001</v>
      </c>
      <c r="L7214" s="6">
        <v>37.155999999999999</v>
      </c>
      <c r="M7214" s="5">
        <v>0</v>
      </c>
      <c r="N7214" s="6">
        <v>0</v>
      </c>
      <c r="O7214" s="5">
        <v>0</v>
      </c>
      <c r="P7214" s="6">
        <v>0</v>
      </c>
      <c r="Q7214" s="5">
        <v>0</v>
      </c>
      <c r="R7214" s="6">
        <v>0</v>
      </c>
      <c r="S7214" s="5">
        <v>0</v>
      </c>
      <c r="T7214" s="6">
        <v>0</v>
      </c>
      <c r="U7214" s="5">
        <v>0</v>
      </c>
      <c r="V7214" s="6">
        <v>0</v>
      </c>
      <c r="W7214" s="5">
        <v>0</v>
      </c>
      <c r="X7214" s="6">
        <v>0</v>
      </c>
      <c r="Y7214" s="5">
        <v>0</v>
      </c>
      <c r="Z7214" s="6">
        <v>0</v>
      </c>
      <c r="AA7214" s="5">
        <v>0</v>
      </c>
      <c r="AB7214" s="6">
        <v>0</v>
      </c>
      <c r="AC7214" s="5">
        <v>0</v>
      </c>
      <c r="AD7214" s="6">
        <v>0</v>
      </c>
      <c r="AE7214" s="5">
        <v>0</v>
      </c>
      <c r="AF7214" s="6">
        <v>0</v>
      </c>
    </row>
    <row r="7215" spans="2:32" x14ac:dyDescent="0.35">
      <c r="B7215" s="1" t="s">
        <v>1716</v>
      </c>
      <c r="C7215" s="5">
        <v>1.157E-2</v>
      </c>
      <c r="D7215" s="6">
        <v>16.298999999999999</v>
      </c>
      <c r="E7215" s="5">
        <v>0</v>
      </c>
      <c r="F7215" s="6">
        <v>0</v>
      </c>
      <c r="G7215" s="5">
        <v>0</v>
      </c>
      <c r="H7215" s="6">
        <v>0</v>
      </c>
      <c r="I7215" s="5">
        <v>0</v>
      </c>
      <c r="J7215" s="6">
        <v>0</v>
      </c>
      <c r="K7215" s="5">
        <v>0.20127</v>
      </c>
      <c r="L7215" s="6">
        <v>16.298999999999999</v>
      </c>
      <c r="M7215" s="5">
        <v>0</v>
      </c>
      <c r="N7215" s="6">
        <v>0</v>
      </c>
      <c r="O7215" s="5">
        <v>0</v>
      </c>
      <c r="P7215" s="6">
        <v>0</v>
      </c>
      <c r="Q7215" s="5">
        <v>0</v>
      </c>
      <c r="R7215" s="6">
        <v>0</v>
      </c>
      <c r="S7215" s="5">
        <v>0</v>
      </c>
      <c r="T7215" s="6">
        <v>0</v>
      </c>
      <c r="U7215" s="5">
        <v>0</v>
      </c>
      <c r="V7215" s="6">
        <v>0</v>
      </c>
      <c r="W7215" s="5">
        <v>0</v>
      </c>
      <c r="X7215" s="6">
        <v>0</v>
      </c>
      <c r="Y7215" s="5">
        <v>0</v>
      </c>
      <c r="Z7215" s="6">
        <v>0</v>
      </c>
      <c r="AA7215" s="5">
        <v>0</v>
      </c>
      <c r="AB7215" s="6">
        <v>0</v>
      </c>
      <c r="AC7215" s="5">
        <v>0</v>
      </c>
      <c r="AD7215" s="6">
        <v>0</v>
      </c>
      <c r="AE7215" s="5">
        <v>0</v>
      </c>
      <c r="AF7215" s="6">
        <v>0</v>
      </c>
    </row>
    <row r="7216" spans="2:32" x14ac:dyDescent="0.35">
      <c r="B7216" s="1" t="s">
        <v>1717</v>
      </c>
      <c r="C7216" s="5">
        <v>3.8E-3</v>
      </c>
      <c r="D7216" s="6">
        <v>5.3609999999999998</v>
      </c>
      <c r="E7216" s="5">
        <v>0</v>
      </c>
      <c r="F7216" s="6">
        <v>0</v>
      </c>
      <c r="G7216" s="5">
        <v>0</v>
      </c>
      <c r="H7216" s="6">
        <v>0</v>
      </c>
      <c r="I7216" s="5">
        <v>0</v>
      </c>
      <c r="J7216" s="6">
        <v>0</v>
      </c>
      <c r="K7216" s="5">
        <v>0</v>
      </c>
      <c r="L7216" s="6">
        <v>0</v>
      </c>
      <c r="M7216" s="5">
        <v>0</v>
      </c>
      <c r="N7216" s="6">
        <v>0</v>
      </c>
      <c r="O7216" s="5">
        <v>0</v>
      </c>
      <c r="P7216" s="6">
        <v>0</v>
      </c>
      <c r="Q7216" s="5">
        <v>9.3759999999999996E-2</v>
      </c>
      <c r="R7216" s="6">
        <v>5.3609999999999998</v>
      </c>
      <c r="S7216" s="5">
        <v>0</v>
      </c>
      <c r="T7216" s="6">
        <v>0</v>
      </c>
      <c r="U7216" s="5">
        <v>0</v>
      </c>
      <c r="V7216" s="6">
        <v>0</v>
      </c>
      <c r="W7216" s="5">
        <v>0</v>
      </c>
      <c r="X7216" s="6">
        <v>0</v>
      </c>
      <c r="Y7216" s="5">
        <v>0</v>
      </c>
      <c r="Z7216" s="6">
        <v>0</v>
      </c>
      <c r="AA7216" s="5">
        <v>0</v>
      </c>
      <c r="AB7216" s="6">
        <v>0</v>
      </c>
      <c r="AC7216" s="5">
        <v>0</v>
      </c>
      <c r="AD7216" s="6">
        <v>0</v>
      </c>
      <c r="AE7216" s="5">
        <v>0</v>
      </c>
      <c r="AF7216" s="6">
        <v>0</v>
      </c>
    </row>
    <row r="7217" spans="2:32" x14ac:dyDescent="0.35">
      <c r="B7217" s="1" t="s">
        <v>1718</v>
      </c>
      <c r="C7217" s="5">
        <v>1.8799999999999999E-3</v>
      </c>
      <c r="D7217" s="6">
        <v>2.6509999999999998</v>
      </c>
      <c r="E7217" s="5">
        <v>0</v>
      </c>
      <c r="F7217" s="6">
        <v>0</v>
      </c>
      <c r="G7217" s="5">
        <v>0</v>
      </c>
      <c r="H7217" s="6">
        <v>0</v>
      </c>
      <c r="I7217" s="5">
        <v>0</v>
      </c>
      <c r="J7217" s="6">
        <v>0</v>
      </c>
      <c r="K7217" s="5">
        <v>0</v>
      </c>
      <c r="L7217" s="6">
        <v>0</v>
      </c>
      <c r="M7217" s="5">
        <v>0</v>
      </c>
      <c r="N7217" s="6">
        <v>0</v>
      </c>
      <c r="O7217" s="5">
        <v>0</v>
      </c>
      <c r="P7217" s="6">
        <v>0</v>
      </c>
      <c r="Q7217" s="5">
        <v>4.6370000000000001E-2</v>
      </c>
      <c r="R7217" s="6">
        <v>2.6509999999999998</v>
      </c>
      <c r="S7217" s="5">
        <v>0</v>
      </c>
      <c r="T7217" s="6">
        <v>0</v>
      </c>
      <c r="U7217" s="5">
        <v>0</v>
      </c>
      <c r="V7217" s="6">
        <v>0</v>
      </c>
      <c r="W7217" s="5">
        <v>0</v>
      </c>
      <c r="X7217" s="6">
        <v>0</v>
      </c>
      <c r="Y7217" s="5">
        <v>0</v>
      </c>
      <c r="Z7217" s="6">
        <v>0</v>
      </c>
      <c r="AA7217" s="5">
        <v>0</v>
      </c>
      <c r="AB7217" s="6">
        <v>0</v>
      </c>
      <c r="AC7217" s="5">
        <v>0</v>
      </c>
      <c r="AD7217" s="6">
        <v>0</v>
      </c>
      <c r="AE7217" s="5">
        <v>0</v>
      </c>
      <c r="AF7217" s="6">
        <v>0</v>
      </c>
    </row>
    <row r="7218" spans="2:32" x14ac:dyDescent="0.35">
      <c r="B7218" s="1" t="s">
        <v>1719</v>
      </c>
      <c r="C7218" s="5">
        <v>5.9999999999999995E-4</v>
      </c>
      <c r="D7218" s="6">
        <v>0.84099999999999997</v>
      </c>
      <c r="E7218" s="5">
        <v>0</v>
      </c>
      <c r="F7218" s="6">
        <v>0</v>
      </c>
      <c r="G7218" s="5">
        <v>0</v>
      </c>
      <c r="H7218" s="6">
        <v>0</v>
      </c>
      <c r="I7218" s="5">
        <v>0</v>
      </c>
      <c r="J7218" s="6">
        <v>0</v>
      </c>
      <c r="K7218" s="5">
        <v>0</v>
      </c>
      <c r="L7218" s="6">
        <v>0</v>
      </c>
      <c r="M7218" s="5">
        <v>0</v>
      </c>
      <c r="N7218" s="6">
        <v>0</v>
      </c>
      <c r="O7218" s="5">
        <v>0</v>
      </c>
      <c r="P7218" s="6">
        <v>0</v>
      </c>
      <c r="Q7218" s="5">
        <v>1.4710000000000001E-2</v>
      </c>
      <c r="R7218" s="6">
        <v>0.84099999999999997</v>
      </c>
      <c r="S7218" s="5">
        <v>0</v>
      </c>
      <c r="T7218" s="6">
        <v>0</v>
      </c>
      <c r="U7218" s="5">
        <v>0</v>
      </c>
      <c r="V7218" s="6">
        <v>0</v>
      </c>
      <c r="W7218" s="5">
        <v>0</v>
      </c>
      <c r="X7218" s="6">
        <v>0</v>
      </c>
      <c r="Y7218" s="5">
        <v>0</v>
      </c>
      <c r="Z7218" s="6">
        <v>0</v>
      </c>
      <c r="AA7218" s="5">
        <v>0</v>
      </c>
      <c r="AB7218" s="6">
        <v>0</v>
      </c>
      <c r="AC7218" s="5">
        <v>0</v>
      </c>
      <c r="AD7218" s="6">
        <v>0</v>
      </c>
      <c r="AE7218" s="5">
        <v>0</v>
      </c>
      <c r="AF7218" s="6">
        <v>0</v>
      </c>
    </row>
    <row r="7219" spans="2:32" x14ac:dyDescent="0.35">
      <c r="B7219" s="1" t="s">
        <v>1720</v>
      </c>
      <c r="C7219" s="5">
        <v>8.1300000000000001E-3</v>
      </c>
      <c r="D7219" s="6">
        <v>11.458</v>
      </c>
      <c r="E7219" s="5">
        <v>0</v>
      </c>
      <c r="F7219" s="6">
        <v>0</v>
      </c>
      <c r="G7219" s="5">
        <v>0</v>
      </c>
      <c r="H7219" s="6">
        <v>0</v>
      </c>
      <c r="I7219" s="5">
        <v>0</v>
      </c>
      <c r="J7219" s="6">
        <v>0</v>
      </c>
      <c r="K7219" s="5">
        <v>0</v>
      </c>
      <c r="L7219" s="6">
        <v>0</v>
      </c>
      <c r="M7219" s="5">
        <v>0</v>
      </c>
      <c r="N7219" s="6">
        <v>0</v>
      </c>
      <c r="O7219" s="5">
        <v>0</v>
      </c>
      <c r="P7219" s="6">
        <v>0</v>
      </c>
      <c r="Q7219" s="5">
        <v>0</v>
      </c>
      <c r="R7219" s="6">
        <v>0</v>
      </c>
      <c r="S7219" s="5">
        <v>6.2700000000000006E-2</v>
      </c>
      <c r="T7219" s="6">
        <v>11.458</v>
      </c>
      <c r="U7219" s="5">
        <v>0</v>
      </c>
      <c r="V7219" s="6">
        <v>0</v>
      </c>
      <c r="W7219" s="5">
        <v>0</v>
      </c>
      <c r="X7219" s="6">
        <v>0</v>
      </c>
      <c r="Y7219" s="5">
        <v>0</v>
      </c>
      <c r="Z7219" s="6">
        <v>0</v>
      </c>
      <c r="AA7219" s="5">
        <v>0</v>
      </c>
      <c r="AB7219" s="6">
        <v>0</v>
      </c>
      <c r="AC7219" s="5">
        <v>0</v>
      </c>
      <c r="AD7219" s="6">
        <v>0</v>
      </c>
      <c r="AE7219" s="5">
        <v>0</v>
      </c>
      <c r="AF7219" s="6">
        <v>0</v>
      </c>
    </row>
    <row r="7220" spans="2:32" x14ac:dyDescent="0.35">
      <c r="B7220" s="1" t="s">
        <v>1721</v>
      </c>
      <c r="C7220" s="5">
        <v>1.8290000000000001E-2</v>
      </c>
      <c r="D7220" s="6">
        <v>25.765000000000001</v>
      </c>
      <c r="E7220" s="5">
        <v>0</v>
      </c>
      <c r="F7220" s="6">
        <v>0</v>
      </c>
      <c r="G7220" s="5">
        <v>0</v>
      </c>
      <c r="H7220" s="6">
        <v>0</v>
      </c>
      <c r="I7220" s="5">
        <v>0</v>
      </c>
      <c r="J7220" s="6">
        <v>0</v>
      </c>
      <c r="K7220" s="5">
        <v>0</v>
      </c>
      <c r="L7220" s="6">
        <v>0</v>
      </c>
      <c r="M7220" s="5">
        <v>0</v>
      </c>
      <c r="N7220" s="6">
        <v>0</v>
      </c>
      <c r="O7220" s="5">
        <v>0</v>
      </c>
      <c r="P7220" s="6">
        <v>0</v>
      </c>
      <c r="Q7220" s="5">
        <v>0.45062999999999998</v>
      </c>
      <c r="R7220" s="6">
        <v>25.765000000000001</v>
      </c>
      <c r="S7220" s="5">
        <v>0</v>
      </c>
      <c r="T7220" s="6">
        <v>0</v>
      </c>
      <c r="U7220" s="5">
        <v>0</v>
      </c>
      <c r="V7220" s="6">
        <v>0</v>
      </c>
      <c r="W7220" s="5">
        <v>0</v>
      </c>
      <c r="X7220" s="6">
        <v>0</v>
      </c>
      <c r="Y7220" s="5">
        <v>0</v>
      </c>
      <c r="Z7220" s="6">
        <v>0</v>
      </c>
      <c r="AA7220" s="5">
        <v>0</v>
      </c>
      <c r="AB7220" s="6">
        <v>0</v>
      </c>
      <c r="AC7220" s="5">
        <v>0</v>
      </c>
      <c r="AD7220" s="6">
        <v>0</v>
      </c>
      <c r="AE7220" s="5">
        <v>0</v>
      </c>
      <c r="AF7220" s="6">
        <v>0</v>
      </c>
    </row>
    <row r="7221" spans="2:32" x14ac:dyDescent="0.35">
      <c r="B7221" s="1" t="s">
        <v>1722</v>
      </c>
      <c r="C7221" s="5">
        <v>8.09E-3</v>
      </c>
      <c r="D7221" s="6">
        <v>11.395</v>
      </c>
      <c r="E7221" s="5">
        <v>0</v>
      </c>
      <c r="F7221" s="6">
        <v>0</v>
      </c>
      <c r="G7221" s="5">
        <v>0</v>
      </c>
      <c r="H7221" s="6">
        <v>0</v>
      </c>
      <c r="I7221" s="5">
        <v>0</v>
      </c>
      <c r="J7221" s="6">
        <v>0</v>
      </c>
      <c r="K7221" s="5">
        <v>0</v>
      </c>
      <c r="L7221" s="6">
        <v>0</v>
      </c>
      <c r="M7221" s="5">
        <v>0</v>
      </c>
      <c r="N7221" s="6">
        <v>0</v>
      </c>
      <c r="O7221" s="5">
        <v>0</v>
      </c>
      <c r="P7221" s="6">
        <v>0</v>
      </c>
      <c r="Q7221" s="5">
        <v>0.1993</v>
      </c>
      <c r="R7221" s="6">
        <v>11.395</v>
      </c>
      <c r="S7221" s="5">
        <v>0</v>
      </c>
      <c r="T7221" s="6">
        <v>0</v>
      </c>
      <c r="U7221" s="5">
        <v>0</v>
      </c>
      <c r="V7221" s="6">
        <v>0</v>
      </c>
      <c r="W7221" s="5">
        <v>0</v>
      </c>
      <c r="X7221" s="6">
        <v>0</v>
      </c>
      <c r="Y7221" s="5">
        <v>0</v>
      </c>
      <c r="Z7221" s="6">
        <v>0</v>
      </c>
      <c r="AA7221" s="5">
        <v>0</v>
      </c>
      <c r="AB7221" s="6">
        <v>0</v>
      </c>
      <c r="AC7221" s="5">
        <v>0</v>
      </c>
      <c r="AD7221" s="6">
        <v>0</v>
      </c>
      <c r="AE7221" s="5">
        <v>0</v>
      </c>
      <c r="AF7221" s="6">
        <v>0</v>
      </c>
    </row>
    <row r="7222" spans="2:32" x14ac:dyDescent="0.35">
      <c r="B7222" s="1" t="s">
        <v>1723</v>
      </c>
      <c r="C7222" s="5">
        <v>7.92E-3</v>
      </c>
      <c r="D7222" s="6">
        <v>11.164</v>
      </c>
      <c r="E7222" s="5">
        <v>0</v>
      </c>
      <c r="F7222" s="6">
        <v>0</v>
      </c>
      <c r="G7222" s="5">
        <v>0</v>
      </c>
      <c r="H7222" s="6">
        <v>0</v>
      </c>
      <c r="I7222" s="5">
        <v>0</v>
      </c>
      <c r="J7222" s="6">
        <v>0</v>
      </c>
      <c r="K7222" s="5">
        <v>0</v>
      </c>
      <c r="L7222" s="6">
        <v>0</v>
      </c>
      <c r="M7222" s="5">
        <v>0</v>
      </c>
      <c r="N7222" s="6">
        <v>0</v>
      </c>
      <c r="O7222" s="5">
        <v>0</v>
      </c>
      <c r="P7222" s="6">
        <v>0</v>
      </c>
      <c r="Q7222" s="5">
        <v>0.19525999999999999</v>
      </c>
      <c r="R7222" s="6">
        <v>11.164</v>
      </c>
      <c r="S7222" s="5">
        <v>0</v>
      </c>
      <c r="T7222" s="6">
        <v>0</v>
      </c>
      <c r="U7222" s="5">
        <v>0</v>
      </c>
      <c r="V7222" s="6">
        <v>0</v>
      </c>
      <c r="W7222" s="5">
        <v>0</v>
      </c>
      <c r="X7222" s="6">
        <v>0</v>
      </c>
      <c r="Y7222" s="5">
        <v>0</v>
      </c>
      <c r="Z7222" s="6">
        <v>0</v>
      </c>
      <c r="AA7222" s="5">
        <v>0</v>
      </c>
      <c r="AB7222" s="6">
        <v>0</v>
      </c>
      <c r="AC7222" s="5">
        <v>0</v>
      </c>
      <c r="AD7222" s="6">
        <v>0</v>
      </c>
      <c r="AE7222" s="5">
        <v>0</v>
      </c>
      <c r="AF7222" s="6">
        <v>0</v>
      </c>
    </row>
    <row r="7223" spans="2:32" x14ac:dyDescent="0.35">
      <c r="B7223" s="1" t="s">
        <v>1724</v>
      </c>
      <c r="C7223" s="5">
        <v>1.1039999999999999E-2</v>
      </c>
      <c r="D7223" s="6">
        <v>15.548999999999999</v>
      </c>
      <c r="E7223" s="5">
        <v>0</v>
      </c>
      <c r="F7223" s="6">
        <v>0</v>
      </c>
      <c r="G7223" s="5">
        <v>0</v>
      </c>
      <c r="H7223" s="6">
        <v>0</v>
      </c>
      <c r="I7223" s="5">
        <v>0</v>
      </c>
      <c r="J7223" s="6">
        <v>0</v>
      </c>
      <c r="K7223" s="5">
        <v>0</v>
      </c>
      <c r="L7223" s="6">
        <v>0</v>
      </c>
      <c r="M7223" s="5">
        <v>0</v>
      </c>
      <c r="N7223" s="6">
        <v>0</v>
      </c>
      <c r="O7223" s="5">
        <v>0.34143000000000001</v>
      </c>
      <c r="P7223" s="6">
        <v>15.548999999999999</v>
      </c>
      <c r="Q7223" s="5">
        <v>0</v>
      </c>
      <c r="R7223" s="6">
        <v>0</v>
      </c>
      <c r="S7223" s="5">
        <v>0</v>
      </c>
      <c r="T7223" s="6">
        <v>0</v>
      </c>
      <c r="U7223" s="5">
        <v>0</v>
      </c>
      <c r="V7223" s="6">
        <v>0</v>
      </c>
      <c r="W7223" s="5">
        <v>0</v>
      </c>
      <c r="X7223" s="6">
        <v>0</v>
      </c>
      <c r="Y7223" s="5">
        <v>0</v>
      </c>
      <c r="Z7223" s="6">
        <v>0</v>
      </c>
      <c r="AA7223" s="5">
        <v>0</v>
      </c>
      <c r="AB7223" s="6">
        <v>0</v>
      </c>
      <c r="AC7223" s="5">
        <v>0</v>
      </c>
      <c r="AD7223" s="6">
        <v>0</v>
      </c>
      <c r="AE7223" s="5">
        <v>0</v>
      </c>
      <c r="AF7223" s="6">
        <v>0</v>
      </c>
    </row>
    <row r="7224" spans="2:32" x14ac:dyDescent="0.35">
      <c r="B7224" s="1" t="s">
        <v>1725</v>
      </c>
      <c r="C7224" s="5">
        <v>6.4999999999999997E-3</v>
      </c>
      <c r="D7224" s="6">
        <v>9.1609999999999996</v>
      </c>
      <c r="E7224" s="5">
        <v>0</v>
      </c>
      <c r="F7224" s="6">
        <v>0</v>
      </c>
      <c r="G7224" s="5">
        <v>0</v>
      </c>
      <c r="H7224" s="6">
        <v>0</v>
      </c>
      <c r="I7224" s="5">
        <v>0</v>
      </c>
      <c r="J7224" s="6">
        <v>0</v>
      </c>
      <c r="K7224" s="5">
        <v>0</v>
      </c>
      <c r="L7224" s="6">
        <v>0</v>
      </c>
      <c r="M7224" s="5">
        <v>0</v>
      </c>
      <c r="N7224" s="6">
        <v>0</v>
      </c>
      <c r="O7224" s="5">
        <v>0.20116000000000001</v>
      </c>
      <c r="P7224" s="6">
        <v>9.1609999999999996</v>
      </c>
      <c r="Q7224" s="5">
        <v>0</v>
      </c>
      <c r="R7224" s="6">
        <v>0</v>
      </c>
      <c r="S7224" s="5">
        <v>0</v>
      </c>
      <c r="T7224" s="6">
        <v>0</v>
      </c>
      <c r="U7224" s="5">
        <v>0</v>
      </c>
      <c r="V7224" s="6">
        <v>0</v>
      </c>
      <c r="W7224" s="5">
        <v>0</v>
      </c>
      <c r="X7224" s="6">
        <v>0</v>
      </c>
      <c r="Y7224" s="5">
        <v>0</v>
      </c>
      <c r="Z7224" s="6">
        <v>0</v>
      </c>
      <c r="AA7224" s="5">
        <v>0</v>
      </c>
      <c r="AB7224" s="6">
        <v>0</v>
      </c>
      <c r="AC7224" s="5">
        <v>0</v>
      </c>
      <c r="AD7224" s="6">
        <v>0</v>
      </c>
      <c r="AE7224" s="5">
        <v>0</v>
      </c>
      <c r="AF7224" s="6">
        <v>0</v>
      </c>
    </row>
    <row r="7225" spans="2:32" x14ac:dyDescent="0.35">
      <c r="B7225" s="1" t="s">
        <v>1726</v>
      </c>
      <c r="C7225" s="5">
        <v>6.5399999999999998E-3</v>
      </c>
      <c r="D7225" s="6">
        <v>9.2210000000000001</v>
      </c>
      <c r="E7225" s="5">
        <v>0</v>
      </c>
      <c r="F7225" s="6">
        <v>0</v>
      </c>
      <c r="G7225" s="5">
        <v>0</v>
      </c>
      <c r="H7225" s="6">
        <v>0</v>
      </c>
      <c r="I7225" s="5">
        <v>0</v>
      </c>
      <c r="J7225" s="6">
        <v>0</v>
      </c>
      <c r="K7225" s="5">
        <v>0</v>
      </c>
      <c r="L7225" s="6">
        <v>0</v>
      </c>
      <c r="M7225" s="5">
        <v>0</v>
      </c>
      <c r="N7225" s="6">
        <v>0</v>
      </c>
      <c r="O7225" s="5">
        <v>0.20247999999999999</v>
      </c>
      <c r="P7225" s="6">
        <v>9.2210000000000001</v>
      </c>
      <c r="Q7225" s="5">
        <v>0</v>
      </c>
      <c r="R7225" s="6">
        <v>0</v>
      </c>
      <c r="S7225" s="5">
        <v>0</v>
      </c>
      <c r="T7225" s="6">
        <v>0</v>
      </c>
      <c r="U7225" s="5">
        <v>0</v>
      </c>
      <c r="V7225" s="6">
        <v>0</v>
      </c>
      <c r="W7225" s="5">
        <v>0</v>
      </c>
      <c r="X7225" s="6">
        <v>0</v>
      </c>
      <c r="Y7225" s="5">
        <v>0</v>
      </c>
      <c r="Z7225" s="6">
        <v>0</v>
      </c>
      <c r="AA7225" s="5">
        <v>0</v>
      </c>
      <c r="AB7225" s="6">
        <v>0</v>
      </c>
      <c r="AC7225" s="5">
        <v>0</v>
      </c>
      <c r="AD7225" s="6">
        <v>0</v>
      </c>
      <c r="AE7225" s="5">
        <v>0</v>
      </c>
      <c r="AF7225" s="6">
        <v>0</v>
      </c>
    </row>
    <row r="7226" spans="2:32" x14ac:dyDescent="0.35">
      <c r="B7226" s="1" t="s">
        <v>1727</v>
      </c>
      <c r="C7226" s="5">
        <v>1.1390000000000001E-2</v>
      </c>
      <c r="D7226" s="6">
        <v>16.048999999999999</v>
      </c>
      <c r="E7226" s="5">
        <v>0</v>
      </c>
      <c r="F7226" s="6">
        <v>0</v>
      </c>
      <c r="G7226" s="5">
        <v>0</v>
      </c>
      <c r="H7226" s="6">
        <v>0</v>
      </c>
      <c r="I7226" s="5">
        <v>0</v>
      </c>
      <c r="J7226" s="6">
        <v>0</v>
      </c>
      <c r="K7226" s="5">
        <v>0</v>
      </c>
      <c r="L7226" s="6">
        <v>0</v>
      </c>
      <c r="M7226" s="5">
        <v>0.26855000000000001</v>
      </c>
      <c r="N7226" s="6">
        <v>16.048999999999999</v>
      </c>
      <c r="O7226" s="5">
        <v>0</v>
      </c>
      <c r="P7226" s="6">
        <v>0</v>
      </c>
      <c r="Q7226" s="5">
        <v>0</v>
      </c>
      <c r="R7226" s="6">
        <v>0</v>
      </c>
      <c r="S7226" s="5">
        <v>0</v>
      </c>
      <c r="T7226" s="6">
        <v>0</v>
      </c>
      <c r="U7226" s="5">
        <v>0</v>
      </c>
      <c r="V7226" s="6">
        <v>0</v>
      </c>
      <c r="W7226" s="5">
        <v>0</v>
      </c>
      <c r="X7226" s="6">
        <v>0</v>
      </c>
      <c r="Y7226" s="5">
        <v>0</v>
      </c>
      <c r="Z7226" s="6">
        <v>0</v>
      </c>
      <c r="AA7226" s="5">
        <v>0</v>
      </c>
      <c r="AB7226" s="6">
        <v>0</v>
      </c>
      <c r="AC7226" s="5">
        <v>0</v>
      </c>
      <c r="AD7226" s="6">
        <v>0</v>
      </c>
      <c r="AE7226" s="5">
        <v>0</v>
      </c>
      <c r="AF7226" s="6">
        <v>0</v>
      </c>
    </row>
    <row r="7227" spans="2:32" x14ac:dyDescent="0.35">
      <c r="B7227" s="1" t="s">
        <v>1728</v>
      </c>
      <c r="C7227" s="5">
        <v>8.0000000000000002E-3</v>
      </c>
      <c r="D7227" s="6">
        <v>11.278</v>
      </c>
      <c r="E7227" s="5">
        <v>0</v>
      </c>
      <c r="F7227" s="6">
        <v>0</v>
      </c>
      <c r="G7227" s="5">
        <v>0</v>
      </c>
      <c r="H7227" s="6">
        <v>0</v>
      </c>
      <c r="I7227" s="5">
        <v>0</v>
      </c>
      <c r="J7227" s="6">
        <v>0</v>
      </c>
      <c r="K7227" s="5">
        <v>0</v>
      </c>
      <c r="L7227" s="6">
        <v>0</v>
      </c>
      <c r="M7227" s="5">
        <v>0.18870999999999999</v>
      </c>
      <c r="N7227" s="6">
        <v>11.278</v>
      </c>
      <c r="O7227" s="5">
        <v>0</v>
      </c>
      <c r="P7227" s="6">
        <v>0</v>
      </c>
      <c r="Q7227" s="5">
        <v>0</v>
      </c>
      <c r="R7227" s="6">
        <v>0</v>
      </c>
      <c r="S7227" s="5">
        <v>0</v>
      </c>
      <c r="T7227" s="6">
        <v>0</v>
      </c>
      <c r="U7227" s="5">
        <v>0</v>
      </c>
      <c r="V7227" s="6">
        <v>0</v>
      </c>
      <c r="W7227" s="5">
        <v>0</v>
      </c>
      <c r="X7227" s="6">
        <v>0</v>
      </c>
      <c r="Y7227" s="5">
        <v>0</v>
      </c>
      <c r="Z7227" s="6">
        <v>0</v>
      </c>
      <c r="AA7227" s="5">
        <v>0</v>
      </c>
      <c r="AB7227" s="6">
        <v>0</v>
      </c>
      <c r="AC7227" s="5">
        <v>0</v>
      </c>
      <c r="AD7227" s="6">
        <v>0</v>
      </c>
      <c r="AE7227" s="5">
        <v>0</v>
      </c>
      <c r="AF7227" s="6">
        <v>0</v>
      </c>
    </row>
    <row r="7228" spans="2:32" x14ac:dyDescent="0.35">
      <c r="B7228" s="1" t="s">
        <v>1729</v>
      </c>
      <c r="C7228" s="5">
        <v>7.28E-3</v>
      </c>
      <c r="D7228" s="6">
        <v>10.257999999999999</v>
      </c>
      <c r="E7228" s="5">
        <v>0</v>
      </c>
      <c r="F7228" s="6">
        <v>0</v>
      </c>
      <c r="G7228" s="5">
        <v>0</v>
      </c>
      <c r="H7228" s="6">
        <v>0</v>
      </c>
      <c r="I7228" s="5">
        <v>0</v>
      </c>
      <c r="J7228" s="6">
        <v>0</v>
      </c>
      <c r="K7228" s="5">
        <v>0</v>
      </c>
      <c r="L7228" s="6">
        <v>0</v>
      </c>
      <c r="M7228" s="5">
        <v>0.17165</v>
      </c>
      <c r="N7228" s="6">
        <v>10.257999999999999</v>
      </c>
      <c r="O7228" s="5">
        <v>0</v>
      </c>
      <c r="P7228" s="6">
        <v>0</v>
      </c>
      <c r="Q7228" s="5">
        <v>0</v>
      </c>
      <c r="R7228" s="6">
        <v>0</v>
      </c>
      <c r="S7228" s="5">
        <v>0</v>
      </c>
      <c r="T7228" s="6">
        <v>0</v>
      </c>
      <c r="U7228" s="5">
        <v>0</v>
      </c>
      <c r="V7228" s="6">
        <v>0</v>
      </c>
      <c r="W7228" s="5">
        <v>0</v>
      </c>
      <c r="X7228" s="6">
        <v>0</v>
      </c>
      <c r="Y7228" s="5">
        <v>0</v>
      </c>
      <c r="Z7228" s="6">
        <v>0</v>
      </c>
      <c r="AA7228" s="5">
        <v>0</v>
      </c>
      <c r="AB7228" s="6">
        <v>0</v>
      </c>
      <c r="AC7228" s="5">
        <v>0</v>
      </c>
      <c r="AD7228" s="6">
        <v>0</v>
      </c>
      <c r="AE7228" s="5">
        <v>0</v>
      </c>
      <c r="AF7228" s="6">
        <v>0</v>
      </c>
    </row>
    <row r="7229" spans="2:32" x14ac:dyDescent="0.35">
      <c r="B7229" s="1" t="s">
        <v>1730</v>
      </c>
      <c r="C7229" s="5">
        <v>1.3500000000000001E-3</v>
      </c>
      <c r="D7229" s="6">
        <v>1.903</v>
      </c>
      <c r="E7229" s="5">
        <v>0</v>
      </c>
      <c r="F7229" s="6">
        <v>0</v>
      </c>
      <c r="G7229" s="5">
        <v>0</v>
      </c>
      <c r="H7229" s="6">
        <v>0</v>
      </c>
      <c r="I7229" s="5">
        <v>0</v>
      </c>
      <c r="J7229" s="6">
        <v>0</v>
      </c>
      <c r="K7229" s="5">
        <v>0</v>
      </c>
      <c r="L7229" s="6">
        <v>0</v>
      </c>
      <c r="M7229" s="5">
        <v>3.184E-2</v>
      </c>
      <c r="N7229" s="6">
        <v>1.903</v>
      </c>
      <c r="O7229" s="5">
        <v>0</v>
      </c>
      <c r="P7229" s="6">
        <v>0</v>
      </c>
      <c r="Q7229" s="5">
        <v>0</v>
      </c>
      <c r="R7229" s="6">
        <v>0</v>
      </c>
      <c r="S7229" s="5">
        <v>0</v>
      </c>
      <c r="T7229" s="6">
        <v>0</v>
      </c>
      <c r="U7229" s="5">
        <v>0</v>
      </c>
      <c r="V7229" s="6">
        <v>0</v>
      </c>
      <c r="W7229" s="5">
        <v>0</v>
      </c>
      <c r="X7229" s="6">
        <v>0</v>
      </c>
      <c r="Y7229" s="5">
        <v>0</v>
      </c>
      <c r="Z7229" s="6">
        <v>0</v>
      </c>
      <c r="AA7229" s="5">
        <v>0</v>
      </c>
      <c r="AB7229" s="6">
        <v>0</v>
      </c>
      <c r="AC7229" s="5">
        <v>0</v>
      </c>
      <c r="AD7229" s="6">
        <v>0</v>
      </c>
      <c r="AE7229" s="5">
        <v>0</v>
      </c>
      <c r="AF7229" s="6">
        <v>0</v>
      </c>
    </row>
    <row r="7230" spans="2:32" x14ac:dyDescent="0.35">
      <c r="B7230" s="1" t="s">
        <v>1731</v>
      </c>
      <c r="C7230" s="5">
        <v>5.5999999999999999E-3</v>
      </c>
      <c r="D7230" s="6">
        <v>7.8970000000000002</v>
      </c>
      <c r="E7230" s="5">
        <v>0</v>
      </c>
      <c r="F7230" s="6">
        <v>0</v>
      </c>
      <c r="G7230" s="5">
        <v>0</v>
      </c>
      <c r="H7230" s="6">
        <v>0</v>
      </c>
      <c r="I7230" s="5">
        <v>0</v>
      </c>
      <c r="J7230" s="6">
        <v>0</v>
      </c>
      <c r="K7230" s="5">
        <v>0</v>
      </c>
      <c r="L7230" s="6">
        <v>0</v>
      </c>
      <c r="M7230" s="5">
        <v>0.13214000000000001</v>
      </c>
      <c r="N7230" s="6">
        <v>7.8970000000000002</v>
      </c>
      <c r="O7230" s="5">
        <v>0</v>
      </c>
      <c r="P7230" s="6">
        <v>0</v>
      </c>
      <c r="Q7230" s="5">
        <v>0</v>
      </c>
      <c r="R7230" s="6">
        <v>0</v>
      </c>
      <c r="S7230" s="5">
        <v>0</v>
      </c>
      <c r="T7230" s="6">
        <v>0</v>
      </c>
      <c r="U7230" s="5">
        <v>0</v>
      </c>
      <c r="V7230" s="6">
        <v>0</v>
      </c>
      <c r="W7230" s="5">
        <v>0</v>
      </c>
      <c r="X7230" s="6">
        <v>0</v>
      </c>
      <c r="Y7230" s="5">
        <v>0</v>
      </c>
      <c r="Z7230" s="6">
        <v>0</v>
      </c>
      <c r="AA7230" s="5">
        <v>0</v>
      </c>
      <c r="AB7230" s="6">
        <v>0</v>
      </c>
      <c r="AC7230" s="5">
        <v>0</v>
      </c>
      <c r="AD7230" s="6">
        <v>0</v>
      </c>
      <c r="AE7230" s="5">
        <v>0</v>
      </c>
      <c r="AF7230" s="6">
        <v>0</v>
      </c>
    </row>
    <row r="7231" spans="2:32" x14ac:dyDescent="0.35">
      <c r="B7231" s="1" t="s">
        <v>1732</v>
      </c>
      <c r="C7231" s="5">
        <v>7.0000000000000001E-3</v>
      </c>
      <c r="D7231" s="6">
        <v>9.8659999999999997</v>
      </c>
      <c r="E7231" s="5">
        <v>0</v>
      </c>
      <c r="F7231" s="6">
        <v>0</v>
      </c>
      <c r="G7231" s="5">
        <v>0</v>
      </c>
      <c r="H7231" s="6">
        <v>0</v>
      </c>
      <c r="I7231" s="5">
        <v>0</v>
      </c>
      <c r="J7231" s="6">
        <v>0</v>
      </c>
      <c r="K7231" s="5">
        <v>0</v>
      </c>
      <c r="L7231" s="6">
        <v>0</v>
      </c>
      <c r="M7231" s="5">
        <v>0.16508999999999999</v>
      </c>
      <c r="N7231" s="6">
        <v>9.8659999999999997</v>
      </c>
      <c r="O7231" s="5">
        <v>0</v>
      </c>
      <c r="P7231" s="6">
        <v>0</v>
      </c>
      <c r="Q7231" s="5">
        <v>0</v>
      </c>
      <c r="R7231" s="6">
        <v>0</v>
      </c>
      <c r="S7231" s="5">
        <v>0</v>
      </c>
      <c r="T7231" s="6">
        <v>0</v>
      </c>
      <c r="U7231" s="5">
        <v>0</v>
      </c>
      <c r="V7231" s="6">
        <v>0</v>
      </c>
      <c r="W7231" s="5">
        <v>0</v>
      </c>
      <c r="X7231" s="6">
        <v>0</v>
      </c>
      <c r="Y7231" s="5">
        <v>0</v>
      </c>
      <c r="Z7231" s="6">
        <v>0</v>
      </c>
      <c r="AA7231" s="5">
        <v>0</v>
      </c>
      <c r="AB7231" s="6">
        <v>0</v>
      </c>
      <c r="AC7231" s="5">
        <v>0</v>
      </c>
      <c r="AD7231" s="6">
        <v>0</v>
      </c>
      <c r="AE7231" s="5">
        <v>0</v>
      </c>
      <c r="AF7231" s="6">
        <v>0</v>
      </c>
    </row>
    <row r="7232" spans="2:32" x14ac:dyDescent="0.35">
      <c r="B7232" s="1" t="s">
        <v>1733</v>
      </c>
      <c r="C7232" s="5">
        <v>5.6699999999999997E-3</v>
      </c>
      <c r="D7232" s="6">
        <v>7.9950000000000001</v>
      </c>
      <c r="E7232" s="5">
        <v>0</v>
      </c>
      <c r="F7232" s="6">
        <v>0</v>
      </c>
      <c r="G7232" s="5">
        <v>0</v>
      </c>
      <c r="H7232" s="6">
        <v>0</v>
      </c>
      <c r="I7232" s="5">
        <v>0</v>
      </c>
      <c r="J7232" s="6">
        <v>0</v>
      </c>
      <c r="K7232" s="5">
        <v>0</v>
      </c>
      <c r="L7232" s="6">
        <v>0</v>
      </c>
      <c r="M7232" s="5">
        <v>0</v>
      </c>
      <c r="N7232" s="6">
        <v>0</v>
      </c>
      <c r="O7232" s="5">
        <v>0</v>
      </c>
      <c r="P7232" s="6">
        <v>0</v>
      </c>
      <c r="Q7232" s="5">
        <v>0</v>
      </c>
      <c r="R7232" s="6">
        <v>0</v>
      </c>
      <c r="S7232" s="5">
        <v>0</v>
      </c>
      <c r="T7232" s="6">
        <v>0</v>
      </c>
      <c r="U7232" s="5">
        <v>0.15901000000000001</v>
      </c>
      <c r="V7232" s="6">
        <v>7.9950000000000001</v>
      </c>
      <c r="W7232" s="5">
        <v>0</v>
      </c>
      <c r="X7232" s="6">
        <v>0</v>
      </c>
      <c r="Y7232" s="5">
        <v>0</v>
      </c>
      <c r="Z7232" s="6">
        <v>0</v>
      </c>
      <c r="AA7232" s="5">
        <v>0</v>
      </c>
      <c r="AB7232" s="6">
        <v>0</v>
      </c>
      <c r="AC7232" s="5">
        <v>0</v>
      </c>
      <c r="AD7232" s="6">
        <v>0</v>
      </c>
      <c r="AE7232" s="5">
        <v>0</v>
      </c>
      <c r="AF7232" s="6">
        <v>0</v>
      </c>
    </row>
    <row r="7233" spans="2:32" x14ac:dyDescent="0.35">
      <c r="B7233" s="1" t="s">
        <v>1734</v>
      </c>
      <c r="C7233" s="5">
        <v>1.4489999999999999E-2</v>
      </c>
      <c r="D7233" s="6">
        <v>20.414999999999999</v>
      </c>
      <c r="E7233" s="5">
        <v>0</v>
      </c>
      <c r="F7233" s="6">
        <v>0</v>
      </c>
      <c r="G7233" s="5">
        <v>0</v>
      </c>
      <c r="H7233" s="6">
        <v>0</v>
      </c>
      <c r="I7233" s="5">
        <v>0</v>
      </c>
      <c r="J7233" s="6">
        <v>0</v>
      </c>
      <c r="K7233" s="5">
        <v>0</v>
      </c>
      <c r="L7233" s="6">
        <v>0</v>
      </c>
      <c r="M7233" s="5">
        <v>0</v>
      </c>
      <c r="N7233" s="6">
        <v>0</v>
      </c>
      <c r="O7233" s="5">
        <v>0</v>
      </c>
      <c r="P7233" s="6">
        <v>0</v>
      </c>
      <c r="Q7233" s="5">
        <v>0</v>
      </c>
      <c r="R7233" s="6">
        <v>0</v>
      </c>
      <c r="S7233" s="5">
        <v>0</v>
      </c>
      <c r="T7233" s="6">
        <v>0</v>
      </c>
      <c r="U7233" s="5">
        <v>0.40604000000000001</v>
      </c>
      <c r="V7233" s="6">
        <v>20.414999999999999</v>
      </c>
      <c r="W7233" s="5">
        <v>0</v>
      </c>
      <c r="X7233" s="6">
        <v>0</v>
      </c>
      <c r="Y7233" s="5">
        <v>0</v>
      </c>
      <c r="Z7233" s="6">
        <v>0</v>
      </c>
      <c r="AA7233" s="5">
        <v>0</v>
      </c>
      <c r="AB7233" s="6">
        <v>0</v>
      </c>
      <c r="AC7233" s="5">
        <v>0</v>
      </c>
      <c r="AD7233" s="6">
        <v>0</v>
      </c>
      <c r="AE7233" s="5">
        <v>0</v>
      </c>
      <c r="AF7233" s="6">
        <v>0</v>
      </c>
    </row>
    <row r="7234" spans="2:32" x14ac:dyDescent="0.35">
      <c r="B7234" s="1" t="s">
        <v>1735</v>
      </c>
      <c r="C7234" s="5">
        <v>9.1599999999999997E-3</v>
      </c>
      <c r="D7234" s="6">
        <v>12.904999999999999</v>
      </c>
      <c r="E7234" s="5">
        <v>0</v>
      </c>
      <c r="F7234" s="6">
        <v>0</v>
      </c>
      <c r="G7234" s="5">
        <v>0</v>
      </c>
      <c r="H7234" s="6">
        <v>0</v>
      </c>
      <c r="I7234" s="5">
        <v>0</v>
      </c>
      <c r="J7234" s="6">
        <v>0</v>
      </c>
      <c r="K7234" s="5">
        <v>0</v>
      </c>
      <c r="L7234" s="6">
        <v>0</v>
      </c>
      <c r="M7234" s="5">
        <v>0</v>
      </c>
      <c r="N7234" s="6">
        <v>0</v>
      </c>
      <c r="O7234" s="5">
        <v>0</v>
      </c>
      <c r="P7234" s="6">
        <v>0</v>
      </c>
      <c r="Q7234" s="5">
        <v>0</v>
      </c>
      <c r="R7234" s="6">
        <v>0</v>
      </c>
      <c r="S7234" s="5">
        <v>0</v>
      </c>
      <c r="T7234" s="6">
        <v>0</v>
      </c>
      <c r="U7234" s="5">
        <v>0.25667000000000001</v>
      </c>
      <c r="V7234" s="6">
        <v>12.904999999999999</v>
      </c>
      <c r="W7234" s="5">
        <v>0</v>
      </c>
      <c r="X7234" s="6">
        <v>0</v>
      </c>
      <c r="Y7234" s="5">
        <v>0</v>
      </c>
      <c r="Z7234" s="6">
        <v>0</v>
      </c>
      <c r="AA7234" s="5">
        <v>0</v>
      </c>
      <c r="AB7234" s="6">
        <v>0</v>
      </c>
      <c r="AC7234" s="5">
        <v>0</v>
      </c>
      <c r="AD7234" s="6">
        <v>0</v>
      </c>
      <c r="AE7234" s="5">
        <v>0</v>
      </c>
      <c r="AF7234" s="6">
        <v>0</v>
      </c>
    </row>
    <row r="7235" spans="2:32" x14ac:dyDescent="0.35">
      <c r="B7235" s="1" t="s">
        <v>1736</v>
      </c>
      <c r="C7235" s="5">
        <v>1.409E-2</v>
      </c>
      <c r="D7235" s="6">
        <v>19.859000000000002</v>
      </c>
      <c r="E7235" s="5">
        <v>0</v>
      </c>
      <c r="F7235" s="6">
        <v>0</v>
      </c>
      <c r="G7235" s="5">
        <v>0</v>
      </c>
      <c r="H7235" s="6">
        <v>0</v>
      </c>
      <c r="I7235" s="5">
        <v>0</v>
      </c>
      <c r="J7235" s="6">
        <v>0</v>
      </c>
      <c r="K7235" s="5">
        <v>0</v>
      </c>
      <c r="L7235" s="6">
        <v>0</v>
      </c>
      <c r="M7235" s="5">
        <v>0</v>
      </c>
      <c r="N7235" s="6">
        <v>0</v>
      </c>
      <c r="O7235" s="5">
        <v>0</v>
      </c>
      <c r="P7235" s="6">
        <v>0</v>
      </c>
      <c r="Q7235" s="5">
        <v>0</v>
      </c>
      <c r="R7235" s="6">
        <v>0</v>
      </c>
      <c r="S7235" s="5">
        <v>0</v>
      </c>
      <c r="T7235" s="6">
        <v>0</v>
      </c>
      <c r="U7235" s="5">
        <v>0</v>
      </c>
      <c r="V7235" s="6">
        <v>0</v>
      </c>
      <c r="W7235" s="5">
        <v>0</v>
      </c>
      <c r="X7235" s="6">
        <v>0</v>
      </c>
      <c r="Y7235" s="5">
        <v>0</v>
      </c>
      <c r="Z7235" s="6">
        <v>0</v>
      </c>
      <c r="AA7235" s="5">
        <v>0</v>
      </c>
      <c r="AB7235" s="6">
        <v>0</v>
      </c>
      <c r="AC7235" s="5">
        <v>8.1549999999999997E-2</v>
      </c>
      <c r="AD7235" s="6">
        <v>19.859000000000002</v>
      </c>
      <c r="AE7235" s="5">
        <v>0</v>
      </c>
      <c r="AF7235" s="6">
        <v>0</v>
      </c>
    </row>
    <row r="7236" spans="2:32" x14ac:dyDescent="0.35">
      <c r="B7236" s="1" t="s">
        <v>1737</v>
      </c>
      <c r="C7236" s="5">
        <v>1.0540000000000001E-2</v>
      </c>
      <c r="D7236" s="6">
        <v>14.843999999999999</v>
      </c>
      <c r="E7236" s="5">
        <v>0</v>
      </c>
      <c r="F7236" s="6">
        <v>0</v>
      </c>
      <c r="G7236" s="5">
        <v>0</v>
      </c>
      <c r="H7236" s="6">
        <v>0</v>
      </c>
      <c r="I7236" s="5">
        <v>0</v>
      </c>
      <c r="J7236" s="6">
        <v>0</v>
      </c>
      <c r="K7236" s="5">
        <v>0</v>
      </c>
      <c r="L7236" s="6">
        <v>0</v>
      </c>
      <c r="M7236" s="5">
        <v>0</v>
      </c>
      <c r="N7236" s="6">
        <v>0</v>
      </c>
      <c r="O7236" s="5">
        <v>0</v>
      </c>
      <c r="P7236" s="6">
        <v>0</v>
      </c>
      <c r="Q7236" s="5">
        <v>0</v>
      </c>
      <c r="R7236" s="6">
        <v>0</v>
      </c>
      <c r="S7236" s="5">
        <v>0</v>
      </c>
      <c r="T7236" s="6">
        <v>0</v>
      </c>
      <c r="U7236" s="5">
        <v>0</v>
      </c>
      <c r="V7236" s="6">
        <v>0</v>
      </c>
      <c r="W7236" s="5">
        <v>0</v>
      </c>
      <c r="X7236" s="6">
        <v>0</v>
      </c>
      <c r="Y7236" s="5">
        <v>0</v>
      </c>
      <c r="Z7236" s="6">
        <v>0</v>
      </c>
      <c r="AA7236" s="5">
        <v>7.8130000000000005E-2</v>
      </c>
      <c r="AB7236" s="6">
        <v>14.843999999999999</v>
      </c>
      <c r="AC7236" s="5">
        <v>0</v>
      </c>
      <c r="AD7236" s="6">
        <v>0</v>
      </c>
      <c r="AE7236" s="5">
        <v>0</v>
      </c>
      <c r="AF7236" s="6">
        <v>0</v>
      </c>
    </row>
    <row r="7237" spans="2:32" x14ac:dyDescent="0.35">
      <c r="B7237" s="1" t="s">
        <v>1738</v>
      </c>
      <c r="C7237" s="5">
        <v>1.324E-2</v>
      </c>
      <c r="D7237" s="6">
        <v>18.66</v>
      </c>
      <c r="E7237" s="5">
        <v>0</v>
      </c>
      <c r="F7237" s="6">
        <v>0</v>
      </c>
      <c r="G7237" s="5">
        <v>0</v>
      </c>
      <c r="H7237" s="6">
        <v>0</v>
      </c>
      <c r="I7237" s="5">
        <v>0</v>
      </c>
      <c r="J7237" s="6">
        <v>0</v>
      </c>
      <c r="K7237" s="5">
        <v>0</v>
      </c>
      <c r="L7237" s="6">
        <v>0</v>
      </c>
      <c r="M7237" s="5">
        <v>0</v>
      </c>
      <c r="N7237" s="6">
        <v>0</v>
      </c>
      <c r="O7237" s="5">
        <v>0</v>
      </c>
      <c r="P7237" s="6">
        <v>0</v>
      </c>
      <c r="Q7237" s="5">
        <v>0</v>
      </c>
      <c r="R7237" s="6">
        <v>0</v>
      </c>
      <c r="S7237" s="5">
        <v>0</v>
      </c>
      <c r="T7237" s="6">
        <v>0</v>
      </c>
      <c r="U7237" s="5">
        <v>0</v>
      </c>
      <c r="V7237" s="6">
        <v>0</v>
      </c>
      <c r="W7237" s="5">
        <v>0</v>
      </c>
      <c r="X7237" s="6">
        <v>0</v>
      </c>
      <c r="Y7237" s="5">
        <v>0</v>
      </c>
      <c r="Z7237" s="6">
        <v>0</v>
      </c>
      <c r="AA7237" s="5">
        <v>9.8220000000000002E-2</v>
      </c>
      <c r="AB7237" s="6">
        <v>18.66</v>
      </c>
      <c r="AC7237" s="5">
        <v>0</v>
      </c>
      <c r="AD7237" s="6">
        <v>0</v>
      </c>
      <c r="AE7237" s="5">
        <v>0</v>
      </c>
      <c r="AF7237" s="6">
        <v>0</v>
      </c>
    </row>
    <row r="7238" spans="2:32" x14ac:dyDescent="0.35">
      <c r="B7238" s="1" t="s">
        <v>1739</v>
      </c>
      <c r="C7238" s="5">
        <v>4.2399999999999998E-3</v>
      </c>
      <c r="D7238" s="6">
        <v>5.98</v>
      </c>
      <c r="E7238" s="5">
        <v>0</v>
      </c>
      <c r="F7238" s="6">
        <v>0</v>
      </c>
      <c r="G7238" s="5">
        <v>0</v>
      </c>
      <c r="H7238" s="6">
        <v>0</v>
      </c>
      <c r="I7238" s="5">
        <v>0</v>
      </c>
      <c r="J7238" s="6">
        <v>0</v>
      </c>
      <c r="K7238" s="5">
        <v>0</v>
      </c>
      <c r="L7238" s="6">
        <v>0</v>
      </c>
      <c r="M7238" s="5">
        <v>0</v>
      </c>
      <c r="N7238" s="6">
        <v>0</v>
      </c>
      <c r="O7238" s="5">
        <v>0</v>
      </c>
      <c r="P7238" s="6">
        <v>0</v>
      </c>
      <c r="Q7238" s="5">
        <v>0</v>
      </c>
      <c r="R7238" s="6">
        <v>0</v>
      </c>
      <c r="S7238" s="5">
        <v>0</v>
      </c>
      <c r="T7238" s="6">
        <v>0</v>
      </c>
      <c r="U7238" s="5">
        <v>0</v>
      </c>
      <c r="V7238" s="6">
        <v>0</v>
      </c>
      <c r="W7238" s="5">
        <v>0</v>
      </c>
      <c r="X7238" s="6">
        <v>0</v>
      </c>
      <c r="Y7238" s="5">
        <v>0</v>
      </c>
      <c r="Z7238" s="6">
        <v>0</v>
      </c>
      <c r="AA7238" s="5">
        <v>3.1480000000000001E-2</v>
      </c>
      <c r="AB7238" s="6">
        <v>5.98</v>
      </c>
      <c r="AC7238" s="5">
        <v>0</v>
      </c>
      <c r="AD7238" s="6">
        <v>0</v>
      </c>
      <c r="AE7238" s="5">
        <v>0</v>
      </c>
      <c r="AF7238" s="6">
        <v>0</v>
      </c>
    </row>
    <row r="7239" spans="2:32" x14ac:dyDescent="0.35">
      <c r="B7239" s="1" t="s">
        <v>1740</v>
      </c>
      <c r="C7239" s="5">
        <v>6.3400000000000001E-3</v>
      </c>
      <c r="D7239" s="6">
        <v>8.9380000000000006</v>
      </c>
      <c r="E7239" s="5">
        <v>0</v>
      </c>
      <c r="F7239" s="6">
        <v>0</v>
      </c>
      <c r="G7239" s="5">
        <v>0</v>
      </c>
      <c r="H7239" s="6">
        <v>0</v>
      </c>
      <c r="I7239" s="5">
        <v>0</v>
      </c>
      <c r="J7239" s="6">
        <v>0</v>
      </c>
      <c r="K7239" s="5">
        <v>0</v>
      </c>
      <c r="L7239" s="6">
        <v>0</v>
      </c>
      <c r="M7239" s="5">
        <v>0</v>
      </c>
      <c r="N7239" s="6">
        <v>0</v>
      </c>
      <c r="O7239" s="5">
        <v>0</v>
      </c>
      <c r="P7239" s="6">
        <v>0</v>
      </c>
      <c r="Q7239" s="5">
        <v>0</v>
      </c>
      <c r="R7239" s="6">
        <v>0</v>
      </c>
      <c r="S7239" s="5">
        <v>4.8910000000000002E-2</v>
      </c>
      <c r="T7239" s="6">
        <v>8.9380000000000006</v>
      </c>
      <c r="U7239" s="5">
        <v>0</v>
      </c>
      <c r="V7239" s="6">
        <v>0</v>
      </c>
      <c r="W7239" s="5">
        <v>0</v>
      </c>
      <c r="X7239" s="6">
        <v>0</v>
      </c>
      <c r="Y7239" s="5">
        <v>0</v>
      </c>
      <c r="Z7239" s="6">
        <v>0</v>
      </c>
      <c r="AA7239" s="5">
        <v>0</v>
      </c>
      <c r="AB7239" s="6">
        <v>0</v>
      </c>
      <c r="AC7239" s="5">
        <v>0</v>
      </c>
      <c r="AD7239" s="6">
        <v>0</v>
      </c>
      <c r="AE7239" s="5">
        <v>0</v>
      </c>
      <c r="AF7239" s="6">
        <v>0</v>
      </c>
    </row>
    <row r="7240" spans="2:32" x14ac:dyDescent="0.35">
      <c r="B7240" s="1" t="s">
        <v>1741</v>
      </c>
      <c r="C7240" s="5">
        <v>9.9399999999999992E-3</v>
      </c>
      <c r="D7240" s="6">
        <v>14</v>
      </c>
      <c r="E7240" s="5">
        <v>0</v>
      </c>
      <c r="F7240" s="6">
        <v>0</v>
      </c>
      <c r="G7240" s="5">
        <v>0</v>
      </c>
      <c r="H7240" s="6">
        <v>0</v>
      </c>
      <c r="I7240" s="5">
        <v>0</v>
      </c>
      <c r="J7240" s="6">
        <v>0</v>
      </c>
      <c r="K7240" s="5">
        <v>0</v>
      </c>
      <c r="L7240" s="6">
        <v>0</v>
      </c>
      <c r="M7240" s="5">
        <v>0</v>
      </c>
      <c r="N7240" s="6">
        <v>0</v>
      </c>
      <c r="O7240" s="5">
        <v>0</v>
      </c>
      <c r="P7240" s="6">
        <v>0</v>
      </c>
      <c r="Q7240" s="5">
        <v>0</v>
      </c>
      <c r="R7240" s="6">
        <v>0</v>
      </c>
      <c r="S7240" s="5">
        <v>0</v>
      </c>
      <c r="T7240" s="6">
        <v>0</v>
      </c>
      <c r="U7240" s="5">
        <v>0</v>
      </c>
      <c r="V7240" s="6">
        <v>0</v>
      </c>
      <c r="W7240" s="5">
        <v>0</v>
      </c>
      <c r="X7240" s="6">
        <v>0</v>
      </c>
      <c r="Y7240" s="5">
        <v>0</v>
      </c>
      <c r="Z7240" s="6">
        <v>0</v>
      </c>
      <c r="AA7240" s="5">
        <v>0</v>
      </c>
      <c r="AB7240" s="6">
        <v>0</v>
      </c>
      <c r="AC7240" s="5">
        <v>0</v>
      </c>
      <c r="AD7240" s="6">
        <v>0</v>
      </c>
      <c r="AE7240" s="5">
        <v>0.11595999999999999</v>
      </c>
      <c r="AF7240" s="6">
        <v>14</v>
      </c>
    </row>
    <row r="7241" spans="2:32" x14ac:dyDescent="0.35">
      <c r="B7241" s="1" t="s">
        <v>1742</v>
      </c>
      <c r="C7241" s="5">
        <v>1.7600000000000001E-2</v>
      </c>
      <c r="D7241" s="6">
        <v>24.797999999999998</v>
      </c>
      <c r="E7241" s="5">
        <v>0</v>
      </c>
      <c r="F7241" s="6">
        <v>0</v>
      </c>
      <c r="G7241" s="5">
        <v>0</v>
      </c>
      <c r="H7241" s="6">
        <v>0</v>
      </c>
      <c r="I7241" s="5">
        <v>0</v>
      </c>
      <c r="J7241" s="6">
        <v>0</v>
      </c>
      <c r="K7241" s="5">
        <v>0</v>
      </c>
      <c r="L7241" s="6">
        <v>0</v>
      </c>
      <c r="M7241" s="5">
        <v>0</v>
      </c>
      <c r="N7241" s="6">
        <v>0</v>
      </c>
      <c r="O7241" s="5">
        <v>0</v>
      </c>
      <c r="P7241" s="6">
        <v>0</v>
      </c>
      <c r="Q7241" s="5">
        <v>0</v>
      </c>
      <c r="R7241" s="6">
        <v>0</v>
      </c>
      <c r="S7241" s="5">
        <v>0</v>
      </c>
      <c r="T7241" s="6">
        <v>0</v>
      </c>
      <c r="U7241" s="5">
        <v>0</v>
      </c>
      <c r="V7241" s="6">
        <v>0</v>
      </c>
      <c r="W7241" s="5">
        <v>0</v>
      </c>
      <c r="X7241" s="6">
        <v>0</v>
      </c>
      <c r="Y7241" s="5">
        <v>0</v>
      </c>
      <c r="Z7241" s="6">
        <v>0</v>
      </c>
      <c r="AA7241" s="5">
        <v>0</v>
      </c>
      <c r="AB7241" s="6">
        <v>0</v>
      </c>
      <c r="AC7241" s="5">
        <v>0.10184</v>
      </c>
      <c r="AD7241" s="6">
        <v>24.797999999999998</v>
      </c>
      <c r="AE7241" s="5">
        <v>0</v>
      </c>
      <c r="AF7241" s="6">
        <v>0</v>
      </c>
    </row>
    <row r="7242" spans="2:32" x14ac:dyDescent="0.35">
      <c r="B7242" s="1" t="s">
        <v>1743</v>
      </c>
      <c r="C7242" s="5">
        <v>5.8500000000000002E-3</v>
      </c>
      <c r="D7242" s="6">
        <v>8.2430000000000003</v>
      </c>
      <c r="E7242" s="5">
        <v>0</v>
      </c>
      <c r="F7242" s="6">
        <v>0</v>
      </c>
      <c r="G7242" s="5">
        <v>0</v>
      </c>
      <c r="H7242" s="6">
        <v>0</v>
      </c>
      <c r="I7242" s="5">
        <v>0</v>
      </c>
      <c r="J7242" s="6">
        <v>0</v>
      </c>
      <c r="K7242" s="5">
        <v>0</v>
      </c>
      <c r="L7242" s="6">
        <v>0</v>
      </c>
      <c r="M7242" s="5">
        <v>0</v>
      </c>
      <c r="N7242" s="6">
        <v>0</v>
      </c>
      <c r="O7242" s="5">
        <v>0</v>
      </c>
      <c r="P7242" s="6">
        <v>0</v>
      </c>
      <c r="Q7242" s="5">
        <v>0</v>
      </c>
      <c r="R7242" s="6">
        <v>0</v>
      </c>
      <c r="S7242" s="5">
        <v>0</v>
      </c>
      <c r="T7242" s="6">
        <v>0</v>
      </c>
      <c r="U7242" s="5">
        <v>0</v>
      </c>
      <c r="V7242" s="6">
        <v>0</v>
      </c>
      <c r="W7242" s="5">
        <v>0</v>
      </c>
      <c r="X7242" s="6">
        <v>0</v>
      </c>
      <c r="Y7242" s="5">
        <v>0</v>
      </c>
      <c r="Z7242" s="6">
        <v>0</v>
      </c>
      <c r="AA7242" s="5">
        <v>0</v>
      </c>
      <c r="AB7242" s="6">
        <v>0</v>
      </c>
      <c r="AC7242" s="5">
        <v>0</v>
      </c>
      <c r="AD7242" s="6">
        <v>0</v>
      </c>
      <c r="AE7242" s="5">
        <v>6.8279999999999993E-2</v>
      </c>
      <c r="AF7242" s="6">
        <v>8.2430000000000003</v>
      </c>
    </row>
    <row r="7243" spans="2:32" x14ac:dyDescent="0.35">
      <c r="B7243" s="1" t="s">
        <v>1744</v>
      </c>
      <c r="C7243" s="5">
        <v>4.0000000000000001E-3</v>
      </c>
      <c r="D7243" s="6">
        <v>5.641</v>
      </c>
      <c r="E7243" s="5">
        <v>0</v>
      </c>
      <c r="F7243" s="6">
        <v>0</v>
      </c>
      <c r="G7243" s="5">
        <v>0</v>
      </c>
      <c r="H7243" s="6">
        <v>0</v>
      </c>
      <c r="I7243" s="5">
        <v>0</v>
      </c>
      <c r="J7243" s="6">
        <v>0</v>
      </c>
      <c r="K7243" s="5">
        <v>0</v>
      </c>
      <c r="L7243" s="6">
        <v>0</v>
      </c>
      <c r="M7243" s="5">
        <v>0</v>
      </c>
      <c r="N7243" s="6">
        <v>0</v>
      </c>
      <c r="O7243" s="5">
        <v>0</v>
      </c>
      <c r="P7243" s="6">
        <v>0</v>
      </c>
      <c r="Q7243" s="5">
        <v>0</v>
      </c>
      <c r="R7243" s="6">
        <v>0</v>
      </c>
      <c r="S7243" s="5">
        <v>3.0870000000000002E-2</v>
      </c>
      <c r="T7243" s="6">
        <v>5.641</v>
      </c>
      <c r="U7243" s="5">
        <v>0</v>
      </c>
      <c r="V7243" s="6">
        <v>0</v>
      </c>
      <c r="W7243" s="5">
        <v>0</v>
      </c>
      <c r="X7243" s="6">
        <v>0</v>
      </c>
      <c r="Y7243" s="5">
        <v>0</v>
      </c>
      <c r="Z7243" s="6">
        <v>0</v>
      </c>
      <c r="AA7243" s="5">
        <v>0</v>
      </c>
      <c r="AB7243" s="6">
        <v>0</v>
      </c>
      <c r="AC7243" s="5">
        <v>0</v>
      </c>
      <c r="AD7243" s="6">
        <v>0</v>
      </c>
      <c r="AE7243" s="5">
        <v>0</v>
      </c>
      <c r="AF7243" s="6">
        <v>0</v>
      </c>
    </row>
    <row r="7244" spans="2:32" x14ac:dyDescent="0.35">
      <c r="B7244" s="1" t="s">
        <v>1745</v>
      </c>
      <c r="C7244" s="5">
        <v>2.0600000000000002E-3</v>
      </c>
      <c r="D7244" s="6">
        <v>2.8959999999999999</v>
      </c>
      <c r="E7244" s="5">
        <v>0</v>
      </c>
      <c r="F7244" s="6">
        <v>0</v>
      </c>
      <c r="G7244" s="5">
        <v>0</v>
      </c>
      <c r="H7244" s="6">
        <v>0</v>
      </c>
      <c r="I7244" s="5">
        <v>0</v>
      </c>
      <c r="J7244" s="6">
        <v>0</v>
      </c>
      <c r="K7244" s="5">
        <v>0</v>
      </c>
      <c r="L7244" s="6">
        <v>0</v>
      </c>
      <c r="M7244" s="5">
        <v>0</v>
      </c>
      <c r="N7244" s="6">
        <v>0</v>
      </c>
      <c r="O7244" s="5">
        <v>0</v>
      </c>
      <c r="P7244" s="6">
        <v>0</v>
      </c>
      <c r="Q7244" s="5">
        <v>0</v>
      </c>
      <c r="R7244" s="6">
        <v>0</v>
      </c>
      <c r="S7244" s="5">
        <v>1.585E-2</v>
      </c>
      <c r="T7244" s="6">
        <v>2.8959999999999999</v>
      </c>
      <c r="U7244" s="5">
        <v>0</v>
      </c>
      <c r="V7244" s="6">
        <v>0</v>
      </c>
      <c r="W7244" s="5">
        <v>0</v>
      </c>
      <c r="X7244" s="6">
        <v>0</v>
      </c>
      <c r="Y7244" s="5">
        <v>0</v>
      </c>
      <c r="Z7244" s="6">
        <v>0</v>
      </c>
      <c r="AA7244" s="5">
        <v>0</v>
      </c>
      <c r="AB7244" s="6">
        <v>0</v>
      </c>
      <c r="AC7244" s="5">
        <v>0</v>
      </c>
      <c r="AD7244" s="6">
        <v>0</v>
      </c>
      <c r="AE7244" s="5">
        <v>0</v>
      </c>
      <c r="AF7244" s="6">
        <v>0</v>
      </c>
    </row>
    <row r="7245" spans="2:32" x14ac:dyDescent="0.35">
      <c r="B7245" s="1" t="s">
        <v>1746</v>
      </c>
      <c r="C7245" s="5">
        <v>2.8700000000000002E-3</v>
      </c>
      <c r="D7245" s="6">
        <v>4.0490000000000004</v>
      </c>
      <c r="E7245" s="5">
        <v>0</v>
      </c>
      <c r="F7245" s="6">
        <v>0</v>
      </c>
      <c r="G7245" s="5">
        <v>0</v>
      </c>
      <c r="H7245" s="6">
        <v>0</v>
      </c>
      <c r="I7245" s="5">
        <v>0</v>
      </c>
      <c r="J7245" s="6">
        <v>0</v>
      </c>
      <c r="K7245" s="5">
        <v>0</v>
      </c>
      <c r="L7245" s="6">
        <v>0</v>
      </c>
      <c r="M7245" s="5">
        <v>0</v>
      </c>
      <c r="N7245" s="6">
        <v>0</v>
      </c>
      <c r="O7245" s="5">
        <v>0</v>
      </c>
      <c r="P7245" s="6">
        <v>0</v>
      </c>
      <c r="Q7245" s="5">
        <v>0</v>
      </c>
      <c r="R7245" s="6">
        <v>0</v>
      </c>
      <c r="S7245" s="5">
        <v>2.2159999999999999E-2</v>
      </c>
      <c r="T7245" s="6">
        <v>4.0490000000000004</v>
      </c>
      <c r="U7245" s="5">
        <v>0</v>
      </c>
      <c r="V7245" s="6">
        <v>0</v>
      </c>
      <c r="W7245" s="5">
        <v>0</v>
      </c>
      <c r="X7245" s="6">
        <v>0</v>
      </c>
      <c r="Y7245" s="5">
        <v>0</v>
      </c>
      <c r="Z7245" s="6">
        <v>0</v>
      </c>
      <c r="AA7245" s="5">
        <v>0</v>
      </c>
      <c r="AB7245" s="6">
        <v>0</v>
      </c>
      <c r="AC7245" s="5">
        <v>0</v>
      </c>
      <c r="AD7245" s="6">
        <v>0</v>
      </c>
      <c r="AE7245" s="5">
        <v>0</v>
      </c>
      <c r="AF7245" s="6">
        <v>0</v>
      </c>
    </row>
    <row r="7246" spans="2:32" x14ac:dyDescent="0.35">
      <c r="B7246" s="1" t="s">
        <v>1747</v>
      </c>
      <c r="C7246" s="5">
        <v>5.8300000000000001E-3</v>
      </c>
      <c r="D7246" s="6">
        <v>8.2189999999999994</v>
      </c>
      <c r="E7246" s="5">
        <v>0</v>
      </c>
      <c r="F7246" s="6">
        <v>0</v>
      </c>
      <c r="G7246" s="5">
        <v>0</v>
      </c>
      <c r="H7246" s="6">
        <v>0</v>
      </c>
      <c r="I7246" s="5">
        <v>0</v>
      </c>
      <c r="J7246" s="6">
        <v>0</v>
      </c>
      <c r="K7246" s="5">
        <v>0</v>
      </c>
      <c r="L7246" s="6">
        <v>0</v>
      </c>
      <c r="M7246" s="5">
        <v>0</v>
      </c>
      <c r="N7246" s="6">
        <v>0</v>
      </c>
      <c r="O7246" s="5">
        <v>0</v>
      </c>
      <c r="P7246" s="6">
        <v>0</v>
      </c>
      <c r="Q7246" s="5">
        <v>0</v>
      </c>
      <c r="R7246" s="6">
        <v>0</v>
      </c>
      <c r="S7246" s="5">
        <v>4.4970000000000003E-2</v>
      </c>
      <c r="T7246" s="6">
        <v>8.2189999999999994</v>
      </c>
      <c r="U7246" s="5">
        <v>0</v>
      </c>
      <c r="V7246" s="6">
        <v>0</v>
      </c>
      <c r="W7246" s="5">
        <v>0</v>
      </c>
      <c r="X7246" s="6">
        <v>0</v>
      </c>
      <c r="Y7246" s="5">
        <v>0</v>
      </c>
      <c r="Z7246" s="6">
        <v>0</v>
      </c>
      <c r="AA7246" s="5">
        <v>0</v>
      </c>
      <c r="AB7246" s="6">
        <v>0</v>
      </c>
      <c r="AC7246" s="5">
        <v>0</v>
      </c>
      <c r="AD7246" s="6">
        <v>0</v>
      </c>
      <c r="AE7246" s="5">
        <v>0</v>
      </c>
      <c r="AF7246" s="6">
        <v>0</v>
      </c>
    </row>
    <row r="7247" spans="2:32" x14ac:dyDescent="0.35">
      <c r="B7247" s="1" t="s">
        <v>1748</v>
      </c>
      <c r="C7247" s="5">
        <v>6.3600000000000002E-3</v>
      </c>
      <c r="D7247" s="6">
        <v>8.9640000000000004</v>
      </c>
      <c r="E7247" s="5">
        <v>0</v>
      </c>
      <c r="F7247" s="6">
        <v>0</v>
      </c>
      <c r="G7247" s="5">
        <v>0</v>
      </c>
      <c r="H7247" s="6">
        <v>0</v>
      </c>
      <c r="I7247" s="5">
        <v>0</v>
      </c>
      <c r="J7247" s="6">
        <v>0</v>
      </c>
      <c r="K7247" s="5">
        <v>0</v>
      </c>
      <c r="L7247" s="6">
        <v>0</v>
      </c>
      <c r="M7247" s="5">
        <v>0</v>
      </c>
      <c r="N7247" s="6">
        <v>0</v>
      </c>
      <c r="O7247" s="5">
        <v>0</v>
      </c>
      <c r="P7247" s="6">
        <v>0</v>
      </c>
      <c r="Q7247" s="5">
        <v>0</v>
      </c>
      <c r="R7247" s="6">
        <v>0</v>
      </c>
      <c r="S7247" s="5">
        <v>0</v>
      </c>
      <c r="T7247" s="6">
        <v>0</v>
      </c>
      <c r="U7247" s="5">
        <v>0.17829</v>
      </c>
      <c r="V7247" s="6">
        <v>8.9640000000000004</v>
      </c>
      <c r="W7247" s="5">
        <v>0</v>
      </c>
      <c r="X7247" s="6">
        <v>0</v>
      </c>
      <c r="Y7247" s="5">
        <v>0</v>
      </c>
      <c r="Z7247" s="6">
        <v>0</v>
      </c>
      <c r="AA7247" s="5">
        <v>0</v>
      </c>
      <c r="AB7247" s="6">
        <v>0</v>
      </c>
      <c r="AC7247" s="5">
        <v>0</v>
      </c>
      <c r="AD7247" s="6">
        <v>0</v>
      </c>
      <c r="AE7247" s="5">
        <v>0</v>
      </c>
      <c r="AF7247" s="6">
        <v>0</v>
      </c>
    </row>
    <row r="7248" spans="2:32" x14ac:dyDescent="0.35">
      <c r="B7248" s="1" t="s">
        <v>1749</v>
      </c>
      <c r="C7248" s="5">
        <v>1.159E-2</v>
      </c>
      <c r="D7248" s="6">
        <v>16.332999999999998</v>
      </c>
      <c r="E7248" s="5">
        <v>0.25764999999999999</v>
      </c>
      <c r="F7248" s="6">
        <v>16.332999999999998</v>
      </c>
      <c r="G7248" s="5">
        <v>0</v>
      </c>
      <c r="H7248" s="6">
        <v>0</v>
      </c>
      <c r="I7248" s="5">
        <v>0</v>
      </c>
      <c r="J7248" s="6">
        <v>0</v>
      </c>
      <c r="K7248" s="5">
        <v>0</v>
      </c>
      <c r="L7248" s="6">
        <v>0</v>
      </c>
      <c r="M7248" s="5">
        <v>0</v>
      </c>
      <c r="N7248" s="6">
        <v>0</v>
      </c>
      <c r="O7248" s="5">
        <v>0</v>
      </c>
      <c r="P7248" s="6">
        <v>0</v>
      </c>
      <c r="Q7248" s="5">
        <v>0</v>
      </c>
      <c r="R7248" s="6">
        <v>0</v>
      </c>
      <c r="S7248" s="5">
        <v>0</v>
      </c>
      <c r="T7248" s="6">
        <v>0</v>
      </c>
      <c r="U7248" s="5">
        <v>0</v>
      </c>
      <c r="V7248" s="6">
        <v>0</v>
      </c>
      <c r="W7248" s="5">
        <v>0</v>
      </c>
      <c r="X7248" s="6">
        <v>0</v>
      </c>
      <c r="Y7248" s="5">
        <v>0</v>
      </c>
      <c r="Z7248" s="6">
        <v>0</v>
      </c>
      <c r="AA7248" s="5">
        <v>0</v>
      </c>
      <c r="AB7248" s="6">
        <v>0</v>
      </c>
      <c r="AC7248" s="5">
        <v>0</v>
      </c>
      <c r="AD7248" s="6">
        <v>0</v>
      </c>
      <c r="AE7248" s="5">
        <v>0</v>
      </c>
      <c r="AF7248" s="6">
        <v>0</v>
      </c>
    </row>
    <row r="7249" spans="2:32" x14ac:dyDescent="0.35">
      <c r="B7249" s="1" t="s">
        <v>1750</v>
      </c>
      <c r="C7249" s="5">
        <v>1.204E-2</v>
      </c>
      <c r="D7249" s="6">
        <v>16.971</v>
      </c>
      <c r="E7249" s="5">
        <v>0.26771</v>
      </c>
      <c r="F7249" s="6">
        <v>16.971</v>
      </c>
      <c r="G7249" s="5">
        <v>0</v>
      </c>
      <c r="H7249" s="6">
        <v>0</v>
      </c>
      <c r="I7249" s="5">
        <v>0</v>
      </c>
      <c r="J7249" s="6">
        <v>0</v>
      </c>
      <c r="K7249" s="5">
        <v>0</v>
      </c>
      <c r="L7249" s="6">
        <v>0</v>
      </c>
      <c r="M7249" s="5">
        <v>0</v>
      </c>
      <c r="N7249" s="6">
        <v>0</v>
      </c>
      <c r="O7249" s="5">
        <v>0</v>
      </c>
      <c r="P7249" s="6">
        <v>0</v>
      </c>
      <c r="Q7249" s="5">
        <v>0</v>
      </c>
      <c r="R7249" s="6">
        <v>0</v>
      </c>
      <c r="S7249" s="5">
        <v>0</v>
      </c>
      <c r="T7249" s="6">
        <v>0</v>
      </c>
      <c r="U7249" s="5">
        <v>0</v>
      </c>
      <c r="V7249" s="6">
        <v>0</v>
      </c>
      <c r="W7249" s="5">
        <v>0</v>
      </c>
      <c r="X7249" s="6">
        <v>0</v>
      </c>
      <c r="Y7249" s="5">
        <v>0</v>
      </c>
      <c r="Z7249" s="6">
        <v>0</v>
      </c>
      <c r="AA7249" s="5">
        <v>0</v>
      </c>
      <c r="AB7249" s="6">
        <v>0</v>
      </c>
      <c r="AC7249" s="5">
        <v>0</v>
      </c>
      <c r="AD7249" s="6">
        <v>0</v>
      </c>
      <c r="AE7249" s="5">
        <v>0</v>
      </c>
      <c r="AF7249" s="6">
        <v>0</v>
      </c>
    </row>
    <row r="7250" spans="2:32" x14ac:dyDescent="0.35">
      <c r="B7250" s="1" t="s">
        <v>1751</v>
      </c>
      <c r="C7250" s="5">
        <v>8.7299999999999999E-3</v>
      </c>
      <c r="D7250" s="6">
        <v>12.305999999999999</v>
      </c>
      <c r="E7250" s="5">
        <v>0.19413</v>
      </c>
      <c r="F7250" s="6">
        <v>12.305999999999999</v>
      </c>
      <c r="G7250" s="5">
        <v>0</v>
      </c>
      <c r="H7250" s="6">
        <v>0</v>
      </c>
      <c r="I7250" s="5">
        <v>0</v>
      </c>
      <c r="J7250" s="6">
        <v>0</v>
      </c>
      <c r="K7250" s="5">
        <v>0</v>
      </c>
      <c r="L7250" s="6">
        <v>0</v>
      </c>
      <c r="M7250" s="5">
        <v>0</v>
      </c>
      <c r="N7250" s="6">
        <v>0</v>
      </c>
      <c r="O7250" s="5">
        <v>0</v>
      </c>
      <c r="P7250" s="6">
        <v>0</v>
      </c>
      <c r="Q7250" s="5">
        <v>0</v>
      </c>
      <c r="R7250" s="6">
        <v>0</v>
      </c>
      <c r="S7250" s="5">
        <v>0</v>
      </c>
      <c r="T7250" s="6">
        <v>0</v>
      </c>
      <c r="U7250" s="5">
        <v>0</v>
      </c>
      <c r="V7250" s="6">
        <v>0</v>
      </c>
      <c r="W7250" s="5">
        <v>0</v>
      </c>
      <c r="X7250" s="6">
        <v>0</v>
      </c>
      <c r="Y7250" s="5">
        <v>0</v>
      </c>
      <c r="Z7250" s="6">
        <v>0</v>
      </c>
      <c r="AA7250" s="5">
        <v>0</v>
      </c>
      <c r="AB7250" s="6">
        <v>0</v>
      </c>
      <c r="AC7250" s="5">
        <v>0</v>
      </c>
      <c r="AD7250" s="6">
        <v>0</v>
      </c>
      <c r="AE7250" s="5">
        <v>0</v>
      </c>
      <c r="AF7250" s="6">
        <v>0</v>
      </c>
    </row>
    <row r="7251" spans="2:32" x14ac:dyDescent="0.35">
      <c r="B7251" s="1" t="s">
        <v>1752</v>
      </c>
      <c r="C7251" s="5">
        <v>5.1599999999999997E-3</v>
      </c>
      <c r="D7251" s="6">
        <v>7.2729999999999997</v>
      </c>
      <c r="E7251" s="5">
        <v>0.11473</v>
      </c>
      <c r="F7251" s="6">
        <v>7.2729999999999997</v>
      </c>
      <c r="G7251" s="5">
        <v>0</v>
      </c>
      <c r="H7251" s="6">
        <v>0</v>
      </c>
      <c r="I7251" s="5">
        <v>0</v>
      </c>
      <c r="J7251" s="6">
        <v>0</v>
      </c>
      <c r="K7251" s="5">
        <v>0</v>
      </c>
      <c r="L7251" s="6">
        <v>0</v>
      </c>
      <c r="M7251" s="5">
        <v>0</v>
      </c>
      <c r="N7251" s="6">
        <v>0</v>
      </c>
      <c r="O7251" s="5">
        <v>0</v>
      </c>
      <c r="P7251" s="6">
        <v>0</v>
      </c>
      <c r="Q7251" s="5">
        <v>0</v>
      </c>
      <c r="R7251" s="6">
        <v>0</v>
      </c>
      <c r="S7251" s="5">
        <v>0</v>
      </c>
      <c r="T7251" s="6">
        <v>0</v>
      </c>
      <c r="U7251" s="5">
        <v>0</v>
      </c>
      <c r="V7251" s="6">
        <v>0</v>
      </c>
      <c r="W7251" s="5">
        <v>0</v>
      </c>
      <c r="X7251" s="6">
        <v>0</v>
      </c>
      <c r="Y7251" s="5">
        <v>0</v>
      </c>
      <c r="Z7251" s="6">
        <v>0</v>
      </c>
      <c r="AA7251" s="5">
        <v>0</v>
      </c>
      <c r="AB7251" s="6">
        <v>0</v>
      </c>
      <c r="AC7251" s="5">
        <v>0</v>
      </c>
      <c r="AD7251" s="6">
        <v>0</v>
      </c>
      <c r="AE7251" s="5">
        <v>0</v>
      </c>
      <c r="AF7251" s="6">
        <v>0</v>
      </c>
    </row>
    <row r="7252" spans="2:32" x14ac:dyDescent="0.35">
      <c r="B7252" s="1" t="s">
        <v>1753</v>
      </c>
      <c r="C7252" s="5">
        <v>1.321E-2</v>
      </c>
      <c r="D7252" s="6">
        <v>18.614999999999998</v>
      </c>
      <c r="E7252" s="5">
        <v>0</v>
      </c>
      <c r="F7252" s="6">
        <v>0</v>
      </c>
      <c r="G7252" s="5">
        <v>0.1691</v>
      </c>
      <c r="H7252" s="6">
        <v>18.614999999999998</v>
      </c>
      <c r="I7252" s="5">
        <v>0</v>
      </c>
      <c r="J7252" s="6">
        <v>0</v>
      </c>
      <c r="K7252" s="5">
        <v>0</v>
      </c>
      <c r="L7252" s="6">
        <v>0</v>
      </c>
      <c r="M7252" s="5">
        <v>0</v>
      </c>
      <c r="N7252" s="6">
        <v>0</v>
      </c>
      <c r="O7252" s="5">
        <v>0</v>
      </c>
      <c r="P7252" s="6">
        <v>0</v>
      </c>
      <c r="Q7252" s="5">
        <v>0</v>
      </c>
      <c r="R7252" s="6">
        <v>0</v>
      </c>
      <c r="S7252" s="5">
        <v>0</v>
      </c>
      <c r="T7252" s="6">
        <v>0</v>
      </c>
      <c r="U7252" s="5">
        <v>0</v>
      </c>
      <c r="V7252" s="6">
        <v>0</v>
      </c>
      <c r="W7252" s="5">
        <v>0</v>
      </c>
      <c r="X7252" s="6">
        <v>0</v>
      </c>
      <c r="Y7252" s="5">
        <v>0</v>
      </c>
      <c r="Z7252" s="6">
        <v>0</v>
      </c>
      <c r="AA7252" s="5">
        <v>0</v>
      </c>
      <c r="AB7252" s="6">
        <v>0</v>
      </c>
      <c r="AC7252" s="5">
        <v>0</v>
      </c>
      <c r="AD7252" s="6">
        <v>0</v>
      </c>
      <c r="AE7252" s="5">
        <v>0</v>
      </c>
      <c r="AF7252" s="6">
        <v>0</v>
      </c>
    </row>
    <row r="7253" spans="2:32" x14ac:dyDescent="0.35">
      <c r="B7253" s="1" t="s">
        <v>1754</v>
      </c>
      <c r="C7253" s="5">
        <v>1.1950000000000001E-2</v>
      </c>
      <c r="D7253" s="6">
        <v>16.841999999999999</v>
      </c>
      <c r="E7253" s="5">
        <v>0</v>
      </c>
      <c r="F7253" s="6">
        <v>0</v>
      </c>
      <c r="G7253" s="5">
        <v>0.15298999999999999</v>
      </c>
      <c r="H7253" s="6">
        <v>16.841999999999999</v>
      </c>
      <c r="I7253" s="5">
        <v>0</v>
      </c>
      <c r="J7253" s="6">
        <v>0</v>
      </c>
      <c r="K7253" s="5">
        <v>0</v>
      </c>
      <c r="L7253" s="6">
        <v>0</v>
      </c>
      <c r="M7253" s="5">
        <v>0</v>
      </c>
      <c r="N7253" s="6">
        <v>0</v>
      </c>
      <c r="O7253" s="5">
        <v>0</v>
      </c>
      <c r="P7253" s="6">
        <v>0</v>
      </c>
      <c r="Q7253" s="5">
        <v>0</v>
      </c>
      <c r="R7253" s="6">
        <v>0</v>
      </c>
      <c r="S7253" s="5">
        <v>0</v>
      </c>
      <c r="T7253" s="6">
        <v>0</v>
      </c>
      <c r="U7253" s="5">
        <v>0</v>
      </c>
      <c r="V7253" s="6">
        <v>0</v>
      </c>
      <c r="W7253" s="5">
        <v>0</v>
      </c>
      <c r="X7253" s="6">
        <v>0</v>
      </c>
      <c r="Y7253" s="5">
        <v>0</v>
      </c>
      <c r="Z7253" s="6">
        <v>0</v>
      </c>
      <c r="AA7253" s="5">
        <v>0</v>
      </c>
      <c r="AB7253" s="6">
        <v>0</v>
      </c>
      <c r="AC7253" s="5">
        <v>0</v>
      </c>
      <c r="AD7253" s="6">
        <v>0</v>
      </c>
      <c r="AE7253" s="5">
        <v>0</v>
      </c>
      <c r="AF7253" s="6">
        <v>0</v>
      </c>
    </row>
    <row r="7254" spans="2:32" x14ac:dyDescent="0.35">
      <c r="B7254" s="1" t="s">
        <v>1755</v>
      </c>
      <c r="C7254" s="5">
        <v>1.089E-2</v>
      </c>
      <c r="D7254" s="6">
        <v>15.35</v>
      </c>
      <c r="E7254" s="5">
        <v>0</v>
      </c>
      <c r="F7254" s="6">
        <v>0</v>
      </c>
      <c r="G7254" s="5">
        <v>0.13944000000000001</v>
      </c>
      <c r="H7254" s="6">
        <v>15.35</v>
      </c>
      <c r="I7254" s="5">
        <v>0</v>
      </c>
      <c r="J7254" s="6">
        <v>0</v>
      </c>
      <c r="K7254" s="5">
        <v>0</v>
      </c>
      <c r="L7254" s="6">
        <v>0</v>
      </c>
      <c r="M7254" s="5">
        <v>0</v>
      </c>
      <c r="N7254" s="6">
        <v>0</v>
      </c>
      <c r="O7254" s="5">
        <v>0</v>
      </c>
      <c r="P7254" s="6">
        <v>0</v>
      </c>
      <c r="Q7254" s="5">
        <v>0</v>
      </c>
      <c r="R7254" s="6">
        <v>0</v>
      </c>
      <c r="S7254" s="5">
        <v>0</v>
      </c>
      <c r="T7254" s="6">
        <v>0</v>
      </c>
      <c r="U7254" s="5">
        <v>0</v>
      </c>
      <c r="V7254" s="6">
        <v>0</v>
      </c>
      <c r="W7254" s="5">
        <v>0</v>
      </c>
      <c r="X7254" s="6">
        <v>0</v>
      </c>
      <c r="Y7254" s="5">
        <v>0</v>
      </c>
      <c r="Z7254" s="6">
        <v>0</v>
      </c>
      <c r="AA7254" s="5">
        <v>0</v>
      </c>
      <c r="AB7254" s="6">
        <v>0</v>
      </c>
      <c r="AC7254" s="5">
        <v>0</v>
      </c>
      <c r="AD7254" s="6">
        <v>0</v>
      </c>
      <c r="AE7254" s="5">
        <v>0</v>
      </c>
      <c r="AF7254" s="6">
        <v>0</v>
      </c>
    </row>
    <row r="7255" spans="2:32" x14ac:dyDescent="0.35">
      <c r="B7255" s="1" t="s">
        <v>1756</v>
      </c>
      <c r="C7255" s="5">
        <v>5.7000000000000002E-3</v>
      </c>
      <c r="D7255" s="6">
        <v>8.032</v>
      </c>
      <c r="E7255" s="5">
        <v>0</v>
      </c>
      <c r="F7255" s="6">
        <v>0</v>
      </c>
      <c r="G7255" s="5">
        <v>7.2959999999999997E-2</v>
      </c>
      <c r="H7255" s="6">
        <v>8.032</v>
      </c>
      <c r="I7255" s="5">
        <v>0</v>
      </c>
      <c r="J7255" s="6">
        <v>0</v>
      </c>
      <c r="K7255" s="5">
        <v>0</v>
      </c>
      <c r="L7255" s="6">
        <v>0</v>
      </c>
      <c r="M7255" s="5">
        <v>0</v>
      </c>
      <c r="N7255" s="6">
        <v>0</v>
      </c>
      <c r="O7255" s="5">
        <v>0</v>
      </c>
      <c r="P7255" s="6">
        <v>0</v>
      </c>
      <c r="Q7255" s="5">
        <v>0</v>
      </c>
      <c r="R7255" s="6">
        <v>0</v>
      </c>
      <c r="S7255" s="5">
        <v>0</v>
      </c>
      <c r="T7255" s="6">
        <v>0</v>
      </c>
      <c r="U7255" s="5">
        <v>0</v>
      </c>
      <c r="V7255" s="6">
        <v>0</v>
      </c>
      <c r="W7255" s="5">
        <v>0</v>
      </c>
      <c r="X7255" s="6">
        <v>0</v>
      </c>
      <c r="Y7255" s="5">
        <v>0</v>
      </c>
      <c r="Z7255" s="6">
        <v>0</v>
      </c>
      <c r="AA7255" s="5">
        <v>0</v>
      </c>
      <c r="AB7255" s="6">
        <v>0</v>
      </c>
      <c r="AC7255" s="5">
        <v>0</v>
      </c>
      <c r="AD7255" s="6">
        <v>0</v>
      </c>
      <c r="AE7255" s="5">
        <v>0</v>
      </c>
      <c r="AF7255" s="6">
        <v>0</v>
      </c>
    </row>
    <row r="7256" spans="2:32" x14ac:dyDescent="0.35">
      <c r="B7256" s="1" t="s">
        <v>1757</v>
      </c>
      <c r="C7256" s="5">
        <v>7.2199999999999999E-3</v>
      </c>
      <c r="D7256" s="6">
        <v>10.167999999999999</v>
      </c>
      <c r="E7256" s="5">
        <v>0</v>
      </c>
      <c r="F7256" s="6">
        <v>0</v>
      </c>
      <c r="G7256" s="5">
        <v>9.2369999999999994E-2</v>
      </c>
      <c r="H7256" s="6">
        <v>10.167999999999999</v>
      </c>
      <c r="I7256" s="5">
        <v>0</v>
      </c>
      <c r="J7256" s="6">
        <v>0</v>
      </c>
      <c r="K7256" s="5">
        <v>0</v>
      </c>
      <c r="L7256" s="6">
        <v>0</v>
      </c>
      <c r="M7256" s="5">
        <v>0</v>
      </c>
      <c r="N7256" s="6">
        <v>0</v>
      </c>
      <c r="O7256" s="5">
        <v>0</v>
      </c>
      <c r="P7256" s="6">
        <v>0</v>
      </c>
      <c r="Q7256" s="5">
        <v>0</v>
      </c>
      <c r="R7256" s="6">
        <v>0</v>
      </c>
      <c r="S7256" s="5">
        <v>0</v>
      </c>
      <c r="T7256" s="6">
        <v>0</v>
      </c>
      <c r="U7256" s="5">
        <v>0</v>
      </c>
      <c r="V7256" s="6">
        <v>0</v>
      </c>
      <c r="W7256" s="5">
        <v>0</v>
      </c>
      <c r="X7256" s="6">
        <v>0</v>
      </c>
      <c r="Y7256" s="5">
        <v>0</v>
      </c>
      <c r="Z7256" s="6">
        <v>0</v>
      </c>
      <c r="AA7256" s="5">
        <v>0</v>
      </c>
      <c r="AB7256" s="6">
        <v>0</v>
      </c>
      <c r="AC7256" s="5">
        <v>0</v>
      </c>
      <c r="AD7256" s="6">
        <v>0</v>
      </c>
      <c r="AE7256" s="5">
        <v>0</v>
      </c>
      <c r="AF7256" s="6">
        <v>0</v>
      </c>
    </row>
    <row r="7257" spans="2:32" x14ac:dyDescent="0.35">
      <c r="B7257" s="1" t="s">
        <v>1758</v>
      </c>
      <c r="C7257" s="5">
        <v>6.7799999999999996E-3</v>
      </c>
      <c r="D7257" s="6">
        <v>9.5470000000000006</v>
      </c>
      <c r="E7257" s="5">
        <v>0</v>
      </c>
      <c r="F7257" s="6">
        <v>0</v>
      </c>
      <c r="G7257" s="5">
        <v>0</v>
      </c>
      <c r="H7257" s="6">
        <v>0</v>
      </c>
      <c r="I7257" s="5">
        <v>0</v>
      </c>
      <c r="J7257" s="6">
        <v>0</v>
      </c>
      <c r="K7257" s="5">
        <v>0</v>
      </c>
      <c r="L7257" s="6">
        <v>0</v>
      </c>
      <c r="M7257" s="5">
        <v>0</v>
      </c>
      <c r="N7257" s="6">
        <v>0</v>
      </c>
      <c r="O7257" s="5">
        <v>0</v>
      </c>
      <c r="P7257" s="6">
        <v>0</v>
      </c>
      <c r="Q7257" s="5">
        <v>0</v>
      </c>
      <c r="R7257" s="6">
        <v>0</v>
      </c>
      <c r="S7257" s="5">
        <v>0</v>
      </c>
      <c r="T7257" s="6">
        <v>0</v>
      </c>
      <c r="U7257" s="5">
        <v>0</v>
      </c>
      <c r="V7257" s="6">
        <v>0</v>
      </c>
      <c r="W7257" s="5">
        <v>0</v>
      </c>
      <c r="X7257" s="6">
        <v>0</v>
      </c>
      <c r="Y7257" s="5">
        <v>7.6969999999999997E-2</v>
      </c>
      <c r="Z7257" s="6">
        <v>9.5470000000000006</v>
      </c>
      <c r="AA7257" s="5">
        <v>0</v>
      </c>
      <c r="AB7257" s="6">
        <v>0</v>
      </c>
      <c r="AC7257" s="5">
        <v>0</v>
      </c>
      <c r="AD7257" s="6">
        <v>0</v>
      </c>
      <c r="AE7257" s="5">
        <v>0</v>
      </c>
      <c r="AF7257" s="6">
        <v>0</v>
      </c>
    </row>
    <row r="7258" spans="2:32" x14ac:dyDescent="0.35">
      <c r="B7258" s="1" t="s">
        <v>1759</v>
      </c>
      <c r="C7258" s="5">
        <v>5.8399999999999997E-3</v>
      </c>
      <c r="D7258" s="6">
        <v>8.2260000000000009</v>
      </c>
      <c r="E7258" s="5">
        <v>0</v>
      </c>
      <c r="F7258" s="6">
        <v>0</v>
      </c>
      <c r="G7258" s="5">
        <v>0</v>
      </c>
      <c r="H7258" s="6">
        <v>0</v>
      </c>
      <c r="I7258" s="5">
        <v>0</v>
      </c>
      <c r="J7258" s="6">
        <v>0</v>
      </c>
      <c r="K7258" s="5">
        <v>0</v>
      </c>
      <c r="L7258" s="6">
        <v>0</v>
      </c>
      <c r="M7258" s="5">
        <v>0</v>
      </c>
      <c r="N7258" s="6">
        <v>0</v>
      </c>
      <c r="O7258" s="5">
        <v>0</v>
      </c>
      <c r="P7258" s="6">
        <v>0</v>
      </c>
      <c r="Q7258" s="5">
        <v>0</v>
      </c>
      <c r="R7258" s="6">
        <v>0</v>
      </c>
      <c r="S7258" s="5">
        <v>0</v>
      </c>
      <c r="T7258" s="6">
        <v>0</v>
      </c>
      <c r="U7258" s="5">
        <v>0</v>
      </c>
      <c r="V7258" s="6">
        <v>0</v>
      </c>
      <c r="W7258" s="5">
        <v>0</v>
      </c>
      <c r="X7258" s="6">
        <v>0</v>
      </c>
      <c r="Y7258" s="5">
        <v>6.6320000000000004E-2</v>
      </c>
      <c r="Z7258" s="6">
        <v>8.2260000000000009</v>
      </c>
      <c r="AA7258" s="5">
        <v>0</v>
      </c>
      <c r="AB7258" s="6">
        <v>0</v>
      </c>
      <c r="AC7258" s="5">
        <v>0</v>
      </c>
      <c r="AD7258" s="6">
        <v>0</v>
      </c>
      <c r="AE7258" s="5">
        <v>0</v>
      </c>
      <c r="AF7258" s="6">
        <v>0</v>
      </c>
    </row>
    <row r="7259" spans="2:32" x14ac:dyDescent="0.35">
      <c r="B7259" s="1" t="s">
        <v>1760</v>
      </c>
      <c r="C7259" s="5">
        <v>5.1700000000000001E-3</v>
      </c>
      <c r="D7259" s="6">
        <v>7.2830000000000004</v>
      </c>
      <c r="E7259" s="5">
        <v>0</v>
      </c>
      <c r="F7259" s="6">
        <v>0</v>
      </c>
      <c r="G7259" s="5">
        <v>0</v>
      </c>
      <c r="H7259" s="6">
        <v>0</v>
      </c>
      <c r="I7259" s="5">
        <v>0</v>
      </c>
      <c r="J7259" s="6">
        <v>0</v>
      </c>
      <c r="K7259" s="5">
        <v>0</v>
      </c>
      <c r="L7259" s="6">
        <v>0</v>
      </c>
      <c r="M7259" s="5">
        <v>0</v>
      </c>
      <c r="N7259" s="6">
        <v>0</v>
      </c>
      <c r="O7259" s="5">
        <v>0</v>
      </c>
      <c r="P7259" s="6">
        <v>0</v>
      </c>
      <c r="Q7259" s="5">
        <v>0</v>
      </c>
      <c r="R7259" s="6">
        <v>0</v>
      </c>
      <c r="S7259" s="5">
        <v>0</v>
      </c>
      <c r="T7259" s="6">
        <v>0</v>
      </c>
      <c r="U7259" s="5">
        <v>0</v>
      </c>
      <c r="V7259" s="6">
        <v>0</v>
      </c>
      <c r="W7259" s="5">
        <v>0</v>
      </c>
      <c r="X7259" s="6">
        <v>0</v>
      </c>
      <c r="Y7259" s="5">
        <v>5.8720000000000001E-2</v>
      </c>
      <c r="Z7259" s="6">
        <v>7.2830000000000004</v>
      </c>
      <c r="AA7259" s="5">
        <v>0</v>
      </c>
      <c r="AB7259" s="6">
        <v>0</v>
      </c>
      <c r="AC7259" s="5">
        <v>0</v>
      </c>
      <c r="AD7259" s="6">
        <v>0</v>
      </c>
      <c r="AE7259" s="5">
        <v>0</v>
      </c>
      <c r="AF7259" s="6">
        <v>0</v>
      </c>
    </row>
    <row r="7260" spans="2:32" x14ac:dyDescent="0.35">
      <c r="B7260" s="1" t="s">
        <v>1761</v>
      </c>
      <c r="C7260" s="5">
        <v>8.77E-3</v>
      </c>
      <c r="D7260" s="6">
        <v>12.353999999999999</v>
      </c>
      <c r="E7260" s="5">
        <v>0</v>
      </c>
      <c r="F7260" s="6">
        <v>0</v>
      </c>
      <c r="G7260" s="5">
        <v>0</v>
      </c>
      <c r="H7260" s="6">
        <v>0</v>
      </c>
      <c r="I7260" s="5">
        <v>0</v>
      </c>
      <c r="J7260" s="6">
        <v>0</v>
      </c>
      <c r="K7260" s="5">
        <v>0</v>
      </c>
      <c r="L7260" s="6">
        <v>0</v>
      </c>
      <c r="M7260" s="5">
        <v>0</v>
      </c>
      <c r="N7260" s="6">
        <v>0</v>
      </c>
      <c r="O7260" s="5">
        <v>0</v>
      </c>
      <c r="P7260" s="6">
        <v>0</v>
      </c>
      <c r="Q7260" s="5">
        <v>0</v>
      </c>
      <c r="R7260" s="6">
        <v>0</v>
      </c>
      <c r="S7260" s="5">
        <v>0</v>
      </c>
      <c r="T7260" s="6">
        <v>0</v>
      </c>
      <c r="U7260" s="5">
        <v>0</v>
      </c>
      <c r="V7260" s="6">
        <v>0</v>
      </c>
      <c r="W7260" s="5">
        <v>0</v>
      </c>
      <c r="X7260" s="6">
        <v>0</v>
      </c>
      <c r="Y7260" s="5">
        <v>9.9610000000000004E-2</v>
      </c>
      <c r="Z7260" s="6">
        <v>12.353999999999999</v>
      </c>
      <c r="AA7260" s="5">
        <v>0</v>
      </c>
      <c r="AB7260" s="6">
        <v>0</v>
      </c>
      <c r="AC7260" s="5">
        <v>0</v>
      </c>
      <c r="AD7260" s="6">
        <v>0</v>
      </c>
      <c r="AE7260" s="5">
        <v>0</v>
      </c>
      <c r="AF7260" s="6">
        <v>0</v>
      </c>
    </row>
    <row r="7261" spans="2:32" x14ac:dyDescent="0.35">
      <c r="B7261" s="1" t="s">
        <v>1762</v>
      </c>
      <c r="C7261" s="5">
        <v>5.5900000000000004E-3</v>
      </c>
      <c r="D7261" s="6">
        <v>7.8769999999999998</v>
      </c>
      <c r="E7261" s="5">
        <v>0</v>
      </c>
      <c r="F7261" s="6">
        <v>0</v>
      </c>
      <c r="G7261" s="5">
        <v>0</v>
      </c>
      <c r="H7261" s="6">
        <v>0</v>
      </c>
      <c r="I7261" s="5">
        <v>0</v>
      </c>
      <c r="J7261" s="6">
        <v>0</v>
      </c>
      <c r="K7261" s="5">
        <v>0</v>
      </c>
      <c r="L7261" s="6">
        <v>0</v>
      </c>
      <c r="M7261" s="5">
        <v>0</v>
      </c>
      <c r="N7261" s="6">
        <v>0</v>
      </c>
      <c r="O7261" s="5">
        <v>0</v>
      </c>
      <c r="P7261" s="6">
        <v>0</v>
      </c>
      <c r="Q7261" s="5">
        <v>0</v>
      </c>
      <c r="R7261" s="6">
        <v>0</v>
      </c>
      <c r="S7261" s="5">
        <v>0</v>
      </c>
      <c r="T7261" s="6">
        <v>0</v>
      </c>
      <c r="U7261" s="5">
        <v>0</v>
      </c>
      <c r="V7261" s="6">
        <v>0</v>
      </c>
      <c r="W7261" s="5">
        <v>0</v>
      </c>
      <c r="X7261" s="6">
        <v>0</v>
      </c>
      <c r="Y7261" s="5">
        <v>6.3509999999999997E-2</v>
      </c>
      <c r="Z7261" s="6">
        <v>7.8769999999999998</v>
      </c>
      <c r="AA7261" s="5">
        <v>0</v>
      </c>
      <c r="AB7261" s="6">
        <v>0</v>
      </c>
      <c r="AC7261" s="5">
        <v>0</v>
      </c>
      <c r="AD7261" s="6">
        <v>0</v>
      </c>
      <c r="AE7261" s="5">
        <v>0</v>
      </c>
      <c r="AF7261" s="6">
        <v>0</v>
      </c>
    </row>
    <row r="7262" spans="2:32" x14ac:dyDescent="0.35">
      <c r="B7262" s="1" t="s">
        <v>1763</v>
      </c>
      <c r="C7262" s="5">
        <v>1.9290000000000002E-2</v>
      </c>
      <c r="D7262" s="6">
        <v>27.175999999999998</v>
      </c>
      <c r="E7262" s="5">
        <v>0</v>
      </c>
      <c r="F7262" s="6">
        <v>0</v>
      </c>
      <c r="G7262" s="5">
        <v>0</v>
      </c>
      <c r="H7262" s="6">
        <v>0</v>
      </c>
      <c r="I7262" s="5">
        <v>0</v>
      </c>
      <c r="J7262" s="6">
        <v>0</v>
      </c>
      <c r="K7262" s="5">
        <v>0</v>
      </c>
      <c r="L7262" s="6">
        <v>0</v>
      </c>
      <c r="M7262" s="5">
        <v>0</v>
      </c>
      <c r="N7262" s="6">
        <v>0</v>
      </c>
      <c r="O7262" s="5">
        <v>0</v>
      </c>
      <c r="P7262" s="6">
        <v>0</v>
      </c>
      <c r="Q7262" s="5">
        <v>0</v>
      </c>
      <c r="R7262" s="6">
        <v>0</v>
      </c>
      <c r="S7262" s="5">
        <v>0</v>
      </c>
      <c r="T7262" s="6">
        <v>0</v>
      </c>
      <c r="U7262" s="5">
        <v>0</v>
      </c>
      <c r="V7262" s="6">
        <v>0</v>
      </c>
      <c r="W7262" s="5">
        <v>0</v>
      </c>
      <c r="X7262" s="6">
        <v>0</v>
      </c>
      <c r="Y7262" s="5">
        <v>0.21911</v>
      </c>
      <c r="Z7262" s="6">
        <v>27.175999999999998</v>
      </c>
      <c r="AA7262" s="5">
        <v>0</v>
      </c>
      <c r="AB7262" s="6">
        <v>0</v>
      </c>
      <c r="AC7262" s="5">
        <v>0</v>
      </c>
      <c r="AD7262" s="6">
        <v>0</v>
      </c>
      <c r="AE7262" s="5">
        <v>0</v>
      </c>
      <c r="AF7262" s="6">
        <v>0</v>
      </c>
    </row>
    <row r="7263" spans="2:32" x14ac:dyDescent="0.35">
      <c r="B7263" s="1" t="s">
        <v>1764</v>
      </c>
      <c r="C7263" s="5">
        <v>2.3269999999999999E-2</v>
      </c>
      <c r="D7263" s="6">
        <v>32.792999999999999</v>
      </c>
      <c r="E7263" s="5">
        <v>0</v>
      </c>
      <c r="F7263" s="6">
        <v>0</v>
      </c>
      <c r="G7263" s="5">
        <v>0</v>
      </c>
      <c r="H7263" s="6">
        <v>0</v>
      </c>
      <c r="I7263" s="5">
        <v>0</v>
      </c>
      <c r="J7263" s="6">
        <v>0</v>
      </c>
      <c r="K7263" s="5">
        <v>0</v>
      </c>
      <c r="L7263" s="6">
        <v>0</v>
      </c>
      <c r="M7263" s="5">
        <v>0</v>
      </c>
      <c r="N7263" s="6">
        <v>0</v>
      </c>
      <c r="O7263" s="5">
        <v>0</v>
      </c>
      <c r="P7263" s="6">
        <v>0</v>
      </c>
      <c r="Q7263" s="5">
        <v>0</v>
      </c>
      <c r="R7263" s="6">
        <v>0</v>
      </c>
      <c r="S7263" s="5">
        <v>0</v>
      </c>
      <c r="T7263" s="6">
        <v>0</v>
      </c>
      <c r="U7263" s="5">
        <v>0</v>
      </c>
      <c r="V7263" s="6">
        <v>0</v>
      </c>
      <c r="W7263" s="5">
        <v>0</v>
      </c>
      <c r="X7263" s="6">
        <v>0</v>
      </c>
      <c r="Y7263" s="5">
        <v>0.26440000000000002</v>
      </c>
      <c r="Z7263" s="6">
        <v>32.792999999999999</v>
      </c>
      <c r="AA7263" s="5">
        <v>0</v>
      </c>
      <c r="AB7263" s="6">
        <v>0</v>
      </c>
      <c r="AC7263" s="5">
        <v>0</v>
      </c>
      <c r="AD7263" s="6">
        <v>0</v>
      </c>
      <c r="AE7263" s="5">
        <v>0</v>
      </c>
      <c r="AF7263" s="6">
        <v>0</v>
      </c>
    </row>
    <row r="7264" spans="2:32" x14ac:dyDescent="0.35">
      <c r="B7264" s="1" t="s">
        <v>1765</v>
      </c>
      <c r="C7264" s="5">
        <v>1.332E-2</v>
      </c>
      <c r="D7264" s="6">
        <v>18.773</v>
      </c>
      <c r="E7264" s="5">
        <v>0</v>
      </c>
      <c r="F7264" s="6">
        <v>0</v>
      </c>
      <c r="G7264" s="5">
        <v>0</v>
      </c>
      <c r="H7264" s="6">
        <v>0</v>
      </c>
      <c r="I7264" s="5">
        <v>0</v>
      </c>
      <c r="J7264" s="6">
        <v>0</v>
      </c>
      <c r="K7264" s="5">
        <v>0</v>
      </c>
      <c r="L7264" s="6">
        <v>0</v>
      </c>
      <c r="M7264" s="5">
        <v>0</v>
      </c>
      <c r="N7264" s="6">
        <v>0</v>
      </c>
      <c r="O7264" s="5">
        <v>0</v>
      </c>
      <c r="P7264" s="6">
        <v>0</v>
      </c>
      <c r="Q7264" s="5">
        <v>0</v>
      </c>
      <c r="R7264" s="6">
        <v>0</v>
      </c>
      <c r="S7264" s="5">
        <v>0</v>
      </c>
      <c r="T7264" s="6">
        <v>0</v>
      </c>
      <c r="U7264" s="5">
        <v>0</v>
      </c>
      <c r="V7264" s="6">
        <v>0</v>
      </c>
      <c r="W7264" s="5">
        <v>0</v>
      </c>
      <c r="X7264" s="6">
        <v>0</v>
      </c>
      <c r="Y7264" s="5">
        <v>0.15135999999999999</v>
      </c>
      <c r="Z7264" s="6">
        <v>18.773</v>
      </c>
      <c r="AA7264" s="5">
        <v>0</v>
      </c>
      <c r="AB7264" s="6">
        <v>0</v>
      </c>
      <c r="AC7264" s="5">
        <v>0</v>
      </c>
      <c r="AD7264" s="6">
        <v>0</v>
      </c>
      <c r="AE7264" s="5">
        <v>0</v>
      </c>
      <c r="AF7264" s="6">
        <v>0</v>
      </c>
    </row>
    <row r="7265" spans="2:32" x14ac:dyDescent="0.35">
      <c r="B7265" s="1" t="s">
        <v>1766</v>
      </c>
      <c r="C7265" s="5">
        <v>4.1599999999999996E-3</v>
      </c>
      <c r="D7265" s="6">
        <v>5.8609999999999998</v>
      </c>
      <c r="E7265" s="5">
        <v>0</v>
      </c>
      <c r="F7265" s="6">
        <v>0</v>
      </c>
      <c r="G7265" s="5">
        <v>0</v>
      </c>
      <c r="H7265" s="6">
        <v>0</v>
      </c>
      <c r="I7265" s="5">
        <v>0</v>
      </c>
      <c r="J7265" s="6">
        <v>0</v>
      </c>
      <c r="K7265" s="5">
        <v>0</v>
      </c>
      <c r="L7265" s="6">
        <v>0</v>
      </c>
      <c r="M7265" s="5">
        <v>0</v>
      </c>
      <c r="N7265" s="6">
        <v>0</v>
      </c>
      <c r="O7265" s="5">
        <v>0</v>
      </c>
      <c r="P7265" s="6">
        <v>0</v>
      </c>
      <c r="Q7265" s="5">
        <v>0</v>
      </c>
      <c r="R7265" s="6">
        <v>0</v>
      </c>
      <c r="S7265" s="5">
        <v>0</v>
      </c>
      <c r="T7265" s="6">
        <v>0</v>
      </c>
      <c r="U7265" s="5">
        <v>0</v>
      </c>
      <c r="V7265" s="6">
        <v>0</v>
      </c>
      <c r="W7265" s="5">
        <v>0</v>
      </c>
      <c r="X7265" s="6">
        <v>0</v>
      </c>
      <c r="Y7265" s="5">
        <v>0</v>
      </c>
      <c r="Z7265" s="6">
        <v>0</v>
      </c>
      <c r="AA7265" s="5">
        <v>3.0849999999999999E-2</v>
      </c>
      <c r="AB7265" s="6">
        <v>5.8609999999999998</v>
      </c>
      <c r="AC7265" s="5">
        <v>0</v>
      </c>
      <c r="AD7265" s="6">
        <v>0</v>
      </c>
      <c r="AE7265" s="5">
        <v>0</v>
      </c>
      <c r="AF7265" s="6">
        <v>0</v>
      </c>
    </row>
    <row r="7266" spans="2:32" x14ac:dyDescent="0.35">
      <c r="B7266" s="1" t="s">
        <v>1767</v>
      </c>
      <c r="C7266" s="5">
        <v>4.6499999999999996E-3</v>
      </c>
      <c r="D7266" s="6">
        <v>6.5519999999999996</v>
      </c>
      <c r="E7266" s="5">
        <v>0</v>
      </c>
      <c r="F7266" s="6">
        <v>0</v>
      </c>
      <c r="G7266" s="5">
        <v>0</v>
      </c>
      <c r="H7266" s="6">
        <v>0</v>
      </c>
      <c r="I7266" s="5">
        <v>0</v>
      </c>
      <c r="J7266" s="6">
        <v>0</v>
      </c>
      <c r="K7266" s="5">
        <v>0</v>
      </c>
      <c r="L7266" s="6">
        <v>0</v>
      </c>
      <c r="M7266" s="5">
        <v>0</v>
      </c>
      <c r="N7266" s="6">
        <v>0</v>
      </c>
      <c r="O7266" s="5">
        <v>0</v>
      </c>
      <c r="P7266" s="6">
        <v>0</v>
      </c>
      <c r="Q7266" s="5">
        <v>0</v>
      </c>
      <c r="R7266" s="6">
        <v>0</v>
      </c>
      <c r="S7266" s="5">
        <v>0</v>
      </c>
      <c r="T7266" s="6">
        <v>0</v>
      </c>
      <c r="U7266" s="5">
        <v>0</v>
      </c>
      <c r="V7266" s="6">
        <v>0</v>
      </c>
      <c r="W7266" s="5">
        <v>0.33228999999999997</v>
      </c>
      <c r="X7266" s="6">
        <v>6.5519999999999996</v>
      </c>
      <c r="Y7266" s="5">
        <v>0</v>
      </c>
      <c r="Z7266" s="6">
        <v>0</v>
      </c>
      <c r="AA7266" s="5">
        <v>0</v>
      </c>
      <c r="AB7266" s="6">
        <v>0</v>
      </c>
      <c r="AC7266" s="5">
        <v>0</v>
      </c>
      <c r="AD7266" s="6">
        <v>0</v>
      </c>
      <c r="AE7266" s="5">
        <v>0</v>
      </c>
      <c r="AF7266" s="6">
        <v>0</v>
      </c>
    </row>
    <row r="7267" spans="2:32" x14ac:dyDescent="0.35">
      <c r="B7267" s="1" t="s">
        <v>1768</v>
      </c>
      <c r="C7267" s="5">
        <v>9.3399999999999993E-3</v>
      </c>
      <c r="D7267" s="6">
        <v>13.166</v>
      </c>
      <c r="E7267" s="5">
        <v>0</v>
      </c>
      <c r="F7267" s="6">
        <v>0</v>
      </c>
      <c r="G7267" s="5">
        <v>0</v>
      </c>
      <c r="H7267" s="6">
        <v>0</v>
      </c>
      <c r="I7267" s="5">
        <v>0</v>
      </c>
      <c r="J7267" s="6">
        <v>0</v>
      </c>
      <c r="K7267" s="5">
        <v>0</v>
      </c>
      <c r="L7267" s="6">
        <v>0</v>
      </c>
      <c r="M7267" s="5">
        <v>0</v>
      </c>
      <c r="N7267" s="6">
        <v>0</v>
      </c>
      <c r="O7267" s="5">
        <v>0</v>
      </c>
      <c r="P7267" s="6">
        <v>0</v>
      </c>
      <c r="Q7267" s="5">
        <v>0</v>
      </c>
      <c r="R7267" s="6">
        <v>0</v>
      </c>
      <c r="S7267" s="5">
        <v>0</v>
      </c>
      <c r="T7267" s="6">
        <v>0</v>
      </c>
      <c r="U7267" s="5">
        <v>0</v>
      </c>
      <c r="V7267" s="6">
        <v>0</v>
      </c>
      <c r="W7267" s="5">
        <v>0.66771999999999998</v>
      </c>
      <c r="X7267" s="6">
        <v>13.166</v>
      </c>
      <c r="Y7267" s="5">
        <v>0</v>
      </c>
      <c r="Z7267" s="6">
        <v>0</v>
      </c>
      <c r="AA7267" s="5">
        <v>0</v>
      </c>
      <c r="AB7267" s="6">
        <v>0</v>
      </c>
      <c r="AC7267" s="5">
        <v>0</v>
      </c>
      <c r="AD7267" s="6">
        <v>0</v>
      </c>
      <c r="AE7267" s="5">
        <v>0</v>
      </c>
      <c r="AF7267" s="6">
        <v>0</v>
      </c>
    </row>
    <row r="7268" spans="2:32" x14ac:dyDescent="0.35">
      <c r="B7268" s="1" t="s">
        <v>1769</v>
      </c>
      <c r="C7268" s="5">
        <v>9.5399999999999999E-3</v>
      </c>
      <c r="D7268" s="6">
        <v>13.448</v>
      </c>
      <c r="E7268" s="5">
        <v>0</v>
      </c>
      <c r="F7268" s="6">
        <v>0</v>
      </c>
      <c r="G7268" s="5">
        <v>0.12216</v>
      </c>
      <c r="H7268" s="6">
        <v>13.448</v>
      </c>
      <c r="I7268" s="5">
        <v>0</v>
      </c>
      <c r="J7268" s="6">
        <v>0</v>
      </c>
      <c r="K7268" s="5">
        <v>0</v>
      </c>
      <c r="L7268" s="6">
        <v>0</v>
      </c>
      <c r="M7268" s="5">
        <v>0</v>
      </c>
      <c r="N7268" s="6">
        <v>0</v>
      </c>
      <c r="O7268" s="5">
        <v>0</v>
      </c>
      <c r="P7268" s="6">
        <v>0</v>
      </c>
      <c r="Q7268" s="5">
        <v>0</v>
      </c>
      <c r="R7268" s="6">
        <v>0</v>
      </c>
      <c r="S7268" s="5">
        <v>0</v>
      </c>
      <c r="T7268" s="6">
        <v>0</v>
      </c>
      <c r="U7268" s="5">
        <v>0</v>
      </c>
      <c r="V7268" s="6">
        <v>0</v>
      </c>
      <c r="W7268" s="5">
        <v>0</v>
      </c>
      <c r="X7268" s="6">
        <v>0</v>
      </c>
      <c r="Y7268" s="5">
        <v>0</v>
      </c>
      <c r="Z7268" s="6">
        <v>0</v>
      </c>
      <c r="AA7268" s="5">
        <v>0</v>
      </c>
      <c r="AB7268" s="6">
        <v>0</v>
      </c>
      <c r="AC7268" s="5">
        <v>0</v>
      </c>
      <c r="AD7268" s="6">
        <v>0</v>
      </c>
      <c r="AE7268" s="5">
        <v>0</v>
      </c>
      <c r="AF7268" s="6">
        <v>0</v>
      </c>
    </row>
    <row r="7269" spans="2:32" x14ac:dyDescent="0.35">
      <c r="B7269" s="1" t="s">
        <v>1770</v>
      </c>
      <c r="C7269" s="5">
        <v>1.6310000000000002E-2</v>
      </c>
      <c r="D7269" s="6">
        <v>22.986000000000001</v>
      </c>
      <c r="E7269" s="5">
        <v>0</v>
      </c>
      <c r="F7269" s="6">
        <v>0</v>
      </c>
      <c r="G7269" s="5">
        <v>0.20880000000000001</v>
      </c>
      <c r="H7269" s="6">
        <v>22.986000000000001</v>
      </c>
      <c r="I7269" s="5">
        <v>0</v>
      </c>
      <c r="J7269" s="6">
        <v>0</v>
      </c>
      <c r="K7269" s="5">
        <v>0</v>
      </c>
      <c r="L7269" s="6">
        <v>0</v>
      </c>
      <c r="M7269" s="5">
        <v>0</v>
      </c>
      <c r="N7269" s="6">
        <v>0</v>
      </c>
      <c r="O7269" s="5">
        <v>0</v>
      </c>
      <c r="P7269" s="6">
        <v>0</v>
      </c>
      <c r="Q7269" s="5">
        <v>0</v>
      </c>
      <c r="R7269" s="6">
        <v>0</v>
      </c>
      <c r="S7269" s="5">
        <v>0</v>
      </c>
      <c r="T7269" s="6">
        <v>0</v>
      </c>
      <c r="U7269" s="5">
        <v>0</v>
      </c>
      <c r="V7269" s="6">
        <v>0</v>
      </c>
      <c r="W7269" s="5">
        <v>0</v>
      </c>
      <c r="X7269" s="6">
        <v>0</v>
      </c>
      <c r="Y7269" s="5">
        <v>0</v>
      </c>
      <c r="Z7269" s="6">
        <v>0</v>
      </c>
      <c r="AA7269" s="5">
        <v>0</v>
      </c>
      <c r="AB7269" s="6">
        <v>0</v>
      </c>
      <c r="AC7269" s="5">
        <v>0</v>
      </c>
      <c r="AD7269" s="6">
        <v>0</v>
      </c>
      <c r="AE7269" s="5">
        <v>0</v>
      </c>
      <c r="AF7269" s="6">
        <v>0</v>
      </c>
    </row>
    <row r="7270" spans="2:32" x14ac:dyDescent="0.35">
      <c r="B7270" s="1" t="s">
        <v>1771</v>
      </c>
      <c r="C7270" s="5">
        <v>4.4799999999999996E-3</v>
      </c>
      <c r="D7270" s="6">
        <v>6.3179999999999996</v>
      </c>
      <c r="E7270" s="5">
        <v>0</v>
      </c>
      <c r="F7270" s="6">
        <v>0</v>
      </c>
      <c r="G7270" s="5">
        <v>0</v>
      </c>
      <c r="H7270" s="6">
        <v>0</v>
      </c>
      <c r="I7270" s="5">
        <v>0.10347000000000001</v>
      </c>
      <c r="J7270" s="6">
        <v>6.3179999999999996</v>
      </c>
      <c r="K7270" s="5">
        <v>0</v>
      </c>
      <c r="L7270" s="6">
        <v>0</v>
      </c>
      <c r="M7270" s="5">
        <v>0</v>
      </c>
      <c r="N7270" s="6">
        <v>0</v>
      </c>
      <c r="O7270" s="5">
        <v>0</v>
      </c>
      <c r="P7270" s="6">
        <v>0</v>
      </c>
      <c r="Q7270" s="5">
        <v>0</v>
      </c>
      <c r="R7270" s="6">
        <v>0</v>
      </c>
      <c r="S7270" s="5">
        <v>0</v>
      </c>
      <c r="T7270" s="6">
        <v>0</v>
      </c>
      <c r="U7270" s="5">
        <v>0</v>
      </c>
      <c r="V7270" s="6">
        <v>0</v>
      </c>
      <c r="W7270" s="5">
        <v>0</v>
      </c>
      <c r="X7270" s="6">
        <v>0</v>
      </c>
      <c r="Y7270" s="5">
        <v>0</v>
      </c>
      <c r="Z7270" s="6">
        <v>0</v>
      </c>
      <c r="AA7270" s="5">
        <v>0</v>
      </c>
      <c r="AB7270" s="6">
        <v>0</v>
      </c>
      <c r="AC7270" s="5">
        <v>0</v>
      </c>
      <c r="AD7270" s="6">
        <v>0</v>
      </c>
      <c r="AE7270" s="5">
        <v>0</v>
      </c>
      <c r="AF7270" s="6">
        <v>0</v>
      </c>
    </row>
    <row r="7271" spans="2:32" x14ac:dyDescent="0.35">
      <c r="B7271" s="1" t="s">
        <v>1772</v>
      </c>
      <c r="C7271" s="5">
        <v>1.6840000000000001E-2</v>
      </c>
      <c r="D7271" s="6">
        <v>23.725000000000001</v>
      </c>
      <c r="E7271" s="5">
        <v>0</v>
      </c>
      <c r="F7271" s="6">
        <v>0</v>
      </c>
      <c r="G7271" s="5">
        <v>0</v>
      </c>
      <c r="H7271" s="6">
        <v>0</v>
      </c>
      <c r="I7271" s="5">
        <v>0.38856000000000002</v>
      </c>
      <c r="J7271" s="6">
        <v>23.725000000000001</v>
      </c>
      <c r="K7271" s="5">
        <v>0</v>
      </c>
      <c r="L7271" s="6">
        <v>0</v>
      </c>
      <c r="M7271" s="5">
        <v>0</v>
      </c>
      <c r="N7271" s="6">
        <v>0</v>
      </c>
      <c r="O7271" s="5">
        <v>0</v>
      </c>
      <c r="P7271" s="6">
        <v>0</v>
      </c>
      <c r="Q7271" s="5">
        <v>0</v>
      </c>
      <c r="R7271" s="6">
        <v>0</v>
      </c>
      <c r="S7271" s="5">
        <v>0</v>
      </c>
      <c r="T7271" s="6">
        <v>0</v>
      </c>
      <c r="U7271" s="5">
        <v>0</v>
      </c>
      <c r="V7271" s="6">
        <v>0</v>
      </c>
      <c r="W7271" s="5">
        <v>0</v>
      </c>
      <c r="X7271" s="6">
        <v>0</v>
      </c>
      <c r="Y7271" s="5">
        <v>0</v>
      </c>
      <c r="Z7271" s="6">
        <v>0</v>
      </c>
      <c r="AA7271" s="5">
        <v>0</v>
      </c>
      <c r="AB7271" s="6">
        <v>0</v>
      </c>
      <c r="AC7271" s="5">
        <v>0</v>
      </c>
      <c r="AD7271" s="6">
        <v>0</v>
      </c>
      <c r="AE7271" s="5">
        <v>0</v>
      </c>
      <c r="AF7271" s="6">
        <v>0</v>
      </c>
    </row>
    <row r="7272" spans="2:32" x14ac:dyDescent="0.35">
      <c r="B7272" s="1" t="s">
        <v>1773</v>
      </c>
      <c r="C7272" s="5">
        <v>3.8999999999999998E-3</v>
      </c>
      <c r="D7272" s="6">
        <v>5.5019999999999998</v>
      </c>
      <c r="E7272" s="5">
        <v>0</v>
      </c>
      <c r="F7272" s="6">
        <v>0</v>
      </c>
      <c r="G7272" s="5">
        <v>0</v>
      </c>
      <c r="H7272" s="6">
        <v>0</v>
      </c>
      <c r="I7272" s="5">
        <v>0</v>
      </c>
      <c r="J7272" s="6">
        <v>0</v>
      </c>
      <c r="K7272" s="5">
        <v>6.794E-2</v>
      </c>
      <c r="L7272" s="6">
        <v>5.5019999999999998</v>
      </c>
      <c r="M7272" s="5">
        <v>0</v>
      </c>
      <c r="N7272" s="6">
        <v>0</v>
      </c>
      <c r="O7272" s="5">
        <v>0</v>
      </c>
      <c r="P7272" s="6">
        <v>0</v>
      </c>
      <c r="Q7272" s="5">
        <v>0</v>
      </c>
      <c r="R7272" s="6">
        <v>0</v>
      </c>
      <c r="S7272" s="5">
        <v>0</v>
      </c>
      <c r="T7272" s="6">
        <v>0</v>
      </c>
      <c r="U7272" s="5">
        <v>0</v>
      </c>
      <c r="V7272" s="6">
        <v>0</v>
      </c>
      <c r="W7272" s="5">
        <v>0</v>
      </c>
      <c r="X7272" s="6">
        <v>0</v>
      </c>
      <c r="Y7272" s="5">
        <v>0</v>
      </c>
      <c r="Z7272" s="6">
        <v>0</v>
      </c>
      <c r="AA7272" s="5">
        <v>0</v>
      </c>
      <c r="AB7272" s="6">
        <v>0</v>
      </c>
      <c r="AC7272" s="5">
        <v>0</v>
      </c>
      <c r="AD7272" s="6">
        <v>0</v>
      </c>
      <c r="AE7272" s="5">
        <v>0</v>
      </c>
      <c r="AF7272" s="6">
        <v>0</v>
      </c>
    </row>
    <row r="7273" spans="2:32" x14ac:dyDescent="0.35">
      <c r="B7273" s="1" t="s">
        <v>1774</v>
      </c>
      <c r="C7273" s="5">
        <v>7.4400000000000004E-3</v>
      </c>
      <c r="D7273" s="6">
        <v>10.476000000000001</v>
      </c>
      <c r="E7273" s="5">
        <v>0</v>
      </c>
      <c r="F7273" s="6">
        <v>0</v>
      </c>
      <c r="G7273" s="5">
        <v>0</v>
      </c>
      <c r="H7273" s="6">
        <v>0</v>
      </c>
      <c r="I7273" s="5">
        <v>0.17157</v>
      </c>
      <c r="J7273" s="6">
        <v>10.476000000000001</v>
      </c>
      <c r="K7273" s="5">
        <v>0</v>
      </c>
      <c r="L7273" s="6">
        <v>0</v>
      </c>
      <c r="M7273" s="5">
        <v>0</v>
      </c>
      <c r="N7273" s="6">
        <v>0</v>
      </c>
      <c r="O7273" s="5">
        <v>0</v>
      </c>
      <c r="P7273" s="6">
        <v>0</v>
      </c>
      <c r="Q7273" s="5">
        <v>0</v>
      </c>
      <c r="R7273" s="6">
        <v>0</v>
      </c>
      <c r="S7273" s="5">
        <v>0</v>
      </c>
      <c r="T7273" s="6">
        <v>0</v>
      </c>
      <c r="U7273" s="5">
        <v>0</v>
      </c>
      <c r="V7273" s="6">
        <v>0</v>
      </c>
      <c r="W7273" s="5">
        <v>0</v>
      </c>
      <c r="X7273" s="6">
        <v>0</v>
      </c>
      <c r="Y7273" s="5">
        <v>0</v>
      </c>
      <c r="Z7273" s="6">
        <v>0</v>
      </c>
      <c r="AA7273" s="5">
        <v>0</v>
      </c>
      <c r="AB7273" s="6">
        <v>0</v>
      </c>
      <c r="AC7273" s="5">
        <v>0</v>
      </c>
      <c r="AD7273" s="6">
        <v>0</v>
      </c>
      <c r="AE7273" s="5">
        <v>0</v>
      </c>
      <c r="AF7273" s="6">
        <v>0</v>
      </c>
    </row>
    <row r="7274" spans="2:32" x14ac:dyDescent="0.35">
      <c r="B7274" s="1" t="s">
        <v>1775</v>
      </c>
      <c r="C7274" s="5">
        <v>9.3699999999999999E-3</v>
      </c>
      <c r="D7274" s="6">
        <v>13.206</v>
      </c>
      <c r="E7274" s="5">
        <v>0</v>
      </c>
      <c r="F7274" s="6">
        <v>0</v>
      </c>
      <c r="G7274" s="5">
        <v>0</v>
      </c>
      <c r="H7274" s="6">
        <v>0</v>
      </c>
      <c r="I7274" s="5">
        <v>0.21628</v>
      </c>
      <c r="J7274" s="6">
        <v>13.206</v>
      </c>
      <c r="K7274" s="5">
        <v>0</v>
      </c>
      <c r="L7274" s="6">
        <v>0</v>
      </c>
      <c r="M7274" s="5">
        <v>0</v>
      </c>
      <c r="N7274" s="6">
        <v>0</v>
      </c>
      <c r="O7274" s="5">
        <v>0</v>
      </c>
      <c r="P7274" s="6">
        <v>0</v>
      </c>
      <c r="Q7274" s="5">
        <v>0</v>
      </c>
      <c r="R7274" s="6">
        <v>0</v>
      </c>
      <c r="S7274" s="5">
        <v>0</v>
      </c>
      <c r="T7274" s="6">
        <v>0</v>
      </c>
      <c r="U7274" s="5">
        <v>0</v>
      </c>
      <c r="V7274" s="6">
        <v>0</v>
      </c>
      <c r="W7274" s="5">
        <v>0</v>
      </c>
      <c r="X7274" s="6">
        <v>0</v>
      </c>
      <c r="Y7274" s="5">
        <v>0</v>
      </c>
      <c r="Z7274" s="6">
        <v>0</v>
      </c>
      <c r="AA7274" s="5">
        <v>0</v>
      </c>
      <c r="AB7274" s="6">
        <v>0</v>
      </c>
      <c r="AC7274" s="5">
        <v>0</v>
      </c>
      <c r="AD7274" s="6">
        <v>0</v>
      </c>
      <c r="AE7274" s="5">
        <v>0</v>
      </c>
      <c r="AF7274" s="6">
        <v>0</v>
      </c>
    </row>
    <row r="7275" spans="2:32" x14ac:dyDescent="0.35">
      <c r="B7275" s="1" t="s">
        <v>1776</v>
      </c>
      <c r="C7275" s="5">
        <v>1.1800000000000001E-3</v>
      </c>
      <c r="D7275" s="6">
        <v>1.6679999999999999</v>
      </c>
      <c r="E7275" s="5">
        <v>0</v>
      </c>
      <c r="F7275" s="6">
        <v>0</v>
      </c>
      <c r="G7275" s="5">
        <v>0</v>
      </c>
      <c r="H7275" s="6">
        <v>0</v>
      </c>
      <c r="I7275" s="5">
        <v>0</v>
      </c>
      <c r="J7275" s="6">
        <v>0</v>
      </c>
      <c r="K7275" s="5">
        <v>2.06E-2</v>
      </c>
      <c r="L7275" s="6">
        <v>1.6679999999999999</v>
      </c>
      <c r="M7275" s="5">
        <v>0</v>
      </c>
      <c r="N7275" s="6">
        <v>0</v>
      </c>
      <c r="O7275" s="5">
        <v>0</v>
      </c>
      <c r="P7275" s="6">
        <v>0</v>
      </c>
      <c r="Q7275" s="5">
        <v>0</v>
      </c>
      <c r="R7275" s="6">
        <v>0</v>
      </c>
      <c r="S7275" s="5">
        <v>0</v>
      </c>
      <c r="T7275" s="6">
        <v>0</v>
      </c>
      <c r="U7275" s="5">
        <v>0</v>
      </c>
      <c r="V7275" s="6">
        <v>0</v>
      </c>
      <c r="W7275" s="5">
        <v>0</v>
      </c>
      <c r="X7275" s="6">
        <v>0</v>
      </c>
      <c r="Y7275" s="5">
        <v>0</v>
      </c>
      <c r="Z7275" s="6">
        <v>0</v>
      </c>
      <c r="AA7275" s="5">
        <v>0</v>
      </c>
      <c r="AB7275" s="6">
        <v>0</v>
      </c>
      <c r="AC7275" s="5">
        <v>0</v>
      </c>
      <c r="AD7275" s="6">
        <v>0</v>
      </c>
      <c r="AE7275" s="5">
        <v>0</v>
      </c>
      <c r="AF7275" s="6">
        <v>0</v>
      </c>
    </row>
    <row r="7276" spans="2:32" x14ac:dyDescent="0.35">
      <c r="B7276" s="1" t="s">
        <v>1777</v>
      </c>
      <c r="C7276" s="5">
        <v>2.2300000000000002E-3</v>
      </c>
      <c r="D7276" s="6">
        <v>3.141</v>
      </c>
      <c r="E7276" s="5">
        <v>0</v>
      </c>
      <c r="F7276" s="6">
        <v>0</v>
      </c>
      <c r="G7276" s="5">
        <v>0</v>
      </c>
      <c r="H7276" s="6">
        <v>0</v>
      </c>
      <c r="I7276" s="5">
        <v>0</v>
      </c>
      <c r="J7276" s="6">
        <v>0</v>
      </c>
      <c r="K7276" s="5">
        <v>3.8789999999999998E-2</v>
      </c>
      <c r="L7276" s="6">
        <v>3.141</v>
      </c>
      <c r="M7276" s="5">
        <v>0</v>
      </c>
      <c r="N7276" s="6">
        <v>0</v>
      </c>
      <c r="O7276" s="5">
        <v>0</v>
      </c>
      <c r="P7276" s="6">
        <v>0</v>
      </c>
      <c r="Q7276" s="5">
        <v>0</v>
      </c>
      <c r="R7276" s="6">
        <v>0</v>
      </c>
      <c r="S7276" s="5">
        <v>0</v>
      </c>
      <c r="T7276" s="6">
        <v>0</v>
      </c>
      <c r="U7276" s="5">
        <v>0</v>
      </c>
      <c r="V7276" s="6">
        <v>0</v>
      </c>
      <c r="W7276" s="5">
        <v>0</v>
      </c>
      <c r="X7276" s="6">
        <v>0</v>
      </c>
      <c r="Y7276" s="5">
        <v>0</v>
      </c>
      <c r="Z7276" s="6">
        <v>0</v>
      </c>
      <c r="AA7276" s="5">
        <v>0</v>
      </c>
      <c r="AB7276" s="6">
        <v>0</v>
      </c>
      <c r="AC7276" s="5">
        <v>0</v>
      </c>
      <c r="AD7276" s="6">
        <v>0</v>
      </c>
      <c r="AE7276" s="5">
        <v>0</v>
      </c>
      <c r="AF7276" s="6">
        <v>0</v>
      </c>
    </row>
    <row r="7277" spans="2:32" x14ac:dyDescent="0.35">
      <c r="B7277" s="1" t="s">
        <v>1778</v>
      </c>
      <c r="C7277" s="5">
        <v>8.4000000000000003E-4</v>
      </c>
      <c r="D7277" s="6">
        <v>1.177</v>
      </c>
      <c r="E7277" s="5">
        <v>0</v>
      </c>
      <c r="F7277" s="6">
        <v>0</v>
      </c>
      <c r="G7277" s="5">
        <v>0</v>
      </c>
      <c r="H7277" s="6">
        <v>0</v>
      </c>
      <c r="I7277" s="5">
        <v>0</v>
      </c>
      <c r="J7277" s="6">
        <v>0</v>
      </c>
      <c r="K7277" s="5">
        <v>1.453E-2</v>
      </c>
      <c r="L7277" s="6">
        <v>1.177</v>
      </c>
      <c r="M7277" s="5">
        <v>0</v>
      </c>
      <c r="N7277" s="6">
        <v>0</v>
      </c>
      <c r="O7277" s="5">
        <v>0</v>
      </c>
      <c r="P7277" s="6">
        <v>0</v>
      </c>
      <c r="Q7277" s="5">
        <v>0</v>
      </c>
      <c r="R7277" s="6">
        <v>0</v>
      </c>
      <c r="S7277" s="5">
        <v>0</v>
      </c>
      <c r="T7277" s="6">
        <v>0</v>
      </c>
      <c r="U7277" s="5">
        <v>0</v>
      </c>
      <c r="V7277" s="6">
        <v>0</v>
      </c>
      <c r="W7277" s="5">
        <v>0</v>
      </c>
      <c r="X7277" s="6">
        <v>0</v>
      </c>
      <c r="Y7277" s="5">
        <v>0</v>
      </c>
      <c r="Z7277" s="6">
        <v>0</v>
      </c>
      <c r="AA7277" s="5">
        <v>0</v>
      </c>
      <c r="AB7277" s="6">
        <v>0</v>
      </c>
      <c r="AC7277" s="5">
        <v>0</v>
      </c>
      <c r="AD7277" s="6">
        <v>0</v>
      </c>
      <c r="AE7277" s="5">
        <v>0</v>
      </c>
      <c r="AF7277" s="6">
        <v>0</v>
      </c>
    </row>
    <row r="7278" spans="2:32" x14ac:dyDescent="0.35">
      <c r="B7278" s="1" t="s">
        <v>1779</v>
      </c>
      <c r="C7278" s="5">
        <v>3.3E-3</v>
      </c>
      <c r="D7278" s="6">
        <v>4.6440000000000001</v>
      </c>
      <c r="E7278" s="5">
        <v>0</v>
      </c>
      <c r="F7278" s="6">
        <v>0</v>
      </c>
      <c r="G7278" s="5">
        <v>4.2189999999999998E-2</v>
      </c>
      <c r="H7278" s="6">
        <v>4.6440000000000001</v>
      </c>
      <c r="I7278" s="5">
        <v>0</v>
      </c>
      <c r="J7278" s="6">
        <v>0</v>
      </c>
      <c r="K7278" s="5">
        <v>0</v>
      </c>
      <c r="L7278" s="6">
        <v>0</v>
      </c>
      <c r="M7278" s="5">
        <v>0</v>
      </c>
      <c r="N7278" s="6">
        <v>0</v>
      </c>
      <c r="O7278" s="5">
        <v>0</v>
      </c>
      <c r="P7278" s="6">
        <v>0</v>
      </c>
      <c r="Q7278" s="5">
        <v>0</v>
      </c>
      <c r="R7278" s="6">
        <v>0</v>
      </c>
      <c r="S7278" s="5">
        <v>0</v>
      </c>
      <c r="T7278" s="6">
        <v>0</v>
      </c>
      <c r="U7278" s="5">
        <v>0</v>
      </c>
      <c r="V7278" s="6">
        <v>0</v>
      </c>
      <c r="W7278" s="5">
        <v>0</v>
      </c>
      <c r="X7278" s="6">
        <v>0</v>
      </c>
      <c r="Y7278" s="5">
        <v>0</v>
      </c>
      <c r="Z7278" s="6">
        <v>0</v>
      </c>
      <c r="AA7278" s="5">
        <v>0</v>
      </c>
      <c r="AB7278" s="6">
        <v>0</v>
      </c>
      <c r="AC7278" s="5">
        <v>0</v>
      </c>
      <c r="AD7278" s="6">
        <v>0</v>
      </c>
      <c r="AE7278" s="5">
        <v>0</v>
      </c>
      <c r="AF7278" s="6">
        <v>0</v>
      </c>
    </row>
    <row r="7279" spans="2:32" x14ac:dyDescent="0.35">
      <c r="B7279" s="1" t="s">
        <v>1780</v>
      </c>
      <c r="C7279" s="5">
        <v>1.069E-2</v>
      </c>
      <c r="D7279" s="6">
        <v>15.058999999999999</v>
      </c>
      <c r="E7279" s="5">
        <v>0</v>
      </c>
      <c r="F7279" s="6">
        <v>0</v>
      </c>
      <c r="G7279" s="5">
        <v>0</v>
      </c>
      <c r="H7279" s="6">
        <v>0</v>
      </c>
      <c r="I7279" s="5">
        <v>0</v>
      </c>
      <c r="J7279" s="6">
        <v>0</v>
      </c>
      <c r="K7279" s="5">
        <v>0</v>
      </c>
      <c r="L7279" s="6">
        <v>0</v>
      </c>
      <c r="M7279" s="5">
        <v>0</v>
      </c>
      <c r="N7279" s="6">
        <v>0</v>
      </c>
      <c r="O7279" s="5">
        <v>0</v>
      </c>
      <c r="P7279" s="6">
        <v>0</v>
      </c>
      <c r="Q7279" s="5">
        <v>0</v>
      </c>
      <c r="R7279" s="6">
        <v>0</v>
      </c>
      <c r="S7279" s="5">
        <v>8.2400000000000001E-2</v>
      </c>
      <c r="T7279" s="6">
        <v>15.058999999999999</v>
      </c>
      <c r="U7279" s="5">
        <v>0</v>
      </c>
      <c r="V7279" s="6">
        <v>0</v>
      </c>
      <c r="W7279" s="5">
        <v>0</v>
      </c>
      <c r="X7279" s="6">
        <v>0</v>
      </c>
      <c r="Y7279" s="5">
        <v>0</v>
      </c>
      <c r="Z7279" s="6">
        <v>0</v>
      </c>
      <c r="AA7279" s="5">
        <v>0</v>
      </c>
      <c r="AB7279" s="6">
        <v>0</v>
      </c>
      <c r="AC7279" s="5">
        <v>0</v>
      </c>
      <c r="AD7279" s="6">
        <v>0</v>
      </c>
      <c r="AE7279" s="5">
        <v>0</v>
      </c>
      <c r="AF7279" s="6">
        <v>0</v>
      </c>
    </row>
    <row r="7280" spans="2:32" x14ac:dyDescent="0.35">
      <c r="B7280" s="1" t="s">
        <v>1781</v>
      </c>
      <c r="C7280" s="5">
        <v>3.15E-3</v>
      </c>
      <c r="D7280" s="6">
        <v>4.4340000000000002</v>
      </c>
      <c r="E7280" s="5">
        <v>0</v>
      </c>
      <c r="F7280" s="6">
        <v>0</v>
      </c>
      <c r="G7280" s="5">
        <v>0</v>
      </c>
      <c r="H7280" s="6">
        <v>0</v>
      </c>
      <c r="I7280" s="5">
        <v>0</v>
      </c>
      <c r="J7280" s="6">
        <v>0</v>
      </c>
      <c r="K7280" s="5">
        <v>0</v>
      </c>
      <c r="L7280" s="6">
        <v>0</v>
      </c>
      <c r="M7280" s="5">
        <v>0</v>
      </c>
      <c r="N7280" s="6">
        <v>0</v>
      </c>
      <c r="O7280" s="5">
        <v>9.7360000000000002E-2</v>
      </c>
      <c r="P7280" s="6">
        <v>4.4340000000000002</v>
      </c>
      <c r="Q7280" s="5">
        <v>0</v>
      </c>
      <c r="R7280" s="6">
        <v>0</v>
      </c>
      <c r="S7280" s="5">
        <v>0</v>
      </c>
      <c r="T7280" s="6">
        <v>0</v>
      </c>
      <c r="U7280" s="5">
        <v>0</v>
      </c>
      <c r="V7280" s="6">
        <v>0</v>
      </c>
      <c r="W7280" s="5">
        <v>0</v>
      </c>
      <c r="X7280" s="6">
        <v>0</v>
      </c>
      <c r="Y7280" s="5">
        <v>0</v>
      </c>
      <c r="Z7280" s="6">
        <v>0</v>
      </c>
      <c r="AA7280" s="5">
        <v>0</v>
      </c>
      <c r="AB7280" s="6">
        <v>0</v>
      </c>
      <c r="AC7280" s="5">
        <v>0</v>
      </c>
      <c r="AD7280" s="6">
        <v>0</v>
      </c>
      <c r="AE7280" s="5">
        <v>0</v>
      </c>
      <c r="AF7280" s="6">
        <v>0</v>
      </c>
    </row>
    <row r="7281" spans="2:32" x14ac:dyDescent="0.35">
      <c r="B7281" s="1" t="s">
        <v>1782</v>
      </c>
      <c r="C7281" s="5">
        <v>5.0899999999999999E-3</v>
      </c>
      <c r="D7281" s="6">
        <v>7.1749999999999998</v>
      </c>
      <c r="E7281" s="5">
        <v>0</v>
      </c>
      <c r="F7281" s="6">
        <v>0</v>
      </c>
      <c r="G7281" s="5">
        <v>0</v>
      </c>
      <c r="H7281" s="6">
        <v>0</v>
      </c>
      <c r="I7281" s="5">
        <v>0</v>
      </c>
      <c r="J7281" s="6">
        <v>0</v>
      </c>
      <c r="K7281" s="5">
        <v>0</v>
      </c>
      <c r="L7281" s="6">
        <v>0</v>
      </c>
      <c r="M7281" s="5">
        <v>0</v>
      </c>
      <c r="N7281" s="6">
        <v>0</v>
      </c>
      <c r="O7281" s="5">
        <v>0.15755</v>
      </c>
      <c r="P7281" s="6">
        <v>7.1749999999999998</v>
      </c>
      <c r="Q7281" s="5">
        <v>0</v>
      </c>
      <c r="R7281" s="6">
        <v>0</v>
      </c>
      <c r="S7281" s="5">
        <v>0</v>
      </c>
      <c r="T7281" s="6">
        <v>0</v>
      </c>
      <c r="U7281" s="5">
        <v>0</v>
      </c>
      <c r="V7281" s="6">
        <v>0</v>
      </c>
      <c r="W7281" s="5">
        <v>0</v>
      </c>
      <c r="X7281" s="6">
        <v>0</v>
      </c>
      <c r="Y7281" s="5">
        <v>0</v>
      </c>
      <c r="Z7281" s="6">
        <v>0</v>
      </c>
      <c r="AA7281" s="5">
        <v>0</v>
      </c>
      <c r="AB7281" s="6">
        <v>0</v>
      </c>
      <c r="AC7281" s="5">
        <v>0</v>
      </c>
      <c r="AD7281" s="6">
        <v>0</v>
      </c>
      <c r="AE7281" s="5">
        <v>0</v>
      </c>
      <c r="AF7281" s="6">
        <v>0</v>
      </c>
    </row>
    <row r="7282" spans="2:32" x14ac:dyDescent="0.35">
      <c r="B7282" s="1" t="s">
        <v>1783</v>
      </c>
      <c r="C7282" s="5">
        <v>1.4300000000000001E-3</v>
      </c>
      <c r="D7282" s="6">
        <v>2.0190000000000001</v>
      </c>
      <c r="E7282" s="5">
        <v>0</v>
      </c>
      <c r="F7282" s="6">
        <v>0</v>
      </c>
      <c r="G7282" s="5">
        <v>0</v>
      </c>
      <c r="H7282" s="6">
        <v>0</v>
      </c>
      <c r="I7282" s="5">
        <v>3.3070000000000002E-2</v>
      </c>
      <c r="J7282" s="6">
        <v>2.0190000000000001</v>
      </c>
      <c r="K7282" s="5">
        <v>0</v>
      </c>
      <c r="L7282" s="6">
        <v>0</v>
      </c>
      <c r="M7282" s="5">
        <v>0</v>
      </c>
      <c r="N7282" s="6">
        <v>0</v>
      </c>
      <c r="O7282" s="5">
        <v>0</v>
      </c>
      <c r="P7282" s="6">
        <v>0</v>
      </c>
      <c r="Q7282" s="5">
        <v>0</v>
      </c>
      <c r="R7282" s="6">
        <v>0</v>
      </c>
      <c r="S7282" s="5">
        <v>0</v>
      </c>
      <c r="T7282" s="6">
        <v>0</v>
      </c>
      <c r="U7282" s="5">
        <v>0</v>
      </c>
      <c r="V7282" s="6">
        <v>0</v>
      </c>
      <c r="W7282" s="5">
        <v>0</v>
      </c>
      <c r="X7282" s="6">
        <v>0</v>
      </c>
      <c r="Y7282" s="5">
        <v>0</v>
      </c>
      <c r="Z7282" s="6">
        <v>0</v>
      </c>
      <c r="AA7282" s="5">
        <v>0</v>
      </c>
      <c r="AB7282" s="6">
        <v>0</v>
      </c>
      <c r="AC7282" s="5">
        <v>0</v>
      </c>
      <c r="AD7282" s="6">
        <v>0</v>
      </c>
      <c r="AE7282" s="5">
        <v>0</v>
      </c>
      <c r="AF7282" s="6">
        <v>0</v>
      </c>
    </row>
    <row r="7283" spans="2:32" x14ac:dyDescent="0.35">
      <c r="B7283" s="1" t="s">
        <v>1784</v>
      </c>
      <c r="C7283" s="5">
        <v>1.6900000000000001E-3</v>
      </c>
      <c r="D7283" s="6">
        <v>2.3820000000000001</v>
      </c>
      <c r="E7283" s="5">
        <v>0</v>
      </c>
      <c r="F7283" s="6">
        <v>0</v>
      </c>
      <c r="G7283" s="5">
        <v>0</v>
      </c>
      <c r="H7283" s="6">
        <v>0</v>
      </c>
      <c r="I7283" s="5">
        <v>3.9010000000000003E-2</v>
      </c>
      <c r="J7283" s="6">
        <v>2.3820000000000001</v>
      </c>
      <c r="K7283" s="5">
        <v>0</v>
      </c>
      <c r="L7283" s="6">
        <v>0</v>
      </c>
      <c r="M7283" s="5">
        <v>0</v>
      </c>
      <c r="N7283" s="6">
        <v>0</v>
      </c>
      <c r="O7283" s="5">
        <v>0</v>
      </c>
      <c r="P7283" s="6">
        <v>0</v>
      </c>
      <c r="Q7283" s="5">
        <v>0</v>
      </c>
      <c r="R7283" s="6">
        <v>0</v>
      </c>
      <c r="S7283" s="5">
        <v>0</v>
      </c>
      <c r="T7283" s="6">
        <v>0</v>
      </c>
      <c r="U7283" s="5">
        <v>0</v>
      </c>
      <c r="V7283" s="6">
        <v>0</v>
      </c>
      <c r="W7283" s="5">
        <v>0</v>
      </c>
      <c r="X7283" s="6">
        <v>0</v>
      </c>
      <c r="Y7283" s="5">
        <v>0</v>
      </c>
      <c r="Z7283" s="6">
        <v>0</v>
      </c>
      <c r="AA7283" s="5">
        <v>0</v>
      </c>
      <c r="AB7283" s="6">
        <v>0</v>
      </c>
      <c r="AC7283" s="5">
        <v>0</v>
      </c>
      <c r="AD7283" s="6">
        <v>0</v>
      </c>
      <c r="AE7283" s="5">
        <v>0</v>
      </c>
      <c r="AF7283" s="6">
        <v>0</v>
      </c>
    </row>
    <row r="7284" spans="2:32" x14ac:dyDescent="0.35">
      <c r="B7284" s="1" t="s">
        <v>1785</v>
      </c>
      <c r="C7284" s="5">
        <v>2.0799999999999998E-3</v>
      </c>
      <c r="D7284" s="6">
        <v>2.9340000000000002</v>
      </c>
      <c r="E7284" s="5">
        <v>0</v>
      </c>
      <c r="F7284" s="6">
        <v>0</v>
      </c>
      <c r="G7284" s="5">
        <v>0</v>
      </c>
      <c r="H7284" s="6">
        <v>0</v>
      </c>
      <c r="I7284" s="5">
        <v>4.8050000000000002E-2</v>
      </c>
      <c r="J7284" s="6">
        <v>2.9340000000000002</v>
      </c>
      <c r="K7284" s="5">
        <v>0</v>
      </c>
      <c r="L7284" s="6">
        <v>0</v>
      </c>
      <c r="M7284" s="5">
        <v>0</v>
      </c>
      <c r="N7284" s="6">
        <v>0</v>
      </c>
      <c r="O7284" s="5">
        <v>0</v>
      </c>
      <c r="P7284" s="6">
        <v>0</v>
      </c>
      <c r="Q7284" s="5">
        <v>0</v>
      </c>
      <c r="R7284" s="6">
        <v>0</v>
      </c>
      <c r="S7284" s="5">
        <v>0</v>
      </c>
      <c r="T7284" s="6">
        <v>0</v>
      </c>
      <c r="U7284" s="5">
        <v>0</v>
      </c>
      <c r="V7284" s="6">
        <v>0</v>
      </c>
      <c r="W7284" s="5">
        <v>0</v>
      </c>
      <c r="X7284" s="6">
        <v>0</v>
      </c>
      <c r="Y7284" s="5">
        <v>0</v>
      </c>
      <c r="Z7284" s="6">
        <v>0</v>
      </c>
      <c r="AA7284" s="5">
        <v>0</v>
      </c>
      <c r="AB7284" s="6">
        <v>0</v>
      </c>
      <c r="AC7284" s="5">
        <v>0</v>
      </c>
      <c r="AD7284" s="6">
        <v>0</v>
      </c>
      <c r="AE7284" s="5">
        <v>0</v>
      </c>
      <c r="AF7284" s="6">
        <v>0</v>
      </c>
    </row>
    <row r="7285" spans="2:32" x14ac:dyDescent="0.35">
      <c r="B7285" s="1" t="s">
        <v>1786</v>
      </c>
      <c r="C7285" s="5">
        <v>1.7799999999999999E-3</v>
      </c>
      <c r="D7285" s="6">
        <v>2.5099999999999998</v>
      </c>
      <c r="E7285" s="5">
        <v>0</v>
      </c>
      <c r="F7285" s="6">
        <v>0</v>
      </c>
      <c r="G7285" s="5">
        <v>0</v>
      </c>
      <c r="H7285" s="6">
        <v>0</v>
      </c>
      <c r="I7285" s="5">
        <v>0</v>
      </c>
      <c r="J7285" s="6">
        <v>0</v>
      </c>
      <c r="K7285" s="5">
        <v>0</v>
      </c>
      <c r="L7285" s="6">
        <v>0</v>
      </c>
      <c r="M7285" s="5">
        <v>4.2000000000000003E-2</v>
      </c>
      <c r="N7285" s="6">
        <v>2.5099999999999998</v>
      </c>
      <c r="O7285" s="5">
        <v>0</v>
      </c>
      <c r="P7285" s="6">
        <v>0</v>
      </c>
      <c r="Q7285" s="5">
        <v>0</v>
      </c>
      <c r="R7285" s="6">
        <v>0</v>
      </c>
      <c r="S7285" s="5">
        <v>0</v>
      </c>
      <c r="T7285" s="6">
        <v>0</v>
      </c>
      <c r="U7285" s="5">
        <v>0</v>
      </c>
      <c r="V7285" s="6">
        <v>0</v>
      </c>
      <c r="W7285" s="5">
        <v>0</v>
      </c>
      <c r="X7285" s="6">
        <v>0</v>
      </c>
      <c r="Y7285" s="5">
        <v>0</v>
      </c>
      <c r="Z7285" s="6">
        <v>0</v>
      </c>
      <c r="AA7285" s="5">
        <v>0</v>
      </c>
      <c r="AB7285" s="6">
        <v>0</v>
      </c>
      <c r="AC7285" s="5">
        <v>0</v>
      </c>
      <c r="AD7285" s="6">
        <v>0</v>
      </c>
      <c r="AE7285" s="5">
        <v>0</v>
      </c>
      <c r="AF7285" s="6">
        <v>0</v>
      </c>
    </row>
    <row r="7286" spans="2:32" x14ac:dyDescent="0.35">
      <c r="B7286" s="1" t="s">
        <v>1787</v>
      </c>
      <c r="C7286" s="5">
        <v>2.1149999999999999E-2</v>
      </c>
      <c r="D7286" s="6">
        <v>29.798999999999999</v>
      </c>
      <c r="E7286" s="5">
        <v>0</v>
      </c>
      <c r="F7286" s="6">
        <v>0</v>
      </c>
      <c r="G7286" s="5">
        <v>0</v>
      </c>
      <c r="H7286" s="6">
        <v>0</v>
      </c>
      <c r="I7286" s="5">
        <v>0</v>
      </c>
      <c r="J7286" s="6">
        <v>0</v>
      </c>
      <c r="K7286" s="5">
        <v>0</v>
      </c>
      <c r="L7286" s="6">
        <v>0</v>
      </c>
      <c r="M7286" s="5">
        <v>0</v>
      </c>
      <c r="N7286" s="6">
        <v>0</v>
      </c>
      <c r="O7286" s="5">
        <v>0</v>
      </c>
      <c r="P7286" s="6">
        <v>0</v>
      </c>
      <c r="Q7286" s="5">
        <v>0</v>
      </c>
      <c r="R7286" s="6">
        <v>0</v>
      </c>
      <c r="S7286" s="5">
        <v>0.16306000000000001</v>
      </c>
      <c r="T7286" s="6">
        <v>29.798999999999999</v>
      </c>
      <c r="U7286" s="5">
        <v>0</v>
      </c>
      <c r="V7286" s="6">
        <v>0</v>
      </c>
      <c r="W7286" s="5">
        <v>0</v>
      </c>
      <c r="X7286" s="6">
        <v>0</v>
      </c>
      <c r="Y7286" s="5">
        <v>0</v>
      </c>
      <c r="Z7286" s="6">
        <v>0</v>
      </c>
      <c r="AA7286" s="5">
        <v>0</v>
      </c>
      <c r="AB7286" s="6">
        <v>0</v>
      </c>
      <c r="AC7286" s="5">
        <v>0</v>
      </c>
      <c r="AD7286" s="6">
        <v>0</v>
      </c>
      <c r="AE7286" s="5">
        <v>0</v>
      </c>
      <c r="AF7286" s="6">
        <v>0</v>
      </c>
    </row>
    <row r="7287" spans="2:32" x14ac:dyDescent="0.35">
      <c r="B7287" s="1" t="s">
        <v>1788</v>
      </c>
      <c r="C7287" s="5">
        <v>9.9699999999999997E-3</v>
      </c>
      <c r="D7287" s="6">
        <v>14.042999999999999</v>
      </c>
      <c r="E7287" s="5">
        <v>0</v>
      </c>
      <c r="F7287" s="6">
        <v>0</v>
      </c>
      <c r="G7287" s="5">
        <v>0</v>
      </c>
      <c r="H7287" s="6">
        <v>0</v>
      </c>
      <c r="I7287" s="5">
        <v>0</v>
      </c>
      <c r="J7287" s="6">
        <v>0</v>
      </c>
      <c r="K7287" s="5">
        <v>0</v>
      </c>
      <c r="L7287" s="6">
        <v>0</v>
      </c>
      <c r="M7287" s="5">
        <v>0</v>
      </c>
      <c r="N7287" s="6">
        <v>0</v>
      </c>
      <c r="O7287" s="5">
        <v>0</v>
      </c>
      <c r="P7287" s="6">
        <v>0</v>
      </c>
      <c r="Q7287" s="5">
        <v>0</v>
      </c>
      <c r="R7287" s="6">
        <v>0</v>
      </c>
      <c r="S7287" s="5">
        <v>7.6840000000000006E-2</v>
      </c>
      <c r="T7287" s="6">
        <v>14.042999999999999</v>
      </c>
      <c r="U7287" s="5">
        <v>0</v>
      </c>
      <c r="V7287" s="6">
        <v>0</v>
      </c>
      <c r="W7287" s="5">
        <v>0</v>
      </c>
      <c r="X7287" s="6">
        <v>0</v>
      </c>
      <c r="Y7287" s="5">
        <v>0</v>
      </c>
      <c r="Z7287" s="6">
        <v>0</v>
      </c>
      <c r="AA7287" s="5">
        <v>0</v>
      </c>
      <c r="AB7287" s="6">
        <v>0</v>
      </c>
      <c r="AC7287" s="5">
        <v>0</v>
      </c>
      <c r="AD7287" s="6">
        <v>0</v>
      </c>
      <c r="AE7287" s="5">
        <v>0</v>
      </c>
      <c r="AF7287" s="6">
        <v>0</v>
      </c>
    </row>
    <row r="7288" spans="2:32" x14ac:dyDescent="0.35">
      <c r="B7288" s="1" t="s">
        <v>1789</v>
      </c>
      <c r="C7288" s="5">
        <v>1.089E-2</v>
      </c>
      <c r="D7288" s="6">
        <v>15.347</v>
      </c>
      <c r="E7288" s="5">
        <v>0</v>
      </c>
      <c r="F7288" s="6">
        <v>0</v>
      </c>
      <c r="G7288" s="5">
        <v>0</v>
      </c>
      <c r="H7288" s="6">
        <v>0</v>
      </c>
      <c r="I7288" s="5">
        <v>0</v>
      </c>
      <c r="J7288" s="6">
        <v>0</v>
      </c>
      <c r="K7288" s="5">
        <v>0</v>
      </c>
      <c r="L7288" s="6">
        <v>0</v>
      </c>
      <c r="M7288" s="5">
        <v>0</v>
      </c>
      <c r="N7288" s="6">
        <v>0</v>
      </c>
      <c r="O7288" s="5">
        <v>0</v>
      </c>
      <c r="P7288" s="6">
        <v>0</v>
      </c>
      <c r="Q7288" s="5">
        <v>0</v>
      </c>
      <c r="R7288" s="6">
        <v>0</v>
      </c>
      <c r="S7288" s="5">
        <v>8.3979999999999999E-2</v>
      </c>
      <c r="T7288" s="6">
        <v>15.347</v>
      </c>
      <c r="U7288" s="5">
        <v>0</v>
      </c>
      <c r="V7288" s="6">
        <v>0</v>
      </c>
      <c r="W7288" s="5">
        <v>0</v>
      </c>
      <c r="X7288" s="6">
        <v>0</v>
      </c>
      <c r="Y7288" s="5">
        <v>0</v>
      </c>
      <c r="Z7288" s="6">
        <v>0</v>
      </c>
      <c r="AA7288" s="5">
        <v>0</v>
      </c>
      <c r="AB7288" s="6">
        <v>0</v>
      </c>
      <c r="AC7288" s="5">
        <v>0</v>
      </c>
      <c r="AD7288" s="6">
        <v>0</v>
      </c>
      <c r="AE7288" s="5">
        <v>0</v>
      </c>
      <c r="AF7288" s="6">
        <v>0</v>
      </c>
    </row>
    <row r="7289" spans="2:32" x14ac:dyDescent="0.35">
      <c r="B7289" s="1" t="s">
        <v>1790</v>
      </c>
      <c r="C7289" s="5">
        <v>6.2700000000000004E-3</v>
      </c>
      <c r="D7289" s="6">
        <v>8.8320000000000007</v>
      </c>
      <c r="E7289" s="5">
        <v>0</v>
      </c>
      <c r="F7289" s="6">
        <v>0</v>
      </c>
      <c r="G7289" s="5">
        <v>0</v>
      </c>
      <c r="H7289" s="6">
        <v>0</v>
      </c>
      <c r="I7289" s="5">
        <v>0</v>
      </c>
      <c r="J7289" s="6">
        <v>0</v>
      </c>
      <c r="K7289" s="5">
        <v>0</v>
      </c>
      <c r="L7289" s="6">
        <v>0</v>
      </c>
      <c r="M7289" s="5">
        <v>0</v>
      </c>
      <c r="N7289" s="6">
        <v>0</v>
      </c>
      <c r="O7289" s="5">
        <v>0</v>
      </c>
      <c r="P7289" s="6">
        <v>0</v>
      </c>
      <c r="Q7289" s="5">
        <v>0</v>
      </c>
      <c r="R7289" s="6">
        <v>0</v>
      </c>
      <c r="S7289" s="5">
        <v>4.8329999999999998E-2</v>
      </c>
      <c r="T7289" s="6">
        <v>8.8320000000000007</v>
      </c>
      <c r="U7289" s="5">
        <v>0</v>
      </c>
      <c r="V7289" s="6">
        <v>0</v>
      </c>
      <c r="W7289" s="5">
        <v>0</v>
      </c>
      <c r="X7289" s="6">
        <v>0</v>
      </c>
      <c r="Y7289" s="5">
        <v>0</v>
      </c>
      <c r="Z7289" s="6">
        <v>0</v>
      </c>
      <c r="AA7289" s="5">
        <v>0</v>
      </c>
      <c r="AB7289" s="6">
        <v>0</v>
      </c>
      <c r="AC7289" s="5">
        <v>0</v>
      </c>
      <c r="AD7289" s="6">
        <v>0</v>
      </c>
      <c r="AE7289" s="5">
        <v>0</v>
      </c>
      <c r="AF7289" s="6">
        <v>0</v>
      </c>
    </row>
    <row r="7290" spans="2:32" x14ac:dyDescent="0.35">
      <c r="B7290" s="1" t="s">
        <v>1791</v>
      </c>
      <c r="C7290" s="5">
        <v>1.494E-2</v>
      </c>
      <c r="D7290" s="6">
        <v>21.056000000000001</v>
      </c>
      <c r="E7290" s="5">
        <v>0</v>
      </c>
      <c r="F7290" s="6">
        <v>0</v>
      </c>
      <c r="G7290" s="5">
        <v>0</v>
      </c>
      <c r="H7290" s="6">
        <v>0</v>
      </c>
      <c r="I7290" s="5">
        <v>0</v>
      </c>
      <c r="J7290" s="6">
        <v>0</v>
      </c>
      <c r="K7290" s="5">
        <v>0</v>
      </c>
      <c r="L7290" s="6">
        <v>0</v>
      </c>
      <c r="M7290" s="5">
        <v>0</v>
      </c>
      <c r="N7290" s="6">
        <v>0</v>
      </c>
      <c r="O7290" s="5">
        <v>0</v>
      </c>
      <c r="P7290" s="6">
        <v>0</v>
      </c>
      <c r="Q7290" s="5">
        <v>0</v>
      </c>
      <c r="R7290" s="6">
        <v>0</v>
      </c>
      <c r="S7290" s="5">
        <v>0.11522</v>
      </c>
      <c r="T7290" s="6">
        <v>21.056000000000001</v>
      </c>
      <c r="U7290" s="5">
        <v>0</v>
      </c>
      <c r="V7290" s="6">
        <v>0</v>
      </c>
      <c r="W7290" s="5">
        <v>0</v>
      </c>
      <c r="X7290" s="6">
        <v>0</v>
      </c>
      <c r="Y7290" s="5">
        <v>0</v>
      </c>
      <c r="Z7290" s="6">
        <v>0</v>
      </c>
      <c r="AA7290" s="5">
        <v>0</v>
      </c>
      <c r="AB7290" s="6">
        <v>0</v>
      </c>
      <c r="AC7290" s="5">
        <v>0</v>
      </c>
      <c r="AD7290" s="6">
        <v>0</v>
      </c>
      <c r="AE7290" s="5">
        <v>0</v>
      </c>
      <c r="AF7290" s="6">
        <v>0</v>
      </c>
    </row>
    <row r="7291" spans="2:32" x14ac:dyDescent="0.35">
      <c r="B7291" s="1" t="s">
        <v>1792</v>
      </c>
      <c r="C7291" s="5">
        <v>9.75E-3</v>
      </c>
      <c r="D7291" s="6">
        <v>13.742000000000001</v>
      </c>
      <c r="E7291" s="5">
        <v>0</v>
      </c>
      <c r="F7291" s="6">
        <v>0</v>
      </c>
      <c r="G7291" s="5">
        <v>0</v>
      </c>
      <c r="H7291" s="6">
        <v>0</v>
      </c>
      <c r="I7291" s="5">
        <v>0</v>
      </c>
      <c r="J7291" s="6">
        <v>0</v>
      </c>
      <c r="K7291" s="5">
        <v>0</v>
      </c>
      <c r="L7291" s="6">
        <v>0</v>
      </c>
      <c r="M7291" s="5">
        <v>0</v>
      </c>
      <c r="N7291" s="6">
        <v>0</v>
      </c>
      <c r="O7291" s="5">
        <v>0</v>
      </c>
      <c r="P7291" s="6">
        <v>0</v>
      </c>
      <c r="Q7291" s="5">
        <v>0</v>
      </c>
      <c r="R7291" s="6">
        <v>0</v>
      </c>
      <c r="S7291" s="5">
        <v>7.5200000000000003E-2</v>
      </c>
      <c r="T7291" s="6">
        <v>13.742000000000001</v>
      </c>
      <c r="U7291" s="5">
        <v>0</v>
      </c>
      <c r="V7291" s="6">
        <v>0</v>
      </c>
      <c r="W7291" s="5">
        <v>0</v>
      </c>
      <c r="X7291" s="6">
        <v>0</v>
      </c>
      <c r="Y7291" s="5">
        <v>0</v>
      </c>
      <c r="Z7291" s="6">
        <v>0</v>
      </c>
      <c r="AA7291" s="5">
        <v>0</v>
      </c>
      <c r="AB7291" s="6">
        <v>0</v>
      </c>
      <c r="AC7291" s="5">
        <v>0</v>
      </c>
      <c r="AD7291" s="6">
        <v>0</v>
      </c>
      <c r="AE7291" s="5">
        <v>0</v>
      </c>
      <c r="AF7291" s="6">
        <v>0</v>
      </c>
    </row>
    <row r="7292" spans="2:32" x14ac:dyDescent="0.35">
      <c r="B7292" s="1" t="s">
        <v>1793</v>
      </c>
      <c r="C7292" s="5">
        <v>3.9500000000000004E-3</v>
      </c>
      <c r="D7292" s="6">
        <v>5.5659999999999998</v>
      </c>
      <c r="E7292" s="5">
        <v>0</v>
      </c>
      <c r="F7292" s="6">
        <v>0</v>
      </c>
      <c r="G7292" s="5">
        <v>0</v>
      </c>
      <c r="H7292" s="6">
        <v>0</v>
      </c>
      <c r="I7292" s="5">
        <v>0</v>
      </c>
      <c r="J7292" s="6">
        <v>0</v>
      </c>
      <c r="K7292" s="5">
        <v>0</v>
      </c>
      <c r="L7292" s="6">
        <v>0</v>
      </c>
      <c r="M7292" s="5">
        <v>0</v>
      </c>
      <c r="N7292" s="6">
        <v>0</v>
      </c>
      <c r="O7292" s="5">
        <v>0</v>
      </c>
      <c r="P7292" s="6">
        <v>0</v>
      </c>
      <c r="Q7292" s="5">
        <v>0</v>
      </c>
      <c r="R7292" s="6">
        <v>0</v>
      </c>
      <c r="S7292" s="5">
        <v>3.0460000000000001E-2</v>
      </c>
      <c r="T7292" s="6">
        <v>5.5659999999999998</v>
      </c>
      <c r="U7292" s="5">
        <v>0</v>
      </c>
      <c r="V7292" s="6">
        <v>0</v>
      </c>
      <c r="W7292" s="5">
        <v>0</v>
      </c>
      <c r="X7292" s="6">
        <v>0</v>
      </c>
      <c r="Y7292" s="5">
        <v>0</v>
      </c>
      <c r="Z7292" s="6">
        <v>0</v>
      </c>
      <c r="AA7292" s="5">
        <v>0</v>
      </c>
      <c r="AB7292" s="6">
        <v>0</v>
      </c>
      <c r="AC7292" s="5">
        <v>0</v>
      </c>
      <c r="AD7292" s="6">
        <v>0</v>
      </c>
      <c r="AE7292" s="5">
        <v>0</v>
      </c>
      <c r="AF7292" s="6">
        <v>0</v>
      </c>
    </row>
    <row r="7293" spans="2:32" x14ac:dyDescent="0.35">
      <c r="B7293" s="1" t="s">
        <v>1794</v>
      </c>
      <c r="C7293" s="5">
        <v>1.285E-2</v>
      </c>
      <c r="D7293" s="6">
        <v>18.106999999999999</v>
      </c>
      <c r="E7293" s="5">
        <v>0</v>
      </c>
      <c r="F7293" s="6">
        <v>0</v>
      </c>
      <c r="G7293" s="5">
        <v>0</v>
      </c>
      <c r="H7293" s="6">
        <v>0</v>
      </c>
      <c r="I7293" s="5">
        <v>0</v>
      </c>
      <c r="J7293" s="6">
        <v>0</v>
      </c>
      <c r="K7293" s="5">
        <v>0</v>
      </c>
      <c r="L7293" s="6">
        <v>0</v>
      </c>
      <c r="M7293" s="5">
        <v>0</v>
      </c>
      <c r="N7293" s="6">
        <v>0</v>
      </c>
      <c r="O7293" s="5">
        <v>0</v>
      </c>
      <c r="P7293" s="6">
        <v>0</v>
      </c>
      <c r="Q7293" s="5">
        <v>0</v>
      </c>
      <c r="R7293" s="6">
        <v>0</v>
      </c>
      <c r="S7293" s="5">
        <v>9.9080000000000001E-2</v>
      </c>
      <c r="T7293" s="6">
        <v>18.106999999999999</v>
      </c>
      <c r="U7293" s="5">
        <v>0</v>
      </c>
      <c r="V7293" s="6">
        <v>0</v>
      </c>
      <c r="W7293" s="5">
        <v>0</v>
      </c>
      <c r="X7293" s="6">
        <v>0</v>
      </c>
      <c r="Y7293" s="5">
        <v>0</v>
      </c>
      <c r="Z7293" s="6">
        <v>0</v>
      </c>
      <c r="AA7293" s="5">
        <v>0</v>
      </c>
      <c r="AB7293" s="6">
        <v>0</v>
      </c>
      <c r="AC7293" s="5">
        <v>0</v>
      </c>
      <c r="AD7293" s="6">
        <v>0</v>
      </c>
      <c r="AE7293" s="5">
        <v>0</v>
      </c>
      <c r="AF7293" s="6">
        <v>0</v>
      </c>
    </row>
    <row r="7294" spans="2:32" x14ac:dyDescent="0.35">
      <c r="B7294" s="1" t="s">
        <v>1795</v>
      </c>
      <c r="C7294" s="5">
        <v>6.1000000000000004E-3</v>
      </c>
      <c r="D7294" s="6">
        <v>8.59</v>
      </c>
      <c r="E7294" s="5">
        <v>0</v>
      </c>
      <c r="F7294" s="6">
        <v>0</v>
      </c>
      <c r="G7294" s="5">
        <v>0</v>
      </c>
      <c r="H7294" s="6">
        <v>0</v>
      </c>
      <c r="I7294" s="5">
        <v>0</v>
      </c>
      <c r="J7294" s="6">
        <v>0</v>
      </c>
      <c r="K7294" s="5">
        <v>0</v>
      </c>
      <c r="L7294" s="6">
        <v>0</v>
      </c>
      <c r="M7294" s="5">
        <v>0</v>
      </c>
      <c r="N7294" s="6">
        <v>0</v>
      </c>
      <c r="O7294" s="5">
        <v>0</v>
      </c>
      <c r="P7294" s="6">
        <v>0</v>
      </c>
      <c r="Q7294" s="5">
        <v>0</v>
      </c>
      <c r="R7294" s="6">
        <v>0</v>
      </c>
      <c r="S7294" s="5">
        <v>0</v>
      </c>
      <c r="T7294" s="6">
        <v>0</v>
      </c>
      <c r="U7294" s="5">
        <v>0</v>
      </c>
      <c r="V7294" s="6">
        <v>0</v>
      </c>
      <c r="W7294" s="5">
        <v>0</v>
      </c>
      <c r="X7294" s="6">
        <v>0</v>
      </c>
      <c r="Y7294" s="5">
        <v>0</v>
      </c>
      <c r="Z7294" s="6">
        <v>0</v>
      </c>
      <c r="AA7294" s="5">
        <v>0</v>
      </c>
      <c r="AB7294" s="6">
        <v>0</v>
      </c>
      <c r="AC7294" s="5">
        <v>0</v>
      </c>
      <c r="AD7294" s="6">
        <v>0</v>
      </c>
      <c r="AE7294" s="5">
        <v>7.1150000000000005E-2</v>
      </c>
      <c r="AF7294" s="6">
        <v>8.59</v>
      </c>
    </row>
    <row r="7295" spans="2:32" x14ac:dyDescent="0.35">
      <c r="B7295" s="1" t="s">
        <v>1796</v>
      </c>
      <c r="C7295" s="5">
        <v>1.5299999999999999E-3</v>
      </c>
      <c r="D7295" s="6">
        <v>2.1539999999999999</v>
      </c>
      <c r="E7295" s="5">
        <v>0</v>
      </c>
      <c r="F7295" s="6">
        <v>0</v>
      </c>
      <c r="G7295" s="5">
        <v>0</v>
      </c>
      <c r="H7295" s="6">
        <v>0</v>
      </c>
      <c r="I7295" s="5">
        <v>0</v>
      </c>
      <c r="J7295" s="6">
        <v>0</v>
      </c>
      <c r="K7295" s="5">
        <v>0</v>
      </c>
      <c r="L7295" s="6">
        <v>0</v>
      </c>
      <c r="M7295" s="5">
        <v>0</v>
      </c>
      <c r="N7295" s="6">
        <v>0</v>
      </c>
      <c r="O7295" s="5">
        <v>0</v>
      </c>
      <c r="P7295" s="6">
        <v>0</v>
      </c>
      <c r="Q7295" s="5">
        <v>0</v>
      </c>
      <c r="R7295" s="6">
        <v>0</v>
      </c>
      <c r="S7295" s="5">
        <v>0</v>
      </c>
      <c r="T7295" s="6">
        <v>0</v>
      </c>
      <c r="U7295" s="5">
        <v>0</v>
      </c>
      <c r="V7295" s="6">
        <v>0</v>
      </c>
      <c r="W7295" s="5">
        <v>0</v>
      </c>
      <c r="X7295" s="6">
        <v>0</v>
      </c>
      <c r="Y7295" s="5">
        <v>0</v>
      </c>
      <c r="Z7295" s="6">
        <v>0</v>
      </c>
      <c r="AA7295" s="5">
        <v>0</v>
      </c>
      <c r="AB7295" s="6">
        <v>0</v>
      </c>
      <c r="AC7295" s="5">
        <v>0</v>
      </c>
      <c r="AD7295" s="6">
        <v>0</v>
      </c>
      <c r="AE7295" s="5">
        <v>1.7840000000000002E-2</v>
      </c>
      <c r="AF7295" s="6">
        <v>2.1539999999999999</v>
      </c>
    </row>
    <row r="7296" spans="2:32" x14ac:dyDescent="0.35">
      <c r="B7296" s="1" t="s">
        <v>1797</v>
      </c>
      <c r="C7296" s="5">
        <v>1.8E-3</v>
      </c>
      <c r="D7296" s="6">
        <v>2.5390000000000001</v>
      </c>
      <c r="E7296" s="5">
        <v>0</v>
      </c>
      <c r="F7296" s="6">
        <v>0</v>
      </c>
      <c r="G7296" s="5">
        <v>0</v>
      </c>
      <c r="H7296" s="6">
        <v>0</v>
      </c>
      <c r="I7296" s="5">
        <v>0</v>
      </c>
      <c r="J7296" s="6">
        <v>0</v>
      </c>
      <c r="K7296" s="5">
        <v>0</v>
      </c>
      <c r="L7296" s="6">
        <v>0</v>
      </c>
      <c r="M7296" s="5">
        <v>0</v>
      </c>
      <c r="N7296" s="6">
        <v>0</v>
      </c>
      <c r="O7296" s="5">
        <v>0</v>
      </c>
      <c r="P7296" s="6">
        <v>0</v>
      </c>
      <c r="Q7296" s="5">
        <v>0</v>
      </c>
      <c r="R7296" s="6">
        <v>0</v>
      </c>
      <c r="S7296" s="5">
        <v>0</v>
      </c>
      <c r="T7296" s="6">
        <v>0</v>
      </c>
      <c r="U7296" s="5">
        <v>0</v>
      </c>
      <c r="V7296" s="6">
        <v>0</v>
      </c>
      <c r="W7296" s="5">
        <v>0</v>
      </c>
      <c r="X7296" s="6">
        <v>0</v>
      </c>
      <c r="Y7296" s="5">
        <v>0</v>
      </c>
      <c r="Z7296" s="6">
        <v>0</v>
      </c>
      <c r="AA7296" s="5">
        <v>0</v>
      </c>
      <c r="AB7296" s="6">
        <v>0</v>
      </c>
      <c r="AC7296" s="5">
        <v>0</v>
      </c>
      <c r="AD7296" s="6">
        <v>0</v>
      </c>
      <c r="AE7296" s="5">
        <v>2.103E-2</v>
      </c>
      <c r="AF7296" s="6">
        <v>2.5390000000000001</v>
      </c>
    </row>
    <row r="7297" spans="1:32" x14ac:dyDescent="0.35">
      <c r="B7297" s="1" t="s">
        <v>1798</v>
      </c>
      <c r="C7297" s="5">
        <v>2.33E-3</v>
      </c>
      <c r="D7297" s="6">
        <v>3.286</v>
      </c>
      <c r="E7297" s="5">
        <v>0</v>
      </c>
      <c r="F7297" s="6">
        <v>0</v>
      </c>
      <c r="G7297" s="5">
        <v>0</v>
      </c>
      <c r="H7297" s="6">
        <v>0</v>
      </c>
      <c r="I7297" s="5">
        <v>0</v>
      </c>
      <c r="J7297" s="6">
        <v>0</v>
      </c>
      <c r="K7297" s="5">
        <v>0</v>
      </c>
      <c r="L7297" s="6">
        <v>0</v>
      </c>
      <c r="M7297" s="5">
        <v>0</v>
      </c>
      <c r="N7297" s="6">
        <v>0</v>
      </c>
      <c r="O7297" s="5">
        <v>0</v>
      </c>
      <c r="P7297" s="6">
        <v>0</v>
      </c>
      <c r="Q7297" s="5">
        <v>0</v>
      </c>
      <c r="R7297" s="6">
        <v>0</v>
      </c>
      <c r="S7297" s="5">
        <v>0</v>
      </c>
      <c r="T7297" s="6">
        <v>0</v>
      </c>
      <c r="U7297" s="5">
        <v>0</v>
      </c>
      <c r="V7297" s="6">
        <v>0</v>
      </c>
      <c r="W7297" s="5">
        <v>0</v>
      </c>
      <c r="X7297" s="6">
        <v>0</v>
      </c>
      <c r="Y7297" s="5">
        <v>0</v>
      </c>
      <c r="Z7297" s="6">
        <v>0</v>
      </c>
      <c r="AA7297" s="5">
        <v>0</v>
      </c>
      <c r="AB7297" s="6">
        <v>0</v>
      </c>
      <c r="AC7297" s="5">
        <v>0</v>
      </c>
      <c r="AD7297" s="6">
        <v>0</v>
      </c>
      <c r="AE7297" s="5">
        <v>2.7220000000000001E-2</v>
      </c>
      <c r="AF7297" s="6">
        <v>3.286</v>
      </c>
    </row>
    <row r="7298" spans="1:32" x14ac:dyDescent="0.35">
      <c r="B7298" s="1" t="s">
        <v>1799</v>
      </c>
      <c r="C7298" s="5">
        <v>1.5339999999999999E-2</v>
      </c>
      <c r="D7298" s="6">
        <v>21.61</v>
      </c>
      <c r="E7298" s="5">
        <v>0</v>
      </c>
      <c r="F7298" s="6">
        <v>0</v>
      </c>
      <c r="G7298" s="5">
        <v>0</v>
      </c>
      <c r="H7298" s="6">
        <v>0</v>
      </c>
      <c r="I7298" s="5">
        <v>0</v>
      </c>
      <c r="J7298" s="6">
        <v>0</v>
      </c>
      <c r="K7298" s="5">
        <v>0</v>
      </c>
      <c r="L7298" s="6">
        <v>0</v>
      </c>
      <c r="M7298" s="5">
        <v>0</v>
      </c>
      <c r="N7298" s="6">
        <v>0</v>
      </c>
      <c r="O7298" s="5">
        <v>0</v>
      </c>
      <c r="P7298" s="6">
        <v>0</v>
      </c>
      <c r="Q7298" s="5">
        <v>0</v>
      </c>
      <c r="R7298" s="6">
        <v>0</v>
      </c>
      <c r="S7298" s="5">
        <v>0</v>
      </c>
      <c r="T7298" s="6">
        <v>0</v>
      </c>
      <c r="U7298" s="5">
        <v>0</v>
      </c>
      <c r="V7298" s="6">
        <v>0</v>
      </c>
      <c r="W7298" s="5">
        <v>0</v>
      </c>
      <c r="X7298" s="6">
        <v>0</v>
      </c>
      <c r="Y7298" s="5">
        <v>0</v>
      </c>
      <c r="Z7298" s="6">
        <v>0</v>
      </c>
      <c r="AA7298" s="5">
        <v>0</v>
      </c>
      <c r="AB7298" s="6">
        <v>0</v>
      </c>
      <c r="AC7298" s="5">
        <v>0</v>
      </c>
      <c r="AD7298" s="6">
        <v>0</v>
      </c>
      <c r="AE7298" s="5">
        <v>0.17899999999999999</v>
      </c>
      <c r="AF7298" s="6">
        <v>21.61</v>
      </c>
    </row>
    <row r="7299" spans="1:32" x14ac:dyDescent="0.35">
      <c r="B7299" s="1" t="s">
        <v>1800</v>
      </c>
      <c r="C7299" s="5">
        <v>6.5799999999999999E-3</v>
      </c>
      <c r="D7299" s="6">
        <v>9.2729999999999997</v>
      </c>
      <c r="E7299" s="5">
        <v>0</v>
      </c>
      <c r="F7299" s="6">
        <v>0</v>
      </c>
      <c r="G7299" s="5">
        <v>0</v>
      </c>
      <c r="H7299" s="6">
        <v>0</v>
      </c>
      <c r="I7299" s="5">
        <v>0</v>
      </c>
      <c r="J7299" s="6">
        <v>0</v>
      </c>
      <c r="K7299" s="5">
        <v>0</v>
      </c>
      <c r="L7299" s="6">
        <v>0</v>
      </c>
      <c r="M7299" s="5">
        <v>0</v>
      </c>
      <c r="N7299" s="6">
        <v>0</v>
      </c>
      <c r="O7299" s="5">
        <v>0</v>
      </c>
      <c r="P7299" s="6">
        <v>0</v>
      </c>
      <c r="Q7299" s="5">
        <v>0</v>
      </c>
      <c r="R7299" s="6">
        <v>0</v>
      </c>
      <c r="S7299" s="5">
        <v>0</v>
      </c>
      <c r="T7299" s="6">
        <v>0</v>
      </c>
      <c r="U7299" s="5">
        <v>0</v>
      </c>
      <c r="V7299" s="6">
        <v>0</v>
      </c>
      <c r="W7299" s="5">
        <v>0</v>
      </c>
      <c r="X7299" s="6">
        <v>0</v>
      </c>
      <c r="Y7299" s="5">
        <v>0</v>
      </c>
      <c r="Z7299" s="6">
        <v>0</v>
      </c>
      <c r="AA7299" s="5">
        <v>0</v>
      </c>
      <c r="AB7299" s="6">
        <v>0</v>
      </c>
      <c r="AC7299" s="5">
        <v>0</v>
      </c>
      <c r="AD7299" s="6">
        <v>0</v>
      </c>
      <c r="AE7299" s="5">
        <v>7.6810000000000003E-2</v>
      </c>
      <c r="AF7299" s="6">
        <v>9.2729999999999997</v>
      </c>
    </row>
    <row r="7300" spans="1:32" x14ac:dyDescent="0.35">
      <c r="B7300" s="1" t="s">
        <v>1801</v>
      </c>
      <c r="C7300" s="5">
        <v>6.3099999999999996E-3</v>
      </c>
      <c r="D7300" s="6">
        <v>8.8970000000000002</v>
      </c>
      <c r="E7300" s="5">
        <v>0</v>
      </c>
      <c r="F7300" s="6">
        <v>0</v>
      </c>
      <c r="G7300" s="5">
        <v>0</v>
      </c>
      <c r="H7300" s="6">
        <v>0</v>
      </c>
      <c r="I7300" s="5">
        <v>0</v>
      </c>
      <c r="J7300" s="6">
        <v>0</v>
      </c>
      <c r="K7300" s="5">
        <v>0</v>
      </c>
      <c r="L7300" s="6">
        <v>0</v>
      </c>
      <c r="M7300" s="5">
        <v>0</v>
      </c>
      <c r="N7300" s="6">
        <v>0</v>
      </c>
      <c r="O7300" s="5">
        <v>0</v>
      </c>
      <c r="P7300" s="6">
        <v>0</v>
      </c>
      <c r="Q7300" s="5">
        <v>0</v>
      </c>
      <c r="R7300" s="6">
        <v>0</v>
      </c>
      <c r="S7300" s="5">
        <v>0</v>
      </c>
      <c r="T7300" s="6">
        <v>0</v>
      </c>
      <c r="U7300" s="5">
        <v>0</v>
      </c>
      <c r="V7300" s="6">
        <v>0</v>
      </c>
      <c r="W7300" s="5">
        <v>0</v>
      </c>
      <c r="X7300" s="6">
        <v>0</v>
      </c>
      <c r="Y7300" s="5">
        <v>0</v>
      </c>
      <c r="Z7300" s="6">
        <v>0</v>
      </c>
      <c r="AA7300" s="5">
        <v>0</v>
      </c>
      <c r="AB7300" s="6">
        <v>0</v>
      </c>
      <c r="AC7300" s="5">
        <v>0</v>
      </c>
      <c r="AD7300" s="6">
        <v>0</v>
      </c>
      <c r="AE7300" s="5">
        <v>7.3700000000000002E-2</v>
      </c>
      <c r="AF7300" s="6">
        <v>8.8970000000000002</v>
      </c>
    </row>
    <row r="7301" spans="1:32" x14ac:dyDescent="0.35">
      <c r="B7301" s="1" t="s">
        <v>1802</v>
      </c>
      <c r="C7301" s="5">
        <v>6.9100000000000003E-3</v>
      </c>
      <c r="D7301" s="6">
        <v>9.734</v>
      </c>
      <c r="E7301" s="5">
        <v>0</v>
      </c>
      <c r="F7301" s="6">
        <v>0</v>
      </c>
      <c r="G7301" s="5">
        <v>0</v>
      </c>
      <c r="H7301" s="6">
        <v>0</v>
      </c>
      <c r="I7301" s="5">
        <v>0</v>
      </c>
      <c r="J7301" s="6">
        <v>0</v>
      </c>
      <c r="K7301" s="5">
        <v>0</v>
      </c>
      <c r="L7301" s="6">
        <v>0</v>
      </c>
      <c r="M7301" s="5">
        <v>0</v>
      </c>
      <c r="N7301" s="6">
        <v>0</v>
      </c>
      <c r="O7301" s="5">
        <v>0</v>
      </c>
      <c r="P7301" s="6">
        <v>0</v>
      </c>
      <c r="Q7301" s="5">
        <v>0</v>
      </c>
      <c r="R7301" s="6">
        <v>0</v>
      </c>
      <c r="S7301" s="5">
        <v>0</v>
      </c>
      <c r="T7301" s="6">
        <v>0</v>
      </c>
      <c r="U7301" s="5">
        <v>0</v>
      </c>
      <c r="V7301" s="6">
        <v>0</v>
      </c>
      <c r="W7301" s="5">
        <v>0</v>
      </c>
      <c r="X7301" s="6">
        <v>0</v>
      </c>
      <c r="Y7301" s="5">
        <v>0</v>
      </c>
      <c r="Z7301" s="6">
        <v>0</v>
      </c>
      <c r="AA7301" s="5">
        <v>0</v>
      </c>
      <c r="AB7301" s="6">
        <v>0</v>
      </c>
      <c r="AC7301" s="5">
        <v>0</v>
      </c>
      <c r="AD7301" s="6">
        <v>0</v>
      </c>
      <c r="AE7301" s="5">
        <v>8.0629999999999993E-2</v>
      </c>
      <c r="AF7301" s="6">
        <v>9.734</v>
      </c>
    </row>
    <row r="7302" spans="1:32" x14ac:dyDescent="0.35">
      <c r="B7302" s="1" t="s">
        <v>1803</v>
      </c>
      <c r="C7302" s="5">
        <v>1.3769999999999999E-2</v>
      </c>
      <c r="D7302" s="6">
        <v>19.399999999999999</v>
      </c>
      <c r="E7302" s="5">
        <v>0</v>
      </c>
      <c r="F7302" s="6">
        <v>0</v>
      </c>
      <c r="G7302" s="5">
        <v>0</v>
      </c>
      <c r="H7302" s="6">
        <v>0</v>
      </c>
      <c r="I7302" s="5">
        <v>0</v>
      </c>
      <c r="J7302" s="6">
        <v>0</v>
      </c>
      <c r="K7302" s="5">
        <v>0</v>
      </c>
      <c r="L7302" s="6">
        <v>0</v>
      </c>
      <c r="M7302" s="5">
        <v>0</v>
      </c>
      <c r="N7302" s="6">
        <v>0</v>
      </c>
      <c r="O7302" s="5">
        <v>0</v>
      </c>
      <c r="P7302" s="6">
        <v>0</v>
      </c>
      <c r="Q7302" s="5">
        <v>0</v>
      </c>
      <c r="R7302" s="6">
        <v>0</v>
      </c>
      <c r="S7302" s="5">
        <v>0</v>
      </c>
      <c r="T7302" s="6">
        <v>0</v>
      </c>
      <c r="U7302" s="5">
        <v>0</v>
      </c>
      <c r="V7302" s="6">
        <v>0</v>
      </c>
      <c r="W7302" s="5">
        <v>0</v>
      </c>
      <c r="X7302" s="6">
        <v>0</v>
      </c>
      <c r="Y7302" s="5">
        <v>0</v>
      </c>
      <c r="Z7302" s="6">
        <v>0</v>
      </c>
      <c r="AA7302" s="5">
        <v>0</v>
      </c>
      <c r="AB7302" s="6">
        <v>0</v>
      </c>
      <c r="AC7302" s="5">
        <v>0</v>
      </c>
      <c r="AD7302" s="6">
        <v>0</v>
      </c>
      <c r="AE7302" s="5">
        <v>0.16069</v>
      </c>
      <c r="AF7302" s="6">
        <v>19.399999999999999</v>
      </c>
    </row>
    <row r="7303" spans="1:32" x14ac:dyDescent="0.35">
      <c r="B7303" s="1" t="s">
        <v>1804</v>
      </c>
      <c r="C7303" s="5">
        <v>3.4000000000000002E-4</v>
      </c>
      <c r="D7303" s="6">
        <v>0.47299999999999998</v>
      </c>
      <c r="E7303" s="5">
        <v>0</v>
      </c>
      <c r="F7303" s="6">
        <v>0</v>
      </c>
      <c r="G7303" s="5">
        <v>0</v>
      </c>
      <c r="H7303" s="6">
        <v>0</v>
      </c>
      <c r="I7303" s="5">
        <v>0</v>
      </c>
      <c r="J7303" s="6">
        <v>0</v>
      </c>
      <c r="K7303" s="5">
        <v>0</v>
      </c>
      <c r="L7303" s="6">
        <v>0</v>
      </c>
      <c r="M7303" s="5">
        <v>0</v>
      </c>
      <c r="N7303" s="6">
        <v>0</v>
      </c>
      <c r="O7303" s="5">
        <v>0</v>
      </c>
      <c r="P7303" s="6">
        <v>0</v>
      </c>
      <c r="Q7303" s="5">
        <v>0</v>
      </c>
      <c r="R7303" s="6">
        <v>0</v>
      </c>
      <c r="S7303" s="5">
        <v>0</v>
      </c>
      <c r="T7303" s="6">
        <v>0</v>
      </c>
      <c r="U7303" s="5">
        <v>0</v>
      </c>
      <c r="V7303" s="6">
        <v>0</v>
      </c>
      <c r="W7303" s="5">
        <v>0</v>
      </c>
      <c r="X7303" s="6">
        <v>0</v>
      </c>
      <c r="Y7303" s="5">
        <v>0</v>
      </c>
      <c r="Z7303" s="6">
        <v>0</v>
      </c>
      <c r="AA7303" s="5">
        <v>0</v>
      </c>
      <c r="AB7303" s="6">
        <v>0</v>
      </c>
      <c r="AC7303" s="5">
        <v>0</v>
      </c>
      <c r="AD7303" s="6">
        <v>0</v>
      </c>
      <c r="AE7303" s="5">
        <v>3.9199999999999999E-3</v>
      </c>
      <c r="AF7303" s="6">
        <v>0.47299999999999998</v>
      </c>
    </row>
    <row r="7304" spans="1:32" x14ac:dyDescent="0.35">
      <c r="B7304" s="1" t="s">
        <v>1805</v>
      </c>
      <c r="C7304" s="5">
        <v>6.5100000000000002E-3</v>
      </c>
      <c r="D7304" s="6">
        <v>9.1660000000000004</v>
      </c>
      <c r="E7304" s="5">
        <v>0</v>
      </c>
      <c r="F7304" s="6">
        <v>0</v>
      </c>
      <c r="G7304" s="5">
        <v>0</v>
      </c>
      <c r="H7304" s="6">
        <v>0</v>
      </c>
      <c r="I7304" s="5">
        <v>0</v>
      </c>
      <c r="J7304" s="6">
        <v>0</v>
      </c>
      <c r="K7304" s="5">
        <v>0</v>
      </c>
      <c r="L7304" s="6">
        <v>0</v>
      </c>
      <c r="M7304" s="5">
        <v>0</v>
      </c>
      <c r="N7304" s="6">
        <v>0</v>
      </c>
      <c r="O7304" s="5">
        <v>0</v>
      </c>
      <c r="P7304" s="6">
        <v>0</v>
      </c>
      <c r="Q7304" s="5">
        <v>0</v>
      </c>
      <c r="R7304" s="6">
        <v>0</v>
      </c>
      <c r="S7304" s="5">
        <v>0</v>
      </c>
      <c r="T7304" s="6">
        <v>0</v>
      </c>
      <c r="U7304" s="5">
        <v>0</v>
      </c>
      <c r="V7304" s="6">
        <v>0</v>
      </c>
      <c r="W7304" s="5">
        <v>0</v>
      </c>
      <c r="X7304" s="6">
        <v>0</v>
      </c>
      <c r="Y7304" s="5">
        <v>0</v>
      </c>
      <c r="Z7304" s="6">
        <v>0</v>
      </c>
      <c r="AA7304" s="5">
        <v>0</v>
      </c>
      <c r="AB7304" s="6">
        <v>0</v>
      </c>
      <c r="AC7304" s="5">
        <v>0</v>
      </c>
      <c r="AD7304" s="6">
        <v>0</v>
      </c>
      <c r="AE7304" s="5">
        <v>7.5920000000000001E-2</v>
      </c>
      <c r="AF7304" s="6">
        <v>9.1660000000000004</v>
      </c>
    </row>
    <row r="7305" spans="1:32" x14ac:dyDescent="0.35">
      <c r="B7305" s="1" t="s">
        <v>1806</v>
      </c>
      <c r="C7305" s="5">
        <v>2.0500000000000002E-3</v>
      </c>
      <c r="D7305" s="6">
        <v>2.89</v>
      </c>
      <c r="E7305" s="5">
        <v>0</v>
      </c>
      <c r="F7305" s="6">
        <v>0</v>
      </c>
      <c r="G7305" s="5">
        <v>0</v>
      </c>
      <c r="H7305" s="6">
        <v>0</v>
      </c>
      <c r="I7305" s="5">
        <v>0</v>
      </c>
      <c r="J7305" s="6">
        <v>0</v>
      </c>
      <c r="K7305" s="5">
        <v>0</v>
      </c>
      <c r="L7305" s="6">
        <v>0</v>
      </c>
      <c r="M7305" s="5">
        <v>0</v>
      </c>
      <c r="N7305" s="6">
        <v>0</v>
      </c>
      <c r="O7305" s="5">
        <v>0</v>
      </c>
      <c r="P7305" s="6">
        <v>0</v>
      </c>
      <c r="Q7305" s="5">
        <v>0</v>
      </c>
      <c r="R7305" s="6">
        <v>0</v>
      </c>
      <c r="S7305" s="5">
        <v>0</v>
      </c>
      <c r="T7305" s="6">
        <v>0</v>
      </c>
      <c r="U7305" s="5">
        <v>0</v>
      </c>
      <c r="V7305" s="6">
        <v>0</v>
      </c>
      <c r="W7305" s="5">
        <v>0</v>
      </c>
      <c r="X7305" s="6">
        <v>0</v>
      </c>
      <c r="Y7305" s="5">
        <v>0</v>
      </c>
      <c r="Z7305" s="6">
        <v>0</v>
      </c>
      <c r="AA7305" s="5">
        <v>0</v>
      </c>
      <c r="AB7305" s="6">
        <v>0</v>
      </c>
      <c r="AC7305" s="5">
        <v>0</v>
      </c>
      <c r="AD7305" s="6">
        <v>0</v>
      </c>
      <c r="AE7305" s="5">
        <v>2.3939999999999999E-2</v>
      </c>
      <c r="AF7305" s="6">
        <v>2.89</v>
      </c>
    </row>
    <row r="7306" spans="1:32" x14ac:dyDescent="0.35">
      <c r="B7306" s="1" t="s">
        <v>1807</v>
      </c>
      <c r="C7306" s="5">
        <v>3.4000000000000002E-4</v>
      </c>
      <c r="D7306" s="6">
        <v>0.47299999999999998</v>
      </c>
      <c r="E7306" s="5">
        <v>0</v>
      </c>
      <c r="F7306" s="6">
        <v>0</v>
      </c>
      <c r="G7306" s="5">
        <v>0</v>
      </c>
      <c r="H7306" s="6">
        <v>0</v>
      </c>
      <c r="I7306" s="5">
        <v>0</v>
      </c>
      <c r="J7306" s="6">
        <v>0</v>
      </c>
      <c r="K7306" s="5">
        <v>0</v>
      </c>
      <c r="L7306" s="6">
        <v>0</v>
      </c>
      <c r="M7306" s="5">
        <v>0</v>
      </c>
      <c r="N7306" s="6">
        <v>0</v>
      </c>
      <c r="O7306" s="5">
        <v>0</v>
      </c>
      <c r="P7306" s="6">
        <v>0</v>
      </c>
      <c r="Q7306" s="5">
        <v>0</v>
      </c>
      <c r="R7306" s="6">
        <v>0</v>
      </c>
      <c r="S7306" s="5">
        <v>0</v>
      </c>
      <c r="T7306" s="6">
        <v>0</v>
      </c>
      <c r="U7306" s="5">
        <v>0</v>
      </c>
      <c r="V7306" s="6">
        <v>0</v>
      </c>
      <c r="W7306" s="5">
        <v>0</v>
      </c>
      <c r="X7306" s="6">
        <v>0</v>
      </c>
      <c r="Y7306" s="5">
        <v>0</v>
      </c>
      <c r="Z7306" s="6">
        <v>0</v>
      </c>
      <c r="AA7306" s="5">
        <v>0</v>
      </c>
      <c r="AB7306" s="6">
        <v>0</v>
      </c>
      <c r="AC7306" s="5">
        <v>0</v>
      </c>
      <c r="AD7306" s="6">
        <v>0</v>
      </c>
      <c r="AE7306" s="5">
        <v>3.9199999999999999E-3</v>
      </c>
      <c r="AF7306" s="6">
        <v>0.47299999999999998</v>
      </c>
    </row>
    <row r="7308" spans="1:32" x14ac:dyDescent="0.35">
      <c r="B7308" s="2" t="s">
        <v>398</v>
      </c>
      <c r="D7308" s="3">
        <v>1408.9939999999999</v>
      </c>
      <c r="F7308" s="3">
        <v>63.392000000000003</v>
      </c>
      <c r="H7308" s="3">
        <v>110.084</v>
      </c>
      <c r="J7308" s="3">
        <v>61.058999999999997</v>
      </c>
      <c r="L7308" s="3">
        <v>80.981999999999999</v>
      </c>
      <c r="N7308" s="3">
        <v>59.762</v>
      </c>
      <c r="P7308" s="3">
        <v>45.54</v>
      </c>
      <c r="R7308" s="3">
        <v>57.176000000000002</v>
      </c>
      <c r="T7308" s="3">
        <v>182.751</v>
      </c>
      <c r="V7308" s="3">
        <v>50.279000000000003</v>
      </c>
      <c r="X7308" s="3">
        <v>19.718</v>
      </c>
      <c r="Z7308" s="3">
        <v>124.02800000000001</v>
      </c>
      <c r="AB7308" s="3">
        <v>189.989</v>
      </c>
      <c r="AD7308" s="3">
        <v>243.50800000000001</v>
      </c>
      <c r="AF7308" s="3">
        <v>120.727</v>
      </c>
    </row>
    <row r="7309" spans="1:32" x14ac:dyDescent="0.35">
      <c r="B7309" s="2" t="s">
        <v>399</v>
      </c>
      <c r="D7309" s="3">
        <v>1409</v>
      </c>
      <c r="F7309" s="3">
        <v>103</v>
      </c>
      <c r="H7309" s="3">
        <v>101</v>
      </c>
      <c r="J7309" s="3">
        <v>100</v>
      </c>
      <c r="L7309" s="3">
        <v>100</v>
      </c>
      <c r="N7309" s="3">
        <v>100</v>
      </c>
      <c r="P7309" s="3">
        <v>100</v>
      </c>
      <c r="R7309" s="3">
        <v>100</v>
      </c>
      <c r="T7309" s="3">
        <v>104</v>
      </c>
      <c r="V7309" s="3">
        <v>101</v>
      </c>
      <c r="X7309" s="3">
        <v>100</v>
      </c>
      <c r="Z7309" s="3">
        <v>100</v>
      </c>
      <c r="AB7309" s="3">
        <v>100</v>
      </c>
      <c r="AD7309" s="3">
        <v>100</v>
      </c>
      <c r="AF7309" s="3">
        <v>100</v>
      </c>
    </row>
    <row r="7311" spans="1:32" x14ac:dyDescent="0.35">
      <c r="A7311" s="3" t="s">
        <v>1808</v>
      </c>
      <c r="B7311" s="2" t="s">
        <v>1809</v>
      </c>
    </row>
    <row r="7313" spans="2:32" x14ac:dyDescent="0.35">
      <c r="B7313" s="1" t="s">
        <v>1</v>
      </c>
      <c r="C7313" s="5">
        <v>4.4990000000000002E-2</v>
      </c>
      <c r="D7313" s="6">
        <v>63.392000000000003</v>
      </c>
      <c r="E7313" s="5">
        <v>1</v>
      </c>
      <c r="F7313" s="6">
        <v>63.392000000000003</v>
      </c>
      <c r="G7313" s="5">
        <v>0</v>
      </c>
      <c r="H7313" s="6">
        <v>0</v>
      </c>
      <c r="I7313" s="5">
        <v>0</v>
      </c>
      <c r="J7313" s="6">
        <v>0</v>
      </c>
      <c r="K7313" s="5">
        <v>0</v>
      </c>
      <c r="L7313" s="6">
        <v>0</v>
      </c>
      <c r="M7313" s="5">
        <v>0</v>
      </c>
      <c r="N7313" s="6">
        <v>0</v>
      </c>
      <c r="O7313" s="5">
        <v>0</v>
      </c>
      <c r="P7313" s="6">
        <v>0</v>
      </c>
      <c r="Q7313" s="5">
        <v>0</v>
      </c>
      <c r="R7313" s="6">
        <v>0</v>
      </c>
      <c r="S7313" s="5">
        <v>0</v>
      </c>
      <c r="T7313" s="6">
        <v>0</v>
      </c>
      <c r="U7313" s="5">
        <v>0</v>
      </c>
      <c r="V7313" s="6">
        <v>0</v>
      </c>
      <c r="W7313" s="5">
        <v>0</v>
      </c>
      <c r="X7313" s="6">
        <v>0</v>
      </c>
      <c r="Y7313" s="5">
        <v>0</v>
      </c>
      <c r="Z7313" s="6">
        <v>0</v>
      </c>
      <c r="AA7313" s="5">
        <v>0</v>
      </c>
      <c r="AB7313" s="6">
        <v>0</v>
      </c>
      <c r="AC7313" s="5">
        <v>0</v>
      </c>
      <c r="AD7313" s="6">
        <v>0</v>
      </c>
      <c r="AE7313" s="5">
        <v>0</v>
      </c>
      <c r="AF7313" s="6">
        <v>0</v>
      </c>
    </row>
    <row r="7314" spans="2:32" x14ac:dyDescent="0.35">
      <c r="B7314" s="1" t="s">
        <v>2</v>
      </c>
      <c r="C7314" s="5">
        <v>7.8130000000000005E-2</v>
      </c>
      <c r="D7314" s="6">
        <v>110.084</v>
      </c>
      <c r="E7314" s="5">
        <v>0</v>
      </c>
      <c r="F7314" s="6">
        <v>0</v>
      </c>
      <c r="G7314" s="5">
        <v>1</v>
      </c>
      <c r="H7314" s="6">
        <v>110.084</v>
      </c>
      <c r="I7314" s="5">
        <v>0</v>
      </c>
      <c r="J7314" s="6">
        <v>0</v>
      </c>
      <c r="K7314" s="5">
        <v>0</v>
      </c>
      <c r="L7314" s="6">
        <v>0</v>
      </c>
      <c r="M7314" s="5">
        <v>0</v>
      </c>
      <c r="N7314" s="6">
        <v>0</v>
      </c>
      <c r="O7314" s="5">
        <v>0</v>
      </c>
      <c r="P7314" s="6">
        <v>0</v>
      </c>
      <c r="Q7314" s="5">
        <v>0</v>
      </c>
      <c r="R7314" s="6">
        <v>0</v>
      </c>
      <c r="S7314" s="5">
        <v>0</v>
      </c>
      <c r="T7314" s="6">
        <v>0</v>
      </c>
      <c r="U7314" s="5">
        <v>0</v>
      </c>
      <c r="V7314" s="6">
        <v>0</v>
      </c>
      <c r="W7314" s="5">
        <v>0</v>
      </c>
      <c r="X7314" s="6">
        <v>0</v>
      </c>
      <c r="Y7314" s="5">
        <v>0</v>
      </c>
      <c r="Z7314" s="6">
        <v>0</v>
      </c>
      <c r="AA7314" s="5">
        <v>0</v>
      </c>
      <c r="AB7314" s="6">
        <v>0</v>
      </c>
      <c r="AC7314" s="5">
        <v>0</v>
      </c>
      <c r="AD7314" s="6">
        <v>0</v>
      </c>
      <c r="AE7314" s="5">
        <v>0</v>
      </c>
      <c r="AF7314" s="6">
        <v>0</v>
      </c>
    </row>
    <row r="7315" spans="2:32" x14ac:dyDescent="0.35">
      <c r="B7315" s="1" t="s">
        <v>3</v>
      </c>
      <c r="C7315" s="5">
        <v>4.3339999999999997E-2</v>
      </c>
      <c r="D7315" s="6">
        <v>61.058999999999997</v>
      </c>
      <c r="E7315" s="5">
        <v>0</v>
      </c>
      <c r="F7315" s="6">
        <v>0</v>
      </c>
      <c r="G7315" s="5">
        <v>0</v>
      </c>
      <c r="H7315" s="6">
        <v>0</v>
      </c>
      <c r="I7315" s="5">
        <v>1</v>
      </c>
      <c r="J7315" s="6">
        <v>61.058999999999997</v>
      </c>
      <c r="K7315" s="5">
        <v>0</v>
      </c>
      <c r="L7315" s="6">
        <v>0</v>
      </c>
      <c r="M7315" s="5">
        <v>0</v>
      </c>
      <c r="N7315" s="6">
        <v>0</v>
      </c>
      <c r="O7315" s="5">
        <v>0</v>
      </c>
      <c r="P7315" s="6">
        <v>0</v>
      </c>
      <c r="Q7315" s="5">
        <v>0</v>
      </c>
      <c r="R7315" s="6">
        <v>0</v>
      </c>
      <c r="S7315" s="5">
        <v>0</v>
      </c>
      <c r="T7315" s="6">
        <v>0</v>
      </c>
      <c r="U7315" s="5">
        <v>0</v>
      </c>
      <c r="V7315" s="6">
        <v>0</v>
      </c>
      <c r="W7315" s="5">
        <v>0</v>
      </c>
      <c r="X7315" s="6">
        <v>0</v>
      </c>
      <c r="Y7315" s="5">
        <v>0</v>
      </c>
      <c r="Z7315" s="6">
        <v>0</v>
      </c>
      <c r="AA7315" s="5">
        <v>0</v>
      </c>
      <c r="AB7315" s="6">
        <v>0</v>
      </c>
      <c r="AC7315" s="5">
        <v>0</v>
      </c>
      <c r="AD7315" s="6">
        <v>0</v>
      </c>
      <c r="AE7315" s="5">
        <v>0</v>
      </c>
      <c r="AF7315" s="6">
        <v>0</v>
      </c>
    </row>
    <row r="7316" spans="2:32" x14ac:dyDescent="0.35">
      <c r="B7316" s="1" t="s">
        <v>4</v>
      </c>
      <c r="C7316" s="5">
        <v>5.7480000000000003E-2</v>
      </c>
      <c r="D7316" s="6">
        <v>80.981999999999999</v>
      </c>
      <c r="E7316" s="5">
        <v>0</v>
      </c>
      <c r="F7316" s="6">
        <v>0</v>
      </c>
      <c r="G7316" s="5">
        <v>0</v>
      </c>
      <c r="H7316" s="6">
        <v>0</v>
      </c>
      <c r="I7316" s="5">
        <v>0</v>
      </c>
      <c r="J7316" s="6">
        <v>0</v>
      </c>
      <c r="K7316" s="5">
        <v>1</v>
      </c>
      <c r="L7316" s="6">
        <v>80.981999999999999</v>
      </c>
      <c r="M7316" s="5">
        <v>0</v>
      </c>
      <c r="N7316" s="6">
        <v>0</v>
      </c>
      <c r="O7316" s="5">
        <v>0</v>
      </c>
      <c r="P7316" s="6">
        <v>0</v>
      </c>
      <c r="Q7316" s="5">
        <v>0</v>
      </c>
      <c r="R7316" s="6">
        <v>0</v>
      </c>
      <c r="S7316" s="5">
        <v>0</v>
      </c>
      <c r="T7316" s="6">
        <v>0</v>
      </c>
      <c r="U7316" s="5">
        <v>0</v>
      </c>
      <c r="V7316" s="6">
        <v>0</v>
      </c>
      <c r="W7316" s="5">
        <v>0</v>
      </c>
      <c r="X7316" s="6">
        <v>0</v>
      </c>
      <c r="Y7316" s="5">
        <v>0</v>
      </c>
      <c r="Z7316" s="6">
        <v>0</v>
      </c>
      <c r="AA7316" s="5">
        <v>0</v>
      </c>
      <c r="AB7316" s="6">
        <v>0</v>
      </c>
      <c r="AC7316" s="5">
        <v>0</v>
      </c>
      <c r="AD7316" s="6">
        <v>0</v>
      </c>
      <c r="AE7316" s="5">
        <v>0</v>
      </c>
      <c r="AF7316" s="6">
        <v>0</v>
      </c>
    </row>
    <row r="7317" spans="2:32" x14ac:dyDescent="0.35">
      <c r="B7317" s="1" t="s">
        <v>5</v>
      </c>
      <c r="C7317" s="5">
        <v>4.2410000000000003E-2</v>
      </c>
      <c r="D7317" s="6">
        <v>59.762</v>
      </c>
      <c r="E7317" s="5">
        <v>0</v>
      </c>
      <c r="F7317" s="6">
        <v>0</v>
      </c>
      <c r="G7317" s="5">
        <v>0</v>
      </c>
      <c r="H7317" s="6">
        <v>0</v>
      </c>
      <c r="I7317" s="5">
        <v>0</v>
      </c>
      <c r="J7317" s="6">
        <v>0</v>
      </c>
      <c r="K7317" s="5">
        <v>0</v>
      </c>
      <c r="L7317" s="6">
        <v>0</v>
      </c>
      <c r="M7317" s="5">
        <v>1</v>
      </c>
      <c r="N7317" s="6">
        <v>59.762</v>
      </c>
      <c r="O7317" s="5">
        <v>0</v>
      </c>
      <c r="P7317" s="6">
        <v>0</v>
      </c>
      <c r="Q7317" s="5">
        <v>0</v>
      </c>
      <c r="R7317" s="6">
        <v>0</v>
      </c>
      <c r="S7317" s="5">
        <v>0</v>
      </c>
      <c r="T7317" s="6">
        <v>0</v>
      </c>
      <c r="U7317" s="5">
        <v>0</v>
      </c>
      <c r="V7317" s="6">
        <v>0</v>
      </c>
      <c r="W7317" s="5">
        <v>0</v>
      </c>
      <c r="X7317" s="6">
        <v>0</v>
      </c>
      <c r="Y7317" s="5">
        <v>0</v>
      </c>
      <c r="Z7317" s="6">
        <v>0</v>
      </c>
      <c r="AA7317" s="5">
        <v>0</v>
      </c>
      <c r="AB7317" s="6">
        <v>0</v>
      </c>
      <c r="AC7317" s="5">
        <v>0</v>
      </c>
      <c r="AD7317" s="6">
        <v>0</v>
      </c>
      <c r="AE7317" s="5">
        <v>0</v>
      </c>
      <c r="AF7317" s="6">
        <v>0</v>
      </c>
    </row>
    <row r="7318" spans="2:32" x14ac:dyDescent="0.35">
      <c r="B7318" s="1" t="s">
        <v>6</v>
      </c>
      <c r="C7318" s="5">
        <v>3.2320000000000002E-2</v>
      </c>
      <c r="D7318" s="6">
        <v>45.54</v>
      </c>
      <c r="E7318" s="5">
        <v>0</v>
      </c>
      <c r="F7318" s="6">
        <v>0</v>
      </c>
      <c r="G7318" s="5">
        <v>0</v>
      </c>
      <c r="H7318" s="6">
        <v>0</v>
      </c>
      <c r="I7318" s="5">
        <v>0</v>
      </c>
      <c r="J7318" s="6">
        <v>0</v>
      </c>
      <c r="K7318" s="5">
        <v>0</v>
      </c>
      <c r="L7318" s="6">
        <v>0</v>
      </c>
      <c r="M7318" s="5">
        <v>0</v>
      </c>
      <c r="N7318" s="6">
        <v>0</v>
      </c>
      <c r="O7318" s="5">
        <v>1</v>
      </c>
      <c r="P7318" s="6">
        <v>45.54</v>
      </c>
      <c r="Q7318" s="5">
        <v>0</v>
      </c>
      <c r="R7318" s="6">
        <v>0</v>
      </c>
      <c r="S7318" s="5">
        <v>0</v>
      </c>
      <c r="T7318" s="6">
        <v>0</v>
      </c>
      <c r="U7318" s="5">
        <v>0</v>
      </c>
      <c r="V7318" s="6">
        <v>0</v>
      </c>
      <c r="W7318" s="5">
        <v>0</v>
      </c>
      <c r="X7318" s="6">
        <v>0</v>
      </c>
      <c r="Y7318" s="5">
        <v>0</v>
      </c>
      <c r="Z7318" s="6">
        <v>0</v>
      </c>
      <c r="AA7318" s="5">
        <v>0</v>
      </c>
      <c r="AB7318" s="6">
        <v>0</v>
      </c>
      <c r="AC7318" s="5">
        <v>0</v>
      </c>
      <c r="AD7318" s="6">
        <v>0</v>
      </c>
      <c r="AE7318" s="5">
        <v>0</v>
      </c>
      <c r="AF7318" s="6">
        <v>0</v>
      </c>
    </row>
    <row r="7319" spans="2:32" x14ac:dyDescent="0.35">
      <c r="B7319" s="1" t="s">
        <v>7</v>
      </c>
      <c r="C7319" s="5">
        <v>4.0579999999999998E-2</v>
      </c>
      <c r="D7319" s="6">
        <v>57.176000000000002</v>
      </c>
      <c r="E7319" s="5">
        <v>0</v>
      </c>
      <c r="F7319" s="6">
        <v>0</v>
      </c>
      <c r="G7319" s="5">
        <v>0</v>
      </c>
      <c r="H7319" s="6">
        <v>0</v>
      </c>
      <c r="I7319" s="5">
        <v>0</v>
      </c>
      <c r="J7319" s="6">
        <v>0</v>
      </c>
      <c r="K7319" s="5">
        <v>0</v>
      </c>
      <c r="L7319" s="6">
        <v>0</v>
      </c>
      <c r="M7319" s="5">
        <v>0</v>
      </c>
      <c r="N7319" s="6">
        <v>0</v>
      </c>
      <c r="O7319" s="5">
        <v>0</v>
      </c>
      <c r="P7319" s="6">
        <v>0</v>
      </c>
      <c r="Q7319" s="5">
        <v>1</v>
      </c>
      <c r="R7319" s="6">
        <v>57.176000000000002</v>
      </c>
      <c r="S7319" s="5">
        <v>0</v>
      </c>
      <c r="T7319" s="6">
        <v>0</v>
      </c>
      <c r="U7319" s="5">
        <v>0</v>
      </c>
      <c r="V7319" s="6">
        <v>0</v>
      </c>
      <c r="W7319" s="5">
        <v>0</v>
      </c>
      <c r="X7319" s="6">
        <v>0</v>
      </c>
      <c r="Y7319" s="5">
        <v>0</v>
      </c>
      <c r="Z7319" s="6">
        <v>0</v>
      </c>
      <c r="AA7319" s="5">
        <v>0</v>
      </c>
      <c r="AB7319" s="6">
        <v>0</v>
      </c>
      <c r="AC7319" s="5">
        <v>0</v>
      </c>
      <c r="AD7319" s="6">
        <v>0</v>
      </c>
      <c r="AE7319" s="5">
        <v>0</v>
      </c>
      <c r="AF7319" s="6">
        <v>0</v>
      </c>
    </row>
    <row r="7320" spans="2:32" x14ac:dyDescent="0.35">
      <c r="B7320" s="1" t="s">
        <v>8</v>
      </c>
      <c r="C7320" s="5">
        <v>0.12970000000000001</v>
      </c>
      <c r="D7320" s="6">
        <v>182.751</v>
      </c>
      <c r="E7320" s="5">
        <v>0</v>
      </c>
      <c r="F7320" s="6">
        <v>0</v>
      </c>
      <c r="G7320" s="5">
        <v>0</v>
      </c>
      <c r="H7320" s="6">
        <v>0</v>
      </c>
      <c r="I7320" s="5">
        <v>0</v>
      </c>
      <c r="J7320" s="6">
        <v>0</v>
      </c>
      <c r="K7320" s="5">
        <v>0</v>
      </c>
      <c r="L7320" s="6">
        <v>0</v>
      </c>
      <c r="M7320" s="5">
        <v>0</v>
      </c>
      <c r="N7320" s="6">
        <v>0</v>
      </c>
      <c r="O7320" s="5">
        <v>0</v>
      </c>
      <c r="P7320" s="6">
        <v>0</v>
      </c>
      <c r="Q7320" s="5">
        <v>0</v>
      </c>
      <c r="R7320" s="6">
        <v>0</v>
      </c>
      <c r="S7320" s="5">
        <v>1</v>
      </c>
      <c r="T7320" s="6">
        <v>182.751</v>
      </c>
      <c r="U7320" s="5">
        <v>0</v>
      </c>
      <c r="V7320" s="6">
        <v>0</v>
      </c>
      <c r="W7320" s="5">
        <v>0</v>
      </c>
      <c r="X7320" s="6">
        <v>0</v>
      </c>
      <c r="Y7320" s="5">
        <v>0</v>
      </c>
      <c r="Z7320" s="6">
        <v>0</v>
      </c>
      <c r="AA7320" s="5">
        <v>0</v>
      </c>
      <c r="AB7320" s="6">
        <v>0</v>
      </c>
      <c r="AC7320" s="5">
        <v>0</v>
      </c>
      <c r="AD7320" s="6">
        <v>0</v>
      </c>
      <c r="AE7320" s="5">
        <v>0</v>
      </c>
      <c r="AF7320" s="6">
        <v>0</v>
      </c>
    </row>
    <row r="7321" spans="2:32" x14ac:dyDescent="0.35">
      <c r="B7321" s="1" t="s">
        <v>9</v>
      </c>
      <c r="C7321" s="5">
        <v>3.5680000000000003E-2</v>
      </c>
      <c r="D7321" s="6">
        <v>50.279000000000003</v>
      </c>
      <c r="E7321" s="5">
        <v>0</v>
      </c>
      <c r="F7321" s="6">
        <v>0</v>
      </c>
      <c r="G7321" s="5">
        <v>0</v>
      </c>
      <c r="H7321" s="6">
        <v>0</v>
      </c>
      <c r="I7321" s="5">
        <v>0</v>
      </c>
      <c r="J7321" s="6">
        <v>0</v>
      </c>
      <c r="K7321" s="5">
        <v>0</v>
      </c>
      <c r="L7321" s="6">
        <v>0</v>
      </c>
      <c r="M7321" s="5">
        <v>0</v>
      </c>
      <c r="N7321" s="6">
        <v>0</v>
      </c>
      <c r="O7321" s="5">
        <v>0</v>
      </c>
      <c r="P7321" s="6">
        <v>0</v>
      </c>
      <c r="Q7321" s="5">
        <v>0</v>
      </c>
      <c r="R7321" s="6">
        <v>0</v>
      </c>
      <c r="S7321" s="5">
        <v>0</v>
      </c>
      <c r="T7321" s="6">
        <v>0</v>
      </c>
      <c r="U7321" s="5">
        <v>1.0000100000000001</v>
      </c>
      <c r="V7321" s="6">
        <v>50.279000000000003</v>
      </c>
      <c r="W7321" s="5">
        <v>0</v>
      </c>
      <c r="X7321" s="6">
        <v>0</v>
      </c>
      <c r="Y7321" s="5">
        <v>0</v>
      </c>
      <c r="Z7321" s="6">
        <v>0</v>
      </c>
      <c r="AA7321" s="5">
        <v>0</v>
      </c>
      <c r="AB7321" s="6">
        <v>0</v>
      </c>
      <c r="AC7321" s="5">
        <v>0</v>
      </c>
      <c r="AD7321" s="6">
        <v>0</v>
      </c>
      <c r="AE7321" s="5">
        <v>0</v>
      </c>
      <c r="AF7321" s="6">
        <v>0</v>
      </c>
    </row>
    <row r="7322" spans="2:32" x14ac:dyDescent="0.35">
      <c r="B7322" s="1" t="s">
        <v>10</v>
      </c>
      <c r="C7322" s="5">
        <v>1.3990000000000001E-2</v>
      </c>
      <c r="D7322" s="6">
        <v>19.718</v>
      </c>
      <c r="E7322" s="5">
        <v>0</v>
      </c>
      <c r="F7322" s="6">
        <v>0</v>
      </c>
      <c r="G7322" s="5">
        <v>0</v>
      </c>
      <c r="H7322" s="6">
        <v>0</v>
      </c>
      <c r="I7322" s="5">
        <v>0</v>
      </c>
      <c r="J7322" s="6">
        <v>0</v>
      </c>
      <c r="K7322" s="5">
        <v>0</v>
      </c>
      <c r="L7322" s="6">
        <v>0</v>
      </c>
      <c r="M7322" s="5">
        <v>0</v>
      </c>
      <c r="N7322" s="6">
        <v>0</v>
      </c>
      <c r="O7322" s="5">
        <v>0</v>
      </c>
      <c r="P7322" s="6">
        <v>0</v>
      </c>
      <c r="Q7322" s="5">
        <v>0</v>
      </c>
      <c r="R7322" s="6">
        <v>0</v>
      </c>
      <c r="S7322" s="5">
        <v>0</v>
      </c>
      <c r="T7322" s="6">
        <v>0</v>
      </c>
      <c r="U7322" s="5">
        <v>0</v>
      </c>
      <c r="V7322" s="6">
        <v>0</v>
      </c>
      <c r="W7322" s="5">
        <v>1.0000100000000001</v>
      </c>
      <c r="X7322" s="6">
        <v>19.718</v>
      </c>
      <c r="Y7322" s="5">
        <v>0</v>
      </c>
      <c r="Z7322" s="6">
        <v>0</v>
      </c>
      <c r="AA7322" s="5">
        <v>0</v>
      </c>
      <c r="AB7322" s="6">
        <v>0</v>
      </c>
      <c r="AC7322" s="5">
        <v>0</v>
      </c>
      <c r="AD7322" s="6">
        <v>0</v>
      </c>
      <c r="AE7322" s="5">
        <v>0</v>
      </c>
      <c r="AF7322" s="6">
        <v>0</v>
      </c>
    </row>
    <row r="7323" spans="2:32" x14ac:dyDescent="0.35">
      <c r="B7323" s="1" t="s">
        <v>11</v>
      </c>
      <c r="C7323" s="5">
        <v>8.8029999999999997E-2</v>
      </c>
      <c r="D7323" s="6">
        <v>124.02800000000001</v>
      </c>
      <c r="E7323" s="5">
        <v>0</v>
      </c>
      <c r="F7323" s="6">
        <v>0</v>
      </c>
      <c r="G7323" s="5">
        <v>0</v>
      </c>
      <c r="H7323" s="6">
        <v>0</v>
      </c>
      <c r="I7323" s="5">
        <v>0</v>
      </c>
      <c r="J7323" s="6">
        <v>0</v>
      </c>
      <c r="K7323" s="5">
        <v>0</v>
      </c>
      <c r="L7323" s="6">
        <v>0</v>
      </c>
      <c r="M7323" s="5">
        <v>0</v>
      </c>
      <c r="N7323" s="6">
        <v>0</v>
      </c>
      <c r="O7323" s="5">
        <v>0</v>
      </c>
      <c r="P7323" s="6">
        <v>0</v>
      </c>
      <c r="Q7323" s="5">
        <v>0</v>
      </c>
      <c r="R7323" s="6">
        <v>0</v>
      </c>
      <c r="S7323" s="5">
        <v>0</v>
      </c>
      <c r="T7323" s="6">
        <v>0</v>
      </c>
      <c r="U7323" s="5">
        <v>0</v>
      </c>
      <c r="V7323" s="6">
        <v>0</v>
      </c>
      <c r="W7323" s="5">
        <v>0</v>
      </c>
      <c r="X7323" s="6">
        <v>0</v>
      </c>
      <c r="Y7323" s="5">
        <v>1</v>
      </c>
      <c r="Z7323" s="6">
        <v>124.02800000000001</v>
      </c>
      <c r="AA7323" s="5">
        <v>0</v>
      </c>
      <c r="AB7323" s="6">
        <v>0</v>
      </c>
      <c r="AC7323" s="5">
        <v>0</v>
      </c>
      <c r="AD7323" s="6">
        <v>0</v>
      </c>
      <c r="AE7323" s="5">
        <v>0</v>
      </c>
      <c r="AF7323" s="6">
        <v>0</v>
      </c>
    </row>
    <row r="7324" spans="2:32" x14ac:dyDescent="0.35">
      <c r="B7324" s="1" t="s">
        <v>12</v>
      </c>
      <c r="C7324" s="5">
        <v>0.13483999999999999</v>
      </c>
      <c r="D7324" s="6">
        <v>189.989</v>
      </c>
      <c r="E7324" s="5">
        <v>0</v>
      </c>
      <c r="F7324" s="6">
        <v>0</v>
      </c>
      <c r="G7324" s="5">
        <v>0</v>
      </c>
      <c r="H7324" s="6">
        <v>0</v>
      </c>
      <c r="I7324" s="5">
        <v>0</v>
      </c>
      <c r="J7324" s="6">
        <v>0</v>
      </c>
      <c r="K7324" s="5">
        <v>0</v>
      </c>
      <c r="L7324" s="6">
        <v>0</v>
      </c>
      <c r="M7324" s="5">
        <v>0</v>
      </c>
      <c r="N7324" s="6">
        <v>0</v>
      </c>
      <c r="O7324" s="5">
        <v>0</v>
      </c>
      <c r="P7324" s="6">
        <v>0</v>
      </c>
      <c r="Q7324" s="5">
        <v>0</v>
      </c>
      <c r="R7324" s="6">
        <v>0</v>
      </c>
      <c r="S7324" s="5">
        <v>0</v>
      </c>
      <c r="T7324" s="6">
        <v>0</v>
      </c>
      <c r="U7324" s="5">
        <v>0</v>
      </c>
      <c r="V7324" s="6">
        <v>0</v>
      </c>
      <c r="W7324" s="5">
        <v>0</v>
      </c>
      <c r="X7324" s="6">
        <v>0</v>
      </c>
      <c r="Y7324" s="5">
        <v>0</v>
      </c>
      <c r="Z7324" s="6">
        <v>0</v>
      </c>
      <c r="AA7324" s="5">
        <v>1</v>
      </c>
      <c r="AB7324" s="6">
        <v>189.989</v>
      </c>
      <c r="AC7324" s="5">
        <v>0</v>
      </c>
      <c r="AD7324" s="6">
        <v>0</v>
      </c>
      <c r="AE7324" s="5">
        <v>0</v>
      </c>
      <c r="AF7324" s="6">
        <v>0</v>
      </c>
    </row>
    <row r="7325" spans="2:32" x14ac:dyDescent="0.35">
      <c r="B7325" s="1" t="s">
        <v>13</v>
      </c>
      <c r="C7325" s="5">
        <v>0.17282</v>
      </c>
      <c r="D7325" s="6">
        <v>243.50800000000001</v>
      </c>
      <c r="E7325" s="5">
        <v>0</v>
      </c>
      <c r="F7325" s="6">
        <v>0</v>
      </c>
      <c r="G7325" s="5">
        <v>0</v>
      </c>
      <c r="H7325" s="6">
        <v>0</v>
      </c>
      <c r="I7325" s="5">
        <v>0</v>
      </c>
      <c r="J7325" s="6">
        <v>0</v>
      </c>
      <c r="K7325" s="5">
        <v>0</v>
      </c>
      <c r="L7325" s="6">
        <v>0</v>
      </c>
      <c r="M7325" s="5">
        <v>0</v>
      </c>
      <c r="N7325" s="6">
        <v>0</v>
      </c>
      <c r="O7325" s="5">
        <v>0</v>
      </c>
      <c r="P7325" s="6">
        <v>0</v>
      </c>
      <c r="Q7325" s="5">
        <v>0</v>
      </c>
      <c r="R7325" s="6">
        <v>0</v>
      </c>
      <c r="S7325" s="5">
        <v>0</v>
      </c>
      <c r="T7325" s="6">
        <v>0</v>
      </c>
      <c r="U7325" s="5">
        <v>0</v>
      </c>
      <c r="V7325" s="6">
        <v>0</v>
      </c>
      <c r="W7325" s="5">
        <v>0</v>
      </c>
      <c r="X7325" s="6">
        <v>0</v>
      </c>
      <c r="Y7325" s="5">
        <v>0</v>
      </c>
      <c r="Z7325" s="6">
        <v>0</v>
      </c>
      <c r="AA7325" s="5">
        <v>0</v>
      </c>
      <c r="AB7325" s="6">
        <v>0</v>
      </c>
      <c r="AC7325" s="5">
        <v>1</v>
      </c>
      <c r="AD7325" s="6">
        <v>243.50800000000001</v>
      </c>
      <c r="AE7325" s="5">
        <v>0</v>
      </c>
      <c r="AF7325" s="6">
        <v>0</v>
      </c>
    </row>
    <row r="7326" spans="2:32" x14ac:dyDescent="0.35">
      <c r="B7326" s="1" t="s">
        <v>14</v>
      </c>
      <c r="C7326" s="5">
        <v>8.5680000000000006E-2</v>
      </c>
      <c r="D7326" s="6">
        <v>120.727</v>
      </c>
      <c r="E7326" s="5">
        <v>0</v>
      </c>
      <c r="F7326" s="6">
        <v>0</v>
      </c>
      <c r="G7326" s="5">
        <v>0</v>
      </c>
      <c r="H7326" s="6">
        <v>0</v>
      </c>
      <c r="I7326" s="5">
        <v>0</v>
      </c>
      <c r="J7326" s="6">
        <v>0</v>
      </c>
      <c r="K7326" s="5">
        <v>0</v>
      </c>
      <c r="L7326" s="6">
        <v>0</v>
      </c>
      <c r="M7326" s="5">
        <v>0</v>
      </c>
      <c r="N7326" s="6">
        <v>0</v>
      </c>
      <c r="O7326" s="5">
        <v>0</v>
      </c>
      <c r="P7326" s="6">
        <v>0</v>
      </c>
      <c r="Q7326" s="5">
        <v>0</v>
      </c>
      <c r="R7326" s="6">
        <v>0</v>
      </c>
      <c r="S7326" s="5">
        <v>0</v>
      </c>
      <c r="T7326" s="6">
        <v>0</v>
      </c>
      <c r="U7326" s="5">
        <v>0</v>
      </c>
      <c r="V7326" s="6">
        <v>0</v>
      </c>
      <c r="W7326" s="5">
        <v>0</v>
      </c>
      <c r="X7326" s="6">
        <v>0</v>
      </c>
      <c r="Y7326" s="5">
        <v>0</v>
      </c>
      <c r="Z7326" s="6">
        <v>0</v>
      </c>
      <c r="AA7326" s="5">
        <v>0</v>
      </c>
      <c r="AB7326" s="6">
        <v>0</v>
      </c>
      <c r="AC7326" s="5">
        <v>0</v>
      </c>
      <c r="AD7326" s="6">
        <v>0</v>
      </c>
      <c r="AE7326" s="5">
        <v>1</v>
      </c>
      <c r="AF7326" s="6">
        <v>120.727</v>
      </c>
    </row>
    <row r="7328" spans="2:32" x14ac:dyDescent="0.35">
      <c r="B7328" s="2" t="s">
        <v>398</v>
      </c>
      <c r="D7328" s="3">
        <v>1408.9939999999999</v>
      </c>
      <c r="F7328" s="3">
        <v>63.392000000000003</v>
      </c>
      <c r="H7328" s="3">
        <v>110.084</v>
      </c>
      <c r="J7328" s="3">
        <v>61.058999999999997</v>
      </c>
      <c r="L7328" s="3">
        <v>80.981999999999999</v>
      </c>
      <c r="N7328" s="3">
        <v>59.762</v>
      </c>
      <c r="P7328" s="3">
        <v>45.54</v>
      </c>
      <c r="R7328" s="3">
        <v>57.176000000000002</v>
      </c>
      <c r="T7328" s="3">
        <v>182.751</v>
      </c>
      <c r="V7328" s="3">
        <v>50.279000000000003</v>
      </c>
      <c r="X7328" s="3">
        <v>19.718</v>
      </c>
      <c r="Z7328" s="3">
        <v>124.02800000000001</v>
      </c>
      <c r="AB7328" s="3">
        <v>189.989</v>
      </c>
      <c r="AD7328" s="3">
        <v>243.50800000000001</v>
      </c>
      <c r="AF7328" s="3">
        <v>120.727</v>
      </c>
    </row>
    <row r="7329" spans="2:32" x14ac:dyDescent="0.35">
      <c r="B7329" s="2" t="s">
        <v>399</v>
      </c>
      <c r="D7329" s="3">
        <v>1409</v>
      </c>
      <c r="F7329" s="3">
        <v>103</v>
      </c>
      <c r="H7329" s="3">
        <v>101</v>
      </c>
      <c r="J7329" s="3">
        <v>100</v>
      </c>
      <c r="L7329" s="3">
        <v>100</v>
      </c>
      <c r="N7329" s="3">
        <v>100</v>
      </c>
      <c r="P7329" s="3">
        <v>100</v>
      </c>
      <c r="R7329" s="3">
        <v>100</v>
      </c>
      <c r="T7329" s="3">
        <v>104</v>
      </c>
      <c r="V7329" s="3">
        <v>101</v>
      </c>
      <c r="X7329" s="3">
        <v>100</v>
      </c>
      <c r="Z7329" s="3">
        <v>100</v>
      </c>
      <c r="AB7329" s="3">
        <v>100</v>
      </c>
      <c r="AD7329" s="3">
        <v>100</v>
      </c>
      <c r="AF7329" s="3">
        <v>100</v>
      </c>
    </row>
  </sheetData>
  <mergeCells count="15">
    <mergeCell ref="AA1:AB1"/>
    <mergeCell ref="AC1:AD1"/>
    <mergeCell ref="AE1:AF1"/>
    <mergeCell ref="O1:P1"/>
    <mergeCell ref="Q1:R1"/>
    <mergeCell ref="S1:T1"/>
    <mergeCell ref="U1:V1"/>
    <mergeCell ref="W1:X1"/>
    <mergeCell ref="Y1:Z1"/>
    <mergeCell ref="M1:N1"/>
    <mergeCell ref="C1:D1"/>
    <mergeCell ref="E1:F1"/>
    <mergeCell ref="G1:H1"/>
    <mergeCell ref="I1:J1"/>
    <mergeCell ref="K1:L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62606-D911-4DB8-92FE-EC0E276F13FB}">
  <sheetPr filterMode="1"/>
  <dimension ref="A1:S507"/>
  <sheetViews>
    <sheetView workbookViewId="0"/>
  </sheetViews>
  <sheetFormatPr defaultRowHeight="14.5" x14ac:dyDescent="0.35"/>
  <cols>
    <col min="2" max="2" width="59.453125" customWidth="1"/>
    <col min="3" max="4" width="20.453125" customWidth="1"/>
    <col min="5" max="5" width="11.453125" customWidth="1"/>
    <col min="6" max="8" width="10.81640625" bestFit="1" customWidth="1"/>
    <col min="9" max="10" width="9.81640625" bestFit="1" customWidth="1"/>
    <col min="11" max="14" width="10.81640625" bestFit="1" customWidth="1"/>
    <col min="15" max="15" width="9.81640625" bestFit="1" customWidth="1"/>
    <col min="16" max="19" width="10.81640625" bestFit="1" customWidth="1"/>
  </cols>
  <sheetData>
    <row r="1" spans="1:19" ht="45.75" customHeight="1" x14ac:dyDescent="0.35">
      <c r="B1" s="1"/>
      <c r="C1" s="1"/>
      <c r="D1" s="1"/>
      <c r="E1" s="13" t="s">
        <v>0</v>
      </c>
      <c r="F1" s="13" t="s">
        <v>1</v>
      </c>
      <c r="G1" s="13" t="s">
        <v>2</v>
      </c>
      <c r="H1" s="13" t="s">
        <v>3</v>
      </c>
      <c r="I1" s="13" t="s">
        <v>4</v>
      </c>
      <c r="J1" s="13" t="s">
        <v>5</v>
      </c>
      <c r="K1" s="13" t="s">
        <v>6</v>
      </c>
      <c r="L1" s="13" t="s">
        <v>7</v>
      </c>
      <c r="M1" s="13" t="s">
        <v>8</v>
      </c>
      <c r="N1" s="13" t="s">
        <v>9</v>
      </c>
      <c r="O1" s="13" t="s">
        <v>10</v>
      </c>
      <c r="P1" s="13" t="s">
        <v>11</v>
      </c>
      <c r="Q1" s="13" t="s">
        <v>12</v>
      </c>
      <c r="R1" s="13" t="s">
        <v>13</v>
      </c>
      <c r="S1" s="13" t="s">
        <v>14</v>
      </c>
    </row>
    <row r="2" spans="1:19" x14ac:dyDescent="0.35">
      <c r="A2" s="3" t="s">
        <v>844</v>
      </c>
      <c r="B2" s="2" t="s">
        <v>845</v>
      </c>
      <c r="C2" s="2"/>
      <c r="D2" s="2"/>
    </row>
    <row r="3" spans="1:19" x14ac:dyDescent="0.35">
      <c r="B3" s="4" t="s">
        <v>18</v>
      </c>
      <c r="C3" s="4"/>
      <c r="D3" s="4"/>
    </row>
    <row r="4" spans="1:19" x14ac:dyDescent="0.35">
      <c r="B4" s="1"/>
      <c r="C4" s="9" t="s">
        <v>1810</v>
      </c>
      <c r="D4" s="11" t="s">
        <v>1811</v>
      </c>
    </row>
    <row r="5" spans="1:19" hidden="1" x14ac:dyDescent="0.35">
      <c r="A5" s="2" t="s">
        <v>1</v>
      </c>
      <c r="B5" s="1" t="s">
        <v>19</v>
      </c>
      <c r="C5" t="str">
        <f>VLOOKUP(B5,[2]Clothes!$B$5:$D$447,2, FALSE)</f>
        <v>Out of Centre</v>
      </c>
      <c r="D5" t="str">
        <f>VLOOKUP(B5,[2]Clothes!$B$5:$D$447,3, FALSE)</f>
        <v>OoC - Zone 1 - Other</v>
      </c>
      <c r="E5" s="5">
        <v>0</v>
      </c>
      <c r="F5" s="5">
        <v>0</v>
      </c>
      <c r="G5" s="5">
        <v>0</v>
      </c>
      <c r="H5" s="5">
        <v>0</v>
      </c>
      <c r="I5" s="5">
        <v>0</v>
      </c>
      <c r="J5" s="5">
        <v>0</v>
      </c>
      <c r="K5" s="5">
        <v>0</v>
      </c>
      <c r="L5" s="5">
        <v>0</v>
      </c>
      <c r="M5" s="5">
        <v>0</v>
      </c>
      <c r="N5" s="5">
        <v>0</v>
      </c>
      <c r="O5" s="5">
        <v>0</v>
      </c>
      <c r="P5" s="5">
        <v>0</v>
      </c>
      <c r="Q5" s="5">
        <v>0</v>
      </c>
      <c r="R5" s="5">
        <v>0</v>
      </c>
      <c r="S5" s="5">
        <v>0</v>
      </c>
    </row>
    <row r="6" spans="1:19" hidden="1" x14ac:dyDescent="0.35">
      <c r="A6" s="2" t="s">
        <v>1</v>
      </c>
      <c r="B6" s="1" t="s">
        <v>20</v>
      </c>
      <c r="C6" t="str">
        <f>VLOOKUP(B6,[2]Clothes!$B$5:$D$447,2, FALSE)</f>
        <v>Out of Centre</v>
      </c>
      <c r="D6" t="str">
        <f>VLOOKUP(B6,[2]Clothes!$B$5:$D$447,3, FALSE)</f>
        <v>OoC - Zone 1 - Asda, Bletcham Way, Bletchley</v>
      </c>
      <c r="E6" s="5">
        <v>3.3070000000000002E-2</v>
      </c>
      <c r="F6" s="5">
        <v>5.373E-2</v>
      </c>
      <c r="G6" s="5">
        <v>0</v>
      </c>
      <c r="H6" s="5">
        <v>0.10219</v>
      </c>
      <c r="I6" s="5">
        <v>0.17302000000000001</v>
      </c>
      <c r="J6" s="5">
        <v>4.3409999999999997E-2</v>
      </c>
      <c r="K6" s="5">
        <v>0</v>
      </c>
      <c r="L6" s="5">
        <v>0</v>
      </c>
      <c r="M6" s="5">
        <v>0</v>
      </c>
      <c r="N6" s="5">
        <v>0</v>
      </c>
      <c r="O6" s="5">
        <v>0</v>
      </c>
      <c r="P6" s="5">
        <v>0</v>
      </c>
      <c r="Q6" s="5">
        <v>9.8900000000000002E-2</v>
      </c>
      <c r="R6" s="5">
        <v>0</v>
      </c>
      <c r="S6" s="5">
        <v>0</v>
      </c>
    </row>
    <row r="7" spans="1:19" hidden="1" x14ac:dyDescent="0.35">
      <c r="A7" s="2" t="s">
        <v>1</v>
      </c>
      <c r="B7" s="1" t="s">
        <v>21</v>
      </c>
      <c r="C7" t="str">
        <f>VLOOKUP(B7,[2]Clothes!$B$5:$D$447,2, FALSE)</f>
        <v>Local Centres</v>
      </c>
      <c r="D7" t="str">
        <f>VLOOKUP(B7,[2]Clothes!$B$5:$D$447,3, FALSE)</f>
        <v>Other Local Centres</v>
      </c>
      <c r="E7" s="5">
        <v>0</v>
      </c>
      <c r="F7" s="5">
        <v>0</v>
      </c>
      <c r="G7" s="5">
        <v>0</v>
      </c>
      <c r="H7" s="5">
        <v>0</v>
      </c>
      <c r="I7" s="5">
        <v>0</v>
      </c>
      <c r="J7" s="5">
        <v>0</v>
      </c>
      <c r="K7" s="5">
        <v>0</v>
      </c>
      <c r="L7" s="5">
        <v>0</v>
      </c>
      <c r="M7" s="5">
        <v>0</v>
      </c>
      <c r="N7" s="5">
        <v>0</v>
      </c>
      <c r="O7" s="5">
        <v>0</v>
      </c>
      <c r="P7" s="5">
        <v>0</v>
      </c>
      <c r="Q7" s="5">
        <v>0</v>
      </c>
      <c r="R7" s="5">
        <v>0</v>
      </c>
      <c r="S7" s="5">
        <v>0</v>
      </c>
    </row>
    <row r="8" spans="1:19" hidden="1" x14ac:dyDescent="0.35">
      <c r="A8" s="2" t="s">
        <v>1</v>
      </c>
      <c r="B8" s="1" t="s">
        <v>499</v>
      </c>
      <c r="C8" t="str">
        <f>VLOOKUP(B8,[2]Clothes!$B$5:$D$447,2, FALSE)</f>
        <v>Out of Centre</v>
      </c>
      <c r="D8" t="str">
        <f>VLOOKUP(B8,[2]Clothes!$B$5:$D$447,3, FALSE)</f>
        <v>OoC - Zone 1 - Beacon Retail Park, Watling, Bletchley</v>
      </c>
      <c r="E8" s="5">
        <v>5.9100000000000003E-3</v>
      </c>
      <c r="F8" s="5">
        <v>0</v>
      </c>
      <c r="G8" s="5">
        <v>1.6160000000000001E-2</v>
      </c>
      <c r="H8" s="5">
        <v>0</v>
      </c>
      <c r="I8" s="5">
        <v>7.3349999999999999E-2</v>
      </c>
      <c r="J8" s="5">
        <v>0</v>
      </c>
      <c r="K8" s="5">
        <v>0</v>
      </c>
      <c r="L8" s="5">
        <v>0</v>
      </c>
      <c r="M8" s="5">
        <v>0</v>
      </c>
      <c r="N8" s="5">
        <v>0</v>
      </c>
      <c r="O8" s="5">
        <v>0</v>
      </c>
      <c r="P8" s="5">
        <v>0</v>
      </c>
      <c r="Q8" s="5">
        <v>0</v>
      </c>
      <c r="R8" s="5">
        <v>0</v>
      </c>
      <c r="S8" s="5">
        <v>0</v>
      </c>
    </row>
    <row r="9" spans="1:19" hidden="1" x14ac:dyDescent="0.35">
      <c r="A9" s="2" t="s">
        <v>1</v>
      </c>
      <c r="B9" s="1" t="s">
        <v>500</v>
      </c>
      <c r="C9" t="str">
        <f>VLOOKUP(B9,[2]Clothes!$B$5:$D$447,2, FALSE)</f>
        <v>Bletchley TC</v>
      </c>
      <c r="D9" t="str">
        <f>VLOOKUP(B9,[2]Clothes!$B$5:$D$447,3, FALSE)</f>
        <v>Bletchley Town Centre (e.g. Queensway, including the Brunel Shopping Centre)</v>
      </c>
      <c r="E9" s="5">
        <v>5.0229999999999997E-2</v>
      </c>
      <c r="F9" s="5">
        <v>0.36113000000000001</v>
      </c>
      <c r="G9" s="5">
        <v>4.8439999999999997E-2</v>
      </c>
      <c r="H9" s="5">
        <v>0.14038</v>
      </c>
      <c r="I9" s="5">
        <v>3.6650000000000002E-2</v>
      </c>
      <c r="J9" s="5">
        <v>0</v>
      </c>
      <c r="K9" s="5">
        <v>0</v>
      </c>
      <c r="L9" s="5">
        <v>0</v>
      </c>
      <c r="M9" s="5">
        <v>0</v>
      </c>
      <c r="N9" s="5">
        <v>7.6319999999999999E-2</v>
      </c>
      <c r="O9" s="5">
        <v>0</v>
      </c>
      <c r="P9" s="5">
        <v>0</v>
      </c>
      <c r="Q9" s="5">
        <v>0</v>
      </c>
      <c r="R9" s="5">
        <v>8.0790000000000001E-2</v>
      </c>
      <c r="S9" s="5">
        <v>0</v>
      </c>
    </row>
    <row r="10" spans="1:19" hidden="1" x14ac:dyDescent="0.35">
      <c r="A10" s="2" t="s">
        <v>1</v>
      </c>
      <c r="B10" s="1" t="s">
        <v>501</v>
      </c>
      <c r="C10" t="str">
        <f>VLOOKUP(B10,[2]Clothes!$B$5:$D$447,2, FALSE)</f>
        <v>Out of Centre</v>
      </c>
      <c r="D10" t="str">
        <f>VLOOKUP(B10,[2]Clothes!$B$5:$D$447,3, FALSE)</f>
        <v>OoC - Zone 1 - Other</v>
      </c>
      <c r="E10" s="5">
        <v>0</v>
      </c>
      <c r="F10" s="5">
        <v>0</v>
      </c>
      <c r="G10" s="5">
        <v>0</v>
      </c>
      <c r="H10" s="5">
        <v>0</v>
      </c>
      <c r="I10" s="5">
        <v>0</v>
      </c>
      <c r="J10" s="5">
        <v>0</v>
      </c>
      <c r="K10" s="5">
        <v>0</v>
      </c>
      <c r="L10" s="5">
        <v>0</v>
      </c>
      <c r="M10" s="5">
        <v>0</v>
      </c>
      <c r="N10" s="5">
        <v>0</v>
      </c>
      <c r="O10" s="5">
        <v>0</v>
      </c>
      <c r="P10" s="5">
        <v>0</v>
      </c>
      <c r="Q10" s="5">
        <v>0</v>
      </c>
      <c r="R10" s="5">
        <v>0</v>
      </c>
      <c r="S10" s="5">
        <v>0</v>
      </c>
    </row>
    <row r="11" spans="1:19" hidden="1" x14ac:dyDescent="0.35">
      <c r="A11" s="2" t="s">
        <v>1</v>
      </c>
      <c r="B11" s="1" t="s">
        <v>502</v>
      </c>
      <c r="C11" t="str">
        <f>VLOOKUP(B11,[2]Clothes!$B$5:$D$447,2, FALSE)</f>
        <v>Out of Centre</v>
      </c>
      <c r="D11" t="str">
        <f>VLOOKUP(B11,[2]Clothes!$B$5:$D$447,3, FALSE)</f>
        <v>OoC - Zone 1 - Other</v>
      </c>
      <c r="E11" s="5">
        <v>0</v>
      </c>
      <c r="F11" s="5">
        <v>0</v>
      </c>
      <c r="G11" s="5">
        <v>0</v>
      </c>
      <c r="H11" s="5">
        <v>0</v>
      </c>
      <c r="I11" s="5">
        <v>0</v>
      </c>
      <c r="J11" s="5">
        <v>0</v>
      </c>
      <c r="K11" s="5">
        <v>0</v>
      </c>
      <c r="L11" s="5">
        <v>0</v>
      </c>
      <c r="M11" s="5">
        <v>0</v>
      </c>
      <c r="N11" s="5">
        <v>0</v>
      </c>
      <c r="O11" s="5">
        <v>0</v>
      </c>
      <c r="P11" s="5">
        <v>0</v>
      </c>
      <c r="Q11" s="5">
        <v>0</v>
      </c>
      <c r="R11" s="5">
        <v>0</v>
      </c>
      <c r="S11" s="5">
        <v>0</v>
      </c>
    </row>
    <row r="12" spans="1:19" hidden="1" x14ac:dyDescent="0.35">
      <c r="A12" s="2" t="s">
        <v>1</v>
      </c>
      <c r="B12" s="1" t="s">
        <v>503</v>
      </c>
      <c r="C12" t="str">
        <f>VLOOKUP(B12,[2]Clothes!$B$5:$D$447,2, FALSE)</f>
        <v>Out of Centre</v>
      </c>
      <c r="D12" t="str">
        <f>VLOOKUP(B12,[2]Clothes!$B$5:$D$447,3, FALSE)</f>
        <v>OoC - Zone 1 - Other</v>
      </c>
      <c r="E12" s="5">
        <v>0</v>
      </c>
      <c r="F12" s="5">
        <v>0</v>
      </c>
      <c r="G12" s="5">
        <v>0</v>
      </c>
      <c r="H12" s="5">
        <v>0</v>
      </c>
      <c r="I12" s="5">
        <v>0</v>
      </c>
      <c r="J12" s="5">
        <v>0</v>
      </c>
      <c r="K12" s="5">
        <v>0</v>
      </c>
      <c r="L12" s="5">
        <v>0</v>
      </c>
      <c r="M12" s="5">
        <v>0</v>
      </c>
      <c r="N12" s="5">
        <v>0</v>
      </c>
      <c r="O12" s="5">
        <v>0</v>
      </c>
      <c r="P12" s="5">
        <v>0</v>
      </c>
      <c r="Q12" s="5">
        <v>0</v>
      </c>
      <c r="R12" s="5">
        <v>0</v>
      </c>
      <c r="S12" s="5">
        <v>0</v>
      </c>
    </row>
    <row r="13" spans="1:19" hidden="1" x14ac:dyDescent="0.35">
      <c r="A13" s="2" t="s">
        <v>1</v>
      </c>
      <c r="B13" s="1" t="s">
        <v>29</v>
      </c>
      <c r="C13" t="str">
        <f>VLOOKUP(B13,[2]Clothes!$B$5:$D$447,2, FALSE)</f>
        <v>Out of Centre</v>
      </c>
      <c r="D13" t="str">
        <f>VLOOKUP(B13,[2]Clothes!$B$5:$D$447,3, FALSE)</f>
        <v>OoC - Zone 1 - Other</v>
      </c>
      <c r="E13" s="5">
        <v>3.7799999999999999E-3</v>
      </c>
      <c r="F13" s="5">
        <v>7.306E-2</v>
      </c>
      <c r="G13" s="5">
        <v>0</v>
      </c>
      <c r="H13" s="5">
        <v>0</v>
      </c>
      <c r="I13" s="5">
        <v>0</v>
      </c>
      <c r="J13" s="5">
        <v>0</v>
      </c>
      <c r="K13" s="5">
        <v>0</v>
      </c>
      <c r="L13" s="5">
        <v>0</v>
      </c>
      <c r="M13" s="5">
        <v>0</v>
      </c>
      <c r="N13" s="5">
        <v>0</v>
      </c>
      <c r="O13" s="5">
        <v>0</v>
      </c>
      <c r="P13" s="5">
        <v>0</v>
      </c>
      <c r="Q13" s="5">
        <v>0</v>
      </c>
      <c r="R13" s="5">
        <v>0</v>
      </c>
      <c r="S13" s="5">
        <v>0</v>
      </c>
    </row>
    <row r="14" spans="1:19" hidden="1" x14ac:dyDescent="0.35">
      <c r="A14" s="2" t="s">
        <v>1</v>
      </c>
      <c r="B14" s="1" t="s">
        <v>32</v>
      </c>
      <c r="C14" t="str">
        <f>VLOOKUP(B14,[2]Clothes!$B$5:$D$447,2, FALSE)</f>
        <v>Out of Centre</v>
      </c>
      <c r="D14" t="str">
        <f>VLOOKUP(B14,[2]Clothes!$B$5:$D$447,3, FALSE)</f>
        <v>OoC - Zone 1 - Other</v>
      </c>
      <c r="E14" s="5">
        <v>0</v>
      </c>
      <c r="F14" s="5">
        <v>0</v>
      </c>
      <c r="G14" s="5">
        <v>0</v>
      </c>
      <c r="H14" s="5">
        <v>0</v>
      </c>
      <c r="I14" s="5">
        <v>0</v>
      </c>
      <c r="J14" s="5">
        <v>0</v>
      </c>
      <c r="K14" s="5">
        <v>0</v>
      </c>
      <c r="L14" s="5">
        <v>0</v>
      </c>
      <c r="M14" s="5">
        <v>0</v>
      </c>
      <c r="N14" s="5">
        <v>0</v>
      </c>
      <c r="O14" s="5">
        <v>0</v>
      </c>
      <c r="P14" s="5">
        <v>0</v>
      </c>
      <c r="Q14" s="5">
        <v>0</v>
      </c>
      <c r="R14" s="5">
        <v>0</v>
      </c>
      <c r="S14" s="5">
        <v>0</v>
      </c>
    </row>
    <row r="15" spans="1:19" hidden="1" x14ac:dyDescent="0.35">
      <c r="A15" s="2" t="s">
        <v>1</v>
      </c>
      <c r="B15" s="1" t="s">
        <v>504</v>
      </c>
      <c r="C15" t="str">
        <f>VLOOKUP(B15,[2]Clothes!$B$5:$D$447,2, FALSE)</f>
        <v>Out of Centre</v>
      </c>
      <c r="D15" t="str">
        <f>VLOOKUP(B15,[2]Clothes!$B$5:$D$447,3, FALSE)</f>
        <v>OoC - Zone 1 - Other</v>
      </c>
      <c r="E15" s="5">
        <v>0</v>
      </c>
      <c r="F15" s="5">
        <v>0</v>
      </c>
      <c r="G15" s="5">
        <v>0</v>
      </c>
      <c r="H15" s="5">
        <v>0</v>
      </c>
      <c r="I15" s="5">
        <v>0</v>
      </c>
      <c r="J15" s="5">
        <v>0</v>
      </c>
      <c r="K15" s="5">
        <v>0</v>
      </c>
      <c r="L15" s="5">
        <v>0</v>
      </c>
      <c r="M15" s="5">
        <v>0</v>
      </c>
      <c r="N15" s="5">
        <v>0</v>
      </c>
      <c r="O15" s="5">
        <v>0</v>
      </c>
      <c r="P15" s="5">
        <v>0</v>
      </c>
      <c r="Q15" s="5">
        <v>0</v>
      </c>
      <c r="R15" s="5">
        <v>0</v>
      </c>
      <c r="S15" s="5">
        <v>0</v>
      </c>
    </row>
    <row r="16" spans="1:19" hidden="1" x14ac:dyDescent="0.35">
      <c r="A16" s="2" t="s">
        <v>1</v>
      </c>
      <c r="B16" s="1" t="s">
        <v>505</v>
      </c>
      <c r="C16" t="str">
        <f>VLOOKUP(B16,[2]Clothes!$B$5:$D$447,2, FALSE)</f>
        <v>Local Centres</v>
      </c>
      <c r="D16" t="str">
        <f>VLOOKUP(B16,[2]Clothes!$B$5:$D$447,3, FALSE)</f>
        <v>West Bletchley</v>
      </c>
      <c r="E16" s="5">
        <v>0</v>
      </c>
      <c r="F16" s="5">
        <v>0</v>
      </c>
      <c r="G16" s="5">
        <v>0</v>
      </c>
      <c r="H16" s="5">
        <v>0</v>
      </c>
      <c r="I16" s="5">
        <v>0</v>
      </c>
      <c r="J16" s="5">
        <v>0</v>
      </c>
      <c r="K16" s="5">
        <v>0</v>
      </c>
      <c r="L16" s="5">
        <v>0</v>
      </c>
      <c r="M16" s="5">
        <v>0</v>
      </c>
      <c r="N16" s="5">
        <v>0</v>
      </c>
      <c r="O16" s="5">
        <v>0</v>
      </c>
      <c r="P16" s="5">
        <v>0</v>
      </c>
      <c r="Q16" s="5">
        <v>0</v>
      </c>
      <c r="R16" s="5">
        <v>0</v>
      </c>
      <c r="S16" s="5">
        <v>0</v>
      </c>
    </row>
    <row r="17" spans="1:19" hidden="1" x14ac:dyDescent="0.35">
      <c r="A17" s="2" t="s">
        <v>1</v>
      </c>
      <c r="B17" s="1" t="s">
        <v>506</v>
      </c>
      <c r="C17" t="str">
        <f>VLOOKUP(B17,[2]Clothes!$B$5:$D$447,2, FALSE)</f>
        <v>Out of Centre</v>
      </c>
      <c r="D17" t="str">
        <f>VLOOKUP(B17,[2]Clothes!$B$5:$D$447,3, FALSE)</f>
        <v>OoC - Zone 1 - MK1 Shopping Park, Stadium Way West, Bletchley</v>
      </c>
      <c r="E17" s="5">
        <v>1.6400000000000001E-2</v>
      </c>
      <c r="F17" s="5">
        <v>0</v>
      </c>
      <c r="G17" s="5">
        <v>6.3829999999999998E-2</v>
      </c>
      <c r="H17" s="5">
        <v>0</v>
      </c>
      <c r="I17" s="5">
        <v>8.6489999999999997E-2</v>
      </c>
      <c r="J17" s="5">
        <v>0</v>
      </c>
      <c r="K17" s="5">
        <v>0</v>
      </c>
      <c r="L17" s="5">
        <v>0</v>
      </c>
      <c r="M17" s="5">
        <v>0</v>
      </c>
      <c r="N17" s="5">
        <v>0</v>
      </c>
      <c r="O17" s="5">
        <v>0</v>
      </c>
      <c r="P17" s="5">
        <v>0</v>
      </c>
      <c r="Q17" s="5">
        <v>0</v>
      </c>
      <c r="R17" s="5">
        <v>3.8879999999999998E-2</v>
      </c>
      <c r="S17" s="5">
        <v>0</v>
      </c>
    </row>
    <row r="18" spans="1:19" hidden="1" x14ac:dyDescent="0.35">
      <c r="A18" s="2" t="s">
        <v>1</v>
      </c>
      <c r="B18" s="1" t="s">
        <v>507</v>
      </c>
      <c r="C18" t="str">
        <f>VLOOKUP(B18,[2]Clothes!$B$5:$D$447,2, FALSE)</f>
        <v>Local Centres</v>
      </c>
      <c r="D18" t="str">
        <f>VLOOKUP(B18,[2]Clothes!$B$5:$D$447,3, FALSE)</f>
        <v>Newton Leys</v>
      </c>
      <c r="E18" s="5">
        <v>0</v>
      </c>
      <c r="F18" s="5">
        <v>0</v>
      </c>
      <c r="G18" s="5">
        <v>0</v>
      </c>
      <c r="H18" s="5">
        <v>0</v>
      </c>
      <c r="I18" s="5">
        <v>0</v>
      </c>
      <c r="J18" s="5">
        <v>0</v>
      </c>
      <c r="K18" s="5">
        <v>0</v>
      </c>
      <c r="L18" s="5">
        <v>0</v>
      </c>
      <c r="M18" s="5">
        <v>0</v>
      </c>
      <c r="N18" s="5">
        <v>0</v>
      </c>
      <c r="O18" s="5">
        <v>0</v>
      </c>
      <c r="P18" s="5">
        <v>0</v>
      </c>
      <c r="Q18" s="5">
        <v>0</v>
      </c>
      <c r="R18" s="5">
        <v>0</v>
      </c>
      <c r="S18" s="5">
        <v>0</v>
      </c>
    </row>
    <row r="19" spans="1:19" hidden="1" x14ac:dyDescent="0.35">
      <c r="A19" s="2" t="s">
        <v>1</v>
      </c>
      <c r="B19" s="1" t="s">
        <v>508</v>
      </c>
      <c r="C19" t="str">
        <f>VLOOKUP(B19,[2]Clothes!$B$5:$D$447,2, FALSE)</f>
        <v>Out of Centre</v>
      </c>
      <c r="D19" t="str">
        <f>VLOOKUP(B19,[2]Clothes!$B$5:$D$447,3, FALSE)</f>
        <v>OoC - Zone 1 - Other</v>
      </c>
      <c r="E19" s="5">
        <v>0</v>
      </c>
      <c r="F19" s="5">
        <v>0</v>
      </c>
      <c r="G19" s="5">
        <v>0</v>
      </c>
      <c r="H19" s="5">
        <v>0</v>
      </c>
      <c r="I19" s="5">
        <v>0</v>
      </c>
      <c r="J19" s="5">
        <v>0</v>
      </c>
      <c r="K19" s="5">
        <v>0</v>
      </c>
      <c r="L19" s="5">
        <v>0</v>
      </c>
      <c r="M19" s="5">
        <v>0</v>
      </c>
      <c r="N19" s="5">
        <v>0</v>
      </c>
      <c r="O19" s="5">
        <v>0</v>
      </c>
      <c r="P19" s="5">
        <v>0</v>
      </c>
      <c r="Q19" s="5">
        <v>0</v>
      </c>
      <c r="R19" s="5">
        <v>0</v>
      </c>
      <c r="S19" s="5">
        <v>0</v>
      </c>
    </row>
    <row r="20" spans="1:19" hidden="1" x14ac:dyDescent="0.35">
      <c r="A20" s="2" t="s">
        <v>1</v>
      </c>
      <c r="B20" s="1" t="s">
        <v>509</v>
      </c>
      <c r="C20" t="str">
        <f>VLOOKUP(B20,[2]Clothes!$B$5:$D$447,2, FALSE)</f>
        <v>Out of Centre</v>
      </c>
      <c r="D20" t="str">
        <f>VLOOKUP(B20,[2]Clothes!$B$5:$D$447,3, FALSE)</f>
        <v>OoC - Zone 1 - Other</v>
      </c>
      <c r="E20" s="5">
        <v>0</v>
      </c>
      <c r="F20" s="5">
        <v>0</v>
      </c>
      <c r="G20" s="5">
        <v>0</v>
      </c>
      <c r="H20" s="5">
        <v>0</v>
      </c>
      <c r="I20" s="5">
        <v>0</v>
      </c>
      <c r="J20" s="5">
        <v>0</v>
      </c>
      <c r="K20" s="5">
        <v>0</v>
      </c>
      <c r="L20" s="5">
        <v>0</v>
      </c>
      <c r="M20" s="5">
        <v>0</v>
      </c>
      <c r="N20" s="5">
        <v>0</v>
      </c>
      <c r="O20" s="5">
        <v>0</v>
      </c>
      <c r="P20" s="5">
        <v>0</v>
      </c>
      <c r="Q20" s="5">
        <v>0</v>
      </c>
      <c r="R20" s="5">
        <v>0</v>
      </c>
      <c r="S20" s="5">
        <v>0</v>
      </c>
    </row>
    <row r="21" spans="1:19" hidden="1" x14ac:dyDescent="0.35">
      <c r="A21" s="2" t="s">
        <v>1</v>
      </c>
      <c r="B21" s="1" t="s">
        <v>33</v>
      </c>
      <c r="C21" t="str">
        <f>VLOOKUP(B21,[2]Clothes!$B$5:$D$447,2, FALSE)</f>
        <v>Out of Centre</v>
      </c>
      <c r="D21" t="str">
        <f>VLOOKUP(B21,[2]Clothes!$B$5:$D$447,3, FALSE)</f>
        <v>OoC - Zone 1 - Other</v>
      </c>
      <c r="E21" s="5">
        <v>0</v>
      </c>
      <c r="F21" s="5">
        <v>0</v>
      </c>
      <c r="G21" s="5">
        <v>0</v>
      </c>
      <c r="H21" s="5">
        <v>0</v>
      </c>
      <c r="I21" s="5">
        <v>0</v>
      </c>
      <c r="J21" s="5">
        <v>0</v>
      </c>
      <c r="K21" s="5">
        <v>0</v>
      </c>
      <c r="L21" s="5">
        <v>0</v>
      </c>
      <c r="M21" s="5">
        <v>0</v>
      </c>
      <c r="N21" s="5">
        <v>0</v>
      </c>
      <c r="O21" s="5">
        <v>0</v>
      </c>
      <c r="P21" s="5">
        <v>0</v>
      </c>
      <c r="Q21" s="5">
        <v>0</v>
      </c>
      <c r="R21" s="5">
        <v>0</v>
      </c>
      <c r="S21" s="5">
        <v>0</v>
      </c>
    </row>
    <row r="22" spans="1:19" hidden="1" x14ac:dyDescent="0.35">
      <c r="A22" s="2" t="s">
        <v>1</v>
      </c>
      <c r="B22" s="1" t="s">
        <v>35</v>
      </c>
      <c r="C22" t="str">
        <f>VLOOKUP(B22,[2]Clothes!$B$5:$D$447,2, FALSE)</f>
        <v>Out of Centre</v>
      </c>
      <c r="D22" t="str">
        <f>VLOOKUP(B22,[2]Clothes!$B$5:$D$447,3, FALSE)</f>
        <v>OoC - Zone 1 - Tesco Extra, Watling Street, Bletchley</v>
      </c>
      <c r="E22" s="5">
        <v>1.3429999999999999E-2</v>
      </c>
      <c r="F22" s="5">
        <v>4.079E-2</v>
      </c>
      <c r="G22" s="5">
        <v>1.6160000000000001E-2</v>
      </c>
      <c r="H22" s="5">
        <v>3.6020000000000003E-2</v>
      </c>
      <c r="I22" s="5">
        <v>8.6489999999999997E-2</v>
      </c>
      <c r="J22" s="5">
        <v>0</v>
      </c>
      <c r="K22" s="5">
        <v>0</v>
      </c>
      <c r="L22" s="5">
        <v>0</v>
      </c>
      <c r="M22" s="5">
        <v>0</v>
      </c>
      <c r="N22" s="5">
        <v>0</v>
      </c>
      <c r="O22" s="5">
        <v>0</v>
      </c>
      <c r="P22" s="5">
        <v>0</v>
      </c>
      <c r="Q22" s="5">
        <v>0</v>
      </c>
      <c r="R22" s="5">
        <v>1.52E-2</v>
      </c>
      <c r="S22" s="5">
        <v>0</v>
      </c>
    </row>
    <row r="23" spans="1:19" hidden="1" x14ac:dyDescent="0.35">
      <c r="A23" s="2" t="s">
        <v>1</v>
      </c>
      <c r="B23" s="1" t="s">
        <v>510</v>
      </c>
      <c r="C23" t="str">
        <f>VLOOKUP(B23,[2]Clothes!$B$5:$D$447,2, FALSE)</f>
        <v>Out of Centre</v>
      </c>
      <c r="D23" t="str">
        <f>VLOOKUP(B23,[2]Clothes!$B$5:$D$447,3, FALSE)</f>
        <v>OoC - Zone 1 - Other</v>
      </c>
      <c r="E23" s="5">
        <v>0</v>
      </c>
      <c r="F23" s="5">
        <v>0</v>
      </c>
      <c r="G23" s="5">
        <v>0</v>
      </c>
      <c r="H23" s="5">
        <v>0</v>
      </c>
      <c r="I23" s="5">
        <v>0</v>
      </c>
      <c r="J23" s="5">
        <v>0</v>
      </c>
      <c r="K23" s="5">
        <v>0</v>
      </c>
      <c r="L23" s="5">
        <v>0</v>
      </c>
      <c r="M23" s="5">
        <v>0</v>
      </c>
      <c r="N23" s="5">
        <v>0</v>
      </c>
      <c r="O23" s="5">
        <v>0</v>
      </c>
      <c r="P23" s="5">
        <v>0</v>
      </c>
      <c r="Q23" s="5">
        <v>0</v>
      </c>
      <c r="R23" s="5">
        <v>0</v>
      </c>
      <c r="S23" s="5">
        <v>0</v>
      </c>
    </row>
    <row r="24" spans="1:19" hidden="1" x14ac:dyDescent="0.35">
      <c r="A24" s="2" t="s">
        <v>1</v>
      </c>
      <c r="B24" s="1" t="s">
        <v>511</v>
      </c>
      <c r="C24" t="str">
        <f>VLOOKUP(B24,[2]Clothes!$B$5:$D$447,2, FALSE)</f>
        <v>Local Centres</v>
      </c>
      <c r="D24" t="str">
        <f>VLOOKUP(B24,[2]Clothes!$B$5:$D$447,3, FALSE)</f>
        <v>Water Eaton</v>
      </c>
      <c r="E24" s="5">
        <v>2.3600000000000001E-3</v>
      </c>
      <c r="F24" s="5">
        <v>0</v>
      </c>
      <c r="G24" s="5">
        <v>0</v>
      </c>
      <c r="H24" s="5">
        <v>0</v>
      </c>
      <c r="I24" s="5">
        <v>3.6650000000000002E-2</v>
      </c>
      <c r="J24" s="5">
        <v>0</v>
      </c>
      <c r="K24" s="5">
        <v>0</v>
      </c>
      <c r="L24" s="5">
        <v>0</v>
      </c>
      <c r="M24" s="5">
        <v>0</v>
      </c>
      <c r="N24" s="5">
        <v>0</v>
      </c>
      <c r="O24" s="5">
        <v>0</v>
      </c>
      <c r="P24" s="5">
        <v>0</v>
      </c>
      <c r="Q24" s="5">
        <v>0</v>
      </c>
      <c r="R24" s="5">
        <v>0</v>
      </c>
      <c r="S24" s="5">
        <v>0</v>
      </c>
    </row>
    <row r="25" spans="1:19" hidden="1" x14ac:dyDescent="0.35">
      <c r="A25" s="2" t="s">
        <v>1</v>
      </c>
      <c r="B25" s="1" t="s">
        <v>512</v>
      </c>
      <c r="C25" t="str">
        <f>VLOOKUP(B25,[2]Clothes!$B$5:$D$447,2, FALSE)</f>
        <v>Out of Centre</v>
      </c>
      <c r="D25" t="str">
        <f>VLOOKUP(B25,[2]Clothes!$B$5:$D$447,3, FALSE)</f>
        <v>OoC - Zone 1 - Other</v>
      </c>
      <c r="E25" s="5">
        <v>0</v>
      </c>
      <c r="F25" s="5">
        <v>0</v>
      </c>
      <c r="G25" s="5">
        <v>0</v>
      </c>
      <c r="H25" s="5">
        <v>0</v>
      </c>
      <c r="I25" s="5">
        <v>0</v>
      </c>
      <c r="J25" s="5">
        <v>0</v>
      </c>
      <c r="K25" s="5">
        <v>0</v>
      </c>
      <c r="L25" s="5">
        <v>0</v>
      </c>
      <c r="M25" s="5">
        <v>0</v>
      </c>
      <c r="N25" s="5">
        <v>0</v>
      </c>
      <c r="O25" s="5">
        <v>0</v>
      </c>
      <c r="P25" s="5">
        <v>0</v>
      </c>
      <c r="Q25" s="5">
        <v>0</v>
      </c>
      <c r="R25" s="5">
        <v>0</v>
      </c>
      <c r="S25" s="5">
        <v>0</v>
      </c>
    </row>
    <row r="26" spans="1:19" hidden="1" x14ac:dyDescent="0.35">
      <c r="A26" s="2" t="s">
        <v>2</v>
      </c>
      <c r="B26" s="1" t="s">
        <v>36</v>
      </c>
      <c r="C26" t="str">
        <f>VLOOKUP(B26,[2]Clothes!$B$5:$D$447,2, FALSE)</f>
        <v>Westcroft TC</v>
      </c>
      <c r="D26" t="str">
        <f>VLOOKUP(B26,[2]Clothes!$B$5:$D$447,3, FALSE)</f>
        <v>Aldi, Barnsdale Drive, Westcroft</v>
      </c>
      <c r="E26" s="5">
        <v>0</v>
      </c>
      <c r="F26" s="5">
        <v>0</v>
      </c>
      <c r="G26" s="5">
        <v>0</v>
      </c>
      <c r="H26" s="5">
        <v>0</v>
      </c>
      <c r="I26" s="5">
        <v>0</v>
      </c>
      <c r="J26" s="5">
        <v>0</v>
      </c>
      <c r="K26" s="5">
        <v>0</v>
      </c>
      <c r="L26" s="5">
        <v>0</v>
      </c>
      <c r="M26" s="5">
        <v>0</v>
      </c>
      <c r="N26" s="5">
        <v>0</v>
      </c>
      <c r="O26" s="5">
        <v>0</v>
      </c>
      <c r="P26" s="5">
        <v>0</v>
      </c>
      <c r="Q26" s="5">
        <v>0</v>
      </c>
      <c r="R26" s="5">
        <v>0</v>
      </c>
      <c r="S26" s="5">
        <v>0</v>
      </c>
    </row>
    <row r="27" spans="1:19" hidden="1" x14ac:dyDescent="0.35">
      <c r="A27" s="2" t="s">
        <v>2</v>
      </c>
      <c r="B27" s="1" t="s">
        <v>513</v>
      </c>
      <c r="C27" t="str">
        <f>VLOOKUP(B27,[2]Clothes!$B$5:$D$447,2, FALSE)</f>
        <v>Out of Centre</v>
      </c>
      <c r="D27" t="str">
        <f>VLOOKUP(B27,[2]Clothes!$B$5:$D$447,3, FALSE)</f>
        <v>OoC - Zone 2</v>
      </c>
      <c r="E27" s="5">
        <v>0</v>
      </c>
      <c r="F27" s="5">
        <v>0</v>
      </c>
      <c r="G27" s="5">
        <v>0</v>
      </c>
      <c r="H27" s="5">
        <v>0</v>
      </c>
      <c r="I27" s="5">
        <v>0</v>
      </c>
      <c r="J27" s="5">
        <v>0</v>
      </c>
      <c r="K27" s="5">
        <v>0</v>
      </c>
      <c r="L27" s="5">
        <v>0</v>
      </c>
      <c r="M27" s="5">
        <v>0</v>
      </c>
      <c r="N27" s="5">
        <v>0</v>
      </c>
      <c r="O27" s="5">
        <v>0</v>
      </c>
      <c r="P27" s="5">
        <v>0</v>
      </c>
      <c r="Q27" s="5">
        <v>0</v>
      </c>
      <c r="R27" s="5">
        <v>0</v>
      </c>
      <c r="S27" s="5">
        <v>0</v>
      </c>
    </row>
    <row r="28" spans="1:19" hidden="1" x14ac:dyDescent="0.35">
      <c r="A28" s="2" t="s">
        <v>2</v>
      </c>
      <c r="B28" s="1" t="s">
        <v>514</v>
      </c>
      <c r="C28" t="str">
        <f>VLOOKUP(B28,[2]Clothes!$B$5:$D$447,2, FALSE)</f>
        <v>Local Centres</v>
      </c>
      <c r="D28" t="str">
        <f>VLOOKUP(B28,[2]Clothes!$B$5:$D$447,3, FALSE)</f>
        <v>Furzton</v>
      </c>
      <c r="E28" s="5">
        <v>0</v>
      </c>
      <c r="F28" s="5">
        <v>0</v>
      </c>
      <c r="G28" s="5">
        <v>0</v>
      </c>
      <c r="H28" s="5">
        <v>0</v>
      </c>
      <c r="I28" s="5">
        <v>0</v>
      </c>
      <c r="J28" s="5">
        <v>0</v>
      </c>
      <c r="K28" s="5">
        <v>0</v>
      </c>
      <c r="L28" s="5">
        <v>0</v>
      </c>
      <c r="M28" s="5">
        <v>0</v>
      </c>
      <c r="N28" s="5">
        <v>0</v>
      </c>
      <c r="O28" s="5">
        <v>0</v>
      </c>
      <c r="P28" s="5">
        <v>0</v>
      </c>
      <c r="Q28" s="5">
        <v>0</v>
      </c>
      <c r="R28" s="5">
        <v>0</v>
      </c>
      <c r="S28" s="5">
        <v>0</v>
      </c>
    </row>
    <row r="29" spans="1:19" hidden="1" x14ac:dyDescent="0.35">
      <c r="A29" s="2" t="s">
        <v>2</v>
      </c>
      <c r="B29" s="1" t="s">
        <v>515</v>
      </c>
      <c r="C29" t="str">
        <f>VLOOKUP(B29,[2]Clothes!$B$5:$D$447,2, FALSE)</f>
        <v>Local Centres</v>
      </c>
      <c r="D29" t="str">
        <f>VLOOKUP(B29,[2]Clothes!$B$5:$D$447,3, FALSE)</f>
        <v>Grange Farm</v>
      </c>
      <c r="E29" s="5">
        <v>0</v>
      </c>
      <c r="F29" s="5">
        <v>0</v>
      </c>
      <c r="G29" s="5">
        <v>0</v>
      </c>
      <c r="H29" s="5">
        <v>0</v>
      </c>
      <c r="I29" s="5">
        <v>0</v>
      </c>
      <c r="J29" s="5">
        <v>0</v>
      </c>
      <c r="K29" s="5">
        <v>0</v>
      </c>
      <c r="L29" s="5">
        <v>0</v>
      </c>
      <c r="M29" s="5">
        <v>0</v>
      </c>
      <c r="N29" s="5">
        <v>0</v>
      </c>
      <c r="O29" s="5">
        <v>0</v>
      </c>
      <c r="P29" s="5">
        <v>0</v>
      </c>
      <c r="Q29" s="5">
        <v>0</v>
      </c>
      <c r="R29" s="5">
        <v>0</v>
      </c>
      <c r="S29" s="5">
        <v>0</v>
      </c>
    </row>
    <row r="30" spans="1:19" hidden="1" x14ac:dyDescent="0.35">
      <c r="A30" s="2" t="s">
        <v>2</v>
      </c>
      <c r="B30" s="1" t="s">
        <v>516</v>
      </c>
      <c r="C30" t="str">
        <f>VLOOKUP(B30,[2]Clothes!$B$5:$D$447,2, FALSE)</f>
        <v>Local Centres</v>
      </c>
      <c r="D30" t="str">
        <f>VLOOKUP(B30,[2]Clothes!$B$5:$D$447,3, FALSE)</f>
        <v>Shenley Church End</v>
      </c>
      <c r="E30" s="5">
        <v>0</v>
      </c>
      <c r="F30" s="5">
        <v>0</v>
      </c>
      <c r="G30" s="5">
        <v>0</v>
      </c>
      <c r="H30" s="5">
        <v>0</v>
      </c>
      <c r="I30" s="5">
        <v>0</v>
      </c>
      <c r="J30" s="5">
        <v>0</v>
      </c>
      <c r="K30" s="5">
        <v>0</v>
      </c>
      <c r="L30" s="5">
        <v>0</v>
      </c>
      <c r="M30" s="5">
        <v>0</v>
      </c>
      <c r="N30" s="5">
        <v>0</v>
      </c>
      <c r="O30" s="5">
        <v>0</v>
      </c>
      <c r="P30" s="5">
        <v>0</v>
      </c>
      <c r="Q30" s="5">
        <v>0</v>
      </c>
      <c r="R30" s="5">
        <v>0</v>
      </c>
      <c r="S30" s="5">
        <v>0</v>
      </c>
    </row>
    <row r="31" spans="1:19" hidden="1" x14ac:dyDescent="0.35">
      <c r="A31" s="2" t="s">
        <v>2</v>
      </c>
      <c r="B31" s="1" t="s">
        <v>517</v>
      </c>
      <c r="C31" t="str">
        <f>VLOOKUP(B31,[2]Clothes!$B$5:$D$447,2, FALSE)</f>
        <v>Local Centres</v>
      </c>
      <c r="D31" t="str">
        <f>VLOOKUP(B31,[2]Clothes!$B$5:$D$447,3, FALSE)</f>
        <v>Kingsmead</v>
      </c>
      <c r="E31" s="5">
        <v>0</v>
      </c>
      <c r="F31" s="5">
        <v>0</v>
      </c>
      <c r="G31" s="5">
        <v>0</v>
      </c>
      <c r="H31" s="5">
        <v>0</v>
      </c>
      <c r="I31" s="5">
        <v>0</v>
      </c>
      <c r="J31" s="5">
        <v>0</v>
      </c>
      <c r="K31" s="5">
        <v>0</v>
      </c>
      <c r="L31" s="5">
        <v>0</v>
      </c>
      <c r="M31" s="5">
        <v>0</v>
      </c>
      <c r="N31" s="5">
        <v>0</v>
      </c>
      <c r="O31" s="5">
        <v>0</v>
      </c>
      <c r="P31" s="5">
        <v>0</v>
      </c>
      <c r="Q31" s="5">
        <v>0</v>
      </c>
      <c r="R31" s="5">
        <v>0</v>
      </c>
      <c r="S31" s="5">
        <v>0</v>
      </c>
    </row>
    <row r="32" spans="1:19" hidden="1" x14ac:dyDescent="0.35">
      <c r="A32" s="2" t="s">
        <v>2</v>
      </c>
      <c r="B32" s="1" t="s">
        <v>41</v>
      </c>
      <c r="C32" t="str">
        <f>VLOOKUP(B32,[2]Clothes!$B$5:$D$447,2, FALSE)</f>
        <v>Westcroft TC</v>
      </c>
      <c r="D32" t="str">
        <f>VLOOKUP(B32,[2]Clothes!$B$5:$D$447,3, FALSE)</f>
        <v>Morrisons Superstore, Barnsdale Drive, Westcroft</v>
      </c>
      <c r="E32" s="5">
        <v>1.3509999999999999E-2</v>
      </c>
      <c r="F32" s="5">
        <v>0</v>
      </c>
      <c r="G32" s="5">
        <v>0.12712000000000001</v>
      </c>
      <c r="H32" s="5">
        <v>5.9490000000000001E-2</v>
      </c>
      <c r="I32" s="5">
        <v>0</v>
      </c>
      <c r="J32" s="5">
        <v>0</v>
      </c>
      <c r="K32" s="5">
        <v>1.576E-2</v>
      </c>
      <c r="L32" s="5">
        <v>0</v>
      </c>
      <c r="M32" s="5">
        <v>0</v>
      </c>
      <c r="N32" s="5">
        <v>0</v>
      </c>
      <c r="O32" s="5">
        <v>0</v>
      </c>
      <c r="P32" s="5">
        <v>0</v>
      </c>
      <c r="Q32" s="5">
        <v>0</v>
      </c>
      <c r="R32" s="5">
        <v>0</v>
      </c>
      <c r="S32" s="5">
        <v>0</v>
      </c>
    </row>
    <row r="33" spans="1:19" hidden="1" x14ac:dyDescent="0.35">
      <c r="A33" s="2" t="s">
        <v>2</v>
      </c>
      <c r="B33" s="1" t="s">
        <v>518</v>
      </c>
      <c r="C33" t="str">
        <f>VLOOKUP(B33,[2]Clothes!$B$5:$D$447,2, FALSE)</f>
        <v>Out of Centre</v>
      </c>
      <c r="D33" t="str">
        <f>VLOOKUP(B33,[2]Clothes!$B$5:$D$447,3, FALSE)</f>
        <v>OoC - Zone 2</v>
      </c>
      <c r="E33" s="5">
        <v>0</v>
      </c>
      <c r="F33" s="5">
        <v>0</v>
      </c>
      <c r="G33" s="5">
        <v>0</v>
      </c>
      <c r="H33" s="5">
        <v>0</v>
      </c>
      <c r="I33" s="5">
        <v>0</v>
      </c>
      <c r="J33" s="5">
        <v>0</v>
      </c>
      <c r="K33" s="5">
        <v>0</v>
      </c>
      <c r="L33" s="5">
        <v>0</v>
      </c>
      <c r="M33" s="5">
        <v>0</v>
      </c>
      <c r="N33" s="5">
        <v>0</v>
      </c>
      <c r="O33" s="5">
        <v>0</v>
      </c>
      <c r="P33" s="5">
        <v>0</v>
      </c>
      <c r="Q33" s="5">
        <v>0</v>
      </c>
      <c r="R33" s="5">
        <v>0</v>
      </c>
      <c r="S33" s="5">
        <v>0</v>
      </c>
    </row>
    <row r="34" spans="1:19" hidden="1" x14ac:dyDescent="0.35">
      <c r="A34" s="2" t="s">
        <v>2</v>
      </c>
      <c r="B34" s="1" t="s">
        <v>44</v>
      </c>
      <c r="C34" t="str">
        <f>VLOOKUP(B34,[2]Clothes!$B$5:$D$447,2, FALSE)</f>
        <v>Local Centres</v>
      </c>
      <c r="D34" t="str">
        <f>VLOOKUP(B34,[2]Clothes!$B$5:$D$447,3, FALSE)</f>
        <v>Shenley Church End LC - Sainsbury's Superstore, Engaine Drive</v>
      </c>
      <c r="E34" s="5">
        <v>1.873E-2</v>
      </c>
      <c r="F34" s="5">
        <v>0</v>
      </c>
      <c r="G34" s="5">
        <v>0.17552999999999999</v>
      </c>
      <c r="H34" s="5">
        <v>1.1990000000000001E-2</v>
      </c>
      <c r="I34" s="5">
        <v>0</v>
      </c>
      <c r="J34" s="5">
        <v>0</v>
      </c>
      <c r="K34" s="5">
        <v>0.13084999999999999</v>
      </c>
      <c r="L34" s="5">
        <v>0</v>
      </c>
      <c r="M34" s="5">
        <v>0</v>
      </c>
      <c r="N34" s="5">
        <v>0</v>
      </c>
      <c r="O34" s="5">
        <v>0</v>
      </c>
      <c r="P34" s="5">
        <v>0</v>
      </c>
      <c r="Q34" s="5">
        <v>0</v>
      </c>
      <c r="R34" s="5">
        <v>0</v>
      </c>
      <c r="S34" s="5">
        <v>0</v>
      </c>
    </row>
    <row r="35" spans="1:19" hidden="1" x14ac:dyDescent="0.35">
      <c r="A35" s="2" t="s">
        <v>2</v>
      </c>
      <c r="B35" s="1" t="s">
        <v>519</v>
      </c>
      <c r="C35" t="str">
        <f>VLOOKUP(B35,[2]Clothes!$B$5:$D$447,2, FALSE)</f>
        <v>Local Centres</v>
      </c>
      <c r="D35" t="str">
        <f>VLOOKUP(B35,[2]Clothes!$B$5:$D$447,3, FALSE)</f>
        <v>Shenley Brook End</v>
      </c>
      <c r="E35" s="5">
        <v>0</v>
      </c>
      <c r="F35" s="5">
        <v>0</v>
      </c>
      <c r="G35" s="5">
        <v>0</v>
      </c>
      <c r="H35" s="5">
        <v>0</v>
      </c>
      <c r="I35" s="5">
        <v>0</v>
      </c>
      <c r="J35" s="5">
        <v>0</v>
      </c>
      <c r="K35" s="5">
        <v>0</v>
      </c>
      <c r="L35" s="5">
        <v>0</v>
      </c>
      <c r="M35" s="5">
        <v>0</v>
      </c>
      <c r="N35" s="5">
        <v>0</v>
      </c>
      <c r="O35" s="5">
        <v>0</v>
      </c>
      <c r="P35" s="5">
        <v>0</v>
      </c>
      <c r="Q35" s="5">
        <v>0</v>
      </c>
      <c r="R35" s="5">
        <v>0</v>
      </c>
      <c r="S35" s="5">
        <v>0</v>
      </c>
    </row>
    <row r="36" spans="1:19" hidden="1" x14ac:dyDescent="0.35">
      <c r="A36" s="2" t="s">
        <v>2</v>
      </c>
      <c r="B36" s="1" t="s">
        <v>520</v>
      </c>
      <c r="C36" t="str">
        <f>VLOOKUP(B36,[2]Clothes!$B$5:$D$447,2, FALSE)</f>
        <v>Local Centres</v>
      </c>
      <c r="D36" t="str">
        <f>VLOOKUP(B36,[2]Clothes!$B$5:$D$447,3, FALSE)</f>
        <v>Shenley Church End</v>
      </c>
      <c r="E36" s="5">
        <v>0</v>
      </c>
      <c r="F36" s="5">
        <v>0</v>
      </c>
      <c r="G36" s="5">
        <v>0</v>
      </c>
      <c r="H36" s="5">
        <v>0</v>
      </c>
      <c r="I36" s="5">
        <v>0</v>
      </c>
      <c r="J36" s="5">
        <v>0</v>
      </c>
      <c r="K36" s="5">
        <v>0</v>
      </c>
      <c r="L36" s="5">
        <v>0</v>
      </c>
      <c r="M36" s="5">
        <v>0</v>
      </c>
      <c r="N36" s="5">
        <v>0</v>
      </c>
      <c r="O36" s="5">
        <v>0</v>
      </c>
      <c r="P36" s="5">
        <v>0</v>
      </c>
      <c r="Q36" s="5">
        <v>0</v>
      </c>
      <c r="R36" s="5">
        <v>0</v>
      </c>
      <c r="S36" s="5">
        <v>0</v>
      </c>
    </row>
    <row r="37" spans="1:19" hidden="1" x14ac:dyDescent="0.35">
      <c r="A37" s="2" t="s">
        <v>2</v>
      </c>
      <c r="B37" s="1" t="s">
        <v>521</v>
      </c>
      <c r="C37" t="str">
        <f>VLOOKUP(B37,[2]Clothes!$B$5:$D$447,2, FALSE)</f>
        <v>Out of Centre</v>
      </c>
      <c r="D37" t="str">
        <f>VLOOKUP(B37,[2]Clothes!$B$5:$D$447,3, FALSE)</f>
        <v>OoC - Zone 2</v>
      </c>
      <c r="E37" s="5">
        <v>0</v>
      </c>
      <c r="F37" s="5">
        <v>0</v>
      </c>
      <c r="G37" s="5">
        <v>0</v>
      </c>
      <c r="H37" s="5">
        <v>0</v>
      </c>
      <c r="I37" s="5">
        <v>0</v>
      </c>
      <c r="J37" s="5">
        <v>0</v>
      </c>
      <c r="K37" s="5">
        <v>0</v>
      </c>
      <c r="L37" s="5">
        <v>0</v>
      </c>
      <c r="M37" s="5">
        <v>0</v>
      </c>
      <c r="N37" s="5">
        <v>0</v>
      </c>
      <c r="O37" s="5">
        <v>0</v>
      </c>
      <c r="P37" s="5">
        <v>0</v>
      </c>
      <c r="Q37" s="5">
        <v>0</v>
      </c>
      <c r="R37" s="5">
        <v>0</v>
      </c>
      <c r="S37" s="5">
        <v>0</v>
      </c>
    </row>
    <row r="38" spans="1:19" hidden="1" x14ac:dyDescent="0.35">
      <c r="A38" s="2" t="s">
        <v>2</v>
      </c>
      <c r="B38" s="1" t="s">
        <v>522</v>
      </c>
      <c r="C38" t="str">
        <f>VLOOKUP(B38,[2]Clothes!$B$5:$D$447,2, FALSE)</f>
        <v>Out of Centre</v>
      </c>
      <c r="D38" t="str">
        <f>VLOOKUP(B38,[2]Clothes!$B$5:$D$447,3, FALSE)</f>
        <v>OoC - Zone 2</v>
      </c>
      <c r="E38" s="5">
        <v>0</v>
      </c>
      <c r="F38" s="5">
        <v>0</v>
      </c>
      <c r="G38" s="5">
        <v>0</v>
      </c>
      <c r="H38" s="5">
        <v>0</v>
      </c>
      <c r="I38" s="5">
        <v>0</v>
      </c>
      <c r="J38" s="5">
        <v>0</v>
      </c>
      <c r="K38" s="5">
        <v>0</v>
      </c>
      <c r="L38" s="5">
        <v>0</v>
      </c>
      <c r="M38" s="5">
        <v>0</v>
      </c>
      <c r="N38" s="5">
        <v>0</v>
      </c>
      <c r="O38" s="5">
        <v>0</v>
      </c>
      <c r="P38" s="5">
        <v>0</v>
      </c>
      <c r="Q38" s="5">
        <v>0</v>
      </c>
      <c r="R38" s="5">
        <v>0</v>
      </c>
      <c r="S38" s="5">
        <v>0</v>
      </c>
    </row>
    <row r="39" spans="1:19" hidden="1" x14ac:dyDescent="0.35">
      <c r="A39" s="2" t="s">
        <v>2</v>
      </c>
      <c r="B39" s="1" t="s">
        <v>523</v>
      </c>
      <c r="C39" t="str">
        <f>VLOOKUP(B39,[2]Clothes!$B$5:$D$447,2, FALSE)</f>
        <v>Local Centres</v>
      </c>
      <c r="D39" t="str">
        <f>VLOOKUP(B39,[2]Clothes!$B$5:$D$447,3, FALSE)</f>
        <v>Tattenhoe Park</v>
      </c>
      <c r="E39" s="5">
        <v>0</v>
      </c>
      <c r="F39" s="5">
        <v>0</v>
      </c>
      <c r="G39" s="5">
        <v>0</v>
      </c>
      <c r="H39" s="5">
        <v>0</v>
      </c>
      <c r="I39" s="5">
        <v>0</v>
      </c>
      <c r="J39" s="5">
        <v>0</v>
      </c>
      <c r="K39" s="5">
        <v>0</v>
      </c>
      <c r="L39" s="5">
        <v>0</v>
      </c>
      <c r="M39" s="5">
        <v>0</v>
      </c>
      <c r="N39" s="5">
        <v>0</v>
      </c>
      <c r="O39" s="5">
        <v>0</v>
      </c>
      <c r="P39" s="5">
        <v>0</v>
      </c>
      <c r="Q39" s="5">
        <v>0</v>
      </c>
      <c r="R39" s="5">
        <v>0</v>
      </c>
      <c r="S39" s="5">
        <v>0</v>
      </c>
    </row>
    <row r="40" spans="1:19" hidden="1" x14ac:dyDescent="0.35">
      <c r="A40" s="2" t="s">
        <v>2</v>
      </c>
      <c r="B40" s="1" t="s">
        <v>524</v>
      </c>
      <c r="C40" t="str">
        <f>VLOOKUP(B40,[2]Clothes!$B$5:$D$447,2, FALSE)</f>
        <v>Westcroft TC</v>
      </c>
      <c r="D40" t="str">
        <f>VLOOKUP(B40,[2]Clothes!$B$5:$D$447,3, FALSE)</f>
        <v>Westcroft TC - Other in Centre</v>
      </c>
      <c r="E40" s="5">
        <v>6.2E-4</v>
      </c>
      <c r="F40" s="5">
        <v>0</v>
      </c>
      <c r="G40" s="5">
        <v>0</v>
      </c>
      <c r="H40" s="5">
        <v>0</v>
      </c>
      <c r="I40" s="5">
        <v>0</v>
      </c>
      <c r="J40" s="5">
        <v>0</v>
      </c>
      <c r="K40" s="5">
        <v>1.576E-2</v>
      </c>
      <c r="L40" s="5">
        <v>0</v>
      </c>
      <c r="M40" s="5">
        <v>0</v>
      </c>
      <c r="N40" s="5">
        <v>0</v>
      </c>
      <c r="O40" s="5">
        <v>0</v>
      </c>
      <c r="P40" s="5">
        <v>0</v>
      </c>
      <c r="Q40" s="5">
        <v>0</v>
      </c>
      <c r="R40" s="5">
        <v>0</v>
      </c>
      <c r="S40" s="5">
        <v>0</v>
      </c>
    </row>
    <row r="41" spans="1:19" hidden="1" x14ac:dyDescent="0.35">
      <c r="A41" s="2" t="s">
        <v>2</v>
      </c>
      <c r="B41" s="1" t="s">
        <v>525</v>
      </c>
      <c r="C41" t="str">
        <f>VLOOKUP(B41,[2]Clothes!$B$5:$D$447,2, FALSE)</f>
        <v>Westcroft TC</v>
      </c>
      <c r="D41" t="str">
        <f>VLOOKUP(B41,[2]Clothes!$B$5:$D$447,3, FALSE)</f>
        <v>Westcroft TC - Other in Centre</v>
      </c>
      <c r="E41" s="5">
        <v>1.0019999999999999E-2</v>
      </c>
      <c r="F41" s="5">
        <v>0</v>
      </c>
      <c r="G41" s="5">
        <v>0</v>
      </c>
      <c r="H41" s="5">
        <v>3.0710000000000001E-2</v>
      </c>
      <c r="I41" s="5">
        <v>0</v>
      </c>
      <c r="J41" s="5">
        <v>0</v>
      </c>
      <c r="K41" s="5">
        <v>0</v>
      </c>
      <c r="L41" s="5">
        <v>0</v>
      </c>
      <c r="M41" s="5">
        <v>7.2959999999999997E-2</v>
      </c>
      <c r="N41" s="5">
        <v>0</v>
      </c>
      <c r="O41" s="5">
        <v>0</v>
      </c>
      <c r="P41" s="5">
        <v>0</v>
      </c>
      <c r="Q41" s="5">
        <v>0</v>
      </c>
      <c r="R41" s="5">
        <v>0</v>
      </c>
      <c r="S41" s="5">
        <v>0</v>
      </c>
    </row>
    <row r="42" spans="1:19" hidden="1" x14ac:dyDescent="0.35">
      <c r="A42" s="2" t="s">
        <v>2</v>
      </c>
      <c r="B42" s="1" t="s">
        <v>526</v>
      </c>
      <c r="C42" t="str">
        <f>VLOOKUP(B42,[2]Clothes!$B$5:$D$447,2, FALSE)</f>
        <v>Local Centres</v>
      </c>
      <c r="D42" t="str">
        <f>VLOOKUP(B42,[2]Clothes!$B$5:$D$447,3, FALSE)</f>
        <v>Far Bletchley</v>
      </c>
      <c r="E42" s="5">
        <v>0</v>
      </c>
      <c r="F42" s="5">
        <v>0</v>
      </c>
      <c r="G42" s="5">
        <v>0</v>
      </c>
      <c r="H42" s="5">
        <v>0</v>
      </c>
      <c r="I42" s="5">
        <v>0</v>
      </c>
      <c r="J42" s="5">
        <v>0</v>
      </c>
      <c r="K42" s="5">
        <v>0</v>
      </c>
      <c r="L42" s="5">
        <v>0</v>
      </c>
      <c r="M42" s="5">
        <v>0</v>
      </c>
      <c r="N42" s="5">
        <v>0</v>
      </c>
      <c r="O42" s="5">
        <v>0</v>
      </c>
      <c r="P42" s="5">
        <v>0</v>
      </c>
      <c r="Q42" s="5">
        <v>0</v>
      </c>
      <c r="R42" s="5">
        <v>0</v>
      </c>
      <c r="S42" s="5">
        <v>0</v>
      </c>
    </row>
    <row r="43" spans="1:19" hidden="1" x14ac:dyDescent="0.35">
      <c r="A43" s="2" t="s">
        <v>3</v>
      </c>
      <c r="B43" s="1" t="s">
        <v>48</v>
      </c>
      <c r="C43" t="str">
        <f>VLOOKUP(B43,[2]Clothes!$B$5:$D$447,2, FALSE)</f>
        <v>Central Milton Keynes</v>
      </c>
      <c r="D43" t="str">
        <f>VLOOKUP(B43,[2]Clothes!$B$5:$D$447,3, FALSE)</f>
        <v>Aldi, The Place Retail Park, Milton Keynes</v>
      </c>
      <c r="E43" s="5">
        <v>0</v>
      </c>
      <c r="F43" s="5">
        <v>0</v>
      </c>
      <c r="G43" s="5">
        <v>0</v>
      </c>
      <c r="H43" s="5">
        <v>0</v>
      </c>
      <c r="I43" s="5">
        <v>0</v>
      </c>
      <c r="J43" s="5">
        <v>0</v>
      </c>
      <c r="K43" s="5">
        <v>0</v>
      </c>
      <c r="L43" s="5">
        <v>0</v>
      </c>
      <c r="M43" s="5">
        <v>0</v>
      </c>
      <c r="N43" s="5">
        <v>0</v>
      </c>
      <c r="O43" s="5">
        <v>0</v>
      </c>
      <c r="P43" s="5">
        <v>0</v>
      </c>
      <c r="Q43" s="5">
        <v>0</v>
      </c>
      <c r="R43" s="5">
        <v>0</v>
      </c>
      <c r="S43" s="5">
        <v>0</v>
      </c>
    </row>
    <row r="44" spans="1:19" hidden="1" x14ac:dyDescent="0.35">
      <c r="A44" s="2" t="s">
        <v>3</v>
      </c>
      <c r="B44" s="1" t="s">
        <v>527</v>
      </c>
      <c r="C44" t="str">
        <f>VLOOKUP(B44,[2]Clothes!$B$5:$D$447,2, FALSE)</f>
        <v>Central Milton Keynes</v>
      </c>
      <c r="D44" t="str">
        <f>VLOOKUP(B44,[2]Clothes!$B$5:$D$447,3, FALSE)</f>
        <v>Central Milton Keynes - Other in Centre</v>
      </c>
      <c r="E44" s="5">
        <v>0</v>
      </c>
      <c r="F44" s="5">
        <v>0</v>
      </c>
      <c r="G44" s="5">
        <v>0</v>
      </c>
      <c r="H44" s="5">
        <v>0</v>
      </c>
      <c r="I44" s="5">
        <v>0</v>
      </c>
      <c r="J44" s="5">
        <v>0</v>
      </c>
      <c r="K44" s="5">
        <v>0</v>
      </c>
      <c r="L44" s="5">
        <v>0</v>
      </c>
      <c r="M44" s="5">
        <v>0</v>
      </c>
      <c r="N44" s="5">
        <v>0</v>
      </c>
      <c r="O44" s="5">
        <v>0</v>
      </c>
      <c r="P44" s="5">
        <v>0</v>
      </c>
      <c r="Q44" s="5">
        <v>0</v>
      </c>
      <c r="R44" s="5">
        <v>0</v>
      </c>
      <c r="S44" s="5">
        <v>0</v>
      </c>
    </row>
    <row r="45" spans="1:19" hidden="1" x14ac:dyDescent="0.35">
      <c r="A45" s="2" t="s">
        <v>3</v>
      </c>
      <c r="B45" s="1" t="s">
        <v>528</v>
      </c>
      <c r="C45" t="str">
        <f>VLOOKUP(B45,[2]Clothes!$B$5:$D$447,2, FALSE)</f>
        <v>Local Centres</v>
      </c>
      <c r="D45" t="str">
        <f>VLOOKUP(B45,[2]Clothes!$B$5:$D$447,3, FALSE)</f>
        <v>Beanhill</v>
      </c>
      <c r="E45" s="5">
        <v>0</v>
      </c>
      <c r="F45" s="5">
        <v>0</v>
      </c>
      <c r="G45" s="5">
        <v>0</v>
      </c>
      <c r="H45" s="5">
        <v>0</v>
      </c>
      <c r="I45" s="5">
        <v>0</v>
      </c>
      <c r="J45" s="5">
        <v>0</v>
      </c>
      <c r="K45" s="5">
        <v>0</v>
      </c>
      <c r="L45" s="5">
        <v>0</v>
      </c>
      <c r="M45" s="5">
        <v>0</v>
      </c>
      <c r="N45" s="5">
        <v>0</v>
      </c>
      <c r="O45" s="5">
        <v>0</v>
      </c>
      <c r="P45" s="5">
        <v>0</v>
      </c>
      <c r="Q45" s="5">
        <v>0</v>
      </c>
      <c r="R45" s="5">
        <v>0</v>
      </c>
      <c r="S45" s="5">
        <v>0</v>
      </c>
    </row>
    <row r="46" spans="1:19" hidden="1" x14ac:dyDescent="0.35">
      <c r="A46" s="2" t="s">
        <v>3</v>
      </c>
      <c r="B46" s="1" t="s">
        <v>529</v>
      </c>
      <c r="C46" t="str">
        <f>VLOOKUP(B46,[2]Clothes!$B$5:$D$447,2, FALSE)</f>
        <v>Local Centres</v>
      </c>
      <c r="D46" t="str">
        <f>VLOOKUP(B46,[2]Clothes!$B$5:$D$447,3, FALSE)</f>
        <v>Fishermead</v>
      </c>
      <c r="E46" s="5">
        <v>0</v>
      </c>
      <c r="F46" s="5">
        <v>0</v>
      </c>
      <c r="G46" s="5">
        <v>0</v>
      </c>
      <c r="H46" s="5">
        <v>0</v>
      </c>
      <c r="I46" s="5">
        <v>0</v>
      </c>
      <c r="J46" s="5">
        <v>0</v>
      </c>
      <c r="K46" s="5">
        <v>0</v>
      </c>
      <c r="L46" s="5">
        <v>0</v>
      </c>
      <c r="M46" s="5">
        <v>0</v>
      </c>
      <c r="N46" s="5">
        <v>0</v>
      </c>
      <c r="O46" s="5">
        <v>0</v>
      </c>
      <c r="P46" s="5">
        <v>0</v>
      </c>
      <c r="Q46" s="5">
        <v>0</v>
      </c>
      <c r="R46" s="5">
        <v>0</v>
      </c>
      <c r="S46" s="5">
        <v>0</v>
      </c>
    </row>
    <row r="47" spans="1:19" hidden="1" x14ac:dyDescent="0.35">
      <c r="A47" s="2" t="s">
        <v>3</v>
      </c>
      <c r="B47" s="1" t="s">
        <v>530</v>
      </c>
      <c r="C47" t="str">
        <f>VLOOKUP(B47,[2]Clothes!$B$5:$D$447,2, FALSE)</f>
        <v>Central Milton Keynes</v>
      </c>
      <c r="D47" t="str">
        <f>VLOOKUP(B47,[2]Clothes!$B$5:$D$447,3, FALSE)</f>
        <v>Central Milton Keynes - Other in Centre</v>
      </c>
      <c r="E47" s="5">
        <v>0</v>
      </c>
      <c r="F47" s="5">
        <v>0</v>
      </c>
      <c r="G47" s="5">
        <v>0</v>
      </c>
      <c r="H47" s="5">
        <v>0</v>
      </c>
      <c r="I47" s="5">
        <v>0</v>
      </c>
      <c r="J47" s="5">
        <v>0</v>
      </c>
      <c r="K47" s="5">
        <v>0</v>
      </c>
      <c r="L47" s="5">
        <v>0</v>
      </c>
      <c r="M47" s="5">
        <v>0</v>
      </c>
      <c r="N47" s="5">
        <v>0</v>
      </c>
      <c r="O47" s="5">
        <v>0</v>
      </c>
      <c r="P47" s="5">
        <v>0</v>
      </c>
      <c r="Q47" s="5">
        <v>0</v>
      </c>
      <c r="R47" s="5">
        <v>0</v>
      </c>
      <c r="S47" s="5">
        <v>0</v>
      </c>
    </row>
    <row r="48" spans="1:19" hidden="1" x14ac:dyDescent="0.35">
      <c r="A48" s="2" t="s">
        <v>3</v>
      </c>
      <c r="B48" s="1" t="s">
        <v>53</v>
      </c>
      <c r="C48" t="str">
        <f>VLOOKUP(B48,[2]Clothes!$B$5:$D$447,2, FALSE)</f>
        <v>Local Centres</v>
      </c>
      <c r="D48" t="str">
        <f>VLOOKUP(B48,[2]Clothes!$B$5:$D$447,3, FALSE)</f>
        <v>Oldbrook LC</v>
      </c>
      <c r="E48" s="5">
        <v>0</v>
      </c>
      <c r="F48" s="5">
        <v>0</v>
      </c>
      <c r="G48" s="5">
        <v>0</v>
      </c>
      <c r="H48" s="5">
        <v>0</v>
      </c>
      <c r="I48" s="5">
        <v>0</v>
      </c>
      <c r="J48" s="5">
        <v>0</v>
      </c>
      <c r="K48" s="5">
        <v>0</v>
      </c>
      <c r="L48" s="5">
        <v>0</v>
      </c>
      <c r="M48" s="5">
        <v>0</v>
      </c>
      <c r="N48" s="5">
        <v>0</v>
      </c>
      <c r="O48" s="5">
        <v>0</v>
      </c>
      <c r="P48" s="5">
        <v>0</v>
      </c>
      <c r="Q48" s="5">
        <v>0</v>
      </c>
      <c r="R48" s="5">
        <v>0</v>
      </c>
      <c r="S48" s="5">
        <v>0</v>
      </c>
    </row>
    <row r="49" spans="1:19" x14ac:dyDescent="0.35">
      <c r="A49" s="2" t="s">
        <v>3</v>
      </c>
      <c r="B49" s="1" t="s">
        <v>531</v>
      </c>
      <c r="C49" t="str">
        <f>VLOOKUP(B49,[2]Clothes!$B$5:$D$447,2, FALSE)</f>
        <v>Out of Centre</v>
      </c>
      <c r="D49" t="s">
        <v>2366</v>
      </c>
      <c r="E49" s="5">
        <v>0</v>
      </c>
      <c r="F49" s="5">
        <v>0</v>
      </c>
      <c r="G49" s="5">
        <v>0</v>
      </c>
      <c r="H49" s="5">
        <v>0</v>
      </c>
      <c r="I49" s="5">
        <v>0</v>
      </c>
      <c r="J49" s="5">
        <v>0</v>
      </c>
      <c r="K49" s="5">
        <v>0</v>
      </c>
      <c r="L49" s="5">
        <v>0</v>
      </c>
      <c r="M49" s="5">
        <v>0</v>
      </c>
      <c r="N49" s="5">
        <v>0</v>
      </c>
      <c r="O49" s="5">
        <v>0</v>
      </c>
      <c r="P49" s="5">
        <v>0</v>
      </c>
      <c r="Q49" s="5">
        <v>0</v>
      </c>
      <c r="R49" s="5">
        <v>0</v>
      </c>
      <c r="S49" s="5">
        <v>0</v>
      </c>
    </row>
    <row r="50" spans="1:19" hidden="1" x14ac:dyDescent="0.35">
      <c r="A50" s="2" t="s">
        <v>3</v>
      </c>
      <c r="B50" s="1" t="s">
        <v>56</v>
      </c>
      <c r="C50" t="str">
        <f>VLOOKUP(B50,[2]Clothes!$B$5:$D$447,2, FALSE)</f>
        <v>Central Milton Keynes</v>
      </c>
      <c r="D50" t="str">
        <f>VLOOKUP(B50,[2]Clothes!$B$5:$D$447,3, FALSE)</f>
        <v>Central Milton Keynes - Other in Centre</v>
      </c>
      <c r="E50" s="5">
        <v>0</v>
      </c>
      <c r="F50" s="5">
        <v>0</v>
      </c>
      <c r="G50" s="5">
        <v>0</v>
      </c>
      <c r="H50" s="5">
        <v>0</v>
      </c>
      <c r="I50" s="5">
        <v>0</v>
      </c>
      <c r="J50" s="5">
        <v>0</v>
      </c>
      <c r="K50" s="5">
        <v>0</v>
      </c>
      <c r="L50" s="5">
        <v>0</v>
      </c>
      <c r="M50" s="5">
        <v>0</v>
      </c>
      <c r="N50" s="5">
        <v>0</v>
      </c>
      <c r="O50" s="5">
        <v>0</v>
      </c>
      <c r="P50" s="5">
        <v>0</v>
      </c>
      <c r="Q50" s="5">
        <v>0</v>
      </c>
      <c r="R50" s="5">
        <v>0</v>
      </c>
      <c r="S50" s="5">
        <v>0</v>
      </c>
    </row>
    <row r="51" spans="1:19" hidden="1" x14ac:dyDescent="0.35">
      <c r="A51" s="2" t="s">
        <v>3</v>
      </c>
      <c r="B51" s="1" t="s">
        <v>532</v>
      </c>
      <c r="C51" t="str">
        <f>VLOOKUP(B51,[2]Clothes!$B$5:$D$447,2, FALSE)</f>
        <v>Central Milton Keynes</v>
      </c>
      <c r="D51" t="str">
        <f>VLOOKUP(B51,[2]Clothes!$B$5:$D$447,3, FALSE)</f>
        <v>Central Milton Keynes - Other in Centre</v>
      </c>
      <c r="E51" s="5">
        <v>0</v>
      </c>
      <c r="F51" s="5">
        <v>0</v>
      </c>
      <c r="G51" s="5">
        <v>0</v>
      </c>
      <c r="H51" s="5">
        <v>0</v>
      </c>
      <c r="I51" s="5">
        <v>0</v>
      </c>
      <c r="J51" s="5">
        <v>0</v>
      </c>
      <c r="K51" s="5">
        <v>0</v>
      </c>
      <c r="L51" s="5">
        <v>0</v>
      </c>
      <c r="M51" s="5">
        <v>0</v>
      </c>
      <c r="N51" s="5">
        <v>0</v>
      </c>
      <c r="O51" s="5">
        <v>0</v>
      </c>
      <c r="P51" s="5">
        <v>0</v>
      </c>
      <c r="Q51" s="5">
        <v>0</v>
      </c>
      <c r="R51" s="5">
        <v>0</v>
      </c>
      <c r="S51" s="5">
        <v>0</v>
      </c>
    </row>
    <row r="52" spans="1:19" hidden="1" x14ac:dyDescent="0.35">
      <c r="A52" s="2" t="s">
        <v>3</v>
      </c>
      <c r="B52" s="1" t="s">
        <v>533</v>
      </c>
      <c r="C52" t="str">
        <f>VLOOKUP(B52,[2]Clothes!$B$5:$D$447,2, FALSE)</f>
        <v>Central Milton Keynes</v>
      </c>
      <c r="D52" t="str">
        <f>VLOOKUP(B52,[2]Clothes!$B$5:$D$447,3, FALSE)</f>
        <v>Milton Keynes City Centre (including The Centre MK &amp; Intu Milton Keynes)</v>
      </c>
      <c r="E52" s="5">
        <v>0.24209</v>
      </c>
      <c r="F52" s="5">
        <v>0.24504999999999999</v>
      </c>
      <c r="G52" s="5">
        <v>0.47287000000000001</v>
      </c>
      <c r="H52" s="5">
        <v>0.43637999999999999</v>
      </c>
      <c r="I52" s="5">
        <v>0.12878999999999999</v>
      </c>
      <c r="J52" s="5">
        <v>0.37806000000000001</v>
      </c>
      <c r="K52" s="5">
        <v>0.49807000000000001</v>
      </c>
      <c r="L52" s="5">
        <v>0.29479</v>
      </c>
      <c r="M52" s="5">
        <v>0.26895000000000002</v>
      </c>
      <c r="N52" s="5">
        <v>0.29122999999999999</v>
      </c>
      <c r="O52" s="5">
        <v>0.21634999999999999</v>
      </c>
      <c r="P52" s="5">
        <v>0.13186999999999999</v>
      </c>
      <c r="Q52" s="5">
        <v>0.18991</v>
      </c>
      <c r="R52" s="5">
        <v>0.12331</v>
      </c>
      <c r="S52" s="5">
        <v>0.11524</v>
      </c>
    </row>
    <row r="53" spans="1:19" hidden="1" x14ac:dyDescent="0.35">
      <c r="A53" s="2" t="s">
        <v>3</v>
      </c>
      <c r="B53" s="1" t="s">
        <v>58</v>
      </c>
      <c r="C53" t="str">
        <f>VLOOKUP(B53,[2]Clothes!$B$5:$D$447,2, FALSE)</f>
        <v>Central Milton Keynes</v>
      </c>
      <c r="D53" t="str">
        <f>VLOOKUP(B53,[2]Clothes!$B$5:$D$447,3, FALSE)</f>
        <v>Morrisons Superstore, Elder Gate, Westcroft</v>
      </c>
      <c r="E53" s="5">
        <v>0</v>
      </c>
      <c r="F53" s="5">
        <v>0</v>
      </c>
      <c r="G53" s="5">
        <v>0</v>
      </c>
      <c r="H53" s="5">
        <v>0</v>
      </c>
      <c r="I53" s="5">
        <v>0</v>
      </c>
      <c r="J53" s="5">
        <v>0</v>
      </c>
      <c r="K53" s="5">
        <v>0</v>
      </c>
      <c r="L53" s="5">
        <v>0</v>
      </c>
      <c r="M53" s="5">
        <v>0</v>
      </c>
      <c r="N53" s="5">
        <v>0</v>
      </c>
      <c r="O53" s="5">
        <v>0</v>
      </c>
      <c r="P53" s="5">
        <v>0</v>
      </c>
      <c r="Q53" s="5">
        <v>0</v>
      </c>
      <c r="R53" s="5">
        <v>0</v>
      </c>
      <c r="S53" s="5">
        <v>0</v>
      </c>
    </row>
    <row r="54" spans="1:19" hidden="1" x14ac:dyDescent="0.35">
      <c r="A54" s="2" t="s">
        <v>3</v>
      </c>
      <c r="B54" s="1" t="s">
        <v>534</v>
      </c>
      <c r="C54" t="str">
        <f>VLOOKUP(B54,[2]Clothes!$B$5:$D$447,2, FALSE)</f>
        <v>Local Centres</v>
      </c>
      <c r="D54" t="str">
        <f>VLOOKUP(B54,[2]Clothes!$B$5:$D$447,3, FALSE)</f>
        <v>Netherfield</v>
      </c>
      <c r="E54" s="5">
        <v>0</v>
      </c>
      <c r="F54" s="5">
        <v>0</v>
      </c>
      <c r="G54" s="5">
        <v>0</v>
      </c>
      <c r="H54" s="5">
        <v>0</v>
      </c>
      <c r="I54" s="5">
        <v>0</v>
      </c>
      <c r="J54" s="5">
        <v>0</v>
      </c>
      <c r="K54" s="5">
        <v>0</v>
      </c>
      <c r="L54" s="5">
        <v>0</v>
      </c>
      <c r="M54" s="5">
        <v>0</v>
      </c>
      <c r="N54" s="5">
        <v>0</v>
      </c>
      <c r="O54" s="5">
        <v>0</v>
      </c>
      <c r="P54" s="5">
        <v>0</v>
      </c>
      <c r="Q54" s="5">
        <v>0</v>
      </c>
      <c r="R54" s="5">
        <v>0</v>
      </c>
      <c r="S54" s="5">
        <v>0</v>
      </c>
    </row>
    <row r="55" spans="1:19" x14ac:dyDescent="0.35">
      <c r="A55" s="2" t="s">
        <v>3</v>
      </c>
      <c r="B55" s="1" t="s">
        <v>535</v>
      </c>
      <c r="C55" t="str">
        <f>VLOOKUP(B55,[2]Clothes!$B$5:$D$447,2, FALSE)</f>
        <v>Out of Centre</v>
      </c>
      <c r="D55" t="s">
        <v>2365</v>
      </c>
      <c r="E55" s="5">
        <v>5.9999999999999995E-4</v>
      </c>
      <c r="F55" s="5">
        <v>0</v>
      </c>
      <c r="G55" s="5">
        <v>0</v>
      </c>
      <c r="H55" s="5">
        <v>0</v>
      </c>
      <c r="I55" s="5">
        <v>0</v>
      </c>
      <c r="J55" s="5">
        <v>0</v>
      </c>
      <c r="K55" s="5">
        <v>0</v>
      </c>
      <c r="L55" s="5">
        <v>1.3899999999999999E-2</v>
      </c>
      <c r="M55" s="5">
        <v>0</v>
      </c>
      <c r="N55" s="5">
        <v>0</v>
      </c>
      <c r="O55" s="5">
        <v>0</v>
      </c>
      <c r="P55" s="5">
        <v>0</v>
      </c>
      <c r="Q55" s="5">
        <v>0</v>
      </c>
      <c r="R55" s="5">
        <v>0</v>
      </c>
      <c r="S55" s="5">
        <v>0</v>
      </c>
    </row>
    <row r="56" spans="1:19" hidden="1" x14ac:dyDescent="0.35">
      <c r="A56" s="2" t="s">
        <v>3</v>
      </c>
      <c r="B56" s="1" t="s">
        <v>61</v>
      </c>
      <c r="C56" t="str">
        <f>VLOOKUP(B56,[2]Clothes!$B$5:$D$447,2, FALSE)</f>
        <v>Central Milton Keynes</v>
      </c>
      <c r="D56" t="str">
        <f>VLOOKUP(B56,[2]Clothes!$B$5:$D$447,3, FALSE)</f>
        <v>Sainsbury's Superstore, Witan Gate, Milton Keynes</v>
      </c>
      <c r="E56" s="5">
        <v>1.304E-2</v>
      </c>
      <c r="F56" s="5">
        <v>0</v>
      </c>
      <c r="G56" s="5">
        <v>6.3829999999999998E-2</v>
      </c>
      <c r="H56" s="5">
        <v>4.7500000000000001E-2</v>
      </c>
      <c r="I56" s="5">
        <v>4.9840000000000002E-2</v>
      </c>
      <c r="J56" s="5">
        <v>1.695E-2</v>
      </c>
      <c r="K56" s="5">
        <v>4.0230000000000002E-2</v>
      </c>
      <c r="L56" s="5">
        <v>0</v>
      </c>
      <c r="M56" s="5">
        <v>0</v>
      </c>
      <c r="N56" s="5">
        <v>0</v>
      </c>
      <c r="O56" s="5">
        <v>0</v>
      </c>
      <c r="P56" s="5">
        <v>0</v>
      </c>
      <c r="Q56" s="5">
        <v>0</v>
      </c>
      <c r="R56" s="5">
        <v>0</v>
      </c>
      <c r="S56" s="5">
        <v>0</v>
      </c>
    </row>
    <row r="57" spans="1:19" hidden="1" x14ac:dyDescent="0.35">
      <c r="A57" s="2" t="s">
        <v>3</v>
      </c>
      <c r="B57" s="1" t="s">
        <v>536</v>
      </c>
      <c r="C57" t="str">
        <f>VLOOKUP(B57,[2]Clothes!$B$5:$D$447,2, FALSE)</f>
        <v>Central Milton Keynes</v>
      </c>
      <c r="D57" t="str">
        <f>VLOOKUP(B57,[2]Clothes!$B$5:$D$447,3, FALSE)</f>
        <v>Central Milton Keynes - Other in Centre</v>
      </c>
      <c r="E57" s="5">
        <v>3.8E-3</v>
      </c>
      <c r="F57" s="5">
        <v>0</v>
      </c>
      <c r="G57" s="5">
        <v>0</v>
      </c>
      <c r="H57" s="5">
        <v>0</v>
      </c>
      <c r="I57" s="5">
        <v>0</v>
      </c>
      <c r="J57" s="5">
        <v>9.0240000000000001E-2</v>
      </c>
      <c r="K57" s="5">
        <v>0</v>
      </c>
      <c r="L57" s="5">
        <v>0</v>
      </c>
      <c r="M57" s="5">
        <v>0</v>
      </c>
      <c r="N57" s="5">
        <v>0</v>
      </c>
      <c r="O57" s="5">
        <v>0</v>
      </c>
      <c r="P57" s="5">
        <v>0</v>
      </c>
      <c r="Q57" s="5">
        <v>0</v>
      </c>
      <c r="R57" s="5">
        <v>0</v>
      </c>
      <c r="S57" s="5">
        <v>0</v>
      </c>
    </row>
    <row r="58" spans="1:19" x14ac:dyDescent="0.35">
      <c r="A58" s="2" t="s">
        <v>3</v>
      </c>
      <c r="B58" s="1" t="s">
        <v>537</v>
      </c>
      <c r="C58" t="str">
        <f>VLOOKUP(B58,[2]Clothes!$B$5:$D$447,2, FALSE)</f>
        <v>Out of Centre</v>
      </c>
      <c r="D58" t="s">
        <v>2366</v>
      </c>
      <c r="E58" s="5">
        <v>0</v>
      </c>
      <c r="F58" s="5">
        <v>0</v>
      </c>
      <c r="G58" s="5">
        <v>0</v>
      </c>
      <c r="H58" s="5">
        <v>0</v>
      </c>
      <c r="I58" s="5">
        <v>0</v>
      </c>
      <c r="J58" s="5">
        <v>0</v>
      </c>
      <c r="K58" s="5">
        <v>0</v>
      </c>
      <c r="L58" s="5">
        <v>0</v>
      </c>
      <c r="M58" s="5">
        <v>0</v>
      </c>
      <c r="N58" s="5">
        <v>0</v>
      </c>
      <c r="O58" s="5">
        <v>0</v>
      </c>
      <c r="P58" s="5">
        <v>0</v>
      </c>
      <c r="Q58" s="5">
        <v>0</v>
      </c>
      <c r="R58" s="5">
        <v>0</v>
      </c>
      <c r="S58" s="5">
        <v>0</v>
      </c>
    </row>
    <row r="59" spans="1:19" x14ac:dyDescent="0.35">
      <c r="A59" s="2" t="s">
        <v>3</v>
      </c>
      <c r="B59" s="1" t="s">
        <v>538</v>
      </c>
      <c r="C59" t="str">
        <f>VLOOKUP(B59,[2]Clothes!$B$5:$D$447,2, FALSE)</f>
        <v>Out of Centre</v>
      </c>
      <c r="D59" t="s">
        <v>2366</v>
      </c>
      <c r="E59" s="5">
        <v>0</v>
      </c>
      <c r="F59" s="5">
        <v>0</v>
      </c>
      <c r="G59" s="5">
        <v>0</v>
      </c>
      <c r="H59" s="5">
        <v>0</v>
      </c>
      <c r="I59" s="5">
        <v>0</v>
      </c>
      <c r="J59" s="5">
        <v>0</v>
      </c>
      <c r="K59" s="5">
        <v>0</v>
      </c>
      <c r="L59" s="5">
        <v>0</v>
      </c>
      <c r="M59" s="5">
        <v>0</v>
      </c>
      <c r="N59" s="5">
        <v>0</v>
      </c>
      <c r="O59" s="5">
        <v>0</v>
      </c>
      <c r="P59" s="5">
        <v>0</v>
      </c>
      <c r="Q59" s="5">
        <v>0</v>
      </c>
      <c r="R59" s="5">
        <v>0</v>
      </c>
      <c r="S59" s="5">
        <v>0</v>
      </c>
    </row>
    <row r="60" spans="1:19" x14ac:dyDescent="0.35">
      <c r="A60" s="2" t="s">
        <v>3</v>
      </c>
      <c r="B60" s="1" t="s">
        <v>539</v>
      </c>
      <c r="C60" t="str">
        <f>VLOOKUP(B60,[2]Clothes!$B$5:$D$447,2, FALSE)</f>
        <v>Out of Centre</v>
      </c>
      <c r="D60" t="s">
        <v>2366</v>
      </c>
      <c r="E60" s="5">
        <v>6.3400000000000001E-3</v>
      </c>
      <c r="F60" s="5">
        <v>0</v>
      </c>
      <c r="G60" s="5">
        <v>0</v>
      </c>
      <c r="H60" s="5">
        <v>0</v>
      </c>
      <c r="I60" s="5">
        <v>0</v>
      </c>
      <c r="J60" s="5">
        <v>0</v>
      </c>
      <c r="K60" s="5">
        <v>0</v>
      </c>
      <c r="L60" s="5">
        <v>0</v>
      </c>
      <c r="M60" s="5">
        <v>0</v>
      </c>
      <c r="N60" s="5">
        <v>0</v>
      </c>
      <c r="O60" s="5">
        <v>0</v>
      </c>
      <c r="P60" s="5">
        <v>7.9519999999999993E-2</v>
      </c>
      <c r="Q60" s="5">
        <v>0</v>
      </c>
      <c r="R60" s="5">
        <v>0</v>
      </c>
      <c r="S60" s="5">
        <v>0</v>
      </c>
    </row>
    <row r="61" spans="1:19" hidden="1" x14ac:dyDescent="0.35">
      <c r="A61" s="2" t="s">
        <v>3</v>
      </c>
      <c r="B61" s="1" t="s">
        <v>540</v>
      </c>
      <c r="C61" t="str">
        <f>VLOOKUP(B61,[2]Clothes!$B$5:$D$447,2, FALSE)</f>
        <v>Central Milton Keynes</v>
      </c>
      <c r="D61" t="str">
        <f>VLOOKUP(B61,[2]Clothes!$B$5:$D$447,3, FALSE)</f>
        <v>Xscape</v>
      </c>
      <c r="E61" s="5">
        <v>0</v>
      </c>
      <c r="F61" s="5">
        <v>0</v>
      </c>
      <c r="G61" s="5">
        <v>0</v>
      </c>
      <c r="H61" s="5">
        <v>0</v>
      </c>
      <c r="I61" s="5">
        <v>0</v>
      </c>
      <c r="J61" s="5">
        <v>0</v>
      </c>
      <c r="K61" s="5">
        <v>0</v>
      </c>
      <c r="L61" s="5">
        <v>0</v>
      </c>
      <c r="M61" s="5">
        <v>0</v>
      </c>
      <c r="N61" s="5">
        <v>0</v>
      </c>
      <c r="O61" s="5">
        <v>0</v>
      </c>
      <c r="P61" s="5">
        <v>0</v>
      </c>
      <c r="Q61" s="5">
        <v>0</v>
      </c>
      <c r="R61" s="5">
        <v>0</v>
      </c>
      <c r="S61" s="5">
        <v>0</v>
      </c>
    </row>
    <row r="62" spans="1:19" hidden="1" x14ac:dyDescent="0.35">
      <c r="A62" s="2" t="s">
        <v>4</v>
      </c>
      <c r="B62" s="1" t="s">
        <v>63</v>
      </c>
      <c r="C62" t="str">
        <f>VLOOKUP(B62,[2]Clothes!$B$5:$D$447,2, FALSE)</f>
        <v>Kingston TC</v>
      </c>
      <c r="D62" t="str">
        <f>VLOOKUP(B62,[2]Clothes!$B$5:$D$447,3, FALSE)</f>
        <v>Aldi, Winchester Circle, Kingston</v>
      </c>
      <c r="E62" s="5">
        <v>0</v>
      </c>
      <c r="F62" s="5">
        <v>0</v>
      </c>
      <c r="G62" s="5">
        <v>0</v>
      </c>
      <c r="H62" s="5">
        <v>0</v>
      </c>
      <c r="I62" s="5">
        <v>0</v>
      </c>
      <c r="J62" s="5">
        <v>0</v>
      </c>
      <c r="K62" s="5">
        <v>0</v>
      </c>
      <c r="L62" s="5">
        <v>0</v>
      </c>
      <c r="M62" s="5">
        <v>0</v>
      </c>
      <c r="N62" s="5">
        <v>0</v>
      </c>
      <c r="O62" s="5">
        <v>0</v>
      </c>
      <c r="P62" s="5">
        <v>0</v>
      </c>
      <c r="Q62" s="5">
        <v>0</v>
      </c>
      <c r="R62" s="5">
        <v>0</v>
      </c>
      <c r="S62" s="5">
        <v>0</v>
      </c>
    </row>
    <row r="63" spans="1:19" hidden="1" x14ac:dyDescent="0.35">
      <c r="A63" s="2" t="s">
        <v>4</v>
      </c>
      <c r="B63" s="1" t="s">
        <v>541</v>
      </c>
      <c r="C63" t="str">
        <f>VLOOKUP(B63,[2]Clothes!$B$5:$D$447,2, FALSE)</f>
        <v>Local Centres</v>
      </c>
      <c r="D63" t="str">
        <f>VLOOKUP(B63,[2]Clothes!$B$5:$D$447,3, FALSE)</f>
        <v>Brookland</v>
      </c>
      <c r="E63" s="5">
        <v>0</v>
      </c>
      <c r="F63" s="5">
        <v>0</v>
      </c>
      <c r="G63" s="5">
        <v>0</v>
      </c>
      <c r="H63" s="5">
        <v>0</v>
      </c>
      <c r="I63" s="5">
        <v>0</v>
      </c>
      <c r="J63" s="5">
        <v>0</v>
      </c>
      <c r="K63" s="5">
        <v>0</v>
      </c>
      <c r="L63" s="5">
        <v>0</v>
      </c>
      <c r="M63" s="5">
        <v>0</v>
      </c>
      <c r="N63" s="5">
        <v>0</v>
      </c>
      <c r="O63" s="5">
        <v>0</v>
      </c>
      <c r="P63" s="5">
        <v>0</v>
      </c>
      <c r="Q63" s="5">
        <v>0</v>
      </c>
      <c r="R63" s="5">
        <v>0</v>
      </c>
      <c r="S63" s="5">
        <v>0</v>
      </c>
    </row>
    <row r="64" spans="1:19" hidden="1" x14ac:dyDescent="0.35">
      <c r="A64" s="2" t="s">
        <v>4</v>
      </c>
      <c r="B64" s="1" t="s">
        <v>542</v>
      </c>
      <c r="C64" t="str">
        <f>VLOOKUP(B64,[2]Clothes!$B$5:$D$447,2, FALSE)</f>
        <v>Local Centres</v>
      </c>
      <c r="D64" t="str">
        <f>VLOOKUP(B64,[2]Clothes!$B$5:$D$447,3, FALSE)</f>
        <v>Broughton</v>
      </c>
      <c r="E64" s="5">
        <v>0</v>
      </c>
      <c r="F64" s="5">
        <v>0</v>
      </c>
      <c r="G64" s="5">
        <v>0</v>
      </c>
      <c r="H64" s="5">
        <v>0</v>
      </c>
      <c r="I64" s="5">
        <v>0</v>
      </c>
      <c r="J64" s="5">
        <v>0</v>
      </c>
      <c r="K64" s="5">
        <v>0</v>
      </c>
      <c r="L64" s="5">
        <v>0</v>
      </c>
      <c r="M64" s="5">
        <v>0</v>
      </c>
      <c r="N64" s="5">
        <v>0</v>
      </c>
      <c r="O64" s="5">
        <v>0</v>
      </c>
      <c r="P64" s="5">
        <v>0</v>
      </c>
      <c r="Q64" s="5">
        <v>0</v>
      </c>
      <c r="R64" s="5">
        <v>0</v>
      </c>
      <c r="S64" s="5">
        <v>0</v>
      </c>
    </row>
    <row r="65" spans="1:19" hidden="1" x14ac:dyDescent="0.35">
      <c r="A65" s="2" t="s">
        <v>4</v>
      </c>
      <c r="B65" s="1" t="s">
        <v>543</v>
      </c>
      <c r="C65" t="str">
        <f>VLOOKUP(B65,[2]Clothes!$B$5:$D$447,2, FALSE)</f>
        <v>Out of Centre</v>
      </c>
      <c r="D65" t="str">
        <f>VLOOKUP(B65,[2]Clothes!$B$5:$D$447,3, FALSE)</f>
        <v>OoC - Zone 4</v>
      </c>
      <c r="E65" s="5">
        <v>0</v>
      </c>
      <c r="F65" s="5">
        <v>0</v>
      </c>
      <c r="G65" s="5">
        <v>0</v>
      </c>
      <c r="H65" s="5">
        <v>0</v>
      </c>
      <c r="I65" s="5">
        <v>0</v>
      </c>
      <c r="J65" s="5">
        <v>0</v>
      </c>
      <c r="K65" s="5">
        <v>0</v>
      </c>
      <c r="L65" s="5">
        <v>0</v>
      </c>
      <c r="M65" s="5">
        <v>0</v>
      </c>
      <c r="N65" s="5">
        <v>0</v>
      </c>
      <c r="O65" s="5">
        <v>0</v>
      </c>
      <c r="P65" s="5">
        <v>0</v>
      </c>
      <c r="Q65" s="5">
        <v>0</v>
      </c>
      <c r="R65" s="5">
        <v>0</v>
      </c>
      <c r="S65" s="5">
        <v>0</v>
      </c>
    </row>
    <row r="66" spans="1:19" hidden="1" x14ac:dyDescent="0.35">
      <c r="A66" s="2" t="s">
        <v>4</v>
      </c>
      <c r="B66" s="1" t="s">
        <v>544</v>
      </c>
      <c r="C66" t="str">
        <f>VLOOKUP(B66,[2]Clothes!$B$5:$D$447,2, FALSE)</f>
        <v>Out of Centre</v>
      </c>
      <c r="D66" t="str">
        <f>VLOOKUP(B66,[2]Clothes!$B$5:$D$447,3, FALSE)</f>
        <v>OoC - Zone 4</v>
      </c>
      <c r="E66" s="5">
        <v>0</v>
      </c>
      <c r="F66" s="5">
        <v>0</v>
      </c>
      <c r="G66" s="5">
        <v>0</v>
      </c>
      <c r="H66" s="5">
        <v>0</v>
      </c>
      <c r="I66" s="5">
        <v>0</v>
      </c>
      <c r="J66" s="5">
        <v>0</v>
      </c>
      <c r="K66" s="5">
        <v>0</v>
      </c>
      <c r="L66" s="5">
        <v>0</v>
      </c>
      <c r="M66" s="5">
        <v>0</v>
      </c>
      <c r="N66" s="5">
        <v>0</v>
      </c>
      <c r="O66" s="5">
        <v>0</v>
      </c>
      <c r="P66" s="5">
        <v>0</v>
      </c>
      <c r="Q66" s="5">
        <v>0</v>
      </c>
      <c r="R66" s="5">
        <v>0</v>
      </c>
      <c r="S66" s="5">
        <v>0</v>
      </c>
    </row>
    <row r="67" spans="1:19" hidden="1" x14ac:dyDescent="0.35">
      <c r="A67" s="2" t="s">
        <v>4</v>
      </c>
      <c r="B67" s="1" t="s">
        <v>67</v>
      </c>
      <c r="C67" t="str">
        <f>VLOOKUP(B67,[2]Clothes!$B$5:$D$447,2, FALSE)</f>
        <v>Out of Centre</v>
      </c>
      <c r="D67" t="str">
        <f>VLOOKUP(B67,[2]Clothes!$B$5:$D$447,3, FALSE)</f>
        <v>OoC - Zone 4</v>
      </c>
      <c r="E67" s="5">
        <v>6.9999999999999999E-4</v>
      </c>
      <c r="F67" s="5">
        <v>1.3599999999999999E-2</v>
      </c>
      <c r="G67" s="5">
        <v>0</v>
      </c>
      <c r="H67" s="5">
        <v>0</v>
      </c>
      <c r="I67" s="5">
        <v>0</v>
      </c>
      <c r="J67" s="5">
        <v>0</v>
      </c>
      <c r="K67" s="5">
        <v>0</v>
      </c>
      <c r="L67" s="5">
        <v>0</v>
      </c>
      <c r="M67" s="5">
        <v>0</v>
      </c>
      <c r="N67" s="5">
        <v>0</v>
      </c>
      <c r="O67" s="5">
        <v>0</v>
      </c>
      <c r="P67" s="5">
        <v>0</v>
      </c>
      <c r="Q67" s="5">
        <v>0</v>
      </c>
      <c r="R67" s="5">
        <v>0</v>
      </c>
      <c r="S67" s="5">
        <v>0</v>
      </c>
    </row>
    <row r="68" spans="1:19" hidden="1" x14ac:dyDescent="0.35">
      <c r="A68" s="2" t="s">
        <v>4</v>
      </c>
      <c r="B68" s="1" t="s">
        <v>545</v>
      </c>
      <c r="C68" t="str">
        <f>VLOOKUP(B68,[2]Clothes!$B$5:$D$447,2, FALSE)</f>
        <v>Kingston TC</v>
      </c>
      <c r="D68" t="str">
        <f>VLOOKUP(B68,[2]Clothes!$B$5:$D$447,3, FALSE)</f>
        <v>Kingston TC - Other in Centre</v>
      </c>
      <c r="E68" s="5">
        <v>0</v>
      </c>
      <c r="F68" s="5">
        <v>0</v>
      </c>
      <c r="G68" s="5">
        <v>0</v>
      </c>
      <c r="H68" s="5">
        <v>0</v>
      </c>
      <c r="I68" s="5">
        <v>0</v>
      </c>
      <c r="J68" s="5">
        <v>0</v>
      </c>
      <c r="K68" s="5">
        <v>0</v>
      </c>
      <c r="L68" s="5">
        <v>0</v>
      </c>
      <c r="M68" s="5">
        <v>0</v>
      </c>
      <c r="N68" s="5">
        <v>0</v>
      </c>
      <c r="O68" s="5">
        <v>0</v>
      </c>
      <c r="P68" s="5">
        <v>0</v>
      </c>
      <c r="Q68" s="5">
        <v>0</v>
      </c>
      <c r="R68" s="5">
        <v>0</v>
      </c>
      <c r="S68" s="5">
        <v>0</v>
      </c>
    </row>
    <row r="69" spans="1:19" hidden="1" x14ac:dyDescent="0.35">
      <c r="A69" s="2" t="s">
        <v>4</v>
      </c>
      <c r="B69" s="1" t="s">
        <v>69</v>
      </c>
      <c r="C69" t="str">
        <f>VLOOKUP(B69,[2]Clothes!$B$5:$D$447,2, FALSE)</f>
        <v>Local Centres</v>
      </c>
      <c r="D69" t="str">
        <f>VLOOKUP(B69,[2]Clothes!$B$5:$D$447,3, FALSE)</f>
        <v>Other Local Centres</v>
      </c>
      <c r="E69" s="5">
        <v>0</v>
      </c>
      <c r="F69" s="5">
        <v>0</v>
      </c>
      <c r="G69" s="5">
        <v>0</v>
      </c>
      <c r="H69" s="5">
        <v>0</v>
      </c>
      <c r="I69" s="5">
        <v>0</v>
      </c>
      <c r="J69" s="5">
        <v>0</v>
      </c>
      <c r="K69" s="5">
        <v>0</v>
      </c>
      <c r="L69" s="5">
        <v>0</v>
      </c>
      <c r="M69" s="5">
        <v>0</v>
      </c>
      <c r="N69" s="5">
        <v>0</v>
      </c>
      <c r="O69" s="5">
        <v>0</v>
      </c>
      <c r="P69" s="5">
        <v>0</v>
      </c>
      <c r="Q69" s="5">
        <v>0</v>
      </c>
      <c r="R69" s="5">
        <v>0</v>
      </c>
      <c r="S69" s="5">
        <v>0</v>
      </c>
    </row>
    <row r="70" spans="1:19" hidden="1" x14ac:dyDescent="0.35">
      <c r="A70" s="2" t="s">
        <v>4</v>
      </c>
      <c r="B70" s="1" t="s">
        <v>546</v>
      </c>
      <c r="C70" t="str">
        <f>VLOOKUP(B70,[2]Clothes!$B$5:$D$447,2, FALSE)</f>
        <v>Out of Centre</v>
      </c>
      <c r="D70" t="str">
        <f>VLOOKUP(B70,[2]Clothes!$B$5:$D$447,3, FALSE)</f>
        <v>OoC - Zone 4</v>
      </c>
      <c r="E70" s="5">
        <v>0</v>
      </c>
      <c r="F70" s="5">
        <v>0</v>
      </c>
      <c r="G70" s="5">
        <v>0</v>
      </c>
      <c r="H70" s="5">
        <v>0</v>
      </c>
      <c r="I70" s="5">
        <v>0</v>
      </c>
      <c r="J70" s="5">
        <v>0</v>
      </c>
      <c r="K70" s="5">
        <v>0</v>
      </c>
      <c r="L70" s="5">
        <v>0</v>
      </c>
      <c r="M70" s="5">
        <v>0</v>
      </c>
      <c r="N70" s="5">
        <v>0</v>
      </c>
      <c r="O70" s="5">
        <v>0</v>
      </c>
      <c r="P70" s="5">
        <v>0</v>
      </c>
      <c r="Q70" s="5">
        <v>0</v>
      </c>
      <c r="R70" s="5">
        <v>0</v>
      </c>
      <c r="S70" s="5">
        <v>0</v>
      </c>
    </row>
    <row r="71" spans="1:19" hidden="1" x14ac:dyDescent="0.35">
      <c r="A71" s="2" t="s">
        <v>4</v>
      </c>
      <c r="B71" s="1" t="s">
        <v>547</v>
      </c>
      <c r="C71" t="str">
        <f>VLOOKUP(B71,[2]Clothes!$B$5:$D$447,2, FALSE)</f>
        <v>Out of Centre</v>
      </c>
      <c r="D71" t="str">
        <f>VLOOKUP(B71,[2]Clothes!$B$5:$D$447,3, FALSE)</f>
        <v>OoC - Zone 4</v>
      </c>
      <c r="E71" s="5">
        <v>0</v>
      </c>
      <c r="F71" s="5">
        <v>0</v>
      </c>
      <c r="G71" s="5">
        <v>0</v>
      </c>
      <c r="H71" s="5">
        <v>0</v>
      </c>
      <c r="I71" s="5">
        <v>0</v>
      </c>
      <c r="J71" s="5">
        <v>0</v>
      </c>
      <c r="K71" s="5">
        <v>0</v>
      </c>
      <c r="L71" s="5">
        <v>0</v>
      </c>
      <c r="M71" s="5">
        <v>0</v>
      </c>
      <c r="N71" s="5">
        <v>0</v>
      </c>
      <c r="O71" s="5">
        <v>0</v>
      </c>
      <c r="P71" s="5">
        <v>0</v>
      </c>
      <c r="Q71" s="5">
        <v>0</v>
      </c>
      <c r="R71" s="5">
        <v>0</v>
      </c>
      <c r="S71" s="5">
        <v>0</v>
      </c>
    </row>
    <row r="72" spans="1:19" hidden="1" x14ac:dyDescent="0.35">
      <c r="A72" s="2" t="s">
        <v>4</v>
      </c>
      <c r="B72" s="1" t="s">
        <v>78</v>
      </c>
      <c r="C72" t="str">
        <f>VLOOKUP(B72,[2]Clothes!$B$5:$D$447,2, FALSE)</f>
        <v>Kingston TC</v>
      </c>
      <c r="D72" t="str">
        <f>VLOOKUP(B72,[2]Clothes!$B$5:$D$447,3, FALSE)</f>
        <v>Tesco Extra, Winchester Circle, Kingston</v>
      </c>
      <c r="E72" s="5">
        <v>2.945E-2</v>
      </c>
      <c r="F72" s="5">
        <v>0</v>
      </c>
      <c r="G72" s="5">
        <v>0</v>
      </c>
      <c r="H72" s="5">
        <v>6.3869999999999996E-2</v>
      </c>
      <c r="I72" s="5">
        <v>5.8590000000000003E-2</v>
      </c>
      <c r="J72" s="5">
        <v>0.12421</v>
      </c>
      <c r="K72" s="5">
        <v>1.576E-2</v>
      </c>
      <c r="L72" s="5">
        <v>0</v>
      </c>
      <c r="M72" s="5">
        <v>5.3679999999999999E-2</v>
      </c>
      <c r="N72" s="5">
        <v>0.16521</v>
      </c>
      <c r="O72" s="5">
        <v>2.5239999999999999E-2</v>
      </c>
      <c r="P72" s="5">
        <v>0</v>
      </c>
      <c r="Q72" s="5">
        <v>0</v>
      </c>
      <c r="R72" s="5">
        <v>0</v>
      </c>
      <c r="S72" s="5">
        <v>0</v>
      </c>
    </row>
    <row r="73" spans="1:19" hidden="1" x14ac:dyDescent="0.35">
      <c r="A73" s="2" t="s">
        <v>4</v>
      </c>
      <c r="B73" s="1" t="s">
        <v>548</v>
      </c>
      <c r="C73" t="str">
        <f>VLOOKUP(B73,[2]Clothes!$B$5:$D$447,2, FALSE)</f>
        <v>Kingston TC</v>
      </c>
      <c r="D73" t="str">
        <f>VLOOKUP(B73,[2]Clothes!$B$5:$D$447,3, FALSE)</f>
        <v>Kingston TC - Other in Centre</v>
      </c>
      <c r="E73" s="5">
        <v>1.66E-2</v>
      </c>
      <c r="F73" s="5">
        <v>0</v>
      </c>
      <c r="G73" s="5">
        <v>0</v>
      </c>
      <c r="H73" s="5">
        <v>0</v>
      </c>
      <c r="I73" s="5">
        <v>2.3740000000000001E-2</v>
      </c>
      <c r="J73" s="5">
        <v>0</v>
      </c>
      <c r="K73" s="5">
        <v>4.0230000000000002E-2</v>
      </c>
      <c r="L73" s="5">
        <v>0</v>
      </c>
      <c r="M73" s="5">
        <v>0</v>
      </c>
      <c r="N73" s="5">
        <v>1.418E-2</v>
      </c>
      <c r="O73" s="5">
        <v>0</v>
      </c>
      <c r="P73" s="5">
        <v>2.0119999999999999E-2</v>
      </c>
      <c r="Q73" s="5">
        <v>9.7879999999999995E-2</v>
      </c>
      <c r="R73" s="5">
        <v>0</v>
      </c>
      <c r="S73" s="5">
        <v>0</v>
      </c>
    </row>
    <row r="74" spans="1:19" hidden="1" x14ac:dyDescent="0.35">
      <c r="A74" s="2" t="s">
        <v>4</v>
      </c>
      <c r="B74" s="1" t="s">
        <v>549</v>
      </c>
      <c r="C74" t="str">
        <f>VLOOKUP(B74,[2]Clothes!$B$5:$D$447,2, FALSE)</f>
        <v>Local Centres</v>
      </c>
      <c r="D74" t="str">
        <f>VLOOKUP(B74,[2]Clothes!$B$5:$D$447,3, FALSE)</f>
        <v>Oakgrove</v>
      </c>
      <c r="E74" s="5">
        <v>0</v>
      </c>
      <c r="F74" s="5">
        <v>0</v>
      </c>
      <c r="G74" s="5">
        <v>0</v>
      </c>
      <c r="H74" s="5">
        <v>0</v>
      </c>
      <c r="I74" s="5">
        <v>0</v>
      </c>
      <c r="J74" s="5">
        <v>0</v>
      </c>
      <c r="K74" s="5">
        <v>0</v>
      </c>
      <c r="L74" s="5">
        <v>0</v>
      </c>
      <c r="M74" s="5">
        <v>0</v>
      </c>
      <c r="N74" s="5">
        <v>0</v>
      </c>
      <c r="O74" s="5">
        <v>0</v>
      </c>
      <c r="P74" s="5">
        <v>0</v>
      </c>
      <c r="Q74" s="5">
        <v>0</v>
      </c>
      <c r="R74" s="5">
        <v>0</v>
      </c>
      <c r="S74" s="5">
        <v>0</v>
      </c>
    </row>
    <row r="75" spans="1:19" hidden="1" x14ac:dyDescent="0.35">
      <c r="A75" s="2" t="s">
        <v>4</v>
      </c>
      <c r="B75" s="1" t="s">
        <v>550</v>
      </c>
      <c r="C75" t="str">
        <f>VLOOKUP(B75,[2]Clothes!$B$5:$D$447,2, FALSE)</f>
        <v>Local Centres</v>
      </c>
      <c r="D75" t="str">
        <f>VLOOKUP(B75,[2]Clothes!$B$5:$D$447,3, FALSE)</f>
        <v>Walnut Tree</v>
      </c>
      <c r="E75" s="5">
        <v>0</v>
      </c>
      <c r="F75" s="5">
        <v>0</v>
      </c>
      <c r="G75" s="5">
        <v>0</v>
      </c>
      <c r="H75" s="5">
        <v>0</v>
      </c>
      <c r="I75" s="5">
        <v>0</v>
      </c>
      <c r="J75" s="5">
        <v>0</v>
      </c>
      <c r="K75" s="5">
        <v>0</v>
      </c>
      <c r="L75" s="5">
        <v>0</v>
      </c>
      <c r="M75" s="5">
        <v>0</v>
      </c>
      <c r="N75" s="5">
        <v>0</v>
      </c>
      <c r="O75" s="5">
        <v>0</v>
      </c>
      <c r="P75" s="5">
        <v>0</v>
      </c>
      <c r="Q75" s="5">
        <v>0</v>
      </c>
      <c r="R75" s="5">
        <v>0</v>
      </c>
      <c r="S75" s="5">
        <v>0</v>
      </c>
    </row>
    <row r="76" spans="1:19" hidden="1" x14ac:dyDescent="0.35">
      <c r="A76" s="2" t="s">
        <v>4</v>
      </c>
      <c r="B76" s="1" t="s">
        <v>551</v>
      </c>
      <c r="C76" t="str">
        <f>VLOOKUP(B76,[2]Clothes!$B$5:$D$447,2, FALSE)</f>
        <v>Out of Centre</v>
      </c>
      <c r="D76" t="str">
        <f>VLOOKUP(B76,[2]Clothes!$B$5:$D$447,3, FALSE)</f>
        <v>OoC - Zone 4</v>
      </c>
      <c r="E76" s="5">
        <v>0</v>
      </c>
      <c r="F76" s="5">
        <v>0</v>
      </c>
      <c r="G76" s="5">
        <v>0</v>
      </c>
      <c r="H76" s="5">
        <v>0</v>
      </c>
      <c r="I76" s="5">
        <v>0</v>
      </c>
      <c r="J76" s="5">
        <v>0</v>
      </c>
      <c r="K76" s="5">
        <v>0</v>
      </c>
      <c r="L76" s="5">
        <v>0</v>
      </c>
      <c r="M76" s="5">
        <v>0</v>
      </c>
      <c r="N76" s="5">
        <v>0</v>
      </c>
      <c r="O76" s="5">
        <v>0</v>
      </c>
      <c r="P76" s="5">
        <v>0</v>
      </c>
      <c r="Q76" s="5">
        <v>0</v>
      </c>
      <c r="R76" s="5">
        <v>0</v>
      </c>
      <c r="S76" s="5">
        <v>0</v>
      </c>
    </row>
    <row r="77" spans="1:19" hidden="1" x14ac:dyDescent="0.35">
      <c r="A77" s="2" t="s">
        <v>4</v>
      </c>
      <c r="B77" s="1" t="s">
        <v>552</v>
      </c>
      <c r="C77" t="str">
        <f>VLOOKUP(B77,[2]Clothes!$B$5:$D$447,2, FALSE)</f>
        <v>Out of Centre</v>
      </c>
      <c r="D77" t="str">
        <f>VLOOKUP(B77,[2]Clothes!$B$5:$D$447,3, FALSE)</f>
        <v>OoC - Zone 4</v>
      </c>
      <c r="E77" s="5">
        <v>0</v>
      </c>
      <c r="F77" s="5">
        <v>0</v>
      </c>
      <c r="G77" s="5">
        <v>0</v>
      </c>
      <c r="H77" s="5">
        <v>0</v>
      </c>
      <c r="I77" s="5">
        <v>0</v>
      </c>
      <c r="J77" s="5">
        <v>0</v>
      </c>
      <c r="K77" s="5">
        <v>0</v>
      </c>
      <c r="L77" s="5">
        <v>0</v>
      </c>
      <c r="M77" s="5">
        <v>0</v>
      </c>
      <c r="N77" s="5">
        <v>0</v>
      </c>
      <c r="O77" s="5">
        <v>0</v>
      </c>
      <c r="P77" s="5">
        <v>0</v>
      </c>
      <c r="Q77" s="5">
        <v>0</v>
      </c>
      <c r="R77" s="5">
        <v>0</v>
      </c>
      <c r="S77" s="5">
        <v>0</v>
      </c>
    </row>
    <row r="78" spans="1:19" hidden="1" x14ac:dyDescent="0.35">
      <c r="A78" s="2" t="s">
        <v>5</v>
      </c>
      <c r="B78" s="1" t="s">
        <v>80</v>
      </c>
      <c r="C78" t="str">
        <f>VLOOKUP(B78,[2]Clothes!$B$5:$D$447,2, FALSE)</f>
        <v>Local Centres</v>
      </c>
      <c r="D78" t="str">
        <f>VLOOKUP(B78,[2]Clothes!$B$5:$D$447,3, FALSE)</f>
        <v>Stantonbury LC - Aldi</v>
      </c>
      <c r="E78" s="5">
        <v>0</v>
      </c>
      <c r="F78" s="5">
        <v>0</v>
      </c>
      <c r="G78" s="5">
        <v>0</v>
      </c>
      <c r="H78" s="5">
        <v>0</v>
      </c>
      <c r="I78" s="5">
        <v>0</v>
      </c>
      <c r="J78" s="5">
        <v>0</v>
      </c>
      <c r="K78" s="5">
        <v>0</v>
      </c>
      <c r="L78" s="5">
        <v>0</v>
      </c>
      <c r="M78" s="5">
        <v>0</v>
      </c>
      <c r="N78" s="5">
        <v>0</v>
      </c>
      <c r="O78" s="5">
        <v>0</v>
      </c>
      <c r="P78" s="5">
        <v>0</v>
      </c>
      <c r="Q78" s="5">
        <v>0</v>
      </c>
      <c r="R78" s="5">
        <v>0</v>
      </c>
      <c r="S78" s="5">
        <v>0</v>
      </c>
    </row>
    <row r="79" spans="1:19" hidden="1" x14ac:dyDescent="0.35">
      <c r="A79" s="2" t="s">
        <v>5</v>
      </c>
      <c r="B79" s="1" t="s">
        <v>81</v>
      </c>
      <c r="C79" t="str">
        <f>VLOOKUP(B79,[2]Clothes!$B$5:$D$447,2, FALSE)</f>
        <v>Local Centres</v>
      </c>
      <c r="D79" t="str">
        <f>VLOOKUP(B79,[2]Clothes!$B$5:$D$447,3, FALSE)</f>
        <v>Other Local Centres</v>
      </c>
      <c r="E79" s="5">
        <v>0</v>
      </c>
      <c r="F79" s="5">
        <v>0</v>
      </c>
      <c r="G79" s="5">
        <v>0</v>
      </c>
      <c r="H79" s="5">
        <v>0</v>
      </c>
      <c r="I79" s="5">
        <v>0</v>
      </c>
      <c r="J79" s="5">
        <v>0</v>
      </c>
      <c r="K79" s="5">
        <v>0</v>
      </c>
      <c r="L79" s="5">
        <v>0</v>
      </c>
      <c r="M79" s="5">
        <v>0</v>
      </c>
      <c r="N79" s="5">
        <v>0</v>
      </c>
      <c r="O79" s="5">
        <v>0</v>
      </c>
      <c r="P79" s="5">
        <v>0</v>
      </c>
      <c r="Q79" s="5">
        <v>0</v>
      </c>
      <c r="R79" s="5">
        <v>0</v>
      </c>
      <c r="S79" s="5">
        <v>0</v>
      </c>
    </row>
    <row r="80" spans="1:19" hidden="1" x14ac:dyDescent="0.35">
      <c r="A80" s="2" t="s">
        <v>5</v>
      </c>
      <c r="B80" s="1" t="s">
        <v>553</v>
      </c>
      <c r="C80" t="str">
        <f>VLOOKUP(B80,[2]Clothes!$B$5:$D$447,2, FALSE)</f>
        <v>Out of Centre</v>
      </c>
      <c r="D80" t="str">
        <f>VLOOKUP(B80,[2]Clothes!$B$5:$D$447,3, FALSE)</f>
        <v>OoC - Zone 5</v>
      </c>
      <c r="E80" s="5">
        <v>0</v>
      </c>
      <c r="F80" s="5">
        <v>0</v>
      </c>
      <c r="G80" s="5">
        <v>0</v>
      </c>
      <c r="H80" s="5">
        <v>0</v>
      </c>
      <c r="I80" s="5">
        <v>0</v>
      </c>
      <c r="J80" s="5">
        <v>0</v>
      </c>
      <c r="K80" s="5">
        <v>0</v>
      </c>
      <c r="L80" s="5">
        <v>0</v>
      </c>
      <c r="M80" s="5">
        <v>0</v>
      </c>
      <c r="N80" s="5">
        <v>0</v>
      </c>
      <c r="O80" s="5">
        <v>0</v>
      </c>
      <c r="P80" s="5">
        <v>0</v>
      </c>
      <c r="Q80" s="5">
        <v>0</v>
      </c>
      <c r="R80" s="5">
        <v>0</v>
      </c>
      <c r="S80" s="5">
        <v>0</v>
      </c>
    </row>
    <row r="81" spans="1:19" hidden="1" x14ac:dyDescent="0.35">
      <c r="A81" s="2" t="s">
        <v>5</v>
      </c>
      <c r="B81" s="1" t="s">
        <v>85</v>
      </c>
      <c r="C81" t="str">
        <f>VLOOKUP(B81,[2]Clothes!$B$5:$D$447,2, FALSE)</f>
        <v>Local Centres</v>
      </c>
      <c r="D81" t="str">
        <f>VLOOKUP(B81,[2]Clothes!$B$5:$D$447,3, FALSE)</f>
        <v>Other Local Centres</v>
      </c>
      <c r="E81" s="5">
        <v>7.1000000000000002E-4</v>
      </c>
      <c r="F81" s="5">
        <v>0</v>
      </c>
      <c r="G81" s="5">
        <v>0</v>
      </c>
      <c r="H81" s="5">
        <v>0</v>
      </c>
      <c r="I81" s="5">
        <v>0</v>
      </c>
      <c r="J81" s="5">
        <v>1.695E-2</v>
      </c>
      <c r="K81" s="5">
        <v>0</v>
      </c>
      <c r="L81" s="5">
        <v>0</v>
      </c>
      <c r="M81" s="5">
        <v>0</v>
      </c>
      <c r="N81" s="5">
        <v>0</v>
      </c>
      <c r="O81" s="5">
        <v>0</v>
      </c>
      <c r="P81" s="5">
        <v>0</v>
      </c>
      <c r="Q81" s="5">
        <v>0</v>
      </c>
      <c r="R81" s="5">
        <v>0</v>
      </c>
      <c r="S81" s="5">
        <v>0</v>
      </c>
    </row>
    <row r="82" spans="1:19" hidden="1" x14ac:dyDescent="0.35">
      <c r="A82" s="2" t="s">
        <v>5</v>
      </c>
      <c r="B82" s="1" t="s">
        <v>554</v>
      </c>
      <c r="C82" t="str">
        <f>VLOOKUP(B82,[2]Clothes!$B$5:$D$447,2, FALSE)</f>
        <v>Local Centres</v>
      </c>
      <c r="D82" t="str">
        <f>VLOOKUP(B82,[2]Clothes!$B$5:$D$447,3, FALSE)</f>
        <v>Giffard Park</v>
      </c>
      <c r="E82" s="5">
        <v>0</v>
      </c>
      <c r="F82" s="5">
        <v>0</v>
      </c>
      <c r="G82" s="5">
        <v>0</v>
      </c>
      <c r="H82" s="5">
        <v>0</v>
      </c>
      <c r="I82" s="5">
        <v>0</v>
      </c>
      <c r="J82" s="5">
        <v>0</v>
      </c>
      <c r="K82" s="5">
        <v>0</v>
      </c>
      <c r="L82" s="5">
        <v>0</v>
      </c>
      <c r="M82" s="5">
        <v>0</v>
      </c>
      <c r="N82" s="5">
        <v>0</v>
      </c>
      <c r="O82" s="5">
        <v>0</v>
      </c>
      <c r="P82" s="5">
        <v>0</v>
      </c>
      <c r="Q82" s="5">
        <v>0</v>
      </c>
      <c r="R82" s="5">
        <v>0</v>
      </c>
      <c r="S82" s="5">
        <v>0</v>
      </c>
    </row>
    <row r="83" spans="1:19" hidden="1" x14ac:dyDescent="0.35">
      <c r="A83" s="2" t="s">
        <v>5</v>
      </c>
      <c r="B83" s="1" t="s">
        <v>555</v>
      </c>
      <c r="C83" t="str">
        <f>VLOOKUP(B83,[2]Clothes!$B$5:$D$447,2, FALSE)</f>
        <v>Local Centres</v>
      </c>
      <c r="D83" t="str">
        <f>VLOOKUP(B83,[2]Clothes!$B$5:$D$447,3, FALSE)</f>
        <v>Great Linford</v>
      </c>
      <c r="E83" s="5">
        <v>0</v>
      </c>
      <c r="F83" s="5">
        <v>0</v>
      </c>
      <c r="G83" s="5">
        <v>0</v>
      </c>
      <c r="H83" s="5">
        <v>0</v>
      </c>
      <c r="I83" s="5">
        <v>0</v>
      </c>
      <c r="J83" s="5">
        <v>0</v>
      </c>
      <c r="K83" s="5">
        <v>0</v>
      </c>
      <c r="L83" s="5">
        <v>0</v>
      </c>
      <c r="M83" s="5">
        <v>0</v>
      </c>
      <c r="N83" s="5">
        <v>0</v>
      </c>
      <c r="O83" s="5">
        <v>0</v>
      </c>
      <c r="P83" s="5">
        <v>0</v>
      </c>
      <c r="Q83" s="5">
        <v>0</v>
      </c>
      <c r="R83" s="5">
        <v>0</v>
      </c>
      <c r="S83" s="5">
        <v>0</v>
      </c>
    </row>
    <row r="84" spans="1:19" hidden="1" x14ac:dyDescent="0.35">
      <c r="A84" s="2" t="s">
        <v>5</v>
      </c>
      <c r="B84" s="1" t="s">
        <v>88</v>
      </c>
      <c r="C84" t="str">
        <f>VLOOKUP(B84,[2]Clothes!$B$5:$D$447,2, FALSE)</f>
        <v>Out of Centre</v>
      </c>
      <c r="D84" t="str">
        <f>VLOOKUP(B84,[2]Clothes!$B$5:$D$447,3, FALSE)</f>
        <v>OoC - Zone 5</v>
      </c>
      <c r="E84" s="5">
        <v>0</v>
      </c>
      <c r="F84" s="5">
        <v>0</v>
      </c>
      <c r="G84" s="5">
        <v>0</v>
      </c>
      <c r="H84" s="5">
        <v>0</v>
      </c>
      <c r="I84" s="5">
        <v>0</v>
      </c>
      <c r="J84" s="5">
        <v>0</v>
      </c>
      <c r="K84" s="5">
        <v>0</v>
      </c>
      <c r="L84" s="5">
        <v>0</v>
      </c>
      <c r="M84" s="5">
        <v>0</v>
      </c>
      <c r="N84" s="5">
        <v>0</v>
      </c>
      <c r="O84" s="5">
        <v>0</v>
      </c>
      <c r="P84" s="5">
        <v>0</v>
      </c>
      <c r="Q84" s="5">
        <v>0</v>
      </c>
      <c r="R84" s="5">
        <v>0</v>
      </c>
      <c r="S84" s="5">
        <v>0</v>
      </c>
    </row>
    <row r="85" spans="1:19" hidden="1" x14ac:dyDescent="0.35">
      <c r="A85" s="2" t="s">
        <v>5</v>
      </c>
      <c r="B85" s="1" t="s">
        <v>556</v>
      </c>
      <c r="C85" t="str">
        <f>VLOOKUP(B85,[2]Clothes!$B$5:$D$447,2, FALSE)</f>
        <v>Out of Centre</v>
      </c>
      <c r="D85" t="str">
        <f>VLOOKUP(B85,[2]Clothes!$B$5:$D$447,3, FALSE)</f>
        <v>OoC - Zone 5</v>
      </c>
      <c r="E85" s="5">
        <v>0</v>
      </c>
      <c r="F85" s="5">
        <v>0</v>
      </c>
      <c r="G85" s="5">
        <v>0</v>
      </c>
      <c r="H85" s="5">
        <v>0</v>
      </c>
      <c r="I85" s="5">
        <v>0</v>
      </c>
      <c r="J85" s="5">
        <v>0</v>
      </c>
      <c r="K85" s="5">
        <v>0</v>
      </c>
      <c r="L85" s="5">
        <v>0</v>
      </c>
      <c r="M85" s="5">
        <v>0</v>
      </c>
      <c r="N85" s="5">
        <v>0</v>
      </c>
      <c r="O85" s="5">
        <v>0</v>
      </c>
      <c r="P85" s="5">
        <v>0</v>
      </c>
      <c r="Q85" s="5">
        <v>0</v>
      </c>
      <c r="R85" s="5">
        <v>0</v>
      </c>
      <c r="S85" s="5">
        <v>0</v>
      </c>
    </row>
    <row r="86" spans="1:19" hidden="1" x14ac:dyDescent="0.35">
      <c r="A86" s="2" t="s">
        <v>5</v>
      </c>
      <c r="B86" s="1" t="s">
        <v>557</v>
      </c>
      <c r="C86" t="str">
        <f>VLOOKUP(B86,[2]Clothes!$B$5:$D$447,2, FALSE)</f>
        <v>Local Centres</v>
      </c>
      <c r="D86" t="str">
        <f>VLOOKUP(B86,[2]Clothes!$B$5:$D$447,3, FALSE)</f>
        <v>Neath Hill</v>
      </c>
      <c r="E86" s="5">
        <v>0</v>
      </c>
      <c r="F86" s="5">
        <v>0</v>
      </c>
      <c r="G86" s="5">
        <v>0</v>
      </c>
      <c r="H86" s="5">
        <v>0</v>
      </c>
      <c r="I86" s="5">
        <v>0</v>
      </c>
      <c r="J86" s="5">
        <v>0</v>
      </c>
      <c r="K86" s="5">
        <v>0</v>
      </c>
      <c r="L86" s="5">
        <v>0</v>
      </c>
      <c r="M86" s="5">
        <v>0</v>
      </c>
      <c r="N86" s="5">
        <v>0</v>
      </c>
      <c r="O86" s="5">
        <v>0</v>
      </c>
      <c r="P86" s="5">
        <v>0</v>
      </c>
      <c r="Q86" s="5">
        <v>0</v>
      </c>
      <c r="R86" s="5">
        <v>0</v>
      </c>
      <c r="S86" s="5">
        <v>0</v>
      </c>
    </row>
    <row r="87" spans="1:19" hidden="1" x14ac:dyDescent="0.35">
      <c r="A87" s="2" t="s">
        <v>5</v>
      </c>
      <c r="B87" s="1" t="s">
        <v>558</v>
      </c>
      <c r="C87" t="str">
        <f>VLOOKUP(B87,[2]Clothes!$B$5:$D$447,2, FALSE)</f>
        <v>Local Centres</v>
      </c>
      <c r="D87" t="str">
        <f>VLOOKUP(B87,[2]Clothes!$B$5:$D$447,3, FALSE)</f>
        <v>Oakridge Park</v>
      </c>
      <c r="E87" s="5">
        <v>0</v>
      </c>
      <c r="F87" s="5">
        <v>0</v>
      </c>
      <c r="G87" s="5">
        <v>0</v>
      </c>
      <c r="H87" s="5">
        <v>0</v>
      </c>
      <c r="I87" s="5">
        <v>0</v>
      </c>
      <c r="J87" s="5">
        <v>0</v>
      </c>
      <c r="K87" s="5">
        <v>0</v>
      </c>
      <c r="L87" s="5">
        <v>0</v>
      </c>
      <c r="M87" s="5">
        <v>0</v>
      </c>
      <c r="N87" s="5">
        <v>0</v>
      </c>
      <c r="O87" s="5">
        <v>0</v>
      </c>
      <c r="P87" s="5">
        <v>0</v>
      </c>
      <c r="Q87" s="5">
        <v>0</v>
      </c>
      <c r="R87" s="5">
        <v>0</v>
      </c>
      <c r="S87" s="5">
        <v>0</v>
      </c>
    </row>
    <row r="88" spans="1:19" hidden="1" x14ac:dyDescent="0.35">
      <c r="A88" s="2" t="s">
        <v>5</v>
      </c>
      <c r="B88" s="1" t="s">
        <v>559</v>
      </c>
      <c r="C88" t="str">
        <f>VLOOKUP(B88,[2]Clothes!$B$5:$D$447,2, FALSE)</f>
        <v>Local Centres</v>
      </c>
      <c r="D88" t="str">
        <f>VLOOKUP(B88,[2]Clothes!$B$5:$D$447,3, FALSE)</f>
        <v>Stantonbury</v>
      </c>
      <c r="E88" s="5">
        <v>0</v>
      </c>
      <c r="F88" s="5">
        <v>0</v>
      </c>
      <c r="G88" s="5">
        <v>0</v>
      </c>
      <c r="H88" s="5">
        <v>0</v>
      </c>
      <c r="I88" s="5">
        <v>0</v>
      </c>
      <c r="J88" s="5">
        <v>0</v>
      </c>
      <c r="K88" s="5">
        <v>0</v>
      </c>
      <c r="L88" s="5">
        <v>0</v>
      </c>
      <c r="M88" s="5">
        <v>0</v>
      </c>
      <c r="N88" s="5">
        <v>0</v>
      </c>
      <c r="O88" s="5">
        <v>0</v>
      </c>
      <c r="P88" s="5">
        <v>0</v>
      </c>
      <c r="Q88" s="5">
        <v>0</v>
      </c>
      <c r="R88" s="5">
        <v>0</v>
      </c>
      <c r="S88" s="5">
        <v>0</v>
      </c>
    </row>
    <row r="89" spans="1:19" hidden="1" x14ac:dyDescent="0.35">
      <c r="A89" s="2" t="s">
        <v>5</v>
      </c>
      <c r="B89" s="1" t="s">
        <v>560</v>
      </c>
      <c r="C89" t="str">
        <f>VLOOKUP(B89,[2]Clothes!$B$5:$D$447,2, FALSE)</f>
        <v>Local Centres</v>
      </c>
      <c r="D89" t="str">
        <f>VLOOKUP(B89,[2]Clothes!$B$5:$D$447,3, FALSE)</f>
        <v>Willen</v>
      </c>
      <c r="E89" s="5">
        <v>6.3400000000000001E-3</v>
      </c>
      <c r="F89" s="5">
        <v>0</v>
      </c>
      <c r="G89" s="5">
        <v>0</v>
      </c>
      <c r="H89" s="5">
        <v>0</v>
      </c>
      <c r="I89" s="5">
        <v>0</v>
      </c>
      <c r="J89" s="5">
        <v>0</v>
      </c>
      <c r="K89" s="5">
        <v>0</v>
      </c>
      <c r="L89" s="5">
        <v>0</v>
      </c>
      <c r="M89" s="5">
        <v>0</v>
      </c>
      <c r="N89" s="5">
        <v>0</v>
      </c>
      <c r="O89" s="5">
        <v>0</v>
      </c>
      <c r="P89" s="5">
        <v>7.9519999999999993E-2</v>
      </c>
      <c r="Q89" s="5">
        <v>0</v>
      </c>
      <c r="R89" s="5">
        <v>0</v>
      </c>
      <c r="S89" s="5">
        <v>0</v>
      </c>
    </row>
    <row r="90" spans="1:19" hidden="1" x14ac:dyDescent="0.35">
      <c r="A90" s="2" t="s">
        <v>5</v>
      </c>
      <c r="B90" s="1" t="s">
        <v>561</v>
      </c>
      <c r="C90" t="str">
        <f>VLOOKUP(B90,[2]Clothes!$B$5:$D$447,2, FALSE)</f>
        <v>Local Centres</v>
      </c>
      <c r="D90" t="str">
        <f>VLOOKUP(B90,[2]Clothes!$B$5:$D$447,3, FALSE)</f>
        <v>Woolstone</v>
      </c>
      <c r="E90" s="5">
        <v>0</v>
      </c>
      <c r="F90" s="5">
        <v>0</v>
      </c>
      <c r="G90" s="5">
        <v>0</v>
      </c>
      <c r="H90" s="5">
        <v>0</v>
      </c>
      <c r="I90" s="5">
        <v>0</v>
      </c>
      <c r="J90" s="5">
        <v>0</v>
      </c>
      <c r="K90" s="5">
        <v>0</v>
      </c>
      <c r="L90" s="5">
        <v>0</v>
      </c>
      <c r="M90" s="5">
        <v>0</v>
      </c>
      <c r="N90" s="5">
        <v>0</v>
      </c>
      <c r="O90" s="5">
        <v>0</v>
      </c>
      <c r="P90" s="5">
        <v>0</v>
      </c>
      <c r="Q90" s="5">
        <v>0</v>
      </c>
      <c r="R90" s="5">
        <v>0</v>
      </c>
      <c r="S90" s="5">
        <v>0</v>
      </c>
    </row>
    <row r="91" spans="1:19" hidden="1" x14ac:dyDescent="0.35">
      <c r="A91" s="2" t="s">
        <v>6</v>
      </c>
      <c r="B91" s="1" t="s">
        <v>562</v>
      </c>
      <c r="C91" t="str">
        <f>VLOOKUP(B91,[2]Clothes!$B$5:$D$447,2, FALSE)</f>
        <v>Out of Centre</v>
      </c>
      <c r="D91" t="str">
        <f>VLOOKUP(B91,[2]Clothes!$B$5:$D$447,3, FALSE)</f>
        <v>OoC - Zone 6 - Other</v>
      </c>
      <c r="E91" s="5">
        <v>0</v>
      </c>
      <c r="F91" s="5">
        <v>0</v>
      </c>
      <c r="G91" s="5">
        <v>0</v>
      </c>
      <c r="H91" s="5">
        <v>0</v>
      </c>
      <c r="I91" s="5">
        <v>0</v>
      </c>
      <c r="J91" s="5">
        <v>0</v>
      </c>
      <c r="K91" s="5">
        <v>0</v>
      </c>
      <c r="L91" s="5">
        <v>0</v>
      </c>
      <c r="M91" s="5">
        <v>0</v>
      </c>
      <c r="N91" s="5">
        <v>0</v>
      </c>
      <c r="O91" s="5">
        <v>0</v>
      </c>
      <c r="P91" s="5">
        <v>0</v>
      </c>
      <c r="Q91" s="5">
        <v>0</v>
      </c>
      <c r="R91" s="5">
        <v>0</v>
      </c>
      <c r="S91" s="5">
        <v>0</v>
      </c>
    </row>
    <row r="92" spans="1:19" hidden="1" x14ac:dyDescent="0.35">
      <c r="A92" s="2" t="s">
        <v>6</v>
      </c>
      <c r="B92" s="1" t="s">
        <v>563</v>
      </c>
      <c r="C92" t="str">
        <f>VLOOKUP(B92,[2]Clothes!$B$5:$D$447,2, FALSE)</f>
        <v>Out of Centre</v>
      </c>
      <c r="D92" t="str">
        <f>VLOOKUP(B92,[2]Clothes!$B$5:$D$447,3, FALSE)</f>
        <v>OoC - Zone 6 - Other</v>
      </c>
      <c r="E92" s="5">
        <v>0</v>
      </c>
      <c r="F92" s="5">
        <v>0</v>
      </c>
      <c r="G92" s="5">
        <v>0</v>
      </c>
      <c r="H92" s="5">
        <v>0</v>
      </c>
      <c r="I92" s="5">
        <v>0</v>
      </c>
      <c r="J92" s="5">
        <v>0</v>
      </c>
      <c r="K92" s="5">
        <v>0</v>
      </c>
      <c r="L92" s="5">
        <v>0</v>
      </c>
      <c r="M92" s="5">
        <v>0</v>
      </c>
      <c r="N92" s="5">
        <v>0</v>
      </c>
      <c r="O92" s="5">
        <v>0</v>
      </c>
      <c r="P92" s="5">
        <v>0</v>
      </c>
      <c r="Q92" s="5">
        <v>0</v>
      </c>
      <c r="R92" s="5">
        <v>0</v>
      </c>
      <c r="S92" s="5">
        <v>0</v>
      </c>
    </row>
    <row r="93" spans="1:19" hidden="1" x14ac:dyDescent="0.35">
      <c r="A93" s="2" t="s">
        <v>6</v>
      </c>
      <c r="B93" s="1" t="s">
        <v>564</v>
      </c>
      <c r="C93" t="str">
        <f>VLOOKUP(B93,[2]Clothes!$B$5:$D$447,2, FALSE)</f>
        <v>Local Centres</v>
      </c>
      <c r="D93" t="str">
        <f>VLOOKUP(B93,[2]Clothes!$B$5:$D$447,3, FALSE)</f>
        <v>Bradwell Common</v>
      </c>
      <c r="E93" s="5">
        <v>0</v>
      </c>
      <c r="F93" s="5">
        <v>0</v>
      </c>
      <c r="G93" s="5">
        <v>0</v>
      </c>
      <c r="H93" s="5">
        <v>0</v>
      </c>
      <c r="I93" s="5">
        <v>0</v>
      </c>
      <c r="J93" s="5">
        <v>0</v>
      </c>
      <c r="K93" s="5">
        <v>0</v>
      </c>
      <c r="L93" s="5">
        <v>0</v>
      </c>
      <c r="M93" s="5">
        <v>0</v>
      </c>
      <c r="N93" s="5">
        <v>0</v>
      </c>
      <c r="O93" s="5">
        <v>0</v>
      </c>
      <c r="P93" s="5">
        <v>0</v>
      </c>
      <c r="Q93" s="5">
        <v>0</v>
      </c>
      <c r="R93" s="5">
        <v>0</v>
      </c>
      <c r="S93" s="5">
        <v>0</v>
      </c>
    </row>
    <row r="94" spans="1:19" hidden="1" x14ac:dyDescent="0.35">
      <c r="A94" s="2" t="s">
        <v>6</v>
      </c>
      <c r="B94" s="1" t="s">
        <v>565</v>
      </c>
      <c r="C94" t="str">
        <f>VLOOKUP(B94,[2]Clothes!$B$5:$D$447,2, FALSE)</f>
        <v>Out of Centre</v>
      </c>
      <c r="D94" t="str">
        <f>VLOOKUP(B94,[2]Clothes!$B$5:$D$447,3, FALSE)</f>
        <v>OoC - Zone 6 - Other</v>
      </c>
      <c r="E94" s="5">
        <v>0</v>
      </c>
      <c r="F94" s="5">
        <v>0</v>
      </c>
      <c r="G94" s="5">
        <v>0</v>
      </c>
      <c r="H94" s="5">
        <v>0</v>
      </c>
      <c r="I94" s="5">
        <v>0</v>
      </c>
      <c r="J94" s="5">
        <v>0</v>
      </c>
      <c r="K94" s="5">
        <v>0</v>
      </c>
      <c r="L94" s="5">
        <v>0</v>
      </c>
      <c r="M94" s="5">
        <v>0</v>
      </c>
      <c r="N94" s="5">
        <v>0</v>
      </c>
      <c r="O94" s="5">
        <v>0</v>
      </c>
      <c r="P94" s="5">
        <v>0</v>
      </c>
      <c r="Q94" s="5">
        <v>0</v>
      </c>
      <c r="R94" s="5">
        <v>0</v>
      </c>
      <c r="S94" s="5">
        <v>0</v>
      </c>
    </row>
    <row r="95" spans="1:19" hidden="1" x14ac:dyDescent="0.35">
      <c r="A95" s="2" t="s">
        <v>6</v>
      </c>
      <c r="B95" s="1" t="s">
        <v>566</v>
      </c>
      <c r="C95" t="str">
        <f>VLOOKUP(B95,[2]Clothes!$B$5:$D$447,2, FALSE)</f>
        <v>Out of Centre</v>
      </c>
      <c r="D95" t="str">
        <f>VLOOKUP(B95,[2]Clothes!$B$5:$D$447,3, FALSE)</f>
        <v>OoC - Zone 6 - Central Retail Park, Rooksley</v>
      </c>
      <c r="E95" s="5">
        <v>1.6500000000000001E-2</v>
      </c>
      <c r="F95" s="5">
        <v>0</v>
      </c>
      <c r="G95" s="5">
        <v>1.6160000000000001E-2</v>
      </c>
      <c r="H95" s="5">
        <v>4.7500000000000001E-2</v>
      </c>
      <c r="I95" s="5">
        <v>0</v>
      </c>
      <c r="J95" s="5">
        <v>0</v>
      </c>
      <c r="K95" s="5">
        <v>0</v>
      </c>
      <c r="L95" s="5">
        <v>0.14909</v>
      </c>
      <c r="M95" s="5">
        <v>5.3679999999999999E-2</v>
      </c>
      <c r="N95" s="5">
        <v>0</v>
      </c>
      <c r="O95" s="5">
        <v>0</v>
      </c>
      <c r="P95" s="5">
        <v>0</v>
      </c>
      <c r="Q95" s="5">
        <v>0</v>
      </c>
      <c r="R95" s="5">
        <v>0</v>
      </c>
      <c r="S95" s="5">
        <v>0</v>
      </c>
    </row>
    <row r="96" spans="1:19" hidden="1" x14ac:dyDescent="0.35">
      <c r="A96" s="2" t="s">
        <v>6</v>
      </c>
      <c r="B96" s="1" t="s">
        <v>567</v>
      </c>
      <c r="C96" t="str">
        <f>VLOOKUP(B96,[2]Clothes!$B$5:$D$447,2, FALSE)</f>
        <v>Local Centres</v>
      </c>
      <c r="D96" t="str">
        <f>VLOOKUP(B96,[2]Clothes!$B$5:$D$447,3, FALSE)</f>
        <v>Great Holm</v>
      </c>
      <c r="E96" s="5">
        <v>0</v>
      </c>
      <c r="F96" s="5">
        <v>0</v>
      </c>
      <c r="G96" s="5">
        <v>0</v>
      </c>
      <c r="H96" s="5">
        <v>0</v>
      </c>
      <c r="I96" s="5">
        <v>0</v>
      </c>
      <c r="J96" s="5">
        <v>0</v>
      </c>
      <c r="K96" s="5">
        <v>0</v>
      </c>
      <c r="L96" s="5">
        <v>0</v>
      </c>
      <c r="M96" s="5">
        <v>0</v>
      </c>
      <c r="N96" s="5">
        <v>0</v>
      </c>
      <c r="O96" s="5">
        <v>0</v>
      </c>
      <c r="P96" s="5">
        <v>0</v>
      </c>
      <c r="Q96" s="5">
        <v>0</v>
      </c>
      <c r="R96" s="5">
        <v>0</v>
      </c>
      <c r="S96" s="5">
        <v>0</v>
      </c>
    </row>
    <row r="97" spans="1:19" hidden="1" x14ac:dyDescent="0.35">
      <c r="A97" s="2" t="s">
        <v>6</v>
      </c>
      <c r="B97" s="1" t="s">
        <v>568</v>
      </c>
      <c r="C97" t="str">
        <f>VLOOKUP(B97,[2]Clothes!$B$5:$D$447,2, FALSE)</f>
        <v>Local Centres</v>
      </c>
      <c r="D97" t="str">
        <f>VLOOKUP(B97,[2]Clothes!$B$5:$D$447,3, FALSE)</f>
        <v>Heelands</v>
      </c>
      <c r="E97" s="5">
        <v>0</v>
      </c>
      <c r="F97" s="5">
        <v>0</v>
      </c>
      <c r="G97" s="5">
        <v>0</v>
      </c>
      <c r="H97" s="5">
        <v>0</v>
      </c>
      <c r="I97" s="5">
        <v>0</v>
      </c>
      <c r="J97" s="5">
        <v>0</v>
      </c>
      <c r="K97" s="5">
        <v>0</v>
      </c>
      <c r="L97" s="5">
        <v>0</v>
      </c>
      <c r="M97" s="5">
        <v>0</v>
      </c>
      <c r="N97" s="5">
        <v>0</v>
      </c>
      <c r="O97" s="5">
        <v>0</v>
      </c>
      <c r="P97" s="5">
        <v>0</v>
      </c>
      <c r="Q97" s="5">
        <v>0</v>
      </c>
      <c r="R97" s="5">
        <v>0</v>
      </c>
      <c r="S97" s="5">
        <v>0</v>
      </c>
    </row>
    <row r="98" spans="1:19" hidden="1" x14ac:dyDescent="0.35">
      <c r="A98" s="2" t="s">
        <v>6</v>
      </c>
      <c r="B98" s="1" t="s">
        <v>569</v>
      </c>
      <c r="C98" t="str">
        <f>VLOOKUP(B98,[2]Clothes!$B$5:$D$447,2, FALSE)</f>
        <v>Local Centres</v>
      </c>
      <c r="D98" t="str">
        <f>VLOOKUP(B98,[2]Clothes!$B$5:$D$447,3, FALSE)</f>
        <v>Two Mile Ash</v>
      </c>
      <c r="E98" s="5">
        <v>0</v>
      </c>
      <c r="F98" s="5">
        <v>0</v>
      </c>
      <c r="G98" s="5">
        <v>0</v>
      </c>
      <c r="H98" s="5">
        <v>0</v>
      </c>
      <c r="I98" s="5">
        <v>0</v>
      </c>
      <c r="J98" s="5">
        <v>0</v>
      </c>
      <c r="K98" s="5">
        <v>0</v>
      </c>
      <c r="L98" s="5">
        <v>0</v>
      </c>
      <c r="M98" s="5">
        <v>0</v>
      </c>
      <c r="N98" s="5">
        <v>0</v>
      </c>
      <c r="O98" s="5">
        <v>0</v>
      </c>
      <c r="P98" s="5">
        <v>0</v>
      </c>
      <c r="Q98" s="5">
        <v>0</v>
      </c>
      <c r="R98" s="5">
        <v>0</v>
      </c>
      <c r="S98" s="5">
        <v>0</v>
      </c>
    </row>
    <row r="99" spans="1:19" hidden="1" x14ac:dyDescent="0.35">
      <c r="A99" s="2" t="s">
        <v>7</v>
      </c>
      <c r="B99" s="1" t="s">
        <v>95</v>
      </c>
      <c r="C99" t="str">
        <f>VLOOKUP(B99,[2]Clothes!$B$5:$D$447,2, FALSE)</f>
        <v>Wolverton TC</v>
      </c>
      <c r="D99" t="str">
        <f>VLOOKUP(B99,[2]Clothes!$B$5:$D$447,3, FALSE)</f>
        <v>Wolverton TC - Other in Centre</v>
      </c>
      <c r="E99" s="5">
        <v>0</v>
      </c>
      <c r="F99" s="5">
        <v>0</v>
      </c>
      <c r="G99" s="5">
        <v>0</v>
      </c>
      <c r="H99" s="5">
        <v>0</v>
      </c>
      <c r="I99" s="5">
        <v>0</v>
      </c>
      <c r="J99" s="5">
        <v>0</v>
      </c>
      <c r="K99" s="5">
        <v>0</v>
      </c>
      <c r="L99" s="5">
        <v>0</v>
      </c>
      <c r="M99" s="5">
        <v>0</v>
      </c>
      <c r="N99" s="5">
        <v>0</v>
      </c>
      <c r="O99" s="5">
        <v>0</v>
      </c>
      <c r="P99" s="5">
        <v>0</v>
      </c>
      <c r="Q99" s="5">
        <v>0</v>
      </c>
      <c r="R99" s="5">
        <v>0</v>
      </c>
      <c r="S99" s="5">
        <v>0</v>
      </c>
    </row>
    <row r="100" spans="1:19" hidden="1" x14ac:dyDescent="0.35">
      <c r="A100" s="2" t="s">
        <v>7</v>
      </c>
      <c r="B100" s="1" t="s">
        <v>570</v>
      </c>
      <c r="C100" t="str">
        <f>VLOOKUP(B100,[2]Clothes!$B$5:$D$447,2, FALSE)</f>
        <v>Out of Centre</v>
      </c>
      <c r="D100" t="str">
        <f>VLOOKUP(B100,[2]Clothes!$B$5:$D$447,3, FALSE)</f>
        <v>OoC - Zone 7</v>
      </c>
      <c r="E100" s="5">
        <v>0</v>
      </c>
      <c r="F100" s="5">
        <v>0</v>
      </c>
      <c r="G100" s="5">
        <v>0</v>
      </c>
      <c r="H100" s="5">
        <v>0</v>
      </c>
      <c r="I100" s="5">
        <v>0</v>
      </c>
      <c r="J100" s="5">
        <v>0</v>
      </c>
      <c r="K100" s="5">
        <v>0</v>
      </c>
      <c r="L100" s="5">
        <v>0</v>
      </c>
      <c r="M100" s="5">
        <v>0</v>
      </c>
      <c r="N100" s="5">
        <v>0</v>
      </c>
      <c r="O100" s="5">
        <v>0</v>
      </c>
      <c r="P100" s="5">
        <v>0</v>
      </c>
      <c r="Q100" s="5">
        <v>0</v>
      </c>
      <c r="R100" s="5">
        <v>0</v>
      </c>
      <c r="S100" s="5">
        <v>0</v>
      </c>
    </row>
    <row r="101" spans="1:19" hidden="1" x14ac:dyDescent="0.35">
      <c r="A101" s="2" t="s">
        <v>7</v>
      </c>
      <c r="B101" s="1" t="s">
        <v>571</v>
      </c>
      <c r="C101" t="str">
        <f>VLOOKUP(B101,[2]Clothes!$B$5:$D$447,2, FALSE)</f>
        <v>Out of Centre</v>
      </c>
      <c r="D101" t="str">
        <f>VLOOKUP(B101,[2]Clothes!$B$5:$D$447,3, FALSE)</f>
        <v>OoC - Zone 7</v>
      </c>
      <c r="E101" s="5">
        <v>0</v>
      </c>
      <c r="F101" s="5">
        <v>0</v>
      </c>
      <c r="G101" s="5">
        <v>0</v>
      </c>
      <c r="H101" s="5">
        <v>0</v>
      </c>
      <c r="I101" s="5">
        <v>0</v>
      </c>
      <c r="J101" s="5">
        <v>0</v>
      </c>
      <c r="K101" s="5">
        <v>0</v>
      </c>
      <c r="L101" s="5">
        <v>0</v>
      </c>
      <c r="M101" s="5">
        <v>0</v>
      </c>
      <c r="N101" s="5">
        <v>0</v>
      </c>
      <c r="O101" s="5">
        <v>0</v>
      </c>
      <c r="P101" s="5">
        <v>0</v>
      </c>
      <c r="Q101" s="5">
        <v>0</v>
      </c>
      <c r="R101" s="5">
        <v>0</v>
      </c>
      <c r="S101" s="5">
        <v>0</v>
      </c>
    </row>
    <row r="102" spans="1:19" hidden="1" x14ac:dyDescent="0.35">
      <c r="A102" s="2" t="s">
        <v>7</v>
      </c>
      <c r="B102" s="1" t="s">
        <v>572</v>
      </c>
      <c r="C102" t="str">
        <f>VLOOKUP(B102,[2]Clothes!$B$5:$D$447,2, FALSE)</f>
        <v>Out of Centre</v>
      </c>
      <c r="D102" t="str">
        <f>VLOOKUP(B102,[2]Clothes!$B$5:$D$447,3, FALSE)</f>
        <v>OoC - Zone 7</v>
      </c>
      <c r="E102" s="5">
        <v>0</v>
      </c>
      <c r="F102" s="5">
        <v>0</v>
      </c>
      <c r="G102" s="5">
        <v>0</v>
      </c>
      <c r="H102" s="5">
        <v>0</v>
      </c>
      <c r="I102" s="5">
        <v>0</v>
      </c>
      <c r="J102" s="5">
        <v>0</v>
      </c>
      <c r="K102" s="5">
        <v>0</v>
      </c>
      <c r="L102" s="5">
        <v>0</v>
      </c>
      <c r="M102" s="5">
        <v>0</v>
      </c>
      <c r="N102" s="5">
        <v>0</v>
      </c>
      <c r="O102" s="5">
        <v>0</v>
      </c>
      <c r="P102" s="5">
        <v>0</v>
      </c>
      <c r="Q102" s="5">
        <v>0</v>
      </c>
      <c r="R102" s="5">
        <v>0</v>
      </c>
      <c r="S102" s="5">
        <v>0</v>
      </c>
    </row>
    <row r="103" spans="1:19" hidden="1" x14ac:dyDescent="0.35">
      <c r="A103" s="2" t="s">
        <v>7</v>
      </c>
      <c r="B103" s="1" t="s">
        <v>573</v>
      </c>
      <c r="C103" t="str">
        <f>VLOOKUP(B103,[2]Clothes!$B$5:$D$447,2, FALSE)</f>
        <v>Local Centres</v>
      </c>
      <c r="D103" t="str">
        <f>VLOOKUP(B103,[2]Clothes!$B$5:$D$447,3, FALSE)</f>
        <v>Fullers Slade</v>
      </c>
      <c r="E103" s="5">
        <v>0</v>
      </c>
      <c r="F103" s="5">
        <v>0</v>
      </c>
      <c r="G103" s="5">
        <v>0</v>
      </c>
      <c r="H103" s="5">
        <v>0</v>
      </c>
      <c r="I103" s="5">
        <v>0</v>
      </c>
      <c r="J103" s="5">
        <v>0</v>
      </c>
      <c r="K103" s="5">
        <v>0</v>
      </c>
      <c r="L103" s="5">
        <v>0</v>
      </c>
      <c r="M103" s="5">
        <v>0</v>
      </c>
      <c r="N103" s="5">
        <v>0</v>
      </c>
      <c r="O103" s="5">
        <v>0</v>
      </c>
      <c r="P103" s="5">
        <v>0</v>
      </c>
      <c r="Q103" s="5">
        <v>0</v>
      </c>
      <c r="R103" s="5">
        <v>0</v>
      </c>
      <c r="S103" s="5">
        <v>0</v>
      </c>
    </row>
    <row r="104" spans="1:19" hidden="1" x14ac:dyDescent="0.35">
      <c r="A104" s="2" t="s">
        <v>7</v>
      </c>
      <c r="B104" s="1" t="s">
        <v>574</v>
      </c>
      <c r="C104" t="str">
        <f>VLOOKUP(B104,[2]Clothes!$B$5:$D$447,2, FALSE)</f>
        <v>Local Centres</v>
      </c>
      <c r="D104" t="str">
        <f>VLOOKUP(B104,[2]Clothes!$B$5:$D$447,3, FALSE)</f>
        <v>Greenleys</v>
      </c>
      <c r="E104" s="5">
        <v>0</v>
      </c>
      <c r="F104" s="5">
        <v>0</v>
      </c>
      <c r="G104" s="5">
        <v>0</v>
      </c>
      <c r="H104" s="5">
        <v>0</v>
      </c>
      <c r="I104" s="5">
        <v>0</v>
      </c>
      <c r="J104" s="5">
        <v>0</v>
      </c>
      <c r="K104" s="5">
        <v>0</v>
      </c>
      <c r="L104" s="5">
        <v>0</v>
      </c>
      <c r="M104" s="5">
        <v>0</v>
      </c>
      <c r="N104" s="5">
        <v>0</v>
      </c>
      <c r="O104" s="5">
        <v>0</v>
      </c>
      <c r="P104" s="5">
        <v>0</v>
      </c>
      <c r="Q104" s="5">
        <v>0</v>
      </c>
      <c r="R104" s="5">
        <v>0</v>
      </c>
      <c r="S104" s="5">
        <v>0</v>
      </c>
    </row>
    <row r="105" spans="1:19" hidden="1" x14ac:dyDescent="0.35">
      <c r="A105" s="2" t="s">
        <v>7</v>
      </c>
      <c r="B105" s="1" t="s">
        <v>575</v>
      </c>
      <c r="C105" t="str">
        <f>VLOOKUP(B105,[2]Clothes!$B$5:$D$447,2, FALSE)</f>
        <v>Local Centres</v>
      </c>
      <c r="D105" t="str">
        <f>VLOOKUP(B105,[2]Clothes!$B$5:$D$447,3, FALSE)</f>
        <v>Greenleys</v>
      </c>
      <c r="E105" s="5">
        <v>0</v>
      </c>
      <c r="F105" s="5">
        <v>0</v>
      </c>
      <c r="G105" s="5">
        <v>0</v>
      </c>
      <c r="H105" s="5">
        <v>0</v>
      </c>
      <c r="I105" s="5">
        <v>0</v>
      </c>
      <c r="J105" s="5">
        <v>0</v>
      </c>
      <c r="K105" s="5">
        <v>0</v>
      </c>
      <c r="L105" s="5">
        <v>0</v>
      </c>
      <c r="M105" s="5">
        <v>0</v>
      </c>
      <c r="N105" s="5">
        <v>0</v>
      </c>
      <c r="O105" s="5">
        <v>0</v>
      </c>
      <c r="P105" s="5">
        <v>0</v>
      </c>
      <c r="Q105" s="5">
        <v>0</v>
      </c>
      <c r="R105" s="5">
        <v>0</v>
      </c>
      <c r="S105" s="5">
        <v>0</v>
      </c>
    </row>
    <row r="106" spans="1:19" hidden="1" x14ac:dyDescent="0.35">
      <c r="A106" s="2" t="s">
        <v>7</v>
      </c>
      <c r="B106" s="1" t="s">
        <v>576</v>
      </c>
      <c r="C106" t="str">
        <f>VLOOKUP(B106,[2]Clothes!$B$5:$D$447,2, FALSE)</f>
        <v>Out of Centre</v>
      </c>
      <c r="D106" t="str">
        <f>VLOOKUP(B106,[2]Clothes!$B$5:$D$447,3, FALSE)</f>
        <v>OoC - Zone 7</v>
      </c>
      <c r="E106" s="5">
        <v>0</v>
      </c>
      <c r="F106" s="5">
        <v>0</v>
      </c>
      <c r="G106" s="5">
        <v>0</v>
      </c>
      <c r="H106" s="5">
        <v>0</v>
      </c>
      <c r="I106" s="5">
        <v>0</v>
      </c>
      <c r="J106" s="5">
        <v>0</v>
      </c>
      <c r="K106" s="5">
        <v>0</v>
      </c>
      <c r="L106" s="5">
        <v>0</v>
      </c>
      <c r="M106" s="5">
        <v>0</v>
      </c>
      <c r="N106" s="5">
        <v>0</v>
      </c>
      <c r="O106" s="5">
        <v>0</v>
      </c>
      <c r="P106" s="5">
        <v>0</v>
      </c>
      <c r="Q106" s="5">
        <v>0</v>
      </c>
      <c r="R106" s="5">
        <v>0</v>
      </c>
      <c r="S106" s="5">
        <v>0</v>
      </c>
    </row>
    <row r="107" spans="1:19" hidden="1" x14ac:dyDescent="0.35">
      <c r="A107" s="2" t="s">
        <v>7</v>
      </c>
      <c r="B107" s="1" t="s">
        <v>577</v>
      </c>
      <c r="C107" t="str">
        <f>VLOOKUP(B107,[2]Clothes!$B$5:$D$447,2, FALSE)</f>
        <v>Out of Centre</v>
      </c>
      <c r="D107" t="str">
        <f>VLOOKUP(B107,[2]Clothes!$B$5:$D$447,3, FALSE)</f>
        <v>OoC - Zone 7</v>
      </c>
      <c r="E107" s="5">
        <v>0</v>
      </c>
      <c r="F107" s="5">
        <v>0</v>
      </c>
      <c r="G107" s="5">
        <v>0</v>
      </c>
      <c r="H107" s="5">
        <v>0</v>
      </c>
      <c r="I107" s="5">
        <v>0</v>
      </c>
      <c r="J107" s="5">
        <v>0</v>
      </c>
      <c r="K107" s="5">
        <v>0</v>
      </c>
      <c r="L107" s="5">
        <v>0</v>
      </c>
      <c r="M107" s="5">
        <v>0</v>
      </c>
      <c r="N107" s="5">
        <v>0</v>
      </c>
      <c r="O107" s="5">
        <v>0</v>
      </c>
      <c r="P107" s="5">
        <v>0</v>
      </c>
      <c r="Q107" s="5">
        <v>0</v>
      </c>
      <c r="R107" s="5">
        <v>0</v>
      </c>
      <c r="S107" s="5">
        <v>0</v>
      </c>
    </row>
    <row r="108" spans="1:19" hidden="1" x14ac:dyDescent="0.35">
      <c r="A108" s="2" t="s">
        <v>7</v>
      </c>
      <c r="B108" s="1" t="s">
        <v>100</v>
      </c>
      <c r="C108" t="str">
        <f>VLOOKUP(B108,[2]Clothes!$B$5:$D$447,2, FALSE)</f>
        <v>Out of Centre</v>
      </c>
      <c r="D108" t="str">
        <f>VLOOKUP(B108,[2]Clothes!$B$5:$D$447,3, FALSE)</f>
        <v>OoC - Zone 7</v>
      </c>
      <c r="E108" s="5">
        <v>0</v>
      </c>
      <c r="F108" s="5">
        <v>0</v>
      </c>
      <c r="G108" s="5">
        <v>0</v>
      </c>
      <c r="H108" s="5">
        <v>0</v>
      </c>
      <c r="I108" s="5">
        <v>0</v>
      </c>
      <c r="J108" s="5">
        <v>0</v>
      </c>
      <c r="K108" s="5">
        <v>0</v>
      </c>
      <c r="L108" s="5">
        <v>0</v>
      </c>
      <c r="M108" s="5">
        <v>0</v>
      </c>
      <c r="N108" s="5">
        <v>0</v>
      </c>
      <c r="O108" s="5">
        <v>0</v>
      </c>
      <c r="P108" s="5">
        <v>0</v>
      </c>
      <c r="Q108" s="5">
        <v>0</v>
      </c>
      <c r="R108" s="5">
        <v>0</v>
      </c>
      <c r="S108" s="5">
        <v>0</v>
      </c>
    </row>
    <row r="109" spans="1:19" hidden="1" x14ac:dyDescent="0.35">
      <c r="A109" s="2" t="s">
        <v>7</v>
      </c>
      <c r="B109" s="1" t="s">
        <v>578</v>
      </c>
      <c r="C109" t="str">
        <f>VLOOKUP(B109,[2]Clothes!$B$5:$D$447,2, FALSE)</f>
        <v>Local Centres</v>
      </c>
      <c r="D109" t="str">
        <f>VLOOKUP(B109,[2]Clothes!$B$5:$D$447,3, FALSE)</f>
        <v>New Bradwell</v>
      </c>
      <c r="E109" s="5">
        <v>0</v>
      </c>
      <c r="F109" s="5">
        <v>0</v>
      </c>
      <c r="G109" s="5">
        <v>0</v>
      </c>
      <c r="H109" s="5">
        <v>0</v>
      </c>
      <c r="I109" s="5">
        <v>0</v>
      </c>
      <c r="J109" s="5">
        <v>0</v>
      </c>
      <c r="K109" s="5">
        <v>0</v>
      </c>
      <c r="L109" s="5">
        <v>0</v>
      </c>
      <c r="M109" s="5">
        <v>0</v>
      </c>
      <c r="N109" s="5">
        <v>0</v>
      </c>
      <c r="O109" s="5">
        <v>0</v>
      </c>
      <c r="P109" s="5">
        <v>0</v>
      </c>
      <c r="Q109" s="5">
        <v>0</v>
      </c>
      <c r="R109" s="5">
        <v>0</v>
      </c>
      <c r="S109" s="5">
        <v>0</v>
      </c>
    </row>
    <row r="110" spans="1:19" hidden="1" x14ac:dyDescent="0.35">
      <c r="A110" s="2" t="s">
        <v>7</v>
      </c>
      <c r="B110" s="1" t="s">
        <v>579</v>
      </c>
      <c r="C110" t="str">
        <f>VLOOKUP(B110,[2]Clothes!$B$5:$D$447,2, FALSE)</f>
        <v>Out of Centre</v>
      </c>
      <c r="D110" t="str">
        <f>VLOOKUP(B110,[2]Clothes!$B$5:$D$447,3, FALSE)</f>
        <v>OoC - Zone 7</v>
      </c>
      <c r="E110" s="5">
        <v>0</v>
      </c>
      <c r="F110" s="5">
        <v>0</v>
      </c>
      <c r="G110" s="5">
        <v>0</v>
      </c>
      <c r="H110" s="5">
        <v>0</v>
      </c>
      <c r="I110" s="5">
        <v>0</v>
      </c>
      <c r="J110" s="5">
        <v>0</v>
      </c>
      <c r="K110" s="5">
        <v>0</v>
      </c>
      <c r="L110" s="5">
        <v>0</v>
      </c>
      <c r="M110" s="5">
        <v>0</v>
      </c>
      <c r="N110" s="5">
        <v>0</v>
      </c>
      <c r="O110" s="5">
        <v>0</v>
      </c>
      <c r="P110" s="5">
        <v>0</v>
      </c>
      <c r="Q110" s="5">
        <v>0</v>
      </c>
      <c r="R110" s="5">
        <v>0</v>
      </c>
      <c r="S110" s="5">
        <v>0</v>
      </c>
    </row>
    <row r="111" spans="1:19" hidden="1" x14ac:dyDescent="0.35">
      <c r="A111" s="2" t="s">
        <v>7</v>
      </c>
      <c r="B111" s="1" t="s">
        <v>580</v>
      </c>
      <c r="C111" t="str">
        <f>VLOOKUP(B111,[2]Clothes!$B$5:$D$447,2, FALSE)</f>
        <v>Out of Centre</v>
      </c>
      <c r="D111" t="str">
        <f>VLOOKUP(B111,[2]Clothes!$B$5:$D$447,3, FALSE)</f>
        <v>OoC - Zone 7</v>
      </c>
      <c r="E111" s="5">
        <v>0</v>
      </c>
      <c r="F111" s="5">
        <v>0</v>
      </c>
      <c r="G111" s="5">
        <v>0</v>
      </c>
      <c r="H111" s="5">
        <v>0</v>
      </c>
      <c r="I111" s="5">
        <v>0</v>
      </c>
      <c r="J111" s="5">
        <v>0</v>
      </c>
      <c r="K111" s="5">
        <v>0</v>
      </c>
      <c r="L111" s="5">
        <v>0</v>
      </c>
      <c r="M111" s="5">
        <v>0</v>
      </c>
      <c r="N111" s="5">
        <v>0</v>
      </c>
      <c r="O111" s="5">
        <v>0</v>
      </c>
      <c r="P111" s="5">
        <v>0</v>
      </c>
      <c r="Q111" s="5">
        <v>0</v>
      </c>
      <c r="R111" s="5">
        <v>0</v>
      </c>
      <c r="S111" s="5">
        <v>0</v>
      </c>
    </row>
    <row r="112" spans="1:19" hidden="1" x14ac:dyDescent="0.35">
      <c r="A112" s="2" t="s">
        <v>7</v>
      </c>
      <c r="B112" s="1" t="s">
        <v>581</v>
      </c>
      <c r="C112" t="str">
        <f>VLOOKUP(B112,[2]Clothes!$B$5:$D$447,2, FALSE)</f>
        <v>Out of Centre</v>
      </c>
      <c r="D112" t="str">
        <f>VLOOKUP(B112,[2]Clothes!$B$5:$D$447,3, FALSE)</f>
        <v>OoC - Zone 7</v>
      </c>
      <c r="E112" s="5">
        <v>0</v>
      </c>
      <c r="F112" s="5">
        <v>0</v>
      </c>
      <c r="G112" s="5">
        <v>0</v>
      </c>
      <c r="H112" s="5">
        <v>0</v>
      </c>
      <c r="I112" s="5">
        <v>0</v>
      </c>
      <c r="J112" s="5">
        <v>0</v>
      </c>
      <c r="K112" s="5">
        <v>0</v>
      </c>
      <c r="L112" s="5">
        <v>0</v>
      </c>
      <c r="M112" s="5">
        <v>0</v>
      </c>
      <c r="N112" s="5">
        <v>0</v>
      </c>
      <c r="O112" s="5">
        <v>0</v>
      </c>
      <c r="P112" s="5">
        <v>0</v>
      </c>
      <c r="Q112" s="5">
        <v>0</v>
      </c>
      <c r="R112" s="5">
        <v>0</v>
      </c>
      <c r="S112" s="5">
        <v>0</v>
      </c>
    </row>
    <row r="113" spans="1:19" hidden="1" x14ac:dyDescent="0.35">
      <c r="A113" s="2" t="s">
        <v>7</v>
      </c>
      <c r="B113" s="1" t="s">
        <v>582</v>
      </c>
      <c r="C113" t="str">
        <f>VLOOKUP(B113,[2]Clothes!$B$5:$D$447,2, FALSE)</f>
        <v>Local Centres</v>
      </c>
      <c r="D113" t="str">
        <f>VLOOKUP(B113,[2]Clothes!$B$5:$D$447,3, FALSE)</f>
        <v>Stacey Bushes</v>
      </c>
      <c r="E113" s="5">
        <v>0</v>
      </c>
      <c r="F113" s="5">
        <v>0</v>
      </c>
      <c r="G113" s="5">
        <v>0</v>
      </c>
      <c r="H113" s="5">
        <v>0</v>
      </c>
      <c r="I113" s="5">
        <v>0</v>
      </c>
      <c r="J113" s="5">
        <v>0</v>
      </c>
      <c r="K113" s="5">
        <v>0</v>
      </c>
      <c r="L113" s="5">
        <v>0</v>
      </c>
      <c r="M113" s="5">
        <v>0</v>
      </c>
      <c r="N113" s="5">
        <v>0</v>
      </c>
      <c r="O113" s="5">
        <v>0</v>
      </c>
      <c r="P113" s="5">
        <v>0</v>
      </c>
      <c r="Q113" s="5">
        <v>0</v>
      </c>
      <c r="R113" s="5">
        <v>0</v>
      </c>
      <c r="S113" s="5">
        <v>0</v>
      </c>
    </row>
    <row r="114" spans="1:19" hidden="1" x14ac:dyDescent="0.35">
      <c r="A114" s="2" t="s">
        <v>7</v>
      </c>
      <c r="B114" s="1" t="s">
        <v>583</v>
      </c>
      <c r="C114" t="str">
        <f>VLOOKUP(B114,[2]Clothes!$B$5:$D$447,2, FALSE)</f>
        <v>Stony Stratford DC</v>
      </c>
      <c r="D114" t="str">
        <f>VLOOKUP(B114,[2]Clothes!$B$5:$D$447,3, FALSE)</f>
        <v>Stony Stratford DC - Other in Centre</v>
      </c>
      <c r="E114" s="5">
        <v>7.28E-3</v>
      </c>
      <c r="F114" s="5">
        <v>0</v>
      </c>
      <c r="G114" s="5">
        <v>0</v>
      </c>
      <c r="H114" s="5">
        <v>1.1990000000000001E-2</v>
      </c>
      <c r="I114" s="5">
        <v>0</v>
      </c>
      <c r="J114" s="5">
        <v>0</v>
      </c>
      <c r="K114" s="5">
        <v>3.1449999999999999E-2</v>
      </c>
      <c r="L114" s="5">
        <v>0.12311999999999999</v>
      </c>
      <c r="M114" s="5">
        <v>0</v>
      </c>
      <c r="N114" s="5">
        <v>0</v>
      </c>
      <c r="O114" s="5">
        <v>0</v>
      </c>
      <c r="P114" s="5">
        <v>0</v>
      </c>
      <c r="Q114" s="5">
        <v>0</v>
      </c>
      <c r="R114" s="5">
        <v>0</v>
      </c>
      <c r="S114" s="5">
        <v>0</v>
      </c>
    </row>
    <row r="115" spans="1:19" hidden="1" x14ac:dyDescent="0.35">
      <c r="A115" s="2" t="s">
        <v>7</v>
      </c>
      <c r="B115" s="1" t="s">
        <v>108</v>
      </c>
      <c r="C115" t="str">
        <f>VLOOKUP(B115,[2]Clothes!$B$5:$D$447,2, FALSE)</f>
        <v>Wolverton TC</v>
      </c>
      <c r="D115" t="str">
        <f>VLOOKUP(B115,[2]Clothes!$B$5:$D$447,3, FALSE)</f>
        <v>Tesco Superstore, McConnell Drive, Wolverton</v>
      </c>
      <c r="E115" s="5">
        <v>2.5569999999999999E-2</v>
      </c>
      <c r="F115" s="5">
        <v>0</v>
      </c>
      <c r="G115" s="5">
        <v>0</v>
      </c>
      <c r="H115" s="5">
        <v>0</v>
      </c>
      <c r="I115" s="5">
        <v>0</v>
      </c>
      <c r="J115" s="5">
        <v>1.695E-2</v>
      </c>
      <c r="K115" s="5">
        <v>0.18043999999999999</v>
      </c>
      <c r="L115" s="5">
        <v>0.20651</v>
      </c>
      <c r="M115" s="5">
        <v>5.3679999999999999E-2</v>
      </c>
      <c r="N115" s="5">
        <v>4.2590000000000003E-2</v>
      </c>
      <c r="O115" s="5">
        <v>2.5239999999999999E-2</v>
      </c>
      <c r="P115" s="5">
        <v>0</v>
      </c>
      <c r="Q115" s="5">
        <v>0</v>
      </c>
      <c r="R115" s="5">
        <v>0</v>
      </c>
      <c r="S115" s="5">
        <v>0</v>
      </c>
    </row>
    <row r="116" spans="1:19" hidden="1" x14ac:dyDescent="0.35">
      <c r="A116" s="2" t="s">
        <v>7</v>
      </c>
      <c r="B116" s="1" t="s">
        <v>584</v>
      </c>
      <c r="C116" t="str">
        <f>VLOOKUP(B116,[2]Clothes!$B$5:$D$447,2, FALSE)</f>
        <v>Out of Centre</v>
      </c>
      <c r="D116" t="str">
        <f>VLOOKUP(B116,[2]Clothes!$B$5:$D$447,3, FALSE)</f>
        <v>OoC - Zone 7</v>
      </c>
      <c r="E116" s="5">
        <v>0</v>
      </c>
      <c r="F116" s="5">
        <v>0</v>
      </c>
      <c r="G116" s="5">
        <v>0</v>
      </c>
      <c r="H116" s="5">
        <v>0</v>
      </c>
      <c r="I116" s="5">
        <v>0</v>
      </c>
      <c r="J116" s="5">
        <v>0</v>
      </c>
      <c r="K116" s="5">
        <v>0</v>
      </c>
      <c r="L116" s="5">
        <v>0</v>
      </c>
      <c r="M116" s="5">
        <v>0</v>
      </c>
      <c r="N116" s="5">
        <v>0</v>
      </c>
      <c r="O116" s="5">
        <v>0</v>
      </c>
      <c r="P116" s="5">
        <v>0</v>
      </c>
      <c r="Q116" s="5">
        <v>0</v>
      </c>
      <c r="R116" s="5">
        <v>0</v>
      </c>
      <c r="S116" s="5">
        <v>0</v>
      </c>
    </row>
    <row r="117" spans="1:19" hidden="1" x14ac:dyDescent="0.35">
      <c r="A117" s="2" t="s">
        <v>7</v>
      </c>
      <c r="B117" s="1" t="s">
        <v>585</v>
      </c>
      <c r="C117" t="str">
        <f>VLOOKUP(B117,[2]Clothes!$B$5:$D$447,2, FALSE)</f>
        <v>Out of Centre</v>
      </c>
      <c r="D117" t="str">
        <f>VLOOKUP(B117,[2]Clothes!$B$5:$D$447,3, FALSE)</f>
        <v>OoC - Zone 7</v>
      </c>
      <c r="E117" s="5">
        <v>0</v>
      </c>
      <c r="F117" s="5">
        <v>0</v>
      </c>
      <c r="G117" s="5">
        <v>0</v>
      </c>
      <c r="H117" s="5">
        <v>0</v>
      </c>
      <c r="I117" s="5">
        <v>0</v>
      </c>
      <c r="J117" s="5">
        <v>0</v>
      </c>
      <c r="K117" s="5">
        <v>0</v>
      </c>
      <c r="L117" s="5">
        <v>0</v>
      </c>
      <c r="M117" s="5">
        <v>0</v>
      </c>
      <c r="N117" s="5">
        <v>0</v>
      </c>
      <c r="O117" s="5">
        <v>0</v>
      </c>
      <c r="P117" s="5">
        <v>0</v>
      </c>
      <c r="Q117" s="5">
        <v>0</v>
      </c>
      <c r="R117" s="5">
        <v>0</v>
      </c>
      <c r="S117" s="5">
        <v>0</v>
      </c>
    </row>
    <row r="118" spans="1:19" hidden="1" x14ac:dyDescent="0.35">
      <c r="A118" s="2" t="s">
        <v>7</v>
      </c>
      <c r="B118" s="1" t="s">
        <v>586</v>
      </c>
      <c r="C118" t="str">
        <f>VLOOKUP(B118,[2]Clothes!$B$5:$D$447,2, FALSE)</f>
        <v>Out of Centre</v>
      </c>
      <c r="D118" t="str">
        <f>VLOOKUP(B118,[2]Clothes!$B$5:$D$447,3, FALSE)</f>
        <v>OoC - Zone 7</v>
      </c>
      <c r="E118" s="5">
        <v>0</v>
      </c>
      <c r="F118" s="5">
        <v>0</v>
      </c>
      <c r="G118" s="5">
        <v>0</v>
      </c>
      <c r="H118" s="5">
        <v>0</v>
      </c>
      <c r="I118" s="5">
        <v>0</v>
      </c>
      <c r="J118" s="5">
        <v>0</v>
      </c>
      <c r="K118" s="5">
        <v>0</v>
      </c>
      <c r="L118" s="5">
        <v>0</v>
      </c>
      <c r="M118" s="5">
        <v>0</v>
      </c>
      <c r="N118" s="5">
        <v>0</v>
      </c>
      <c r="O118" s="5">
        <v>0</v>
      </c>
      <c r="P118" s="5">
        <v>0</v>
      </c>
      <c r="Q118" s="5">
        <v>0</v>
      </c>
      <c r="R118" s="5">
        <v>0</v>
      </c>
      <c r="S118" s="5">
        <v>0</v>
      </c>
    </row>
    <row r="119" spans="1:19" hidden="1" x14ac:dyDescent="0.35">
      <c r="A119" s="2" t="s">
        <v>7</v>
      </c>
      <c r="B119" s="1" t="s">
        <v>587</v>
      </c>
      <c r="C119" t="str">
        <f>VLOOKUP(B119,[2]Clothes!$B$5:$D$447,2, FALSE)</f>
        <v>Wolverton TC</v>
      </c>
      <c r="D119" t="str">
        <f>VLOOKUP(B119,[2]Clothes!$B$5:$D$447,3, FALSE)</f>
        <v>Wolverton TC - Other in Centre</v>
      </c>
      <c r="E119" s="5">
        <v>1.321E-2</v>
      </c>
      <c r="F119" s="5">
        <v>0</v>
      </c>
      <c r="G119" s="5">
        <v>0</v>
      </c>
      <c r="H119" s="5">
        <v>1.1990000000000001E-2</v>
      </c>
      <c r="I119" s="5">
        <v>0</v>
      </c>
      <c r="J119" s="5">
        <v>3.397E-2</v>
      </c>
      <c r="K119" s="5">
        <v>1.576E-2</v>
      </c>
      <c r="L119" s="5">
        <v>8.3260000000000001E-2</v>
      </c>
      <c r="M119" s="5">
        <v>3.474E-2</v>
      </c>
      <c r="N119" s="5">
        <v>5.0520000000000002E-2</v>
      </c>
      <c r="O119" s="5">
        <v>0</v>
      </c>
      <c r="P119" s="5">
        <v>0</v>
      </c>
      <c r="Q119" s="5">
        <v>0</v>
      </c>
      <c r="R119" s="5">
        <v>0</v>
      </c>
      <c r="S119" s="5">
        <v>0</v>
      </c>
    </row>
    <row r="120" spans="1:19" hidden="1" x14ac:dyDescent="0.35">
      <c r="A120" s="2" t="s">
        <v>8</v>
      </c>
      <c r="B120" s="1" t="s">
        <v>588</v>
      </c>
      <c r="C120" t="str">
        <f>VLOOKUP(B120,[2]Clothes!$B$5:$D$447,2, FALSE)</f>
        <v>Outside of MKCC</v>
      </c>
      <c r="D120" t="str">
        <f>VLOOKUP(B120,[2]Clothes!$B$5:$D$447,3, FALSE)</f>
        <v>Outside of MKCC - Other</v>
      </c>
      <c r="E120" s="5">
        <v>0</v>
      </c>
      <c r="F120" s="5">
        <v>0</v>
      </c>
      <c r="G120" s="5">
        <v>0</v>
      </c>
      <c r="H120" s="5">
        <v>0</v>
      </c>
      <c r="I120" s="5">
        <v>0</v>
      </c>
      <c r="J120" s="5">
        <v>0</v>
      </c>
      <c r="K120" s="5">
        <v>0</v>
      </c>
      <c r="L120" s="5">
        <v>0</v>
      </c>
      <c r="M120" s="5">
        <v>0</v>
      </c>
      <c r="N120" s="5">
        <v>0</v>
      </c>
      <c r="O120" s="5">
        <v>0</v>
      </c>
      <c r="P120" s="5">
        <v>0</v>
      </c>
      <c r="Q120" s="5">
        <v>0</v>
      </c>
      <c r="R120" s="5">
        <v>0</v>
      </c>
      <c r="S120" s="5">
        <v>0</v>
      </c>
    </row>
    <row r="121" spans="1:19" hidden="1" x14ac:dyDescent="0.35">
      <c r="A121" s="2" t="s">
        <v>8</v>
      </c>
      <c r="B121" s="1" t="s">
        <v>109</v>
      </c>
      <c r="C121" t="str">
        <f>VLOOKUP(B121,[2]Clothes!$B$5:$D$447,2, FALSE)</f>
        <v>Outside of MKCC</v>
      </c>
      <c r="D121" t="str">
        <f>VLOOKUP(B121,[2]Clothes!$B$5:$D$447,3, FALSE)</f>
        <v>Towcester</v>
      </c>
      <c r="E121" s="5">
        <v>0</v>
      </c>
      <c r="F121" s="5">
        <v>0</v>
      </c>
      <c r="G121" s="5">
        <v>0</v>
      </c>
      <c r="H121" s="5">
        <v>0</v>
      </c>
      <c r="I121" s="5">
        <v>0</v>
      </c>
      <c r="J121" s="5">
        <v>0</v>
      </c>
      <c r="K121" s="5">
        <v>0</v>
      </c>
      <c r="L121" s="5">
        <v>0</v>
      </c>
      <c r="M121" s="5">
        <v>0</v>
      </c>
      <c r="N121" s="5">
        <v>0</v>
      </c>
      <c r="O121" s="5">
        <v>0</v>
      </c>
      <c r="P121" s="5">
        <v>0</v>
      </c>
      <c r="Q121" s="5">
        <v>0</v>
      </c>
      <c r="R121" s="5">
        <v>0</v>
      </c>
      <c r="S121" s="5">
        <v>0</v>
      </c>
    </row>
    <row r="122" spans="1:19" hidden="1" x14ac:dyDescent="0.35">
      <c r="A122" s="2" t="s">
        <v>8</v>
      </c>
      <c r="B122" s="1" t="s">
        <v>110</v>
      </c>
      <c r="C122" t="str">
        <f>VLOOKUP(B122,[2]Clothes!$B$5:$D$447,2, FALSE)</f>
        <v>Outside of MKCC</v>
      </c>
      <c r="D122" t="str">
        <f>VLOOKUP(B122,[2]Clothes!$B$5:$D$447,3, FALSE)</f>
        <v>Buckingham</v>
      </c>
      <c r="E122" s="5">
        <v>0</v>
      </c>
      <c r="F122" s="5">
        <v>0</v>
      </c>
      <c r="G122" s="5">
        <v>0</v>
      </c>
      <c r="H122" s="5">
        <v>0</v>
      </c>
      <c r="I122" s="5">
        <v>0</v>
      </c>
      <c r="J122" s="5">
        <v>0</v>
      </c>
      <c r="K122" s="5">
        <v>0</v>
      </c>
      <c r="L122" s="5">
        <v>0</v>
      </c>
      <c r="M122" s="5">
        <v>0</v>
      </c>
      <c r="N122" s="5">
        <v>0</v>
      </c>
      <c r="O122" s="5">
        <v>0</v>
      </c>
      <c r="P122" s="5">
        <v>0</v>
      </c>
      <c r="Q122" s="5">
        <v>0</v>
      </c>
      <c r="R122" s="5">
        <v>0</v>
      </c>
      <c r="S122" s="5">
        <v>0</v>
      </c>
    </row>
    <row r="123" spans="1:19" hidden="1" x14ac:dyDescent="0.35">
      <c r="A123" s="2" t="s">
        <v>8</v>
      </c>
      <c r="B123" s="1" t="s">
        <v>589</v>
      </c>
      <c r="C123" t="str">
        <f>VLOOKUP(B123,[2]Clothes!$B$5:$D$447,2, FALSE)</f>
        <v>Outside of MKCC</v>
      </c>
      <c r="D123" t="str">
        <f>VLOOKUP(B123,[2]Clothes!$B$5:$D$447,3, FALSE)</f>
        <v>Towcester</v>
      </c>
      <c r="E123" s="5">
        <v>0</v>
      </c>
      <c r="F123" s="5">
        <v>0</v>
      </c>
      <c r="G123" s="5">
        <v>0</v>
      </c>
      <c r="H123" s="5">
        <v>0</v>
      </c>
      <c r="I123" s="5">
        <v>0</v>
      </c>
      <c r="J123" s="5">
        <v>0</v>
      </c>
      <c r="K123" s="5">
        <v>0</v>
      </c>
      <c r="L123" s="5">
        <v>0</v>
      </c>
      <c r="M123" s="5">
        <v>0</v>
      </c>
      <c r="N123" s="5">
        <v>0</v>
      </c>
      <c r="O123" s="5">
        <v>0</v>
      </c>
      <c r="P123" s="5">
        <v>0</v>
      </c>
      <c r="Q123" s="5">
        <v>0</v>
      </c>
      <c r="R123" s="5">
        <v>0</v>
      </c>
      <c r="S123" s="5">
        <v>0</v>
      </c>
    </row>
    <row r="124" spans="1:19" hidden="1" x14ac:dyDescent="0.35">
      <c r="A124" s="2" t="s">
        <v>8</v>
      </c>
      <c r="B124" s="1" t="s">
        <v>590</v>
      </c>
      <c r="C124" t="str">
        <f>VLOOKUP(B124,[2]Clothes!$B$5:$D$447,2, FALSE)</f>
        <v>Outside of MKCC</v>
      </c>
      <c r="D124" t="str">
        <f>VLOOKUP(B124,[2]Clothes!$B$5:$D$447,3, FALSE)</f>
        <v>Towcester</v>
      </c>
      <c r="E124" s="5">
        <v>0</v>
      </c>
      <c r="F124" s="5">
        <v>0</v>
      </c>
      <c r="G124" s="5">
        <v>0</v>
      </c>
      <c r="H124" s="5">
        <v>0</v>
      </c>
      <c r="I124" s="5">
        <v>0</v>
      </c>
      <c r="J124" s="5">
        <v>0</v>
      </c>
      <c r="K124" s="5">
        <v>0</v>
      </c>
      <c r="L124" s="5">
        <v>0</v>
      </c>
      <c r="M124" s="5">
        <v>0</v>
      </c>
      <c r="N124" s="5">
        <v>0</v>
      </c>
      <c r="O124" s="5">
        <v>0</v>
      </c>
      <c r="P124" s="5">
        <v>0</v>
      </c>
      <c r="Q124" s="5">
        <v>0</v>
      </c>
      <c r="R124" s="5">
        <v>0</v>
      </c>
      <c r="S124" s="5">
        <v>0</v>
      </c>
    </row>
    <row r="125" spans="1:19" hidden="1" x14ac:dyDescent="0.35">
      <c r="A125" s="2" t="s">
        <v>8</v>
      </c>
      <c r="B125" s="1" t="s">
        <v>591</v>
      </c>
      <c r="C125" t="str">
        <f>VLOOKUP(B125,[2]Clothes!$B$5:$D$447,2, FALSE)</f>
        <v>Outside of MKCC</v>
      </c>
      <c r="D125" t="str">
        <f>VLOOKUP(B125,[2]Clothes!$B$5:$D$447,3, FALSE)</f>
        <v>Outside of MKCC - Other</v>
      </c>
      <c r="E125" s="5">
        <v>0</v>
      </c>
      <c r="F125" s="5">
        <v>0</v>
      </c>
      <c r="G125" s="5">
        <v>0</v>
      </c>
      <c r="H125" s="5">
        <v>0</v>
      </c>
      <c r="I125" s="5">
        <v>0</v>
      </c>
      <c r="J125" s="5">
        <v>0</v>
      </c>
      <c r="K125" s="5">
        <v>0</v>
      </c>
      <c r="L125" s="5">
        <v>0</v>
      </c>
      <c r="M125" s="5">
        <v>0</v>
      </c>
      <c r="N125" s="5">
        <v>0</v>
      </c>
      <c r="O125" s="5">
        <v>0</v>
      </c>
      <c r="P125" s="5">
        <v>0</v>
      </c>
      <c r="Q125" s="5">
        <v>0</v>
      </c>
      <c r="R125" s="5">
        <v>0</v>
      </c>
      <c r="S125" s="5">
        <v>0</v>
      </c>
    </row>
    <row r="126" spans="1:19" hidden="1" x14ac:dyDescent="0.35">
      <c r="A126" s="2" t="s">
        <v>8</v>
      </c>
      <c r="B126" s="1" t="s">
        <v>592</v>
      </c>
      <c r="C126" t="str">
        <f>VLOOKUP(B126,[2]Clothes!$B$5:$D$447,2, FALSE)</f>
        <v>Outside of MKCC</v>
      </c>
      <c r="D126" t="str">
        <f>VLOOKUP(B126,[2]Clothes!$B$5:$D$447,3, FALSE)</f>
        <v>Outside of MKCC - Other</v>
      </c>
      <c r="E126" s="5">
        <v>6.94E-3</v>
      </c>
      <c r="F126" s="5">
        <v>0</v>
      </c>
      <c r="G126" s="5">
        <v>0</v>
      </c>
      <c r="H126" s="5">
        <v>0</v>
      </c>
      <c r="I126" s="5">
        <v>0</v>
      </c>
      <c r="J126" s="5">
        <v>0</v>
      </c>
      <c r="K126" s="5">
        <v>0</v>
      </c>
      <c r="L126" s="5">
        <v>0</v>
      </c>
      <c r="M126" s="5">
        <v>6.1899999999999997E-2</v>
      </c>
      <c r="N126" s="5">
        <v>0</v>
      </c>
      <c r="O126" s="5">
        <v>0</v>
      </c>
      <c r="P126" s="5">
        <v>0</v>
      </c>
      <c r="Q126" s="5">
        <v>0</v>
      </c>
      <c r="R126" s="5">
        <v>0</v>
      </c>
      <c r="S126" s="5">
        <v>0</v>
      </c>
    </row>
    <row r="127" spans="1:19" hidden="1" x14ac:dyDescent="0.35">
      <c r="A127" s="2" t="s">
        <v>8</v>
      </c>
      <c r="B127" s="1" t="s">
        <v>593</v>
      </c>
      <c r="C127" t="str">
        <f>VLOOKUP(B127,[2]Clothes!$B$5:$D$447,2, FALSE)</f>
        <v>Outside of MKCC</v>
      </c>
      <c r="D127" t="str">
        <f>VLOOKUP(B127,[2]Clothes!$B$5:$D$447,3, FALSE)</f>
        <v>Buckingham</v>
      </c>
      <c r="E127" s="5">
        <v>0</v>
      </c>
      <c r="F127" s="5">
        <v>0</v>
      </c>
      <c r="G127" s="5">
        <v>0</v>
      </c>
      <c r="H127" s="5">
        <v>0</v>
      </c>
      <c r="I127" s="5">
        <v>0</v>
      </c>
      <c r="J127" s="5">
        <v>0</v>
      </c>
      <c r="K127" s="5">
        <v>0</v>
      </c>
      <c r="L127" s="5">
        <v>0</v>
      </c>
      <c r="M127" s="5">
        <v>0</v>
      </c>
      <c r="N127" s="5">
        <v>0</v>
      </c>
      <c r="O127" s="5">
        <v>0</v>
      </c>
      <c r="P127" s="5">
        <v>0</v>
      </c>
      <c r="Q127" s="5">
        <v>0</v>
      </c>
      <c r="R127" s="5">
        <v>0</v>
      </c>
      <c r="S127" s="5">
        <v>0</v>
      </c>
    </row>
    <row r="128" spans="1:19" hidden="1" x14ac:dyDescent="0.35">
      <c r="A128" s="2" t="s">
        <v>8</v>
      </c>
      <c r="B128" s="1" t="s">
        <v>594</v>
      </c>
      <c r="C128" t="str">
        <f>VLOOKUP(B128,[2]Clothes!$B$5:$D$447,2, FALSE)</f>
        <v>Outside of MKCC</v>
      </c>
      <c r="D128" t="str">
        <f>VLOOKUP(B128,[2]Clothes!$B$5:$D$447,3, FALSE)</f>
        <v>Outside of MKCC - Other</v>
      </c>
      <c r="E128" s="5">
        <v>0</v>
      </c>
      <c r="F128" s="5">
        <v>0</v>
      </c>
      <c r="G128" s="5">
        <v>0</v>
      </c>
      <c r="H128" s="5">
        <v>0</v>
      </c>
      <c r="I128" s="5">
        <v>0</v>
      </c>
      <c r="J128" s="5">
        <v>0</v>
      </c>
      <c r="K128" s="5">
        <v>0</v>
      </c>
      <c r="L128" s="5">
        <v>0</v>
      </c>
      <c r="M128" s="5">
        <v>0</v>
      </c>
      <c r="N128" s="5">
        <v>0</v>
      </c>
      <c r="O128" s="5">
        <v>0</v>
      </c>
      <c r="P128" s="5">
        <v>0</v>
      </c>
      <c r="Q128" s="5">
        <v>0</v>
      </c>
      <c r="R128" s="5">
        <v>0</v>
      </c>
      <c r="S128" s="5">
        <v>0</v>
      </c>
    </row>
    <row r="129" spans="1:19" hidden="1" x14ac:dyDescent="0.35">
      <c r="A129" s="2" t="s">
        <v>8</v>
      </c>
      <c r="B129" s="1" t="s">
        <v>595</v>
      </c>
      <c r="C129" t="str">
        <f>VLOOKUP(B129,[2]Clothes!$B$5:$D$447,2, FALSE)</f>
        <v>Outside of MKCC</v>
      </c>
      <c r="D129" t="str">
        <f>VLOOKUP(B129,[2]Clothes!$B$5:$D$447,3, FALSE)</f>
        <v>Buckingham</v>
      </c>
      <c r="E129" s="5">
        <v>9.9100000000000004E-3</v>
      </c>
      <c r="F129" s="5">
        <v>0</v>
      </c>
      <c r="G129" s="5">
        <v>0</v>
      </c>
      <c r="H129" s="5">
        <v>0</v>
      </c>
      <c r="I129" s="5">
        <v>0</v>
      </c>
      <c r="J129" s="5">
        <v>0</v>
      </c>
      <c r="K129" s="5">
        <v>0</v>
      </c>
      <c r="L129" s="5">
        <v>0</v>
      </c>
      <c r="M129" s="5">
        <v>8.8419999999999999E-2</v>
      </c>
      <c r="N129" s="5">
        <v>0</v>
      </c>
      <c r="O129" s="5">
        <v>0</v>
      </c>
      <c r="P129" s="5">
        <v>0</v>
      </c>
      <c r="Q129" s="5">
        <v>0</v>
      </c>
      <c r="R129" s="5">
        <v>0</v>
      </c>
      <c r="S129" s="5">
        <v>0</v>
      </c>
    </row>
    <row r="130" spans="1:19" hidden="1" x14ac:dyDescent="0.35">
      <c r="A130" s="2" t="s">
        <v>8</v>
      </c>
      <c r="B130" s="1" t="s">
        <v>596</v>
      </c>
      <c r="C130" t="str">
        <f>VLOOKUP(B130,[2]Clothes!$B$5:$D$447,2, FALSE)</f>
        <v>Outside of MKCC</v>
      </c>
      <c r="D130" t="str">
        <f>VLOOKUP(B130,[2]Clothes!$B$5:$D$447,3, FALSE)</f>
        <v>Outside of MKCC - Other</v>
      </c>
      <c r="E130" s="5">
        <v>0</v>
      </c>
      <c r="F130" s="5">
        <v>0</v>
      </c>
      <c r="G130" s="5">
        <v>0</v>
      </c>
      <c r="H130" s="5">
        <v>0</v>
      </c>
      <c r="I130" s="5">
        <v>0</v>
      </c>
      <c r="J130" s="5">
        <v>0</v>
      </c>
      <c r="K130" s="5">
        <v>0</v>
      </c>
      <c r="L130" s="5">
        <v>0</v>
      </c>
      <c r="M130" s="5">
        <v>0</v>
      </c>
      <c r="N130" s="5">
        <v>0</v>
      </c>
      <c r="O130" s="5">
        <v>0</v>
      </c>
      <c r="P130" s="5">
        <v>0</v>
      </c>
      <c r="Q130" s="5">
        <v>0</v>
      </c>
      <c r="R130" s="5">
        <v>0</v>
      </c>
      <c r="S130" s="5">
        <v>0</v>
      </c>
    </row>
    <row r="131" spans="1:19" hidden="1" x14ac:dyDescent="0.35">
      <c r="A131" s="2" t="s">
        <v>8</v>
      </c>
      <c r="B131" s="1" t="s">
        <v>597</v>
      </c>
      <c r="C131" t="str">
        <f>VLOOKUP(B131,[2]Clothes!$B$5:$D$447,2, FALSE)</f>
        <v>Out of Centre</v>
      </c>
      <c r="D131" t="str">
        <f>VLOOKUP(B131,[2]Clothes!$B$5:$D$447,3, FALSE)</f>
        <v>OoC - Zone 8</v>
      </c>
      <c r="E131" s="5">
        <v>0</v>
      </c>
      <c r="F131" s="5">
        <v>0</v>
      </c>
      <c r="G131" s="5">
        <v>0</v>
      </c>
      <c r="H131" s="5">
        <v>0</v>
      </c>
      <c r="I131" s="5">
        <v>0</v>
      </c>
      <c r="J131" s="5">
        <v>0</v>
      </c>
      <c r="K131" s="5">
        <v>0</v>
      </c>
      <c r="L131" s="5">
        <v>0</v>
      </c>
      <c r="M131" s="5">
        <v>0</v>
      </c>
      <c r="N131" s="5">
        <v>0</v>
      </c>
      <c r="O131" s="5">
        <v>0</v>
      </c>
      <c r="P131" s="5">
        <v>0</v>
      </c>
      <c r="Q131" s="5">
        <v>0</v>
      </c>
      <c r="R131" s="5">
        <v>0</v>
      </c>
      <c r="S131" s="5">
        <v>0</v>
      </c>
    </row>
    <row r="132" spans="1:19" hidden="1" x14ac:dyDescent="0.35">
      <c r="A132" s="2" t="s">
        <v>8</v>
      </c>
      <c r="B132" s="1" t="s">
        <v>598</v>
      </c>
      <c r="C132" t="str">
        <f>VLOOKUP(B132,[2]Clothes!$B$5:$D$447,2, FALSE)</f>
        <v>Outside of MKCC</v>
      </c>
      <c r="D132" t="str">
        <f>VLOOKUP(B132,[2]Clothes!$B$5:$D$447,3, FALSE)</f>
        <v>Outside of MKCC - Other</v>
      </c>
      <c r="E132" s="5">
        <v>0</v>
      </c>
      <c r="F132" s="5">
        <v>0</v>
      </c>
      <c r="G132" s="5">
        <v>0</v>
      </c>
      <c r="H132" s="5">
        <v>0</v>
      </c>
      <c r="I132" s="5">
        <v>0</v>
      </c>
      <c r="J132" s="5">
        <v>0</v>
      </c>
      <c r="K132" s="5">
        <v>0</v>
      </c>
      <c r="L132" s="5">
        <v>0</v>
      </c>
      <c r="M132" s="5">
        <v>0</v>
      </c>
      <c r="N132" s="5">
        <v>0</v>
      </c>
      <c r="O132" s="5">
        <v>0</v>
      </c>
      <c r="P132" s="5">
        <v>0</v>
      </c>
      <c r="Q132" s="5">
        <v>0</v>
      </c>
      <c r="R132" s="5">
        <v>0</v>
      </c>
      <c r="S132" s="5">
        <v>0</v>
      </c>
    </row>
    <row r="133" spans="1:19" hidden="1" x14ac:dyDescent="0.35">
      <c r="A133" s="2" t="s">
        <v>8</v>
      </c>
      <c r="B133" s="1" t="s">
        <v>599</v>
      </c>
      <c r="C133" t="str">
        <f>VLOOKUP(B133,[2]Clothes!$B$5:$D$447,2, FALSE)</f>
        <v>Outside of MKCC</v>
      </c>
      <c r="D133" t="str">
        <f>VLOOKUP(B133,[2]Clothes!$B$5:$D$447,3, FALSE)</f>
        <v>Outside of MKCC - Other</v>
      </c>
      <c r="E133" s="5">
        <v>0</v>
      </c>
      <c r="F133" s="5">
        <v>0</v>
      </c>
      <c r="G133" s="5">
        <v>0</v>
      </c>
      <c r="H133" s="5">
        <v>0</v>
      </c>
      <c r="I133" s="5">
        <v>0</v>
      </c>
      <c r="J133" s="5">
        <v>0</v>
      </c>
      <c r="K133" s="5">
        <v>0</v>
      </c>
      <c r="L133" s="5">
        <v>0</v>
      </c>
      <c r="M133" s="5">
        <v>0</v>
      </c>
      <c r="N133" s="5">
        <v>0</v>
      </c>
      <c r="O133" s="5">
        <v>0</v>
      </c>
      <c r="P133" s="5">
        <v>0</v>
      </c>
      <c r="Q133" s="5">
        <v>0</v>
      </c>
      <c r="R133" s="5">
        <v>0</v>
      </c>
      <c r="S133" s="5">
        <v>0</v>
      </c>
    </row>
    <row r="134" spans="1:19" hidden="1" x14ac:dyDescent="0.35">
      <c r="A134" s="2" t="s">
        <v>8</v>
      </c>
      <c r="B134" s="1" t="s">
        <v>600</v>
      </c>
      <c r="C134" t="str">
        <f>VLOOKUP(B134,[2]Clothes!$B$5:$D$447,2, FALSE)</f>
        <v>Outside of MKCC</v>
      </c>
      <c r="D134" t="str">
        <f>VLOOKUP(B134,[2]Clothes!$B$5:$D$447,3, FALSE)</f>
        <v>Towcester</v>
      </c>
      <c r="E134" s="5">
        <v>0</v>
      </c>
      <c r="F134" s="5">
        <v>0</v>
      </c>
      <c r="G134" s="5">
        <v>0</v>
      </c>
      <c r="H134" s="5">
        <v>0</v>
      </c>
      <c r="I134" s="5">
        <v>0</v>
      </c>
      <c r="J134" s="5">
        <v>0</v>
      </c>
      <c r="K134" s="5">
        <v>0</v>
      </c>
      <c r="L134" s="5">
        <v>0</v>
      </c>
      <c r="M134" s="5">
        <v>0</v>
      </c>
      <c r="N134" s="5">
        <v>0</v>
      </c>
      <c r="O134" s="5">
        <v>0</v>
      </c>
      <c r="P134" s="5">
        <v>0</v>
      </c>
      <c r="Q134" s="5">
        <v>0</v>
      </c>
      <c r="R134" s="5">
        <v>0</v>
      </c>
      <c r="S134" s="5">
        <v>0</v>
      </c>
    </row>
    <row r="135" spans="1:19" hidden="1" x14ac:dyDescent="0.35">
      <c r="A135" s="2" t="s">
        <v>8</v>
      </c>
      <c r="B135" s="1" t="s">
        <v>601</v>
      </c>
      <c r="C135" t="str">
        <f>VLOOKUP(B135,[2]Clothes!$B$5:$D$447,2, FALSE)</f>
        <v>Out of Centre</v>
      </c>
      <c r="D135" t="str">
        <f>VLOOKUP(B135,[2]Clothes!$B$5:$D$447,3, FALSE)</f>
        <v>OoC - Zone 8</v>
      </c>
      <c r="E135" s="5">
        <v>0</v>
      </c>
      <c r="F135" s="5">
        <v>0</v>
      </c>
      <c r="G135" s="5">
        <v>0</v>
      </c>
      <c r="H135" s="5">
        <v>0</v>
      </c>
      <c r="I135" s="5">
        <v>0</v>
      </c>
      <c r="J135" s="5">
        <v>0</v>
      </c>
      <c r="K135" s="5">
        <v>0</v>
      </c>
      <c r="L135" s="5">
        <v>0</v>
      </c>
      <c r="M135" s="5">
        <v>0</v>
      </c>
      <c r="N135" s="5">
        <v>0</v>
      </c>
      <c r="O135" s="5">
        <v>0</v>
      </c>
      <c r="P135" s="5">
        <v>0</v>
      </c>
      <c r="Q135" s="5">
        <v>0</v>
      </c>
      <c r="R135" s="5">
        <v>0</v>
      </c>
      <c r="S135" s="5">
        <v>0</v>
      </c>
    </row>
    <row r="136" spans="1:19" hidden="1" x14ac:dyDescent="0.35">
      <c r="A136" s="2" t="s">
        <v>8</v>
      </c>
      <c r="B136" s="1" t="s">
        <v>602</v>
      </c>
      <c r="C136" t="str">
        <f>VLOOKUP(B136,[2]Clothes!$B$5:$D$447,2, FALSE)</f>
        <v>Out of Centre</v>
      </c>
      <c r="D136" t="str">
        <f>VLOOKUP(B136,[2]Clothes!$B$5:$D$447,3, FALSE)</f>
        <v>OoC - Zone 8</v>
      </c>
      <c r="E136" s="5">
        <v>0</v>
      </c>
      <c r="F136" s="5">
        <v>0</v>
      </c>
      <c r="G136" s="5">
        <v>0</v>
      </c>
      <c r="H136" s="5">
        <v>0</v>
      </c>
      <c r="I136" s="5">
        <v>0</v>
      </c>
      <c r="J136" s="5">
        <v>0</v>
      </c>
      <c r="K136" s="5">
        <v>0</v>
      </c>
      <c r="L136" s="5">
        <v>0</v>
      </c>
      <c r="M136" s="5">
        <v>0</v>
      </c>
      <c r="N136" s="5">
        <v>0</v>
      </c>
      <c r="O136" s="5">
        <v>0</v>
      </c>
      <c r="P136" s="5">
        <v>0</v>
      </c>
      <c r="Q136" s="5">
        <v>0</v>
      </c>
      <c r="R136" s="5">
        <v>0</v>
      </c>
      <c r="S136" s="5">
        <v>0</v>
      </c>
    </row>
    <row r="137" spans="1:19" hidden="1" x14ac:dyDescent="0.35">
      <c r="A137" s="2" t="s">
        <v>8</v>
      </c>
      <c r="B137" s="1" t="s">
        <v>603</v>
      </c>
      <c r="C137" t="str">
        <f>VLOOKUP(B137,[2]Clothes!$B$5:$D$447,2, FALSE)</f>
        <v>Outside of MKCC</v>
      </c>
      <c r="D137" t="str">
        <f>VLOOKUP(B137,[2]Clothes!$B$5:$D$447,3, FALSE)</f>
        <v>Outside of MKCC - Other</v>
      </c>
      <c r="E137" s="5">
        <v>0</v>
      </c>
      <c r="F137" s="5">
        <v>0</v>
      </c>
      <c r="G137" s="5">
        <v>0</v>
      </c>
      <c r="H137" s="5">
        <v>0</v>
      </c>
      <c r="I137" s="5">
        <v>0</v>
      </c>
      <c r="J137" s="5">
        <v>0</v>
      </c>
      <c r="K137" s="5">
        <v>0</v>
      </c>
      <c r="L137" s="5">
        <v>0</v>
      </c>
      <c r="M137" s="5">
        <v>0</v>
      </c>
      <c r="N137" s="5">
        <v>0</v>
      </c>
      <c r="O137" s="5">
        <v>0</v>
      </c>
      <c r="P137" s="5">
        <v>0</v>
      </c>
      <c r="Q137" s="5">
        <v>0</v>
      </c>
      <c r="R137" s="5">
        <v>0</v>
      </c>
      <c r="S137" s="5">
        <v>0</v>
      </c>
    </row>
    <row r="138" spans="1:19" hidden="1" x14ac:dyDescent="0.35">
      <c r="A138" s="2" t="s">
        <v>8</v>
      </c>
      <c r="B138" s="1" t="s">
        <v>604</v>
      </c>
      <c r="C138" t="str">
        <f>VLOOKUP(B138,[2]Clothes!$B$5:$D$447,2, FALSE)</f>
        <v>Outside of MKCC</v>
      </c>
      <c r="D138" t="str">
        <f>VLOOKUP(B138,[2]Clothes!$B$5:$D$447,3, FALSE)</f>
        <v>Outside of MKCC - Other</v>
      </c>
      <c r="E138" s="5">
        <v>0</v>
      </c>
      <c r="F138" s="5">
        <v>0</v>
      </c>
      <c r="G138" s="5">
        <v>0</v>
      </c>
      <c r="H138" s="5">
        <v>0</v>
      </c>
      <c r="I138" s="5">
        <v>0</v>
      </c>
      <c r="J138" s="5">
        <v>0</v>
      </c>
      <c r="K138" s="5">
        <v>0</v>
      </c>
      <c r="L138" s="5">
        <v>0</v>
      </c>
      <c r="M138" s="5">
        <v>0</v>
      </c>
      <c r="N138" s="5">
        <v>0</v>
      </c>
      <c r="O138" s="5">
        <v>0</v>
      </c>
      <c r="P138" s="5">
        <v>0</v>
      </c>
      <c r="Q138" s="5">
        <v>0</v>
      </c>
      <c r="R138" s="5">
        <v>0</v>
      </c>
      <c r="S138" s="5">
        <v>0</v>
      </c>
    </row>
    <row r="139" spans="1:19" hidden="1" x14ac:dyDescent="0.35">
      <c r="A139" s="2" t="s">
        <v>8</v>
      </c>
      <c r="B139" s="1" t="s">
        <v>605</v>
      </c>
      <c r="C139" t="str">
        <f>VLOOKUP(B139,[2]Clothes!$B$5:$D$447,2, FALSE)</f>
        <v>Outside of MKCC</v>
      </c>
      <c r="D139" t="str">
        <f>VLOOKUP(B139,[2]Clothes!$B$5:$D$447,3, FALSE)</f>
        <v>Towcester</v>
      </c>
      <c r="E139" s="5">
        <v>0</v>
      </c>
      <c r="F139" s="5">
        <v>0</v>
      </c>
      <c r="G139" s="5">
        <v>0</v>
      </c>
      <c r="H139" s="5">
        <v>0</v>
      </c>
      <c r="I139" s="5">
        <v>0</v>
      </c>
      <c r="J139" s="5">
        <v>0</v>
      </c>
      <c r="K139" s="5">
        <v>0</v>
      </c>
      <c r="L139" s="5">
        <v>0</v>
      </c>
      <c r="M139" s="5">
        <v>0</v>
      </c>
      <c r="N139" s="5">
        <v>0</v>
      </c>
      <c r="O139" s="5">
        <v>0</v>
      </c>
      <c r="P139" s="5">
        <v>0</v>
      </c>
      <c r="Q139" s="5">
        <v>0</v>
      </c>
      <c r="R139" s="5">
        <v>0</v>
      </c>
      <c r="S139" s="5">
        <v>0</v>
      </c>
    </row>
    <row r="140" spans="1:19" hidden="1" x14ac:dyDescent="0.35">
      <c r="A140" s="2" t="s">
        <v>8</v>
      </c>
      <c r="B140" s="1" t="s">
        <v>606</v>
      </c>
      <c r="C140" t="str">
        <f>VLOOKUP(B140,[2]Clothes!$B$5:$D$447,2, FALSE)</f>
        <v>Outside of MKCC</v>
      </c>
      <c r="D140" t="str">
        <f>VLOOKUP(B140,[2]Clothes!$B$5:$D$447,3, FALSE)</f>
        <v>Outside of MKCC - Other</v>
      </c>
      <c r="E140" s="5">
        <v>0</v>
      </c>
      <c r="F140" s="5">
        <v>0</v>
      </c>
      <c r="G140" s="5">
        <v>0</v>
      </c>
      <c r="H140" s="5">
        <v>0</v>
      </c>
      <c r="I140" s="5">
        <v>0</v>
      </c>
      <c r="J140" s="5">
        <v>0</v>
      </c>
      <c r="K140" s="5">
        <v>0</v>
      </c>
      <c r="L140" s="5">
        <v>0</v>
      </c>
      <c r="M140" s="5">
        <v>0</v>
      </c>
      <c r="N140" s="5">
        <v>0</v>
      </c>
      <c r="O140" s="5">
        <v>0</v>
      </c>
      <c r="P140" s="5">
        <v>0</v>
      </c>
      <c r="Q140" s="5">
        <v>0</v>
      </c>
      <c r="R140" s="5">
        <v>0</v>
      </c>
      <c r="S140" s="5">
        <v>0</v>
      </c>
    </row>
    <row r="141" spans="1:19" hidden="1" x14ac:dyDescent="0.35">
      <c r="A141" s="2" t="s">
        <v>8</v>
      </c>
      <c r="B141" s="1" t="s">
        <v>607</v>
      </c>
      <c r="C141" t="str">
        <f>VLOOKUP(B141,[2]Clothes!$B$5:$D$447,2, FALSE)</f>
        <v>Outside of MKCC</v>
      </c>
      <c r="D141" t="str">
        <f>VLOOKUP(B141,[2]Clothes!$B$5:$D$447,3, FALSE)</f>
        <v>Buckingham</v>
      </c>
      <c r="E141" s="5">
        <v>0</v>
      </c>
      <c r="F141" s="5">
        <v>0</v>
      </c>
      <c r="G141" s="5">
        <v>0</v>
      </c>
      <c r="H141" s="5">
        <v>0</v>
      </c>
      <c r="I141" s="5">
        <v>0</v>
      </c>
      <c r="J141" s="5">
        <v>0</v>
      </c>
      <c r="K141" s="5">
        <v>0</v>
      </c>
      <c r="L141" s="5">
        <v>0</v>
      </c>
      <c r="M141" s="5">
        <v>0</v>
      </c>
      <c r="N141" s="5">
        <v>0</v>
      </c>
      <c r="O141" s="5">
        <v>0</v>
      </c>
      <c r="P141" s="5">
        <v>0</v>
      </c>
      <c r="Q141" s="5">
        <v>0</v>
      </c>
      <c r="R141" s="5">
        <v>0</v>
      </c>
      <c r="S141" s="5">
        <v>0</v>
      </c>
    </row>
    <row r="142" spans="1:19" hidden="1" x14ac:dyDescent="0.35">
      <c r="A142" s="2" t="s">
        <v>8</v>
      </c>
      <c r="B142" s="1" t="s">
        <v>128</v>
      </c>
      <c r="C142" t="str">
        <f>VLOOKUP(B142,[2]Clothes!$B$5:$D$447,2, FALSE)</f>
        <v>Outside of MKCC</v>
      </c>
      <c r="D142" t="str">
        <f>VLOOKUP(B142,[2]Clothes!$B$5:$D$447,3, FALSE)</f>
        <v>Buckingham</v>
      </c>
      <c r="E142" s="5">
        <v>9.1199999999999996E-3</v>
      </c>
      <c r="F142" s="5">
        <v>1.3599999999999999E-2</v>
      </c>
      <c r="G142" s="5">
        <v>0</v>
      </c>
      <c r="H142" s="5">
        <v>0</v>
      </c>
      <c r="I142" s="5">
        <v>0</v>
      </c>
      <c r="J142" s="5">
        <v>0</v>
      </c>
      <c r="K142" s="5">
        <v>0</v>
      </c>
      <c r="L142" s="5">
        <v>0</v>
      </c>
      <c r="M142" s="5">
        <v>5.3679999999999999E-2</v>
      </c>
      <c r="N142" s="5">
        <v>0</v>
      </c>
      <c r="O142" s="5">
        <v>0</v>
      </c>
      <c r="P142" s="5">
        <v>0</v>
      </c>
      <c r="Q142" s="5">
        <v>0</v>
      </c>
      <c r="R142" s="5">
        <v>1.52E-2</v>
      </c>
      <c r="S142" s="5">
        <v>0</v>
      </c>
    </row>
    <row r="143" spans="1:19" hidden="1" x14ac:dyDescent="0.35">
      <c r="A143" s="2" t="s">
        <v>8</v>
      </c>
      <c r="B143" s="1" t="s">
        <v>129</v>
      </c>
      <c r="C143" t="str">
        <f>VLOOKUP(B143,[2]Clothes!$B$5:$D$447,2, FALSE)</f>
        <v>Outside of MKCC</v>
      </c>
      <c r="D143" t="str">
        <f>VLOOKUP(B143,[2]Clothes!$B$5:$D$447,3, FALSE)</f>
        <v>Towcester</v>
      </c>
      <c r="E143" s="5">
        <v>0</v>
      </c>
      <c r="F143" s="5">
        <v>0</v>
      </c>
      <c r="G143" s="5">
        <v>0</v>
      </c>
      <c r="H143" s="5">
        <v>0</v>
      </c>
      <c r="I143" s="5">
        <v>0</v>
      </c>
      <c r="J143" s="5">
        <v>0</v>
      </c>
      <c r="K143" s="5">
        <v>0</v>
      </c>
      <c r="L143" s="5">
        <v>0</v>
      </c>
      <c r="M143" s="5">
        <v>0</v>
      </c>
      <c r="N143" s="5">
        <v>0</v>
      </c>
      <c r="O143" s="5">
        <v>0</v>
      </c>
      <c r="P143" s="5">
        <v>0</v>
      </c>
      <c r="Q143" s="5">
        <v>0</v>
      </c>
      <c r="R143" s="5">
        <v>0</v>
      </c>
      <c r="S143" s="5">
        <v>0</v>
      </c>
    </row>
    <row r="144" spans="1:19" hidden="1" x14ac:dyDescent="0.35">
      <c r="A144" s="2" t="s">
        <v>8</v>
      </c>
      <c r="B144" s="1" t="s">
        <v>130</v>
      </c>
      <c r="C144" t="str">
        <f>VLOOKUP(B144,[2]Clothes!$B$5:$D$447,2, FALSE)</f>
        <v>Outside of MKCC</v>
      </c>
      <c r="D144" t="str">
        <f>VLOOKUP(B144,[2]Clothes!$B$5:$D$447,3, FALSE)</f>
        <v>Outside of MKCC - Other</v>
      </c>
      <c r="E144" s="5">
        <v>0</v>
      </c>
      <c r="F144" s="5">
        <v>0</v>
      </c>
      <c r="G144" s="5">
        <v>0</v>
      </c>
      <c r="H144" s="5">
        <v>0</v>
      </c>
      <c r="I144" s="5">
        <v>0</v>
      </c>
      <c r="J144" s="5">
        <v>0</v>
      </c>
      <c r="K144" s="5">
        <v>0</v>
      </c>
      <c r="L144" s="5">
        <v>0</v>
      </c>
      <c r="M144" s="5">
        <v>0</v>
      </c>
      <c r="N144" s="5">
        <v>0</v>
      </c>
      <c r="O144" s="5">
        <v>0</v>
      </c>
      <c r="P144" s="5">
        <v>0</v>
      </c>
      <c r="Q144" s="5">
        <v>0</v>
      </c>
      <c r="R144" s="5">
        <v>0</v>
      </c>
      <c r="S144" s="5">
        <v>0</v>
      </c>
    </row>
    <row r="145" spans="1:19" hidden="1" x14ac:dyDescent="0.35">
      <c r="A145" s="2" t="s">
        <v>8</v>
      </c>
      <c r="B145" s="1" t="s">
        <v>608</v>
      </c>
      <c r="C145" t="str">
        <f>VLOOKUP(B145,[2]Clothes!$B$5:$D$447,2, FALSE)</f>
        <v>Outside of MKCC</v>
      </c>
      <c r="D145" t="str">
        <f>VLOOKUP(B145,[2]Clothes!$B$5:$D$447,3, FALSE)</f>
        <v>Towcester</v>
      </c>
      <c r="E145" s="5">
        <v>0</v>
      </c>
      <c r="F145" s="5">
        <v>0</v>
      </c>
      <c r="G145" s="5">
        <v>0</v>
      </c>
      <c r="H145" s="5">
        <v>0</v>
      </c>
      <c r="I145" s="5">
        <v>0</v>
      </c>
      <c r="J145" s="5">
        <v>0</v>
      </c>
      <c r="K145" s="5">
        <v>0</v>
      </c>
      <c r="L145" s="5">
        <v>0</v>
      </c>
      <c r="M145" s="5">
        <v>0</v>
      </c>
      <c r="N145" s="5">
        <v>0</v>
      </c>
      <c r="O145" s="5">
        <v>0</v>
      </c>
      <c r="P145" s="5">
        <v>0</v>
      </c>
      <c r="Q145" s="5">
        <v>0</v>
      </c>
      <c r="R145" s="5">
        <v>0</v>
      </c>
      <c r="S145" s="5">
        <v>0</v>
      </c>
    </row>
    <row r="146" spans="1:19" hidden="1" x14ac:dyDescent="0.35">
      <c r="A146" s="2" t="s">
        <v>8</v>
      </c>
      <c r="B146" s="1" t="s">
        <v>609</v>
      </c>
      <c r="C146" t="str">
        <f>VLOOKUP(B146,[2]Clothes!$B$5:$D$447,2, FALSE)</f>
        <v>Out of Centre</v>
      </c>
      <c r="D146" t="str">
        <f>VLOOKUP(B146,[2]Clothes!$B$5:$D$447,3, FALSE)</f>
        <v>OoC - Zone 8</v>
      </c>
      <c r="E146" s="5">
        <v>0</v>
      </c>
      <c r="F146" s="5">
        <v>0</v>
      </c>
      <c r="G146" s="5">
        <v>0</v>
      </c>
      <c r="H146" s="5">
        <v>0</v>
      </c>
      <c r="I146" s="5">
        <v>0</v>
      </c>
      <c r="J146" s="5">
        <v>0</v>
      </c>
      <c r="K146" s="5">
        <v>0</v>
      </c>
      <c r="L146" s="5">
        <v>0</v>
      </c>
      <c r="M146" s="5">
        <v>0</v>
      </c>
      <c r="N146" s="5">
        <v>0</v>
      </c>
      <c r="O146" s="5">
        <v>0</v>
      </c>
      <c r="P146" s="5">
        <v>0</v>
      </c>
      <c r="Q146" s="5">
        <v>0</v>
      </c>
      <c r="R146" s="5">
        <v>0</v>
      </c>
      <c r="S146" s="5">
        <v>0</v>
      </c>
    </row>
    <row r="147" spans="1:19" hidden="1" x14ac:dyDescent="0.35">
      <c r="A147" s="2" t="s">
        <v>8</v>
      </c>
      <c r="B147" s="1" t="s">
        <v>610</v>
      </c>
      <c r="C147" t="str">
        <f>VLOOKUP(B147,[2]Clothes!$B$5:$D$447,2, FALSE)</f>
        <v>Outside of MKCC</v>
      </c>
      <c r="D147" t="str">
        <f>VLOOKUP(B147,[2]Clothes!$B$5:$D$447,3, FALSE)</f>
        <v>Towcester</v>
      </c>
      <c r="E147" s="5">
        <v>0</v>
      </c>
      <c r="F147" s="5">
        <v>0</v>
      </c>
      <c r="G147" s="5">
        <v>0</v>
      </c>
      <c r="H147" s="5">
        <v>0</v>
      </c>
      <c r="I147" s="5">
        <v>0</v>
      </c>
      <c r="J147" s="5">
        <v>0</v>
      </c>
      <c r="K147" s="5">
        <v>0</v>
      </c>
      <c r="L147" s="5">
        <v>0</v>
      </c>
      <c r="M147" s="5">
        <v>0</v>
      </c>
      <c r="N147" s="5">
        <v>0</v>
      </c>
      <c r="O147" s="5">
        <v>0</v>
      </c>
      <c r="P147" s="5">
        <v>0</v>
      </c>
      <c r="Q147" s="5">
        <v>0</v>
      </c>
      <c r="R147" s="5">
        <v>0</v>
      </c>
      <c r="S147" s="5">
        <v>0</v>
      </c>
    </row>
    <row r="148" spans="1:19" hidden="1" x14ac:dyDescent="0.35">
      <c r="A148" s="2" t="s">
        <v>9</v>
      </c>
      <c r="B148" s="1" t="s">
        <v>611</v>
      </c>
      <c r="C148" t="str">
        <f>VLOOKUP(B148,[2]Clothes!$B$5:$D$447,2, FALSE)</f>
        <v>Out of Centre</v>
      </c>
      <c r="D148" t="str">
        <f>VLOOKUP(B148,[2]Clothes!$B$5:$D$447,3, FALSE)</f>
        <v>OoC - Zone 9</v>
      </c>
      <c r="E148" s="5">
        <v>0</v>
      </c>
      <c r="F148" s="5">
        <v>0</v>
      </c>
      <c r="G148" s="5">
        <v>0</v>
      </c>
      <c r="H148" s="5">
        <v>0</v>
      </c>
      <c r="I148" s="5">
        <v>0</v>
      </c>
      <c r="J148" s="5">
        <v>0</v>
      </c>
      <c r="K148" s="5">
        <v>0</v>
      </c>
      <c r="L148" s="5">
        <v>0</v>
      </c>
      <c r="M148" s="5">
        <v>0</v>
      </c>
      <c r="N148" s="5">
        <v>0</v>
      </c>
      <c r="O148" s="5">
        <v>0</v>
      </c>
      <c r="P148" s="5">
        <v>0</v>
      </c>
      <c r="Q148" s="5">
        <v>0</v>
      </c>
      <c r="R148" s="5">
        <v>0</v>
      </c>
      <c r="S148" s="5">
        <v>0</v>
      </c>
    </row>
    <row r="149" spans="1:19" hidden="1" x14ac:dyDescent="0.35">
      <c r="A149" s="2" t="s">
        <v>9</v>
      </c>
      <c r="B149" s="1" t="s">
        <v>612</v>
      </c>
      <c r="C149" t="str">
        <f>VLOOKUP(B149,[2]Clothes!$B$5:$D$447,2, FALSE)</f>
        <v>Local Centres</v>
      </c>
      <c r="D149" t="str">
        <f>VLOOKUP(B149,[2]Clothes!$B$5:$D$447,3, FALSE)</f>
        <v>Newport Pagnell</v>
      </c>
      <c r="E149" s="5">
        <v>0</v>
      </c>
      <c r="F149" s="5">
        <v>0</v>
      </c>
      <c r="G149" s="5">
        <v>0</v>
      </c>
      <c r="H149" s="5">
        <v>0</v>
      </c>
      <c r="I149" s="5">
        <v>0</v>
      </c>
      <c r="J149" s="5">
        <v>0</v>
      </c>
      <c r="K149" s="5">
        <v>0</v>
      </c>
      <c r="L149" s="5">
        <v>0</v>
      </c>
      <c r="M149" s="5">
        <v>0</v>
      </c>
      <c r="N149" s="5">
        <v>0</v>
      </c>
      <c r="O149" s="5">
        <v>0</v>
      </c>
      <c r="P149" s="5">
        <v>0</v>
      </c>
      <c r="Q149" s="5">
        <v>0</v>
      </c>
      <c r="R149" s="5">
        <v>0</v>
      </c>
      <c r="S149" s="5">
        <v>0</v>
      </c>
    </row>
    <row r="150" spans="1:19" hidden="1" x14ac:dyDescent="0.35">
      <c r="A150" s="2" t="s">
        <v>9</v>
      </c>
      <c r="B150" s="1" t="s">
        <v>613</v>
      </c>
      <c r="C150" t="str">
        <f>VLOOKUP(B150,[2]Clothes!$B$5:$D$447,2, FALSE)</f>
        <v>Out of Centre</v>
      </c>
      <c r="D150" t="str">
        <f>VLOOKUP(B150,[2]Clothes!$B$5:$D$447,3, FALSE)</f>
        <v>OoC - Zone 9</v>
      </c>
      <c r="E150" s="5">
        <v>0</v>
      </c>
      <c r="F150" s="5">
        <v>0</v>
      </c>
      <c r="G150" s="5">
        <v>0</v>
      </c>
      <c r="H150" s="5">
        <v>0</v>
      </c>
      <c r="I150" s="5">
        <v>0</v>
      </c>
      <c r="J150" s="5">
        <v>0</v>
      </c>
      <c r="K150" s="5">
        <v>0</v>
      </c>
      <c r="L150" s="5">
        <v>0</v>
      </c>
      <c r="M150" s="5">
        <v>0</v>
      </c>
      <c r="N150" s="5">
        <v>0</v>
      </c>
      <c r="O150" s="5">
        <v>0</v>
      </c>
      <c r="P150" s="5">
        <v>0</v>
      </c>
      <c r="Q150" s="5">
        <v>0</v>
      </c>
      <c r="R150" s="5">
        <v>0</v>
      </c>
      <c r="S150" s="5">
        <v>0</v>
      </c>
    </row>
    <row r="151" spans="1:19" hidden="1" x14ac:dyDescent="0.35">
      <c r="A151" s="2" t="s">
        <v>9</v>
      </c>
      <c r="B151" s="1" t="s">
        <v>614</v>
      </c>
      <c r="C151" t="str">
        <f>VLOOKUP(B151,[2]Clothes!$B$5:$D$447,2, FALSE)</f>
        <v>Out of Centre</v>
      </c>
      <c r="D151" t="str">
        <f>VLOOKUP(B151,[2]Clothes!$B$5:$D$447,3, FALSE)</f>
        <v>OoC - Zone 9</v>
      </c>
      <c r="E151" s="5">
        <v>0</v>
      </c>
      <c r="F151" s="5">
        <v>0</v>
      </c>
      <c r="G151" s="5">
        <v>0</v>
      </c>
      <c r="H151" s="5">
        <v>0</v>
      </c>
      <c r="I151" s="5">
        <v>0</v>
      </c>
      <c r="J151" s="5">
        <v>0</v>
      </c>
      <c r="K151" s="5">
        <v>0</v>
      </c>
      <c r="L151" s="5">
        <v>0</v>
      </c>
      <c r="M151" s="5">
        <v>0</v>
      </c>
      <c r="N151" s="5">
        <v>0</v>
      </c>
      <c r="O151" s="5">
        <v>0</v>
      </c>
      <c r="P151" s="5">
        <v>0</v>
      </c>
      <c r="Q151" s="5">
        <v>0</v>
      </c>
      <c r="R151" s="5">
        <v>0</v>
      </c>
      <c r="S151" s="5">
        <v>0</v>
      </c>
    </row>
    <row r="152" spans="1:19" hidden="1" x14ac:dyDescent="0.35">
      <c r="A152" s="2" t="s">
        <v>9</v>
      </c>
      <c r="B152" s="1" t="s">
        <v>615</v>
      </c>
      <c r="C152" t="str">
        <f>VLOOKUP(B152,[2]Clothes!$B$5:$D$447,2, FALSE)</f>
        <v>Out of Centre</v>
      </c>
      <c r="D152" t="str">
        <f>VLOOKUP(B152,[2]Clothes!$B$5:$D$447,3, FALSE)</f>
        <v>OoC - Zone 9</v>
      </c>
      <c r="E152" s="5">
        <v>0</v>
      </c>
      <c r="F152" s="5">
        <v>0</v>
      </c>
      <c r="G152" s="5">
        <v>0</v>
      </c>
      <c r="H152" s="5">
        <v>0</v>
      </c>
      <c r="I152" s="5">
        <v>0</v>
      </c>
      <c r="J152" s="5">
        <v>0</v>
      </c>
      <c r="K152" s="5">
        <v>0</v>
      </c>
      <c r="L152" s="5">
        <v>0</v>
      </c>
      <c r="M152" s="5">
        <v>0</v>
      </c>
      <c r="N152" s="5">
        <v>0</v>
      </c>
      <c r="O152" s="5">
        <v>0</v>
      </c>
      <c r="P152" s="5">
        <v>0</v>
      </c>
      <c r="Q152" s="5">
        <v>0</v>
      </c>
      <c r="R152" s="5">
        <v>0</v>
      </c>
      <c r="S152" s="5">
        <v>0</v>
      </c>
    </row>
    <row r="153" spans="1:19" hidden="1" x14ac:dyDescent="0.35">
      <c r="A153" s="2" t="s">
        <v>9</v>
      </c>
      <c r="B153" s="1" t="s">
        <v>616</v>
      </c>
      <c r="C153" t="str">
        <f>VLOOKUP(B153,[2]Clothes!$B$5:$D$447,2, FALSE)</f>
        <v>Out of Centre</v>
      </c>
      <c r="D153" t="str">
        <f>VLOOKUP(B153,[2]Clothes!$B$5:$D$447,3, FALSE)</f>
        <v>OoC - Zone 9</v>
      </c>
      <c r="E153" s="5">
        <v>0</v>
      </c>
      <c r="F153" s="5">
        <v>0</v>
      </c>
      <c r="G153" s="5">
        <v>0</v>
      </c>
      <c r="H153" s="5">
        <v>0</v>
      </c>
      <c r="I153" s="5">
        <v>0</v>
      </c>
      <c r="J153" s="5">
        <v>0</v>
      </c>
      <c r="K153" s="5">
        <v>0</v>
      </c>
      <c r="L153" s="5">
        <v>0</v>
      </c>
      <c r="M153" s="5">
        <v>0</v>
      </c>
      <c r="N153" s="5">
        <v>0</v>
      </c>
      <c r="O153" s="5">
        <v>0</v>
      </c>
      <c r="P153" s="5">
        <v>0</v>
      </c>
      <c r="Q153" s="5">
        <v>0</v>
      </c>
      <c r="R153" s="5">
        <v>0</v>
      </c>
      <c r="S153" s="5">
        <v>0</v>
      </c>
    </row>
    <row r="154" spans="1:19" hidden="1" x14ac:dyDescent="0.35">
      <c r="A154" s="2" t="s">
        <v>9</v>
      </c>
      <c r="B154" s="1" t="s">
        <v>617</v>
      </c>
      <c r="C154" t="str">
        <f>VLOOKUP(B154,[2]Clothes!$B$5:$D$447,2, FALSE)</f>
        <v>Out of Centre</v>
      </c>
      <c r="D154" t="str">
        <f>VLOOKUP(B154,[2]Clothes!$B$5:$D$447,3, FALSE)</f>
        <v>OoC - Zone 9</v>
      </c>
      <c r="E154" s="5">
        <v>0</v>
      </c>
      <c r="F154" s="5">
        <v>0</v>
      </c>
      <c r="G154" s="5">
        <v>0</v>
      </c>
      <c r="H154" s="5">
        <v>0</v>
      </c>
      <c r="I154" s="5">
        <v>0</v>
      </c>
      <c r="J154" s="5">
        <v>0</v>
      </c>
      <c r="K154" s="5">
        <v>0</v>
      </c>
      <c r="L154" s="5">
        <v>0</v>
      </c>
      <c r="M154" s="5">
        <v>0</v>
      </c>
      <c r="N154" s="5">
        <v>0</v>
      </c>
      <c r="O154" s="5">
        <v>0</v>
      </c>
      <c r="P154" s="5">
        <v>0</v>
      </c>
      <c r="Q154" s="5">
        <v>0</v>
      </c>
      <c r="R154" s="5">
        <v>0</v>
      </c>
      <c r="S154" s="5">
        <v>0</v>
      </c>
    </row>
    <row r="155" spans="1:19" hidden="1" x14ac:dyDescent="0.35">
      <c r="A155" s="2" t="s">
        <v>9</v>
      </c>
      <c r="B155" s="1" t="s">
        <v>618</v>
      </c>
      <c r="C155" t="str">
        <f>VLOOKUP(B155,[2]Clothes!$B$5:$D$447,2, FALSE)</f>
        <v>Out of Centre</v>
      </c>
      <c r="D155" t="str">
        <f>VLOOKUP(B155,[2]Clothes!$B$5:$D$447,3, FALSE)</f>
        <v>OoC - Zone 9</v>
      </c>
      <c r="E155" s="5">
        <v>0</v>
      </c>
      <c r="F155" s="5">
        <v>0</v>
      </c>
      <c r="G155" s="5">
        <v>0</v>
      </c>
      <c r="H155" s="5">
        <v>0</v>
      </c>
      <c r="I155" s="5">
        <v>0</v>
      </c>
      <c r="J155" s="5">
        <v>0</v>
      </c>
      <c r="K155" s="5">
        <v>0</v>
      </c>
      <c r="L155" s="5">
        <v>0</v>
      </c>
      <c r="M155" s="5">
        <v>0</v>
      </c>
      <c r="N155" s="5">
        <v>0</v>
      </c>
      <c r="O155" s="5">
        <v>0</v>
      </c>
      <c r="P155" s="5">
        <v>0</v>
      </c>
      <c r="Q155" s="5">
        <v>0</v>
      </c>
      <c r="R155" s="5">
        <v>0</v>
      </c>
      <c r="S155" s="5">
        <v>0</v>
      </c>
    </row>
    <row r="156" spans="1:19" hidden="1" x14ac:dyDescent="0.35">
      <c r="A156" s="2" t="s">
        <v>9</v>
      </c>
      <c r="B156" s="1" t="s">
        <v>619</v>
      </c>
      <c r="C156" t="str">
        <f>VLOOKUP(B156,[2]Clothes!$B$5:$D$447,2, FALSE)</f>
        <v>Out of Centre</v>
      </c>
      <c r="D156" t="str">
        <f>VLOOKUP(B156,[2]Clothes!$B$5:$D$447,3, FALSE)</f>
        <v>OoC - Zone 9</v>
      </c>
      <c r="E156" s="5">
        <v>0</v>
      </c>
      <c r="F156" s="5">
        <v>0</v>
      </c>
      <c r="G156" s="5">
        <v>0</v>
      </c>
      <c r="H156" s="5">
        <v>0</v>
      </c>
      <c r="I156" s="5">
        <v>0</v>
      </c>
      <c r="J156" s="5">
        <v>0</v>
      </c>
      <c r="K156" s="5">
        <v>0</v>
      </c>
      <c r="L156" s="5">
        <v>0</v>
      </c>
      <c r="M156" s="5">
        <v>0</v>
      </c>
      <c r="N156" s="5">
        <v>0</v>
      </c>
      <c r="O156" s="5">
        <v>0</v>
      </c>
      <c r="P156" s="5">
        <v>0</v>
      </c>
      <c r="Q156" s="5">
        <v>0</v>
      </c>
      <c r="R156" s="5">
        <v>0</v>
      </c>
      <c r="S156" s="5">
        <v>0</v>
      </c>
    </row>
    <row r="157" spans="1:19" hidden="1" x14ac:dyDescent="0.35">
      <c r="A157" s="2" t="s">
        <v>9</v>
      </c>
      <c r="B157" s="1" t="s">
        <v>620</v>
      </c>
      <c r="C157" t="str">
        <f>VLOOKUP(B157,[2]Clothes!$B$5:$D$447,2, FALSE)</f>
        <v>Out of Centre</v>
      </c>
      <c r="D157" t="str">
        <f>VLOOKUP(B157,[2]Clothes!$B$5:$D$447,3, FALSE)</f>
        <v>OoC - Zone 9</v>
      </c>
      <c r="E157" s="5">
        <v>0</v>
      </c>
      <c r="F157" s="5">
        <v>0</v>
      </c>
      <c r="G157" s="5">
        <v>0</v>
      </c>
      <c r="H157" s="5">
        <v>0</v>
      </c>
      <c r="I157" s="5">
        <v>0</v>
      </c>
      <c r="J157" s="5">
        <v>0</v>
      </c>
      <c r="K157" s="5">
        <v>0</v>
      </c>
      <c r="L157" s="5">
        <v>0</v>
      </c>
      <c r="M157" s="5">
        <v>0</v>
      </c>
      <c r="N157" s="5">
        <v>0</v>
      </c>
      <c r="O157" s="5">
        <v>0</v>
      </c>
      <c r="P157" s="5">
        <v>0</v>
      </c>
      <c r="Q157" s="5">
        <v>0</v>
      </c>
      <c r="R157" s="5">
        <v>0</v>
      </c>
      <c r="S157" s="5">
        <v>0</v>
      </c>
    </row>
    <row r="158" spans="1:19" hidden="1" x14ac:dyDescent="0.35">
      <c r="A158" s="2" t="s">
        <v>9</v>
      </c>
      <c r="B158" s="1" t="s">
        <v>621</v>
      </c>
      <c r="C158" t="str">
        <f>VLOOKUP(B158,[2]Clothes!$B$5:$D$447,2, FALSE)</f>
        <v>Out of Centre</v>
      </c>
      <c r="D158" t="str">
        <f>VLOOKUP(B158,[2]Clothes!$B$5:$D$447,3, FALSE)</f>
        <v>OoC - Zone 9</v>
      </c>
      <c r="E158" s="5">
        <v>0</v>
      </c>
      <c r="F158" s="5">
        <v>0</v>
      </c>
      <c r="G158" s="5">
        <v>0</v>
      </c>
      <c r="H158" s="5">
        <v>0</v>
      </c>
      <c r="I158" s="5">
        <v>0</v>
      </c>
      <c r="J158" s="5">
        <v>0</v>
      </c>
      <c r="K158" s="5">
        <v>0</v>
      </c>
      <c r="L158" s="5">
        <v>0</v>
      </c>
      <c r="M158" s="5">
        <v>0</v>
      </c>
      <c r="N158" s="5">
        <v>0</v>
      </c>
      <c r="O158" s="5">
        <v>0</v>
      </c>
      <c r="P158" s="5">
        <v>0</v>
      </c>
      <c r="Q158" s="5">
        <v>0</v>
      </c>
      <c r="R158" s="5">
        <v>0</v>
      </c>
      <c r="S158" s="5">
        <v>0</v>
      </c>
    </row>
    <row r="159" spans="1:19" hidden="1" x14ac:dyDescent="0.35">
      <c r="A159" s="2" t="s">
        <v>9</v>
      </c>
      <c r="B159" s="1" t="s">
        <v>622</v>
      </c>
      <c r="C159" t="str">
        <f>VLOOKUP(B159,[2]Clothes!$B$5:$D$447,2, FALSE)</f>
        <v>Out of Centre</v>
      </c>
      <c r="D159" t="str">
        <f>VLOOKUP(B159,[2]Clothes!$B$5:$D$447,3, FALSE)</f>
        <v>OoC - Zone 9</v>
      </c>
      <c r="E159" s="5">
        <v>0</v>
      </c>
      <c r="F159" s="5">
        <v>0</v>
      </c>
      <c r="G159" s="5">
        <v>0</v>
      </c>
      <c r="H159" s="5">
        <v>0</v>
      </c>
      <c r="I159" s="5">
        <v>0</v>
      </c>
      <c r="J159" s="5">
        <v>0</v>
      </c>
      <c r="K159" s="5">
        <v>0</v>
      </c>
      <c r="L159" s="5">
        <v>0</v>
      </c>
      <c r="M159" s="5">
        <v>0</v>
      </c>
      <c r="N159" s="5">
        <v>0</v>
      </c>
      <c r="O159" s="5">
        <v>0</v>
      </c>
      <c r="P159" s="5">
        <v>0</v>
      </c>
      <c r="Q159" s="5">
        <v>0</v>
      </c>
      <c r="R159" s="5">
        <v>0</v>
      </c>
      <c r="S159" s="5">
        <v>0</v>
      </c>
    </row>
    <row r="160" spans="1:19" hidden="1" x14ac:dyDescent="0.35">
      <c r="A160" s="2" t="s">
        <v>9</v>
      </c>
      <c r="B160" s="1" t="s">
        <v>623</v>
      </c>
      <c r="C160" t="str">
        <f>VLOOKUP(B160,[2]Clothes!$B$5:$D$447,2, FALSE)</f>
        <v>Out of Centre</v>
      </c>
      <c r="D160" t="str">
        <f>VLOOKUP(B160,[2]Clothes!$B$5:$D$447,3, FALSE)</f>
        <v>OoC - Zone 9</v>
      </c>
      <c r="E160" s="5">
        <v>0</v>
      </c>
      <c r="F160" s="5">
        <v>0</v>
      </c>
      <c r="G160" s="5">
        <v>0</v>
      </c>
      <c r="H160" s="5">
        <v>0</v>
      </c>
      <c r="I160" s="5">
        <v>0</v>
      </c>
      <c r="J160" s="5">
        <v>0</v>
      </c>
      <c r="K160" s="5">
        <v>0</v>
      </c>
      <c r="L160" s="5">
        <v>0</v>
      </c>
      <c r="M160" s="5">
        <v>0</v>
      </c>
      <c r="N160" s="5">
        <v>0</v>
      </c>
      <c r="O160" s="5">
        <v>0</v>
      </c>
      <c r="P160" s="5">
        <v>0</v>
      </c>
      <c r="Q160" s="5">
        <v>0</v>
      </c>
      <c r="R160" s="5">
        <v>0</v>
      </c>
      <c r="S160" s="5">
        <v>0</v>
      </c>
    </row>
    <row r="161" spans="1:19" hidden="1" x14ac:dyDescent="0.35">
      <c r="A161" s="2" t="s">
        <v>9</v>
      </c>
      <c r="B161" s="1" t="s">
        <v>624</v>
      </c>
      <c r="C161" t="str">
        <f>VLOOKUP(B161,[2]Clothes!$B$5:$D$447,2, FALSE)</f>
        <v>Out of Centre</v>
      </c>
      <c r="D161" t="str">
        <f>VLOOKUP(B161,[2]Clothes!$B$5:$D$447,3, FALSE)</f>
        <v>OoC - Zone 9</v>
      </c>
      <c r="E161" s="5">
        <v>0</v>
      </c>
      <c r="F161" s="5">
        <v>0</v>
      </c>
      <c r="G161" s="5">
        <v>0</v>
      </c>
      <c r="H161" s="5">
        <v>0</v>
      </c>
      <c r="I161" s="5">
        <v>0</v>
      </c>
      <c r="J161" s="5">
        <v>0</v>
      </c>
      <c r="K161" s="5">
        <v>0</v>
      </c>
      <c r="L161" s="5">
        <v>0</v>
      </c>
      <c r="M161" s="5">
        <v>0</v>
      </c>
      <c r="N161" s="5">
        <v>0</v>
      </c>
      <c r="O161" s="5">
        <v>0</v>
      </c>
      <c r="P161" s="5">
        <v>0</v>
      </c>
      <c r="Q161" s="5">
        <v>0</v>
      </c>
      <c r="R161" s="5">
        <v>0</v>
      </c>
      <c r="S161" s="5">
        <v>0</v>
      </c>
    </row>
    <row r="162" spans="1:19" hidden="1" x14ac:dyDescent="0.35">
      <c r="A162" s="2" t="s">
        <v>9</v>
      </c>
      <c r="B162" s="1" t="s">
        <v>625</v>
      </c>
      <c r="C162" t="str">
        <f>VLOOKUP(B162,[2]Clothes!$B$5:$D$447,2, FALSE)</f>
        <v>Out of Centre</v>
      </c>
      <c r="D162" t="str">
        <f>VLOOKUP(B162,[2]Clothes!$B$5:$D$447,3, FALSE)</f>
        <v>OoC - Zone 9</v>
      </c>
      <c r="E162" s="5">
        <v>0</v>
      </c>
      <c r="F162" s="5">
        <v>0</v>
      </c>
      <c r="G162" s="5">
        <v>0</v>
      </c>
      <c r="H162" s="5">
        <v>0</v>
      </c>
      <c r="I162" s="5">
        <v>0</v>
      </c>
      <c r="J162" s="5">
        <v>0</v>
      </c>
      <c r="K162" s="5">
        <v>0</v>
      </c>
      <c r="L162" s="5">
        <v>0</v>
      </c>
      <c r="M162" s="5">
        <v>0</v>
      </c>
      <c r="N162" s="5">
        <v>0</v>
      </c>
      <c r="O162" s="5">
        <v>0</v>
      </c>
      <c r="P162" s="5">
        <v>0</v>
      </c>
      <c r="Q162" s="5">
        <v>0</v>
      </c>
      <c r="R162" s="5">
        <v>0</v>
      </c>
      <c r="S162" s="5">
        <v>0</v>
      </c>
    </row>
    <row r="163" spans="1:19" hidden="1" x14ac:dyDescent="0.35">
      <c r="A163" s="2" t="s">
        <v>9</v>
      </c>
      <c r="B163" s="1" t="s">
        <v>626</v>
      </c>
      <c r="C163" t="str">
        <f>VLOOKUP(B163,[2]Clothes!$B$5:$D$447,2, FALSE)</f>
        <v>Out of Centre</v>
      </c>
      <c r="D163" t="str">
        <f>VLOOKUP(B163,[2]Clothes!$B$5:$D$447,3, FALSE)</f>
        <v>OoC - Zone 9</v>
      </c>
      <c r="E163" s="5">
        <v>0</v>
      </c>
      <c r="F163" s="5">
        <v>0</v>
      </c>
      <c r="G163" s="5">
        <v>0</v>
      </c>
      <c r="H163" s="5">
        <v>0</v>
      </c>
      <c r="I163" s="5">
        <v>0</v>
      </c>
      <c r="J163" s="5">
        <v>0</v>
      </c>
      <c r="K163" s="5">
        <v>0</v>
      </c>
      <c r="L163" s="5">
        <v>0</v>
      </c>
      <c r="M163" s="5">
        <v>0</v>
      </c>
      <c r="N163" s="5">
        <v>0</v>
      </c>
      <c r="O163" s="5">
        <v>0</v>
      </c>
      <c r="P163" s="5">
        <v>0</v>
      </c>
      <c r="Q163" s="5">
        <v>0</v>
      </c>
      <c r="R163" s="5">
        <v>0</v>
      </c>
      <c r="S163" s="5">
        <v>0</v>
      </c>
    </row>
    <row r="164" spans="1:19" hidden="1" x14ac:dyDescent="0.35">
      <c r="A164" s="2" t="s">
        <v>9</v>
      </c>
      <c r="B164" s="1" t="s">
        <v>627</v>
      </c>
      <c r="C164" t="str">
        <f>VLOOKUP(B164,[2]Clothes!$B$5:$D$447,2, FALSE)</f>
        <v>Newport Pagnell DC</v>
      </c>
      <c r="D164" t="str">
        <f>VLOOKUP(B164,[2]Clothes!$B$5:$D$447,3, FALSE)</f>
        <v>Newport Pagnell DC - Other in Centre</v>
      </c>
      <c r="E164" s="5">
        <v>1.4279999999999999E-2</v>
      </c>
      <c r="F164" s="5">
        <v>0</v>
      </c>
      <c r="G164" s="5">
        <v>0</v>
      </c>
      <c r="H164" s="5">
        <v>0</v>
      </c>
      <c r="I164" s="5">
        <v>0</v>
      </c>
      <c r="J164" s="5">
        <v>7.7380000000000004E-2</v>
      </c>
      <c r="K164" s="5">
        <v>1.576E-2</v>
      </c>
      <c r="L164" s="5">
        <v>0</v>
      </c>
      <c r="M164" s="5">
        <v>0</v>
      </c>
      <c r="N164" s="5">
        <v>0.17832999999999999</v>
      </c>
      <c r="O164" s="5">
        <v>0</v>
      </c>
      <c r="P164" s="5">
        <v>0</v>
      </c>
      <c r="Q164" s="5">
        <v>0</v>
      </c>
      <c r="R164" s="5">
        <v>0</v>
      </c>
      <c r="S164" s="5">
        <v>0</v>
      </c>
    </row>
    <row r="165" spans="1:19" hidden="1" x14ac:dyDescent="0.35">
      <c r="A165" s="2" t="s">
        <v>9</v>
      </c>
      <c r="B165" s="1" t="s">
        <v>628</v>
      </c>
      <c r="C165" t="str">
        <f>VLOOKUP(B165,[2]Clothes!$B$5:$D$447,2, FALSE)</f>
        <v>Out of Centre</v>
      </c>
      <c r="D165" t="str">
        <f>VLOOKUP(B165,[2]Clothes!$B$5:$D$447,3, FALSE)</f>
        <v>OoC - Zone 9</v>
      </c>
      <c r="E165" s="5">
        <v>0</v>
      </c>
      <c r="F165" s="5">
        <v>0</v>
      </c>
      <c r="G165" s="5">
        <v>0</v>
      </c>
      <c r="H165" s="5">
        <v>0</v>
      </c>
      <c r="I165" s="5">
        <v>0</v>
      </c>
      <c r="J165" s="5">
        <v>0</v>
      </c>
      <c r="K165" s="5">
        <v>0</v>
      </c>
      <c r="L165" s="5">
        <v>0</v>
      </c>
      <c r="M165" s="5">
        <v>0</v>
      </c>
      <c r="N165" s="5">
        <v>0</v>
      </c>
      <c r="O165" s="5">
        <v>0</v>
      </c>
      <c r="P165" s="5">
        <v>0</v>
      </c>
      <c r="Q165" s="5">
        <v>0</v>
      </c>
      <c r="R165" s="5">
        <v>0</v>
      </c>
      <c r="S165" s="5">
        <v>0</v>
      </c>
    </row>
    <row r="166" spans="1:19" hidden="1" x14ac:dyDescent="0.35">
      <c r="A166" s="2" t="s">
        <v>9</v>
      </c>
      <c r="B166" s="1" t="s">
        <v>629</v>
      </c>
      <c r="C166" t="str">
        <f>VLOOKUP(B166,[2]Clothes!$B$5:$D$447,2, FALSE)</f>
        <v>Out of Centre</v>
      </c>
      <c r="D166" t="str">
        <f>VLOOKUP(B166,[2]Clothes!$B$5:$D$447,3, FALSE)</f>
        <v>OoC - Zone 9</v>
      </c>
      <c r="E166" s="5">
        <v>0</v>
      </c>
      <c r="F166" s="5">
        <v>0</v>
      </c>
      <c r="G166" s="5">
        <v>0</v>
      </c>
      <c r="H166" s="5">
        <v>0</v>
      </c>
      <c r="I166" s="5">
        <v>0</v>
      </c>
      <c r="J166" s="5">
        <v>0</v>
      </c>
      <c r="K166" s="5">
        <v>0</v>
      </c>
      <c r="L166" s="5">
        <v>0</v>
      </c>
      <c r="M166" s="5">
        <v>0</v>
      </c>
      <c r="N166" s="5">
        <v>0</v>
      </c>
      <c r="O166" s="5">
        <v>0</v>
      </c>
      <c r="P166" s="5">
        <v>0</v>
      </c>
      <c r="Q166" s="5">
        <v>0</v>
      </c>
      <c r="R166" s="5">
        <v>0</v>
      </c>
      <c r="S166" s="5">
        <v>0</v>
      </c>
    </row>
    <row r="167" spans="1:19" hidden="1" x14ac:dyDescent="0.35">
      <c r="A167" s="2" t="s">
        <v>9</v>
      </c>
      <c r="B167" s="1" t="s">
        <v>630</v>
      </c>
      <c r="C167" t="str">
        <f>VLOOKUP(B167,[2]Clothes!$B$5:$D$447,2, FALSE)</f>
        <v>Out of Centre</v>
      </c>
      <c r="D167" t="str">
        <f>VLOOKUP(B167,[2]Clothes!$B$5:$D$447,3, FALSE)</f>
        <v>OoC - Zone 9</v>
      </c>
      <c r="E167" s="5">
        <v>0</v>
      </c>
      <c r="F167" s="5">
        <v>0</v>
      </c>
      <c r="G167" s="5">
        <v>0</v>
      </c>
      <c r="H167" s="5">
        <v>0</v>
      </c>
      <c r="I167" s="5">
        <v>0</v>
      </c>
      <c r="J167" s="5">
        <v>0</v>
      </c>
      <c r="K167" s="5">
        <v>0</v>
      </c>
      <c r="L167" s="5">
        <v>0</v>
      </c>
      <c r="M167" s="5">
        <v>0</v>
      </c>
      <c r="N167" s="5">
        <v>0</v>
      </c>
      <c r="O167" s="5">
        <v>0</v>
      </c>
      <c r="P167" s="5">
        <v>0</v>
      </c>
      <c r="Q167" s="5">
        <v>0</v>
      </c>
      <c r="R167" s="5">
        <v>0</v>
      </c>
      <c r="S167" s="5">
        <v>0</v>
      </c>
    </row>
    <row r="168" spans="1:19" hidden="1" x14ac:dyDescent="0.35">
      <c r="A168" s="2" t="s">
        <v>9</v>
      </c>
      <c r="B168" s="1" t="s">
        <v>631</v>
      </c>
      <c r="C168" t="str">
        <f>VLOOKUP(B168,[2]Clothes!$B$5:$D$447,2, FALSE)</f>
        <v>Out of Centre</v>
      </c>
      <c r="D168" t="str">
        <f>VLOOKUP(B168,[2]Clothes!$B$5:$D$447,3, FALSE)</f>
        <v>OoC - Zone 9</v>
      </c>
      <c r="E168" s="5">
        <v>0</v>
      </c>
      <c r="F168" s="5">
        <v>0</v>
      </c>
      <c r="G168" s="5">
        <v>0</v>
      </c>
      <c r="H168" s="5">
        <v>0</v>
      </c>
      <c r="I168" s="5">
        <v>0</v>
      </c>
      <c r="J168" s="5">
        <v>0</v>
      </c>
      <c r="K168" s="5">
        <v>0</v>
      </c>
      <c r="L168" s="5">
        <v>0</v>
      </c>
      <c r="M168" s="5">
        <v>0</v>
      </c>
      <c r="N168" s="5">
        <v>0</v>
      </c>
      <c r="O168" s="5">
        <v>0</v>
      </c>
      <c r="P168" s="5">
        <v>0</v>
      </c>
      <c r="Q168" s="5">
        <v>0</v>
      </c>
      <c r="R168" s="5">
        <v>0</v>
      </c>
      <c r="S168" s="5">
        <v>0</v>
      </c>
    </row>
    <row r="169" spans="1:19" hidden="1" x14ac:dyDescent="0.35">
      <c r="A169" s="2" t="s">
        <v>9</v>
      </c>
      <c r="B169" s="1" t="s">
        <v>632</v>
      </c>
      <c r="C169" t="str">
        <f>VLOOKUP(B169,[2]Clothes!$B$5:$D$447,2, FALSE)</f>
        <v>Out of Centre</v>
      </c>
      <c r="D169" t="str">
        <f>VLOOKUP(B169,[2]Clothes!$B$5:$D$447,3, FALSE)</f>
        <v>OoC - Zone 9</v>
      </c>
      <c r="E169" s="5">
        <v>0</v>
      </c>
      <c r="F169" s="5">
        <v>0</v>
      </c>
      <c r="G169" s="5">
        <v>0</v>
      </c>
      <c r="H169" s="5">
        <v>0</v>
      </c>
      <c r="I169" s="5">
        <v>0</v>
      </c>
      <c r="J169" s="5">
        <v>0</v>
      </c>
      <c r="K169" s="5">
        <v>0</v>
      </c>
      <c r="L169" s="5">
        <v>0</v>
      </c>
      <c r="M169" s="5">
        <v>0</v>
      </c>
      <c r="N169" s="5">
        <v>0</v>
      </c>
      <c r="O169" s="5">
        <v>0</v>
      </c>
      <c r="P169" s="5">
        <v>0</v>
      </c>
      <c r="Q169" s="5">
        <v>0</v>
      </c>
      <c r="R169" s="5">
        <v>0</v>
      </c>
      <c r="S169" s="5">
        <v>0</v>
      </c>
    </row>
    <row r="170" spans="1:19" hidden="1" x14ac:dyDescent="0.35">
      <c r="A170" s="2" t="s">
        <v>9</v>
      </c>
      <c r="B170" s="1" t="s">
        <v>633</v>
      </c>
      <c r="C170" t="str">
        <f>VLOOKUP(B170,[2]Clothes!$B$5:$D$447,2, FALSE)</f>
        <v>Out of Centre</v>
      </c>
      <c r="D170" t="str">
        <f>VLOOKUP(B170,[2]Clothes!$B$5:$D$447,3, FALSE)</f>
        <v>OoC - Zone 9</v>
      </c>
      <c r="E170" s="5">
        <v>0</v>
      </c>
      <c r="F170" s="5">
        <v>0</v>
      </c>
      <c r="G170" s="5">
        <v>0</v>
      </c>
      <c r="H170" s="5">
        <v>0</v>
      </c>
      <c r="I170" s="5">
        <v>0</v>
      </c>
      <c r="J170" s="5">
        <v>0</v>
      </c>
      <c r="K170" s="5">
        <v>0</v>
      </c>
      <c r="L170" s="5">
        <v>0</v>
      </c>
      <c r="M170" s="5">
        <v>0</v>
      </c>
      <c r="N170" s="5">
        <v>0</v>
      </c>
      <c r="O170" s="5">
        <v>0</v>
      </c>
      <c r="P170" s="5">
        <v>0</v>
      </c>
      <c r="Q170" s="5">
        <v>0</v>
      </c>
      <c r="R170" s="5">
        <v>0</v>
      </c>
      <c r="S170" s="5">
        <v>0</v>
      </c>
    </row>
    <row r="171" spans="1:19" hidden="1" x14ac:dyDescent="0.35">
      <c r="A171" s="2" t="s">
        <v>9</v>
      </c>
      <c r="B171" s="1" t="s">
        <v>634</v>
      </c>
      <c r="C171" t="str">
        <f>VLOOKUP(B171,[2]Clothes!$B$5:$D$447,2, FALSE)</f>
        <v>Out of Centre</v>
      </c>
      <c r="D171" t="str">
        <f>VLOOKUP(B171,[2]Clothes!$B$5:$D$447,3, FALSE)</f>
        <v>OoC - Zone 9</v>
      </c>
      <c r="E171" s="5">
        <v>0</v>
      </c>
      <c r="F171" s="5">
        <v>0</v>
      </c>
      <c r="G171" s="5">
        <v>0</v>
      </c>
      <c r="H171" s="5">
        <v>0</v>
      </c>
      <c r="I171" s="5">
        <v>0</v>
      </c>
      <c r="J171" s="5">
        <v>0</v>
      </c>
      <c r="K171" s="5">
        <v>0</v>
      </c>
      <c r="L171" s="5">
        <v>0</v>
      </c>
      <c r="M171" s="5">
        <v>0</v>
      </c>
      <c r="N171" s="5">
        <v>0</v>
      </c>
      <c r="O171" s="5">
        <v>0</v>
      </c>
      <c r="P171" s="5">
        <v>0</v>
      </c>
      <c r="Q171" s="5">
        <v>0</v>
      </c>
      <c r="R171" s="5">
        <v>0</v>
      </c>
      <c r="S171" s="5">
        <v>0</v>
      </c>
    </row>
    <row r="172" spans="1:19" hidden="1" x14ac:dyDescent="0.35">
      <c r="A172" s="2" t="s">
        <v>9</v>
      </c>
      <c r="B172" s="1" t="s">
        <v>635</v>
      </c>
      <c r="C172" t="str">
        <f>VLOOKUP(B172,[2]Clothes!$B$5:$D$447,2, FALSE)</f>
        <v>Out of Centre</v>
      </c>
      <c r="D172" t="str">
        <f>VLOOKUP(B172,[2]Clothes!$B$5:$D$447,3, FALSE)</f>
        <v>OoC - Zone 9</v>
      </c>
      <c r="E172" s="5">
        <v>0</v>
      </c>
      <c r="F172" s="5">
        <v>0</v>
      </c>
      <c r="G172" s="5">
        <v>0</v>
      </c>
      <c r="H172" s="5">
        <v>0</v>
      </c>
      <c r="I172" s="5">
        <v>0</v>
      </c>
      <c r="J172" s="5">
        <v>0</v>
      </c>
      <c r="K172" s="5">
        <v>0</v>
      </c>
      <c r="L172" s="5">
        <v>0</v>
      </c>
      <c r="M172" s="5">
        <v>0</v>
      </c>
      <c r="N172" s="5">
        <v>0</v>
      </c>
      <c r="O172" s="5">
        <v>0</v>
      </c>
      <c r="P172" s="5">
        <v>0</v>
      </c>
      <c r="Q172" s="5">
        <v>0</v>
      </c>
      <c r="R172" s="5">
        <v>0</v>
      </c>
      <c r="S172" s="5">
        <v>0</v>
      </c>
    </row>
    <row r="173" spans="1:19" hidden="1" x14ac:dyDescent="0.35">
      <c r="A173" s="2" t="s">
        <v>10</v>
      </c>
      <c r="B173" s="1" t="s">
        <v>636</v>
      </c>
      <c r="C173" t="str">
        <f>VLOOKUP(B173,[2]Clothes!$B$5:$D$447,2, FALSE)</f>
        <v>Out of Centre</v>
      </c>
      <c r="D173" t="str">
        <f>VLOOKUP(B173,[2]Clothes!$B$5:$D$447,3, FALSE)</f>
        <v>OoC - Zone 10</v>
      </c>
      <c r="E173" s="5">
        <v>0</v>
      </c>
      <c r="F173" s="5">
        <v>0</v>
      </c>
      <c r="G173" s="5">
        <v>0</v>
      </c>
      <c r="H173" s="5">
        <v>0</v>
      </c>
      <c r="I173" s="5">
        <v>0</v>
      </c>
      <c r="J173" s="5">
        <v>0</v>
      </c>
      <c r="K173" s="5">
        <v>0</v>
      </c>
      <c r="L173" s="5">
        <v>0</v>
      </c>
      <c r="M173" s="5">
        <v>0</v>
      </c>
      <c r="N173" s="5">
        <v>0</v>
      </c>
      <c r="O173" s="5">
        <v>0</v>
      </c>
      <c r="P173" s="5">
        <v>0</v>
      </c>
      <c r="Q173" s="5">
        <v>0</v>
      </c>
      <c r="R173" s="5">
        <v>0</v>
      </c>
      <c r="S173" s="5">
        <v>0</v>
      </c>
    </row>
    <row r="174" spans="1:19" hidden="1" x14ac:dyDescent="0.35">
      <c r="A174" s="2" t="s">
        <v>10</v>
      </c>
      <c r="B174" s="1" t="s">
        <v>637</v>
      </c>
      <c r="C174" t="str">
        <f>VLOOKUP(B174,[2]Clothes!$B$5:$D$447,2, FALSE)</f>
        <v>Out of Centre</v>
      </c>
      <c r="D174" t="str">
        <f>VLOOKUP(B174,[2]Clothes!$B$5:$D$447,3, FALSE)</f>
        <v>OoC - Zone 10</v>
      </c>
      <c r="E174" s="5">
        <v>0</v>
      </c>
      <c r="F174" s="5">
        <v>0</v>
      </c>
      <c r="G174" s="5">
        <v>0</v>
      </c>
      <c r="H174" s="5">
        <v>0</v>
      </c>
      <c r="I174" s="5">
        <v>0</v>
      </c>
      <c r="J174" s="5">
        <v>0</v>
      </c>
      <c r="K174" s="5">
        <v>0</v>
      </c>
      <c r="L174" s="5">
        <v>0</v>
      </c>
      <c r="M174" s="5">
        <v>0</v>
      </c>
      <c r="N174" s="5">
        <v>0</v>
      </c>
      <c r="O174" s="5">
        <v>0</v>
      </c>
      <c r="P174" s="5">
        <v>0</v>
      </c>
      <c r="Q174" s="5">
        <v>0</v>
      </c>
      <c r="R174" s="5">
        <v>0</v>
      </c>
      <c r="S174" s="5">
        <v>0</v>
      </c>
    </row>
    <row r="175" spans="1:19" hidden="1" x14ac:dyDescent="0.35">
      <c r="A175" s="2" t="s">
        <v>10</v>
      </c>
      <c r="B175" s="1" t="s">
        <v>638</v>
      </c>
      <c r="C175" t="str">
        <f>VLOOKUP(B175,[2]Clothes!$B$5:$D$447,2, FALSE)</f>
        <v>Out of Centre</v>
      </c>
      <c r="D175" t="str">
        <f>VLOOKUP(B175,[2]Clothes!$B$5:$D$447,3, FALSE)</f>
        <v>OoC - Zone 10</v>
      </c>
      <c r="E175" s="5">
        <v>0</v>
      </c>
      <c r="F175" s="5">
        <v>0</v>
      </c>
      <c r="G175" s="5">
        <v>0</v>
      </c>
      <c r="H175" s="5">
        <v>0</v>
      </c>
      <c r="I175" s="5">
        <v>0</v>
      </c>
      <c r="J175" s="5">
        <v>0</v>
      </c>
      <c r="K175" s="5">
        <v>0</v>
      </c>
      <c r="L175" s="5">
        <v>0</v>
      </c>
      <c r="M175" s="5">
        <v>0</v>
      </c>
      <c r="N175" s="5">
        <v>0</v>
      </c>
      <c r="O175" s="5">
        <v>0</v>
      </c>
      <c r="P175" s="5">
        <v>0</v>
      </c>
      <c r="Q175" s="5">
        <v>0</v>
      </c>
      <c r="R175" s="5">
        <v>0</v>
      </c>
      <c r="S175" s="5">
        <v>0</v>
      </c>
    </row>
    <row r="176" spans="1:19" hidden="1" x14ac:dyDescent="0.35">
      <c r="A176" s="2" t="s">
        <v>10</v>
      </c>
      <c r="B176" s="1" t="s">
        <v>639</v>
      </c>
      <c r="C176" t="str">
        <f>VLOOKUP(B176,[2]Clothes!$B$5:$D$447,2, FALSE)</f>
        <v>Out of Centre</v>
      </c>
      <c r="D176" t="str">
        <f>VLOOKUP(B176,[2]Clothes!$B$5:$D$447,3, FALSE)</f>
        <v>OoC - Zone 10</v>
      </c>
      <c r="E176" s="5">
        <v>0</v>
      </c>
      <c r="F176" s="5">
        <v>0</v>
      </c>
      <c r="G176" s="5">
        <v>0</v>
      </c>
      <c r="H176" s="5">
        <v>0</v>
      </c>
      <c r="I176" s="5">
        <v>0</v>
      </c>
      <c r="J176" s="5">
        <v>0</v>
      </c>
      <c r="K176" s="5">
        <v>0</v>
      </c>
      <c r="L176" s="5">
        <v>0</v>
      </c>
      <c r="M176" s="5">
        <v>0</v>
      </c>
      <c r="N176" s="5">
        <v>0</v>
      </c>
      <c r="O176" s="5">
        <v>0</v>
      </c>
      <c r="P176" s="5">
        <v>0</v>
      </c>
      <c r="Q176" s="5">
        <v>0</v>
      </c>
      <c r="R176" s="5">
        <v>0</v>
      </c>
      <c r="S176" s="5">
        <v>0</v>
      </c>
    </row>
    <row r="177" spans="1:19" hidden="1" x14ac:dyDescent="0.35">
      <c r="A177" s="2" t="s">
        <v>10</v>
      </c>
      <c r="B177" s="1" t="s">
        <v>640</v>
      </c>
      <c r="C177" t="str">
        <f>VLOOKUP(B177,[2]Clothes!$B$5:$D$447,2, FALSE)</f>
        <v>Olney DC</v>
      </c>
      <c r="D177" t="str">
        <f>VLOOKUP(B177,[2]Clothes!$B$5:$D$447,3, FALSE)</f>
        <v>Olney DC - Other in Centre</v>
      </c>
      <c r="E177" s="5">
        <v>1.9720000000000001E-2</v>
      </c>
      <c r="F177" s="5">
        <v>0</v>
      </c>
      <c r="G177" s="5">
        <v>0</v>
      </c>
      <c r="H177" s="5">
        <v>0</v>
      </c>
      <c r="I177" s="5">
        <v>0</v>
      </c>
      <c r="J177" s="5">
        <v>0</v>
      </c>
      <c r="K177" s="5">
        <v>0</v>
      </c>
      <c r="L177" s="5">
        <v>0</v>
      </c>
      <c r="M177" s="5">
        <v>0</v>
      </c>
      <c r="N177" s="5">
        <v>0.14527999999999999</v>
      </c>
      <c r="O177" s="5">
        <v>0.52783999999999998</v>
      </c>
      <c r="P177" s="5">
        <v>5.1429999999999997E-2</v>
      </c>
      <c r="Q177" s="5">
        <v>0</v>
      </c>
      <c r="R177" s="5">
        <v>0</v>
      </c>
      <c r="S177" s="5">
        <v>0</v>
      </c>
    </row>
    <row r="178" spans="1:19" hidden="1" x14ac:dyDescent="0.35">
      <c r="A178" s="2" t="s">
        <v>10</v>
      </c>
      <c r="B178" s="1" t="s">
        <v>641</v>
      </c>
      <c r="C178" t="str">
        <f>VLOOKUP(B178,[2]Clothes!$B$5:$D$447,2, FALSE)</f>
        <v>Out of Centre</v>
      </c>
      <c r="D178" t="str">
        <f>VLOOKUP(B178,[2]Clothes!$B$5:$D$447,3, FALSE)</f>
        <v>OoC - Zone 10</v>
      </c>
      <c r="E178" s="5">
        <v>0</v>
      </c>
      <c r="F178" s="5">
        <v>0</v>
      </c>
      <c r="G178" s="5">
        <v>0</v>
      </c>
      <c r="H178" s="5">
        <v>0</v>
      </c>
      <c r="I178" s="5">
        <v>0</v>
      </c>
      <c r="J178" s="5">
        <v>0</v>
      </c>
      <c r="K178" s="5">
        <v>0</v>
      </c>
      <c r="L178" s="5">
        <v>0</v>
      </c>
      <c r="M178" s="5">
        <v>0</v>
      </c>
      <c r="N178" s="5">
        <v>0</v>
      </c>
      <c r="O178" s="5">
        <v>0</v>
      </c>
      <c r="P178" s="5">
        <v>0</v>
      </c>
      <c r="Q178" s="5">
        <v>0</v>
      </c>
      <c r="R178" s="5">
        <v>0</v>
      </c>
      <c r="S178" s="5">
        <v>0</v>
      </c>
    </row>
    <row r="179" spans="1:19" hidden="1" x14ac:dyDescent="0.35">
      <c r="A179" s="2" t="s">
        <v>10</v>
      </c>
      <c r="B179" s="1" t="s">
        <v>151</v>
      </c>
      <c r="C179" t="str">
        <f>VLOOKUP(B179,[2]Clothes!$B$5:$D$447,2, FALSE)</f>
        <v>Out of Centre</v>
      </c>
      <c r="D179" t="str">
        <f>VLOOKUP(B179,[2]Clothes!$B$5:$D$447,3, FALSE)</f>
        <v>OoC - Zone 10</v>
      </c>
      <c r="E179" s="5">
        <v>8.8000000000000003E-4</v>
      </c>
      <c r="F179" s="5">
        <v>0</v>
      </c>
      <c r="G179" s="5">
        <v>0</v>
      </c>
      <c r="H179" s="5">
        <v>0</v>
      </c>
      <c r="I179" s="5">
        <v>0</v>
      </c>
      <c r="J179" s="5">
        <v>0</v>
      </c>
      <c r="K179" s="5">
        <v>0</v>
      </c>
      <c r="L179" s="5">
        <v>0</v>
      </c>
      <c r="M179" s="5">
        <v>0</v>
      </c>
      <c r="N179" s="5">
        <v>0</v>
      </c>
      <c r="O179" s="5">
        <v>6.4680000000000001E-2</v>
      </c>
      <c r="P179" s="5">
        <v>0</v>
      </c>
      <c r="Q179" s="5">
        <v>0</v>
      </c>
      <c r="R179" s="5">
        <v>0</v>
      </c>
      <c r="S179" s="5">
        <v>0</v>
      </c>
    </row>
    <row r="180" spans="1:19" hidden="1" x14ac:dyDescent="0.35">
      <c r="A180" s="2" t="s">
        <v>10</v>
      </c>
      <c r="B180" s="1" t="s">
        <v>642</v>
      </c>
      <c r="C180" t="str">
        <f>VLOOKUP(B180,[2]Clothes!$B$5:$D$447,2, FALSE)</f>
        <v>Out of Centre</v>
      </c>
      <c r="D180" t="str">
        <f>VLOOKUP(B180,[2]Clothes!$B$5:$D$447,3, FALSE)</f>
        <v>OoC - Zone 10</v>
      </c>
      <c r="E180" s="5">
        <v>0</v>
      </c>
      <c r="F180" s="5">
        <v>0</v>
      </c>
      <c r="G180" s="5">
        <v>0</v>
      </c>
      <c r="H180" s="5">
        <v>0</v>
      </c>
      <c r="I180" s="5">
        <v>0</v>
      </c>
      <c r="J180" s="5">
        <v>0</v>
      </c>
      <c r="K180" s="5">
        <v>0</v>
      </c>
      <c r="L180" s="5">
        <v>0</v>
      </c>
      <c r="M180" s="5">
        <v>0</v>
      </c>
      <c r="N180" s="5">
        <v>0</v>
      </c>
      <c r="O180" s="5">
        <v>0</v>
      </c>
      <c r="P180" s="5">
        <v>0</v>
      </c>
      <c r="Q180" s="5">
        <v>0</v>
      </c>
      <c r="R180" s="5">
        <v>0</v>
      </c>
      <c r="S180" s="5">
        <v>0</v>
      </c>
    </row>
    <row r="181" spans="1:19" hidden="1" x14ac:dyDescent="0.35">
      <c r="A181" s="2" t="s">
        <v>10</v>
      </c>
      <c r="B181" s="1" t="s">
        <v>643</v>
      </c>
      <c r="C181" t="str">
        <f>VLOOKUP(B181,[2]Clothes!$B$5:$D$447,2, FALSE)</f>
        <v>Out of Centre</v>
      </c>
      <c r="D181" t="str">
        <f>VLOOKUP(B181,[2]Clothes!$B$5:$D$447,3, FALSE)</f>
        <v>OoC - Zone 10</v>
      </c>
      <c r="E181" s="5">
        <v>0</v>
      </c>
      <c r="F181" s="5">
        <v>0</v>
      </c>
      <c r="G181" s="5">
        <v>0</v>
      </c>
      <c r="H181" s="5">
        <v>0</v>
      </c>
      <c r="I181" s="5">
        <v>0</v>
      </c>
      <c r="J181" s="5">
        <v>0</v>
      </c>
      <c r="K181" s="5">
        <v>0</v>
      </c>
      <c r="L181" s="5">
        <v>0</v>
      </c>
      <c r="M181" s="5">
        <v>0</v>
      </c>
      <c r="N181" s="5">
        <v>0</v>
      </c>
      <c r="O181" s="5">
        <v>0</v>
      </c>
      <c r="P181" s="5">
        <v>0</v>
      </c>
      <c r="Q181" s="5">
        <v>0</v>
      </c>
      <c r="R181" s="5">
        <v>0</v>
      </c>
      <c r="S181" s="5">
        <v>0</v>
      </c>
    </row>
    <row r="182" spans="1:19" hidden="1" x14ac:dyDescent="0.35">
      <c r="A182" s="2" t="s">
        <v>11</v>
      </c>
      <c r="B182" s="1" t="s">
        <v>644</v>
      </c>
      <c r="C182" t="str">
        <f>VLOOKUP(B182,[2]Clothes!$B$5:$D$447,2, FALSE)</f>
        <v>Outside of MKCC</v>
      </c>
      <c r="D182" t="str">
        <f>VLOOKUP(B182,[2]Clothes!$B$5:$D$447,3, FALSE)</f>
        <v>Outside of MKCC - Other</v>
      </c>
      <c r="E182" s="5">
        <v>6.3400000000000001E-3</v>
      </c>
      <c r="F182" s="5">
        <v>0</v>
      </c>
      <c r="G182" s="5">
        <v>0</v>
      </c>
      <c r="H182" s="5">
        <v>0</v>
      </c>
      <c r="I182" s="5">
        <v>0</v>
      </c>
      <c r="J182" s="5">
        <v>0</v>
      </c>
      <c r="K182" s="5">
        <v>0</v>
      </c>
      <c r="L182" s="5">
        <v>0</v>
      </c>
      <c r="M182" s="5">
        <v>0</v>
      </c>
      <c r="N182" s="5">
        <v>0</v>
      </c>
      <c r="O182" s="5">
        <v>0</v>
      </c>
      <c r="P182" s="5">
        <v>7.9519999999999993E-2</v>
      </c>
      <c r="Q182" s="5">
        <v>0</v>
      </c>
      <c r="R182" s="5">
        <v>0</v>
      </c>
      <c r="S182" s="5">
        <v>0</v>
      </c>
    </row>
    <row r="183" spans="1:19" hidden="1" x14ac:dyDescent="0.35">
      <c r="A183" s="2" t="s">
        <v>11</v>
      </c>
      <c r="B183" s="1" t="s">
        <v>645</v>
      </c>
      <c r="C183" t="str">
        <f>VLOOKUP(B183,[2]Clothes!$B$5:$D$447,2, FALSE)</f>
        <v>Outside of MKCC</v>
      </c>
      <c r="D183" t="str">
        <f>VLOOKUP(B183,[2]Clothes!$B$5:$D$447,3, FALSE)</f>
        <v>Outside of MKCC - Other</v>
      </c>
      <c r="E183" s="5">
        <v>1.6000000000000001E-3</v>
      </c>
      <c r="F183" s="5">
        <v>0</v>
      </c>
      <c r="G183" s="5">
        <v>0</v>
      </c>
      <c r="H183" s="5">
        <v>0</v>
      </c>
      <c r="I183" s="5">
        <v>0</v>
      </c>
      <c r="J183" s="5">
        <v>0</v>
      </c>
      <c r="K183" s="5">
        <v>0</v>
      </c>
      <c r="L183" s="5">
        <v>0</v>
      </c>
      <c r="M183" s="5">
        <v>0</v>
      </c>
      <c r="N183" s="5">
        <v>0</v>
      </c>
      <c r="O183" s="5">
        <v>0</v>
      </c>
      <c r="P183" s="5">
        <v>2.0119999999999999E-2</v>
      </c>
      <c r="Q183" s="5">
        <v>0</v>
      </c>
      <c r="R183" s="5">
        <v>0</v>
      </c>
      <c r="S183" s="5">
        <v>0</v>
      </c>
    </row>
    <row r="184" spans="1:19" hidden="1" x14ac:dyDescent="0.35">
      <c r="A184" s="2" t="s">
        <v>11</v>
      </c>
      <c r="B184" s="1" t="s">
        <v>646</v>
      </c>
      <c r="C184" t="str">
        <f>VLOOKUP(B184,[2]Clothes!$B$5:$D$447,2, FALSE)</f>
        <v>Outside of MKCC</v>
      </c>
      <c r="D184" t="str">
        <f>VLOOKUP(B184,[2]Clothes!$B$5:$D$447,3, FALSE)</f>
        <v>Outside of MKCC - Other</v>
      </c>
      <c r="E184" s="5">
        <v>0</v>
      </c>
      <c r="F184" s="5">
        <v>0</v>
      </c>
      <c r="G184" s="5">
        <v>0</v>
      </c>
      <c r="H184" s="5">
        <v>0</v>
      </c>
      <c r="I184" s="5">
        <v>0</v>
      </c>
      <c r="J184" s="5">
        <v>0</v>
      </c>
      <c r="K184" s="5">
        <v>0</v>
      </c>
      <c r="L184" s="5">
        <v>0</v>
      </c>
      <c r="M184" s="5">
        <v>0</v>
      </c>
      <c r="N184" s="5">
        <v>0</v>
      </c>
      <c r="O184" s="5">
        <v>0</v>
      </c>
      <c r="P184" s="5">
        <v>0</v>
      </c>
      <c r="Q184" s="5">
        <v>0</v>
      </c>
      <c r="R184" s="5">
        <v>0</v>
      </c>
      <c r="S184" s="5">
        <v>0</v>
      </c>
    </row>
    <row r="185" spans="1:19" hidden="1" x14ac:dyDescent="0.35">
      <c r="A185" s="2" t="s">
        <v>11</v>
      </c>
      <c r="B185" s="1" t="s">
        <v>647</v>
      </c>
      <c r="C185" t="str">
        <f>VLOOKUP(B185,[2]Clothes!$B$5:$D$447,2, FALSE)</f>
        <v>Outside of MKCC</v>
      </c>
      <c r="D185" t="str">
        <f>VLOOKUP(B185,[2]Clothes!$B$5:$D$447,3, FALSE)</f>
        <v>Outside of MKCC - Other</v>
      </c>
      <c r="E185" s="5">
        <v>0</v>
      </c>
      <c r="F185" s="5">
        <v>0</v>
      </c>
      <c r="G185" s="5">
        <v>0</v>
      </c>
      <c r="H185" s="5">
        <v>0</v>
      </c>
      <c r="I185" s="5">
        <v>0</v>
      </c>
      <c r="J185" s="5">
        <v>0</v>
      </c>
      <c r="K185" s="5">
        <v>0</v>
      </c>
      <c r="L185" s="5">
        <v>0</v>
      </c>
      <c r="M185" s="5">
        <v>0</v>
      </c>
      <c r="N185" s="5">
        <v>0</v>
      </c>
      <c r="O185" s="5">
        <v>0</v>
      </c>
      <c r="P185" s="5">
        <v>0</v>
      </c>
      <c r="Q185" s="5">
        <v>0</v>
      </c>
      <c r="R185" s="5">
        <v>0</v>
      </c>
      <c r="S185" s="5">
        <v>0</v>
      </c>
    </row>
    <row r="186" spans="1:19" hidden="1" x14ac:dyDescent="0.35">
      <c r="A186" s="2" t="s">
        <v>11</v>
      </c>
      <c r="B186" s="1" t="s">
        <v>648</v>
      </c>
      <c r="C186" t="str">
        <f>VLOOKUP(B186,[2]Clothes!$B$5:$D$447,2, FALSE)</f>
        <v>Outside of MKCC</v>
      </c>
      <c r="D186" t="str">
        <f>VLOOKUP(B186,[2]Clothes!$B$5:$D$447,3, FALSE)</f>
        <v>Outside of MKCC - Other</v>
      </c>
      <c r="E186" s="5">
        <v>0</v>
      </c>
      <c r="F186" s="5">
        <v>0</v>
      </c>
      <c r="G186" s="5">
        <v>0</v>
      </c>
      <c r="H186" s="5">
        <v>0</v>
      </c>
      <c r="I186" s="5">
        <v>0</v>
      </c>
      <c r="J186" s="5">
        <v>0</v>
      </c>
      <c r="K186" s="5">
        <v>0</v>
      </c>
      <c r="L186" s="5">
        <v>0</v>
      </c>
      <c r="M186" s="5">
        <v>0</v>
      </c>
      <c r="N186" s="5">
        <v>0</v>
      </c>
      <c r="O186" s="5">
        <v>0</v>
      </c>
      <c r="P186" s="5">
        <v>0</v>
      </c>
      <c r="Q186" s="5">
        <v>0</v>
      </c>
      <c r="R186" s="5">
        <v>0</v>
      </c>
      <c r="S186" s="5">
        <v>0</v>
      </c>
    </row>
    <row r="187" spans="1:19" hidden="1" x14ac:dyDescent="0.35">
      <c r="A187" s="2" t="s">
        <v>11</v>
      </c>
      <c r="B187" s="1" t="s">
        <v>649</v>
      </c>
      <c r="C187" t="str">
        <f>VLOOKUP(B187,[2]Clothes!$B$5:$D$447,2, FALSE)</f>
        <v>Outside of MKCC</v>
      </c>
      <c r="D187" t="str">
        <f>VLOOKUP(B187,[2]Clothes!$B$5:$D$447,3, FALSE)</f>
        <v>Outside of MKCC - Other</v>
      </c>
      <c r="E187" s="5">
        <v>0</v>
      </c>
      <c r="F187" s="5">
        <v>0</v>
      </c>
      <c r="G187" s="5">
        <v>0</v>
      </c>
      <c r="H187" s="5">
        <v>0</v>
      </c>
      <c r="I187" s="5">
        <v>0</v>
      </c>
      <c r="J187" s="5">
        <v>0</v>
      </c>
      <c r="K187" s="5">
        <v>0</v>
      </c>
      <c r="L187" s="5">
        <v>0</v>
      </c>
      <c r="M187" s="5">
        <v>0</v>
      </c>
      <c r="N187" s="5">
        <v>0</v>
      </c>
      <c r="O187" s="5">
        <v>0</v>
      </c>
      <c r="P187" s="5">
        <v>0</v>
      </c>
      <c r="Q187" s="5">
        <v>0</v>
      </c>
      <c r="R187" s="5">
        <v>0</v>
      </c>
      <c r="S187" s="5">
        <v>0</v>
      </c>
    </row>
    <row r="188" spans="1:19" hidden="1" x14ac:dyDescent="0.35">
      <c r="A188" s="2" t="s">
        <v>11</v>
      </c>
      <c r="B188" s="1" t="s">
        <v>650</v>
      </c>
      <c r="C188" t="str">
        <f>VLOOKUP(B188,[2]Clothes!$B$5:$D$447,2, FALSE)</f>
        <v>Out of Centre</v>
      </c>
      <c r="D188" t="str">
        <f>VLOOKUP(B188,[2]Clothes!$B$5:$D$447,3, FALSE)</f>
        <v>OoC - Zone 11</v>
      </c>
      <c r="E188" s="5">
        <v>0</v>
      </c>
      <c r="F188" s="5">
        <v>0</v>
      </c>
      <c r="G188" s="5">
        <v>0</v>
      </c>
      <c r="H188" s="5">
        <v>0</v>
      </c>
      <c r="I188" s="5">
        <v>0</v>
      </c>
      <c r="J188" s="5">
        <v>0</v>
      </c>
      <c r="K188" s="5">
        <v>0</v>
      </c>
      <c r="L188" s="5">
        <v>0</v>
      </c>
      <c r="M188" s="5">
        <v>0</v>
      </c>
      <c r="N188" s="5">
        <v>0</v>
      </c>
      <c r="O188" s="5">
        <v>0</v>
      </c>
      <c r="P188" s="5">
        <v>0</v>
      </c>
      <c r="Q188" s="5">
        <v>0</v>
      </c>
      <c r="R188" s="5">
        <v>0</v>
      </c>
      <c r="S188" s="5">
        <v>0</v>
      </c>
    </row>
    <row r="189" spans="1:19" hidden="1" x14ac:dyDescent="0.35">
      <c r="A189" s="2" t="s">
        <v>11</v>
      </c>
      <c r="B189" s="1" t="s">
        <v>651</v>
      </c>
      <c r="C189" t="str">
        <f>VLOOKUP(B189,[2]Clothes!$B$5:$D$447,2, FALSE)</f>
        <v>Outside of MKCC</v>
      </c>
      <c r="D189" t="str">
        <f>VLOOKUP(B189,[2]Clothes!$B$5:$D$447,3, FALSE)</f>
        <v>Outside of MKCC - Other</v>
      </c>
      <c r="E189" s="5">
        <v>0</v>
      </c>
      <c r="F189" s="5">
        <v>0</v>
      </c>
      <c r="G189" s="5">
        <v>0</v>
      </c>
      <c r="H189" s="5">
        <v>0</v>
      </c>
      <c r="I189" s="5">
        <v>0</v>
      </c>
      <c r="J189" s="5">
        <v>0</v>
      </c>
      <c r="K189" s="5">
        <v>0</v>
      </c>
      <c r="L189" s="5">
        <v>0</v>
      </c>
      <c r="M189" s="5">
        <v>0</v>
      </c>
      <c r="N189" s="5">
        <v>0</v>
      </c>
      <c r="O189" s="5">
        <v>0</v>
      </c>
      <c r="P189" s="5">
        <v>0</v>
      </c>
      <c r="Q189" s="5">
        <v>0</v>
      </c>
      <c r="R189" s="5">
        <v>0</v>
      </c>
      <c r="S189" s="5">
        <v>0</v>
      </c>
    </row>
    <row r="190" spans="1:19" hidden="1" x14ac:dyDescent="0.35">
      <c r="A190" s="2" t="s">
        <v>11</v>
      </c>
      <c r="B190" s="1" t="s">
        <v>167</v>
      </c>
      <c r="C190" t="str">
        <f>VLOOKUP(B190,[2]Clothes!$B$5:$D$447,2, FALSE)</f>
        <v>Outside of MKCC</v>
      </c>
      <c r="D190" t="str">
        <f>VLOOKUP(B190,[2]Clothes!$B$5:$D$447,3, FALSE)</f>
        <v>Outside of MKCC - Other</v>
      </c>
      <c r="E190" s="5">
        <v>0</v>
      </c>
      <c r="F190" s="5">
        <v>0</v>
      </c>
      <c r="G190" s="5">
        <v>0</v>
      </c>
      <c r="H190" s="5">
        <v>0</v>
      </c>
      <c r="I190" s="5">
        <v>0</v>
      </c>
      <c r="J190" s="5">
        <v>0</v>
      </c>
      <c r="K190" s="5">
        <v>0</v>
      </c>
      <c r="L190" s="5">
        <v>0</v>
      </c>
      <c r="M190" s="5">
        <v>0</v>
      </c>
      <c r="N190" s="5">
        <v>0</v>
      </c>
      <c r="O190" s="5">
        <v>0</v>
      </c>
      <c r="P190" s="5">
        <v>0</v>
      </c>
      <c r="Q190" s="5">
        <v>0</v>
      </c>
      <c r="R190" s="5">
        <v>0</v>
      </c>
      <c r="S190" s="5">
        <v>0</v>
      </c>
    </row>
    <row r="191" spans="1:19" hidden="1" x14ac:dyDescent="0.35">
      <c r="A191" s="2" t="s">
        <v>11</v>
      </c>
      <c r="B191" s="1" t="s">
        <v>652</v>
      </c>
      <c r="C191" t="str">
        <f>VLOOKUP(B191,[2]Clothes!$B$5:$D$447,2, FALSE)</f>
        <v>Outside of MKCC</v>
      </c>
      <c r="D191" t="str">
        <f>VLOOKUP(B191,[2]Clothes!$B$5:$D$447,3, FALSE)</f>
        <v>Outside of MKCC - Other</v>
      </c>
      <c r="E191" s="5">
        <v>0</v>
      </c>
      <c r="F191" s="5">
        <v>0</v>
      </c>
      <c r="G191" s="5">
        <v>0</v>
      </c>
      <c r="H191" s="5">
        <v>0</v>
      </c>
      <c r="I191" s="5">
        <v>0</v>
      </c>
      <c r="J191" s="5">
        <v>0</v>
      </c>
      <c r="K191" s="5">
        <v>0</v>
      </c>
      <c r="L191" s="5">
        <v>0</v>
      </c>
      <c r="M191" s="5">
        <v>0</v>
      </c>
      <c r="N191" s="5">
        <v>0</v>
      </c>
      <c r="O191" s="5">
        <v>0</v>
      </c>
      <c r="P191" s="5">
        <v>0</v>
      </c>
      <c r="Q191" s="5">
        <v>0</v>
      </c>
      <c r="R191" s="5">
        <v>0</v>
      </c>
      <c r="S191" s="5">
        <v>0</v>
      </c>
    </row>
    <row r="192" spans="1:19" hidden="1" x14ac:dyDescent="0.35">
      <c r="A192" s="2" t="s">
        <v>11</v>
      </c>
      <c r="B192" s="1" t="s">
        <v>653</v>
      </c>
      <c r="C192" t="str">
        <f>VLOOKUP(B192,[2]Clothes!$B$5:$D$447,2, FALSE)</f>
        <v>Outside of MKCC</v>
      </c>
      <c r="D192" t="str">
        <f>VLOOKUP(B192,[2]Clothes!$B$5:$D$447,3, FALSE)</f>
        <v>Outside of MKCC - Other</v>
      </c>
      <c r="E192" s="5">
        <v>1.6000000000000001E-3</v>
      </c>
      <c r="F192" s="5">
        <v>0</v>
      </c>
      <c r="G192" s="5">
        <v>0</v>
      </c>
      <c r="H192" s="5">
        <v>0</v>
      </c>
      <c r="I192" s="5">
        <v>0</v>
      </c>
      <c r="J192" s="5">
        <v>0</v>
      </c>
      <c r="K192" s="5">
        <v>0</v>
      </c>
      <c r="L192" s="5">
        <v>0</v>
      </c>
      <c r="M192" s="5">
        <v>0</v>
      </c>
      <c r="N192" s="5">
        <v>0</v>
      </c>
      <c r="O192" s="5">
        <v>0</v>
      </c>
      <c r="P192" s="5">
        <v>2.0119999999999999E-2</v>
      </c>
      <c r="Q192" s="5">
        <v>0</v>
      </c>
      <c r="R192" s="5">
        <v>0</v>
      </c>
      <c r="S192" s="5">
        <v>0</v>
      </c>
    </row>
    <row r="193" spans="1:19" hidden="1" x14ac:dyDescent="0.35">
      <c r="A193" s="2" t="s">
        <v>12</v>
      </c>
      <c r="B193" s="1" t="s">
        <v>169</v>
      </c>
      <c r="C193" t="str">
        <f>VLOOKUP(B193,[2]Clothes!$B$5:$D$447,2, FALSE)</f>
        <v>Outside of MKCC</v>
      </c>
      <c r="D193" t="str">
        <f>VLOOKUP(B193,[2]Clothes!$B$5:$D$447,3, FALSE)</f>
        <v>Leighton Buzzard</v>
      </c>
      <c r="E193" s="5">
        <v>0</v>
      </c>
      <c r="F193" s="5">
        <v>0</v>
      </c>
      <c r="G193" s="5">
        <v>0</v>
      </c>
      <c r="H193" s="5">
        <v>0</v>
      </c>
      <c r="I193" s="5">
        <v>0</v>
      </c>
      <c r="J193" s="5">
        <v>0</v>
      </c>
      <c r="K193" s="5">
        <v>0</v>
      </c>
      <c r="L193" s="5">
        <v>0</v>
      </c>
      <c r="M193" s="5">
        <v>0</v>
      </c>
      <c r="N193" s="5">
        <v>0</v>
      </c>
      <c r="O193" s="5">
        <v>0</v>
      </c>
      <c r="P193" s="5">
        <v>0</v>
      </c>
      <c r="Q193" s="5">
        <v>0</v>
      </c>
      <c r="R193" s="5">
        <v>0</v>
      </c>
      <c r="S193" s="5">
        <v>0</v>
      </c>
    </row>
    <row r="194" spans="1:19" hidden="1" x14ac:dyDescent="0.35">
      <c r="A194" s="2" t="s">
        <v>12</v>
      </c>
      <c r="B194" s="1" t="s">
        <v>654</v>
      </c>
      <c r="C194" t="str">
        <f>VLOOKUP(B194,[2]Clothes!$B$5:$D$447,2, FALSE)</f>
        <v>Outside of MKCC</v>
      </c>
      <c r="D194" t="str">
        <f>VLOOKUP(B194,[2]Clothes!$B$5:$D$447,3, FALSE)</f>
        <v>Outside of MKCC - Other</v>
      </c>
      <c r="E194" s="5">
        <v>0</v>
      </c>
      <c r="F194" s="5">
        <v>0</v>
      </c>
      <c r="G194" s="5">
        <v>0</v>
      </c>
      <c r="H194" s="5">
        <v>0</v>
      </c>
      <c r="I194" s="5">
        <v>0</v>
      </c>
      <c r="J194" s="5">
        <v>0</v>
      </c>
      <c r="K194" s="5">
        <v>0</v>
      </c>
      <c r="L194" s="5">
        <v>0</v>
      </c>
      <c r="M194" s="5">
        <v>0</v>
      </c>
      <c r="N194" s="5">
        <v>0</v>
      </c>
      <c r="O194" s="5">
        <v>0</v>
      </c>
      <c r="P194" s="5">
        <v>0</v>
      </c>
      <c r="Q194" s="5">
        <v>0</v>
      </c>
      <c r="R194" s="5">
        <v>0</v>
      </c>
      <c r="S194" s="5">
        <v>0</v>
      </c>
    </row>
    <row r="195" spans="1:19" hidden="1" x14ac:dyDescent="0.35">
      <c r="A195" s="2" t="s">
        <v>12</v>
      </c>
      <c r="B195" s="1" t="s">
        <v>655</v>
      </c>
      <c r="C195" t="str">
        <f>VLOOKUP(B195,[2]Clothes!$B$5:$D$447,2, FALSE)</f>
        <v>Outside of MKCC</v>
      </c>
      <c r="D195" t="str">
        <f>VLOOKUP(B195,[2]Clothes!$B$5:$D$447,3, FALSE)</f>
        <v>Leighton Buzzard</v>
      </c>
      <c r="E195" s="5">
        <v>0</v>
      </c>
      <c r="F195" s="5">
        <v>0</v>
      </c>
      <c r="G195" s="5">
        <v>0</v>
      </c>
      <c r="H195" s="5">
        <v>0</v>
      </c>
      <c r="I195" s="5">
        <v>0</v>
      </c>
      <c r="J195" s="5">
        <v>0</v>
      </c>
      <c r="K195" s="5">
        <v>0</v>
      </c>
      <c r="L195" s="5">
        <v>0</v>
      </c>
      <c r="M195" s="5">
        <v>0</v>
      </c>
      <c r="N195" s="5">
        <v>0</v>
      </c>
      <c r="O195" s="5">
        <v>0</v>
      </c>
      <c r="P195" s="5">
        <v>0</v>
      </c>
      <c r="Q195" s="5">
        <v>0</v>
      </c>
      <c r="R195" s="5">
        <v>0</v>
      </c>
      <c r="S195" s="5">
        <v>0</v>
      </c>
    </row>
    <row r="196" spans="1:19" hidden="1" x14ac:dyDescent="0.35">
      <c r="A196" s="2" t="s">
        <v>12</v>
      </c>
      <c r="B196" s="1" t="s">
        <v>656</v>
      </c>
      <c r="C196" t="str">
        <f>VLOOKUP(B196,[2]Clothes!$B$5:$D$447,2, FALSE)</f>
        <v>Outside of MKCC</v>
      </c>
      <c r="D196" t="str">
        <f>VLOOKUP(B196,[2]Clothes!$B$5:$D$447,3, FALSE)</f>
        <v>Outside of MKCC - Other</v>
      </c>
      <c r="E196" s="5">
        <v>0</v>
      </c>
      <c r="F196" s="5">
        <v>0</v>
      </c>
      <c r="G196" s="5">
        <v>0</v>
      </c>
      <c r="H196" s="5">
        <v>0</v>
      </c>
      <c r="I196" s="5">
        <v>0</v>
      </c>
      <c r="J196" s="5">
        <v>0</v>
      </c>
      <c r="K196" s="5">
        <v>0</v>
      </c>
      <c r="L196" s="5">
        <v>0</v>
      </c>
      <c r="M196" s="5">
        <v>0</v>
      </c>
      <c r="N196" s="5">
        <v>0</v>
      </c>
      <c r="O196" s="5">
        <v>0</v>
      </c>
      <c r="P196" s="5">
        <v>0</v>
      </c>
      <c r="Q196" s="5">
        <v>0</v>
      </c>
      <c r="R196" s="5">
        <v>0</v>
      </c>
      <c r="S196" s="5">
        <v>0</v>
      </c>
    </row>
    <row r="197" spans="1:19" hidden="1" x14ac:dyDescent="0.35">
      <c r="A197" s="2" t="s">
        <v>12</v>
      </c>
      <c r="B197" s="1" t="s">
        <v>657</v>
      </c>
      <c r="C197" t="str">
        <f>VLOOKUP(B197,[2]Clothes!$B$5:$D$447,2, FALSE)</f>
        <v>Outside of MKCC</v>
      </c>
      <c r="D197" t="str">
        <f>VLOOKUP(B197,[2]Clothes!$B$5:$D$447,3, FALSE)</f>
        <v>Outside of MKCC - Other</v>
      </c>
      <c r="E197" s="5">
        <v>0</v>
      </c>
      <c r="F197" s="5">
        <v>0</v>
      </c>
      <c r="G197" s="5">
        <v>0</v>
      </c>
      <c r="H197" s="5">
        <v>0</v>
      </c>
      <c r="I197" s="5">
        <v>0</v>
      </c>
      <c r="J197" s="5">
        <v>0</v>
      </c>
      <c r="K197" s="5">
        <v>0</v>
      </c>
      <c r="L197" s="5">
        <v>0</v>
      </c>
      <c r="M197" s="5">
        <v>0</v>
      </c>
      <c r="N197" s="5">
        <v>0</v>
      </c>
      <c r="O197" s="5">
        <v>0</v>
      </c>
      <c r="P197" s="5">
        <v>0</v>
      </c>
      <c r="Q197" s="5">
        <v>0</v>
      </c>
      <c r="R197" s="5">
        <v>0</v>
      </c>
      <c r="S197" s="5">
        <v>0</v>
      </c>
    </row>
    <row r="198" spans="1:19" hidden="1" x14ac:dyDescent="0.35">
      <c r="A198" s="2" t="s">
        <v>12</v>
      </c>
      <c r="B198" s="1" t="s">
        <v>658</v>
      </c>
      <c r="C198" t="str">
        <f>VLOOKUP(B198,[2]Clothes!$B$5:$D$447,2, FALSE)</f>
        <v>Outside of MKCC</v>
      </c>
      <c r="D198" t="str">
        <f>VLOOKUP(B198,[2]Clothes!$B$5:$D$447,3, FALSE)</f>
        <v>Outside of MKCC - Other</v>
      </c>
      <c r="E198" s="5">
        <v>0</v>
      </c>
      <c r="F198" s="5">
        <v>0</v>
      </c>
      <c r="G198" s="5">
        <v>0</v>
      </c>
      <c r="H198" s="5">
        <v>0</v>
      </c>
      <c r="I198" s="5">
        <v>0</v>
      </c>
      <c r="J198" s="5">
        <v>0</v>
      </c>
      <c r="K198" s="5">
        <v>0</v>
      </c>
      <c r="L198" s="5">
        <v>0</v>
      </c>
      <c r="M198" s="5">
        <v>0</v>
      </c>
      <c r="N198" s="5">
        <v>0</v>
      </c>
      <c r="O198" s="5">
        <v>0</v>
      </c>
      <c r="P198" s="5">
        <v>0</v>
      </c>
      <c r="Q198" s="5">
        <v>0</v>
      </c>
      <c r="R198" s="5">
        <v>0</v>
      </c>
      <c r="S198" s="5">
        <v>0</v>
      </c>
    </row>
    <row r="199" spans="1:19" hidden="1" x14ac:dyDescent="0.35">
      <c r="A199" s="2" t="s">
        <v>12</v>
      </c>
      <c r="B199" s="1" t="s">
        <v>659</v>
      </c>
      <c r="C199" t="str">
        <f>VLOOKUP(B199,[2]Clothes!$B$5:$D$447,2, FALSE)</f>
        <v>Out of Centre</v>
      </c>
      <c r="D199" t="str">
        <f>VLOOKUP(B199,[2]Clothes!$B$5:$D$447,3, FALSE)</f>
        <v>OoC - Zone 12</v>
      </c>
      <c r="E199" s="5">
        <v>0</v>
      </c>
      <c r="F199" s="5">
        <v>0</v>
      </c>
      <c r="G199" s="5">
        <v>0</v>
      </c>
      <c r="H199" s="5">
        <v>0</v>
      </c>
      <c r="I199" s="5">
        <v>0</v>
      </c>
      <c r="J199" s="5">
        <v>0</v>
      </c>
      <c r="K199" s="5">
        <v>0</v>
      </c>
      <c r="L199" s="5">
        <v>0</v>
      </c>
      <c r="M199" s="5">
        <v>0</v>
      </c>
      <c r="N199" s="5">
        <v>0</v>
      </c>
      <c r="O199" s="5">
        <v>0</v>
      </c>
      <c r="P199" s="5">
        <v>0</v>
      </c>
      <c r="Q199" s="5">
        <v>0</v>
      </c>
      <c r="R199" s="5">
        <v>0</v>
      </c>
      <c r="S199" s="5">
        <v>0</v>
      </c>
    </row>
    <row r="200" spans="1:19" hidden="1" x14ac:dyDescent="0.35">
      <c r="A200" s="2" t="s">
        <v>12</v>
      </c>
      <c r="B200" s="1" t="s">
        <v>660</v>
      </c>
      <c r="C200" t="s">
        <v>1869</v>
      </c>
      <c r="D200" t="s">
        <v>1880</v>
      </c>
      <c r="E200" s="5">
        <v>0</v>
      </c>
      <c r="F200" s="5">
        <v>0</v>
      </c>
      <c r="G200" s="5">
        <v>0</v>
      </c>
      <c r="H200" s="5">
        <v>0</v>
      </c>
      <c r="I200" s="5">
        <v>0</v>
      </c>
      <c r="J200" s="5">
        <v>0</v>
      </c>
      <c r="K200" s="5">
        <v>0</v>
      </c>
      <c r="L200" s="5">
        <v>0</v>
      </c>
      <c r="M200" s="5">
        <v>0</v>
      </c>
      <c r="N200" s="5">
        <v>0</v>
      </c>
      <c r="O200" s="5">
        <v>0</v>
      </c>
      <c r="P200" s="5">
        <v>0</v>
      </c>
      <c r="Q200" s="5">
        <v>0</v>
      </c>
      <c r="R200" s="5">
        <v>0</v>
      </c>
      <c r="S200" s="5">
        <v>0</v>
      </c>
    </row>
    <row r="201" spans="1:19" hidden="1" x14ac:dyDescent="0.35">
      <c r="A201" s="2" t="s">
        <v>12</v>
      </c>
      <c r="B201" s="1" t="s">
        <v>661</v>
      </c>
      <c r="C201" t="str">
        <f>VLOOKUP(B201,[2]Clothes!$B$5:$D$447,2, FALSE)</f>
        <v>Outside of MKCC</v>
      </c>
      <c r="D201" t="str">
        <f>VLOOKUP(B201,[2]Clothes!$B$5:$D$447,3, FALSE)</f>
        <v>Outside of MKCC - Other</v>
      </c>
      <c r="E201" s="5">
        <v>0</v>
      </c>
      <c r="F201" s="5">
        <v>0</v>
      </c>
      <c r="G201" s="5">
        <v>0</v>
      </c>
      <c r="H201" s="5">
        <v>0</v>
      </c>
      <c r="I201" s="5">
        <v>0</v>
      </c>
      <c r="J201" s="5">
        <v>0</v>
      </c>
      <c r="K201" s="5">
        <v>0</v>
      </c>
      <c r="L201" s="5">
        <v>0</v>
      </c>
      <c r="M201" s="5">
        <v>0</v>
      </c>
      <c r="N201" s="5">
        <v>0</v>
      </c>
      <c r="O201" s="5">
        <v>0</v>
      </c>
      <c r="P201" s="5">
        <v>0</v>
      </c>
      <c r="Q201" s="5">
        <v>0</v>
      </c>
      <c r="R201" s="5">
        <v>0</v>
      </c>
      <c r="S201" s="5">
        <v>0</v>
      </c>
    </row>
    <row r="202" spans="1:19" hidden="1" x14ac:dyDescent="0.35">
      <c r="A202" s="2" t="s">
        <v>12</v>
      </c>
      <c r="B202" s="1" t="s">
        <v>662</v>
      </c>
      <c r="C202" t="str">
        <f>VLOOKUP(B202,[2]Clothes!$B$5:$D$447,2, FALSE)</f>
        <v>Out of Centre</v>
      </c>
      <c r="D202" t="str">
        <f>VLOOKUP(B202,[2]Clothes!$B$5:$D$447,3, FALSE)</f>
        <v>OoC - Zone 12</v>
      </c>
      <c r="E202" s="5">
        <v>0</v>
      </c>
      <c r="F202" s="5">
        <v>0</v>
      </c>
      <c r="G202" s="5">
        <v>0</v>
      </c>
      <c r="H202" s="5">
        <v>0</v>
      </c>
      <c r="I202" s="5">
        <v>0</v>
      </c>
      <c r="J202" s="5">
        <v>0</v>
      </c>
      <c r="K202" s="5">
        <v>0</v>
      </c>
      <c r="L202" s="5">
        <v>0</v>
      </c>
      <c r="M202" s="5">
        <v>0</v>
      </c>
      <c r="N202" s="5">
        <v>0</v>
      </c>
      <c r="O202" s="5">
        <v>0</v>
      </c>
      <c r="P202" s="5">
        <v>0</v>
      </c>
      <c r="Q202" s="5">
        <v>0</v>
      </c>
      <c r="R202" s="5">
        <v>0</v>
      </c>
      <c r="S202" s="5">
        <v>0</v>
      </c>
    </row>
    <row r="203" spans="1:19" hidden="1" x14ac:dyDescent="0.35">
      <c r="A203" s="2" t="s">
        <v>12</v>
      </c>
      <c r="B203" s="1" t="s">
        <v>663</v>
      </c>
      <c r="C203" t="str">
        <f>VLOOKUP(B203,[2]Clothes!$B$5:$D$447,2, FALSE)</f>
        <v>Outside of MKCC</v>
      </c>
      <c r="D203" t="str">
        <f>VLOOKUP(B203,[2]Clothes!$B$5:$D$447,3, FALSE)</f>
        <v>Leighton Buzzard</v>
      </c>
      <c r="E203" s="5">
        <v>0</v>
      </c>
      <c r="F203" s="5">
        <v>0</v>
      </c>
      <c r="G203" s="5">
        <v>0</v>
      </c>
      <c r="H203" s="5">
        <v>0</v>
      </c>
      <c r="I203" s="5">
        <v>0</v>
      </c>
      <c r="J203" s="5">
        <v>0</v>
      </c>
      <c r="K203" s="5">
        <v>0</v>
      </c>
      <c r="L203" s="5">
        <v>0</v>
      </c>
      <c r="M203" s="5">
        <v>0</v>
      </c>
      <c r="N203" s="5">
        <v>0</v>
      </c>
      <c r="O203" s="5">
        <v>0</v>
      </c>
      <c r="P203" s="5">
        <v>0</v>
      </c>
      <c r="Q203" s="5">
        <v>0</v>
      </c>
      <c r="R203" s="5">
        <v>0</v>
      </c>
      <c r="S203" s="5">
        <v>0</v>
      </c>
    </row>
    <row r="204" spans="1:19" hidden="1" x14ac:dyDescent="0.35">
      <c r="A204" s="2" t="s">
        <v>12</v>
      </c>
      <c r="B204" s="1" t="s">
        <v>664</v>
      </c>
      <c r="C204" t="str">
        <f>VLOOKUP(B204,[2]Clothes!$B$5:$D$447,2, FALSE)</f>
        <v>Outside of MKCC</v>
      </c>
      <c r="D204" t="str">
        <f>VLOOKUP(B204,[2]Clothes!$B$5:$D$447,3, FALSE)</f>
        <v>Outside of MKCC - Other</v>
      </c>
      <c r="E204" s="5">
        <v>0</v>
      </c>
      <c r="F204" s="5">
        <v>0</v>
      </c>
      <c r="G204" s="5">
        <v>0</v>
      </c>
      <c r="H204" s="5">
        <v>0</v>
      </c>
      <c r="I204" s="5">
        <v>0</v>
      </c>
      <c r="J204" s="5">
        <v>0</v>
      </c>
      <c r="K204" s="5">
        <v>0</v>
      </c>
      <c r="L204" s="5">
        <v>0</v>
      </c>
      <c r="M204" s="5">
        <v>0</v>
      </c>
      <c r="N204" s="5">
        <v>0</v>
      </c>
      <c r="O204" s="5">
        <v>0</v>
      </c>
      <c r="P204" s="5">
        <v>0</v>
      </c>
      <c r="Q204" s="5">
        <v>0</v>
      </c>
      <c r="R204" s="5">
        <v>0</v>
      </c>
      <c r="S204" s="5">
        <v>0</v>
      </c>
    </row>
    <row r="205" spans="1:19" hidden="1" x14ac:dyDescent="0.35">
      <c r="A205" s="2" t="s">
        <v>12</v>
      </c>
      <c r="B205" s="1" t="s">
        <v>665</v>
      </c>
      <c r="C205" t="str">
        <f>VLOOKUP(B205,[2]Clothes!$B$5:$D$447,2, FALSE)</f>
        <v>Outside of MKCC</v>
      </c>
      <c r="D205" t="str">
        <f>VLOOKUP(B205,[2]Clothes!$B$5:$D$447,3, FALSE)</f>
        <v>Outside of MKCC - Other</v>
      </c>
      <c r="E205" s="5">
        <v>0</v>
      </c>
      <c r="F205" s="5">
        <v>0</v>
      </c>
      <c r="G205" s="5">
        <v>0</v>
      </c>
      <c r="H205" s="5">
        <v>0</v>
      </c>
      <c r="I205" s="5">
        <v>0</v>
      </c>
      <c r="J205" s="5">
        <v>0</v>
      </c>
      <c r="K205" s="5">
        <v>0</v>
      </c>
      <c r="L205" s="5">
        <v>0</v>
      </c>
      <c r="M205" s="5">
        <v>0</v>
      </c>
      <c r="N205" s="5">
        <v>0</v>
      </c>
      <c r="O205" s="5">
        <v>0</v>
      </c>
      <c r="P205" s="5">
        <v>0</v>
      </c>
      <c r="Q205" s="5">
        <v>0</v>
      </c>
      <c r="R205" s="5">
        <v>0</v>
      </c>
      <c r="S205" s="5">
        <v>0</v>
      </c>
    </row>
    <row r="206" spans="1:19" hidden="1" x14ac:dyDescent="0.35">
      <c r="A206" s="2" t="s">
        <v>12</v>
      </c>
      <c r="B206" s="1" t="s">
        <v>666</v>
      </c>
      <c r="C206" t="str">
        <f>VLOOKUP(B206,[2]Clothes!$B$5:$D$447,2, FALSE)</f>
        <v>Outside of MKCC</v>
      </c>
      <c r="D206" t="str">
        <f>VLOOKUP(B206,[2]Clothes!$B$5:$D$447,3, FALSE)</f>
        <v>Leighton Buzzard</v>
      </c>
      <c r="E206" s="5">
        <v>0</v>
      </c>
      <c r="F206" s="5">
        <v>0</v>
      </c>
      <c r="G206" s="5">
        <v>0</v>
      </c>
      <c r="H206" s="5">
        <v>0</v>
      </c>
      <c r="I206" s="5">
        <v>0</v>
      </c>
      <c r="J206" s="5">
        <v>0</v>
      </c>
      <c r="K206" s="5">
        <v>0</v>
      </c>
      <c r="L206" s="5">
        <v>0</v>
      </c>
      <c r="M206" s="5">
        <v>0</v>
      </c>
      <c r="N206" s="5">
        <v>0</v>
      </c>
      <c r="O206" s="5">
        <v>0</v>
      </c>
      <c r="P206" s="5">
        <v>0</v>
      </c>
      <c r="Q206" s="5">
        <v>0</v>
      </c>
      <c r="R206" s="5">
        <v>0</v>
      </c>
      <c r="S206" s="5">
        <v>0</v>
      </c>
    </row>
    <row r="207" spans="1:19" hidden="1" x14ac:dyDescent="0.35">
      <c r="A207" s="2" t="s">
        <v>12</v>
      </c>
      <c r="B207" s="1" t="s">
        <v>667</v>
      </c>
      <c r="C207" t="str">
        <f>VLOOKUP(B207,[2]Clothes!$B$5:$D$447,2, FALSE)</f>
        <v>Outside of MKCC</v>
      </c>
      <c r="D207" t="str">
        <f>VLOOKUP(B207,[2]Clothes!$B$5:$D$447,3, FALSE)</f>
        <v>Outside of MKCC - Other</v>
      </c>
      <c r="E207" s="5">
        <v>0</v>
      </c>
      <c r="F207" s="5">
        <v>0</v>
      </c>
      <c r="G207" s="5">
        <v>0</v>
      </c>
      <c r="H207" s="5">
        <v>0</v>
      </c>
      <c r="I207" s="5">
        <v>0</v>
      </c>
      <c r="J207" s="5">
        <v>0</v>
      </c>
      <c r="K207" s="5">
        <v>0</v>
      </c>
      <c r="L207" s="5">
        <v>0</v>
      </c>
      <c r="M207" s="5">
        <v>0</v>
      </c>
      <c r="N207" s="5">
        <v>0</v>
      </c>
      <c r="O207" s="5">
        <v>0</v>
      </c>
      <c r="P207" s="5">
        <v>0</v>
      </c>
      <c r="Q207" s="5">
        <v>0</v>
      </c>
      <c r="R207" s="5">
        <v>0</v>
      </c>
      <c r="S207" s="5">
        <v>0</v>
      </c>
    </row>
    <row r="208" spans="1:19" hidden="1" x14ac:dyDescent="0.35">
      <c r="A208" s="2" t="s">
        <v>12</v>
      </c>
      <c r="B208" s="1" t="s">
        <v>668</v>
      </c>
      <c r="C208" t="str">
        <f>VLOOKUP(B208,[2]Clothes!$B$5:$D$447,2, FALSE)</f>
        <v>Outside of MKCC</v>
      </c>
      <c r="D208" t="str">
        <f>VLOOKUP(B208,[2]Clothes!$B$5:$D$447,3, FALSE)</f>
        <v>Leighton Buzzard</v>
      </c>
      <c r="E208" s="5">
        <v>0</v>
      </c>
      <c r="F208" s="5">
        <v>0</v>
      </c>
      <c r="G208" s="5">
        <v>0</v>
      </c>
      <c r="H208" s="5">
        <v>0</v>
      </c>
      <c r="I208" s="5">
        <v>0</v>
      </c>
      <c r="J208" s="5">
        <v>0</v>
      </c>
      <c r="K208" s="5">
        <v>0</v>
      </c>
      <c r="L208" s="5">
        <v>0</v>
      </c>
      <c r="M208" s="5">
        <v>0</v>
      </c>
      <c r="N208" s="5">
        <v>0</v>
      </c>
      <c r="O208" s="5">
        <v>0</v>
      </c>
      <c r="P208" s="5">
        <v>0</v>
      </c>
      <c r="Q208" s="5">
        <v>0</v>
      </c>
      <c r="R208" s="5">
        <v>0</v>
      </c>
      <c r="S208" s="5">
        <v>0</v>
      </c>
    </row>
    <row r="209" spans="1:19" hidden="1" x14ac:dyDescent="0.35">
      <c r="A209" s="2" t="s">
        <v>12</v>
      </c>
      <c r="B209" s="1" t="s">
        <v>669</v>
      </c>
      <c r="C209" t="str">
        <f>VLOOKUP(B209,[2]Clothes!$B$5:$D$447,2, FALSE)</f>
        <v>Outside of MKCC</v>
      </c>
      <c r="D209" t="str">
        <f>VLOOKUP(B209,[2]Clothes!$B$5:$D$447,3, FALSE)</f>
        <v>Leighton Buzzard</v>
      </c>
      <c r="E209" s="5">
        <v>1.3639999999999999E-2</v>
      </c>
      <c r="F209" s="5">
        <v>0</v>
      </c>
      <c r="G209" s="5">
        <v>0</v>
      </c>
      <c r="H209" s="5">
        <v>0</v>
      </c>
      <c r="I209" s="5">
        <v>0</v>
      </c>
      <c r="J209" s="5">
        <v>0</v>
      </c>
      <c r="K209" s="5">
        <v>0</v>
      </c>
      <c r="L209" s="5">
        <v>0</v>
      </c>
      <c r="M209" s="5">
        <v>0</v>
      </c>
      <c r="N209" s="5">
        <v>0</v>
      </c>
      <c r="O209" s="5">
        <v>0</v>
      </c>
      <c r="P209" s="5">
        <v>0</v>
      </c>
      <c r="Q209" s="5">
        <v>0.12071</v>
      </c>
      <c r="R209" s="5">
        <v>0</v>
      </c>
      <c r="S209" s="5">
        <v>0</v>
      </c>
    </row>
    <row r="210" spans="1:19" hidden="1" x14ac:dyDescent="0.35">
      <c r="A210" s="2" t="s">
        <v>12</v>
      </c>
      <c r="B210" s="1" t="s">
        <v>670</v>
      </c>
      <c r="C210" t="str">
        <f>VLOOKUP(B210,[2]Clothes!$B$5:$D$447,2, FALSE)</f>
        <v>Out of Centre</v>
      </c>
      <c r="D210" t="str">
        <f>VLOOKUP(B210,[2]Clothes!$B$5:$D$447,3, FALSE)</f>
        <v>OoC - Zone 12</v>
      </c>
      <c r="E210" s="5">
        <v>0</v>
      </c>
      <c r="F210" s="5">
        <v>0</v>
      </c>
      <c r="G210" s="5">
        <v>0</v>
      </c>
      <c r="H210" s="5">
        <v>0</v>
      </c>
      <c r="I210" s="5">
        <v>0</v>
      </c>
      <c r="J210" s="5">
        <v>0</v>
      </c>
      <c r="K210" s="5">
        <v>0</v>
      </c>
      <c r="L210" s="5">
        <v>0</v>
      </c>
      <c r="M210" s="5">
        <v>0</v>
      </c>
      <c r="N210" s="5">
        <v>0</v>
      </c>
      <c r="O210" s="5">
        <v>0</v>
      </c>
      <c r="P210" s="5">
        <v>0</v>
      </c>
      <c r="Q210" s="5">
        <v>0</v>
      </c>
      <c r="R210" s="5">
        <v>0</v>
      </c>
      <c r="S210" s="5">
        <v>0</v>
      </c>
    </row>
    <row r="211" spans="1:19" hidden="1" x14ac:dyDescent="0.35">
      <c r="A211" s="2" t="s">
        <v>12</v>
      </c>
      <c r="B211" s="1" t="s">
        <v>671</v>
      </c>
      <c r="C211" t="str">
        <f>VLOOKUP(B211,[2]Clothes!$B$5:$D$447,2, FALSE)</f>
        <v>Out of Centre</v>
      </c>
      <c r="D211" t="str">
        <f>VLOOKUP(B211,[2]Clothes!$B$5:$D$447,3, FALSE)</f>
        <v>OoC - Zone 12</v>
      </c>
      <c r="E211" s="5">
        <v>0</v>
      </c>
      <c r="F211" s="5">
        <v>0</v>
      </c>
      <c r="G211" s="5">
        <v>0</v>
      </c>
      <c r="H211" s="5">
        <v>0</v>
      </c>
      <c r="I211" s="5">
        <v>0</v>
      </c>
      <c r="J211" s="5">
        <v>0</v>
      </c>
      <c r="K211" s="5">
        <v>0</v>
      </c>
      <c r="L211" s="5">
        <v>0</v>
      </c>
      <c r="M211" s="5">
        <v>0</v>
      </c>
      <c r="N211" s="5">
        <v>0</v>
      </c>
      <c r="O211" s="5">
        <v>0</v>
      </c>
      <c r="P211" s="5">
        <v>0</v>
      </c>
      <c r="Q211" s="5">
        <v>0</v>
      </c>
      <c r="R211" s="5">
        <v>0</v>
      </c>
      <c r="S211" s="5">
        <v>0</v>
      </c>
    </row>
    <row r="212" spans="1:19" hidden="1" x14ac:dyDescent="0.35">
      <c r="A212" s="2" t="s">
        <v>12</v>
      </c>
      <c r="B212" s="1" t="s">
        <v>178</v>
      </c>
      <c r="C212" t="str">
        <f>VLOOKUP(B212,[2]Clothes!$B$5:$D$447,2, FALSE)</f>
        <v>Outside of MKCC</v>
      </c>
      <c r="D212" t="str">
        <f>VLOOKUP(B212,[2]Clothes!$B$5:$D$447,3, FALSE)</f>
        <v>Leighton Buzzard</v>
      </c>
      <c r="E212" s="5">
        <v>5.8199999999999997E-3</v>
      </c>
      <c r="F212" s="5">
        <v>7.2289999999999993E-2</v>
      </c>
      <c r="G212" s="5">
        <v>0</v>
      </c>
      <c r="H212" s="5">
        <v>0</v>
      </c>
      <c r="I212" s="5">
        <v>0</v>
      </c>
      <c r="J212" s="5">
        <v>0</v>
      </c>
      <c r="K212" s="5">
        <v>0</v>
      </c>
      <c r="L212" s="5">
        <v>0</v>
      </c>
      <c r="M212" s="5">
        <v>0</v>
      </c>
      <c r="N212" s="5">
        <v>0</v>
      </c>
      <c r="O212" s="5">
        <v>0</v>
      </c>
      <c r="P212" s="5">
        <v>0</v>
      </c>
      <c r="Q212" s="5">
        <v>1.8409999999999999E-2</v>
      </c>
      <c r="R212" s="5">
        <v>0</v>
      </c>
      <c r="S212" s="5">
        <v>0</v>
      </c>
    </row>
    <row r="213" spans="1:19" hidden="1" x14ac:dyDescent="0.35">
      <c r="A213" s="2" t="s">
        <v>12</v>
      </c>
      <c r="B213" s="1" t="s">
        <v>672</v>
      </c>
      <c r="C213" t="str">
        <f>VLOOKUP(B213,[2]Clothes!$B$5:$D$447,2, FALSE)</f>
        <v>Outside of MKCC</v>
      </c>
      <c r="D213" t="str">
        <f>VLOOKUP(B213,[2]Clothes!$B$5:$D$447,3, FALSE)</f>
        <v>Outside of MKCC - Other</v>
      </c>
      <c r="E213" s="5">
        <v>0</v>
      </c>
      <c r="F213" s="5">
        <v>0</v>
      </c>
      <c r="G213" s="5">
        <v>0</v>
      </c>
      <c r="H213" s="5">
        <v>0</v>
      </c>
      <c r="I213" s="5">
        <v>0</v>
      </c>
      <c r="J213" s="5">
        <v>0</v>
      </c>
      <c r="K213" s="5">
        <v>0</v>
      </c>
      <c r="L213" s="5">
        <v>0</v>
      </c>
      <c r="M213" s="5">
        <v>0</v>
      </c>
      <c r="N213" s="5">
        <v>0</v>
      </c>
      <c r="O213" s="5">
        <v>0</v>
      </c>
      <c r="P213" s="5">
        <v>0</v>
      </c>
      <c r="Q213" s="5">
        <v>0</v>
      </c>
      <c r="R213" s="5">
        <v>0</v>
      </c>
      <c r="S213" s="5">
        <v>0</v>
      </c>
    </row>
    <row r="214" spans="1:19" hidden="1" x14ac:dyDescent="0.35">
      <c r="A214" s="2" t="s">
        <v>12</v>
      </c>
      <c r="B214" s="1" t="s">
        <v>185</v>
      </c>
      <c r="C214" t="str">
        <f>VLOOKUP(B214,[2]Clothes!$B$5:$D$447,2, FALSE)</f>
        <v>Outside of MKCC</v>
      </c>
      <c r="D214" t="str">
        <f>VLOOKUP(B214,[2]Clothes!$B$5:$D$447,3, FALSE)</f>
        <v>Leighton Buzzard</v>
      </c>
      <c r="E214" s="5">
        <v>7.4000000000000003E-3</v>
      </c>
      <c r="F214" s="5">
        <v>0</v>
      </c>
      <c r="G214" s="5">
        <v>0</v>
      </c>
      <c r="H214" s="5">
        <v>0</v>
      </c>
      <c r="I214" s="5">
        <v>0</v>
      </c>
      <c r="J214" s="5">
        <v>0</v>
      </c>
      <c r="K214" s="5">
        <v>0</v>
      </c>
      <c r="L214" s="5">
        <v>0</v>
      </c>
      <c r="M214" s="5">
        <v>0</v>
      </c>
      <c r="N214" s="5">
        <v>0</v>
      </c>
      <c r="O214" s="5">
        <v>0</v>
      </c>
      <c r="P214" s="5">
        <v>0</v>
      </c>
      <c r="Q214" s="5">
        <v>6.5500000000000003E-2</v>
      </c>
      <c r="R214" s="5">
        <v>0</v>
      </c>
      <c r="S214" s="5">
        <v>0</v>
      </c>
    </row>
    <row r="215" spans="1:19" hidden="1" x14ac:dyDescent="0.35">
      <c r="A215" s="2" t="s">
        <v>12</v>
      </c>
      <c r="B215" s="1" t="s">
        <v>673</v>
      </c>
      <c r="C215" t="str">
        <f>VLOOKUP(B215,[2]Clothes!$B$5:$D$447,2, FALSE)</f>
        <v>Outside of MKCC</v>
      </c>
      <c r="D215" t="str">
        <f>VLOOKUP(B215,[2]Clothes!$B$5:$D$447,3, FALSE)</f>
        <v>Outside of MKCC - Other</v>
      </c>
      <c r="E215" s="5">
        <v>0</v>
      </c>
      <c r="F215" s="5">
        <v>0</v>
      </c>
      <c r="G215" s="5">
        <v>0</v>
      </c>
      <c r="H215" s="5">
        <v>0</v>
      </c>
      <c r="I215" s="5">
        <v>0</v>
      </c>
      <c r="J215" s="5">
        <v>0</v>
      </c>
      <c r="K215" s="5">
        <v>0</v>
      </c>
      <c r="L215" s="5">
        <v>0</v>
      </c>
      <c r="M215" s="5">
        <v>0</v>
      </c>
      <c r="N215" s="5">
        <v>0</v>
      </c>
      <c r="O215" s="5">
        <v>0</v>
      </c>
      <c r="P215" s="5">
        <v>0</v>
      </c>
      <c r="Q215" s="5">
        <v>0</v>
      </c>
      <c r="R215" s="5">
        <v>0</v>
      </c>
      <c r="S215" s="5">
        <v>0</v>
      </c>
    </row>
    <row r="216" spans="1:19" hidden="1" x14ac:dyDescent="0.35">
      <c r="A216" s="2" t="s">
        <v>12</v>
      </c>
      <c r="B216" s="1" t="s">
        <v>674</v>
      </c>
      <c r="C216" t="str">
        <f>VLOOKUP(B216,[2]Clothes!$B$5:$D$447,2, FALSE)</f>
        <v>Outside of MKCC</v>
      </c>
      <c r="D216" t="str">
        <f>VLOOKUP(B216,[2]Clothes!$B$5:$D$447,3, FALSE)</f>
        <v>Outside of MKCC - Other</v>
      </c>
      <c r="E216" s="5">
        <v>0</v>
      </c>
      <c r="F216" s="5">
        <v>0</v>
      </c>
      <c r="G216" s="5">
        <v>0</v>
      </c>
      <c r="H216" s="5">
        <v>0</v>
      </c>
      <c r="I216" s="5">
        <v>0</v>
      </c>
      <c r="J216" s="5">
        <v>0</v>
      </c>
      <c r="K216" s="5">
        <v>0</v>
      </c>
      <c r="L216" s="5">
        <v>0</v>
      </c>
      <c r="M216" s="5">
        <v>0</v>
      </c>
      <c r="N216" s="5">
        <v>0</v>
      </c>
      <c r="O216" s="5">
        <v>0</v>
      </c>
      <c r="P216" s="5">
        <v>0</v>
      </c>
      <c r="Q216" s="5">
        <v>0</v>
      </c>
      <c r="R216" s="5">
        <v>0</v>
      </c>
      <c r="S216" s="5">
        <v>0</v>
      </c>
    </row>
    <row r="217" spans="1:19" hidden="1" x14ac:dyDescent="0.35">
      <c r="A217" s="2" t="s">
        <v>12</v>
      </c>
      <c r="B217" s="1" t="s">
        <v>675</v>
      </c>
      <c r="C217" t="str">
        <f>VLOOKUP(B217,[2]Clothes!$B$5:$D$447,2, FALSE)</f>
        <v>Outside of MKCC</v>
      </c>
      <c r="D217" t="str">
        <f>VLOOKUP(B217,[2]Clothes!$B$5:$D$447,3, FALSE)</f>
        <v>Leighton Buzzard</v>
      </c>
      <c r="E217" s="5">
        <v>0</v>
      </c>
      <c r="F217" s="5">
        <v>0</v>
      </c>
      <c r="G217" s="5">
        <v>0</v>
      </c>
      <c r="H217" s="5">
        <v>0</v>
      </c>
      <c r="I217" s="5">
        <v>0</v>
      </c>
      <c r="J217" s="5">
        <v>0</v>
      </c>
      <c r="K217" s="5">
        <v>0</v>
      </c>
      <c r="L217" s="5">
        <v>0</v>
      </c>
      <c r="M217" s="5">
        <v>0</v>
      </c>
      <c r="N217" s="5">
        <v>0</v>
      </c>
      <c r="O217" s="5">
        <v>0</v>
      </c>
      <c r="P217" s="5">
        <v>0</v>
      </c>
      <c r="Q217" s="5">
        <v>0</v>
      </c>
      <c r="R217" s="5">
        <v>0</v>
      </c>
      <c r="S217" s="5">
        <v>0</v>
      </c>
    </row>
    <row r="218" spans="1:19" hidden="1" x14ac:dyDescent="0.35">
      <c r="A218" s="2" t="s">
        <v>12</v>
      </c>
      <c r="B218" s="1" t="s">
        <v>186</v>
      </c>
      <c r="C218" t="str">
        <f>VLOOKUP(B218,[2]Clothes!$B$5:$D$447,2, FALSE)</f>
        <v>Outside of MKCC</v>
      </c>
      <c r="D218" t="str">
        <f>VLOOKUP(B218,[2]Clothes!$B$5:$D$447,3, FALSE)</f>
        <v>Leighton Buzzard</v>
      </c>
      <c r="E218" s="5">
        <v>0</v>
      </c>
      <c r="F218" s="5">
        <v>0</v>
      </c>
      <c r="G218" s="5">
        <v>0</v>
      </c>
      <c r="H218" s="5">
        <v>0</v>
      </c>
      <c r="I218" s="5">
        <v>0</v>
      </c>
      <c r="J218" s="5">
        <v>0</v>
      </c>
      <c r="K218" s="5">
        <v>0</v>
      </c>
      <c r="L218" s="5">
        <v>0</v>
      </c>
      <c r="M218" s="5">
        <v>0</v>
      </c>
      <c r="N218" s="5">
        <v>0</v>
      </c>
      <c r="O218" s="5">
        <v>0</v>
      </c>
      <c r="P218" s="5">
        <v>0</v>
      </c>
      <c r="Q218" s="5">
        <v>0</v>
      </c>
      <c r="R218" s="5">
        <v>0</v>
      </c>
      <c r="S218" s="5">
        <v>0</v>
      </c>
    </row>
    <row r="219" spans="1:19" hidden="1" x14ac:dyDescent="0.35">
      <c r="A219" s="2" t="s">
        <v>12</v>
      </c>
      <c r="B219" s="1" t="s">
        <v>676</v>
      </c>
      <c r="C219" t="str">
        <f>VLOOKUP(B219,[2]Clothes!$B$5:$D$447,2, FALSE)</f>
        <v>Out of Centre</v>
      </c>
      <c r="D219" t="str">
        <f>VLOOKUP(B219,[2]Clothes!$B$5:$D$447,3, FALSE)</f>
        <v>OoC - Zone 12</v>
      </c>
      <c r="E219" s="5">
        <v>0</v>
      </c>
      <c r="F219" s="5">
        <v>0</v>
      </c>
      <c r="G219" s="5">
        <v>0</v>
      </c>
      <c r="H219" s="5">
        <v>0</v>
      </c>
      <c r="I219" s="5">
        <v>0</v>
      </c>
      <c r="J219" s="5">
        <v>0</v>
      </c>
      <c r="K219" s="5">
        <v>0</v>
      </c>
      <c r="L219" s="5">
        <v>0</v>
      </c>
      <c r="M219" s="5">
        <v>0</v>
      </c>
      <c r="N219" s="5">
        <v>0</v>
      </c>
      <c r="O219" s="5">
        <v>0</v>
      </c>
      <c r="P219" s="5">
        <v>0</v>
      </c>
      <c r="Q219" s="5">
        <v>0</v>
      </c>
      <c r="R219" s="5">
        <v>0</v>
      </c>
      <c r="S219" s="5">
        <v>0</v>
      </c>
    </row>
    <row r="220" spans="1:19" hidden="1" x14ac:dyDescent="0.35">
      <c r="A220" s="2" t="s">
        <v>12</v>
      </c>
      <c r="B220" s="1" t="s">
        <v>677</v>
      </c>
      <c r="C220" t="str">
        <f>VLOOKUP(B220,[2]Clothes!$B$5:$D$447,2, FALSE)</f>
        <v>Out of Centre</v>
      </c>
      <c r="D220" t="str">
        <f>VLOOKUP(B220,[2]Clothes!$B$5:$D$447,3, FALSE)</f>
        <v>OoC - Zone 12</v>
      </c>
      <c r="E220" s="5">
        <v>1.6000000000000001E-3</v>
      </c>
      <c r="F220" s="5">
        <v>0</v>
      </c>
      <c r="G220" s="5">
        <v>0</v>
      </c>
      <c r="H220" s="5">
        <v>0</v>
      </c>
      <c r="I220" s="5">
        <v>0</v>
      </c>
      <c r="J220" s="5">
        <v>0</v>
      </c>
      <c r="K220" s="5">
        <v>0</v>
      </c>
      <c r="L220" s="5">
        <v>0</v>
      </c>
      <c r="M220" s="5">
        <v>0</v>
      </c>
      <c r="N220" s="5">
        <v>0</v>
      </c>
      <c r="O220" s="5">
        <v>0</v>
      </c>
      <c r="P220" s="5">
        <v>2.0119999999999999E-2</v>
      </c>
      <c r="Q220" s="5">
        <v>0</v>
      </c>
      <c r="R220" s="5">
        <v>0</v>
      </c>
      <c r="S220" s="5">
        <v>0</v>
      </c>
    </row>
    <row r="221" spans="1:19" hidden="1" x14ac:dyDescent="0.35">
      <c r="A221" s="2" t="s">
        <v>12</v>
      </c>
      <c r="B221" s="1" t="s">
        <v>678</v>
      </c>
      <c r="C221" t="str">
        <f>VLOOKUP(B221,[2]Clothes!$B$5:$D$447,2, FALSE)</f>
        <v>Woburn Sands DC</v>
      </c>
      <c r="D221" t="str">
        <f>VLOOKUP(B221,[2]Clothes!$B$5:$D$447,3, FALSE)</f>
        <v>Woburn Sands DC - Other in Centre</v>
      </c>
      <c r="E221" s="5">
        <v>0</v>
      </c>
      <c r="F221" s="5">
        <v>0</v>
      </c>
      <c r="G221" s="5">
        <v>0</v>
      </c>
      <c r="H221" s="5">
        <v>0</v>
      </c>
      <c r="I221" s="5">
        <v>0</v>
      </c>
      <c r="J221" s="5">
        <v>0</v>
      </c>
      <c r="K221" s="5">
        <v>0</v>
      </c>
      <c r="L221" s="5">
        <v>0</v>
      </c>
      <c r="M221" s="5">
        <v>0</v>
      </c>
      <c r="N221" s="5">
        <v>0</v>
      </c>
      <c r="O221" s="5">
        <v>0</v>
      </c>
      <c r="P221" s="5">
        <v>0</v>
      </c>
      <c r="Q221" s="5">
        <v>0</v>
      </c>
      <c r="R221" s="5">
        <v>0</v>
      </c>
      <c r="S221" s="5">
        <v>0</v>
      </c>
    </row>
    <row r="222" spans="1:19" hidden="1" x14ac:dyDescent="0.35">
      <c r="A222" s="2" t="s">
        <v>12</v>
      </c>
      <c r="B222" s="1" t="s">
        <v>679</v>
      </c>
      <c r="C222" t="str">
        <f>VLOOKUP(B222,[2]Clothes!$B$5:$D$447,2, FALSE)</f>
        <v>Outside of MKCC</v>
      </c>
      <c r="D222" t="str">
        <f>VLOOKUP(B222,[2]Clothes!$B$5:$D$447,3, FALSE)</f>
        <v>Outside of MKCC - Other</v>
      </c>
      <c r="E222" s="5">
        <v>0</v>
      </c>
      <c r="F222" s="5">
        <v>0</v>
      </c>
      <c r="G222" s="5">
        <v>0</v>
      </c>
      <c r="H222" s="5">
        <v>0</v>
      </c>
      <c r="I222" s="5">
        <v>0</v>
      </c>
      <c r="J222" s="5">
        <v>0</v>
      </c>
      <c r="K222" s="5">
        <v>0</v>
      </c>
      <c r="L222" s="5">
        <v>0</v>
      </c>
      <c r="M222" s="5">
        <v>0</v>
      </c>
      <c r="N222" s="5">
        <v>0</v>
      </c>
      <c r="O222" s="5">
        <v>0</v>
      </c>
      <c r="P222" s="5">
        <v>0</v>
      </c>
      <c r="Q222" s="5">
        <v>0</v>
      </c>
      <c r="R222" s="5">
        <v>0</v>
      </c>
      <c r="S222" s="5">
        <v>0</v>
      </c>
    </row>
    <row r="223" spans="1:19" hidden="1" x14ac:dyDescent="0.35">
      <c r="A223" s="2" t="s">
        <v>13</v>
      </c>
      <c r="B223" s="1" t="s">
        <v>187</v>
      </c>
      <c r="C223" t="str">
        <f>VLOOKUP(B223,[2]Clothes!$B$5:$D$447,2, FALSE)</f>
        <v>Outside of MKCC</v>
      </c>
      <c r="D223" t="s">
        <v>1870</v>
      </c>
      <c r="E223" s="5">
        <v>0</v>
      </c>
      <c r="F223" s="5">
        <v>0</v>
      </c>
      <c r="G223" s="5">
        <v>0</v>
      </c>
      <c r="H223" s="5">
        <v>0</v>
      </c>
      <c r="I223" s="5">
        <v>0</v>
      </c>
      <c r="J223" s="5">
        <v>0</v>
      </c>
      <c r="K223" s="5">
        <v>0</v>
      </c>
      <c r="L223" s="5">
        <v>0</v>
      </c>
      <c r="M223" s="5">
        <v>0</v>
      </c>
      <c r="N223" s="5">
        <v>0</v>
      </c>
      <c r="O223" s="5">
        <v>0</v>
      </c>
      <c r="P223" s="5">
        <v>0</v>
      </c>
      <c r="Q223" s="5">
        <v>0</v>
      </c>
      <c r="R223" s="5">
        <v>0</v>
      </c>
      <c r="S223" s="5">
        <v>0</v>
      </c>
    </row>
    <row r="224" spans="1:19" hidden="1" x14ac:dyDescent="0.35">
      <c r="A224" s="2" t="s">
        <v>13</v>
      </c>
      <c r="B224" s="1" t="s">
        <v>188</v>
      </c>
      <c r="C224" t="str">
        <f>VLOOKUP(B224,[2]Clothes!$B$5:$D$447,2, FALSE)</f>
        <v>Outside of MKCC</v>
      </c>
      <c r="D224" t="str">
        <f>VLOOKUP(B224,[2]Clothes!$B$5:$D$447,3, FALSE)</f>
        <v>Aylesbury</v>
      </c>
      <c r="E224" s="5">
        <v>0</v>
      </c>
      <c r="F224" s="5">
        <v>0</v>
      </c>
      <c r="G224" s="5">
        <v>0</v>
      </c>
      <c r="H224" s="5">
        <v>0</v>
      </c>
      <c r="I224" s="5">
        <v>0</v>
      </c>
      <c r="J224" s="5">
        <v>0</v>
      </c>
      <c r="K224" s="5">
        <v>0</v>
      </c>
      <c r="L224" s="5">
        <v>0</v>
      </c>
      <c r="M224" s="5">
        <v>0</v>
      </c>
      <c r="N224" s="5">
        <v>0</v>
      </c>
      <c r="O224" s="5">
        <v>0</v>
      </c>
      <c r="P224" s="5">
        <v>0</v>
      </c>
      <c r="Q224" s="5">
        <v>0</v>
      </c>
      <c r="R224" s="5">
        <v>0</v>
      </c>
      <c r="S224" s="5">
        <v>0</v>
      </c>
    </row>
    <row r="225" spans="1:19" hidden="1" x14ac:dyDescent="0.35">
      <c r="A225" s="2" t="s">
        <v>13</v>
      </c>
      <c r="B225" s="1" t="s">
        <v>680</v>
      </c>
      <c r="C225" t="str">
        <f>VLOOKUP(B225,[2]Clothes!$B$5:$D$447,2, FALSE)</f>
        <v>Outside of MKCC</v>
      </c>
      <c r="D225" t="str">
        <f>VLOOKUP(B225,[2]Clothes!$B$5:$D$447,3, FALSE)</f>
        <v>Outside of MKCC - Other</v>
      </c>
      <c r="E225" s="5">
        <v>0</v>
      </c>
      <c r="F225" s="5">
        <v>0</v>
      </c>
      <c r="G225" s="5">
        <v>0</v>
      </c>
      <c r="H225" s="5">
        <v>0</v>
      </c>
      <c r="I225" s="5">
        <v>0</v>
      </c>
      <c r="J225" s="5">
        <v>0</v>
      </c>
      <c r="K225" s="5">
        <v>0</v>
      </c>
      <c r="L225" s="5">
        <v>0</v>
      </c>
      <c r="M225" s="5">
        <v>0</v>
      </c>
      <c r="N225" s="5">
        <v>0</v>
      </c>
      <c r="O225" s="5">
        <v>0</v>
      </c>
      <c r="P225" s="5">
        <v>0</v>
      </c>
      <c r="Q225" s="5">
        <v>0</v>
      </c>
      <c r="R225" s="5">
        <v>0</v>
      </c>
      <c r="S225" s="5">
        <v>0</v>
      </c>
    </row>
    <row r="226" spans="1:19" hidden="1" x14ac:dyDescent="0.35">
      <c r="A226" s="2" t="s">
        <v>13</v>
      </c>
      <c r="B226" s="1" t="s">
        <v>681</v>
      </c>
      <c r="C226" t="str">
        <f>VLOOKUP(B226,[2]Clothes!$B$5:$D$447,2, FALSE)</f>
        <v>Outside of MKCC</v>
      </c>
      <c r="D226" t="str">
        <f>VLOOKUP(B226,[2]Clothes!$B$5:$D$447,3, FALSE)</f>
        <v>Aylesbury</v>
      </c>
      <c r="E226" s="5">
        <v>0</v>
      </c>
      <c r="F226" s="5">
        <v>0</v>
      </c>
      <c r="G226" s="5">
        <v>0</v>
      </c>
      <c r="H226" s="5">
        <v>0</v>
      </c>
      <c r="I226" s="5">
        <v>0</v>
      </c>
      <c r="J226" s="5">
        <v>0</v>
      </c>
      <c r="K226" s="5">
        <v>0</v>
      </c>
      <c r="L226" s="5">
        <v>0</v>
      </c>
      <c r="M226" s="5">
        <v>0</v>
      </c>
      <c r="N226" s="5">
        <v>0</v>
      </c>
      <c r="O226" s="5">
        <v>0</v>
      </c>
      <c r="P226" s="5">
        <v>0</v>
      </c>
      <c r="Q226" s="5">
        <v>0</v>
      </c>
      <c r="R226" s="5">
        <v>0</v>
      </c>
      <c r="S226" s="5">
        <v>0</v>
      </c>
    </row>
    <row r="227" spans="1:19" hidden="1" x14ac:dyDescent="0.35">
      <c r="A227" s="2" t="s">
        <v>13</v>
      </c>
      <c r="B227" s="1" t="s">
        <v>682</v>
      </c>
      <c r="C227" t="str">
        <f>VLOOKUP(B227,[2]Clothes!$B$5:$D$447,2, FALSE)</f>
        <v>Outside of MKCC</v>
      </c>
      <c r="D227" t="str">
        <f>VLOOKUP(B227,[2]Clothes!$B$5:$D$447,3, FALSE)</f>
        <v>Aylesbury</v>
      </c>
      <c r="E227" s="5">
        <v>5.3060000000000003E-2</v>
      </c>
      <c r="F227" s="5">
        <v>0</v>
      </c>
      <c r="G227" s="5">
        <v>0</v>
      </c>
      <c r="H227" s="5">
        <v>0</v>
      </c>
      <c r="I227" s="5">
        <v>0</v>
      </c>
      <c r="J227" s="5">
        <v>0</v>
      </c>
      <c r="K227" s="5">
        <v>0</v>
      </c>
      <c r="L227" s="5">
        <v>0</v>
      </c>
      <c r="M227" s="5">
        <v>0</v>
      </c>
      <c r="N227" s="5">
        <v>0</v>
      </c>
      <c r="O227" s="5">
        <v>0</v>
      </c>
      <c r="P227" s="5">
        <v>0</v>
      </c>
      <c r="Q227" s="5">
        <v>9.7879999999999995E-2</v>
      </c>
      <c r="R227" s="5">
        <v>0.26574999999999999</v>
      </c>
      <c r="S227" s="5">
        <v>0</v>
      </c>
    </row>
    <row r="228" spans="1:19" hidden="1" x14ac:dyDescent="0.35">
      <c r="A228" s="2" t="s">
        <v>13</v>
      </c>
      <c r="B228" s="1" t="s">
        <v>683</v>
      </c>
      <c r="C228" t="str">
        <f>VLOOKUP(B228,[2]Clothes!$B$5:$D$447,2, FALSE)</f>
        <v>Outside of MKCC</v>
      </c>
      <c r="D228" t="str">
        <f>VLOOKUP(B228,[2]Clothes!$B$5:$D$447,3, FALSE)</f>
        <v>Aylesbury</v>
      </c>
      <c r="E228" s="5">
        <v>0</v>
      </c>
      <c r="F228" s="5">
        <v>0</v>
      </c>
      <c r="G228" s="5">
        <v>0</v>
      </c>
      <c r="H228" s="5">
        <v>0</v>
      </c>
      <c r="I228" s="5">
        <v>0</v>
      </c>
      <c r="J228" s="5">
        <v>0</v>
      </c>
      <c r="K228" s="5">
        <v>0</v>
      </c>
      <c r="L228" s="5">
        <v>0</v>
      </c>
      <c r="M228" s="5">
        <v>0</v>
      </c>
      <c r="N228" s="5">
        <v>0</v>
      </c>
      <c r="O228" s="5">
        <v>0</v>
      </c>
      <c r="P228" s="5">
        <v>0</v>
      </c>
      <c r="Q228" s="5">
        <v>0</v>
      </c>
      <c r="R228" s="5">
        <v>0</v>
      </c>
      <c r="S228" s="5">
        <v>0</v>
      </c>
    </row>
    <row r="229" spans="1:19" hidden="1" x14ac:dyDescent="0.35">
      <c r="A229" s="2" t="s">
        <v>13</v>
      </c>
      <c r="B229" s="1" t="s">
        <v>684</v>
      </c>
      <c r="C229" t="str">
        <f>VLOOKUP(B229,[2]Clothes!$B$5:$D$447,2, FALSE)</f>
        <v>Outside of MKCC</v>
      </c>
      <c r="D229" t="str">
        <f>VLOOKUP(B229,[2]Clothes!$B$5:$D$447,3, FALSE)</f>
        <v>Aylesbury</v>
      </c>
      <c r="E229" s="5">
        <v>0</v>
      </c>
      <c r="F229" s="5">
        <v>0</v>
      </c>
      <c r="G229" s="5">
        <v>0</v>
      </c>
      <c r="H229" s="5">
        <v>0</v>
      </c>
      <c r="I229" s="5">
        <v>0</v>
      </c>
      <c r="J229" s="5">
        <v>0</v>
      </c>
      <c r="K229" s="5">
        <v>0</v>
      </c>
      <c r="L229" s="5">
        <v>0</v>
      </c>
      <c r="M229" s="5">
        <v>0</v>
      </c>
      <c r="N229" s="5">
        <v>0</v>
      </c>
      <c r="O229" s="5">
        <v>0</v>
      </c>
      <c r="P229" s="5">
        <v>0</v>
      </c>
      <c r="Q229" s="5">
        <v>0</v>
      </c>
      <c r="R229" s="5">
        <v>0</v>
      </c>
      <c r="S229" s="5">
        <v>0</v>
      </c>
    </row>
    <row r="230" spans="1:19" hidden="1" x14ac:dyDescent="0.35">
      <c r="A230" s="2" t="s">
        <v>13</v>
      </c>
      <c r="B230" s="1" t="s">
        <v>196</v>
      </c>
      <c r="C230" t="str">
        <f>VLOOKUP(B230,[2]Clothes!$B$5:$D$447,2, FALSE)</f>
        <v>Outside of MKCC</v>
      </c>
      <c r="D230" t="str">
        <f>VLOOKUP(B230,[2]Clothes!$B$5:$D$447,3, FALSE)</f>
        <v>Aylesbury</v>
      </c>
      <c r="E230" s="5">
        <v>0</v>
      </c>
      <c r="F230" s="5">
        <v>0</v>
      </c>
      <c r="G230" s="5">
        <v>0</v>
      </c>
      <c r="H230" s="5">
        <v>0</v>
      </c>
      <c r="I230" s="5">
        <v>0</v>
      </c>
      <c r="J230" s="5">
        <v>0</v>
      </c>
      <c r="K230" s="5">
        <v>0</v>
      </c>
      <c r="L230" s="5">
        <v>0</v>
      </c>
      <c r="M230" s="5">
        <v>0</v>
      </c>
      <c r="N230" s="5">
        <v>0</v>
      </c>
      <c r="O230" s="5">
        <v>0</v>
      </c>
      <c r="P230" s="5">
        <v>0</v>
      </c>
      <c r="Q230" s="5">
        <v>0</v>
      </c>
      <c r="R230" s="5">
        <v>0</v>
      </c>
      <c r="S230" s="5">
        <v>0</v>
      </c>
    </row>
    <row r="231" spans="1:19" hidden="1" x14ac:dyDescent="0.35">
      <c r="A231" s="2" t="s">
        <v>13</v>
      </c>
      <c r="B231" s="1" t="s">
        <v>201</v>
      </c>
      <c r="C231" t="str">
        <f>VLOOKUP(B231,[2]Clothes!$B$5:$D$447,2, FALSE)</f>
        <v>Outside of MKCC</v>
      </c>
      <c r="D231" t="str">
        <f>VLOOKUP(B231,[2]Clothes!$B$5:$D$447,3, FALSE)</f>
        <v>Aylesbury</v>
      </c>
      <c r="E231" s="5">
        <v>0</v>
      </c>
      <c r="F231" s="5">
        <v>0</v>
      </c>
      <c r="G231" s="5">
        <v>0</v>
      </c>
      <c r="H231" s="5">
        <v>0</v>
      </c>
      <c r="I231" s="5">
        <v>0</v>
      </c>
      <c r="J231" s="5">
        <v>0</v>
      </c>
      <c r="K231" s="5">
        <v>0</v>
      </c>
      <c r="L231" s="5">
        <v>0</v>
      </c>
      <c r="M231" s="5">
        <v>0</v>
      </c>
      <c r="N231" s="5">
        <v>0</v>
      </c>
      <c r="O231" s="5">
        <v>0</v>
      </c>
      <c r="P231" s="5">
        <v>0</v>
      </c>
      <c r="Q231" s="5">
        <v>0</v>
      </c>
      <c r="R231" s="5">
        <v>0</v>
      </c>
      <c r="S231" s="5">
        <v>0</v>
      </c>
    </row>
    <row r="232" spans="1:19" hidden="1" x14ac:dyDescent="0.35">
      <c r="A232" s="2" t="s">
        <v>13</v>
      </c>
      <c r="B232" s="1" t="s">
        <v>202</v>
      </c>
      <c r="C232" t="str">
        <f>VLOOKUP(B232,[2]Clothes!$B$5:$D$447,2, FALSE)</f>
        <v>Outside of MKCC</v>
      </c>
      <c r="D232" t="str">
        <f>VLOOKUP(B232,[2]Clothes!$B$5:$D$447,3, FALSE)</f>
        <v>Aylesbury</v>
      </c>
      <c r="E232" s="5">
        <v>0</v>
      </c>
      <c r="F232" s="5">
        <v>0</v>
      </c>
      <c r="G232" s="5">
        <v>0</v>
      </c>
      <c r="H232" s="5">
        <v>0</v>
      </c>
      <c r="I232" s="5">
        <v>0</v>
      </c>
      <c r="J232" s="5">
        <v>0</v>
      </c>
      <c r="K232" s="5">
        <v>0</v>
      </c>
      <c r="L232" s="5">
        <v>0</v>
      </c>
      <c r="M232" s="5">
        <v>0</v>
      </c>
      <c r="N232" s="5">
        <v>0</v>
      </c>
      <c r="O232" s="5">
        <v>0</v>
      </c>
      <c r="P232" s="5">
        <v>0</v>
      </c>
      <c r="Q232" s="5">
        <v>0</v>
      </c>
      <c r="R232" s="5">
        <v>0</v>
      </c>
      <c r="S232" s="5">
        <v>0</v>
      </c>
    </row>
    <row r="233" spans="1:19" hidden="1" x14ac:dyDescent="0.35">
      <c r="A233" s="2" t="s">
        <v>13</v>
      </c>
      <c r="B233" s="1" t="s">
        <v>685</v>
      </c>
      <c r="C233" t="str">
        <f>VLOOKUP(B233,[2]Clothes!$B$5:$D$447,2, FALSE)</f>
        <v>Outside of MKCC</v>
      </c>
      <c r="D233" t="str">
        <f>VLOOKUP(B233,[2]Clothes!$B$5:$D$447,3, FALSE)</f>
        <v>Outside of MKCC - Other</v>
      </c>
      <c r="E233" s="5">
        <v>0</v>
      </c>
      <c r="F233" s="5">
        <v>0</v>
      </c>
      <c r="G233" s="5">
        <v>0</v>
      </c>
      <c r="H233" s="5">
        <v>0</v>
      </c>
      <c r="I233" s="5">
        <v>0</v>
      </c>
      <c r="J233" s="5">
        <v>0</v>
      </c>
      <c r="K233" s="5">
        <v>0</v>
      </c>
      <c r="L233" s="5">
        <v>0</v>
      </c>
      <c r="M233" s="5">
        <v>0</v>
      </c>
      <c r="N233" s="5">
        <v>0</v>
      </c>
      <c r="O233" s="5">
        <v>0</v>
      </c>
      <c r="P233" s="5">
        <v>0</v>
      </c>
      <c r="Q233" s="5">
        <v>0</v>
      </c>
      <c r="R233" s="5">
        <v>0</v>
      </c>
      <c r="S233" s="5">
        <v>0</v>
      </c>
    </row>
    <row r="234" spans="1:19" hidden="1" x14ac:dyDescent="0.35">
      <c r="A234" s="2" t="s">
        <v>13</v>
      </c>
      <c r="B234" s="1" t="s">
        <v>686</v>
      </c>
      <c r="C234" t="str">
        <f>VLOOKUP(B234,[2]Clothes!$B$5:$D$447,2, FALSE)</f>
        <v>Outside of MKCC</v>
      </c>
      <c r="D234" t="str">
        <f>VLOOKUP(B234,[2]Clothes!$B$5:$D$447,3, FALSE)</f>
        <v>Outside of MKCC - Other</v>
      </c>
      <c r="E234" s="5">
        <v>0</v>
      </c>
      <c r="F234" s="5">
        <v>0</v>
      </c>
      <c r="G234" s="5">
        <v>0</v>
      </c>
      <c r="H234" s="5">
        <v>0</v>
      </c>
      <c r="I234" s="5">
        <v>0</v>
      </c>
      <c r="J234" s="5">
        <v>0</v>
      </c>
      <c r="K234" s="5">
        <v>0</v>
      </c>
      <c r="L234" s="5">
        <v>0</v>
      </c>
      <c r="M234" s="5">
        <v>0</v>
      </c>
      <c r="N234" s="5">
        <v>0</v>
      </c>
      <c r="O234" s="5">
        <v>0</v>
      </c>
      <c r="P234" s="5">
        <v>0</v>
      </c>
      <c r="Q234" s="5">
        <v>0</v>
      </c>
      <c r="R234" s="5">
        <v>0</v>
      </c>
      <c r="S234" s="5">
        <v>0</v>
      </c>
    </row>
    <row r="235" spans="1:19" hidden="1" x14ac:dyDescent="0.35">
      <c r="A235" s="2" t="s">
        <v>13</v>
      </c>
      <c r="B235" s="1" t="s">
        <v>207</v>
      </c>
      <c r="C235" t="str">
        <f>VLOOKUP(B235,[2]Clothes!$B$5:$D$447,2, FALSE)</f>
        <v>Outside of MKCC</v>
      </c>
      <c r="D235" t="str">
        <f>VLOOKUP(B235,[2]Clothes!$B$5:$D$447,3, FALSE)</f>
        <v>Aylesbury</v>
      </c>
      <c r="E235" s="5">
        <v>2.3600000000000001E-3</v>
      </c>
      <c r="F235" s="5">
        <v>0</v>
      </c>
      <c r="G235" s="5">
        <v>0</v>
      </c>
      <c r="H235" s="5">
        <v>0</v>
      </c>
      <c r="I235" s="5">
        <v>3.6650000000000002E-2</v>
      </c>
      <c r="J235" s="5">
        <v>0</v>
      </c>
      <c r="K235" s="5">
        <v>0</v>
      </c>
      <c r="L235" s="5">
        <v>0</v>
      </c>
      <c r="M235" s="5">
        <v>0</v>
      </c>
      <c r="N235" s="5">
        <v>0</v>
      </c>
      <c r="O235" s="5">
        <v>0</v>
      </c>
      <c r="P235" s="5">
        <v>0</v>
      </c>
      <c r="Q235" s="5">
        <v>0</v>
      </c>
      <c r="R235" s="5">
        <v>0</v>
      </c>
      <c r="S235" s="5">
        <v>0</v>
      </c>
    </row>
    <row r="236" spans="1:19" hidden="1" x14ac:dyDescent="0.35">
      <c r="A236" s="2" t="s">
        <v>13</v>
      </c>
      <c r="B236" s="1" t="s">
        <v>208</v>
      </c>
      <c r="C236" t="str">
        <f>VLOOKUP(B236,[2]Clothes!$B$5:$D$447,2, FALSE)</f>
        <v>Outside of MKCC</v>
      </c>
      <c r="D236" t="str">
        <f>VLOOKUP(B236,[2]Clothes!$B$5:$D$447,3, FALSE)</f>
        <v>Aylesbury</v>
      </c>
      <c r="E236" s="5">
        <v>1.277E-2</v>
      </c>
      <c r="F236" s="5">
        <v>0</v>
      </c>
      <c r="G236" s="5">
        <v>0</v>
      </c>
      <c r="H236" s="5">
        <v>0</v>
      </c>
      <c r="I236" s="5">
        <v>0</v>
      </c>
      <c r="J236" s="5">
        <v>0</v>
      </c>
      <c r="K236" s="5">
        <v>0</v>
      </c>
      <c r="L236" s="5">
        <v>0</v>
      </c>
      <c r="M236" s="5">
        <v>0</v>
      </c>
      <c r="N236" s="5">
        <v>0</v>
      </c>
      <c r="O236" s="5">
        <v>0</v>
      </c>
      <c r="P236" s="5">
        <v>0</v>
      </c>
      <c r="Q236" s="5">
        <v>0</v>
      </c>
      <c r="R236" s="5">
        <v>8.0790000000000001E-2</v>
      </c>
      <c r="S236" s="5">
        <v>0</v>
      </c>
    </row>
    <row r="237" spans="1:19" hidden="1" x14ac:dyDescent="0.35">
      <c r="A237" s="2" t="s">
        <v>13</v>
      </c>
      <c r="B237" s="1" t="s">
        <v>687</v>
      </c>
      <c r="C237" t="str">
        <f>VLOOKUP(B237,[2]Clothes!$B$5:$D$447,2, FALSE)</f>
        <v>Outside of MKCC</v>
      </c>
      <c r="D237" t="str">
        <f>VLOOKUP(B237,[2]Clothes!$B$5:$D$447,3, FALSE)</f>
        <v>Aylesbury</v>
      </c>
      <c r="E237" s="5">
        <v>0</v>
      </c>
      <c r="F237" s="5">
        <v>0</v>
      </c>
      <c r="G237" s="5">
        <v>0</v>
      </c>
      <c r="H237" s="5">
        <v>0</v>
      </c>
      <c r="I237" s="5">
        <v>0</v>
      </c>
      <c r="J237" s="5">
        <v>0</v>
      </c>
      <c r="K237" s="5">
        <v>0</v>
      </c>
      <c r="L237" s="5">
        <v>0</v>
      </c>
      <c r="M237" s="5">
        <v>0</v>
      </c>
      <c r="N237" s="5">
        <v>0</v>
      </c>
      <c r="O237" s="5">
        <v>0</v>
      </c>
      <c r="P237" s="5">
        <v>0</v>
      </c>
      <c r="Q237" s="5">
        <v>0</v>
      </c>
      <c r="R237" s="5">
        <v>0</v>
      </c>
      <c r="S237" s="5">
        <v>0</v>
      </c>
    </row>
    <row r="238" spans="1:19" hidden="1" x14ac:dyDescent="0.35">
      <c r="A238" s="2" t="s">
        <v>13</v>
      </c>
      <c r="B238" s="1" t="s">
        <v>210</v>
      </c>
      <c r="C238" t="str">
        <f>VLOOKUP(B238,[2]Clothes!$B$5:$D$447,2, FALSE)</f>
        <v>Outside of MKCC</v>
      </c>
      <c r="D238" t="str">
        <f>VLOOKUP(B238,[2]Clothes!$B$5:$D$447,3, FALSE)</f>
        <v>Aylesbury</v>
      </c>
      <c r="E238" s="5">
        <v>3.5029999999999999E-2</v>
      </c>
      <c r="F238" s="5">
        <v>0</v>
      </c>
      <c r="G238" s="5">
        <v>0</v>
      </c>
      <c r="H238" s="5">
        <v>0</v>
      </c>
      <c r="I238" s="5">
        <v>4.9840000000000002E-2</v>
      </c>
      <c r="J238" s="5">
        <v>0</v>
      </c>
      <c r="K238" s="5">
        <v>0</v>
      </c>
      <c r="L238" s="5">
        <v>0</v>
      </c>
      <c r="M238" s="5">
        <v>0</v>
      </c>
      <c r="N238" s="5">
        <v>0</v>
      </c>
      <c r="O238" s="5">
        <v>0</v>
      </c>
      <c r="P238" s="5">
        <v>0</v>
      </c>
      <c r="Q238" s="5">
        <v>0</v>
      </c>
      <c r="R238" s="5">
        <v>0.19281000000000001</v>
      </c>
      <c r="S238" s="5">
        <v>1.464E-2</v>
      </c>
    </row>
    <row r="239" spans="1:19" hidden="1" x14ac:dyDescent="0.35">
      <c r="A239" s="2" t="s">
        <v>13</v>
      </c>
      <c r="B239" s="1" t="s">
        <v>211</v>
      </c>
      <c r="C239" t="str">
        <f>VLOOKUP(B239,[2]Clothes!$B$5:$D$447,2, FALSE)</f>
        <v>Outside of MKCC</v>
      </c>
      <c r="D239" t="str">
        <f>VLOOKUP(B239,[2]Clothes!$B$5:$D$447,3, FALSE)</f>
        <v>Aylesbury</v>
      </c>
      <c r="E239" s="5">
        <v>1.291E-2</v>
      </c>
      <c r="F239" s="5">
        <v>0</v>
      </c>
      <c r="G239" s="5">
        <v>0</v>
      </c>
      <c r="H239" s="5">
        <v>0</v>
      </c>
      <c r="I239" s="5">
        <v>0</v>
      </c>
      <c r="J239" s="5">
        <v>0</v>
      </c>
      <c r="K239" s="5">
        <v>0</v>
      </c>
      <c r="L239" s="5">
        <v>0</v>
      </c>
      <c r="M239" s="5">
        <v>0</v>
      </c>
      <c r="N239" s="5">
        <v>0</v>
      </c>
      <c r="O239" s="5">
        <v>0</v>
      </c>
      <c r="P239" s="5">
        <v>0</v>
      </c>
      <c r="Q239" s="5">
        <v>0</v>
      </c>
      <c r="R239" s="5">
        <v>8.165E-2</v>
      </c>
      <c r="S239" s="5">
        <v>0</v>
      </c>
    </row>
    <row r="240" spans="1:19" hidden="1" x14ac:dyDescent="0.35">
      <c r="A240" s="2" t="s">
        <v>13</v>
      </c>
      <c r="B240" s="1" t="s">
        <v>688</v>
      </c>
      <c r="C240" t="str">
        <f>VLOOKUP(B240,[2]Clothes!$B$5:$D$447,2, FALSE)</f>
        <v>Outside of MKCC</v>
      </c>
      <c r="D240" t="str">
        <f>VLOOKUP(B240,[2]Clothes!$B$5:$D$447,3, FALSE)</f>
        <v>Outside of MKCC - Other</v>
      </c>
      <c r="E240" s="5">
        <v>0</v>
      </c>
      <c r="F240" s="5">
        <v>0</v>
      </c>
      <c r="G240" s="5">
        <v>0</v>
      </c>
      <c r="H240" s="5">
        <v>0</v>
      </c>
      <c r="I240" s="5">
        <v>0</v>
      </c>
      <c r="J240" s="5">
        <v>0</v>
      </c>
      <c r="K240" s="5">
        <v>0</v>
      </c>
      <c r="L240" s="5">
        <v>0</v>
      </c>
      <c r="M240" s="5">
        <v>0</v>
      </c>
      <c r="N240" s="5">
        <v>0</v>
      </c>
      <c r="O240" s="5">
        <v>0</v>
      </c>
      <c r="P240" s="5">
        <v>0</v>
      </c>
      <c r="Q240" s="5">
        <v>0</v>
      </c>
      <c r="R240" s="5">
        <v>0</v>
      </c>
      <c r="S240" s="5">
        <v>0</v>
      </c>
    </row>
    <row r="241" spans="1:19" hidden="1" x14ac:dyDescent="0.35">
      <c r="A241" s="2" t="s">
        <v>13</v>
      </c>
      <c r="B241" s="1" t="s">
        <v>689</v>
      </c>
      <c r="C241" t="str">
        <f>VLOOKUP(B241,[2]Clothes!$B$5:$D$447,2, FALSE)</f>
        <v>Outside of MKCC</v>
      </c>
      <c r="D241" t="str">
        <f>VLOOKUP(B241,[2]Clothes!$B$5:$D$447,3, FALSE)</f>
        <v>Aylesbury</v>
      </c>
      <c r="E241" s="5">
        <v>0</v>
      </c>
      <c r="F241" s="5">
        <v>0</v>
      </c>
      <c r="G241" s="5">
        <v>0</v>
      </c>
      <c r="H241" s="5">
        <v>0</v>
      </c>
      <c r="I241" s="5">
        <v>0</v>
      </c>
      <c r="J241" s="5">
        <v>0</v>
      </c>
      <c r="K241" s="5">
        <v>0</v>
      </c>
      <c r="L241" s="5">
        <v>0</v>
      </c>
      <c r="M241" s="5">
        <v>0</v>
      </c>
      <c r="N241" s="5">
        <v>0</v>
      </c>
      <c r="O241" s="5">
        <v>0</v>
      </c>
      <c r="P241" s="5">
        <v>0</v>
      </c>
      <c r="Q241" s="5">
        <v>0</v>
      </c>
      <c r="R241" s="5">
        <v>0</v>
      </c>
      <c r="S241" s="5">
        <v>0</v>
      </c>
    </row>
    <row r="242" spans="1:19" hidden="1" x14ac:dyDescent="0.35">
      <c r="A242" s="2" t="s">
        <v>13</v>
      </c>
      <c r="B242" s="1" t="s">
        <v>690</v>
      </c>
      <c r="C242" t="str">
        <f>VLOOKUP(B242,[2]Clothes!$B$5:$D$447,2, FALSE)</f>
        <v>Outside of MKCC</v>
      </c>
      <c r="D242" t="str">
        <f>VLOOKUP(B242,[2]Clothes!$B$5:$D$447,3, FALSE)</f>
        <v>Aylesbury</v>
      </c>
      <c r="E242" s="5">
        <v>0</v>
      </c>
      <c r="F242" s="5">
        <v>0</v>
      </c>
      <c r="G242" s="5">
        <v>0</v>
      </c>
      <c r="H242" s="5">
        <v>0</v>
      </c>
      <c r="I242" s="5">
        <v>0</v>
      </c>
      <c r="J242" s="5">
        <v>0</v>
      </c>
      <c r="K242" s="5">
        <v>0</v>
      </c>
      <c r="L242" s="5">
        <v>0</v>
      </c>
      <c r="M242" s="5">
        <v>0</v>
      </c>
      <c r="N242" s="5">
        <v>0</v>
      </c>
      <c r="O242" s="5">
        <v>0</v>
      </c>
      <c r="P242" s="5">
        <v>0</v>
      </c>
      <c r="Q242" s="5">
        <v>0</v>
      </c>
      <c r="R242" s="5">
        <v>0</v>
      </c>
      <c r="S242" s="5">
        <v>0</v>
      </c>
    </row>
    <row r="243" spans="1:19" hidden="1" x14ac:dyDescent="0.35">
      <c r="A243" s="2" t="s">
        <v>13</v>
      </c>
      <c r="B243" s="1" t="s">
        <v>691</v>
      </c>
      <c r="C243" t="str">
        <f>VLOOKUP(B243,[2]Clothes!$B$5:$D$447,2, FALSE)</f>
        <v>Outside of MKCC</v>
      </c>
      <c r="D243" t="str">
        <f>VLOOKUP(B243,[2]Clothes!$B$5:$D$447,3, FALSE)</f>
        <v>Aylesbury</v>
      </c>
      <c r="E243" s="5">
        <v>0</v>
      </c>
      <c r="F243" s="5">
        <v>0</v>
      </c>
      <c r="G243" s="5">
        <v>0</v>
      </c>
      <c r="H243" s="5">
        <v>0</v>
      </c>
      <c r="I243" s="5">
        <v>0</v>
      </c>
      <c r="J243" s="5">
        <v>0</v>
      </c>
      <c r="K243" s="5">
        <v>0</v>
      </c>
      <c r="L243" s="5">
        <v>0</v>
      </c>
      <c r="M243" s="5">
        <v>0</v>
      </c>
      <c r="N243" s="5">
        <v>0</v>
      </c>
      <c r="O243" s="5">
        <v>0</v>
      </c>
      <c r="P243" s="5">
        <v>0</v>
      </c>
      <c r="Q243" s="5">
        <v>0</v>
      </c>
      <c r="R243" s="5">
        <v>0</v>
      </c>
      <c r="S243" s="5">
        <v>0</v>
      </c>
    </row>
    <row r="244" spans="1:19" hidden="1" x14ac:dyDescent="0.35">
      <c r="A244" s="2" t="s">
        <v>13</v>
      </c>
      <c r="B244" s="1" t="s">
        <v>692</v>
      </c>
      <c r="C244" t="str">
        <f>VLOOKUP(B244,[2]Clothes!$B$5:$D$447,2, FALSE)</f>
        <v>Outside of MKCC</v>
      </c>
      <c r="D244" t="str">
        <f>VLOOKUP(B244,[2]Clothes!$B$5:$D$447,3, FALSE)</f>
        <v>Outside of MKCC - Other</v>
      </c>
      <c r="E244" s="5">
        <v>0</v>
      </c>
      <c r="F244" s="5">
        <v>0</v>
      </c>
      <c r="G244" s="5">
        <v>0</v>
      </c>
      <c r="H244" s="5">
        <v>0</v>
      </c>
      <c r="I244" s="5">
        <v>0</v>
      </c>
      <c r="J244" s="5">
        <v>0</v>
      </c>
      <c r="K244" s="5">
        <v>0</v>
      </c>
      <c r="L244" s="5">
        <v>0</v>
      </c>
      <c r="M244" s="5">
        <v>0</v>
      </c>
      <c r="N244" s="5">
        <v>0</v>
      </c>
      <c r="O244" s="5">
        <v>0</v>
      </c>
      <c r="P244" s="5">
        <v>0</v>
      </c>
      <c r="Q244" s="5">
        <v>0</v>
      </c>
      <c r="R244" s="5">
        <v>0</v>
      </c>
      <c r="S244" s="5">
        <v>0</v>
      </c>
    </row>
    <row r="245" spans="1:19" hidden="1" x14ac:dyDescent="0.35">
      <c r="A245" s="2" t="s">
        <v>14</v>
      </c>
      <c r="B245" s="1" t="s">
        <v>214</v>
      </c>
      <c r="C245" t="str">
        <f>VLOOKUP(B245,[2]Clothes!$B$5:$D$447,2, FALSE)</f>
        <v>Outside of MKCC</v>
      </c>
      <c r="D245" t="str">
        <f>VLOOKUP(B245,[2]Clothes!$B$5:$D$447,3, FALSE)</f>
        <v>Bicester</v>
      </c>
      <c r="E245" s="5">
        <v>0</v>
      </c>
      <c r="F245" s="5">
        <v>0</v>
      </c>
      <c r="G245" s="5">
        <v>0</v>
      </c>
      <c r="H245" s="5">
        <v>0</v>
      </c>
      <c r="I245" s="5">
        <v>0</v>
      </c>
      <c r="J245" s="5">
        <v>0</v>
      </c>
      <c r="K245" s="5">
        <v>0</v>
      </c>
      <c r="L245" s="5">
        <v>0</v>
      </c>
      <c r="M245" s="5">
        <v>0</v>
      </c>
      <c r="N245" s="5">
        <v>0</v>
      </c>
      <c r="O245" s="5">
        <v>0</v>
      </c>
      <c r="P245" s="5">
        <v>0</v>
      </c>
      <c r="Q245" s="5">
        <v>0</v>
      </c>
      <c r="R245" s="5">
        <v>0</v>
      </c>
      <c r="S245" s="5">
        <v>0</v>
      </c>
    </row>
    <row r="246" spans="1:19" hidden="1" x14ac:dyDescent="0.35">
      <c r="A246" s="2" t="s">
        <v>14</v>
      </c>
      <c r="B246" s="1" t="s">
        <v>693</v>
      </c>
      <c r="C246" t="str">
        <f>VLOOKUP(B246,[2]Clothes!$B$5:$D$447,2, FALSE)</f>
        <v>Outside of MKCC</v>
      </c>
      <c r="D246" t="str">
        <f>VLOOKUP(B246,[2]Clothes!$B$5:$D$447,3, FALSE)</f>
        <v>Bicester</v>
      </c>
      <c r="E246" s="5">
        <v>0</v>
      </c>
      <c r="F246" s="5">
        <v>0</v>
      </c>
      <c r="G246" s="5">
        <v>0</v>
      </c>
      <c r="H246" s="5">
        <v>0</v>
      </c>
      <c r="I246" s="5">
        <v>0</v>
      </c>
      <c r="J246" s="5">
        <v>0</v>
      </c>
      <c r="K246" s="5">
        <v>0</v>
      </c>
      <c r="L246" s="5">
        <v>0</v>
      </c>
      <c r="M246" s="5">
        <v>0</v>
      </c>
      <c r="N246" s="5">
        <v>0</v>
      </c>
      <c r="O246" s="5">
        <v>0</v>
      </c>
      <c r="P246" s="5">
        <v>0</v>
      </c>
      <c r="Q246" s="5">
        <v>0</v>
      </c>
      <c r="R246" s="5">
        <v>0</v>
      </c>
      <c r="S246" s="5">
        <v>0</v>
      </c>
    </row>
    <row r="247" spans="1:19" hidden="1" x14ac:dyDescent="0.35">
      <c r="A247" s="2" t="s">
        <v>14</v>
      </c>
      <c r="B247" s="1" t="s">
        <v>694</v>
      </c>
      <c r="C247" t="str">
        <f>VLOOKUP(B247,[2]Clothes!$B$5:$D$447,2, FALSE)</f>
        <v>Outside of MKCC</v>
      </c>
      <c r="D247" t="str">
        <f>VLOOKUP(B247,[2]Clothes!$B$5:$D$447,3, FALSE)</f>
        <v>Bicester</v>
      </c>
      <c r="E247" s="5">
        <v>3.8769999999999999E-2</v>
      </c>
      <c r="F247" s="5">
        <v>0</v>
      </c>
      <c r="G247" s="5">
        <v>0</v>
      </c>
      <c r="H247" s="5">
        <v>0</v>
      </c>
      <c r="I247" s="5">
        <v>0</v>
      </c>
      <c r="J247" s="5">
        <v>0</v>
      </c>
      <c r="K247" s="5">
        <v>0</v>
      </c>
      <c r="L247" s="5">
        <v>0</v>
      </c>
      <c r="M247" s="5">
        <v>0</v>
      </c>
      <c r="N247" s="5">
        <v>0</v>
      </c>
      <c r="O247" s="5">
        <v>0</v>
      </c>
      <c r="P247" s="5">
        <v>0</v>
      </c>
      <c r="Q247" s="5">
        <v>0</v>
      </c>
      <c r="R247" s="5">
        <v>0</v>
      </c>
      <c r="S247" s="5">
        <v>0.42520000000000002</v>
      </c>
    </row>
    <row r="248" spans="1:19" hidden="1" x14ac:dyDescent="0.35">
      <c r="A248" s="2" t="s">
        <v>14</v>
      </c>
      <c r="B248" s="1" t="s">
        <v>695</v>
      </c>
      <c r="C248" t="str">
        <f>VLOOKUP(B248,[2]Clothes!$B$5:$D$447,2, FALSE)</f>
        <v>Outside of MKCC</v>
      </c>
      <c r="D248" t="str">
        <f>VLOOKUP(B248,[2]Clothes!$B$5:$D$447,3, FALSE)</f>
        <v>Outside of MKCC - Other</v>
      </c>
      <c r="E248" s="5">
        <v>0</v>
      </c>
      <c r="F248" s="5">
        <v>0</v>
      </c>
      <c r="G248" s="5">
        <v>0</v>
      </c>
      <c r="H248" s="5">
        <v>0</v>
      </c>
      <c r="I248" s="5">
        <v>0</v>
      </c>
      <c r="J248" s="5">
        <v>0</v>
      </c>
      <c r="K248" s="5">
        <v>0</v>
      </c>
      <c r="L248" s="5">
        <v>0</v>
      </c>
      <c r="M248" s="5">
        <v>0</v>
      </c>
      <c r="N248" s="5">
        <v>0</v>
      </c>
      <c r="O248" s="5">
        <v>0</v>
      </c>
      <c r="P248" s="5">
        <v>0</v>
      </c>
      <c r="Q248" s="5">
        <v>0</v>
      </c>
      <c r="R248" s="5">
        <v>0</v>
      </c>
      <c r="S248" s="5">
        <v>0</v>
      </c>
    </row>
    <row r="249" spans="1:19" hidden="1" x14ac:dyDescent="0.35">
      <c r="A249" s="2" t="s">
        <v>14</v>
      </c>
      <c r="B249" s="1" t="s">
        <v>696</v>
      </c>
      <c r="C249" t="str">
        <f>VLOOKUP(B249,[2]Clothes!$B$5:$D$447,2, FALSE)</f>
        <v>Outside of MKCC</v>
      </c>
      <c r="D249" t="str">
        <f>VLOOKUP(B249,[2]Clothes!$B$5:$D$447,3, FALSE)</f>
        <v>Outside of MKCC - Other</v>
      </c>
      <c r="E249" s="5">
        <v>0</v>
      </c>
      <c r="F249" s="5">
        <v>0</v>
      </c>
      <c r="G249" s="5">
        <v>0</v>
      </c>
      <c r="H249" s="5">
        <v>0</v>
      </c>
      <c r="I249" s="5">
        <v>0</v>
      </c>
      <c r="J249" s="5">
        <v>0</v>
      </c>
      <c r="K249" s="5">
        <v>0</v>
      </c>
      <c r="L249" s="5">
        <v>0</v>
      </c>
      <c r="M249" s="5">
        <v>0</v>
      </c>
      <c r="N249" s="5">
        <v>0</v>
      </c>
      <c r="O249" s="5">
        <v>0</v>
      </c>
      <c r="P249" s="5">
        <v>0</v>
      </c>
      <c r="Q249" s="5">
        <v>0</v>
      </c>
      <c r="R249" s="5">
        <v>0</v>
      </c>
      <c r="S249" s="5">
        <v>0</v>
      </c>
    </row>
    <row r="250" spans="1:19" hidden="1" x14ac:dyDescent="0.35">
      <c r="A250" s="2" t="s">
        <v>14</v>
      </c>
      <c r="B250" s="1" t="s">
        <v>697</v>
      </c>
      <c r="C250" t="str">
        <f>VLOOKUP(B250,[2]Clothes!$B$5:$D$447,2, FALSE)</f>
        <v>Outside of MKCC</v>
      </c>
      <c r="D250" t="str">
        <f>VLOOKUP(B250,[2]Clothes!$B$5:$D$447,3, FALSE)</f>
        <v>Bicester</v>
      </c>
      <c r="E250" s="5">
        <v>0</v>
      </c>
      <c r="F250" s="5">
        <v>0</v>
      </c>
      <c r="G250" s="5">
        <v>0</v>
      </c>
      <c r="H250" s="5">
        <v>0</v>
      </c>
      <c r="I250" s="5">
        <v>0</v>
      </c>
      <c r="J250" s="5">
        <v>0</v>
      </c>
      <c r="K250" s="5">
        <v>0</v>
      </c>
      <c r="L250" s="5">
        <v>0</v>
      </c>
      <c r="M250" s="5">
        <v>0</v>
      </c>
      <c r="N250" s="5">
        <v>0</v>
      </c>
      <c r="O250" s="5">
        <v>0</v>
      </c>
      <c r="P250" s="5">
        <v>0</v>
      </c>
      <c r="Q250" s="5">
        <v>0</v>
      </c>
      <c r="R250" s="5">
        <v>0</v>
      </c>
      <c r="S250" s="5">
        <v>0</v>
      </c>
    </row>
    <row r="251" spans="1:19" hidden="1" x14ac:dyDescent="0.35">
      <c r="A251" s="2" t="s">
        <v>14</v>
      </c>
      <c r="B251" s="1" t="s">
        <v>698</v>
      </c>
      <c r="C251" t="str">
        <f>VLOOKUP(B251,[2]Clothes!$B$5:$D$447,2, FALSE)</f>
        <v>Outside of MKCC</v>
      </c>
      <c r="D251" t="str">
        <f>VLOOKUP(B251,[2]Clothes!$B$5:$D$447,3, FALSE)</f>
        <v>Bicester</v>
      </c>
      <c r="E251" s="5">
        <v>0</v>
      </c>
      <c r="F251" s="5">
        <v>0</v>
      </c>
      <c r="G251" s="5">
        <v>0</v>
      </c>
      <c r="H251" s="5">
        <v>0</v>
      </c>
      <c r="I251" s="5">
        <v>0</v>
      </c>
      <c r="J251" s="5">
        <v>0</v>
      </c>
      <c r="K251" s="5">
        <v>0</v>
      </c>
      <c r="L251" s="5">
        <v>0</v>
      </c>
      <c r="M251" s="5">
        <v>0</v>
      </c>
      <c r="N251" s="5">
        <v>0</v>
      </c>
      <c r="O251" s="5">
        <v>0</v>
      </c>
      <c r="P251" s="5">
        <v>0</v>
      </c>
      <c r="Q251" s="5">
        <v>0</v>
      </c>
      <c r="R251" s="5">
        <v>0</v>
      </c>
      <c r="S251" s="5">
        <v>0</v>
      </c>
    </row>
    <row r="252" spans="1:19" hidden="1" x14ac:dyDescent="0.35">
      <c r="A252" s="2" t="s">
        <v>14</v>
      </c>
      <c r="B252" s="1" t="s">
        <v>221</v>
      </c>
      <c r="C252" t="str">
        <f>VLOOKUP(B252,[2]Clothes!$B$5:$D$447,2, FALSE)</f>
        <v>Outside of MKCC</v>
      </c>
      <c r="D252" t="str">
        <f>VLOOKUP(B252,[2]Clothes!$B$5:$D$447,3, FALSE)</f>
        <v>Bicester</v>
      </c>
      <c r="E252" s="5">
        <v>0</v>
      </c>
      <c r="F252" s="5">
        <v>0</v>
      </c>
      <c r="G252" s="5">
        <v>0</v>
      </c>
      <c r="H252" s="5">
        <v>0</v>
      </c>
      <c r="I252" s="5">
        <v>0</v>
      </c>
      <c r="J252" s="5">
        <v>0</v>
      </c>
      <c r="K252" s="5">
        <v>0</v>
      </c>
      <c r="L252" s="5">
        <v>0</v>
      </c>
      <c r="M252" s="5">
        <v>0</v>
      </c>
      <c r="N252" s="5">
        <v>0</v>
      </c>
      <c r="O252" s="5">
        <v>0</v>
      </c>
      <c r="P252" s="5">
        <v>0</v>
      </c>
      <c r="Q252" s="5">
        <v>0</v>
      </c>
      <c r="R252" s="5">
        <v>0</v>
      </c>
      <c r="S252" s="5">
        <v>0</v>
      </c>
    </row>
    <row r="253" spans="1:19" hidden="1" x14ac:dyDescent="0.35">
      <c r="A253" s="2" t="s">
        <v>14</v>
      </c>
      <c r="B253" s="1" t="s">
        <v>699</v>
      </c>
      <c r="C253" t="str">
        <f>VLOOKUP(B253,[2]Clothes!$B$5:$D$447,2, FALSE)</f>
        <v>Outside of MKCC</v>
      </c>
      <c r="D253" t="str">
        <f>VLOOKUP(B253,[2]Clothes!$B$5:$D$447,3, FALSE)</f>
        <v>Outside of MKCC - Other</v>
      </c>
      <c r="E253" s="5">
        <v>0</v>
      </c>
      <c r="F253" s="5">
        <v>0</v>
      </c>
      <c r="G253" s="5">
        <v>0</v>
      </c>
      <c r="H253" s="5">
        <v>0</v>
      </c>
      <c r="I253" s="5">
        <v>0</v>
      </c>
      <c r="J253" s="5">
        <v>0</v>
      </c>
      <c r="K253" s="5">
        <v>0</v>
      </c>
      <c r="L253" s="5">
        <v>0</v>
      </c>
      <c r="M253" s="5">
        <v>0</v>
      </c>
      <c r="N253" s="5">
        <v>0</v>
      </c>
      <c r="O253" s="5">
        <v>0</v>
      </c>
      <c r="P253" s="5">
        <v>0</v>
      </c>
      <c r="Q253" s="5">
        <v>0</v>
      </c>
      <c r="R253" s="5">
        <v>0</v>
      </c>
      <c r="S253" s="5">
        <v>0</v>
      </c>
    </row>
    <row r="254" spans="1:19" hidden="1" x14ac:dyDescent="0.35">
      <c r="A254" s="2" t="s">
        <v>14</v>
      </c>
      <c r="B254" s="1" t="s">
        <v>700</v>
      </c>
      <c r="C254" t="str">
        <f>VLOOKUP(B254,[2]Clothes!$B$5:$D$447,2, FALSE)</f>
        <v>Outside of MKCC</v>
      </c>
      <c r="D254" t="str">
        <f>VLOOKUP(B254,[2]Clothes!$B$5:$D$447,3, FALSE)</f>
        <v>Outside of MKCC - Other</v>
      </c>
      <c r="E254" s="5">
        <v>0</v>
      </c>
      <c r="F254" s="5">
        <v>0</v>
      </c>
      <c r="G254" s="5">
        <v>0</v>
      </c>
      <c r="H254" s="5">
        <v>0</v>
      </c>
      <c r="I254" s="5">
        <v>0</v>
      </c>
      <c r="J254" s="5">
        <v>0</v>
      </c>
      <c r="K254" s="5">
        <v>0</v>
      </c>
      <c r="L254" s="5">
        <v>0</v>
      </c>
      <c r="M254" s="5">
        <v>0</v>
      </c>
      <c r="N254" s="5">
        <v>0</v>
      </c>
      <c r="O254" s="5">
        <v>0</v>
      </c>
      <c r="P254" s="5">
        <v>0</v>
      </c>
      <c r="Q254" s="5">
        <v>0</v>
      </c>
      <c r="R254" s="5">
        <v>0</v>
      </c>
      <c r="S254" s="5">
        <v>0</v>
      </c>
    </row>
    <row r="255" spans="1:19" hidden="1" x14ac:dyDescent="0.35">
      <c r="A255" s="2" t="s">
        <v>14</v>
      </c>
      <c r="B255" s="1" t="s">
        <v>227</v>
      </c>
      <c r="C255" t="str">
        <f>VLOOKUP(B255,[2]Clothes!$B$5:$D$447,2, FALSE)</f>
        <v>Outside of MKCC</v>
      </c>
      <c r="D255" t="str">
        <f>VLOOKUP(B255,[2]Clothes!$B$5:$D$447,3, FALSE)</f>
        <v>Bicester</v>
      </c>
      <c r="E255" s="5">
        <v>8.6899999999999998E-3</v>
      </c>
      <c r="F255" s="5">
        <v>0</v>
      </c>
      <c r="G255" s="5">
        <v>0</v>
      </c>
      <c r="H255" s="5">
        <v>0</v>
      </c>
      <c r="I255" s="5">
        <v>0</v>
      </c>
      <c r="J255" s="5">
        <v>0</v>
      </c>
      <c r="K255" s="5">
        <v>0</v>
      </c>
      <c r="L255" s="5">
        <v>0</v>
      </c>
      <c r="M255" s="5">
        <v>0</v>
      </c>
      <c r="N255" s="5">
        <v>0</v>
      </c>
      <c r="O255" s="5">
        <v>0</v>
      </c>
      <c r="P255" s="5">
        <v>0</v>
      </c>
      <c r="Q255" s="5">
        <v>0</v>
      </c>
      <c r="R255" s="5">
        <v>0</v>
      </c>
      <c r="S255" s="5">
        <v>9.5269999999999994E-2</v>
      </c>
    </row>
    <row r="256" spans="1:19" hidden="1" x14ac:dyDescent="0.35">
      <c r="A256" s="2" t="s">
        <v>14</v>
      </c>
      <c r="B256" s="1" t="s">
        <v>701</v>
      </c>
      <c r="C256" t="str">
        <f>VLOOKUP(B256,[2]Clothes!$B$5:$D$447,2, FALSE)</f>
        <v>Outside of MKCC</v>
      </c>
      <c r="D256" t="str">
        <f>VLOOKUP(B256,[2]Clothes!$B$5:$D$447,3, FALSE)</f>
        <v>Bicester</v>
      </c>
      <c r="E256" s="5">
        <v>0</v>
      </c>
      <c r="F256" s="5">
        <v>0</v>
      </c>
      <c r="G256" s="5">
        <v>0</v>
      </c>
      <c r="H256" s="5">
        <v>0</v>
      </c>
      <c r="I256" s="5">
        <v>0</v>
      </c>
      <c r="J256" s="5">
        <v>0</v>
      </c>
      <c r="K256" s="5">
        <v>0</v>
      </c>
      <c r="L256" s="5">
        <v>0</v>
      </c>
      <c r="M256" s="5">
        <v>0</v>
      </c>
      <c r="N256" s="5">
        <v>0</v>
      </c>
      <c r="O256" s="5">
        <v>0</v>
      </c>
      <c r="P256" s="5">
        <v>0</v>
      </c>
      <c r="Q256" s="5">
        <v>0</v>
      </c>
      <c r="R256" s="5">
        <v>0</v>
      </c>
      <c r="S256" s="5">
        <v>0</v>
      </c>
    </row>
    <row r="257" spans="1:19" hidden="1" x14ac:dyDescent="0.35">
      <c r="A257" s="2" t="s">
        <v>14</v>
      </c>
      <c r="B257" s="1" t="s">
        <v>232</v>
      </c>
      <c r="C257" t="str">
        <f>VLOOKUP(B257,[2]Clothes!$B$5:$D$447,2, FALSE)</f>
        <v>Outside of MKCC</v>
      </c>
      <c r="D257" t="str">
        <f>VLOOKUP(B257,[2]Clothes!$B$5:$D$447,3, FALSE)</f>
        <v>Bicester</v>
      </c>
      <c r="E257" s="5">
        <v>3.4099999999999998E-3</v>
      </c>
      <c r="F257" s="5">
        <v>0</v>
      </c>
      <c r="G257" s="5">
        <v>0</v>
      </c>
      <c r="H257" s="5">
        <v>0</v>
      </c>
      <c r="I257" s="5">
        <v>0</v>
      </c>
      <c r="J257" s="5">
        <v>0</v>
      </c>
      <c r="K257" s="5">
        <v>0</v>
      </c>
      <c r="L257" s="5">
        <v>0</v>
      </c>
      <c r="M257" s="5">
        <v>0</v>
      </c>
      <c r="N257" s="5">
        <v>0</v>
      </c>
      <c r="O257" s="5">
        <v>0</v>
      </c>
      <c r="P257" s="5">
        <v>0</v>
      </c>
      <c r="Q257" s="5">
        <v>0</v>
      </c>
      <c r="R257" s="5">
        <v>0</v>
      </c>
      <c r="S257" s="5">
        <v>3.7429999999999998E-2</v>
      </c>
    </row>
    <row r="258" spans="1:19" hidden="1" x14ac:dyDescent="0.35">
      <c r="A258" s="2" t="s">
        <v>14</v>
      </c>
      <c r="B258" s="1" t="s">
        <v>702</v>
      </c>
      <c r="C258" t="str">
        <f>VLOOKUP(B258,[2]Clothes!$B$5:$D$447,2, FALSE)</f>
        <v>Outside of MKCC</v>
      </c>
      <c r="D258" t="str">
        <f>VLOOKUP(B258,[2]Clothes!$B$5:$D$447,3, FALSE)</f>
        <v>Bicester</v>
      </c>
      <c r="E258" s="5">
        <v>0</v>
      </c>
      <c r="F258" s="5">
        <v>0</v>
      </c>
      <c r="G258" s="5">
        <v>0</v>
      </c>
      <c r="H258" s="5">
        <v>0</v>
      </c>
      <c r="I258" s="5">
        <v>0</v>
      </c>
      <c r="J258" s="5">
        <v>0</v>
      </c>
      <c r="K258" s="5">
        <v>0</v>
      </c>
      <c r="L258" s="5">
        <v>0</v>
      </c>
      <c r="M258" s="5">
        <v>0</v>
      </c>
      <c r="N258" s="5">
        <v>0</v>
      </c>
      <c r="O258" s="5">
        <v>0</v>
      </c>
      <c r="P258" s="5">
        <v>0</v>
      </c>
      <c r="Q258" s="5">
        <v>0</v>
      </c>
      <c r="R258" s="5">
        <v>0</v>
      </c>
      <c r="S258" s="5">
        <v>0</v>
      </c>
    </row>
    <row r="259" spans="1:19" hidden="1" x14ac:dyDescent="0.35">
      <c r="A259" s="2" t="s">
        <v>233</v>
      </c>
      <c r="B259" s="1" t="s">
        <v>703</v>
      </c>
      <c r="C259" t="str">
        <f>VLOOKUP(B259,[2]Clothes!$B$5:$D$447,2, FALSE)</f>
        <v>Outside of MKCC</v>
      </c>
      <c r="D259" t="str">
        <f>VLOOKUP(B259,[2]Clothes!$B$5:$D$447,3, FALSE)</f>
        <v>Outside of MKCC - Other</v>
      </c>
      <c r="E259" s="5">
        <v>0</v>
      </c>
      <c r="F259" s="5">
        <v>0</v>
      </c>
      <c r="G259" s="5">
        <v>0</v>
      </c>
      <c r="H259" s="5">
        <v>0</v>
      </c>
      <c r="I259" s="5">
        <v>0</v>
      </c>
      <c r="J259" s="5">
        <v>0</v>
      </c>
      <c r="K259" s="5">
        <v>0</v>
      </c>
      <c r="L259" s="5">
        <v>0</v>
      </c>
      <c r="M259" s="5">
        <v>0</v>
      </c>
      <c r="N259" s="5">
        <v>0</v>
      </c>
      <c r="O259" s="5">
        <v>0</v>
      </c>
      <c r="P259" s="5">
        <v>0</v>
      </c>
      <c r="Q259" s="5">
        <v>0</v>
      </c>
      <c r="R259" s="5">
        <v>0</v>
      </c>
      <c r="S259" s="5">
        <v>0</v>
      </c>
    </row>
    <row r="260" spans="1:19" hidden="1" x14ac:dyDescent="0.35">
      <c r="A260" s="2" t="s">
        <v>233</v>
      </c>
      <c r="B260" s="1" t="s">
        <v>704</v>
      </c>
      <c r="C260" t="str">
        <f>VLOOKUP(B260,[2]Clothes!$B$5:$D$447,2, FALSE)</f>
        <v>Outside of MKCC</v>
      </c>
      <c r="D260" t="str">
        <f>VLOOKUP(B260,[2]Clothes!$B$5:$D$447,3, FALSE)</f>
        <v>Bedford</v>
      </c>
      <c r="E260" s="5">
        <v>0</v>
      </c>
      <c r="F260" s="5">
        <v>0</v>
      </c>
      <c r="G260" s="5">
        <v>0</v>
      </c>
      <c r="H260" s="5">
        <v>0</v>
      </c>
      <c r="I260" s="5">
        <v>0</v>
      </c>
      <c r="J260" s="5">
        <v>0</v>
      </c>
      <c r="K260" s="5">
        <v>0</v>
      </c>
      <c r="L260" s="5">
        <v>0</v>
      </c>
      <c r="M260" s="5">
        <v>0</v>
      </c>
      <c r="N260" s="5">
        <v>0</v>
      </c>
      <c r="O260" s="5">
        <v>0</v>
      </c>
      <c r="P260" s="5">
        <v>0</v>
      </c>
      <c r="Q260" s="5">
        <v>0</v>
      </c>
      <c r="R260" s="5">
        <v>0</v>
      </c>
      <c r="S260" s="5">
        <v>0</v>
      </c>
    </row>
    <row r="261" spans="1:19" hidden="1" x14ac:dyDescent="0.35">
      <c r="A261" s="2" t="s">
        <v>233</v>
      </c>
      <c r="B261" s="1" t="s">
        <v>234</v>
      </c>
      <c r="C261" t="str">
        <f>VLOOKUP(B261,[2]Clothes!$B$5:$D$447,2, FALSE)</f>
        <v>Outside of MKCC</v>
      </c>
      <c r="D261" t="str">
        <f>VLOOKUP(B261,[2]Clothes!$B$5:$D$447,3, FALSE)</f>
        <v>Outside of MKCC - Other</v>
      </c>
      <c r="E261" s="5">
        <v>0</v>
      </c>
      <c r="F261" s="5">
        <v>0</v>
      </c>
      <c r="G261" s="5">
        <v>0</v>
      </c>
      <c r="H261" s="5">
        <v>0</v>
      </c>
      <c r="I261" s="5">
        <v>0</v>
      </c>
      <c r="J261" s="5">
        <v>0</v>
      </c>
      <c r="K261" s="5">
        <v>0</v>
      </c>
      <c r="L261" s="5">
        <v>0</v>
      </c>
      <c r="M261" s="5">
        <v>0</v>
      </c>
      <c r="N261" s="5">
        <v>0</v>
      </c>
      <c r="O261" s="5">
        <v>0</v>
      </c>
      <c r="P261" s="5">
        <v>0</v>
      </c>
      <c r="Q261" s="5">
        <v>0</v>
      </c>
      <c r="R261" s="5">
        <v>0</v>
      </c>
      <c r="S261" s="5">
        <v>0</v>
      </c>
    </row>
    <row r="262" spans="1:19" hidden="1" x14ac:dyDescent="0.35">
      <c r="A262" s="2" t="s">
        <v>233</v>
      </c>
      <c r="B262" s="1" t="s">
        <v>235</v>
      </c>
      <c r="C262" t="str">
        <f>VLOOKUP(B262,[2]Clothes!$B$5:$D$447,2, FALSE)</f>
        <v>Outside of MKCC</v>
      </c>
      <c r="D262" t="str">
        <f>VLOOKUP(B262,[2]Clothes!$B$5:$D$447,3, FALSE)</f>
        <v>Bedford</v>
      </c>
      <c r="E262" s="5">
        <v>5.2700000000000004E-3</v>
      </c>
      <c r="F262" s="5">
        <v>0</v>
      </c>
      <c r="G262" s="5">
        <v>0</v>
      </c>
      <c r="H262" s="5">
        <v>0</v>
      </c>
      <c r="I262" s="5">
        <v>0</v>
      </c>
      <c r="J262" s="5">
        <v>0</v>
      </c>
      <c r="K262" s="5">
        <v>0</v>
      </c>
      <c r="L262" s="5">
        <v>0</v>
      </c>
      <c r="M262" s="5">
        <v>0</v>
      </c>
      <c r="N262" s="5">
        <v>0</v>
      </c>
      <c r="O262" s="5">
        <v>0</v>
      </c>
      <c r="P262" s="5">
        <v>0</v>
      </c>
      <c r="Q262" s="5">
        <v>0</v>
      </c>
      <c r="R262" s="5">
        <v>0</v>
      </c>
      <c r="S262" s="5">
        <v>5.7840000000000003E-2</v>
      </c>
    </row>
    <row r="263" spans="1:19" hidden="1" x14ac:dyDescent="0.35">
      <c r="A263" s="2" t="s">
        <v>233</v>
      </c>
      <c r="B263" s="1" t="s">
        <v>236</v>
      </c>
      <c r="C263" t="str">
        <f>VLOOKUP(B263,[2]Clothes!$B$5:$D$447,2, FALSE)</f>
        <v>Outside of MKCC</v>
      </c>
      <c r="D263" t="str">
        <f>VLOOKUP(B263,[2]Clothes!$B$5:$D$447,3, FALSE)</f>
        <v>Outside of MKCC - Other</v>
      </c>
      <c r="E263" s="5">
        <v>0</v>
      </c>
      <c r="F263" s="5">
        <v>0</v>
      </c>
      <c r="G263" s="5">
        <v>0</v>
      </c>
      <c r="H263" s="5">
        <v>0</v>
      </c>
      <c r="I263" s="5">
        <v>0</v>
      </c>
      <c r="J263" s="5">
        <v>0</v>
      </c>
      <c r="K263" s="5">
        <v>0</v>
      </c>
      <c r="L263" s="5">
        <v>0</v>
      </c>
      <c r="M263" s="5">
        <v>0</v>
      </c>
      <c r="N263" s="5">
        <v>0</v>
      </c>
      <c r="O263" s="5">
        <v>0</v>
      </c>
      <c r="P263" s="5">
        <v>0</v>
      </c>
      <c r="Q263" s="5">
        <v>0</v>
      </c>
      <c r="R263" s="5">
        <v>0</v>
      </c>
      <c r="S263" s="5">
        <v>0</v>
      </c>
    </row>
    <row r="264" spans="1:19" hidden="1" x14ac:dyDescent="0.35">
      <c r="A264" s="2" t="s">
        <v>233</v>
      </c>
      <c r="B264" s="1" t="s">
        <v>237</v>
      </c>
      <c r="C264" t="str">
        <f>VLOOKUP(B264,[2]Clothes!$B$5:$D$447,2, FALSE)</f>
        <v>Outside of MKCC</v>
      </c>
      <c r="D264" t="str">
        <f>VLOOKUP(B264,[2]Clothes!$B$5:$D$447,3, FALSE)</f>
        <v>Outside of MKCC - Other</v>
      </c>
      <c r="E264" s="5">
        <v>0</v>
      </c>
      <c r="F264" s="5">
        <v>0</v>
      </c>
      <c r="G264" s="5">
        <v>0</v>
      </c>
      <c r="H264" s="5">
        <v>0</v>
      </c>
      <c r="I264" s="5">
        <v>0</v>
      </c>
      <c r="J264" s="5">
        <v>0</v>
      </c>
      <c r="K264" s="5">
        <v>0</v>
      </c>
      <c r="L264" s="5">
        <v>0</v>
      </c>
      <c r="M264" s="5">
        <v>0</v>
      </c>
      <c r="N264" s="5">
        <v>0</v>
      </c>
      <c r="O264" s="5">
        <v>0</v>
      </c>
      <c r="P264" s="5">
        <v>0</v>
      </c>
      <c r="Q264" s="5">
        <v>0</v>
      </c>
      <c r="R264" s="5">
        <v>0</v>
      </c>
      <c r="S264" s="5">
        <v>0</v>
      </c>
    </row>
    <row r="265" spans="1:19" hidden="1" x14ac:dyDescent="0.35">
      <c r="A265" s="2" t="s">
        <v>233</v>
      </c>
      <c r="B265" s="1" t="s">
        <v>239</v>
      </c>
      <c r="C265" t="str">
        <f>VLOOKUP(B265,[2]Clothes!$B$5:$D$447,2, FALSE)</f>
        <v>Outside of MKCC</v>
      </c>
      <c r="D265" t="str">
        <f>VLOOKUP(B265,[2]Clothes!$B$5:$D$447,3, FALSE)</f>
        <v>Outside of MKCC - Other</v>
      </c>
      <c r="E265" s="5">
        <v>0</v>
      </c>
      <c r="F265" s="5">
        <v>0</v>
      </c>
      <c r="G265" s="5">
        <v>0</v>
      </c>
      <c r="H265" s="5">
        <v>0</v>
      </c>
      <c r="I265" s="5">
        <v>0</v>
      </c>
      <c r="J265" s="5">
        <v>0</v>
      </c>
      <c r="K265" s="5">
        <v>0</v>
      </c>
      <c r="L265" s="5">
        <v>0</v>
      </c>
      <c r="M265" s="5">
        <v>0</v>
      </c>
      <c r="N265" s="5">
        <v>0</v>
      </c>
      <c r="O265" s="5">
        <v>0</v>
      </c>
      <c r="P265" s="5">
        <v>0</v>
      </c>
      <c r="Q265" s="5">
        <v>0</v>
      </c>
      <c r="R265" s="5">
        <v>0</v>
      </c>
      <c r="S265" s="5">
        <v>0</v>
      </c>
    </row>
    <row r="266" spans="1:19" hidden="1" x14ac:dyDescent="0.35">
      <c r="A266" s="2" t="s">
        <v>233</v>
      </c>
      <c r="B266" s="1" t="s">
        <v>240</v>
      </c>
      <c r="C266" t="str">
        <f>VLOOKUP(B266,[2]Clothes!$B$5:$D$447,2, FALSE)</f>
        <v>Outside of MKCC</v>
      </c>
      <c r="D266" t="str">
        <f>VLOOKUP(B266,[2]Clothes!$B$5:$D$447,3, FALSE)</f>
        <v>Leighton Buzzard</v>
      </c>
      <c r="E266" s="5">
        <v>0</v>
      </c>
      <c r="F266" s="5">
        <v>0</v>
      </c>
      <c r="G266" s="5">
        <v>0</v>
      </c>
      <c r="H266" s="5">
        <v>0</v>
      </c>
      <c r="I266" s="5">
        <v>0</v>
      </c>
      <c r="J266" s="5">
        <v>0</v>
      </c>
      <c r="K266" s="5">
        <v>0</v>
      </c>
      <c r="L266" s="5">
        <v>0</v>
      </c>
      <c r="M266" s="5">
        <v>0</v>
      </c>
      <c r="N266" s="5">
        <v>0</v>
      </c>
      <c r="O266" s="5">
        <v>0</v>
      </c>
      <c r="P266" s="5">
        <v>0</v>
      </c>
      <c r="Q266" s="5">
        <v>0</v>
      </c>
      <c r="R266" s="5">
        <v>0</v>
      </c>
      <c r="S266" s="5">
        <v>0</v>
      </c>
    </row>
    <row r="267" spans="1:19" hidden="1" x14ac:dyDescent="0.35">
      <c r="A267" s="2" t="s">
        <v>233</v>
      </c>
      <c r="B267" s="1" t="s">
        <v>242</v>
      </c>
      <c r="C267" t="str">
        <f>VLOOKUP(B267,[2]Clothes!$B$5:$D$447,2, FALSE)</f>
        <v>Outside of MKCC</v>
      </c>
      <c r="D267" t="str">
        <f>VLOOKUP(B267,[2]Clothes!$B$5:$D$447,3, FALSE)</f>
        <v>Bedford</v>
      </c>
      <c r="E267" s="5">
        <v>0</v>
      </c>
      <c r="F267" s="5">
        <v>0</v>
      </c>
      <c r="G267" s="5">
        <v>0</v>
      </c>
      <c r="H267" s="5">
        <v>0</v>
      </c>
      <c r="I267" s="5">
        <v>0</v>
      </c>
      <c r="J267" s="5">
        <v>0</v>
      </c>
      <c r="K267" s="5">
        <v>0</v>
      </c>
      <c r="L267" s="5">
        <v>0</v>
      </c>
      <c r="M267" s="5">
        <v>0</v>
      </c>
      <c r="N267" s="5">
        <v>0</v>
      </c>
      <c r="O267" s="5">
        <v>0</v>
      </c>
      <c r="P267" s="5">
        <v>0</v>
      </c>
      <c r="Q267" s="5">
        <v>0</v>
      </c>
      <c r="R267" s="5">
        <v>0</v>
      </c>
      <c r="S267" s="5">
        <v>0</v>
      </c>
    </row>
    <row r="268" spans="1:19" hidden="1" x14ac:dyDescent="0.35">
      <c r="A268" s="2" t="s">
        <v>233</v>
      </c>
      <c r="B268" s="1" t="s">
        <v>705</v>
      </c>
      <c r="C268" t="str">
        <f>VLOOKUP(B268,[2]Clothes!$B$5:$D$447,2, FALSE)</f>
        <v>Outside of MKCC</v>
      </c>
      <c r="D268" t="str">
        <f>VLOOKUP(B268,[2]Clothes!$B$5:$D$447,3, FALSE)</f>
        <v>Outside of MKCC - Other</v>
      </c>
      <c r="E268" s="5">
        <v>0</v>
      </c>
      <c r="F268" s="5">
        <v>0</v>
      </c>
      <c r="G268" s="5">
        <v>0</v>
      </c>
      <c r="H268" s="5">
        <v>0</v>
      </c>
      <c r="I268" s="5">
        <v>0</v>
      </c>
      <c r="J268" s="5">
        <v>0</v>
      </c>
      <c r="K268" s="5">
        <v>0</v>
      </c>
      <c r="L268" s="5">
        <v>0</v>
      </c>
      <c r="M268" s="5">
        <v>0</v>
      </c>
      <c r="N268" s="5">
        <v>0</v>
      </c>
      <c r="O268" s="5">
        <v>0</v>
      </c>
      <c r="P268" s="5">
        <v>0</v>
      </c>
      <c r="Q268" s="5">
        <v>0</v>
      </c>
      <c r="R268" s="5">
        <v>0</v>
      </c>
      <c r="S268" s="5">
        <v>0</v>
      </c>
    </row>
    <row r="269" spans="1:19" hidden="1" x14ac:dyDescent="0.35">
      <c r="A269" s="2" t="s">
        <v>233</v>
      </c>
      <c r="B269" s="1" t="s">
        <v>706</v>
      </c>
      <c r="C269" t="str">
        <f>VLOOKUP(B269,[2]Clothes!$B$5:$D$447,2, FALSE)</f>
        <v>Outside of MKCC</v>
      </c>
      <c r="D269" t="str">
        <f>VLOOKUP(B269,[2]Clothes!$B$5:$D$447,3, FALSE)</f>
        <v>Outside of MKCC - Other</v>
      </c>
      <c r="E269" s="5">
        <v>2.3600000000000001E-3</v>
      </c>
      <c r="F269" s="5">
        <v>0</v>
      </c>
      <c r="G269" s="5">
        <v>0</v>
      </c>
      <c r="H269" s="5">
        <v>0</v>
      </c>
      <c r="I269" s="5">
        <v>3.6650000000000002E-2</v>
      </c>
      <c r="J269" s="5">
        <v>0</v>
      </c>
      <c r="K269" s="5">
        <v>0</v>
      </c>
      <c r="L269" s="5">
        <v>0</v>
      </c>
      <c r="M269" s="5">
        <v>0</v>
      </c>
      <c r="N269" s="5">
        <v>0</v>
      </c>
      <c r="O269" s="5">
        <v>0</v>
      </c>
      <c r="P269" s="5">
        <v>0</v>
      </c>
      <c r="Q269" s="5">
        <v>0</v>
      </c>
      <c r="R269" s="5">
        <v>0</v>
      </c>
      <c r="S269" s="5">
        <v>0</v>
      </c>
    </row>
    <row r="270" spans="1:19" hidden="1" x14ac:dyDescent="0.35">
      <c r="A270" s="2" t="s">
        <v>233</v>
      </c>
      <c r="B270" s="1" t="s">
        <v>244</v>
      </c>
      <c r="C270" t="str">
        <f>VLOOKUP(B270,[2]Clothes!$B$5:$D$447,2, FALSE)</f>
        <v>Outside of MKCC</v>
      </c>
      <c r="D270" t="str">
        <f>VLOOKUP(B270,[2]Clothes!$B$5:$D$447,3, FALSE)</f>
        <v>Outside of MKCC - Other</v>
      </c>
      <c r="E270" s="5">
        <v>0</v>
      </c>
      <c r="F270" s="5">
        <v>0</v>
      </c>
      <c r="G270" s="5">
        <v>0</v>
      </c>
      <c r="H270" s="5">
        <v>0</v>
      </c>
      <c r="I270" s="5">
        <v>0</v>
      </c>
      <c r="J270" s="5">
        <v>0</v>
      </c>
      <c r="K270" s="5">
        <v>0</v>
      </c>
      <c r="L270" s="5">
        <v>0</v>
      </c>
      <c r="M270" s="5">
        <v>0</v>
      </c>
      <c r="N270" s="5">
        <v>0</v>
      </c>
      <c r="O270" s="5">
        <v>0</v>
      </c>
      <c r="P270" s="5">
        <v>0</v>
      </c>
      <c r="Q270" s="5">
        <v>0</v>
      </c>
      <c r="R270" s="5">
        <v>0</v>
      </c>
      <c r="S270" s="5">
        <v>0</v>
      </c>
    </row>
    <row r="271" spans="1:19" hidden="1" x14ac:dyDescent="0.35">
      <c r="A271" s="2" t="s">
        <v>233</v>
      </c>
      <c r="B271" s="1" t="s">
        <v>245</v>
      </c>
      <c r="C271" t="str">
        <f>VLOOKUP(B271,[2]Clothes!$B$5:$D$447,2, FALSE)</f>
        <v>Outside of MKCC</v>
      </c>
      <c r="D271" t="str">
        <f>VLOOKUP(B271,[2]Clothes!$B$5:$D$447,3, FALSE)</f>
        <v>Outside of MKCC - Other</v>
      </c>
      <c r="E271" s="5">
        <v>0</v>
      </c>
      <c r="F271" s="5">
        <v>0</v>
      </c>
      <c r="G271" s="5">
        <v>0</v>
      </c>
      <c r="H271" s="5">
        <v>0</v>
      </c>
      <c r="I271" s="5">
        <v>0</v>
      </c>
      <c r="J271" s="5">
        <v>0</v>
      </c>
      <c r="K271" s="5">
        <v>0</v>
      </c>
      <c r="L271" s="5">
        <v>0</v>
      </c>
      <c r="M271" s="5">
        <v>0</v>
      </c>
      <c r="N271" s="5">
        <v>0</v>
      </c>
      <c r="O271" s="5">
        <v>0</v>
      </c>
      <c r="P271" s="5">
        <v>0</v>
      </c>
      <c r="Q271" s="5">
        <v>0</v>
      </c>
      <c r="R271" s="5">
        <v>0</v>
      </c>
      <c r="S271" s="5">
        <v>0</v>
      </c>
    </row>
    <row r="272" spans="1:19" hidden="1" x14ac:dyDescent="0.35">
      <c r="A272" s="2" t="s">
        <v>233</v>
      </c>
      <c r="B272" s="1" t="s">
        <v>246</v>
      </c>
      <c r="C272" t="str">
        <f>VLOOKUP(B272,[2]Clothes!$B$5:$D$447,2, FALSE)</f>
        <v>Outside of MKCC</v>
      </c>
      <c r="D272" t="str">
        <f>VLOOKUP(B272,[2]Clothes!$B$5:$D$447,3, FALSE)</f>
        <v>Northampton</v>
      </c>
      <c r="E272" s="5">
        <v>2.3700000000000001E-3</v>
      </c>
      <c r="F272" s="5">
        <v>0</v>
      </c>
      <c r="G272" s="5">
        <v>0</v>
      </c>
      <c r="H272" s="5">
        <v>0</v>
      </c>
      <c r="I272" s="5">
        <v>0</v>
      </c>
      <c r="J272" s="5">
        <v>0</v>
      </c>
      <c r="K272" s="5">
        <v>0</v>
      </c>
      <c r="L272" s="5">
        <v>5.4870000000000002E-2</v>
      </c>
      <c r="M272" s="5">
        <v>0</v>
      </c>
      <c r="N272" s="5">
        <v>0</v>
      </c>
      <c r="O272" s="5">
        <v>0</v>
      </c>
      <c r="P272" s="5">
        <v>0</v>
      </c>
      <c r="Q272" s="5">
        <v>0</v>
      </c>
      <c r="R272" s="5">
        <v>0</v>
      </c>
      <c r="S272" s="5">
        <v>0</v>
      </c>
    </row>
    <row r="273" spans="1:19" hidden="1" x14ac:dyDescent="0.35">
      <c r="A273" s="2" t="s">
        <v>233</v>
      </c>
      <c r="B273" s="1" t="s">
        <v>707</v>
      </c>
      <c r="C273" t="str">
        <f>VLOOKUP(B273,[2]Clothes!$B$5:$D$447,2, FALSE)</f>
        <v>Outside of MKCC</v>
      </c>
      <c r="D273" t="str">
        <f>VLOOKUP(B273,[2]Clothes!$B$5:$D$447,3, FALSE)</f>
        <v>Outside of MKCC - Other</v>
      </c>
      <c r="E273" s="5">
        <v>0</v>
      </c>
      <c r="F273" s="5">
        <v>0</v>
      </c>
      <c r="G273" s="5">
        <v>0</v>
      </c>
      <c r="H273" s="5">
        <v>0</v>
      </c>
      <c r="I273" s="5">
        <v>0</v>
      </c>
      <c r="J273" s="5">
        <v>0</v>
      </c>
      <c r="K273" s="5">
        <v>0</v>
      </c>
      <c r="L273" s="5">
        <v>0</v>
      </c>
      <c r="M273" s="5">
        <v>0</v>
      </c>
      <c r="N273" s="5">
        <v>0</v>
      </c>
      <c r="O273" s="5">
        <v>0</v>
      </c>
      <c r="P273" s="5">
        <v>0</v>
      </c>
      <c r="Q273" s="5">
        <v>0</v>
      </c>
      <c r="R273" s="5">
        <v>0</v>
      </c>
      <c r="S273" s="5">
        <v>0</v>
      </c>
    </row>
    <row r="274" spans="1:19" hidden="1" x14ac:dyDescent="0.35">
      <c r="A274" s="2" t="s">
        <v>233</v>
      </c>
      <c r="B274" s="1" t="s">
        <v>247</v>
      </c>
      <c r="C274" t="str">
        <f>VLOOKUP(B274,[2]Clothes!$B$5:$D$447,2, FALSE)</f>
        <v>Outside of MKCC</v>
      </c>
      <c r="D274" t="str">
        <f>VLOOKUP(B274,[2]Clothes!$B$5:$D$447,3, FALSE)</f>
        <v>Outside of MKCC - Other</v>
      </c>
      <c r="E274" s="5">
        <v>0</v>
      </c>
      <c r="F274" s="5">
        <v>0</v>
      </c>
      <c r="G274" s="5">
        <v>0</v>
      </c>
      <c r="H274" s="5">
        <v>0</v>
      </c>
      <c r="I274" s="5">
        <v>0</v>
      </c>
      <c r="J274" s="5">
        <v>0</v>
      </c>
      <c r="K274" s="5">
        <v>0</v>
      </c>
      <c r="L274" s="5">
        <v>0</v>
      </c>
      <c r="M274" s="5">
        <v>0</v>
      </c>
      <c r="N274" s="5">
        <v>0</v>
      </c>
      <c r="O274" s="5">
        <v>0</v>
      </c>
      <c r="P274" s="5">
        <v>0</v>
      </c>
      <c r="Q274" s="5">
        <v>0</v>
      </c>
      <c r="R274" s="5">
        <v>0</v>
      </c>
      <c r="S274" s="5">
        <v>0</v>
      </c>
    </row>
    <row r="275" spans="1:19" hidden="1" x14ac:dyDescent="0.35">
      <c r="A275" s="2" t="s">
        <v>233</v>
      </c>
      <c r="B275" s="1" t="s">
        <v>248</v>
      </c>
      <c r="C275" t="str">
        <f>VLOOKUP(B275,[2]Clothes!$B$5:$D$447,2, FALSE)</f>
        <v>Outside of MKCC</v>
      </c>
      <c r="D275" t="str">
        <f>VLOOKUP(B275,[2]Clothes!$B$5:$D$447,3, FALSE)</f>
        <v>Outside of MKCC - Other</v>
      </c>
      <c r="E275" s="5">
        <v>0</v>
      </c>
      <c r="F275" s="5">
        <v>0</v>
      </c>
      <c r="G275" s="5">
        <v>0</v>
      </c>
      <c r="H275" s="5">
        <v>0</v>
      </c>
      <c r="I275" s="5">
        <v>0</v>
      </c>
      <c r="J275" s="5">
        <v>0</v>
      </c>
      <c r="K275" s="5">
        <v>0</v>
      </c>
      <c r="L275" s="5">
        <v>0</v>
      </c>
      <c r="M275" s="5">
        <v>0</v>
      </c>
      <c r="N275" s="5">
        <v>0</v>
      </c>
      <c r="O275" s="5">
        <v>0</v>
      </c>
      <c r="P275" s="5">
        <v>0</v>
      </c>
      <c r="Q275" s="5">
        <v>0</v>
      </c>
      <c r="R275" s="5">
        <v>0</v>
      </c>
      <c r="S275" s="5">
        <v>0</v>
      </c>
    </row>
    <row r="276" spans="1:19" hidden="1" x14ac:dyDescent="0.35">
      <c r="A276" s="2" t="s">
        <v>233</v>
      </c>
      <c r="B276" s="1" t="s">
        <v>708</v>
      </c>
      <c r="C276" t="str">
        <f>VLOOKUP(B276,[2]Clothes!$B$5:$D$447,2, FALSE)</f>
        <v>Outside of MKCC</v>
      </c>
      <c r="D276" t="str">
        <f>VLOOKUP(B276,[2]Clothes!$B$5:$D$447,3, FALSE)</f>
        <v>Bedford</v>
      </c>
      <c r="E276" s="5">
        <v>0</v>
      </c>
      <c r="F276" s="5">
        <v>0</v>
      </c>
      <c r="G276" s="5">
        <v>0</v>
      </c>
      <c r="H276" s="5">
        <v>0</v>
      </c>
      <c r="I276" s="5">
        <v>0</v>
      </c>
      <c r="J276" s="5">
        <v>0</v>
      </c>
      <c r="K276" s="5">
        <v>0</v>
      </c>
      <c r="L276" s="5">
        <v>0</v>
      </c>
      <c r="M276" s="5">
        <v>0</v>
      </c>
      <c r="N276" s="5">
        <v>0</v>
      </c>
      <c r="O276" s="5">
        <v>0</v>
      </c>
      <c r="P276" s="5">
        <v>0</v>
      </c>
      <c r="Q276" s="5">
        <v>0</v>
      </c>
      <c r="R276" s="5">
        <v>0</v>
      </c>
      <c r="S276" s="5">
        <v>0</v>
      </c>
    </row>
    <row r="277" spans="1:19" hidden="1" x14ac:dyDescent="0.35">
      <c r="A277" s="2" t="s">
        <v>233</v>
      </c>
      <c r="B277" s="1" t="s">
        <v>709</v>
      </c>
      <c r="C277" t="str">
        <f>VLOOKUP(B277,[2]Clothes!$B$5:$D$447,2, FALSE)</f>
        <v>Outside of MKCC</v>
      </c>
      <c r="D277" t="str">
        <f>VLOOKUP(B277,[2]Clothes!$B$5:$D$447,3, FALSE)</f>
        <v>Outside of MKCC - Other</v>
      </c>
      <c r="E277" s="5">
        <v>0</v>
      </c>
      <c r="F277" s="5">
        <v>0</v>
      </c>
      <c r="G277" s="5">
        <v>0</v>
      </c>
      <c r="H277" s="5">
        <v>0</v>
      </c>
      <c r="I277" s="5">
        <v>0</v>
      </c>
      <c r="J277" s="5">
        <v>0</v>
      </c>
      <c r="K277" s="5">
        <v>0</v>
      </c>
      <c r="L277" s="5">
        <v>0</v>
      </c>
      <c r="M277" s="5">
        <v>0</v>
      </c>
      <c r="N277" s="5">
        <v>0</v>
      </c>
      <c r="O277" s="5">
        <v>0</v>
      </c>
      <c r="P277" s="5">
        <v>0</v>
      </c>
      <c r="Q277" s="5">
        <v>0</v>
      </c>
      <c r="R277" s="5">
        <v>0</v>
      </c>
      <c r="S277" s="5">
        <v>0</v>
      </c>
    </row>
    <row r="278" spans="1:19" hidden="1" x14ac:dyDescent="0.35">
      <c r="A278" s="2" t="s">
        <v>233</v>
      </c>
      <c r="B278" s="1" t="s">
        <v>710</v>
      </c>
      <c r="C278" t="str">
        <f>VLOOKUP(B278,[2]Clothes!$B$5:$D$447,2, FALSE)</f>
        <v>Outside of MKCC</v>
      </c>
      <c r="D278" t="str">
        <f>VLOOKUP(B278,[2]Clothes!$B$5:$D$447,3, FALSE)</f>
        <v>Bedford</v>
      </c>
      <c r="E278" s="5">
        <v>0</v>
      </c>
      <c r="F278" s="5">
        <v>0</v>
      </c>
      <c r="G278" s="5">
        <v>0</v>
      </c>
      <c r="H278" s="5">
        <v>0</v>
      </c>
      <c r="I278" s="5">
        <v>0</v>
      </c>
      <c r="J278" s="5">
        <v>0</v>
      </c>
      <c r="K278" s="5">
        <v>0</v>
      </c>
      <c r="L278" s="5">
        <v>0</v>
      </c>
      <c r="M278" s="5">
        <v>0</v>
      </c>
      <c r="N278" s="5">
        <v>0</v>
      </c>
      <c r="O278" s="5">
        <v>0</v>
      </c>
      <c r="P278" s="5">
        <v>0</v>
      </c>
      <c r="Q278" s="5">
        <v>0</v>
      </c>
      <c r="R278" s="5">
        <v>0</v>
      </c>
      <c r="S278" s="5">
        <v>0</v>
      </c>
    </row>
    <row r="279" spans="1:19" hidden="1" x14ac:dyDescent="0.35">
      <c r="A279" s="2" t="s">
        <v>233</v>
      </c>
      <c r="B279" s="1" t="s">
        <v>711</v>
      </c>
      <c r="C279" t="str">
        <f>VLOOKUP(B279,[2]Clothes!$B$5:$D$447,2, FALSE)</f>
        <v>Outside of MKCC</v>
      </c>
      <c r="D279" t="str">
        <f>VLOOKUP(B279,[2]Clothes!$B$5:$D$447,3, FALSE)</f>
        <v>Outside of MKCC - Other</v>
      </c>
      <c r="E279" s="5">
        <v>0</v>
      </c>
      <c r="F279" s="5">
        <v>0</v>
      </c>
      <c r="G279" s="5">
        <v>0</v>
      </c>
      <c r="H279" s="5">
        <v>0</v>
      </c>
      <c r="I279" s="5">
        <v>0</v>
      </c>
      <c r="J279" s="5">
        <v>0</v>
      </c>
      <c r="K279" s="5">
        <v>0</v>
      </c>
      <c r="L279" s="5">
        <v>0</v>
      </c>
      <c r="M279" s="5">
        <v>0</v>
      </c>
      <c r="N279" s="5">
        <v>0</v>
      </c>
      <c r="O279" s="5">
        <v>0</v>
      </c>
      <c r="P279" s="5">
        <v>0</v>
      </c>
      <c r="Q279" s="5">
        <v>0</v>
      </c>
      <c r="R279" s="5">
        <v>0</v>
      </c>
      <c r="S279" s="5">
        <v>0</v>
      </c>
    </row>
    <row r="280" spans="1:19" hidden="1" x14ac:dyDescent="0.35">
      <c r="A280" s="2" t="s">
        <v>233</v>
      </c>
      <c r="B280" s="1" t="s">
        <v>712</v>
      </c>
      <c r="C280" t="str">
        <f>VLOOKUP(B280,[2]Clothes!$B$5:$D$447,2, FALSE)</f>
        <v>Outside of MKCC</v>
      </c>
      <c r="D280" t="str">
        <f>VLOOKUP(B280,[2]Clothes!$B$5:$D$447,3, FALSE)</f>
        <v>Banbury</v>
      </c>
      <c r="E280" s="5">
        <v>0</v>
      </c>
      <c r="F280" s="5">
        <v>0</v>
      </c>
      <c r="G280" s="5">
        <v>0</v>
      </c>
      <c r="H280" s="5">
        <v>0</v>
      </c>
      <c r="I280" s="5">
        <v>0</v>
      </c>
      <c r="J280" s="5">
        <v>0</v>
      </c>
      <c r="K280" s="5">
        <v>0</v>
      </c>
      <c r="L280" s="5">
        <v>0</v>
      </c>
      <c r="M280" s="5">
        <v>0</v>
      </c>
      <c r="N280" s="5">
        <v>0</v>
      </c>
      <c r="O280" s="5">
        <v>0</v>
      </c>
      <c r="P280" s="5">
        <v>0</v>
      </c>
      <c r="Q280" s="5">
        <v>0</v>
      </c>
      <c r="R280" s="5">
        <v>0</v>
      </c>
      <c r="S280" s="5">
        <v>0</v>
      </c>
    </row>
    <row r="281" spans="1:19" hidden="1" x14ac:dyDescent="0.35">
      <c r="A281" s="2" t="s">
        <v>233</v>
      </c>
      <c r="B281" s="1" t="s">
        <v>713</v>
      </c>
      <c r="C281" t="str">
        <f>VLOOKUP(B281,[2]Clothes!$B$5:$D$447,2, FALSE)</f>
        <v>Outside of MKCC</v>
      </c>
      <c r="D281" t="str">
        <f>VLOOKUP(B281,[2]Clothes!$B$5:$D$447,3, FALSE)</f>
        <v>Northampton</v>
      </c>
      <c r="E281" s="5">
        <v>0</v>
      </c>
      <c r="F281" s="5">
        <v>0</v>
      </c>
      <c r="G281" s="5">
        <v>0</v>
      </c>
      <c r="H281" s="5">
        <v>0</v>
      </c>
      <c r="I281" s="5">
        <v>0</v>
      </c>
      <c r="J281" s="5">
        <v>0</v>
      </c>
      <c r="K281" s="5">
        <v>0</v>
      </c>
      <c r="L281" s="5">
        <v>0</v>
      </c>
      <c r="M281" s="5">
        <v>0</v>
      </c>
      <c r="N281" s="5">
        <v>0</v>
      </c>
      <c r="O281" s="5">
        <v>0</v>
      </c>
      <c r="P281" s="5">
        <v>0</v>
      </c>
      <c r="Q281" s="5">
        <v>0</v>
      </c>
      <c r="R281" s="5">
        <v>0</v>
      </c>
      <c r="S281" s="5">
        <v>0</v>
      </c>
    </row>
    <row r="282" spans="1:19" hidden="1" x14ac:dyDescent="0.35">
      <c r="A282" s="2" t="s">
        <v>233</v>
      </c>
      <c r="B282" s="1" t="s">
        <v>714</v>
      </c>
      <c r="C282" t="str">
        <f>VLOOKUP(B282,[2]Clothes!$B$5:$D$447,2, FALSE)</f>
        <v>Outside of MKCC</v>
      </c>
      <c r="D282" t="str">
        <f>VLOOKUP(B282,[2]Clothes!$B$5:$D$447,3, FALSE)</f>
        <v>Outside of MKCC - Other</v>
      </c>
      <c r="E282" s="5">
        <v>0</v>
      </c>
      <c r="F282" s="5">
        <v>0</v>
      </c>
      <c r="G282" s="5">
        <v>0</v>
      </c>
      <c r="H282" s="5">
        <v>0</v>
      </c>
      <c r="I282" s="5">
        <v>0</v>
      </c>
      <c r="J282" s="5">
        <v>0</v>
      </c>
      <c r="K282" s="5">
        <v>0</v>
      </c>
      <c r="L282" s="5">
        <v>0</v>
      </c>
      <c r="M282" s="5">
        <v>0</v>
      </c>
      <c r="N282" s="5">
        <v>0</v>
      </c>
      <c r="O282" s="5">
        <v>0</v>
      </c>
      <c r="P282" s="5">
        <v>0</v>
      </c>
      <c r="Q282" s="5">
        <v>0</v>
      </c>
      <c r="R282" s="5">
        <v>0</v>
      </c>
      <c r="S282" s="5">
        <v>0</v>
      </c>
    </row>
    <row r="283" spans="1:19" hidden="1" x14ac:dyDescent="0.35">
      <c r="A283" s="2" t="s">
        <v>233</v>
      </c>
      <c r="B283" s="1" t="s">
        <v>715</v>
      </c>
      <c r="C283" t="str">
        <f>VLOOKUP(B283,[2]Clothes!$B$5:$D$447,2, FALSE)</f>
        <v>Outside of MKCC</v>
      </c>
      <c r="D283" t="str">
        <f>VLOOKUP(B283,[2]Clothes!$B$5:$D$447,3, FALSE)</f>
        <v>Outside of MKCC - Other</v>
      </c>
      <c r="E283" s="5">
        <v>0</v>
      </c>
      <c r="F283" s="5">
        <v>0</v>
      </c>
      <c r="G283" s="5">
        <v>0</v>
      </c>
      <c r="H283" s="5">
        <v>0</v>
      </c>
      <c r="I283" s="5">
        <v>0</v>
      </c>
      <c r="J283" s="5">
        <v>0</v>
      </c>
      <c r="K283" s="5">
        <v>0</v>
      </c>
      <c r="L283" s="5">
        <v>0</v>
      </c>
      <c r="M283" s="5">
        <v>0</v>
      </c>
      <c r="N283" s="5">
        <v>0</v>
      </c>
      <c r="O283" s="5">
        <v>0</v>
      </c>
      <c r="P283" s="5">
        <v>0</v>
      </c>
      <c r="Q283" s="5">
        <v>0</v>
      </c>
      <c r="R283" s="5">
        <v>0</v>
      </c>
      <c r="S283" s="5">
        <v>0</v>
      </c>
    </row>
    <row r="284" spans="1:19" hidden="1" x14ac:dyDescent="0.35">
      <c r="A284" s="2" t="s">
        <v>233</v>
      </c>
      <c r="B284" s="1" t="s">
        <v>716</v>
      </c>
      <c r="C284" t="str">
        <f>VLOOKUP(B284,[2]Clothes!$B$5:$D$447,2, FALSE)</f>
        <v>Outside of MKCC</v>
      </c>
      <c r="D284" t="str">
        <f>VLOOKUP(B284,[2]Clothes!$B$5:$D$447,3, FALSE)</f>
        <v>Banbury</v>
      </c>
      <c r="E284" s="5">
        <v>0</v>
      </c>
      <c r="F284" s="5">
        <v>0</v>
      </c>
      <c r="G284" s="5">
        <v>0</v>
      </c>
      <c r="H284" s="5">
        <v>0</v>
      </c>
      <c r="I284" s="5">
        <v>0</v>
      </c>
      <c r="J284" s="5">
        <v>0</v>
      </c>
      <c r="K284" s="5">
        <v>0</v>
      </c>
      <c r="L284" s="5">
        <v>0</v>
      </c>
      <c r="M284" s="5">
        <v>0</v>
      </c>
      <c r="N284" s="5">
        <v>0</v>
      </c>
      <c r="O284" s="5">
        <v>0</v>
      </c>
      <c r="P284" s="5">
        <v>0</v>
      </c>
      <c r="Q284" s="5">
        <v>0</v>
      </c>
      <c r="R284" s="5">
        <v>0</v>
      </c>
      <c r="S284" s="5">
        <v>0</v>
      </c>
    </row>
    <row r="285" spans="1:19" hidden="1" x14ac:dyDescent="0.35">
      <c r="A285" s="2" t="s">
        <v>233</v>
      </c>
      <c r="B285" s="1" t="s">
        <v>717</v>
      </c>
      <c r="C285" t="str">
        <f>VLOOKUP(B285,[2]Clothes!$B$5:$D$447,2, FALSE)</f>
        <v>Outside of MKCC</v>
      </c>
      <c r="D285" t="str">
        <f>VLOOKUP(B285,[2]Clothes!$B$5:$D$447,3, FALSE)</f>
        <v>Banbury</v>
      </c>
      <c r="E285" s="5">
        <v>0</v>
      </c>
      <c r="F285" s="5">
        <v>0</v>
      </c>
      <c r="G285" s="5">
        <v>0</v>
      </c>
      <c r="H285" s="5">
        <v>0</v>
      </c>
      <c r="I285" s="5">
        <v>0</v>
      </c>
      <c r="J285" s="5">
        <v>0</v>
      </c>
      <c r="K285" s="5">
        <v>0</v>
      </c>
      <c r="L285" s="5">
        <v>0</v>
      </c>
      <c r="M285" s="5">
        <v>0</v>
      </c>
      <c r="N285" s="5">
        <v>0</v>
      </c>
      <c r="O285" s="5">
        <v>0</v>
      </c>
      <c r="P285" s="5">
        <v>0</v>
      </c>
      <c r="Q285" s="5">
        <v>0</v>
      </c>
      <c r="R285" s="5">
        <v>0</v>
      </c>
      <c r="S285" s="5">
        <v>0</v>
      </c>
    </row>
    <row r="286" spans="1:19" hidden="1" x14ac:dyDescent="0.35">
      <c r="A286" s="2" t="s">
        <v>233</v>
      </c>
      <c r="B286" s="1" t="s">
        <v>718</v>
      </c>
      <c r="C286" t="str">
        <f>VLOOKUP(B286,[2]Clothes!$B$5:$D$447,2, FALSE)</f>
        <v>Outside of MKCC</v>
      </c>
      <c r="D286" t="str">
        <f>VLOOKUP(B286,[2]Clothes!$B$5:$D$447,3, FALSE)</f>
        <v>Banbury</v>
      </c>
      <c r="E286" s="5">
        <v>1.32E-2</v>
      </c>
      <c r="F286" s="5">
        <v>0</v>
      </c>
      <c r="G286" s="5">
        <v>0</v>
      </c>
      <c r="H286" s="5">
        <v>0</v>
      </c>
      <c r="I286" s="5">
        <v>0</v>
      </c>
      <c r="J286" s="5">
        <v>0</v>
      </c>
      <c r="K286" s="5">
        <v>0</v>
      </c>
      <c r="L286" s="5">
        <v>0</v>
      </c>
      <c r="M286" s="5">
        <v>7.5469999999999995E-2</v>
      </c>
      <c r="N286" s="5">
        <v>0</v>
      </c>
      <c r="O286" s="5">
        <v>0</v>
      </c>
      <c r="P286" s="5">
        <v>0</v>
      </c>
      <c r="Q286" s="5">
        <v>0</v>
      </c>
      <c r="R286" s="5">
        <v>0</v>
      </c>
      <c r="S286" s="5">
        <v>5.2049999999999999E-2</v>
      </c>
    </row>
    <row r="287" spans="1:19" hidden="1" x14ac:dyDescent="0.35">
      <c r="A287" s="2" t="s">
        <v>233</v>
      </c>
      <c r="B287" s="1" t="s">
        <v>719</v>
      </c>
      <c r="C287" t="str">
        <f>VLOOKUP(B287,[2]Clothes!$B$5:$D$447,2, FALSE)</f>
        <v>Outside of MKCC</v>
      </c>
      <c r="D287" t="str">
        <f>VLOOKUP(B287,[2]Clothes!$B$5:$D$447,3, FALSE)</f>
        <v>Outside of MKCC - Other</v>
      </c>
      <c r="E287" s="5">
        <v>0</v>
      </c>
      <c r="F287" s="5">
        <v>0</v>
      </c>
      <c r="G287" s="5">
        <v>0</v>
      </c>
      <c r="H287" s="5">
        <v>0</v>
      </c>
      <c r="I287" s="5">
        <v>0</v>
      </c>
      <c r="J287" s="5">
        <v>0</v>
      </c>
      <c r="K287" s="5">
        <v>0</v>
      </c>
      <c r="L287" s="5">
        <v>0</v>
      </c>
      <c r="M287" s="5">
        <v>0</v>
      </c>
      <c r="N287" s="5">
        <v>0</v>
      </c>
      <c r="O287" s="5">
        <v>0</v>
      </c>
      <c r="P287" s="5">
        <v>0</v>
      </c>
      <c r="Q287" s="5">
        <v>0</v>
      </c>
      <c r="R287" s="5">
        <v>0</v>
      </c>
      <c r="S287" s="5">
        <v>0</v>
      </c>
    </row>
    <row r="288" spans="1:19" hidden="1" x14ac:dyDescent="0.35">
      <c r="A288" s="2" t="s">
        <v>233</v>
      </c>
      <c r="B288" s="1" t="s">
        <v>720</v>
      </c>
      <c r="C288" t="str">
        <f>VLOOKUP(B288,[2]Clothes!$B$5:$D$447,2, FALSE)</f>
        <v>Outside of MKCC</v>
      </c>
      <c r="D288" t="str">
        <f>VLOOKUP(B288,[2]Clothes!$B$5:$D$447,3, FALSE)</f>
        <v>Bedford</v>
      </c>
      <c r="E288" s="5">
        <v>2.7E-2</v>
      </c>
      <c r="F288" s="5">
        <v>0</v>
      </c>
      <c r="G288" s="5">
        <v>0</v>
      </c>
      <c r="H288" s="5">
        <v>0</v>
      </c>
      <c r="I288" s="5">
        <v>0</v>
      </c>
      <c r="J288" s="5">
        <v>0</v>
      </c>
      <c r="K288" s="5">
        <v>0</v>
      </c>
      <c r="L288" s="5">
        <v>0</v>
      </c>
      <c r="M288" s="5">
        <v>0</v>
      </c>
      <c r="N288" s="5">
        <v>0</v>
      </c>
      <c r="O288" s="5">
        <v>2.5239999999999999E-2</v>
      </c>
      <c r="P288" s="5">
        <v>0.33449000000000001</v>
      </c>
      <c r="Q288" s="5">
        <v>0</v>
      </c>
      <c r="R288" s="5">
        <v>0</v>
      </c>
      <c r="S288" s="5">
        <v>0</v>
      </c>
    </row>
    <row r="289" spans="1:19" hidden="1" x14ac:dyDescent="0.35">
      <c r="A289" s="2" t="s">
        <v>233</v>
      </c>
      <c r="B289" s="1" t="s">
        <v>721</v>
      </c>
      <c r="C289" t="str">
        <f>VLOOKUP(B289,[2]Clothes!$B$5:$D$447,2, FALSE)</f>
        <v>Outside of MKCC</v>
      </c>
      <c r="D289" t="str">
        <f>VLOOKUP(B289,[2]Clothes!$B$5:$D$447,3, FALSE)</f>
        <v>Outside of MKCC - Other</v>
      </c>
      <c r="E289" s="5">
        <v>0</v>
      </c>
      <c r="F289" s="5">
        <v>0</v>
      </c>
      <c r="G289" s="5">
        <v>0</v>
      </c>
      <c r="H289" s="5">
        <v>0</v>
      </c>
      <c r="I289" s="5">
        <v>0</v>
      </c>
      <c r="J289" s="5">
        <v>0</v>
      </c>
      <c r="K289" s="5">
        <v>0</v>
      </c>
      <c r="L289" s="5">
        <v>0</v>
      </c>
      <c r="M289" s="5">
        <v>0</v>
      </c>
      <c r="N289" s="5">
        <v>0</v>
      </c>
      <c r="O289" s="5">
        <v>0</v>
      </c>
      <c r="P289" s="5">
        <v>0</v>
      </c>
      <c r="Q289" s="5">
        <v>0</v>
      </c>
      <c r="R289" s="5">
        <v>0</v>
      </c>
      <c r="S289" s="5">
        <v>0</v>
      </c>
    </row>
    <row r="290" spans="1:19" hidden="1" x14ac:dyDescent="0.35">
      <c r="A290" s="2" t="s">
        <v>233</v>
      </c>
      <c r="B290" s="1" t="s">
        <v>722</v>
      </c>
      <c r="C290" t="str">
        <f>VLOOKUP(B290,[2]Clothes!$B$5:$D$447,2, FALSE)</f>
        <v>Outside of MKCC</v>
      </c>
      <c r="D290" t="str">
        <f>VLOOKUP(B290,[2]Clothes!$B$5:$D$447,3, FALSE)</f>
        <v>Banbury</v>
      </c>
      <c r="E290" s="5">
        <v>0</v>
      </c>
      <c r="F290" s="5">
        <v>0</v>
      </c>
      <c r="G290" s="5">
        <v>0</v>
      </c>
      <c r="H290" s="5">
        <v>0</v>
      </c>
      <c r="I290" s="5">
        <v>0</v>
      </c>
      <c r="J290" s="5">
        <v>0</v>
      </c>
      <c r="K290" s="5">
        <v>0</v>
      </c>
      <c r="L290" s="5">
        <v>0</v>
      </c>
      <c r="M290" s="5">
        <v>0</v>
      </c>
      <c r="N290" s="5">
        <v>0</v>
      </c>
      <c r="O290" s="5">
        <v>0</v>
      </c>
      <c r="P290" s="5">
        <v>0</v>
      </c>
      <c r="Q290" s="5">
        <v>0</v>
      </c>
      <c r="R290" s="5">
        <v>0</v>
      </c>
      <c r="S290" s="5">
        <v>0</v>
      </c>
    </row>
    <row r="291" spans="1:19" hidden="1" x14ac:dyDescent="0.35">
      <c r="A291" s="2" t="s">
        <v>233</v>
      </c>
      <c r="B291" s="1" t="s">
        <v>723</v>
      </c>
      <c r="C291" t="str">
        <f>VLOOKUP(B291,[2]Clothes!$B$5:$D$447,2, FALSE)</f>
        <v>Outside of MKCC</v>
      </c>
      <c r="D291" t="str">
        <f>VLOOKUP(B291,[2]Clothes!$B$5:$D$447,3, FALSE)</f>
        <v>Outside of MKCC - Other</v>
      </c>
      <c r="E291" s="5">
        <v>4.7999999999999996E-3</v>
      </c>
      <c r="F291" s="5">
        <v>0</v>
      </c>
      <c r="G291" s="5">
        <v>0</v>
      </c>
      <c r="H291" s="5">
        <v>0</v>
      </c>
      <c r="I291" s="5">
        <v>0</v>
      </c>
      <c r="J291" s="5">
        <v>0</v>
      </c>
      <c r="K291" s="5">
        <v>0</v>
      </c>
      <c r="L291" s="5">
        <v>0</v>
      </c>
      <c r="M291" s="5">
        <v>0</v>
      </c>
      <c r="N291" s="5">
        <v>0</v>
      </c>
      <c r="O291" s="5">
        <v>0</v>
      </c>
      <c r="P291" s="5">
        <v>0</v>
      </c>
      <c r="Q291" s="5">
        <v>0</v>
      </c>
      <c r="R291" s="5">
        <v>3.039E-2</v>
      </c>
      <c r="S291" s="5">
        <v>0</v>
      </c>
    </row>
    <row r="292" spans="1:19" hidden="1" x14ac:dyDescent="0.35">
      <c r="A292" s="2" t="s">
        <v>233</v>
      </c>
      <c r="B292" s="1" t="s">
        <v>724</v>
      </c>
      <c r="C292" t="str">
        <f>VLOOKUP(B292,[2]Clothes!$B$5:$D$447,2, FALSE)</f>
        <v>Outside of MKCC</v>
      </c>
      <c r="D292" t="str">
        <f>VLOOKUP(B292,[2]Clothes!$B$5:$D$447,3, FALSE)</f>
        <v>Outside of MKCC - Other</v>
      </c>
      <c r="E292" s="5">
        <v>0</v>
      </c>
      <c r="F292" s="5">
        <v>0</v>
      </c>
      <c r="G292" s="5">
        <v>0</v>
      </c>
      <c r="H292" s="5">
        <v>0</v>
      </c>
      <c r="I292" s="5">
        <v>0</v>
      </c>
      <c r="J292" s="5">
        <v>0</v>
      </c>
      <c r="K292" s="5">
        <v>0</v>
      </c>
      <c r="L292" s="5">
        <v>0</v>
      </c>
      <c r="M292" s="5">
        <v>0</v>
      </c>
      <c r="N292" s="5">
        <v>0</v>
      </c>
      <c r="O292" s="5">
        <v>0</v>
      </c>
      <c r="P292" s="5">
        <v>0</v>
      </c>
      <c r="Q292" s="5">
        <v>0</v>
      </c>
      <c r="R292" s="5">
        <v>0</v>
      </c>
      <c r="S292" s="5">
        <v>0</v>
      </c>
    </row>
    <row r="293" spans="1:19" hidden="1" x14ac:dyDescent="0.35">
      <c r="A293" s="2" t="s">
        <v>233</v>
      </c>
      <c r="B293" s="1" t="s">
        <v>725</v>
      </c>
      <c r="C293" t="str">
        <f>VLOOKUP(B293,[2]Clothes!$B$5:$D$447,2, FALSE)</f>
        <v>Outside of MKCC</v>
      </c>
      <c r="D293" t="str">
        <f>VLOOKUP(B293,[2]Clothes!$B$5:$D$447,3, FALSE)</f>
        <v>Outside of MKCC - Other</v>
      </c>
      <c r="E293" s="5">
        <v>0</v>
      </c>
      <c r="F293" s="5">
        <v>0</v>
      </c>
      <c r="G293" s="5">
        <v>0</v>
      </c>
      <c r="H293" s="5">
        <v>0</v>
      </c>
      <c r="I293" s="5">
        <v>0</v>
      </c>
      <c r="J293" s="5">
        <v>0</v>
      </c>
      <c r="K293" s="5">
        <v>0</v>
      </c>
      <c r="L293" s="5">
        <v>0</v>
      </c>
      <c r="M293" s="5">
        <v>0</v>
      </c>
      <c r="N293" s="5">
        <v>0</v>
      </c>
      <c r="O293" s="5">
        <v>0</v>
      </c>
      <c r="P293" s="5">
        <v>0</v>
      </c>
      <c r="Q293" s="5">
        <v>0</v>
      </c>
      <c r="R293" s="5">
        <v>0</v>
      </c>
      <c r="S293" s="5">
        <v>0</v>
      </c>
    </row>
    <row r="294" spans="1:19" hidden="1" x14ac:dyDescent="0.35">
      <c r="A294" s="2" t="s">
        <v>233</v>
      </c>
      <c r="B294" s="1" t="s">
        <v>726</v>
      </c>
      <c r="C294" t="str">
        <f>VLOOKUP(B294,[2]Clothes!$B$5:$D$447,2, FALSE)</f>
        <v>Outside of MKCC</v>
      </c>
      <c r="D294" t="str">
        <f>VLOOKUP(B294,[2]Clothes!$B$5:$D$447,3, FALSE)</f>
        <v>Outside of MKCC - Other</v>
      </c>
      <c r="E294" s="5">
        <v>0</v>
      </c>
      <c r="F294" s="5">
        <v>0</v>
      </c>
      <c r="G294" s="5">
        <v>0</v>
      </c>
      <c r="H294" s="5">
        <v>0</v>
      </c>
      <c r="I294" s="5">
        <v>0</v>
      </c>
      <c r="J294" s="5">
        <v>0</v>
      </c>
      <c r="K294" s="5">
        <v>0</v>
      </c>
      <c r="L294" s="5">
        <v>0</v>
      </c>
      <c r="M294" s="5">
        <v>0</v>
      </c>
      <c r="N294" s="5">
        <v>0</v>
      </c>
      <c r="O294" s="5">
        <v>0</v>
      </c>
      <c r="P294" s="5">
        <v>0</v>
      </c>
      <c r="Q294" s="5">
        <v>0</v>
      </c>
      <c r="R294" s="5">
        <v>0</v>
      </c>
      <c r="S294" s="5">
        <v>0</v>
      </c>
    </row>
    <row r="295" spans="1:19" hidden="1" x14ac:dyDescent="0.35">
      <c r="A295" s="2" t="s">
        <v>233</v>
      </c>
      <c r="B295" s="1" t="s">
        <v>727</v>
      </c>
      <c r="C295" t="str">
        <f>VLOOKUP(B295,[2]Clothes!$B$5:$D$447,2, FALSE)</f>
        <v>Outside of MKCC</v>
      </c>
      <c r="D295" t="str">
        <f>VLOOKUP(B295,[2]Clothes!$B$5:$D$447,3, FALSE)</f>
        <v>Outside of MKCC - Other</v>
      </c>
      <c r="E295" s="5">
        <v>0</v>
      </c>
      <c r="F295" s="5">
        <v>0</v>
      </c>
      <c r="G295" s="5">
        <v>0</v>
      </c>
      <c r="H295" s="5">
        <v>0</v>
      </c>
      <c r="I295" s="5">
        <v>0</v>
      </c>
      <c r="J295" s="5">
        <v>0</v>
      </c>
      <c r="K295" s="5">
        <v>0</v>
      </c>
      <c r="L295" s="5">
        <v>0</v>
      </c>
      <c r="M295" s="5">
        <v>0</v>
      </c>
      <c r="N295" s="5">
        <v>0</v>
      </c>
      <c r="O295" s="5">
        <v>0</v>
      </c>
      <c r="P295" s="5">
        <v>0</v>
      </c>
      <c r="Q295" s="5">
        <v>0</v>
      </c>
      <c r="R295" s="5">
        <v>0</v>
      </c>
      <c r="S295" s="5">
        <v>0</v>
      </c>
    </row>
    <row r="296" spans="1:19" hidden="1" x14ac:dyDescent="0.35">
      <c r="A296" s="2" t="s">
        <v>233</v>
      </c>
      <c r="B296" s="1" t="s">
        <v>728</v>
      </c>
      <c r="C296" t="str">
        <f>VLOOKUP(B296,[2]Clothes!$B$5:$D$447,2, FALSE)</f>
        <v>Outside of MKCC</v>
      </c>
      <c r="D296" t="str">
        <f>VLOOKUP(B296,[2]Clothes!$B$5:$D$447,3, FALSE)</f>
        <v>Outside of MKCC - Other</v>
      </c>
      <c r="E296" s="5">
        <v>0</v>
      </c>
      <c r="F296" s="5">
        <v>0</v>
      </c>
      <c r="G296" s="5">
        <v>0</v>
      </c>
      <c r="H296" s="5">
        <v>0</v>
      </c>
      <c r="I296" s="5">
        <v>0</v>
      </c>
      <c r="J296" s="5">
        <v>0</v>
      </c>
      <c r="K296" s="5">
        <v>0</v>
      </c>
      <c r="L296" s="5">
        <v>0</v>
      </c>
      <c r="M296" s="5">
        <v>0</v>
      </c>
      <c r="N296" s="5">
        <v>0</v>
      </c>
      <c r="O296" s="5">
        <v>0</v>
      </c>
      <c r="P296" s="5">
        <v>0</v>
      </c>
      <c r="Q296" s="5">
        <v>0</v>
      </c>
      <c r="R296" s="5">
        <v>0</v>
      </c>
      <c r="S296" s="5">
        <v>0</v>
      </c>
    </row>
    <row r="297" spans="1:19" hidden="1" x14ac:dyDescent="0.35">
      <c r="A297" s="2" t="s">
        <v>233</v>
      </c>
      <c r="B297" s="1" t="s">
        <v>729</v>
      </c>
      <c r="C297" t="str">
        <f>VLOOKUP(B297,[2]Clothes!$B$5:$D$447,2, FALSE)</f>
        <v>Outside of MKCC</v>
      </c>
      <c r="D297" t="str">
        <f>VLOOKUP(B297,[2]Clothes!$B$5:$D$447,3, FALSE)</f>
        <v>Outside of MKCC - Other</v>
      </c>
      <c r="E297" s="5">
        <v>0</v>
      </c>
      <c r="F297" s="5">
        <v>0</v>
      </c>
      <c r="G297" s="5">
        <v>0</v>
      </c>
      <c r="H297" s="5">
        <v>0</v>
      </c>
      <c r="I297" s="5">
        <v>0</v>
      </c>
      <c r="J297" s="5">
        <v>0</v>
      </c>
      <c r="K297" s="5">
        <v>0</v>
      </c>
      <c r="L297" s="5">
        <v>0</v>
      </c>
      <c r="M297" s="5">
        <v>0</v>
      </c>
      <c r="N297" s="5">
        <v>0</v>
      </c>
      <c r="O297" s="5">
        <v>0</v>
      </c>
      <c r="P297" s="5">
        <v>0</v>
      </c>
      <c r="Q297" s="5">
        <v>0</v>
      </c>
      <c r="R297" s="5">
        <v>0</v>
      </c>
      <c r="S297" s="5">
        <v>0</v>
      </c>
    </row>
    <row r="298" spans="1:19" hidden="1" x14ac:dyDescent="0.35">
      <c r="A298" s="2" t="s">
        <v>233</v>
      </c>
      <c r="B298" s="1" t="s">
        <v>730</v>
      </c>
      <c r="C298" t="str">
        <f>VLOOKUP(B298,[2]Clothes!$B$5:$D$447,2, FALSE)</f>
        <v>Outside of MKCC</v>
      </c>
      <c r="D298" t="str">
        <f>VLOOKUP(B298,[2]Clothes!$B$5:$D$447,3, FALSE)</f>
        <v>Outside of MKCC - Other</v>
      </c>
      <c r="E298" s="5">
        <v>0</v>
      </c>
      <c r="F298" s="5">
        <v>0</v>
      </c>
      <c r="G298" s="5">
        <v>0</v>
      </c>
      <c r="H298" s="5">
        <v>0</v>
      </c>
      <c r="I298" s="5">
        <v>0</v>
      </c>
      <c r="J298" s="5">
        <v>0</v>
      </c>
      <c r="K298" s="5">
        <v>0</v>
      </c>
      <c r="L298" s="5">
        <v>0</v>
      </c>
      <c r="M298" s="5">
        <v>0</v>
      </c>
      <c r="N298" s="5">
        <v>0</v>
      </c>
      <c r="O298" s="5">
        <v>0</v>
      </c>
      <c r="P298" s="5">
        <v>0</v>
      </c>
      <c r="Q298" s="5">
        <v>0</v>
      </c>
      <c r="R298" s="5">
        <v>0</v>
      </c>
      <c r="S298" s="5">
        <v>0</v>
      </c>
    </row>
    <row r="299" spans="1:19" hidden="1" x14ac:dyDescent="0.35">
      <c r="A299" s="2" t="s">
        <v>233</v>
      </c>
      <c r="B299" s="1" t="s">
        <v>731</v>
      </c>
      <c r="C299" t="str">
        <f>VLOOKUP(B299,[2]Clothes!$B$5:$D$447,2, FALSE)</f>
        <v>Outside of MKCC</v>
      </c>
      <c r="D299" t="str">
        <f>VLOOKUP(B299,[2]Clothes!$B$5:$D$447,3, FALSE)</f>
        <v>London</v>
      </c>
      <c r="E299" s="5">
        <v>0</v>
      </c>
      <c r="F299" s="5">
        <v>0</v>
      </c>
      <c r="G299" s="5">
        <v>0</v>
      </c>
      <c r="H299" s="5">
        <v>0</v>
      </c>
      <c r="I299" s="5">
        <v>0</v>
      </c>
      <c r="J299" s="5">
        <v>0</v>
      </c>
      <c r="K299" s="5">
        <v>0</v>
      </c>
      <c r="L299" s="5">
        <v>0</v>
      </c>
      <c r="M299" s="5">
        <v>0</v>
      </c>
      <c r="N299" s="5">
        <v>0</v>
      </c>
      <c r="O299" s="5">
        <v>0</v>
      </c>
      <c r="P299" s="5">
        <v>0</v>
      </c>
      <c r="Q299" s="5">
        <v>0</v>
      </c>
      <c r="R299" s="5">
        <v>0</v>
      </c>
      <c r="S299" s="5">
        <v>0</v>
      </c>
    </row>
    <row r="300" spans="1:19" hidden="1" x14ac:dyDescent="0.35">
      <c r="A300" s="2" t="s">
        <v>233</v>
      </c>
      <c r="B300" s="1" t="s">
        <v>732</v>
      </c>
      <c r="C300" t="str">
        <f>VLOOKUP(B300,[2]Clothes!$B$5:$D$447,2, FALSE)</f>
        <v>Outside of MKCC</v>
      </c>
      <c r="D300" t="str">
        <f>VLOOKUP(B300,[2]Clothes!$B$5:$D$447,3, FALSE)</f>
        <v>Outside of MKCC - Other</v>
      </c>
      <c r="E300" s="5">
        <v>0</v>
      </c>
      <c r="F300" s="5">
        <v>0</v>
      </c>
      <c r="G300" s="5">
        <v>0</v>
      </c>
      <c r="H300" s="5">
        <v>0</v>
      </c>
      <c r="I300" s="5">
        <v>0</v>
      </c>
      <c r="J300" s="5">
        <v>0</v>
      </c>
      <c r="K300" s="5">
        <v>0</v>
      </c>
      <c r="L300" s="5">
        <v>0</v>
      </c>
      <c r="M300" s="5">
        <v>0</v>
      </c>
      <c r="N300" s="5">
        <v>0</v>
      </c>
      <c r="O300" s="5">
        <v>0</v>
      </c>
      <c r="P300" s="5">
        <v>0</v>
      </c>
      <c r="Q300" s="5">
        <v>0</v>
      </c>
      <c r="R300" s="5">
        <v>0</v>
      </c>
      <c r="S300" s="5">
        <v>0</v>
      </c>
    </row>
    <row r="301" spans="1:19" hidden="1" x14ac:dyDescent="0.35">
      <c r="A301" s="2" t="s">
        <v>233</v>
      </c>
      <c r="B301" s="1" t="s">
        <v>733</v>
      </c>
      <c r="C301" t="str">
        <f>VLOOKUP(B301,[2]Clothes!$B$5:$D$447,2, FALSE)</f>
        <v>Outside of MKCC</v>
      </c>
      <c r="D301" t="str">
        <f>VLOOKUP(B301,[2]Clothes!$B$5:$D$447,3, FALSE)</f>
        <v>Outside of MKCC - Other</v>
      </c>
      <c r="E301" s="5">
        <v>0</v>
      </c>
      <c r="F301" s="5">
        <v>0</v>
      </c>
      <c r="G301" s="5">
        <v>0</v>
      </c>
      <c r="H301" s="5">
        <v>0</v>
      </c>
      <c r="I301" s="5">
        <v>0</v>
      </c>
      <c r="J301" s="5">
        <v>0</v>
      </c>
      <c r="K301" s="5">
        <v>0</v>
      </c>
      <c r="L301" s="5">
        <v>0</v>
      </c>
      <c r="M301" s="5">
        <v>0</v>
      </c>
      <c r="N301" s="5">
        <v>0</v>
      </c>
      <c r="O301" s="5">
        <v>0</v>
      </c>
      <c r="P301" s="5">
        <v>0</v>
      </c>
      <c r="Q301" s="5">
        <v>0</v>
      </c>
      <c r="R301" s="5">
        <v>0</v>
      </c>
      <c r="S301" s="5">
        <v>0</v>
      </c>
    </row>
    <row r="302" spans="1:19" hidden="1" x14ac:dyDescent="0.35">
      <c r="A302" s="2" t="s">
        <v>233</v>
      </c>
      <c r="B302" s="1" t="s">
        <v>734</v>
      </c>
      <c r="C302" t="str">
        <f>VLOOKUP(B302,[2]Clothes!$B$5:$D$447,2, FALSE)</f>
        <v>Outside of MKCC</v>
      </c>
      <c r="D302" t="str">
        <f>VLOOKUP(B302,[2]Clothes!$B$5:$D$447,3, FALSE)</f>
        <v>Outside of MKCC - Other</v>
      </c>
      <c r="E302" s="5">
        <v>0</v>
      </c>
      <c r="F302" s="5">
        <v>0</v>
      </c>
      <c r="G302" s="5">
        <v>0</v>
      </c>
      <c r="H302" s="5">
        <v>0</v>
      </c>
      <c r="I302" s="5">
        <v>0</v>
      </c>
      <c r="J302" s="5">
        <v>0</v>
      </c>
      <c r="K302" s="5">
        <v>0</v>
      </c>
      <c r="L302" s="5">
        <v>0</v>
      </c>
      <c r="M302" s="5">
        <v>0</v>
      </c>
      <c r="N302" s="5">
        <v>0</v>
      </c>
      <c r="O302" s="5">
        <v>0</v>
      </c>
      <c r="P302" s="5">
        <v>0</v>
      </c>
      <c r="Q302" s="5">
        <v>0</v>
      </c>
      <c r="R302" s="5">
        <v>0</v>
      </c>
      <c r="S302" s="5">
        <v>0</v>
      </c>
    </row>
    <row r="303" spans="1:19" hidden="1" x14ac:dyDescent="0.35">
      <c r="A303" s="2" t="s">
        <v>233</v>
      </c>
      <c r="B303" s="1" t="s">
        <v>735</v>
      </c>
      <c r="C303" t="str">
        <f>VLOOKUP(B303,[2]Clothes!$B$5:$D$447,2, FALSE)</f>
        <v>Outside of MKCC</v>
      </c>
      <c r="D303" t="str">
        <f>VLOOKUP(B303,[2]Clothes!$B$5:$D$447,3, FALSE)</f>
        <v>Northampton</v>
      </c>
      <c r="E303" s="5">
        <v>0</v>
      </c>
      <c r="F303" s="5">
        <v>0</v>
      </c>
      <c r="G303" s="5">
        <v>0</v>
      </c>
      <c r="H303" s="5">
        <v>0</v>
      </c>
      <c r="I303" s="5">
        <v>0</v>
      </c>
      <c r="J303" s="5">
        <v>0</v>
      </c>
      <c r="K303" s="5">
        <v>0</v>
      </c>
      <c r="L303" s="5">
        <v>0</v>
      </c>
      <c r="M303" s="5">
        <v>0</v>
      </c>
      <c r="N303" s="5">
        <v>0</v>
      </c>
      <c r="O303" s="5">
        <v>0</v>
      </c>
      <c r="P303" s="5">
        <v>0</v>
      </c>
      <c r="Q303" s="5">
        <v>0</v>
      </c>
      <c r="R303" s="5">
        <v>0</v>
      </c>
      <c r="S303" s="5">
        <v>0</v>
      </c>
    </row>
    <row r="304" spans="1:19" hidden="1" x14ac:dyDescent="0.35">
      <c r="A304" s="2" t="s">
        <v>233</v>
      </c>
      <c r="B304" s="1" t="s">
        <v>736</v>
      </c>
      <c r="C304" t="str">
        <f>VLOOKUP(B304,[2]Clothes!$B$5:$D$447,2, FALSE)</f>
        <v>Outside of MKCC</v>
      </c>
      <c r="D304" t="str">
        <f>VLOOKUP(B304,[2]Clothes!$B$5:$D$447,3, FALSE)</f>
        <v>Outside of MKCC - Other</v>
      </c>
      <c r="E304" s="5">
        <v>0</v>
      </c>
      <c r="F304" s="5">
        <v>0</v>
      </c>
      <c r="G304" s="5">
        <v>0</v>
      </c>
      <c r="H304" s="5">
        <v>0</v>
      </c>
      <c r="I304" s="5">
        <v>0</v>
      </c>
      <c r="J304" s="5">
        <v>0</v>
      </c>
      <c r="K304" s="5">
        <v>0</v>
      </c>
      <c r="L304" s="5">
        <v>0</v>
      </c>
      <c r="M304" s="5">
        <v>0</v>
      </c>
      <c r="N304" s="5">
        <v>0</v>
      </c>
      <c r="O304" s="5">
        <v>0</v>
      </c>
      <c r="P304" s="5">
        <v>0</v>
      </c>
      <c r="Q304" s="5">
        <v>0</v>
      </c>
      <c r="R304" s="5">
        <v>0</v>
      </c>
      <c r="S304" s="5">
        <v>0</v>
      </c>
    </row>
    <row r="305" spans="1:19" hidden="1" x14ac:dyDescent="0.35">
      <c r="A305" s="2" t="s">
        <v>233</v>
      </c>
      <c r="B305" s="1" t="s">
        <v>737</v>
      </c>
      <c r="C305" t="str">
        <f>VLOOKUP(B305,[2]Clothes!$B$5:$D$447,2, FALSE)</f>
        <v>Outside of MKCC</v>
      </c>
      <c r="D305" t="str">
        <f>VLOOKUP(B305,[2]Clothes!$B$5:$D$447,3, FALSE)</f>
        <v>London</v>
      </c>
      <c r="E305" s="5">
        <v>5.7200000000000003E-3</v>
      </c>
      <c r="F305" s="5">
        <v>0</v>
      </c>
      <c r="G305" s="5">
        <v>0</v>
      </c>
      <c r="H305" s="5">
        <v>0</v>
      </c>
      <c r="I305" s="5">
        <v>0</v>
      </c>
      <c r="J305" s="5">
        <v>0</v>
      </c>
      <c r="K305" s="5">
        <v>0</v>
      </c>
      <c r="L305" s="5">
        <v>0</v>
      </c>
      <c r="M305" s="5">
        <v>1.358E-2</v>
      </c>
      <c r="N305" s="5">
        <v>3.6339999999999997E-2</v>
      </c>
      <c r="O305" s="5">
        <v>0</v>
      </c>
      <c r="P305" s="5">
        <v>0</v>
      </c>
      <c r="Q305" s="5">
        <v>1.8409999999999999E-2</v>
      </c>
      <c r="R305" s="5">
        <v>0</v>
      </c>
      <c r="S305" s="5">
        <v>0</v>
      </c>
    </row>
    <row r="306" spans="1:19" hidden="1" x14ac:dyDescent="0.35">
      <c r="A306" s="2" t="s">
        <v>233</v>
      </c>
      <c r="B306" s="1" t="s">
        <v>738</v>
      </c>
      <c r="C306" t="str">
        <f>VLOOKUP(B306,[2]Clothes!$B$5:$D$447,2, FALSE)</f>
        <v>Outside of MKCC</v>
      </c>
      <c r="D306" t="str">
        <f>VLOOKUP(B306,[2]Clothes!$B$5:$D$447,3, FALSE)</f>
        <v>Outside of MKCC - Other</v>
      </c>
      <c r="E306" s="5">
        <v>0</v>
      </c>
      <c r="F306" s="5">
        <v>0</v>
      </c>
      <c r="G306" s="5">
        <v>0</v>
      </c>
      <c r="H306" s="5">
        <v>0</v>
      </c>
      <c r="I306" s="5">
        <v>0</v>
      </c>
      <c r="J306" s="5">
        <v>0</v>
      </c>
      <c r="K306" s="5">
        <v>0</v>
      </c>
      <c r="L306" s="5">
        <v>0</v>
      </c>
      <c r="M306" s="5">
        <v>0</v>
      </c>
      <c r="N306" s="5">
        <v>0</v>
      </c>
      <c r="O306" s="5">
        <v>0</v>
      </c>
      <c r="P306" s="5">
        <v>0</v>
      </c>
      <c r="Q306" s="5">
        <v>0</v>
      </c>
      <c r="R306" s="5">
        <v>0</v>
      </c>
      <c r="S306" s="5">
        <v>0</v>
      </c>
    </row>
    <row r="307" spans="1:19" hidden="1" x14ac:dyDescent="0.35">
      <c r="A307" s="2" t="s">
        <v>233</v>
      </c>
      <c r="B307" s="1" t="s">
        <v>739</v>
      </c>
      <c r="C307" t="str">
        <f>VLOOKUP(B307,[2]Clothes!$B$5:$D$447,2, FALSE)</f>
        <v>Outside of MKCC</v>
      </c>
      <c r="D307" t="str">
        <f>VLOOKUP(B307,[2]Clothes!$B$5:$D$447,3, FALSE)</f>
        <v>Outside of MKCC - Other</v>
      </c>
      <c r="E307" s="5">
        <v>0</v>
      </c>
      <c r="F307" s="5">
        <v>0</v>
      </c>
      <c r="G307" s="5">
        <v>0</v>
      </c>
      <c r="H307" s="5">
        <v>0</v>
      </c>
      <c r="I307" s="5">
        <v>0</v>
      </c>
      <c r="J307" s="5">
        <v>0</v>
      </c>
      <c r="K307" s="5">
        <v>0</v>
      </c>
      <c r="L307" s="5">
        <v>0</v>
      </c>
      <c r="M307" s="5">
        <v>0</v>
      </c>
      <c r="N307" s="5">
        <v>0</v>
      </c>
      <c r="O307" s="5">
        <v>0</v>
      </c>
      <c r="P307" s="5">
        <v>0</v>
      </c>
      <c r="Q307" s="5">
        <v>0</v>
      </c>
      <c r="R307" s="5">
        <v>0</v>
      </c>
      <c r="S307" s="5">
        <v>0</v>
      </c>
    </row>
    <row r="308" spans="1:19" hidden="1" x14ac:dyDescent="0.35">
      <c r="A308" s="2" t="s">
        <v>233</v>
      </c>
      <c r="B308" s="1" t="s">
        <v>740</v>
      </c>
      <c r="C308" t="str">
        <f>VLOOKUP(B308,[2]Clothes!$B$5:$D$447,2, FALSE)</f>
        <v>Outside of MKCC</v>
      </c>
      <c r="D308" t="str">
        <f>VLOOKUP(B308,[2]Clothes!$B$5:$D$447,3, FALSE)</f>
        <v>Outside of MKCC - Other</v>
      </c>
      <c r="E308" s="5">
        <v>0</v>
      </c>
      <c r="F308" s="5">
        <v>0</v>
      </c>
      <c r="G308" s="5">
        <v>0</v>
      </c>
      <c r="H308" s="5">
        <v>0</v>
      </c>
      <c r="I308" s="5">
        <v>0</v>
      </c>
      <c r="J308" s="5">
        <v>0</v>
      </c>
      <c r="K308" s="5">
        <v>0</v>
      </c>
      <c r="L308" s="5">
        <v>0</v>
      </c>
      <c r="M308" s="5">
        <v>0</v>
      </c>
      <c r="N308" s="5">
        <v>0</v>
      </c>
      <c r="O308" s="5">
        <v>0</v>
      </c>
      <c r="P308" s="5">
        <v>0</v>
      </c>
      <c r="Q308" s="5">
        <v>0</v>
      </c>
      <c r="R308" s="5">
        <v>0</v>
      </c>
      <c r="S308" s="5">
        <v>0</v>
      </c>
    </row>
    <row r="309" spans="1:19" hidden="1" x14ac:dyDescent="0.35">
      <c r="A309" s="2" t="s">
        <v>233</v>
      </c>
      <c r="B309" s="1" t="s">
        <v>741</v>
      </c>
      <c r="C309" t="str">
        <f>VLOOKUP(B309,[2]Clothes!$B$5:$D$447,2, FALSE)</f>
        <v>Outside of MKCC</v>
      </c>
      <c r="D309" t="str">
        <f>VLOOKUP(B309,[2]Clothes!$B$5:$D$447,3, FALSE)</f>
        <v>Outside of MKCC - Other</v>
      </c>
      <c r="E309" s="5">
        <v>0</v>
      </c>
      <c r="F309" s="5">
        <v>0</v>
      </c>
      <c r="G309" s="5">
        <v>0</v>
      </c>
      <c r="H309" s="5">
        <v>0</v>
      </c>
      <c r="I309" s="5">
        <v>0</v>
      </c>
      <c r="J309" s="5">
        <v>0</v>
      </c>
      <c r="K309" s="5">
        <v>0</v>
      </c>
      <c r="L309" s="5">
        <v>0</v>
      </c>
      <c r="M309" s="5">
        <v>0</v>
      </c>
      <c r="N309" s="5">
        <v>0</v>
      </c>
      <c r="O309" s="5">
        <v>0</v>
      </c>
      <c r="P309" s="5">
        <v>0</v>
      </c>
      <c r="Q309" s="5">
        <v>0</v>
      </c>
      <c r="R309" s="5">
        <v>0</v>
      </c>
      <c r="S309" s="5">
        <v>0</v>
      </c>
    </row>
    <row r="310" spans="1:19" hidden="1" x14ac:dyDescent="0.35">
      <c r="A310" s="2" t="s">
        <v>233</v>
      </c>
      <c r="B310" s="1" t="s">
        <v>742</v>
      </c>
      <c r="C310" t="str">
        <f>VLOOKUP(B310,[2]Clothes!$B$5:$D$447,2, FALSE)</f>
        <v>Outside of MKCC</v>
      </c>
      <c r="D310" t="str">
        <f>VLOOKUP(B310,[2]Clothes!$B$5:$D$447,3, FALSE)</f>
        <v>Outside of MKCC - Other</v>
      </c>
      <c r="E310" s="5">
        <v>2.3999999999999998E-3</v>
      </c>
      <c r="F310" s="5">
        <v>0</v>
      </c>
      <c r="G310" s="5">
        <v>0</v>
      </c>
      <c r="H310" s="5">
        <v>0</v>
      </c>
      <c r="I310" s="5">
        <v>0</v>
      </c>
      <c r="J310" s="5">
        <v>0</v>
      </c>
      <c r="K310" s="5">
        <v>0</v>
      </c>
      <c r="L310" s="5">
        <v>0</v>
      </c>
      <c r="M310" s="5">
        <v>0</v>
      </c>
      <c r="N310" s="5">
        <v>0</v>
      </c>
      <c r="O310" s="5">
        <v>0</v>
      </c>
      <c r="P310" s="5">
        <v>0</v>
      </c>
      <c r="Q310" s="5">
        <v>0</v>
      </c>
      <c r="R310" s="5">
        <v>1.52E-2</v>
      </c>
      <c r="S310" s="5">
        <v>0</v>
      </c>
    </row>
    <row r="311" spans="1:19" hidden="1" x14ac:dyDescent="0.35">
      <c r="A311" s="2" t="s">
        <v>233</v>
      </c>
      <c r="B311" s="1" t="s">
        <v>743</v>
      </c>
      <c r="C311" t="str">
        <f>VLOOKUP(B311,[2]Clothes!$B$5:$D$447,2, FALSE)</f>
        <v>Outside of MKCC</v>
      </c>
      <c r="D311" t="str">
        <f>VLOOKUP(B311,[2]Clothes!$B$5:$D$447,3, FALSE)</f>
        <v>Outside of MKCC - Other</v>
      </c>
      <c r="E311" s="5">
        <v>0</v>
      </c>
      <c r="F311" s="5">
        <v>0</v>
      </c>
      <c r="G311" s="5">
        <v>0</v>
      </c>
      <c r="H311" s="5">
        <v>0</v>
      </c>
      <c r="I311" s="5">
        <v>0</v>
      </c>
      <c r="J311" s="5">
        <v>0</v>
      </c>
      <c r="K311" s="5">
        <v>0</v>
      </c>
      <c r="L311" s="5">
        <v>0</v>
      </c>
      <c r="M311" s="5">
        <v>0</v>
      </c>
      <c r="N311" s="5">
        <v>0</v>
      </c>
      <c r="O311" s="5">
        <v>0</v>
      </c>
      <c r="P311" s="5">
        <v>0</v>
      </c>
      <c r="Q311" s="5">
        <v>0</v>
      </c>
      <c r="R311" s="5">
        <v>0</v>
      </c>
      <c r="S311" s="5">
        <v>0</v>
      </c>
    </row>
    <row r="312" spans="1:19" hidden="1" x14ac:dyDescent="0.35">
      <c r="A312" s="2" t="s">
        <v>233</v>
      </c>
      <c r="B312" s="1" t="s">
        <v>744</v>
      </c>
      <c r="C312" t="str">
        <f>VLOOKUP(B312,[2]Clothes!$B$5:$D$447,2, FALSE)</f>
        <v>Outside of MKCC</v>
      </c>
      <c r="D312" t="str">
        <f>VLOOKUP(B312,[2]Clothes!$B$5:$D$447,3, FALSE)</f>
        <v>Outside of MKCC - Other</v>
      </c>
      <c r="E312" s="5">
        <v>0</v>
      </c>
      <c r="F312" s="5">
        <v>0</v>
      </c>
      <c r="G312" s="5">
        <v>0</v>
      </c>
      <c r="H312" s="5">
        <v>0</v>
      </c>
      <c r="I312" s="5">
        <v>0</v>
      </c>
      <c r="J312" s="5">
        <v>0</v>
      </c>
      <c r="K312" s="5">
        <v>0</v>
      </c>
      <c r="L312" s="5">
        <v>0</v>
      </c>
      <c r="M312" s="5">
        <v>0</v>
      </c>
      <c r="N312" s="5">
        <v>0</v>
      </c>
      <c r="O312" s="5">
        <v>0</v>
      </c>
      <c r="P312" s="5">
        <v>0</v>
      </c>
      <c r="Q312" s="5">
        <v>0</v>
      </c>
      <c r="R312" s="5">
        <v>0</v>
      </c>
      <c r="S312" s="5">
        <v>0</v>
      </c>
    </row>
    <row r="313" spans="1:19" hidden="1" x14ac:dyDescent="0.35">
      <c r="A313" s="2" t="s">
        <v>233</v>
      </c>
      <c r="B313" s="1" t="s">
        <v>745</v>
      </c>
      <c r="C313" t="str">
        <f>VLOOKUP(B313,[2]Clothes!$B$5:$D$447,2, FALSE)</f>
        <v>Outside of MKCC</v>
      </c>
      <c r="D313" t="str">
        <f>VLOOKUP(B313,[2]Clothes!$B$5:$D$447,3, FALSE)</f>
        <v>Northampton</v>
      </c>
      <c r="E313" s="5">
        <v>0</v>
      </c>
      <c r="F313" s="5">
        <v>0</v>
      </c>
      <c r="G313" s="5">
        <v>0</v>
      </c>
      <c r="H313" s="5">
        <v>0</v>
      </c>
      <c r="I313" s="5">
        <v>0</v>
      </c>
      <c r="J313" s="5">
        <v>0</v>
      </c>
      <c r="K313" s="5">
        <v>0</v>
      </c>
      <c r="L313" s="5">
        <v>0</v>
      </c>
      <c r="M313" s="5">
        <v>0</v>
      </c>
      <c r="N313" s="5">
        <v>0</v>
      </c>
      <c r="O313" s="5">
        <v>0</v>
      </c>
      <c r="P313" s="5">
        <v>0</v>
      </c>
      <c r="Q313" s="5">
        <v>0</v>
      </c>
      <c r="R313" s="5">
        <v>0</v>
      </c>
      <c r="S313" s="5">
        <v>0</v>
      </c>
    </row>
    <row r="314" spans="1:19" hidden="1" x14ac:dyDescent="0.35">
      <c r="A314" s="2" t="s">
        <v>233</v>
      </c>
      <c r="B314" s="1" t="s">
        <v>746</v>
      </c>
      <c r="C314" t="str">
        <f>VLOOKUP(B314,[2]Clothes!$B$5:$D$447,2, FALSE)</f>
        <v>Outside of MKCC</v>
      </c>
      <c r="D314" t="str">
        <f>VLOOKUP(B314,[2]Clothes!$B$5:$D$447,3, FALSE)</f>
        <v>Outside of MKCC - Other</v>
      </c>
      <c r="E314" s="5">
        <v>0</v>
      </c>
      <c r="F314" s="5">
        <v>0</v>
      </c>
      <c r="G314" s="5">
        <v>0</v>
      </c>
      <c r="H314" s="5">
        <v>0</v>
      </c>
      <c r="I314" s="5">
        <v>0</v>
      </c>
      <c r="J314" s="5">
        <v>0</v>
      </c>
      <c r="K314" s="5">
        <v>0</v>
      </c>
      <c r="L314" s="5">
        <v>0</v>
      </c>
      <c r="M314" s="5">
        <v>0</v>
      </c>
      <c r="N314" s="5">
        <v>0</v>
      </c>
      <c r="O314" s="5">
        <v>0</v>
      </c>
      <c r="P314" s="5">
        <v>0</v>
      </c>
      <c r="Q314" s="5">
        <v>0</v>
      </c>
      <c r="R314" s="5">
        <v>0</v>
      </c>
      <c r="S314" s="5">
        <v>0</v>
      </c>
    </row>
    <row r="315" spans="1:19" hidden="1" x14ac:dyDescent="0.35">
      <c r="A315" s="2" t="s">
        <v>233</v>
      </c>
      <c r="B315" s="1" t="s">
        <v>747</v>
      </c>
      <c r="C315" t="str">
        <f>VLOOKUP(B315,[2]Clothes!$B$5:$D$447,2, FALSE)</f>
        <v>Outside of MKCC</v>
      </c>
      <c r="D315" t="str">
        <f>VLOOKUP(B315,[2]Clothes!$B$5:$D$447,3, FALSE)</f>
        <v>Outside of MKCC - Other</v>
      </c>
      <c r="E315" s="5">
        <v>0</v>
      </c>
      <c r="F315" s="5">
        <v>0</v>
      </c>
      <c r="G315" s="5">
        <v>0</v>
      </c>
      <c r="H315" s="5">
        <v>0</v>
      </c>
      <c r="I315" s="5">
        <v>0</v>
      </c>
      <c r="J315" s="5">
        <v>0</v>
      </c>
      <c r="K315" s="5">
        <v>0</v>
      </c>
      <c r="L315" s="5">
        <v>0</v>
      </c>
      <c r="M315" s="5">
        <v>0</v>
      </c>
      <c r="N315" s="5">
        <v>0</v>
      </c>
      <c r="O315" s="5">
        <v>0</v>
      </c>
      <c r="P315" s="5">
        <v>0</v>
      </c>
      <c r="Q315" s="5">
        <v>0</v>
      </c>
      <c r="R315" s="5">
        <v>0</v>
      </c>
      <c r="S315" s="5">
        <v>0</v>
      </c>
    </row>
    <row r="316" spans="1:19" hidden="1" x14ac:dyDescent="0.35">
      <c r="A316" s="2" t="s">
        <v>233</v>
      </c>
      <c r="B316" s="1" t="s">
        <v>748</v>
      </c>
      <c r="C316" t="str">
        <f>VLOOKUP(B316,[2]Clothes!$B$5:$D$447,2, FALSE)</f>
        <v>Outside of MKCC</v>
      </c>
      <c r="D316" t="str">
        <f>VLOOKUP(B316,[2]Clothes!$B$5:$D$447,3, FALSE)</f>
        <v>Banbury</v>
      </c>
      <c r="E316" s="5">
        <v>0</v>
      </c>
      <c r="F316" s="5">
        <v>0</v>
      </c>
      <c r="G316" s="5">
        <v>0</v>
      </c>
      <c r="H316" s="5">
        <v>0</v>
      </c>
      <c r="I316" s="5">
        <v>0</v>
      </c>
      <c r="J316" s="5">
        <v>0</v>
      </c>
      <c r="K316" s="5">
        <v>0</v>
      </c>
      <c r="L316" s="5">
        <v>0</v>
      </c>
      <c r="M316" s="5">
        <v>0</v>
      </c>
      <c r="N316" s="5">
        <v>0</v>
      </c>
      <c r="O316" s="5">
        <v>0</v>
      </c>
      <c r="P316" s="5">
        <v>0</v>
      </c>
      <c r="Q316" s="5">
        <v>0</v>
      </c>
      <c r="R316" s="5">
        <v>0</v>
      </c>
      <c r="S316" s="5">
        <v>0</v>
      </c>
    </row>
    <row r="317" spans="1:19" hidden="1" x14ac:dyDescent="0.35">
      <c r="A317" s="2" t="s">
        <v>233</v>
      </c>
      <c r="B317" s="1" t="s">
        <v>749</v>
      </c>
      <c r="C317" t="str">
        <f>VLOOKUP(B317,[2]Clothes!$B$5:$D$447,2, FALSE)</f>
        <v>Outside of MKCC</v>
      </c>
      <c r="D317" t="str">
        <f>VLOOKUP(B317,[2]Clothes!$B$5:$D$447,3, FALSE)</f>
        <v>Outside of MKCC - Other</v>
      </c>
      <c r="E317" s="5">
        <v>4.1599999999999996E-3</v>
      </c>
      <c r="F317" s="5">
        <v>0</v>
      </c>
      <c r="G317" s="5">
        <v>0</v>
      </c>
      <c r="H317" s="5">
        <v>0</v>
      </c>
      <c r="I317" s="5">
        <v>0</v>
      </c>
      <c r="J317" s="5">
        <v>0</v>
      </c>
      <c r="K317" s="5">
        <v>0</v>
      </c>
      <c r="L317" s="5">
        <v>0</v>
      </c>
      <c r="M317" s="5">
        <v>0</v>
      </c>
      <c r="N317" s="5">
        <v>0</v>
      </c>
      <c r="O317" s="5">
        <v>0</v>
      </c>
      <c r="P317" s="5">
        <v>0</v>
      </c>
      <c r="Q317" s="5">
        <v>3.6819999999999999E-2</v>
      </c>
      <c r="R317" s="5">
        <v>0</v>
      </c>
      <c r="S317" s="5">
        <v>0</v>
      </c>
    </row>
    <row r="318" spans="1:19" hidden="1" x14ac:dyDescent="0.35">
      <c r="A318" s="2" t="s">
        <v>233</v>
      </c>
      <c r="B318" s="1" t="s">
        <v>750</v>
      </c>
      <c r="C318" t="str">
        <f>VLOOKUP(B318,[2]Clothes!$B$5:$D$447,2, FALSE)</f>
        <v>Outside of MKCC</v>
      </c>
      <c r="D318" t="str">
        <f>VLOOKUP(B318,[2]Clothes!$B$5:$D$447,3, FALSE)</f>
        <v>Outside of MKCC - Other</v>
      </c>
      <c r="E318" s="5">
        <v>0</v>
      </c>
      <c r="F318" s="5">
        <v>0</v>
      </c>
      <c r="G318" s="5">
        <v>0</v>
      </c>
      <c r="H318" s="5">
        <v>0</v>
      </c>
      <c r="I318" s="5">
        <v>0</v>
      </c>
      <c r="J318" s="5">
        <v>0</v>
      </c>
      <c r="K318" s="5">
        <v>0</v>
      </c>
      <c r="L318" s="5">
        <v>0</v>
      </c>
      <c r="M318" s="5">
        <v>0</v>
      </c>
      <c r="N318" s="5">
        <v>0</v>
      </c>
      <c r="O318" s="5">
        <v>0</v>
      </c>
      <c r="P318" s="5">
        <v>0</v>
      </c>
      <c r="Q318" s="5">
        <v>0</v>
      </c>
      <c r="R318" s="5">
        <v>0</v>
      </c>
      <c r="S318" s="5">
        <v>0</v>
      </c>
    </row>
    <row r="319" spans="1:19" hidden="1" x14ac:dyDescent="0.35">
      <c r="A319" s="2" t="s">
        <v>233</v>
      </c>
      <c r="B319" s="1" t="s">
        <v>751</v>
      </c>
      <c r="C319" t="str">
        <f>VLOOKUP(B319,[2]Clothes!$B$5:$D$447,2, FALSE)</f>
        <v>Outside of MKCC</v>
      </c>
      <c r="D319" t="str">
        <f>VLOOKUP(B319,[2]Clothes!$B$5:$D$447,3, FALSE)</f>
        <v>Outside of MKCC - Other</v>
      </c>
      <c r="E319" s="5">
        <v>0</v>
      </c>
      <c r="F319" s="5">
        <v>0</v>
      </c>
      <c r="G319" s="5">
        <v>0</v>
      </c>
      <c r="H319" s="5">
        <v>0</v>
      </c>
      <c r="I319" s="5">
        <v>0</v>
      </c>
      <c r="J319" s="5">
        <v>0</v>
      </c>
      <c r="K319" s="5">
        <v>0</v>
      </c>
      <c r="L319" s="5">
        <v>0</v>
      </c>
      <c r="M319" s="5">
        <v>0</v>
      </c>
      <c r="N319" s="5">
        <v>0</v>
      </c>
      <c r="O319" s="5">
        <v>0</v>
      </c>
      <c r="P319" s="5">
        <v>0</v>
      </c>
      <c r="Q319" s="5">
        <v>0</v>
      </c>
      <c r="R319" s="5">
        <v>0</v>
      </c>
      <c r="S319" s="5">
        <v>0</v>
      </c>
    </row>
    <row r="320" spans="1:19" hidden="1" x14ac:dyDescent="0.35">
      <c r="A320" s="2" t="s">
        <v>233</v>
      </c>
      <c r="B320" s="1" t="s">
        <v>752</v>
      </c>
      <c r="C320" t="str">
        <f>VLOOKUP(B320,[2]Clothes!$B$5:$D$447,2, FALSE)</f>
        <v>Outside of MKCC</v>
      </c>
      <c r="D320" t="str">
        <f>VLOOKUP(B320,[2]Clothes!$B$5:$D$447,3, FALSE)</f>
        <v>Outside of MKCC - Other</v>
      </c>
      <c r="E320" s="5">
        <v>0</v>
      </c>
      <c r="F320" s="5">
        <v>0</v>
      </c>
      <c r="G320" s="5">
        <v>0</v>
      </c>
      <c r="H320" s="5">
        <v>0</v>
      </c>
      <c r="I320" s="5">
        <v>0</v>
      </c>
      <c r="J320" s="5">
        <v>0</v>
      </c>
      <c r="K320" s="5">
        <v>0</v>
      </c>
      <c r="L320" s="5">
        <v>0</v>
      </c>
      <c r="M320" s="5">
        <v>0</v>
      </c>
      <c r="N320" s="5">
        <v>0</v>
      </c>
      <c r="O320" s="5">
        <v>0</v>
      </c>
      <c r="P320" s="5">
        <v>0</v>
      </c>
      <c r="Q320" s="5">
        <v>0</v>
      </c>
      <c r="R320" s="5">
        <v>0</v>
      </c>
      <c r="S320" s="5">
        <v>0</v>
      </c>
    </row>
    <row r="321" spans="1:19" hidden="1" x14ac:dyDescent="0.35">
      <c r="A321" s="2" t="s">
        <v>233</v>
      </c>
      <c r="B321" s="1" t="s">
        <v>753</v>
      </c>
      <c r="C321" t="str">
        <f>VLOOKUP(B321,[2]Clothes!$B$5:$D$447,2, FALSE)</f>
        <v>Outside of MKCC</v>
      </c>
      <c r="D321" t="str">
        <f>VLOOKUP(B321,[2]Clothes!$B$5:$D$447,3, FALSE)</f>
        <v>Outside of MKCC - Other</v>
      </c>
      <c r="E321" s="5">
        <v>5.3200000000000001E-3</v>
      </c>
      <c r="F321" s="5">
        <v>0</v>
      </c>
      <c r="G321" s="5">
        <v>0</v>
      </c>
      <c r="H321" s="5">
        <v>0</v>
      </c>
      <c r="I321" s="5">
        <v>0</v>
      </c>
      <c r="J321" s="5">
        <v>0</v>
      </c>
      <c r="K321" s="5">
        <v>0</v>
      </c>
      <c r="L321" s="5">
        <v>0</v>
      </c>
      <c r="M321" s="5">
        <v>0</v>
      </c>
      <c r="N321" s="5">
        <v>0</v>
      </c>
      <c r="O321" s="5">
        <v>0</v>
      </c>
      <c r="P321" s="5">
        <v>0</v>
      </c>
      <c r="Q321" s="5">
        <v>4.709E-2</v>
      </c>
      <c r="R321" s="5">
        <v>0</v>
      </c>
      <c r="S321" s="5">
        <v>0</v>
      </c>
    </row>
    <row r="322" spans="1:19" hidden="1" x14ac:dyDescent="0.35">
      <c r="A322" s="2" t="s">
        <v>233</v>
      </c>
      <c r="B322" s="1" t="s">
        <v>754</v>
      </c>
      <c r="C322" t="str">
        <f>VLOOKUP(B322,[2]Clothes!$B$5:$D$447,2, FALSE)</f>
        <v>Outside of MKCC</v>
      </c>
      <c r="D322" t="str">
        <f>VLOOKUP(B322,[2]Clothes!$B$5:$D$447,3, FALSE)</f>
        <v>Outside of MKCC - Other</v>
      </c>
      <c r="E322" s="5">
        <v>0</v>
      </c>
      <c r="F322" s="5">
        <v>0</v>
      </c>
      <c r="G322" s="5">
        <v>0</v>
      </c>
      <c r="H322" s="5">
        <v>0</v>
      </c>
      <c r="I322" s="5">
        <v>0</v>
      </c>
      <c r="J322" s="5">
        <v>0</v>
      </c>
      <c r="K322" s="5">
        <v>0</v>
      </c>
      <c r="L322" s="5">
        <v>0</v>
      </c>
      <c r="M322" s="5">
        <v>0</v>
      </c>
      <c r="N322" s="5">
        <v>0</v>
      </c>
      <c r="O322" s="5">
        <v>0</v>
      </c>
      <c r="P322" s="5">
        <v>0</v>
      </c>
      <c r="Q322" s="5">
        <v>0</v>
      </c>
      <c r="R322" s="5">
        <v>0</v>
      </c>
      <c r="S322" s="5">
        <v>0</v>
      </c>
    </row>
    <row r="323" spans="1:19" hidden="1" x14ac:dyDescent="0.35">
      <c r="A323" s="2" t="s">
        <v>233</v>
      </c>
      <c r="B323" s="1" t="s">
        <v>755</v>
      </c>
      <c r="C323" t="str">
        <f>VLOOKUP(B323,[2]Clothes!$B$5:$D$447,2, FALSE)</f>
        <v>Outside of MKCC</v>
      </c>
      <c r="D323" t="str">
        <f>VLOOKUP(B323,[2]Clothes!$B$5:$D$447,3, FALSE)</f>
        <v>Outside of MKCC - Other</v>
      </c>
      <c r="E323" s="5">
        <v>0</v>
      </c>
      <c r="F323" s="5">
        <v>0</v>
      </c>
      <c r="G323" s="5">
        <v>0</v>
      </c>
      <c r="H323" s="5">
        <v>0</v>
      </c>
      <c r="I323" s="5">
        <v>0</v>
      </c>
      <c r="J323" s="5">
        <v>0</v>
      </c>
      <c r="K323" s="5">
        <v>0</v>
      </c>
      <c r="L323" s="5">
        <v>0</v>
      </c>
      <c r="M323" s="5">
        <v>0</v>
      </c>
      <c r="N323" s="5">
        <v>0</v>
      </c>
      <c r="O323" s="5">
        <v>0</v>
      </c>
      <c r="P323" s="5">
        <v>0</v>
      </c>
      <c r="Q323" s="5">
        <v>0</v>
      </c>
      <c r="R323" s="5">
        <v>0</v>
      </c>
      <c r="S323" s="5">
        <v>0</v>
      </c>
    </row>
    <row r="324" spans="1:19" hidden="1" x14ac:dyDescent="0.35">
      <c r="A324" s="2" t="s">
        <v>233</v>
      </c>
      <c r="B324" s="1" t="s">
        <v>756</v>
      </c>
      <c r="C324" t="str">
        <f>VLOOKUP(B324,[2]Clothes!$B$5:$D$447,2, FALSE)</f>
        <v>Outside of MKCC</v>
      </c>
      <c r="D324" t="str">
        <f>VLOOKUP(B324,[2]Clothes!$B$5:$D$447,3, FALSE)</f>
        <v>Outside of MKCC - Other</v>
      </c>
      <c r="E324" s="5">
        <v>0</v>
      </c>
      <c r="F324" s="5">
        <v>0</v>
      </c>
      <c r="G324" s="5">
        <v>0</v>
      </c>
      <c r="H324" s="5">
        <v>0</v>
      </c>
      <c r="I324" s="5">
        <v>0</v>
      </c>
      <c r="J324" s="5">
        <v>0</v>
      </c>
      <c r="K324" s="5">
        <v>0</v>
      </c>
      <c r="L324" s="5">
        <v>0</v>
      </c>
      <c r="M324" s="5">
        <v>0</v>
      </c>
      <c r="N324" s="5">
        <v>0</v>
      </c>
      <c r="O324" s="5">
        <v>0</v>
      </c>
      <c r="P324" s="5">
        <v>0</v>
      </c>
      <c r="Q324" s="5">
        <v>0</v>
      </c>
      <c r="R324" s="5">
        <v>0</v>
      </c>
      <c r="S324" s="5">
        <v>0</v>
      </c>
    </row>
    <row r="325" spans="1:19" hidden="1" x14ac:dyDescent="0.35">
      <c r="A325" s="2" t="s">
        <v>233</v>
      </c>
      <c r="B325" s="1" t="s">
        <v>757</v>
      </c>
      <c r="C325" t="str">
        <f>VLOOKUP(B325,[2]Clothes!$B$5:$D$447,2, FALSE)</f>
        <v>Outside of MKCC</v>
      </c>
      <c r="D325" t="str">
        <f>VLOOKUP(B325,[2]Clothes!$B$5:$D$447,3, FALSE)</f>
        <v>Bedford</v>
      </c>
      <c r="E325" s="5">
        <v>0</v>
      </c>
      <c r="F325" s="5">
        <v>0</v>
      </c>
      <c r="G325" s="5">
        <v>0</v>
      </c>
      <c r="H325" s="5">
        <v>0</v>
      </c>
      <c r="I325" s="5">
        <v>0</v>
      </c>
      <c r="J325" s="5">
        <v>0</v>
      </c>
      <c r="K325" s="5">
        <v>0</v>
      </c>
      <c r="L325" s="5">
        <v>0</v>
      </c>
      <c r="M325" s="5">
        <v>0</v>
      </c>
      <c r="N325" s="5">
        <v>0</v>
      </c>
      <c r="O325" s="5">
        <v>0</v>
      </c>
      <c r="P325" s="5">
        <v>0</v>
      </c>
      <c r="Q325" s="5">
        <v>0</v>
      </c>
      <c r="R325" s="5">
        <v>0</v>
      </c>
      <c r="S325" s="5">
        <v>0</v>
      </c>
    </row>
    <row r="326" spans="1:19" hidden="1" x14ac:dyDescent="0.35">
      <c r="A326" s="2" t="s">
        <v>233</v>
      </c>
      <c r="B326" s="1" t="s">
        <v>758</v>
      </c>
      <c r="C326" t="str">
        <f>VLOOKUP(B326,[2]Clothes!$B$5:$D$447,2, FALSE)</f>
        <v>Outside of MKCC</v>
      </c>
      <c r="D326" t="str">
        <f>VLOOKUP(B326,[2]Clothes!$B$5:$D$447,3, FALSE)</f>
        <v>London</v>
      </c>
      <c r="E326" s="5">
        <v>1.83E-3</v>
      </c>
      <c r="F326" s="5">
        <v>0</v>
      </c>
      <c r="G326" s="5">
        <v>0</v>
      </c>
      <c r="H326" s="5">
        <v>0</v>
      </c>
      <c r="I326" s="5">
        <v>0</v>
      </c>
      <c r="J326" s="5">
        <v>4.3409999999999997E-2</v>
      </c>
      <c r="K326" s="5">
        <v>0</v>
      </c>
      <c r="L326" s="5">
        <v>0</v>
      </c>
      <c r="M326" s="5">
        <v>0</v>
      </c>
      <c r="N326" s="5">
        <v>0</v>
      </c>
      <c r="O326" s="5">
        <v>0</v>
      </c>
      <c r="P326" s="5">
        <v>0</v>
      </c>
      <c r="Q326" s="5">
        <v>0</v>
      </c>
      <c r="R326" s="5">
        <v>0</v>
      </c>
      <c r="S326" s="5">
        <v>0</v>
      </c>
    </row>
    <row r="327" spans="1:19" hidden="1" x14ac:dyDescent="0.35">
      <c r="A327" s="2" t="s">
        <v>233</v>
      </c>
      <c r="B327" s="1" t="s">
        <v>759</v>
      </c>
      <c r="C327" t="str">
        <f>VLOOKUP(B327,[2]Clothes!$B$5:$D$447,2, FALSE)</f>
        <v>Outside of MKCC</v>
      </c>
      <c r="D327" t="str">
        <f>VLOOKUP(B327,[2]Clothes!$B$5:$D$447,3, FALSE)</f>
        <v>Outside of MKCC - Other</v>
      </c>
      <c r="E327" s="5">
        <v>0</v>
      </c>
      <c r="F327" s="5">
        <v>0</v>
      </c>
      <c r="G327" s="5">
        <v>0</v>
      </c>
      <c r="H327" s="5">
        <v>0</v>
      </c>
      <c r="I327" s="5">
        <v>0</v>
      </c>
      <c r="J327" s="5">
        <v>0</v>
      </c>
      <c r="K327" s="5">
        <v>0</v>
      </c>
      <c r="L327" s="5">
        <v>0</v>
      </c>
      <c r="M327" s="5">
        <v>0</v>
      </c>
      <c r="N327" s="5">
        <v>0</v>
      </c>
      <c r="O327" s="5">
        <v>0</v>
      </c>
      <c r="P327" s="5">
        <v>0</v>
      </c>
      <c r="Q327" s="5">
        <v>0</v>
      </c>
      <c r="R327" s="5">
        <v>0</v>
      </c>
      <c r="S327" s="5">
        <v>0</v>
      </c>
    </row>
    <row r="328" spans="1:19" hidden="1" x14ac:dyDescent="0.35">
      <c r="A328" s="2" t="s">
        <v>233</v>
      </c>
      <c r="B328" s="1" t="s">
        <v>760</v>
      </c>
      <c r="C328" t="str">
        <f>VLOOKUP(B328,[2]Clothes!$B$5:$D$447,2, FALSE)</f>
        <v>Outside of MKCC</v>
      </c>
      <c r="D328" t="str">
        <f>VLOOKUP(B328,[2]Clothes!$B$5:$D$447,3, FALSE)</f>
        <v>Outside of MKCC - Other</v>
      </c>
      <c r="E328" s="5">
        <v>0</v>
      </c>
      <c r="F328" s="5">
        <v>0</v>
      </c>
      <c r="G328" s="5">
        <v>0</v>
      </c>
      <c r="H328" s="5">
        <v>0</v>
      </c>
      <c r="I328" s="5">
        <v>0</v>
      </c>
      <c r="J328" s="5">
        <v>0</v>
      </c>
      <c r="K328" s="5">
        <v>0</v>
      </c>
      <c r="L328" s="5">
        <v>0</v>
      </c>
      <c r="M328" s="5">
        <v>0</v>
      </c>
      <c r="N328" s="5">
        <v>0</v>
      </c>
      <c r="O328" s="5">
        <v>0</v>
      </c>
      <c r="P328" s="5">
        <v>0</v>
      </c>
      <c r="Q328" s="5">
        <v>0</v>
      </c>
      <c r="R328" s="5">
        <v>0</v>
      </c>
      <c r="S328" s="5">
        <v>0</v>
      </c>
    </row>
    <row r="329" spans="1:19" hidden="1" x14ac:dyDescent="0.35">
      <c r="A329" s="2" t="s">
        <v>233</v>
      </c>
      <c r="B329" s="1" t="s">
        <v>761</v>
      </c>
      <c r="C329" t="str">
        <f>VLOOKUP(B329,[2]Clothes!$B$5:$D$447,2, FALSE)</f>
        <v>Outside of MKCC</v>
      </c>
      <c r="D329" t="str">
        <f>VLOOKUP(B329,[2]Clothes!$B$5:$D$447,3, FALSE)</f>
        <v>Outside of MKCC - Other</v>
      </c>
      <c r="E329" s="5">
        <v>0</v>
      </c>
      <c r="F329" s="5">
        <v>0</v>
      </c>
      <c r="G329" s="5">
        <v>0</v>
      </c>
      <c r="H329" s="5">
        <v>0</v>
      </c>
      <c r="I329" s="5">
        <v>0</v>
      </c>
      <c r="J329" s="5">
        <v>0</v>
      </c>
      <c r="K329" s="5">
        <v>0</v>
      </c>
      <c r="L329" s="5">
        <v>0</v>
      </c>
      <c r="M329" s="5">
        <v>0</v>
      </c>
      <c r="N329" s="5">
        <v>0</v>
      </c>
      <c r="O329" s="5">
        <v>0</v>
      </c>
      <c r="P329" s="5">
        <v>0</v>
      </c>
      <c r="Q329" s="5">
        <v>0</v>
      </c>
      <c r="R329" s="5">
        <v>0</v>
      </c>
      <c r="S329" s="5">
        <v>0</v>
      </c>
    </row>
    <row r="330" spans="1:19" hidden="1" x14ac:dyDescent="0.35">
      <c r="A330" s="2" t="s">
        <v>233</v>
      </c>
      <c r="B330" s="1" t="s">
        <v>762</v>
      </c>
      <c r="C330" t="str">
        <f>VLOOKUP(B330,[2]Clothes!$B$5:$D$447,2, FALSE)</f>
        <v>Outside of MKCC</v>
      </c>
      <c r="D330" t="str">
        <f>VLOOKUP(B330,[2]Clothes!$B$5:$D$447,3, FALSE)</f>
        <v>Outside of MKCC - Other</v>
      </c>
      <c r="E330" s="5">
        <v>0</v>
      </c>
      <c r="F330" s="5">
        <v>0</v>
      </c>
      <c r="G330" s="5">
        <v>0</v>
      </c>
      <c r="H330" s="5">
        <v>0</v>
      </c>
      <c r="I330" s="5">
        <v>0</v>
      </c>
      <c r="J330" s="5">
        <v>0</v>
      </c>
      <c r="K330" s="5">
        <v>0</v>
      </c>
      <c r="L330" s="5">
        <v>0</v>
      </c>
      <c r="M330" s="5">
        <v>0</v>
      </c>
      <c r="N330" s="5">
        <v>0</v>
      </c>
      <c r="O330" s="5">
        <v>0</v>
      </c>
      <c r="P330" s="5">
        <v>0</v>
      </c>
      <c r="Q330" s="5">
        <v>0</v>
      </c>
      <c r="R330" s="5">
        <v>0</v>
      </c>
      <c r="S330" s="5">
        <v>0</v>
      </c>
    </row>
    <row r="331" spans="1:19" hidden="1" x14ac:dyDescent="0.35">
      <c r="A331" s="2" t="s">
        <v>233</v>
      </c>
      <c r="B331" s="1" t="s">
        <v>763</v>
      </c>
      <c r="C331" t="str">
        <f>VLOOKUP(B331,[2]Clothes!$B$5:$D$447,2, FALSE)</f>
        <v>Outside of MKCC</v>
      </c>
      <c r="D331" t="str">
        <f>VLOOKUP(B331,[2]Clothes!$B$5:$D$447,3, FALSE)</f>
        <v>Outside of MKCC - Other</v>
      </c>
      <c r="E331" s="5">
        <v>1.6000000000000001E-3</v>
      </c>
      <c r="F331" s="5">
        <v>0</v>
      </c>
      <c r="G331" s="5">
        <v>0</v>
      </c>
      <c r="H331" s="5">
        <v>0</v>
      </c>
      <c r="I331" s="5">
        <v>0</v>
      </c>
      <c r="J331" s="5">
        <v>0</v>
      </c>
      <c r="K331" s="5">
        <v>0</v>
      </c>
      <c r="L331" s="5">
        <v>0</v>
      </c>
      <c r="M331" s="5">
        <v>0</v>
      </c>
      <c r="N331" s="5">
        <v>0</v>
      </c>
      <c r="O331" s="5">
        <v>0</v>
      </c>
      <c r="P331" s="5">
        <v>2.0119999999999999E-2</v>
      </c>
      <c r="Q331" s="5">
        <v>0</v>
      </c>
      <c r="R331" s="5">
        <v>0</v>
      </c>
      <c r="S331" s="5">
        <v>0</v>
      </c>
    </row>
    <row r="332" spans="1:19" hidden="1" x14ac:dyDescent="0.35">
      <c r="A332" s="2" t="s">
        <v>233</v>
      </c>
      <c r="B332" s="1" t="s">
        <v>764</v>
      </c>
      <c r="C332" t="str">
        <f>VLOOKUP(B332,[2]Clothes!$B$5:$D$447,2, FALSE)</f>
        <v>Outside of MKCC</v>
      </c>
      <c r="D332" t="str">
        <f>VLOOKUP(B332,[2]Clothes!$B$5:$D$447,3, FALSE)</f>
        <v>Outside of MKCC - Other</v>
      </c>
      <c r="E332" s="5">
        <v>0</v>
      </c>
      <c r="F332" s="5">
        <v>0</v>
      </c>
      <c r="G332" s="5">
        <v>0</v>
      </c>
      <c r="H332" s="5">
        <v>0</v>
      </c>
      <c r="I332" s="5">
        <v>0</v>
      </c>
      <c r="J332" s="5">
        <v>0</v>
      </c>
      <c r="K332" s="5">
        <v>0</v>
      </c>
      <c r="L332" s="5">
        <v>0</v>
      </c>
      <c r="M332" s="5">
        <v>0</v>
      </c>
      <c r="N332" s="5">
        <v>0</v>
      </c>
      <c r="O332" s="5">
        <v>0</v>
      </c>
      <c r="P332" s="5">
        <v>0</v>
      </c>
      <c r="Q332" s="5">
        <v>0</v>
      </c>
      <c r="R332" s="5">
        <v>0</v>
      </c>
      <c r="S332" s="5">
        <v>0</v>
      </c>
    </row>
    <row r="333" spans="1:19" hidden="1" x14ac:dyDescent="0.35">
      <c r="A333" s="2" t="s">
        <v>233</v>
      </c>
      <c r="B333" s="1" t="s">
        <v>765</v>
      </c>
      <c r="C333" t="str">
        <f>VLOOKUP(B333,[2]Clothes!$B$5:$D$447,2, FALSE)</f>
        <v>Outside of MKCC</v>
      </c>
      <c r="D333" t="str">
        <f>VLOOKUP(B333,[2]Clothes!$B$5:$D$447,3, FALSE)</f>
        <v>Outside of MKCC - Other</v>
      </c>
      <c r="E333" s="5">
        <v>0</v>
      </c>
      <c r="F333" s="5">
        <v>0</v>
      </c>
      <c r="G333" s="5">
        <v>0</v>
      </c>
      <c r="H333" s="5">
        <v>0</v>
      </c>
      <c r="I333" s="5">
        <v>0</v>
      </c>
      <c r="J333" s="5">
        <v>0</v>
      </c>
      <c r="K333" s="5">
        <v>0</v>
      </c>
      <c r="L333" s="5">
        <v>0</v>
      </c>
      <c r="M333" s="5">
        <v>0</v>
      </c>
      <c r="N333" s="5">
        <v>0</v>
      </c>
      <c r="O333" s="5">
        <v>0</v>
      </c>
      <c r="P333" s="5">
        <v>0</v>
      </c>
      <c r="Q333" s="5">
        <v>0</v>
      </c>
      <c r="R333" s="5">
        <v>0</v>
      </c>
      <c r="S333" s="5">
        <v>0</v>
      </c>
    </row>
    <row r="334" spans="1:19" hidden="1" x14ac:dyDescent="0.35">
      <c r="A334" s="2" t="s">
        <v>233</v>
      </c>
      <c r="B334" s="1" t="s">
        <v>766</v>
      </c>
      <c r="C334" t="str">
        <f>VLOOKUP(B334,[2]Clothes!$B$5:$D$447,2, FALSE)</f>
        <v>Outside of MKCC</v>
      </c>
      <c r="D334" t="str">
        <f>VLOOKUP(B334,[2]Clothes!$B$5:$D$447,3, FALSE)</f>
        <v>Bedford</v>
      </c>
      <c r="E334" s="5">
        <v>0</v>
      </c>
      <c r="F334" s="5">
        <v>0</v>
      </c>
      <c r="G334" s="5">
        <v>0</v>
      </c>
      <c r="H334" s="5">
        <v>0</v>
      </c>
      <c r="I334" s="5">
        <v>0</v>
      </c>
      <c r="J334" s="5">
        <v>0</v>
      </c>
      <c r="K334" s="5">
        <v>0</v>
      </c>
      <c r="L334" s="5">
        <v>0</v>
      </c>
      <c r="M334" s="5">
        <v>0</v>
      </c>
      <c r="N334" s="5">
        <v>0</v>
      </c>
      <c r="O334" s="5">
        <v>0</v>
      </c>
      <c r="P334" s="5">
        <v>0</v>
      </c>
      <c r="Q334" s="5">
        <v>0</v>
      </c>
      <c r="R334" s="5">
        <v>0</v>
      </c>
      <c r="S334" s="5">
        <v>0</v>
      </c>
    </row>
    <row r="335" spans="1:19" hidden="1" x14ac:dyDescent="0.35">
      <c r="A335" s="2" t="s">
        <v>233</v>
      </c>
      <c r="B335" s="1" t="s">
        <v>767</v>
      </c>
      <c r="C335" t="str">
        <f>VLOOKUP(B335,[2]Clothes!$B$5:$D$447,2, FALSE)</f>
        <v>Outside of MKCC</v>
      </c>
      <c r="D335" t="str">
        <f>VLOOKUP(B335,[2]Clothes!$B$5:$D$447,3, FALSE)</f>
        <v>Outside of MKCC - Other</v>
      </c>
      <c r="E335" s="5">
        <v>5.2700000000000004E-3</v>
      </c>
      <c r="F335" s="5">
        <v>0</v>
      </c>
      <c r="G335" s="5">
        <v>0</v>
      </c>
      <c r="H335" s="5">
        <v>0</v>
      </c>
      <c r="I335" s="5">
        <v>0</v>
      </c>
      <c r="J335" s="5">
        <v>0</v>
      </c>
      <c r="K335" s="5">
        <v>0</v>
      </c>
      <c r="L335" s="5">
        <v>0</v>
      </c>
      <c r="M335" s="5">
        <v>0</v>
      </c>
      <c r="N335" s="5">
        <v>0</v>
      </c>
      <c r="O335" s="5">
        <v>0</v>
      </c>
      <c r="P335" s="5">
        <v>0</v>
      </c>
      <c r="Q335" s="5">
        <v>0</v>
      </c>
      <c r="R335" s="5">
        <v>0</v>
      </c>
      <c r="S335" s="5">
        <v>5.7840000000000003E-2</v>
      </c>
    </row>
    <row r="336" spans="1:19" hidden="1" x14ac:dyDescent="0.35">
      <c r="A336" s="2" t="s">
        <v>233</v>
      </c>
      <c r="B336" s="1" t="s">
        <v>768</v>
      </c>
      <c r="C336" t="str">
        <f>VLOOKUP(B336,[2]Clothes!$B$5:$D$447,2, FALSE)</f>
        <v>Outside of MKCC</v>
      </c>
      <c r="D336" t="str">
        <f>VLOOKUP(B336,[2]Clothes!$B$5:$D$447,3, FALSE)</f>
        <v>Outside of MKCC - Other</v>
      </c>
      <c r="E336" s="5">
        <v>0</v>
      </c>
      <c r="F336" s="5">
        <v>0</v>
      </c>
      <c r="G336" s="5">
        <v>0</v>
      </c>
      <c r="H336" s="5">
        <v>0</v>
      </c>
      <c r="I336" s="5">
        <v>0</v>
      </c>
      <c r="J336" s="5">
        <v>0</v>
      </c>
      <c r="K336" s="5">
        <v>0</v>
      </c>
      <c r="L336" s="5">
        <v>0</v>
      </c>
      <c r="M336" s="5">
        <v>0</v>
      </c>
      <c r="N336" s="5">
        <v>0</v>
      </c>
      <c r="O336" s="5">
        <v>0</v>
      </c>
      <c r="P336" s="5">
        <v>0</v>
      </c>
      <c r="Q336" s="5">
        <v>0</v>
      </c>
      <c r="R336" s="5">
        <v>0</v>
      </c>
      <c r="S336" s="5">
        <v>0</v>
      </c>
    </row>
    <row r="337" spans="1:19" hidden="1" x14ac:dyDescent="0.35">
      <c r="A337" s="2" t="s">
        <v>233</v>
      </c>
      <c r="B337" s="1" t="s">
        <v>769</v>
      </c>
      <c r="C337" t="str">
        <f>VLOOKUP(B337,[2]Clothes!$B$5:$D$447,2, FALSE)</f>
        <v>Outside of MKCC</v>
      </c>
      <c r="D337" t="str">
        <f>VLOOKUP(B337,[2]Clothes!$B$5:$D$447,3, FALSE)</f>
        <v>Bedford</v>
      </c>
      <c r="E337" s="5">
        <v>6.6100000000000004E-3</v>
      </c>
      <c r="F337" s="5">
        <v>7.306E-2</v>
      </c>
      <c r="G337" s="5">
        <v>0</v>
      </c>
      <c r="H337" s="5">
        <v>0</v>
      </c>
      <c r="I337" s="5">
        <v>0</v>
      </c>
      <c r="J337" s="5">
        <v>6.7129999999999995E-2</v>
      </c>
      <c r="K337" s="5">
        <v>0</v>
      </c>
      <c r="L337" s="5">
        <v>0</v>
      </c>
      <c r="M337" s="5">
        <v>0</v>
      </c>
      <c r="N337" s="5">
        <v>0</v>
      </c>
      <c r="O337" s="5">
        <v>0</v>
      </c>
      <c r="P337" s="5">
        <v>0</v>
      </c>
      <c r="Q337" s="5">
        <v>0</v>
      </c>
      <c r="R337" s="5">
        <v>0</v>
      </c>
      <c r="S337" s="5">
        <v>0</v>
      </c>
    </row>
    <row r="338" spans="1:19" hidden="1" x14ac:dyDescent="0.35">
      <c r="A338" s="2" t="s">
        <v>233</v>
      </c>
      <c r="B338" s="1" t="s">
        <v>770</v>
      </c>
      <c r="C338" t="str">
        <f>VLOOKUP(B338,[2]Clothes!$B$5:$D$447,2, FALSE)</f>
        <v>Outside of MKCC</v>
      </c>
      <c r="D338" t="str">
        <f>VLOOKUP(B338,[2]Clothes!$B$5:$D$447,3, FALSE)</f>
        <v>Outside of MKCC - Other</v>
      </c>
      <c r="E338" s="5">
        <v>0</v>
      </c>
      <c r="F338" s="5">
        <v>0</v>
      </c>
      <c r="G338" s="5">
        <v>0</v>
      </c>
      <c r="H338" s="5">
        <v>0</v>
      </c>
      <c r="I338" s="5">
        <v>0</v>
      </c>
      <c r="J338" s="5">
        <v>0</v>
      </c>
      <c r="K338" s="5">
        <v>0</v>
      </c>
      <c r="L338" s="5">
        <v>0</v>
      </c>
      <c r="M338" s="5">
        <v>0</v>
      </c>
      <c r="N338" s="5">
        <v>0</v>
      </c>
      <c r="O338" s="5">
        <v>0</v>
      </c>
      <c r="P338" s="5">
        <v>0</v>
      </c>
      <c r="Q338" s="5">
        <v>0</v>
      </c>
      <c r="R338" s="5">
        <v>0</v>
      </c>
      <c r="S338" s="5">
        <v>0</v>
      </c>
    </row>
    <row r="339" spans="1:19" hidden="1" x14ac:dyDescent="0.35">
      <c r="A339" s="2" t="s">
        <v>233</v>
      </c>
      <c r="B339" s="1" t="s">
        <v>771</v>
      </c>
      <c r="C339" t="str">
        <f>VLOOKUP(B339,[2]Clothes!$B$5:$D$447,2, FALSE)</f>
        <v>Outside of MKCC</v>
      </c>
      <c r="D339" t="str">
        <f>VLOOKUP(B339,[2]Clothes!$B$5:$D$447,3, FALSE)</f>
        <v>Outside of MKCC - Other</v>
      </c>
      <c r="E339" s="5">
        <v>0</v>
      </c>
      <c r="F339" s="5">
        <v>0</v>
      </c>
      <c r="G339" s="5">
        <v>0</v>
      </c>
      <c r="H339" s="5">
        <v>0</v>
      </c>
      <c r="I339" s="5">
        <v>0</v>
      </c>
      <c r="J339" s="5">
        <v>0</v>
      </c>
      <c r="K339" s="5">
        <v>0</v>
      </c>
      <c r="L339" s="5">
        <v>0</v>
      </c>
      <c r="M339" s="5">
        <v>0</v>
      </c>
      <c r="N339" s="5">
        <v>0</v>
      </c>
      <c r="O339" s="5">
        <v>0</v>
      </c>
      <c r="P339" s="5">
        <v>0</v>
      </c>
      <c r="Q339" s="5">
        <v>0</v>
      </c>
      <c r="R339" s="5">
        <v>0</v>
      </c>
      <c r="S339" s="5">
        <v>0</v>
      </c>
    </row>
    <row r="340" spans="1:19" hidden="1" x14ac:dyDescent="0.35">
      <c r="A340" s="2" t="s">
        <v>233</v>
      </c>
      <c r="B340" s="1" t="s">
        <v>772</v>
      </c>
      <c r="C340" t="str">
        <f>VLOOKUP(B340,[2]Clothes!$B$5:$D$447,2, FALSE)</f>
        <v>Outside of MKCC</v>
      </c>
      <c r="D340" t="str">
        <f>VLOOKUP(B340,[2]Clothes!$B$5:$D$447,3, FALSE)</f>
        <v>Bedford</v>
      </c>
      <c r="E340" s="5">
        <v>0</v>
      </c>
      <c r="F340" s="5">
        <v>0</v>
      </c>
      <c r="G340" s="5">
        <v>0</v>
      </c>
      <c r="H340" s="5">
        <v>0</v>
      </c>
      <c r="I340" s="5">
        <v>0</v>
      </c>
      <c r="J340" s="5">
        <v>0</v>
      </c>
      <c r="K340" s="5">
        <v>0</v>
      </c>
      <c r="L340" s="5">
        <v>0</v>
      </c>
      <c r="M340" s="5">
        <v>0</v>
      </c>
      <c r="N340" s="5">
        <v>0</v>
      </c>
      <c r="O340" s="5">
        <v>0</v>
      </c>
      <c r="P340" s="5">
        <v>0</v>
      </c>
      <c r="Q340" s="5">
        <v>0</v>
      </c>
      <c r="R340" s="5">
        <v>0</v>
      </c>
      <c r="S340" s="5">
        <v>0</v>
      </c>
    </row>
    <row r="341" spans="1:19" hidden="1" x14ac:dyDescent="0.35">
      <c r="A341" s="2" t="s">
        <v>233</v>
      </c>
      <c r="B341" s="1" t="s">
        <v>773</v>
      </c>
      <c r="C341" t="str">
        <f>VLOOKUP(B341,[2]Clothes!$B$5:$D$447,2, FALSE)</f>
        <v>Outside of MKCC</v>
      </c>
      <c r="D341" t="str">
        <f>VLOOKUP(B341,[2]Clothes!$B$5:$D$447,3, FALSE)</f>
        <v>Outside of MKCC - Other</v>
      </c>
      <c r="E341" s="5">
        <v>2.7799999999999999E-3</v>
      </c>
      <c r="F341" s="5">
        <v>5.373E-2</v>
      </c>
      <c r="G341" s="5">
        <v>0</v>
      </c>
      <c r="H341" s="5">
        <v>0</v>
      </c>
      <c r="I341" s="5">
        <v>0</v>
      </c>
      <c r="J341" s="5">
        <v>0</v>
      </c>
      <c r="K341" s="5">
        <v>0</v>
      </c>
      <c r="L341" s="5">
        <v>0</v>
      </c>
      <c r="M341" s="5">
        <v>0</v>
      </c>
      <c r="N341" s="5">
        <v>0</v>
      </c>
      <c r="O341" s="5">
        <v>0</v>
      </c>
      <c r="P341" s="5">
        <v>0</v>
      </c>
      <c r="Q341" s="5">
        <v>0</v>
      </c>
      <c r="R341" s="5">
        <v>0</v>
      </c>
      <c r="S341" s="5">
        <v>0</v>
      </c>
    </row>
    <row r="342" spans="1:19" hidden="1" x14ac:dyDescent="0.35">
      <c r="A342" s="2" t="s">
        <v>233</v>
      </c>
      <c r="B342" s="1" t="s">
        <v>774</v>
      </c>
      <c r="C342" t="str">
        <f>VLOOKUP(B342,[2]Clothes!$B$5:$D$447,2, FALSE)</f>
        <v>Outside of MKCC</v>
      </c>
      <c r="D342" t="str">
        <f>VLOOKUP(B342,[2]Clothes!$B$5:$D$447,3, FALSE)</f>
        <v>Outside of MKCC - Other</v>
      </c>
      <c r="E342" s="5">
        <v>0</v>
      </c>
      <c r="F342" s="5">
        <v>0</v>
      </c>
      <c r="G342" s="5">
        <v>0</v>
      </c>
      <c r="H342" s="5">
        <v>0</v>
      </c>
      <c r="I342" s="5">
        <v>0</v>
      </c>
      <c r="J342" s="5">
        <v>0</v>
      </c>
      <c r="K342" s="5">
        <v>0</v>
      </c>
      <c r="L342" s="5">
        <v>0</v>
      </c>
      <c r="M342" s="5">
        <v>0</v>
      </c>
      <c r="N342" s="5">
        <v>0</v>
      </c>
      <c r="O342" s="5">
        <v>0</v>
      </c>
      <c r="P342" s="5">
        <v>0</v>
      </c>
      <c r="Q342" s="5">
        <v>0</v>
      </c>
      <c r="R342" s="5">
        <v>0</v>
      </c>
      <c r="S342" s="5">
        <v>0</v>
      </c>
    </row>
    <row r="343" spans="1:19" hidden="1" x14ac:dyDescent="0.35">
      <c r="A343" s="2" t="s">
        <v>233</v>
      </c>
      <c r="B343" s="1" t="s">
        <v>775</v>
      </c>
      <c r="C343" t="str">
        <f>VLOOKUP(B343,[2]Clothes!$B$5:$D$447,2, FALSE)</f>
        <v>Outside of MKCC</v>
      </c>
      <c r="D343" t="str">
        <f>VLOOKUP(B343,[2]Clothes!$B$5:$D$447,3, FALSE)</f>
        <v>Outside of MKCC - Other</v>
      </c>
      <c r="E343" s="5">
        <v>0</v>
      </c>
      <c r="F343" s="5">
        <v>0</v>
      </c>
      <c r="G343" s="5">
        <v>0</v>
      </c>
      <c r="H343" s="5">
        <v>0</v>
      </c>
      <c r="I343" s="5">
        <v>0</v>
      </c>
      <c r="J343" s="5">
        <v>0</v>
      </c>
      <c r="K343" s="5">
        <v>0</v>
      </c>
      <c r="L343" s="5">
        <v>0</v>
      </c>
      <c r="M343" s="5">
        <v>0</v>
      </c>
      <c r="N343" s="5">
        <v>0</v>
      </c>
      <c r="O343" s="5">
        <v>0</v>
      </c>
      <c r="P343" s="5">
        <v>0</v>
      </c>
      <c r="Q343" s="5">
        <v>0</v>
      </c>
      <c r="R343" s="5">
        <v>0</v>
      </c>
      <c r="S343" s="5">
        <v>0</v>
      </c>
    </row>
    <row r="344" spans="1:19" hidden="1" x14ac:dyDescent="0.35">
      <c r="A344" s="2" t="s">
        <v>233</v>
      </c>
      <c r="B344" s="1" t="s">
        <v>776</v>
      </c>
      <c r="C344" t="str">
        <f>VLOOKUP(B344,[2]Clothes!$B$5:$D$447,2, FALSE)</f>
        <v>Outside of MKCC</v>
      </c>
      <c r="D344" t="str">
        <f>VLOOKUP(B344,[2]Clothes!$B$5:$D$447,3, FALSE)</f>
        <v>Outside of MKCC - Other</v>
      </c>
      <c r="E344" s="5">
        <v>0</v>
      </c>
      <c r="F344" s="5">
        <v>0</v>
      </c>
      <c r="G344" s="5">
        <v>0</v>
      </c>
      <c r="H344" s="5">
        <v>0</v>
      </c>
      <c r="I344" s="5">
        <v>0</v>
      </c>
      <c r="J344" s="5">
        <v>0</v>
      </c>
      <c r="K344" s="5">
        <v>0</v>
      </c>
      <c r="L344" s="5">
        <v>0</v>
      </c>
      <c r="M344" s="5">
        <v>0</v>
      </c>
      <c r="N344" s="5">
        <v>0</v>
      </c>
      <c r="O344" s="5">
        <v>0</v>
      </c>
      <c r="P344" s="5">
        <v>0</v>
      </c>
      <c r="Q344" s="5">
        <v>0</v>
      </c>
      <c r="R344" s="5">
        <v>0</v>
      </c>
      <c r="S344" s="5">
        <v>0</v>
      </c>
    </row>
    <row r="345" spans="1:19" hidden="1" x14ac:dyDescent="0.35">
      <c r="A345" s="2" t="s">
        <v>233</v>
      </c>
      <c r="B345" s="1" t="s">
        <v>777</v>
      </c>
      <c r="C345" t="str">
        <f>VLOOKUP(B345,[2]Clothes!$B$5:$D$447,2, FALSE)</f>
        <v>Outside of MKCC</v>
      </c>
      <c r="D345" t="str">
        <f>VLOOKUP(B345,[2]Clothes!$B$5:$D$447,3, FALSE)</f>
        <v>Outside of MKCC - Other</v>
      </c>
      <c r="E345" s="5">
        <v>0</v>
      </c>
      <c r="F345" s="5">
        <v>0</v>
      </c>
      <c r="G345" s="5">
        <v>0</v>
      </c>
      <c r="H345" s="5">
        <v>0</v>
      </c>
      <c r="I345" s="5">
        <v>0</v>
      </c>
      <c r="J345" s="5">
        <v>0</v>
      </c>
      <c r="K345" s="5">
        <v>0</v>
      </c>
      <c r="L345" s="5">
        <v>0</v>
      </c>
      <c r="M345" s="5">
        <v>0</v>
      </c>
      <c r="N345" s="5">
        <v>0</v>
      </c>
      <c r="O345" s="5">
        <v>0</v>
      </c>
      <c r="P345" s="5">
        <v>0</v>
      </c>
      <c r="Q345" s="5">
        <v>0</v>
      </c>
      <c r="R345" s="5">
        <v>0</v>
      </c>
      <c r="S345" s="5">
        <v>0</v>
      </c>
    </row>
    <row r="346" spans="1:19" hidden="1" x14ac:dyDescent="0.35">
      <c r="A346" s="2" t="s">
        <v>233</v>
      </c>
      <c r="B346" s="1" t="s">
        <v>778</v>
      </c>
      <c r="C346" t="str">
        <f>VLOOKUP(B346,[2]Clothes!$B$5:$D$447,2, FALSE)</f>
        <v>Outside of MKCC</v>
      </c>
      <c r="D346" t="str">
        <f>VLOOKUP(B346,[2]Clothes!$B$5:$D$447,3, FALSE)</f>
        <v>Outside of MKCC - Other</v>
      </c>
      <c r="E346" s="5">
        <v>0</v>
      </c>
      <c r="F346" s="5">
        <v>0</v>
      </c>
      <c r="G346" s="5">
        <v>0</v>
      </c>
      <c r="H346" s="5">
        <v>0</v>
      </c>
      <c r="I346" s="5">
        <v>0</v>
      </c>
      <c r="J346" s="5">
        <v>0</v>
      </c>
      <c r="K346" s="5">
        <v>0</v>
      </c>
      <c r="L346" s="5">
        <v>0</v>
      </c>
      <c r="M346" s="5">
        <v>0</v>
      </c>
      <c r="N346" s="5">
        <v>0</v>
      </c>
      <c r="O346" s="5">
        <v>0</v>
      </c>
      <c r="P346" s="5">
        <v>0</v>
      </c>
      <c r="Q346" s="5">
        <v>0</v>
      </c>
      <c r="R346" s="5">
        <v>0</v>
      </c>
      <c r="S346" s="5">
        <v>0</v>
      </c>
    </row>
    <row r="347" spans="1:19" hidden="1" x14ac:dyDescent="0.35">
      <c r="A347" s="2" t="s">
        <v>233</v>
      </c>
      <c r="B347" s="1" t="s">
        <v>779</v>
      </c>
      <c r="C347" t="str">
        <f>VLOOKUP(B347,[2]Clothes!$B$5:$D$447,2, FALSE)</f>
        <v>Outside of MKCC</v>
      </c>
      <c r="D347" t="str">
        <f>VLOOKUP(B347,[2]Clothes!$B$5:$D$447,3, FALSE)</f>
        <v>Outside of MKCC - Other</v>
      </c>
      <c r="E347" s="5">
        <v>0</v>
      </c>
      <c r="F347" s="5">
        <v>0</v>
      </c>
      <c r="G347" s="5">
        <v>0</v>
      </c>
      <c r="H347" s="5">
        <v>0</v>
      </c>
      <c r="I347" s="5">
        <v>0</v>
      </c>
      <c r="J347" s="5">
        <v>0</v>
      </c>
      <c r="K347" s="5">
        <v>0</v>
      </c>
      <c r="L347" s="5">
        <v>0</v>
      </c>
      <c r="M347" s="5">
        <v>0</v>
      </c>
      <c r="N347" s="5">
        <v>0</v>
      </c>
      <c r="O347" s="5">
        <v>0</v>
      </c>
      <c r="P347" s="5">
        <v>0</v>
      </c>
      <c r="Q347" s="5">
        <v>0</v>
      </c>
      <c r="R347" s="5">
        <v>0</v>
      </c>
      <c r="S347" s="5">
        <v>0</v>
      </c>
    </row>
    <row r="348" spans="1:19" hidden="1" x14ac:dyDescent="0.35">
      <c r="A348" s="2" t="s">
        <v>233</v>
      </c>
      <c r="B348" s="1" t="s">
        <v>317</v>
      </c>
      <c r="C348" t="str">
        <f>VLOOKUP(B348,[2]Clothes!$B$5:$D$447,2, FALSE)</f>
        <v>Outside of MKCC</v>
      </c>
      <c r="D348" t="str">
        <f>VLOOKUP(B348,[2]Clothes!$B$5:$D$447,3, FALSE)</f>
        <v>Outside of MKCC - Other</v>
      </c>
      <c r="E348" s="5">
        <v>0</v>
      </c>
      <c r="F348" s="5">
        <v>0</v>
      </c>
      <c r="G348" s="5">
        <v>0</v>
      </c>
      <c r="H348" s="5">
        <v>0</v>
      </c>
      <c r="I348" s="5">
        <v>0</v>
      </c>
      <c r="J348" s="5">
        <v>0</v>
      </c>
      <c r="K348" s="5">
        <v>0</v>
      </c>
      <c r="L348" s="5">
        <v>0</v>
      </c>
      <c r="M348" s="5">
        <v>0</v>
      </c>
      <c r="N348" s="5">
        <v>0</v>
      </c>
      <c r="O348" s="5">
        <v>0</v>
      </c>
      <c r="P348" s="5">
        <v>0</v>
      </c>
      <c r="Q348" s="5">
        <v>0</v>
      </c>
      <c r="R348" s="5">
        <v>0</v>
      </c>
      <c r="S348" s="5">
        <v>0</v>
      </c>
    </row>
    <row r="349" spans="1:19" hidden="1" x14ac:dyDescent="0.35">
      <c r="A349" s="2" t="s">
        <v>233</v>
      </c>
      <c r="B349" s="1" t="s">
        <v>319</v>
      </c>
      <c r="C349" t="str">
        <f>VLOOKUP(B349,[2]Clothes!$B$5:$D$447,2, FALSE)</f>
        <v>Outside of MKCC</v>
      </c>
      <c r="D349" t="str">
        <f>VLOOKUP(B349,[2]Clothes!$B$5:$D$447,3, FALSE)</f>
        <v>Outside of MKCC - Other</v>
      </c>
      <c r="E349" s="5">
        <v>0</v>
      </c>
      <c r="F349" s="5">
        <v>0</v>
      </c>
      <c r="G349" s="5">
        <v>0</v>
      </c>
      <c r="H349" s="5">
        <v>0</v>
      </c>
      <c r="I349" s="5">
        <v>0</v>
      </c>
      <c r="J349" s="5">
        <v>0</v>
      </c>
      <c r="K349" s="5">
        <v>0</v>
      </c>
      <c r="L349" s="5">
        <v>0</v>
      </c>
      <c r="M349" s="5">
        <v>0</v>
      </c>
      <c r="N349" s="5">
        <v>0</v>
      </c>
      <c r="O349" s="5">
        <v>0</v>
      </c>
      <c r="P349" s="5">
        <v>0</v>
      </c>
      <c r="Q349" s="5">
        <v>0</v>
      </c>
      <c r="R349" s="5">
        <v>0</v>
      </c>
      <c r="S349" s="5">
        <v>0</v>
      </c>
    </row>
    <row r="350" spans="1:19" hidden="1" x14ac:dyDescent="0.35">
      <c r="A350" s="2" t="s">
        <v>233</v>
      </c>
      <c r="B350" s="1" t="s">
        <v>320</v>
      </c>
      <c r="C350" t="str">
        <f>VLOOKUP(B350,[2]Clothes!$B$5:$D$447,2, FALSE)</f>
        <v>Outside of MKCC</v>
      </c>
      <c r="D350" t="str">
        <f>VLOOKUP(B350,[2]Clothes!$B$5:$D$447,3, FALSE)</f>
        <v>Outside of MKCC - Other</v>
      </c>
      <c r="E350" s="5">
        <v>0</v>
      </c>
      <c r="F350" s="5">
        <v>0</v>
      </c>
      <c r="G350" s="5">
        <v>0</v>
      </c>
      <c r="H350" s="5">
        <v>0</v>
      </c>
      <c r="I350" s="5">
        <v>0</v>
      </c>
      <c r="J350" s="5">
        <v>0</v>
      </c>
      <c r="K350" s="5">
        <v>0</v>
      </c>
      <c r="L350" s="5">
        <v>0</v>
      </c>
      <c r="M350" s="5">
        <v>0</v>
      </c>
      <c r="N350" s="5">
        <v>0</v>
      </c>
      <c r="O350" s="5">
        <v>0</v>
      </c>
      <c r="P350" s="5">
        <v>0</v>
      </c>
      <c r="Q350" s="5">
        <v>0</v>
      </c>
      <c r="R350" s="5">
        <v>0</v>
      </c>
      <c r="S350" s="5">
        <v>0</v>
      </c>
    </row>
    <row r="351" spans="1:19" hidden="1" x14ac:dyDescent="0.35">
      <c r="A351" s="2" t="s">
        <v>233</v>
      </c>
      <c r="B351" s="1" t="s">
        <v>321</v>
      </c>
      <c r="C351" t="str">
        <f>VLOOKUP(B351,[2]Clothes!$B$5:$D$447,2, FALSE)</f>
        <v>Outside of MKCC</v>
      </c>
      <c r="D351" t="str">
        <f>VLOOKUP(B351,[2]Clothes!$B$5:$D$447,3, FALSE)</f>
        <v>Bedford</v>
      </c>
      <c r="E351" s="5">
        <v>0</v>
      </c>
      <c r="F351" s="5">
        <v>0</v>
      </c>
      <c r="G351" s="5">
        <v>0</v>
      </c>
      <c r="H351" s="5">
        <v>0</v>
      </c>
      <c r="I351" s="5">
        <v>0</v>
      </c>
      <c r="J351" s="5">
        <v>0</v>
      </c>
      <c r="K351" s="5">
        <v>0</v>
      </c>
      <c r="L351" s="5">
        <v>0</v>
      </c>
      <c r="M351" s="5">
        <v>0</v>
      </c>
      <c r="N351" s="5">
        <v>0</v>
      </c>
      <c r="O351" s="5">
        <v>0</v>
      </c>
      <c r="P351" s="5">
        <v>0</v>
      </c>
      <c r="Q351" s="5">
        <v>0</v>
      </c>
      <c r="R351" s="5">
        <v>0</v>
      </c>
      <c r="S351" s="5">
        <v>0</v>
      </c>
    </row>
    <row r="352" spans="1:19" hidden="1" x14ac:dyDescent="0.35">
      <c r="A352" s="2" t="s">
        <v>233</v>
      </c>
      <c r="B352" s="1" t="s">
        <v>322</v>
      </c>
      <c r="C352" t="str">
        <f>VLOOKUP(B352,[2]Clothes!$B$5:$D$447,2, FALSE)</f>
        <v>Outside of MKCC</v>
      </c>
      <c r="D352" t="str">
        <f>VLOOKUP(B352,[2]Clothes!$B$5:$D$447,3, FALSE)</f>
        <v>Bedford</v>
      </c>
      <c r="E352" s="5">
        <v>0</v>
      </c>
      <c r="F352" s="5">
        <v>0</v>
      </c>
      <c r="G352" s="5">
        <v>0</v>
      </c>
      <c r="H352" s="5">
        <v>0</v>
      </c>
      <c r="I352" s="5">
        <v>0</v>
      </c>
      <c r="J352" s="5">
        <v>0</v>
      </c>
      <c r="K352" s="5">
        <v>0</v>
      </c>
      <c r="L352" s="5">
        <v>0</v>
      </c>
      <c r="M352" s="5">
        <v>0</v>
      </c>
      <c r="N352" s="5">
        <v>0</v>
      </c>
      <c r="O352" s="5">
        <v>0</v>
      </c>
      <c r="P352" s="5">
        <v>0</v>
      </c>
      <c r="Q352" s="5">
        <v>0</v>
      </c>
      <c r="R352" s="5">
        <v>0</v>
      </c>
      <c r="S352" s="5">
        <v>0</v>
      </c>
    </row>
    <row r="353" spans="1:19" hidden="1" x14ac:dyDescent="0.35">
      <c r="A353" s="2" t="s">
        <v>233</v>
      </c>
      <c r="B353" s="1" t="s">
        <v>323</v>
      </c>
      <c r="C353" t="str">
        <f>VLOOKUP(B353,[2]Clothes!$B$5:$D$447,2, FALSE)</f>
        <v>Outside of MKCC</v>
      </c>
      <c r="D353" t="str">
        <f>VLOOKUP(B353,[2]Clothes!$B$5:$D$447,3, FALSE)</f>
        <v>Bedford</v>
      </c>
      <c r="E353" s="5">
        <v>0</v>
      </c>
      <c r="F353" s="5">
        <v>0</v>
      </c>
      <c r="G353" s="5">
        <v>0</v>
      </c>
      <c r="H353" s="5">
        <v>0</v>
      </c>
      <c r="I353" s="5">
        <v>0</v>
      </c>
      <c r="J353" s="5">
        <v>0</v>
      </c>
      <c r="K353" s="5">
        <v>0</v>
      </c>
      <c r="L353" s="5">
        <v>0</v>
      </c>
      <c r="M353" s="5">
        <v>0</v>
      </c>
      <c r="N353" s="5">
        <v>0</v>
      </c>
      <c r="O353" s="5">
        <v>0</v>
      </c>
      <c r="P353" s="5">
        <v>0</v>
      </c>
      <c r="Q353" s="5">
        <v>0</v>
      </c>
      <c r="R353" s="5">
        <v>0</v>
      </c>
      <c r="S353" s="5">
        <v>0</v>
      </c>
    </row>
    <row r="354" spans="1:19" hidden="1" x14ac:dyDescent="0.35">
      <c r="A354" s="2" t="s">
        <v>233</v>
      </c>
      <c r="B354" s="1" t="s">
        <v>325</v>
      </c>
      <c r="C354" t="str">
        <f>VLOOKUP(B354,[2]Clothes!$B$5:$D$447,2, FALSE)</f>
        <v>Outside of MKCC</v>
      </c>
      <c r="D354" t="str">
        <f>VLOOKUP(B354,[2]Clothes!$B$5:$D$447,3, FALSE)</f>
        <v>Northampton</v>
      </c>
      <c r="E354" s="5">
        <v>0</v>
      </c>
      <c r="F354" s="5">
        <v>0</v>
      </c>
      <c r="G354" s="5">
        <v>0</v>
      </c>
      <c r="H354" s="5">
        <v>0</v>
      </c>
      <c r="I354" s="5">
        <v>0</v>
      </c>
      <c r="J354" s="5">
        <v>0</v>
      </c>
      <c r="K354" s="5">
        <v>0</v>
      </c>
      <c r="L354" s="5">
        <v>0</v>
      </c>
      <c r="M354" s="5">
        <v>0</v>
      </c>
      <c r="N354" s="5">
        <v>0</v>
      </c>
      <c r="O354" s="5">
        <v>0</v>
      </c>
      <c r="P354" s="5">
        <v>0</v>
      </c>
      <c r="Q354" s="5">
        <v>0</v>
      </c>
      <c r="R354" s="5">
        <v>0</v>
      </c>
      <c r="S354" s="5">
        <v>0</v>
      </c>
    </row>
    <row r="355" spans="1:19" hidden="1" x14ac:dyDescent="0.35">
      <c r="A355" s="2" t="s">
        <v>233</v>
      </c>
      <c r="B355" s="1" t="s">
        <v>780</v>
      </c>
      <c r="C355" t="str">
        <f>VLOOKUP(B355,[2]Clothes!$B$5:$D$447,2, FALSE)</f>
        <v>Outside of MKCC</v>
      </c>
      <c r="D355" t="str">
        <f>VLOOKUP(B355,[2]Clothes!$B$5:$D$447,3, FALSE)</f>
        <v>Outside of MKCC - Other</v>
      </c>
      <c r="E355" s="5">
        <v>0</v>
      </c>
      <c r="F355" s="5">
        <v>0</v>
      </c>
      <c r="G355" s="5">
        <v>0</v>
      </c>
      <c r="H355" s="5">
        <v>0</v>
      </c>
      <c r="I355" s="5">
        <v>0</v>
      </c>
      <c r="J355" s="5">
        <v>0</v>
      </c>
      <c r="K355" s="5">
        <v>0</v>
      </c>
      <c r="L355" s="5">
        <v>0</v>
      </c>
      <c r="M355" s="5">
        <v>0</v>
      </c>
      <c r="N355" s="5">
        <v>0</v>
      </c>
      <c r="O355" s="5">
        <v>0</v>
      </c>
      <c r="P355" s="5">
        <v>0</v>
      </c>
      <c r="Q355" s="5">
        <v>0</v>
      </c>
      <c r="R355" s="5">
        <v>0</v>
      </c>
      <c r="S355" s="5">
        <v>0</v>
      </c>
    </row>
    <row r="356" spans="1:19" hidden="1" x14ac:dyDescent="0.35">
      <c r="A356" s="2" t="s">
        <v>233</v>
      </c>
      <c r="B356" s="1" t="s">
        <v>781</v>
      </c>
      <c r="C356" t="str">
        <f>VLOOKUP(B356,[2]Clothes!$B$5:$D$447,2, FALSE)</f>
        <v>Outside of MKCC</v>
      </c>
      <c r="D356" t="str">
        <f>VLOOKUP(B356,[2]Clothes!$B$5:$D$447,3, FALSE)</f>
        <v>Outside of MKCC - Other</v>
      </c>
      <c r="E356" s="5">
        <v>0</v>
      </c>
      <c r="F356" s="5">
        <v>0</v>
      </c>
      <c r="G356" s="5">
        <v>0</v>
      </c>
      <c r="H356" s="5">
        <v>0</v>
      </c>
      <c r="I356" s="5">
        <v>0</v>
      </c>
      <c r="J356" s="5">
        <v>0</v>
      </c>
      <c r="K356" s="5">
        <v>0</v>
      </c>
      <c r="L356" s="5">
        <v>0</v>
      </c>
      <c r="M356" s="5">
        <v>0</v>
      </c>
      <c r="N356" s="5">
        <v>0</v>
      </c>
      <c r="O356" s="5">
        <v>0</v>
      </c>
      <c r="P356" s="5">
        <v>0</v>
      </c>
      <c r="Q356" s="5">
        <v>0</v>
      </c>
      <c r="R356" s="5">
        <v>0</v>
      </c>
      <c r="S356" s="5">
        <v>0</v>
      </c>
    </row>
    <row r="357" spans="1:19" hidden="1" x14ac:dyDescent="0.35">
      <c r="A357" s="2" t="s">
        <v>233</v>
      </c>
      <c r="B357" s="1" t="s">
        <v>782</v>
      </c>
      <c r="C357" t="str">
        <f>VLOOKUP(B357,[2]Clothes!$B$5:$D$447,2, FALSE)</f>
        <v>Outside of MKCC</v>
      </c>
      <c r="D357" t="str">
        <f>VLOOKUP(B357,[2]Clothes!$B$5:$D$447,3, FALSE)</f>
        <v>London</v>
      </c>
      <c r="E357" s="5">
        <v>0</v>
      </c>
      <c r="F357" s="5">
        <v>0</v>
      </c>
      <c r="G357" s="5">
        <v>0</v>
      </c>
      <c r="H357" s="5">
        <v>0</v>
      </c>
      <c r="I357" s="5">
        <v>0</v>
      </c>
      <c r="J357" s="5">
        <v>0</v>
      </c>
      <c r="K357" s="5">
        <v>0</v>
      </c>
      <c r="L357" s="5">
        <v>0</v>
      </c>
      <c r="M357" s="5">
        <v>0</v>
      </c>
      <c r="N357" s="5">
        <v>0</v>
      </c>
      <c r="O357" s="5">
        <v>0</v>
      </c>
      <c r="P357" s="5">
        <v>0</v>
      </c>
      <c r="Q357" s="5">
        <v>0</v>
      </c>
      <c r="R357" s="5">
        <v>0</v>
      </c>
      <c r="S357" s="5">
        <v>0</v>
      </c>
    </row>
    <row r="358" spans="1:19" hidden="1" x14ac:dyDescent="0.35">
      <c r="A358" s="2" t="s">
        <v>233</v>
      </c>
      <c r="B358" s="1" t="s">
        <v>783</v>
      </c>
      <c r="C358" t="str">
        <f>VLOOKUP(B358,[2]Clothes!$B$5:$D$447,2, FALSE)</f>
        <v>Outside of MKCC</v>
      </c>
      <c r="D358" t="str">
        <f>VLOOKUP(B358,[2]Clothes!$B$5:$D$447,3, FALSE)</f>
        <v>Outside of MKCC - Other</v>
      </c>
      <c r="E358" s="5">
        <v>8.8000000000000003E-4</v>
      </c>
      <c r="F358" s="5">
        <v>0</v>
      </c>
      <c r="G358" s="5">
        <v>0</v>
      </c>
      <c r="H358" s="5">
        <v>0</v>
      </c>
      <c r="I358" s="5">
        <v>0</v>
      </c>
      <c r="J358" s="5">
        <v>0</v>
      </c>
      <c r="K358" s="5">
        <v>0</v>
      </c>
      <c r="L358" s="5">
        <v>0</v>
      </c>
      <c r="M358" s="5">
        <v>0</v>
      </c>
      <c r="N358" s="5">
        <v>0</v>
      </c>
      <c r="O358" s="5">
        <v>6.4680000000000001E-2</v>
      </c>
      <c r="P358" s="5">
        <v>0</v>
      </c>
      <c r="Q358" s="5">
        <v>0</v>
      </c>
      <c r="R358" s="5">
        <v>0</v>
      </c>
      <c r="S358" s="5">
        <v>0</v>
      </c>
    </row>
    <row r="359" spans="1:19" hidden="1" x14ac:dyDescent="0.35">
      <c r="A359" s="2" t="s">
        <v>233</v>
      </c>
      <c r="B359" s="1" t="s">
        <v>784</v>
      </c>
      <c r="C359" t="str">
        <f>VLOOKUP(B359,[2]Clothes!$B$5:$D$447,2, FALSE)</f>
        <v>Outside of MKCC</v>
      </c>
      <c r="D359" t="str">
        <f>VLOOKUP(B359,[2]Clothes!$B$5:$D$447,3, FALSE)</f>
        <v>Aylesbury</v>
      </c>
      <c r="E359" s="5">
        <v>0</v>
      </c>
      <c r="F359" s="5">
        <v>0</v>
      </c>
      <c r="G359" s="5">
        <v>0</v>
      </c>
      <c r="H359" s="5">
        <v>0</v>
      </c>
      <c r="I359" s="5">
        <v>0</v>
      </c>
      <c r="J359" s="5">
        <v>0</v>
      </c>
      <c r="K359" s="5">
        <v>0</v>
      </c>
      <c r="L359" s="5">
        <v>0</v>
      </c>
      <c r="M359" s="5">
        <v>0</v>
      </c>
      <c r="N359" s="5">
        <v>0</v>
      </c>
      <c r="O359" s="5">
        <v>0</v>
      </c>
      <c r="P359" s="5">
        <v>0</v>
      </c>
      <c r="Q359" s="5">
        <v>0</v>
      </c>
      <c r="R359" s="5">
        <v>0</v>
      </c>
      <c r="S359" s="5">
        <v>0</v>
      </c>
    </row>
    <row r="360" spans="1:19" hidden="1" x14ac:dyDescent="0.35">
      <c r="A360" s="2" t="s">
        <v>233</v>
      </c>
      <c r="B360" s="1" t="s">
        <v>785</v>
      </c>
      <c r="C360" t="str">
        <f>VLOOKUP(B360,[2]Clothes!$B$5:$D$447,2, FALSE)</f>
        <v>Outside of MKCC</v>
      </c>
      <c r="D360" t="str">
        <f>VLOOKUP(B360,[2]Clothes!$B$5:$D$447,3, FALSE)</f>
        <v>Outside of MKCC - Other</v>
      </c>
      <c r="E360" s="5">
        <v>0</v>
      </c>
      <c r="F360" s="5">
        <v>0</v>
      </c>
      <c r="G360" s="5">
        <v>0</v>
      </c>
      <c r="H360" s="5">
        <v>0</v>
      </c>
      <c r="I360" s="5">
        <v>0</v>
      </c>
      <c r="J360" s="5">
        <v>0</v>
      </c>
      <c r="K360" s="5">
        <v>0</v>
      </c>
      <c r="L360" s="5">
        <v>0</v>
      </c>
      <c r="M360" s="5">
        <v>0</v>
      </c>
      <c r="N360" s="5">
        <v>0</v>
      </c>
      <c r="O360" s="5">
        <v>0</v>
      </c>
      <c r="P360" s="5">
        <v>0</v>
      </c>
      <c r="Q360" s="5">
        <v>0</v>
      </c>
      <c r="R360" s="5">
        <v>0</v>
      </c>
      <c r="S360" s="5">
        <v>0</v>
      </c>
    </row>
    <row r="361" spans="1:19" hidden="1" x14ac:dyDescent="0.35">
      <c r="A361" s="2" t="s">
        <v>233</v>
      </c>
      <c r="B361" s="1" t="s">
        <v>786</v>
      </c>
      <c r="C361" t="str">
        <f>VLOOKUP(B361,[2]Clothes!$B$5:$D$447,2, FALSE)</f>
        <v>Outside of MKCC</v>
      </c>
      <c r="D361" t="str">
        <f>VLOOKUP(B361,[2]Clothes!$B$5:$D$447,3, FALSE)</f>
        <v>Outside of MKCC - Other</v>
      </c>
      <c r="E361" s="5">
        <v>0</v>
      </c>
      <c r="F361" s="5">
        <v>0</v>
      </c>
      <c r="G361" s="5">
        <v>0</v>
      </c>
      <c r="H361" s="5">
        <v>0</v>
      </c>
      <c r="I361" s="5">
        <v>0</v>
      </c>
      <c r="J361" s="5">
        <v>0</v>
      </c>
      <c r="K361" s="5">
        <v>0</v>
      </c>
      <c r="L361" s="5">
        <v>0</v>
      </c>
      <c r="M361" s="5">
        <v>0</v>
      </c>
      <c r="N361" s="5">
        <v>0</v>
      </c>
      <c r="O361" s="5">
        <v>0</v>
      </c>
      <c r="P361" s="5">
        <v>0</v>
      </c>
      <c r="Q361" s="5">
        <v>0</v>
      </c>
      <c r="R361" s="5">
        <v>0</v>
      </c>
      <c r="S361" s="5">
        <v>0</v>
      </c>
    </row>
    <row r="362" spans="1:19" hidden="1" x14ac:dyDescent="0.35">
      <c r="A362" s="2" t="s">
        <v>233</v>
      </c>
      <c r="B362" s="1" t="s">
        <v>787</v>
      </c>
      <c r="C362" t="str">
        <f>VLOOKUP(B362,[2]Clothes!$B$5:$D$447,2, FALSE)</f>
        <v>Outside of MKCC</v>
      </c>
      <c r="D362" t="str">
        <f>VLOOKUP(B362,[2]Clothes!$B$5:$D$447,3, FALSE)</f>
        <v>Outside of MKCC - Other</v>
      </c>
      <c r="E362" s="5">
        <v>0</v>
      </c>
      <c r="F362" s="5">
        <v>0</v>
      </c>
      <c r="G362" s="5">
        <v>0</v>
      </c>
      <c r="H362" s="5">
        <v>0</v>
      </c>
      <c r="I362" s="5">
        <v>0</v>
      </c>
      <c r="J362" s="5">
        <v>0</v>
      </c>
      <c r="K362" s="5">
        <v>0</v>
      </c>
      <c r="L362" s="5">
        <v>0</v>
      </c>
      <c r="M362" s="5">
        <v>0</v>
      </c>
      <c r="N362" s="5">
        <v>0</v>
      </c>
      <c r="O362" s="5">
        <v>0</v>
      </c>
      <c r="P362" s="5">
        <v>0</v>
      </c>
      <c r="Q362" s="5">
        <v>0</v>
      </c>
      <c r="R362" s="5">
        <v>0</v>
      </c>
      <c r="S362" s="5">
        <v>0</v>
      </c>
    </row>
    <row r="363" spans="1:19" hidden="1" x14ac:dyDescent="0.35">
      <c r="A363" s="2" t="s">
        <v>233</v>
      </c>
      <c r="B363" s="1" t="s">
        <v>788</v>
      </c>
      <c r="C363" t="str">
        <f>VLOOKUP(B363,[2]Clothes!$B$5:$D$447,2, FALSE)</f>
        <v>Outside of MKCC</v>
      </c>
      <c r="D363" t="str">
        <f>VLOOKUP(B363,[2]Clothes!$B$5:$D$447,3, FALSE)</f>
        <v>Outside of MKCC - Other</v>
      </c>
      <c r="E363" s="5">
        <v>0</v>
      </c>
      <c r="F363" s="5">
        <v>0</v>
      </c>
      <c r="G363" s="5">
        <v>0</v>
      </c>
      <c r="H363" s="5">
        <v>0</v>
      </c>
      <c r="I363" s="5">
        <v>0</v>
      </c>
      <c r="J363" s="5">
        <v>0</v>
      </c>
      <c r="K363" s="5">
        <v>0</v>
      </c>
      <c r="L363" s="5">
        <v>0</v>
      </c>
      <c r="M363" s="5">
        <v>0</v>
      </c>
      <c r="N363" s="5">
        <v>0</v>
      </c>
      <c r="O363" s="5">
        <v>0</v>
      </c>
      <c r="P363" s="5">
        <v>0</v>
      </c>
      <c r="Q363" s="5">
        <v>0</v>
      </c>
      <c r="R363" s="5">
        <v>0</v>
      </c>
      <c r="S363" s="5">
        <v>0</v>
      </c>
    </row>
    <row r="364" spans="1:19" hidden="1" x14ac:dyDescent="0.35">
      <c r="A364" s="2" t="s">
        <v>233</v>
      </c>
      <c r="B364" s="1" t="s">
        <v>789</v>
      </c>
      <c r="C364" t="str">
        <f>VLOOKUP(B364,[2]Clothes!$B$5:$D$447,2, FALSE)</f>
        <v>Outside of MKCC</v>
      </c>
      <c r="D364" t="str">
        <f>VLOOKUP(B364,[2]Clothes!$B$5:$D$447,3, FALSE)</f>
        <v>Outside of MKCC - Other</v>
      </c>
      <c r="E364" s="5">
        <v>0</v>
      </c>
      <c r="F364" s="5">
        <v>0</v>
      </c>
      <c r="G364" s="5">
        <v>0</v>
      </c>
      <c r="H364" s="5">
        <v>0</v>
      </c>
      <c r="I364" s="5">
        <v>0</v>
      </c>
      <c r="J364" s="5">
        <v>0</v>
      </c>
      <c r="K364" s="5">
        <v>0</v>
      </c>
      <c r="L364" s="5">
        <v>0</v>
      </c>
      <c r="M364" s="5">
        <v>0</v>
      </c>
      <c r="N364" s="5">
        <v>0</v>
      </c>
      <c r="O364" s="5">
        <v>0</v>
      </c>
      <c r="P364" s="5">
        <v>0</v>
      </c>
      <c r="Q364" s="5">
        <v>0</v>
      </c>
      <c r="R364" s="5">
        <v>0</v>
      </c>
      <c r="S364" s="5">
        <v>0</v>
      </c>
    </row>
    <row r="365" spans="1:19" hidden="1" x14ac:dyDescent="0.35">
      <c r="A365" s="2" t="s">
        <v>233</v>
      </c>
      <c r="B365" s="1" t="s">
        <v>790</v>
      </c>
      <c r="C365" t="str">
        <f>VLOOKUP(B365,[2]Clothes!$B$5:$D$447,2, FALSE)</f>
        <v>Outside of MKCC</v>
      </c>
      <c r="D365" t="str">
        <f>VLOOKUP(B365,[2]Clothes!$B$5:$D$447,3, FALSE)</f>
        <v>Banbury</v>
      </c>
      <c r="E365" s="5">
        <v>0</v>
      </c>
      <c r="F365" s="5">
        <v>0</v>
      </c>
      <c r="G365" s="5">
        <v>0</v>
      </c>
      <c r="H365" s="5">
        <v>0</v>
      </c>
      <c r="I365" s="5">
        <v>0</v>
      </c>
      <c r="J365" s="5">
        <v>0</v>
      </c>
      <c r="K365" s="5">
        <v>0</v>
      </c>
      <c r="L365" s="5">
        <v>0</v>
      </c>
      <c r="M365" s="5">
        <v>0</v>
      </c>
      <c r="N365" s="5">
        <v>0</v>
      </c>
      <c r="O365" s="5">
        <v>0</v>
      </c>
      <c r="P365" s="5">
        <v>0</v>
      </c>
      <c r="Q365" s="5">
        <v>0</v>
      </c>
      <c r="R365" s="5">
        <v>0</v>
      </c>
      <c r="S365" s="5">
        <v>0</v>
      </c>
    </row>
    <row r="366" spans="1:19" hidden="1" x14ac:dyDescent="0.35">
      <c r="A366" s="2" t="s">
        <v>233</v>
      </c>
      <c r="B366" s="1" t="s">
        <v>791</v>
      </c>
      <c r="C366" t="str">
        <f>VLOOKUP(B366,[2]Clothes!$B$5:$D$447,2, FALSE)</f>
        <v>Outside of MKCC</v>
      </c>
      <c r="D366" t="str">
        <f>VLOOKUP(B366,[2]Clothes!$B$5:$D$447,3, FALSE)</f>
        <v>Outside of MKCC - Other</v>
      </c>
      <c r="E366" s="5">
        <v>0</v>
      </c>
      <c r="F366" s="5">
        <v>0</v>
      </c>
      <c r="G366" s="5">
        <v>0</v>
      </c>
      <c r="H366" s="5">
        <v>0</v>
      </c>
      <c r="I366" s="5">
        <v>0</v>
      </c>
      <c r="J366" s="5">
        <v>0</v>
      </c>
      <c r="K366" s="5">
        <v>0</v>
      </c>
      <c r="L366" s="5">
        <v>0</v>
      </c>
      <c r="M366" s="5">
        <v>0</v>
      </c>
      <c r="N366" s="5">
        <v>0</v>
      </c>
      <c r="O366" s="5">
        <v>0</v>
      </c>
      <c r="P366" s="5">
        <v>0</v>
      </c>
      <c r="Q366" s="5">
        <v>0</v>
      </c>
      <c r="R366" s="5">
        <v>0</v>
      </c>
      <c r="S366" s="5">
        <v>0</v>
      </c>
    </row>
    <row r="367" spans="1:19" hidden="1" x14ac:dyDescent="0.35">
      <c r="A367" s="2" t="s">
        <v>233</v>
      </c>
      <c r="B367" s="1" t="s">
        <v>792</v>
      </c>
      <c r="C367" t="str">
        <f>VLOOKUP(B367,[2]Clothes!$B$5:$D$447,2, FALSE)</f>
        <v>Outside of MKCC</v>
      </c>
      <c r="D367" t="str">
        <f>VLOOKUP(B367,[2]Clothes!$B$5:$D$447,3, FALSE)</f>
        <v>Outside of MKCC - Other</v>
      </c>
      <c r="E367" s="5">
        <v>0</v>
      </c>
      <c r="F367" s="5">
        <v>0</v>
      </c>
      <c r="G367" s="5">
        <v>0</v>
      </c>
      <c r="H367" s="5">
        <v>0</v>
      </c>
      <c r="I367" s="5">
        <v>0</v>
      </c>
      <c r="J367" s="5">
        <v>0</v>
      </c>
      <c r="K367" s="5">
        <v>0</v>
      </c>
      <c r="L367" s="5">
        <v>0</v>
      </c>
      <c r="M367" s="5">
        <v>0</v>
      </c>
      <c r="N367" s="5">
        <v>0</v>
      </c>
      <c r="O367" s="5">
        <v>0</v>
      </c>
      <c r="P367" s="5">
        <v>0</v>
      </c>
      <c r="Q367" s="5">
        <v>0</v>
      </c>
      <c r="R367" s="5">
        <v>0</v>
      </c>
      <c r="S367" s="5">
        <v>0</v>
      </c>
    </row>
    <row r="368" spans="1:19" hidden="1" x14ac:dyDescent="0.35">
      <c r="A368" s="2" t="s">
        <v>233</v>
      </c>
      <c r="B368" s="1" t="s">
        <v>793</v>
      </c>
      <c r="C368" t="str">
        <f>VLOOKUP(B368,[2]Clothes!$B$5:$D$447,2, FALSE)</f>
        <v>Outside of MKCC</v>
      </c>
      <c r="D368" t="str">
        <f>VLOOKUP(B368,[2]Clothes!$B$5:$D$447,3, FALSE)</f>
        <v>Outside of MKCC - Other</v>
      </c>
      <c r="E368" s="5">
        <v>0</v>
      </c>
      <c r="F368" s="5">
        <v>0</v>
      </c>
      <c r="G368" s="5">
        <v>0</v>
      </c>
      <c r="H368" s="5">
        <v>0</v>
      </c>
      <c r="I368" s="5">
        <v>0</v>
      </c>
      <c r="J368" s="5">
        <v>0</v>
      </c>
      <c r="K368" s="5">
        <v>0</v>
      </c>
      <c r="L368" s="5">
        <v>0</v>
      </c>
      <c r="M368" s="5">
        <v>0</v>
      </c>
      <c r="N368" s="5">
        <v>0</v>
      </c>
      <c r="O368" s="5">
        <v>0</v>
      </c>
      <c r="P368" s="5">
        <v>0</v>
      </c>
      <c r="Q368" s="5">
        <v>0</v>
      </c>
      <c r="R368" s="5">
        <v>0</v>
      </c>
      <c r="S368" s="5">
        <v>0</v>
      </c>
    </row>
    <row r="369" spans="1:19" hidden="1" x14ac:dyDescent="0.35">
      <c r="A369" s="2" t="s">
        <v>233</v>
      </c>
      <c r="B369" s="1" t="s">
        <v>794</v>
      </c>
      <c r="C369" t="str">
        <f>VLOOKUP(B369,[2]Clothes!$B$5:$D$447,2, FALSE)</f>
        <v>Outside of MKCC</v>
      </c>
      <c r="D369" t="str">
        <f>VLOOKUP(B369,[2]Clothes!$B$5:$D$447,3, FALSE)</f>
        <v>Outside of MKCC - Other</v>
      </c>
      <c r="E369" s="5">
        <v>0</v>
      </c>
      <c r="F369" s="5">
        <v>0</v>
      </c>
      <c r="G369" s="5">
        <v>0</v>
      </c>
      <c r="H369" s="5">
        <v>0</v>
      </c>
      <c r="I369" s="5">
        <v>0</v>
      </c>
      <c r="J369" s="5">
        <v>0</v>
      </c>
      <c r="K369" s="5">
        <v>0</v>
      </c>
      <c r="L369" s="5">
        <v>0</v>
      </c>
      <c r="M369" s="5">
        <v>0</v>
      </c>
      <c r="N369" s="5">
        <v>0</v>
      </c>
      <c r="O369" s="5">
        <v>0</v>
      </c>
      <c r="P369" s="5">
        <v>0</v>
      </c>
      <c r="Q369" s="5">
        <v>0</v>
      </c>
      <c r="R369" s="5">
        <v>0</v>
      </c>
      <c r="S369" s="5">
        <v>0</v>
      </c>
    </row>
    <row r="370" spans="1:19" hidden="1" x14ac:dyDescent="0.35">
      <c r="A370" s="2" t="s">
        <v>233</v>
      </c>
      <c r="B370" s="1" t="s">
        <v>795</v>
      </c>
      <c r="C370" t="str">
        <f>VLOOKUP(B370,[2]Clothes!$B$5:$D$447,2, FALSE)</f>
        <v>Outside of MKCC</v>
      </c>
      <c r="D370" t="str">
        <f>VLOOKUP(B370,[2]Clothes!$B$5:$D$447,3, FALSE)</f>
        <v>Outside of MKCC - Other</v>
      </c>
      <c r="E370" s="5">
        <v>0</v>
      </c>
      <c r="F370" s="5">
        <v>0</v>
      </c>
      <c r="G370" s="5">
        <v>0</v>
      </c>
      <c r="H370" s="5">
        <v>0</v>
      </c>
      <c r="I370" s="5">
        <v>0</v>
      </c>
      <c r="J370" s="5">
        <v>0</v>
      </c>
      <c r="K370" s="5">
        <v>0</v>
      </c>
      <c r="L370" s="5">
        <v>0</v>
      </c>
      <c r="M370" s="5">
        <v>0</v>
      </c>
      <c r="N370" s="5">
        <v>0</v>
      </c>
      <c r="O370" s="5">
        <v>0</v>
      </c>
      <c r="P370" s="5">
        <v>0</v>
      </c>
      <c r="Q370" s="5">
        <v>0</v>
      </c>
      <c r="R370" s="5">
        <v>0</v>
      </c>
      <c r="S370" s="5">
        <v>0</v>
      </c>
    </row>
    <row r="371" spans="1:19" hidden="1" x14ac:dyDescent="0.35">
      <c r="A371" s="2" t="s">
        <v>233</v>
      </c>
      <c r="B371" s="1" t="s">
        <v>334</v>
      </c>
      <c r="C371" t="str">
        <f>VLOOKUP(B371,[2]Clothes!$B$5:$D$447,2, FALSE)</f>
        <v>Outside of MKCC</v>
      </c>
      <c r="D371" t="str">
        <f>VLOOKUP(B371,[2]Clothes!$B$5:$D$447,3, FALSE)</f>
        <v>Bedford</v>
      </c>
      <c r="E371" s="5">
        <v>0</v>
      </c>
      <c r="F371" s="5">
        <v>0</v>
      </c>
      <c r="G371" s="5">
        <v>0</v>
      </c>
      <c r="H371" s="5">
        <v>0</v>
      </c>
      <c r="I371" s="5">
        <v>0</v>
      </c>
      <c r="J371" s="5">
        <v>0</v>
      </c>
      <c r="K371" s="5">
        <v>0</v>
      </c>
      <c r="L371" s="5">
        <v>0</v>
      </c>
      <c r="M371" s="5">
        <v>0</v>
      </c>
      <c r="N371" s="5">
        <v>0</v>
      </c>
      <c r="O371" s="5">
        <v>0</v>
      </c>
      <c r="P371" s="5">
        <v>0</v>
      </c>
      <c r="Q371" s="5">
        <v>0</v>
      </c>
      <c r="R371" s="5">
        <v>0</v>
      </c>
      <c r="S371" s="5">
        <v>0</v>
      </c>
    </row>
    <row r="372" spans="1:19" hidden="1" x14ac:dyDescent="0.35">
      <c r="A372" s="2" t="s">
        <v>233</v>
      </c>
      <c r="B372" s="1" t="s">
        <v>335</v>
      </c>
      <c r="C372" t="str">
        <f>VLOOKUP(B372,[2]Clothes!$B$5:$D$447,2, FALSE)</f>
        <v>Outside of MKCC</v>
      </c>
      <c r="D372" t="str">
        <f>VLOOKUP(B372,[2]Clothes!$B$5:$D$447,3, FALSE)</f>
        <v>Outside of MKCC - Other</v>
      </c>
      <c r="E372" s="5">
        <v>1.1180000000000001E-2</v>
      </c>
      <c r="F372" s="5">
        <v>0</v>
      </c>
      <c r="G372" s="5">
        <v>0</v>
      </c>
      <c r="H372" s="5">
        <v>0</v>
      </c>
      <c r="I372" s="5">
        <v>0</v>
      </c>
      <c r="J372" s="5">
        <v>0</v>
      </c>
      <c r="K372" s="5">
        <v>0</v>
      </c>
      <c r="L372" s="5">
        <v>0</v>
      </c>
      <c r="M372" s="5">
        <v>0</v>
      </c>
      <c r="N372" s="5">
        <v>0</v>
      </c>
      <c r="O372" s="5">
        <v>0</v>
      </c>
      <c r="P372" s="5">
        <v>0</v>
      </c>
      <c r="Q372" s="5">
        <v>9.8900000000000002E-2</v>
      </c>
      <c r="R372" s="5">
        <v>0</v>
      </c>
      <c r="S372" s="5">
        <v>0</v>
      </c>
    </row>
    <row r="373" spans="1:19" hidden="1" x14ac:dyDescent="0.35">
      <c r="A373" s="2" t="s">
        <v>233</v>
      </c>
      <c r="B373" s="1" t="s">
        <v>336</v>
      </c>
      <c r="C373" t="str">
        <f>VLOOKUP(B373,[2]Clothes!$B$5:$D$447,2, FALSE)</f>
        <v>Outside of MKCC</v>
      </c>
      <c r="D373" t="str">
        <f>VLOOKUP(B373,[2]Clothes!$B$5:$D$447,3, FALSE)</f>
        <v>Northampton</v>
      </c>
      <c r="E373" s="5">
        <v>0</v>
      </c>
      <c r="F373" s="5">
        <v>0</v>
      </c>
      <c r="G373" s="5">
        <v>0</v>
      </c>
      <c r="H373" s="5">
        <v>0</v>
      </c>
      <c r="I373" s="5">
        <v>0</v>
      </c>
      <c r="J373" s="5">
        <v>0</v>
      </c>
      <c r="K373" s="5">
        <v>0</v>
      </c>
      <c r="L373" s="5">
        <v>0</v>
      </c>
      <c r="M373" s="5">
        <v>0</v>
      </c>
      <c r="N373" s="5">
        <v>0</v>
      </c>
      <c r="O373" s="5">
        <v>0</v>
      </c>
      <c r="P373" s="5">
        <v>0</v>
      </c>
      <c r="Q373" s="5">
        <v>0</v>
      </c>
      <c r="R373" s="5">
        <v>0</v>
      </c>
      <c r="S373" s="5">
        <v>0</v>
      </c>
    </row>
    <row r="374" spans="1:19" hidden="1" x14ac:dyDescent="0.35">
      <c r="A374" s="2" t="s">
        <v>233</v>
      </c>
      <c r="B374" s="1" t="s">
        <v>337</v>
      </c>
      <c r="C374" t="str">
        <f>VLOOKUP(B374,[2]Clothes!$B$5:$D$447,2, FALSE)</f>
        <v>Outside of MKCC</v>
      </c>
      <c r="D374" t="str">
        <f>VLOOKUP(B374,[2]Clothes!$B$5:$D$447,3, FALSE)</f>
        <v>Outside of MKCC - Other</v>
      </c>
      <c r="E374" s="5">
        <v>0</v>
      </c>
      <c r="F374" s="5">
        <v>0</v>
      </c>
      <c r="G374" s="5">
        <v>0</v>
      </c>
      <c r="H374" s="5">
        <v>0</v>
      </c>
      <c r="I374" s="5">
        <v>0</v>
      </c>
      <c r="J374" s="5">
        <v>0</v>
      </c>
      <c r="K374" s="5">
        <v>0</v>
      </c>
      <c r="L374" s="5">
        <v>0</v>
      </c>
      <c r="M374" s="5">
        <v>0</v>
      </c>
      <c r="N374" s="5">
        <v>0</v>
      </c>
      <c r="O374" s="5">
        <v>0</v>
      </c>
      <c r="P374" s="5">
        <v>0</v>
      </c>
      <c r="Q374" s="5">
        <v>0</v>
      </c>
      <c r="R374" s="5">
        <v>0</v>
      </c>
      <c r="S374" s="5">
        <v>0</v>
      </c>
    </row>
    <row r="375" spans="1:19" hidden="1" x14ac:dyDescent="0.35">
      <c r="A375" s="2" t="s">
        <v>233</v>
      </c>
      <c r="B375" s="1" t="s">
        <v>338</v>
      </c>
      <c r="C375" t="str">
        <f>VLOOKUP(B375,[2]Clothes!$B$5:$D$447,2, FALSE)</f>
        <v>Outside of MKCC</v>
      </c>
      <c r="D375" t="str">
        <f>VLOOKUP(B375,[2]Clothes!$B$5:$D$447,3, FALSE)</f>
        <v>Outside of MKCC - Other</v>
      </c>
      <c r="E375" s="5">
        <v>0</v>
      </c>
      <c r="F375" s="5">
        <v>0</v>
      </c>
      <c r="G375" s="5">
        <v>0</v>
      </c>
      <c r="H375" s="5">
        <v>0</v>
      </c>
      <c r="I375" s="5">
        <v>0</v>
      </c>
      <c r="J375" s="5">
        <v>0</v>
      </c>
      <c r="K375" s="5">
        <v>0</v>
      </c>
      <c r="L375" s="5">
        <v>0</v>
      </c>
      <c r="M375" s="5">
        <v>0</v>
      </c>
      <c r="N375" s="5">
        <v>0</v>
      </c>
      <c r="O375" s="5">
        <v>0</v>
      </c>
      <c r="P375" s="5">
        <v>0</v>
      </c>
      <c r="Q375" s="5">
        <v>0</v>
      </c>
      <c r="R375" s="5">
        <v>0</v>
      </c>
      <c r="S375" s="5">
        <v>0</v>
      </c>
    </row>
    <row r="376" spans="1:19" hidden="1" x14ac:dyDescent="0.35">
      <c r="A376" s="2" t="s">
        <v>233</v>
      </c>
      <c r="B376" s="1" t="s">
        <v>339</v>
      </c>
      <c r="C376" t="str">
        <f>VLOOKUP(B376,[2]Clothes!$B$5:$D$447,2, FALSE)</f>
        <v>Outside of MKCC</v>
      </c>
      <c r="D376" t="str">
        <f>VLOOKUP(B376,[2]Clothes!$B$5:$D$447,3, FALSE)</f>
        <v>Outside of MKCC - Other</v>
      </c>
      <c r="E376" s="5">
        <v>0</v>
      </c>
      <c r="F376" s="5">
        <v>0</v>
      </c>
      <c r="G376" s="5">
        <v>0</v>
      </c>
      <c r="H376" s="5">
        <v>0</v>
      </c>
      <c r="I376" s="5">
        <v>0</v>
      </c>
      <c r="J376" s="5">
        <v>0</v>
      </c>
      <c r="K376" s="5">
        <v>0</v>
      </c>
      <c r="L376" s="5">
        <v>0</v>
      </c>
      <c r="M376" s="5">
        <v>0</v>
      </c>
      <c r="N376" s="5">
        <v>0</v>
      </c>
      <c r="O376" s="5">
        <v>0</v>
      </c>
      <c r="P376" s="5">
        <v>0</v>
      </c>
      <c r="Q376" s="5">
        <v>0</v>
      </c>
      <c r="R376" s="5">
        <v>0</v>
      </c>
      <c r="S376" s="5">
        <v>0</v>
      </c>
    </row>
    <row r="377" spans="1:19" hidden="1" x14ac:dyDescent="0.35">
      <c r="A377" s="2" t="s">
        <v>233</v>
      </c>
      <c r="B377" s="1" t="s">
        <v>340</v>
      </c>
      <c r="C377" t="str">
        <f>VLOOKUP(B377,[2]Clothes!$B$5:$D$447,2, FALSE)</f>
        <v>Outside of MKCC</v>
      </c>
      <c r="D377" t="str">
        <f>VLOOKUP(B377,[2]Clothes!$B$5:$D$447,3, FALSE)</f>
        <v>Northampton</v>
      </c>
      <c r="E377" s="5">
        <v>0</v>
      </c>
      <c r="F377" s="5">
        <v>0</v>
      </c>
      <c r="G377" s="5">
        <v>0</v>
      </c>
      <c r="H377" s="5">
        <v>0</v>
      </c>
      <c r="I377" s="5">
        <v>0</v>
      </c>
      <c r="J377" s="5">
        <v>0</v>
      </c>
      <c r="K377" s="5">
        <v>0</v>
      </c>
      <c r="L377" s="5">
        <v>0</v>
      </c>
      <c r="M377" s="5">
        <v>0</v>
      </c>
      <c r="N377" s="5">
        <v>0</v>
      </c>
      <c r="O377" s="5">
        <v>0</v>
      </c>
      <c r="P377" s="5">
        <v>0</v>
      </c>
      <c r="Q377" s="5">
        <v>0</v>
      </c>
      <c r="R377" s="5">
        <v>0</v>
      </c>
      <c r="S377" s="5">
        <v>0</v>
      </c>
    </row>
    <row r="378" spans="1:19" hidden="1" x14ac:dyDescent="0.35">
      <c r="A378" s="2" t="s">
        <v>233</v>
      </c>
      <c r="B378" s="1" t="s">
        <v>796</v>
      </c>
      <c r="C378" t="str">
        <f>VLOOKUP(B378,[2]Clothes!$B$5:$D$447,2, FALSE)</f>
        <v>Outside of MKCC</v>
      </c>
      <c r="D378" t="str">
        <f>VLOOKUP(B378,[2]Clothes!$B$5:$D$447,3, FALSE)</f>
        <v>Outside of MKCC - Other</v>
      </c>
      <c r="E378" s="5">
        <v>0</v>
      </c>
      <c r="F378" s="5">
        <v>0</v>
      </c>
      <c r="G378" s="5">
        <v>0</v>
      </c>
      <c r="H378" s="5">
        <v>0</v>
      </c>
      <c r="I378" s="5">
        <v>0</v>
      </c>
      <c r="J378" s="5">
        <v>0</v>
      </c>
      <c r="K378" s="5">
        <v>0</v>
      </c>
      <c r="L378" s="5">
        <v>0</v>
      </c>
      <c r="M378" s="5">
        <v>0</v>
      </c>
      <c r="N378" s="5">
        <v>0</v>
      </c>
      <c r="O378" s="5">
        <v>0</v>
      </c>
      <c r="P378" s="5">
        <v>0</v>
      </c>
      <c r="Q378" s="5">
        <v>0</v>
      </c>
      <c r="R378" s="5">
        <v>0</v>
      </c>
      <c r="S378" s="5">
        <v>0</v>
      </c>
    </row>
    <row r="379" spans="1:19" hidden="1" x14ac:dyDescent="0.35">
      <c r="A379" s="2" t="s">
        <v>233</v>
      </c>
      <c r="B379" s="1" t="s">
        <v>797</v>
      </c>
      <c r="C379" t="str">
        <f>VLOOKUP(B379,[2]Clothes!$B$5:$D$447,2, FALSE)</f>
        <v>Outside of MKCC</v>
      </c>
      <c r="D379" t="str">
        <f>VLOOKUP(B379,[2]Clothes!$B$5:$D$447,3, FALSE)</f>
        <v>Northampton</v>
      </c>
      <c r="E379" s="5">
        <v>0</v>
      </c>
      <c r="F379" s="5">
        <v>0</v>
      </c>
      <c r="G379" s="5">
        <v>0</v>
      </c>
      <c r="H379" s="5">
        <v>0</v>
      </c>
      <c r="I379" s="5">
        <v>0</v>
      </c>
      <c r="J379" s="5">
        <v>0</v>
      </c>
      <c r="K379" s="5">
        <v>0</v>
      </c>
      <c r="L379" s="5">
        <v>0</v>
      </c>
      <c r="M379" s="5">
        <v>0</v>
      </c>
      <c r="N379" s="5">
        <v>0</v>
      </c>
      <c r="O379" s="5">
        <v>0</v>
      </c>
      <c r="P379" s="5">
        <v>0</v>
      </c>
      <c r="Q379" s="5">
        <v>0</v>
      </c>
      <c r="R379" s="5">
        <v>0</v>
      </c>
      <c r="S379" s="5">
        <v>0</v>
      </c>
    </row>
    <row r="380" spans="1:19" hidden="1" x14ac:dyDescent="0.35">
      <c r="A380" s="2" t="s">
        <v>233</v>
      </c>
      <c r="B380" s="1" t="s">
        <v>798</v>
      </c>
      <c r="C380" t="str">
        <f>VLOOKUP(B380,[2]Clothes!$B$5:$D$447,2, FALSE)</f>
        <v>Outside of MKCC</v>
      </c>
      <c r="D380" t="str">
        <f>VLOOKUP(B380,[2]Clothes!$B$5:$D$447,3, FALSE)</f>
        <v>Northampton</v>
      </c>
      <c r="E380" s="5">
        <v>1.1429999999999999E-2</v>
      </c>
      <c r="F380" s="5">
        <v>0</v>
      </c>
      <c r="G380" s="5">
        <v>0</v>
      </c>
      <c r="H380" s="5">
        <v>0</v>
      </c>
      <c r="I380" s="5">
        <v>0</v>
      </c>
      <c r="J380" s="5">
        <v>0</v>
      </c>
      <c r="K380" s="5">
        <v>0</v>
      </c>
      <c r="L380" s="5">
        <v>0</v>
      </c>
      <c r="M380" s="5">
        <v>0.10199999999999999</v>
      </c>
      <c r="N380" s="5">
        <v>0</v>
      </c>
      <c r="O380" s="5">
        <v>0</v>
      </c>
      <c r="P380" s="5">
        <v>0</v>
      </c>
      <c r="Q380" s="5">
        <v>0</v>
      </c>
      <c r="R380" s="5">
        <v>0</v>
      </c>
      <c r="S380" s="5">
        <v>0</v>
      </c>
    </row>
    <row r="381" spans="1:19" hidden="1" x14ac:dyDescent="0.35">
      <c r="A381" s="2" t="s">
        <v>233</v>
      </c>
      <c r="B381" s="1" t="s">
        <v>799</v>
      </c>
      <c r="C381" t="str">
        <f>VLOOKUP(B381,[2]Clothes!$B$5:$D$447,2, FALSE)</f>
        <v>Outside of MKCC</v>
      </c>
      <c r="D381" t="str">
        <f>VLOOKUP(B381,[2]Clothes!$B$5:$D$447,3, FALSE)</f>
        <v>Northampton</v>
      </c>
      <c r="E381" s="5">
        <v>0</v>
      </c>
      <c r="F381" s="5">
        <v>0</v>
      </c>
      <c r="G381" s="5">
        <v>0</v>
      </c>
      <c r="H381" s="5">
        <v>0</v>
      </c>
      <c r="I381" s="5">
        <v>0</v>
      </c>
      <c r="J381" s="5">
        <v>0</v>
      </c>
      <c r="K381" s="5">
        <v>0</v>
      </c>
      <c r="L381" s="5">
        <v>0</v>
      </c>
      <c r="M381" s="5">
        <v>0</v>
      </c>
      <c r="N381" s="5">
        <v>0</v>
      </c>
      <c r="O381" s="5">
        <v>0</v>
      </c>
      <c r="P381" s="5">
        <v>0</v>
      </c>
      <c r="Q381" s="5">
        <v>0</v>
      </c>
      <c r="R381" s="5">
        <v>0</v>
      </c>
      <c r="S381" s="5">
        <v>0</v>
      </c>
    </row>
    <row r="382" spans="1:19" hidden="1" x14ac:dyDescent="0.35">
      <c r="A382" s="2" t="s">
        <v>233</v>
      </c>
      <c r="B382" s="1" t="s">
        <v>800</v>
      </c>
      <c r="C382" t="str">
        <f>VLOOKUP(B382,[2]Clothes!$B$5:$D$447,2, FALSE)</f>
        <v>Outside of MKCC</v>
      </c>
      <c r="D382" t="str">
        <f>VLOOKUP(B382,[2]Clothes!$B$5:$D$447,3, FALSE)</f>
        <v>Outside of MKCC - Other</v>
      </c>
      <c r="E382" s="5">
        <v>0</v>
      </c>
      <c r="F382" s="5">
        <v>0</v>
      </c>
      <c r="G382" s="5">
        <v>0</v>
      </c>
      <c r="H382" s="5">
        <v>0</v>
      </c>
      <c r="I382" s="5">
        <v>0</v>
      </c>
      <c r="J382" s="5">
        <v>0</v>
      </c>
      <c r="K382" s="5">
        <v>0</v>
      </c>
      <c r="L382" s="5">
        <v>0</v>
      </c>
      <c r="M382" s="5">
        <v>0</v>
      </c>
      <c r="N382" s="5">
        <v>0</v>
      </c>
      <c r="O382" s="5">
        <v>0</v>
      </c>
      <c r="P382" s="5">
        <v>0</v>
      </c>
      <c r="Q382" s="5">
        <v>0</v>
      </c>
      <c r="R382" s="5">
        <v>0</v>
      </c>
      <c r="S382" s="5">
        <v>0</v>
      </c>
    </row>
    <row r="383" spans="1:19" hidden="1" x14ac:dyDescent="0.35">
      <c r="A383" s="2" t="s">
        <v>233</v>
      </c>
      <c r="B383" s="1" t="s">
        <v>801</v>
      </c>
      <c r="C383" t="str">
        <f>VLOOKUP(B383,[2]Clothes!$B$5:$D$447,2, FALSE)</f>
        <v>Outside of MKCC</v>
      </c>
      <c r="D383" t="str">
        <f>VLOOKUP(B383,[2]Clothes!$B$5:$D$447,3, FALSE)</f>
        <v>Outside of MKCC - Other</v>
      </c>
      <c r="E383" s="5">
        <v>1.9189999999999999E-2</v>
      </c>
      <c r="F383" s="5">
        <v>0</v>
      </c>
      <c r="G383" s="5">
        <v>0</v>
      </c>
      <c r="H383" s="5">
        <v>0</v>
      </c>
      <c r="I383" s="5">
        <v>0</v>
      </c>
      <c r="J383" s="5">
        <v>0</v>
      </c>
      <c r="K383" s="5">
        <v>0</v>
      </c>
      <c r="L383" s="5">
        <v>0</v>
      </c>
      <c r="M383" s="5">
        <v>5.3679999999999999E-2</v>
      </c>
      <c r="N383" s="5">
        <v>0</v>
      </c>
      <c r="O383" s="5">
        <v>0</v>
      </c>
      <c r="P383" s="5">
        <v>0</v>
      </c>
      <c r="Q383" s="5">
        <v>0</v>
      </c>
      <c r="R383" s="5">
        <v>0</v>
      </c>
      <c r="S383" s="5">
        <v>0.14449999999999999</v>
      </c>
    </row>
    <row r="384" spans="1:19" hidden="1" x14ac:dyDescent="0.35">
      <c r="A384" s="2" t="s">
        <v>233</v>
      </c>
      <c r="B384" s="1" t="s">
        <v>802</v>
      </c>
      <c r="C384" t="str">
        <f>VLOOKUP(B384,[2]Clothes!$B$5:$D$447,2, FALSE)</f>
        <v>Outside of MKCC</v>
      </c>
      <c r="D384" t="str">
        <f>VLOOKUP(B384,[2]Clothes!$B$5:$D$447,3, FALSE)</f>
        <v>Outside of MKCC - Other</v>
      </c>
      <c r="E384" s="5">
        <v>0</v>
      </c>
      <c r="F384" s="5">
        <v>0</v>
      </c>
      <c r="G384" s="5">
        <v>0</v>
      </c>
      <c r="H384" s="5">
        <v>0</v>
      </c>
      <c r="I384" s="5">
        <v>0</v>
      </c>
      <c r="J384" s="5">
        <v>0</v>
      </c>
      <c r="K384" s="5">
        <v>0</v>
      </c>
      <c r="L384" s="5">
        <v>0</v>
      </c>
      <c r="M384" s="5">
        <v>0</v>
      </c>
      <c r="N384" s="5">
        <v>0</v>
      </c>
      <c r="O384" s="5">
        <v>0</v>
      </c>
      <c r="P384" s="5">
        <v>0</v>
      </c>
      <c r="Q384" s="5">
        <v>0</v>
      </c>
      <c r="R384" s="5">
        <v>0</v>
      </c>
      <c r="S384" s="5">
        <v>0</v>
      </c>
    </row>
    <row r="385" spans="1:19" hidden="1" x14ac:dyDescent="0.35">
      <c r="A385" s="2" t="s">
        <v>233</v>
      </c>
      <c r="B385" s="1" t="s">
        <v>803</v>
      </c>
      <c r="C385" t="str">
        <f>VLOOKUP(B385,[2]Clothes!$B$5:$D$447,2, FALSE)</f>
        <v>Outside of MKCC</v>
      </c>
      <c r="D385" t="str">
        <f>VLOOKUP(B385,[2]Clothes!$B$5:$D$447,3, FALSE)</f>
        <v>Outside of MKCC - Other</v>
      </c>
      <c r="E385" s="5">
        <v>0</v>
      </c>
      <c r="F385" s="5">
        <v>0</v>
      </c>
      <c r="G385" s="5">
        <v>0</v>
      </c>
      <c r="H385" s="5">
        <v>0</v>
      </c>
      <c r="I385" s="5">
        <v>0</v>
      </c>
      <c r="J385" s="5">
        <v>0</v>
      </c>
      <c r="K385" s="5">
        <v>0</v>
      </c>
      <c r="L385" s="5">
        <v>0</v>
      </c>
      <c r="M385" s="5">
        <v>0</v>
      </c>
      <c r="N385" s="5">
        <v>0</v>
      </c>
      <c r="O385" s="5">
        <v>0</v>
      </c>
      <c r="P385" s="5">
        <v>0</v>
      </c>
      <c r="Q385" s="5">
        <v>0</v>
      </c>
      <c r="R385" s="5">
        <v>0</v>
      </c>
      <c r="S385" s="5">
        <v>0</v>
      </c>
    </row>
    <row r="386" spans="1:19" hidden="1" x14ac:dyDescent="0.35">
      <c r="A386" s="2" t="s">
        <v>233</v>
      </c>
      <c r="B386" s="1" t="s">
        <v>804</v>
      </c>
      <c r="C386" t="str">
        <f>VLOOKUP(B386,[2]Clothes!$B$5:$D$447,2, FALSE)</f>
        <v>Outside of MKCC</v>
      </c>
      <c r="D386" t="str">
        <f>VLOOKUP(B386,[2]Clothes!$B$5:$D$447,3, FALSE)</f>
        <v>Outside of MKCC - Other</v>
      </c>
      <c r="E386" s="5">
        <v>0</v>
      </c>
      <c r="F386" s="5">
        <v>0</v>
      </c>
      <c r="G386" s="5">
        <v>0</v>
      </c>
      <c r="H386" s="5">
        <v>0</v>
      </c>
      <c r="I386" s="5">
        <v>0</v>
      </c>
      <c r="J386" s="5">
        <v>0</v>
      </c>
      <c r="K386" s="5">
        <v>0</v>
      </c>
      <c r="L386" s="5">
        <v>0</v>
      </c>
      <c r="M386" s="5">
        <v>0</v>
      </c>
      <c r="N386" s="5">
        <v>0</v>
      </c>
      <c r="O386" s="5">
        <v>0</v>
      </c>
      <c r="P386" s="5">
        <v>0</v>
      </c>
      <c r="Q386" s="5">
        <v>0</v>
      </c>
      <c r="R386" s="5">
        <v>0</v>
      </c>
      <c r="S386" s="5">
        <v>0</v>
      </c>
    </row>
    <row r="387" spans="1:19" hidden="1" x14ac:dyDescent="0.35">
      <c r="A387" s="2" t="s">
        <v>233</v>
      </c>
      <c r="B387" s="1" t="s">
        <v>805</v>
      </c>
      <c r="C387" t="str">
        <f>VLOOKUP(B387,[2]Clothes!$B$5:$D$447,2, FALSE)</f>
        <v>Outside of MKCC</v>
      </c>
      <c r="D387" t="str">
        <f>VLOOKUP(B387,[2]Clothes!$B$5:$D$447,3, FALSE)</f>
        <v>Outside of MKCC - Other</v>
      </c>
      <c r="E387" s="5">
        <v>0</v>
      </c>
      <c r="F387" s="5">
        <v>0</v>
      </c>
      <c r="G387" s="5">
        <v>0</v>
      </c>
      <c r="H387" s="5">
        <v>0</v>
      </c>
      <c r="I387" s="5">
        <v>0</v>
      </c>
      <c r="J387" s="5">
        <v>0</v>
      </c>
      <c r="K387" s="5">
        <v>0</v>
      </c>
      <c r="L387" s="5">
        <v>0</v>
      </c>
      <c r="M387" s="5">
        <v>0</v>
      </c>
      <c r="N387" s="5">
        <v>0</v>
      </c>
      <c r="O387" s="5">
        <v>0</v>
      </c>
      <c r="P387" s="5">
        <v>0</v>
      </c>
      <c r="Q387" s="5">
        <v>0</v>
      </c>
      <c r="R387" s="5">
        <v>0</v>
      </c>
      <c r="S387" s="5">
        <v>0</v>
      </c>
    </row>
    <row r="388" spans="1:19" hidden="1" x14ac:dyDescent="0.35">
      <c r="A388" s="2" t="s">
        <v>233</v>
      </c>
      <c r="B388" s="1" t="s">
        <v>806</v>
      </c>
      <c r="C388" t="str">
        <f>VLOOKUP(B388,[2]Clothes!$B$5:$D$447,2, FALSE)</f>
        <v>Outside of MKCC</v>
      </c>
      <c r="D388" t="str">
        <f>VLOOKUP(B388,[2]Clothes!$B$5:$D$447,3, FALSE)</f>
        <v>Outside of MKCC - Other</v>
      </c>
      <c r="E388" s="5">
        <v>0</v>
      </c>
      <c r="F388" s="5">
        <v>0</v>
      </c>
      <c r="G388" s="5">
        <v>0</v>
      </c>
      <c r="H388" s="5">
        <v>0</v>
      </c>
      <c r="I388" s="5">
        <v>0</v>
      </c>
      <c r="J388" s="5">
        <v>0</v>
      </c>
      <c r="K388" s="5">
        <v>0</v>
      </c>
      <c r="L388" s="5">
        <v>0</v>
      </c>
      <c r="M388" s="5">
        <v>0</v>
      </c>
      <c r="N388" s="5">
        <v>0</v>
      </c>
      <c r="O388" s="5">
        <v>0</v>
      </c>
      <c r="P388" s="5">
        <v>0</v>
      </c>
      <c r="Q388" s="5">
        <v>0</v>
      </c>
      <c r="R388" s="5">
        <v>0</v>
      </c>
      <c r="S388" s="5">
        <v>0</v>
      </c>
    </row>
    <row r="389" spans="1:19" hidden="1" x14ac:dyDescent="0.35">
      <c r="A389" s="2" t="s">
        <v>233</v>
      </c>
      <c r="B389" s="1" t="s">
        <v>807</v>
      </c>
      <c r="C389" t="str">
        <f>VLOOKUP(B389,[2]Clothes!$B$5:$D$447,2, FALSE)</f>
        <v>Outside of MKCC</v>
      </c>
      <c r="D389" t="str">
        <f>VLOOKUP(B389,[2]Clothes!$B$5:$D$447,3, FALSE)</f>
        <v>Outside of MKCC - Other</v>
      </c>
      <c r="E389" s="5">
        <v>0</v>
      </c>
      <c r="F389" s="5">
        <v>0</v>
      </c>
      <c r="G389" s="5">
        <v>0</v>
      </c>
      <c r="H389" s="5">
        <v>0</v>
      </c>
      <c r="I389" s="5">
        <v>0</v>
      </c>
      <c r="J389" s="5">
        <v>0</v>
      </c>
      <c r="K389" s="5">
        <v>0</v>
      </c>
      <c r="L389" s="5">
        <v>0</v>
      </c>
      <c r="M389" s="5">
        <v>0</v>
      </c>
      <c r="N389" s="5">
        <v>0</v>
      </c>
      <c r="O389" s="5">
        <v>0</v>
      </c>
      <c r="P389" s="5">
        <v>0</v>
      </c>
      <c r="Q389" s="5">
        <v>0</v>
      </c>
      <c r="R389" s="5">
        <v>0</v>
      </c>
      <c r="S389" s="5">
        <v>0</v>
      </c>
    </row>
    <row r="390" spans="1:19" hidden="1" x14ac:dyDescent="0.35">
      <c r="A390" s="2" t="s">
        <v>233</v>
      </c>
      <c r="B390" s="1" t="s">
        <v>808</v>
      </c>
      <c r="C390" t="str">
        <f>VLOOKUP(B390,[2]Clothes!$B$5:$D$447,2, FALSE)</f>
        <v>Outside of MKCC</v>
      </c>
      <c r="D390" t="str">
        <f>VLOOKUP(B390,[2]Clothes!$B$5:$D$447,3, FALSE)</f>
        <v>Bedford</v>
      </c>
      <c r="E390" s="5">
        <v>0</v>
      </c>
      <c r="F390" s="5">
        <v>0</v>
      </c>
      <c r="G390" s="5">
        <v>0</v>
      </c>
      <c r="H390" s="5">
        <v>0</v>
      </c>
      <c r="I390" s="5">
        <v>0</v>
      </c>
      <c r="J390" s="5">
        <v>0</v>
      </c>
      <c r="K390" s="5">
        <v>0</v>
      </c>
      <c r="L390" s="5">
        <v>0</v>
      </c>
      <c r="M390" s="5">
        <v>0</v>
      </c>
      <c r="N390" s="5">
        <v>0</v>
      </c>
      <c r="O390" s="5">
        <v>0</v>
      </c>
      <c r="P390" s="5">
        <v>0</v>
      </c>
      <c r="Q390" s="5">
        <v>0</v>
      </c>
      <c r="R390" s="5">
        <v>0</v>
      </c>
      <c r="S390" s="5">
        <v>0</v>
      </c>
    </row>
    <row r="391" spans="1:19" hidden="1" x14ac:dyDescent="0.35">
      <c r="A391" s="2" t="s">
        <v>233</v>
      </c>
      <c r="B391" s="1" t="s">
        <v>809</v>
      </c>
      <c r="C391" t="str">
        <f>VLOOKUP(B391,[2]Clothes!$B$5:$D$447,2, FALSE)</f>
        <v>Outside of MKCC</v>
      </c>
      <c r="D391" t="str">
        <f>VLOOKUP(B391,[2]Clothes!$B$5:$D$447,3, FALSE)</f>
        <v>Northampton</v>
      </c>
      <c r="E391" s="5">
        <v>0</v>
      </c>
      <c r="F391" s="5">
        <v>0</v>
      </c>
      <c r="G391" s="5">
        <v>0</v>
      </c>
      <c r="H391" s="5">
        <v>0</v>
      </c>
      <c r="I391" s="5">
        <v>0</v>
      </c>
      <c r="J391" s="5">
        <v>0</v>
      </c>
      <c r="K391" s="5">
        <v>0</v>
      </c>
      <c r="L391" s="5">
        <v>0</v>
      </c>
      <c r="M391" s="5">
        <v>0</v>
      </c>
      <c r="N391" s="5">
        <v>0</v>
      </c>
      <c r="O391" s="5">
        <v>0</v>
      </c>
      <c r="P391" s="5">
        <v>0</v>
      </c>
      <c r="Q391" s="5">
        <v>0</v>
      </c>
      <c r="R391" s="5">
        <v>0</v>
      </c>
      <c r="S391" s="5">
        <v>0</v>
      </c>
    </row>
    <row r="392" spans="1:19" hidden="1" x14ac:dyDescent="0.35">
      <c r="A392" s="2" t="s">
        <v>233</v>
      </c>
      <c r="B392" s="1" t="s">
        <v>810</v>
      </c>
      <c r="C392" t="str">
        <f>VLOOKUP(B392,[2]Clothes!$B$5:$D$447,2, FALSE)</f>
        <v>Outside of MKCC</v>
      </c>
      <c r="D392" t="str">
        <f>VLOOKUP(B392,[2]Clothes!$B$5:$D$447,3, FALSE)</f>
        <v>Outside of MKCC - Other</v>
      </c>
      <c r="E392" s="5">
        <v>0</v>
      </c>
      <c r="F392" s="5">
        <v>0</v>
      </c>
      <c r="G392" s="5">
        <v>0</v>
      </c>
      <c r="H392" s="5">
        <v>0</v>
      </c>
      <c r="I392" s="5">
        <v>0</v>
      </c>
      <c r="J392" s="5">
        <v>0</v>
      </c>
      <c r="K392" s="5">
        <v>0</v>
      </c>
      <c r="L392" s="5">
        <v>0</v>
      </c>
      <c r="M392" s="5">
        <v>0</v>
      </c>
      <c r="N392" s="5">
        <v>0</v>
      </c>
      <c r="O392" s="5">
        <v>0</v>
      </c>
      <c r="P392" s="5">
        <v>0</v>
      </c>
      <c r="Q392" s="5">
        <v>0</v>
      </c>
      <c r="R392" s="5">
        <v>0</v>
      </c>
      <c r="S392" s="5">
        <v>0</v>
      </c>
    </row>
    <row r="393" spans="1:19" hidden="1" x14ac:dyDescent="0.35">
      <c r="A393" s="2" t="s">
        <v>233</v>
      </c>
      <c r="B393" s="1" t="s">
        <v>811</v>
      </c>
      <c r="C393" t="str">
        <f>VLOOKUP(B393,[2]Clothes!$B$5:$D$447,2, FALSE)</f>
        <v>Outside of MKCC</v>
      </c>
      <c r="D393" t="str">
        <f>VLOOKUP(B393,[2]Clothes!$B$5:$D$447,3, FALSE)</f>
        <v>Outside of MKCC - Other</v>
      </c>
      <c r="E393" s="5">
        <v>0</v>
      </c>
      <c r="F393" s="5">
        <v>0</v>
      </c>
      <c r="G393" s="5">
        <v>0</v>
      </c>
      <c r="H393" s="5">
        <v>0</v>
      </c>
      <c r="I393" s="5">
        <v>0</v>
      </c>
      <c r="J393" s="5">
        <v>0</v>
      </c>
      <c r="K393" s="5">
        <v>0</v>
      </c>
      <c r="L393" s="5">
        <v>0</v>
      </c>
      <c r="M393" s="5">
        <v>0</v>
      </c>
      <c r="N393" s="5">
        <v>0</v>
      </c>
      <c r="O393" s="5">
        <v>0</v>
      </c>
      <c r="P393" s="5">
        <v>0</v>
      </c>
      <c r="Q393" s="5">
        <v>0</v>
      </c>
      <c r="R393" s="5">
        <v>0</v>
      </c>
      <c r="S393" s="5">
        <v>0</v>
      </c>
    </row>
    <row r="394" spans="1:19" hidden="1" x14ac:dyDescent="0.35">
      <c r="A394" s="2" t="s">
        <v>233</v>
      </c>
      <c r="B394" s="1" t="s">
        <v>812</v>
      </c>
      <c r="C394" t="str">
        <f>VLOOKUP(B394,[2]Clothes!$B$5:$D$447,2, FALSE)</f>
        <v>Outside of MKCC</v>
      </c>
      <c r="D394" t="str">
        <f>VLOOKUP(B394,[2]Clothes!$B$5:$D$447,3, FALSE)</f>
        <v>Outside of MKCC - Other</v>
      </c>
      <c r="E394" s="5">
        <v>0</v>
      </c>
      <c r="F394" s="5">
        <v>0</v>
      </c>
      <c r="G394" s="5">
        <v>0</v>
      </c>
      <c r="H394" s="5">
        <v>0</v>
      </c>
      <c r="I394" s="5">
        <v>0</v>
      </c>
      <c r="J394" s="5">
        <v>0</v>
      </c>
      <c r="K394" s="5">
        <v>0</v>
      </c>
      <c r="L394" s="5">
        <v>0</v>
      </c>
      <c r="M394" s="5">
        <v>0</v>
      </c>
      <c r="N394" s="5">
        <v>0</v>
      </c>
      <c r="O394" s="5">
        <v>0</v>
      </c>
      <c r="P394" s="5">
        <v>0</v>
      </c>
      <c r="Q394" s="5">
        <v>0</v>
      </c>
      <c r="R394" s="5">
        <v>0</v>
      </c>
      <c r="S394" s="5">
        <v>0</v>
      </c>
    </row>
    <row r="395" spans="1:19" hidden="1" x14ac:dyDescent="0.35">
      <c r="A395" s="2" t="s">
        <v>233</v>
      </c>
      <c r="B395" s="1" t="s">
        <v>813</v>
      </c>
      <c r="C395" t="str">
        <f>VLOOKUP(B395,[2]Clothes!$B$5:$D$447,2, FALSE)</f>
        <v>Outside of MKCC</v>
      </c>
      <c r="D395" t="str">
        <f>VLOOKUP(B395,[2]Clothes!$B$5:$D$447,3, FALSE)</f>
        <v>Outside of MKCC - Other</v>
      </c>
      <c r="E395" s="5">
        <v>0</v>
      </c>
      <c r="F395" s="5">
        <v>0</v>
      </c>
      <c r="G395" s="5">
        <v>0</v>
      </c>
      <c r="H395" s="5">
        <v>0</v>
      </c>
      <c r="I395" s="5">
        <v>0</v>
      </c>
      <c r="J395" s="5">
        <v>0</v>
      </c>
      <c r="K395" s="5">
        <v>0</v>
      </c>
      <c r="L395" s="5">
        <v>0</v>
      </c>
      <c r="M395" s="5">
        <v>0</v>
      </c>
      <c r="N395" s="5">
        <v>0</v>
      </c>
      <c r="O395" s="5">
        <v>0</v>
      </c>
      <c r="P395" s="5">
        <v>0</v>
      </c>
      <c r="Q395" s="5">
        <v>0</v>
      </c>
      <c r="R395" s="5">
        <v>0</v>
      </c>
      <c r="S395" s="5">
        <v>0</v>
      </c>
    </row>
    <row r="396" spans="1:19" hidden="1" x14ac:dyDescent="0.35">
      <c r="A396" s="2" t="s">
        <v>233</v>
      </c>
      <c r="B396" s="1" t="s">
        <v>343</v>
      </c>
      <c r="C396" t="str">
        <f>VLOOKUP(B396,[2]Clothes!$B$5:$D$447,2, FALSE)</f>
        <v>Outside of MKCC</v>
      </c>
      <c r="D396" t="str">
        <f>VLOOKUP(B396,[2]Clothes!$B$5:$D$447,3, FALSE)</f>
        <v>Outside of MKCC - Other</v>
      </c>
      <c r="E396" s="5">
        <v>5.5799999999999999E-3</v>
      </c>
      <c r="F396" s="5">
        <v>0</v>
      </c>
      <c r="G396" s="5">
        <v>0</v>
      </c>
      <c r="H396" s="5">
        <v>0</v>
      </c>
      <c r="I396" s="5">
        <v>8.6489999999999997E-2</v>
      </c>
      <c r="J396" s="5">
        <v>0</v>
      </c>
      <c r="K396" s="5">
        <v>0</v>
      </c>
      <c r="L396" s="5">
        <v>0</v>
      </c>
      <c r="M396" s="5">
        <v>0</v>
      </c>
      <c r="N396" s="5">
        <v>0</v>
      </c>
      <c r="O396" s="5">
        <v>0</v>
      </c>
      <c r="P396" s="5">
        <v>0</v>
      </c>
      <c r="Q396" s="5">
        <v>0</v>
      </c>
      <c r="R396" s="5">
        <v>0</v>
      </c>
      <c r="S396" s="5">
        <v>0</v>
      </c>
    </row>
    <row r="397" spans="1:19" hidden="1" x14ac:dyDescent="0.35">
      <c r="A397" s="2" t="s">
        <v>233</v>
      </c>
      <c r="B397" s="1" t="s">
        <v>344</v>
      </c>
      <c r="C397" t="str">
        <f>VLOOKUP(B397,[2]Clothes!$B$5:$D$447,2, FALSE)</f>
        <v>Outside of MKCC</v>
      </c>
      <c r="D397" t="str">
        <f>VLOOKUP(B397,[2]Clothes!$B$5:$D$447,3, FALSE)</f>
        <v>Outside of MKCC - Other</v>
      </c>
      <c r="E397" s="5">
        <v>0</v>
      </c>
      <c r="F397" s="5">
        <v>0</v>
      </c>
      <c r="G397" s="5">
        <v>0</v>
      </c>
      <c r="H397" s="5">
        <v>0</v>
      </c>
      <c r="I397" s="5">
        <v>0</v>
      </c>
      <c r="J397" s="5">
        <v>0</v>
      </c>
      <c r="K397" s="5">
        <v>0</v>
      </c>
      <c r="L397" s="5">
        <v>0</v>
      </c>
      <c r="M397" s="5">
        <v>0</v>
      </c>
      <c r="N397" s="5">
        <v>0</v>
      </c>
      <c r="O397" s="5">
        <v>0</v>
      </c>
      <c r="P397" s="5">
        <v>0</v>
      </c>
      <c r="Q397" s="5">
        <v>0</v>
      </c>
      <c r="R397" s="5">
        <v>0</v>
      </c>
      <c r="S397" s="5">
        <v>0</v>
      </c>
    </row>
    <row r="398" spans="1:19" hidden="1" x14ac:dyDescent="0.35">
      <c r="A398" s="2" t="s">
        <v>233</v>
      </c>
      <c r="B398" s="1" t="s">
        <v>345</v>
      </c>
      <c r="C398" t="str">
        <f>VLOOKUP(B398,[2]Clothes!$B$5:$D$447,2, FALSE)</f>
        <v>Outside of MKCC</v>
      </c>
      <c r="D398" t="str">
        <f>VLOOKUP(B398,[2]Clothes!$B$5:$D$447,3, FALSE)</f>
        <v>Bedford</v>
      </c>
      <c r="E398" s="5">
        <v>4.1000000000000003E-3</v>
      </c>
      <c r="F398" s="5">
        <v>0</v>
      </c>
      <c r="G398" s="5">
        <v>0</v>
      </c>
      <c r="H398" s="5">
        <v>0</v>
      </c>
      <c r="I398" s="5">
        <v>0</v>
      </c>
      <c r="J398" s="5">
        <v>0</v>
      </c>
      <c r="K398" s="5">
        <v>0</v>
      </c>
      <c r="L398" s="5">
        <v>0</v>
      </c>
      <c r="M398" s="5">
        <v>0</v>
      </c>
      <c r="N398" s="5">
        <v>0</v>
      </c>
      <c r="O398" s="5">
        <v>0</v>
      </c>
      <c r="P398" s="5">
        <v>5.1429999999999997E-2</v>
      </c>
      <c r="Q398" s="5">
        <v>0</v>
      </c>
      <c r="R398" s="5">
        <v>0</v>
      </c>
      <c r="S398" s="5">
        <v>0</v>
      </c>
    </row>
    <row r="399" spans="1:19" hidden="1" x14ac:dyDescent="0.35">
      <c r="A399" s="2" t="s">
        <v>233</v>
      </c>
      <c r="B399" s="1" t="s">
        <v>346</v>
      </c>
      <c r="C399" t="str">
        <f>VLOOKUP(B399,[2]Clothes!$B$5:$D$447,2, FALSE)</f>
        <v>Outside of MKCC</v>
      </c>
      <c r="D399" t="str">
        <f>VLOOKUP(B399,[2]Clothes!$B$5:$D$447,3, FALSE)</f>
        <v>Outside of MKCC - Other</v>
      </c>
      <c r="E399" s="5">
        <v>0</v>
      </c>
      <c r="F399" s="5">
        <v>0</v>
      </c>
      <c r="G399" s="5">
        <v>0</v>
      </c>
      <c r="H399" s="5">
        <v>0</v>
      </c>
      <c r="I399" s="5">
        <v>0</v>
      </c>
      <c r="J399" s="5">
        <v>0</v>
      </c>
      <c r="K399" s="5">
        <v>0</v>
      </c>
      <c r="L399" s="5">
        <v>0</v>
      </c>
      <c r="M399" s="5">
        <v>0</v>
      </c>
      <c r="N399" s="5">
        <v>0</v>
      </c>
      <c r="O399" s="5">
        <v>0</v>
      </c>
      <c r="P399" s="5">
        <v>0</v>
      </c>
      <c r="Q399" s="5">
        <v>0</v>
      </c>
      <c r="R399" s="5">
        <v>0</v>
      </c>
      <c r="S399" s="5">
        <v>0</v>
      </c>
    </row>
    <row r="400" spans="1:19" hidden="1" x14ac:dyDescent="0.35">
      <c r="A400" s="2" t="s">
        <v>233</v>
      </c>
      <c r="B400" s="1" t="s">
        <v>347</v>
      </c>
      <c r="C400" t="str">
        <f>VLOOKUP(B400,[2]Clothes!$B$5:$D$447,2, FALSE)</f>
        <v>Outside of MKCC</v>
      </c>
      <c r="D400" t="str">
        <f>VLOOKUP(B400,[2]Clothes!$B$5:$D$447,3, FALSE)</f>
        <v>Northampton</v>
      </c>
      <c r="E400" s="5">
        <v>0</v>
      </c>
      <c r="F400" s="5">
        <v>0</v>
      </c>
      <c r="G400" s="5">
        <v>0</v>
      </c>
      <c r="H400" s="5">
        <v>0</v>
      </c>
      <c r="I400" s="5">
        <v>0</v>
      </c>
      <c r="J400" s="5">
        <v>0</v>
      </c>
      <c r="K400" s="5">
        <v>0</v>
      </c>
      <c r="L400" s="5">
        <v>0</v>
      </c>
      <c r="M400" s="5">
        <v>0</v>
      </c>
      <c r="N400" s="5">
        <v>0</v>
      </c>
      <c r="O400" s="5">
        <v>0</v>
      </c>
      <c r="P400" s="5">
        <v>0</v>
      </c>
      <c r="Q400" s="5">
        <v>0</v>
      </c>
      <c r="R400" s="5">
        <v>0</v>
      </c>
      <c r="S400" s="5">
        <v>0</v>
      </c>
    </row>
    <row r="401" spans="1:19" hidden="1" x14ac:dyDescent="0.35">
      <c r="A401" s="2" t="s">
        <v>233</v>
      </c>
      <c r="B401" s="1" t="s">
        <v>348</v>
      </c>
      <c r="C401" t="str">
        <f>VLOOKUP(B401,[2]Clothes!$B$5:$D$447,2, FALSE)</f>
        <v>Outside of MKCC</v>
      </c>
      <c r="D401" t="str">
        <f>VLOOKUP(B401,[2]Clothes!$B$5:$D$447,3, FALSE)</f>
        <v>Outside of MKCC - Other</v>
      </c>
      <c r="E401" s="5">
        <v>0</v>
      </c>
      <c r="F401" s="5">
        <v>0</v>
      </c>
      <c r="G401" s="5">
        <v>0</v>
      </c>
      <c r="H401" s="5">
        <v>0</v>
      </c>
      <c r="I401" s="5">
        <v>0</v>
      </c>
      <c r="J401" s="5">
        <v>0</v>
      </c>
      <c r="K401" s="5">
        <v>0</v>
      </c>
      <c r="L401" s="5">
        <v>0</v>
      </c>
      <c r="M401" s="5">
        <v>0</v>
      </c>
      <c r="N401" s="5">
        <v>0</v>
      </c>
      <c r="O401" s="5">
        <v>0</v>
      </c>
      <c r="P401" s="5">
        <v>0</v>
      </c>
      <c r="Q401" s="5">
        <v>0</v>
      </c>
      <c r="R401" s="5">
        <v>0</v>
      </c>
      <c r="S401" s="5">
        <v>0</v>
      </c>
    </row>
    <row r="402" spans="1:19" hidden="1" x14ac:dyDescent="0.35">
      <c r="A402" s="2" t="s">
        <v>233</v>
      </c>
      <c r="B402" s="1" t="s">
        <v>349</v>
      </c>
      <c r="C402" t="str">
        <f>VLOOKUP(B402,[2]Clothes!$B$5:$D$447,2, FALSE)</f>
        <v>Outside of MKCC</v>
      </c>
      <c r="D402" t="str">
        <f>VLOOKUP(B402,[2]Clothes!$B$5:$D$447,3, FALSE)</f>
        <v>Outside of MKCC - Other</v>
      </c>
      <c r="E402" s="5">
        <v>0</v>
      </c>
      <c r="F402" s="5">
        <v>0</v>
      </c>
      <c r="G402" s="5">
        <v>0</v>
      </c>
      <c r="H402" s="5">
        <v>0</v>
      </c>
      <c r="I402" s="5">
        <v>0</v>
      </c>
      <c r="J402" s="5">
        <v>0</v>
      </c>
      <c r="K402" s="5">
        <v>0</v>
      </c>
      <c r="L402" s="5">
        <v>0</v>
      </c>
      <c r="M402" s="5">
        <v>0</v>
      </c>
      <c r="N402" s="5">
        <v>0</v>
      </c>
      <c r="O402" s="5">
        <v>0</v>
      </c>
      <c r="P402" s="5">
        <v>0</v>
      </c>
      <c r="Q402" s="5">
        <v>0</v>
      </c>
      <c r="R402" s="5">
        <v>0</v>
      </c>
      <c r="S402" s="5">
        <v>0</v>
      </c>
    </row>
    <row r="403" spans="1:19" hidden="1" x14ac:dyDescent="0.35">
      <c r="A403" s="2" t="s">
        <v>233</v>
      </c>
      <c r="B403" s="1" t="s">
        <v>350</v>
      </c>
      <c r="C403" t="str">
        <f>VLOOKUP(B403,[2]Clothes!$B$5:$D$447,2, FALSE)</f>
        <v>Outside of MKCC</v>
      </c>
      <c r="D403" t="str">
        <f>VLOOKUP(B403,[2]Clothes!$B$5:$D$447,3, FALSE)</f>
        <v>Northampton</v>
      </c>
      <c r="E403" s="5">
        <v>0</v>
      </c>
      <c r="F403" s="5">
        <v>0</v>
      </c>
      <c r="G403" s="5">
        <v>0</v>
      </c>
      <c r="H403" s="5">
        <v>0</v>
      </c>
      <c r="I403" s="5">
        <v>0</v>
      </c>
      <c r="J403" s="5">
        <v>0</v>
      </c>
      <c r="K403" s="5">
        <v>0</v>
      </c>
      <c r="L403" s="5">
        <v>0</v>
      </c>
      <c r="M403" s="5">
        <v>0</v>
      </c>
      <c r="N403" s="5">
        <v>0</v>
      </c>
      <c r="O403" s="5">
        <v>0</v>
      </c>
      <c r="P403" s="5">
        <v>0</v>
      </c>
      <c r="Q403" s="5">
        <v>0</v>
      </c>
      <c r="R403" s="5">
        <v>0</v>
      </c>
      <c r="S403" s="5">
        <v>0</v>
      </c>
    </row>
    <row r="404" spans="1:19" hidden="1" x14ac:dyDescent="0.35">
      <c r="A404" s="2" t="s">
        <v>233</v>
      </c>
      <c r="B404" s="1" t="s">
        <v>351</v>
      </c>
      <c r="C404" t="str">
        <f>VLOOKUP(B404,[2]Clothes!$B$5:$D$447,2, FALSE)</f>
        <v>Outside of MKCC</v>
      </c>
      <c r="D404" t="str">
        <f>VLOOKUP(B404,[2]Clothes!$B$5:$D$447,3, FALSE)</f>
        <v>Outside of MKCC - Other</v>
      </c>
      <c r="E404" s="5">
        <v>0</v>
      </c>
      <c r="F404" s="5">
        <v>0</v>
      </c>
      <c r="G404" s="5">
        <v>0</v>
      </c>
      <c r="H404" s="5">
        <v>0</v>
      </c>
      <c r="I404" s="5">
        <v>0</v>
      </c>
      <c r="J404" s="5">
        <v>0</v>
      </c>
      <c r="K404" s="5">
        <v>0</v>
      </c>
      <c r="L404" s="5">
        <v>0</v>
      </c>
      <c r="M404" s="5">
        <v>0</v>
      </c>
      <c r="N404" s="5">
        <v>0</v>
      </c>
      <c r="O404" s="5">
        <v>0</v>
      </c>
      <c r="P404" s="5">
        <v>0</v>
      </c>
      <c r="Q404" s="5">
        <v>0</v>
      </c>
      <c r="R404" s="5">
        <v>0</v>
      </c>
      <c r="S404" s="5">
        <v>0</v>
      </c>
    </row>
    <row r="405" spans="1:19" hidden="1" x14ac:dyDescent="0.35">
      <c r="A405" s="2" t="s">
        <v>233</v>
      </c>
      <c r="B405" s="1" t="s">
        <v>353</v>
      </c>
      <c r="C405" t="str">
        <f>VLOOKUP(B405,[2]Clothes!$B$5:$D$447,2, FALSE)</f>
        <v>Outside of MKCC</v>
      </c>
      <c r="D405" t="str">
        <f>VLOOKUP(B405,[2]Clothes!$B$5:$D$447,3, FALSE)</f>
        <v>Outside of MKCC - Other</v>
      </c>
      <c r="E405" s="5">
        <v>0</v>
      </c>
      <c r="F405" s="5">
        <v>0</v>
      </c>
      <c r="G405" s="5">
        <v>0</v>
      </c>
      <c r="H405" s="5">
        <v>0</v>
      </c>
      <c r="I405" s="5">
        <v>0</v>
      </c>
      <c r="J405" s="5">
        <v>0</v>
      </c>
      <c r="K405" s="5">
        <v>0</v>
      </c>
      <c r="L405" s="5">
        <v>0</v>
      </c>
      <c r="M405" s="5">
        <v>0</v>
      </c>
      <c r="N405" s="5">
        <v>0</v>
      </c>
      <c r="O405" s="5">
        <v>0</v>
      </c>
      <c r="P405" s="5">
        <v>0</v>
      </c>
      <c r="Q405" s="5">
        <v>0</v>
      </c>
      <c r="R405" s="5">
        <v>0</v>
      </c>
      <c r="S405" s="5">
        <v>0</v>
      </c>
    </row>
    <row r="406" spans="1:19" hidden="1" x14ac:dyDescent="0.35">
      <c r="A406" s="2" t="s">
        <v>233</v>
      </c>
      <c r="B406" s="1" t="s">
        <v>354</v>
      </c>
      <c r="C406" t="str">
        <f>VLOOKUP(B406,[2]Clothes!$B$5:$D$447,2, FALSE)</f>
        <v>Outside of MKCC</v>
      </c>
      <c r="D406" t="str">
        <f>VLOOKUP(B406,[2]Clothes!$B$5:$D$447,3, FALSE)</f>
        <v>Bedford</v>
      </c>
      <c r="E406" s="5">
        <v>0</v>
      </c>
      <c r="F406" s="5">
        <v>0</v>
      </c>
      <c r="G406" s="5">
        <v>0</v>
      </c>
      <c r="H406" s="5">
        <v>0</v>
      </c>
      <c r="I406" s="5">
        <v>0</v>
      </c>
      <c r="J406" s="5">
        <v>0</v>
      </c>
      <c r="K406" s="5">
        <v>0</v>
      </c>
      <c r="L406" s="5">
        <v>0</v>
      </c>
      <c r="M406" s="5">
        <v>0</v>
      </c>
      <c r="N406" s="5">
        <v>0</v>
      </c>
      <c r="O406" s="5">
        <v>0</v>
      </c>
      <c r="P406" s="5">
        <v>0</v>
      </c>
      <c r="Q406" s="5">
        <v>0</v>
      </c>
      <c r="R406" s="5">
        <v>0</v>
      </c>
      <c r="S406" s="5">
        <v>0</v>
      </c>
    </row>
    <row r="407" spans="1:19" hidden="1" x14ac:dyDescent="0.35">
      <c r="A407" s="2" t="s">
        <v>233</v>
      </c>
      <c r="B407" s="1" t="s">
        <v>355</v>
      </c>
      <c r="C407" t="str">
        <f>VLOOKUP(B407,[2]Clothes!$B$5:$D$447,2, FALSE)</f>
        <v>Outside of MKCC</v>
      </c>
      <c r="D407" t="str">
        <f>VLOOKUP(B407,[2]Clothes!$B$5:$D$447,3, FALSE)</f>
        <v>Outside of MKCC - Other</v>
      </c>
      <c r="E407" s="5">
        <v>3.2299999999999998E-3</v>
      </c>
      <c r="F407" s="5">
        <v>0</v>
      </c>
      <c r="G407" s="5">
        <v>0</v>
      </c>
      <c r="H407" s="5">
        <v>0</v>
      </c>
      <c r="I407" s="5">
        <v>0</v>
      </c>
      <c r="J407" s="5">
        <v>0</v>
      </c>
      <c r="K407" s="5">
        <v>0</v>
      </c>
      <c r="L407" s="5">
        <v>7.4579999999999994E-2</v>
      </c>
      <c r="M407" s="5">
        <v>0</v>
      </c>
      <c r="N407" s="5">
        <v>0</v>
      </c>
      <c r="O407" s="5">
        <v>0</v>
      </c>
      <c r="P407" s="5">
        <v>0</v>
      </c>
      <c r="Q407" s="5">
        <v>0</v>
      </c>
      <c r="R407" s="5">
        <v>0</v>
      </c>
      <c r="S407" s="5">
        <v>0</v>
      </c>
    </row>
    <row r="408" spans="1:19" hidden="1" x14ac:dyDescent="0.35">
      <c r="A408" s="2" t="s">
        <v>233</v>
      </c>
      <c r="B408" s="1" t="s">
        <v>814</v>
      </c>
      <c r="C408" t="str">
        <f>VLOOKUP(B408,[2]Clothes!$B$5:$D$447,2, FALSE)</f>
        <v>Outside of MKCC</v>
      </c>
      <c r="D408" t="str">
        <f>VLOOKUP(B408,[2]Clothes!$B$5:$D$447,3, FALSE)</f>
        <v>Outside of MKCC - Other</v>
      </c>
      <c r="E408" s="5">
        <v>0</v>
      </c>
      <c r="F408" s="5">
        <v>0</v>
      </c>
      <c r="G408" s="5">
        <v>0</v>
      </c>
      <c r="H408" s="5">
        <v>0</v>
      </c>
      <c r="I408" s="5">
        <v>0</v>
      </c>
      <c r="J408" s="5">
        <v>0</v>
      </c>
      <c r="K408" s="5">
        <v>0</v>
      </c>
      <c r="L408" s="5">
        <v>0</v>
      </c>
      <c r="M408" s="5">
        <v>0</v>
      </c>
      <c r="N408" s="5">
        <v>0</v>
      </c>
      <c r="O408" s="5">
        <v>0</v>
      </c>
      <c r="P408" s="5">
        <v>0</v>
      </c>
      <c r="Q408" s="5">
        <v>0</v>
      </c>
      <c r="R408" s="5">
        <v>0</v>
      </c>
      <c r="S408" s="5">
        <v>0</v>
      </c>
    </row>
    <row r="409" spans="1:19" hidden="1" x14ac:dyDescent="0.35">
      <c r="A409" s="2" t="s">
        <v>233</v>
      </c>
      <c r="B409" s="1" t="s">
        <v>815</v>
      </c>
      <c r="C409" t="str">
        <f>VLOOKUP(B409,[2]Clothes!$B$5:$D$447,2, FALSE)</f>
        <v>Outside of MKCC</v>
      </c>
      <c r="D409" t="str">
        <f>VLOOKUP(B409,[2]Clothes!$B$5:$D$447,3, FALSE)</f>
        <v>Outside of MKCC - Other</v>
      </c>
      <c r="E409" s="5">
        <v>0</v>
      </c>
      <c r="F409" s="5">
        <v>0</v>
      </c>
      <c r="G409" s="5">
        <v>0</v>
      </c>
      <c r="H409" s="5">
        <v>0</v>
      </c>
      <c r="I409" s="5">
        <v>0</v>
      </c>
      <c r="J409" s="5">
        <v>0</v>
      </c>
      <c r="K409" s="5">
        <v>0</v>
      </c>
      <c r="L409" s="5">
        <v>0</v>
      </c>
      <c r="M409" s="5">
        <v>0</v>
      </c>
      <c r="N409" s="5">
        <v>0</v>
      </c>
      <c r="O409" s="5">
        <v>0</v>
      </c>
      <c r="P409" s="5">
        <v>0</v>
      </c>
      <c r="Q409" s="5">
        <v>0</v>
      </c>
      <c r="R409" s="5">
        <v>0</v>
      </c>
      <c r="S409" s="5">
        <v>0</v>
      </c>
    </row>
    <row r="410" spans="1:19" hidden="1" x14ac:dyDescent="0.35">
      <c r="A410" s="2" t="s">
        <v>233</v>
      </c>
      <c r="B410" s="1" t="s">
        <v>816</v>
      </c>
      <c r="C410" t="str">
        <f>VLOOKUP(B410,[2]Clothes!$B$5:$D$447,2, FALSE)</f>
        <v>Outside of MKCC</v>
      </c>
      <c r="D410" t="str">
        <f>VLOOKUP(B410,[2]Clothes!$B$5:$D$447,3, FALSE)</f>
        <v>Outside of MKCC - Other</v>
      </c>
      <c r="E410" s="5">
        <v>0</v>
      </c>
      <c r="F410" s="5">
        <v>0</v>
      </c>
      <c r="G410" s="5">
        <v>0</v>
      </c>
      <c r="H410" s="5">
        <v>0</v>
      </c>
      <c r="I410" s="5">
        <v>0</v>
      </c>
      <c r="J410" s="5">
        <v>0</v>
      </c>
      <c r="K410" s="5">
        <v>0</v>
      </c>
      <c r="L410" s="5">
        <v>0</v>
      </c>
      <c r="M410" s="5">
        <v>0</v>
      </c>
      <c r="N410" s="5">
        <v>0</v>
      </c>
      <c r="O410" s="5">
        <v>0</v>
      </c>
      <c r="P410" s="5">
        <v>0</v>
      </c>
      <c r="Q410" s="5">
        <v>0</v>
      </c>
      <c r="R410" s="5">
        <v>0</v>
      </c>
      <c r="S410" s="5">
        <v>0</v>
      </c>
    </row>
    <row r="411" spans="1:19" hidden="1" x14ac:dyDescent="0.35">
      <c r="A411" s="2" t="s">
        <v>233</v>
      </c>
      <c r="B411" s="1" t="s">
        <v>817</v>
      </c>
      <c r="C411" t="str">
        <f>VLOOKUP(B411,[2]Clothes!$B$5:$D$447,2, FALSE)</f>
        <v>Outside of MKCC</v>
      </c>
      <c r="D411" t="str">
        <f>VLOOKUP(B411,[2]Clothes!$B$5:$D$447,3, FALSE)</f>
        <v>Outside of MKCC - Other</v>
      </c>
      <c r="E411" s="5">
        <v>0</v>
      </c>
      <c r="F411" s="5">
        <v>0</v>
      </c>
      <c r="G411" s="5">
        <v>0</v>
      </c>
      <c r="H411" s="5">
        <v>0</v>
      </c>
      <c r="I411" s="5">
        <v>0</v>
      </c>
      <c r="J411" s="5">
        <v>0</v>
      </c>
      <c r="K411" s="5">
        <v>0</v>
      </c>
      <c r="L411" s="5">
        <v>0</v>
      </c>
      <c r="M411" s="5">
        <v>0</v>
      </c>
      <c r="N411" s="5">
        <v>0</v>
      </c>
      <c r="O411" s="5">
        <v>0</v>
      </c>
      <c r="P411" s="5">
        <v>0</v>
      </c>
      <c r="Q411" s="5">
        <v>0</v>
      </c>
      <c r="R411" s="5">
        <v>0</v>
      </c>
      <c r="S411" s="5">
        <v>0</v>
      </c>
    </row>
    <row r="412" spans="1:19" hidden="1" x14ac:dyDescent="0.35">
      <c r="A412" s="2" t="s">
        <v>233</v>
      </c>
      <c r="B412" s="1" t="s">
        <v>818</v>
      </c>
      <c r="C412" t="str">
        <f>VLOOKUP(B412,[2]Clothes!$B$5:$D$447,2, FALSE)</f>
        <v>Outside of MKCC</v>
      </c>
      <c r="D412" t="str">
        <f>VLOOKUP(B412,[2]Clothes!$B$5:$D$447,3, FALSE)</f>
        <v>Northampton</v>
      </c>
      <c r="E412" s="5">
        <v>0</v>
      </c>
      <c r="F412" s="5">
        <v>0</v>
      </c>
      <c r="G412" s="5">
        <v>0</v>
      </c>
      <c r="H412" s="5">
        <v>0</v>
      </c>
      <c r="I412" s="5">
        <v>0</v>
      </c>
      <c r="J412" s="5">
        <v>0</v>
      </c>
      <c r="K412" s="5">
        <v>0</v>
      </c>
      <c r="L412" s="5">
        <v>0</v>
      </c>
      <c r="M412" s="5">
        <v>0</v>
      </c>
      <c r="N412" s="5">
        <v>0</v>
      </c>
      <c r="O412" s="5">
        <v>0</v>
      </c>
      <c r="P412" s="5">
        <v>0</v>
      </c>
      <c r="Q412" s="5">
        <v>0</v>
      </c>
      <c r="R412" s="5">
        <v>0</v>
      </c>
      <c r="S412" s="5">
        <v>0</v>
      </c>
    </row>
    <row r="413" spans="1:19" hidden="1" x14ac:dyDescent="0.35">
      <c r="A413" s="2" t="s">
        <v>233</v>
      </c>
      <c r="B413" s="1" t="s">
        <v>819</v>
      </c>
      <c r="C413" t="str">
        <f>VLOOKUP(B413,[2]Clothes!$B$5:$D$447,2, FALSE)</f>
        <v>Outside of MKCC</v>
      </c>
      <c r="D413" t="str">
        <f>VLOOKUP(B413,[2]Clothes!$B$5:$D$447,3, FALSE)</f>
        <v>Outside of MKCC - Other</v>
      </c>
      <c r="E413" s="5">
        <v>4.1599999999999996E-3</v>
      </c>
      <c r="F413" s="5">
        <v>0</v>
      </c>
      <c r="G413" s="5">
        <v>0</v>
      </c>
      <c r="H413" s="5">
        <v>0</v>
      </c>
      <c r="I413" s="5">
        <v>0</v>
      </c>
      <c r="J413" s="5">
        <v>0</v>
      </c>
      <c r="K413" s="5">
        <v>0</v>
      </c>
      <c r="L413" s="5">
        <v>0</v>
      </c>
      <c r="M413" s="5">
        <v>0</v>
      </c>
      <c r="N413" s="5">
        <v>0</v>
      </c>
      <c r="O413" s="5">
        <v>0</v>
      </c>
      <c r="P413" s="5">
        <v>0</v>
      </c>
      <c r="Q413" s="5">
        <v>3.6819999999999999E-2</v>
      </c>
      <c r="R413" s="5">
        <v>0</v>
      </c>
      <c r="S413" s="5">
        <v>0</v>
      </c>
    </row>
    <row r="414" spans="1:19" hidden="1" x14ac:dyDescent="0.35">
      <c r="A414" s="2" t="s">
        <v>233</v>
      </c>
      <c r="B414" s="1" t="s">
        <v>820</v>
      </c>
      <c r="C414" t="str">
        <f>VLOOKUP(B414,[2]Clothes!$B$5:$D$447,2, FALSE)</f>
        <v>Outside of MKCC</v>
      </c>
      <c r="D414" t="str">
        <f>VLOOKUP(B414,[2]Clothes!$B$5:$D$447,3, FALSE)</f>
        <v>Outside of MKCC - Other</v>
      </c>
      <c r="E414" s="5">
        <v>0</v>
      </c>
      <c r="F414" s="5">
        <v>0</v>
      </c>
      <c r="G414" s="5">
        <v>0</v>
      </c>
      <c r="H414" s="5">
        <v>0</v>
      </c>
      <c r="I414" s="5">
        <v>0</v>
      </c>
      <c r="J414" s="5">
        <v>0</v>
      </c>
      <c r="K414" s="5">
        <v>0</v>
      </c>
      <c r="L414" s="5">
        <v>0</v>
      </c>
      <c r="M414" s="5">
        <v>0</v>
      </c>
      <c r="N414" s="5">
        <v>0</v>
      </c>
      <c r="O414" s="5">
        <v>0</v>
      </c>
      <c r="P414" s="5">
        <v>0</v>
      </c>
      <c r="Q414" s="5">
        <v>0</v>
      </c>
      <c r="R414" s="5">
        <v>0</v>
      </c>
      <c r="S414" s="5">
        <v>0</v>
      </c>
    </row>
    <row r="415" spans="1:19" hidden="1" x14ac:dyDescent="0.35">
      <c r="A415" s="2" t="s">
        <v>233</v>
      </c>
      <c r="B415" s="1" t="s">
        <v>821</v>
      </c>
      <c r="C415" t="str">
        <f>VLOOKUP(B415,[2]Clothes!$B$5:$D$447,2, FALSE)</f>
        <v>Outside of MKCC</v>
      </c>
      <c r="D415" t="str">
        <f>VLOOKUP(B415,[2]Clothes!$B$5:$D$447,3, FALSE)</f>
        <v>Northampton</v>
      </c>
      <c r="E415" s="5">
        <v>0</v>
      </c>
      <c r="F415" s="5">
        <v>0</v>
      </c>
      <c r="G415" s="5">
        <v>0</v>
      </c>
      <c r="H415" s="5">
        <v>0</v>
      </c>
      <c r="I415" s="5">
        <v>0</v>
      </c>
      <c r="J415" s="5">
        <v>0</v>
      </c>
      <c r="K415" s="5">
        <v>0</v>
      </c>
      <c r="L415" s="5">
        <v>0</v>
      </c>
      <c r="M415" s="5">
        <v>0</v>
      </c>
      <c r="N415" s="5">
        <v>0</v>
      </c>
      <c r="O415" s="5">
        <v>0</v>
      </c>
      <c r="P415" s="5">
        <v>0</v>
      </c>
      <c r="Q415" s="5">
        <v>0</v>
      </c>
      <c r="R415" s="5">
        <v>0</v>
      </c>
      <c r="S415" s="5">
        <v>0</v>
      </c>
    </row>
    <row r="416" spans="1:19" hidden="1" x14ac:dyDescent="0.35">
      <c r="A416" s="2" t="s">
        <v>233</v>
      </c>
      <c r="B416" s="1" t="s">
        <v>822</v>
      </c>
      <c r="C416" t="str">
        <f>VLOOKUP(B416,[2]Clothes!$B$5:$D$447,2, FALSE)</f>
        <v>Outside of MKCC</v>
      </c>
      <c r="D416" t="str">
        <f>VLOOKUP(B416,[2]Clothes!$B$5:$D$447,3, FALSE)</f>
        <v>Bedford</v>
      </c>
      <c r="E416" s="5">
        <v>1.6000000000000001E-3</v>
      </c>
      <c r="F416" s="5">
        <v>0</v>
      </c>
      <c r="G416" s="5">
        <v>0</v>
      </c>
      <c r="H416" s="5">
        <v>0</v>
      </c>
      <c r="I416" s="5">
        <v>0</v>
      </c>
      <c r="J416" s="5">
        <v>0</v>
      </c>
      <c r="K416" s="5">
        <v>0</v>
      </c>
      <c r="L416" s="5">
        <v>0</v>
      </c>
      <c r="M416" s="5">
        <v>0</v>
      </c>
      <c r="N416" s="5">
        <v>0</v>
      </c>
      <c r="O416" s="5">
        <v>0</v>
      </c>
      <c r="P416" s="5">
        <v>2.0119999999999999E-2</v>
      </c>
      <c r="Q416" s="5">
        <v>0</v>
      </c>
      <c r="R416" s="5">
        <v>0</v>
      </c>
      <c r="S416" s="5">
        <v>0</v>
      </c>
    </row>
    <row r="417" spans="1:19" hidden="1" x14ac:dyDescent="0.35">
      <c r="A417" s="2" t="s">
        <v>233</v>
      </c>
      <c r="B417" s="1" t="s">
        <v>823</v>
      </c>
      <c r="C417" t="str">
        <f>VLOOKUP(B417,[2]Clothes!$B$5:$D$447,2, FALSE)</f>
        <v>Outside of MKCC</v>
      </c>
      <c r="D417" t="str">
        <f>VLOOKUP(B417,[2]Clothes!$B$5:$D$447,3, FALSE)</f>
        <v>Outside of MKCC - Other</v>
      </c>
      <c r="E417" s="5">
        <v>0</v>
      </c>
      <c r="F417" s="5">
        <v>0</v>
      </c>
      <c r="G417" s="5">
        <v>0</v>
      </c>
      <c r="H417" s="5">
        <v>0</v>
      </c>
      <c r="I417" s="5">
        <v>0</v>
      </c>
      <c r="J417" s="5">
        <v>0</v>
      </c>
      <c r="K417" s="5">
        <v>0</v>
      </c>
      <c r="L417" s="5">
        <v>0</v>
      </c>
      <c r="M417" s="5">
        <v>0</v>
      </c>
      <c r="N417" s="5">
        <v>0</v>
      </c>
      <c r="O417" s="5">
        <v>0</v>
      </c>
      <c r="P417" s="5">
        <v>0</v>
      </c>
      <c r="Q417" s="5">
        <v>0</v>
      </c>
      <c r="R417" s="5">
        <v>0</v>
      </c>
      <c r="S417" s="5">
        <v>0</v>
      </c>
    </row>
    <row r="418" spans="1:19" hidden="1" x14ac:dyDescent="0.35">
      <c r="A418" s="2" t="s">
        <v>233</v>
      </c>
      <c r="B418" s="1" t="s">
        <v>824</v>
      </c>
      <c r="C418" t="str">
        <f>VLOOKUP(B418,[2]Clothes!$B$5:$D$447,2, FALSE)</f>
        <v>Outside of MKCC</v>
      </c>
      <c r="D418" t="str">
        <f>VLOOKUP(B418,[2]Clothes!$B$5:$D$447,3, FALSE)</f>
        <v>Northampton</v>
      </c>
      <c r="E418" s="5">
        <v>0</v>
      </c>
      <c r="F418" s="5">
        <v>0</v>
      </c>
      <c r="G418" s="5">
        <v>0</v>
      </c>
      <c r="H418" s="5">
        <v>0</v>
      </c>
      <c r="I418" s="5">
        <v>0</v>
      </c>
      <c r="J418" s="5">
        <v>0</v>
      </c>
      <c r="K418" s="5">
        <v>0</v>
      </c>
      <c r="L418" s="5">
        <v>0</v>
      </c>
      <c r="M418" s="5">
        <v>0</v>
      </c>
      <c r="N418" s="5">
        <v>0</v>
      </c>
      <c r="O418" s="5">
        <v>0</v>
      </c>
      <c r="P418" s="5">
        <v>0</v>
      </c>
      <c r="Q418" s="5">
        <v>0</v>
      </c>
      <c r="R418" s="5">
        <v>0</v>
      </c>
      <c r="S418" s="5">
        <v>0</v>
      </c>
    </row>
    <row r="419" spans="1:19" hidden="1" x14ac:dyDescent="0.35">
      <c r="A419" s="2" t="s">
        <v>233</v>
      </c>
      <c r="B419" s="1" t="s">
        <v>825</v>
      </c>
      <c r="C419" t="str">
        <f>VLOOKUP(B419,[2]Clothes!$B$5:$D$447,2, FALSE)</f>
        <v>Outside of MKCC</v>
      </c>
      <c r="D419" t="str">
        <f>VLOOKUP(B419,[2]Clothes!$B$5:$D$447,3, FALSE)</f>
        <v>Outside of MKCC - Other</v>
      </c>
      <c r="E419" s="5">
        <v>0</v>
      </c>
      <c r="F419" s="5">
        <v>0</v>
      </c>
      <c r="G419" s="5">
        <v>0</v>
      </c>
      <c r="H419" s="5">
        <v>0</v>
      </c>
      <c r="I419" s="5">
        <v>0</v>
      </c>
      <c r="J419" s="5">
        <v>0</v>
      </c>
      <c r="K419" s="5">
        <v>0</v>
      </c>
      <c r="L419" s="5">
        <v>0</v>
      </c>
      <c r="M419" s="5">
        <v>0</v>
      </c>
      <c r="N419" s="5">
        <v>0</v>
      </c>
      <c r="O419" s="5">
        <v>0</v>
      </c>
      <c r="P419" s="5">
        <v>0</v>
      </c>
      <c r="Q419" s="5">
        <v>0</v>
      </c>
      <c r="R419" s="5">
        <v>0</v>
      </c>
      <c r="S419" s="5">
        <v>0</v>
      </c>
    </row>
    <row r="420" spans="1:19" hidden="1" x14ac:dyDescent="0.35">
      <c r="A420" s="2" t="s">
        <v>233</v>
      </c>
      <c r="B420" s="1" t="s">
        <v>826</v>
      </c>
      <c r="C420" t="str">
        <f>VLOOKUP(B420,[2]Clothes!$B$5:$D$447,2, FALSE)</f>
        <v>Outside of MKCC</v>
      </c>
      <c r="D420" t="str">
        <f>VLOOKUP(B420,[2]Clothes!$B$5:$D$447,3, FALSE)</f>
        <v>Outside of MKCC - Other</v>
      </c>
      <c r="E420" s="5">
        <v>0</v>
      </c>
      <c r="F420" s="5">
        <v>0</v>
      </c>
      <c r="G420" s="5">
        <v>0</v>
      </c>
      <c r="H420" s="5">
        <v>0</v>
      </c>
      <c r="I420" s="5">
        <v>0</v>
      </c>
      <c r="J420" s="5">
        <v>0</v>
      </c>
      <c r="K420" s="5">
        <v>0</v>
      </c>
      <c r="L420" s="5">
        <v>0</v>
      </c>
      <c r="M420" s="5">
        <v>0</v>
      </c>
      <c r="N420" s="5">
        <v>0</v>
      </c>
      <c r="O420" s="5">
        <v>0</v>
      </c>
      <c r="P420" s="5">
        <v>0</v>
      </c>
      <c r="Q420" s="5">
        <v>0</v>
      </c>
      <c r="R420" s="5">
        <v>0</v>
      </c>
      <c r="S420" s="5">
        <v>0</v>
      </c>
    </row>
    <row r="421" spans="1:19" hidden="1" x14ac:dyDescent="0.35">
      <c r="A421" s="2" t="s">
        <v>233</v>
      </c>
      <c r="B421" s="1" t="s">
        <v>373</v>
      </c>
      <c r="C421" t="str">
        <f>VLOOKUP(B421,[2]Clothes!$B$5:$D$447,2, FALSE)</f>
        <v>Outside of MKCC</v>
      </c>
      <c r="D421" t="str">
        <f>VLOOKUP(B421,[2]Clothes!$B$5:$D$447,3, FALSE)</f>
        <v>Bedford</v>
      </c>
      <c r="E421" s="5">
        <v>4.1000000000000003E-3</v>
      </c>
      <c r="F421" s="5">
        <v>0</v>
      </c>
      <c r="G421" s="5">
        <v>0</v>
      </c>
      <c r="H421" s="5">
        <v>0</v>
      </c>
      <c r="I421" s="5">
        <v>0</v>
      </c>
      <c r="J421" s="5">
        <v>0</v>
      </c>
      <c r="K421" s="5">
        <v>0</v>
      </c>
      <c r="L421" s="5">
        <v>0</v>
      </c>
      <c r="M421" s="5">
        <v>0</v>
      </c>
      <c r="N421" s="5">
        <v>0</v>
      </c>
      <c r="O421" s="5">
        <v>0</v>
      </c>
      <c r="P421" s="5">
        <v>5.1429999999999997E-2</v>
      </c>
      <c r="Q421" s="5">
        <v>0</v>
      </c>
      <c r="R421" s="5">
        <v>0</v>
      </c>
      <c r="S421" s="5">
        <v>0</v>
      </c>
    </row>
    <row r="422" spans="1:19" hidden="1" x14ac:dyDescent="0.35">
      <c r="A422" s="2" t="s">
        <v>233</v>
      </c>
      <c r="B422" s="1" t="s">
        <v>374</v>
      </c>
      <c r="C422" t="str">
        <f>VLOOKUP(B422,[2]Clothes!$B$5:$D$447,2, FALSE)</f>
        <v>Outside of MKCC</v>
      </c>
      <c r="D422" t="str">
        <f>VLOOKUP(B422,[2]Clothes!$B$5:$D$447,3, FALSE)</f>
        <v>Outside of MKCC - Other</v>
      </c>
      <c r="E422" s="5">
        <v>0</v>
      </c>
      <c r="F422" s="5">
        <v>0</v>
      </c>
      <c r="G422" s="5">
        <v>0</v>
      </c>
      <c r="H422" s="5">
        <v>0</v>
      </c>
      <c r="I422" s="5">
        <v>0</v>
      </c>
      <c r="J422" s="5">
        <v>0</v>
      </c>
      <c r="K422" s="5">
        <v>0</v>
      </c>
      <c r="L422" s="5">
        <v>0</v>
      </c>
      <c r="M422" s="5">
        <v>0</v>
      </c>
      <c r="N422" s="5">
        <v>0</v>
      </c>
      <c r="O422" s="5">
        <v>0</v>
      </c>
      <c r="P422" s="5">
        <v>0</v>
      </c>
      <c r="Q422" s="5">
        <v>0</v>
      </c>
      <c r="R422" s="5">
        <v>0</v>
      </c>
      <c r="S422" s="5">
        <v>0</v>
      </c>
    </row>
    <row r="423" spans="1:19" hidden="1" x14ac:dyDescent="0.35">
      <c r="A423" s="2" t="s">
        <v>233</v>
      </c>
      <c r="B423" s="1" t="s">
        <v>375</v>
      </c>
      <c r="C423" t="str">
        <f>VLOOKUP(B423,[2]Clothes!$B$5:$D$447,2, FALSE)</f>
        <v>Outside of MKCC</v>
      </c>
      <c r="D423" t="str">
        <f>VLOOKUP(B423,[2]Clothes!$B$5:$D$447,3, FALSE)</f>
        <v>Northampton</v>
      </c>
      <c r="E423" s="5">
        <v>0</v>
      </c>
      <c r="F423" s="5">
        <v>0</v>
      </c>
      <c r="G423" s="5">
        <v>0</v>
      </c>
      <c r="H423" s="5">
        <v>0</v>
      </c>
      <c r="I423" s="5">
        <v>0</v>
      </c>
      <c r="J423" s="5">
        <v>0</v>
      </c>
      <c r="K423" s="5">
        <v>0</v>
      </c>
      <c r="L423" s="5">
        <v>0</v>
      </c>
      <c r="M423" s="5">
        <v>0</v>
      </c>
      <c r="N423" s="5">
        <v>0</v>
      </c>
      <c r="O423" s="5">
        <v>0</v>
      </c>
      <c r="P423" s="5">
        <v>0</v>
      </c>
      <c r="Q423" s="5">
        <v>0</v>
      </c>
      <c r="R423" s="5">
        <v>0</v>
      </c>
      <c r="S423" s="5">
        <v>0</v>
      </c>
    </row>
    <row r="424" spans="1:19" hidden="1" x14ac:dyDescent="0.35">
      <c r="A424" s="2" t="s">
        <v>233</v>
      </c>
      <c r="B424" s="1" t="s">
        <v>377</v>
      </c>
      <c r="C424" t="str">
        <f>VLOOKUP(B424,[2]Clothes!$B$5:$D$447,2, FALSE)</f>
        <v>Outside of MKCC</v>
      </c>
      <c r="D424" t="str">
        <f>VLOOKUP(B424,[2]Clothes!$B$5:$D$447,3, FALSE)</f>
        <v>Outside of MKCC - Other</v>
      </c>
      <c r="E424" s="5">
        <v>0</v>
      </c>
      <c r="F424" s="5">
        <v>0</v>
      </c>
      <c r="G424" s="5">
        <v>0</v>
      </c>
      <c r="H424" s="5">
        <v>0</v>
      </c>
      <c r="I424" s="5">
        <v>0</v>
      </c>
      <c r="J424" s="5">
        <v>0</v>
      </c>
      <c r="K424" s="5">
        <v>0</v>
      </c>
      <c r="L424" s="5">
        <v>0</v>
      </c>
      <c r="M424" s="5">
        <v>0</v>
      </c>
      <c r="N424" s="5">
        <v>0</v>
      </c>
      <c r="O424" s="5">
        <v>0</v>
      </c>
      <c r="P424" s="5">
        <v>0</v>
      </c>
      <c r="Q424" s="5">
        <v>0</v>
      </c>
      <c r="R424" s="5">
        <v>0</v>
      </c>
      <c r="S424" s="5">
        <v>0</v>
      </c>
    </row>
    <row r="425" spans="1:19" hidden="1" x14ac:dyDescent="0.35">
      <c r="A425" s="2" t="s">
        <v>233</v>
      </c>
      <c r="B425" s="1" t="s">
        <v>378</v>
      </c>
      <c r="C425" t="str">
        <f>VLOOKUP(B425,[2]Clothes!$B$5:$D$447,2, FALSE)</f>
        <v>Outside of MKCC</v>
      </c>
      <c r="D425" t="str">
        <f>VLOOKUP(B425,[2]Clothes!$B$5:$D$447,3, FALSE)</f>
        <v>Northampton</v>
      </c>
      <c r="E425" s="5">
        <v>1.5200000000000001E-3</v>
      </c>
      <c r="F425" s="5">
        <v>0</v>
      </c>
      <c r="G425" s="5">
        <v>0</v>
      </c>
      <c r="H425" s="5">
        <v>0</v>
      </c>
      <c r="I425" s="5">
        <v>0</v>
      </c>
      <c r="J425" s="5">
        <v>0</v>
      </c>
      <c r="K425" s="5">
        <v>0</v>
      </c>
      <c r="L425" s="5">
        <v>0</v>
      </c>
      <c r="M425" s="5">
        <v>1.358E-2</v>
      </c>
      <c r="N425" s="5">
        <v>0</v>
      </c>
      <c r="O425" s="5">
        <v>0</v>
      </c>
      <c r="P425" s="5">
        <v>0</v>
      </c>
      <c r="Q425" s="5">
        <v>0</v>
      </c>
      <c r="R425" s="5">
        <v>0</v>
      </c>
      <c r="S425" s="5">
        <v>0</v>
      </c>
    </row>
    <row r="426" spans="1:19" hidden="1" x14ac:dyDescent="0.35">
      <c r="A426" s="2" t="s">
        <v>233</v>
      </c>
      <c r="B426" s="1" t="s">
        <v>380</v>
      </c>
      <c r="C426" t="str">
        <f>VLOOKUP(B426,[2]Clothes!$B$5:$D$447,2, FALSE)</f>
        <v>Outside of MKCC</v>
      </c>
      <c r="D426" t="str">
        <f>VLOOKUP(B426,[2]Clothes!$B$5:$D$447,3, FALSE)</f>
        <v>Outside of MKCC - Other</v>
      </c>
      <c r="E426" s="5">
        <v>0</v>
      </c>
      <c r="F426" s="5">
        <v>0</v>
      </c>
      <c r="G426" s="5">
        <v>0</v>
      </c>
      <c r="H426" s="5">
        <v>0</v>
      </c>
      <c r="I426" s="5">
        <v>0</v>
      </c>
      <c r="J426" s="5">
        <v>0</v>
      </c>
      <c r="K426" s="5">
        <v>0</v>
      </c>
      <c r="L426" s="5">
        <v>0</v>
      </c>
      <c r="M426" s="5">
        <v>0</v>
      </c>
      <c r="N426" s="5">
        <v>0</v>
      </c>
      <c r="O426" s="5">
        <v>0</v>
      </c>
      <c r="P426" s="5">
        <v>0</v>
      </c>
      <c r="Q426" s="5">
        <v>0</v>
      </c>
      <c r="R426" s="5">
        <v>0</v>
      </c>
      <c r="S426" s="5">
        <v>0</v>
      </c>
    </row>
    <row r="427" spans="1:19" hidden="1" x14ac:dyDescent="0.35">
      <c r="A427" s="2" t="s">
        <v>233</v>
      </c>
      <c r="B427" s="1" t="s">
        <v>381</v>
      </c>
      <c r="C427" t="str">
        <f>VLOOKUP(B427,[2]Clothes!$B$5:$D$447,2, FALSE)</f>
        <v>Outside of MKCC</v>
      </c>
      <c r="D427" t="str">
        <f>VLOOKUP(B427,[2]Clothes!$B$5:$D$447,3, FALSE)</f>
        <v>Outside of MKCC - Other</v>
      </c>
      <c r="E427" s="5">
        <v>0</v>
      </c>
      <c r="F427" s="5">
        <v>0</v>
      </c>
      <c r="G427" s="5">
        <v>0</v>
      </c>
      <c r="H427" s="5">
        <v>0</v>
      </c>
      <c r="I427" s="5">
        <v>0</v>
      </c>
      <c r="J427" s="5">
        <v>0</v>
      </c>
      <c r="K427" s="5">
        <v>0</v>
      </c>
      <c r="L427" s="5">
        <v>0</v>
      </c>
      <c r="M427" s="5">
        <v>0</v>
      </c>
      <c r="N427" s="5">
        <v>0</v>
      </c>
      <c r="O427" s="5">
        <v>0</v>
      </c>
      <c r="P427" s="5">
        <v>0</v>
      </c>
      <c r="Q427" s="5">
        <v>0</v>
      </c>
      <c r="R427" s="5">
        <v>0</v>
      </c>
      <c r="S427" s="5">
        <v>0</v>
      </c>
    </row>
    <row r="428" spans="1:19" hidden="1" x14ac:dyDescent="0.35">
      <c r="A428" s="2" t="s">
        <v>233</v>
      </c>
      <c r="B428" s="1" t="s">
        <v>382</v>
      </c>
      <c r="C428" t="str">
        <f>VLOOKUP(B428,[2]Clothes!$B$5:$D$447,2, FALSE)</f>
        <v>Outside of MKCC</v>
      </c>
      <c r="D428" t="str">
        <f>VLOOKUP(B428,[2]Clothes!$B$5:$D$447,3, FALSE)</f>
        <v>Bedford</v>
      </c>
      <c r="E428" s="5">
        <v>0</v>
      </c>
      <c r="F428" s="5">
        <v>0</v>
      </c>
      <c r="G428" s="5">
        <v>0</v>
      </c>
      <c r="H428" s="5">
        <v>0</v>
      </c>
      <c r="I428" s="5">
        <v>0</v>
      </c>
      <c r="J428" s="5">
        <v>0</v>
      </c>
      <c r="K428" s="5">
        <v>0</v>
      </c>
      <c r="L428" s="5">
        <v>0</v>
      </c>
      <c r="M428" s="5">
        <v>0</v>
      </c>
      <c r="N428" s="5">
        <v>0</v>
      </c>
      <c r="O428" s="5">
        <v>0</v>
      </c>
      <c r="P428" s="5">
        <v>0</v>
      </c>
      <c r="Q428" s="5">
        <v>0</v>
      </c>
      <c r="R428" s="5">
        <v>0</v>
      </c>
      <c r="S428" s="5">
        <v>0</v>
      </c>
    </row>
    <row r="429" spans="1:19" hidden="1" x14ac:dyDescent="0.35">
      <c r="A429" s="2" t="s">
        <v>233</v>
      </c>
      <c r="B429" s="1" t="s">
        <v>383</v>
      </c>
      <c r="C429" t="str">
        <f>VLOOKUP(B429,[2]Clothes!$B$5:$D$447,2, FALSE)</f>
        <v>Outside of MKCC</v>
      </c>
      <c r="D429" t="str">
        <f>VLOOKUP(B429,[2]Clothes!$B$5:$D$447,3, FALSE)</f>
        <v>Outside of MKCC - Other</v>
      </c>
      <c r="E429" s="5">
        <v>0</v>
      </c>
      <c r="F429" s="5">
        <v>0</v>
      </c>
      <c r="G429" s="5">
        <v>0</v>
      </c>
      <c r="H429" s="5">
        <v>0</v>
      </c>
      <c r="I429" s="5">
        <v>0</v>
      </c>
      <c r="J429" s="5">
        <v>0</v>
      </c>
      <c r="K429" s="5">
        <v>0</v>
      </c>
      <c r="L429" s="5">
        <v>0</v>
      </c>
      <c r="M429" s="5">
        <v>0</v>
      </c>
      <c r="N429" s="5">
        <v>0</v>
      </c>
      <c r="O429" s="5">
        <v>0</v>
      </c>
      <c r="P429" s="5">
        <v>0</v>
      </c>
      <c r="Q429" s="5">
        <v>0</v>
      </c>
      <c r="R429" s="5">
        <v>0</v>
      </c>
      <c r="S429" s="5">
        <v>0</v>
      </c>
    </row>
    <row r="430" spans="1:19" hidden="1" x14ac:dyDescent="0.35">
      <c r="A430" s="2" t="s">
        <v>233</v>
      </c>
      <c r="B430" s="1" t="s">
        <v>827</v>
      </c>
      <c r="C430" t="str">
        <f>VLOOKUP(B430,[2]Clothes!$B$5:$D$447,2, FALSE)</f>
        <v>Outside of MKCC</v>
      </c>
      <c r="D430" t="str">
        <f>VLOOKUP(B430,[2]Clothes!$B$5:$D$447,3, FALSE)</f>
        <v>Outside of MKCC - Other</v>
      </c>
      <c r="E430" s="5">
        <v>0</v>
      </c>
      <c r="F430" s="5">
        <v>0</v>
      </c>
      <c r="G430" s="5">
        <v>0</v>
      </c>
      <c r="H430" s="5">
        <v>0</v>
      </c>
      <c r="I430" s="5">
        <v>0</v>
      </c>
      <c r="J430" s="5">
        <v>0</v>
      </c>
      <c r="K430" s="5">
        <v>0</v>
      </c>
      <c r="L430" s="5">
        <v>0</v>
      </c>
      <c r="M430" s="5">
        <v>0</v>
      </c>
      <c r="N430" s="5">
        <v>0</v>
      </c>
      <c r="O430" s="5">
        <v>0</v>
      </c>
      <c r="P430" s="5">
        <v>0</v>
      </c>
      <c r="Q430" s="5">
        <v>0</v>
      </c>
      <c r="R430" s="5">
        <v>0</v>
      </c>
      <c r="S430" s="5">
        <v>0</v>
      </c>
    </row>
    <row r="431" spans="1:19" hidden="1" x14ac:dyDescent="0.35">
      <c r="A431" s="2" t="s">
        <v>233</v>
      </c>
      <c r="B431" s="1" t="s">
        <v>828</v>
      </c>
      <c r="C431" t="str">
        <f>VLOOKUP(B431,[2]Clothes!$B$5:$D$447,2, FALSE)</f>
        <v>Outside of MKCC</v>
      </c>
      <c r="D431" t="str">
        <f>VLOOKUP(B431,[2]Clothes!$B$5:$D$447,3, FALSE)</f>
        <v>Outside of MKCC - Other</v>
      </c>
      <c r="E431" s="5">
        <v>0</v>
      </c>
      <c r="F431" s="5">
        <v>0</v>
      </c>
      <c r="G431" s="5">
        <v>0</v>
      </c>
      <c r="H431" s="5">
        <v>0</v>
      </c>
      <c r="I431" s="5">
        <v>0</v>
      </c>
      <c r="J431" s="5">
        <v>0</v>
      </c>
      <c r="K431" s="5">
        <v>0</v>
      </c>
      <c r="L431" s="5">
        <v>0</v>
      </c>
      <c r="M431" s="5">
        <v>0</v>
      </c>
      <c r="N431" s="5">
        <v>0</v>
      </c>
      <c r="O431" s="5">
        <v>0</v>
      </c>
      <c r="P431" s="5">
        <v>0</v>
      </c>
      <c r="Q431" s="5">
        <v>0</v>
      </c>
      <c r="R431" s="5">
        <v>0</v>
      </c>
      <c r="S431" s="5">
        <v>0</v>
      </c>
    </row>
    <row r="432" spans="1:19" hidden="1" x14ac:dyDescent="0.35">
      <c r="A432" s="2" t="s">
        <v>233</v>
      </c>
      <c r="B432" s="1" t="s">
        <v>829</v>
      </c>
      <c r="C432" t="str">
        <f>VLOOKUP(B432,[2]Clothes!$B$5:$D$447,2, FALSE)</f>
        <v>Outside of MKCC</v>
      </c>
      <c r="D432" t="str">
        <f>VLOOKUP(B432,[2]Clothes!$B$5:$D$447,3, FALSE)</f>
        <v>London</v>
      </c>
      <c r="E432" s="5">
        <v>0</v>
      </c>
      <c r="F432" s="5">
        <v>0</v>
      </c>
      <c r="G432" s="5">
        <v>0</v>
      </c>
      <c r="H432" s="5">
        <v>0</v>
      </c>
      <c r="I432" s="5">
        <v>0</v>
      </c>
      <c r="J432" s="5">
        <v>0</v>
      </c>
      <c r="K432" s="5">
        <v>0</v>
      </c>
      <c r="L432" s="5">
        <v>0</v>
      </c>
      <c r="M432" s="5">
        <v>0</v>
      </c>
      <c r="N432" s="5">
        <v>0</v>
      </c>
      <c r="O432" s="5">
        <v>0</v>
      </c>
      <c r="P432" s="5">
        <v>0</v>
      </c>
      <c r="Q432" s="5">
        <v>0</v>
      </c>
      <c r="R432" s="5">
        <v>0</v>
      </c>
      <c r="S432" s="5">
        <v>0</v>
      </c>
    </row>
    <row r="433" spans="1:19" hidden="1" x14ac:dyDescent="0.35">
      <c r="A433" s="2" t="s">
        <v>233</v>
      </c>
      <c r="B433" s="1" t="s">
        <v>830</v>
      </c>
      <c r="C433" t="str">
        <f>VLOOKUP(B433,[2]Clothes!$B$5:$D$447,2, FALSE)</f>
        <v>Outside of MKCC</v>
      </c>
      <c r="D433" t="str">
        <f>VLOOKUP(B433,[2]Clothes!$B$5:$D$447,3, FALSE)</f>
        <v>Outside of MKCC - Other</v>
      </c>
      <c r="E433" s="5">
        <v>0</v>
      </c>
      <c r="F433" s="5">
        <v>0</v>
      </c>
      <c r="G433" s="5">
        <v>0</v>
      </c>
      <c r="H433" s="5">
        <v>0</v>
      </c>
      <c r="I433" s="5">
        <v>0</v>
      </c>
      <c r="J433" s="5">
        <v>0</v>
      </c>
      <c r="K433" s="5">
        <v>0</v>
      </c>
      <c r="L433" s="5">
        <v>0</v>
      </c>
      <c r="M433" s="5">
        <v>0</v>
      </c>
      <c r="N433" s="5">
        <v>0</v>
      </c>
      <c r="O433" s="5">
        <v>0</v>
      </c>
      <c r="P433" s="5">
        <v>0</v>
      </c>
      <c r="Q433" s="5">
        <v>0</v>
      </c>
      <c r="R433" s="5">
        <v>0</v>
      </c>
      <c r="S433" s="5">
        <v>0</v>
      </c>
    </row>
    <row r="434" spans="1:19" hidden="1" x14ac:dyDescent="0.35">
      <c r="A434" s="2" t="s">
        <v>233</v>
      </c>
      <c r="B434" s="1" t="s">
        <v>831</v>
      </c>
      <c r="C434" t="str">
        <f>VLOOKUP(B434,[2]Clothes!$B$5:$D$447,2, FALSE)</f>
        <v>Outside of MKCC</v>
      </c>
      <c r="D434" t="str">
        <f>VLOOKUP(B434,[2]Clothes!$B$5:$D$447,3, FALSE)</f>
        <v>Outside of MKCC - Other</v>
      </c>
      <c r="E434" s="5">
        <v>3.8400000000000001E-3</v>
      </c>
      <c r="F434" s="5">
        <v>0</v>
      </c>
      <c r="G434" s="5">
        <v>0</v>
      </c>
      <c r="H434" s="5">
        <v>0</v>
      </c>
      <c r="I434" s="5">
        <v>0</v>
      </c>
      <c r="J434" s="5">
        <v>9.1249999999999998E-2</v>
      </c>
      <c r="K434" s="5">
        <v>0</v>
      </c>
      <c r="L434" s="5">
        <v>0</v>
      </c>
      <c r="M434" s="5">
        <v>0</v>
      </c>
      <c r="N434" s="5">
        <v>0</v>
      </c>
      <c r="O434" s="5">
        <v>0</v>
      </c>
      <c r="P434" s="5">
        <v>0</v>
      </c>
      <c r="Q434" s="5">
        <v>0</v>
      </c>
      <c r="R434" s="5">
        <v>0</v>
      </c>
      <c r="S434" s="5">
        <v>0</v>
      </c>
    </row>
    <row r="435" spans="1:19" hidden="1" x14ac:dyDescent="0.35">
      <c r="A435" s="2" t="s">
        <v>233</v>
      </c>
      <c r="B435" s="1" t="s">
        <v>385</v>
      </c>
      <c r="C435" t="str">
        <f>VLOOKUP(B435,[2]Clothes!$B$5:$D$447,2, FALSE)</f>
        <v>Outside of MKCC</v>
      </c>
      <c r="D435" t="str">
        <f>VLOOKUP(B435,[2]Clothes!$B$5:$D$447,3, FALSE)</f>
        <v>Outside of MKCC - Other</v>
      </c>
      <c r="E435" s="5">
        <v>0</v>
      </c>
      <c r="F435" s="5">
        <v>0</v>
      </c>
      <c r="G435" s="5">
        <v>0</v>
      </c>
      <c r="H435" s="5">
        <v>0</v>
      </c>
      <c r="I435" s="5">
        <v>0</v>
      </c>
      <c r="J435" s="5">
        <v>0</v>
      </c>
      <c r="K435" s="5">
        <v>0</v>
      </c>
      <c r="L435" s="5">
        <v>0</v>
      </c>
      <c r="M435" s="5">
        <v>0</v>
      </c>
      <c r="N435" s="5">
        <v>0</v>
      </c>
      <c r="O435" s="5">
        <v>0</v>
      </c>
      <c r="P435" s="5">
        <v>0</v>
      </c>
      <c r="Q435" s="5">
        <v>0</v>
      </c>
      <c r="R435" s="5">
        <v>0</v>
      </c>
      <c r="S435" s="5">
        <v>0</v>
      </c>
    </row>
    <row r="436" spans="1:19" hidden="1" x14ac:dyDescent="0.35">
      <c r="A436" s="2" t="s">
        <v>233</v>
      </c>
      <c r="B436" s="1" t="s">
        <v>832</v>
      </c>
      <c r="C436" t="str">
        <f>VLOOKUP(B436,[2]Clothes!$B$5:$D$447,2, FALSE)</f>
        <v>Outside of MKCC</v>
      </c>
      <c r="D436" t="str">
        <f>VLOOKUP(B436,[2]Clothes!$B$5:$D$447,3, FALSE)</f>
        <v>Outside of MKCC - Other</v>
      </c>
      <c r="E436" s="5">
        <v>0</v>
      </c>
      <c r="F436" s="5">
        <v>0</v>
      </c>
      <c r="G436" s="5">
        <v>0</v>
      </c>
      <c r="H436" s="5">
        <v>0</v>
      </c>
      <c r="I436" s="5">
        <v>0</v>
      </c>
      <c r="J436" s="5">
        <v>0</v>
      </c>
      <c r="K436" s="5">
        <v>0</v>
      </c>
      <c r="L436" s="5">
        <v>0</v>
      </c>
      <c r="M436" s="5">
        <v>0</v>
      </c>
      <c r="N436" s="5">
        <v>0</v>
      </c>
      <c r="O436" s="5">
        <v>0</v>
      </c>
      <c r="P436" s="5">
        <v>0</v>
      </c>
      <c r="Q436" s="5">
        <v>0</v>
      </c>
      <c r="R436" s="5">
        <v>0</v>
      </c>
      <c r="S436" s="5">
        <v>0</v>
      </c>
    </row>
    <row r="437" spans="1:19" hidden="1" x14ac:dyDescent="0.35">
      <c r="A437" s="2" t="s">
        <v>233</v>
      </c>
      <c r="B437" s="1" t="s">
        <v>833</v>
      </c>
      <c r="C437" t="str">
        <f>VLOOKUP(B437,[2]Clothes!$B$5:$D$447,2, FALSE)</f>
        <v>Outside of MKCC</v>
      </c>
      <c r="D437" t="str">
        <f>VLOOKUP(B437,[2]Clothes!$B$5:$D$447,3, FALSE)</f>
        <v>Outside of MKCC - Other</v>
      </c>
      <c r="E437" s="5">
        <v>0</v>
      </c>
      <c r="F437" s="5">
        <v>0</v>
      </c>
      <c r="G437" s="5">
        <v>0</v>
      </c>
      <c r="H437" s="5">
        <v>0</v>
      </c>
      <c r="I437" s="5">
        <v>0</v>
      </c>
      <c r="J437" s="5">
        <v>0</v>
      </c>
      <c r="K437" s="5">
        <v>0</v>
      </c>
      <c r="L437" s="5">
        <v>0</v>
      </c>
      <c r="M437" s="5">
        <v>0</v>
      </c>
      <c r="N437" s="5">
        <v>0</v>
      </c>
      <c r="O437" s="5">
        <v>0</v>
      </c>
      <c r="P437" s="5">
        <v>0</v>
      </c>
      <c r="Q437" s="5">
        <v>0</v>
      </c>
      <c r="R437" s="5">
        <v>0</v>
      </c>
      <c r="S437" s="5">
        <v>0</v>
      </c>
    </row>
    <row r="438" spans="1:19" hidden="1" x14ac:dyDescent="0.35">
      <c r="A438" s="2" t="s">
        <v>233</v>
      </c>
      <c r="B438" s="1" t="s">
        <v>834</v>
      </c>
      <c r="C438" t="str">
        <f>VLOOKUP(B438,[2]Clothes!$B$5:$D$447,2, FALSE)</f>
        <v>Outside of MKCC</v>
      </c>
      <c r="D438" t="str">
        <f>VLOOKUP(B438,[2]Clothes!$B$5:$D$447,3, FALSE)</f>
        <v>Outside of MKCC - Other</v>
      </c>
      <c r="E438" s="5">
        <v>6.8000000000000005E-4</v>
      </c>
      <c r="F438" s="5">
        <v>0</v>
      </c>
      <c r="G438" s="5">
        <v>0</v>
      </c>
      <c r="H438" s="5">
        <v>0</v>
      </c>
      <c r="I438" s="5">
        <v>0</v>
      </c>
      <c r="J438" s="5">
        <v>0</v>
      </c>
      <c r="K438" s="5">
        <v>0</v>
      </c>
      <c r="L438" s="5">
        <v>0</v>
      </c>
      <c r="M438" s="5">
        <v>0</v>
      </c>
      <c r="N438" s="5">
        <v>0</v>
      </c>
      <c r="O438" s="5">
        <v>5.049E-2</v>
      </c>
      <c r="P438" s="5">
        <v>0</v>
      </c>
      <c r="Q438" s="5">
        <v>0</v>
      </c>
      <c r="R438" s="5">
        <v>0</v>
      </c>
      <c r="S438" s="5">
        <v>0</v>
      </c>
    </row>
    <row r="439" spans="1:19" hidden="1" x14ac:dyDescent="0.35">
      <c r="A439" s="2" t="s">
        <v>233</v>
      </c>
      <c r="B439" s="1" t="s">
        <v>835</v>
      </c>
      <c r="C439" t="str">
        <f>VLOOKUP(B439,[2]Clothes!$B$5:$D$447,2, FALSE)</f>
        <v>Outside of MKCC</v>
      </c>
      <c r="D439" t="str">
        <f>VLOOKUP(B439,[2]Clothes!$B$5:$D$447,3, FALSE)</f>
        <v>Outside of MKCC - Other</v>
      </c>
      <c r="E439" s="5">
        <v>0</v>
      </c>
      <c r="F439" s="5">
        <v>0</v>
      </c>
      <c r="G439" s="5">
        <v>0</v>
      </c>
      <c r="H439" s="5">
        <v>0</v>
      </c>
      <c r="I439" s="5">
        <v>0</v>
      </c>
      <c r="J439" s="5">
        <v>0</v>
      </c>
      <c r="K439" s="5">
        <v>0</v>
      </c>
      <c r="L439" s="5">
        <v>0</v>
      </c>
      <c r="M439" s="5">
        <v>0</v>
      </c>
      <c r="N439" s="5">
        <v>0</v>
      </c>
      <c r="O439" s="5">
        <v>0</v>
      </c>
      <c r="P439" s="5">
        <v>0</v>
      </c>
      <c r="Q439" s="5">
        <v>0</v>
      </c>
      <c r="R439" s="5">
        <v>0</v>
      </c>
      <c r="S439" s="5">
        <v>0</v>
      </c>
    </row>
    <row r="440" spans="1:19" hidden="1" x14ac:dyDescent="0.35">
      <c r="A440" s="2" t="s">
        <v>233</v>
      </c>
      <c r="B440" s="1" t="s">
        <v>836</v>
      </c>
      <c r="C440" t="str">
        <f>VLOOKUP(B440,[2]Clothes!$B$5:$D$447,2, FALSE)</f>
        <v>Outside of MKCC</v>
      </c>
      <c r="D440" t="str">
        <f>VLOOKUP(B440,[2]Clothes!$B$5:$D$447,3, FALSE)</f>
        <v>Outside of MKCC - Other</v>
      </c>
      <c r="E440" s="5">
        <v>0</v>
      </c>
      <c r="F440" s="5">
        <v>0</v>
      </c>
      <c r="G440" s="5">
        <v>0</v>
      </c>
      <c r="H440" s="5">
        <v>0</v>
      </c>
      <c r="I440" s="5">
        <v>0</v>
      </c>
      <c r="J440" s="5">
        <v>0</v>
      </c>
      <c r="K440" s="5">
        <v>0</v>
      </c>
      <c r="L440" s="5">
        <v>0</v>
      </c>
      <c r="M440" s="5">
        <v>0</v>
      </c>
      <c r="N440" s="5">
        <v>0</v>
      </c>
      <c r="O440" s="5">
        <v>0</v>
      </c>
      <c r="P440" s="5">
        <v>0</v>
      </c>
      <c r="Q440" s="5">
        <v>0</v>
      </c>
      <c r="R440" s="5">
        <v>0</v>
      </c>
      <c r="S440" s="5">
        <v>0</v>
      </c>
    </row>
    <row r="441" spans="1:19" hidden="1" x14ac:dyDescent="0.35">
      <c r="A441" s="2" t="s">
        <v>233</v>
      </c>
      <c r="B441" s="1" t="s">
        <v>837</v>
      </c>
      <c r="C441" t="str">
        <f>VLOOKUP(B441,[2]Clothes!$B$5:$D$447,2, FALSE)</f>
        <v>Outside of MKCC</v>
      </c>
      <c r="D441" t="str">
        <f>VLOOKUP(B441,[2]Clothes!$B$5:$D$447,3, FALSE)</f>
        <v>Northampton</v>
      </c>
      <c r="E441" s="5">
        <v>0</v>
      </c>
      <c r="F441" s="5">
        <v>0</v>
      </c>
      <c r="G441" s="5">
        <v>0</v>
      </c>
      <c r="H441" s="5">
        <v>0</v>
      </c>
      <c r="I441" s="5">
        <v>0</v>
      </c>
      <c r="J441" s="5">
        <v>0</v>
      </c>
      <c r="K441" s="5">
        <v>0</v>
      </c>
      <c r="L441" s="5">
        <v>0</v>
      </c>
      <c r="M441" s="5">
        <v>0</v>
      </c>
      <c r="N441" s="5">
        <v>0</v>
      </c>
      <c r="O441" s="5">
        <v>0</v>
      </c>
      <c r="P441" s="5">
        <v>0</v>
      </c>
      <c r="Q441" s="5">
        <v>0</v>
      </c>
      <c r="R441" s="5">
        <v>0</v>
      </c>
      <c r="S441" s="5">
        <v>0</v>
      </c>
    </row>
    <row r="442" spans="1:19" hidden="1" x14ac:dyDescent="0.35">
      <c r="A442" s="2" t="s">
        <v>233</v>
      </c>
      <c r="B442" s="1" t="s">
        <v>838</v>
      </c>
      <c r="C442" t="str">
        <f>VLOOKUP(B442,[2]Clothes!$B$5:$D$447,2, FALSE)</f>
        <v>Outside of MKCC</v>
      </c>
      <c r="D442" t="str">
        <f>VLOOKUP(B442,[2]Clothes!$B$5:$D$447,3, FALSE)</f>
        <v>Outside of MKCC - Other</v>
      </c>
      <c r="E442" s="5">
        <v>0</v>
      </c>
      <c r="F442" s="5">
        <v>0</v>
      </c>
      <c r="G442" s="5">
        <v>0</v>
      </c>
      <c r="H442" s="5">
        <v>0</v>
      </c>
      <c r="I442" s="5">
        <v>0</v>
      </c>
      <c r="J442" s="5">
        <v>0</v>
      </c>
      <c r="K442" s="5">
        <v>0</v>
      </c>
      <c r="L442" s="5">
        <v>0</v>
      </c>
      <c r="M442" s="5">
        <v>0</v>
      </c>
      <c r="N442" s="5">
        <v>0</v>
      </c>
      <c r="O442" s="5">
        <v>0</v>
      </c>
      <c r="P442" s="5">
        <v>0</v>
      </c>
      <c r="Q442" s="5">
        <v>0</v>
      </c>
      <c r="R442" s="5">
        <v>0</v>
      </c>
      <c r="S442" s="5">
        <v>0</v>
      </c>
    </row>
    <row r="443" spans="1:19" hidden="1" x14ac:dyDescent="0.35">
      <c r="A443" s="2" t="s">
        <v>233</v>
      </c>
      <c r="B443" s="1" t="s">
        <v>839</v>
      </c>
      <c r="C443" t="str">
        <f>VLOOKUP(B443,[2]Clothes!$B$5:$D$447,2, FALSE)</f>
        <v>Outside of MKCC</v>
      </c>
      <c r="D443" t="str">
        <f>VLOOKUP(B443,[2]Clothes!$B$5:$D$447,3, FALSE)</f>
        <v>Outside of MKCC - Other</v>
      </c>
      <c r="E443" s="5">
        <v>1.059E-2</v>
      </c>
      <c r="F443" s="5">
        <v>0</v>
      </c>
      <c r="G443" s="5">
        <v>0</v>
      </c>
      <c r="H443" s="5">
        <v>0</v>
      </c>
      <c r="I443" s="5">
        <v>3.6650000000000002E-2</v>
      </c>
      <c r="J443" s="5">
        <v>0</v>
      </c>
      <c r="K443" s="5">
        <v>0</v>
      </c>
      <c r="L443" s="5">
        <v>0</v>
      </c>
      <c r="M443" s="5">
        <v>0</v>
      </c>
      <c r="N443" s="5">
        <v>0</v>
      </c>
      <c r="O443" s="5">
        <v>0</v>
      </c>
      <c r="P443" s="5">
        <v>0</v>
      </c>
      <c r="Q443" s="5">
        <v>7.2770000000000001E-2</v>
      </c>
      <c r="R443" s="5">
        <v>0</v>
      </c>
      <c r="S443" s="5">
        <v>0</v>
      </c>
    </row>
    <row r="444" spans="1:19" hidden="1" x14ac:dyDescent="0.35">
      <c r="A444" s="2" t="s">
        <v>233</v>
      </c>
      <c r="B444" s="1" t="s">
        <v>840</v>
      </c>
      <c r="C444" t="str">
        <f>VLOOKUP(B444,[2]Clothes!$B$5:$D$447,2, FALSE)</f>
        <v>Outside of MKCC</v>
      </c>
      <c r="D444" t="str">
        <f>VLOOKUP(B444,[2]Clothes!$B$5:$D$447,3, FALSE)</f>
        <v>Outside of MKCC - Other</v>
      </c>
      <c r="E444" s="5">
        <v>0</v>
      </c>
      <c r="F444" s="5">
        <v>0</v>
      </c>
      <c r="G444" s="5">
        <v>0</v>
      </c>
      <c r="H444" s="5">
        <v>0</v>
      </c>
      <c r="I444" s="5">
        <v>0</v>
      </c>
      <c r="J444" s="5">
        <v>0</v>
      </c>
      <c r="K444" s="5">
        <v>0</v>
      </c>
      <c r="L444" s="5">
        <v>0</v>
      </c>
      <c r="M444" s="5">
        <v>0</v>
      </c>
      <c r="N444" s="5">
        <v>0</v>
      </c>
      <c r="O444" s="5">
        <v>0</v>
      </c>
      <c r="P444" s="5">
        <v>0</v>
      </c>
      <c r="Q444" s="5">
        <v>0</v>
      </c>
      <c r="R444" s="5">
        <v>0</v>
      </c>
      <c r="S444" s="5">
        <v>0</v>
      </c>
    </row>
    <row r="445" spans="1:19" hidden="1" x14ac:dyDescent="0.35">
      <c r="A445" s="2" t="s">
        <v>233</v>
      </c>
      <c r="B445" s="1" t="s">
        <v>841</v>
      </c>
      <c r="C445" t="str">
        <f>VLOOKUP(B445,[2]Clothes!$B$5:$D$447,2, FALSE)</f>
        <v>Outside of MKCC</v>
      </c>
      <c r="D445" t="str">
        <f>VLOOKUP(B445,[2]Clothes!$B$5:$D$447,3, FALSE)</f>
        <v>Outside of MKCC - Other</v>
      </c>
      <c r="E445" s="5">
        <v>9.4999999999999998E-3</v>
      </c>
      <c r="F445" s="5">
        <v>0</v>
      </c>
      <c r="G445" s="5">
        <v>0</v>
      </c>
      <c r="H445" s="5">
        <v>0</v>
      </c>
      <c r="I445" s="5">
        <v>0</v>
      </c>
      <c r="J445" s="5">
        <v>0</v>
      </c>
      <c r="K445" s="5">
        <v>0</v>
      </c>
      <c r="L445" s="5">
        <v>0</v>
      </c>
      <c r="M445" s="5">
        <v>0</v>
      </c>
      <c r="N445" s="5">
        <v>0</v>
      </c>
      <c r="O445" s="5">
        <v>0</v>
      </c>
      <c r="P445" s="5">
        <v>0</v>
      </c>
      <c r="Q445" s="5">
        <v>0</v>
      </c>
      <c r="R445" s="5">
        <v>6.0069999999999998E-2</v>
      </c>
      <c r="S445" s="5">
        <v>0</v>
      </c>
    </row>
    <row r="446" spans="1:19" hidden="1" x14ac:dyDescent="0.35">
      <c r="A446" s="2" t="s">
        <v>233</v>
      </c>
      <c r="B446" s="1" t="s">
        <v>842</v>
      </c>
      <c r="C446" t="str">
        <f>VLOOKUP(B446,[2]Clothes!$B$5:$D$447,2, FALSE)</f>
        <v>Outside of MKCC</v>
      </c>
      <c r="D446" t="str">
        <f>VLOOKUP(B446,[2]Clothes!$B$5:$D$447,3, FALSE)</f>
        <v>Outside of MKCC - Other</v>
      </c>
      <c r="E446" s="5">
        <v>1.6000000000000001E-3</v>
      </c>
      <c r="F446" s="5">
        <v>0</v>
      </c>
      <c r="G446" s="5">
        <v>0</v>
      </c>
      <c r="H446" s="5">
        <v>0</v>
      </c>
      <c r="I446" s="5">
        <v>0</v>
      </c>
      <c r="J446" s="5">
        <v>0</v>
      </c>
      <c r="K446" s="5">
        <v>0</v>
      </c>
      <c r="L446" s="5">
        <v>0</v>
      </c>
      <c r="M446" s="5">
        <v>0</v>
      </c>
      <c r="N446" s="5">
        <v>0</v>
      </c>
      <c r="O446" s="5">
        <v>0</v>
      </c>
      <c r="P446" s="5">
        <v>2.0119999999999999E-2</v>
      </c>
      <c r="Q446" s="5">
        <v>0</v>
      </c>
      <c r="R446" s="5">
        <v>0</v>
      </c>
      <c r="S446" s="5">
        <v>0</v>
      </c>
    </row>
    <row r="448" spans="1:19" x14ac:dyDescent="0.35">
      <c r="E448" s="5">
        <f>SUM(E5:E446)</f>
        <v>1.0000099999999998</v>
      </c>
      <c r="F448" s="5">
        <f t="shared" ref="F448:S448" si="0">SUM(F5:F446)</f>
        <v>1.0000399999999998</v>
      </c>
      <c r="G448" s="5">
        <f t="shared" si="0"/>
        <v>1.0001</v>
      </c>
      <c r="H448" s="5">
        <f t="shared" si="0"/>
        <v>1.0000099999999998</v>
      </c>
      <c r="I448" s="5">
        <f t="shared" si="0"/>
        <v>0.99988999999999983</v>
      </c>
      <c r="J448" s="5">
        <f t="shared" si="0"/>
        <v>0.99991000000000008</v>
      </c>
      <c r="K448" s="5">
        <f t="shared" si="0"/>
        <v>1.00007</v>
      </c>
      <c r="L448" s="5">
        <f t="shared" si="0"/>
        <v>1.0001199999999999</v>
      </c>
      <c r="M448" s="5">
        <f t="shared" si="0"/>
        <v>1</v>
      </c>
      <c r="N448" s="5">
        <f t="shared" si="0"/>
        <v>1</v>
      </c>
      <c r="O448" s="5">
        <f t="shared" si="0"/>
        <v>0.99975999999999998</v>
      </c>
      <c r="P448" s="5">
        <f t="shared" si="0"/>
        <v>1.0000499999999999</v>
      </c>
      <c r="Q448" s="5">
        <f t="shared" si="0"/>
        <v>0.99999999999999989</v>
      </c>
      <c r="R448" s="5">
        <f t="shared" si="0"/>
        <v>1.00004</v>
      </c>
      <c r="S448" s="5">
        <f t="shared" si="0"/>
        <v>1.0000100000000001</v>
      </c>
    </row>
    <row r="455" spans="1:19" x14ac:dyDescent="0.35">
      <c r="A455" t="s">
        <v>1813</v>
      </c>
      <c r="E455" s="13" t="s">
        <v>0</v>
      </c>
      <c r="F455" s="13" t="s">
        <v>1</v>
      </c>
      <c r="G455" s="13" t="s">
        <v>2</v>
      </c>
      <c r="H455" s="13" t="s">
        <v>3</v>
      </c>
      <c r="I455" s="13" t="s">
        <v>4</v>
      </c>
      <c r="J455" s="13" t="s">
        <v>5</v>
      </c>
      <c r="K455" s="13" t="s">
        <v>6</v>
      </c>
      <c r="L455" s="13" t="s">
        <v>7</v>
      </c>
      <c r="M455" s="13" t="s">
        <v>8</v>
      </c>
      <c r="N455" s="13" t="s">
        <v>9</v>
      </c>
      <c r="O455" s="13" t="s">
        <v>10</v>
      </c>
      <c r="P455" s="13" t="s">
        <v>11</v>
      </c>
      <c r="Q455" s="13" t="s">
        <v>12</v>
      </c>
      <c r="R455" s="13" t="s">
        <v>13</v>
      </c>
      <c r="S455" s="13" t="s">
        <v>14</v>
      </c>
    </row>
    <row r="456" spans="1:19" x14ac:dyDescent="0.35">
      <c r="A456" s="14" t="s">
        <v>1814</v>
      </c>
      <c r="B456" s="15"/>
      <c r="C456" s="15"/>
      <c r="D456" s="15"/>
      <c r="E456" s="564">
        <f ca="1">SUM(E457+E468)</f>
        <v>0.58677000000000001</v>
      </c>
      <c r="F456" s="564">
        <f t="shared" ref="F456:S456" ca="1" si="1">SUM(F457+F468)</f>
        <v>0.78735999999999995</v>
      </c>
      <c r="G456" s="564">
        <f t="shared" ca="1" si="1"/>
        <v>1.0001</v>
      </c>
      <c r="H456" s="564">
        <f t="shared" ca="1" si="1"/>
        <v>1.0000099999999998</v>
      </c>
      <c r="I456" s="564">
        <f t="shared" ca="1" si="1"/>
        <v>0.75361</v>
      </c>
      <c r="J456" s="564">
        <f t="shared" ca="1" si="1"/>
        <v>0.79811999999999994</v>
      </c>
      <c r="K456" s="564">
        <f t="shared" ca="1" si="1"/>
        <v>1.0000699999999998</v>
      </c>
      <c r="L456" s="564">
        <f t="shared" ca="1" si="1"/>
        <v>0.87066999999999994</v>
      </c>
      <c r="M456" s="564">
        <f t="shared" ca="1" si="1"/>
        <v>0.53769</v>
      </c>
      <c r="N456" s="564">
        <f t="shared" ca="1" si="1"/>
        <v>0.96365999999999996</v>
      </c>
      <c r="O456" s="564">
        <f t="shared" ca="1" si="1"/>
        <v>0.85934999999999995</v>
      </c>
      <c r="P456" s="564">
        <f t="shared" ca="1" si="1"/>
        <v>0.38257999999999998</v>
      </c>
      <c r="Q456" s="564">
        <f t="shared" ca="1" si="1"/>
        <v>0.38668999999999998</v>
      </c>
      <c r="R456" s="564">
        <f t="shared" ca="1" si="1"/>
        <v>0.25818000000000002</v>
      </c>
      <c r="S456" s="564">
        <f t="shared" ca="1" si="1"/>
        <v>0.11524</v>
      </c>
    </row>
    <row r="457" spans="1:19" x14ac:dyDescent="0.35">
      <c r="A457" s="16" t="s">
        <v>1815</v>
      </c>
      <c r="B457" s="16"/>
      <c r="C457" s="16"/>
      <c r="D457" s="16"/>
      <c r="E457" s="17">
        <f t="shared" ref="E457:S457" ca="1" si="2">SUM(E458+E459+E460+E461+E462+E463+E464+E465+E466+E467)</f>
        <v>0.48756000000000005</v>
      </c>
      <c r="F457" s="17">
        <f t="shared" ca="1" si="2"/>
        <v>0.60617999999999994</v>
      </c>
      <c r="G457" s="17">
        <f t="shared" ca="1" si="2"/>
        <v>0.88778999999999997</v>
      </c>
      <c r="H457" s="17">
        <f t="shared" ca="1" si="2"/>
        <v>0.8142999999999998</v>
      </c>
      <c r="I457" s="17">
        <f t="shared" ca="1" si="2"/>
        <v>0.33426</v>
      </c>
      <c r="J457" s="17">
        <f t="shared" ca="1" si="2"/>
        <v>0.75470999999999999</v>
      </c>
      <c r="K457" s="17">
        <f t="shared" ca="1" si="2"/>
        <v>1.0000699999999998</v>
      </c>
      <c r="L457" s="17">
        <f t="shared" ca="1" si="2"/>
        <v>0.70767999999999998</v>
      </c>
      <c r="M457" s="17">
        <f t="shared" ca="1" si="2"/>
        <v>0.48401</v>
      </c>
      <c r="N457" s="17">
        <f t="shared" ca="1" si="2"/>
        <v>0.96365999999999996</v>
      </c>
      <c r="O457" s="17">
        <f t="shared" ca="1" si="2"/>
        <v>0.79466999999999999</v>
      </c>
      <c r="P457" s="17">
        <f t="shared" ca="1" si="2"/>
        <v>0.28293999999999997</v>
      </c>
      <c r="Q457" s="17">
        <f t="shared" ca="1" si="2"/>
        <v>0.28778999999999999</v>
      </c>
      <c r="R457" s="17">
        <f t="shared" ca="1" si="2"/>
        <v>0.2041</v>
      </c>
      <c r="S457" s="17">
        <f t="shared" ca="1" si="2"/>
        <v>0.11524</v>
      </c>
    </row>
    <row r="458" spans="1:19" x14ac:dyDescent="0.35">
      <c r="A458" s="18" t="s">
        <v>1816</v>
      </c>
      <c r="B458" s="19"/>
      <c r="C458" s="19"/>
      <c r="D458" s="19"/>
      <c r="E458" s="20">
        <f t="shared" ref="E458:S467" ca="1" si="3">SUMIF($C$5:$S$447, $A458, E$5:E$447)</f>
        <v>0.25893000000000005</v>
      </c>
      <c r="F458" s="20">
        <f t="shared" ca="1" si="3"/>
        <v>0.24504999999999999</v>
      </c>
      <c r="G458" s="20">
        <f t="shared" ca="1" si="3"/>
        <v>0.53669999999999995</v>
      </c>
      <c r="H458" s="20">
        <f t="shared" ca="1" si="3"/>
        <v>0.48387999999999998</v>
      </c>
      <c r="I458" s="20">
        <f t="shared" ca="1" si="3"/>
        <v>0.17862999999999998</v>
      </c>
      <c r="J458" s="20">
        <f t="shared" ca="1" si="3"/>
        <v>0.48525000000000001</v>
      </c>
      <c r="K458" s="20">
        <f t="shared" ca="1" si="3"/>
        <v>0.5383</v>
      </c>
      <c r="L458" s="20">
        <f t="shared" ca="1" si="3"/>
        <v>0.29479</v>
      </c>
      <c r="M458" s="20">
        <f t="shared" ca="1" si="3"/>
        <v>0.26895000000000002</v>
      </c>
      <c r="N458" s="20">
        <f t="shared" ca="1" si="3"/>
        <v>0.29122999999999999</v>
      </c>
      <c r="O458" s="20">
        <f t="shared" ca="1" si="3"/>
        <v>0.21634999999999999</v>
      </c>
      <c r="P458" s="20">
        <f t="shared" ca="1" si="3"/>
        <v>0.13186999999999999</v>
      </c>
      <c r="Q458" s="20">
        <f t="shared" ca="1" si="3"/>
        <v>0.18991</v>
      </c>
      <c r="R458" s="20">
        <f t="shared" ca="1" si="3"/>
        <v>0.12331</v>
      </c>
      <c r="S458" s="20">
        <f t="shared" ca="1" si="3"/>
        <v>0.11524</v>
      </c>
    </row>
    <row r="459" spans="1:19" x14ac:dyDescent="0.35">
      <c r="A459" s="18" t="s">
        <v>1821</v>
      </c>
      <c r="B459" s="19"/>
      <c r="C459" s="19"/>
      <c r="D459" s="19"/>
      <c r="E459" s="20">
        <f t="shared" ca="1" si="3"/>
        <v>5.0229999999999997E-2</v>
      </c>
      <c r="F459" s="20">
        <f t="shared" ca="1" si="3"/>
        <v>0.36113000000000001</v>
      </c>
      <c r="G459" s="20">
        <f t="shared" ca="1" si="3"/>
        <v>4.8439999999999997E-2</v>
      </c>
      <c r="H459" s="20">
        <f t="shared" ca="1" si="3"/>
        <v>0.14038</v>
      </c>
      <c r="I459" s="20">
        <f t="shared" ca="1" si="3"/>
        <v>3.6650000000000002E-2</v>
      </c>
      <c r="J459" s="20">
        <f t="shared" ca="1" si="3"/>
        <v>0</v>
      </c>
      <c r="K459" s="20">
        <f t="shared" ca="1" si="3"/>
        <v>0</v>
      </c>
      <c r="L459" s="20">
        <f t="shared" ca="1" si="3"/>
        <v>0</v>
      </c>
      <c r="M459" s="20">
        <f t="shared" ca="1" si="3"/>
        <v>0</v>
      </c>
      <c r="N459" s="20">
        <f t="shared" ca="1" si="3"/>
        <v>7.6319999999999999E-2</v>
      </c>
      <c r="O459" s="20">
        <f t="shared" ca="1" si="3"/>
        <v>0</v>
      </c>
      <c r="P459" s="20">
        <f t="shared" ca="1" si="3"/>
        <v>0</v>
      </c>
      <c r="Q459" s="20">
        <f t="shared" ca="1" si="3"/>
        <v>0</v>
      </c>
      <c r="R459" s="20">
        <f t="shared" ca="1" si="3"/>
        <v>8.0790000000000001E-2</v>
      </c>
      <c r="S459" s="20">
        <f t="shared" ca="1" si="3"/>
        <v>0</v>
      </c>
    </row>
    <row r="460" spans="1:19" x14ac:dyDescent="0.35">
      <c r="A460" s="18" t="s">
        <v>1824</v>
      </c>
      <c r="B460" s="19"/>
      <c r="C460" s="19"/>
      <c r="D460" s="19"/>
      <c r="E460" s="20">
        <f t="shared" ca="1" si="3"/>
        <v>4.6050000000000001E-2</v>
      </c>
      <c r="F460" s="20">
        <f t="shared" ca="1" si="3"/>
        <v>0</v>
      </c>
      <c r="G460" s="20">
        <f t="shared" ca="1" si="3"/>
        <v>0</v>
      </c>
      <c r="H460" s="20">
        <f t="shared" ca="1" si="3"/>
        <v>6.3869999999999996E-2</v>
      </c>
      <c r="I460" s="20">
        <f t="shared" ca="1" si="3"/>
        <v>8.233E-2</v>
      </c>
      <c r="J460" s="20">
        <f t="shared" ca="1" si="3"/>
        <v>0.12421</v>
      </c>
      <c r="K460" s="20">
        <f t="shared" ca="1" si="3"/>
        <v>5.5989999999999998E-2</v>
      </c>
      <c r="L460" s="20">
        <f t="shared" ca="1" si="3"/>
        <v>0</v>
      </c>
      <c r="M460" s="20">
        <f t="shared" ca="1" si="3"/>
        <v>5.3679999999999999E-2</v>
      </c>
      <c r="N460" s="20">
        <f t="shared" ca="1" si="3"/>
        <v>0.17938999999999999</v>
      </c>
      <c r="O460" s="20">
        <f t="shared" ca="1" si="3"/>
        <v>2.5239999999999999E-2</v>
      </c>
      <c r="P460" s="20">
        <f t="shared" ca="1" si="3"/>
        <v>2.0119999999999999E-2</v>
      </c>
      <c r="Q460" s="20">
        <f t="shared" ca="1" si="3"/>
        <v>9.7879999999999995E-2</v>
      </c>
      <c r="R460" s="20">
        <f t="shared" ca="1" si="3"/>
        <v>0</v>
      </c>
      <c r="S460" s="20">
        <f t="shared" ca="1" si="3"/>
        <v>0</v>
      </c>
    </row>
    <row r="461" spans="1:19" x14ac:dyDescent="0.35">
      <c r="A461" s="18" t="s">
        <v>1828</v>
      </c>
      <c r="B461" s="19"/>
      <c r="C461" s="19"/>
      <c r="D461" s="19"/>
      <c r="E461" s="20">
        <f t="shared" ca="1" si="3"/>
        <v>2.4149999999999998E-2</v>
      </c>
      <c r="F461" s="20">
        <f t="shared" ca="1" si="3"/>
        <v>0</v>
      </c>
      <c r="G461" s="20">
        <f t="shared" ca="1" si="3"/>
        <v>0.12712000000000001</v>
      </c>
      <c r="H461" s="20">
        <f t="shared" ca="1" si="3"/>
        <v>9.0200000000000002E-2</v>
      </c>
      <c r="I461" s="20">
        <f t="shared" ca="1" si="3"/>
        <v>0</v>
      </c>
      <c r="J461" s="20">
        <f t="shared" ca="1" si="3"/>
        <v>0</v>
      </c>
      <c r="K461" s="20">
        <f t="shared" ca="1" si="3"/>
        <v>3.1519999999999999E-2</v>
      </c>
      <c r="L461" s="20">
        <f t="shared" ca="1" si="3"/>
        <v>0</v>
      </c>
      <c r="M461" s="20">
        <f t="shared" ca="1" si="3"/>
        <v>7.2959999999999997E-2</v>
      </c>
      <c r="N461" s="20">
        <f t="shared" ca="1" si="3"/>
        <v>0</v>
      </c>
      <c r="O461" s="20">
        <f t="shared" ca="1" si="3"/>
        <v>0</v>
      </c>
      <c r="P461" s="20">
        <f t="shared" ca="1" si="3"/>
        <v>0</v>
      </c>
      <c r="Q461" s="20">
        <f t="shared" ca="1" si="3"/>
        <v>0</v>
      </c>
      <c r="R461" s="20">
        <f t="shared" ca="1" si="3"/>
        <v>0</v>
      </c>
      <c r="S461" s="20">
        <f t="shared" ca="1" si="3"/>
        <v>0</v>
      </c>
    </row>
    <row r="462" spans="1:19" x14ac:dyDescent="0.35">
      <c r="A462" s="18" t="s">
        <v>1831</v>
      </c>
      <c r="B462" s="19"/>
      <c r="C462" s="19"/>
      <c r="D462" s="19"/>
      <c r="E462" s="20">
        <f t="shared" ca="1" si="3"/>
        <v>3.8779999999999995E-2</v>
      </c>
      <c r="F462" s="20">
        <f t="shared" ca="1" si="3"/>
        <v>0</v>
      </c>
      <c r="G462" s="20">
        <f t="shared" ca="1" si="3"/>
        <v>0</v>
      </c>
      <c r="H462" s="20">
        <f t="shared" ca="1" si="3"/>
        <v>1.1990000000000001E-2</v>
      </c>
      <c r="I462" s="20">
        <f t="shared" ca="1" si="3"/>
        <v>0</v>
      </c>
      <c r="J462" s="20">
        <f t="shared" ca="1" si="3"/>
        <v>5.092E-2</v>
      </c>
      <c r="K462" s="20">
        <f t="shared" ca="1" si="3"/>
        <v>0.19619999999999999</v>
      </c>
      <c r="L462" s="20">
        <f t="shared" ca="1" si="3"/>
        <v>0.28976999999999997</v>
      </c>
      <c r="M462" s="20">
        <f t="shared" ca="1" si="3"/>
        <v>8.8419999999999999E-2</v>
      </c>
      <c r="N462" s="20">
        <f t="shared" ca="1" si="3"/>
        <v>9.3109999999999998E-2</v>
      </c>
      <c r="O462" s="20">
        <f t="shared" ca="1" si="3"/>
        <v>2.5239999999999999E-2</v>
      </c>
      <c r="P462" s="20">
        <f t="shared" ca="1" si="3"/>
        <v>0</v>
      </c>
      <c r="Q462" s="20">
        <f t="shared" ca="1" si="3"/>
        <v>0</v>
      </c>
      <c r="R462" s="20">
        <f t="shared" ca="1" si="3"/>
        <v>0</v>
      </c>
      <c r="S462" s="20">
        <f t="shared" ca="1" si="3"/>
        <v>0</v>
      </c>
    </row>
    <row r="463" spans="1:19" x14ac:dyDescent="0.35">
      <c r="A463" s="18" t="s">
        <v>1834</v>
      </c>
      <c r="B463" s="19"/>
      <c r="C463" s="19"/>
      <c r="D463" s="19"/>
      <c r="E463" s="20">
        <f t="shared" ca="1" si="3"/>
        <v>1.4279999999999999E-2</v>
      </c>
      <c r="F463" s="20">
        <f t="shared" ca="1" si="3"/>
        <v>0</v>
      </c>
      <c r="G463" s="20">
        <f t="shared" ca="1" si="3"/>
        <v>0</v>
      </c>
      <c r="H463" s="20">
        <f t="shared" ca="1" si="3"/>
        <v>0</v>
      </c>
      <c r="I463" s="20">
        <f t="shared" ca="1" si="3"/>
        <v>0</v>
      </c>
      <c r="J463" s="20">
        <f t="shared" ca="1" si="3"/>
        <v>7.7380000000000004E-2</v>
      </c>
      <c r="K463" s="20">
        <f t="shared" ca="1" si="3"/>
        <v>1.576E-2</v>
      </c>
      <c r="L463" s="20">
        <f t="shared" ca="1" si="3"/>
        <v>0</v>
      </c>
      <c r="M463" s="20">
        <f t="shared" ca="1" si="3"/>
        <v>0</v>
      </c>
      <c r="N463" s="20">
        <f t="shared" ca="1" si="3"/>
        <v>0.17832999999999999</v>
      </c>
      <c r="O463" s="20">
        <f t="shared" ca="1" si="3"/>
        <v>0</v>
      </c>
      <c r="P463" s="20">
        <f t="shared" ca="1" si="3"/>
        <v>0</v>
      </c>
      <c r="Q463" s="20">
        <f t="shared" ca="1" si="3"/>
        <v>0</v>
      </c>
      <c r="R463" s="20">
        <f t="shared" ca="1" si="3"/>
        <v>0</v>
      </c>
      <c r="S463" s="20">
        <f t="shared" ca="1" si="3"/>
        <v>0</v>
      </c>
    </row>
    <row r="464" spans="1:19" x14ac:dyDescent="0.35">
      <c r="A464" s="19" t="s">
        <v>1837</v>
      </c>
      <c r="B464" s="19"/>
      <c r="C464" s="19"/>
      <c r="D464" s="19"/>
      <c r="E464" s="20">
        <f t="shared" ca="1" si="3"/>
        <v>1.9720000000000001E-2</v>
      </c>
      <c r="F464" s="20">
        <f t="shared" ca="1" si="3"/>
        <v>0</v>
      </c>
      <c r="G464" s="20">
        <f t="shared" ca="1" si="3"/>
        <v>0</v>
      </c>
      <c r="H464" s="20">
        <f t="shared" ca="1" si="3"/>
        <v>0</v>
      </c>
      <c r="I464" s="20">
        <f t="shared" ca="1" si="3"/>
        <v>0</v>
      </c>
      <c r="J464" s="20">
        <f t="shared" ca="1" si="3"/>
        <v>0</v>
      </c>
      <c r="K464" s="20">
        <f t="shared" ca="1" si="3"/>
        <v>0</v>
      </c>
      <c r="L464" s="20">
        <f t="shared" ca="1" si="3"/>
        <v>0</v>
      </c>
      <c r="M464" s="20">
        <f t="shared" ca="1" si="3"/>
        <v>0</v>
      </c>
      <c r="N464" s="20">
        <f t="shared" ca="1" si="3"/>
        <v>0.14527999999999999</v>
      </c>
      <c r="O464" s="20">
        <f t="shared" ca="1" si="3"/>
        <v>0.52783999999999998</v>
      </c>
      <c r="P464" s="20">
        <f t="shared" ca="1" si="3"/>
        <v>5.1429999999999997E-2</v>
      </c>
      <c r="Q464" s="20">
        <f t="shared" ca="1" si="3"/>
        <v>0</v>
      </c>
      <c r="R464" s="20">
        <f t="shared" ca="1" si="3"/>
        <v>0</v>
      </c>
      <c r="S464" s="20">
        <f t="shared" ca="1" si="3"/>
        <v>0</v>
      </c>
    </row>
    <row r="465" spans="1:19" x14ac:dyDescent="0.35">
      <c r="A465" s="18" t="s">
        <v>1840</v>
      </c>
      <c r="B465" s="19"/>
      <c r="C465" s="19"/>
      <c r="D465" s="19"/>
      <c r="E465" s="20">
        <f t="shared" ca="1" si="3"/>
        <v>7.28E-3</v>
      </c>
      <c r="F465" s="20">
        <f t="shared" ca="1" si="3"/>
        <v>0</v>
      </c>
      <c r="G465" s="20">
        <f t="shared" ca="1" si="3"/>
        <v>0</v>
      </c>
      <c r="H465" s="20">
        <f t="shared" ca="1" si="3"/>
        <v>1.1990000000000001E-2</v>
      </c>
      <c r="I465" s="20">
        <f t="shared" ca="1" si="3"/>
        <v>0</v>
      </c>
      <c r="J465" s="20">
        <f t="shared" ca="1" si="3"/>
        <v>0</v>
      </c>
      <c r="K465" s="20">
        <f t="shared" ca="1" si="3"/>
        <v>3.1449999999999999E-2</v>
      </c>
      <c r="L465" s="20">
        <f t="shared" ca="1" si="3"/>
        <v>0.12311999999999999</v>
      </c>
      <c r="M465" s="20">
        <f t="shared" ca="1" si="3"/>
        <v>0</v>
      </c>
      <c r="N465" s="20">
        <f t="shared" ca="1" si="3"/>
        <v>0</v>
      </c>
      <c r="O465" s="20">
        <f t="shared" ca="1" si="3"/>
        <v>0</v>
      </c>
      <c r="P465" s="20">
        <f t="shared" ca="1" si="3"/>
        <v>0</v>
      </c>
      <c r="Q465" s="20">
        <f t="shared" ca="1" si="3"/>
        <v>0</v>
      </c>
      <c r="R465" s="20">
        <f t="shared" ca="1" si="3"/>
        <v>0</v>
      </c>
      <c r="S465" s="20">
        <f t="shared" ca="1" si="3"/>
        <v>0</v>
      </c>
    </row>
    <row r="466" spans="1:19" x14ac:dyDescent="0.35">
      <c r="A466" s="18" t="s">
        <v>1843</v>
      </c>
      <c r="B466" s="19"/>
      <c r="C466" s="19"/>
      <c r="D466" s="19"/>
      <c r="E466" s="20">
        <f t="shared" ca="1" si="3"/>
        <v>0</v>
      </c>
      <c r="F466" s="20">
        <f t="shared" ca="1" si="3"/>
        <v>0</v>
      </c>
      <c r="G466" s="20">
        <f t="shared" ca="1" si="3"/>
        <v>0</v>
      </c>
      <c r="H466" s="20">
        <f t="shared" ca="1" si="3"/>
        <v>0</v>
      </c>
      <c r="I466" s="20">
        <f t="shared" ca="1" si="3"/>
        <v>0</v>
      </c>
      <c r="J466" s="20">
        <f t="shared" ca="1" si="3"/>
        <v>0</v>
      </c>
      <c r="K466" s="20">
        <f t="shared" ca="1" si="3"/>
        <v>0</v>
      </c>
      <c r="L466" s="20">
        <f t="shared" ca="1" si="3"/>
        <v>0</v>
      </c>
      <c r="M466" s="20">
        <f t="shared" ca="1" si="3"/>
        <v>0</v>
      </c>
      <c r="N466" s="20">
        <f t="shared" ca="1" si="3"/>
        <v>0</v>
      </c>
      <c r="O466" s="20">
        <f t="shared" ca="1" si="3"/>
        <v>0</v>
      </c>
      <c r="P466" s="20">
        <f t="shared" ca="1" si="3"/>
        <v>0</v>
      </c>
      <c r="Q466" s="20">
        <f t="shared" ca="1" si="3"/>
        <v>0</v>
      </c>
      <c r="R466" s="20">
        <f t="shared" ca="1" si="3"/>
        <v>0</v>
      </c>
      <c r="S466" s="20">
        <f t="shared" ca="1" si="3"/>
        <v>0</v>
      </c>
    </row>
    <row r="467" spans="1:19" x14ac:dyDescent="0.35">
      <c r="A467" s="19" t="s">
        <v>1845</v>
      </c>
      <c r="B467" s="19"/>
      <c r="C467" s="19"/>
      <c r="D467" s="19"/>
      <c r="E467" s="20">
        <f t="shared" ca="1" si="3"/>
        <v>2.8139999999999998E-2</v>
      </c>
      <c r="F467" s="20">
        <f t="shared" ca="1" si="3"/>
        <v>0</v>
      </c>
      <c r="G467" s="20">
        <f t="shared" ca="1" si="3"/>
        <v>0.17552999999999999</v>
      </c>
      <c r="H467" s="20">
        <f t="shared" ca="1" si="3"/>
        <v>1.1990000000000001E-2</v>
      </c>
      <c r="I467" s="20">
        <f t="shared" ca="1" si="3"/>
        <v>3.6650000000000002E-2</v>
      </c>
      <c r="J467" s="20">
        <f t="shared" ca="1" si="3"/>
        <v>1.695E-2</v>
      </c>
      <c r="K467" s="20">
        <f t="shared" ca="1" si="3"/>
        <v>0.13084999999999999</v>
      </c>
      <c r="L467" s="20">
        <f t="shared" ca="1" si="3"/>
        <v>0</v>
      </c>
      <c r="M467" s="20">
        <f t="shared" ca="1" si="3"/>
        <v>0</v>
      </c>
      <c r="N467" s="20">
        <f t="shared" ca="1" si="3"/>
        <v>0</v>
      </c>
      <c r="O467" s="20">
        <f t="shared" ca="1" si="3"/>
        <v>0</v>
      </c>
      <c r="P467" s="20">
        <f t="shared" ca="1" si="3"/>
        <v>7.9519999999999993E-2</v>
      </c>
      <c r="Q467" s="20">
        <f t="shared" ca="1" si="3"/>
        <v>0</v>
      </c>
      <c r="R467" s="20">
        <f t="shared" ca="1" si="3"/>
        <v>0</v>
      </c>
      <c r="S467" s="20">
        <f t="shared" ca="1" si="3"/>
        <v>0</v>
      </c>
    </row>
    <row r="468" spans="1:19" x14ac:dyDescent="0.35">
      <c r="A468" s="7" t="s">
        <v>1853</v>
      </c>
      <c r="B468" s="16"/>
      <c r="C468" s="16"/>
      <c r="D468" s="16"/>
      <c r="E468" s="23">
        <f ca="1">SUMIF($C$5:$S$447,$A468, E$5:E$447)</f>
        <v>9.921000000000002E-2</v>
      </c>
      <c r="F468" s="23">
        <f t="shared" ref="F468:S468" ca="1" si="4">SUMIF($C$5:$S$447, $A468, F$5:F$447)</f>
        <v>0.18118000000000001</v>
      </c>
      <c r="G468" s="23">
        <f t="shared" ca="1" si="4"/>
        <v>0.11231000000000002</v>
      </c>
      <c r="H468" s="23">
        <f t="shared" ca="1" si="4"/>
        <v>0.18570999999999999</v>
      </c>
      <c r="I468" s="23">
        <f t="shared" ca="1" si="4"/>
        <v>0.41935</v>
      </c>
      <c r="J468" s="23">
        <f t="shared" ca="1" si="4"/>
        <v>4.3409999999999997E-2</v>
      </c>
      <c r="K468" s="23">
        <f t="shared" ca="1" si="4"/>
        <v>0</v>
      </c>
      <c r="L468" s="23">
        <f t="shared" ca="1" si="4"/>
        <v>0.16299</v>
      </c>
      <c r="M468" s="23">
        <f t="shared" ca="1" si="4"/>
        <v>5.3679999999999999E-2</v>
      </c>
      <c r="N468" s="23">
        <f t="shared" ca="1" si="4"/>
        <v>0</v>
      </c>
      <c r="O468" s="23">
        <f t="shared" ca="1" si="4"/>
        <v>6.4680000000000001E-2</v>
      </c>
      <c r="P468" s="23">
        <f t="shared" ca="1" si="4"/>
        <v>9.9639999999999992E-2</v>
      </c>
      <c r="Q468" s="23">
        <f t="shared" ca="1" si="4"/>
        <v>9.8900000000000002E-2</v>
      </c>
      <c r="R468" s="23">
        <f t="shared" ca="1" si="4"/>
        <v>5.4079999999999996E-2</v>
      </c>
      <c r="S468" s="23">
        <f t="shared" ca="1" si="4"/>
        <v>0</v>
      </c>
    </row>
    <row r="469" spans="1:19" x14ac:dyDescent="0.35">
      <c r="A469" s="28" t="s">
        <v>1855</v>
      </c>
      <c r="E469" s="26">
        <f t="shared" ref="E469:S479" ca="1" si="5">SUMIF($D$5:$S$447, $A469, E$5:E$447)</f>
        <v>3.3070000000000002E-2</v>
      </c>
      <c r="F469" s="26">
        <f t="shared" ca="1" si="5"/>
        <v>5.373E-2</v>
      </c>
      <c r="G469" s="26">
        <f t="shared" ca="1" si="5"/>
        <v>0</v>
      </c>
      <c r="H469" s="26">
        <f t="shared" ca="1" si="5"/>
        <v>0.10219</v>
      </c>
      <c r="I469" s="26">
        <f t="shared" ca="1" si="5"/>
        <v>0.17302000000000001</v>
      </c>
      <c r="J469" s="26">
        <f t="shared" ca="1" si="5"/>
        <v>4.3409999999999997E-2</v>
      </c>
      <c r="K469" s="26">
        <f t="shared" ca="1" si="5"/>
        <v>0</v>
      </c>
      <c r="L469" s="26">
        <f t="shared" ca="1" si="5"/>
        <v>0</v>
      </c>
      <c r="M469" s="26">
        <f t="shared" ca="1" si="5"/>
        <v>0</v>
      </c>
      <c r="N469" s="26">
        <f t="shared" ca="1" si="5"/>
        <v>0</v>
      </c>
      <c r="O469" s="26">
        <f t="shared" ca="1" si="5"/>
        <v>0</v>
      </c>
      <c r="P469" s="26">
        <f t="shared" ca="1" si="5"/>
        <v>0</v>
      </c>
      <c r="Q469" s="26">
        <f t="shared" ca="1" si="5"/>
        <v>9.8900000000000002E-2</v>
      </c>
      <c r="R469" s="26">
        <f t="shared" ca="1" si="5"/>
        <v>0</v>
      </c>
      <c r="S469" s="26">
        <f t="shared" ca="1" si="5"/>
        <v>0</v>
      </c>
    </row>
    <row r="470" spans="1:19" x14ac:dyDescent="0.35">
      <c r="A470" s="28" t="s">
        <v>1887</v>
      </c>
      <c r="E470" s="26">
        <f t="shared" ca="1" si="5"/>
        <v>5.9100000000000003E-3</v>
      </c>
      <c r="F470" s="26">
        <f t="shared" ca="1" si="5"/>
        <v>0</v>
      </c>
      <c r="G470" s="26">
        <f t="shared" ca="1" si="5"/>
        <v>1.6160000000000001E-2</v>
      </c>
      <c r="H470" s="26">
        <f t="shared" ca="1" si="5"/>
        <v>0</v>
      </c>
      <c r="I470" s="26">
        <f t="shared" ca="1" si="5"/>
        <v>7.3349999999999999E-2</v>
      </c>
      <c r="J470" s="26">
        <f t="shared" ca="1" si="5"/>
        <v>0</v>
      </c>
      <c r="K470" s="26">
        <f t="shared" ca="1" si="5"/>
        <v>0</v>
      </c>
      <c r="L470" s="26">
        <f t="shared" ca="1" si="5"/>
        <v>0</v>
      </c>
      <c r="M470" s="26">
        <f t="shared" ca="1" si="5"/>
        <v>0</v>
      </c>
      <c r="N470" s="26">
        <f t="shared" ca="1" si="5"/>
        <v>0</v>
      </c>
      <c r="O470" s="26">
        <f t="shared" ca="1" si="5"/>
        <v>0</v>
      </c>
      <c r="P470" s="26">
        <f t="shared" ca="1" si="5"/>
        <v>0</v>
      </c>
      <c r="Q470" s="26">
        <f t="shared" ca="1" si="5"/>
        <v>0</v>
      </c>
      <c r="R470" s="26">
        <f t="shared" ca="1" si="5"/>
        <v>0</v>
      </c>
      <c r="S470" s="26">
        <f t="shared" ca="1" si="5"/>
        <v>0</v>
      </c>
    </row>
    <row r="471" spans="1:19" x14ac:dyDescent="0.35">
      <c r="A471" s="28" t="s">
        <v>1888</v>
      </c>
      <c r="E471" s="26">
        <f t="shared" ca="1" si="5"/>
        <v>1.6400000000000001E-2</v>
      </c>
      <c r="F471" s="26">
        <f t="shared" ca="1" si="5"/>
        <v>0</v>
      </c>
      <c r="G471" s="26">
        <f t="shared" ca="1" si="5"/>
        <v>6.3829999999999998E-2</v>
      </c>
      <c r="H471" s="26">
        <f t="shared" ca="1" si="5"/>
        <v>0</v>
      </c>
      <c r="I471" s="26">
        <f t="shared" ca="1" si="5"/>
        <v>8.6489999999999997E-2</v>
      </c>
      <c r="J471" s="26">
        <f t="shared" ca="1" si="5"/>
        <v>0</v>
      </c>
      <c r="K471" s="26">
        <f t="shared" ca="1" si="5"/>
        <v>0</v>
      </c>
      <c r="L471" s="26">
        <f t="shared" ca="1" si="5"/>
        <v>0</v>
      </c>
      <c r="M471" s="26">
        <f t="shared" ca="1" si="5"/>
        <v>0</v>
      </c>
      <c r="N471" s="26">
        <f t="shared" ca="1" si="5"/>
        <v>0</v>
      </c>
      <c r="O471" s="26">
        <f t="shared" ca="1" si="5"/>
        <v>0</v>
      </c>
      <c r="P471" s="26">
        <f t="shared" ca="1" si="5"/>
        <v>0</v>
      </c>
      <c r="Q471" s="26">
        <f t="shared" ca="1" si="5"/>
        <v>0</v>
      </c>
      <c r="R471" s="26">
        <f t="shared" ca="1" si="5"/>
        <v>3.8879999999999998E-2</v>
      </c>
      <c r="S471" s="26">
        <f t="shared" ca="1" si="5"/>
        <v>0</v>
      </c>
    </row>
    <row r="472" spans="1:19" x14ac:dyDescent="0.35">
      <c r="A472" s="28" t="s">
        <v>1858</v>
      </c>
      <c r="E472" s="26">
        <f t="shared" ca="1" si="5"/>
        <v>1.3429999999999999E-2</v>
      </c>
      <c r="F472" s="26">
        <f t="shared" ca="1" si="5"/>
        <v>4.079E-2</v>
      </c>
      <c r="G472" s="26">
        <f t="shared" ca="1" si="5"/>
        <v>1.6160000000000001E-2</v>
      </c>
      <c r="H472" s="26">
        <f t="shared" ca="1" si="5"/>
        <v>3.6020000000000003E-2</v>
      </c>
      <c r="I472" s="26">
        <f t="shared" ca="1" si="5"/>
        <v>8.6489999999999997E-2</v>
      </c>
      <c r="J472" s="26">
        <f t="shared" ca="1" si="5"/>
        <v>0</v>
      </c>
      <c r="K472" s="26">
        <f t="shared" ca="1" si="5"/>
        <v>0</v>
      </c>
      <c r="L472" s="26">
        <f t="shared" ca="1" si="5"/>
        <v>0</v>
      </c>
      <c r="M472" s="26">
        <f t="shared" ca="1" si="5"/>
        <v>0</v>
      </c>
      <c r="N472" s="26">
        <f t="shared" ca="1" si="5"/>
        <v>0</v>
      </c>
      <c r="O472" s="26">
        <f t="shared" ca="1" si="5"/>
        <v>0</v>
      </c>
      <c r="P472" s="26">
        <f t="shared" ca="1" si="5"/>
        <v>0</v>
      </c>
      <c r="Q472" s="26">
        <f t="shared" ca="1" si="5"/>
        <v>0</v>
      </c>
      <c r="R472" s="26">
        <f t="shared" ca="1" si="5"/>
        <v>1.52E-2</v>
      </c>
      <c r="S472" s="26">
        <f t="shared" ca="1" si="5"/>
        <v>0</v>
      </c>
    </row>
    <row r="473" spans="1:19" x14ac:dyDescent="0.35">
      <c r="A473" s="28" t="s">
        <v>1860</v>
      </c>
      <c r="E473" s="26">
        <f t="shared" ca="1" si="5"/>
        <v>3.7799999999999999E-3</v>
      </c>
      <c r="F473" s="26">
        <f t="shared" ca="1" si="5"/>
        <v>7.306E-2</v>
      </c>
      <c r="G473" s="26">
        <f t="shared" ca="1" si="5"/>
        <v>0</v>
      </c>
      <c r="H473" s="26">
        <f t="shared" ca="1" si="5"/>
        <v>0</v>
      </c>
      <c r="I473" s="26">
        <f t="shared" ca="1" si="5"/>
        <v>0</v>
      </c>
      <c r="J473" s="26">
        <f t="shared" ca="1" si="5"/>
        <v>0</v>
      </c>
      <c r="K473" s="26">
        <f t="shared" ca="1" si="5"/>
        <v>0</v>
      </c>
      <c r="L473" s="26">
        <f t="shared" ca="1" si="5"/>
        <v>0</v>
      </c>
      <c r="M473" s="26">
        <f t="shared" ca="1" si="5"/>
        <v>0</v>
      </c>
      <c r="N473" s="26">
        <f t="shared" ca="1" si="5"/>
        <v>0</v>
      </c>
      <c r="O473" s="26">
        <f t="shared" ca="1" si="5"/>
        <v>0</v>
      </c>
      <c r="P473" s="26">
        <f t="shared" ca="1" si="5"/>
        <v>0</v>
      </c>
      <c r="Q473" s="26">
        <f t="shared" ca="1" si="5"/>
        <v>0</v>
      </c>
      <c r="R473" s="26">
        <f t="shared" ca="1" si="5"/>
        <v>0</v>
      </c>
      <c r="S473" s="26">
        <f t="shared" ca="1" si="5"/>
        <v>0</v>
      </c>
    </row>
    <row r="474" spans="1:19" x14ac:dyDescent="0.35">
      <c r="A474" s="28" t="s">
        <v>1861</v>
      </c>
      <c r="E474" s="26">
        <f t="shared" ca="1" si="5"/>
        <v>0</v>
      </c>
      <c r="F474" s="26">
        <f t="shared" ca="1" si="5"/>
        <v>0</v>
      </c>
      <c r="G474" s="26">
        <f t="shared" ca="1" si="5"/>
        <v>0</v>
      </c>
      <c r="H474" s="26">
        <f t="shared" ca="1" si="5"/>
        <v>0</v>
      </c>
      <c r="I474" s="26">
        <f t="shared" ca="1" si="5"/>
        <v>0</v>
      </c>
      <c r="J474" s="26">
        <f t="shared" ca="1" si="5"/>
        <v>0</v>
      </c>
      <c r="K474" s="26">
        <f t="shared" ca="1" si="5"/>
        <v>0</v>
      </c>
      <c r="L474" s="26">
        <f t="shared" ca="1" si="5"/>
        <v>0</v>
      </c>
      <c r="M474" s="26">
        <f t="shared" ca="1" si="5"/>
        <v>0</v>
      </c>
      <c r="N474" s="26">
        <f t="shared" ca="1" si="5"/>
        <v>0</v>
      </c>
      <c r="O474" s="26">
        <f t="shared" ca="1" si="5"/>
        <v>0</v>
      </c>
      <c r="P474" s="26">
        <f t="shared" ca="1" si="5"/>
        <v>0</v>
      </c>
      <c r="Q474" s="26">
        <f t="shared" ca="1" si="5"/>
        <v>0</v>
      </c>
      <c r="R474" s="26">
        <f t="shared" ca="1" si="5"/>
        <v>0</v>
      </c>
      <c r="S474" s="26">
        <f t="shared" ca="1" si="5"/>
        <v>0</v>
      </c>
    </row>
    <row r="475" spans="1:19" x14ac:dyDescent="0.35">
      <c r="A475" s="28" t="s">
        <v>2365</v>
      </c>
      <c r="E475" s="26">
        <f t="shared" ca="1" si="5"/>
        <v>5.9999999999999995E-4</v>
      </c>
      <c r="F475" s="26">
        <f t="shared" ca="1" si="5"/>
        <v>0</v>
      </c>
      <c r="G475" s="26">
        <f t="shared" ca="1" si="5"/>
        <v>0</v>
      </c>
      <c r="H475" s="26">
        <f t="shared" ca="1" si="5"/>
        <v>0</v>
      </c>
      <c r="I475" s="26">
        <f t="shared" ca="1" si="5"/>
        <v>0</v>
      </c>
      <c r="J475" s="26">
        <f t="shared" ca="1" si="5"/>
        <v>0</v>
      </c>
      <c r="K475" s="26">
        <f t="shared" ca="1" si="5"/>
        <v>0</v>
      </c>
      <c r="L475" s="26">
        <f t="shared" ca="1" si="5"/>
        <v>1.3899999999999999E-2</v>
      </c>
      <c r="M475" s="26">
        <f t="shared" ca="1" si="5"/>
        <v>0</v>
      </c>
      <c r="N475" s="26">
        <f t="shared" ca="1" si="5"/>
        <v>0</v>
      </c>
      <c r="O475" s="26">
        <f t="shared" ca="1" si="5"/>
        <v>0</v>
      </c>
      <c r="P475" s="26">
        <f t="shared" ca="1" si="5"/>
        <v>0</v>
      </c>
      <c r="Q475" s="26">
        <f t="shared" ca="1" si="5"/>
        <v>0</v>
      </c>
      <c r="R475" s="26">
        <f t="shared" ca="1" si="5"/>
        <v>0</v>
      </c>
      <c r="S475" s="26">
        <f t="shared" ca="1" si="5"/>
        <v>0</v>
      </c>
    </row>
    <row r="476" spans="1:19" x14ac:dyDescent="0.35">
      <c r="A476" s="28" t="s">
        <v>2366</v>
      </c>
      <c r="E476" s="26">
        <f t="shared" ca="1" si="5"/>
        <v>6.3400000000000001E-3</v>
      </c>
      <c r="F476" s="26">
        <f t="shared" ca="1" si="5"/>
        <v>0</v>
      </c>
      <c r="G476" s="26">
        <f t="shared" ca="1" si="5"/>
        <v>0</v>
      </c>
      <c r="H476" s="26">
        <f t="shared" ca="1" si="5"/>
        <v>0</v>
      </c>
      <c r="I476" s="26">
        <f t="shared" ca="1" si="5"/>
        <v>0</v>
      </c>
      <c r="J476" s="26">
        <f t="shared" ca="1" si="5"/>
        <v>0</v>
      </c>
      <c r="K476" s="26">
        <f t="shared" ca="1" si="5"/>
        <v>0</v>
      </c>
      <c r="L476" s="26">
        <f t="shared" ca="1" si="5"/>
        <v>0</v>
      </c>
      <c r="M476" s="26">
        <f t="shared" ca="1" si="5"/>
        <v>0</v>
      </c>
      <c r="N476" s="26">
        <f t="shared" ca="1" si="5"/>
        <v>0</v>
      </c>
      <c r="O476" s="26">
        <f t="shared" ca="1" si="5"/>
        <v>0</v>
      </c>
      <c r="P476" s="26">
        <f t="shared" ca="1" si="5"/>
        <v>7.9519999999999993E-2</v>
      </c>
      <c r="Q476" s="26">
        <f t="shared" ca="1" si="5"/>
        <v>0</v>
      </c>
      <c r="R476" s="26">
        <f t="shared" ca="1" si="5"/>
        <v>0</v>
      </c>
      <c r="S476" s="26">
        <f t="shared" ca="1" si="5"/>
        <v>0</v>
      </c>
    </row>
    <row r="477" spans="1:19" x14ac:dyDescent="0.35">
      <c r="A477" s="28" t="s">
        <v>1862</v>
      </c>
      <c r="E477" s="26">
        <f t="shared" ca="1" si="5"/>
        <v>6.9999999999999999E-4</v>
      </c>
      <c r="F477" s="26">
        <f t="shared" ca="1" si="5"/>
        <v>1.3599999999999999E-2</v>
      </c>
      <c r="G477" s="26">
        <f t="shared" ca="1" si="5"/>
        <v>0</v>
      </c>
      <c r="H477" s="26">
        <f t="shared" ca="1" si="5"/>
        <v>0</v>
      </c>
      <c r="I477" s="26">
        <f t="shared" ca="1" si="5"/>
        <v>0</v>
      </c>
      <c r="J477" s="26">
        <f t="shared" ca="1" si="5"/>
        <v>0</v>
      </c>
      <c r="K477" s="26">
        <f t="shared" ca="1" si="5"/>
        <v>0</v>
      </c>
      <c r="L477" s="26">
        <f t="shared" ca="1" si="5"/>
        <v>0</v>
      </c>
      <c r="M477" s="26">
        <f t="shared" ca="1" si="5"/>
        <v>0</v>
      </c>
      <c r="N477" s="26">
        <f t="shared" ca="1" si="5"/>
        <v>0</v>
      </c>
      <c r="O477" s="26">
        <f t="shared" ca="1" si="5"/>
        <v>0</v>
      </c>
      <c r="P477" s="26">
        <f t="shared" ca="1" si="5"/>
        <v>0</v>
      </c>
      <c r="Q477" s="26">
        <f t="shared" ca="1" si="5"/>
        <v>0</v>
      </c>
      <c r="R477" s="26">
        <f t="shared" ca="1" si="5"/>
        <v>0</v>
      </c>
      <c r="S477" s="26">
        <f t="shared" ca="1" si="5"/>
        <v>0</v>
      </c>
    </row>
    <row r="478" spans="1:19" x14ac:dyDescent="0.35">
      <c r="A478" s="28" t="s">
        <v>1863</v>
      </c>
      <c r="E478" s="26">
        <f t="shared" ca="1" si="5"/>
        <v>0</v>
      </c>
      <c r="F478" s="26">
        <f t="shared" ca="1" si="5"/>
        <v>0</v>
      </c>
      <c r="G478" s="26">
        <f t="shared" ca="1" si="5"/>
        <v>0</v>
      </c>
      <c r="H478" s="26">
        <f t="shared" ca="1" si="5"/>
        <v>0</v>
      </c>
      <c r="I478" s="26">
        <f t="shared" ca="1" si="5"/>
        <v>0</v>
      </c>
      <c r="J478" s="26">
        <f t="shared" ca="1" si="5"/>
        <v>0</v>
      </c>
      <c r="K478" s="26">
        <f t="shared" ca="1" si="5"/>
        <v>0</v>
      </c>
      <c r="L478" s="26">
        <f t="shared" ca="1" si="5"/>
        <v>0</v>
      </c>
      <c r="M478" s="26">
        <f t="shared" ca="1" si="5"/>
        <v>0</v>
      </c>
      <c r="N478" s="26">
        <f t="shared" ca="1" si="5"/>
        <v>0</v>
      </c>
      <c r="O478" s="26">
        <f t="shared" ca="1" si="5"/>
        <v>0</v>
      </c>
      <c r="P478" s="26">
        <f t="shared" ca="1" si="5"/>
        <v>0</v>
      </c>
      <c r="Q478" s="26">
        <f t="shared" ca="1" si="5"/>
        <v>0</v>
      </c>
      <c r="R478" s="26">
        <f t="shared" ca="1" si="5"/>
        <v>0</v>
      </c>
      <c r="S478" s="26">
        <f t="shared" ca="1" si="5"/>
        <v>0</v>
      </c>
    </row>
    <row r="479" spans="1:19" x14ac:dyDescent="0.35">
      <c r="A479" s="28" t="s">
        <v>1889</v>
      </c>
      <c r="E479" s="26">
        <f t="shared" ca="1" si="5"/>
        <v>1.6500000000000001E-2</v>
      </c>
      <c r="F479" s="26">
        <f t="shared" ca="1" si="5"/>
        <v>0</v>
      </c>
      <c r="G479" s="26">
        <f t="shared" ca="1" si="5"/>
        <v>1.6160000000000001E-2</v>
      </c>
      <c r="H479" s="26">
        <f t="shared" ca="1" si="5"/>
        <v>4.7500000000000001E-2</v>
      </c>
      <c r="I479" s="26">
        <f t="shared" ca="1" si="5"/>
        <v>0</v>
      </c>
      <c r="J479" s="26">
        <f t="shared" ca="1" si="5"/>
        <v>0</v>
      </c>
      <c r="K479" s="26">
        <f t="shared" ca="1" si="5"/>
        <v>0</v>
      </c>
      <c r="L479" s="26">
        <f t="shared" ca="1" si="5"/>
        <v>0.14909</v>
      </c>
      <c r="M479" s="26">
        <f t="shared" ca="1" si="5"/>
        <v>5.3679999999999999E-2</v>
      </c>
      <c r="N479" s="26">
        <f t="shared" ca="1" si="5"/>
        <v>0</v>
      </c>
      <c r="O479" s="26">
        <f t="shared" ca="1" si="5"/>
        <v>0</v>
      </c>
      <c r="P479" s="26">
        <f t="shared" ca="1" si="5"/>
        <v>0</v>
      </c>
      <c r="Q479" s="26">
        <f t="shared" ca="1" si="5"/>
        <v>0</v>
      </c>
      <c r="R479" s="26">
        <f t="shared" ca="1" si="5"/>
        <v>0</v>
      </c>
      <c r="S479" s="26">
        <f t="shared" ca="1" si="5"/>
        <v>0</v>
      </c>
    </row>
    <row r="480" spans="1:19" x14ac:dyDescent="0.35">
      <c r="A480" s="28" t="s">
        <v>1890</v>
      </c>
      <c r="E480" s="26">
        <f t="shared" ref="E480:S486" ca="1" si="6">SUMIF($D$5:$S$447, $A480, E$5:E$447)</f>
        <v>0</v>
      </c>
      <c r="F480" s="26">
        <f t="shared" ca="1" si="6"/>
        <v>0</v>
      </c>
      <c r="G480" s="26">
        <f t="shared" ca="1" si="6"/>
        <v>0</v>
      </c>
      <c r="H480" s="26">
        <f t="shared" ca="1" si="6"/>
        <v>0</v>
      </c>
      <c r="I480" s="26">
        <f t="shared" ca="1" si="6"/>
        <v>0</v>
      </c>
      <c r="J480" s="26">
        <f t="shared" ca="1" si="6"/>
        <v>0</v>
      </c>
      <c r="K480" s="26">
        <f t="shared" ca="1" si="6"/>
        <v>0</v>
      </c>
      <c r="L480" s="26">
        <f t="shared" ca="1" si="6"/>
        <v>0</v>
      </c>
      <c r="M480" s="26">
        <f t="shared" ca="1" si="6"/>
        <v>0</v>
      </c>
      <c r="N480" s="26">
        <f t="shared" ca="1" si="6"/>
        <v>0</v>
      </c>
      <c r="O480" s="26">
        <f t="shared" ca="1" si="6"/>
        <v>0</v>
      </c>
      <c r="P480" s="26">
        <f t="shared" ca="1" si="6"/>
        <v>0</v>
      </c>
      <c r="Q480" s="26">
        <f t="shared" ca="1" si="6"/>
        <v>0</v>
      </c>
      <c r="R480" s="26">
        <f t="shared" ca="1" si="6"/>
        <v>0</v>
      </c>
      <c r="S480" s="26">
        <f t="shared" ca="1" si="6"/>
        <v>0</v>
      </c>
    </row>
    <row r="481" spans="1:19" x14ac:dyDescent="0.35">
      <c r="A481" s="28" t="s">
        <v>1891</v>
      </c>
      <c r="E481" s="26">
        <f t="shared" ca="1" si="6"/>
        <v>0</v>
      </c>
      <c r="F481" s="26">
        <f t="shared" ca="1" si="6"/>
        <v>0</v>
      </c>
      <c r="G481" s="26">
        <f t="shared" ca="1" si="6"/>
        <v>0</v>
      </c>
      <c r="H481" s="26">
        <f t="shared" ca="1" si="6"/>
        <v>0</v>
      </c>
      <c r="I481" s="26">
        <f t="shared" ca="1" si="6"/>
        <v>0</v>
      </c>
      <c r="J481" s="26">
        <f t="shared" ca="1" si="6"/>
        <v>0</v>
      </c>
      <c r="K481" s="26">
        <f t="shared" ca="1" si="6"/>
        <v>0</v>
      </c>
      <c r="L481" s="26">
        <f t="shared" ca="1" si="6"/>
        <v>0</v>
      </c>
      <c r="M481" s="26">
        <f t="shared" ca="1" si="6"/>
        <v>0</v>
      </c>
      <c r="N481" s="26">
        <f t="shared" ca="1" si="6"/>
        <v>0</v>
      </c>
      <c r="O481" s="26">
        <f t="shared" ca="1" si="6"/>
        <v>0</v>
      </c>
      <c r="P481" s="26">
        <f t="shared" ca="1" si="6"/>
        <v>0</v>
      </c>
      <c r="Q481" s="26">
        <f t="shared" ca="1" si="6"/>
        <v>0</v>
      </c>
      <c r="R481" s="26">
        <f t="shared" ca="1" si="6"/>
        <v>0</v>
      </c>
      <c r="S481" s="26">
        <f t="shared" ca="1" si="6"/>
        <v>0</v>
      </c>
    </row>
    <row r="482" spans="1:19" x14ac:dyDescent="0.35">
      <c r="A482" s="28" t="s">
        <v>1892</v>
      </c>
      <c r="E482" s="26">
        <f t="shared" ca="1" si="6"/>
        <v>0</v>
      </c>
      <c r="F482" s="26">
        <f t="shared" ca="1" si="6"/>
        <v>0</v>
      </c>
      <c r="G482" s="26">
        <f t="shared" ca="1" si="6"/>
        <v>0</v>
      </c>
      <c r="H482" s="26">
        <f t="shared" ca="1" si="6"/>
        <v>0</v>
      </c>
      <c r="I482" s="26">
        <f t="shared" ca="1" si="6"/>
        <v>0</v>
      </c>
      <c r="J482" s="26">
        <f t="shared" ca="1" si="6"/>
        <v>0</v>
      </c>
      <c r="K482" s="26">
        <f t="shared" ca="1" si="6"/>
        <v>0</v>
      </c>
      <c r="L482" s="26">
        <f t="shared" ca="1" si="6"/>
        <v>0</v>
      </c>
      <c r="M482" s="26">
        <f t="shared" ca="1" si="6"/>
        <v>0</v>
      </c>
      <c r="N482" s="26">
        <f t="shared" ca="1" si="6"/>
        <v>0</v>
      </c>
      <c r="O482" s="26">
        <f t="shared" ca="1" si="6"/>
        <v>0</v>
      </c>
      <c r="P482" s="26">
        <f t="shared" ca="1" si="6"/>
        <v>0</v>
      </c>
      <c r="Q482" s="26">
        <f t="shared" ca="1" si="6"/>
        <v>0</v>
      </c>
      <c r="R482" s="26">
        <f t="shared" ca="1" si="6"/>
        <v>0</v>
      </c>
      <c r="S482" s="26">
        <f t="shared" ca="1" si="6"/>
        <v>0</v>
      </c>
    </row>
    <row r="483" spans="1:19" x14ac:dyDescent="0.35">
      <c r="A483" s="28" t="s">
        <v>1866</v>
      </c>
      <c r="E483" s="26">
        <f t="shared" ca="1" si="6"/>
        <v>0</v>
      </c>
      <c r="F483" s="26">
        <f t="shared" ca="1" si="6"/>
        <v>0</v>
      </c>
      <c r="G483" s="26">
        <f t="shared" ca="1" si="6"/>
        <v>0</v>
      </c>
      <c r="H483" s="26">
        <f t="shared" ca="1" si="6"/>
        <v>0</v>
      </c>
      <c r="I483" s="26">
        <f t="shared" ca="1" si="6"/>
        <v>0</v>
      </c>
      <c r="J483" s="26">
        <f t="shared" ca="1" si="6"/>
        <v>0</v>
      </c>
      <c r="K483" s="26">
        <f t="shared" ca="1" si="6"/>
        <v>0</v>
      </c>
      <c r="L483" s="26">
        <f t="shared" ca="1" si="6"/>
        <v>0</v>
      </c>
      <c r="M483" s="26">
        <f t="shared" ca="1" si="6"/>
        <v>0</v>
      </c>
      <c r="N483" s="26">
        <f t="shared" ca="1" si="6"/>
        <v>0</v>
      </c>
      <c r="O483" s="26">
        <f t="shared" ca="1" si="6"/>
        <v>0</v>
      </c>
      <c r="P483" s="26">
        <f t="shared" ca="1" si="6"/>
        <v>0</v>
      </c>
      <c r="Q483" s="26">
        <f t="shared" ca="1" si="6"/>
        <v>0</v>
      </c>
      <c r="R483" s="26">
        <f t="shared" ca="1" si="6"/>
        <v>0</v>
      </c>
      <c r="S483" s="26">
        <f t="shared" ca="1" si="6"/>
        <v>0</v>
      </c>
    </row>
    <row r="484" spans="1:19" x14ac:dyDescent="0.35">
      <c r="A484" s="28" t="s">
        <v>1893</v>
      </c>
      <c r="E484" s="26">
        <f t="shared" ca="1" si="6"/>
        <v>8.8000000000000003E-4</v>
      </c>
      <c r="F484" s="26">
        <f t="shared" ca="1" si="6"/>
        <v>0</v>
      </c>
      <c r="G484" s="26">
        <f t="shared" ca="1" si="6"/>
        <v>0</v>
      </c>
      <c r="H484" s="26">
        <f t="shared" ca="1" si="6"/>
        <v>0</v>
      </c>
      <c r="I484" s="26">
        <f t="shared" ca="1" si="6"/>
        <v>0</v>
      </c>
      <c r="J484" s="26">
        <f t="shared" ca="1" si="6"/>
        <v>0</v>
      </c>
      <c r="K484" s="26">
        <f t="shared" ca="1" si="6"/>
        <v>0</v>
      </c>
      <c r="L484" s="26">
        <f t="shared" ca="1" si="6"/>
        <v>0</v>
      </c>
      <c r="M484" s="26">
        <f t="shared" ca="1" si="6"/>
        <v>0</v>
      </c>
      <c r="N484" s="26">
        <f t="shared" ca="1" si="6"/>
        <v>0</v>
      </c>
      <c r="O484" s="26">
        <f t="shared" ca="1" si="6"/>
        <v>6.4680000000000001E-2</v>
      </c>
      <c r="P484" s="26">
        <f t="shared" ca="1" si="6"/>
        <v>0</v>
      </c>
      <c r="Q484" s="26">
        <f t="shared" ca="1" si="6"/>
        <v>0</v>
      </c>
      <c r="R484" s="26">
        <f t="shared" ca="1" si="6"/>
        <v>0</v>
      </c>
      <c r="S484" s="26">
        <f t="shared" ca="1" si="6"/>
        <v>0</v>
      </c>
    </row>
    <row r="485" spans="1:19" x14ac:dyDescent="0.35">
      <c r="A485" s="28" t="s">
        <v>1894</v>
      </c>
      <c r="E485" s="26">
        <f t="shared" ca="1" si="6"/>
        <v>0</v>
      </c>
      <c r="F485" s="26">
        <f t="shared" ca="1" si="6"/>
        <v>0</v>
      </c>
      <c r="G485" s="26">
        <f t="shared" ca="1" si="6"/>
        <v>0</v>
      </c>
      <c r="H485" s="26">
        <f t="shared" ca="1" si="6"/>
        <v>0</v>
      </c>
      <c r="I485" s="26">
        <f t="shared" ca="1" si="6"/>
        <v>0</v>
      </c>
      <c r="J485" s="26">
        <f t="shared" ca="1" si="6"/>
        <v>0</v>
      </c>
      <c r="K485" s="26">
        <f t="shared" ca="1" si="6"/>
        <v>0</v>
      </c>
      <c r="L485" s="26">
        <f t="shared" ca="1" si="6"/>
        <v>0</v>
      </c>
      <c r="M485" s="26">
        <f t="shared" ca="1" si="6"/>
        <v>0</v>
      </c>
      <c r="N485" s="26">
        <f t="shared" ca="1" si="6"/>
        <v>0</v>
      </c>
      <c r="O485" s="26">
        <f t="shared" ca="1" si="6"/>
        <v>0</v>
      </c>
      <c r="P485" s="26">
        <f t="shared" ca="1" si="6"/>
        <v>0</v>
      </c>
      <c r="Q485" s="26">
        <f t="shared" ca="1" si="6"/>
        <v>0</v>
      </c>
      <c r="R485" s="26">
        <f t="shared" ca="1" si="6"/>
        <v>0</v>
      </c>
      <c r="S485" s="26">
        <f t="shared" ca="1" si="6"/>
        <v>0</v>
      </c>
    </row>
    <row r="486" spans="1:19" x14ac:dyDescent="0.35">
      <c r="A486" s="28" t="s">
        <v>1895</v>
      </c>
      <c r="E486" s="26">
        <f t="shared" ca="1" si="6"/>
        <v>1.6000000000000001E-3</v>
      </c>
      <c r="F486" s="26">
        <f t="shared" ca="1" si="6"/>
        <v>0</v>
      </c>
      <c r="G486" s="26">
        <f t="shared" ca="1" si="6"/>
        <v>0</v>
      </c>
      <c r="H486" s="26">
        <f t="shared" ca="1" si="6"/>
        <v>0</v>
      </c>
      <c r="I486" s="26">
        <f t="shared" ca="1" si="6"/>
        <v>0</v>
      </c>
      <c r="J486" s="26">
        <f t="shared" ca="1" si="6"/>
        <v>0</v>
      </c>
      <c r="K486" s="26">
        <f t="shared" ca="1" si="6"/>
        <v>0</v>
      </c>
      <c r="L486" s="26">
        <f t="shared" ca="1" si="6"/>
        <v>0</v>
      </c>
      <c r="M486" s="26">
        <f t="shared" ca="1" si="6"/>
        <v>0</v>
      </c>
      <c r="N486" s="26">
        <f t="shared" ca="1" si="6"/>
        <v>0</v>
      </c>
      <c r="O486" s="26">
        <f t="shared" ca="1" si="6"/>
        <v>0</v>
      </c>
      <c r="P486" s="26">
        <f t="shared" ca="1" si="6"/>
        <v>2.0119999999999999E-2</v>
      </c>
      <c r="Q486" s="26">
        <f t="shared" ca="1" si="6"/>
        <v>0</v>
      </c>
      <c r="R486" s="26">
        <f t="shared" ca="1" si="6"/>
        <v>0</v>
      </c>
      <c r="S486" s="26">
        <f t="shared" ca="1" si="6"/>
        <v>0</v>
      </c>
    </row>
    <row r="487" spans="1:19" x14ac:dyDescent="0.35">
      <c r="A487" s="24" t="s">
        <v>1869</v>
      </c>
      <c r="B487" s="15"/>
      <c r="C487" s="15"/>
      <c r="D487" s="15"/>
      <c r="E487" s="25">
        <f ca="1">SUMIF($C$5:$S$447,$A487, E$5:E$447)</f>
        <v>0.41324000000000005</v>
      </c>
      <c r="F487" s="25">
        <f t="shared" ref="F487:S487" ca="1" si="7">SUMIF($C$5:$S$447, $A487, F$5:F$447)</f>
        <v>0.21267999999999998</v>
      </c>
      <c r="G487" s="25">
        <f t="shared" ca="1" si="7"/>
        <v>0</v>
      </c>
      <c r="H487" s="25">
        <f t="shared" ca="1" si="7"/>
        <v>0</v>
      </c>
      <c r="I487" s="25">
        <f t="shared" ca="1" si="7"/>
        <v>0.24628</v>
      </c>
      <c r="J487" s="25">
        <f t="shared" ca="1" si="7"/>
        <v>0.20179</v>
      </c>
      <c r="K487" s="25">
        <f t="shared" ca="1" si="7"/>
        <v>0</v>
      </c>
      <c r="L487" s="25">
        <f t="shared" ca="1" si="7"/>
        <v>0.12945000000000001</v>
      </c>
      <c r="M487" s="25">
        <f t="shared" ca="1" si="7"/>
        <v>0.46230999999999994</v>
      </c>
      <c r="N487" s="25">
        <f t="shared" ca="1" si="7"/>
        <v>3.6339999999999997E-2</v>
      </c>
      <c r="O487" s="25">
        <f t="shared" ca="1" si="7"/>
        <v>0.14041000000000001</v>
      </c>
      <c r="P487" s="25">
        <f t="shared" ca="1" si="7"/>
        <v>0.61746999999999996</v>
      </c>
      <c r="Q487" s="25">
        <f t="shared" ca="1" si="7"/>
        <v>0.61331000000000002</v>
      </c>
      <c r="R487" s="25">
        <f t="shared" ca="1" si="7"/>
        <v>0.74185999999999996</v>
      </c>
      <c r="S487" s="25">
        <f t="shared" ca="1" si="7"/>
        <v>0.88476999999999995</v>
      </c>
    </row>
    <row r="488" spans="1:19" x14ac:dyDescent="0.35">
      <c r="A488" s="28" t="s">
        <v>1870</v>
      </c>
      <c r="E488" s="26">
        <f t="shared" ref="E488:S497" ca="1" si="8">SUMIF($D$5:$S$447, $A488, E$5:E$447)</f>
        <v>0.11613000000000001</v>
      </c>
      <c r="F488" s="26">
        <f t="shared" ca="1" si="8"/>
        <v>0</v>
      </c>
      <c r="G488" s="26">
        <f t="shared" ca="1" si="8"/>
        <v>0</v>
      </c>
      <c r="H488" s="26">
        <f t="shared" ca="1" si="8"/>
        <v>0</v>
      </c>
      <c r="I488" s="26">
        <f t="shared" ca="1" si="8"/>
        <v>8.6490000000000011E-2</v>
      </c>
      <c r="J488" s="26">
        <f t="shared" ca="1" si="8"/>
        <v>0</v>
      </c>
      <c r="K488" s="26">
        <f t="shared" ca="1" si="8"/>
        <v>0</v>
      </c>
      <c r="L488" s="26">
        <f t="shared" ca="1" si="8"/>
        <v>0</v>
      </c>
      <c r="M488" s="26">
        <f t="shared" ca="1" si="8"/>
        <v>0</v>
      </c>
      <c r="N488" s="26">
        <f t="shared" ca="1" si="8"/>
        <v>0</v>
      </c>
      <c r="O488" s="26">
        <f t="shared" ca="1" si="8"/>
        <v>0</v>
      </c>
      <c r="P488" s="26">
        <f t="shared" ca="1" si="8"/>
        <v>0</v>
      </c>
      <c r="Q488" s="26">
        <f t="shared" ca="1" si="8"/>
        <v>9.7879999999999995E-2</v>
      </c>
      <c r="R488" s="26">
        <f t="shared" ca="1" si="8"/>
        <v>0.621</v>
      </c>
      <c r="S488" s="26">
        <f t="shared" ca="1" si="8"/>
        <v>1.464E-2</v>
      </c>
    </row>
    <row r="489" spans="1:19" x14ac:dyDescent="0.35">
      <c r="A489" s="28" t="s">
        <v>1896</v>
      </c>
      <c r="E489" s="26">
        <f t="shared" ca="1" si="8"/>
        <v>1.32E-2</v>
      </c>
      <c r="F489" s="26">
        <f t="shared" ca="1" si="8"/>
        <v>0</v>
      </c>
      <c r="G489" s="26">
        <f t="shared" ca="1" si="8"/>
        <v>0</v>
      </c>
      <c r="H489" s="26">
        <f t="shared" ca="1" si="8"/>
        <v>0</v>
      </c>
      <c r="I489" s="26">
        <f t="shared" ca="1" si="8"/>
        <v>0</v>
      </c>
      <c r="J489" s="26">
        <f t="shared" ca="1" si="8"/>
        <v>0</v>
      </c>
      <c r="K489" s="26">
        <f t="shared" ca="1" si="8"/>
        <v>0</v>
      </c>
      <c r="L489" s="26">
        <f t="shared" ca="1" si="8"/>
        <v>0</v>
      </c>
      <c r="M489" s="26">
        <f t="shared" ca="1" si="8"/>
        <v>7.5469999999999995E-2</v>
      </c>
      <c r="N489" s="26">
        <f t="shared" ca="1" si="8"/>
        <v>0</v>
      </c>
      <c r="O489" s="26">
        <f t="shared" ca="1" si="8"/>
        <v>0</v>
      </c>
      <c r="P489" s="26">
        <f t="shared" ca="1" si="8"/>
        <v>0</v>
      </c>
      <c r="Q489" s="26">
        <f t="shared" ca="1" si="8"/>
        <v>0</v>
      </c>
      <c r="R489" s="26">
        <f t="shared" ca="1" si="8"/>
        <v>0</v>
      </c>
      <c r="S489" s="26">
        <f t="shared" ca="1" si="8"/>
        <v>5.2049999999999999E-2</v>
      </c>
    </row>
    <row r="490" spans="1:19" x14ac:dyDescent="0.35">
      <c r="A490" s="28" t="s">
        <v>1877</v>
      </c>
      <c r="E490" s="26">
        <f t="shared" ca="1" si="8"/>
        <v>4.8679999999999994E-2</v>
      </c>
      <c r="F490" s="26">
        <f t="shared" ca="1" si="8"/>
        <v>7.306E-2</v>
      </c>
      <c r="G490" s="26">
        <f t="shared" ca="1" si="8"/>
        <v>0</v>
      </c>
      <c r="H490" s="26">
        <f t="shared" ca="1" si="8"/>
        <v>0</v>
      </c>
      <c r="I490" s="26">
        <f t="shared" ca="1" si="8"/>
        <v>0</v>
      </c>
      <c r="J490" s="26">
        <f t="shared" ca="1" si="8"/>
        <v>6.7129999999999995E-2</v>
      </c>
      <c r="K490" s="26">
        <f t="shared" ca="1" si="8"/>
        <v>0</v>
      </c>
      <c r="L490" s="26">
        <f t="shared" ca="1" si="8"/>
        <v>0</v>
      </c>
      <c r="M490" s="26">
        <f t="shared" ca="1" si="8"/>
        <v>0</v>
      </c>
      <c r="N490" s="26">
        <f t="shared" ca="1" si="8"/>
        <v>0</v>
      </c>
      <c r="O490" s="26">
        <f t="shared" ca="1" si="8"/>
        <v>2.5239999999999999E-2</v>
      </c>
      <c r="P490" s="26">
        <f t="shared" ca="1" si="8"/>
        <v>0.45746999999999993</v>
      </c>
      <c r="Q490" s="26">
        <f t="shared" ca="1" si="8"/>
        <v>0</v>
      </c>
      <c r="R490" s="26">
        <f t="shared" ca="1" si="8"/>
        <v>0</v>
      </c>
      <c r="S490" s="26">
        <f t="shared" ca="1" si="8"/>
        <v>5.7840000000000003E-2</v>
      </c>
    </row>
    <row r="491" spans="1:19" x14ac:dyDescent="0.35">
      <c r="A491" s="28" t="s">
        <v>1897</v>
      </c>
      <c r="E491" s="26">
        <f t="shared" ca="1" si="8"/>
        <v>5.0869999999999999E-2</v>
      </c>
      <c r="F491" s="26">
        <f t="shared" ca="1" si="8"/>
        <v>0</v>
      </c>
      <c r="G491" s="26">
        <f t="shared" ca="1" si="8"/>
        <v>0</v>
      </c>
      <c r="H491" s="26">
        <f t="shared" ca="1" si="8"/>
        <v>0</v>
      </c>
      <c r="I491" s="26">
        <f t="shared" ca="1" si="8"/>
        <v>0</v>
      </c>
      <c r="J491" s="26">
        <f t="shared" ca="1" si="8"/>
        <v>0</v>
      </c>
      <c r="K491" s="26">
        <f t="shared" ca="1" si="8"/>
        <v>0</v>
      </c>
      <c r="L491" s="26">
        <f t="shared" ca="1" si="8"/>
        <v>0</v>
      </c>
      <c r="M491" s="26">
        <f t="shared" ca="1" si="8"/>
        <v>0</v>
      </c>
      <c r="N491" s="26">
        <f t="shared" ca="1" si="8"/>
        <v>0</v>
      </c>
      <c r="O491" s="26">
        <f t="shared" ca="1" si="8"/>
        <v>0</v>
      </c>
      <c r="P491" s="26">
        <f t="shared" ca="1" si="8"/>
        <v>0</v>
      </c>
      <c r="Q491" s="26">
        <f t="shared" ca="1" si="8"/>
        <v>0</v>
      </c>
      <c r="R491" s="26">
        <f t="shared" ca="1" si="8"/>
        <v>0</v>
      </c>
      <c r="S491" s="26">
        <f t="shared" ca="1" si="8"/>
        <v>0.55789999999999995</v>
      </c>
    </row>
    <row r="492" spans="1:19" x14ac:dyDescent="0.35">
      <c r="A492" s="28" t="s">
        <v>1875</v>
      </c>
      <c r="E492" s="26">
        <f t="shared" ca="1" si="8"/>
        <v>1.9029999999999998E-2</v>
      </c>
      <c r="F492" s="26">
        <f t="shared" ca="1" si="8"/>
        <v>1.3599999999999999E-2</v>
      </c>
      <c r="G492" s="26">
        <f t="shared" ca="1" si="8"/>
        <v>0</v>
      </c>
      <c r="H492" s="26">
        <f t="shared" ca="1" si="8"/>
        <v>0</v>
      </c>
      <c r="I492" s="26">
        <f t="shared" ca="1" si="8"/>
        <v>0</v>
      </c>
      <c r="J492" s="26">
        <f t="shared" ca="1" si="8"/>
        <v>0</v>
      </c>
      <c r="K492" s="26">
        <f t="shared" ca="1" si="8"/>
        <v>0</v>
      </c>
      <c r="L492" s="26">
        <f t="shared" ca="1" si="8"/>
        <v>0</v>
      </c>
      <c r="M492" s="26">
        <f t="shared" ca="1" si="8"/>
        <v>0.1421</v>
      </c>
      <c r="N492" s="26">
        <f t="shared" ca="1" si="8"/>
        <v>0</v>
      </c>
      <c r="O492" s="26">
        <f t="shared" ca="1" si="8"/>
        <v>0</v>
      </c>
      <c r="P492" s="26">
        <f t="shared" ca="1" si="8"/>
        <v>0</v>
      </c>
      <c r="Q492" s="26">
        <f t="shared" ca="1" si="8"/>
        <v>0</v>
      </c>
      <c r="R492" s="26">
        <f t="shared" ca="1" si="8"/>
        <v>1.52E-2</v>
      </c>
      <c r="S492" s="26">
        <f t="shared" ca="1" si="8"/>
        <v>0</v>
      </c>
    </row>
    <row r="493" spans="1:19" x14ac:dyDescent="0.35">
      <c r="A493" s="28" t="s">
        <v>1871</v>
      </c>
      <c r="E493" s="26">
        <f t="shared" ca="1" si="8"/>
        <v>2.6859999999999998E-2</v>
      </c>
      <c r="F493" s="26">
        <f t="shared" ca="1" si="8"/>
        <v>7.2289999999999993E-2</v>
      </c>
      <c r="G493" s="26">
        <f t="shared" ca="1" si="8"/>
        <v>0</v>
      </c>
      <c r="H493" s="26">
        <f t="shared" ca="1" si="8"/>
        <v>0</v>
      </c>
      <c r="I493" s="26">
        <f t="shared" ca="1" si="8"/>
        <v>0</v>
      </c>
      <c r="J493" s="26">
        <f t="shared" ca="1" si="8"/>
        <v>0</v>
      </c>
      <c r="K493" s="26">
        <f t="shared" ca="1" si="8"/>
        <v>0</v>
      </c>
      <c r="L493" s="26">
        <f t="shared" ca="1" si="8"/>
        <v>0</v>
      </c>
      <c r="M493" s="26">
        <f t="shared" ca="1" si="8"/>
        <v>0</v>
      </c>
      <c r="N493" s="26">
        <f t="shared" ca="1" si="8"/>
        <v>0</v>
      </c>
      <c r="O493" s="26">
        <f t="shared" ca="1" si="8"/>
        <v>0</v>
      </c>
      <c r="P493" s="26">
        <f t="shared" ca="1" si="8"/>
        <v>0</v>
      </c>
      <c r="Q493" s="26">
        <f t="shared" ca="1" si="8"/>
        <v>0.20462</v>
      </c>
      <c r="R493" s="26">
        <f t="shared" ca="1" si="8"/>
        <v>0</v>
      </c>
      <c r="S493" s="26">
        <f t="shared" ca="1" si="8"/>
        <v>0</v>
      </c>
    </row>
    <row r="494" spans="1:19" x14ac:dyDescent="0.35">
      <c r="A494" s="28" t="s">
        <v>1898</v>
      </c>
      <c r="E494" s="26">
        <f t="shared" ca="1" si="8"/>
        <v>7.5500000000000003E-3</v>
      </c>
      <c r="F494" s="26">
        <f t="shared" ca="1" si="8"/>
        <v>0</v>
      </c>
      <c r="G494" s="26">
        <f t="shared" ca="1" si="8"/>
        <v>0</v>
      </c>
      <c r="H494" s="26">
        <f t="shared" ca="1" si="8"/>
        <v>0</v>
      </c>
      <c r="I494" s="26">
        <f t="shared" ca="1" si="8"/>
        <v>0</v>
      </c>
      <c r="J494" s="26">
        <f t="shared" ca="1" si="8"/>
        <v>4.3409999999999997E-2</v>
      </c>
      <c r="K494" s="26">
        <f t="shared" ca="1" si="8"/>
        <v>0</v>
      </c>
      <c r="L494" s="26">
        <f t="shared" ca="1" si="8"/>
        <v>0</v>
      </c>
      <c r="M494" s="26">
        <f t="shared" ca="1" si="8"/>
        <v>1.358E-2</v>
      </c>
      <c r="N494" s="26">
        <f t="shared" ca="1" si="8"/>
        <v>3.6339999999999997E-2</v>
      </c>
      <c r="O494" s="26">
        <f t="shared" ca="1" si="8"/>
        <v>0</v>
      </c>
      <c r="P494" s="26">
        <f t="shared" ca="1" si="8"/>
        <v>0</v>
      </c>
      <c r="Q494" s="26">
        <f t="shared" ca="1" si="8"/>
        <v>1.8409999999999999E-2</v>
      </c>
      <c r="R494" s="26">
        <f t="shared" ca="1" si="8"/>
        <v>0</v>
      </c>
      <c r="S494" s="26">
        <f t="shared" ca="1" si="8"/>
        <v>0</v>
      </c>
    </row>
    <row r="495" spans="1:19" x14ac:dyDescent="0.35">
      <c r="A495" s="28" t="s">
        <v>1878</v>
      </c>
      <c r="E495" s="26">
        <f t="shared" ca="1" si="8"/>
        <v>1.532E-2</v>
      </c>
      <c r="F495" s="26">
        <f t="shared" ca="1" si="8"/>
        <v>0</v>
      </c>
      <c r="G495" s="26">
        <f t="shared" ca="1" si="8"/>
        <v>0</v>
      </c>
      <c r="H495" s="26">
        <f t="shared" ca="1" si="8"/>
        <v>0</v>
      </c>
      <c r="I495" s="26">
        <f t="shared" ca="1" si="8"/>
        <v>0</v>
      </c>
      <c r="J495" s="26">
        <f t="shared" ca="1" si="8"/>
        <v>0</v>
      </c>
      <c r="K495" s="26">
        <f t="shared" ca="1" si="8"/>
        <v>0</v>
      </c>
      <c r="L495" s="26">
        <f t="shared" ca="1" si="8"/>
        <v>5.4870000000000002E-2</v>
      </c>
      <c r="M495" s="26">
        <f t="shared" ca="1" si="8"/>
        <v>0.11557999999999999</v>
      </c>
      <c r="N495" s="26">
        <f t="shared" ca="1" si="8"/>
        <v>0</v>
      </c>
      <c r="O495" s="26">
        <f t="shared" ca="1" si="8"/>
        <v>0</v>
      </c>
      <c r="P495" s="26">
        <f t="shared" ca="1" si="8"/>
        <v>0</v>
      </c>
      <c r="Q495" s="26">
        <f t="shared" ca="1" si="8"/>
        <v>0</v>
      </c>
      <c r="R495" s="26">
        <f t="shared" ca="1" si="8"/>
        <v>0</v>
      </c>
      <c r="S495" s="26">
        <f t="shared" ca="1" si="8"/>
        <v>0</v>
      </c>
    </row>
    <row r="496" spans="1:19" x14ac:dyDescent="0.35">
      <c r="A496" s="28" t="s">
        <v>1876</v>
      </c>
      <c r="E496" s="26">
        <f t="shared" ca="1" si="8"/>
        <v>0</v>
      </c>
      <c r="F496" s="26">
        <f t="shared" ca="1" si="8"/>
        <v>0</v>
      </c>
      <c r="G496" s="26">
        <f t="shared" ca="1" si="8"/>
        <v>0</v>
      </c>
      <c r="H496" s="26">
        <f t="shared" ca="1" si="8"/>
        <v>0</v>
      </c>
      <c r="I496" s="26">
        <f t="shared" ca="1" si="8"/>
        <v>0</v>
      </c>
      <c r="J496" s="26">
        <f t="shared" ca="1" si="8"/>
        <v>0</v>
      </c>
      <c r="K496" s="26">
        <f t="shared" ca="1" si="8"/>
        <v>0</v>
      </c>
      <c r="L496" s="26">
        <f t="shared" ca="1" si="8"/>
        <v>0</v>
      </c>
      <c r="M496" s="26">
        <f t="shared" ca="1" si="8"/>
        <v>0</v>
      </c>
      <c r="N496" s="26">
        <f t="shared" ca="1" si="8"/>
        <v>0</v>
      </c>
      <c r="O496" s="26">
        <f t="shared" ca="1" si="8"/>
        <v>0</v>
      </c>
      <c r="P496" s="26">
        <f t="shared" ca="1" si="8"/>
        <v>0</v>
      </c>
      <c r="Q496" s="26">
        <f t="shared" ca="1" si="8"/>
        <v>0</v>
      </c>
      <c r="R496" s="26">
        <f t="shared" ca="1" si="8"/>
        <v>0</v>
      </c>
      <c r="S496" s="26">
        <f t="shared" ca="1" si="8"/>
        <v>0</v>
      </c>
    </row>
    <row r="497" spans="1:19" x14ac:dyDescent="0.35">
      <c r="A497" s="28" t="s">
        <v>1880</v>
      </c>
      <c r="E497" s="26">
        <f t="shared" ca="1" si="8"/>
        <v>0.11559999999999998</v>
      </c>
      <c r="F497" s="26">
        <f t="shared" ca="1" si="8"/>
        <v>5.373E-2</v>
      </c>
      <c r="G497" s="26">
        <f t="shared" ca="1" si="8"/>
        <v>0</v>
      </c>
      <c r="H497" s="26">
        <f t="shared" ca="1" si="8"/>
        <v>0</v>
      </c>
      <c r="I497" s="26">
        <f t="shared" ca="1" si="8"/>
        <v>0.15978999999999999</v>
      </c>
      <c r="J497" s="26">
        <f t="shared" ca="1" si="8"/>
        <v>9.1249999999999998E-2</v>
      </c>
      <c r="K497" s="26">
        <f t="shared" ca="1" si="8"/>
        <v>0</v>
      </c>
      <c r="L497" s="26">
        <f t="shared" ca="1" si="8"/>
        <v>7.4579999999999994E-2</v>
      </c>
      <c r="M497" s="26">
        <f t="shared" ca="1" si="8"/>
        <v>0.11557999999999999</v>
      </c>
      <c r="N497" s="26">
        <f t="shared" ca="1" si="8"/>
        <v>0</v>
      </c>
      <c r="O497" s="26">
        <f t="shared" ca="1" si="8"/>
        <v>0.11516999999999999</v>
      </c>
      <c r="P497" s="26">
        <f t="shared" ca="1" si="8"/>
        <v>0.16</v>
      </c>
      <c r="Q497" s="26">
        <f t="shared" ca="1" si="8"/>
        <v>0.29239999999999999</v>
      </c>
      <c r="R497" s="26">
        <f t="shared" ca="1" si="8"/>
        <v>0.10566</v>
      </c>
      <c r="S497" s="26">
        <f t="shared" ca="1" si="8"/>
        <v>0.20233999999999999</v>
      </c>
    </row>
    <row r="499" spans="1:19" x14ac:dyDescent="0.35">
      <c r="A499" s="29" t="s">
        <v>1881</v>
      </c>
      <c r="B499" s="30"/>
      <c r="C499" s="30"/>
      <c r="D499" s="30"/>
      <c r="E499" s="31">
        <f t="shared" ref="E499:S499" ca="1" si="9">SUM(E457+E468+E487)</f>
        <v>1.0000100000000001</v>
      </c>
      <c r="F499" s="31">
        <f t="shared" ca="1" si="9"/>
        <v>1.0000399999999998</v>
      </c>
      <c r="G499" s="31">
        <f t="shared" ca="1" si="9"/>
        <v>1.0001</v>
      </c>
      <c r="H499" s="31">
        <f t="shared" ca="1" si="9"/>
        <v>1.0000099999999998</v>
      </c>
      <c r="I499" s="31">
        <f t="shared" ca="1" si="9"/>
        <v>0.99988999999999995</v>
      </c>
      <c r="J499" s="31">
        <f t="shared" ca="1" si="9"/>
        <v>0.99990999999999997</v>
      </c>
      <c r="K499" s="31">
        <f t="shared" ca="1" si="9"/>
        <v>1.0000699999999998</v>
      </c>
      <c r="L499" s="31">
        <f t="shared" ca="1" si="9"/>
        <v>1.0001199999999999</v>
      </c>
      <c r="M499" s="31">
        <f t="shared" ca="1" si="9"/>
        <v>1</v>
      </c>
      <c r="N499" s="31">
        <f t="shared" ca="1" si="9"/>
        <v>1</v>
      </c>
      <c r="O499" s="31">
        <f t="shared" ca="1" si="9"/>
        <v>0.99975999999999998</v>
      </c>
      <c r="P499" s="31">
        <f t="shared" ca="1" si="9"/>
        <v>1.0000499999999999</v>
      </c>
      <c r="Q499" s="31">
        <f t="shared" ca="1" si="9"/>
        <v>1</v>
      </c>
      <c r="R499" s="31">
        <f t="shared" ca="1" si="9"/>
        <v>1.00004</v>
      </c>
      <c r="S499" s="31">
        <f t="shared" ca="1" si="9"/>
        <v>1.0000099999999998</v>
      </c>
    </row>
    <row r="504" spans="1:19" x14ac:dyDescent="0.35">
      <c r="B504" t="s">
        <v>1882</v>
      </c>
      <c r="E504" s="27">
        <f t="shared" ref="E504:S504" ca="1" si="10">E457-(E458+E459+E460+E461+E462+E463+E464+E465+E466+E467)</f>
        <v>0</v>
      </c>
      <c r="F504" s="27">
        <f t="shared" ca="1" si="10"/>
        <v>0</v>
      </c>
      <c r="G504" s="27">
        <f t="shared" ca="1" si="10"/>
        <v>0</v>
      </c>
      <c r="H504" s="27">
        <f t="shared" ca="1" si="10"/>
        <v>0</v>
      </c>
      <c r="I504" s="27">
        <f t="shared" ca="1" si="10"/>
        <v>0</v>
      </c>
      <c r="J504" s="27">
        <f t="shared" ca="1" si="10"/>
        <v>0</v>
      </c>
      <c r="K504" s="27">
        <f t="shared" ca="1" si="10"/>
        <v>0</v>
      </c>
      <c r="L504" s="27">
        <f t="shared" ca="1" si="10"/>
        <v>0</v>
      </c>
      <c r="M504" s="27">
        <f t="shared" ca="1" si="10"/>
        <v>0</v>
      </c>
      <c r="N504" s="27">
        <f t="shared" ca="1" si="10"/>
        <v>0</v>
      </c>
      <c r="O504" s="27">
        <f t="shared" ca="1" si="10"/>
        <v>0</v>
      </c>
      <c r="P504" s="27">
        <f t="shared" ca="1" si="10"/>
        <v>0</v>
      </c>
      <c r="Q504" s="27">
        <f t="shared" ca="1" si="10"/>
        <v>0</v>
      </c>
      <c r="R504" s="27">
        <f t="shared" ca="1" si="10"/>
        <v>0</v>
      </c>
      <c r="S504" s="27">
        <f t="shared" ca="1" si="10"/>
        <v>0</v>
      </c>
    </row>
    <row r="505" spans="1:19" x14ac:dyDescent="0.35">
      <c r="B505" t="s">
        <v>1884</v>
      </c>
      <c r="E505" s="27">
        <f t="shared" ref="E505:S505" ca="1" si="11">E468-SUM(E469:E486)</f>
        <v>0</v>
      </c>
      <c r="F505" s="27">
        <f t="shared" ca="1" si="11"/>
        <v>0</v>
      </c>
      <c r="G505" s="27">
        <f t="shared" ca="1" si="11"/>
        <v>0</v>
      </c>
      <c r="H505" s="27">
        <f t="shared" ca="1" si="11"/>
        <v>0</v>
      </c>
      <c r="I505" s="27">
        <f t="shared" ca="1" si="11"/>
        <v>0</v>
      </c>
      <c r="J505" s="27">
        <f t="shared" ca="1" si="11"/>
        <v>0</v>
      </c>
      <c r="K505" s="27">
        <f t="shared" ca="1" si="11"/>
        <v>0</v>
      </c>
      <c r="L505" s="27">
        <f t="shared" ca="1" si="11"/>
        <v>0</v>
      </c>
      <c r="M505" s="27">
        <f t="shared" ca="1" si="11"/>
        <v>0</v>
      </c>
      <c r="N505" s="27">
        <f t="shared" ca="1" si="11"/>
        <v>0</v>
      </c>
      <c r="O505" s="27">
        <f t="shared" ca="1" si="11"/>
        <v>0</v>
      </c>
      <c r="P505" s="27">
        <f t="shared" ca="1" si="11"/>
        <v>0</v>
      </c>
      <c r="Q505" s="27">
        <f t="shared" ca="1" si="11"/>
        <v>0</v>
      </c>
      <c r="R505" s="27">
        <f t="shared" ca="1" si="11"/>
        <v>0</v>
      </c>
      <c r="S505" s="27">
        <f t="shared" ca="1" si="11"/>
        <v>0</v>
      </c>
    </row>
    <row r="506" spans="1:19" x14ac:dyDescent="0.35">
      <c r="B506" t="s">
        <v>1869</v>
      </c>
      <c r="E506" s="27">
        <f t="shared" ref="E506:S506" ca="1" si="12">E487-SUM(E488:E497)</f>
        <v>0</v>
      </c>
      <c r="F506" s="27">
        <f t="shared" ca="1" si="12"/>
        <v>0</v>
      </c>
      <c r="G506" s="27">
        <f t="shared" ca="1" si="12"/>
        <v>0</v>
      </c>
      <c r="H506" s="27">
        <f t="shared" ca="1" si="12"/>
        <v>0</v>
      </c>
      <c r="I506" s="27">
        <f t="shared" ca="1" si="12"/>
        <v>0</v>
      </c>
      <c r="J506" s="27">
        <f t="shared" ca="1" si="12"/>
        <v>0</v>
      </c>
      <c r="K506" s="27">
        <f t="shared" ca="1" si="12"/>
        <v>0</v>
      </c>
      <c r="L506" s="27">
        <f t="shared" ca="1" si="12"/>
        <v>0</v>
      </c>
      <c r="M506" s="27">
        <f t="shared" ca="1" si="12"/>
        <v>0</v>
      </c>
      <c r="N506" s="27">
        <f t="shared" ca="1" si="12"/>
        <v>0</v>
      </c>
      <c r="O506" s="27">
        <f t="shared" ca="1" si="12"/>
        <v>0</v>
      </c>
      <c r="P506" s="27">
        <f t="shared" ca="1" si="12"/>
        <v>0</v>
      </c>
      <c r="Q506" s="27">
        <f t="shared" ca="1" si="12"/>
        <v>0</v>
      </c>
      <c r="R506" s="27">
        <f t="shared" ca="1" si="12"/>
        <v>0</v>
      </c>
      <c r="S506" s="27">
        <f t="shared" ca="1" si="12"/>
        <v>0</v>
      </c>
    </row>
    <row r="507" spans="1:19" x14ac:dyDescent="0.35">
      <c r="B507" t="s">
        <v>0</v>
      </c>
      <c r="E507" s="27">
        <f t="shared" ref="E507:S507" ca="1" si="13">E499-E448</f>
        <v>0</v>
      </c>
      <c r="F507" s="27">
        <f t="shared" ca="1" si="13"/>
        <v>0</v>
      </c>
      <c r="G507" s="27">
        <f t="shared" ca="1" si="13"/>
        <v>0</v>
      </c>
      <c r="H507" s="27">
        <f t="shared" ca="1" si="13"/>
        <v>0</v>
      </c>
      <c r="I507" s="27">
        <f t="shared" ca="1" si="13"/>
        <v>0</v>
      </c>
      <c r="J507" s="27">
        <f t="shared" ca="1" si="13"/>
        <v>0</v>
      </c>
      <c r="K507" s="27">
        <f t="shared" ca="1" si="13"/>
        <v>0</v>
      </c>
      <c r="L507" s="27">
        <f t="shared" ca="1" si="13"/>
        <v>0</v>
      </c>
      <c r="M507" s="27">
        <f t="shared" ca="1" si="13"/>
        <v>0</v>
      </c>
      <c r="N507" s="27">
        <f t="shared" ca="1" si="13"/>
        <v>0</v>
      </c>
      <c r="O507" s="27">
        <f t="shared" ca="1" si="13"/>
        <v>0</v>
      </c>
      <c r="P507" s="27">
        <f t="shared" ca="1" si="13"/>
        <v>0</v>
      </c>
      <c r="Q507" s="27">
        <f t="shared" ca="1" si="13"/>
        <v>0</v>
      </c>
      <c r="R507" s="27">
        <f t="shared" ca="1" si="13"/>
        <v>0</v>
      </c>
      <c r="S507" s="27">
        <f t="shared" ca="1" si="13"/>
        <v>0</v>
      </c>
    </row>
  </sheetData>
  <autoFilter ref="A4:S446" xr:uid="{0D862606-D911-4DB8-92FE-EC0E276F13FB}">
    <filterColumn colId="3">
      <filters>
        <filter val="OoC - Zone 3"/>
      </filters>
    </filterColumn>
  </autoFilter>
  <dataValidations count="1">
    <dataValidation type="list" allowBlank="1" showInputMessage="1" showErrorMessage="1" sqref="A458:A459" xr:uid="{F3A73A34-E8D6-4A8B-A3D4-59517F85F58A}">
      <formula1>$A$443:$A$454</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A129C-91D6-45DF-A974-4BA3C5DB6CE8}">
  <sheetPr filterMode="1"/>
  <dimension ref="A1:S507"/>
  <sheetViews>
    <sheetView workbookViewId="0"/>
  </sheetViews>
  <sheetFormatPr defaultRowHeight="14.5" x14ac:dyDescent="0.35"/>
  <cols>
    <col min="2" max="2" width="56.7265625" customWidth="1"/>
    <col min="3" max="4" width="20.453125" customWidth="1"/>
    <col min="5" max="5" width="11.453125" customWidth="1"/>
    <col min="6" max="6" width="9.81640625" bestFit="1" customWidth="1"/>
    <col min="7" max="7" width="10.81640625" bestFit="1" customWidth="1"/>
    <col min="8" max="10" width="9.81640625" bestFit="1" customWidth="1"/>
    <col min="11" max="19" width="10.81640625" bestFit="1" customWidth="1"/>
  </cols>
  <sheetData>
    <row r="1" spans="1:19" ht="45.75" customHeight="1" x14ac:dyDescent="0.35">
      <c r="B1" s="1"/>
      <c r="C1" s="1"/>
      <c r="D1" s="1"/>
      <c r="E1" s="13" t="s">
        <v>0</v>
      </c>
      <c r="F1" s="13" t="s">
        <v>1</v>
      </c>
      <c r="G1" s="13" t="s">
        <v>2</v>
      </c>
      <c r="H1" s="13" t="s">
        <v>3</v>
      </c>
      <c r="I1" s="13" t="s">
        <v>4</v>
      </c>
      <c r="J1" s="13" t="s">
        <v>5</v>
      </c>
      <c r="K1" s="13" t="s">
        <v>6</v>
      </c>
      <c r="L1" s="13" t="s">
        <v>7</v>
      </c>
      <c r="M1" s="13" t="s">
        <v>8</v>
      </c>
      <c r="N1" s="13" t="s">
        <v>9</v>
      </c>
      <c r="O1" s="13" t="s">
        <v>10</v>
      </c>
      <c r="P1" s="13" t="s">
        <v>11</v>
      </c>
      <c r="Q1" s="13" t="s">
        <v>12</v>
      </c>
      <c r="R1" s="13" t="s">
        <v>13</v>
      </c>
      <c r="S1" s="13" t="s">
        <v>14</v>
      </c>
    </row>
    <row r="2" spans="1:19" x14ac:dyDescent="0.35">
      <c r="A2" s="3" t="s">
        <v>850</v>
      </c>
      <c r="B2" s="2" t="s">
        <v>851</v>
      </c>
      <c r="C2" s="2"/>
      <c r="D2" s="2"/>
    </row>
    <row r="3" spans="1:19" x14ac:dyDescent="0.35">
      <c r="B3" s="4" t="s">
        <v>18</v>
      </c>
      <c r="C3" s="4"/>
      <c r="D3" s="4"/>
    </row>
    <row r="4" spans="1:19" x14ac:dyDescent="0.35">
      <c r="B4" s="1"/>
      <c r="C4" s="9" t="s">
        <v>1810</v>
      </c>
      <c r="D4" s="11" t="s">
        <v>1811</v>
      </c>
    </row>
    <row r="5" spans="1:19" hidden="1" x14ac:dyDescent="0.35">
      <c r="A5" s="2" t="s">
        <v>1</v>
      </c>
      <c r="B5" s="1" t="s">
        <v>19</v>
      </c>
      <c r="C5" t="str">
        <f>VLOOKUP(B5,[2]Clothes!$B$5:$D$447,2, FALSE)</f>
        <v>Out of Centre</v>
      </c>
      <c r="D5" t="str">
        <f>VLOOKUP(B5,[2]Clothes!$B$5:$D$447,3, FALSE)</f>
        <v>OoC - Zone 1 - Other</v>
      </c>
      <c r="E5" s="5">
        <v>6.7000000000000002E-4</v>
      </c>
      <c r="F5" s="5">
        <v>0</v>
      </c>
      <c r="G5" s="5">
        <v>5.8700000000000002E-3</v>
      </c>
      <c r="H5" s="5">
        <v>5.2100000000000002E-3</v>
      </c>
      <c r="I5" s="5">
        <v>0</v>
      </c>
      <c r="J5" s="5">
        <v>0</v>
      </c>
      <c r="K5" s="5">
        <v>0</v>
      </c>
      <c r="L5" s="5">
        <v>0</v>
      </c>
      <c r="M5" s="5">
        <v>0</v>
      </c>
      <c r="N5" s="5">
        <v>0</v>
      </c>
      <c r="O5" s="5">
        <v>0</v>
      </c>
      <c r="P5" s="5">
        <v>0</v>
      </c>
      <c r="Q5" s="5">
        <v>0</v>
      </c>
      <c r="R5" s="5">
        <v>0</v>
      </c>
      <c r="S5" s="5">
        <v>0</v>
      </c>
    </row>
    <row r="6" spans="1:19" hidden="1" x14ac:dyDescent="0.35">
      <c r="A6" s="2" t="s">
        <v>1</v>
      </c>
      <c r="B6" s="1" t="s">
        <v>20</v>
      </c>
      <c r="C6" t="str">
        <f>VLOOKUP(B6,[2]Clothes!$B$5:$D$447,2, FALSE)</f>
        <v>Out of Centre</v>
      </c>
      <c r="D6" t="str">
        <f>VLOOKUP(B6,[2]Clothes!$B$5:$D$447,3, FALSE)</f>
        <v>OoC - Zone 1 - Asda, Bletcham Way, Bletchley</v>
      </c>
      <c r="E6" s="5">
        <v>1.0749999999999999E-2</v>
      </c>
      <c r="F6" s="5">
        <v>4.7260000000000003E-2</v>
      </c>
      <c r="G6" s="5">
        <v>0</v>
      </c>
      <c r="H6" s="5">
        <v>2.0639999999999999E-2</v>
      </c>
      <c r="I6" s="5">
        <v>4.02E-2</v>
      </c>
      <c r="J6" s="5">
        <v>0</v>
      </c>
      <c r="K6" s="5">
        <v>1.329E-2</v>
      </c>
      <c r="L6" s="5">
        <v>0</v>
      </c>
      <c r="M6" s="5">
        <v>4.5300000000000002E-3</v>
      </c>
      <c r="N6" s="5">
        <v>0</v>
      </c>
      <c r="O6" s="5">
        <v>0</v>
      </c>
      <c r="P6" s="5">
        <v>0</v>
      </c>
      <c r="Q6" s="5">
        <v>0</v>
      </c>
      <c r="R6" s="5">
        <v>2.7089999999999999E-2</v>
      </c>
      <c r="S6" s="5">
        <v>0</v>
      </c>
    </row>
    <row r="7" spans="1:19" hidden="1" x14ac:dyDescent="0.35">
      <c r="A7" s="2" t="s">
        <v>1</v>
      </c>
      <c r="B7" s="1" t="s">
        <v>21</v>
      </c>
      <c r="C7" t="str">
        <f>VLOOKUP(B7,[2]Clothes!$B$5:$D$447,2, FALSE)</f>
        <v>Local Centres</v>
      </c>
      <c r="D7" t="str">
        <f>VLOOKUP(B7,[2]Clothes!$B$5:$D$447,3, FALSE)</f>
        <v>Other Local Centres</v>
      </c>
      <c r="E7" s="5">
        <v>0</v>
      </c>
      <c r="F7" s="5">
        <v>0</v>
      </c>
      <c r="G7" s="5">
        <v>0</v>
      </c>
      <c r="H7" s="5">
        <v>0</v>
      </c>
      <c r="I7" s="5">
        <v>0</v>
      </c>
      <c r="J7" s="5">
        <v>0</v>
      </c>
      <c r="K7" s="5">
        <v>0</v>
      </c>
      <c r="L7" s="5">
        <v>0</v>
      </c>
      <c r="M7" s="5">
        <v>0</v>
      </c>
      <c r="N7" s="5">
        <v>0</v>
      </c>
      <c r="O7" s="5">
        <v>0</v>
      </c>
      <c r="P7" s="5">
        <v>0</v>
      </c>
      <c r="Q7" s="5">
        <v>0</v>
      </c>
      <c r="R7" s="5">
        <v>0</v>
      </c>
      <c r="S7" s="5">
        <v>0</v>
      </c>
    </row>
    <row r="8" spans="1:19" hidden="1" x14ac:dyDescent="0.35">
      <c r="A8" s="2" t="s">
        <v>1</v>
      </c>
      <c r="B8" s="1" t="s">
        <v>499</v>
      </c>
      <c r="C8" t="str">
        <f>VLOOKUP(B8,[2]Clothes!$B$5:$D$447,2, FALSE)</f>
        <v>Out of Centre</v>
      </c>
      <c r="D8" t="str">
        <f>VLOOKUP(B8,[2]Clothes!$B$5:$D$447,3, FALSE)</f>
        <v>OoC - Zone 1 - Beacon Retail Park, Watling, Bletchley</v>
      </c>
      <c r="E8" s="5">
        <v>5.5149999999999998E-2</v>
      </c>
      <c r="F8" s="5">
        <v>0.15498000000000001</v>
      </c>
      <c r="G8" s="5">
        <v>4.9090000000000002E-2</v>
      </c>
      <c r="H8" s="5">
        <v>9.5149999999999998E-2</v>
      </c>
      <c r="I8" s="5">
        <v>0.33548</v>
      </c>
      <c r="J8" s="5">
        <v>0</v>
      </c>
      <c r="K8" s="5">
        <v>6.6600000000000001E-3</v>
      </c>
      <c r="L8" s="5">
        <v>0.10119</v>
      </c>
      <c r="M8" s="5">
        <v>4.2029999999999998E-2</v>
      </c>
      <c r="N8" s="5">
        <v>7.843E-2</v>
      </c>
      <c r="O8" s="5">
        <v>0</v>
      </c>
      <c r="P8" s="5">
        <v>2.197E-2</v>
      </c>
      <c r="Q8" s="5">
        <v>3.569E-2</v>
      </c>
      <c r="R8" s="5">
        <v>5.1000000000000004E-3</v>
      </c>
      <c r="S8" s="5">
        <v>2.895E-2</v>
      </c>
    </row>
    <row r="9" spans="1:19" hidden="1" x14ac:dyDescent="0.35">
      <c r="A9" s="2" t="s">
        <v>1</v>
      </c>
      <c r="B9" s="1" t="s">
        <v>500</v>
      </c>
      <c r="C9" t="str">
        <f>VLOOKUP(B9,[2]Clothes!$B$5:$D$447,2, FALSE)</f>
        <v>Bletchley TC</v>
      </c>
      <c r="D9" t="str">
        <f>VLOOKUP(B9,[2]Clothes!$B$5:$D$447,3, FALSE)</f>
        <v>Bletchley Town Centre (e.g. Queensway, including the Brunel Shopping Centre)</v>
      </c>
      <c r="E9" s="5">
        <v>2.4629999999999999E-2</v>
      </c>
      <c r="F9" s="5">
        <v>0.32996999999999999</v>
      </c>
      <c r="G9" s="5">
        <v>5.3440000000000001E-2</v>
      </c>
      <c r="H9" s="5">
        <v>3.8179999999999999E-2</v>
      </c>
      <c r="I9" s="5">
        <v>0</v>
      </c>
      <c r="J9" s="5">
        <v>0</v>
      </c>
      <c r="K9" s="5">
        <v>6.6600000000000001E-3</v>
      </c>
      <c r="L9" s="5">
        <v>5.0499999999999998E-3</v>
      </c>
      <c r="M9" s="5">
        <v>0</v>
      </c>
      <c r="N9" s="5">
        <v>3.6229999999999998E-2</v>
      </c>
      <c r="O9" s="5">
        <v>0</v>
      </c>
      <c r="P9" s="5">
        <v>0</v>
      </c>
      <c r="Q9" s="5">
        <v>0</v>
      </c>
      <c r="R9" s="5">
        <v>5.1000000000000004E-3</v>
      </c>
      <c r="S9" s="5">
        <v>0</v>
      </c>
    </row>
    <row r="10" spans="1:19" hidden="1" x14ac:dyDescent="0.35">
      <c r="A10" s="2" t="s">
        <v>1</v>
      </c>
      <c r="B10" s="1" t="s">
        <v>501</v>
      </c>
      <c r="C10" t="str">
        <f>VLOOKUP(B10,[2]Clothes!$B$5:$D$447,2, FALSE)</f>
        <v>Out of Centre</v>
      </c>
      <c r="D10" t="str">
        <f>VLOOKUP(B10,[2]Clothes!$B$5:$D$447,3, FALSE)</f>
        <v>OoC - Zone 1 - Other</v>
      </c>
      <c r="E10" s="5">
        <v>0</v>
      </c>
      <c r="F10" s="5">
        <v>0</v>
      </c>
      <c r="G10" s="5">
        <v>0</v>
      </c>
      <c r="H10" s="5">
        <v>0</v>
      </c>
      <c r="I10" s="5">
        <v>0</v>
      </c>
      <c r="J10" s="5">
        <v>0</v>
      </c>
      <c r="K10" s="5">
        <v>0</v>
      </c>
      <c r="L10" s="5">
        <v>0</v>
      </c>
      <c r="M10" s="5">
        <v>0</v>
      </c>
      <c r="N10" s="5">
        <v>0</v>
      </c>
      <c r="O10" s="5">
        <v>0</v>
      </c>
      <c r="P10" s="5">
        <v>0</v>
      </c>
      <c r="Q10" s="5">
        <v>0</v>
      </c>
      <c r="R10" s="5">
        <v>0</v>
      </c>
      <c r="S10" s="5">
        <v>0</v>
      </c>
    </row>
    <row r="11" spans="1:19" hidden="1" x14ac:dyDescent="0.35">
      <c r="A11" s="2" t="s">
        <v>1</v>
      </c>
      <c r="B11" s="1" t="s">
        <v>502</v>
      </c>
      <c r="C11" t="str">
        <f>VLOOKUP(B11,[2]Clothes!$B$5:$D$447,2, FALSE)</f>
        <v>Out of Centre</v>
      </c>
      <c r="D11" t="str">
        <f>VLOOKUP(B11,[2]Clothes!$B$5:$D$447,3, FALSE)</f>
        <v>OoC - Zone 1 - Other</v>
      </c>
      <c r="E11" s="5">
        <v>0</v>
      </c>
      <c r="F11" s="5">
        <v>0</v>
      </c>
      <c r="G11" s="5">
        <v>0</v>
      </c>
      <c r="H11" s="5">
        <v>0</v>
      </c>
      <c r="I11" s="5">
        <v>0</v>
      </c>
      <c r="J11" s="5">
        <v>0</v>
      </c>
      <c r="K11" s="5">
        <v>0</v>
      </c>
      <c r="L11" s="5">
        <v>0</v>
      </c>
      <c r="M11" s="5">
        <v>0</v>
      </c>
      <c r="N11" s="5">
        <v>0</v>
      </c>
      <c r="O11" s="5">
        <v>0</v>
      </c>
      <c r="P11" s="5">
        <v>0</v>
      </c>
      <c r="Q11" s="5">
        <v>0</v>
      </c>
      <c r="R11" s="5">
        <v>0</v>
      </c>
      <c r="S11" s="5">
        <v>0</v>
      </c>
    </row>
    <row r="12" spans="1:19" hidden="1" x14ac:dyDescent="0.35">
      <c r="A12" s="2" t="s">
        <v>1</v>
      </c>
      <c r="B12" s="1" t="s">
        <v>503</v>
      </c>
      <c r="C12" t="str">
        <f>VLOOKUP(B12,[2]Clothes!$B$5:$D$447,2, FALSE)</f>
        <v>Out of Centre</v>
      </c>
      <c r="D12" t="str">
        <f>VLOOKUP(B12,[2]Clothes!$B$5:$D$447,3, FALSE)</f>
        <v>OoC - Zone 1 - Other</v>
      </c>
      <c r="E12" s="5">
        <v>0</v>
      </c>
      <c r="F12" s="5">
        <v>0</v>
      </c>
      <c r="G12" s="5">
        <v>0</v>
      </c>
      <c r="H12" s="5">
        <v>0</v>
      </c>
      <c r="I12" s="5">
        <v>0</v>
      </c>
      <c r="J12" s="5">
        <v>0</v>
      </c>
      <c r="K12" s="5">
        <v>0</v>
      </c>
      <c r="L12" s="5">
        <v>0</v>
      </c>
      <c r="M12" s="5">
        <v>0</v>
      </c>
      <c r="N12" s="5">
        <v>0</v>
      </c>
      <c r="O12" s="5">
        <v>0</v>
      </c>
      <c r="P12" s="5">
        <v>0</v>
      </c>
      <c r="Q12" s="5">
        <v>0</v>
      </c>
      <c r="R12" s="5">
        <v>0</v>
      </c>
      <c r="S12" s="5">
        <v>0</v>
      </c>
    </row>
    <row r="13" spans="1:19" hidden="1" x14ac:dyDescent="0.35">
      <c r="A13" s="2" t="s">
        <v>1</v>
      </c>
      <c r="B13" s="1" t="s">
        <v>29</v>
      </c>
      <c r="C13" t="str">
        <f>VLOOKUP(B13,[2]Clothes!$B$5:$D$447,2, FALSE)</f>
        <v>Out of Centre</v>
      </c>
      <c r="D13" t="str">
        <f>VLOOKUP(B13,[2]Clothes!$B$5:$D$447,3, FALSE)</f>
        <v>OoC - Zone 1 - Other</v>
      </c>
      <c r="E13" s="5">
        <v>2.0999999999999999E-3</v>
      </c>
      <c r="F13" s="5">
        <v>5.0699999999999999E-3</v>
      </c>
      <c r="G13" s="5">
        <v>0</v>
      </c>
      <c r="H13" s="5">
        <v>0</v>
      </c>
      <c r="I13" s="5">
        <v>2.2919999999999999E-2</v>
      </c>
      <c r="J13" s="5">
        <v>0</v>
      </c>
      <c r="K13" s="5">
        <v>0</v>
      </c>
      <c r="L13" s="5">
        <v>0</v>
      </c>
      <c r="M13" s="5">
        <v>0</v>
      </c>
      <c r="N13" s="5">
        <v>0</v>
      </c>
      <c r="O13" s="5">
        <v>0</v>
      </c>
      <c r="P13" s="5">
        <v>0</v>
      </c>
      <c r="Q13" s="5">
        <v>5.6499999999999996E-3</v>
      </c>
      <c r="R13" s="5">
        <v>0</v>
      </c>
      <c r="S13" s="5">
        <v>0</v>
      </c>
    </row>
    <row r="14" spans="1:19" hidden="1" x14ac:dyDescent="0.35">
      <c r="A14" s="2" t="s">
        <v>1</v>
      </c>
      <c r="B14" s="1" t="s">
        <v>32</v>
      </c>
      <c r="C14" t="str">
        <f>VLOOKUP(B14,[2]Clothes!$B$5:$D$447,2, FALSE)</f>
        <v>Out of Centre</v>
      </c>
      <c r="D14" t="str">
        <f>VLOOKUP(B14,[2]Clothes!$B$5:$D$447,3, FALSE)</f>
        <v>OoC - Zone 1 - Other</v>
      </c>
      <c r="E14" s="5">
        <v>0</v>
      </c>
      <c r="F14" s="5">
        <v>0</v>
      </c>
      <c r="G14" s="5">
        <v>0</v>
      </c>
      <c r="H14" s="5">
        <v>0</v>
      </c>
      <c r="I14" s="5">
        <v>0</v>
      </c>
      <c r="J14" s="5">
        <v>0</v>
      </c>
      <c r="K14" s="5">
        <v>0</v>
      </c>
      <c r="L14" s="5">
        <v>0</v>
      </c>
      <c r="M14" s="5">
        <v>0</v>
      </c>
      <c r="N14" s="5">
        <v>0</v>
      </c>
      <c r="O14" s="5">
        <v>0</v>
      </c>
      <c r="P14" s="5">
        <v>0</v>
      </c>
      <c r="Q14" s="5">
        <v>0</v>
      </c>
      <c r="R14" s="5">
        <v>0</v>
      </c>
      <c r="S14" s="5">
        <v>0</v>
      </c>
    </row>
    <row r="15" spans="1:19" hidden="1" x14ac:dyDescent="0.35">
      <c r="A15" s="2" t="s">
        <v>1</v>
      </c>
      <c r="B15" s="1" t="s">
        <v>504</v>
      </c>
      <c r="C15" t="str">
        <f>VLOOKUP(B15,[2]Clothes!$B$5:$D$447,2, FALSE)</f>
        <v>Out of Centre</v>
      </c>
      <c r="D15" t="str">
        <f>VLOOKUP(B15,[2]Clothes!$B$5:$D$447,3, FALSE)</f>
        <v>OoC - Zone 1 - Other</v>
      </c>
      <c r="E15" s="5">
        <v>0</v>
      </c>
      <c r="F15" s="5">
        <v>0</v>
      </c>
      <c r="G15" s="5">
        <v>0</v>
      </c>
      <c r="H15" s="5">
        <v>0</v>
      </c>
      <c r="I15" s="5">
        <v>0</v>
      </c>
      <c r="J15" s="5">
        <v>0</v>
      </c>
      <c r="K15" s="5">
        <v>0</v>
      </c>
      <c r="L15" s="5">
        <v>0</v>
      </c>
      <c r="M15" s="5">
        <v>0</v>
      </c>
      <c r="N15" s="5">
        <v>0</v>
      </c>
      <c r="O15" s="5">
        <v>0</v>
      </c>
      <c r="P15" s="5">
        <v>0</v>
      </c>
      <c r="Q15" s="5">
        <v>0</v>
      </c>
      <c r="R15" s="5">
        <v>0</v>
      </c>
      <c r="S15" s="5">
        <v>0</v>
      </c>
    </row>
    <row r="16" spans="1:19" hidden="1" x14ac:dyDescent="0.35">
      <c r="A16" s="2" t="s">
        <v>1</v>
      </c>
      <c r="B16" s="1" t="s">
        <v>505</v>
      </c>
      <c r="C16" t="str">
        <f>VLOOKUP(B16,[2]Clothes!$B$5:$D$447,2, FALSE)</f>
        <v>Local Centres</v>
      </c>
      <c r="D16" t="str">
        <f>VLOOKUP(B16,[2]Clothes!$B$5:$D$447,3, FALSE)</f>
        <v>West Bletchley</v>
      </c>
      <c r="E16" s="5">
        <v>2E-3</v>
      </c>
      <c r="F16" s="5">
        <v>3.2300000000000002E-2</v>
      </c>
      <c r="G16" s="5">
        <v>5.8700000000000002E-3</v>
      </c>
      <c r="H16" s="5">
        <v>0</v>
      </c>
      <c r="I16" s="5">
        <v>0</v>
      </c>
      <c r="J16" s="5">
        <v>0</v>
      </c>
      <c r="K16" s="5">
        <v>0</v>
      </c>
      <c r="L16" s="5">
        <v>0</v>
      </c>
      <c r="M16" s="5">
        <v>0</v>
      </c>
      <c r="N16" s="5">
        <v>0</v>
      </c>
      <c r="O16" s="5">
        <v>0</v>
      </c>
      <c r="P16" s="5">
        <v>0</v>
      </c>
      <c r="Q16" s="5">
        <v>0</v>
      </c>
      <c r="R16" s="5">
        <v>0</v>
      </c>
      <c r="S16" s="5">
        <v>0</v>
      </c>
    </row>
    <row r="17" spans="1:19" hidden="1" x14ac:dyDescent="0.35">
      <c r="A17" s="2" t="s">
        <v>1</v>
      </c>
      <c r="B17" s="1" t="s">
        <v>506</v>
      </c>
      <c r="C17" t="str">
        <f>VLOOKUP(B17,[2]Clothes!$B$5:$D$447,2, FALSE)</f>
        <v>Out of Centre</v>
      </c>
      <c r="D17" t="str">
        <f>VLOOKUP(B17,[2]Clothes!$B$5:$D$447,3, FALSE)</f>
        <v>OoC - Zone 1 - MK1 Shopping Park, Stadium Way West, Bletchley</v>
      </c>
      <c r="E17" s="5">
        <v>1.4030000000000001E-2</v>
      </c>
      <c r="F17" s="5">
        <v>3.737E-2</v>
      </c>
      <c r="G17" s="5">
        <v>3.15E-2</v>
      </c>
      <c r="H17" s="5">
        <v>2.3789999999999999E-2</v>
      </c>
      <c r="I17" s="5">
        <v>1.704E-2</v>
      </c>
      <c r="J17" s="5">
        <v>0</v>
      </c>
      <c r="K17" s="5">
        <v>0</v>
      </c>
      <c r="L17" s="5">
        <v>3.0020000000000002E-2</v>
      </c>
      <c r="M17" s="5">
        <v>0</v>
      </c>
      <c r="N17" s="5">
        <v>0</v>
      </c>
      <c r="O17" s="5">
        <v>1.7930000000000001E-2</v>
      </c>
      <c r="P17" s="5">
        <v>2.9860000000000001E-2</v>
      </c>
      <c r="Q17" s="5">
        <v>5.6499999999999996E-3</v>
      </c>
      <c r="R17" s="5">
        <v>1.304E-2</v>
      </c>
      <c r="S17" s="5">
        <v>5.3899999999999998E-3</v>
      </c>
    </row>
    <row r="18" spans="1:19" hidden="1" x14ac:dyDescent="0.35">
      <c r="A18" s="2" t="s">
        <v>1</v>
      </c>
      <c r="B18" s="1" t="s">
        <v>507</v>
      </c>
      <c r="C18" t="str">
        <f>VLOOKUP(B18,[2]Clothes!$B$5:$D$447,2, FALSE)</f>
        <v>Local Centres</v>
      </c>
      <c r="D18" t="str">
        <f>VLOOKUP(B18,[2]Clothes!$B$5:$D$447,3, FALSE)</f>
        <v>Newton Leys</v>
      </c>
      <c r="E18" s="5">
        <v>0</v>
      </c>
      <c r="F18" s="5">
        <v>0</v>
      </c>
      <c r="G18" s="5">
        <v>0</v>
      </c>
      <c r="H18" s="5">
        <v>0</v>
      </c>
      <c r="I18" s="5">
        <v>0</v>
      </c>
      <c r="J18" s="5">
        <v>0</v>
      </c>
      <c r="K18" s="5">
        <v>0</v>
      </c>
      <c r="L18" s="5">
        <v>0</v>
      </c>
      <c r="M18" s="5">
        <v>0</v>
      </c>
      <c r="N18" s="5">
        <v>0</v>
      </c>
      <c r="O18" s="5">
        <v>0</v>
      </c>
      <c r="P18" s="5">
        <v>0</v>
      </c>
      <c r="Q18" s="5">
        <v>0</v>
      </c>
      <c r="R18" s="5">
        <v>0</v>
      </c>
      <c r="S18" s="5">
        <v>0</v>
      </c>
    </row>
    <row r="19" spans="1:19" hidden="1" x14ac:dyDescent="0.35">
      <c r="A19" s="2" t="s">
        <v>1</v>
      </c>
      <c r="B19" s="1" t="s">
        <v>508</v>
      </c>
      <c r="C19" t="str">
        <f>VLOOKUP(B19,[2]Clothes!$B$5:$D$447,2, FALSE)</f>
        <v>Out of Centre</v>
      </c>
      <c r="D19" t="str">
        <f>VLOOKUP(B19,[2]Clothes!$B$5:$D$447,3, FALSE)</f>
        <v>OoC - Zone 1 - Other</v>
      </c>
      <c r="E19" s="5">
        <v>0</v>
      </c>
      <c r="F19" s="5">
        <v>0</v>
      </c>
      <c r="G19" s="5">
        <v>0</v>
      </c>
      <c r="H19" s="5">
        <v>0</v>
      </c>
      <c r="I19" s="5">
        <v>0</v>
      </c>
      <c r="J19" s="5">
        <v>0</v>
      </c>
      <c r="K19" s="5">
        <v>0</v>
      </c>
      <c r="L19" s="5">
        <v>0</v>
      </c>
      <c r="M19" s="5">
        <v>0</v>
      </c>
      <c r="N19" s="5">
        <v>0</v>
      </c>
      <c r="O19" s="5">
        <v>0</v>
      </c>
      <c r="P19" s="5">
        <v>0</v>
      </c>
      <c r="Q19" s="5">
        <v>0</v>
      </c>
      <c r="R19" s="5">
        <v>0</v>
      </c>
      <c r="S19" s="5">
        <v>0</v>
      </c>
    </row>
    <row r="20" spans="1:19" hidden="1" x14ac:dyDescent="0.35">
      <c r="A20" s="2" t="s">
        <v>1</v>
      </c>
      <c r="B20" s="1" t="s">
        <v>509</v>
      </c>
      <c r="C20" t="str">
        <f>VLOOKUP(B20,[2]Clothes!$B$5:$D$447,2, FALSE)</f>
        <v>Out of Centre</v>
      </c>
      <c r="D20" t="str">
        <f>VLOOKUP(B20,[2]Clothes!$B$5:$D$447,3, FALSE)</f>
        <v>OoC - Zone 1 - Other</v>
      </c>
      <c r="E20" s="5">
        <v>0</v>
      </c>
      <c r="F20" s="5">
        <v>0</v>
      </c>
      <c r="G20" s="5">
        <v>0</v>
      </c>
      <c r="H20" s="5">
        <v>0</v>
      </c>
      <c r="I20" s="5">
        <v>0</v>
      </c>
      <c r="J20" s="5">
        <v>0</v>
      </c>
      <c r="K20" s="5">
        <v>0</v>
      </c>
      <c r="L20" s="5">
        <v>0</v>
      </c>
      <c r="M20" s="5">
        <v>0</v>
      </c>
      <c r="N20" s="5">
        <v>0</v>
      </c>
      <c r="O20" s="5">
        <v>0</v>
      </c>
      <c r="P20" s="5">
        <v>0</v>
      </c>
      <c r="Q20" s="5">
        <v>0</v>
      </c>
      <c r="R20" s="5">
        <v>0</v>
      </c>
      <c r="S20" s="5">
        <v>0</v>
      </c>
    </row>
    <row r="21" spans="1:19" hidden="1" x14ac:dyDescent="0.35">
      <c r="A21" s="2" t="s">
        <v>1</v>
      </c>
      <c r="B21" s="1" t="s">
        <v>33</v>
      </c>
      <c r="C21" t="str">
        <f>VLOOKUP(B21,[2]Clothes!$B$5:$D$447,2, FALSE)</f>
        <v>Out of Centre</v>
      </c>
      <c r="D21" t="str">
        <f>VLOOKUP(B21,[2]Clothes!$B$5:$D$447,3, FALSE)</f>
        <v>OoC - Zone 1 - Other</v>
      </c>
      <c r="E21" s="5">
        <v>0</v>
      </c>
      <c r="F21" s="5">
        <v>0</v>
      </c>
      <c r="G21" s="5">
        <v>0</v>
      </c>
      <c r="H21" s="5">
        <v>0</v>
      </c>
      <c r="I21" s="5">
        <v>0</v>
      </c>
      <c r="J21" s="5">
        <v>0</v>
      </c>
      <c r="K21" s="5">
        <v>0</v>
      </c>
      <c r="L21" s="5">
        <v>0</v>
      </c>
      <c r="M21" s="5">
        <v>0</v>
      </c>
      <c r="N21" s="5">
        <v>0</v>
      </c>
      <c r="O21" s="5">
        <v>0</v>
      </c>
      <c r="P21" s="5">
        <v>0</v>
      </c>
      <c r="Q21" s="5">
        <v>0</v>
      </c>
      <c r="R21" s="5">
        <v>0</v>
      </c>
      <c r="S21" s="5">
        <v>0</v>
      </c>
    </row>
    <row r="22" spans="1:19" hidden="1" x14ac:dyDescent="0.35">
      <c r="A22" s="2" t="s">
        <v>1</v>
      </c>
      <c r="B22" s="1" t="s">
        <v>35</v>
      </c>
      <c r="C22" t="str">
        <f>VLOOKUP(B22,[2]Clothes!$B$5:$D$447,2, FALSE)</f>
        <v>Out of Centre</v>
      </c>
      <c r="D22" t="str">
        <f>VLOOKUP(B22,[2]Clothes!$B$5:$D$447,3, FALSE)</f>
        <v>OoC - Zone 1 - Tesco Extra, Watling Street, Bletchley</v>
      </c>
      <c r="E22" s="5">
        <v>1.6709999999999999E-2</v>
      </c>
      <c r="F22" s="5">
        <v>0.11855</v>
      </c>
      <c r="G22" s="5">
        <v>9.3939999999999996E-2</v>
      </c>
      <c r="H22" s="5">
        <v>2.9000000000000001E-2</v>
      </c>
      <c r="I22" s="5">
        <v>1.704E-2</v>
      </c>
      <c r="J22" s="5">
        <v>0</v>
      </c>
      <c r="K22" s="5">
        <v>0</v>
      </c>
      <c r="L22" s="5">
        <v>2.7099999999999999E-2</v>
      </c>
      <c r="M22" s="5">
        <v>0</v>
      </c>
      <c r="N22" s="5">
        <v>0</v>
      </c>
      <c r="O22" s="5">
        <v>0</v>
      </c>
      <c r="P22" s="5">
        <v>0</v>
      </c>
      <c r="Q22" s="5">
        <v>0</v>
      </c>
      <c r="R22" s="5">
        <v>5.1000000000000004E-3</v>
      </c>
      <c r="S22" s="5">
        <v>0</v>
      </c>
    </row>
    <row r="23" spans="1:19" hidden="1" x14ac:dyDescent="0.35">
      <c r="A23" s="2" t="s">
        <v>1</v>
      </c>
      <c r="B23" s="1" t="s">
        <v>510</v>
      </c>
      <c r="C23" t="str">
        <f>VLOOKUP(B23,[2]Clothes!$B$5:$D$447,2, FALSE)</f>
        <v>Out of Centre</v>
      </c>
      <c r="D23" t="str">
        <f>VLOOKUP(B23,[2]Clothes!$B$5:$D$447,3, FALSE)</f>
        <v>OoC - Zone 1 - Other</v>
      </c>
      <c r="E23" s="5">
        <v>0</v>
      </c>
      <c r="F23" s="5">
        <v>0</v>
      </c>
      <c r="G23" s="5">
        <v>0</v>
      </c>
      <c r="H23" s="5">
        <v>0</v>
      </c>
      <c r="I23" s="5">
        <v>0</v>
      </c>
      <c r="J23" s="5">
        <v>0</v>
      </c>
      <c r="K23" s="5">
        <v>0</v>
      </c>
      <c r="L23" s="5">
        <v>0</v>
      </c>
      <c r="M23" s="5">
        <v>0</v>
      </c>
      <c r="N23" s="5">
        <v>0</v>
      </c>
      <c r="O23" s="5">
        <v>0</v>
      </c>
      <c r="P23" s="5">
        <v>0</v>
      </c>
      <c r="Q23" s="5">
        <v>0</v>
      </c>
      <c r="R23" s="5">
        <v>0</v>
      </c>
      <c r="S23" s="5">
        <v>0</v>
      </c>
    </row>
    <row r="24" spans="1:19" hidden="1" x14ac:dyDescent="0.35">
      <c r="A24" s="2" t="s">
        <v>1</v>
      </c>
      <c r="B24" s="1" t="s">
        <v>511</v>
      </c>
      <c r="C24" t="str">
        <f>VLOOKUP(B24,[2]Clothes!$B$5:$D$447,2, FALSE)</f>
        <v>Local Centres</v>
      </c>
      <c r="D24" t="str">
        <f>VLOOKUP(B24,[2]Clothes!$B$5:$D$447,3, FALSE)</f>
        <v>Water Eaton</v>
      </c>
      <c r="E24" s="5">
        <v>0</v>
      </c>
      <c r="F24" s="5">
        <v>0</v>
      </c>
      <c r="G24" s="5">
        <v>0</v>
      </c>
      <c r="H24" s="5">
        <v>0</v>
      </c>
      <c r="I24" s="5">
        <v>0</v>
      </c>
      <c r="J24" s="5">
        <v>0</v>
      </c>
      <c r="K24" s="5">
        <v>0</v>
      </c>
      <c r="L24" s="5">
        <v>0</v>
      </c>
      <c r="M24" s="5">
        <v>0</v>
      </c>
      <c r="N24" s="5">
        <v>0</v>
      </c>
      <c r="O24" s="5">
        <v>0</v>
      </c>
      <c r="P24" s="5">
        <v>0</v>
      </c>
      <c r="Q24" s="5">
        <v>0</v>
      </c>
      <c r="R24" s="5">
        <v>0</v>
      </c>
      <c r="S24" s="5">
        <v>0</v>
      </c>
    </row>
    <row r="25" spans="1:19" hidden="1" x14ac:dyDescent="0.35">
      <c r="A25" s="2" t="s">
        <v>1</v>
      </c>
      <c r="B25" s="1" t="s">
        <v>512</v>
      </c>
      <c r="C25" t="str">
        <f>VLOOKUP(B25,[2]Clothes!$B$5:$D$447,2, FALSE)</f>
        <v>Out of Centre</v>
      </c>
      <c r="D25" t="str">
        <f>VLOOKUP(B25,[2]Clothes!$B$5:$D$447,3, FALSE)</f>
        <v>OoC - Zone 1 - Other</v>
      </c>
      <c r="E25" s="5">
        <v>0</v>
      </c>
      <c r="F25" s="5">
        <v>0</v>
      </c>
      <c r="G25" s="5">
        <v>0</v>
      </c>
      <c r="H25" s="5">
        <v>0</v>
      </c>
      <c r="I25" s="5">
        <v>0</v>
      </c>
      <c r="J25" s="5">
        <v>0</v>
      </c>
      <c r="K25" s="5">
        <v>0</v>
      </c>
      <c r="L25" s="5">
        <v>0</v>
      </c>
      <c r="M25" s="5">
        <v>0</v>
      </c>
      <c r="N25" s="5">
        <v>0</v>
      </c>
      <c r="O25" s="5">
        <v>0</v>
      </c>
      <c r="P25" s="5">
        <v>0</v>
      </c>
      <c r="Q25" s="5">
        <v>0</v>
      </c>
      <c r="R25" s="5">
        <v>0</v>
      </c>
      <c r="S25" s="5">
        <v>0</v>
      </c>
    </row>
    <row r="26" spans="1:19" hidden="1" x14ac:dyDescent="0.35">
      <c r="A26" s="2" t="s">
        <v>2</v>
      </c>
      <c r="B26" s="1" t="s">
        <v>36</v>
      </c>
      <c r="C26" t="str">
        <f>VLOOKUP(B26,[2]Clothes!$B$5:$D$447,2, FALSE)</f>
        <v>Westcroft TC</v>
      </c>
      <c r="D26" t="str">
        <f>VLOOKUP(B26,[2]Clothes!$B$5:$D$447,3, FALSE)</f>
        <v>Aldi, Barnsdale Drive, Westcroft</v>
      </c>
      <c r="E26" s="5">
        <v>0</v>
      </c>
      <c r="F26" s="5">
        <v>0</v>
      </c>
      <c r="G26" s="5">
        <v>0</v>
      </c>
      <c r="H26" s="5">
        <v>0</v>
      </c>
      <c r="I26" s="5">
        <v>0</v>
      </c>
      <c r="J26" s="5">
        <v>0</v>
      </c>
      <c r="K26" s="5">
        <v>0</v>
      </c>
      <c r="L26" s="5">
        <v>0</v>
      </c>
      <c r="M26" s="5">
        <v>0</v>
      </c>
      <c r="N26" s="5">
        <v>0</v>
      </c>
      <c r="O26" s="5">
        <v>0</v>
      </c>
      <c r="P26" s="5">
        <v>0</v>
      </c>
      <c r="Q26" s="5">
        <v>0</v>
      </c>
      <c r="R26" s="5">
        <v>0</v>
      </c>
      <c r="S26" s="5">
        <v>0</v>
      </c>
    </row>
    <row r="27" spans="1:19" hidden="1" x14ac:dyDescent="0.35">
      <c r="A27" s="2" t="s">
        <v>2</v>
      </c>
      <c r="B27" s="1" t="s">
        <v>513</v>
      </c>
      <c r="C27" t="str">
        <f>VLOOKUP(B27,[2]Clothes!$B$5:$D$447,2, FALSE)</f>
        <v>Out of Centre</v>
      </c>
      <c r="D27" t="str">
        <f>VLOOKUP(B27,[2]Clothes!$B$5:$D$447,3, FALSE)</f>
        <v>OoC - Zone 2</v>
      </c>
      <c r="E27" s="5">
        <v>0</v>
      </c>
      <c r="F27" s="5">
        <v>0</v>
      </c>
      <c r="G27" s="5">
        <v>0</v>
      </c>
      <c r="H27" s="5">
        <v>0</v>
      </c>
      <c r="I27" s="5">
        <v>0</v>
      </c>
      <c r="J27" s="5">
        <v>0</v>
      </c>
      <c r="K27" s="5">
        <v>0</v>
      </c>
      <c r="L27" s="5">
        <v>0</v>
      </c>
      <c r="M27" s="5">
        <v>0</v>
      </c>
      <c r="N27" s="5">
        <v>0</v>
      </c>
      <c r="O27" s="5">
        <v>0</v>
      </c>
      <c r="P27" s="5">
        <v>0</v>
      </c>
      <c r="Q27" s="5">
        <v>0</v>
      </c>
      <c r="R27" s="5">
        <v>0</v>
      </c>
      <c r="S27" s="5">
        <v>0</v>
      </c>
    </row>
    <row r="28" spans="1:19" hidden="1" x14ac:dyDescent="0.35">
      <c r="A28" s="2" t="s">
        <v>2</v>
      </c>
      <c r="B28" s="1" t="s">
        <v>514</v>
      </c>
      <c r="C28" t="str">
        <f>VLOOKUP(B28,[2]Clothes!$B$5:$D$447,2, FALSE)</f>
        <v>Local Centres</v>
      </c>
      <c r="D28" t="str">
        <f>VLOOKUP(B28,[2]Clothes!$B$5:$D$447,3, FALSE)</f>
        <v>Furzton</v>
      </c>
      <c r="E28" s="5">
        <v>1.6999999999999999E-3</v>
      </c>
      <c r="F28" s="5">
        <v>1.2959999999999999E-2</v>
      </c>
      <c r="G28" s="5">
        <v>1.499E-2</v>
      </c>
      <c r="H28" s="5">
        <v>0</v>
      </c>
      <c r="I28" s="5">
        <v>0</v>
      </c>
      <c r="J28" s="5">
        <v>0</v>
      </c>
      <c r="K28" s="5">
        <v>0</v>
      </c>
      <c r="L28" s="5">
        <v>0</v>
      </c>
      <c r="M28" s="5">
        <v>0</v>
      </c>
      <c r="N28" s="5">
        <v>0</v>
      </c>
      <c r="O28" s="5">
        <v>0</v>
      </c>
      <c r="P28" s="5">
        <v>0</v>
      </c>
      <c r="Q28" s="5">
        <v>0</v>
      </c>
      <c r="R28" s="5">
        <v>0</v>
      </c>
      <c r="S28" s="5">
        <v>0</v>
      </c>
    </row>
    <row r="29" spans="1:19" hidden="1" x14ac:dyDescent="0.35">
      <c r="A29" s="2" t="s">
        <v>2</v>
      </c>
      <c r="B29" s="1" t="s">
        <v>515</v>
      </c>
      <c r="C29" t="str">
        <f>VLOOKUP(B29,[2]Clothes!$B$5:$D$447,2, FALSE)</f>
        <v>Local Centres</v>
      </c>
      <c r="D29" t="str">
        <f>VLOOKUP(B29,[2]Clothes!$B$5:$D$447,3, FALSE)</f>
        <v>Grange Farm</v>
      </c>
      <c r="E29" s="5">
        <v>0</v>
      </c>
      <c r="F29" s="5">
        <v>0</v>
      </c>
      <c r="G29" s="5">
        <v>0</v>
      </c>
      <c r="H29" s="5">
        <v>0</v>
      </c>
      <c r="I29" s="5">
        <v>0</v>
      </c>
      <c r="J29" s="5">
        <v>0</v>
      </c>
      <c r="K29" s="5">
        <v>0</v>
      </c>
      <c r="L29" s="5">
        <v>0</v>
      </c>
      <c r="M29" s="5">
        <v>0</v>
      </c>
      <c r="N29" s="5">
        <v>0</v>
      </c>
      <c r="O29" s="5">
        <v>0</v>
      </c>
      <c r="P29" s="5">
        <v>0</v>
      </c>
      <c r="Q29" s="5">
        <v>0</v>
      </c>
      <c r="R29" s="5">
        <v>0</v>
      </c>
      <c r="S29" s="5">
        <v>0</v>
      </c>
    </row>
    <row r="30" spans="1:19" hidden="1" x14ac:dyDescent="0.35">
      <c r="A30" s="2" t="s">
        <v>2</v>
      </c>
      <c r="B30" s="1" t="s">
        <v>516</v>
      </c>
      <c r="C30" t="str">
        <f>VLOOKUP(B30,[2]Clothes!$B$5:$D$447,2, FALSE)</f>
        <v>Local Centres</v>
      </c>
      <c r="D30" t="str">
        <f>VLOOKUP(B30,[2]Clothes!$B$5:$D$447,3, FALSE)</f>
        <v>Shenley Church End</v>
      </c>
      <c r="E30" s="5">
        <v>6.4999999999999997E-4</v>
      </c>
      <c r="F30" s="5">
        <v>0</v>
      </c>
      <c r="G30" s="5">
        <v>0</v>
      </c>
      <c r="H30" s="5">
        <v>1.3350000000000001E-2</v>
      </c>
      <c r="I30" s="5">
        <v>0</v>
      </c>
      <c r="J30" s="5">
        <v>0</v>
      </c>
      <c r="K30" s="5">
        <v>0</v>
      </c>
      <c r="L30" s="5">
        <v>0</v>
      </c>
      <c r="M30" s="5">
        <v>0</v>
      </c>
      <c r="N30" s="5">
        <v>0</v>
      </c>
      <c r="O30" s="5">
        <v>0</v>
      </c>
      <c r="P30" s="5">
        <v>0</v>
      </c>
      <c r="Q30" s="5">
        <v>0</v>
      </c>
      <c r="R30" s="5">
        <v>0</v>
      </c>
      <c r="S30" s="5">
        <v>0</v>
      </c>
    </row>
    <row r="31" spans="1:19" hidden="1" x14ac:dyDescent="0.35">
      <c r="A31" s="2" t="s">
        <v>2</v>
      </c>
      <c r="B31" s="1" t="s">
        <v>517</v>
      </c>
      <c r="C31" t="str">
        <f>VLOOKUP(B31,[2]Clothes!$B$5:$D$447,2, FALSE)</f>
        <v>Local Centres</v>
      </c>
      <c r="D31" t="str">
        <f>VLOOKUP(B31,[2]Clothes!$B$5:$D$447,3, FALSE)</f>
        <v>Kingsmead</v>
      </c>
      <c r="E31" s="5">
        <v>0</v>
      </c>
      <c r="F31" s="5">
        <v>0</v>
      </c>
      <c r="G31" s="5">
        <v>0</v>
      </c>
      <c r="H31" s="5">
        <v>0</v>
      </c>
      <c r="I31" s="5">
        <v>0</v>
      </c>
      <c r="J31" s="5">
        <v>0</v>
      </c>
      <c r="K31" s="5">
        <v>0</v>
      </c>
      <c r="L31" s="5">
        <v>0</v>
      </c>
      <c r="M31" s="5">
        <v>0</v>
      </c>
      <c r="N31" s="5">
        <v>0</v>
      </c>
      <c r="O31" s="5">
        <v>0</v>
      </c>
      <c r="P31" s="5">
        <v>0</v>
      </c>
      <c r="Q31" s="5">
        <v>0</v>
      </c>
      <c r="R31" s="5">
        <v>0</v>
      </c>
      <c r="S31" s="5">
        <v>0</v>
      </c>
    </row>
    <row r="32" spans="1:19" hidden="1" x14ac:dyDescent="0.35">
      <c r="A32" s="2" t="s">
        <v>2</v>
      </c>
      <c r="B32" s="1" t="s">
        <v>41</v>
      </c>
      <c r="C32" t="str">
        <f>VLOOKUP(B32,[2]Clothes!$B$5:$D$447,2, FALSE)</f>
        <v>Westcroft TC</v>
      </c>
      <c r="D32" t="str">
        <f>VLOOKUP(B32,[2]Clothes!$B$5:$D$447,3, FALSE)</f>
        <v>Morrisons Superstore, Barnsdale Drive, Westcroft</v>
      </c>
      <c r="E32" s="5">
        <v>4.9800000000000001E-3</v>
      </c>
      <c r="F32" s="5">
        <v>0</v>
      </c>
      <c r="G32" s="5">
        <v>3.1179999999999999E-2</v>
      </c>
      <c r="H32" s="5">
        <v>0</v>
      </c>
      <c r="I32" s="5">
        <v>2.317E-2</v>
      </c>
      <c r="J32" s="5">
        <v>0</v>
      </c>
      <c r="K32" s="5">
        <v>3.5340000000000003E-2</v>
      </c>
      <c r="L32" s="5">
        <v>0</v>
      </c>
      <c r="M32" s="5">
        <v>0</v>
      </c>
      <c r="N32" s="5">
        <v>0</v>
      </c>
      <c r="O32" s="5">
        <v>0</v>
      </c>
      <c r="P32" s="5">
        <v>0</v>
      </c>
      <c r="Q32" s="5">
        <v>0</v>
      </c>
      <c r="R32" s="5">
        <v>0</v>
      </c>
      <c r="S32" s="5">
        <v>5.3899999999999998E-3</v>
      </c>
    </row>
    <row r="33" spans="1:19" hidden="1" x14ac:dyDescent="0.35">
      <c r="A33" s="2" t="s">
        <v>2</v>
      </c>
      <c r="B33" s="1" t="s">
        <v>518</v>
      </c>
      <c r="C33" t="str">
        <f>VLOOKUP(B33,[2]Clothes!$B$5:$D$447,2, FALSE)</f>
        <v>Out of Centre</v>
      </c>
      <c r="D33" t="str">
        <f>VLOOKUP(B33,[2]Clothes!$B$5:$D$447,3, FALSE)</f>
        <v>OoC - Zone 2</v>
      </c>
      <c r="E33" s="5">
        <v>4.2000000000000002E-4</v>
      </c>
      <c r="F33" s="5">
        <v>0</v>
      </c>
      <c r="G33" s="5">
        <v>5.8700000000000002E-3</v>
      </c>
      <c r="H33" s="5">
        <v>0</v>
      </c>
      <c r="I33" s="5">
        <v>0</v>
      </c>
      <c r="J33" s="5">
        <v>0</v>
      </c>
      <c r="K33" s="5">
        <v>0</v>
      </c>
      <c r="L33" s="5">
        <v>0</v>
      </c>
      <c r="M33" s="5">
        <v>0</v>
      </c>
      <c r="N33" s="5">
        <v>0</v>
      </c>
      <c r="O33" s="5">
        <v>0</v>
      </c>
      <c r="P33" s="5">
        <v>0</v>
      </c>
      <c r="Q33" s="5">
        <v>0</v>
      </c>
      <c r="R33" s="5">
        <v>0</v>
      </c>
      <c r="S33" s="5">
        <v>0</v>
      </c>
    </row>
    <row r="34" spans="1:19" hidden="1" x14ac:dyDescent="0.35">
      <c r="A34" s="2" t="s">
        <v>2</v>
      </c>
      <c r="B34" s="1" t="s">
        <v>44</v>
      </c>
      <c r="C34" t="str">
        <f>VLOOKUP(B34,[2]Clothes!$B$5:$D$447,2, FALSE)</f>
        <v>Local Centres</v>
      </c>
      <c r="D34" t="str">
        <f>VLOOKUP(B34,[2]Clothes!$B$5:$D$447,3, FALSE)</f>
        <v>Shenley Church End LC - Sainsbury's Superstore, Engaine Drive</v>
      </c>
      <c r="E34" s="5">
        <v>7.77E-3</v>
      </c>
      <c r="F34" s="5">
        <v>0</v>
      </c>
      <c r="G34" s="5">
        <v>2.086E-2</v>
      </c>
      <c r="H34" s="5">
        <v>3.3250000000000002E-2</v>
      </c>
      <c r="I34" s="5">
        <v>2.317E-2</v>
      </c>
      <c r="J34" s="5">
        <v>0</v>
      </c>
      <c r="K34" s="5">
        <v>1.9949999999999999E-2</v>
      </c>
      <c r="L34" s="5">
        <v>0</v>
      </c>
      <c r="M34" s="5">
        <v>2.436E-2</v>
      </c>
      <c r="N34" s="5">
        <v>0</v>
      </c>
      <c r="O34" s="5">
        <v>0</v>
      </c>
      <c r="P34" s="5">
        <v>0</v>
      </c>
      <c r="Q34" s="5">
        <v>0</v>
      </c>
      <c r="R34" s="5">
        <v>0</v>
      </c>
      <c r="S34" s="5">
        <v>0</v>
      </c>
    </row>
    <row r="35" spans="1:19" hidden="1" x14ac:dyDescent="0.35">
      <c r="A35" s="2" t="s">
        <v>2</v>
      </c>
      <c r="B35" s="1" t="s">
        <v>519</v>
      </c>
      <c r="C35" t="str">
        <f>VLOOKUP(B35,[2]Clothes!$B$5:$D$447,2, FALSE)</f>
        <v>Local Centres</v>
      </c>
      <c r="D35" t="str">
        <f>VLOOKUP(B35,[2]Clothes!$B$5:$D$447,3, FALSE)</f>
        <v>Shenley Brook End</v>
      </c>
      <c r="E35" s="5">
        <v>0</v>
      </c>
      <c r="F35" s="5">
        <v>0</v>
      </c>
      <c r="G35" s="5">
        <v>0</v>
      </c>
      <c r="H35" s="5">
        <v>0</v>
      </c>
      <c r="I35" s="5">
        <v>0</v>
      </c>
      <c r="J35" s="5">
        <v>0</v>
      </c>
      <c r="K35" s="5">
        <v>0</v>
      </c>
      <c r="L35" s="5">
        <v>0</v>
      </c>
      <c r="M35" s="5">
        <v>0</v>
      </c>
      <c r="N35" s="5">
        <v>0</v>
      </c>
      <c r="O35" s="5">
        <v>0</v>
      </c>
      <c r="P35" s="5">
        <v>0</v>
      </c>
      <c r="Q35" s="5">
        <v>0</v>
      </c>
      <c r="R35" s="5">
        <v>0</v>
      </c>
      <c r="S35" s="5">
        <v>0</v>
      </c>
    </row>
    <row r="36" spans="1:19" hidden="1" x14ac:dyDescent="0.35">
      <c r="A36" s="2" t="s">
        <v>2</v>
      </c>
      <c r="B36" s="1" t="s">
        <v>520</v>
      </c>
      <c r="C36" t="str">
        <f>VLOOKUP(B36,[2]Clothes!$B$5:$D$447,2, FALSE)</f>
        <v>Local Centres</v>
      </c>
      <c r="D36" t="str">
        <f>VLOOKUP(B36,[2]Clothes!$B$5:$D$447,3, FALSE)</f>
        <v>Shenley Church End</v>
      </c>
      <c r="E36" s="5">
        <v>3.16E-3</v>
      </c>
      <c r="F36" s="5">
        <v>0</v>
      </c>
      <c r="G36" s="5">
        <v>2.3179999999999999E-2</v>
      </c>
      <c r="H36" s="5">
        <v>3.1060000000000001E-2</v>
      </c>
      <c r="I36" s="5">
        <v>0</v>
      </c>
      <c r="J36" s="5">
        <v>0</v>
      </c>
      <c r="K36" s="5">
        <v>0</v>
      </c>
      <c r="L36" s="5">
        <v>0</v>
      </c>
      <c r="M36" s="5">
        <v>0</v>
      </c>
      <c r="N36" s="5">
        <v>0</v>
      </c>
      <c r="O36" s="5">
        <v>0</v>
      </c>
      <c r="P36" s="5">
        <v>0</v>
      </c>
      <c r="Q36" s="5">
        <v>0</v>
      </c>
      <c r="R36" s="5">
        <v>0</v>
      </c>
      <c r="S36" s="5">
        <v>0</v>
      </c>
    </row>
    <row r="37" spans="1:19" hidden="1" x14ac:dyDescent="0.35">
      <c r="A37" s="2" t="s">
        <v>2</v>
      </c>
      <c r="B37" s="1" t="s">
        <v>521</v>
      </c>
      <c r="C37" t="str">
        <f>VLOOKUP(B37,[2]Clothes!$B$5:$D$447,2, FALSE)</f>
        <v>Out of Centre</v>
      </c>
      <c r="D37" t="str">
        <f>VLOOKUP(B37,[2]Clothes!$B$5:$D$447,3, FALSE)</f>
        <v>OoC - Zone 2</v>
      </c>
      <c r="E37" s="5">
        <v>0</v>
      </c>
      <c r="F37" s="5">
        <v>0</v>
      </c>
      <c r="G37" s="5">
        <v>0</v>
      </c>
      <c r="H37" s="5">
        <v>0</v>
      </c>
      <c r="I37" s="5">
        <v>0</v>
      </c>
      <c r="J37" s="5">
        <v>0</v>
      </c>
      <c r="K37" s="5">
        <v>0</v>
      </c>
      <c r="L37" s="5">
        <v>0</v>
      </c>
      <c r="M37" s="5">
        <v>0</v>
      </c>
      <c r="N37" s="5">
        <v>0</v>
      </c>
      <c r="O37" s="5">
        <v>0</v>
      </c>
      <c r="P37" s="5">
        <v>0</v>
      </c>
      <c r="Q37" s="5">
        <v>0</v>
      </c>
      <c r="R37" s="5">
        <v>0</v>
      </c>
      <c r="S37" s="5">
        <v>0</v>
      </c>
    </row>
    <row r="38" spans="1:19" hidden="1" x14ac:dyDescent="0.35">
      <c r="A38" s="2" t="s">
        <v>2</v>
      </c>
      <c r="B38" s="1" t="s">
        <v>522</v>
      </c>
      <c r="C38" t="str">
        <f>VLOOKUP(B38,[2]Clothes!$B$5:$D$447,2, FALSE)</f>
        <v>Out of Centre</v>
      </c>
      <c r="D38" t="str">
        <f>VLOOKUP(B38,[2]Clothes!$B$5:$D$447,3, FALSE)</f>
        <v>OoC - Zone 2</v>
      </c>
      <c r="E38" s="5">
        <v>0</v>
      </c>
      <c r="F38" s="5">
        <v>0</v>
      </c>
      <c r="G38" s="5">
        <v>0</v>
      </c>
      <c r="H38" s="5">
        <v>0</v>
      </c>
      <c r="I38" s="5">
        <v>0</v>
      </c>
      <c r="J38" s="5">
        <v>0</v>
      </c>
      <c r="K38" s="5">
        <v>0</v>
      </c>
      <c r="L38" s="5">
        <v>0</v>
      </c>
      <c r="M38" s="5">
        <v>0</v>
      </c>
      <c r="N38" s="5">
        <v>0</v>
      </c>
      <c r="O38" s="5">
        <v>0</v>
      </c>
      <c r="P38" s="5">
        <v>0</v>
      </c>
      <c r="Q38" s="5">
        <v>0</v>
      </c>
      <c r="R38" s="5">
        <v>0</v>
      </c>
      <c r="S38" s="5">
        <v>0</v>
      </c>
    </row>
    <row r="39" spans="1:19" hidden="1" x14ac:dyDescent="0.35">
      <c r="A39" s="2" t="s">
        <v>2</v>
      </c>
      <c r="B39" s="1" t="s">
        <v>523</v>
      </c>
      <c r="C39" t="str">
        <f>VLOOKUP(B39,[2]Clothes!$B$5:$D$447,2, FALSE)</f>
        <v>Local Centres</v>
      </c>
      <c r="D39" t="str">
        <f>VLOOKUP(B39,[2]Clothes!$B$5:$D$447,3, FALSE)</f>
        <v>Tattenhoe Park</v>
      </c>
      <c r="E39" s="5">
        <v>0</v>
      </c>
      <c r="F39" s="5">
        <v>0</v>
      </c>
      <c r="G39" s="5">
        <v>0</v>
      </c>
      <c r="H39" s="5">
        <v>0</v>
      </c>
      <c r="I39" s="5">
        <v>0</v>
      </c>
      <c r="J39" s="5">
        <v>0</v>
      </c>
      <c r="K39" s="5">
        <v>0</v>
      </c>
      <c r="L39" s="5">
        <v>0</v>
      </c>
      <c r="M39" s="5">
        <v>0</v>
      </c>
      <c r="N39" s="5">
        <v>0</v>
      </c>
      <c r="O39" s="5">
        <v>0</v>
      </c>
      <c r="P39" s="5">
        <v>0</v>
      </c>
      <c r="Q39" s="5">
        <v>0</v>
      </c>
      <c r="R39" s="5">
        <v>0</v>
      </c>
      <c r="S39" s="5">
        <v>0</v>
      </c>
    </row>
    <row r="40" spans="1:19" hidden="1" x14ac:dyDescent="0.35">
      <c r="A40" s="2" t="s">
        <v>2</v>
      </c>
      <c r="B40" s="1" t="s">
        <v>524</v>
      </c>
      <c r="C40" t="str">
        <f>VLOOKUP(B40,[2]Clothes!$B$5:$D$447,2, FALSE)</f>
        <v>Westcroft TC</v>
      </c>
      <c r="D40" t="str">
        <f>VLOOKUP(B40,[2]Clothes!$B$5:$D$447,3, FALSE)</f>
        <v>Westcroft TC - Other in Centre</v>
      </c>
      <c r="E40" s="5">
        <v>7.8799999999999999E-3</v>
      </c>
      <c r="F40" s="5">
        <v>0</v>
      </c>
      <c r="G40" s="5">
        <v>7.1720000000000006E-2</v>
      </c>
      <c r="H40" s="5">
        <v>0</v>
      </c>
      <c r="I40" s="5">
        <v>0</v>
      </c>
      <c r="J40" s="5">
        <v>1.452E-2</v>
      </c>
      <c r="K40" s="5">
        <v>1.9949999999999999E-2</v>
      </c>
      <c r="L40" s="5">
        <v>1.5129999999999999E-2</v>
      </c>
      <c r="M40" s="5">
        <v>0</v>
      </c>
      <c r="N40" s="5">
        <v>0</v>
      </c>
      <c r="O40" s="5">
        <v>0</v>
      </c>
      <c r="P40" s="5">
        <v>0</v>
      </c>
      <c r="Q40" s="5">
        <v>0</v>
      </c>
      <c r="R40" s="5">
        <v>5.1000000000000004E-3</v>
      </c>
      <c r="S40" s="5">
        <v>0</v>
      </c>
    </row>
    <row r="41" spans="1:19" hidden="1" x14ac:dyDescent="0.35">
      <c r="A41" s="2" t="s">
        <v>2</v>
      </c>
      <c r="B41" s="1" t="s">
        <v>525</v>
      </c>
      <c r="C41" t="str">
        <f>VLOOKUP(B41,[2]Clothes!$B$5:$D$447,2, FALSE)</f>
        <v>Westcroft TC</v>
      </c>
      <c r="D41" t="str">
        <f>VLOOKUP(B41,[2]Clothes!$B$5:$D$447,3, FALSE)</f>
        <v>Westcroft TC - Other in Centre</v>
      </c>
      <c r="E41" s="5">
        <v>4.2599999999999999E-2</v>
      </c>
      <c r="F41" s="5">
        <v>4.3369999999999999E-2</v>
      </c>
      <c r="G41" s="5">
        <v>0.36629</v>
      </c>
      <c r="H41" s="5">
        <v>0</v>
      </c>
      <c r="I41" s="5">
        <v>3.4099999999999998E-2</v>
      </c>
      <c r="J41" s="5">
        <v>0</v>
      </c>
      <c r="K41" s="5">
        <v>0.1023</v>
      </c>
      <c r="L41" s="5">
        <v>4.7010000000000003E-2</v>
      </c>
      <c r="M41" s="5">
        <v>2.436E-2</v>
      </c>
      <c r="N41" s="5">
        <v>0</v>
      </c>
      <c r="O41" s="5">
        <v>0</v>
      </c>
      <c r="P41" s="5">
        <v>0</v>
      </c>
      <c r="Q41" s="5">
        <v>0</v>
      </c>
      <c r="R41" s="5">
        <v>2.7380000000000002E-2</v>
      </c>
      <c r="S41" s="5">
        <v>0</v>
      </c>
    </row>
    <row r="42" spans="1:19" hidden="1" x14ac:dyDescent="0.35">
      <c r="A42" s="2" t="s">
        <v>2</v>
      </c>
      <c r="B42" s="1" t="s">
        <v>526</v>
      </c>
      <c r="C42" t="str">
        <f>VLOOKUP(B42,[2]Clothes!$B$5:$D$447,2, FALSE)</f>
        <v>Local Centres</v>
      </c>
      <c r="D42" t="str">
        <f>VLOOKUP(B42,[2]Clothes!$B$5:$D$447,3, FALSE)</f>
        <v>Far Bletchley</v>
      </c>
      <c r="E42" s="5">
        <v>1.08E-3</v>
      </c>
      <c r="F42" s="5">
        <v>5.0699999999999999E-3</v>
      </c>
      <c r="G42" s="5">
        <v>1.172E-2</v>
      </c>
      <c r="H42" s="5">
        <v>0</v>
      </c>
      <c r="I42" s="5">
        <v>0</v>
      </c>
      <c r="J42" s="5">
        <v>0</v>
      </c>
      <c r="K42" s="5">
        <v>0</v>
      </c>
      <c r="L42" s="5">
        <v>0</v>
      </c>
      <c r="M42" s="5">
        <v>0</v>
      </c>
      <c r="N42" s="5">
        <v>0</v>
      </c>
      <c r="O42" s="5">
        <v>0</v>
      </c>
      <c r="P42" s="5">
        <v>0</v>
      </c>
      <c r="Q42" s="5">
        <v>0</v>
      </c>
      <c r="R42" s="5">
        <v>0</v>
      </c>
      <c r="S42" s="5">
        <v>0</v>
      </c>
    </row>
    <row r="43" spans="1:19" hidden="1" x14ac:dyDescent="0.35">
      <c r="A43" s="2" t="s">
        <v>3</v>
      </c>
      <c r="B43" s="1" t="s">
        <v>48</v>
      </c>
      <c r="C43" t="str">
        <f>VLOOKUP(B43,[2]Clothes!$B$5:$D$447,2, FALSE)</f>
        <v>Central Milton Keynes</v>
      </c>
      <c r="D43" t="str">
        <f>VLOOKUP(B43,[2]Clothes!$B$5:$D$447,3, FALSE)</f>
        <v>Aldi, The Place Retail Park, Milton Keynes</v>
      </c>
      <c r="E43" s="5">
        <v>2.2000000000000001E-4</v>
      </c>
      <c r="F43" s="5">
        <v>0</v>
      </c>
      <c r="G43" s="5">
        <v>0</v>
      </c>
      <c r="H43" s="5">
        <v>0</v>
      </c>
      <c r="I43" s="5">
        <v>0</v>
      </c>
      <c r="J43" s="5">
        <v>0</v>
      </c>
      <c r="K43" s="5">
        <v>6.6600000000000001E-3</v>
      </c>
      <c r="L43" s="5">
        <v>0</v>
      </c>
      <c r="M43" s="5">
        <v>0</v>
      </c>
      <c r="N43" s="5">
        <v>0</v>
      </c>
      <c r="O43" s="5">
        <v>0</v>
      </c>
      <c r="P43" s="5">
        <v>0</v>
      </c>
      <c r="Q43" s="5">
        <v>0</v>
      </c>
      <c r="R43" s="5">
        <v>0</v>
      </c>
      <c r="S43" s="5">
        <v>0</v>
      </c>
    </row>
    <row r="44" spans="1:19" hidden="1" x14ac:dyDescent="0.35">
      <c r="A44" s="2" t="s">
        <v>3</v>
      </c>
      <c r="B44" s="1" t="s">
        <v>527</v>
      </c>
      <c r="C44" t="str">
        <f>VLOOKUP(B44,[2]Clothes!$B$5:$D$447,2, FALSE)</f>
        <v>Central Milton Keynes</v>
      </c>
      <c r="D44" t="str">
        <f>VLOOKUP(B44,[2]Clothes!$B$5:$D$447,3, FALSE)</f>
        <v>Central Milton Keynes - Other in Centre</v>
      </c>
      <c r="E44" s="5">
        <v>0</v>
      </c>
      <c r="F44" s="5">
        <v>0</v>
      </c>
      <c r="G44" s="5">
        <v>0</v>
      </c>
      <c r="H44" s="5">
        <v>0</v>
      </c>
      <c r="I44" s="5">
        <v>0</v>
      </c>
      <c r="J44" s="5">
        <v>0</v>
      </c>
      <c r="K44" s="5">
        <v>0</v>
      </c>
      <c r="L44" s="5">
        <v>0</v>
      </c>
      <c r="M44" s="5">
        <v>0</v>
      </c>
      <c r="N44" s="5">
        <v>0</v>
      </c>
      <c r="O44" s="5">
        <v>0</v>
      </c>
      <c r="P44" s="5">
        <v>0</v>
      </c>
      <c r="Q44" s="5">
        <v>0</v>
      </c>
      <c r="R44" s="5">
        <v>0</v>
      </c>
      <c r="S44" s="5">
        <v>0</v>
      </c>
    </row>
    <row r="45" spans="1:19" hidden="1" x14ac:dyDescent="0.35">
      <c r="A45" s="2" t="s">
        <v>3</v>
      </c>
      <c r="B45" s="1" t="s">
        <v>528</v>
      </c>
      <c r="C45" t="str">
        <f>VLOOKUP(B45,[2]Clothes!$B$5:$D$447,2, FALSE)</f>
        <v>Local Centres</v>
      </c>
      <c r="D45" t="str">
        <f>VLOOKUP(B45,[2]Clothes!$B$5:$D$447,3, FALSE)</f>
        <v>Beanhill</v>
      </c>
      <c r="E45" s="5">
        <v>1.6199999999999999E-3</v>
      </c>
      <c r="F45" s="5">
        <v>0</v>
      </c>
      <c r="G45" s="5">
        <v>0</v>
      </c>
      <c r="H45" s="5">
        <v>3.3250000000000002E-2</v>
      </c>
      <c r="I45" s="5">
        <v>0</v>
      </c>
      <c r="J45" s="5">
        <v>0</v>
      </c>
      <c r="K45" s="5">
        <v>0</v>
      </c>
      <c r="L45" s="5">
        <v>0</v>
      </c>
      <c r="M45" s="5">
        <v>0</v>
      </c>
      <c r="N45" s="5">
        <v>0</v>
      </c>
      <c r="O45" s="5">
        <v>0</v>
      </c>
      <c r="P45" s="5">
        <v>0</v>
      </c>
      <c r="Q45" s="5">
        <v>0</v>
      </c>
      <c r="R45" s="5">
        <v>0</v>
      </c>
      <c r="S45" s="5">
        <v>0</v>
      </c>
    </row>
    <row r="46" spans="1:19" hidden="1" x14ac:dyDescent="0.35">
      <c r="A46" s="2" t="s">
        <v>3</v>
      </c>
      <c r="B46" s="1" t="s">
        <v>529</v>
      </c>
      <c r="C46" t="str">
        <f>VLOOKUP(B46,[2]Clothes!$B$5:$D$447,2, FALSE)</f>
        <v>Local Centres</v>
      </c>
      <c r="D46" t="str">
        <f>VLOOKUP(B46,[2]Clothes!$B$5:$D$447,3, FALSE)</f>
        <v>Fishermead</v>
      </c>
      <c r="E46" s="5">
        <v>1.41E-3</v>
      </c>
      <c r="F46" s="5">
        <v>0</v>
      </c>
      <c r="G46" s="5">
        <v>0</v>
      </c>
      <c r="H46" s="5">
        <v>2.9000000000000001E-2</v>
      </c>
      <c r="I46" s="5">
        <v>0</v>
      </c>
      <c r="J46" s="5">
        <v>0</v>
      </c>
      <c r="K46" s="5">
        <v>0</v>
      </c>
      <c r="L46" s="5">
        <v>0</v>
      </c>
      <c r="M46" s="5">
        <v>0</v>
      </c>
      <c r="N46" s="5">
        <v>0</v>
      </c>
      <c r="O46" s="5">
        <v>0</v>
      </c>
      <c r="P46" s="5">
        <v>0</v>
      </c>
      <c r="Q46" s="5">
        <v>0</v>
      </c>
      <c r="R46" s="5">
        <v>0</v>
      </c>
      <c r="S46" s="5">
        <v>0</v>
      </c>
    </row>
    <row r="47" spans="1:19" hidden="1" x14ac:dyDescent="0.35">
      <c r="A47" s="2" t="s">
        <v>3</v>
      </c>
      <c r="B47" s="1" t="s">
        <v>530</v>
      </c>
      <c r="C47" t="str">
        <f>VLOOKUP(B47,[2]Clothes!$B$5:$D$447,2, FALSE)</f>
        <v>Central Milton Keynes</v>
      </c>
      <c r="D47" t="str">
        <f>VLOOKUP(B47,[2]Clothes!$B$5:$D$447,3, FALSE)</f>
        <v>Central Milton Keynes - Other in Centre</v>
      </c>
      <c r="E47" s="5">
        <v>0</v>
      </c>
      <c r="F47" s="5">
        <v>0</v>
      </c>
      <c r="G47" s="5">
        <v>0</v>
      </c>
      <c r="H47" s="5">
        <v>0</v>
      </c>
      <c r="I47" s="5">
        <v>0</v>
      </c>
      <c r="J47" s="5">
        <v>0</v>
      </c>
      <c r="K47" s="5">
        <v>0</v>
      </c>
      <c r="L47" s="5">
        <v>0</v>
      </c>
      <c r="M47" s="5">
        <v>0</v>
      </c>
      <c r="N47" s="5">
        <v>0</v>
      </c>
      <c r="O47" s="5">
        <v>0</v>
      </c>
      <c r="P47" s="5">
        <v>0</v>
      </c>
      <c r="Q47" s="5">
        <v>0</v>
      </c>
      <c r="R47" s="5">
        <v>0</v>
      </c>
      <c r="S47" s="5">
        <v>0</v>
      </c>
    </row>
    <row r="48" spans="1:19" hidden="1" x14ac:dyDescent="0.35">
      <c r="A48" s="2" t="s">
        <v>3</v>
      </c>
      <c r="B48" s="1" t="s">
        <v>53</v>
      </c>
      <c r="C48" t="str">
        <f>VLOOKUP(B48,[2]Clothes!$B$5:$D$447,2, FALSE)</f>
        <v>Local Centres</v>
      </c>
      <c r="D48" t="str">
        <f>VLOOKUP(B48,[2]Clothes!$B$5:$D$447,3, FALSE)</f>
        <v>Oldbrook LC</v>
      </c>
      <c r="E48" s="5">
        <v>0</v>
      </c>
      <c r="F48" s="5">
        <v>0</v>
      </c>
      <c r="G48" s="5">
        <v>0</v>
      </c>
      <c r="H48" s="5">
        <v>0</v>
      </c>
      <c r="I48" s="5">
        <v>0</v>
      </c>
      <c r="J48" s="5">
        <v>0</v>
      </c>
      <c r="K48" s="5">
        <v>0</v>
      </c>
      <c r="L48" s="5">
        <v>0</v>
      </c>
      <c r="M48" s="5">
        <v>0</v>
      </c>
      <c r="N48" s="5">
        <v>0</v>
      </c>
      <c r="O48" s="5">
        <v>0</v>
      </c>
      <c r="P48" s="5">
        <v>0</v>
      </c>
      <c r="Q48" s="5">
        <v>0</v>
      </c>
      <c r="R48" s="5">
        <v>0</v>
      </c>
      <c r="S48" s="5">
        <v>0</v>
      </c>
    </row>
    <row r="49" spans="1:19" x14ac:dyDescent="0.35">
      <c r="A49" s="2" t="s">
        <v>3</v>
      </c>
      <c r="B49" s="1" t="s">
        <v>531</v>
      </c>
      <c r="C49" t="str">
        <f>VLOOKUP(B49,[2]Clothes!$B$5:$D$447,2, FALSE)</f>
        <v>Out of Centre</v>
      </c>
      <c r="D49" t="s">
        <v>2366</v>
      </c>
      <c r="E49" s="5">
        <v>2.5000000000000001E-4</v>
      </c>
      <c r="F49" s="5">
        <v>0</v>
      </c>
      <c r="G49" s="5">
        <v>0</v>
      </c>
      <c r="H49" s="5">
        <v>5.2100000000000002E-3</v>
      </c>
      <c r="I49" s="5">
        <v>0</v>
      </c>
      <c r="J49" s="5">
        <v>0</v>
      </c>
      <c r="K49" s="5">
        <v>0</v>
      </c>
      <c r="L49" s="5">
        <v>0</v>
      </c>
      <c r="M49" s="5">
        <v>0</v>
      </c>
      <c r="N49" s="5">
        <v>0</v>
      </c>
      <c r="O49" s="5">
        <v>0</v>
      </c>
      <c r="P49" s="5">
        <v>0</v>
      </c>
      <c r="Q49" s="5">
        <v>0</v>
      </c>
      <c r="R49" s="5">
        <v>0</v>
      </c>
      <c r="S49" s="5">
        <v>0</v>
      </c>
    </row>
    <row r="50" spans="1:19" hidden="1" x14ac:dyDescent="0.35">
      <c r="A50" s="2" t="s">
        <v>3</v>
      </c>
      <c r="B50" s="1" t="s">
        <v>56</v>
      </c>
      <c r="C50" t="str">
        <f>VLOOKUP(B50,[2]Clothes!$B$5:$D$447,2, FALSE)</f>
        <v>Central Milton Keynes</v>
      </c>
      <c r="D50" t="str">
        <f>VLOOKUP(B50,[2]Clothes!$B$5:$D$447,3, FALSE)</f>
        <v>Central Milton Keynes - Other in Centre</v>
      </c>
      <c r="E50" s="5">
        <v>0</v>
      </c>
      <c r="F50" s="5">
        <v>0</v>
      </c>
      <c r="G50" s="5">
        <v>0</v>
      </c>
      <c r="H50" s="5">
        <v>0</v>
      </c>
      <c r="I50" s="5">
        <v>0</v>
      </c>
      <c r="J50" s="5">
        <v>0</v>
      </c>
      <c r="K50" s="5">
        <v>0</v>
      </c>
      <c r="L50" s="5">
        <v>0</v>
      </c>
      <c r="M50" s="5">
        <v>0</v>
      </c>
      <c r="N50" s="5">
        <v>0</v>
      </c>
      <c r="O50" s="5">
        <v>0</v>
      </c>
      <c r="P50" s="5">
        <v>0</v>
      </c>
      <c r="Q50" s="5">
        <v>0</v>
      </c>
      <c r="R50" s="5">
        <v>0</v>
      </c>
      <c r="S50" s="5">
        <v>0</v>
      </c>
    </row>
    <row r="51" spans="1:19" hidden="1" x14ac:dyDescent="0.35">
      <c r="A51" s="2" t="s">
        <v>3</v>
      </c>
      <c r="B51" s="1" t="s">
        <v>532</v>
      </c>
      <c r="C51" t="str">
        <f>VLOOKUP(B51,[2]Clothes!$B$5:$D$447,2, FALSE)</f>
        <v>Central Milton Keynes</v>
      </c>
      <c r="D51" t="str">
        <f>VLOOKUP(B51,[2]Clothes!$B$5:$D$447,3, FALSE)</f>
        <v>Central Milton Keynes - Other in Centre</v>
      </c>
      <c r="E51" s="5">
        <v>0</v>
      </c>
      <c r="F51" s="5">
        <v>0</v>
      </c>
      <c r="G51" s="5">
        <v>0</v>
      </c>
      <c r="H51" s="5">
        <v>0</v>
      </c>
      <c r="I51" s="5">
        <v>0</v>
      </c>
      <c r="J51" s="5">
        <v>0</v>
      </c>
      <c r="K51" s="5">
        <v>0</v>
      </c>
      <c r="L51" s="5">
        <v>0</v>
      </c>
      <c r="M51" s="5">
        <v>0</v>
      </c>
      <c r="N51" s="5">
        <v>0</v>
      </c>
      <c r="O51" s="5">
        <v>0</v>
      </c>
      <c r="P51" s="5">
        <v>0</v>
      </c>
      <c r="Q51" s="5">
        <v>0</v>
      </c>
      <c r="R51" s="5">
        <v>0</v>
      </c>
      <c r="S51" s="5">
        <v>0</v>
      </c>
    </row>
    <row r="52" spans="1:19" hidden="1" x14ac:dyDescent="0.35">
      <c r="A52" s="2" t="s">
        <v>3</v>
      </c>
      <c r="B52" s="1" t="s">
        <v>533</v>
      </c>
      <c r="C52" t="str">
        <f>VLOOKUP(B52,[2]Clothes!$B$5:$D$447,2, FALSE)</f>
        <v>Central Milton Keynes</v>
      </c>
      <c r="D52" t="str">
        <f>VLOOKUP(B52,[2]Clothes!$B$5:$D$447,3, FALSE)</f>
        <v>Milton Keynes City Centre (including The Centre MK &amp; Intu Milton Keynes)</v>
      </c>
      <c r="E52" s="5">
        <v>0.1211</v>
      </c>
      <c r="F52" s="5">
        <v>0.13058</v>
      </c>
      <c r="G52" s="5">
        <v>0.17748</v>
      </c>
      <c r="H52" s="5">
        <v>0.36868000000000001</v>
      </c>
      <c r="I52" s="5">
        <v>0.12741</v>
      </c>
      <c r="J52" s="5">
        <v>0.32372000000000001</v>
      </c>
      <c r="K52" s="5">
        <v>0.39090000000000003</v>
      </c>
      <c r="L52" s="5">
        <v>0.17430999999999999</v>
      </c>
      <c r="M52" s="5">
        <v>0.10571</v>
      </c>
      <c r="N52" s="5">
        <v>0.21048</v>
      </c>
      <c r="O52" s="5">
        <v>8.4610000000000005E-2</v>
      </c>
      <c r="P52" s="5">
        <v>0.10861999999999999</v>
      </c>
      <c r="Q52" s="5">
        <v>3.705E-2</v>
      </c>
      <c r="R52" s="5">
        <v>5.1000000000000004E-3</v>
      </c>
      <c r="S52" s="5">
        <v>4.2439999999999999E-2</v>
      </c>
    </row>
    <row r="53" spans="1:19" hidden="1" x14ac:dyDescent="0.35">
      <c r="A53" s="2" t="s">
        <v>3</v>
      </c>
      <c r="B53" s="1" t="s">
        <v>58</v>
      </c>
      <c r="C53" t="str">
        <f>VLOOKUP(B53,[2]Clothes!$B$5:$D$447,2, FALSE)</f>
        <v>Central Milton Keynes</v>
      </c>
      <c r="D53" t="str">
        <f>VLOOKUP(B53,[2]Clothes!$B$5:$D$447,3, FALSE)</f>
        <v>Morrisons Superstore, Elder Gate, Westcroft</v>
      </c>
      <c r="E53" s="5">
        <v>4.6999999999999999E-4</v>
      </c>
      <c r="F53" s="5">
        <v>0</v>
      </c>
      <c r="G53" s="5">
        <v>0</v>
      </c>
      <c r="H53" s="5">
        <v>0</v>
      </c>
      <c r="I53" s="5">
        <v>0</v>
      </c>
      <c r="J53" s="5">
        <v>5.6699999999999997E-3</v>
      </c>
      <c r="K53" s="5">
        <v>6.6600000000000001E-3</v>
      </c>
      <c r="L53" s="5">
        <v>0</v>
      </c>
      <c r="M53" s="5">
        <v>0</v>
      </c>
      <c r="N53" s="5">
        <v>0</v>
      </c>
      <c r="O53" s="5">
        <v>0</v>
      </c>
      <c r="P53" s="5">
        <v>0</v>
      </c>
      <c r="Q53" s="5">
        <v>0</v>
      </c>
      <c r="R53" s="5">
        <v>0</v>
      </c>
      <c r="S53" s="5">
        <v>0</v>
      </c>
    </row>
    <row r="54" spans="1:19" hidden="1" x14ac:dyDescent="0.35">
      <c r="A54" s="2" t="s">
        <v>3</v>
      </c>
      <c r="B54" s="1" t="s">
        <v>534</v>
      </c>
      <c r="C54" t="str">
        <f>VLOOKUP(B54,[2]Clothes!$B$5:$D$447,2, FALSE)</f>
        <v>Local Centres</v>
      </c>
      <c r="D54" t="str">
        <f>VLOOKUP(B54,[2]Clothes!$B$5:$D$447,3, FALSE)</f>
        <v>Netherfield</v>
      </c>
      <c r="E54" s="5">
        <v>5.1599999999999997E-3</v>
      </c>
      <c r="F54" s="5">
        <v>0</v>
      </c>
      <c r="G54" s="5">
        <v>0</v>
      </c>
      <c r="H54" s="5">
        <v>4.6719999999999998E-2</v>
      </c>
      <c r="I54" s="5">
        <v>2.2069999999999999E-2</v>
      </c>
      <c r="J54" s="5">
        <v>3.5869999999999999E-2</v>
      </c>
      <c r="K54" s="5">
        <v>6.6600000000000001E-3</v>
      </c>
      <c r="L54" s="5">
        <v>0</v>
      </c>
      <c r="M54" s="5">
        <v>0</v>
      </c>
      <c r="N54" s="5">
        <v>0</v>
      </c>
      <c r="O54" s="5">
        <v>0</v>
      </c>
      <c r="P54" s="5">
        <v>0</v>
      </c>
      <c r="Q54" s="5">
        <v>0</v>
      </c>
      <c r="R54" s="5">
        <v>0</v>
      </c>
      <c r="S54" s="5">
        <v>0</v>
      </c>
    </row>
    <row r="55" spans="1:19" x14ac:dyDescent="0.35">
      <c r="A55" s="2" t="s">
        <v>3</v>
      </c>
      <c r="B55" s="1" t="s">
        <v>535</v>
      </c>
      <c r="C55" t="str">
        <f>VLOOKUP(B55,[2]Clothes!$B$5:$D$447,2, FALSE)</f>
        <v>Out of Centre</v>
      </c>
      <c r="D55" t="s">
        <v>2365</v>
      </c>
      <c r="E55" s="5">
        <v>0</v>
      </c>
      <c r="F55" s="5">
        <v>0</v>
      </c>
      <c r="G55" s="5">
        <v>0</v>
      </c>
      <c r="H55" s="5">
        <v>0</v>
      </c>
      <c r="I55" s="5">
        <v>0</v>
      </c>
      <c r="J55" s="5">
        <v>0</v>
      </c>
      <c r="K55" s="5">
        <v>0</v>
      </c>
      <c r="L55" s="5">
        <v>0</v>
      </c>
      <c r="M55" s="5">
        <v>0</v>
      </c>
      <c r="N55" s="5">
        <v>0</v>
      </c>
      <c r="O55" s="5">
        <v>0</v>
      </c>
      <c r="P55" s="5">
        <v>0</v>
      </c>
      <c r="Q55" s="5">
        <v>0</v>
      </c>
      <c r="R55" s="5">
        <v>0</v>
      </c>
      <c r="S55" s="5">
        <v>0</v>
      </c>
    </row>
    <row r="56" spans="1:19" hidden="1" x14ac:dyDescent="0.35">
      <c r="A56" s="2" t="s">
        <v>3</v>
      </c>
      <c r="B56" s="1" t="s">
        <v>61</v>
      </c>
      <c r="C56" t="str">
        <f>VLOOKUP(B56,[2]Clothes!$B$5:$D$447,2, FALSE)</f>
        <v>Central Milton Keynes</v>
      </c>
      <c r="D56" t="str">
        <f>VLOOKUP(B56,[2]Clothes!$B$5:$D$447,3, FALSE)</f>
        <v>Sainsbury's Superstore, Witan Gate, Milton Keynes</v>
      </c>
      <c r="E56" s="5">
        <v>1.089E-2</v>
      </c>
      <c r="F56" s="5">
        <v>5.0699999999999999E-3</v>
      </c>
      <c r="G56" s="5">
        <v>0</v>
      </c>
      <c r="H56" s="5">
        <v>8.9880000000000002E-2</v>
      </c>
      <c r="I56" s="5">
        <v>0</v>
      </c>
      <c r="J56" s="5">
        <v>4.1540000000000001E-2</v>
      </c>
      <c r="K56" s="5">
        <v>4.9930000000000002E-2</v>
      </c>
      <c r="L56" s="5">
        <v>0</v>
      </c>
      <c r="M56" s="5">
        <v>0</v>
      </c>
      <c r="N56" s="5">
        <v>6.7299999999999999E-3</v>
      </c>
      <c r="O56" s="5">
        <v>0</v>
      </c>
      <c r="P56" s="5">
        <v>0</v>
      </c>
      <c r="Q56" s="5">
        <v>0</v>
      </c>
      <c r="R56" s="5">
        <v>0</v>
      </c>
      <c r="S56" s="5">
        <v>2.8660000000000001E-2</v>
      </c>
    </row>
    <row r="57" spans="1:19" hidden="1" x14ac:dyDescent="0.35">
      <c r="A57" s="2" t="s">
        <v>3</v>
      </c>
      <c r="B57" s="1" t="s">
        <v>536</v>
      </c>
      <c r="C57" t="str">
        <f>VLOOKUP(B57,[2]Clothes!$B$5:$D$447,2, FALSE)</f>
        <v>Central Milton Keynes</v>
      </c>
      <c r="D57" t="str">
        <f>VLOOKUP(B57,[2]Clothes!$B$5:$D$447,3, FALSE)</f>
        <v>Central Milton Keynes - Other in Centre</v>
      </c>
      <c r="E57" s="5">
        <v>0</v>
      </c>
      <c r="F57" s="5">
        <v>0</v>
      </c>
      <c r="G57" s="5">
        <v>0</v>
      </c>
      <c r="H57" s="5">
        <v>0</v>
      </c>
      <c r="I57" s="5">
        <v>0</v>
      </c>
      <c r="J57" s="5">
        <v>0</v>
      </c>
      <c r="K57" s="5">
        <v>0</v>
      </c>
      <c r="L57" s="5">
        <v>0</v>
      </c>
      <c r="M57" s="5">
        <v>0</v>
      </c>
      <c r="N57" s="5">
        <v>0</v>
      </c>
      <c r="O57" s="5">
        <v>0</v>
      </c>
      <c r="P57" s="5">
        <v>0</v>
      </c>
      <c r="Q57" s="5">
        <v>0</v>
      </c>
      <c r="R57" s="5">
        <v>0</v>
      </c>
      <c r="S57" s="5">
        <v>0</v>
      </c>
    </row>
    <row r="58" spans="1:19" x14ac:dyDescent="0.35">
      <c r="A58" s="2" t="s">
        <v>3</v>
      </c>
      <c r="B58" s="1" t="s">
        <v>537</v>
      </c>
      <c r="C58" t="str">
        <f>VLOOKUP(B58,[2]Clothes!$B$5:$D$447,2, FALSE)</f>
        <v>Out of Centre</v>
      </c>
      <c r="D58" t="s">
        <v>2366</v>
      </c>
      <c r="E58" s="5">
        <v>0</v>
      </c>
      <c r="F58" s="5">
        <v>0</v>
      </c>
      <c r="G58" s="5">
        <v>0</v>
      </c>
      <c r="H58" s="5">
        <v>0</v>
      </c>
      <c r="I58" s="5">
        <v>0</v>
      </c>
      <c r="J58" s="5">
        <v>0</v>
      </c>
      <c r="K58" s="5">
        <v>0</v>
      </c>
      <c r="L58" s="5">
        <v>0</v>
      </c>
      <c r="M58" s="5">
        <v>0</v>
      </c>
      <c r="N58" s="5">
        <v>0</v>
      </c>
      <c r="O58" s="5">
        <v>0</v>
      </c>
      <c r="P58" s="5">
        <v>0</v>
      </c>
      <c r="Q58" s="5">
        <v>0</v>
      </c>
      <c r="R58" s="5">
        <v>0</v>
      </c>
      <c r="S58" s="5">
        <v>0</v>
      </c>
    </row>
    <row r="59" spans="1:19" x14ac:dyDescent="0.35">
      <c r="A59" s="2" t="s">
        <v>3</v>
      </c>
      <c r="B59" s="1" t="s">
        <v>538</v>
      </c>
      <c r="C59" t="str">
        <f>VLOOKUP(B59,[2]Clothes!$B$5:$D$447,2, FALSE)</f>
        <v>Out of Centre</v>
      </c>
      <c r="D59" t="s">
        <v>2366</v>
      </c>
      <c r="E59" s="5">
        <v>0</v>
      </c>
      <c r="F59" s="5">
        <v>0</v>
      </c>
      <c r="G59" s="5">
        <v>0</v>
      </c>
      <c r="H59" s="5">
        <v>0</v>
      </c>
      <c r="I59" s="5">
        <v>0</v>
      </c>
      <c r="J59" s="5">
        <v>0</v>
      </c>
      <c r="K59" s="5">
        <v>0</v>
      </c>
      <c r="L59" s="5">
        <v>0</v>
      </c>
      <c r="M59" s="5">
        <v>0</v>
      </c>
      <c r="N59" s="5">
        <v>0</v>
      </c>
      <c r="O59" s="5">
        <v>0</v>
      </c>
      <c r="P59" s="5">
        <v>0</v>
      </c>
      <c r="Q59" s="5">
        <v>0</v>
      </c>
      <c r="R59" s="5">
        <v>0</v>
      </c>
      <c r="S59" s="5">
        <v>0</v>
      </c>
    </row>
    <row r="60" spans="1:19" x14ac:dyDescent="0.35">
      <c r="A60" s="2" t="s">
        <v>3</v>
      </c>
      <c r="B60" s="1" t="s">
        <v>539</v>
      </c>
      <c r="C60" t="str">
        <f>VLOOKUP(B60,[2]Clothes!$B$5:$D$447,2, FALSE)</f>
        <v>Out of Centre</v>
      </c>
      <c r="D60" t="s">
        <v>2366</v>
      </c>
      <c r="E60" s="5">
        <v>2.5000000000000001E-4</v>
      </c>
      <c r="F60" s="5">
        <v>0</v>
      </c>
      <c r="G60" s="5">
        <v>0</v>
      </c>
      <c r="H60" s="5">
        <v>5.2100000000000002E-3</v>
      </c>
      <c r="I60" s="5">
        <v>0</v>
      </c>
      <c r="J60" s="5">
        <v>0</v>
      </c>
      <c r="K60" s="5">
        <v>0</v>
      </c>
      <c r="L60" s="5">
        <v>0</v>
      </c>
      <c r="M60" s="5">
        <v>0</v>
      </c>
      <c r="N60" s="5">
        <v>0</v>
      </c>
      <c r="O60" s="5">
        <v>0</v>
      </c>
      <c r="P60" s="5">
        <v>0</v>
      </c>
      <c r="Q60" s="5">
        <v>0</v>
      </c>
      <c r="R60" s="5">
        <v>0</v>
      </c>
      <c r="S60" s="5">
        <v>0</v>
      </c>
    </row>
    <row r="61" spans="1:19" hidden="1" x14ac:dyDescent="0.35">
      <c r="A61" s="2" t="s">
        <v>3</v>
      </c>
      <c r="B61" s="1" t="s">
        <v>540</v>
      </c>
      <c r="C61" t="str">
        <f>VLOOKUP(B61,[2]Clothes!$B$5:$D$447,2, FALSE)</f>
        <v>Central Milton Keynes</v>
      </c>
      <c r="D61" t="str">
        <f>VLOOKUP(B61,[2]Clothes!$B$5:$D$447,3, FALSE)</f>
        <v>Xscape</v>
      </c>
      <c r="E61" s="5">
        <v>0</v>
      </c>
      <c r="F61" s="5">
        <v>0</v>
      </c>
      <c r="G61" s="5">
        <v>0</v>
      </c>
      <c r="H61" s="5">
        <v>0</v>
      </c>
      <c r="I61" s="5">
        <v>0</v>
      </c>
      <c r="J61" s="5">
        <v>0</v>
      </c>
      <c r="K61" s="5">
        <v>0</v>
      </c>
      <c r="L61" s="5">
        <v>0</v>
      </c>
      <c r="M61" s="5">
        <v>0</v>
      </c>
      <c r="N61" s="5">
        <v>0</v>
      </c>
      <c r="O61" s="5">
        <v>0</v>
      </c>
      <c r="P61" s="5">
        <v>0</v>
      </c>
      <c r="Q61" s="5">
        <v>0</v>
      </c>
      <c r="R61" s="5">
        <v>0</v>
      </c>
      <c r="S61" s="5">
        <v>0</v>
      </c>
    </row>
    <row r="62" spans="1:19" hidden="1" x14ac:dyDescent="0.35">
      <c r="A62" s="2" t="s">
        <v>4</v>
      </c>
      <c r="B62" s="1" t="s">
        <v>63</v>
      </c>
      <c r="C62" t="str">
        <f>VLOOKUP(B62,[2]Clothes!$B$5:$D$447,2, FALSE)</f>
        <v>Kingston TC</v>
      </c>
      <c r="D62" t="str">
        <f>VLOOKUP(B62,[2]Clothes!$B$5:$D$447,3, FALSE)</f>
        <v>Aldi, Winchester Circle, Kingston</v>
      </c>
      <c r="E62" s="5">
        <v>0</v>
      </c>
      <c r="F62" s="5">
        <v>0</v>
      </c>
      <c r="G62" s="5">
        <v>0</v>
      </c>
      <c r="H62" s="5">
        <v>0</v>
      </c>
      <c r="I62" s="5">
        <v>0</v>
      </c>
      <c r="J62" s="5">
        <v>0</v>
      </c>
      <c r="K62" s="5">
        <v>0</v>
      </c>
      <c r="L62" s="5">
        <v>0</v>
      </c>
      <c r="M62" s="5">
        <v>0</v>
      </c>
      <c r="N62" s="5">
        <v>0</v>
      </c>
      <c r="O62" s="5">
        <v>0</v>
      </c>
      <c r="P62" s="5">
        <v>0</v>
      </c>
      <c r="Q62" s="5">
        <v>0</v>
      </c>
      <c r="R62" s="5">
        <v>0</v>
      </c>
      <c r="S62" s="5">
        <v>0</v>
      </c>
    </row>
    <row r="63" spans="1:19" hidden="1" x14ac:dyDescent="0.35">
      <c r="A63" s="2" t="s">
        <v>4</v>
      </c>
      <c r="B63" s="1" t="s">
        <v>541</v>
      </c>
      <c r="C63" t="str">
        <f>VLOOKUP(B63,[2]Clothes!$B$5:$D$447,2, FALSE)</f>
        <v>Local Centres</v>
      </c>
      <c r="D63" t="str">
        <f>VLOOKUP(B63,[2]Clothes!$B$5:$D$447,3, FALSE)</f>
        <v>Brookland</v>
      </c>
      <c r="E63" s="5">
        <v>1.34E-3</v>
      </c>
      <c r="F63" s="5">
        <v>0</v>
      </c>
      <c r="G63" s="5">
        <v>0</v>
      </c>
      <c r="H63" s="5">
        <v>0</v>
      </c>
      <c r="I63" s="5">
        <v>0</v>
      </c>
      <c r="J63" s="5">
        <v>3.0179999999999998E-2</v>
      </c>
      <c r="K63" s="5">
        <v>0</v>
      </c>
      <c r="L63" s="5">
        <v>0</v>
      </c>
      <c r="M63" s="5">
        <v>0</v>
      </c>
      <c r="N63" s="5">
        <v>0</v>
      </c>
      <c r="O63" s="5">
        <v>0</v>
      </c>
      <c r="P63" s="5">
        <v>0</v>
      </c>
      <c r="Q63" s="5">
        <v>0</v>
      </c>
      <c r="R63" s="5">
        <v>0</v>
      </c>
      <c r="S63" s="5">
        <v>0</v>
      </c>
    </row>
    <row r="64" spans="1:19" hidden="1" x14ac:dyDescent="0.35">
      <c r="A64" s="2" t="s">
        <v>4</v>
      </c>
      <c r="B64" s="1" t="s">
        <v>542</v>
      </c>
      <c r="C64" t="str">
        <f>VLOOKUP(B64,[2]Clothes!$B$5:$D$447,2, FALSE)</f>
        <v>Local Centres</v>
      </c>
      <c r="D64" t="str">
        <f>VLOOKUP(B64,[2]Clothes!$B$5:$D$447,3, FALSE)</f>
        <v>Broughton</v>
      </c>
      <c r="E64" s="5">
        <v>0</v>
      </c>
      <c r="F64" s="5">
        <v>0</v>
      </c>
      <c r="G64" s="5">
        <v>0</v>
      </c>
      <c r="H64" s="5">
        <v>0</v>
      </c>
      <c r="I64" s="5">
        <v>0</v>
      </c>
      <c r="J64" s="5">
        <v>0</v>
      </c>
      <c r="K64" s="5">
        <v>0</v>
      </c>
      <c r="L64" s="5">
        <v>0</v>
      </c>
      <c r="M64" s="5">
        <v>0</v>
      </c>
      <c r="N64" s="5">
        <v>0</v>
      </c>
      <c r="O64" s="5">
        <v>0</v>
      </c>
      <c r="P64" s="5">
        <v>0</v>
      </c>
      <c r="Q64" s="5">
        <v>0</v>
      </c>
      <c r="R64" s="5">
        <v>0</v>
      </c>
      <c r="S64" s="5">
        <v>0</v>
      </c>
    </row>
    <row r="65" spans="1:19" hidden="1" x14ac:dyDescent="0.35">
      <c r="A65" s="2" t="s">
        <v>4</v>
      </c>
      <c r="B65" s="1" t="s">
        <v>543</v>
      </c>
      <c r="C65" t="str">
        <f>VLOOKUP(B65,[2]Clothes!$B$5:$D$447,2, FALSE)</f>
        <v>Out of Centre</v>
      </c>
      <c r="D65" t="str">
        <f>VLOOKUP(B65,[2]Clothes!$B$5:$D$447,3, FALSE)</f>
        <v>OoC - Zone 4</v>
      </c>
      <c r="E65" s="5">
        <v>2.5000000000000001E-4</v>
      </c>
      <c r="F65" s="5">
        <v>0</v>
      </c>
      <c r="G65" s="5">
        <v>0</v>
      </c>
      <c r="H65" s="5">
        <v>5.2100000000000002E-3</v>
      </c>
      <c r="I65" s="5">
        <v>0</v>
      </c>
      <c r="J65" s="5">
        <v>0</v>
      </c>
      <c r="K65" s="5">
        <v>0</v>
      </c>
      <c r="L65" s="5">
        <v>0</v>
      </c>
      <c r="M65" s="5">
        <v>0</v>
      </c>
      <c r="N65" s="5">
        <v>0</v>
      </c>
      <c r="O65" s="5">
        <v>0</v>
      </c>
      <c r="P65" s="5">
        <v>0</v>
      </c>
      <c r="Q65" s="5">
        <v>0</v>
      </c>
      <c r="R65" s="5">
        <v>0</v>
      </c>
      <c r="S65" s="5">
        <v>0</v>
      </c>
    </row>
    <row r="66" spans="1:19" hidden="1" x14ac:dyDescent="0.35">
      <c r="A66" s="2" t="s">
        <v>4</v>
      </c>
      <c r="B66" s="1" t="s">
        <v>544</v>
      </c>
      <c r="C66" t="str">
        <f>VLOOKUP(B66,[2]Clothes!$B$5:$D$447,2, FALSE)</f>
        <v>Out of Centre</v>
      </c>
      <c r="D66" t="str">
        <f>VLOOKUP(B66,[2]Clothes!$B$5:$D$447,3, FALSE)</f>
        <v>OoC - Zone 4</v>
      </c>
      <c r="E66" s="5">
        <v>0</v>
      </c>
      <c r="F66" s="5">
        <v>0</v>
      </c>
      <c r="G66" s="5">
        <v>0</v>
      </c>
      <c r="H66" s="5">
        <v>0</v>
      </c>
      <c r="I66" s="5">
        <v>0</v>
      </c>
      <c r="J66" s="5">
        <v>0</v>
      </c>
      <c r="K66" s="5">
        <v>0</v>
      </c>
      <c r="L66" s="5">
        <v>0</v>
      </c>
      <c r="M66" s="5">
        <v>0</v>
      </c>
      <c r="N66" s="5">
        <v>0</v>
      </c>
      <c r="O66" s="5">
        <v>0</v>
      </c>
      <c r="P66" s="5">
        <v>0</v>
      </c>
      <c r="Q66" s="5">
        <v>0</v>
      </c>
      <c r="R66" s="5">
        <v>0</v>
      </c>
      <c r="S66" s="5">
        <v>0</v>
      </c>
    </row>
    <row r="67" spans="1:19" hidden="1" x14ac:dyDescent="0.35">
      <c r="A67" s="2" t="s">
        <v>4</v>
      </c>
      <c r="B67" s="1" t="s">
        <v>67</v>
      </c>
      <c r="C67" t="str">
        <f>VLOOKUP(B67,[2]Clothes!$B$5:$D$447,2, FALSE)</f>
        <v>Out of Centre</v>
      </c>
      <c r="D67" t="str">
        <f>VLOOKUP(B67,[2]Clothes!$B$5:$D$447,3, FALSE)</f>
        <v>OoC - Zone 4</v>
      </c>
      <c r="E67" s="5">
        <v>8.4000000000000003E-4</v>
      </c>
      <c r="F67" s="5">
        <v>0</v>
      </c>
      <c r="G67" s="5">
        <v>0</v>
      </c>
      <c r="H67" s="5">
        <v>0</v>
      </c>
      <c r="I67" s="5">
        <v>0</v>
      </c>
      <c r="J67" s="5">
        <v>0</v>
      </c>
      <c r="K67" s="5">
        <v>0</v>
      </c>
      <c r="L67" s="5">
        <v>1.9939999999999999E-2</v>
      </c>
      <c r="M67" s="5">
        <v>0</v>
      </c>
      <c r="N67" s="5">
        <v>0</v>
      </c>
      <c r="O67" s="5">
        <v>0</v>
      </c>
      <c r="P67" s="5">
        <v>0</v>
      </c>
      <c r="Q67" s="5">
        <v>0</v>
      </c>
      <c r="R67" s="5">
        <v>0</v>
      </c>
      <c r="S67" s="5">
        <v>0</v>
      </c>
    </row>
    <row r="68" spans="1:19" hidden="1" x14ac:dyDescent="0.35">
      <c r="A68" s="2" t="s">
        <v>4</v>
      </c>
      <c r="B68" s="1" t="s">
        <v>545</v>
      </c>
      <c r="C68" t="str">
        <f>VLOOKUP(B68,[2]Clothes!$B$5:$D$447,2, FALSE)</f>
        <v>Kingston TC</v>
      </c>
      <c r="D68" t="str">
        <f>VLOOKUP(B68,[2]Clothes!$B$5:$D$447,3, FALSE)</f>
        <v>Kingston TC - Other in Centre</v>
      </c>
      <c r="E68" s="5">
        <v>1.2579999999999999E-2</v>
      </c>
      <c r="F68" s="5">
        <v>5.0699999999999999E-3</v>
      </c>
      <c r="G68" s="5">
        <v>0</v>
      </c>
      <c r="H68" s="5">
        <v>5.2100000000000002E-3</v>
      </c>
      <c r="I68" s="5">
        <v>2.317E-2</v>
      </c>
      <c r="J68" s="5">
        <v>0</v>
      </c>
      <c r="K68" s="5">
        <v>6.6600000000000001E-3</v>
      </c>
      <c r="L68" s="5">
        <v>0</v>
      </c>
      <c r="M68" s="5">
        <v>2.436E-2</v>
      </c>
      <c r="N68" s="5">
        <v>0</v>
      </c>
      <c r="O68" s="5">
        <v>1.7930000000000001E-2</v>
      </c>
      <c r="P68" s="5">
        <v>3.5409999999999997E-2</v>
      </c>
      <c r="Q68" s="5">
        <v>3.0360000000000002E-2</v>
      </c>
      <c r="R68" s="5">
        <v>0</v>
      </c>
      <c r="S68" s="5">
        <v>0</v>
      </c>
    </row>
    <row r="69" spans="1:19" hidden="1" x14ac:dyDescent="0.35">
      <c r="A69" s="2" t="s">
        <v>4</v>
      </c>
      <c r="B69" s="1" t="s">
        <v>69</v>
      </c>
      <c r="C69" t="str">
        <f>VLOOKUP(B69,[2]Clothes!$B$5:$D$447,2, FALSE)</f>
        <v>Local Centres</v>
      </c>
      <c r="D69" t="str">
        <f>VLOOKUP(B69,[2]Clothes!$B$5:$D$447,3, FALSE)</f>
        <v>Other Local Centres</v>
      </c>
      <c r="E69" s="5">
        <v>4.7299999999999998E-3</v>
      </c>
      <c r="F69" s="5">
        <v>0</v>
      </c>
      <c r="G69" s="5">
        <v>0</v>
      </c>
      <c r="H69" s="5">
        <v>0</v>
      </c>
      <c r="I69" s="5">
        <v>1.704E-2</v>
      </c>
      <c r="J69" s="5">
        <v>0</v>
      </c>
      <c r="K69" s="5">
        <v>0</v>
      </c>
      <c r="L69" s="5">
        <v>0</v>
      </c>
      <c r="M69" s="5">
        <v>0</v>
      </c>
      <c r="N69" s="5">
        <v>0</v>
      </c>
      <c r="O69" s="5">
        <v>0</v>
      </c>
      <c r="P69" s="5">
        <v>0</v>
      </c>
      <c r="Q69" s="5">
        <v>3.0040000000000001E-2</v>
      </c>
      <c r="R69" s="5">
        <v>0</v>
      </c>
      <c r="S69" s="5">
        <v>0</v>
      </c>
    </row>
    <row r="70" spans="1:19" hidden="1" x14ac:dyDescent="0.35">
      <c r="A70" s="2" t="s">
        <v>4</v>
      </c>
      <c r="B70" s="1" t="s">
        <v>546</v>
      </c>
      <c r="C70" t="str">
        <f>VLOOKUP(B70,[2]Clothes!$B$5:$D$447,2, FALSE)</f>
        <v>Out of Centre</v>
      </c>
      <c r="D70" t="str">
        <f>VLOOKUP(B70,[2]Clothes!$B$5:$D$447,3, FALSE)</f>
        <v>OoC - Zone 4</v>
      </c>
      <c r="E70" s="5">
        <v>2.1000000000000001E-4</v>
      </c>
      <c r="F70" s="5">
        <v>0</v>
      </c>
      <c r="G70" s="5">
        <v>0</v>
      </c>
      <c r="H70" s="5">
        <v>0</v>
      </c>
      <c r="I70" s="5">
        <v>4.3200000000000001E-3</v>
      </c>
      <c r="J70" s="5">
        <v>0</v>
      </c>
      <c r="K70" s="5">
        <v>0</v>
      </c>
      <c r="L70" s="5">
        <v>0</v>
      </c>
      <c r="M70" s="5">
        <v>0</v>
      </c>
      <c r="N70" s="5">
        <v>0</v>
      </c>
      <c r="O70" s="5">
        <v>0</v>
      </c>
      <c r="P70" s="5">
        <v>0</v>
      </c>
      <c r="Q70" s="5">
        <v>0</v>
      </c>
      <c r="R70" s="5">
        <v>0</v>
      </c>
      <c r="S70" s="5">
        <v>0</v>
      </c>
    </row>
    <row r="71" spans="1:19" hidden="1" x14ac:dyDescent="0.35">
      <c r="A71" s="2" t="s">
        <v>4</v>
      </c>
      <c r="B71" s="1" t="s">
        <v>547</v>
      </c>
      <c r="C71" t="str">
        <f>VLOOKUP(B71,[2]Clothes!$B$5:$D$447,2, FALSE)</f>
        <v>Out of Centre</v>
      </c>
      <c r="D71" t="str">
        <f>VLOOKUP(B71,[2]Clothes!$B$5:$D$447,3, FALSE)</f>
        <v>OoC - Zone 4</v>
      </c>
      <c r="E71" s="5">
        <v>0</v>
      </c>
      <c r="F71" s="5">
        <v>0</v>
      </c>
      <c r="G71" s="5">
        <v>0</v>
      </c>
      <c r="H71" s="5">
        <v>0</v>
      </c>
      <c r="I71" s="5">
        <v>0</v>
      </c>
      <c r="J71" s="5">
        <v>0</v>
      </c>
      <c r="K71" s="5">
        <v>0</v>
      </c>
      <c r="L71" s="5">
        <v>0</v>
      </c>
      <c r="M71" s="5">
        <v>0</v>
      </c>
      <c r="N71" s="5">
        <v>0</v>
      </c>
      <c r="O71" s="5">
        <v>0</v>
      </c>
      <c r="P71" s="5">
        <v>0</v>
      </c>
      <c r="Q71" s="5">
        <v>0</v>
      </c>
      <c r="R71" s="5">
        <v>0</v>
      </c>
      <c r="S71" s="5">
        <v>0</v>
      </c>
    </row>
    <row r="72" spans="1:19" hidden="1" x14ac:dyDescent="0.35">
      <c r="A72" s="2" t="s">
        <v>4</v>
      </c>
      <c r="B72" s="1" t="s">
        <v>78</v>
      </c>
      <c r="C72" t="str">
        <f>VLOOKUP(B72,[2]Clothes!$B$5:$D$447,2, FALSE)</f>
        <v>Kingston TC</v>
      </c>
      <c r="D72" t="str">
        <f>VLOOKUP(B72,[2]Clothes!$B$5:$D$447,3, FALSE)</f>
        <v>Tesco Extra, Winchester Circle, Kingston</v>
      </c>
      <c r="E72" s="5">
        <v>7.6E-3</v>
      </c>
      <c r="F72" s="5">
        <v>2.0029999999999999E-2</v>
      </c>
      <c r="G72" s="5">
        <v>0</v>
      </c>
      <c r="H72" s="5">
        <v>2.8039999999999999E-2</v>
      </c>
      <c r="I72" s="5">
        <v>3.2390000000000002E-2</v>
      </c>
      <c r="J72" s="5">
        <v>1.452E-2</v>
      </c>
      <c r="K72" s="5">
        <v>2.6270000000000002E-2</v>
      </c>
      <c r="L72" s="5">
        <v>0</v>
      </c>
      <c r="M72" s="5">
        <v>0</v>
      </c>
      <c r="N72" s="5">
        <v>1.349E-2</v>
      </c>
      <c r="O72" s="5">
        <v>7.0000000000000001E-3</v>
      </c>
      <c r="P72" s="5">
        <v>0</v>
      </c>
      <c r="Q72" s="5">
        <v>1.1299999999999999E-2</v>
      </c>
      <c r="R72" s="5">
        <v>0</v>
      </c>
      <c r="S72" s="5">
        <v>0</v>
      </c>
    </row>
    <row r="73" spans="1:19" hidden="1" x14ac:dyDescent="0.35">
      <c r="A73" s="2" t="s">
        <v>4</v>
      </c>
      <c r="B73" s="1" t="s">
        <v>548</v>
      </c>
      <c r="C73" t="str">
        <f>VLOOKUP(B73,[2]Clothes!$B$5:$D$447,2, FALSE)</f>
        <v>Kingston TC</v>
      </c>
      <c r="D73" t="str">
        <f>VLOOKUP(B73,[2]Clothes!$B$5:$D$447,3, FALSE)</f>
        <v>Kingston TC - Other in Centre</v>
      </c>
      <c r="E73" s="5">
        <v>2.7009999999999999E-2</v>
      </c>
      <c r="F73" s="5">
        <v>4.7260000000000003E-2</v>
      </c>
      <c r="G73" s="5">
        <v>0</v>
      </c>
      <c r="H73" s="5">
        <v>1.3350000000000001E-2</v>
      </c>
      <c r="I73" s="5">
        <v>0.15117</v>
      </c>
      <c r="J73" s="5">
        <v>5.0569999999999997E-2</v>
      </c>
      <c r="K73" s="5">
        <v>0</v>
      </c>
      <c r="L73" s="5">
        <v>0</v>
      </c>
      <c r="M73" s="5">
        <v>0</v>
      </c>
      <c r="N73" s="5">
        <v>6.7299999999999999E-3</v>
      </c>
      <c r="O73" s="5">
        <v>0</v>
      </c>
      <c r="P73" s="5">
        <v>4.3929999999999997E-2</v>
      </c>
      <c r="Q73" s="5">
        <v>7.4529999999999999E-2</v>
      </c>
      <c r="R73" s="5">
        <v>0</v>
      </c>
      <c r="S73" s="5">
        <v>0</v>
      </c>
    </row>
    <row r="74" spans="1:19" hidden="1" x14ac:dyDescent="0.35">
      <c r="A74" s="2" t="s">
        <v>4</v>
      </c>
      <c r="B74" s="1" t="s">
        <v>549</v>
      </c>
      <c r="C74" t="str">
        <f>VLOOKUP(B74,[2]Clothes!$B$5:$D$447,2, FALSE)</f>
        <v>Local Centres</v>
      </c>
      <c r="D74" t="str">
        <f>VLOOKUP(B74,[2]Clothes!$B$5:$D$447,3, FALSE)</f>
        <v>Oakgrove</v>
      </c>
      <c r="E74" s="5">
        <v>1.9400000000000001E-3</v>
      </c>
      <c r="F74" s="5">
        <v>5.0699999999999999E-3</v>
      </c>
      <c r="G74" s="5">
        <v>0</v>
      </c>
      <c r="H74" s="5">
        <v>1.3350000000000001E-2</v>
      </c>
      <c r="I74" s="5">
        <v>1.103E-2</v>
      </c>
      <c r="J74" s="5">
        <v>1.136E-2</v>
      </c>
      <c r="K74" s="5">
        <v>0</v>
      </c>
      <c r="L74" s="5">
        <v>0</v>
      </c>
      <c r="M74" s="5">
        <v>0</v>
      </c>
      <c r="N74" s="5">
        <v>0</v>
      </c>
      <c r="O74" s="5">
        <v>0</v>
      </c>
      <c r="P74" s="5">
        <v>0</v>
      </c>
      <c r="Q74" s="5">
        <v>0</v>
      </c>
      <c r="R74" s="5">
        <v>0</v>
      </c>
      <c r="S74" s="5">
        <v>0</v>
      </c>
    </row>
    <row r="75" spans="1:19" hidden="1" x14ac:dyDescent="0.35">
      <c r="A75" s="2" t="s">
        <v>4</v>
      </c>
      <c r="B75" s="1" t="s">
        <v>550</v>
      </c>
      <c r="C75" t="str">
        <f>VLOOKUP(B75,[2]Clothes!$B$5:$D$447,2, FALSE)</f>
        <v>Local Centres</v>
      </c>
      <c r="D75" t="str">
        <f>VLOOKUP(B75,[2]Clothes!$B$5:$D$447,3, FALSE)</f>
        <v>Walnut Tree</v>
      </c>
      <c r="E75" s="5">
        <v>6.3000000000000003E-4</v>
      </c>
      <c r="F75" s="5">
        <v>0</v>
      </c>
      <c r="G75" s="5">
        <v>0</v>
      </c>
      <c r="H75" s="5">
        <v>0</v>
      </c>
      <c r="I75" s="5">
        <v>1.2930000000000001E-2</v>
      </c>
      <c r="J75" s="5">
        <v>0</v>
      </c>
      <c r="K75" s="5">
        <v>0</v>
      </c>
      <c r="L75" s="5">
        <v>0</v>
      </c>
      <c r="M75" s="5">
        <v>0</v>
      </c>
      <c r="N75" s="5">
        <v>0</v>
      </c>
      <c r="O75" s="5">
        <v>0</v>
      </c>
      <c r="P75" s="5">
        <v>0</v>
      </c>
      <c r="Q75" s="5">
        <v>0</v>
      </c>
      <c r="R75" s="5">
        <v>0</v>
      </c>
      <c r="S75" s="5">
        <v>0</v>
      </c>
    </row>
    <row r="76" spans="1:19" hidden="1" x14ac:dyDescent="0.35">
      <c r="A76" s="2" t="s">
        <v>4</v>
      </c>
      <c r="B76" s="1" t="s">
        <v>551</v>
      </c>
      <c r="C76" t="str">
        <f>VLOOKUP(B76,[2]Clothes!$B$5:$D$447,2, FALSE)</f>
        <v>Out of Centre</v>
      </c>
      <c r="D76" t="str">
        <f>VLOOKUP(B76,[2]Clothes!$B$5:$D$447,3, FALSE)</f>
        <v>OoC - Zone 4</v>
      </c>
      <c r="E76" s="5">
        <v>0</v>
      </c>
      <c r="F76" s="5">
        <v>0</v>
      </c>
      <c r="G76" s="5">
        <v>0</v>
      </c>
      <c r="H76" s="5">
        <v>0</v>
      </c>
      <c r="I76" s="5">
        <v>0</v>
      </c>
      <c r="J76" s="5">
        <v>0</v>
      </c>
      <c r="K76" s="5">
        <v>0</v>
      </c>
      <c r="L76" s="5">
        <v>0</v>
      </c>
      <c r="M76" s="5">
        <v>0</v>
      </c>
      <c r="N76" s="5">
        <v>0</v>
      </c>
      <c r="O76" s="5">
        <v>0</v>
      </c>
      <c r="P76" s="5">
        <v>0</v>
      </c>
      <c r="Q76" s="5">
        <v>0</v>
      </c>
      <c r="R76" s="5">
        <v>0</v>
      </c>
      <c r="S76" s="5">
        <v>0</v>
      </c>
    </row>
    <row r="77" spans="1:19" hidden="1" x14ac:dyDescent="0.35">
      <c r="A77" s="2" t="s">
        <v>4</v>
      </c>
      <c r="B77" s="1" t="s">
        <v>552</v>
      </c>
      <c r="C77" t="str">
        <f>VLOOKUP(B77,[2]Clothes!$B$5:$D$447,2, FALSE)</f>
        <v>Out of Centre</v>
      </c>
      <c r="D77" t="str">
        <f>VLOOKUP(B77,[2]Clothes!$B$5:$D$447,3, FALSE)</f>
        <v>OoC - Zone 4</v>
      </c>
      <c r="E77" s="5">
        <v>0</v>
      </c>
      <c r="F77" s="5">
        <v>0</v>
      </c>
      <c r="G77" s="5">
        <v>0</v>
      </c>
      <c r="H77" s="5">
        <v>0</v>
      </c>
      <c r="I77" s="5">
        <v>0</v>
      </c>
      <c r="J77" s="5">
        <v>0</v>
      </c>
      <c r="K77" s="5">
        <v>0</v>
      </c>
      <c r="L77" s="5">
        <v>0</v>
      </c>
      <c r="M77" s="5">
        <v>0</v>
      </c>
      <c r="N77" s="5">
        <v>0</v>
      </c>
      <c r="O77" s="5">
        <v>0</v>
      </c>
      <c r="P77" s="5">
        <v>0</v>
      </c>
      <c r="Q77" s="5">
        <v>0</v>
      </c>
      <c r="R77" s="5">
        <v>0</v>
      </c>
      <c r="S77" s="5">
        <v>0</v>
      </c>
    </row>
    <row r="78" spans="1:19" hidden="1" x14ac:dyDescent="0.35">
      <c r="A78" s="2" t="s">
        <v>5</v>
      </c>
      <c r="B78" s="1" t="s">
        <v>80</v>
      </c>
      <c r="C78" t="str">
        <f>VLOOKUP(B78,[2]Clothes!$B$5:$D$447,2, FALSE)</f>
        <v>Local Centres</v>
      </c>
      <c r="D78" t="str">
        <f>VLOOKUP(B78,[2]Clothes!$B$5:$D$447,3, FALSE)</f>
        <v>Stantonbury LC - Aldi</v>
      </c>
      <c r="E78" s="5">
        <v>2.7399999999999998E-3</v>
      </c>
      <c r="F78" s="5">
        <v>0</v>
      </c>
      <c r="G78" s="5">
        <v>0</v>
      </c>
      <c r="H78" s="5">
        <v>0</v>
      </c>
      <c r="I78" s="5">
        <v>0</v>
      </c>
      <c r="J78" s="5">
        <v>6.1749999999999999E-2</v>
      </c>
      <c r="K78" s="5">
        <v>0</v>
      </c>
      <c r="L78" s="5">
        <v>0</v>
      </c>
      <c r="M78" s="5">
        <v>0</v>
      </c>
      <c r="N78" s="5">
        <v>0</v>
      </c>
      <c r="O78" s="5">
        <v>0</v>
      </c>
      <c r="P78" s="5">
        <v>0</v>
      </c>
      <c r="Q78" s="5">
        <v>0</v>
      </c>
      <c r="R78" s="5">
        <v>0</v>
      </c>
      <c r="S78" s="5">
        <v>0</v>
      </c>
    </row>
    <row r="79" spans="1:19" hidden="1" x14ac:dyDescent="0.35">
      <c r="A79" s="2" t="s">
        <v>5</v>
      </c>
      <c r="B79" s="1" t="s">
        <v>81</v>
      </c>
      <c r="C79" t="str">
        <f>VLOOKUP(B79,[2]Clothes!$B$5:$D$447,2, FALSE)</f>
        <v>Local Centres</v>
      </c>
      <c r="D79" t="str">
        <f>VLOOKUP(B79,[2]Clothes!$B$5:$D$447,3, FALSE)</f>
        <v>Other Local Centres</v>
      </c>
      <c r="E79" s="5">
        <v>1.8600000000000001E-3</v>
      </c>
      <c r="F79" s="5">
        <v>0</v>
      </c>
      <c r="G79" s="5">
        <v>0</v>
      </c>
      <c r="H79" s="5">
        <v>0</v>
      </c>
      <c r="I79" s="5">
        <v>0</v>
      </c>
      <c r="J79" s="5">
        <v>0</v>
      </c>
      <c r="K79" s="5">
        <v>0</v>
      </c>
      <c r="L79" s="5">
        <v>0</v>
      </c>
      <c r="M79" s="5">
        <v>0</v>
      </c>
      <c r="N79" s="5">
        <v>0</v>
      </c>
      <c r="O79" s="5">
        <v>0</v>
      </c>
      <c r="P79" s="5">
        <v>0</v>
      </c>
      <c r="Q79" s="5">
        <v>0</v>
      </c>
      <c r="R79" s="5">
        <v>0</v>
      </c>
      <c r="S79" s="5">
        <v>2.1299999999999999E-2</v>
      </c>
    </row>
    <row r="80" spans="1:19" hidden="1" x14ac:dyDescent="0.35">
      <c r="A80" s="2" t="s">
        <v>5</v>
      </c>
      <c r="B80" s="1" t="s">
        <v>553</v>
      </c>
      <c r="C80" t="str">
        <f>VLOOKUP(B80,[2]Clothes!$B$5:$D$447,2, FALSE)</f>
        <v>Out of Centre</v>
      </c>
      <c r="D80" t="str">
        <f>VLOOKUP(B80,[2]Clothes!$B$5:$D$447,3, FALSE)</f>
        <v>OoC - Zone 5</v>
      </c>
      <c r="E80" s="5">
        <v>0</v>
      </c>
      <c r="F80" s="5">
        <v>0</v>
      </c>
      <c r="G80" s="5">
        <v>0</v>
      </c>
      <c r="H80" s="5">
        <v>0</v>
      </c>
      <c r="I80" s="5">
        <v>0</v>
      </c>
      <c r="J80" s="5">
        <v>0</v>
      </c>
      <c r="K80" s="5">
        <v>0</v>
      </c>
      <c r="L80" s="5">
        <v>0</v>
      </c>
      <c r="M80" s="5">
        <v>0</v>
      </c>
      <c r="N80" s="5">
        <v>0</v>
      </c>
      <c r="O80" s="5">
        <v>0</v>
      </c>
      <c r="P80" s="5">
        <v>0</v>
      </c>
      <c r="Q80" s="5">
        <v>0</v>
      </c>
      <c r="R80" s="5">
        <v>0</v>
      </c>
      <c r="S80" s="5">
        <v>0</v>
      </c>
    </row>
    <row r="81" spans="1:19" hidden="1" x14ac:dyDescent="0.35">
      <c r="A81" s="2" t="s">
        <v>5</v>
      </c>
      <c r="B81" s="1" t="s">
        <v>85</v>
      </c>
      <c r="C81" t="str">
        <f>VLOOKUP(B81,[2]Clothes!$B$5:$D$447,2, FALSE)</f>
        <v>Local Centres</v>
      </c>
      <c r="D81" t="str">
        <f>VLOOKUP(B81,[2]Clothes!$B$5:$D$447,3, FALSE)</f>
        <v>Other Local Centres</v>
      </c>
      <c r="E81" s="5">
        <v>0</v>
      </c>
      <c r="F81" s="5">
        <v>0</v>
      </c>
      <c r="G81" s="5">
        <v>0</v>
      </c>
      <c r="H81" s="5">
        <v>0</v>
      </c>
      <c r="I81" s="5">
        <v>0</v>
      </c>
      <c r="J81" s="5">
        <v>0</v>
      </c>
      <c r="K81" s="5">
        <v>0</v>
      </c>
      <c r="L81" s="5">
        <v>0</v>
      </c>
      <c r="M81" s="5">
        <v>0</v>
      </c>
      <c r="N81" s="5">
        <v>0</v>
      </c>
      <c r="O81" s="5">
        <v>0</v>
      </c>
      <c r="P81" s="5">
        <v>0</v>
      </c>
      <c r="Q81" s="5">
        <v>0</v>
      </c>
      <c r="R81" s="5">
        <v>0</v>
      </c>
      <c r="S81" s="5">
        <v>0</v>
      </c>
    </row>
    <row r="82" spans="1:19" hidden="1" x14ac:dyDescent="0.35">
      <c r="A82" s="2" t="s">
        <v>5</v>
      </c>
      <c r="B82" s="1" t="s">
        <v>554</v>
      </c>
      <c r="C82" t="str">
        <f>VLOOKUP(B82,[2]Clothes!$B$5:$D$447,2, FALSE)</f>
        <v>Local Centres</v>
      </c>
      <c r="D82" t="str">
        <f>VLOOKUP(B82,[2]Clothes!$B$5:$D$447,3, FALSE)</f>
        <v>Giffard Park</v>
      </c>
      <c r="E82" s="5">
        <v>0</v>
      </c>
      <c r="F82" s="5">
        <v>0</v>
      </c>
      <c r="G82" s="5">
        <v>0</v>
      </c>
      <c r="H82" s="5">
        <v>0</v>
      </c>
      <c r="I82" s="5">
        <v>0</v>
      </c>
      <c r="J82" s="5">
        <v>0</v>
      </c>
      <c r="K82" s="5">
        <v>0</v>
      </c>
      <c r="L82" s="5">
        <v>0</v>
      </c>
      <c r="M82" s="5">
        <v>0</v>
      </c>
      <c r="N82" s="5">
        <v>0</v>
      </c>
      <c r="O82" s="5">
        <v>0</v>
      </c>
      <c r="P82" s="5">
        <v>0</v>
      </c>
      <c r="Q82" s="5">
        <v>0</v>
      </c>
      <c r="R82" s="5">
        <v>0</v>
      </c>
      <c r="S82" s="5">
        <v>0</v>
      </c>
    </row>
    <row r="83" spans="1:19" hidden="1" x14ac:dyDescent="0.35">
      <c r="A83" s="2" t="s">
        <v>5</v>
      </c>
      <c r="B83" s="1" t="s">
        <v>555</v>
      </c>
      <c r="C83" t="str">
        <f>VLOOKUP(B83,[2]Clothes!$B$5:$D$447,2, FALSE)</f>
        <v>Local Centres</v>
      </c>
      <c r="D83" t="str">
        <f>VLOOKUP(B83,[2]Clothes!$B$5:$D$447,3, FALSE)</f>
        <v>Great Linford</v>
      </c>
      <c r="E83" s="5">
        <v>0</v>
      </c>
      <c r="F83" s="5">
        <v>0</v>
      </c>
      <c r="G83" s="5">
        <v>0</v>
      </c>
      <c r="H83" s="5">
        <v>0</v>
      </c>
      <c r="I83" s="5">
        <v>0</v>
      </c>
      <c r="J83" s="5">
        <v>0</v>
      </c>
      <c r="K83" s="5">
        <v>0</v>
      </c>
      <c r="L83" s="5">
        <v>0</v>
      </c>
      <c r="M83" s="5">
        <v>0</v>
      </c>
      <c r="N83" s="5">
        <v>0</v>
      </c>
      <c r="O83" s="5">
        <v>0</v>
      </c>
      <c r="P83" s="5">
        <v>0</v>
      </c>
      <c r="Q83" s="5">
        <v>0</v>
      </c>
      <c r="R83" s="5">
        <v>0</v>
      </c>
      <c r="S83" s="5">
        <v>0</v>
      </c>
    </row>
    <row r="84" spans="1:19" hidden="1" x14ac:dyDescent="0.35">
      <c r="A84" s="2" t="s">
        <v>5</v>
      </c>
      <c r="B84" s="1" t="s">
        <v>88</v>
      </c>
      <c r="C84" t="str">
        <f>VLOOKUP(B84,[2]Clothes!$B$5:$D$447,2, FALSE)</f>
        <v>Out of Centre</v>
      </c>
      <c r="D84" t="str">
        <f>VLOOKUP(B84,[2]Clothes!$B$5:$D$447,3, FALSE)</f>
        <v>OoC - Zone 5</v>
      </c>
      <c r="E84" s="5">
        <v>2.5000000000000001E-4</v>
      </c>
      <c r="F84" s="5">
        <v>0</v>
      </c>
      <c r="G84" s="5">
        <v>0</v>
      </c>
      <c r="H84" s="5">
        <v>0</v>
      </c>
      <c r="I84" s="5">
        <v>0</v>
      </c>
      <c r="J84" s="5">
        <v>5.6699999999999997E-3</v>
      </c>
      <c r="K84" s="5">
        <v>0</v>
      </c>
      <c r="L84" s="5">
        <v>0</v>
      </c>
      <c r="M84" s="5">
        <v>0</v>
      </c>
      <c r="N84" s="5">
        <v>0</v>
      </c>
      <c r="O84" s="5">
        <v>0</v>
      </c>
      <c r="P84" s="5">
        <v>0</v>
      </c>
      <c r="Q84" s="5">
        <v>0</v>
      </c>
      <c r="R84" s="5">
        <v>0</v>
      </c>
      <c r="S84" s="5">
        <v>0</v>
      </c>
    </row>
    <row r="85" spans="1:19" hidden="1" x14ac:dyDescent="0.35">
      <c r="A85" s="2" t="s">
        <v>5</v>
      </c>
      <c r="B85" s="1" t="s">
        <v>556</v>
      </c>
      <c r="C85" t="str">
        <f>VLOOKUP(B85,[2]Clothes!$B$5:$D$447,2, FALSE)</f>
        <v>Out of Centre</v>
      </c>
      <c r="D85" t="str">
        <f>VLOOKUP(B85,[2]Clothes!$B$5:$D$447,3, FALSE)</f>
        <v>OoC - Zone 5</v>
      </c>
      <c r="E85" s="5">
        <v>0</v>
      </c>
      <c r="F85" s="5">
        <v>0</v>
      </c>
      <c r="G85" s="5">
        <v>0</v>
      </c>
      <c r="H85" s="5">
        <v>0</v>
      </c>
      <c r="I85" s="5">
        <v>0</v>
      </c>
      <c r="J85" s="5">
        <v>0</v>
      </c>
      <c r="K85" s="5">
        <v>0</v>
      </c>
      <c r="L85" s="5">
        <v>0</v>
      </c>
      <c r="M85" s="5">
        <v>0</v>
      </c>
      <c r="N85" s="5">
        <v>0</v>
      </c>
      <c r="O85" s="5">
        <v>0</v>
      </c>
      <c r="P85" s="5">
        <v>0</v>
      </c>
      <c r="Q85" s="5">
        <v>0</v>
      </c>
      <c r="R85" s="5">
        <v>0</v>
      </c>
      <c r="S85" s="5">
        <v>0</v>
      </c>
    </row>
    <row r="86" spans="1:19" hidden="1" x14ac:dyDescent="0.35">
      <c r="A86" s="2" t="s">
        <v>5</v>
      </c>
      <c r="B86" s="1" t="s">
        <v>557</v>
      </c>
      <c r="C86" t="str">
        <f>VLOOKUP(B86,[2]Clothes!$B$5:$D$447,2, FALSE)</f>
        <v>Local Centres</v>
      </c>
      <c r="D86" t="str">
        <f>VLOOKUP(B86,[2]Clothes!$B$5:$D$447,3, FALSE)</f>
        <v>Neath Hill</v>
      </c>
      <c r="E86" s="5">
        <v>5.1500000000000001E-3</v>
      </c>
      <c r="F86" s="5">
        <v>0</v>
      </c>
      <c r="G86" s="5">
        <v>0</v>
      </c>
      <c r="H86" s="5">
        <v>0</v>
      </c>
      <c r="I86" s="5">
        <v>0</v>
      </c>
      <c r="J86" s="5">
        <v>0.11602999999999999</v>
      </c>
      <c r="K86" s="5">
        <v>0</v>
      </c>
      <c r="L86" s="5">
        <v>0</v>
      </c>
      <c r="M86" s="5">
        <v>0</v>
      </c>
      <c r="N86" s="5">
        <v>0</v>
      </c>
      <c r="O86" s="5">
        <v>0</v>
      </c>
      <c r="P86" s="5">
        <v>0</v>
      </c>
      <c r="Q86" s="5">
        <v>0</v>
      </c>
      <c r="R86" s="5">
        <v>0</v>
      </c>
      <c r="S86" s="5">
        <v>0</v>
      </c>
    </row>
    <row r="87" spans="1:19" hidden="1" x14ac:dyDescent="0.35">
      <c r="A87" s="2" t="s">
        <v>5</v>
      </c>
      <c r="B87" s="1" t="s">
        <v>558</v>
      </c>
      <c r="C87" t="str">
        <f>VLOOKUP(B87,[2]Clothes!$B$5:$D$447,2, FALSE)</f>
        <v>Local Centres</v>
      </c>
      <c r="D87" t="str">
        <f>VLOOKUP(B87,[2]Clothes!$B$5:$D$447,3, FALSE)</f>
        <v>Oakridge Park</v>
      </c>
      <c r="E87" s="5">
        <v>1.5900000000000001E-3</v>
      </c>
      <c r="F87" s="5">
        <v>0</v>
      </c>
      <c r="G87" s="5">
        <v>0</v>
      </c>
      <c r="H87" s="5">
        <v>0</v>
      </c>
      <c r="I87" s="5">
        <v>0</v>
      </c>
      <c r="J87" s="5">
        <v>3.5869999999999999E-2</v>
      </c>
      <c r="K87" s="5">
        <v>0</v>
      </c>
      <c r="L87" s="5">
        <v>0</v>
      </c>
      <c r="M87" s="5">
        <v>0</v>
      </c>
      <c r="N87" s="5">
        <v>0</v>
      </c>
      <c r="O87" s="5">
        <v>0</v>
      </c>
      <c r="P87" s="5">
        <v>0</v>
      </c>
      <c r="Q87" s="5">
        <v>0</v>
      </c>
      <c r="R87" s="5">
        <v>0</v>
      </c>
      <c r="S87" s="5">
        <v>0</v>
      </c>
    </row>
    <row r="88" spans="1:19" hidden="1" x14ac:dyDescent="0.35">
      <c r="A88" s="2" t="s">
        <v>5</v>
      </c>
      <c r="B88" s="1" t="s">
        <v>559</v>
      </c>
      <c r="C88" t="str">
        <f>VLOOKUP(B88,[2]Clothes!$B$5:$D$447,2, FALSE)</f>
        <v>Local Centres</v>
      </c>
      <c r="D88" t="str">
        <f>VLOOKUP(B88,[2]Clothes!$B$5:$D$447,3, FALSE)</f>
        <v>Stantonbury</v>
      </c>
      <c r="E88" s="5">
        <v>2.1000000000000001E-4</v>
      </c>
      <c r="F88" s="5">
        <v>0</v>
      </c>
      <c r="G88" s="5">
        <v>0</v>
      </c>
      <c r="H88" s="5">
        <v>0</v>
      </c>
      <c r="I88" s="5">
        <v>0</v>
      </c>
      <c r="J88" s="5">
        <v>0</v>
      </c>
      <c r="K88" s="5">
        <v>0</v>
      </c>
      <c r="L88" s="5">
        <v>5.0499999999999998E-3</v>
      </c>
      <c r="M88" s="5">
        <v>0</v>
      </c>
      <c r="N88" s="5">
        <v>0</v>
      </c>
      <c r="O88" s="5">
        <v>0</v>
      </c>
      <c r="P88" s="5">
        <v>0</v>
      </c>
      <c r="Q88" s="5">
        <v>0</v>
      </c>
      <c r="R88" s="5">
        <v>0</v>
      </c>
      <c r="S88" s="5">
        <v>0</v>
      </c>
    </row>
    <row r="89" spans="1:19" hidden="1" x14ac:dyDescent="0.35">
      <c r="A89" s="2" t="s">
        <v>5</v>
      </c>
      <c r="B89" s="1" t="s">
        <v>560</v>
      </c>
      <c r="C89" t="str">
        <f>VLOOKUP(B89,[2]Clothes!$B$5:$D$447,2, FALSE)</f>
        <v>Local Centres</v>
      </c>
      <c r="D89" t="str">
        <f>VLOOKUP(B89,[2]Clothes!$B$5:$D$447,3, FALSE)</f>
        <v>Willen</v>
      </c>
      <c r="E89" s="5">
        <v>1.8400000000000001E-3</v>
      </c>
      <c r="F89" s="5">
        <v>0</v>
      </c>
      <c r="G89" s="5">
        <v>0</v>
      </c>
      <c r="H89" s="5">
        <v>0</v>
      </c>
      <c r="I89" s="5">
        <v>0</v>
      </c>
      <c r="J89" s="5">
        <v>4.1540000000000001E-2</v>
      </c>
      <c r="K89" s="5">
        <v>0</v>
      </c>
      <c r="L89" s="5">
        <v>0</v>
      </c>
      <c r="M89" s="5">
        <v>0</v>
      </c>
      <c r="N89" s="5">
        <v>0</v>
      </c>
      <c r="O89" s="5">
        <v>0</v>
      </c>
      <c r="P89" s="5">
        <v>0</v>
      </c>
      <c r="Q89" s="5">
        <v>0</v>
      </c>
      <c r="R89" s="5">
        <v>0</v>
      </c>
      <c r="S89" s="5">
        <v>0</v>
      </c>
    </row>
    <row r="90" spans="1:19" hidden="1" x14ac:dyDescent="0.35">
      <c r="A90" s="2" t="s">
        <v>5</v>
      </c>
      <c r="B90" s="1" t="s">
        <v>561</v>
      </c>
      <c r="C90" t="str">
        <f>VLOOKUP(B90,[2]Clothes!$B$5:$D$447,2, FALSE)</f>
        <v>Local Centres</v>
      </c>
      <c r="D90" t="str">
        <f>VLOOKUP(B90,[2]Clothes!$B$5:$D$447,3, FALSE)</f>
        <v>Woolstone</v>
      </c>
      <c r="E90" s="5">
        <v>0</v>
      </c>
      <c r="F90" s="5">
        <v>0</v>
      </c>
      <c r="G90" s="5">
        <v>0</v>
      </c>
      <c r="H90" s="5">
        <v>0</v>
      </c>
      <c r="I90" s="5">
        <v>0</v>
      </c>
      <c r="J90" s="5">
        <v>0</v>
      </c>
      <c r="K90" s="5">
        <v>0</v>
      </c>
      <c r="L90" s="5">
        <v>0</v>
      </c>
      <c r="M90" s="5">
        <v>0</v>
      </c>
      <c r="N90" s="5">
        <v>0</v>
      </c>
      <c r="O90" s="5">
        <v>0</v>
      </c>
      <c r="P90" s="5">
        <v>0</v>
      </c>
      <c r="Q90" s="5">
        <v>0</v>
      </c>
      <c r="R90" s="5">
        <v>0</v>
      </c>
      <c r="S90" s="5">
        <v>0</v>
      </c>
    </row>
    <row r="91" spans="1:19" hidden="1" x14ac:dyDescent="0.35">
      <c r="A91" s="2" t="s">
        <v>6</v>
      </c>
      <c r="B91" s="1" t="s">
        <v>562</v>
      </c>
      <c r="C91" t="str">
        <f>VLOOKUP(B91,[2]Clothes!$B$5:$D$447,2, FALSE)</f>
        <v>Out of Centre</v>
      </c>
      <c r="D91" t="str">
        <f>VLOOKUP(B91,[2]Clothes!$B$5:$D$447,3, FALSE)</f>
        <v>OoC - Zone 6 - Other</v>
      </c>
      <c r="E91" s="5">
        <v>0</v>
      </c>
      <c r="F91" s="5">
        <v>0</v>
      </c>
      <c r="G91" s="5">
        <v>0</v>
      </c>
      <c r="H91" s="5">
        <v>0</v>
      </c>
      <c r="I91" s="5">
        <v>0</v>
      </c>
      <c r="J91" s="5">
        <v>0</v>
      </c>
      <c r="K91" s="5">
        <v>0</v>
      </c>
      <c r="L91" s="5">
        <v>0</v>
      </c>
      <c r="M91" s="5">
        <v>0</v>
      </c>
      <c r="N91" s="5">
        <v>0</v>
      </c>
      <c r="O91" s="5">
        <v>0</v>
      </c>
      <c r="P91" s="5">
        <v>0</v>
      </c>
      <c r="Q91" s="5">
        <v>0</v>
      </c>
      <c r="R91" s="5">
        <v>0</v>
      </c>
      <c r="S91" s="5">
        <v>0</v>
      </c>
    </row>
    <row r="92" spans="1:19" hidden="1" x14ac:dyDescent="0.35">
      <c r="A92" s="2" t="s">
        <v>6</v>
      </c>
      <c r="B92" s="1" t="s">
        <v>563</v>
      </c>
      <c r="C92" t="str">
        <f>VLOOKUP(B92,[2]Clothes!$B$5:$D$447,2, FALSE)</f>
        <v>Out of Centre</v>
      </c>
      <c r="D92" t="str">
        <f>VLOOKUP(B92,[2]Clothes!$B$5:$D$447,3, FALSE)</f>
        <v>OoC - Zone 6 - Other</v>
      </c>
      <c r="E92" s="5">
        <v>5.5999999999999995E-4</v>
      </c>
      <c r="F92" s="5">
        <v>0</v>
      </c>
      <c r="G92" s="5">
        <v>0</v>
      </c>
      <c r="H92" s="5">
        <v>0</v>
      </c>
      <c r="I92" s="5">
        <v>0</v>
      </c>
      <c r="J92" s="5">
        <v>0</v>
      </c>
      <c r="K92" s="5">
        <v>1.7000000000000001E-2</v>
      </c>
      <c r="L92" s="5">
        <v>0</v>
      </c>
      <c r="M92" s="5">
        <v>0</v>
      </c>
      <c r="N92" s="5">
        <v>0</v>
      </c>
      <c r="O92" s="5">
        <v>0</v>
      </c>
      <c r="P92" s="5">
        <v>0</v>
      </c>
      <c r="Q92" s="5">
        <v>0</v>
      </c>
      <c r="R92" s="5">
        <v>0</v>
      </c>
      <c r="S92" s="5">
        <v>0</v>
      </c>
    </row>
    <row r="93" spans="1:19" hidden="1" x14ac:dyDescent="0.35">
      <c r="A93" s="2" t="s">
        <v>6</v>
      </c>
      <c r="B93" s="1" t="s">
        <v>564</v>
      </c>
      <c r="C93" t="str">
        <f>VLOOKUP(B93,[2]Clothes!$B$5:$D$447,2, FALSE)</f>
        <v>Local Centres</v>
      </c>
      <c r="D93" t="str">
        <f>VLOOKUP(B93,[2]Clothes!$B$5:$D$447,3, FALSE)</f>
        <v>Bradwell Common</v>
      </c>
      <c r="E93" s="5">
        <v>3.4499999999999999E-3</v>
      </c>
      <c r="F93" s="5">
        <v>0</v>
      </c>
      <c r="G93" s="5">
        <v>0</v>
      </c>
      <c r="H93" s="5">
        <v>1.3350000000000001E-2</v>
      </c>
      <c r="I93" s="5">
        <v>0</v>
      </c>
      <c r="J93" s="5">
        <v>0</v>
      </c>
      <c r="K93" s="5">
        <v>8.5669999999999996E-2</v>
      </c>
      <c r="L93" s="5">
        <v>0</v>
      </c>
      <c r="M93" s="5">
        <v>0</v>
      </c>
      <c r="N93" s="5">
        <v>0</v>
      </c>
      <c r="O93" s="5">
        <v>0</v>
      </c>
      <c r="P93" s="5">
        <v>0</v>
      </c>
      <c r="Q93" s="5">
        <v>0</v>
      </c>
      <c r="R93" s="5">
        <v>0</v>
      </c>
      <c r="S93" s="5">
        <v>0</v>
      </c>
    </row>
    <row r="94" spans="1:19" hidden="1" x14ac:dyDescent="0.35">
      <c r="A94" s="2" t="s">
        <v>6</v>
      </c>
      <c r="B94" s="1" t="s">
        <v>565</v>
      </c>
      <c r="C94" t="str">
        <f>VLOOKUP(B94,[2]Clothes!$B$5:$D$447,2, FALSE)</f>
        <v>Out of Centre</v>
      </c>
      <c r="D94" t="str">
        <f>VLOOKUP(B94,[2]Clothes!$B$5:$D$447,3, FALSE)</f>
        <v>OoC - Zone 6 - Other</v>
      </c>
      <c r="E94" s="5">
        <v>0</v>
      </c>
      <c r="F94" s="5">
        <v>0</v>
      </c>
      <c r="G94" s="5">
        <v>0</v>
      </c>
      <c r="H94" s="5">
        <v>0</v>
      </c>
      <c r="I94" s="5">
        <v>0</v>
      </c>
      <c r="J94" s="5">
        <v>0</v>
      </c>
      <c r="K94" s="5">
        <v>0</v>
      </c>
      <c r="L94" s="5">
        <v>0</v>
      </c>
      <c r="M94" s="5">
        <v>0</v>
      </c>
      <c r="N94" s="5">
        <v>0</v>
      </c>
      <c r="O94" s="5">
        <v>0</v>
      </c>
      <c r="P94" s="5">
        <v>0</v>
      </c>
      <c r="Q94" s="5">
        <v>0</v>
      </c>
      <c r="R94" s="5">
        <v>0</v>
      </c>
      <c r="S94" s="5">
        <v>0</v>
      </c>
    </row>
    <row r="95" spans="1:19" hidden="1" x14ac:dyDescent="0.35">
      <c r="A95" s="2" t="s">
        <v>6</v>
      </c>
      <c r="B95" s="1" t="s">
        <v>566</v>
      </c>
      <c r="C95" t="str">
        <f>VLOOKUP(B95,[2]Clothes!$B$5:$D$447,2, FALSE)</f>
        <v>Out of Centre</v>
      </c>
      <c r="D95" t="str">
        <f>VLOOKUP(B95,[2]Clothes!$B$5:$D$447,3, FALSE)</f>
        <v>OoC - Zone 6 - Central Retail Park, Rooksley</v>
      </c>
      <c r="E95" s="5">
        <v>5.4599999999999996E-3</v>
      </c>
      <c r="F95" s="5">
        <v>0</v>
      </c>
      <c r="G95" s="5">
        <v>3.703E-2</v>
      </c>
      <c r="H95" s="5">
        <v>0</v>
      </c>
      <c r="I95" s="5">
        <v>1.704E-2</v>
      </c>
      <c r="J95" s="5">
        <v>0</v>
      </c>
      <c r="K95" s="5">
        <v>2.6270000000000002E-2</v>
      </c>
      <c r="L95" s="5">
        <v>2.7099999999999999E-2</v>
      </c>
      <c r="M95" s="5">
        <v>0</v>
      </c>
      <c r="N95" s="5">
        <v>0</v>
      </c>
      <c r="O95" s="5">
        <v>0</v>
      </c>
      <c r="P95" s="5">
        <v>0</v>
      </c>
      <c r="Q95" s="5">
        <v>0</v>
      </c>
      <c r="R95" s="5">
        <v>0</v>
      </c>
      <c r="S95" s="5">
        <v>0</v>
      </c>
    </row>
    <row r="96" spans="1:19" hidden="1" x14ac:dyDescent="0.35">
      <c r="A96" s="2" t="s">
        <v>6</v>
      </c>
      <c r="B96" s="1" t="s">
        <v>567</v>
      </c>
      <c r="C96" t="str">
        <f>VLOOKUP(B96,[2]Clothes!$B$5:$D$447,2, FALSE)</f>
        <v>Local Centres</v>
      </c>
      <c r="D96" t="str">
        <f>VLOOKUP(B96,[2]Clothes!$B$5:$D$447,3, FALSE)</f>
        <v>Great Holm</v>
      </c>
      <c r="E96" s="5">
        <v>5.47E-3</v>
      </c>
      <c r="F96" s="5">
        <v>0</v>
      </c>
      <c r="G96" s="5">
        <v>0</v>
      </c>
      <c r="H96" s="5">
        <v>0</v>
      </c>
      <c r="I96" s="5">
        <v>0</v>
      </c>
      <c r="J96" s="5">
        <v>0</v>
      </c>
      <c r="K96" s="5">
        <v>4.7320000000000001E-2</v>
      </c>
      <c r="L96" s="5">
        <v>0</v>
      </c>
      <c r="M96" s="5">
        <v>3.3169999999999998E-2</v>
      </c>
      <c r="N96" s="5">
        <v>0</v>
      </c>
      <c r="O96" s="5">
        <v>0</v>
      </c>
      <c r="P96" s="5">
        <v>0</v>
      </c>
      <c r="Q96" s="5">
        <v>0</v>
      </c>
      <c r="R96" s="5">
        <v>0</v>
      </c>
      <c r="S96" s="5">
        <v>0</v>
      </c>
    </row>
    <row r="97" spans="1:19" hidden="1" x14ac:dyDescent="0.35">
      <c r="A97" s="2" t="s">
        <v>6</v>
      </c>
      <c r="B97" s="1" t="s">
        <v>568</v>
      </c>
      <c r="C97" t="str">
        <f>VLOOKUP(B97,[2]Clothes!$B$5:$D$447,2, FALSE)</f>
        <v>Local Centres</v>
      </c>
      <c r="D97" t="str">
        <f>VLOOKUP(B97,[2]Clothes!$B$5:$D$447,3, FALSE)</f>
        <v>Heelands</v>
      </c>
      <c r="E97" s="5">
        <v>1.66E-3</v>
      </c>
      <c r="F97" s="5">
        <v>0</v>
      </c>
      <c r="G97" s="5">
        <v>0</v>
      </c>
      <c r="H97" s="5">
        <v>0</v>
      </c>
      <c r="I97" s="5">
        <v>0</v>
      </c>
      <c r="J97" s="5">
        <v>5.6699999999999997E-3</v>
      </c>
      <c r="K97" s="5">
        <v>2.6579999999999999E-2</v>
      </c>
      <c r="L97" s="5">
        <v>1.29E-2</v>
      </c>
      <c r="M97" s="5">
        <v>0</v>
      </c>
      <c r="N97" s="5">
        <v>0</v>
      </c>
      <c r="O97" s="5">
        <v>0</v>
      </c>
      <c r="P97" s="5">
        <v>0</v>
      </c>
      <c r="Q97" s="5">
        <v>0</v>
      </c>
      <c r="R97" s="5">
        <v>0</v>
      </c>
      <c r="S97" s="5">
        <v>0</v>
      </c>
    </row>
    <row r="98" spans="1:19" hidden="1" x14ac:dyDescent="0.35">
      <c r="A98" s="2" t="s">
        <v>6</v>
      </c>
      <c r="B98" s="1" t="s">
        <v>569</v>
      </c>
      <c r="C98" t="str">
        <f>VLOOKUP(B98,[2]Clothes!$B$5:$D$447,2, FALSE)</f>
        <v>Local Centres</v>
      </c>
      <c r="D98" t="str">
        <f>VLOOKUP(B98,[2]Clothes!$B$5:$D$447,3, FALSE)</f>
        <v>Two Mile Ash</v>
      </c>
      <c r="E98" s="5">
        <v>0</v>
      </c>
      <c r="F98" s="5">
        <v>0</v>
      </c>
      <c r="G98" s="5">
        <v>0</v>
      </c>
      <c r="H98" s="5">
        <v>0</v>
      </c>
      <c r="I98" s="5">
        <v>0</v>
      </c>
      <c r="J98" s="5">
        <v>0</v>
      </c>
      <c r="K98" s="5">
        <v>0</v>
      </c>
      <c r="L98" s="5">
        <v>0</v>
      </c>
      <c r="M98" s="5">
        <v>0</v>
      </c>
      <c r="N98" s="5">
        <v>0</v>
      </c>
      <c r="O98" s="5">
        <v>0</v>
      </c>
      <c r="P98" s="5">
        <v>0</v>
      </c>
      <c r="Q98" s="5">
        <v>0</v>
      </c>
      <c r="R98" s="5">
        <v>0</v>
      </c>
      <c r="S98" s="5">
        <v>0</v>
      </c>
    </row>
    <row r="99" spans="1:19" hidden="1" x14ac:dyDescent="0.35">
      <c r="A99" s="2" t="s">
        <v>7</v>
      </c>
      <c r="B99" s="1" t="s">
        <v>95</v>
      </c>
      <c r="C99" t="str">
        <f>VLOOKUP(B99,[2]Clothes!$B$5:$D$447,2, FALSE)</f>
        <v>Wolverton TC</v>
      </c>
      <c r="D99" t="str">
        <f>VLOOKUP(B99,[2]Clothes!$B$5:$D$447,3, FALSE)</f>
        <v>Wolverton TC - Other in Centre</v>
      </c>
      <c r="E99" s="5">
        <v>0</v>
      </c>
      <c r="F99" s="5">
        <v>0</v>
      </c>
      <c r="G99" s="5">
        <v>0</v>
      </c>
      <c r="H99" s="5">
        <v>0</v>
      </c>
      <c r="I99" s="5">
        <v>0</v>
      </c>
      <c r="J99" s="5">
        <v>0</v>
      </c>
      <c r="K99" s="5">
        <v>0</v>
      </c>
      <c r="L99" s="5">
        <v>0</v>
      </c>
      <c r="M99" s="5">
        <v>0</v>
      </c>
      <c r="N99" s="5">
        <v>0</v>
      </c>
      <c r="O99" s="5">
        <v>0</v>
      </c>
      <c r="P99" s="5">
        <v>0</v>
      </c>
      <c r="Q99" s="5">
        <v>0</v>
      </c>
      <c r="R99" s="5">
        <v>0</v>
      </c>
      <c r="S99" s="5">
        <v>0</v>
      </c>
    </row>
    <row r="100" spans="1:19" hidden="1" x14ac:dyDescent="0.35">
      <c r="A100" s="2" t="s">
        <v>7</v>
      </c>
      <c r="B100" s="1" t="s">
        <v>570</v>
      </c>
      <c r="C100" t="str">
        <f>VLOOKUP(B100,[2]Clothes!$B$5:$D$447,2, FALSE)</f>
        <v>Out of Centre</v>
      </c>
      <c r="D100" t="str">
        <f>VLOOKUP(B100,[2]Clothes!$B$5:$D$447,3, FALSE)</f>
        <v>OoC - Zone 7</v>
      </c>
      <c r="E100" s="5">
        <v>0</v>
      </c>
      <c r="F100" s="5">
        <v>0</v>
      </c>
      <c r="G100" s="5">
        <v>0</v>
      </c>
      <c r="H100" s="5">
        <v>0</v>
      </c>
      <c r="I100" s="5">
        <v>0</v>
      </c>
      <c r="J100" s="5">
        <v>0</v>
      </c>
      <c r="K100" s="5">
        <v>0</v>
      </c>
      <c r="L100" s="5">
        <v>0</v>
      </c>
      <c r="M100" s="5">
        <v>0</v>
      </c>
      <c r="N100" s="5">
        <v>0</v>
      </c>
      <c r="O100" s="5">
        <v>0</v>
      </c>
      <c r="P100" s="5">
        <v>0</v>
      </c>
      <c r="Q100" s="5">
        <v>0</v>
      </c>
      <c r="R100" s="5">
        <v>0</v>
      </c>
      <c r="S100" s="5">
        <v>0</v>
      </c>
    </row>
    <row r="101" spans="1:19" hidden="1" x14ac:dyDescent="0.35">
      <c r="A101" s="2" t="s">
        <v>7</v>
      </c>
      <c r="B101" s="1" t="s">
        <v>571</v>
      </c>
      <c r="C101" t="str">
        <f>VLOOKUP(B101,[2]Clothes!$B$5:$D$447,2, FALSE)</f>
        <v>Out of Centre</v>
      </c>
      <c r="D101" t="str">
        <f>VLOOKUP(B101,[2]Clothes!$B$5:$D$447,3, FALSE)</f>
        <v>OoC - Zone 7</v>
      </c>
      <c r="E101" s="5">
        <v>0</v>
      </c>
      <c r="F101" s="5">
        <v>0</v>
      </c>
      <c r="G101" s="5">
        <v>0</v>
      </c>
      <c r="H101" s="5">
        <v>0</v>
      </c>
      <c r="I101" s="5">
        <v>0</v>
      </c>
      <c r="J101" s="5">
        <v>0</v>
      </c>
      <c r="K101" s="5">
        <v>0</v>
      </c>
      <c r="L101" s="5">
        <v>0</v>
      </c>
      <c r="M101" s="5">
        <v>0</v>
      </c>
      <c r="N101" s="5">
        <v>0</v>
      </c>
      <c r="O101" s="5">
        <v>0</v>
      </c>
      <c r="P101" s="5">
        <v>0</v>
      </c>
      <c r="Q101" s="5">
        <v>0</v>
      </c>
      <c r="R101" s="5">
        <v>0</v>
      </c>
      <c r="S101" s="5">
        <v>0</v>
      </c>
    </row>
    <row r="102" spans="1:19" hidden="1" x14ac:dyDescent="0.35">
      <c r="A102" s="2" t="s">
        <v>7</v>
      </c>
      <c r="B102" s="1" t="s">
        <v>572</v>
      </c>
      <c r="C102" t="str">
        <f>VLOOKUP(B102,[2]Clothes!$B$5:$D$447,2, FALSE)</f>
        <v>Out of Centre</v>
      </c>
      <c r="D102" t="str">
        <f>VLOOKUP(B102,[2]Clothes!$B$5:$D$447,3, FALSE)</f>
        <v>OoC - Zone 7</v>
      </c>
      <c r="E102" s="5">
        <v>0</v>
      </c>
      <c r="F102" s="5">
        <v>0</v>
      </c>
      <c r="G102" s="5">
        <v>0</v>
      </c>
      <c r="H102" s="5">
        <v>0</v>
      </c>
      <c r="I102" s="5">
        <v>0</v>
      </c>
      <c r="J102" s="5">
        <v>0</v>
      </c>
      <c r="K102" s="5">
        <v>0</v>
      </c>
      <c r="L102" s="5">
        <v>0</v>
      </c>
      <c r="M102" s="5">
        <v>0</v>
      </c>
      <c r="N102" s="5">
        <v>0</v>
      </c>
      <c r="O102" s="5">
        <v>0</v>
      </c>
      <c r="P102" s="5">
        <v>0</v>
      </c>
      <c r="Q102" s="5">
        <v>0</v>
      </c>
      <c r="R102" s="5">
        <v>0</v>
      </c>
      <c r="S102" s="5">
        <v>0</v>
      </c>
    </row>
    <row r="103" spans="1:19" hidden="1" x14ac:dyDescent="0.35">
      <c r="A103" s="2" t="s">
        <v>7</v>
      </c>
      <c r="B103" s="1" t="s">
        <v>573</v>
      </c>
      <c r="C103" t="str">
        <f>VLOOKUP(B103,[2]Clothes!$B$5:$D$447,2, FALSE)</f>
        <v>Local Centres</v>
      </c>
      <c r="D103" t="str">
        <f>VLOOKUP(B103,[2]Clothes!$B$5:$D$447,3, FALSE)</f>
        <v>Fullers Slade</v>
      </c>
      <c r="E103" s="5">
        <v>0</v>
      </c>
      <c r="F103" s="5">
        <v>0</v>
      </c>
      <c r="G103" s="5">
        <v>0</v>
      </c>
      <c r="H103" s="5">
        <v>0</v>
      </c>
      <c r="I103" s="5">
        <v>0</v>
      </c>
      <c r="J103" s="5">
        <v>0</v>
      </c>
      <c r="K103" s="5">
        <v>0</v>
      </c>
      <c r="L103" s="5">
        <v>0</v>
      </c>
      <c r="M103" s="5">
        <v>0</v>
      </c>
      <c r="N103" s="5">
        <v>0</v>
      </c>
      <c r="O103" s="5">
        <v>0</v>
      </c>
      <c r="P103" s="5">
        <v>0</v>
      </c>
      <c r="Q103" s="5">
        <v>0</v>
      </c>
      <c r="R103" s="5">
        <v>0</v>
      </c>
      <c r="S103" s="5">
        <v>0</v>
      </c>
    </row>
    <row r="104" spans="1:19" hidden="1" x14ac:dyDescent="0.35">
      <c r="A104" s="2" t="s">
        <v>7</v>
      </c>
      <c r="B104" s="1" t="s">
        <v>574</v>
      </c>
      <c r="C104" t="str">
        <f>VLOOKUP(B104,[2]Clothes!$B$5:$D$447,2, FALSE)</f>
        <v>Local Centres</v>
      </c>
      <c r="D104" t="str">
        <f>VLOOKUP(B104,[2]Clothes!$B$5:$D$447,3, FALSE)</f>
        <v>Greenleys</v>
      </c>
      <c r="E104" s="5">
        <v>2.9499999999999999E-3</v>
      </c>
      <c r="F104" s="5">
        <v>0</v>
      </c>
      <c r="G104" s="5">
        <v>0</v>
      </c>
      <c r="H104" s="5">
        <v>0</v>
      </c>
      <c r="I104" s="5">
        <v>0</v>
      </c>
      <c r="J104" s="5">
        <v>0</v>
      </c>
      <c r="K104" s="5">
        <v>0</v>
      </c>
      <c r="L104" s="5">
        <v>7.0220000000000005E-2</v>
      </c>
      <c r="M104" s="5">
        <v>0</v>
      </c>
      <c r="N104" s="5">
        <v>0</v>
      </c>
      <c r="O104" s="5">
        <v>0</v>
      </c>
      <c r="P104" s="5">
        <v>0</v>
      </c>
      <c r="Q104" s="5">
        <v>0</v>
      </c>
      <c r="R104" s="5">
        <v>0</v>
      </c>
      <c r="S104" s="5">
        <v>0</v>
      </c>
    </row>
    <row r="105" spans="1:19" hidden="1" x14ac:dyDescent="0.35">
      <c r="A105" s="2" t="s">
        <v>7</v>
      </c>
      <c r="B105" s="1" t="s">
        <v>575</v>
      </c>
      <c r="C105" t="str">
        <f>VLOOKUP(B105,[2]Clothes!$B$5:$D$447,2, FALSE)</f>
        <v>Local Centres</v>
      </c>
      <c r="D105" t="str">
        <f>VLOOKUP(B105,[2]Clothes!$B$5:$D$447,3, FALSE)</f>
        <v>Greenleys</v>
      </c>
      <c r="E105" s="5">
        <v>2.1000000000000001E-4</v>
      </c>
      <c r="F105" s="5">
        <v>0</v>
      </c>
      <c r="G105" s="5">
        <v>0</v>
      </c>
      <c r="H105" s="5">
        <v>0</v>
      </c>
      <c r="I105" s="5">
        <v>0</v>
      </c>
      <c r="J105" s="5">
        <v>0</v>
      </c>
      <c r="K105" s="5">
        <v>0</v>
      </c>
      <c r="L105" s="5">
        <v>5.0499999999999998E-3</v>
      </c>
      <c r="M105" s="5">
        <v>0</v>
      </c>
      <c r="N105" s="5">
        <v>0</v>
      </c>
      <c r="O105" s="5">
        <v>0</v>
      </c>
      <c r="P105" s="5">
        <v>0</v>
      </c>
      <c r="Q105" s="5">
        <v>0</v>
      </c>
      <c r="R105" s="5">
        <v>0</v>
      </c>
      <c r="S105" s="5">
        <v>0</v>
      </c>
    </row>
    <row r="106" spans="1:19" hidden="1" x14ac:dyDescent="0.35">
      <c r="A106" s="2" t="s">
        <v>7</v>
      </c>
      <c r="B106" s="1" t="s">
        <v>576</v>
      </c>
      <c r="C106" t="str">
        <f>VLOOKUP(B106,[2]Clothes!$B$5:$D$447,2, FALSE)</f>
        <v>Out of Centre</v>
      </c>
      <c r="D106" t="str">
        <f>VLOOKUP(B106,[2]Clothes!$B$5:$D$447,3, FALSE)</f>
        <v>OoC - Zone 7</v>
      </c>
      <c r="E106" s="5">
        <v>0</v>
      </c>
      <c r="F106" s="5">
        <v>0</v>
      </c>
      <c r="G106" s="5">
        <v>0</v>
      </c>
      <c r="H106" s="5">
        <v>0</v>
      </c>
      <c r="I106" s="5">
        <v>0</v>
      </c>
      <c r="J106" s="5">
        <v>0</v>
      </c>
      <c r="K106" s="5">
        <v>0</v>
      </c>
      <c r="L106" s="5">
        <v>0</v>
      </c>
      <c r="M106" s="5">
        <v>0</v>
      </c>
      <c r="N106" s="5">
        <v>0</v>
      </c>
      <c r="O106" s="5">
        <v>0</v>
      </c>
      <c r="P106" s="5">
        <v>0</v>
      </c>
      <c r="Q106" s="5">
        <v>0</v>
      </c>
      <c r="R106" s="5">
        <v>0</v>
      </c>
      <c r="S106" s="5">
        <v>0</v>
      </c>
    </row>
    <row r="107" spans="1:19" hidden="1" x14ac:dyDescent="0.35">
      <c r="A107" s="2" t="s">
        <v>7</v>
      </c>
      <c r="B107" s="1" t="s">
        <v>577</v>
      </c>
      <c r="C107" t="str">
        <f>VLOOKUP(B107,[2]Clothes!$B$5:$D$447,2, FALSE)</f>
        <v>Out of Centre</v>
      </c>
      <c r="D107" t="str">
        <f>VLOOKUP(B107,[2]Clothes!$B$5:$D$447,3, FALSE)</f>
        <v>OoC - Zone 7</v>
      </c>
      <c r="E107" s="5">
        <v>0</v>
      </c>
      <c r="F107" s="5">
        <v>0</v>
      </c>
      <c r="G107" s="5">
        <v>0</v>
      </c>
      <c r="H107" s="5">
        <v>0</v>
      </c>
      <c r="I107" s="5">
        <v>0</v>
      </c>
      <c r="J107" s="5">
        <v>0</v>
      </c>
      <c r="K107" s="5">
        <v>0</v>
      </c>
      <c r="L107" s="5">
        <v>0</v>
      </c>
      <c r="M107" s="5">
        <v>0</v>
      </c>
      <c r="N107" s="5">
        <v>0</v>
      </c>
      <c r="O107" s="5">
        <v>0</v>
      </c>
      <c r="P107" s="5">
        <v>0</v>
      </c>
      <c r="Q107" s="5">
        <v>0</v>
      </c>
      <c r="R107" s="5">
        <v>0</v>
      </c>
      <c r="S107" s="5">
        <v>0</v>
      </c>
    </row>
    <row r="108" spans="1:19" hidden="1" x14ac:dyDescent="0.35">
      <c r="A108" s="2" t="s">
        <v>7</v>
      </c>
      <c r="B108" s="1" t="s">
        <v>100</v>
      </c>
      <c r="C108" t="str">
        <f>VLOOKUP(B108,[2]Clothes!$B$5:$D$447,2, FALSE)</f>
        <v>Out of Centre</v>
      </c>
      <c r="D108" t="str">
        <f>VLOOKUP(B108,[2]Clothes!$B$5:$D$447,3, FALSE)</f>
        <v>OoC - Zone 7</v>
      </c>
      <c r="E108" s="5">
        <v>2.2000000000000001E-4</v>
      </c>
      <c r="F108" s="5">
        <v>0</v>
      </c>
      <c r="G108" s="5">
        <v>0</v>
      </c>
      <c r="H108" s="5">
        <v>0</v>
      </c>
      <c r="I108" s="5">
        <v>0</v>
      </c>
      <c r="J108" s="5">
        <v>0</v>
      </c>
      <c r="K108" s="5">
        <v>6.6600000000000001E-3</v>
      </c>
      <c r="L108" s="5">
        <v>0</v>
      </c>
      <c r="M108" s="5">
        <v>0</v>
      </c>
      <c r="N108" s="5">
        <v>0</v>
      </c>
      <c r="O108" s="5">
        <v>0</v>
      </c>
      <c r="P108" s="5">
        <v>0</v>
      </c>
      <c r="Q108" s="5">
        <v>0</v>
      </c>
      <c r="R108" s="5">
        <v>0</v>
      </c>
      <c r="S108" s="5">
        <v>0</v>
      </c>
    </row>
    <row r="109" spans="1:19" hidden="1" x14ac:dyDescent="0.35">
      <c r="A109" s="2" t="s">
        <v>7</v>
      </c>
      <c r="B109" s="1" t="s">
        <v>578</v>
      </c>
      <c r="C109" t="str">
        <f>VLOOKUP(B109,[2]Clothes!$B$5:$D$447,2, FALSE)</f>
        <v>Local Centres</v>
      </c>
      <c r="D109" t="str">
        <f>VLOOKUP(B109,[2]Clothes!$B$5:$D$447,3, FALSE)</f>
        <v>New Bradwell</v>
      </c>
      <c r="E109" s="5">
        <v>2.1000000000000001E-4</v>
      </c>
      <c r="F109" s="5">
        <v>0</v>
      </c>
      <c r="G109" s="5">
        <v>0</v>
      </c>
      <c r="H109" s="5">
        <v>0</v>
      </c>
      <c r="I109" s="5">
        <v>0</v>
      </c>
      <c r="J109" s="5">
        <v>0</v>
      </c>
      <c r="K109" s="5">
        <v>0</v>
      </c>
      <c r="L109" s="5">
        <v>5.0499999999999998E-3</v>
      </c>
      <c r="M109" s="5">
        <v>0</v>
      </c>
      <c r="N109" s="5">
        <v>0</v>
      </c>
      <c r="O109" s="5">
        <v>0</v>
      </c>
      <c r="P109" s="5">
        <v>0</v>
      </c>
      <c r="Q109" s="5">
        <v>0</v>
      </c>
      <c r="R109" s="5">
        <v>0</v>
      </c>
      <c r="S109" s="5">
        <v>0</v>
      </c>
    </row>
    <row r="110" spans="1:19" hidden="1" x14ac:dyDescent="0.35">
      <c r="A110" s="2" t="s">
        <v>7</v>
      </c>
      <c r="B110" s="1" t="s">
        <v>579</v>
      </c>
      <c r="C110" t="str">
        <f>VLOOKUP(B110,[2]Clothes!$B$5:$D$447,2, FALSE)</f>
        <v>Out of Centre</v>
      </c>
      <c r="D110" t="str">
        <f>VLOOKUP(B110,[2]Clothes!$B$5:$D$447,3, FALSE)</f>
        <v>OoC - Zone 7</v>
      </c>
      <c r="E110" s="5">
        <v>0</v>
      </c>
      <c r="F110" s="5">
        <v>0</v>
      </c>
      <c r="G110" s="5">
        <v>0</v>
      </c>
      <c r="H110" s="5">
        <v>0</v>
      </c>
      <c r="I110" s="5">
        <v>0</v>
      </c>
      <c r="J110" s="5">
        <v>0</v>
      </c>
      <c r="K110" s="5">
        <v>0</v>
      </c>
      <c r="L110" s="5">
        <v>0</v>
      </c>
      <c r="M110" s="5">
        <v>0</v>
      </c>
      <c r="N110" s="5">
        <v>0</v>
      </c>
      <c r="O110" s="5">
        <v>0</v>
      </c>
      <c r="P110" s="5">
        <v>0</v>
      </c>
      <c r="Q110" s="5">
        <v>0</v>
      </c>
      <c r="R110" s="5">
        <v>0</v>
      </c>
      <c r="S110" s="5">
        <v>0</v>
      </c>
    </row>
    <row r="111" spans="1:19" hidden="1" x14ac:dyDescent="0.35">
      <c r="A111" s="2" t="s">
        <v>7</v>
      </c>
      <c r="B111" s="1" t="s">
        <v>580</v>
      </c>
      <c r="C111" t="str">
        <f>VLOOKUP(B111,[2]Clothes!$B$5:$D$447,2, FALSE)</f>
        <v>Out of Centre</v>
      </c>
      <c r="D111" t="str">
        <f>VLOOKUP(B111,[2]Clothes!$B$5:$D$447,3, FALSE)</f>
        <v>OoC - Zone 7</v>
      </c>
      <c r="E111" s="5">
        <v>0</v>
      </c>
      <c r="F111" s="5">
        <v>0</v>
      </c>
      <c r="G111" s="5">
        <v>0</v>
      </c>
      <c r="H111" s="5">
        <v>0</v>
      </c>
      <c r="I111" s="5">
        <v>0</v>
      </c>
      <c r="J111" s="5">
        <v>0</v>
      </c>
      <c r="K111" s="5">
        <v>0</v>
      </c>
      <c r="L111" s="5">
        <v>0</v>
      </c>
      <c r="M111" s="5">
        <v>0</v>
      </c>
      <c r="N111" s="5">
        <v>0</v>
      </c>
      <c r="O111" s="5">
        <v>0</v>
      </c>
      <c r="P111" s="5">
        <v>0</v>
      </c>
      <c r="Q111" s="5">
        <v>0</v>
      </c>
      <c r="R111" s="5">
        <v>0</v>
      </c>
      <c r="S111" s="5">
        <v>0</v>
      </c>
    </row>
    <row r="112" spans="1:19" hidden="1" x14ac:dyDescent="0.35">
      <c r="A112" s="2" t="s">
        <v>7</v>
      </c>
      <c r="B112" s="1" t="s">
        <v>581</v>
      </c>
      <c r="C112" t="str">
        <f>VLOOKUP(B112,[2]Clothes!$B$5:$D$447,2, FALSE)</f>
        <v>Out of Centre</v>
      </c>
      <c r="D112" t="str">
        <f>VLOOKUP(B112,[2]Clothes!$B$5:$D$447,3, FALSE)</f>
        <v>OoC - Zone 7</v>
      </c>
      <c r="E112" s="5">
        <v>0</v>
      </c>
      <c r="F112" s="5">
        <v>0</v>
      </c>
      <c r="G112" s="5">
        <v>0</v>
      </c>
      <c r="H112" s="5">
        <v>0</v>
      </c>
      <c r="I112" s="5">
        <v>0</v>
      </c>
      <c r="J112" s="5">
        <v>0</v>
      </c>
      <c r="K112" s="5">
        <v>0</v>
      </c>
      <c r="L112" s="5">
        <v>0</v>
      </c>
      <c r="M112" s="5">
        <v>0</v>
      </c>
      <c r="N112" s="5">
        <v>0</v>
      </c>
      <c r="O112" s="5">
        <v>0</v>
      </c>
      <c r="P112" s="5">
        <v>0</v>
      </c>
      <c r="Q112" s="5">
        <v>0</v>
      </c>
      <c r="R112" s="5">
        <v>0</v>
      </c>
      <c r="S112" s="5">
        <v>0</v>
      </c>
    </row>
    <row r="113" spans="1:19" hidden="1" x14ac:dyDescent="0.35">
      <c r="A113" s="2" t="s">
        <v>7</v>
      </c>
      <c r="B113" s="1" t="s">
        <v>582</v>
      </c>
      <c r="C113" t="str">
        <f>VLOOKUP(B113,[2]Clothes!$B$5:$D$447,2, FALSE)</f>
        <v>Local Centres</v>
      </c>
      <c r="D113" t="str">
        <f>VLOOKUP(B113,[2]Clothes!$B$5:$D$447,3, FALSE)</f>
        <v>Stacey Bushes</v>
      </c>
      <c r="E113" s="5">
        <v>0</v>
      </c>
      <c r="F113" s="5">
        <v>0</v>
      </c>
      <c r="G113" s="5">
        <v>0</v>
      </c>
      <c r="H113" s="5">
        <v>0</v>
      </c>
      <c r="I113" s="5">
        <v>0</v>
      </c>
      <c r="J113" s="5">
        <v>0</v>
      </c>
      <c r="K113" s="5">
        <v>0</v>
      </c>
      <c r="L113" s="5">
        <v>0</v>
      </c>
      <c r="M113" s="5">
        <v>0</v>
      </c>
      <c r="N113" s="5">
        <v>0</v>
      </c>
      <c r="O113" s="5">
        <v>0</v>
      </c>
      <c r="P113" s="5">
        <v>0</v>
      </c>
      <c r="Q113" s="5">
        <v>0</v>
      </c>
      <c r="R113" s="5">
        <v>0</v>
      </c>
      <c r="S113" s="5">
        <v>0</v>
      </c>
    </row>
    <row r="114" spans="1:19" hidden="1" x14ac:dyDescent="0.35">
      <c r="A114" s="2" t="s">
        <v>7</v>
      </c>
      <c r="B114" s="1" t="s">
        <v>583</v>
      </c>
      <c r="C114" t="str">
        <f>VLOOKUP(B114,[2]Clothes!$B$5:$D$447,2, FALSE)</f>
        <v>Stony Stratford DC</v>
      </c>
      <c r="D114" t="str">
        <f>VLOOKUP(B114,[2]Clothes!$B$5:$D$447,3, FALSE)</f>
        <v>Stony Stratford DC - Other in Centre</v>
      </c>
      <c r="E114" s="5">
        <v>1.1509999999999999E-2</v>
      </c>
      <c r="F114" s="5">
        <v>0</v>
      </c>
      <c r="G114" s="5">
        <v>0</v>
      </c>
      <c r="H114" s="5">
        <v>5.2100000000000002E-3</v>
      </c>
      <c r="I114" s="5">
        <v>0</v>
      </c>
      <c r="J114" s="5">
        <v>0</v>
      </c>
      <c r="K114" s="5">
        <v>0</v>
      </c>
      <c r="L114" s="5">
        <v>6.4890000000000003E-2</v>
      </c>
      <c r="M114" s="5">
        <v>4.4769999999999997E-2</v>
      </c>
      <c r="N114" s="5">
        <v>7.4940000000000007E-2</v>
      </c>
      <c r="O114" s="5">
        <v>0</v>
      </c>
      <c r="P114" s="5">
        <v>0</v>
      </c>
      <c r="Q114" s="5">
        <v>0</v>
      </c>
      <c r="R114" s="5">
        <v>0</v>
      </c>
      <c r="S114" s="5">
        <v>0</v>
      </c>
    </row>
    <row r="115" spans="1:19" hidden="1" x14ac:dyDescent="0.35">
      <c r="A115" s="2" t="s">
        <v>7</v>
      </c>
      <c r="B115" s="1" t="s">
        <v>108</v>
      </c>
      <c r="C115" t="str">
        <f>VLOOKUP(B115,[2]Clothes!$B$5:$D$447,2, FALSE)</f>
        <v>Wolverton TC</v>
      </c>
      <c r="D115" t="str">
        <f>VLOOKUP(B115,[2]Clothes!$B$5:$D$447,3, FALSE)</f>
        <v>Tesco Superstore, McConnell Drive, Wolverton</v>
      </c>
      <c r="E115" s="5">
        <v>2.0820000000000002E-2</v>
      </c>
      <c r="F115" s="5">
        <v>0</v>
      </c>
      <c r="G115" s="5">
        <v>0</v>
      </c>
      <c r="H115" s="5">
        <v>0</v>
      </c>
      <c r="I115" s="5">
        <v>1.103E-2</v>
      </c>
      <c r="J115" s="5">
        <v>5.2900000000000003E-2</v>
      </c>
      <c r="K115" s="5">
        <v>8.5970000000000005E-2</v>
      </c>
      <c r="L115" s="5">
        <v>0.19835</v>
      </c>
      <c r="M115" s="5">
        <v>5.7529999999999998E-2</v>
      </c>
      <c r="N115" s="5">
        <v>0</v>
      </c>
      <c r="O115" s="5">
        <v>0</v>
      </c>
      <c r="P115" s="5">
        <v>0</v>
      </c>
      <c r="Q115" s="5">
        <v>0</v>
      </c>
      <c r="R115" s="5">
        <v>0</v>
      </c>
      <c r="S115" s="5">
        <v>0</v>
      </c>
    </row>
    <row r="116" spans="1:19" hidden="1" x14ac:dyDescent="0.35">
      <c r="A116" s="2" t="s">
        <v>7</v>
      </c>
      <c r="B116" s="1" t="s">
        <v>584</v>
      </c>
      <c r="C116" t="str">
        <f>VLOOKUP(B116,[2]Clothes!$B$5:$D$447,2, FALSE)</f>
        <v>Out of Centre</v>
      </c>
      <c r="D116" t="str">
        <f>VLOOKUP(B116,[2]Clothes!$B$5:$D$447,3, FALSE)</f>
        <v>OoC - Zone 7</v>
      </c>
      <c r="E116" s="5">
        <v>0</v>
      </c>
      <c r="F116" s="5">
        <v>0</v>
      </c>
      <c r="G116" s="5">
        <v>0</v>
      </c>
      <c r="H116" s="5">
        <v>0</v>
      </c>
      <c r="I116" s="5">
        <v>0</v>
      </c>
      <c r="J116" s="5">
        <v>0</v>
      </c>
      <c r="K116" s="5">
        <v>0</v>
      </c>
      <c r="L116" s="5">
        <v>0</v>
      </c>
      <c r="M116" s="5">
        <v>0</v>
      </c>
      <c r="N116" s="5">
        <v>0</v>
      </c>
      <c r="O116" s="5">
        <v>0</v>
      </c>
      <c r="P116" s="5">
        <v>0</v>
      </c>
      <c r="Q116" s="5">
        <v>0</v>
      </c>
      <c r="R116" s="5">
        <v>0</v>
      </c>
      <c r="S116" s="5">
        <v>0</v>
      </c>
    </row>
    <row r="117" spans="1:19" hidden="1" x14ac:dyDescent="0.35">
      <c r="A117" s="2" t="s">
        <v>7</v>
      </c>
      <c r="B117" s="1" t="s">
        <v>585</v>
      </c>
      <c r="C117" t="str">
        <f>VLOOKUP(B117,[2]Clothes!$B$5:$D$447,2, FALSE)</f>
        <v>Out of Centre</v>
      </c>
      <c r="D117" t="str">
        <f>VLOOKUP(B117,[2]Clothes!$B$5:$D$447,3, FALSE)</f>
        <v>OoC - Zone 7</v>
      </c>
      <c r="E117" s="5">
        <v>0</v>
      </c>
      <c r="F117" s="5">
        <v>0</v>
      </c>
      <c r="G117" s="5">
        <v>0</v>
      </c>
      <c r="H117" s="5">
        <v>0</v>
      </c>
      <c r="I117" s="5">
        <v>0</v>
      </c>
      <c r="J117" s="5">
        <v>0</v>
      </c>
      <c r="K117" s="5">
        <v>0</v>
      </c>
      <c r="L117" s="5">
        <v>0</v>
      </c>
      <c r="M117" s="5">
        <v>0</v>
      </c>
      <c r="N117" s="5">
        <v>0</v>
      </c>
      <c r="O117" s="5">
        <v>0</v>
      </c>
      <c r="P117" s="5">
        <v>0</v>
      </c>
      <c r="Q117" s="5">
        <v>0</v>
      </c>
      <c r="R117" s="5">
        <v>0</v>
      </c>
      <c r="S117" s="5">
        <v>0</v>
      </c>
    </row>
    <row r="118" spans="1:19" hidden="1" x14ac:dyDescent="0.35">
      <c r="A118" s="2" t="s">
        <v>7</v>
      </c>
      <c r="B118" s="1" t="s">
        <v>586</v>
      </c>
      <c r="C118" t="str">
        <f>VLOOKUP(B118,[2]Clothes!$B$5:$D$447,2, FALSE)</f>
        <v>Out of Centre</v>
      </c>
      <c r="D118" t="str">
        <f>VLOOKUP(B118,[2]Clothes!$B$5:$D$447,3, FALSE)</f>
        <v>OoC - Zone 7</v>
      </c>
      <c r="E118" s="5">
        <v>0</v>
      </c>
      <c r="F118" s="5">
        <v>0</v>
      </c>
      <c r="G118" s="5">
        <v>0</v>
      </c>
      <c r="H118" s="5">
        <v>0</v>
      </c>
      <c r="I118" s="5">
        <v>0</v>
      </c>
      <c r="J118" s="5">
        <v>0</v>
      </c>
      <c r="K118" s="5">
        <v>0</v>
      </c>
      <c r="L118" s="5">
        <v>0</v>
      </c>
      <c r="M118" s="5">
        <v>0</v>
      </c>
      <c r="N118" s="5">
        <v>0</v>
      </c>
      <c r="O118" s="5">
        <v>0</v>
      </c>
      <c r="P118" s="5">
        <v>0</v>
      </c>
      <c r="Q118" s="5">
        <v>0</v>
      </c>
      <c r="R118" s="5">
        <v>0</v>
      </c>
      <c r="S118" s="5">
        <v>0</v>
      </c>
    </row>
    <row r="119" spans="1:19" hidden="1" x14ac:dyDescent="0.35">
      <c r="A119" s="2" t="s">
        <v>7</v>
      </c>
      <c r="B119" s="1" t="s">
        <v>587</v>
      </c>
      <c r="C119" t="str">
        <f>VLOOKUP(B119,[2]Clothes!$B$5:$D$447,2, FALSE)</f>
        <v>Wolverton TC</v>
      </c>
      <c r="D119" t="str">
        <f>VLOOKUP(B119,[2]Clothes!$B$5:$D$447,3, FALSE)</f>
        <v>Wolverton TC - Other in Centre</v>
      </c>
      <c r="E119" s="5">
        <v>8.0099999999999998E-3</v>
      </c>
      <c r="F119" s="5">
        <v>0</v>
      </c>
      <c r="G119" s="5">
        <v>0</v>
      </c>
      <c r="H119" s="5">
        <v>0</v>
      </c>
      <c r="I119" s="5">
        <v>0</v>
      </c>
      <c r="J119" s="5">
        <v>0</v>
      </c>
      <c r="K119" s="5">
        <v>6.6600000000000001E-3</v>
      </c>
      <c r="L119" s="5">
        <v>0.17177000000000001</v>
      </c>
      <c r="M119" s="5">
        <v>0</v>
      </c>
      <c r="N119" s="5">
        <v>1.349E-2</v>
      </c>
      <c r="O119" s="5">
        <v>0</v>
      </c>
      <c r="P119" s="5">
        <v>0</v>
      </c>
      <c r="Q119" s="5">
        <v>0</v>
      </c>
      <c r="R119" s="5">
        <v>0</v>
      </c>
      <c r="S119" s="5">
        <v>0</v>
      </c>
    </row>
    <row r="120" spans="1:19" hidden="1" x14ac:dyDescent="0.35">
      <c r="A120" s="2" t="s">
        <v>8</v>
      </c>
      <c r="B120" s="1" t="s">
        <v>588</v>
      </c>
      <c r="C120" t="str">
        <f>VLOOKUP(B120,[2]Clothes!$B$5:$D$447,2, FALSE)</f>
        <v>Outside of MKCC</v>
      </c>
      <c r="D120" t="str">
        <f>VLOOKUP(B120,[2]Clothes!$B$5:$D$447,3, FALSE)</f>
        <v>Outside of MKCC - Other</v>
      </c>
      <c r="E120" s="5">
        <v>0</v>
      </c>
      <c r="F120" s="5">
        <v>0</v>
      </c>
      <c r="G120" s="5">
        <v>0</v>
      </c>
      <c r="H120" s="5">
        <v>0</v>
      </c>
      <c r="I120" s="5">
        <v>0</v>
      </c>
      <c r="J120" s="5">
        <v>0</v>
      </c>
      <c r="K120" s="5">
        <v>0</v>
      </c>
      <c r="L120" s="5">
        <v>0</v>
      </c>
      <c r="M120" s="5">
        <v>0</v>
      </c>
      <c r="N120" s="5">
        <v>0</v>
      </c>
      <c r="O120" s="5">
        <v>0</v>
      </c>
      <c r="P120" s="5">
        <v>0</v>
      </c>
      <c r="Q120" s="5">
        <v>0</v>
      </c>
      <c r="R120" s="5">
        <v>0</v>
      </c>
      <c r="S120" s="5">
        <v>0</v>
      </c>
    </row>
    <row r="121" spans="1:19" hidden="1" x14ac:dyDescent="0.35">
      <c r="A121" s="2" t="s">
        <v>8</v>
      </c>
      <c r="B121" s="1" t="s">
        <v>109</v>
      </c>
      <c r="C121" t="str">
        <f>VLOOKUP(B121,[2]Clothes!$B$5:$D$447,2, FALSE)</f>
        <v>Outside of MKCC</v>
      </c>
      <c r="D121" t="str">
        <f>VLOOKUP(B121,[2]Clothes!$B$5:$D$447,3, FALSE)</f>
        <v>Towcester</v>
      </c>
      <c r="E121" s="5">
        <v>2.8500000000000001E-3</v>
      </c>
      <c r="F121" s="5">
        <v>0</v>
      </c>
      <c r="G121" s="5">
        <v>0</v>
      </c>
      <c r="H121" s="5">
        <v>0</v>
      </c>
      <c r="I121" s="5">
        <v>0</v>
      </c>
      <c r="J121" s="5">
        <v>0</v>
      </c>
      <c r="K121" s="5">
        <v>0</v>
      </c>
      <c r="L121" s="5">
        <v>0</v>
      </c>
      <c r="M121" s="5">
        <v>2.4109999999999999E-2</v>
      </c>
      <c r="N121" s="5">
        <v>0</v>
      </c>
      <c r="O121" s="5">
        <v>0</v>
      </c>
      <c r="P121" s="5">
        <v>0</v>
      </c>
      <c r="Q121" s="5">
        <v>0</v>
      </c>
      <c r="R121" s="5">
        <v>0</v>
      </c>
      <c r="S121" s="5">
        <v>0</v>
      </c>
    </row>
    <row r="122" spans="1:19" hidden="1" x14ac:dyDescent="0.35">
      <c r="A122" s="2" t="s">
        <v>8</v>
      </c>
      <c r="B122" s="1" t="s">
        <v>110</v>
      </c>
      <c r="C122" t="str">
        <f>VLOOKUP(B122,[2]Clothes!$B$5:$D$447,2, FALSE)</f>
        <v>Outside of MKCC</v>
      </c>
      <c r="D122" t="str">
        <f>VLOOKUP(B122,[2]Clothes!$B$5:$D$447,3, FALSE)</f>
        <v>Buckingham</v>
      </c>
      <c r="E122" s="5">
        <v>1.1999999999999999E-3</v>
      </c>
      <c r="F122" s="5">
        <v>0</v>
      </c>
      <c r="G122" s="5">
        <v>0</v>
      </c>
      <c r="H122" s="5">
        <v>0</v>
      </c>
      <c r="I122" s="5">
        <v>0</v>
      </c>
      <c r="J122" s="5">
        <v>0</v>
      </c>
      <c r="K122" s="5">
        <v>0</v>
      </c>
      <c r="L122" s="5">
        <v>0</v>
      </c>
      <c r="M122" s="5">
        <v>0</v>
      </c>
      <c r="N122" s="5">
        <v>0</v>
      </c>
      <c r="O122" s="5">
        <v>0</v>
      </c>
      <c r="P122" s="5">
        <v>0</v>
      </c>
      <c r="Q122" s="5">
        <v>0</v>
      </c>
      <c r="R122" s="5">
        <v>0</v>
      </c>
      <c r="S122" s="5">
        <v>1.379E-2</v>
      </c>
    </row>
    <row r="123" spans="1:19" hidden="1" x14ac:dyDescent="0.35">
      <c r="A123" s="2" t="s">
        <v>8</v>
      </c>
      <c r="B123" s="1" t="s">
        <v>589</v>
      </c>
      <c r="C123" t="str">
        <f>VLOOKUP(B123,[2]Clothes!$B$5:$D$447,2, FALSE)</f>
        <v>Outside of MKCC</v>
      </c>
      <c r="D123" t="str">
        <f>VLOOKUP(B123,[2]Clothes!$B$5:$D$447,3, FALSE)</f>
        <v>Towcester</v>
      </c>
      <c r="E123" s="5">
        <v>0</v>
      </c>
      <c r="F123" s="5">
        <v>0</v>
      </c>
      <c r="G123" s="5">
        <v>0</v>
      </c>
      <c r="H123" s="5">
        <v>0</v>
      </c>
      <c r="I123" s="5">
        <v>0</v>
      </c>
      <c r="J123" s="5">
        <v>0</v>
      </c>
      <c r="K123" s="5">
        <v>0</v>
      </c>
      <c r="L123" s="5">
        <v>0</v>
      </c>
      <c r="M123" s="5">
        <v>0</v>
      </c>
      <c r="N123" s="5">
        <v>0</v>
      </c>
      <c r="O123" s="5">
        <v>0</v>
      </c>
      <c r="P123" s="5">
        <v>0</v>
      </c>
      <c r="Q123" s="5">
        <v>0</v>
      </c>
      <c r="R123" s="5">
        <v>0</v>
      </c>
      <c r="S123" s="5">
        <v>0</v>
      </c>
    </row>
    <row r="124" spans="1:19" hidden="1" x14ac:dyDescent="0.35">
      <c r="A124" s="2" t="s">
        <v>8</v>
      </c>
      <c r="B124" s="1" t="s">
        <v>590</v>
      </c>
      <c r="C124" t="str">
        <f>VLOOKUP(B124,[2]Clothes!$B$5:$D$447,2, FALSE)</f>
        <v>Outside of MKCC</v>
      </c>
      <c r="D124" t="str">
        <f>VLOOKUP(B124,[2]Clothes!$B$5:$D$447,3, FALSE)</f>
        <v>Towcester</v>
      </c>
      <c r="E124" s="5">
        <v>0</v>
      </c>
      <c r="F124" s="5">
        <v>0</v>
      </c>
      <c r="G124" s="5">
        <v>0</v>
      </c>
      <c r="H124" s="5">
        <v>0</v>
      </c>
      <c r="I124" s="5">
        <v>0</v>
      </c>
      <c r="J124" s="5">
        <v>0</v>
      </c>
      <c r="K124" s="5">
        <v>0</v>
      </c>
      <c r="L124" s="5">
        <v>0</v>
      </c>
      <c r="M124" s="5">
        <v>0</v>
      </c>
      <c r="N124" s="5">
        <v>0</v>
      </c>
      <c r="O124" s="5">
        <v>0</v>
      </c>
      <c r="P124" s="5">
        <v>0</v>
      </c>
      <c r="Q124" s="5">
        <v>0</v>
      </c>
      <c r="R124" s="5">
        <v>0</v>
      </c>
      <c r="S124" s="5">
        <v>0</v>
      </c>
    </row>
    <row r="125" spans="1:19" hidden="1" x14ac:dyDescent="0.35">
      <c r="A125" s="2" t="s">
        <v>8</v>
      </c>
      <c r="B125" s="1" t="s">
        <v>591</v>
      </c>
      <c r="C125" t="str">
        <f>VLOOKUP(B125,[2]Clothes!$B$5:$D$447,2, FALSE)</f>
        <v>Outside of MKCC</v>
      </c>
      <c r="D125" t="str">
        <f>VLOOKUP(B125,[2]Clothes!$B$5:$D$447,3, FALSE)</f>
        <v>Outside of MKCC - Other</v>
      </c>
      <c r="E125" s="5">
        <v>5.4000000000000001E-4</v>
      </c>
      <c r="F125" s="5">
        <v>0</v>
      </c>
      <c r="G125" s="5">
        <v>0</v>
      </c>
      <c r="H125" s="5">
        <v>0</v>
      </c>
      <c r="I125" s="5">
        <v>0</v>
      </c>
      <c r="J125" s="5">
        <v>0</v>
      </c>
      <c r="K125" s="5">
        <v>0</v>
      </c>
      <c r="L125" s="5">
        <v>0</v>
      </c>
      <c r="M125" s="5">
        <v>4.5300000000000002E-3</v>
      </c>
      <c r="N125" s="5">
        <v>0</v>
      </c>
      <c r="O125" s="5">
        <v>0</v>
      </c>
      <c r="P125" s="5">
        <v>0</v>
      </c>
      <c r="Q125" s="5">
        <v>0</v>
      </c>
      <c r="R125" s="5">
        <v>0</v>
      </c>
      <c r="S125" s="5">
        <v>0</v>
      </c>
    </row>
    <row r="126" spans="1:19" hidden="1" x14ac:dyDescent="0.35">
      <c r="A126" s="2" t="s">
        <v>8</v>
      </c>
      <c r="B126" s="1" t="s">
        <v>592</v>
      </c>
      <c r="C126" t="str">
        <f>VLOOKUP(B126,[2]Clothes!$B$5:$D$447,2, FALSE)</f>
        <v>Outside of MKCC</v>
      </c>
      <c r="D126" t="str">
        <f>VLOOKUP(B126,[2]Clothes!$B$5:$D$447,3, FALSE)</f>
        <v>Outside of MKCC - Other</v>
      </c>
      <c r="E126" s="5">
        <v>1.4E-2</v>
      </c>
      <c r="F126" s="5">
        <v>0</v>
      </c>
      <c r="G126" s="5">
        <v>0</v>
      </c>
      <c r="H126" s="5">
        <v>0</v>
      </c>
      <c r="I126" s="5">
        <v>0</v>
      </c>
      <c r="J126" s="5">
        <v>0</v>
      </c>
      <c r="K126" s="5">
        <v>0</v>
      </c>
      <c r="L126" s="5">
        <v>0</v>
      </c>
      <c r="M126" s="5">
        <v>0.11842</v>
      </c>
      <c r="N126" s="5">
        <v>0</v>
      </c>
      <c r="O126" s="5">
        <v>0</v>
      </c>
      <c r="P126" s="5">
        <v>0</v>
      </c>
      <c r="Q126" s="5">
        <v>0</v>
      </c>
      <c r="R126" s="5">
        <v>0</v>
      </c>
      <c r="S126" s="5">
        <v>0</v>
      </c>
    </row>
    <row r="127" spans="1:19" hidden="1" x14ac:dyDescent="0.35">
      <c r="A127" s="2" t="s">
        <v>8</v>
      </c>
      <c r="B127" s="1" t="s">
        <v>593</v>
      </c>
      <c r="C127" t="str">
        <f>VLOOKUP(B127,[2]Clothes!$B$5:$D$447,2, FALSE)</f>
        <v>Outside of MKCC</v>
      </c>
      <c r="D127" t="str">
        <f>VLOOKUP(B127,[2]Clothes!$B$5:$D$447,3, FALSE)</f>
        <v>Buckingham</v>
      </c>
      <c r="E127" s="5">
        <v>0</v>
      </c>
      <c r="F127" s="5">
        <v>0</v>
      </c>
      <c r="G127" s="5">
        <v>0</v>
      </c>
      <c r="H127" s="5">
        <v>0</v>
      </c>
      <c r="I127" s="5">
        <v>0</v>
      </c>
      <c r="J127" s="5">
        <v>0</v>
      </c>
      <c r="K127" s="5">
        <v>0</v>
      </c>
      <c r="L127" s="5">
        <v>0</v>
      </c>
      <c r="M127" s="5">
        <v>0</v>
      </c>
      <c r="N127" s="5">
        <v>0</v>
      </c>
      <c r="O127" s="5">
        <v>0</v>
      </c>
      <c r="P127" s="5">
        <v>0</v>
      </c>
      <c r="Q127" s="5">
        <v>0</v>
      </c>
      <c r="R127" s="5">
        <v>0</v>
      </c>
      <c r="S127" s="5">
        <v>0</v>
      </c>
    </row>
    <row r="128" spans="1:19" hidden="1" x14ac:dyDescent="0.35">
      <c r="A128" s="2" t="s">
        <v>8</v>
      </c>
      <c r="B128" s="1" t="s">
        <v>594</v>
      </c>
      <c r="C128" t="str">
        <f>VLOOKUP(B128,[2]Clothes!$B$5:$D$447,2, FALSE)</f>
        <v>Outside of MKCC</v>
      </c>
      <c r="D128" t="str">
        <f>VLOOKUP(B128,[2]Clothes!$B$5:$D$447,3, FALSE)</f>
        <v>Outside of MKCC - Other</v>
      </c>
      <c r="E128" s="5">
        <v>0</v>
      </c>
      <c r="F128" s="5">
        <v>0</v>
      </c>
      <c r="G128" s="5">
        <v>0</v>
      </c>
      <c r="H128" s="5">
        <v>0</v>
      </c>
      <c r="I128" s="5">
        <v>0</v>
      </c>
      <c r="J128" s="5">
        <v>0</v>
      </c>
      <c r="K128" s="5">
        <v>0</v>
      </c>
      <c r="L128" s="5">
        <v>0</v>
      </c>
      <c r="M128" s="5">
        <v>0</v>
      </c>
      <c r="N128" s="5">
        <v>0</v>
      </c>
      <c r="O128" s="5">
        <v>0</v>
      </c>
      <c r="P128" s="5">
        <v>0</v>
      </c>
      <c r="Q128" s="5">
        <v>0</v>
      </c>
      <c r="R128" s="5">
        <v>0</v>
      </c>
      <c r="S128" s="5">
        <v>0</v>
      </c>
    </row>
    <row r="129" spans="1:19" hidden="1" x14ac:dyDescent="0.35">
      <c r="A129" s="2" t="s">
        <v>8</v>
      </c>
      <c r="B129" s="1" t="s">
        <v>595</v>
      </c>
      <c r="C129" t="str">
        <f>VLOOKUP(B129,[2]Clothes!$B$5:$D$447,2, FALSE)</f>
        <v>Outside of MKCC</v>
      </c>
      <c r="D129" t="str">
        <f>VLOOKUP(B129,[2]Clothes!$B$5:$D$447,3, FALSE)</f>
        <v>Buckingham</v>
      </c>
      <c r="E129" s="5">
        <v>9.1000000000000004E-3</v>
      </c>
      <c r="F129" s="5">
        <v>0</v>
      </c>
      <c r="G129" s="5">
        <v>0</v>
      </c>
      <c r="H129" s="5">
        <v>0</v>
      </c>
      <c r="I129" s="5">
        <v>0</v>
      </c>
      <c r="J129" s="5">
        <v>0</v>
      </c>
      <c r="K129" s="5">
        <v>0</v>
      </c>
      <c r="L129" s="5">
        <v>0</v>
      </c>
      <c r="M129" s="5">
        <v>5.7250000000000002E-2</v>
      </c>
      <c r="N129" s="5">
        <v>0</v>
      </c>
      <c r="O129" s="5">
        <v>0</v>
      </c>
      <c r="P129" s="5">
        <v>0</v>
      </c>
      <c r="Q129" s="5">
        <v>0</v>
      </c>
      <c r="R129" s="5">
        <v>0</v>
      </c>
      <c r="S129" s="5">
        <v>2.6700000000000002E-2</v>
      </c>
    </row>
    <row r="130" spans="1:19" hidden="1" x14ac:dyDescent="0.35">
      <c r="A130" s="2" t="s">
        <v>8</v>
      </c>
      <c r="B130" s="1" t="s">
        <v>596</v>
      </c>
      <c r="C130" t="str">
        <f>VLOOKUP(B130,[2]Clothes!$B$5:$D$447,2, FALSE)</f>
        <v>Outside of MKCC</v>
      </c>
      <c r="D130" t="str">
        <f>VLOOKUP(B130,[2]Clothes!$B$5:$D$447,3, FALSE)</f>
        <v>Outside of MKCC - Other</v>
      </c>
      <c r="E130" s="5">
        <v>2.8500000000000001E-3</v>
      </c>
      <c r="F130" s="5">
        <v>0</v>
      </c>
      <c r="G130" s="5">
        <v>0</v>
      </c>
      <c r="H130" s="5">
        <v>0</v>
      </c>
      <c r="I130" s="5">
        <v>0</v>
      </c>
      <c r="J130" s="5">
        <v>0</v>
      </c>
      <c r="K130" s="5">
        <v>0</v>
      </c>
      <c r="L130" s="5">
        <v>0</v>
      </c>
      <c r="M130" s="5">
        <v>2.4109999999999999E-2</v>
      </c>
      <c r="N130" s="5">
        <v>0</v>
      </c>
      <c r="O130" s="5">
        <v>0</v>
      </c>
      <c r="P130" s="5">
        <v>0</v>
      </c>
      <c r="Q130" s="5">
        <v>0</v>
      </c>
      <c r="R130" s="5">
        <v>0</v>
      </c>
      <c r="S130" s="5">
        <v>0</v>
      </c>
    </row>
    <row r="131" spans="1:19" hidden="1" x14ac:dyDescent="0.35">
      <c r="A131" s="2" t="s">
        <v>8</v>
      </c>
      <c r="B131" s="1" t="s">
        <v>597</v>
      </c>
      <c r="C131" t="str">
        <f>VLOOKUP(B131,[2]Clothes!$B$5:$D$447,2, FALSE)</f>
        <v>Out of Centre</v>
      </c>
      <c r="D131" t="str">
        <f>VLOOKUP(B131,[2]Clothes!$B$5:$D$447,3, FALSE)</f>
        <v>OoC - Zone 8</v>
      </c>
      <c r="E131" s="5">
        <v>0</v>
      </c>
      <c r="F131" s="5">
        <v>0</v>
      </c>
      <c r="G131" s="5">
        <v>0</v>
      </c>
      <c r="H131" s="5">
        <v>0</v>
      </c>
      <c r="I131" s="5">
        <v>0</v>
      </c>
      <c r="J131" s="5">
        <v>0</v>
      </c>
      <c r="K131" s="5">
        <v>0</v>
      </c>
      <c r="L131" s="5">
        <v>0</v>
      </c>
      <c r="M131" s="5">
        <v>0</v>
      </c>
      <c r="N131" s="5">
        <v>0</v>
      </c>
      <c r="O131" s="5">
        <v>0</v>
      </c>
      <c r="P131" s="5">
        <v>0</v>
      </c>
      <c r="Q131" s="5">
        <v>0</v>
      </c>
      <c r="R131" s="5">
        <v>0</v>
      </c>
      <c r="S131" s="5">
        <v>0</v>
      </c>
    </row>
    <row r="132" spans="1:19" hidden="1" x14ac:dyDescent="0.35">
      <c r="A132" s="2" t="s">
        <v>8</v>
      </c>
      <c r="B132" s="1" t="s">
        <v>598</v>
      </c>
      <c r="C132" t="str">
        <f>VLOOKUP(B132,[2]Clothes!$B$5:$D$447,2, FALSE)</f>
        <v>Outside of MKCC</v>
      </c>
      <c r="D132" t="str">
        <f>VLOOKUP(B132,[2]Clothes!$B$5:$D$447,3, FALSE)</f>
        <v>Outside of MKCC - Other</v>
      </c>
      <c r="E132" s="5">
        <v>0</v>
      </c>
      <c r="F132" s="5">
        <v>0</v>
      </c>
      <c r="G132" s="5">
        <v>0</v>
      </c>
      <c r="H132" s="5">
        <v>0</v>
      </c>
      <c r="I132" s="5">
        <v>0</v>
      </c>
      <c r="J132" s="5">
        <v>0</v>
      </c>
      <c r="K132" s="5">
        <v>0</v>
      </c>
      <c r="L132" s="5">
        <v>0</v>
      </c>
      <c r="M132" s="5">
        <v>0</v>
      </c>
      <c r="N132" s="5">
        <v>0</v>
      </c>
      <c r="O132" s="5">
        <v>0</v>
      </c>
      <c r="P132" s="5">
        <v>0</v>
      </c>
      <c r="Q132" s="5">
        <v>0</v>
      </c>
      <c r="R132" s="5">
        <v>0</v>
      </c>
      <c r="S132" s="5">
        <v>0</v>
      </c>
    </row>
    <row r="133" spans="1:19" hidden="1" x14ac:dyDescent="0.35">
      <c r="A133" s="2" t="s">
        <v>8</v>
      </c>
      <c r="B133" s="1" t="s">
        <v>599</v>
      </c>
      <c r="C133" t="str">
        <f>VLOOKUP(B133,[2]Clothes!$B$5:$D$447,2, FALSE)</f>
        <v>Outside of MKCC</v>
      </c>
      <c r="D133" t="str">
        <f>VLOOKUP(B133,[2]Clothes!$B$5:$D$447,3, FALSE)</f>
        <v>Outside of MKCC - Other</v>
      </c>
      <c r="E133" s="5">
        <v>0</v>
      </c>
      <c r="F133" s="5">
        <v>0</v>
      </c>
      <c r="G133" s="5">
        <v>0</v>
      </c>
      <c r="H133" s="5">
        <v>0</v>
      </c>
      <c r="I133" s="5">
        <v>0</v>
      </c>
      <c r="J133" s="5">
        <v>0</v>
      </c>
      <c r="K133" s="5">
        <v>0</v>
      </c>
      <c r="L133" s="5">
        <v>0</v>
      </c>
      <c r="M133" s="5">
        <v>0</v>
      </c>
      <c r="N133" s="5">
        <v>0</v>
      </c>
      <c r="O133" s="5">
        <v>0</v>
      </c>
      <c r="P133" s="5">
        <v>0</v>
      </c>
      <c r="Q133" s="5">
        <v>0</v>
      </c>
      <c r="R133" s="5">
        <v>0</v>
      </c>
      <c r="S133" s="5">
        <v>0</v>
      </c>
    </row>
    <row r="134" spans="1:19" hidden="1" x14ac:dyDescent="0.35">
      <c r="A134" s="2" t="s">
        <v>8</v>
      </c>
      <c r="B134" s="1" t="s">
        <v>600</v>
      </c>
      <c r="C134" t="str">
        <f>VLOOKUP(B134,[2]Clothes!$B$5:$D$447,2, FALSE)</f>
        <v>Outside of MKCC</v>
      </c>
      <c r="D134" t="str">
        <f>VLOOKUP(B134,[2]Clothes!$B$5:$D$447,3, FALSE)</f>
        <v>Towcester</v>
      </c>
      <c r="E134" s="5">
        <v>0</v>
      </c>
      <c r="F134" s="5">
        <v>0</v>
      </c>
      <c r="G134" s="5">
        <v>0</v>
      </c>
      <c r="H134" s="5">
        <v>0</v>
      </c>
      <c r="I134" s="5">
        <v>0</v>
      </c>
      <c r="J134" s="5">
        <v>0</v>
      </c>
      <c r="K134" s="5">
        <v>0</v>
      </c>
      <c r="L134" s="5">
        <v>0</v>
      </c>
      <c r="M134" s="5">
        <v>0</v>
      </c>
      <c r="N134" s="5">
        <v>0</v>
      </c>
      <c r="O134" s="5">
        <v>0</v>
      </c>
      <c r="P134" s="5">
        <v>0</v>
      </c>
      <c r="Q134" s="5">
        <v>0</v>
      </c>
      <c r="R134" s="5">
        <v>0</v>
      </c>
      <c r="S134" s="5">
        <v>0</v>
      </c>
    </row>
    <row r="135" spans="1:19" hidden="1" x14ac:dyDescent="0.35">
      <c r="A135" s="2" t="s">
        <v>8</v>
      </c>
      <c r="B135" s="1" t="s">
        <v>601</v>
      </c>
      <c r="C135" t="str">
        <f>VLOOKUP(B135,[2]Clothes!$B$5:$D$447,2, FALSE)</f>
        <v>Out of Centre</v>
      </c>
      <c r="D135" t="str">
        <f>VLOOKUP(B135,[2]Clothes!$B$5:$D$447,3, FALSE)</f>
        <v>OoC - Zone 8</v>
      </c>
      <c r="E135" s="5">
        <v>0</v>
      </c>
      <c r="F135" s="5">
        <v>0</v>
      </c>
      <c r="G135" s="5">
        <v>0</v>
      </c>
      <c r="H135" s="5">
        <v>0</v>
      </c>
      <c r="I135" s="5">
        <v>0</v>
      </c>
      <c r="J135" s="5">
        <v>0</v>
      </c>
      <c r="K135" s="5">
        <v>0</v>
      </c>
      <c r="L135" s="5">
        <v>0</v>
      </c>
      <c r="M135" s="5">
        <v>0</v>
      </c>
      <c r="N135" s="5">
        <v>0</v>
      </c>
      <c r="O135" s="5">
        <v>0</v>
      </c>
      <c r="P135" s="5">
        <v>0</v>
      </c>
      <c r="Q135" s="5">
        <v>0</v>
      </c>
      <c r="R135" s="5">
        <v>0</v>
      </c>
      <c r="S135" s="5">
        <v>0</v>
      </c>
    </row>
    <row r="136" spans="1:19" hidden="1" x14ac:dyDescent="0.35">
      <c r="A136" s="2" t="s">
        <v>8</v>
      </c>
      <c r="B136" s="1" t="s">
        <v>602</v>
      </c>
      <c r="C136" t="str">
        <f>VLOOKUP(B136,[2]Clothes!$B$5:$D$447,2, FALSE)</f>
        <v>Out of Centre</v>
      </c>
      <c r="D136" t="str">
        <f>VLOOKUP(B136,[2]Clothes!$B$5:$D$447,3, FALSE)</f>
        <v>OoC - Zone 8</v>
      </c>
      <c r="E136" s="5">
        <v>0</v>
      </c>
      <c r="F136" s="5">
        <v>0</v>
      </c>
      <c r="G136" s="5">
        <v>0</v>
      </c>
      <c r="H136" s="5">
        <v>0</v>
      </c>
      <c r="I136" s="5">
        <v>0</v>
      </c>
      <c r="J136" s="5">
        <v>0</v>
      </c>
      <c r="K136" s="5">
        <v>0</v>
      </c>
      <c r="L136" s="5">
        <v>0</v>
      </c>
      <c r="M136" s="5">
        <v>0</v>
      </c>
      <c r="N136" s="5">
        <v>0</v>
      </c>
      <c r="O136" s="5">
        <v>0</v>
      </c>
      <c r="P136" s="5">
        <v>0</v>
      </c>
      <c r="Q136" s="5">
        <v>0</v>
      </c>
      <c r="R136" s="5">
        <v>0</v>
      </c>
      <c r="S136" s="5">
        <v>0</v>
      </c>
    </row>
    <row r="137" spans="1:19" hidden="1" x14ac:dyDescent="0.35">
      <c r="A137" s="2" t="s">
        <v>8</v>
      </c>
      <c r="B137" s="1" t="s">
        <v>603</v>
      </c>
      <c r="C137" t="str">
        <f>VLOOKUP(B137,[2]Clothes!$B$5:$D$447,2, FALSE)</f>
        <v>Outside of MKCC</v>
      </c>
      <c r="D137" t="str">
        <f>VLOOKUP(B137,[2]Clothes!$B$5:$D$447,3, FALSE)</f>
        <v>Outside of MKCC - Other</v>
      </c>
      <c r="E137" s="5">
        <v>0</v>
      </c>
      <c r="F137" s="5">
        <v>0</v>
      </c>
      <c r="G137" s="5">
        <v>0</v>
      </c>
      <c r="H137" s="5">
        <v>0</v>
      </c>
      <c r="I137" s="5">
        <v>0</v>
      </c>
      <c r="J137" s="5">
        <v>0</v>
      </c>
      <c r="K137" s="5">
        <v>0</v>
      </c>
      <c r="L137" s="5">
        <v>0</v>
      </c>
      <c r="M137" s="5">
        <v>0</v>
      </c>
      <c r="N137" s="5">
        <v>0</v>
      </c>
      <c r="O137" s="5">
        <v>0</v>
      </c>
      <c r="P137" s="5">
        <v>0</v>
      </c>
      <c r="Q137" s="5">
        <v>0</v>
      </c>
      <c r="R137" s="5">
        <v>0</v>
      </c>
      <c r="S137" s="5">
        <v>0</v>
      </c>
    </row>
    <row r="138" spans="1:19" hidden="1" x14ac:dyDescent="0.35">
      <c r="A138" s="2" t="s">
        <v>8</v>
      </c>
      <c r="B138" s="1" t="s">
        <v>604</v>
      </c>
      <c r="C138" t="str">
        <f>VLOOKUP(B138,[2]Clothes!$B$5:$D$447,2, FALSE)</f>
        <v>Outside of MKCC</v>
      </c>
      <c r="D138" t="str">
        <f>VLOOKUP(B138,[2]Clothes!$B$5:$D$447,3, FALSE)</f>
        <v>Outside of MKCC - Other</v>
      </c>
      <c r="E138" s="5">
        <v>0</v>
      </c>
      <c r="F138" s="5">
        <v>0</v>
      </c>
      <c r="G138" s="5">
        <v>0</v>
      </c>
      <c r="H138" s="5">
        <v>0</v>
      </c>
      <c r="I138" s="5">
        <v>0</v>
      </c>
      <c r="J138" s="5">
        <v>0</v>
      </c>
      <c r="K138" s="5">
        <v>0</v>
      </c>
      <c r="L138" s="5">
        <v>0</v>
      </c>
      <c r="M138" s="5">
        <v>0</v>
      </c>
      <c r="N138" s="5">
        <v>0</v>
      </c>
      <c r="O138" s="5">
        <v>0</v>
      </c>
      <c r="P138" s="5">
        <v>0</v>
      </c>
      <c r="Q138" s="5">
        <v>0</v>
      </c>
      <c r="R138" s="5">
        <v>0</v>
      </c>
      <c r="S138" s="5">
        <v>0</v>
      </c>
    </row>
    <row r="139" spans="1:19" hidden="1" x14ac:dyDescent="0.35">
      <c r="A139" s="2" t="s">
        <v>8</v>
      </c>
      <c r="B139" s="1" t="s">
        <v>605</v>
      </c>
      <c r="C139" t="str">
        <f>VLOOKUP(B139,[2]Clothes!$B$5:$D$447,2, FALSE)</f>
        <v>Outside of MKCC</v>
      </c>
      <c r="D139" t="str">
        <f>VLOOKUP(B139,[2]Clothes!$B$5:$D$447,3, FALSE)</f>
        <v>Towcester</v>
      </c>
      <c r="E139" s="5">
        <v>0</v>
      </c>
      <c r="F139" s="5">
        <v>0</v>
      </c>
      <c r="G139" s="5">
        <v>0</v>
      </c>
      <c r="H139" s="5">
        <v>0</v>
      </c>
      <c r="I139" s="5">
        <v>0</v>
      </c>
      <c r="J139" s="5">
        <v>0</v>
      </c>
      <c r="K139" s="5">
        <v>0</v>
      </c>
      <c r="L139" s="5">
        <v>0</v>
      </c>
      <c r="M139" s="5">
        <v>0</v>
      </c>
      <c r="N139" s="5">
        <v>0</v>
      </c>
      <c r="O139" s="5">
        <v>0</v>
      </c>
      <c r="P139" s="5">
        <v>0</v>
      </c>
      <c r="Q139" s="5">
        <v>0</v>
      </c>
      <c r="R139" s="5">
        <v>0</v>
      </c>
      <c r="S139" s="5">
        <v>0</v>
      </c>
    </row>
    <row r="140" spans="1:19" hidden="1" x14ac:dyDescent="0.35">
      <c r="A140" s="2" t="s">
        <v>8</v>
      </c>
      <c r="B140" s="1" t="s">
        <v>606</v>
      </c>
      <c r="C140" t="str">
        <f>VLOOKUP(B140,[2]Clothes!$B$5:$D$447,2, FALSE)</f>
        <v>Outside of MKCC</v>
      </c>
      <c r="D140" t="str">
        <f>VLOOKUP(B140,[2]Clothes!$B$5:$D$447,3, FALSE)</f>
        <v>Outside of MKCC - Other</v>
      </c>
      <c r="E140" s="5">
        <v>0</v>
      </c>
      <c r="F140" s="5">
        <v>0</v>
      </c>
      <c r="G140" s="5">
        <v>0</v>
      </c>
      <c r="H140" s="5">
        <v>0</v>
      </c>
      <c r="I140" s="5">
        <v>0</v>
      </c>
      <c r="J140" s="5">
        <v>0</v>
      </c>
      <c r="K140" s="5">
        <v>0</v>
      </c>
      <c r="L140" s="5">
        <v>0</v>
      </c>
      <c r="M140" s="5">
        <v>0</v>
      </c>
      <c r="N140" s="5">
        <v>0</v>
      </c>
      <c r="O140" s="5">
        <v>0</v>
      </c>
      <c r="P140" s="5">
        <v>0</v>
      </c>
      <c r="Q140" s="5">
        <v>0</v>
      </c>
      <c r="R140" s="5">
        <v>0</v>
      </c>
      <c r="S140" s="5">
        <v>0</v>
      </c>
    </row>
    <row r="141" spans="1:19" hidden="1" x14ac:dyDescent="0.35">
      <c r="A141" s="2" t="s">
        <v>8</v>
      </c>
      <c r="B141" s="1" t="s">
        <v>607</v>
      </c>
      <c r="C141" t="str">
        <f>VLOOKUP(B141,[2]Clothes!$B$5:$D$447,2, FALSE)</f>
        <v>Outside of MKCC</v>
      </c>
      <c r="D141" t="str">
        <f>VLOOKUP(B141,[2]Clothes!$B$5:$D$447,3, FALSE)</f>
        <v>Buckingham</v>
      </c>
      <c r="E141" s="5">
        <v>0</v>
      </c>
      <c r="F141" s="5">
        <v>0</v>
      </c>
      <c r="G141" s="5">
        <v>0</v>
      </c>
      <c r="H141" s="5">
        <v>0</v>
      </c>
      <c r="I141" s="5">
        <v>0</v>
      </c>
      <c r="J141" s="5">
        <v>0</v>
      </c>
      <c r="K141" s="5">
        <v>0</v>
      </c>
      <c r="L141" s="5">
        <v>0</v>
      </c>
      <c r="M141" s="5">
        <v>0</v>
      </c>
      <c r="N141" s="5">
        <v>0</v>
      </c>
      <c r="O141" s="5">
        <v>0</v>
      </c>
      <c r="P141" s="5">
        <v>0</v>
      </c>
      <c r="Q141" s="5">
        <v>0</v>
      </c>
      <c r="R141" s="5">
        <v>0</v>
      </c>
      <c r="S141" s="5">
        <v>0</v>
      </c>
    </row>
    <row r="142" spans="1:19" hidden="1" x14ac:dyDescent="0.35">
      <c r="A142" s="2" t="s">
        <v>8</v>
      </c>
      <c r="B142" s="1" t="s">
        <v>128</v>
      </c>
      <c r="C142" t="str">
        <f>VLOOKUP(B142,[2]Clothes!$B$5:$D$447,2, FALSE)</f>
        <v>Outside of MKCC</v>
      </c>
      <c r="D142" t="str">
        <f>VLOOKUP(B142,[2]Clothes!$B$5:$D$447,3, FALSE)</f>
        <v>Buckingham</v>
      </c>
      <c r="E142" s="5">
        <v>1.0279999999999999E-2</v>
      </c>
      <c r="F142" s="5">
        <v>0</v>
      </c>
      <c r="G142" s="5">
        <v>0</v>
      </c>
      <c r="H142" s="5">
        <v>0</v>
      </c>
      <c r="I142" s="5">
        <v>0</v>
      </c>
      <c r="J142" s="5">
        <v>0</v>
      </c>
      <c r="K142" s="5">
        <v>0</v>
      </c>
      <c r="L142" s="5">
        <v>0</v>
      </c>
      <c r="M142" s="5">
        <v>2.9520000000000001E-2</v>
      </c>
      <c r="N142" s="5">
        <v>0</v>
      </c>
      <c r="O142" s="5">
        <v>0</v>
      </c>
      <c r="P142" s="5">
        <v>0</v>
      </c>
      <c r="Q142" s="5">
        <v>0</v>
      </c>
      <c r="R142" s="5">
        <v>2.0140000000000002E-2</v>
      </c>
      <c r="S142" s="5">
        <v>3.943E-2</v>
      </c>
    </row>
    <row r="143" spans="1:19" hidden="1" x14ac:dyDescent="0.35">
      <c r="A143" s="2" t="s">
        <v>8</v>
      </c>
      <c r="B143" s="1" t="s">
        <v>129</v>
      </c>
      <c r="C143" t="str">
        <f>VLOOKUP(B143,[2]Clothes!$B$5:$D$447,2, FALSE)</f>
        <v>Outside of MKCC</v>
      </c>
      <c r="D143" t="str">
        <f>VLOOKUP(B143,[2]Clothes!$B$5:$D$447,3, FALSE)</f>
        <v>Towcester</v>
      </c>
      <c r="E143" s="5">
        <v>9.7599999999999996E-3</v>
      </c>
      <c r="F143" s="5">
        <v>0</v>
      </c>
      <c r="G143" s="5">
        <v>0</v>
      </c>
      <c r="H143" s="5">
        <v>0</v>
      </c>
      <c r="I143" s="5">
        <v>0</v>
      </c>
      <c r="J143" s="5">
        <v>0</v>
      </c>
      <c r="K143" s="5">
        <v>0</v>
      </c>
      <c r="L143" s="5">
        <v>0</v>
      </c>
      <c r="M143" s="5">
        <v>8.2519999999999996E-2</v>
      </c>
      <c r="N143" s="5">
        <v>0</v>
      </c>
      <c r="O143" s="5">
        <v>0</v>
      </c>
      <c r="P143" s="5">
        <v>0</v>
      </c>
      <c r="Q143" s="5">
        <v>0</v>
      </c>
      <c r="R143" s="5">
        <v>0</v>
      </c>
      <c r="S143" s="5">
        <v>0</v>
      </c>
    </row>
    <row r="144" spans="1:19" hidden="1" x14ac:dyDescent="0.35">
      <c r="A144" s="2" t="s">
        <v>8</v>
      </c>
      <c r="B144" s="1" t="s">
        <v>130</v>
      </c>
      <c r="C144" t="str">
        <f>VLOOKUP(B144,[2]Clothes!$B$5:$D$447,2, FALSE)</f>
        <v>Outside of MKCC</v>
      </c>
      <c r="D144" t="str">
        <f>VLOOKUP(B144,[2]Clothes!$B$5:$D$447,3, FALSE)</f>
        <v>Outside of MKCC - Other</v>
      </c>
      <c r="E144" s="5">
        <v>0</v>
      </c>
      <c r="F144" s="5">
        <v>0</v>
      </c>
      <c r="G144" s="5">
        <v>0</v>
      </c>
      <c r="H144" s="5">
        <v>0</v>
      </c>
      <c r="I144" s="5">
        <v>0</v>
      </c>
      <c r="J144" s="5">
        <v>0</v>
      </c>
      <c r="K144" s="5">
        <v>0</v>
      </c>
      <c r="L144" s="5">
        <v>0</v>
      </c>
      <c r="M144" s="5">
        <v>0</v>
      </c>
      <c r="N144" s="5">
        <v>0</v>
      </c>
      <c r="O144" s="5">
        <v>0</v>
      </c>
      <c r="P144" s="5">
        <v>0</v>
      </c>
      <c r="Q144" s="5">
        <v>0</v>
      </c>
      <c r="R144" s="5">
        <v>0</v>
      </c>
      <c r="S144" s="5">
        <v>0</v>
      </c>
    </row>
    <row r="145" spans="1:19" hidden="1" x14ac:dyDescent="0.35">
      <c r="A145" s="2" t="s">
        <v>8</v>
      </c>
      <c r="B145" s="1" t="s">
        <v>608</v>
      </c>
      <c r="C145" t="str">
        <f>VLOOKUP(B145,[2]Clothes!$B$5:$D$447,2, FALSE)</f>
        <v>Outside of MKCC</v>
      </c>
      <c r="D145" t="str">
        <f>VLOOKUP(B145,[2]Clothes!$B$5:$D$447,3, FALSE)</f>
        <v>Towcester</v>
      </c>
      <c r="E145" s="5">
        <v>4.0299999999999997E-3</v>
      </c>
      <c r="F145" s="5">
        <v>0</v>
      </c>
      <c r="G145" s="5">
        <v>0</v>
      </c>
      <c r="H145" s="5">
        <v>0</v>
      </c>
      <c r="I145" s="5">
        <v>0</v>
      </c>
      <c r="J145" s="5">
        <v>0</v>
      </c>
      <c r="K145" s="5">
        <v>0</v>
      </c>
      <c r="L145" s="5">
        <v>0</v>
      </c>
      <c r="M145" s="5">
        <v>3.4049999999999997E-2</v>
      </c>
      <c r="N145" s="5">
        <v>0</v>
      </c>
      <c r="O145" s="5">
        <v>0</v>
      </c>
      <c r="P145" s="5">
        <v>0</v>
      </c>
      <c r="Q145" s="5">
        <v>0</v>
      </c>
      <c r="R145" s="5">
        <v>0</v>
      </c>
      <c r="S145" s="5">
        <v>0</v>
      </c>
    </row>
    <row r="146" spans="1:19" hidden="1" x14ac:dyDescent="0.35">
      <c r="A146" s="2" t="s">
        <v>8</v>
      </c>
      <c r="B146" s="1" t="s">
        <v>609</v>
      </c>
      <c r="C146" t="str">
        <f>VLOOKUP(B146,[2]Clothes!$B$5:$D$447,2, FALSE)</f>
        <v>Out of Centre</v>
      </c>
      <c r="D146" t="str">
        <f>VLOOKUP(B146,[2]Clothes!$B$5:$D$447,3, FALSE)</f>
        <v>OoC - Zone 8</v>
      </c>
      <c r="E146" s="5">
        <v>0</v>
      </c>
      <c r="F146" s="5">
        <v>0</v>
      </c>
      <c r="G146" s="5">
        <v>0</v>
      </c>
      <c r="H146" s="5">
        <v>0</v>
      </c>
      <c r="I146" s="5">
        <v>0</v>
      </c>
      <c r="J146" s="5">
        <v>0</v>
      </c>
      <c r="K146" s="5">
        <v>0</v>
      </c>
      <c r="L146" s="5">
        <v>0</v>
      </c>
      <c r="M146" s="5">
        <v>0</v>
      </c>
      <c r="N146" s="5">
        <v>0</v>
      </c>
      <c r="O146" s="5">
        <v>0</v>
      </c>
      <c r="P146" s="5">
        <v>0</v>
      </c>
      <c r="Q146" s="5">
        <v>0</v>
      </c>
      <c r="R146" s="5">
        <v>0</v>
      </c>
      <c r="S146" s="5">
        <v>0</v>
      </c>
    </row>
    <row r="147" spans="1:19" hidden="1" x14ac:dyDescent="0.35">
      <c r="A147" s="2" t="s">
        <v>8</v>
      </c>
      <c r="B147" s="1" t="s">
        <v>610</v>
      </c>
      <c r="C147" t="str">
        <f>VLOOKUP(B147,[2]Clothes!$B$5:$D$447,2, FALSE)</f>
        <v>Outside of MKCC</v>
      </c>
      <c r="D147" t="str">
        <f>VLOOKUP(B147,[2]Clothes!$B$5:$D$447,3, FALSE)</f>
        <v>Towcester</v>
      </c>
      <c r="E147" s="5">
        <v>2.8500000000000001E-3</v>
      </c>
      <c r="F147" s="5">
        <v>0</v>
      </c>
      <c r="G147" s="5">
        <v>0</v>
      </c>
      <c r="H147" s="5">
        <v>0</v>
      </c>
      <c r="I147" s="5">
        <v>0</v>
      </c>
      <c r="J147" s="5">
        <v>0</v>
      </c>
      <c r="K147" s="5">
        <v>0</v>
      </c>
      <c r="L147" s="5">
        <v>0</v>
      </c>
      <c r="M147" s="5">
        <v>2.4109999999999999E-2</v>
      </c>
      <c r="N147" s="5">
        <v>0</v>
      </c>
      <c r="O147" s="5">
        <v>0</v>
      </c>
      <c r="P147" s="5">
        <v>0</v>
      </c>
      <c r="Q147" s="5">
        <v>0</v>
      </c>
      <c r="R147" s="5">
        <v>0</v>
      </c>
      <c r="S147" s="5">
        <v>0</v>
      </c>
    </row>
    <row r="148" spans="1:19" hidden="1" x14ac:dyDescent="0.35">
      <c r="A148" s="2" t="s">
        <v>9</v>
      </c>
      <c r="B148" s="1" t="s">
        <v>611</v>
      </c>
      <c r="C148" t="str">
        <f>VLOOKUP(B148,[2]Clothes!$B$5:$D$447,2, FALSE)</f>
        <v>Out of Centre</v>
      </c>
      <c r="D148" t="str">
        <f>VLOOKUP(B148,[2]Clothes!$B$5:$D$447,3, FALSE)</f>
        <v>OoC - Zone 9</v>
      </c>
      <c r="E148" s="5">
        <v>0</v>
      </c>
      <c r="F148" s="5">
        <v>0</v>
      </c>
      <c r="G148" s="5">
        <v>0</v>
      </c>
      <c r="H148" s="5">
        <v>0</v>
      </c>
      <c r="I148" s="5">
        <v>0</v>
      </c>
      <c r="J148" s="5">
        <v>0</v>
      </c>
      <c r="K148" s="5">
        <v>0</v>
      </c>
      <c r="L148" s="5">
        <v>0</v>
      </c>
      <c r="M148" s="5">
        <v>0</v>
      </c>
      <c r="N148" s="5">
        <v>0</v>
      </c>
      <c r="O148" s="5">
        <v>0</v>
      </c>
      <c r="P148" s="5">
        <v>0</v>
      </c>
      <c r="Q148" s="5">
        <v>0</v>
      </c>
      <c r="R148" s="5">
        <v>0</v>
      </c>
      <c r="S148" s="5">
        <v>0</v>
      </c>
    </row>
    <row r="149" spans="1:19" hidden="1" x14ac:dyDescent="0.35">
      <c r="A149" s="2" t="s">
        <v>9</v>
      </c>
      <c r="B149" s="1" t="s">
        <v>612</v>
      </c>
      <c r="C149" t="str">
        <f>VLOOKUP(B149,[2]Clothes!$B$5:$D$447,2, FALSE)</f>
        <v>Local Centres</v>
      </c>
      <c r="D149" t="str">
        <f>VLOOKUP(B149,[2]Clothes!$B$5:$D$447,3, FALSE)</f>
        <v>Newport Pagnell</v>
      </c>
      <c r="E149" s="5">
        <v>2.9E-4</v>
      </c>
      <c r="F149" s="5">
        <v>0</v>
      </c>
      <c r="G149" s="5">
        <v>0</v>
      </c>
      <c r="H149" s="5">
        <v>0</v>
      </c>
      <c r="I149" s="5">
        <v>0</v>
      </c>
      <c r="J149" s="5">
        <v>0</v>
      </c>
      <c r="K149" s="5">
        <v>0</v>
      </c>
      <c r="L149" s="5">
        <v>0</v>
      </c>
      <c r="M149" s="5">
        <v>0</v>
      </c>
      <c r="N149" s="5">
        <v>6.7299999999999999E-3</v>
      </c>
      <c r="O149" s="5">
        <v>0</v>
      </c>
      <c r="P149" s="5">
        <v>0</v>
      </c>
      <c r="Q149" s="5">
        <v>0</v>
      </c>
      <c r="R149" s="5">
        <v>0</v>
      </c>
      <c r="S149" s="5">
        <v>0</v>
      </c>
    </row>
    <row r="150" spans="1:19" hidden="1" x14ac:dyDescent="0.35">
      <c r="A150" s="2" t="s">
        <v>9</v>
      </c>
      <c r="B150" s="1" t="s">
        <v>613</v>
      </c>
      <c r="C150" t="str">
        <f>VLOOKUP(B150,[2]Clothes!$B$5:$D$447,2, FALSE)</f>
        <v>Out of Centre</v>
      </c>
      <c r="D150" t="str">
        <f>VLOOKUP(B150,[2]Clothes!$B$5:$D$447,3, FALSE)</f>
        <v>OoC - Zone 9</v>
      </c>
      <c r="E150" s="5">
        <v>0</v>
      </c>
      <c r="F150" s="5">
        <v>0</v>
      </c>
      <c r="G150" s="5">
        <v>0</v>
      </c>
      <c r="H150" s="5">
        <v>0</v>
      </c>
      <c r="I150" s="5">
        <v>0</v>
      </c>
      <c r="J150" s="5">
        <v>0</v>
      </c>
      <c r="K150" s="5">
        <v>0</v>
      </c>
      <c r="L150" s="5">
        <v>0</v>
      </c>
      <c r="M150" s="5">
        <v>0</v>
      </c>
      <c r="N150" s="5">
        <v>0</v>
      </c>
      <c r="O150" s="5">
        <v>0</v>
      </c>
      <c r="P150" s="5">
        <v>0</v>
      </c>
      <c r="Q150" s="5">
        <v>0</v>
      </c>
      <c r="R150" s="5">
        <v>0</v>
      </c>
      <c r="S150" s="5">
        <v>0</v>
      </c>
    </row>
    <row r="151" spans="1:19" hidden="1" x14ac:dyDescent="0.35">
      <c r="A151" s="2" t="s">
        <v>9</v>
      </c>
      <c r="B151" s="1" t="s">
        <v>614</v>
      </c>
      <c r="C151" t="str">
        <f>VLOOKUP(B151,[2]Clothes!$B$5:$D$447,2, FALSE)</f>
        <v>Out of Centre</v>
      </c>
      <c r="D151" t="str">
        <f>VLOOKUP(B151,[2]Clothes!$B$5:$D$447,3, FALSE)</f>
        <v>OoC - Zone 9</v>
      </c>
      <c r="E151" s="5">
        <v>0</v>
      </c>
      <c r="F151" s="5">
        <v>0</v>
      </c>
      <c r="G151" s="5">
        <v>0</v>
      </c>
      <c r="H151" s="5">
        <v>0</v>
      </c>
      <c r="I151" s="5">
        <v>0</v>
      </c>
      <c r="J151" s="5">
        <v>0</v>
      </c>
      <c r="K151" s="5">
        <v>0</v>
      </c>
      <c r="L151" s="5">
        <v>0</v>
      </c>
      <c r="M151" s="5">
        <v>0</v>
      </c>
      <c r="N151" s="5">
        <v>0</v>
      </c>
      <c r="O151" s="5">
        <v>0</v>
      </c>
      <c r="P151" s="5">
        <v>0</v>
      </c>
      <c r="Q151" s="5">
        <v>0</v>
      </c>
      <c r="R151" s="5">
        <v>0</v>
      </c>
      <c r="S151" s="5">
        <v>0</v>
      </c>
    </row>
    <row r="152" spans="1:19" hidden="1" x14ac:dyDescent="0.35">
      <c r="A152" s="2" t="s">
        <v>9</v>
      </c>
      <c r="B152" s="1" t="s">
        <v>615</v>
      </c>
      <c r="C152" t="str">
        <f>VLOOKUP(B152,[2]Clothes!$B$5:$D$447,2, FALSE)</f>
        <v>Out of Centre</v>
      </c>
      <c r="D152" t="str">
        <f>VLOOKUP(B152,[2]Clothes!$B$5:$D$447,3, FALSE)</f>
        <v>OoC - Zone 9</v>
      </c>
      <c r="E152" s="5">
        <v>0</v>
      </c>
      <c r="F152" s="5">
        <v>0</v>
      </c>
      <c r="G152" s="5">
        <v>0</v>
      </c>
      <c r="H152" s="5">
        <v>0</v>
      </c>
      <c r="I152" s="5">
        <v>0</v>
      </c>
      <c r="J152" s="5">
        <v>0</v>
      </c>
      <c r="K152" s="5">
        <v>0</v>
      </c>
      <c r="L152" s="5">
        <v>0</v>
      </c>
      <c r="M152" s="5">
        <v>0</v>
      </c>
      <c r="N152" s="5">
        <v>0</v>
      </c>
      <c r="O152" s="5">
        <v>0</v>
      </c>
      <c r="P152" s="5">
        <v>0</v>
      </c>
      <c r="Q152" s="5">
        <v>0</v>
      </c>
      <c r="R152" s="5">
        <v>0</v>
      </c>
      <c r="S152" s="5">
        <v>0</v>
      </c>
    </row>
    <row r="153" spans="1:19" hidden="1" x14ac:dyDescent="0.35">
      <c r="A153" s="2" t="s">
        <v>9</v>
      </c>
      <c r="B153" s="1" t="s">
        <v>616</v>
      </c>
      <c r="C153" t="str">
        <f>VLOOKUP(B153,[2]Clothes!$B$5:$D$447,2, FALSE)</f>
        <v>Out of Centre</v>
      </c>
      <c r="D153" t="str">
        <f>VLOOKUP(B153,[2]Clothes!$B$5:$D$447,3, FALSE)</f>
        <v>OoC - Zone 9</v>
      </c>
      <c r="E153" s="5">
        <v>0</v>
      </c>
      <c r="F153" s="5">
        <v>0</v>
      </c>
      <c r="G153" s="5">
        <v>0</v>
      </c>
      <c r="H153" s="5">
        <v>0</v>
      </c>
      <c r="I153" s="5">
        <v>0</v>
      </c>
      <c r="J153" s="5">
        <v>0</v>
      </c>
      <c r="K153" s="5">
        <v>0</v>
      </c>
      <c r="L153" s="5">
        <v>0</v>
      </c>
      <c r="M153" s="5">
        <v>0</v>
      </c>
      <c r="N153" s="5">
        <v>0</v>
      </c>
      <c r="O153" s="5">
        <v>0</v>
      </c>
      <c r="P153" s="5">
        <v>0</v>
      </c>
      <c r="Q153" s="5">
        <v>0</v>
      </c>
      <c r="R153" s="5">
        <v>0</v>
      </c>
      <c r="S153" s="5">
        <v>0</v>
      </c>
    </row>
    <row r="154" spans="1:19" hidden="1" x14ac:dyDescent="0.35">
      <c r="A154" s="2" t="s">
        <v>9</v>
      </c>
      <c r="B154" s="1" t="s">
        <v>617</v>
      </c>
      <c r="C154" t="str">
        <f>VLOOKUP(B154,[2]Clothes!$B$5:$D$447,2, FALSE)</f>
        <v>Out of Centre</v>
      </c>
      <c r="D154" t="str">
        <f>VLOOKUP(B154,[2]Clothes!$B$5:$D$447,3, FALSE)</f>
        <v>OoC - Zone 9</v>
      </c>
      <c r="E154" s="5">
        <v>0</v>
      </c>
      <c r="F154" s="5">
        <v>0</v>
      </c>
      <c r="G154" s="5">
        <v>0</v>
      </c>
      <c r="H154" s="5">
        <v>0</v>
      </c>
      <c r="I154" s="5">
        <v>0</v>
      </c>
      <c r="J154" s="5">
        <v>0</v>
      </c>
      <c r="K154" s="5">
        <v>0</v>
      </c>
      <c r="L154" s="5">
        <v>0</v>
      </c>
      <c r="M154" s="5">
        <v>0</v>
      </c>
      <c r="N154" s="5">
        <v>0</v>
      </c>
      <c r="O154" s="5">
        <v>0</v>
      </c>
      <c r="P154" s="5">
        <v>0</v>
      </c>
      <c r="Q154" s="5">
        <v>0</v>
      </c>
      <c r="R154" s="5">
        <v>0</v>
      </c>
      <c r="S154" s="5">
        <v>0</v>
      </c>
    </row>
    <row r="155" spans="1:19" hidden="1" x14ac:dyDescent="0.35">
      <c r="A155" s="2" t="s">
        <v>9</v>
      </c>
      <c r="B155" s="1" t="s">
        <v>618</v>
      </c>
      <c r="C155" t="str">
        <f>VLOOKUP(B155,[2]Clothes!$B$5:$D$447,2, FALSE)</f>
        <v>Out of Centre</v>
      </c>
      <c r="D155" t="str">
        <f>VLOOKUP(B155,[2]Clothes!$B$5:$D$447,3, FALSE)</f>
        <v>OoC - Zone 9</v>
      </c>
      <c r="E155" s="5">
        <v>0</v>
      </c>
      <c r="F155" s="5">
        <v>0</v>
      </c>
      <c r="G155" s="5">
        <v>0</v>
      </c>
      <c r="H155" s="5">
        <v>0</v>
      </c>
      <c r="I155" s="5">
        <v>0</v>
      </c>
      <c r="J155" s="5">
        <v>0</v>
      </c>
      <c r="K155" s="5">
        <v>0</v>
      </c>
      <c r="L155" s="5">
        <v>0</v>
      </c>
      <c r="M155" s="5">
        <v>0</v>
      </c>
      <c r="N155" s="5">
        <v>0</v>
      </c>
      <c r="O155" s="5">
        <v>0</v>
      </c>
      <c r="P155" s="5">
        <v>0</v>
      </c>
      <c r="Q155" s="5">
        <v>0</v>
      </c>
      <c r="R155" s="5">
        <v>0</v>
      </c>
      <c r="S155" s="5">
        <v>0</v>
      </c>
    </row>
    <row r="156" spans="1:19" hidden="1" x14ac:dyDescent="0.35">
      <c r="A156" s="2" t="s">
        <v>9</v>
      </c>
      <c r="B156" s="1" t="s">
        <v>619</v>
      </c>
      <c r="C156" t="str">
        <f>VLOOKUP(B156,[2]Clothes!$B$5:$D$447,2, FALSE)</f>
        <v>Out of Centre</v>
      </c>
      <c r="D156" t="str">
        <f>VLOOKUP(B156,[2]Clothes!$B$5:$D$447,3, FALSE)</f>
        <v>OoC - Zone 9</v>
      </c>
      <c r="E156" s="5">
        <v>0</v>
      </c>
      <c r="F156" s="5">
        <v>0</v>
      </c>
      <c r="G156" s="5">
        <v>0</v>
      </c>
      <c r="H156" s="5">
        <v>0</v>
      </c>
      <c r="I156" s="5">
        <v>0</v>
      </c>
      <c r="J156" s="5">
        <v>0</v>
      </c>
      <c r="K156" s="5">
        <v>0</v>
      </c>
      <c r="L156" s="5">
        <v>0</v>
      </c>
      <c r="M156" s="5">
        <v>0</v>
      </c>
      <c r="N156" s="5">
        <v>0</v>
      </c>
      <c r="O156" s="5">
        <v>0</v>
      </c>
      <c r="P156" s="5">
        <v>0</v>
      </c>
      <c r="Q156" s="5">
        <v>0</v>
      </c>
      <c r="R156" s="5">
        <v>0</v>
      </c>
      <c r="S156" s="5">
        <v>0</v>
      </c>
    </row>
    <row r="157" spans="1:19" hidden="1" x14ac:dyDescent="0.35">
      <c r="A157" s="2" t="s">
        <v>9</v>
      </c>
      <c r="B157" s="1" t="s">
        <v>620</v>
      </c>
      <c r="C157" t="str">
        <f>VLOOKUP(B157,[2]Clothes!$B$5:$D$447,2, FALSE)</f>
        <v>Out of Centre</v>
      </c>
      <c r="D157" t="str">
        <f>VLOOKUP(B157,[2]Clothes!$B$5:$D$447,3, FALSE)</f>
        <v>OoC - Zone 9</v>
      </c>
      <c r="E157" s="5">
        <v>0</v>
      </c>
      <c r="F157" s="5">
        <v>0</v>
      </c>
      <c r="G157" s="5">
        <v>0</v>
      </c>
      <c r="H157" s="5">
        <v>0</v>
      </c>
      <c r="I157" s="5">
        <v>0</v>
      </c>
      <c r="J157" s="5">
        <v>0</v>
      </c>
      <c r="K157" s="5">
        <v>0</v>
      </c>
      <c r="L157" s="5">
        <v>0</v>
      </c>
      <c r="M157" s="5">
        <v>0</v>
      </c>
      <c r="N157" s="5">
        <v>0</v>
      </c>
      <c r="O157" s="5">
        <v>0</v>
      </c>
      <c r="P157" s="5">
        <v>0</v>
      </c>
      <c r="Q157" s="5">
        <v>0</v>
      </c>
      <c r="R157" s="5">
        <v>0</v>
      </c>
      <c r="S157" s="5">
        <v>0</v>
      </c>
    </row>
    <row r="158" spans="1:19" hidden="1" x14ac:dyDescent="0.35">
      <c r="A158" s="2" t="s">
        <v>9</v>
      </c>
      <c r="B158" s="1" t="s">
        <v>621</v>
      </c>
      <c r="C158" t="str">
        <f>VLOOKUP(B158,[2]Clothes!$B$5:$D$447,2, FALSE)</f>
        <v>Out of Centre</v>
      </c>
      <c r="D158" t="str">
        <f>VLOOKUP(B158,[2]Clothes!$B$5:$D$447,3, FALSE)</f>
        <v>OoC - Zone 9</v>
      </c>
      <c r="E158" s="5">
        <v>0</v>
      </c>
      <c r="F158" s="5">
        <v>0</v>
      </c>
      <c r="G158" s="5">
        <v>0</v>
      </c>
      <c r="H158" s="5">
        <v>0</v>
      </c>
      <c r="I158" s="5">
        <v>0</v>
      </c>
      <c r="J158" s="5">
        <v>0</v>
      </c>
      <c r="K158" s="5">
        <v>0</v>
      </c>
      <c r="L158" s="5">
        <v>0</v>
      </c>
      <c r="M158" s="5">
        <v>0</v>
      </c>
      <c r="N158" s="5">
        <v>0</v>
      </c>
      <c r="O158" s="5">
        <v>0</v>
      </c>
      <c r="P158" s="5">
        <v>0</v>
      </c>
      <c r="Q158" s="5">
        <v>0</v>
      </c>
      <c r="R158" s="5">
        <v>0</v>
      </c>
      <c r="S158" s="5">
        <v>0</v>
      </c>
    </row>
    <row r="159" spans="1:19" hidden="1" x14ac:dyDescent="0.35">
      <c r="A159" s="2" t="s">
        <v>9</v>
      </c>
      <c r="B159" s="1" t="s">
        <v>622</v>
      </c>
      <c r="C159" t="str">
        <f>VLOOKUP(B159,[2]Clothes!$B$5:$D$447,2, FALSE)</f>
        <v>Out of Centre</v>
      </c>
      <c r="D159" t="str">
        <f>VLOOKUP(B159,[2]Clothes!$B$5:$D$447,3, FALSE)</f>
        <v>OoC - Zone 9</v>
      </c>
      <c r="E159" s="5">
        <v>0</v>
      </c>
      <c r="F159" s="5">
        <v>0</v>
      </c>
      <c r="G159" s="5">
        <v>0</v>
      </c>
      <c r="H159" s="5">
        <v>0</v>
      </c>
      <c r="I159" s="5">
        <v>0</v>
      </c>
      <c r="J159" s="5">
        <v>0</v>
      </c>
      <c r="K159" s="5">
        <v>0</v>
      </c>
      <c r="L159" s="5">
        <v>0</v>
      </c>
      <c r="M159" s="5">
        <v>0</v>
      </c>
      <c r="N159" s="5">
        <v>0</v>
      </c>
      <c r="O159" s="5">
        <v>0</v>
      </c>
      <c r="P159" s="5">
        <v>0</v>
      </c>
      <c r="Q159" s="5">
        <v>0</v>
      </c>
      <c r="R159" s="5">
        <v>0</v>
      </c>
      <c r="S159" s="5">
        <v>0</v>
      </c>
    </row>
    <row r="160" spans="1:19" hidden="1" x14ac:dyDescent="0.35">
      <c r="A160" s="2" t="s">
        <v>9</v>
      </c>
      <c r="B160" s="1" t="s">
        <v>623</v>
      </c>
      <c r="C160" t="str">
        <f>VLOOKUP(B160,[2]Clothes!$B$5:$D$447,2, FALSE)</f>
        <v>Out of Centre</v>
      </c>
      <c r="D160" t="str">
        <f>VLOOKUP(B160,[2]Clothes!$B$5:$D$447,3, FALSE)</f>
        <v>OoC - Zone 9</v>
      </c>
      <c r="E160" s="5">
        <v>0</v>
      </c>
      <c r="F160" s="5">
        <v>0</v>
      </c>
      <c r="G160" s="5">
        <v>0</v>
      </c>
      <c r="H160" s="5">
        <v>0</v>
      </c>
      <c r="I160" s="5">
        <v>0</v>
      </c>
      <c r="J160" s="5">
        <v>0</v>
      </c>
      <c r="K160" s="5">
        <v>0</v>
      </c>
      <c r="L160" s="5">
        <v>0</v>
      </c>
      <c r="M160" s="5">
        <v>0</v>
      </c>
      <c r="N160" s="5">
        <v>0</v>
      </c>
      <c r="O160" s="5">
        <v>0</v>
      </c>
      <c r="P160" s="5">
        <v>0</v>
      </c>
      <c r="Q160" s="5">
        <v>0</v>
      </c>
      <c r="R160" s="5">
        <v>0</v>
      </c>
      <c r="S160" s="5">
        <v>0</v>
      </c>
    </row>
    <row r="161" spans="1:19" hidden="1" x14ac:dyDescent="0.35">
      <c r="A161" s="2" t="s">
        <v>9</v>
      </c>
      <c r="B161" s="1" t="s">
        <v>624</v>
      </c>
      <c r="C161" t="str">
        <f>VLOOKUP(B161,[2]Clothes!$B$5:$D$447,2, FALSE)</f>
        <v>Out of Centre</v>
      </c>
      <c r="D161" t="str">
        <f>VLOOKUP(B161,[2]Clothes!$B$5:$D$447,3, FALSE)</f>
        <v>OoC - Zone 9</v>
      </c>
      <c r="E161" s="5">
        <v>0</v>
      </c>
      <c r="F161" s="5">
        <v>0</v>
      </c>
      <c r="G161" s="5">
        <v>0</v>
      </c>
      <c r="H161" s="5">
        <v>0</v>
      </c>
      <c r="I161" s="5">
        <v>0</v>
      </c>
      <c r="J161" s="5">
        <v>0</v>
      </c>
      <c r="K161" s="5">
        <v>0</v>
      </c>
      <c r="L161" s="5">
        <v>0</v>
      </c>
      <c r="M161" s="5">
        <v>0</v>
      </c>
      <c r="N161" s="5">
        <v>0</v>
      </c>
      <c r="O161" s="5">
        <v>0</v>
      </c>
      <c r="P161" s="5">
        <v>0</v>
      </c>
      <c r="Q161" s="5">
        <v>0</v>
      </c>
      <c r="R161" s="5">
        <v>0</v>
      </c>
      <c r="S161" s="5">
        <v>0</v>
      </c>
    </row>
    <row r="162" spans="1:19" hidden="1" x14ac:dyDescent="0.35">
      <c r="A162" s="2" t="s">
        <v>9</v>
      </c>
      <c r="B162" s="1" t="s">
        <v>625</v>
      </c>
      <c r="C162" t="str">
        <f>VLOOKUP(B162,[2]Clothes!$B$5:$D$447,2, FALSE)</f>
        <v>Out of Centre</v>
      </c>
      <c r="D162" t="str">
        <f>VLOOKUP(B162,[2]Clothes!$B$5:$D$447,3, FALSE)</f>
        <v>OoC - Zone 9</v>
      </c>
      <c r="E162" s="5">
        <v>0</v>
      </c>
      <c r="F162" s="5">
        <v>0</v>
      </c>
      <c r="G162" s="5">
        <v>0</v>
      </c>
      <c r="H162" s="5">
        <v>0</v>
      </c>
      <c r="I162" s="5">
        <v>0</v>
      </c>
      <c r="J162" s="5">
        <v>0</v>
      </c>
      <c r="K162" s="5">
        <v>0</v>
      </c>
      <c r="L162" s="5">
        <v>0</v>
      </c>
      <c r="M162" s="5">
        <v>0</v>
      </c>
      <c r="N162" s="5">
        <v>0</v>
      </c>
      <c r="O162" s="5">
        <v>0</v>
      </c>
      <c r="P162" s="5">
        <v>0</v>
      </c>
      <c r="Q162" s="5">
        <v>0</v>
      </c>
      <c r="R162" s="5">
        <v>0</v>
      </c>
      <c r="S162" s="5">
        <v>0</v>
      </c>
    </row>
    <row r="163" spans="1:19" hidden="1" x14ac:dyDescent="0.35">
      <c r="A163" s="2" t="s">
        <v>9</v>
      </c>
      <c r="B163" s="1" t="s">
        <v>626</v>
      </c>
      <c r="C163" t="str">
        <f>VLOOKUP(B163,[2]Clothes!$B$5:$D$447,2, FALSE)</f>
        <v>Out of Centre</v>
      </c>
      <c r="D163" t="str">
        <f>VLOOKUP(B163,[2]Clothes!$B$5:$D$447,3, FALSE)</f>
        <v>OoC - Zone 9</v>
      </c>
      <c r="E163" s="5">
        <v>0</v>
      </c>
      <c r="F163" s="5">
        <v>0</v>
      </c>
      <c r="G163" s="5">
        <v>0</v>
      </c>
      <c r="H163" s="5">
        <v>0</v>
      </c>
      <c r="I163" s="5">
        <v>0</v>
      </c>
      <c r="J163" s="5">
        <v>0</v>
      </c>
      <c r="K163" s="5">
        <v>0</v>
      </c>
      <c r="L163" s="5">
        <v>0</v>
      </c>
      <c r="M163" s="5">
        <v>0</v>
      </c>
      <c r="N163" s="5">
        <v>0</v>
      </c>
      <c r="O163" s="5">
        <v>0</v>
      </c>
      <c r="P163" s="5">
        <v>0</v>
      </c>
      <c r="Q163" s="5">
        <v>0</v>
      </c>
      <c r="R163" s="5">
        <v>0</v>
      </c>
      <c r="S163" s="5">
        <v>0</v>
      </c>
    </row>
    <row r="164" spans="1:19" hidden="1" x14ac:dyDescent="0.35">
      <c r="A164" s="2" t="s">
        <v>9</v>
      </c>
      <c r="B164" s="1" t="s">
        <v>627</v>
      </c>
      <c r="C164" t="str">
        <f>VLOOKUP(B164,[2]Clothes!$B$5:$D$447,2, FALSE)</f>
        <v>Newport Pagnell DC</v>
      </c>
      <c r="D164" t="str">
        <f>VLOOKUP(B164,[2]Clothes!$B$5:$D$447,3, FALSE)</f>
        <v>Newport Pagnell DC - Other in Centre</v>
      </c>
      <c r="E164" s="5">
        <v>2.5739999999999999E-2</v>
      </c>
      <c r="F164" s="5">
        <v>0</v>
      </c>
      <c r="G164" s="5">
        <v>0</v>
      </c>
      <c r="H164" s="5">
        <v>0</v>
      </c>
      <c r="I164" s="5">
        <v>0</v>
      </c>
      <c r="J164" s="5">
        <v>5.4919999999999997E-2</v>
      </c>
      <c r="K164" s="5">
        <v>0</v>
      </c>
      <c r="L164" s="5">
        <v>0</v>
      </c>
      <c r="M164" s="5">
        <v>0</v>
      </c>
      <c r="N164" s="5">
        <v>0.53552</v>
      </c>
      <c r="O164" s="5">
        <v>7.0000000000000001E-3</v>
      </c>
      <c r="P164" s="5">
        <v>0</v>
      </c>
      <c r="Q164" s="5">
        <v>0</v>
      </c>
      <c r="R164" s="5">
        <v>0</v>
      </c>
      <c r="S164" s="5">
        <v>0</v>
      </c>
    </row>
    <row r="165" spans="1:19" hidden="1" x14ac:dyDescent="0.35">
      <c r="A165" s="2" t="s">
        <v>9</v>
      </c>
      <c r="B165" s="1" t="s">
        <v>628</v>
      </c>
      <c r="C165" t="str">
        <f>VLOOKUP(B165,[2]Clothes!$B$5:$D$447,2, FALSE)</f>
        <v>Out of Centre</v>
      </c>
      <c r="D165" t="str">
        <f>VLOOKUP(B165,[2]Clothes!$B$5:$D$447,3, FALSE)</f>
        <v>OoC - Zone 9</v>
      </c>
      <c r="E165" s="5">
        <v>0</v>
      </c>
      <c r="F165" s="5">
        <v>0</v>
      </c>
      <c r="G165" s="5">
        <v>0</v>
      </c>
      <c r="H165" s="5">
        <v>0</v>
      </c>
      <c r="I165" s="5">
        <v>0</v>
      </c>
      <c r="J165" s="5">
        <v>0</v>
      </c>
      <c r="K165" s="5">
        <v>0</v>
      </c>
      <c r="L165" s="5">
        <v>0</v>
      </c>
      <c r="M165" s="5">
        <v>0</v>
      </c>
      <c r="N165" s="5">
        <v>0</v>
      </c>
      <c r="O165" s="5">
        <v>0</v>
      </c>
      <c r="P165" s="5">
        <v>0</v>
      </c>
      <c r="Q165" s="5">
        <v>0</v>
      </c>
      <c r="R165" s="5">
        <v>0</v>
      </c>
      <c r="S165" s="5">
        <v>0</v>
      </c>
    </row>
    <row r="166" spans="1:19" hidden="1" x14ac:dyDescent="0.35">
      <c r="A166" s="2" t="s">
        <v>9</v>
      </c>
      <c r="B166" s="1" t="s">
        <v>629</v>
      </c>
      <c r="C166" t="str">
        <f>VLOOKUP(B166,[2]Clothes!$B$5:$D$447,2, FALSE)</f>
        <v>Out of Centre</v>
      </c>
      <c r="D166" t="str">
        <f>VLOOKUP(B166,[2]Clothes!$B$5:$D$447,3, FALSE)</f>
        <v>OoC - Zone 9</v>
      </c>
      <c r="E166" s="5">
        <v>0</v>
      </c>
      <c r="F166" s="5">
        <v>0</v>
      </c>
      <c r="G166" s="5">
        <v>0</v>
      </c>
      <c r="H166" s="5">
        <v>0</v>
      </c>
      <c r="I166" s="5">
        <v>0</v>
      </c>
      <c r="J166" s="5">
        <v>0</v>
      </c>
      <c r="K166" s="5">
        <v>0</v>
      </c>
      <c r="L166" s="5">
        <v>0</v>
      </c>
      <c r="M166" s="5">
        <v>0</v>
      </c>
      <c r="N166" s="5">
        <v>0</v>
      </c>
      <c r="O166" s="5">
        <v>0</v>
      </c>
      <c r="P166" s="5">
        <v>0</v>
      </c>
      <c r="Q166" s="5">
        <v>0</v>
      </c>
      <c r="R166" s="5">
        <v>0</v>
      </c>
      <c r="S166" s="5">
        <v>0</v>
      </c>
    </row>
    <row r="167" spans="1:19" hidden="1" x14ac:dyDescent="0.35">
      <c r="A167" s="2" t="s">
        <v>9</v>
      </c>
      <c r="B167" s="1" t="s">
        <v>630</v>
      </c>
      <c r="C167" t="str">
        <f>VLOOKUP(B167,[2]Clothes!$B$5:$D$447,2, FALSE)</f>
        <v>Out of Centre</v>
      </c>
      <c r="D167" t="str">
        <f>VLOOKUP(B167,[2]Clothes!$B$5:$D$447,3, FALSE)</f>
        <v>OoC - Zone 9</v>
      </c>
      <c r="E167" s="5">
        <v>0</v>
      </c>
      <c r="F167" s="5">
        <v>0</v>
      </c>
      <c r="G167" s="5">
        <v>0</v>
      </c>
      <c r="H167" s="5">
        <v>0</v>
      </c>
      <c r="I167" s="5">
        <v>0</v>
      </c>
      <c r="J167" s="5">
        <v>0</v>
      </c>
      <c r="K167" s="5">
        <v>0</v>
      </c>
      <c r="L167" s="5">
        <v>0</v>
      </c>
      <c r="M167" s="5">
        <v>0</v>
      </c>
      <c r="N167" s="5">
        <v>0</v>
      </c>
      <c r="O167" s="5">
        <v>0</v>
      </c>
      <c r="P167" s="5">
        <v>0</v>
      </c>
      <c r="Q167" s="5">
        <v>0</v>
      </c>
      <c r="R167" s="5">
        <v>0</v>
      </c>
      <c r="S167" s="5">
        <v>0</v>
      </c>
    </row>
    <row r="168" spans="1:19" hidden="1" x14ac:dyDescent="0.35">
      <c r="A168" s="2" t="s">
        <v>9</v>
      </c>
      <c r="B168" s="1" t="s">
        <v>631</v>
      </c>
      <c r="C168" t="str">
        <f>VLOOKUP(B168,[2]Clothes!$B$5:$D$447,2, FALSE)</f>
        <v>Out of Centre</v>
      </c>
      <c r="D168" t="str">
        <f>VLOOKUP(B168,[2]Clothes!$B$5:$D$447,3, FALSE)</f>
        <v>OoC - Zone 9</v>
      </c>
      <c r="E168" s="5">
        <v>0</v>
      </c>
      <c r="F168" s="5">
        <v>0</v>
      </c>
      <c r="G168" s="5">
        <v>0</v>
      </c>
      <c r="H168" s="5">
        <v>0</v>
      </c>
      <c r="I168" s="5">
        <v>0</v>
      </c>
      <c r="J168" s="5">
        <v>0</v>
      </c>
      <c r="K168" s="5">
        <v>0</v>
      </c>
      <c r="L168" s="5">
        <v>0</v>
      </c>
      <c r="M168" s="5">
        <v>0</v>
      </c>
      <c r="N168" s="5">
        <v>0</v>
      </c>
      <c r="O168" s="5">
        <v>0</v>
      </c>
      <c r="P168" s="5">
        <v>0</v>
      </c>
      <c r="Q168" s="5">
        <v>0</v>
      </c>
      <c r="R168" s="5">
        <v>0</v>
      </c>
      <c r="S168" s="5">
        <v>0</v>
      </c>
    </row>
    <row r="169" spans="1:19" hidden="1" x14ac:dyDescent="0.35">
      <c r="A169" s="2" t="s">
        <v>9</v>
      </c>
      <c r="B169" s="1" t="s">
        <v>632</v>
      </c>
      <c r="C169" t="str">
        <f>VLOOKUP(B169,[2]Clothes!$B$5:$D$447,2, FALSE)</f>
        <v>Out of Centre</v>
      </c>
      <c r="D169" t="str">
        <f>VLOOKUP(B169,[2]Clothes!$B$5:$D$447,3, FALSE)</f>
        <v>OoC - Zone 9</v>
      </c>
      <c r="E169" s="5">
        <v>0</v>
      </c>
      <c r="F169" s="5">
        <v>0</v>
      </c>
      <c r="G169" s="5">
        <v>0</v>
      </c>
      <c r="H169" s="5">
        <v>0</v>
      </c>
      <c r="I169" s="5">
        <v>0</v>
      </c>
      <c r="J169" s="5">
        <v>0</v>
      </c>
      <c r="K169" s="5">
        <v>0</v>
      </c>
      <c r="L169" s="5">
        <v>0</v>
      </c>
      <c r="M169" s="5">
        <v>0</v>
      </c>
      <c r="N169" s="5">
        <v>0</v>
      </c>
      <c r="O169" s="5">
        <v>0</v>
      </c>
      <c r="P169" s="5">
        <v>0</v>
      </c>
      <c r="Q169" s="5">
        <v>0</v>
      </c>
      <c r="R169" s="5">
        <v>0</v>
      </c>
      <c r="S169" s="5">
        <v>0</v>
      </c>
    </row>
    <row r="170" spans="1:19" hidden="1" x14ac:dyDescent="0.35">
      <c r="A170" s="2" t="s">
        <v>9</v>
      </c>
      <c r="B170" s="1" t="s">
        <v>633</v>
      </c>
      <c r="C170" t="str">
        <f>VLOOKUP(B170,[2]Clothes!$B$5:$D$447,2, FALSE)</f>
        <v>Out of Centre</v>
      </c>
      <c r="D170" t="str">
        <f>VLOOKUP(B170,[2]Clothes!$B$5:$D$447,3, FALSE)</f>
        <v>OoC - Zone 9</v>
      </c>
      <c r="E170" s="5">
        <v>0</v>
      </c>
      <c r="F170" s="5">
        <v>0</v>
      </c>
      <c r="G170" s="5">
        <v>0</v>
      </c>
      <c r="H170" s="5">
        <v>0</v>
      </c>
      <c r="I170" s="5">
        <v>0</v>
      </c>
      <c r="J170" s="5">
        <v>0</v>
      </c>
      <c r="K170" s="5">
        <v>0</v>
      </c>
      <c r="L170" s="5">
        <v>0</v>
      </c>
      <c r="M170" s="5">
        <v>0</v>
      </c>
      <c r="N170" s="5">
        <v>0</v>
      </c>
      <c r="O170" s="5">
        <v>0</v>
      </c>
      <c r="P170" s="5">
        <v>0</v>
      </c>
      <c r="Q170" s="5">
        <v>0</v>
      </c>
      <c r="R170" s="5">
        <v>0</v>
      </c>
      <c r="S170" s="5">
        <v>0</v>
      </c>
    </row>
    <row r="171" spans="1:19" hidden="1" x14ac:dyDescent="0.35">
      <c r="A171" s="2" t="s">
        <v>9</v>
      </c>
      <c r="B171" s="1" t="s">
        <v>634</v>
      </c>
      <c r="C171" t="str">
        <f>VLOOKUP(B171,[2]Clothes!$B$5:$D$447,2, FALSE)</f>
        <v>Out of Centre</v>
      </c>
      <c r="D171" t="str">
        <f>VLOOKUP(B171,[2]Clothes!$B$5:$D$447,3, FALSE)</f>
        <v>OoC - Zone 9</v>
      </c>
      <c r="E171" s="5">
        <v>0</v>
      </c>
      <c r="F171" s="5">
        <v>0</v>
      </c>
      <c r="G171" s="5">
        <v>0</v>
      </c>
      <c r="H171" s="5">
        <v>0</v>
      </c>
      <c r="I171" s="5">
        <v>0</v>
      </c>
      <c r="J171" s="5">
        <v>0</v>
      </c>
      <c r="K171" s="5">
        <v>0</v>
      </c>
      <c r="L171" s="5">
        <v>0</v>
      </c>
      <c r="M171" s="5">
        <v>0</v>
      </c>
      <c r="N171" s="5">
        <v>0</v>
      </c>
      <c r="O171" s="5">
        <v>0</v>
      </c>
      <c r="P171" s="5">
        <v>0</v>
      </c>
      <c r="Q171" s="5">
        <v>0</v>
      </c>
      <c r="R171" s="5">
        <v>0</v>
      </c>
      <c r="S171" s="5">
        <v>0</v>
      </c>
    </row>
    <row r="172" spans="1:19" hidden="1" x14ac:dyDescent="0.35">
      <c r="A172" s="2" t="s">
        <v>9</v>
      </c>
      <c r="B172" s="1" t="s">
        <v>635</v>
      </c>
      <c r="C172" t="str">
        <f>VLOOKUP(B172,[2]Clothes!$B$5:$D$447,2, FALSE)</f>
        <v>Out of Centre</v>
      </c>
      <c r="D172" t="str">
        <f>VLOOKUP(B172,[2]Clothes!$B$5:$D$447,3, FALSE)</f>
        <v>OoC - Zone 9</v>
      </c>
      <c r="E172" s="5">
        <v>0</v>
      </c>
      <c r="F172" s="5">
        <v>0</v>
      </c>
      <c r="G172" s="5">
        <v>0</v>
      </c>
      <c r="H172" s="5">
        <v>0</v>
      </c>
      <c r="I172" s="5">
        <v>0</v>
      </c>
      <c r="J172" s="5">
        <v>0</v>
      </c>
      <c r="K172" s="5">
        <v>0</v>
      </c>
      <c r="L172" s="5">
        <v>0</v>
      </c>
      <c r="M172" s="5">
        <v>0</v>
      </c>
      <c r="N172" s="5">
        <v>0</v>
      </c>
      <c r="O172" s="5">
        <v>0</v>
      </c>
      <c r="P172" s="5">
        <v>0</v>
      </c>
      <c r="Q172" s="5">
        <v>0</v>
      </c>
      <c r="R172" s="5">
        <v>0</v>
      </c>
      <c r="S172" s="5">
        <v>0</v>
      </c>
    </row>
    <row r="173" spans="1:19" hidden="1" x14ac:dyDescent="0.35">
      <c r="A173" s="2" t="s">
        <v>10</v>
      </c>
      <c r="B173" s="1" t="s">
        <v>636</v>
      </c>
      <c r="C173" t="str">
        <f>VLOOKUP(B173,[2]Clothes!$B$5:$D$447,2, FALSE)</f>
        <v>Out of Centre</v>
      </c>
      <c r="D173" t="str">
        <f>VLOOKUP(B173,[2]Clothes!$B$5:$D$447,3, FALSE)</f>
        <v>OoC - Zone 10</v>
      </c>
      <c r="E173" s="5">
        <v>0</v>
      </c>
      <c r="F173" s="5">
        <v>0</v>
      </c>
      <c r="G173" s="5">
        <v>0</v>
      </c>
      <c r="H173" s="5">
        <v>0</v>
      </c>
      <c r="I173" s="5">
        <v>0</v>
      </c>
      <c r="J173" s="5">
        <v>0</v>
      </c>
      <c r="K173" s="5">
        <v>0</v>
      </c>
      <c r="L173" s="5">
        <v>0</v>
      </c>
      <c r="M173" s="5">
        <v>0</v>
      </c>
      <c r="N173" s="5">
        <v>0</v>
      </c>
      <c r="O173" s="5">
        <v>0</v>
      </c>
      <c r="P173" s="5">
        <v>0</v>
      </c>
      <c r="Q173" s="5">
        <v>0</v>
      </c>
      <c r="R173" s="5">
        <v>0</v>
      </c>
      <c r="S173" s="5">
        <v>0</v>
      </c>
    </row>
    <row r="174" spans="1:19" hidden="1" x14ac:dyDescent="0.35">
      <c r="A174" s="2" t="s">
        <v>10</v>
      </c>
      <c r="B174" s="1" t="s">
        <v>637</v>
      </c>
      <c r="C174" t="str">
        <f>VLOOKUP(B174,[2]Clothes!$B$5:$D$447,2, FALSE)</f>
        <v>Out of Centre</v>
      </c>
      <c r="D174" t="str">
        <f>VLOOKUP(B174,[2]Clothes!$B$5:$D$447,3, FALSE)</f>
        <v>OoC - Zone 10</v>
      </c>
      <c r="E174" s="5">
        <v>0</v>
      </c>
      <c r="F174" s="5">
        <v>0</v>
      </c>
      <c r="G174" s="5">
        <v>0</v>
      </c>
      <c r="H174" s="5">
        <v>0</v>
      </c>
      <c r="I174" s="5">
        <v>0</v>
      </c>
      <c r="J174" s="5">
        <v>0</v>
      </c>
      <c r="K174" s="5">
        <v>0</v>
      </c>
      <c r="L174" s="5">
        <v>0</v>
      </c>
      <c r="M174" s="5">
        <v>0</v>
      </c>
      <c r="N174" s="5">
        <v>0</v>
      </c>
      <c r="O174" s="5">
        <v>0</v>
      </c>
      <c r="P174" s="5">
        <v>0</v>
      </c>
      <c r="Q174" s="5">
        <v>0</v>
      </c>
      <c r="R174" s="5">
        <v>0</v>
      </c>
      <c r="S174" s="5">
        <v>0</v>
      </c>
    </row>
    <row r="175" spans="1:19" hidden="1" x14ac:dyDescent="0.35">
      <c r="A175" s="2" t="s">
        <v>10</v>
      </c>
      <c r="B175" s="1" t="s">
        <v>638</v>
      </c>
      <c r="C175" t="str">
        <f>VLOOKUP(B175,[2]Clothes!$B$5:$D$447,2, FALSE)</f>
        <v>Out of Centre</v>
      </c>
      <c r="D175" t="str">
        <f>VLOOKUP(B175,[2]Clothes!$B$5:$D$447,3, FALSE)</f>
        <v>OoC - Zone 10</v>
      </c>
      <c r="E175" s="5">
        <v>0</v>
      </c>
      <c r="F175" s="5">
        <v>0</v>
      </c>
      <c r="G175" s="5">
        <v>0</v>
      </c>
      <c r="H175" s="5">
        <v>0</v>
      </c>
      <c r="I175" s="5">
        <v>0</v>
      </c>
      <c r="J175" s="5">
        <v>0</v>
      </c>
      <c r="K175" s="5">
        <v>0</v>
      </c>
      <c r="L175" s="5">
        <v>0</v>
      </c>
      <c r="M175" s="5">
        <v>0</v>
      </c>
      <c r="N175" s="5">
        <v>0</v>
      </c>
      <c r="O175" s="5">
        <v>0</v>
      </c>
      <c r="P175" s="5">
        <v>0</v>
      </c>
      <c r="Q175" s="5">
        <v>0</v>
      </c>
      <c r="R175" s="5">
        <v>0</v>
      </c>
      <c r="S175" s="5">
        <v>0</v>
      </c>
    </row>
    <row r="176" spans="1:19" hidden="1" x14ac:dyDescent="0.35">
      <c r="A176" s="2" t="s">
        <v>10</v>
      </c>
      <c r="B176" s="1" t="s">
        <v>639</v>
      </c>
      <c r="C176" t="str">
        <f>VLOOKUP(B176,[2]Clothes!$B$5:$D$447,2, FALSE)</f>
        <v>Out of Centre</v>
      </c>
      <c r="D176" t="str">
        <f>VLOOKUP(B176,[2]Clothes!$B$5:$D$447,3, FALSE)</f>
        <v>OoC - Zone 10</v>
      </c>
      <c r="E176" s="5">
        <v>0</v>
      </c>
      <c r="F176" s="5">
        <v>0</v>
      </c>
      <c r="G176" s="5">
        <v>0</v>
      </c>
      <c r="H176" s="5">
        <v>0</v>
      </c>
      <c r="I176" s="5">
        <v>0</v>
      </c>
      <c r="J176" s="5">
        <v>0</v>
      </c>
      <c r="K176" s="5">
        <v>0</v>
      </c>
      <c r="L176" s="5">
        <v>0</v>
      </c>
      <c r="M176" s="5">
        <v>0</v>
      </c>
      <c r="N176" s="5">
        <v>0</v>
      </c>
      <c r="O176" s="5">
        <v>0</v>
      </c>
      <c r="P176" s="5">
        <v>0</v>
      </c>
      <c r="Q176" s="5">
        <v>0</v>
      </c>
      <c r="R176" s="5">
        <v>0</v>
      </c>
      <c r="S176" s="5">
        <v>0</v>
      </c>
    </row>
    <row r="177" spans="1:19" hidden="1" x14ac:dyDescent="0.35">
      <c r="A177" s="2" t="s">
        <v>10</v>
      </c>
      <c r="B177" s="1" t="s">
        <v>640</v>
      </c>
      <c r="C177" t="str">
        <f>VLOOKUP(B177,[2]Clothes!$B$5:$D$447,2, FALSE)</f>
        <v>Olney DC</v>
      </c>
      <c r="D177" t="str">
        <f>VLOOKUP(B177,[2]Clothes!$B$5:$D$447,3, FALSE)</f>
        <v>Olney DC - Other in Centre</v>
      </c>
      <c r="E177" s="5">
        <v>1.2999999999999999E-2</v>
      </c>
      <c r="F177" s="5">
        <v>0</v>
      </c>
      <c r="G177" s="5">
        <v>0</v>
      </c>
      <c r="H177" s="5">
        <v>0</v>
      </c>
      <c r="I177" s="5">
        <v>0</v>
      </c>
      <c r="J177" s="5">
        <v>0</v>
      </c>
      <c r="K177" s="5">
        <v>0</v>
      </c>
      <c r="L177" s="5">
        <v>0</v>
      </c>
      <c r="M177" s="5">
        <v>0</v>
      </c>
      <c r="N177" s="5">
        <v>0</v>
      </c>
      <c r="O177" s="5">
        <v>0.75570000000000004</v>
      </c>
      <c r="P177" s="5">
        <v>0</v>
      </c>
      <c r="Q177" s="5">
        <v>0</v>
      </c>
      <c r="R177" s="5">
        <v>0</v>
      </c>
      <c r="S177" s="5">
        <v>0</v>
      </c>
    </row>
    <row r="178" spans="1:19" hidden="1" x14ac:dyDescent="0.35">
      <c r="A178" s="2" t="s">
        <v>10</v>
      </c>
      <c r="B178" s="1" t="s">
        <v>641</v>
      </c>
      <c r="C178" t="str">
        <f>VLOOKUP(B178,[2]Clothes!$B$5:$D$447,2, FALSE)</f>
        <v>Out of Centre</v>
      </c>
      <c r="D178" t="str">
        <f>VLOOKUP(B178,[2]Clothes!$B$5:$D$447,3, FALSE)</f>
        <v>OoC - Zone 10</v>
      </c>
      <c r="E178" s="5">
        <v>0</v>
      </c>
      <c r="F178" s="5">
        <v>0</v>
      </c>
      <c r="G178" s="5">
        <v>0</v>
      </c>
      <c r="H178" s="5">
        <v>0</v>
      </c>
      <c r="I178" s="5">
        <v>0</v>
      </c>
      <c r="J178" s="5">
        <v>0</v>
      </c>
      <c r="K178" s="5">
        <v>0</v>
      </c>
      <c r="L178" s="5">
        <v>0</v>
      </c>
      <c r="M178" s="5">
        <v>0</v>
      </c>
      <c r="N178" s="5">
        <v>0</v>
      </c>
      <c r="O178" s="5">
        <v>0</v>
      </c>
      <c r="P178" s="5">
        <v>0</v>
      </c>
      <c r="Q178" s="5">
        <v>0</v>
      </c>
      <c r="R178" s="5">
        <v>0</v>
      </c>
      <c r="S178" s="5">
        <v>0</v>
      </c>
    </row>
    <row r="179" spans="1:19" hidden="1" x14ac:dyDescent="0.35">
      <c r="A179" s="2" t="s">
        <v>10</v>
      </c>
      <c r="B179" s="1" t="s">
        <v>151</v>
      </c>
      <c r="C179" t="str">
        <f>VLOOKUP(B179,[2]Clothes!$B$5:$D$447,2, FALSE)</f>
        <v>Out of Centre</v>
      </c>
      <c r="D179" t="str">
        <f>VLOOKUP(B179,[2]Clothes!$B$5:$D$447,3, FALSE)</f>
        <v>OoC - Zone 10</v>
      </c>
      <c r="E179" s="5">
        <v>9.7999999999999997E-4</v>
      </c>
      <c r="F179" s="5">
        <v>0</v>
      </c>
      <c r="G179" s="5">
        <v>0</v>
      </c>
      <c r="H179" s="5">
        <v>0</v>
      </c>
      <c r="I179" s="5">
        <v>0</v>
      </c>
      <c r="J179" s="5">
        <v>0</v>
      </c>
      <c r="K179" s="5">
        <v>0</v>
      </c>
      <c r="L179" s="5">
        <v>0</v>
      </c>
      <c r="M179" s="5">
        <v>0</v>
      </c>
      <c r="N179" s="5">
        <v>0</v>
      </c>
      <c r="O179" s="5">
        <v>5.6910000000000002E-2</v>
      </c>
      <c r="P179" s="5">
        <v>0</v>
      </c>
      <c r="Q179" s="5">
        <v>0</v>
      </c>
      <c r="R179" s="5">
        <v>0</v>
      </c>
      <c r="S179" s="5">
        <v>0</v>
      </c>
    </row>
    <row r="180" spans="1:19" hidden="1" x14ac:dyDescent="0.35">
      <c r="A180" s="2" t="s">
        <v>10</v>
      </c>
      <c r="B180" s="1" t="s">
        <v>642</v>
      </c>
      <c r="C180" t="str">
        <f>VLOOKUP(B180,[2]Clothes!$B$5:$D$447,2, FALSE)</f>
        <v>Out of Centre</v>
      </c>
      <c r="D180" t="str">
        <f>VLOOKUP(B180,[2]Clothes!$B$5:$D$447,3, FALSE)</f>
        <v>OoC - Zone 10</v>
      </c>
      <c r="E180" s="5">
        <v>0</v>
      </c>
      <c r="F180" s="5">
        <v>0</v>
      </c>
      <c r="G180" s="5">
        <v>0</v>
      </c>
      <c r="H180" s="5">
        <v>0</v>
      </c>
      <c r="I180" s="5">
        <v>0</v>
      </c>
      <c r="J180" s="5">
        <v>0</v>
      </c>
      <c r="K180" s="5">
        <v>0</v>
      </c>
      <c r="L180" s="5">
        <v>0</v>
      </c>
      <c r="M180" s="5">
        <v>0</v>
      </c>
      <c r="N180" s="5">
        <v>0</v>
      </c>
      <c r="O180" s="5">
        <v>0</v>
      </c>
      <c r="P180" s="5">
        <v>0</v>
      </c>
      <c r="Q180" s="5">
        <v>0</v>
      </c>
      <c r="R180" s="5">
        <v>0</v>
      </c>
      <c r="S180" s="5">
        <v>0</v>
      </c>
    </row>
    <row r="181" spans="1:19" hidden="1" x14ac:dyDescent="0.35">
      <c r="A181" s="2" t="s">
        <v>10</v>
      </c>
      <c r="B181" s="1" t="s">
        <v>643</v>
      </c>
      <c r="C181" t="str">
        <f>VLOOKUP(B181,[2]Clothes!$B$5:$D$447,2, FALSE)</f>
        <v>Out of Centre</v>
      </c>
      <c r="D181" t="str">
        <f>VLOOKUP(B181,[2]Clothes!$B$5:$D$447,3, FALSE)</f>
        <v>OoC - Zone 10</v>
      </c>
      <c r="E181" s="5">
        <v>0</v>
      </c>
      <c r="F181" s="5">
        <v>0</v>
      </c>
      <c r="G181" s="5">
        <v>0</v>
      </c>
      <c r="H181" s="5">
        <v>0</v>
      </c>
      <c r="I181" s="5">
        <v>0</v>
      </c>
      <c r="J181" s="5">
        <v>0</v>
      </c>
      <c r="K181" s="5">
        <v>0</v>
      </c>
      <c r="L181" s="5">
        <v>0</v>
      </c>
      <c r="M181" s="5">
        <v>0</v>
      </c>
      <c r="N181" s="5">
        <v>0</v>
      </c>
      <c r="O181" s="5">
        <v>0</v>
      </c>
      <c r="P181" s="5">
        <v>0</v>
      </c>
      <c r="Q181" s="5">
        <v>0</v>
      </c>
      <c r="R181" s="5">
        <v>0</v>
      </c>
      <c r="S181" s="5">
        <v>0</v>
      </c>
    </row>
    <row r="182" spans="1:19" hidden="1" x14ac:dyDescent="0.35">
      <c r="A182" s="2" t="s">
        <v>11</v>
      </c>
      <c r="B182" s="1" t="s">
        <v>644</v>
      </c>
      <c r="C182" t="str">
        <f>VLOOKUP(B182,[2]Clothes!$B$5:$D$447,2, FALSE)</f>
        <v>Outside of MKCC</v>
      </c>
      <c r="D182" t="str">
        <f>VLOOKUP(B182,[2]Clothes!$B$5:$D$447,3, FALSE)</f>
        <v>Outside of MKCC - Other</v>
      </c>
      <c r="E182" s="5">
        <v>1.017E-2</v>
      </c>
      <c r="F182" s="5">
        <v>0</v>
      </c>
      <c r="G182" s="5">
        <v>0</v>
      </c>
      <c r="H182" s="5">
        <v>0</v>
      </c>
      <c r="I182" s="5">
        <v>0</v>
      </c>
      <c r="J182" s="5">
        <v>0</v>
      </c>
      <c r="K182" s="5">
        <v>0</v>
      </c>
      <c r="L182" s="5">
        <v>0</v>
      </c>
      <c r="M182" s="5">
        <v>0</v>
      </c>
      <c r="N182" s="5">
        <v>0</v>
      </c>
      <c r="O182" s="5">
        <v>0</v>
      </c>
      <c r="P182" s="5">
        <v>5.5300000000000002E-2</v>
      </c>
      <c r="Q182" s="5">
        <v>0</v>
      </c>
      <c r="R182" s="5">
        <v>2.7380000000000002E-2</v>
      </c>
      <c r="S182" s="5">
        <v>0</v>
      </c>
    </row>
    <row r="183" spans="1:19" hidden="1" x14ac:dyDescent="0.35">
      <c r="A183" s="2" t="s">
        <v>11</v>
      </c>
      <c r="B183" s="1" t="s">
        <v>645</v>
      </c>
      <c r="C183" t="str">
        <f>VLOOKUP(B183,[2]Clothes!$B$5:$D$447,2, FALSE)</f>
        <v>Outside of MKCC</v>
      </c>
      <c r="D183" t="str">
        <f>VLOOKUP(B183,[2]Clothes!$B$5:$D$447,3, FALSE)</f>
        <v>Outside of MKCC - Other</v>
      </c>
      <c r="E183" s="5">
        <v>0</v>
      </c>
      <c r="F183" s="5">
        <v>0</v>
      </c>
      <c r="G183" s="5">
        <v>0</v>
      </c>
      <c r="H183" s="5">
        <v>0</v>
      </c>
      <c r="I183" s="5">
        <v>0</v>
      </c>
      <c r="J183" s="5">
        <v>0</v>
      </c>
      <c r="K183" s="5">
        <v>0</v>
      </c>
      <c r="L183" s="5">
        <v>0</v>
      </c>
      <c r="M183" s="5">
        <v>0</v>
      </c>
      <c r="N183" s="5">
        <v>0</v>
      </c>
      <c r="O183" s="5">
        <v>0</v>
      </c>
      <c r="P183" s="5">
        <v>0</v>
      </c>
      <c r="Q183" s="5">
        <v>0</v>
      </c>
      <c r="R183" s="5">
        <v>0</v>
      </c>
      <c r="S183" s="5">
        <v>0</v>
      </c>
    </row>
    <row r="184" spans="1:19" hidden="1" x14ac:dyDescent="0.35">
      <c r="A184" s="2" t="s">
        <v>11</v>
      </c>
      <c r="B184" s="1" t="s">
        <v>646</v>
      </c>
      <c r="C184" t="str">
        <f>VLOOKUP(B184,[2]Clothes!$B$5:$D$447,2, FALSE)</f>
        <v>Outside of MKCC</v>
      </c>
      <c r="D184" t="str">
        <f>VLOOKUP(B184,[2]Clothes!$B$5:$D$447,3, FALSE)</f>
        <v>Outside of MKCC - Other</v>
      </c>
      <c r="E184" s="5">
        <v>3.14E-3</v>
      </c>
      <c r="F184" s="5">
        <v>0</v>
      </c>
      <c r="G184" s="5">
        <v>0</v>
      </c>
      <c r="H184" s="5">
        <v>0</v>
      </c>
      <c r="I184" s="5">
        <v>0</v>
      </c>
      <c r="J184" s="5">
        <v>0</v>
      </c>
      <c r="K184" s="5">
        <v>0</v>
      </c>
      <c r="L184" s="5">
        <v>0</v>
      </c>
      <c r="M184" s="5">
        <v>0</v>
      </c>
      <c r="N184" s="5">
        <v>0</v>
      </c>
      <c r="O184" s="5">
        <v>0</v>
      </c>
      <c r="P184" s="5">
        <v>3.0880000000000001E-2</v>
      </c>
      <c r="Q184" s="5">
        <v>0</v>
      </c>
      <c r="R184" s="5">
        <v>0</v>
      </c>
      <c r="S184" s="5">
        <v>0</v>
      </c>
    </row>
    <row r="185" spans="1:19" hidden="1" x14ac:dyDescent="0.35">
      <c r="A185" s="2" t="s">
        <v>11</v>
      </c>
      <c r="B185" s="1" t="s">
        <v>647</v>
      </c>
      <c r="C185" t="str">
        <f>VLOOKUP(B185,[2]Clothes!$B$5:$D$447,2, FALSE)</f>
        <v>Outside of MKCC</v>
      </c>
      <c r="D185" t="str">
        <f>VLOOKUP(B185,[2]Clothes!$B$5:$D$447,3, FALSE)</f>
        <v>Outside of MKCC - Other</v>
      </c>
      <c r="E185" s="5">
        <v>9.8300000000000002E-3</v>
      </c>
      <c r="F185" s="5">
        <v>0</v>
      </c>
      <c r="G185" s="5">
        <v>0</v>
      </c>
      <c r="H185" s="5">
        <v>0</v>
      </c>
      <c r="I185" s="5">
        <v>0</v>
      </c>
      <c r="J185" s="5">
        <v>3.0179999999999998E-2</v>
      </c>
      <c r="K185" s="5">
        <v>0</v>
      </c>
      <c r="L185" s="5">
        <v>0</v>
      </c>
      <c r="M185" s="5">
        <v>0</v>
      </c>
      <c r="N185" s="5">
        <v>0</v>
      </c>
      <c r="O185" s="5">
        <v>0</v>
      </c>
      <c r="P185" s="5">
        <v>6.9080000000000003E-2</v>
      </c>
      <c r="Q185" s="5">
        <v>1.1299999999999999E-2</v>
      </c>
      <c r="R185" s="5">
        <v>0</v>
      </c>
      <c r="S185" s="5">
        <v>0</v>
      </c>
    </row>
    <row r="186" spans="1:19" hidden="1" x14ac:dyDescent="0.35">
      <c r="A186" s="2" t="s">
        <v>11</v>
      </c>
      <c r="B186" s="1" t="s">
        <v>648</v>
      </c>
      <c r="C186" t="str">
        <f>VLOOKUP(B186,[2]Clothes!$B$5:$D$447,2, FALSE)</f>
        <v>Outside of MKCC</v>
      </c>
      <c r="D186" t="str">
        <f>VLOOKUP(B186,[2]Clothes!$B$5:$D$447,3, FALSE)</f>
        <v>Outside of MKCC - Other</v>
      </c>
      <c r="E186" s="5">
        <v>0</v>
      </c>
      <c r="F186" s="5">
        <v>0</v>
      </c>
      <c r="G186" s="5">
        <v>0</v>
      </c>
      <c r="H186" s="5">
        <v>0</v>
      </c>
      <c r="I186" s="5">
        <v>0</v>
      </c>
      <c r="J186" s="5">
        <v>0</v>
      </c>
      <c r="K186" s="5">
        <v>0</v>
      </c>
      <c r="L186" s="5">
        <v>0</v>
      </c>
      <c r="M186" s="5">
        <v>0</v>
      </c>
      <c r="N186" s="5">
        <v>0</v>
      </c>
      <c r="O186" s="5">
        <v>0</v>
      </c>
      <c r="P186" s="5">
        <v>0</v>
      </c>
      <c r="Q186" s="5">
        <v>0</v>
      </c>
      <c r="R186" s="5">
        <v>0</v>
      </c>
      <c r="S186" s="5">
        <v>0</v>
      </c>
    </row>
    <row r="187" spans="1:19" hidden="1" x14ac:dyDescent="0.35">
      <c r="A187" s="2" t="s">
        <v>11</v>
      </c>
      <c r="B187" s="1" t="s">
        <v>649</v>
      </c>
      <c r="C187" t="str">
        <f>VLOOKUP(B187,[2]Clothes!$B$5:$D$447,2, FALSE)</f>
        <v>Outside of MKCC</v>
      </c>
      <c r="D187" t="str">
        <f>VLOOKUP(B187,[2]Clothes!$B$5:$D$447,3, FALSE)</f>
        <v>Outside of MKCC - Other</v>
      </c>
      <c r="E187" s="5">
        <v>3.5699999999999998E-3</v>
      </c>
      <c r="F187" s="5">
        <v>0</v>
      </c>
      <c r="G187" s="5">
        <v>0</v>
      </c>
      <c r="H187" s="5">
        <v>0</v>
      </c>
      <c r="I187" s="5">
        <v>0</v>
      </c>
      <c r="J187" s="5">
        <v>0</v>
      </c>
      <c r="K187" s="5">
        <v>0</v>
      </c>
      <c r="L187" s="5">
        <v>0</v>
      </c>
      <c r="M187" s="5">
        <v>0</v>
      </c>
      <c r="N187" s="5">
        <v>0</v>
      </c>
      <c r="O187" s="5">
        <v>0</v>
      </c>
      <c r="P187" s="5">
        <v>3.5090000000000003E-2</v>
      </c>
      <c r="Q187" s="5">
        <v>0</v>
      </c>
      <c r="R187" s="5">
        <v>0</v>
      </c>
      <c r="S187" s="5">
        <v>0</v>
      </c>
    </row>
    <row r="188" spans="1:19" hidden="1" x14ac:dyDescent="0.35">
      <c r="A188" s="2" t="s">
        <v>11</v>
      </c>
      <c r="B188" s="1" t="s">
        <v>650</v>
      </c>
      <c r="C188" t="str">
        <f>VLOOKUP(B188,[2]Clothes!$B$5:$D$447,2, FALSE)</f>
        <v>Out of Centre</v>
      </c>
      <c r="D188" t="str">
        <f>VLOOKUP(B188,[2]Clothes!$B$5:$D$447,3, FALSE)</f>
        <v>OoC - Zone 11</v>
      </c>
      <c r="E188" s="5">
        <v>0</v>
      </c>
      <c r="F188" s="5">
        <v>0</v>
      </c>
      <c r="G188" s="5">
        <v>0</v>
      </c>
      <c r="H188" s="5">
        <v>0</v>
      </c>
      <c r="I188" s="5">
        <v>0</v>
      </c>
      <c r="J188" s="5">
        <v>0</v>
      </c>
      <c r="K188" s="5">
        <v>0</v>
      </c>
      <c r="L188" s="5">
        <v>0</v>
      </c>
      <c r="M188" s="5">
        <v>0</v>
      </c>
      <c r="N188" s="5">
        <v>0</v>
      </c>
      <c r="O188" s="5">
        <v>0</v>
      </c>
      <c r="P188" s="5">
        <v>0</v>
      </c>
      <c r="Q188" s="5">
        <v>0</v>
      </c>
      <c r="R188" s="5">
        <v>0</v>
      </c>
      <c r="S188" s="5">
        <v>0</v>
      </c>
    </row>
    <row r="189" spans="1:19" hidden="1" x14ac:dyDescent="0.35">
      <c r="A189" s="2" t="s">
        <v>11</v>
      </c>
      <c r="B189" s="1" t="s">
        <v>651</v>
      </c>
      <c r="C189" t="str">
        <f>VLOOKUP(B189,[2]Clothes!$B$5:$D$447,2, FALSE)</f>
        <v>Outside of MKCC</v>
      </c>
      <c r="D189" t="str">
        <f>VLOOKUP(B189,[2]Clothes!$B$5:$D$447,3, FALSE)</f>
        <v>Outside of MKCC - Other</v>
      </c>
      <c r="E189" s="5">
        <v>0</v>
      </c>
      <c r="F189" s="5">
        <v>0</v>
      </c>
      <c r="G189" s="5">
        <v>0</v>
      </c>
      <c r="H189" s="5">
        <v>0</v>
      </c>
      <c r="I189" s="5">
        <v>0</v>
      </c>
      <c r="J189" s="5">
        <v>0</v>
      </c>
      <c r="K189" s="5">
        <v>0</v>
      </c>
      <c r="L189" s="5">
        <v>0</v>
      </c>
      <c r="M189" s="5">
        <v>0</v>
      </c>
      <c r="N189" s="5">
        <v>0</v>
      </c>
      <c r="O189" s="5">
        <v>0</v>
      </c>
      <c r="P189" s="5">
        <v>0</v>
      </c>
      <c r="Q189" s="5">
        <v>0</v>
      </c>
      <c r="R189" s="5">
        <v>0</v>
      </c>
      <c r="S189" s="5">
        <v>0</v>
      </c>
    </row>
    <row r="190" spans="1:19" hidden="1" x14ac:dyDescent="0.35">
      <c r="A190" s="2" t="s">
        <v>11</v>
      </c>
      <c r="B190" s="1" t="s">
        <v>167</v>
      </c>
      <c r="C190" t="str">
        <f>VLOOKUP(B190,[2]Clothes!$B$5:$D$447,2, FALSE)</f>
        <v>Outside of MKCC</v>
      </c>
      <c r="D190" t="str">
        <f>VLOOKUP(B190,[2]Clothes!$B$5:$D$447,3, FALSE)</f>
        <v>Outside of MKCC - Other</v>
      </c>
      <c r="E190" s="5">
        <v>9.75E-3</v>
      </c>
      <c r="F190" s="5">
        <v>0</v>
      </c>
      <c r="G190" s="5">
        <v>0</v>
      </c>
      <c r="H190" s="5">
        <v>0</v>
      </c>
      <c r="I190" s="5">
        <v>0</v>
      </c>
      <c r="J190" s="5">
        <v>0</v>
      </c>
      <c r="K190" s="5">
        <v>0</v>
      </c>
      <c r="L190" s="5">
        <v>0</v>
      </c>
      <c r="M190" s="5">
        <v>0</v>
      </c>
      <c r="N190" s="5">
        <v>0</v>
      </c>
      <c r="O190" s="5">
        <v>0</v>
      </c>
      <c r="P190" s="5">
        <v>8.1530000000000005E-2</v>
      </c>
      <c r="Q190" s="5">
        <v>1.1299999999999999E-2</v>
      </c>
      <c r="R190" s="5">
        <v>0</v>
      </c>
      <c r="S190" s="5">
        <v>0</v>
      </c>
    </row>
    <row r="191" spans="1:19" hidden="1" x14ac:dyDescent="0.35">
      <c r="A191" s="2" t="s">
        <v>11</v>
      </c>
      <c r="B191" s="1" t="s">
        <v>652</v>
      </c>
      <c r="C191" t="str">
        <f>VLOOKUP(B191,[2]Clothes!$B$5:$D$447,2, FALSE)</f>
        <v>Outside of MKCC</v>
      </c>
      <c r="D191" t="str">
        <f>VLOOKUP(B191,[2]Clothes!$B$5:$D$447,3, FALSE)</f>
        <v>Outside of MKCC - Other</v>
      </c>
      <c r="E191" s="5">
        <v>0</v>
      </c>
      <c r="F191" s="5">
        <v>0</v>
      </c>
      <c r="G191" s="5">
        <v>0</v>
      </c>
      <c r="H191" s="5">
        <v>0</v>
      </c>
      <c r="I191" s="5">
        <v>0</v>
      </c>
      <c r="J191" s="5">
        <v>0</v>
      </c>
      <c r="K191" s="5">
        <v>0</v>
      </c>
      <c r="L191" s="5">
        <v>0</v>
      </c>
      <c r="M191" s="5">
        <v>0</v>
      </c>
      <c r="N191" s="5">
        <v>0</v>
      </c>
      <c r="O191" s="5">
        <v>0</v>
      </c>
      <c r="P191" s="5">
        <v>0</v>
      </c>
      <c r="Q191" s="5">
        <v>0</v>
      </c>
      <c r="R191" s="5">
        <v>0</v>
      </c>
      <c r="S191" s="5">
        <v>0</v>
      </c>
    </row>
    <row r="192" spans="1:19" hidden="1" x14ac:dyDescent="0.35">
      <c r="A192" s="2" t="s">
        <v>11</v>
      </c>
      <c r="B192" s="1" t="s">
        <v>653</v>
      </c>
      <c r="C192" t="str">
        <f>VLOOKUP(B192,[2]Clothes!$B$5:$D$447,2, FALSE)</f>
        <v>Outside of MKCC</v>
      </c>
      <c r="D192" t="str">
        <f>VLOOKUP(B192,[2]Clothes!$B$5:$D$447,3, FALSE)</f>
        <v>Outside of MKCC - Other</v>
      </c>
      <c r="E192" s="5">
        <v>6.7099999999999998E-3</v>
      </c>
      <c r="F192" s="5">
        <v>0</v>
      </c>
      <c r="G192" s="5">
        <v>0</v>
      </c>
      <c r="H192" s="5">
        <v>0</v>
      </c>
      <c r="I192" s="5">
        <v>0</v>
      </c>
      <c r="J192" s="5">
        <v>0</v>
      </c>
      <c r="K192" s="5">
        <v>0</v>
      </c>
      <c r="L192" s="5">
        <v>0</v>
      </c>
      <c r="M192" s="5">
        <v>0</v>
      </c>
      <c r="N192" s="5">
        <v>0</v>
      </c>
      <c r="O192" s="5">
        <v>0</v>
      </c>
      <c r="P192" s="5">
        <v>6.5979999999999997E-2</v>
      </c>
      <c r="Q192" s="5">
        <v>0</v>
      </c>
      <c r="R192" s="5">
        <v>0</v>
      </c>
      <c r="S192" s="5">
        <v>0</v>
      </c>
    </row>
    <row r="193" spans="1:19" hidden="1" x14ac:dyDescent="0.35">
      <c r="A193" s="2" t="s">
        <v>12</v>
      </c>
      <c r="B193" s="1" t="s">
        <v>169</v>
      </c>
      <c r="C193" t="str">
        <f>VLOOKUP(B193,[2]Clothes!$B$5:$D$447,2, FALSE)</f>
        <v>Outside of MKCC</v>
      </c>
      <c r="D193" t="str">
        <f>VLOOKUP(B193,[2]Clothes!$B$5:$D$447,3, FALSE)</f>
        <v>Leighton Buzzard</v>
      </c>
      <c r="E193" s="5">
        <v>8.3000000000000001E-4</v>
      </c>
      <c r="F193" s="5">
        <v>0</v>
      </c>
      <c r="G193" s="5">
        <v>0</v>
      </c>
      <c r="H193" s="5">
        <v>0</v>
      </c>
      <c r="I193" s="5">
        <v>1.704E-2</v>
      </c>
      <c r="J193" s="5">
        <v>0</v>
      </c>
      <c r="K193" s="5">
        <v>0</v>
      </c>
      <c r="L193" s="5">
        <v>0</v>
      </c>
      <c r="M193" s="5">
        <v>0</v>
      </c>
      <c r="N193" s="5">
        <v>0</v>
      </c>
      <c r="O193" s="5">
        <v>0</v>
      </c>
      <c r="P193" s="5">
        <v>0</v>
      </c>
      <c r="Q193" s="5">
        <v>0</v>
      </c>
      <c r="R193" s="5">
        <v>0</v>
      </c>
      <c r="S193" s="5">
        <v>0</v>
      </c>
    </row>
    <row r="194" spans="1:19" hidden="1" x14ac:dyDescent="0.35">
      <c r="A194" s="2" t="s">
        <v>12</v>
      </c>
      <c r="B194" s="1" t="s">
        <v>654</v>
      </c>
      <c r="C194" t="str">
        <f>VLOOKUP(B194,[2]Clothes!$B$5:$D$447,2, FALSE)</f>
        <v>Outside of MKCC</v>
      </c>
      <c r="D194" t="str">
        <f>VLOOKUP(B194,[2]Clothes!$B$5:$D$447,3, FALSE)</f>
        <v>Outside of MKCC - Other</v>
      </c>
      <c r="E194" s="5">
        <v>0</v>
      </c>
      <c r="F194" s="5">
        <v>0</v>
      </c>
      <c r="G194" s="5">
        <v>0</v>
      </c>
      <c r="H194" s="5">
        <v>0</v>
      </c>
      <c r="I194" s="5">
        <v>0</v>
      </c>
      <c r="J194" s="5">
        <v>0</v>
      </c>
      <c r="K194" s="5">
        <v>0</v>
      </c>
      <c r="L194" s="5">
        <v>0</v>
      </c>
      <c r="M194" s="5">
        <v>0</v>
      </c>
      <c r="N194" s="5">
        <v>0</v>
      </c>
      <c r="O194" s="5">
        <v>0</v>
      </c>
      <c r="P194" s="5">
        <v>0</v>
      </c>
      <c r="Q194" s="5">
        <v>0</v>
      </c>
      <c r="R194" s="5">
        <v>0</v>
      </c>
      <c r="S194" s="5">
        <v>0</v>
      </c>
    </row>
    <row r="195" spans="1:19" hidden="1" x14ac:dyDescent="0.35">
      <c r="A195" s="2" t="s">
        <v>12</v>
      </c>
      <c r="B195" s="1" t="s">
        <v>655</v>
      </c>
      <c r="C195" t="str">
        <f>VLOOKUP(B195,[2]Clothes!$B$5:$D$447,2, FALSE)</f>
        <v>Outside of MKCC</v>
      </c>
      <c r="D195" t="str">
        <f>VLOOKUP(B195,[2]Clothes!$B$5:$D$447,3, FALSE)</f>
        <v>Leighton Buzzard</v>
      </c>
      <c r="E195" s="5">
        <v>0</v>
      </c>
      <c r="F195" s="5">
        <v>0</v>
      </c>
      <c r="G195" s="5">
        <v>0</v>
      </c>
      <c r="H195" s="5">
        <v>0</v>
      </c>
      <c r="I195" s="5">
        <v>0</v>
      </c>
      <c r="J195" s="5">
        <v>0</v>
      </c>
      <c r="K195" s="5">
        <v>0</v>
      </c>
      <c r="L195" s="5">
        <v>0</v>
      </c>
      <c r="M195" s="5">
        <v>0</v>
      </c>
      <c r="N195" s="5">
        <v>0</v>
      </c>
      <c r="O195" s="5">
        <v>0</v>
      </c>
      <c r="P195" s="5">
        <v>0</v>
      </c>
      <c r="Q195" s="5">
        <v>0</v>
      </c>
      <c r="R195" s="5">
        <v>0</v>
      </c>
      <c r="S195" s="5">
        <v>0</v>
      </c>
    </row>
    <row r="196" spans="1:19" hidden="1" x14ac:dyDescent="0.35">
      <c r="A196" s="2" t="s">
        <v>12</v>
      </c>
      <c r="B196" s="1" t="s">
        <v>656</v>
      </c>
      <c r="C196" t="str">
        <f>VLOOKUP(B196,[2]Clothes!$B$5:$D$447,2, FALSE)</f>
        <v>Outside of MKCC</v>
      </c>
      <c r="D196" t="str">
        <f>VLOOKUP(B196,[2]Clothes!$B$5:$D$447,3, FALSE)</f>
        <v>Outside of MKCC - Other</v>
      </c>
      <c r="E196" s="5">
        <v>0</v>
      </c>
      <c r="F196" s="5">
        <v>0</v>
      </c>
      <c r="G196" s="5">
        <v>0</v>
      </c>
      <c r="H196" s="5">
        <v>0</v>
      </c>
      <c r="I196" s="5">
        <v>0</v>
      </c>
      <c r="J196" s="5">
        <v>0</v>
      </c>
      <c r="K196" s="5">
        <v>0</v>
      </c>
      <c r="L196" s="5">
        <v>0</v>
      </c>
      <c r="M196" s="5">
        <v>0</v>
      </c>
      <c r="N196" s="5">
        <v>0</v>
      </c>
      <c r="O196" s="5">
        <v>0</v>
      </c>
      <c r="P196" s="5">
        <v>0</v>
      </c>
      <c r="Q196" s="5">
        <v>0</v>
      </c>
      <c r="R196" s="5">
        <v>0</v>
      </c>
      <c r="S196" s="5">
        <v>0</v>
      </c>
    </row>
    <row r="197" spans="1:19" hidden="1" x14ac:dyDescent="0.35">
      <c r="A197" s="2" t="s">
        <v>12</v>
      </c>
      <c r="B197" s="1" t="s">
        <v>657</v>
      </c>
      <c r="C197" t="str">
        <f>VLOOKUP(B197,[2]Clothes!$B$5:$D$447,2, FALSE)</f>
        <v>Outside of MKCC</v>
      </c>
      <c r="D197" t="str">
        <f>VLOOKUP(B197,[2]Clothes!$B$5:$D$447,3, FALSE)</f>
        <v>Outside of MKCC - Other</v>
      </c>
      <c r="E197" s="5">
        <v>0</v>
      </c>
      <c r="F197" s="5">
        <v>0</v>
      </c>
      <c r="G197" s="5">
        <v>0</v>
      </c>
      <c r="H197" s="5">
        <v>0</v>
      </c>
      <c r="I197" s="5">
        <v>0</v>
      </c>
      <c r="J197" s="5">
        <v>0</v>
      </c>
      <c r="K197" s="5">
        <v>0</v>
      </c>
      <c r="L197" s="5">
        <v>0</v>
      </c>
      <c r="M197" s="5">
        <v>0</v>
      </c>
      <c r="N197" s="5">
        <v>0</v>
      </c>
      <c r="O197" s="5">
        <v>0</v>
      </c>
      <c r="P197" s="5">
        <v>0</v>
      </c>
      <c r="Q197" s="5">
        <v>0</v>
      </c>
      <c r="R197" s="5">
        <v>0</v>
      </c>
      <c r="S197" s="5">
        <v>0</v>
      </c>
    </row>
    <row r="198" spans="1:19" hidden="1" x14ac:dyDescent="0.35">
      <c r="A198" s="2" t="s">
        <v>12</v>
      </c>
      <c r="B198" s="1" t="s">
        <v>658</v>
      </c>
      <c r="C198" t="str">
        <f>VLOOKUP(B198,[2]Clothes!$B$5:$D$447,2, FALSE)</f>
        <v>Outside of MKCC</v>
      </c>
      <c r="D198" t="str">
        <f>VLOOKUP(B198,[2]Clothes!$B$5:$D$447,3, FALSE)</f>
        <v>Outside of MKCC - Other</v>
      </c>
      <c r="E198" s="5">
        <v>0</v>
      </c>
      <c r="F198" s="5">
        <v>0</v>
      </c>
      <c r="G198" s="5">
        <v>0</v>
      </c>
      <c r="H198" s="5">
        <v>0</v>
      </c>
      <c r="I198" s="5">
        <v>0</v>
      </c>
      <c r="J198" s="5">
        <v>0</v>
      </c>
      <c r="K198" s="5">
        <v>0</v>
      </c>
      <c r="L198" s="5">
        <v>0</v>
      </c>
      <c r="M198" s="5">
        <v>0</v>
      </c>
      <c r="N198" s="5">
        <v>0</v>
      </c>
      <c r="O198" s="5">
        <v>0</v>
      </c>
      <c r="P198" s="5">
        <v>0</v>
      </c>
      <c r="Q198" s="5">
        <v>0</v>
      </c>
      <c r="R198" s="5">
        <v>0</v>
      </c>
      <c r="S198" s="5">
        <v>0</v>
      </c>
    </row>
    <row r="199" spans="1:19" hidden="1" x14ac:dyDescent="0.35">
      <c r="A199" s="2" t="s">
        <v>12</v>
      </c>
      <c r="B199" s="1" t="s">
        <v>659</v>
      </c>
      <c r="C199" t="str">
        <f>VLOOKUP(B199,[2]Clothes!$B$5:$D$447,2, FALSE)</f>
        <v>Out of Centre</v>
      </c>
      <c r="D199" t="str">
        <f>VLOOKUP(B199,[2]Clothes!$B$5:$D$447,3, FALSE)</f>
        <v>OoC - Zone 12</v>
      </c>
      <c r="E199" s="5">
        <v>0</v>
      </c>
      <c r="F199" s="5">
        <v>0</v>
      </c>
      <c r="G199" s="5">
        <v>0</v>
      </c>
      <c r="H199" s="5">
        <v>0</v>
      </c>
      <c r="I199" s="5">
        <v>0</v>
      </c>
      <c r="J199" s="5">
        <v>0</v>
      </c>
      <c r="K199" s="5">
        <v>0</v>
      </c>
      <c r="L199" s="5">
        <v>0</v>
      </c>
      <c r="M199" s="5">
        <v>0</v>
      </c>
      <c r="N199" s="5">
        <v>0</v>
      </c>
      <c r="O199" s="5">
        <v>0</v>
      </c>
      <c r="P199" s="5">
        <v>0</v>
      </c>
      <c r="Q199" s="5">
        <v>0</v>
      </c>
      <c r="R199" s="5">
        <v>0</v>
      </c>
      <c r="S199" s="5">
        <v>0</v>
      </c>
    </row>
    <row r="200" spans="1:19" hidden="1" x14ac:dyDescent="0.35">
      <c r="A200" s="2" t="s">
        <v>12</v>
      </c>
      <c r="B200" s="1" t="s">
        <v>660</v>
      </c>
      <c r="C200" t="s">
        <v>1869</v>
      </c>
      <c r="D200" t="s">
        <v>1880</v>
      </c>
      <c r="E200" s="5">
        <v>1.8699999999999999E-3</v>
      </c>
      <c r="F200" s="5">
        <v>0</v>
      </c>
      <c r="G200" s="5">
        <v>0</v>
      </c>
      <c r="H200" s="5">
        <v>0</v>
      </c>
      <c r="I200" s="5">
        <v>0</v>
      </c>
      <c r="J200" s="5">
        <v>0</v>
      </c>
      <c r="K200" s="5">
        <v>0</v>
      </c>
      <c r="L200" s="5">
        <v>0</v>
      </c>
      <c r="M200" s="5">
        <v>0</v>
      </c>
      <c r="N200" s="5">
        <v>0</v>
      </c>
      <c r="O200" s="5">
        <v>0</v>
      </c>
      <c r="P200" s="5">
        <v>0</v>
      </c>
      <c r="Q200" s="5">
        <v>1.4449999999999999E-2</v>
      </c>
      <c r="R200" s="5">
        <v>0</v>
      </c>
      <c r="S200" s="5">
        <v>0</v>
      </c>
    </row>
    <row r="201" spans="1:19" hidden="1" x14ac:dyDescent="0.35">
      <c r="A201" s="2" t="s">
        <v>12</v>
      </c>
      <c r="B201" s="1" t="s">
        <v>661</v>
      </c>
      <c r="C201" t="str">
        <f>VLOOKUP(B201,[2]Clothes!$B$5:$D$447,2, FALSE)</f>
        <v>Outside of MKCC</v>
      </c>
      <c r="D201" t="str">
        <f>VLOOKUP(B201,[2]Clothes!$B$5:$D$447,3, FALSE)</f>
        <v>Outside of MKCC - Other</v>
      </c>
      <c r="E201" s="5">
        <v>0</v>
      </c>
      <c r="F201" s="5">
        <v>0</v>
      </c>
      <c r="G201" s="5">
        <v>0</v>
      </c>
      <c r="H201" s="5">
        <v>0</v>
      </c>
      <c r="I201" s="5">
        <v>0</v>
      </c>
      <c r="J201" s="5">
        <v>0</v>
      </c>
      <c r="K201" s="5">
        <v>0</v>
      </c>
      <c r="L201" s="5">
        <v>0</v>
      </c>
      <c r="M201" s="5">
        <v>0</v>
      </c>
      <c r="N201" s="5">
        <v>0</v>
      </c>
      <c r="O201" s="5">
        <v>0</v>
      </c>
      <c r="P201" s="5">
        <v>0</v>
      </c>
      <c r="Q201" s="5">
        <v>0</v>
      </c>
      <c r="R201" s="5">
        <v>0</v>
      </c>
      <c r="S201" s="5">
        <v>0</v>
      </c>
    </row>
    <row r="202" spans="1:19" hidden="1" x14ac:dyDescent="0.35">
      <c r="A202" s="2" t="s">
        <v>12</v>
      </c>
      <c r="B202" s="1" t="s">
        <v>662</v>
      </c>
      <c r="C202" t="str">
        <f>VLOOKUP(B202,[2]Clothes!$B$5:$D$447,2, FALSE)</f>
        <v>Out of Centre</v>
      </c>
      <c r="D202" t="str">
        <f>VLOOKUP(B202,[2]Clothes!$B$5:$D$447,3, FALSE)</f>
        <v>OoC - Zone 12</v>
      </c>
      <c r="E202" s="5">
        <v>0</v>
      </c>
      <c r="F202" s="5">
        <v>0</v>
      </c>
      <c r="G202" s="5">
        <v>0</v>
      </c>
      <c r="H202" s="5">
        <v>0</v>
      </c>
      <c r="I202" s="5">
        <v>0</v>
      </c>
      <c r="J202" s="5">
        <v>0</v>
      </c>
      <c r="K202" s="5">
        <v>0</v>
      </c>
      <c r="L202" s="5">
        <v>0</v>
      </c>
      <c r="M202" s="5">
        <v>0</v>
      </c>
      <c r="N202" s="5">
        <v>0</v>
      </c>
      <c r="O202" s="5">
        <v>0</v>
      </c>
      <c r="P202" s="5">
        <v>0</v>
      </c>
      <c r="Q202" s="5">
        <v>0</v>
      </c>
      <c r="R202" s="5">
        <v>0</v>
      </c>
      <c r="S202" s="5">
        <v>0</v>
      </c>
    </row>
    <row r="203" spans="1:19" hidden="1" x14ac:dyDescent="0.35">
      <c r="A203" s="2" t="s">
        <v>12</v>
      </c>
      <c r="B203" s="1" t="s">
        <v>663</v>
      </c>
      <c r="C203" t="str">
        <f>VLOOKUP(B203,[2]Clothes!$B$5:$D$447,2, FALSE)</f>
        <v>Outside of MKCC</v>
      </c>
      <c r="D203" t="str">
        <f>VLOOKUP(B203,[2]Clothes!$B$5:$D$447,3, FALSE)</f>
        <v>Leighton Buzzard</v>
      </c>
      <c r="E203" s="5">
        <v>8.4999999999999995E-4</v>
      </c>
      <c r="F203" s="5">
        <v>0</v>
      </c>
      <c r="G203" s="5">
        <v>0</v>
      </c>
      <c r="H203" s="5">
        <v>0</v>
      </c>
      <c r="I203" s="5">
        <v>0</v>
      </c>
      <c r="J203" s="5">
        <v>0</v>
      </c>
      <c r="K203" s="5">
        <v>0</v>
      </c>
      <c r="L203" s="5">
        <v>0</v>
      </c>
      <c r="M203" s="5">
        <v>0</v>
      </c>
      <c r="N203" s="5">
        <v>0</v>
      </c>
      <c r="O203" s="5">
        <v>0</v>
      </c>
      <c r="P203" s="5">
        <v>0</v>
      </c>
      <c r="Q203" s="5">
        <v>0</v>
      </c>
      <c r="R203" s="5">
        <v>5.1000000000000004E-3</v>
      </c>
      <c r="S203" s="5">
        <v>0</v>
      </c>
    </row>
    <row r="204" spans="1:19" hidden="1" x14ac:dyDescent="0.35">
      <c r="A204" s="2" t="s">
        <v>12</v>
      </c>
      <c r="B204" s="1" t="s">
        <v>664</v>
      </c>
      <c r="C204" t="str">
        <f>VLOOKUP(B204,[2]Clothes!$B$5:$D$447,2, FALSE)</f>
        <v>Outside of MKCC</v>
      </c>
      <c r="D204" t="str">
        <f>VLOOKUP(B204,[2]Clothes!$B$5:$D$447,3, FALSE)</f>
        <v>Outside of MKCC - Other</v>
      </c>
      <c r="E204" s="5">
        <v>0</v>
      </c>
      <c r="F204" s="5">
        <v>0</v>
      </c>
      <c r="G204" s="5">
        <v>0</v>
      </c>
      <c r="H204" s="5">
        <v>0</v>
      </c>
      <c r="I204" s="5">
        <v>0</v>
      </c>
      <c r="J204" s="5">
        <v>0</v>
      </c>
      <c r="K204" s="5">
        <v>0</v>
      </c>
      <c r="L204" s="5">
        <v>0</v>
      </c>
      <c r="M204" s="5">
        <v>0</v>
      </c>
      <c r="N204" s="5">
        <v>0</v>
      </c>
      <c r="O204" s="5">
        <v>0</v>
      </c>
      <c r="P204" s="5">
        <v>0</v>
      </c>
      <c r="Q204" s="5">
        <v>0</v>
      </c>
      <c r="R204" s="5">
        <v>0</v>
      </c>
      <c r="S204" s="5">
        <v>0</v>
      </c>
    </row>
    <row r="205" spans="1:19" hidden="1" x14ac:dyDescent="0.35">
      <c r="A205" s="2" t="s">
        <v>12</v>
      </c>
      <c r="B205" s="1" t="s">
        <v>665</v>
      </c>
      <c r="C205" t="str">
        <f>VLOOKUP(B205,[2]Clothes!$B$5:$D$447,2, FALSE)</f>
        <v>Outside of MKCC</v>
      </c>
      <c r="D205" t="str">
        <f>VLOOKUP(B205,[2]Clothes!$B$5:$D$447,3, FALSE)</f>
        <v>Outside of MKCC - Other</v>
      </c>
      <c r="E205" s="5">
        <v>0</v>
      </c>
      <c r="F205" s="5">
        <v>0</v>
      </c>
      <c r="G205" s="5">
        <v>0</v>
      </c>
      <c r="H205" s="5">
        <v>0</v>
      </c>
      <c r="I205" s="5">
        <v>0</v>
      </c>
      <c r="J205" s="5">
        <v>0</v>
      </c>
      <c r="K205" s="5">
        <v>0</v>
      </c>
      <c r="L205" s="5">
        <v>0</v>
      </c>
      <c r="M205" s="5">
        <v>0</v>
      </c>
      <c r="N205" s="5">
        <v>0</v>
      </c>
      <c r="O205" s="5">
        <v>0</v>
      </c>
      <c r="P205" s="5">
        <v>0</v>
      </c>
      <c r="Q205" s="5">
        <v>0</v>
      </c>
      <c r="R205" s="5">
        <v>0</v>
      </c>
      <c r="S205" s="5">
        <v>0</v>
      </c>
    </row>
    <row r="206" spans="1:19" hidden="1" x14ac:dyDescent="0.35">
      <c r="A206" s="2" t="s">
        <v>12</v>
      </c>
      <c r="B206" s="1" t="s">
        <v>666</v>
      </c>
      <c r="C206" t="str">
        <f>VLOOKUP(B206,[2]Clothes!$B$5:$D$447,2, FALSE)</f>
        <v>Outside of MKCC</v>
      </c>
      <c r="D206" t="str">
        <f>VLOOKUP(B206,[2]Clothes!$B$5:$D$447,3, FALSE)</f>
        <v>Leighton Buzzard</v>
      </c>
      <c r="E206" s="5">
        <v>0</v>
      </c>
      <c r="F206" s="5">
        <v>0</v>
      </c>
      <c r="G206" s="5">
        <v>0</v>
      </c>
      <c r="H206" s="5">
        <v>0</v>
      </c>
      <c r="I206" s="5">
        <v>0</v>
      </c>
      <c r="J206" s="5">
        <v>0</v>
      </c>
      <c r="K206" s="5">
        <v>0</v>
      </c>
      <c r="L206" s="5">
        <v>0</v>
      </c>
      <c r="M206" s="5">
        <v>0</v>
      </c>
      <c r="N206" s="5">
        <v>0</v>
      </c>
      <c r="O206" s="5">
        <v>0</v>
      </c>
      <c r="P206" s="5">
        <v>0</v>
      </c>
      <c r="Q206" s="5">
        <v>0</v>
      </c>
      <c r="R206" s="5">
        <v>0</v>
      </c>
      <c r="S206" s="5">
        <v>0</v>
      </c>
    </row>
    <row r="207" spans="1:19" hidden="1" x14ac:dyDescent="0.35">
      <c r="A207" s="2" t="s">
        <v>12</v>
      </c>
      <c r="B207" s="1" t="s">
        <v>667</v>
      </c>
      <c r="C207" t="str">
        <f>VLOOKUP(B207,[2]Clothes!$B$5:$D$447,2, FALSE)</f>
        <v>Outside of MKCC</v>
      </c>
      <c r="D207" t="str">
        <f>VLOOKUP(B207,[2]Clothes!$B$5:$D$447,3, FALSE)</f>
        <v>Outside of MKCC - Other</v>
      </c>
      <c r="E207" s="5">
        <v>7.2999999999999996E-4</v>
      </c>
      <c r="F207" s="5">
        <v>0</v>
      </c>
      <c r="G207" s="5">
        <v>0</v>
      </c>
      <c r="H207" s="5">
        <v>0</v>
      </c>
      <c r="I207" s="5">
        <v>0</v>
      </c>
      <c r="J207" s="5">
        <v>0</v>
      </c>
      <c r="K207" s="5">
        <v>0</v>
      </c>
      <c r="L207" s="5">
        <v>0</v>
      </c>
      <c r="M207" s="5">
        <v>0</v>
      </c>
      <c r="N207" s="5">
        <v>0</v>
      </c>
      <c r="O207" s="5">
        <v>0</v>
      </c>
      <c r="P207" s="5">
        <v>0</v>
      </c>
      <c r="Q207" s="5">
        <v>5.6499999999999996E-3</v>
      </c>
      <c r="R207" s="5">
        <v>0</v>
      </c>
      <c r="S207" s="5">
        <v>0</v>
      </c>
    </row>
    <row r="208" spans="1:19" hidden="1" x14ac:dyDescent="0.35">
      <c r="A208" s="2" t="s">
        <v>12</v>
      </c>
      <c r="B208" s="1" t="s">
        <v>668</v>
      </c>
      <c r="C208" t="str">
        <f>VLOOKUP(B208,[2]Clothes!$B$5:$D$447,2, FALSE)</f>
        <v>Outside of MKCC</v>
      </c>
      <c r="D208" t="str">
        <f>VLOOKUP(B208,[2]Clothes!$B$5:$D$447,3, FALSE)</f>
        <v>Leighton Buzzard</v>
      </c>
      <c r="E208" s="5">
        <v>0</v>
      </c>
      <c r="F208" s="5">
        <v>0</v>
      </c>
      <c r="G208" s="5">
        <v>0</v>
      </c>
      <c r="H208" s="5">
        <v>0</v>
      </c>
      <c r="I208" s="5">
        <v>0</v>
      </c>
      <c r="J208" s="5">
        <v>0</v>
      </c>
      <c r="K208" s="5">
        <v>0</v>
      </c>
      <c r="L208" s="5">
        <v>0</v>
      </c>
      <c r="M208" s="5">
        <v>0</v>
      </c>
      <c r="N208" s="5">
        <v>0</v>
      </c>
      <c r="O208" s="5">
        <v>0</v>
      </c>
      <c r="P208" s="5">
        <v>0</v>
      </c>
      <c r="Q208" s="5">
        <v>0</v>
      </c>
      <c r="R208" s="5">
        <v>0</v>
      </c>
      <c r="S208" s="5">
        <v>0</v>
      </c>
    </row>
    <row r="209" spans="1:19" hidden="1" x14ac:dyDescent="0.35">
      <c r="A209" s="2" t="s">
        <v>12</v>
      </c>
      <c r="B209" s="1" t="s">
        <v>669</v>
      </c>
      <c r="C209" t="str">
        <f>VLOOKUP(B209,[2]Clothes!$B$5:$D$447,2, FALSE)</f>
        <v>Outside of MKCC</v>
      </c>
      <c r="D209" t="str">
        <f>VLOOKUP(B209,[2]Clothes!$B$5:$D$447,3, FALSE)</f>
        <v>Leighton Buzzard</v>
      </c>
      <c r="E209" s="5">
        <v>4.3799999999999999E-2</v>
      </c>
      <c r="F209" s="5">
        <v>0</v>
      </c>
      <c r="G209" s="5">
        <v>0</v>
      </c>
      <c r="H209" s="5">
        <v>0</v>
      </c>
      <c r="I209" s="5">
        <v>0</v>
      </c>
      <c r="J209" s="5">
        <v>0</v>
      </c>
      <c r="K209" s="5">
        <v>0</v>
      </c>
      <c r="L209" s="5">
        <v>0</v>
      </c>
      <c r="M209" s="5">
        <v>0</v>
      </c>
      <c r="N209" s="5">
        <v>0</v>
      </c>
      <c r="O209" s="5">
        <v>0</v>
      </c>
      <c r="P209" s="5">
        <v>0</v>
      </c>
      <c r="Q209" s="5">
        <v>0.33115</v>
      </c>
      <c r="R209" s="5">
        <v>5.1000000000000004E-3</v>
      </c>
      <c r="S209" s="5">
        <v>0</v>
      </c>
    </row>
    <row r="210" spans="1:19" hidden="1" x14ac:dyDescent="0.35">
      <c r="A210" s="2" t="s">
        <v>12</v>
      </c>
      <c r="B210" s="1" t="s">
        <v>670</v>
      </c>
      <c r="C210" t="str">
        <f>VLOOKUP(B210,[2]Clothes!$B$5:$D$447,2, FALSE)</f>
        <v>Out of Centre</v>
      </c>
      <c r="D210" t="str">
        <f>VLOOKUP(B210,[2]Clothes!$B$5:$D$447,3, FALSE)</f>
        <v>OoC - Zone 12</v>
      </c>
      <c r="E210" s="5">
        <v>0</v>
      </c>
      <c r="F210" s="5">
        <v>0</v>
      </c>
      <c r="G210" s="5">
        <v>0</v>
      </c>
      <c r="H210" s="5">
        <v>0</v>
      </c>
      <c r="I210" s="5">
        <v>0</v>
      </c>
      <c r="J210" s="5">
        <v>0</v>
      </c>
      <c r="K210" s="5">
        <v>0</v>
      </c>
      <c r="L210" s="5">
        <v>0</v>
      </c>
      <c r="M210" s="5">
        <v>0</v>
      </c>
      <c r="N210" s="5">
        <v>0</v>
      </c>
      <c r="O210" s="5">
        <v>0</v>
      </c>
      <c r="P210" s="5">
        <v>0</v>
      </c>
      <c r="Q210" s="5">
        <v>0</v>
      </c>
      <c r="R210" s="5">
        <v>0</v>
      </c>
      <c r="S210" s="5">
        <v>0</v>
      </c>
    </row>
    <row r="211" spans="1:19" hidden="1" x14ac:dyDescent="0.35">
      <c r="A211" s="2" t="s">
        <v>12</v>
      </c>
      <c r="B211" s="1" t="s">
        <v>671</v>
      </c>
      <c r="C211" t="str">
        <f>VLOOKUP(B211,[2]Clothes!$B$5:$D$447,2, FALSE)</f>
        <v>Out of Centre</v>
      </c>
      <c r="D211" t="str">
        <f>VLOOKUP(B211,[2]Clothes!$B$5:$D$447,3, FALSE)</f>
        <v>OoC - Zone 12</v>
      </c>
      <c r="E211" s="5">
        <v>0</v>
      </c>
      <c r="F211" s="5">
        <v>0</v>
      </c>
      <c r="G211" s="5">
        <v>0</v>
      </c>
      <c r="H211" s="5">
        <v>0</v>
      </c>
      <c r="I211" s="5">
        <v>0</v>
      </c>
      <c r="J211" s="5">
        <v>0</v>
      </c>
      <c r="K211" s="5">
        <v>0</v>
      </c>
      <c r="L211" s="5">
        <v>0</v>
      </c>
      <c r="M211" s="5">
        <v>0</v>
      </c>
      <c r="N211" s="5">
        <v>0</v>
      </c>
      <c r="O211" s="5">
        <v>0</v>
      </c>
      <c r="P211" s="5">
        <v>0</v>
      </c>
      <c r="Q211" s="5">
        <v>0</v>
      </c>
      <c r="R211" s="5">
        <v>0</v>
      </c>
      <c r="S211" s="5">
        <v>0</v>
      </c>
    </row>
    <row r="212" spans="1:19" hidden="1" x14ac:dyDescent="0.35">
      <c r="A212" s="2" t="s">
        <v>12</v>
      </c>
      <c r="B212" s="1" t="s">
        <v>178</v>
      </c>
      <c r="C212" t="str">
        <f>VLOOKUP(B212,[2]Clothes!$B$5:$D$447,2, FALSE)</f>
        <v>Outside of MKCC</v>
      </c>
      <c r="D212" t="str">
        <f>VLOOKUP(B212,[2]Clothes!$B$5:$D$447,3, FALSE)</f>
        <v>Leighton Buzzard</v>
      </c>
      <c r="E212" s="5">
        <v>1.8699999999999999E-3</v>
      </c>
      <c r="F212" s="5">
        <v>0</v>
      </c>
      <c r="G212" s="5">
        <v>0</v>
      </c>
      <c r="H212" s="5">
        <v>0</v>
      </c>
      <c r="I212" s="5">
        <v>0</v>
      </c>
      <c r="J212" s="5">
        <v>0</v>
      </c>
      <c r="K212" s="5">
        <v>0</v>
      </c>
      <c r="L212" s="5">
        <v>0</v>
      </c>
      <c r="M212" s="5">
        <v>0</v>
      </c>
      <c r="N212" s="5">
        <v>0</v>
      </c>
      <c r="O212" s="5">
        <v>0</v>
      </c>
      <c r="P212" s="5">
        <v>0</v>
      </c>
      <c r="Q212" s="5">
        <v>1.4449999999999999E-2</v>
      </c>
      <c r="R212" s="5">
        <v>0</v>
      </c>
      <c r="S212" s="5">
        <v>0</v>
      </c>
    </row>
    <row r="213" spans="1:19" hidden="1" x14ac:dyDescent="0.35">
      <c r="A213" s="2" t="s">
        <v>12</v>
      </c>
      <c r="B213" s="1" t="s">
        <v>672</v>
      </c>
      <c r="C213" t="str">
        <f>VLOOKUP(B213,[2]Clothes!$B$5:$D$447,2, FALSE)</f>
        <v>Outside of MKCC</v>
      </c>
      <c r="D213" t="str">
        <f>VLOOKUP(B213,[2]Clothes!$B$5:$D$447,3, FALSE)</f>
        <v>Outside of MKCC - Other</v>
      </c>
      <c r="E213" s="5">
        <v>0</v>
      </c>
      <c r="F213" s="5">
        <v>0</v>
      </c>
      <c r="G213" s="5">
        <v>0</v>
      </c>
      <c r="H213" s="5">
        <v>0</v>
      </c>
      <c r="I213" s="5">
        <v>0</v>
      </c>
      <c r="J213" s="5">
        <v>0</v>
      </c>
      <c r="K213" s="5">
        <v>0</v>
      </c>
      <c r="L213" s="5">
        <v>0</v>
      </c>
      <c r="M213" s="5">
        <v>0</v>
      </c>
      <c r="N213" s="5">
        <v>0</v>
      </c>
      <c r="O213" s="5">
        <v>0</v>
      </c>
      <c r="P213" s="5">
        <v>0</v>
      </c>
      <c r="Q213" s="5">
        <v>0</v>
      </c>
      <c r="R213" s="5">
        <v>0</v>
      </c>
      <c r="S213" s="5">
        <v>0</v>
      </c>
    </row>
    <row r="214" spans="1:19" hidden="1" x14ac:dyDescent="0.35">
      <c r="A214" s="2" t="s">
        <v>12</v>
      </c>
      <c r="B214" s="1" t="s">
        <v>185</v>
      </c>
      <c r="C214" t="str">
        <f>VLOOKUP(B214,[2]Clothes!$B$5:$D$447,2, FALSE)</f>
        <v>Outside of MKCC</v>
      </c>
      <c r="D214" t="str">
        <f>VLOOKUP(B214,[2]Clothes!$B$5:$D$447,3, FALSE)</f>
        <v>Leighton Buzzard</v>
      </c>
      <c r="E214" s="5">
        <v>8.5599999999999999E-3</v>
      </c>
      <c r="F214" s="5">
        <v>0</v>
      </c>
      <c r="G214" s="5">
        <v>0</v>
      </c>
      <c r="H214" s="5">
        <v>0</v>
      </c>
      <c r="I214" s="5">
        <v>0</v>
      </c>
      <c r="J214" s="5">
        <v>0</v>
      </c>
      <c r="K214" s="5">
        <v>0</v>
      </c>
      <c r="L214" s="5">
        <v>0</v>
      </c>
      <c r="M214" s="5">
        <v>0</v>
      </c>
      <c r="N214" s="5">
        <v>0</v>
      </c>
      <c r="O214" s="5">
        <v>0</v>
      </c>
      <c r="P214" s="5">
        <v>0</v>
      </c>
      <c r="Q214" s="5">
        <v>6.5960000000000005E-2</v>
      </c>
      <c r="R214" s="5">
        <v>0</v>
      </c>
      <c r="S214" s="5">
        <v>0</v>
      </c>
    </row>
    <row r="215" spans="1:19" hidden="1" x14ac:dyDescent="0.35">
      <c r="A215" s="2" t="s">
        <v>12</v>
      </c>
      <c r="B215" s="1" t="s">
        <v>673</v>
      </c>
      <c r="C215" t="str">
        <f>VLOOKUP(B215,[2]Clothes!$B$5:$D$447,2, FALSE)</f>
        <v>Outside of MKCC</v>
      </c>
      <c r="D215" t="str">
        <f>VLOOKUP(B215,[2]Clothes!$B$5:$D$447,3, FALSE)</f>
        <v>Outside of MKCC - Other</v>
      </c>
      <c r="E215" s="5">
        <v>0</v>
      </c>
      <c r="F215" s="5">
        <v>0</v>
      </c>
      <c r="G215" s="5">
        <v>0</v>
      </c>
      <c r="H215" s="5">
        <v>0</v>
      </c>
      <c r="I215" s="5">
        <v>0</v>
      </c>
      <c r="J215" s="5">
        <v>0</v>
      </c>
      <c r="K215" s="5">
        <v>0</v>
      </c>
      <c r="L215" s="5">
        <v>0</v>
      </c>
      <c r="M215" s="5">
        <v>0</v>
      </c>
      <c r="N215" s="5">
        <v>0</v>
      </c>
      <c r="O215" s="5">
        <v>0</v>
      </c>
      <c r="P215" s="5">
        <v>0</v>
      </c>
      <c r="Q215" s="5">
        <v>0</v>
      </c>
      <c r="R215" s="5">
        <v>0</v>
      </c>
      <c r="S215" s="5">
        <v>0</v>
      </c>
    </row>
    <row r="216" spans="1:19" hidden="1" x14ac:dyDescent="0.35">
      <c r="A216" s="2" t="s">
        <v>12</v>
      </c>
      <c r="B216" s="1" t="s">
        <v>674</v>
      </c>
      <c r="C216" t="str">
        <f>VLOOKUP(B216,[2]Clothes!$B$5:$D$447,2, FALSE)</f>
        <v>Outside of MKCC</v>
      </c>
      <c r="D216" t="str">
        <f>VLOOKUP(B216,[2]Clothes!$B$5:$D$447,3, FALSE)</f>
        <v>Outside of MKCC - Other</v>
      </c>
      <c r="E216" s="5">
        <v>1.47E-3</v>
      </c>
      <c r="F216" s="5">
        <v>0</v>
      </c>
      <c r="G216" s="5">
        <v>0</v>
      </c>
      <c r="H216" s="5">
        <v>0</v>
      </c>
      <c r="I216" s="5">
        <v>0</v>
      </c>
      <c r="J216" s="5">
        <v>0</v>
      </c>
      <c r="K216" s="5">
        <v>0</v>
      </c>
      <c r="L216" s="5">
        <v>0</v>
      </c>
      <c r="M216" s="5">
        <v>0</v>
      </c>
      <c r="N216" s="5">
        <v>0</v>
      </c>
      <c r="O216" s="5">
        <v>0</v>
      </c>
      <c r="P216" s="5">
        <v>0</v>
      </c>
      <c r="Q216" s="5">
        <v>1.1299999999999999E-2</v>
      </c>
      <c r="R216" s="5">
        <v>0</v>
      </c>
      <c r="S216" s="5">
        <v>0</v>
      </c>
    </row>
    <row r="217" spans="1:19" hidden="1" x14ac:dyDescent="0.35">
      <c r="A217" s="2" t="s">
        <v>12</v>
      </c>
      <c r="B217" s="1" t="s">
        <v>675</v>
      </c>
      <c r="C217" t="str">
        <f>VLOOKUP(B217,[2]Clothes!$B$5:$D$447,2, FALSE)</f>
        <v>Outside of MKCC</v>
      </c>
      <c r="D217" t="str">
        <f>VLOOKUP(B217,[2]Clothes!$B$5:$D$447,3, FALSE)</f>
        <v>Leighton Buzzard</v>
      </c>
      <c r="E217" s="5">
        <v>3.9399999999999999E-3</v>
      </c>
      <c r="F217" s="5">
        <v>0</v>
      </c>
      <c r="G217" s="5">
        <v>0</v>
      </c>
      <c r="H217" s="5">
        <v>0</v>
      </c>
      <c r="I217" s="5">
        <v>0</v>
      </c>
      <c r="J217" s="5">
        <v>0</v>
      </c>
      <c r="K217" s="5">
        <v>0</v>
      </c>
      <c r="L217" s="5">
        <v>0</v>
      </c>
      <c r="M217" s="5">
        <v>0</v>
      </c>
      <c r="N217" s="5">
        <v>0</v>
      </c>
      <c r="O217" s="5">
        <v>0</v>
      </c>
      <c r="P217" s="5">
        <v>0</v>
      </c>
      <c r="Q217" s="5">
        <v>3.0360000000000002E-2</v>
      </c>
      <c r="R217" s="5">
        <v>0</v>
      </c>
      <c r="S217" s="5">
        <v>0</v>
      </c>
    </row>
    <row r="218" spans="1:19" hidden="1" x14ac:dyDescent="0.35">
      <c r="A218" s="2" t="s">
        <v>12</v>
      </c>
      <c r="B218" s="1" t="s">
        <v>186</v>
      </c>
      <c r="C218" t="str">
        <f>VLOOKUP(B218,[2]Clothes!$B$5:$D$447,2, FALSE)</f>
        <v>Outside of MKCC</v>
      </c>
      <c r="D218" t="str">
        <f>VLOOKUP(B218,[2]Clothes!$B$5:$D$447,3, FALSE)</f>
        <v>Leighton Buzzard</v>
      </c>
      <c r="E218" s="5">
        <v>1.8699999999999999E-3</v>
      </c>
      <c r="F218" s="5">
        <v>0</v>
      </c>
      <c r="G218" s="5">
        <v>0</v>
      </c>
      <c r="H218" s="5">
        <v>0</v>
      </c>
      <c r="I218" s="5">
        <v>0</v>
      </c>
      <c r="J218" s="5">
        <v>0</v>
      </c>
      <c r="K218" s="5">
        <v>0</v>
      </c>
      <c r="L218" s="5">
        <v>0</v>
      </c>
      <c r="M218" s="5">
        <v>0</v>
      </c>
      <c r="N218" s="5">
        <v>0</v>
      </c>
      <c r="O218" s="5">
        <v>0</v>
      </c>
      <c r="P218" s="5">
        <v>0</v>
      </c>
      <c r="Q218" s="5">
        <v>1.4449999999999999E-2</v>
      </c>
      <c r="R218" s="5">
        <v>0</v>
      </c>
      <c r="S218" s="5">
        <v>0</v>
      </c>
    </row>
    <row r="219" spans="1:19" hidden="1" x14ac:dyDescent="0.35">
      <c r="A219" s="2" t="s">
        <v>12</v>
      </c>
      <c r="B219" s="1" t="s">
        <v>676</v>
      </c>
      <c r="C219" t="str">
        <f>VLOOKUP(B219,[2]Clothes!$B$5:$D$447,2, FALSE)</f>
        <v>Out of Centre</v>
      </c>
      <c r="D219" t="str">
        <f>VLOOKUP(B219,[2]Clothes!$B$5:$D$447,3, FALSE)</f>
        <v>OoC - Zone 12</v>
      </c>
      <c r="E219" s="5">
        <v>0</v>
      </c>
      <c r="F219" s="5">
        <v>0</v>
      </c>
      <c r="G219" s="5">
        <v>0</v>
      </c>
      <c r="H219" s="5">
        <v>0</v>
      </c>
      <c r="I219" s="5">
        <v>0</v>
      </c>
      <c r="J219" s="5">
        <v>0</v>
      </c>
      <c r="K219" s="5">
        <v>0</v>
      </c>
      <c r="L219" s="5">
        <v>0</v>
      </c>
      <c r="M219" s="5">
        <v>0</v>
      </c>
      <c r="N219" s="5">
        <v>0</v>
      </c>
      <c r="O219" s="5">
        <v>0</v>
      </c>
      <c r="P219" s="5">
        <v>0</v>
      </c>
      <c r="Q219" s="5">
        <v>0</v>
      </c>
      <c r="R219" s="5">
        <v>0</v>
      </c>
      <c r="S219" s="5">
        <v>0</v>
      </c>
    </row>
    <row r="220" spans="1:19" hidden="1" x14ac:dyDescent="0.35">
      <c r="A220" s="2" t="s">
        <v>12</v>
      </c>
      <c r="B220" s="1" t="s">
        <v>677</v>
      </c>
      <c r="C220" t="str">
        <f>VLOOKUP(B220,[2]Clothes!$B$5:$D$447,2, FALSE)</f>
        <v>Out of Centre</v>
      </c>
      <c r="D220" t="str">
        <f>VLOOKUP(B220,[2]Clothes!$B$5:$D$447,3, FALSE)</f>
        <v>OoC - Zone 12</v>
      </c>
      <c r="E220" s="5">
        <v>0</v>
      </c>
      <c r="F220" s="5">
        <v>0</v>
      </c>
      <c r="G220" s="5">
        <v>0</v>
      </c>
      <c r="H220" s="5">
        <v>0</v>
      </c>
      <c r="I220" s="5">
        <v>0</v>
      </c>
      <c r="J220" s="5">
        <v>0</v>
      </c>
      <c r="K220" s="5">
        <v>0</v>
      </c>
      <c r="L220" s="5">
        <v>0</v>
      </c>
      <c r="M220" s="5">
        <v>0</v>
      </c>
      <c r="N220" s="5">
        <v>0</v>
      </c>
      <c r="O220" s="5">
        <v>0</v>
      </c>
      <c r="P220" s="5">
        <v>0</v>
      </c>
      <c r="Q220" s="5">
        <v>0</v>
      </c>
      <c r="R220" s="5">
        <v>0</v>
      </c>
      <c r="S220" s="5">
        <v>0</v>
      </c>
    </row>
    <row r="221" spans="1:19" hidden="1" x14ac:dyDescent="0.35">
      <c r="A221" s="2" t="s">
        <v>12</v>
      </c>
      <c r="B221" s="1" t="s">
        <v>678</v>
      </c>
      <c r="C221" t="str">
        <f>VLOOKUP(B221,[2]Clothes!$B$5:$D$447,2, FALSE)</f>
        <v>Woburn Sands DC</v>
      </c>
      <c r="D221" t="str">
        <f>VLOOKUP(B221,[2]Clothes!$B$5:$D$447,3, FALSE)</f>
        <v>Woburn Sands DC - Other in Centre</v>
      </c>
      <c r="E221" s="5">
        <v>4.6299999999999996E-3</v>
      </c>
      <c r="F221" s="5">
        <v>0</v>
      </c>
      <c r="G221" s="5">
        <v>0</v>
      </c>
      <c r="H221" s="5">
        <v>0</v>
      </c>
      <c r="I221" s="5">
        <v>0</v>
      </c>
      <c r="J221" s="5">
        <v>0</v>
      </c>
      <c r="K221" s="5">
        <v>0</v>
      </c>
      <c r="L221" s="5">
        <v>0</v>
      </c>
      <c r="M221" s="5">
        <v>0</v>
      </c>
      <c r="N221" s="5">
        <v>0</v>
      </c>
      <c r="O221" s="5">
        <v>0</v>
      </c>
      <c r="P221" s="5">
        <v>0</v>
      </c>
      <c r="Q221" s="5">
        <v>3.569E-2</v>
      </c>
      <c r="R221" s="5">
        <v>0</v>
      </c>
      <c r="S221" s="5">
        <v>0</v>
      </c>
    </row>
    <row r="222" spans="1:19" hidden="1" x14ac:dyDescent="0.35">
      <c r="A222" s="2" t="s">
        <v>12</v>
      </c>
      <c r="B222" s="1" t="s">
        <v>679</v>
      </c>
      <c r="C222" t="str">
        <f>VLOOKUP(B222,[2]Clothes!$B$5:$D$447,2, FALSE)</f>
        <v>Outside of MKCC</v>
      </c>
      <c r="D222" t="str">
        <f>VLOOKUP(B222,[2]Clothes!$B$5:$D$447,3, FALSE)</f>
        <v>Outside of MKCC - Other</v>
      </c>
      <c r="E222" s="5">
        <v>0</v>
      </c>
      <c r="F222" s="5">
        <v>0</v>
      </c>
      <c r="G222" s="5">
        <v>0</v>
      </c>
      <c r="H222" s="5">
        <v>0</v>
      </c>
      <c r="I222" s="5">
        <v>0</v>
      </c>
      <c r="J222" s="5">
        <v>0</v>
      </c>
      <c r="K222" s="5">
        <v>0</v>
      </c>
      <c r="L222" s="5">
        <v>0</v>
      </c>
      <c r="M222" s="5">
        <v>0</v>
      </c>
      <c r="N222" s="5">
        <v>0</v>
      </c>
      <c r="O222" s="5">
        <v>0</v>
      </c>
      <c r="P222" s="5">
        <v>0</v>
      </c>
      <c r="Q222" s="5">
        <v>0</v>
      </c>
      <c r="R222" s="5">
        <v>0</v>
      </c>
      <c r="S222" s="5">
        <v>0</v>
      </c>
    </row>
    <row r="223" spans="1:19" hidden="1" x14ac:dyDescent="0.35">
      <c r="A223" s="2" t="s">
        <v>13</v>
      </c>
      <c r="B223" s="1" t="s">
        <v>187</v>
      </c>
      <c r="C223" t="str">
        <f>VLOOKUP(B223,[2]Clothes!$B$5:$D$447,2, FALSE)</f>
        <v>Outside of MKCC</v>
      </c>
      <c r="D223" t="s">
        <v>1870</v>
      </c>
      <c r="E223" s="5">
        <v>0</v>
      </c>
      <c r="F223" s="5">
        <v>0</v>
      </c>
      <c r="G223" s="5">
        <v>0</v>
      </c>
      <c r="H223" s="5">
        <v>0</v>
      </c>
      <c r="I223" s="5">
        <v>0</v>
      </c>
      <c r="J223" s="5">
        <v>0</v>
      </c>
      <c r="K223" s="5">
        <v>0</v>
      </c>
      <c r="L223" s="5">
        <v>0</v>
      </c>
      <c r="M223" s="5">
        <v>0</v>
      </c>
      <c r="N223" s="5">
        <v>0</v>
      </c>
      <c r="O223" s="5">
        <v>0</v>
      </c>
      <c r="P223" s="5">
        <v>0</v>
      </c>
      <c r="Q223" s="5">
        <v>0</v>
      </c>
      <c r="R223" s="5">
        <v>0</v>
      </c>
      <c r="S223" s="5">
        <v>0</v>
      </c>
    </row>
    <row r="224" spans="1:19" hidden="1" x14ac:dyDescent="0.35">
      <c r="A224" s="2" t="s">
        <v>13</v>
      </c>
      <c r="B224" s="1" t="s">
        <v>188</v>
      </c>
      <c r="C224" t="str">
        <f>VLOOKUP(B224,[2]Clothes!$B$5:$D$447,2, FALSE)</f>
        <v>Outside of MKCC</v>
      </c>
      <c r="D224" t="str">
        <f>VLOOKUP(B224,[2]Clothes!$B$5:$D$447,3, FALSE)</f>
        <v>Aylesbury</v>
      </c>
      <c r="E224" s="5">
        <v>0</v>
      </c>
      <c r="F224" s="5">
        <v>0</v>
      </c>
      <c r="G224" s="5">
        <v>0</v>
      </c>
      <c r="H224" s="5">
        <v>0</v>
      </c>
      <c r="I224" s="5">
        <v>0</v>
      </c>
      <c r="J224" s="5">
        <v>0</v>
      </c>
      <c r="K224" s="5">
        <v>0</v>
      </c>
      <c r="L224" s="5">
        <v>0</v>
      </c>
      <c r="M224" s="5">
        <v>0</v>
      </c>
      <c r="N224" s="5">
        <v>0</v>
      </c>
      <c r="O224" s="5">
        <v>0</v>
      </c>
      <c r="P224" s="5">
        <v>0</v>
      </c>
      <c r="Q224" s="5">
        <v>0</v>
      </c>
      <c r="R224" s="5">
        <v>0</v>
      </c>
      <c r="S224" s="5">
        <v>0</v>
      </c>
    </row>
    <row r="225" spans="1:19" hidden="1" x14ac:dyDescent="0.35">
      <c r="A225" s="2" t="s">
        <v>13</v>
      </c>
      <c r="B225" s="1" t="s">
        <v>680</v>
      </c>
      <c r="C225" t="str">
        <f>VLOOKUP(B225,[2]Clothes!$B$5:$D$447,2, FALSE)</f>
        <v>Outside of MKCC</v>
      </c>
      <c r="D225" t="str">
        <f>VLOOKUP(B225,[2]Clothes!$B$5:$D$447,3, FALSE)</f>
        <v>Outside of MKCC - Other</v>
      </c>
      <c r="E225" s="5">
        <v>0</v>
      </c>
      <c r="F225" s="5">
        <v>0</v>
      </c>
      <c r="G225" s="5">
        <v>0</v>
      </c>
      <c r="H225" s="5">
        <v>0</v>
      </c>
      <c r="I225" s="5">
        <v>0</v>
      </c>
      <c r="J225" s="5">
        <v>0</v>
      </c>
      <c r="K225" s="5">
        <v>0</v>
      </c>
      <c r="L225" s="5">
        <v>0</v>
      </c>
      <c r="M225" s="5">
        <v>0</v>
      </c>
      <c r="N225" s="5">
        <v>0</v>
      </c>
      <c r="O225" s="5">
        <v>0</v>
      </c>
      <c r="P225" s="5">
        <v>0</v>
      </c>
      <c r="Q225" s="5">
        <v>0</v>
      </c>
      <c r="R225" s="5">
        <v>0</v>
      </c>
      <c r="S225" s="5">
        <v>0</v>
      </c>
    </row>
    <row r="226" spans="1:19" hidden="1" x14ac:dyDescent="0.35">
      <c r="A226" s="2" t="s">
        <v>13</v>
      </c>
      <c r="B226" s="1" t="s">
        <v>681</v>
      </c>
      <c r="C226" t="str">
        <f>VLOOKUP(B226,[2]Clothes!$B$5:$D$447,2, FALSE)</f>
        <v>Outside of MKCC</v>
      </c>
      <c r="D226" t="str">
        <f>VLOOKUP(B226,[2]Clothes!$B$5:$D$447,3, FALSE)</f>
        <v>Aylesbury</v>
      </c>
      <c r="E226" s="5">
        <v>0</v>
      </c>
      <c r="F226" s="5">
        <v>0</v>
      </c>
      <c r="G226" s="5">
        <v>0</v>
      </c>
      <c r="H226" s="5">
        <v>0</v>
      </c>
      <c r="I226" s="5">
        <v>0</v>
      </c>
      <c r="J226" s="5">
        <v>0</v>
      </c>
      <c r="K226" s="5">
        <v>0</v>
      </c>
      <c r="L226" s="5">
        <v>0</v>
      </c>
      <c r="M226" s="5">
        <v>0</v>
      </c>
      <c r="N226" s="5">
        <v>0</v>
      </c>
      <c r="O226" s="5">
        <v>0</v>
      </c>
      <c r="P226" s="5">
        <v>0</v>
      </c>
      <c r="Q226" s="5">
        <v>0</v>
      </c>
      <c r="R226" s="5">
        <v>0</v>
      </c>
      <c r="S226" s="5">
        <v>0</v>
      </c>
    </row>
    <row r="227" spans="1:19" hidden="1" x14ac:dyDescent="0.35">
      <c r="A227" s="2" t="s">
        <v>13</v>
      </c>
      <c r="B227" s="1" t="s">
        <v>682</v>
      </c>
      <c r="C227" t="str">
        <f>VLOOKUP(B227,[2]Clothes!$B$5:$D$447,2, FALSE)</f>
        <v>Outside of MKCC</v>
      </c>
      <c r="D227" t="str">
        <f>VLOOKUP(B227,[2]Clothes!$B$5:$D$447,3, FALSE)</f>
        <v>Aylesbury</v>
      </c>
      <c r="E227" s="5">
        <v>6.4979999999999996E-2</v>
      </c>
      <c r="F227" s="5">
        <v>0</v>
      </c>
      <c r="G227" s="5">
        <v>0</v>
      </c>
      <c r="H227" s="5">
        <v>0</v>
      </c>
      <c r="I227" s="5">
        <v>0</v>
      </c>
      <c r="J227" s="5">
        <v>0</v>
      </c>
      <c r="K227" s="5">
        <v>0</v>
      </c>
      <c r="L227" s="5">
        <v>0</v>
      </c>
      <c r="M227" s="5">
        <v>4.5300000000000002E-3</v>
      </c>
      <c r="N227" s="5">
        <v>0</v>
      </c>
      <c r="O227" s="5">
        <v>0</v>
      </c>
      <c r="P227" s="5">
        <v>0</v>
      </c>
      <c r="Q227" s="5">
        <v>0</v>
      </c>
      <c r="R227" s="5">
        <v>0.38079000000000002</v>
      </c>
      <c r="S227" s="5">
        <v>1.379E-2</v>
      </c>
    </row>
    <row r="228" spans="1:19" hidden="1" x14ac:dyDescent="0.35">
      <c r="A228" s="2" t="s">
        <v>13</v>
      </c>
      <c r="B228" s="1" t="s">
        <v>683</v>
      </c>
      <c r="C228" t="str">
        <f>VLOOKUP(B228,[2]Clothes!$B$5:$D$447,2, FALSE)</f>
        <v>Outside of MKCC</v>
      </c>
      <c r="D228" t="str">
        <f>VLOOKUP(B228,[2]Clothes!$B$5:$D$447,3, FALSE)</f>
        <v>Aylesbury</v>
      </c>
      <c r="E228" s="5">
        <v>0</v>
      </c>
      <c r="F228" s="5">
        <v>0</v>
      </c>
      <c r="G228" s="5">
        <v>0</v>
      </c>
      <c r="H228" s="5">
        <v>0</v>
      </c>
      <c r="I228" s="5">
        <v>0</v>
      </c>
      <c r="J228" s="5">
        <v>0</v>
      </c>
      <c r="K228" s="5">
        <v>0</v>
      </c>
      <c r="L228" s="5">
        <v>0</v>
      </c>
      <c r="M228" s="5">
        <v>0</v>
      </c>
      <c r="N228" s="5">
        <v>0</v>
      </c>
      <c r="O228" s="5">
        <v>0</v>
      </c>
      <c r="P228" s="5">
        <v>0</v>
      </c>
      <c r="Q228" s="5">
        <v>0</v>
      </c>
      <c r="R228" s="5">
        <v>0</v>
      </c>
      <c r="S228" s="5">
        <v>0</v>
      </c>
    </row>
    <row r="229" spans="1:19" hidden="1" x14ac:dyDescent="0.35">
      <c r="A229" s="2" t="s">
        <v>13</v>
      </c>
      <c r="B229" s="1" t="s">
        <v>684</v>
      </c>
      <c r="C229" t="str">
        <f>VLOOKUP(B229,[2]Clothes!$B$5:$D$447,2, FALSE)</f>
        <v>Outside of MKCC</v>
      </c>
      <c r="D229" t="str">
        <f>VLOOKUP(B229,[2]Clothes!$B$5:$D$447,3, FALSE)</f>
        <v>Aylesbury</v>
      </c>
      <c r="E229" s="5">
        <v>0</v>
      </c>
      <c r="F229" s="5">
        <v>0</v>
      </c>
      <c r="G229" s="5">
        <v>0</v>
      </c>
      <c r="H229" s="5">
        <v>0</v>
      </c>
      <c r="I229" s="5">
        <v>0</v>
      </c>
      <c r="J229" s="5">
        <v>0</v>
      </c>
      <c r="K229" s="5">
        <v>0</v>
      </c>
      <c r="L229" s="5">
        <v>0</v>
      </c>
      <c r="M229" s="5">
        <v>0</v>
      </c>
      <c r="N229" s="5">
        <v>0</v>
      </c>
      <c r="O229" s="5">
        <v>0</v>
      </c>
      <c r="P229" s="5">
        <v>0</v>
      </c>
      <c r="Q229" s="5">
        <v>0</v>
      </c>
      <c r="R229" s="5">
        <v>0</v>
      </c>
      <c r="S229" s="5">
        <v>0</v>
      </c>
    </row>
    <row r="230" spans="1:19" hidden="1" x14ac:dyDescent="0.35">
      <c r="A230" s="2" t="s">
        <v>13</v>
      </c>
      <c r="B230" s="1" t="s">
        <v>196</v>
      </c>
      <c r="C230" t="str">
        <f>VLOOKUP(B230,[2]Clothes!$B$5:$D$447,2, FALSE)</f>
        <v>Outside of MKCC</v>
      </c>
      <c r="D230" t="str">
        <f>VLOOKUP(B230,[2]Clothes!$B$5:$D$447,3, FALSE)</f>
        <v>Aylesbury</v>
      </c>
      <c r="E230" s="5">
        <v>0</v>
      </c>
      <c r="F230" s="5">
        <v>0</v>
      </c>
      <c r="G230" s="5">
        <v>0</v>
      </c>
      <c r="H230" s="5">
        <v>0</v>
      </c>
      <c r="I230" s="5">
        <v>0</v>
      </c>
      <c r="J230" s="5">
        <v>0</v>
      </c>
      <c r="K230" s="5">
        <v>0</v>
      </c>
      <c r="L230" s="5">
        <v>0</v>
      </c>
      <c r="M230" s="5">
        <v>0</v>
      </c>
      <c r="N230" s="5">
        <v>0</v>
      </c>
      <c r="O230" s="5">
        <v>0</v>
      </c>
      <c r="P230" s="5">
        <v>0</v>
      </c>
      <c r="Q230" s="5">
        <v>0</v>
      </c>
      <c r="R230" s="5">
        <v>0</v>
      </c>
      <c r="S230" s="5">
        <v>0</v>
      </c>
    </row>
    <row r="231" spans="1:19" hidden="1" x14ac:dyDescent="0.35">
      <c r="A231" s="2" t="s">
        <v>13</v>
      </c>
      <c r="B231" s="1" t="s">
        <v>201</v>
      </c>
      <c r="C231" t="str">
        <f>VLOOKUP(B231,[2]Clothes!$B$5:$D$447,2, FALSE)</f>
        <v>Outside of MKCC</v>
      </c>
      <c r="D231" t="str">
        <f>VLOOKUP(B231,[2]Clothes!$B$5:$D$447,3, FALSE)</f>
        <v>Aylesbury</v>
      </c>
      <c r="E231" s="5">
        <v>0</v>
      </c>
      <c r="F231" s="5">
        <v>0</v>
      </c>
      <c r="G231" s="5">
        <v>0</v>
      </c>
      <c r="H231" s="5">
        <v>0</v>
      </c>
      <c r="I231" s="5">
        <v>0</v>
      </c>
      <c r="J231" s="5">
        <v>0</v>
      </c>
      <c r="K231" s="5">
        <v>0</v>
      </c>
      <c r="L231" s="5">
        <v>0</v>
      </c>
      <c r="M231" s="5">
        <v>0</v>
      </c>
      <c r="N231" s="5">
        <v>0</v>
      </c>
      <c r="O231" s="5">
        <v>0</v>
      </c>
      <c r="P231" s="5">
        <v>0</v>
      </c>
      <c r="Q231" s="5">
        <v>0</v>
      </c>
      <c r="R231" s="5">
        <v>0</v>
      </c>
      <c r="S231" s="5">
        <v>0</v>
      </c>
    </row>
    <row r="232" spans="1:19" hidden="1" x14ac:dyDescent="0.35">
      <c r="A232" s="2" t="s">
        <v>13</v>
      </c>
      <c r="B232" s="1" t="s">
        <v>202</v>
      </c>
      <c r="C232" t="str">
        <f>VLOOKUP(B232,[2]Clothes!$B$5:$D$447,2, FALSE)</f>
        <v>Outside of MKCC</v>
      </c>
      <c r="D232" t="str">
        <f>VLOOKUP(B232,[2]Clothes!$B$5:$D$447,3, FALSE)</f>
        <v>Aylesbury</v>
      </c>
      <c r="E232" s="5">
        <v>2.1700000000000001E-3</v>
      </c>
      <c r="F232" s="5">
        <v>0</v>
      </c>
      <c r="G232" s="5">
        <v>0</v>
      </c>
      <c r="H232" s="5">
        <v>0</v>
      </c>
      <c r="I232" s="5">
        <v>0</v>
      </c>
      <c r="J232" s="5">
        <v>0</v>
      </c>
      <c r="K232" s="5">
        <v>0</v>
      </c>
      <c r="L232" s="5">
        <v>0</v>
      </c>
      <c r="M232" s="5">
        <v>0</v>
      </c>
      <c r="N232" s="5">
        <v>0</v>
      </c>
      <c r="O232" s="5">
        <v>0</v>
      </c>
      <c r="P232" s="5">
        <v>0</v>
      </c>
      <c r="Q232" s="5">
        <v>0</v>
      </c>
      <c r="R232" s="5">
        <v>1.304E-2</v>
      </c>
      <c r="S232" s="5">
        <v>0</v>
      </c>
    </row>
    <row r="233" spans="1:19" hidden="1" x14ac:dyDescent="0.35">
      <c r="A233" s="2" t="s">
        <v>13</v>
      </c>
      <c r="B233" s="1" t="s">
        <v>685</v>
      </c>
      <c r="C233" t="str">
        <f>VLOOKUP(B233,[2]Clothes!$B$5:$D$447,2, FALSE)</f>
        <v>Outside of MKCC</v>
      </c>
      <c r="D233" t="str">
        <f>VLOOKUP(B233,[2]Clothes!$B$5:$D$447,3, FALSE)</f>
        <v>Outside of MKCC - Other</v>
      </c>
      <c r="E233" s="5">
        <v>8.4999999999999995E-4</v>
      </c>
      <c r="F233" s="5">
        <v>0</v>
      </c>
      <c r="G233" s="5">
        <v>0</v>
      </c>
      <c r="H233" s="5">
        <v>0</v>
      </c>
      <c r="I233" s="5">
        <v>0</v>
      </c>
      <c r="J233" s="5">
        <v>0</v>
      </c>
      <c r="K233" s="5">
        <v>0</v>
      </c>
      <c r="L233" s="5">
        <v>0</v>
      </c>
      <c r="M233" s="5">
        <v>0</v>
      </c>
      <c r="N233" s="5">
        <v>0</v>
      </c>
      <c r="O233" s="5">
        <v>0</v>
      </c>
      <c r="P233" s="5">
        <v>0</v>
      </c>
      <c r="Q233" s="5">
        <v>0</v>
      </c>
      <c r="R233" s="5">
        <v>5.1000000000000004E-3</v>
      </c>
      <c r="S233" s="5">
        <v>0</v>
      </c>
    </row>
    <row r="234" spans="1:19" hidden="1" x14ac:dyDescent="0.35">
      <c r="A234" s="2" t="s">
        <v>13</v>
      </c>
      <c r="B234" s="1" t="s">
        <v>686</v>
      </c>
      <c r="C234" t="str">
        <f>VLOOKUP(B234,[2]Clothes!$B$5:$D$447,2, FALSE)</f>
        <v>Outside of MKCC</v>
      </c>
      <c r="D234" t="str">
        <f>VLOOKUP(B234,[2]Clothes!$B$5:$D$447,3, FALSE)</f>
        <v>Outside of MKCC - Other</v>
      </c>
      <c r="E234" s="5">
        <v>0</v>
      </c>
      <c r="F234" s="5">
        <v>0</v>
      </c>
      <c r="G234" s="5">
        <v>0</v>
      </c>
      <c r="H234" s="5">
        <v>0</v>
      </c>
      <c r="I234" s="5">
        <v>0</v>
      </c>
      <c r="J234" s="5">
        <v>0</v>
      </c>
      <c r="K234" s="5">
        <v>0</v>
      </c>
      <c r="L234" s="5">
        <v>0</v>
      </c>
      <c r="M234" s="5">
        <v>0</v>
      </c>
      <c r="N234" s="5">
        <v>0</v>
      </c>
      <c r="O234" s="5">
        <v>0</v>
      </c>
      <c r="P234" s="5">
        <v>0</v>
      </c>
      <c r="Q234" s="5">
        <v>0</v>
      </c>
      <c r="R234" s="5">
        <v>0</v>
      </c>
      <c r="S234" s="5">
        <v>0</v>
      </c>
    </row>
    <row r="235" spans="1:19" hidden="1" x14ac:dyDescent="0.35">
      <c r="A235" s="2" t="s">
        <v>13</v>
      </c>
      <c r="B235" s="1" t="s">
        <v>207</v>
      </c>
      <c r="C235" t="str">
        <f>VLOOKUP(B235,[2]Clothes!$B$5:$D$447,2, FALSE)</f>
        <v>Outside of MKCC</v>
      </c>
      <c r="D235" t="str">
        <f>VLOOKUP(B235,[2]Clothes!$B$5:$D$447,3, FALSE)</f>
        <v>Aylesbury</v>
      </c>
      <c r="E235" s="5">
        <v>0</v>
      </c>
      <c r="F235" s="5">
        <v>0</v>
      </c>
      <c r="G235" s="5">
        <v>0</v>
      </c>
      <c r="H235" s="5">
        <v>0</v>
      </c>
      <c r="I235" s="5">
        <v>0</v>
      </c>
      <c r="J235" s="5">
        <v>0</v>
      </c>
      <c r="K235" s="5">
        <v>0</v>
      </c>
      <c r="L235" s="5">
        <v>0</v>
      </c>
      <c r="M235" s="5">
        <v>0</v>
      </c>
      <c r="N235" s="5">
        <v>0</v>
      </c>
      <c r="O235" s="5">
        <v>0</v>
      </c>
      <c r="P235" s="5">
        <v>0</v>
      </c>
      <c r="Q235" s="5">
        <v>0</v>
      </c>
      <c r="R235" s="5">
        <v>0</v>
      </c>
      <c r="S235" s="5">
        <v>0</v>
      </c>
    </row>
    <row r="236" spans="1:19" hidden="1" x14ac:dyDescent="0.35">
      <c r="A236" s="2" t="s">
        <v>13</v>
      </c>
      <c r="B236" s="1" t="s">
        <v>208</v>
      </c>
      <c r="C236" t="str">
        <f>VLOOKUP(B236,[2]Clothes!$B$5:$D$447,2, FALSE)</f>
        <v>Outside of MKCC</v>
      </c>
      <c r="D236" t="str">
        <f>VLOOKUP(B236,[2]Clothes!$B$5:$D$447,3, FALSE)</f>
        <v>Aylesbury</v>
      </c>
      <c r="E236" s="5">
        <v>8.4999999999999995E-4</v>
      </c>
      <c r="F236" s="5">
        <v>0</v>
      </c>
      <c r="G236" s="5">
        <v>0</v>
      </c>
      <c r="H236" s="5">
        <v>0</v>
      </c>
      <c r="I236" s="5">
        <v>0</v>
      </c>
      <c r="J236" s="5">
        <v>0</v>
      </c>
      <c r="K236" s="5">
        <v>0</v>
      </c>
      <c r="L236" s="5">
        <v>0</v>
      </c>
      <c r="M236" s="5">
        <v>0</v>
      </c>
      <c r="N236" s="5">
        <v>0</v>
      </c>
      <c r="O236" s="5">
        <v>0</v>
      </c>
      <c r="P236" s="5">
        <v>0</v>
      </c>
      <c r="Q236" s="5">
        <v>0</v>
      </c>
      <c r="R236" s="5">
        <v>5.1000000000000004E-3</v>
      </c>
      <c r="S236" s="5">
        <v>0</v>
      </c>
    </row>
    <row r="237" spans="1:19" hidden="1" x14ac:dyDescent="0.35">
      <c r="A237" s="2" t="s">
        <v>13</v>
      </c>
      <c r="B237" s="1" t="s">
        <v>687</v>
      </c>
      <c r="C237" t="str">
        <f>VLOOKUP(B237,[2]Clothes!$B$5:$D$447,2, FALSE)</f>
        <v>Outside of MKCC</v>
      </c>
      <c r="D237" t="str">
        <f>VLOOKUP(B237,[2]Clothes!$B$5:$D$447,3, FALSE)</f>
        <v>Aylesbury</v>
      </c>
      <c r="E237" s="5">
        <v>0</v>
      </c>
      <c r="F237" s="5">
        <v>0</v>
      </c>
      <c r="G237" s="5">
        <v>0</v>
      </c>
      <c r="H237" s="5">
        <v>0</v>
      </c>
      <c r="I237" s="5">
        <v>0</v>
      </c>
      <c r="J237" s="5">
        <v>0</v>
      </c>
      <c r="K237" s="5">
        <v>0</v>
      </c>
      <c r="L237" s="5">
        <v>0</v>
      </c>
      <c r="M237" s="5">
        <v>0</v>
      </c>
      <c r="N237" s="5">
        <v>0</v>
      </c>
      <c r="O237" s="5">
        <v>0</v>
      </c>
      <c r="P237" s="5">
        <v>0</v>
      </c>
      <c r="Q237" s="5">
        <v>0</v>
      </c>
      <c r="R237" s="5">
        <v>0</v>
      </c>
      <c r="S237" s="5">
        <v>0</v>
      </c>
    </row>
    <row r="238" spans="1:19" hidden="1" x14ac:dyDescent="0.35">
      <c r="A238" s="2" t="s">
        <v>13</v>
      </c>
      <c r="B238" s="1" t="s">
        <v>210</v>
      </c>
      <c r="C238" t="str">
        <f>VLOOKUP(B238,[2]Clothes!$B$5:$D$447,2, FALSE)</f>
        <v>Outside of MKCC</v>
      </c>
      <c r="D238" t="str">
        <f>VLOOKUP(B238,[2]Clothes!$B$5:$D$447,3, FALSE)</f>
        <v>Aylesbury</v>
      </c>
      <c r="E238" s="5">
        <v>5.058E-2</v>
      </c>
      <c r="F238" s="5">
        <v>0</v>
      </c>
      <c r="G238" s="5">
        <v>0</v>
      </c>
      <c r="H238" s="5">
        <v>0</v>
      </c>
      <c r="I238" s="5">
        <v>2.317E-2</v>
      </c>
      <c r="J238" s="5">
        <v>0</v>
      </c>
      <c r="K238" s="5">
        <v>0</v>
      </c>
      <c r="L238" s="5">
        <v>0</v>
      </c>
      <c r="M238" s="5">
        <v>0</v>
      </c>
      <c r="N238" s="5">
        <v>0</v>
      </c>
      <c r="O238" s="5">
        <v>0</v>
      </c>
      <c r="P238" s="5">
        <v>0</v>
      </c>
      <c r="Q238" s="5">
        <v>0</v>
      </c>
      <c r="R238" s="5">
        <v>0.27242</v>
      </c>
      <c r="S238" s="5">
        <v>4.8129999999999999E-2</v>
      </c>
    </row>
    <row r="239" spans="1:19" hidden="1" x14ac:dyDescent="0.35">
      <c r="A239" s="2" t="s">
        <v>13</v>
      </c>
      <c r="B239" s="1" t="s">
        <v>211</v>
      </c>
      <c r="C239" t="str">
        <f>VLOOKUP(B239,[2]Clothes!$B$5:$D$447,2, FALSE)</f>
        <v>Outside of MKCC</v>
      </c>
      <c r="D239" t="str">
        <f>VLOOKUP(B239,[2]Clothes!$B$5:$D$447,3, FALSE)</f>
        <v>Aylesbury</v>
      </c>
      <c r="E239" s="5">
        <v>1.043E-2</v>
      </c>
      <c r="F239" s="5">
        <v>0</v>
      </c>
      <c r="G239" s="5">
        <v>0</v>
      </c>
      <c r="H239" s="5">
        <v>0</v>
      </c>
      <c r="I239" s="5">
        <v>0</v>
      </c>
      <c r="J239" s="5">
        <v>0</v>
      </c>
      <c r="K239" s="5">
        <v>0</v>
      </c>
      <c r="L239" s="5">
        <v>0</v>
      </c>
      <c r="M239" s="5">
        <v>0</v>
      </c>
      <c r="N239" s="5">
        <v>0</v>
      </c>
      <c r="O239" s="5">
        <v>0</v>
      </c>
      <c r="P239" s="5">
        <v>0</v>
      </c>
      <c r="Q239" s="5">
        <v>0</v>
      </c>
      <c r="R239" s="5">
        <v>6.2799999999999995E-2</v>
      </c>
      <c r="S239" s="5">
        <v>0</v>
      </c>
    </row>
    <row r="240" spans="1:19" hidden="1" x14ac:dyDescent="0.35">
      <c r="A240" s="2" t="s">
        <v>13</v>
      </c>
      <c r="B240" s="1" t="s">
        <v>688</v>
      </c>
      <c r="C240" t="str">
        <f>VLOOKUP(B240,[2]Clothes!$B$5:$D$447,2, FALSE)</f>
        <v>Outside of MKCC</v>
      </c>
      <c r="D240" t="str">
        <f>VLOOKUP(B240,[2]Clothes!$B$5:$D$447,3, FALSE)</f>
        <v>Outside of MKCC - Other</v>
      </c>
      <c r="E240" s="5">
        <v>4.0400000000000002E-3</v>
      </c>
      <c r="F240" s="5">
        <v>0</v>
      </c>
      <c r="G240" s="5">
        <v>0</v>
      </c>
      <c r="H240" s="5">
        <v>0</v>
      </c>
      <c r="I240" s="5">
        <v>0</v>
      </c>
      <c r="J240" s="5">
        <v>0</v>
      </c>
      <c r="K240" s="5">
        <v>0</v>
      </c>
      <c r="L240" s="5">
        <v>0</v>
      </c>
      <c r="M240" s="5">
        <v>0</v>
      </c>
      <c r="N240" s="5">
        <v>0</v>
      </c>
      <c r="O240" s="5">
        <v>0</v>
      </c>
      <c r="P240" s="5">
        <v>0</v>
      </c>
      <c r="Q240" s="5">
        <v>1.4449999999999999E-2</v>
      </c>
      <c r="R240" s="5">
        <v>1.304E-2</v>
      </c>
      <c r="S240" s="5">
        <v>0</v>
      </c>
    </row>
    <row r="241" spans="1:19" hidden="1" x14ac:dyDescent="0.35">
      <c r="A241" s="2" t="s">
        <v>13</v>
      </c>
      <c r="B241" s="1" t="s">
        <v>689</v>
      </c>
      <c r="C241" t="str">
        <f>VLOOKUP(B241,[2]Clothes!$B$5:$D$447,2, FALSE)</f>
        <v>Outside of MKCC</v>
      </c>
      <c r="D241" t="str">
        <f>VLOOKUP(B241,[2]Clothes!$B$5:$D$447,3, FALSE)</f>
        <v>Aylesbury</v>
      </c>
      <c r="E241" s="5">
        <v>8.4999999999999995E-4</v>
      </c>
      <c r="F241" s="5">
        <v>0</v>
      </c>
      <c r="G241" s="5">
        <v>0</v>
      </c>
      <c r="H241" s="5">
        <v>0</v>
      </c>
      <c r="I241" s="5">
        <v>0</v>
      </c>
      <c r="J241" s="5">
        <v>0</v>
      </c>
      <c r="K241" s="5">
        <v>0</v>
      </c>
      <c r="L241" s="5">
        <v>0</v>
      </c>
      <c r="M241" s="5">
        <v>0</v>
      </c>
      <c r="N241" s="5">
        <v>0</v>
      </c>
      <c r="O241" s="5">
        <v>0</v>
      </c>
      <c r="P241" s="5">
        <v>0</v>
      </c>
      <c r="Q241" s="5">
        <v>0</v>
      </c>
      <c r="R241" s="5">
        <v>5.1000000000000004E-3</v>
      </c>
      <c r="S241" s="5">
        <v>0</v>
      </c>
    </row>
    <row r="242" spans="1:19" hidden="1" x14ac:dyDescent="0.35">
      <c r="A242" s="2" t="s">
        <v>13</v>
      </c>
      <c r="B242" s="1" t="s">
        <v>690</v>
      </c>
      <c r="C242" t="str">
        <f>VLOOKUP(B242,[2]Clothes!$B$5:$D$447,2, FALSE)</f>
        <v>Outside of MKCC</v>
      </c>
      <c r="D242" t="str">
        <f>VLOOKUP(B242,[2]Clothes!$B$5:$D$447,3, FALSE)</f>
        <v>Aylesbury</v>
      </c>
      <c r="E242" s="5">
        <v>4.5500000000000002E-3</v>
      </c>
      <c r="F242" s="5">
        <v>0</v>
      </c>
      <c r="G242" s="5">
        <v>0</v>
      </c>
      <c r="H242" s="5">
        <v>0</v>
      </c>
      <c r="I242" s="5">
        <v>0</v>
      </c>
      <c r="J242" s="5">
        <v>0</v>
      </c>
      <c r="K242" s="5">
        <v>0</v>
      </c>
      <c r="L242" s="5">
        <v>0</v>
      </c>
      <c r="M242" s="5">
        <v>0</v>
      </c>
      <c r="N242" s="5">
        <v>0</v>
      </c>
      <c r="O242" s="5">
        <v>0</v>
      </c>
      <c r="P242" s="5">
        <v>0</v>
      </c>
      <c r="Q242" s="5">
        <v>0</v>
      </c>
      <c r="R242" s="5">
        <v>2.7380000000000002E-2</v>
      </c>
      <c r="S242" s="5">
        <v>0</v>
      </c>
    </row>
    <row r="243" spans="1:19" hidden="1" x14ac:dyDescent="0.35">
      <c r="A243" s="2" t="s">
        <v>13</v>
      </c>
      <c r="B243" s="1" t="s">
        <v>691</v>
      </c>
      <c r="C243" t="str">
        <f>VLOOKUP(B243,[2]Clothes!$B$5:$D$447,2, FALSE)</f>
        <v>Outside of MKCC</v>
      </c>
      <c r="D243" t="str">
        <f>VLOOKUP(B243,[2]Clothes!$B$5:$D$447,3, FALSE)</f>
        <v>Aylesbury</v>
      </c>
      <c r="E243" s="5">
        <v>0</v>
      </c>
      <c r="F243" s="5">
        <v>0</v>
      </c>
      <c r="G243" s="5">
        <v>0</v>
      </c>
      <c r="H243" s="5">
        <v>0</v>
      </c>
      <c r="I243" s="5">
        <v>0</v>
      </c>
      <c r="J243" s="5">
        <v>0</v>
      </c>
      <c r="K243" s="5">
        <v>0</v>
      </c>
      <c r="L243" s="5">
        <v>0</v>
      </c>
      <c r="M243" s="5">
        <v>0</v>
      </c>
      <c r="N243" s="5">
        <v>0</v>
      </c>
      <c r="O243" s="5">
        <v>0</v>
      </c>
      <c r="P243" s="5">
        <v>0</v>
      </c>
      <c r="Q243" s="5">
        <v>0</v>
      </c>
      <c r="R243" s="5">
        <v>0</v>
      </c>
      <c r="S243" s="5">
        <v>0</v>
      </c>
    </row>
    <row r="244" spans="1:19" hidden="1" x14ac:dyDescent="0.35">
      <c r="A244" s="2" t="s">
        <v>13</v>
      </c>
      <c r="B244" s="1" t="s">
        <v>692</v>
      </c>
      <c r="C244" t="str">
        <f>VLOOKUP(B244,[2]Clothes!$B$5:$D$447,2, FALSE)</f>
        <v>Outside of MKCC</v>
      </c>
      <c r="D244" t="str">
        <f>VLOOKUP(B244,[2]Clothes!$B$5:$D$447,3, FALSE)</f>
        <v>Outside of MKCC - Other</v>
      </c>
      <c r="E244" s="5">
        <v>6.8700000000000002E-3</v>
      </c>
      <c r="F244" s="5">
        <v>0</v>
      </c>
      <c r="G244" s="5">
        <v>0</v>
      </c>
      <c r="H244" s="5">
        <v>0</v>
      </c>
      <c r="I244" s="5">
        <v>0</v>
      </c>
      <c r="J244" s="5">
        <v>0</v>
      </c>
      <c r="K244" s="5">
        <v>0</v>
      </c>
      <c r="L244" s="5">
        <v>0</v>
      </c>
      <c r="M244" s="5">
        <v>0</v>
      </c>
      <c r="N244" s="5">
        <v>0</v>
      </c>
      <c r="O244" s="5">
        <v>0</v>
      </c>
      <c r="P244" s="5">
        <v>0</v>
      </c>
      <c r="Q244" s="5">
        <v>0</v>
      </c>
      <c r="R244" s="5">
        <v>4.1349999999999998E-2</v>
      </c>
      <c r="S244" s="5">
        <v>0</v>
      </c>
    </row>
    <row r="245" spans="1:19" hidden="1" x14ac:dyDescent="0.35">
      <c r="A245" s="2" t="s">
        <v>14</v>
      </c>
      <c r="B245" s="1" t="s">
        <v>214</v>
      </c>
      <c r="C245" t="str">
        <f>VLOOKUP(B245,[2]Clothes!$B$5:$D$447,2, FALSE)</f>
        <v>Outside of MKCC</v>
      </c>
      <c r="D245" t="str">
        <f>VLOOKUP(B245,[2]Clothes!$B$5:$D$447,3, FALSE)</f>
        <v>Bicester</v>
      </c>
      <c r="E245" s="5">
        <v>0</v>
      </c>
      <c r="F245" s="5">
        <v>0</v>
      </c>
      <c r="G245" s="5">
        <v>0</v>
      </c>
      <c r="H245" s="5">
        <v>0</v>
      </c>
      <c r="I245" s="5">
        <v>0</v>
      </c>
      <c r="J245" s="5">
        <v>0</v>
      </c>
      <c r="K245" s="5">
        <v>0</v>
      </c>
      <c r="L245" s="5">
        <v>0</v>
      </c>
      <c r="M245" s="5">
        <v>0</v>
      </c>
      <c r="N245" s="5">
        <v>0</v>
      </c>
      <c r="O245" s="5">
        <v>0</v>
      </c>
      <c r="P245" s="5">
        <v>0</v>
      </c>
      <c r="Q245" s="5">
        <v>0</v>
      </c>
      <c r="R245" s="5">
        <v>0</v>
      </c>
      <c r="S245" s="5">
        <v>0</v>
      </c>
    </row>
    <row r="246" spans="1:19" hidden="1" x14ac:dyDescent="0.35">
      <c r="A246" s="2" t="s">
        <v>14</v>
      </c>
      <c r="B246" s="1" t="s">
        <v>693</v>
      </c>
      <c r="C246" t="str">
        <f>VLOOKUP(B246,[2]Clothes!$B$5:$D$447,2, FALSE)</f>
        <v>Outside of MKCC</v>
      </c>
      <c r="D246" t="str">
        <f>VLOOKUP(B246,[2]Clothes!$B$5:$D$447,3, FALSE)</f>
        <v>Bicester</v>
      </c>
      <c r="E246" s="5">
        <v>0</v>
      </c>
      <c r="F246" s="5">
        <v>0</v>
      </c>
      <c r="G246" s="5">
        <v>0</v>
      </c>
      <c r="H246" s="5">
        <v>0</v>
      </c>
      <c r="I246" s="5">
        <v>0</v>
      </c>
      <c r="J246" s="5">
        <v>0</v>
      </c>
      <c r="K246" s="5">
        <v>0</v>
      </c>
      <c r="L246" s="5">
        <v>0</v>
      </c>
      <c r="M246" s="5">
        <v>0</v>
      </c>
      <c r="N246" s="5">
        <v>0</v>
      </c>
      <c r="O246" s="5">
        <v>0</v>
      </c>
      <c r="P246" s="5">
        <v>0</v>
      </c>
      <c r="Q246" s="5">
        <v>0</v>
      </c>
      <c r="R246" s="5">
        <v>0</v>
      </c>
      <c r="S246" s="5">
        <v>0</v>
      </c>
    </row>
    <row r="247" spans="1:19" hidden="1" x14ac:dyDescent="0.35">
      <c r="A247" s="2" t="s">
        <v>14</v>
      </c>
      <c r="B247" s="1" t="s">
        <v>694</v>
      </c>
      <c r="C247" t="str">
        <f>VLOOKUP(B247,[2]Clothes!$B$5:$D$447,2, FALSE)</f>
        <v>Outside of MKCC</v>
      </c>
      <c r="D247" t="str">
        <f>VLOOKUP(B247,[2]Clothes!$B$5:$D$447,3, FALSE)</f>
        <v>Bicester</v>
      </c>
      <c r="E247" s="5">
        <v>3.9800000000000002E-2</v>
      </c>
      <c r="F247" s="5">
        <v>0</v>
      </c>
      <c r="G247" s="5">
        <v>0</v>
      </c>
      <c r="H247" s="5">
        <v>0</v>
      </c>
      <c r="I247" s="5">
        <v>0</v>
      </c>
      <c r="J247" s="5">
        <v>0</v>
      </c>
      <c r="K247" s="5">
        <v>0</v>
      </c>
      <c r="L247" s="5">
        <v>0</v>
      </c>
      <c r="M247" s="5">
        <v>0</v>
      </c>
      <c r="N247" s="5">
        <v>0</v>
      </c>
      <c r="O247" s="5">
        <v>0</v>
      </c>
      <c r="P247" s="5">
        <v>0</v>
      </c>
      <c r="Q247" s="5">
        <v>0</v>
      </c>
      <c r="R247" s="5">
        <v>0</v>
      </c>
      <c r="S247" s="5">
        <v>0.45634999999999998</v>
      </c>
    </row>
    <row r="248" spans="1:19" hidden="1" x14ac:dyDescent="0.35">
      <c r="A248" s="2" t="s">
        <v>14</v>
      </c>
      <c r="B248" s="1" t="s">
        <v>695</v>
      </c>
      <c r="C248" t="str">
        <f>VLOOKUP(B248,[2]Clothes!$B$5:$D$447,2, FALSE)</f>
        <v>Outside of MKCC</v>
      </c>
      <c r="D248" t="str">
        <f>VLOOKUP(B248,[2]Clothes!$B$5:$D$447,3, FALSE)</f>
        <v>Outside of MKCC - Other</v>
      </c>
      <c r="E248" s="5">
        <v>1.32E-3</v>
      </c>
      <c r="F248" s="5">
        <v>0</v>
      </c>
      <c r="G248" s="5">
        <v>0</v>
      </c>
      <c r="H248" s="5">
        <v>0</v>
      </c>
      <c r="I248" s="5">
        <v>0</v>
      </c>
      <c r="J248" s="5">
        <v>0</v>
      </c>
      <c r="K248" s="5">
        <v>0</v>
      </c>
      <c r="L248" s="5">
        <v>0</v>
      </c>
      <c r="M248" s="5">
        <v>0</v>
      </c>
      <c r="N248" s="5">
        <v>0</v>
      </c>
      <c r="O248" s="5">
        <v>0</v>
      </c>
      <c r="P248" s="5">
        <v>0</v>
      </c>
      <c r="Q248" s="5">
        <v>0</v>
      </c>
      <c r="R248" s="5">
        <v>5.1000000000000004E-3</v>
      </c>
      <c r="S248" s="5">
        <v>5.3899999999999998E-3</v>
      </c>
    </row>
    <row r="249" spans="1:19" hidden="1" x14ac:dyDescent="0.35">
      <c r="A249" s="2" t="s">
        <v>14</v>
      </c>
      <c r="B249" s="1" t="s">
        <v>696</v>
      </c>
      <c r="C249" t="str">
        <f>VLOOKUP(B249,[2]Clothes!$B$5:$D$447,2, FALSE)</f>
        <v>Outside of MKCC</v>
      </c>
      <c r="D249" t="str">
        <f>VLOOKUP(B249,[2]Clothes!$B$5:$D$447,3, FALSE)</f>
        <v>Outside of MKCC - Other</v>
      </c>
      <c r="E249" s="5">
        <v>0</v>
      </c>
      <c r="F249" s="5">
        <v>0</v>
      </c>
      <c r="G249" s="5">
        <v>0</v>
      </c>
      <c r="H249" s="5">
        <v>0</v>
      </c>
      <c r="I249" s="5">
        <v>0</v>
      </c>
      <c r="J249" s="5">
        <v>0</v>
      </c>
      <c r="K249" s="5">
        <v>0</v>
      </c>
      <c r="L249" s="5">
        <v>0</v>
      </c>
      <c r="M249" s="5">
        <v>0</v>
      </c>
      <c r="N249" s="5">
        <v>0</v>
      </c>
      <c r="O249" s="5">
        <v>0</v>
      </c>
      <c r="P249" s="5">
        <v>0</v>
      </c>
      <c r="Q249" s="5">
        <v>0</v>
      </c>
      <c r="R249" s="5">
        <v>0</v>
      </c>
      <c r="S249" s="5">
        <v>0</v>
      </c>
    </row>
    <row r="250" spans="1:19" hidden="1" x14ac:dyDescent="0.35">
      <c r="A250" s="2" t="s">
        <v>14</v>
      </c>
      <c r="B250" s="1" t="s">
        <v>697</v>
      </c>
      <c r="C250" t="str">
        <f>VLOOKUP(B250,[2]Clothes!$B$5:$D$447,2, FALSE)</f>
        <v>Outside of MKCC</v>
      </c>
      <c r="D250" t="str">
        <f>VLOOKUP(B250,[2]Clothes!$B$5:$D$447,3, FALSE)</f>
        <v>Bicester</v>
      </c>
      <c r="E250" s="5">
        <v>0</v>
      </c>
      <c r="F250" s="5">
        <v>0</v>
      </c>
      <c r="G250" s="5">
        <v>0</v>
      </c>
      <c r="H250" s="5">
        <v>0</v>
      </c>
      <c r="I250" s="5">
        <v>0</v>
      </c>
      <c r="J250" s="5">
        <v>0</v>
      </c>
      <c r="K250" s="5">
        <v>0</v>
      </c>
      <c r="L250" s="5">
        <v>0</v>
      </c>
      <c r="M250" s="5">
        <v>0</v>
      </c>
      <c r="N250" s="5">
        <v>0</v>
      </c>
      <c r="O250" s="5">
        <v>0</v>
      </c>
      <c r="P250" s="5">
        <v>0</v>
      </c>
      <c r="Q250" s="5">
        <v>0</v>
      </c>
      <c r="R250" s="5">
        <v>0</v>
      </c>
      <c r="S250" s="5">
        <v>0</v>
      </c>
    </row>
    <row r="251" spans="1:19" hidden="1" x14ac:dyDescent="0.35">
      <c r="A251" s="2" t="s">
        <v>14</v>
      </c>
      <c r="B251" s="1" t="s">
        <v>698</v>
      </c>
      <c r="C251" t="str">
        <f>VLOOKUP(B251,[2]Clothes!$B$5:$D$447,2, FALSE)</f>
        <v>Outside of MKCC</v>
      </c>
      <c r="D251" t="str">
        <f>VLOOKUP(B251,[2]Clothes!$B$5:$D$447,3, FALSE)</f>
        <v>Bicester</v>
      </c>
      <c r="E251" s="5">
        <v>3.0000000000000001E-3</v>
      </c>
      <c r="F251" s="5">
        <v>0</v>
      </c>
      <c r="G251" s="5">
        <v>0</v>
      </c>
      <c r="H251" s="5">
        <v>0</v>
      </c>
      <c r="I251" s="5">
        <v>0</v>
      </c>
      <c r="J251" s="5">
        <v>0</v>
      </c>
      <c r="K251" s="5">
        <v>0</v>
      </c>
      <c r="L251" s="5">
        <v>0</v>
      </c>
      <c r="M251" s="5">
        <v>0</v>
      </c>
      <c r="N251" s="5">
        <v>0</v>
      </c>
      <c r="O251" s="5">
        <v>0</v>
      </c>
      <c r="P251" s="5">
        <v>0</v>
      </c>
      <c r="Q251" s="5">
        <v>0</v>
      </c>
      <c r="R251" s="5">
        <v>0</v>
      </c>
      <c r="S251" s="5">
        <v>3.4349999999999999E-2</v>
      </c>
    </row>
    <row r="252" spans="1:19" hidden="1" x14ac:dyDescent="0.35">
      <c r="A252" s="2" t="s">
        <v>14</v>
      </c>
      <c r="B252" s="1" t="s">
        <v>221</v>
      </c>
      <c r="C252" t="str">
        <f>VLOOKUP(B252,[2]Clothes!$B$5:$D$447,2, FALSE)</f>
        <v>Outside of MKCC</v>
      </c>
      <c r="D252" t="str">
        <f>VLOOKUP(B252,[2]Clothes!$B$5:$D$447,3, FALSE)</f>
        <v>Bicester</v>
      </c>
      <c r="E252" s="5">
        <v>4.6999999999999999E-4</v>
      </c>
      <c r="F252" s="5">
        <v>0</v>
      </c>
      <c r="G252" s="5">
        <v>0</v>
      </c>
      <c r="H252" s="5">
        <v>0</v>
      </c>
      <c r="I252" s="5">
        <v>0</v>
      </c>
      <c r="J252" s="5">
        <v>0</v>
      </c>
      <c r="K252" s="5">
        <v>0</v>
      </c>
      <c r="L252" s="5">
        <v>0</v>
      </c>
      <c r="M252" s="5">
        <v>0</v>
      </c>
      <c r="N252" s="5">
        <v>0</v>
      </c>
      <c r="O252" s="5">
        <v>0</v>
      </c>
      <c r="P252" s="5">
        <v>0</v>
      </c>
      <c r="Q252" s="5">
        <v>0</v>
      </c>
      <c r="R252" s="5">
        <v>0</v>
      </c>
      <c r="S252" s="5">
        <v>5.3899999999999998E-3</v>
      </c>
    </row>
    <row r="253" spans="1:19" hidden="1" x14ac:dyDescent="0.35">
      <c r="A253" s="2" t="s">
        <v>14</v>
      </c>
      <c r="B253" s="1" t="s">
        <v>699</v>
      </c>
      <c r="C253" t="str">
        <f>VLOOKUP(B253,[2]Clothes!$B$5:$D$447,2, FALSE)</f>
        <v>Outside of MKCC</v>
      </c>
      <c r="D253" t="str">
        <f>VLOOKUP(B253,[2]Clothes!$B$5:$D$447,3, FALSE)</f>
        <v>Outside of MKCC - Other</v>
      </c>
      <c r="E253" s="5">
        <v>0</v>
      </c>
      <c r="F253" s="5">
        <v>0</v>
      </c>
      <c r="G253" s="5">
        <v>0</v>
      </c>
      <c r="H253" s="5">
        <v>0</v>
      </c>
      <c r="I253" s="5">
        <v>0</v>
      </c>
      <c r="J253" s="5">
        <v>0</v>
      </c>
      <c r="K253" s="5">
        <v>0</v>
      </c>
      <c r="L253" s="5">
        <v>0</v>
      </c>
      <c r="M253" s="5">
        <v>0</v>
      </c>
      <c r="N253" s="5">
        <v>0</v>
      </c>
      <c r="O253" s="5">
        <v>0</v>
      </c>
      <c r="P253" s="5">
        <v>0</v>
      </c>
      <c r="Q253" s="5">
        <v>0</v>
      </c>
      <c r="R253" s="5">
        <v>0</v>
      </c>
      <c r="S253" s="5">
        <v>0</v>
      </c>
    </row>
    <row r="254" spans="1:19" hidden="1" x14ac:dyDescent="0.35">
      <c r="A254" s="2" t="s">
        <v>14</v>
      </c>
      <c r="B254" s="1" t="s">
        <v>700</v>
      </c>
      <c r="C254" t="str">
        <f>VLOOKUP(B254,[2]Clothes!$B$5:$D$447,2, FALSE)</f>
        <v>Outside of MKCC</v>
      </c>
      <c r="D254" t="str">
        <f>VLOOKUP(B254,[2]Clothes!$B$5:$D$447,3, FALSE)</f>
        <v>Outside of MKCC - Other</v>
      </c>
      <c r="E254" s="5">
        <v>0</v>
      </c>
      <c r="F254" s="5">
        <v>0</v>
      </c>
      <c r="G254" s="5">
        <v>0</v>
      </c>
      <c r="H254" s="5">
        <v>0</v>
      </c>
      <c r="I254" s="5">
        <v>0</v>
      </c>
      <c r="J254" s="5">
        <v>0</v>
      </c>
      <c r="K254" s="5">
        <v>0</v>
      </c>
      <c r="L254" s="5">
        <v>0</v>
      </c>
      <c r="M254" s="5">
        <v>0</v>
      </c>
      <c r="N254" s="5">
        <v>0</v>
      </c>
      <c r="O254" s="5">
        <v>0</v>
      </c>
      <c r="P254" s="5">
        <v>0</v>
      </c>
      <c r="Q254" s="5">
        <v>0</v>
      </c>
      <c r="R254" s="5">
        <v>0</v>
      </c>
      <c r="S254" s="5">
        <v>0</v>
      </c>
    </row>
    <row r="255" spans="1:19" hidden="1" x14ac:dyDescent="0.35">
      <c r="A255" s="2" t="s">
        <v>14</v>
      </c>
      <c r="B255" s="1" t="s">
        <v>227</v>
      </c>
      <c r="C255" t="str">
        <f>VLOOKUP(B255,[2]Clothes!$B$5:$D$447,2, FALSE)</f>
        <v>Outside of MKCC</v>
      </c>
      <c r="D255" t="str">
        <f>VLOOKUP(B255,[2]Clothes!$B$5:$D$447,3, FALSE)</f>
        <v>Bicester</v>
      </c>
      <c r="E255" s="5">
        <v>4.28E-3</v>
      </c>
      <c r="F255" s="5">
        <v>0</v>
      </c>
      <c r="G255" s="5">
        <v>0</v>
      </c>
      <c r="H255" s="5">
        <v>0</v>
      </c>
      <c r="I255" s="5">
        <v>0</v>
      </c>
      <c r="J255" s="5">
        <v>0</v>
      </c>
      <c r="K255" s="5">
        <v>0</v>
      </c>
      <c r="L255" s="5">
        <v>0</v>
      </c>
      <c r="M255" s="5">
        <v>0</v>
      </c>
      <c r="N255" s="5">
        <v>0</v>
      </c>
      <c r="O255" s="5">
        <v>0</v>
      </c>
      <c r="P255" s="5">
        <v>0</v>
      </c>
      <c r="Q255" s="5">
        <v>0</v>
      </c>
      <c r="R255" s="5">
        <v>0</v>
      </c>
      <c r="S255" s="5">
        <v>4.913E-2</v>
      </c>
    </row>
    <row r="256" spans="1:19" hidden="1" x14ac:dyDescent="0.35">
      <c r="A256" s="2" t="s">
        <v>14</v>
      </c>
      <c r="B256" s="1" t="s">
        <v>701</v>
      </c>
      <c r="C256" t="str">
        <f>VLOOKUP(B256,[2]Clothes!$B$5:$D$447,2, FALSE)</f>
        <v>Outside of MKCC</v>
      </c>
      <c r="D256" t="str">
        <f>VLOOKUP(B256,[2]Clothes!$B$5:$D$447,3, FALSE)</f>
        <v>Bicester</v>
      </c>
      <c r="E256" s="5">
        <v>0</v>
      </c>
      <c r="F256" s="5">
        <v>0</v>
      </c>
      <c r="G256" s="5">
        <v>0</v>
      </c>
      <c r="H256" s="5">
        <v>0</v>
      </c>
      <c r="I256" s="5">
        <v>0</v>
      </c>
      <c r="J256" s="5">
        <v>0</v>
      </c>
      <c r="K256" s="5">
        <v>0</v>
      </c>
      <c r="L256" s="5">
        <v>0</v>
      </c>
      <c r="M256" s="5">
        <v>0</v>
      </c>
      <c r="N256" s="5">
        <v>0</v>
      </c>
      <c r="O256" s="5">
        <v>0</v>
      </c>
      <c r="P256" s="5">
        <v>0</v>
      </c>
      <c r="Q256" s="5">
        <v>0</v>
      </c>
      <c r="R256" s="5">
        <v>0</v>
      </c>
      <c r="S256" s="5">
        <v>0</v>
      </c>
    </row>
    <row r="257" spans="1:19" hidden="1" x14ac:dyDescent="0.35">
      <c r="A257" s="2" t="s">
        <v>14</v>
      </c>
      <c r="B257" s="1" t="s">
        <v>232</v>
      </c>
      <c r="C257" t="str">
        <f>VLOOKUP(B257,[2]Clothes!$B$5:$D$447,2, FALSE)</f>
        <v>Outside of MKCC</v>
      </c>
      <c r="D257" t="str">
        <f>VLOOKUP(B257,[2]Clothes!$B$5:$D$447,3, FALSE)</f>
        <v>Bicester</v>
      </c>
      <c r="E257" s="5">
        <v>6.6699999999999997E-3</v>
      </c>
      <c r="F257" s="5">
        <v>0</v>
      </c>
      <c r="G257" s="5">
        <v>0</v>
      </c>
      <c r="H257" s="5">
        <v>0</v>
      </c>
      <c r="I257" s="5">
        <v>0</v>
      </c>
      <c r="J257" s="5">
        <v>0</v>
      </c>
      <c r="K257" s="5">
        <v>0</v>
      </c>
      <c r="L257" s="5">
        <v>0</v>
      </c>
      <c r="M257" s="5">
        <v>0</v>
      </c>
      <c r="N257" s="5">
        <v>0</v>
      </c>
      <c r="O257" s="5">
        <v>0</v>
      </c>
      <c r="P257" s="5">
        <v>0</v>
      </c>
      <c r="Q257" s="5">
        <v>0</v>
      </c>
      <c r="R257" s="5">
        <v>0</v>
      </c>
      <c r="S257" s="5">
        <v>7.6480000000000006E-2</v>
      </c>
    </row>
    <row r="258" spans="1:19" hidden="1" x14ac:dyDescent="0.35">
      <c r="A258" s="2" t="s">
        <v>14</v>
      </c>
      <c r="B258" s="1" t="s">
        <v>702</v>
      </c>
      <c r="C258" t="str">
        <f>VLOOKUP(B258,[2]Clothes!$B$5:$D$447,2, FALSE)</f>
        <v>Outside of MKCC</v>
      </c>
      <c r="D258" t="str">
        <f>VLOOKUP(B258,[2]Clothes!$B$5:$D$447,3, FALSE)</f>
        <v>Bicester</v>
      </c>
      <c r="E258" s="5">
        <v>0</v>
      </c>
      <c r="F258" s="5">
        <v>0</v>
      </c>
      <c r="G258" s="5">
        <v>0</v>
      </c>
      <c r="H258" s="5">
        <v>0</v>
      </c>
      <c r="I258" s="5">
        <v>0</v>
      </c>
      <c r="J258" s="5">
        <v>0</v>
      </c>
      <c r="K258" s="5">
        <v>0</v>
      </c>
      <c r="L258" s="5">
        <v>0</v>
      </c>
      <c r="M258" s="5">
        <v>0</v>
      </c>
      <c r="N258" s="5">
        <v>0</v>
      </c>
      <c r="O258" s="5">
        <v>0</v>
      </c>
      <c r="P258" s="5">
        <v>0</v>
      </c>
      <c r="Q258" s="5">
        <v>0</v>
      </c>
      <c r="R258" s="5">
        <v>0</v>
      </c>
      <c r="S258" s="5">
        <v>0</v>
      </c>
    </row>
    <row r="259" spans="1:19" hidden="1" x14ac:dyDescent="0.35">
      <c r="A259" s="2" t="s">
        <v>233</v>
      </c>
      <c r="B259" s="1" t="s">
        <v>703</v>
      </c>
      <c r="C259" t="str">
        <f>VLOOKUP(B259,[2]Clothes!$B$5:$D$447,2, FALSE)</f>
        <v>Outside of MKCC</v>
      </c>
      <c r="D259" t="str">
        <f>VLOOKUP(B259,[2]Clothes!$B$5:$D$447,3, FALSE)</f>
        <v>Outside of MKCC - Other</v>
      </c>
      <c r="E259" s="5">
        <v>0</v>
      </c>
      <c r="F259" s="5">
        <v>0</v>
      </c>
      <c r="G259" s="5">
        <v>0</v>
      </c>
      <c r="H259" s="5">
        <v>0</v>
      </c>
      <c r="I259" s="5">
        <v>0</v>
      </c>
      <c r="J259" s="5">
        <v>0</v>
      </c>
      <c r="K259" s="5">
        <v>0</v>
      </c>
      <c r="L259" s="5">
        <v>0</v>
      </c>
      <c r="M259" s="5">
        <v>0</v>
      </c>
      <c r="N259" s="5">
        <v>0</v>
      </c>
      <c r="O259" s="5">
        <v>0</v>
      </c>
      <c r="P259" s="5">
        <v>0</v>
      </c>
      <c r="Q259" s="5">
        <v>0</v>
      </c>
      <c r="R259" s="5">
        <v>0</v>
      </c>
      <c r="S259" s="5">
        <v>0</v>
      </c>
    </row>
    <row r="260" spans="1:19" hidden="1" x14ac:dyDescent="0.35">
      <c r="A260" s="2" t="s">
        <v>233</v>
      </c>
      <c r="B260" s="1" t="s">
        <v>704</v>
      </c>
      <c r="C260" t="str">
        <f>VLOOKUP(B260,[2]Clothes!$B$5:$D$447,2, FALSE)</f>
        <v>Outside of MKCC</v>
      </c>
      <c r="D260" t="str">
        <f>VLOOKUP(B260,[2]Clothes!$B$5:$D$447,3, FALSE)</f>
        <v>Bedford</v>
      </c>
      <c r="E260" s="5">
        <v>0</v>
      </c>
      <c r="F260" s="5">
        <v>0</v>
      </c>
      <c r="G260" s="5">
        <v>0</v>
      </c>
      <c r="H260" s="5">
        <v>0</v>
      </c>
      <c r="I260" s="5">
        <v>0</v>
      </c>
      <c r="J260" s="5">
        <v>0</v>
      </c>
      <c r="K260" s="5">
        <v>0</v>
      </c>
      <c r="L260" s="5">
        <v>0</v>
      </c>
      <c r="M260" s="5">
        <v>0</v>
      </c>
      <c r="N260" s="5">
        <v>0</v>
      </c>
      <c r="O260" s="5">
        <v>0</v>
      </c>
      <c r="P260" s="5">
        <v>0</v>
      </c>
      <c r="Q260" s="5">
        <v>0</v>
      </c>
      <c r="R260" s="5">
        <v>0</v>
      </c>
      <c r="S260" s="5">
        <v>0</v>
      </c>
    </row>
    <row r="261" spans="1:19" hidden="1" x14ac:dyDescent="0.35">
      <c r="A261" s="2" t="s">
        <v>233</v>
      </c>
      <c r="B261" s="1" t="s">
        <v>234</v>
      </c>
      <c r="C261" t="str">
        <f>VLOOKUP(B261,[2]Clothes!$B$5:$D$447,2, FALSE)</f>
        <v>Outside of MKCC</v>
      </c>
      <c r="D261" t="str">
        <f>VLOOKUP(B261,[2]Clothes!$B$5:$D$447,3, FALSE)</f>
        <v>Outside of MKCC - Other</v>
      </c>
      <c r="E261" s="5">
        <v>0</v>
      </c>
      <c r="F261" s="5">
        <v>0</v>
      </c>
      <c r="G261" s="5">
        <v>0</v>
      </c>
      <c r="H261" s="5">
        <v>0</v>
      </c>
      <c r="I261" s="5">
        <v>0</v>
      </c>
      <c r="J261" s="5">
        <v>0</v>
      </c>
      <c r="K261" s="5">
        <v>0</v>
      </c>
      <c r="L261" s="5">
        <v>0</v>
      </c>
      <c r="M261" s="5">
        <v>0</v>
      </c>
      <c r="N261" s="5">
        <v>0</v>
      </c>
      <c r="O261" s="5">
        <v>0</v>
      </c>
      <c r="P261" s="5">
        <v>0</v>
      </c>
      <c r="Q261" s="5">
        <v>0</v>
      </c>
      <c r="R261" s="5">
        <v>0</v>
      </c>
      <c r="S261" s="5">
        <v>0</v>
      </c>
    </row>
    <row r="262" spans="1:19" hidden="1" x14ac:dyDescent="0.35">
      <c r="A262" s="2" t="s">
        <v>233</v>
      </c>
      <c r="B262" s="1" t="s">
        <v>235</v>
      </c>
      <c r="C262" t="str">
        <f>VLOOKUP(B262,[2]Clothes!$B$5:$D$447,2, FALSE)</f>
        <v>Outside of MKCC</v>
      </c>
      <c r="D262" t="str">
        <f>VLOOKUP(B262,[2]Clothes!$B$5:$D$447,3, FALSE)</f>
        <v>Bedford</v>
      </c>
      <c r="E262" s="5">
        <v>0</v>
      </c>
      <c r="F262" s="5">
        <v>0</v>
      </c>
      <c r="G262" s="5">
        <v>0</v>
      </c>
      <c r="H262" s="5">
        <v>0</v>
      </c>
      <c r="I262" s="5">
        <v>0</v>
      </c>
      <c r="J262" s="5">
        <v>0</v>
      </c>
      <c r="K262" s="5">
        <v>0</v>
      </c>
      <c r="L262" s="5">
        <v>0</v>
      </c>
      <c r="M262" s="5">
        <v>0</v>
      </c>
      <c r="N262" s="5">
        <v>0</v>
      </c>
      <c r="O262" s="5">
        <v>0</v>
      </c>
      <c r="P262" s="5">
        <v>0</v>
      </c>
      <c r="Q262" s="5">
        <v>0</v>
      </c>
      <c r="R262" s="5">
        <v>0</v>
      </c>
      <c r="S262" s="5">
        <v>0</v>
      </c>
    </row>
    <row r="263" spans="1:19" hidden="1" x14ac:dyDescent="0.35">
      <c r="A263" s="2" t="s">
        <v>233</v>
      </c>
      <c r="B263" s="1" t="s">
        <v>236</v>
      </c>
      <c r="C263" t="str">
        <f>VLOOKUP(B263,[2]Clothes!$B$5:$D$447,2, FALSE)</f>
        <v>Outside of MKCC</v>
      </c>
      <c r="D263" t="str">
        <f>VLOOKUP(B263,[2]Clothes!$B$5:$D$447,3, FALSE)</f>
        <v>Outside of MKCC - Other</v>
      </c>
      <c r="E263" s="5">
        <v>0</v>
      </c>
      <c r="F263" s="5">
        <v>0</v>
      </c>
      <c r="G263" s="5">
        <v>0</v>
      </c>
      <c r="H263" s="5">
        <v>0</v>
      </c>
      <c r="I263" s="5">
        <v>0</v>
      </c>
      <c r="J263" s="5">
        <v>0</v>
      </c>
      <c r="K263" s="5">
        <v>0</v>
      </c>
      <c r="L263" s="5">
        <v>0</v>
      </c>
      <c r="M263" s="5">
        <v>0</v>
      </c>
      <c r="N263" s="5">
        <v>0</v>
      </c>
      <c r="O263" s="5">
        <v>0</v>
      </c>
      <c r="P263" s="5">
        <v>0</v>
      </c>
      <c r="Q263" s="5">
        <v>0</v>
      </c>
      <c r="R263" s="5">
        <v>0</v>
      </c>
      <c r="S263" s="5">
        <v>0</v>
      </c>
    </row>
    <row r="264" spans="1:19" hidden="1" x14ac:dyDescent="0.35">
      <c r="A264" s="2" t="s">
        <v>233</v>
      </c>
      <c r="B264" s="1" t="s">
        <v>237</v>
      </c>
      <c r="C264" t="str">
        <f>VLOOKUP(B264,[2]Clothes!$B$5:$D$447,2, FALSE)</f>
        <v>Outside of MKCC</v>
      </c>
      <c r="D264" t="str">
        <f>VLOOKUP(B264,[2]Clothes!$B$5:$D$447,3, FALSE)</f>
        <v>Outside of MKCC - Other</v>
      </c>
      <c r="E264" s="5">
        <v>0</v>
      </c>
      <c r="F264" s="5">
        <v>0</v>
      </c>
      <c r="G264" s="5">
        <v>0</v>
      </c>
      <c r="H264" s="5">
        <v>0</v>
      </c>
      <c r="I264" s="5">
        <v>0</v>
      </c>
      <c r="J264" s="5">
        <v>0</v>
      </c>
      <c r="K264" s="5">
        <v>0</v>
      </c>
      <c r="L264" s="5">
        <v>0</v>
      </c>
      <c r="M264" s="5">
        <v>0</v>
      </c>
      <c r="N264" s="5">
        <v>0</v>
      </c>
      <c r="O264" s="5">
        <v>0</v>
      </c>
      <c r="P264" s="5">
        <v>0</v>
      </c>
      <c r="Q264" s="5">
        <v>0</v>
      </c>
      <c r="R264" s="5">
        <v>0</v>
      </c>
      <c r="S264" s="5">
        <v>0</v>
      </c>
    </row>
    <row r="265" spans="1:19" hidden="1" x14ac:dyDescent="0.35">
      <c r="A265" s="2" t="s">
        <v>233</v>
      </c>
      <c r="B265" s="1" t="s">
        <v>239</v>
      </c>
      <c r="C265" t="str">
        <f>VLOOKUP(B265,[2]Clothes!$B$5:$D$447,2, FALSE)</f>
        <v>Outside of MKCC</v>
      </c>
      <c r="D265" t="str">
        <f>VLOOKUP(B265,[2]Clothes!$B$5:$D$447,3, FALSE)</f>
        <v>Outside of MKCC - Other</v>
      </c>
      <c r="E265" s="5">
        <v>0</v>
      </c>
      <c r="F265" s="5">
        <v>0</v>
      </c>
      <c r="G265" s="5">
        <v>0</v>
      </c>
      <c r="H265" s="5">
        <v>0</v>
      </c>
      <c r="I265" s="5">
        <v>0</v>
      </c>
      <c r="J265" s="5">
        <v>0</v>
      </c>
      <c r="K265" s="5">
        <v>0</v>
      </c>
      <c r="L265" s="5">
        <v>0</v>
      </c>
      <c r="M265" s="5">
        <v>0</v>
      </c>
      <c r="N265" s="5">
        <v>0</v>
      </c>
      <c r="O265" s="5">
        <v>0</v>
      </c>
      <c r="P265" s="5">
        <v>0</v>
      </c>
      <c r="Q265" s="5">
        <v>0</v>
      </c>
      <c r="R265" s="5">
        <v>0</v>
      </c>
      <c r="S265" s="5">
        <v>0</v>
      </c>
    </row>
    <row r="266" spans="1:19" hidden="1" x14ac:dyDescent="0.35">
      <c r="A266" s="2" t="s">
        <v>233</v>
      </c>
      <c r="B266" s="1" t="s">
        <v>240</v>
      </c>
      <c r="C266" t="str">
        <f>VLOOKUP(B266,[2]Clothes!$B$5:$D$447,2, FALSE)</f>
        <v>Outside of MKCC</v>
      </c>
      <c r="D266" t="str">
        <f>VLOOKUP(B266,[2]Clothes!$B$5:$D$447,3, FALSE)</f>
        <v>Leighton Buzzard</v>
      </c>
      <c r="E266" s="5">
        <v>2.2000000000000001E-3</v>
      </c>
      <c r="F266" s="5">
        <v>0</v>
      </c>
      <c r="G266" s="5">
        <v>0</v>
      </c>
      <c r="H266" s="5">
        <v>0</v>
      </c>
      <c r="I266" s="5">
        <v>0</v>
      </c>
      <c r="J266" s="5">
        <v>0</v>
      </c>
      <c r="K266" s="5">
        <v>0</v>
      </c>
      <c r="L266" s="5">
        <v>0</v>
      </c>
      <c r="M266" s="5">
        <v>0</v>
      </c>
      <c r="N266" s="5">
        <v>0</v>
      </c>
      <c r="O266" s="5">
        <v>0</v>
      </c>
      <c r="P266" s="5">
        <v>0</v>
      </c>
      <c r="Q266" s="5">
        <v>1.695E-2</v>
      </c>
      <c r="R266" s="5">
        <v>0</v>
      </c>
      <c r="S266" s="5">
        <v>0</v>
      </c>
    </row>
    <row r="267" spans="1:19" hidden="1" x14ac:dyDescent="0.35">
      <c r="A267" s="2" t="s">
        <v>233</v>
      </c>
      <c r="B267" s="1" t="s">
        <v>242</v>
      </c>
      <c r="C267" t="str">
        <f>VLOOKUP(B267,[2]Clothes!$B$5:$D$447,2, FALSE)</f>
        <v>Outside of MKCC</v>
      </c>
      <c r="D267" t="str">
        <f>VLOOKUP(B267,[2]Clothes!$B$5:$D$447,3, FALSE)</f>
        <v>Bedford</v>
      </c>
      <c r="E267" s="5">
        <v>0</v>
      </c>
      <c r="F267" s="5">
        <v>0</v>
      </c>
      <c r="G267" s="5">
        <v>0</v>
      </c>
      <c r="H267" s="5">
        <v>0</v>
      </c>
      <c r="I267" s="5">
        <v>0</v>
      </c>
      <c r="J267" s="5">
        <v>0</v>
      </c>
      <c r="K267" s="5">
        <v>0</v>
      </c>
      <c r="L267" s="5">
        <v>0</v>
      </c>
      <c r="M267" s="5">
        <v>0</v>
      </c>
      <c r="N267" s="5">
        <v>0</v>
      </c>
      <c r="O267" s="5">
        <v>0</v>
      </c>
      <c r="P267" s="5">
        <v>0</v>
      </c>
      <c r="Q267" s="5">
        <v>0</v>
      </c>
      <c r="R267" s="5">
        <v>0</v>
      </c>
      <c r="S267" s="5">
        <v>0</v>
      </c>
    </row>
    <row r="268" spans="1:19" hidden="1" x14ac:dyDescent="0.35">
      <c r="A268" s="2" t="s">
        <v>233</v>
      </c>
      <c r="B268" s="1" t="s">
        <v>705</v>
      </c>
      <c r="C268" t="str">
        <f>VLOOKUP(B268,[2]Clothes!$B$5:$D$447,2, FALSE)</f>
        <v>Outside of MKCC</v>
      </c>
      <c r="D268" t="str">
        <f>VLOOKUP(B268,[2]Clothes!$B$5:$D$447,3, FALSE)</f>
        <v>Outside of MKCC - Other</v>
      </c>
      <c r="E268" s="5">
        <v>0</v>
      </c>
      <c r="F268" s="5">
        <v>0</v>
      </c>
      <c r="G268" s="5">
        <v>0</v>
      </c>
      <c r="H268" s="5">
        <v>0</v>
      </c>
      <c r="I268" s="5">
        <v>0</v>
      </c>
      <c r="J268" s="5">
        <v>0</v>
      </c>
      <c r="K268" s="5">
        <v>0</v>
      </c>
      <c r="L268" s="5">
        <v>0</v>
      </c>
      <c r="M268" s="5">
        <v>0</v>
      </c>
      <c r="N268" s="5">
        <v>0</v>
      </c>
      <c r="O268" s="5">
        <v>0</v>
      </c>
      <c r="P268" s="5">
        <v>0</v>
      </c>
      <c r="Q268" s="5">
        <v>0</v>
      </c>
      <c r="R268" s="5">
        <v>0</v>
      </c>
      <c r="S268" s="5">
        <v>0</v>
      </c>
    </row>
    <row r="269" spans="1:19" hidden="1" x14ac:dyDescent="0.35">
      <c r="A269" s="2" t="s">
        <v>233</v>
      </c>
      <c r="B269" s="1" t="s">
        <v>706</v>
      </c>
      <c r="C269" t="str">
        <f>VLOOKUP(B269,[2]Clothes!$B$5:$D$447,2, FALSE)</f>
        <v>Outside of MKCC</v>
      </c>
      <c r="D269" t="str">
        <f>VLOOKUP(B269,[2]Clothes!$B$5:$D$447,3, FALSE)</f>
        <v>Outside of MKCC - Other</v>
      </c>
      <c r="E269" s="5">
        <v>0</v>
      </c>
      <c r="F269" s="5">
        <v>0</v>
      </c>
      <c r="G269" s="5">
        <v>0</v>
      </c>
      <c r="H269" s="5">
        <v>0</v>
      </c>
      <c r="I269" s="5">
        <v>0</v>
      </c>
      <c r="J269" s="5">
        <v>0</v>
      </c>
      <c r="K269" s="5">
        <v>0</v>
      </c>
      <c r="L269" s="5">
        <v>0</v>
      </c>
      <c r="M269" s="5">
        <v>0</v>
      </c>
      <c r="N269" s="5">
        <v>0</v>
      </c>
      <c r="O269" s="5">
        <v>0</v>
      </c>
      <c r="P269" s="5">
        <v>0</v>
      </c>
      <c r="Q269" s="5">
        <v>0</v>
      </c>
      <c r="R269" s="5">
        <v>0</v>
      </c>
      <c r="S269" s="5">
        <v>0</v>
      </c>
    </row>
    <row r="270" spans="1:19" hidden="1" x14ac:dyDescent="0.35">
      <c r="A270" s="2" t="s">
        <v>233</v>
      </c>
      <c r="B270" s="1" t="s">
        <v>244</v>
      </c>
      <c r="C270" t="str">
        <f>VLOOKUP(B270,[2]Clothes!$B$5:$D$447,2, FALSE)</f>
        <v>Outside of MKCC</v>
      </c>
      <c r="D270" t="str">
        <f>VLOOKUP(B270,[2]Clothes!$B$5:$D$447,3, FALSE)</f>
        <v>Outside of MKCC - Other</v>
      </c>
      <c r="E270" s="5">
        <v>1E-3</v>
      </c>
      <c r="F270" s="5">
        <v>0</v>
      </c>
      <c r="G270" s="5">
        <v>0</v>
      </c>
      <c r="H270" s="5">
        <v>0</v>
      </c>
      <c r="I270" s="5">
        <v>0</v>
      </c>
      <c r="J270" s="5">
        <v>2.2450000000000001E-2</v>
      </c>
      <c r="K270" s="5">
        <v>0</v>
      </c>
      <c r="L270" s="5">
        <v>0</v>
      </c>
      <c r="M270" s="5">
        <v>0</v>
      </c>
      <c r="N270" s="5">
        <v>0</v>
      </c>
      <c r="O270" s="5">
        <v>0</v>
      </c>
      <c r="P270" s="5">
        <v>0</v>
      </c>
      <c r="Q270" s="5">
        <v>0</v>
      </c>
      <c r="R270" s="5">
        <v>0</v>
      </c>
      <c r="S270" s="5">
        <v>0</v>
      </c>
    </row>
    <row r="271" spans="1:19" hidden="1" x14ac:dyDescent="0.35">
      <c r="A271" s="2" t="s">
        <v>233</v>
      </c>
      <c r="B271" s="1" t="s">
        <v>245</v>
      </c>
      <c r="C271" t="str">
        <f>VLOOKUP(B271,[2]Clothes!$B$5:$D$447,2, FALSE)</f>
        <v>Outside of MKCC</v>
      </c>
      <c r="D271" t="str">
        <f>VLOOKUP(B271,[2]Clothes!$B$5:$D$447,3, FALSE)</f>
        <v>Outside of MKCC - Other</v>
      </c>
      <c r="E271" s="5">
        <v>2.1199999999999999E-3</v>
      </c>
      <c r="F271" s="5">
        <v>0</v>
      </c>
      <c r="G271" s="5">
        <v>0</v>
      </c>
      <c r="H271" s="5">
        <v>0</v>
      </c>
      <c r="I271" s="5">
        <v>0</v>
      </c>
      <c r="J271" s="5">
        <v>0</v>
      </c>
      <c r="K271" s="5">
        <v>0</v>
      </c>
      <c r="L271" s="5">
        <v>0</v>
      </c>
      <c r="M271" s="5">
        <v>1.7919999999999998E-2</v>
      </c>
      <c r="N271" s="5">
        <v>0</v>
      </c>
      <c r="O271" s="5">
        <v>0</v>
      </c>
      <c r="P271" s="5">
        <v>0</v>
      </c>
      <c r="Q271" s="5">
        <v>0</v>
      </c>
      <c r="R271" s="5">
        <v>0</v>
      </c>
      <c r="S271" s="5">
        <v>0</v>
      </c>
    </row>
    <row r="272" spans="1:19" hidden="1" x14ac:dyDescent="0.35">
      <c r="A272" s="2" t="s">
        <v>233</v>
      </c>
      <c r="B272" s="1" t="s">
        <v>246</v>
      </c>
      <c r="C272" t="str">
        <f>VLOOKUP(B272,[2]Clothes!$B$5:$D$447,2, FALSE)</f>
        <v>Outside of MKCC</v>
      </c>
      <c r="D272" t="str">
        <f>VLOOKUP(B272,[2]Clothes!$B$5:$D$447,3, FALSE)</f>
        <v>Northampton</v>
      </c>
      <c r="E272" s="5">
        <v>8.4000000000000003E-4</v>
      </c>
      <c r="F272" s="5">
        <v>0</v>
      </c>
      <c r="G272" s="5">
        <v>0</v>
      </c>
      <c r="H272" s="5">
        <v>0</v>
      </c>
      <c r="I272" s="5">
        <v>0</v>
      </c>
      <c r="J272" s="5">
        <v>0</v>
      </c>
      <c r="K272" s="5">
        <v>0</v>
      </c>
      <c r="L272" s="5">
        <v>1.9939999999999999E-2</v>
      </c>
      <c r="M272" s="5">
        <v>0</v>
      </c>
      <c r="N272" s="5">
        <v>0</v>
      </c>
      <c r="O272" s="5">
        <v>0</v>
      </c>
      <c r="P272" s="5">
        <v>0</v>
      </c>
      <c r="Q272" s="5">
        <v>0</v>
      </c>
      <c r="R272" s="5">
        <v>0</v>
      </c>
      <c r="S272" s="5">
        <v>0</v>
      </c>
    </row>
    <row r="273" spans="1:19" hidden="1" x14ac:dyDescent="0.35">
      <c r="A273" s="2" t="s">
        <v>233</v>
      </c>
      <c r="B273" s="1" t="s">
        <v>707</v>
      </c>
      <c r="C273" t="str">
        <f>VLOOKUP(B273,[2]Clothes!$B$5:$D$447,2, FALSE)</f>
        <v>Outside of MKCC</v>
      </c>
      <c r="D273" t="str">
        <f>VLOOKUP(B273,[2]Clothes!$B$5:$D$447,3, FALSE)</f>
        <v>Outside of MKCC - Other</v>
      </c>
      <c r="E273" s="5">
        <v>2.8999999999999998E-3</v>
      </c>
      <c r="F273" s="5">
        <v>0</v>
      </c>
      <c r="G273" s="5">
        <v>0</v>
      </c>
      <c r="H273" s="5">
        <v>0</v>
      </c>
      <c r="I273" s="5">
        <v>0</v>
      </c>
      <c r="J273" s="5">
        <v>0</v>
      </c>
      <c r="K273" s="5">
        <v>0</v>
      </c>
      <c r="L273" s="5">
        <v>0</v>
      </c>
      <c r="M273" s="5">
        <v>0</v>
      </c>
      <c r="N273" s="5">
        <v>0</v>
      </c>
      <c r="O273" s="5">
        <v>0</v>
      </c>
      <c r="P273" s="5">
        <v>0</v>
      </c>
      <c r="Q273" s="5">
        <v>2.2339999999999999E-2</v>
      </c>
      <c r="R273" s="5">
        <v>0</v>
      </c>
      <c r="S273" s="5">
        <v>0</v>
      </c>
    </row>
    <row r="274" spans="1:19" hidden="1" x14ac:dyDescent="0.35">
      <c r="A274" s="2" t="s">
        <v>233</v>
      </c>
      <c r="B274" s="1" t="s">
        <v>247</v>
      </c>
      <c r="C274" t="str">
        <f>VLOOKUP(B274,[2]Clothes!$B$5:$D$447,2, FALSE)</f>
        <v>Outside of MKCC</v>
      </c>
      <c r="D274" t="str">
        <f>VLOOKUP(B274,[2]Clothes!$B$5:$D$447,3, FALSE)</f>
        <v>Outside of MKCC - Other</v>
      </c>
      <c r="E274" s="5">
        <v>0</v>
      </c>
      <c r="F274" s="5">
        <v>0</v>
      </c>
      <c r="G274" s="5">
        <v>0</v>
      </c>
      <c r="H274" s="5">
        <v>0</v>
      </c>
      <c r="I274" s="5">
        <v>0</v>
      </c>
      <c r="J274" s="5">
        <v>0</v>
      </c>
      <c r="K274" s="5">
        <v>0</v>
      </c>
      <c r="L274" s="5">
        <v>0</v>
      </c>
      <c r="M274" s="5">
        <v>0</v>
      </c>
      <c r="N274" s="5">
        <v>0</v>
      </c>
      <c r="O274" s="5">
        <v>0</v>
      </c>
      <c r="P274" s="5">
        <v>0</v>
      </c>
      <c r="Q274" s="5">
        <v>0</v>
      </c>
      <c r="R274" s="5">
        <v>0</v>
      </c>
      <c r="S274" s="5">
        <v>0</v>
      </c>
    </row>
    <row r="275" spans="1:19" hidden="1" x14ac:dyDescent="0.35">
      <c r="A275" s="2" t="s">
        <v>233</v>
      </c>
      <c r="B275" s="1" t="s">
        <v>248</v>
      </c>
      <c r="C275" t="str">
        <f>VLOOKUP(B275,[2]Clothes!$B$5:$D$447,2, FALSE)</f>
        <v>Outside of MKCC</v>
      </c>
      <c r="D275" t="str">
        <f>VLOOKUP(B275,[2]Clothes!$B$5:$D$447,3, FALSE)</f>
        <v>Outside of MKCC - Other</v>
      </c>
      <c r="E275" s="5">
        <v>0</v>
      </c>
      <c r="F275" s="5">
        <v>0</v>
      </c>
      <c r="G275" s="5">
        <v>0</v>
      </c>
      <c r="H275" s="5">
        <v>0</v>
      </c>
      <c r="I275" s="5">
        <v>0</v>
      </c>
      <c r="J275" s="5">
        <v>0</v>
      </c>
      <c r="K275" s="5">
        <v>0</v>
      </c>
      <c r="L275" s="5">
        <v>0</v>
      </c>
      <c r="M275" s="5">
        <v>0</v>
      </c>
      <c r="N275" s="5">
        <v>0</v>
      </c>
      <c r="O275" s="5">
        <v>0</v>
      </c>
      <c r="P275" s="5">
        <v>0</v>
      </c>
      <c r="Q275" s="5">
        <v>0</v>
      </c>
      <c r="R275" s="5">
        <v>0</v>
      </c>
      <c r="S275" s="5">
        <v>0</v>
      </c>
    </row>
    <row r="276" spans="1:19" hidden="1" x14ac:dyDescent="0.35">
      <c r="A276" s="2" t="s">
        <v>233</v>
      </c>
      <c r="B276" s="1" t="s">
        <v>708</v>
      </c>
      <c r="C276" t="str">
        <f>VLOOKUP(B276,[2]Clothes!$B$5:$D$447,2, FALSE)</f>
        <v>Outside of MKCC</v>
      </c>
      <c r="D276" t="str">
        <f>VLOOKUP(B276,[2]Clothes!$B$5:$D$447,3, FALSE)</f>
        <v>Bedford</v>
      </c>
      <c r="E276" s="5">
        <v>0</v>
      </c>
      <c r="F276" s="5">
        <v>0</v>
      </c>
      <c r="G276" s="5">
        <v>0</v>
      </c>
      <c r="H276" s="5">
        <v>0</v>
      </c>
      <c r="I276" s="5">
        <v>0</v>
      </c>
      <c r="J276" s="5">
        <v>0</v>
      </c>
      <c r="K276" s="5">
        <v>0</v>
      </c>
      <c r="L276" s="5">
        <v>0</v>
      </c>
      <c r="M276" s="5">
        <v>0</v>
      </c>
      <c r="N276" s="5">
        <v>0</v>
      </c>
      <c r="O276" s="5">
        <v>0</v>
      </c>
      <c r="P276" s="5">
        <v>0</v>
      </c>
      <c r="Q276" s="5">
        <v>0</v>
      </c>
      <c r="R276" s="5">
        <v>0</v>
      </c>
      <c r="S276" s="5">
        <v>0</v>
      </c>
    </row>
    <row r="277" spans="1:19" hidden="1" x14ac:dyDescent="0.35">
      <c r="A277" s="2" t="s">
        <v>233</v>
      </c>
      <c r="B277" s="1" t="s">
        <v>709</v>
      </c>
      <c r="C277" t="str">
        <f>VLOOKUP(B277,[2]Clothes!$B$5:$D$447,2, FALSE)</f>
        <v>Outside of MKCC</v>
      </c>
      <c r="D277" t="str">
        <f>VLOOKUP(B277,[2]Clothes!$B$5:$D$447,3, FALSE)</f>
        <v>Outside of MKCC - Other</v>
      </c>
      <c r="E277" s="5">
        <v>5.4000000000000001E-4</v>
      </c>
      <c r="F277" s="5">
        <v>0</v>
      </c>
      <c r="G277" s="5">
        <v>0</v>
      </c>
      <c r="H277" s="5">
        <v>0</v>
      </c>
      <c r="I277" s="5">
        <v>0</v>
      </c>
      <c r="J277" s="5">
        <v>0</v>
      </c>
      <c r="K277" s="5">
        <v>0</v>
      </c>
      <c r="L277" s="5">
        <v>0</v>
      </c>
      <c r="M277" s="5">
        <v>4.5300000000000002E-3</v>
      </c>
      <c r="N277" s="5">
        <v>0</v>
      </c>
      <c r="O277" s="5">
        <v>0</v>
      </c>
      <c r="P277" s="5">
        <v>0</v>
      </c>
      <c r="Q277" s="5">
        <v>0</v>
      </c>
      <c r="R277" s="5">
        <v>0</v>
      </c>
      <c r="S277" s="5">
        <v>0</v>
      </c>
    </row>
    <row r="278" spans="1:19" hidden="1" x14ac:dyDescent="0.35">
      <c r="A278" s="2" t="s">
        <v>233</v>
      </c>
      <c r="B278" s="1" t="s">
        <v>710</v>
      </c>
      <c r="C278" t="str">
        <f>VLOOKUP(B278,[2]Clothes!$B$5:$D$447,2, FALSE)</f>
        <v>Outside of MKCC</v>
      </c>
      <c r="D278" t="str">
        <f>VLOOKUP(B278,[2]Clothes!$B$5:$D$447,3, FALSE)</f>
        <v>Bedford</v>
      </c>
      <c r="E278" s="5">
        <v>0</v>
      </c>
      <c r="F278" s="5">
        <v>0</v>
      </c>
      <c r="G278" s="5">
        <v>0</v>
      </c>
      <c r="H278" s="5">
        <v>0</v>
      </c>
      <c r="I278" s="5">
        <v>0</v>
      </c>
      <c r="J278" s="5">
        <v>0</v>
      </c>
      <c r="K278" s="5">
        <v>0</v>
      </c>
      <c r="L278" s="5">
        <v>0</v>
      </c>
      <c r="M278" s="5">
        <v>0</v>
      </c>
      <c r="N278" s="5">
        <v>0</v>
      </c>
      <c r="O278" s="5">
        <v>0</v>
      </c>
      <c r="P278" s="5">
        <v>0</v>
      </c>
      <c r="Q278" s="5">
        <v>0</v>
      </c>
      <c r="R278" s="5">
        <v>0</v>
      </c>
      <c r="S278" s="5">
        <v>0</v>
      </c>
    </row>
    <row r="279" spans="1:19" hidden="1" x14ac:dyDescent="0.35">
      <c r="A279" s="2" t="s">
        <v>233</v>
      </c>
      <c r="B279" s="1" t="s">
        <v>711</v>
      </c>
      <c r="C279" t="str">
        <f>VLOOKUP(B279,[2]Clothes!$B$5:$D$447,2, FALSE)</f>
        <v>Outside of MKCC</v>
      </c>
      <c r="D279" t="str">
        <f>VLOOKUP(B279,[2]Clothes!$B$5:$D$447,3, FALSE)</f>
        <v>Outside of MKCC - Other</v>
      </c>
      <c r="E279" s="5">
        <v>0</v>
      </c>
      <c r="F279" s="5">
        <v>0</v>
      </c>
      <c r="G279" s="5">
        <v>0</v>
      </c>
      <c r="H279" s="5">
        <v>0</v>
      </c>
      <c r="I279" s="5">
        <v>0</v>
      </c>
      <c r="J279" s="5">
        <v>0</v>
      </c>
      <c r="K279" s="5">
        <v>0</v>
      </c>
      <c r="L279" s="5">
        <v>0</v>
      </c>
      <c r="M279" s="5">
        <v>0</v>
      </c>
      <c r="N279" s="5">
        <v>0</v>
      </c>
      <c r="O279" s="5">
        <v>0</v>
      </c>
      <c r="P279" s="5">
        <v>0</v>
      </c>
      <c r="Q279" s="5">
        <v>0</v>
      </c>
      <c r="R279" s="5">
        <v>0</v>
      </c>
      <c r="S279" s="5">
        <v>0</v>
      </c>
    </row>
    <row r="280" spans="1:19" hidden="1" x14ac:dyDescent="0.35">
      <c r="A280" s="2" t="s">
        <v>233</v>
      </c>
      <c r="B280" s="1" t="s">
        <v>712</v>
      </c>
      <c r="C280" t="str">
        <f>VLOOKUP(B280,[2]Clothes!$B$5:$D$447,2, FALSE)</f>
        <v>Outside of MKCC</v>
      </c>
      <c r="D280" t="str">
        <f>VLOOKUP(B280,[2]Clothes!$B$5:$D$447,3, FALSE)</f>
        <v>Banbury</v>
      </c>
      <c r="E280" s="5">
        <v>0</v>
      </c>
      <c r="F280" s="5">
        <v>0</v>
      </c>
      <c r="G280" s="5">
        <v>0</v>
      </c>
      <c r="H280" s="5">
        <v>0</v>
      </c>
      <c r="I280" s="5">
        <v>0</v>
      </c>
      <c r="J280" s="5">
        <v>0</v>
      </c>
      <c r="K280" s="5">
        <v>0</v>
      </c>
      <c r="L280" s="5">
        <v>0</v>
      </c>
      <c r="M280" s="5">
        <v>0</v>
      </c>
      <c r="N280" s="5">
        <v>0</v>
      </c>
      <c r="O280" s="5">
        <v>0</v>
      </c>
      <c r="P280" s="5">
        <v>0</v>
      </c>
      <c r="Q280" s="5">
        <v>0</v>
      </c>
      <c r="R280" s="5">
        <v>0</v>
      </c>
      <c r="S280" s="5">
        <v>0</v>
      </c>
    </row>
    <row r="281" spans="1:19" hidden="1" x14ac:dyDescent="0.35">
      <c r="A281" s="2" t="s">
        <v>233</v>
      </c>
      <c r="B281" s="1" t="s">
        <v>713</v>
      </c>
      <c r="C281" t="str">
        <f>VLOOKUP(B281,[2]Clothes!$B$5:$D$447,2, FALSE)</f>
        <v>Outside of MKCC</v>
      </c>
      <c r="D281" t="str">
        <f>VLOOKUP(B281,[2]Clothes!$B$5:$D$447,3, FALSE)</f>
        <v>Northampton</v>
      </c>
      <c r="E281" s="5">
        <v>0</v>
      </c>
      <c r="F281" s="5">
        <v>0</v>
      </c>
      <c r="G281" s="5">
        <v>0</v>
      </c>
      <c r="H281" s="5">
        <v>0</v>
      </c>
      <c r="I281" s="5">
        <v>0</v>
      </c>
      <c r="J281" s="5">
        <v>0</v>
      </c>
      <c r="K281" s="5">
        <v>0</v>
      </c>
      <c r="L281" s="5">
        <v>0</v>
      </c>
      <c r="M281" s="5">
        <v>0</v>
      </c>
      <c r="N281" s="5">
        <v>0</v>
      </c>
      <c r="O281" s="5">
        <v>0</v>
      </c>
      <c r="P281" s="5">
        <v>0</v>
      </c>
      <c r="Q281" s="5">
        <v>0</v>
      </c>
      <c r="R281" s="5">
        <v>0</v>
      </c>
      <c r="S281" s="5">
        <v>0</v>
      </c>
    </row>
    <row r="282" spans="1:19" hidden="1" x14ac:dyDescent="0.35">
      <c r="A282" s="2" t="s">
        <v>233</v>
      </c>
      <c r="B282" s="1" t="s">
        <v>714</v>
      </c>
      <c r="C282" t="str">
        <f>VLOOKUP(B282,[2]Clothes!$B$5:$D$447,2, FALSE)</f>
        <v>Outside of MKCC</v>
      </c>
      <c r="D282" t="str">
        <f>VLOOKUP(B282,[2]Clothes!$B$5:$D$447,3, FALSE)</f>
        <v>Outside of MKCC - Other</v>
      </c>
      <c r="E282" s="5">
        <v>0</v>
      </c>
      <c r="F282" s="5">
        <v>0</v>
      </c>
      <c r="G282" s="5">
        <v>0</v>
      </c>
      <c r="H282" s="5">
        <v>0</v>
      </c>
      <c r="I282" s="5">
        <v>0</v>
      </c>
      <c r="J282" s="5">
        <v>0</v>
      </c>
      <c r="K282" s="5">
        <v>0</v>
      </c>
      <c r="L282" s="5">
        <v>0</v>
      </c>
      <c r="M282" s="5">
        <v>0</v>
      </c>
      <c r="N282" s="5">
        <v>0</v>
      </c>
      <c r="O282" s="5">
        <v>0</v>
      </c>
      <c r="P282" s="5">
        <v>0</v>
      </c>
      <c r="Q282" s="5">
        <v>0</v>
      </c>
      <c r="R282" s="5">
        <v>0</v>
      </c>
      <c r="S282" s="5">
        <v>0</v>
      </c>
    </row>
    <row r="283" spans="1:19" hidden="1" x14ac:dyDescent="0.35">
      <c r="A283" s="2" t="s">
        <v>233</v>
      </c>
      <c r="B283" s="1" t="s">
        <v>715</v>
      </c>
      <c r="C283" t="str">
        <f>VLOOKUP(B283,[2]Clothes!$B$5:$D$447,2, FALSE)</f>
        <v>Outside of MKCC</v>
      </c>
      <c r="D283" t="str">
        <f>VLOOKUP(B283,[2]Clothes!$B$5:$D$447,3, FALSE)</f>
        <v>Outside of MKCC - Other</v>
      </c>
      <c r="E283" s="5">
        <v>0</v>
      </c>
      <c r="F283" s="5">
        <v>0</v>
      </c>
      <c r="G283" s="5">
        <v>0</v>
      </c>
      <c r="H283" s="5">
        <v>0</v>
      </c>
      <c r="I283" s="5">
        <v>0</v>
      </c>
      <c r="J283" s="5">
        <v>0</v>
      </c>
      <c r="K283" s="5">
        <v>0</v>
      </c>
      <c r="L283" s="5">
        <v>0</v>
      </c>
      <c r="M283" s="5">
        <v>0</v>
      </c>
      <c r="N283" s="5">
        <v>0</v>
      </c>
      <c r="O283" s="5">
        <v>0</v>
      </c>
      <c r="P283" s="5">
        <v>0</v>
      </c>
      <c r="Q283" s="5">
        <v>0</v>
      </c>
      <c r="R283" s="5">
        <v>0</v>
      </c>
      <c r="S283" s="5">
        <v>0</v>
      </c>
    </row>
    <row r="284" spans="1:19" hidden="1" x14ac:dyDescent="0.35">
      <c r="A284" s="2" t="s">
        <v>233</v>
      </c>
      <c r="B284" s="1" t="s">
        <v>716</v>
      </c>
      <c r="C284" t="str">
        <f>VLOOKUP(B284,[2]Clothes!$B$5:$D$447,2, FALSE)</f>
        <v>Outside of MKCC</v>
      </c>
      <c r="D284" t="str">
        <f>VLOOKUP(B284,[2]Clothes!$B$5:$D$447,3, FALSE)</f>
        <v>Banbury</v>
      </c>
      <c r="E284" s="5">
        <v>4.2399999999999998E-3</v>
      </c>
      <c r="F284" s="5">
        <v>0</v>
      </c>
      <c r="G284" s="5">
        <v>0</v>
      </c>
      <c r="H284" s="5">
        <v>2.8039999999999999E-2</v>
      </c>
      <c r="I284" s="5">
        <v>0</v>
      </c>
      <c r="J284" s="5">
        <v>0</v>
      </c>
      <c r="K284" s="5">
        <v>0</v>
      </c>
      <c r="L284" s="5">
        <v>0</v>
      </c>
      <c r="M284" s="5">
        <v>2.436E-2</v>
      </c>
      <c r="N284" s="5">
        <v>0</v>
      </c>
      <c r="O284" s="5">
        <v>0</v>
      </c>
      <c r="P284" s="5">
        <v>0</v>
      </c>
      <c r="Q284" s="5">
        <v>0</v>
      </c>
      <c r="R284" s="5">
        <v>0</v>
      </c>
      <c r="S284" s="5">
        <v>0</v>
      </c>
    </row>
    <row r="285" spans="1:19" hidden="1" x14ac:dyDescent="0.35">
      <c r="A285" s="2" t="s">
        <v>233</v>
      </c>
      <c r="B285" s="1" t="s">
        <v>717</v>
      </c>
      <c r="C285" t="str">
        <f>VLOOKUP(B285,[2]Clothes!$B$5:$D$447,2, FALSE)</f>
        <v>Outside of MKCC</v>
      </c>
      <c r="D285" t="str">
        <f>VLOOKUP(B285,[2]Clothes!$B$5:$D$447,3, FALSE)</f>
        <v>Banbury</v>
      </c>
      <c r="E285" s="5">
        <v>0</v>
      </c>
      <c r="F285" s="5">
        <v>0</v>
      </c>
      <c r="G285" s="5">
        <v>0</v>
      </c>
      <c r="H285" s="5">
        <v>0</v>
      </c>
      <c r="I285" s="5">
        <v>0</v>
      </c>
      <c r="J285" s="5">
        <v>0</v>
      </c>
      <c r="K285" s="5">
        <v>0</v>
      </c>
      <c r="L285" s="5">
        <v>0</v>
      </c>
      <c r="M285" s="5">
        <v>0</v>
      </c>
      <c r="N285" s="5">
        <v>0</v>
      </c>
      <c r="O285" s="5">
        <v>0</v>
      </c>
      <c r="P285" s="5">
        <v>0</v>
      </c>
      <c r="Q285" s="5">
        <v>0</v>
      </c>
      <c r="R285" s="5">
        <v>0</v>
      </c>
      <c r="S285" s="5">
        <v>0</v>
      </c>
    </row>
    <row r="286" spans="1:19" hidden="1" x14ac:dyDescent="0.35">
      <c r="A286" s="2" t="s">
        <v>233</v>
      </c>
      <c r="B286" s="1" t="s">
        <v>718</v>
      </c>
      <c r="C286" t="str">
        <f>VLOOKUP(B286,[2]Clothes!$B$5:$D$447,2, FALSE)</f>
        <v>Outside of MKCC</v>
      </c>
      <c r="D286" t="str">
        <f>VLOOKUP(B286,[2]Clothes!$B$5:$D$447,3, FALSE)</f>
        <v>Banbury</v>
      </c>
      <c r="E286" s="5">
        <v>6.4999999999999997E-3</v>
      </c>
      <c r="F286" s="5">
        <v>0</v>
      </c>
      <c r="G286" s="5">
        <v>0</v>
      </c>
      <c r="H286" s="5">
        <v>0</v>
      </c>
      <c r="I286" s="5">
        <v>0</v>
      </c>
      <c r="J286" s="5">
        <v>0</v>
      </c>
      <c r="K286" s="5">
        <v>0</v>
      </c>
      <c r="L286" s="5">
        <v>0</v>
      </c>
      <c r="M286" s="5">
        <v>4.4769999999999997E-2</v>
      </c>
      <c r="N286" s="5">
        <v>0</v>
      </c>
      <c r="O286" s="5">
        <v>0</v>
      </c>
      <c r="P286" s="5">
        <v>0</v>
      </c>
      <c r="Q286" s="5">
        <v>0</v>
      </c>
      <c r="R286" s="5">
        <v>0</v>
      </c>
      <c r="S286" s="5">
        <v>1.379E-2</v>
      </c>
    </row>
    <row r="287" spans="1:19" hidden="1" x14ac:dyDescent="0.35">
      <c r="A287" s="2" t="s">
        <v>233</v>
      </c>
      <c r="B287" s="1" t="s">
        <v>719</v>
      </c>
      <c r="C287" t="str">
        <f>VLOOKUP(B287,[2]Clothes!$B$5:$D$447,2, FALSE)</f>
        <v>Outside of MKCC</v>
      </c>
      <c r="D287" t="str">
        <f>VLOOKUP(B287,[2]Clothes!$B$5:$D$447,3, FALSE)</f>
        <v>Outside of MKCC - Other</v>
      </c>
      <c r="E287" s="5">
        <v>0</v>
      </c>
      <c r="F287" s="5">
        <v>0</v>
      </c>
      <c r="G287" s="5">
        <v>0</v>
      </c>
      <c r="H287" s="5">
        <v>0</v>
      </c>
      <c r="I287" s="5">
        <v>0</v>
      </c>
      <c r="J287" s="5">
        <v>0</v>
      </c>
      <c r="K287" s="5">
        <v>0</v>
      </c>
      <c r="L287" s="5">
        <v>0</v>
      </c>
      <c r="M287" s="5">
        <v>0</v>
      </c>
      <c r="N287" s="5">
        <v>0</v>
      </c>
      <c r="O287" s="5">
        <v>0</v>
      </c>
      <c r="P287" s="5">
        <v>0</v>
      </c>
      <c r="Q287" s="5">
        <v>0</v>
      </c>
      <c r="R287" s="5">
        <v>0</v>
      </c>
      <c r="S287" s="5">
        <v>0</v>
      </c>
    </row>
    <row r="288" spans="1:19" hidden="1" x14ac:dyDescent="0.35">
      <c r="A288" s="2" t="s">
        <v>233</v>
      </c>
      <c r="B288" s="1" t="s">
        <v>720</v>
      </c>
      <c r="C288" t="str">
        <f>VLOOKUP(B288,[2]Clothes!$B$5:$D$447,2, FALSE)</f>
        <v>Outside of MKCC</v>
      </c>
      <c r="D288" t="str">
        <f>VLOOKUP(B288,[2]Clothes!$B$5:$D$447,3, FALSE)</f>
        <v>Bedford</v>
      </c>
      <c r="E288" s="5">
        <v>7.0800000000000004E-3</v>
      </c>
      <c r="F288" s="5">
        <v>0</v>
      </c>
      <c r="G288" s="5">
        <v>0</v>
      </c>
      <c r="H288" s="5">
        <v>0</v>
      </c>
      <c r="I288" s="5">
        <v>0</v>
      </c>
      <c r="J288" s="5">
        <v>0</v>
      </c>
      <c r="K288" s="5">
        <v>0</v>
      </c>
      <c r="L288" s="5">
        <v>0</v>
      </c>
      <c r="M288" s="5">
        <v>0</v>
      </c>
      <c r="N288" s="5">
        <v>1.7250000000000001E-2</v>
      </c>
      <c r="O288" s="5">
        <v>1.7930000000000001E-2</v>
      </c>
      <c r="P288" s="5">
        <v>5.9310000000000002E-2</v>
      </c>
      <c r="Q288" s="5">
        <v>0</v>
      </c>
      <c r="R288" s="5">
        <v>0</v>
      </c>
      <c r="S288" s="5">
        <v>0</v>
      </c>
    </row>
    <row r="289" spans="1:19" hidden="1" x14ac:dyDescent="0.35">
      <c r="A289" s="2" t="s">
        <v>233</v>
      </c>
      <c r="B289" s="1" t="s">
        <v>721</v>
      </c>
      <c r="C289" t="str">
        <f>VLOOKUP(B289,[2]Clothes!$B$5:$D$447,2, FALSE)</f>
        <v>Outside of MKCC</v>
      </c>
      <c r="D289" t="str">
        <f>VLOOKUP(B289,[2]Clothes!$B$5:$D$447,3, FALSE)</f>
        <v>Outside of MKCC - Other</v>
      </c>
      <c r="E289" s="5">
        <v>0</v>
      </c>
      <c r="F289" s="5">
        <v>0</v>
      </c>
      <c r="G289" s="5">
        <v>0</v>
      </c>
      <c r="H289" s="5">
        <v>0</v>
      </c>
      <c r="I289" s="5">
        <v>0</v>
      </c>
      <c r="J289" s="5">
        <v>0</v>
      </c>
      <c r="K289" s="5">
        <v>0</v>
      </c>
      <c r="L289" s="5">
        <v>0</v>
      </c>
      <c r="M289" s="5">
        <v>0</v>
      </c>
      <c r="N289" s="5">
        <v>0</v>
      </c>
      <c r="O289" s="5">
        <v>0</v>
      </c>
      <c r="P289" s="5">
        <v>0</v>
      </c>
      <c r="Q289" s="5">
        <v>0</v>
      </c>
      <c r="R289" s="5">
        <v>0</v>
      </c>
      <c r="S289" s="5">
        <v>0</v>
      </c>
    </row>
    <row r="290" spans="1:19" hidden="1" x14ac:dyDescent="0.35">
      <c r="A290" s="2" t="s">
        <v>233</v>
      </c>
      <c r="B290" s="1" t="s">
        <v>722</v>
      </c>
      <c r="C290" t="str">
        <f>VLOOKUP(B290,[2]Clothes!$B$5:$D$447,2, FALSE)</f>
        <v>Outside of MKCC</v>
      </c>
      <c r="D290" t="str">
        <f>VLOOKUP(B290,[2]Clothes!$B$5:$D$447,3, FALSE)</f>
        <v>Banbury</v>
      </c>
      <c r="E290" s="5">
        <v>0</v>
      </c>
      <c r="F290" s="5">
        <v>0</v>
      </c>
      <c r="G290" s="5">
        <v>0</v>
      </c>
      <c r="H290" s="5">
        <v>0</v>
      </c>
      <c r="I290" s="5">
        <v>0</v>
      </c>
      <c r="J290" s="5">
        <v>0</v>
      </c>
      <c r="K290" s="5">
        <v>0</v>
      </c>
      <c r="L290" s="5">
        <v>0</v>
      </c>
      <c r="M290" s="5">
        <v>0</v>
      </c>
      <c r="N290" s="5">
        <v>0</v>
      </c>
      <c r="O290" s="5">
        <v>0</v>
      </c>
      <c r="P290" s="5">
        <v>0</v>
      </c>
      <c r="Q290" s="5">
        <v>0</v>
      </c>
      <c r="R290" s="5">
        <v>0</v>
      </c>
      <c r="S290" s="5">
        <v>0</v>
      </c>
    </row>
    <row r="291" spans="1:19" hidden="1" x14ac:dyDescent="0.35">
      <c r="A291" s="2" t="s">
        <v>233</v>
      </c>
      <c r="B291" s="1" t="s">
        <v>723</v>
      </c>
      <c r="C291" t="str">
        <f>VLOOKUP(B291,[2]Clothes!$B$5:$D$447,2, FALSE)</f>
        <v>Outside of MKCC</v>
      </c>
      <c r="D291" t="str">
        <f>VLOOKUP(B291,[2]Clothes!$B$5:$D$447,3, FALSE)</f>
        <v>Outside of MKCC - Other</v>
      </c>
      <c r="E291" s="5">
        <v>8.4999999999999995E-4</v>
      </c>
      <c r="F291" s="5">
        <v>0</v>
      </c>
      <c r="G291" s="5">
        <v>0</v>
      </c>
      <c r="H291" s="5">
        <v>0</v>
      </c>
      <c r="I291" s="5">
        <v>0</v>
      </c>
      <c r="J291" s="5">
        <v>0</v>
      </c>
      <c r="K291" s="5">
        <v>0</v>
      </c>
      <c r="L291" s="5">
        <v>0</v>
      </c>
      <c r="M291" s="5">
        <v>0</v>
      </c>
      <c r="N291" s="5">
        <v>0</v>
      </c>
      <c r="O291" s="5">
        <v>0</v>
      </c>
      <c r="P291" s="5">
        <v>0</v>
      </c>
      <c r="Q291" s="5">
        <v>0</v>
      </c>
      <c r="R291" s="5">
        <v>5.1000000000000004E-3</v>
      </c>
      <c r="S291" s="5">
        <v>0</v>
      </c>
    </row>
    <row r="292" spans="1:19" hidden="1" x14ac:dyDescent="0.35">
      <c r="A292" s="2" t="s">
        <v>233</v>
      </c>
      <c r="B292" s="1" t="s">
        <v>724</v>
      </c>
      <c r="C292" t="str">
        <f>VLOOKUP(B292,[2]Clothes!$B$5:$D$447,2, FALSE)</f>
        <v>Outside of MKCC</v>
      </c>
      <c r="D292" t="str">
        <f>VLOOKUP(B292,[2]Clothes!$B$5:$D$447,3, FALSE)</f>
        <v>Outside of MKCC - Other</v>
      </c>
      <c r="E292" s="5">
        <v>3.2399999999999998E-3</v>
      </c>
      <c r="F292" s="5">
        <v>0</v>
      </c>
      <c r="G292" s="5">
        <v>0</v>
      </c>
      <c r="H292" s="5">
        <v>2.0639999999999999E-2</v>
      </c>
      <c r="I292" s="5">
        <v>0</v>
      </c>
      <c r="J292" s="5">
        <v>0</v>
      </c>
      <c r="K292" s="5">
        <v>0</v>
      </c>
      <c r="L292" s="5">
        <v>0</v>
      </c>
      <c r="M292" s="5">
        <v>0</v>
      </c>
      <c r="N292" s="5">
        <v>0</v>
      </c>
      <c r="O292" s="5">
        <v>0</v>
      </c>
      <c r="P292" s="5">
        <v>2.197E-2</v>
      </c>
      <c r="Q292" s="5">
        <v>0</v>
      </c>
      <c r="R292" s="5">
        <v>0</v>
      </c>
      <c r="S292" s="5">
        <v>0</v>
      </c>
    </row>
    <row r="293" spans="1:19" hidden="1" x14ac:dyDescent="0.35">
      <c r="A293" s="2" t="s">
        <v>233</v>
      </c>
      <c r="B293" s="1" t="s">
        <v>725</v>
      </c>
      <c r="C293" t="str">
        <f>VLOOKUP(B293,[2]Clothes!$B$5:$D$447,2, FALSE)</f>
        <v>Outside of MKCC</v>
      </c>
      <c r="D293" t="str">
        <f>VLOOKUP(B293,[2]Clothes!$B$5:$D$447,3, FALSE)</f>
        <v>Outside of MKCC - Other</v>
      </c>
      <c r="E293" s="5">
        <v>0</v>
      </c>
      <c r="F293" s="5">
        <v>0</v>
      </c>
      <c r="G293" s="5">
        <v>0</v>
      </c>
      <c r="H293" s="5">
        <v>0</v>
      </c>
      <c r="I293" s="5">
        <v>0</v>
      </c>
      <c r="J293" s="5">
        <v>0</v>
      </c>
      <c r="K293" s="5">
        <v>0</v>
      </c>
      <c r="L293" s="5">
        <v>0</v>
      </c>
      <c r="M293" s="5">
        <v>0</v>
      </c>
      <c r="N293" s="5">
        <v>0</v>
      </c>
      <c r="O293" s="5">
        <v>0</v>
      </c>
      <c r="P293" s="5">
        <v>0</v>
      </c>
      <c r="Q293" s="5">
        <v>0</v>
      </c>
      <c r="R293" s="5">
        <v>0</v>
      </c>
      <c r="S293" s="5">
        <v>0</v>
      </c>
    </row>
    <row r="294" spans="1:19" hidden="1" x14ac:dyDescent="0.35">
      <c r="A294" s="2" t="s">
        <v>233</v>
      </c>
      <c r="B294" s="1" t="s">
        <v>726</v>
      </c>
      <c r="C294" t="str">
        <f>VLOOKUP(B294,[2]Clothes!$B$5:$D$447,2, FALSE)</f>
        <v>Outside of MKCC</v>
      </c>
      <c r="D294" t="str">
        <f>VLOOKUP(B294,[2]Clothes!$B$5:$D$447,3, FALSE)</f>
        <v>Outside of MKCC - Other</v>
      </c>
      <c r="E294" s="5">
        <v>0</v>
      </c>
      <c r="F294" s="5">
        <v>0</v>
      </c>
      <c r="G294" s="5">
        <v>0</v>
      </c>
      <c r="H294" s="5">
        <v>0</v>
      </c>
      <c r="I294" s="5">
        <v>0</v>
      </c>
      <c r="J294" s="5">
        <v>0</v>
      </c>
      <c r="K294" s="5">
        <v>0</v>
      </c>
      <c r="L294" s="5">
        <v>0</v>
      </c>
      <c r="M294" s="5">
        <v>0</v>
      </c>
      <c r="N294" s="5">
        <v>0</v>
      </c>
      <c r="O294" s="5">
        <v>0</v>
      </c>
      <c r="P294" s="5">
        <v>0</v>
      </c>
      <c r="Q294" s="5">
        <v>0</v>
      </c>
      <c r="R294" s="5">
        <v>0</v>
      </c>
      <c r="S294" s="5">
        <v>0</v>
      </c>
    </row>
    <row r="295" spans="1:19" hidden="1" x14ac:dyDescent="0.35">
      <c r="A295" s="2" t="s">
        <v>233</v>
      </c>
      <c r="B295" s="1" t="s">
        <v>727</v>
      </c>
      <c r="C295" t="str">
        <f>VLOOKUP(B295,[2]Clothes!$B$5:$D$447,2, FALSE)</f>
        <v>Outside of MKCC</v>
      </c>
      <c r="D295" t="str">
        <f>VLOOKUP(B295,[2]Clothes!$B$5:$D$447,3, FALSE)</f>
        <v>Outside of MKCC - Other</v>
      </c>
      <c r="E295" s="5">
        <v>0</v>
      </c>
      <c r="F295" s="5">
        <v>0</v>
      </c>
      <c r="G295" s="5">
        <v>0</v>
      </c>
      <c r="H295" s="5">
        <v>0</v>
      </c>
      <c r="I295" s="5">
        <v>0</v>
      </c>
      <c r="J295" s="5">
        <v>0</v>
      </c>
      <c r="K295" s="5">
        <v>0</v>
      </c>
      <c r="L295" s="5">
        <v>0</v>
      </c>
      <c r="M295" s="5">
        <v>0</v>
      </c>
      <c r="N295" s="5">
        <v>0</v>
      </c>
      <c r="O295" s="5">
        <v>0</v>
      </c>
      <c r="P295" s="5">
        <v>0</v>
      </c>
      <c r="Q295" s="5">
        <v>0</v>
      </c>
      <c r="R295" s="5">
        <v>0</v>
      </c>
      <c r="S295" s="5">
        <v>0</v>
      </c>
    </row>
    <row r="296" spans="1:19" hidden="1" x14ac:dyDescent="0.35">
      <c r="A296" s="2" t="s">
        <v>233</v>
      </c>
      <c r="B296" s="1" t="s">
        <v>728</v>
      </c>
      <c r="C296" t="str">
        <f>VLOOKUP(B296,[2]Clothes!$B$5:$D$447,2, FALSE)</f>
        <v>Outside of MKCC</v>
      </c>
      <c r="D296" t="str">
        <f>VLOOKUP(B296,[2]Clothes!$B$5:$D$447,3, FALSE)</f>
        <v>Outside of MKCC - Other</v>
      </c>
      <c r="E296" s="5">
        <v>0</v>
      </c>
      <c r="F296" s="5">
        <v>0</v>
      </c>
      <c r="G296" s="5">
        <v>0</v>
      </c>
      <c r="H296" s="5">
        <v>0</v>
      </c>
      <c r="I296" s="5">
        <v>0</v>
      </c>
      <c r="J296" s="5">
        <v>0</v>
      </c>
      <c r="K296" s="5">
        <v>0</v>
      </c>
      <c r="L296" s="5">
        <v>0</v>
      </c>
      <c r="M296" s="5">
        <v>0</v>
      </c>
      <c r="N296" s="5">
        <v>0</v>
      </c>
      <c r="O296" s="5">
        <v>0</v>
      </c>
      <c r="P296" s="5">
        <v>0</v>
      </c>
      <c r="Q296" s="5">
        <v>0</v>
      </c>
      <c r="R296" s="5">
        <v>0</v>
      </c>
      <c r="S296" s="5">
        <v>0</v>
      </c>
    </row>
    <row r="297" spans="1:19" hidden="1" x14ac:dyDescent="0.35">
      <c r="A297" s="2" t="s">
        <v>233</v>
      </c>
      <c r="B297" s="1" t="s">
        <v>729</v>
      </c>
      <c r="C297" t="str">
        <f>VLOOKUP(B297,[2]Clothes!$B$5:$D$447,2, FALSE)</f>
        <v>Outside of MKCC</v>
      </c>
      <c r="D297" t="str">
        <f>VLOOKUP(B297,[2]Clothes!$B$5:$D$447,3, FALSE)</f>
        <v>Outside of MKCC - Other</v>
      </c>
      <c r="E297" s="5">
        <v>0</v>
      </c>
      <c r="F297" s="5">
        <v>0</v>
      </c>
      <c r="G297" s="5">
        <v>0</v>
      </c>
      <c r="H297" s="5">
        <v>0</v>
      </c>
      <c r="I297" s="5">
        <v>0</v>
      </c>
      <c r="J297" s="5">
        <v>0</v>
      </c>
      <c r="K297" s="5">
        <v>0</v>
      </c>
      <c r="L297" s="5">
        <v>0</v>
      </c>
      <c r="M297" s="5">
        <v>0</v>
      </c>
      <c r="N297" s="5">
        <v>0</v>
      </c>
      <c r="O297" s="5">
        <v>0</v>
      </c>
      <c r="P297" s="5">
        <v>0</v>
      </c>
      <c r="Q297" s="5">
        <v>0</v>
      </c>
      <c r="R297" s="5">
        <v>0</v>
      </c>
      <c r="S297" s="5">
        <v>0</v>
      </c>
    </row>
    <row r="298" spans="1:19" hidden="1" x14ac:dyDescent="0.35">
      <c r="A298" s="2" t="s">
        <v>233</v>
      </c>
      <c r="B298" s="1" t="s">
        <v>730</v>
      </c>
      <c r="C298" t="str">
        <f>VLOOKUP(B298,[2]Clothes!$B$5:$D$447,2, FALSE)</f>
        <v>Outside of MKCC</v>
      </c>
      <c r="D298" t="str">
        <f>VLOOKUP(B298,[2]Clothes!$B$5:$D$447,3, FALSE)</f>
        <v>Outside of MKCC - Other</v>
      </c>
      <c r="E298" s="5">
        <v>0</v>
      </c>
      <c r="F298" s="5">
        <v>0</v>
      </c>
      <c r="G298" s="5">
        <v>0</v>
      </c>
      <c r="H298" s="5">
        <v>0</v>
      </c>
      <c r="I298" s="5">
        <v>0</v>
      </c>
      <c r="J298" s="5">
        <v>0</v>
      </c>
      <c r="K298" s="5">
        <v>0</v>
      </c>
      <c r="L298" s="5">
        <v>0</v>
      </c>
      <c r="M298" s="5">
        <v>0</v>
      </c>
      <c r="N298" s="5">
        <v>0</v>
      </c>
      <c r="O298" s="5">
        <v>0</v>
      </c>
      <c r="P298" s="5">
        <v>0</v>
      </c>
      <c r="Q298" s="5">
        <v>0</v>
      </c>
      <c r="R298" s="5">
        <v>0</v>
      </c>
      <c r="S298" s="5">
        <v>0</v>
      </c>
    </row>
    <row r="299" spans="1:19" hidden="1" x14ac:dyDescent="0.35">
      <c r="A299" s="2" t="s">
        <v>233</v>
      </c>
      <c r="B299" s="1" t="s">
        <v>731</v>
      </c>
      <c r="C299" t="str">
        <f>VLOOKUP(B299,[2]Clothes!$B$5:$D$447,2, FALSE)</f>
        <v>Outside of MKCC</v>
      </c>
      <c r="D299" t="str">
        <f>VLOOKUP(B299,[2]Clothes!$B$5:$D$447,3, FALSE)</f>
        <v>London</v>
      </c>
      <c r="E299" s="5">
        <v>0</v>
      </c>
      <c r="F299" s="5">
        <v>0</v>
      </c>
      <c r="G299" s="5">
        <v>0</v>
      </c>
      <c r="H299" s="5">
        <v>0</v>
      </c>
      <c r="I299" s="5">
        <v>0</v>
      </c>
      <c r="J299" s="5">
        <v>0</v>
      </c>
      <c r="K299" s="5">
        <v>0</v>
      </c>
      <c r="L299" s="5">
        <v>0</v>
      </c>
      <c r="M299" s="5">
        <v>0</v>
      </c>
      <c r="N299" s="5">
        <v>0</v>
      </c>
      <c r="O299" s="5">
        <v>0</v>
      </c>
      <c r="P299" s="5">
        <v>0</v>
      </c>
      <c r="Q299" s="5">
        <v>0</v>
      </c>
      <c r="R299" s="5">
        <v>0</v>
      </c>
      <c r="S299" s="5">
        <v>0</v>
      </c>
    </row>
    <row r="300" spans="1:19" hidden="1" x14ac:dyDescent="0.35">
      <c r="A300" s="2" t="s">
        <v>233</v>
      </c>
      <c r="B300" s="1" t="s">
        <v>732</v>
      </c>
      <c r="C300" t="str">
        <f>VLOOKUP(B300,[2]Clothes!$B$5:$D$447,2, FALSE)</f>
        <v>Outside of MKCC</v>
      </c>
      <c r="D300" t="str">
        <f>VLOOKUP(B300,[2]Clothes!$B$5:$D$447,3, FALSE)</f>
        <v>Outside of MKCC - Other</v>
      </c>
      <c r="E300" s="5">
        <v>0</v>
      </c>
      <c r="F300" s="5">
        <v>0</v>
      </c>
      <c r="G300" s="5">
        <v>0</v>
      </c>
      <c r="H300" s="5">
        <v>0</v>
      </c>
      <c r="I300" s="5">
        <v>0</v>
      </c>
      <c r="J300" s="5">
        <v>0</v>
      </c>
      <c r="K300" s="5">
        <v>0</v>
      </c>
      <c r="L300" s="5">
        <v>0</v>
      </c>
      <c r="M300" s="5">
        <v>0</v>
      </c>
      <c r="N300" s="5">
        <v>0</v>
      </c>
      <c r="O300" s="5">
        <v>0</v>
      </c>
      <c r="P300" s="5">
        <v>0</v>
      </c>
      <c r="Q300" s="5">
        <v>0</v>
      </c>
      <c r="R300" s="5">
        <v>0</v>
      </c>
      <c r="S300" s="5">
        <v>0</v>
      </c>
    </row>
    <row r="301" spans="1:19" hidden="1" x14ac:dyDescent="0.35">
      <c r="A301" s="2" t="s">
        <v>233</v>
      </c>
      <c r="B301" s="1" t="s">
        <v>733</v>
      </c>
      <c r="C301" t="str">
        <f>VLOOKUP(B301,[2]Clothes!$B$5:$D$447,2, FALSE)</f>
        <v>Outside of MKCC</v>
      </c>
      <c r="D301" t="str">
        <f>VLOOKUP(B301,[2]Clothes!$B$5:$D$447,3, FALSE)</f>
        <v>Outside of MKCC - Other</v>
      </c>
      <c r="E301" s="5">
        <v>0</v>
      </c>
      <c r="F301" s="5">
        <v>0</v>
      </c>
      <c r="G301" s="5">
        <v>0</v>
      </c>
      <c r="H301" s="5">
        <v>0</v>
      </c>
      <c r="I301" s="5">
        <v>0</v>
      </c>
      <c r="J301" s="5">
        <v>0</v>
      </c>
      <c r="K301" s="5">
        <v>0</v>
      </c>
      <c r="L301" s="5">
        <v>0</v>
      </c>
      <c r="M301" s="5">
        <v>0</v>
      </c>
      <c r="N301" s="5">
        <v>0</v>
      </c>
      <c r="O301" s="5">
        <v>0</v>
      </c>
      <c r="P301" s="5">
        <v>0</v>
      </c>
      <c r="Q301" s="5">
        <v>0</v>
      </c>
      <c r="R301" s="5">
        <v>0</v>
      </c>
      <c r="S301" s="5">
        <v>0</v>
      </c>
    </row>
    <row r="302" spans="1:19" hidden="1" x14ac:dyDescent="0.35">
      <c r="A302" s="2" t="s">
        <v>233</v>
      </c>
      <c r="B302" s="1" t="s">
        <v>734</v>
      </c>
      <c r="C302" t="str">
        <f>VLOOKUP(B302,[2]Clothes!$B$5:$D$447,2, FALSE)</f>
        <v>Outside of MKCC</v>
      </c>
      <c r="D302" t="str">
        <f>VLOOKUP(B302,[2]Clothes!$B$5:$D$447,3, FALSE)</f>
        <v>Outside of MKCC - Other</v>
      </c>
      <c r="E302" s="5">
        <v>0</v>
      </c>
      <c r="F302" s="5">
        <v>0</v>
      </c>
      <c r="G302" s="5">
        <v>0</v>
      </c>
      <c r="H302" s="5">
        <v>0</v>
      </c>
      <c r="I302" s="5">
        <v>0</v>
      </c>
      <c r="J302" s="5">
        <v>0</v>
      </c>
      <c r="K302" s="5">
        <v>0</v>
      </c>
      <c r="L302" s="5">
        <v>0</v>
      </c>
      <c r="M302" s="5">
        <v>0</v>
      </c>
      <c r="N302" s="5">
        <v>0</v>
      </c>
      <c r="O302" s="5">
        <v>0</v>
      </c>
      <c r="P302" s="5">
        <v>0</v>
      </c>
      <c r="Q302" s="5">
        <v>0</v>
      </c>
      <c r="R302" s="5">
        <v>0</v>
      </c>
      <c r="S302" s="5">
        <v>0</v>
      </c>
    </row>
    <row r="303" spans="1:19" hidden="1" x14ac:dyDescent="0.35">
      <c r="A303" s="2" t="s">
        <v>233</v>
      </c>
      <c r="B303" s="1" t="s">
        <v>735</v>
      </c>
      <c r="C303" t="str">
        <f>VLOOKUP(B303,[2]Clothes!$B$5:$D$447,2, FALSE)</f>
        <v>Outside of MKCC</v>
      </c>
      <c r="D303" t="str">
        <f>VLOOKUP(B303,[2]Clothes!$B$5:$D$447,3, FALSE)</f>
        <v>Northampton</v>
      </c>
      <c r="E303" s="5">
        <v>0</v>
      </c>
      <c r="F303" s="5">
        <v>0</v>
      </c>
      <c r="G303" s="5">
        <v>0</v>
      </c>
      <c r="H303" s="5">
        <v>0</v>
      </c>
      <c r="I303" s="5">
        <v>0</v>
      </c>
      <c r="J303" s="5">
        <v>0</v>
      </c>
      <c r="K303" s="5">
        <v>0</v>
      </c>
      <c r="L303" s="5">
        <v>0</v>
      </c>
      <c r="M303" s="5">
        <v>0</v>
      </c>
      <c r="N303" s="5">
        <v>0</v>
      </c>
      <c r="O303" s="5">
        <v>0</v>
      </c>
      <c r="P303" s="5">
        <v>0</v>
      </c>
      <c r="Q303" s="5">
        <v>0</v>
      </c>
      <c r="R303" s="5">
        <v>0</v>
      </c>
      <c r="S303" s="5">
        <v>0</v>
      </c>
    </row>
    <row r="304" spans="1:19" hidden="1" x14ac:dyDescent="0.35">
      <c r="A304" s="2" t="s">
        <v>233</v>
      </c>
      <c r="B304" s="1" t="s">
        <v>736</v>
      </c>
      <c r="C304" t="str">
        <f>VLOOKUP(B304,[2]Clothes!$B$5:$D$447,2, FALSE)</f>
        <v>Outside of MKCC</v>
      </c>
      <c r="D304" t="str">
        <f>VLOOKUP(B304,[2]Clothes!$B$5:$D$447,3, FALSE)</f>
        <v>Outside of MKCC - Other</v>
      </c>
      <c r="E304" s="5">
        <v>2.1199999999999999E-3</v>
      </c>
      <c r="F304" s="5">
        <v>0</v>
      </c>
      <c r="G304" s="5">
        <v>0</v>
      </c>
      <c r="H304" s="5">
        <v>0</v>
      </c>
      <c r="I304" s="5">
        <v>0</v>
      </c>
      <c r="J304" s="5">
        <v>0</v>
      </c>
      <c r="K304" s="5">
        <v>0</v>
      </c>
      <c r="L304" s="5">
        <v>0</v>
      </c>
      <c r="M304" s="5">
        <v>1.7919999999999998E-2</v>
      </c>
      <c r="N304" s="5">
        <v>0</v>
      </c>
      <c r="O304" s="5">
        <v>0</v>
      </c>
      <c r="P304" s="5">
        <v>0</v>
      </c>
      <c r="Q304" s="5">
        <v>0</v>
      </c>
      <c r="R304" s="5">
        <v>0</v>
      </c>
      <c r="S304" s="5">
        <v>0</v>
      </c>
    </row>
    <row r="305" spans="1:19" hidden="1" x14ac:dyDescent="0.35">
      <c r="A305" s="2" t="s">
        <v>233</v>
      </c>
      <c r="B305" s="1" t="s">
        <v>737</v>
      </c>
      <c r="C305" t="str">
        <f>VLOOKUP(B305,[2]Clothes!$B$5:$D$447,2, FALSE)</f>
        <v>Outside of MKCC</v>
      </c>
      <c r="D305" t="str">
        <f>VLOOKUP(B305,[2]Clothes!$B$5:$D$447,3, FALSE)</f>
        <v>London</v>
      </c>
      <c r="E305" s="5">
        <v>2.4399999999999999E-3</v>
      </c>
      <c r="F305" s="5">
        <v>0</v>
      </c>
      <c r="G305" s="5">
        <v>0</v>
      </c>
      <c r="H305" s="5">
        <v>0</v>
      </c>
      <c r="I305" s="5">
        <v>0</v>
      </c>
      <c r="J305" s="5">
        <v>0</v>
      </c>
      <c r="K305" s="5">
        <v>0</v>
      </c>
      <c r="L305" s="5">
        <v>0</v>
      </c>
      <c r="M305" s="5">
        <v>0</v>
      </c>
      <c r="N305" s="5">
        <v>0</v>
      </c>
      <c r="O305" s="5">
        <v>0</v>
      </c>
      <c r="P305" s="5">
        <v>5.5599999999999998E-3</v>
      </c>
      <c r="Q305" s="5">
        <v>1.4449999999999999E-2</v>
      </c>
      <c r="R305" s="5">
        <v>0</v>
      </c>
      <c r="S305" s="5">
        <v>0</v>
      </c>
    </row>
    <row r="306" spans="1:19" hidden="1" x14ac:dyDescent="0.35">
      <c r="A306" s="2" t="s">
        <v>233</v>
      </c>
      <c r="B306" s="1" t="s">
        <v>738</v>
      </c>
      <c r="C306" t="str">
        <f>VLOOKUP(B306,[2]Clothes!$B$5:$D$447,2, FALSE)</f>
        <v>Outside of MKCC</v>
      </c>
      <c r="D306" t="str">
        <f>VLOOKUP(B306,[2]Clothes!$B$5:$D$447,3, FALSE)</f>
        <v>Outside of MKCC - Other</v>
      </c>
      <c r="E306" s="5">
        <v>0</v>
      </c>
      <c r="F306" s="5">
        <v>0</v>
      </c>
      <c r="G306" s="5">
        <v>0</v>
      </c>
      <c r="H306" s="5">
        <v>0</v>
      </c>
      <c r="I306" s="5">
        <v>0</v>
      </c>
      <c r="J306" s="5">
        <v>0</v>
      </c>
      <c r="K306" s="5">
        <v>0</v>
      </c>
      <c r="L306" s="5">
        <v>0</v>
      </c>
      <c r="M306" s="5">
        <v>0</v>
      </c>
      <c r="N306" s="5">
        <v>0</v>
      </c>
      <c r="O306" s="5">
        <v>0</v>
      </c>
      <c r="P306" s="5">
        <v>0</v>
      </c>
      <c r="Q306" s="5">
        <v>0</v>
      </c>
      <c r="R306" s="5">
        <v>0</v>
      </c>
      <c r="S306" s="5">
        <v>0</v>
      </c>
    </row>
    <row r="307" spans="1:19" hidden="1" x14ac:dyDescent="0.35">
      <c r="A307" s="2" t="s">
        <v>233</v>
      </c>
      <c r="B307" s="1" t="s">
        <v>739</v>
      </c>
      <c r="C307" t="str">
        <f>VLOOKUP(B307,[2]Clothes!$B$5:$D$447,2, FALSE)</f>
        <v>Outside of MKCC</v>
      </c>
      <c r="D307" t="str">
        <f>VLOOKUP(B307,[2]Clothes!$B$5:$D$447,3, FALSE)</f>
        <v>Outside of MKCC - Other</v>
      </c>
      <c r="E307" s="5">
        <v>0</v>
      </c>
      <c r="F307" s="5">
        <v>0</v>
      </c>
      <c r="G307" s="5">
        <v>0</v>
      </c>
      <c r="H307" s="5">
        <v>0</v>
      </c>
      <c r="I307" s="5">
        <v>0</v>
      </c>
      <c r="J307" s="5">
        <v>0</v>
      </c>
      <c r="K307" s="5">
        <v>0</v>
      </c>
      <c r="L307" s="5">
        <v>0</v>
      </c>
      <c r="M307" s="5">
        <v>0</v>
      </c>
      <c r="N307" s="5">
        <v>0</v>
      </c>
      <c r="O307" s="5">
        <v>0</v>
      </c>
      <c r="P307" s="5">
        <v>0</v>
      </c>
      <c r="Q307" s="5">
        <v>0</v>
      </c>
      <c r="R307" s="5">
        <v>0</v>
      </c>
      <c r="S307" s="5">
        <v>0</v>
      </c>
    </row>
    <row r="308" spans="1:19" hidden="1" x14ac:dyDescent="0.35">
      <c r="A308" s="2" t="s">
        <v>233</v>
      </c>
      <c r="B308" s="1" t="s">
        <v>740</v>
      </c>
      <c r="C308" t="str">
        <f>VLOOKUP(B308,[2]Clothes!$B$5:$D$447,2, FALSE)</f>
        <v>Outside of MKCC</v>
      </c>
      <c r="D308" t="str">
        <f>VLOOKUP(B308,[2]Clothes!$B$5:$D$447,3, FALSE)</f>
        <v>Outside of MKCC - Other</v>
      </c>
      <c r="E308" s="5">
        <v>0</v>
      </c>
      <c r="F308" s="5">
        <v>0</v>
      </c>
      <c r="G308" s="5">
        <v>0</v>
      </c>
      <c r="H308" s="5">
        <v>0</v>
      </c>
      <c r="I308" s="5">
        <v>0</v>
      </c>
      <c r="J308" s="5">
        <v>0</v>
      </c>
      <c r="K308" s="5">
        <v>0</v>
      </c>
      <c r="L308" s="5">
        <v>0</v>
      </c>
      <c r="M308" s="5">
        <v>0</v>
      </c>
      <c r="N308" s="5">
        <v>0</v>
      </c>
      <c r="O308" s="5">
        <v>0</v>
      </c>
      <c r="P308" s="5">
        <v>0</v>
      </c>
      <c r="Q308" s="5">
        <v>0</v>
      </c>
      <c r="R308" s="5">
        <v>0</v>
      </c>
      <c r="S308" s="5">
        <v>0</v>
      </c>
    </row>
    <row r="309" spans="1:19" hidden="1" x14ac:dyDescent="0.35">
      <c r="A309" s="2" t="s">
        <v>233</v>
      </c>
      <c r="B309" s="1" t="s">
        <v>741</v>
      </c>
      <c r="C309" t="str">
        <f>VLOOKUP(B309,[2]Clothes!$B$5:$D$447,2, FALSE)</f>
        <v>Outside of MKCC</v>
      </c>
      <c r="D309" t="str">
        <f>VLOOKUP(B309,[2]Clothes!$B$5:$D$447,3, FALSE)</f>
        <v>Outside of MKCC - Other</v>
      </c>
      <c r="E309" s="5">
        <v>5.4000000000000001E-4</v>
      </c>
      <c r="F309" s="5">
        <v>0</v>
      </c>
      <c r="G309" s="5">
        <v>0</v>
      </c>
      <c r="H309" s="5">
        <v>0</v>
      </c>
      <c r="I309" s="5">
        <v>0</v>
      </c>
      <c r="J309" s="5">
        <v>0</v>
      </c>
      <c r="K309" s="5">
        <v>0</v>
      </c>
      <c r="L309" s="5">
        <v>0</v>
      </c>
      <c r="M309" s="5">
        <v>4.5300000000000002E-3</v>
      </c>
      <c r="N309" s="5">
        <v>0</v>
      </c>
      <c r="O309" s="5">
        <v>0</v>
      </c>
      <c r="P309" s="5">
        <v>0</v>
      </c>
      <c r="Q309" s="5">
        <v>0</v>
      </c>
      <c r="R309" s="5">
        <v>0</v>
      </c>
      <c r="S309" s="5">
        <v>0</v>
      </c>
    </row>
    <row r="310" spans="1:19" hidden="1" x14ac:dyDescent="0.35">
      <c r="A310" s="2" t="s">
        <v>233</v>
      </c>
      <c r="B310" s="1" t="s">
        <v>742</v>
      </c>
      <c r="C310" t="str">
        <f>VLOOKUP(B310,[2]Clothes!$B$5:$D$447,2, FALSE)</f>
        <v>Outside of MKCC</v>
      </c>
      <c r="D310" t="str">
        <f>VLOOKUP(B310,[2]Clothes!$B$5:$D$447,3, FALSE)</f>
        <v>Outside of MKCC - Other</v>
      </c>
      <c r="E310" s="5">
        <v>0</v>
      </c>
      <c r="F310" s="5">
        <v>0</v>
      </c>
      <c r="G310" s="5">
        <v>0</v>
      </c>
      <c r="H310" s="5">
        <v>0</v>
      </c>
      <c r="I310" s="5">
        <v>0</v>
      </c>
      <c r="J310" s="5">
        <v>0</v>
      </c>
      <c r="K310" s="5">
        <v>0</v>
      </c>
      <c r="L310" s="5">
        <v>0</v>
      </c>
      <c r="M310" s="5">
        <v>0</v>
      </c>
      <c r="N310" s="5">
        <v>0</v>
      </c>
      <c r="O310" s="5">
        <v>0</v>
      </c>
      <c r="P310" s="5">
        <v>0</v>
      </c>
      <c r="Q310" s="5">
        <v>0</v>
      </c>
      <c r="R310" s="5">
        <v>0</v>
      </c>
      <c r="S310" s="5">
        <v>0</v>
      </c>
    </row>
    <row r="311" spans="1:19" hidden="1" x14ac:dyDescent="0.35">
      <c r="A311" s="2" t="s">
        <v>233</v>
      </c>
      <c r="B311" s="1" t="s">
        <v>743</v>
      </c>
      <c r="C311" t="str">
        <f>VLOOKUP(B311,[2]Clothes!$B$5:$D$447,2, FALSE)</f>
        <v>Outside of MKCC</v>
      </c>
      <c r="D311" t="str">
        <f>VLOOKUP(B311,[2]Clothes!$B$5:$D$447,3, FALSE)</f>
        <v>Outside of MKCC - Other</v>
      </c>
      <c r="E311" s="5">
        <v>0</v>
      </c>
      <c r="F311" s="5">
        <v>0</v>
      </c>
      <c r="G311" s="5">
        <v>0</v>
      </c>
      <c r="H311" s="5">
        <v>0</v>
      </c>
      <c r="I311" s="5">
        <v>0</v>
      </c>
      <c r="J311" s="5">
        <v>0</v>
      </c>
      <c r="K311" s="5">
        <v>0</v>
      </c>
      <c r="L311" s="5">
        <v>0</v>
      </c>
      <c r="M311" s="5">
        <v>0</v>
      </c>
      <c r="N311" s="5">
        <v>0</v>
      </c>
      <c r="O311" s="5">
        <v>0</v>
      </c>
      <c r="P311" s="5">
        <v>0</v>
      </c>
      <c r="Q311" s="5">
        <v>0</v>
      </c>
      <c r="R311" s="5">
        <v>0</v>
      </c>
      <c r="S311" s="5">
        <v>0</v>
      </c>
    </row>
    <row r="312" spans="1:19" hidden="1" x14ac:dyDescent="0.35">
      <c r="A312" s="2" t="s">
        <v>233</v>
      </c>
      <c r="B312" s="1" t="s">
        <v>744</v>
      </c>
      <c r="C312" t="str">
        <f>VLOOKUP(B312,[2]Clothes!$B$5:$D$447,2, FALSE)</f>
        <v>Outside of MKCC</v>
      </c>
      <c r="D312" t="str">
        <f>VLOOKUP(B312,[2]Clothes!$B$5:$D$447,3, FALSE)</f>
        <v>Outside of MKCC - Other</v>
      </c>
      <c r="E312" s="5">
        <v>0</v>
      </c>
      <c r="F312" s="5">
        <v>0</v>
      </c>
      <c r="G312" s="5">
        <v>0</v>
      </c>
      <c r="H312" s="5">
        <v>0</v>
      </c>
      <c r="I312" s="5">
        <v>0</v>
      </c>
      <c r="J312" s="5">
        <v>0</v>
      </c>
      <c r="K312" s="5">
        <v>0</v>
      </c>
      <c r="L312" s="5">
        <v>0</v>
      </c>
      <c r="M312" s="5">
        <v>0</v>
      </c>
      <c r="N312" s="5">
        <v>0</v>
      </c>
      <c r="O312" s="5">
        <v>0</v>
      </c>
      <c r="P312" s="5">
        <v>0</v>
      </c>
      <c r="Q312" s="5">
        <v>0</v>
      </c>
      <c r="R312" s="5">
        <v>0</v>
      </c>
      <c r="S312" s="5">
        <v>0</v>
      </c>
    </row>
    <row r="313" spans="1:19" hidden="1" x14ac:dyDescent="0.35">
      <c r="A313" s="2" t="s">
        <v>233</v>
      </c>
      <c r="B313" s="1" t="s">
        <v>745</v>
      </c>
      <c r="C313" t="str">
        <f>VLOOKUP(B313,[2]Clothes!$B$5:$D$447,2, FALSE)</f>
        <v>Outside of MKCC</v>
      </c>
      <c r="D313" t="str">
        <f>VLOOKUP(B313,[2]Clothes!$B$5:$D$447,3, FALSE)</f>
        <v>Northampton</v>
      </c>
      <c r="E313" s="5">
        <v>0</v>
      </c>
      <c r="F313" s="5">
        <v>0</v>
      </c>
      <c r="G313" s="5">
        <v>0</v>
      </c>
      <c r="H313" s="5">
        <v>0</v>
      </c>
      <c r="I313" s="5">
        <v>0</v>
      </c>
      <c r="J313" s="5">
        <v>0</v>
      </c>
      <c r="K313" s="5">
        <v>0</v>
      </c>
      <c r="L313" s="5">
        <v>0</v>
      </c>
      <c r="M313" s="5">
        <v>0</v>
      </c>
      <c r="N313" s="5">
        <v>0</v>
      </c>
      <c r="O313" s="5">
        <v>0</v>
      </c>
      <c r="P313" s="5">
        <v>0</v>
      </c>
      <c r="Q313" s="5">
        <v>0</v>
      </c>
      <c r="R313" s="5">
        <v>0</v>
      </c>
      <c r="S313" s="5">
        <v>0</v>
      </c>
    </row>
    <row r="314" spans="1:19" hidden="1" x14ac:dyDescent="0.35">
      <c r="A314" s="2" t="s">
        <v>233</v>
      </c>
      <c r="B314" s="1" t="s">
        <v>746</v>
      </c>
      <c r="C314" t="str">
        <f>VLOOKUP(B314,[2]Clothes!$B$5:$D$447,2, FALSE)</f>
        <v>Outside of MKCC</v>
      </c>
      <c r="D314" t="str">
        <f>VLOOKUP(B314,[2]Clothes!$B$5:$D$447,3, FALSE)</f>
        <v>Outside of MKCC - Other</v>
      </c>
      <c r="E314" s="5">
        <v>0</v>
      </c>
      <c r="F314" s="5">
        <v>0</v>
      </c>
      <c r="G314" s="5">
        <v>0</v>
      </c>
      <c r="H314" s="5">
        <v>0</v>
      </c>
      <c r="I314" s="5">
        <v>0</v>
      </c>
      <c r="J314" s="5">
        <v>0</v>
      </c>
      <c r="K314" s="5">
        <v>0</v>
      </c>
      <c r="L314" s="5">
        <v>0</v>
      </c>
      <c r="M314" s="5">
        <v>0</v>
      </c>
      <c r="N314" s="5">
        <v>0</v>
      </c>
      <c r="O314" s="5">
        <v>0</v>
      </c>
      <c r="P314" s="5">
        <v>0</v>
      </c>
      <c r="Q314" s="5">
        <v>0</v>
      </c>
      <c r="R314" s="5">
        <v>0</v>
      </c>
      <c r="S314" s="5">
        <v>0</v>
      </c>
    </row>
    <row r="315" spans="1:19" hidden="1" x14ac:dyDescent="0.35">
      <c r="A315" s="2" t="s">
        <v>233</v>
      </c>
      <c r="B315" s="1" t="s">
        <v>747</v>
      </c>
      <c r="C315" t="str">
        <f>VLOOKUP(B315,[2]Clothes!$B$5:$D$447,2, FALSE)</f>
        <v>Outside of MKCC</v>
      </c>
      <c r="D315" t="str">
        <f>VLOOKUP(B315,[2]Clothes!$B$5:$D$447,3, FALSE)</f>
        <v>Outside of MKCC - Other</v>
      </c>
      <c r="E315" s="5">
        <v>0</v>
      </c>
      <c r="F315" s="5">
        <v>0</v>
      </c>
      <c r="G315" s="5">
        <v>0</v>
      </c>
      <c r="H315" s="5">
        <v>0</v>
      </c>
      <c r="I315" s="5">
        <v>0</v>
      </c>
      <c r="J315" s="5">
        <v>0</v>
      </c>
      <c r="K315" s="5">
        <v>0</v>
      </c>
      <c r="L315" s="5">
        <v>0</v>
      </c>
      <c r="M315" s="5">
        <v>0</v>
      </c>
      <c r="N315" s="5">
        <v>0</v>
      </c>
      <c r="O315" s="5">
        <v>0</v>
      </c>
      <c r="P315" s="5">
        <v>0</v>
      </c>
      <c r="Q315" s="5">
        <v>0</v>
      </c>
      <c r="R315" s="5">
        <v>0</v>
      </c>
      <c r="S315" s="5">
        <v>0</v>
      </c>
    </row>
    <row r="316" spans="1:19" hidden="1" x14ac:dyDescent="0.35">
      <c r="A316" s="2" t="s">
        <v>233</v>
      </c>
      <c r="B316" s="1" t="s">
        <v>748</v>
      </c>
      <c r="C316" t="str">
        <f>VLOOKUP(B316,[2]Clothes!$B$5:$D$447,2, FALSE)</f>
        <v>Outside of MKCC</v>
      </c>
      <c r="D316" t="str">
        <f>VLOOKUP(B316,[2]Clothes!$B$5:$D$447,3, FALSE)</f>
        <v>Banbury</v>
      </c>
      <c r="E316" s="5">
        <v>0</v>
      </c>
      <c r="F316" s="5">
        <v>0</v>
      </c>
      <c r="G316" s="5">
        <v>0</v>
      </c>
      <c r="H316" s="5">
        <v>0</v>
      </c>
      <c r="I316" s="5">
        <v>0</v>
      </c>
      <c r="J316" s="5">
        <v>0</v>
      </c>
      <c r="K316" s="5">
        <v>0</v>
      </c>
      <c r="L316" s="5">
        <v>0</v>
      </c>
      <c r="M316" s="5">
        <v>0</v>
      </c>
      <c r="N316" s="5">
        <v>0</v>
      </c>
      <c r="O316" s="5">
        <v>0</v>
      </c>
      <c r="P316" s="5">
        <v>0</v>
      </c>
      <c r="Q316" s="5">
        <v>0</v>
      </c>
      <c r="R316" s="5">
        <v>0</v>
      </c>
      <c r="S316" s="5">
        <v>0</v>
      </c>
    </row>
    <row r="317" spans="1:19" hidden="1" x14ac:dyDescent="0.35">
      <c r="A317" s="2" t="s">
        <v>233</v>
      </c>
      <c r="B317" s="1" t="s">
        <v>749</v>
      </c>
      <c r="C317" t="str">
        <f>VLOOKUP(B317,[2]Clothes!$B$5:$D$447,2, FALSE)</f>
        <v>Outside of MKCC</v>
      </c>
      <c r="D317" t="str">
        <f>VLOOKUP(B317,[2]Clothes!$B$5:$D$447,3, FALSE)</f>
        <v>Outside of MKCC - Other</v>
      </c>
      <c r="E317" s="5">
        <v>3.6600000000000001E-3</v>
      </c>
      <c r="F317" s="5">
        <v>0</v>
      </c>
      <c r="G317" s="5">
        <v>0</v>
      </c>
      <c r="H317" s="5">
        <v>0</v>
      </c>
      <c r="I317" s="5">
        <v>0</v>
      </c>
      <c r="J317" s="5">
        <v>0</v>
      </c>
      <c r="K317" s="5">
        <v>0</v>
      </c>
      <c r="L317" s="5">
        <v>0</v>
      </c>
      <c r="M317" s="5">
        <v>0</v>
      </c>
      <c r="N317" s="5">
        <v>0</v>
      </c>
      <c r="O317" s="5">
        <v>0</v>
      </c>
      <c r="P317" s="5">
        <v>0</v>
      </c>
      <c r="Q317" s="5">
        <v>2.8250000000000001E-2</v>
      </c>
      <c r="R317" s="5">
        <v>0</v>
      </c>
      <c r="S317" s="5">
        <v>0</v>
      </c>
    </row>
    <row r="318" spans="1:19" hidden="1" x14ac:dyDescent="0.35">
      <c r="A318" s="2" t="s">
        <v>233</v>
      </c>
      <c r="B318" s="1" t="s">
        <v>750</v>
      </c>
      <c r="C318" t="str">
        <f>VLOOKUP(B318,[2]Clothes!$B$5:$D$447,2, FALSE)</f>
        <v>Outside of MKCC</v>
      </c>
      <c r="D318" t="str">
        <f>VLOOKUP(B318,[2]Clothes!$B$5:$D$447,3, FALSE)</f>
        <v>Outside of MKCC - Other</v>
      </c>
      <c r="E318" s="5">
        <v>0</v>
      </c>
      <c r="F318" s="5">
        <v>0</v>
      </c>
      <c r="G318" s="5">
        <v>0</v>
      </c>
      <c r="H318" s="5">
        <v>0</v>
      </c>
      <c r="I318" s="5">
        <v>0</v>
      </c>
      <c r="J318" s="5">
        <v>0</v>
      </c>
      <c r="K318" s="5">
        <v>0</v>
      </c>
      <c r="L318" s="5">
        <v>0</v>
      </c>
      <c r="M318" s="5">
        <v>0</v>
      </c>
      <c r="N318" s="5">
        <v>0</v>
      </c>
      <c r="O318" s="5">
        <v>0</v>
      </c>
      <c r="P318" s="5">
        <v>0</v>
      </c>
      <c r="Q318" s="5">
        <v>0</v>
      </c>
      <c r="R318" s="5">
        <v>0</v>
      </c>
      <c r="S318" s="5">
        <v>0</v>
      </c>
    </row>
    <row r="319" spans="1:19" hidden="1" x14ac:dyDescent="0.35">
      <c r="A319" s="2" t="s">
        <v>233</v>
      </c>
      <c r="B319" s="1" t="s">
        <v>751</v>
      </c>
      <c r="C319" t="str">
        <f>VLOOKUP(B319,[2]Clothes!$B$5:$D$447,2, FALSE)</f>
        <v>Outside of MKCC</v>
      </c>
      <c r="D319" t="str">
        <f>VLOOKUP(B319,[2]Clothes!$B$5:$D$447,3, FALSE)</f>
        <v>Outside of MKCC - Other</v>
      </c>
      <c r="E319" s="5">
        <v>0</v>
      </c>
      <c r="F319" s="5">
        <v>0</v>
      </c>
      <c r="G319" s="5">
        <v>0</v>
      </c>
      <c r="H319" s="5">
        <v>0</v>
      </c>
      <c r="I319" s="5">
        <v>0</v>
      </c>
      <c r="J319" s="5">
        <v>0</v>
      </c>
      <c r="K319" s="5">
        <v>0</v>
      </c>
      <c r="L319" s="5">
        <v>0</v>
      </c>
      <c r="M319" s="5">
        <v>0</v>
      </c>
      <c r="N319" s="5">
        <v>0</v>
      </c>
      <c r="O319" s="5">
        <v>0</v>
      </c>
      <c r="P319" s="5">
        <v>0</v>
      </c>
      <c r="Q319" s="5">
        <v>0</v>
      </c>
      <c r="R319" s="5">
        <v>0</v>
      </c>
      <c r="S319" s="5">
        <v>0</v>
      </c>
    </row>
    <row r="320" spans="1:19" hidden="1" x14ac:dyDescent="0.35">
      <c r="A320" s="2" t="s">
        <v>233</v>
      </c>
      <c r="B320" s="1" t="s">
        <v>752</v>
      </c>
      <c r="C320" t="str">
        <f>VLOOKUP(B320,[2]Clothes!$B$5:$D$447,2, FALSE)</f>
        <v>Outside of MKCC</v>
      </c>
      <c r="D320" t="str">
        <f>VLOOKUP(B320,[2]Clothes!$B$5:$D$447,3, FALSE)</f>
        <v>Outside of MKCC - Other</v>
      </c>
      <c r="E320" s="5">
        <v>0</v>
      </c>
      <c r="F320" s="5">
        <v>0</v>
      </c>
      <c r="G320" s="5">
        <v>0</v>
      </c>
      <c r="H320" s="5">
        <v>0</v>
      </c>
      <c r="I320" s="5">
        <v>0</v>
      </c>
      <c r="J320" s="5">
        <v>0</v>
      </c>
      <c r="K320" s="5">
        <v>0</v>
      </c>
      <c r="L320" s="5">
        <v>0</v>
      </c>
      <c r="M320" s="5">
        <v>0</v>
      </c>
      <c r="N320" s="5">
        <v>0</v>
      </c>
      <c r="O320" s="5">
        <v>0</v>
      </c>
      <c r="P320" s="5">
        <v>0</v>
      </c>
      <c r="Q320" s="5">
        <v>0</v>
      </c>
      <c r="R320" s="5">
        <v>0</v>
      </c>
      <c r="S320" s="5">
        <v>0</v>
      </c>
    </row>
    <row r="321" spans="1:19" hidden="1" x14ac:dyDescent="0.35">
      <c r="A321" s="2" t="s">
        <v>233</v>
      </c>
      <c r="B321" s="1" t="s">
        <v>753</v>
      </c>
      <c r="C321" t="str">
        <f>VLOOKUP(B321,[2]Clothes!$B$5:$D$447,2, FALSE)</f>
        <v>Outside of MKCC</v>
      </c>
      <c r="D321" t="str">
        <f>VLOOKUP(B321,[2]Clothes!$B$5:$D$447,3, FALSE)</f>
        <v>Outside of MKCC - Other</v>
      </c>
      <c r="E321" s="5">
        <v>0</v>
      </c>
      <c r="F321" s="5">
        <v>0</v>
      </c>
      <c r="G321" s="5">
        <v>0</v>
      </c>
      <c r="H321" s="5">
        <v>0</v>
      </c>
      <c r="I321" s="5">
        <v>0</v>
      </c>
      <c r="J321" s="5">
        <v>0</v>
      </c>
      <c r="K321" s="5">
        <v>0</v>
      </c>
      <c r="L321" s="5">
        <v>0</v>
      </c>
      <c r="M321" s="5">
        <v>0</v>
      </c>
      <c r="N321" s="5">
        <v>0</v>
      </c>
      <c r="O321" s="5">
        <v>0</v>
      </c>
      <c r="P321" s="5">
        <v>0</v>
      </c>
      <c r="Q321" s="5">
        <v>0</v>
      </c>
      <c r="R321" s="5">
        <v>0</v>
      </c>
      <c r="S321" s="5">
        <v>0</v>
      </c>
    </row>
    <row r="322" spans="1:19" hidden="1" x14ac:dyDescent="0.35">
      <c r="A322" s="2" t="s">
        <v>233</v>
      </c>
      <c r="B322" s="1" t="s">
        <v>754</v>
      </c>
      <c r="C322" t="str">
        <f>VLOOKUP(B322,[2]Clothes!$B$5:$D$447,2, FALSE)</f>
        <v>Outside of MKCC</v>
      </c>
      <c r="D322" t="str">
        <f>VLOOKUP(B322,[2]Clothes!$B$5:$D$447,3, FALSE)</f>
        <v>Outside of MKCC - Other</v>
      </c>
      <c r="E322" s="5">
        <v>1.2E-4</v>
      </c>
      <c r="F322" s="5">
        <v>0</v>
      </c>
      <c r="G322" s="5">
        <v>0</v>
      </c>
      <c r="H322" s="5">
        <v>0</v>
      </c>
      <c r="I322" s="5">
        <v>0</v>
      </c>
      <c r="J322" s="5">
        <v>0</v>
      </c>
      <c r="K322" s="5">
        <v>0</v>
      </c>
      <c r="L322" s="5">
        <v>0</v>
      </c>
      <c r="M322" s="5">
        <v>0</v>
      </c>
      <c r="N322" s="5">
        <v>0</v>
      </c>
      <c r="O322" s="5">
        <v>7.0000000000000001E-3</v>
      </c>
      <c r="P322" s="5">
        <v>0</v>
      </c>
      <c r="Q322" s="5">
        <v>0</v>
      </c>
      <c r="R322" s="5">
        <v>0</v>
      </c>
      <c r="S322" s="5">
        <v>0</v>
      </c>
    </row>
    <row r="323" spans="1:19" hidden="1" x14ac:dyDescent="0.35">
      <c r="A323" s="2" t="s">
        <v>233</v>
      </c>
      <c r="B323" s="1" t="s">
        <v>755</v>
      </c>
      <c r="C323" t="str">
        <f>VLOOKUP(B323,[2]Clothes!$B$5:$D$447,2, FALSE)</f>
        <v>Outside of MKCC</v>
      </c>
      <c r="D323" t="str">
        <f>VLOOKUP(B323,[2]Clothes!$B$5:$D$447,3, FALSE)</f>
        <v>Outside of MKCC - Other</v>
      </c>
      <c r="E323" s="5">
        <v>0</v>
      </c>
      <c r="F323" s="5">
        <v>0</v>
      </c>
      <c r="G323" s="5">
        <v>0</v>
      </c>
      <c r="H323" s="5">
        <v>0</v>
      </c>
      <c r="I323" s="5">
        <v>0</v>
      </c>
      <c r="J323" s="5">
        <v>0</v>
      </c>
      <c r="K323" s="5">
        <v>0</v>
      </c>
      <c r="L323" s="5">
        <v>0</v>
      </c>
      <c r="M323" s="5">
        <v>0</v>
      </c>
      <c r="N323" s="5">
        <v>0</v>
      </c>
      <c r="O323" s="5">
        <v>0</v>
      </c>
      <c r="P323" s="5">
        <v>0</v>
      </c>
      <c r="Q323" s="5">
        <v>0</v>
      </c>
      <c r="R323" s="5">
        <v>0</v>
      </c>
      <c r="S323" s="5">
        <v>0</v>
      </c>
    </row>
    <row r="324" spans="1:19" hidden="1" x14ac:dyDescent="0.35">
      <c r="A324" s="2" t="s">
        <v>233</v>
      </c>
      <c r="B324" s="1" t="s">
        <v>756</v>
      </c>
      <c r="C324" t="str">
        <f>VLOOKUP(B324,[2]Clothes!$B$5:$D$447,2, FALSE)</f>
        <v>Outside of MKCC</v>
      </c>
      <c r="D324" t="str">
        <f>VLOOKUP(B324,[2]Clothes!$B$5:$D$447,3, FALSE)</f>
        <v>Outside of MKCC - Other</v>
      </c>
      <c r="E324" s="5">
        <v>0</v>
      </c>
      <c r="F324" s="5">
        <v>0</v>
      </c>
      <c r="G324" s="5">
        <v>0</v>
      </c>
      <c r="H324" s="5">
        <v>0</v>
      </c>
      <c r="I324" s="5">
        <v>0</v>
      </c>
      <c r="J324" s="5">
        <v>0</v>
      </c>
      <c r="K324" s="5">
        <v>0</v>
      </c>
      <c r="L324" s="5">
        <v>0</v>
      </c>
      <c r="M324" s="5">
        <v>0</v>
      </c>
      <c r="N324" s="5">
        <v>0</v>
      </c>
      <c r="O324" s="5">
        <v>0</v>
      </c>
      <c r="P324" s="5">
        <v>0</v>
      </c>
      <c r="Q324" s="5">
        <v>0</v>
      </c>
      <c r="R324" s="5">
        <v>0</v>
      </c>
      <c r="S324" s="5">
        <v>0</v>
      </c>
    </row>
    <row r="325" spans="1:19" hidden="1" x14ac:dyDescent="0.35">
      <c r="A325" s="2" t="s">
        <v>233</v>
      </c>
      <c r="B325" s="1" t="s">
        <v>757</v>
      </c>
      <c r="C325" t="str">
        <f>VLOOKUP(B325,[2]Clothes!$B$5:$D$447,2, FALSE)</f>
        <v>Outside of MKCC</v>
      </c>
      <c r="D325" t="str">
        <f>VLOOKUP(B325,[2]Clothes!$B$5:$D$447,3, FALSE)</f>
        <v>Bedford</v>
      </c>
      <c r="E325" s="5">
        <v>0</v>
      </c>
      <c r="F325" s="5">
        <v>0</v>
      </c>
      <c r="G325" s="5">
        <v>0</v>
      </c>
      <c r="H325" s="5">
        <v>0</v>
      </c>
      <c r="I325" s="5">
        <v>0</v>
      </c>
      <c r="J325" s="5">
        <v>0</v>
      </c>
      <c r="K325" s="5">
        <v>0</v>
      </c>
      <c r="L325" s="5">
        <v>0</v>
      </c>
      <c r="M325" s="5">
        <v>0</v>
      </c>
      <c r="N325" s="5">
        <v>0</v>
      </c>
      <c r="O325" s="5">
        <v>0</v>
      </c>
      <c r="P325" s="5">
        <v>0</v>
      </c>
      <c r="Q325" s="5">
        <v>0</v>
      </c>
      <c r="R325" s="5">
        <v>0</v>
      </c>
      <c r="S325" s="5">
        <v>0</v>
      </c>
    </row>
    <row r="326" spans="1:19" hidden="1" x14ac:dyDescent="0.35">
      <c r="A326" s="2" t="s">
        <v>233</v>
      </c>
      <c r="B326" s="1" t="s">
        <v>758</v>
      </c>
      <c r="C326" t="str">
        <f>VLOOKUP(B326,[2]Clothes!$B$5:$D$447,2, FALSE)</f>
        <v>Outside of MKCC</v>
      </c>
      <c r="D326" t="str">
        <f>VLOOKUP(B326,[2]Clothes!$B$5:$D$447,3, FALSE)</f>
        <v>London</v>
      </c>
      <c r="E326" s="5">
        <v>0</v>
      </c>
      <c r="F326" s="5">
        <v>0</v>
      </c>
      <c r="G326" s="5">
        <v>0</v>
      </c>
      <c r="H326" s="5">
        <v>0</v>
      </c>
      <c r="I326" s="5">
        <v>0</v>
      </c>
      <c r="J326" s="5">
        <v>0</v>
      </c>
      <c r="K326" s="5">
        <v>0</v>
      </c>
      <c r="L326" s="5">
        <v>0</v>
      </c>
      <c r="M326" s="5">
        <v>0</v>
      </c>
      <c r="N326" s="5">
        <v>0</v>
      </c>
      <c r="O326" s="5">
        <v>0</v>
      </c>
      <c r="P326" s="5">
        <v>0</v>
      </c>
      <c r="Q326" s="5">
        <v>0</v>
      </c>
      <c r="R326" s="5">
        <v>0</v>
      </c>
      <c r="S326" s="5">
        <v>0</v>
      </c>
    </row>
    <row r="327" spans="1:19" hidden="1" x14ac:dyDescent="0.35">
      <c r="A327" s="2" t="s">
        <v>233</v>
      </c>
      <c r="B327" s="1" t="s">
        <v>759</v>
      </c>
      <c r="C327" t="str">
        <f>VLOOKUP(B327,[2]Clothes!$B$5:$D$447,2, FALSE)</f>
        <v>Outside of MKCC</v>
      </c>
      <c r="D327" t="str">
        <f>VLOOKUP(B327,[2]Clothes!$B$5:$D$447,3, FALSE)</f>
        <v>Outside of MKCC - Other</v>
      </c>
      <c r="E327" s="5">
        <v>0</v>
      </c>
      <c r="F327" s="5">
        <v>0</v>
      </c>
      <c r="G327" s="5">
        <v>0</v>
      </c>
      <c r="H327" s="5">
        <v>0</v>
      </c>
      <c r="I327" s="5">
        <v>0</v>
      </c>
      <c r="J327" s="5">
        <v>0</v>
      </c>
      <c r="K327" s="5">
        <v>0</v>
      </c>
      <c r="L327" s="5">
        <v>0</v>
      </c>
      <c r="M327" s="5">
        <v>0</v>
      </c>
      <c r="N327" s="5">
        <v>0</v>
      </c>
      <c r="O327" s="5">
        <v>0</v>
      </c>
      <c r="P327" s="5">
        <v>0</v>
      </c>
      <c r="Q327" s="5">
        <v>0</v>
      </c>
      <c r="R327" s="5">
        <v>0</v>
      </c>
      <c r="S327" s="5">
        <v>0</v>
      </c>
    </row>
    <row r="328" spans="1:19" hidden="1" x14ac:dyDescent="0.35">
      <c r="A328" s="2" t="s">
        <v>233</v>
      </c>
      <c r="B328" s="1" t="s">
        <v>760</v>
      </c>
      <c r="C328" t="str">
        <f>VLOOKUP(B328,[2]Clothes!$B$5:$D$447,2, FALSE)</f>
        <v>Outside of MKCC</v>
      </c>
      <c r="D328" t="str">
        <f>VLOOKUP(B328,[2]Clothes!$B$5:$D$447,3, FALSE)</f>
        <v>Outside of MKCC - Other</v>
      </c>
      <c r="E328" s="5">
        <v>0</v>
      </c>
      <c r="F328" s="5">
        <v>0</v>
      </c>
      <c r="G328" s="5">
        <v>0</v>
      </c>
      <c r="H328" s="5">
        <v>0</v>
      </c>
      <c r="I328" s="5">
        <v>0</v>
      </c>
      <c r="J328" s="5">
        <v>0</v>
      </c>
      <c r="K328" s="5">
        <v>0</v>
      </c>
      <c r="L328" s="5">
        <v>0</v>
      </c>
      <c r="M328" s="5">
        <v>0</v>
      </c>
      <c r="N328" s="5">
        <v>0</v>
      </c>
      <c r="O328" s="5">
        <v>0</v>
      </c>
      <c r="P328" s="5">
        <v>0</v>
      </c>
      <c r="Q328" s="5">
        <v>0</v>
      </c>
      <c r="R328" s="5">
        <v>0</v>
      </c>
      <c r="S328" s="5">
        <v>0</v>
      </c>
    </row>
    <row r="329" spans="1:19" hidden="1" x14ac:dyDescent="0.35">
      <c r="A329" s="2" t="s">
        <v>233</v>
      </c>
      <c r="B329" s="1" t="s">
        <v>761</v>
      </c>
      <c r="C329" t="str">
        <f>VLOOKUP(B329,[2]Clothes!$B$5:$D$447,2, FALSE)</f>
        <v>Outside of MKCC</v>
      </c>
      <c r="D329" t="str">
        <f>VLOOKUP(B329,[2]Clothes!$B$5:$D$447,3, FALSE)</f>
        <v>Outside of MKCC - Other</v>
      </c>
      <c r="E329" s="5">
        <v>0</v>
      </c>
      <c r="F329" s="5">
        <v>0</v>
      </c>
      <c r="G329" s="5">
        <v>0</v>
      </c>
      <c r="H329" s="5">
        <v>0</v>
      </c>
      <c r="I329" s="5">
        <v>0</v>
      </c>
      <c r="J329" s="5">
        <v>0</v>
      </c>
      <c r="K329" s="5">
        <v>0</v>
      </c>
      <c r="L329" s="5">
        <v>0</v>
      </c>
      <c r="M329" s="5">
        <v>0</v>
      </c>
      <c r="N329" s="5">
        <v>0</v>
      </c>
      <c r="O329" s="5">
        <v>0</v>
      </c>
      <c r="P329" s="5">
        <v>0</v>
      </c>
      <c r="Q329" s="5">
        <v>0</v>
      </c>
      <c r="R329" s="5">
        <v>0</v>
      </c>
      <c r="S329" s="5">
        <v>0</v>
      </c>
    </row>
    <row r="330" spans="1:19" hidden="1" x14ac:dyDescent="0.35">
      <c r="A330" s="2" t="s">
        <v>233</v>
      </c>
      <c r="B330" s="1" t="s">
        <v>762</v>
      </c>
      <c r="C330" t="str">
        <f>VLOOKUP(B330,[2]Clothes!$B$5:$D$447,2, FALSE)</f>
        <v>Outside of MKCC</v>
      </c>
      <c r="D330" t="str">
        <f>VLOOKUP(B330,[2]Clothes!$B$5:$D$447,3, FALSE)</f>
        <v>Outside of MKCC - Other</v>
      </c>
      <c r="E330" s="5">
        <v>0</v>
      </c>
      <c r="F330" s="5">
        <v>0</v>
      </c>
      <c r="G330" s="5">
        <v>0</v>
      </c>
      <c r="H330" s="5">
        <v>0</v>
      </c>
      <c r="I330" s="5">
        <v>0</v>
      </c>
      <c r="J330" s="5">
        <v>0</v>
      </c>
      <c r="K330" s="5">
        <v>0</v>
      </c>
      <c r="L330" s="5">
        <v>0</v>
      </c>
      <c r="M330" s="5">
        <v>0</v>
      </c>
      <c r="N330" s="5">
        <v>0</v>
      </c>
      <c r="O330" s="5">
        <v>0</v>
      </c>
      <c r="P330" s="5">
        <v>0</v>
      </c>
      <c r="Q330" s="5">
        <v>0</v>
      </c>
      <c r="R330" s="5">
        <v>0</v>
      </c>
      <c r="S330" s="5">
        <v>0</v>
      </c>
    </row>
    <row r="331" spans="1:19" hidden="1" x14ac:dyDescent="0.35">
      <c r="A331" s="2" t="s">
        <v>233</v>
      </c>
      <c r="B331" s="1" t="s">
        <v>763</v>
      </c>
      <c r="C331" t="str">
        <f>VLOOKUP(B331,[2]Clothes!$B$5:$D$447,2, FALSE)</f>
        <v>Outside of MKCC</v>
      </c>
      <c r="D331" t="str">
        <f>VLOOKUP(B331,[2]Clothes!$B$5:$D$447,3, FALSE)</f>
        <v>Outside of MKCC - Other</v>
      </c>
      <c r="E331" s="5">
        <v>0</v>
      </c>
      <c r="F331" s="5">
        <v>0</v>
      </c>
      <c r="G331" s="5">
        <v>0</v>
      </c>
      <c r="H331" s="5">
        <v>0</v>
      </c>
      <c r="I331" s="5">
        <v>0</v>
      </c>
      <c r="J331" s="5">
        <v>0</v>
      </c>
      <c r="K331" s="5">
        <v>0</v>
      </c>
      <c r="L331" s="5">
        <v>0</v>
      </c>
      <c r="M331" s="5">
        <v>0</v>
      </c>
      <c r="N331" s="5">
        <v>0</v>
      </c>
      <c r="O331" s="5">
        <v>0</v>
      </c>
      <c r="P331" s="5">
        <v>0</v>
      </c>
      <c r="Q331" s="5">
        <v>0</v>
      </c>
      <c r="R331" s="5">
        <v>0</v>
      </c>
      <c r="S331" s="5">
        <v>0</v>
      </c>
    </row>
    <row r="332" spans="1:19" hidden="1" x14ac:dyDescent="0.35">
      <c r="A332" s="2" t="s">
        <v>233</v>
      </c>
      <c r="B332" s="1" t="s">
        <v>764</v>
      </c>
      <c r="C332" t="str">
        <f>VLOOKUP(B332,[2]Clothes!$B$5:$D$447,2, FALSE)</f>
        <v>Outside of MKCC</v>
      </c>
      <c r="D332" t="str">
        <f>VLOOKUP(B332,[2]Clothes!$B$5:$D$447,3, FALSE)</f>
        <v>Outside of MKCC - Other</v>
      </c>
      <c r="E332" s="5">
        <v>0</v>
      </c>
      <c r="F332" s="5">
        <v>0</v>
      </c>
      <c r="G332" s="5">
        <v>0</v>
      </c>
      <c r="H332" s="5">
        <v>0</v>
      </c>
      <c r="I332" s="5">
        <v>0</v>
      </c>
      <c r="J332" s="5">
        <v>0</v>
      </c>
      <c r="K332" s="5">
        <v>0</v>
      </c>
      <c r="L332" s="5">
        <v>0</v>
      </c>
      <c r="M332" s="5">
        <v>0</v>
      </c>
      <c r="N332" s="5">
        <v>0</v>
      </c>
      <c r="O332" s="5">
        <v>0</v>
      </c>
      <c r="P332" s="5">
        <v>0</v>
      </c>
      <c r="Q332" s="5">
        <v>0</v>
      </c>
      <c r="R332" s="5">
        <v>0</v>
      </c>
      <c r="S332" s="5">
        <v>0</v>
      </c>
    </row>
    <row r="333" spans="1:19" hidden="1" x14ac:dyDescent="0.35">
      <c r="A333" s="2" t="s">
        <v>233</v>
      </c>
      <c r="B333" s="1" t="s">
        <v>765</v>
      </c>
      <c r="C333" t="str">
        <f>VLOOKUP(B333,[2]Clothes!$B$5:$D$447,2, FALSE)</f>
        <v>Outside of MKCC</v>
      </c>
      <c r="D333" t="str">
        <f>VLOOKUP(B333,[2]Clothes!$B$5:$D$447,3, FALSE)</f>
        <v>Outside of MKCC - Other</v>
      </c>
      <c r="E333" s="5">
        <v>0</v>
      </c>
      <c r="F333" s="5">
        <v>0</v>
      </c>
      <c r="G333" s="5">
        <v>0</v>
      </c>
      <c r="H333" s="5">
        <v>0</v>
      </c>
      <c r="I333" s="5">
        <v>0</v>
      </c>
      <c r="J333" s="5">
        <v>0</v>
      </c>
      <c r="K333" s="5">
        <v>0</v>
      </c>
      <c r="L333" s="5">
        <v>0</v>
      </c>
      <c r="M333" s="5">
        <v>0</v>
      </c>
      <c r="N333" s="5">
        <v>0</v>
      </c>
      <c r="O333" s="5">
        <v>0</v>
      </c>
      <c r="P333" s="5">
        <v>0</v>
      </c>
      <c r="Q333" s="5">
        <v>0</v>
      </c>
      <c r="R333" s="5">
        <v>0</v>
      </c>
      <c r="S333" s="5">
        <v>0</v>
      </c>
    </row>
    <row r="334" spans="1:19" hidden="1" x14ac:dyDescent="0.35">
      <c r="A334" s="2" t="s">
        <v>233</v>
      </c>
      <c r="B334" s="1" t="s">
        <v>766</v>
      </c>
      <c r="C334" t="str">
        <f>VLOOKUP(B334,[2]Clothes!$B$5:$D$447,2, FALSE)</f>
        <v>Outside of MKCC</v>
      </c>
      <c r="D334" t="str">
        <f>VLOOKUP(B334,[2]Clothes!$B$5:$D$447,3, FALSE)</f>
        <v>Bedford</v>
      </c>
      <c r="E334" s="5">
        <v>0</v>
      </c>
      <c r="F334" s="5">
        <v>0</v>
      </c>
      <c r="G334" s="5">
        <v>0</v>
      </c>
      <c r="H334" s="5">
        <v>0</v>
      </c>
      <c r="I334" s="5">
        <v>0</v>
      </c>
      <c r="J334" s="5">
        <v>0</v>
      </c>
      <c r="K334" s="5">
        <v>0</v>
      </c>
      <c r="L334" s="5">
        <v>0</v>
      </c>
      <c r="M334" s="5">
        <v>0</v>
      </c>
      <c r="N334" s="5">
        <v>0</v>
      </c>
      <c r="O334" s="5">
        <v>0</v>
      </c>
      <c r="P334" s="5">
        <v>0</v>
      </c>
      <c r="Q334" s="5">
        <v>0</v>
      </c>
      <c r="R334" s="5">
        <v>0</v>
      </c>
      <c r="S334" s="5">
        <v>0</v>
      </c>
    </row>
    <row r="335" spans="1:19" hidden="1" x14ac:dyDescent="0.35">
      <c r="A335" s="2" t="s">
        <v>233</v>
      </c>
      <c r="B335" s="1" t="s">
        <v>767</v>
      </c>
      <c r="C335" t="str">
        <f>VLOOKUP(B335,[2]Clothes!$B$5:$D$447,2, FALSE)</f>
        <v>Outside of MKCC</v>
      </c>
      <c r="D335" t="str">
        <f>VLOOKUP(B335,[2]Clothes!$B$5:$D$447,3, FALSE)</f>
        <v>Outside of MKCC - Other</v>
      </c>
      <c r="E335" s="5">
        <v>0</v>
      </c>
      <c r="F335" s="5">
        <v>0</v>
      </c>
      <c r="G335" s="5">
        <v>0</v>
      </c>
      <c r="H335" s="5">
        <v>0</v>
      </c>
      <c r="I335" s="5">
        <v>0</v>
      </c>
      <c r="J335" s="5">
        <v>0</v>
      </c>
      <c r="K335" s="5">
        <v>0</v>
      </c>
      <c r="L335" s="5">
        <v>0</v>
      </c>
      <c r="M335" s="5">
        <v>0</v>
      </c>
      <c r="N335" s="5">
        <v>0</v>
      </c>
      <c r="O335" s="5">
        <v>0</v>
      </c>
      <c r="P335" s="5">
        <v>0</v>
      </c>
      <c r="Q335" s="5">
        <v>0</v>
      </c>
      <c r="R335" s="5">
        <v>0</v>
      </c>
      <c r="S335" s="5">
        <v>0</v>
      </c>
    </row>
    <row r="336" spans="1:19" hidden="1" x14ac:dyDescent="0.35">
      <c r="A336" s="2" t="s">
        <v>233</v>
      </c>
      <c r="B336" s="1" t="s">
        <v>768</v>
      </c>
      <c r="C336" t="str">
        <f>VLOOKUP(B336,[2]Clothes!$B$5:$D$447,2, FALSE)</f>
        <v>Outside of MKCC</v>
      </c>
      <c r="D336" t="str">
        <f>VLOOKUP(B336,[2]Clothes!$B$5:$D$447,3, FALSE)</f>
        <v>Outside of MKCC - Other</v>
      </c>
      <c r="E336" s="5">
        <v>0</v>
      </c>
      <c r="F336" s="5">
        <v>0</v>
      </c>
      <c r="G336" s="5">
        <v>0</v>
      </c>
      <c r="H336" s="5">
        <v>0</v>
      </c>
      <c r="I336" s="5">
        <v>0</v>
      </c>
      <c r="J336" s="5">
        <v>0</v>
      </c>
      <c r="K336" s="5">
        <v>0</v>
      </c>
      <c r="L336" s="5">
        <v>0</v>
      </c>
      <c r="M336" s="5">
        <v>0</v>
      </c>
      <c r="N336" s="5">
        <v>0</v>
      </c>
      <c r="O336" s="5">
        <v>0</v>
      </c>
      <c r="P336" s="5">
        <v>0</v>
      </c>
      <c r="Q336" s="5">
        <v>0</v>
      </c>
      <c r="R336" s="5">
        <v>0</v>
      </c>
      <c r="S336" s="5">
        <v>0</v>
      </c>
    </row>
    <row r="337" spans="1:19" hidden="1" x14ac:dyDescent="0.35">
      <c r="A337" s="2" t="s">
        <v>233</v>
      </c>
      <c r="B337" s="1" t="s">
        <v>769</v>
      </c>
      <c r="C337" t="str">
        <f>VLOOKUP(B337,[2]Clothes!$B$5:$D$447,2, FALSE)</f>
        <v>Outside of MKCC</v>
      </c>
      <c r="D337" t="str">
        <f>VLOOKUP(B337,[2]Clothes!$B$5:$D$447,3, FALSE)</f>
        <v>Bedford</v>
      </c>
      <c r="E337" s="5">
        <v>1.9300000000000001E-2</v>
      </c>
      <c r="F337" s="5">
        <v>0</v>
      </c>
      <c r="G337" s="5">
        <v>0</v>
      </c>
      <c r="H337" s="5">
        <v>0</v>
      </c>
      <c r="I337" s="5">
        <v>0</v>
      </c>
      <c r="J337" s="5">
        <v>0</v>
      </c>
      <c r="K337" s="5">
        <v>0</v>
      </c>
      <c r="L337" s="5">
        <v>0</v>
      </c>
      <c r="M337" s="5">
        <v>0</v>
      </c>
      <c r="N337" s="5">
        <v>0</v>
      </c>
      <c r="O337" s="5">
        <v>0</v>
      </c>
      <c r="P337" s="5">
        <v>0.18992999999999999</v>
      </c>
      <c r="Q337" s="5">
        <v>0</v>
      </c>
      <c r="R337" s="5">
        <v>0</v>
      </c>
      <c r="S337" s="5">
        <v>0</v>
      </c>
    </row>
    <row r="338" spans="1:19" hidden="1" x14ac:dyDescent="0.35">
      <c r="A338" s="2" t="s">
        <v>233</v>
      </c>
      <c r="B338" s="1" t="s">
        <v>770</v>
      </c>
      <c r="C338" t="str">
        <f>VLOOKUP(B338,[2]Clothes!$B$5:$D$447,2, FALSE)</f>
        <v>Outside of MKCC</v>
      </c>
      <c r="D338" t="str">
        <f>VLOOKUP(B338,[2]Clothes!$B$5:$D$447,3, FALSE)</f>
        <v>Outside of MKCC - Other</v>
      </c>
      <c r="E338" s="5">
        <v>0</v>
      </c>
      <c r="F338" s="5">
        <v>0</v>
      </c>
      <c r="G338" s="5">
        <v>0</v>
      </c>
      <c r="H338" s="5">
        <v>0</v>
      </c>
      <c r="I338" s="5">
        <v>0</v>
      </c>
      <c r="J338" s="5">
        <v>0</v>
      </c>
      <c r="K338" s="5">
        <v>0</v>
      </c>
      <c r="L338" s="5">
        <v>0</v>
      </c>
      <c r="M338" s="5">
        <v>0</v>
      </c>
      <c r="N338" s="5">
        <v>0</v>
      </c>
      <c r="O338" s="5">
        <v>0</v>
      </c>
      <c r="P338" s="5">
        <v>0</v>
      </c>
      <c r="Q338" s="5">
        <v>0</v>
      </c>
      <c r="R338" s="5">
        <v>0</v>
      </c>
      <c r="S338" s="5">
        <v>0</v>
      </c>
    </row>
    <row r="339" spans="1:19" hidden="1" x14ac:dyDescent="0.35">
      <c r="A339" s="2" t="s">
        <v>233</v>
      </c>
      <c r="B339" s="1" t="s">
        <v>771</v>
      </c>
      <c r="C339" t="str">
        <f>VLOOKUP(B339,[2]Clothes!$B$5:$D$447,2, FALSE)</f>
        <v>Outside of MKCC</v>
      </c>
      <c r="D339" t="str">
        <f>VLOOKUP(B339,[2]Clothes!$B$5:$D$447,3, FALSE)</f>
        <v>Outside of MKCC - Other</v>
      </c>
      <c r="E339" s="5">
        <v>0</v>
      </c>
      <c r="F339" s="5">
        <v>0</v>
      </c>
      <c r="G339" s="5">
        <v>0</v>
      </c>
      <c r="H339" s="5">
        <v>0</v>
      </c>
      <c r="I339" s="5">
        <v>0</v>
      </c>
      <c r="J339" s="5">
        <v>0</v>
      </c>
      <c r="K339" s="5">
        <v>0</v>
      </c>
      <c r="L339" s="5">
        <v>0</v>
      </c>
      <c r="M339" s="5">
        <v>0</v>
      </c>
      <c r="N339" s="5">
        <v>0</v>
      </c>
      <c r="O339" s="5">
        <v>0</v>
      </c>
      <c r="P339" s="5">
        <v>0</v>
      </c>
      <c r="Q339" s="5">
        <v>0</v>
      </c>
      <c r="R339" s="5">
        <v>0</v>
      </c>
      <c r="S339" s="5">
        <v>0</v>
      </c>
    </row>
    <row r="340" spans="1:19" hidden="1" x14ac:dyDescent="0.35">
      <c r="A340" s="2" t="s">
        <v>233</v>
      </c>
      <c r="B340" s="1" t="s">
        <v>772</v>
      </c>
      <c r="C340" t="str">
        <f>VLOOKUP(B340,[2]Clothes!$B$5:$D$447,2, FALSE)</f>
        <v>Outside of MKCC</v>
      </c>
      <c r="D340" t="str">
        <f>VLOOKUP(B340,[2]Clothes!$B$5:$D$447,3, FALSE)</f>
        <v>Bedford</v>
      </c>
      <c r="E340" s="5">
        <v>5.5999999999999995E-4</v>
      </c>
      <c r="F340" s="5">
        <v>0</v>
      </c>
      <c r="G340" s="5">
        <v>0</v>
      </c>
      <c r="H340" s="5">
        <v>0</v>
      </c>
      <c r="I340" s="5">
        <v>0</v>
      </c>
      <c r="J340" s="5">
        <v>0</v>
      </c>
      <c r="K340" s="5">
        <v>0</v>
      </c>
      <c r="L340" s="5">
        <v>0</v>
      </c>
      <c r="M340" s="5">
        <v>0</v>
      </c>
      <c r="N340" s="5">
        <v>0</v>
      </c>
      <c r="O340" s="5">
        <v>0</v>
      </c>
      <c r="P340" s="5">
        <v>5.5599999999999998E-3</v>
      </c>
      <c r="Q340" s="5">
        <v>0</v>
      </c>
      <c r="R340" s="5">
        <v>0</v>
      </c>
      <c r="S340" s="5">
        <v>0</v>
      </c>
    </row>
    <row r="341" spans="1:19" hidden="1" x14ac:dyDescent="0.35">
      <c r="A341" s="2" t="s">
        <v>233</v>
      </c>
      <c r="B341" s="1" t="s">
        <v>773</v>
      </c>
      <c r="C341" t="str">
        <f>VLOOKUP(B341,[2]Clothes!$B$5:$D$447,2, FALSE)</f>
        <v>Outside of MKCC</v>
      </c>
      <c r="D341" t="str">
        <f>VLOOKUP(B341,[2]Clothes!$B$5:$D$447,3, FALSE)</f>
        <v>Outside of MKCC - Other</v>
      </c>
      <c r="E341" s="5">
        <v>0</v>
      </c>
      <c r="F341" s="5">
        <v>0</v>
      </c>
      <c r="G341" s="5">
        <v>0</v>
      </c>
      <c r="H341" s="5">
        <v>0</v>
      </c>
      <c r="I341" s="5">
        <v>0</v>
      </c>
      <c r="J341" s="5">
        <v>0</v>
      </c>
      <c r="K341" s="5">
        <v>0</v>
      </c>
      <c r="L341" s="5">
        <v>0</v>
      </c>
      <c r="M341" s="5">
        <v>0</v>
      </c>
      <c r="N341" s="5">
        <v>0</v>
      </c>
      <c r="O341" s="5">
        <v>0</v>
      </c>
      <c r="P341" s="5">
        <v>0</v>
      </c>
      <c r="Q341" s="5">
        <v>0</v>
      </c>
      <c r="R341" s="5">
        <v>0</v>
      </c>
      <c r="S341" s="5">
        <v>0</v>
      </c>
    </row>
    <row r="342" spans="1:19" hidden="1" x14ac:dyDescent="0.35">
      <c r="A342" s="2" t="s">
        <v>233</v>
      </c>
      <c r="B342" s="1" t="s">
        <v>774</v>
      </c>
      <c r="C342" t="str">
        <f>VLOOKUP(B342,[2]Clothes!$B$5:$D$447,2, FALSE)</f>
        <v>Outside of MKCC</v>
      </c>
      <c r="D342" t="str">
        <f>VLOOKUP(B342,[2]Clothes!$B$5:$D$447,3, FALSE)</f>
        <v>Outside of MKCC - Other</v>
      </c>
      <c r="E342" s="5">
        <v>0</v>
      </c>
      <c r="F342" s="5">
        <v>0</v>
      </c>
      <c r="G342" s="5">
        <v>0</v>
      </c>
      <c r="H342" s="5">
        <v>0</v>
      </c>
      <c r="I342" s="5">
        <v>0</v>
      </c>
      <c r="J342" s="5">
        <v>0</v>
      </c>
      <c r="K342" s="5">
        <v>0</v>
      </c>
      <c r="L342" s="5">
        <v>0</v>
      </c>
      <c r="M342" s="5">
        <v>0</v>
      </c>
      <c r="N342" s="5">
        <v>0</v>
      </c>
      <c r="O342" s="5">
        <v>0</v>
      </c>
      <c r="P342" s="5">
        <v>0</v>
      </c>
      <c r="Q342" s="5">
        <v>0</v>
      </c>
      <c r="R342" s="5">
        <v>0</v>
      </c>
      <c r="S342" s="5">
        <v>0</v>
      </c>
    </row>
    <row r="343" spans="1:19" hidden="1" x14ac:dyDescent="0.35">
      <c r="A343" s="2" t="s">
        <v>233</v>
      </c>
      <c r="B343" s="1" t="s">
        <v>775</v>
      </c>
      <c r="C343" t="str">
        <f>VLOOKUP(B343,[2]Clothes!$B$5:$D$447,2, FALSE)</f>
        <v>Outside of MKCC</v>
      </c>
      <c r="D343" t="str">
        <f>VLOOKUP(B343,[2]Clothes!$B$5:$D$447,3, FALSE)</f>
        <v>Outside of MKCC - Other</v>
      </c>
      <c r="E343" s="5">
        <v>0</v>
      </c>
      <c r="F343" s="5">
        <v>0</v>
      </c>
      <c r="G343" s="5">
        <v>0</v>
      </c>
      <c r="H343" s="5">
        <v>0</v>
      </c>
      <c r="I343" s="5">
        <v>0</v>
      </c>
      <c r="J343" s="5">
        <v>0</v>
      </c>
      <c r="K343" s="5">
        <v>0</v>
      </c>
      <c r="L343" s="5">
        <v>0</v>
      </c>
      <c r="M343" s="5">
        <v>0</v>
      </c>
      <c r="N343" s="5">
        <v>0</v>
      </c>
      <c r="O343" s="5">
        <v>0</v>
      </c>
      <c r="P343" s="5">
        <v>0</v>
      </c>
      <c r="Q343" s="5">
        <v>0</v>
      </c>
      <c r="R343" s="5">
        <v>0</v>
      </c>
      <c r="S343" s="5">
        <v>0</v>
      </c>
    </row>
    <row r="344" spans="1:19" hidden="1" x14ac:dyDescent="0.35">
      <c r="A344" s="2" t="s">
        <v>233</v>
      </c>
      <c r="B344" s="1" t="s">
        <v>776</v>
      </c>
      <c r="C344" t="str">
        <f>VLOOKUP(B344,[2]Clothes!$B$5:$D$447,2, FALSE)</f>
        <v>Outside of MKCC</v>
      </c>
      <c r="D344" t="str">
        <f>VLOOKUP(B344,[2]Clothes!$B$5:$D$447,3, FALSE)</f>
        <v>Outside of MKCC - Other</v>
      </c>
      <c r="E344" s="5">
        <v>0</v>
      </c>
      <c r="F344" s="5">
        <v>0</v>
      </c>
      <c r="G344" s="5">
        <v>0</v>
      </c>
      <c r="H344" s="5">
        <v>0</v>
      </c>
      <c r="I344" s="5">
        <v>0</v>
      </c>
      <c r="J344" s="5">
        <v>0</v>
      </c>
      <c r="K344" s="5">
        <v>0</v>
      </c>
      <c r="L344" s="5">
        <v>0</v>
      </c>
      <c r="M344" s="5">
        <v>0</v>
      </c>
      <c r="N344" s="5">
        <v>0</v>
      </c>
      <c r="O344" s="5">
        <v>0</v>
      </c>
      <c r="P344" s="5">
        <v>0</v>
      </c>
      <c r="Q344" s="5">
        <v>0</v>
      </c>
      <c r="R344" s="5">
        <v>0</v>
      </c>
      <c r="S344" s="5">
        <v>0</v>
      </c>
    </row>
    <row r="345" spans="1:19" hidden="1" x14ac:dyDescent="0.35">
      <c r="A345" s="2" t="s">
        <v>233</v>
      </c>
      <c r="B345" s="1" t="s">
        <v>777</v>
      </c>
      <c r="C345" t="str">
        <f>VLOOKUP(B345,[2]Clothes!$B$5:$D$447,2, FALSE)</f>
        <v>Outside of MKCC</v>
      </c>
      <c r="D345" t="str">
        <f>VLOOKUP(B345,[2]Clothes!$B$5:$D$447,3, FALSE)</f>
        <v>Outside of MKCC - Other</v>
      </c>
      <c r="E345" s="5">
        <v>0</v>
      </c>
      <c r="F345" s="5">
        <v>0</v>
      </c>
      <c r="G345" s="5">
        <v>0</v>
      </c>
      <c r="H345" s="5">
        <v>0</v>
      </c>
      <c r="I345" s="5">
        <v>0</v>
      </c>
      <c r="J345" s="5">
        <v>0</v>
      </c>
      <c r="K345" s="5">
        <v>0</v>
      </c>
      <c r="L345" s="5">
        <v>0</v>
      </c>
      <c r="M345" s="5">
        <v>0</v>
      </c>
      <c r="N345" s="5">
        <v>0</v>
      </c>
      <c r="O345" s="5">
        <v>0</v>
      </c>
      <c r="P345" s="5">
        <v>0</v>
      </c>
      <c r="Q345" s="5">
        <v>0</v>
      </c>
      <c r="R345" s="5">
        <v>0</v>
      </c>
      <c r="S345" s="5">
        <v>0</v>
      </c>
    </row>
    <row r="346" spans="1:19" hidden="1" x14ac:dyDescent="0.35">
      <c r="A346" s="2" t="s">
        <v>233</v>
      </c>
      <c r="B346" s="1" t="s">
        <v>778</v>
      </c>
      <c r="C346" t="str">
        <f>VLOOKUP(B346,[2]Clothes!$B$5:$D$447,2, FALSE)</f>
        <v>Outside of MKCC</v>
      </c>
      <c r="D346" t="str">
        <f>VLOOKUP(B346,[2]Clothes!$B$5:$D$447,3, FALSE)</f>
        <v>Outside of MKCC - Other</v>
      </c>
      <c r="E346" s="5">
        <v>0</v>
      </c>
      <c r="F346" s="5">
        <v>0</v>
      </c>
      <c r="G346" s="5">
        <v>0</v>
      </c>
      <c r="H346" s="5">
        <v>0</v>
      </c>
      <c r="I346" s="5">
        <v>0</v>
      </c>
      <c r="J346" s="5">
        <v>0</v>
      </c>
      <c r="K346" s="5">
        <v>0</v>
      </c>
      <c r="L346" s="5">
        <v>0</v>
      </c>
      <c r="M346" s="5">
        <v>0</v>
      </c>
      <c r="N346" s="5">
        <v>0</v>
      </c>
      <c r="O346" s="5">
        <v>0</v>
      </c>
      <c r="P346" s="5">
        <v>0</v>
      </c>
      <c r="Q346" s="5">
        <v>0</v>
      </c>
      <c r="R346" s="5">
        <v>0</v>
      </c>
      <c r="S346" s="5">
        <v>0</v>
      </c>
    </row>
    <row r="347" spans="1:19" hidden="1" x14ac:dyDescent="0.35">
      <c r="A347" s="2" t="s">
        <v>233</v>
      </c>
      <c r="B347" s="1" t="s">
        <v>779</v>
      </c>
      <c r="C347" t="str">
        <f>VLOOKUP(B347,[2]Clothes!$B$5:$D$447,2, FALSE)</f>
        <v>Outside of MKCC</v>
      </c>
      <c r="D347" t="str">
        <f>VLOOKUP(B347,[2]Clothes!$B$5:$D$447,3, FALSE)</f>
        <v>Outside of MKCC - Other</v>
      </c>
      <c r="E347" s="5">
        <v>0</v>
      </c>
      <c r="F347" s="5">
        <v>0</v>
      </c>
      <c r="G347" s="5">
        <v>0</v>
      </c>
      <c r="H347" s="5">
        <v>0</v>
      </c>
      <c r="I347" s="5">
        <v>0</v>
      </c>
      <c r="J347" s="5">
        <v>0</v>
      </c>
      <c r="K347" s="5">
        <v>0</v>
      </c>
      <c r="L347" s="5">
        <v>0</v>
      </c>
      <c r="M347" s="5">
        <v>0</v>
      </c>
      <c r="N347" s="5">
        <v>0</v>
      </c>
      <c r="O347" s="5">
        <v>0</v>
      </c>
      <c r="P347" s="5">
        <v>0</v>
      </c>
      <c r="Q347" s="5">
        <v>0</v>
      </c>
      <c r="R347" s="5">
        <v>0</v>
      </c>
      <c r="S347" s="5">
        <v>0</v>
      </c>
    </row>
    <row r="348" spans="1:19" hidden="1" x14ac:dyDescent="0.35">
      <c r="A348" s="2" t="s">
        <v>233</v>
      </c>
      <c r="B348" s="1" t="s">
        <v>317</v>
      </c>
      <c r="C348" t="str">
        <f>VLOOKUP(B348,[2]Clothes!$B$5:$D$447,2, FALSE)</f>
        <v>Outside of MKCC</v>
      </c>
      <c r="D348" t="str">
        <f>VLOOKUP(B348,[2]Clothes!$B$5:$D$447,3, FALSE)</f>
        <v>Outside of MKCC - Other</v>
      </c>
      <c r="E348" s="5">
        <v>3.9399999999999999E-3</v>
      </c>
      <c r="F348" s="5">
        <v>0</v>
      </c>
      <c r="G348" s="5">
        <v>0</v>
      </c>
      <c r="H348" s="5">
        <v>0</v>
      </c>
      <c r="I348" s="5">
        <v>0</v>
      </c>
      <c r="J348" s="5">
        <v>0</v>
      </c>
      <c r="K348" s="5">
        <v>0</v>
      </c>
      <c r="L348" s="5">
        <v>0</v>
      </c>
      <c r="M348" s="5">
        <v>0</v>
      </c>
      <c r="N348" s="5">
        <v>0</v>
      </c>
      <c r="O348" s="5">
        <v>0</v>
      </c>
      <c r="P348" s="5">
        <v>0</v>
      </c>
      <c r="Q348" s="5">
        <v>3.0360000000000002E-2</v>
      </c>
      <c r="R348" s="5">
        <v>0</v>
      </c>
      <c r="S348" s="5">
        <v>0</v>
      </c>
    </row>
    <row r="349" spans="1:19" hidden="1" x14ac:dyDescent="0.35">
      <c r="A349" s="2" t="s">
        <v>233</v>
      </c>
      <c r="B349" s="1" t="s">
        <v>319</v>
      </c>
      <c r="C349" t="str">
        <f>VLOOKUP(B349,[2]Clothes!$B$5:$D$447,2, FALSE)</f>
        <v>Outside of MKCC</v>
      </c>
      <c r="D349" t="str">
        <f>VLOOKUP(B349,[2]Clothes!$B$5:$D$447,3, FALSE)</f>
        <v>Outside of MKCC - Other</v>
      </c>
      <c r="E349" s="5">
        <v>0</v>
      </c>
      <c r="F349" s="5">
        <v>0</v>
      </c>
      <c r="G349" s="5">
        <v>0</v>
      </c>
      <c r="H349" s="5">
        <v>0</v>
      </c>
      <c r="I349" s="5">
        <v>0</v>
      </c>
      <c r="J349" s="5">
        <v>0</v>
      </c>
      <c r="K349" s="5">
        <v>0</v>
      </c>
      <c r="L349" s="5">
        <v>0</v>
      </c>
      <c r="M349" s="5">
        <v>0</v>
      </c>
      <c r="N349" s="5">
        <v>0</v>
      </c>
      <c r="O349" s="5">
        <v>0</v>
      </c>
      <c r="P349" s="5">
        <v>0</v>
      </c>
      <c r="Q349" s="5">
        <v>0</v>
      </c>
      <c r="R349" s="5">
        <v>0</v>
      </c>
      <c r="S349" s="5">
        <v>0</v>
      </c>
    </row>
    <row r="350" spans="1:19" hidden="1" x14ac:dyDescent="0.35">
      <c r="A350" s="2" t="s">
        <v>233</v>
      </c>
      <c r="B350" s="1" t="s">
        <v>320</v>
      </c>
      <c r="C350" t="str">
        <f>VLOOKUP(B350,[2]Clothes!$B$5:$D$447,2, FALSE)</f>
        <v>Outside of MKCC</v>
      </c>
      <c r="D350" t="str">
        <f>VLOOKUP(B350,[2]Clothes!$B$5:$D$447,3, FALSE)</f>
        <v>Outside of MKCC - Other</v>
      </c>
      <c r="E350" s="5">
        <v>0</v>
      </c>
      <c r="F350" s="5">
        <v>0</v>
      </c>
      <c r="G350" s="5">
        <v>0</v>
      </c>
      <c r="H350" s="5">
        <v>0</v>
      </c>
      <c r="I350" s="5">
        <v>0</v>
      </c>
      <c r="J350" s="5">
        <v>0</v>
      </c>
      <c r="K350" s="5">
        <v>0</v>
      </c>
      <c r="L350" s="5">
        <v>0</v>
      </c>
      <c r="M350" s="5">
        <v>0</v>
      </c>
      <c r="N350" s="5">
        <v>0</v>
      </c>
      <c r="O350" s="5">
        <v>0</v>
      </c>
      <c r="P350" s="5">
        <v>0</v>
      </c>
      <c r="Q350" s="5">
        <v>0</v>
      </c>
      <c r="R350" s="5">
        <v>0</v>
      </c>
      <c r="S350" s="5">
        <v>0</v>
      </c>
    </row>
    <row r="351" spans="1:19" hidden="1" x14ac:dyDescent="0.35">
      <c r="A351" s="2" t="s">
        <v>233</v>
      </c>
      <c r="B351" s="1" t="s">
        <v>321</v>
      </c>
      <c r="C351" t="str">
        <f>VLOOKUP(B351,[2]Clothes!$B$5:$D$447,2, FALSE)</f>
        <v>Outside of MKCC</v>
      </c>
      <c r="D351" t="str">
        <f>VLOOKUP(B351,[2]Clothes!$B$5:$D$447,3, FALSE)</f>
        <v>Bedford</v>
      </c>
      <c r="E351" s="5">
        <v>0</v>
      </c>
      <c r="F351" s="5">
        <v>0</v>
      </c>
      <c r="G351" s="5">
        <v>0</v>
      </c>
      <c r="H351" s="5">
        <v>0</v>
      </c>
      <c r="I351" s="5">
        <v>0</v>
      </c>
      <c r="J351" s="5">
        <v>0</v>
      </c>
      <c r="K351" s="5">
        <v>0</v>
      </c>
      <c r="L351" s="5">
        <v>0</v>
      </c>
      <c r="M351" s="5">
        <v>0</v>
      </c>
      <c r="N351" s="5">
        <v>0</v>
      </c>
      <c r="O351" s="5">
        <v>0</v>
      </c>
      <c r="P351" s="5">
        <v>0</v>
      </c>
      <c r="Q351" s="5">
        <v>0</v>
      </c>
      <c r="R351" s="5">
        <v>0</v>
      </c>
      <c r="S351" s="5">
        <v>0</v>
      </c>
    </row>
    <row r="352" spans="1:19" hidden="1" x14ac:dyDescent="0.35">
      <c r="A352" s="2" t="s">
        <v>233</v>
      </c>
      <c r="B352" s="1" t="s">
        <v>322</v>
      </c>
      <c r="C352" t="str">
        <f>VLOOKUP(B352,[2]Clothes!$B$5:$D$447,2, FALSE)</f>
        <v>Outside of MKCC</v>
      </c>
      <c r="D352" t="str">
        <f>VLOOKUP(B352,[2]Clothes!$B$5:$D$447,3, FALSE)</f>
        <v>Bedford</v>
      </c>
      <c r="E352" s="5">
        <v>0</v>
      </c>
      <c r="F352" s="5">
        <v>0</v>
      </c>
      <c r="G352" s="5">
        <v>0</v>
      </c>
      <c r="H352" s="5">
        <v>0</v>
      </c>
      <c r="I352" s="5">
        <v>0</v>
      </c>
      <c r="J352" s="5">
        <v>0</v>
      </c>
      <c r="K352" s="5">
        <v>0</v>
      </c>
      <c r="L352" s="5">
        <v>0</v>
      </c>
      <c r="M352" s="5">
        <v>0</v>
      </c>
      <c r="N352" s="5">
        <v>0</v>
      </c>
      <c r="O352" s="5">
        <v>0</v>
      </c>
      <c r="P352" s="5">
        <v>0</v>
      </c>
      <c r="Q352" s="5">
        <v>0</v>
      </c>
      <c r="R352" s="5">
        <v>0</v>
      </c>
      <c r="S352" s="5">
        <v>0</v>
      </c>
    </row>
    <row r="353" spans="1:19" hidden="1" x14ac:dyDescent="0.35">
      <c r="A353" s="2" t="s">
        <v>233</v>
      </c>
      <c r="B353" s="1" t="s">
        <v>323</v>
      </c>
      <c r="C353" t="str">
        <f>VLOOKUP(B353,[2]Clothes!$B$5:$D$447,2, FALSE)</f>
        <v>Outside of MKCC</v>
      </c>
      <c r="D353" t="str">
        <f>VLOOKUP(B353,[2]Clothes!$B$5:$D$447,3, FALSE)</f>
        <v>Bedford</v>
      </c>
      <c r="E353" s="5">
        <v>0</v>
      </c>
      <c r="F353" s="5">
        <v>0</v>
      </c>
      <c r="G353" s="5">
        <v>0</v>
      </c>
      <c r="H353" s="5">
        <v>0</v>
      </c>
      <c r="I353" s="5">
        <v>0</v>
      </c>
      <c r="J353" s="5">
        <v>0</v>
      </c>
      <c r="K353" s="5">
        <v>0</v>
      </c>
      <c r="L353" s="5">
        <v>0</v>
      </c>
      <c r="M353" s="5">
        <v>0</v>
      </c>
      <c r="N353" s="5">
        <v>0</v>
      </c>
      <c r="O353" s="5">
        <v>0</v>
      </c>
      <c r="P353" s="5">
        <v>0</v>
      </c>
      <c r="Q353" s="5">
        <v>0</v>
      </c>
      <c r="R353" s="5">
        <v>0</v>
      </c>
      <c r="S353" s="5">
        <v>0</v>
      </c>
    </row>
    <row r="354" spans="1:19" hidden="1" x14ac:dyDescent="0.35">
      <c r="A354" s="2" t="s">
        <v>233</v>
      </c>
      <c r="B354" s="1" t="s">
        <v>325</v>
      </c>
      <c r="C354" t="str">
        <f>VLOOKUP(B354,[2]Clothes!$B$5:$D$447,2, FALSE)</f>
        <v>Outside of MKCC</v>
      </c>
      <c r="D354" t="str">
        <f>VLOOKUP(B354,[2]Clothes!$B$5:$D$447,3, FALSE)</f>
        <v>Northampton</v>
      </c>
      <c r="E354" s="5">
        <v>0</v>
      </c>
      <c r="F354" s="5">
        <v>0</v>
      </c>
      <c r="G354" s="5">
        <v>0</v>
      </c>
      <c r="H354" s="5">
        <v>0</v>
      </c>
      <c r="I354" s="5">
        <v>0</v>
      </c>
      <c r="J354" s="5">
        <v>0</v>
      </c>
      <c r="K354" s="5">
        <v>0</v>
      </c>
      <c r="L354" s="5">
        <v>0</v>
      </c>
      <c r="M354" s="5">
        <v>0</v>
      </c>
      <c r="N354" s="5">
        <v>0</v>
      </c>
      <c r="O354" s="5">
        <v>0</v>
      </c>
      <c r="P354" s="5">
        <v>0</v>
      </c>
      <c r="Q354" s="5">
        <v>0</v>
      </c>
      <c r="R354" s="5">
        <v>0</v>
      </c>
      <c r="S354" s="5">
        <v>0</v>
      </c>
    </row>
    <row r="355" spans="1:19" hidden="1" x14ac:dyDescent="0.35">
      <c r="A355" s="2" t="s">
        <v>233</v>
      </c>
      <c r="B355" s="1" t="s">
        <v>780</v>
      </c>
      <c r="C355" t="str">
        <f>VLOOKUP(B355,[2]Clothes!$B$5:$D$447,2, FALSE)</f>
        <v>Outside of MKCC</v>
      </c>
      <c r="D355" t="str">
        <f>VLOOKUP(B355,[2]Clothes!$B$5:$D$447,3, FALSE)</f>
        <v>Outside of MKCC - Other</v>
      </c>
      <c r="E355" s="5">
        <v>0</v>
      </c>
      <c r="F355" s="5">
        <v>0</v>
      </c>
      <c r="G355" s="5">
        <v>0</v>
      </c>
      <c r="H355" s="5">
        <v>0</v>
      </c>
      <c r="I355" s="5">
        <v>0</v>
      </c>
      <c r="J355" s="5">
        <v>0</v>
      </c>
      <c r="K355" s="5">
        <v>0</v>
      </c>
      <c r="L355" s="5">
        <v>0</v>
      </c>
      <c r="M355" s="5">
        <v>0</v>
      </c>
      <c r="N355" s="5">
        <v>0</v>
      </c>
      <c r="O355" s="5">
        <v>0</v>
      </c>
      <c r="P355" s="5">
        <v>0</v>
      </c>
      <c r="Q355" s="5">
        <v>0</v>
      </c>
      <c r="R355" s="5">
        <v>0</v>
      </c>
      <c r="S355" s="5">
        <v>0</v>
      </c>
    </row>
    <row r="356" spans="1:19" hidden="1" x14ac:dyDescent="0.35">
      <c r="A356" s="2" t="s">
        <v>233</v>
      </c>
      <c r="B356" s="1" t="s">
        <v>781</v>
      </c>
      <c r="C356" t="str">
        <f>VLOOKUP(B356,[2]Clothes!$B$5:$D$447,2, FALSE)</f>
        <v>Outside of MKCC</v>
      </c>
      <c r="D356" t="str">
        <f>VLOOKUP(B356,[2]Clothes!$B$5:$D$447,3, FALSE)</f>
        <v>Outside of MKCC - Other</v>
      </c>
      <c r="E356" s="5">
        <v>2.5300000000000001E-3</v>
      </c>
      <c r="F356" s="5">
        <v>0</v>
      </c>
      <c r="G356" s="5">
        <v>0</v>
      </c>
      <c r="H356" s="5">
        <v>0</v>
      </c>
      <c r="I356" s="5">
        <v>0</v>
      </c>
      <c r="J356" s="5">
        <v>0</v>
      </c>
      <c r="K356" s="5">
        <v>0</v>
      </c>
      <c r="L356" s="5">
        <v>0</v>
      </c>
      <c r="M356" s="5">
        <v>0</v>
      </c>
      <c r="N356" s="5">
        <v>0</v>
      </c>
      <c r="O356" s="5">
        <v>0</v>
      </c>
      <c r="P356" s="5">
        <v>0</v>
      </c>
      <c r="Q356" s="5">
        <v>0</v>
      </c>
      <c r="R356" s="5">
        <v>0</v>
      </c>
      <c r="S356" s="5">
        <v>2.895E-2</v>
      </c>
    </row>
    <row r="357" spans="1:19" hidden="1" x14ac:dyDescent="0.35">
      <c r="A357" s="2" t="s">
        <v>233</v>
      </c>
      <c r="B357" s="1" t="s">
        <v>782</v>
      </c>
      <c r="C357" t="str">
        <f>VLOOKUP(B357,[2]Clothes!$B$5:$D$447,2, FALSE)</f>
        <v>Outside of MKCC</v>
      </c>
      <c r="D357" t="str">
        <f>VLOOKUP(B357,[2]Clothes!$B$5:$D$447,3, FALSE)</f>
        <v>London</v>
      </c>
      <c r="E357" s="5">
        <v>0</v>
      </c>
      <c r="F357" s="5">
        <v>0</v>
      </c>
      <c r="G357" s="5">
        <v>0</v>
      </c>
      <c r="H357" s="5">
        <v>0</v>
      </c>
      <c r="I357" s="5">
        <v>0</v>
      </c>
      <c r="J357" s="5">
        <v>0</v>
      </c>
      <c r="K357" s="5">
        <v>0</v>
      </c>
      <c r="L357" s="5">
        <v>0</v>
      </c>
      <c r="M357" s="5">
        <v>0</v>
      </c>
      <c r="N357" s="5">
        <v>0</v>
      </c>
      <c r="O357" s="5">
        <v>0</v>
      </c>
      <c r="P357" s="5">
        <v>0</v>
      </c>
      <c r="Q357" s="5">
        <v>0</v>
      </c>
      <c r="R357" s="5">
        <v>0</v>
      </c>
      <c r="S357" s="5">
        <v>0</v>
      </c>
    </row>
    <row r="358" spans="1:19" hidden="1" x14ac:dyDescent="0.35">
      <c r="A358" s="2" t="s">
        <v>233</v>
      </c>
      <c r="B358" s="1" t="s">
        <v>783</v>
      </c>
      <c r="C358" t="str">
        <f>VLOOKUP(B358,[2]Clothes!$B$5:$D$447,2, FALSE)</f>
        <v>Outside of MKCC</v>
      </c>
      <c r="D358" t="str">
        <f>VLOOKUP(B358,[2]Clothes!$B$5:$D$447,3, FALSE)</f>
        <v>Outside of MKCC - Other</v>
      </c>
      <c r="E358" s="5">
        <v>0</v>
      </c>
      <c r="F358" s="5">
        <v>0</v>
      </c>
      <c r="G358" s="5">
        <v>0</v>
      </c>
      <c r="H358" s="5">
        <v>0</v>
      </c>
      <c r="I358" s="5">
        <v>0</v>
      </c>
      <c r="J358" s="5">
        <v>0</v>
      </c>
      <c r="K358" s="5">
        <v>0</v>
      </c>
      <c r="L358" s="5">
        <v>0</v>
      </c>
      <c r="M358" s="5">
        <v>0</v>
      </c>
      <c r="N358" s="5">
        <v>0</v>
      </c>
      <c r="O358" s="5">
        <v>0</v>
      </c>
      <c r="P358" s="5">
        <v>0</v>
      </c>
      <c r="Q358" s="5">
        <v>0</v>
      </c>
      <c r="R358" s="5">
        <v>0</v>
      </c>
      <c r="S358" s="5">
        <v>0</v>
      </c>
    </row>
    <row r="359" spans="1:19" hidden="1" x14ac:dyDescent="0.35">
      <c r="A359" s="2" t="s">
        <v>233</v>
      </c>
      <c r="B359" s="1" t="s">
        <v>784</v>
      </c>
      <c r="C359" t="str">
        <f>VLOOKUP(B359,[2]Clothes!$B$5:$D$447,2, FALSE)</f>
        <v>Outside of MKCC</v>
      </c>
      <c r="D359" t="str">
        <f>VLOOKUP(B359,[2]Clothes!$B$5:$D$447,3, FALSE)</f>
        <v>Aylesbury</v>
      </c>
      <c r="E359" s="5">
        <v>0</v>
      </c>
      <c r="F359" s="5">
        <v>0</v>
      </c>
      <c r="G359" s="5">
        <v>0</v>
      </c>
      <c r="H359" s="5">
        <v>0</v>
      </c>
      <c r="I359" s="5">
        <v>0</v>
      </c>
      <c r="J359" s="5">
        <v>0</v>
      </c>
      <c r="K359" s="5">
        <v>0</v>
      </c>
      <c r="L359" s="5">
        <v>0</v>
      </c>
      <c r="M359" s="5">
        <v>0</v>
      </c>
      <c r="N359" s="5">
        <v>0</v>
      </c>
      <c r="O359" s="5">
        <v>0</v>
      </c>
      <c r="P359" s="5">
        <v>0</v>
      </c>
      <c r="Q359" s="5">
        <v>0</v>
      </c>
      <c r="R359" s="5">
        <v>0</v>
      </c>
      <c r="S359" s="5">
        <v>0</v>
      </c>
    </row>
    <row r="360" spans="1:19" hidden="1" x14ac:dyDescent="0.35">
      <c r="A360" s="2" t="s">
        <v>233</v>
      </c>
      <c r="B360" s="1" t="s">
        <v>785</v>
      </c>
      <c r="C360" t="str">
        <f>VLOOKUP(B360,[2]Clothes!$B$5:$D$447,2, FALSE)</f>
        <v>Outside of MKCC</v>
      </c>
      <c r="D360" t="str">
        <f>VLOOKUP(B360,[2]Clothes!$B$5:$D$447,3, FALSE)</f>
        <v>Outside of MKCC - Other</v>
      </c>
      <c r="E360" s="5">
        <v>0</v>
      </c>
      <c r="F360" s="5">
        <v>0</v>
      </c>
      <c r="G360" s="5">
        <v>0</v>
      </c>
      <c r="H360" s="5">
        <v>0</v>
      </c>
      <c r="I360" s="5">
        <v>0</v>
      </c>
      <c r="J360" s="5">
        <v>0</v>
      </c>
      <c r="K360" s="5">
        <v>0</v>
      </c>
      <c r="L360" s="5">
        <v>0</v>
      </c>
      <c r="M360" s="5">
        <v>0</v>
      </c>
      <c r="N360" s="5">
        <v>0</v>
      </c>
      <c r="O360" s="5">
        <v>0</v>
      </c>
      <c r="P360" s="5">
        <v>0</v>
      </c>
      <c r="Q360" s="5">
        <v>0</v>
      </c>
      <c r="R360" s="5">
        <v>0</v>
      </c>
      <c r="S360" s="5">
        <v>0</v>
      </c>
    </row>
    <row r="361" spans="1:19" hidden="1" x14ac:dyDescent="0.35">
      <c r="A361" s="2" t="s">
        <v>233</v>
      </c>
      <c r="B361" s="1" t="s">
        <v>786</v>
      </c>
      <c r="C361" t="str">
        <f>VLOOKUP(B361,[2]Clothes!$B$5:$D$447,2, FALSE)</f>
        <v>Outside of MKCC</v>
      </c>
      <c r="D361" t="str">
        <f>VLOOKUP(B361,[2]Clothes!$B$5:$D$447,3, FALSE)</f>
        <v>Outside of MKCC - Other</v>
      </c>
      <c r="E361" s="5">
        <v>0</v>
      </c>
      <c r="F361" s="5">
        <v>0</v>
      </c>
      <c r="G361" s="5">
        <v>0</v>
      </c>
      <c r="H361" s="5">
        <v>0</v>
      </c>
      <c r="I361" s="5">
        <v>0</v>
      </c>
      <c r="J361" s="5">
        <v>0</v>
      </c>
      <c r="K361" s="5">
        <v>0</v>
      </c>
      <c r="L361" s="5">
        <v>0</v>
      </c>
      <c r="M361" s="5">
        <v>0</v>
      </c>
      <c r="N361" s="5">
        <v>0</v>
      </c>
      <c r="O361" s="5">
        <v>0</v>
      </c>
      <c r="P361" s="5">
        <v>0</v>
      </c>
      <c r="Q361" s="5">
        <v>0</v>
      </c>
      <c r="R361" s="5">
        <v>0</v>
      </c>
      <c r="S361" s="5">
        <v>0</v>
      </c>
    </row>
    <row r="362" spans="1:19" hidden="1" x14ac:dyDescent="0.35">
      <c r="A362" s="2" t="s">
        <v>233</v>
      </c>
      <c r="B362" s="1" t="s">
        <v>787</v>
      </c>
      <c r="C362" t="str">
        <f>VLOOKUP(B362,[2]Clothes!$B$5:$D$447,2, FALSE)</f>
        <v>Outside of MKCC</v>
      </c>
      <c r="D362" t="str">
        <f>VLOOKUP(B362,[2]Clothes!$B$5:$D$447,3, FALSE)</f>
        <v>Outside of MKCC - Other</v>
      </c>
      <c r="E362" s="5">
        <v>0</v>
      </c>
      <c r="F362" s="5">
        <v>0</v>
      </c>
      <c r="G362" s="5">
        <v>0</v>
      </c>
      <c r="H362" s="5">
        <v>0</v>
      </c>
      <c r="I362" s="5">
        <v>0</v>
      </c>
      <c r="J362" s="5">
        <v>0</v>
      </c>
      <c r="K362" s="5">
        <v>0</v>
      </c>
      <c r="L362" s="5">
        <v>0</v>
      </c>
      <c r="M362" s="5">
        <v>0</v>
      </c>
      <c r="N362" s="5">
        <v>0</v>
      </c>
      <c r="O362" s="5">
        <v>0</v>
      </c>
      <c r="P362" s="5">
        <v>0</v>
      </c>
      <c r="Q362" s="5">
        <v>0</v>
      </c>
      <c r="R362" s="5">
        <v>0</v>
      </c>
      <c r="S362" s="5">
        <v>0</v>
      </c>
    </row>
    <row r="363" spans="1:19" hidden="1" x14ac:dyDescent="0.35">
      <c r="A363" s="2" t="s">
        <v>233</v>
      </c>
      <c r="B363" s="1" t="s">
        <v>788</v>
      </c>
      <c r="C363" t="str">
        <f>VLOOKUP(B363,[2]Clothes!$B$5:$D$447,2, FALSE)</f>
        <v>Outside of MKCC</v>
      </c>
      <c r="D363" t="str">
        <f>VLOOKUP(B363,[2]Clothes!$B$5:$D$447,3, FALSE)</f>
        <v>Outside of MKCC - Other</v>
      </c>
      <c r="E363" s="5">
        <v>0</v>
      </c>
      <c r="F363" s="5">
        <v>0</v>
      </c>
      <c r="G363" s="5">
        <v>0</v>
      </c>
      <c r="H363" s="5">
        <v>0</v>
      </c>
      <c r="I363" s="5">
        <v>0</v>
      </c>
      <c r="J363" s="5">
        <v>0</v>
      </c>
      <c r="K363" s="5">
        <v>0</v>
      </c>
      <c r="L363" s="5">
        <v>0</v>
      </c>
      <c r="M363" s="5">
        <v>0</v>
      </c>
      <c r="N363" s="5">
        <v>0</v>
      </c>
      <c r="O363" s="5">
        <v>0</v>
      </c>
      <c r="P363" s="5">
        <v>0</v>
      </c>
      <c r="Q363" s="5">
        <v>0</v>
      </c>
      <c r="R363" s="5">
        <v>0</v>
      </c>
      <c r="S363" s="5">
        <v>0</v>
      </c>
    </row>
    <row r="364" spans="1:19" hidden="1" x14ac:dyDescent="0.35">
      <c r="A364" s="2" t="s">
        <v>233</v>
      </c>
      <c r="B364" s="1" t="s">
        <v>789</v>
      </c>
      <c r="C364" t="str">
        <f>VLOOKUP(B364,[2]Clothes!$B$5:$D$447,2, FALSE)</f>
        <v>Outside of MKCC</v>
      </c>
      <c r="D364" t="str">
        <f>VLOOKUP(B364,[2]Clothes!$B$5:$D$447,3, FALSE)</f>
        <v>Outside of MKCC - Other</v>
      </c>
      <c r="E364" s="5">
        <v>0</v>
      </c>
      <c r="F364" s="5">
        <v>0</v>
      </c>
      <c r="G364" s="5">
        <v>0</v>
      </c>
      <c r="H364" s="5">
        <v>0</v>
      </c>
      <c r="I364" s="5">
        <v>0</v>
      </c>
      <c r="J364" s="5">
        <v>0</v>
      </c>
      <c r="K364" s="5">
        <v>0</v>
      </c>
      <c r="L364" s="5">
        <v>0</v>
      </c>
      <c r="M364" s="5">
        <v>0</v>
      </c>
      <c r="N364" s="5">
        <v>0</v>
      </c>
      <c r="O364" s="5">
        <v>0</v>
      </c>
      <c r="P364" s="5">
        <v>0</v>
      </c>
      <c r="Q364" s="5">
        <v>0</v>
      </c>
      <c r="R364" s="5">
        <v>0</v>
      </c>
      <c r="S364" s="5">
        <v>0</v>
      </c>
    </row>
    <row r="365" spans="1:19" hidden="1" x14ac:dyDescent="0.35">
      <c r="A365" s="2" t="s">
        <v>233</v>
      </c>
      <c r="B365" s="1" t="s">
        <v>790</v>
      </c>
      <c r="C365" t="str">
        <f>VLOOKUP(B365,[2]Clothes!$B$5:$D$447,2, FALSE)</f>
        <v>Outside of MKCC</v>
      </c>
      <c r="D365" t="str">
        <f>VLOOKUP(B365,[2]Clothes!$B$5:$D$447,3, FALSE)</f>
        <v>Banbury</v>
      </c>
      <c r="E365" s="5">
        <v>0</v>
      </c>
      <c r="F365" s="5">
        <v>0</v>
      </c>
      <c r="G365" s="5">
        <v>0</v>
      </c>
      <c r="H365" s="5">
        <v>0</v>
      </c>
      <c r="I365" s="5">
        <v>0</v>
      </c>
      <c r="J365" s="5">
        <v>0</v>
      </c>
      <c r="K365" s="5">
        <v>0</v>
      </c>
      <c r="L365" s="5">
        <v>0</v>
      </c>
      <c r="M365" s="5">
        <v>0</v>
      </c>
      <c r="N365" s="5">
        <v>0</v>
      </c>
      <c r="O365" s="5">
        <v>0</v>
      </c>
      <c r="P365" s="5">
        <v>0</v>
      </c>
      <c r="Q365" s="5">
        <v>0</v>
      </c>
      <c r="R365" s="5">
        <v>0</v>
      </c>
      <c r="S365" s="5">
        <v>0</v>
      </c>
    </row>
    <row r="366" spans="1:19" hidden="1" x14ac:dyDescent="0.35">
      <c r="A366" s="2" t="s">
        <v>233</v>
      </c>
      <c r="B366" s="1" t="s">
        <v>791</v>
      </c>
      <c r="C366" t="str">
        <f>VLOOKUP(B366,[2]Clothes!$B$5:$D$447,2, FALSE)</f>
        <v>Outside of MKCC</v>
      </c>
      <c r="D366" t="str">
        <f>VLOOKUP(B366,[2]Clothes!$B$5:$D$447,3, FALSE)</f>
        <v>Outside of MKCC - Other</v>
      </c>
      <c r="E366" s="5">
        <v>0</v>
      </c>
      <c r="F366" s="5">
        <v>0</v>
      </c>
      <c r="G366" s="5">
        <v>0</v>
      </c>
      <c r="H366" s="5">
        <v>0</v>
      </c>
      <c r="I366" s="5">
        <v>0</v>
      </c>
      <c r="J366" s="5">
        <v>0</v>
      </c>
      <c r="K366" s="5">
        <v>0</v>
      </c>
      <c r="L366" s="5">
        <v>0</v>
      </c>
      <c r="M366" s="5">
        <v>0</v>
      </c>
      <c r="N366" s="5">
        <v>0</v>
      </c>
      <c r="O366" s="5">
        <v>0</v>
      </c>
      <c r="P366" s="5">
        <v>0</v>
      </c>
      <c r="Q366" s="5">
        <v>0</v>
      </c>
      <c r="R366" s="5">
        <v>0</v>
      </c>
      <c r="S366" s="5">
        <v>0</v>
      </c>
    </row>
    <row r="367" spans="1:19" hidden="1" x14ac:dyDescent="0.35">
      <c r="A367" s="2" t="s">
        <v>233</v>
      </c>
      <c r="B367" s="1" t="s">
        <v>792</v>
      </c>
      <c r="C367" t="str">
        <f>VLOOKUP(B367,[2]Clothes!$B$5:$D$447,2, FALSE)</f>
        <v>Outside of MKCC</v>
      </c>
      <c r="D367" t="str">
        <f>VLOOKUP(B367,[2]Clothes!$B$5:$D$447,3, FALSE)</f>
        <v>Outside of MKCC - Other</v>
      </c>
      <c r="E367" s="5">
        <v>0</v>
      </c>
      <c r="F367" s="5">
        <v>0</v>
      </c>
      <c r="G367" s="5">
        <v>0</v>
      </c>
      <c r="H367" s="5">
        <v>0</v>
      </c>
      <c r="I367" s="5">
        <v>0</v>
      </c>
      <c r="J367" s="5">
        <v>0</v>
      </c>
      <c r="K367" s="5">
        <v>0</v>
      </c>
      <c r="L367" s="5">
        <v>0</v>
      </c>
      <c r="M367" s="5">
        <v>0</v>
      </c>
      <c r="N367" s="5">
        <v>0</v>
      </c>
      <c r="O367" s="5">
        <v>0</v>
      </c>
      <c r="P367" s="5">
        <v>0</v>
      </c>
      <c r="Q367" s="5">
        <v>0</v>
      </c>
      <c r="R367" s="5">
        <v>0</v>
      </c>
      <c r="S367" s="5">
        <v>0</v>
      </c>
    </row>
    <row r="368" spans="1:19" hidden="1" x14ac:dyDescent="0.35">
      <c r="A368" s="2" t="s">
        <v>233</v>
      </c>
      <c r="B368" s="1" t="s">
        <v>793</v>
      </c>
      <c r="C368" t="str">
        <f>VLOOKUP(B368,[2]Clothes!$B$5:$D$447,2, FALSE)</f>
        <v>Outside of MKCC</v>
      </c>
      <c r="D368" t="str">
        <f>VLOOKUP(B368,[2]Clothes!$B$5:$D$447,3, FALSE)</f>
        <v>Outside of MKCC - Other</v>
      </c>
      <c r="E368" s="5">
        <v>0</v>
      </c>
      <c r="F368" s="5">
        <v>0</v>
      </c>
      <c r="G368" s="5">
        <v>0</v>
      </c>
      <c r="H368" s="5">
        <v>0</v>
      </c>
      <c r="I368" s="5">
        <v>0</v>
      </c>
      <c r="J368" s="5">
        <v>0</v>
      </c>
      <c r="K368" s="5">
        <v>0</v>
      </c>
      <c r="L368" s="5">
        <v>0</v>
      </c>
      <c r="M368" s="5">
        <v>0</v>
      </c>
      <c r="N368" s="5">
        <v>0</v>
      </c>
      <c r="O368" s="5">
        <v>0</v>
      </c>
      <c r="P368" s="5">
        <v>0</v>
      </c>
      <c r="Q368" s="5">
        <v>0</v>
      </c>
      <c r="R368" s="5">
        <v>0</v>
      </c>
      <c r="S368" s="5">
        <v>0</v>
      </c>
    </row>
    <row r="369" spans="1:19" hidden="1" x14ac:dyDescent="0.35">
      <c r="A369" s="2" t="s">
        <v>233</v>
      </c>
      <c r="B369" s="1" t="s">
        <v>794</v>
      </c>
      <c r="C369" t="str">
        <f>VLOOKUP(B369,[2]Clothes!$B$5:$D$447,2, FALSE)</f>
        <v>Outside of MKCC</v>
      </c>
      <c r="D369" t="str">
        <f>VLOOKUP(B369,[2]Clothes!$B$5:$D$447,3, FALSE)</f>
        <v>Outside of MKCC - Other</v>
      </c>
      <c r="E369" s="5">
        <v>0</v>
      </c>
      <c r="F369" s="5">
        <v>0</v>
      </c>
      <c r="G369" s="5">
        <v>0</v>
      </c>
      <c r="H369" s="5">
        <v>0</v>
      </c>
      <c r="I369" s="5">
        <v>0</v>
      </c>
      <c r="J369" s="5">
        <v>0</v>
      </c>
      <c r="K369" s="5">
        <v>0</v>
      </c>
      <c r="L369" s="5">
        <v>0</v>
      </c>
      <c r="M369" s="5">
        <v>0</v>
      </c>
      <c r="N369" s="5">
        <v>0</v>
      </c>
      <c r="O369" s="5">
        <v>0</v>
      </c>
      <c r="P369" s="5">
        <v>0</v>
      </c>
      <c r="Q369" s="5">
        <v>0</v>
      </c>
      <c r="R369" s="5">
        <v>0</v>
      </c>
      <c r="S369" s="5">
        <v>0</v>
      </c>
    </row>
    <row r="370" spans="1:19" hidden="1" x14ac:dyDescent="0.35">
      <c r="A370" s="2" t="s">
        <v>233</v>
      </c>
      <c r="B370" s="1" t="s">
        <v>795</v>
      </c>
      <c r="C370" t="str">
        <f>VLOOKUP(B370,[2]Clothes!$B$5:$D$447,2, FALSE)</f>
        <v>Outside of MKCC</v>
      </c>
      <c r="D370" t="str">
        <f>VLOOKUP(B370,[2]Clothes!$B$5:$D$447,3, FALSE)</f>
        <v>Outside of MKCC - Other</v>
      </c>
      <c r="E370" s="5">
        <v>0</v>
      </c>
      <c r="F370" s="5">
        <v>0</v>
      </c>
      <c r="G370" s="5">
        <v>0</v>
      </c>
      <c r="H370" s="5">
        <v>0</v>
      </c>
      <c r="I370" s="5">
        <v>0</v>
      </c>
      <c r="J370" s="5">
        <v>0</v>
      </c>
      <c r="K370" s="5">
        <v>0</v>
      </c>
      <c r="L370" s="5">
        <v>0</v>
      </c>
      <c r="M370" s="5">
        <v>0</v>
      </c>
      <c r="N370" s="5">
        <v>0</v>
      </c>
      <c r="O370" s="5">
        <v>0</v>
      </c>
      <c r="P370" s="5">
        <v>0</v>
      </c>
      <c r="Q370" s="5">
        <v>0</v>
      </c>
      <c r="R370" s="5">
        <v>0</v>
      </c>
      <c r="S370" s="5">
        <v>0</v>
      </c>
    </row>
    <row r="371" spans="1:19" hidden="1" x14ac:dyDescent="0.35">
      <c r="A371" s="2" t="s">
        <v>233</v>
      </c>
      <c r="B371" s="1" t="s">
        <v>334</v>
      </c>
      <c r="C371" t="str">
        <f>VLOOKUP(B371,[2]Clothes!$B$5:$D$447,2, FALSE)</f>
        <v>Outside of MKCC</v>
      </c>
      <c r="D371" t="str">
        <f>VLOOKUP(B371,[2]Clothes!$B$5:$D$447,3, FALSE)</f>
        <v>Bedford</v>
      </c>
      <c r="E371" s="5">
        <v>5.5999999999999995E-4</v>
      </c>
      <c r="F371" s="5">
        <v>0</v>
      </c>
      <c r="G371" s="5">
        <v>0</v>
      </c>
      <c r="H371" s="5">
        <v>0</v>
      </c>
      <c r="I371" s="5">
        <v>0</v>
      </c>
      <c r="J371" s="5">
        <v>0</v>
      </c>
      <c r="K371" s="5">
        <v>0</v>
      </c>
      <c r="L371" s="5">
        <v>0</v>
      </c>
      <c r="M371" s="5">
        <v>0</v>
      </c>
      <c r="N371" s="5">
        <v>0</v>
      </c>
      <c r="O371" s="5">
        <v>0</v>
      </c>
      <c r="P371" s="5">
        <v>5.5599999999999998E-3</v>
      </c>
      <c r="Q371" s="5">
        <v>0</v>
      </c>
      <c r="R371" s="5">
        <v>0</v>
      </c>
      <c r="S371" s="5">
        <v>0</v>
      </c>
    </row>
    <row r="372" spans="1:19" hidden="1" x14ac:dyDescent="0.35">
      <c r="A372" s="2" t="s">
        <v>233</v>
      </c>
      <c r="B372" s="1" t="s">
        <v>335</v>
      </c>
      <c r="C372" t="str">
        <f>VLOOKUP(B372,[2]Clothes!$B$5:$D$447,2, FALSE)</f>
        <v>Outside of MKCC</v>
      </c>
      <c r="D372" t="str">
        <f>VLOOKUP(B372,[2]Clothes!$B$5:$D$447,3, FALSE)</f>
        <v>Outside of MKCC - Other</v>
      </c>
      <c r="E372" s="5">
        <v>0</v>
      </c>
      <c r="F372" s="5">
        <v>0</v>
      </c>
      <c r="G372" s="5">
        <v>0</v>
      </c>
      <c r="H372" s="5">
        <v>0</v>
      </c>
      <c r="I372" s="5">
        <v>0</v>
      </c>
      <c r="J372" s="5">
        <v>0</v>
      </c>
      <c r="K372" s="5">
        <v>0</v>
      </c>
      <c r="L372" s="5">
        <v>0</v>
      </c>
      <c r="M372" s="5">
        <v>0</v>
      </c>
      <c r="N372" s="5">
        <v>0</v>
      </c>
      <c r="O372" s="5">
        <v>0</v>
      </c>
      <c r="P372" s="5">
        <v>0</v>
      </c>
      <c r="Q372" s="5">
        <v>0</v>
      </c>
      <c r="R372" s="5">
        <v>0</v>
      </c>
      <c r="S372" s="5">
        <v>0</v>
      </c>
    </row>
    <row r="373" spans="1:19" hidden="1" x14ac:dyDescent="0.35">
      <c r="A373" s="2" t="s">
        <v>233</v>
      </c>
      <c r="B373" s="1" t="s">
        <v>336</v>
      </c>
      <c r="C373" t="str">
        <f>VLOOKUP(B373,[2]Clothes!$B$5:$D$447,2, FALSE)</f>
        <v>Outside of MKCC</v>
      </c>
      <c r="D373" t="str">
        <f>VLOOKUP(B373,[2]Clothes!$B$5:$D$447,3, FALSE)</f>
        <v>Northampton</v>
      </c>
      <c r="E373" s="5">
        <v>0</v>
      </c>
      <c r="F373" s="5">
        <v>0</v>
      </c>
      <c r="G373" s="5">
        <v>0</v>
      </c>
      <c r="H373" s="5">
        <v>0</v>
      </c>
      <c r="I373" s="5">
        <v>0</v>
      </c>
      <c r="J373" s="5">
        <v>0</v>
      </c>
      <c r="K373" s="5">
        <v>0</v>
      </c>
      <c r="L373" s="5">
        <v>0</v>
      </c>
      <c r="M373" s="5">
        <v>0</v>
      </c>
      <c r="N373" s="5">
        <v>0</v>
      </c>
      <c r="O373" s="5">
        <v>0</v>
      </c>
      <c r="P373" s="5">
        <v>0</v>
      </c>
      <c r="Q373" s="5">
        <v>0</v>
      </c>
      <c r="R373" s="5">
        <v>0</v>
      </c>
      <c r="S373" s="5">
        <v>0</v>
      </c>
    </row>
    <row r="374" spans="1:19" hidden="1" x14ac:dyDescent="0.35">
      <c r="A374" s="2" t="s">
        <v>233</v>
      </c>
      <c r="B374" s="1" t="s">
        <v>337</v>
      </c>
      <c r="C374" t="str">
        <f>VLOOKUP(B374,[2]Clothes!$B$5:$D$447,2, FALSE)</f>
        <v>Outside of MKCC</v>
      </c>
      <c r="D374" t="str">
        <f>VLOOKUP(B374,[2]Clothes!$B$5:$D$447,3, FALSE)</f>
        <v>Outside of MKCC - Other</v>
      </c>
      <c r="E374" s="5">
        <v>0</v>
      </c>
      <c r="F374" s="5">
        <v>0</v>
      </c>
      <c r="G374" s="5">
        <v>0</v>
      </c>
      <c r="H374" s="5">
        <v>0</v>
      </c>
      <c r="I374" s="5">
        <v>0</v>
      </c>
      <c r="J374" s="5">
        <v>0</v>
      </c>
      <c r="K374" s="5">
        <v>0</v>
      </c>
      <c r="L374" s="5">
        <v>0</v>
      </c>
      <c r="M374" s="5">
        <v>0</v>
      </c>
      <c r="N374" s="5">
        <v>0</v>
      </c>
      <c r="O374" s="5">
        <v>0</v>
      </c>
      <c r="P374" s="5">
        <v>0</v>
      </c>
      <c r="Q374" s="5">
        <v>0</v>
      </c>
      <c r="R374" s="5">
        <v>0</v>
      </c>
      <c r="S374" s="5">
        <v>0</v>
      </c>
    </row>
    <row r="375" spans="1:19" hidden="1" x14ac:dyDescent="0.35">
      <c r="A375" s="2" t="s">
        <v>233</v>
      </c>
      <c r="B375" s="1" t="s">
        <v>338</v>
      </c>
      <c r="C375" t="str">
        <f>VLOOKUP(B375,[2]Clothes!$B$5:$D$447,2, FALSE)</f>
        <v>Outside of MKCC</v>
      </c>
      <c r="D375" t="str">
        <f>VLOOKUP(B375,[2]Clothes!$B$5:$D$447,3, FALSE)</f>
        <v>Outside of MKCC - Other</v>
      </c>
      <c r="E375" s="5">
        <v>0</v>
      </c>
      <c r="F375" s="5">
        <v>0</v>
      </c>
      <c r="G375" s="5">
        <v>0</v>
      </c>
      <c r="H375" s="5">
        <v>0</v>
      </c>
      <c r="I375" s="5">
        <v>0</v>
      </c>
      <c r="J375" s="5">
        <v>0</v>
      </c>
      <c r="K375" s="5">
        <v>0</v>
      </c>
      <c r="L375" s="5">
        <v>0</v>
      </c>
      <c r="M375" s="5">
        <v>0</v>
      </c>
      <c r="N375" s="5">
        <v>0</v>
      </c>
      <c r="O375" s="5">
        <v>0</v>
      </c>
      <c r="P375" s="5">
        <v>0</v>
      </c>
      <c r="Q375" s="5">
        <v>0</v>
      </c>
      <c r="R375" s="5">
        <v>0</v>
      </c>
      <c r="S375" s="5">
        <v>0</v>
      </c>
    </row>
    <row r="376" spans="1:19" hidden="1" x14ac:dyDescent="0.35">
      <c r="A376" s="2" t="s">
        <v>233</v>
      </c>
      <c r="B376" s="1" t="s">
        <v>339</v>
      </c>
      <c r="C376" t="str">
        <f>VLOOKUP(B376,[2]Clothes!$B$5:$D$447,2, FALSE)</f>
        <v>Outside of MKCC</v>
      </c>
      <c r="D376" t="str">
        <f>VLOOKUP(B376,[2]Clothes!$B$5:$D$447,3, FALSE)</f>
        <v>Outside of MKCC - Other</v>
      </c>
      <c r="E376" s="5">
        <v>0</v>
      </c>
      <c r="F376" s="5">
        <v>0</v>
      </c>
      <c r="G376" s="5">
        <v>0</v>
      </c>
      <c r="H376" s="5">
        <v>0</v>
      </c>
      <c r="I376" s="5">
        <v>0</v>
      </c>
      <c r="J376" s="5">
        <v>0</v>
      </c>
      <c r="K376" s="5">
        <v>0</v>
      </c>
      <c r="L376" s="5">
        <v>0</v>
      </c>
      <c r="M376" s="5">
        <v>0</v>
      </c>
      <c r="N376" s="5">
        <v>0</v>
      </c>
      <c r="O376" s="5">
        <v>0</v>
      </c>
      <c r="P376" s="5">
        <v>0</v>
      </c>
      <c r="Q376" s="5">
        <v>0</v>
      </c>
      <c r="R376" s="5">
        <v>0</v>
      </c>
      <c r="S376" s="5">
        <v>0</v>
      </c>
    </row>
    <row r="377" spans="1:19" hidden="1" x14ac:dyDescent="0.35">
      <c r="A377" s="2" t="s">
        <v>233</v>
      </c>
      <c r="B377" s="1" t="s">
        <v>340</v>
      </c>
      <c r="C377" t="str">
        <f>VLOOKUP(B377,[2]Clothes!$B$5:$D$447,2, FALSE)</f>
        <v>Outside of MKCC</v>
      </c>
      <c r="D377" t="str">
        <f>VLOOKUP(B377,[2]Clothes!$B$5:$D$447,3, FALSE)</f>
        <v>Northampton</v>
      </c>
      <c r="E377" s="5">
        <v>0</v>
      </c>
      <c r="F377" s="5">
        <v>0</v>
      </c>
      <c r="G377" s="5">
        <v>0</v>
      </c>
      <c r="H377" s="5">
        <v>0</v>
      </c>
      <c r="I377" s="5">
        <v>0</v>
      </c>
      <c r="J377" s="5">
        <v>0</v>
      </c>
      <c r="K377" s="5">
        <v>0</v>
      </c>
      <c r="L377" s="5">
        <v>0</v>
      </c>
      <c r="M377" s="5">
        <v>0</v>
      </c>
      <c r="N377" s="5">
        <v>0</v>
      </c>
      <c r="O377" s="5">
        <v>0</v>
      </c>
      <c r="P377" s="5">
        <v>0</v>
      </c>
      <c r="Q377" s="5">
        <v>0</v>
      </c>
      <c r="R377" s="5">
        <v>0</v>
      </c>
      <c r="S377" s="5">
        <v>0</v>
      </c>
    </row>
    <row r="378" spans="1:19" hidden="1" x14ac:dyDescent="0.35">
      <c r="A378" s="2" t="s">
        <v>233</v>
      </c>
      <c r="B378" s="1" t="s">
        <v>796</v>
      </c>
      <c r="C378" t="str">
        <f>VLOOKUP(B378,[2]Clothes!$B$5:$D$447,2, FALSE)</f>
        <v>Outside of MKCC</v>
      </c>
      <c r="D378" t="str">
        <f>VLOOKUP(B378,[2]Clothes!$B$5:$D$447,3, FALSE)</f>
        <v>Outside of MKCC - Other</v>
      </c>
      <c r="E378" s="5">
        <v>0</v>
      </c>
      <c r="F378" s="5">
        <v>0</v>
      </c>
      <c r="G378" s="5">
        <v>0</v>
      </c>
      <c r="H378" s="5">
        <v>0</v>
      </c>
      <c r="I378" s="5">
        <v>0</v>
      </c>
      <c r="J378" s="5">
        <v>0</v>
      </c>
      <c r="K378" s="5">
        <v>0</v>
      </c>
      <c r="L378" s="5">
        <v>0</v>
      </c>
      <c r="M378" s="5">
        <v>0</v>
      </c>
      <c r="N378" s="5">
        <v>0</v>
      </c>
      <c r="O378" s="5">
        <v>0</v>
      </c>
      <c r="P378" s="5">
        <v>0</v>
      </c>
      <c r="Q378" s="5">
        <v>0</v>
      </c>
      <c r="R378" s="5">
        <v>0</v>
      </c>
      <c r="S378" s="5">
        <v>0</v>
      </c>
    </row>
    <row r="379" spans="1:19" hidden="1" x14ac:dyDescent="0.35">
      <c r="A379" s="2" t="s">
        <v>233</v>
      </c>
      <c r="B379" s="1" t="s">
        <v>797</v>
      </c>
      <c r="C379" t="str">
        <f>VLOOKUP(B379,[2]Clothes!$B$5:$D$447,2, FALSE)</f>
        <v>Outside of MKCC</v>
      </c>
      <c r="D379" t="str">
        <f>VLOOKUP(B379,[2]Clothes!$B$5:$D$447,3, FALSE)</f>
        <v>Northampton</v>
      </c>
      <c r="E379" s="5">
        <v>0</v>
      </c>
      <c r="F379" s="5">
        <v>0</v>
      </c>
      <c r="G379" s="5">
        <v>0</v>
      </c>
      <c r="H379" s="5">
        <v>0</v>
      </c>
      <c r="I379" s="5">
        <v>0</v>
      </c>
      <c r="J379" s="5">
        <v>0</v>
      </c>
      <c r="K379" s="5">
        <v>0</v>
      </c>
      <c r="L379" s="5">
        <v>0</v>
      </c>
      <c r="M379" s="5">
        <v>0</v>
      </c>
      <c r="N379" s="5">
        <v>0</v>
      </c>
      <c r="O379" s="5">
        <v>0</v>
      </c>
      <c r="P379" s="5">
        <v>0</v>
      </c>
      <c r="Q379" s="5">
        <v>0</v>
      </c>
      <c r="R379" s="5">
        <v>0</v>
      </c>
      <c r="S379" s="5">
        <v>0</v>
      </c>
    </row>
    <row r="380" spans="1:19" hidden="1" x14ac:dyDescent="0.35">
      <c r="A380" s="2" t="s">
        <v>233</v>
      </c>
      <c r="B380" s="1" t="s">
        <v>798</v>
      </c>
      <c r="C380" t="str">
        <f>VLOOKUP(B380,[2]Clothes!$B$5:$D$447,2, FALSE)</f>
        <v>Outside of MKCC</v>
      </c>
      <c r="D380" t="str">
        <f>VLOOKUP(B380,[2]Clothes!$B$5:$D$447,3, FALSE)</f>
        <v>Northampton</v>
      </c>
      <c r="E380" s="5">
        <v>6.3600000000000002E-3</v>
      </c>
      <c r="F380" s="5">
        <v>0</v>
      </c>
      <c r="G380" s="5">
        <v>0</v>
      </c>
      <c r="H380" s="5">
        <v>0</v>
      </c>
      <c r="I380" s="5">
        <v>0</v>
      </c>
      <c r="J380" s="5">
        <v>0</v>
      </c>
      <c r="K380" s="5">
        <v>0</v>
      </c>
      <c r="L380" s="5">
        <v>0</v>
      </c>
      <c r="M380" s="5">
        <v>5.2740000000000002E-2</v>
      </c>
      <c r="N380" s="5">
        <v>0</v>
      </c>
      <c r="O380" s="5">
        <v>7.0000000000000001E-3</v>
      </c>
      <c r="P380" s="5">
        <v>0</v>
      </c>
      <c r="Q380" s="5">
        <v>0</v>
      </c>
      <c r="R380" s="5">
        <v>0</v>
      </c>
      <c r="S380" s="5">
        <v>0</v>
      </c>
    </row>
    <row r="381" spans="1:19" hidden="1" x14ac:dyDescent="0.35">
      <c r="A381" s="2" t="s">
        <v>233</v>
      </c>
      <c r="B381" s="1" t="s">
        <v>799</v>
      </c>
      <c r="C381" t="str">
        <f>VLOOKUP(B381,[2]Clothes!$B$5:$D$447,2, FALSE)</f>
        <v>Outside of MKCC</v>
      </c>
      <c r="D381" t="str">
        <f>VLOOKUP(B381,[2]Clothes!$B$5:$D$447,3, FALSE)</f>
        <v>Northampton</v>
      </c>
      <c r="E381" s="5">
        <v>0</v>
      </c>
      <c r="F381" s="5">
        <v>0</v>
      </c>
      <c r="G381" s="5">
        <v>0</v>
      </c>
      <c r="H381" s="5">
        <v>0</v>
      </c>
      <c r="I381" s="5">
        <v>0</v>
      </c>
      <c r="J381" s="5">
        <v>0</v>
      </c>
      <c r="K381" s="5">
        <v>0</v>
      </c>
      <c r="L381" s="5">
        <v>0</v>
      </c>
      <c r="M381" s="5">
        <v>0</v>
      </c>
      <c r="N381" s="5">
        <v>0</v>
      </c>
      <c r="O381" s="5">
        <v>0</v>
      </c>
      <c r="P381" s="5">
        <v>0</v>
      </c>
      <c r="Q381" s="5">
        <v>0</v>
      </c>
      <c r="R381" s="5">
        <v>0</v>
      </c>
      <c r="S381" s="5">
        <v>0</v>
      </c>
    </row>
    <row r="382" spans="1:19" hidden="1" x14ac:dyDescent="0.35">
      <c r="A382" s="2" t="s">
        <v>233</v>
      </c>
      <c r="B382" s="1" t="s">
        <v>800</v>
      </c>
      <c r="C382" t="str">
        <f>VLOOKUP(B382,[2]Clothes!$B$5:$D$447,2, FALSE)</f>
        <v>Outside of MKCC</v>
      </c>
      <c r="D382" t="str">
        <f>VLOOKUP(B382,[2]Clothes!$B$5:$D$447,3, FALSE)</f>
        <v>Outside of MKCC - Other</v>
      </c>
      <c r="E382" s="5">
        <v>0</v>
      </c>
      <c r="F382" s="5">
        <v>0</v>
      </c>
      <c r="G382" s="5">
        <v>0</v>
      </c>
      <c r="H382" s="5">
        <v>0</v>
      </c>
      <c r="I382" s="5">
        <v>0</v>
      </c>
      <c r="J382" s="5">
        <v>0</v>
      </c>
      <c r="K382" s="5">
        <v>0</v>
      </c>
      <c r="L382" s="5">
        <v>0</v>
      </c>
      <c r="M382" s="5">
        <v>0</v>
      </c>
      <c r="N382" s="5">
        <v>0</v>
      </c>
      <c r="O382" s="5">
        <v>0</v>
      </c>
      <c r="P382" s="5">
        <v>0</v>
      </c>
      <c r="Q382" s="5">
        <v>0</v>
      </c>
      <c r="R382" s="5">
        <v>0</v>
      </c>
      <c r="S382" s="5">
        <v>0</v>
      </c>
    </row>
    <row r="383" spans="1:19" hidden="1" x14ac:dyDescent="0.35">
      <c r="A383" s="2" t="s">
        <v>233</v>
      </c>
      <c r="B383" s="1" t="s">
        <v>801</v>
      </c>
      <c r="C383" t="str">
        <f>VLOOKUP(B383,[2]Clothes!$B$5:$D$447,2, FALSE)</f>
        <v>Outside of MKCC</v>
      </c>
      <c r="D383" t="str">
        <f>VLOOKUP(B383,[2]Clothes!$B$5:$D$447,3, FALSE)</f>
        <v>Outside of MKCC - Other</v>
      </c>
      <c r="E383" s="5">
        <v>1.1999999999999999E-3</v>
      </c>
      <c r="F383" s="5">
        <v>0</v>
      </c>
      <c r="G383" s="5">
        <v>0</v>
      </c>
      <c r="H383" s="5">
        <v>0</v>
      </c>
      <c r="I383" s="5">
        <v>0</v>
      </c>
      <c r="J383" s="5">
        <v>0</v>
      </c>
      <c r="K383" s="5">
        <v>0</v>
      </c>
      <c r="L383" s="5">
        <v>0</v>
      </c>
      <c r="M383" s="5">
        <v>0</v>
      </c>
      <c r="N383" s="5">
        <v>0</v>
      </c>
      <c r="O383" s="5">
        <v>0</v>
      </c>
      <c r="P383" s="5">
        <v>0</v>
      </c>
      <c r="Q383" s="5">
        <v>0</v>
      </c>
      <c r="R383" s="5">
        <v>0</v>
      </c>
      <c r="S383" s="5">
        <v>1.379E-2</v>
      </c>
    </row>
    <row r="384" spans="1:19" hidden="1" x14ac:dyDescent="0.35">
      <c r="A384" s="2" t="s">
        <v>233</v>
      </c>
      <c r="B384" s="1" t="s">
        <v>802</v>
      </c>
      <c r="C384" t="str">
        <f>VLOOKUP(B384,[2]Clothes!$B$5:$D$447,2, FALSE)</f>
        <v>Outside of MKCC</v>
      </c>
      <c r="D384" t="str">
        <f>VLOOKUP(B384,[2]Clothes!$B$5:$D$447,3, FALSE)</f>
        <v>Outside of MKCC - Other</v>
      </c>
      <c r="E384" s="5">
        <v>0</v>
      </c>
      <c r="F384" s="5">
        <v>0</v>
      </c>
      <c r="G384" s="5">
        <v>0</v>
      </c>
      <c r="H384" s="5">
        <v>0</v>
      </c>
      <c r="I384" s="5">
        <v>0</v>
      </c>
      <c r="J384" s="5">
        <v>0</v>
      </c>
      <c r="K384" s="5">
        <v>0</v>
      </c>
      <c r="L384" s="5">
        <v>0</v>
      </c>
      <c r="M384" s="5">
        <v>0</v>
      </c>
      <c r="N384" s="5">
        <v>0</v>
      </c>
      <c r="O384" s="5">
        <v>0</v>
      </c>
      <c r="P384" s="5">
        <v>0</v>
      </c>
      <c r="Q384" s="5">
        <v>0</v>
      </c>
      <c r="R384" s="5">
        <v>0</v>
      </c>
      <c r="S384" s="5">
        <v>0</v>
      </c>
    </row>
    <row r="385" spans="1:19" hidden="1" x14ac:dyDescent="0.35">
      <c r="A385" s="2" t="s">
        <v>233</v>
      </c>
      <c r="B385" s="1" t="s">
        <v>803</v>
      </c>
      <c r="C385" t="str">
        <f>VLOOKUP(B385,[2]Clothes!$B$5:$D$447,2, FALSE)</f>
        <v>Outside of MKCC</v>
      </c>
      <c r="D385" t="str">
        <f>VLOOKUP(B385,[2]Clothes!$B$5:$D$447,3, FALSE)</f>
        <v>Outside of MKCC - Other</v>
      </c>
      <c r="E385" s="5">
        <v>0</v>
      </c>
      <c r="F385" s="5">
        <v>0</v>
      </c>
      <c r="G385" s="5">
        <v>0</v>
      </c>
      <c r="H385" s="5">
        <v>0</v>
      </c>
      <c r="I385" s="5">
        <v>0</v>
      </c>
      <c r="J385" s="5">
        <v>0</v>
      </c>
      <c r="K385" s="5">
        <v>0</v>
      </c>
      <c r="L385" s="5">
        <v>0</v>
      </c>
      <c r="M385" s="5">
        <v>0</v>
      </c>
      <c r="N385" s="5">
        <v>0</v>
      </c>
      <c r="O385" s="5">
        <v>0</v>
      </c>
      <c r="P385" s="5">
        <v>0</v>
      </c>
      <c r="Q385" s="5">
        <v>0</v>
      </c>
      <c r="R385" s="5">
        <v>0</v>
      </c>
      <c r="S385" s="5">
        <v>0</v>
      </c>
    </row>
    <row r="386" spans="1:19" hidden="1" x14ac:dyDescent="0.35">
      <c r="A386" s="2" t="s">
        <v>233</v>
      </c>
      <c r="B386" s="1" t="s">
        <v>804</v>
      </c>
      <c r="C386" t="str">
        <f>VLOOKUP(B386,[2]Clothes!$B$5:$D$447,2, FALSE)</f>
        <v>Outside of MKCC</v>
      </c>
      <c r="D386" t="str">
        <f>VLOOKUP(B386,[2]Clothes!$B$5:$D$447,3, FALSE)</f>
        <v>Outside of MKCC - Other</v>
      </c>
      <c r="E386" s="5">
        <v>0</v>
      </c>
      <c r="F386" s="5">
        <v>0</v>
      </c>
      <c r="G386" s="5">
        <v>0</v>
      </c>
      <c r="H386" s="5">
        <v>0</v>
      </c>
      <c r="I386" s="5">
        <v>0</v>
      </c>
      <c r="J386" s="5">
        <v>0</v>
      </c>
      <c r="K386" s="5">
        <v>0</v>
      </c>
      <c r="L386" s="5">
        <v>0</v>
      </c>
      <c r="M386" s="5">
        <v>0</v>
      </c>
      <c r="N386" s="5">
        <v>0</v>
      </c>
      <c r="O386" s="5">
        <v>0</v>
      </c>
      <c r="P386" s="5">
        <v>0</v>
      </c>
      <c r="Q386" s="5">
        <v>0</v>
      </c>
      <c r="R386" s="5">
        <v>0</v>
      </c>
      <c r="S386" s="5">
        <v>0</v>
      </c>
    </row>
    <row r="387" spans="1:19" hidden="1" x14ac:dyDescent="0.35">
      <c r="A387" s="2" t="s">
        <v>233</v>
      </c>
      <c r="B387" s="1" t="s">
        <v>805</v>
      </c>
      <c r="C387" t="str">
        <f>VLOOKUP(B387,[2]Clothes!$B$5:$D$447,2, FALSE)</f>
        <v>Outside of MKCC</v>
      </c>
      <c r="D387" t="str">
        <f>VLOOKUP(B387,[2]Clothes!$B$5:$D$447,3, FALSE)</f>
        <v>Outside of MKCC - Other</v>
      </c>
      <c r="E387" s="5">
        <v>0</v>
      </c>
      <c r="F387" s="5">
        <v>0</v>
      </c>
      <c r="G387" s="5">
        <v>0</v>
      </c>
      <c r="H387" s="5">
        <v>0</v>
      </c>
      <c r="I387" s="5">
        <v>0</v>
      </c>
      <c r="J387" s="5">
        <v>0</v>
      </c>
      <c r="K387" s="5">
        <v>0</v>
      </c>
      <c r="L387" s="5">
        <v>0</v>
      </c>
      <c r="M387" s="5">
        <v>0</v>
      </c>
      <c r="N387" s="5">
        <v>0</v>
      </c>
      <c r="O387" s="5">
        <v>0</v>
      </c>
      <c r="P387" s="5">
        <v>0</v>
      </c>
      <c r="Q387" s="5">
        <v>0</v>
      </c>
      <c r="R387" s="5">
        <v>0</v>
      </c>
      <c r="S387" s="5">
        <v>0</v>
      </c>
    </row>
    <row r="388" spans="1:19" hidden="1" x14ac:dyDescent="0.35">
      <c r="A388" s="2" t="s">
        <v>233</v>
      </c>
      <c r="B388" s="1" t="s">
        <v>806</v>
      </c>
      <c r="C388" t="str">
        <f>VLOOKUP(B388,[2]Clothes!$B$5:$D$447,2, FALSE)</f>
        <v>Outside of MKCC</v>
      </c>
      <c r="D388" t="str">
        <f>VLOOKUP(B388,[2]Clothes!$B$5:$D$447,3, FALSE)</f>
        <v>Outside of MKCC - Other</v>
      </c>
      <c r="E388" s="5">
        <v>0</v>
      </c>
      <c r="F388" s="5">
        <v>0</v>
      </c>
      <c r="G388" s="5">
        <v>0</v>
      </c>
      <c r="H388" s="5">
        <v>0</v>
      </c>
      <c r="I388" s="5">
        <v>0</v>
      </c>
      <c r="J388" s="5">
        <v>0</v>
      </c>
      <c r="K388" s="5">
        <v>0</v>
      </c>
      <c r="L388" s="5">
        <v>0</v>
      </c>
      <c r="M388" s="5">
        <v>0</v>
      </c>
      <c r="N388" s="5">
        <v>0</v>
      </c>
      <c r="O388" s="5">
        <v>0</v>
      </c>
      <c r="P388" s="5">
        <v>0</v>
      </c>
      <c r="Q388" s="5">
        <v>0</v>
      </c>
      <c r="R388" s="5">
        <v>0</v>
      </c>
      <c r="S388" s="5">
        <v>0</v>
      </c>
    </row>
    <row r="389" spans="1:19" hidden="1" x14ac:dyDescent="0.35">
      <c r="A389" s="2" t="s">
        <v>233</v>
      </c>
      <c r="B389" s="1" t="s">
        <v>807</v>
      </c>
      <c r="C389" t="str">
        <f>VLOOKUP(B389,[2]Clothes!$B$5:$D$447,2, FALSE)</f>
        <v>Outside of MKCC</v>
      </c>
      <c r="D389" t="str">
        <f>VLOOKUP(B389,[2]Clothes!$B$5:$D$447,3, FALSE)</f>
        <v>Outside of MKCC - Other</v>
      </c>
      <c r="E389" s="5">
        <v>0</v>
      </c>
      <c r="F389" s="5">
        <v>0</v>
      </c>
      <c r="G389" s="5">
        <v>0</v>
      </c>
      <c r="H389" s="5">
        <v>0</v>
      </c>
      <c r="I389" s="5">
        <v>0</v>
      </c>
      <c r="J389" s="5">
        <v>0</v>
      </c>
      <c r="K389" s="5">
        <v>0</v>
      </c>
      <c r="L389" s="5">
        <v>0</v>
      </c>
      <c r="M389" s="5">
        <v>0</v>
      </c>
      <c r="N389" s="5">
        <v>0</v>
      </c>
      <c r="O389" s="5">
        <v>0</v>
      </c>
      <c r="P389" s="5">
        <v>0</v>
      </c>
      <c r="Q389" s="5">
        <v>0</v>
      </c>
      <c r="R389" s="5">
        <v>0</v>
      </c>
      <c r="S389" s="5">
        <v>0</v>
      </c>
    </row>
    <row r="390" spans="1:19" hidden="1" x14ac:dyDescent="0.35">
      <c r="A390" s="2" t="s">
        <v>233</v>
      </c>
      <c r="B390" s="1" t="s">
        <v>808</v>
      </c>
      <c r="C390" t="str">
        <f>VLOOKUP(B390,[2]Clothes!$B$5:$D$447,2, FALSE)</f>
        <v>Outside of MKCC</v>
      </c>
      <c r="D390" t="str">
        <f>VLOOKUP(B390,[2]Clothes!$B$5:$D$447,3, FALSE)</f>
        <v>Bedford</v>
      </c>
      <c r="E390" s="5">
        <v>0</v>
      </c>
      <c r="F390" s="5">
        <v>0</v>
      </c>
      <c r="G390" s="5">
        <v>0</v>
      </c>
      <c r="H390" s="5">
        <v>0</v>
      </c>
      <c r="I390" s="5">
        <v>0</v>
      </c>
      <c r="J390" s="5">
        <v>0</v>
      </c>
      <c r="K390" s="5">
        <v>0</v>
      </c>
      <c r="L390" s="5">
        <v>0</v>
      </c>
      <c r="M390" s="5">
        <v>0</v>
      </c>
      <c r="N390" s="5">
        <v>0</v>
      </c>
      <c r="O390" s="5">
        <v>0</v>
      </c>
      <c r="P390" s="5">
        <v>0</v>
      </c>
      <c r="Q390" s="5">
        <v>0</v>
      </c>
      <c r="R390" s="5">
        <v>0</v>
      </c>
      <c r="S390" s="5">
        <v>0</v>
      </c>
    </row>
    <row r="391" spans="1:19" hidden="1" x14ac:dyDescent="0.35">
      <c r="A391" s="2" t="s">
        <v>233</v>
      </c>
      <c r="B391" s="1" t="s">
        <v>809</v>
      </c>
      <c r="C391" t="str">
        <f>VLOOKUP(B391,[2]Clothes!$B$5:$D$447,2, FALSE)</f>
        <v>Outside of MKCC</v>
      </c>
      <c r="D391" t="str">
        <f>VLOOKUP(B391,[2]Clothes!$B$5:$D$447,3, FALSE)</f>
        <v>Northampton</v>
      </c>
      <c r="E391" s="5">
        <v>5.4000000000000001E-4</v>
      </c>
      <c r="F391" s="5">
        <v>0</v>
      </c>
      <c r="G391" s="5">
        <v>0</v>
      </c>
      <c r="H391" s="5">
        <v>0</v>
      </c>
      <c r="I391" s="5">
        <v>0</v>
      </c>
      <c r="J391" s="5">
        <v>0</v>
      </c>
      <c r="K391" s="5">
        <v>0</v>
      </c>
      <c r="L391" s="5">
        <v>0</v>
      </c>
      <c r="M391" s="5">
        <v>4.5300000000000002E-3</v>
      </c>
      <c r="N391" s="5">
        <v>0</v>
      </c>
      <c r="O391" s="5">
        <v>0</v>
      </c>
      <c r="P391" s="5">
        <v>0</v>
      </c>
      <c r="Q391" s="5">
        <v>0</v>
      </c>
      <c r="R391" s="5">
        <v>0</v>
      </c>
      <c r="S391" s="5">
        <v>0</v>
      </c>
    </row>
    <row r="392" spans="1:19" hidden="1" x14ac:dyDescent="0.35">
      <c r="A392" s="2" t="s">
        <v>233</v>
      </c>
      <c r="B392" s="1" t="s">
        <v>810</v>
      </c>
      <c r="C392" t="str">
        <f>VLOOKUP(B392,[2]Clothes!$B$5:$D$447,2, FALSE)</f>
        <v>Outside of MKCC</v>
      </c>
      <c r="D392" t="str">
        <f>VLOOKUP(B392,[2]Clothes!$B$5:$D$447,3, FALSE)</f>
        <v>Outside of MKCC - Other</v>
      </c>
      <c r="E392" s="5">
        <v>0</v>
      </c>
      <c r="F392" s="5">
        <v>0</v>
      </c>
      <c r="G392" s="5">
        <v>0</v>
      </c>
      <c r="H392" s="5">
        <v>0</v>
      </c>
      <c r="I392" s="5">
        <v>0</v>
      </c>
      <c r="J392" s="5">
        <v>0</v>
      </c>
      <c r="K392" s="5">
        <v>0</v>
      </c>
      <c r="L392" s="5">
        <v>0</v>
      </c>
      <c r="M392" s="5">
        <v>0</v>
      </c>
      <c r="N392" s="5">
        <v>0</v>
      </c>
      <c r="O392" s="5">
        <v>0</v>
      </c>
      <c r="P392" s="5">
        <v>0</v>
      </c>
      <c r="Q392" s="5">
        <v>0</v>
      </c>
      <c r="R392" s="5">
        <v>0</v>
      </c>
      <c r="S392" s="5">
        <v>0</v>
      </c>
    </row>
    <row r="393" spans="1:19" hidden="1" x14ac:dyDescent="0.35">
      <c r="A393" s="2" t="s">
        <v>233</v>
      </c>
      <c r="B393" s="1" t="s">
        <v>811</v>
      </c>
      <c r="C393" t="str">
        <f>VLOOKUP(B393,[2]Clothes!$B$5:$D$447,2, FALSE)</f>
        <v>Outside of MKCC</v>
      </c>
      <c r="D393" t="str">
        <f>VLOOKUP(B393,[2]Clothes!$B$5:$D$447,3, FALSE)</f>
        <v>Outside of MKCC - Other</v>
      </c>
      <c r="E393" s="5">
        <v>2.5000000000000001E-3</v>
      </c>
      <c r="F393" s="5">
        <v>0</v>
      </c>
      <c r="G393" s="5">
        <v>0</v>
      </c>
      <c r="H393" s="5">
        <v>0</v>
      </c>
      <c r="I393" s="5">
        <v>0</v>
      </c>
      <c r="J393" s="5">
        <v>0</v>
      </c>
      <c r="K393" s="5">
        <v>0</v>
      </c>
      <c r="L393" s="5">
        <v>0</v>
      </c>
      <c r="M393" s="5">
        <v>0</v>
      </c>
      <c r="N393" s="5">
        <v>0</v>
      </c>
      <c r="O393" s="5">
        <v>0</v>
      </c>
      <c r="P393" s="5">
        <v>0</v>
      </c>
      <c r="Q393" s="5">
        <v>0</v>
      </c>
      <c r="R393" s="5">
        <v>0</v>
      </c>
      <c r="S393" s="5">
        <v>2.8660000000000001E-2</v>
      </c>
    </row>
    <row r="394" spans="1:19" hidden="1" x14ac:dyDescent="0.35">
      <c r="A394" s="2" t="s">
        <v>233</v>
      </c>
      <c r="B394" s="1" t="s">
        <v>812</v>
      </c>
      <c r="C394" t="str">
        <f>VLOOKUP(B394,[2]Clothes!$B$5:$D$447,2, FALSE)</f>
        <v>Outside of MKCC</v>
      </c>
      <c r="D394" t="str">
        <f>VLOOKUP(B394,[2]Clothes!$B$5:$D$447,3, FALSE)</f>
        <v>Outside of MKCC - Other</v>
      </c>
      <c r="E394" s="5">
        <v>2.4000000000000001E-4</v>
      </c>
      <c r="F394" s="5">
        <v>0</v>
      </c>
      <c r="G394" s="5">
        <v>0</v>
      </c>
      <c r="H394" s="5">
        <v>0</v>
      </c>
      <c r="I394" s="5">
        <v>0</v>
      </c>
      <c r="J394" s="5">
        <v>0</v>
      </c>
      <c r="K394" s="5">
        <v>0</v>
      </c>
      <c r="L394" s="5">
        <v>0</v>
      </c>
      <c r="M394" s="5">
        <v>0</v>
      </c>
      <c r="N394" s="5">
        <v>0</v>
      </c>
      <c r="O394" s="5">
        <v>1.4E-2</v>
      </c>
      <c r="P394" s="5">
        <v>0</v>
      </c>
      <c r="Q394" s="5">
        <v>0</v>
      </c>
      <c r="R394" s="5">
        <v>0</v>
      </c>
      <c r="S394" s="5">
        <v>0</v>
      </c>
    </row>
    <row r="395" spans="1:19" hidden="1" x14ac:dyDescent="0.35">
      <c r="A395" s="2" t="s">
        <v>233</v>
      </c>
      <c r="B395" s="1" t="s">
        <v>813</v>
      </c>
      <c r="C395" t="str">
        <f>VLOOKUP(B395,[2]Clothes!$B$5:$D$447,2, FALSE)</f>
        <v>Outside of MKCC</v>
      </c>
      <c r="D395" t="str">
        <f>VLOOKUP(B395,[2]Clothes!$B$5:$D$447,3, FALSE)</f>
        <v>Outside of MKCC - Other</v>
      </c>
      <c r="E395" s="5">
        <v>0</v>
      </c>
      <c r="F395" s="5">
        <v>0</v>
      </c>
      <c r="G395" s="5">
        <v>0</v>
      </c>
      <c r="H395" s="5">
        <v>0</v>
      </c>
      <c r="I395" s="5">
        <v>0</v>
      </c>
      <c r="J395" s="5">
        <v>0</v>
      </c>
      <c r="K395" s="5">
        <v>0</v>
      </c>
      <c r="L395" s="5">
        <v>0</v>
      </c>
      <c r="M395" s="5">
        <v>0</v>
      </c>
      <c r="N395" s="5">
        <v>0</v>
      </c>
      <c r="O395" s="5">
        <v>0</v>
      </c>
      <c r="P395" s="5">
        <v>0</v>
      </c>
      <c r="Q395" s="5">
        <v>0</v>
      </c>
      <c r="R395" s="5">
        <v>0</v>
      </c>
      <c r="S395" s="5">
        <v>0</v>
      </c>
    </row>
    <row r="396" spans="1:19" hidden="1" x14ac:dyDescent="0.35">
      <c r="A396" s="2" t="s">
        <v>233</v>
      </c>
      <c r="B396" s="1" t="s">
        <v>343</v>
      </c>
      <c r="C396" t="str">
        <f>VLOOKUP(B396,[2]Clothes!$B$5:$D$447,2, FALSE)</f>
        <v>Outside of MKCC</v>
      </c>
      <c r="D396" t="str">
        <f>VLOOKUP(B396,[2]Clothes!$B$5:$D$447,3, FALSE)</f>
        <v>Outside of MKCC - Other</v>
      </c>
      <c r="E396" s="5">
        <v>0</v>
      </c>
      <c r="F396" s="5">
        <v>0</v>
      </c>
      <c r="G396" s="5">
        <v>0</v>
      </c>
      <c r="H396" s="5">
        <v>0</v>
      </c>
      <c r="I396" s="5">
        <v>0</v>
      </c>
      <c r="J396" s="5">
        <v>0</v>
      </c>
      <c r="K396" s="5">
        <v>0</v>
      </c>
      <c r="L396" s="5">
        <v>0</v>
      </c>
      <c r="M396" s="5">
        <v>0</v>
      </c>
      <c r="N396" s="5">
        <v>0</v>
      </c>
      <c r="O396" s="5">
        <v>0</v>
      </c>
      <c r="P396" s="5">
        <v>0</v>
      </c>
      <c r="Q396" s="5">
        <v>0</v>
      </c>
      <c r="R396" s="5">
        <v>0</v>
      </c>
      <c r="S396" s="5">
        <v>0</v>
      </c>
    </row>
    <row r="397" spans="1:19" hidden="1" x14ac:dyDescent="0.35">
      <c r="A397" s="2" t="s">
        <v>233</v>
      </c>
      <c r="B397" s="1" t="s">
        <v>344</v>
      </c>
      <c r="C397" t="str">
        <f>VLOOKUP(B397,[2]Clothes!$B$5:$D$447,2, FALSE)</f>
        <v>Outside of MKCC</v>
      </c>
      <c r="D397" t="str">
        <f>VLOOKUP(B397,[2]Clothes!$B$5:$D$447,3, FALSE)</f>
        <v>Outside of MKCC - Other</v>
      </c>
      <c r="E397" s="5">
        <v>3.8999999999999998E-3</v>
      </c>
      <c r="F397" s="5">
        <v>0</v>
      </c>
      <c r="G397" s="5">
        <v>0</v>
      </c>
      <c r="H397" s="5">
        <v>0</v>
      </c>
      <c r="I397" s="5">
        <v>0</v>
      </c>
      <c r="J397" s="5">
        <v>0</v>
      </c>
      <c r="K397" s="5">
        <v>0</v>
      </c>
      <c r="L397" s="5">
        <v>0</v>
      </c>
      <c r="M397" s="5">
        <v>0</v>
      </c>
      <c r="N397" s="5">
        <v>0</v>
      </c>
      <c r="O397" s="5">
        <v>0</v>
      </c>
      <c r="P397" s="5">
        <v>0</v>
      </c>
      <c r="Q397" s="5">
        <v>3.0040000000000001E-2</v>
      </c>
      <c r="R397" s="5">
        <v>0</v>
      </c>
      <c r="S397" s="5">
        <v>0</v>
      </c>
    </row>
    <row r="398" spans="1:19" hidden="1" x14ac:dyDescent="0.35">
      <c r="A398" s="2" t="s">
        <v>233</v>
      </c>
      <c r="B398" s="1" t="s">
        <v>345</v>
      </c>
      <c r="C398" t="str">
        <f>VLOOKUP(B398,[2]Clothes!$B$5:$D$447,2, FALSE)</f>
        <v>Outside of MKCC</v>
      </c>
      <c r="D398" t="str">
        <f>VLOOKUP(B398,[2]Clothes!$B$5:$D$447,3, FALSE)</f>
        <v>Bedford</v>
      </c>
      <c r="E398" s="5">
        <v>5.5999999999999995E-4</v>
      </c>
      <c r="F398" s="5">
        <v>0</v>
      </c>
      <c r="G398" s="5">
        <v>0</v>
      </c>
      <c r="H398" s="5">
        <v>0</v>
      </c>
      <c r="I398" s="5">
        <v>0</v>
      </c>
      <c r="J398" s="5">
        <v>0</v>
      </c>
      <c r="K398" s="5">
        <v>0</v>
      </c>
      <c r="L398" s="5">
        <v>0</v>
      </c>
      <c r="M398" s="5">
        <v>0</v>
      </c>
      <c r="N398" s="5">
        <v>0</v>
      </c>
      <c r="O398" s="5">
        <v>0</v>
      </c>
      <c r="P398" s="5">
        <v>5.5599999999999998E-3</v>
      </c>
      <c r="Q398" s="5">
        <v>0</v>
      </c>
      <c r="R398" s="5">
        <v>0</v>
      </c>
      <c r="S398" s="5">
        <v>0</v>
      </c>
    </row>
    <row r="399" spans="1:19" hidden="1" x14ac:dyDescent="0.35">
      <c r="A399" s="2" t="s">
        <v>233</v>
      </c>
      <c r="B399" s="1" t="s">
        <v>346</v>
      </c>
      <c r="C399" t="str">
        <f>VLOOKUP(B399,[2]Clothes!$B$5:$D$447,2, FALSE)</f>
        <v>Outside of MKCC</v>
      </c>
      <c r="D399" t="str">
        <f>VLOOKUP(B399,[2]Clothes!$B$5:$D$447,3, FALSE)</f>
        <v>Outside of MKCC - Other</v>
      </c>
      <c r="E399" s="5">
        <v>0</v>
      </c>
      <c r="F399" s="5">
        <v>0</v>
      </c>
      <c r="G399" s="5">
        <v>0</v>
      </c>
      <c r="H399" s="5">
        <v>0</v>
      </c>
      <c r="I399" s="5">
        <v>0</v>
      </c>
      <c r="J399" s="5">
        <v>0</v>
      </c>
      <c r="K399" s="5">
        <v>0</v>
      </c>
      <c r="L399" s="5">
        <v>0</v>
      </c>
      <c r="M399" s="5">
        <v>0</v>
      </c>
      <c r="N399" s="5">
        <v>0</v>
      </c>
      <c r="O399" s="5">
        <v>0</v>
      </c>
      <c r="P399" s="5">
        <v>0</v>
      </c>
      <c r="Q399" s="5">
        <v>0</v>
      </c>
      <c r="R399" s="5">
        <v>0</v>
      </c>
      <c r="S399" s="5">
        <v>0</v>
      </c>
    </row>
    <row r="400" spans="1:19" hidden="1" x14ac:dyDescent="0.35">
      <c r="A400" s="2" t="s">
        <v>233</v>
      </c>
      <c r="B400" s="1" t="s">
        <v>347</v>
      </c>
      <c r="C400" t="str">
        <f>VLOOKUP(B400,[2]Clothes!$B$5:$D$447,2, FALSE)</f>
        <v>Outside of MKCC</v>
      </c>
      <c r="D400" t="str">
        <f>VLOOKUP(B400,[2]Clothes!$B$5:$D$447,3, FALSE)</f>
        <v>Northampton</v>
      </c>
      <c r="E400" s="5">
        <v>0</v>
      </c>
      <c r="F400" s="5">
        <v>0</v>
      </c>
      <c r="G400" s="5">
        <v>0</v>
      </c>
      <c r="H400" s="5">
        <v>0</v>
      </c>
      <c r="I400" s="5">
        <v>0</v>
      </c>
      <c r="J400" s="5">
        <v>0</v>
      </c>
      <c r="K400" s="5">
        <v>0</v>
      </c>
      <c r="L400" s="5">
        <v>0</v>
      </c>
      <c r="M400" s="5">
        <v>0</v>
      </c>
      <c r="N400" s="5">
        <v>0</v>
      </c>
      <c r="O400" s="5">
        <v>0</v>
      </c>
      <c r="P400" s="5">
        <v>0</v>
      </c>
      <c r="Q400" s="5">
        <v>0</v>
      </c>
      <c r="R400" s="5">
        <v>0</v>
      </c>
      <c r="S400" s="5">
        <v>0</v>
      </c>
    </row>
    <row r="401" spans="1:19" hidden="1" x14ac:dyDescent="0.35">
      <c r="A401" s="2" t="s">
        <v>233</v>
      </c>
      <c r="B401" s="1" t="s">
        <v>348</v>
      </c>
      <c r="C401" t="str">
        <f>VLOOKUP(B401,[2]Clothes!$B$5:$D$447,2, FALSE)</f>
        <v>Outside of MKCC</v>
      </c>
      <c r="D401" t="str">
        <f>VLOOKUP(B401,[2]Clothes!$B$5:$D$447,3, FALSE)</f>
        <v>Outside of MKCC - Other</v>
      </c>
      <c r="E401" s="5">
        <v>1.1999999999999999E-3</v>
      </c>
      <c r="F401" s="5">
        <v>0</v>
      </c>
      <c r="G401" s="5">
        <v>0</v>
      </c>
      <c r="H401" s="5">
        <v>0</v>
      </c>
      <c r="I401" s="5">
        <v>0</v>
      </c>
      <c r="J401" s="5">
        <v>0</v>
      </c>
      <c r="K401" s="5">
        <v>0</v>
      </c>
      <c r="L401" s="5">
        <v>0</v>
      </c>
      <c r="M401" s="5">
        <v>0</v>
      </c>
      <c r="N401" s="5">
        <v>0</v>
      </c>
      <c r="O401" s="5">
        <v>0</v>
      </c>
      <c r="P401" s="5">
        <v>0</v>
      </c>
      <c r="Q401" s="5">
        <v>0</v>
      </c>
      <c r="R401" s="5">
        <v>0</v>
      </c>
      <c r="S401" s="5">
        <v>1.379E-2</v>
      </c>
    </row>
    <row r="402" spans="1:19" hidden="1" x14ac:dyDescent="0.35">
      <c r="A402" s="2" t="s">
        <v>233</v>
      </c>
      <c r="B402" s="1" t="s">
        <v>349</v>
      </c>
      <c r="C402" t="str">
        <f>VLOOKUP(B402,[2]Clothes!$B$5:$D$447,2, FALSE)</f>
        <v>Outside of MKCC</v>
      </c>
      <c r="D402" t="str">
        <f>VLOOKUP(B402,[2]Clothes!$B$5:$D$447,3, FALSE)</f>
        <v>Outside of MKCC - Other</v>
      </c>
      <c r="E402" s="5">
        <v>3.8999999999999998E-3</v>
      </c>
      <c r="F402" s="5">
        <v>0</v>
      </c>
      <c r="G402" s="5">
        <v>0</v>
      </c>
      <c r="H402" s="5">
        <v>0</v>
      </c>
      <c r="I402" s="5">
        <v>0</v>
      </c>
      <c r="J402" s="5">
        <v>0</v>
      </c>
      <c r="K402" s="5">
        <v>0</v>
      </c>
      <c r="L402" s="5">
        <v>0</v>
      </c>
      <c r="M402" s="5">
        <v>0</v>
      </c>
      <c r="N402" s="5">
        <v>0</v>
      </c>
      <c r="O402" s="5">
        <v>0</v>
      </c>
      <c r="P402" s="5">
        <v>0</v>
      </c>
      <c r="Q402" s="5">
        <v>3.0040000000000001E-2</v>
      </c>
      <c r="R402" s="5">
        <v>0</v>
      </c>
      <c r="S402" s="5">
        <v>0</v>
      </c>
    </row>
    <row r="403" spans="1:19" hidden="1" x14ac:dyDescent="0.35">
      <c r="A403" s="2" t="s">
        <v>233</v>
      </c>
      <c r="B403" s="1" t="s">
        <v>350</v>
      </c>
      <c r="C403" t="str">
        <f>VLOOKUP(B403,[2]Clothes!$B$5:$D$447,2, FALSE)</f>
        <v>Outside of MKCC</v>
      </c>
      <c r="D403" t="str">
        <f>VLOOKUP(B403,[2]Clothes!$B$5:$D$447,3, FALSE)</f>
        <v>Northampton</v>
      </c>
      <c r="E403" s="5">
        <v>0</v>
      </c>
      <c r="F403" s="5">
        <v>0</v>
      </c>
      <c r="G403" s="5">
        <v>0</v>
      </c>
      <c r="H403" s="5">
        <v>0</v>
      </c>
      <c r="I403" s="5">
        <v>0</v>
      </c>
      <c r="J403" s="5">
        <v>0</v>
      </c>
      <c r="K403" s="5">
        <v>0</v>
      </c>
      <c r="L403" s="5">
        <v>0</v>
      </c>
      <c r="M403" s="5">
        <v>0</v>
      </c>
      <c r="N403" s="5">
        <v>0</v>
      </c>
      <c r="O403" s="5">
        <v>0</v>
      </c>
      <c r="P403" s="5">
        <v>0</v>
      </c>
      <c r="Q403" s="5">
        <v>0</v>
      </c>
      <c r="R403" s="5">
        <v>0</v>
      </c>
      <c r="S403" s="5">
        <v>0</v>
      </c>
    </row>
    <row r="404" spans="1:19" hidden="1" x14ac:dyDescent="0.35">
      <c r="A404" s="2" t="s">
        <v>233</v>
      </c>
      <c r="B404" s="1" t="s">
        <v>351</v>
      </c>
      <c r="C404" t="str">
        <f>VLOOKUP(B404,[2]Clothes!$B$5:$D$447,2, FALSE)</f>
        <v>Outside of MKCC</v>
      </c>
      <c r="D404" t="str">
        <f>VLOOKUP(B404,[2]Clothes!$B$5:$D$447,3, FALSE)</f>
        <v>Outside of MKCC - Other</v>
      </c>
      <c r="E404" s="5">
        <v>0</v>
      </c>
      <c r="F404" s="5">
        <v>0</v>
      </c>
      <c r="G404" s="5">
        <v>0</v>
      </c>
      <c r="H404" s="5">
        <v>0</v>
      </c>
      <c r="I404" s="5">
        <v>0</v>
      </c>
      <c r="J404" s="5">
        <v>0</v>
      </c>
      <c r="K404" s="5">
        <v>0</v>
      </c>
      <c r="L404" s="5">
        <v>0</v>
      </c>
      <c r="M404" s="5">
        <v>0</v>
      </c>
      <c r="N404" s="5">
        <v>0</v>
      </c>
      <c r="O404" s="5">
        <v>0</v>
      </c>
      <c r="P404" s="5">
        <v>0</v>
      </c>
      <c r="Q404" s="5">
        <v>0</v>
      </c>
      <c r="R404" s="5">
        <v>0</v>
      </c>
      <c r="S404" s="5">
        <v>0</v>
      </c>
    </row>
    <row r="405" spans="1:19" hidden="1" x14ac:dyDescent="0.35">
      <c r="A405" s="2" t="s">
        <v>233</v>
      </c>
      <c r="B405" s="1" t="s">
        <v>353</v>
      </c>
      <c r="C405" t="str">
        <f>VLOOKUP(B405,[2]Clothes!$B$5:$D$447,2, FALSE)</f>
        <v>Outside of MKCC</v>
      </c>
      <c r="D405" t="str">
        <f>VLOOKUP(B405,[2]Clothes!$B$5:$D$447,3, FALSE)</f>
        <v>Outside of MKCC - Other</v>
      </c>
      <c r="E405" s="5">
        <v>0</v>
      </c>
      <c r="F405" s="5">
        <v>0</v>
      </c>
      <c r="G405" s="5">
        <v>0</v>
      </c>
      <c r="H405" s="5">
        <v>0</v>
      </c>
      <c r="I405" s="5">
        <v>0</v>
      </c>
      <c r="J405" s="5">
        <v>0</v>
      </c>
      <c r="K405" s="5">
        <v>0</v>
      </c>
      <c r="L405" s="5">
        <v>0</v>
      </c>
      <c r="M405" s="5">
        <v>0</v>
      </c>
      <c r="N405" s="5">
        <v>0</v>
      </c>
      <c r="O405" s="5">
        <v>0</v>
      </c>
      <c r="P405" s="5">
        <v>0</v>
      </c>
      <c r="Q405" s="5">
        <v>0</v>
      </c>
      <c r="R405" s="5">
        <v>0</v>
      </c>
      <c r="S405" s="5">
        <v>0</v>
      </c>
    </row>
    <row r="406" spans="1:19" hidden="1" x14ac:dyDescent="0.35">
      <c r="A406" s="2" t="s">
        <v>233</v>
      </c>
      <c r="B406" s="1" t="s">
        <v>354</v>
      </c>
      <c r="C406" t="str">
        <f>VLOOKUP(B406,[2]Clothes!$B$5:$D$447,2, FALSE)</f>
        <v>Outside of MKCC</v>
      </c>
      <c r="D406" t="str">
        <f>VLOOKUP(B406,[2]Clothes!$B$5:$D$447,3, FALSE)</f>
        <v>Bedford</v>
      </c>
      <c r="E406" s="5">
        <v>1.1299999999999999E-3</v>
      </c>
      <c r="F406" s="5">
        <v>0</v>
      </c>
      <c r="G406" s="5">
        <v>0</v>
      </c>
      <c r="H406" s="5">
        <v>0</v>
      </c>
      <c r="I406" s="5">
        <v>0</v>
      </c>
      <c r="J406" s="5">
        <v>0</v>
      </c>
      <c r="K406" s="5">
        <v>0</v>
      </c>
      <c r="L406" s="5">
        <v>0</v>
      </c>
      <c r="M406" s="5">
        <v>0</v>
      </c>
      <c r="N406" s="5">
        <v>0</v>
      </c>
      <c r="O406" s="5">
        <v>0</v>
      </c>
      <c r="P406" s="5">
        <v>1.111E-2</v>
      </c>
      <c r="Q406" s="5">
        <v>0</v>
      </c>
      <c r="R406" s="5">
        <v>0</v>
      </c>
      <c r="S406" s="5">
        <v>0</v>
      </c>
    </row>
    <row r="407" spans="1:19" hidden="1" x14ac:dyDescent="0.35">
      <c r="A407" s="2" t="s">
        <v>233</v>
      </c>
      <c r="B407" s="1" t="s">
        <v>355</v>
      </c>
      <c r="C407" t="str">
        <f>VLOOKUP(B407,[2]Clothes!$B$5:$D$447,2, FALSE)</f>
        <v>Outside of MKCC</v>
      </c>
      <c r="D407" t="str">
        <f>VLOOKUP(B407,[2]Clothes!$B$5:$D$447,3, FALSE)</f>
        <v>Outside of MKCC - Other</v>
      </c>
      <c r="E407" s="5">
        <v>0</v>
      </c>
      <c r="F407" s="5">
        <v>0</v>
      </c>
      <c r="G407" s="5">
        <v>0</v>
      </c>
      <c r="H407" s="5">
        <v>0</v>
      </c>
      <c r="I407" s="5">
        <v>0</v>
      </c>
      <c r="J407" s="5">
        <v>0</v>
      </c>
      <c r="K407" s="5">
        <v>0</v>
      </c>
      <c r="L407" s="5">
        <v>0</v>
      </c>
      <c r="M407" s="5">
        <v>0</v>
      </c>
      <c r="N407" s="5">
        <v>0</v>
      </c>
      <c r="O407" s="5">
        <v>0</v>
      </c>
      <c r="P407" s="5">
        <v>0</v>
      </c>
      <c r="Q407" s="5">
        <v>0</v>
      </c>
      <c r="R407" s="5">
        <v>0</v>
      </c>
      <c r="S407" s="5">
        <v>0</v>
      </c>
    </row>
    <row r="408" spans="1:19" hidden="1" x14ac:dyDescent="0.35">
      <c r="A408" s="2" t="s">
        <v>233</v>
      </c>
      <c r="B408" s="1" t="s">
        <v>814</v>
      </c>
      <c r="C408" t="str">
        <f>VLOOKUP(B408,[2]Clothes!$B$5:$D$447,2, FALSE)</f>
        <v>Outside of MKCC</v>
      </c>
      <c r="D408" t="str">
        <f>VLOOKUP(B408,[2]Clothes!$B$5:$D$447,3, FALSE)</f>
        <v>Outside of MKCC - Other</v>
      </c>
      <c r="E408" s="5">
        <v>0</v>
      </c>
      <c r="F408" s="5">
        <v>0</v>
      </c>
      <c r="G408" s="5">
        <v>0</v>
      </c>
      <c r="H408" s="5">
        <v>0</v>
      </c>
      <c r="I408" s="5">
        <v>0</v>
      </c>
      <c r="J408" s="5">
        <v>0</v>
      </c>
      <c r="K408" s="5">
        <v>0</v>
      </c>
      <c r="L408" s="5">
        <v>0</v>
      </c>
      <c r="M408" s="5">
        <v>0</v>
      </c>
      <c r="N408" s="5">
        <v>0</v>
      </c>
      <c r="O408" s="5">
        <v>0</v>
      </c>
      <c r="P408" s="5">
        <v>0</v>
      </c>
      <c r="Q408" s="5">
        <v>0</v>
      </c>
      <c r="R408" s="5">
        <v>0</v>
      </c>
      <c r="S408" s="5">
        <v>0</v>
      </c>
    </row>
    <row r="409" spans="1:19" hidden="1" x14ac:dyDescent="0.35">
      <c r="A409" s="2" t="s">
        <v>233</v>
      </c>
      <c r="B409" s="1" t="s">
        <v>815</v>
      </c>
      <c r="C409" t="str">
        <f>VLOOKUP(B409,[2]Clothes!$B$5:$D$447,2, FALSE)</f>
        <v>Outside of MKCC</v>
      </c>
      <c r="D409" t="str">
        <f>VLOOKUP(B409,[2]Clothes!$B$5:$D$447,3, FALSE)</f>
        <v>Outside of MKCC - Other</v>
      </c>
      <c r="E409" s="5">
        <v>0</v>
      </c>
      <c r="F409" s="5">
        <v>0</v>
      </c>
      <c r="G409" s="5">
        <v>0</v>
      </c>
      <c r="H409" s="5">
        <v>0</v>
      </c>
      <c r="I409" s="5">
        <v>0</v>
      </c>
      <c r="J409" s="5">
        <v>0</v>
      </c>
      <c r="K409" s="5">
        <v>0</v>
      </c>
      <c r="L409" s="5">
        <v>0</v>
      </c>
      <c r="M409" s="5">
        <v>0</v>
      </c>
      <c r="N409" s="5">
        <v>0</v>
      </c>
      <c r="O409" s="5">
        <v>0</v>
      </c>
      <c r="P409" s="5">
        <v>0</v>
      </c>
      <c r="Q409" s="5">
        <v>0</v>
      </c>
      <c r="R409" s="5">
        <v>0</v>
      </c>
      <c r="S409" s="5">
        <v>0</v>
      </c>
    </row>
    <row r="410" spans="1:19" hidden="1" x14ac:dyDescent="0.35">
      <c r="A410" s="2" t="s">
        <v>233</v>
      </c>
      <c r="B410" s="1" t="s">
        <v>816</v>
      </c>
      <c r="C410" t="str">
        <f>VLOOKUP(B410,[2]Clothes!$B$5:$D$447,2, FALSE)</f>
        <v>Outside of MKCC</v>
      </c>
      <c r="D410" t="str">
        <f>VLOOKUP(B410,[2]Clothes!$B$5:$D$447,3, FALSE)</f>
        <v>Outside of MKCC - Other</v>
      </c>
      <c r="E410" s="5">
        <v>3.5699999999999998E-3</v>
      </c>
      <c r="F410" s="5">
        <v>0</v>
      </c>
      <c r="G410" s="5">
        <v>0</v>
      </c>
      <c r="H410" s="5">
        <v>0</v>
      </c>
      <c r="I410" s="5">
        <v>0</v>
      </c>
      <c r="J410" s="5">
        <v>0</v>
      </c>
      <c r="K410" s="5">
        <v>0</v>
      </c>
      <c r="L410" s="5">
        <v>0</v>
      </c>
      <c r="M410" s="5">
        <v>0</v>
      </c>
      <c r="N410" s="5">
        <v>0</v>
      </c>
      <c r="O410" s="5">
        <v>0</v>
      </c>
      <c r="P410" s="5">
        <v>3.5090000000000003E-2</v>
      </c>
      <c r="Q410" s="5">
        <v>0</v>
      </c>
      <c r="R410" s="5">
        <v>0</v>
      </c>
      <c r="S410" s="5">
        <v>0</v>
      </c>
    </row>
    <row r="411" spans="1:19" hidden="1" x14ac:dyDescent="0.35">
      <c r="A411" s="2" t="s">
        <v>233</v>
      </c>
      <c r="B411" s="1" t="s">
        <v>817</v>
      </c>
      <c r="C411" t="str">
        <f>VLOOKUP(B411,[2]Clothes!$B$5:$D$447,2, FALSE)</f>
        <v>Outside of MKCC</v>
      </c>
      <c r="D411" t="str">
        <f>VLOOKUP(B411,[2]Clothes!$B$5:$D$447,3, FALSE)</f>
        <v>Outside of MKCC - Other</v>
      </c>
      <c r="E411" s="5">
        <v>5.5999999999999995E-4</v>
      </c>
      <c r="F411" s="5">
        <v>0</v>
      </c>
      <c r="G411" s="5">
        <v>0</v>
      </c>
      <c r="H411" s="5">
        <v>0</v>
      </c>
      <c r="I411" s="5">
        <v>0</v>
      </c>
      <c r="J411" s="5">
        <v>0</v>
      </c>
      <c r="K411" s="5">
        <v>0</v>
      </c>
      <c r="L411" s="5">
        <v>0</v>
      </c>
      <c r="M411" s="5">
        <v>0</v>
      </c>
      <c r="N411" s="5">
        <v>0</v>
      </c>
      <c r="O411" s="5">
        <v>0</v>
      </c>
      <c r="P411" s="5">
        <v>5.5599999999999998E-3</v>
      </c>
      <c r="Q411" s="5">
        <v>0</v>
      </c>
      <c r="R411" s="5">
        <v>0</v>
      </c>
      <c r="S411" s="5">
        <v>0</v>
      </c>
    </row>
    <row r="412" spans="1:19" hidden="1" x14ac:dyDescent="0.35">
      <c r="A412" s="2" t="s">
        <v>233</v>
      </c>
      <c r="B412" s="1" t="s">
        <v>818</v>
      </c>
      <c r="C412" t="str">
        <f>VLOOKUP(B412,[2]Clothes!$B$5:$D$447,2, FALSE)</f>
        <v>Outside of MKCC</v>
      </c>
      <c r="D412" t="str">
        <f>VLOOKUP(B412,[2]Clothes!$B$5:$D$447,3, FALSE)</f>
        <v>Northampton</v>
      </c>
      <c r="E412" s="5">
        <v>8.7100000000000007E-3</v>
      </c>
      <c r="F412" s="5">
        <v>0</v>
      </c>
      <c r="G412" s="5">
        <v>0</v>
      </c>
      <c r="H412" s="5">
        <v>0</v>
      </c>
      <c r="I412" s="5">
        <v>0</v>
      </c>
      <c r="J412" s="5">
        <v>3.0519999999999999E-2</v>
      </c>
      <c r="K412" s="5">
        <v>0</v>
      </c>
      <c r="L412" s="5">
        <v>0</v>
      </c>
      <c r="M412" s="5">
        <v>4.2279999999999998E-2</v>
      </c>
      <c r="N412" s="5">
        <v>0</v>
      </c>
      <c r="O412" s="5">
        <v>7.0000000000000001E-3</v>
      </c>
      <c r="P412" s="5">
        <v>2.197E-2</v>
      </c>
      <c r="Q412" s="5">
        <v>0</v>
      </c>
      <c r="R412" s="5">
        <v>0</v>
      </c>
      <c r="S412" s="5">
        <v>0</v>
      </c>
    </row>
    <row r="413" spans="1:19" hidden="1" x14ac:dyDescent="0.35">
      <c r="A413" s="2" t="s">
        <v>233</v>
      </c>
      <c r="B413" s="1" t="s">
        <v>819</v>
      </c>
      <c r="C413" t="str">
        <f>VLOOKUP(B413,[2]Clothes!$B$5:$D$447,2, FALSE)</f>
        <v>Outside of MKCC</v>
      </c>
      <c r="D413" t="str">
        <f>VLOOKUP(B413,[2]Clothes!$B$5:$D$447,3, FALSE)</f>
        <v>Outside of MKCC - Other</v>
      </c>
      <c r="E413" s="5">
        <v>0</v>
      </c>
      <c r="F413" s="5">
        <v>0</v>
      </c>
      <c r="G413" s="5">
        <v>0</v>
      </c>
      <c r="H413" s="5">
        <v>0</v>
      </c>
      <c r="I413" s="5">
        <v>0</v>
      </c>
      <c r="J413" s="5">
        <v>0</v>
      </c>
      <c r="K413" s="5">
        <v>0</v>
      </c>
      <c r="L413" s="5">
        <v>0</v>
      </c>
      <c r="M413" s="5">
        <v>0</v>
      </c>
      <c r="N413" s="5">
        <v>0</v>
      </c>
      <c r="O413" s="5">
        <v>0</v>
      </c>
      <c r="P413" s="5">
        <v>0</v>
      </c>
      <c r="Q413" s="5">
        <v>0</v>
      </c>
      <c r="R413" s="5">
        <v>0</v>
      </c>
      <c r="S413" s="5">
        <v>0</v>
      </c>
    </row>
    <row r="414" spans="1:19" hidden="1" x14ac:dyDescent="0.35">
      <c r="A414" s="2" t="s">
        <v>233</v>
      </c>
      <c r="B414" s="1" t="s">
        <v>820</v>
      </c>
      <c r="C414" t="str">
        <f>VLOOKUP(B414,[2]Clothes!$B$5:$D$447,2, FALSE)</f>
        <v>Outside of MKCC</v>
      </c>
      <c r="D414" t="str">
        <f>VLOOKUP(B414,[2]Clothes!$B$5:$D$447,3, FALSE)</f>
        <v>Outside of MKCC - Other</v>
      </c>
      <c r="E414" s="5">
        <v>0</v>
      </c>
      <c r="F414" s="5">
        <v>0</v>
      </c>
      <c r="G414" s="5">
        <v>0</v>
      </c>
      <c r="H414" s="5">
        <v>0</v>
      </c>
      <c r="I414" s="5">
        <v>0</v>
      </c>
      <c r="J414" s="5">
        <v>0</v>
      </c>
      <c r="K414" s="5">
        <v>0</v>
      </c>
      <c r="L414" s="5">
        <v>0</v>
      </c>
      <c r="M414" s="5">
        <v>0</v>
      </c>
      <c r="N414" s="5">
        <v>0</v>
      </c>
      <c r="O414" s="5">
        <v>0</v>
      </c>
      <c r="P414" s="5">
        <v>0</v>
      </c>
      <c r="Q414" s="5">
        <v>0</v>
      </c>
      <c r="R414" s="5">
        <v>0</v>
      </c>
      <c r="S414" s="5">
        <v>0</v>
      </c>
    </row>
    <row r="415" spans="1:19" hidden="1" x14ac:dyDescent="0.35">
      <c r="A415" s="2" t="s">
        <v>233</v>
      </c>
      <c r="B415" s="1" t="s">
        <v>821</v>
      </c>
      <c r="C415" t="str">
        <f>VLOOKUP(B415,[2]Clothes!$B$5:$D$447,2, FALSE)</f>
        <v>Outside of MKCC</v>
      </c>
      <c r="D415" t="str">
        <f>VLOOKUP(B415,[2]Clothes!$B$5:$D$447,3, FALSE)</f>
        <v>Northampton</v>
      </c>
      <c r="E415" s="5">
        <v>0</v>
      </c>
      <c r="F415" s="5">
        <v>0</v>
      </c>
      <c r="G415" s="5">
        <v>0</v>
      </c>
      <c r="H415" s="5">
        <v>0</v>
      </c>
      <c r="I415" s="5">
        <v>0</v>
      </c>
      <c r="J415" s="5">
        <v>0</v>
      </c>
      <c r="K415" s="5">
        <v>0</v>
      </c>
      <c r="L415" s="5">
        <v>0</v>
      </c>
      <c r="M415" s="5">
        <v>0</v>
      </c>
      <c r="N415" s="5">
        <v>0</v>
      </c>
      <c r="O415" s="5">
        <v>0</v>
      </c>
      <c r="P415" s="5">
        <v>0</v>
      </c>
      <c r="Q415" s="5">
        <v>0</v>
      </c>
      <c r="R415" s="5">
        <v>0</v>
      </c>
      <c r="S415" s="5">
        <v>0</v>
      </c>
    </row>
    <row r="416" spans="1:19" hidden="1" x14ac:dyDescent="0.35">
      <c r="A416" s="2" t="s">
        <v>233</v>
      </c>
      <c r="B416" s="1" t="s">
        <v>822</v>
      </c>
      <c r="C416" t="str">
        <f>VLOOKUP(B416,[2]Clothes!$B$5:$D$447,2, FALSE)</f>
        <v>Outside of MKCC</v>
      </c>
      <c r="D416" t="str">
        <f>VLOOKUP(B416,[2]Clothes!$B$5:$D$447,3, FALSE)</f>
        <v>Bedford</v>
      </c>
      <c r="E416" s="5">
        <v>0</v>
      </c>
      <c r="F416" s="5">
        <v>0</v>
      </c>
      <c r="G416" s="5">
        <v>0</v>
      </c>
      <c r="H416" s="5">
        <v>0</v>
      </c>
      <c r="I416" s="5">
        <v>0</v>
      </c>
      <c r="J416" s="5">
        <v>0</v>
      </c>
      <c r="K416" s="5">
        <v>0</v>
      </c>
      <c r="L416" s="5">
        <v>0</v>
      </c>
      <c r="M416" s="5">
        <v>0</v>
      </c>
      <c r="N416" s="5">
        <v>0</v>
      </c>
      <c r="O416" s="5">
        <v>0</v>
      </c>
      <c r="P416" s="5">
        <v>0</v>
      </c>
      <c r="Q416" s="5">
        <v>0</v>
      </c>
      <c r="R416" s="5">
        <v>0</v>
      </c>
      <c r="S416" s="5">
        <v>0</v>
      </c>
    </row>
    <row r="417" spans="1:19" hidden="1" x14ac:dyDescent="0.35">
      <c r="A417" s="2" t="s">
        <v>233</v>
      </c>
      <c r="B417" s="1" t="s">
        <v>823</v>
      </c>
      <c r="C417" t="str">
        <f>VLOOKUP(B417,[2]Clothes!$B$5:$D$447,2, FALSE)</f>
        <v>Outside of MKCC</v>
      </c>
      <c r="D417" t="str">
        <f>VLOOKUP(B417,[2]Clothes!$B$5:$D$447,3, FALSE)</f>
        <v>Outside of MKCC - Other</v>
      </c>
      <c r="E417" s="5">
        <v>0</v>
      </c>
      <c r="F417" s="5">
        <v>0</v>
      </c>
      <c r="G417" s="5">
        <v>0</v>
      </c>
      <c r="H417" s="5">
        <v>0</v>
      </c>
      <c r="I417" s="5">
        <v>0</v>
      </c>
      <c r="J417" s="5">
        <v>0</v>
      </c>
      <c r="K417" s="5">
        <v>0</v>
      </c>
      <c r="L417" s="5">
        <v>0</v>
      </c>
      <c r="M417" s="5">
        <v>0</v>
      </c>
      <c r="N417" s="5">
        <v>0</v>
      </c>
      <c r="O417" s="5">
        <v>0</v>
      </c>
      <c r="P417" s="5">
        <v>0</v>
      </c>
      <c r="Q417" s="5">
        <v>0</v>
      </c>
      <c r="R417" s="5">
        <v>0</v>
      </c>
      <c r="S417" s="5">
        <v>0</v>
      </c>
    </row>
    <row r="418" spans="1:19" hidden="1" x14ac:dyDescent="0.35">
      <c r="A418" s="2" t="s">
        <v>233</v>
      </c>
      <c r="B418" s="1" t="s">
        <v>824</v>
      </c>
      <c r="C418" t="str">
        <f>VLOOKUP(B418,[2]Clothes!$B$5:$D$447,2, FALSE)</f>
        <v>Outside of MKCC</v>
      </c>
      <c r="D418" t="str">
        <f>VLOOKUP(B418,[2]Clothes!$B$5:$D$447,3, FALSE)</f>
        <v>Northampton</v>
      </c>
      <c r="E418" s="5">
        <v>0</v>
      </c>
      <c r="F418" s="5">
        <v>0</v>
      </c>
      <c r="G418" s="5">
        <v>0</v>
      </c>
      <c r="H418" s="5">
        <v>0</v>
      </c>
      <c r="I418" s="5">
        <v>0</v>
      </c>
      <c r="J418" s="5">
        <v>0</v>
      </c>
      <c r="K418" s="5">
        <v>0</v>
      </c>
      <c r="L418" s="5">
        <v>0</v>
      </c>
      <c r="M418" s="5">
        <v>0</v>
      </c>
      <c r="N418" s="5">
        <v>0</v>
      </c>
      <c r="O418" s="5">
        <v>0</v>
      </c>
      <c r="P418" s="5">
        <v>0</v>
      </c>
      <c r="Q418" s="5">
        <v>0</v>
      </c>
      <c r="R418" s="5">
        <v>0</v>
      </c>
      <c r="S418" s="5">
        <v>0</v>
      </c>
    </row>
    <row r="419" spans="1:19" hidden="1" x14ac:dyDescent="0.35">
      <c r="A419" s="2" t="s">
        <v>233</v>
      </c>
      <c r="B419" s="1" t="s">
        <v>825</v>
      </c>
      <c r="C419" t="str">
        <f>VLOOKUP(B419,[2]Clothes!$B$5:$D$447,2, FALSE)</f>
        <v>Outside of MKCC</v>
      </c>
      <c r="D419" t="str">
        <f>VLOOKUP(B419,[2]Clothes!$B$5:$D$447,3, FALSE)</f>
        <v>Outside of MKCC - Other</v>
      </c>
      <c r="E419" s="5">
        <v>0</v>
      </c>
      <c r="F419" s="5">
        <v>0</v>
      </c>
      <c r="G419" s="5">
        <v>0</v>
      </c>
      <c r="H419" s="5">
        <v>0</v>
      </c>
      <c r="I419" s="5">
        <v>0</v>
      </c>
      <c r="J419" s="5">
        <v>0</v>
      </c>
      <c r="K419" s="5">
        <v>0</v>
      </c>
      <c r="L419" s="5">
        <v>0</v>
      </c>
      <c r="M419" s="5">
        <v>0</v>
      </c>
      <c r="N419" s="5">
        <v>0</v>
      </c>
      <c r="O419" s="5">
        <v>0</v>
      </c>
      <c r="P419" s="5">
        <v>0</v>
      </c>
      <c r="Q419" s="5">
        <v>0</v>
      </c>
      <c r="R419" s="5">
        <v>0</v>
      </c>
      <c r="S419" s="5">
        <v>0</v>
      </c>
    </row>
    <row r="420" spans="1:19" hidden="1" x14ac:dyDescent="0.35">
      <c r="A420" s="2" t="s">
        <v>233</v>
      </c>
      <c r="B420" s="1" t="s">
        <v>826</v>
      </c>
      <c r="C420" t="str">
        <f>VLOOKUP(B420,[2]Clothes!$B$5:$D$447,2, FALSE)</f>
        <v>Outside of MKCC</v>
      </c>
      <c r="D420" t="str">
        <f>VLOOKUP(B420,[2]Clothes!$B$5:$D$447,3, FALSE)</f>
        <v>Outside of MKCC - Other</v>
      </c>
      <c r="E420" s="5">
        <v>0</v>
      </c>
      <c r="F420" s="5">
        <v>0</v>
      </c>
      <c r="G420" s="5">
        <v>0</v>
      </c>
      <c r="H420" s="5">
        <v>0</v>
      </c>
      <c r="I420" s="5">
        <v>0</v>
      </c>
      <c r="J420" s="5">
        <v>0</v>
      </c>
      <c r="K420" s="5">
        <v>0</v>
      </c>
      <c r="L420" s="5">
        <v>0</v>
      </c>
      <c r="M420" s="5">
        <v>0</v>
      </c>
      <c r="N420" s="5">
        <v>0</v>
      </c>
      <c r="O420" s="5">
        <v>0</v>
      </c>
      <c r="P420" s="5">
        <v>0</v>
      </c>
      <c r="Q420" s="5">
        <v>0</v>
      </c>
      <c r="R420" s="5">
        <v>0</v>
      </c>
      <c r="S420" s="5">
        <v>0</v>
      </c>
    </row>
    <row r="421" spans="1:19" hidden="1" x14ac:dyDescent="0.35">
      <c r="A421" s="2" t="s">
        <v>233</v>
      </c>
      <c r="B421" s="1" t="s">
        <v>373</v>
      </c>
      <c r="C421" t="str">
        <f>VLOOKUP(B421,[2]Clothes!$B$5:$D$447,2, FALSE)</f>
        <v>Outside of MKCC</v>
      </c>
      <c r="D421" t="str">
        <f>VLOOKUP(B421,[2]Clothes!$B$5:$D$447,3, FALSE)</f>
        <v>Bedford</v>
      </c>
      <c r="E421" s="5">
        <v>2.0899999999999998E-3</v>
      </c>
      <c r="F421" s="5">
        <v>0</v>
      </c>
      <c r="G421" s="5">
        <v>0</v>
      </c>
      <c r="H421" s="5">
        <v>0</v>
      </c>
      <c r="I421" s="5">
        <v>0</v>
      </c>
      <c r="J421" s="5">
        <v>1.452E-2</v>
      </c>
      <c r="K421" s="5">
        <v>0</v>
      </c>
      <c r="L421" s="5">
        <v>0</v>
      </c>
      <c r="M421" s="5">
        <v>0</v>
      </c>
      <c r="N421" s="5">
        <v>0</v>
      </c>
      <c r="O421" s="5">
        <v>0</v>
      </c>
      <c r="P421" s="5">
        <v>1.421E-2</v>
      </c>
      <c r="Q421" s="5">
        <v>0</v>
      </c>
      <c r="R421" s="5">
        <v>0</v>
      </c>
      <c r="S421" s="5">
        <v>0</v>
      </c>
    </row>
    <row r="422" spans="1:19" hidden="1" x14ac:dyDescent="0.35">
      <c r="A422" s="2" t="s">
        <v>233</v>
      </c>
      <c r="B422" s="1" t="s">
        <v>374</v>
      </c>
      <c r="C422" t="str">
        <f>VLOOKUP(B422,[2]Clothes!$B$5:$D$447,2, FALSE)</f>
        <v>Outside of MKCC</v>
      </c>
      <c r="D422" t="str">
        <f>VLOOKUP(B422,[2]Clothes!$B$5:$D$447,3, FALSE)</f>
        <v>Outside of MKCC - Other</v>
      </c>
      <c r="E422" s="5">
        <v>0</v>
      </c>
      <c r="F422" s="5">
        <v>0</v>
      </c>
      <c r="G422" s="5">
        <v>0</v>
      </c>
      <c r="H422" s="5">
        <v>0</v>
      </c>
      <c r="I422" s="5">
        <v>0</v>
      </c>
      <c r="J422" s="5">
        <v>0</v>
      </c>
      <c r="K422" s="5">
        <v>0</v>
      </c>
      <c r="L422" s="5">
        <v>0</v>
      </c>
      <c r="M422" s="5">
        <v>0</v>
      </c>
      <c r="N422" s="5">
        <v>0</v>
      </c>
      <c r="O422" s="5">
        <v>0</v>
      </c>
      <c r="P422" s="5">
        <v>0</v>
      </c>
      <c r="Q422" s="5">
        <v>0</v>
      </c>
      <c r="R422" s="5">
        <v>0</v>
      </c>
      <c r="S422" s="5">
        <v>0</v>
      </c>
    </row>
    <row r="423" spans="1:19" hidden="1" x14ac:dyDescent="0.35">
      <c r="A423" s="2" t="s">
        <v>233</v>
      </c>
      <c r="B423" s="1" t="s">
        <v>375</v>
      </c>
      <c r="C423" t="str">
        <f>VLOOKUP(B423,[2]Clothes!$B$5:$D$447,2, FALSE)</f>
        <v>Outside of MKCC</v>
      </c>
      <c r="D423" t="str">
        <f>VLOOKUP(B423,[2]Clothes!$B$5:$D$447,3, FALSE)</f>
        <v>Northampton</v>
      </c>
      <c r="E423" s="5">
        <v>0</v>
      </c>
      <c r="F423" s="5">
        <v>0</v>
      </c>
      <c r="G423" s="5">
        <v>0</v>
      </c>
      <c r="H423" s="5">
        <v>0</v>
      </c>
      <c r="I423" s="5">
        <v>0</v>
      </c>
      <c r="J423" s="5">
        <v>0</v>
      </c>
      <c r="K423" s="5">
        <v>0</v>
      </c>
      <c r="L423" s="5">
        <v>0</v>
      </c>
      <c r="M423" s="5">
        <v>0</v>
      </c>
      <c r="N423" s="5">
        <v>0</v>
      </c>
      <c r="O423" s="5">
        <v>0</v>
      </c>
      <c r="P423" s="5">
        <v>0</v>
      </c>
      <c r="Q423" s="5">
        <v>0</v>
      </c>
      <c r="R423" s="5">
        <v>0</v>
      </c>
      <c r="S423" s="5">
        <v>0</v>
      </c>
    </row>
    <row r="424" spans="1:19" hidden="1" x14ac:dyDescent="0.35">
      <c r="A424" s="2" t="s">
        <v>233</v>
      </c>
      <c r="B424" s="1" t="s">
        <v>377</v>
      </c>
      <c r="C424" t="str">
        <f>VLOOKUP(B424,[2]Clothes!$B$5:$D$447,2, FALSE)</f>
        <v>Outside of MKCC</v>
      </c>
      <c r="D424" t="str">
        <f>VLOOKUP(B424,[2]Clothes!$B$5:$D$447,3, FALSE)</f>
        <v>Outside of MKCC - Other</v>
      </c>
      <c r="E424" s="5">
        <v>0</v>
      </c>
      <c r="F424" s="5">
        <v>0</v>
      </c>
      <c r="G424" s="5">
        <v>0</v>
      </c>
      <c r="H424" s="5">
        <v>0</v>
      </c>
      <c r="I424" s="5">
        <v>0</v>
      </c>
      <c r="J424" s="5">
        <v>0</v>
      </c>
      <c r="K424" s="5">
        <v>0</v>
      </c>
      <c r="L424" s="5">
        <v>0</v>
      </c>
      <c r="M424" s="5">
        <v>0</v>
      </c>
      <c r="N424" s="5">
        <v>0</v>
      </c>
      <c r="O424" s="5">
        <v>0</v>
      </c>
      <c r="P424" s="5">
        <v>0</v>
      </c>
      <c r="Q424" s="5">
        <v>0</v>
      </c>
      <c r="R424" s="5">
        <v>0</v>
      </c>
      <c r="S424" s="5">
        <v>0</v>
      </c>
    </row>
    <row r="425" spans="1:19" hidden="1" x14ac:dyDescent="0.35">
      <c r="A425" s="2" t="s">
        <v>233</v>
      </c>
      <c r="B425" s="1" t="s">
        <v>378</v>
      </c>
      <c r="C425" t="str">
        <f>VLOOKUP(B425,[2]Clothes!$B$5:$D$447,2, FALSE)</f>
        <v>Outside of MKCC</v>
      </c>
      <c r="D425" t="str">
        <f>VLOOKUP(B425,[2]Clothes!$B$5:$D$447,3, FALSE)</f>
        <v>Northampton</v>
      </c>
      <c r="E425" s="5">
        <v>5.4000000000000001E-4</v>
      </c>
      <c r="F425" s="5">
        <v>0</v>
      </c>
      <c r="G425" s="5">
        <v>0</v>
      </c>
      <c r="H425" s="5">
        <v>0</v>
      </c>
      <c r="I425" s="5">
        <v>0</v>
      </c>
      <c r="J425" s="5">
        <v>0</v>
      </c>
      <c r="K425" s="5">
        <v>0</v>
      </c>
      <c r="L425" s="5">
        <v>0</v>
      </c>
      <c r="M425" s="5">
        <v>4.5300000000000002E-3</v>
      </c>
      <c r="N425" s="5">
        <v>0</v>
      </c>
      <c r="O425" s="5">
        <v>0</v>
      </c>
      <c r="P425" s="5">
        <v>0</v>
      </c>
      <c r="Q425" s="5">
        <v>0</v>
      </c>
      <c r="R425" s="5">
        <v>0</v>
      </c>
      <c r="S425" s="5">
        <v>0</v>
      </c>
    </row>
    <row r="426" spans="1:19" hidden="1" x14ac:dyDescent="0.35">
      <c r="A426" s="2" t="s">
        <v>233</v>
      </c>
      <c r="B426" s="1" t="s">
        <v>380</v>
      </c>
      <c r="C426" t="str">
        <f>VLOOKUP(B426,[2]Clothes!$B$5:$D$447,2, FALSE)</f>
        <v>Outside of MKCC</v>
      </c>
      <c r="D426" t="str">
        <f>VLOOKUP(B426,[2]Clothes!$B$5:$D$447,3, FALSE)</f>
        <v>Outside of MKCC - Other</v>
      </c>
      <c r="E426" s="5">
        <v>0</v>
      </c>
      <c r="F426" s="5">
        <v>0</v>
      </c>
      <c r="G426" s="5">
        <v>0</v>
      </c>
      <c r="H426" s="5">
        <v>0</v>
      </c>
      <c r="I426" s="5">
        <v>0</v>
      </c>
      <c r="J426" s="5">
        <v>0</v>
      </c>
      <c r="K426" s="5">
        <v>0</v>
      </c>
      <c r="L426" s="5">
        <v>0</v>
      </c>
      <c r="M426" s="5">
        <v>0</v>
      </c>
      <c r="N426" s="5">
        <v>0</v>
      </c>
      <c r="O426" s="5">
        <v>0</v>
      </c>
      <c r="P426" s="5">
        <v>0</v>
      </c>
      <c r="Q426" s="5">
        <v>0</v>
      </c>
      <c r="R426" s="5">
        <v>0</v>
      </c>
      <c r="S426" s="5">
        <v>0</v>
      </c>
    </row>
    <row r="427" spans="1:19" hidden="1" x14ac:dyDescent="0.35">
      <c r="A427" s="2" t="s">
        <v>233</v>
      </c>
      <c r="B427" s="1" t="s">
        <v>381</v>
      </c>
      <c r="C427" t="str">
        <f>VLOOKUP(B427,[2]Clothes!$B$5:$D$447,2, FALSE)</f>
        <v>Outside of MKCC</v>
      </c>
      <c r="D427" t="str">
        <f>VLOOKUP(B427,[2]Clothes!$B$5:$D$447,3, FALSE)</f>
        <v>Outside of MKCC - Other</v>
      </c>
      <c r="E427" s="5">
        <v>8.3000000000000001E-4</v>
      </c>
      <c r="F427" s="5">
        <v>0</v>
      </c>
      <c r="G427" s="5">
        <v>0</v>
      </c>
      <c r="H427" s="5">
        <v>0</v>
      </c>
      <c r="I427" s="5">
        <v>1.704E-2</v>
      </c>
      <c r="J427" s="5">
        <v>0</v>
      </c>
      <c r="K427" s="5">
        <v>0</v>
      </c>
      <c r="L427" s="5">
        <v>0</v>
      </c>
      <c r="M427" s="5">
        <v>0</v>
      </c>
      <c r="N427" s="5">
        <v>0</v>
      </c>
      <c r="O427" s="5">
        <v>0</v>
      </c>
      <c r="P427" s="5">
        <v>0</v>
      </c>
      <c r="Q427" s="5">
        <v>0</v>
      </c>
      <c r="R427" s="5">
        <v>0</v>
      </c>
      <c r="S427" s="5">
        <v>0</v>
      </c>
    </row>
    <row r="428" spans="1:19" hidden="1" x14ac:dyDescent="0.35">
      <c r="A428" s="2" t="s">
        <v>233</v>
      </c>
      <c r="B428" s="1" t="s">
        <v>382</v>
      </c>
      <c r="C428" t="str">
        <f>VLOOKUP(B428,[2]Clothes!$B$5:$D$447,2, FALSE)</f>
        <v>Outside of MKCC</v>
      </c>
      <c r="D428" t="str">
        <f>VLOOKUP(B428,[2]Clothes!$B$5:$D$447,3, FALSE)</f>
        <v>Bedford</v>
      </c>
      <c r="E428" s="5">
        <v>0</v>
      </c>
      <c r="F428" s="5">
        <v>0</v>
      </c>
      <c r="G428" s="5">
        <v>0</v>
      </c>
      <c r="H428" s="5">
        <v>0</v>
      </c>
      <c r="I428" s="5">
        <v>0</v>
      </c>
      <c r="J428" s="5">
        <v>0</v>
      </c>
      <c r="K428" s="5">
        <v>0</v>
      </c>
      <c r="L428" s="5">
        <v>0</v>
      </c>
      <c r="M428" s="5">
        <v>0</v>
      </c>
      <c r="N428" s="5">
        <v>0</v>
      </c>
      <c r="O428" s="5">
        <v>0</v>
      </c>
      <c r="P428" s="5">
        <v>0</v>
      </c>
      <c r="Q428" s="5">
        <v>0</v>
      </c>
      <c r="R428" s="5">
        <v>0</v>
      </c>
      <c r="S428" s="5">
        <v>0</v>
      </c>
    </row>
    <row r="429" spans="1:19" hidden="1" x14ac:dyDescent="0.35">
      <c r="A429" s="2" t="s">
        <v>233</v>
      </c>
      <c r="B429" s="1" t="s">
        <v>383</v>
      </c>
      <c r="C429" t="str">
        <f>VLOOKUP(B429,[2]Clothes!$B$5:$D$447,2, FALSE)</f>
        <v>Outside of MKCC</v>
      </c>
      <c r="D429" t="str">
        <f>VLOOKUP(B429,[2]Clothes!$B$5:$D$447,3, FALSE)</f>
        <v>Outside of MKCC - Other</v>
      </c>
      <c r="E429" s="5">
        <v>0</v>
      </c>
      <c r="F429" s="5">
        <v>0</v>
      </c>
      <c r="G429" s="5">
        <v>0</v>
      </c>
      <c r="H429" s="5">
        <v>0</v>
      </c>
      <c r="I429" s="5">
        <v>0</v>
      </c>
      <c r="J429" s="5">
        <v>0</v>
      </c>
      <c r="K429" s="5">
        <v>0</v>
      </c>
      <c r="L429" s="5">
        <v>0</v>
      </c>
      <c r="M429" s="5">
        <v>0</v>
      </c>
      <c r="N429" s="5">
        <v>0</v>
      </c>
      <c r="O429" s="5">
        <v>0</v>
      </c>
      <c r="P429" s="5">
        <v>0</v>
      </c>
      <c r="Q429" s="5">
        <v>0</v>
      </c>
      <c r="R429" s="5">
        <v>0</v>
      </c>
      <c r="S429" s="5">
        <v>0</v>
      </c>
    </row>
    <row r="430" spans="1:19" hidden="1" x14ac:dyDescent="0.35">
      <c r="A430" s="2" t="s">
        <v>233</v>
      </c>
      <c r="B430" s="1" t="s">
        <v>827</v>
      </c>
      <c r="C430" t="str">
        <f>VLOOKUP(B430,[2]Clothes!$B$5:$D$447,2, FALSE)</f>
        <v>Outside of MKCC</v>
      </c>
      <c r="D430" t="str">
        <f>VLOOKUP(B430,[2]Clothes!$B$5:$D$447,3, FALSE)</f>
        <v>Outside of MKCC - Other</v>
      </c>
      <c r="E430" s="5">
        <v>0</v>
      </c>
      <c r="F430" s="5">
        <v>0</v>
      </c>
      <c r="G430" s="5">
        <v>0</v>
      </c>
      <c r="H430" s="5">
        <v>0</v>
      </c>
      <c r="I430" s="5">
        <v>0</v>
      </c>
      <c r="J430" s="5">
        <v>0</v>
      </c>
      <c r="K430" s="5">
        <v>0</v>
      </c>
      <c r="L430" s="5">
        <v>0</v>
      </c>
      <c r="M430" s="5">
        <v>0</v>
      </c>
      <c r="N430" s="5">
        <v>0</v>
      </c>
      <c r="O430" s="5">
        <v>0</v>
      </c>
      <c r="P430" s="5">
        <v>0</v>
      </c>
      <c r="Q430" s="5">
        <v>0</v>
      </c>
      <c r="R430" s="5">
        <v>0</v>
      </c>
      <c r="S430" s="5">
        <v>0</v>
      </c>
    </row>
    <row r="431" spans="1:19" hidden="1" x14ac:dyDescent="0.35">
      <c r="A431" s="2" t="s">
        <v>233</v>
      </c>
      <c r="B431" s="1" t="s">
        <v>828</v>
      </c>
      <c r="C431" t="str">
        <f>VLOOKUP(B431,[2]Clothes!$B$5:$D$447,2, FALSE)</f>
        <v>Outside of MKCC</v>
      </c>
      <c r="D431" t="str">
        <f>VLOOKUP(B431,[2]Clothes!$B$5:$D$447,3, FALSE)</f>
        <v>Outside of MKCC - Other</v>
      </c>
      <c r="E431" s="5">
        <v>0</v>
      </c>
      <c r="F431" s="5">
        <v>0</v>
      </c>
      <c r="G431" s="5">
        <v>0</v>
      </c>
      <c r="H431" s="5">
        <v>0</v>
      </c>
      <c r="I431" s="5">
        <v>0</v>
      </c>
      <c r="J431" s="5">
        <v>0</v>
      </c>
      <c r="K431" s="5">
        <v>0</v>
      </c>
      <c r="L431" s="5">
        <v>0</v>
      </c>
      <c r="M431" s="5">
        <v>0</v>
      </c>
      <c r="N431" s="5">
        <v>0</v>
      </c>
      <c r="O431" s="5">
        <v>0</v>
      </c>
      <c r="P431" s="5">
        <v>0</v>
      </c>
      <c r="Q431" s="5">
        <v>0</v>
      </c>
      <c r="R431" s="5">
        <v>0</v>
      </c>
      <c r="S431" s="5">
        <v>0</v>
      </c>
    </row>
    <row r="432" spans="1:19" hidden="1" x14ac:dyDescent="0.35">
      <c r="A432" s="2" t="s">
        <v>233</v>
      </c>
      <c r="B432" s="1" t="s">
        <v>829</v>
      </c>
      <c r="C432" t="str">
        <f>VLOOKUP(B432,[2]Clothes!$B$5:$D$447,2, FALSE)</f>
        <v>Outside of MKCC</v>
      </c>
      <c r="D432" t="str">
        <f>VLOOKUP(B432,[2]Clothes!$B$5:$D$447,3, FALSE)</f>
        <v>London</v>
      </c>
      <c r="E432" s="5">
        <v>0</v>
      </c>
      <c r="F432" s="5">
        <v>0</v>
      </c>
      <c r="G432" s="5">
        <v>0</v>
      </c>
      <c r="H432" s="5">
        <v>0</v>
      </c>
      <c r="I432" s="5">
        <v>0</v>
      </c>
      <c r="J432" s="5">
        <v>0</v>
      </c>
      <c r="K432" s="5">
        <v>0</v>
      </c>
      <c r="L432" s="5">
        <v>0</v>
      </c>
      <c r="M432" s="5">
        <v>0</v>
      </c>
      <c r="N432" s="5">
        <v>0</v>
      </c>
      <c r="O432" s="5">
        <v>0</v>
      </c>
      <c r="P432" s="5">
        <v>0</v>
      </c>
      <c r="Q432" s="5">
        <v>0</v>
      </c>
      <c r="R432" s="5">
        <v>0</v>
      </c>
      <c r="S432" s="5">
        <v>0</v>
      </c>
    </row>
    <row r="433" spans="1:19" hidden="1" x14ac:dyDescent="0.35">
      <c r="A433" s="2" t="s">
        <v>233</v>
      </c>
      <c r="B433" s="1" t="s">
        <v>830</v>
      </c>
      <c r="C433" t="str">
        <f>VLOOKUP(B433,[2]Clothes!$B$5:$D$447,2, FALSE)</f>
        <v>Outside of MKCC</v>
      </c>
      <c r="D433" t="str">
        <f>VLOOKUP(B433,[2]Clothes!$B$5:$D$447,3, FALSE)</f>
        <v>Outside of MKCC - Other</v>
      </c>
      <c r="E433" s="5">
        <v>0</v>
      </c>
      <c r="F433" s="5">
        <v>0</v>
      </c>
      <c r="G433" s="5">
        <v>0</v>
      </c>
      <c r="H433" s="5">
        <v>0</v>
      </c>
      <c r="I433" s="5">
        <v>0</v>
      </c>
      <c r="J433" s="5">
        <v>0</v>
      </c>
      <c r="K433" s="5">
        <v>0</v>
      </c>
      <c r="L433" s="5">
        <v>0</v>
      </c>
      <c r="M433" s="5">
        <v>0</v>
      </c>
      <c r="N433" s="5">
        <v>0</v>
      </c>
      <c r="O433" s="5">
        <v>0</v>
      </c>
      <c r="P433" s="5">
        <v>0</v>
      </c>
      <c r="Q433" s="5">
        <v>0</v>
      </c>
      <c r="R433" s="5">
        <v>0</v>
      </c>
      <c r="S433" s="5">
        <v>0</v>
      </c>
    </row>
    <row r="434" spans="1:19" hidden="1" x14ac:dyDescent="0.35">
      <c r="A434" s="2" t="s">
        <v>233</v>
      </c>
      <c r="B434" s="1" t="s">
        <v>831</v>
      </c>
      <c r="C434" t="str">
        <f>VLOOKUP(B434,[2]Clothes!$B$5:$D$447,2, FALSE)</f>
        <v>Outside of MKCC</v>
      </c>
      <c r="D434" t="str">
        <f>VLOOKUP(B434,[2]Clothes!$B$5:$D$447,3, FALSE)</f>
        <v>Outside of MKCC - Other</v>
      </c>
      <c r="E434" s="5">
        <v>0</v>
      </c>
      <c r="F434" s="5">
        <v>0</v>
      </c>
      <c r="G434" s="5">
        <v>0</v>
      </c>
      <c r="H434" s="5">
        <v>0</v>
      </c>
      <c r="I434" s="5">
        <v>0</v>
      </c>
      <c r="J434" s="5">
        <v>0</v>
      </c>
      <c r="K434" s="5">
        <v>0</v>
      </c>
      <c r="L434" s="5">
        <v>0</v>
      </c>
      <c r="M434" s="5">
        <v>0</v>
      </c>
      <c r="N434" s="5">
        <v>0</v>
      </c>
      <c r="O434" s="5">
        <v>0</v>
      </c>
      <c r="P434" s="5">
        <v>0</v>
      </c>
      <c r="Q434" s="5">
        <v>0</v>
      </c>
      <c r="R434" s="5">
        <v>0</v>
      </c>
      <c r="S434" s="5">
        <v>0</v>
      </c>
    </row>
    <row r="435" spans="1:19" hidden="1" x14ac:dyDescent="0.35">
      <c r="A435" s="2" t="s">
        <v>233</v>
      </c>
      <c r="B435" s="1" t="s">
        <v>385</v>
      </c>
      <c r="C435" t="str">
        <f>VLOOKUP(B435,[2]Clothes!$B$5:$D$447,2, FALSE)</f>
        <v>Outside of MKCC</v>
      </c>
      <c r="D435" t="str">
        <f>VLOOKUP(B435,[2]Clothes!$B$5:$D$447,3, FALSE)</f>
        <v>Outside of MKCC - Other</v>
      </c>
      <c r="E435" s="5">
        <v>1.8699999999999999E-3</v>
      </c>
      <c r="F435" s="5">
        <v>0</v>
      </c>
      <c r="G435" s="5">
        <v>0</v>
      </c>
      <c r="H435" s="5">
        <v>0</v>
      </c>
      <c r="I435" s="5">
        <v>0</v>
      </c>
      <c r="J435" s="5">
        <v>0</v>
      </c>
      <c r="K435" s="5">
        <v>0</v>
      </c>
      <c r="L435" s="5">
        <v>0</v>
      </c>
      <c r="M435" s="5">
        <v>0</v>
      </c>
      <c r="N435" s="5">
        <v>0</v>
      </c>
      <c r="O435" s="5">
        <v>0</v>
      </c>
      <c r="P435" s="5">
        <v>0</v>
      </c>
      <c r="Q435" s="5">
        <v>1.4449999999999999E-2</v>
      </c>
      <c r="R435" s="5">
        <v>0</v>
      </c>
      <c r="S435" s="5">
        <v>0</v>
      </c>
    </row>
    <row r="436" spans="1:19" hidden="1" x14ac:dyDescent="0.35">
      <c r="A436" s="2" t="s">
        <v>233</v>
      </c>
      <c r="B436" s="1" t="s">
        <v>832</v>
      </c>
      <c r="C436" t="str">
        <f>VLOOKUP(B436,[2]Clothes!$B$5:$D$447,2, FALSE)</f>
        <v>Outside of MKCC</v>
      </c>
      <c r="D436" t="str">
        <f>VLOOKUP(B436,[2]Clothes!$B$5:$D$447,3, FALSE)</f>
        <v>Outside of MKCC - Other</v>
      </c>
      <c r="E436" s="5">
        <v>0</v>
      </c>
      <c r="F436" s="5">
        <v>0</v>
      </c>
      <c r="G436" s="5">
        <v>0</v>
      </c>
      <c r="H436" s="5">
        <v>0</v>
      </c>
      <c r="I436" s="5">
        <v>0</v>
      </c>
      <c r="J436" s="5">
        <v>0</v>
      </c>
      <c r="K436" s="5">
        <v>0</v>
      </c>
      <c r="L436" s="5">
        <v>0</v>
      </c>
      <c r="M436" s="5">
        <v>0</v>
      </c>
      <c r="N436" s="5">
        <v>0</v>
      </c>
      <c r="O436" s="5">
        <v>0</v>
      </c>
      <c r="P436" s="5">
        <v>0</v>
      </c>
      <c r="Q436" s="5">
        <v>0</v>
      </c>
      <c r="R436" s="5">
        <v>0</v>
      </c>
      <c r="S436" s="5">
        <v>0</v>
      </c>
    </row>
    <row r="437" spans="1:19" hidden="1" x14ac:dyDescent="0.35">
      <c r="A437" s="2" t="s">
        <v>233</v>
      </c>
      <c r="B437" s="1" t="s">
        <v>833</v>
      </c>
      <c r="C437" t="str">
        <f>VLOOKUP(B437,[2]Clothes!$B$5:$D$447,2, FALSE)</f>
        <v>Outside of MKCC</v>
      </c>
      <c r="D437" t="str">
        <f>VLOOKUP(B437,[2]Clothes!$B$5:$D$447,3, FALSE)</f>
        <v>Outside of MKCC - Other</v>
      </c>
      <c r="E437" s="5">
        <v>0</v>
      </c>
      <c r="F437" s="5">
        <v>0</v>
      </c>
      <c r="G437" s="5">
        <v>0</v>
      </c>
      <c r="H437" s="5">
        <v>0</v>
      </c>
      <c r="I437" s="5">
        <v>0</v>
      </c>
      <c r="J437" s="5">
        <v>0</v>
      </c>
      <c r="K437" s="5">
        <v>0</v>
      </c>
      <c r="L437" s="5">
        <v>0</v>
      </c>
      <c r="M437" s="5">
        <v>0</v>
      </c>
      <c r="N437" s="5">
        <v>0</v>
      </c>
      <c r="O437" s="5">
        <v>0</v>
      </c>
      <c r="P437" s="5">
        <v>0</v>
      </c>
      <c r="Q437" s="5">
        <v>0</v>
      </c>
      <c r="R437" s="5">
        <v>0</v>
      </c>
      <c r="S437" s="5">
        <v>0</v>
      </c>
    </row>
    <row r="438" spans="1:19" hidden="1" x14ac:dyDescent="0.35">
      <c r="A438" s="2" t="s">
        <v>233</v>
      </c>
      <c r="B438" s="1" t="s">
        <v>834</v>
      </c>
      <c r="C438" t="str">
        <f>VLOOKUP(B438,[2]Clothes!$B$5:$D$447,2, FALSE)</f>
        <v>Outside of MKCC</v>
      </c>
      <c r="D438" t="str">
        <f>VLOOKUP(B438,[2]Clothes!$B$5:$D$447,3, FALSE)</f>
        <v>Outside of MKCC - Other</v>
      </c>
      <c r="E438" s="5">
        <v>0</v>
      </c>
      <c r="F438" s="5">
        <v>0</v>
      </c>
      <c r="G438" s="5">
        <v>0</v>
      </c>
      <c r="H438" s="5">
        <v>0</v>
      </c>
      <c r="I438" s="5">
        <v>0</v>
      </c>
      <c r="J438" s="5">
        <v>0</v>
      </c>
      <c r="K438" s="5">
        <v>0</v>
      </c>
      <c r="L438" s="5">
        <v>0</v>
      </c>
      <c r="M438" s="5">
        <v>0</v>
      </c>
      <c r="N438" s="5">
        <v>0</v>
      </c>
      <c r="O438" s="5">
        <v>0</v>
      </c>
      <c r="P438" s="5">
        <v>0</v>
      </c>
      <c r="Q438" s="5">
        <v>0</v>
      </c>
      <c r="R438" s="5">
        <v>0</v>
      </c>
      <c r="S438" s="5">
        <v>0</v>
      </c>
    </row>
    <row r="439" spans="1:19" hidden="1" x14ac:dyDescent="0.35">
      <c r="A439" s="2" t="s">
        <v>233</v>
      </c>
      <c r="B439" s="1" t="s">
        <v>835</v>
      </c>
      <c r="C439" t="str">
        <f>VLOOKUP(B439,[2]Clothes!$B$5:$D$447,2, FALSE)</f>
        <v>Outside of MKCC</v>
      </c>
      <c r="D439" t="str">
        <f>VLOOKUP(B439,[2]Clothes!$B$5:$D$447,3, FALSE)</f>
        <v>Outside of MKCC - Other</v>
      </c>
      <c r="E439" s="5">
        <v>0</v>
      </c>
      <c r="F439" s="5">
        <v>0</v>
      </c>
      <c r="G439" s="5">
        <v>0</v>
      </c>
      <c r="H439" s="5">
        <v>0</v>
      </c>
      <c r="I439" s="5">
        <v>0</v>
      </c>
      <c r="J439" s="5">
        <v>0</v>
      </c>
      <c r="K439" s="5">
        <v>0</v>
      </c>
      <c r="L439" s="5">
        <v>0</v>
      </c>
      <c r="M439" s="5">
        <v>0</v>
      </c>
      <c r="N439" s="5">
        <v>0</v>
      </c>
      <c r="O439" s="5">
        <v>0</v>
      </c>
      <c r="P439" s="5">
        <v>0</v>
      </c>
      <c r="Q439" s="5">
        <v>0</v>
      </c>
      <c r="R439" s="5">
        <v>0</v>
      </c>
      <c r="S439" s="5">
        <v>0</v>
      </c>
    </row>
    <row r="440" spans="1:19" hidden="1" x14ac:dyDescent="0.35">
      <c r="A440" s="2" t="s">
        <v>233</v>
      </c>
      <c r="B440" s="1" t="s">
        <v>836</v>
      </c>
      <c r="C440" t="str">
        <f>VLOOKUP(B440,[2]Clothes!$B$5:$D$447,2, FALSE)</f>
        <v>Outside of MKCC</v>
      </c>
      <c r="D440" t="str">
        <f>VLOOKUP(B440,[2]Clothes!$B$5:$D$447,3, FALSE)</f>
        <v>Outside of MKCC - Other</v>
      </c>
      <c r="E440" s="5">
        <v>2.1700000000000001E-3</v>
      </c>
      <c r="F440" s="5">
        <v>0</v>
      </c>
      <c r="G440" s="5">
        <v>0</v>
      </c>
      <c r="H440" s="5">
        <v>0</v>
      </c>
      <c r="I440" s="5">
        <v>0</v>
      </c>
      <c r="J440" s="5">
        <v>0</v>
      </c>
      <c r="K440" s="5">
        <v>0</v>
      </c>
      <c r="L440" s="5">
        <v>0</v>
      </c>
      <c r="M440" s="5">
        <v>0</v>
      </c>
      <c r="N440" s="5">
        <v>0</v>
      </c>
      <c r="O440" s="5">
        <v>0</v>
      </c>
      <c r="P440" s="5">
        <v>0</v>
      </c>
      <c r="Q440" s="5">
        <v>0</v>
      </c>
      <c r="R440" s="5">
        <v>1.304E-2</v>
      </c>
      <c r="S440" s="5">
        <v>0</v>
      </c>
    </row>
    <row r="441" spans="1:19" hidden="1" x14ac:dyDescent="0.35">
      <c r="A441" s="2" t="s">
        <v>233</v>
      </c>
      <c r="B441" s="1" t="s">
        <v>837</v>
      </c>
      <c r="C441" t="str">
        <f>VLOOKUP(B441,[2]Clothes!$B$5:$D$447,2, FALSE)</f>
        <v>Outside of MKCC</v>
      </c>
      <c r="D441" t="str">
        <f>VLOOKUP(B441,[2]Clothes!$B$5:$D$447,3, FALSE)</f>
        <v>Northampton</v>
      </c>
      <c r="E441" s="5">
        <v>0</v>
      </c>
      <c r="F441" s="5">
        <v>0</v>
      </c>
      <c r="G441" s="5">
        <v>0</v>
      </c>
      <c r="H441" s="5">
        <v>0</v>
      </c>
      <c r="I441" s="5">
        <v>0</v>
      </c>
      <c r="J441" s="5">
        <v>0</v>
      </c>
      <c r="K441" s="5">
        <v>0</v>
      </c>
      <c r="L441" s="5">
        <v>0</v>
      </c>
      <c r="M441" s="5">
        <v>0</v>
      </c>
      <c r="N441" s="5">
        <v>0</v>
      </c>
      <c r="O441" s="5">
        <v>0</v>
      </c>
      <c r="P441" s="5">
        <v>0</v>
      </c>
      <c r="Q441" s="5">
        <v>0</v>
      </c>
      <c r="R441" s="5">
        <v>0</v>
      </c>
      <c r="S441" s="5">
        <v>0</v>
      </c>
    </row>
    <row r="442" spans="1:19" hidden="1" x14ac:dyDescent="0.35">
      <c r="A442" s="2" t="s">
        <v>233</v>
      </c>
      <c r="B442" s="1" t="s">
        <v>838</v>
      </c>
      <c r="C442" t="str">
        <f>VLOOKUP(B442,[2]Clothes!$B$5:$D$447,2, FALSE)</f>
        <v>Outside of MKCC</v>
      </c>
      <c r="D442" t="str">
        <f>VLOOKUP(B442,[2]Clothes!$B$5:$D$447,3, FALSE)</f>
        <v>Outside of MKCC - Other</v>
      </c>
      <c r="E442" s="5">
        <v>0</v>
      </c>
      <c r="F442" s="5">
        <v>0</v>
      </c>
      <c r="G442" s="5">
        <v>0</v>
      </c>
      <c r="H442" s="5">
        <v>0</v>
      </c>
      <c r="I442" s="5">
        <v>0</v>
      </c>
      <c r="J442" s="5">
        <v>0</v>
      </c>
      <c r="K442" s="5">
        <v>0</v>
      </c>
      <c r="L442" s="5">
        <v>0</v>
      </c>
      <c r="M442" s="5">
        <v>0</v>
      </c>
      <c r="N442" s="5">
        <v>0</v>
      </c>
      <c r="O442" s="5">
        <v>0</v>
      </c>
      <c r="P442" s="5">
        <v>0</v>
      </c>
      <c r="Q442" s="5">
        <v>0</v>
      </c>
      <c r="R442" s="5">
        <v>0</v>
      </c>
      <c r="S442" s="5">
        <v>0</v>
      </c>
    </row>
    <row r="443" spans="1:19" hidden="1" x14ac:dyDescent="0.35">
      <c r="A443" s="2" t="s">
        <v>233</v>
      </c>
      <c r="B443" s="1" t="s">
        <v>839</v>
      </c>
      <c r="C443" t="str">
        <f>VLOOKUP(B443,[2]Clothes!$B$5:$D$447,2, FALSE)</f>
        <v>Outside of MKCC</v>
      </c>
      <c r="D443" t="str">
        <f>VLOOKUP(B443,[2]Clothes!$B$5:$D$447,3, FALSE)</f>
        <v>Outside of MKCC - Other</v>
      </c>
      <c r="E443" s="5">
        <v>5.0200000000000002E-3</v>
      </c>
      <c r="F443" s="5">
        <v>0</v>
      </c>
      <c r="G443" s="5">
        <v>0</v>
      </c>
      <c r="H443" s="5">
        <v>0</v>
      </c>
      <c r="I443" s="5">
        <v>0</v>
      </c>
      <c r="J443" s="5">
        <v>0</v>
      </c>
      <c r="K443" s="5">
        <v>0</v>
      </c>
      <c r="L443" s="5">
        <v>0</v>
      </c>
      <c r="M443" s="5">
        <v>1.7919999999999998E-2</v>
      </c>
      <c r="N443" s="5">
        <v>0</v>
      </c>
      <c r="O443" s="5">
        <v>0</v>
      </c>
      <c r="P443" s="5">
        <v>0</v>
      </c>
      <c r="Q443" s="5">
        <v>2.2339999999999999E-2</v>
      </c>
      <c r="R443" s="5">
        <v>0</v>
      </c>
      <c r="S443" s="5">
        <v>0</v>
      </c>
    </row>
    <row r="444" spans="1:19" hidden="1" x14ac:dyDescent="0.35">
      <c r="A444" s="2" t="s">
        <v>233</v>
      </c>
      <c r="B444" s="1" t="s">
        <v>840</v>
      </c>
      <c r="C444" t="str">
        <f>VLOOKUP(B444,[2]Clothes!$B$5:$D$447,2, FALSE)</f>
        <v>Outside of MKCC</v>
      </c>
      <c r="D444" t="str">
        <f>VLOOKUP(B444,[2]Clothes!$B$5:$D$447,3, FALSE)</f>
        <v>Outside of MKCC - Other</v>
      </c>
      <c r="E444" s="5">
        <v>0</v>
      </c>
      <c r="F444" s="5">
        <v>0</v>
      </c>
      <c r="G444" s="5">
        <v>0</v>
      </c>
      <c r="H444" s="5">
        <v>0</v>
      </c>
      <c r="I444" s="5">
        <v>0</v>
      </c>
      <c r="J444" s="5">
        <v>0</v>
      </c>
      <c r="K444" s="5">
        <v>0</v>
      </c>
      <c r="L444" s="5">
        <v>0</v>
      </c>
      <c r="M444" s="5">
        <v>0</v>
      </c>
      <c r="N444" s="5">
        <v>0</v>
      </c>
      <c r="O444" s="5">
        <v>0</v>
      </c>
      <c r="P444" s="5">
        <v>0</v>
      </c>
      <c r="Q444" s="5">
        <v>0</v>
      </c>
      <c r="R444" s="5">
        <v>0</v>
      </c>
      <c r="S444" s="5">
        <v>0</v>
      </c>
    </row>
    <row r="445" spans="1:19" hidden="1" x14ac:dyDescent="0.35">
      <c r="A445" s="2" t="s">
        <v>233</v>
      </c>
      <c r="B445" s="1" t="s">
        <v>841</v>
      </c>
      <c r="C445" t="str">
        <f>VLOOKUP(B445,[2]Clothes!$B$5:$D$447,2, FALSE)</f>
        <v>Outside of MKCC</v>
      </c>
      <c r="D445" t="str">
        <f>VLOOKUP(B445,[2]Clothes!$B$5:$D$447,3, FALSE)</f>
        <v>Outside of MKCC - Other</v>
      </c>
      <c r="E445" s="5">
        <v>0</v>
      </c>
      <c r="F445" s="5">
        <v>0</v>
      </c>
      <c r="G445" s="5">
        <v>0</v>
      </c>
      <c r="H445" s="5">
        <v>0</v>
      </c>
      <c r="I445" s="5">
        <v>0</v>
      </c>
      <c r="J445" s="5">
        <v>0</v>
      </c>
      <c r="K445" s="5">
        <v>0</v>
      </c>
      <c r="L445" s="5">
        <v>0</v>
      </c>
      <c r="M445" s="5">
        <v>0</v>
      </c>
      <c r="N445" s="5">
        <v>0</v>
      </c>
      <c r="O445" s="5">
        <v>0</v>
      </c>
      <c r="P445" s="5">
        <v>0</v>
      </c>
      <c r="Q445" s="5">
        <v>0</v>
      </c>
      <c r="R445" s="5">
        <v>0</v>
      </c>
      <c r="S445" s="5">
        <v>0</v>
      </c>
    </row>
    <row r="446" spans="1:19" hidden="1" x14ac:dyDescent="0.35">
      <c r="A446" s="2" t="s">
        <v>233</v>
      </c>
      <c r="B446" s="1" t="s">
        <v>842</v>
      </c>
      <c r="C446" t="str">
        <f>VLOOKUP(B446,[2]Clothes!$B$5:$D$447,2, FALSE)</f>
        <v>Outside of MKCC</v>
      </c>
      <c r="D446" t="str">
        <f>VLOOKUP(B446,[2]Clothes!$B$5:$D$447,3, FALSE)</f>
        <v>Outside of MKCC - Other</v>
      </c>
      <c r="E446" s="5">
        <v>4.1599999999999996E-3</v>
      </c>
      <c r="F446" s="5">
        <v>0</v>
      </c>
      <c r="G446" s="5">
        <v>0</v>
      </c>
      <c r="H446" s="5">
        <v>0</v>
      </c>
      <c r="I446" s="5">
        <v>0</v>
      </c>
      <c r="J446" s="5">
        <v>0</v>
      </c>
      <c r="K446" s="5">
        <v>0</v>
      </c>
      <c r="L446" s="5">
        <v>0</v>
      </c>
      <c r="M446" s="5">
        <v>0</v>
      </c>
      <c r="N446" s="5">
        <v>0</v>
      </c>
      <c r="O446" s="5">
        <v>0</v>
      </c>
      <c r="P446" s="5">
        <v>4.0969999999999999E-2</v>
      </c>
      <c r="Q446" s="5">
        <v>0</v>
      </c>
      <c r="R446" s="5">
        <v>0</v>
      </c>
      <c r="S446" s="5">
        <v>0</v>
      </c>
    </row>
    <row r="448" spans="1:19" x14ac:dyDescent="0.35">
      <c r="E448" s="5">
        <f>SUM(E5:E446)</f>
        <v>1.0000500000000003</v>
      </c>
      <c r="F448" s="5">
        <f t="shared" ref="F448:S448" si="0">SUM(F5:F446)</f>
        <v>0.99998000000000009</v>
      </c>
      <c r="G448" s="5">
        <f t="shared" si="0"/>
        <v>1.0000299999999998</v>
      </c>
      <c r="H448" s="5">
        <f t="shared" si="0"/>
        <v>0.99997999999999998</v>
      </c>
      <c r="I448" s="5">
        <f t="shared" si="0"/>
        <v>0.99997000000000025</v>
      </c>
      <c r="J448" s="5">
        <f t="shared" si="0"/>
        <v>0.99996999999999969</v>
      </c>
      <c r="K448" s="5">
        <f t="shared" si="0"/>
        <v>1.0000200000000001</v>
      </c>
      <c r="L448" s="5">
        <f t="shared" si="0"/>
        <v>1.00007</v>
      </c>
      <c r="M448" s="5">
        <f t="shared" si="0"/>
        <v>1.0000000000000002</v>
      </c>
      <c r="N448" s="5">
        <f t="shared" si="0"/>
        <v>1.0000200000000001</v>
      </c>
      <c r="O448" s="5">
        <f t="shared" si="0"/>
        <v>1.0000100000000001</v>
      </c>
      <c r="P448" s="5">
        <f t="shared" si="0"/>
        <v>1.0000100000000001</v>
      </c>
      <c r="Q448" s="5">
        <f t="shared" si="0"/>
        <v>0.99999999999999989</v>
      </c>
      <c r="R448" s="5">
        <f t="shared" si="0"/>
        <v>1.0000899999999999</v>
      </c>
      <c r="S448" s="5">
        <f t="shared" si="0"/>
        <v>1.00004</v>
      </c>
    </row>
    <row r="455" spans="1:19" x14ac:dyDescent="0.35">
      <c r="A455" t="s">
        <v>1813</v>
      </c>
      <c r="E455" s="13" t="s">
        <v>0</v>
      </c>
      <c r="F455" s="13" t="s">
        <v>1</v>
      </c>
      <c r="G455" s="13" t="s">
        <v>2</v>
      </c>
      <c r="H455" s="13" t="s">
        <v>3</v>
      </c>
      <c r="I455" s="13" t="s">
        <v>4</v>
      </c>
      <c r="J455" s="13" t="s">
        <v>5</v>
      </c>
      <c r="K455" s="13" t="s">
        <v>6</v>
      </c>
      <c r="L455" s="13" t="s">
        <v>7</v>
      </c>
      <c r="M455" s="13" t="s">
        <v>8</v>
      </c>
      <c r="N455" s="13" t="s">
        <v>9</v>
      </c>
      <c r="O455" s="13" t="s">
        <v>10</v>
      </c>
      <c r="P455" s="13" t="s">
        <v>11</v>
      </c>
      <c r="Q455" s="13" t="s">
        <v>12</v>
      </c>
      <c r="R455" s="13" t="s">
        <v>13</v>
      </c>
      <c r="S455" s="13" t="s">
        <v>14</v>
      </c>
    </row>
    <row r="456" spans="1:19" x14ac:dyDescent="0.35">
      <c r="A456" s="14" t="s">
        <v>1814</v>
      </c>
      <c r="B456" s="15"/>
      <c r="C456" s="15"/>
      <c r="D456" s="15"/>
      <c r="E456" s="564">
        <f ca="1">SUM(E457+E468)</f>
        <v>0.5135900000000001</v>
      </c>
      <c r="F456" s="564">
        <f t="shared" ref="F456:S456" ca="1" si="1">SUM(F457+F468)</f>
        <v>0.99998000000000009</v>
      </c>
      <c r="G456" s="564">
        <f t="shared" ca="1" si="1"/>
        <v>1.00003</v>
      </c>
      <c r="H456" s="564">
        <f t="shared" ca="1" si="1"/>
        <v>0.95130000000000003</v>
      </c>
      <c r="I456" s="564">
        <f t="shared" ca="1" si="1"/>
        <v>0.94272</v>
      </c>
      <c r="J456" s="564">
        <f t="shared" ca="1" si="1"/>
        <v>0.90229999999999999</v>
      </c>
      <c r="K456" s="564">
        <f t="shared" ca="1" si="1"/>
        <v>1.0000200000000001</v>
      </c>
      <c r="L456" s="564">
        <f t="shared" ca="1" si="1"/>
        <v>0.98013000000000006</v>
      </c>
      <c r="M456" s="564">
        <f t="shared" ca="1" si="1"/>
        <v>0.36081999999999997</v>
      </c>
      <c r="N456" s="564">
        <f t="shared" ca="1" si="1"/>
        <v>0.98277000000000003</v>
      </c>
      <c r="O456" s="564">
        <f t="shared" ca="1" si="1"/>
        <v>0.94708000000000003</v>
      </c>
      <c r="P456" s="564">
        <f t="shared" ca="1" si="1"/>
        <v>0.23979</v>
      </c>
      <c r="Q456" s="564">
        <f t="shared" ca="1" si="1"/>
        <v>0.26595999999999997</v>
      </c>
      <c r="R456" s="564">
        <f t="shared" ca="1" si="1"/>
        <v>9.3009999999999995E-2</v>
      </c>
      <c r="S456" s="564">
        <f t="shared" ca="1" si="1"/>
        <v>0.13213</v>
      </c>
    </row>
    <row r="457" spans="1:19" x14ac:dyDescent="0.35">
      <c r="A457" s="16" t="s">
        <v>1815</v>
      </c>
      <c r="B457" s="16"/>
      <c r="C457" s="16"/>
      <c r="D457" s="16"/>
      <c r="E457" s="17">
        <f t="shared" ref="E457:S457" ca="1" si="2">SUM(E458+E459+E460+E461+E462+E463+E464+E465+E466+E467)</f>
        <v>0.40449000000000013</v>
      </c>
      <c r="F457" s="17">
        <f t="shared" ca="1" si="2"/>
        <v>0.63675000000000004</v>
      </c>
      <c r="G457" s="17">
        <f t="shared" ca="1" si="2"/>
        <v>0.77673000000000003</v>
      </c>
      <c r="H457" s="17">
        <f t="shared" ca="1" si="2"/>
        <v>0.76188000000000011</v>
      </c>
      <c r="I457" s="17">
        <f t="shared" ca="1" si="2"/>
        <v>0.48867999999999995</v>
      </c>
      <c r="J457" s="17">
        <f t="shared" ca="1" si="2"/>
        <v>0.89663000000000004</v>
      </c>
      <c r="K457" s="17">
        <f t="shared" ca="1" si="2"/>
        <v>0.93014000000000008</v>
      </c>
      <c r="L457" s="17">
        <f t="shared" ca="1" si="2"/>
        <v>0.77478000000000002</v>
      </c>
      <c r="M457" s="17">
        <f t="shared" ca="1" si="2"/>
        <v>0.31425999999999998</v>
      </c>
      <c r="N457" s="17">
        <f t="shared" ca="1" si="2"/>
        <v>0.90434000000000003</v>
      </c>
      <c r="O457" s="17">
        <f t="shared" ca="1" si="2"/>
        <v>0.87224000000000002</v>
      </c>
      <c r="P457" s="17">
        <f t="shared" ca="1" si="2"/>
        <v>0.18795999999999999</v>
      </c>
      <c r="Q457" s="17">
        <f t="shared" ca="1" si="2"/>
        <v>0.21897</v>
      </c>
      <c r="R457" s="17">
        <f t="shared" ca="1" si="2"/>
        <v>4.2680000000000003E-2</v>
      </c>
      <c r="S457" s="17">
        <f t="shared" ca="1" si="2"/>
        <v>9.7790000000000002E-2</v>
      </c>
    </row>
    <row r="458" spans="1:19" x14ac:dyDescent="0.35">
      <c r="A458" s="18" t="s">
        <v>1816</v>
      </c>
      <c r="B458" s="19"/>
      <c r="C458" s="19"/>
      <c r="D458" s="19"/>
      <c r="E458" s="20">
        <f t="shared" ref="E458:S467" ca="1" si="3">SUMIF($C$5:$S$447, $A458, E$5:E$447)</f>
        <v>0.13267999999999999</v>
      </c>
      <c r="F458" s="20">
        <f t="shared" ca="1" si="3"/>
        <v>0.13564999999999999</v>
      </c>
      <c r="G458" s="20">
        <f t="shared" ca="1" si="3"/>
        <v>0.17748</v>
      </c>
      <c r="H458" s="20">
        <f t="shared" ca="1" si="3"/>
        <v>0.45856000000000002</v>
      </c>
      <c r="I458" s="20">
        <f t="shared" ca="1" si="3"/>
        <v>0.12741</v>
      </c>
      <c r="J458" s="20">
        <f t="shared" ca="1" si="3"/>
        <v>0.37093000000000004</v>
      </c>
      <c r="K458" s="20">
        <f t="shared" ca="1" si="3"/>
        <v>0.45415000000000005</v>
      </c>
      <c r="L458" s="20">
        <f t="shared" ca="1" si="3"/>
        <v>0.17430999999999999</v>
      </c>
      <c r="M458" s="20">
        <f t="shared" ca="1" si="3"/>
        <v>0.10571</v>
      </c>
      <c r="N458" s="20">
        <f t="shared" ca="1" si="3"/>
        <v>0.21721000000000001</v>
      </c>
      <c r="O458" s="20">
        <f t="shared" ca="1" si="3"/>
        <v>8.4610000000000005E-2</v>
      </c>
      <c r="P458" s="20">
        <f t="shared" ca="1" si="3"/>
        <v>0.10861999999999999</v>
      </c>
      <c r="Q458" s="20">
        <f t="shared" ca="1" si="3"/>
        <v>3.705E-2</v>
      </c>
      <c r="R458" s="20">
        <f t="shared" ca="1" si="3"/>
        <v>5.1000000000000004E-3</v>
      </c>
      <c r="S458" s="20">
        <f t="shared" ca="1" si="3"/>
        <v>7.1099999999999997E-2</v>
      </c>
    </row>
    <row r="459" spans="1:19" x14ac:dyDescent="0.35">
      <c r="A459" s="18" t="s">
        <v>1821</v>
      </c>
      <c r="B459" s="19"/>
      <c r="C459" s="19"/>
      <c r="D459" s="19"/>
      <c r="E459" s="20">
        <f t="shared" ca="1" si="3"/>
        <v>2.4629999999999999E-2</v>
      </c>
      <c r="F459" s="20">
        <f t="shared" ca="1" si="3"/>
        <v>0.32996999999999999</v>
      </c>
      <c r="G459" s="20">
        <f t="shared" ca="1" si="3"/>
        <v>5.3440000000000001E-2</v>
      </c>
      <c r="H459" s="20">
        <f t="shared" ca="1" si="3"/>
        <v>3.8179999999999999E-2</v>
      </c>
      <c r="I459" s="20">
        <f t="shared" ca="1" si="3"/>
        <v>0</v>
      </c>
      <c r="J459" s="20">
        <f t="shared" ca="1" si="3"/>
        <v>0</v>
      </c>
      <c r="K459" s="20">
        <f t="shared" ca="1" si="3"/>
        <v>6.6600000000000001E-3</v>
      </c>
      <c r="L459" s="20">
        <f t="shared" ca="1" si="3"/>
        <v>5.0499999999999998E-3</v>
      </c>
      <c r="M459" s="20">
        <f t="shared" ca="1" si="3"/>
        <v>0</v>
      </c>
      <c r="N459" s="20">
        <f t="shared" ca="1" si="3"/>
        <v>3.6229999999999998E-2</v>
      </c>
      <c r="O459" s="20">
        <f t="shared" ca="1" si="3"/>
        <v>0</v>
      </c>
      <c r="P459" s="20">
        <f t="shared" ca="1" si="3"/>
        <v>0</v>
      </c>
      <c r="Q459" s="20">
        <f t="shared" ca="1" si="3"/>
        <v>0</v>
      </c>
      <c r="R459" s="20">
        <f t="shared" ca="1" si="3"/>
        <v>5.1000000000000004E-3</v>
      </c>
      <c r="S459" s="20">
        <f t="shared" ca="1" si="3"/>
        <v>0</v>
      </c>
    </row>
    <row r="460" spans="1:19" x14ac:dyDescent="0.35">
      <c r="A460" s="18" t="s">
        <v>1824</v>
      </c>
      <c r="B460" s="19"/>
      <c r="C460" s="19"/>
      <c r="D460" s="19"/>
      <c r="E460" s="20">
        <f t="shared" ca="1" si="3"/>
        <v>4.7189999999999996E-2</v>
      </c>
      <c r="F460" s="20">
        <f t="shared" ca="1" si="3"/>
        <v>7.2360000000000008E-2</v>
      </c>
      <c r="G460" s="20">
        <f t="shared" ca="1" si="3"/>
        <v>0</v>
      </c>
      <c r="H460" s="20">
        <f t="shared" ca="1" si="3"/>
        <v>4.6600000000000003E-2</v>
      </c>
      <c r="I460" s="20">
        <f t="shared" ca="1" si="3"/>
        <v>0.20673</v>
      </c>
      <c r="J460" s="20">
        <f t="shared" ca="1" si="3"/>
        <v>6.5089999999999995E-2</v>
      </c>
      <c r="K460" s="20">
        <f t="shared" ca="1" si="3"/>
        <v>3.2930000000000001E-2</v>
      </c>
      <c r="L460" s="20">
        <f t="shared" ca="1" si="3"/>
        <v>0</v>
      </c>
      <c r="M460" s="20">
        <f t="shared" ca="1" si="3"/>
        <v>2.436E-2</v>
      </c>
      <c r="N460" s="20">
        <f t="shared" ca="1" si="3"/>
        <v>2.0220000000000002E-2</v>
      </c>
      <c r="O460" s="20">
        <f t="shared" ca="1" si="3"/>
        <v>2.4930000000000001E-2</v>
      </c>
      <c r="P460" s="20">
        <f t="shared" ca="1" si="3"/>
        <v>7.9339999999999994E-2</v>
      </c>
      <c r="Q460" s="20">
        <f t="shared" ca="1" si="3"/>
        <v>0.11619</v>
      </c>
      <c r="R460" s="20">
        <f t="shared" ca="1" si="3"/>
        <v>0</v>
      </c>
      <c r="S460" s="20">
        <f t="shared" ca="1" si="3"/>
        <v>0</v>
      </c>
    </row>
    <row r="461" spans="1:19" x14ac:dyDescent="0.35">
      <c r="A461" s="18" t="s">
        <v>1828</v>
      </c>
      <c r="B461" s="19"/>
      <c r="C461" s="19"/>
      <c r="D461" s="19"/>
      <c r="E461" s="20">
        <f t="shared" ca="1" si="3"/>
        <v>5.5459999999999995E-2</v>
      </c>
      <c r="F461" s="20">
        <f t="shared" ca="1" si="3"/>
        <v>4.3369999999999999E-2</v>
      </c>
      <c r="G461" s="20">
        <f t="shared" ca="1" si="3"/>
        <v>0.46919</v>
      </c>
      <c r="H461" s="20">
        <f t="shared" ca="1" si="3"/>
        <v>0</v>
      </c>
      <c r="I461" s="20">
        <f t="shared" ca="1" si="3"/>
        <v>5.7270000000000001E-2</v>
      </c>
      <c r="J461" s="20">
        <f t="shared" ca="1" si="3"/>
        <v>1.452E-2</v>
      </c>
      <c r="K461" s="20">
        <f t="shared" ca="1" si="3"/>
        <v>0.15759000000000001</v>
      </c>
      <c r="L461" s="20">
        <f t="shared" ca="1" si="3"/>
        <v>6.2140000000000001E-2</v>
      </c>
      <c r="M461" s="20">
        <f t="shared" ca="1" si="3"/>
        <v>2.436E-2</v>
      </c>
      <c r="N461" s="20">
        <f t="shared" ca="1" si="3"/>
        <v>0</v>
      </c>
      <c r="O461" s="20">
        <f t="shared" ca="1" si="3"/>
        <v>0</v>
      </c>
      <c r="P461" s="20">
        <f t="shared" ca="1" si="3"/>
        <v>0</v>
      </c>
      <c r="Q461" s="20">
        <f t="shared" ca="1" si="3"/>
        <v>0</v>
      </c>
      <c r="R461" s="20">
        <f t="shared" ca="1" si="3"/>
        <v>3.2480000000000002E-2</v>
      </c>
      <c r="S461" s="20">
        <f t="shared" ca="1" si="3"/>
        <v>5.3899999999999998E-3</v>
      </c>
    </row>
    <row r="462" spans="1:19" x14ac:dyDescent="0.35">
      <c r="A462" s="18" t="s">
        <v>1831</v>
      </c>
      <c r="B462" s="19"/>
      <c r="C462" s="19"/>
      <c r="D462" s="19"/>
      <c r="E462" s="20">
        <f t="shared" ca="1" si="3"/>
        <v>2.8830000000000001E-2</v>
      </c>
      <c r="F462" s="20">
        <f t="shared" ca="1" si="3"/>
        <v>0</v>
      </c>
      <c r="G462" s="20">
        <f t="shared" ca="1" si="3"/>
        <v>0</v>
      </c>
      <c r="H462" s="20">
        <f t="shared" ca="1" si="3"/>
        <v>0</v>
      </c>
      <c r="I462" s="20">
        <f t="shared" ca="1" si="3"/>
        <v>1.103E-2</v>
      </c>
      <c r="J462" s="20">
        <f t="shared" ca="1" si="3"/>
        <v>5.2900000000000003E-2</v>
      </c>
      <c r="K462" s="20">
        <f t="shared" ca="1" si="3"/>
        <v>9.2630000000000004E-2</v>
      </c>
      <c r="L462" s="20">
        <f t="shared" ca="1" si="3"/>
        <v>0.37012</v>
      </c>
      <c r="M462" s="20">
        <f t="shared" ca="1" si="3"/>
        <v>5.7529999999999998E-2</v>
      </c>
      <c r="N462" s="20">
        <f t="shared" ca="1" si="3"/>
        <v>1.349E-2</v>
      </c>
      <c r="O462" s="20">
        <f t="shared" ca="1" si="3"/>
        <v>0</v>
      </c>
      <c r="P462" s="20">
        <f t="shared" ca="1" si="3"/>
        <v>0</v>
      </c>
      <c r="Q462" s="20">
        <f t="shared" ca="1" si="3"/>
        <v>0</v>
      </c>
      <c r="R462" s="20">
        <f t="shared" ca="1" si="3"/>
        <v>0</v>
      </c>
      <c r="S462" s="20">
        <f t="shared" ca="1" si="3"/>
        <v>0</v>
      </c>
    </row>
    <row r="463" spans="1:19" x14ac:dyDescent="0.35">
      <c r="A463" s="18" t="s">
        <v>1834</v>
      </c>
      <c r="B463" s="19"/>
      <c r="C463" s="19"/>
      <c r="D463" s="19"/>
      <c r="E463" s="20">
        <f t="shared" ca="1" si="3"/>
        <v>2.5739999999999999E-2</v>
      </c>
      <c r="F463" s="20">
        <f t="shared" ca="1" si="3"/>
        <v>0</v>
      </c>
      <c r="G463" s="20">
        <f t="shared" ca="1" si="3"/>
        <v>0</v>
      </c>
      <c r="H463" s="20">
        <f t="shared" ca="1" si="3"/>
        <v>0</v>
      </c>
      <c r="I463" s="20">
        <f t="shared" ca="1" si="3"/>
        <v>0</v>
      </c>
      <c r="J463" s="20">
        <f t="shared" ca="1" si="3"/>
        <v>5.4919999999999997E-2</v>
      </c>
      <c r="K463" s="20">
        <f t="shared" ca="1" si="3"/>
        <v>0</v>
      </c>
      <c r="L463" s="20">
        <f t="shared" ca="1" si="3"/>
        <v>0</v>
      </c>
      <c r="M463" s="20">
        <f t="shared" ca="1" si="3"/>
        <v>0</v>
      </c>
      <c r="N463" s="20">
        <f t="shared" ca="1" si="3"/>
        <v>0.53552</v>
      </c>
      <c r="O463" s="20">
        <f t="shared" ca="1" si="3"/>
        <v>7.0000000000000001E-3</v>
      </c>
      <c r="P463" s="20">
        <f t="shared" ca="1" si="3"/>
        <v>0</v>
      </c>
      <c r="Q463" s="20">
        <f t="shared" ca="1" si="3"/>
        <v>0</v>
      </c>
      <c r="R463" s="20">
        <f t="shared" ca="1" si="3"/>
        <v>0</v>
      </c>
      <c r="S463" s="20">
        <f t="shared" ca="1" si="3"/>
        <v>0</v>
      </c>
    </row>
    <row r="464" spans="1:19" x14ac:dyDescent="0.35">
      <c r="A464" s="19" t="s">
        <v>1837</v>
      </c>
      <c r="B464" s="19"/>
      <c r="C464" s="19"/>
      <c r="D464" s="19"/>
      <c r="E464" s="20">
        <f t="shared" ca="1" si="3"/>
        <v>1.2999999999999999E-2</v>
      </c>
      <c r="F464" s="20">
        <f t="shared" ca="1" si="3"/>
        <v>0</v>
      </c>
      <c r="G464" s="20">
        <f t="shared" ca="1" si="3"/>
        <v>0</v>
      </c>
      <c r="H464" s="20">
        <f t="shared" ca="1" si="3"/>
        <v>0</v>
      </c>
      <c r="I464" s="20">
        <f t="shared" ca="1" si="3"/>
        <v>0</v>
      </c>
      <c r="J464" s="20">
        <f t="shared" ca="1" si="3"/>
        <v>0</v>
      </c>
      <c r="K464" s="20">
        <f t="shared" ca="1" si="3"/>
        <v>0</v>
      </c>
      <c r="L464" s="20">
        <f t="shared" ca="1" si="3"/>
        <v>0</v>
      </c>
      <c r="M464" s="20">
        <f t="shared" ca="1" si="3"/>
        <v>0</v>
      </c>
      <c r="N464" s="20">
        <f t="shared" ca="1" si="3"/>
        <v>0</v>
      </c>
      <c r="O464" s="20">
        <f t="shared" ca="1" si="3"/>
        <v>0.75570000000000004</v>
      </c>
      <c r="P464" s="20">
        <f t="shared" ca="1" si="3"/>
        <v>0</v>
      </c>
      <c r="Q464" s="20">
        <f t="shared" ca="1" si="3"/>
        <v>0</v>
      </c>
      <c r="R464" s="20">
        <f t="shared" ca="1" si="3"/>
        <v>0</v>
      </c>
      <c r="S464" s="20">
        <f t="shared" ca="1" si="3"/>
        <v>0</v>
      </c>
    </row>
    <row r="465" spans="1:19" x14ac:dyDescent="0.35">
      <c r="A465" s="18" t="s">
        <v>1840</v>
      </c>
      <c r="B465" s="19"/>
      <c r="C465" s="19"/>
      <c r="D465" s="19"/>
      <c r="E465" s="20">
        <f t="shared" ca="1" si="3"/>
        <v>1.1509999999999999E-2</v>
      </c>
      <c r="F465" s="20">
        <f t="shared" ca="1" si="3"/>
        <v>0</v>
      </c>
      <c r="G465" s="20">
        <f t="shared" ca="1" si="3"/>
        <v>0</v>
      </c>
      <c r="H465" s="20">
        <f t="shared" ca="1" si="3"/>
        <v>5.2100000000000002E-3</v>
      </c>
      <c r="I465" s="20">
        <f t="shared" ca="1" si="3"/>
        <v>0</v>
      </c>
      <c r="J465" s="20">
        <f t="shared" ca="1" si="3"/>
        <v>0</v>
      </c>
      <c r="K465" s="20">
        <f t="shared" ca="1" si="3"/>
        <v>0</v>
      </c>
      <c r="L465" s="20">
        <f t="shared" ca="1" si="3"/>
        <v>6.4890000000000003E-2</v>
      </c>
      <c r="M465" s="20">
        <f t="shared" ca="1" si="3"/>
        <v>4.4769999999999997E-2</v>
      </c>
      <c r="N465" s="20">
        <f t="shared" ca="1" si="3"/>
        <v>7.4940000000000007E-2</v>
      </c>
      <c r="O465" s="20">
        <f t="shared" ca="1" si="3"/>
        <v>0</v>
      </c>
      <c r="P465" s="20">
        <f t="shared" ca="1" si="3"/>
        <v>0</v>
      </c>
      <c r="Q465" s="20">
        <f t="shared" ca="1" si="3"/>
        <v>0</v>
      </c>
      <c r="R465" s="20">
        <f t="shared" ca="1" si="3"/>
        <v>0</v>
      </c>
      <c r="S465" s="20">
        <f t="shared" ca="1" si="3"/>
        <v>0</v>
      </c>
    </row>
    <row r="466" spans="1:19" x14ac:dyDescent="0.35">
      <c r="A466" s="18" t="s">
        <v>1843</v>
      </c>
      <c r="B466" s="19"/>
      <c r="C466" s="19"/>
      <c r="D466" s="19"/>
      <c r="E466" s="20">
        <f t="shared" ca="1" si="3"/>
        <v>4.6299999999999996E-3</v>
      </c>
      <c r="F466" s="20">
        <f t="shared" ca="1" si="3"/>
        <v>0</v>
      </c>
      <c r="G466" s="20">
        <f t="shared" ca="1" si="3"/>
        <v>0</v>
      </c>
      <c r="H466" s="20">
        <f t="shared" ca="1" si="3"/>
        <v>0</v>
      </c>
      <c r="I466" s="20">
        <f t="shared" ca="1" si="3"/>
        <v>0</v>
      </c>
      <c r="J466" s="20">
        <f t="shared" ca="1" si="3"/>
        <v>0</v>
      </c>
      <c r="K466" s="20">
        <f t="shared" ca="1" si="3"/>
        <v>0</v>
      </c>
      <c r="L466" s="20">
        <f t="shared" ca="1" si="3"/>
        <v>0</v>
      </c>
      <c r="M466" s="20">
        <f t="shared" ca="1" si="3"/>
        <v>0</v>
      </c>
      <c r="N466" s="20">
        <f t="shared" ca="1" si="3"/>
        <v>0</v>
      </c>
      <c r="O466" s="20">
        <f t="shared" ca="1" si="3"/>
        <v>0</v>
      </c>
      <c r="P466" s="20">
        <f t="shared" ca="1" si="3"/>
        <v>0</v>
      </c>
      <c r="Q466" s="20">
        <f t="shared" ca="1" si="3"/>
        <v>3.569E-2</v>
      </c>
      <c r="R466" s="20">
        <f t="shared" ca="1" si="3"/>
        <v>0</v>
      </c>
      <c r="S466" s="20">
        <f t="shared" ca="1" si="3"/>
        <v>0</v>
      </c>
    </row>
    <row r="467" spans="1:19" x14ac:dyDescent="0.35">
      <c r="A467" s="19" t="s">
        <v>1845</v>
      </c>
      <c r="B467" s="19"/>
      <c r="C467" s="19"/>
      <c r="D467" s="19"/>
      <c r="E467" s="20">
        <f t="shared" ca="1" si="3"/>
        <v>6.0820000000000013E-2</v>
      </c>
      <c r="F467" s="20">
        <f t="shared" ca="1" si="3"/>
        <v>5.5399999999999998E-2</v>
      </c>
      <c r="G467" s="20">
        <f t="shared" ca="1" si="3"/>
        <v>7.6619999999999994E-2</v>
      </c>
      <c r="H467" s="20">
        <f t="shared" ca="1" si="3"/>
        <v>0.21333000000000002</v>
      </c>
      <c r="I467" s="20">
        <f t="shared" ca="1" si="3"/>
        <v>8.6239999999999997E-2</v>
      </c>
      <c r="J467" s="20">
        <f t="shared" ca="1" si="3"/>
        <v>0.33827000000000007</v>
      </c>
      <c r="K467" s="20">
        <f t="shared" ca="1" si="3"/>
        <v>0.18617999999999998</v>
      </c>
      <c r="L467" s="20">
        <f t="shared" ca="1" si="3"/>
        <v>9.8269999999999996E-2</v>
      </c>
      <c r="M467" s="20">
        <f t="shared" ca="1" si="3"/>
        <v>5.7529999999999998E-2</v>
      </c>
      <c r="N467" s="20">
        <f t="shared" ca="1" si="3"/>
        <v>6.7299999999999999E-3</v>
      </c>
      <c r="O467" s="20">
        <f t="shared" ca="1" si="3"/>
        <v>0</v>
      </c>
      <c r="P467" s="20">
        <f t="shared" ca="1" si="3"/>
        <v>0</v>
      </c>
      <c r="Q467" s="20">
        <f t="shared" ca="1" si="3"/>
        <v>3.0040000000000001E-2</v>
      </c>
      <c r="R467" s="20">
        <f t="shared" ca="1" si="3"/>
        <v>0</v>
      </c>
      <c r="S467" s="20">
        <f t="shared" ca="1" si="3"/>
        <v>2.1299999999999999E-2</v>
      </c>
    </row>
    <row r="468" spans="1:19" x14ac:dyDescent="0.35">
      <c r="A468" s="7" t="s">
        <v>1853</v>
      </c>
      <c r="B468" s="16"/>
      <c r="C468" s="16"/>
      <c r="D468" s="16"/>
      <c r="E468" s="23">
        <f ca="1">SUMIF($C$5:$S$447,$A468, E$5:E$447)</f>
        <v>0.10909999999999999</v>
      </c>
      <c r="F468" s="23">
        <f t="shared" ref="F468:S468" ca="1" si="4">SUMIF($C$5:$S$447, $A468, F$5:F$447)</f>
        <v>0.36323</v>
      </c>
      <c r="G468" s="23">
        <f t="shared" ca="1" si="4"/>
        <v>0.2233</v>
      </c>
      <c r="H468" s="23">
        <f t="shared" ca="1" si="4"/>
        <v>0.18941999999999998</v>
      </c>
      <c r="I468" s="23">
        <f t="shared" ca="1" si="4"/>
        <v>0.45404</v>
      </c>
      <c r="J468" s="23">
        <f t="shared" ca="1" si="4"/>
        <v>5.6699999999999997E-3</v>
      </c>
      <c r="K468" s="23">
        <f t="shared" ca="1" si="4"/>
        <v>6.9879999999999998E-2</v>
      </c>
      <c r="L468" s="23">
        <f t="shared" ca="1" si="4"/>
        <v>0.20535000000000003</v>
      </c>
      <c r="M468" s="23">
        <f t="shared" ca="1" si="4"/>
        <v>4.6559999999999997E-2</v>
      </c>
      <c r="N468" s="23">
        <f t="shared" ca="1" si="4"/>
        <v>7.843E-2</v>
      </c>
      <c r="O468" s="23">
        <f t="shared" ca="1" si="4"/>
        <v>7.4840000000000004E-2</v>
      </c>
      <c r="P468" s="23">
        <f t="shared" ca="1" si="4"/>
        <v>5.1830000000000001E-2</v>
      </c>
      <c r="Q468" s="23">
        <f t="shared" ca="1" si="4"/>
        <v>4.6990000000000004E-2</v>
      </c>
      <c r="R468" s="23">
        <f t="shared" ca="1" si="4"/>
        <v>5.0329999999999993E-2</v>
      </c>
      <c r="S468" s="23">
        <f t="shared" ca="1" si="4"/>
        <v>3.4340000000000002E-2</v>
      </c>
    </row>
    <row r="469" spans="1:19" x14ac:dyDescent="0.35">
      <c r="A469" s="28" t="s">
        <v>1855</v>
      </c>
      <c r="E469" s="26">
        <f t="shared" ref="E469:S479" ca="1" si="5">SUMIF($D$5:$S$447, $A469, E$5:E$447)</f>
        <v>1.0749999999999999E-2</v>
      </c>
      <c r="F469" s="26">
        <f t="shared" ca="1" si="5"/>
        <v>4.7260000000000003E-2</v>
      </c>
      <c r="G469" s="26">
        <f t="shared" ca="1" si="5"/>
        <v>0</v>
      </c>
      <c r="H469" s="26">
        <f t="shared" ca="1" si="5"/>
        <v>2.0639999999999999E-2</v>
      </c>
      <c r="I469" s="26">
        <f t="shared" ca="1" si="5"/>
        <v>4.02E-2</v>
      </c>
      <c r="J469" s="26">
        <f t="shared" ca="1" si="5"/>
        <v>0</v>
      </c>
      <c r="K469" s="26">
        <f t="shared" ca="1" si="5"/>
        <v>1.329E-2</v>
      </c>
      <c r="L469" s="26">
        <f t="shared" ca="1" si="5"/>
        <v>0</v>
      </c>
      <c r="M469" s="26">
        <f t="shared" ca="1" si="5"/>
        <v>4.5300000000000002E-3</v>
      </c>
      <c r="N469" s="26">
        <f t="shared" ca="1" si="5"/>
        <v>0</v>
      </c>
      <c r="O469" s="26">
        <f t="shared" ca="1" si="5"/>
        <v>0</v>
      </c>
      <c r="P469" s="26">
        <f t="shared" ca="1" si="5"/>
        <v>0</v>
      </c>
      <c r="Q469" s="26">
        <f t="shared" ca="1" si="5"/>
        <v>0</v>
      </c>
      <c r="R469" s="26">
        <f t="shared" ca="1" si="5"/>
        <v>2.7089999999999999E-2</v>
      </c>
      <c r="S469" s="26">
        <f t="shared" ca="1" si="5"/>
        <v>0</v>
      </c>
    </row>
    <row r="470" spans="1:19" x14ac:dyDescent="0.35">
      <c r="A470" s="28" t="s">
        <v>1887</v>
      </c>
      <c r="E470" s="26">
        <f t="shared" ca="1" si="5"/>
        <v>5.5149999999999998E-2</v>
      </c>
      <c r="F470" s="26">
        <f t="shared" ca="1" si="5"/>
        <v>0.15498000000000001</v>
      </c>
      <c r="G470" s="26">
        <f t="shared" ca="1" si="5"/>
        <v>4.9090000000000002E-2</v>
      </c>
      <c r="H470" s="26">
        <f t="shared" ca="1" si="5"/>
        <v>9.5149999999999998E-2</v>
      </c>
      <c r="I470" s="26">
        <f t="shared" ca="1" si="5"/>
        <v>0.33548</v>
      </c>
      <c r="J470" s="26">
        <f t="shared" ca="1" si="5"/>
        <v>0</v>
      </c>
      <c r="K470" s="26">
        <f t="shared" ca="1" si="5"/>
        <v>6.6600000000000001E-3</v>
      </c>
      <c r="L470" s="26">
        <f t="shared" ca="1" si="5"/>
        <v>0.10119</v>
      </c>
      <c r="M470" s="26">
        <f t="shared" ca="1" si="5"/>
        <v>4.2029999999999998E-2</v>
      </c>
      <c r="N470" s="26">
        <f t="shared" ca="1" si="5"/>
        <v>7.843E-2</v>
      </c>
      <c r="O470" s="26">
        <f t="shared" ca="1" si="5"/>
        <v>0</v>
      </c>
      <c r="P470" s="26">
        <f t="shared" ca="1" si="5"/>
        <v>2.197E-2</v>
      </c>
      <c r="Q470" s="26">
        <f t="shared" ca="1" si="5"/>
        <v>3.569E-2</v>
      </c>
      <c r="R470" s="26">
        <f t="shared" ca="1" si="5"/>
        <v>5.1000000000000004E-3</v>
      </c>
      <c r="S470" s="26">
        <f t="shared" ca="1" si="5"/>
        <v>2.895E-2</v>
      </c>
    </row>
    <row r="471" spans="1:19" x14ac:dyDescent="0.35">
      <c r="A471" s="28" t="s">
        <v>1888</v>
      </c>
      <c r="E471" s="26">
        <f t="shared" ca="1" si="5"/>
        <v>1.4030000000000001E-2</v>
      </c>
      <c r="F471" s="26">
        <f t="shared" ca="1" si="5"/>
        <v>3.737E-2</v>
      </c>
      <c r="G471" s="26">
        <f t="shared" ca="1" si="5"/>
        <v>3.15E-2</v>
      </c>
      <c r="H471" s="26">
        <f t="shared" ca="1" si="5"/>
        <v>2.3789999999999999E-2</v>
      </c>
      <c r="I471" s="26">
        <f t="shared" ca="1" si="5"/>
        <v>1.704E-2</v>
      </c>
      <c r="J471" s="26">
        <f t="shared" ca="1" si="5"/>
        <v>0</v>
      </c>
      <c r="K471" s="26">
        <f t="shared" ca="1" si="5"/>
        <v>0</v>
      </c>
      <c r="L471" s="26">
        <f t="shared" ca="1" si="5"/>
        <v>3.0020000000000002E-2</v>
      </c>
      <c r="M471" s="26">
        <f t="shared" ca="1" si="5"/>
        <v>0</v>
      </c>
      <c r="N471" s="26">
        <f t="shared" ca="1" si="5"/>
        <v>0</v>
      </c>
      <c r="O471" s="26">
        <f t="shared" ca="1" si="5"/>
        <v>1.7930000000000001E-2</v>
      </c>
      <c r="P471" s="26">
        <f t="shared" ca="1" si="5"/>
        <v>2.9860000000000001E-2</v>
      </c>
      <c r="Q471" s="26">
        <f t="shared" ca="1" si="5"/>
        <v>5.6499999999999996E-3</v>
      </c>
      <c r="R471" s="26">
        <f t="shared" ca="1" si="5"/>
        <v>1.304E-2</v>
      </c>
      <c r="S471" s="26">
        <f t="shared" ca="1" si="5"/>
        <v>5.3899999999999998E-3</v>
      </c>
    </row>
    <row r="472" spans="1:19" x14ac:dyDescent="0.35">
      <c r="A472" s="28" t="s">
        <v>1858</v>
      </c>
      <c r="E472" s="26">
        <f t="shared" ca="1" si="5"/>
        <v>1.6709999999999999E-2</v>
      </c>
      <c r="F472" s="26">
        <f t="shared" ca="1" si="5"/>
        <v>0.11855</v>
      </c>
      <c r="G472" s="26">
        <f t="shared" ca="1" si="5"/>
        <v>9.3939999999999996E-2</v>
      </c>
      <c r="H472" s="26">
        <f t="shared" ca="1" si="5"/>
        <v>2.9000000000000001E-2</v>
      </c>
      <c r="I472" s="26">
        <f t="shared" ca="1" si="5"/>
        <v>1.704E-2</v>
      </c>
      <c r="J472" s="26">
        <f t="shared" ca="1" si="5"/>
        <v>0</v>
      </c>
      <c r="K472" s="26">
        <f t="shared" ca="1" si="5"/>
        <v>0</v>
      </c>
      <c r="L472" s="26">
        <f t="shared" ca="1" si="5"/>
        <v>2.7099999999999999E-2</v>
      </c>
      <c r="M472" s="26">
        <f t="shared" ca="1" si="5"/>
        <v>0</v>
      </c>
      <c r="N472" s="26">
        <f t="shared" ca="1" si="5"/>
        <v>0</v>
      </c>
      <c r="O472" s="26">
        <f t="shared" ca="1" si="5"/>
        <v>0</v>
      </c>
      <c r="P472" s="26">
        <f t="shared" ca="1" si="5"/>
        <v>0</v>
      </c>
      <c r="Q472" s="26">
        <f t="shared" ca="1" si="5"/>
        <v>0</v>
      </c>
      <c r="R472" s="26">
        <f t="shared" ca="1" si="5"/>
        <v>5.1000000000000004E-3</v>
      </c>
      <c r="S472" s="26">
        <f t="shared" ca="1" si="5"/>
        <v>0</v>
      </c>
    </row>
    <row r="473" spans="1:19" x14ac:dyDescent="0.35">
      <c r="A473" s="28" t="s">
        <v>1860</v>
      </c>
      <c r="E473" s="26">
        <f t="shared" ca="1" si="5"/>
        <v>2.7699999999999999E-3</v>
      </c>
      <c r="F473" s="26">
        <f t="shared" ca="1" si="5"/>
        <v>5.0699999999999999E-3</v>
      </c>
      <c r="G473" s="26">
        <f t="shared" ca="1" si="5"/>
        <v>5.8700000000000002E-3</v>
      </c>
      <c r="H473" s="26">
        <f t="shared" ca="1" si="5"/>
        <v>5.2100000000000002E-3</v>
      </c>
      <c r="I473" s="26">
        <f t="shared" ca="1" si="5"/>
        <v>2.2919999999999999E-2</v>
      </c>
      <c r="J473" s="26">
        <f t="shared" ca="1" si="5"/>
        <v>0</v>
      </c>
      <c r="K473" s="26">
        <f t="shared" ca="1" si="5"/>
        <v>0</v>
      </c>
      <c r="L473" s="26">
        <f t="shared" ca="1" si="5"/>
        <v>0</v>
      </c>
      <c r="M473" s="26">
        <f t="shared" ca="1" si="5"/>
        <v>0</v>
      </c>
      <c r="N473" s="26">
        <f t="shared" ca="1" si="5"/>
        <v>0</v>
      </c>
      <c r="O473" s="26">
        <f t="shared" ca="1" si="5"/>
        <v>0</v>
      </c>
      <c r="P473" s="26">
        <f t="shared" ca="1" si="5"/>
        <v>0</v>
      </c>
      <c r="Q473" s="26">
        <f t="shared" ca="1" si="5"/>
        <v>5.6499999999999996E-3</v>
      </c>
      <c r="R473" s="26">
        <f t="shared" ca="1" si="5"/>
        <v>0</v>
      </c>
      <c r="S473" s="26">
        <f t="shared" ca="1" si="5"/>
        <v>0</v>
      </c>
    </row>
    <row r="474" spans="1:19" x14ac:dyDescent="0.35">
      <c r="A474" s="28" t="s">
        <v>1861</v>
      </c>
      <c r="E474" s="26">
        <f t="shared" ca="1" si="5"/>
        <v>4.2000000000000002E-4</v>
      </c>
      <c r="F474" s="26">
        <f t="shared" ca="1" si="5"/>
        <v>0</v>
      </c>
      <c r="G474" s="26">
        <f t="shared" ca="1" si="5"/>
        <v>5.8700000000000002E-3</v>
      </c>
      <c r="H474" s="26">
        <f t="shared" ca="1" si="5"/>
        <v>0</v>
      </c>
      <c r="I474" s="26">
        <f t="shared" ca="1" si="5"/>
        <v>0</v>
      </c>
      <c r="J474" s="26">
        <f t="shared" ca="1" si="5"/>
        <v>0</v>
      </c>
      <c r="K474" s="26">
        <f t="shared" ca="1" si="5"/>
        <v>0</v>
      </c>
      <c r="L474" s="26">
        <f t="shared" ca="1" si="5"/>
        <v>0</v>
      </c>
      <c r="M474" s="26">
        <f t="shared" ca="1" si="5"/>
        <v>0</v>
      </c>
      <c r="N474" s="26">
        <f t="shared" ca="1" si="5"/>
        <v>0</v>
      </c>
      <c r="O474" s="26">
        <f t="shared" ca="1" si="5"/>
        <v>0</v>
      </c>
      <c r="P474" s="26">
        <f t="shared" ca="1" si="5"/>
        <v>0</v>
      </c>
      <c r="Q474" s="26">
        <f t="shared" ca="1" si="5"/>
        <v>0</v>
      </c>
      <c r="R474" s="26">
        <f t="shared" ca="1" si="5"/>
        <v>0</v>
      </c>
      <c r="S474" s="26">
        <f t="shared" ca="1" si="5"/>
        <v>0</v>
      </c>
    </row>
    <row r="475" spans="1:19" x14ac:dyDescent="0.35">
      <c r="A475" s="28" t="s">
        <v>2365</v>
      </c>
      <c r="E475" s="26">
        <f t="shared" ca="1" si="5"/>
        <v>0</v>
      </c>
      <c r="F475" s="26">
        <f t="shared" ca="1" si="5"/>
        <v>0</v>
      </c>
      <c r="G475" s="26">
        <f t="shared" ca="1" si="5"/>
        <v>0</v>
      </c>
      <c r="H475" s="26">
        <f t="shared" ca="1" si="5"/>
        <v>0</v>
      </c>
      <c r="I475" s="26">
        <f t="shared" ca="1" si="5"/>
        <v>0</v>
      </c>
      <c r="J475" s="26">
        <f t="shared" ca="1" si="5"/>
        <v>0</v>
      </c>
      <c r="K475" s="26">
        <f t="shared" ca="1" si="5"/>
        <v>0</v>
      </c>
      <c r="L475" s="26">
        <f t="shared" ca="1" si="5"/>
        <v>0</v>
      </c>
      <c r="M475" s="26">
        <f t="shared" ca="1" si="5"/>
        <v>0</v>
      </c>
      <c r="N475" s="26">
        <f t="shared" ca="1" si="5"/>
        <v>0</v>
      </c>
      <c r="O475" s="26">
        <f t="shared" ca="1" si="5"/>
        <v>0</v>
      </c>
      <c r="P475" s="26">
        <f t="shared" ca="1" si="5"/>
        <v>0</v>
      </c>
      <c r="Q475" s="26">
        <f t="shared" ca="1" si="5"/>
        <v>0</v>
      </c>
      <c r="R475" s="26">
        <f t="shared" ca="1" si="5"/>
        <v>0</v>
      </c>
      <c r="S475" s="26">
        <f t="shared" ca="1" si="5"/>
        <v>0</v>
      </c>
    </row>
    <row r="476" spans="1:19" x14ac:dyDescent="0.35">
      <c r="A476" s="28" t="s">
        <v>2366</v>
      </c>
      <c r="E476" s="26">
        <f t="shared" ca="1" si="5"/>
        <v>5.0000000000000001E-4</v>
      </c>
      <c r="F476" s="26">
        <f t="shared" ca="1" si="5"/>
        <v>0</v>
      </c>
      <c r="G476" s="26">
        <f t="shared" ca="1" si="5"/>
        <v>0</v>
      </c>
      <c r="H476" s="26">
        <f t="shared" ca="1" si="5"/>
        <v>1.042E-2</v>
      </c>
      <c r="I476" s="26">
        <f t="shared" ca="1" si="5"/>
        <v>0</v>
      </c>
      <c r="J476" s="26">
        <f t="shared" ca="1" si="5"/>
        <v>0</v>
      </c>
      <c r="K476" s="26">
        <f t="shared" ca="1" si="5"/>
        <v>0</v>
      </c>
      <c r="L476" s="26">
        <f t="shared" ca="1" si="5"/>
        <v>0</v>
      </c>
      <c r="M476" s="26">
        <f t="shared" ca="1" si="5"/>
        <v>0</v>
      </c>
      <c r="N476" s="26">
        <f t="shared" ca="1" si="5"/>
        <v>0</v>
      </c>
      <c r="O476" s="26">
        <f t="shared" ca="1" si="5"/>
        <v>0</v>
      </c>
      <c r="P476" s="26">
        <f t="shared" ca="1" si="5"/>
        <v>0</v>
      </c>
      <c r="Q476" s="26">
        <f t="shared" ca="1" si="5"/>
        <v>0</v>
      </c>
      <c r="R476" s="26">
        <f t="shared" ca="1" si="5"/>
        <v>0</v>
      </c>
      <c r="S476" s="26">
        <f t="shared" ca="1" si="5"/>
        <v>0</v>
      </c>
    </row>
    <row r="477" spans="1:19" x14ac:dyDescent="0.35">
      <c r="A477" s="28" t="s">
        <v>1862</v>
      </c>
      <c r="E477" s="26">
        <f t="shared" ca="1" si="5"/>
        <v>1.2999999999999999E-3</v>
      </c>
      <c r="F477" s="26">
        <f t="shared" ca="1" si="5"/>
        <v>0</v>
      </c>
      <c r="G477" s="26">
        <f t="shared" ca="1" si="5"/>
        <v>0</v>
      </c>
      <c r="H477" s="26">
        <f t="shared" ca="1" si="5"/>
        <v>5.2100000000000002E-3</v>
      </c>
      <c r="I477" s="26">
        <f t="shared" ca="1" si="5"/>
        <v>4.3200000000000001E-3</v>
      </c>
      <c r="J477" s="26">
        <f t="shared" ca="1" si="5"/>
        <v>0</v>
      </c>
      <c r="K477" s="26">
        <f t="shared" ca="1" si="5"/>
        <v>0</v>
      </c>
      <c r="L477" s="26">
        <f t="shared" ca="1" si="5"/>
        <v>1.9939999999999999E-2</v>
      </c>
      <c r="M477" s="26">
        <f t="shared" ca="1" si="5"/>
        <v>0</v>
      </c>
      <c r="N477" s="26">
        <f t="shared" ca="1" si="5"/>
        <v>0</v>
      </c>
      <c r="O477" s="26">
        <f t="shared" ca="1" si="5"/>
        <v>0</v>
      </c>
      <c r="P477" s="26">
        <f t="shared" ca="1" si="5"/>
        <v>0</v>
      </c>
      <c r="Q477" s="26">
        <f t="shared" ca="1" si="5"/>
        <v>0</v>
      </c>
      <c r="R477" s="26">
        <f t="shared" ca="1" si="5"/>
        <v>0</v>
      </c>
      <c r="S477" s="26">
        <f t="shared" ca="1" si="5"/>
        <v>0</v>
      </c>
    </row>
    <row r="478" spans="1:19" x14ac:dyDescent="0.35">
      <c r="A478" s="28" t="s">
        <v>1863</v>
      </c>
      <c r="E478" s="26">
        <f t="shared" ca="1" si="5"/>
        <v>2.5000000000000001E-4</v>
      </c>
      <c r="F478" s="26">
        <f t="shared" ca="1" si="5"/>
        <v>0</v>
      </c>
      <c r="G478" s="26">
        <f t="shared" ca="1" si="5"/>
        <v>0</v>
      </c>
      <c r="H478" s="26">
        <f t="shared" ca="1" si="5"/>
        <v>0</v>
      </c>
      <c r="I478" s="26">
        <f t="shared" ca="1" si="5"/>
        <v>0</v>
      </c>
      <c r="J478" s="26">
        <f t="shared" ca="1" si="5"/>
        <v>5.6699999999999997E-3</v>
      </c>
      <c r="K478" s="26">
        <f t="shared" ca="1" si="5"/>
        <v>0</v>
      </c>
      <c r="L478" s="26">
        <f t="shared" ca="1" si="5"/>
        <v>0</v>
      </c>
      <c r="M478" s="26">
        <f t="shared" ca="1" si="5"/>
        <v>0</v>
      </c>
      <c r="N478" s="26">
        <f t="shared" ca="1" si="5"/>
        <v>0</v>
      </c>
      <c r="O478" s="26">
        <f t="shared" ca="1" si="5"/>
        <v>0</v>
      </c>
      <c r="P478" s="26">
        <f t="shared" ca="1" si="5"/>
        <v>0</v>
      </c>
      <c r="Q478" s="26">
        <f t="shared" ca="1" si="5"/>
        <v>0</v>
      </c>
      <c r="R478" s="26">
        <f t="shared" ca="1" si="5"/>
        <v>0</v>
      </c>
      <c r="S478" s="26">
        <f t="shared" ca="1" si="5"/>
        <v>0</v>
      </c>
    </row>
    <row r="479" spans="1:19" x14ac:dyDescent="0.35">
      <c r="A479" s="28" t="s">
        <v>1889</v>
      </c>
      <c r="E479" s="26">
        <f t="shared" ca="1" si="5"/>
        <v>5.4599999999999996E-3</v>
      </c>
      <c r="F479" s="26">
        <f t="shared" ca="1" si="5"/>
        <v>0</v>
      </c>
      <c r="G479" s="26">
        <f t="shared" ca="1" si="5"/>
        <v>3.703E-2</v>
      </c>
      <c r="H479" s="26">
        <f t="shared" ca="1" si="5"/>
        <v>0</v>
      </c>
      <c r="I479" s="26">
        <f t="shared" ca="1" si="5"/>
        <v>1.704E-2</v>
      </c>
      <c r="J479" s="26">
        <f t="shared" ca="1" si="5"/>
        <v>0</v>
      </c>
      <c r="K479" s="26">
        <f t="shared" ca="1" si="5"/>
        <v>2.6270000000000002E-2</v>
      </c>
      <c r="L479" s="26">
        <f t="shared" ca="1" si="5"/>
        <v>2.7099999999999999E-2</v>
      </c>
      <c r="M479" s="26">
        <f t="shared" ca="1" si="5"/>
        <v>0</v>
      </c>
      <c r="N479" s="26">
        <f t="shared" ca="1" si="5"/>
        <v>0</v>
      </c>
      <c r="O479" s="26">
        <f t="shared" ca="1" si="5"/>
        <v>0</v>
      </c>
      <c r="P479" s="26">
        <f t="shared" ca="1" si="5"/>
        <v>0</v>
      </c>
      <c r="Q479" s="26">
        <f t="shared" ca="1" si="5"/>
        <v>0</v>
      </c>
      <c r="R479" s="26">
        <f t="shared" ca="1" si="5"/>
        <v>0</v>
      </c>
      <c r="S479" s="26">
        <f t="shared" ca="1" si="5"/>
        <v>0</v>
      </c>
    </row>
    <row r="480" spans="1:19" x14ac:dyDescent="0.35">
      <c r="A480" s="28" t="s">
        <v>1890</v>
      </c>
      <c r="E480" s="26">
        <f t="shared" ref="E480:S486" ca="1" si="6">SUMIF($D$5:$S$447, $A480, E$5:E$447)</f>
        <v>5.5999999999999995E-4</v>
      </c>
      <c r="F480" s="26">
        <f t="shared" ca="1" si="6"/>
        <v>0</v>
      </c>
      <c r="G480" s="26">
        <f t="shared" ca="1" si="6"/>
        <v>0</v>
      </c>
      <c r="H480" s="26">
        <f t="shared" ca="1" si="6"/>
        <v>0</v>
      </c>
      <c r="I480" s="26">
        <f t="shared" ca="1" si="6"/>
        <v>0</v>
      </c>
      <c r="J480" s="26">
        <f t="shared" ca="1" si="6"/>
        <v>0</v>
      </c>
      <c r="K480" s="26">
        <f t="shared" ca="1" si="6"/>
        <v>1.7000000000000001E-2</v>
      </c>
      <c r="L480" s="26">
        <f t="shared" ca="1" si="6"/>
        <v>0</v>
      </c>
      <c r="M480" s="26">
        <f t="shared" ca="1" si="6"/>
        <v>0</v>
      </c>
      <c r="N480" s="26">
        <f t="shared" ca="1" si="6"/>
        <v>0</v>
      </c>
      <c r="O480" s="26">
        <f t="shared" ca="1" si="6"/>
        <v>0</v>
      </c>
      <c r="P480" s="26">
        <f t="shared" ca="1" si="6"/>
        <v>0</v>
      </c>
      <c r="Q480" s="26">
        <f t="shared" ca="1" si="6"/>
        <v>0</v>
      </c>
      <c r="R480" s="26">
        <f t="shared" ca="1" si="6"/>
        <v>0</v>
      </c>
      <c r="S480" s="26">
        <f t="shared" ca="1" si="6"/>
        <v>0</v>
      </c>
    </row>
    <row r="481" spans="1:19" x14ac:dyDescent="0.35">
      <c r="A481" s="28" t="s">
        <v>1891</v>
      </c>
      <c r="E481" s="26">
        <f t="shared" ca="1" si="6"/>
        <v>2.2000000000000001E-4</v>
      </c>
      <c r="F481" s="26">
        <f t="shared" ca="1" si="6"/>
        <v>0</v>
      </c>
      <c r="G481" s="26">
        <f t="shared" ca="1" si="6"/>
        <v>0</v>
      </c>
      <c r="H481" s="26">
        <f t="shared" ca="1" si="6"/>
        <v>0</v>
      </c>
      <c r="I481" s="26">
        <f t="shared" ca="1" si="6"/>
        <v>0</v>
      </c>
      <c r="J481" s="26">
        <f t="shared" ca="1" si="6"/>
        <v>0</v>
      </c>
      <c r="K481" s="26">
        <f t="shared" ca="1" si="6"/>
        <v>6.6600000000000001E-3</v>
      </c>
      <c r="L481" s="26">
        <f t="shared" ca="1" si="6"/>
        <v>0</v>
      </c>
      <c r="M481" s="26">
        <f t="shared" ca="1" si="6"/>
        <v>0</v>
      </c>
      <c r="N481" s="26">
        <f t="shared" ca="1" si="6"/>
        <v>0</v>
      </c>
      <c r="O481" s="26">
        <f t="shared" ca="1" si="6"/>
        <v>0</v>
      </c>
      <c r="P481" s="26">
        <f t="shared" ca="1" si="6"/>
        <v>0</v>
      </c>
      <c r="Q481" s="26">
        <f t="shared" ca="1" si="6"/>
        <v>0</v>
      </c>
      <c r="R481" s="26">
        <f t="shared" ca="1" si="6"/>
        <v>0</v>
      </c>
      <c r="S481" s="26">
        <f t="shared" ca="1" si="6"/>
        <v>0</v>
      </c>
    </row>
    <row r="482" spans="1:19" x14ac:dyDescent="0.35">
      <c r="A482" s="28" t="s">
        <v>1892</v>
      </c>
      <c r="E482" s="26">
        <f t="shared" ca="1" si="6"/>
        <v>0</v>
      </c>
      <c r="F482" s="26">
        <f t="shared" ca="1" si="6"/>
        <v>0</v>
      </c>
      <c r="G482" s="26">
        <f t="shared" ca="1" si="6"/>
        <v>0</v>
      </c>
      <c r="H482" s="26">
        <f t="shared" ca="1" si="6"/>
        <v>0</v>
      </c>
      <c r="I482" s="26">
        <f t="shared" ca="1" si="6"/>
        <v>0</v>
      </c>
      <c r="J482" s="26">
        <f t="shared" ca="1" si="6"/>
        <v>0</v>
      </c>
      <c r="K482" s="26">
        <f t="shared" ca="1" si="6"/>
        <v>0</v>
      </c>
      <c r="L482" s="26">
        <f t="shared" ca="1" si="6"/>
        <v>0</v>
      </c>
      <c r="M482" s="26">
        <f t="shared" ca="1" si="6"/>
        <v>0</v>
      </c>
      <c r="N482" s="26">
        <f t="shared" ca="1" si="6"/>
        <v>0</v>
      </c>
      <c r="O482" s="26">
        <f t="shared" ca="1" si="6"/>
        <v>0</v>
      </c>
      <c r="P482" s="26">
        <f t="shared" ca="1" si="6"/>
        <v>0</v>
      </c>
      <c r="Q482" s="26">
        <f t="shared" ca="1" si="6"/>
        <v>0</v>
      </c>
      <c r="R482" s="26">
        <f t="shared" ca="1" si="6"/>
        <v>0</v>
      </c>
      <c r="S482" s="26">
        <f t="shared" ca="1" si="6"/>
        <v>0</v>
      </c>
    </row>
    <row r="483" spans="1:19" x14ac:dyDescent="0.35">
      <c r="A483" s="28" t="s">
        <v>1866</v>
      </c>
      <c r="E483" s="26">
        <f t="shared" ca="1" si="6"/>
        <v>0</v>
      </c>
      <c r="F483" s="26">
        <f t="shared" ca="1" si="6"/>
        <v>0</v>
      </c>
      <c r="G483" s="26">
        <f t="shared" ca="1" si="6"/>
        <v>0</v>
      </c>
      <c r="H483" s="26">
        <f t="shared" ca="1" si="6"/>
        <v>0</v>
      </c>
      <c r="I483" s="26">
        <f t="shared" ca="1" si="6"/>
        <v>0</v>
      </c>
      <c r="J483" s="26">
        <f t="shared" ca="1" si="6"/>
        <v>0</v>
      </c>
      <c r="K483" s="26">
        <f t="shared" ca="1" si="6"/>
        <v>0</v>
      </c>
      <c r="L483" s="26">
        <f t="shared" ca="1" si="6"/>
        <v>0</v>
      </c>
      <c r="M483" s="26">
        <f t="shared" ca="1" si="6"/>
        <v>0</v>
      </c>
      <c r="N483" s="26">
        <f t="shared" ca="1" si="6"/>
        <v>0</v>
      </c>
      <c r="O483" s="26">
        <f t="shared" ca="1" si="6"/>
        <v>0</v>
      </c>
      <c r="P483" s="26">
        <f t="shared" ca="1" si="6"/>
        <v>0</v>
      </c>
      <c r="Q483" s="26">
        <f t="shared" ca="1" si="6"/>
        <v>0</v>
      </c>
      <c r="R483" s="26">
        <f t="shared" ca="1" si="6"/>
        <v>0</v>
      </c>
      <c r="S483" s="26">
        <f t="shared" ca="1" si="6"/>
        <v>0</v>
      </c>
    </row>
    <row r="484" spans="1:19" x14ac:dyDescent="0.35">
      <c r="A484" s="28" t="s">
        <v>1893</v>
      </c>
      <c r="E484" s="26">
        <f t="shared" ca="1" si="6"/>
        <v>9.7999999999999997E-4</v>
      </c>
      <c r="F484" s="26">
        <f t="shared" ca="1" si="6"/>
        <v>0</v>
      </c>
      <c r="G484" s="26">
        <f t="shared" ca="1" si="6"/>
        <v>0</v>
      </c>
      <c r="H484" s="26">
        <f t="shared" ca="1" si="6"/>
        <v>0</v>
      </c>
      <c r="I484" s="26">
        <f t="shared" ca="1" si="6"/>
        <v>0</v>
      </c>
      <c r="J484" s="26">
        <f t="shared" ca="1" si="6"/>
        <v>0</v>
      </c>
      <c r="K484" s="26">
        <f t="shared" ca="1" si="6"/>
        <v>0</v>
      </c>
      <c r="L484" s="26">
        <f t="shared" ca="1" si="6"/>
        <v>0</v>
      </c>
      <c r="M484" s="26">
        <f t="shared" ca="1" si="6"/>
        <v>0</v>
      </c>
      <c r="N484" s="26">
        <f t="shared" ca="1" si="6"/>
        <v>0</v>
      </c>
      <c r="O484" s="26">
        <f t="shared" ca="1" si="6"/>
        <v>5.6910000000000002E-2</v>
      </c>
      <c r="P484" s="26">
        <f t="shared" ca="1" si="6"/>
        <v>0</v>
      </c>
      <c r="Q484" s="26">
        <f t="shared" ca="1" si="6"/>
        <v>0</v>
      </c>
      <c r="R484" s="26">
        <f t="shared" ca="1" si="6"/>
        <v>0</v>
      </c>
      <c r="S484" s="26">
        <f t="shared" ca="1" si="6"/>
        <v>0</v>
      </c>
    </row>
    <row r="485" spans="1:19" x14ac:dyDescent="0.35">
      <c r="A485" s="28" t="s">
        <v>1894</v>
      </c>
      <c r="E485" s="26">
        <f t="shared" ca="1" si="6"/>
        <v>0</v>
      </c>
      <c r="F485" s="26">
        <f t="shared" ca="1" si="6"/>
        <v>0</v>
      </c>
      <c r="G485" s="26">
        <f t="shared" ca="1" si="6"/>
        <v>0</v>
      </c>
      <c r="H485" s="26">
        <f t="shared" ca="1" si="6"/>
        <v>0</v>
      </c>
      <c r="I485" s="26">
        <f t="shared" ca="1" si="6"/>
        <v>0</v>
      </c>
      <c r="J485" s="26">
        <f t="shared" ca="1" si="6"/>
        <v>0</v>
      </c>
      <c r="K485" s="26">
        <f t="shared" ca="1" si="6"/>
        <v>0</v>
      </c>
      <c r="L485" s="26">
        <f t="shared" ca="1" si="6"/>
        <v>0</v>
      </c>
      <c r="M485" s="26">
        <f t="shared" ca="1" si="6"/>
        <v>0</v>
      </c>
      <c r="N485" s="26">
        <f t="shared" ca="1" si="6"/>
        <v>0</v>
      </c>
      <c r="O485" s="26">
        <f t="shared" ca="1" si="6"/>
        <v>0</v>
      </c>
      <c r="P485" s="26">
        <f t="shared" ca="1" si="6"/>
        <v>0</v>
      </c>
      <c r="Q485" s="26">
        <f t="shared" ca="1" si="6"/>
        <v>0</v>
      </c>
      <c r="R485" s="26">
        <f t="shared" ca="1" si="6"/>
        <v>0</v>
      </c>
      <c r="S485" s="26">
        <f t="shared" ca="1" si="6"/>
        <v>0</v>
      </c>
    </row>
    <row r="486" spans="1:19" x14ac:dyDescent="0.35">
      <c r="A486" s="28" t="s">
        <v>1895</v>
      </c>
      <c r="E486" s="26">
        <f t="shared" ca="1" si="6"/>
        <v>0</v>
      </c>
      <c r="F486" s="26">
        <f t="shared" ca="1" si="6"/>
        <v>0</v>
      </c>
      <c r="G486" s="26">
        <f t="shared" ca="1" si="6"/>
        <v>0</v>
      </c>
      <c r="H486" s="26">
        <f t="shared" ca="1" si="6"/>
        <v>0</v>
      </c>
      <c r="I486" s="26">
        <f t="shared" ca="1" si="6"/>
        <v>0</v>
      </c>
      <c r="J486" s="26">
        <f t="shared" ca="1" si="6"/>
        <v>0</v>
      </c>
      <c r="K486" s="26">
        <f t="shared" ca="1" si="6"/>
        <v>0</v>
      </c>
      <c r="L486" s="26">
        <f t="shared" ca="1" si="6"/>
        <v>0</v>
      </c>
      <c r="M486" s="26">
        <f t="shared" ca="1" si="6"/>
        <v>0</v>
      </c>
      <c r="N486" s="26">
        <f t="shared" ca="1" si="6"/>
        <v>0</v>
      </c>
      <c r="O486" s="26">
        <f t="shared" ca="1" si="6"/>
        <v>0</v>
      </c>
      <c r="P486" s="26">
        <f t="shared" ca="1" si="6"/>
        <v>0</v>
      </c>
      <c r="Q486" s="26">
        <f t="shared" ca="1" si="6"/>
        <v>0</v>
      </c>
      <c r="R486" s="26">
        <f t="shared" ca="1" si="6"/>
        <v>0</v>
      </c>
      <c r="S486" s="26">
        <f t="shared" ca="1" si="6"/>
        <v>0</v>
      </c>
    </row>
    <row r="487" spans="1:19" x14ac:dyDescent="0.35">
      <c r="A487" s="24" t="s">
        <v>1869</v>
      </c>
      <c r="B487" s="15"/>
      <c r="C487" s="15"/>
      <c r="D487" s="15"/>
      <c r="E487" s="25">
        <f ca="1">SUMIF($C$5:$S$447,$A487, E$5:E$447)</f>
        <v>0.48646</v>
      </c>
      <c r="F487" s="25">
        <f t="shared" ref="F487:S487" ca="1" si="7">SUMIF($C$5:$S$447, $A487, F$5:F$447)</f>
        <v>0</v>
      </c>
      <c r="G487" s="25">
        <f t="shared" ca="1" si="7"/>
        <v>0</v>
      </c>
      <c r="H487" s="25">
        <f t="shared" ca="1" si="7"/>
        <v>4.8680000000000001E-2</v>
      </c>
      <c r="I487" s="25">
        <f t="shared" ca="1" si="7"/>
        <v>5.7249999999999995E-2</v>
      </c>
      <c r="J487" s="25">
        <f t="shared" ca="1" si="7"/>
        <v>9.7670000000000007E-2</v>
      </c>
      <c r="K487" s="25">
        <f t="shared" ca="1" si="7"/>
        <v>0</v>
      </c>
      <c r="L487" s="25">
        <f t="shared" ca="1" si="7"/>
        <v>1.9939999999999999E-2</v>
      </c>
      <c r="M487" s="25">
        <f t="shared" ca="1" si="7"/>
        <v>0.63918000000000008</v>
      </c>
      <c r="N487" s="25">
        <f t="shared" ca="1" si="7"/>
        <v>1.7250000000000001E-2</v>
      </c>
      <c r="O487" s="25">
        <f t="shared" ca="1" si="7"/>
        <v>5.2929999999999998E-2</v>
      </c>
      <c r="P487" s="25">
        <f t="shared" ca="1" si="7"/>
        <v>0.7602199999999999</v>
      </c>
      <c r="Q487" s="25">
        <f t="shared" ca="1" si="7"/>
        <v>0.73403999999999991</v>
      </c>
      <c r="R487" s="25">
        <f t="shared" ca="1" si="7"/>
        <v>0.90708</v>
      </c>
      <c r="S487" s="25">
        <f t="shared" ca="1" si="7"/>
        <v>0.86790999999999996</v>
      </c>
    </row>
    <row r="488" spans="1:19" x14ac:dyDescent="0.35">
      <c r="A488" s="28" t="s">
        <v>1870</v>
      </c>
      <c r="E488" s="26">
        <f t="shared" ref="E488:S497" ca="1" si="8">SUMIF($D$5:$S$447, $A488, E$5:E$447)</f>
        <v>0.13441</v>
      </c>
      <c r="F488" s="26">
        <f t="shared" ca="1" si="8"/>
        <v>0</v>
      </c>
      <c r="G488" s="26">
        <f t="shared" ca="1" si="8"/>
        <v>0</v>
      </c>
      <c r="H488" s="26">
        <f t="shared" ca="1" si="8"/>
        <v>0</v>
      </c>
      <c r="I488" s="26">
        <f t="shared" ca="1" si="8"/>
        <v>2.317E-2</v>
      </c>
      <c r="J488" s="26">
        <f t="shared" ca="1" si="8"/>
        <v>0</v>
      </c>
      <c r="K488" s="26">
        <f t="shared" ca="1" si="8"/>
        <v>0</v>
      </c>
      <c r="L488" s="26">
        <f t="shared" ca="1" si="8"/>
        <v>0</v>
      </c>
      <c r="M488" s="26">
        <f t="shared" ca="1" si="8"/>
        <v>4.5300000000000002E-3</v>
      </c>
      <c r="N488" s="26">
        <f t="shared" ca="1" si="8"/>
        <v>0</v>
      </c>
      <c r="O488" s="26">
        <f t="shared" ca="1" si="8"/>
        <v>0</v>
      </c>
      <c r="P488" s="26">
        <f t="shared" ca="1" si="8"/>
        <v>0</v>
      </c>
      <c r="Q488" s="26">
        <f t="shared" ca="1" si="8"/>
        <v>0</v>
      </c>
      <c r="R488" s="26">
        <f t="shared" ca="1" si="8"/>
        <v>0.76662999999999992</v>
      </c>
      <c r="S488" s="26">
        <f t="shared" ca="1" si="8"/>
        <v>6.1920000000000003E-2</v>
      </c>
    </row>
    <row r="489" spans="1:19" x14ac:dyDescent="0.35">
      <c r="A489" s="28" t="s">
        <v>1896</v>
      </c>
      <c r="E489" s="26">
        <f t="shared" ca="1" si="8"/>
        <v>1.074E-2</v>
      </c>
      <c r="F489" s="26">
        <f t="shared" ca="1" si="8"/>
        <v>0</v>
      </c>
      <c r="G489" s="26">
        <f t="shared" ca="1" si="8"/>
        <v>0</v>
      </c>
      <c r="H489" s="26">
        <f t="shared" ca="1" si="8"/>
        <v>2.8039999999999999E-2</v>
      </c>
      <c r="I489" s="26">
        <f t="shared" ca="1" si="8"/>
        <v>0</v>
      </c>
      <c r="J489" s="26">
        <f t="shared" ca="1" si="8"/>
        <v>0</v>
      </c>
      <c r="K489" s="26">
        <f t="shared" ca="1" si="8"/>
        <v>0</v>
      </c>
      <c r="L489" s="26">
        <f t="shared" ca="1" si="8"/>
        <v>0</v>
      </c>
      <c r="M489" s="26">
        <f t="shared" ca="1" si="8"/>
        <v>6.9129999999999997E-2</v>
      </c>
      <c r="N489" s="26">
        <f t="shared" ca="1" si="8"/>
        <v>0</v>
      </c>
      <c r="O489" s="26">
        <f t="shared" ca="1" si="8"/>
        <v>0</v>
      </c>
      <c r="P489" s="26">
        <f t="shared" ca="1" si="8"/>
        <v>0</v>
      </c>
      <c r="Q489" s="26">
        <f t="shared" ca="1" si="8"/>
        <v>0</v>
      </c>
      <c r="R489" s="26">
        <f t="shared" ca="1" si="8"/>
        <v>0</v>
      </c>
      <c r="S489" s="26">
        <f t="shared" ca="1" si="8"/>
        <v>1.379E-2</v>
      </c>
    </row>
    <row r="490" spans="1:19" x14ac:dyDescent="0.35">
      <c r="A490" s="28" t="s">
        <v>1877</v>
      </c>
      <c r="E490" s="26">
        <f t="shared" ca="1" si="8"/>
        <v>3.1280000000000002E-2</v>
      </c>
      <c r="F490" s="26">
        <f t="shared" ca="1" si="8"/>
        <v>0</v>
      </c>
      <c r="G490" s="26">
        <f t="shared" ca="1" si="8"/>
        <v>0</v>
      </c>
      <c r="H490" s="26">
        <f t="shared" ca="1" si="8"/>
        <v>0</v>
      </c>
      <c r="I490" s="26">
        <f t="shared" ca="1" si="8"/>
        <v>0</v>
      </c>
      <c r="J490" s="26">
        <f t="shared" ca="1" si="8"/>
        <v>1.452E-2</v>
      </c>
      <c r="K490" s="26">
        <f t="shared" ca="1" si="8"/>
        <v>0</v>
      </c>
      <c r="L490" s="26">
        <f t="shared" ca="1" si="8"/>
        <v>0</v>
      </c>
      <c r="M490" s="26">
        <f t="shared" ca="1" si="8"/>
        <v>0</v>
      </c>
      <c r="N490" s="26">
        <f t="shared" ca="1" si="8"/>
        <v>1.7250000000000001E-2</v>
      </c>
      <c r="O490" s="26">
        <f t="shared" ca="1" si="8"/>
        <v>1.7930000000000001E-2</v>
      </c>
      <c r="P490" s="26">
        <f t="shared" ca="1" si="8"/>
        <v>0.29124</v>
      </c>
      <c r="Q490" s="26">
        <f t="shared" ca="1" si="8"/>
        <v>0</v>
      </c>
      <c r="R490" s="26">
        <f t="shared" ca="1" si="8"/>
        <v>0</v>
      </c>
      <c r="S490" s="26">
        <f t="shared" ca="1" si="8"/>
        <v>0</v>
      </c>
    </row>
    <row r="491" spans="1:19" x14ac:dyDescent="0.35">
      <c r="A491" s="28" t="s">
        <v>1897</v>
      </c>
      <c r="E491" s="26">
        <f t="shared" ca="1" si="8"/>
        <v>5.4220000000000004E-2</v>
      </c>
      <c r="F491" s="26">
        <f t="shared" ca="1" si="8"/>
        <v>0</v>
      </c>
      <c r="G491" s="26">
        <f t="shared" ca="1" si="8"/>
        <v>0</v>
      </c>
      <c r="H491" s="26">
        <f t="shared" ca="1" si="8"/>
        <v>0</v>
      </c>
      <c r="I491" s="26">
        <f t="shared" ca="1" si="8"/>
        <v>0</v>
      </c>
      <c r="J491" s="26">
        <f t="shared" ca="1" si="8"/>
        <v>0</v>
      </c>
      <c r="K491" s="26">
        <f t="shared" ca="1" si="8"/>
        <v>0</v>
      </c>
      <c r="L491" s="26">
        <f t="shared" ca="1" si="8"/>
        <v>0</v>
      </c>
      <c r="M491" s="26">
        <f t="shared" ca="1" si="8"/>
        <v>0</v>
      </c>
      <c r="N491" s="26">
        <f t="shared" ca="1" si="8"/>
        <v>0</v>
      </c>
      <c r="O491" s="26">
        <f t="shared" ca="1" si="8"/>
        <v>0</v>
      </c>
      <c r="P491" s="26">
        <f t="shared" ca="1" si="8"/>
        <v>0</v>
      </c>
      <c r="Q491" s="26">
        <f t="shared" ca="1" si="8"/>
        <v>0</v>
      </c>
      <c r="R491" s="26">
        <f t="shared" ca="1" si="8"/>
        <v>0</v>
      </c>
      <c r="S491" s="26">
        <f t="shared" ca="1" si="8"/>
        <v>0.62169999999999992</v>
      </c>
    </row>
    <row r="492" spans="1:19" x14ac:dyDescent="0.35">
      <c r="A492" s="28" t="s">
        <v>1875</v>
      </c>
      <c r="E492" s="26">
        <f t="shared" ca="1" si="8"/>
        <v>2.0580000000000001E-2</v>
      </c>
      <c r="F492" s="26">
        <f t="shared" ca="1" si="8"/>
        <v>0</v>
      </c>
      <c r="G492" s="26">
        <f t="shared" ca="1" si="8"/>
        <v>0</v>
      </c>
      <c r="H492" s="26">
        <f t="shared" ca="1" si="8"/>
        <v>0</v>
      </c>
      <c r="I492" s="26">
        <f t="shared" ca="1" si="8"/>
        <v>0</v>
      </c>
      <c r="J492" s="26">
        <f t="shared" ca="1" si="8"/>
        <v>0</v>
      </c>
      <c r="K492" s="26">
        <f t="shared" ca="1" si="8"/>
        <v>0</v>
      </c>
      <c r="L492" s="26">
        <f t="shared" ca="1" si="8"/>
        <v>0</v>
      </c>
      <c r="M492" s="26">
        <f t="shared" ca="1" si="8"/>
        <v>8.677E-2</v>
      </c>
      <c r="N492" s="26">
        <f t="shared" ca="1" si="8"/>
        <v>0</v>
      </c>
      <c r="O492" s="26">
        <f t="shared" ca="1" si="8"/>
        <v>0</v>
      </c>
      <c r="P492" s="26">
        <f t="shared" ca="1" si="8"/>
        <v>0</v>
      </c>
      <c r="Q492" s="26">
        <f t="shared" ca="1" si="8"/>
        <v>0</v>
      </c>
      <c r="R492" s="26">
        <f t="shared" ca="1" si="8"/>
        <v>2.0140000000000002E-2</v>
      </c>
      <c r="S492" s="26">
        <f t="shared" ca="1" si="8"/>
        <v>7.9919999999999991E-2</v>
      </c>
    </row>
    <row r="493" spans="1:19" x14ac:dyDescent="0.35">
      <c r="A493" s="28" t="s">
        <v>1871</v>
      </c>
      <c r="E493" s="26">
        <f t="shared" ca="1" si="8"/>
        <v>6.3919999999999991E-2</v>
      </c>
      <c r="F493" s="26">
        <f t="shared" ca="1" si="8"/>
        <v>0</v>
      </c>
      <c r="G493" s="26">
        <f t="shared" ca="1" si="8"/>
        <v>0</v>
      </c>
      <c r="H493" s="26">
        <f t="shared" ca="1" si="8"/>
        <v>0</v>
      </c>
      <c r="I493" s="26">
        <f t="shared" ca="1" si="8"/>
        <v>1.704E-2</v>
      </c>
      <c r="J493" s="26">
        <f t="shared" ca="1" si="8"/>
        <v>0</v>
      </c>
      <c r="K493" s="26">
        <f t="shared" ca="1" si="8"/>
        <v>0</v>
      </c>
      <c r="L493" s="26">
        <f t="shared" ca="1" si="8"/>
        <v>0</v>
      </c>
      <c r="M493" s="26">
        <f t="shared" ca="1" si="8"/>
        <v>0</v>
      </c>
      <c r="N493" s="26">
        <f t="shared" ca="1" si="8"/>
        <v>0</v>
      </c>
      <c r="O493" s="26">
        <f t="shared" ca="1" si="8"/>
        <v>0</v>
      </c>
      <c r="P493" s="26">
        <f t="shared" ca="1" si="8"/>
        <v>0</v>
      </c>
      <c r="Q493" s="26">
        <f t="shared" ca="1" si="8"/>
        <v>0.47332000000000007</v>
      </c>
      <c r="R493" s="26">
        <f t="shared" ca="1" si="8"/>
        <v>1.0200000000000001E-2</v>
      </c>
      <c r="S493" s="26">
        <f t="shared" ca="1" si="8"/>
        <v>0</v>
      </c>
    </row>
    <row r="494" spans="1:19" x14ac:dyDescent="0.35">
      <c r="A494" s="28" t="s">
        <v>1898</v>
      </c>
      <c r="E494" s="26">
        <f t="shared" ca="1" si="8"/>
        <v>2.4399999999999999E-3</v>
      </c>
      <c r="F494" s="26">
        <f t="shared" ca="1" si="8"/>
        <v>0</v>
      </c>
      <c r="G494" s="26">
        <f t="shared" ca="1" si="8"/>
        <v>0</v>
      </c>
      <c r="H494" s="26">
        <f t="shared" ca="1" si="8"/>
        <v>0</v>
      </c>
      <c r="I494" s="26">
        <f t="shared" ca="1" si="8"/>
        <v>0</v>
      </c>
      <c r="J494" s="26">
        <f t="shared" ca="1" si="8"/>
        <v>0</v>
      </c>
      <c r="K494" s="26">
        <f t="shared" ca="1" si="8"/>
        <v>0</v>
      </c>
      <c r="L494" s="26">
        <f t="shared" ca="1" si="8"/>
        <v>0</v>
      </c>
      <c r="M494" s="26">
        <f t="shared" ca="1" si="8"/>
        <v>0</v>
      </c>
      <c r="N494" s="26">
        <f t="shared" ca="1" si="8"/>
        <v>0</v>
      </c>
      <c r="O494" s="26">
        <f t="shared" ca="1" si="8"/>
        <v>0</v>
      </c>
      <c r="P494" s="26">
        <f t="shared" ca="1" si="8"/>
        <v>5.5599999999999998E-3</v>
      </c>
      <c r="Q494" s="26">
        <f t="shared" ca="1" si="8"/>
        <v>1.4449999999999999E-2</v>
      </c>
      <c r="R494" s="26">
        <f t="shared" ca="1" si="8"/>
        <v>0</v>
      </c>
      <c r="S494" s="26">
        <f t="shared" ca="1" si="8"/>
        <v>0</v>
      </c>
    </row>
    <row r="495" spans="1:19" x14ac:dyDescent="0.35">
      <c r="A495" s="28" t="s">
        <v>1878</v>
      </c>
      <c r="E495" s="26">
        <f t="shared" ca="1" si="8"/>
        <v>1.6989999999999998E-2</v>
      </c>
      <c r="F495" s="26">
        <f t="shared" ca="1" si="8"/>
        <v>0</v>
      </c>
      <c r="G495" s="26">
        <f t="shared" ca="1" si="8"/>
        <v>0</v>
      </c>
      <c r="H495" s="26">
        <f t="shared" ca="1" si="8"/>
        <v>0</v>
      </c>
      <c r="I495" s="26">
        <f t="shared" ca="1" si="8"/>
        <v>0</v>
      </c>
      <c r="J495" s="26">
        <f t="shared" ca="1" si="8"/>
        <v>3.0519999999999999E-2</v>
      </c>
      <c r="K495" s="26">
        <f t="shared" ca="1" si="8"/>
        <v>0</v>
      </c>
      <c r="L495" s="26">
        <f t="shared" ca="1" si="8"/>
        <v>1.9939999999999999E-2</v>
      </c>
      <c r="M495" s="26">
        <f t="shared" ca="1" si="8"/>
        <v>0.10408000000000001</v>
      </c>
      <c r="N495" s="26">
        <f t="shared" ca="1" si="8"/>
        <v>0</v>
      </c>
      <c r="O495" s="26">
        <f t="shared" ca="1" si="8"/>
        <v>1.4E-2</v>
      </c>
      <c r="P495" s="26">
        <f t="shared" ca="1" si="8"/>
        <v>2.197E-2</v>
      </c>
      <c r="Q495" s="26">
        <f t="shared" ca="1" si="8"/>
        <v>0</v>
      </c>
      <c r="R495" s="26">
        <f t="shared" ca="1" si="8"/>
        <v>0</v>
      </c>
      <c r="S495" s="26">
        <f t="shared" ca="1" si="8"/>
        <v>0</v>
      </c>
    </row>
    <row r="496" spans="1:19" x14ac:dyDescent="0.35">
      <c r="A496" s="28" t="s">
        <v>1876</v>
      </c>
      <c r="E496" s="26">
        <f t="shared" ca="1" si="8"/>
        <v>1.949E-2</v>
      </c>
      <c r="F496" s="26">
        <f t="shared" ca="1" si="8"/>
        <v>0</v>
      </c>
      <c r="G496" s="26">
        <f t="shared" ca="1" si="8"/>
        <v>0</v>
      </c>
      <c r="H496" s="26">
        <f t="shared" ca="1" si="8"/>
        <v>0</v>
      </c>
      <c r="I496" s="26">
        <f t="shared" ca="1" si="8"/>
        <v>0</v>
      </c>
      <c r="J496" s="26">
        <f t="shared" ca="1" si="8"/>
        <v>0</v>
      </c>
      <c r="K496" s="26">
        <f t="shared" ca="1" si="8"/>
        <v>0</v>
      </c>
      <c r="L496" s="26">
        <f t="shared" ca="1" si="8"/>
        <v>0</v>
      </c>
      <c r="M496" s="26">
        <f t="shared" ca="1" si="8"/>
        <v>0.16478999999999999</v>
      </c>
      <c r="N496" s="26">
        <f t="shared" ca="1" si="8"/>
        <v>0</v>
      </c>
      <c r="O496" s="26">
        <f t="shared" ca="1" si="8"/>
        <v>0</v>
      </c>
      <c r="P496" s="26">
        <f t="shared" ca="1" si="8"/>
        <v>0</v>
      </c>
      <c r="Q496" s="26">
        <f t="shared" ca="1" si="8"/>
        <v>0</v>
      </c>
      <c r="R496" s="26">
        <f t="shared" ca="1" si="8"/>
        <v>0</v>
      </c>
      <c r="S496" s="26">
        <f t="shared" ca="1" si="8"/>
        <v>0</v>
      </c>
    </row>
    <row r="497" spans="1:19" x14ac:dyDescent="0.35">
      <c r="A497" s="28" t="s">
        <v>1880</v>
      </c>
      <c r="E497" s="26">
        <f t="shared" ca="1" si="8"/>
        <v>0.13239000000000001</v>
      </c>
      <c r="F497" s="26">
        <f t="shared" ca="1" si="8"/>
        <v>0</v>
      </c>
      <c r="G497" s="26">
        <f t="shared" ca="1" si="8"/>
        <v>0</v>
      </c>
      <c r="H497" s="26">
        <f t="shared" ca="1" si="8"/>
        <v>2.0639999999999999E-2</v>
      </c>
      <c r="I497" s="26">
        <f t="shared" ca="1" si="8"/>
        <v>1.704E-2</v>
      </c>
      <c r="J497" s="26">
        <f t="shared" ca="1" si="8"/>
        <v>5.2629999999999996E-2</v>
      </c>
      <c r="K497" s="26">
        <f t="shared" ca="1" si="8"/>
        <v>0</v>
      </c>
      <c r="L497" s="26">
        <f t="shared" ca="1" si="8"/>
        <v>0</v>
      </c>
      <c r="M497" s="26">
        <f t="shared" ca="1" si="8"/>
        <v>0.20987999999999998</v>
      </c>
      <c r="N497" s="26">
        <f t="shared" ca="1" si="8"/>
        <v>0</v>
      </c>
      <c r="O497" s="26">
        <f t="shared" ca="1" si="8"/>
        <v>2.1000000000000001E-2</v>
      </c>
      <c r="P497" s="26">
        <f t="shared" ca="1" si="8"/>
        <v>0.44145000000000001</v>
      </c>
      <c r="Q497" s="26">
        <f t="shared" ca="1" si="8"/>
        <v>0.24627000000000002</v>
      </c>
      <c r="R497" s="26">
        <f t="shared" ca="1" si="8"/>
        <v>0.11010999999999999</v>
      </c>
      <c r="S497" s="26">
        <f t="shared" ca="1" si="8"/>
        <v>9.0580000000000008E-2</v>
      </c>
    </row>
    <row r="499" spans="1:19" x14ac:dyDescent="0.35">
      <c r="A499" s="29" t="s">
        <v>1881</v>
      </c>
      <c r="B499" s="30"/>
      <c r="C499" s="30"/>
      <c r="D499" s="30"/>
      <c r="E499" s="31">
        <f t="shared" ref="E499:S499" ca="1" si="9">SUM(E457+E468+E487)</f>
        <v>1.0000500000000001</v>
      </c>
      <c r="F499" s="31">
        <f t="shared" ca="1" si="9"/>
        <v>0.99998000000000009</v>
      </c>
      <c r="G499" s="31">
        <f t="shared" ca="1" si="9"/>
        <v>1.00003</v>
      </c>
      <c r="H499" s="31">
        <f t="shared" ca="1" si="9"/>
        <v>0.99998000000000009</v>
      </c>
      <c r="I499" s="31">
        <f t="shared" ca="1" si="9"/>
        <v>0.99997000000000003</v>
      </c>
      <c r="J499" s="31">
        <f t="shared" ca="1" si="9"/>
        <v>0.99997000000000003</v>
      </c>
      <c r="K499" s="31">
        <f t="shared" ca="1" si="9"/>
        <v>1.0000200000000001</v>
      </c>
      <c r="L499" s="31">
        <f t="shared" ca="1" si="9"/>
        <v>1.00007</v>
      </c>
      <c r="M499" s="31">
        <f t="shared" ca="1" si="9"/>
        <v>1</v>
      </c>
      <c r="N499" s="31">
        <f t="shared" ca="1" si="9"/>
        <v>1.0000200000000001</v>
      </c>
      <c r="O499" s="31">
        <f t="shared" ca="1" si="9"/>
        <v>1.0000100000000001</v>
      </c>
      <c r="P499" s="31">
        <f t="shared" ca="1" si="9"/>
        <v>1.0000099999999998</v>
      </c>
      <c r="Q499" s="31">
        <f t="shared" ca="1" si="9"/>
        <v>0.99999999999999989</v>
      </c>
      <c r="R499" s="31">
        <f t="shared" ca="1" si="9"/>
        <v>1.0000899999999999</v>
      </c>
      <c r="S499" s="31">
        <f t="shared" ca="1" si="9"/>
        <v>1.00004</v>
      </c>
    </row>
    <row r="504" spans="1:19" x14ac:dyDescent="0.35">
      <c r="B504" t="s">
        <v>1882</v>
      </c>
      <c r="E504" s="27">
        <f t="shared" ref="E504:S504" ca="1" si="10">E457-(E458+E459+E460+E461+E462+E463+E464+E465+E466+E467)</f>
        <v>0</v>
      </c>
      <c r="F504" s="27">
        <f t="shared" ca="1" si="10"/>
        <v>0</v>
      </c>
      <c r="G504" s="27">
        <f t="shared" ca="1" si="10"/>
        <v>0</v>
      </c>
      <c r="H504" s="27">
        <f t="shared" ca="1" si="10"/>
        <v>0</v>
      </c>
      <c r="I504" s="27">
        <f t="shared" ca="1" si="10"/>
        <v>0</v>
      </c>
      <c r="J504" s="27">
        <f t="shared" ca="1" si="10"/>
        <v>0</v>
      </c>
      <c r="K504" s="27">
        <f t="shared" ca="1" si="10"/>
        <v>0</v>
      </c>
      <c r="L504" s="27">
        <f t="shared" ca="1" si="10"/>
        <v>0</v>
      </c>
      <c r="M504" s="27">
        <f t="shared" ca="1" si="10"/>
        <v>0</v>
      </c>
      <c r="N504" s="27">
        <f t="shared" ca="1" si="10"/>
        <v>0</v>
      </c>
      <c r="O504" s="27">
        <f t="shared" ca="1" si="10"/>
        <v>0</v>
      </c>
      <c r="P504" s="27">
        <f t="shared" ca="1" si="10"/>
        <v>0</v>
      </c>
      <c r="Q504" s="27">
        <f t="shared" ca="1" si="10"/>
        <v>0</v>
      </c>
      <c r="R504" s="27">
        <f t="shared" ca="1" si="10"/>
        <v>0</v>
      </c>
      <c r="S504" s="27">
        <f t="shared" ca="1" si="10"/>
        <v>0</v>
      </c>
    </row>
    <row r="505" spans="1:19" x14ac:dyDescent="0.35">
      <c r="B505" t="s">
        <v>1884</v>
      </c>
      <c r="E505" s="27">
        <f t="shared" ref="E505:S505" ca="1" si="11">E468-SUM(E469:E486)</f>
        <v>0</v>
      </c>
      <c r="F505" s="27">
        <f t="shared" ca="1" si="11"/>
        <v>0</v>
      </c>
      <c r="G505" s="27">
        <f t="shared" ca="1" si="11"/>
        <v>0</v>
      </c>
      <c r="H505" s="27">
        <f t="shared" ca="1" si="11"/>
        <v>0</v>
      </c>
      <c r="I505" s="27">
        <f t="shared" ca="1" si="11"/>
        <v>0</v>
      </c>
      <c r="J505" s="27">
        <f t="shared" ca="1" si="11"/>
        <v>0</v>
      </c>
      <c r="K505" s="27">
        <f t="shared" ca="1" si="11"/>
        <v>0</v>
      </c>
      <c r="L505" s="27">
        <f t="shared" ca="1" si="11"/>
        <v>0</v>
      </c>
      <c r="M505" s="27">
        <f t="shared" ca="1" si="11"/>
        <v>0</v>
      </c>
      <c r="N505" s="27">
        <f t="shared" ca="1" si="11"/>
        <v>0</v>
      </c>
      <c r="O505" s="27">
        <f t="shared" ca="1" si="11"/>
        <v>0</v>
      </c>
      <c r="P505" s="27">
        <f t="shared" ca="1" si="11"/>
        <v>0</v>
      </c>
      <c r="Q505" s="27">
        <f t="shared" ca="1" si="11"/>
        <v>0</v>
      </c>
      <c r="R505" s="27">
        <f t="shared" ca="1" si="11"/>
        <v>0</v>
      </c>
      <c r="S505" s="27">
        <f t="shared" ca="1" si="11"/>
        <v>0</v>
      </c>
    </row>
    <row r="506" spans="1:19" x14ac:dyDescent="0.35">
      <c r="B506" t="s">
        <v>1869</v>
      </c>
      <c r="E506" s="27">
        <f t="shared" ref="E506:S506" ca="1" si="12">E487-SUM(E488:E497)</f>
        <v>0</v>
      </c>
      <c r="F506" s="27">
        <f t="shared" ca="1" si="12"/>
        <v>0</v>
      </c>
      <c r="G506" s="27">
        <f t="shared" ca="1" si="12"/>
        <v>0</v>
      </c>
      <c r="H506" s="27">
        <f t="shared" ca="1" si="12"/>
        <v>0</v>
      </c>
      <c r="I506" s="27">
        <f t="shared" ca="1" si="12"/>
        <v>0</v>
      </c>
      <c r="J506" s="27">
        <f t="shared" ca="1" si="12"/>
        <v>0</v>
      </c>
      <c r="K506" s="27">
        <f t="shared" ca="1" si="12"/>
        <v>0</v>
      </c>
      <c r="L506" s="27">
        <f t="shared" ca="1" si="12"/>
        <v>0</v>
      </c>
      <c r="M506" s="27">
        <f t="shared" ca="1" si="12"/>
        <v>0</v>
      </c>
      <c r="N506" s="27">
        <f t="shared" ca="1" si="12"/>
        <v>0</v>
      </c>
      <c r="O506" s="27">
        <f t="shared" ca="1" si="12"/>
        <v>0</v>
      </c>
      <c r="P506" s="27">
        <f t="shared" ca="1" si="12"/>
        <v>0</v>
      </c>
      <c r="Q506" s="27">
        <f t="shared" ca="1" si="12"/>
        <v>0</v>
      </c>
      <c r="R506" s="27">
        <f t="shared" ca="1" si="12"/>
        <v>0</v>
      </c>
      <c r="S506" s="27">
        <f t="shared" ca="1" si="12"/>
        <v>0</v>
      </c>
    </row>
    <row r="507" spans="1:19" x14ac:dyDescent="0.35">
      <c r="B507" t="s">
        <v>0</v>
      </c>
      <c r="E507" s="27">
        <f t="shared" ref="E507:S507" ca="1" si="13">E499-E448</f>
        <v>0</v>
      </c>
      <c r="F507" s="27">
        <f t="shared" ca="1" si="13"/>
        <v>0</v>
      </c>
      <c r="G507" s="27">
        <f t="shared" ca="1" si="13"/>
        <v>0</v>
      </c>
      <c r="H507" s="27">
        <f t="shared" ca="1" si="13"/>
        <v>0</v>
      </c>
      <c r="I507" s="27">
        <f t="shared" ca="1" si="13"/>
        <v>0</v>
      </c>
      <c r="J507" s="27">
        <f t="shared" ca="1" si="13"/>
        <v>0</v>
      </c>
      <c r="K507" s="27">
        <f t="shared" ca="1" si="13"/>
        <v>0</v>
      </c>
      <c r="L507" s="27">
        <f t="shared" ca="1" si="13"/>
        <v>0</v>
      </c>
      <c r="M507" s="27">
        <f t="shared" ca="1" si="13"/>
        <v>0</v>
      </c>
      <c r="N507" s="27">
        <f t="shared" ca="1" si="13"/>
        <v>0</v>
      </c>
      <c r="O507" s="27">
        <f t="shared" ca="1" si="13"/>
        <v>0</v>
      </c>
      <c r="P507" s="27">
        <f t="shared" ca="1" si="13"/>
        <v>0</v>
      </c>
      <c r="Q507" s="27">
        <f t="shared" ca="1" si="13"/>
        <v>0</v>
      </c>
      <c r="R507" s="27">
        <f t="shared" ca="1" si="13"/>
        <v>0</v>
      </c>
      <c r="S507" s="27">
        <f t="shared" ca="1" si="13"/>
        <v>0</v>
      </c>
    </row>
  </sheetData>
  <autoFilter ref="A4:S446" xr:uid="{D6DA129C-91D6-45DF-A974-4BA3C5DB6CE8}">
    <filterColumn colId="3">
      <filters>
        <filter val="OoC - Zone 3"/>
      </filters>
    </filterColumn>
  </autoFilter>
  <dataValidations count="1">
    <dataValidation type="list" allowBlank="1" showInputMessage="1" showErrorMessage="1" sqref="A458:A459" xr:uid="{5D95D05D-F619-41DE-A5F3-78CC0DBF31F7}">
      <formula1>$A$443:$A$454</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20F9F-2E81-4547-ACEB-5FB850E5F508}">
  <sheetPr>
    <tabColor rgb="FF7030A0"/>
  </sheetPr>
  <dimension ref="A1:X61"/>
  <sheetViews>
    <sheetView topLeftCell="A29" workbookViewId="0">
      <selection activeCell="C56" sqref="C56:L56"/>
    </sheetView>
  </sheetViews>
  <sheetFormatPr defaultColWidth="8.7265625" defaultRowHeight="14.5" x14ac:dyDescent="0.35"/>
  <cols>
    <col min="1" max="1" width="8.7265625" style="851"/>
    <col min="2" max="2" width="47.54296875" style="851" customWidth="1"/>
    <col min="3" max="12" width="13" style="851" customWidth="1"/>
    <col min="13" max="13" width="11.54296875" style="851" bestFit="1" customWidth="1"/>
    <col min="14" max="19" width="10.7265625" style="851" customWidth="1"/>
    <col min="20" max="27" width="11.81640625" style="851" customWidth="1"/>
    <col min="28" max="16384" width="8.7265625" style="851"/>
  </cols>
  <sheetData>
    <row r="1" spans="1:24" ht="55.15" customHeight="1" x14ac:dyDescent="0.35">
      <c r="A1" s="894"/>
      <c r="B1" s="894"/>
      <c r="C1" s="894"/>
      <c r="D1" s="894"/>
      <c r="E1" s="894"/>
      <c r="F1" s="894"/>
      <c r="G1" s="894"/>
      <c r="H1" s="894"/>
      <c r="I1" s="894"/>
      <c r="J1" s="894"/>
      <c r="K1" s="894"/>
      <c r="L1" s="894"/>
      <c r="M1" s="894"/>
      <c r="N1" s="894"/>
      <c r="O1" s="894"/>
    </row>
    <row r="5" spans="1:24" x14ac:dyDescent="0.35">
      <c r="B5" s="948" t="s">
        <v>2576</v>
      </c>
      <c r="C5" s="948"/>
      <c r="D5" s="948"/>
      <c r="E5" s="948"/>
      <c r="F5" s="948"/>
      <c r="G5" s="948"/>
      <c r="H5" s="948"/>
    </row>
    <row r="7" spans="1:24" x14ac:dyDescent="0.35">
      <c r="B7" s="852" t="s">
        <v>2577</v>
      </c>
    </row>
    <row r="8" spans="1:24" x14ac:dyDescent="0.35">
      <c r="B8" s="853"/>
    </row>
    <row r="9" spans="1:24" ht="26" x14ac:dyDescent="0.35">
      <c r="B9" s="853"/>
      <c r="C9" s="854" t="s">
        <v>1901</v>
      </c>
      <c r="D9" s="855" t="s">
        <v>1902</v>
      </c>
      <c r="E9" s="855" t="s">
        <v>1903</v>
      </c>
      <c r="F9" s="855" t="s">
        <v>405</v>
      </c>
      <c r="G9" s="855" t="s">
        <v>1904</v>
      </c>
      <c r="H9" s="855" t="s">
        <v>1905</v>
      </c>
      <c r="I9" s="855" t="s">
        <v>407</v>
      </c>
      <c r="J9" s="855" t="s">
        <v>1906</v>
      </c>
      <c r="K9" s="855" t="s">
        <v>410</v>
      </c>
      <c r="L9" s="856" t="s">
        <v>2568</v>
      </c>
    </row>
    <row r="10" spans="1:24" x14ac:dyDescent="0.35">
      <c r="B10" s="857" t="s">
        <v>1907</v>
      </c>
      <c r="C10" s="895">
        <v>16461.486800000002</v>
      </c>
      <c r="D10" s="896">
        <v>22599.200000000001</v>
      </c>
      <c r="E10" s="896">
        <v>7721</v>
      </c>
      <c r="F10" s="896">
        <v>4231.4066164810192</v>
      </c>
      <c r="G10" s="896">
        <v>11358.005254011723</v>
      </c>
      <c r="H10" s="896">
        <v>6006.2727101870532</v>
      </c>
      <c r="I10" s="896">
        <v>14963.97266899054</v>
      </c>
      <c r="J10" s="896">
        <v>25007.358050760886</v>
      </c>
      <c r="K10" s="896">
        <v>45905.870768585992</v>
      </c>
      <c r="L10" s="897">
        <v>8135.1997618286241</v>
      </c>
      <c r="O10" s="898"/>
      <c r="P10" s="898"/>
      <c r="Q10" s="898"/>
      <c r="R10" s="898"/>
      <c r="S10" s="898"/>
      <c r="T10" s="898"/>
      <c r="U10" s="898"/>
      <c r="V10" s="898"/>
      <c r="W10" s="898"/>
      <c r="X10" s="898"/>
    </row>
    <row r="11" spans="1:24" x14ac:dyDescent="0.35">
      <c r="B11" s="860" t="s">
        <v>1908</v>
      </c>
      <c r="C11" s="899">
        <v>17813.502052087784</v>
      </c>
      <c r="D11" s="900">
        <v>24995.061825701843</v>
      </c>
      <c r="E11" s="900">
        <v>8374.7464445654805</v>
      </c>
      <c r="F11" s="900">
        <v>4634.9621750462629</v>
      </c>
      <c r="G11" s="900">
        <v>12279.761062430993</v>
      </c>
      <c r="H11" s="900">
        <v>6416.8606011689681</v>
      </c>
      <c r="I11" s="900">
        <v>16454.231720783457</v>
      </c>
      <c r="J11" s="900">
        <v>27553.552429377043</v>
      </c>
      <c r="K11" s="900">
        <v>50617.030853370838</v>
      </c>
      <c r="L11" s="901">
        <v>8813.4950460171276</v>
      </c>
      <c r="O11" s="898"/>
      <c r="P11" s="898"/>
      <c r="Q11" s="898"/>
      <c r="R11" s="898"/>
      <c r="S11" s="898"/>
      <c r="T11" s="898"/>
      <c r="U11" s="898"/>
      <c r="V11" s="898"/>
      <c r="W11" s="898"/>
      <c r="X11" s="898"/>
    </row>
    <row r="12" spans="1:24" x14ac:dyDescent="0.35">
      <c r="B12" s="863"/>
      <c r="C12" s="902"/>
      <c r="D12" s="902"/>
      <c r="E12" s="902"/>
      <c r="F12" s="902"/>
      <c r="G12" s="902"/>
      <c r="H12" s="902"/>
      <c r="I12" s="902"/>
      <c r="J12" s="902"/>
      <c r="K12" s="902"/>
      <c r="L12" s="903"/>
      <c r="O12" s="898"/>
      <c r="P12" s="898"/>
      <c r="Q12" s="898"/>
      <c r="R12" s="898"/>
      <c r="S12" s="898"/>
      <c r="T12" s="898"/>
      <c r="U12" s="898"/>
      <c r="V12" s="898"/>
      <c r="W12" s="898"/>
      <c r="X12" s="898"/>
    </row>
    <row r="13" spans="1:24" x14ac:dyDescent="0.35">
      <c r="B13" s="864" t="s">
        <v>1909</v>
      </c>
      <c r="C13" s="904"/>
      <c r="D13" s="904"/>
      <c r="E13" s="904"/>
      <c r="F13" s="904"/>
      <c r="G13" s="904"/>
      <c r="H13" s="904"/>
      <c r="I13" s="904"/>
      <c r="J13" s="904"/>
      <c r="K13" s="904"/>
      <c r="L13" s="905"/>
      <c r="O13" s="898"/>
      <c r="P13" s="898"/>
      <c r="Q13" s="898"/>
      <c r="R13" s="898"/>
      <c r="S13" s="898"/>
      <c r="T13" s="898"/>
      <c r="U13" s="898"/>
      <c r="V13" s="898"/>
      <c r="W13" s="898"/>
      <c r="X13" s="898"/>
    </row>
    <row r="14" spans="1:24" x14ac:dyDescent="0.35">
      <c r="B14" s="867" t="s">
        <v>1910</v>
      </c>
      <c r="C14" s="906">
        <v>14900.818864059915</v>
      </c>
      <c r="D14" s="906">
        <v>18517.826383037183</v>
      </c>
      <c r="E14" s="906">
        <v>7125.2438271604933</v>
      </c>
      <c r="F14" s="906">
        <v>4134.0812696758994</v>
      </c>
      <c r="G14" s="906">
        <v>10271.569959730972</v>
      </c>
      <c r="H14" s="906">
        <v>5702.0138088407411</v>
      </c>
      <c r="I14" s="906">
        <v>13214.549795897059</v>
      </c>
      <c r="J14" s="906">
        <v>21169.796773995691</v>
      </c>
      <c r="K14" s="906">
        <v>38962.782992719978</v>
      </c>
      <c r="L14" s="907">
        <v>7613.71259760884</v>
      </c>
      <c r="O14" s="898"/>
      <c r="P14" s="898"/>
      <c r="Q14" s="898"/>
      <c r="R14" s="898"/>
      <c r="S14" s="898"/>
      <c r="T14" s="898"/>
      <c r="U14" s="898"/>
      <c r="V14" s="898"/>
      <c r="W14" s="898"/>
      <c r="X14" s="898"/>
    </row>
    <row r="15" spans="1:24" x14ac:dyDescent="0.35">
      <c r="B15" s="867" t="s">
        <v>1911</v>
      </c>
      <c r="C15" s="908">
        <v>90.519277177684302</v>
      </c>
      <c r="D15" s="908">
        <v>81.940185418232431</v>
      </c>
      <c r="E15" s="908">
        <v>92.283950617283935</v>
      </c>
      <c r="F15" s="908">
        <v>97.699929228591628</v>
      </c>
      <c r="G15" s="908">
        <v>90.434629409094384</v>
      </c>
      <c r="H15" s="908">
        <v>94.93431424067262</v>
      </c>
      <c r="I15" s="908">
        <v>88.30910138777007</v>
      </c>
      <c r="J15" s="908">
        <v>84.654271478916058</v>
      </c>
      <c r="K15" s="908">
        <v>84.875381602352135</v>
      </c>
      <c r="L15" s="909">
        <v>93.589743589743577</v>
      </c>
      <c r="O15" s="898"/>
      <c r="P15" s="898"/>
      <c r="Q15" s="898"/>
      <c r="R15" s="898"/>
      <c r="S15" s="898"/>
      <c r="T15" s="898"/>
      <c r="U15" s="898"/>
      <c r="V15" s="898"/>
      <c r="W15" s="898"/>
      <c r="X15" s="898"/>
    </row>
    <row r="16" spans="1:24" x14ac:dyDescent="0.35">
      <c r="B16" s="867" t="s">
        <v>1912</v>
      </c>
      <c r="C16" s="906">
        <v>15950.149484855321</v>
      </c>
      <c r="D16" s="906">
        <v>20174.251962113871</v>
      </c>
      <c r="E16" s="906">
        <v>7659.8390371580736</v>
      </c>
      <c r="F16" s="906">
        <v>4518.1717588801212</v>
      </c>
      <c r="G16" s="906">
        <v>10982.312274837361</v>
      </c>
      <c r="H16" s="906">
        <v>6051.7499195533937</v>
      </c>
      <c r="I16" s="906">
        <v>14379.115004768722</v>
      </c>
      <c r="J16" s="906">
        <v>22999.323241352522</v>
      </c>
      <c r="K16" s="906">
        <v>42394.492459146262</v>
      </c>
      <c r="L16" s="907">
        <v>8188.2141292388278</v>
      </c>
      <c r="O16" s="898"/>
      <c r="P16" s="898"/>
      <c r="Q16" s="898"/>
      <c r="R16" s="898"/>
      <c r="S16" s="898"/>
      <c r="T16" s="898"/>
      <c r="U16" s="898"/>
      <c r="V16" s="898"/>
      <c r="W16" s="898"/>
      <c r="X16" s="898"/>
    </row>
    <row r="17" spans="2:24" x14ac:dyDescent="0.35">
      <c r="B17" s="860" t="s">
        <v>1911</v>
      </c>
      <c r="C17" s="910">
        <v>89.539661758906789</v>
      </c>
      <c r="D17" s="910">
        <v>80.712950833228803</v>
      </c>
      <c r="E17" s="910">
        <v>91.463533706488249</v>
      </c>
      <c r="F17" s="910">
        <v>97.480229357751426</v>
      </c>
      <c r="G17" s="910">
        <v>89.434250544474523</v>
      </c>
      <c r="H17" s="910">
        <v>94.310135371351805</v>
      </c>
      <c r="I17" s="910">
        <v>87.388552979999417</v>
      </c>
      <c r="J17" s="910">
        <v>83.471353831062117</v>
      </c>
      <c r="K17" s="910">
        <v>83.755391701967056</v>
      </c>
      <c r="L17" s="911">
        <v>92.905414781382689</v>
      </c>
      <c r="O17" s="898"/>
      <c r="P17" s="898"/>
      <c r="Q17" s="898"/>
      <c r="R17" s="898"/>
      <c r="S17" s="898"/>
      <c r="T17" s="898"/>
      <c r="U17" s="898"/>
      <c r="V17" s="898"/>
      <c r="W17" s="898"/>
      <c r="X17" s="898"/>
    </row>
    <row r="18" spans="2:24" x14ac:dyDescent="0.35">
      <c r="B18" s="863"/>
      <c r="C18" s="908"/>
      <c r="D18" s="908"/>
      <c r="E18" s="908"/>
      <c r="F18" s="908"/>
      <c r="G18" s="908"/>
      <c r="H18" s="908"/>
      <c r="I18" s="908"/>
      <c r="J18" s="908"/>
      <c r="K18" s="908"/>
      <c r="L18" s="909"/>
      <c r="O18" s="898"/>
      <c r="P18" s="898"/>
      <c r="Q18" s="898"/>
      <c r="R18" s="898"/>
      <c r="S18" s="898"/>
      <c r="T18" s="898"/>
      <c r="U18" s="898"/>
      <c r="V18" s="898"/>
      <c r="W18" s="898"/>
      <c r="X18" s="898"/>
    </row>
    <row r="19" spans="2:24" x14ac:dyDescent="0.35">
      <c r="B19" s="864" t="s">
        <v>1913</v>
      </c>
      <c r="C19" s="912"/>
      <c r="D19" s="904"/>
      <c r="E19" s="904"/>
      <c r="F19" s="904"/>
      <c r="G19" s="904"/>
      <c r="H19" s="904"/>
      <c r="I19" s="904"/>
      <c r="J19" s="904"/>
      <c r="K19" s="904"/>
      <c r="L19" s="905"/>
      <c r="O19" s="898"/>
      <c r="P19" s="898"/>
      <c r="Q19" s="898"/>
      <c r="R19" s="898"/>
      <c r="S19" s="898"/>
      <c r="T19" s="898"/>
      <c r="U19" s="898"/>
      <c r="V19" s="898"/>
      <c r="W19" s="898"/>
      <c r="X19" s="898"/>
    </row>
    <row r="20" spans="2:24" x14ac:dyDescent="0.35">
      <c r="B20" s="867" t="s">
        <v>1910</v>
      </c>
      <c r="C20" s="906">
        <v>1560.6679359400878</v>
      </c>
      <c r="D20" s="906">
        <v>4081.3736169628173</v>
      </c>
      <c r="E20" s="913">
        <v>595.75617283950669</v>
      </c>
      <c r="F20" s="906">
        <v>97.325346805119807</v>
      </c>
      <c r="G20" s="906">
        <v>1086.4352942807509</v>
      </c>
      <c r="H20" s="906">
        <v>304.25890134631209</v>
      </c>
      <c r="I20" s="906">
        <v>1749.422873093481</v>
      </c>
      <c r="J20" s="906">
        <v>3837.5612767651946</v>
      </c>
      <c r="K20" s="906">
        <v>6943.0877758660135</v>
      </c>
      <c r="L20" s="907">
        <v>521.48716421978406</v>
      </c>
      <c r="O20" s="898"/>
      <c r="P20" s="898"/>
      <c r="Q20" s="898"/>
      <c r="R20" s="898"/>
      <c r="S20" s="898"/>
      <c r="T20" s="898"/>
      <c r="U20" s="898"/>
      <c r="V20" s="898"/>
      <c r="W20" s="898"/>
      <c r="X20" s="898"/>
    </row>
    <row r="21" spans="2:24" x14ac:dyDescent="0.35">
      <c r="B21" s="867" t="s">
        <v>1911</v>
      </c>
      <c r="C21" s="908">
        <v>9.4807228223157072</v>
      </c>
      <c r="D21" s="908">
        <v>18.059814581767572</v>
      </c>
      <c r="E21" s="908">
        <v>7.7160493827160561</v>
      </c>
      <c r="F21" s="908">
        <v>2.3000707714083704</v>
      </c>
      <c r="G21" s="908">
        <v>9.565370590905605</v>
      </c>
      <c r="H21" s="908">
        <v>5.0656857593273781</v>
      </c>
      <c r="I21" s="908">
        <v>11.69089861222993</v>
      </c>
      <c r="J21" s="908">
        <v>15.345728521083943</v>
      </c>
      <c r="K21" s="908">
        <v>15.124618397647872</v>
      </c>
      <c r="L21" s="909">
        <v>6.4102564102564168</v>
      </c>
      <c r="O21" s="898"/>
      <c r="P21" s="898"/>
      <c r="Q21" s="898"/>
      <c r="R21" s="898"/>
      <c r="S21" s="898"/>
      <c r="T21" s="898"/>
      <c r="U21" s="898"/>
      <c r="V21" s="898"/>
      <c r="W21" s="898"/>
      <c r="X21" s="898"/>
    </row>
    <row r="22" spans="2:24" x14ac:dyDescent="0.35">
      <c r="B22" s="867" t="s">
        <v>1912</v>
      </c>
      <c r="C22" s="906">
        <v>1863.3525672324631</v>
      </c>
      <c r="D22" s="906">
        <v>4820.8098635879724</v>
      </c>
      <c r="E22" s="906">
        <v>714.90740740740694</v>
      </c>
      <c r="F22" s="906">
        <v>116.79041616614177</v>
      </c>
      <c r="G22" s="906">
        <v>1297.448787593632</v>
      </c>
      <c r="H22" s="906">
        <v>365.11068161557432</v>
      </c>
      <c r="I22" s="906">
        <v>2075.1167160147343</v>
      </c>
      <c r="J22" s="906">
        <v>4554.2291880245211</v>
      </c>
      <c r="K22" s="906">
        <v>8222.5383942245753</v>
      </c>
      <c r="L22" s="907">
        <v>625.2809167782998</v>
      </c>
      <c r="O22" s="898"/>
      <c r="P22" s="898"/>
      <c r="Q22" s="898"/>
      <c r="R22" s="898"/>
      <c r="S22" s="898"/>
      <c r="T22" s="898"/>
      <c r="U22" s="898"/>
      <c r="V22" s="898"/>
      <c r="W22" s="898"/>
      <c r="X22" s="898"/>
    </row>
    <row r="23" spans="2:24" x14ac:dyDescent="0.35">
      <c r="B23" s="860" t="s">
        <v>1911</v>
      </c>
      <c r="C23" s="910">
        <v>10.460338241093217</v>
      </c>
      <c r="D23" s="910">
        <v>19.287049166771194</v>
      </c>
      <c r="E23" s="910">
        <v>8.5364662935117614</v>
      </c>
      <c r="F23" s="910">
        <v>2.5197706422485755</v>
      </c>
      <c r="G23" s="910">
        <v>10.565749455525477</v>
      </c>
      <c r="H23" s="910">
        <v>5.6898646286481833</v>
      </c>
      <c r="I23" s="910">
        <v>12.611447020000574</v>
      </c>
      <c r="J23" s="910">
        <v>16.52864616893789</v>
      </c>
      <c r="K23" s="910">
        <v>16.244608298032944</v>
      </c>
      <c r="L23" s="911">
        <v>7.0945852186173077</v>
      </c>
      <c r="O23" s="898"/>
      <c r="P23" s="898"/>
      <c r="Q23" s="898"/>
      <c r="R23" s="898"/>
      <c r="S23" s="898"/>
      <c r="T23" s="898"/>
      <c r="U23" s="898"/>
      <c r="V23" s="898"/>
      <c r="W23" s="898"/>
      <c r="X23" s="898"/>
    </row>
    <row r="24" spans="2:24" x14ac:dyDescent="0.35">
      <c r="B24" s="853"/>
      <c r="C24" s="914"/>
      <c r="D24" s="914"/>
      <c r="E24" s="914"/>
      <c r="F24" s="914"/>
      <c r="G24" s="914"/>
      <c r="H24" s="914"/>
      <c r="I24" s="914"/>
      <c r="J24" s="914"/>
      <c r="K24" s="914"/>
      <c r="L24" s="914"/>
      <c r="O24" s="898"/>
      <c r="P24" s="898"/>
      <c r="Q24" s="898"/>
      <c r="R24" s="898"/>
      <c r="S24" s="898"/>
      <c r="T24" s="898"/>
      <c r="U24" s="898"/>
      <c r="V24" s="898"/>
      <c r="W24" s="898"/>
      <c r="X24" s="898"/>
    </row>
    <row r="25" spans="2:24" x14ac:dyDescent="0.35">
      <c r="B25" s="852" t="s">
        <v>1914</v>
      </c>
      <c r="O25" s="898"/>
      <c r="P25" s="898"/>
      <c r="Q25" s="898"/>
      <c r="R25" s="898"/>
      <c r="S25" s="898"/>
      <c r="T25" s="898"/>
      <c r="U25" s="898"/>
      <c r="V25" s="898"/>
      <c r="W25" s="898"/>
      <c r="X25" s="898"/>
    </row>
    <row r="26" spans="2:24" x14ac:dyDescent="0.35">
      <c r="O26" s="898"/>
      <c r="P26" s="898"/>
      <c r="Q26" s="898"/>
      <c r="R26" s="898"/>
      <c r="S26" s="898"/>
      <c r="T26" s="898"/>
      <c r="U26" s="898"/>
      <c r="V26" s="898"/>
      <c r="W26" s="898"/>
      <c r="X26" s="898"/>
    </row>
    <row r="27" spans="2:24" ht="26" x14ac:dyDescent="0.35">
      <c r="B27" s="853"/>
      <c r="C27" s="854" t="s">
        <v>1901</v>
      </c>
      <c r="D27" s="855" t="s">
        <v>1902</v>
      </c>
      <c r="E27" s="855" t="s">
        <v>1903</v>
      </c>
      <c r="F27" s="855" t="s">
        <v>405</v>
      </c>
      <c r="G27" s="855" t="s">
        <v>1904</v>
      </c>
      <c r="H27" s="855" t="s">
        <v>1905</v>
      </c>
      <c r="I27" s="855" t="s">
        <v>407</v>
      </c>
      <c r="J27" s="855" t="s">
        <v>1906</v>
      </c>
      <c r="K27" s="855" t="s">
        <v>410</v>
      </c>
      <c r="L27" s="856" t="s">
        <v>2568</v>
      </c>
      <c r="O27" s="898"/>
      <c r="P27" s="898"/>
      <c r="Q27" s="898"/>
      <c r="R27" s="898"/>
      <c r="S27" s="898"/>
      <c r="T27" s="898"/>
      <c r="U27" s="898"/>
      <c r="V27" s="898"/>
      <c r="W27" s="898"/>
      <c r="X27" s="898"/>
    </row>
    <row r="28" spans="2:24" x14ac:dyDescent="0.35">
      <c r="B28" s="857" t="s">
        <v>1915</v>
      </c>
      <c r="C28" s="858">
        <v>16461.604492799997</v>
      </c>
      <c r="D28" s="858">
        <v>26672.3</v>
      </c>
      <c r="E28" s="858">
        <v>7433.831776</v>
      </c>
      <c r="F28" s="858">
        <v>7174.4</v>
      </c>
      <c r="G28" s="858">
        <v>16293.8</v>
      </c>
      <c r="H28" s="858">
        <v>6640.8847799999994</v>
      </c>
      <c r="I28" s="858">
        <v>18144.073</v>
      </c>
      <c r="J28" s="858">
        <v>22901</v>
      </c>
      <c r="K28" s="858">
        <v>36995</v>
      </c>
      <c r="L28" s="859">
        <v>6451.4</v>
      </c>
      <c r="O28" s="898"/>
      <c r="P28" s="898"/>
      <c r="Q28" s="898"/>
      <c r="R28" s="898"/>
      <c r="S28" s="898"/>
      <c r="T28" s="898"/>
      <c r="U28" s="898"/>
      <c r="V28" s="898"/>
      <c r="W28" s="898"/>
      <c r="X28" s="898"/>
    </row>
    <row r="29" spans="2:24" x14ac:dyDescent="0.35">
      <c r="B29" s="860" t="s">
        <v>1916</v>
      </c>
      <c r="C29" s="861">
        <v>1529.3324421945981</v>
      </c>
      <c r="D29" s="861">
        <v>2477.9366869</v>
      </c>
      <c r="E29" s="861">
        <v>690.62527348572803</v>
      </c>
      <c r="F29" s="861">
        <v>666.52328319999992</v>
      </c>
      <c r="G29" s="861">
        <v>1513.7429013999999</v>
      </c>
      <c r="H29" s="861">
        <v>616.95811871633998</v>
      </c>
      <c r="I29" s="861">
        <v>1685.6388139190001</v>
      </c>
      <c r="J29" s="861">
        <v>2127.5716029999999</v>
      </c>
      <c r="K29" s="861">
        <v>3436.9464849999999</v>
      </c>
      <c r="L29" s="862">
        <v>599.35441419999995</v>
      </c>
      <c r="O29" s="898"/>
      <c r="P29" s="898"/>
      <c r="Q29" s="898"/>
      <c r="R29" s="898"/>
      <c r="S29" s="898"/>
      <c r="T29" s="898"/>
      <c r="U29" s="898"/>
      <c r="V29" s="898"/>
      <c r="W29" s="898"/>
      <c r="X29" s="898"/>
    </row>
    <row r="30" spans="2:24" x14ac:dyDescent="0.35">
      <c r="B30" s="863"/>
      <c r="C30" s="870"/>
      <c r="D30" s="870"/>
      <c r="E30" s="870"/>
      <c r="F30" s="870"/>
      <c r="G30" s="870"/>
      <c r="H30" s="870"/>
      <c r="I30" s="870"/>
      <c r="J30" s="870"/>
      <c r="K30" s="870"/>
      <c r="L30" s="871"/>
      <c r="O30" s="898"/>
      <c r="P30" s="898"/>
      <c r="Q30" s="898"/>
      <c r="R30" s="898"/>
      <c r="S30" s="898"/>
      <c r="T30" s="898"/>
      <c r="U30" s="898"/>
      <c r="V30" s="898"/>
      <c r="W30" s="898"/>
      <c r="X30" s="898"/>
    </row>
    <row r="31" spans="2:24" x14ac:dyDescent="0.35">
      <c r="B31" s="864" t="s">
        <v>1917</v>
      </c>
      <c r="C31" s="865"/>
      <c r="D31" s="865"/>
      <c r="E31" s="865"/>
      <c r="F31" s="865"/>
      <c r="G31" s="865"/>
      <c r="H31" s="865"/>
      <c r="I31" s="865"/>
      <c r="J31" s="865"/>
      <c r="K31" s="865"/>
      <c r="L31" s="866"/>
      <c r="O31" s="898"/>
      <c r="P31" s="898"/>
      <c r="Q31" s="898"/>
      <c r="R31" s="898"/>
      <c r="S31" s="898"/>
      <c r="T31" s="898"/>
      <c r="U31" s="898"/>
      <c r="V31" s="898"/>
      <c r="W31" s="898"/>
      <c r="X31" s="898"/>
    </row>
    <row r="32" spans="2:24" x14ac:dyDescent="0.35">
      <c r="B32" s="867" t="s">
        <v>1918</v>
      </c>
      <c r="C32" s="868">
        <v>14124.056654822398</v>
      </c>
      <c r="D32" s="868">
        <v>18898.049087502895</v>
      </c>
      <c r="E32" s="868">
        <v>6607.850467555555</v>
      </c>
      <c r="F32" s="868">
        <v>6546.0687898089163</v>
      </c>
      <c r="G32" s="868">
        <v>13307.489681144865</v>
      </c>
      <c r="H32" s="868">
        <v>5757.9925838150275</v>
      </c>
      <c r="I32" s="868">
        <v>13704.12775378215</v>
      </c>
      <c r="J32" s="868">
        <v>17251.724881516588</v>
      </c>
      <c r="K32" s="868">
        <v>27180.434379594706</v>
      </c>
      <c r="L32" s="869">
        <v>5631.3580675422136</v>
      </c>
      <c r="O32" s="898"/>
      <c r="P32" s="898"/>
      <c r="Q32" s="898"/>
      <c r="R32" s="898"/>
      <c r="S32" s="898"/>
      <c r="T32" s="898"/>
      <c r="U32" s="898"/>
      <c r="V32" s="898"/>
      <c r="W32" s="898"/>
      <c r="X32" s="898"/>
    </row>
    <row r="33" spans="2:24" x14ac:dyDescent="0.35">
      <c r="B33" s="867" t="s">
        <v>1919</v>
      </c>
      <c r="C33" s="868">
        <v>1312.1672354029652</v>
      </c>
      <c r="D33" s="868">
        <v>1755.6854543762815</v>
      </c>
      <c r="E33" s="868">
        <v>613.88913198731382</v>
      </c>
      <c r="F33" s="868">
        <v>608.14942877961778</v>
      </c>
      <c r="G33" s="868">
        <v>1236.3057138474014</v>
      </c>
      <c r="H33" s="868">
        <v>534.93478501416757</v>
      </c>
      <c r="I33" s="868">
        <v>1273.1545807096231</v>
      </c>
      <c r="J33" s="868">
        <v>1602.7369966675353</v>
      </c>
      <c r="K33" s="868">
        <v>2525.1438951674868</v>
      </c>
      <c r="L33" s="869">
        <v>523.17005854887429</v>
      </c>
      <c r="O33" s="898"/>
      <c r="P33" s="898"/>
      <c r="Q33" s="898"/>
      <c r="R33" s="898"/>
      <c r="S33" s="898"/>
      <c r="T33" s="898"/>
      <c r="U33" s="898"/>
      <c r="V33" s="898"/>
      <c r="W33" s="898"/>
      <c r="X33" s="898"/>
    </row>
    <row r="34" spans="2:24" x14ac:dyDescent="0.35">
      <c r="B34" s="860" t="s">
        <v>1920</v>
      </c>
      <c r="C34" s="872">
        <v>85.8</v>
      </c>
      <c r="D34" s="872">
        <v>70.852716441787535</v>
      </c>
      <c r="E34" s="872">
        <v>88.888888888888886</v>
      </c>
      <c r="F34" s="872">
        <v>91.242038216560502</v>
      </c>
      <c r="G34" s="872">
        <v>81.672106452422796</v>
      </c>
      <c r="H34" s="872">
        <v>86.705202312138724</v>
      </c>
      <c r="I34" s="872">
        <v>75.529500756429655</v>
      </c>
      <c r="J34" s="872">
        <v>75.33175355450237</v>
      </c>
      <c r="K34" s="872">
        <v>73.470561912676587</v>
      </c>
      <c r="L34" s="873">
        <v>87.288930581613513</v>
      </c>
      <c r="O34" s="898"/>
      <c r="P34" s="898"/>
      <c r="Q34" s="898"/>
      <c r="R34" s="898"/>
      <c r="S34" s="898"/>
      <c r="T34" s="898"/>
      <c r="U34" s="898"/>
      <c r="V34" s="898"/>
      <c r="W34" s="898"/>
      <c r="X34" s="898"/>
    </row>
    <row r="35" spans="2:24" x14ac:dyDescent="0.35">
      <c r="B35" s="863"/>
      <c r="C35" s="870"/>
      <c r="D35" s="870"/>
      <c r="E35" s="870"/>
      <c r="F35" s="870"/>
      <c r="G35" s="870"/>
      <c r="H35" s="870"/>
      <c r="I35" s="870"/>
      <c r="J35" s="870"/>
      <c r="K35" s="870"/>
      <c r="L35" s="871"/>
      <c r="O35" s="898"/>
      <c r="P35" s="898"/>
      <c r="Q35" s="898"/>
      <c r="R35" s="898"/>
      <c r="S35" s="898"/>
      <c r="T35" s="898"/>
      <c r="U35" s="898"/>
      <c r="V35" s="898"/>
      <c r="W35" s="898"/>
      <c r="X35" s="898"/>
    </row>
    <row r="36" spans="2:24" x14ac:dyDescent="0.35">
      <c r="B36" s="864" t="s">
        <v>1921</v>
      </c>
      <c r="C36" s="865"/>
      <c r="D36" s="865"/>
      <c r="E36" s="865"/>
      <c r="F36" s="865"/>
      <c r="G36" s="865"/>
      <c r="H36" s="865"/>
      <c r="I36" s="865"/>
      <c r="J36" s="865"/>
      <c r="K36" s="865"/>
      <c r="L36" s="866"/>
      <c r="O36" s="898"/>
      <c r="P36" s="898"/>
      <c r="Q36" s="898"/>
      <c r="R36" s="898"/>
      <c r="S36" s="898"/>
      <c r="T36" s="898"/>
      <c r="U36" s="898"/>
      <c r="V36" s="898"/>
      <c r="W36" s="898"/>
      <c r="X36" s="898"/>
    </row>
    <row r="37" spans="2:24" x14ac:dyDescent="0.35">
      <c r="B37" s="867" t="s">
        <v>1922</v>
      </c>
      <c r="C37" s="868">
        <v>2337.5478379775996</v>
      </c>
      <c r="D37" s="868">
        <v>7774.2509124971039</v>
      </c>
      <c r="E37" s="868">
        <v>825.98130844444495</v>
      </c>
      <c r="F37" s="868">
        <v>628.3312101910833</v>
      </c>
      <c r="G37" s="868">
        <v>2986.310318855134</v>
      </c>
      <c r="H37" s="868">
        <v>882.89219618497191</v>
      </c>
      <c r="I37" s="868">
        <v>4439.9452462178506</v>
      </c>
      <c r="J37" s="868">
        <v>5649.2751184834124</v>
      </c>
      <c r="K37" s="868">
        <v>9814.5656204052939</v>
      </c>
      <c r="L37" s="869">
        <v>820.04193245778606</v>
      </c>
      <c r="O37" s="898"/>
      <c r="P37" s="898"/>
      <c r="Q37" s="898"/>
      <c r="R37" s="898"/>
      <c r="S37" s="898"/>
      <c r="T37" s="898"/>
      <c r="U37" s="898"/>
      <c r="V37" s="898"/>
      <c r="W37" s="898"/>
      <c r="X37" s="898"/>
    </row>
    <row r="38" spans="2:24" x14ac:dyDescent="0.35">
      <c r="B38" s="867" t="s">
        <v>1923</v>
      </c>
      <c r="C38" s="868">
        <v>217.16520679163295</v>
      </c>
      <c r="D38" s="868">
        <v>722.2512325237185</v>
      </c>
      <c r="E38" s="868">
        <v>76.736141498414213</v>
      </c>
      <c r="F38" s="868">
        <v>58.373854420382145</v>
      </c>
      <c r="G38" s="868">
        <v>277.43718755259852</v>
      </c>
      <c r="H38" s="868">
        <v>82.023333702172408</v>
      </c>
      <c r="I38" s="868">
        <v>412.48423320937695</v>
      </c>
      <c r="J38" s="868">
        <v>524.83460633246455</v>
      </c>
      <c r="K38" s="868">
        <v>911.80258983251315</v>
      </c>
      <c r="L38" s="869">
        <v>76.184355651125657</v>
      </c>
      <c r="O38" s="898"/>
      <c r="P38" s="898"/>
      <c r="Q38" s="898"/>
      <c r="R38" s="898"/>
      <c r="S38" s="898"/>
      <c r="T38" s="898"/>
      <c r="U38" s="898"/>
      <c r="V38" s="898"/>
      <c r="W38" s="898"/>
      <c r="X38" s="898"/>
    </row>
    <row r="39" spans="2:24" x14ac:dyDescent="0.35">
      <c r="B39" s="860" t="s">
        <v>1924</v>
      </c>
      <c r="C39" s="872">
        <v>14.200000000000003</v>
      </c>
      <c r="D39" s="872">
        <v>29.147283558212465</v>
      </c>
      <c r="E39" s="872">
        <v>11.111111111111114</v>
      </c>
      <c r="F39" s="872">
        <v>8.757961783439498</v>
      </c>
      <c r="G39" s="872">
        <v>18.327893547577204</v>
      </c>
      <c r="H39" s="872">
        <v>13.294797687861276</v>
      </c>
      <c r="I39" s="872">
        <v>24.470499243570345</v>
      </c>
      <c r="J39" s="872">
        <v>24.66824644549763</v>
      </c>
      <c r="K39" s="872">
        <v>26.529438087323413</v>
      </c>
      <c r="L39" s="873">
        <v>12.711069418386487</v>
      </c>
      <c r="O39" s="898"/>
      <c r="P39" s="898"/>
      <c r="Q39" s="898"/>
      <c r="R39" s="898"/>
      <c r="S39" s="898"/>
      <c r="T39" s="898"/>
      <c r="U39" s="898"/>
      <c r="V39" s="898"/>
      <c r="W39" s="898"/>
      <c r="X39" s="898"/>
    </row>
    <row r="40" spans="2:24" x14ac:dyDescent="0.35">
      <c r="C40" s="914"/>
      <c r="D40" s="914"/>
      <c r="E40" s="914"/>
      <c r="F40" s="914"/>
      <c r="G40" s="914"/>
      <c r="H40" s="914"/>
      <c r="I40" s="914"/>
      <c r="J40" s="914"/>
      <c r="K40" s="914"/>
      <c r="L40" s="914"/>
      <c r="O40" s="898"/>
      <c r="P40" s="898"/>
      <c r="Q40" s="898"/>
      <c r="R40" s="898"/>
      <c r="S40" s="898"/>
      <c r="T40" s="898"/>
      <c r="U40" s="898"/>
      <c r="V40" s="898"/>
      <c r="W40" s="898"/>
      <c r="X40" s="898"/>
    </row>
    <row r="41" spans="2:24" x14ac:dyDescent="0.35">
      <c r="B41" s="852" t="s">
        <v>1925</v>
      </c>
      <c r="O41" s="898"/>
      <c r="P41" s="898"/>
      <c r="Q41" s="898"/>
      <c r="R41" s="898"/>
      <c r="S41" s="898"/>
      <c r="T41" s="898"/>
      <c r="U41" s="898"/>
      <c r="V41" s="898"/>
      <c r="W41" s="898"/>
      <c r="X41" s="898"/>
    </row>
    <row r="42" spans="2:24" x14ac:dyDescent="0.35">
      <c r="O42" s="898"/>
      <c r="P42" s="898"/>
      <c r="Q42" s="898"/>
      <c r="R42" s="898"/>
      <c r="S42" s="898"/>
      <c r="T42" s="898"/>
      <c r="U42" s="898"/>
      <c r="V42" s="898"/>
      <c r="W42" s="898"/>
      <c r="X42" s="898"/>
    </row>
    <row r="43" spans="2:24" ht="26" x14ac:dyDescent="0.35">
      <c r="C43" s="854" t="s">
        <v>1901</v>
      </c>
      <c r="D43" s="855" t="s">
        <v>1902</v>
      </c>
      <c r="E43" s="855" t="s">
        <v>1903</v>
      </c>
      <c r="F43" s="855" t="s">
        <v>405</v>
      </c>
      <c r="G43" s="855" t="s">
        <v>1904</v>
      </c>
      <c r="H43" s="855" t="s">
        <v>1905</v>
      </c>
      <c r="I43" s="855" t="s">
        <v>407</v>
      </c>
      <c r="J43" s="855" t="s">
        <v>1906</v>
      </c>
      <c r="K43" s="855" t="s">
        <v>410</v>
      </c>
      <c r="L43" s="856" t="s">
        <v>2568</v>
      </c>
      <c r="O43" s="898"/>
      <c r="P43" s="898"/>
      <c r="Q43" s="898"/>
      <c r="R43" s="898"/>
      <c r="S43" s="898"/>
      <c r="T43" s="898"/>
      <c r="U43" s="898"/>
      <c r="V43" s="898"/>
      <c r="W43" s="898"/>
      <c r="X43" s="898"/>
    </row>
    <row r="44" spans="2:24" x14ac:dyDescent="0.35">
      <c r="B44" s="864" t="s">
        <v>1926</v>
      </c>
      <c r="C44" s="865"/>
      <c r="D44" s="865"/>
      <c r="E44" s="865"/>
      <c r="F44" s="865"/>
      <c r="G44" s="865"/>
      <c r="H44" s="865"/>
      <c r="I44" s="865"/>
      <c r="J44" s="865"/>
      <c r="K44" s="865"/>
      <c r="L44" s="866"/>
      <c r="O44" s="898"/>
      <c r="P44" s="898"/>
      <c r="Q44" s="898"/>
      <c r="R44" s="898"/>
      <c r="S44" s="898"/>
      <c r="T44" s="898"/>
      <c r="U44" s="898"/>
      <c r="V44" s="898"/>
      <c r="W44" s="898"/>
      <c r="X44" s="898"/>
    </row>
    <row r="45" spans="2:24" x14ac:dyDescent="0.35">
      <c r="B45" s="867" t="s">
        <v>1927</v>
      </c>
      <c r="C45" s="915">
        <v>1054.9956877277398</v>
      </c>
      <c r="D45" s="915">
        <v>979.88031977770925</v>
      </c>
      <c r="E45" s="915">
        <v>1078.299798420883</v>
      </c>
      <c r="F45" s="915">
        <v>631.53648432658406</v>
      </c>
      <c r="G45" s="915">
        <v>771.86383050776055</v>
      </c>
      <c r="H45" s="915">
        <v>990.27807449220495</v>
      </c>
      <c r="I45" s="915">
        <v>964.2751463879215</v>
      </c>
      <c r="J45" s="915">
        <v>1227.1118928332151</v>
      </c>
      <c r="K45" s="915">
        <v>1433.4863986563325</v>
      </c>
      <c r="L45" s="916">
        <v>1352.0206860033352</v>
      </c>
      <c r="O45" s="898"/>
      <c r="P45" s="898"/>
      <c r="Q45" s="898"/>
      <c r="R45" s="898"/>
      <c r="S45" s="898"/>
      <c r="T45" s="898"/>
      <c r="U45" s="898"/>
      <c r="V45" s="898"/>
      <c r="W45" s="898"/>
      <c r="X45" s="898"/>
    </row>
    <row r="46" spans="2:24" x14ac:dyDescent="0.35">
      <c r="B46" s="860" t="s">
        <v>1928</v>
      </c>
      <c r="C46" s="917">
        <v>1129.2895429875975</v>
      </c>
      <c r="D46" s="917">
        <v>1067.530932357188</v>
      </c>
      <c r="E46" s="917">
        <v>1159.2028413426979</v>
      </c>
      <c r="F46" s="917">
        <v>690.21146950275318</v>
      </c>
      <c r="G46" s="917">
        <v>825.27302579073159</v>
      </c>
      <c r="H46" s="917">
        <v>1051.0173174873619</v>
      </c>
      <c r="I46" s="917">
        <v>1049.2543022886141</v>
      </c>
      <c r="J46" s="917">
        <v>1333.1607940255228</v>
      </c>
      <c r="K46" s="917">
        <v>1559.7430073072444</v>
      </c>
      <c r="L46" s="918">
        <v>1454.0389779924872</v>
      </c>
      <c r="O46" s="898"/>
      <c r="P46" s="898"/>
      <c r="Q46" s="898"/>
      <c r="R46" s="898"/>
      <c r="S46" s="898"/>
      <c r="T46" s="898"/>
      <c r="U46" s="898"/>
      <c r="V46" s="898"/>
      <c r="W46" s="898"/>
      <c r="X46" s="898"/>
    </row>
    <row r="47" spans="2:24" x14ac:dyDescent="0.35">
      <c r="B47" s="863"/>
      <c r="C47" s="919"/>
      <c r="D47" s="919"/>
      <c r="E47" s="919"/>
      <c r="F47" s="919"/>
      <c r="G47" s="919"/>
      <c r="H47" s="919"/>
      <c r="I47" s="919"/>
      <c r="J47" s="919"/>
      <c r="K47" s="919"/>
      <c r="L47" s="920"/>
      <c r="O47" s="898"/>
      <c r="P47" s="898"/>
      <c r="Q47" s="898"/>
      <c r="R47" s="898"/>
      <c r="S47" s="898"/>
      <c r="T47" s="898"/>
      <c r="U47" s="898"/>
      <c r="V47" s="898"/>
      <c r="W47" s="898"/>
      <c r="X47" s="898"/>
    </row>
    <row r="48" spans="2:24" x14ac:dyDescent="0.35">
      <c r="B48" s="864" t="s">
        <v>1929</v>
      </c>
      <c r="C48" s="921">
        <v>667.65176334972762</v>
      </c>
      <c r="D48" s="921">
        <v>524.98609356716429</v>
      </c>
      <c r="E48" s="921">
        <v>721.27076817450393</v>
      </c>
      <c r="F48" s="921">
        <v>154.8949745398163</v>
      </c>
      <c r="G48" s="921">
        <v>363.80522393173766</v>
      </c>
      <c r="H48" s="921">
        <v>344.61614074859011</v>
      </c>
      <c r="I48" s="921">
        <v>394.0190196227577</v>
      </c>
      <c r="J48" s="921">
        <v>679.30153803439032</v>
      </c>
      <c r="K48" s="921">
        <v>707.42690450107739</v>
      </c>
      <c r="L48" s="922">
        <v>635.92743685290645</v>
      </c>
      <c r="O48" s="898"/>
      <c r="P48" s="898"/>
      <c r="Q48" s="898"/>
      <c r="R48" s="898"/>
      <c r="S48" s="898"/>
      <c r="T48" s="898"/>
      <c r="U48" s="898"/>
      <c r="V48" s="898"/>
      <c r="W48" s="898"/>
      <c r="X48" s="898"/>
    </row>
    <row r="49" spans="2:24" x14ac:dyDescent="0.35">
      <c r="B49" s="860" t="s">
        <v>1930</v>
      </c>
      <c r="C49" s="917">
        <v>797.13986467314362</v>
      </c>
      <c r="D49" s="917">
        <v>620.09959774240406</v>
      </c>
      <c r="E49" s="917">
        <v>865.52492180940339</v>
      </c>
      <c r="F49" s="917">
        <v>185.87396944777637</v>
      </c>
      <c r="G49" s="917">
        <v>434.46549389114955</v>
      </c>
      <c r="H49" s="917">
        <v>413.53936889830788</v>
      </c>
      <c r="I49" s="917">
        <v>467.37439336271416</v>
      </c>
      <c r="J49" s="917">
        <v>806.16169198839373</v>
      </c>
      <c r="K49" s="917">
        <v>837.78933395984825</v>
      </c>
      <c r="L49" s="918">
        <v>762.49871138204003</v>
      </c>
      <c r="O49" s="898"/>
      <c r="P49" s="898"/>
      <c r="Q49" s="898"/>
      <c r="R49" s="898"/>
      <c r="S49" s="898"/>
      <c r="T49" s="898"/>
      <c r="U49" s="898"/>
      <c r="V49" s="898"/>
      <c r="W49" s="898"/>
      <c r="X49" s="898"/>
    </row>
    <row r="50" spans="2:24" x14ac:dyDescent="0.35">
      <c r="B50" s="863"/>
      <c r="C50" s="919"/>
      <c r="D50" s="919"/>
      <c r="E50" s="919"/>
      <c r="F50" s="919"/>
      <c r="G50" s="919"/>
      <c r="H50" s="919"/>
      <c r="I50" s="919"/>
      <c r="J50" s="919"/>
      <c r="K50" s="919"/>
      <c r="L50" s="920"/>
      <c r="O50" s="898"/>
      <c r="P50" s="898"/>
      <c r="Q50" s="898"/>
      <c r="R50" s="898"/>
      <c r="S50" s="898"/>
      <c r="T50" s="898"/>
      <c r="U50" s="898"/>
      <c r="V50" s="898"/>
      <c r="W50" s="898"/>
      <c r="X50" s="898"/>
    </row>
    <row r="51" spans="2:24" x14ac:dyDescent="0.35">
      <c r="B51" s="864" t="s">
        <v>1931</v>
      </c>
      <c r="C51" s="923"/>
      <c r="D51" s="924"/>
      <c r="E51" s="924"/>
      <c r="F51" s="924"/>
      <c r="G51" s="924"/>
      <c r="H51" s="924"/>
      <c r="I51" s="924"/>
      <c r="J51" s="924"/>
      <c r="K51" s="924"/>
      <c r="L51" s="925"/>
      <c r="O51" s="898"/>
      <c r="P51" s="898"/>
      <c r="Q51" s="898"/>
      <c r="R51" s="898"/>
      <c r="S51" s="898"/>
      <c r="T51" s="898"/>
      <c r="U51" s="898"/>
      <c r="V51" s="898"/>
      <c r="W51" s="898"/>
      <c r="X51" s="898"/>
    </row>
    <row r="52" spans="2:24" x14ac:dyDescent="0.35">
      <c r="B52" s="867" t="s">
        <v>2569</v>
      </c>
      <c r="C52" s="926">
        <v>11355.883962065162</v>
      </c>
      <c r="D52" s="915">
        <v>10547.348522412722</v>
      </c>
      <c r="E52" s="915">
        <v>11606.727429909508</v>
      </c>
      <c r="F52" s="915">
        <v>6797.8050690137452</v>
      </c>
      <c r="G52" s="915">
        <v>8308.2767026657966</v>
      </c>
      <c r="H52" s="915">
        <v>10659.269070882585</v>
      </c>
      <c r="I52" s="915">
        <v>10379.375761686073</v>
      </c>
      <c r="J52" s="915">
        <v>13208.528172752387</v>
      </c>
      <c r="K52" s="915">
        <v>15429.925822162173</v>
      </c>
      <c r="L52" s="916">
        <v>14553.035811581274</v>
      </c>
      <c r="O52" s="898"/>
      <c r="P52" s="898"/>
      <c r="Q52" s="898"/>
      <c r="R52" s="898"/>
      <c r="S52" s="898"/>
      <c r="T52" s="898"/>
      <c r="U52" s="898"/>
      <c r="V52" s="898"/>
      <c r="W52" s="898"/>
      <c r="X52" s="898"/>
    </row>
    <row r="53" spans="2:24" x14ac:dyDescent="0.35">
      <c r="B53" s="860" t="s">
        <v>2578</v>
      </c>
      <c r="C53" s="927">
        <v>12155.576708907114</v>
      </c>
      <c r="D53" s="917">
        <v>11490.812270402334</v>
      </c>
      <c r="E53" s="917">
        <v>12477.560911302086</v>
      </c>
      <c r="F53" s="917">
        <v>7429.3776250794172</v>
      </c>
      <c r="G53" s="917">
        <v>8883.1687436437096</v>
      </c>
      <c r="H53" s="917">
        <v>11313.061122755582</v>
      </c>
      <c r="I53" s="917">
        <v>11294.084176922319</v>
      </c>
      <c r="J53" s="917">
        <v>14350.029536457629</v>
      </c>
      <c r="K53" s="917">
        <v>16788.941232330973</v>
      </c>
      <c r="L53" s="918">
        <v>15651.152040219231</v>
      </c>
      <c r="O53" s="898"/>
      <c r="P53" s="898"/>
      <c r="Q53" s="898"/>
      <c r="R53" s="898"/>
      <c r="S53" s="898"/>
      <c r="T53" s="898"/>
      <c r="U53" s="898"/>
      <c r="V53" s="898"/>
      <c r="W53" s="898"/>
      <c r="X53" s="898"/>
    </row>
    <row r="54" spans="2:24" x14ac:dyDescent="0.35">
      <c r="B54" s="863"/>
      <c r="C54" s="919"/>
      <c r="D54" s="919"/>
      <c r="E54" s="919"/>
      <c r="F54" s="919"/>
      <c r="G54" s="919"/>
      <c r="H54" s="919"/>
      <c r="I54" s="919"/>
      <c r="J54" s="919"/>
      <c r="K54" s="919"/>
      <c r="L54" s="920"/>
      <c r="O54" s="898"/>
      <c r="P54" s="898"/>
      <c r="Q54" s="898"/>
      <c r="R54" s="898"/>
      <c r="S54" s="898"/>
      <c r="T54" s="898"/>
      <c r="U54" s="898"/>
      <c r="V54" s="898"/>
      <c r="W54" s="898"/>
      <c r="X54" s="898"/>
    </row>
    <row r="55" spans="2:24" x14ac:dyDescent="0.35">
      <c r="B55" s="864" t="s">
        <v>2570</v>
      </c>
      <c r="C55" s="928">
        <v>7186.5468644686134</v>
      </c>
      <c r="D55" s="921">
        <v>5650.9057142090596</v>
      </c>
      <c r="E55" s="921">
        <v>7763.6972775314516</v>
      </c>
      <c r="F55" s="921">
        <v>1667.2763478016477</v>
      </c>
      <c r="G55" s="921">
        <v>3915.9685255776199</v>
      </c>
      <c r="H55" s="921">
        <v>3709.4188642841486</v>
      </c>
      <c r="I55" s="921">
        <v>4241.1872557695415</v>
      </c>
      <c r="J55" s="921">
        <v>7311.9440495397375</v>
      </c>
      <c r="K55" s="921">
        <v>7614.6831049705324</v>
      </c>
      <c r="L55" s="922">
        <v>6845.0689090008582</v>
      </c>
    </row>
    <row r="56" spans="2:24" x14ac:dyDescent="0.35">
      <c r="B56" s="860" t="s">
        <v>2579</v>
      </c>
      <c r="C56" s="927">
        <v>8580.3457872527633</v>
      </c>
      <c r="D56" s="917">
        <v>6674.6993933716258</v>
      </c>
      <c r="E56" s="917">
        <v>9316.4367330377281</v>
      </c>
      <c r="F56" s="917">
        <v>2000.7316173619429</v>
      </c>
      <c r="G56" s="917">
        <v>4676.5496689143465</v>
      </c>
      <c r="H56" s="917">
        <v>4451.302637140976</v>
      </c>
      <c r="I56" s="917">
        <v>5030.7782672541698</v>
      </c>
      <c r="J56" s="917">
        <v>8677.455970080553</v>
      </c>
      <c r="K56" s="917">
        <v>9017.8932215304994</v>
      </c>
      <c r="L56" s="918">
        <v>8207.4713559523425</v>
      </c>
    </row>
    <row r="60" spans="2:24" x14ac:dyDescent="0.35">
      <c r="E60" s="851" t="s">
        <v>2581</v>
      </c>
      <c r="G60" s="851" t="s">
        <v>2580</v>
      </c>
    </row>
    <row r="61" spans="2:24" x14ac:dyDescent="0.35">
      <c r="E61" s="898">
        <f>AVERAGE(C53,G53)</f>
        <v>10519.372726275411</v>
      </c>
      <c r="G61" s="898">
        <f>AVERAGE(D53,I53,J53,K53)</f>
        <v>13480.966804028314</v>
      </c>
    </row>
  </sheetData>
  <mergeCells count="1">
    <mergeCell ref="B5:H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22DFE-0748-4EE9-9975-72D6F6BE8FB3}">
  <sheetPr filterMode="1"/>
  <dimension ref="A1:S507"/>
  <sheetViews>
    <sheetView workbookViewId="0"/>
  </sheetViews>
  <sheetFormatPr defaultRowHeight="14.5" x14ac:dyDescent="0.35"/>
  <cols>
    <col min="2" max="2" width="53.1796875" customWidth="1"/>
    <col min="3" max="4" width="20.453125" customWidth="1"/>
    <col min="5" max="5" width="11.453125" customWidth="1"/>
    <col min="6" max="6" width="9.81640625" bestFit="1" customWidth="1"/>
    <col min="7" max="8" width="10.81640625" bestFit="1" customWidth="1"/>
    <col min="9" max="10" width="9.81640625" bestFit="1" customWidth="1"/>
    <col min="11" max="13" width="10.81640625" bestFit="1" customWidth="1"/>
    <col min="14" max="15" width="9.81640625" bestFit="1" customWidth="1"/>
    <col min="16" max="18" width="10.81640625" bestFit="1" customWidth="1"/>
    <col min="19" max="19" width="9.81640625" bestFit="1" customWidth="1"/>
  </cols>
  <sheetData>
    <row r="1" spans="1:19" ht="45.75" customHeight="1" x14ac:dyDescent="0.35">
      <c r="B1" s="1"/>
      <c r="C1" s="1"/>
      <c r="D1" s="1"/>
      <c r="E1" s="13" t="s">
        <v>0</v>
      </c>
      <c r="F1" s="13" t="s">
        <v>1</v>
      </c>
      <c r="G1" s="13" t="s">
        <v>2</v>
      </c>
      <c r="H1" s="13" t="s">
        <v>3</v>
      </c>
      <c r="I1" s="13" t="s">
        <v>4</v>
      </c>
      <c r="J1" s="13" t="s">
        <v>5</v>
      </c>
      <c r="K1" s="13" t="s">
        <v>6</v>
      </c>
      <c r="L1" s="13" t="s">
        <v>7</v>
      </c>
      <c r="M1" s="13" t="s">
        <v>8</v>
      </c>
      <c r="N1" s="13" t="s">
        <v>9</v>
      </c>
      <c r="O1" s="13" t="s">
        <v>10</v>
      </c>
      <c r="P1" s="13" t="s">
        <v>11</v>
      </c>
      <c r="Q1" s="13" t="s">
        <v>12</v>
      </c>
      <c r="R1" s="13" t="s">
        <v>13</v>
      </c>
      <c r="S1" s="13" t="s">
        <v>14</v>
      </c>
    </row>
    <row r="2" spans="1:19" x14ac:dyDescent="0.35">
      <c r="A2" s="3" t="s">
        <v>848</v>
      </c>
      <c r="B2" s="2" t="s">
        <v>849</v>
      </c>
      <c r="C2" s="2"/>
      <c r="D2" s="2"/>
    </row>
    <row r="3" spans="1:19" x14ac:dyDescent="0.35">
      <c r="B3" s="4" t="s">
        <v>18</v>
      </c>
      <c r="C3" s="4"/>
      <c r="D3" s="4"/>
    </row>
    <row r="4" spans="1:19" x14ac:dyDescent="0.35">
      <c r="B4" s="1"/>
      <c r="C4" s="9" t="s">
        <v>1810</v>
      </c>
      <c r="D4" s="11" t="s">
        <v>1811</v>
      </c>
    </row>
    <row r="5" spans="1:19" hidden="1" x14ac:dyDescent="0.35">
      <c r="A5" s="2" t="s">
        <v>1</v>
      </c>
      <c r="B5" s="1" t="s">
        <v>19</v>
      </c>
      <c r="C5" t="str">
        <f>VLOOKUP(B5,[2]Clothes!$B$5:$D$447,2, FALSE)</f>
        <v>Out of Centre</v>
      </c>
      <c r="D5" t="str">
        <f>VLOOKUP(B5,[2]Clothes!$B$5:$D$447,3, FALSE)</f>
        <v>OoC - Zone 1 - Other</v>
      </c>
      <c r="E5" s="5">
        <v>0</v>
      </c>
      <c r="F5" s="5">
        <v>0</v>
      </c>
      <c r="G5" s="5">
        <v>0</v>
      </c>
      <c r="H5" s="5">
        <v>0</v>
      </c>
      <c r="I5" s="5">
        <v>0</v>
      </c>
      <c r="J5" s="5">
        <v>0</v>
      </c>
      <c r="K5" s="5">
        <v>0</v>
      </c>
      <c r="L5" s="5">
        <v>0</v>
      </c>
      <c r="M5" s="5">
        <v>0</v>
      </c>
      <c r="N5" s="5">
        <v>0</v>
      </c>
      <c r="O5" s="5">
        <v>0</v>
      </c>
      <c r="P5" s="5">
        <v>0</v>
      </c>
      <c r="Q5" s="5">
        <v>0</v>
      </c>
      <c r="R5" s="5">
        <v>0</v>
      </c>
      <c r="S5" s="5">
        <v>0</v>
      </c>
    </row>
    <row r="6" spans="1:19" hidden="1" x14ac:dyDescent="0.35">
      <c r="A6" s="2" t="s">
        <v>1</v>
      </c>
      <c r="B6" s="1" t="s">
        <v>20</v>
      </c>
      <c r="C6" t="str">
        <f>VLOOKUP(B6,[2]Clothes!$B$5:$D$447,2, FALSE)</f>
        <v>Out of Centre</v>
      </c>
      <c r="D6" t="str">
        <f>VLOOKUP(B6,[2]Clothes!$B$5:$D$447,3, FALSE)</f>
        <v>OoC - Zone 1 - Asda, Bletcham Way, Bletchley</v>
      </c>
      <c r="E6" s="5">
        <v>1.2869999999999999E-2</v>
      </c>
      <c r="F6" s="5">
        <v>6.5640000000000004E-2</v>
      </c>
      <c r="G6" s="5">
        <v>0</v>
      </c>
      <c r="H6" s="5">
        <v>5.6079999999999998E-2</v>
      </c>
      <c r="I6" s="5">
        <v>5.5259999999999997E-2</v>
      </c>
      <c r="J6" s="5">
        <v>0</v>
      </c>
      <c r="K6" s="5">
        <v>0</v>
      </c>
      <c r="L6" s="5">
        <v>0</v>
      </c>
      <c r="M6" s="5">
        <v>0</v>
      </c>
      <c r="N6" s="5">
        <v>0</v>
      </c>
      <c r="O6" s="5">
        <v>0</v>
      </c>
      <c r="P6" s="5">
        <v>0</v>
      </c>
      <c r="Q6" s="5">
        <v>3.3570000000000003E-2</v>
      </c>
      <c r="R6" s="5">
        <v>0</v>
      </c>
      <c r="S6" s="5">
        <v>0</v>
      </c>
    </row>
    <row r="7" spans="1:19" hidden="1" x14ac:dyDescent="0.35">
      <c r="A7" s="2" t="s">
        <v>1</v>
      </c>
      <c r="B7" s="1" t="s">
        <v>21</v>
      </c>
      <c r="C7" t="str">
        <f>VLOOKUP(B7,[2]Clothes!$B$5:$D$447,2, FALSE)</f>
        <v>Local Centres</v>
      </c>
      <c r="D7" t="str">
        <f>VLOOKUP(B7,[2]Clothes!$B$5:$D$447,3, FALSE)</f>
        <v>Other Local Centres</v>
      </c>
      <c r="E7" s="5">
        <v>0</v>
      </c>
      <c r="F7" s="5">
        <v>0</v>
      </c>
      <c r="G7" s="5">
        <v>0</v>
      </c>
      <c r="H7" s="5">
        <v>0</v>
      </c>
      <c r="I7" s="5">
        <v>0</v>
      </c>
      <c r="J7" s="5">
        <v>0</v>
      </c>
      <c r="K7" s="5">
        <v>0</v>
      </c>
      <c r="L7" s="5">
        <v>0</v>
      </c>
      <c r="M7" s="5">
        <v>0</v>
      </c>
      <c r="N7" s="5">
        <v>0</v>
      </c>
      <c r="O7" s="5">
        <v>0</v>
      </c>
      <c r="P7" s="5">
        <v>0</v>
      </c>
      <c r="Q7" s="5">
        <v>0</v>
      </c>
      <c r="R7" s="5">
        <v>0</v>
      </c>
      <c r="S7" s="5">
        <v>0</v>
      </c>
    </row>
    <row r="8" spans="1:19" hidden="1" x14ac:dyDescent="0.35">
      <c r="A8" s="2" t="s">
        <v>1</v>
      </c>
      <c r="B8" s="1" t="s">
        <v>499</v>
      </c>
      <c r="C8" t="str">
        <f>VLOOKUP(B8,[2]Clothes!$B$5:$D$447,2, FALSE)</f>
        <v>Out of Centre</v>
      </c>
      <c r="D8" t="str">
        <f>VLOOKUP(B8,[2]Clothes!$B$5:$D$447,3, FALSE)</f>
        <v>OoC - Zone 1 - Beacon Retail Park, Watling, Bletchley</v>
      </c>
      <c r="E8" s="5">
        <v>3.5020000000000003E-2</v>
      </c>
      <c r="F8" s="5">
        <v>0.19511000000000001</v>
      </c>
      <c r="G8" s="5">
        <v>1.418E-2</v>
      </c>
      <c r="H8" s="5">
        <v>9.0340000000000004E-2</v>
      </c>
      <c r="I8" s="5">
        <v>0.1366</v>
      </c>
      <c r="J8" s="5">
        <v>0</v>
      </c>
      <c r="K8" s="5">
        <v>0</v>
      </c>
      <c r="L8" s="5">
        <v>4.4019999999999997E-2</v>
      </c>
      <c r="M8" s="5">
        <v>9.7530000000000006E-2</v>
      </c>
      <c r="N8" s="5">
        <v>0</v>
      </c>
      <c r="O8" s="5">
        <v>0</v>
      </c>
      <c r="P8" s="5">
        <v>0</v>
      </c>
      <c r="Q8" s="5">
        <v>0</v>
      </c>
      <c r="R8" s="5">
        <v>0</v>
      </c>
      <c r="S8" s="5">
        <v>0</v>
      </c>
    </row>
    <row r="9" spans="1:19" hidden="1" x14ac:dyDescent="0.35">
      <c r="A9" s="2" t="s">
        <v>1</v>
      </c>
      <c r="B9" s="1" t="s">
        <v>500</v>
      </c>
      <c r="C9" t="str">
        <f>VLOOKUP(B9,[2]Clothes!$B$5:$D$447,2, FALSE)</f>
        <v>Bletchley TC</v>
      </c>
      <c r="D9" t="str">
        <f>VLOOKUP(B9,[2]Clothes!$B$5:$D$447,3, FALSE)</f>
        <v>Bletchley Town Centre (e.g. Queensway, including the Brunel Shopping Centre)</v>
      </c>
      <c r="E9" s="5">
        <v>2.0300000000000001E-3</v>
      </c>
      <c r="F9" s="5">
        <v>1.661E-2</v>
      </c>
      <c r="G9" s="5">
        <v>0</v>
      </c>
      <c r="H9" s="5">
        <v>0</v>
      </c>
      <c r="I9" s="5">
        <v>2.632E-2</v>
      </c>
      <c r="J9" s="5">
        <v>0</v>
      </c>
      <c r="K9" s="5">
        <v>0</v>
      </c>
      <c r="L9" s="5">
        <v>0</v>
      </c>
      <c r="M9" s="5">
        <v>0</v>
      </c>
      <c r="N9" s="5">
        <v>0</v>
      </c>
      <c r="O9" s="5">
        <v>0</v>
      </c>
      <c r="P9" s="5">
        <v>0</v>
      </c>
      <c r="Q9" s="5">
        <v>0</v>
      </c>
      <c r="R9" s="5">
        <v>0</v>
      </c>
      <c r="S9" s="5">
        <v>0</v>
      </c>
    </row>
    <row r="10" spans="1:19" hidden="1" x14ac:dyDescent="0.35">
      <c r="A10" s="2" t="s">
        <v>1</v>
      </c>
      <c r="B10" s="1" t="s">
        <v>501</v>
      </c>
      <c r="C10" t="str">
        <f>VLOOKUP(B10,[2]Clothes!$B$5:$D$447,2, FALSE)</f>
        <v>Out of Centre</v>
      </c>
      <c r="D10" t="str">
        <f>VLOOKUP(B10,[2]Clothes!$B$5:$D$447,3, FALSE)</f>
        <v>OoC - Zone 1 - Other</v>
      </c>
      <c r="E10" s="5">
        <v>0</v>
      </c>
      <c r="F10" s="5">
        <v>0</v>
      </c>
      <c r="G10" s="5">
        <v>0</v>
      </c>
      <c r="H10" s="5">
        <v>0</v>
      </c>
      <c r="I10" s="5">
        <v>0</v>
      </c>
      <c r="J10" s="5">
        <v>0</v>
      </c>
      <c r="K10" s="5">
        <v>0</v>
      </c>
      <c r="L10" s="5">
        <v>0</v>
      </c>
      <c r="M10" s="5">
        <v>0</v>
      </c>
      <c r="N10" s="5">
        <v>0</v>
      </c>
      <c r="O10" s="5">
        <v>0</v>
      </c>
      <c r="P10" s="5">
        <v>0</v>
      </c>
      <c r="Q10" s="5">
        <v>0</v>
      </c>
      <c r="R10" s="5">
        <v>0</v>
      </c>
      <c r="S10" s="5">
        <v>0</v>
      </c>
    </row>
    <row r="11" spans="1:19" hidden="1" x14ac:dyDescent="0.35">
      <c r="A11" s="2" t="s">
        <v>1</v>
      </c>
      <c r="B11" s="1" t="s">
        <v>502</v>
      </c>
      <c r="C11" t="str">
        <f>VLOOKUP(B11,[2]Clothes!$B$5:$D$447,2, FALSE)</f>
        <v>Out of Centre</v>
      </c>
      <c r="D11" t="str">
        <f>VLOOKUP(B11,[2]Clothes!$B$5:$D$447,3, FALSE)</f>
        <v>OoC - Zone 1 - Other</v>
      </c>
      <c r="E11" s="5">
        <v>0</v>
      </c>
      <c r="F11" s="5">
        <v>0</v>
      </c>
      <c r="G11" s="5">
        <v>0</v>
      </c>
      <c r="H11" s="5">
        <v>0</v>
      </c>
      <c r="I11" s="5">
        <v>0</v>
      </c>
      <c r="J11" s="5">
        <v>0</v>
      </c>
      <c r="K11" s="5">
        <v>0</v>
      </c>
      <c r="L11" s="5">
        <v>0</v>
      </c>
      <c r="M11" s="5">
        <v>0</v>
      </c>
      <c r="N11" s="5">
        <v>0</v>
      </c>
      <c r="O11" s="5">
        <v>0</v>
      </c>
      <c r="P11" s="5">
        <v>0</v>
      </c>
      <c r="Q11" s="5">
        <v>0</v>
      </c>
      <c r="R11" s="5">
        <v>0</v>
      </c>
      <c r="S11" s="5">
        <v>0</v>
      </c>
    </row>
    <row r="12" spans="1:19" hidden="1" x14ac:dyDescent="0.35">
      <c r="A12" s="2" t="s">
        <v>1</v>
      </c>
      <c r="B12" s="1" t="s">
        <v>503</v>
      </c>
      <c r="C12" t="str">
        <f>VLOOKUP(B12,[2]Clothes!$B$5:$D$447,2, FALSE)</f>
        <v>Out of Centre</v>
      </c>
      <c r="D12" t="str">
        <f>VLOOKUP(B12,[2]Clothes!$B$5:$D$447,3, FALSE)</f>
        <v>OoC - Zone 1 - Other</v>
      </c>
      <c r="E12" s="5">
        <v>0</v>
      </c>
      <c r="F12" s="5">
        <v>0</v>
      </c>
      <c r="G12" s="5">
        <v>0</v>
      </c>
      <c r="H12" s="5">
        <v>0</v>
      </c>
      <c r="I12" s="5">
        <v>0</v>
      </c>
      <c r="J12" s="5">
        <v>0</v>
      </c>
      <c r="K12" s="5">
        <v>0</v>
      </c>
      <c r="L12" s="5">
        <v>0</v>
      </c>
      <c r="M12" s="5">
        <v>0</v>
      </c>
      <c r="N12" s="5">
        <v>0</v>
      </c>
      <c r="O12" s="5">
        <v>0</v>
      </c>
      <c r="P12" s="5">
        <v>0</v>
      </c>
      <c r="Q12" s="5">
        <v>0</v>
      </c>
      <c r="R12" s="5">
        <v>0</v>
      </c>
      <c r="S12" s="5">
        <v>0</v>
      </c>
    </row>
    <row r="13" spans="1:19" hidden="1" x14ac:dyDescent="0.35">
      <c r="A13" s="2" t="s">
        <v>1</v>
      </c>
      <c r="B13" s="1" t="s">
        <v>29</v>
      </c>
      <c r="C13" t="str">
        <f>VLOOKUP(B13,[2]Clothes!$B$5:$D$447,2, FALSE)</f>
        <v>Out of Centre</v>
      </c>
      <c r="D13" t="str">
        <f>VLOOKUP(B13,[2]Clothes!$B$5:$D$447,3, FALSE)</f>
        <v>OoC - Zone 1 - Other</v>
      </c>
      <c r="E13" s="5">
        <v>0</v>
      </c>
      <c r="F13" s="5">
        <v>0</v>
      </c>
      <c r="G13" s="5">
        <v>0</v>
      </c>
      <c r="H13" s="5">
        <v>0</v>
      </c>
      <c r="I13" s="5">
        <v>0</v>
      </c>
      <c r="J13" s="5">
        <v>0</v>
      </c>
      <c r="K13" s="5">
        <v>0</v>
      </c>
      <c r="L13" s="5">
        <v>0</v>
      </c>
      <c r="M13" s="5">
        <v>0</v>
      </c>
      <c r="N13" s="5">
        <v>0</v>
      </c>
      <c r="O13" s="5">
        <v>0</v>
      </c>
      <c r="P13" s="5">
        <v>0</v>
      </c>
      <c r="Q13" s="5">
        <v>0</v>
      </c>
      <c r="R13" s="5">
        <v>0</v>
      </c>
      <c r="S13" s="5">
        <v>0</v>
      </c>
    </row>
    <row r="14" spans="1:19" hidden="1" x14ac:dyDescent="0.35">
      <c r="A14" s="2" t="s">
        <v>1</v>
      </c>
      <c r="B14" s="1" t="s">
        <v>32</v>
      </c>
      <c r="C14" t="str">
        <f>VLOOKUP(B14,[2]Clothes!$B$5:$D$447,2, FALSE)</f>
        <v>Out of Centre</v>
      </c>
      <c r="D14" t="str">
        <f>VLOOKUP(B14,[2]Clothes!$B$5:$D$447,3, FALSE)</f>
        <v>OoC - Zone 1 - Other</v>
      </c>
      <c r="E14" s="5">
        <v>0</v>
      </c>
      <c r="F14" s="5">
        <v>0</v>
      </c>
      <c r="G14" s="5">
        <v>0</v>
      </c>
      <c r="H14" s="5">
        <v>0</v>
      </c>
      <c r="I14" s="5">
        <v>0</v>
      </c>
      <c r="J14" s="5">
        <v>0</v>
      </c>
      <c r="K14" s="5">
        <v>0</v>
      </c>
      <c r="L14" s="5">
        <v>0</v>
      </c>
      <c r="M14" s="5">
        <v>0</v>
      </c>
      <c r="N14" s="5">
        <v>0</v>
      </c>
      <c r="O14" s="5">
        <v>0</v>
      </c>
      <c r="P14" s="5">
        <v>0</v>
      </c>
      <c r="Q14" s="5">
        <v>0</v>
      </c>
      <c r="R14" s="5">
        <v>0</v>
      </c>
      <c r="S14" s="5">
        <v>0</v>
      </c>
    </row>
    <row r="15" spans="1:19" hidden="1" x14ac:dyDescent="0.35">
      <c r="A15" s="2" t="s">
        <v>1</v>
      </c>
      <c r="B15" s="1" t="s">
        <v>504</v>
      </c>
      <c r="C15" t="str">
        <f>VLOOKUP(B15,[2]Clothes!$B$5:$D$447,2, FALSE)</f>
        <v>Out of Centre</v>
      </c>
      <c r="D15" t="str">
        <f>VLOOKUP(B15,[2]Clothes!$B$5:$D$447,3, FALSE)</f>
        <v>OoC - Zone 1 - Other</v>
      </c>
      <c r="E15" s="5">
        <v>0</v>
      </c>
      <c r="F15" s="5">
        <v>0</v>
      </c>
      <c r="G15" s="5">
        <v>0</v>
      </c>
      <c r="H15" s="5">
        <v>0</v>
      </c>
      <c r="I15" s="5">
        <v>0</v>
      </c>
      <c r="J15" s="5">
        <v>0</v>
      </c>
      <c r="K15" s="5">
        <v>0</v>
      </c>
      <c r="L15" s="5">
        <v>0</v>
      </c>
      <c r="M15" s="5">
        <v>0</v>
      </c>
      <c r="N15" s="5">
        <v>0</v>
      </c>
      <c r="O15" s="5">
        <v>0</v>
      </c>
      <c r="P15" s="5">
        <v>0</v>
      </c>
      <c r="Q15" s="5">
        <v>0</v>
      </c>
      <c r="R15" s="5">
        <v>0</v>
      </c>
      <c r="S15" s="5">
        <v>0</v>
      </c>
    </row>
    <row r="16" spans="1:19" hidden="1" x14ac:dyDescent="0.35">
      <c r="A16" s="2" t="s">
        <v>1</v>
      </c>
      <c r="B16" s="1" t="s">
        <v>505</v>
      </c>
      <c r="C16" t="str">
        <f>VLOOKUP(B16,[2]Clothes!$B$5:$D$447,2, FALSE)</f>
        <v>Local Centres</v>
      </c>
      <c r="D16" t="str">
        <f>VLOOKUP(B16,[2]Clothes!$B$5:$D$447,3, FALSE)</f>
        <v>West Bletchley</v>
      </c>
      <c r="E16" s="5">
        <v>0</v>
      </c>
      <c r="F16" s="5">
        <v>0</v>
      </c>
      <c r="G16" s="5">
        <v>0</v>
      </c>
      <c r="H16" s="5">
        <v>0</v>
      </c>
      <c r="I16" s="5">
        <v>0</v>
      </c>
      <c r="J16" s="5">
        <v>0</v>
      </c>
      <c r="K16" s="5">
        <v>0</v>
      </c>
      <c r="L16" s="5">
        <v>0</v>
      </c>
      <c r="M16" s="5">
        <v>0</v>
      </c>
      <c r="N16" s="5">
        <v>0</v>
      </c>
      <c r="O16" s="5">
        <v>0</v>
      </c>
      <c r="P16" s="5">
        <v>0</v>
      </c>
      <c r="Q16" s="5">
        <v>0</v>
      </c>
      <c r="R16" s="5">
        <v>0</v>
      </c>
      <c r="S16" s="5">
        <v>0</v>
      </c>
    </row>
    <row r="17" spans="1:19" hidden="1" x14ac:dyDescent="0.35">
      <c r="A17" s="2" t="s">
        <v>1</v>
      </c>
      <c r="B17" s="1" t="s">
        <v>506</v>
      </c>
      <c r="C17" t="str">
        <f>VLOOKUP(B17,[2]Clothes!$B$5:$D$447,2, FALSE)</f>
        <v>Out of Centre</v>
      </c>
      <c r="D17" t="str">
        <f>VLOOKUP(B17,[2]Clothes!$B$5:$D$447,3, FALSE)</f>
        <v>OoC - Zone 1 - MK1 Shopping Park, Stadium Way West, Bletchley</v>
      </c>
      <c r="E17" s="5">
        <v>1.404E-2</v>
      </c>
      <c r="F17" s="5">
        <v>0</v>
      </c>
      <c r="G17" s="5">
        <v>3.6229999999999998E-2</v>
      </c>
      <c r="H17" s="5">
        <v>0.15159</v>
      </c>
      <c r="I17" s="5">
        <v>4.0640000000000003E-2</v>
      </c>
      <c r="J17" s="5">
        <v>0</v>
      </c>
      <c r="K17" s="5">
        <v>0</v>
      </c>
      <c r="L17" s="5">
        <v>0</v>
      </c>
      <c r="M17" s="5">
        <v>1.0460000000000001E-2</v>
      </c>
      <c r="N17" s="5">
        <v>2.2599999999999999E-2</v>
      </c>
      <c r="O17" s="5">
        <v>0</v>
      </c>
      <c r="P17" s="5">
        <v>0</v>
      </c>
      <c r="Q17" s="5">
        <v>0</v>
      </c>
      <c r="R17" s="5">
        <v>0</v>
      </c>
      <c r="S17" s="5">
        <v>0</v>
      </c>
    </row>
    <row r="18" spans="1:19" hidden="1" x14ac:dyDescent="0.35">
      <c r="A18" s="2" t="s">
        <v>1</v>
      </c>
      <c r="B18" s="1" t="s">
        <v>507</v>
      </c>
      <c r="C18" t="str">
        <f>VLOOKUP(B18,[2]Clothes!$B$5:$D$447,2, FALSE)</f>
        <v>Local Centres</v>
      </c>
      <c r="D18" t="str">
        <f>VLOOKUP(B18,[2]Clothes!$B$5:$D$447,3, FALSE)</f>
        <v>Newton Leys</v>
      </c>
      <c r="E18" s="5">
        <v>0</v>
      </c>
      <c r="F18" s="5">
        <v>0</v>
      </c>
      <c r="G18" s="5">
        <v>0</v>
      </c>
      <c r="H18" s="5">
        <v>0</v>
      </c>
      <c r="I18" s="5">
        <v>0</v>
      </c>
      <c r="J18" s="5">
        <v>0</v>
      </c>
      <c r="K18" s="5">
        <v>0</v>
      </c>
      <c r="L18" s="5">
        <v>0</v>
      </c>
      <c r="M18" s="5">
        <v>0</v>
      </c>
      <c r="N18" s="5">
        <v>0</v>
      </c>
      <c r="O18" s="5">
        <v>0</v>
      </c>
      <c r="P18" s="5">
        <v>0</v>
      </c>
      <c r="Q18" s="5">
        <v>0</v>
      </c>
      <c r="R18" s="5">
        <v>0</v>
      </c>
      <c r="S18" s="5">
        <v>0</v>
      </c>
    </row>
    <row r="19" spans="1:19" hidden="1" x14ac:dyDescent="0.35">
      <c r="A19" s="2" t="s">
        <v>1</v>
      </c>
      <c r="B19" s="1" t="s">
        <v>508</v>
      </c>
      <c r="C19" t="str">
        <f>VLOOKUP(B19,[2]Clothes!$B$5:$D$447,2, FALSE)</f>
        <v>Out of Centre</v>
      </c>
      <c r="D19" t="str">
        <f>VLOOKUP(B19,[2]Clothes!$B$5:$D$447,3, FALSE)</f>
        <v>OoC - Zone 1 - Other</v>
      </c>
      <c r="E19" s="5">
        <v>0</v>
      </c>
      <c r="F19" s="5">
        <v>0</v>
      </c>
      <c r="G19" s="5">
        <v>0</v>
      </c>
      <c r="H19" s="5">
        <v>0</v>
      </c>
      <c r="I19" s="5">
        <v>0</v>
      </c>
      <c r="J19" s="5">
        <v>0</v>
      </c>
      <c r="K19" s="5">
        <v>0</v>
      </c>
      <c r="L19" s="5">
        <v>0</v>
      </c>
      <c r="M19" s="5">
        <v>0</v>
      </c>
      <c r="N19" s="5">
        <v>0</v>
      </c>
      <c r="O19" s="5">
        <v>0</v>
      </c>
      <c r="P19" s="5">
        <v>0</v>
      </c>
      <c r="Q19" s="5">
        <v>0</v>
      </c>
      <c r="R19" s="5">
        <v>0</v>
      </c>
      <c r="S19" s="5">
        <v>0</v>
      </c>
    </row>
    <row r="20" spans="1:19" hidden="1" x14ac:dyDescent="0.35">
      <c r="A20" s="2" t="s">
        <v>1</v>
      </c>
      <c r="B20" s="1" t="s">
        <v>509</v>
      </c>
      <c r="C20" t="str">
        <f>VLOOKUP(B20,[2]Clothes!$B$5:$D$447,2, FALSE)</f>
        <v>Out of Centre</v>
      </c>
      <c r="D20" t="str">
        <f>VLOOKUP(B20,[2]Clothes!$B$5:$D$447,3, FALSE)</f>
        <v>OoC - Zone 1 - Other</v>
      </c>
      <c r="E20" s="5">
        <v>0</v>
      </c>
      <c r="F20" s="5">
        <v>0</v>
      </c>
      <c r="G20" s="5">
        <v>0</v>
      </c>
      <c r="H20" s="5">
        <v>0</v>
      </c>
      <c r="I20" s="5">
        <v>0</v>
      </c>
      <c r="J20" s="5">
        <v>0</v>
      </c>
      <c r="K20" s="5">
        <v>0</v>
      </c>
      <c r="L20" s="5">
        <v>0</v>
      </c>
      <c r="M20" s="5">
        <v>0</v>
      </c>
      <c r="N20" s="5">
        <v>0</v>
      </c>
      <c r="O20" s="5">
        <v>0</v>
      </c>
      <c r="P20" s="5">
        <v>0</v>
      </c>
      <c r="Q20" s="5">
        <v>0</v>
      </c>
      <c r="R20" s="5">
        <v>0</v>
      </c>
      <c r="S20" s="5">
        <v>0</v>
      </c>
    </row>
    <row r="21" spans="1:19" hidden="1" x14ac:dyDescent="0.35">
      <c r="A21" s="2" t="s">
        <v>1</v>
      </c>
      <c r="B21" s="1" t="s">
        <v>33</v>
      </c>
      <c r="C21" t="str">
        <f>VLOOKUP(B21,[2]Clothes!$B$5:$D$447,2, FALSE)</f>
        <v>Out of Centre</v>
      </c>
      <c r="D21" t="str">
        <f>VLOOKUP(B21,[2]Clothes!$B$5:$D$447,3, FALSE)</f>
        <v>OoC - Zone 1 - Other</v>
      </c>
      <c r="E21" s="5">
        <v>0</v>
      </c>
      <c r="F21" s="5">
        <v>0</v>
      </c>
      <c r="G21" s="5">
        <v>0</v>
      </c>
      <c r="H21" s="5">
        <v>0</v>
      </c>
      <c r="I21" s="5">
        <v>0</v>
      </c>
      <c r="J21" s="5">
        <v>0</v>
      </c>
      <c r="K21" s="5">
        <v>0</v>
      </c>
      <c r="L21" s="5">
        <v>0</v>
      </c>
      <c r="M21" s="5">
        <v>0</v>
      </c>
      <c r="N21" s="5">
        <v>0</v>
      </c>
      <c r="O21" s="5">
        <v>0</v>
      </c>
      <c r="P21" s="5">
        <v>0</v>
      </c>
      <c r="Q21" s="5">
        <v>0</v>
      </c>
      <c r="R21" s="5">
        <v>0</v>
      </c>
      <c r="S21" s="5">
        <v>0</v>
      </c>
    </row>
    <row r="22" spans="1:19" hidden="1" x14ac:dyDescent="0.35">
      <c r="A22" s="2" t="s">
        <v>1</v>
      </c>
      <c r="B22" s="1" t="s">
        <v>35</v>
      </c>
      <c r="C22" t="str">
        <f>VLOOKUP(B22,[2]Clothes!$B$5:$D$447,2, FALSE)</f>
        <v>Out of Centre</v>
      </c>
      <c r="D22" t="str">
        <f>VLOOKUP(B22,[2]Clothes!$B$5:$D$447,3, FALSE)</f>
        <v>OoC - Zone 1 - Tesco Extra, Watling Street, Bletchley</v>
      </c>
      <c r="E22" s="5">
        <v>4.1000000000000003E-3</v>
      </c>
      <c r="F22" s="5">
        <v>1.661E-2</v>
      </c>
      <c r="G22" s="5">
        <v>2.8330000000000001E-2</v>
      </c>
      <c r="H22" s="5">
        <v>2.8369999999999999E-2</v>
      </c>
      <c r="I22" s="5">
        <v>0</v>
      </c>
      <c r="J22" s="5">
        <v>0</v>
      </c>
      <c r="K22" s="5">
        <v>0</v>
      </c>
      <c r="L22" s="5">
        <v>0</v>
      </c>
      <c r="M22" s="5">
        <v>0</v>
      </c>
      <c r="N22" s="5">
        <v>0</v>
      </c>
      <c r="O22" s="5">
        <v>0</v>
      </c>
      <c r="P22" s="5">
        <v>0</v>
      </c>
      <c r="Q22" s="5">
        <v>0</v>
      </c>
      <c r="R22" s="5">
        <v>0</v>
      </c>
      <c r="S22" s="5">
        <v>0</v>
      </c>
    </row>
    <row r="23" spans="1:19" hidden="1" x14ac:dyDescent="0.35">
      <c r="A23" s="2" t="s">
        <v>1</v>
      </c>
      <c r="B23" s="1" t="s">
        <v>510</v>
      </c>
      <c r="C23" t="str">
        <f>VLOOKUP(B23,[2]Clothes!$B$5:$D$447,2, FALSE)</f>
        <v>Out of Centre</v>
      </c>
      <c r="D23" t="str">
        <f>VLOOKUP(B23,[2]Clothes!$B$5:$D$447,3, FALSE)</f>
        <v>OoC - Zone 1 - Other</v>
      </c>
      <c r="E23" s="5">
        <v>0</v>
      </c>
      <c r="F23" s="5">
        <v>0</v>
      </c>
      <c r="G23" s="5">
        <v>0</v>
      </c>
      <c r="H23" s="5">
        <v>0</v>
      </c>
      <c r="I23" s="5">
        <v>0</v>
      </c>
      <c r="J23" s="5">
        <v>0</v>
      </c>
      <c r="K23" s="5">
        <v>0</v>
      </c>
      <c r="L23" s="5">
        <v>0</v>
      </c>
      <c r="M23" s="5">
        <v>0</v>
      </c>
      <c r="N23" s="5">
        <v>0</v>
      </c>
      <c r="O23" s="5">
        <v>0</v>
      </c>
      <c r="P23" s="5">
        <v>0</v>
      </c>
      <c r="Q23" s="5">
        <v>0</v>
      </c>
      <c r="R23" s="5">
        <v>0</v>
      </c>
      <c r="S23" s="5">
        <v>0</v>
      </c>
    </row>
    <row r="24" spans="1:19" hidden="1" x14ac:dyDescent="0.35">
      <c r="A24" s="2" t="s">
        <v>1</v>
      </c>
      <c r="B24" s="1" t="s">
        <v>511</v>
      </c>
      <c r="C24" t="str">
        <f>VLOOKUP(B24,[2]Clothes!$B$5:$D$447,2, FALSE)</f>
        <v>Local Centres</v>
      </c>
      <c r="D24" t="str">
        <f>VLOOKUP(B24,[2]Clothes!$B$5:$D$447,3, FALSE)</f>
        <v>Water Eaton</v>
      </c>
      <c r="E24" s="5">
        <v>0</v>
      </c>
      <c r="F24" s="5">
        <v>0</v>
      </c>
      <c r="G24" s="5">
        <v>0</v>
      </c>
      <c r="H24" s="5">
        <v>0</v>
      </c>
      <c r="I24" s="5">
        <v>0</v>
      </c>
      <c r="J24" s="5">
        <v>0</v>
      </c>
      <c r="K24" s="5">
        <v>0</v>
      </c>
      <c r="L24" s="5">
        <v>0</v>
      </c>
      <c r="M24" s="5">
        <v>0</v>
      </c>
      <c r="N24" s="5">
        <v>0</v>
      </c>
      <c r="O24" s="5">
        <v>0</v>
      </c>
      <c r="P24" s="5">
        <v>0</v>
      </c>
      <c r="Q24" s="5">
        <v>0</v>
      </c>
      <c r="R24" s="5">
        <v>0</v>
      </c>
      <c r="S24" s="5">
        <v>0</v>
      </c>
    </row>
    <row r="25" spans="1:19" hidden="1" x14ac:dyDescent="0.35">
      <c r="A25" s="2" t="s">
        <v>1</v>
      </c>
      <c r="B25" s="1" t="s">
        <v>512</v>
      </c>
      <c r="C25" t="str">
        <f>VLOOKUP(B25,[2]Clothes!$B$5:$D$447,2, FALSE)</f>
        <v>Out of Centre</v>
      </c>
      <c r="D25" t="str">
        <f>VLOOKUP(B25,[2]Clothes!$B$5:$D$447,3, FALSE)</f>
        <v>OoC - Zone 1 - Other</v>
      </c>
      <c r="E25" s="5">
        <v>0</v>
      </c>
      <c r="F25" s="5">
        <v>0</v>
      </c>
      <c r="G25" s="5">
        <v>0</v>
      </c>
      <c r="H25" s="5">
        <v>0</v>
      </c>
      <c r="I25" s="5">
        <v>0</v>
      </c>
      <c r="J25" s="5">
        <v>0</v>
      </c>
      <c r="K25" s="5">
        <v>0</v>
      </c>
      <c r="L25" s="5">
        <v>0</v>
      </c>
      <c r="M25" s="5">
        <v>0</v>
      </c>
      <c r="N25" s="5">
        <v>0</v>
      </c>
      <c r="O25" s="5">
        <v>0</v>
      </c>
      <c r="P25" s="5">
        <v>0</v>
      </c>
      <c r="Q25" s="5">
        <v>0</v>
      </c>
      <c r="R25" s="5">
        <v>0</v>
      </c>
      <c r="S25" s="5">
        <v>0</v>
      </c>
    </row>
    <row r="26" spans="1:19" hidden="1" x14ac:dyDescent="0.35">
      <c r="A26" s="2" t="s">
        <v>2</v>
      </c>
      <c r="B26" s="1" t="s">
        <v>36</v>
      </c>
      <c r="C26" t="str">
        <f>VLOOKUP(B26,[2]Clothes!$B$5:$D$447,2, FALSE)</f>
        <v>Westcroft TC</v>
      </c>
      <c r="D26" t="str">
        <f>VLOOKUP(B26,[2]Clothes!$B$5:$D$447,3, FALSE)</f>
        <v>Aldi, Barnsdale Drive, Westcroft</v>
      </c>
      <c r="E26" s="5">
        <v>0</v>
      </c>
      <c r="F26" s="5">
        <v>0</v>
      </c>
      <c r="G26" s="5">
        <v>0</v>
      </c>
      <c r="H26" s="5">
        <v>0</v>
      </c>
      <c r="I26" s="5">
        <v>0</v>
      </c>
      <c r="J26" s="5">
        <v>0</v>
      </c>
      <c r="K26" s="5">
        <v>0</v>
      </c>
      <c r="L26" s="5">
        <v>0</v>
      </c>
      <c r="M26" s="5">
        <v>0</v>
      </c>
      <c r="N26" s="5">
        <v>0</v>
      </c>
      <c r="O26" s="5">
        <v>0</v>
      </c>
      <c r="P26" s="5">
        <v>0</v>
      </c>
      <c r="Q26" s="5">
        <v>0</v>
      </c>
      <c r="R26" s="5">
        <v>0</v>
      </c>
      <c r="S26" s="5">
        <v>0</v>
      </c>
    </row>
    <row r="27" spans="1:19" hidden="1" x14ac:dyDescent="0.35">
      <c r="A27" s="2" t="s">
        <v>2</v>
      </c>
      <c r="B27" s="1" t="s">
        <v>513</v>
      </c>
      <c r="C27" t="str">
        <f>VLOOKUP(B27,[2]Clothes!$B$5:$D$447,2, FALSE)</f>
        <v>Out of Centre</v>
      </c>
      <c r="D27" t="str">
        <f>VLOOKUP(B27,[2]Clothes!$B$5:$D$447,3, FALSE)</f>
        <v>OoC - Zone 2</v>
      </c>
      <c r="E27" s="5">
        <v>0</v>
      </c>
      <c r="F27" s="5">
        <v>0</v>
      </c>
      <c r="G27" s="5">
        <v>0</v>
      </c>
      <c r="H27" s="5">
        <v>0</v>
      </c>
      <c r="I27" s="5">
        <v>0</v>
      </c>
      <c r="J27" s="5">
        <v>0</v>
      </c>
      <c r="K27" s="5">
        <v>0</v>
      </c>
      <c r="L27" s="5">
        <v>0</v>
      </c>
      <c r="M27" s="5">
        <v>0</v>
      </c>
      <c r="N27" s="5">
        <v>0</v>
      </c>
      <c r="O27" s="5">
        <v>0</v>
      </c>
      <c r="P27" s="5">
        <v>0</v>
      </c>
      <c r="Q27" s="5">
        <v>0</v>
      </c>
      <c r="R27" s="5">
        <v>0</v>
      </c>
      <c r="S27" s="5">
        <v>0</v>
      </c>
    </row>
    <row r="28" spans="1:19" hidden="1" x14ac:dyDescent="0.35">
      <c r="A28" s="2" t="s">
        <v>2</v>
      </c>
      <c r="B28" s="1" t="s">
        <v>514</v>
      </c>
      <c r="C28" t="str">
        <f>VLOOKUP(B28,[2]Clothes!$B$5:$D$447,2, FALSE)</f>
        <v>Local Centres</v>
      </c>
      <c r="D28" t="str">
        <f>VLOOKUP(B28,[2]Clothes!$B$5:$D$447,3, FALSE)</f>
        <v>Furzton</v>
      </c>
      <c r="E28" s="5">
        <v>0</v>
      </c>
      <c r="F28" s="5">
        <v>0</v>
      </c>
      <c r="G28" s="5">
        <v>0</v>
      </c>
      <c r="H28" s="5">
        <v>0</v>
      </c>
      <c r="I28" s="5">
        <v>0</v>
      </c>
      <c r="J28" s="5">
        <v>0</v>
      </c>
      <c r="K28" s="5">
        <v>0</v>
      </c>
      <c r="L28" s="5">
        <v>0</v>
      </c>
      <c r="M28" s="5">
        <v>0</v>
      </c>
      <c r="N28" s="5">
        <v>0</v>
      </c>
      <c r="O28" s="5">
        <v>0</v>
      </c>
      <c r="P28" s="5">
        <v>0</v>
      </c>
      <c r="Q28" s="5">
        <v>0</v>
      </c>
      <c r="R28" s="5">
        <v>0</v>
      </c>
      <c r="S28" s="5">
        <v>0</v>
      </c>
    </row>
    <row r="29" spans="1:19" hidden="1" x14ac:dyDescent="0.35">
      <c r="A29" s="2" t="s">
        <v>2</v>
      </c>
      <c r="B29" s="1" t="s">
        <v>515</v>
      </c>
      <c r="C29" t="str">
        <f>VLOOKUP(B29,[2]Clothes!$B$5:$D$447,2, FALSE)</f>
        <v>Local Centres</v>
      </c>
      <c r="D29" t="str">
        <f>VLOOKUP(B29,[2]Clothes!$B$5:$D$447,3, FALSE)</f>
        <v>Grange Farm</v>
      </c>
      <c r="E29" s="5">
        <v>0</v>
      </c>
      <c r="F29" s="5">
        <v>0</v>
      </c>
      <c r="G29" s="5">
        <v>0</v>
      </c>
      <c r="H29" s="5">
        <v>0</v>
      </c>
      <c r="I29" s="5">
        <v>0</v>
      </c>
      <c r="J29" s="5">
        <v>0</v>
      </c>
      <c r="K29" s="5">
        <v>0</v>
      </c>
      <c r="L29" s="5">
        <v>0</v>
      </c>
      <c r="M29" s="5">
        <v>0</v>
      </c>
      <c r="N29" s="5">
        <v>0</v>
      </c>
      <c r="O29" s="5">
        <v>0</v>
      </c>
      <c r="P29" s="5">
        <v>0</v>
      </c>
      <c r="Q29" s="5">
        <v>0</v>
      </c>
      <c r="R29" s="5">
        <v>0</v>
      </c>
      <c r="S29" s="5">
        <v>0</v>
      </c>
    </row>
    <row r="30" spans="1:19" hidden="1" x14ac:dyDescent="0.35">
      <c r="A30" s="2" t="s">
        <v>2</v>
      </c>
      <c r="B30" s="1" t="s">
        <v>516</v>
      </c>
      <c r="C30" t="str">
        <f>VLOOKUP(B30,[2]Clothes!$B$5:$D$447,2, FALSE)</f>
        <v>Local Centres</v>
      </c>
      <c r="D30" t="str">
        <f>VLOOKUP(B30,[2]Clothes!$B$5:$D$447,3, FALSE)</f>
        <v>Shenley Church End</v>
      </c>
      <c r="E30" s="5">
        <v>0</v>
      </c>
      <c r="F30" s="5">
        <v>0</v>
      </c>
      <c r="G30" s="5">
        <v>0</v>
      </c>
      <c r="H30" s="5">
        <v>0</v>
      </c>
      <c r="I30" s="5">
        <v>0</v>
      </c>
      <c r="J30" s="5">
        <v>0</v>
      </c>
      <c r="K30" s="5">
        <v>0</v>
      </c>
      <c r="L30" s="5">
        <v>0</v>
      </c>
      <c r="M30" s="5">
        <v>0</v>
      </c>
      <c r="N30" s="5">
        <v>0</v>
      </c>
      <c r="O30" s="5">
        <v>0</v>
      </c>
      <c r="P30" s="5">
        <v>0</v>
      </c>
      <c r="Q30" s="5">
        <v>0</v>
      </c>
      <c r="R30" s="5">
        <v>0</v>
      </c>
      <c r="S30" s="5">
        <v>0</v>
      </c>
    </row>
    <row r="31" spans="1:19" hidden="1" x14ac:dyDescent="0.35">
      <c r="A31" s="2" t="s">
        <v>2</v>
      </c>
      <c r="B31" s="1" t="s">
        <v>517</v>
      </c>
      <c r="C31" t="str">
        <f>VLOOKUP(B31,[2]Clothes!$B$5:$D$447,2, FALSE)</f>
        <v>Local Centres</v>
      </c>
      <c r="D31" t="str">
        <f>VLOOKUP(B31,[2]Clothes!$B$5:$D$447,3, FALSE)</f>
        <v>Kingsmead</v>
      </c>
      <c r="E31" s="5">
        <v>0</v>
      </c>
      <c r="F31" s="5">
        <v>0</v>
      </c>
      <c r="G31" s="5">
        <v>0</v>
      </c>
      <c r="H31" s="5">
        <v>0</v>
      </c>
      <c r="I31" s="5">
        <v>0</v>
      </c>
      <c r="J31" s="5">
        <v>0</v>
      </c>
      <c r="K31" s="5">
        <v>0</v>
      </c>
      <c r="L31" s="5">
        <v>0</v>
      </c>
      <c r="M31" s="5">
        <v>0</v>
      </c>
      <c r="N31" s="5">
        <v>0</v>
      </c>
      <c r="O31" s="5">
        <v>0</v>
      </c>
      <c r="P31" s="5">
        <v>0</v>
      </c>
      <c r="Q31" s="5">
        <v>0</v>
      </c>
      <c r="R31" s="5">
        <v>0</v>
      </c>
      <c r="S31" s="5">
        <v>0</v>
      </c>
    </row>
    <row r="32" spans="1:19" hidden="1" x14ac:dyDescent="0.35">
      <c r="A32" s="2" t="s">
        <v>2</v>
      </c>
      <c r="B32" s="1" t="s">
        <v>41</v>
      </c>
      <c r="C32" t="str">
        <f>VLOOKUP(B32,[2]Clothes!$B$5:$D$447,2, FALSE)</f>
        <v>Westcroft TC</v>
      </c>
      <c r="D32" t="str">
        <f>VLOOKUP(B32,[2]Clothes!$B$5:$D$447,3, FALSE)</f>
        <v>Morrisons Superstore, Barnsdale Drive, Westcroft</v>
      </c>
      <c r="E32" s="5">
        <v>2.1800000000000001E-3</v>
      </c>
      <c r="F32" s="5">
        <v>0</v>
      </c>
      <c r="G32" s="5">
        <v>0</v>
      </c>
      <c r="H32" s="5">
        <v>0</v>
      </c>
      <c r="I32" s="5">
        <v>0</v>
      </c>
      <c r="J32" s="5">
        <v>0</v>
      </c>
      <c r="K32" s="5">
        <v>0</v>
      </c>
      <c r="L32" s="5">
        <v>0</v>
      </c>
      <c r="M32" s="5">
        <v>0</v>
      </c>
      <c r="N32" s="5">
        <v>0</v>
      </c>
      <c r="O32" s="5">
        <v>0</v>
      </c>
      <c r="P32" s="5">
        <v>0</v>
      </c>
      <c r="Q32" s="5">
        <v>0</v>
      </c>
      <c r="R32" s="5">
        <v>1.5010000000000001E-2</v>
      </c>
      <c r="S32" s="5">
        <v>0</v>
      </c>
    </row>
    <row r="33" spans="1:19" hidden="1" x14ac:dyDescent="0.35">
      <c r="A33" s="2" t="s">
        <v>2</v>
      </c>
      <c r="B33" s="1" t="s">
        <v>518</v>
      </c>
      <c r="C33" t="str">
        <f>VLOOKUP(B33,[2]Clothes!$B$5:$D$447,2, FALSE)</f>
        <v>Out of Centre</v>
      </c>
      <c r="D33" t="str">
        <f>VLOOKUP(B33,[2]Clothes!$B$5:$D$447,3, FALSE)</f>
        <v>OoC - Zone 2</v>
      </c>
      <c r="E33" s="5">
        <v>0</v>
      </c>
      <c r="F33" s="5">
        <v>0</v>
      </c>
      <c r="G33" s="5">
        <v>0</v>
      </c>
      <c r="H33" s="5">
        <v>0</v>
      </c>
      <c r="I33" s="5">
        <v>0</v>
      </c>
      <c r="J33" s="5">
        <v>0</v>
      </c>
      <c r="K33" s="5">
        <v>0</v>
      </c>
      <c r="L33" s="5">
        <v>0</v>
      </c>
      <c r="M33" s="5">
        <v>0</v>
      </c>
      <c r="N33" s="5">
        <v>0</v>
      </c>
      <c r="O33" s="5">
        <v>0</v>
      </c>
      <c r="P33" s="5">
        <v>0</v>
      </c>
      <c r="Q33" s="5">
        <v>0</v>
      </c>
      <c r="R33" s="5">
        <v>0</v>
      </c>
      <c r="S33" s="5">
        <v>0</v>
      </c>
    </row>
    <row r="34" spans="1:19" hidden="1" x14ac:dyDescent="0.35">
      <c r="A34" s="2" t="s">
        <v>2</v>
      </c>
      <c r="B34" s="1" t="s">
        <v>44</v>
      </c>
      <c r="C34" t="str">
        <f>VLOOKUP(B34,[2]Clothes!$B$5:$D$447,2, FALSE)</f>
        <v>Local Centres</v>
      </c>
      <c r="D34" t="str">
        <f>VLOOKUP(B34,[2]Clothes!$B$5:$D$447,3, FALSE)</f>
        <v>Shenley Church End LC - Sainsbury's Superstore, Engaine Drive</v>
      </c>
      <c r="E34" s="5">
        <v>0</v>
      </c>
      <c r="F34" s="5">
        <v>0</v>
      </c>
      <c r="G34" s="5">
        <v>0</v>
      </c>
      <c r="H34" s="5">
        <v>0</v>
      </c>
      <c r="I34" s="5">
        <v>0</v>
      </c>
      <c r="J34" s="5">
        <v>0</v>
      </c>
      <c r="K34" s="5">
        <v>0</v>
      </c>
      <c r="L34" s="5">
        <v>0</v>
      </c>
      <c r="M34" s="5">
        <v>0</v>
      </c>
      <c r="N34" s="5">
        <v>0</v>
      </c>
      <c r="O34" s="5">
        <v>0</v>
      </c>
      <c r="P34" s="5">
        <v>0</v>
      </c>
      <c r="Q34" s="5">
        <v>0</v>
      </c>
      <c r="R34" s="5">
        <v>0</v>
      </c>
      <c r="S34" s="5">
        <v>0</v>
      </c>
    </row>
    <row r="35" spans="1:19" hidden="1" x14ac:dyDescent="0.35">
      <c r="A35" s="2" t="s">
        <v>2</v>
      </c>
      <c r="B35" s="1" t="s">
        <v>519</v>
      </c>
      <c r="C35" t="str">
        <f>VLOOKUP(B35,[2]Clothes!$B$5:$D$447,2, FALSE)</f>
        <v>Local Centres</v>
      </c>
      <c r="D35" t="str">
        <f>VLOOKUP(B35,[2]Clothes!$B$5:$D$447,3, FALSE)</f>
        <v>Shenley Brook End</v>
      </c>
      <c r="E35" s="5">
        <v>0</v>
      </c>
      <c r="F35" s="5">
        <v>0</v>
      </c>
      <c r="G35" s="5">
        <v>0</v>
      </c>
      <c r="H35" s="5">
        <v>0</v>
      </c>
      <c r="I35" s="5">
        <v>0</v>
      </c>
      <c r="J35" s="5">
        <v>0</v>
      </c>
      <c r="K35" s="5">
        <v>0</v>
      </c>
      <c r="L35" s="5">
        <v>0</v>
      </c>
      <c r="M35" s="5">
        <v>0</v>
      </c>
      <c r="N35" s="5">
        <v>0</v>
      </c>
      <c r="O35" s="5">
        <v>0</v>
      </c>
      <c r="P35" s="5">
        <v>0</v>
      </c>
      <c r="Q35" s="5">
        <v>0</v>
      </c>
      <c r="R35" s="5">
        <v>0</v>
      </c>
      <c r="S35" s="5">
        <v>0</v>
      </c>
    </row>
    <row r="36" spans="1:19" hidden="1" x14ac:dyDescent="0.35">
      <c r="A36" s="2" t="s">
        <v>2</v>
      </c>
      <c r="B36" s="1" t="s">
        <v>520</v>
      </c>
      <c r="C36" t="str">
        <f>VLOOKUP(B36,[2]Clothes!$B$5:$D$447,2, FALSE)</f>
        <v>Local Centres</v>
      </c>
      <c r="D36" t="str">
        <f>VLOOKUP(B36,[2]Clothes!$B$5:$D$447,3, FALSE)</f>
        <v>Shenley Church End</v>
      </c>
      <c r="E36" s="5">
        <v>0</v>
      </c>
      <c r="F36" s="5">
        <v>0</v>
      </c>
      <c r="G36" s="5">
        <v>0</v>
      </c>
      <c r="H36" s="5">
        <v>0</v>
      </c>
      <c r="I36" s="5">
        <v>0</v>
      </c>
      <c r="J36" s="5">
        <v>0</v>
      </c>
      <c r="K36" s="5">
        <v>0</v>
      </c>
      <c r="L36" s="5">
        <v>0</v>
      </c>
      <c r="M36" s="5">
        <v>0</v>
      </c>
      <c r="N36" s="5">
        <v>0</v>
      </c>
      <c r="O36" s="5">
        <v>0</v>
      </c>
      <c r="P36" s="5">
        <v>0</v>
      </c>
      <c r="Q36" s="5">
        <v>0</v>
      </c>
      <c r="R36" s="5">
        <v>0</v>
      </c>
      <c r="S36" s="5">
        <v>0</v>
      </c>
    </row>
    <row r="37" spans="1:19" hidden="1" x14ac:dyDescent="0.35">
      <c r="A37" s="2" t="s">
        <v>2</v>
      </c>
      <c r="B37" s="1" t="s">
        <v>521</v>
      </c>
      <c r="C37" t="str">
        <f>VLOOKUP(B37,[2]Clothes!$B$5:$D$447,2, FALSE)</f>
        <v>Out of Centre</v>
      </c>
      <c r="D37" t="str">
        <f>VLOOKUP(B37,[2]Clothes!$B$5:$D$447,3, FALSE)</f>
        <v>OoC - Zone 2</v>
      </c>
      <c r="E37" s="5">
        <v>0</v>
      </c>
      <c r="F37" s="5">
        <v>0</v>
      </c>
      <c r="G37" s="5">
        <v>0</v>
      </c>
      <c r="H37" s="5">
        <v>0</v>
      </c>
      <c r="I37" s="5">
        <v>0</v>
      </c>
      <c r="J37" s="5">
        <v>0</v>
      </c>
      <c r="K37" s="5">
        <v>0</v>
      </c>
      <c r="L37" s="5">
        <v>0</v>
      </c>
      <c r="M37" s="5">
        <v>0</v>
      </c>
      <c r="N37" s="5">
        <v>0</v>
      </c>
      <c r="O37" s="5">
        <v>0</v>
      </c>
      <c r="P37" s="5">
        <v>0</v>
      </c>
      <c r="Q37" s="5">
        <v>0</v>
      </c>
      <c r="R37" s="5">
        <v>0</v>
      </c>
      <c r="S37" s="5">
        <v>0</v>
      </c>
    </row>
    <row r="38" spans="1:19" hidden="1" x14ac:dyDescent="0.35">
      <c r="A38" s="2" t="s">
        <v>2</v>
      </c>
      <c r="B38" s="1" t="s">
        <v>522</v>
      </c>
      <c r="C38" t="str">
        <f>VLOOKUP(B38,[2]Clothes!$B$5:$D$447,2, FALSE)</f>
        <v>Out of Centre</v>
      </c>
      <c r="D38" t="str">
        <f>VLOOKUP(B38,[2]Clothes!$B$5:$D$447,3, FALSE)</f>
        <v>OoC - Zone 2</v>
      </c>
      <c r="E38" s="5">
        <v>0</v>
      </c>
      <c r="F38" s="5">
        <v>0</v>
      </c>
      <c r="G38" s="5">
        <v>0</v>
      </c>
      <c r="H38" s="5">
        <v>0</v>
      </c>
      <c r="I38" s="5">
        <v>0</v>
      </c>
      <c r="J38" s="5">
        <v>0</v>
      </c>
      <c r="K38" s="5">
        <v>0</v>
      </c>
      <c r="L38" s="5">
        <v>0</v>
      </c>
      <c r="M38" s="5">
        <v>0</v>
      </c>
      <c r="N38" s="5">
        <v>0</v>
      </c>
      <c r="O38" s="5">
        <v>0</v>
      </c>
      <c r="P38" s="5">
        <v>0</v>
      </c>
      <c r="Q38" s="5">
        <v>0</v>
      </c>
      <c r="R38" s="5">
        <v>0</v>
      </c>
      <c r="S38" s="5">
        <v>0</v>
      </c>
    </row>
    <row r="39" spans="1:19" hidden="1" x14ac:dyDescent="0.35">
      <c r="A39" s="2" t="s">
        <v>2</v>
      </c>
      <c r="B39" s="1" t="s">
        <v>523</v>
      </c>
      <c r="C39" t="str">
        <f>VLOOKUP(B39,[2]Clothes!$B$5:$D$447,2, FALSE)</f>
        <v>Local Centres</v>
      </c>
      <c r="D39" t="str">
        <f>VLOOKUP(B39,[2]Clothes!$B$5:$D$447,3, FALSE)</f>
        <v>Tattenhoe Park</v>
      </c>
      <c r="E39" s="5">
        <v>0</v>
      </c>
      <c r="F39" s="5">
        <v>0</v>
      </c>
      <c r="G39" s="5">
        <v>0</v>
      </c>
      <c r="H39" s="5">
        <v>0</v>
      </c>
      <c r="I39" s="5">
        <v>0</v>
      </c>
      <c r="J39" s="5">
        <v>0</v>
      </c>
      <c r="K39" s="5">
        <v>0</v>
      </c>
      <c r="L39" s="5">
        <v>0</v>
      </c>
      <c r="M39" s="5">
        <v>0</v>
      </c>
      <c r="N39" s="5">
        <v>0</v>
      </c>
      <c r="O39" s="5">
        <v>0</v>
      </c>
      <c r="P39" s="5">
        <v>0</v>
      </c>
      <c r="Q39" s="5">
        <v>0</v>
      </c>
      <c r="R39" s="5">
        <v>0</v>
      </c>
      <c r="S39" s="5">
        <v>0</v>
      </c>
    </row>
    <row r="40" spans="1:19" hidden="1" x14ac:dyDescent="0.35">
      <c r="A40" s="2" t="s">
        <v>2</v>
      </c>
      <c r="B40" s="1" t="s">
        <v>524</v>
      </c>
      <c r="C40" t="str">
        <f>VLOOKUP(B40,[2]Clothes!$B$5:$D$447,2, FALSE)</f>
        <v>Westcroft TC</v>
      </c>
      <c r="D40" t="str">
        <f>VLOOKUP(B40,[2]Clothes!$B$5:$D$447,3, FALSE)</f>
        <v>Westcroft TC - Other in Centre</v>
      </c>
      <c r="E40" s="5">
        <v>2.7499999999999998E-3</v>
      </c>
      <c r="F40" s="5">
        <v>0</v>
      </c>
      <c r="G40" s="5">
        <v>3.6229999999999998E-2</v>
      </c>
      <c r="H40" s="5">
        <v>0</v>
      </c>
      <c r="I40" s="5">
        <v>0</v>
      </c>
      <c r="J40" s="5">
        <v>0</v>
      </c>
      <c r="K40" s="5">
        <v>0</v>
      </c>
      <c r="L40" s="5">
        <v>0</v>
      </c>
      <c r="M40" s="5">
        <v>0</v>
      </c>
      <c r="N40" s="5">
        <v>0</v>
      </c>
      <c r="O40" s="5">
        <v>0</v>
      </c>
      <c r="P40" s="5">
        <v>0</v>
      </c>
      <c r="Q40" s="5">
        <v>0</v>
      </c>
      <c r="R40" s="5">
        <v>0</v>
      </c>
      <c r="S40" s="5">
        <v>0</v>
      </c>
    </row>
    <row r="41" spans="1:19" hidden="1" x14ac:dyDescent="0.35">
      <c r="A41" s="2" t="s">
        <v>2</v>
      </c>
      <c r="B41" s="1" t="s">
        <v>525</v>
      </c>
      <c r="C41" t="str">
        <f>VLOOKUP(B41,[2]Clothes!$B$5:$D$447,2, FALSE)</f>
        <v>Westcroft TC</v>
      </c>
      <c r="D41" t="str">
        <f>VLOOKUP(B41,[2]Clothes!$B$5:$D$447,3, FALSE)</f>
        <v>Westcroft TC - Other in Centre</v>
      </c>
      <c r="E41" s="5">
        <v>0</v>
      </c>
      <c r="F41" s="5">
        <v>0</v>
      </c>
      <c r="G41" s="5">
        <v>0</v>
      </c>
      <c r="H41" s="5">
        <v>0</v>
      </c>
      <c r="I41" s="5">
        <v>0</v>
      </c>
      <c r="J41" s="5">
        <v>0</v>
      </c>
      <c r="K41" s="5">
        <v>0</v>
      </c>
      <c r="L41" s="5">
        <v>0</v>
      </c>
      <c r="M41" s="5">
        <v>0</v>
      </c>
      <c r="N41" s="5">
        <v>0</v>
      </c>
      <c r="O41" s="5">
        <v>0</v>
      </c>
      <c r="P41" s="5">
        <v>0</v>
      </c>
      <c r="Q41" s="5">
        <v>0</v>
      </c>
      <c r="R41" s="5">
        <v>0</v>
      </c>
      <c r="S41" s="5">
        <v>0</v>
      </c>
    </row>
    <row r="42" spans="1:19" hidden="1" x14ac:dyDescent="0.35">
      <c r="A42" s="2" t="s">
        <v>2</v>
      </c>
      <c r="B42" s="1" t="s">
        <v>526</v>
      </c>
      <c r="C42" t="str">
        <f>VLOOKUP(B42,[2]Clothes!$B$5:$D$447,2, FALSE)</f>
        <v>Local Centres</v>
      </c>
      <c r="D42" t="str">
        <f>VLOOKUP(B42,[2]Clothes!$B$5:$D$447,3, FALSE)</f>
        <v>Far Bletchley</v>
      </c>
      <c r="E42" s="5">
        <v>0</v>
      </c>
      <c r="F42" s="5">
        <v>0</v>
      </c>
      <c r="G42" s="5">
        <v>0</v>
      </c>
      <c r="H42" s="5">
        <v>0</v>
      </c>
      <c r="I42" s="5">
        <v>0</v>
      </c>
      <c r="J42" s="5">
        <v>0</v>
      </c>
      <c r="K42" s="5">
        <v>0</v>
      </c>
      <c r="L42" s="5">
        <v>0</v>
      </c>
      <c r="M42" s="5">
        <v>0</v>
      </c>
      <c r="N42" s="5">
        <v>0</v>
      </c>
      <c r="O42" s="5">
        <v>0</v>
      </c>
      <c r="P42" s="5">
        <v>0</v>
      </c>
      <c r="Q42" s="5">
        <v>0</v>
      </c>
      <c r="R42" s="5">
        <v>0</v>
      </c>
      <c r="S42" s="5">
        <v>0</v>
      </c>
    </row>
    <row r="43" spans="1:19" hidden="1" x14ac:dyDescent="0.35">
      <c r="A43" s="2" t="s">
        <v>3</v>
      </c>
      <c r="B43" s="1" t="s">
        <v>48</v>
      </c>
      <c r="C43" t="str">
        <f>VLOOKUP(B43,[2]Clothes!$B$5:$D$447,2, FALSE)</f>
        <v>Central Milton Keynes</v>
      </c>
      <c r="D43" t="str">
        <f>VLOOKUP(B43,[2]Clothes!$B$5:$D$447,3, FALSE)</f>
        <v>Aldi, The Place Retail Park, Milton Keynes</v>
      </c>
      <c r="E43" s="5">
        <v>5.5999999999999995E-4</v>
      </c>
      <c r="F43" s="5">
        <v>0</v>
      </c>
      <c r="G43" s="5">
        <v>0</v>
      </c>
      <c r="H43" s="5">
        <v>0</v>
      </c>
      <c r="I43" s="5">
        <v>0</v>
      </c>
      <c r="J43" s="5">
        <v>0</v>
      </c>
      <c r="K43" s="5">
        <v>1.2869999999999999E-2</v>
      </c>
      <c r="L43" s="5">
        <v>0</v>
      </c>
      <c r="M43" s="5">
        <v>0</v>
      </c>
      <c r="N43" s="5">
        <v>0</v>
      </c>
      <c r="O43" s="5">
        <v>0</v>
      </c>
      <c r="P43" s="5">
        <v>0</v>
      </c>
      <c r="Q43" s="5">
        <v>0</v>
      </c>
      <c r="R43" s="5">
        <v>0</v>
      </c>
      <c r="S43" s="5">
        <v>0</v>
      </c>
    </row>
    <row r="44" spans="1:19" hidden="1" x14ac:dyDescent="0.35">
      <c r="A44" s="2" t="s">
        <v>3</v>
      </c>
      <c r="B44" s="1" t="s">
        <v>527</v>
      </c>
      <c r="C44" t="str">
        <f>VLOOKUP(B44,[2]Clothes!$B$5:$D$447,2, FALSE)</f>
        <v>Central Milton Keynes</v>
      </c>
      <c r="D44" t="str">
        <f>VLOOKUP(B44,[2]Clothes!$B$5:$D$447,3, FALSE)</f>
        <v>Central Milton Keynes - Other in Centre</v>
      </c>
      <c r="E44" s="5">
        <v>0</v>
      </c>
      <c r="F44" s="5">
        <v>0</v>
      </c>
      <c r="G44" s="5">
        <v>0</v>
      </c>
      <c r="H44" s="5">
        <v>0</v>
      </c>
      <c r="I44" s="5">
        <v>0</v>
      </c>
      <c r="J44" s="5">
        <v>0</v>
      </c>
      <c r="K44" s="5">
        <v>0</v>
      </c>
      <c r="L44" s="5">
        <v>0</v>
      </c>
      <c r="M44" s="5">
        <v>0</v>
      </c>
      <c r="N44" s="5">
        <v>0</v>
      </c>
      <c r="O44" s="5">
        <v>0</v>
      </c>
      <c r="P44" s="5">
        <v>0</v>
      </c>
      <c r="Q44" s="5">
        <v>0</v>
      </c>
      <c r="R44" s="5">
        <v>0</v>
      </c>
      <c r="S44" s="5">
        <v>0</v>
      </c>
    </row>
    <row r="45" spans="1:19" hidden="1" x14ac:dyDescent="0.35">
      <c r="A45" s="2" t="s">
        <v>3</v>
      </c>
      <c r="B45" s="1" t="s">
        <v>528</v>
      </c>
      <c r="C45" t="str">
        <f>VLOOKUP(B45,[2]Clothes!$B$5:$D$447,2, FALSE)</f>
        <v>Local Centres</v>
      </c>
      <c r="D45" t="str">
        <f>VLOOKUP(B45,[2]Clothes!$B$5:$D$447,3, FALSE)</f>
        <v>Beanhill</v>
      </c>
      <c r="E45" s="5">
        <v>0</v>
      </c>
      <c r="F45" s="5">
        <v>0</v>
      </c>
      <c r="G45" s="5">
        <v>0</v>
      </c>
      <c r="H45" s="5">
        <v>0</v>
      </c>
      <c r="I45" s="5">
        <v>0</v>
      </c>
      <c r="J45" s="5">
        <v>0</v>
      </c>
      <c r="K45" s="5">
        <v>0</v>
      </c>
      <c r="L45" s="5">
        <v>0</v>
      </c>
      <c r="M45" s="5">
        <v>0</v>
      </c>
      <c r="N45" s="5">
        <v>0</v>
      </c>
      <c r="O45" s="5">
        <v>0</v>
      </c>
      <c r="P45" s="5">
        <v>0</v>
      </c>
      <c r="Q45" s="5">
        <v>0</v>
      </c>
      <c r="R45" s="5">
        <v>0</v>
      </c>
      <c r="S45" s="5">
        <v>0</v>
      </c>
    </row>
    <row r="46" spans="1:19" hidden="1" x14ac:dyDescent="0.35">
      <c r="A46" s="2" t="s">
        <v>3</v>
      </c>
      <c r="B46" s="1" t="s">
        <v>529</v>
      </c>
      <c r="C46" t="str">
        <f>VLOOKUP(B46,[2]Clothes!$B$5:$D$447,2, FALSE)</f>
        <v>Local Centres</v>
      </c>
      <c r="D46" t="str">
        <f>VLOOKUP(B46,[2]Clothes!$B$5:$D$447,3, FALSE)</f>
        <v>Fishermead</v>
      </c>
      <c r="E46" s="5">
        <v>0</v>
      </c>
      <c r="F46" s="5">
        <v>0</v>
      </c>
      <c r="G46" s="5">
        <v>0</v>
      </c>
      <c r="H46" s="5">
        <v>0</v>
      </c>
      <c r="I46" s="5">
        <v>0</v>
      </c>
      <c r="J46" s="5">
        <v>0</v>
      </c>
      <c r="K46" s="5">
        <v>0</v>
      </c>
      <c r="L46" s="5">
        <v>0</v>
      </c>
      <c r="M46" s="5">
        <v>0</v>
      </c>
      <c r="N46" s="5">
        <v>0</v>
      </c>
      <c r="O46" s="5">
        <v>0</v>
      </c>
      <c r="P46" s="5">
        <v>0</v>
      </c>
      <c r="Q46" s="5">
        <v>0</v>
      </c>
      <c r="R46" s="5">
        <v>0</v>
      </c>
      <c r="S46" s="5">
        <v>0</v>
      </c>
    </row>
    <row r="47" spans="1:19" hidden="1" x14ac:dyDescent="0.35">
      <c r="A47" s="2" t="s">
        <v>3</v>
      </c>
      <c r="B47" s="1" t="s">
        <v>530</v>
      </c>
      <c r="C47" t="str">
        <f>VLOOKUP(B47,[2]Clothes!$B$5:$D$447,2, FALSE)</f>
        <v>Central Milton Keynes</v>
      </c>
      <c r="D47" t="str">
        <f>VLOOKUP(B47,[2]Clothes!$B$5:$D$447,3, FALSE)</f>
        <v>Central Milton Keynes - Other in Centre</v>
      </c>
      <c r="E47" s="5">
        <v>0</v>
      </c>
      <c r="F47" s="5">
        <v>0</v>
      </c>
      <c r="G47" s="5">
        <v>0</v>
      </c>
      <c r="H47" s="5">
        <v>0</v>
      </c>
      <c r="I47" s="5">
        <v>0</v>
      </c>
      <c r="J47" s="5">
        <v>0</v>
      </c>
      <c r="K47" s="5">
        <v>0</v>
      </c>
      <c r="L47" s="5">
        <v>0</v>
      </c>
      <c r="M47" s="5">
        <v>0</v>
      </c>
      <c r="N47" s="5">
        <v>0</v>
      </c>
      <c r="O47" s="5">
        <v>0</v>
      </c>
      <c r="P47" s="5">
        <v>0</v>
      </c>
      <c r="Q47" s="5">
        <v>0</v>
      </c>
      <c r="R47" s="5">
        <v>0</v>
      </c>
      <c r="S47" s="5">
        <v>0</v>
      </c>
    </row>
    <row r="48" spans="1:19" hidden="1" x14ac:dyDescent="0.35">
      <c r="A48" s="2" t="s">
        <v>3</v>
      </c>
      <c r="B48" s="1" t="s">
        <v>53</v>
      </c>
      <c r="C48" t="str">
        <f>VLOOKUP(B48,[2]Clothes!$B$5:$D$447,2, FALSE)</f>
        <v>Local Centres</v>
      </c>
      <c r="D48" t="str">
        <f>VLOOKUP(B48,[2]Clothes!$B$5:$D$447,3, FALSE)</f>
        <v>Oldbrook LC</v>
      </c>
      <c r="E48" s="5">
        <v>0</v>
      </c>
      <c r="F48" s="5">
        <v>0</v>
      </c>
      <c r="G48" s="5">
        <v>0</v>
      </c>
      <c r="H48" s="5">
        <v>0</v>
      </c>
      <c r="I48" s="5">
        <v>0</v>
      </c>
      <c r="J48" s="5">
        <v>0</v>
      </c>
      <c r="K48" s="5">
        <v>0</v>
      </c>
      <c r="L48" s="5">
        <v>0</v>
      </c>
      <c r="M48" s="5">
        <v>0</v>
      </c>
      <c r="N48" s="5">
        <v>0</v>
      </c>
      <c r="O48" s="5">
        <v>0</v>
      </c>
      <c r="P48" s="5">
        <v>0</v>
      </c>
      <c r="Q48" s="5">
        <v>0</v>
      </c>
      <c r="R48" s="5">
        <v>0</v>
      </c>
      <c r="S48" s="5">
        <v>0</v>
      </c>
    </row>
    <row r="49" spans="1:19" x14ac:dyDescent="0.35">
      <c r="A49" s="2" t="s">
        <v>3</v>
      </c>
      <c r="B49" s="1" t="s">
        <v>531</v>
      </c>
      <c r="C49" t="str">
        <f>VLOOKUP(B49,[2]Clothes!$B$5:$D$447,2, FALSE)</f>
        <v>Out of Centre</v>
      </c>
      <c r="D49" t="s">
        <v>2366</v>
      </c>
      <c r="E49" s="5">
        <v>0</v>
      </c>
      <c r="F49" s="5">
        <v>0</v>
      </c>
      <c r="G49" s="5">
        <v>0</v>
      </c>
      <c r="H49" s="5">
        <v>0</v>
      </c>
      <c r="I49" s="5">
        <v>0</v>
      </c>
      <c r="J49" s="5">
        <v>0</v>
      </c>
      <c r="K49" s="5">
        <v>0</v>
      </c>
      <c r="L49" s="5">
        <v>0</v>
      </c>
      <c r="M49" s="5">
        <v>0</v>
      </c>
      <c r="N49" s="5">
        <v>0</v>
      </c>
      <c r="O49" s="5">
        <v>0</v>
      </c>
      <c r="P49" s="5">
        <v>0</v>
      </c>
      <c r="Q49" s="5">
        <v>0</v>
      </c>
      <c r="R49" s="5">
        <v>0</v>
      </c>
      <c r="S49" s="5">
        <v>0</v>
      </c>
    </row>
    <row r="50" spans="1:19" hidden="1" x14ac:dyDescent="0.35">
      <c r="A50" s="2" t="s">
        <v>3</v>
      </c>
      <c r="B50" s="1" t="s">
        <v>56</v>
      </c>
      <c r="C50" t="str">
        <f>VLOOKUP(B50,[2]Clothes!$B$5:$D$447,2, FALSE)</f>
        <v>Central Milton Keynes</v>
      </c>
      <c r="D50" t="str">
        <f>VLOOKUP(B50,[2]Clothes!$B$5:$D$447,3, FALSE)</f>
        <v>Central Milton Keynes - Other in Centre</v>
      </c>
      <c r="E50" s="5">
        <v>0</v>
      </c>
      <c r="F50" s="5">
        <v>0</v>
      </c>
      <c r="G50" s="5">
        <v>0</v>
      </c>
      <c r="H50" s="5">
        <v>0</v>
      </c>
      <c r="I50" s="5">
        <v>0</v>
      </c>
      <c r="J50" s="5">
        <v>0</v>
      </c>
      <c r="K50" s="5">
        <v>0</v>
      </c>
      <c r="L50" s="5">
        <v>0</v>
      </c>
      <c r="M50" s="5">
        <v>0</v>
      </c>
      <c r="N50" s="5">
        <v>0</v>
      </c>
      <c r="O50" s="5">
        <v>0</v>
      </c>
      <c r="P50" s="5">
        <v>0</v>
      </c>
      <c r="Q50" s="5">
        <v>0</v>
      </c>
      <c r="R50" s="5">
        <v>0</v>
      </c>
      <c r="S50" s="5">
        <v>0</v>
      </c>
    </row>
    <row r="51" spans="1:19" hidden="1" x14ac:dyDescent="0.35">
      <c r="A51" s="2" t="s">
        <v>3</v>
      </c>
      <c r="B51" s="1" t="s">
        <v>532</v>
      </c>
      <c r="C51" t="str">
        <f>VLOOKUP(B51,[2]Clothes!$B$5:$D$447,2, FALSE)</f>
        <v>Central Milton Keynes</v>
      </c>
      <c r="D51" t="str">
        <f>VLOOKUP(B51,[2]Clothes!$B$5:$D$447,3, FALSE)</f>
        <v>Central Milton Keynes - Other in Centre</v>
      </c>
      <c r="E51" s="5">
        <v>0</v>
      </c>
      <c r="F51" s="5">
        <v>0</v>
      </c>
      <c r="G51" s="5">
        <v>0</v>
      </c>
      <c r="H51" s="5">
        <v>0</v>
      </c>
      <c r="I51" s="5">
        <v>0</v>
      </c>
      <c r="J51" s="5">
        <v>0</v>
      </c>
      <c r="K51" s="5">
        <v>0</v>
      </c>
      <c r="L51" s="5">
        <v>0</v>
      </c>
      <c r="M51" s="5">
        <v>0</v>
      </c>
      <c r="N51" s="5">
        <v>0</v>
      </c>
      <c r="O51" s="5">
        <v>0</v>
      </c>
      <c r="P51" s="5">
        <v>0</v>
      </c>
      <c r="Q51" s="5">
        <v>0</v>
      </c>
      <c r="R51" s="5">
        <v>0</v>
      </c>
      <c r="S51" s="5">
        <v>0</v>
      </c>
    </row>
    <row r="52" spans="1:19" hidden="1" x14ac:dyDescent="0.35">
      <c r="A52" s="2" t="s">
        <v>3</v>
      </c>
      <c r="B52" s="1" t="s">
        <v>533</v>
      </c>
      <c r="C52" t="str">
        <f>VLOOKUP(B52,[2]Clothes!$B$5:$D$447,2, FALSE)</f>
        <v>Central Milton Keynes</v>
      </c>
      <c r="D52" t="str">
        <f>VLOOKUP(B52,[2]Clothes!$B$5:$D$447,3, FALSE)</f>
        <v>Milton Keynes City Centre (including The Centre MK &amp; Intu Milton Keynes)</v>
      </c>
      <c r="E52" s="5">
        <v>0.16697999999999999</v>
      </c>
      <c r="F52" s="5">
        <v>0.15795000000000001</v>
      </c>
      <c r="G52" s="5">
        <v>0.21856999999999999</v>
      </c>
      <c r="H52" s="5">
        <v>0.33600000000000002</v>
      </c>
      <c r="I52" s="5">
        <v>6.2880000000000005E-2</v>
      </c>
      <c r="J52" s="5">
        <v>0.49513000000000001</v>
      </c>
      <c r="K52" s="5">
        <v>0.16794000000000001</v>
      </c>
      <c r="L52" s="5">
        <v>0.15504000000000001</v>
      </c>
      <c r="M52" s="5">
        <v>0.19239000000000001</v>
      </c>
      <c r="N52" s="5">
        <v>0.29586000000000001</v>
      </c>
      <c r="O52" s="5">
        <v>0.33574999999999999</v>
      </c>
      <c r="P52" s="5">
        <v>0.19433</v>
      </c>
      <c r="Q52" s="5">
        <v>0.13538</v>
      </c>
      <c r="R52" s="5">
        <v>3.0020000000000002E-2</v>
      </c>
      <c r="S52" s="5">
        <v>9.8839999999999997E-2</v>
      </c>
    </row>
    <row r="53" spans="1:19" hidden="1" x14ac:dyDescent="0.35">
      <c r="A53" s="2" t="s">
        <v>3</v>
      </c>
      <c r="B53" s="1" t="s">
        <v>58</v>
      </c>
      <c r="C53" t="str">
        <f>VLOOKUP(B53,[2]Clothes!$B$5:$D$447,2, FALSE)</f>
        <v>Central Milton Keynes</v>
      </c>
      <c r="D53" t="str">
        <f>VLOOKUP(B53,[2]Clothes!$B$5:$D$447,3, FALSE)</f>
        <v>Morrisons Superstore, Elder Gate, Westcroft</v>
      </c>
      <c r="E53" s="5">
        <v>0</v>
      </c>
      <c r="F53" s="5">
        <v>0</v>
      </c>
      <c r="G53" s="5">
        <v>0</v>
      </c>
      <c r="H53" s="5">
        <v>0</v>
      </c>
      <c r="I53" s="5">
        <v>0</v>
      </c>
      <c r="J53" s="5">
        <v>0</v>
      </c>
      <c r="K53" s="5">
        <v>0</v>
      </c>
      <c r="L53" s="5">
        <v>0</v>
      </c>
      <c r="M53" s="5">
        <v>0</v>
      </c>
      <c r="N53" s="5">
        <v>0</v>
      </c>
      <c r="O53" s="5">
        <v>0</v>
      </c>
      <c r="P53" s="5">
        <v>0</v>
      </c>
      <c r="Q53" s="5">
        <v>0</v>
      </c>
      <c r="R53" s="5">
        <v>0</v>
      </c>
      <c r="S53" s="5">
        <v>0</v>
      </c>
    </row>
    <row r="54" spans="1:19" hidden="1" x14ac:dyDescent="0.35">
      <c r="A54" s="2" t="s">
        <v>3</v>
      </c>
      <c r="B54" s="1" t="s">
        <v>534</v>
      </c>
      <c r="C54" t="str">
        <f>VLOOKUP(B54,[2]Clothes!$B$5:$D$447,2, FALSE)</f>
        <v>Local Centres</v>
      </c>
      <c r="D54" t="str">
        <f>VLOOKUP(B54,[2]Clothes!$B$5:$D$447,3, FALSE)</f>
        <v>Netherfield</v>
      </c>
      <c r="E54" s="5">
        <v>0</v>
      </c>
      <c r="F54" s="5">
        <v>0</v>
      </c>
      <c r="G54" s="5">
        <v>0</v>
      </c>
      <c r="H54" s="5">
        <v>0</v>
      </c>
      <c r="I54" s="5">
        <v>0</v>
      </c>
      <c r="J54" s="5">
        <v>0</v>
      </c>
      <c r="K54" s="5">
        <v>0</v>
      </c>
      <c r="L54" s="5">
        <v>0</v>
      </c>
      <c r="M54" s="5">
        <v>0</v>
      </c>
      <c r="N54" s="5">
        <v>0</v>
      </c>
      <c r="O54" s="5">
        <v>0</v>
      </c>
      <c r="P54" s="5">
        <v>0</v>
      </c>
      <c r="Q54" s="5">
        <v>0</v>
      </c>
      <c r="R54" s="5">
        <v>0</v>
      </c>
      <c r="S54" s="5">
        <v>0</v>
      </c>
    </row>
    <row r="55" spans="1:19" x14ac:dyDescent="0.35">
      <c r="A55" s="2" t="s">
        <v>3</v>
      </c>
      <c r="B55" s="1" t="s">
        <v>535</v>
      </c>
      <c r="C55" t="str">
        <f>VLOOKUP(B55,[2]Clothes!$B$5:$D$447,2, FALSE)</f>
        <v>Out of Centre</v>
      </c>
      <c r="D55" t="s">
        <v>2365</v>
      </c>
      <c r="E55" s="5">
        <v>1.719E-2</v>
      </c>
      <c r="F55" s="5">
        <v>1.661E-2</v>
      </c>
      <c r="G55" s="5">
        <v>7.6100000000000001E-2</v>
      </c>
      <c r="H55" s="5">
        <v>1.4160000000000001E-2</v>
      </c>
      <c r="I55" s="5">
        <v>4.0640000000000003E-2</v>
      </c>
      <c r="J55" s="5">
        <v>0</v>
      </c>
      <c r="K55" s="5">
        <v>5.8610000000000002E-2</v>
      </c>
      <c r="L55" s="5">
        <v>0.11029</v>
      </c>
      <c r="M55" s="5">
        <v>0</v>
      </c>
      <c r="N55" s="5">
        <v>0</v>
      </c>
      <c r="O55" s="5">
        <v>0</v>
      </c>
      <c r="P55" s="5">
        <v>0</v>
      </c>
      <c r="Q55" s="5">
        <v>0</v>
      </c>
      <c r="R55" s="5">
        <v>0</v>
      </c>
      <c r="S55" s="5">
        <v>0</v>
      </c>
    </row>
    <row r="56" spans="1:19" hidden="1" x14ac:dyDescent="0.35">
      <c r="A56" s="2" t="s">
        <v>3</v>
      </c>
      <c r="B56" s="1" t="s">
        <v>61</v>
      </c>
      <c r="C56" t="str">
        <f>VLOOKUP(B56,[2]Clothes!$B$5:$D$447,2, FALSE)</f>
        <v>Central Milton Keynes</v>
      </c>
      <c r="D56" t="str">
        <f>VLOOKUP(B56,[2]Clothes!$B$5:$D$447,3, FALSE)</f>
        <v>Sainsbury's Superstore, Witan Gate, Milton Keynes</v>
      </c>
      <c r="E56" s="5">
        <v>6.0899999999999999E-3</v>
      </c>
      <c r="F56" s="5">
        <v>0</v>
      </c>
      <c r="G56" s="5">
        <v>0</v>
      </c>
      <c r="H56" s="5">
        <v>7.6179999999999998E-2</v>
      </c>
      <c r="I56" s="5">
        <v>0</v>
      </c>
      <c r="J56" s="5">
        <v>7.2889999999999996E-2</v>
      </c>
      <c r="K56" s="5">
        <v>0</v>
      </c>
      <c r="L56" s="5">
        <v>0</v>
      </c>
      <c r="M56" s="5">
        <v>0</v>
      </c>
      <c r="N56" s="5">
        <v>0</v>
      </c>
      <c r="O56" s="5">
        <v>0</v>
      </c>
      <c r="P56" s="5">
        <v>0</v>
      </c>
      <c r="Q56" s="5">
        <v>0</v>
      </c>
      <c r="R56" s="5">
        <v>0</v>
      </c>
      <c r="S56" s="5">
        <v>0</v>
      </c>
    </row>
    <row r="57" spans="1:19" hidden="1" x14ac:dyDescent="0.35">
      <c r="A57" s="2" t="s">
        <v>3</v>
      </c>
      <c r="B57" s="1" t="s">
        <v>536</v>
      </c>
      <c r="C57" t="str">
        <f>VLOOKUP(B57,[2]Clothes!$B$5:$D$447,2, FALSE)</f>
        <v>Central Milton Keynes</v>
      </c>
      <c r="D57" t="str">
        <f>VLOOKUP(B57,[2]Clothes!$B$5:$D$447,3, FALSE)</f>
        <v>Central Milton Keynes - Other in Centre</v>
      </c>
      <c r="E57" s="5">
        <v>8.3099999999999997E-3</v>
      </c>
      <c r="F57" s="5">
        <v>0</v>
      </c>
      <c r="G57" s="5">
        <v>1.418E-2</v>
      </c>
      <c r="H57" s="5">
        <v>0</v>
      </c>
      <c r="I57" s="5">
        <v>0</v>
      </c>
      <c r="J57" s="5">
        <v>1.8409999999999999E-2</v>
      </c>
      <c r="K57" s="5">
        <v>2.5690000000000001E-2</v>
      </c>
      <c r="L57" s="5">
        <v>0</v>
      </c>
      <c r="M57" s="5">
        <v>4.1349999999999998E-2</v>
      </c>
      <c r="N57" s="5">
        <v>0</v>
      </c>
      <c r="O57" s="5">
        <v>0</v>
      </c>
      <c r="P57" s="5">
        <v>0</v>
      </c>
      <c r="Q57" s="5">
        <v>0</v>
      </c>
      <c r="R57" s="5">
        <v>0</v>
      </c>
      <c r="S57" s="5">
        <v>0</v>
      </c>
    </row>
    <row r="58" spans="1:19" x14ac:dyDescent="0.35">
      <c r="A58" s="2" t="s">
        <v>3</v>
      </c>
      <c r="B58" s="1" t="s">
        <v>537</v>
      </c>
      <c r="C58" t="str">
        <f>VLOOKUP(B58,[2]Clothes!$B$5:$D$447,2, FALSE)</f>
        <v>Out of Centre</v>
      </c>
      <c r="D58" t="s">
        <v>2366</v>
      </c>
      <c r="E58" s="5">
        <v>0</v>
      </c>
      <c r="F58" s="5">
        <v>0</v>
      </c>
      <c r="G58" s="5">
        <v>0</v>
      </c>
      <c r="H58" s="5">
        <v>0</v>
      </c>
      <c r="I58" s="5">
        <v>0</v>
      </c>
      <c r="J58" s="5">
        <v>0</v>
      </c>
      <c r="K58" s="5">
        <v>0</v>
      </c>
      <c r="L58" s="5">
        <v>0</v>
      </c>
      <c r="M58" s="5">
        <v>0</v>
      </c>
      <c r="N58" s="5">
        <v>0</v>
      </c>
      <c r="O58" s="5">
        <v>0</v>
      </c>
      <c r="P58" s="5">
        <v>0</v>
      </c>
      <c r="Q58" s="5">
        <v>0</v>
      </c>
      <c r="R58" s="5">
        <v>0</v>
      </c>
      <c r="S58" s="5">
        <v>0</v>
      </c>
    </row>
    <row r="59" spans="1:19" x14ac:dyDescent="0.35">
      <c r="A59" s="2" t="s">
        <v>3</v>
      </c>
      <c r="B59" s="1" t="s">
        <v>538</v>
      </c>
      <c r="C59" t="str">
        <f>VLOOKUP(B59,[2]Clothes!$B$5:$D$447,2, FALSE)</f>
        <v>Out of Centre</v>
      </c>
      <c r="D59" t="s">
        <v>2366</v>
      </c>
      <c r="E59" s="5">
        <v>0</v>
      </c>
      <c r="F59" s="5">
        <v>0</v>
      </c>
      <c r="G59" s="5">
        <v>0</v>
      </c>
      <c r="H59" s="5">
        <v>0</v>
      </c>
      <c r="I59" s="5">
        <v>0</v>
      </c>
      <c r="J59" s="5">
        <v>0</v>
      </c>
      <c r="K59" s="5">
        <v>0</v>
      </c>
      <c r="L59" s="5">
        <v>0</v>
      </c>
      <c r="M59" s="5">
        <v>0</v>
      </c>
      <c r="N59" s="5">
        <v>0</v>
      </c>
      <c r="O59" s="5">
        <v>0</v>
      </c>
      <c r="P59" s="5">
        <v>0</v>
      </c>
      <c r="Q59" s="5">
        <v>0</v>
      </c>
      <c r="R59" s="5">
        <v>0</v>
      </c>
      <c r="S59" s="5">
        <v>0</v>
      </c>
    </row>
    <row r="60" spans="1:19" x14ac:dyDescent="0.35">
      <c r="A60" s="2" t="s">
        <v>3</v>
      </c>
      <c r="B60" s="1" t="s">
        <v>539</v>
      </c>
      <c r="C60" t="str">
        <f>VLOOKUP(B60,[2]Clothes!$B$5:$D$447,2, FALSE)</f>
        <v>Out of Centre</v>
      </c>
      <c r="D60" t="s">
        <v>2366</v>
      </c>
      <c r="E60" s="5">
        <v>1.6279999999999999E-2</v>
      </c>
      <c r="F60" s="5">
        <v>8.498E-2</v>
      </c>
      <c r="G60" s="5">
        <v>0</v>
      </c>
      <c r="H60" s="5">
        <v>0</v>
      </c>
      <c r="I60" s="5">
        <v>0</v>
      </c>
      <c r="J60" s="5">
        <v>0</v>
      </c>
      <c r="K60" s="5">
        <v>0</v>
      </c>
      <c r="L60" s="5">
        <v>0</v>
      </c>
      <c r="M60" s="5">
        <v>5.6189999999999997E-2</v>
      </c>
      <c r="N60" s="5">
        <v>0</v>
      </c>
      <c r="O60" s="5">
        <v>0</v>
      </c>
      <c r="P60" s="5">
        <v>0</v>
      </c>
      <c r="Q60" s="5">
        <v>0</v>
      </c>
      <c r="R60" s="5">
        <v>3.8399999999999997E-2</v>
      </c>
      <c r="S60" s="5">
        <v>0</v>
      </c>
    </row>
    <row r="61" spans="1:19" hidden="1" x14ac:dyDescent="0.35">
      <c r="A61" s="2" t="s">
        <v>3</v>
      </c>
      <c r="B61" s="1" t="s">
        <v>540</v>
      </c>
      <c r="C61" t="str">
        <f>VLOOKUP(B61,[2]Clothes!$B$5:$D$447,2, FALSE)</f>
        <v>Central Milton Keynes</v>
      </c>
      <c r="D61" t="str">
        <f>VLOOKUP(B61,[2]Clothes!$B$5:$D$447,3, FALSE)</f>
        <v>Xscape</v>
      </c>
      <c r="E61" s="5">
        <v>2.82E-3</v>
      </c>
      <c r="F61" s="5">
        <v>0</v>
      </c>
      <c r="G61" s="5">
        <v>0</v>
      </c>
      <c r="H61" s="5">
        <v>0</v>
      </c>
      <c r="I61" s="5">
        <v>0</v>
      </c>
      <c r="J61" s="5">
        <v>0</v>
      </c>
      <c r="K61" s="5">
        <v>3.286E-2</v>
      </c>
      <c r="L61" s="5">
        <v>0</v>
      </c>
      <c r="M61" s="5">
        <v>1.0460000000000001E-2</v>
      </c>
      <c r="N61" s="5">
        <v>0</v>
      </c>
      <c r="O61" s="5">
        <v>0</v>
      </c>
      <c r="P61" s="5">
        <v>0</v>
      </c>
      <c r="Q61" s="5">
        <v>0</v>
      </c>
      <c r="R61" s="5">
        <v>0</v>
      </c>
      <c r="S61" s="5">
        <v>0</v>
      </c>
    </row>
    <row r="62" spans="1:19" hidden="1" x14ac:dyDescent="0.35">
      <c r="A62" s="2" t="s">
        <v>4</v>
      </c>
      <c r="B62" s="1" t="s">
        <v>63</v>
      </c>
      <c r="C62" t="str">
        <f>VLOOKUP(B62,[2]Clothes!$B$5:$D$447,2, FALSE)</f>
        <v>Kingston TC</v>
      </c>
      <c r="D62" t="str">
        <f>VLOOKUP(B62,[2]Clothes!$B$5:$D$447,3, FALSE)</f>
        <v>Aldi, Winchester Circle, Kingston</v>
      </c>
      <c r="E62" s="5">
        <v>0</v>
      </c>
      <c r="F62" s="5">
        <v>0</v>
      </c>
      <c r="G62" s="5">
        <v>0</v>
      </c>
      <c r="H62" s="5">
        <v>0</v>
      </c>
      <c r="I62" s="5">
        <v>0</v>
      </c>
      <c r="J62" s="5">
        <v>0</v>
      </c>
      <c r="K62" s="5">
        <v>0</v>
      </c>
      <c r="L62" s="5">
        <v>0</v>
      </c>
      <c r="M62" s="5">
        <v>0</v>
      </c>
      <c r="N62" s="5">
        <v>0</v>
      </c>
      <c r="O62" s="5">
        <v>0</v>
      </c>
      <c r="P62" s="5">
        <v>0</v>
      </c>
      <c r="Q62" s="5">
        <v>0</v>
      </c>
      <c r="R62" s="5">
        <v>0</v>
      </c>
      <c r="S62" s="5">
        <v>0</v>
      </c>
    </row>
    <row r="63" spans="1:19" hidden="1" x14ac:dyDescent="0.35">
      <c r="A63" s="2" t="s">
        <v>4</v>
      </c>
      <c r="B63" s="1" t="s">
        <v>541</v>
      </c>
      <c r="C63" t="str">
        <f>VLOOKUP(B63,[2]Clothes!$B$5:$D$447,2, FALSE)</f>
        <v>Local Centres</v>
      </c>
      <c r="D63" t="str">
        <f>VLOOKUP(B63,[2]Clothes!$B$5:$D$447,3, FALSE)</f>
        <v>Brookland</v>
      </c>
      <c r="E63" s="5">
        <v>0</v>
      </c>
      <c r="F63" s="5">
        <v>0</v>
      </c>
      <c r="G63" s="5">
        <v>0</v>
      </c>
      <c r="H63" s="5">
        <v>0</v>
      </c>
      <c r="I63" s="5">
        <v>0</v>
      </c>
      <c r="J63" s="5">
        <v>0</v>
      </c>
      <c r="K63" s="5">
        <v>0</v>
      </c>
      <c r="L63" s="5">
        <v>0</v>
      </c>
      <c r="M63" s="5">
        <v>0</v>
      </c>
      <c r="N63" s="5">
        <v>0</v>
      </c>
      <c r="O63" s="5">
        <v>0</v>
      </c>
      <c r="P63" s="5">
        <v>0</v>
      </c>
      <c r="Q63" s="5">
        <v>0</v>
      </c>
      <c r="R63" s="5">
        <v>0</v>
      </c>
      <c r="S63" s="5">
        <v>0</v>
      </c>
    </row>
    <row r="64" spans="1:19" hidden="1" x14ac:dyDescent="0.35">
      <c r="A64" s="2" t="s">
        <v>4</v>
      </c>
      <c r="B64" s="1" t="s">
        <v>542</v>
      </c>
      <c r="C64" t="str">
        <f>VLOOKUP(B64,[2]Clothes!$B$5:$D$447,2, FALSE)</f>
        <v>Local Centres</v>
      </c>
      <c r="D64" t="str">
        <f>VLOOKUP(B64,[2]Clothes!$B$5:$D$447,3, FALSE)</f>
        <v>Broughton</v>
      </c>
      <c r="E64" s="5">
        <v>0</v>
      </c>
      <c r="F64" s="5">
        <v>0</v>
      </c>
      <c r="G64" s="5">
        <v>0</v>
      </c>
      <c r="H64" s="5">
        <v>0</v>
      </c>
      <c r="I64" s="5">
        <v>0</v>
      </c>
      <c r="J64" s="5">
        <v>0</v>
      </c>
      <c r="K64" s="5">
        <v>0</v>
      </c>
      <c r="L64" s="5">
        <v>0</v>
      </c>
      <c r="M64" s="5">
        <v>0</v>
      </c>
      <c r="N64" s="5">
        <v>0</v>
      </c>
      <c r="O64" s="5">
        <v>0</v>
      </c>
      <c r="P64" s="5">
        <v>0</v>
      </c>
      <c r="Q64" s="5">
        <v>0</v>
      </c>
      <c r="R64" s="5">
        <v>0</v>
      </c>
      <c r="S64" s="5">
        <v>0</v>
      </c>
    </row>
    <row r="65" spans="1:19" hidden="1" x14ac:dyDescent="0.35">
      <c r="A65" s="2" t="s">
        <v>4</v>
      </c>
      <c r="B65" s="1" t="s">
        <v>543</v>
      </c>
      <c r="C65" t="str">
        <f>VLOOKUP(B65,[2]Clothes!$B$5:$D$447,2, FALSE)</f>
        <v>Out of Centre</v>
      </c>
      <c r="D65" t="str">
        <f>VLOOKUP(B65,[2]Clothes!$B$5:$D$447,3, FALSE)</f>
        <v>OoC - Zone 4</v>
      </c>
      <c r="E65" s="5">
        <v>0</v>
      </c>
      <c r="F65" s="5">
        <v>0</v>
      </c>
      <c r="G65" s="5">
        <v>0</v>
      </c>
      <c r="H65" s="5">
        <v>0</v>
      </c>
      <c r="I65" s="5">
        <v>0</v>
      </c>
      <c r="J65" s="5">
        <v>0</v>
      </c>
      <c r="K65" s="5">
        <v>0</v>
      </c>
      <c r="L65" s="5">
        <v>0</v>
      </c>
      <c r="M65" s="5">
        <v>0</v>
      </c>
      <c r="N65" s="5">
        <v>0</v>
      </c>
      <c r="O65" s="5">
        <v>0</v>
      </c>
      <c r="P65" s="5">
        <v>0</v>
      </c>
      <c r="Q65" s="5">
        <v>0</v>
      </c>
      <c r="R65" s="5">
        <v>0</v>
      </c>
      <c r="S65" s="5">
        <v>0</v>
      </c>
    </row>
    <row r="66" spans="1:19" hidden="1" x14ac:dyDescent="0.35">
      <c r="A66" s="2" t="s">
        <v>4</v>
      </c>
      <c r="B66" s="1" t="s">
        <v>544</v>
      </c>
      <c r="C66" t="str">
        <f>VLOOKUP(B66,[2]Clothes!$B$5:$D$447,2, FALSE)</f>
        <v>Out of Centre</v>
      </c>
      <c r="D66" t="str">
        <f>VLOOKUP(B66,[2]Clothes!$B$5:$D$447,3, FALSE)</f>
        <v>OoC - Zone 4</v>
      </c>
      <c r="E66" s="5">
        <v>0</v>
      </c>
      <c r="F66" s="5">
        <v>0</v>
      </c>
      <c r="G66" s="5">
        <v>0</v>
      </c>
      <c r="H66" s="5">
        <v>0</v>
      </c>
      <c r="I66" s="5">
        <v>0</v>
      </c>
      <c r="J66" s="5">
        <v>0</v>
      </c>
      <c r="K66" s="5">
        <v>0</v>
      </c>
      <c r="L66" s="5">
        <v>0</v>
      </c>
      <c r="M66" s="5">
        <v>0</v>
      </c>
      <c r="N66" s="5">
        <v>0</v>
      </c>
      <c r="O66" s="5">
        <v>0</v>
      </c>
      <c r="P66" s="5">
        <v>0</v>
      </c>
      <c r="Q66" s="5">
        <v>0</v>
      </c>
      <c r="R66" s="5">
        <v>0</v>
      </c>
      <c r="S66" s="5">
        <v>0</v>
      </c>
    </row>
    <row r="67" spans="1:19" hidden="1" x14ac:dyDescent="0.35">
      <c r="A67" s="2" t="s">
        <v>4</v>
      </c>
      <c r="B67" s="1" t="s">
        <v>67</v>
      </c>
      <c r="C67" t="str">
        <f>VLOOKUP(B67,[2]Clothes!$B$5:$D$447,2, FALSE)</f>
        <v>Out of Centre</v>
      </c>
      <c r="D67" t="str">
        <f>VLOOKUP(B67,[2]Clothes!$B$5:$D$447,3, FALSE)</f>
        <v>OoC - Zone 4</v>
      </c>
      <c r="E67" s="5">
        <v>5.77E-3</v>
      </c>
      <c r="F67" s="5">
        <v>0</v>
      </c>
      <c r="G67" s="5">
        <v>0</v>
      </c>
      <c r="H67" s="5">
        <v>0</v>
      </c>
      <c r="I67" s="5">
        <v>0</v>
      </c>
      <c r="J67" s="5">
        <v>1.8409999999999999E-2</v>
      </c>
      <c r="K67" s="5">
        <v>1.2869999999999999E-2</v>
      </c>
      <c r="L67" s="5">
        <v>0</v>
      </c>
      <c r="M67" s="5">
        <v>0</v>
      </c>
      <c r="N67" s="5">
        <v>0</v>
      </c>
      <c r="O67" s="5">
        <v>0</v>
      </c>
      <c r="P67" s="5">
        <v>1.2800000000000001E-2</v>
      </c>
      <c r="Q67" s="5">
        <v>0</v>
      </c>
      <c r="R67" s="5">
        <v>0</v>
      </c>
      <c r="S67" s="5">
        <v>4.0030000000000003E-2</v>
      </c>
    </row>
    <row r="68" spans="1:19" hidden="1" x14ac:dyDescent="0.35">
      <c r="A68" s="2" t="s">
        <v>4</v>
      </c>
      <c r="B68" s="1" t="s">
        <v>545</v>
      </c>
      <c r="C68" t="str">
        <f>VLOOKUP(B68,[2]Clothes!$B$5:$D$447,2, FALSE)</f>
        <v>Kingston TC</v>
      </c>
      <c r="D68" t="str">
        <f>VLOOKUP(B68,[2]Clothes!$B$5:$D$447,3, FALSE)</f>
        <v>Kingston TC - Other in Centre</v>
      </c>
      <c r="E68" s="5">
        <v>5.9300000000000004E-3</v>
      </c>
      <c r="F68" s="5">
        <v>0</v>
      </c>
      <c r="G68" s="5">
        <v>0</v>
      </c>
      <c r="H68" s="5">
        <v>0</v>
      </c>
      <c r="I68" s="5">
        <v>0</v>
      </c>
      <c r="J68" s="5">
        <v>0</v>
      </c>
      <c r="K68" s="5">
        <v>0</v>
      </c>
      <c r="L68" s="5">
        <v>0</v>
      </c>
      <c r="M68" s="5">
        <v>0</v>
      </c>
      <c r="N68" s="5">
        <v>0.17827999999999999</v>
      </c>
      <c r="O68" s="5">
        <v>0</v>
      </c>
      <c r="P68" s="5">
        <v>0</v>
      </c>
      <c r="Q68" s="5">
        <v>0</v>
      </c>
      <c r="R68" s="5">
        <v>0</v>
      </c>
      <c r="S68" s="5">
        <v>0</v>
      </c>
    </row>
    <row r="69" spans="1:19" hidden="1" x14ac:dyDescent="0.35">
      <c r="A69" s="2" t="s">
        <v>4</v>
      </c>
      <c r="B69" s="1" t="s">
        <v>69</v>
      </c>
      <c r="C69" t="str">
        <f>VLOOKUP(B69,[2]Clothes!$B$5:$D$447,2, FALSE)</f>
        <v>Local Centres</v>
      </c>
      <c r="D69" t="str">
        <f>VLOOKUP(B69,[2]Clothes!$B$5:$D$447,3, FALSE)</f>
        <v>Other Local Centres</v>
      </c>
      <c r="E69" s="5">
        <v>0</v>
      </c>
      <c r="F69" s="5">
        <v>0</v>
      </c>
      <c r="G69" s="5">
        <v>0</v>
      </c>
      <c r="H69" s="5">
        <v>0</v>
      </c>
      <c r="I69" s="5">
        <v>0</v>
      </c>
      <c r="J69" s="5">
        <v>0</v>
      </c>
      <c r="K69" s="5">
        <v>0</v>
      </c>
      <c r="L69" s="5">
        <v>0</v>
      </c>
      <c r="M69" s="5">
        <v>0</v>
      </c>
      <c r="N69" s="5">
        <v>0</v>
      </c>
      <c r="O69" s="5">
        <v>0</v>
      </c>
      <c r="P69" s="5">
        <v>0</v>
      </c>
      <c r="Q69" s="5">
        <v>0</v>
      </c>
      <c r="R69" s="5">
        <v>0</v>
      </c>
      <c r="S69" s="5">
        <v>0</v>
      </c>
    </row>
    <row r="70" spans="1:19" hidden="1" x14ac:dyDescent="0.35">
      <c r="A70" s="2" t="s">
        <v>4</v>
      </c>
      <c r="B70" s="1" t="s">
        <v>546</v>
      </c>
      <c r="C70" t="str">
        <f>VLOOKUP(B70,[2]Clothes!$B$5:$D$447,2, FALSE)</f>
        <v>Out of Centre</v>
      </c>
      <c r="D70" t="str">
        <f>VLOOKUP(B70,[2]Clothes!$B$5:$D$447,3, FALSE)</f>
        <v>OoC - Zone 4</v>
      </c>
      <c r="E70" s="5">
        <v>0</v>
      </c>
      <c r="F70" s="5">
        <v>0</v>
      </c>
      <c r="G70" s="5">
        <v>0</v>
      </c>
      <c r="H70" s="5">
        <v>0</v>
      </c>
      <c r="I70" s="5">
        <v>0</v>
      </c>
      <c r="J70" s="5">
        <v>0</v>
      </c>
      <c r="K70" s="5">
        <v>0</v>
      </c>
      <c r="L70" s="5">
        <v>0</v>
      </c>
      <c r="M70" s="5">
        <v>0</v>
      </c>
      <c r="N70" s="5">
        <v>0</v>
      </c>
      <c r="O70" s="5">
        <v>0</v>
      </c>
      <c r="P70" s="5">
        <v>0</v>
      </c>
      <c r="Q70" s="5">
        <v>0</v>
      </c>
      <c r="R70" s="5">
        <v>0</v>
      </c>
      <c r="S70" s="5">
        <v>0</v>
      </c>
    </row>
    <row r="71" spans="1:19" hidden="1" x14ac:dyDescent="0.35">
      <c r="A71" s="2" t="s">
        <v>4</v>
      </c>
      <c r="B71" s="1" t="s">
        <v>547</v>
      </c>
      <c r="C71" t="str">
        <f>VLOOKUP(B71,[2]Clothes!$B$5:$D$447,2, FALSE)</f>
        <v>Out of Centre</v>
      </c>
      <c r="D71" t="str">
        <f>VLOOKUP(B71,[2]Clothes!$B$5:$D$447,3, FALSE)</f>
        <v>OoC - Zone 4</v>
      </c>
      <c r="E71" s="5">
        <v>0</v>
      </c>
      <c r="F71" s="5">
        <v>0</v>
      </c>
      <c r="G71" s="5">
        <v>0</v>
      </c>
      <c r="H71" s="5">
        <v>0</v>
      </c>
      <c r="I71" s="5">
        <v>0</v>
      </c>
      <c r="J71" s="5">
        <v>0</v>
      </c>
      <c r="K71" s="5">
        <v>0</v>
      </c>
      <c r="L71" s="5">
        <v>0</v>
      </c>
      <c r="M71" s="5">
        <v>0</v>
      </c>
      <c r="N71" s="5">
        <v>0</v>
      </c>
      <c r="O71" s="5">
        <v>0</v>
      </c>
      <c r="P71" s="5">
        <v>0</v>
      </c>
      <c r="Q71" s="5">
        <v>0</v>
      </c>
      <c r="R71" s="5">
        <v>0</v>
      </c>
      <c r="S71" s="5">
        <v>0</v>
      </c>
    </row>
    <row r="72" spans="1:19" hidden="1" x14ac:dyDescent="0.35">
      <c r="A72" s="2" t="s">
        <v>4</v>
      </c>
      <c r="B72" s="1" t="s">
        <v>78</v>
      </c>
      <c r="C72" t="str">
        <f>VLOOKUP(B72,[2]Clothes!$B$5:$D$447,2, FALSE)</f>
        <v>Kingston TC</v>
      </c>
      <c r="D72" t="str">
        <f>VLOOKUP(B72,[2]Clothes!$B$5:$D$447,3, FALSE)</f>
        <v>Tesco Extra, Winchester Circle, Kingston</v>
      </c>
      <c r="E72" s="5">
        <v>2.3600000000000001E-3</v>
      </c>
      <c r="F72" s="5">
        <v>0</v>
      </c>
      <c r="G72" s="5">
        <v>0</v>
      </c>
      <c r="H72" s="5">
        <v>1.4160000000000001E-2</v>
      </c>
      <c r="I72" s="5">
        <v>2.632E-2</v>
      </c>
      <c r="J72" s="5">
        <v>0</v>
      </c>
      <c r="K72" s="5">
        <v>0</v>
      </c>
      <c r="L72" s="5">
        <v>0</v>
      </c>
      <c r="M72" s="5">
        <v>0</v>
      </c>
      <c r="N72" s="5">
        <v>0</v>
      </c>
      <c r="O72" s="5">
        <v>2.5260000000000001E-2</v>
      </c>
      <c r="P72" s="5">
        <v>0</v>
      </c>
      <c r="Q72" s="5">
        <v>0</v>
      </c>
      <c r="R72" s="5">
        <v>0</v>
      </c>
      <c r="S72" s="5">
        <v>0</v>
      </c>
    </row>
    <row r="73" spans="1:19" hidden="1" x14ac:dyDescent="0.35">
      <c r="A73" s="2" t="s">
        <v>4</v>
      </c>
      <c r="B73" s="1" t="s">
        <v>548</v>
      </c>
      <c r="C73" t="str">
        <f>VLOOKUP(B73,[2]Clothes!$B$5:$D$447,2, FALSE)</f>
        <v>Kingston TC</v>
      </c>
      <c r="D73" t="str">
        <f>VLOOKUP(B73,[2]Clothes!$B$5:$D$447,3, FALSE)</f>
        <v>Kingston TC - Other in Centre</v>
      </c>
      <c r="E73" s="5">
        <v>1.0800000000000001E-2</v>
      </c>
      <c r="F73" s="5">
        <v>0</v>
      </c>
      <c r="G73" s="5">
        <v>0</v>
      </c>
      <c r="H73" s="5">
        <v>0</v>
      </c>
      <c r="I73" s="5">
        <v>0</v>
      </c>
      <c r="J73" s="5">
        <v>0</v>
      </c>
      <c r="K73" s="5">
        <v>0</v>
      </c>
      <c r="L73" s="5">
        <v>0</v>
      </c>
      <c r="M73" s="5">
        <v>0</v>
      </c>
      <c r="N73" s="5">
        <v>2.2599999999999999E-2</v>
      </c>
      <c r="O73" s="5">
        <v>0</v>
      </c>
      <c r="P73" s="5">
        <v>0</v>
      </c>
      <c r="Q73" s="5">
        <v>6.9769999999999999E-2</v>
      </c>
      <c r="R73" s="5">
        <v>0</v>
      </c>
      <c r="S73" s="5">
        <v>0</v>
      </c>
    </row>
    <row r="74" spans="1:19" hidden="1" x14ac:dyDescent="0.35">
      <c r="A74" s="2" t="s">
        <v>4</v>
      </c>
      <c r="B74" s="1" t="s">
        <v>549</v>
      </c>
      <c r="C74" t="str">
        <f>VLOOKUP(B74,[2]Clothes!$B$5:$D$447,2, FALSE)</f>
        <v>Local Centres</v>
      </c>
      <c r="D74" t="str">
        <f>VLOOKUP(B74,[2]Clothes!$B$5:$D$447,3, FALSE)</f>
        <v>Oakgrove</v>
      </c>
      <c r="E74" s="5">
        <v>0</v>
      </c>
      <c r="F74" s="5">
        <v>0</v>
      </c>
      <c r="G74" s="5">
        <v>0</v>
      </c>
      <c r="H74" s="5">
        <v>0</v>
      </c>
      <c r="I74" s="5">
        <v>0</v>
      </c>
      <c r="J74" s="5">
        <v>0</v>
      </c>
      <c r="K74" s="5">
        <v>0</v>
      </c>
      <c r="L74" s="5">
        <v>0</v>
      </c>
      <c r="M74" s="5">
        <v>0</v>
      </c>
      <c r="N74" s="5">
        <v>0</v>
      </c>
      <c r="O74" s="5">
        <v>0</v>
      </c>
      <c r="P74" s="5">
        <v>0</v>
      </c>
      <c r="Q74" s="5">
        <v>0</v>
      </c>
      <c r="R74" s="5">
        <v>0</v>
      </c>
      <c r="S74" s="5">
        <v>0</v>
      </c>
    </row>
    <row r="75" spans="1:19" hidden="1" x14ac:dyDescent="0.35">
      <c r="A75" s="2" t="s">
        <v>4</v>
      </c>
      <c r="B75" s="1" t="s">
        <v>550</v>
      </c>
      <c r="C75" t="str">
        <f>VLOOKUP(B75,[2]Clothes!$B$5:$D$447,2, FALSE)</f>
        <v>Local Centres</v>
      </c>
      <c r="D75" t="str">
        <f>VLOOKUP(B75,[2]Clothes!$B$5:$D$447,3, FALSE)</f>
        <v>Walnut Tree</v>
      </c>
      <c r="E75" s="5">
        <v>0</v>
      </c>
      <c r="F75" s="5">
        <v>0</v>
      </c>
      <c r="G75" s="5">
        <v>0</v>
      </c>
      <c r="H75" s="5">
        <v>0</v>
      </c>
      <c r="I75" s="5">
        <v>0</v>
      </c>
      <c r="J75" s="5">
        <v>0</v>
      </c>
      <c r="K75" s="5">
        <v>0</v>
      </c>
      <c r="L75" s="5">
        <v>0</v>
      </c>
      <c r="M75" s="5">
        <v>0</v>
      </c>
      <c r="N75" s="5">
        <v>0</v>
      </c>
      <c r="O75" s="5">
        <v>0</v>
      </c>
      <c r="P75" s="5">
        <v>0</v>
      </c>
      <c r="Q75" s="5">
        <v>0</v>
      </c>
      <c r="R75" s="5">
        <v>0</v>
      </c>
      <c r="S75" s="5">
        <v>0</v>
      </c>
    </row>
    <row r="76" spans="1:19" hidden="1" x14ac:dyDescent="0.35">
      <c r="A76" s="2" t="s">
        <v>4</v>
      </c>
      <c r="B76" s="1" t="s">
        <v>551</v>
      </c>
      <c r="C76" t="str">
        <f>VLOOKUP(B76,[2]Clothes!$B$5:$D$447,2, FALSE)</f>
        <v>Out of Centre</v>
      </c>
      <c r="D76" t="str">
        <f>VLOOKUP(B76,[2]Clothes!$B$5:$D$447,3, FALSE)</f>
        <v>OoC - Zone 4</v>
      </c>
      <c r="E76" s="5">
        <v>0</v>
      </c>
      <c r="F76" s="5">
        <v>0</v>
      </c>
      <c r="G76" s="5">
        <v>0</v>
      </c>
      <c r="H76" s="5">
        <v>0</v>
      </c>
      <c r="I76" s="5">
        <v>0</v>
      </c>
      <c r="J76" s="5">
        <v>0</v>
      </c>
      <c r="K76" s="5">
        <v>0</v>
      </c>
      <c r="L76" s="5">
        <v>0</v>
      </c>
      <c r="M76" s="5">
        <v>0</v>
      </c>
      <c r="N76" s="5">
        <v>0</v>
      </c>
      <c r="O76" s="5">
        <v>0</v>
      </c>
      <c r="P76" s="5">
        <v>0</v>
      </c>
      <c r="Q76" s="5">
        <v>0</v>
      </c>
      <c r="R76" s="5">
        <v>0</v>
      </c>
      <c r="S76" s="5">
        <v>0</v>
      </c>
    </row>
    <row r="77" spans="1:19" hidden="1" x14ac:dyDescent="0.35">
      <c r="A77" s="2" t="s">
        <v>4</v>
      </c>
      <c r="B77" s="1" t="s">
        <v>552</v>
      </c>
      <c r="C77" t="str">
        <f>VLOOKUP(B77,[2]Clothes!$B$5:$D$447,2, FALSE)</f>
        <v>Out of Centre</v>
      </c>
      <c r="D77" t="str">
        <f>VLOOKUP(B77,[2]Clothes!$B$5:$D$447,3, FALSE)</f>
        <v>OoC - Zone 4</v>
      </c>
      <c r="E77" s="5">
        <v>0</v>
      </c>
      <c r="F77" s="5">
        <v>0</v>
      </c>
      <c r="G77" s="5">
        <v>0</v>
      </c>
      <c r="H77" s="5">
        <v>0</v>
      </c>
      <c r="I77" s="5">
        <v>0</v>
      </c>
      <c r="J77" s="5">
        <v>0</v>
      </c>
      <c r="K77" s="5">
        <v>0</v>
      </c>
      <c r="L77" s="5">
        <v>0</v>
      </c>
      <c r="M77" s="5">
        <v>0</v>
      </c>
      <c r="N77" s="5">
        <v>0</v>
      </c>
      <c r="O77" s="5">
        <v>0</v>
      </c>
      <c r="P77" s="5">
        <v>0</v>
      </c>
      <c r="Q77" s="5">
        <v>0</v>
      </c>
      <c r="R77" s="5">
        <v>0</v>
      </c>
      <c r="S77" s="5">
        <v>0</v>
      </c>
    </row>
    <row r="78" spans="1:19" hidden="1" x14ac:dyDescent="0.35">
      <c r="A78" s="2" t="s">
        <v>5</v>
      </c>
      <c r="B78" s="1" t="s">
        <v>80</v>
      </c>
      <c r="C78" t="str">
        <f>VLOOKUP(B78,[2]Clothes!$B$5:$D$447,2, FALSE)</f>
        <v>Local Centres</v>
      </c>
      <c r="D78" t="str">
        <f>VLOOKUP(B78,[2]Clothes!$B$5:$D$447,3, FALSE)</f>
        <v>Stantonbury LC - Aldi</v>
      </c>
      <c r="E78" s="5">
        <v>7.9100000000000004E-3</v>
      </c>
      <c r="F78" s="5">
        <v>0</v>
      </c>
      <c r="G78" s="5">
        <v>0</v>
      </c>
      <c r="H78" s="5">
        <v>0</v>
      </c>
      <c r="I78" s="5">
        <v>4.0640000000000003E-2</v>
      </c>
      <c r="J78" s="5">
        <v>0</v>
      </c>
      <c r="K78" s="5">
        <v>0</v>
      </c>
      <c r="L78" s="5">
        <v>0</v>
      </c>
      <c r="M78" s="5">
        <v>0</v>
      </c>
      <c r="N78" s="5">
        <v>0</v>
      </c>
      <c r="O78" s="5">
        <v>0</v>
      </c>
      <c r="P78" s="5">
        <v>5.058E-2</v>
      </c>
      <c r="Q78" s="5">
        <v>0</v>
      </c>
      <c r="R78" s="5">
        <v>0</v>
      </c>
      <c r="S78" s="5">
        <v>0</v>
      </c>
    </row>
    <row r="79" spans="1:19" hidden="1" x14ac:dyDescent="0.35">
      <c r="A79" s="2" t="s">
        <v>5</v>
      </c>
      <c r="B79" s="1" t="s">
        <v>81</v>
      </c>
      <c r="C79" t="str">
        <f>VLOOKUP(B79,[2]Clothes!$B$5:$D$447,2, FALSE)</f>
        <v>Local Centres</v>
      </c>
      <c r="D79" t="str">
        <f>VLOOKUP(B79,[2]Clothes!$B$5:$D$447,3, FALSE)</f>
        <v>Other Local Centres</v>
      </c>
      <c r="E79" s="5">
        <v>4.79E-3</v>
      </c>
      <c r="F79" s="5">
        <v>0</v>
      </c>
      <c r="G79" s="5">
        <v>0</v>
      </c>
      <c r="H79" s="5">
        <v>0</v>
      </c>
      <c r="I79" s="5">
        <v>0</v>
      </c>
      <c r="J79" s="5">
        <v>0</v>
      </c>
      <c r="K79" s="5">
        <v>0</v>
      </c>
      <c r="L79" s="5">
        <v>0</v>
      </c>
      <c r="M79" s="5">
        <v>0</v>
      </c>
      <c r="N79" s="5">
        <v>0</v>
      </c>
      <c r="O79" s="5">
        <v>0</v>
      </c>
      <c r="P79" s="5">
        <v>0</v>
      </c>
      <c r="Q79" s="5">
        <v>0</v>
      </c>
      <c r="R79" s="5">
        <v>0</v>
      </c>
      <c r="S79" s="5">
        <v>6.1850000000000002E-2</v>
      </c>
    </row>
    <row r="80" spans="1:19" hidden="1" x14ac:dyDescent="0.35">
      <c r="A80" s="2" t="s">
        <v>5</v>
      </c>
      <c r="B80" s="1" t="s">
        <v>553</v>
      </c>
      <c r="C80" t="str">
        <f>VLOOKUP(B80,[2]Clothes!$B$5:$D$447,2, FALSE)</f>
        <v>Out of Centre</v>
      </c>
      <c r="D80" t="str">
        <f>VLOOKUP(B80,[2]Clothes!$B$5:$D$447,3, FALSE)</f>
        <v>OoC - Zone 5</v>
      </c>
      <c r="E80" s="5">
        <v>0</v>
      </c>
      <c r="F80" s="5">
        <v>0</v>
      </c>
      <c r="G80" s="5">
        <v>0</v>
      </c>
      <c r="H80" s="5">
        <v>0</v>
      </c>
      <c r="I80" s="5">
        <v>0</v>
      </c>
      <c r="J80" s="5">
        <v>0</v>
      </c>
      <c r="K80" s="5">
        <v>0</v>
      </c>
      <c r="L80" s="5">
        <v>0</v>
      </c>
      <c r="M80" s="5">
        <v>0</v>
      </c>
      <c r="N80" s="5">
        <v>0</v>
      </c>
      <c r="O80" s="5">
        <v>0</v>
      </c>
      <c r="P80" s="5">
        <v>0</v>
      </c>
      <c r="Q80" s="5">
        <v>0</v>
      </c>
      <c r="R80" s="5">
        <v>0</v>
      </c>
      <c r="S80" s="5">
        <v>0</v>
      </c>
    </row>
    <row r="81" spans="1:19" hidden="1" x14ac:dyDescent="0.35">
      <c r="A81" s="2" t="s">
        <v>5</v>
      </c>
      <c r="B81" s="1" t="s">
        <v>85</v>
      </c>
      <c r="C81" t="str">
        <f>VLOOKUP(B81,[2]Clothes!$B$5:$D$447,2, FALSE)</f>
        <v>Local Centres</v>
      </c>
      <c r="D81" t="str">
        <f>VLOOKUP(B81,[2]Clothes!$B$5:$D$447,3, FALSE)</f>
        <v>Other Local Centres</v>
      </c>
      <c r="E81" s="5">
        <v>0</v>
      </c>
      <c r="F81" s="5">
        <v>0</v>
      </c>
      <c r="G81" s="5">
        <v>0</v>
      </c>
      <c r="H81" s="5">
        <v>0</v>
      </c>
      <c r="I81" s="5">
        <v>0</v>
      </c>
      <c r="J81" s="5">
        <v>0</v>
      </c>
      <c r="K81" s="5">
        <v>0</v>
      </c>
      <c r="L81" s="5">
        <v>0</v>
      </c>
      <c r="M81" s="5">
        <v>0</v>
      </c>
      <c r="N81" s="5">
        <v>0</v>
      </c>
      <c r="O81" s="5">
        <v>0</v>
      </c>
      <c r="P81" s="5">
        <v>0</v>
      </c>
      <c r="Q81" s="5">
        <v>0</v>
      </c>
      <c r="R81" s="5">
        <v>0</v>
      </c>
      <c r="S81" s="5">
        <v>0</v>
      </c>
    </row>
    <row r="82" spans="1:19" hidden="1" x14ac:dyDescent="0.35">
      <c r="A82" s="2" t="s">
        <v>5</v>
      </c>
      <c r="B82" s="1" t="s">
        <v>554</v>
      </c>
      <c r="C82" t="str">
        <f>VLOOKUP(B82,[2]Clothes!$B$5:$D$447,2, FALSE)</f>
        <v>Local Centres</v>
      </c>
      <c r="D82" t="str">
        <f>VLOOKUP(B82,[2]Clothes!$B$5:$D$447,3, FALSE)</f>
        <v>Giffard Park</v>
      </c>
      <c r="E82" s="5">
        <v>0</v>
      </c>
      <c r="F82" s="5">
        <v>0</v>
      </c>
      <c r="G82" s="5">
        <v>0</v>
      </c>
      <c r="H82" s="5">
        <v>0</v>
      </c>
      <c r="I82" s="5">
        <v>0</v>
      </c>
      <c r="J82" s="5">
        <v>0</v>
      </c>
      <c r="K82" s="5">
        <v>0</v>
      </c>
      <c r="L82" s="5">
        <v>0</v>
      </c>
      <c r="M82" s="5">
        <v>0</v>
      </c>
      <c r="N82" s="5">
        <v>0</v>
      </c>
      <c r="O82" s="5">
        <v>0</v>
      </c>
      <c r="P82" s="5">
        <v>0</v>
      </c>
      <c r="Q82" s="5">
        <v>0</v>
      </c>
      <c r="R82" s="5">
        <v>0</v>
      </c>
      <c r="S82" s="5">
        <v>0</v>
      </c>
    </row>
    <row r="83" spans="1:19" hidden="1" x14ac:dyDescent="0.35">
      <c r="A83" s="2" t="s">
        <v>5</v>
      </c>
      <c r="B83" s="1" t="s">
        <v>555</v>
      </c>
      <c r="C83" t="str">
        <f>VLOOKUP(B83,[2]Clothes!$B$5:$D$447,2, FALSE)</f>
        <v>Local Centres</v>
      </c>
      <c r="D83" t="str">
        <f>VLOOKUP(B83,[2]Clothes!$B$5:$D$447,3, FALSE)</f>
        <v>Great Linford</v>
      </c>
      <c r="E83" s="5">
        <v>0</v>
      </c>
      <c r="F83" s="5">
        <v>0</v>
      </c>
      <c r="G83" s="5">
        <v>0</v>
      </c>
      <c r="H83" s="5">
        <v>0</v>
      </c>
      <c r="I83" s="5">
        <v>0</v>
      </c>
      <c r="J83" s="5">
        <v>0</v>
      </c>
      <c r="K83" s="5">
        <v>0</v>
      </c>
      <c r="L83" s="5">
        <v>0</v>
      </c>
      <c r="M83" s="5">
        <v>0</v>
      </c>
      <c r="N83" s="5">
        <v>0</v>
      </c>
      <c r="O83" s="5">
        <v>0</v>
      </c>
      <c r="P83" s="5">
        <v>0</v>
      </c>
      <c r="Q83" s="5">
        <v>0</v>
      </c>
      <c r="R83" s="5">
        <v>0</v>
      </c>
      <c r="S83" s="5">
        <v>0</v>
      </c>
    </row>
    <row r="84" spans="1:19" hidden="1" x14ac:dyDescent="0.35">
      <c r="A84" s="2" t="s">
        <v>5</v>
      </c>
      <c r="B84" s="1" t="s">
        <v>88</v>
      </c>
      <c r="C84" t="str">
        <f>VLOOKUP(B84,[2]Clothes!$B$5:$D$447,2, FALSE)</f>
        <v>Out of Centre</v>
      </c>
      <c r="D84" t="str">
        <f>VLOOKUP(B84,[2]Clothes!$B$5:$D$447,3, FALSE)</f>
        <v>OoC - Zone 5</v>
      </c>
      <c r="E84" s="5">
        <v>6.4999999999999997E-4</v>
      </c>
      <c r="F84" s="5">
        <v>0</v>
      </c>
      <c r="G84" s="5">
        <v>0</v>
      </c>
      <c r="H84" s="5">
        <v>0</v>
      </c>
      <c r="I84" s="5">
        <v>0</v>
      </c>
      <c r="J84" s="5">
        <v>1.8409999999999999E-2</v>
      </c>
      <c r="K84" s="5">
        <v>0</v>
      </c>
      <c r="L84" s="5">
        <v>0</v>
      </c>
      <c r="M84" s="5">
        <v>0</v>
      </c>
      <c r="N84" s="5">
        <v>0</v>
      </c>
      <c r="O84" s="5">
        <v>0</v>
      </c>
      <c r="P84" s="5">
        <v>0</v>
      </c>
      <c r="Q84" s="5">
        <v>0</v>
      </c>
      <c r="R84" s="5">
        <v>0</v>
      </c>
      <c r="S84" s="5">
        <v>0</v>
      </c>
    </row>
    <row r="85" spans="1:19" hidden="1" x14ac:dyDescent="0.35">
      <c r="A85" s="2" t="s">
        <v>5</v>
      </c>
      <c r="B85" s="1" t="s">
        <v>556</v>
      </c>
      <c r="C85" t="str">
        <f>VLOOKUP(B85,[2]Clothes!$B$5:$D$447,2, FALSE)</f>
        <v>Out of Centre</v>
      </c>
      <c r="D85" t="str">
        <f>VLOOKUP(B85,[2]Clothes!$B$5:$D$447,3, FALSE)</f>
        <v>OoC - Zone 5</v>
      </c>
      <c r="E85" s="5">
        <v>0</v>
      </c>
      <c r="F85" s="5">
        <v>0</v>
      </c>
      <c r="G85" s="5">
        <v>0</v>
      </c>
      <c r="H85" s="5">
        <v>0</v>
      </c>
      <c r="I85" s="5">
        <v>0</v>
      </c>
      <c r="J85" s="5">
        <v>0</v>
      </c>
      <c r="K85" s="5">
        <v>0</v>
      </c>
      <c r="L85" s="5">
        <v>0</v>
      </c>
      <c r="M85" s="5">
        <v>0</v>
      </c>
      <c r="N85" s="5">
        <v>0</v>
      </c>
      <c r="O85" s="5">
        <v>0</v>
      </c>
      <c r="P85" s="5">
        <v>0</v>
      </c>
      <c r="Q85" s="5">
        <v>0</v>
      </c>
      <c r="R85" s="5">
        <v>0</v>
      </c>
      <c r="S85" s="5">
        <v>0</v>
      </c>
    </row>
    <row r="86" spans="1:19" hidden="1" x14ac:dyDescent="0.35">
      <c r="A86" s="2" t="s">
        <v>5</v>
      </c>
      <c r="B86" s="1" t="s">
        <v>557</v>
      </c>
      <c r="C86" t="str">
        <f>VLOOKUP(B86,[2]Clothes!$B$5:$D$447,2, FALSE)</f>
        <v>Local Centres</v>
      </c>
      <c r="D86" t="str">
        <f>VLOOKUP(B86,[2]Clothes!$B$5:$D$447,3, FALSE)</f>
        <v>Neath Hill</v>
      </c>
      <c r="E86" s="5">
        <v>0</v>
      </c>
      <c r="F86" s="5">
        <v>0</v>
      </c>
      <c r="G86" s="5">
        <v>0</v>
      </c>
      <c r="H86" s="5">
        <v>0</v>
      </c>
      <c r="I86" s="5">
        <v>0</v>
      </c>
      <c r="J86" s="5">
        <v>0</v>
      </c>
      <c r="K86" s="5">
        <v>0</v>
      </c>
      <c r="L86" s="5">
        <v>0</v>
      </c>
      <c r="M86" s="5">
        <v>0</v>
      </c>
      <c r="N86" s="5">
        <v>0</v>
      </c>
      <c r="O86" s="5">
        <v>0</v>
      </c>
      <c r="P86" s="5">
        <v>0</v>
      </c>
      <c r="Q86" s="5">
        <v>0</v>
      </c>
      <c r="R86" s="5">
        <v>0</v>
      </c>
      <c r="S86" s="5">
        <v>0</v>
      </c>
    </row>
    <row r="87" spans="1:19" hidden="1" x14ac:dyDescent="0.35">
      <c r="A87" s="2" t="s">
        <v>5</v>
      </c>
      <c r="B87" s="1" t="s">
        <v>558</v>
      </c>
      <c r="C87" t="str">
        <f>VLOOKUP(B87,[2]Clothes!$B$5:$D$447,2, FALSE)</f>
        <v>Local Centres</v>
      </c>
      <c r="D87" t="str">
        <f>VLOOKUP(B87,[2]Clothes!$B$5:$D$447,3, FALSE)</f>
        <v>Oakridge Park</v>
      </c>
      <c r="E87" s="5">
        <v>0</v>
      </c>
      <c r="F87" s="5">
        <v>0</v>
      </c>
      <c r="G87" s="5">
        <v>0</v>
      </c>
      <c r="H87" s="5">
        <v>0</v>
      </c>
      <c r="I87" s="5">
        <v>0</v>
      </c>
      <c r="J87" s="5">
        <v>0</v>
      </c>
      <c r="K87" s="5">
        <v>0</v>
      </c>
      <c r="L87" s="5">
        <v>0</v>
      </c>
      <c r="M87" s="5">
        <v>0</v>
      </c>
      <c r="N87" s="5">
        <v>0</v>
      </c>
      <c r="O87" s="5">
        <v>0</v>
      </c>
      <c r="P87" s="5">
        <v>0</v>
      </c>
      <c r="Q87" s="5">
        <v>0</v>
      </c>
      <c r="R87" s="5">
        <v>0</v>
      </c>
      <c r="S87" s="5">
        <v>0</v>
      </c>
    </row>
    <row r="88" spans="1:19" hidden="1" x14ac:dyDescent="0.35">
      <c r="A88" s="2" t="s">
        <v>5</v>
      </c>
      <c r="B88" s="1" t="s">
        <v>559</v>
      </c>
      <c r="C88" t="str">
        <f>VLOOKUP(B88,[2]Clothes!$B$5:$D$447,2, FALSE)</f>
        <v>Local Centres</v>
      </c>
      <c r="D88" t="str">
        <f>VLOOKUP(B88,[2]Clothes!$B$5:$D$447,3, FALSE)</f>
        <v>Stantonbury</v>
      </c>
      <c r="E88" s="5">
        <v>0</v>
      </c>
      <c r="F88" s="5">
        <v>0</v>
      </c>
      <c r="G88" s="5">
        <v>0</v>
      </c>
      <c r="H88" s="5">
        <v>0</v>
      </c>
      <c r="I88" s="5">
        <v>0</v>
      </c>
      <c r="J88" s="5">
        <v>0</v>
      </c>
      <c r="K88" s="5">
        <v>0</v>
      </c>
      <c r="L88" s="5">
        <v>0</v>
      </c>
      <c r="M88" s="5">
        <v>0</v>
      </c>
      <c r="N88" s="5">
        <v>0</v>
      </c>
      <c r="O88" s="5">
        <v>0</v>
      </c>
      <c r="P88" s="5">
        <v>0</v>
      </c>
      <c r="Q88" s="5">
        <v>0</v>
      </c>
      <c r="R88" s="5">
        <v>0</v>
      </c>
      <c r="S88" s="5">
        <v>0</v>
      </c>
    </row>
    <row r="89" spans="1:19" hidden="1" x14ac:dyDescent="0.35">
      <c r="A89" s="2" t="s">
        <v>5</v>
      </c>
      <c r="B89" s="1" t="s">
        <v>560</v>
      </c>
      <c r="C89" t="str">
        <f>VLOOKUP(B89,[2]Clothes!$B$5:$D$447,2, FALSE)</f>
        <v>Local Centres</v>
      </c>
      <c r="D89" t="str">
        <f>VLOOKUP(B89,[2]Clothes!$B$5:$D$447,3, FALSE)</f>
        <v>Willen</v>
      </c>
      <c r="E89" s="5">
        <v>0</v>
      </c>
      <c r="F89" s="5">
        <v>0</v>
      </c>
      <c r="G89" s="5">
        <v>0</v>
      </c>
      <c r="H89" s="5">
        <v>0</v>
      </c>
      <c r="I89" s="5">
        <v>0</v>
      </c>
      <c r="J89" s="5">
        <v>0</v>
      </c>
      <c r="K89" s="5">
        <v>0</v>
      </c>
      <c r="L89" s="5">
        <v>0</v>
      </c>
      <c r="M89" s="5">
        <v>0</v>
      </c>
      <c r="N89" s="5">
        <v>0</v>
      </c>
      <c r="O89" s="5">
        <v>0</v>
      </c>
      <c r="P89" s="5">
        <v>0</v>
      </c>
      <c r="Q89" s="5">
        <v>0</v>
      </c>
      <c r="R89" s="5">
        <v>0</v>
      </c>
      <c r="S89" s="5">
        <v>0</v>
      </c>
    </row>
    <row r="90" spans="1:19" hidden="1" x14ac:dyDescent="0.35">
      <c r="A90" s="2" t="s">
        <v>5</v>
      </c>
      <c r="B90" s="1" t="s">
        <v>561</v>
      </c>
      <c r="C90" t="str">
        <f>VLOOKUP(B90,[2]Clothes!$B$5:$D$447,2, FALSE)</f>
        <v>Local Centres</v>
      </c>
      <c r="D90" t="str">
        <f>VLOOKUP(B90,[2]Clothes!$B$5:$D$447,3, FALSE)</f>
        <v>Woolstone</v>
      </c>
      <c r="E90" s="5">
        <v>0</v>
      </c>
      <c r="F90" s="5">
        <v>0</v>
      </c>
      <c r="G90" s="5">
        <v>0</v>
      </c>
      <c r="H90" s="5">
        <v>0</v>
      </c>
      <c r="I90" s="5">
        <v>0</v>
      </c>
      <c r="J90" s="5">
        <v>0</v>
      </c>
      <c r="K90" s="5">
        <v>0</v>
      </c>
      <c r="L90" s="5">
        <v>0</v>
      </c>
      <c r="M90" s="5">
        <v>0</v>
      </c>
      <c r="N90" s="5">
        <v>0</v>
      </c>
      <c r="O90" s="5">
        <v>0</v>
      </c>
      <c r="P90" s="5">
        <v>0</v>
      </c>
      <c r="Q90" s="5">
        <v>0</v>
      </c>
      <c r="R90" s="5">
        <v>0</v>
      </c>
      <c r="S90" s="5">
        <v>0</v>
      </c>
    </row>
    <row r="91" spans="1:19" hidden="1" x14ac:dyDescent="0.35">
      <c r="A91" s="2" t="s">
        <v>6</v>
      </c>
      <c r="B91" s="1" t="s">
        <v>562</v>
      </c>
      <c r="C91" t="str">
        <f>VLOOKUP(B91,[2]Clothes!$B$5:$D$447,2, FALSE)</f>
        <v>Out of Centre</v>
      </c>
      <c r="D91" t="str">
        <f>VLOOKUP(B91,[2]Clothes!$B$5:$D$447,3, FALSE)</f>
        <v>OoC - Zone 6 - Other</v>
      </c>
      <c r="E91" s="5">
        <v>0</v>
      </c>
      <c r="F91" s="5">
        <v>0</v>
      </c>
      <c r="G91" s="5">
        <v>0</v>
      </c>
      <c r="H91" s="5">
        <v>0</v>
      </c>
      <c r="I91" s="5">
        <v>0</v>
      </c>
      <c r="J91" s="5">
        <v>0</v>
      </c>
      <c r="K91" s="5">
        <v>0</v>
      </c>
      <c r="L91" s="5">
        <v>0</v>
      </c>
      <c r="M91" s="5">
        <v>0</v>
      </c>
      <c r="N91" s="5">
        <v>0</v>
      </c>
      <c r="O91" s="5">
        <v>0</v>
      </c>
      <c r="P91" s="5">
        <v>0</v>
      </c>
      <c r="Q91" s="5">
        <v>0</v>
      </c>
      <c r="R91" s="5">
        <v>0</v>
      </c>
      <c r="S91" s="5">
        <v>0</v>
      </c>
    </row>
    <row r="92" spans="1:19" hidden="1" x14ac:dyDescent="0.35">
      <c r="A92" s="2" t="s">
        <v>6</v>
      </c>
      <c r="B92" s="1" t="s">
        <v>563</v>
      </c>
      <c r="C92" t="str">
        <f>VLOOKUP(B92,[2]Clothes!$B$5:$D$447,2, FALSE)</f>
        <v>Out of Centre</v>
      </c>
      <c r="D92" t="str">
        <f>VLOOKUP(B92,[2]Clothes!$B$5:$D$447,3, FALSE)</f>
        <v>OoC - Zone 6 - Other</v>
      </c>
      <c r="E92" s="5">
        <v>0</v>
      </c>
      <c r="F92" s="5">
        <v>0</v>
      </c>
      <c r="G92" s="5">
        <v>0</v>
      </c>
      <c r="H92" s="5">
        <v>0</v>
      </c>
      <c r="I92" s="5">
        <v>0</v>
      </c>
      <c r="J92" s="5">
        <v>0</v>
      </c>
      <c r="K92" s="5">
        <v>0</v>
      </c>
      <c r="L92" s="5">
        <v>0</v>
      </c>
      <c r="M92" s="5">
        <v>0</v>
      </c>
      <c r="N92" s="5">
        <v>0</v>
      </c>
      <c r="O92" s="5">
        <v>0</v>
      </c>
      <c r="P92" s="5">
        <v>0</v>
      </c>
      <c r="Q92" s="5">
        <v>0</v>
      </c>
      <c r="R92" s="5">
        <v>0</v>
      </c>
      <c r="S92" s="5">
        <v>0</v>
      </c>
    </row>
    <row r="93" spans="1:19" hidden="1" x14ac:dyDescent="0.35">
      <c r="A93" s="2" t="s">
        <v>6</v>
      </c>
      <c r="B93" s="1" t="s">
        <v>564</v>
      </c>
      <c r="C93" t="str">
        <f>VLOOKUP(B93,[2]Clothes!$B$5:$D$447,2, FALSE)</f>
        <v>Local Centres</v>
      </c>
      <c r="D93" t="str">
        <f>VLOOKUP(B93,[2]Clothes!$B$5:$D$447,3, FALSE)</f>
        <v>Bradwell Common</v>
      </c>
      <c r="E93" s="5">
        <v>0</v>
      </c>
      <c r="F93" s="5">
        <v>0</v>
      </c>
      <c r="G93" s="5">
        <v>0</v>
      </c>
      <c r="H93" s="5">
        <v>0</v>
      </c>
      <c r="I93" s="5">
        <v>0</v>
      </c>
      <c r="J93" s="5">
        <v>0</v>
      </c>
      <c r="K93" s="5">
        <v>0</v>
      </c>
      <c r="L93" s="5">
        <v>0</v>
      </c>
      <c r="M93" s="5">
        <v>0</v>
      </c>
      <c r="N93" s="5">
        <v>0</v>
      </c>
      <c r="O93" s="5">
        <v>0</v>
      </c>
      <c r="P93" s="5">
        <v>0</v>
      </c>
      <c r="Q93" s="5">
        <v>0</v>
      </c>
      <c r="R93" s="5">
        <v>0</v>
      </c>
      <c r="S93" s="5">
        <v>0</v>
      </c>
    </row>
    <row r="94" spans="1:19" hidden="1" x14ac:dyDescent="0.35">
      <c r="A94" s="2" t="s">
        <v>6</v>
      </c>
      <c r="B94" s="1" t="s">
        <v>565</v>
      </c>
      <c r="C94" t="str">
        <f>VLOOKUP(B94,[2]Clothes!$B$5:$D$447,2, FALSE)</f>
        <v>Out of Centre</v>
      </c>
      <c r="D94" t="str">
        <f>VLOOKUP(B94,[2]Clothes!$B$5:$D$447,3, FALSE)</f>
        <v>OoC - Zone 6 - Other</v>
      </c>
      <c r="E94" s="5">
        <v>0</v>
      </c>
      <c r="F94" s="5">
        <v>0</v>
      </c>
      <c r="G94" s="5">
        <v>0</v>
      </c>
      <c r="H94" s="5">
        <v>0</v>
      </c>
      <c r="I94" s="5">
        <v>0</v>
      </c>
      <c r="J94" s="5">
        <v>0</v>
      </c>
      <c r="K94" s="5">
        <v>0</v>
      </c>
      <c r="L94" s="5">
        <v>0</v>
      </c>
      <c r="M94" s="5">
        <v>0</v>
      </c>
      <c r="N94" s="5">
        <v>0</v>
      </c>
      <c r="O94" s="5">
        <v>0</v>
      </c>
      <c r="P94" s="5">
        <v>0</v>
      </c>
      <c r="Q94" s="5">
        <v>0</v>
      </c>
      <c r="R94" s="5">
        <v>0</v>
      </c>
      <c r="S94" s="5">
        <v>0</v>
      </c>
    </row>
    <row r="95" spans="1:19" hidden="1" x14ac:dyDescent="0.35">
      <c r="A95" s="2" t="s">
        <v>6</v>
      </c>
      <c r="B95" s="1" t="s">
        <v>566</v>
      </c>
      <c r="C95" t="str">
        <f>VLOOKUP(B95,[2]Clothes!$B$5:$D$447,2, FALSE)</f>
        <v>Out of Centre</v>
      </c>
      <c r="D95" t="str">
        <f>VLOOKUP(B95,[2]Clothes!$B$5:$D$447,3, FALSE)</f>
        <v>OoC - Zone 6 - Central Retail Park, Rooksley</v>
      </c>
      <c r="E95" s="5">
        <v>0.25917000000000001</v>
      </c>
      <c r="F95" s="5">
        <v>0.25607000000000002</v>
      </c>
      <c r="G95" s="5">
        <v>0.5202</v>
      </c>
      <c r="H95" s="5">
        <v>0.23316000000000001</v>
      </c>
      <c r="I95" s="5">
        <v>0.32786999999999999</v>
      </c>
      <c r="J95" s="5">
        <v>0.18645999999999999</v>
      </c>
      <c r="K95" s="5">
        <v>0.66347</v>
      </c>
      <c r="L95" s="5">
        <v>0.44790000000000002</v>
      </c>
      <c r="M95" s="5">
        <v>0.25034000000000001</v>
      </c>
      <c r="N95" s="5">
        <v>0.29686000000000001</v>
      </c>
      <c r="O95" s="5">
        <v>0.44766</v>
      </c>
      <c r="P95" s="5">
        <v>0.14696999999999999</v>
      </c>
      <c r="Q95" s="5">
        <v>0.30130000000000001</v>
      </c>
      <c r="R95" s="5">
        <v>3.0020000000000002E-2</v>
      </c>
      <c r="S95" s="5">
        <v>0.14507</v>
      </c>
    </row>
    <row r="96" spans="1:19" hidden="1" x14ac:dyDescent="0.35">
      <c r="A96" s="2" t="s">
        <v>6</v>
      </c>
      <c r="B96" s="1" t="s">
        <v>567</v>
      </c>
      <c r="C96" t="str">
        <f>VLOOKUP(B96,[2]Clothes!$B$5:$D$447,2, FALSE)</f>
        <v>Local Centres</v>
      </c>
      <c r="D96" t="str">
        <f>VLOOKUP(B96,[2]Clothes!$B$5:$D$447,3, FALSE)</f>
        <v>Great Holm</v>
      </c>
      <c r="E96" s="5">
        <v>0</v>
      </c>
      <c r="F96" s="5">
        <v>0</v>
      </c>
      <c r="G96" s="5">
        <v>0</v>
      </c>
      <c r="H96" s="5">
        <v>0</v>
      </c>
      <c r="I96" s="5">
        <v>0</v>
      </c>
      <c r="J96" s="5">
        <v>0</v>
      </c>
      <c r="K96" s="5">
        <v>0</v>
      </c>
      <c r="L96" s="5">
        <v>0</v>
      </c>
      <c r="M96" s="5">
        <v>0</v>
      </c>
      <c r="N96" s="5">
        <v>0</v>
      </c>
      <c r="O96" s="5">
        <v>0</v>
      </c>
      <c r="P96" s="5">
        <v>0</v>
      </c>
      <c r="Q96" s="5">
        <v>0</v>
      </c>
      <c r="R96" s="5">
        <v>0</v>
      </c>
      <c r="S96" s="5">
        <v>0</v>
      </c>
    </row>
    <row r="97" spans="1:19" hidden="1" x14ac:dyDescent="0.35">
      <c r="A97" s="2" t="s">
        <v>6</v>
      </c>
      <c r="B97" s="1" t="s">
        <v>568</v>
      </c>
      <c r="C97" t="str">
        <f>VLOOKUP(B97,[2]Clothes!$B$5:$D$447,2, FALSE)</f>
        <v>Local Centres</v>
      </c>
      <c r="D97" t="str">
        <f>VLOOKUP(B97,[2]Clothes!$B$5:$D$447,3, FALSE)</f>
        <v>Heelands</v>
      </c>
      <c r="E97" s="5">
        <v>0</v>
      </c>
      <c r="F97" s="5">
        <v>0</v>
      </c>
      <c r="G97" s="5">
        <v>0</v>
      </c>
      <c r="H97" s="5">
        <v>0</v>
      </c>
      <c r="I97" s="5">
        <v>0</v>
      </c>
      <c r="J97" s="5">
        <v>0</v>
      </c>
      <c r="K97" s="5">
        <v>0</v>
      </c>
      <c r="L97" s="5">
        <v>0</v>
      </c>
      <c r="M97" s="5">
        <v>0</v>
      </c>
      <c r="N97" s="5">
        <v>0</v>
      </c>
      <c r="O97" s="5">
        <v>0</v>
      </c>
      <c r="P97" s="5">
        <v>0</v>
      </c>
      <c r="Q97" s="5">
        <v>0</v>
      </c>
      <c r="R97" s="5">
        <v>0</v>
      </c>
      <c r="S97" s="5">
        <v>0</v>
      </c>
    </row>
    <row r="98" spans="1:19" hidden="1" x14ac:dyDescent="0.35">
      <c r="A98" s="2" t="s">
        <v>6</v>
      </c>
      <c r="B98" s="1" t="s">
        <v>569</v>
      </c>
      <c r="C98" t="str">
        <f>VLOOKUP(B98,[2]Clothes!$B$5:$D$447,2, FALSE)</f>
        <v>Local Centres</v>
      </c>
      <c r="D98" t="str">
        <f>VLOOKUP(B98,[2]Clothes!$B$5:$D$447,3, FALSE)</f>
        <v>Two Mile Ash</v>
      </c>
      <c r="E98" s="5">
        <v>0</v>
      </c>
      <c r="F98" s="5">
        <v>0</v>
      </c>
      <c r="G98" s="5">
        <v>0</v>
      </c>
      <c r="H98" s="5">
        <v>0</v>
      </c>
      <c r="I98" s="5">
        <v>0</v>
      </c>
      <c r="J98" s="5">
        <v>0</v>
      </c>
      <c r="K98" s="5">
        <v>0</v>
      </c>
      <c r="L98" s="5">
        <v>0</v>
      </c>
      <c r="M98" s="5">
        <v>0</v>
      </c>
      <c r="N98" s="5">
        <v>0</v>
      </c>
      <c r="O98" s="5">
        <v>0</v>
      </c>
      <c r="P98" s="5">
        <v>0</v>
      </c>
      <c r="Q98" s="5">
        <v>0</v>
      </c>
      <c r="R98" s="5">
        <v>0</v>
      </c>
      <c r="S98" s="5">
        <v>0</v>
      </c>
    </row>
    <row r="99" spans="1:19" hidden="1" x14ac:dyDescent="0.35">
      <c r="A99" s="2" t="s">
        <v>7</v>
      </c>
      <c r="B99" s="1" t="s">
        <v>95</v>
      </c>
      <c r="C99" t="str">
        <f>VLOOKUP(B99,[2]Clothes!$B$5:$D$447,2, FALSE)</f>
        <v>Wolverton TC</v>
      </c>
      <c r="D99" t="str">
        <f>VLOOKUP(B99,[2]Clothes!$B$5:$D$447,3, FALSE)</f>
        <v>Wolverton TC - Other in Centre</v>
      </c>
      <c r="E99" s="5">
        <v>2.16E-3</v>
      </c>
      <c r="F99" s="5">
        <v>0</v>
      </c>
      <c r="G99" s="5">
        <v>0</v>
      </c>
      <c r="H99" s="5">
        <v>0</v>
      </c>
      <c r="I99" s="5">
        <v>0</v>
      </c>
      <c r="J99" s="5">
        <v>0</v>
      </c>
      <c r="K99" s="5">
        <v>0</v>
      </c>
      <c r="L99" s="5">
        <v>4.4019999999999997E-2</v>
      </c>
      <c r="M99" s="5">
        <v>0</v>
      </c>
      <c r="N99" s="5">
        <v>0</v>
      </c>
      <c r="O99" s="5">
        <v>0</v>
      </c>
      <c r="P99" s="5">
        <v>0</v>
      </c>
      <c r="Q99" s="5">
        <v>0</v>
      </c>
      <c r="R99" s="5">
        <v>0</v>
      </c>
      <c r="S99" s="5">
        <v>0</v>
      </c>
    </row>
    <row r="100" spans="1:19" hidden="1" x14ac:dyDescent="0.35">
      <c r="A100" s="2" t="s">
        <v>7</v>
      </c>
      <c r="B100" s="1" t="s">
        <v>570</v>
      </c>
      <c r="C100" t="str">
        <f>VLOOKUP(B100,[2]Clothes!$B$5:$D$447,2, FALSE)</f>
        <v>Out of Centre</v>
      </c>
      <c r="D100" t="str">
        <f>VLOOKUP(B100,[2]Clothes!$B$5:$D$447,3, FALSE)</f>
        <v>OoC - Zone 7</v>
      </c>
      <c r="E100" s="5">
        <v>0</v>
      </c>
      <c r="F100" s="5">
        <v>0</v>
      </c>
      <c r="G100" s="5">
        <v>0</v>
      </c>
      <c r="H100" s="5">
        <v>0</v>
      </c>
      <c r="I100" s="5">
        <v>0</v>
      </c>
      <c r="J100" s="5">
        <v>0</v>
      </c>
      <c r="K100" s="5">
        <v>0</v>
      </c>
      <c r="L100" s="5">
        <v>0</v>
      </c>
      <c r="M100" s="5">
        <v>0</v>
      </c>
      <c r="N100" s="5">
        <v>0</v>
      </c>
      <c r="O100" s="5">
        <v>0</v>
      </c>
      <c r="P100" s="5">
        <v>0</v>
      </c>
      <c r="Q100" s="5">
        <v>0</v>
      </c>
      <c r="R100" s="5">
        <v>0</v>
      </c>
      <c r="S100" s="5">
        <v>0</v>
      </c>
    </row>
    <row r="101" spans="1:19" hidden="1" x14ac:dyDescent="0.35">
      <c r="A101" s="2" t="s">
        <v>7</v>
      </c>
      <c r="B101" s="1" t="s">
        <v>571</v>
      </c>
      <c r="C101" t="str">
        <f>VLOOKUP(B101,[2]Clothes!$B$5:$D$447,2, FALSE)</f>
        <v>Out of Centre</v>
      </c>
      <c r="D101" t="str">
        <f>VLOOKUP(B101,[2]Clothes!$B$5:$D$447,3, FALSE)</f>
        <v>OoC - Zone 7</v>
      </c>
      <c r="E101" s="5">
        <v>0</v>
      </c>
      <c r="F101" s="5">
        <v>0</v>
      </c>
      <c r="G101" s="5">
        <v>0</v>
      </c>
      <c r="H101" s="5">
        <v>0</v>
      </c>
      <c r="I101" s="5">
        <v>0</v>
      </c>
      <c r="J101" s="5">
        <v>0</v>
      </c>
      <c r="K101" s="5">
        <v>0</v>
      </c>
      <c r="L101" s="5">
        <v>0</v>
      </c>
      <c r="M101" s="5">
        <v>0</v>
      </c>
      <c r="N101" s="5">
        <v>0</v>
      </c>
      <c r="O101" s="5">
        <v>0</v>
      </c>
      <c r="P101" s="5">
        <v>0</v>
      </c>
      <c r="Q101" s="5">
        <v>0</v>
      </c>
      <c r="R101" s="5">
        <v>0</v>
      </c>
      <c r="S101" s="5">
        <v>0</v>
      </c>
    </row>
    <row r="102" spans="1:19" hidden="1" x14ac:dyDescent="0.35">
      <c r="A102" s="2" t="s">
        <v>7</v>
      </c>
      <c r="B102" s="1" t="s">
        <v>572</v>
      </c>
      <c r="C102" t="str">
        <f>VLOOKUP(B102,[2]Clothes!$B$5:$D$447,2, FALSE)</f>
        <v>Out of Centre</v>
      </c>
      <c r="D102" t="str">
        <f>VLOOKUP(B102,[2]Clothes!$B$5:$D$447,3, FALSE)</f>
        <v>OoC - Zone 7</v>
      </c>
      <c r="E102" s="5">
        <v>0</v>
      </c>
      <c r="F102" s="5">
        <v>0</v>
      </c>
      <c r="G102" s="5">
        <v>0</v>
      </c>
      <c r="H102" s="5">
        <v>0</v>
      </c>
      <c r="I102" s="5">
        <v>0</v>
      </c>
      <c r="J102" s="5">
        <v>0</v>
      </c>
      <c r="K102" s="5">
        <v>0</v>
      </c>
      <c r="L102" s="5">
        <v>0</v>
      </c>
      <c r="M102" s="5">
        <v>0</v>
      </c>
      <c r="N102" s="5">
        <v>0</v>
      </c>
      <c r="O102" s="5">
        <v>0</v>
      </c>
      <c r="P102" s="5">
        <v>0</v>
      </c>
      <c r="Q102" s="5">
        <v>0</v>
      </c>
      <c r="R102" s="5">
        <v>0</v>
      </c>
      <c r="S102" s="5">
        <v>0</v>
      </c>
    </row>
    <row r="103" spans="1:19" hidden="1" x14ac:dyDescent="0.35">
      <c r="A103" s="2" t="s">
        <v>7</v>
      </c>
      <c r="B103" s="1" t="s">
        <v>573</v>
      </c>
      <c r="C103" t="str">
        <f>VLOOKUP(B103,[2]Clothes!$B$5:$D$447,2, FALSE)</f>
        <v>Local Centres</v>
      </c>
      <c r="D103" t="str">
        <f>VLOOKUP(B103,[2]Clothes!$B$5:$D$447,3, FALSE)</f>
        <v>Fullers Slade</v>
      </c>
      <c r="E103" s="5">
        <v>0</v>
      </c>
      <c r="F103" s="5">
        <v>0</v>
      </c>
      <c r="G103" s="5">
        <v>0</v>
      </c>
      <c r="H103" s="5">
        <v>0</v>
      </c>
      <c r="I103" s="5">
        <v>0</v>
      </c>
      <c r="J103" s="5">
        <v>0</v>
      </c>
      <c r="K103" s="5">
        <v>0</v>
      </c>
      <c r="L103" s="5">
        <v>0</v>
      </c>
      <c r="M103" s="5">
        <v>0</v>
      </c>
      <c r="N103" s="5">
        <v>0</v>
      </c>
      <c r="O103" s="5">
        <v>0</v>
      </c>
      <c r="P103" s="5">
        <v>0</v>
      </c>
      <c r="Q103" s="5">
        <v>0</v>
      </c>
      <c r="R103" s="5">
        <v>0</v>
      </c>
      <c r="S103" s="5">
        <v>0</v>
      </c>
    </row>
    <row r="104" spans="1:19" hidden="1" x14ac:dyDescent="0.35">
      <c r="A104" s="2" t="s">
        <v>7</v>
      </c>
      <c r="B104" s="1" t="s">
        <v>574</v>
      </c>
      <c r="C104" t="str">
        <f>VLOOKUP(B104,[2]Clothes!$B$5:$D$447,2, FALSE)</f>
        <v>Local Centres</v>
      </c>
      <c r="D104" t="str">
        <f>VLOOKUP(B104,[2]Clothes!$B$5:$D$447,3, FALSE)</f>
        <v>Greenleys</v>
      </c>
      <c r="E104" s="5">
        <v>0</v>
      </c>
      <c r="F104" s="5">
        <v>0</v>
      </c>
      <c r="G104" s="5">
        <v>0</v>
      </c>
      <c r="H104" s="5">
        <v>0</v>
      </c>
      <c r="I104" s="5">
        <v>0</v>
      </c>
      <c r="J104" s="5">
        <v>0</v>
      </c>
      <c r="K104" s="5">
        <v>0</v>
      </c>
      <c r="L104" s="5">
        <v>0</v>
      </c>
      <c r="M104" s="5">
        <v>0</v>
      </c>
      <c r="N104" s="5">
        <v>0</v>
      </c>
      <c r="O104" s="5">
        <v>0</v>
      </c>
      <c r="P104" s="5">
        <v>0</v>
      </c>
      <c r="Q104" s="5">
        <v>0</v>
      </c>
      <c r="R104" s="5">
        <v>0</v>
      </c>
      <c r="S104" s="5">
        <v>0</v>
      </c>
    </row>
    <row r="105" spans="1:19" hidden="1" x14ac:dyDescent="0.35">
      <c r="A105" s="2" t="s">
        <v>7</v>
      </c>
      <c r="B105" s="1" t="s">
        <v>575</v>
      </c>
      <c r="C105" t="str">
        <f>VLOOKUP(B105,[2]Clothes!$B$5:$D$447,2, FALSE)</f>
        <v>Local Centres</v>
      </c>
      <c r="D105" t="str">
        <f>VLOOKUP(B105,[2]Clothes!$B$5:$D$447,3, FALSE)</f>
        <v>Greenleys</v>
      </c>
      <c r="E105" s="5">
        <v>0</v>
      </c>
      <c r="F105" s="5">
        <v>0</v>
      </c>
      <c r="G105" s="5">
        <v>0</v>
      </c>
      <c r="H105" s="5">
        <v>0</v>
      </c>
      <c r="I105" s="5">
        <v>0</v>
      </c>
      <c r="J105" s="5">
        <v>0</v>
      </c>
      <c r="K105" s="5">
        <v>0</v>
      </c>
      <c r="L105" s="5">
        <v>0</v>
      </c>
      <c r="M105" s="5">
        <v>0</v>
      </c>
      <c r="N105" s="5">
        <v>0</v>
      </c>
      <c r="O105" s="5">
        <v>0</v>
      </c>
      <c r="P105" s="5">
        <v>0</v>
      </c>
      <c r="Q105" s="5">
        <v>0</v>
      </c>
      <c r="R105" s="5">
        <v>0</v>
      </c>
      <c r="S105" s="5">
        <v>0</v>
      </c>
    </row>
    <row r="106" spans="1:19" hidden="1" x14ac:dyDescent="0.35">
      <c r="A106" s="2" t="s">
        <v>7</v>
      </c>
      <c r="B106" s="1" t="s">
        <v>576</v>
      </c>
      <c r="C106" t="str">
        <f>VLOOKUP(B106,[2]Clothes!$B$5:$D$447,2, FALSE)</f>
        <v>Out of Centre</v>
      </c>
      <c r="D106" t="str">
        <f>VLOOKUP(B106,[2]Clothes!$B$5:$D$447,3, FALSE)</f>
        <v>OoC - Zone 7</v>
      </c>
      <c r="E106" s="5">
        <v>0</v>
      </c>
      <c r="F106" s="5">
        <v>0</v>
      </c>
      <c r="G106" s="5">
        <v>0</v>
      </c>
      <c r="H106" s="5">
        <v>0</v>
      </c>
      <c r="I106" s="5">
        <v>0</v>
      </c>
      <c r="J106" s="5">
        <v>0</v>
      </c>
      <c r="K106" s="5">
        <v>0</v>
      </c>
      <c r="L106" s="5">
        <v>0</v>
      </c>
      <c r="M106" s="5">
        <v>0</v>
      </c>
      <c r="N106" s="5">
        <v>0</v>
      </c>
      <c r="O106" s="5">
        <v>0</v>
      </c>
      <c r="P106" s="5">
        <v>0</v>
      </c>
      <c r="Q106" s="5">
        <v>0</v>
      </c>
      <c r="R106" s="5">
        <v>0</v>
      </c>
      <c r="S106" s="5">
        <v>0</v>
      </c>
    </row>
    <row r="107" spans="1:19" hidden="1" x14ac:dyDescent="0.35">
      <c r="A107" s="2" t="s">
        <v>7</v>
      </c>
      <c r="B107" s="1" t="s">
        <v>577</v>
      </c>
      <c r="C107" t="str">
        <f>VLOOKUP(B107,[2]Clothes!$B$5:$D$447,2, FALSE)</f>
        <v>Out of Centre</v>
      </c>
      <c r="D107" t="str">
        <f>VLOOKUP(B107,[2]Clothes!$B$5:$D$447,3, FALSE)</f>
        <v>OoC - Zone 7</v>
      </c>
      <c r="E107" s="5">
        <v>0</v>
      </c>
      <c r="F107" s="5">
        <v>0</v>
      </c>
      <c r="G107" s="5">
        <v>0</v>
      </c>
      <c r="H107" s="5">
        <v>0</v>
      </c>
      <c r="I107" s="5">
        <v>0</v>
      </c>
      <c r="J107" s="5">
        <v>0</v>
      </c>
      <c r="K107" s="5">
        <v>0</v>
      </c>
      <c r="L107" s="5">
        <v>0</v>
      </c>
      <c r="M107" s="5">
        <v>0</v>
      </c>
      <c r="N107" s="5">
        <v>0</v>
      </c>
      <c r="O107" s="5">
        <v>0</v>
      </c>
      <c r="P107" s="5">
        <v>0</v>
      </c>
      <c r="Q107" s="5">
        <v>0</v>
      </c>
      <c r="R107" s="5">
        <v>0</v>
      </c>
      <c r="S107" s="5">
        <v>0</v>
      </c>
    </row>
    <row r="108" spans="1:19" hidden="1" x14ac:dyDescent="0.35">
      <c r="A108" s="2" t="s">
        <v>7</v>
      </c>
      <c r="B108" s="1" t="s">
        <v>100</v>
      </c>
      <c r="C108" t="str">
        <f>VLOOKUP(B108,[2]Clothes!$B$5:$D$447,2, FALSE)</f>
        <v>Out of Centre</v>
      </c>
      <c r="D108" t="str">
        <f>VLOOKUP(B108,[2]Clothes!$B$5:$D$447,3, FALSE)</f>
        <v>OoC - Zone 7</v>
      </c>
      <c r="E108" s="5">
        <v>0</v>
      </c>
      <c r="F108" s="5">
        <v>0</v>
      </c>
      <c r="G108" s="5">
        <v>0</v>
      </c>
      <c r="H108" s="5">
        <v>0</v>
      </c>
      <c r="I108" s="5">
        <v>0</v>
      </c>
      <c r="J108" s="5">
        <v>0</v>
      </c>
      <c r="K108" s="5">
        <v>0</v>
      </c>
      <c r="L108" s="5">
        <v>0</v>
      </c>
      <c r="M108" s="5">
        <v>0</v>
      </c>
      <c r="N108" s="5">
        <v>0</v>
      </c>
      <c r="O108" s="5">
        <v>0</v>
      </c>
      <c r="P108" s="5">
        <v>0</v>
      </c>
      <c r="Q108" s="5">
        <v>0</v>
      </c>
      <c r="R108" s="5">
        <v>0</v>
      </c>
      <c r="S108" s="5">
        <v>0</v>
      </c>
    </row>
    <row r="109" spans="1:19" hidden="1" x14ac:dyDescent="0.35">
      <c r="A109" s="2" t="s">
        <v>7</v>
      </c>
      <c r="B109" s="1" t="s">
        <v>578</v>
      </c>
      <c r="C109" t="str">
        <f>VLOOKUP(B109,[2]Clothes!$B$5:$D$447,2, FALSE)</f>
        <v>Local Centres</v>
      </c>
      <c r="D109" t="str">
        <f>VLOOKUP(B109,[2]Clothes!$B$5:$D$447,3, FALSE)</f>
        <v>New Bradwell</v>
      </c>
      <c r="E109" s="5">
        <v>0</v>
      </c>
      <c r="F109" s="5">
        <v>0</v>
      </c>
      <c r="G109" s="5">
        <v>0</v>
      </c>
      <c r="H109" s="5">
        <v>0</v>
      </c>
      <c r="I109" s="5">
        <v>0</v>
      </c>
      <c r="J109" s="5">
        <v>0</v>
      </c>
      <c r="K109" s="5">
        <v>0</v>
      </c>
      <c r="L109" s="5">
        <v>0</v>
      </c>
      <c r="M109" s="5">
        <v>0</v>
      </c>
      <c r="N109" s="5">
        <v>0</v>
      </c>
      <c r="O109" s="5">
        <v>0</v>
      </c>
      <c r="P109" s="5">
        <v>0</v>
      </c>
      <c r="Q109" s="5">
        <v>0</v>
      </c>
      <c r="R109" s="5">
        <v>0</v>
      </c>
      <c r="S109" s="5">
        <v>0</v>
      </c>
    </row>
    <row r="110" spans="1:19" hidden="1" x14ac:dyDescent="0.35">
      <c r="A110" s="2" t="s">
        <v>7</v>
      </c>
      <c r="B110" s="1" t="s">
        <v>579</v>
      </c>
      <c r="C110" t="str">
        <f>VLOOKUP(B110,[2]Clothes!$B$5:$D$447,2, FALSE)</f>
        <v>Out of Centre</v>
      </c>
      <c r="D110" t="str">
        <f>VLOOKUP(B110,[2]Clothes!$B$5:$D$447,3, FALSE)</f>
        <v>OoC - Zone 7</v>
      </c>
      <c r="E110" s="5">
        <v>0</v>
      </c>
      <c r="F110" s="5">
        <v>0</v>
      </c>
      <c r="G110" s="5">
        <v>0</v>
      </c>
      <c r="H110" s="5">
        <v>0</v>
      </c>
      <c r="I110" s="5">
        <v>0</v>
      </c>
      <c r="J110" s="5">
        <v>0</v>
      </c>
      <c r="K110" s="5">
        <v>0</v>
      </c>
      <c r="L110" s="5">
        <v>0</v>
      </c>
      <c r="M110" s="5">
        <v>0</v>
      </c>
      <c r="N110" s="5">
        <v>0</v>
      </c>
      <c r="O110" s="5">
        <v>0</v>
      </c>
      <c r="P110" s="5">
        <v>0</v>
      </c>
      <c r="Q110" s="5">
        <v>0</v>
      </c>
      <c r="R110" s="5">
        <v>0</v>
      </c>
      <c r="S110" s="5">
        <v>0</v>
      </c>
    </row>
    <row r="111" spans="1:19" hidden="1" x14ac:dyDescent="0.35">
      <c r="A111" s="2" t="s">
        <v>7</v>
      </c>
      <c r="B111" s="1" t="s">
        <v>580</v>
      </c>
      <c r="C111" t="str">
        <f>VLOOKUP(B111,[2]Clothes!$B$5:$D$447,2, FALSE)</f>
        <v>Out of Centre</v>
      </c>
      <c r="D111" t="str">
        <f>VLOOKUP(B111,[2]Clothes!$B$5:$D$447,3, FALSE)</f>
        <v>OoC - Zone 7</v>
      </c>
      <c r="E111" s="5">
        <v>0</v>
      </c>
      <c r="F111" s="5">
        <v>0</v>
      </c>
      <c r="G111" s="5">
        <v>0</v>
      </c>
      <c r="H111" s="5">
        <v>0</v>
      </c>
      <c r="I111" s="5">
        <v>0</v>
      </c>
      <c r="J111" s="5">
        <v>0</v>
      </c>
      <c r="K111" s="5">
        <v>0</v>
      </c>
      <c r="L111" s="5">
        <v>0</v>
      </c>
      <c r="M111" s="5">
        <v>0</v>
      </c>
      <c r="N111" s="5">
        <v>0</v>
      </c>
      <c r="O111" s="5">
        <v>0</v>
      </c>
      <c r="P111" s="5">
        <v>0</v>
      </c>
      <c r="Q111" s="5">
        <v>0</v>
      </c>
      <c r="R111" s="5">
        <v>0</v>
      </c>
      <c r="S111" s="5">
        <v>0</v>
      </c>
    </row>
    <row r="112" spans="1:19" hidden="1" x14ac:dyDescent="0.35">
      <c r="A112" s="2" t="s">
        <v>7</v>
      </c>
      <c r="B112" s="1" t="s">
        <v>581</v>
      </c>
      <c r="C112" t="str">
        <f>VLOOKUP(B112,[2]Clothes!$B$5:$D$447,2, FALSE)</f>
        <v>Out of Centre</v>
      </c>
      <c r="D112" t="str">
        <f>VLOOKUP(B112,[2]Clothes!$B$5:$D$447,3, FALSE)</f>
        <v>OoC - Zone 7</v>
      </c>
      <c r="E112" s="5">
        <v>0</v>
      </c>
      <c r="F112" s="5">
        <v>0</v>
      </c>
      <c r="G112" s="5">
        <v>0</v>
      </c>
      <c r="H112" s="5">
        <v>0</v>
      </c>
      <c r="I112" s="5">
        <v>0</v>
      </c>
      <c r="J112" s="5">
        <v>0</v>
      </c>
      <c r="K112" s="5">
        <v>0</v>
      </c>
      <c r="L112" s="5">
        <v>0</v>
      </c>
      <c r="M112" s="5">
        <v>0</v>
      </c>
      <c r="N112" s="5">
        <v>0</v>
      </c>
      <c r="O112" s="5">
        <v>0</v>
      </c>
      <c r="P112" s="5">
        <v>0</v>
      </c>
      <c r="Q112" s="5">
        <v>0</v>
      </c>
      <c r="R112" s="5">
        <v>0</v>
      </c>
      <c r="S112" s="5">
        <v>0</v>
      </c>
    </row>
    <row r="113" spans="1:19" hidden="1" x14ac:dyDescent="0.35">
      <c r="A113" s="2" t="s">
        <v>7</v>
      </c>
      <c r="B113" s="1" t="s">
        <v>582</v>
      </c>
      <c r="C113" t="str">
        <f>VLOOKUP(B113,[2]Clothes!$B$5:$D$447,2, FALSE)</f>
        <v>Local Centres</v>
      </c>
      <c r="D113" t="str">
        <f>VLOOKUP(B113,[2]Clothes!$B$5:$D$447,3, FALSE)</f>
        <v>Stacey Bushes</v>
      </c>
      <c r="E113" s="5">
        <v>1.4E-3</v>
      </c>
      <c r="F113" s="5">
        <v>0</v>
      </c>
      <c r="G113" s="5">
        <v>0</v>
      </c>
      <c r="H113" s="5">
        <v>0</v>
      </c>
      <c r="I113" s="5">
        <v>0</v>
      </c>
      <c r="J113" s="5">
        <v>0</v>
      </c>
      <c r="K113" s="5">
        <v>0</v>
      </c>
      <c r="L113" s="5">
        <v>2.8469999999999999E-2</v>
      </c>
      <c r="M113" s="5">
        <v>0</v>
      </c>
      <c r="N113" s="5">
        <v>0</v>
      </c>
      <c r="O113" s="5">
        <v>0</v>
      </c>
      <c r="P113" s="5">
        <v>0</v>
      </c>
      <c r="Q113" s="5">
        <v>0</v>
      </c>
      <c r="R113" s="5">
        <v>0</v>
      </c>
      <c r="S113" s="5">
        <v>0</v>
      </c>
    </row>
    <row r="114" spans="1:19" hidden="1" x14ac:dyDescent="0.35">
      <c r="A114" s="2" t="s">
        <v>7</v>
      </c>
      <c r="B114" s="1" t="s">
        <v>583</v>
      </c>
      <c r="C114" t="str">
        <f>VLOOKUP(B114,[2]Clothes!$B$5:$D$447,2, FALSE)</f>
        <v>Stony Stratford DC</v>
      </c>
      <c r="D114" t="str">
        <f>VLOOKUP(B114,[2]Clothes!$B$5:$D$447,3, FALSE)</f>
        <v>Stony Stratford DC - Other in Centre</v>
      </c>
      <c r="E114" s="5">
        <v>1.3799999999999999E-3</v>
      </c>
      <c r="F114" s="5">
        <v>0</v>
      </c>
      <c r="G114" s="5">
        <v>0</v>
      </c>
      <c r="H114" s="5">
        <v>0</v>
      </c>
      <c r="I114" s="5">
        <v>0</v>
      </c>
      <c r="J114" s="5">
        <v>0</v>
      </c>
      <c r="K114" s="5">
        <v>0</v>
      </c>
      <c r="L114" s="5">
        <v>0</v>
      </c>
      <c r="M114" s="5">
        <v>1.0460000000000001E-2</v>
      </c>
      <c r="N114" s="5">
        <v>0</v>
      </c>
      <c r="O114" s="5">
        <v>0</v>
      </c>
      <c r="P114" s="5">
        <v>0</v>
      </c>
      <c r="Q114" s="5">
        <v>0</v>
      </c>
      <c r="R114" s="5">
        <v>0</v>
      </c>
      <c r="S114" s="5">
        <v>0</v>
      </c>
    </row>
    <row r="115" spans="1:19" hidden="1" x14ac:dyDescent="0.35">
      <c r="A115" s="2" t="s">
        <v>7</v>
      </c>
      <c r="B115" s="1" t="s">
        <v>108</v>
      </c>
      <c r="C115" t="str">
        <f>VLOOKUP(B115,[2]Clothes!$B$5:$D$447,2, FALSE)</f>
        <v>Wolverton TC</v>
      </c>
      <c r="D115" t="str">
        <f>VLOOKUP(B115,[2]Clothes!$B$5:$D$447,3, FALSE)</f>
        <v>Tesco Superstore, McConnell Drive, Wolverton</v>
      </c>
      <c r="E115" s="5">
        <v>1.0789999999999999E-2</v>
      </c>
      <c r="F115" s="5">
        <v>0</v>
      </c>
      <c r="G115" s="5">
        <v>0</v>
      </c>
      <c r="H115" s="5">
        <v>0</v>
      </c>
      <c r="I115" s="5">
        <v>0</v>
      </c>
      <c r="J115" s="5">
        <v>1.8409999999999999E-2</v>
      </c>
      <c r="K115" s="5">
        <v>1.2869999999999999E-2</v>
      </c>
      <c r="L115" s="5">
        <v>2.8469999999999999E-2</v>
      </c>
      <c r="M115" s="5">
        <v>5.6189999999999997E-2</v>
      </c>
      <c r="N115" s="5">
        <v>2.2599999999999999E-2</v>
      </c>
      <c r="O115" s="5">
        <v>0</v>
      </c>
      <c r="P115" s="5">
        <v>0</v>
      </c>
      <c r="Q115" s="5">
        <v>0</v>
      </c>
      <c r="R115" s="5">
        <v>0</v>
      </c>
      <c r="S115" s="5">
        <v>0</v>
      </c>
    </row>
    <row r="116" spans="1:19" hidden="1" x14ac:dyDescent="0.35">
      <c r="A116" s="2" t="s">
        <v>7</v>
      </c>
      <c r="B116" s="1" t="s">
        <v>584</v>
      </c>
      <c r="C116" t="str">
        <f>VLOOKUP(B116,[2]Clothes!$B$5:$D$447,2, FALSE)</f>
        <v>Out of Centre</v>
      </c>
      <c r="D116" t="str">
        <f>VLOOKUP(B116,[2]Clothes!$B$5:$D$447,3, FALSE)</f>
        <v>OoC - Zone 7</v>
      </c>
      <c r="E116" s="5">
        <v>0</v>
      </c>
      <c r="F116" s="5">
        <v>0</v>
      </c>
      <c r="G116" s="5">
        <v>0</v>
      </c>
      <c r="H116" s="5">
        <v>0</v>
      </c>
      <c r="I116" s="5">
        <v>0</v>
      </c>
      <c r="J116" s="5">
        <v>0</v>
      </c>
      <c r="K116" s="5">
        <v>0</v>
      </c>
      <c r="L116" s="5">
        <v>0</v>
      </c>
      <c r="M116" s="5">
        <v>0</v>
      </c>
      <c r="N116" s="5">
        <v>0</v>
      </c>
      <c r="O116" s="5">
        <v>0</v>
      </c>
      <c r="P116" s="5">
        <v>0</v>
      </c>
      <c r="Q116" s="5">
        <v>0</v>
      </c>
      <c r="R116" s="5">
        <v>0</v>
      </c>
      <c r="S116" s="5">
        <v>0</v>
      </c>
    </row>
    <row r="117" spans="1:19" hidden="1" x14ac:dyDescent="0.35">
      <c r="A117" s="2" t="s">
        <v>7</v>
      </c>
      <c r="B117" s="1" t="s">
        <v>585</v>
      </c>
      <c r="C117" t="str">
        <f>VLOOKUP(B117,[2]Clothes!$B$5:$D$447,2, FALSE)</f>
        <v>Out of Centre</v>
      </c>
      <c r="D117" t="str">
        <f>VLOOKUP(B117,[2]Clothes!$B$5:$D$447,3, FALSE)</f>
        <v>OoC - Zone 7</v>
      </c>
      <c r="E117" s="5">
        <v>0</v>
      </c>
      <c r="F117" s="5">
        <v>0</v>
      </c>
      <c r="G117" s="5">
        <v>0</v>
      </c>
      <c r="H117" s="5">
        <v>0</v>
      </c>
      <c r="I117" s="5">
        <v>0</v>
      </c>
      <c r="J117" s="5">
        <v>0</v>
      </c>
      <c r="K117" s="5">
        <v>0</v>
      </c>
      <c r="L117" s="5">
        <v>0</v>
      </c>
      <c r="M117" s="5">
        <v>0</v>
      </c>
      <c r="N117" s="5">
        <v>0</v>
      </c>
      <c r="O117" s="5">
        <v>0</v>
      </c>
      <c r="P117" s="5">
        <v>0</v>
      </c>
      <c r="Q117" s="5">
        <v>0</v>
      </c>
      <c r="R117" s="5">
        <v>0</v>
      </c>
      <c r="S117" s="5">
        <v>0</v>
      </c>
    </row>
    <row r="118" spans="1:19" hidden="1" x14ac:dyDescent="0.35">
      <c r="A118" s="2" t="s">
        <v>7</v>
      </c>
      <c r="B118" s="1" t="s">
        <v>586</v>
      </c>
      <c r="C118" t="str">
        <f>VLOOKUP(B118,[2]Clothes!$B$5:$D$447,2, FALSE)</f>
        <v>Out of Centre</v>
      </c>
      <c r="D118" t="str">
        <f>VLOOKUP(B118,[2]Clothes!$B$5:$D$447,3, FALSE)</f>
        <v>OoC - Zone 7</v>
      </c>
      <c r="E118" s="5">
        <v>0</v>
      </c>
      <c r="F118" s="5">
        <v>0</v>
      </c>
      <c r="G118" s="5">
        <v>0</v>
      </c>
      <c r="H118" s="5">
        <v>0</v>
      </c>
      <c r="I118" s="5">
        <v>0</v>
      </c>
      <c r="J118" s="5">
        <v>0</v>
      </c>
      <c r="K118" s="5">
        <v>0</v>
      </c>
      <c r="L118" s="5">
        <v>0</v>
      </c>
      <c r="M118" s="5">
        <v>0</v>
      </c>
      <c r="N118" s="5">
        <v>0</v>
      </c>
      <c r="O118" s="5">
        <v>0</v>
      </c>
      <c r="P118" s="5">
        <v>0</v>
      </c>
      <c r="Q118" s="5">
        <v>0</v>
      </c>
      <c r="R118" s="5">
        <v>0</v>
      </c>
      <c r="S118" s="5">
        <v>0</v>
      </c>
    </row>
    <row r="119" spans="1:19" hidden="1" x14ac:dyDescent="0.35">
      <c r="A119" s="2" t="s">
        <v>7</v>
      </c>
      <c r="B119" s="1" t="s">
        <v>587</v>
      </c>
      <c r="C119" t="str">
        <f>VLOOKUP(B119,[2]Clothes!$B$5:$D$447,2, FALSE)</f>
        <v>Wolverton TC</v>
      </c>
      <c r="D119" t="str">
        <f>VLOOKUP(B119,[2]Clothes!$B$5:$D$447,3, FALSE)</f>
        <v>Wolverton TC - Other in Centre</v>
      </c>
      <c r="E119" s="5">
        <v>7.5599999999999999E-3</v>
      </c>
      <c r="F119" s="5">
        <v>0</v>
      </c>
      <c r="G119" s="5">
        <v>0</v>
      </c>
      <c r="H119" s="5">
        <v>0</v>
      </c>
      <c r="I119" s="5">
        <v>0</v>
      </c>
      <c r="J119" s="5">
        <v>0</v>
      </c>
      <c r="K119" s="5">
        <v>0</v>
      </c>
      <c r="L119" s="5">
        <v>8.2070000000000004E-2</v>
      </c>
      <c r="M119" s="5">
        <v>2.6759999999999999E-2</v>
      </c>
      <c r="N119" s="5">
        <v>0</v>
      </c>
      <c r="O119" s="5">
        <v>0</v>
      </c>
      <c r="P119" s="5">
        <v>0</v>
      </c>
      <c r="Q119" s="5">
        <v>0</v>
      </c>
      <c r="R119" s="5">
        <v>0</v>
      </c>
      <c r="S119" s="5">
        <v>0</v>
      </c>
    </row>
    <row r="120" spans="1:19" hidden="1" x14ac:dyDescent="0.35">
      <c r="A120" s="2" t="s">
        <v>8</v>
      </c>
      <c r="B120" s="1" t="s">
        <v>588</v>
      </c>
      <c r="C120" t="str">
        <f>VLOOKUP(B120,[2]Clothes!$B$5:$D$447,2, FALSE)</f>
        <v>Outside of MKCC</v>
      </c>
      <c r="D120" t="str">
        <f>VLOOKUP(B120,[2]Clothes!$B$5:$D$447,3, FALSE)</f>
        <v>Outside of MKCC - Other</v>
      </c>
      <c r="E120" s="5">
        <v>0</v>
      </c>
      <c r="F120" s="5">
        <v>0</v>
      </c>
      <c r="G120" s="5">
        <v>0</v>
      </c>
      <c r="H120" s="5">
        <v>0</v>
      </c>
      <c r="I120" s="5">
        <v>0</v>
      </c>
      <c r="J120" s="5">
        <v>0</v>
      </c>
      <c r="K120" s="5">
        <v>0</v>
      </c>
      <c r="L120" s="5">
        <v>0</v>
      </c>
      <c r="M120" s="5">
        <v>0</v>
      </c>
      <c r="N120" s="5">
        <v>0</v>
      </c>
      <c r="O120" s="5">
        <v>0</v>
      </c>
      <c r="P120" s="5">
        <v>0</v>
      </c>
      <c r="Q120" s="5">
        <v>0</v>
      </c>
      <c r="R120" s="5">
        <v>0</v>
      </c>
      <c r="S120" s="5">
        <v>0</v>
      </c>
    </row>
    <row r="121" spans="1:19" hidden="1" x14ac:dyDescent="0.35">
      <c r="A121" s="2" t="s">
        <v>8</v>
      </c>
      <c r="B121" s="1" t="s">
        <v>109</v>
      </c>
      <c r="C121" t="str">
        <f>VLOOKUP(B121,[2]Clothes!$B$5:$D$447,2, FALSE)</f>
        <v>Outside of MKCC</v>
      </c>
      <c r="D121" t="str">
        <f>VLOOKUP(B121,[2]Clothes!$B$5:$D$447,3, FALSE)</f>
        <v>Towcester</v>
      </c>
      <c r="E121" s="5">
        <v>5.7600000000000004E-3</v>
      </c>
      <c r="F121" s="5">
        <v>0</v>
      </c>
      <c r="G121" s="5">
        <v>0</v>
      </c>
      <c r="H121" s="5">
        <v>0</v>
      </c>
      <c r="I121" s="5">
        <v>0</v>
      </c>
      <c r="J121" s="5">
        <v>0</v>
      </c>
      <c r="K121" s="5">
        <v>0</v>
      </c>
      <c r="L121" s="5">
        <v>0</v>
      </c>
      <c r="M121" s="5">
        <v>0</v>
      </c>
      <c r="N121" s="5">
        <v>0</v>
      </c>
      <c r="O121" s="5">
        <v>0</v>
      </c>
      <c r="P121" s="5">
        <v>5.058E-2</v>
      </c>
      <c r="Q121" s="5">
        <v>0</v>
      </c>
      <c r="R121" s="5">
        <v>0</v>
      </c>
      <c r="S121" s="5">
        <v>0</v>
      </c>
    </row>
    <row r="122" spans="1:19" hidden="1" x14ac:dyDescent="0.35">
      <c r="A122" s="2" t="s">
        <v>8</v>
      </c>
      <c r="B122" s="1" t="s">
        <v>110</v>
      </c>
      <c r="C122" t="str">
        <f>VLOOKUP(B122,[2]Clothes!$B$5:$D$447,2, FALSE)</f>
        <v>Outside of MKCC</v>
      </c>
      <c r="D122" t="str">
        <f>VLOOKUP(B122,[2]Clothes!$B$5:$D$447,3, FALSE)</f>
        <v>Buckingham</v>
      </c>
      <c r="E122" s="5">
        <v>3.0999999999999999E-3</v>
      </c>
      <c r="F122" s="5">
        <v>0</v>
      </c>
      <c r="G122" s="5">
        <v>0</v>
      </c>
      <c r="H122" s="5">
        <v>0</v>
      </c>
      <c r="I122" s="5">
        <v>0</v>
      </c>
      <c r="J122" s="5">
        <v>0</v>
      </c>
      <c r="K122" s="5">
        <v>0</v>
      </c>
      <c r="L122" s="5">
        <v>0</v>
      </c>
      <c r="M122" s="5">
        <v>0</v>
      </c>
      <c r="N122" s="5">
        <v>0</v>
      </c>
      <c r="O122" s="5">
        <v>0</v>
      </c>
      <c r="P122" s="5">
        <v>0</v>
      </c>
      <c r="Q122" s="5">
        <v>0</v>
      </c>
      <c r="R122" s="5">
        <v>0</v>
      </c>
      <c r="S122" s="5">
        <v>4.0030000000000003E-2</v>
      </c>
    </row>
    <row r="123" spans="1:19" hidden="1" x14ac:dyDescent="0.35">
      <c r="A123" s="2" t="s">
        <v>8</v>
      </c>
      <c r="B123" s="1" t="s">
        <v>589</v>
      </c>
      <c r="C123" t="str">
        <f>VLOOKUP(B123,[2]Clothes!$B$5:$D$447,2, FALSE)</f>
        <v>Outside of MKCC</v>
      </c>
      <c r="D123" t="str">
        <f>VLOOKUP(B123,[2]Clothes!$B$5:$D$447,3, FALSE)</f>
        <v>Towcester</v>
      </c>
      <c r="E123" s="5">
        <v>0</v>
      </c>
      <c r="F123" s="5">
        <v>0</v>
      </c>
      <c r="G123" s="5">
        <v>0</v>
      </c>
      <c r="H123" s="5">
        <v>0</v>
      </c>
      <c r="I123" s="5">
        <v>0</v>
      </c>
      <c r="J123" s="5">
        <v>0</v>
      </c>
      <c r="K123" s="5">
        <v>0</v>
      </c>
      <c r="L123" s="5">
        <v>0</v>
      </c>
      <c r="M123" s="5">
        <v>0</v>
      </c>
      <c r="N123" s="5">
        <v>0</v>
      </c>
      <c r="O123" s="5">
        <v>0</v>
      </c>
      <c r="P123" s="5">
        <v>0</v>
      </c>
      <c r="Q123" s="5">
        <v>0</v>
      </c>
      <c r="R123" s="5">
        <v>0</v>
      </c>
      <c r="S123" s="5">
        <v>0</v>
      </c>
    </row>
    <row r="124" spans="1:19" hidden="1" x14ac:dyDescent="0.35">
      <c r="A124" s="2" t="s">
        <v>8</v>
      </c>
      <c r="B124" s="1" t="s">
        <v>590</v>
      </c>
      <c r="C124" t="str">
        <f>VLOOKUP(B124,[2]Clothes!$B$5:$D$447,2, FALSE)</f>
        <v>Outside of MKCC</v>
      </c>
      <c r="D124" t="str">
        <f>VLOOKUP(B124,[2]Clothes!$B$5:$D$447,3, FALSE)</f>
        <v>Towcester</v>
      </c>
      <c r="E124" s="5">
        <v>0</v>
      </c>
      <c r="F124" s="5">
        <v>0</v>
      </c>
      <c r="G124" s="5">
        <v>0</v>
      </c>
      <c r="H124" s="5">
        <v>0</v>
      </c>
      <c r="I124" s="5">
        <v>0</v>
      </c>
      <c r="J124" s="5">
        <v>0</v>
      </c>
      <c r="K124" s="5">
        <v>0</v>
      </c>
      <c r="L124" s="5">
        <v>0</v>
      </c>
      <c r="M124" s="5">
        <v>0</v>
      </c>
      <c r="N124" s="5">
        <v>0</v>
      </c>
      <c r="O124" s="5">
        <v>0</v>
      </c>
      <c r="P124" s="5">
        <v>0</v>
      </c>
      <c r="Q124" s="5">
        <v>0</v>
      </c>
      <c r="R124" s="5">
        <v>0</v>
      </c>
      <c r="S124" s="5">
        <v>0</v>
      </c>
    </row>
    <row r="125" spans="1:19" hidden="1" x14ac:dyDescent="0.35">
      <c r="A125" s="2" t="s">
        <v>8</v>
      </c>
      <c r="B125" s="1" t="s">
        <v>591</v>
      </c>
      <c r="C125" t="str">
        <f>VLOOKUP(B125,[2]Clothes!$B$5:$D$447,2, FALSE)</f>
        <v>Outside of MKCC</v>
      </c>
      <c r="D125" t="str">
        <f>VLOOKUP(B125,[2]Clothes!$B$5:$D$447,3, FALSE)</f>
        <v>Outside of MKCC - Other</v>
      </c>
      <c r="E125" s="5">
        <v>0</v>
      </c>
      <c r="F125" s="5">
        <v>0</v>
      </c>
      <c r="G125" s="5">
        <v>0</v>
      </c>
      <c r="H125" s="5">
        <v>0</v>
      </c>
      <c r="I125" s="5">
        <v>0</v>
      </c>
      <c r="J125" s="5">
        <v>0</v>
      </c>
      <c r="K125" s="5">
        <v>0</v>
      </c>
      <c r="L125" s="5">
        <v>0</v>
      </c>
      <c r="M125" s="5">
        <v>0</v>
      </c>
      <c r="N125" s="5">
        <v>0</v>
      </c>
      <c r="O125" s="5">
        <v>0</v>
      </c>
      <c r="P125" s="5">
        <v>0</v>
      </c>
      <c r="Q125" s="5">
        <v>0</v>
      </c>
      <c r="R125" s="5">
        <v>0</v>
      </c>
      <c r="S125" s="5">
        <v>0</v>
      </c>
    </row>
    <row r="126" spans="1:19" hidden="1" x14ac:dyDescent="0.35">
      <c r="A126" s="2" t="s">
        <v>8</v>
      </c>
      <c r="B126" s="1" t="s">
        <v>592</v>
      </c>
      <c r="C126" t="str">
        <f>VLOOKUP(B126,[2]Clothes!$B$5:$D$447,2, FALSE)</f>
        <v>Outside of MKCC</v>
      </c>
      <c r="D126" t="str">
        <f>VLOOKUP(B126,[2]Clothes!$B$5:$D$447,3, FALSE)</f>
        <v>Outside of MKCC - Other</v>
      </c>
      <c r="E126" s="5">
        <v>0</v>
      </c>
      <c r="F126" s="5">
        <v>0</v>
      </c>
      <c r="G126" s="5">
        <v>0</v>
      </c>
      <c r="H126" s="5">
        <v>0</v>
      </c>
      <c r="I126" s="5">
        <v>0</v>
      </c>
      <c r="J126" s="5">
        <v>0</v>
      </c>
      <c r="K126" s="5">
        <v>0</v>
      </c>
      <c r="L126" s="5">
        <v>0</v>
      </c>
      <c r="M126" s="5">
        <v>0</v>
      </c>
      <c r="N126" s="5">
        <v>0</v>
      </c>
      <c r="O126" s="5">
        <v>0</v>
      </c>
      <c r="P126" s="5">
        <v>0</v>
      </c>
      <c r="Q126" s="5">
        <v>0</v>
      </c>
      <c r="R126" s="5">
        <v>0</v>
      </c>
      <c r="S126" s="5">
        <v>0</v>
      </c>
    </row>
    <row r="127" spans="1:19" hidden="1" x14ac:dyDescent="0.35">
      <c r="A127" s="2" t="s">
        <v>8</v>
      </c>
      <c r="B127" s="1" t="s">
        <v>593</v>
      </c>
      <c r="C127" t="str">
        <f>VLOOKUP(B127,[2]Clothes!$B$5:$D$447,2, FALSE)</f>
        <v>Outside of MKCC</v>
      </c>
      <c r="D127" t="str">
        <f>VLOOKUP(B127,[2]Clothes!$B$5:$D$447,3, FALSE)</f>
        <v>Buckingham</v>
      </c>
      <c r="E127" s="5">
        <v>0</v>
      </c>
      <c r="F127" s="5">
        <v>0</v>
      </c>
      <c r="G127" s="5">
        <v>0</v>
      </c>
      <c r="H127" s="5">
        <v>0</v>
      </c>
      <c r="I127" s="5">
        <v>0</v>
      </c>
      <c r="J127" s="5">
        <v>0</v>
      </c>
      <c r="K127" s="5">
        <v>0</v>
      </c>
      <c r="L127" s="5">
        <v>0</v>
      </c>
      <c r="M127" s="5">
        <v>0</v>
      </c>
      <c r="N127" s="5">
        <v>0</v>
      </c>
      <c r="O127" s="5">
        <v>0</v>
      </c>
      <c r="P127" s="5">
        <v>0</v>
      </c>
      <c r="Q127" s="5">
        <v>0</v>
      </c>
      <c r="R127" s="5">
        <v>0</v>
      </c>
      <c r="S127" s="5">
        <v>0</v>
      </c>
    </row>
    <row r="128" spans="1:19" hidden="1" x14ac:dyDescent="0.35">
      <c r="A128" s="2" t="s">
        <v>8</v>
      </c>
      <c r="B128" s="1" t="s">
        <v>594</v>
      </c>
      <c r="C128" t="str">
        <f>VLOOKUP(B128,[2]Clothes!$B$5:$D$447,2, FALSE)</f>
        <v>Outside of MKCC</v>
      </c>
      <c r="D128" t="str">
        <f>VLOOKUP(B128,[2]Clothes!$B$5:$D$447,3, FALSE)</f>
        <v>Outside of MKCC - Other</v>
      </c>
      <c r="E128" s="5">
        <v>0</v>
      </c>
      <c r="F128" s="5">
        <v>0</v>
      </c>
      <c r="G128" s="5">
        <v>0</v>
      </c>
      <c r="H128" s="5">
        <v>0</v>
      </c>
      <c r="I128" s="5">
        <v>0</v>
      </c>
      <c r="J128" s="5">
        <v>0</v>
      </c>
      <c r="K128" s="5">
        <v>0</v>
      </c>
      <c r="L128" s="5">
        <v>0</v>
      </c>
      <c r="M128" s="5">
        <v>0</v>
      </c>
      <c r="N128" s="5">
        <v>0</v>
      </c>
      <c r="O128" s="5">
        <v>0</v>
      </c>
      <c r="P128" s="5">
        <v>0</v>
      </c>
      <c r="Q128" s="5">
        <v>0</v>
      </c>
      <c r="R128" s="5">
        <v>0</v>
      </c>
      <c r="S128" s="5">
        <v>0</v>
      </c>
    </row>
    <row r="129" spans="1:19" hidden="1" x14ac:dyDescent="0.35">
      <c r="A129" s="2" t="s">
        <v>8</v>
      </c>
      <c r="B129" s="1" t="s">
        <v>595</v>
      </c>
      <c r="C129" t="str">
        <f>VLOOKUP(B129,[2]Clothes!$B$5:$D$447,2, FALSE)</f>
        <v>Outside of MKCC</v>
      </c>
      <c r="D129" t="str">
        <f>VLOOKUP(B129,[2]Clothes!$B$5:$D$447,3, FALSE)</f>
        <v>Buckingham</v>
      </c>
      <c r="E129" s="5">
        <v>4.9199999999999999E-3</v>
      </c>
      <c r="F129" s="5">
        <v>0</v>
      </c>
      <c r="G129" s="5">
        <v>0</v>
      </c>
      <c r="H129" s="5">
        <v>0</v>
      </c>
      <c r="I129" s="5">
        <v>0</v>
      </c>
      <c r="J129" s="5">
        <v>0</v>
      </c>
      <c r="K129" s="5">
        <v>0</v>
      </c>
      <c r="L129" s="5">
        <v>0</v>
      </c>
      <c r="M129" s="5">
        <v>3.721E-2</v>
      </c>
      <c r="N129" s="5">
        <v>0</v>
      </c>
      <c r="O129" s="5">
        <v>0</v>
      </c>
      <c r="P129" s="5">
        <v>0</v>
      </c>
      <c r="Q129" s="5">
        <v>0</v>
      </c>
      <c r="R129" s="5">
        <v>0</v>
      </c>
      <c r="S129" s="5">
        <v>0</v>
      </c>
    </row>
    <row r="130" spans="1:19" hidden="1" x14ac:dyDescent="0.35">
      <c r="A130" s="2" t="s">
        <v>8</v>
      </c>
      <c r="B130" s="1" t="s">
        <v>596</v>
      </c>
      <c r="C130" t="str">
        <f>VLOOKUP(B130,[2]Clothes!$B$5:$D$447,2, FALSE)</f>
        <v>Outside of MKCC</v>
      </c>
      <c r="D130" t="str">
        <f>VLOOKUP(B130,[2]Clothes!$B$5:$D$447,3, FALSE)</f>
        <v>Outside of MKCC - Other</v>
      </c>
      <c r="E130" s="5">
        <v>0</v>
      </c>
      <c r="F130" s="5">
        <v>0</v>
      </c>
      <c r="G130" s="5">
        <v>0</v>
      </c>
      <c r="H130" s="5">
        <v>0</v>
      </c>
      <c r="I130" s="5">
        <v>0</v>
      </c>
      <c r="J130" s="5">
        <v>0</v>
      </c>
      <c r="K130" s="5">
        <v>0</v>
      </c>
      <c r="L130" s="5">
        <v>0</v>
      </c>
      <c r="M130" s="5">
        <v>0</v>
      </c>
      <c r="N130" s="5">
        <v>0</v>
      </c>
      <c r="O130" s="5">
        <v>0</v>
      </c>
      <c r="P130" s="5">
        <v>0</v>
      </c>
      <c r="Q130" s="5">
        <v>0</v>
      </c>
      <c r="R130" s="5">
        <v>0</v>
      </c>
      <c r="S130" s="5">
        <v>0</v>
      </c>
    </row>
    <row r="131" spans="1:19" hidden="1" x14ac:dyDescent="0.35">
      <c r="A131" s="2" t="s">
        <v>8</v>
      </c>
      <c r="B131" s="1" t="s">
        <v>597</v>
      </c>
      <c r="C131" t="str">
        <f>VLOOKUP(B131,[2]Clothes!$B$5:$D$447,2, FALSE)</f>
        <v>Out of Centre</v>
      </c>
      <c r="D131" t="str">
        <f>VLOOKUP(B131,[2]Clothes!$B$5:$D$447,3, FALSE)</f>
        <v>OoC - Zone 8</v>
      </c>
      <c r="E131" s="5">
        <v>0</v>
      </c>
      <c r="F131" s="5">
        <v>0</v>
      </c>
      <c r="G131" s="5">
        <v>0</v>
      </c>
      <c r="H131" s="5">
        <v>0</v>
      </c>
      <c r="I131" s="5">
        <v>0</v>
      </c>
      <c r="J131" s="5">
        <v>0</v>
      </c>
      <c r="K131" s="5">
        <v>0</v>
      </c>
      <c r="L131" s="5">
        <v>0</v>
      </c>
      <c r="M131" s="5">
        <v>0</v>
      </c>
      <c r="N131" s="5">
        <v>0</v>
      </c>
      <c r="O131" s="5">
        <v>0</v>
      </c>
      <c r="P131" s="5">
        <v>0</v>
      </c>
      <c r="Q131" s="5">
        <v>0</v>
      </c>
      <c r="R131" s="5">
        <v>0</v>
      </c>
      <c r="S131" s="5">
        <v>0</v>
      </c>
    </row>
    <row r="132" spans="1:19" hidden="1" x14ac:dyDescent="0.35">
      <c r="A132" s="2" t="s">
        <v>8</v>
      </c>
      <c r="B132" s="1" t="s">
        <v>598</v>
      </c>
      <c r="C132" t="str">
        <f>VLOOKUP(B132,[2]Clothes!$B$5:$D$447,2, FALSE)</f>
        <v>Outside of MKCC</v>
      </c>
      <c r="D132" t="str">
        <f>VLOOKUP(B132,[2]Clothes!$B$5:$D$447,3, FALSE)</f>
        <v>Outside of MKCC - Other</v>
      </c>
      <c r="E132" s="5">
        <v>0</v>
      </c>
      <c r="F132" s="5">
        <v>0</v>
      </c>
      <c r="G132" s="5">
        <v>0</v>
      </c>
      <c r="H132" s="5">
        <v>0</v>
      </c>
      <c r="I132" s="5">
        <v>0</v>
      </c>
      <c r="J132" s="5">
        <v>0</v>
      </c>
      <c r="K132" s="5">
        <v>0</v>
      </c>
      <c r="L132" s="5">
        <v>0</v>
      </c>
      <c r="M132" s="5">
        <v>0</v>
      </c>
      <c r="N132" s="5">
        <v>0</v>
      </c>
      <c r="O132" s="5">
        <v>0</v>
      </c>
      <c r="P132" s="5">
        <v>0</v>
      </c>
      <c r="Q132" s="5">
        <v>0</v>
      </c>
      <c r="R132" s="5">
        <v>0</v>
      </c>
      <c r="S132" s="5">
        <v>0</v>
      </c>
    </row>
    <row r="133" spans="1:19" hidden="1" x14ac:dyDescent="0.35">
      <c r="A133" s="2" t="s">
        <v>8</v>
      </c>
      <c r="B133" s="1" t="s">
        <v>599</v>
      </c>
      <c r="C133" t="str">
        <f>VLOOKUP(B133,[2]Clothes!$B$5:$D$447,2, FALSE)</f>
        <v>Outside of MKCC</v>
      </c>
      <c r="D133" t="str">
        <f>VLOOKUP(B133,[2]Clothes!$B$5:$D$447,3, FALSE)</f>
        <v>Outside of MKCC - Other</v>
      </c>
      <c r="E133" s="5">
        <v>0</v>
      </c>
      <c r="F133" s="5">
        <v>0</v>
      </c>
      <c r="G133" s="5">
        <v>0</v>
      </c>
      <c r="H133" s="5">
        <v>0</v>
      </c>
      <c r="I133" s="5">
        <v>0</v>
      </c>
      <c r="J133" s="5">
        <v>0</v>
      </c>
      <c r="K133" s="5">
        <v>0</v>
      </c>
      <c r="L133" s="5">
        <v>0</v>
      </c>
      <c r="M133" s="5">
        <v>0</v>
      </c>
      <c r="N133" s="5">
        <v>0</v>
      </c>
      <c r="O133" s="5">
        <v>0</v>
      </c>
      <c r="P133" s="5">
        <v>0</v>
      </c>
      <c r="Q133" s="5">
        <v>0</v>
      </c>
      <c r="R133" s="5">
        <v>0</v>
      </c>
      <c r="S133" s="5">
        <v>0</v>
      </c>
    </row>
    <row r="134" spans="1:19" hidden="1" x14ac:dyDescent="0.35">
      <c r="A134" s="2" t="s">
        <v>8</v>
      </c>
      <c r="B134" s="1" t="s">
        <v>600</v>
      </c>
      <c r="C134" t="str">
        <f>VLOOKUP(B134,[2]Clothes!$B$5:$D$447,2, FALSE)</f>
        <v>Outside of MKCC</v>
      </c>
      <c r="D134" t="str">
        <f>VLOOKUP(B134,[2]Clothes!$B$5:$D$447,3, FALSE)</f>
        <v>Towcester</v>
      </c>
      <c r="E134" s="5">
        <v>0</v>
      </c>
      <c r="F134" s="5">
        <v>0</v>
      </c>
      <c r="G134" s="5">
        <v>0</v>
      </c>
      <c r="H134" s="5">
        <v>0</v>
      </c>
      <c r="I134" s="5">
        <v>0</v>
      </c>
      <c r="J134" s="5">
        <v>0</v>
      </c>
      <c r="K134" s="5">
        <v>0</v>
      </c>
      <c r="L134" s="5">
        <v>0</v>
      </c>
      <c r="M134" s="5">
        <v>0</v>
      </c>
      <c r="N134" s="5">
        <v>0</v>
      </c>
      <c r="O134" s="5">
        <v>0</v>
      </c>
      <c r="P134" s="5">
        <v>0</v>
      </c>
      <c r="Q134" s="5">
        <v>0</v>
      </c>
      <c r="R134" s="5">
        <v>0</v>
      </c>
      <c r="S134" s="5">
        <v>0</v>
      </c>
    </row>
    <row r="135" spans="1:19" hidden="1" x14ac:dyDescent="0.35">
      <c r="A135" s="2" t="s">
        <v>8</v>
      </c>
      <c r="B135" s="1" t="s">
        <v>601</v>
      </c>
      <c r="C135" t="str">
        <f>VLOOKUP(B135,[2]Clothes!$B$5:$D$447,2, FALSE)</f>
        <v>Out of Centre</v>
      </c>
      <c r="D135" t="str">
        <f>VLOOKUP(B135,[2]Clothes!$B$5:$D$447,3, FALSE)</f>
        <v>OoC - Zone 8</v>
      </c>
      <c r="E135" s="5">
        <v>0</v>
      </c>
      <c r="F135" s="5">
        <v>0</v>
      </c>
      <c r="G135" s="5">
        <v>0</v>
      </c>
      <c r="H135" s="5">
        <v>0</v>
      </c>
      <c r="I135" s="5">
        <v>0</v>
      </c>
      <c r="J135" s="5">
        <v>0</v>
      </c>
      <c r="K135" s="5">
        <v>0</v>
      </c>
      <c r="L135" s="5">
        <v>0</v>
      </c>
      <c r="M135" s="5">
        <v>0</v>
      </c>
      <c r="N135" s="5">
        <v>0</v>
      </c>
      <c r="O135" s="5">
        <v>0</v>
      </c>
      <c r="P135" s="5">
        <v>0</v>
      </c>
      <c r="Q135" s="5">
        <v>0</v>
      </c>
      <c r="R135" s="5">
        <v>0</v>
      </c>
      <c r="S135" s="5">
        <v>0</v>
      </c>
    </row>
    <row r="136" spans="1:19" hidden="1" x14ac:dyDescent="0.35">
      <c r="A136" s="2" t="s">
        <v>8</v>
      </c>
      <c r="B136" s="1" t="s">
        <v>602</v>
      </c>
      <c r="C136" t="str">
        <f>VLOOKUP(B136,[2]Clothes!$B$5:$D$447,2, FALSE)</f>
        <v>Out of Centre</v>
      </c>
      <c r="D136" t="str">
        <f>VLOOKUP(B136,[2]Clothes!$B$5:$D$447,3, FALSE)</f>
        <v>OoC - Zone 8</v>
      </c>
      <c r="E136" s="5">
        <v>0</v>
      </c>
      <c r="F136" s="5">
        <v>0</v>
      </c>
      <c r="G136" s="5">
        <v>0</v>
      </c>
      <c r="H136" s="5">
        <v>0</v>
      </c>
      <c r="I136" s="5">
        <v>0</v>
      </c>
      <c r="J136" s="5">
        <v>0</v>
      </c>
      <c r="K136" s="5">
        <v>0</v>
      </c>
      <c r="L136" s="5">
        <v>0</v>
      </c>
      <c r="M136" s="5">
        <v>0</v>
      </c>
      <c r="N136" s="5">
        <v>0</v>
      </c>
      <c r="O136" s="5">
        <v>0</v>
      </c>
      <c r="P136" s="5">
        <v>0</v>
      </c>
      <c r="Q136" s="5">
        <v>0</v>
      </c>
      <c r="R136" s="5">
        <v>0</v>
      </c>
      <c r="S136" s="5">
        <v>0</v>
      </c>
    </row>
    <row r="137" spans="1:19" hidden="1" x14ac:dyDescent="0.35">
      <c r="A137" s="2" t="s">
        <v>8</v>
      </c>
      <c r="B137" s="1" t="s">
        <v>603</v>
      </c>
      <c r="C137" t="str">
        <f>VLOOKUP(B137,[2]Clothes!$B$5:$D$447,2, FALSE)</f>
        <v>Outside of MKCC</v>
      </c>
      <c r="D137" t="str">
        <f>VLOOKUP(B137,[2]Clothes!$B$5:$D$447,3, FALSE)</f>
        <v>Outside of MKCC - Other</v>
      </c>
      <c r="E137" s="5">
        <v>0</v>
      </c>
      <c r="F137" s="5">
        <v>0</v>
      </c>
      <c r="G137" s="5">
        <v>0</v>
      </c>
      <c r="H137" s="5">
        <v>0</v>
      </c>
      <c r="I137" s="5">
        <v>0</v>
      </c>
      <c r="J137" s="5">
        <v>0</v>
      </c>
      <c r="K137" s="5">
        <v>0</v>
      </c>
      <c r="L137" s="5">
        <v>0</v>
      </c>
      <c r="M137" s="5">
        <v>0</v>
      </c>
      <c r="N137" s="5">
        <v>0</v>
      </c>
      <c r="O137" s="5">
        <v>0</v>
      </c>
      <c r="P137" s="5">
        <v>0</v>
      </c>
      <c r="Q137" s="5">
        <v>0</v>
      </c>
      <c r="R137" s="5">
        <v>0</v>
      </c>
      <c r="S137" s="5">
        <v>0</v>
      </c>
    </row>
    <row r="138" spans="1:19" hidden="1" x14ac:dyDescent="0.35">
      <c r="A138" s="2" t="s">
        <v>8</v>
      </c>
      <c r="B138" s="1" t="s">
        <v>604</v>
      </c>
      <c r="C138" t="str">
        <f>VLOOKUP(B138,[2]Clothes!$B$5:$D$447,2, FALSE)</f>
        <v>Outside of MKCC</v>
      </c>
      <c r="D138" t="str">
        <f>VLOOKUP(B138,[2]Clothes!$B$5:$D$447,3, FALSE)</f>
        <v>Outside of MKCC - Other</v>
      </c>
      <c r="E138" s="5">
        <v>0</v>
      </c>
      <c r="F138" s="5">
        <v>0</v>
      </c>
      <c r="G138" s="5">
        <v>0</v>
      </c>
      <c r="H138" s="5">
        <v>0</v>
      </c>
      <c r="I138" s="5">
        <v>0</v>
      </c>
      <c r="J138" s="5">
        <v>0</v>
      </c>
      <c r="K138" s="5">
        <v>0</v>
      </c>
      <c r="L138" s="5">
        <v>0</v>
      </c>
      <c r="M138" s="5">
        <v>0</v>
      </c>
      <c r="N138" s="5">
        <v>0</v>
      </c>
      <c r="O138" s="5">
        <v>0</v>
      </c>
      <c r="P138" s="5">
        <v>0</v>
      </c>
      <c r="Q138" s="5">
        <v>0</v>
      </c>
      <c r="R138" s="5">
        <v>0</v>
      </c>
      <c r="S138" s="5">
        <v>0</v>
      </c>
    </row>
    <row r="139" spans="1:19" hidden="1" x14ac:dyDescent="0.35">
      <c r="A139" s="2" t="s">
        <v>8</v>
      </c>
      <c r="B139" s="1" t="s">
        <v>605</v>
      </c>
      <c r="C139" t="str">
        <f>VLOOKUP(B139,[2]Clothes!$B$5:$D$447,2, FALSE)</f>
        <v>Outside of MKCC</v>
      </c>
      <c r="D139" t="str">
        <f>VLOOKUP(B139,[2]Clothes!$B$5:$D$447,3, FALSE)</f>
        <v>Towcester</v>
      </c>
      <c r="E139" s="5">
        <v>0</v>
      </c>
      <c r="F139" s="5">
        <v>0</v>
      </c>
      <c r="G139" s="5">
        <v>0</v>
      </c>
      <c r="H139" s="5">
        <v>0</v>
      </c>
      <c r="I139" s="5">
        <v>0</v>
      </c>
      <c r="J139" s="5">
        <v>0</v>
      </c>
      <c r="K139" s="5">
        <v>0</v>
      </c>
      <c r="L139" s="5">
        <v>0</v>
      </c>
      <c r="M139" s="5">
        <v>0</v>
      </c>
      <c r="N139" s="5">
        <v>0</v>
      </c>
      <c r="O139" s="5">
        <v>0</v>
      </c>
      <c r="P139" s="5">
        <v>0</v>
      </c>
      <c r="Q139" s="5">
        <v>0</v>
      </c>
      <c r="R139" s="5">
        <v>0</v>
      </c>
      <c r="S139" s="5">
        <v>0</v>
      </c>
    </row>
    <row r="140" spans="1:19" hidden="1" x14ac:dyDescent="0.35">
      <c r="A140" s="2" t="s">
        <v>8</v>
      </c>
      <c r="B140" s="1" t="s">
        <v>606</v>
      </c>
      <c r="C140" t="str">
        <f>VLOOKUP(B140,[2]Clothes!$B$5:$D$447,2, FALSE)</f>
        <v>Outside of MKCC</v>
      </c>
      <c r="D140" t="str">
        <f>VLOOKUP(B140,[2]Clothes!$B$5:$D$447,3, FALSE)</f>
        <v>Outside of MKCC - Other</v>
      </c>
      <c r="E140" s="5">
        <v>0</v>
      </c>
      <c r="F140" s="5">
        <v>0</v>
      </c>
      <c r="G140" s="5">
        <v>0</v>
      </c>
      <c r="H140" s="5">
        <v>0</v>
      </c>
      <c r="I140" s="5">
        <v>0</v>
      </c>
      <c r="J140" s="5">
        <v>0</v>
      </c>
      <c r="K140" s="5">
        <v>0</v>
      </c>
      <c r="L140" s="5">
        <v>0</v>
      </c>
      <c r="M140" s="5">
        <v>0</v>
      </c>
      <c r="N140" s="5">
        <v>0</v>
      </c>
      <c r="O140" s="5">
        <v>0</v>
      </c>
      <c r="P140" s="5">
        <v>0</v>
      </c>
      <c r="Q140" s="5">
        <v>0</v>
      </c>
      <c r="R140" s="5">
        <v>0</v>
      </c>
      <c r="S140" s="5">
        <v>0</v>
      </c>
    </row>
    <row r="141" spans="1:19" hidden="1" x14ac:dyDescent="0.35">
      <c r="A141" s="2" t="s">
        <v>8</v>
      </c>
      <c r="B141" s="1" t="s">
        <v>607</v>
      </c>
      <c r="C141" t="str">
        <f>VLOOKUP(B141,[2]Clothes!$B$5:$D$447,2, FALSE)</f>
        <v>Outside of MKCC</v>
      </c>
      <c r="D141" t="str">
        <f>VLOOKUP(B141,[2]Clothes!$B$5:$D$447,3, FALSE)</f>
        <v>Buckingham</v>
      </c>
      <c r="E141" s="5">
        <v>0</v>
      </c>
      <c r="F141" s="5">
        <v>0</v>
      </c>
      <c r="G141" s="5">
        <v>0</v>
      </c>
      <c r="H141" s="5">
        <v>0</v>
      </c>
      <c r="I141" s="5">
        <v>0</v>
      </c>
      <c r="J141" s="5">
        <v>0</v>
      </c>
      <c r="K141" s="5">
        <v>0</v>
      </c>
      <c r="L141" s="5">
        <v>0</v>
      </c>
      <c r="M141" s="5">
        <v>0</v>
      </c>
      <c r="N141" s="5">
        <v>0</v>
      </c>
      <c r="O141" s="5">
        <v>0</v>
      </c>
      <c r="P141" s="5">
        <v>0</v>
      </c>
      <c r="Q141" s="5">
        <v>0</v>
      </c>
      <c r="R141" s="5">
        <v>0</v>
      </c>
      <c r="S141" s="5">
        <v>0</v>
      </c>
    </row>
    <row r="142" spans="1:19" hidden="1" x14ac:dyDescent="0.35">
      <c r="A142" s="2" t="s">
        <v>8</v>
      </c>
      <c r="B142" s="1" t="s">
        <v>128</v>
      </c>
      <c r="C142" t="str">
        <f>VLOOKUP(B142,[2]Clothes!$B$5:$D$447,2, FALSE)</f>
        <v>Outside of MKCC</v>
      </c>
      <c r="D142" t="str">
        <f>VLOOKUP(B142,[2]Clothes!$B$5:$D$447,3, FALSE)</f>
        <v>Buckingham</v>
      </c>
      <c r="E142" s="5">
        <v>0</v>
      </c>
      <c r="F142" s="5">
        <v>0</v>
      </c>
      <c r="G142" s="5">
        <v>0</v>
      </c>
      <c r="H142" s="5">
        <v>0</v>
      </c>
      <c r="I142" s="5">
        <v>0</v>
      </c>
      <c r="J142" s="5">
        <v>0</v>
      </c>
      <c r="K142" s="5">
        <v>0</v>
      </c>
      <c r="L142" s="5">
        <v>0</v>
      </c>
      <c r="M142" s="5">
        <v>0</v>
      </c>
      <c r="N142" s="5">
        <v>0</v>
      </c>
      <c r="O142" s="5">
        <v>0</v>
      </c>
      <c r="P142" s="5">
        <v>0</v>
      </c>
      <c r="Q142" s="5">
        <v>0</v>
      </c>
      <c r="R142" s="5">
        <v>0</v>
      </c>
      <c r="S142" s="5">
        <v>0</v>
      </c>
    </row>
    <row r="143" spans="1:19" hidden="1" x14ac:dyDescent="0.35">
      <c r="A143" s="2" t="s">
        <v>8</v>
      </c>
      <c r="B143" s="1" t="s">
        <v>129</v>
      </c>
      <c r="C143" t="str">
        <f>VLOOKUP(B143,[2]Clothes!$B$5:$D$447,2, FALSE)</f>
        <v>Outside of MKCC</v>
      </c>
      <c r="D143" t="str">
        <f>VLOOKUP(B143,[2]Clothes!$B$5:$D$447,3, FALSE)</f>
        <v>Towcester</v>
      </c>
      <c r="E143" s="5">
        <v>0</v>
      </c>
      <c r="F143" s="5">
        <v>0</v>
      </c>
      <c r="G143" s="5">
        <v>0</v>
      </c>
      <c r="H143" s="5">
        <v>0</v>
      </c>
      <c r="I143" s="5">
        <v>0</v>
      </c>
      <c r="J143" s="5">
        <v>0</v>
      </c>
      <c r="K143" s="5">
        <v>0</v>
      </c>
      <c r="L143" s="5">
        <v>0</v>
      </c>
      <c r="M143" s="5">
        <v>0</v>
      </c>
      <c r="N143" s="5">
        <v>0</v>
      </c>
      <c r="O143" s="5">
        <v>0</v>
      </c>
      <c r="P143" s="5">
        <v>0</v>
      </c>
      <c r="Q143" s="5">
        <v>0</v>
      </c>
      <c r="R143" s="5">
        <v>0</v>
      </c>
      <c r="S143" s="5">
        <v>0</v>
      </c>
    </row>
    <row r="144" spans="1:19" hidden="1" x14ac:dyDescent="0.35">
      <c r="A144" s="2" t="s">
        <v>8</v>
      </c>
      <c r="B144" s="1" t="s">
        <v>130</v>
      </c>
      <c r="C144" t="str">
        <f>VLOOKUP(B144,[2]Clothes!$B$5:$D$447,2, FALSE)</f>
        <v>Outside of MKCC</v>
      </c>
      <c r="D144" t="str">
        <f>VLOOKUP(B144,[2]Clothes!$B$5:$D$447,3, FALSE)</f>
        <v>Outside of MKCC - Other</v>
      </c>
      <c r="E144" s="5">
        <v>0</v>
      </c>
      <c r="F144" s="5">
        <v>0</v>
      </c>
      <c r="G144" s="5">
        <v>0</v>
      </c>
      <c r="H144" s="5">
        <v>0</v>
      </c>
      <c r="I144" s="5">
        <v>0</v>
      </c>
      <c r="J144" s="5">
        <v>0</v>
      </c>
      <c r="K144" s="5">
        <v>0</v>
      </c>
      <c r="L144" s="5">
        <v>0</v>
      </c>
      <c r="M144" s="5">
        <v>0</v>
      </c>
      <c r="N144" s="5">
        <v>0</v>
      </c>
      <c r="O144" s="5">
        <v>0</v>
      </c>
      <c r="P144" s="5">
        <v>0</v>
      </c>
      <c r="Q144" s="5">
        <v>0</v>
      </c>
      <c r="R144" s="5">
        <v>0</v>
      </c>
      <c r="S144" s="5">
        <v>0</v>
      </c>
    </row>
    <row r="145" spans="1:19" hidden="1" x14ac:dyDescent="0.35">
      <c r="A145" s="2" t="s">
        <v>8</v>
      </c>
      <c r="B145" s="1" t="s">
        <v>608</v>
      </c>
      <c r="C145" t="str">
        <f>VLOOKUP(B145,[2]Clothes!$B$5:$D$447,2, FALSE)</f>
        <v>Outside of MKCC</v>
      </c>
      <c r="D145" t="str">
        <f>VLOOKUP(B145,[2]Clothes!$B$5:$D$447,3, FALSE)</f>
        <v>Towcester</v>
      </c>
      <c r="E145" s="5">
        <v>0</v>
      </c>
      <c r="F145" s="5">
        <v>0</v>
      </c>
      <c r="G145" s="5">
        <v>0</v>
      </c>
      <c r="H145" s="5">
        <v>0</v>
      </c>
      <c r="I145" s="5">
        <v>0</v>
      </c>
      <c r="J145" s="5">
        <v>0</v>
      </c>
      <c r="K145" s="5">
        <v>0</v>
      </c>
      <c r="L145" s="5">
        <v>0</v>
      </c>
      <c r="M145" s="5">
        <v>0</v>
      </c>
      <c r="N145" s="5">
        <v>0</v>
      </c>
      <c r="O145" s="5">
        <v>0</v>
      </c>
      <c r="P145" s="5">
        <v>0</v>
      </c>
      <c r="Q145" s="5">
        <v>0</v>
      </c>
      <c r="R145" s="5">
        <v>0</v>
      </c>
      <c r="S145" s="5">
        <v>0</v>
      </c>
    </row>
    <row r="146" spans="1:19" hidden="1" x14ac:dyDescent="0.35">
      <c r="A146" s="2" t="s">
        <v>8</v>
      </c>
      <c r="B146" s="1" t="s">
        <v>609</v>
      </c>
      <c r="C146" t="str">
        <f>VLOOKUP(B146,[2]Clothes!$B$5:$D$447,2, FALSE)</f>
        <v>Out of Centre</v>
      </c>
      <c r="D146" t="str">
        <f>VLOOKUP(B146,[2]Clothes!$B$5:$D$447,3, FALSE)</f>
        <v>OoC - Zone 8</v>
      </c>
      <c r="E146" s="5">
        <v>0</v>
      </c>
      <c r="F146" s="5">
        <v>0</v>
      </c>
      <c r="G146" s="5">
        <v>0</v>
      </c>
      <c r="H146" s="5">
        <v>0</v>
      </c>
      <c r="I146" s="5">
        <v>0</v>
      </c>
      <c r="J146" s="5">
        <v>0</v>
      </c>
      <c r="K146" s="5">
        <v>0</v>
      </c>
      <c r="L146" s="5">
        <v>0</v>
      </c>
      <c r="M146" s="5">
        <v>0</v>
      </c>
      <c r="N146" s="5">
        <v>0</v>
      </c>
      <c r="O146" s="5">
        <v>0</v>
      </c>
      <c r="P146" s="5">
        <v>0</v>
      </c>
      <c r="Q146" s="5">
        <v>0</v>
      </c>
      <c r="R146" s="5">
        <v>0</v>
      </c>
      <c r="S146" s="5">
        <v>0</v>
      </c>
    </row>
    <row r="147" spans="1:19" hidden="1" x14ac:dyDescent="0.35">
      <c r="A147" s="2" t="s">
        <v>8</v>
      </c>
      <c r="B147" s="1" t="s">
        <v>610</v>
      </c>
      <c r="C147" t="str">
        <f>VLOOKUP(B147,[2]Clothes!$B$5:$D$447,2, FALSE)</f>
        <v>Outside of MKCC</v>
      </c>
      <c r="D147" t="str">
        <f>VLOOKUP(B147,[2]Clothes!$B$5:$D$447,3, FALSE)</f>
        <v>Towcester</v>
      </c>
      <c r="E147" s="5">
        <v>0</v>
      </c>
      <c r="F147" s="5">
        <v>0</v>
      </c>
      <c r="G147" s="5">
        <v>0</v>
      </c>
      <c r="H147" s="5">
        <v>0</v>
      </c>
      <c r="I147" s="5">
        <v>0</v>
      </c>
      <c r="J147" s="5">
        <v>0</v>
      </c>
      <c r="K147" s="5">
        <v>0</v>
      </c>
      <c r="L147" s="5">
        <v>0</v>
      </c>
      <c r="M147" s="5">
        <v>0</v>
      </c>
      <c r="N147" s="5">
        <v>0</v>
      </c>
      <c r="O147" s="5">
        <v>0</v>
      </c>
      <c r="P147" s="5">
        <v>0</v>
      </c>
      <c r="Q147" s="5">
        <v>0</v>
      </c>
      <c r="R147" s="5">
        <v>0</v>
      </c>
      <c r="S147" s="5">
        <v>0</v>
      </c>
    </row>
    <row r="148" spans="1:19" hidden="1" x14ac:dyDescent="0.35">
      <c r="A148" s="2" t="s">
        <v>9</v>
      </c>
      <c r="B148" s="1" t="s">
        <v>611</v>
      </c>
      <c r="C148" t="str">
        <f>VLOOKUP(B148,[2]Clothes!$B$5:$D$447,2, FALSE)</f>
        <v>Out of Centre</v>
      </c>
      <c r="D148" t="str">
        <f>VLOOKUP(B148,[2]Clothes!$B$5:$D$447,3, FALSE)</f>
        <v>OoC - Zone 9</v>
      </c>
      <c r="E148" s="5">
        <v>0</v>
      </c>
      <c r="F148" s="5">
        <v>0</v>
      </c>
      <c r="G148" s="5">
        <v>0</v>
      </c>
      <c r="H148" s="5">
        <v>0</v>
      </c>
      <c r="I148" s="5">
        <v>0</v>
      </c>
      <c r="J148" s="5">
        <v>0</v>
      </c>
      <c r="K148" s="5">
        <v>0</v>
      </c>
      <c r="L148" s="5">
        <v>0</v>
      </c>
      <c r="M148" s="5">
        <v>0</v>
      </c>
      <c r="N148" s="5">
        <v>0</v>
      </c>
      <c r="O148" s="5">
        <v>0</v>
      </c>
      <c r="P148" s="5">
        <v>0</v>
      </c>
      <c r="Q148" s="5">
        <v>0</v>
      </c>
      <c r="R148" s="5">
        <v>0</v>
      </c>
      <c r="S148" s="5">
        <v>0</v>
      </c>
    </row>
    <row r="149" spans="1:19" hidden="1" x14ac:dyDescent="0.35">
      <c r="A149" s="2" t="s">
        <v>9</v>
      </c>
      <c r="B149" s="1" t="s">
        <v>612</v>
      </c>
      <c r="C149" t="str">
        <f>VLOOKUP(B149,[2]Clothes!$B$5:$D$447,2, FALSE)</f>
        <v>Local Centres</v>
      </c>
      <c r="D149" t="str">
        <f>VLOOKUP(B149,[2]Clothes!$B$5:$D$447,3, FALSE)</f>
        <v>Newport Pagnell</v>
      </c>
      <c r="E149" s="5">
        <v>0</v>
      </c>
      <c r="F149" s="5">
        <v>0</v>
      </c>
      <c r="G149" s="5">
        <v>0</v>
      </c>
      <c r="H149" s="5">
        <v>0</v>
      </c>
      <c r="I149" s="5">
        <v>0</v>
      </c>
      <c r="J149" s="5">
        <v>0</v>
      </c>
      <c r="K149" s="5">
        <v>0</v>
      </c>
      <c r="L149" s="5">
        <v>0</v>
      </c>
      <c r="M149" s="5">
        <v>0</v>
      </c>
      <c r="N149" s="5">
        <v>0</v>
      </c>
      <c r="O149" s="5">
        <v>0</v>
      </c>
      <c r="P149" s="5">
        <v>0</v>
      </c>
      <c r="Q149" s="5">
        <v>0</v>
      </c>
      <c r="R149" s="5">
        <v>0</v>
      </c>
      <c r="S149" s="5">
        <v>0</v>
      </c>
    </row>
    <row r="150" spans="1:19" hidden="1" x14ac:dyDescent="0.35">
      <c r="A150" s="2" t="s">
        <v>9</v>
      </c>
      <c r="B150" s="1" t="s">
        <v>613</v>
      </c>
      <c r="C150" t="str">
        <f>VLOOKUP(B150,[2]Clothes!$B$5:$D$447,2, FALSE)</f>
        <v>Out of Centre</v>
      </c>
      <c r="D150" t="str">
        <f>VLOOKUP(B150,[2]Clothes!$B$5:$D$447,3, FALSE)</f>
        <v>OoC - Zone 9</v>
      </c>
      <c r="E150" s="5">
        <v>0</v>
      </c>
      <c r="F150" s="5">
        <v>0</v>
      </c>
      <c r="G150" s="5">
        <v>0</v>
      </c>
      <c r="H150" s="5">
        <v>0</v>
      </c>
      <c r="I150" s="5">
        <v>0</v>
      </c>
      <c r="J150" s="5">
        <v>0</v>
      </c>
      <c r="K150" s="5">
        <v>0</v>
      </c>
      <c r="L150" s="5">
        <v>0</v>
      </c>
      <c r="M150" s="5">
        <v>0</v>
      </c>
      <c r="N150" s="5">
        <v>0</v>
      </c>
      <c r="O150" s="5">
        <v>0</v>
      </c>
      <c r="P150" s="5">
        <v>0</v>
      </c>
      <c r="Q150" s="5">
        <v>0</v>
      </c>
      <c r="R150" s="5">
        <v>0</v>
      </c>
      <c r="S150" s="5">
        <v>0</v>
      </c>
    </row>
    <row r="151" spans="1:19" hidden="1" x14ac:dyDescent="0.35">
      <c r="A151" s="2" t="s">
        <v>9</v>
      </c>
      <c r="B151" s="1" t="s">
        <v>614</v>
      </c>
      <c r="C151" t="str">
        <f>VLOOKUP(B151,[2]Clothes!$B$5:$D$447,2, FALSE)</f>
        <v>Out of Centre</v>
      </c>
      <c r="D151" t="str">
        <f>VLOOKUP(B151,[2]Clothes!$B$5:$D$447,3, FALSE)</f>
        <v>OoC - Zone 9</v>
      </c>
      <c r="E151" s="5">
        <v>0</v>
      </c>
      <c r="F151" s="5">
        <v>0</v>
      </c>
      <c r="G151" s="5">
        <v>0</v>
      </c>
      <c r="H151" s="5">
        <v>0</v>
      </c>
      <c r="I151" s="5">
        <v>0</v>
      </c>
      <c r="J151" s="5">
        <v>0</v>
      </c>
      <c r="K151" s="5">
        <v>0</v>
      </c>
      <c r="L151" s="5">
        <v>0</v>
      </c>
      <c r="M151" s="5">
        <v>0</v>
      </c>
      <c r="N151" s="5">
        <v>0</v>
      </c>
      <c r="O151" s="5">
        <v>0</v>
      </c>
      <c r="P151" s="5">
        <v>0</v>
      </c>
      <c r="Q151" s="5">
        <v>0</v>
      </c>
      <c r="R151" s="5">
        <v>0</v>
      </c>
      <c r="S151" s="5">
        <v>0</v>
      </c>
    </row>
    <row r="152" spans="1:19" hidden="1" x14ac:dyDescent="0.35">
      <c r="A152" s="2" t="s">
        <v>9</v>
      </c>
      <c r="B152" s="1" t="s">
        <v>615</v>
      </c>
      <c r="C152" t="str">
        <f>VLOOKUP(B152,[2]Clothes!$B$5:$D$447,2, FALSE)</f>
        <v>Out of Centre</v>
      </c>
      <c r="D152" t="str">
        <f>VLOOKUP(B152,[2]Clothes!$B$5:$D$447,3, FALSE)</f>
        <v>OoC - Zone 9</v>
      </c>
      <c r="E152" s="5">
        <v>0</v>
      </c>
      <c r="F152" s="5">
        <v>0</v>
      </c>
      <c r="G152" s="5">
        <v>0</v>
      </c>
      <c r="H152" s="5">
        <v>0</v>
      </c>
      <c r="I152" s="5">
        <v>0</v>
      </c>
      <c r="J152" s="5">
        <v>0</v>
      </c>
      <c r="K152" s="5">
        <v>0</v>
      </c>
      <c r="L152" s="5">
        <v>0</v>
      </c>
      <c r="M152" s="5">
        <v>0</v>
      </c>
      <c r="N152" s="5">
        <v>0</v>
      </c>
      <c r="O152" s="5">
        <v>0</v>
      </c>
      <c r="P152" s="5">
        <v>0</v>
      </c>
      <c r="Q152" s="5">
        <v>0</v>
      </c>
      <c r="R152" s="5">
        <v>0</v>
      </c>
      <c r="S152" s="5">
        <v>0</v>
      </c>
    </row>
    <row r="153" spans="1:19" hidden="1" x14ac:dyDescent="0.35">
      <c r="A153" s="2" t="s">
        <v>9</v>
      </c>
      <c r="B153" s="1" t="s">
        <v>616</v>
      </c>
      <c r="C153" t="str">
        <f>VLOOKUP(B153,[2]Clothes!$B$5:$D$447,2, FALSE)</f>
        <v>Out of Centre</v>
      </c>
      <c r="D153" t="str">
        <f>VLOOKUP(B153,[2]Clothes!$B$5:$D$447,3, FALSE)</f>
        <v>OoC - Zone 9</v>
      </c>
      <c r="E153" s="5">
        <v>0</v>
      </c>
      <c r="F153" s="5">
        <v>0</v>
      </c>
      <c r="G153" s="5">
        <v>0</v>
      </c>
      <c r="H153" s="5">
        <v>0</v>
      </c>
      <c r="I153" s="5">
        <v>0</v>
      </c>
      <c r="J153" s="5">
        <v>0</v>
      </c>
      <c r="K153" s="5">
        <v>0</v>
      </c>
      <c r="L153" s="5">
        <v>0</v>
      </c>
      <c r="M153" s="5">
        <v>0</v>
      </c>
      <c r="N153" s="5">
        <v>0</v>
      </c>
      <c r="O153" s="5">
        <v>0</v>
      </c>
      <c r="P153" s="5">
        <v>0</v>
      </c>
      <c r="Q153" s="5">
        <v>0</v>
      </c>
      <c r="R153" s="5">
        <v>0</v>
      </c>
      <c r="S153" s="5">
        <v>0</v>
      </c>
    </row>
    <row r="154" spans="1:19" hidden="1" x14ac:dyDescent="0.35">
      <c r="A154" s="2" t="s">
        <v>9</v>
      </c>
      <c r="B154" s="1" t="s">
        <v>617</v>
      </c>
      <c r="C154" t="str">
        <f>VLOOKUP(B154,[2]Clothes!$B$5:$D$447,2, FALSE)</f>
        <v>Out of Centre</v>
      </c>
      <c r="D154" t="str">
        <f>VLOOKUP(B154,[2]Clothes!$B$5:$D$447,3, FALSE)</f>
        <v>OoC - Zone 9</v>
      </c>
      <c r="E154" s="5">
        <v>0</v>
      </c>
      <c r="F154" s="5">
        <v>0</v>
      </c>
      <c r="G154" s="5">
        <v>0</v>
      </c>
      <c r="H154" s="5">
        <v>0</v>
      </c>
      <c r="I154" s="5">
        <v>0</v>
      </c>
      <c r="J154" s="5">
        <v>0</v>
      </c>
      <c r="K154" s="5">
        <v>0</v>
      </c>
      <c r="L154" s="5">
        <v>0</v>
      </c>
      <c r="M154" s="5">
        <v>0</v>
      </c>
      <c r="N154" s="5">
        <v>0</v>
      </c>
      <c r="O154" s="5">
        <v>0</v>
      </c>
      <c r="P154" s="5">
        <v>0</v>
      </c>
      <c r="Q154" s="5">
        <v>0</v>
      </c>
      <c r="R154" s="5">
        <v>0</v>
      </c>
      <c r="S154" s="5">
        <v>0</v>
      </c>
    </row>
    <row r="155" spans="1:19" hidden="1" x14ac:dyDescent="0.35">
      <c r="A155" s="2" t="s">
        <v>9</v>
      </c>
      <c r="B155" s="1" t="s">
        <v>618</v>
      </c>
      <c r="C155" t="str">
        <f>VLOOKUP(B155,[2]Clothes!$B$5:$D$447,2, FALSE)</f>
        <v>Out of Centre</v>
      </c>
      <c r="D155" t="str">
        <f>VLOOKUP(B155,[2]Clothes!$B$5:$D$447,3, FALSE)</f>
        <v>OoC - Zone 9</v>
      </c>
      <c r="E155" s="5">
        <v>0</v>
      </c>
      <c r="F155" s="5">
        <v>0</v>
      </c>
      <c r="G155" s="5">
        <v>0</v>
      </c>
      <c r="H155" s="5">
        <v>0</v>
      </c>
      <c r="I155" s="5">
        <v>0</v>
      </c>
      <c r="J155" s="5">
        <v>0</v>
      </c>
      <c r="K155" s="5">
        <v>0</v>
      </c>
      <c r="L155" s="5">
        <v>0</v>
      </c>
      <c r="M155" s="5">
        <v>0</v>
      </c>
      <c r="N155" s="5">
        <v>0</v>
      </c>
      <c r="O155" s="5">
        <v>0</v>
      </c>
      <c r="P155" s="5">
        <v>0</v>
      </c>
      <c r="Q155" s="5">
        <v>0</v>
      </c>
      <c r="R155" s="5">
        <v>0</v>
      </c>
      <c r="S155" s="5">
        <v>0</v>
      </c>
    </row>
    <row r="156" spans="1:19" hidden="1" x14ac:dyDescent="0.35">
      <c r="A156" s="2" t="s">
        <v>9</v>
      </c>
      <c r="B156" s="1" t="s">
        <v>619</v>
      </c>
      <c r="C156" t="str">
        <f>VLOOKUP(B156,[2]Clothes!$B$5:$D$447,2, FALSE)</f>
        <v>Out of Centre</v>
      </c>
      <c r="D156" t="str">
        <f>VLOOKUP(B156,[2]Clothes!$B$5:$D$447,3, FALSE)</f>
        <v>OoC - Zone 9</v>
      </c>
      <c r="E156" s="5">
        <v>0</v>
      </c>
      <c r="F156" s="5">
        <v>0</v>
      </c>
      <c r="G156" s="5">
        <v>0</v>
      </c>
      <c r="H156" s="5">
        <v>0</v>
      </c>
      <c r="I156" s="5">
        <v>0</v>
      </c>
      <c r="J156" s="5">
        <v>0</v>
      </c>
      <c r="K156" s="5">
        <v>0</v>
      </c>
      <c r="L156" s="5">
        <v>0</v>
      </c>
      <c r="M156" s="5">
        <v>0</v>
      </c>
      <c r="N156" s="5">
        <v>0</v>
      </c>
      <c r="O156" s="5">
        <v>0</v>
      </c>
      <c r="P156" s="5">
        <v>0</v>
      </c>
      <c r="Q156" s="5">
        <v>0</v>
      </c>
      <c r="R156" s="5">
        <v>0</v>
      </c>
      <c r="S156" s="5">
        <v>0</v>
      </c>
    </row>
    <row r="157" spans="1:19" hidden="1" x14ac:dyDescent="0.35">
      <c r="A157" s="2" t="s">
        <v>9</v>
      </c>
      <c r="B157" s="1" t="s">
        <v>620</v>
      </c>
      <c r="C157" t="str">
        <f>VLOOKUP(B157,[2]Clothes!$B$5:$D$447,2, FALSE)</f>
        <v>Out of Centre</v>
      </c>
      <c r="D157" t="str">
        <f>VLOOKUP(B157,[2]Clothes!$B$5:$D$447,3, FALSE)</f>
        <v>OoC - Zone 9</v>
      </c>
      <c r="E157" s="5">
        <v>0</v>
      </c>
      <c r="F157" s="5">
        <v>0</v>
      </c>
      <c r="G157" s="5">
        <v>0</v>
      </c>
      <c r="H157" s="5">
        <v>0</v>
      </c>
      <c r="I157" s="5">
        <v>0</v>
      </c>
      <c r="J157" s="5">
        <v>0</v>
      </c>
      <c r="K157" s="5">
        <v>0</v>
      </c>
      <c r="L157" s="5">
        <v>0</v>
      </c>
      <c r="M157" s="5">
        <v>0</v>
      </c>
      <c r="N157" s="5">
        <v>0</v>
      </c>
      <c r="O157" s="5">
        <v>0</v>
      </c>
      <c r="P157" s="5">
        <v>0</v>
      </c>
      <c r="Q157" s="5">
        <v>0</v>
      </c>
      <c r="R157" s="5">
        <v>0</v>
      </c>
      <c r="S157" s="5">
        <v>0</v>
      </c>
    </row>
    <row r="158" spans="1:19" hidden="1" x14ac:dyDescent="0.35">
      <c r="A158" s="2" t="s">
        <v>9</v>
      </c>
      <c r="B158" s="1" t="s">
        <v>621</v>
      </c>
      <c r="C158" t="str">
        <f>VLOOKUP(B158,[2]Clothes!$B$5:$D$447,2, FALSE)</f>
        <v>Out of Centre</v>
      </c>
      <c r="D158" t="str">
        <f>VLOOKUP(B158,[2]Clothes!$B$5:$D$447,3, FALSE)</f>
        <v>OoC - Zone 9</v>
      </c>
      <c r="E158" s="5">
        <v>0</v>
      </c>
      <c r="F158" s="5">
        <v>0</v>
      </c>
      <c r="G158" s="5">
        <v>0</v>
      </c>
      <c r="H158" s="5">
        <v>0</v>
      </c>
      <c r="I158" s="5">
        <v>0</v>
      </c>
      <c r="J158" s="5">
        <v>0</v>
      </c>
      <c r="K158" s="5">
        <v>0</v>
      </c>
      <c r="L158" s="5">
        <v>0</v>
      </c>
      <c r="M158" s="5">
        <v>0</v>
      </c>
      <c r="N158" s="5">
        <v>0</v>
      </c>
      <c r="O158" s="5">
        <v>0</v>
      </c>
      <c r="P158" s="5">
        <v>0</v>
      </c>
      <c r="Q158" s="5">
        <v>0</v>
      </c>
      <c r="R158" s="5">
        <v>0</v>
      </c>
      <c r="S158" s="5">
        <v>0</v>
      </c>
    </row>
    <row r="159" spans="1:19" hidden="1" x14ac:dyDescent="0.35">
      <c r="A159" s="2" t="s">
        <v>9</v>
      </c>
      <c r="B159" s="1" t="s">
        <v>622</v>
      </c>
      <c r="C159" t="str">
        <f>VLOOKUP(B159,[2]Clothes!$B$5:$D$447,2, FALSE)</f>
        <v>Out of Centre</v>
      </c>
      <c r="D159" t="str">
        <f>VLOOKUP(B159,[2]Clothes!$B$5:$D$447,3, FALSE)</f>
        <v>OoC - Zone 9</v>
      </c>
      <c r="E159" s="5">
        <v>0</v>
      </c>
      <c r="F159" s="5">
        <v>0</v>
      </c>
      <c r="G159" s="5">
        <v>0</v>
      </c>
      <c r="H159" s="5">
        <v>0</v>
      </c>
      <c r="I159" s="5">
        <v>0</v>
      </c>
      <c r="J159" s="5">
        <v>0</v>
      </c>
      <c r="K159" s="5">
        <v>0</v>
      </c>
      <c r="L159" s="5">
        <v>0</v>
      </c>
      <c r="M159" s="5">
        <v>0</v>
      </c>
      <c r="N159" s="5">
        <v>0</v>
      </c>
      <c r="O159" s="5">
        <v>0</v>
      </c>
      <c r="P159" s="5">
        <v>0</v>
      </c>
      <c r="Q159" s="5">
        <v>0</v>
      </c>
      <c r="R159" s="5">
        <v>0</v>
      </c>
      <c r="S159" s="5">
        <v>0</v>
      </c>
    </row>
    <row r="160" spans="1:19" hidden="1" x14ac:dyDescent="0.35">
      <c r="A160" s="2" t="s">
        <v>9</v>
      </c>
      <c r="B160" s="1" t="s">
        <v>623</v>
      </c>
      <c r="C160" t="str">
        <f>VLOOKUP(B160,[2]Clothes!$B$5:$D$447,2, FALSE)</f>
        <v>Out of Centre</v>
      </c>
      <c r="D160" t="str">
        <f>VLOOKUP(B160,[2]Clothes!$B$5:$D$447,3, FALSE)</f>
        <v>OoC - Zone 9</v>
      </c>
      <c r="E160" s="5">
        <v>0</v>
      </c>
      <c r="F160" s="5">
        <v>0</v>
      </c>
      <c r="G160" s="5">
        <v>0</v>
      </c>
      <c r="H160" s="5">
        <v>0</v>
      </c>
      <c r="I160" s="5">
        <v>0</v>
      </c>
      <c r="J160" s="5">
        <v>0</v>
      </c>
      <c r="K160" s="5">
        <v>0</v>
      </c>
      <c r="L160" s="5">
        <v>0</v>
      </c>
      <c r="M160" s="5">
        <v>0</v>
      </c>
      <c r="N160" s="5">
        <v>0</v>
      </c>
      <c r="O160" s="5">
        <v>0</v>
      </c>
      <c r="P160" s="5">
        <v>0</v>
      </c>
      <c r="Q160" s="5">
        <v>0</v>
      </c>
      <c r="R160" s="5">
        <v>0</v>
      </c>
      <c r="S160" s="5">
        <v>0</v>
      </c>
    </row>
    <row r="161" spans="1:19" hidden="1" x14ac:dyDescent="0.35">
      <c r="A161" s="2" t="s">
        <v>9</v>
      </c>
      <c r="B161" s="1" t="s">
        <v>624</v>
      </c>
      <c r="C161" t="str">
        <f>VLOOKUP(B161,[2]Clothes!$B$5:$D$447,2, FALSE)</f>
        <v>Out of Centre</v>
      </c>
      <c r="D161" t="str">
        <f>VLOOKUP(B161,[2]Clothes!$B$5:$D$447,3, FALSE)</f>
        <v>OoC - Zone 9</v>
      </c>
      <c r="E161" s="5">
        <v>0</v>
      </c>
      <c r="F161" s="5">
        <v>0</v>
      </c>
      <c r="G161" s="5">
        <v>0</v>
      </c>
      <c r="H161" s="5">
        <v>0</v>
      </c>
      <c r="I161" s="5">
        <v>0</v>
      </c>
      <c r="J161" s="5">
        <v>0</v>
      </c>
      <c r="K161" s="5">
        <v>0</v>
      </c>
      <c r="L161" s="5">
        <v>0</v>
      </c>
      <c r="M161" s="5">
        <v>0</v>
      </c>
      <c r="N161" s="5">
        <v>0</v>
      </c>
      <c r="O161" s="5">
        <v>0</v>
      </c>
      <c r="P161" s="5">
        <v>0</v>
      </c>
      <c r="Q161" s="5">
        <v>0</v>
      </c>
      <c r="R161" s="5">
        <v>0</v>
      </c>
      <c r="S161" s="5">
        <v>0</v>
      </c>
    </row>
    <row r="162" spans="1:19" hidden="1" x14ac:dyDescent="0.35">
      <c r="A162" s="2" t="s">
        <v>9</v>
      </c>
      <c r="B162" s="1" t="s">
        <v>625</v>
      </c>
      <c r="C162" t="str">
        <f>VLOOKUP(B162,[2]Clothes!$B$5:$D$447,2, FALSE)</f>
        <v>Out of Centre</v>
      </c>
      <c r="D162" t="str">
        <f>VLOOKUP(B162,[2]Clothes!$B$5:$D$447,3, FALSE)</f>
        <v>OoC - Zone 9</v>
      </c>
      <c r="E162" s="5">
        <v>0</v>
      </c>
      <c r="F162" s="5">
        <v>0</v>
      </c>
      <c r="G162" s="5">
        <v>0</v>
      </c>
      <c r="H162" s="5">
        <v>0</v>
      </c>
      <c r="I162" s="5">
        <v>0</v>
      </c>
      <c r="J162" s="5">
        <v>0</v>
      </c>
      <c r="K162" s="5">
        <v>0</v>
      </c>
      <c r="L162" s="5">
        <v>0</v>
      </c>
      <c r="M162" s="5">
        <v>0</v>
      </c>
      <c r="N162" s="5">
        <v>0</v>
      </c>
      <c r="O162" s="5">
        <v>0</v>
      </c>
      <c r="P162" s="5">
        <v>0</v>
      </c>
      <c r="Q162" s="5">
        <v>0</v>
      </c>
      <c r="R162" s="5">
        <v>0</v>
      </c>
      <c r="S162" s="5">
        <v>0</v>
      </c>
    </row>
    <row r="163" spans="1:19" hidden="1" x14ac:dyDescent="0.35">
      <c r="A163" s="2" t="s">
        <v>9</v>
      </c>
      <c r="B163" s="1" t="s">
        <v>626</v>
      </c>
      <c r="C163" t="str">
        <f>VLOOKUP(B163,[2]Clothes!$B$5:$D$447,2, FALSE)</f>
        <v>Out of Centre</v>
      </c>
      <c r="D163" t="str">
        <f>VLOOKUP(B163,[2]Clothes!$B$5:$D$447,3, FALSE)</f>
        <v>OoC - Zone 9</v>
      </c>
      <c r="E163" s="5">
        <v>0</v>
      </c>
      <c r="F163" s="5">
        <v>0</v>
      </c>
      <c r="G163" s="5">
        <v>0</v>
      </c>
      <c r="H163" s="5">
        <v>0</v>
      </c>
      <c r="I163" s="5">
        <v>0</v>
      </c>
      <c r="J163" s="5">
        <v>0</v>
      </c>
      <c r="K163" s="5">
        <v>0</v>
      </c>
      <c r="L163" s="5">
        <v>0</v>
      </c>
      <c r="M163" s="5">
        <v>0</v>
      </c>
      <c r="N163" s="5">
        <v>0</v>
      </c>
      <c r="O163" s="5">
        <v>0</v>
      </c>
      <c r="P163" s="5">
        <v>0</v>
      </c>
      <c r="Q163" s="5">
        <v>0</v>
      </c>
      <c r="R163" s="5">
        <v>0</v>
      </c>
      <c r="S163" s="5">
        <v>0</v>
      </c>
    </row>
    <row r="164" spans="1:19" hidden="1" x14ac:dyDescent="0.35">
      <c r="A164" s="2" t="s">
        <v>9</v>
      </c>
      <c r="B164" s="1" t="s">
        <v>627</v>
      </c>
      <c r="C164" t="str">
        <f>VLOOKUP(B164,[2]Clothes!$B$5:$D$447,2, FALSE)</f>
        <v>Newport Pagnell DC</v>
      </c>
      <c r="D164" t="str">
        <f>VLOOKUP(B164,[2]Clothes!$B$5:$D$447,3, FALSE)</f>
        <v>Newport Pagnell DC - Other in Centre</v>
      </c>
      <c r="E164" s="5">
        <v>7.43E-3</v>
      </c>
      <c r="F164" s="5">
        <v>0</v>
      </c>
      <c r="G164" s="5">
        <v>0</v>
      </c>
      <c r="H164" s="5">
        <v>0</v>
      </c>
      <c r="I164" s="5">
        <v>0</v>
      </c>
      <c r="J164" s="5">
        <v>0.13488</v>
      </c>
      <c r="K164" s="5">
        <v>0</v>
      </c>
      <c r="L164" s="5">
        <v>0</v>
      </c>
      <c r="M164" s="5">
        <v>0</v>
      </c>
      <c r="N164" s="5">
        <v>8.054E-2</v>
      </c>
      <c r="O164" s="5">
        <v>0</v>
      </c>
      <c r="P164" s="5">
        <v>0</v>
      </c>
      <c r="Q164" s="5">
        <v>0</v>
      </c>
      <c r="R164" s="5">
        <v>0</v>
      </c>
      <c r="S164" s="5">
        <v>0</v>
      </c>
    </row>
    <row r="165" spans="1:19" hidden="1" x14ac:dyDescent="0.35">
      <c r="A165" s="2" t="s">
        <v>9</v>
      </c>
      <c r="B165" s="1" t="s">
        <v>628</v>
      </c>
      <c r="C165" t="str">
        <f>VLOOKUP(B165,[2]Clothes!$B$5:$D$447,2, FALSE)</f>
        <v>Out of Centre</v>
      </c>
      <c r="D165" t="str">
        <f>VLOOKUP(B165,[2]Clothes!$B$5:$D$447,3, FALSE)</f>
        <v>OoC - Zone 9</v>
      </c>
      <c r="E165" s="5">
        <v>0</v>
      </c>
      <c r="F165" s="5">
        <v>0</v>
      </c>
      <c r="G165" s="5">
        <v>0</v>
      </c>
      <c r="H165" s="5">
        <v>0</v>
      </c>
      <c r="I165" s="5">
        <v>0</v>
      </c>
      <c r="J165" s="5">
        <v>0</v>
      </c>
      <c r="K165" s="5">
        <v>0</v>
      </c>
      <c r="L165" s="5">
        <v>0</v>
      </c>
      <c r="M165" s="5">
        <v>0</v>
      </c>
      <c r="N165" s="5">
        <v>0</v>
      </c>
      <c r="O165" s="5">
        <v>0</v>
      </c>
      <c r="P165" s="5">
        <v>0</v>
      </c>
      <c r="Q165" s="5">
        <v>0</v>
      </c>
      <c r="R165" s="5">
        <v>0</v>
      </c>
      <c r="S165" s="5">
        <v>0</v>
      </c>
    </row>
    <row r="166" spans="1:19" hidden="1" x14ac:dyDescent="0.35">
      <c r="A166" s="2" t="s">
        <v>9</v>
      </c>
      <c r="B166" s="1" t="s">
        <v>629</v>
      </c>
      <c r="C166" t="str">
        <f>VLOOKUP(B166,[2]Clothes!$B$5:$D$447,2, FALSE)</f>
        <v>Out of Centre</v>
      </c>
      <c r="D166" t="str">
        <f>VLOOKUP(B166,[2]Clothes!$B$5:$D$447,3, FALSE)</f>
        <v>OoC - Zone 9</v>
      </c>
      <c r="E166" s="5">
        <v>0</v>
      </c>
      <c r="F166" s="5">
        <v>0</v>
      </c>
      <c r="G166" s="5">
        <v>0</v>
      </c>
      <c r="H166" s="5">
        <v>0</v>
      </c>
      <c r="I166" s="5">
        <v>0</v>
      </c>
      <c r="J166" s="5">
        <v>0</v>
      </c>
      <c r="K166" s="5">
        <v>0</v>
      </c>
      <c r="L166" s="5">
        <v>0</v>
      </c>
      <c r="M166" s="5">
        <v>0</v>
      </c>
      <c r="N166" s="5">
        <v>0</v>
      </c>
      <c r="O166" s="5">
        <v>0</v>
      </c>
      <c r="P166" s="5">
        <v>0</v>
      </c>
      <c r="Q166" s="5">
        <v>0</v>
      </c>
      <c r="R166" s="5">
        <v>0</v>
      </c>
      <c r="S166" s="5">
        <v>0</v>
      </c>
    </row>
    <row r="167" spans="1:19" hidden="1" x14ac:dyDescent="0.35">
      <c r="A167" s="2" t="s">
        <v>9</v>
      </c>
      <c r="B167" s="1" t="s">
        <v>630</v>
      </c>
      <c r="C167" t="str">
        <f>VLOOKUP(B167,[2]Clothes!$B$5:$D$447,2, FALSE)</f>
        <v>Out of Centre</v>
      </c>
      <c r="D167" t="str">
        <f>VLOOKUP(B167,[2]Clothes!$B$5:$D$447,3, FALSE)</f>
        <v>OoC - Zone 9</v>
      </c>
      <c r="E167" s="5">
        <v>0</v>
      </c>
      <c r="F167" s="5">
        <v>0</v>
      </c>
      <c r="G167" s="5">
        <v>0</v>
      </c>
      <c r="H167" s="5">
        <v>0</v>
      </c>
      <c r="I167" s="5">
        <v>0</v>
      </c>
      <c r="J167" s="5">
        <v>0</v>
      </c>
      <c r="K167" s="5">
        <v>0</v>
      </c>
      <c r="L167" s="5">
        <v>0</v>
      </c>
      <c r="M167" s="5">
        <v>0</v>
      </c>
      <c r="N167" s="5">
        <v>0</v>
      </c>
      <c r="O167" s="5">
        <v>0</v>
      </c>
      <c r="P167" s="5">
        <v>0</v>
      </c>
      <c r="Q167" s="5">
        <v>0</v>
      </c>
      <c r="R167" s="5">
        <v>0</v>
      </c>
      <c r="S167" s="5">
        <v>0</v>
      </c>
    </row>
    <row r="168" spans="1:19" hidden="1" x14ac:dyDescent="0.35">
      <c r="A168" s="2" t="s">
        <v>9</v>
      </c>
      <c r="B168" s="1" t="s">
        <v>631</v>
      </c>
      <c r="C168" t="str">
        <f>VLOOKUP(B168,[2]Clothes!$B$5:$D$447,2, FALSE)</f>
        <v>Out of Centre</v>
      </c>
      <c r="D168" t="str">
        <f>VLOOKUP(B168,[2]Clothes!$B$5:$D$447,3, FALSE)</f>
        <v>OoC - Zone 9</v>
      </c>
      <c r="E168" s="5">
        <v>0</v>
      </c>
      <c r="F168" s="5">
        <v>0</v>
      </c>
      <c r="G168" s="5">
        <v>0</v>
      </c>
      <c r="H168" s="5">
        <v>0</v>
      </c>
      <c r="I168" s="5">
        <v>0</v>
      </c>
      <c r="J168" s="5">
        <v>0</v>
      </c>
      <c r="K168" s="5">
        <v>0</v>
      </c>
      <c r="L168" s="5">
        <v>0</v>
      </c>
      <c r="M168" s="5">
        <v>0</v>
      </c>
      <c r="N168" s="5">
        <v>0</v>
      </c>
      <c r="O168" s="5">
        <v>0</v>
      </c>
      <c r="P168" s="5">
        <v>0</v>
      </c>
      <c r="Q168" s="5">
        <v>0</v>
      </c>
      <c r="R168" s="5">
        <v>0</v>
      </c>
      <c r="S168" s="5">
        <v>0</v>
      </c>
    </row>
    <row r="169" spans="1:19" hidden="1" x14ac:dyDescent="0.35">
      <c r="A169" s="2" t="s">
        <v>9</v>
      </c>
      <c r="B169" s="1" t="s">
        <v>632</v>
      </c>
      <c r="C169" t="str">
        <f>VLOOKUP(B169,[2]Clothes!$B$5:$D$447,2, FALSE)</f>
        <v>Out of Centre</v>
      </c>
      <c r="D169" t="str">
        <f>VLOOKUP(B169,[2]Clothes!$B$5:$D$447,3, FALSE)</f>
        <v>OoC - Zone 9</v>
      </c>
      <c r="E169" s="5">
        <v>0</v>
      </c>
      <c r="F169" s="5">
        <v>0</v>
      </c>
      <c r="G169" s="5">
        <v>0</v>
      </c>
      <c r="H169" s="5">
        <v>0</v>
      </c>
      <c r="I169" s="5">
        <v>0</v>
      </c>
      <c r="J169" s="5">
        <v>0</v>
      </c>
      <c r="K169" s="5">
        <v>0</v>
      </c>
      <c r="L169" s="5">
        <v>0</v>
      </c>
      <c r="M169" s="5">
        <v>0</v>
      </c>
      <c r="N169" s="5">
        <v>0</v>
      </c>
      <c r="O169" s="5">
        <v>0</v>
      </c>
      <c r="P169" s="5">
        <v>0</v>
      </c>
      <c r="Q169" s="5">
        <v>0</v>
      </c>
      <c r="R169" s="5">
        <v>0</v>
      </c>
      <c r="S169" s="5">
        <v>0</v>
      </c>
    </row>
    <row r="170" spans="1:19" hidden="1" x14ac:dyDescent="0.35">
      <c r="A170" s="2" t="s">
        <v>9</v>
      </c>
      <c r="B170" s="1" t="s">
        <v>633</v>
      </c>
      <c r="C170" t="str">
        <f>VLOOKUP(B170,[2]Clothes!$B$5:$D$447,2, FALSE)</f>
        <v>Out of Centre</v>
      </c>
      <c r="D170" t="str">
        <f>VLOOKUP(B170,[2]Clothes!$B$5:$D$447,3, FALSE)</f>
        <v>OoC - Zone 9</v>
      </c>
      <c r="E170" s="5">
        <v>0</v>
      </c>
      <c r="F170" s="5">
        <v>0</v>
      </c>
      <c r="G170" s="5">
        <v>0</v>
      </c>
      <c r="H170" s="5">
        <v>0</v>
      </c>
      <c r="I170" s="5">
        <v>0</v>
      </c>
      <c r="J170" s="5">
        <v>0</v>
      </c>
      <c r="K170" s="5">
        <v>0</v>
      </c>
      <c r="L170" s="5">
        <v>0</v>
      </c>
      <c r="M170" s="5">
        <v>0</v>
      </c>
      <c r="N170" s="5">
        <v>0</v>
      </c>
      <c r="O170" s="5">
        <v>0</v>
      </c>
      <c r="P170" s="5">
        <v>0</v>
      </c>
      <c r="Q170" s="5">
        <v>0</v>
      </c>
      <c r="R170" s="5">
        <v>0</v>
      </c>
      <c r="S170" s="5">
        <v>0</v>
      </c>
    </row>
    <row r="171" spans="1:19" hidden="1" x14ac:dyDescent="0.35">
      <c r="A171" s="2" t="s">
        <v>9</v>
      </c>
      <c r="B171" s="1" t="s">
        <v>634</v>
      </c>
      <c r="C171" t="str">
        <f>VLOOKUP(B171,[2]Clothes!$B$5:$D$447,2, FALSE)</f>
        <v>Out of Centre</v>
      </c>
      <c r="D171" t="str">
        <f>VLOOKUP(B171,[2]Clothes!$B$5:$D$447,3, FALSE)</f>
        <v>OoC - Zone 9</v>
      </c>
      <c r="E171" s="5">
        <v>0</v>
      </c>
      <c r="F171" s="5">
        <v>0</v>
      </c>
      <c r="G171" s="5">
        <v>0</v>
      </c>
      <c r="H171" s="5">
        <v>0</v>
      </c>
      <c r="I171" s="5">
        <v>0</v>
      </c>
      <c r="J171" s="5">
        <v>0</v>
      </c>
      <c r="K171" s="5">
        <v>0</v>
      </c>
      <c r="L171" s="5">
        <v>0</v>
      </c>
      <c r="M171" s="5">
        <v>0</v>
      </c>
      <c r="N171" s="5">
        <v>0</v>
      </c>
      <c r="O171" s="5">
        <v>0</v>
      </c>
      <c r="P171" s="5">
        <v>0</v>
      </c>
      <c r="Q171" s="5">
        <v>0</v>
      </c>
      <c r="R171" s="5">
        <v>0</v>
      </c>
      <c r="S171" s="5">
        <v>0</v>
      </c>
    </row>
    <row r="172" spans="1:19" hidden="1" x14ac:dyDescent="0.35">
      <c r="A172" s="2" t="s">
        <v>9</v>
      </c>
      <c r="B172" s="1" t="s">
        <v>635</v>
      </c>
      <c r="C172" t="str">
        <f>VLOOKUP(B172,[2]Clothes!$B$5:$D$447,2, FALSE)</f>
        <v>Out of Centre</v>
      </c>
      <c r="D172" t="str">
        <f>VLOOKUP(B172,[2]Clothes!$B$5:$D$447,3, FALSE)</f>
        <v>OoC - Zone 9</v>
      </c>
      <c r="E172" s="5">
        <v>0</v>
      </c>
      <c r="F172" s="5">
        <v>0</v>
      </c>
      <c r="G172" s="5">
        <v>0</v>
      </c>
      <c r="H172" s="5">
        <v>0</v>
      </c>
      <c r="I172" s="5">
        <v>0</v>
      </c>
      <c r="J172" s="5">
        <v>0</v>
      </c>
      <c r="K172" s="5">
        <v>0</v>
      </c>
      <c r="L172" s="5">
        <v>0</v>
      </c>
      <c r="M172" s="5">
        <v>0</v>
      </c>
      <c r="N172" s="5">
        <v>0</v>
      </c>
      <c r="O172" s="5">
        <v>0</v>
      </c>
      <c r="P172" s="5">
        <v>0</v>
      </c>
      <c r="Q172" s="5">
        <v>0</v>
      </c>
      <c r="R172" s="5">
        <v>0</v>
      </c>
      <c r="S172" s="5">
        <v>0</v>
      </c>
    </row>
    <row r="173" spans="1:19" hidden="1" x14ac:dyDescent="0.35">
      <c r="A173" s="2" t="s">
        <v>10</v>
      </c>
      <c r="B173" s="1" t="s">
        <v>636</v>
      </c>
      <c r="C173" t="str">
        <f>VLOOKUP(B173,[2]Clothes!$B$5:$D$447,2, FALSE)</f>
        <v>Out of Centre</v>
      </c>
      <c r="D173" t="str">
        <f>VLOOKUP(B173,[2]Clothes!$B$5:$D$447,3, FALSE)</f>
        <v>OoC - Zone 10</v>
      </c>
      <c r="E173" s="5">
        <v>0</v>
      </c>
      <c r="F173" s="5">
        <v>0</v>
      </c>
      <c r="G173" s="5">
        <v>0</v>
      </c>
      <c r="H173" s="5">
        <v>0</v>
      </c>
      <c r="I173" s="5">
        <v>0</v>
      </c>
      <c r="J173" s="5">
        <v>0</v>
      </c>
      <c r="K173" s="5">
        <v>0</v>
      </c>
      <c r="L173" s="5">
        <v>0</v>
      </c>
      <c r="M173" s="5">
        <v>0</v>
      </c>
      <c r="N173" s="5">
        <v>0</v>
      </c>
      <c r="O173" s="5">
        <v>0</v>
      </c>
      <c r="P173" s="5">
        <v>0</v>
      </c>
      <c r="Q173" s="5">
        <v>0</v>
      </c>
      <c r="R173" s="5">
        <v>0</v>
      </c>
      <c r="S173" s="5">
        <v>0</v>
      </c>
    </row>
    <row r="174" spans="1:19" hidden="1" x14ac:dyDescent="0.35">
      <c r="A174" s="2" t="s">
        <v>10</v>
      </c>
      <c r="B174" s="1" t="s">
        <v>637</v>
      </c>
      <c r="C174" t="str">
        <f>VLOOKUP(B174,[2]Clothes!$B$5:$D$447,2, FALSE)</f>
        <v>Out of Centre</v>
      </c>
      <c r="D174" t="str">
        <f>VLOOKUP(B174,[2]Clothes!$B$5:$D$447,3, FALSE)</f>
        <v>OoC - Zone 10</v>
      </c>
      <c r="E174" s="5">
        <v>0</v>
      </c>
      <c r="F174" s="5">
        <v>0</v>
      </c>
      <c r="G174" s="5">
        <v>0</v>
      </c>
      <c r="H174" s="5">
        <v>0</v>
      </c>
      <c r="I174" s="5">
        <v>0</v>
      </c>
      <c r="J174" s="5">
        <v>0</v>
      </c>
      <c r="K174" s="5">
        <v>0</v>
      </c>
      <c r="L174" s="5">
        <v>0</v>
      </c>
      <c r="M174" s="5">
        <v>0</v>
      </c>
      <c r="N174" s="5">
        <v>0</v>
      </c>
      <c r="O174" s="5">
        <v>0</v>
      </c>
      <c r="P174" s="5">
        <v>0</v>
      </c>
      <c r="Q174" s="5">
        <v>0</v>
      </c>
      <c r="R174" s="5">
        <v>0</v>
      </c>
      <c r="S174" s="5">
        <v>0</v>
      </c>
    </row>
    <row r="175" spans="1:19" hidden="1" x14ac:dyDescent="0.35">
      <c r="A175" s="2" t="s">
        <v>10</v>
      </c>
      <c r="B175" s="1" t="s">
        <v>638</v>
      </c>
      <c r="C175" t="str">
        <f>VLOOKUP(B175,[2]Clothes!$B$5:$D$447,2, FALSE)</f>
        <v>Out of Centre</v>
      </c>
      <c r="D175" t="str">
        <f>VLOOKUP(B175,[2]Clothes!$B$5:$D$447,3, FALSE)</f>
        <v>OoC - Zone 10</v>
      </c>
      <c r="E175" s="5">
        <v>0</v>
      </c>
      <c r="F175" s="5">
        <v>0</v>
      </c>
      <c r="G175" s="5">
        <v>0</v>
      </c>
      <c r="H175" s="5">
        <v>0</v>
      </c>
      <c r="I175" s="5">
        <v>0</v>
      </c>
      <c r="J175" s="5">
        <v>0</v>
      </c>
      <c r="K175" s="5">
        <v>0</v>
      </c>
      <c r="L175" s="5">
        <v>0</v>
      </c>
      <c r="M175" s="5">
        <v>0</v>
      </c>
      <c r="N175" s="5">
        <v>0</v>
      </c>
      <c r="O175" s="5">
        <v>0</v>
      </c>
      <c r="P175" s="5">
        <v>0</v>
      </c>
      <c r="Q175" s="5">
        <v>0</v>
      </c>
      <c r="R175" s="5">
        <v>0</v>
      </c>
      <c r="S175" s="5">
        <v>0</v>
      </c>
    </row>
    <row r="176" spans="1:19" hidden="1" x14ac:dyDescent="0.35">
      <c r="A176" s="2" t="s">
        <v>10</v>
      </c>
      <c r="B176" s="1" t="s">
        <v>639</v>
      </c>
      <c r="C176" t="str">
        <f>VLOOKUP(B176,[2]Clothes!$B$5:$D$447,2, FALSE)</f>
        <v>Out of Centre</v>
      </c>
      <c r="D176" t="str">
        <f>VLOOKUP(B176,[2]Clothes!$B$5:$D$447,3, FALSE)</f>
        <v>OoC - Zone 10</v>
      </c>
      <c r="E176" s="5">
        <v>0</v>
      </c>
      <c r="F176" s="5">
        <v>0</v>
      </c>
      <c r="G176" s="5">
        <v>0</v>
      </c>
      <c r="H176" s="5">
        <v>0</v>
      </c>
      <c r="I176" s="5">
        <v>0</v>
      </c>
      <c r="J176" s="5">
        <v>0</v>
      </c>
      <c r="K176" s="5">
        <v>0</v>
      </c>
      <c r="L176" s="5">
        <v>0</v>
      </c>
      <c r="M176" s="5">
        <v>0</v>
      </c>
      <c r="N176" s="5">
        <v>0</v>
      </c>
      <c r="O176" s="5">
        <v>0</v>
      </c>
      <c r="P176" s="5">
        <v>0</v>
      </c>
      <c r="Q176" s="5">
        <v>0</v>
      </c>
      <c r="R176" s="5">
        <v>0</v>
      </c>
      <c r="S176" s="5">
        <v>0</v>
      </c>
    </row>
    <row r="177" spans="1:19" hidden="1" x14ac:dyDescent="0.35">
      <c r="A177" s="2" t="s">
        <v>10</v>
      </c>
      <c r="B177" s="1" t="s">
        <v>640</v>
      </c>
      <c r="C177" t="str">
        <f>VLOOKUP(B177,[2]Clothes!$B$5:$D$447,2, FALSE)</f>
        <v>Olney DC</v>
      </c>
      <c r="D177" t="str">
        <f>VLOOKUP(B177,[2]Clothes!$B$5:$D$447,3, FALSE)</f>
        <v>Olney DC - Other in Centre</v>
      </c>
      <c r="E177" s="5">
        <v>3.96E-3</v>
      </c>
      <c r="F177" s="5">
        <v>0</v>
      </c>
      <c r="G177" s="5">
        <v>0</v>
      </c>
      <c r="H177" s="5">
        <v>0</v>
      </c>
      <c r="I177" s="5">
        <v>0</v>
      </c>
      <c r="J177" s="5">
        <v>0</v>
      </c>
      <c r="K177" s="5">
        <v>0</v>
      </c>
      <c r="L177" s="5">
        <v>0</v>
      </c>
      <c r="M177" s="5">
        <v>0</v>
      </c>
      <c r="N177" s="5">
        <v>5.7939999999999998E-2</v>
      </c>
      <c r="O177" s="5">
        <v>0.16600000000000001</v>
      </c>
      <c r="P177" s="5">
        <v>0</v>
      </c>
      <c r="Q177" s="5">
        <v>0</v>
      </c>
      <c r="R177" s="5">
        <v>0</v>
      </c>
      <c r="S177" s="5">
        <v>0</v>
      </c>
    </row>
    <row r="178" spans="1:19" hidden="1" x14ac:dyDescent="0.35">
      <c r="A178" s="2" t="s">
        <v>10</v>
      </c>
      <c r="B178" s="1" t="s">
        <v>641</v>
      </c>
      <c r="C178" t="str">
        <f>VLOOKUP(B178,[2]Clothes!$B$5:$D$447,2, FALSE)</f>
        <v>Out of Centre</v>
      </c>
      <c r="D178" t="str">
        <f>VLOOKUP(B178,[2]Clothes!$B$5:$D$447,3, FALSE)</f>
        <v>OoC - Zone 10</v>
      </c>
      <c r="E178" s="5">
        <v>0</v>
      </c>
      <c r="F178" s="5">
        <v>0</v>
      </c>
      <c r="G178" s="5">
        <v>0</v>
      </c>
      <c r="H178" s="5">
        <v>0</v>
      </c>
      <c r="I178" s="5">
        <v>0</v>
      </c>
      <c r="J178" s="5">
        <v>0</v>
      </c>
      <c r="K178" s="5">
        <v>0</v>
      </c>
      <c r="L178" s="5">
        <v>0</v>
      </c>
      <c r="M178" s="5">
        <v>0</v>
      </c>
      <c r="N178" s="5">
        <v>0</v>
      </c>
      <c r="O178" s="5">
        <v>0</v>
      </c>
      <c r="P178" s="5">
        <v>0</v>
      </c>
      <c r="Q178" s="5">
        <v>0</v>
      </c>
      <c r="R178" s="5">
        <v>0</v>
      </c>
      <c r="S178" s="5">
        <v>0</v>
      </c>
    </row>
    <row r="179" spans="1:19" hidden="1" x14ac:dyDescent="0.35">
      <c r="A179" s="2" t="s">
        <v>10</v>
      </c>
      <c r="B179" s="1" t="s">
        <v>151</v>
      </c>
      <c r="C179" t="str">
        <f>VLOOKUP(B179,[2]Clothes!$B$5:$D$447,2, FALSE)</f>
        <v>Out of Centre</v>
      </c>
      <c r="D179" t="str">
        <f>VLOOKUP(B179,[2]Clothes!$B$5:$D$447,3, FALSE)</f>
        <v>OoC - Zone 10</v>
      </c>
      <c r="E179" s="5">
        <v>0</v>
      </c>
      <c r="F179" s="5">
        <v>0</v>
      </c>
      <c r="G179" s="5">
        <v>0</v>
      </c>
      <c r="H179" s="5">
        <v>0</v>
      </c>
      <c r="I179" s="5">
        <v>0</v>
      </c>
      <c r="J179" s="5">
        <v>0</v>
      </c>
      <c r="K179" s="5">
        <v>0</v>
      </c>
      <c r="L179" s="5">
        <v>0</v>
      </c>
      <c r="M179" s="5">
        <v>0</v>
      </c>
      <c r="N179" s="5">
        <v>0</v>
      </c>
      <c r="O179" s="5">
        <v>0</v>
      </c>
      <c r="P179" s="5">
        <v>0</v>
      </c>
      <c r="Q179" s="5">
        <v>0</v>
      </c>
      <c r="R179" s="5">
        <v>0</v>
      </c>
      <c r="S179" s="5">
        <v>0</v>
      </c>
    </row>
    <row r="180" spans="1:19" hidden="1" x14ac:dyDescent="0.35">
      <c r="A180" s="2" t="s">
        <v>10</v>
      </c>
      <c r="B180" s="1" t="s">
        <v>642</v>
      </c>
      <c r="C180" t="str">
        <f>VLOOKUP(B180,[2]Clothes!$B$5:$D$447,2, FALSE)</f>
        <v>Out of Centre</v>
      </c>
      <c r="D180" t="str">
        <f>VLOOKUP(B180,[2]Clothes!$B$5:$D$447,3, FALSE)</f>
        <v>OoC - Zone 10</v>
      </c>
      <c r="E180" s="5">
        <v>0</v>
      </c>
      <c r="F180" s="5">
        <v>0</v>
      </c>
      <c r="G180" s="5">
        <v>0</v>
      </c>
      <c r="H180" s="5">
        <v>0</v>
      </c>
      <c r="I180" s="5">
        <v>0</v>
      </c>
      <c r="J180" s="5">
        <v>0</v>
      </c>
      <c r="K180" s="5">
        <v>0</v>
      </c>
      <c r="L180" s="5">
        <v>0</v>
      </c>
      <c r="M180" s="5">
        <v>0</v>
      </c>
      <c r="N180" s="5">
        <v>0</v>
      </c>
      <c r="O180" s="5">
        <v>0</v>
      </c>
      <c r="P180" s="5">
        <v>0</v>
      </c>
      <c r="Q180" s="5">
        <v>0</v>
      </c>
      <c r="R180" s="5">
        <v>0</v>
      </c>
      <c r="S180" s="5">
        <v>0</v>
      </c>
    </row>
    <row r="181" spans="1:19" hidden="1" x14ac:dyDescent="0.35">
      <c r="A181" s="2" t="s">
        <v>10</v>
      </c>
      <c r="B181" s="1" t="s">
        <v>643</v>
      </c>
      <c r="C181" t="str">
        <f>VLOOKUP(B181,[2]Clothes!$B$5:$D$447,2, FALSE)</f>
        <v>Out of Centre</v>
      </c>
      <c r="D181" t="str">
        <f>VLOOKUP(B181,[2]Clothes!$B$5:$D$447,3, FALSE)</f>
        <v>OoC - Zone 10</v>
      </c>
      <c r="E181" s="5">
        <v>0</v>
      </c>
      <c r="F181" s="5">
        <v>0</v>
      </c>
      <c r="G181" s="5">
        <v>0</v>
      </c>
      <c r="H181" s="5">
        <v>0</v>
      </c>
      <c r="I181" s="5">
        <v>0</v>
      </c>
      <c r="J181" s="5">
        <v>0</v>
      </c>
      <c r="K181" s="5">
        <v>0</v>
      </c>
      <c r="L181" s="5">
        <v>0</v>
      </c>
      <c r="M181" s="5">
        <v>0</v>
      </c>
      <c r="N181" s="5">
        <v>0</v>
      </c>
      <c r="O181" s="5">
        <v>0</v>
      </c>
      <c r="P181" s="5">
        <v>0</v>
      </c>
      <c r="Q181" s="5">
        <v>0</v>
      </c>
      <c r="R181" s="5">
        <v>0</v>
      </c>
      <c r="S181" s="5">
        <v>0</v>
      </c>
    </row>
    <row r="182" spans="1:19" hidden="1" x14ac:dyDescent="0.35">
      <c r="A182" s="2" t="s">
        <v>11</v>
      </c>
      <c r="B182" s="1" t="s">
        <v>644</v>
      </c>
      <c r="C182" t="str">
        <f>VLOOKUP(B182,[2]Clothes!$B$5:$D$447,2, FALSE)</f>
        <v>Outside of MKCC</v>
      </c>
      <c r="D182" t="str">
        <f>VLOOKUP(B182,[2]Clothes!$B$5:$D$447,3, FALSE)</f>
        <v>Outside of MKCC - Other</v>
      </c>
      <c r="E182" s="5">
        <v>0</v>
      </c>
      <c r="F182" s="5">
        <v>0</v>
      </c>
      <c r="G182" s="5">
        <v>0</v>
      </c>
      <c r="H182" s="5">
        <v>0</v>
      </c>
      <c r="I182" s="5">
        <v>0</v>
      </c>
      <c r="J182" s="5">
        <v>0</v>
      </c>
      <c r="K182" s="5">
        <v>0</v>
      </c>
      <c r="L182" s="5">
        <v>0</v>
      </c>
      <c r="M182" s="5">
        <v>0</v>
      </c>
      <c r="N182" s="5">
        <v>0</v>
      </c>
      <c r="O182" s="5">
        <v>0</v>
      </c>
      <c r="P182" s="5">
        <v>0</v>
      </c>
      <c r="Q182" s="5">
        <v>0</v>
      </c>
      <c r="R182" s="5">
        <v>0</v>
      </c>
      <c r="S182" s="5">
        <v>0</v>
      </c>
    </row>
    <row r="183" spans="1:19" hidden="1" x14ac:dyDescent="0.35">
      <c r="A183" s="2" t="s">
        <v>11</v>
      </c>
      <c r="B183" s="1" t="s">
        <v>645</v>
      </c>
      <c r="C183" t="str">
        <f>VLOOKUP(B183,[2]Clothes!$B$5:$D$447,2, FALSE)</f>
        <v>Outside of MKCC</v>
      </c>
      <c r="D183" t="str">
        <f>VLOOKUP(B183,[2]Clothes!$B$5:$D$447,3, FALSE)</f>
        <v>Outside of MKCC - Other</v>
      </c>
      <c r="E183" s="5">
        <v>0</v>
      </c>
      <c r="F183" s="5">
        <v>0</v>
      </c>
      <c r="G183" s="5">
        <v>0</v>
      </c>
      <c r="H183" s="5">
        <v>0</v>
      </c>
      <c r="I183" s="5">
        <v>0</v>
      </c>
      <c r="J183" s="5">
        <v>0</v>
      </c>
      <c r="K183" s="5">
        <v>0</v>
      </c>
      <c r="L183" s="5">
        <v>0</v>
      </c>
      <c r="M183" s="5">
        <v>0</v>
      </c>
      <c r="N183" s="5">
        <v>0</v>
      </c>
      <c r="O183" s="5">
        <v>0</v>
      </c>
      <c r="P183" s="5">
        <v>0</v>
      </c>
      <c r="Q183" s="5">
        <v>0</v>
      </c>
      <c r="R183" s="5">
        <v>0</v>
      </c>
      <c r="S183" s="5">
        <v>0</v>
      </c>
    </row>
    <row r="184" spans="1:19" hidden="1" x14ac:dyDescent="0.35">
      <c r="A184" s="2" t="s">
        <v>11</v>
      </c>
      <c r="B184" s="1" t="s">
        <v>646</v>
      </c>
      <c r="C184" t="str">
        <f>VLOOKUP(B184,[2]Clothes!$B$5:$D$447,2, FALSE)</f>
        <v>Outside of MKCC</v>
      </c>
      <c r="D184" t="str">
        <f>VLOOKUP(B184,[2]Clothes!$B$5:$D$447,3, FALSE)</f>
        <v>Outside of MKCC - Other</v>
      </c>
      <c r="E184" s="5">
        <v>0</v>
      </c>
      <c r="F184" s="5">
        <v>0</v>
      </c>
      <c r="G184" s="5">
        <v>0</v>
      </c>
      <c r="H184" s="5">
        <v>0</v>
      </c>
      <c r="I184" s="5">
        <v>0</v>
      </c>
      <c r="J184" s="5">
        <v>0</v>
      </c>
      <c r="K184" s="5">
        <v>0</v>
      </c>
      <c r="L184" s="5">
        <v>0</v>
      </c>
      <c r="M184" s="5">
        <v>0</v>
      </c>
      <c r="N184" s="5">
        <v>0</v>
      </c>
      <c r="O184" s="5">
        <v>0</v>
      </c>
      <c r="P184" s="5">
        <v>0</v>
      </c>
      <c r="Q184" s="5">
        <v>0</v>
      </c>
      <c r="R184" s="5">
        <v>0</v>
      </c>
      <c r="S184" s="5">
        <v>0</v>
      </c>
    </row>
    <row r="185" spans="1:19" hidden="1" x14ac:dyDescent="0.35">
      <c r="A185" s="2" t="s">
        <v>11</v>
      </c>
      <c r="B185" s="1" t="s">
        <v>647</v>
      </c>
      <c r="C185" t="str">
        <f>VLOOKUP(B185,[2]Clothes!$B$5:$D$447,2, FALSE)</f>
        <v>Outside of MKCC</v>
      </c>
      <c r="D185" t="str">
        <f>VLOOKUP(B185,[2]Clothes!$B$5:$D$447,3, FALSE)</f>
        <v>Outside of MKCC - Other</v>
      </c>
      <c r="E185" s="5">
        <v>0</v>
      </c>
      <c r="F185" s="5">
        <v>0</v>
      </c>
      <c r="G185" s="5">
        <v>0</v>
      </c>
      <c r="H185" s="5">
        <v>0</v>
      </c>
      <c r="I185" s="5">
        <v>0</v>
      </c>
      <c r="J185" s="5">
        <v>0</v>
      </c>
      <c r="K185" s="5">
        <v>0</v>
      </c>
      <c r="L185" s="5">
        <v>0</v>
      </c>
      <c r="M185" s="5">
        <v>0</v>
      </c>
      <c r="N185" s="5">
        <v>0</v>
      </c>
      <c r="O185" s="5">
        <v>0</v>
      </c>
      <c r="P185" s="5">
        <v>0</v>
      </c>
      <c r="Q185" s="5">
        <v>0</v>
      </c>
      <c r="R185" s="5">
        <v>0</v>
      </c>
      <c r="S185" s="5">
        <v>0</v>
      </c>
    </row>
    <row r="186" spans="1:19" hidden="1" x14ac:dyDescent="0.35">
      <c r="A186" s="2" t="s">
        <v>11</v>
      </c>
      <c r="B186" s="1" t="s">
        <v>648</v>
      </c>
      <c r="C186" t="str">
        <f>VLOOKUP(B186,[2]Clothes!$B$5:$D$447,2, FALSE)</f>
        <v>Outside of MKCC</v>
      </c>
      <c r="D186" t="str">
        <f>VLOOKUP(B186,[2]Clothes!$B$5:$D$447,3, FALSE)</f>
        <v>Outside of MKCC - Other</v>
      </c>
      <c r="E186" s="5">
        <v>0</v>
      </c>
      <c r="F186" s="5">
        <v>0</v>
      </c>
      <c r="G186" s="5">
        <v>0</v>
      </c>
      <c r="H186" s="5">
        <v>0</v>
      </c>
      <c r="I186" s="5">
        <v>0</v>
      </c>
      <c r="J186" s="5">
        <v>0</v>
      </c>
      <c r="K186" s="5">
        <v>0</v>
      </c>
      <c r="L186" s="5">
        <v>0</v>
      </c>
      <c r="M186" s="5">
        <v>0</v>
      </c>
      <c r="N186" s="5">
        <v>0</v>
      </c>
      <c r="O186" s="5">
        <v>0</v>
      </c>
      <c r="P186" s="5">
        <v>0</v>
      </c>
      <c r="Q186" s="5">
        <v>0</v>
      </c>
      <c r="R186" s="5">
        <v>0</v>
      </c>
      <c r="S186" s="5">
        <v>0</v>
      </c>
    </row>
    <row r="187" spans="1:19" hidden="1" x14ac:dyDescent="0.35">
      <c r="A187" s="2" t="s">
        <v>11</v>
      </c>
      <c r="B187" s="1" t="s">
        <v>649</v>
      </c>
      <c r="C187" t="str">
        <f>VLOOKUP(B187,[2]Clothes!$B$5:$D$447,2, FALSE)</f>
        <v>Outside of MKCC</v>
      </c>
      <c r="D187" t="str">
        <f>VLOOKUP(B187,[2]Clothes!$B$5:$D$447,3, FALSE)</f>
        <v>Outside of MKCC - Other</v>
      </c>
      <c r="E187" s="5">
        <v>0</v>
      </c>
      <c r="F187" s="5">
        <v>0</v>
      </c>
      <c r="G187" s="5">
        <v>0</v>
      </c>
      <c r="H187" s="5">
        <v>0</v>
      </c>
      <c r="I187" s="5">
        <v>0</v>
      </c>
      <c r="J187" s="5">
        <v>0</v>
      </c>
      <c r="K187" s="5">
        <v>0</v>
      </c>
      <c r="L187" s="5">
        <v>0</v>
      </c>
      <c r="M187" s="5">
        <v>0</v>
      </c>
      <c r="N187" s="5">
        <v>0</v>
      </c>
      <c r="O187" s="5">
        <v>0</v>
      </c>
      <c r="P187" s="5">
        <v>0</v>
      </c>
      <c r="Q187" s="5">
        <v>0</v>
      </c>
      <c r="R187" s="5">
        <v>0</v>
      </c>
      <c r="S187" s="5">
        <v>0</v>
      </c>
    </row>
    <row r="188" spans="1:19" hidden="1" x14ac:dyDescent="0.35">
      <c r="A188" s="2" t="s">
        <v>11</v>
      </c>
      <c r="B188" s="1" t="s">
        <v>650</v>
      </c>
      <c r="C188" t="str">
        <f>VLOOKUP(B188,[2]Clothes!$B$5:$D$447,2, FALSE)</f>
        <v>Out of Centre</v>
      </c>
      <c r="D188" t="str">
        <f>VLOOKUP(B188,[2]Clothes!$B$5:$D$447,3, FALSE)</f>
        <v>OoC - Zone 11</v>
      </c>
      <c r="E188" s="5">
        <v>0</v>
      </c>
      <c r="F188" s="5">
        <v>0</v>
      </c>
      <c r="G188" s="5">
        <v>0</v>
      </c>
      <c r="H188" s="5">
        <v>0</v>
      </c>
      <c r="I188" s="5">
        <v>0</v>
      </c>
      <c r="J188" s="5">
        <v>0</v>
      </c>
      <c r="K188" s="5">
        <v>0</v>
      </c>
      <c r="L188" s="5">
        <v>0</v>
      </c>
      <c r="M188" s="5">
        <v>0</v>
      </c>
      <c r="N188" s="5">
        <v>0</v>
      </c>
      <c r="O188" s="5">
        <v>0</v>
      </c>
      <c r="P188" s="5">
        <v>0</v>
      </c>
      <c r="Q188" s="5">
        <v>0</v>
      </c>
      <c r="R188" s="5">
        <v>0</v>
      </c>
      <c r="S188" s="5">
        <v>0</v>
      </c>
    </row>
    <row r="189" spans="1:19" hidden="1" x14ac:dyDescent="0.35">
      <c r="A189" s="2" t="s">
        <v>11</v>
      </c>
      <c r="B189" s="1" t="s">
        <v>651</v>
      </c>
      <c r="C189" t="str">
        <f>VLOOKUP(B189,[2]Clothes!$B$5:$D$447,2, FALSE)</f>
        <v>Outside of MKCC</v>
      </c>
      <c r="D189" t="str">
        <f>VLOOKUP(B189,[2]Clothes!$B$5:$D$447,3, FALSE)</f>
        <v>Outside of MKCC - Other</v>
      </c>
      <c r="E189" s="5">
        <v>0</v>
      </c>
      <c r="F189" s="5">
        <v>0</v>
      </c>
      <c r="G189" s="5">
        <v>0</v>
      </c>
      <c r="H189" s="5">
        <v>0</v>
      </c>
      <c r="I189" s="5">
        <v>0</v>
      </c>
      <c r="J189" s="5">
        <v>0</v>
      </c>
      <c r="K189" s="5">
        <v>0</v>
      </c>
      <c r="L189" s="5">
        <v>0</v>
      </c>
      <c r="M189" s="5">
        <v>0</v>
      </c>
      <c r="N189" s="5">
        <v>0</v>
      </c>
      <c r="O189" s="5">
        <v>0</v>
      </c>
      <c r="P189" s="5">
        <v>0</v>
      </c>
      <c r="Q189" s="5">
        <v>0</v>
      </c>
      <c r="R189" s="5">
        <v>0</v>
      </c>
      <c r="S189" s="5">
        <v>0</v>
      </c>
    </row>
    <row r="190" spans="1:19" hidden="1" x14ac:dyDescent="0.35">
      <c r="A190" s="2" t="s">
        <v>11</v>
      </c>
      <c r="B190" s="1" t="s">
        <v>167</v>
      </c>
      <c r="C190" t="str">
        <f>VLOOKUP(B190,[2]Clothes!$B$5:$D$447,2, FALSE)</f>
        <v>Outside of MKCC</v>
      </c>
      <c r="D190" t="str">
        <f>VLOOKUP(B190,[2]Clothes!$B$5:$D$447,3, FALSE)</f>
        <v>Outside of MKCC - Other</v>
      </c>
      <c r="E190" s="5">
        <v>0</v>
      </c>
      <c r="F190" s="5">
        <v>0</v>
      </c>
      <c r="G190" s="5">
        <v>0</v>
      </c>
      <c r="H190" s="5">
        <v>0</v>
      </c>
      <c r="I190" s="5">
        <v>0</v>
      </c>
      <c r="J190" s="5">
        <v>0</v>
      </c>
      <c r="K190" s="5">
        <v>0</v>
      </c>
      <c r="L190" s="5">
        <v>0</v>
      </c>
      <c r="M190" s="5">
        <v>0</v>
      </c>
      <c r="N190" s="5">
        <v>0</v>
      </c>
      <c r="O190" s="5">
        <v>0</v>
      </c>
      <c r="P190" s="5">
        <v>0</v>
      </c>
      <c r="Q190" s="5">
        <v>0</v>
      </c>
      <c r="R190" s="5">
        <v>0</v>
      </c>
      <c r="S190" s="5">
        <v>0</v>
      </c>
    </row>
    <row r="191" spans="1:19" hidden="1" x14ac:dyDescent="0.35">
      <c r="A191" s="2" t="s">
        <v>11</v>
      </c>
      <c r="B191" s="1" t="s">
        <v>652</v>
      </c>
      <c r="C191" t="str">
        <f>VLOOKUP(B191,[2]Clothes!$B$5:$D$447,2, FALSE)</f>
        <v>Outside of MKCC</v>
      </c>
      <c r="D191" t="str">
        <f>VLOOKUP(B191,[2]Clothes!$B$5:$D$447,3, FALSE)</f>
        <v>Outside of MKCC - Other</v>
      </c>
      <c r="E191" s="5">
        <v>1.4599999999999999E-3</v>
      </c>
      <c r="F191" s="5">
        <v>0</v>
      </c>
      <c r="G191" s="5">
        <v>0</v>
      </c>
      <c r="H191" s="5">
        <v>0</v>
      </c>
      <c r="I191" s="5">
        <v>0</v>
      </c>
      <c r="J191" s="5">
        <v>0</v>
      </c>
      <c r="K191" s="5">
        <v>0</v>
      </c>
      <c r="L191" s="5">
        <v>0</v>
      </c>
      <c r="M191" s="5">
        <v>0</v>
      </c>
      <c r="N191" s="5">
        <v>0</v>
      </c>
      <c r="O191" s="5">
        <v>0</v>
      </c>
      <c r="P191" s="5">
        <v>1.2800000000000001E-2</v>
      </c>
      <c r="Q191" s="5">
        <v>0</v>
      </c>
      <c r="R191" s="5">
        <v>0</v>
      </c>
      <c r="S191" s="5">
        <v>0</v>
      </c>
    </row>
    <row r="192" spans="1:19" hidden="1" x14ac:dyDescent="0.35">
      <c r="A192" s="2" t="s">
        <v>11</v>
      </c>
      <c r="B192" s="1" t="s">
        <v>653</v>
      </c>
      <c r="C192" t="str">
        <f>VLOOKUP(B192,[2]Clothes!$B$5:$D$447,2, FALSE)</f>
        <v>Outside of MKCC</v>
      </c>
      <c r="D192" t="str">
        <f>VLOOKUP(B192,[2]Clothes!$B$5:$D$447,3, FALSE)</f>
        <v>Outside of MKCC - Other</v>
      </c>
      <c r="E192" s="5">
        <v>0</v>
      </c>
      <c r="F192" s="5">
        <v>0</v>
      </c>
      <c r="G192" s="5">
        <v>0</v>
      </c>
      <c r="H192" s="5">
        <v>0</v>
      </c>
      <c r="I192" s="5">
        <v>0</v>
      </c>
      <c r="J192" s="5">
        <v>0</v>
      </c>
      <c r="K192" s="5">
        <v>0</v>
      </c>
      <c r="L192" s="5">
        <v>0</v>
      </c>
      <c r="M192" s="5">
        <v>0</v>
      </c>
      <c r="N192" s="5">
        <v>0</v>
      </c>
      <c r="O192" s="5">
        <v>0</v>
      </c>
      <c r="P192" s="5">
        <v>0</v>
      </c>
      <c r="Q192" s="5">
        <v>0</v>
      </c>
      <c r="R192" s="5">
        <v>0</v>
      </c>
      <c r="S192" s="5">
        <v>0</v>
      </c>
    </row>
    <row r="193" spans="1:19" hidden="1" x14ac:dyDescent="0.35">
      <c r="A193" s="2" t="s">
        <v>12</v>
      </c>
      <c r="B193" s="1" t="s">
        <v>169</v>
      </c>
      <c r="C193" t="str">
        <f>VLOOKUP(B193,[2]Clothes!$B$5:$D$447,2, FALSE)</f>
        <v>Outside of MKCC</v>
      </c>
      <c r="D193" t="str">
        <f>VLOOKUP(B193,[2]Clothes!$B$5:$D$447,3, FALSE)</f>
        <v>Leighton Buzzard</v>
      </c>
      <c r="E193" s="5">
        <v>1.89E-3</v>
      </c>
      <c r="F193" s="5">
        <v>0</v>
      </c>
      <c r="G193" s="5">
        <v>0</v>
      </c>
      <c r="H193" s="5">
        <v>0</v>
      </c>
      <c r="I193" s="5">
        <v>0</v>
      </c>
      <c r="J193" s="5">
        <v>0</v>
      </c>
      <c r="K193" s="5">
        <v>0</v>
      </c>
      <c r="L193" s="5">
        <v>0</v>
      </c>
      <c r="M193" s="5">
        <v>0</v>
      </c>
      <c r="N193" s="5">
        <v>0</v>
      </c>
      <c r="O193" s="5">
        <v>0</v>
      </c>
      <c r="P193" s="5">
        <v>0</v>
      </c>
      <c r="Q193" s="5">
        <v>1.312E-2</v>
      </c>
      <c r="R193" s="5">
        <v>0</v>
      </c>
      <c r="S193" s="5">
        <v>0</v>
      </c>
    </row>
    <row r="194" spans="1:19" hidden="1" x14ac:dyDescent="0.35">
      <c r="A194" s="2" t="s">
        <v>12</v>
      </c>
      <c r="B194" s="1" t="s">
        <v>654</v>
      </c>
      <c r="C194" t="str">
        <f>VLOOKUP(B194,[2]Clothes!$B$5:$D$447,2, FALSE)</f>
        <v>Outside of MKCC</v>
      </c>
      <c r="D194" t="str">
        <f>VLOOKUP(B194,[2]Clothes!$B$5:$D$447,3, FALSE)</f>
        <v>Outside of MKCC - Other</v>
      </c>
      <c r="E194" s="5">
        <v>5.5999999999999995E-4</v>
      </c>
      <c r="F194" s="5">
        <v>0</v>
      </c>
      <c r="G194" s="5">
        <v>0</v>
      </c>
      <c r="H194" s="5">
        <v>0</v>
      </c>
      <c r="I194" s="5">
        <v>0</v>
      </c>
      <c r="J194" s="5">
        <v>0</v>
      </c>
      <c r="K194" s="5">
        <v>1.2869999999999999E-2</v>
      </c>
      <c r="L194" s="5">
        <v>0</v>
      </c>
      <c r="M194" s="5">
        <v>0</v>
      </c>
      <c r="N194" s="5">
        <v>0</v>
      </c>
      <c r="O194" s="5">
        <v>0</v>
      </c>
      <c r="P194" s="5">
        <v>0</v>
      </c>
      <c r="Q194" s="5">
        <v>0</v>
      </c>
      <c r="R194" s="5">
        <v>0</v>
      </c>
      <c r="S194" s="5">
        <v>0</v>
      </c>
    </row>
    <row r="195" spans="1:19" hidden="1" x14ac:dyDescent="0.35">
      <c r="A195" s="2" t="s">
        <v>12</v>
      </c>
      <c r="B195" s="1" t="s">
        <v>655</v>
      </c>
      <c r="C195" t="str">
        <f>VLOOKUP(B195,[2]Clothes!$B$5:$D$447,2, FALSE)</f>
        <v>Outside of MKCC</v>
      </c>
      <c r="D195" t="str">
        <f>VLOOKUP(B195,[2]Clothes!$B$5:$D$447,3, FALSE)</f>
        <v>Leighton Buzzard</v>
      </c>
      <c r="E195" s="5">
        <v>0</v>
      </c>
      <c r="F195" s="5">
        <v>0</v>
      </c>
      <c r="G195" s="5">
        <v>0</v>
      </c>
      <c r="H195" s="5">
        <v>0</v>
      </c>
      <c r="I195" s="5">
        <v>0</v>
      </c>
      <c r="J195" s="5">
        <v>0</v>
      </c>
      <c r="K195" s="5">
        <v>0</v>
      </c>
      <c r="L195" s="5">
        <v>0</v>
      </c>
      <c r="M195" s="5">
        <v>0</v>
      </c>
      <c r="N195" s="5">
        <v>0</v>
      </c>
      <c r="O195" s="5">
        <v>0</v>
      </c>
      <c r="P195" s="5">
        <v>0</v>
      </c>
      <c r="Q195" s="5">
        <v>0</v>
      </c>
      <c r="R195" s="5">
        <v>0</v>
      </c>
      <c r="S195" s="5">
        <v>0</v>
      </c>
    </row>
    <row r="196" spans="1:19" hidden="1" x14ac:dyDescent="0.35">
      <c r="A196" s="2" t="s">
        <v>12</v>
      </c>
      <c r="B196" s="1" t="s">
        <v>656</v>
      </c>
      <c r="C196" t="str">
        <f>VLOOKUP(B196,[2]Clothes!$B$5:$D$447,2, FALSE)</f>
        <v>Outside of MKCC</v>
      </c>
      <c r="D196" t="str">
        <f>VLOOKUP(B196,[2]Clothes!$B$5:$D$447,3, FALSE)</f>
        <v>Outside of MKCC - Other</v>
      </c>
      <c r="E196" s="5">
        <v>0</v>
      </c>
      <c r="F196" s="5">
        <v>0</v>
      </c>
      <c r="G196" s="5">
        <v>0</v>
      </c>
      <c r="H196" s="5">
        <v>0</v>
      </c>
      <c r="I196" s="5">
        <v>0</v>
      </c>
      <c r="J196" s="5">
        <v>0</v>
      </c>
      <c r="K196" s="5">
        <v>0</v>
      </c>
      <c r="L196" s="5">
        <v>0</v>
      </c>
      <c r="M196" s="5">
        <v>0</v>
      </c>
      <c r="N196" s="5">
        <v>0</v>
      </c>
      <c r="O196" s="5">
        <v>0</v>
      </c>
      <c r="P196" s="5">
        <v>0</v>
      </c>
      <c r="Q196" s="5">
        <v>0</v>
      </c>
      <c r="R196" s="5">
        <v>0</v>
      </c>
      <c r="S196" s="5">
        <v>0</v>
      </c>
    </row>
    <row r="197" spans="1:19" hidden="1" x14ac:dyDescent="0.35">
      <c r="A197" s="2" t="s">
        <v>12</v>
      </c>
      <c r="B197" s="1" t="s">
        <v>657</v>
      </c>
      <c r="C197" t="str">
        <f>VLOOKUP(B197,[2]Clothes!$B$5:$D$447,2, FALSE)</f>
        <v>Outside of MKCC</v>
      </c>
      <c r="D197" t="str">
        <f>VLOOKUP(B197,[2]Clothes!$B$5:$D$447,3, FALSE)</f>
        <v>Outside of MKCC - Other</v>
      </c>
      <c r="E197" s="5">
        <v>0</v>
      </c>
      <c r="F197" s="5">
        <v>0</v>
      </c>
      <c r="G197" s="5">
        <v>0</v>
      </c>
      <c r="H197" s="5">
        <v>0</v>
      </c>
      <c r="I197" s="5">
        <v>0</v>
      </c>
      <c r="J197" s="5">
        <v>0</v>
      </c>
      <c r="K197" s="5">
        <v>0</v>
      </c>
      <c r="L197" s="5">
        <v>0</v>
      </c>
      <c r="M197" s="5">
        <v>0</v>
      </c>
      <c r="N197" s="5">
        <v>0</v>
      </c>
      <c r="O197" s="5">
        <v>0</v>
      </c>
      <c r="P197" s="5">
        <v>0</v>
      </c>
      <c r="Q197" s="5">
        <v>0</v>
      </c>
      <c r="R197" s="5">
        <v>0</v>
      </c>
      <c r="S197" s="5">
        <v>0</v>
      </c>
    </row>
    <row r="198" spans="1:19" hidden="1" x14ac:dyDescent="0.35">
      <c r="A198" s="2" t="s">
        <v>12</v>
      </c>
      <c r="B198" s="1" t="s">
        <v>658</v>
      </c>
      <c r="C198" t="str">
        <f>VLOOKUP(B198,[2]Clothes!$B$5:$D$447,2, FALSE)</f>
        <v>Outside of MKCC</v>
      </c>
      <c r="D198" t="str">
        <f>VLOOKUP(B198,[2]Clothes!$B$5:$D$447,3, FALSE)</f>
        <v>Outside of MKCC - Other</v>
      </c>
      <c r="E198" s="5">
        <v>0</v>
      </c>
      <c r="F198" s="5">
        <v>0</v>
      </c>
      <c r="G198" s="5">
        <v>0</v>
      </c>
      <c r="H198" s="5">
        <v>0</v>
      </c>
      <c r="I198" s="5">
        <v>0</v>
      </c>
      <c r="J198" s="5">
        <v>0</v>
      </c>
      <c r="K198" s="5">
        <v>0</v>
      </c>
      <c r="L198" s="5">
        <v>0</v>
      </c>
      <c r="M198" s="5">
        <v>0</v>
      </c>
      <c r="N198" s="5">
        <v>0</v>
      </c>
      <c r="O198" s="5">
        <v>0</v>
      </c>
      <c r="P198" s="5">
        <v>0</v>
      </c>
      <c r="Q198" s="5">
        <v>0</v>
      </c>
      <c r="R198" s="5">
        <v>0</v>
      </c>
      <c r="S198" s="5">
        <v>0</v>
      </c>
    </row>
    <row r="199" spans="1:19" hidden="1" x14ac:dyDescent="0.35">
      <c r="A199" s="2" t="s">
        <v>12</v>
      </c>
      <c r="B199" s="1" t="s">
        <v>659</v>
      </c>
      <c r="C199" t="str">
        <f>VLOOKUP(B199,[2]Clothes!$B$5:$D$447,2, FALSE)</f>
        <v>Out of Centre</v>
      </c>
      <c r="D199" t="str">
        <f>VLOOKUP(B199,[2]Clothes!$B$5:$D$447,3, FALSE)</f>
        <v>OoC - Zone 12</v>
      </c>
      <c r="E199" s="5">
        <v>6.4000000000000005E-4</v>
      </c>
      <c r="F199" s="5">
        <v>1.661E-2</v>
      </c>
      <c r="G199" s="5">
        <v>0</v>
      </c>
      <c r="H199" s="5">
        <v>0</v>
      </c>
      <c r="I199" s="5">
        <v>0</v>
      </c>
      <c r="J199" s="5">
        <v>0</v>
      </c>
      <c r="K199" s="5">
        <v>0</v>
      </c>
      <c r="L199" s="5">
        <v>0</v>
      </c>
      <c r="M199" s="5">
        <v>0</v>
      </c>
      <c r="N199" s="5">
        <v>0</v>
      </c>
      <c r="O199" s="5">
        <v>0</v>
      </c>
      <c r="P199" s="5">
        <v>0</v>
      </c>
      <c r="Q199" s="5">
        <v>0</v>
      </c>
      <c r="R199" s="5">
        <v>0</v>
      </c>
      <c r="S199" s="5">
        <v>0</v>
      </c>
    </row>
    <row r="200" spans="1:19" hidden="1" x14ac:dyDescent="0.35">
      <c r="A200" s="2" t="s">
        <v>12</v>
      </c>
      <c r="B200" s="1" t="s">
        <v>660</v>
      </c>
      <c r="C200" t="s">
        <v>1869</v>
      </c>
      <c r="D200" t="s">
        <v>1880</v>
      </c>
      <c r="E200" s="5">
        <v>0</v>
      </c>
      <c r="F200" s="5">
        <v>0</v>
      </c>
      <c r="G200" s="5">
        <v>0</v>
      </c>
      <c r="H200" s="5">
        <v>0</v>
      </c>
      <c r="I200" s="5">
        <v>0</v>
      </c>
      <c r="J200" s="5">
        <v>0</v>
      </c>
      <c r="K200" s="5">
        <v>0</v>
      </c>
      <c r="L200" s="5">
        <v>0</v>
      </c>
      <c r="M200" s="5">
        <v>0</v>
      </c>
      <c r="N200" s="5">
        <v>0</v>
      </c>
      <c r="O200" s="5">
        <v>0</v>
      </c>
      <c r="P200" s="5">
        <v>0</v>
      </c>
      <c r="Q200" s="5">
        <v>0</v>
      </c>
      <c r="R200" s="5">
        <v>0</v>
      </c>
      <c r="S200" s="5">
        <v>0</v>
      </c>
    </row>
    <row r="201" spans="1:19" hidden="1" x14ac:dyDescent="0.35">
      <c r="A201" s="2" t="s">
        <v>12</v>
      </c>
      <c r="B201" s="1" t="s">
        <v>661</v>
      </c>
      <c r="C201" t="str">
        <f>VLOOKUP(B201,[2]Clothes!$B$5:$D$447,2, FALSE)</f>
        <v>Outside of MKCC</v>
      </c>
      <c r="D201" t="str">
        <f>VLOOKUP(B201,[2]Clothes!$B$5:$D$447,3, FALSE)</f>
        <v>Outside of MKCC - Other</v>
      </c>
      <c r="E201" s="5">
        <v>0</v>
      </c>
      <c r="F201" s="5">
        <v>0</v>
      </c>
      <c r="G201" s="5">
        <v>0</v>
      </c>
      <c r="H201" s="5">
        <v>0</v>
      </c>
      <c r="I201" s="5">
        <v>0</v>
      </c>
      <c r="J201" s="5">
        <v>0</v>
      </c>
      <c r="K201" s="5">
        <v>0</v>
      </c>
      <c r="L201" s="5">
        <v>0</v>
      </c>
      <c r="M201" s="5">
        <v>0</v>
      </c>
      <c r="N201" s="5">
        <v>0</v>
      </c>
      <c r="O201" s="5">
        <v>0</v>
      </c>
      <c r="P201" s="5">
        <v>0</v>
      </c>
      <c r="Q201" s="5">
        <v>0</v>
      </c>
      <c r="R201" s="5">
        <v>0</v>
      </c>
      <c r="S201" s="5">
        <v>0</v>
      </c>
    </row>
    <row r="202" spans="1:19" hidden="1" x14ac:dyDescent="0.35">
      <c r="A202" s="2" t="s">
        <v>12</v>
      </c>
      <c r="B202" s="1" t="s">
        <v>662</v>
      </c>
      <c r="C202" t="str">
        <f>VLOOKUP(B202,[2]Clothes!$B$5:$D$447,2, FALSE)</f>
        <v>Out of Centre</v>
      </c>
      <c r="D202" t="str">
        <f>VLOOKUP(B202,[2]Clothes!$B$5:$D$447,3, FALSE)</f>
        <v>OoC - Zone 12</v>
      </c>
      <c r="E202" s="5">
        <v>0</v>
      </c>
      <c r="F202" s="5">
        <v>0</v>
      </c>
      <c r="G202" s="5">
        <v>0</v>
      </c>
      <c r="H202" s="5">
        <v>0</v>
      </c>
      <c r="I202" s="5">
        <v>0</v>
      </c>
      <c r="J202" s="5">
        <v>0</v>
      </c>
      <c r="K202" s="5">
        <v>0</v>
      </c>
      <c r="L202" s="5">
        <v>0</v>
      </c>
      <c r="M202" s="5">
        <v>0</v>
      </c>
      <c r="N202" s="5">
        <v>0</v>
      </c>
      <c r="O202" s="5">
        <v>0</v>
      </c>
      <c r="P202" s="5">
        <v>0</v>
      </c>
      <c r="Q202" s="5">
        <v>0</v>
      </c>
      <c r="R202" s="5">
        <v>0</v>
      </c>
      <c r="S202" s="5">
        <v>0</v>
      </c>
    </row>
    <row r="203" spans="1:19" hidden="1" x14ac:dyDescent="0.35">
      <c r="A203" s="2" t="s">
        <v>12</v>
      </c>
      <c r="B203" s="1" t="s">
        <v>663</v>
      </c>
      <c r="C203" t="str">
        <f>VLOOKUP(B203,[2]Clothes!$B$5:$D$447,2, FALSE)</f>
        <v>Outside of MKCC</v>
      </c>
      <c r="D203" t="str">
        <f>VLOOKUP(B203,[2]Clothes!$B$5:$D$447,3, FALSE)</f>
        <v>Leighton Buzzard</v>
      </c>
      <c r="E203" s="5">
        <v>0</v>
      </c>
      <c r="F203" s="5">
        <v>0</v>
      </c>
      <c r="G203" s="5">
        <v>0</v>
      </c>
      <c r="H203" s="5">
        <v>0</v>
      </c>
      <c r="I203" s="5">
        <v>0</v>
      </c>
      <c r="J203" s="5">
        <v>0</v>
      </c>
      <c r="K203" s="5">
        <v>0</v>
      </c>
      <c r="L203" s="5">
        <v>0</v>
      </c>
      <c r="M203" s="5">
        <v>0</v>
      </c>
      <c r="N203" s="5">
        <v>0</v>
      </c>
      <c r="O203" s="5">
        <v>0</v>
      </c>
      <c r="P203" s="5">
        <v>0</v>
      </c>
      <c r="Q203" s="5">
        <v>0</v>
      </c>
      <c r="R203" s="5">
        <v>0</v>
      </c>
      <c r="S203" s="5">
        <v>0</v>
      </c>
    </row>
    <row r="204" spans="1:19" hidden="1" x14ac:dyDescent="0.35">
      <c r="A204" s="2" t="s">
        <v>12</v>
      </c>
      <c r="B204" s="1" t="s">
        <v>664</v>
      </c>
      <c r="C204" t="str">
        <f>VLOOKUP(B204,[2]Clothes!$B$5:$D$447,2, FALSE)</f>
        <v>Outside of MKCC</v>
      </c>
      <c r="D204" t="str">
        <f>VLOOKUP(B204,[2]Clothes!$B$5:$D$447,3, FALSE)</f>
        <v>Outside of MKCC - Other</v>
      </c>
      <c r="E204" s="5">
        <v>0</v>
      </c>
      <c r="F204" s="5">
        <v>0</v>
      </c>
      <c r="G204" s="5">
        <v>0</v>
      </c>
      <c r="H204" s="5">
        <v>0</v>
      </c>
      <c r="I204" s="5">
        <v>0</v>
      </c>
      <c r="J204" s="5">
        <v>0</v>
      </c>
      <c r="K204" s="5">
        <v>0</v>
      </c>
      <c r="L204" s="5">
        <v>0</v>
      </c>
      <c r="M204" s="5">
        <v>0</v>
      </c>
      <c r="N204" s="5">
        <v>0</v>
      </c>
      <c r="O204" s="5">
        <v>0</v>
      </c>
      <c r="P204" s="5">
        <v>0</v>
      </c>
      <c r="Q204" s="5">
        <v>0</v>
      </c>
      <c r="R204" s="5">
        <v>0</v>
      </c>
      <c r="S204" s="5">
        <v>0</v>
      </c>
    </row>
    <row r="205" spans="1:19" hidden="1" x14ac:dyDescent="0.35">
      <c r="A205" s="2" t="s">
        <v>12</v>
      </c>
      <c r="B205" s="1" t="s">
        <v>665</v>
      </c>
      <c r="C205" t="str">
        <f>VLOOKUP(B205,[2]Clothes!$B$5:$D$447,2, FALSE)</f>
        <v>Outside of MKCC</v>
      </c>
      <c r="D205" t="str">
        <f>VLOOKUP(B205,[2]Clothes!$B$5:$D$447,3, FALSE)</f>
        <v>Outside of MKCC - Other</v>
      </c>
      <c r="E205" s="5">
        <v>0</v>
      </c>
      <c r="F205" s="5">
        <v>0</v>
      </c>
      <c r="G205" s="5">
        <v>0</v>
      </c>
      <c r="H205" s="5">
        <v>0</v>
      </c>
      <c r="I205" s="5">
        <v>0</v>
      </c>
      <c r="J205" s="5">
        <v>0</v>
      </c>
      <c r="K205" s="5">
        <v>0</v>
      </c>
      <c r="L205" s="5">
        <v>0</v>
      </c>
      <c r="M205" s="5">
        <v>0</v>
      </c>
      <c r="N205" s="5">
        <v>0</v>
      </c>
      <c r="O205" s="5">
        <v>0</v>
      </c>
      <c r="P205" s="5">
        <v>0</v>
      </c>
      <c r="Q205" s="5">
        <v>0</v>
      </c>
      <c r="R205" s="5">
        <v>0</v>
      </c>
      <c r="S205" s="5">
        <v>0</v>
      </c>
    </row>
    <row r="206" spans="1:19" hidden="1" x14ac:dyDescent="0.35">
      <c r="A206" s="2" t="s">
        <v>12</v>
      </c>
      <c r="B206" s="1" t="s">
        <v>666</v>
      </c>
      <c r="C206" t="str">
        <f>VLOOKUP(B206,[2]Clothes!$B$5:$D$447,2, FALSE)</f>
        <v>Outside of MKCC</v>
      </c>
      <c r="D206" t="str">
        <f>VLOOKUP(B206,[2]Clothes!$B$5:$D$447,3, FALSE)</f>
        <v>Leighton Buzzard</v>
      </c>
      <c r="E206" s="5">
        <v>0</v>
      </c>
      <c r="F206" s="5">
        <v>0</v>
      </c>
      <c r="G206" s="5">
        <v>0</v>
      </c>
      <c r="H206" s="5">
        <v>0</v>
      </c>
      <c r="I206" s="5">
        <v>0</v>
      </c>
      <c r="J206" s="5">
        <v>0</v>
      </c>
      <c r="K206" s="5">
        <v>0</v>
      </c>
      <c r="L206" s="5">
        <v>0</v>
      </c>
      <c r="M206" s="5">
        <v>0</v>
      </c>
      <c r="N206" s="5">
        <v>0</v>
      </c>
      <c r="O206" s="5">
        <v>0</v>
      </c>
      <c r="P206" s="5">
        <v>0</v>
      </c>
      <c r="Q206" s="5">
        <v>0</v>
      </c>
      <c r="R206" s="5">
        <v>0</v>
      </c>
      <c r="S206" s="5">
        <v>0</v>
      </c>
    </row>
    <row r="207" spans="1:19" hidden="1" x14ac:dyDescent="0.35">
      <c r="A207" s="2" t="s">
        <v>12</v>
      </c>
      <c r="B207" s="1" t="s">
        <v>667</v>
      </c>
      <c r="C207" t="str">
        <f>VLOOKUP(B207,[2]Clothes!$B$5:$D$447,2, FALSE)</f>
        <v>Outside of MKCC</v>
      </c>
      <c r="D207" t="str">
        <f>VLOOKUP(B207,[2]Clothes!$B$5:$D$447,3, FALSE)</f>
        <v>Outside of MKCC - Other</v>
      </c>
      <c r="E207" s="5">
        <v>0</v>
      </c>
      <c r="F207" s="5">
        <v>0</v>
      </c>
      <c r="G207" s="5">
        <v>0</v>
      </c>
      <c r="H207" s="5">
        <v>0</v>
      </c>
      <c r="I207" s="5">
        <v>0</v>
      </c>
      <c r="J207" s="5">
        <v>0</v>
      </c>
      <c r="K207" s="5">
        <v>0</v>
      </c>
      <c r="L207" s="5">
        <v>0</v>
      </c>
      <c r="M207" s="5">
        <v>0</v>
      </c>
      <c r="N207" s="5">
        <v>0</v>
      </c>
      <c r="O207" s="5">
        <v>0</v>
      </c>
      <c r="P207" s="5">
        <v>0</v>
      </c>
      <c r="Q207" s="5">
        <v>0</v>
      </c>
      <c r="R207" s="5">
        <v>0</v>
      </c>
      <c r="S207" s="5">
        <v>0</v>
      </c>
    </row>
    <row r="208" spans="1:19" hidden="1" x14ac:dyDescent="0.35">
      <c r="A208" s="2" t="s">
        <v>12</v>
      </c>
      <c r="B208" s="1" t="s">
        <v>668</v>
      </c>
      <c r="C208" t="str">
        <f>VLOOKUP(B208,[2]Clothes!$B$5:$D$447,2, FALSE)</f>
        <v>Outside of MKCC</v>
      </c>
      <c r="D208" t="str">
        <f>VLOOKUP(B208,[2]Clothes!$B$5:$D$447,3, FALSE)</f>
        <v>Leighton Buzzard</v>
      </c>
      <c r="E208" s="5">
        <v>0</v>
      </c>
      <c r="F208" s="5">
        <v>0</v>
      </c>
      <c r="G208" s="5">
        <v>0</v>
      </c>
      <c r="H208" s="5">
        <v>0</v>
      </c>
      <c r="I208" s="5">
        <v>0</v>
      </c>
      <c r="J208" s="5">
        <v>0</v>
      </c>
      <c r="K208" s="5">
        <v>0</v>
      </c>
      <c r="L208" s="5">
        <v>0</v>
      </c>
      <c r="M208" s="5">
        <v>0</v>
      </c>
      <c r="N208" s="5">
        <v>0</v>
      </c>
      <c r="O208" s="5">
        <v>0</v>
      </c>
      <c r="P208" s="5">
        <v>0</v>
      </c>
      <c r="Q208" s="5">
        <v>0</v>
      </c>
      <c r="R208" s="5">
        <v>0</v>
      </c>
      <c r="S208" s="5">
        <v>0</v>
      </c>
    </row>
    <row r="209" spans="1:19" hidden="1" x14ac:dyDescent="0.35">
      <c r="A209" s="2" t="s">
        <v>12</v>
      </c>
      <c r="B209" s="1" t="s">
        <v>669</v>
      </c>
      <c r="C209" t="str">
        <f>VLOOKUP(B209,[2]Clothes!$B$5:$D$447,2, FALSE)</f>
        <v>Outside of MKCC</v>
      </c>
      <c r="D209" t="str">
        <f>VLOOKUP(B209,[2]Clothes!$B$5:$D$447,3, FALSE)</f>
        <v>Leighton Buzzard</v>
      </c>
      <c r="E209" s="5">
        <v>1.4120000000000001E-2</v>
      </c>
      <c r="F209" s="5">
        <v>0</v>
      </c>
      <c r="G209" s="5">
        <v>0</v>
      </c>
      <c r="H209" s="5">
        <v>0</v>
      </c>
      <c r="I209" s="5">
        <v>0</v>
      </c>
      <c r="J209" s="5">
        <v>0</v>
      </c>
      <c r="K209" s="5">
        <v>0</v>
      </c>
      <c r="L209" s="5">
        <v>0</v>
      </c>
      <c r="M209" s="5">
        <v>0</v>
      </c>
      <c r="N209" s="5">
        <v>0</v>
      </c>
      <c r="O209" s="5">
        <v>0</v>
      </c>
      <c r="P209" s="5">
        <v>0</v>
      </c>
      <c r="Q209" s="5">
        <v>8.2900000000000001E-2</v>
      </c>
      <c r="R209" s="5">
        <v>1.5010000000000001E-2</v>
      </c>
      <c r="S209" s="5">
        <v>0</v>
      </c>
    </row>
    <row r="210" spans="1:19" hidden="1" x14ac:dyDescent="0.35">
      <c r="A210" s="2" t="s">
        <v>12</v>
      </c>
      <c r="B210" s="1" t="s">
        <v>670</v>
      </c>
      <c r="C210" t="str">
        <f>VLOOKUP(B210,[2]Clothes!$B$5:$D$447,2, FALSE)</f>
        <v>Out of Centre</v>
      </c>
      <c r="D210" t="str">
        <f>VLOOKUP(B210,[2]Clothes!$B$5:$D$447,3, FALSE)</f>
        <v>OoC - Zone 12</v>
      </c>
      <c r="E210" s="5">
        <v>0</v>
      </c>
      <c r="F210" s="5">
        <v>0</v>
      </c>
      <c r="G210" s="5">
        <v>0</v>
      </c>
      <c r="H210" s="5">
        <v>0</v>
      </c>
      <c r="I210" s="5">
        <v>0</v>
      </c>
      <c r="J210" s="5">
        <v>0</v>
      </c>
      <c r="K210" s="5">
        <v>0</v>
      </c>
      <c r="L210" s="5">
        <v>0</v>
      </c>
      <c r="M210" s="5">
        <v>0</v>
      </c>
      <c r="N210" s="5">
        <v>0</v>
      </c>
      <c r="O210" s="5">
        <v>0</v>
      </c>
      <c r="P210" s="5">
        <v>0</v>
      </c>
      <c r="Q210" s="5">
        <v>0</v>
      </c>
      <c r="R210" s="5">
        <v>0</v>
      </c>
      <c r="S210" s="5">
        <v>0</v>
      </c>
    </row>
    <row r="211" spans="1:19" hidden="1" x14ac:dyDescent="0.35">
      <c r="A211" s="2" t="s">
        <v>12</v>
      </c>
      <c r="B211" s="1" t="s">
        <v>671</v>
      </c>
      <c r="C211" t="str">
        <f>VLOOKUP(B211,[2]Clothes!$B$5:$D$447,2, FALSE)</f>
        <v>Out of Centre</v>
      </c>
      <c r="D211" t="str">
        <f>VLOOKUP(B211,[2]Clothes!$B$5:$D$447,3, FALSE)</f>
        <v>OoC - Zone 12</v>
      </c>
      <c r="E211" s="5">
        <v>0</v>
      </c>
      <c r="F211" s="5">
        <v>0</v>
      </c>
      <c r="G211" s="5">
        <v>0</v>
      </c>
      <c r="H211" s="5">
        <v>0</v>
      </c>
      <c r="I211" s="5">
        <v>0</v>
      </c>
      <c r="J211" s="5">
        <v>0</v>
      </c>
      <c r="K211" s="5">
        <v>0</v>
      </c>
      <c r="L211" s="5">
        <v>0</v>
      </c>
      <c r="M211" s="5">
        <v>0</v>
      </c>
      <c r="N211" s="5">
        <v>0</v>
      </c>
      <c r="O211" s="5">
        <v>0</v>
      </c>
      <c r="P211" s="5">
        <v>0</v>
      </c>
      <c r="Q211" s="5">
        <v>0</v>
      </c>
      <c r="R211" s="5">
        <v>0</v>
      </c>
      <c r="S211" s="5">
        <v>0</v>
      </c>
    </row>
    <row r="212" spans="1:19" hidden="1" x14ac:dyDescent="0.35">
      <c r="A212" s="2" t="s">
        <v>12</v>
      </c>
      <c r="B212" s="1" t="s">
        <v>178</v>
      </c>
      <c r="C212" t="str">
        <f>VLOOKUP(B212,[2]Clothes!$B$5:$D$447,2, FALSE)</f>
        <v>Outside of MKCC</v>
      </c>
      <c r="D212" t="str">
        <f>VLOOKUP(B212,[2]Clothes!$B$5:$D$447,3, FALSE)</f>
        <v>Leighton Buzzard</v>
      </c>
      <c r="E212" s="5">
        <v>1.6299999999999999E-3</v>
      </c>
      <c r="F212" s="5">
        <v>4.249E-2</v>
      </c>
      <c r="G212" s="5">
        <v>0</v>
      </c>
      <c r="H212" s="5">
        <v>0</v>
      </c>
      <c r="I212" s="5">
        <v>0</v>
      </c>
      <c r="J212" s="5">
        <v>0</v>
      </c>
      <c r="K212" s="5">
        <v>0</v>
      </c>
      <c r="L212" s="5">
        <v>0</v>
      </c>
      <c r="M212" s="5">
        <v>0</v>
      </c>
      <c r="N212" s="5">
        <v>0</v>
      </c>
      <c r="O212" s="5">
        <v>0</v>
      </c>
      <c r="P212" s="5">
        <v>0</v>
      </c>
      <c r="Q212" s="5">
        <v>0</v>
      </c>
      <c r="R212" s="5">
        <v>0</v>
      </c>
      <c r="S212" s="5">
        <v>0</v>
      </c>
    </row>
    <row r="213" spans="1:19" hidden="1" x14ac:dyDescent="0.35">
      <c r="A213" s="2" t="s">
        <v>12</v>
      </c>
      <c r="B213" s="1" t="s">
        <v>672</v>
      </c>
      <c r="C213" t="str">
        <f>VLOOKUP(B213,[2]Clothes!$B$5:$D$447,2, FALSE)</f>
        <v>Outside of MKCC</v>
      </c>
      <c r="D213" t="str">
        <f>VLOOKUP(B213,[2]Clothes!$B$5:$D$447,3, FALSE)</f>
        <v>Outside of MKCC - Other</v>
      </c>
      <c r="E213" s="5">
        <v>0</v>
      </c>
      <c r="F213" s="5">
        <v>0</v>
      </c>
      <c r="G213" s="5">
        <v>0</v>
      </c>
      <c r="H213" s="5">
        <v>0</v>
      </c>
      <c r="I213" s="5">
        <v>0</v>
      </c>
      <c r="J213" s="5">
        <v>0</v>
      </c>
      <c r="K213" s="5">
        <v>0</v>
      </c>
      <c r="L213" s="5">
        <v>0</v>
      </c>
      <c r="M213" s="5">
        <v>0</v>
      </c>
      <c r="N213" s="5">
        <v>0</v>
      </c>
      <c r="O213" s="5">
        <v>0</v>
      </c>
      <c r="P213" s="5">
        <v>0</v>
      </c>
      <c r="Q213" s="5">
        <v>0</v>
      </c>
      <c r="R213" s="5">
        <v>0</v>
      </c>
      <c r="S213" s="5">
        <v>0</v>
      </c>
    </row>
    <row r="214" spans="1:19" hidden="1" x14ac:dyDescent="0.35">
      <c r="A214" s="2" t="s">
        <v>12</v>
      </c>
      <c r="B214" s="1" t="s">
        <v>185</v>
      </c>
      <c r="C214" t="str">
        <f>VLOOKUP(B214,[2]Clothes!$B$5:$D$447,2, FALSE)</f>
        <v>Outside of MKCC</v>
      </c>
      <c r="D214" t="str">
        <f>VLOOKUP(B214,[2]Clothes!$B$5:$D$447,3, FALSE)</f>
        <v>Leighton Buzzard</v>
      </c>
      <c r="E214" s="5">
        <v>6.7299999999999999E-3</v>
      </c>
      <c r="F214" s="5">
        <v>0</v>
      </c>
      <c r="G214" s="5">
        <v>0</v>
      </c>
      <c r="H214" s="5">
        <v>0</v>
      </c>
      <c r="I214" s="5">
        <v>0</v>
      </c>
      <c r="J214" s="5">
        <v>0</v>
      </c>
      <c r="K214" s="5">
        <v>0</v>
      </c>
      <c r="L214" s="5">
        <v>0</v>
      </c>
      <c r="M214" s="5">
        <v>0</v>
      </c>
      <c r="N214" s="5">
        <v>0</v>
      </c>
      <c r="O214" s="5">
        <v>0</v>
      </c>
      <c r="P214" s="5">
        <v>0</v>
      </c>
      <c r="Q214" s="5">
        <v>4.6690000000000002E-2</v>
      </c>
      <c r="R214" s="5">
        <v>0</v>
      </c>
      <c r="S214" s="5">
        <v>0</v>
      </c>
    </row>
    <row r="215" spans="1:19" hidden="1" x14ac:dyDescent="0.35">
      <c r="A215" s="2" t="s">
        <v>12</v>
      </c>
      <c r="B215" s="1" t="s">
        <v>673</v>
      </c>
      <c r="C215" t="str">
        <f>VLOOKUP(B215,[2]Clothes!$B$5:$D$447,2, FALSE)</f>
        <v>Outside of MKCC</v>
      </c>
      <c r="D215" t="str">
        <f>VLOOKUP(B215,[2]Clothes!$B$5:$D$447,3, FALSE)</f>
        <v>Outside of MKCC - Other</v>
      </c>
      <c r="E215" s="5">
        <v>1.0160000000000001E-2</v>
      </c>
      <c r="F215" s="5">
        <v>0</v>
      </c>
      <c r="G215" s="5">
        <v>0</v>
      </c>
      <c r="H215" s="5">
        <v>0</v>
      </c>
      <c r="I215" s="5">
        <v>0</v>
      </c>
      <c r="J215" s="5">
        <v>0</v>
      </c>
      <c r="K215" s="5">
        <v>0</v>
      </c>
      <c r="L215" s="5">
        <v>0</v>
      </c>
      <c r="M215" s="5">
        <v>0</v>
      </c>
      <c r="N215" s="5">
        <v>0</v>
      </c>
      <c r="O215" s="5">
        <v>0</v>
      </c>
      <c r="P215" s="5">
        <v>0</v>
      </c>
      <c r="Q215" s="5">
        <v>7.0499999999999993E-2</v>
      </c>
      <c r="R215" s="5">
        <v>0</v>
      </c>
      <c r="S215" s="5">
        <v>0</v>
      </c>
    </row>
    <row r="216" spans="1:19" hidden="1" x14ac:dyDescent="0.35">
      <c r="A216" s="2" t="s">
        <v>12</v>
      </c>
      <c r="B216" s="1" t="s">
        <v>674</v>
      </c>
      <c r="C216" t="str">
        <f>VLOOKUP(B216,[2]Clothes!$B$5:$D$447,2, FALSE)</f>
        <v>Outside of MKCC</v>
      </c>
      <c r="D216" t="str">
        <f>VLOOKUP(B216,[2]Clothes!$B$5:$D$447,3, FALSE)</f>
        <v>Outside of MKCC - Other</v>
      </c>
      <c r="E216" s="5">
        <v>0</v>
      </c>
      <c r="F216" s="5">
        <v>0</v>
      </c>
      <c r="G216" s="5">
        <v>0</v>
      </c>
      <c r="H216" s="5">
        <v>0</v>
      </c>
      <c r="I216" s="5">
        <v>0</v>
      </c>
      <c r="J216" s="5">
        <v>0</v>
      </c>
      <c r="K216" s="5">
        <v>0</v>
      </c>
      <c r="L216" s="5">
        <v>0</v>
      </c>
      <c r="M216" s="5">
        <v>0</v>
      </c>
      <c r="N216" s="5">
        <v>0</v>
      </c>
      <c r="O216" s="5">
        <v>0</v>
      </c>
      <c r="P216" s="5">
        <v>0</v>
      </c>
      <c r="Q216" s="5">
        <v>0</v>
      </c>
      <c r="R216" s="5">
        <v>0</v>
      </c>
      <c r="S216" s="5">
        <v>0</v>
      </c>
    </row>
    <row r="217" spans="1:19" hidden="1" x14ac:dyDescent="0.35">
      <c r="A217" s="2" t="s">
        <v>12</v>
      </c>
      <c r="B217" s="1" t="s">
        <v>675</v>
      </c>
      <c r="C217" t="str">
        <f>VLOOKUP(B217,[2]Clothes!$B$5:$D$447,2, FALSE)</f>
        <v>Outside of MKCC</v>
      </c>
      <c r="D217" t="str">
        <f>VLOOKUP(B217,[2]Clothes!$B$5:$D$447,3, FALSE)</f>
        <v>Leighton Buzzard</v>
      </c>
      <c r="E217" s="5">
        <v>0</v>
      </c>
      <c r="F217" s="5">
        <v>0</v>
      </c>
      <c r="G217" s="5">
        <v>0</v>
      </c>
      <c r="H217" s="5">
        <v>0</v>
      </c>
      <c r="I217" s="5">
        <v>0</v>
      </c>
      <c r="J217" s="5">
        <v>0</v>
      </c>
      <c r="K217" s="5">
        <v>0</v>
      </c>
      <c r="L217" s="5">
        <v>0</v>
      </c>
      <c r="M217" s="5">
        <v>0</v>
      </c>
      <c r="N217" s="5">
        <v>0</v>
      </c>
      <c r="O217" s="5">
        <v>0</v>
      </c>
      <c r="P217" s="5">
        <v>0</v>
      </c>
      <c r="Q217" s="5">
        <v>0</v>
      </c>
      <c r="R217" s="5">
        <v>0</v>
      </c>
      <c r="S217" s="5">
        <v>0</v>
      </c>
    </row>
    <row r="218" spans="1:19" hidden="1" x14ac:dyDescent="0.35">
      <c r="A218" s="2" t="s">
        <v>12</v>
      </c>
      <c r="B218" s="1" t="s">
        <v>186</v>
      </c>
      <c r="C218" t="str">
        <f>VLOOKUP(B218,[2]Clothes!$B$5:$D$447,2, FALSE)</f>
        <v>Outside of MKCC</v>
      </c>
      <c r="D218" t="str">
        <f>VLOOKUP(B218,[2]Clothes!$B$5:$D$447,3, FALSE)</f>
        <v>Leighton Buzzard</v>
      </c>
      <c r="E218" s="5">
        <v>0</v>
      </c>
      <c r="F218" s="5">
        <v>0</v>
      </c>
      <c r="G218" s="5">
        <v>0</v>
      </c>
      <c r="H218" s="5">
        <v>0</v>
      </c>
      <c r="I218" s="5">
        <v>0</v>
      </c>
      <c r="J218" s="5">
        <v>0</v>
      </c>
      <c r="K218" s="5">
        <v>0</v>
      </c>
      <c r="L218" s="5">
        <v>0</v>
      </c>
      <c r="M218" s="5">
        <v>0</v>
      </c>
      <c r="N218" s="5">
        <v>0</v>
      </c>
      <c r="O218" s="5">
        <v>0</v>
      </c>
      <c r="P218" s="5">
        <v>0</v>
      </c>
      <c r="Q218" s="5">
        <v>0</v>
      </c>
      <c r="R218" s="5">
        <v>0</v>
      </c>
      <c r="S218" s="5">
        <v>0</v>
      </c>
    </row>
    <row r="219" spans="1:19" hidden="1" x14ac:dyDescent="0.35">
      <c r="A219" s="2" t="s">
        <v>12</v>
      </c>
      <c r="B219" s="1" t="s">
        <v>676</v>
      </c>
      <c r="C219" t="str">
        <f>VLOOKUP(B219,[2]Clothes!$B$5:$D$447,2, FALSE)</f>
        <v>Out of Centre</v>
      </c>
      <c r="D219" t="str">
        <f>VLOOKUP(B219,[2]Clothes!$B$5:$D$447,3, FALSE)</f>
        <v>OoC - Zone 12</v>
      </c>
      <c r="E219" s="5">
        <v>0</v>
      </c>
      <c r="F219" s="5">
        <v>0</v>
      </c>
      <c r="G219" s="5">
        <v>0</v>
      </c>
      <c r="H219" s="5">
        <v>0</v>
      </c>
      <c r="I219" s="5">
        <v>0</v>
      </c>
      <c r="J219" s="5">
        <v>0</v>
      </c>
      <c r="K219" s="5">
        <v>0</v>
      </c>
      <c r="L219" s="5">
        <v>0</v>
      </c>
      <c r="M219" s="5">
        <v>0</v>
      </c>
      <c r="N219" s="5">
        <v>0</v>
      </c>
      <c r="O219" s="5">
        <v>0</v>
      </c>
      <c r="P219" s="5">
        <v>0</v>
      </c>
      <c r="Q219" s="5">
        <v>0</v>
      </c>
      <c r="R219" s="5">
        <v>0</v>
      </c>
      <c r="S219" s="5">
        <v>0</v>
      </c>
    </row>
    <row r="220" spans="1:19" hidden="1" x14ac:dyDescent="0.35">
      <c r="A220" s="2" t="s">
        <v>12</v>
      </c>
      <c r="B220" s="1" t="s">
        <v>677</v>
      </c>
      <c r="C220" t="str">
        <f>VLOOKUP(B220,[2]Clothes!$B$5:$D$447,2, FALSE)</f>
        <v>Out of Centre</v>
      </c>
      <c r="D220" t="str">
        <f>VLOOKUP(B220,[2]Clothes!$B$5:$D$447,3, FALSE)</f>
        <v>OoC - Zone 12</v>
      </c>
      <c r="E220" s="5">
        <v>6.4999999999999997E-4</v>
      </c>
      <c r="F220" s="5">
        <v>0</v>
      </c>
      <c r="G220" s="5">
        <v>0</v>
      </c>
      <c r="H220" s="5">
        <v>0</v>
      </c>
      <c r="I220" s="5">
        <v>0</v>
      </c>
      <c r="J220" s="5">
        <v>1.8409999999999999E-2</v>
      </c>
      <c r="K220" s="5">
        <v>0</v>
      </c>
      <c r="L220" s="5">
        <v>0</v>
      </c>
      <c r="M220" s="5">
        <v>0</v>
      </c>
      <c r="N220" s="5">
        <v>0</v>
      </c>
      <c r="O220" s="5">
        <v>0</v>
      </c>
      <c r="P220" s="5">
        <v>0</v>
      </c>
      <c r="Q220" s="5">
        <v>0</v>
      </c>
      <c r="R220" s="5">
        <v>0</v>
      </c>
      <c r="S220" s="5">
        <v>0</v>
      </c>
    </row>
    <row r="221" spans="1:19" hidden="1" x14ac:dyDescent="0.35">
      <c r="A221" s="2" t="s">
        <v>12</v>
      </c>
      <c r="B221" s="1" t="s">
        <v>678</v>
      </c>
      <c r="C221" t="str">
        <f>VLOOKUP(B221,[2]Clothes!$B$5:$D$447,2, FALSE)</f>
        <v>Woburn Sands DC</v>
      </c>
      <c r="D221" t="str">
        <f>VLOOKUP(B221,[2]Clothes!$B$5:$D$447,3, FALSE)</f>
        <v>Woburn Sands DC - Other in Centre</v>
      </c>
      <c r="E221" s="5">
        <v>0</v>
      </c>
      <c r="F221" s="5">
        <v>0</v>
      </c>
      <c r="G221" s="5">
        <v>0</v>
      </c>
      <c r="H221" s="5">
        <v>0</v>
      </c>
      <c r="I221" s="5">
        <v>0</v>
      </c>
      <c r="J221" s="5">
        <v>0</v>
      </c>
      <c r="K221" s="5">
        <v>0</v>
      </c>
      <c r="L221" s="5">
        <v>0</v>
      </c>
      <c r="M221" s="5">
        <v>0</v>
      </c>
      <c r="N221" s="5">
        <v>0</v>
      </c>
      <c r="O221" s="5">
        <v>0</v>
      </c>
      <c r="P221" s="5">
        <v>0</v>
      </c>
      <c r="Q221" s="5">
        <v>0</v>
      </c>
      <c r="R221" s="5">
        <v>0</v>
      </c>
      <c r="S221" s="5">
        <v>0</v>
      </c>
    </row>
    <row r="222" spans="1:19" hidden="1" x14ac:dyDescent="0.35">
      <c r="A222" s="2" t="s">
        <v>12</v>
      </c>
      <c r="B222" s="1" t="s">
        <v>679</v>
      </c>
      <c r="C222" t="str">
        <f>VLOOKUP(B222,[2]Clothes!$B$5:$D$447,2, FALSE)</f>
        <v>Outside of MKCC</v>
      </c>
      <c r="D222" t="str">
        <f>VLOOKUP(B222,[2]Clothes!$B$5:$D$447,3, FALSE)</f>
        <v>Outside of MKCC - Other</v>
      </c>
      <c r="E222" s="5">
        <v>0</v>
      </c>
      <c r="F222" s="5">
        <v>0</v>
      </c>
      <c r="G222" s="5">
        <v>0</v>
      </c>
      <c r="H222" s="5">
        <v>0</v>
      </c>
      <c r="I222" s="5">
        <v>0</v>
      </c>
      <c r="J222" s="5">
        <v>0</v>
      </c>
      <c r="K222" s="5">
        <v>0</v>
      </c>
      <c r="L222" s="5">
        <v>0</v>
      </c>
      <c r="M222" s="5">
        <v>0</v>
      </c>
      <c r="N222" s="5">
        <v>0</v>
      </c>
      <c r="O222" s="5">
        <v>0</v>
      </c>
      <c r="P222" s="5">
        <v>0</v>
      </c>
      <c r="Q222" s="5">
        <v>0</v>
      </c>
      <c r="R222" s="5">
        <v>0</v>
      </c>
      <c r="S222" s="5">
        <v>0</v>
      </c>
    </row>
    <row r="223" spans="1:19" hidden="1" x14ac:dyDescent="0.35">
      <c r="A223" s="2" t="s">
        <v>13</v>
      </c>
      <c r="B223" s="1" t="s">
        <v>187</v>
      </c>
      <c r="C223" t="str">
        <f>VLOOKUP(B223,[2]Clothes!$B$5:$D$447,2, FALSE)</f>
        <v>Outside of MKCC</v>
      </c>
      <c r="D223" t="s">
        <v>1870</v>
      </c>
      <c r="E223" s="5">
        <v>0</v>
      </c>
      <c r="F223" s="5">
        <v>0</v>
      </c>
      <c r="G223" s="5">
        <v>0</v>
      </c>
      <c r="H223" s="5">
        <v>0</v>
      </c>
      <c r="I223" s="5">
        <v>0</v>
      </c>
      <c r="J223" s="5">
        <v>0</v>
      </c>
      <c r="K223" s="5">
        <v>0</v>
      </c>
      <c r="L223" s="5">
        <v>0</v>
      </c>
      <c r="M223" s="5">
        <v>0</v>
      </c>
      <c r="N223" s="5">
        <v>0</v>
      </c>
      <c r="O223" s="5">
        <v>0</v>
      </c>
      <c r="P223" s="5">
        <v>0</v>
      </c>
      <c r="Q223" s="5">
        <v>0</v>
      </c>
      <c r="R223" s="5">
        <v>0</v>
      </c>
      <c r="S223" s="5">
        <v>0</v>
      </c>
    </row>
    <row r="224" spans="1:19" hidden="1" x14ac:dyDescent="0.35">
      <c r="A224" s="2" t="s">
        <v>13</v>
      </c>
      <c r="B224" s="1" t="s">
        <v>188</v>
      </c>
      <c r="C224" t="str">
        <f>VLOOKUP(B224,[2]Clothes!$B$5:$D$447,2, FALSE)</f>
        <v>Outside of MKCC</v>
      </c>
      <c r="D224" t="str">
        <f>VLOOKUP(B224,[2]Clothes!$B$5:$D$447,3, FALSE)</f>
        <v>Aylesbury</v>
      </c>
      <c r="E224" s="5">
        <v>0</v>
      </c>
      <c r="F224" s="5">
        <v>0</v>
      </c>
      <c r="G224" s="5">
        <v>0</v>
      </c>
      <c r="H224" s="5">
        <v>0</v>
      </c>
      <c r="I224" s="5">
        <v>0</v>
      </c>
      <c r="J224" s="5">
        <v>0</v>
      </c>
      <c r="K224" s="5">
        <v>0</v>
      </c>
      <c r="L224" s="5">
        <v>0</v>
      </c>
      <c r="M224" s="5">
        <v>0</v>
      </c>
      <c r="N224" s="5">
        <v>0</v>
      </c>
      <c r="O224" s="5">
        <v>0</v>
      </c>
      <c r="P224" s="5">
        <v>0</v>
      </c>
      <c r="Q224" s="5">
        <v>0</v>
      </c>
      <c r="R224" s="5">
        <v>0</v>
      </c>
      <c r="S224" s="5">
        <v>0</v>
      </c>
    </row>
    <row r="225" spans="1:19" hidden="1" x14ac:dyDescent="0.35">
      <c r="A225" s="2" t="s">
        <v>13</v>
      </c>
      <c r="B225" s="1" t="s">
        <v>680</v>
      </c>
      <c r="C225" t="str">
        <f>VLOOKUP(B225,[2]Clothes!$B$5:$D$447,2, FALSE)</f>
        <v>Outside of MKCC</v>
      </c>
      <c r="D225" t="str">
        <f>VLOOKUP(B225,[2]Clothes!$B$5:$D$447,3, FALSE)</f>
        <v>Outside of MKCC - Other</v>
      </c>
      <c r="E225" s="5">
        <v>0</v>
      </c>
      <c r="F225" s="5">
        <v>0</v>
      </c>
      <c r="G225" s="5">
        <v>0</v>
      </c>
      <c r="H225" s="5">
        <v>0</v>
      </c>
      <c r="I225" s="5">
        <v>0</v>
      </c>
      <c r="J225" s="5">
        <v>0</v>
      </c>
      <c r="K225" s="5">
        <v>0</v>
      </c>
      <c r="L225" s="5">
        <v>0</v>
      </c>
      <c r="M225" s="5">
        <v>0</v>
      </c>
      <c r="N225" s="5">
        <v>0</v>
      </c>
      <c r="O225" s="5">
        <v>0</v>
      </c>
      <c r="P225" s="5">
        <v>0</v>
      </c>
      <c r="Q225" s="5">
        <v>0</v>
      </c>
      <c r="R225" s="5">
        <v>0</v>
      </c>
      <c r="S225" s="5">
        <v>0</v>
      </c>
    </row>
    <row r="226" spans="1:19" hidden="1" x14ac:dyDescent="0.35">
      <c r="A226" s="2" t="s">
        <v>13</v>
      </c>
      <c r="B226" s="1" t="s">
        <v>681</v>
      </c>
      <c r="C226" t="str">
        <f>VLOOKUP(B226,[2]Clothes!$B$5:$D$447,2, FALSE)</f>
        <v>Outside of MKCC</v>
      </c>
      <c r="D226" t="str">
        <f>VLOOKUP(B226,[2]Clothes!$B$5:$D$447,3, FALSE)</f>
        <v>Aylesbury</v>
      </c>
      <c r="E226" s="5">
        <v>9.9500000000000005E-3</v>
      </c>
      <c r="F226" s="5">
        <v>0</v>
      </c>
      <c r="G226" s="5">
        <v>0</v>
      </c>
      <c r="H226" s="5">
        <v>0</v>
      </c>
      <c r="I226" s="5">
        <v>0</v>
      </c>
      <c r="J226" s="5">
        <v>0</v>
      </c>
      <c r="K226" s="5">
        <v>0</v>
      </c>
      <c r="L226" s="5">
        <v>0</v>
      </c>
      <c r="M226" s="5">
        <v>0</v>
      </c>
      <c r="N226" s="5">
        <v>0</v>
      </c>
      <c r="O226" s="5">
        <v>0</v>
      </c>
      <c r="P226" s="5">
        <v>0</v>
      </c>
      <c r="Q226" s="5">
        <v>0</v>
      </c>
      <c r="R226" s="5">
        <v>6.8409999999999999E-2</v>
      </c>
      <c r="S226" s="5">
        <v>0</v>
      </c>
    </row>
    <row r="227" spans="1:19" hidden="1" x14ac:dyDescent="0.35">
      <c r="A227" s="2" t="s">
        <v>13</v>
      </c>
      <c r="B227" s="1" t="s">
        <v>682</v>
      </c>
      <c r="C227" t="str">
        <f>VLOOKUP(B227,[2]Clothes!$B$5:$D$447,2, FALSE)</f>
        <v>Outside of MKCC</v>
      </c>
      <c r="D227" t="str">
        <f>VLOOKUP(B227,[2]Clothes!$B$5:$D$447,3, FALSE)</f>
        <v>Aylesbury</v>
      </c>
      <c r="E227" s="5">
        <v>2.034E-2</v>
      </c>
      <c r="F227" s="5">
        <v>0</v>
      </c>
      <c r="G227" s="5">
        <v>0</v>
      </c>
      <c r="H227" s="5">
        <v>0</v>
      </c>
      <c r="I227" s="5">
        <v>0</v>
      </c>
      <c r="J227" s="5">
        <v>0</v>
      </c>
      <c r="K227" s="5">
        <v>0</v>
      </c>
      <c r="L227" s="5">
        <v>0</v>
      </c>
      <c r="M227" s="5">
        <v>0</v>
      </c>
      <c r="N227" s="5">
        <v>0</v>
      </c>
      <c r="O227" s="5">
        <v>0</v>
      </c>
      <c r="P227" s="5">
        <v>0</v>
      </c>
      <c r="Q227" s="5">
        <v>0</v>
      </c>
      <c r="R227" s="5">
        <v>0.13983000000000001</v>
      </c>
      <c r="S227" s="5">
        <v>0</v>
      </c>
    </row>
    <row r="228" spans="1:19" hidden="1" x14ac:dyDescent="0.35">
      <c r="A228" s="2" t="s">
        <v>13</v>
      </c>
      <c r="B228" s="1" t="s">
        <v>683</v>
      </c>
      <c r="C228" t="str">
        <f>VLOOKUP(B228,[2]Clothes!$B$5:$D$447,2, FALSE)</f>
        <v>Outside of MKCC</v>
      </c>
      <c r="D228" t="str">
        <f>VLOOKUP(B228,[2]Clothes!$B$5:$D$447,3, FALSE)</f>
        <v>Aylesbury</v>
      </c>
      <c r="E228" s="5">
        <v>0</v>
      </c>
      <c r="F228" s="5">
        <v>0</v>
      </c>
      <c r="G228" s="5">
        <v>0</v>
      </c>
      <c r="H228" s="5">
        <v>0</v>
      </c>
      <c r="I228" s="5">
        <v>0</v>
      </c>
      <c r="J228" s="5">
        <v>0</v>
      </c>
      <c r="K228" s="5">
        <v>0</v>
      </c>
      <c r="L228" s="5">
        <v>0</v>
      </c>
      <c r="M228" s="5">
        <v>0</v>
      </c>
      <c r="N228" s="5">
        <v>0</v>
      </c>
      <c r="O228" s="5">
        <v>0</v>
      </c>
      <c r="P228" s="5">
        <v>0</v>
      </c>
      <c r="Q228" s="5">
        <v>0</v>
      </c>
      <c r="R228" s="5">
        <v>0</v>
      </c>
      <c r="S228" s="5">
        <v>0</v>
      </c>
    </row>
    <row r="229" spans="1:19" hidden="1" x14ac:dyDescent="0.35">
      <c r="A229" s="2" t="s">
        <v>13</v>
      </c>
      <c r="B229" s="1" t="s">
        <v>684</v>
      </c>
      <c r="C229" t="str">
        <f>VLOOKUP(B229,[2]Clothes!$B$5:$D$447,2, FALSE)</f>
        <v>Outside of MKCC</v>
      </c>
      <c r="D229" t="str">
        <f>VLOOKUP(B229,[2]Clothes!$B$5:$D$447,3, FALSE)</f>
        <v>Aylesbury</v>
      </c>
      <c r="E229" s="5">
        <v>9.9540000000000003E-2</v>
      </c>
      <c r="F229" s="5">
        <v>0</v>
      </c>
      <c r="G229" s="5">
        <v>0</v>
      </c>
      <c r="H229" s="5">
        <v>0</v>
      </c>
      <c r="I229" s="5">
        <v>4.0640000000000003E-2</v>
      </c>
      <c r="J229" s="5">
        <v>0</v>
      </c>
      <c r="K229" s="5">
        <v>0</v>
      </c>
      <c r="L229" s="5">
        <v>5.9830000000000001E-2</v>
      </c>
      <c r="M229" s="5">
        <v>0</v>
      </c>
      <c r="N229" s="5">
        <v>0</v>
      </c>
      <c r="O229" s="5">
        <v>0</v>
      </c>
      <c r="P229" s="5">
        <v>5.058E-2</v>
      </c>
      <c r="Q229" s="5">
        <v>0</v>
      </c>
      <c r="R229" s="5">
        <v>0.60992000000000002</v>
      </c>
      <c r="S229" s="5">
        <v>0</v>
      </c>
    </row>
    <row r="230" spans="1:19" hidden="1" x14ac:dyDescent="0.35">
      <c r="A230" s="2" t="s">
        <v>13</v>
      </c>
      <c r="B230" s="1" t="s">
        <v>196</v>
      </c>
      <c r="C230" t="str">
        <f>VLOOKUP(B230,[2]Clothes!$B$5:$D$447,2, FALSE)</f>
        <v>Outside of MKCC</v>
      </c>
      <c r="D230" t="str">
        <f>VLOOKUP(B230,[2]Clothes!$B$5:$D$447,3, FALSE)</f>
        <v>Aylesbury</v>
      </c>
      <c r="E230" s="5">
        <v>0</v>
      </c>
      <c r="F230" s="5">
        <v>0</v>
      </c>
      <c r="G230" s="5">
        <v>0</v>
      </c>
      <c r="H230" s="5">
        <v>0</v>
      </c>
      <c r="I230" s="5">
        <v>0</v>
      </c>
      <c r="J230" s="5">
        <v>0</v>
      </c>
      <c r="K230" s="5">
        <v>0</v>
      </c>
      <c r="L230" s="5">
        <v>0</v>
      </c>
      <c r="M230" s="5">
        <v>0</v>
      </c>
      <c r="N230" s="5">
        <v>0</v>
      </c>
      <c r="O230" s="5">
        <v>0</v>
      </c>
      <c r="P230" s="5">
        <v>0</v>
      </c>
      <c r="Q230" s="5">
        <v>0</v>
      </c>
      <c r="R230" s="5">
        <v>0</v>
      </c>
      <c r="S230" s="5">
        <v>0</v>
      </c>
    </row>
    <row r="231" spans="1:19" hidden="1" x14ac:dyDescent="0.35">
      <c r="A231" s="2" t="s">
        <v>13</v>
      </c>
      <c r="B231" s="1" t="s">
        <v>201</v>
      </c>
      <c r="C231" t="str">
        <f>VLOOKUP(B231,[2]Clothes!$B$5:$D$447,2, FALSE)</f>
        <v>Outside of MKCC</v>
      </c>
      <c r="D231" t="str">
        <f>VLOOKUP(B231,[2]Clothes!$B$5:$D$447,3, FALSE)</f>
        <v>Aylesbury</v>
      </c>
      <c r="E231" s="5">
        <v>0</v>
      </c>
      <c r="F231" s="5">
        <v>0</v>
      </c>
      <c r="G231" s="5">
        <v>0</v>
      </c>
      <c r="H231" s="5">
        <v>0</v>
      </c>
      <c r="I231" s="5">
        <v>0</v>
      </c>
      <c r="J231" s="5">
        <v>0</v>
      </c>
      <c r="K231" s="5">
        <v>0</v>
      </c>
      <c r="L231" s="5">
        <v>0</v>
      </c>
      <c r="M231" s="5">
        <v>0</v>
      </c>
      <c r="N231" s="5">
        <v>0</v>
      </c>
      <c r="O231" s="5">
        <v>0</v>
      </c>
      <c r="P231" s="5">
        <v>0</v>
      </c>
      <c r="Q231" s="5">
        <v>0</v>
      </c>
      <c r="R231" s="5">
        <v>0</v>
      </c>
      <c r="S231" s="5">
        <v>0</v>
      </c>
    </row>
    <row r="232" spans="1:19" hidden="1" x14ac:dyDescent="0.35">
      <c r="A232" s="2" t="s">
        <v>13</v>
      </c>
      <c r="B232" s="1" t="s">
        <v>202</v>
      </c>
      <c r="C232" t="str">
        <f>VLOOKUP(B232,[2]Clothes!$B$5:$D$447,2, FALSE)</f>
        <v>Outside of MKCC</v>
      </c>
      <c r="D232" t="str">
        <f>VLOOKUP(B232,[2]Clothes!$B$5:$D$447,3, FALSE)</f>
        <v>Aylesbury</v>
      </c>
      <c r="E232" s="5">
        <v>0</v>
      </c>
      <c r="F232" s="5">
        <v>0</v>
      </c>
      <c r="G232" s="5">
        <v>0</v>
      </c>
      <c r="H232" s="5">
        <v>0</v>
      </c>
      <c r="I232" s="5">
        <v>0</v>
      </c>
      <c r="J232" s="5">
        <v>0</v>
      </c>
      <c r="K232" s="5">
        <v>0</v>
      </c>
      <c r="L232" s="5">
        <v>0</v>
      </c>
      <c r="M232" s="5">
        <v>0</v>
      </c>
      <c r="N232" s="5">
        <v>0</v>
      </c>
      <c r="O232" s="5">
        <v>0</v>
      </c>
      <c r="P232" s="5">
        <v>0</v>
      </c>
      <c r="Q232" s="5">
        <v>0</v>
      </c>
      <c r="R232" s="5">
        <v>0</v>
      </c>
      <c r="S232" s="5">
        <v>0</v>
      </c>
    </row>
    <row r="233" spans="1:19" hidden="1" x14ac:dyDescent="0.35">
      <c r="A233" s="2" t="s">
        <v>13</v>
      </c>
      <c r="B233" s="1" t="s">
        <v>685</v>
      </c>
      <c r="C233" t="str">
        <f>VLOOKUP(B233,[2]Clothes!$B$5:$D$447,2, FALSE)</f>
        <v>Outside of MKCC</v>
      </c>
      <c r="D233" t="str">
        <f>VLOOKUP(B233,[2]Clothes!$B$5:$D$447,3, FALSE)</f>
        <v>Outside of MKCC - Other</v>
      </c>
      <c r="E233" s="5">
        <v>0</v>
      </c>
      <c r="F233" s="5">
        <v>0</v>
      </c>
      <c r="G233" s="5">
        <v>0</v>
      </c>
      <c r="H233" s="5">
        <v>0</v>
      </c>
      <c r="I233" s="5">
        <v>0</v>
      </c>
      <c r="J233" s="5">
        <v>0</v>
      </c>
      <c r="K233" s="5">
        <v>0</v>
      </c>
      <c r="L233" s="5">
        <v>0</v>
      </c>
      <c r="M233" s="5">
        <v>0</v>
      </c>
      <c r="N233" s="5">
        <v>0</v>
      </c>
      <c r="O233" s="5">
        <v>0</v>
      </c>
      <c r="P233" s="5">
        <v>0</v>
      </c>
      <c r="Q233" s="5">
        <v>0</v>
      </c>
      <c r="R233" s="5">
        <v>0</v>
      </c>
      <c r="S233" s="5">
        <v>0</v>
      </c>
    </row>
    <row r="234" spans="1:19" hidden="1" x14ac:dyDescent="0.35">
      <c r="A234" s="2" t="s">
        <v>13</v>
      </c>
      <c r="B234" s="1" t="s">
        <v>686</v>
      </c>
      <c r="C234" t="str">
        <f>VLOOKUP(B234,[2]Clothes!$B$5:$D$447,2, FALSE)</f>
        <v>Outside of MKCC</v>
      </c>
      <c r="D234" t="str">
        <f>VLOOKUP(B234,[2]Clothes!$B$5:$D$447,3, FALSE)</f>
        <v>Outside of MKCC - Other</v>
      </c>
      <c r="E234" s="5">
        <v>0</v>
      </c>
      <c r="F234" s="5">
        <v>0</v>
      </c>
      <c r="G234" s="5">
        <v>0</v>
      </c>
      <c r="H234" s="5">
        <v>0</v>
      </c>
      <c r="I234" s="5">
        <v>0</v>
      </c>
      <c r="J234" s="5">
        <v>0</v>
      </c>
      <c r="K234" s="5">
        <v>0</v>
      </c>
      <c r="L234" s="5">
        <v>0</v>
      </c>
      <c r="M234" s="5">
        <v>0</v>
      </c>
      <c r="N234" s="5">
        <v>0</v>
      </c>
      <c r="O234" s="5">
        <v>0</v>
      </c>
      <c r="P234" s="5">
        <v>0</v>
      </c>
      <c r="Q234" s="5">
        <v>0</v>
      </c>
      <c r="R234" s="5">
        <v>0</v>
      </c>
      <c r="S234" s="5">
        <v>0</v>
      </c>
    </row>
    <row r="235" spans="1:19" hidden="1" x14ac:dyDescent="0.35">
      <c r="A235" s="2" t="s">
        <v>13</v>
      </c>
      <c r="B235" s="1" t="s">
        <v>207</v>
      </c>
      <c r="C235" t="str">
        <f>VLOOKUP(B235,[2]Clothes!$B$5:$D$447,2, FALSE)</f>
        <v>Outside of MKCC</v>
      </c>
      <c r="D235" t="str">
        <f>VLOOKUP(B235,[2]Clothes!$B$5:$D$447,3, FALSE)</f>
        <v>Aylesbury</v>
      </c>
      <c r="E235" s="5">
        <v>2.1800000000000001E-3</v>
      </c>
      <c r="F235" s="5">
        <v>0</v>
      </c>
      <c r="G235" s="5">
        <v>0</v>
      </c>
      <c r="H235" s="5">
        <v>0</v>
      </c>
      <c r="I235" s="5">
        <v>0</v>
      </c>
      <c r="J235" s="5">
        <v>0</v>
      </c>
      <c r="K235" s="5">
        <v>0</v>
      </c>
      <c r="L235" s="5">
        <v>0</v>
      </c>
      <c r="M235" s="5">
        <v>0</v>
      </c>
      <c r="N235" s="5">
        <v>0</v>
      </c>
      <c r="O235" s="5">
        <v>0</v>
      </c>
      <c r="P235" s="5">
        <v>0</v>
      </c>
      <c r="Q235" s="5">
        <v>0</v>
      </c>
      <c r="R235" s="5">
        <v>1.5010000000000001E-2</v>
      </c>
      <c r="S235" s="5">
        <v>0</v>
      </c>
    </row>
    <row r="236" spans="1:19" hidden="1" x14ac:dyDescent="0.35">
      <c r="A236" s="2" t="s">
        <v>13</v>
      </c>
      <c r="B236" s="1" t="s">
        <v>208</v>
      </c>
      <c r="C236" t="str">
        <f>VLOOKUP(B236,[2]Clothes!$B$5:$D$447,2, FALSE)</f>
        <v>Outside of MKCC</v>
      </c>
      <c r="D236" t="str">
        <f>VLOOKUP(B236,[2]Clothes!$B$5:$D$447,3, FALSE)</f>
        <v>Aylesbury</v>
      </c>
      <c r="E236" s="5">
        <v>0</v>
      </c>
      <c r="F236" s="5">
        <v>0</v>
      </c>
      <c r="G236" s="5">
        <v>0</v>
      </c>
      <c r="H236" s="5">
        <v>0</v>
      </c>
      <c r="I236" s="5">
        <v>0</v>
      </c>
      <c r="J236" s="5">
        <v>0</v>
      </c>
      <c r="K236" s="5">
        <v>0</v>
      </c>
      <c r="L236" s="5">
        <v>0</v>
      </c>
      <c r="M236" s="5">
        <v>0</v>
      </c>
      <c r="N236" s="5">
        <v>0</v>
      </c>
      <c r="O236" s="5">
        <v>0</v>
      </c>
      <c r="P236" s="5">
        <v>0</v>
      </c>
      <c r="Q236" s="5">
        <v>0</v>
      </c>
      <c r="R236" s="5">
        <v>0</v>
      </c>
      <c r="S236" s="5">
        <v>0</v>
      </c>
    </row>
    <row r="237" spans="1:19" hidden="1" x14ac:dyDescent="0.35">
      <c r="A237" s="2" t="s">
        <v>13</v>
      </c>
      <c r="B237" s="1" t="s">
        <v>687</v>
      </c>
      <c r="C237" t="str">
        <f>VLOOKUP(B237,[2]Clothes!$B$5:$D$447,2, FALSE)</f>
        <v>Outside of MKCC</v>
      </c>
      <c r="D237" t="str">
        <f>VLOOKUP(B237,[2]Clothes!$B$5:$D$447,3, FALSE)</f>
        <v>Aylesbury</v>
      </c>
      <c r="E237" s="5">
        <v>0</v>
      </c>
      <c r="F237" s="5">
        <v>0</v>
      </c>
      <c r="G237" s="5">
        <v>0</v>
      </c>
      <c r="H237" s="5">
        <v>0</v>
      </c>
      <c r="I237" s="5">
        <v>0</v>
      </c>
      <c r="J237" s="5">
        <v>0</v>
      </c>
      <c r="K237" s="5">
        <v>0</v>
      </c>
      <c r="L237" s="5">
        <v>0</v>
      </c>
      <c r="M237" s="5">
        <v>0</v>
      </c>
      <c r="N237" s="5">
        <v>0</v>
      </c>
      <c r="O237" s="5">
        <v>0</v>
      </c>
      <c r="P237" s="5">
        <v>0</v>
      </c>
      <c r="Q237" s="5">
        <v>0</v>
      </c>
      <c r="R237" s="5">
        <v>0</v>
      </c>
      <c r="S237" s="5">
        <v>0</v>
      </c>
    </row>
    <row r="238" spans="1:19" hidden="1" x14ac:dyDescent="0.35">
      <c r="A238" s="2" t="s">
        <v>13</v>
      </c>
      <c r="B238" s="1" t="s">
        <v>210</v>
      </c>
      <c r="C238" t="str">
        <f>VLOOKUP(B238,[2]Clothes!$B$5:$D$447,2, FALSE)</f>
        <v>Outside of MKCC</v>
      </c>
      <c r="D238" t="str">
        <f>VLOOKUP(B238,[2]Clothes!$B$5:$D$447,3, FALSE)</f>
        <v>Aylesbury</v>
      </c>
      <c r="E238" s="5">
        <v>2.5200000000000001E-3</v>
      </c>
      <c r="F238" s="5">
        <v>6.5640000000000004E-2</v>
      </c>
      <c r="G238" s="5">
        <v>0</v>
      </c>
      <c r="H238" s="5">
        <v>0</v>
      </c>
      <c r="I238" s="5">
        <v>0</v>
      </c>
      <c r="J238" s="5">
        <v>0</v>
      </c>
      <c r="K238" s="5">
        <v>0</v>
      </c>
      <c r="L238" s="5">
        <v>0</v>
      </c>
      <c r="M238" s="5">
        <v>0</v>
      </c>
      <c r="N238" s="5">
        <v>0</v>
      </c>
      <c r="O238" s="5">
        <v>0</v>
      </c>
      <c r="P238" s="5">
        <v>0</v>
      </c>
      <c r="Q238" s="5">
        <v>0</v>
      </c>
      <c r="R238" s="5">
        <v>0</v>
      </c>
      <c r="S238" s="5">
        <v>0</v>
      </c>
    </row>
    <row r="239" spans="1:19" hidden="1" x14ac:dyDescent="0.35">
      <c r="A239" s="2" t="s">
        <v>13</v>
      </c>
      <c r="B239" s="1" t="s">
        <v>211</v>
      </c>
      <c r="C239" t="str">
        <f>VLOOKUP(B239,[2]Clothes!$B$5:$D$447,2, FALSE)</f>
        <v>Outside of MKCC</v>
      </c>
      <c r="D239" t="str">
        <f>VLOOKUP(B239,[2]Clothes!$B$5:$D$447,3, FALSE)</f>
        <v>Aylesbury</v>
      </c>
      <c r="E239" s="5">
        <v>0</v>
      </c>
      <c r="F239" s="5">
        <v>0</v>
      </c>
      <c r="G239" s="5">
        <v>0</v>
      </c>
      <c r="H239" s="5">
        <v>0</v>
      </c>
      <c r="I239" s="5">
        <v>0</v>
      </c>
      <c r="J239" s="5">
        <v>0</v>
      </c>
      <c r="K239" s="5">
        <v>0</v>
      </c>
      <c r="L239" s="5">
        <v>0</v>
      </c>
      <c r="M239" s="5">
        <v>0</v>
      </c>
      <c r="N239" s="5">
        <v>0</v>
      </c>
      <c r="O239" s="5">
        <v>0</v>
      </c>
      <c r="P239" s="5">
        <v>0</v>
      </c>
      <c r="Q239" s="5">
        <v>0</v>
      </c>
      <c r="R239" s="5">
        <v>0</v>
      </c>
      <c r="S239" s="5">
        <v>0</v>
      </c>
    </row>
    <row r="240" spans="1:19" hidden="1" x14ac:dyDescent="0.35">
      <c r="A240" s="2" t="s">
        <v>13</v>
      </c>
      <c r="B240" s="1" t="s">
        <v>688</v>
      </c>
      <c r="C240" t="str">
        <f>VLOOKUP(B240,[2]Clothes!$B$5:$D$447,2, FALSE)</f>
        <v>Outside of MKCC</v>
      </c>
      <c r="D240" t="str">
        <f>VLOOKUP(B240,[2]Clothes!$B$5:$D$447,3, FALSE)</f>
        <v>Outside of MKCC - Other</v>
      </c>
      <c r="E240" s="5">
        <v>0</v>
      </c>
      <c r="F240" s="5">
        <v>0</v>
      </c>
      <c r="G240" s="5">
        <v>0</v>
      </c>
      <c r="H240" s="5">
        <v>0</v>
      </c>
      <c r="I240" s="5">
        <v>0</v>
      </c>
      <c r="J240" s="5">
        <v>0</v>
      </c>
      <c r="K240" s="5">
        <v>0</v>
      </c>
      <c r="L240" s="5">
        <v>0</v>
      </c>
      <c r="M240" s="5">
        <v>0</v>
      </c>
      <c r="N240" s="5">
        <v>0</v>
      </c>
      <c r="O240" s="5">
        <v>0</v>
      </c>
      <c r="P240" s="5">
        <v>0</v>
      </c>
      <c r="Q240" s="5">
        <v>0</v>
      </c>
      <c r="R240" s="5">
        <v>0</v>
      </c>
      <c r="S240" s="5">
        <v>0</v>
      </c>
    </row>
    <row r="241" spans="1:19" hidden="1" x14ac:dyDescent="0.35">
      <c r="A241" s="2" t="s">
        <v>13</v>
      </c>
      <c r="B241" s="1" t="s">
        <v>689</v>
      </c>
      <c r="C241" t="str">
        <f>VLOOKUP(B241,[2]Clothes!$B$5:$D$447,2, FALSE)</f>
        <v>Outside of MKCC</v>
      </c>
      <c r="D241" t="str">
        <f>VLOOKUP(B241,[2]Clothes!$B$5:$D$447,3, FALSE)</f>
        <v>Aylesbury</v>
      </c>
      <c r="E241" s="5">
        <v>0</v>
      </c>
      <c r="F241" s="5">
        <v>0</v>
      </c>
      <c r="G241" s="5">
        <v>0</v>
      </c>
      <c r="H241" s="5">
        <v>0</v>
      </c>
      <c r="I241" s="5">
        <v>0</v>
      </c>
      <c r="J241" s="5">
        <v>0</v>
      </c>
      <c r="K241" s="5">
        <v>0</v>
      </c>
      <c r="L241" s="5">
        <v>0</v>
      </c>
      <c r="M241" s="5">
        <v>0</v>
      </c>
      <c r="N241" s="5">
        <v>0</v>
      </c>
      <c r="O241" s="5">
        <v>0</v>
      </c>
      <c r="P241" s="5">
        <v>0</v>
      </c>
      <c r="Q241" s="5">
        <v>0</v>
      </c>
      <c r="R241" s="5">
        <v>0</v>
      </c>
      <c r="S241" s="5">
        <v>0</v>
      </c>
    </row>
    <row r="242" spans="1:19" hidden="1" x14ac:dyDescent="0.35">
      <c r="A242" s="2" t="s">
        <v>13</v>
      </c>
      <c r="B242" s="1" t="s">
        <v>690</v>
      </c>
      <c r="C242" t="str">
        <f>VLOOKUP(B242,[2]Clothes!$B$5:$D$447,2, FALSE)</f>
        <v>Outside of MKCC</v>
      </c>
      <c r="D242" t="str">
        <f>VLOOKUP(B242,[2]Clothes!$B$5:$D$447,3, FALSE)</f>
        <v>Aylesbury</v>
      </c>
      <c r="E242" s="5">
        <v>0</v>
      </c>
      <c r="F242" s="5">
        <v>0</v>
      </c>
      <c r="G242" s="5">
        <v>0</v>
      </c>
      <c r="H242" s="5">
        <v>0</v>
      </c>
      <c r="I242" s="5">
        <v>0</v>
      </c>
      <c r="J242" s="5">
        <v>0</v>
      </c>
      <c r="K242" s="5">
        <v>0</v>
      </c>
      <c r="L242" s="5">
        <v>0</v>
      </c>
      <c r="M242" s="5">
        <v>0</v>
      </c>
      <c r="N242" s="5">
        <v>0</v>
      </c>
      <c r="O242" s="5">
        <v>0</v>
      </c>
      <c r="P242" s="5">
        <v>0</v>
      </c>
      <c r="Q242" s="5">
        <v>0</v>
      </c>
      <c r="R242" s="5">
        <v>0</v>
      </c>
      <c r="S242" s="5">
        <v>0</v>
      </c>
    </row>
    <row r="243" spans="1:19" hidden="1" x14ac:dyDescent="0.35">
      <c r="A243" s="2" t="s">
        <v>13</v>
      </c>
      <c r="B243" s="1" t="s">
        <v>691</v>
      </c>
      <c r="C243" t="str">
        <f>VLOOKUP(B243,[2]Clothes!$B$5:$D$447,2, FALSE)</f>
        <v>Outside of MKCC</v>
      </c>
      <c r="D243" t="str">
        <f>VLOOKUP(B243,[2]Clothes!$B$5:$D$447,3, FALSE)</f>
        <v>Aylesbury</v>
      </c>
      <c r="E243" s="5">
        <v>0</v>
      </c>
      <c r="F243" s="5">
        <v>0</v>
      </c>
      <c r="G243" s="5">
        <v>0</v>
      </c>
      <c r="H243" s="5">
        <v>0</v>
      </c>
      <c r="I243" s="5">
        <v>0</v>
      </c>
      <c r="J243" s="5">
        <v>0</v>
      </c>
      <c r="K243" s="5">
        <v>0</v>
      </c>
      <c r="L243" s="5">
        <v>0</v>
      </c>
      <c r="M243" s="5">
        <v>0</v>
      </c>
      <c r="N243" s="5">
        <v>0</v>
      </c>
      <c r="O243" s="5">
        <v>0</v>
      </c>
      <c r="P243" s="5">
        <v>0</v>
      </c>
      <c r="Q243" s="5">
        <v>0</v>
      </c>
      <c r="R243" s="5">
        <v>0</v>
      </c>
      <c r="S243" s="5">
        <v>0</v>
      </c>
    </row>
    <row r="244" spans="1:19" hidden="1" x14ac:dyDescent="0.35">
      <c r="A244" s="2" t="s">
        <v>13</v>
      </c>
      <c r="B244" s="1" t="s">
        <v>692</v>
      </c>
      <c r="C244" t="str">
        <f>VLOOKUP(B244,[2]Clothes!$B$5:$D$447,2, FALSE)</f>
        <v>Outside of MKCC</v>
      </c>
      <c r="D244" t="str">
        <f>VLOOKUP(B244,[2]Clothes!$B$5:$D$447,3, FALSE)</f>
        <v>Outside of MKCC - Other</v>
      </c>
      <c r="E244" s="5">
        <v>0</v>
      </c>
      <c r="F244" s="5">
        <v>0</v>
      </c>
      <c r="G244" s="5">
        <v>0</v>
      </c>
      <c r="H244" s="5">
        <v>0</v>
      </c>
      <c r="I244" s="5">
        <v>0</v>
      </c>
      <c r="J244" s="5">
        <v>0</v>
      </c>
      <c r="K244" s="5">
        <v>0</v>
      </c>
      <c r="L244" s="5">
        <v>0</v>
      </c>
      <c r="M244" s="5">
        <v>0</v>
      </c>
      <c r="N244" s="5">
        <v>0</v>
      </c>
      <c r="O244" s="5">
        <v>0</v>
      </c>
      <c r="P244" s="5">
        <v>0</v>
      </c>
      <c r="Q244" s="5">
        <v>0</v>
      </c>
      <c r="R244" s="5">
        <v>0</v>
      </c>
      <c r="S244" s="5">
        <v>0</v>
      </c>
    </row>
    <row r="245" spans="1:19" hidden="1" x14ac:dyDescent="0.35">
      <c r="A245" s="2" t="s">
        <v>14</v>
      </c>
      <c r="B245" s="1" t="s">
        <v>214</v>
      </c>
      <c r="C245" t="str">
        <f>VLOOKUP(B245,[2]Clothes!$B$5:$D$447,2, FALSE)</f>
        <v>Outside of MKCC</v>
      </c>
      <c r="D245" t="str">
        <f>VLOOKUP(B245,[2]Clothes!$B$5:$D$447,3, FALSE)</f>
        <v>Bicester</v>
      </c>
      <c r="E245" s="5">
        <v>0</v>
      </c>
      <c r="F245" s="5">
        <v>0</v>
      </c>
      <c r="G245" s="5">
        <v>0</v>
      </c>
      <c r="H245" s="5">
        <v>0</v>
      </c>
      <c r="I245" s="5">
        <v>0</v>
      </c>
      <c r="J245" s="5">
        <v>0</v>
      </c>
      <c r="K245" s="5">
        <v>0</v>
      </c>
      <c r="L245" s="5">
        <v>0</v>
      </c>
      <c r="M245" s="5">
        <v>0</v>
      </c>
      <c r="N245" s="5">
        <v>0</v>
      </c>
      <c r="O245" s="5">
        <v>0</v>
      </c>
      <c r="P245" s="5">
        <v>0</v>
      </c>
      <c r="Q245" s="5">
        <v>0</v>
      </c>
      <c r="R245" s="5">
        <v>0</v>
      </c>
      <c r="S245" s="5">
        <v>0</v>
      </c>
    </row>
    <row r="246" spans="1:19" hidden="1" x14ac:dyDescent="0.35">
      <c r="A246" s="2" t="s">
        <v>14</v>
      </c>
      <c r="B246" s="1" t="s">
        <v>693</v>
      </c>
      <c r="C246" t="str">
        <f>VLOOKUP(B246,[2]Clothes!$B$5:$D$447,2, FALSE)</f>
        <v>Outside of MKCC</v>
      </c>
      <c r="D246" t="str">
        <f>VLOOKUP(B246,[2]Clothes!$B$5:$D$447,3, FALSE)</f>
        <v>Bicester</v>
      </c>
      <c r="E246" s="5">
        <v>0</v>
      </c>
      <c r="F246" s="5">
        <v>0</v>
      </c>
      <c r="G246" s="5">
        <v>0</v>
      </c>
      <c r="H246" s="5">
        <v>0</v>
      </c>
      <c r="I246" s="5">
        <v>0</v>
      </c>
      <c r="J246" s="5">
        <v>0</v>
      </c>
      <c r="K246" s="5">
        <v>0</v>
      </c>
      <c r="L246" s="5">
        <v>0</v>
      </c>
      <c r="M246" s="5">
        <v>0</v>
      </c>
      <c r="N246" s="5">
        <v>0</v>
      </c>
      <c r="O246" s="5">
        <v>0</v>
      </c>
      <c r="P246" s="5">
        <v>0</v>
      </c>
      <c r="Q246" s="5">
        <v>0</v>
      </c>
      <c r="R246" s="5">
        <v>0</v>
      </c>
      <c r="S246" s="5">
        <v>0</v>
      </c>
    </row>
    <row r="247" spans="1:19" hidden="1" x14ac:dyDescent="0.35">
      <c r="A247" s="2" t="s">
        <v>14</v>
      </c>
      <c r="B247" s="1" t="s">
        <v>694</v>
      </c>
      <c r="C247" t="str">
        <f>VLOOKUP(B247,[2]Clothes!$B$5:$D$447,2, FALSE)</f>
        <v>Outside of MKCC</v>
      </c>
      <c r="D247" t="str">
        <f>VLOOKUP(B247,[2]Clothes!$B$5:$D$447,3, FALSE)</f>
        <v>Bicester</v>
      </c>
      <c r="E247" s="5">
        <v>1.992E-2</v>
      </c>
      <c r="F247" s="5">
        <v>0</v>
      </c>
      <c r="G247" s="5">
        <v>0</v>
      </c>
      <c r="H247" s="5">
        <v>0</v>
      </c>
      <c r="I247" s="5">
        <v>0</v>
      </c>
      <c r="J247" s="5">
        <v>0</v>
      </c>
      <c r="K247" s="5">
        <v>0</v>
      </c>
      <c r="L247" s="5">
        <v>0</v>
      </c>
      <c r="M247" s="5">
        <v>0</v>
      </c>
      <c r="N247" s="5">
        <v>0</v>
      </c>
      <c r="O247" s="5">
        <v>0</v>
      </c>
      <c r="P247" s="5">
        <v>0</v>
      </c>
      <c r="Q247" s="5">
        <v>0</v>
      </c>
      <c r="R247" s="5">
        <v>0</v>
      </c>
      <c r="S247" s="5">
        <v>0.25712000000000002</v>
      </c>
    </row>
    <row r="248" spans="1:19" hidden="1" x14ac:dyDescent="0.35">
      <c r="A248" s="2" t="s">
        <v>14</v>
      </c>
      <c r="B248" s="1" t="s">
        <v>695</v>
      </c>
      <c r="C248" t="str">
        <f>VLOOKUP(B248,[2]Clothes!$B$5:$D$447,2, FALSE)</f>
        <v>Outside of MKCC</v>
      </c>
      <c r="D248" t="str">
        <f>VLOOKUP(B248,[2]Clothes!$B$5:$D$447,3, FALSE)</f>
        <v>Outside of MKCC - Other</v>
      </c>
      <c r="E248" s="5">
        <v>3.0999999999999999E-3</v>
      </c>
      <c r="F248" s="5">
        <v>0</v>
      </c>
      <c r="G248" s="5">
        <v>0</v>
      </c>
      <c r="H248" s="5">
        <v>0</v>
      </c>
      <c r="I248" s="5">
        <v>0</v>
      </c>
      <c r="J248" s="5">
        <v>0</v>
      </c>
      <c r="K248" s="5">
        <v>0</v>
      </c>
      <c r="L248" s="5">
        <v>0</v>
      </c>
      <c r="M248" s="5">
        <v>0</v>
      </c>
      <c r="N248" s="5">
        <v>0</v>
      </c>
      <c r="O248" s="5">
        <v>0</v>
      </c>
      <c r="P248" s="5">
        <v>0</v>
      </c>
      <c r="Q248" s="5">
        <v>0</v>
      </c>
      <c r="R248" s="5">
        <v>0</v>
      </c>
      <c r="S248" s="5">
        <v>4.0030000000000003E-2</v>
      </c>
    </row>
    <row r="249" spans="1:19" hidden="1" x14ac:dyDescent="0.35">
      <c r="A249" s="2" t="s">
        <v>14</v>
      </c>
      <c r="B249" s="1" t="s">
        <v>696</v>
      </c>
      <c r="C249" t="str">
        <f>VLOOKUP(B249,[2]Clothes!$B$5:$D$447,2, FALSE)</f>
        <v>Outside of MKCC</v>
      </c>
      <c r="D249" t="str">
        <f>VLOOKUP(B249,[2]Clothes!$B$5:$D$447,3, FALSE)</f>
        <v>Outside of MKCC - Other</v>
      </c>
      <c r="E249" s="5">
        <v>0</v>
      </c>
      <c r="F249" s="5">
        <v>0</v>
      </c>
      <c r="G249" s="5">
        <v>0</v>
      </c>
      <c r="H249" s="5">
        <v>0</v>
      </c>
      <c r="I249" s="5">
        <v>0</v>
      </c>
      <c r="J249" s="5">
        <v>0</v>
      </c>
      <c r="K249" s="5">
        <v>0</v>
      </c>
      <c r="L249" s="5">
        <v>0</v>
      </c>
      <c r="M249" s="5">
        <v>0</v>
      </c>
      <c r="N249" s="5">
        <v>0</v>
      </c>
      <c r="O249" s="5">
        <v>0</v>
      </c>
      <c r="P249" s="5">
        <v>0</v>
      </c>
      <c r="Q249" s="5">
        <v>0</v>
      </c>
      <c r="R249" s="5">
        <v>0</v>
      </c>
      <c r="S249" s="5">
        <v>0</v>
      </c>
    </row>
    <row r="250" spans="1:19" hidden="1" x14ac:dyDescent="0.35">
      <c r="A250" s="2" t="s">
        <v>14</v>
      </c>
      <c r="B250" s="1" t="s">
        <v>697</v>
      </c>
      <c r="C250" t="str">
        <f>VLOOKUP(B250,[2]Clothes!$B$5:$D$447,2, FALSE)</f>
        <v>Outside of MKCC</v>
      </c>
      <c r="D250" t="str">
        <f>VLOOKUP(B250,[2]Clothes!$B$5:$D$447,3, FALSE)</f>
        <v>Bicester</v>
      </c>
      <c r="E250" s="5">
        <v>0</v>
      </c>
      <c r="F250" s="5">
        <v>0</v>
      </c>
      <c r="G250" s="5">
        <v>0</v>
      </c>
      <c r="H250" s="5">
        <v>0</v>
      </c>
      <c r="I250" s="5">
        <v>0</v>
      </c>
      <c r="J250" s="5">
        <v>0</v>
      </c>
      <c r="K250" s="5">
        <v>0</v>
      </c>
      <c r="L250" s="5">
        <v>0</v>
      </c>
      <c r="M250" s="5">
        <v>0</v>
      </c>
      <c r="N250" s="5">
        <v>0</v>
      </c>
      <c r="O250" s="5">
        <v>0</v>
      </c>
      <c r="P250" s="5">
        <v>0</v>
      </c>
      <c r="Q250" s="5">
        <v>0</v>
      </c>
      <c r="R250" s="5">
        <v>0</v>
      </c>
      <c r="S250" s="5">
        <v>0</v>
      </c>
    </row>
    <row r="251" spans="1:19" hidden="1" x14ac:dyDescent="0.35">
      <c r="A251" s="2" t="s">
        <v>14</v>
      </c>
      <c r="B251" s="1" t="s">
        <v>698</v>
      </c>
      <c r="C251" t="str">
        <f>VLOOKUP(B251,[2]Clothes!$B$5:$D$447,2, FALSE)</f>
        <v>Outside of MKCC</v>
      </c>
      <c r="D251" t="str">
        <f>VLOOKUP(B251,[2]Clothes!$B$5:$D$447,3, FALSE)</f>
        <v>Bicester</v>
      </c>
      <c r="E251" s="5">
        <v>1.252E-2</v>
      </c>
      <c r="F251" s="5">
        <v>0</v>
      </c>
      <c r="G251" s="5">
        <v>0</v>
      </c>
      <c r="H251" s="5">
        <v>0</v>
      </c>
      <c r="I251" s="5">
        <v>0</v>
      </c>
      <c r="J251" s="5">
        <v>0</v>
      </c>
      <c r="K251" s="5">
        <v>0</v>
      </c>
      <c r="L251" s="5">
        <v>0</v>
      </c>
      <c r="M251" s="5">
        <v>0</v>
      </c>
      <c r="N251" s="5">
        <v>0</v>
      </c>
      <c r="O251" s="5">
        <v>0</v>
      </c>
      <c r="P251" s="5">
        <v>0</v>
      </c>
      <c r="Q251" s="5">
        <v>0</v>
      </c>
      <c r="R251" s="5">
        <v>0</v>
      </c>
      <c r="S251" s="5">
        <v>0.16159000000000001</v>
      </c>
    </row>
    <row r="252" spans="1:19" hidden="1" x14ac:dyDescent="0.35">
      <c r="A252" s="2" t="s">
        <v>14</v>
      </c>
      <c r="B252" s="1" t="s">
        <v>221</v>
      </c>
      <c r="C252" t="str">
        <f>VLOOKUP(B252,[2]Clothes!$B$5:$D$447,2, FALSE)</f>
        <v>Outside of MKCC</v>
      </c>
      <c r="D252" t="str">
        <f>VLOOKUP(B252,[2]Clothes!$B$5:$D$447,3, FALSE)</f>
        <v>Bicester</v>
      </c>
      <c r="E252" s="5">
        <v>0</v>
      </c>
      <c r="F252" s="5">
        <v>0</v>
      </c>
      <c r="G252" s="5">
        <v>0</v>
      </c>
      <c r="H252" s="5">
        <v>0</v>
      </c>
      <c r="I252" s="5">
        <v>0</v>
      </c>
      <c r="J252" s="5">
        <v>0</v>
      </c>
      <c r="K252" s="5">
        <v>0</v>
      </c>
      <c r="L252" s="5">
        <v>0</v>
      </c>
      <c r="M252" s="5">
        <v>0</v>
      </c>
      <c r="N252" s="5">
        <v>0</v>
      </c>
      <c r="O252" s="5">
        <v>0</v>
      </c>
      <c r="P252" s="5">
        <v>0</v>
      </c>
      <c r="Q252" s="5">
        <v>0</v>
      </c>
      <c r="R252" s="5">
        <v>0</v>
      </c>
      <c r="S252" s="5">
        <v>0</v>
      </c>
    </row>
    <row r="253" spans="1:19" hidden="1" x14ac:dyDescent="0.35">
      <c r="A253" s="2" t="s">
        <v>14</v>
      </c>
      <c r="B253" s="1" t="s">
        <v>699</v>
      </c>
      <c r="C253" t="str">
        <f>VLOOKUP(B253,[2]Clothes!$B$5:$D$447,2, FALSE)</f>
        <v>Outside of MKCC</v>
      </c>
      <c r="D253" t="str">
        <f>VLOOKUP(B253,[2]Clothes!$B$5:$D$447,3, FALSE)</f>
        <v>Outside of MKCC - Other</v>
      </c>
      <c r="E253" s="5">
        <v>0</v>
      </c>
      <c r="F253" s="5">
        <v>0</v>
      </c>
      <c r="G253" s="5">
        <v>0</v>
      </c>
      <c r="H253" s="5">
        <v>0</v>
      </c>
      <c r="I253" s="5">
        <v>0</v>
      </c>
      <c r="J253" s="5">
        <v>0</v>
      </c>
      <c r="K253" s="5">
        <v>0</v>
      </c>
      <c r="L253" s="5">
        <v>0</v>
      </c>
      <c r="M253" s="5">
        <v>0</v>
      </c>
      <c r="N253" s="5">
        <v>0</v>
      </c>
      <c r="O253" s="5">
        <v>0</v>
      </c>
      <c r="P253" s="5">
        <v>0</v>
      </c>
      <c r="Q253" s="5">
        <v>0</v>
      </c>
      <c r="R253" s="5">
        <v>0</v>
      </c>
      <c r="S253" s="5">
        <v>0</v>
      </c>
    </row>
    <row r="254" spans="1:19" hidden="1" x14ac:dyDescent="0.35">
      <c r="A254" s="2" t="s">
        <v>14</v>
      </c>
      <c r="B254" s="1" t="s">
        <v>700</v>
      </c>
      <c r="C254" t="str">
        <f>VLOOKUP(B254,[2]Clothes!$B$5:$D$447,2, FALSE)</f>
        <v>Outside of MKCC</v>
      </c>
      <c r="D254" t="str">
        <f>VLOOKUP(B254,[2]Clothes!$B$5:$D$447,3, FALSE)</f>
        <v>Outside of MKCC - Other</v>
      </c>
      <c r="E254" s="5">
        <v>0</v>
      </c>
      <c r="F254" s="5">
        <v>0</v>
      </c>
      <c r="G254" s="5">
        <v>0</v>
      </c>
      <c r="H254" s="5">
        <v>0</v>
      </c>
      <c r="I254" s="5">
        <v>0</v>
      </c>
      <c r="J254" s="5">
        <v>0</v>
      </c>
      <c r="K254" s="5">
        <v>0</v>
      </c>
      <c r="L254" s="5">
        <v>0</v>
      </c>
      <c r="M254" s="5">
        <v>0</v>
      </c>
      <c r="N254" s="5">
        <v>0</v>
      </c>
      <c r="O254" s="5">
        <v>0</v>
      </c>
      <c r="P254" s="5">
        <v>0</v>
      </c>
      <c r="Q254" s="5">
        <v>0</v>
      </c>
      <c r="R254" s="5">
        <v>0</v>
      </c>
      <c r="S254" s="5">
        <v>0</v>
      </c>
    </row>
    <row r="255" spans="1:19" hidden="1" x14ac:dyDescent="0.35">
      <c r="A255" s="2" t="s">
        <v>14</v>
      </c>
      <c r="B255" s="1" t="s">
        <v>227</v>
      </c>
      <c r="C255" t="str">
        <f>VLOOKUP(B255,[2]Clothes!$B$5:$D$447,2, FALSE)</f>
        <v>Outside of MKCC</v>
      </c>
      <c r="D255" t="str">
        <f>VLOOKUP(B255,[2]Clothes!$B$5:$D$447,3, FALSE)</f>
        <v>Bicester</v>
      </c>
      <c r="E255" s="5">
        <v>1.2099999999999999E-3</v>
      </c>
      <c r="F255" s="5">
        <v>0</v>
      </c>
      <c r="G255" s="5">
        <v>0</v>
      </c>
      <c r="H255" s="5">
        <v>0</v>
      </c>
      <c r="I255" s="5">
        <v>0</v>
      </c>
      <c r="J255" s="5">
        <v>0</v>
      </c>
      <c r="K255" s="5">
        <v>0</v>
      </c>
      <c r="L255" s="5">
        <v>0</v>
      </c>
      <c r="M255" s="5">
        <v>0</v>
      </c>
      <c r="N255" s="5">
        <v>0</v>
      </c>
      <c r="O255" s="5">
        <v>0</v>
      </c>
      <c r="P255" s="5">
        <v>0</v>
      </c>
      <c r="Q255" s="5">
        <v>0</v>
      </c>
      <c r="R255" s="5">
        <v>0</v>
      </c>
      <c r="S255" s="5">
        <v>1.566E-2</v>
      </c>
    </row>
    <row r="256" spans="1:19" hidden="1" x14ac:dyDescent="0.35">
      <c r="A256" s="2" t="s">
        <v>14</v>
      </c>
      <c r="B256" s="1" t="s">
        <v>701</v>
      </c>
      <c r="C256" t="str">
        <f>VLOOKUP(B256,[2]Clothes!$B$5:$D$447,2, FALSE)</f>
        <v>Outside of MKCC</v>
      </c>
      <c r="D256" t="str">
        <f>VLOOKUP(B256,[2]Clothes!$B$5:$D$447,3, FALSE)</f>
        <v>Bicester</v>
      </c>
      <c r="E256" s="5">
        <v>0</v>
      </c>
      <c r="F256" s="5">
        <v>0</v>
      </c>
      <c r="G256" s="5">
        <v>0</v>
      </c>
      <c r="H256" s="5">
        <v>0</v>
      </c>
      <c r="I256" s="5">
        <v>0</v>
      </c>
      <c r="J256" s="5">
        <v>0</v>
      </c>
      <c r="K256" s="5">
        <v>0</v>
      </c>
      <c r="L256" s="5">
        <v>0</v>
      </c>
      <c r="M256" s="5">
        <v>0</v>
      </c>
      <c r="N256" s="5">
        <v>0</v>
      </c>
      <c r="O256" s="5">
        <v>0</v>
      </c>
      <c r="P256" s="5">
        <v>0</v>
      </c>
      <c r="Q256" s="5">
        <v>0</v>
      </c>
      <c r="R256" s="5">
        <v>0</v>
      </c>
      <c r="S256" s="5">
        <v>0</v>
      </c>
    </row>
    <row r="257" spans="1:19" hidden="1" x14ac:dyDescent="0.35">
      <c r="A257" s="2" t="s">
        <v>14</v>
      </c>
      <c r="B257" s="1" t="s">
        <v>232</v>
      </c>
      <c r="C257" t="str">
        <f>VLOOKUP(B257,[2]Clothes!$B$5:$D$447,2, FALSE)</f>
        <v>Outside of MKCC</v>
      </c>
      <c r="D257" t="str">
        <f>VLOOKUP(B257,[2]Clothes!$B$5:$D$447,3, FALSE)</f>
        <v>Bicester</v>
      </c>
      <c r="E257" s="5">
        <v>0</v>
      </c>
      <c r="F257" s="5">
        <v>0</v>
      </c>
      <c r="G257" s="5">
        <v>0</v>
      </c>
      <c r="H257" s="5">
        <v>0</v>
      </c>
      <c r="I257" s="5">
        <v>0</v>
      </c>
      <c r="J257" s="5">
        <v>0</v>
      </c>
      <c r="K257" s="5">
        <v>0</v>
      </c>
      <c r="L257" s="5">
        <v>0</v>
      </c>
      <c r="M257" s="5">
        <v>0</v>
      </c>
      <c r="N257" s="5">
        <v>0</v>
      </c>
      <c r="O257" s="5">
        <v>0</v>
      </c>
      <c r="P257" s="5">
        <v>0</v>
      </c>
      <c r="Q257" s="5">
        <v>0</v>
      </c>
      <c r="R257" s="5">
        <v>0</v>
      </c>
      <c r="S257" s="5">
        <v>0</v>
      </c>
    </row>
    <row r="258" spans="1:19" hidden="1" x14ac:dyDescent="0.35">
      <c r="A258" s="2" t="s">
        <v>14</v>
      </c>
      <c r="B258" s="1" t="s">
        <v>702</v>
      </c>
      <c r="C258" t="str">
        <f>VLOOKUP(B258,[2]Clothes!$B$5:$D$447,2, FALSE)</f>
        <v>Outside of MKCC</v>
      </c>
      <c r="D258" t="str">
        <f>VLOOKUP(B258,[2]Clothes!$B$5:$D$447,3, FALSE)</f>
        <v>Bicester</v>
      </c>
      <c r="E258" s="5">
        <v>0</v>
      </c>
      <c r="F258" s="5">
        <v>0</v>
      </c>
      <c r="G258" s="5">
        <v>0</v>
      </c>
      <c r="H258" s="5">
        <v>0</v>
      </c>
      <c r="I258" s="5">
        <v>0</v>
      </c>
      <c r="J258" s="5">
        <v>0</v>
      </c>
      <c r="K258" s="5">
        <v>0</v>
      </c>
      <c r="L258" s="5">
        <v>0</v>
      </c>
      <c r="M258" s="5">
        <v>0</v>
      </c>
      <c r="N258" s="5">
        <v>0</v>
      </c>
      <c r="O258" s="5">
        <v>0</v>
      </c>
      <c r="P258" s="5">
        <v>0</v>
      </c>
      <c r="Q258" s="5">
        <v>0</v>
      </c>
      <c r="R258" s="5">
        <v>0</v>
      </c>
      <c r="S258" s="5">
        <v>0</v>
      </c>
    </row>
    <row r="259" spans="1:19" hidden="1" x14ac:dyDescent="0.35">
      <c r="A259" s="2" t="s">
        <v>233</v>
      </c>
      <c r="B259" s="1" t="s">
        <v>703</v>
      </c>
      <c r="C259" t="str">
        <f>VLOOKUP(B259,[2]Clothes!$B$5:$D$447,2, FALSE)</f>
        <v>Outside of MKCC</v>
      </c>
      <c r="D259" t="str">
        <f>VLOOKUP(B259,[2]Clothes!$B$5:$D$447,3, FALSE)</f>
        <v>Outside of MKCC - Other</v>
      </c>
      <c r="E259" s="5">
        <v>1.3799999999999999E-3</v>
      </c>
      <c r="F259" s="5">
        <v>0</v>
      </c>
      <c r="G259" s="5">
        <v>0</v>
      </c>
      <c r="H259" s="5">
        <v>0</v>
      </c>
      <c r="I259" s="5">
        <v>0</v>
      </c>
      <c r="J259" s="5">
        <v>0</v>
      </c>
      <c r="K259" s="5">
        <v>0</v>
      </c>
      <c r="L259" s="5">
        <v>0</v>
      </c>
      <c r="M259" s="5">
        <v>1.0460000000000001E-2</v>
      </c>
      <c r="N259" s="5">
        <v>0</v>
      </c>
      <c r="O259" s="5">
        <v>0</v>
      </c>
      <c r="P259" s="5">
        <v>0</v>
      </c>
      <c r="Q259" s="5">
        <v>0</v>
      </c>
      <c r="R259" s="5">
        <v>0</v>
      </c>
      <c r="S259" s="5">
        <v>0</v>
      </c>
    </row>
    <row r="260" spans="1:19" hidden="1" x14ac:dyDescent="0.35">
      <c r="A260" s="2" t="s">
        <v>233</v>
      </c>
      <c r="B260" s="1" t="s">
        <v>704</v>
      </c>
      <c r="C260" t="str">
        <f>VLOOKUP(B260,[2]Clothes!$B$5:$D$447,2, FALSE)</f>
        <v>Outside of MKCC</v>
      </c>
      <c r="D260" t="str">
        <f>VLOOKUP(B260,[2]Clothes!$B$5:$D$447,3, FALSE)</f>
        <v>Bedford</v>
      </c>
      <c r="E260" s="5">
        <v>0</v>
      </c>
      <c r="F260" s="5">
        <v>0</v>
      </c>
      <c r="G260" s="5">
        <v>0</v>
      </c>
      <c r="H260" s="5">
        <v>0</v>
      </c>
      <c r="I260" s="5">
        <v>0</v>
      </c>
      <c r="J260" s="5">
        <v>0</v>
      </c>
      <c r="K260" s="5">
        <v>0</v>
      </c>
      <c r="L260" s="5">
        <v>0</v>
      </c>
      <c r="M260" s="5">
        <v>0</v>
      </c>
      <c r="N260" s="5">
        <v>0</v>
      </c>
      <c r="O260" s="5">
        <v>0</v>
      </c>
      <c r="P260" s="5">
        <v>0</v>
      </c>
      <c r="Q260" s="5">
        <v>0</v>
      </c>
      <c r="R260" s="5">
        <v>0</v>
      </c>
      <c r="S260" s="5">
        <v>0</v>
      </c>
    </row>
    <row r="261" spans="1:19" hidden="1" x14ac:dyDescent="0.35">
      <c r="A261" s="2" t="s">
        <v>233</v>
      </c>
      <c r="B261" s="1" t="s">
        <v>234</v>
      </c>
      <c r="C261" t="str">
        <f>VLOOKUP(B261,[2]Clothes!$B$5:$D$447,2, FALSE)</f>
        <v>Outside of MKCC</v>
      </c>
      <c r="D261" t="str">
        <f>VLOOKUP(B261,[2]Clothes!$B$5:$D$447,3, FALSE)</f>
        <v>Outside of MKCC - Other</v>
      </c>
      <c r="E261" s="5">
        <v>0</v>
      </c>
      <c r="F261" s="5">
        <v>0</v>
      </c>
      <c r="G261" s="5">
        <v>0</v>
      </c>
      <c r="H261" s="5">
        <v>0</v>
      </c>
      <c r="I261" s="5">
        <v>0</v>
      </c>
      <c r="J261" s="5">
        <v>0</v>
      </c>
      <c r="K261" s="5">
        <v>0</v>
      </c>
      <c r="L261" s="5">
        <v>0</v>
      </c>
      <c r="M261" s="5">
        <v>0</v>
      </c>
      <c r="N261" s="5">
        <v>0</v>
      </c>
      <c r="O261" s="5">
        <v>0</v>
      </c>
      <c r="P261" s="5">
        <v>0</v>
      </c>
      <c r="Q261" s="5">
        <v>0</v>
      </c>
      <c r="R261" s="5">
        <v>0</v>
      </c>
      <c r="S261" s="5">
        <v>0</v>
      </c>
    </row>
    <row r="262" spans="1:19" hidden="1" x14ac:dyDescent="0.35">
      <c r="A262" s="2" t="s">
        <v>233</v>
      </c>
      <c r="B262" s="1" t="s">
        <v>235</v>
      </c>
      <c r="C262" t="str">
        <f>VLOOKUP(B262,[2]Clothes!$B$5:$D$447,2, FALSE)</f>
        <v>Outside of MKCC</v>
      </c>
      <c r="D262" t="str">
        <f>VLOOKUP(B262,[2]Clothes!$B$5:$D$447,3, FALSE)</f>
        <v>Bedford</v>
      </c>
      <c r="E262" s="5">
        <v>0</v>
      </c>
      <c r="F262" s="5">
        <v>0</v>
      </c>
      <c r="G262" s="5">
        <v>0</v>
      </c>
      <c r="H262" s="5">
        <v>0</v>
      </c>
      <c r="I262" s="5">
        <v>0</v>
      </c>
      <c r="J262" s="5">
        <v>0</v>
      </c>
      <c r="K262" s="5">
        <v>0</v>
      </c>
      <c r="L262" s="5">
        <v>0</v>
      </c>
      <c r="M262" s="5">
        <v>0</v>
      </c>
      <c r="N262" s="5">
        <v>0</v>
      </c>
      <c r="O262" s="5">
        <v>0</v>
      </c>
      <c r="P262" s="5">
        <v>0</v>
      </c>
      <c r="Q262" s="5">
        <v>0</v>
      </c>
      <c r="R262" s="5">
        <v>0</v>
      </c>
      <c r="S262" s="5">
        <v>0</v>
      </c>
    </row>
    <row r="263" spans="1:19" hidden="1" x14ac:dyDescent="0.35">
      <c r="A263" s="2" t="s">
        <v>233</v>
      </c>
      <c r="B263" s="1" t="s">
        <v>236</v>
      </c>
      <c r="C263" t="str">
        <f>VLOOKUP(B263,[2]Clothes!$B$5:$D$447,2, FALSE)</f>
        <v>Outside of MKCC</v>
      </c>
      <c r="D263" t="str">
        <f>VLOOKUP(B263,[2]Clothes!$B$5:$D$447,3, FALSE)</f>
        <v>Outside of MKCC - Other</v>
      </c>
      <c r="E263" s="5">
        <v>0</v>
      </c>
      <c r="F263" s="5">
        <v>0</v>
      </c>
      <c r="G263" s="5">
        <v>0</v>
      </c>
      <c r="H263" s="5">
        <v>0</v>
      </c>
      <c r="I263" s="5">
        <v>0</v>
      </c>
      <c r="J263" s="5">
        <v>0</v>
      </c>
      <c r="K263" s="5">
        <v>0</v>
      </c>
      <c r="L263" s="5">
        <v>0</v>
      </c>
      <c r="M263" s="5">
        <v>0</v>
      </c>
      <c r="N263" s="5">
        <v>0</v>
      </c>
      <c r="O263" s="5">
        <v>0</v>
      </c>
      <c r="P263" s="5">
        <v>0</v>
      </c>
      <c r="Q263" s="5">
        <v>0</v>
      </c>
      <c r="R263" s="5">
        <v>0</v>
      </c>
      <c r="S263" s="5">
        <v>0</v>
      </c>
    </row>
    <row r="264" spans="1:19" hidden="1" x14ac:dyDescent="0.35">
      <c r="A264" s="2" t="s">
        <v>233</v>
      </c>
      <c r="B264" s="1" t="s">
        <v>237</v>
      </c>
      <c r="C264" t="str">
        <f>VLOOKUP(B264,[2]Clothes!$B$5:$D$447,2, FALSE)</f>
        <v>Outside of MKCC</v>
      </c>
      <c r="D264" t="str">
        <f>VLOOKUP(B264,[2]Clothes!$B$5:$D$447,3, FALSE)</f>
        <v>Outside of MKCC - Other</v>
      </c>
      <c r="E264" s="5">
        <v>0</v>
      </c>
      <c r="F264" s="5">
        <v>0</v>
      </c>
      <c r="G264" s="5">
        <v>0</v>
      </c>
      <c r="H264" s="5">
        <v>0</v>
      </c>
      <c r="I264" s="5">
        <v>0</v>
      </c>
      <c r="J264" s="5">
        <v>0</v>
      </c>
      <c r="K264" s="5">
        <v>0</v>
      </c>
      <c r="L264" s="5">
        <v>0</v>
      </c>
      <c r="M264" s="5">
        <v>0</v>
      </c>
      <c r="N264" s="5">
        <v>0</v>
      </c>
      <c r="O264" s="5">
        <v>0</v>
      </c>
      <c r="P264" s="5">
        <v>0</v>
      </c>
      <c r="Q264" s="5">
        <v>0</v>
      </c>
      <c r="R264" s="5">
        <v>0</v>
      </c>
      <c r="S264" s="5">
        <v>0</v>
      </c>
    </row>
    <row r="265" spans="1:19" hidden="1" x14ac:dyDescent="0.35">
      <c r="A265" s="2" t="s">
        <v>233</v>
      </c>
      <c r="B265" s="1" t="s">
        <v>239</v>
      </c>
      <c r="C265" t="str">
        <f>VLOOKUP(B265,[2]Clothes!$B$5:$D$447,2, FALSE)</f>
        <v>Outside of MKCC</v>
      </c>
      <c r="D265" t="str">
        <f>VLOOKUP(B265,[2]Clothes!$B$5:$D$447,3, FALSE)</f>
        <v>Outside of MKCC - Other</v>
      </c>
      <c r="E265" s="5">
        <v>0</v>
      </c>
      <c r="F265" s="5">
        <v>0</v>
      </c>
      <c r="G265" s="5">
        <v>0</v>
      </c>
      <c r="H265" s="5">
        <v>0</v>
      </c>
      <c r="I265" s="5">
        <v>0</v>
      </c>
      <c r="J265" s="5">
        <v>0</v>
      </c>
      <c r="K265" s="5">
        <v>0</v>
      </c>
      <c r="L265" s="5">
        <v>0</v>
      </c>
      <c r="M265" s="5">
        <v>0</v>
      </c>
      <c r="N265" s="5">
        <v>0</v>
      </c>
      <c r="O265" s="5">
        <v>0</v>
      </c>
      <c r="P265" s="5">
        <v>0</v>
      </c>
      <c r="Q265" s="5">
        <v>0</v>
      </c>
      <c r="R265" s="5">
        <v>0</v>
      </c>
      <c r="S265" s="5">
        <v>0</v>
      </c>
    </row>
    <row r="266" spans="1:19" hidden="1" x14ac:dyDescent="0.35">
      <c r="A266" s="2" t="s">
        <v>233</v>
      </c>
      <c r="B266" s="1" t="s">
        <v>240</v>
      </c>
      <c r="C266" t="str">
        <f>VLOOKUP(B266,[2]Clothes!$B$5:$D$447,2, FALSE)</f>
        <v>Outside of MKCC</v>
      </c>
      <c r="D266" t="str">
        <f>VLOOKUP(B266,[2]Clothes!$B$5:$D$447,3, FALSE)</f>
        <v>Leighton Buzzard</v>
      </c>
      <c r="E266" s="5">
        <v>0</v>
      </c>
      <c r="F266" s="5">
        <v>0</v>
      </c>
      <c r="G266" s="5">
        <v>0</v>
      </c>
      <c r="H266" s="5">
        <v>0</v>
      </c>
      <c r="I266" s="5">
        <v>0</v>
      </c>
      <c r="J266" s="5">
        <v>0</v>
      </c>
      <c r="K266" s="5">
        <v>0</v>
      </c>
      <c r="L266" s="5">
        <v>0</v>
      </c>
      <c r="M266" s="5">
        <v>0</v>
      </c>
      <c r="N266" s="5">
        <v>0</v>
      </c>
      <c r="O266" s="5">
        <v>0</v>
      </c>
      <c r="P266" s="5">
        <v>0</v>
      </c>
      <c r="Q266" s="5">
        <v>0</v>
      </c>
      <c r="R266" s="5">
        <v>0</v>
      </c>
      <c r="S266" s="5">
        <v>0</v>
      </c>
    </row>
    <row r="267" spans="1:19" hidden="1" x14ac:dyDescent="0.35">
      <c r="A267" s="2" t="s">
        <v>233</v>
      </c>
      <c r="B267" s="1" t="s">
        <v>242</v>
      </c>
      <c r="C267" t="str">
        <f>VLOOKUP(B267,[2]Clothes!$B$5:$D$447,2, FALSE)</f>
        <v>Outside of MKCC</v>
      </c>
      <c r="D267" t="str">
        <f>VLOOKUP(B267,[2]Clothes!$B$5:$D$447,3, FALSE)</f>
        <v>Bedford</v>
      </c>
      <c r="E267" s="5">
        <v>0</v>
      </c>
      <c r="F267" s="5">
        <v>0</v>
      </c>
      <c r="G267" s="5">
        <v>0</v>
      </c>
      <c r="H267" s="5">
        <v>0</v>
      </c>
      <c r="I267" s="5">
        <v>0</v>
      </c>
      <c r="J267" s="5">
        <v>0</v>
      </c>
      <c r="K267" s="5">
        <v>0</v>
      </c>
      <c r="L267" s="5">
        <v>0</v>
      </c>
      <c r="M267" s="5">
        <v>0</v>
      </c>
      <c r="N267" s="5">
        <v>0</v>
      </c>
      <c r="O267" s="5">
        <v>0</v>
      </c>
      <c r="P267" s="5">
        <v>0</v>
      </c>
      <c r="Q267" s="5">
        <v>0</v>
      </c>
      <c r="R267" s="5">
        <v>0</v>
      </c>
      <c r="S267" s="5">
        <v>0</v>
      </c>
    </row>
    <row r="268" spans="1:19" hidden="1" x14ac:dyDescent="0.35">
      <c r="A268" s="2" t="s">
        <v>233</v>
      </c>
      <c r="B268" s="1" t="s">
        <v>705</v>
      </c>
      <c r="C268" t="str">
        <f>VLOOKUP(B268,[2]Clothes!$B$5:$D$447,2, FALSE)</f>
        <v>Outside of MKCC</v>
      </c>
      <c r="D268" t="str">
        <f>VLOOKUP(B268,[2]Clothes!$B$5:$D$447,3, FALSE)</f>
        <v>Outside of MKCC - Other</v>
      </c>
      <c r="E268" s="5">
        <v>0</v>
      </c>
      <c r="F268" s="5">
        <v>0</v>
      </c>
      <c r="G268" s="5">
        <v>0</v>
      </c>
      <c r="H268" s="5">
        <v>0</v>
      </c>
      <c r="I268" s="5">
        <v>0</v>
      </c>
      <c r="J268" s="5">
        <v>0</v>
      </c>
      <c r="K268" s="5">
        <v>0</v>
      </c>
      <c r="L268" s="5">
        <v>0</v>
      </c>
      <c r="M268" s="5">
        <v>0</v>
      </c>
      <c r="N268" s="5">
        <v>0</v>
      </c>
      <c r="O268" s="5">
        <v>0</v>
      </c>
      <c r="P268" s="5">
        <v>0</v>
      </c>
      <c r="Q268" s="5">
        <v>0</v>
      </c>
      <c r="R268" s="5">
        <v>0</v>
      </c>
      <c r="S268" s="5">
        <v>0</v>
      </c>
    </row>
    <row r="269" spans="1:19" hidden="1" x14ac:dyDescent="0.35">
      <c r="A269" s="2" t="s">
        <v>233</v>
      </c>
      <c r="B269" s="1" t="s">
        <v>706</v>
      </c>
      <c r="C269" t="str">
        <f>VLOOKUP(B269,[2]Clothes!$B$5:$D$447,2, FALSE)</f>
        <v>Outside of MKCC</v>
      </c>
      <c r="D269" t="str">
        <f>VLOOKUP(B269,[2]Clothes!$B$5:$D$447,3, FALSE)</f>
        <v>Outside of MKCC - Other</v>
      </c>
      <c r="E269" s="5">
        <v>0</v>
      </c>
      <c r="F269" s="5">
        <v>0</v>
      </c>
      <c r="G269" s="5">
        <v>0</v>
      </c>
      <c r="H269" s="5">
        <v>0</v>
      </c>
      <c r="I269" s="5">
        <v>0</v>
      </c>
      <c r="J269" s="5">
        <v>0</v>
      </c>
      <c r="K269" s="5">
        <v>0</v>
      </c>
      <c r="L269" s="5">
        <v>0</v>
      </c>
      <c r="M269" s="5">
        <v>0</v>
      </c>
      <c r="N269" s="5">
        <v>0</v>
      </c>
      <c r="O269" s="5">
        <v>0</v>
      </c>
      <c r="P269" s="5">
        <v>0</v>
      </c>
      <c r="Q269" s="5">
        <v>0</v>
      </c>
      <c r="R269" s="5">
        <v>0</v>
      </c>
      <c r="S269" s="5">
        <v>0</v>
      </c>
    </row>
    <row r="270" spans="1:19" hidden="1" x14ac:dyDescent="0.35">
      <c r="A270" s="2" t="s">
        <v>233</v>
      </c>
      <c r="B270" s="1" t="s">
        <v>244</v>
      </c>
      <c r="C270" t="str">
        <f>VLOOKUP(B270,[2]Clothes!$B$5:$D$447,2, FALSE)</f>
        <v>Outside of MKCC</v>
      </c>
      <c r="D270" t="str">
        <f>VLOOKUP(B270,[2]Clothes!$B$5:$D$447,3, FALSE)</f>
        <v>Outside of MKCC - Other</v>
      </c>
      <c r="E270" s="5">
        <v>0</v>
      </c>
      <c r="F270" s="5">
        <v>0</v>
      </c>
      <c r="G270" s="5">
        <v>0</v>
      </c>
      <c r="H270" s="5">
        <v>0</v>
      </c>
      <c r="I270" s="5">
        <v>0</v>
      </c>
      <c r="J270" s="5">
        <v>0</v>
      </c>
      <c r="K270" s="5">
        <v>0</v>
      </c>
      <c r="L270" s="5">
        <v>0</v>
      </c>
      <c r="M270" s="5">
        <v>0</v>
      </c>
      <c r="N270" s="5">
        <v>0</v>
      </c>
      <c r="O270" s="5">
        <v>0</v>
      </c>
      <c r="P270" s="5">
        <v>0</v>
      </c>
      <c r="Q270" s="5">
        <v>0</v>
      </c>
      <c r="R270" s="5">
        <v>0</v>
      </c>
      <c r="S270" s="5">
        <v>0</v>
      </c>
    </row>
    <row r="271" spans="1:19" hidden="1" x14ac:dyDescent="0.35">
      <c r="A271" s="2" t="s">
        <v>233</v>
      </c>
      <c r="B271" s="1" t="s">
        <v>245</v>
      </c>
      <c r="C271" t="str">
        <f>VLOOKUP(B271,[2]Clothes!$B$5:$D$447,2, FALSE)</f>
        <v>Outside of MKCC</v>
      </c>
      <c r="D271" t="str">
        <f>VLOOKUP(B271,[2]Clothes!$B$5:$D$447,3, FALSE)</f>
        <v>Outside of MKCC - Other</v>
      </c>
      <c r="E271" s="5">
        <v>0</v>
      </c>
      <c r="F271" s="5">
        <v>0</v>
      </c>
      <c r="G271" s="5">
        <v>0</v>
      </c>
      <c r="H271" s="5">
        <v>0</v>
      </c>
      <c r="I271" s="5">
        <v>0</v>
      </c>
      <c r="J271" s="5">
        <v>0</v>
      </c>
      <c r="K271" s="5">
        <v>0</v>
      </c>
      <c r="L271" s="5">
        <v>0</v>
      </c>
      <c r="M271" s="5">
        <v>0</v>
      </c>
      <c r="N271" s="5">
        <v>0</v>
      </c>
      <c r="O271" s="5">
        <v>0</v>
      </c>
      <c r="P271" s="5">
        <v>0</v>
      </c>
      <c r="Q271" s="5">
        <v>0</v>
      </c>
      <c r="R271" s="5">
        <v>0</v>
      </c>
      <c r="S271" s="5">
        <v>0</v>
      </c>
    </row>
    <row r="272" spans="1:19" hidden="1" x14ac:dyDescent="0.35">
      <c r="A272" s="2" t="s">
        <v>233</v>
      </c>
      <c r="B272" s="1" t="s">
        <v>246</v>
      </c>
      <c r="C272" t="str">
        <f>VLOOKUP(B272,[2]Clothes!$B$5:$D$447,2, FALSE)</f>
        <v>Outside of MKCC</v>
      </c>
      <c r="D272" t="str">
        <f>VLOOKUP(B272,[2]Clothes!$B$5:$D$447,3, FALSE)</f>
        <v>Northampton</v>
      </c>
      <c r="E272" s="5">
        <v>0</v>
      </c>
      <c r="F272" s="5">
        <v>0</v>
      </c>
      <c r="G272" s="5">
        <v>0</v>
      </c>
      <c r="H272" s="5">
        <v>0</v>
      </c>
      <c r="I272" s="5">
        <v>0</v>
      </c>
      <c r="J272" s="5">
        <v>0</v>
      </c>
      <c r="K272" s="5">
        <v>0</v>
      </c>
      <c r="L272" s="5">
        <v>0</v>
      </c>
      <c r="M272" s="5">
        <v>0</v>
      </c>
      <c r="N272" s="5">
        <v>0</v>
      </c>
      <c r="O272" s="5">
        <v>0</v>
      </c>
      <c r="P272" s="5">
        <v>0</v>
      </c>
      <c r="Q272" s="5">
        <v>0</v>
      </c>
      <c r="R272" s="5">
        <v>0</v>
      </c>
      <c r="S272" s="5">
        <v>0</v>
      </c>
    </row>
    <row r="273" spans="1:19" hidden="1" x14ac:dyDescent="0.35">
      <c r="A273" s="2" t="s">
        <v>233</v>
      </c>
      <c r="B273" s="1" t="s">
        <v>707</v>
      </c>
      <c r="C273" t="str">
        <f>VLOOKUP(B273,[2]Clothes!$B$5:$D$447,2, FALSE)</f>
        <v>Outside of MKCC</v>
      </c>
      <c r="D273" t="str">
        <f>VLOOKUP(B273,[2]Clothes!$B$5:$D$447,3, FALSE)</f>
        <v>Outside of MKCC - Other</v>
      </c>
      <c r="E273" s="5">
        <v>0</v>
      </c>
      <c r="F273" s="5">
        <v>0</v>
      </c>
      <c r="G273" s="5">
        <v>0</v>
      </c>
      <c r="H273" s="5">
        <v>0</v>
      </c>
      <c r="I273" s="5">
        <v>0</v>
      </c>
      <c r="J273" s="5">
        <v>0</v>
      </c>
      <c r="K273" s="5">
        <v>0</v>
      </c>
      <c r="L273" s="5">
        <v>0</v>
      </c>
      <c r="M273" s="5">
        <v>0</v>
      </c>
      <c r="N273" s="5">
        <v>0</v>
      </c>
      <c r="O273" s="5">
        <v>0</v>
      </c>
      <c r="P273" s="5">
        <v>0</v>
      </c>
      <c r="Q273" s="5">
        <v>0</v>
      </c>
      <c r="R273" s="5">
        <v>0</v>
      </c>
      <c r="S273" s="5">
        <v>0</v>
      </c>
    </row>
    <row r="274" spans="1:19" hidden="1" x14ac:dyDescent="0.35">
      <c r="A274" s="2" t="s">
        <v>233</v>
      </c>
      <c r="B274" s="1" t="s">
        <v>247</v>
      </c>
      <c r="C274" t="str">
        <f>VLOOKUP(B274,[2]Clothes!$B$5:$D$447,2, FALSE)</f>
        <v>Outside of MKCC</v>
      </c>
      <c r="D274" t="str">
        <f>VLOOKUP(B274,[2]Clothes!$B$5:$D$447,3, FALSE)</f>
        <v>Outside of MKCC - Other</v>
      </c>
      <c r="E274" s="5">
        <v>0</v>
      </c>
      <c r="F274" s="5">
        <v>0</v>
      </c>
      <c r="G274" s="5">
        <v>0</v>
      </c>
      <c r="H274" s="5">
        <v>0</v>
      </c>
      <c r="I274" s="5">
        <v>0</v>
      </c>
      <c r="J274" s="5">
        <v>0</v>
      </c>
      <c r="K274" s="5">
        <v>0</v>
      </c>
      <c r="L274" s="5">
        <v>0</v>
      </c>
      <c r="M274" s="5">
        <v>0</v>
      </c>
      <c r="N274" s="5">
        <v>0</v>
      </c>
      <c r="O274" s="5">
        <v>0</v>
      </c>
      <c r="P274" s="5">
        <v>0</v>
      </c>
      <c r="Q274" s="5">
        <v>0</v>
      </c>
      <c r="R274" s="5">
        <v>0</v>
      </c>
      <c r="S274" s="5">
        <v>0</v>
      </c>
    </row>
    <row r="275" spans="1:19" hidden="1" x14ac:dyDescent="0.35">
      <c r="A275" s="2" t="s">
        <v>233</v>
      </c>
      <c r="B275" s="1" t="s">
        <v>248</v>
      </c>
      <c r="C275" t="str">
        <f>VLOOKUP(B275,[2]Clothes!$B$5:$D$447,2, FALSE)</f>
        <v>Outside of MKCC</v>
      </c>
      <c r="D275" t="str">
        <f>VLOOKUP(B275,[2]Clothes!$B$5:$D$447,3, FALSE)</f>
        <v>Outside of MKCC - Other</v>
      </c>
      <c r="E275" s="5">
        <v>0</v>
      </c>
      <c r="F275" s="5">
        <v>0</v>
      </c>
      <c r="G275" s="5">
        <v>0</v>
      </c>
      <c r="H275" s="5">
        <v>0</v>
      </c>
      <c r="I275" s="5">
        <v>0</v>
      </c>
      <c r="J275" s="5">
        <v>0</v>
      </c>
      <c r="K275" s="5">
        <v>0</v>
      </c>
      <c r="L275" s="5">
        <v>0</v>
      </c>
      <c r="M275" s="5">
        <v>0</v>
      </c>
      <c r="N275" s="5">
        <v>0</v>
      </c>
      <c r="O275" s="5">
        <v>0</v>
      </c>
      <c r="P275" s="5">
        <v>0</v>
      </c>
      <c r="Q275" s="5">
        <v>0</v>
      </c>
      <c r="R275" s="5">
        <v>0</v>
      </c>
      <c r="S275" s="5">
        <v>0</v>
      </c>
    </row>
    <row r="276" spans="1:19" hidden="1" x14ac:dyDescent="0.35">
      <c r="A276" s="2" t="s">
        <v>233</v>
      </c>
      <c r="B276" s="1" t="s">
        <v>708</v>
      </c>
      <c r="C276" t="str">
        <f>VLOOKUP(B276,[2]Clothes!$B$5:$D$447,2, FALSE)</f>
        <v>Outside of MKCC</v>
      </c>
      <c r="D276" t="str">
        <f>VLOOKUP(B276,[2]Clothes!$B$5:$D$447,3, FALSE)</f>
        <v>Bedford</v>
      </c>
      <c r="E276" s="5">
        <v>0</v>
      </c>
      <c r="F276" s="5">
        <v>0</v>
      </c>
      <c r="G276" s="5">
        <v>0</v>
      </c>
      <c r="H276" s="5">
        <v>0</v>
      </c>
      <c r="I276" s="5">
        <v>0</v>
      </c>
      <c r="J276" s="5">
        <v>0</v>
      </c>
      <c r="K276" s="5">
        <v>0</v>
      </c>
      <c r="L276" s="5">
        <v>0</v>
      </c>
      <c r="M276" s="5">
        <v>0</v>
      </c>
      <c r="N276" s="5">
        <v>0</v>
      </c>
      <c r="O276" s="5">
        <v>0</v>
      </c>
      <c r="P276" s="5">
        <v>0</v>
      </c>
      <c r="Q276" s="5">
        <v>0</v>
      </c>
      <c r="R276" s="5">
        <v>0</v>
      </c>
      <c r="S276" s="5">
        <v>0</v>
      </c>
    </row>
    <row r="277" spans="1:19" hidden="1" x14ac:dyDescent="0.35">
      <c r="A277" s="2" t="s">
        <v>233</v>
      </c>
      <c r="B277" s="1" t="s">
        <v>709</v>
      </c>
      <c r="C277" t="str">
        <f>VLOOKUP(B277,[2]Clothes!$B$5:$D$447,2, FALSE)</f>
        <v>Outside of MKCC</v>
      </c>
      <c r="D277" t="str">
        <f>VLOOKUP(B277,[2]Clothes!$B$5:$D$447,3, FALSE)</f>
        <v>Outside of MKCC - Other</v>
      </c>
      <c r="E277" s="5">
        <v>0</v>
      </c>
      <c r="F277" s="5">
        <v>0</v>
      </c>
      <c r="G277" s="5">
        <v>0</v>
      </c>
      <c r="H277" s="5">
        <v>0</v>
      </c>
      <c r="I277" s="5">
        <v>0</v>
      </c>
      <c r="J277" s="5">
        <v>0</v>
      </c>
      <c r="K277" s="5">
        <v>0</v>
      </c>
      <c r="L277" s="5">
        <v>0</v>
      </c>
      <c r="M277" s="5">
        <v>0</v>
      </c>
      <c r="N277" s="5">
        <v>0</v>
      </c>
      <c r="O277" s="5">
        <v>0</v>
      </c>
      <c r="P277" s="5">
        <v>0</v>
      </c>
      <c r="Q277" s="5">
        <v>0</v>
      </c>
      <c r="R277" s="5">
        <v>0</v>
      </c>
      <c r="S277" s="5">
        <v>0</v>
      </c>
    </row>
    <row r="278" spans="1:19" hidden="1" x14ac:dyDescent="0.35">
      <c r="A278" s="2" t="s">
        <v>233</v>
      </c>
      <c r="B278" s="1" t="s">
        <v>710</v>
      </c>
      <c r="C278" t="str">
        <f>VLOOKUP(B278,[2]Clothes!$B$5:$D$447,2, FALSE)</f>
        <v>Outside of MKCC</v>
      </c>
      <c r="D278" t="str">
        <f>VLOOKUP(B278,[2]Clothes!$B$5:$D$447,3, FALSE)</f>
        <v>Bedford</v>
      </c>
      <c r="E278" s="5">
        <v>0</v>
      </c>
      <c r="F278" s="5">
        <v>0</v>
      </c>
      <c r="G278" s="5">
        <v>0</v>
      </c>
      <c r="H278" s="5">
        <v>0</v>
      </c>
      <c r="I278" s="5">
        <v>0</v>
      </c>
      <c r="J278" s="5">
        <v>0</v>
      </c>
      <c r="K278" s="5">
        <v>0</v>
      </c>
      <c r="L278" s="5">
        <v>0</v>
      </c>
      <c r="M278" s="5">
        <v>0</v>
      </c>
      <c r="N278" s="5">
        <v>0</v>
      </c>
      <c r="O278" s="5">
        <v>0</v>
      </c>
      <c r="P278" s="5">
        <v>0</v>
      </c>
      <c r="Q278" s="5">
        <v>0</v>
      </c>
      <c r="R278" s="5">
        <v>0</v>
      </c>
      <c r="S278" s="5">
        <v>0</v>
      </c>
    </row>
    <row r="279" spans="1:19" hidden="1" x14ac:dyDescent="0.35">
      <c r="A279" s="2" t="s">
        <v>233</v>
      </c>
      <c r="B279" s="1" t="s">
        <v>711</v>
      </c>
      <c r="C279" t="str">
        <f>VLOOKUP(B279,[2]Clothes!$B$5:$D$447,2, FALSE)</f>
        <v>Outside of MKCC</v>
      </c>
      <c r="D279" t="str">
        <f>VLOOKUP(B279,[2]Clothes!$B$5:$D$447,3, FALSE)</f>
        <v>Outside of MKCC - Other</v>
      </c>
      <c r="E279" s="5">
        <v>0</v>
      </c>
      <c r="F279" s="5">
        <v>0</v>
      </c>
      <c r="G279" s="5">
        <v>0</v>
      </c>
      <c r="H279" s="5">
        <v>0</v>
      </c>
      <c r="I279" s="5">
        <v>0</v>
      </c>
      <c r="J279" s="5">
        <v>0</v>
      </c>
      <c r="K279" s="5">
        <v>0</v>
      </c>
      <c r="L279" s="5">
        <v>0</v>
      </c>
      <c r="M279" s="5">
        <v>0</v>
      </c>
      <c r="N279" s="5">
        <v>0</v>
      </c>
      <c r="O279" s="5">
        <v>0</v>
      </c>
      <c r="P279" s="5">
        <v>0</v>
      </c>
      <c r="Q279" s="5">
        <v>0</v>
      </c>
      <c r="R279" s="5">
        <v>0</v>
      </c>
      <c r="S279" s="5">
        <v>0</v>
      </c>
    </row>
    <row r="280" spans="1:19" hidden="1" x14ac:dyDescent="0.35">
      <c r="A280" s="2" t="s">
        <v>233</v>
      </c>
      <c r="B280" s="1" t="s">
        <v>712</v>
      </c>
      <c r="C280" t="str">
        <f>VLOOKUP(B280,[2]Clothes!$B$5:$D$447,2, FALSE)</f>
        <v>Outside of MKCC</v>
      </c>
      <c r="D280" t="str">
        <f>VLOOKUP(B280,[2]Clothes!$B$5:$D$447,3, FALSE)</f>
        <v>Banbury</v>
      </c>
      <c r="E280" s="5">
        <v>0</v>
      </c>
      <c r="F280" s="5">
        <v>0</v>
      </c>
      <c r="G280" s="5">
        <v>0</v>
      </c>
      <c r="H280" s="5">
        <v>0</v>
      </c>
      <c r="I280" s="5">
        <v>0</v>
      </c>
      <c r="J280" s="5">
        <v>0</v>
      </c>
      <c r="K280" s="5">
        <v>0</v>
      </c>
      <c r="L280" s="5">
        <v>0</v>
      </c>
      <c r="M280" s="5">
        <v>0</v>
      </c>
      <c r="N280" s="5">
        <v>0</v>
      </c>
      <c r="O280" s="5">
        <v>0</v>
      </c>
      <c r="P280" s="5">
        <v>0</v>
      </c>
      <c r="Q280" s="5">
        <v>0</v>
      </c>
      <c r="R280" s="5">
        <v>0</v>
      </c>
      <c r="S280" s="5">
        <v>0</v>
      </c>
    </row>
    <row r="281" spans="1:19" hidden="1" x14ac:dyDescent="0.35">
      <c r="A281" s="2" t="s">
        <v>233</v>
      </c>
      <c r="B281" s="1" t="s">
        <v>713</v>
      </c>
      <c r="C281" t="str">
        <f>VLOOKUP(B281,[2]Clothes!$B$5:$D$447,2, FALSE)</f>
        <v>Outside of MKCC</v>
      </c>
      <c r="D281" t="str">
        <f>VLOOKUP(B281,[2]Clothes!$B$5:$D$447,3, FALSE)</f>
        <v>Northampton</v>
      </c>
      <c r="E281" s="5">
        <v>0</v>
      </c>
      <c r="F281" s="5">
        <v>0</v>
      </c>
      <c r="G281" s="5">
        <v>0</v>
      </c>
      <c r="H281" s="5">
        <v>0</v>
      </c>
      <c r="I281" s="5">
        <v>0</v>
      </c>
      <c r="J281" s="5">
        <v>0</v>
      </c>
      <c r="K281" s="5">
        <v>0</v>
      </c>
      <c r="L281" s="5">
        <v>0</v>
      </c>
      <c r="M281" s="5">
        <v>0</v>
      </c>
      <c r="N281" s="5">
        <v>0</v>
      </c>
      <c r="O281" s="5">
        <v>0</v>
      </c>
      <c r="P281" s="5">
        <v>0</v>
      </c>
      <c r="Q281" s="5">
        <v>0</v>
      </c>
      <c r="R281" s="5">
        <v>0</v>
      </c>
      <c r="S281" s="5">
        <v>0</v>
      </c>
    </row>
    <row r="282" spans="1:19" hidden="1" x14ac:dyDescent="0.35">
      <c r="A282" s="2" t="s">
        <v>233</v>
      </c>
      <c r="B282" s="1" t="s">
        <v>714</v>
      </c>
      <c r="C282" t="str">
        <f>VLOOKUP(B282,[2]Clothes!$B$5:$D$447,2, FALSE)</f>
        <v>Outside of MKCC</v>
      </c>
      <c r="D282" t="str">
        <f>VLOOKUP(B282,[2]Clothes!$B$5:$D$447,3, FALSE)</f>
        <v>Outside of MKCC - Other</v>
      </c>
      <c r="E282" s="5">
        <v>0</v>
      </c>
      <c r="F282" s="5">
        <v>0</v>
      </c>
      <c r="G282" s="5">
        <v>0</v>
      </c>
      <c r="H282" s="5">
        <v>0</v>
      </c>
      <c r="I282" s="5">
        <v>0</v>
      </c>
      <c r="J282" s="5">
        <v>0</v>
      </c>
      <c r="K282" s="5">
        <v>0</v>
      </c>
      <c r="L282" s="5">
        <v>0</v>
      </c>
      <c r="M282" s="5">
        <v>0</v>
      </c>
      <c r="N282" s="5">
        <v>0</v>
      </c>
      <c r="O282" s="5">
        <v>0</v>
      </c>
      <c r="P282" s="5">
        <v>0</v>
      </c>
      <c r="Q282" s="5">
        <v>0</v>
      </c>
      <c r="R282" s="5">
        <v>0</v>
      </c>
      <c r="S282" s="5">
        <v>0</v>
      </c>
    </row>
    <row r="283" spans="1:19" hidden="1" x14ac:dyDescent="0.35">
      <c r="A283" s="2" t="s">
        <v>233</v>
      </c>
      <c r="B283" s="1" t="s">
        <v>715</v>
      </c>
      <c r="C283" t="str">
        <f>VLOOKUP(B283,[2]Clothes!$B$5:$D$447,2, FALSE)</f>
        <v>Outside of MKCC</v>
      </c>
      <c r="D283" t="str">
        <f>VLOOKUP(B283,[2]Clothes!$B$5:$D$447,3, FALSE)</f>
        <v>Outside of MKCC - Other</v>
      </c>
      <c r="E283" s="5">
        <v>0</v>
      </c>
      <c r="F283" s="5">
        <v>0</v>
      </c>
      <c r="G283" s="5">
        <v>0</v>
      </c>
      <c r="H283" s="5">
        <v>0</v>
      </c>
      <c r="I283" s="5">
        <v>0</v>
      </c>
      <c r="J283" s="5">
        <v>0</v>
      </c>
      <c r="K283" s="5">
        <v>0</v>
      </c>
      <c r="L283" s="5">
        <v>0</v>
      </c>
      <c r="M283" s="5">
        <v>0</v>
      </c>
      <c r="N283" s="5">
        <v>0</v>
      </c>
      <c r="O283" s="5">
        <v>0</v>
      </c>
      <c r="P283" s="5">
        <v>0</v>
      </c>
      <c r="Q283" s="5">
        <v>0</v>
      </c>
      <c r="R283" s="5">
        <v>0</v>
      </c>
      <c r="S283" s="5">
        <v>0</v>
      </c>
    </row>
    <row r="284" spans="1:19" hidden="1" x14ac:dyDescent="0.35">
      <c r="A284" s="2" t="s">
        <v>233</v>
      </c>
      <c r="B284" s="1" t="s">
        <v>716</v>
      </c>
      <c r="C284" t="str">
        <f>VLOOKUP(B284,[2]Clothes!$B$5:$D$447,2, FALSE)</f>
        <v>Outside of MKCC</v>
      </c>
      <c r="D284" t="str">
        <f>VLOOKUP(B284,[2]Clothes!$B$5:$D$447,3, FALSE)</f>
        <v>Banbury</v>
      </c>
      <c r="E284" s="5">
        <v>7.9000000000000008E-3</v>
      </c>
      <c r="F284" s="5">
        <v>0</v>
      </c>
      <c r="G284" s="5">
        <v>0</v>
      </c>
      <c r="H284" s="5">
        <v>0</v>
      </c>
      <c r="I284" s="5">
        <v>0</v>
      </c>
      <c r="J284" s="5">
        <v>0</v>
      </c>
      <c r="K284" s="5">
        <v>0</v>
      </c>
      <c r="L284" s="5">
        <v>0</v>
      </c>
      <c r="M284" s="5">
        <v>1.0460000000000001E-2</v>
      </c>
      <c r="N284" s="5">
        <v>0</v>
      </c>
      <c r="O284" s="5">
        <v>0</v>
      </c>
      <c r="P284" s="5">
        <v>0</v>
      </c>
      <c r="Q284" s="5">
        <v>0</v>
      </c>
      <c r="R284" s="5">
        <v>0</v>
      </c>
      <c r="S284" s="5">
        <v>8.4070000000000006E-2</v>
      </c>
    </row>
    <row r="285" spans="1:19" hidden="1" x14ac:dyDescent="0.35">
      <c r="A285" s="2" t="s">
        <v>233</v>
      </c>
      <c r="B285" s="1" t="s">
        <v>717</v>
      </c>
      <c r="C285" t="str">
        <f>VLOOKUP(B285,[2]Clothes!$B$5:$D$447,2, FALSE)</f>
        <v>Outside of MKCC</v>
      </c>
      <c r="D285" t="str">
        <f>VLOOKUP(B285,[2]Clothes!$B$5:$D$447,3, FALSE)</f>
        <v>Banbury</v>
      </c>
      <c r="E285" s="5">
        <v>0</v>
      </c>
      <c r="F285" s="5">
        <v>0</v>
      </c>
      <c r="G285" s="5">
        <v>0</v>
      </c>
      <c r="H285" s="5">
        <v>0</v>
      </c>
      <c r="I285" s="5">
        <v>0</v>
      </c>
      <c r="J285" s="5">
        <v>0</v>
      </c>
      <c r="K285" s="5">
        <v>0</v>
      </c>
      <c r="L285" s="5">
        <v>0</v>
      </c>
      <c r="M285" s="5">
        <v>0</v>
      </c>
      <c r="N285" s="5">
        <v>0</v>
      </c>
      <c r="O285" s="5">
        <v>0</v>
      </c>
      <c r="P285" s="5">
        <v>0</v>
      </c>
      <c r="Q285" s="5">
        <v>0</v>
      </c>
      <c r="R285" s="5">
        <v>0</v>
      </c>
      <c r="S285" s="5">
        <v>0</v>
      </c>
    </row>
    <row r="286" spans="1:19" hidden="1" x14ac:dyDescent="0.35">
      <c r="A286" s="2" t="s">
        <v>233</v>
      </c>
      <c r="B286" s="1" t="s">
        <v>718</v>
      </c>
      <c r="C286" t="str">
        <f>VLOOKUP(B286,[2]Clothes!$B$5:$D$447,2, FALSE)</f>
        <v>Outside of MKCC</v>
      </c>
      <c r="D286" t="str">
        <f>VLOOKUP(B286,[2]Clothes!$B$5:$D$447,3, FALSE)</f>
        <v>Banbury</v>
      </c>
      <c r="E286" s="5">
        <v>1.167E-2</v>
      </c>
      <c r="F286" s="5">
        <v>0</v>
      </c>
      <c r="G286" s="5">
        <v>0</v>
      </c>
      <c r="H286" s="5">
        <v>0</v>
      </c>
      <c r="I286" s="5">
        <v>0</v>
      </c>
      <c r="J286" s="5">
        <v>0</v>
      </c>
      <c r="K286" s="5">
        <v>0</v>
      </c>
      <c r="L286" s="5">
        <v>0</v>
      </c>
      <c r="M286" s="5">
        <v>5.561E-2</v>
      </c>
      <c r="N286" s="5">
        <v>0</v>
      </c>
      <c r="O286" s="5">
        <v>0</v>
      </c>
      <c r="P286" s="5">
        <v>0</v>
      </c>
      <c r="Q286" s="5">
        <v>0</v>
      </c>
      <c r="R286" s="5">
        <v>0</v>
      </c>
      <c r="S286" s="5">
        <v>5.5660000000000001E-2</v>
      </c>
    </row>
    <row r="287" spans="1:19" hidden="1" x14ac:dyDescent="0.35">
      <c r="A287" s="2" t="s">
        <v>233</v>
      </c>
      <c r="B287" s="1" t="s">
        <v>719</v>
      </c>
      <c r="C287" t="str">
        <f>VLOOKUP(B287,[2]Clothes!$B$5:$D$447,2, FALSE)</f>
        <v>Outside of MKCC</v>
      </c>
      <c r="D287" t="str">
        <f>VLOOKUP(B287,[2]Clothes!$B$5:$D$447,3, FALSE)</f>
        <v>Outside of MKCC - Other</v>
      </c>
      <c r="E287" s="5">
        <v>0</v>
      </c>
      <c r="F287" s="5">
        <v>0</v>
      </c>
      <c r="G287" s="5">
        <v>0</v>
      </c>
      <c r="H287" s="5">
        <v>0</v>
      </c>
      <c r="I287" s="5">
        <v>0</v>
      </c>
      <c r="J287" s="5">
        <v>0</v>
      </c>
      <c r="K287" s="5">
        <v>0</v>
      </c>
      <c r="L287" s="5">
        <v>0</v>
      </c>
      <c r="M287" s="5">
        <v>0</v>
      </c>
      <c r="N287" s="5">
        <v>0</v>
      </c>
      <c r="O287" s="5">
        <v>0</v>
      </c>
      <c r="P287" s="5">
        <v>0</v>
      </c>
      <c r="Q287" s="5">
        <v>0</v>
      </c>
      <c r="R287" s="5">
        <v>0</v>
      </c>
      <c r="S287" s="5">
        <v>0</v>
      </c>
    </row>
    <row r="288" spans="1:19" hidden="1" x14ac:dyDescent="0.35">
      <c r="A288" s="2" t="s">
        <v>233</v>
      </c>
      <c r="B288" s="1" t="s">
        <v>720</v>
      </c>
      <c r="C288" t="str">
        <f>VLOOKUP(B288,[2]Clothes!$B$5:$D$447,2, FALSE)</f>
        <v>Outside of MKCC</v>
      </c>
      <c r="D288" t="str">
        <f>VLOOKUP(B288,[2]Clothes!$B$5:$D$447,3, FALSE)</f>
        <v>Bedford</v>
      </c>
      <c r="E288" s="5">
        <v>2.504E-2</v>
      </c>
      <c r="F288" s="5">
        <v>0</v>
      </c>
      <c r="G288" s="5">
        <v>0</v>
      </c>
      <c r="H288" s="5">
        <v>0</v>
      </c>
      <c r="I288" s="5">
        <v>0</v>
      </c>
      <c r="J288" s="5">
        <v>0</v>
      </c>
      <c r="K288" s="5">
        <v>0</v>
      </c>
      <c r="L288" s="5">
        <v>0</v>
      </c>
      <c r="M288" s="5">
        <v>0</v>
      </c>
      <c r="N288" s="5">
        <v>0</v>
      </c>
      <c r="O288" s="5">
        <v>0</v>
      </c>
      <c r="P288" s="5">
        <v>0.21990000000000001</v>
      </c>
      <c r="Q288" s="5">
        <v>0</v>
      </c>
      <c r="R288" s="5">
        <v>0</v>
      </c>
      <c r="S288" s="5">
        <v>0</v>
      </c>
    </row>
    <row r="289" spans="1:19" hidden="1" x14ac:dyDescent="0.35">
      <c r="A289" s="2" t="s">
        <v>233</v>
      </c>
      <c r="B289" s="1" t="s">
        <v>721</v>
      </c>
      <c r="C289" t="str">
        <f>VLOOKUP(B289,[2]Clothes!$B$5:$D$447,2, FALSE)</f>
        <v>Outside of MKCC</v>
      </c>
      <c r="D289" t="str">
        <f>VLOOKUP(B289,[2]Clothes!$B$5:$D$447,3, FALSE)</f>
        <v>Outside of MKCC - Other</v>
      </c>
      <c r="E289" s="5">
        <v>2.15E-3</v>
      </c>
      <c r="F289" s="5">
        <v>0</v>
      </c>
      <c r="G289" s="5">
        <v>0</v>
      </c>
      <c r="H289" s="5">
        <v>0</v>
      </c>
      <c r="I289" s="5">
        <v>4.0640000000000003E-2</v>
      </c>
      <c r="J289" s="5">
        <v>0</v>
      </c>
      <c r="K289" s="5">
        <v>0</v>
      </c>
      <c r="L289" s="5">
        <v>0</v>
      </c>
      <c r="M289" s="5">
        <v>0</v>
      </c>
      <c r="N289" s="5">
        <v>0</v>
      </c>
      <c r="O289" s="5">
        <v>0</v>
      </c>
      <c r="P289" s="5">
        <v>0</v>
      </c>
      <c r="Q289" s="5">
        <v>0</v>
      </c>
      <c r="R289" s="5">
        <v>0</v>
      </c>
      <c r="S289" s="5">
        <v>0</v>
      </c>
    </row>
    <row r="290" spans="1:19" hidden="1" x14ac:dyDescent="0.35">
      <c r="A290" s="2" t="s">
        <v>233</v>
      </c>
      <c r="B290" s="1" t="s">
        <v>722</v>
      </c>
      <c r="C290" t="str">
        <f>VLOOKUP(B290,[2]Clothes!$B$5:$D$447,2, FALSE)</f>
        <v>Outside of MKCC</v>
      </c>
      <c r="D290" t="str">
        <f>VLOOKUP(B290,[2]Clothes!$B$5:$D$447,3, FALSE)</f>
        <v>Banbury</v>
      </c>
      <c r="E290" s="5">
        <v>0</v>
      </c>
      <c r="F290" s="5">
        <v>0</v>
      </c>
      <c r="G290" s="5">
        <v>0</v>
      </c>
      <c r="H290" s="5">
        <v>0</v>
      </c>
      <c r="I290" s="5">
        <v>0</v>
      </c>
      <c r="J290" s="5">
        <v>0</v>
      </c>
      <c r="K290" s="5">
        <v>0</v>
      </c>
      <c r="L290" s="5">
        <v>0</v>
      </c>
      <c r="M290" s="5">
        <v>0</v>
      </c>
      <c r="N290" s="5">
        <v>0</v>
      </c>
      <c r="O290" s="5">
        <v>0</v>
      </c>
      <c r="P290" s="5">
        <v>0</v>
      </c>
      <c r="Q290" s="5">
        <v>0</v>
      </c>
      <c r="R290" s="5">
        <v>0</v>
      </c>
      <c r="S290" s="5">
        <v>0</v>
      </c>
    </row>
    <row r="291" spans="1:19" hidden="1" x14ac:dyDescent="0.35">
      <c r="A291" s="2" t="s">
        <v>233</v>
      </c>
      <c r="B291" s="1" t="s">
        <v>723</v>
      </c>
      <c r="C291" t="str">
        <f>VLOOKUP(B291,[2]Clothes!$B$5:$D$447,2, FALSE)</f>
        <v>Outside of MKCC</v>
      </c>
      <c r="D291" t="str">
        <f>VLOOKUP(B291,[2]Clothes!$B$5:$D$447,3, FALSE)</f>
        <v>Outside of MKCC - Other</v>
      </c>
      <c r="E291" s="5">
        <v>0</v>
      </c>
      <c r="F291" s="5">
        <v>0</v>
      </c>
      <c r="G291" s="5">
        <v>0</v>
      </c>
      <c r="H291" s="5">
        <v>0</v>
      </c>
      <c r="I291" s="5">
        <v>0</v>
      </c>
      <c r="J291" s="5">
        <v>0</v>
      </c>
      <c r="K291" s="5">
        <v>0</v>
      </c>
      <c r="L291" s="5">
        <v>0</v>
      </c>
      <c r="M291" s="5">
        <v>0</v>
      </c>
      <c r="N291" s="5">
        <v>0</v>
      </c>
      <c r="O291" s="5">
        <v>0</v>
      </c>
      <c r="P291" s="5">
        <v>0</v>
      </c>
      <c r="Q291" s="5">
        <v>0</v>
      </c>
      <c r="R291" s="5">
        <v>0</v>
      </c>
      <c r="S291" s="5">
        <v>0</v>
      </c>
    </row>
    <row r="292" spans="1:19" hidden="1" x14ac:dyDescent="0.35">
      <c r="A292" s="2" t="s">
        <v>233</v>
      </c>
      <c r="B292" s="1" t="s">
        <v>724</v>
      </c>
      <c r="C292" t="str">
        <f>VLOOKUP(B292,[2]Clothes!$B$5:$D$447,2, FALSE)</f>
        <v>Outside of MKCC</v>
      </c>
      <c r="D292" t="str">
        <f>VLOOKUP(B292,[2]Clothes!$B$5:$D$447,3, FALSE)</f>
        <v>Outside of MKCC - Other</v>
      </c>
      <c r="E292" s="5">
        <v>0</v>
      </c>
      <c r="F292" s="5">
        <v>0</v>
      </c>
      <c r="G292" s="5">
        <v>0</v>
      </c>
      <c r="H292" s="5">
        <v>0</v>
      </c>
      <c r="I292" s="5">
        <v>0</v>
      </c>
      <c r="J292" s="5">
        <v>0</v>
      </c>
      <c r="K292" s="5">
        <v>0</v>
      </c>
      <c r="L292" s="5">
        <v>0</v>
      </c>
      <c r="M292" s="5">
        <v>0</v>
      </c>
      <c r="N292" s="5">
        <v>0</v>
      </c>
      <c r="O292" s="5">
        <v>0</v>
      </c>
      <c r="P292" s="5">
        <v>0</v>
      </c>
      <c r="Q292" s="5">
        <v>0</v>
      </c>
      <c r="R292" s="5">
        <v>0</v>
      </c>
      <c r="S292" s="5">
        <v>0</v>
      </c>
    </row>
    <row r="293" spans="1:19" hidden="1" x14ac:dyDescent="0.35">
      <c r="A293" s="2" t="s">
        <v>233</v>
      </c>
      <c r="B293" s="1" t="s">
        <v>725</v>
      </c>
      <c r="C293" t="str">
        <f>VLOOKUP(B293,[2]Clothes!$B$5:$D$447,2, FALSE)</f>
        <v>Outside of MKCC</v>
      </c>
      <c r="D293" t="str">
        <f>VLOOKUP(B293,[2]Clothes!$B$5:$D$447,3, FALSE)</f>
        <v>Outside of MKCC - Other</v>
      </c>
      <c r="E293" s="5">
        <v>0</v>
      </c>
      <c r="F293" s="5">
        <v>0</v>
      </c>
      <c r="G293" s="5">
        <v>0</v>
      </c>
      <c r="H293" s="5">
        <v>0</v>
      </c>
      <c r="I293" s="5">
        <v>0</v>
      </c>
      <c r="J293" s="5">
        <v>0</v>
      </c>
      <c r="K293" s="5">
        <v>0</v>
      </c>
      <c r="L293" s="5">
        <v>0</v>
      </c>
      <c r="M293" s="5">
        <v>0</v>
      </c>
      <c r="N293" s="5">
        <v>0</v>
      </c>
      <c r="O293" s="5">
        <v>0</v>
      </c>
      <c r="P293" s="5">
        <v>0</v>
      </c>
      <c r="Q293" s="5">
        <v>0</v>
      </c>
      <c r="R293" s="5">
        <v>0</v>
      </c>
      <c r="S293" s="5">
        <v>0</v>
      </c>
    </row>
    <row r="294" spans="1:19" hidden="1" x14ac:dyDescent="0.35">
      <c r="A294" s="2" t="s">
        <v>233</v>
      </c>
      <c r="B294" s="1" t="s">
        <v>726</v>
      </c>
      <c r="C294" t="str">
        <f>VLOOKUP(B294,[2]Clothes!$B$5:$D$447,2, FALSE)</f>
        <v>Outside of MKCC</v>
      </c>
      <c r="D294" t="str">
        <f>VLOOKUP(B294,[2]Clothes!$B$5:$D$447,3, FALSE)</f>
        <v>Outside of MKCC - Other</v>
      </c>
      <c r="E294" s="5">
        <v>0</v>
      </c>
      <c r="F294" s="5">
        <v>0</v>
      </c>
      <c r="G294" s="5">
        <v>0</v>
      </c>
      <c r="H294" s="5">
        <v>0</v>
      </c>
      <c r="I294" s="5">
        <v>0</v>
      </c>
      <c r="J294" s="5">
        <v>0</v>
      </c>
      <c r="K294" s="5">
        <v>0</v>
      </c>
      <c r="L294" s="5">
        <v>0</v>
      </c>
      <c r="M294" s="5">
        <v>0</v>
      </c>
      <c r="N294" s="5">
        <v>0</v>
      </c>
      <c r="O294" s="5">
        <v>0</v>
      </c>
      <c r="P294" s="5">
        <v>0</v>
      </c>
      <c r="Q294" s="5">
        <v>0</v>
      </c>
      <c r="R294" s="5">
        <v>0</v>
      </c>
      <c r="S294" s="5">
        <v>0</v>
      </c>
    </row>
    <row r="295" spans="1:19" hidden="1" x14ac:dyDescent="0.35">
      <c r="A295" s="2" t="s">
        <v>233</v>
      </c>
      <c r="B295" s="1" t="s">
        <v>727</v>
      </c>
      <c r="C295" t="str">
        <f>VLOOKUP(B295,[2]Clothes!$B$5:$D$447,2, FALSE)</f>
        <v>Outside of MKCC</v>
      </c>
      <c r="D295" t="str">
        <f>VLOOKUP(B295,[2]Clothes!$B$5:$D$447,3, FALSE)</f>
        <v>Outside of MKCC - Other</v>
      </c>
      <c r="E295" s="5">
        <v>0</v>
      </c>
      <c r="F295" s="5">
        <v>0</v>
      </c>
      <c r="G295" s="5">
        <v>0</v>
      </c>
      <c r="H295" s="5">
        <v>0</v>
      </c>
      <c r="I295" s="5">
        <v>0</v>
      </c>
      <c r="J295" s="5">
        <v>0</v>
      </c>
      <c r="K295" s="5">
        <v>0</v>
      </c>
      <c r="L295" s="5">
        <v>0</v>
      </c>
      <c r="M295" s="5">
        <v>0</v>
      </c>
      <c r="N295" s="5">
        <v>0</v>
      </c>
      <c r="O295" s="5">
        <v>0</v>
      </c>
      <c r="P295" s="5">
        <v>0</v>
      </c>
      <c r="Q295" s="5">
        <v>0</v>
      </c>
      <c r="R295" s="5">
        <v>0</v>
      </c>
      <c r="S295" s="5">
        <v>0</v>
      </c>
    </row>
    <row r="296" spans="1:19" hidden="1" x14ac:dyDescent="0.35">
      <c r="A296" s="2" t="s">
        <v>233</v>
      </c>
      <c r="B296" s="1" t="s">
        <v>728</v>
      </c>
      <c r="C296" t="str">
        <f>VLOOKUP(B296,[2]Clothes!$B$5:$D$447,2, FALSE)</f>
        <v>Outside of MKCC</v>
      </c>
      <c r="D296" t="str">
        <f>VLOOKUP(B296,[2]Clothes!$B$5:$D$447,3, FALSE)</f>
        <v>Outside of MKCC - Other</v>
      </c>
      <c r="E296" s="5">
        <v>0</v>
      </c>
      <c r="F296" s="5">
        <v>0</v>
      </c>
      <c r="G296" s="5">
        <v>0</v>
      </c>
      <c r="H296" s="5">
        <v>0</v>
      </c>
      <c r="I296" s="5">
        <v>0</v>
      </c>
      <c r="J296" s="5">
        <v>0</v>
      </c>
      <c r="K296" s="5">
        <v>0</v>
      </c>
      <c r="L296" s="5">
        <v>0</v>
      </c>
      <c r="M296" s="5">
        <v>0</v>
      </c>
      <c r="N296" s="5">
        <v>0</v>
      </c>
      <c r="O296" s="5">
        <v>0</v>
      </c>
      <c r="P296" s="5">
        <v>0</v>
      </c>
      <c r="Q296" s="5">
        <v>0</v>
      </c>
      <c r="R296" s="5">
        <v>0</v>
      </c>
      <c r="S296" s="5">
        <v>0</v>
      </c>
    </row>
    <row r="297" spans="1:19" hidden="1" x14ac:dyDescent="0.35">
      <c r="A297" s="2" t="s">
        <v>233</v>
      </c>
      <c r="B297" s="1" t="s">
        <v>729</v>
      </c>
      <c r="C297" t="str">
        <f>VLOOKUP(B297,[2]Clothes!$B$5:$D$447,2, FALSE)</f>
        <v>Outside of MKCC</v>
      </c>
      <c r="D297" t="str">
        <f>VLOOKUP(B297,[2]Clothes!$B$5:$D$447,3, FALSE)</f>
        <v>Outside of MKCC - Other</v>
      </c>
      <c r="E297" s="5">
        <v>0</v>
      </c>
      <c r="F297" s="5">
        <v>0</v>
      </c>
      <c r="G297" s="5">
        <v>0</v>
      </c>
      <c r="H297" s="5">
        <v>0</v>
      </c>
      <c r="I297" s="5">
        <v>0</v>
      </c>
      <c r="J297" s="5">
        <v>0</v>
      </c>
      <c r="K297" s="5">
        <v>0</v>
      </c>
      <c r="L297" s="5">
        <v>0</v>
      </c>
      <c r="M297" s="5">
        <v>0</v>
      </c>
      <c r="N297" s="5">
        <v>0</v>
      </c>
      <c r="O297" s="5">
        <v>0</v>
      </c>
      <c r="P297" s="5">
        <v>0</v>
      </c>
      <c r="Q297" s="5">
        <v>0</v>
      </c>
      <c r="R297" s="5">
        <v>0</v>
      </c>
      <c r="S297" s="5">
        <v>0</v>
      </c>
    </row>
    <row r="298" spans="1:19" hidden="1" x14ac:dyDescent="0.35">
      <c r="A298" s="2" t="s">
        <v>233</v>
      </c>
      <c r="B298" s="1" t="s">
        <v>730</v>
      </c>
      <c r="C298" t="str">
        <f>VLOOKUP(B298,[2]Clothes!$B$5:$D$447,2, FALSE)</f>
        <v>Outside of MKCC</v>
      </c>
      <c r="D298" t="str">
        <f>VLOOKUP(B298,[2]Clothes!$B$5:$D$447,3, FALSE)</f>
        <v>Outside of MKCC - Other</v>
      </c>
      <c r="E298" s="5">
        <v>0</v>
      </c>
      <c r="F298" s="5">
        <v>0</v>
      </c>
      <c r="G298" s="5">
        <v>0</v>
      </c>
      <c r="H298" s="5">
        <v>0</v>
      </c>
      <c r="I298" s="5">
        <v>0</v>
      </c>
      <c r="J298" s="5">
        <v>0</v>
      </c>
      <c r="K298" s="5">
        <v>0</v>
      </c>
      <c r="L298" s="5">
        <v>0</v>
      </c>
      <c r="M298" s="5">
        <v>0</v>
      </c>
      <c r="N298" s="5">
        <v>0</v>
      </c>
      <c r="O298" s="5">
        <v>0</v>
      </c>
      <c r="P298" s="5">
        <v>0</v>
      </c>
      <c r="Q298" s="5">
        <v>0</v>
      </c>
      <c r="R298" s="5">
        <v>0</v>
      </c>
      <c r="S298" s="5">
        <v>0</v>
      </c>
    </row>
    <row r="299" spans="1:19" hidden="1" x14ac:dyDescent="0.35">
      <c r="A299" s="2" t="s">
        <v>233</v>
      </c>
      <c r="B299" s="1" t="s">
        <v>731</v>
      </c>
      <c r="C299" t="str">
        <f>VLOOKUP(B299,[2]Clothes!$B$5:$D$447,2, FALSE)</f>
        <v>Outside of MKCC</v>
      </c>
      <c r="D299" t="str">
        <f>VLOOKUP(B299,[2]Clothes!$B$5:$D$447,3, FALSE)</f>
        <v>London</v>
      </c>
      <c r="E299" s="5">
        <v>0</v>
      </c>
      <c r="F299" s="5">
        <v>0</v>
      </c>
      <c r="G299" s="5">
        <v>0</v>
      </c>
      <c r="H299" s="5">
        <v>0</v>
      </c>
      <c r="I299" s="5">
        <v>0</v>
      </c>
      <c r="J299" s="5">
        <v>0</v>
      </c>
      <c r="K299" s="5">
        <v>0</v>
      </c>
      <c r="L299" s="5">
        <v>0</v>
      </c>
      <c r="M299" s="5">
        <v>0</v>
      </c>
      <c r="N299" s="5">
        <v>0</v>
      </c>
      <c r="O299" s="5">
        <v>0</v>
      </c>
      <c r="P299" s="5">
        <v>0</v>
      </c>
      <c r="Q299" s="5">
        <v>0</v>
      </c>
      <c r="R299" s="5">
        <v>0</v>
      </c>
      <c r="S299" s="5">
        <v>0</v>
      </c>
    </row>
    <row r="300" spans="1:19" hidden="1" x14ac:dyDescent="0.35">
      <c r="A300" s="2" t="s">
        <v>233</v>
      </c>
      <c r="B300" s="1" t="s">
        <v>732</v>
      </c>
      <c r="C300" t="str">
        <f>VLOOKUP(B300,[2]Clothes!$B$5:$D$447,2, FALSE)</f>
        <v>Outside of MKCC</v>
      </c>
      <c r="D300" t="str">
        <f>VLOOKUP(B300,[2]Clothes!$B$5:$D$447,3, FALSE)</f>
        <v>Outside of MKCC - Other</v>
      </c>
      <c r="E300" s="5">
        <v>0</v>
      </c>
      <c r="F300" s="5">
        <v>0</v>
      </c>
      <c r="G300" s="5">
        <v>0</v>
      </c>
      <c r="H300" s="5">
        <v>0</v>
      </c>
      <c r="I300" s="5">
        <v>0</v>
      </c>
      <c r="J300" s="5">
        <v>0</v>
      </c>
      <c r="K300" s="5">
        <v>0</v>
      </c>
      <c r="L300" s="5">
        <v>0</v>
      </c>
      <c r="M300" s="5">
        <v>0</v>
      </c>
      <c r="N300" s="5">
        <v>0</v>
      </c>
      <c r="O300" s="5">
        <v>0</v>
      </c>
      <c r="P300" s="5">
        <v>0</v>
      </c>
      <c r="Q300" s="5">
        <v>0</v>
      </c>
      <c r="R300" s="5">
        <v>0</v>
      </c>
      <c r="S300" s="5">
        <v>0</v>
      </c>
    </row>
    <row r="301" spans="1:19" hidden="1" x14ac:dyDescent="0.35">
      <c r="A301" s="2" t="s">
        <v>233</v>
      </c>
      <c r="B301" s="1" t="s">
        <v>733</v>
      </c>
      <c r="C301" t="str">
        <f>VLOOKUP(B301,[2]Clothes!$B$5:$D$447,2, FALSE)</f>
        <v>Outside of MKCC</v>
      </c>
      <c r="D301" t="str">
        <f>VLOOKUP(B301,[2]Clothes!$B$5:$D$447,3, FALSE)</f>
        <v>Outside of MKCC - Other</v>
      </c>
      <c r="E301" s="5">
        <v>0</v>
      </c>
      <c r="F301" s="5">
        <v>0</v>
      </c>
      <c r="G301" s="5">
        <v>0</v>
      </c>
      <c r="H301" s="5">
        <v>0</v>
      </c>
      <c r="I301" s="5">
        <v>0</v>
      </c>
      <c r="J301" s="5">
        <v>0</v>
      </c>
      <c r="K301" s="5">
        <v>0</v>
      </c>
      <c r="L301" s="5">
        <v>0</v>
      </c>
      <c r="M301" s="5">
        <v>0</v>
      </c>
      <c r="N301" s="5">
        <v>0</v>
      </c>
      <c r="O301" s="5">
        <v>0</v>
      </c>
      <c r="P301" s="5">
        <v>0</v>
      </c>
      <c r="Q301" s="5">
        <v>0</v>
      </c>
      <c r="R301" s="5">
        <v>0</v>
      </c>
      <c r="S301" s="5">
        <v>0</v>
      </c>
    </row>
    <row r="302" spans="1:19" hidden="1" x14ac:dyDescent="0.35">
      <c r="A302" s="2" t="s">
        <v>233</v>
      </c>
      <c r="B302" s="1" t="s">
        <v>734</v>
      </c>
      <c r="C302" t="str">
        <f>VLOOKUP(B302,[2]Clothes!$B$5:$D$447,2, FALSE)</f>
        <v>Outside of MKCC</v>
      </c>
      <c r="D302" t="str">
        <f>VLOOKUP(B302,[2]Clothes!$B$5:$D$447,3, FALSE)</f>
        <v>Outside of MKCC - Other</v>
      </c>
      <c r="E302" s="5">
        <v>0</v>
      </c>
      <c r="F302" s="5">
        <v>0</v>
      </c>
      <c r="G302" s="5">
        <v>0</v>
      </c>
      <c r="H302" s="5">
        <v>0</v>
      </c>
      <c r="I302" s="5">
        <v>0</v>
      </c>
      <c r="J302" s="5">
        <v>0</v>
      </c>
      <c r="K302" s="5">
        <v>0</v>
      </c>
      <c r="L302" s="5">
        <v>0</v>
      </c>
      <c r="M302" s="5">
        <v>0</v>
      </c>
      <c r="N302" s="5">
        <v>0</v>
      </c>
      <c r="O302" s="5">
        <v>0</v>
      </c>
      <c r="P302" s="5">
        <v>0</v>
      </c>
      <c r="Q302" s="5">
        <v>0</v>
      </c>
      <c r="R302" s="5">
        <v>0</v>
      </c>
      <c r="S302" s="5">
        <v>0</v>
      </c>
    </row>
    <row r="303" spans="1:19" hidden="1" x14ac:dyDescent="0.35">
      <c r="A303" s="2" t="s">
        <v>233</v>
      </c>
      <c r="B303" s="1" t="s">
        <v>735</v>
      </c>
      <c r="C303" t="str">
        <f>VLOOKUP(B303,[2]Clothes!$B$5:$D$447,2, FALSE)</f>
        <v>Outside of MKCC</v>
      </c>
      <c r="D303" t="str">
        <f>VLOOKUP(B303,[2]Clothes!$B$5:$D$447,3, FALSE)</f>
        <v>Northampton</v>
      </c>
      <c r="E303" s="5">
        <v>0</v>
      </c>
      <c r="F303" s="5">
        <v>0</v>
      </c>
      <c r="G303" s="5">
        <v>0</v>
      </c>
      <c r="H303" s="5">
        <v>0</v>
      </c>
      <c r="I303" s="5">
        <v>0</v>
      </c>
      <c r="J303" s="5">
        <v>0</v>
      </c>
      <c r="K303" s="5">
        <v>0</v>
      </c>
      <c r="L303" s="5">
        <v>0</v>
      </c>
      <c r="M303" s="5">
        <v>0</v>
      </c>
      <c r="N303" s="5">
        <v>0</v>
      </c>
      <c r="O303" s="5">
        <v>0</v>
      </c>
      <c r="P303" s="5">
        <v>0</v>
      </c>
      <c r="Q303" s="5">
        <v>0</v>
      </c>
      <c r="R303" s="5">
        <v>0</v>
      </c>
      <c r="S303" s="5">
        <v>0</v>
      </c>
    </row>
    <row r="304" spans="1:19" hidden="1" x14ac:dyDescent="0.35">
      <c r="A304" s="2" t="s">
        <v>233</v>
      </c>
      <c r="B304" s="1" t="s">
        <v>736</v>
      </c>
      <c r="C304" t="str">
        <f>VLOOKUP(B304,[2]Clothes!$B$5:$D$447,2, FALSE)</f>
        <v>Outside of MKCC</v>
      </c>
      <c r="D304" t="str">
        <f>VLOOKUP(B304,[2]Clothes!$B$5:$D$447,3, FALSE)</f>
        <v>Outside of MKCC - Other</v>
      </c>
      <c r="E304" s="5">
        <v>0</v>
      </c>
      <c r="F304" s="5">
        <v>0</v>
      </c>
      <c r="G304" s="5">
        <v>0</v>
      </c>
      <c r="H304" s="5">
        <v>0</v>
      </c>
      <c r="I304" s="5">
        <v>0</v>
      </c>
      <c r="J304" s="5">
        <v>0</v>
      </c>
      <c r="K304" s="5">
        <v>0</v>
      </c>
      <c r="L304" s="5">
        <v>0</v>
      </c>
      <c r="M304" s="5">
        <v>0</v>
      </c>
      <c r="N304" s="5">
        <v>0</v>
      </c>
      <c r="O304" s="5">
        <v>0</v>
      </c>
      <c r="P304" s="5">
        <v>0</v>
      </c>
      <c r="Q304" s="5">
        <v>0</v>
      </c>
      <c r="R304" s="5">
        <v>0</v>
      </c>
      <c r="S304" s="5">
        <v>0</v>
      </c>
    </row>
    <row r="305" spans="1:19" hidden="1" x14ac:dyDescent="0.35">
      <c r="A305" s="2" t="s">
        <v>233</v>
      </c>
      <c r="B305" s="1" t="s">
        <v>737</v>
      </c>
      <c r="C305" t="str">
        <f>VLOOKUP(B305,[2]Clothes!$B$5:$D$447,2, FALSE)</f>
        <v>Outside of MKCC</v>
      </c>
      <c r="D305" t="str">
        <f>VLOOKUP(B305,[2]Clothes!$B$5:$D$447,3, FALSE)</f>
        <v>London</v>
      </c>
      <c r="E305" s="5">
        <v>6.94E-3</v>
      </c>
      <c r="F305" s="5">
        <v>0</v>
      </c>
      <c r="G305" s="5">
        <v>0</v>
      </c>
      <c r="H305" s="5">
        <v>0</v>
      </c>
      <c r="I305" s="5">
        <v>0</v>
      </c>
      <c r="J305" s="5">
        <v>1.8409999999999999E-2</v>
      </c>
      <c r="K305" s="5">
        <v>0</v>
      </c>
      <c r="L305" s="5">
        <v>0</v>
      </c>
      <c r="M305" s="5">
        <v>0</v>
      </c>
      <c r="N305" s="5">
        <v>0</v>
      </c>
      <c r="O305" s="5">
        <v>0</v>
      </c>
      <c r="P305" s="5">
        <v>1.2800000000000001E-2</v>
      </c>
      <c r="Q305" s="5">
        <v>3.3570000000000003E-2</v>
      </c>
      <c r="R305" s="5">
        <v>0</v>
      </c>
      <c r="S305" s="5">
        <v>0</v>
      </c>
    </row>
    <row r="306" spans="1:19" hidden="1" x14ac:dyDescent="0.35">
      <c r="A306" s="2" t="s">
        <v>233</v>
      </c>
      <c r="B306" s="1" t="s">
        <v>738</v>
      </c>
      <c r="C306" t="str">
        <f>VLOOKUP(B306,[2]Clothes!$B$5:$D$447,2, FALSE)</f>
        <v>Outside of MKCC</v>
      </c>
      <c r="D306" t="str">
        <f>VLOOKUP(B306,[2]Clothes!$B$5:$D$447,3, FALSE)</f>
        <v>Outside of MKCC - Other</v>
      </c>
      <c r="E306" s="5">
        <v>0</v>
      </c>
      <c r="F306" s="5">
        <v>0</v>
      </c>
      <c r="G306" s="5">
        <v>0</v>
      </c>
      <c r="H306" s="5">
        <v>0</v>
      </c>
      <c r="I306" s="5">
        <v>0</v>
      </c>
      <c r="J306" s="5">
        <v>0</v>
      </c>
      <c r="K306" s="5">
        <v>0</v>
      </c>
      <c r="L306" s="5">
        <v>0</v>
      </c>
      <c r="M306" s="5">
        <v>0</v>
      </c>
      <c r="N306" s="5">
        <v>0</v>
      </c>
      <c r="O306" s="5">
        <v>0</v>
      </c>
      <c r="P306" s="5">
        <v>0</v>
      </c>
      <c r="Q306" s="5">
        <v>0</v>
      </c>
      <c r="R306" s="5">
        <v>0</v>
      </c>
      <c r="S306" s="5">
        <v>0</v>
      </c>
    </row>
    <row r="307" spans="1:19" hidden="1" x14ac:dyDescent="0.35">
      <c r="A307" s="2" t="s">
        <v>233</v>
      </c>
      <c r="B307" s="1" t="s">
        <v>739</v>
      </c>
      <c r="C307" t="str">
        <f>VLOOKUP(B307,[2]Clothes!$B$5:$D$447,2, FALSE)</f>
        <v>Outside of MKCC</v>
      </c>
      <c r="D307" t="str">
        <f>VLOOKUP(B307,[2]Clothes!$B$5:$D$447,3, FALSE)</f>
        <v>Outside of MKCC - Other</v>
      </c>
      <c r="E307" s="5">
        <v>0</v>
      </c>
      <c r="F307" s="5">
        <v>0</v>
      </c>
      <c r="G307" s="5">
        <v>0</v>
      </c>
      <c r="H307" s="5">
        <v>0</v>
      </c>
      <c r="I307" s="5">
        <v>0</v>
      </c>
      <c r="J307" s="5">
        <v>0</v>
      </c>
      <c r="K307" s="5">
        <v>0</v>
      </c>
      <c r="L307" s="5">
        <v>0</v>
      </c>
      <c r="M307" s="5">
        <v>0</v>
      </c>
      <c r="N307" s="5">
        <v>0</v>
      </c>
      <c r="O307" s="5">
        <v>0</v>
      </c>
      <c r="P307" s="5">
        <v>0</v>
      </c>
      <c r="Q307" s="5">
        <v>0</v>
      </c>
      <c r="R307" s="5">
        <v>0</v>
      </c>
      <c r="S307" s="5">
        <v>0</v>
      </c>
    </row>
    <row r="308" spans="1:19" hidden="1" x14ac:dyDescent="0.35">
      <c r="A308" s="2" t="s">
        <v>233</v>
      </c>
      <c r="B308" s="1" t="s">
        <v>740</v>
      </c>
      <c r="C308" t="str">
        <f>VLOOKUP(B308,[2]Clothes!$B$5:$D$447,2, FALSE)</f>
        <v>Outside of MKCC</v>
      </c>
      <c r="D308" t="str">
        <f>VLOOKUP(B308,[2]Clothes!$B$5:$D$447,3, FALSE)</f>
        <v>Outside of MKCC - Other</v>
      </c>
      <c r="E308" s="5">
        <v>0</v>
      </c>
      <c r="F308" s="5">
        <v>0</v>
      </c>
      <c r="G308" s="5">
        <v>0</v>
      </c>
      <c r="H308" s="5">
        <v>0</v>
      </c>
      <c r="I308" s="5">
        <v>0</v>
      </c>
      <c r="J308" s="5">
        <v>0</v>
      </c>
      <c r="K308" s="5">
        <v>0</v>
      </c>
      <c r="L308" s="5">
        <v>0</v>
      </c>
      <c r="M308" s="5">
        <v>0</v>
      </c>
      <c r="N308" s="5">
        <v>0</v>
      </c>
      <c r="O308" s="5">
        <v>0</v>
      </c>
      <c r="P308" s="5">
        <v>0</v>
      </c>
      <c r="Q308" s="5">
        <v>0</v>
      </c>
      <c r="R308" s="5">
        <v>0</v>
      </c>
      <c r="S308" s="5">
        <v>0</v>
      </c>
    </row>
    <row r="309" spans="1:19" hidden="1" x14ac:dyDescent="0.35">
      <c r="A309" s="2" t="s">
        <v>233</v>
      </c>
      <c r="B309" s="1" t="s">
        <v>741</v>
      </c>
      <c r="C309" t="str">
        <f>VLOOKUP(B309,[2]Clothes!$B$5:$D$447,2, FALSE)</f>
        <v>Outside of MKCC</v>
      </c>
      <c r="D309" t="str">
        <f>VLOOKUP(B309,[2]Clothes!$B$5:$D$447,3, FALSE)</f>
        <v>Outside of MKCC - Other</v>
      </c>
      <c r="E309" s="5">
        <v>0</v>
      </c>
      <c r="F309" s="5">
        <v>0</v>
      </c>
      <c r="G309" s="5">
        <v>0</v>
      </c>
      <c r="H309" s="5">
        <v>0</v>
      </c>
      <c r="I309" s="5">
        <v>0</v>
      </c>
      <c r="J309" s="5">
        <v>0</v>
      </c>
      <c r="K309" s="5">
        <v>0</v>
      </c>
      <c r="L309" s="5">
        <v>0</v>
      </c>
      <c r="M309" s="5">
        <v>0</v>
      </c>
      <c r="N309" s="5">
        <v>0</v>
      </c>
      <c r="O309" s="5">
        <v>0</v>
      </c>
      <c r="P309" s="5">
        <v>0</v>
      </c>
      <c r="Q309" s="5">
        <v>0</v>
      </c>
      <c r="R309" s="5">
        <v>0</v>
      </c>
      <c r="S309" s="5">
        <v>0</v>
      </c>
    </row>
    <row r="310" spans="1:19" hidden="1" x14ac:dyDescent="0.35">
      <c r="A310" s="2" t="s">
        <v>233</v>
      </c>
      <c r="B310" s="1" t="s">
        <v>742</v>
      </c>
      <c r="C310" t="str">
        <f>VLOOKUP(B310,[2]Clothes!$B$5:$D$447,2, FALSE)</f>
        <v>Outside of MKCC</v>
      </c>
      <c r="D310" t="str">
        <f>VLOOKUP(B310,[2]Clothes!$B$5:$D$447,3, FALSE)</f>
        <v>Outside of MKCC - Other</v>
      </c>
      <c r="E310" s="5">
        <v>0</v>
      </c>
      <c r="F310" s="5">
        <v>0</v>
      </c>
      <c r="G310" s="5">
        <v>0</v>
      </c>
      <c r="H310" s="5">
        <v>0</v>
      </c>
      <c r="I310" s="5">
        <v>0</v>
      </c>
      <c r="J310" s="5">
        <v>0</v>
      </c>
      <c r="K310" s="5">
        <v>0</v>
      </c>
      <c r="L310" s="5">
        <v>0</v>
      </c>
      <c r="M310" s="5">
        <v>0</v>
      </c>
      <c r="N310" s="5">
        <v>0</v>
      </c>
      <c r="O310" s="5">
        <v>0</v>
      </c>
      <c r="P310" s="5">
        <v>0</v>
      </c>
      <c r="Q310" s="5">
        <v>0</v>
      </c>
      <c r="R310" s="5">
        <v>0</v>
      </c>
      <c r="S310" s="5">
        <v>0</v>
      </c>
    </row>
    <row r="311" spans="1:19" hidden="1" x14ac:dyDescent="0.35">
      <c r="A311" s="2" t="s">
        <v>233</v>
      </c>
      <c r="B311" s="1" t="s">
        <v>743</v>
      </c>
      <c r="C311" t="str">
        <f>VLOOKUP(B311,[2]Clothes!$B$5:$D$447,2, FALSE)</f>
        <v>Outside of MKCC</v>
      </c>
      <c r="D311" t="str">
        <f>VLOOKUP(B311,[2]Clothes!$B$5:$D$447,3, FALSE)</f>
        <v>Outside of MKCC - Other</v>
      </c>
      <c r="E311" s="5">
        <v>7.5000000000000002E-4</v>
      </c>
      <c r="F311" s="5">
        <v>0</v>
      </c>
      <c r="G311" s="5">
        <v>0</v>
      </c>
      <c r="H311" s="5">
        <v>0</v>
      </c>
      <c r="I311" s="5">
        <v>0</v>
      </c>
      <c r="J311" s="5">
        <v>0</v>
      </c>
      <c r="K311" s="5">
        <v>0</v>
      </c>
      <c r="L311" s="5">
        <v>0</v>
      </c>
      <c r="M311" s="5">
        <v>0</v>
      </c>
      <c r="N311" s="5">
        <v>2.2599999999999999E-2</v>
      </c>
      <c r="O311" s="5">
        <v>0</v>
      </c>
      <c r="P311" s="5">
        <v>0</v>
      </c>
      <c r="Q311" s="5">
        <v>0</v>
      </c>
      <c r="R311" s="5">
        <v>0</v>
      </c>
      <c r="S311" s="5">
        <v>0</v>
      </c>
    </row>
    <row r="312" spans="1:19" hidden="1" x14ac:dyDescent="0.35">
      <c r="A312" s="2" t="s">
        <v>233</v>
      </c>
      <c r="B312" s="1" t="s">
        <v>744</v>
      </c>
      <c r="C312" t="str">
        <f>VLOOKUP(B312,[2]Clothes!$B$5:$D$447,2, FALSE)</f>
        <v>Outside of MKCC</v>
      </c>
      <c r="D312" t="str">
        <f>VLOOKUP(B312,[2]Clothes!$B$5:$D$447,3, FALSE)</f>
        <v>Outside of MKCC - Other</v>
      </c>
      <c r="E312" s="5">
        <v>0</v>
      </c>
      <c r="F312" s="5">
        <v>0</v>
      </c>
      <c r="G312" s="5">
        <v>0</v>
      </c>
      <c r="H312" s="5">
        <v>0</v>
      </c>
      <c r="I312" s="5">
        <v>0</v>
      </c>
      <c r="J312" s="5">
        <v>0</v>
      </c>
      <c r="K312" s="5">
        <v>0</v>
      </c>
      <c r="L312" s="5">
        <v>0</v>
      </c>
      <c r="M312" s="5">
        <v>0</v>
      </c>
      <c r="N312" s="5">
        <v>0</v>
      </c>
      <c r="O312" s="5">
        <v>0</v>
      </c>
      <c r="P312" s="5">
        <v>0</v>
      </c>
      <c r="Q312" s="5">
        <v>0</v>
      </c>
      <c r="R312" s="5">
        <v>0</v>
      </c>
      <c r="S312" s="5">
        <v>0</v>
      </c>
    </row>
    <row r="313" spans="1:19" hidden="1" x14ac:dyDescent="0.35">
      <c r="A313" s="2" t="s">
        <v>233</v>
      </c>
      <c r="B313" s="1" t="s">
        <v>745</v>
      </c>
      <c r="C313" t="str">
        <f>VLOOKUP(B313,[2]Clothes!$B$5:$D$447,2, FALSE)</f>
        <v>Outside of MKCC</v>
      </c>
      <c r="D313" t="str">
        <f>VLOOKUP(B313,[2]Clothes!$B$5:$D$447,3, FALSE)</f>
        <v>Northampton</v>
      </c>
      <c r="E313" s="5">
        <v>0</v>
      </c>
      <c r="F313" s="5">
        <v>0</v>
      </c>
      <c r="G313" s="5">
        <v>0</v>
      </c>
      <c r="H313" s="5">
        <v>0</v>
      </c>
      <c r="I313" s="5">
        <v>0</v>
      </c>
      <c r="J313" s="5">
        <v>0</v>
      </c>
      <c r="K313" s="5">
        <v>0</v>
      </c>
      <c r="L313" s="5">
        <v>0</v>
      </c>
      <c r="M313" s="5">
        <v>0</v>
      </c>
      <c r="N313" s="5">
        <v>0</v>
      </c>
      <c r="O313" s="5">
        <v>0</v>
      </c>
      <c r="P313" s="5">
        <v>0</v>
      </c>
      <c r="Q313" s="5">
        <v>0</v>
      </c>
      <c r="R313" s="5">
        <v>0</v>
      </c>
      <c r="S313" s="5">
        <v>0</v>
      </c>
    </row>
    <row r="314" spans="1:19" hidden="1" x14ac:dyDescent="0.35">
      <c r="A314" s="2" t="s">
        <v>233</v>
      </c>
      <c r="B314" s="1" t="s">
        <v>746</v>
      </c>
      <c r="C314" t="str">
        <f>VLOOKUP(B314,[2]Clothes!$B$5:$D$447,2, FALSE)</f>
        <v>Outside of MKCC</v>
      </c>
      <c r="D314" t="str">
        <f>VLOOKUP(B314,[2]Clothes!$B$5:$D$447,3, FALSE)</f>
        <v>Outside of MKCC - Other</v>
      </c>
      <c r="E314" s="5">
        <v>0</v>
      </c>
      <c r="F314" s="5">
        <v>0</v>
      </c>
      <c r="G314" s="5">
        <v>0</v>
      </c>
      <c r="H314" s="5">
        <v>0</v>
      </c>
      <c r="I314" s="5">
        <v>0</v>
      </c>
      <c r="J314" s="5">
        <v>0</v>
      </c>
      <c r="K314" s="5">
        <v>0</v>
      </c>
      <c r="L314" s="5">
        <v>0</v>
      </c>
      <c r="M314" s="5">
        <v>0</v>
      </c>
      <c r="N314" s="5">
        <v>0</v>
      </c>
      <c r="O314" s="5">
        <v>0</v>
      </c>
      <c r="P314" s="5">
        <v>0</v>
      </c>
      <c r="Q314" s="5">
        <v>0</v>
      </c>
      <c r="R314" s="5">
        <v>0</v>
      </c>
      <c r="S314" s="5">
        <v>0</v>
      </c>
    </row>
    <row r="315" spans="1:19" hidden="1" x14ac:dyDescent="0.35">
      <c r="A315" s="2" t="s">
        <v>233</v>
      </c>
      <c r="B315" s="1" t="s">
        <v>747</v>
      </c>
      <c r="C315" t="str">
        <f>VLOOKUP(B315,[2]Clothes!$B$5:$D$447,2, FALSE)</f>
        <v>Outside of MKCC</v>
      </c>
      <c r="D315" t="str">
        <f>VLOOKUP(B315,[2]Clothes!$B$5:$D$447,3, FALSE)</f>
        <v>Outside of MKCC - Other</v>
      </c>
      <c r="E315" s="5">
        <v>0</v>
      </c>
      <c r="F315" s="5">
        <v>0</v>
      </c>
      <c r="G315" s="5">
        <v>0</v>
      </c>
      <c r="H315" s="5">
        <v>0</v>
      </c>
      <c r="I315" s="5">
        <v>0</v>
      </c>
      <c r="J315" s="5">
        <v>0</v>
      </c>
      <c r="K315" s="5">
        <v>0</v>
      </c>
      <c r="L315" s="5">
        <v>0</v>
      </c>
      <c r="M315" s="5">
        <v>0</v>
      </c>
      <c r="N315" s="5">
        <v>0</v>
      </c>
      <c r="O315" s="5">
        <v>0</v>
      </c>
      <c r="P315" s="5">
        <v>0</v>
      </c>
      <c r="Q315" s="5">
        <v>0</v>
      </c>
      <c r="R315" s="5">
        <v>0</v>
      </c>
      <c r="S315" s="5">
        <v>0</v>
      </c>
    </row>
    <row r="316" spans="1:19" hidden="1" x14ac:dyDescent="0.35">
      <c r="A316" s="2" t="s">
        <v>233</v>
      </c>
      <c r="B316" s="1" t="s">
        <v>748</v>
      </c>
      <c r="C316" t="str">
        <f>VLOOKUP(B316,[2]Clothes!$B$5:$D$447,2, FALSE)</f>
        <v>Outside of MKCC</v>
      </c>
      <c r="D316" t="str">
        <f>VLOOKUP(B316,[2]Clothes!$B$5:$D$447,3, FALSE)</f>
        <v>Banbury</v>
      </c>
      <c r="E316" s="5">
        <v>0</v>
      </c>
      <c r="F316" s="5">
        <v>0</v>
      </c>
      <c r="G316" s="5">
        <v>0</v>
      </c>
      <c r="H316" s="5">
        <v>0</v>
      </c>
      <c r="I316" s="5">
        <v>0</v>
      </c>
      <c r="J316" s="5">
        <v>0</v>
      </c>
      <c r="K316" s="5">
        <v>0</v>
      </c>
      <c r="L316" s="5">
        <v>0</v>
      </c>
      <c r="M316" s="5">
        <v>0</v>
      </c>
      <c r="N316" s="5">
        <v>0</v>
      </c>
      <c r="O316" s="5">
        <v>0</v>
      </c>
      <c r="P316" s="5">
        <v>0</v>
      </c>
      <c r="Q316" s="5">
        <v>0</v>
      </c>
      <c r="R316" s="5">
        <v>0</v>
      </c>
      <c r="S316" s="5">
        <v>0</v>
      </c>
    </row>
    <row r="317" spans="1:19" hidden="1" x14ac:dyDescent="0.35">
      <c r="A317" s="2" t="s">
        <v>233</v>
      </c>
      <c r="B317" s="1" t="s">
        <v>749</v>
      </c>
      <c r="C317" t="str">
        <f>VLOOKUP(B317,[2]Clothes!$B$5:$D$447,2, FALSE)</f>
        <v>Outside of MKCC</v>
      </c>
      <c r="D317" t="str">
        <f>VLOOKUP(B317,[2]Clothes!$B$5:$D$447,3, FALSE)</f>
        <v>Outside of MKCC - Other</v>
      </c>
      <c r="E317" s="5">
        <v>1.89E-3</v>
      </c>
      <c r="F317" s="5">
        <v>0</v>
      </c>
      <c r="G317" s="5">
        <v>0</v>
      </c>
      <c r="H317" s="5">
        <v>0</v>
      </c>
      <c r="I317" s="5">
        <v>0</v>
      </c>
      <c r="J317" s="5">
        <v>0</v>
      </c>
      <c r="K317" s="5">
        <v>0</v>
      </c>
      <c r="L317" s="5">
        <v>0</v>
      </c>
      <c r="M317" s="5">
        <v>0</v>
      </c>
      <c r="N317" s="5">
        <v>0</v>
      </c>
      <c r="O317" s="5">
        <v>0</v>
      </c>
      <c r="P317" s="5">
        <v>0</v>
      </c>
      <c r="Q317" s="5">
        <v>1.312E-2</v>
      </c>
      <c r="R317" s="5">
        <v>0</v>
      </c>
      <c r="S317" s="5">
        <v>0</v>
      </c>
    </row>
    <row r="318" spans="1:19" hidden="1" x14ac:dyDescent="0.35">
      <c r="A318" s="2" t="s">
        <v>233</v>
      </c>
      <c r="B318" s="1" t="s">
        <v>750</v>
      </c>
      <c r="C318" t="str">
        <f>VLOOKUP(B318,[2]Clothes!$B$5:$D$447,2, FALSE)</f>
        <v>Outside of MKCC</v>
      </c>
      <c r="D318" t="str">
        <f>VLOOKUP(B318,[2]Clothes!$B$5:$D$447,3, FALSE)</f>
        <v>Outside of MKCC - Other</v>
      </c>
      <c r="E318" s="5">
        <v>0</v>
      </c>
      <c r="F318" s="5">
        <v>0</v>
      </c>
      <c r="G318" s="5">
        <v>0</v>
      </c>
      <c r="H318" s="5">
        <v>0</v>
      </c>
      <c r="I318" s="5">
        <v>0</v>
      </c>
      <c r="J318" s="5">
        <v>0</v>
      </c>
      <c r="K318" s="5">
        <v>0</v>
      </c>
      <c r="L318" s="5">
        <v>0</v>
      </c>
      <c r="M318" s="5">
        <v>0</v>
      </c>
      <c r="N318" s="5">
        <v>0</v>
      </c>
      <c r="O318" s="5">
        <v>0</v>
      </c>
      <c r="P318" s="5">
        <v>0</v>
      </c>
      <c r="Q318" s="5">
        <v>0</v>
      </c>
      <c r="R318" s="5">
        <v>0</v>
      </c>
      <c r="S318" s="5">
        <v>0</v>
      </c>
    </row>
    <row r="319" spans="1:19" hidden="1" x14ac:dyDescent="0.35">
      <c r="A319" s="2" t="s">
        <v>233</v>
      </c>
      <c r="B319" s="1" t="s">
        <v>751</v>
      </c>
      <c r="C319" t="str">
        <f>VLOOKUP(B319,[2]Clothes!$B$5:$D$447,2, FALSE)</f>
        <v>Outside of MKCC</v>
      </c>
      <c r="D319" t="str">
        <f>VLOOKUP(B319,[2]Clothes!$B$5:$D$447,3, FALSE)</f>
        <v>Outside of MKCC - Other</v>
      </c>
      <c r="E319" s="5">
        <v>4.2599999999999999E-3</v>
      </c>
      <c r="F319" s="5">
        <v>0</v>
      </c>
      <c r="G319" s="5">
        <v>5.6009999999999997E-2</v>
      </c>
      <c r="H319" s="5">
        <v>0</v>
      </c>
      <c r="I319" s="5">
        <v>0</v>
      </c>
      <c r="J319" s="5">
        <v>0</v>
      </c>
      <c r="K319" s="5">
        <v>0</v>
      </c>
      <c r="L319" s="5">
        <v>0</v>
      </c>
      <c r="M319" s="5">
        <v>0</v>
      </c>
      <c r="N319" s="5">
        <v>0</v>
      </c>
      <c r="O319" s="5">
        <v>0</v>
      </c>
      <c r="P319" s="5">
        <v>0</v>
      </c>
      <c r="Q319" s="5">
        <v>0</v>
      </c>
      <c r="R319" s="5">
        <v>0</v>
      </c>
      <c r="S319" s="5">
        <v>0</v>
      </c>
    </row>
    <row r="320" spans="1:19" hidden="1" x14ac:dyDescent="0.35">
      <c r="A320" s="2" t="s">
        <v>233</v>
      </c>
      <c r="B320" s="1" t="s">
        <v>752</v>
      </c>
      <c r="C320" t="str">
        <f>VLOOKUP(B320,[2]Clothes!$B$5:$D$447,2, FALSE)</f>
        <v>Outside of MKCC</v>
      </c>
      <c r="D320" t="str">
        <f>VLOOKUP(B320,[2]Clothes!$B$5:$D$447,3, FALSE)</f>
        <v>Outside of MKCC - Other</v>
      </c>
      <c r="E320" s="5">
        <v>0</v>
      </c>
      <c r="F320" s="5">
        <v>0</v>
      </c>
      <c r="G320" s="5">
        <v>0</v>
      </c>
      <c r="H320" s="5">
        <v>0</v>
      </c>
      <c r="I320" s="5">
        <v>0</v>
      </c>
      <c r="J320" s="5">
        <v>0</v>
      </c>
      <c r="K320" s="5">
        <v>0</v>
      </c>
      <c r="L320" s="5">
        <v>0</v>
      </c>
      <c r="M320" s="5">
        <v>0</v>
      </c>
      <c r="N320" s="5">
        <v>0</v>
      </c>
      <c r="O320" s="5">
        <v>0</v>
      </c>
      <c r="P320" s="5">
        <v>0</v>
      </c>
      <c r="Q320" s="5">
        <v>0</v>
      </c>
      <c r="R320" s="5">
        <v>0</v>
      </c>
      <c r="S320" s="5">
        <v>0</v>
      </c>
    </row>
    <row r="321" spans="1:19" hidden="1" x14ac:dyDescent="0.35">
      <c r="A321" s="2" t="s">
        <v>233</v>
      </c>
      <c r="B321" s="1" t="s">
        <v>753</v>
      </c>
      <c r="C321" t="str">
        <f>VLOOKUP(B321,[2]Clothes!$B$5:$D$447,2, FALSE)</f>
        <v>Outside of MKCC</v>
      </c>
      <c r="D321" t="str">
        <f>VLOOKUP(B321,[2]Clothes!$B$5:$D$447,3, FALSE)</f>
        <v>Outside of MKCC - Other</v>
      </c>
      <c r="E321" s="5">
        <v>0</v>
      </c>
      <c r="F321" s="5">
        <v>0</v>
      </c>
      <c r="G321" s="5">
        <v>0</v>
      </c>
      <c r="H321" s="5">
        <v>0</v>
      </c>
      <c r="I321" s="5">
        <v>0</v>
      </c>
      <c r="J321" s="5">
        <v>0</v>
      </c>
      <c r="K321" s="5">
        <v>0</v>
      </c>
      <c r="L321" s="5">
        <v>0</v>
      </c>
      <c r="M321" s="5">
        <v>0</v>
      </c>
      <c r="N321" s="5">
        <v>0</v>
      </c>
      <c r="O321" s="5">
        <v>0</v>
      </c>
      <c r="P321" s="5">
        <v>0</v>
      </c>
      <c r="Q321" s="5">
        <v>0</v>
      </c>
      <c r="R321" s="5">
        <v>0</v>
      </c>
      <c r="S321" s="5">
        <v>0</v>
      </c>
    </row>
    <row r="322" spans="1:19" hidden="1" x14ac:dyDescent="0.35">
      <c r="A322" s="2" t="s">
        <v>233</v>
      </c>
      <c r="B322" s="1" t="s">
        <v>754</v>
      </c>
      <c r="C322" t="str">
        <f>VLOOKUP(B322,[2]Clothes!$B$5:$D$447,2, FALSE)</f>
        <v>Outside of MKCC</v>
      </c>
      <c r="D322" t="str">
        <f>VLOOKUP(B322,[2]Clothes!$B$5:$D$447,3, FALSE)</f>
        <v>Outside of MKCC - Other</v>
      </c>
      <c r="E322" s="5">
        <v>0</v>
      </c>
      <c r="F322" s="5">
        <v>0</v>
      </c>
      <c r="G322" s="5">
        <v>0</v>
      </c>
      <c r="H322" s="5">
        <v>0</v>
      </c>
      <c r="I322" s="5">
        <v>0</v>
      </c>
      <c r="J322" s="5">
        <v>0</v>
      </c>
      <c r="K322" s="5">
        <v>0</v>
      </c>
      <c r="L322" s="5">
        <v>0</v>
      </c>
      <c r="M322" s="5">
        <v>0</v>
      </c>
      <c r="N322" s="5">
        <v>0</v>
      </c>
      <c r="O322" s="5">
        <v>0</v>
      </c>
      <c r="P322" s="5">
        <v>0</v>
      </c>
      <c r="Q322" s="5">
        <v>0</v>
      </c>
      <c r="R322" s="5">
        <v>0</v>
      </c>
      <c r="S322" s="5">
        <v>0</v>
      </c>
    </row>
    <row r="323" spans="1:19" hidden="1" x14ac:dyDescent="0.35">
      <c r="A323" s="2" t="s">
        <v>233</v>
      </c>
      <c r="B323" s="1" t="s">
        <v>755</v>
      </c>
      <c r="C323" t="str">
        <f>VLOOKUP(B323,[2]Clothes!$B$5:$D$447,2, FALSE)</f>
        <v>Outside of MKCC</v>
      </c>
      <c r="D323" t="str">
        <f>VLOOKUP(B323,[2]Clothes!$B$5:$D$447,3, FALSE)</f>
        <v>Outside of MKCC - Other</v>
      </c>
      <c r="E323" s="5">
        <v>0</v>
      </c>
      <c r="F323" s="5">
        <v>0</v>
      </c>
      <c r="G323" s="5">
        <v>0</v>
      </c>
      <c r="H323" s="5">
        <v>0</v>
      </c>
      <c r="I323" s="5">
        <v>0</v>
      </c>
      <c r="J323" s="5">
        <v>0</v>
      </c>
      <c r="K323" s="5">
        <v>0</v>
      </c>
      <c r="L323" s="5">
        <v>0</v>
      </c>
      <c r="M323" s="5">
        <v>0</v>
      </c>
      <c r="N323" s="5">
        <v>0</v>
      </c>
      <c r="O323" s="5">
        <v>0</v>
      </c>
      <c r="P323" s="5">
        <v>0</v>
      </c>
      <c r="Q323" s="5">
        <v>0</v>
      </c>
      <c r="R323" s="5">
        <v>0</v>
      </c>
      <c r="S323" s="5">
        <v>0</v>
      </c>
    </row>
    <row r="324" spans="1:19" hidden="1" x14ac:dyDescent="0.35">
      <c r="A324" s="2" t="s">
        <v>233</v>
      </c>
      <c r="B324" s="1" t="s">
        <v>756</v>
      </c>
      <c r="C324" t="str">
        <f>VLOOKUP(B324,[2]Clothes!$B$5:$D$447,2, FALSE)</f>
        <v>Outside of MKCC</v>
      </c>
      <c r="D324" t="str">
        <f>VLOOKUP(B324,[2]Clothes!$B$5:$D$447,3, FALSE)</f>
        <v>Outside of MKCC - Other</v>
      </c>
      <c r="E324" s="5">
        <v>2.3130000000000001E-2</v>
      </c>
      <c r="F324" s="5">
        <v>0</v>
      </c>
      <c r="G324" s="5">
        <v>0</v>
      </c>
      <c r="H324" s="5">
        <v>0</v>
      </c>
      <c r="I324" s="5">
        <v>5.5259999999999997E-2</v>
      </c>
      <c r="J324" s="5">
        <v>0</v>
      </c>
      <c r="K324" s="5">
        <v>0</v>
      </c>
      <c r="L324" s="5">
        <v>0</v>
      </c>
      <c r="M324" s="5">
        <v>0</v>
      </c>
      <c r="N324" s="5">
        <v>0</v>
      </c>
      <c r="O324" s="5">
        <v>0</v>
      </c>
      <c r="P324" s="5">
        <v>0</v>
      </c>
      <c r="Q324" s="5">
        <v>0.14027999999999999</v>
      </c>
      <c r="R324" s="5">
        <v>0</v>
      </c>
      <c r="S324" s="5">
        <v>0</v>
      </c>
    </row>
    <row r="325" spans="1:19" hidden="1" x14ac:dyDescent="0.35">
      <c r="A325" s="2" t="s">
        <v>233</v>
      </c>
      <c r="B325" s="1" t="s">
        <v>757</v>
      </c>
      <c r="C325" t="str">
        <f>VLOOKUP(B325,[2]Clothes!$B$5:$D$447,2, FALSE)</f>
        <v>Outside of MKCC</v>
      </c>
      <c r="D325" t="str">
        <f>VLOOKUP(B325,[2]Clothes!$B$5:$D$447,3, FALSE)</f>
        <v>Bedford</v>
      </c>
      <c r="E325" s="5">
        <v>0</v>
      </c>
      <c r="F325" s="5">
        <v>0</v>
      </c>
      <c r="G325" s="5">
        <v>0</v>
      </c>
      <c r="H325" s="5">
        <v>0</v>
      </c>
      <c r="I325" s="5">
        <v>0</v>
      </c>
      <c r="J325" s="5">
        <v>0</v>
      </c>
      <c r="K325" s="5">
        <v>0</v>
      </c>
      <c r="L325" s="5">
        <v>0</v>
      </c>
      <c r="M325" s="5">
        <v>0</v>
      </c>
      <c r="N325" s="5">
        <v>0</v>
      </c>
      <c r="O325" s="5">
        <v>0</v>
      </c>
      <c r="P325" s="5">
        <v>0</v>
      </c>
      <c r="Q325" s="5">
        <v>0</v>
      </c>
      <c r="R325" s="5">
        <v>0</v>
      </c>
      <c r="S325" s="5">
        <v>0</v>
      </c>
    </row>
    <row r="326" spans="1:19" hidden="1" x14ac:dyDescent="0.35">
      <c r="A326" s="2" t="s">
        <v>233</v>
      </c>
      <c r="B326" s="1" t="s">
        <v>758</v>
      </c>
      <c r="C326" t="str">
        <f>VLOOKUP(B326,[2]Clothes!$B$5:$D$447,2, FALSE)</f>
        <v>Outside of MKCC</v>
      </c>
      <c r="D326" t="str">
        <f>VLOOKUP(B326,[2]Clothes!$B$5:$D$447,3, FALSE)</f>
        <v>London</v>
      </c>
      <c r="E326" s="5">
        <v>0</v>
      </c>
      <c r="F326" s="5">
        <v>0</v>
      </c>
      <c r="G326" s="5">
        <v>0</v>
      </c>
      <c r="H326" s="5">
        <v>0</v>
      </c>
      <c r="I326" s="5">
        <v>0</v>
      </c>
      <c r="J326" s="5">
        <v>0</v>
      </c>
      <c r="K326" s="5">
        <v>0</v>
      </c>
      <c r="L326" s="5">
        <v>0</v>
      </c>
      <c r="M326" s="5">
        <v>0</v>
      </c>
      <c r="N326" s="5">
        <v>0</v>
      </c>
      <c r="O326" s="5">
        <v>0</v>
      </c>
      <c r="P326" s="5">
        <v>0</v>
      </c>
      <c r="Q326" s="5">
        <v>0</v>
      </c>
      <c r="R326" s="5">
        <v>0</v>
      </c>
      <c r="S326" s="5">
        <v>0</v>
      </c>
    </row>
    <row r="327" spans="1:19" hidden="1" x14ac:dyDescent="0.35">
      <c r="A327" s="2" t="s">
        <v>233</v>
      </c>
      <c r="B327" s="1" t="s">
        <v>759</v>
      </c>
      <c r="C327" t="str">
        <f>VLOOKUP(B327,[2]Clothes!$B$5:$D$447,2, FALSE)</f>
        <v>Outside of MKCC</v>
      </c>
      <c r="D327" t="str">
        <f>VLOOKUP(B327,[2]Clothes!$B$5:$D$447,3, FALSE)</f>
        <v>Outside of MKCC - Other</v>
      </c>
      <c r="E327" s="5">
        <v>0</v>
      </c>
      <c r="F327" s="5">
        <v>0</v>
      </c>
      <c r="G327" s="5">
        <v>0</v>
      </c>
      <c r="H327" s="5">
        <v>0</v>
      </c>
      <c r="I327" s="5">
        <v>0</v>
      </c>
      <c r="J327" s="5">
        <v>0</v>
      </c>
      <c r="K327" s="5">
        <v>0</v>
      </c>
      <c r="L327" s="5">
        <v>0</v>
      </c>
      <c r="M327" s="5">
        <v>0</v>
      </c>
      <c r="N327" s="5">
        <v>0</v>
      </c>
      <c r="O327" s="5">
        <v>0</v>
      </c>
      <c r="P327" s="5">
        <v>0</v>
      </c>
      <c r="Q327" s="5">
        <v>0</v>
      </c>
      <c r="R327" s="5">
        <v>0</v>
      </c>
      <c r="S327" s="5">
        <v>0</v>
      </c>
    </row>
    <row r="328" spans="1:19" hidden="1" x14ac:dyDescent="0.35">
      <c r="A328" s="2" t="s">
        <v>233</v>
      </c>
      <c r="B328" s="1" t="s">
        <v>760</v>
      </c>
      <c r="C328" t="str">
        <f>VLOOKUP(B328,[2]Clothes!$B$5:$D$447,2, FALSE)</f>
        <v>Outside of MKCC</v>
      </c>
      <c r="D328" t="str">
        <f>VLOOKUP(B328,[2]Clothes!$B$5:$D$447,3, FALSE)</f>
        <v>Outside of MKCC - Other</v>
      </c>
      <c r="E328" s="5">
        <v>0</v>
      </c>
      <c r="F328" s="5">
        <v>0</v>
      </c>
      <c r="G328" s="5">
        <v>0</v>
      </c>
      <c r="H328" s="5">
        <v>0</v>
      </c>
      <c r="I328" s="5">
        <v>0</v>
      </c>
      <c r="J328" s="5">
        <v>0</v>
      </c>
      <c r="K328" s="5">
        <v>0</v>
      </c>
      <c r="L328" s="5">
        <v>0</v>
      </c>
      <c r="M328" s="5">
        <v>0</v>
      </c>
      <c r="N328" s="5">
        <v>0</v>
      </c>
      <c r="O328" s="5">
        <v>0</v>
      </c>
      <c r="P328" s="5">
        <v>0</v>
      </c>
      <c r="Q328" s="5">
        <v>0</v>
      </c>
      <c r="R328" s="5">
        <v>0</v>
      </c>
      <c r="S328" s="5">
        <v>0</v>
      </c>
    </row>
    <row r="329" spans="1:19" hidden="1" x14ac:dyDescent="0.35">
      <c r="A329" s="2" t="s">
        <v>233</v>
      </c>
      <c r="B329" s="1" t="s">
        <v>761</v>
      </c>
      <c r="C329" t="str">
        <f>VLOOKUP(B329,[2]Clothes!$B$5:$D$447,2, FALSE)</f>
        <v>Outside of MKCC</v>
      </c>
      <c r="D329" t="str">
        <f>VLOOKUP(B329,[2]Clothes!$B$5:$D$447,3, FALSE)</f>
        <v>Outside of MKCC - Other</v>
      </c>
      <c r="E329" s="5">
        <v>0</v>
      </c>
      <c r="F329" s="5">
        <v>0</v>
      </c>
      <c r="G329" s="5">
        <v>0</v>
      </c>
      <c r="H329" s="5">
        <v>0</v>
      </c>
      <c r="I329" s="5">
        <v>0</v>
      </c>
      <c r="J329" s="5">
        <v>0</v>
      </c>
      <c r="K329" s="5">
        <v>0</v>
      </c>
      <c r="L329" s="5">
        <v>0</v>
      </c>
      <c r="M329" s="5">
        <v>0</v>
      </c>
      <c r="N329" s="5">
        <v>0</v>
      </c>
      <c r="O329" s="5">
        <v>0</v>
      </c>
      <c r="P329" s="5">
        <v>0</v>
      </c>
      <c r="Q329" s="5">
        <v>0</v>
      </c>
      <c r="R329" s="5">
        <v>0</v>
      </c>
      <c r="S329" s="5">
        <v>0</v>
      </c>
    </row>
    <row r="330" spans="1:19" hidden="1" x14ac:dyDescent="0.35">
      <c r="A330" s="2" t="s">
        <v>233</v>
      </c>
      <c r="B330" s="1" t="s">
        <v>762</v>
      </c>
      <c r="C330" t="str">
        <f>VLOOKUP(B330,[2]Clothes!$B$5:$D$447,2, FALSE)</f>
        <v>Outside of MKCC</v>
      </c>
      <c r="D330" t="str">
        <f>VLOOKUP(B330,[2]Clothes!$B$5:$D$447,3, FALSE)</f>
        <v>Outside of MKCC - Other</v>
      </c>
      <c r="E330" s="5">
        <v>0</v>
      </c>
      <c r="F330" s="5">
        <v>0</v>
      </c>
      <c r="G330" s="5">
        <v>0</v>
      </c>
      <c r="H330" s="5">
        <v>0</v>
      </c>
      <c r="I330" s="5">
        <v>0</v>
      </c>
      <c r="J330" s="5">
        <v>0</v>
      </c>
      <c r="K330" s="5">
        <v>0</v>
      </c>
      <c r="L330" s="5">
        <v>0</v>
      </c>
      <c r="M330" s="5">
        <v>0</v>
      </c>
      <c r="N330" s="5">
        <v>0</v>
      </c>
      <c r="O330" s="5">
        <v>0</v>
      </c>
      <c r="P330" s="5">
        <v>0</v>
      </c>
      <c r="Q330" s="5">
        <v>0</v>
      </c>
      <c r="R330" s="5">
        <v>0</v>
      </c>
      <c r="S330" s="5">
        <v>0</v>
      </c>
    </row>
    <row r="331" spans="1:19" hidden="1" x14ac:dyDescent="0.35">
      <c r="A331" s="2" t="s">
        <v>233</v>
      </c>
      <c r="B331" s="1" t="s">
        <v>763</v>
      </c>
      <c r="C331" t="str">
        <f>VLOOKUP(B331,[2]Clothes!$B$5:$D$447,2, FALSE)</f>
        <v>Outside of MKCC</v>
      </c>
      <c r="D331" t="str">
        <f>VLOOKUP(B331,[2]Clothes!$B$5:$D$447,3, FALSE)</f>
        <v>Outside of MKCC - Other</v>
      </c>
      <c r="E331" s="5">
        <v>5.4000000000000001E-4</v>
      </c>
      <c r="F331" s="5">
        <v>0</v>
      </c>
      <c r="G331" s="5">
        <v>0</v>
      </c>
      <c r="H331" s="5">
        <v>0</v>
      </c>
      <c r="I331" s="5">
        <v>1.0290000000000001E-2</v>
      </c>
      <c r="J331" s="5">
        <v>0</v>
      </c>
      <c r="K331" s="5">
        <v>0</v>
      </c>
      <c r="L331" s="5">
        <v>0</v>
      </c>
      <c r="M331" s="5">
        <v>0</v>
      </c>
      <c r="N331" s="5">
        <v>0</v>
      </c>
      <c r="O331" s="5">
        <v>0</v>
      </c>
      <c r="P331" s="5">
        <v>0</v>
      </c>
      <c r="Q331" s="5">
        <v>0</v>
      </c>
      <c r="R331" s="5">
        <v>0</v>
      </c>
      <c r="S331" s="5">
        <v>0</v>
      </c>
    </row>
    <row r="332" spans="1:19" hidden="1" x14ac:dyDescent="0.35">
      <c r="A332" s="2" t="s">
        <v>233</v>
      </c>
      <c r="B332" s="1" t="s">
        <v>764</v>
      </c>
      <c r="C332" t="str">
        <f>VLOOKUP(B332,[2]Clothes!$B$5:$D$447,2, FALSE)</f>
        <v>Outside of MKCC</v>
      </c>
      <c r="D332" t="str">
        <f>VLOOKUP(B332,[2]Clothes!$B$5:$D$447,3, FALSE)</f>
        <v>Outside of MKCC - Other</v>
      </c>
      <c r="E332" s="5">
        <v>0</v>
      </c>
      <c r="F332" s="5">
        <v>0</v>
      </c>
      <c r="G332" s="5">
        <v>0</v>
      </c>
      <c r="H332" s="5">
        <v>0</v>
      </c>
      <c r="I332" s="5">
        <v>0</v>
      </c>
      <c r="J332" s="5">
        <v>0</v>
      </c>
      <c r="K332" s="5">
        <v>0</v>
      </c>
      <c r="L332" s="5">
        <v>0</v>
      </c>
      <c r="M332" s="5">
        <v>0</v>
      </c>
      <c r="N332" s="5">
        <v>0</v>
      </c>
      <c r="O332" s="5">
        <v>0</v>
      </c>
      <c r="P332" s="5">
        <v>0</v>
      </c>
      <c r="Q332" s="5">
        <v>0</v>
      </c>
      <c r="R332" s="5">
        <v>0</v>
      </c>
      <c r="S332" s="5">
        <v>0</v>
      </c>
    </row>
    <row r="333" spans="1:19" hidden="1" x14ac:dyDescent="0.35">
      <c r="A333" s="2" t="s">
        <v>233</v>
      </c>
      <c r="B333" s="1" t="s">
        <v>765</v>
      </c>
      <c r="C333" t="str">
        <f>VLOOKUP(B333,[2]Clothes!$B$5:$D$447,2, FALSE)</f>
        <v>Outside of MKCC</v>
      </c>
      <c r="D333" t="str">
        <f>VLOOKUP(B333,[2]Clothes!$B$5:$D$447,3, FALSE)</f>
        <v>Outside of MKCC - Other</v>
      </c>
      <c r="E333" s="5">
        <v>0</v>
      </c>
      <c r="F333" s="5">
        <v>0</v>
      </c>
      <c r="G333" s="5">
        <v>0</v>
      </c>
      <c r="H333" s="5">
        <v>0</v>
      </c>
      <c r="I333" s="5">
        <v>0</v>
      </c>
      <c r="J333" s="5">
        <v>0</v>
      </c>
      <c r="K333" s="5">
        <v>0</v>
      </c>
      <c r="L333" s="5">
        <v>0</v>
      </c>
      <c r="M333" s="5">
        <v>0</v>
      </c>
      <c r="N333" s="5">
        <v>0</v>
      </c>
      <c r="O333" s="5">
        <v>0</v>
      </c>
      <c r="P333" s="5">
        <v>0</v>
      </c>
      <c r="Q333" s="5">
        <v>0</v>
      </c>
      <c r="R333" s="5">
        <v>0</v>
      </c>
      <c r="S333" s="5">
        <v>0</v>
      </c>
    </row>
    <row r="334" spans="1:19" hidden="1" x14ac:dyDescent="0.35">
      <c r="A334" s="2" t="s">
        <v>233</v>
      </c>
      <c r="B334" s="1" t="s">
        <v>766</v>
      </c>
      <c r="C334" t="str">
        <f>VLOOKUP(B334,[2]Clothes!$B$5:$D$447,2, FALSE)</f>
        <v>Outside of MKCC</v>
      </c>
      <c r="D334" t="str">
        <f>VLOOKUP(B334,[2]Clothes!$B$5:$D$447,3, FALSE)</f>
        <v>Bedford</v>
      </c>
      <c r="E334" s="5">
        <v>0</v>
      </c>
      <c r="F334" s="5">
        <v>0</v>
      </c>
      <c r="G334" s="5">
        <v>0</v>
      </c>
      <c r="H334" s="5">
        <v>0</v>
      </c>
      <c r="I334" s="5">
        <v>0</v>
      </c>
      <c r="J334" s="5">
        <v>0</v>
      </c>
      <c r="K334" s="5">
        <v>0</v>
      </c>
      <c r="L334" s="5">
        <v>0</v>
      </c>
      <c r="M334" s="5">
        <v>0</v>
      </c>
      <c r="N334" s="5">
        <v>0</v>
      </c>
      <c r="O334" s="5">
        <v>0</v>
      </c>
      <c r="P334" s="5">
        <v>0</v>
      </c>
      <c r="Q334" s="5">
        <v>0</v>
      </c>
      <c r="R334" s="5">
        <v>0</v>
      </c>
      <c r="S334" s="5">
        <v>0</v>
      </c>
    </row>
    <row r="335" spans="1:19" hidden="1" x14ac:dyDescent="0.35">
      <c r="A335" s="2" t="s">
        <v>233</v>
      </c>
      <c r="B335" s="1" t="s">
        <v>767</v>
      </c>
      <c r="C335" t="str">
        <f>VLOOKUP(B335,[2]Clothes!$B$5:$D$447,2, FALSE)</f>
        <v>Outside of MKCC</v>
      </c>
      <c r="D335" t="str">
        <f>VLOOKUP(B335,[2]Clothes!$B$5:$D$447,3, FALSE)</f>
        <v>Outside of MKCC - Other</v>
      </c>
      <c r="E335" s="5">
        <v>0</v>
      </c>
      <c r="F335" s="5">
        <v>0</v>
      </c>
      <c r="G335" s="5">
        <v>0</v>
      </c>
      <c r="H335" s="5">
        <v>0</v>
      </c>
      <c r="I335" s="5">
        <v>0</v>
      </c>
      <c r="J335" s="5">
        <v>0</v>
      </c>
      <c r="K335" s="5">
        <v>0</v>
      </c>
      <c r="L335" s="5">
        <v>0</v>
      </c>
      <c r="M335" s="5">
        <v>0</v>
      </c>
      <c r="N335" s="5">
        <v>0</v>
      </c>
      <c r="O335" s="5">
        <v>0</v>
      </c>
      <c r="P335" s="5">
        <v>0</v>
      </c>
      <c r="Q335" s="5">
        <v>0</v>
      </c>
      <c r="R335" s="5">
        <v>0</v>
      </c>
      <c r="S335" s="5">
        <v>0</v>
      </c>
    </row>
    <row r="336" spans="1:19" hidden="1" x14ac:dyDescent="0.35">
      <c r="A336" s="2" t="s">
        <v>233</v>
      </c>
      <c r="B336" s="1" t="s">
        <v>768</v>
      </c>
      <c r="C336" t="str">
        <f>VLOOKUP(B336,[2]Clothes!$B$5:$D$447,2, FALSE)</f>
        <v>Outside of MKCC</v>
      </c>
      <c r="D336" t="str">
        <f>VLOOKUP(B336,[2]Clothes!$B$5:$D$447,3, FALSE)</f>
        <v>Outside of MKCC - Other</v>
      </c>
      <c r="E336" s="5">
        <v>0</v>
      </c>
      <c r="F336" s="5">
        <v>0</v>
      </c>
      <c r="G336" s="5">
        <v>0</v>
      </c>
      <c r="H336" s="5">
        <v>0</v>
      </c>
      <c r="I336" s="5">
        <v>0</v>
      </c>
      <c r="J336" s="5">
        <v>0</v>
      </c>
      <c r="K336" s="5">
        <v>0</v>
      </c>
      <c r="L336" s="5">
        <v>0</v>
      </c>
      <c r="M336" s="5">
        <v>0</v>
      </c>
      <c r="N336" s="5">
        <v>0</v>
      </c>
      <c r="O336" s="5">
        <v>0</v>
      </c>
      <c r="P336" s="5">
        <v>0</v>
      </c>
      <c r="Q336" s="5">
        <v>0</v>
      </c>
      <c r="R336" s="5">
        <v>0</v>
      </c>
      <c r="S336" s="5">
        <v>0</v>
      </c>
    </row>
    <row r="337" spans="1:19" hidden="1" x14ac:dyDescent="0.35">
      <c r="A337" s="2" t="s">
        <v>233</v>
      </c>
      <c r="B337" s="1" t="s">
        <v>769</v>
      </c>
      <c r="C337" t="str">
        <f>VLOOKUP(B337,[2]Clothes!$B$5:$D$447,2, FALSE)</f>
        <v>Outside of MKCC</v>
      </c>
      <c r="D337" t="str">
        <f>VLOOKUP(B337,[2]Clothes!$B$5:$D$447,3, FALSE)</f>
        <v>Bedford</v>
      </c>
      <c r="E337" s="5">
        <v>1.0359999999999999E-2</v>
      </c>
      <c r="F337" s="5">
        <v>0</v>
      </c>
      <c r="G337" s="5">
        <v>0</v>
      </c>
      <c r="H337" s="5">
        <v>0</v>
      </c>
      <c r="I337" s="5">
        <v>0</v>
      </c>
      <c r="J337" s="5">
        <v>0</v>
      </c>
      <c r="K337" s="5">
        <v>0</v>
      </c>
      <c r="L337" s="5">
        <v>0</v>
      </c>
      <c r="M337" s="5">
        <v>0</v>
      </c>
      <c r="N337" s="5">
        <v>0</v>
      </c>
      <c r="O337" s="5">
        <v>0</v>
      </c>
      <c r="P337" s="5">
        <v>9.1020000000000004E-2</v>
      </c>
      <c r="Q337" s="5">
        <v>0</v>
      </c>
      <c r="R337" s="5">
        <v>0</v>
      </c>
      <c r="S337" s="5">
        <v>0</v>
      </c>
    </row>
    <row r="338" spans="1:19" hidden="1" x14ac:dyDescent="0.35">
      <c r="A338" s="2" t="s">
        <v>233</v>
      </c>
      <c r="B338" s="1" t="s">
        <v>770</v>
      </c>
      <c r="C338" t="str">
        <f>VLOOKUP(B338,[2]Clothes!$B$5:$D$447,2, FALSE)</f>
        <v>Outside of MKCC</v>
      </c>
      <c r="D338" t="str">
        <f>VLOOKUP(B338,[2]Clothes!$B$5:$D$447,3, FALSE)</f>
        <v>Outside of MKCC - Other</v>
      </c>
      <c r="E338" s="5">
        <v>0</v>
      </c>
      <c r="F338" s="5">
        <v>0</v>
      </c>
      <c r="G338" s="5">
        <v>0</v>
      </c>
      <c r="H338" s="5">
        <v>0</v>
      </c>
      <c r="I338" s="5">
        <v>0</v>
      </c>
      <c r="J338" s="5">
        <v>0</v>
      </c>
      <c r="K338" s="5">
        <v>0</v>
      </c>
      <c r="L338" s="5">
        <v>0</v>
      </c>
      <c r="M338" s="5">
        <v>0</v>
      </c>
      <c r="N338" s="5">
        <v>0</v>
      </c>
      <c r="O338" s="5">
        <v>0</v>
      </c>
      <c r="P338" s="5">
        <v>0</v>
      </c>
      <c r="Q338" s="5">
        <v>0</v>
      </c>
      <c r="R338" s="5">
        <v>0</v>
      </c>
      <c r="S338" s="5">
        <v>0</v>
      </c>
    </row>
    <row r="339" spans="1:19" hidden="1" x14ac:dyDescent="0.35">
      <c r="A339" s="2" t="s">
        <v>233</v>
      </c>
      <c r="B339" s="1" t="s">
        <v>771</v>
      </c>
      <c r="C339" t="str">
        <f>VLOOKUP(B339,[2]Clothes!$B$5:$D$447,2, FALSE)</f>
        <v>Outside of MKCC</v>
      </c>
      <c r="D339" t="str">
        <f>VLOOKUP(B339,[2]Clothes!$B$5:$D$447,3, FALSE)</f>
        <v>Outside of MKCC - Other</v>
      </c>
      <c r="E339" s="5">
        <v>0</v>
      </c>
      <c r="F339" s="5">
        <v>0</v>
      </c>
      <c r="G339" s="5">
        <v>0</v>
      </c>
      <c r="H339" s="5">
        <v>0</v>
      </c>
      <c r="I339" s="5">
        <v>0</v>
      </c>
      <c r="J339" s="5">
        <v>0</v>
      </c>
      <c r="K339" s="5">
        <v>0</v>
      </c>
      <c r="L339" s="5">
        <v>0</v>
      </c>
      <c r="M339" s="5">
        <v>0</v>
      </c>
      <c r="N339" s="5">
        <v>0</v>
      </c>
      <c r="O339" s="5">
        <v>0</v>
      </c>
      <c r="P339" s="5">
        <v>0</v>
      </c>
      <c r="Q339" s="5">
        <v>0</v>
      </c>
      <c r="R339" s="5">
        <v>0</v>
      </c>
      <c r="S339" s="5">
        <v>0</v>
      </c>
    </row>
    <row r="340" spans="1:19" hidden="1" x14ac:dyDescent="0.35">
      <c r="A340" s="2" t="s">
        <v>233</v>
      </c>
      <c r="B340" s="1" t="s">
        <v>772</v>
      </c>
      <c r="C340" t="str">
        <f>VLOOKUP(B340,[2]Clothes!$B$5:$D$447,2, FALSE)</f>
        <v>Outside of MKCC</v>
      </c>
      <c r="D340" t="str">
        <f>VLOOKUP(B340,[2]Clothes!$B$5:$D$447,3, FALSE)</f>
        <v>Bedford</v>
      </c>
      <c r="E340" s="5">
        <v>0</v>
      </c>
      <c r="F340" s="5">
        <v>0</v>
      </c>
      <c r="G340" s="5">
        <v>0</v>
      </c>
      <c r="H340" s="5">
        <v>0</v>
      </c>
      <c r="I340" s="5">
        <v>0</v>
      </c>
      <c r="J340" s="5">
        <v>0</v>
      </c>
      <c r="K340" s="5">
        <v>0</v>
      </c>
      <c r="L340" s="5">
        <v>0</v>
      </c>
      <c r="M340" s="5">
        <v>0</v>
      </c>
      <c r="N340" s="5">
        <v>0</v>
      </c>
      <c r="O340" s="5">
        <v>0</v>
      </c>
      <c r="P340" s="5">
        <v>0</v>
      </c>
      <c r="Q340" s="5">
        <v>0</v>
      </c>
      <c r="R340" s="5">
        <v>0</v>
      </c>
      <c r="S340" s="5">
        <v>0</v>
      </c>
    </row>
    <row r="341" spans="1:19" hidden="1" x14ac:dyDescent="0.35">
      <c r="A341" s="2" t="s">
        <v>233</v>
      </c>
      <c r="B341" s="1" t="s">
        <v>773</v>
      </c>
      <c r="C341" t="str">
        <f>VLOOKUP(B341,[2]Clothes!$B$5:$D$447,2, FALSE)</f>
        <v>Outside of MKCC</v>
      </c>
      <c r="D341" t="str">
        <f>VLOOKUP(B341,[2]Clothes!$B$5:$D$447,3, FALSE)</f>
        <v>Outside of MKCC - Other</v>
      </c>
      <c r="E341" s="5">
        <v>2.5200000000000001E-3</v>
      </c>
      <c r="F341" s="5">
        <v>6.5640000000000004E-2</v>
      </c>
      <c r="G341" s="5">
        <v>0</v>
      </c>
      <c r="H341" s="5">
        <v>0</v>
      </c>
      <c r="I341" s="5">
        <v>0</v>
      </c>
      <c r="J341" s="5">
        <v>0</v>
      </c>
      <c r="K341" s="5">
        <v>0</v>
      </c>
      <c r="L341" s="5">
        <v>0</v>
      </c>
      <c r="M341" s="5">
        <v>0</v>
      </c>
      <c r="N341" s="5">
        <v>0</v>
      </c>
      <c r="O341" s="5">
        <v>0</v>
      </c>
      <c r="P341" s="5">
        <v>0</v>
      </c>
      <c r="Q341" s="5">
        <v>0</v>
      </c>
      <c r="R341" s="5">
        <v>0</v>
      </c>
      <c r="S341" s="5">
        <v>0</v>
      </c>
    </row>
    <row r="342" spans="1:19" hidden="1" x14ac:dyDescent="0.35">
      <c r="A342" s="2" t="s">
        <v>233</v>
      </c>
      <c r="B342" s="1" t="s">
        <v>774</v>
      </c>
      <c r="C342" t="str">
        <f>VLOOKUP(B342,[2]Clothes!$B$5:$D$447,2, FALSE)</f>
        <v>Outside of MKCC</v>
      </c>
      <c r="D342" t="str">
        <f>VLOOKUP(B342,[2]Clothes!$B$5:$D$447,3, FALSE)</f>
        <v>Outside of MKCC - Other</v>
      </c>
      <c r="E342" s="5">
        <v>0</v>
      </c>
      <c r="F342" s="5">
        <v>0</v>
      </c>
      <c r="G342" s="5">
        <v>0</v>
      </c>
      <c r="H342" s="5">
        <v>0</v>
      </c>
      <c r="I342" s="5">
        <v>0</v>
      </c>
      <c r="J342" s="5">
        <v>0</v>
      </c>
      <c r="K342" s="5">
        <v>0</v>
      </c>
      <c r="L342" s="5">
        <v>0</v>
      </c>
      <c r="M342" s="5">
        <v>0</v>
      </c>
      <c r="N342" s="5">
        <v>0</v>
      </c>
      <c r="O342" s="5">
        <v>0</v>
      </c>
      <c r="P342" s="5">
        <v>0</v>
      </c>
      <c r="Q342" s="5">
        <v>0</v>
      </c>
      <c r="R342" s="5">
        <v>0</v>
      </c>
      <c r="S342" s="5">
        <v>0</v>
      </c>
    </row>
    <row r="343" spans="1:19" hidden="1" x14ac:dyDescent="0.35">
      <c r="A343" s="2" t="s">
        <v>233</v>
      </c>
      <c r="B343" s="1" t="s">
        <v>775</v>
      </c>
      <c r="C343" t="str">
        <f>VLOOKUP(B343,[2]Clothes!$B$5:$D$447,2, FALSE)</f>
        <v>Outside of MKCC</v>
      </c>
      <c r="D343" t="str">
        <f>VLOOKUP(B343,[2]Clothes!$B$5:$D$447,3, FALSE)</f>
        <v>Outside of MKCC - Other</v>
      </c>
      <c r="E343" s="5">
        <v>0</v>
      </c>
      <c r="F343" s="5">
        <v>0</v>
      </c>
      <c r="G343" s="5">
        <v>0</v>
      </c>
      <c r="H343" s="5">
        <v>0</v>
      </c>
      <c r="I343" s="5">
        <v>0</v>
      </c>
      <c r="J343" s="5">
        <v>0</v>
      </c>
      <c r="K343" s="5">
        <v>0</v>
      </c>
      <c r="L343" s="5">
        <v>0</v>
      </c>
      <c r="M343" s="5">
        <v>0</v>
      </c>
      <c r="N343" s="5">
        <v>0</v>
      </c>
      <c r="O343" s="5">
        <v>0</v>
      </c>
      <c r="P343" s="5">
        <v>0</v>
      </c>
      <c r="Q343" s="5">
        <v>0</v>
      </c>
      <c r="R343" s="5">
        <v>0</v>
      </c>
      <c r="S343" s="5">
        <v>0</v>
      </c>
    </row>
    <row r="344" spans="1:19" hidden="1" x14ac:dyDescent="0.35">
      <c r="A344" s="2" t="s">
        <v>233</v>
      </c>
      <c r="B344" s="1" t="s">
        <v>776</v>
      </c>
      <c r="C344" t="str">
        <f>VLOOKUP(B344,[2]Clothes!$B$5:$D$447,2, FALSE)</f>
        <v>Outside of MKCC</v>
      </c>
      <c r="D344" t="str">
        <f>VLOOKUP(B344,[2]Clothes!$B$5:$D$447,3, FALSE)</f>
        <v>Outside of MKCC - Other</v>
      </c>
      <c r="E344" s="5">
        <v>0</v>
      </c>
      <c r="F344" s="5">
        <v>0</v>
      </c>
      <c r="G344" s="5">
        <v>0</v>
      </c>
      <c r="H344" s="5">
        <v>0</v>
      </c>
      <c r="I344" s="5">
        <v>0</v>
      </c>
      <c r="J344" s="5">
        <v>0</v>
      </c>
      <c r="K344" s="5">
        <v>0</v>
      </c>
      <c r="L344" s="5">
        <v>0</v>
      </c>
      <c r="M344" s="5">
        <v>0</v>
      </c>
      <c r="N344" s="5">
        <v>0</v>
      </c>
      <c r="O344" s="5">
        <v>0</v>
      </c>
      <c r="P344" s="5">
        <v>0</v>
      </c>
      <c r="Q344" s="5">
        <v>0</v>
      </c>
      <c r="R344" s="5">
        <v>0</v>
      </c>
      <c r="S344" s="5">
        <v>0</v>
      </c>
    </row>
    <row r="345" spans="1:19" hidden="1" x14ac:dyDescent="0.35">
      <c r="A345" s="2" t="s">
        <v>233</v>
      </c>
      <c r="B345" s="1" t="s">
        <v>777</v>
      </c>
      <c r="C345" t="str">
        <f>VLOOKUP(B345,[2]Clothes!$B$5:$D$447,2, FALSE)</f>
        <v>Outside of MKCC</v>
      </c>
      <c r="D345" t="str">
        <f>VLOOKUP(B345,[2]Clothes!$B$5:$D$447,3, FALSE)</f>
        <v>Outside of MKCC - Other</v>
      </c>
      <c r="E345" s="5">
        <v>0</v>
      </c>
      <c r="F345" s="5">
        <v>0</v>
      </c>
      <c r="G345" s="5">
        <v>0</v>
      </c>
      <c r="H345" s="5">
        <v>0</v>
      </c>
      <c r="I345" s="5">
        <v>0</v>
      </c>
      <c r="J345" s="5">
        <v>0</v>
      </c>
      <c r="K345" s="5">
        <v>0</v>
      </c>
      <c r="L345" s="5">
        <v>0</v>
      </c>
      <c r="M345" s="5">
        <v>0</v>
      </c>
      <c r="N345" s="5">
        <v>0</v>
      </c>
      <c r="O345" s="5">
        <v>0</v>
      </c>
      <c r="P345" s="5">
        <v>0</v>
      </c>
      <c r="Q345" s="5">
        <v>0</v>
      </c>
      <c r="R345" s="5">
        <v>0</v>
      </c>
      <c r="S345" s="5">
        <v>0</v>
      </c>
    </row>
    <row r="346" spans="1:19" hidden="1" x14ac:dyDescent="0.35">
      <c r="A346" s="2" t="s">
        <v>233</v>
      </c>
      <c r="B346" s="1" t="s">
        <v>778</v>
      </c>
      <c r="C346" t="str">
        <f>VLOOKUP(B346,[2]Clothes!$B$5:$D$447,2, FALSE)</f>
        <v>Outside of MKCC</v>
      </c>
      <c r="D346" t="str">
        <f>VLOOKUP(B346,[2]Clothes!$B$5:$D$447,3, FALSE)</f>
        <v>Outside of MKCC - Other</v>
      </c>
      <c r="E346" s="5">
        <v>0</v>
      </c>
      <c r="F346" s="5">
        <v>0</v>
      </c>
      <c r="G346" s="5">
        <v>0</v>
      </c>
      <c r="H346" s="5">
        <v>0</v>
      </c>
      <c r="I346" s="5">
        <v>0</v>
      </c>
      <c r="J346" s="5">
        <v>0</v>
      </c>
      <c r="K346" s="5">
        <v>0</v>
      </c>
      <c r="L346" s="5">
        <v>0</v>
      </c>
      <c r="M346" s="5">
        <v>0</v>
      </c>
      <c r="N346" s="5">
        <v>0</v>
      </c>
      <c r="O346" s="5">
        <v>0</v>
      </c>
      <c r="P346" s="5">
        <v>0</v>
      </c>
      <c r="Q346" s="5">
        <v>0</v>
      </c>
      <c r="R346" s="5">
        <v>0</v>
      </c>
      <c r="S346" s="5">
        <v>0</v>
      </c>
    </row>
    <row r="347" spans="1:19" hidden="1" x14ac:dyDescent="0.35">
      <c r="A347" s="2" t="s">
        <v>233</v>
      </c>
      <c r="B347" s="1" t="s">
        <v>779</v>
      </c>
      <c r="C347" t="str">
        <f>VLOOKUP(B347,[2]Clothes!$B$5:$D$447,2, FALSE)</f>
        <v>Outside of MKCC</v>
      </c>
      <c r="D347" t="str">
        <f>VLOOKUP(B347,[2]Clothes!$B$5:$D$447,3, FALSE)</f>
        <v>Outside of MKCC - Other</v>
      </c>
      <c r="E347" s="5">
        <v>0</v>
      </c>
      <c r="F347" s="5">
        <v>0</v>
      </c>
      <c r="G347" s="5">
        <v>0</v>
      </c>
      <c r="H347" s="5">
        <v>0</v>
      </c>
      <c r="I347" s="5">
        <v>0</v>
      </c>
      <c r="J347" s="5">
        <v>0</v>
      </c>
      <c r="K347" s="5">
        <v>0</v>
      </c>
      <c r="L347" s="5">
        <v>0</v>
      </c>
      <c r="M347" s="5">
        <v>0</v>
      </c>
      <c r="N347" s="5">
        <v>0</v>
      </c>
      <c r="O347" s="5">
        <v>0</v>
      </c>
      <c r="P347" s="5">
        <v>0</v>
      </c>
      <c r="Q347" s="5">
        <v>0</v>
      </c>
      <c r="R347" s="5">
        <v>0</v>
      </c>
      <c r="S347" s="5">
        <v>0</v>
      </c>
    </row>
    <row r="348" spans="1:19" hidden="1" x14ac:dyDescent="0.35">
      <c r="A348" s="2" t="s">
        <v>233</v>
      </c>
      <c r="B348" s="1" t="s">
        <v>317</v>
      </c>
      <c r="C348" t="str">
        <f>VLOOKUP(B348,[2]Clothes!$B$5:$D$447,2, FALSE)</f>
        <v>Outside of MKCC</v>
      </c>
      <c r="D348" t="str">
        <f>VLOOKUP(B348,[2]Clothes!$B$5:$D$447,3, FALSE)</f>
        <v>Outside of MKCC - Other</v>
      </c>
      <c r="E348" s="5">
        <v>0</v>
      </c>
      <c r="F348" s="5">
        <v>0</v>
      </c>
      <c r="G348" s="5">
        <v>0</v>
      </c>
      <c r="H348" s="5">
        <v>0</v>
      </c>
      <c r="I348" s="5">
        <v>0</v>
      </c>
      <c r="J348" s="5">
        <v>0</v>
      </c>
      <c r="K348" s="5">
        <v>0</v>
      </c>
      <c r="L348" s="5">
        <v>0</v>
      </c>
      <c r="M348" s="5">
        <v>0</v>
      </c>
      <c r="N348" s="5">
        <v>0</v>
      </c>
      <c r="O348" s="5">
        <v>0</v>
      </c>
      <c r="P348" s="5">
        <v>0</v>
      </c>
      <c r="Q348" s="5">
        <v>0</v>
      </c>
      <c r="R348" s="5">
        <v>0</v>
      </c>
      <c r="S348" s="5">
        <v>0</v>
      </c>
    </row>
    <row r="349" spans="1:19" hidden="1" x14ac:dyDescent="0.35">
      <c r="A349" s="2" t="s">
        <v>233</v>
      </c>
      <c r="B349" s="1" t="s">
        <v>319</v>
      </c>
      <c r="C349" t="str">
        <f>VLOOKUP(B349,[2]Clothes!$B$5:$D$447,2, FALSE)</f>
        <v>Outside of MKCC</v>
      </c>
      <c r="D349" t="str">
        <f>VLOOKUP(B349,[2]Clothes!$B$5:$D$447,3, FALSE)</f>
        <v>Outside of MKCC - Other</v>
      </c>
      <c r="E349" s="5">
        <v>0</v>
      </c>
      <c r="F349" s="5">
        <v>0</v>
      </c>
      <c r="G349" s="5">
        <v>0</v>
      </c>
      <c r="H349" s="5">
        <v>0</v>
      </c>
      <c r="I349" s="5">
        <v>0</v>
      </c>
      <c r="J349" s="5">
        <v>0</v>
      </c>
      <c r="K349" s="5">
        <v>0</v>
      </c>
      <c r="L349" s="5">
        <v>0</v>
      </c>
      <c r="M349" s="5">
        <v>0</v>
      </c>
      <c r="N349" s="5">
        <v>0</v>
      </c>
      <c r="O349" s="5">
        <v>0</v>
      </c>
      <c r="P349" s="5">
        <v>0</v>
      </c>
      <c r="Q349" s="5">
        <v>0</v>
      </c>
      <c r="R349" s="5">
        <v>0</v>
      </c>
      <c r="S349" s="5">
        <v>0</v>
      </c>
    </row>
    <row r="350" spans="1:19" hidden="1" x14ac:dyDescent="0.35">
      <c r="A350" s="2" t="s">
        <v>233</v>
      </c>
      <c r="B350" s="1" t="s">
        <v>320</v>
      </c>
      <c r="C350" t="str">
        <f>VLOOKUP(B350,[2]Clothes!$B$5:$D$447,2, FALSE)</f>
        <v>Outside of MKCC</v>
      </c>
      <c r="D350" t="str">
        <f>VLOOKUP(B350,[2]Clothes!$B$5:$D$447,3, FALSE)</f>
        <v>Outside of MKCC - Other</v>
      </c>
      <c r="E350" s="5">
        <v>2.15E-3</v>
      </c>
      <c r="F350" s="5">
        <v>0</v>
      </c>
      <c r="G350" s="5">
        <v>0</v>
      </c>
      <c r="H350" s="5">
        <v>0</v>
      </c>
      <c r="I350" s="5">
        <v>4.0640000000000003E-2</v>
      </c>
      <c r="J350" s="5">
        <v>0</v>
      </c>
      <c r="K350" s="5">
        <v>0</v>
      </c>
      <c r="L350" s="5">
        <v>0</v>
      </c>
      <c r="M350" s="5">
        <v>0</v>
      </c>
      <c r="N350" s="5">
        <v>0</v>
      </c>
      <c r="O350" s="5">
        <v>0</v>
      </c>
      <c r="P350" s="5">
        <v>0</v>
      </c>
      <c r="Q350" s="5">
        <v>0</v>
      </c>
      <c r="R350" s="5">
        <v>0</v>
      </c>
      <c r="S350" s="5">
        <v>0</v>
      </c>
    </row>
    <row r="351" spans="1:19" hidden="1" x14ac:dyDescent="0.35">
      <c r="A351" s="2" t="s">
        <v>233</v>
      </c>
      <c r="B351" s="1" t="s">
        <v>321</v>
      </c>
      <c r="C351" t="str">
        <f>VLOOKUP(B351,[2]Clothes!$B$5:$D$447,2, FALSE)</f>
        <v>Outside of MKCC</v>
      </c>
      <c r="D351" t="str">
        <f>VLOOKUP(B351,[2]Clothes!$B$5:$D$447,3, FALSE)</f>
        <v>Bedford</v>
      </c>
      <c r="E351" s="5">
        <v>0</v>
      </c>
      <c r="F351" s="5">
        <v>0</v>
      </c>
      <c r="G351" s="5">
        <v>0</v>
      </c>
      <c r="H351" s="5">
        <v>0</v>
      </c>
      <c r="I351" s="5">
        <v>0</v>
      </c>
      <c r="J351" s="5">
        <v>0</v>
      </c>
      <c r="K351" s="5">
        <v>0</v>
      </c>
      <c r="L351" s="5">
        <v>0</v>
      </c>
      <c r="M351" s="5">
        <v>0</v>
      </c>
      <c r="N351" s="5">
        <v>0</v>
      </c>
      <c r="O351" s="5">
        <v>0</v>
      </c>
      <c r="P351" s="5">
        <v>0</v>
      </c>
      <c r="Q351" s="5">
        <v>0</v>
      </c>
      <c r="R351" s="5">
        <v>0</v>
      </c>
      <c r="S351" s="5">
        <v>0</v>
      </c>
    </row>
    <row r="352" spans="1:19" hidden="1" x14ac:dyDescent="0.35">
      <c r="A352" s="2" t="s">
        <v>233</v>
      </c>
      <c r="B352" s="1" t="s">
        <v>322</v>
      </c>
      <c r="C352" t="str">
        <f>VLOOKUP(B352,[2]Clothes!$B$5:$D$447,2, FALSE)</f>
        <v>Outside of MKCC</v>
      </c>
      <c r="D352" t="str">
        <f>VLOOKUP(B352,[2]Clothes!$B$5:$D$447,3, FALSE)</f>
        <v>Bedford</v>
      </c>
      <c r="E352" s="5">
        <v>0</v>
      </c>
      <c r="F352" s="5">
        <v>0</v>
      </c>
      <c r="G352" s="5">
        <v>0</v>
      </c>
      <c r="H352" s="5">
        <v>0</v>
      </c>
      <c r="I352" s="5">
        <v>0</v>
      </c>
      <c r="J352" s="5">
        <v>0</v>
      </c>
      <c r="K352" s="5">
        <v>0</v>
      </c>
      <c r="L352" s="5">
        <v>0</v>
      </c>
      <c r="M352" s="5">
        <v>0</v>
      </c>
      <c r="N352" s="5">
        <v>0</v>
      </c>
      <c r="O352" s="5">
        <v>0</v>
      </c>
      <c r="P352" s="5">
        <v>0</v>
      </c>
      <c r="Q352" s="5">
        <v>0</v>
      </c>
      <c r="R352" s="5">
        <v>0</v>
      </c>
      <c r="S352" s="5">
        <v>0</v>
      </c>
    </row>
    <row r="353" spans="1:19" hidden="1" x14ac:dyDescent="0.35">
      <c r="A353" s="2" t="s">
        <v>233</v>
      </c>
      <c r="B353" s="1" t="s">
        <v>323</v>
      </c>
      <c r="C353" t="str">
        <f>VLOOKUP(B353,[2]Clothes!$B$5:$D$447,2, FALSE)</f>
        <v>Outside of MKCC</v>
      </c>
      <c r="D353" t="str">
        <f>VLOOKUP(B353,[2]Clothes!$B$5:$D$447,3, FALSE)</f>
        <v>Bedford</v>
      </c>
      <c r="E353" s="5">
        <v>0</v>
      </c>
      <c r="F353" s="5">
        <v>0</v>
      </c>
      <c r="G353" s="5">
        <v>0</v>
      </c>
      <c r="H353" s="5">
        <v>0</v>
      </c>
      <c r="I353" s="5">
        <v>0</v>
      </c>
      <c r="J353" s="5">
        <v>0</v>
      </c>
      <c r="K353" s="5">
        <v>0</v>
      </c>
      <c r="L353" s="5">
        <v>0</v>
      </c>
      <c r="M353" s="5">
        <v>0</v>
      </c>
      <c r="N353" s="5">
        <v>0</v>
      </c>
      <c r="O353" s="5">
        <v>0</v>
      </c>
      <c r="P353" s="5">
        <v>0</v>
      </c>
      <c r="Q353" s="5">
        <v>0</v>
      </c>
      <c r="R353" s="5">
        <v>0</v>
      </c>
      <c r="S353" s="5">
        <v>0</v>
      </c>
    </row>
    <row r="354" spans="1:19" hidden="1" x14ac:dyDescent="0.35">
      <c r="A354" s="2" t="s">
        <v>233</v>
      </c>
      <c r="B354" s="1" t="s">
        <v>325</v>
      </c>
      <c r="C354" t="str">
        <f>VLOOKUP(B354,[2]Clothes!$B$5:$D$447,2, FALSE)</f>
        <v>Outside of MKCC</v>
      </c>
      <c r="D354" t="str">
        <f>VLOOKUP(B354,[2]Clothes!$B$5:$D$447,3, FALSE)</f>
        <v>Northampton</v>
      </c>
      <c r="E354" s="5">
        <v>0</v>
      </c>
      <c r="F354" s="5">
        <v>0</v>
      </c>
      <c r="G354" s="5">
        <v>0</v>
      </c>
      <c r="H354" s="5">
        <v>0</v>
      </c>
      <c r="I354" s="5">
        <v>0</v>
      </c>
      <c r="J354" s="5">
        <v>0</v>
      </c>
      <c r="K354" s="5">
        <v>0</v>
      </c>
      <c r="L354" s="5">
        <v>0</v>
      </c>
      <c r="M354" s="5">
        <v>0</v>
      </c>
      <c r="N354" s="5">
        <v>0</v>
      </c>
      <c r="O354" s="5">
        <v>0</v>
      </c>
      <c r="P354" s="5">
        <v>0</v>
      </c>
      <c r="Q354" s="5">
        <v>0</v>
      </c>
      <c r="R354" s="5">
        <v>0</v>
      </c>
      <c r="S354" s="5">
        <v>0</v>
      </c>
    </row>
    <row r="355" spans="1:19" hidden="1" x14ac:dyDescent="0.35">
      <c r="A355" s="2" t="s">
        <v>233</v>
      </c>
      <c r="B355" s="1" t="s">
        <v>780</v>
      </c>
      <c r="C355" t="str">
        <f>VLOOKUP(B355,[2]Clothes!$B$5:$D$447,2, FALSE)</f>
        <v>Outside of MKCC</v>
      </c>
      <c r="D355" t="str">
        <f>VLOOKUP(B355,[2]Clothes!$B$5:$D$447,3, FALSE)</f>
        <v>Outside of MKCC - Other</v>
      </c>
      <c r="E355" s="5">
        <v>0</v>
      </c>
      <c r="F355" s="5">
        <v>0</v>
      </c>
      <c r="G355" s="5">
        <v>0</v>
      </c>
      <c r="H355" s="5">
        <v>0</v>
      </c>
      <c r="I355" s="5">
        <v>0</v>
      </c>
      <c r="J355" s="5">
        <v>0</v>
      </c>
      <c r="K355" s="5">
        <v>0</v>
      </c>
      <c r="L355" s="5">
        <v>0</v>
      </c>
      <c r="M355" s="5">
        <v>0</v>
      </c>
      <c r="N355" s="5">
        <v>0</v>
      </c>
      <c r="O355" s="5">
        <v>0</v>
      </c>
      <c r="P355" s="5">
        <v>0</v>
      </c>
      <c r="Q355" s="5">
        <v>0</v>
      </c>
      <c r="R355" s="5">
        <v>0</v>
      </c>
      <c r="S355" s="5">
        <v>0</v>
      </c>
    </row>
    <row r="356" spans="1:19" hidden="1" x14ac:dyDescent="0.35">
      <c r="A356" s="2" t="s">
        <v>233</v>
      </c>
      <c r="B356" s="1" t="s">
        <v>781</v>
      </c>
      <c r="C356" t="str">
        <f>VLOOKUP(B356,[2]Clothes!$B$5:$D$447,2, FALSE)</f>
        <v>Outside of MKCC</v>
      </c>
      <c r="D356" t="str">
        <f>VLOOKUP(B356,[2]Clothes!$B$5:$D$447,3, FALSE)</f>
        <v>Outside of MKCC - Other</v>
      </c>
      <c r="E356" s="5">
        <v>0</v>
      </c>
      <c r="F356" s="5">
        <v>0</v>
      </c>
      <c r="G356" s="5">
        <v>0</v>
      </c>
      <c r="H356" s="5">
        <v>0</v>
      </c>
      <c r="I356" s="5">
        <v>0</v>
      </c>
      <c r="J356" s="5">
        <v>0</v>
      </c>
      <c r="K356" s="5">
        <v>0</v>
      </c>
      <c r="L356" s="5">
        <v>0</v>
      </c>
      <c r="M356" s="5">
        <v>0</v>
      </c>
      <c r="N356" s="5">
        <v>0</v>
      </c>
      <c r="O356" s="5">
        <v>0</v>
      </c>
      <c r="P356" s="5">
        <v>0</v>
      </c>
      <c r="Q356" s="5">
        <v>0</v>
      </c>
      <c r="R356" s="5">
        <v>0</v>
      </c>
      <c r="S356" s="5">
        <v>0</v>
      </c>
    </row>
    <row r="357" spans="1:19" hidden="1" x14ac:dyDescent="0.35">
      <c r="A357" s="2" t="s">
        <v>233</v>
      </c>
      <c r="B357" s="1" t="s">
        <v>782</v>
      </c>
      <c r="C357" t="str">
        <f>VLOOKUP(B357,[2]Clothes!$B$5:$D$447,2, FALSE)</f>
        <v>Outside of MKCC</v>
      </c>
      <c r="D357" t="str">
        <f>VLOOKUP(B357,[2]Clothes!$B$5:$D$447,3, FALSE)</f>
        <v>London</v>
      </c>
      <c r="E357" s="5">
        <v>0</v>
      </c>
      <c r="F357" s="5">
        <v>0</v>
      </c>
      <c r="G357" s="5">
        <v>0</v>
      </c>
      <c r="H357" s="5">
        <v>0</v>
      </c>
      <c r="I357" s="5">
        <v>0</v>
      </c>
      <c r="J357" s="5">
        <v>0</v>
      </c>
      <c r="K357" s="5">
        <v>0</v>
      </c>
      <c r="L357" s="5">
        <v>0</v>
      </c>
      <c r="M357" s="5">
        <v>0</v>
      </c>
      <c r="N357" s="5">
        <v>0</v>
      </c>
      <c r="O357" s="5">
        <v>0</v>
      </c>
      <c r="P357" s="5">
        <v>0</v>
      </c>
      <c r="Q357" s="5">
        <v>0</v>
      </c>
      <c r="R357" s="5">
        <v>0</v>
      </c>
      <c r="S357" s="5">
        <v>0</v>
      </c>
    </row>
    <row r="358" spans="1:19" hidden="1" x14ac:dyDescent="0.35">
      <c r="A358" s="2" t="s">
        <v>233</v>
      </c>
      <c r="B358" s="1" t="s">
        <v>783</v>
      </c>
      <c r="C358" t="str">
        <f>VLOOKUP(B358,[2]Clothes!$B$5:$D$447,2, FALSE)</f>
        <v>Outside of MKCC</v>
      </c>
      <c r="D358" t="str">
        <f>VLOOKUP(B358,[2]Clothes!$B$5:$D$447,3, FALSE)</f>
        <v>Outside of MKCC - Other</v>
      </c>
      <c r="E358" s="5">
        <v>0</v>
      </c>
      <c r="F358" s="5">
        <v>0</v>
      </c>
      <c r="G358" s="5">
        <v>0</v>
      </c>
      <c r="H358" s="5">
        <v>0</v>
      </c>
      <c r="I358" s="5">
        <v>0</v>
      </c>
      <c r="J358" s="5">
        <v>0</v>
      </c>
      <c r="K358" s="5">
        <v>0</v>
      </c>
      <c r="L358" s="5">
        <v>0</v>
      </c>
      <c r="M358" s="5">
        <v>0</v>
      </c>
      <c r="N358" s="5">
        <v>0</v>
      </c>
      <c r="O358" s="5">
        <v>0</v>
      </c>
      <c r="P358" s="5">
        <v>0</v>
      </c>
      <c r="Q358" s="5">
        <v>0</v>
      </c>
      <c r="R358" s="5">
        <v>0</v>
      </c>
      <c r="S358" s="5">
        <v>0</v>
      </c>
    </row>
    <row r="359" spans="1:19" hidden="1" x14ac:dyDescent="0.35">
      <c r="A359" s="2" t="s">
        <v>233</v>
      </c>
      <c r="B359" s="1" t="s">
        <v>784</v>
      </c>
      <c r="C359" t="str">
        <f>VLOOKUP(B359,[2]Clothes!$B$5:$D$447,2, FALSE)</f>
        <v>Outside of MKCC</v>
      </c>
      <c r="D359" t="str">
        <f>VLOOKUP(B359,[2]Clothes!$B$5:$D$447,3, FALSE)</f>
        <v>Aylesbury</v>
      </c>
      <c r="E359" s="5">
        <v>0</v>
      </c>
      <c r="F359" s="5">
        <v>0</v>
      </c>
      <c r="G359" s="5">
        <v>0</v>
      </c>
      <c r="H359" s="5">
        <v>0</v>
      </c>
      <c r="I359" s="5">
        <v>0</v>
      </c>
      <c r="J359" s="5">
        <v>0</v>
      </c>
      <c r="K359" s="5">
        <v>0</v>
      </c>
      <c r="L359" s="5">
        <v>0</v>
      </c>
      <c r="M359" s="5">
        <v>0</v>
      </c>
      <c r="N359" s="5">
        <v>0</v>
      </c>
      <c r="O359" s="5">
        <v>0</v>
      </c>
      <c r="P359" s="5">
        <v>0</v>
      </c>
      <c r="Q359" s="5">
        <v>0</v>
      </c>
      <c r="R359" s="5">
        <v>0</v>
      </c>
      <c r="S359" s="5">
        <v>0</v>
      </c>
    </row>
    <row r="360" spans="1:19" hidden="1" x14ac:dyDescent="0.35">
      <c r="A360" s="2" t="s">
        <v>233</v>
      </c>
      <c r="B360" s="1" t="s">
        <v>785</v>
      </c>
      <c r="C360" t="str">
        <f>VLOOKUP(B360,[2]Clothes!$B$5:$D$447,2, FALSE)</f>
        <v>Outside of MKCC</v>
      </c>
      <c r="D360" t="str">
        <f>VLOOKUP(B360,[2]Clothes!$B$5:$D$447,3, FALSE)</f>
        <v>Outside of MKCC - Other</v>
      </c>
      <c r="E360" s="5">
        <v>0</v>
      </c>
      <c r="F360" s="5">
        <v>0</v>
      </c>
      <c r="G360" s="5">
        <v>0</v>
      </c>
      <c r="H360" s="5">
        <v>0</v>
      </c>
      <c r="I360" s="5">
        <v>0</v>
      </c>
      <c r="J360" s="5">
        <v>0</v>
      </c>
      <c r="K360" s="5">
        <v>0</v>
      </c>
      <c r="L360" s="5">
        <v>0</v>
      </c>
      <c r="M360" s="5">
        <v>0</v>
      </c>
      <c r="N360" s="5">
        <v>0</v>
      </c>
      <c r="O360" s="5">
        <v>0</v>
      </c>
      <c r="P360" s="5">
        <v>0</v>
      </c>
      <c r="Q360" s="5">
        <v>0</v>
      </c>
      <c r="R360" s="5">
        <v>0</v>
      </c>
      <c r="S360" s="5">
        <v>0</v>
      </c>
    </row>
    <row r="361" spans="1:19" hidden="1" x14ac:dyDescent="0.35">
      <c r="A361" s="2" t="s">
        <v>233</v>
      </c>
      <c r="B361" s="1" t="s">
        <v>786</v>
      </c>
      <c r="C361" t="str">
        <f>VLOOKUP(B361,[2]Clothes!$B$5:$D$447,2, FALSE)</f>
        <v>Outside of MKCC</v>
      </c>
      <c r="D361" t="str">
        <f>VLOOKUP(B361,[2]Clothes!$B$5:$D$447,3, FALSE)</f>
        <v>Outside of MKCC - Other</v>
      </c>
      <c r="E361" s="5">
        <v>0</v>
      </c>
      <c r="F361" s="5">
        <v>0</v>
      </c>
      <c r="G361" s="5">
        <v>0</v>
      </c>
      <c r="H361" s="5">
        <v>0</v>
      </c>
      <c r="I361" s="5">
        <v>0</v>
      </c>
      <c r="J361" s="5">
        <v>0</v>
      </c>
      <c r="K361" s="5">
        <v>0</v>
      </c>
      <c r="L361" s="5">
        <v>0</v>
      </c>
      <c r="M361" s="5">
        <v>0</v>
      </c>
      <c r="N361" s="5">
        <v>0</v>
      </c>
      <c r="O361" s="5">
        <v>0</v>
      </c>
      <c r="P361" s="5">
        <v>0</v>
      </c>
      <c r="Q361" s="5">
        <v>0</v>
      </c>
      <c r="R361" s="5">
        <v>0</v>
      </c>
      <c r="S361" s="5">
        <v>0</v>
      </c>
    </row>
    <row r="362" spans="1:19" hidden="1" x14ac:dyDescent="0.35">
      <c r="A362" s="2" t="s">
        <v>233</v>
      </c>
      <c r="B362" s="1" t="s">
        <v>787</v>
      </c>
      <c r="C362" t="str">
        <f>VLOOKUP(B362,[2]Clothes!$B$5:$D$447,2, FALSE)</f>
        <v>Outside of MKCC</v>
      </c>
      <c r="D362" t="str">
        <f>VLOOKUP(B362,[2]Clothes!$B$5:$D$447,3, FALSE)</f>
        <v>Outside of MKCC - Other</v>
      </c>
      <c r="E362" s="5">
        <v>0</v>
      </c>
      <c r="F362" s="5">
        <v>0</v>
      </c>
      <c r="G362" s="5">
        <v>0</v>
      </c>
      <c r="H362" s="5">
        <v>0</v>
      </c>
      <c r="I362" s="5">
        <v>0</v>
      </c>
      <c r="J362" s="5">
        <v>0</v>
      </c>
      <c r="K362" s="5">
        <v>0</v>
      </c>
      <c r="L362" s="5">
        <v>0</v>
      </c>
      <c r="M362" s="5">
        <v>0</v>
      </c>
      <c r="N362" s="5">
        <v>0</v>
      </c>
      <c r="O362" s="5">
        <v>0</v>
      </c>
      <c r="P362" s="5">
        <v>0</v>
      </c>
      <c r="Q362" s="5">
        <v>0</v>
      </c>
      <c r="R362" s="5">
        <v>0</v>
      </c>
      <c r="S362" s="5">
        <v>0</v>
      </c>
    </row>
    <row r="363" spans="1:19" hidden="1" x14ac:dyDescent="0.35">
      <c r="A363" s="2" t="s">
        <v>233</v>
      </c>
      <c r="B363" s="1" t="s">
        <v>788</v>
      </c>
      <c r="C363" t="str">
        <f>VLOOKUP(B363,[2]Clothes!$B$5:$D$447,2, FALSE)</f>
        <v>Outside of MKCC</v>
      </c>
      <c r="D363" t="str">
        <f>VLOOKUP(B363,[2]Clothes!$B$5:$D$447,3, FALSE)</f>
        <v>Outside of MKCC - Other</v>
      </c>
      <c r="E363" s="5">
        <v>0</v>
      </c>
      <c r="F363" s="5">
        <v>0</v>
      </c>
      <c r="G363" s="5">
        <v>0</v>
      </c>
      <c r="H363" s="5">
        <v>0</v>
      </c>
      <c r="I363" s="5">
        <v>0</v>
      </c>
      <c r="J363" s="5">
        <v>0</v>
      </c>
      <c r="K363" s="5">
        <v>0</v>
      </c>
      <c r="L363" s="5">
        <v>0</v>
      </c>
      <c r="M363" s="5">
        <v>0</v>
      </c>
      <c r="N363" s="5">
        <v>0</v>
      </c>
      <c r="O363" s="5">
        <v>0</v>
      </c>
      <c r="P363" s="5">
        <v>0</v>
      </c>
      <c r="Q363" s="5">
        <v>0</v>
      </c>
      <c r="R363" s="5">
        <v>0</v>
      </c>
      <c r="S363" s="5">
        <v>0</v>
      </c>
    </row>
    <row r="364" spans="1:19" hidden="1" x14ac:dyDescent="0.35">
      <c r="A364" s="2" t="s">
        <v>233</v>
      </c>
      <c r="B364" s="1" t="s">
        <v>789</v>
      </c>
      <c r="C364" t="str">
        <f>VLOOKUP(B364,[2]Clothes!$B$5:$D$447,2, FALSE)</f>
        <v>Outside of MKCC</v>
      </c>
      <c r="D364" t="str">
        <f>VLOOKUP(B364,[2]Clothes!$B$5:$D$447,3, FALSE)</f>
        <v>Outside of MKCC - Other</v>
      </c>
      <c r="E364" s="5">
        <v>0</v>
      </c>
      <c r="F364" s="5">
        <v>0</v>
      </c>
      <c r="G364" s="5">
        <v>0</v>
      </c>
      <c r="H364" s="5">
        <v>0</v>
      </c>
      <c r="I364" s="5">
        <v>0</v>
      </c>
      <c r="J364" s="5">
        <v>0</v>
      </c>
      <c r="K364" s="5">
        <v>0</v>
      </c>
      <c r="L364" s="5">
        <v>0</v>
      </c>
      <c r="M364" s="5">
        <v>0</v>
      </c>
      <c r="N364" s="5">
        <v>0</v>
      </c>
      <c r="O364" s="5">
        <v>0</v>
      </c>
      <c r="P364" s="5">
        <v>0</v>
      </c>
      <c r="Q364" s="5">
        <v>0</v>
      </c>
      <c r="R364" s="5">
        <v>0</v>
      </c>
      <c r="S364" s="5">
        <v>0</v>
      </c>
    </row>
    <row r="365" spans="1:19" hidden="1" x14ac:dyDescent="0.35">
      <c r="A365" s="2" t="s">
        <v>233</v>
      </c>
      <c r="B365" s="1" t="s">
        <v>790</v>
      </c>
      <c r="C365" t="str">
        <f>VLOOKUP(B365,[2]Clothes!$B$5:$D$447,2, FALSE)</f>
        <v>Outside of MKCC</v>
      </c>
      <c r="D365" t="str">
        <f>VLOOKUP(B365,[2]Clothes!$B$5:$D$447,3, FALSE)</f>
        <v>Banbury</v>
      </c>
      <c r="E365" s="5">
        <v>1.3799999999999999E-3</v>
      </c>
      <c r="F365" s="5">
        <v>0</v>
      </c>
      <c r="G365" s="5">
        <v>0</v>
      </c>
      <c r="H365" s="5">
        <v>0</v>
      </c>
      <c r="I365" s="5">
        <v>0</v>
      </c>
      <c r="J365" s="5">
        <v>0</v>
      </c>
      <c r="K365" s="5">
        <v>0</v>
      </c>
      <c r="L365" s="5">
        <v>0</v>
      </c>
      <c r="M365" s="5">
        <v>1.0460000000000001E-2</v>
      </c>
      <c r="N365" s="5">
        <v>0</v>
      </c>
      <c r="O365" s="5">
        <v>0</v>
      </c>
      <c r="P365" s="5">
        <v>0</v>
      </c>
      <c r="Q365" s="5">
        <v>0</v>
      </c>
      <c r="R365" s="5">
        <v>0</v>
      </c>
      <c r="S365" s="5">
        <v>0</v>
      </c>
    </row>
    <row r="366" spans="1:19" hidden="1" x14ac:dyDescent="0.35">
      <c r="A366" s="2" t="s">
        <v>233</v>
      </c>
      <c r="B366" s="1" t="s">
        <v>791</v>
      </c>
      <c r="C366" t="str">
        <f>VLOOKUP(B366,[2]Clothes!$B$5:$D$447,2, FALSE)</f>
        <v>Outside of MKCC</v>
      </c>
      <c r="D366" t="str">
        <f>VLOOKUP(B366,[2]Clothes!$B$5:$D$447,3, FALSE)</f>
        <v>Outside of MKCC - Other</v>
      </c>
      <c r="E366" s="5">
        <v>0</v>
      </c>
      <c r="F366" s="5">
        <v>0</v>
      </c>
      <c r="G366" s="5">
        <v>0</v>
      </c>
      <c r="H366" s="5">
        <v>0</v>
      </c>
      <c r="I366" s="5">
        <v>0</v>
      </c>
      <c r="J366" s="5">
        <v>0</v>
      </c>
      <c r="K366" s="5">
        <v>0</v>
      </c>
      <c r="L366" s="5">
        <v>0</v>
      </c>
      <c r="M366" s="5">
        <v>0</v>
      </c>
      <c r="N366" s="5">
        <v>0</v>
      </c>
      <c r="O366" s="5">
        <v>0</v>
      </c>
      <c r="P366" s="5">
        <v>0</v>
      </c>
      <c r="Q366" s="5">
        <v>0</v>
      </c>
      <c r="R366" s="5">
        <v>0</v>
      </c>
      <c r="S366" s="5">
        <v>0</v>
      </c>
    </row>
    <row r="367" spans="1:19" hidden="1" x14ac:dyDescent="0.35">
      <c r="A367" s="2" t="s">
        <v>233</v>
      </c>
      <c r="B367" s="1" t="s">
        <v>792</v>
      </c>
      <c r="C367" t="str">
        <f>VLOOKUP(B367,[2]Clothes!$B$5:$D$447,2, FALSE)</f>
        <v>Outside of MKCC</v>
      </c>
      <c r="D367" t="str">
        <f>VLOOKUP(B367,[2]Clothes!$B$5:$D$447,3, FALSE)</f>
        <v>Outside of MKCC - Other</v>
      </c>
      <c r="E367" s="5">
        <v>0</v>
      </c>
      <c r="F367" s="5">
        <v>0</v>
      </c>
      <c r="G367" s="5">
        <v>0</v>
      </c>
      <c r="H367" s="5">
        <v>0</v>
      </c>
      <c r="I367" s="5">
        <v>0</v>
      </c>
      <c r="J367" s="5">
        <v>0</v>
      </c>
      <c r="K367" s="5">
        <v>0</v>
      </c>
      <c r="L367" s="5">
        <v>0</v>
      </c>
      <c r="M367" s="5">
        <v>0</v>
      </c>
      <c r="N367" s="5">
        <v>0</v>
      </c>
      <c r="O367" s="5">
        <v>0</v>
      </c>
      <c r="P367" s="5">
        <v>0</v>
      </c>
      <c r="Q367" s="5">
        <v>0</v>
      </c>
      <c r="R367" s="5">
        <v>0</v>
      </c>
      <c r="S367" s="5">
        <v>0</v>
      </c>
    </row>
    <row r="368" spans="1:19" hidden="1" x14ac:dyDescent="0.35">
      <c r="A368" s="2" t="s">
        <v>233</v>
      </c>
      <c r="B368" s="1" t="s">
        <v>793</v>
      </c>
      <c r="C368" t="str">
        <f>VLOOKUP(B368,[2]Clothes!$B$5:$D$447,2, FALSE)</f>
        <v>Outside of MKCC</v>
      </c>
      <c r="D368" t="str">
        <f>VLOOKUP(B368,[2]Clothes!$B$5:$D$447,3, FALSE)</f>
        <v>Outside of MKCC - Other</v>
      </c>
      <c r="E368" s="5">
        <v>0</v>
      </c>
      <c r="F368" s="5">
        <v>0</v>
      </c>
      <c r="G368" s="5">
        <v>0</v>
      </c>
      <c r="H368" s="5">
        <v>0</v>
      </c>
      <c r="I368" s="5">
        <v>0</v>
      </c>
      <c r="J368" s="5">
        <v>0</v>
      </c>
      <c r="K368" s="5">
        <v>0</v>
      </c>
      <c r="L368" s="5">
        <v>0</v>
      </c>
      <c r="M368" s="5">
        <v>0</v>
      </c>
      <c r="N368" s="5">
        <v>0</v>
      </c>
      <c r="O368" s="5">
        <v>0</v>
      </c>
      <c r="P368" s="5">
        <v>0</v>
      </c>
      <c r="Q368" s="5">
        <v>0</v>
      </c>
      <c r="R368" s="5">
        <v>0</v>
      </c>
      <c r="S368" s="5">
        <v>0</v>
      </c>
    </row>
    <row r="369" spans="1:19" hidden="1" x14ac:dyDescent="0.35">
      <c r="A369" s="2" t="s">
        <v>233</v>
      </c>
      <c r="B369" s="1" t="s">
        <v>794</v>
      </c>
      <c r="C369" t="str">
        <f>VLOOKUP(B369,[2]Clothes!$B$5:$D$447,2, FALSE)</f>
        <v>Outside of MKCC</v>
      </c>
      <c r="D369" t="str">
        <f>VLOOKUP(B369,[2]Clothes!$B$5:$D$447,3, FALSE)</f>
        <v>Outside of MKCC - Other</v>
      </c>
      <c r="E369" s="5">
        <v>0</v>
      </c>
      <c r="F369" s="5">
        <v>0</v>
      </c>
      <c r="G369" s="5">
        <v>0</v>
      </c>
      <c r="H369" s="5">
        <v>0</v>
      </c>
      <c r="I369" s="5">
        <v>0</v>
      </c>
      <c r="J369" s="5">
        <v>0</v>
      </c>
      <c r="K369" s="5">
        <v>0</v>
      </c>
      <c r="L369" s="5">
        <v>0</v>
      </c>
      <c r="M369" s="5">
        <v>0</v>
      </c>
      <c r="N369" s="5">
        <v>0</v>
      </c>
      <c r="O369" s="5">
        <v>0</v>
      </c>
      <c r="P369" s="5">
        <v>0</v>
      </c>
      <c r="Q369" s="5">
        <v>0</v>
      </c>
      <c r="R369" s="5">
        <v>0</v>
      </c>
      <c r="S369" s="5">
        <v>0</v>
      </c>
    </row>
    <row r="370" spans="1:19" hidden="1" x14ac:dyDescent="0.35">
      <c r="A370" s="2" t="s">
        <v>233</v>
      </c>
      <c r="B370" s="1" t="s">
        <v>795</v>
      </c>
      <c r="C370" t="str">
        <f>VLOOKUP(B370,[2]Clothes!$B$5:$D$447,2, FALSE)</f>
        <v>Outside of MKCC</v>
      </c>
      <c r="D370" t="str">
        <f>VLOOKUP(B370,[2]Clothes!$B$5:$D$447,3, FALSE)</f>
        <v>Outside of MKCC - Other</v>
      </c>
      <c r="E370" s="5">
        <v>0</v>
      </c>
      <c r="F370" s="5">
        <v>0</v>
      </c>
      <c r="G370" s="5">
        <v>0</v>
      </c>
      <c r="H370" s="5">
        <v>0</v>
      </c>
      <c r="I370" s="5">
        <v>0</v>
      </c>
      <c r="J370" s="5">
        <v>0</v>
      </c>
      <c r="K370" s="5">
        <v>0</v>
      </c>
      <c r="L370" s="5">
        <v>0</v>
      </c>
      <c r="M370" s="5">
        <v>0</v>
      </c>
      <c r="N370" s="5">
        <v>0</v>
      </c>
      <c r="O370" s="5">
        <v>0</v>
      </c>
      <c r="P370" s="5">
        <v>0</v>
      </c>
      <c r="Q370" s="5">
        <v>0</v>
      </c>
      <c r="R370" s="5">
        <v>0</v>
      </c>
      <c r="S370" s="5">
        <v>0</v>
      </c>
    </row>
    <row r="371" spans="1:19" hidden="1" x14ac:dyDescent="0.35">
      <c r="A371" s="2" t="s">
        <v>233</v>
      </c>
      <c r="B371" s="1" t="s">
        <v>334</v>
      </c>
      <c r="C371" t="str">
        <f>VLOOKUP(B371,[2]Clothes!$B$5:$D$447,2, FALSE)</f>
        <v>Outside of MKCC</v>
      </c>
      <c r="D371" t="str">
        <f>VLOOKUP(B371,[2]Clothes!$B$5:$D$447,3, FALSE)</f>
        <v>Bedford</v>
      </c>
      <c r="E371" s="5">
        <v>1.4599999999999999E-3</v>
      </c>
      <c r="F371" s="5">
        <v>0</v>
      </c>
      <c r="G371" s="5">
        <v>0</v>
      </c>
      <c r="H371" s="5">
        <v>0</v>
      </c>
      <c r="I371" s="5">
        <v>0</v>
      </c>
      <c r="J371" s="5">
        <v>0</v>
      </c>
      <c r="K371" s="5">
        <v>0</v>
      </c>
      <c r="L371" s="5">
        <v>0</v>
      </c>
      <c r="M371" s="5">
        <v>0</v>
      </c>
      <c r="N371" s="5">
        <v>0</v>
      </c>
      <c r="O371" s="5">
        <v>0</v>
      </c>
      <c r="P371" s="5">
        <v>1.2800000000000001E-2</v>
      </c>
      <c r="Q371" s="5">
        <v>0</v>
      </c>
      <c r="R371" s="5">
        <v>0</v>
      </c>
      <c r="S371" s="5">
        <v>0</v>
      </c>
    </row>
    <row r="372" spans="1:19" hidden="1" x14ac:dyDescent="0.35">
      <c r="A372" s="2" t="s">
        <v>233</v>
      </c>
      <c r="B372" s="1" t="s">
        <v>335</v>
      </c>
      <c r="C372" t="str">
        <f>VLOOKUP(B372,[2]Clothes!$B$5:$D$447,2, FALSE)</f>
        <v>Outside of MKCC</v>
      </c>
      <c r="D372" t="str">
        <f>VLOOKUP(B372,[2]Clothes!$B$5:$D$447,3, FALSE)</f>
        <v>Outside of MKCC - Other</v>
      </c>
      <c r="E372" s="5">
        <v>0</v>
      </c>
      <c r="F372" s="5">
        <v>0</v>
      </c>
      <c r="G372" s="5">
        <v>0</v>
      </c>
      <c r="H372" s="5">
        <v>0</v>
      </c>
      <c r="I372" s="5">
        <v>0</v>
      </c>
      <c r="J372" s="5">
        <v>0</v>
      </c>
      <c r="K372" s="5">
        <v>0</v>
      </c>
      <c r="L372" s="5">
        <v>0</v>
      </c>
      <c r="M372" s="5">
        <v>0</v>
      </c>
      <c r="N372" s="5">
        <v>0</v>
      </c>
      <c r="O372" s="5">
        <v>0</v>
      </c>
      <c r="P372" s="5">
        <v>0</v>
      </c>
      <c r="Q372" s="5">
        <v>0</v>
      </c>
      <c r="R372" s="5">
        <v>0</v>
      </c>
      <c r="S372" s="5">
        <v>0</v>
      </c>
    </row>
    <row r="373" spans="1:19" hidden="1" x14ac:dyDescent="0.35">
      <c r="A373" s="2" t="s">
        <v>233</v>
      </c>
      <c r="B373" s="1" t="s">
        <v>336</v>
      </c>
      <c r="C373" t="str">
        <f>VLOOKUP(B373,[2]Clothes!$B$5:$D$447,2, FALSE)</f>
        <v>Outside of MKCC</v>
      </c>
      <c r="D373" t="str">
        <f>VLOOKUP(B373,[2]Clothes!$B$5:$D$447,3, FALSE)</f>
        <v>Northampton</v>
      </c>
      <c r="E373" s="5">
        <v>0</v>
      </c>
      <c r="F373" s="5">
        <v>0</v>
      </c>
      <c r="G373" s="5">
        <v>0</v>
      </c>
      <c r="H373" s="5">
        <v>0</v>
      </c>
      <c r="I373" s="5">
        <v>0</v>
      </c>
      <c r="J373" s="5">
        <v>0</v>
      </c>
      <c r="K373" s="5">
        <v>0</v>
      </c>
      <c r="L373" s="5">
        <v>0</v>
      </c>
      <c r="M373" s="5">
        <v>0</v>
      </c>
      <c r="N373" s="5">
        <v>0</v>
      </c>
      <c r="O373" s="5">
        <v>0</v>
      </c>
      <c r="P373" s="5">
        <v>0</v>
      </c>
      <c r="Q373" s="5">
        <v>0</v>
      </c>
      <c r="R373" s="5">
        <v>0</v>
      </c>
      <c r="S373" s="5">
        <v>0</v>
      </c>
    </row>
    <row r="374" spans="1:19" hidden="1" x14ac:dyDescent="0.35">
      <c r="A374" s="2" t="s">
        <v>233</v>
      </c>
      <c r="B374" s="1" t="s">
        <v>337</v>
      </c>
      <c r="C374" t="str">
        <f>VLOOKUP(B374,[2]Clothes!$B$5:$D$447,2, FALSE)</f>
        <v>Outside of MKCC</v>
      </c>
      <c r="D374" t="str">
        <f>VLOOKUP(B374,[2]Clothes!$B$5:$D$447,3, FALSE)</f>
        <v>Outside of MKCC - Other</v>
      </c>
      <c r="E374" s="5">
        <v>0</v>
      </c>
      <c r="F374" s="5">
        <v>0</v>
      </c>
      <c r="G374" s="5">
        <v>0</v>
      </c>
      <c r="H374" s="5">
        <v>0</v>
      </c>
      <c r="I374" s="5">
        <v>0</v>
      </c>
      <c r="J374" s="5">
        <v>0</v>
      </c>
      <c r="K374" s="5">
        <v>0</v>
      </c>
      <c r="L374" s="5">
        <v>0</v>
      </c>
      <c r="M374" s="5">
        <v>0</v>
      </c>
      <c r="N374" s="5">
        <v>0</v>
      </c>
      <c r="O374" s="5">
        <v>0</v>
      </c>
      <c r="P374" s="5">
        <v>0</v>
      </c>
      <c r="Q374" s="5">
        <v>0</v>
      </c>
      <c r="R374" s="5">
        <v>0</v>
      </c>
      <c r="S374" s="5">
        <v>0</v>
      </c>
    </row>
    <row r="375" spans="1:19" hidden="1" x14ac:dyDescent="0.35">
      <c r="A375" s="2" t="s">
        <v>233</v>
      </c>
      <c r="B375" s="1" t="s">
        <v>338</v>
      </c>
      <c r="C375" t="str">
        <f>VLOOKUP(B375,[2]Clothes!$B$5:$D$447,2, FALSE)</f>
        <v>Outside of MKCC</v>
      </c>
      <c r="D375" t="str">
        <f>VLOOKUP(B375,[2]Clothes!$B$5:$D$447,3, FALSE)</f>
        <v>Outside of MKCC - Other</v>
      </c>
      <c r="E375" s="5">
        <v>0</v>
      </c>
      <c r="F375" s="5">
        <v>0</v>
      </c>
      <c r="G375" s="5">
        <v>0</v>
      </c>
      <c r="H375" s="5">
        <v>0</v>
      </c>
      <c r="I375" s="5">
        <v>0</v>
      </c>
      <c r="J375" s="5">
        <v>0</v>
      </c>
      <c r="K375" s="5">
        <v>0</v>
      </c>
      <c r="L375" s="5">
        <v>0</v>
      </c>
      <c r="M375" s="5">
        <v>0</v>
      </c>
      <c r="N375" s="5">
        <v>0</v>
      </c>
      <c r="O375" s="5">
        <v>0</v>
      </c>
      <c r="P375" s="5">
        <v>0</v>
      </c>
      <c r="Q375" s="5">
        <v>0</v>
      </c>
      <c r="R375" s="5">
        <v>0</v>
      </c>
      <c r="S375" s="5">
        <v>0</v>
      </c>
    </row>
    <row r="376" spans="1:19" hidden="1" x14ac:dyDescent="0.35">
      <c r="A376" s="2" t="s">
        <v>233</v>
      </c>
      <c r="B376" s="1" t="s">
        <v>339</v>
      </c>
      <c r="C376" t="str">
        <f>VLOOKUP(B376,[2]Clothes!$B$5:$D$447,2, FALSE)</f>
        <v>Outside of MKCC</v>
      </c>
      <c r="D376" t="str">
        <f>VLOOKUP(B376,[2]Clothes!$B$5:$D$447,3, FALSE)</f>
        <v>Outside of MKCC - Other</v>
      </c>
      <c r="E376" s="5">
        <v>0</v>
      </c>
      <c r="F376" s="5">
        <v>0</v>
      </c>
      <c r="G376" s="5">
        <v>0</v>
      </c>
      <c r="H376" s="5">
        <v>0</v>
      </c>
      <c r="I376" s="5">
        <v>0</v>
      </c>
      <c r="J376" s="5">
        <v>0</v>
      </c>
      <c r="K376" s="5">
        <v>0</v>
      </c>
      <c r="L376" s="5">
        <v>0</v>
      </c>
      <c r="M376" s="5">
        <v>0</v>
      </c>
      <c r="N376" s="5">
        <v>0</v>
      </c>
      <c r="O376" s="5">
        <v>0</v>
      </c>
      <c r="P376" s="5">
        <v>0</v>
      </c>
      <c r="Q376" s="5">
        <v>0</v>
      </c>
      <c r="R376" s="5">
        <v>0</v>
      </c>
      <c r="S376" s="5">
        <v>0</v>
      </c>
    </row>
    <row r="377" spans="1:19" hidden="1" x14ac:dyDescent="0.35">
      <c r="A377" s="2" t="s">
        <v>233</v>
      </c>
      <c r="B377" s="1" t="s">
        <v>340</v>
      </c>
      <c r="C377" t="str">
        <f>VLOOKUP(B377,[2]Clothes!$B$5:$D$447,2, FALSE)</f>
        <v>Outside of MKCC</v>
      </c>
      <c r="D377" t="str">
        <f>VLOOKUP(B377,[2]Clothes!$B$5:$D$447,3, FALSE)</f>
        <v>Northampton</v>
      </c>
      <c r="E377" s="5">
        <v>0</v>
      </c>
      <c r="F377" s="5">
        <v>0</v>
      </c>
      <c r="G377" s="5">
        <v>0</v>
      </c>
      <c r="H377" s="5">
        <v>0</v>
      </c>
      <c r="I377" s="5">
        <v>0</v>
      </c>
      <c r="J377" s="5">
        <v>0</v>
      </c>
      <c r="K377" s="5">
        <v>0</v>
      </c>
      <c r="L377" s="5">
        <v>0</v>
      </c>
      <c r="M377" s="5">
        <v>0</v>
      </c>
      <c r="N377" s="5">
        <v>0</v>
      </c>
      <c r="O377" s="5">
        <v>0</v>
      </c>
      <c r="P377" s="5">
        <v>0</v>
      </c>
      <c r="Q377" s="5">
        <v>0</v>
      </c>
      <c r="R377" s="5">
        <v>0</v>
      </c>
      <c r="S377" s="5">
        <v>0</v>
      </c>
    </row>
    <row r="378" spans="1:19" hidden="1" x14ac:dyDescent="0.35">
      <c r="A378" s="2" t="s">
        <v>233</v>
      </c>
      <c r="B378" s="1" t="s">
        <v>796</v>
      </c>
      <c r="C378" t="str">
        <f>VLOOKUP(B378,[2]Clothes!$B$5:$D$447,2, FALSE)</f>
        <v>Outside of MKCC</v>
      </c>
      <c r="D378" t="str">
        <f>VLOOKUP(B378,[2]Clothes!$B$5:$D$447,3, FALSE)</f>
        <v>Outside of MKCC - Other</v>
      </c>
      <c r="E378" s="5">
        <v>0</v>
      </c>
      <c r="F378" s="5">
        <v>0</v>
      </c>
      <c r="G378" s="5">
        <v>0</v>
      </c>
      <c r="H378" s="5">
        <v>0</v>
      </c>
      <c r="I378" s="5">
        <v>0</v>
      </c>
      <c r="J378" s="5">
        <v>0</v>
      </c>
      <c r="K378" s="5">
        <v>0</v>
      </c>
      <c r="L378" s="5">
        <v>0</v>
      </c>
      <c r="M378" s="5">
        <v>0</v>
      </c>
      <c r="N378" s="5">
        <v>0</v>
      </c>
      <c r="O378" s="5">
        <v>0</v>
      </c>
      <c r="P378" s="5">
        <v>0</v>
      </c>
      <c r="Q378" s="5">
        <v>0</v>
      </c>
      <c r="R378" s="5">
        <v>0</v>
      </c>
      <c r="S378" s="5">
        <v>0</v>
      </c>
    </row>
    <row r="379" spans="1:19" hidden="1" x14ac:dyDescent="0.35">
      <c r="A379" s="2" t="s">
        <v>233</v>
      </c>
      <c r="B379" s="1" t="s">
        <v>797</v>
      </c>
      <c r="C379" t="str">
        <f>VLOOKUP(B379,[2]Clothes!$B$5:$D$447,2, FALSE)</f>
        <v>Outside of MKCC</v>
      </c>
      <c r="D379" t="str">
        <f>VLOOKUP(B379,[2]Clothes!$B$5:$D$447,3, FALSE)</f>
        <v>Northampton</v>
      </c>
      <c r="E379" s="5">
        <v>0</v>
      </c>
      <c r="F379" s="5">
        <v>0</v>
      </c>
      <c r="G379" s="5">
        <v>0</v>
      </c>
      <c r="H379" s="5">
        <v>0</v>
      </c>
      <c r="I379" s="5">
        <v>0</v>
      </c>
      <c r="J379" s="5">
        <v>0</v>
      </c>
      <c r="K379" s="5">
        <v>0</v>
      </c>
      <c r="L379" s="5">
        <v>0</v>
      </c>
      <c r="M379" s="5">
        <v>0</v>
      </c>
      <c r="N379" s="5">
        <v>0</v>
      </c>
      <c r="O379" s="5">
        <v>0</v>
      </c>
      <c r="P379" s="5">
        <v>0</v>
      </c>
      <c r="Q379" s="5">
        <v>0</v>
      </c>
      <c r="R379" s="5">
        <v>0</v>
      </c>
      <c r="S379" s="5">
        <v>0</v>
      </c>
    </row>
    <row r="380" spans="1:19" hidden="1" x14ac:dyDescent="0.35">
      <c r="A380" s="2" t="s">
        <v>233</v>
      </c>
      <c r="B380" s="1" t="s">
        <v>798</v>
      </c>
      <c r="C380" t="str">
        <f>VLOOKUP(B380,[2]Clothes!$B$5:$D$447,2, FALSE)</f>
        <v>Outside of MKCC</v>
      </c>
      <c r="D380" t="str">
        <f>VLOOKUP(B380,[2]Clothes!$B$5:$D$447,3, FALSE)</f>
        <v>Northampton</v>
      </c>
      <c r="E380" s="5">
        <v>3.5400000000000002E-3</v>
      </c>
      <c r="F380" s="5">
        <v>0</v>
      </c>
      <c r="G380" s="5">
        <v>0</v>
      </c>
      <c r="H380" s="5">
        <v>0</v>
      </c>
      <c r="I380" s="5">
        <v>0</v>
      </c>
      <c r="J380" s="5">
        <v>0</v>
      </c>
      <c r="K380" s="5">
        <v>0</v>
      </c>
      <c r="L380" s="5">
        <v>0</v>
      </c>
      <c r="M380" s="5">
        <v>2.6759999999999999E-2</v>
      </c>
      <c r="N380" s="5">
        <v>0</v>
      </c>
      <c r="O380" s="5">
        <v>0</v>
      </c>
      <c r="P380" s="5">
        <v>0</v>
      </c>
      <c r="Q380" s="5">
        <v>0</v>
      </c>
      <c r="R380" s="5">
        <v>0</v>
      </c>
      <c r="S380" s="5">
        <v>0</v>
      </c>
    </row>
    <row r="381" spans="1:19" hidden="1" x14ac:dyDescent="0.35">
      <c r="A381" s="2" t="s">
        <v>233</v>
      </c>
      <c r="B381" s="1" t="s">
        <v>799</v>
      </c>
      <c r="C381" t="str">
        <f>VLOOKUP(B381,[2]Clothes!$B$5:$D$447,2, FALSE)</f>
        <v>Outside of MKCC</v>
      </c>
      <c r="D381" t="str">
        <f>VLOOKUP(B381,[2]Clothes!$B$5:$D$447,3, FALSE)</f>
        <v>Northampton</v>
      </c>
      <c r="E381" s="5">
        <v>0</v>
      </c>
      <c r="F381" s="5">
        <v>0</v>
      </c>
      <c r="G381" s="5">
        <v>0</v>
      </c>
      <c r="H381" s="5">
        <v>0</v>
      </c>
      <c r="I381" s="5">
        <v>0</v>
      </c>
      <c r="J381" s="5">
        <v>0</v>
      </c>
      <c r="K381" s="5">
        <v>0</v>
      </c>
      <c r="L381" s="5">
        <v>0</v>
      </c>
      <c r="M381" s="5">
        <v>0</v>
      </c>
      <c r="N381" s="5">
        <v>0</v>
      </c>
      <c r="O381" s="5">
        <v>0</v>
      </c>
      <c r="P381" s="5">
        <v>0</v>
      </c>
      <c r="Q381" s="5">
        <v>0</v>
      </c>
      <c r="R381" s="5">
        <v>0</v>
      </c>
      <c r="S381" s="5">
        <v>0</v>
      </c>
    </row>
    <row r="382" spans="1:19" hidden="1" x14ac:dyDescent="0.35">
      <c r="A382" s="2" t="s">
        <v>233</v>
      </c>
      <c r="B382" s="1" t="s">
        <v>800</v>
      </c>
      <c r="C382" t="str">
        <f>VLOOKUP(B382,[2]Clothes!$B$5:$D$447,2, FALSE)</f>
        <v>Outside of MKCC</v>
      </c>
      <c r="D382" t="str">
        <f>VLOOKUP(B382,[2]Clothes!$B$5:$D$447,3, FALSE)</f>
        <v>Outside of MKCC - Other</v>
      </c>
      <c r="E382" s="5">
        <v>1.4599999999999999E-3</v>
      </c>
      <c r="F382" s="5">
        <v>0</v>
      </c>
      <c r="G382" s="5">
        <v>0</v>
      </c>
      <c r="H382" s="5">
        <v>0</v>
      </c>
      <c r="I382" s="5">
        <v>0</v>
      </c>
      <c r="J382" s="5">
        <v>0</v>
      </c>
      <c r="K382" s="5">
        <v>0</v>
      </c>
      <c r="L382" s="5">
        <v>0</v>
      </c>
      <c r="M382" s="5">
        <v>0</v>
      </c>
      <c r="N382" s="5">
        <v>0</v>
      </c>
      <c r="O382" s="5">
        <v>0</v>
      </c>
      <c r="P382" s="5">
        <v>1.2800000000000001E-2</v>
      </c>
      <c r="Q382" s="5">
        <v>0</v>
      </c>
      <c r="R382" s="5">
        <v>0</v>
      </c>
      <c r="S382" s="5">
        <v>0</v>
      </c>
    </row>
    <row r="383" spans="1:19" hidden="1" x14ac:dyDescent="0.35">
      <c r="A383" s="2" t="s">
        <v>233</v>
      </c>
      <c r="B383" s="1" t="s">
        <v>801</v>
      </c>
      <c r="C383" t="str">
        <f>VLOOKUP(B383,[2]Clothes!$B$5:$D$447,2, FALSE)</f>
        <v>Outside of MKCC</v>
      </c>
      <c r="D383" t="str">
        <f>VLOOKUP(B383,[2]Clothes!$B$5:$D$447,3, FALSE)</f>
        <v>Outside of MKCC - Other</v>
      </c>
      <c r="E383" s="5">
        <v>0</v>
      </c>
      <c r="F383" s="5">
        <v>0</v>
      </c>
      <c r="G383" s="5">
        <v>0</v>
      </c>
      <c r="H383" s="5">
        <v>0</v>
      </c>
      <c r="I383" s="5">
        <v>0</v>
      </c>
      <c r="J383" s="5">
        <v>0</v>
      </c>
      <c r="K383" s="5">
        <v>0</v>
      </c>
      <c r="L383" s="5">
        <v>0</v>
      </c>
      <c r="M383" s="5">
        <v>0</v>
      </c>
      <c r="N383" s="5">
        <v>0</v>
      </c>
      <c r="O383" s="5">
        <v>0</v>
      </c>
      <c r="P383" s="5">
        <v>0</v>
      </c>
      <c r="Q383" s="5">
        <v>0</v>
      </c>
      <c r="R383" s="5">
        <v>0</v>
      </c>
      <c r="S383" s="5">
        <v>0</v>
      </c>
    </row>
    <row r="384" spans="1:19" hidden="1" x14ac:dyDescent="0.35">
      <c r="A384" s="2" t="s">
        <v>233</v>
      </c>
      <c r="B384" s="1" t="s">
        <v>802</v>
      </c>
      <c r="C384" t="str">
        <f>VLOOKUP(B384,[2]Clothes!$B$5:$D$447,2, FALSE)</f>
        <v>Outside of MKCC</v>
      </c>
      <c r="D384" t="str">
        <f>VLOOKUP(B384,[2]Clothes!$B$5:$D$447,3, FALSE)</f>
        <v>Outside of MKCC - Other</v>
      </c>
      <c r="E384" s="5">
        <v>0</v>
      </c>
      <c r="F384" s="5">
        <v>0</v>
      </c>
      <c r="G384" s="5">
        <v>0</v>
      </c>
      <c r="H384" s="5">
        <v>0</v>
      </c>
      <c r="I384" s="5">
        <v>0</v>
      </c>
      <c r="J384" s="5">
        <v>0</v>
      </c>
      <c r="K384" s="5">
        <v>0</v>
      </c>
      <c r="L384" s="5">
        <v>0</v>
      </c>
      <c r="M384" s="5">
        <v>0</v>
      </c>
      <c r="N384" s="5">
        <v>0</v>
      </c>
      <c r="O384" s="5">
        <v>0</v>
      </c>
      <c r="P384" s="5">
        <v>0</v>
      </c>
      <c r="Q384" s="5">
        <v>0</v>
      </c>
      <c r="R384" s="5">
        <v>0</v>
      </c>
      <c r="S384" s="5">
        <v>0</v>
      </c>
    </row>
    <row r="385" spans="1:19" hidden="1" x14ac:dyDescent="0.35">
      <c r="A385" s="2" t="s">
        <v>233</v>
      </c>
      <c r="B385" s="1" t="s">
        <v>803</v>
      </c>
      <c r="C385" t="str">
        <f>VLOOKUP(B385,[2]Clothes!$B$5:$D$447,2, FALSE)</f>
        <v>Outside of MKCC</v>
      </c>
      <c r="D385" t="str">
        <f>VLOOKUP(B385,[2]Clothes!$B$5:$D$447,3, FALSE)</f>
        <v>Outside of MKCC - Other</v>
      </c>
      <c r="E385" s="5">
        <v>0</v>
      </c>
      <c r="F385" s="5">
        <v>0</v>
      </c>
      <c r="G385" s="5">
        <v>0</v>
      </c>
      <c r="H385" s="5">
        <v>0</v>
      </c>
      <c r="I385" s="5">
        <v>0</v>
      </c>
      <c r="J385" s="5">
        <v>0</v>
      </c>
      <c r="K385" s="5">
        <v>0</v>
      </c>
      <c r="L385" s="5">
        <v>0</v>
      </c>
      <c r="M385" s="5">
        <v>0</v>
      </c>
      <c r="N385" s="5">
        <v>0</v>
      </c>
      <c r="O385" s="5">
        <v>0</v>
      </c>
      <c r="P385" s="5">
        <v>0</v>
      </c>
      <c r="Q385" s="5">
        <v>0</v>
      </c>
      <c r="R385" s="5">
        <v>0</v>
      </c>
      <c r="S385" s="5">
        <v>0</v>
      </c>
    </row>
    <row r="386" spans="1:19" hidden="1" x14ac:dyDescent="0.35">
      <c r="A386" s="2" t="s">
        <v>233</v>
      </c>
      <c r="B386" s="1" t="s">
        <v>804</v>
      </c>
      <c r="C386" t="str">
        <f>VLOOKUP(B386,[2]Clothes!$B$5:$D$447,2, FALSE)</f>
        <v>Outside of MKCC</v>
      </c>
      <c r="D386" t="str">
        <f>VLOOKUP(B386,[2]Clothes!$B$5:$D$447,3, FALSE)</f>
        <v>Outside of MKCC - Other</v>
      </c>
      <c r="E386" s="5">
        <v>4.8399999999999997E-3</v>
      </c>
      <c r="F386" s="5">
        <v>0</v>
      </c>
      <c r="G386" s="5">
        <v>0</v>
      </c>
      <c r="H386" s="5">
        <v>0</v>
      </c>
      <c r="I386" s="5">
        <v>0</v>
      </c>
      <c r="J386" s="5">
        <v>0</v>
      </c>
      <c r="K386" s="5">
        <v>0</v>
      </c>
      <c r="L386" s="5">
        <v>0</v>
      </c>
      <c r="M386" s="5">
        <v>0</v>
      </c>
      <c r="N386" s="5">
        <v>0</v>
      </c>
      <c r="O386" s="5">
        <v>0</v>
      </c>
      <c r="P386" s="5">
        <v>0</v>
      </c>
      <c r="Q386" s="5">
        <v>3.3570000000000003E-2</v>
      </c>
      <c r="R386" s="5">
        <v>0</v>
      </c>
      <c r="S386" s="5">
        <v>0</v>
      </c>
    </row>
    <row r="387" spans="1:19" hidden="1" x14ac:dyDescent="0.35">
      <c r="A387" s="2" t="s">
        <v>233</v>
      </c>
      <c r="B387" s="1" t="s">
        <v>805</v>
      </c>
      <c r="C387" t="str">
        <f>VLOOKUP(B387,[2]Clothes!$B$5:$D$447,2, FALSE)</f>
        <v>Outside of MKCC</v>
      </c>
      <c r="D387" t="str">
        <f>VLOOKUP(B387,[2]Clothes!$B$5:$D$447,3, FALSE)</f>
        <v>Outside of MKCC - Other</v>
      </c>
      <c r="E387" s="5">
        <v>0</v>
      </c>
      <c r="F387" s="5">
        <v>0</v>
      </c>
      <c r="G387" s="5">
        <v>0</v>
      </c>
      <c r="H387" s="5">
        <v>0</v>
      </c>
      <c r="I387" s="5">
        <v>0</v>
      </c>
      <c r="J387" s="5">
        <v>0</v>
      </c>
      <c r="K387" s="5">
        <v>0</v>
      </c>
      <c r="L387" s="5">
        <v>0</v>
      </c>
      <c r="M387" s="5">
        <v>0</v>
      </c>
      <c r="N387" s="5">
        <v>0</v>
      </c>
      <c r="O387" s="5">
        <v>0</v>
      </c>
      <c r="P387" s="5">
        <v>0</v>
      </c>
      <c r="Q387" s="5">
        <v>0</v>
      </c>
      <c r="R387" s="5">
        <v>0</v>
      </c>
      <c r="S387" s="5">
        <v>0</v>
      </c>
    </row>
    <row r="388" spans="1:19" hidden="1" x14ac:dyDescent="0.35">
      <c r="A388" s="2" t="s">
        <v>233</v>
      </c>
      <c r="B388" s="1" t="s">
        <v>806</v>
      </c>
      <c r="C388" t="str">
        <f>VLOOKUP(B388,[2]Clothes!$B$5:$D$447,2, FALSE)</f>
        <v>Outside of MKCC</v>
      </c>
      <c r="D388" t="str">
        <f>VLOOKUP(B388,[2]Clothes!$B$5:$D$447,3, FALSE)</f>
        <v>Outside of MKCC - Other</v>
      </c>
      <c r="E388" s="5">
        <v>0</v>
      </c>
      <c r="F388" s="5">
        <v>0</v>
      </c>
      <c r="G388" s="5">
        <v>0</v>
      </c>
      <c r="H388" s="5">
        <v>0</v>
      </c>
      <c r="I388" s="5">
        <v>0</v>
      </c>
      <c r="J388" s="5">
        <v>0</v>
      </c>
      <c r="K388" s="5">
        <v>0</v>
      </c>
      <c r="L388" s="5">
        <v>0</v>
      </c>
      <c r="M388" s="5">
        <v>0</v>
      </c>
      <c r="N388" s="5">
        <v>0</v>
      </c>
      <c r="O388" s="5">
        <v>0</v>
      </c>
      <c r="P388" s="5">
        <v>0</v>
      </c>
      <c r="Q388" s="5">
        <v>0</v>
      </c>
      <c r="R388" s="5">
        <v>0</v>
      </c>
      <c r="S388" s="5">
        <v>0</v>
      </c>
    </row>
    <row r="389" spans="1:19" hidden="1" x14ac:dyDescent="0.35">
      <c r="A389" s="2" t="s">
        <v>233</v>
      </c>
      <c r="B389" s="1" t="s">
        <v>807</v>
      </c>
      <c r="C389" t="str">
        <f>VLOOKUP(B389,[2]Clothes!$B$5:$D$447,2, FALSE)</f>
        <v>Outside of MKCC</v>
      </c>
      <c r="D389" t="str">
        <f>VLOOKUP(B389,[2]Clothes!$B$5:$D$447,3, FALSE)</f>
        <v>Outside of MKCC - Other</v>
      </c>
      <c r="E389" s="5">
        <v>0</v>
      </c>
      <c r="F389" s="5">
        <v>0</v>
      </c>
      <c r="G389" s="5">
        <v>0</v>
      </c>
      <c r="H389" s="5">
        <v>0</v>
      </c>
      <c r="I389" s="5">
        <v>0</v>
      </c>
      <c r="J389" s="5">
        <v>0</v>
      </c>
      <c r="K389" s="5">
        <v>0</v>
      </c>
      <c r="L389" s="5">
        <v>0</v>
      </c>
      <c r="M389" s="5">
        <v>0</v>
      </c>
      <c r="N389" s="5">
        <v>0</v>
      </c>
      <c r="O389" s="5">
        <v>0</v>
      </c>
      <c r="P389" s="5">
        <v>0</v>
      </c>
      <c r="Q389" s="5">
        <v>0</v>
      </c>
      <c r="R389" s="5">
        <v>0</v>
      </c>
      <c r="S389" s="5">
        <v>0</v>
      </c>
    </row>
    <row r="390" spans="1:19" hidden="1" x14ac:dyDescent="0.35">
      <c r="A390" s="2" t="s">
        <v>233</v>
      </c>
      <c r="B390" s="1" t="s">
        <v>808</v>
      </c>
      <c r="C390" t="str">
        <f>VLOOKUP(B390,[2]Clothes!$B$5:$D$447,2, FALSE)</f>
        <v>Outside of MKCC</v>
      </c>
      <c r="D390" t="str">
        <f>VLOOKUP(B390,[2]Clothes!$B$5:$D$447,3, FALSE)</f>
        <v>Bedford</v>
      </c>
      <c r="E390" s="5">
        <v>0</v>
      </c>
      <c r="F390" s="5">
        <v>0</v>
      </c>
      <c r="G390" s="5">
        <v>0</v>
      </c>
      <c r="H390" s="5">
        <v>0</v>
      </c>
      <c r="I390" s="5">
        <v>0</v>
      </c>
      <c r="J390" s="5">
        <v>0</v>
      </c>
      <c r="K390" s="5">
        <v>0</v>
      </c>
      <c r="L390" s="5">
        <v>0</v>
      </c>
      <c r="M390" s="5">
        <v>0</v>
      </c>
      <c r="N390" s="5">
        <v>0</v>
      </c>
      <c r="O390" s="5">
        <v>0</v>
      </c>
      <c r="P390" s="5">
        <v>0</v>
      </c>
      <c r="Q390" s="5">
        <v>0</v>
      </c>
      <c r="R390" s="5">
        <v>0</v>
      </c>
      <c r="S390" s="5">
        <v>0</v>
      </c>
    </row>
    <row r="391" spans="1:19" hidden="1" x14ac:dyDescent="0.35">
      <c r="A391" s="2" t="s">
        <v>233</v>
      </c>
      <c r="B391" s="1" t="s">
        <v>809</v>
      </c>
      <c r="C391" t="str">
        <f>VLOOKUP(B391,[2]Clothes!$B$5:$D$447,2, FALSE)</f>
        <v>Outside of MKCC</v>
      </c>
      <c r="D391" t="str">
        <f>VLOOKUP(B391,[2]Clothes!$B$5:$D$447,3, FALSE)</f>
        <v>Northampton</v>
      </c>
      <c r="E391" s="5">
        <v>0</v>
      </c>
      <c r="F391" s="5">
        <v>0</v>
      </c>
      <c r="G391" s="5">
        <v>0</v>
      </c>
      <c r="H391" s="5">
        <v>0</v>
      </c>
      <c r="I391" s="5">
        <v>0</v>
      </c>
      <c r="J391" s="5">
        <v>0</v>
      </c>
      <c r="K391" s="5">
        <v>0</v>
      </c>
      <c r="L391" s="5">
        <v>0</v>
      </c>
      <c r="M391" s="5">
        <v>0</v>
      </c>
      <c r="N391" s="5">
        <v>0</v>
      </c>
      <c r="O391" s="5">
        <v>0</v>
      </c>
      <c r="P391" s="5">
        <v>0</v>
      </c>
      <c r="Q391" s="5">
        <v>0</v>
      </c>
      <c r="R391" s="5">
        <v>0</v>
      </c>
      <c r="S391" s="5">
        <v>0</v>
      </c>
    </row>
    <row r="392" spans="1:19" hidden="1" x14ac:dyDescent="0.35">
      <c r="A392" s="2" t="s">
        <v>233</v>
      </c>
      <c r="B392" s="1" t="s">
        <v>810</v>
      </c>
      <c r="C392" t="str">
        <f>VLOOKUP(B392,[2]Clothes!$B$5:$D$447,2, FALSE)</f>
        <v>Outside of MKCC</v>
      </c>
      <c r="D392" t="str">
        <f>VLOOKUP(B392,[2]Clothes!$B$5:$D$447,3, FALSE)</f>
        <v>Outside of MKCC - Other</v>
      </c>
      <c r="E392" s="5">
        <v>0</v>
      </c>
      <c r="F392" s="5">
        <v>0</v>
      </c>
      <c r="G392" s="5">
        <v>0</v>
      </c>
      <c r="H392" s="5">
        <v>0</v>
      </c>
      <c r="I392" s="5">
        <v>0</v>
      </c>
      <c r="J392" s="5">
        <v>0</v>
      </c>
      <c r="K392" s="5">
        <v>0</v>
      </c>
      <c r="L392" s="5">
        <v>0</v>
      </c>
      <c r="M392" s="5">
        <v>0</v>
      </c>
      <c r="N392" s="5">
        <v>0</v>
      </c>
      <c r="O392" s="5">
        <v>0</v>
      </c>
      <c r="P392" s="5">
        <v>0</v>
      </c>
      <c r="Q392" s="5">
        <v>0</v>
      </c>
      <c r="R392" s="5">
        <v>0</v>
      </c>
      <c r="S392" s="5">
        <v>0</v>
      </c>
    </row>
    <row r="393" spans="1:19" hidden="1" x14ac:dyDescent="0.35">
      <c r="A393" s="2" t="s">
        <v>233</v>
      </c>
      <c r="B393" s="1" t="s">
        <v>811</v>
      </c>
      <c r="C393" t="str">
        <f>VLOOKUP(B393,[2]Clothes!$B$5:$D$447,2, FALSE)</f>
        <v>Outside of MKCC</v>
      </c>
      <c r="D393" t="str">
        <f>VLOOKUP(B393,[2]Clothes!$B$5:$D$447,3, FALSE)</f>
        <v>Outside of MKCC - Other</v>
      </c>
      <c r="E393" s="5">
        <v>0</v>
      </c>
      <c r="F393" s="5">
        <v>0</v>
      </c>
      <c r="G393" s="5">
        <v>0</v>
      </c>
      <c r="H393" s="5">
        <v>0</v>
      </c>
      <c r="I393" s="5">
        <v>0</v>
      </c>
      <c r="J393" s="5">
        <v>0</v>
      </c>
      <c r="K393" s="5">
        <v>0</v>
      </c>
      <c r="L393" s="5">
        <v>0</v>
      </c>
      <c r="M393" s="5">
        <v>0</v>
      </c>
      <c r="N393" s="5">
        <v>0</v>
      </c>
      <c r="O393" s="5">
        <v>0</v>
      </c>
      <c r="P393" s="5">
        <v>0</v>
      </c>
      <c r="Q393" s="5">
        <v>0</v>
      </c>
      <c r="R393" s="5">
        <v>0</v>
      </c>
      <c r="S393" s="5">
        <v>0</v>
      </c>
    </row>
    <row r="394" spans="1:19" hidden="1" x14ac:dyDescent="0.35">
      <c r="A394" s="2" t="s">
        <v>233</v>
      </c>
      <c r="B394" s="1" t="s">
        <v>812</v>
      </c>
      <c r="C394" t="str">
        <f>VLOOKUP(B394,[2]Clothes!$B$5:$D$447,2, FALSE)</f>
        <v>Outside of MKCC</v>
      </c>
      <c r="D394" t="str">
        <f>VLOOKUP(B394,[2]Clothes!$B$5:$D$447,3, FALSE)</f>
        <v>Outside of MKCC - Other</v>
      </c>
      <c r="E394" s="5">
        <v>7.8300000000000002E-3</v>
      </c>
      <c r="F394" s="5">
        <v>0</v>
      </c>
      <c r="G394" s="5">
        <v>0</v>
      </c>
      <c r="H394" s="5">
        <v>0</v>
      </c>
      <c r="I394" s="5">
        <v>0</v>
      </c>
      <c r="J394" s="5">
        <v>0</v>
      </c>
      <c r="K394" s="5">
        <v>0</v>
      </c>
      <c r="L394" s="5">
        <v>0</v>
      </c>
      <c r="M394" s="5">
        <v>0</v>
      </c>
      <c r="N394" s="5">
        <v>0</v>
      </c>
      <c r="O394" s="5">
        <v>0</v>
      </c>
      <c r="P394" s="5">
        <v>6.8739999999999996E-2</v>
      </c>
      <c r="Q394" s="5">
        <v>0</v>
      </c>
      <c r="R394" s="5">
        <v>0</v>
      </c>
      <c r="S394" s="5">
        <v>0</v>
      </c>
    </row>
    <row r="395" spans="1:19" hidden="1" x14ac:dyDescent="0.35">
      <c r="A395" s="2" t="s">
        <v>233</v>
      </c>
      <c r="B395" s="1" t="s">
        <v>813</v>
      </c>
      <c r="C395" t="str">
        <f>VLOOKUP(B395,[2]Clothes!$B$5:$D$447,2, FALSE)</f>
        <v>Outside of MKCC</v>
      </c>
      <c r="D395" t="str">
        <f>VLOOKUP(B395,[2]Clothes!$B$5:$D$447,3, FALSE)</f>
        <v>Outside of MKCC - Other</v>
      </c>
      <c r="E395" s="5">
        <v>0</v>
      </c>
      <c r="F395" s="5">
        <v>0</v>
      </c>
      <c r="G395" s="5">
        <v>0</v>
      </c>
      <c r="H395" s="5">
        <v>0</v>
      </c>
      <c r="I395" s="5">
        <v>0</v>
      </c>
      <c r="J395" s="5">
        <v>0</v>
      </c>
      <c r="K395" s="5">
        <v>0</v>
      </c>
      <c r="L395" s="5">
        <v>0</v>
      </c>
      <c r="M395" s="5">
        <v>0</v>
      </c>
      <c r="N395" s="5">
        <v>0</v>
      </c>
      <c r="O395" s="5">
        <v>0</v>
      </c>
      <c r="P395" s="5">
        <v>0</v>
      </c>
      <c r="Q395" s="5">
        <v>0</v>
      </c>
      <c r="R395" s="5">
        <v>0</v>
      </c>
      <c r="S395" s="5">
        <v>0</v>
      </c>
    </row>
    <row r="396" spans="1:19" hidden="1" x14ac:dyDescent="0.35">
      <c r="A396" s="2" t="s">
        <v>233</v>
      </c>
      <c r="B396" s="1" t="s">
        <v>343</v>
      </c>
      <c r="C396" t="str">
        <f>VLOOKUP(B396,[2]Clothes!$B$5:$D$447,2, FALSE)</f>
        <v>Outside of MKCC</v>
      </c>
      <c r="D396" t="str">
        <f>VLOOKUP(B396,[2]Clothes!$B$5:$D$447,3, FALSE)</f>
        <v>Outside of MKCC - Other</v>
      </c>
      <c r="E396" s="5">
        <v>0</v>
      </c>
      <c r="F396" s="5">
        <v>0</v>
      </c>
      <c r="G396" s="5">
        <v>0</v>
      </c>
      <c r="H396" s="5">
        <v>0</v>
      </c>
      <c r="I396" s="5">
        <v>0</v>
      </c>
      <c r="J396" s="5">
        <v>0</v>
      </c>
      <c r="K396" s="5">
        <v>0</v>
      </c>
      <c r="L396" s="5">
        <v>0</v>
      </c>
      <c r="M396" s="5">
        <v>0</v>
      </c>
      <c r="N396" s="5">
        <v>0</v>
      </c>
      <c r="O396" s="5">
        <v>0</v>
      </c>
      <c r="P396" s="5">
        <v>0</v>
      </c>
      <c r="Q396" s="5">
        <v>0</v>
      </c>
      <c r="R396" s="5">
        <v>0</v>
      </c>
      <c r="S396" s="5">
        <v>0</v>
      </c>
    </row>
    <row r="397" spans="1:19" hidden="1" x14ac:dyDescent="0.35">
      <c r="A397" s="2" t="s">
        <v>233</v>
      </c>
      <c r="B397" s="1" t="s">
        <v>344</v>
      </c>
      <c r="C397" t="str">
        <f>VLOOKUP(B397,[2]Clothes!$B$5:$D$447,2, FALSE)</f>
        <v>Outside of MKCC</v>
      </c>
      <c r="D397" t="str">
        <f>VLOOKUP(B397,[2]Clothes!$B$5:$D$447,3, FALSE)</f>
        <v>Outside of MKCC - Other</v>
      </c>
      <c r="E397" s="5">
        <v>0</v>
      </c>
      <c r="F397" s="5">
        <v>0</v>
      </c>
      <c r="G397" s="5">
        <v>0</v>
      </c>
      <c r="H397" s="5">
        <v>0</v>
      </c>
      <c r="I397" s="5">
        <v>0</v>
      </c>
      <c r="J397" s="5">
        <v>0</v>
      </c>
      <c r="K397" s="5">
        <v>0</v>
      </c>
      <c r="L397" s="5">
        <v>0</v>
      </c>
      <c r="M397" s="5">
        <v>0</v>
      </c>
      <c r="N397" s="5">
        <v>0</v>
      </c>
      <c r="O397" s="5">
        <v>0</v>
      </c>
      <c r="P397" s="5">
        <v>0</v>
      </c>
      <c r="Q397" s="5">
        <v>0</v>
      </c>
      <c r="R397" s="5">
        <v>0</v>
      </c>
      <c r="S397" s="5">
        <v>0</v>
      </c>
    </row>
    <row r="398" spans="1:19" hidden="1" x14ac:dyDescent="0.35">
      <c r="A398" s="2" t="s">
        <v>233</v>
      </c>
      <c r="B398" s="1" t="s">
        <v>345</v>
      </c>
      <c r="C398" t="str">
        <f>VLOOKUP(B398,[2]Clothes!$B$5:$D$447,2, FALSE)</f>
        <v>Outside of MKCC</v>
      </c>
      <c r="D398" t="str">
        <f>VLOOKUP(B398,[2]Clothes!$B$5:$D$447,3, FALSE)</f>
        <v>Bedford</v>
      </c>
      <c r="E398" s="5">
        <v>0</v>
      </c>
      <c r="F398" s="5">
        <v>0</v>
      </c>
      <c r="G398" s="5">
        <v>0</v>
      </c>
      <c r="H398" s="5">
        <v>0</v>
      </c>
      <c r="I398" s="5">
        <v>0</v>
      </c>
      <c r="J398" s="5">
        <v>0</v>
      </c>
      <c r="K398" s="5">
        <v>0</v>
      </c>
      <c r="L398" s="5">
        <v>0</v>
      </c>
      <c r="M398" s="5">
        <v>0</v>
      </c>
      <c r="N398" s="5">
        <v>0</v>
      </c>
      <c r="O398" s="5">
        <v>0</v>
      </c>
      <c r="P398" s="5">
        <v>0</v>
      </c>
      <c r="Q398" s="5">
        <v>0</v>
      </c>
      <c r="R398" s="5">
        <v>0</v>
      </c>
      <c r="S398" s="5">
        <v>0</v>
      </c>
    </row>
    <row r="399" spans="1:19" hidden="1" x14ac:dyDescent="0.35">
      <c r="A399" s="2" t="s">
        <v>233</v>
      </c>
      <c r="B399" s="1" t="s">
        <v>346</v>
      </c>
      <c r="C399" t="str">
        <f>VLOOKUP(B399,[2]Clothes!$B$5:$D$447,2, FALSE)</f>
        <v>Outside of MKCC</v>
      </c>
      <c r="D399" t="str">
        <f>VLOOKUP(B399,[2]Clothes!$B$5:$D$447,3, FALSE)</f>
        <v>Outside of MKCC - Other</v>
      </c>
      <c r="E399" s="5">
        <v>0</v>
      </c>
      <c r="F399" s="5">
        <v>0</v>
      </c>
      <c r="G399" s="5">
        <v>0</v>
      </c>
      <c r="H399" s="5">
        <v>0</v>
      </c>
      <c r="I399" s="5">
        <v>0</v>
      </c>
      <c r="J399" s="5">
        <v>0</v>
      </c>
      <c r="K399" s="5">
        <v>0</v>
      </c>
      <c r="L399" s="5">
        <v>0</v>
      </c>
      <c r="M399" s="5">
        <v>0</v>
      </c>
      <c r="N399" s="5">
        <v>0</v>
      </c>
      <c r="O399" s="5">
        <v>0</v>
      </c>
      <c r="P399" s="5">
        <v>0</v>
      </c>
      <c r="Q399" s="5">
        <v>0</v>
      </c>
      <c r="R399" s="5">
        <v>0</v>
      </c>
      <c r="S399" s="5">
        <v>0</v>
      </c>
    </row>
    <row r="400" spans="1:19" hidden="1" x14ac:dyDescent="0.35">
      <c r="A400" s="2" t="s">
        <v>233</v>
      </c>
      <c r="B400" s="1" t="s">
        <v>347</v>
      </c>
      <c r="C400" t="str">
        <f>VLOOKUP(B400,[2]Clothes!$B$5:$D$447,2, FALSE)</f>
        <v>Outside of MKCC</v>
      </c>
      <c r="D400" t="str">
        <f>VLOOKUP(B400,[2]Clothes!$B$5:$D$447,3, FALSE)</f>
        <v>Northampton</v>
      </c>
      <c r="E400" s="5">
        <v>7.3499999999999998E-3</v>
      </c>
      <c r="F400" s="5">
        <v>0</v>
      </c>
      <c r="G400" s="5">
        <v>0</v>
      </c>
      <c r="H400" s="5">
        <v>0</v>
      </c>
      <c r="I400" s="5">
        <v>0</v>
      </c>
      <c r="J400" s="5">
        <v>0</v>
      </c>
      <c r="K400" s="5">
        <v>0</v>
      </c>
      <c r="L400" s="5">
        <v>0</v>
      </c>
      <c r="M400" s="5">
        <v>5.561E-2</v>
      </c>
      <c r="N400" s="5">
        <v>0</v>
      </c>
      <c r="O400" s="5">
        <v>0</v>
      </c>
      <c r="P400" s="5">
        <v>0</v>
      </c>
      <c r="Q400" s="5">
        <v>0</v>
      </c>
      <c r="R400" s="5">
        <v>0</v>
      </c>
      <c r="S400" s="5">
        <v>0</v>
      </c>
    </row>
    <row r="401" spans="1:19" hidden="1" x14ac:dyDescent="0.35">
      <c r="A401" s="2" t="s">
        <v>233</v>
      </c>
      <c r="B401" s="1" t="s">
        <v>348</v>
      </c>
      <c r="C401" t="str">
        <f>VLOOKUP(B401,[2]Clothes!$B$5:$D$447,2, FALSE)</f>
        <v>Outside of MKCC</v>
      </c>
      <c r="D401" t="str">
        <f>VLOOKUP(B401,[2]Clothes!$B$5:$D$447,3, FALSE)</f>
        <v>Outside of MKCC - Other</v>
      </c>
      <c r="E401" s="5">
        <v>0</v>
      </c>
      <c r="F401" s="5">
        <v>0</v>
      </c>
      <c r="G401" s="5">
        <v>0</v>
      </c>
      <c r="H401" s="5">
        <v>0</v>
      </c>
      <c r="I401" s="5">
        <v>0</v>
      </c>
      <c r="J401" s="5">
        <v>0</v>
      </c>
      <c r="K401" s="5">
        <v>0</v>
      </c>
      <c r="L401" s="5">
        <v>0</v>
      </c>
      <c r="M401" s="5">
        <v>0</v>
      </c>
      <c r="N401" s="5">
        <v>0</v>
      </c>
      <c r="O401" s="5">
        <v>0</v>
      </c>
      <c r="P401" s="5">
        <v>0</v>
      </c>
      <c r="Q401" s="5">
        <v>0</v>
      </c>
      <c r="R401" s="5">
        <v>0</v>
      </c>
      <c r="S401" s="5">
        <v>0</v>
      </c>
    </row>
    <row r="402" spans="1:19" hidden="1" x14ac:dyDescent="0.35">
      <c r="A402" s="2" t="s">
        <v>233</v>
      </c>
      <c r="B402" s="1" t="s">
        <v>349</v>
      </c>
      <c r="C402" t="str">
        <f>VLOOKUP(B402,[2]Clothes!$B$5:$D$447,2, FALSE)</f>
        <v>Outside of MKCC</v>
      </c>
      <c r="D402" t="str">
        <f>VLOOKUP(B402,[2]Clothes!$B$5:$D$447,3, FALSE)</f>
        <v>Outside of MKCC - Other</v>
      </c>
      <c r="E402" s="5">
        <v>0</v>
      </c>
      <c r="F402" s="5">
        <v>0</v>
      </c>
      <c r="G402" s="5">
        <v>0</v>
      </c>
      <c r="H402" s="5">
        <v>0</v>
      </c>
      <c r="I402" s="5">
        <v>0</v>
      </c>
      <c r="J402" s="5">
        <v>0</v>
      </c>
      <c r="K402" s="5">
        <v>0</v>
      </c>
      <c r="L402" s="5">
        <v>0</v>
      </c>
      <c r="M402" s="5">
        <v>0</v>
      </c>
      <c r="N402" s="5">
        <v>0</v>
      </c>
      <c r="O402" s="5">
        <v>0</v>
      </c>
      <c r="P402" s="5">
        <v>0</v>
      </c>
      <c r="Q402" s="5">
        <v>0</v>
      </c>
      <c r="R402" s="5">
        <v>0</v>
      </c>
      <c r="S402" s="5">
        <v>0</v>
      </c>
    </row>
    <row r="403" spans="1:19" hidden="1" x14ac:dyDescent="0.35">
      <c r="A403" s="2" t="s">
        <v>233</v>
      </c>
      <c r="B403" s="1" t="s">
        <v>350</v>
      </c>
      <c r="C403" t="str">
        <f>VLOOKUP(B403,[2]Clothes!$B$5:$D$447,2, FALSE)</f>
        <v>Outside of MKCC</v>
      </c>
      <c r="D403" t="str">
        <f>VLOOKUP(B403,[2]Clothes!$B$5:$D$447,3, FALSE)</f>
        <v>Northampton</v>
      </c>
      <c r="E403" s="5">
        <v>0</v>
      </c>
      <c r="F403" s="5">
        <v>0</v>
      </c>
      <c r="G403" s="5">
        <v>0</v>
      </c>
      <c r="H403" s="5">
        <v>0</v>
      </c>
      <c r="I403" s="5">
        <v>0</v>
      </c>
      <c r="J403" s="5">
        <v>0</v>
      </c>
      <c r="K403" s="5">
        <v>0</v>
      </c>
      <c r="L403" s="5">
        <v>0</v>
      </c>
      <c r="M403" s="5">
        <v>0</v>
      </c>
      <c r="N403" s="5">
        <v>0</v>
      </c>
      <c r="O403" s="5">
        <v>0</v>
      </c>
      <c r="P403" s="5">
        <v>0</v>
      </c>
      <c r="Q403" s="5">
        <v>0</v>
      </c>
      <c r="R403" s="5">
        <v>0</v>
      </c>
      <c r="S403" s="5">
        <v>0</v>
      </c>
    </row>
    <row r="404" spans="1:19" hidden="1" x14ac:dyDescent="0.35">
      <c r="A404" s="2" t="s">
        <v>233</v>
      </c>
      <c r="B404" s="1" t="s">
        <v>351</v>
      </c>
      <c r="C404" t="str">
        <f>VLOOKUP(B404,[2]Clothes!$B$5:$D$447,2, FALSE)</f>
        <v>Outside of MKCC</v>
      </c>
      <c r="D404" t="str">
        <f>VLOOKUP(B404,[2]Clothes!$B$5:$D$447,3, FALSE)</f>
        <v>Outside of MKCC - Other</v>
      </c>
      <c r="E404" s="5">
        <v>0</v>
      </c>
      <c r="F404" s="5">
        <v>0</v>
      </c>
      <c r="G404" s="5">
        <v>0</v>
      </c>
      <c r="H404" s="5">
        <v>0</v>
      </c>
      <c r="I404" s="5">
        <v>0</v>
      </c>
      <c r="J404" s="5">
        <v>0</v>
      </c>
      <c r="K404" s="5">
        <v>0</v>
      </c>
      <c r="L404" s="5">
        <v>0</v>
      </c>
      <c r="M404" s="5">
        <v>0</v>
      </c>
      <c r="N404" s="5">
        <v>0</v>
      </c>
      <c r="O404" s="5">
        <v>0</v>
      </c>
      <c r="P404" s="5">
        <v>0</v>
      </c>
      <c r="Q404" s="5">
        <v>0</v>
      </c>
      <c r="R404" s="5">
        <v>0</v>
      </c>
      <c r="S404" s="5">
        <v>0</v>
      </c>
    </row>
    <row r="405" spans="1:19" hidden="1" x14ac:dyDescent="0.35">
      <c r="A405" s="2" t="s">
        <v>233</v>
      </c>
      <c r="B405" s="1" t="s">
        <v>353</v>
      </c>
      <c r="C405" t="str">
        <f>VLOOKUP(B405,[2]Clothes!$B$5:$D$447,2, FALSE)</f>
        <v>Outside of MKCC</v>
      </c>
      <c r="D405" t="str">
        <f>VLOOKUP(B405,[2]Clothes!$B$5:$D$447,3, FALSE)</f>
        <v>Outside of MKCC - Other</v>
      </c>
      <c r="E405" s="5">
        <v>0</v>
      </c>
      <c r="F405" s="5">
        <v>0</v>
      </c>
      <c r="G405" s="5">
        <v>0</v>
      </c>
      <c r="H405" s="5">
        <v>0</v>
      </c>
      <c r="I405" s="5">
        <v>0</v>
      </c>
      <c r="J405" s="5">
        <v>0</v>
      </c>
      <c r="K405" s="5">
        <v>0</v>
      </c>
      <c r="L405" s="5">
        <v>0</v>
      </c>
      <c r="M405" s="5">
        <v>0</v>
      </c>
      <c r="N405" s="5">
        <v>0</v>
      </c>
      <c r="O405" s="5">
        <v>0</v>
      </c>
      <c r="P405" s="5">
        <v>0</v>
      </c>
      <c r="Q405" s="5">
        <v>0</v>
      </c>
      <c r="R405" s="5">
        <v>0</v>
      </c>
      <c r="S405" s="5">
        <v>0</v>
      </c>
    </row>
    <row r="406" spans="1:19" hidden="1" x14ac:dyDescent="0.35">
      <c r="A406" s="2" t="s">
        <v>233</v>
      </c>
      <c r="B406" s="1" t="s">
        <v>354</v>
      </c>
      <c r="C406" t="str">
        <f>VLOOKUP(B406,[2]Clothes!$B$5:$D$447,2, FALSE)</f>
        <v>Outside of MKCC</v>
      </c>
      <c r="D406" t="str">
        <f>VLOOKUP(B406,[2]Clothes!$B$5:$D$447,3, FALSE)</f>
        <v>Bedford</v>
      </c>
      <c r="E406" s="5">
        <v>1.4599999999999999E-3</v>
      </c>
      <c r="F406" s="5">
        <v>0</v>
      </c>
      <c r="G406" s="5">
        <v>0</v>
      </c>
      <c r="H406" s="5">
        <v>0</v>
      </c>
      <c r="I406" s="5">
        <v>0</v>
      </c>
      <c r="J406" s="5">
        <v>0</v>
      </c>
      <c r="K406" s="5">
        <v>0</v>
      </c>
      <c r="L406" s="5">
        <v>0</v>
      </c>
      <c r="M406" s="5">
        <v>0</v>
      </c>
      <c r="N406" s="5">
        <v>0</v>
      </c>
      <c r="O406" s="5">
        <v>0</v>
      </c>
      <c r="P406" s="5">
        <v>1.2800000000000001E-2</v>
      </c>
      <c r="Q406" s="5">
        <v>0</v>
      </c>
      <c r="R406" s="5">
        <v>0</v>
      </c>
      <c r="S406" s="5">
        <v>0</v>
      </c>
    </row>
    <row r="407" spans="1:19" hidden="1" x14ac:dyDescent="0.35">
      <c r="A407" s="2" t="s">
        <v>233</v>
      </c>
      <c r="B407" s="1" t="s">
        <v>355</v>
      </c>
      <c r="C407" t="str">
        <f>VLOOKUP(B407,[2]Clothes!$B$5:$D$447,2, FALSE)</f>
        <v>Outside of MKCC</v>
      </c>
      <c r="D407" t="str">
        <f>VLOOKUP(B407,[2]Clothes!$B$5:$D$447,3, FALSE)</f>
        <v>Outside of MKCC - Other</v>
      </c>
      <c r="E407" s="5">
        <v>0</v>
      </c>
      <c r="F407" s="5">
        <v>0</v>
      </c>
      <c r="G407" s="5">
        <v>0</v>
      </c>
      <c r="H407" s="5">
        <v>0</v>
      </c>
      <c r="I407" s="5">
        <v>0</v>
      </c>
      <c r="J407" s="5">
        <v>0</v>
      </c>
      <c r="K407" s="5">
        <v>0</v>
      </c>
      <c r="L407" s="5">
        <v>0</v>
      </c>
      <c r="M407" s="5">
        <v>0</v>
      </c>
      <c r="N407" s="5">
        <v>0</v>
      </c>
      <c r="O407" s="5">
        <v>0</v>
      </c>
      <c r="P407" s="5">
        <v>0</v>
      </c>
      <c r="Q407" s="5">
        <v>0</v>
      </c>
      <c r="R407" s="5">
        <v>0</v>
      </c>
      <c r="S407" s="5">
        <v>0</v>
      </c>
    </row>
    <row r="408" spans="1:19" hidden="1" x14ac:dyDescent="0.35">
      <c r="A408" s="2" t="s">
        <v>233</v>
      </c>
      <c r="B408" s="1" t="s">
        <v>814</v>
      </c>
      <c r="C408" t="str">
        <f>VLOOKUP(B408,[2]Clothes!$B$5:$D$447,2, FALSE)</f>
        <v>Outside of MKCC</v>
      </c>
      <c r="D408" t="str">
        <f>VLOOKUP(B408,[2]Clothes!$B$5:$D$447,3, FALSE)</f>
        <v>Outside of MKCC - Other</v>
      </c>
      <c r="E408" s="5">
        <v>0</v>
      </c>
      <c r="F408" s="5">
        <v>0</v>
      </c>
      <c r="G408" s="5">
        <v>0</v>
      </c>
      <c r="H408" s="5">
        <v>0</v>
      </c>
      <c r="I408" s="5">
        <v>0</v>
      </c>
      <c r="J408" s="5">
        <v>0</v>
      </c>
      <c r="K408" s="5">
        <v>0</v>
      </c>
      <c r="L408" s="5">
        <v>0</v>
      </c>
      <c r="M408" s="5">
        <v>0</v>
      </c>
      <c r="N408" s="5">
        <v>0</v>
      </c>
      <c r="O408" s="5">
        <v>0</v>
      </c>
      <c r="P408" s="5">
        <v>0</v>
      </c>
      <c r="Q408" s="5">
        <v>0</v>
      </c>
      <c r="R408" s="5">
        <v>0</v>
      </c>
      <c r="S408" s="5">
        <v>0</v>
      </c>
    </row>
    <row r="409" spans="1:19" hidden="1" x14ac:dyDescent="0.35">
      <c r="A409" s="2" t="s">
        <v>233</v>
      </c>
      <c r="B409" s="1" t="s">
        <v>815</v>
      </c>
      <c r="C409" t="str">
        <f>VLOOKUP(B409,[2]Clothes!$B$5:$D$447,2, FALSE)</f>
        <v>Outside of MKCC</v>
      </c>
      <c r="D409" t="str">
        <f>VLOOKUP(B409,[2]Clothes!$B$5:$D$447,3, FALSE)</f>
        <v>Outside of MKCC - Other</v>
      </c>
      <c r="E409" s="5">
        <v>0</v>
      </c>
      <c r="F409" s="5">
        <v>0</v>
      </c>
      <c r="G409" s="5">
        <v>0</v>
      </c>
      <c r="H409" s="5">
        <v>0</v>
      </c>
      <c r="I409" s="5">
        <v>0</v>
      </c>
      <c r="J409" s="5">
        <v>0</v>
      </c>
      <c r="K409" s="5">
        <v>0</v>
      </c>
      <c r="L409" s="5">
        <v>0</v>
      </c>
      <c r="M409" s="5">
        <v>0</v>
      </c>
      <c r="N409" s="5">
        <v>0</v>
      </c>
      <c r="O409" s="5">
        <v>0</v>
      </c>
      <c r="P409" s="5">
        <v>0</v>
      </c>
      <c r="Q409" s="5">
        <v>0</v>
      </c>
      <c r="R409" s="5">
        <v>0</v>
      </c>
      <c r="S409" s="5">
        <v>0</v>
      </c>
    </row>
    <row r="410" spans="1:19" hidden="1" x14ac:dyDescent="0.35">
      <c r="A410" s="2" t="s">
        <v>233</v>
      </c>
      <c r="B410" s="1" t="s">
        <v>816</v>
      </c>
      <c r="C410" t="str">
        <f>VLOOKUP(B410,[2]Clothes!$B$5:$D$447,2, FALSE)</f>
        <v>Outside of MKCC</v>
      </c>
      <c r="D410" t="str">
        <f>VLOOKUP(B410,[2]Clothes!$B$5:$D$447,3, FALSE)</f>
        <v>Outside of MKCC - Other</v>
      </c>
      <c r="E410" s="5">
        <v>0</v>
      </c>
      <c r="F410" s="5">
        <v>0</v>
      </c>
      <c r="G410" s="5">
        <v>0</v>
      </c>
      <c r="H410" s="5">
        <v>0</v>
      </c>
      <c r="I410" s="5">
        <v>0</v>
      </c>
      <c r="J410" s="5">
        <v>0</v>
      </c>
      <c r="K410" s="5">
        <v>0</v>
      </c>
      <c r="L410" s="5">
        <v>0</v>
      </c>
      <c r="M410" s="5">
        <v>0</v>
      </c>
      <c r="N410" s="5">
        <v>0</v>
      </c>
      <c r="O410" s="5">
        <v>0</v>
      </c>
      <c r="P410" s="5">
        <v>0</v>
      </c>
      <c r="Q410" s="5">
        <v>0</v>
      </c>
      <c r="R410" s="5">
        <v>0</v>
      </c>
      <c r="S410" s="5">
        <v>0</v>
      </c>
    </row>
    <row r="411" spans="1:19" hidden="1" x14ac:dyDescent="0.35">
      <c r="A411" s="2" t="s">
        <v>233</v>
      </c>
      <c r="B411" s="1" t="s">
        <v>817</v>
      </c>
      <c r="C411" t="str">
        <f>VLOOKUP(B411,[2]Clothes!$B$5:$D$447,2, FALSE)</f>
        <v>Outside of MKCC</v>
      </c>
      <c r="D411" t="str">
        <f>VLOOKUP(B411,[2]Clothes!$B$5:$D$447,3, FALSE)</f>
        <v>Outside of MKCC - Other</v>
      </c>
      <c r="E411" s="5">
        <v>0</v>
      </c>
      <c r="F411" s="5">
        <v>0</v>
      </c>
      <c r="G411" s="5">
        <v>0</v>
      </c>
      <c r="H411" s="5">
        <v>0</v>
      </c>
      <c r="I411" s="5">
        <v>0</v>
      </c>
      <c r="J411" s="5">
        <v>0</v>
      </c>
      <c r="K411" s="5">
        <v>0</v>
      </c>
      <c r="L411" s="5">
        <v>0</v>
      </c>
      <c r="M411" s="5">
        <v>0</v>
      </c>
      <c r="N411" s="5">
        <v>0</v>
      </c>
      <c r="O411" s="5">
        <v>0</v>
      </c>
      <c r="P411" s="5">
        <v>0</v>
      </c>
      <c r="Q411" s="5">
        <v>0</v>
      </c>
      <c r="R411" s="5">
        <v>0</v>
      </c>
      <c r="S411" s="5">
        <v>0</v>
      </c>
    </row>
    <row r="412" spans="1:19" hidden="1" x14ac:dyDescent="0.35">
      <c r="A412" s="2" t="s">
        <v>233</v>
      </c>
      <c r="B412" s="1" t="s">
        <v>818</v>
      </c>
      <c r="C412" t="str">
        <f>VLOOKUP(B412,[2]Clothes!$B$5:$D$447,2, FALSE)</f>
        <v>Outside of MKCC</v>
      </c>
      <c r="D412" t="str">
        <f>VLOOKUP(B412,[2]Clothes!$B$5:$D$447,3, FALSE)</f>
        <v>Northampton</v>
      </c>
      <c r="E412" s="5">
        <v>5.7600000000000004E-3</v>
      </c>
      <c r="F412" s="5">
        <v>0</v>
      </c>
      <c r="G412" s="5">
        <v>0</v>
      </c>
      <c r="H412" s="5">
        <v>0</v>
      </c>
      <c r="I412" s="5">
        <v>0</v>
      </c>
      <c r="J412" s="5">
        <v>0</v>
      </c>
      <c r="K412" s="5">
        <v>0</v>
      </c>
      <c r="L412" s="5">
        <v>0</v>
      </c>
      <c r="M412" s="5">
        <v>0</v>
      </c>
      <c r="N412" s="5">
        <v>0</v>
      </c>
      <c r="O412" s="5">
        <v>0</v>
      </c>
      <c r="P412" s="5">
        <v>5.058E-2</v>
      </c>
      <c r="Q412" s="5">
        <v>0</v>
      </c>
      <c r="R412" s="5">
        <v>0</v>
      </c>
      <c r="S412" s="5">
        <v>0</v>
      </c>
    </row>
    <row r="413" spans="1:19" hidden="1" x14ac:dyDescent="0.35">
      <c r="A413" s="2" t="s">
        <v>233</v>
      </c>
      <c r="B413" s="1" t="s">
        <v>819</v>
      </c>
      <c r="C413" t="str">
        <f>VLOOKUP(B413,[2]Clothes!$B$5:$D$447,2, FALSE)</f>
        <v>Outside of MKCC</v>
      </c>
      <c r="D413" t="str">
        <f>VLOOKUP(B413,[2]Clothes!$B$5:$D$447,3, FALSE)</f>
        <v>Outside of MKCC - Other</v>
      </c>
      <c r="E413" s="5">
        <v>0</v>
      </c>
      <c r="F413" s="5">
        <v>0</v>
      </c>
      <c r="G413" s="5">
        <v>0</v>
      </c>
      <c r="H413" s="5">
        <v>0</v>
      </c>
      <c r="I413" s="5">
        <v>0</v>
      </c>
      <c r="J413" s="5">
        <v>0</v>
      </c>
      <c r="K413" s="5">
        <v>0</v>
      </c>
      <c r="L413" s="5">
        <v>0</v>
      </c>
      <c r="M413" s="5">
        <v>0</v>
      </c>
      <c r="N413" s="5">
        <v>0</v>
      </c>
      <c r="O413" s="5">
        <v>0</v>
      </c>
      <c r="P413" s="5">
        <v>0</v>
      </c>
      <c r="Q413" s="5">
        <v>0</v>
      </c>
      <c r="R413" s="5">
        <v>0</v>
      </c>
      <c r="S413" s="5">
        <v>0</v>
      </c>
    </row>
    <row r="414" spans="1:19" hidden="1" x14ac:dyDescent="0.35">
      <c r="A414" s="2" t="s">
        <v>233</v>
      </c>
      <c r="B414" s="1" t="s">
        <v>820</v>
      </c>
      <c r="C414" t="str">
        <f>VLOOKUP(B414,[2]Clothes!$B$5:$D$447,2, FALSE)</f>
        <v>Outside of MKCC</v>
      </c>
      <c r="D414" t="str">
        <f>VLOOKUP(B414,[2]Clothes!$B$5:$D$447,3, FALSE)</f>
        <v>Outside of MKCC - Other</v>
      </c>
      <c r="E414" s="5">
        <v>0</v>
      </c>
      <c r="F414" s="5">
        <v>0</v>
      </c>
      <c r="G414" s="5">
        <v>0</v>
      </c>
      <c r="H414" s="5">
        <v>0</v>
      </c>
      <c r="I414" s="5">
        <v>0</v>
      </c>
      <c r="J414" s="5">
        <v>0</v>
      </c>
      <c r="K414" s="5">
        <v>0</v>
      </c>
      <c r="L414" s="5">
        <v>0</v>
      </c>
      <c r="M414" s="5">
        <v>0</v>
      </c>
      <c r="N414" s="5">
        <v>0</v>
      </c>
      <c r="O414" s="5">
        <v>0</v>
      </c>
      <c r="P414" s="5">
        <v>0</v>
      </c>
      <c r="Q414" s="5">
        <v>0</v>
      </c>
      <c r="R414" s="5">
        <v>0</v>
      </c>
      <c r="S414" s="5">
        <v>0</v>
      </c>
    </row>
    <row r="415" spans="1:19" hidden="1" x14ac:dyDescent="0.35">
      <c r="A415" s="2" t="s">
        <v>233</v>
      </c>
      <c r="B415" s="1" t="s">
        <v>821</v>
      </c>
      <c r="C415" t="str">
        <f>VLOOKUP(B415,[2]Clothes!$B$5:$D$447,2, FALSE)</f>
        <v>Outside of MKCC</v>
      </c>
      <c r="D415" t="str">
        <f>VLOOKUP(B415,[2]Clothes!$B$5:$D$447,3, FALSE)</f>
        <v>Northampton</v>
      </c>
      <c r="E415" s="5">
        <v>0</v>
      </c>
      <c r="F415" s="5">
        <v>0</v>
      </c>
      <c r="G415" s="5">
        <v>0</v>
      </c>
      <c r="H415" s="5">
        <v>0</v>
      </c>
      <c r="I415" s="5">
        <v>0</v>
      </c>
      <c r="J415" s="5">
        <v>0</v>
      </c>
      <c r="K415" s="5">
        <v>0</v>
      </c>
      <c r="L415" s="5">
        <v>0</v>
      </c>
      <c r="M415" s="5">
        <v>0</v>
      </c>
      <c r="N415" s="5">
        <v>0</v>
      </c>
      <c r="O415" s="5">
        <v>0</v>
      </c>
      <c r="P415" s="5">
        <v>0</v>
      </c>
      <c r="Q415" s="5">
        <v>0</v>
      </c>
      <c r="R415" s="5">
        <v>0</v>
      </c>
      <c r="S415" s="5">
        <v>0</v>
      </c>
    </row>
    <row r="416" spans="1:19" hidden="1" x14ac:dyDescent="0.35">
      <c r="A416" s="2" t="s">
        <v>233</v>
      </c>
      <c r="B416" s="1" t="s">
        <v>822</v>
      </c>
      <c r="C416" t="str">
        <f>VLOOKUP(B416,[2]Clothes!$B$5:$D$447,2, FALSE)</f>
        <v>Outside of MKCC</v>
      </c>
      <c r="D416" t="str">
        <f>VLOOKUP(B416,[2]Clothes!$B$5:$D$447,3, FALSE)</f>
        <v>Bedford</v>
      </c>
      <c r="E416" s="5">
        <v>0</v>
      </c>
      <c r="F416" s="5">
        <v>0</v>
      </c>
      <c r="G416" s="5">
        <v>0</v>
      </c>
      <c r="H416" s="5">
        <v>0</v>
      </c>
      <c r="I416" s="5">
        <v>0</v>
      </c>
      <c r="J416" s="5">
        <v>0</v>
      </c>
      <c r="K416" s="5">
        <v>0</v>
      </c>
      <c r="L416" s="5">
        <v>0</v>
      </c>
      <c r="M416" s="5">
        <v>0</v>
      </c>
      <c r="N416" s="5">
        <v>0</v>
      </c>
      <c r="O416" s="5">
        <v>0</v>
      </c>
      <c r="P416" s="5">
        <v>0</v>
      </c>
      <c r="Q416" s="5">
        <v>0</v>
      </c>
      <c r="R416" s="5">
        <v>0</v>
      </c>
      <c r="S416" s="5">
        <v>0</v>
      </c>
    </row>
    <row r="417" spans="1:19" hidden="1" x14ac:dyDescent="0.35">
      <c r="A417" s="2" t="s">
        <v>233</v>
      </c>
      <c r="B417" s="1" t="s">
        <v>823</v>
      </c>
      <c r="C417" t="str">
        <f>VLOOKUP(B417,[2]Clothes!$B$5:$D$447,2, FALSE)</f>
        <v>Outside of MKCC</v>
      </c>
      <c r="D417" t="str">
        <f>VLOOKUP(B417,[2]Clothes!$B$5:$D$447,3, FALSE)</f>
        <v>Outside of MKCC - Other</v>
      </c>
      <c r="E417" s="5">
        <v>0</v>
      </c>
      <c r="F417" s="5">
        <v>0</v>
      </c>
      <c r="G417" s="5">
        <v>0</v>
      </c>
      <c r="H417" s="5">
        <v>0</v>
      </c>
      <c r="I417" s="5">
        <v>0</v>
      </c>
      <c r="J417" s="5">
        <v>0</v>
      </c>
      <c r="K417" s="5">
        <v>0</v>
      </c>
      <c r="L417" s="5">
        <v>0</v>
      </c>
      <c r="M417" s="5">
        <v>0</v>
      </c>
      <c r="N417" s="5">
        <v>0</v>
      </c>
      <c r="O417" s="5">
        <v>0</v>
      </c>
      <c r="P417" s="5">
        <v>0</v>
      </c>
      <c r="Q417" s="5">
        <v>0</v>
      </c>
      <c r="R417" s="5">
        <v>0</v>
      </c>
      <c r="S417" s="5">
        <v>0</v>
      </c>
    </row>
    <row r="418" spans="1:19" hidden="1" x14ac:dyDescent="0.35">
      <c r="A418" s="2" t="s">
        <v>233</v>
      </c>
      <c r="B418" s="1" t="s">
        <v>824</v>
      </c>
      <c r="C418" t="str">
        <f>VLOOKUP(B418,[2]Clothes!$B$5:$D$447,2, FALSE)</f>
        <v>Outside of MKCC</v>
      </c>
      <c r="D418" t="str">
        <f>VLOOKUP(B418,[2]Clothes!$B$5:$D$447,3, FALSE)</f>
        <v>Northampton</v>
      </c>
      <c r="E418" s="5">
        <v>0</v>
      </c>
      <c r="F418" s="5">
        <v>0</v>
      </c>
      <c r="G418" s="5">
        <v>0</v>
      </c>
      <c r="H418" s="5">
        <v>0</v>
      </c>
      <c r="I418" s="5">
        <v>0</v>
      </c>
      <c r="J418" s="5">
        <v>0</v>
      </c>
      <c r="K418" s="5">
        <v>0</v>
      </c>
      <c r="L418" s="5">
        <v>0</v>
      </c>
      <c r="M418" s="5">
        <v>0</v>
      </c>
      <c r="N418" s="5">
        <v>0</v>
      </c>
      <c r="O418" s="5">
        <v>0</v>
      </c>
      <c r="P418" s="5">
        <v>0</v>
      </c>
      <c r="Q418" s="5">
        <v>0</v>
      </c>
      <c r="R418" s="5">
        <v>0</v>
      </c>
      <c r="S418" s="5">
        <v>0</v>
      </c>
    </row>
    <row r="419" spans="1:19" hidden="1" x14ac:dyDescent="0.35">
      <c r="A419" s="2" t="s">
        <v>233</v>
      </c>
      <c r="B419" s="1" t="s">
        <v>825</v>
      </c>
      <c r="C419" t="str">
        <f>VLOOKUP(B419,[2]Clothes!$B$5:$D$447,2, FALSE)</f>
        <v>Outside of MKCC</v>
      </c>
      <c r="D419" t="str">
        <f>VLOOKUP(B419,[2]Clothes!$B$5:$D$447,3, FALSE)</f>
        <v>Outside of MKCC - Other</v>
      </c>
      <c r="E419" s="5">
        <v>0</v>
      </c>
      <c r="F419" s="5">
        <v>0</v>
      </c>
      <c r="G419" s="5">
        <v>0</v>
      </c>
      <c r="H419" s="5">
        <v>0</v>
      </c>
      <c r="I419" s="5">
        <v>0</v>
      </c>
      <c r="J419" s="5">
        <v>0</v>
      </c>
      <c r="K419" s="5">
        <v>0</v>
      </c>
      <c r="L419" s="5">
        <v>0</v>
      </c>
      <c r="M419" s="5">
        <v>0</v>
      </c>
      <c r="N419" s="5">
        <v>0</v>
      </c>
      <c r="O419" s="5">
        <v>0</v>
      </c>
      <c r="P419" s="5">
        <v>0</v>
      </c>
      <c r="Q419" s="5">
        <v>0</v>
      </c>
      <c r="R419" s="5">
        <v>0</v>
      </c>
      <c r="S419" s="5">
        <v>0</v>
      </c>
    </row>
    <row r="420" spans="1:19" hidden="1" x14ac:dyDescent="0.35">
      <c r="A420" s="2" t="s">
        <v>233</v>
      </c>
      <c r="B420" s="1" t="s">
        <v>826</v>
      </c>
      <c r="C420" t="str">
        <f>VLOOKUP(B420,[2]Clothes!$B$5:$D$447,2, FALSE)</f>
        <v>Outside of MKCC</v>
      </c>
      <c r="D420" t="str">
        <f>VLOOKUP(B420,[2]Clothes!$B$5:$D$447,3, FALSE)</f>
        <v>Outside of MKCC - Other</v>
      </c>
      <c r="E420" s="5">
        <v>0</v>
      </c>
      <c r="F420" s="5">
        <v>0</v>
      </c>
      <c r="G420" s="5">
        <v>0</v>
      </c>
      <c r="H420" s="5">
        <v>0</v>
      </c>
      <c r="I420" s="5">
        <v>0</v>
      </c>
      <c r="J420" s="5">
        <v>0</v>
      </c>
      <c r="K420" s="5">
        <v>0</v>
      </c>
      <c r="L420" s="5">
        <v>0</v>
      </c>
      <c r="M420" s="5">
        <v>0</v>
      </c>
      <c r="N420" s="5">
        <v>0</v>
      </c>
      <c r="O420" s="5">
        <v>0</v>
      </c>
      <c r="P420" s="5">
        <v>0</v>
      </c>
      <c r="Q420" s="5">
        <v>0</v>
      </c>
      <c r="R420" s="5">
        <v>0</v>
      </c>
      <c r="S420" s="5">
        <v>0</v>
      </c>
    </row>
    <row r="421" spans="1:19" hidden="1" x14ac:dyDescent="0.35">
      <c r="A421" s="2" t="s">
        <v>233</v>
      </c>
      <c r="B421" s="1" t="s">
        <v>373</v>
      </c>
      <c r="C421" t="str">
        <f>VLOOKUP(B421,[2]Clothes!$B$5:$D$447,2, FALSE)</f>
        <v>Outside of MKCC</v>
      </c>
      <c r="D421" t="str">
        <f>VLOOKUP(B421,[2]Clothes!$B$5:$D$447,3, FALSE)</f>
        <v>Bedford</v>
      </c>
      <c r="E421" s="5">
        <v>0</v>
      </c>
      <c r="F421" s="5">
        <v>0</v>
      </c>
      <c r="G421" s="5">
        <v>0</v>
      </c>
      <c r="H421" s="5">
        <v>0</v>
      </c>
      <c r="I421" s="5">
        <v>0</v>
      </c>
      <c r="J421" s="5">
        <v>0</v>
      </c>
      <c r="K421" s="5">
        <v>0</v>
      </c>
      <c r="L421" s="5">
        <v>0</v>
      </c>
      <c r="M421" s="5">
        <v>0</v>
      </c>
      <c r="N421" s="5">
        <v>0</v>
      </c>
      <c r="O421" s="5">
        <v>0</v>
      </c>
      <c r="P421" s="5">
        <v>0</v>
      </c>
      <c r="Q421" s="5">
        <v>0</v>
      </c>
      <c r="R421" s="5">
        <v>0</v>
      </c>
      <c r="S421" s="5">
        <v>0</v>
      </c>
    </row>
    <row r="422" spans="1:19" hidden="1" x14ac:dyDescent="0.35">
      <c r="A422" s="2" t="s">
        <v>233</v>
      </c>
      <c r="B422" s="1" t="s">
        <v>374</v>
      </c>
      <c r="C422" t="str">
        <f>VLOOKUP(B422,[2]Clothes!$B$5:$D$447,2, FALSE)</f>
        <v>Outside of MKCC</v>
      </c>
      <c r="D422" t="str">
        <f>VLOOKUP(B422,[2]Clothes!$B$5:$D$447,3, FALSE)</f>
        <v>Outside of MKCC - Other</v>
      </c>
      <c r="E422" s="5">
        <v>0</v>
      </c>
      <c r="F422" s="5">
        <v>0</v>
      </c>
      <c r="G422" s="5">
        <v>0</v>
      </c>
      <c r="H422" s="5">
        <v>0</v>
      </c>
      <c r="I422" s="5">
        <v>0</v>
      </c>
      <c r="J422" s="5">
        <v>0</v>
      </c>
      <c r="K422" s="5">
        <v>0</v>
      </c>
      <c r="L422" s="5">
        <v>0</v>
      </c>
      <c r="M422" s="5">
        <v>0</v>
      </c>
      <c r="N422" s="5">
        <v>0</v>
      </c>
      <c r="O422" s="5">
        <v>0</v>
      </c>
      <c r="P422" s="5">
        <v>0</v>
      </c>
      <c r="Q422" s="5">
        <v>0</v>
      </c>
      <c r="R422" s="5">
        <v>0</v>
      </c>
      <c r="S422" s="5">
        <v>0</v>
      </c>
    </row>
    <row r="423" spans="1:19" hidden="1" x14ac:dyDescent="0.35">
      <c r="A423" s="2" t="s">
        <v>233</v>
      </c>
      <c r="B423" s="1" t="s">
        <v>375</v>
      </c>
      <c r="C423" t="str">
        <f>VLOOKUP(B423,[2]Clothes!$B$5:$D$447,2, FALSE)</f>
        <v>Outside of MKCC</v>
      </c>
      <c r="D423" t="str">
        <f>VLOOKUP(B423,[2]Clothes!$B$5:$D$447,3, FALSE)</f>
        <v>Northampton</v>
      </c>
      <c r="E423" s="5">
        <v>5.47E-3</v>
      </c>
      <c r="F423" s="5">
        <v>0</v>
      </c>
      <c r="G423" s="5">
        <v>0</v>
      </c>
      <c r="H423" s="5">
        <v>0</v>
      </c>
      <c r="I423" s="5">
        <v>0</v>
      </c>
      <c r="J423" s="5">
        <v>0</v>
      </c>
      <c r="K423" s="5">
        <v>0</v>
      </c>
      <c r="L423" s="5">
        <v>0</v>
      </c>
      <c r="M423" s="5">
        <v>4.1349999999999998E-2</v>
      </c>
      <c r="N423" s="5">
        <v>0</v>
      </c>
      <c r="O423" s="5">
        <v>0</v>
      </c>
      <c r="P423" s="5">
        <v>0</v>
      </c>
      <c r="Q423" s="5">
        <v>0</v>
      </c>
      <c r="R423" s="5">
        <v>0</v>
      </c>
      <c r="S423" s="5">
        <v>0</v>
      </c>
    </row>
    <row r="424" spans="1:19" hidden="1" x14ac:dyDescent="0.35">
      <c r="A424" s="2" t="s">
        <v>233</v>
      </c>
      <c r="B424" s="1" t="s">
        <v>377</v>
      </c>
      <c r="C424" t="str">
        <f>VLOOKUP(B424,[2]Clothes!$B$5:$D$447,2, FALSE)</f>
        <v>Outside of MKCC</v>
      </c>
      <c r="D424" t="str">
        <f>VLOOKUP(B424,[2]Clothes!$B$5:$D$447,3, FALSE)</f>
        <v>Outside of MKCC - Other</v>
      </c>
      <c r="E424" s="5">
        <v>0</v>
      </c>
      <c r="F424" s="5">
        <v>0</v>
      </c>
      <c r="G424" s="5">
        <v>0</v>
      </c>
      <c r="H424" s="5">
        <v>0</v>
      </c>
      <c r="I424" s="5">
        <v>0</v>
      </c>
      <c r="J424" s="5">
        <v>0</v>
      </c>
      <c r="K424" s="5">
        <v>0</v>
      </c>
      <c r="L424" s="5">
        <v>0</v>
      </c>
      <c r="M424" s="5">
        <v>0</v>
      </c>
      <c r="N424" s="5">
        <v>0</v>
      </c>
      <c r="O424" s="5">
        <v>0</v>
      </c>
      <c r="P424" s="5">
        <v>0</v>
      </c>
      <c r="Q424" s="5">
        <v>0</v>
      </c>
      <c r="R424" s="5">
        <v>0</v>
      </c>
      <c r="S424" s="5">
        <v>0</v>
      </c>
    </row>
    <row r="425" spans="1:19" hidden="1" x14ac:dyDescent="0.35">
      <c r="A425" s="2" t="s">
        <v>233</v>
      </c>
      <c r="B425" s="1" t="s">
        <v>378</v>
      </c>
      <c r="C425" t="str">
        <f>VLOOKUP(B425,[2]Clothes!$B$5:$D$447,2, FALSE)</f>
        <v>Outside of MKCC</v>
      </c>
      <c r="D425" t="str">
        <f>VLOOKUP(B425,[2]Clothes!$B$5:$D$447,3, FALSE)</f>
        <v>Northampton</v>
      </c>
      <c r="E425" s="5">
        <v>0</v>
      </c>
      <c r="F425" s="5">
        <v>0</v>
      </c>
      <c r="G425" s="5">
        <v>0</v>
      </c>
      <c r="H425" s="5">
        <v>0</v>
      </c>
      <c r="I425" s="5">
        <v>0</v>
      </c>
      <c r="J425" s="5">
        <v>0</v>
      </c>
      <c r="K425" s="5">
        <v>0</v>
      </c>
      <c r="L425" s="5">
        <v>0</v>
      </c>
      <c r="M425" s="5">
        <v>0</v>
      </c>
      <c r="N425" s="5">
        <v>0</v>
      </c>
      <c r="O425" s="5">
        <v>0</v>
      </c>
      <c r="P425" s="5">
        <v>0</v>
      </c>
      <c r="Q425" s="5">
        <v>0</v>
      </c>
      <c r="R425" s="5">
        <v>0</v>
      </c>
      <c r="S425" s="5">
        <v>0</v>
      </c>
    </row>
    <row r="426" spans="1:19" hidden="1" x14ac:dyDescent="0.35">
      <c r="A426" s="2" t="s">
        <v>233</v>
      </c>
      <c r="B426" s="1" t="s">
        <v>380</v>
      </c>
      <c r="C426" t="str">
        <f>VLOOKUP(B426,[2]Clothes!$B$5:$D$447,2, FALSE)</f>
        <v>Outside of MKCC</v>
      </c>
      <c r="D426" t="str">
        <f>VLOOKUP(B426,[2]Clothes!$B$5:$D$447,3, FALSE)</f>
        <v>Outside of MKCC - Other</v>
      </c>
      <c r="E426" s="5">
        <v>0</v>
      </c>
      <c r="F426" s="5">
        <v>0</v>
      </c>
      <c r="G426" s="5">
        <v>0</v>
      </c>
      <c r="H426" s="5">
        <v>0</v>
      </c>
      <c r="I426" s="5">
        <v>0</v>
      </c>
      <c r="J426" s="5">
        <v>0</v>
      </c>
      <c r="K426" s="5">
        <v>0</v>
      </c>
      <c r="L426" s="5">
        <v>0</v>
      </c>
      <c r="M426" s="5">
        <v>0</v>
      </c>
      <c r="N426" s="5">
        <v>0</v>
      </c>
      <c r="O426" s="5">
        <v>0</v>
      </c>
      <c r="P426" s="5">
        <v>0</v>
      </c>
      <c r="Q426" s="5">
        <v>0</v>
      </c>
      <c r="R426" s="5">
        <v>0</v>
      </c>
      <c r="S426" s="5">
        <v>0</v>
      </c>
    </row>
    <row r="427" spans="1:19" hidden="1" x14ac:dyDescent="0.35">
      <c r="A427" s="2" t="s">
        <v>233</v>
      </c>
      <c r="B427" s="1" t="s">
        <v>381</v>
      </c>
      <c r="C427" t="str">
        <f>VLOOKUP(B427,[2]Clothes!$B$5:$D$447,2, FALSE)</f>
        <v>Outside of MKCC</v>
      </c>
      <c r="D427" t="str">
        <f>VLOOKUP(B427,[2]Clothes!$B$5:$D$447,3, FALSE)</f>
        <v>Outside of MKCC - Other</v>
      </c>
      <c r="E427" s="5">
        <v>0</v>
      </c>
      <c r="F427" s="5">
        <v>0</v>
      </c>
      <c r="G427" s="5">
        <v>0</v>
      </c>
      <c r="H427" s="5">
        <v>0</v>
      </c>
      <c r="I427" s="5">
        <v>0</v>
      </c>
      <c r="J427" s="5">
        <v>0</v>
      </c>
      <c r="K427" s="5">
        <v>0</v>
      </c>
      <c r="L427" s="5">
        <v>0</v>
      </c>
      <c r="M427" s="5">
        <v>0</v>
      </c>
      <c r="N427" s="5">
        <v>0</v>
      </c>
      <c r="O427" s="5">
        <v>0</v>
      </c>
      <c r="P427" s="5">
        <v>0</v>
      </c>
      <c r="Q427" s="5">
        <v>0</v>
      </c>
      <c r="R427" s="5">
        <v>0</v>
      </c>
      <c r="S427" s="5">
        <v>0</v>
      </c>
    </row>
    <row r="428" spans="1:19" hidden="1" x14ac:dyDescent="0.35">
      <c r="A428" s="2" t="s">
        <v>233</v>
      </c>
      <c r="B428" s="1" t="s">
        <v>382</v>
      </c>
      <c r="C428" t="str">
        <f>VLOOKUP(B428,[2]Clothes!$B$5:$D$447,2, FALSE)</f>
        <v>Outside of MKCC</v>
      </c>
      <c r="D428" t="str">
        <f>VLOOKUP(B428,[2]Clothes!$B$5:$D$447,3, FALSE)</f>
        <v>Bedford</v>
      </c>
      <c r="E428" s="5">
        <v>0</v>
      </c>
      <c r="F428" s="5">
        <v>0</v>
      </c>
      <c r="G428" s="5">
        <v>0</v>
      </c>
      <c r="H428" s="5">
        <v>0</v>
      </c>
      <c r="I428" s="5">
        <v>0</v>
      </c>
      <c r="J428" s="5">
        <v>0</v>
      </c>
      <c r="K428" s="5">
        <v>0</v>
      </c>
      <c r="L428" s="5">
        <v>0</v>
      </c>
      <c r="M428" s="5">
        <v>0</v>
      </c>
      <c r="N428" s="5">
        <v>0</v>
      </c>
      <c r="O428" s="5">
        <v>0</v>
      </c>
      <c r="P428" s="5">
        <v>0</v>
      </c>
      <c r="Q428" s="5">
        <v>0</v>
      </c>
      <c r="R428" s="5">
        <v>0</v>
      </c>
      <c r="S428" s="5">
        <v>0</v>
      </c>
    </row>
    <row r="429" spans="1:19" hidden="1" x14ac:dyDescent="0.35">
      <c r="A429" s="2" t="s">
        <v>233</v>
      </c>
      <c r="B429" s="1" t="s">
        <v>383</v>
      </c>
      <c r="C429" t="str">
        <f>VLOOKUP(B429,[2]Clothes!$B$5:$D$447,2, FALSE)</f>
        <v>Outside of MKCC</v>
      </c>
      <c r="D429" t="str">
        <f>VLOOKUP(B429,[2]Clothes!$B$5:$D$447,3, FALSE)</f>
        <v>Outside of MKCC - Other</v>
      </c>
      <c r="E429" s="5">
        <v>0</v>
      </c>
      <c r="F429" s="5">
        <v>0</v>
      </c>
      <c r="G429" s="5">
        <v>0</v>
      </c>
      <c r="H429" s="5">
        <v>0</v>
      </c>
      <c r="I429" s="5">
        <v>0</v>
      </c>
      <c r="J429" s="5">
        <v>0</v>
      </c>
      <c r="K429" s="5">
        <v>0</v>
      </c>
      <c r="L429" s="5">
        <v>0</v>
      </c>
      <c r="M429" s="5">
        <v>0</v>
      </c>
      <c r="N429" s="5">
        <v>0</v>
      </c>
      <c r="O429" s="5">
        <v>0</v>
      </c>
      <c r="P429" s="5">
        <v>0</v>
      </c>
      <c r="Q429" s="5">
        <v>0</v>
      </c>
      <c r="R429" s="5">
        <v>0</v>
      </c>
      <c r="S429" s="5">
        <v>0</v>
      </c>
    </row>
    <row r="430" spans="1:19" hidden="1" x14ac:dyDescent="0.35">
      <c r="A430" s="2" t="s">
        <v>233</v>
      </c>
      <c r="B430" s="1" t="s">
        <v>827</v>
      </c>
      <c r="C430" t="str">
        <f>VLOOKUP(B430,[2]Clothes!$B$5:$D$447,2, FALSE)</f>
        <v>Outside of MKCC</v>
      </c>
      <c r="D430" t="str">
        <f>VLOOKUP(B430,[2]Clothes!$B$5:$D$447,3, FALSE)</f>
        <v>Outside of MKCC - Other</v>
      </c>
      <c r="E430" s="5">
        <v>0</v>
      </c>
      <c r="F430" s="5">
        <v>0</v>
      </c>
      <c r="G430" s="5">
        <v>0</v>
      </c>
      <c r="H430" s="5">
        <v>0</v>
      </c>
      <c r="I430" s="5">
        <v>0</v>
      </c>
      <c r="J430" s="5">
        <v>0</v>
      </c>
      <c r="K430" s="5">
        <v>0</v>
      </c>
      <c r="L430" s="5">
        <v>0</v>
      </c>
      <c r="M430" s="5">
        <v>0</v>
      </c>
      <c r="N430" s="5">
        <v>0</v>
      </c>
      <c r="O430" s="5">
        <v>0</v>
      </c>
      <c r="P430" s="5">
        <v>0</v>
      </c>
      <c r="Q430" s="5">
        <v>0</v>
      </c>
      <c r="R430" s="5">
        <v>0</v>
      </c>
      <c r="S430" s="5">
        <v>0</v>
      </c>
    </row>
    <row r="431" spans="1:19" hidden="1" x14ac:dyDescent="0.35">
      <c r="A431" s="2" t="s">
        <v>233</v>
      </c>
      <c r="B431" s="1" t="s">
        <v>828</v>
      </c>
      <c r="C431" t="str">
        <f>VLOOKUP(B431,[2]Clothes!$B$5:$D$447,2, FALSE)</f>
        <v>Outside of MKCC</v>
      </c>
      <c r="D431" t="str">
        <f>VLOOKUP(B431,[2]Clothes!$B$5:$D$447,3, FALSE)</f>
        <v>Outside of MKCC - Other</v>
      </c>
      <c r="E431" s="5">
        <v>0</v>
      </c>
      <c r="F431" s="5">
        <v>0</v>
      </c>
      <c r="G431" s="5">
        <v>0</v>
      </c>
      <c r="H431" s="5">
        <v>0</v>
      </c>
      <c r="I431" s="5">
        <v>0</v>
      </c>
      <c r="J431" s="5">
        <v>0</v>
      </c>
      <c r="K431" s="5">
        <v>0</v>
      </c>
      <c r="L431" s="5">
        <v>0</v>
      </c>
      <c r="M431" s="5">
        <v>0</v>
      </c>
      <c r="N431" s="5">
        <v>0</v>
      </c>
      <c r="O431" s="5">
        <v>0</v>
      </c>
      <c r="P431" s="5">
        <v>0</v>
      </c>
      <c r="Q431" s="5">
        <v>0</v>
      </c>
      <c r="R431" s="5">
        <v>0</v>
      </c>
      <c r="S431" s="5">
        <v>0</v>
      </c>
    </row>
    <row r="432" spans="1:19" hidden="1" x14ac:dyDescent="0.35">
      <c r="A432" s="2" t="s">
        <v>233</v>
      </c>
      <c r="B432" s="1" t="s">
        <v>829</v>
      </c>
      <c r="C432" t="str">
        <f>VLOOKUP(B432,[2]Clothes!$B$5:$D$447,2, FALSE)</f>
        <v>Outside of MKCC</v>
      </c>
      <c r="D432" t="str">
        <f>VLOOKUP(B432,[2]Clothes!$B$5:$D$447,3, FALSE)</f>
        <v>London</v>
      </c>
      <c r="E432" s="5">
        <v>2.9199999999999999E-3</v>
      </c>
      <c r="F432" s="5">
        <v>0</v>
      </c>
      <c r="G432" s="5">
        <v>0</v>
      </c>
      <c r="H432" s="5">
        <v>0</v>
      </c>
      <c r="I432" s="5">
        <v>5.5259999999999997E-2</v>
      </c>
      <c r="J432" s="5">
        <v>0</v>
      </c>
      <c r="K432" s="5">
        <v>0</v>
      </c>
      <c r="L432" s="5">
        <v>0</v>
      </c>
      <c r="M432" s="5">
        <v>0</v>
      </c>
      <c r="N432" s="5">
        <v>0</v>
      </c>
      <c r="O432" s="5">
        <v>0</v>
      </c>
      <c r="P432" s="5">
        <v>0</v>
      </c>
      <c r="Q432" s="5">
        <v>0</v>
      </c>
      <c r="R432" s="5">
        <v>0</v>
      </c>
      <c r="S432" s="5">
        <v>0</v>
      </c>
    </row>
    <row r="433" spans="1:19" hidden="1" x14ac:dyDescent="0.35">
      <c r="A433" s="2" t="s">
        <v>233</v>
      </c>
      <c r="B433" s="1" t="s">
        <v>830</v>
      </c>
      <c r="C433" t="str">
        <f>VLOOKUP(B433,[2]Clothes!$B$5:$D$447,2, FALSE)</f>
        <v>Outside of MKCC</v>
      </c>
      <c r="D433" t="str">
        <f>VLOOKUP(B433,[2]Clothes!$B$5:$D$447,3, FALSE)</f>
        <v>Outside of MKCC - Other</v>
      </c>
      <c r="E433" s="5">
        <v>0</v>
      </c>
      <c r="F433" s="5">
        <v>0</v>
      </c>
      <c r="G433" s="5">
        <v>0</v>
      </c>
      <c r="H433" s="5">
        <v>0</v>
      </c>
      <c r="I433" s="5">
        <v>0</v>
      </c>
      <c r="J433" s="5">
        <v>0</v>
      </c>
      <c r="K433" s="5">
        <v>0</v>
      </c>
      <c r="L433" s="5">
        <v>0</v>
      </c>
      <c r="M433" s="5">
        <v>0</v>
      </c>
      <c r="N433" s="5">
        <v>0</v>
      </c>
      <c r="O433" s="5">
        <v>0</v>
      </c>
      <c r="P433" s="5">
        <v>0</v>
      </c>
      <c r="Q433" s="5">
        <v>0</v>
      </c>
      <c r="R433" s="5">
        <v>0</v>
      </c>
      <c r="S433" s="5">
        <v>0</v>
      </c>
    </row>
    <row r="434" spans="1:19" hidden="1" x14ac:dyDescent="0.35">
      <c r="A434" s="2" t="s">
        <v>233</v>
      </c>
      <c r="B434" s="1" t="s">
        <v>831</v>
      </c>
      <c r="C434" t="str">
        <f>VLOOKUP(B434,[2]Clothes!$B$5:$D$447,2, FALSE)</f>
        <v>Outside of MKCC</v>
      </c>
      <c r="D434" t="str">
        <f>VLOOKUP(B434,[2]Clothes!$B$5:$D$447,3, FALSE)</f>
        <v>Outside of MKCC - Other</v>
      </c>
      <c r="E434" s="5">
        <v>0</v>
      </c>
      <c r="F434" s="5">
        <v>0</v>
      </c>
      <c r="G434" s="5">
        <v>0</v>
      </c>
      <c r="H434" s="5">
        <v>0</v>
      </c>
      <c r="I434" s="5">
        <v>0</v>
      </c>
      <c r="J434" s="5">
        <v>0</v>
      </c>
      <c r="K434" s="5">
        <v>0</v>
      </c>
      <c r="L434" s="5">
        <v>0</v>
      </c>
      <c r="M434" s="5">
        <v>0</v>
      </c>
      <c r="N434" s="5">
        <v>0</v>
      </c>
      <c r="O434" s="5">
        <v>0</v>
      </c>
      <c r="P434" s="5">
        <v>0</v>
      </c>
      <c r="Q434" s="5">
        <v>0</v>
      </c>
      <c r="R434" s="5">
        <v>0</v>
      </c>
      <c r="S434" s="5">
        <v>0</v>
      </c>
    </row>
    <row r="435" spans="1:19" hidden="1" x14ac:dyDescent="0.35">
      <c r="A435" s="2" t="s">
        <v>233</v>
      </c>
      <c r="B435" s="1" t="s">
        <v>385</v>
      </c>
      <c r="C435" t="str">
        <f>VLOOKUP(B435,[2]Clothes!$B$5:$D$447,2, FALSE)</f>
        <v>Outside of MKCC</v>
      </c>
      <c r="D435" t="str">
        <f>VLOOKUP(B435,[2]Clothes!$B$5:$D$447,3, FALSE)</f>
        <v>Outside of MKCC - Other</v>
      </c>
      <c r="E435" s="5">
        <v>0</v>
      </c>
      <c r="F435" s="5">
        <v>0</v>
      </c>
      <c r="G435" s="5">
        <v>0</v>
      </c>
      <c r="H435" s="5">
        <v>0</v>
      </c>
      <c r="I435" s="5">
        <v>0</v>
      </c>
      <c r="J435" s="5">
        <v>0</v>
      </c>
      <c r="K435" s="5">
        <v>0</v>
      </c>
      <c r="L435" s="5">
        <v>0</v>
      </c>
      <c r="M435" s="5">
        <v>0</v>
      </c>
      <c r="N435" s="5">
        <v>0</v>
      </c>
      <c r="O435" s="5">
        <v>0</v>
      </c>
      <c r="P435" s="5">
        <v>0</v>
      </c>
      <c r="Q435" s="5">
        <v>0</v>
      </c>
      <c r="R435" s="5">
        <v>0</v>
      </c>
      <c r="S435" s="5">
        <v>0</v>
      </c>
    </row>
    <row r="436" spans="1:19" hidden="1" x14ac:dyDescent="0.35">
      <c r="A436" s="2" t="s">
        <v>233</v>
      </c>
      <c r="B436" s="1" t="s">
        <v>832</v>
      </c>
      <c r="C436" t="str">
        <f>VLOOKUP(B436,[2]Clothes!$B$5:$D$447,2, FALSE)</f>
        <v>Outside of MKCC</v>
      </c>
      <c r="D436" t="str">
        <f>VLOOKUP(B436,[2]Clothes!$B$5:$D$447,3, FALSE)</f>
        <v>Outside of MKCC - Other</v>
      </c>
      <c r="E436" s="5">
        <v>3.1E-4</v>
      </c>
      <c r="F436" s="5">
        <v>0</v>
      </c>
      <c r="G436" s="5">
        <v>0</v>
      </c>
      <c r="H436" s="5">
        <v>0</v>
      </c>
      <c r="I436" s="5">
        <v>0</v>
      </c>
      <c r="J436" s="5">
        <v>0</v>
      </c>
      <c r="K436" s="5">
        <v>0</v>
      </c>
      <c r="L436" s="5">
        <v>0</v>
      </c>
      <c r="M436" s="5">
        <v>0</v>
      </c>
      <c r="N436" s="5">
        <v>0</v>
      </c>
      <c r="O436" s="5">
        <v>2.5260000000000001E-2</v>
      </c>
      <c r="P436" s="5">
        <v>0</v>
      </c>
      <c r="Q436" s="5">
        <v>0</v>
      </c>
      <c r="R436" s="5">
        <v>0</v>
      </c>
      <c r="S436" s="5">
        <v>0</v>
      </c>
    </row>
    <row r="437" spans="1:19" hidden="1" x14ac:dyDescent="0.35">
      <c r="A437" s="2" t="s">
        <v>233</v>
      </c>
      <c r="B437" s="1" t="s">
        <v>833</v>
      </c>
      <c r="C437" t="str">
        <f>VLOOKUP(B437,[2]Clothes!$B$5:$D$447,2, FALSE)</f>
        <v>Outside of MKCC</v>
      </c>
      <c r="D437" t="str">
        <f>VLOOKUP(B437,[2]Clothes!$B$5:$D$447,3, FALSE)</f>
        <v>Outside of MKCC - Other</v>
      </c>
      <c r="E437" s="5">
        <v>0</v>
      </c>
      <c r="F437" s="5">
        <v>0</v>
      </c>
      <c r="G437" s="5">
        <v>0</v>
      </c>
      <c r="H437" s="5">
        <v>0</v>
      </c>
      <c r="I437" s="5">
        <v>0</v>
      </c>
      <c r="J437" s="5">
        <v>0</v>
      </c>
      <c r="K437" s="5">
        <v>0</v>
      </c>
      <c r="L437" s="5">
        <v>0</v>
      </c>
      <c r="M437" s="5">
        <v>0</v>
      </c>
      <c r="N437" s="5">
        <v>0</v>
      </c>
      <c r="O437" s="5">
        <v>0</v>
      </c>
      <c r="P437" s="5">
        <v>0</v>
      </c>
      <c r="Q437" s="5">
        <v>0</v>
      </c>
      <c r="R437" s="5">
        <v>0</v>
      </c>
      <c r="S437" s="5">
        <v>0</v>
      </c>
    </row>
    <row r="438" spans="1:19" hidden="1" x14ac:dyDescent="0.35">
      <c r="A438" s="2" t="s">
        <v>233</v>
      </c>
      <c r="B438" s="1" t="s">
        <v>834</v>
      </c>
      <c r="C438" t="str">
        <f>VLOOKUP(B438,[2]Clothes!$B$5:$D$447,2, FALSE)</f>
        <v>Outside of MKCC</v>
      </c>
      <c r="D438" t="str">
        <f>VLOOKUP(B438,[2]Clothes!$B$5:$D$447,3, FALSE)</f>
        <v>Outside of MKCC - Other</v>
      </c>
      <c r="E438" s="5">
        <v>5.5799999999999999E-3</v>
      </c>
      <c r="F438" s="5">
        <v>0</v>
      </c>
      <c r="G438" s="5">
        <v>0</v>
      </c>
      <c r="H438" s="5">
        <v>0</v>
      </c>
      <c r="I438" s="5">
        <v>0</v>
      </c>
      <c r="J438" s="5">
        <v>0</v>
      </c>
      <c r="K438" s="5">
        <v>0</v>
      </c>
      <c r="L438" s="5">
        <v>0</v>
      </c>
      <c r="M438" s="5">
        <v>0</v>
      </c>
      <c r="N438" s="5">
        <v>0</v>
      </c>
      <c r="O438" s="5">
        <v>0</v>
      </c>
      <c r="P438" s="5">
        <v>0</v>
      </c>
      <c r="Q438" s="5">
        <v>0</v>
      </c>
      <c r="R438" s="5">
        <v>3.8399999999999997E-2</v>
      </c>
      <c r="S438" s="5">
        <v>0</v>
      </c>
    </row>
    <row r="439" spans="1:19" hidden="1" x14ac:dyDescent="0.35">
      <c r="A439" s="2" t="s">
        <v>233</v>
      </c>
      <c r="B439" s="1" t="s">
        <v>835</v>
      </c>
      <c r="C439" t="str">
        <f>VLOOKUP(B439,[2]Clothes!$B$5:$D$447,2, FALSE)</f>
        <v>Outside of MKCC</v>
      </c>
      <c r="D439" t="str">
        <f>VLOOKUP(B439,[2]Clothes!$B$5:$D$447,3, FALSE)</f>
        <v>Outside of MKCC - Other</v>
      </c>
      <c r="E439" s="5">
        <v>0</v>
      </c>
      <c r="F439" s="5">
        <v>0</v>
      </c>
      <c r="G439" s="5">
        <v>0</v>
      </c>
      <c r="H439" s="5">
        <v>0</v>
      </c>
      <c r="I439" s="5">
        <v>0</v>
      </c>
      <c r="J439" s="5">
        <v>0</v>
      </c>
      <c r="K439" s="5">
        <v>0</v>
      </c>
      <c r="L439" s="5">
        <v>0</v>
      </c>
      <c r="M439" s="5">
        <v>0</v>
      </c>
      <c r="N439" s="5">
        <v>0</v>
      </c>
      <c r="O439" s="5">
        <v>0</v>
      </c>
      <c r="P439" s="5">
        <v>0</v>
      </c>
      <c r="Q439" s="5">
        <v>0</v>
      </c>
      <c r="R439" s="5">
        <v>0</v>
      </c>
      <c r="S439" s="5">
        <v>0</v>
      </c>
    </row>
    <row r="440" spans="1:19" hidden="1" x14ac:dyDescent="0.35">
      <c r="A440" s="2" t="s">
        <v>233</v>
      </c>
      <c r="B440" s="1" t="s">
        <v>836</v>
      </c>
      <c r="C440" t="str">
        <f>VLOOKUP(B440,[2]Clothes!$B$5:$D$447,2, FALSE)</f>
        <v>Outside of MKCC</v>
      </c>
      <c r="D440" t="str">
        <f>VLOOKUP(B440,[2]Clothes!$B$5:$D$447,3, FALSE)</f>
        <v>Outside of MKCC - Other</v>
      </c>
      <c r="E440" s="5">
        <v>0</v>
      </c>
      <c r="F440" s="5">
        <v>0</v>
      </c>
      <c r="G440" s="5">
        <v>0</v>
      </c>
      <c r="H440" s="5">
        <v>0</v>
      </c>
      <c r="I440" s="5">
        <v>0</v>
      </c>
      <c r="J440" s="5">
        <v>0</v>
      </c>
      <c r="K440" s="5">
        <v>0</v>
      </c>
      <c r="L440" s="5">
        <v>0</v>
      </c>
      <c r="M440" s="5">
        <v>0</v>
      </c>
      <c r="N440" s="5">
        <v>0</v>
      </c>
      <c r="O440" s="5">
        <v>0</v>
      </c>
      <c r="P440" s="5">
        <v>0</v>
      </c>
      <c r="Q440" s="5">
        <v>0</v>
      </c>
      <c r="R440" s="5">
        <v>0</v>
      </c>
      <c r="S440" s="5">
        <v>0</v>
      </c>
    </row>
    <row r="441" spans="1:19" hidden="1" x14ac:dyDescent="0.35">
      <c r="A441" s="2" t="s">
        <v>233</v>
      </c>
      <c r="B441" s="1" t="s">
        <v>837</v>
      </c>
      <c r="C441" t="str">
        <f>VLOOKUP(B441,[2]Clothes!$B$5:$D$447,2, FALSE)</f>
        <v>Outside of MKCC</v>
      </c>
      <c r="D441" t="str">
        <f>VLOOKUP(B441,[2]Clothes!$B$5:$D$447,3, FALSE)</f>
        <v>Northampton</v>
      </c>
      <c r="E441" s="5">
        <v>0</v>
      </c>
      <c r="F441" s="5">
        <v>0</v>
      </c>
      <c r="G441" s="5">
        <v>0</v>
      </c>
      <c r="H441" s="5">
        <v>0</v>
      </c>
      <c r="I441" s="5">
        <v>0</v>
      </c>
      <c r="J441" s="5">
        <v>0</v>
      </c>
      <c r="K441" s="5">
        <v>0</v>
      </c>
      <c r="L441" s="5">
        <v>0</v>
      </c>
      <c r="M441" s="5">
        <v>0</v>
      </c>
      <c r="N441" s="5">
        <v>0</v>
      </c>
      <c r="O441" s="5">
        <v>0</v>
      </c>
      <c r="P441" s="5">
        <v>0</v>
      </c>
      <c r="Q441" s="5">
        <v>0</v>
      </c>
      <c r="R441" s="5">
        <v>0</v>
      </c>
      <c r="S441" s="5">
        <v>0</v>
      </c>
    </row>
    <row r="442" spans="1:19" hidden="1" x14ac:dyDescent="0.35">
      <c r="A442" s="2" t="s">
        <v>233</v>
      </c>
      <c r="B442" s="1" t="s">
        <v>838</v>
      </c>
      <c r="C442" t="str">
        <f>VLOOKUP(B442,[2]Clothes!$B$5:$D$447,2, FALSE)</f>
        <v>Outside of MKCC</v>
      </c>
      <c r="D442" t="str">
        <f>VLOOKUP(B442,[2]Clothes!$B$5:$D$447,3, FALSE)</f>
        <v>Outside of MKCC - Other</v>
      </c>
      <c r="E442" s="5">
        <v>0</v>
      </c>
      <c r="F442" s="5">
        <v>0</v>
      </c>
      <c r="G442" s="5">
        <v>0</v>
      </c>
      <c r="H442" s="5">
        <v>0</v>
      </c>
      <c r="I442" s="5">
        <v>0</v>
      </c>
      <c r="J442" s="5">
        <v>0</v>
      </c>
      <c r="K442" s="5">
        <v>0</v>
      </c>
      <c r="L442" s="5">
        <v>0</v>
      </c>
      <c r="M442" s="5">
        <v>0</v>
      </c>
      <c r="N442" s="5">
        <v>0</v>
      </c>
      <c r="O442" s="5">
        <v>0</v>
      </c>
      <c r="P442" s="5">
        <v>0</v>
      </c>
      <c r="Q442" s="5">
        <v>0</v>
      </c>
      <c r="R442" s="5">
        <v>0</v>
      </c>
      <c r="S442" s="5">
        <v>0</v>
      </c>
    </row>
    <row r="443" spans="1:19" hidden="1" x14ac:dyDescent="0.35">
      <c r="A443" s="2" t="s">
        <v>233</v>
      </c>
      <c r="B443" s="1" t="s">
        <v>839</v>
      </c>
      <c r="C443" t="str">
        <f>VLOOKUP(B443,[2]Clothes!$B$5:$D$447,2, FALSE)</f>
        <v>Outside of MKCC</v>
      </c>
      <c r="D443" t="str">
        <f>VLOOKUP(B443,[2]Clothes!$B$5:$D$447,3, FALSE)</f>
        <v>Outside of MKCC - Other</v>
      </c>
      <c r="E443" s="5">
        <v>1.89E-3</v>
      </c>
      <c r="F443" s="5">
        <v>0</v>
      </c>
      <c r="G443" s="5">
        <v>0</v>
      </c>
      <c r="H443" s="5">
        <v>0</v>
      </c>
      <c r="I443" s="5">
        <v>0</v>
      </c>
      <c r="J443" s="5">
        <v>0</v>
      </c>
      <c r="K443" s="5">
        <v>0</v>
      </c>
      <c r="L443" s="5">
        <v>0</v>
      </c>
      <c r="M443" s="5">
        <v>0</v>
      </c>
      <c r="N443" s="5">
        <v>0</v>
      </c>
      <c r="O443" s="5">
        <v>0</v>
      </c>
      <c r="P443" s="5">
        <v>0</v>
      </c>
      <c r="Q443" s="5">
        <v>1.312E-2</v>
      </c>
      <c r="R443" s="5">
        <v>0</v>
      </c>
      <c r="S443" s="5">
        <v>0</v>
      </c>
    </row>
    <row r="444" spans="1:19" hidden="1" x14ac:dyDescent="0.35">
      <c r="A444" s="2" t="s">
        <v>233</v>
      </c>
      <c r="B444" s="1" t="s">
        <v>840</v>
      </c>
      <c r="C444" t="str">
        <f>VLOOKUP(B444,[2]Clothes!$B$5:$D$447,2, FALSE)</f>
        <v>Outside of MKCC</v>
      </c>
      <c r="D444" t="str">
        <f>VLOOKUP(B444,[2]Clothes!$B$5:$D$447,3, FALSE)</f>
        <v>Outside of MKCC - Other</v>
      </c>
      <c r="E444" s="5">
        <v>1.89E-3</v>
      </c>
      <c r="F444" s="5">
        <v>0</v>
      </c>
      <c r="G444" s="5">
        <v>0</v>
      </c>
      <c r="H444" s="5">
        <v>0</v>
      </c>
      <c r="I444" s="5">
        <v>0</v>
      </c>
      <c r="J444" s="5">
        <v>0</v>
      </c>
      <c r="K444" s="5">
        <v>0</v>
      </c>
      <c r="L444" s="5">
        <v>0</v>
      </c>
      <c r="M444" s="5">
        <v>0</v>
      </c>
      <c r="N444" s="5">
        <v>0</v>
      </c>
      <c r="O444" s="5">
        <v>0</v>
      </c>
      <c r="P444" s="5">
        <v>0</v>
      </c>
      <c r="Q444" s="5">
        <v>1.312E-2</v>
      </c>
      <c r="R444" s="5">
        <v>0</v>
      </c>
      <c r="S444" s="5">
        <v>0</v>
      </c>
    </row>
    <row r="445" spans="1:19" hidden="1" x14ac:dyDescent="0.35">
      <c r="A445" s="2" t="s">
        <v>233</v>
      </c>
      <c r="B445" s="1" t="s">
        <v>841</v>
      </c>
      <c r="C445" t="str">
        <f>VLOOKUP(B445,[2]Clothes!$B$5:$D$447,2, FALSE)</f>
        <v>Outside of MKCC</v>
      </c>
      <c r="D445" t="str">
        <f>VLOOKUP(B445,[2]Clothes!$B$5:$D$447,3, FALSE)</f>
        <v>Outside of MKCC - Other</v>
      </c>
      <c r="E445" s="5">
        <v>0</v>
      </c>
      <c r="F445" s="5">
        <v>0</v>
      </c>
      <c r="G445" s="5">
        <v>0</v>
      </c>
      <c r="H445" s="5">
        <v>0</v>
      </c>
      <c r="I445" s="5">
        <v>0</v>
      </c>
      <c r="J445" s="5">
        <v>0</v>
      </c>
      <c r="K445" s="5">
        <v>0</v>
      </c>
      <c r="L445" s="5">
        <v>0</v>
      </c>
      <c r="M445" s="5">
        <v>0</v>
      </c>
      <c r="N445" s="5">
        <v>0</v>
      </c>
      <c r="O445" s="5">
        <v>0</v>
      </c>
      <c r="P445" s="5">
        <v>0</v>
      </c>
      <c r="Q445" s="5">
        <v>0</v>
      </c>
      <c r="R445" s="5">
        <v>0</v>
      </c>
      <c r="S445" s="5">
        <v>0</v>
      </c>
    </row>
    <row r="446" spans="1:19" hidden="1" x14ac:dyDescent="0.35">
      <c r="A446" s="2" t="s">
        <v>233</v>
      </c>
      <c r="B446" s="1" t="s">
        <v>842</v>
      </c>
      <c r="C446" t="str">
        <f>VLOOKUP(B446,[2]Clothes!$B$5:$D$447,2, FALSE)</f>
        <v>Outside of MKCC</v>
      </c>
      <c r="D446" t="str">
        <f>VLOOKUP(B446,[2]Clothes!$B$5:$D$447,3, FALSE)</f>
        <v>Outside of MKCC - Other</v>
      </c>
      <c r="E446" s="5">
        <v>0</v>
      </c>
      <c r="F446" s="5">
        <v>0</v>
      </c>
      <c r="G446" s="5">
        <v>0</v>
      </c>
      <c r="H446" s="5">
        <v>0</v>
      </c>
      <c r="I446" s="5">
        <v>0</v>
      </c>
      <c r="J446" s="5">
        <v>0</v>
      </c>
      <c r="K446" s="5">
        <v>0</v>
      </c>
      <c r="L446" s="5">
        <v>0</v>
      </c>
      <c r="M446" s="5">
        <v>0</v>
      </c>
      <c r="N446" s="5">
        <v>0</v>
      </c>
      <c r="O446" s="5">
        <v>0</v>
      </c>
      <c r="P446" s="5">
        <v>0</v>
      </c>
      <c r="Q446" s="5">
        <v>0</v>
      </c>
      <c r="R446" s="5">
        <v>0</v>
      </c>
      <c r="S446" s="5">
        <v>0</v>
      </c>
    </row>
    <row r="448" spans="1:19" x14ac:dyDescent="0.35">
      <c r="E448" s="5">
        <f>SUM(E5:E446)</f>
        <v>0.99999999999999978</v>
      </c>
      <c r="F448" s="5">
        <f t="shared" ref="F448:S448" si="0">SUM(F5:F446)</f>
        <v>0.99996000000000029</v>
      </c>
      <c r="G448" s="5">
        <f t="shared" si="0"/>
        <v>1.00003</v>
      </c>
      <c r="H448" s="5">
        <f t="shared" si="0"/>
        <v>1.0000399999999998</v>
      </c>
      <c r="I448" s="5">
        <f t="shared" si="0"/>
        <v>0.99990000000000001</v>
      </c>
      <c r="J448" s="5">
        <f t="shared" si="0"/>
        <v>0.99982000000000015</v>
      </c>
      <c r="K448" s="5">
        <f t="shared" si="0"/>
        <v>1.0000500000000001</v>
      </c>
      <c r="L448" s="5">
        <f t="shared" si="0"/>
        <v>1.0001099999999998</v>
      </c>
      <c r="M448" s="5">
        <f t="shared" si="0"/>
        <v>1.0000500000000001</v>
      </c>
      <c r="N448" s="5">
        <f t="shared" si="0"/>
        <v>0.99987999999999999</v>
      </c>
      <c r="O448" s="5">
        <f t="shared" si="0"/>
        <v>0.99992999999999999</v>
      </c>
      <c r="P448" s="5">
        <f t="shared" si="0"/>
        <v>1.0000800000000001</v>
      </c>
      <c r="Q448" s="5">
        <f t="shared" si="0"/>
        <v>1.0000099999999998</v>
      </c>
      <c r="R448" s="5">
        <f t="shared" si="0"/>
        <v>1.00003</v>
      </c>
      <c r="S448" s="5">
        <f t="shared" si="0"/>
        <v>0.99995000000000012</v>
      </c>
    </row>
    <row r="455" spans="1:19" x14ac:dyDescent="0.35">
      <c r="A455" t="s">
        <v>1813</v>
      </c>
      <c r="E455" s="13" t="s">
        <v>0</v>
      </c>
      <c r="F455" s="13" t="s">
        <v>1</v>
      </c>
      <c r="G455" s="13" t="s">
        <v>2</v>
      </c>
      <c r="H455" s="13" t="s">
        <v>3</v>
      </c>
      <c r="I455" s="13" t="s">
        <v>4</v>
      </c>
      <c r="J455" s="13" t="s">
        <v>5</v>
      </c>
      <c r="K455" s="13" t="s">
        <v>6</v>
      </c>
      <c r="L455" s="13" t="s">
        <v>7</v>
      </c>
      <c r="M455" s="13" t="s">
        <v>8</v>
      </c>
      <c r="N455" s="13" t="s">
        <v>9</v>
      </c>
      <c r="O455" s="13" t="s">
        <v>10</v>
      </c>
      <c r="P455" s="13" t="s">
        <v>11</v>
      </c>
      <c r="Q455" s="13" t="s">
        <v>12</v>
      </c>
      <c r="R455" s="13" t="s">
        <v>13</v>
      </c>
      <c r="S455" s="13" t="s">
        <v>14</v>
      </c>
    </row>
    <row r="456" spans="1:19" x14ac:dyDescent="0.35">
      <c r="A456" s="14" t="s">
        <v>1814</v>
      </c>
      <c r="B456" s="15"/>
      <c r="C456" s="15"/>
      <c r="D456" s="15"/>
      <c r="E456" s="564">
        <f ca="1">SUM(E457+E468)</f>
        <v>0.62456999999999996</v>
      </c>
      <c r="F456" s="564">
        <f t="shared" ref="F456:S456" ca="1" si="1">SUM(F457+F468)</f>
        <v>0.8261900000000002</v>
      </c>
      <c r="G456" s="564">
        <f t="shared" ca="1" si="1"/>
        <v>0.94401999999999997</v>
      </c>
      <c r="H456" s="564">
        <f t="shared" ca="1" si="1"/>
        <v>1.00004</v>
      </c>
      <c r="I456" s="564">
        <f t="shared" ca="1" si="1"/>
        <v>0.75717000000000001</v>
      </c>
      <c r="J456" s="564">
        <f t="shared" ca="1" si="1"/>
        <v>0.98141</v>
      </c>
      <c r="K456" s="564">
        <f t="shared" ca="1" si="1"/>
        <v>0.98717999999999995</v>
      </c>
      <c r="L456" s="564">
        <f t="shared" ca="1" si="1"/>
        <v>0.94028</v>
      </c>
      <c r="M456" s="564">
        <f t="shared" ca="1" si="1"/>
        <v>0.75212999999999997</v>
      </c>
      <c r="N456" s="564">
        <f t="shared" ca="1" si="1"/>
        <v>0.97727999999999993</v>
      </c>
      <c r="O456" s="564">
        <f t="shared" ca="1" si="1"/>
        <v>0.97466999999999993</v>
      </c>
      <c r="P456" s="564">
        <f t="shared" ca="1" si="1"/>
        <v>0.40468000000000004</v>
      </c>
      <c r="Q456" s="564">
        <f t="shared" ca="1" si="1"/>
        <v>0.54001999999999994</v>
      </c>
      <c r="R456" s="564">
        <f t="shared" ca="1" si="1"/>
        <v>0.11345</v>
      </c>
      <c r="S456" s="564">
        <f t="shared" ca="1" si="1"/>
        <v>0.34579000000000004</v>
      </c>
    </row>
    <row r="457" spans="1:19" x14ac:dyDescent="0.35">
      <c r="A457" s="16" t="s">
        <v>1815</v>
      </c>
      <c r="B457" s="16"/>
      <c r="C457" s="16"/>
      <c r="D457" s="16"/>
      <c r="E457" s="17">
        <f t="shared" ref="E457:S457" ca="1" si="2">SUM(E458+E459+E460+E461+E462+E463+E464+E465+E466+E467)</f>
        <v>0.25818999999999998</v>
      </c>
      <c r="F457" s="17">
        <f t="shared" ca="1" si="2"/>
        <v>0.17455999999999999</v>
      </c>
      <c r="G457" s="17">
        <f t="shared" ca="1" si="2"/>
        <v>0.26898</v>
      </c>
      <c r="H457" s="17">
        <f t="shared" ca="1" si="2"/>
        <v>0.42634</v>
      </c>
      <c r="I457" s="17">
        <f t="shared" ca="1" si="2"/>
        <v>0.15615999999999999</v>
      </c>
      <c r="J457" s="17">
        <f t="shared" ca="1" si="2"/>
        <v>0.73972000000000004</v>
      </c>
      <c r="K457" s="17">
        <f t="shared" ca="1" si="2"/>
        <v>0.25223000000000001</v>
      </c>
      <c r="L457" s="17">
        <f t="shared" ca="1" si="2"/>
        <v>0.33806999999999998</v>
      </c>
      <c r="M457" s="17">
        <f t="shared" ca="1" si="2"/>
        <v>0.33761000000000002</v>
      </c>
      <c r="N457" s="17">
        <f t="shared" ca="1" si="2"/>
        <v>0.65781999999999996</v>
      </c>
      <c r="O457" s="17">
        <f t="shared" ca="1" si="2"/>
        <v>0.52700999999999998</v>
      </c>
      <c r="P457" s="17">
        <f t="shared" ca="1" si="2"/>
        <v>0.24491000000000002</v>
      </c>
      <c r="Q457" s="17">
        <f t="shared" ca="1" si="2"/>
        <v>0.20515</v>
      </c>
      <c r="R457" s="17">
        <f t="shared" ca="1" si="2"/>
        <v>4.5030000000000001E-2</v>
      </c>
      <c r="S457" s="17">
        <f t="shared" ca="1" si="2"/>
        <v>0.16069</v>
      </c>
    </row>
    <row r="458" spans="1:19" x14ac:dyDescent="0.35">
      <c r="A458" s="18" t="s">
        <v>1816</v>
      </c>
      <c r="B458" s="19"/>
      <c r="C458" s="19"/>
      <c r="D458" s="19"/>
      <c r="E458" s="20">
        <f t="shared" ref="E458:S467" ca="1" si="3">SUMIF($C$5:$S$447, $A458, E$5:E$447)</f>
        <v>0.18476000000000001</v>
      </c>
      <c r="F458" s="20">
        <f t="shared" ca="1" si="3"/>
        <v>0.15795000000000001</v>
      </c>
      <c r="G458" s="20">
        <f t="shared" ca="1" si="3"/>
        <v>0.23274999999999998</v>
      </c>
      <c r="H458" s="20">
        <f t="shared" ca="1" si="3"/>
        <v>0.41217999999999999</v>
      </c>
      <c r="I458" s="20">
        <f t="shared" ca="1" si="3"/>
        <v>6.2880000000000005E-2</v>
      </c>
      <c r="J458" s="20">
        <f t="shared" ca="1" si="3"/>
        <v>0.58643000000000001</v>
      </c>
      <c r="K458" s="20">
        <f t="shared" ca="1" si="3"/>
        <v>0.23935999999999999</v>
      </c>
      <c r="L458" s="20">
        <f t="shared" ca="1" si="3"/>
        <v>0.15504000000000001</v>
      </c>
      <c r="M458" s="20">
        <f t="shared" ca="1" si="3"/>
        <v>0.2442</v>
      </c>
      <c r="N458" s="20">
        <f t="shared" ca="1" si="3"/>
        <v>0.29586000000000001</v>
      </c>
      <c r="O458" s="20">
        <f t="shared" ca="1" si="3"/>
        <v>0.33574999999999999</v>
      </c>
      <c r="P458" s="20">
        <f t="shared" ca="1" si="3"/>
        <v>0.19433</v>
      </c>
      <c r="Q458" s="20">
        <f t="shared" ca="1" si="3"/>
        <v>0.13538</v>
      </c>
      <c r="R458" s="20">
        <f t="shared" ca="1" si="3"/>
        <v>3.0020000000000002E-2</v>
      </c>
      <c r="S458" s="20">
        <f t="shared" ca="1" si="3"/>
        <v>9.8839999999999997E-2</v>
      </c>
    </row>
    <row r="459" spans="1:19" x14ac:dyDescent="0.35">
      <c r="A459" s="18" t="s">
        <v>1821</v>
      </c>
      <c r="B459" s="19"/>
      <c r="C459" s="19"/>
      <c r="D459" s="19"/>
      <c r="E459" s="20">
        <f t="shared" ca="1" si="3"/>
        <v>2.0300000000000001E-3</v>
      </c>
      <c r="F459" s="20">
        <f t="shared" ca="1" si="3"/>
        <v>1.661E-2</v>
      </c>
      <c r="G459" s="20">
        <f t="shared" ca="1" si="3"/>
        <v>0</v>
      </c>
      <c r="H459" s="20">
        <f t="shared" ca="1" si="3"/>
        <v>0</v>
      </c>
      <c r="I459" s="20">
        <f t="shared" ca="1" si="3"/>
        <v>2.632E-2</v>
      </c>
      <c r="J459" s="20">
        <f t="shared" ca="1" si="3"/>
        <v>0</v>
      </c>
      <c r="K459" s="20">
        <f t="shared" ca="1" si="3"/>
        <v>0</v>
      </c>
      <c r="L459" s="20">
        <f t="shared" ca="1" si="3"/>
        <v>0</v>
      </c>
      <c r="M459" s="20">
        <f t="shared" ca="1" si="3"/>
        <v>0</v>
      </c>
      <c r="N459" s="20">
        <f t="shared" ca="1" si="3"/>
        <v>0</v>
      </c>
      <c r="O459" s="20">
        <f t="shared" ca="1" si="3"/>
        <v>0</v>
      </c>
      <c r="P459" s="20">
        <f t="shared" ca="1" si="3"/>
        <v>0</v>
      </c>
      <c r="Q459" s="20">
        <f t="shared" ca="1" si="3"/>
        <v>0</v>
      </c>
      <c r="R459" s="20">
        <f t="shared" ca="1" si="3"/>
        <v>0</v>
      </c>
      <c r="S459" s="20">
        <f t="shared" ca="1" si="3"/>
        <v>0</v>
      </c>
    </row>
    <row r="460" spans="1:19" x14ac:dyDescent="0.35">
      <c r="A460" s="18" t="s">
        <v>1824</v>
      </c>
      <c r="B460" s="19"/>
      <c r="C460" s="19"/>
      <c r="D460" s="19"/>
      <c r="E460" s="20">
        <f t="shared" ca="1" si="3"/>
        <v>1.9090000000000003E-2</v>
      </c>
      <c r="F460" s="20">
        <f t="shared" ca="1" si="3"/>
        <v>0</v>
      </c>
      <c r="G460" s="20">
        <f t="shared" ca="1" si="3"/>
        <v>0</v>
      </c>
      <c r="H460" s="20">
        <f t="shared" ca="1" si="3"/>
        <v>1.4160000000000001E-2</v>
      </c>
      <c r="I460" s="20">
        <f t="shared" ca="1" si="3"/>
        <v>2.632E-2</v>
      </c>
      <c r="J460" s="20">
        <f t="shared" ca="1" si="3"/>
        <v>0</v>
      </c>
      <c r="K460" s="20">
        <f t="shared" ca="1" si="3"/>
        <v>0</v>
      </c>
      <c r="L460" s="20">
        <f t="shared" ca="1" si="3"/>
        <v>0</v>
      </c>
      <c r="M460" s="20">
        <f t="shared" ca="1" si="3"/>
        <v>0</v>
      </c>
      <c r="N460" s="20">
        <f t="shared" ca="1" si="3"/>
        <v>0.20088</v>
      </c>
      <c r="O460" s="20">
        <f t="shared" ca="1" si="3"/>
        <v>2.5260000000000001E-2</v>
      </c>
      <c r="P460" s="20">
        <f t="shared" ca="1" si="3"/>
        <v>0</v>
      </c>
      <c r="Q460" s="20">
        <f t="shared" ca="1" si="3"/>
        <v>6.9769999999999999E-2</v>
      </c>
      <c r="R460" s="20">
        <f t="shared" ca="1" si="3"/>
        <v>0</v>
      </c>
      <c r="S460" s="20">
        <f t="shared" ca="1" si="3"/>
        <v>0</v>
      </c>
    </row>
    <row r="461" spans="1:19" x14ac:dyDescent="0.35">
      <c r="A461" s="18" t="s">
        <v>1828</v>
      </c>
      <c r="B461" s="19"/>
      <c r="C461" s="19"/>
      <c r="D461" s="19"/>
      <c r="E461" s="20">
        <f t="shared" ca="1" si="3"/>
        <v>4.9300000000000004E-3</v>
      </c>
      <c r="F461" s="20">
        <f t="shared" ca="1" si="3"/>
        <v>0</v>
      </c>
      <c r="G461" s="20">
        <f t="shared" ca="1" si="3"/>
        <v>3.6229999999999998E-2</v>
      </c>
      <c r="H461" s="20">
        <f t="shared" ca="1" si="3"/>
        <v>0</v>
      </c>
      <c r="I461" s="20">
        <f t="shared" ca="1" si="3"/>
        <v>0</v>
      </c>
      <c r="J461" s="20">
        <f t="shared" ca="1" si="3"/>
        <v>0</v>
      </c>
      <c r="K461" s="20">
        <f t="shared" ca="1" si="3"/>
        <v>0</v>
      </c>
      <c r="L461" s="20">
        <f t="shared" ca="1" si="3"/>
        <v>0</v>
      </c>
      <c r="M461" s="20">
        <f t="shared" ca="1" si="3"/>
        <v>0</v>
      </c>
      <c r="N461" s="20">
        <f t="shared" ca="1" si="3"/>
        <v>0</v>
      </c>
      <c r="O461" s="20">
        <f t="shared" ca="1" si="3"/>
        <v>0</v>
      </c>
      <c r="P461" s="20">
        <f t="shared" ca="1" si="3"/>
        <v>0</v>
      </c>
      <c r="Q461" s="20">
        <f t="shared" ca="1" si="3"/>
        <v>0</v>
      </c>
      <c r="R461" s="20">
        <f t="shared" ca="1" si="3"/>
        <v>1.5010000000000001E-2</v>
      </c>
      <c r="S461" s="20">
        <f t="shared" ca="1" si="3"/>
        <v>0</v>
      </c>
    </row>
    <row r="462" spans="1:19" x14ac:dyDescent="0.35">
      <c r="A462" s="18" t="s">
        <v>1831</v>
      </c>
      <c r="B462" s="19"/>
      <c r="C462" s="19"/>
      <c r="D462" s="19"/>
      <c r="E462" s="20">
        <f t="shared" ca="1" si="3"/>
        <v>2.051E-2</v>
      </c>
      <c r="F462" s="20">
        <f t="shared" ca="1" si="3"/>
        <v>0</v>
      </c>
      <c r="G462" s="20">
        <f t="shared" ca="1" si="3"/>
        <v>0</v>
      </c>
      <c r="H462" s="20">
        <f t="shared" ca="1" si="3"/>
        <v>0</v>
      </c>
      <c r="I462" s="20">
        <f t="shared" ca="1" si="3"/>
        <v>0</v>
      </c>
      <c r="J462" s="20">
        <f t="shared" ca="1" si="3"/>
        <v>1.8409999999999999E-2</v>
      </c>
      <c r="K462" s="20">
        <f t="shared" ca="1" si="3"/>
        <v>1.2869999999999999E-2</v>
      </c>
      <c r="L462" s="20">
        <f t="shared" ca="1" si="3"/>
        <v>0.15456</v>
      </c>
      <c r="M462" s="20">
        <f t="shared" ca="1" si="3"/>
        <v>8.2949999999999996E-2</v>
      </c>
      <c r="N462" s="20">
        <f t="shared" ca="1" si="3"/>
        <v>2.2599999999999999E-2</v>
      </c>
      <c r="O462" s="20">
        <f t="shared" ca="1" si="3"/>
        <v>0</v>
      </c>
      <c r="P462" s="20">
        <f t="shared" ca="1" si="3"/>
        <v>0</v>
      </c>
      <c r="Q462" s="20">
        <f t="shared" ca="1" si="3"/>
        <v>0</v>
      </c>
      <c r="R462" s="20">
        <f t="shared" ca="1" si="3"/>
        <v>0</v>
      </c>
      <c r="S462" s="20">
        <f t="shared" ca="1" si="3"/>
        <v>0</v>
      </c>
    </row>
    <row r="463" spans="1:19" x14ac:dyDescent="0.35">
      <c r="A463" s="18" t="s">
        <v>1834</v>
      </c>
      <c r="B463" s="19"/>
      <c r="C463" s="19"/>
      <c r="D463" s="19"/>
      <c r="E463" s="20">
        <f t="shared" ca="1" si="3"/>
        <v>7.43E-3</v>
      </c>
      <c r="F463" s="20">
        <f t="shared" ca="1" si="3"/>
        <v>0</v>
      </c>
      <c r="G463" s="20">
        <f t="shared" ca="1" si="3"/>
        <v>0</v>
      </c>
      <c r="H463" s="20">
        <f t="shared" ca="1" si="3"/>
        <v>0</v>
      </c>
      <c r="I463" s="20">
        <f t="shared" ca="1" si="3"/>
        <v>0</v>
      </c>
      <c r="J463" s="20">
        <f t="shared" ca="1" si="3"/>
        <v>0.13488</v>
      </c>
      <c r="K463" s="20">
        <f t="shared" ca="1" si="3"/>
        <v>0</v>
      </c>
      <c r="L463" s="20">
        <f t="shared" ca="1" si="3"/>
        <v>0</v>
      </c>
      <c r="M463" s="20">
        <f t="shared" ca="1" si="3"/>
        <v>0</v>
      </c>
      <c r="N463" s="20">
        <f t="shared" ca="1" si="3"/>
        <v>8.054E-2</v>
      </c>
      <c r="O463" s="20">
        <f t="shared" ca="1" si="3"/>
        <v>0</v>
      </c>
      <c r="P463" s="20">
        <f t="shared" ca="1" si="3"/>
        <v>0</v>
      </c>
      <c r="Q463" s="20">
        <f t="shared" ca="1" si="3"/>
        <v>0</v>
      </c>
      <c r="R463" s="20">
        <f t="shared" ca="1" si="3"/>
        <v>0</v>
      </c>
      <c r="S463" s="20">
        <f t="shared" ca="1" si="3"/>
        <v>0</v>
      </c>
    </row>
    <row r="464" spans="1:19" x14ac:dyDescent="0.35">
      <c r="A464" s="19" t="s">
        <v>1837</v>
      </c>
      <c r="B464" s="19"/>
      <c r="C464" s="19"/>
      <c r="D464" s="19"/>
      <c r="E464" s="20">
        <f t="shared" ca="1" si="3"/>
        <v>3.96E-3</v>
      </c>
      <c r="F464" s="20">
        <f t="shared" ca="1" si="3"/>
        <v>0</v>
      </c>
      <c r="G464" s="20">
        <f t="shared" ca="1" si="3"/>
        <v>0</v>
      </c>
      <c r="H464" s="20">
        <f t="shared" ca="1" si="3"/>
        <v>0</v>
      </c>
      <c r="I464" s="20">
        <f t="shared" ca="1" si="3"/>
        <v>0</v>
      </c>
      <c r="J464" s="20">
        <f t="shared" ca="1" si="3"/>
        <v>0</v>
      </c>
      <c r="K464" s="20">
        <f t="shared" ca="1" si="3"/>
        <v>0</v>
      </c>
      <c r="L464" s="20">
        <f t="shared" ca="1" si="3"/>
        <v>0</v>
      </c>
      <c r="M464" s="20">
        <f t="shared" ca="1" si="3"/>
        <v>0</v>
      </c>
      <c r="N464" s="20">
        <f t="shared" ca="1" si="3"/>
        <v>5.7939999999999998E-2</v>
      </c>
      <c r="O464" s="20">
        <f t="shared" ca="1" si="3"/>
        <v>0.16600000000000001</v>
      </c>
      <c r="P464" s="20">
        <f t="shared" ca="1" si="3"/>
        <v>0</v>
      </c>
      <c r="Q464" s="20">
        <f t="shared" ca="1" si="3"/>
        <v>0</v>
      </c>
      <c r="R464" s="20">
        <f t="shared" ca="1" si="3"/>
        <v>0</v>
      </c>
      <c r="S464" s="20">
        <f t="shared" ca="1" si="3"/>
        <v>0</v>
      </c>
    </row>
    <row r="465" spans="1:19" x14ac:dyDescent="0.35">
      <c r="A465" s="18" t="s">
        <v>1840</v>
      </c>
      <c r="B465" s="19"/>
      <c r="C465" s="19"/>
      <c r="D465" s="19"/>
      <c r="E465" s="20">
        <f t="shared" ca="1" si="3"/>
        <v>1.3799999999999999E-3</v>
      </c>
      <c r="F465" s="20">
        <f t="shared" ca="1" si="3"/>
        <v>0</v>
      </c>
      <c r="G465" s="20">
        <f t="shared" ca="1" si="3"/>
        <v>0</v>
      </c>
      <c r="H465" s="20">
        <f t="shared" ca="1" si="3"/>
        <v>0</v>
      </c>
      <c r="I465" s="20">
        <f t="shared" ca="1" si="3"/>
        <v>0</v>
      </c>
      <c r="J465" s="20">
        <f t="shared" ca="1" si="3"/>
        <v>0</v>
      </c>
      <c r="K465" s="20">
        <f t="shared" ca="1" si="3"/>
        <v>0</v>
      </c>
      <c r="L465" s="20">
        <f t="shared" ca="1" si="3"/>
        <v>0</v>
      </c>
      <c r="M465" s="20">
        <f t="shared" ca="1" si="3"/>
        <v>1.0460000000000001E-2</v>
      </c>
      <c r="N465" s="20">
        <f t="shared" ca="1" si="3"/>
        <v>0</v>
      </c>
      <c r="O465" s="20">
        <f t="shared" ca="1" si="3"/>
        <v>0</v>
      </c>
      <c r="P465" s="20">
        <f t="shared" ca="1" si="3"/>
        <v>0</v>
      </c>
      <c r="Q465" s="20">
        <f t="shared" ca="1" si="3"/>
        <v>0</v>
      </c>
      <c r="R465" s="20">
        <f t="shared" ca="1" si="3"/>
        <v>0</v>
      </c>
      <c r="S465" s="20">
        <f t="shared" ca="1" si="3"/>
        <v>0</v>
      </c>
    </row>
    <row r="466" spans="1:19" x14ac:dyDescent="0.35">
      <c r="A466" s="18" t="s">
        <v>1843</v>
      </c>
      <c r="B466" s="19"/>
      <c r="C466" s="19"/>
      <c r="D466" s="19"/>
      <c r="E466" s="20">
        <f t="shared" ca="1" si="3"/>
        <v>0</v>
      </c>
      <c r="F466" s="20">
        <f t="shared" ca="1" si="3"/>
        <v>0</v>
      </c>
      <c r="G466" s="20">
        <f t="shared" ca="1" si="3"/>
        <v>0</v>
      </c>
      <c r="H466" s="20">
        <f t="shared" ca="1" si="3"/>
        <v>0</v>
      </c>
      <c r="I466" s="20">
        <f t="shared" ca="1" si="3"/>
        <v>0</v>
      </c>
      <c r="J466" s="20">
        <f t="shared" ca="1" si="3"/>
        <v>0</v>
      </c>
      <c r="K466" s="20">
        <f t="shared" ca="1" si="3"/>
        <v>0</v>
      </c>
      <c r="L466" s="20">
        <f t="shared" ca="1" si="3"/>
        <v>0</v>
      </c>
      <c r="M466" s="20">
        <f t="shared" ca="1" si="3"/>
        <v>0</v>
      </c>
      <c r="N466" s="20">
        <f t="shared" ca="1" si="3"/>
        <v>0</v>
      </c>
      <c r="O466" s="20">
        <f t="shared" ca="1" si="3"/>
        <v>0</v>
      </c>
      <c r="P466" s="20">
        <f t="shared" ca="1" si="3"/>
        <v>0</v>
      </c>
      <c r="Q466" s="20">
        <f t="shared" ca="1" si="3"/>
        <v>0</v>
      </c>
      <c r="R466" s="20">
        <f t="shared" ca="1" si="3"/>
        <v>0</v>
      </c>
      <c r="S466" s="20">
        <f t="shared" ca="1" si="3"/>
        <v>0</v>
      </c>
    </row>
    <row r="467" spans="1:19" x14ac:dyDescent="0.35">
      <c r="A467" s="19" t="s">
        <v>1845</v>
      </c>
      <c r="B467" s="19"/>
      <c r="C467" s="19"/>
      <c r="D467" s="19"/>
      <c r="E467" s="20">
        <f t="shared" ca="1" si="3"/>
        <v>1.41E-2</v>
      </c>
      <c r="F467" s="20">
        <f t="shared" ca="1" si="3"/>
        <v>0</v>
      </c>
      <c r="G467" s="20">
        <f t="shared" ca="1" si="3"/>
        <v>0</v>
      </c>
      <c r="H467" s="20">
        <f t="shared" ca="1" si="3"/>
        <v>0</v>
      </c>
      <c r="I467" s="20">
        <f t="shared" ca="1" si="3"/>
        <v>4.0640000000000003E-2</v>
      </c>
      <c r="J467" s="20">
        <f t="shared" ca="1" si="3"/>
        <v>0</v>
      </c>
      <c r="K467" s="20">
        <f t="shared" ca="1" si="3"/>
        <v>0</v>
      </c>
      <c r="L467" s="20">
        <f t="shared" ca="1" si="3"/>
        <v>2.8469999999999999E-2</v>
      </c>
      <c r="M467" s="20">
        <f t="shared" ca="1" si="3"/>
        <v>0</v>
      </c>
      <c r="N467" s="20">
        <f t="shared" ca="1" si="3"/>
        <v>0</v>
      </c>
      <c r="O467" s="20">
        <f t="shared" ca="1" si="3"/>
        <v>0</v>
      </c>
      <c r="P467" s="20">
        <f t="shared" ca="1" si="3"/>
        <v>5.058E-2</v>
      </c>
      <c r="Q467" s="20">
        <f t="shared" ca="1" si="3"/>
        <v>0</v>
      </c>
      <c r="R467" s="20">
        <f t="shared" ca="1" si="3"/>
        <v>0</v>
      </c>
      <c r="S467" s="20">
        <f t="shared" ca="1" si="3"/>
        <v>6.1850000000000002E-2</v>
      </c>
    </row>
    <row r="468" spans="1:19" x14ac:dyDescent="0.35">
      <c r="A468" s="7" t="s">
        <v>1853</v>
      </c>
      <c r="B468" s="16"/>
      <c r="C468" s="16"/>
      <c r="D468" s="16"/>
      <c r="E468" s="23">
        <f ca="1">SUMIF($C$5:$S$447,$A468, E$5:E$447)</f>
        <v>0.36637999999999998</v>
      </c>
      <c r="F468" s="23">
        <f t="shared" ref="F468:S468" ca="1" si="4">SUMIF($C$5:$S$447, $A468, F$5:F$447)</f>
        <v>0.65163000000000015</v>
      </c>
      <c r="G468" s="23">
        <f t="shared" ca="1" si="4"/>
        <v>0.67503999999999997</v>
      </c>
      <c r="H468" s="23">
        <f t="shared" ca="1" si="4"/>
        <v>0.57369999999999999</v>
      </c>
      <c r="I468" s="23">
        <f t="shared" ca="1" si="4"/>
        <v>0.60101000000000004</v>
      </c>
      <c r="J468" s="23">
        <f t="shared" ca="1" si="4"/>
        <v>0.24168999999999999</v>
      </c>
      <c r="K468" s="23">
        <f t="shared" ca="1" si="4"/>
        <v>0.73494999999999999</v>
      </c>
      <c r="L468" s="23">
        <f t="shared" ca="1" si="4"/>
        <v>0.60221000000000002</v>
      </c>
      <c r="M468" s="23">
        <f t="shared" ca="1" si="4"/>
        <v>0.41452</v>
      </c>
      <c r="N468" s="23">
        <f t="shared" ca="1" si="4"/>
        <v>0.31946000000000002</v>
      </c>
      <c r="O468" s="23">
        <f t="shared" ca="1" si="4"/>
        <v>0.44766</v>
      </c>
      <c r="P468" s="23">
        <f t="shared" ca="1" si="4"/>
        <v>0.15977</v>
      </c>
      <c r="Q468" s="23">
        <f t="shared" ca="1" si="4"/>
        <v>0.33487</v>
      </c>
      <c r="R468" s="23">
        <f t="shared" ca="1" si="4"/>
        <v>6.8419999999999995E-2</v>
      </c>
      <c r="S468" s="23">
        <f t="shared" ca="1" si="4"/>
        <v>0.18510000000000001</v>
      </c>
    </row>
    <row r="469" spans="1:19" x14ac:dyDescent="0.35">
      <c r="A469" s="28" t="s">
        <v>1855</v>
      </c>
      <c r="E469" s="26">
        <f t="shared" ref="E469:S479" ca="1" si="5">SUMIF($D$5:$S$447, $A469, E$5:E$447)</f>
        <v>1.2869999999999999E-2</v>
      </c>
      <c r="F469" s="26">
        <f t="shared" ca="1" si="5"/>
        <v>6.5640000000000004E-2</v>
      </c>
      <c r="G469" s="26">
        <f t="shared" ca="1" si="5"/>
        <v>0</v>
      </c>
      <c r="H469" s="26">
        <f t="shared" ca="1" si="5"/>
        <v>5.6079999999999998E-2</v>
      </c>
      <c r="I469" s="26">
        <f t="shared" ca="1" si="5"/>
        <v>5.5259999999999997E-2</v>
      </c>
      <c r="J469" s="26">
        <f t="shared" ca="1" si="5"/>
        <v>0</v>
      </c>
      <c r="K469" s="26">
        <f t="shared" ca="1" si="5"/>
        <v>0</v>
      </c>
      <c r="L469" s="26">
        <f t="shared" ca="1" si="5"/>
        <v>0</v>
      </c>
      <c r="M469" s="26">
        <f t="shared" ca="1" si="5"/>
        <v>0</v>
      </c>
      <c r="N469" s="26">
        <f t="shared" ca="1" si="5"/>
        <v>0</v>
      </c>
      <c r="O469" s="26">
        <f t="shared" ca="1" si="5"/>
        <v>0</v>
      </c>
      <c r="P469" s="26">
        <f t="shared" ca="1" si="5"/>
        <v>0</v>
      </c>
      <c r="Q469" s="26">
        <f t="shared" ca="1" si="5"/>
        <v>3.3570000000000003E-2</v>
      </c>
      <c r="R469" s="26">
        <f t="shared" ca="1" si="5"/>
        <v>0</v>
      </c>
      <c r="S469" s="26">
        <f t="shared" ca="1" si="5"/>
        <v>0</v>
      </c>
    </row>
    <row r="470" spans="1:19" x14ac:dyDescent="0.35">
      <c r="A470" s="28" t="s">
        <v>1887</v>
      </c>
      <c r="E470" s="26">
        <f t="shared" ca="1" si="5"/>
        <v>3.5020000000000003E-2</v>
      </c>
      <c r="F470" s="26">
        <f t="shared" ca="1" si="5"/>
        <v>0.19511000000000001</v>
      </c>
      <c r="G470" s="26">
        <f t="shared" ca="1" si="5"/>
        <v>1.418E-2</v>
      </c>
      <c r="H470" s="26">
        <f t="shared" ca="1" si="5"/>
        <v>9.0340000000000004E-2</v>
      </c>
      <c r="I470" s="26">
        <f t="shared" ca="1" si="5"/>
        <v>0.1366</v>
      </c>
      <c r="J470" s="26">
        <f t="shared" ca="1" si="5"/>
        <v>0</v>
      </c>
      <c r="K470" s="26">
        <f t="shared" ca="1" si="5"/>
        <v>0</v>
      </c>
      <c r="L470" s="26">
        <f t="shared" ca="1" si="5"/>
        <v>4.4019999999999997E-2</v>
      </c>
      <c r="M470" s="26">
        <f t="shared" ca="1" si="5"/>
        <v>9.7530000000000006E-2</v>
      </c>
      <c r="N470" s="26">
        <f t="shared" ca="1" si="5"/>
        <v>0</v>
      </c>
      <c r="O470" s="26">
        <f t="shared" ca="1" si="5"/>
        <v>0</v>
      </c>
      <c r="P470" s="26">
        <f t="shared" ca="1" si="5"/>
        <v>0</v>
      </c>
      <c r="Q470" s="26">
        <f t="shared" ca="1" si="5"/>
        <v>0</v>
      </c>
      <c r="R470" s="26">
        <f t="shared" ca="1" si="5"/>
        <v>0</v>
      </c>
      <c r="S470" s="26">
        <f t="shared" ca="1" si="5"/>
        <v>0</v>
      </c>
    </row>
    <row r="471" spans="1:19" x14ac:dyDescent="0.35">
      <c r="A471" s="28" t="s">
        <v>1888</v>
      </c>
      <c r="E471" s="26">
        <f t="shared" ca="1" si="5"/>
        <v>1.404E-2</v>
      </c>
      <c r="F471" s="26">
        <f t="shared" ca="1" si="5"/>
        <v>0</v>
      </c>
      <c r="G471" s="26">
        <f t="shared" ca="1" si="5"/>
        <v>3.6229999999999998E-2</v>
      </c>
      <c r="H471" s="26">
        <f t="shared" ca="1" si="5"/>
        <v>0.15159</v>
      </c>
      <c r="I471" s="26">
        <f t="shared" ca="1" si="5"/>
        <v>4.0640000000000003E-2</v>
      </c>
      <c r="J471" s="26">
        <f t="shared" ca="1" si="5"/>
        <v>0</v>
      </c>
      <c r="K471" s="26">
        <f t="shared" ca="1" si="5"/>
        <v>0</v>
      </c>
      <c r="L471" s="26">
        <f t="shared" ca="1" si="5"/>
        <v>0</v>
      </c>
      <c r="M471" s="26">
        <f t="shared" ca="1" si="5"/>
        <v>1.0460000000000001E-2</v>
      </c>
      <c r="N471" s="26">
        <f t="shared" ca="1" si="5"/>
        <v>2.2599999999999999E-2</v>
      </c>
      <c r="O471" s="26">
        <f t="shared" ca="1" si="5"/>
        <v>0</v>
      </c>
      <c r="P471" s="26">
        <f t="shared" ca="1" si="5"/>
        <v>0</v>
      </c>
      <c r="Q471" s="26">
        <f t="shared" ca="1" si="5"/>
        <v>0</v>
      </c>
      <c r="R471" s="26">
        <f t="shared" ca="1" si="5"/>
        <v>0</v>
      </c>
      <c r="S471" s="26">
        <f t="shared" ca="1" si="5"/>
        <v>0</v>
      </c>
    </row>
    <row r="472" spans="1:19" x14ac:dyDescent="0.35">
      <c r="A472" s="28" t="s">
        <v>1858</v>
      </c>
      <c r="E472" s="26">
        <f t="shared" ca="1" si="5"/>
        <v>4.1000000000000003E-3</v>
      </c>
      <c r="F472" s="26">
        <f t="shared" ca="1" si="5"/>
        <v>1.661E-2</v>
      </c>
      <c r="G472" s="26">
        <f t="shared" ca="1" si="5"/>
        <v>2.8330000000000001E-2</v>
      </c>
      <c r="H472" s="26">
        <f t="shared" ca="1" si="5"/>
        <v>2.8369999999999999E-2</v>
      </c>
      <c r="I472" s="26">
        <f t="shared" ca="1" si="5"/>
        <v>0</v>
      </c>
      <c r="J472" s="26">
        <f t="shared" ca="1" si="5"/>
        <v>0</v>
      </c>
      <c r="K472" s="26">
        <f t="shared" ca="1" si="5"/>
        <v>0</v>
      </c>
      <c r="L472" s="26">
        <f t="shared" ca="1" si="5"/>
        <v>0</v>
      </c>
      <c r="M472" s="26">
        <f t="shared" ca="1" si="5"/>
        <v>0</v>
      </c>
      <c r="N472" s="26">
        <f t="shared" ca="1" si="5"/>
        <v>0</v>
      </c>
      <c r="O472" s="26">
        <f t="shared" ca="1" si="5"/>
        <v>0</v>
      </c>
      <c r="P472" s="26">
        <f t="shared" ca="1" si="5"/>
        <v>0</v>
      </c>
      <c r="Q472" s="26">
        <f t="shared" ca="1" si="5"/>
        <v>0</v>
      </c>
      <c r="R472" s="26">
        <f t="shared" ca="1" si="5"/>
        <v>0</v>
      </c>
      <c r="S472" s="26">
        <f t="shared" ca="1" si="5"/>
        <v>0</v>
      </c>
    </row>
    <row r="473" spans="1:19" x14ac:dyDescent="0.35">
      <c r="A473" s="28" t="s">
        <v>1860</v>
      </c>
      <c r="E473" s="26">
        <f t="shared" ca="1" si="5"/>
        <v>0</v>
      </c>
      <c r="F473" s="26">
        <f t="shared" ca="1" si="5"/>
        <v>0</v>
      </c>
      <c r="G473" s="26">
        <f t="shared" ca="1" si="5"/>
        <v>0</v>
      </c>
      <c r="H473" s="26">
        <f t="shared" ca="1" si="5"/>
        <v>0</v>
      </c>
      <c r="I473" s="26">
        <f t="shared" ca="1" si="5"/>
        <v>0</v>
      </c>
      <c r="J473" s="26">
        <f t="shared" ca="1" si="5"/>
        <v>0</v>
      </c>
      <c r="K473" s="26">
        <f t="shared" ca="1" si="5"/>
        <v>0</v>
      </c>
      <c r="L473" s="26">
        <f t="shared" ca="1" si="5"/>
        <v>0</v>
      </c>
      <c r="M473" s="26">
        <f t="shared" ca="1" si="5"/>
        <v>0</v>
      </c>
      <c r="N473" s="26">
        <f t="shared" ca="1" si="5"/>
        <v>0</v>
      </c>
      <c r="O473" s="26">
        <f t="shared" ca="1" si="5"/>
        <v>0</v>
      </c>
      <c r="P473" s="26">
        <f t="shared" ca="1" si="5"/>
        <v>0</v>
      </c>
      <c r="Q473" s="26">
        <f t="shared" ca="1" si="5"/>
        <v>0</v>
      </c>
      <c r="R473" s="26">
        <f t="shared" ca="1" si="5"/>
        <v>0</v>
      </c>
      <c r="S473" s="26">
        <f t="shared" ca="1" si="5"/>
        <v>0</v>
      </c>
    </row>
    <row r="474" spans="1:19" x14ac:dyDescent="0.35">
      <c r="A474" s="28" t="s">
        <v>1861</v>
      </c>
      <c r="E474" s="26">
        <f t="shared" ca="1" si="5"/>
        <v>0</v>
      </c>
      <c r="F474" s="26">
        <f t="shared" ca="1" si="5"/>
        <v>0</v>
      </c>
      <c r="G474" s="26">
        <f t="shared" ca="1" si="5"/>
        <v>0</v>
      </c>
      <c r="H474" s="26">
        <f t="shared" ca="1" si="5"/>
        <v>0</v>
      </c>
      <c r="I474" s="26">
        <f t="shared" ca="1" si="5"/>
        <v>0</v>
      </c>
      <c r="J474" s="26">
        <f t="shared" ca="1" si="5"/>
        <v>0</v>
      </c>
      <c r="K474" s="26">
        <f t="shared" ca="1" si="5"/>
        <v>0</v>
      </c>
      <c r="L474" s="26">
        <f t="shared" ca="1" si="5"/>
        <v>0</v>
      </c>
      <c r="M474" s="26">
        <f t="shared" ca="1" si="5"/>
        <v>0</v>
      </c>
      <c r="N474" s="26">
        <f t="shared" ca="1" si="5"/>
        <v>0</v>
      </c>
      <c r="O474" s="26">
        <f t="shared" ca="1" si="5"/>
        <v>0</v>
      </c>
      <c r="P474" s="26">
        <f t="shared" ca="1" si="5"/>
        <v>0</v>
      </c>
      <c r="Q474" s="26">
        <f t="shared" ca="1" si="5"/>
        <v>0</v>
      </c>
      <c r="R474" s="26">
        <f t="shared" ca="1" si="5"/>
        <v>0</v>
      </c>
      <c r="S474" s="26">
        <f t="shared" ca="1" si="5"/>
        <v>0</v>
      </c>
    </row>
    <row r="475" spans="1:19" x14ac:dyDescent="0.35">
      <c r="A475" s="28" t="s">
        <v>2365</v>
      </c>
      <c r="E475" s="26">
        <f t="shared" ca="1" si="5"/>
        <v>1.719E-2</v>
      </c>
      <c r="F475" s="26">
        <f t="shared" ca="1" si="5"/>
        <v>1.661E-2</v>
      </c>
      <c r="G475" s="26">
        <f t="shared" ca="1" si="5"/>
        <v>7.6100000000000001E-2</v>
      </c>
      <c r="H475" s="26">
        <f t="shared" ca="1" si="5"/>
        <v>1.4160000000000001E-2</v>
      </c>
      <c r="I475" s="26">
        <f t="shared" ca="1" si="5"/>
        <v>4.0640000000000003E-2</v>
      </c>
      <c r="J475" s="26">
        <f t="shared" ca="1" si="5"/>
        <v>0</v>
      </c>
      <c r="K475" s="26">
        <f t="shared" ca="1" si="5"/>
        <v>5.8610000000000002E-2</v>
      </c>
      <c r="L475" s="26">
        <f t="shared" ca="1" si="5"/>
        <v>0.11029</v>
      </c>
      <c r="M475" s="26">
        <f t="shared" ca="1" si="5"/>
        <v>0</v>
      </c>
      <c r="N475" s="26">
        <f t="shared" ca="1" si="5"/>
        <v>0</v>
      </c>
      <c r="O475" s="26">
        <f t="shared" ca="1" si="5"/>
        <v>0</v>
      </c>
      <c r="P475" s="26">
        <f t="shared" ca="1" si="5"/>
        <v>0</v>
      </c>
      <c r="Q475" s="26">
        <f t="shared" ca="1" si="5"/>
        <v>0</v>
      </c>
      <c r="R475" s="26">
        <f t="shared" ca="1" si="5"/>
        <v>0</v>
      </c>
      <c r="S475" s="26">
        <f t="shared" ca="1" si="5"/>
        <v>0</v>
      </c>
    </row>
    <row r="476" spans="1:19" x14ac:dyDescent="0.35">
      <c r="A476" s="28" t="s">
        <v>2366</v>
      </c>
      <c r="E476" s="26">
        <f t="shared" ca="1" si="5"/>
        <v>1.6279999999999999E-2</v>
      </c>
      <c r="F476" s="26">
        <f t="shared" ca="1" si="5"/>
        <v>8.498E-2</v>
      </c>
      <c r="G476" s="26">
        <f t="shared" ca="1" si="5"/>
        <v>0</v>
      </c>
      <c r="H476" s="26">
        <f t="shared" ca="1" si="5"/>
        <v>0</v>
      </c>
      <c r="I476" s="26">
        <f t="shared" ca="1" si="5"/>
        <v>0</v>
      </c>
      <c r="J476" s="26">
        <f t="shared" ca="1" si="5"/>
        <v>0</v>
      </c>
      <c r="K476" s="26">
        <f t="shared" ca="1" si="5"/>
        <v>0</v>
      </c>
      <c r="L476" s="26">
        <f t="shared" ca="1" si="5"/>
        <v>0</v>
      </c>
      <c r="M476" s="26">
        <f t="shared" ca="1" si="5"/>
        <v>5.6189999999999997E-2</v>
      </c>
      <c r="N476" s="26">
        <f t="shared" ca="1" si="5"/>
        <v>0</v>
      </c>
      <c r="O476" s="26">
        <f t="shared" ca="1" si="5"/>
        <v>0</v>
      </c>
      <c r="P476" s="26">
        <f t="shared" ca="1" si="5"/>
        <v>0</v>
      </c>
      <c r="Q476" s="26">
        <f t="shared" ca="1" si="5"/>
        <v>0</v>
      </c>
      <c r="R476" s="26">
        <f t="shared" ca="1" si="5"/>
        <v>3.8399999999999997E-2</v>
      </c>
      <c r="S476" s="26">
        <f t="shared" ca="1" si="5"/>
        <v>0</v>
      </c>
    </row>
    <row r="477" spans="1:19" x14ac:dyDescent="0.35">
      <c r="A477" s="28" t="s">
        <v>1862</v>
      </c>
      <c r="E477" s="26">
        <f t="shared" ca="1" si="5"/>
        <v>5.77E-3</v>
      </c>
      <c r="F477" s="26">
        <f t="shared" ca="1" si="5"/>
        <v>0</v>
      </c>
      <c r="G477" s="26">
        <f t="shared" ca="1" si="5"/>
        <v>0</v>
      </c>
      <c r="H477" s="26">
        <f t="shared" ca="1" si="5"/>
        <v>0</v>
      </c>
      <c r="I477" s="26">
        <f t="shared" ca="1" si="5"/>
        <v>0</v>
      </c>
      <c r="J477" s="26">
        <f t="shared" ca="1" si="5"/>
        <v>1.8409999999999999E-2</v>
      </c>
      <c r="K477" s="26">
        <f t="shared" ca="1" si="5"/>
        <v>1.2869999999999999E-2</v>
      </c>
      <c r="L477" s="26">
        <f t="shared" ca="1" si="5"/>
        <v>0</v>
      </c>
      <c r="M477" s="26">
        <f t="shared" ca="1" si="5"/>
        <v>0</v>
      </c>
      <c r="N477" s="26">
        <f t="shared" ca="1" si="5"/>
        <v>0</v>
      </c>
      <c r="O477" s="26">
        <f t="shared" ca="1" si="5"/>
        <v>0</v>
      </c>
      <c r="P477" s="26">
        <f t="shared" ca="1" si="5"/>
        <v>1.2800000000000001E-2</v>
      </c>
      <c r="Q477" s="26">
        <f t="shared" ca="1" si="5"/>
        <v>0</v>
      </c>
      <c r="R477" s="26">
        <f t="shared" ca="1" si="5"/>
        <v>0</v>
      </c>
      <c r="S477" s="26">
        <f t="shared" ca="1" si="5"/>
        <v>4.0030000000000003E-2</v>
      </c>
    </row>
    <row r="478" spans="1:19" x14ac:dyDescent="0.35">
      <c r="A478" s="28" t="s">
        <v>1863</v>
      </c>
      <c r="E478" s="26">
        <f t="shared" ca="1" si="5"/>
        <v>6.4999999999999997E-4</v>
      </c>
      <c r="F478" s="26">
        <f t="shared" ca="1" si="5"/>
        <v>0</v>
      </c>
      <c r="G478" s="26">
        <f t="shared" ca="1" si="5"/>
        <v>0</v>
      </c>
      <c r="H478" s="26">
        <f t="shared" ca="1" si="5"/>
        <v>0</v>
      </c>
      <c r="I478" s="26">
        <f t="shared" ca="1" si="5"/>
        <v>0</v>
      </c>
      <c r="J478" s="26">
        <f t="shared" ca="1" si="5"/>
        <v>1.8409999999999999E-2</v>
      </c>
      <c r="K478" s="26">
        <f t="shared" ca="1" si="5"/>
        <v>0</v>
      </c>
      <c r="L478" s="26">
        <f t="shared" ca="1" si="5"/>
        <v>0</v>
      </c>
      <c r="M478" s="26">
        <f t="shared" ca="1" si="5"/>
        <v>0</v>
      </c>
      <c r="N478" s="26">
        <f t="shared" ca="1" si="5"/>
        <v>0</v>
      </c>
      <c r="O478" s="26">
        <f t="shared" ca="1" si="5"/>
        <v>0</v>
      </c>
      <c r="P478" s="26">
        <f t="shared" ca="1" si="5"/>
        <v>0</v>
      </c>
      <c r="Q478" s="26">
        <f t="shared" ca="1" si="5"/>
        <v>0</v>
      </c>
      <c r="R478" s="26">
        <f t="shared" ca="1" si="5"/>
        <v>0</v>
      </c>
      <c r="S478" s="26">
        <f t="shared" ca="1" si="5"/>
        <v>0</v>
      </c>
    </row>
    <row r="479" spans="1:19" x14ac:dyDescent="0.35">
      <c r="A479" s="28" t="s">
        <v>1889</v>
      </c>
      <c r="E479" s="26">
        <f t="shared" ca="1" si="5"/>
        <v>0.25917000000000001</v>
      </c>
      <c r="F479" s="26">
        <f t="shared" ca="1" si="5"/>
        <v>0.25607000000000002</v>
      </c>
      <c r="G479" s="26">
        <f t="shared" ca="1" si="5"/>
        <v>0.5202</v>
      </c>
      <c r="H479" s="26">
        <f t="shared" ca="1" si="5"/>
        <v>0.23316000000000001</v>
      </c>
      <c r="I479" s="26">
        <f t="shared" ca="1" si="5"/>
        <v>0.32786999999999999</v>
      </c>
      <c r="J479" s="26">
        <f t="shared" ca="1" si="5"/>
        <v>0.18645999999999999</v>
      </c>
      <c r="K479" s="26">
        <f t="shared" ca="1" si="5"/>
        <v>0.66347</v>
      </c>
      <c r="L479" s="26">
        <f t="shared" ca="1" si="5"/>
        <v>0.44790000000000002</v>
      </c>
      <c r="M479" s="26">
        <f t="shared" ca="1" si="5"/>
        <v>0.25034000000000001</v>
      </c>
      <c r="N479" s="26">
        <f t="shared" ca="1" si="5"/>
        <v>0.29686000000000001</v>
      </c>
      <c r="O479" s="26">
        <f t="shared" ca="1" si="5"/>
        <v>0.44766</v>
      </c>
      <c r="P479" s="26">
        <f t="shared" ca="1" si="5"/>
        <v>0.14696999999999999</v>
      </c>
      <c r="Q479" s="26">
        <f t="shared" ca="1" si="5"/>
        <v>0.30130000000000001</v>
      </c>
      <c r="R479" s="26">
        <f t="shared" ca="1" si="5"/>
        <v>3.0020000000000002E-2</v>
      </c>
      <c r="S479" s="26">
        <f t="shared" ca="1" si="5"/>
        <v>0.14507</v>
      </c>
    </row>
    <row r="480" spans="1:19" x14ac:dyDescent="0.35">
      <c r="A480" s="28" t="s">
        <v>1890</v>
      </c>
      <c r="E480" s="26">
        <f t="shared" ref="E480:S486" ca="1" si="6">SUMIF($D$5:$S$447, $A480, E$5:E$447)</f>
        <v>0</v>
      </c>
      <c r="F480" s="26">
        <f t="shared" ca="1" si="6"/>
        <v>0</v>
      </c>
      <c r="G480" s="26">
        <f t="shared" ca="1" si="6"/>
        <v>0</v>
      </c>
      <c r="H480" s="26">
        <f t="shared" ca="1" si="6"/>
        <v>0</v>
      </c>
      <c r="I480" s="26">
        <f t="shared" ca="1" si="6"/>
        <v>0</v>
      </c>
      <c r="J480" s="26">
        <f t="shared" ca="1" si="6"/>
        <v>0</v>
      </c>
      <c r="K480" s="26">
        <f t="shared" ca="1" si="6"/>
        <v>0</v>
      </c>
      <c r="L480" s="26">
        <f t="shared" ca="1" si="6"/>
        <v>0</v>
      </c>
      <c r="M480" s="26">
        <f t="shared" ca="1" si="6"/>
        <v>0</v>
      </c>
      <c r="N480" s="26">
        <f t="shared" ca="1" si="6"/>
        <v>0</v>
      </c>
      <c r="O480" s="26">
        <f t="shared" ca="1" si="6"/>
        <v>0</v>
      </c>
      <c r="P480" s="26">
        <f t="shared" ca="1" si="6"/>
        <v>0</v>
      </c>
      <c r="Q480" s="26">
        <f t="shared" ca="1" si="6"/>
        <v>0</v>
      </c>
      <c r="R480" s="26">
        <f t="shared" ca="1" si="6"/>
        <v>0</v>
      </c>
      <c r="S480" s="26">
        <f t="shared" ca="1" si="6"/>
        <v>0</v>
      </c>
    </row>
    <row r="481" spans="1:19" x14ac:dyDescent="0.35">
      <c r="A481" s="28" t="s">
        <v>1891</v>
      </c>
      <c r="E481" s="26">
        <f t="shared" ca="1" si="6"/>
        <v>0</v>
      </c>
      <c r="F481" s="26">
        <f t="shared" ca="1" si="6"/>
        <v>0</v>
      </c>
      <c r="G481" s="26">
        <f t="shared" ca="1" si="6"/>
        <v>0</v>
      </c>
      <c r="H481" s="26">
        <f t="shared" ca="1" si="6"/>
        <v>0</v>
      </c>
      <c r="I481" s="26">
        <f t="shared" ca="1" si="6"/>
        <v>0</v>
      </c>
      <c r="J481" s="26">
        <f t="shared" ca="1" si="6"/>
        <v>0</v>
      </c>
      <c r="K481" s="26">
        <f t="shared" ca="1" si="6"/>
        <v>0</v>
      </c>
      <c r="L481" s="26">
        <f t="shared" ca="1" si="6"/>
        <v>0</v>
      </c>
      <c r="M481" s="26">
        <f t="shared" ca="1" si="6"/>
        <v>0</v>
      </c>
      <c r="N481" s="26">
        <f t="shared" ca="1" si="6"/>
        <v>0</v>
      </c>
      <c r="O481" s="26">
        <f t="shared" ca="1" si="6"/>
        <v>0</v>
      </c>
      <c r="P481" s="26">
        <f t="shared" ca="1" si="6"/>
        <v>0</v>
      </c>
      <c r="Q481" s="26">
        <f t="shared" ca="1" si="6"/>
        <v>0</v>
      </c>
      <c r="R481" s="26">
        <f t="shared" ca="1" si="6"/>
        <v>0</v>
      </c>
      <c r="S481" s="26">
        <f t="shared" ca="1" si="6"/>
        <v>0</v>
      </c>
    </row>
    <row r="482" spans="1:19" x14ac:dyDescent="0.35">
      <c r="A482" s="28" t="s">
        <v>1892</v>
      </c>
      <c r="E482" s="26">
        <f t="shared" ca="1" si="6"/>
        <v>0</v>
      </c>
      <c r="F482" s="26">
        <f t="shared" ca="1" si="6"/>
        <v>0</v>
      </c>
      <c r="G482" s="26">
        <f t="shared" ca="1" si="6"/>
        <v>0</v>
      </c>
      <c r="H482" s="26">
        <f t="shared" ca="1" si="6"/>
        <v>0</v>
      </c>
      <c r="I482" s="26">
        <f t="shared" ca="1" si="6"/>
        <v>0</v>
      </c>
      <c r="J482" s="26">
        <f t="shared" ca="1" si="6"/>
        <v>0</v>
      </c>
      <c r="K482" s="26">
        <f t="shared" ca="1" si="6"/>
        <v>0</v>
      </c>
      <c r="L482" s="26">
        <f t="shared" ca="1" si="6"/>
        <v>0</v>
      </c>
      <c r="M482" s="26">
        <f t="shared" ca="1" si="6"/>
        <v>0</v>
      </c>
      <c r="N482" s="26">
        <f t="shared" ca="1" si="6"/>
        <v>0</v>
      </c>
      <c r="O482" s="26">
        <f t="shared" ca="1" si="6"/>
        <v>0</v>
      </c>
      <c r="P482" s="26">
        <f t="shared" ca="1" si="6"/>
        <v>0</v>
      </c>
      <c r="Q482" s="26">
        <f t="shared" ca="1" si="6"/>
        <v>0</v>
      </c>
      <c r="R482" s="26">
        <f t="shared" ca="1" si="6"/>
        <v>0</v>
      </c>
      <c r="S482" s="26">
        <f t="shared" ca="1" si="6"/>
        <v>0</v>
      </c>
    </row>
    <row r="483" spans="1:19" x14ac:dyDescent="0.35">
      <c r="A483" s="28" t="s">
        <v>1866</v>
      </c>
      <c r="E483" s="26">
        <f t="shared" ca="1" si="6"/>
        <v>0</v>
      </c>
      <c r="F483" s="26">
        <f t="shared" ca="1" si="6"/>
        <v>0</v>
      </c>
      <c r="G483" s="26">
        <f t="shared" ca="1" si="6"/>
        <v>0</v>
      </c>
      <c r="H483" s="26">
        <f t="shared" ca="1" si="6"/>
        <v>0</v>
      </c>
      <c r="I483" s="26">
        <f t="shared" ca="1" si="6"/>
        <v>0</v>
      </c>
      <c r="J483" s="26">
        <f t="shared" ca="1" si="6"/>
        <v>0</v>
      </c>
      <c r="K483" s="26">
        <f t="shared" ca="1" si="6"/>
        <v>0</v>
      </c>
      <c r="L483" s="26">
        <f t="shared" ca="1" si="6"/>
        <v>0</v>
      </c>
      <c r="M483" s="26">
        <f t="shared" ca="1" si="6"/>
        <v>0</v>
      </c>
      <c r="N483" s="26">
        <f t="shared" ca="1" si="6"/>
        <v>0</v>
      </c>
      <c r="O483" s="26">
        <f t="shared" ca="1" si="6"/>
        <v>0</v>
      </c>
      <c r="P483" s="26">
        <f t="shared" ca="1" si="6"/>
        <v>0</v>
      </c>
      <c r="Q483" s="26">
        <f t="shared" ca="1" si="6"/>
        <v>0</v>
      </c>
      <c r="R483" s="26">
        <f t="shared" ca="1" si="6"/>
        <v>0</v>
      </c>
      <c r="S483" s="26">
        <f t="shared" ca="1" si="6"/>
        <v>0</v>
      </c>
    </row>
    <row r="484" spans="1:19" x14ac:dyDescent="0.35">
      <c r="A484" s="28" t="s">
        <v>1893</v>
      </c>
      <c r="E484" s="26">
        <f t="shared" ca="1" si="6"/>
        <v>0</v>
      </c>
      <c r="F484" s="26">
        <f t="shared" ca="1" si="6"/>
        <v>0</v>
      </c>
      <c r="G484" s="26">
        <f t="shared" ca="1" si="6"/>
        <v>0</v>
      </c>
      <c r="H484" s="26">
        <f t="shared" ca="1" si="6"/>
        <v>0</v>
      </c>
      <c r="I484" s="26">
        <f t="shared" ca="1" si="6"/>
        <v>0</v>
      </c>
      <c r="J484" s="26">
        <f t="shared" ca="1" si="6"/>
        <v>0</v>
      </c>
      <c r="K484" s="26">
        <f t="shared" ca="1" si="6"/>
        <v>0</v>
      </c>
      <c r="L484" s="26">
        <f t="shared" ca="1" si="6"/>
        <v>0</v>
      </c>
      <c r="M484" s="26">
        <f t="shared" ca="1" si="6"/>
        <v>0</v>
      </c>
      <c r="N484" s="26">
        <f t="shared" ca="1" si="6"/>
        <v>0</v>
      </c>
      <c r="O484" s="26">
        <f t="shared" ca="1" si="6"/>
        <v>0</v>
      </c>
      <c r="P484" s="26">
        <f t="shared" ca="1" si="6"/>
        <v>0</v>
      </c>
      <c r="Q484" s="26">
        <f t="shared" ca="1" si="6"/>
        <v>0</v>
      </c>
      <c r="R484" s="26">
        <f t="shared" ca="1" si="6"/>
        <v>0</v>
      </c>
      <c r="S484" s="26">
        <f t="shared" ca="1" si="6"/>
        <v>0</v>
      </c>
    </row>
    <row r="485" spans="1:19" x14ac:dyDescent="0.35">
      <c r="A485" s="28" t="s">
        <v>1894</v>
      </c>
      <c r="E485" s="26">
        <f t="shared" ca="1" si="6"/>
        <v>0</v>
      </c>
      <c r="F485" s="26">
        <f t="shared" ca="1" si="6"/>
        <v>0</v>
      </c>
      <c r="G485" s="26">
        <f t="shared" ca="1" si="6"/>
        <v>0</v>
      </c>
      <c r="H485" s="26">
        <f t="shared" ca="1" si="6"/>
        <v>0</v>
      </c>
      <c r="I485" s="26">
        <f t="shared" ca="1" si="6"/>
        <v>0</v>
      </c>
      <c r="J485" s="26">
        <f t="shared" ca="1" si="6"/>
        <v>0</v>
      </c>
      <c r="K485" s="26">
        <f t="shared" ca="1" si="6"/>
        <v>0</v>
      </c>
      <c r="L485" s="26">
        <f t="shared" ca="1" si="6"/>
        <v>0</v>
      </c>
      <c r="M485" s="26">
        <f t="shared" ca="1" si="6"/>
        <v>0</v>
      </c>
      <c r="N485" s="26">
        <f t="shared" ca="1" si="6"/>
        <v>0</v>
      </c>
      <c r="O485" s="26">
        <f t="shared" ca="1" si="6"/>
        <v>0</v>
      </c>
      <c r="P485" s="26">
        <f t="shared" ca="1" si="6"/>
        <v>0</v>
      </c>
      <c r="Q485" s="26">
        <f t="shared" ca="1" si="6"/>
        <v>0</v>
      </c>
      <c r="R485" s="26">
        <f t="shared" ca="1" si="6"/>
        <v>0</v>
      </c>
      <c r="S485" s="26">
        <f t="shared" ca="1" si="6"/>
        <v>0</v>
      </c>
    </row>
    <row r="486" spans="1:19" x14ac:dyDescent="0.35">
      <c r="A486" s="28" t="s">
        <v>1895</v>
      </c>
      <c r="E486" s="26">
        <f t="shared" ca="1" si="6"/>
        <v>1.2899999999999999E-3</v>
      </c>
      <c r="F486" s="26">
        <f t="shared" ca="1" si="6"/>
        <v>1.661E-2</v>
      </c>
      <c r="G486" s="26">
        <f t="shared" ca="1" si="6"/>
        <v>0</v>
      </c>
      <c r="H486" s="26">
        <f t="shared" ca="1" si="6"/>
        <v>0</v>
      </c>
      <c r="I486" s="26">
        <f t="shared" ca="1" si="6"/>
        <v>0</v>
      </c>
      <c r="J486" s="26">
        <f t="shared" ca="1" si="6"/>
        <v>1.8409999999999999E-2</v>
      </c>
      <c r="K486" s="26">
        <f t="shared" ca="1" si="6"/>
        <v>0</v>
      </c>
      <c r="L486" s="26">
        <f t="shared" ca="1" si="6"/>
        <v>0</v>
      </c>
      <c r="M486" s="26">
        <f t="shared" ca="1" si="6"/>
        <v>0</v>
      </c>
      <c r="N486" s="26">
        <f t="shared" ca="1" si="6"/>
        <v>0</v>
      </c>
      <c r="O486" s="26">
        <f t="shared" ca="1" si="6"/>
        <v>0</v>
      </c>
      <c r="P486" s="26">
        <f t="shared" ca="1" si="6"/>
        <v>0</v>
      </c>
      <c r="Q486" s="26">
        <f t="shared" ca="1" si="6"/>
        <v>0</v>
      </c>
      <c r="R486" s="26">
        <f t="shared" ca="1" si="6"/>
        <v>0</v>
      </c>
      <c r="S486" s="26">
        <f t="shared" ca="1" si="6"/>
        <v>0</v>
      </c>
    </row>
    <row r="487" spans="1:19" x14ac:dyDescent="0.35">
      <c r="A487" s="24" t="s">
        <v>1869</v>
      </c>
      <c r="B487" s="15"/>
      <c r="C487" s="15"/>
      <c r="D487" s="15"/>
      <c r="E487" s="25">
        <f ca="1">SUMIF($C$5:$S$447,$A487, E$5:E$447)</f>
        <v>0.37542999999999982</v>
      </c>
      <c r="F487" s="25">
        <f t="shared" ref="F487:S487" ca="1" si="7">SUMIF($C$5:$S$447, $A487, F$5:F$447)</f>
        <v>0.17377000000000001</v>
      </c>
      <c r="G487" s="25">
        <f t="shared" ca="1" si="7"/>
        <v>5.6009999999999997E-2</v>
      </c>
      <c r="H487" s="25">
        <f t="shared" ca="1" si="7"/>
        <v>0</v>
      </c>
      <c r="I487" s="25">
        <f t="shared" ca="1" si="7"/>
        <v>0.24273</v>
      </c>
      <c r="J487" s="25">
        <f t="shared" ca="1" si="7"/>
        <v>1.8409999999999999E-2</v>
      </c>
      <c r="K487" s="25">
        <f t="shared" ca="1" si="7"/>
        <v>1.2869999999999999E-2</v>
      </c>
      <c r="L487" s="25">
        <f t="shared" ca="1" si="7"/>
        <v>5.9830000000000001E-2</v>
      </c>
      <c r="M487" s="25">
        <f t="shared" ca="1" si="7"/>
        <v>0.24792</v>
      </c>
      <c r="N487" s="25">
        <f t="shared" ca="1" si="7"/>
        <v>2.2599999999999999E-2</v>
      </c>
      <c r="O487" s="25">
        <f t="shared" ca="1" si="7"/>
        <v>2.5260000000000001E-2</v>
      </c>
      <c r="P487" s="25">
        <f t="shared" ca="1" si="7"/>
        <v>0.59539999999999993</v>
      </c>
      <c r="Q487" s="25">
        <f t="shared" ca="1" si="7"/>
        <v>0.45999000000000001</v>
      </c>
      <c r="R487" s="25">
        <f t="shared" ca="1" si="7"/>
        <v>0.88657999999999992</v>
      </c>
      <c r="S487" s="25">
        <f t="shared" ca="1" si="7"/>
        <v>0.65416000000000007</v>
      </c>
    </row>
    <row r="488" spans="1:19" x14ac:dyDescent="0.35">
      <c r="A488" s="28" t="s">
        <v>1870</v>
      </c>
      <c r="E488" s="26">
        <f t="shared" ref="E488:S497" ca="1" si="8">SUMIF($D$5:$S$447, $A488, E$5:E$447)</f>
        <v>0.13452999999999998</v>
      </c>
      <c r="F488" s="26">
        <f t="shared" ca="1" si="8"/>
        <v>6.5640000000000004E-2</v>
      </c>
      <c r="G488" s="26">
        <f t="shared" ca="1" si="8"/>
        <v>0</v>
      </c>
      <c r="H488" s="26">
        <f t="shared" ca="1" si="8"/>
        <v>0</v>
      </c>
      <c r="I488" s="26">
        <f t="shared" ca="1" si="8"/>
        <v>4.0640000000000003E-2</v>
      </c>
      <c r="J488" s="26">
        <f t="shared" ca="1" si="8"/>
        <v>0</v>
      </c>
      <c r="K488" s="26">
        <f t="shared" ca="1" si="8"/>
        <v>0</v>
      </c>
      <c r="L488" s="26">
        <f t="shared" ca="1" si="8"/>
        <v>5.9830000000000001E-2</v>
      </c>
      <c r="M488" s="26">
        <f t="shared" ca="1" si="8"/>
        <v>0</v>
      </c>
      <c r="N488" s="26">
        <f t="shared" ca="1" si="8"/>
        <v>0</v>
      </c>
      <c r="O488" s="26">
        <f t="shared" ca="1" si="8"/>
        <v>0</v>
      </c>
      <c r="P488" s="26">
        <f t="shared" ca="1" si="8"/>
        <v>5.058E-2</v>
      </c>
      <c r="Q488" s="26">
        <f t="shared" ca="1" si="8"/>
        <v>0</v>
      </c>
      <c r="R488" s="26">
        <f t="shared" ca="1" si="8"/>
        <v>0.83316999999999997</v>
      </c>
      <c r="S488" s="26">
        <f t="shared" ca="1" si="8"/>
        <v>0</v>
      </c>
    </row>
    <row r="489" spans="1:19" x14ac:dyDescent="0.35">
      <c r="A489" s="28" t="s">
        <v>1896</v>
      </c>
      <c r="E489" s="26">
        <f t="shared" ca="1" si="8"/>
        <v>2.095E-2</v>
      </c>
      <c r="F489" s="26">
        <f t="shared" ca="1" si="8"/>
        <v>0</v>
      </c>
      <c r="G489" s="26">
        <f t="shared" ca="1" si="8"/>
        <v>0</v>
      </c>
      <c r="H489" s="26">
        <f t="shared" ca="1" si="8"/>
        <v>0</v>
      </c>
      <c r="I489" s="26">
        <f t="shared" ca="1" si="8"/>
        <v>0</v>
      </c>
      <c r="J489" s="26">
        <f t="shared" ca="1" si="8"/>
        <v>0</v>
      </c>
      <c r="K489" s="26">
        <f t="shared" ca="1" si="8"/>
        <v>0</v>
      </c>
      <c r="L489" s="26">
        <f t="shared" ca="1" si="8"/>
        <v>0</v>
      </c>
      <c r="M489" s="26">
        <f t="shared" ca="1" si="8"/>
        <v>7.6530000000000001E-2</v>
      </c>
      <c r="N489" s="26">
        <f t="shared" ca="1" si="8"/>
        <v>0</v>
      </c>
      <c r="O489" s="26">
        <f t="shared" ca="1" si="8"/>
        <v>0</v>
      </c>
      <c r="P489" s="26">
        <f t="shared" ca="1" si="8"/>
        <v>0</v>
      </c>
      <c r="Q489" s="26">
        <f t="shared" ca="1" si="8"/>
        <v>0</v>
      </c>
      <c r="R489" s="26">
        <f t="shared" ca="1" si="8"/>
        <v>0</v>
      </c>
      <c r="S489" s="26">
        <f t="shared" ca="1" si="8"/>
        <v>0.13973000000000002</v>
      </c>
    </row>
    <row r="490" spans="1:19" x14ac:dyDescent="0.35">
      <c r="A490" s="28" t="s">
        <v>1877</v>
      </c>
      <c r="E490" s="26">
        <f t="shared" ca="1" si="8"/>
        <v>3.8320000000000007E-2</v>
      </c>
      <c r="F490" s="26">
        <f t="shared" ca="1" si="8"/>
        <v>0</v>
      </c>
      <c r="G490" s="26">
        <f t="shared" ca="1" si="8"/>
        <v>0</v>
      </c>
      <c r="H490" s="26">
        <f t="shared" ca="1" si="8"/>
        <v>0</v>
      </c>
      <c r="I490" s="26">
        <f t="shared" ca="1" si="8"/>
        <v>0</v>
      </c>
      <c r="J490" s="26">
        <f t="shared" ca="1" si="8"/>
        <v>0</v>
      </c>
      <c r="K490" s="26">
        <f t="shared" ca="1" si="8"/>
        <v>0</v>
      </c>
      <c r="L490" s="26">
        <f t="shared" ca="1" si="8"/>
        <v>0</v>
      </c>
      <c r="M490" s="26">
        <f t="shared" ca="1" si="8"/>
        <v>0</v>
      </c>
      <c r="N490" s="26">
        <f t="shared" ca="1" si="8"/>
        <v>0</v>
      </c>
      <c r="O490" s="26">
        <f t="shared" ca="1" si="8"/>
        <v>0</v>
      </c>
      <c r="P490" s="26">
        <f t="shared" ca="1" si="8"/>
        <v>0.33651999999999999</v>
      </c>
      <c r="Q490" s="26">
        <f t="shared" ca="1" si="8"/>
        <v>0</v>
      </c>
      <c r="R490" s="26">
        <f t="shared" ca="1" si="8"/>
        <v>0</v>
      </c>
      <c r="S490" s="26">
        <f t="shared" ca="1" si="8"/>
        <v>0</v>
      </c>
    </row>
    <row r="491" spans="1:19" x14ac:dyDescent="0.35">
      <c r="A491" s="28" t="s">
        <v>1897</v>
      </c>
      <c r="E491" s="26">
        <f t="shared" ca="1" si="8"/>
        <v>3.3649999999999999E-2</v>
      </c>
      <c r="F491" s="26">
        <f t="shared" ca="1" si="8"/>
        <v>0</v>
      </c>
      <c r="G491" s="26">
        <f t="shared" ca="1" si="8"/>
        <v>0</v>
      </c>
      <c r="H491" s="26">
        <f t="shared" ca="1" si="8"/>
        <v>0</v>
      </c>
      <c r="I491" s="26">
        <f t="shared" ca="1" si="8"/>
        <v>0</v>
      </c>
      <c r="J491" s="26">
        <f t="shared" ca="1" si="8"/>
        <v>0</v>
      </c>
      <c r="K491" s="26">
        <f t="shared" ca="1" si="8"/>
        <v>0</v>
      </c>
      <c r="L491" s="26">
        <f t="shared" ca="1" si="8"/>
        <v>0</v>
      </c>
      <c r="M491" s="26">
        <f t="shared" ca="1" si="8"/>
        <v>0</v>
      </c>
      <c r="N491" s="26">
        <f t="shared" ca="1" si="8"/>
        <v>0</v>
      </c>
      <c r="O491" s="26">
        <f t="shared" ca="1" si="8"/>
        <v>0</v>
      </c>
      <c r="P491" s="26">
        <f t="shared" ca="1" si="8"/>
        <v>0</v>
      </c>
      <c r="Q491" s="26">
        <f t="shared" ca="1" si="8"/>
        <v>0</v>
      </c>
      <c r="R491" s="26">
        <f t="shared" ca="1" si="8"/>
        <v>0</v>
      </c>
      <c r="S491" s="26">
        <f t="shared" ca="1" si="8"/>
        <v>0.43437000000000003</v>
      </c>
    </row>
    <row r="492" spans="1:19" x14ac:dyDescent="0.35">
      <c r="A492" s="28" t="s">
        <v>1875</v>
      </c>
      <c r="E492" s="26">
        <f t="shared" ca="1" si="8"/>
        <v>8.0199999999999994E-3</v>
      </c>
      <c r="F492" s="26">
        <f t="shared" ca="1" si="8"/>
        <v>0</v>
      </c>
      <c r="G492" s="26">
        <f t="shared" ca="1" si="8"/>
        <v>0</v>
      </c>
      <c r="H492" s="26">
        <f t="shared" ca="1" si="8"/>
        <v>0</v>
      </c>
      <c r="I492" s="26">
        <f t="shared" ca="1" si="8"/>
        <v>0</v>
      </c>
      <c r="J492" s="26">
        <f t="shared" ca="1" si="8"/>
        <v>0</v>
      </c>
      <c r="K492" s="26">
        <f t="shared" ca="1" si="8"/>
        <v>0</v>
      </c>
      <c r="L492" s="26">
        <f t="shared" ca="1" si="8"/>
        <v>0</v>
      </c>
      <c r="M492" s="26">
        <f t="shared" ca="1" si="8"/>
        <v>3.721E-2</v>
      </c>
      <c r="N492" s="26">
        <f t="shared" ca="1" si="8"/>
        <v>0</v>
      </c>
      <c r="O492" s="26">
        <f t="shared" ca="1" si="8"/>
        <v>0</v>
      </c>
      <c r="P492" s="26">
        <f t="shared" ca="1" si="8"/>
        <v>0</v>
      </c>
      <c r="Q492" s="26">
        <f t="shared" ca="1" si="8"/>
        <v>0</v>
      </c>
      <c r="R492" s="26">
        <f t="shared" ca="1" si="8"/>
        <v>0</v>
      </c>
      <c r="S492" s="26">
        <f t="shared" ca="1" si="8"/>
        <v>4.0030000000000003E-2</v>
      </c>
    </row>
    <row r="493" spans="1:19" x14ac:dyDescent="0.35">
      <c r="A493" s="28" t="s">
        <v>1871</v>
      </c>
      <c r="E493" s="26">
        <f t="shared" ca="1" si="8"/>
        <v>2.4369999999999999E-2</v>
      </c>
      <c r="F493" s="26">
        <f t="shared" ca="1" si="8"/>
        <v>4.249E-2</v>
      </c>
      <c r="G493" s="26">
        <f t="shared" ca="1" si="8"/>
        <v>0</v>
      </c>
      <c r="H493" s="26">
        <f t="shared" ca="1" si="8"/>
        <v>0</v>
      </c>
      <c r="I493" s="26">
        <f t="shared" ca="1" si="8"/>
        <v>0</v>
      </c>
      <c r="J493" s="26">
        <f t="shared" ca="1" si="8"/>
        <v>0</v>
      </c>
      <c r="K493" s="26">
        <f t="shared" ca="1" si="8"/>
        <v>0</v>
      </c>
      <c r="L493" s="26">
        <f t="shared" ca="1" si="8"/>
        <v>0</v>
      </c>
      <c r="M493" s="26">
        <f t="shared" ca="1" si="8"/>
        <v>0</v>
      </c>
      <c r="N493" s="26">
        <f t="shared" ca="1" si="8"/>
        <v>0</v>
      </c>
      <c r="O493" s="26">
        <f t="shared" ca="1" si="8"/>
        <v>0</v>
      </c>
      <c r="P493" s="26">
        <f t="shared" ca="1" si="8"/>
        <v>0</v>
      </c>
      <c r="Q493" s="26">
        <f t="shared" ca="1" si="8"/>
        <v>0.14271</v>
      </c>
      <c r="R493" s="26">
        <f t="shared" ca="1" si="8"/>
        <v>1.5010000000000001E-2</v>
      </c>
      <c r="S493" s="26">
        <f t="shared" ca="1" si="8"/>
        <v>0</v>
      </c>
    </row>
    <row r="494" spans="1:19" x14ac:dyDescent="0.35">
      <c r="A494" s="28" t="s">
        <v>1898</v>
      </c>
      <c r="E494" s="26">
        <f t="shared" ca="1" si="8"/>
        <v>9.8600000000000007E-3</v>
      </c>
      <c r="F494" s="26">
        <f t="shared" ca="1" si="8"/>
        <v>0</v>
      </c>
      <c r="G494" s="26">
        <f t="shared" ca="1" si="8"/>
        <v>0</v>
      </c>
      <c r="H494" s="26">
        <f t="shared" ca="1" si="8"/>
        <v>0</v>
      </c>
      <c r="I494" s="26">
        <f t="shared" ca="1" si="8"/>
        <v>5.5259999999999997E-2</v>
      </c>
      <c r="J494" s="26">
        <f t="shared" ca="1" si="8"/>
        <v>1.8409999999999999E-2</v>
      </c>
      <c r="K494" s="26">
        <f t="shared" ca="1" si="8"/>
        <v>0</v>
      </c>
      <c r="L494" s="26">
        <f t="shared" ca="1" si="8"/>
        <v>0</v>
      </c>
      <c r="M494" s="26">
        <f t="shared" ca="1" si="8"/>
        <v>0</v>
      </c>
      <c r="N494" s="26">
        <f t="shared" ca="1" si="8"/>
        <v>0</v>
      </c>
      <c r="O494" s="26">
        <f t="shared" ca="1" si="8"/>
        <v>0</v>
      </c>
      <c r="P494" s="26">
        <f t="shared" ca="1" si="8"/>
        <v>1.2800000000000001E-2</v>
      </c>
      <c r="Q494" s="26">
        <f t="shared" ca="1" si="8"/>
        <v>3.3570000000000003E-2</v>
      </c>
      <c r="R494" s="26">
        <f t="shared" ca="1" si="8"/>
        <v>0</v>
      </c>
      <c r="S494" s="26">
        <f t="shared" ca="1" si="8"/>
        <v>0</v>
      </c>
    </row>
    <row r="495" spans="1:19" x14ac:dyDescent="0.35">
      <c r="A495" s="28" t="s">
        <v>1878</v>
      </c>
      <c r="E495" s="26">
        <f t="shared" ca="1" si="8"/>
        <v>2.2120000000000001E-2</v>
      </c>
      <c r="F495" s="26">
        <f t="shared" ca="1" si="8"/>
        <v>0</v>
      </c>
      <c r="G495" s="26">
        <f t="shared" ca="1" si="8"/>
        <v>0</v>
      </c>
      <c r="H495" s="26">
        <f t="shared" ca="1" si="8"/>
        <v>0</v>
      </c>
      <c r="I495" s="26">
        <f t="shared" ca="1" si="8"/>
        <v>0</v>
      </c>
      <c r="J495" s="26">
        <f t="shared" ca="1" si="8"/>
        <v>0</v>
      </c>
      <c r="K495" s="26">
        <f t="shared" ca="1" si="8"/>
        <v>0</v>
      </c>
      <c r="L495" s="26">
        <f t="shared" ca="1" si="8"/>
        <v>0</v>
      </c>
      <c r="M495" s="26">
        <f t="shared" ca="1" si="8"/>
        <v>0.12372</v>
      </c>
      <c r="N495" s="26">
        <f t="shared" ca="1" si="8"/>
        <v>0</v>
      </c>
      <c r="O495" s="26">
        <f t="shared" ca="1" si="8"/>
        <v>0</v>
      </c>
      <c r="P495" s="26">
        <f t="shared" ca="1" si="8"/>
        <v>5.058E-2</v>
      </c>
      <c r="Q495" s="26">
        <f t="shared" ca="1" si="8"/>
        <v>0</v>
      </c>
      <c r="R495" s="26">
        <f t="shared" ca="1" si="8"/>
        <v>0</v>
      </c>
      <c r="S495" s="26">
        <f t="shared" ca="1" si="8"/>
        <v>0</v>
      </c>
    </row>
    <row r="496" spans="1:19" x14ac:dyDescent="0.35">
      <c r="A496" s="28" t="s">
        <v>1876</v>
      </c>
      <c r="E496" s="26">
        <f t="shared" ca="1" si="8"/>
        <v>5.7600000000000004E-3</v>
      </c>
      <c r="F496" s="26">
        <f t="shared" ca="1" si="8"/>
        <v>0</v>
      </c>
      <c r="G496" s="26">
        <f t="shared" ca="1" si="8"/>
        <v>0</v>
      </c>
      <c r="H496" s="26">
        <f t="shared" ca="1" si="8"/>
        <v>0</v>
      </c>
      <c r="I496" s="26">
        <f t="shared" ca="1" si="8"/>
        <v>0</v>
      </c>
      <c r="J496" s="26">
        <f t="shared" ca="1" si="8"/>
        <v>0</v>
      </c>
      <c r="K496" s="26">
        <f t="shared" ca="1" si="8"/>
        <v>0</v>
      </c>
      <c r="L496" s="26">
        <f t="shared" ca="1" si="8"/>
        <v>0</v>
      </c>
      <c r="M496" s="26">
        <f t="shared" ca="1" si="8"/>
        <v>0</v>
      </c>
      <c r="N496" s="26">
        <f t="shared" ca="1" si="8"/>
        <v>0</v>
      </c>
      <c r="O496" s="26">
        <f t="shared" ca="1" si="8"/>
        <v>0</v>
      </c>
      <c r="P496" s="26">
        <f t="shared" ca="1" si="8"/>
        <v>5.058E-2</v>
      </c>
      <c r="Q496" s="26">
        <f t="shared" ca="1" si="8"/>
        <v>0</v>
      </c>
      <c r="R496" s="26">
        <f t="shared" ca="1" si="8"/>
        <v>0</v>
      </c>
      <c r="S496" s="26">
        <f t="shared" ca="1" si="8"/>
        <v>0</v>
      </c>
    </row>
    <row r="497" spans="1:19" x14ac:dyDescent="0.35">
      <c r="A497" s="28" t="s">
        <v>1880</v>
      </c>
      <c r="E497" s="26">
        <f t="shared" ca="1" si="8"/>
        <v>7.7850000000000016E-2</v>
      </c>
      <c r="F497" s="26">
        <f t="shared" ca="1" si="8"/>
        <v>6.5640000000000004E-2</v>
      </c>
      <c r="G497" s="26">
        <f t="shared" ca="1" si="8"/>
        <v>5.6009999999999997E-2</v>
      </c>
      <c r="H497" s="26">
        <f t="shared" ca="1" si="8"/>
        <v>0</v>
      </c>
      <c r="I497" s="26">
        <f t="shared" ca="1" si="8"/>
        <v>0.14683000000000002</v>
      </c>
      <c r="J497" s="26">
        <f t="shared" ca="1" si="8"/>
        <v>0</v>
      </c>
      <c r="K497" s="26">
        <f t="shared" ca="1" si="8"/>
        <v>1.2869999999999999E-2</v>
      </c>
      <c r="L497" s="26">
        <f t="shared" ca="1" si="8"/>
        <v>0</v>
      </c>
      <c r="M497" s="26">
        <f t="shared" ca="1" si="8"/>
        <v>1.0460000000000001E-2</v>
      </c>
      <c r="N497" s="26">
        <f t="shared" ca="1" si="8"/>
        <v>2.2599999999999999E-2</v>
      </c>
      <c r="O497" s="26">
        <f t="shared" ca="1" si="8"/>
        <v>2.5260000000000001E-2</v>
      </c>
      <c r="P497" s="26">
        <f t="shared" ca="1" si="8"/>
        <v>9.4339999999999993E-2</v>
      </c>
      <c r="Q497" s="26">
        <f t="shared" ca="1" si="8"/>
        <v>0.28371000000000002</v>
      </c>
      <c r="R497" s="26">
        <f t="shared" ca="1" si="8"/>
        <v>3.8399999999999997E-2</v>
      </c>
      <c r="S497" s="26">
        <f t="shared" ca="1" si="8"/>
        <v>4.0030000000000003E-2</v>
      </c>
    </row>
    <row r="499" spans="1:19" x14ac:dyDescent="0.35">
      <c r="A499" s="29" t="s">
        <v>1881</v>
      </c>
      <c r="B499" s="30"/>
      <c r="C499" s="30"/>
      <c r="D499" s="30"/>
      <c r="E499" s="31">
        <f t="shared" ref="E499:S499" ca="1" si="9">SUM(E457+E468+E487)</f>
        <v>0.99999999999999978</v>
      </c>
      <c r="F499" s="31">
        <f t="shared" ca="1" si="9"/>
        <v>0.99996000000000018</v>
      </c>
      <c r="G499" s="31">
        <f t="shared" ca="1" si="9"/>
        <v>1.00003</v>
      </c>
      <c r="H499" s="31">
        <f t="shared" ca="1" si="9"/>
        <v>1.00004</v>
      </c>
      <c r="I499" s="31">
        <f t="shared" ca="1" si="9"/>
        <v>0.99990000000000001</v>
      </c>
      <c r="J499" s="31">
        <f t="shared" ca="1" si="9"/>
        <v>0.99982000000000004</v>
      </c>
      <c r="K499" s="31">
        <f t="shared" ca="1" si="9"/>
        <v>1.0000499999999999</v>
      </c>
      <c r="L499" s="31">
        <f t="shared" ca="1" si="9"/>
        <v>1.0001100000000001</v>
      </c>
      <c r="M499" s="31">
        <f t="shared" ca="1" si="9"/>
        <v>1.0000499999999999</v>
      </c>
      <c r="N499" s="31">
        <f t="shared" ca="1" si="9"/>
        <v>0.99987999999999988</v>
      </c>
      <c r="O499" s="31">
        <f t="shared" ca="1" si="9"/>
        <v>0.99992999999999987</v>
      </c>
      <c r="P499" s="31">
        <f t="shared" ca="1" si="9"/>
        <v>1.0000800000000001</v>
      </c>
      <c r="Q499" s="31">
        <f t="shared" ca="1" si="9"/>
        <v>1.0000100000000001</v>
      </c>
      <c r="R499" s="31">
        <f t="shared" ca="1" si="9"/>
        <v>1.00003</v>
      </c>
      <c r="S499" s="31">
        <f t="shared" ca="1" si="9"/>
        <v>0.99995000000000012</v>
      </c>
    </row>
    <row r="504" spans="1:19" x14ac:dyDescent="0.35">
      <c r="B504" t="s">
        <v>1882</v>
      </c>
      <c r="E504" s="27">
        <f t="shared" ref="E504:S504" ca="1" si="10">E457-(E458+E459+E460+E461+E462+E463+E464+E465+E466+E467)</f>
        <v>0</v>
      </c>
      <c r="F504" s="27">
        <f t="shared" ca="1" si="10"/>
        <v>0</v>
      </c>
      <c r="G504" s="27">
        <f t="shared" ca="1" si="10"/>
        <v>0</v>
      </c>
      <c r="H504" s="27">
        <f t="shared" ca="1" si="10"/>
        <v>0</v>
      </c>
      <c r="I504" s="27">
        <f t="shared" ca="1" si="10"/>
        <v>0</v>
      </c>
      <c r="J504" s="27">
        <f t="shared" ca="1" si="10"/>
        <v>0</v>
      </c>
      <c r="K504" s="27">
        <f t="shared" ca="1" si="10"/>
        <v>0</v>
      </c>
      <c r="L504" s="27">
        <f t="shared" ca="1" si="10"/>
        <v>0</v>
      </c>
      <c r="M504" s="27">
        <f t="shared" ca="1" si="10"/>
        <v>0</v>
      </c>
      <c r="N504" s="27">
        <f t="shared" ca="1" si="10"/>
        <v>0</v>
      </c>
      <c r="O504" s="27">
        <f t="shared" ca="1" si="10"/>
        <v>0</v>
      </c>
      <c r="P504" s="27">
        <f t="shared" ca="1" si="10"/>
        <v>0</v>
      </c>
      <c r="Q504" s="27">
        <f t="shared" ca="1" si="10"/>
        <v>0</v>
      </c>
      <c r="R504" s="27">
        <f t="shared" ca="1" si="10"/>
        <v>0</v>
      </c>
      <c r="S504" s="27">
        <f t="shared" ca="1" si="10"/>
        <v>0</v>
      </c>
    </row>
    <row r="505" spans="1:19" x14ac:dyDescent="0.35">
      <c r="B505" t="s">
        <v>1884</v>
      </c>
      <c r="E505" s="27">
        <f t="shared" ref="E505:S505" ca="1" si="11">E468-SUM(E469:E486)</f>
        <v>0</v>
      </c>
      <c r="F505" s="27">
        <f t="shared" ca="1" si="11"/>
        <v>0</v>
      </c>
      <c r="G505" s="27">
        <f t="shared" ca="1" si="11"/>
        <v>0</v>
      </c>
      <c r="H505" s="27">
        <f t="shared" ca="1" si="11"/>
        <v>0</v>
      </c>
      <c r="I505" s="27">
        <f t="shared" ca="1" si="11"/>
        <v>0</v>
      </c>
      <c r="J505" s="27">
        <f t="shared" ca="1" si="11"/>
        <v>0</v>
      </c>
      <c r="K505" s="27">
        <f t="shared" ca="1" si="11"/>
        <v>0</v>
      </c>
      <c r="L505" s="27">
        <f t="shared" ca="1" si="11"/>
        <v>0</v>
      </c>
      <c r="M505" s="27">
        <f t="shared" ca="1" si="11"/>
        <v>0</v>
      </c>
      <c r="N505" s="27">
        <f t="shared" ca="1" si="11"/>
        <v>0</v>
      </c>
      <c r="O505" s="27">
        <f t="shared" ca="1" si="11"/>
        <v>0</v>
      </c>
      <c r="P505" s="27">
        <f t="shared" ca="1" si="11"/>
        <v>0</v>
      </c>
      <c r="Q505" s="27">
        <f t="shared" ca="1" si="11"/>
        <v>0</v>
      </c>
      <c r="R505" s="27">
        <f t="shared" ca="1" si="11"/>
        <v>0</v>
      </c>
      <c r="S505" s="27">
        <f t="shared" ca="1" si="11"/>
        <v>0</v>
      </c>
    </row>
    <row r="506" spans="1:19" x14ac:dyDescent="0.35">
      <c r="B506" t="s">
        <v>1869</v>
      </c>
      <c r="E506" s="27">
        <f t="shared" ref="E506:S506" ca="1" si="12">E487-SUM(E488:E497)</f>
        <v>0</v>
      </c>
      <c r="F506" s="27">
        <f t="shared" ca="1" si="12"/>
        <v>0</v>
      </c>
      <c r="G506" s="27">
        <f t="shared" ca="1" si="12"/>
        <v>0</v>
      </c>
      <c r="H506" s="27">
        <f t="shared" ca="1" si="12"/>
        <v>0</v>
      </c>
      <c r="I506" s="27">
        <f t="shared" ca="1" si="12"/>
        <v>0</v>
      </c>
      <c r="J506" s="27">
        <f t="shared" ca="1" si="12"/>
        <v>0</v>
      </c>
      <c r="K506" s="27">
        <f t="shared" ca="1" si="12"/>
        <v>0</v>
      </c>
      <c r="L506" s="27">
        <f t="shared" ca="1" si="12"/>
        <v>0</v>
      </c>
      <c r="M506" s="27">
        <f t="shared" ca="1" si="12"/>
        <v>0</v>
      </c>
      <c r="N506" s="27">
        <f t="shared" ca="1" si="12"/>
        <v>0</v>
      </c>
      <c r="O506" s="27">
        <f t="shared" ca="1" si="12"/>
        <v>0</v>
      </c>
      <c r="P506" s="27">
        <f t="shared" ca="1" si="12"/>
        <v>0</v>
      </c>
      <c r="Q506" s="27">
        <f t="shared" ca="1" si="12"/>
        <v>0</v>
      </c>
      <c r="R506" s="27">
        <f t="shared" ca="1" si="12"/>
        <v>0</v>
      </c>
      <c r="S506" s="27">
        <f t="shared" ca="1" si="12"/>
        <v>0</v>
      </c>
    </row>
    <row r="507" spans="1:19" x14ac:dyDescent="0.35">
      <c r="B507" t="s">
        <v>0</v>
      </c>
      <c r="E507" s="27">
        <f t="shared" ref="E507:S507" ca="1" si="13">E499-E448</f>
        <v>0</v>
      </c>
      <c r="F507" s="27">
        <f t="shared" ca="1" si="13"/>
        <v>0</v>
      </c>
      <c r="G507" s="27">
        <f t="shared" ca="1" si="13"/>
        <v>0</v>
      </c>
      <c r="H507" s="27">
        <f t="shared" ca="1" si="13"/>
        <v>0</v>
      </c>
      <c r="I507" s="27">
        <f t="shared" ca="1" si="13"/>
        <v>0</v>
      </c>
      <c r="J507" s="27">
        <f t="shared" ca="1" si="13"/>
        <v>0</v>
      </c>
      <c r="K507" s="27">
        <f t="shared" ca="1" si="13"/>
        <v>0</v>
      </c>
      <c r="L507" s="27">
        <f t="shared" ca="1" si="13"/>
        <v>0</v>
      </c>
      <c r="M507" s="27">
        <f t="shared" ca="1" si="13"/>
        <v>0</v>
      </c>
      <c r="N507" s="27">
        <f t="shared" ca="1" si="13"/>
        <v>0</v>
      </c>
      <c r="O507" s="27">
        <f t="shared" ca="1" si="13"/>
        <v>0</v>
      </c>
      <c r="P507" s="27">
        <f t="shared" ca="1" si="13"/>
        <v>0</v>
      </c>
      <c r="Q507" s="27">
        <f t="shared" ca="1" si="13"/>
        <v>0</v>
      </c>
      <c r="R507" s="27">
        <f t="shared" ca="1" si="13"/>
        <v>0</v>
      </c>
      <c r="S507" s="27">
        <f t="shared" ca="1" si="13"/>
        <v>0</v>
      </c>
    </row>
  </sheetData>
  <autoFilter ref="A4:S446" xr:uid="{59B22DFE-0748-4EE9-9975-72D6F6BE8FB3}">
    <filterColumn colId="3">
      <filters>
        <filter val="OoC - Zone 3"/>
      </filters>
    </filterColumn>
  </autoFilter>
  <dataValidations count="1">
    <dataValidation type="list" allowBlank="1" showInputMessage="1" showErrorMessage="1" sqref="A458:A459" xr:uid="{BD1B60A8-9F50-47A5-88F4-95067A9435BF}">
      <formula1>$A$443:$A$454</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D6235-081C-4F07-AF1D-297AC2877B80}">
  <sheetPr>
    <tabColor theme="9" tint="0.59999389629810485"/>
  </sheetPr>
  <dimension ref="A1:BB135"/>
  <sheetViews>
    <sheetView topLeftCell="A90" workbookViewId="0">
      <selection activeCell="AD103" sqref="AD103"/>
    </sheetView>
  </sheetViews>
  <sheetFormatPr defaultRowHeight="14.5" x14ac:dyDescent="0.35"/>
  <cols>
    <col min="1" max="1" width="29.453125" customWidth="1"/>
    <col min="2" max="2" width="8.81640625" customWidth="1"/>
    <col min="5" max="5" width="9.26953125" customWidth="1"/>
    <col min="32" max="32" width="17.6328125" customWidth="1"/>
    <col min="33" max="33" width="18" customWidth="1"/>
  </cols>
  <sheetData>
    <row r="1" spans="1:17" ht="27.65" customHeight="1" x14ac:dyDescent="0.35">
      <c r="A1" s="951"/>
      <c r="B1" s="950"/>
    </row>
    <row r="2" spans="1:17" x14ac:dyDescent="0.35">
      <c r="A2" s="36"/>
      <c r="B2" s="37"/>
    </row>
    <row r="3" spans="1:17" x14ac:dyDescent="0.35">
      <c r="A3" s="36"/>
      <c r="B3" s="37"/>
    </row>
    <row r="4" spans="1:17" x14ac:dyDescent="0.35">
      <c r="A4" s="36"/>
      <c r="B4" s="37"/>
    </row>
    <row r="5" spans="1:17" ht="33.65" customHeight="1" x14ac:dyDescent="0.35">
      <c r="A5" s="36"/>
      <c r="B5" s="37"/>
    </row>
    <row r="6" spans="1:17" ht="17.5" customHeight="1" x14ac:dyDescent="0.35">
      <c r="A6" s="949"/>
      <c r="B6" s="950"/>
    </row>
    <row r="7" spans="1:17" ht="30.4" customHeight="1" x14ac:dyDescent="0.35">
      <c r="A7" s="952"/>
      <c r="B7" s="950"/>
    </row>
    <row r="8" spans="1:17" ht="33.75" customHeight="1" x14ac:dyDescent="0.35">
      <c r="A8" s="953" t="s">
        <v>1932</v>
      </c>
      <c r="B8" s="950"/>
    </row>
    <row r="9" spans="1:17" ht="33" customHeight="1" x14ac:dyDescent="0.35">
      <c r="A9" s="954" t="s">
        <v>1933</v>
      </c>
      <c r="B9" s="950"/>
    </row>
    <row r="10" spans="1:17" ht="13" customHeight="1" x14ac:dyDescent="0.35">
      <c r="A10" s="38"/>
      <c r="B10" s="39" t="s">
        <v>1</v>
      </c>
      <c r="C10" s="39" t="s">
        <v>2</v>
      </c>
      <c r="D10" s="39" t="s">
        <v>3</v>
      </c>
      <c r="E10" s="39" t="s">
        <v>4</v>
      </c>
      <c r="F10" s="39" t="s">
        <v>5</v>
      </c>
      <c r="G10" s="39" t="s">
        <v>6</v>
      </c>
      <c r="H10" s="39" t="s">
        <v>7</v>
      </c>
      <c r="I10" s="39" t="s">
        <v>8</v>
      </c>
      <c r="J10" s="39" t="s">
        <v>9</v>
      </c>
      <c r="K10" s="39" t="s">
        <v>10</v>
      </c>
      <c r="L10" s="39" t="s">
        <v>11</v>
      </c>
      <c r="M10" s="39" t="s">
        <v>12</v>
      </c>
      <c r="N10" s="39" t="s">
        <v>13</v>
      </c>
      <c r="O10" s="39" t="s">
        <v>14</v>
      </c>
      <c r="Q10" s="39" t="s">
        <v>1952</v>
      </c>
    </row>
    <row r="11" spans="1:17" ht="13" customHeight="1" x14ac:dyDescent="0.35">
      <c r="A11" s="819" t="s">
        <v>2408</v>
      </c>
      <c r="B11" s="822">
        <v>35231</v>
      </c>
      <c r="C11" s="822">
        <v>52020</v>
      </c>
      <c r="D11" s="822">
        <v>30931</v>
      </c>
      <c r="E11" s="822">
        <v>45085</v>
      </c>
      <c r="F11" s="822">
        <v>28918</v>
      </c>
      <c r="G11" s="822">
        <v>20875</v>
      </c>
      <c r="H11" s="822">
        <v>27454</v>
      </c>
      <c r="I11" s="822">
        <v>101600</v>
      </c>
      <c r="J11" s="822">
        <v>24782</v>
      </c>
      <c r="K11" s="822">
        <v>10094</v>
      </c>
      <c r="L11" s="822">
        <v>72189</v>
      </c>
      <c r="M11" s="822">
        <v>105575</v>
      </c>
      <c r="N11" s="822">
        <v>127699</v>
      </c>
      <c r="O11" s="822">
        <v>66052</v>
      </c>
      <c r="Q11" s="822">
        <v>292258</v>
      </c>
    </row>
    <row r="12" spans="1:17" ht="13" customHeight="1" x14ac:dyDescent="0.35">
      <c r="A12" s="820" t="s">
        <v>1935</v>
      </c>
      <c r="B12" s="823">
        <v>35319</v>
      </c>
      <c r="C12" s="823">
        <v>52134</v>
      </c>
      <c r="D12" s="823">
        <v>31019</v>
      </c>
      <c r="E12" s="823">
        <v>45221</v>
      </c>
      <c r="F12" s="823">
        <v>28964</v>
      </c>
      <c r="G12" s="823">
        <v>20920</v>
      </c>
      <c r="H12" s="823">
        <v>27489</v>
      </c>
      <c r="I12" s="823">
        <v>102559</v>
      </c>
      <c r="J12" s="823">
        <v>24798</v>
      </c>
      <c r="K12" s="823">
        <v>10105</v>
      </c>
      <c r="L12" s="823">
        <v>72725</v>
      </c>
      <c r="M12" s="823">
        <v>106312</v>
      </c>
      <c r="N12" s="823">
        <v>128904</v>
      </c>
      <c r="O12" s="823">
        <v>66508</v>
      </c>
      <c r="Q12" s="823">
        <v>292881</v>
      </c>
    </row>
    <row r="13" spans="1:17" ht="13" customHeight="1" x14ac:dyDescent="0.35">
      <c r="A13" s="819" t="s">
        <v>1936</v>
      </c>
      <c r="B13" s="822">
        <v>35407</v>
      </c>
      <c r="C13" s="822">
        <v>52237</v>
      </c>
      <c r="D13" s="822">
        <v>31085</v>
      </c>
      <c r="E13" s="822">
        <v>45304</v>
      </c>
      <c r="F13" s="822">
        <v>29003</v>
      </c>
      <c r="G13" s="822">
        <v>20956</v>
      </c>
      <c r="H13" s="822">
        <v>27526</v>
      </c>
      <c r="I13" s="822">
        <v>103405</v>
      </c>
      <c r="J13" s="822">
        <v>24814</v>
      </c>
      <c r="K13" s="822">
        <v>10108</v>
      </c>
      <c r="L13" s="822">
        <v>73194</v>
      </c>
      <c r="M13" s="822">
        <v>107051</v>
      </c>
      <c r="N13" s="822">
        <v>130018</v>
      </c>
      <c r="O13" s="822">
        <v>66951</v>
      </c>
      <c r="Q13" s="822">
        <v>293381</v>
      </c>
    </row>
    <row r="14" spans="1:17" ht="13" customHeight="1" x14ac:dyDescent="0.35">
      <c r="A14" s="820" t="s">
        <v>1937</v>
      </c>
      <c r="B14" s="823">
        <v>35507</v>
      </c>
      <c r="C14" s="823">
        <v>52275</v>
      </c>
      <c r="D14" s="823">
        <v>31140</v>
      </c>
      <c r="E14" s="823">
        <v>45374</v>
      </c>
      <c r="F14" s="823">
        <v>29034</v>
      </c>
      <c r="G14" s="823">
        <v>20954</v>
      </c>
      <c r="H14" s="823">
        <v>27579</v>
      </c>
      <c r="I14" s="823">
        <v>104185</v>
      </c>
      <c r="J14" s="823">
        <v>24825</v>
      </c>
      <c r="K14" s="823">
        <v>10106</v>
      </c>
      <c r="L14" s="823">
        <v>73631</v>
      </c>
      <c r="M14" s="823">
        <v>107697</v>
      </c>
      <c r="N14" s="823">
        <v>131029</v>
      </c>
      <c r="O14" s="823">
        <v>67398</v>
      </c>
      <c r="Q14" s="823">
        <v>293767</v>
      </c>
    </row>
    <row r="15" spans="1:17" ht="13" customHeight="1" x14ac:dyDescent="0.35">
      <c r="A15" s="819" t="s">
        <v>1938</v>
      </c>
      <c r="B15" s="822">
        <v>35586</v>
      </c>
      <c r="C15" s="822">
        <v>52290</v>
      </c>
      <c r="D15" s="822">
        <v>31161</v>
      </c>
      <c r="E15" s="822">
        <v>45442</v>
      </c>
      <c r="F15" s="822">
        <v>29076</v>
      </c>
      <c r="G15" s="822">
        <v>20951</v>
      </c>
      <c r="H15" s="822">
        <v>27642</v>
      </c>
      <c r="I15" s="822">
        <v>104925</v>
      </c>
      <c r="J15" s="822">
        <v>24862</v>
      </c>
      <c r="K15" s="822">
        <v>10102</v>
      </c>
      <c r="L15" s="822">
        <v>74072</v>
      </c>
      <c r="M15" s="822">
        <v>108293</v>
      </c>
      <c r="N15" s="822">
        <v>132003</v>
      </c>
      <c r="O15" s="822">
        <v>67818</v>
      </c>
      <c r="Q15" s="822">
        <v>294126</v>
      </c>
    </row>
    <row r="16" spans="1:17" ht="13" customHeight="1" x14ac:dyDescent="0.35">
      <c r="A16" s="820" t="s">
        <v>1939</v>
      </c>
      <c r="B16" s="823">
        <v>35642</v>
      </c>
      <c r="C16" s="823">
        <v>52300</v>
      </c>
      <c r="D16" s="823">
        <v>31195</v>
      </c>
      <c r="E16" s="823">
        <v>45510</v>
      </c>
      <c r="F16" s="823">
        <v>29134</v>
      </c>
      <c r="G16" s="823">
        <v>20967</v>
      </c>
      <c r="H16" s="823">
        <v>27668</v>
      </c>
      <c r="I16" s="823">
        <v>105613</v>
      </c>
      <c r="J16" s="823">
        <v>24907</v>
      </c>
      <c r="K16" s="823">
        <v>10099</v>
      </c>
      <c r="L16" s="823">
        <v>74499</v>
      </c>
      <c r="M16" s="823">
        <v>108871</v>
      </c>
      <c r="N16" s="823">
        <v>132891</v>
      </c>
      <c r="O16" s="823">
        <v>68212</v>
      </c>
      <c r="Q16" s="823">
        <v>294456</v>
      </c>
    </row>
    <row r="17" spans="1:17" ht="13" customHeight="1" x14ac:dyDescent="0.35">
      <c r="A17" s="819" t="s">
        <v>1940</v>
      </c>
      <c r="B17" s="822">
        <v>35687</v>
      </c>
      <c r="C17" s="822">
        <v>52327</v>
      </c>
      <c r="D17" s="822">
        <v>31191</v>
      </c>
      <c r="E17" s="822">
        <v>45565</v>
      </c>
      <c r="F17" s="822">
        <v>29200</v>
      </c>
      <c r="G17" s="822">
        <v>20994</v>
      </c>
      <c r="H17" s="822">
        <v>27713</v>
      </c>
      <c r="I17" s="822">
        <v>106279</v>
      </c>
      <c r="J17" s="822">
        <v>24899</v>
      </c>
      <c r="K17" s="822">
        <v>10096</v>
      </c>
      <c r="L17" s="822">
        <v>74906</v>
      </c>
      <c r="M17" s="822">
        <v>109386</v>
      </c>
      <c r="N17" s="822">
        <v>133714</v>
      </c>
      <c r="O17" s="822">
        <v>68580</v>
      </c>
      <c r="Q17" s="822">
        <v>294735</v>
      </c>
    </row>
    <row r="18" spans="1:17" ht="13" customHeight="1" x14ac:dyDescent="0.35">
      <c r="A18" s="820" t="s">
        <v>1941</v>
      </c>
      <c r="B18" s="823">
        <v>35714</v>
      </c>
      <c r="C18" s="823">
        <v>52364</v>
      </c>
      <c r="D18" s="823">
        <v>31207</v>
      </c>
      <c r="E18" s="823">
        <v>45619</v>
      </c>
      <c r="F18" s="823">
        <v>29252</v>
      </c>
      <c r="G18" s="823">
        <v>20995</v>
      </c>
      <c r="H18" s="823">
        <v>27750</v>
      </c>
      <c r="I18" s="823">
        <v>106904</v>
      </c>
      <c r="J18" s="823">
        <v>24909</v>
      </c>
      <c r="K18" s="823">
        <v>10097</v>
      </c>
      <c r="L18" s="823">
        <v>75280</v>
      </c>
      <c r="M18" s="823">
        <v>109844</v>
      </c>
      <c r="N18" s="823">
        <v>134498</v>
      </c>
      <c r="O18" s="823">
        <v>68976</v>
      </c>
      <c r="Q18" s="823">
        <v>295003</v>
      </c>
    </row>
    <row r="19" spans="1:17" ht="13" customHeight="1" x14ac:dyDescent="0.35">
      <c r="A19" s="819" t="s">
        <v>1942</v>
      </c>
      <c r="B19" s="822">
        <v>35788</v>
      </c>
      <c r="C19" s="822">
        <v>52325</v>
      </c>
      <c r="D19" s="822">
        <v>31244</v>
      </c>
      <c r="E19" s="822">
        <v>45685</v>
      </c>
      <c r="F19" s="822">
        <v>29323</v>
      </c>
      <c r="G19" s="822">
        <v>21021</v>
      </c>
      <c r="H19" s="822">
        <v>27790</v>
      </c>
      <c r="I19" s="822">
        <v>107510</v>
      </c>
      <c r="J19" s="822">
        <v>24918</v>
      </c>
      <c r="K19" s="822">
        <v>10105</v>
      </c>
      <c r="L19" s="822">
        <v>75666</v>
      </c>
      <c r="M19" s="822">
        <v>110295</v>
      </c>
      <c r="N19" s="822">
        <v>135256</v>
      </c>
      <c r="O19" s="822">
        <v>69363</v>
      </c>
      <c r="Q19" s="822">
        <v>295336</v>
      </c>
    </row>
    <row r="20" spans="1:17" ht="13" customHeight="1" x14ac:dyDescent="0.35">
      <c r="A20" s="820" t="s">
        <v>1943</v>
      </c>
      <c r="B20" s="823">
        <v>35842</v>
      </c>
      <c r="C20" s="823">
        <v>52342</v>
      </c>
      <c r="D20" s="823">
        <v>31312</v>
      </c>
      <c r="E20" s="823">
        <v>45781</v>
      </c>
      <c r="F20" s="823">
        <v>29380</v>
      </c>
      <c r="G20" s="823">
        <v>21033</v>
      </c>
      <c r="H20" s="823">
        <v>27832</v>
      </c>
      <c r="I20" s="823">
        <v>108138</v>
      </c>
      <c r="J20" s="823">
        <v>24946</v>
      </c>
      <c r="K20" s="823">
        <v>10099</v>
      </c>
      <c r="L20" s="823">
        <v>76001</v>
      </c>
      <c r="M20" s="823">
        <v>110702</v>
      </c>
      <c r="N20" s="823">
        <v>136014</v>
      </c>
      <c r="O20" s="823">
        <v>69707</v>
      </c>
      <c r="Q20" s="823">
        <v>295740</v>
      </c>
    </row>
    <row r="21" spans="1:17" ht="13" customHeight="1" x14ac:dyDescent="0.35">
      <c r="A21" s="819" t="s">
        <v>1944</v>
      </c>
      <c r="B21" s="822">
        <v>35896</v>
      </c>
      <c r="C21" s="822">
        <v>52336</v>
      </c>
      <c r="D21" s="822">
        <v>31382</v>
      </c>
      <c r="E21" s="822">
        <v>45848</v>
      </c>
      <c r="F21" s="822">
        <v>29434</v>
      </c>
      <c r="G21" s="822">
        <v>21065</v>
      </c>
      <c r="H21" s="822">
        <v>27881</v>
      </c>
      <c r="I21" s="822">
        <v>108711</v>
      </c>
      <c r="J21" s="822">
        <v>24977</v>
      </c>
      <c r="K21" s="822">
        <v>10107</v>
      </c>
      <c r="L21" s="822">
        <v>76349</v>
      </c>
      <c r="M21" s="822">
        <v>111084</v>
      </c>
      <c r="N21" s="822">
        <v>136713</v>
      </c>
      <c r="O21" s="822">
        <v>70040</v>
      </c>
      <c r="Q21" s="822">
        <v>296145</v>
      </c>
    </row>
    <row r="22" spans="1:17" ht="13" customHeight="1" x14ac:dyDescent="0.35">
      <c r="A22" s="820" t="s">
        <v>1945</v>
      </c>
      <c r="B22" s="823">
        <v>35962</v>
      </c>
      <c r="C22" s="823">
        <v>52369</v>
      </c>
      <c r="D22" s="823">
        <v>31434</v>
      </c>
      <c r="E22" s="823">
        <v>45916</v>
      </c>
      <c r="F22" s="823">
        <v>29516</v>
      </c>
      <c r="G22" s="823">
        <v>21081</v>
      </c>
      <c r="H22" s="823">
        <v>27917</v>
      </c>
      <c r="I22" s="823">
        <v>109259</v>
      </c>
      <c r="J22" s="823">
        <v>25004</v>
      </c>
      <c r="K22" s="823">
        <v>10101</v>
      </c>
      <c r="L22" s="823">
        <v>76661</v>
      </c>
      <c r="M22" s="823">
        <v>111476</v>
      </c>
      <c r="N22" s="823">
        <v>137397</v>
      </c>
      <c r="O22" s="823">
        <v>70405</v>
      </c>
      <c r="Q22" s="823">
        <v>296546</v>
      </c>
    </row>
    <row r="23" spans="1:17" ht="13" customHeight="1" x14ac:dyDescent="0.35">
      <c r="A23" s="819" t="s">
        <v>1946</v>
      </c>
      <c r="B23" s="822">
        <v>36040</v>
      </c>
      <c r="C23" s="822">
        <v>52433</v>
      </c>
      <c r="D23" s="822">
        <v>31530</v>
      </c>
      <c r="E23" s="822">
        <v>46035</v>
      </c>
      <c r="F23" s="822">
        <v>29564</v>
      </c>
      <c r="G23" s="822">
        <v>21096</v>
      </c>
      <c r="H23" s="822">
        <v>27996</v>
      </c>
      <c r="I23" s="822">
        <v>109827</v>
      </c>
      <c r="J23" s="822">
        <v>24986</v>
      </c>
      <c r="K23" s="822">
        <v>10064</v>
      </c>
      <c r="L23" s="822">
        <v>76982</v>
      </c>
      <c r="M23" s="822">
        <v>111802</v>
      </c>
      <c r="N23" s="822">
        <v>138072</v>
      </c>
      <c r="O23" s="822">
        <v>70762</v>
      </c>
      <c r="Q23" s="822">
        <v>297016</v>
      </c>
    </row>
    <row r="24" spans="1:17" ht="13" customHeight="1" x14ac:dyDescent="0.35">
      <c r="A24" s="820" t="s">
        <v>1947</v>
      </c>
      <c r="B24" s="823">
        <v>36116</v>
      </c>
      <c r="C24" s="823">
        <v>52515</v>
      </c>
      <c r="D24" s="823">
        <v>31602</v>
      </c>
      <c r="E24" s="823">
        <v>46179</v>
      </c>
      <c r="F24" s="823">
        <v>29609</v>
      </c>
      <c r="G24" s="823">
        <v>21133</v>
      </c>
      <c r="H24" s="823">
        <v>28047</v>
      </c>
      <c r="I24" s="823">
        <v>110395</v>
      </c>
      <c r="J24" s="823">
        <v>24978</v>
      </c>
      <c r="K24" s="823">
        <v>10042</v>
      </c>
      <c r="L24" s="823">
        <v>77288</v>
      </c>
      <c r="M24" s="823">
        <v>112169</v>
      </c>
      <c r="N24" s="823">
        <v>138745</v>
      </c>
      <c r="O24" s="823">
        <v>71120</v>
      </c>
      <c r="Q24" s="823">
        <v>297541</v>
      </c>
    </row>
    <row r="25" spans="1:17" ht="13" customHeight="1" x14ac:dyDescent="0.35">
      <c r="A25" s="819" t="s">
        <v>1948</v>
      </c>
      <c r="B25" s="822">
        <v>36192</v>
      </c>
      <c r="C25" s="822">
        <v>52604</v>
      </c>
      <c r="D25" s="822">
        <v>31699</v>
      </c>
      <c r="E25" s="822">
        <v>46336</v>
      </c>
      <c r="F25" s="822">
        <v>29677</v>
      </c>
      <c r="G25" s="822">
        <v>21176</v>
      </c>
      <c r="H25" s="822">
        <v>28122</v>
      </c>
      <c r="I25" s="822">
        <v>110956</v>
      </c>
      <c r="J25" s="822">
        <v>24972</v>
      </c>
      <c r="K25" s="822">
        <v>10017</v>
      </c>
      <c r="L25" s="822">
        <v>77616</v>
      </c>
      <c r="M25" s="822">
        <v>112541</v>
      </c>
      <c r="N25" s="822">
        <v>139448</v>
      </c>
      <c r="O25" s="822">
        <v>71499</v>
      </c>
      <c r="Q25" s="822">
        <v>298159</v>
      </c>
    </row>
    <row r="26" spans="1:17" ht="13" customHeight="1" x14ac:dyDescent="0.35">
      <c r="A26" s="820" t="s">
        <v>1949</v>
      </c>
      <c r="B26" s="823">
        <v>36284</v>
      </c>
      <c r="C26" s="823">
        <v>52718</v>
      </c>
      <c r="D26" s="823">
        <v>31816</v>
      </c>
      <c r="E26" s="823">
        <v>46480</v>
      </c>
      <c r="F26" s="823">
        <v>29737</v>
      </c>
      <c r="G26" s="823">
        <v>21222</v>
      </c>
      <c r="H26" s="823">
        <v>28179</v>
      </c>
      <c r="I26" s="823">
        <v>111515</v>
      </c>
      <c r="J26" s="823">
        <v>24961</v>
      </c>
      <c r="K26" s="823">
        <v>9997</v>
      </c>
      <c r="L26" s="823">
        <v>77928</v>
      </c>
      <c r="M26" s="823">
        <v>112930</v>
      </c>
      <c r="N26" s="823">
        <v>140136</v>
      </c>
      <c r="O26" s="823">
        <v>71895</v>
      </c>
      <c r="Q26" s="823">
        <v>298807</v>
      </c>
    </row>
    <row r="27" spans="1:17" ht="13" customHeight="1" x14ac:dyDescent="0.35">
      <c r="A27" s="819" t="s">
        <v>1950</v>
      </c>
      <c r="B27" s="822">
        <v>36372</v>
      </c>
      <c r="C27" s="822">
        <v>52804</v>
      </c>
      <c r="D27" s="822">
        <v>31923</v>
      </c>
      <c r="E27" s="822">
        <v>46676</v>
      </c>
      <c r="F27" s="822">
        <v>29806</v>
      </c>
      <c r="G27" s="822">
        <v>21284</v>
      </c>
      <c r="H27" s="822">
        <v>28249</v>
      </c>
      <c r="I27" s="822">
        <v>112067</v>
      </c>
      <c r="J27" s="822">
        <v>24930</v>
      </c>
      <c r="K27" s="822">
        <v>9973</v>
      </c>
      <c r="L27" s="822">
        <v>78270</v>
      </c>
      <c r="M27" s="822">
        <v>113301</v>
      </c>
      <c r="N27" s="822">
        <v>140819</v>
      </c>
      <c r="O27" s="822">
        <v>72251</v>
      </c>
      <c r="Q27" s="822">
        <v>299473</v>
      </c>
    </row>
    <row r="28" spans="1:17" ht="13" customHeight="1" x14ac:dyDescent="0.35">
      <c r="A28" s="820" t="s">
        <v>1953</v>
      </c>
      <c r="B28" s="823">
        <v>36471</v>
      </c>
      <c r="C28" s="823">
        <v>52910</v>
      </c>
      <c r="D28" s="823">
        <v>32058</v>
      </c>
      <c r="E28" s="823">
        <v>46864</v>
      </c>
      <c r="F28" s="823">
        <v>29839</v>
      </c>
      <c r="G28" s="823">
        <v>21319</v>
      </c>
      <c r="H28" s="823">
        <v>28355</v>
      </c>
      <c r="I28" s="823">
        <v>112628</v>
      </c>
      <c r="J28" s="823">
        <v>24883</v>
      </c>
      <c r="K28" s="823">
        <v>9957</v>
      </c>
      <c r="L28" s="823">
        <v>78587</v>
      </c>
      <c r="M28" s="823">
        <v>113622</v>
      </c>
      <c r="N28" s="823">
        <v>141502</v>
      </c>
      <c r="O28" s="823">
        <v>72608</v>
      </c>
      <c r="Q28" s="823">
        <v>300159</v>
      </c>
    </row>
    <row r="29" spans="1:17" ht="13" customHeight="1" x14ac:dyDescent="0.35">
      <c r="A29" s="819" t="s">
        <v>1954</v>
      </c>
      <c r="B29" s="822">
        <v>36568</v>
      </c>
      <c r="C29" s="822">
        <v>53028</v>
      </c>
      <c r="D29" s="822">
        <v>32179</v>
      </c>
      <c r="E29" s="822">
        <v>47054</v>
      </c>
      <c r="F29" s="822">
        <v>29891</v>
      </c>
      <c r="G29" s="822">
        <v>21364</v>
      </c>
      <c r="H29" s="822">
        <v>28442</v>
      </c>
      <c r="I29" s="822">
        <v>113162</v>
      </c>
      <c r="J29" s="822">
        <v>24855</v>
      </c>
      <c r="K29" s="822">
        <v>9931</v>
      </c>
      <c r="L29" s="822">
        <v>78919</v>
      </c>
      <c r="M29" s="822">
        <v>113952</v>
      </c>
      <c r="N29" s="822">
        <v>142174</v>
      </c>
      <c r="O29" s="822">
        <v>72964</v>
      </c>
      <c r="Q29" s="822">
        <v>300865</v>
      </c>
    </row>
    <row r="30" spans="1:17" ht="13.9" customHeight="1" x14ac:dyDescent="0.35">
      <c r="A30" s="820" t="s">
        <v>1955</v>
      </c>
      <c r="B30" s="823">
        <v>36651</v>
      </c>
      <c r="C30" s="823">
        <v>53181</v>
      </c>
      <c r="D30" s="823">
        <v>32322</v>
      </c>
      <c r="E30" s="823">
        <v>47242</v>
      </c>
      <c r="F30" s="823">
        <v>29936</v>
      </c>
      <c r="G30" s="823">
        <v>21399</v>
      </c>
      <c r="H30" s="823">
        <v>28523</v>
      </c>
      <c r="I30" s="823">
        <v>113677</v>
      </c>
      <c r="J30" s="823">
        <v>24820</v>
      </c>
      <c r="K30" s="823">
        <v>9905</v>
      </c>
      <c r="L30" s="823">
        <v>79217</v>
      </c>
      <c r="M30" s="823">
        <v>114269</v>
      </c>
      <c r="N30" s="823">
        <v>142857</v>
      </c>
      <c r="O30" s="823">
        <v>73323</v>
      </c>
      <c r="Q30" s="823">
        <v>301589</v>
      </c>
    </row>
    <row r="31" spans="1:17" x14ac:dyDescent="0.35">
      <c r="A31" s="949" t="s">
        <v>1951</v>
      </c>
      <c r="B31" s="950"/>
      <c r="C31" s="950"/>
      <c r="D31" s="950"/>
      <c r="E31" s="950"/>
      <c r="F31" s="950"/>
      <c r="G31" s="950"/>
    </row>
    <row r="32" spans="1:17" ht="15" thickBot="1" x14ac:dyDescent="0.4"/>
    <row r="33" spans="1:31" ht="72.5" x14ac:dyDescent="0.35">
      <c r="A33" s="38"/>
      <c r="B33" s="825" t="s">
        <v>2408</v>
      </c>
      <c r="C33" s="826" t="s">
        <v>1935</v>
      </c>
      <c r="D33" s="827" t="s">
        <v>1936</v>
      </c>
      <c r="E33" s="826" t="s">
        <v>1937</v>
      </c>
      <c r="F33" s="827" t="s">
        <v>1938</v>
      </c>
      <c r="G33" s="826" t="s">
        <v>1939</v>
      </c>
      <c r="H33" s="827" t="s">
        <v>1940</v>
      </c>
      <c r="I33" s="826" t="s">
        <v>1941</v>
      </c>
      <c r="J33" s="827" t="s">
        <v>1942</v>
      </c>
      <c r="K33" s="826" t="s">
        <v>1943</v>
      </c>
      <c r="L33" s="827" t="s">
        <v>1944</v>
      </c>
      <c r="M33" s="826" t="s">
        <v>1945</v>
      </c>
      <c r="N33" s="827" t="s">
        <v>1946</v>
      </c>
      <c r="O33" s="826" t="s">
        <v>1947</v>
      </c>
      <c r="P33" s="827" t="s">
        <v>1948</v>
      </c>
      <c r="Q33" s="826" t="s">
        <v>1949</v>
      </c>
      <c r="R33" s="827" t="s">
        <v>1950</v>
      </c>
      <c r="S33" s="826" t="s">
        <v>1953</v>
      </c>
      <c r="T33" s="827" t="s">
        <v>1954</v>
      </c>
      <c r="U33" s="828" t="s">
        <v>1955</v>
      </c>
      <c r="V33" s="821" t="s">
        <v>1956</v>
      </c>
      <c r="W33" s="824" t="s">
        <v>1957</v>
      </c>
      <c r="X33" s="821" t="s">
        <v>1958</v>
      </c>
      <c r="Y33" s="824" t="s">
        <v>1959</v>
      </c>
      <c r="Z33" s="821" t="s">
        <v>1960</v>
      </c>
      <c r="AA33" s="824" t="s">
        <v>1961</v>
      </c>
      <c r="AB33" s="36" t="s">
        <v>1962</v>
      </c>
      <c r="AC33" s="36"/>
      <c r="AD33" s="36"/>
      <c r="AE33" s="36"/>
    </row>
    <row r="34" spans="1:31" s="43" customFormat="1" x14ac:dyDescent="0.35">
      <c r="A34" s="39" t="s">
        <v>1</v>
      </c>
      <c r="B34" s="829">
        <v>35231</v>
      </c>
      <c r="C34" s="823">
        <v>35319</v>
      </c>
      <c r="D34" s="822">
        <v>35407</v>
      </c>
      <c r="E34" s="823">
        <v>35507</v>
      </c>
      <c r="F34" s="822">
        <v>35586</v>
      </c>
      <c r="G34" s="823">
        <v>35642</v>
      </c>
      <c r="H34" s="822">
        <v>35687</v>
      </c>
      <c r="I34" s="823">
        <v>35714</v>
      </c>
      <c r="J34" s="822">
        <v>35788</v>
      </c>
      <c r="K34" s="823">
        <v>35842</v>
      </c>
      <c r="L34" s="822">
        <v>35896</v>
      </c>
      <c r="M34" s="823">
        <v>35962</v>
      </c>
      <c r="N34" s="822">
        <v>36040</v>
      </c>
      <c r="O34" s="823">
        <v>36116</v>
      </c>
      <c r="P34" s="822">
        <v>36192</v>
      </c>
      <c r="Q34" s="823">
        <v>36284</v>
      </c>
      <c r="R34" s="822">
        <v>36372</v>
      </c>
      <c r="S34" s="823">
        <v>36471</v>
      </c>
      <c r="T34" s="822">
        <v>36568</v>
      </c>
      <c r="U34" s="830">
        <v>36651</v>
      </c>
      <c r="V34" s="40">
        <f>SUM(U34*(1+$D$50))</f>
        <v>36836.458550381045</v>
      </c>
      <c r="W34" s="40">
        <f>SUM(V34*(1+$D$50))</f>
        <v>37022.855543748898</v>
      </c>
      <c r="X34" s="40">
        <f t="shared" ref="X34:AB34" si="0">SUM(W34*(1+$D$50))</f>
        <v>37210.195728740044</v>
      </c>
      <c r="Y34" s="40">
        <f t="shared" si="0"/>
        <v>37398.483878019659</v>
      </c>
      <c r="Z34" s="40">
        <f t="shared" si="0"/>
        <v>37587.724788403182</v>
      </c>
      <c r="AA34" s="40">
        <f t="shared" si="0"/>
        <v>37777.923280978524</v>
      </c>
      <c r="AB34" s="40">
        <f t="shared" si="0"/>
        <v>37969.084201228907</v>
      </c>
      <c r="AC34" s="40"/>
      <c r="AD34" s="40"/>
      <c r="AE34" s="40"/>
    </row>
    <row r="35" spans="1:31" x14ac:dyDescent="0.35">
      <c r="A35" s="39" t="s">
        <v>2</v>
      </c>
      <c r="B35" s="829">
        <v>52020</v>
      </c>
      <c r="C35" s="823">
        <v>52134</v>
      </c>
      <c r="D35" s="822">
        <v>52237</v>
      </c>
      <c r="E35" s="823">
        <v>52275</v>
      </c>
      <c r="F35" s="822">
        <v>52290</v>
      </c>
      <c r="G35" s="823">
        <v>52300</v>
      </c>
      <c r="H35" s="822">
        <v>52327</v>
      </c>
      <c r="I35" s="823">
        <v>52364</v>
      </c>
      <c r="J35" s="822">
        <v>52325</v>
      </c>
      <c r="K35" s="823">
        <v>52342</v>
      </c>
      <c r="L35" s="822">
        <v>52336</v>
      </c>
      <c r="M35" s="823">
        <v>52369</v>
      </c>
      <c r="N35" s="822">
        <v>52433</v>
      </c>
      <c r="O35" s="823">
        <v>52515</v>
      </c>
      <c r="P35" s="822">
        <v>52604</v>
      </c>
      <c r="Q35" s="823">
        <v>52718</v>
      </c>
      <c r="R35" s="822">
        <v>52804</v>
      </c>
      <c r="S35" s="823">
        <v>52910</v>
      </c>
      <c r="T35" s="822">
        <v>53028</v>
      </c>
      <c r="U35" s="830">
        <v>53181</v>
      </c>
      <c r="V35" s="40">
        <f t="shared" ref="V35:AB47" si="1">SUM(U35*(1+$D$50))</f>
        <v>53450.102375591785</v>
      </c>
      <c r="W35" s="40">
        <f t="shared" si="1"/>
        <v>53720.566442173753</v>
      </c>
      <c r="X35" s="40">
        <f t="shared" si="1"/>
        <v>53992.39909006915</v>
      </c>
      <c r="Y35" s="40">
        <f t="shared" si="1"/>
        <v>54265.607244467101</v>
      </c>
      <c r="Z35" s="40">
        <f t="shared" si="1"/>
        <v>54540.197865599024</v>
      </c>
      <c r="AA35" s="40">
        <f t="shared" si="1"/>
        <v>54816.177948915974</v>
      </c>
      <c r="AB35" s="40">
        <f t="shared" si="1"/>
        <v>55093.554525266838</v>
      </c>
      <c r="AC35" s="40"/>
      <c r="AD35" s="40"/>
      <c r="AE35" s="40"/>
    </row>
    <row r="36" spans="1:31" x14ac:dyDescent="0.35">
      <c r="A36" s="39" t="s">
        <v>3</v>
      </c>
      <c r="B36" s="829">
        <v>30931</v>
      </c>
      <c r="C36" s="823">
        <v>31019</v>
      </c>
      <c r="D36" s="822">
        <v>31085</v>
      </c>
      <c r="E36" s="823">
        <v>31140</v>
      </c>
      <c r="F36" s="822">
        <v>31161</v>
      </c>
      <c r="G36" s="823">
        <v>31195</v>
      </c>
      <c r="H36" s="822">
        <v>31191</v>
      </c>
      <c r="I36" s="823">
        <v>31207</v>
      </c>
      <c r="J36" s="822">
        <v>31244</v>
      </c>
      <c r="K36" s="823">
        <v>31312</v>
      </c>
      <c r="L36" s="822">
        <v>31382</v>
      </c>
      <c r="M36" s="823">
        <v>31434</v>
      </c>
      <c r="N36" s="822">
        <v>31530</v>
      </c>
      <c r="O36" s="823">
        <v>31602</v>
      </c>
      <c r="P36" s="822">
        <v>31699</v>
      </c>
      <c r="Q36" s="823">
        <v>31816</v>
      </c>
      <c r="R36" s="822">
        <v>31923</v>
      </c>
      <c r="S36" s="823">
        <v>32058</v>
      </c>
      <c r="T36" s="822">
        <v>32179</v>
      </c>
      <c r="U36" s="830">
        <v>32322</v>
      </c>
      <c r="V36" s="40">
        <f>SUM(U36*(1+$D$50))</f>
        <v>32485.553280003714</v>
      </c>
      <c r="W36" s="40">
        <f t="shared" si="1"/>
        <v>32649.934159642355</v>
      </c>
      <c r="X36" s="40">
        <f t="shared" si="1"/>
        <v>32815.146826671466</v>
      </c>
      <c r="Y36" s="40">
        <f t="shared" si="1"/>
        <v>32981.195490037149</v>
      </c>
      <c r="Z36" s="40">
        <f t="shared" si="1"/>
        <v>33148.084379983295</v>
      </c>
      <c r="AA36" s="40">
        <f t="shared" si="1"/>
        <v>33315.817748159345</v>
      </c>
      <c r="AB36" s="40">
        <f t="shared" si="1"/>
        <v>33484.3998677286</v>
      </c>
      <c r="AC36" s="40"/>
      <c r="AD36" s="40"/>
      <c r="AE36" s="40"/>
    </row>
    <row r="37" spans="1:31" s="43" customFormat="1" x14ac:dyDescent="0.35">
      <c r="A37" s="39" t="s">
        <v>4</v>
      </c>
      <c r="B37" s="829">
        <v>45085</v>
      </c>
      <c r="C37" s="823">
        <v>45221</v>
      </c>
      <c r="D37" s="822">
        <v>45304</v>
      </c>
      <c r="E37" s="823">
        <v>45374</v>
      </c>
      <c r="F37" s="822">
        <v>45442</v>
      </c>
      <c r="G37" s="823">
        <v>45510</v>
      </c>
      <c r="H37" s="822">
        <v>45565</v>
      </c>
      <c r="I37" s="823">
        <v>45619</v>
      </c>
      <c r="J37" s="822">
        <v>45685</v>
      </c>
      <c r="K37" s="823">
        <v>45781</v>
      </c>
      <c r="L37" s="822">
        <v>45848</v>
      </c>
      <c r="M37" s="823">
        <v>45916</v>
      </c>
      <c r="N37" s="822">
        <v>46035</v>
      </c>
      <c r="O37" s="823">
        <v>46179</v>
      </c>
      <c r="P37" s="822">
        <v>46336</v>
      </c>
      <c r="Q37" s="823">
        <v>46480</v>
      </c>
      <c r="R37" s="822">
        <v>46676</v>
      </c>
      <c r="S37" s="823">
        <v>46864</v>
      </c>
      <c r="T37" s="822">
        <v>47054</v>
      </c>
      <c r="U37" s="830">
        <v>47242</v>
      </c>
      <c r="V37" s="40">
        <f t="shared" si="1"/>
        <v>47481.050307961625</v>
      </c>
      <c r="W37" s="40">
        <f t="shared" si="1"/>
        <v>47721.310239769329</v>
      </c>
      <c r="X37" s="40">
        <f t="shared" si="1"/>
        <v>47962.785916267974</v>
      </c>
      <c r="Y37" s="40">
        <f t="shared" si="1"/>
        <v>48205.483489274644</v>
      </c>
      <c r="Z37" s="40">
        <f t="shared" si="1"/>
        <v>48449.409141735377</v>
      </c>
      <c r="AA37" s="40">
        <f t="shared" si="1"/>
        <v>48694.569087882672</v>
      </c>
      <c r="AB37" s="40">
        <f t="shared" si="1"/>
        <v>48940.969573393806</v>
      </c>
      <c r="AC37" s="40"/>
      <c r="AD37" s="40"/>
      <c r="AE37" s="40"/>
    </row>
    <row r="38" spans="1:31" s="43" customFormat="1" x14ac:dyDescent="0.35">
      <c r="A38" s="39" t="s">
        <v>5</v>
      </c>
      <c r="B38" s="829">
        <v>28918</v>
      </c>
      <c r="C38" s="823">
        <v>28964</v>
      </c>
      <c r="D38" s="822">
        <v>29003</v>
      </c>
      <c r="E38" s="823">
        <v>29034</v>
      </c>
      <c r="F38" s="822">
        <v>29076</v>
      </c>
      <c r="G38" s="823">
        <v>29134</v>
      </c>
      <c r="H38" s="822">
        <v>29200</v>
      </c>
      <c r="I38" s="823">
        <v>29252</v>
      </c>
      <c r="J38" s="822">
        <v>29323</v>
      </c>
      <c r="K38" s="823">
        <v>29380</v>
      </c>
      <c r="L38" s="822">
        <v>29434</v>
      </c>
      <c r="M38" s="823">
        <v>29516</v>
      </c>
      <c r="N38" s="822">
        <v>29564</v>
      </c>
      <c r="O38" s="823">
        <v>29609</v>
      </c>
      <c r="P38" s="822">
        <v>29677</v>
      </c>
      <c r="Q38" s="823">
        <v>29737</v>
      </c>
      <c r="R38" s="822">
        <v>29806</v>
      </c>
      <c r="S38" s="823">
        <v>29839</v>
      </c>
      <c r="T38" s="822">
        <v>29891</v>
      </c>
      <c r="U38" s="830">
        <v>29936</v>
      </c>
      <c r="V38" s="40">
        <f t="shared" si="1"/>
        <v>30087.479827677471</v>
      </c>
      <c r="W38" s="40">
        <f t="shared" si="1"/>
        <v>30239.726161841889</v>
      </c>
      <c r="X38" s="40">
        <f t="shared" si="1"/>
        <v>30392.742881109985</v>
      </c>
      <c r="Y38" s="40">
        <f t="shared" si="1"/>
        <v>30546.533883724773</v>
      </c>
      <c r="Z38" s="40">
        <f t="shared" si="1"/>
        <v>30701.103087654847</v>
      </c>
      <c r="AA38" s="40">
        <f t="shared" si="1"/>
        <v>30856.454430694204</v>
      </c>
      <c r="AB38" s="40">
        <f t="shared" si="1"/>
        <v>31012.591870562566</v>
      </c>
      <c r="AC38" s="40"/>
      <c r="AD38" s="40"/>
      <c r="AE38" s="40"/>
    </row>
    <row r="39" spans="1:31" x14ac:dyDescent="0.35">
      <c r="A39" s="39" t="s">
        <v>6</v>
      </c>
      <c r="B39" s="829">
        <v>20875</v>
      </c>
      <c r="C39" s="823">
        <v>20920</v>
      </c>
      <c r="D39" s="822">
        <v>20956</v>
      </c>
      <c r="E39" s="823">
        <v>20954</v>
      </c>
      <c r="F39" s="822">
        <v>20951</v>
      </c>
      <c r="G39" s="823">
        <v>20967</v>
      </c>
      <c r="H39" s="822">
        <v>20994</v>
      </c>
      <c r="I39" s="823">
        <v>20995</v>
      </c>
      <c r="J39" s="822">
        <v>21021</v>
      </c>
      <c r="K39" s="823">
        <v>21033</v>
      </c>
      <c r="L39" s="822">
        <v>21065</v>
      </c>
      <c r="M39" s="823">
        <v>21081</v>
      </c>
      <c r="N39" s="822">
        <v>21096</v>
      </c>
      <c r="O39" s="823">
        <v>21133</v>
      </c>
      <c r="P39" s="822">
        <v>21176</v>
      </c>
      <c r="Q39" s="823">
        <v>21222</v>
      </c>
      <c r="R39" s="822">
        <v>21284</v>
      </c>
      <c r="S39" s="823">
        <v>21319</v>
      </c>
      <c r="T39" s="822">
        <v>21364</v>
      </c>
      <c r="U39" s="830">
        <v>21399</v>
      </c>
      <c r="V39" s="40">
        <f t="shared" si="1"/>
        <v>21507.281561747401</v>
      </c>
      <c r="W39" s="40">
        <f t="shared" si="1"/>
        <v>21616.111041463606</v>
      </c>
      <c r="X39" s="40">
        <f t="shared" si="1"/>
        <v>21725.49121168067</v>
      </c>
      <c r="Y39" s="40">
        <f t="shared" si="1"/>
        <v>21835.424858959992</v>
      </c>
      <c r="Z39" s="40">
        <f t="shared" si="1"/>
        <v>21945.914783963319</v>
      </c>
      <c r="AA39" s="40">
        <f t="shared" si="1"/>
        <v>22056.963801524089</v>
      </c>
      <c r="AB39" s="40">
        <f t="shared" si="1"/>
        <v>22168.574740719141</v>
      </c>
      <c r="AC39" s="40"/>
      <c r="AD39" s="40"/>
      <c r="AE39" s="40"/>
    </row>
    <row r="40" spans="1:31" x14ac:dyDescent="0.35">
      <c r="A40" s="39" t="s">
        <v>7</v>
      </c>
      <c r="B40" s="829">
        <v>27454</v>
      </c>
      <c r="C40" s="823">
        <v>27489</v>
      </c>
      <c r="D40" s="822">
        <v>27526</v>
      </c>
      <c r="E40" s="823">
        <v>27579</v>
      </c>
      <c r="F40" s="822">
        <v>27642</v>
      </c>
      <c r="G40" s="823">
        <v>27668</v>
      </c>
      <c r="H40" s="822">
        <v>27713</v>
      </c>
      <c r="I40" s="823">
        <v>27750</v>
      </c>
      <c r="J40" s="822">
        <v>27790</v>
      </c>
      <c r="K40" s="823">
        <v>27832</v>
      </c>
      <c r="L40" s="822">
        <v>27881</v>
      </c>
      <c r="M40" s="823">
        <v>27917</v>
      </c>
      <c r="N40" s="822">
        <v>27996</v>
      </c>
      <c r="O40" s="823">
        <v>28047</v>
      </c>
      <c r="P40" s="822">
        <v>28122</v>
      </c>
      <c r="Q40" s="823">
        <v>28179</v>
      </c>
      <c r="R40" s="822">
        <v>28249</v>
      </c>
      <c r="S40" s="823">
        <v>28355</v>
      </c>
      <c r="T40" s="822">
        <v>28442</v>
      </c>
      <c r="U40" s="830">
        <v>28523</v>
      </c>
      <c r="V40" s="40">
        <f t="shared" si="1"/>
        <v>28667.329874560546</v>
      </c>
      <c r="W40" s="40">
        <f t="shared" si="1"/>
        <v>28812.390075969273</v>
      </c>
      <c r="X40" s="40">
        <f t="shared" si="1"/>
        <v>28958.184299769513</v>
      </c>
      <c r="Y40" s="40">
        <f t="shared" si="1"/>
        <v>29104.716260204492</v>
      </c>
      <c r="Z40" s="40">
        <f t="shared" si="1"/>
        <v>29251.98969031197</v>
      </c>
      <c r="AA40" s="40">
        <f t="shared" si="1"/>
        <v>29400.008342019333</v>
      </c>
      <c r="AB40" s="40">
        <f t="shared" si="1"/>
        <v>29548.775986239179</v>
      </c>
      <c r="AC40" s="40"/>
      <c r="AD40" s="40"/>
      <c r="AE40" s="40"/>
    </row>
    <row r="41" spans="1:31" x14ac:dyDescent="0.35">
      <c r="A41" s="39" t="s">
        <v>8</v>
      </c>
      <c r="B41" s="829">
        <v>101600</v>
      </c>
      <c r="C41" s="823">
        <v>102559</v>
      </c>
      <c r="D41" s="822">
        <v>103405</v>
      </c>
      <c r="E41" s="823">
        <v>104185</v>
      </c>
      <c r="F41" s="822">
        <v>104925</v>
      </c>
      <c r="G41" s="823">
        <v>105613</v>
      </c>
      <c r="H41" s="822">
        <v>106279</v>
      </c>
      <c r="I41" s="823">
        <v>106904</v>
      </c>
      <c r="J41" s="822">
        <v>107510</v>
      </c>
      <c r="K41" s="823">
        <v>108138</v>
      </c>
      <c r="L41" s="822">
        <v>108711</v>
      </c>
      <c r="M41" s="823">
        <v>109259</v>
      </c>
      <c r="N41" s="822">
        <v>109827</v>
      </c>
      <c r="O41" s="823">
        <v>110395</v>
      </c>
      <c r="P41" s="822">
        <v>110956</v>
      </c>
      <c r="Q41" s="823">
        <v>111515</v>
      </c>
      <c r="R41" s="822">
        <v>112067</v>
      </c>
      <c r="S41" s="823">
        <v>112628</v>
      </c>
      <c r="T41" s="822">
        <v>113162</v>
      </c>
      <c r="U41" s="830">
        <v>113677</v>
      </c>
      <c r="V41" s="40">
        <f t="shared" si="1"/>
        <v>114252.21954739752</v>
      </c>
      <c r="W41" s="40">
        <f t="shared" si="1"/>
        <v>114830.3497761792</v>
      </c>
      <c r="X41" s="40">
        <f t="shared" si="1"/>
        <v>115411.40541474946</v>
      </c>
      <c r="Y41" s="40">
        <f t="shared" si="1"/>
        <v>115995.40126604025</v>
      </c>
      <c r="Z41" s="40">
        <f t="shared" si="1"/>
        <v>116582.35220788817</v>
      </c>
      <c r="AA41" s="40">
        <f t="shared" si="1"/>
        <v>117172.27319341346</v>
      </c>
      <c r="AB41" s="40">
        <f t="shared" si="1"/>
        <v>117765.17925140103</v>
      </c>
      <c r="AC41" s="40"/>
      <c r="AD41" s="40"/>
      <c r="AE41" s="40"/>
    </row>
    <row r="42" spans="1:31" x14ac:dyDescent="0.35">
      <c r="A42" s="39" t="s">
        <v>9</v>
      </c>
      <c r="B42" s="829">
        <v>24782</v>
      </c>
      <c r="C42" s="823">
        <v>24798</v>
      </c>
      <c r="D42" s="822">
        <v>24814</v>
      </c>
      <c r="E42" s="823">
        <v>24825</v>
      </c>
      <c r="F42" s="822">
        <v>24862</v>
      </c>
      <c r="G42" s="823">
        <v>24907</v>
      </c>
      <c r="H42" s="822">
        <v>24899</v>
      </c>
      <c r="I42" s="823">
        <v>24909</v>
      </c>
      <c r="J42" s="822">
        <v>24918</v>
      </c>
      <c r="K42" s="823">
        <v>24946</v>
      </c>
      <c r="L42" s="822">
        <v>24977</v>
      </c>
      <c r="M42" s="823">
        <v>25004</v>
      </c>
      <c r="N42" s="822">
        <v>24986</v>
      </c>
      <c r="O42" s="823">
        <v>24978</v>
      </c>
      <c r="P42" s="822">
        <v>24972</v>
      </c>
      <c r="Q42" s="823">
        <v>24961</v>
      </c>
      <c r="R42" s="822">
        <v>24930</v>
      </c>
      <c r="S42" s="823">
        <v>24883</v>
      </c>
      <c r="T42" s="822">
        <v>24855</v>
      </c>
      <c r="U42" s="830">
        <v>24820</v>
      </c>
      <c r="V42" s="40">
        <f t="shared" si="1"/>
        <v>24945.592240879036</v>
      </c>
      <c r="W42" s="40">
        <f t="shared" si="1"/>
        <v>25071.819993884143</v>
      </c>
      <c r="X42" s="40">
        <f t="shared" si="1"/>
        <v>25198.686474784536</v>
      </c>
      <c r="Y42" s="40">
        <f t="shared" si="1"/>
        <v>25326.194915621621</v>
      </c>
      <c r="Z42" s="40">
        <f t="shared" si="1"/>
        <v>25454.348564791329</v>
      </c>
      <c r="AA42" s="40">
        <f t="shared" si="1"/>
        <v>25583.150687126876</v>
      </c>
      <c r="AB42" s="40">
        <f t="shared" si="1"/>
        <v>25712.604563981924</v>
      </c>
      <c r="AC42" s="40"/>
      <c r="AD42" s="40"/>
      <c r="AE42" s="40"/>
    </row>
    <row r="43" spans="1:31" x14ac:dyDescent="0.35">
      <c r="A43" s="39" t="s">
        <v>10</v>
      </c>
      <c r="B43" s="829">
        <v>10094</v>
      </c>
      <c r="C43" s="823">
        <v>10105</v>
      </c>
      <c r="D43" s="822">
        <v>10108</v>
      </c>
      <c r="E43" s="823">
        <v>10106</v>
      </c>
      <c r="F43" s="822">
        <v>10102</v>
      </c>
      <c r="G43" s="823">
        <v>10099</v>
      </c>
      <c r="H43" s="822">
        <v>10096</v>
      </c>
      <c r="I43" s="823">
        <v>10097</v>
      </c>
      <c r="J43" s="822">
        <v>10105</v>
      </c>
      <c r="K43" s="823">
        <v>10099</v>
      </c>
      <c r="L43" s="822">
        <v>10107</v>
      </c>
      <c r="M43" s="823">
        <v>10101</v>
      </c>
      <c r="N43" s="822">
        <v>10064</v>
      </c>
      <c r="O43" s="823">
        <v>10042</v>
      </c>
      <c r="P43" s="822">
        <v>10017</v>
      </c>
      <c r="Q43" s="823">
        <v>9997</v>
      </c>
      <c r="R43" s="822">
        <v>9973</v>
      </c>
      <c r="S43" s="823">
        <v>9957</v>
      </c>
      <c r="T43" s="822">
        <v>9931</v>
      </c>
      <c r="U43" s="830">
        <v>9905</v>
      </c>
      <c r="V43" s="40">
        <f t="shared" si="1"/>
        <v>9955.1205135337168</v>
      </c>
      <c r="W43" s="40">
        <f t="shared" si="1"/>
        <v>10005.494643006545</v>
      </c>
      <c r="X43" s="40">
        <f t="shared" si="1"/>
        <v>10056.123671746205</v>
      </c>
      <c r="Y43" s="40">
        <f t="shared" si="1"/>
        <v>10107.008889574221</v>
      </c>
      <c r="Z43" s="40">
        <f t="shared" si="1"/>
        <v>10158.151592838765</v>
      </c>
      <c r="AA43" s="40">
        <f t="shared" si="1"/>
        <v>10209.553084447693</v>
      </c>
      <c r="AB43" s="40">
        <f t="shared" si="1"/>
        <v>10261.214673901732</v>
      </c>
      <c r="AC43" s="40"/>
      <c r="AD43" s="40"/>
      <c r="AE43" s="40"/>
    </row>
    <row r="44" spans="1:31" s="3" customFormat="1" x14ac:dyDescent="0.35">
      <c r="A44" s="39" t="s">
        <v>11</v>
      </c>
      <c r="B44" s="829">
        <v>72189</v>
      </c>
      <c r="C44" s="823">
        <v>72725</v>
      </c>
      <c r="D44" s="822">
        <v>73194</v>
      </c>
      <c r="E44" s="823">
        <v>73631</v>
      </c>
      <c r="F44" s="822">
        <v>74072</v>
      </c>
      <c r="G44" s="823">
        <v>74499</v>
      </c>
      <c r="H44" s="822">
        <v>74906</v>
      </c>
      <c r="I44" s="823">
        <v>75280</v>
      </c>
      <c r="J44" s="822">
        <v>75666</v>
      </c>
      <c r="K44" s="823">
        <v>76001</v>
      </c>
      <c r="L44" s="822">
        <v>76349</v>
      </c>
      <c r="M44" s="823">
        <v>76661</v>
      </c>
      <c r="N44" s="822">
        <v>76982</v>
      </c>
      <c r="O44" s="823">
        <v>77288</v>
      </c>
      <c r="P44" s="822">
        <v>77616</v>
      </c>
      <c r="Q44" s="823">
        <v>77928</v>
      </c>
      <c r="R44" s="822">
        <v>78270</v>
      </c>
      <c r="S44" s="823">
        <v>78587</v>
      </c>
      <c r="T44" s="822">
        <v>78919</v>
      </c>
      <c r="U44" s="830">
        <v>79217</v>
      </c>
      <c r="V44" s="40">
        <f t="shared" si="1"/>
        <v>79617.847725451837</v>
      </c>
      <c r="W44" s="40">
        <f t="shared" si="1"/>
        <v>80020.723789505239</v>
      </c>
      <c r="X44" s="40">
        <f t="shared" si="1"/>
        <v>80425.638455802036</v>
      </c>
      <c r="Y44" s="40">
        <f t="shared" si="1"/>
        <v>80832.602039919337</v>
      </c>
      <c r="Z44" s="40">
        <f t="shared" si="1"/>
        <v>81241.624909632344</v>
      </c>
      <c r="AA44" s="40">
        <f t="shared" si="1"/>
        <v>81652.71748517848</v>
      </c>
      <c r="AB44" s="40">
        <f t="shared" si="1"/>
        <v>82065.890239522822</v>
      </c>
      <c r="AC44" s="40"/>
      <c r="AD44" s="40"/>
      <c r="AE44" s="40"/>
    </row>
    <row r="45" spans="1:31" s="3" customFormat="1" x14ac:dyDescent="0.35">
      <c r="A45" s="39" t="s">
        <v>12</v>
      </c>
      <c r="B45" s="829">
        <v>105575</v>
      </c>
      <c r="C45" s="823">
        <v>106312</v>
      </c>
      <c r="D45" s="822">
        <v>107051</v>
      </c>
      <c r="E45" s="823">
        <v>107697</v>
      </c>
      <c r="F45" s="822">
        <v>108293</v>
      </c>
      <c r="G45" s="823">
        <v>108871</v>
      </c>
      <c r="H45" s="822">
        <v>109386</v>
      </c>
      <c r="I45" s="823">
        <v>109844</v>
      </c>
      <c r="J45" s="822">
        <v>110295</v>
      </c>
      <c r="K45" s="823">
        <v>110702</v>
      </c>
      <c r="L45" s="822">
        <v>111084</v>
      </c>
      <c r="M45" s="823">
        <v>111476</v>
      </c>
      <c r="N45" s="822">
        <v>111802</v>
      </c>
      <c r="O45" s="823">
        <v>112169</v>
      </c>
      <c r="P45" s="822">
        <v>112541</v>
      </c>
      <c r="Q45" s="823">
        <v>112930</v>
      </c>
      <c r="R45" s="822">
        <v>113301</v>
      </c>
      <c r="S45" s="823">
        <v>113622</v>
      </c>
      <c r="T45" s="822">
        <v>113952</v>
      </c>
      <c r="U45" s="830">
        <v>114269</v>
      </c>
      <c r="V45" s="40">
        <f t="shared" si="1"/>
        <v>114847.21513992775</v>
      </c>
      <c r="W45" s="40">
        <f t="shared" si="1"/>
        <v>115428.35611930488</v>
      </c>
      <c r="X45" s="40">
        <f t="shared" si="1"/>
        <v>116012.43774323747</v>
      </c>
      <c r="Y45" s="40">
        <f t="shared" si="1"/>
        <v>116599.47489174726</v>
      </c>
      <c r="Z45" s="40">
        <f t="shared" si="1"/>
        <v>117189.4825201507</v>
      </c>
      <c r="AA45" s="40">
        <f t="shared" si="1"/>
        <v>117782.47565944001</v>
      </c>
      <c r="AB45" s="40">
        <f t="shared" si="1"/>
        <v>118378.46941666602</v>
      </c>
      <c r="AC45" s="40"/>
      <c r="AD45" s="40"/>
      <c r="AE45" s="40"/>
    </row>
    <row r="46" spans="1:31" s="43" customFormat="1" x14ac:dyDescent="0.35">
      <c r="A46" s="39" t="s">
        <v>13</v>
      </c>
      <c r="B46" s="829">
        <v>127699</v>
      </c>
      <c r="C46" s="823">
        <v>128904</v>
      </c>
      <c r="D46" s="822">
        <v>130018</v>
      </c>
      <c r="E46" s="823">
        <v>131029</v>
      </c>
      <c r="F46" s="822">
        <v>132003</v>
      </c>
      <c r="G46" s="823">
        <v>132891</v>
      </c>
      <c r="H46" s="822">
        <v>133714</v>
      </c>
      <c r="I46" s="823">
        <v>134498</v>
      </c>
      <c r="J46" s="822">
        <v>135256</v>
      </c>
      <c r="K46" s="823">
        <v>136014</v>
      </c>
      <c r="L46" s="822">
        <v>136713</v>
      </c>
      <c r="M46" s="823">
        <v>137397</v>
      </c>
      <c r="N46" s="822">
        <v>138072</v>
      </c>
      <c r="O46" s="823">
        <v>138745</v>
      </c>
      <c r="P46" s="822">
        <v>139448</v>
      </c>
      <c r="Q46" s="823">
        <v>140136</v>
      </c>
      <c r="R46" s="822">
        <v>140819</v>
      </c>
      <c r="S46" s="823">
        <v>141502</v>
      </c>
      <c r="T46" s="822">
        <v>142174</v>
      </c>
      <c r="U46" s="830">
        <v>142857</v>
      </c>
      <c r="V46" s="40">
        <f>SUM(U46*(1+$D$50))</f>
        <v>143579.87392245192</v>
      </c>
      <c r="W46" s="40">
        <f t="shared" si="1"/>
        <v>144306.405675516</v>
      </c>
      <c r="X46" s="40">
        <f t="shared" si="1"/>
        <v>145036.61376826328</v>
      </c>
      <c r="Y46" s="40">
        <f t="shared" si="1"/>
        <v>145770.51680342297</v>
      </c>
      <c r="Z46" s="40">
        <f t="shared" si="1"/>
        <v>146508.13347785638</v>
      </c>
      <c r="AA46" s="40">
        <f t="shared" si="1"/>
        <v>147249.48258303321</v>
      </c>
      <c r="AB46" s="40">
        <f t="shared" si="1"/>
        <v>147994.58300551033</v>
      </c>
      <c r="AC46" s="40"/>
      <c r="AD46" s="40"/>
      <c r="AE46" s="40"/>
    </row>
    <row r="47" spans="1:31" x14ac:dyDescent="0.35">
      <c r="A47" s="39" t="s">
        <v>14</v>
      </c>
      <c r="B47" s="829">
        <v>66052</v>
      </c>
      <c r="C47" s="823">
        <v>66508</v>
      </c>
      <c r="D47" s="822">
        <v>66951</v>
      </c>
      <c r="E47" s="823">
        <v>67398</v>
      </c>
      <c r="F47" s="822">
        <v>67818</v>
      </c>
      <c r="G47" s="823">
        <v>68212</v>
      </c>
      <c r="H47" s="822">
        <v>68580</v>
      </c>
      <c r="I47" s="823">
        <v>68976</v>
      </c>
      <c r="J47" s="822">
        <v>69363</v>
      </c>
      <c r="K47" s="823">
        <v>69707</v>
      </c>
      <c r="L47" s="822">
        <v>70040</v>
      </c>
      <c r="M47" s="823">
        <v>70405</v>
      </c>
      <c r="N47" s="822">
        <v>70762</v>
      </c>
      <c r="O47" s="823">
        <v>71120</v>
      </c>
      <c r="P47" s="822">
        <v>71499</v>
      </c>
      <c r="Q47" s="823">
        <v>71895</v>
      </c>
      <c r="R47" s="822">
        <v>72251</v>
      </c>
      <c r="S47" s="823">
        <v>72608</v>
      </c>
      <c r="T47" s="822">
        <v>72964</v>
      </c>
      <c r="U47" s="830">
        <v>73323</v>
      </c>
      <c r="V47" s="40">
        <f t="shared" si="1"/>
        <v>73694.023363334956</v>
      </c>
      <c r="W47" s="40">
        <f t="shared" si="1"/>
        <v>74066.924150345163</v>
      </c>
      <c r="X47" s="40">
        <f t="shared" si="1"/>
        <v>74441.711861024436</v>
      </c>
      <c r="Y47" s="40">
        <f t="shared" si="1"/>
        <v>74818.396043437722</v>
      </c>
      <c r="Z47" s="40">
        <f t="shared" si="1"/>
        <v>75196.986293964335</v>
      </c>
      <c r="AA47" s="40">
        <f t="shared" si="1"/>
        <v>75577.492257542472</v>
      </c>
      <c r="AB47" s="40">
        <f t="shared" si="1"/>
        <v>75959.923627914861</v>
      </c>
      <c r="AC47" s="40"/>
      <c r="AD47" s="40"/>
      <c r="AE47" s="40"/>
    </row>
    <row r="48" spans="1:31" ht="15" thickBot="1" x14ac:dyDescent="0.4">
      <c r="A48" s="39" t="s">
        <v>2107</v>
      </c>
      <c r="B48" s="115"/>
      <c r="C48" s="122">
        <f>(C47-B47)/B47</f>
        <v>6.9036516683824867E-3</v>
      </c>
      <c r="D48" s="122">
        <f t="shared" ref="D48:U48" si="2">(D47-C47)/C47</f>
        <v>6.6608528297347688E-3</v>
      </c>
      <c r="E48" s="122">
        <f t="shared" si="2"/>
        <v>6.6765246224851013E-3</v>
      </c>
      <c r="F48" s="122">
        <f t="shared" si="2"/>
        <v>6.2316389210362328E-3</v>
      </c>
      <c r="G48" s="122">
        <f t="shared" si="2"/>
        <v>5.8096670500457108E-3</v>
      </c>
      <c r="H48" s="122">
        <f t="shared" si="2"/>
        <v>5.394945170937665E-3</v>
      </c>
      <c r="I48" s="122">
        <f t="shared" si="2"/>
        <v>5.774278215223097E-3</v>
      </c>
      <c r="J48" s="122">
        <f t="shared" si="2"/>
        <v>5.6106471816283927E-3</v>
      </c>
      <c r="K48" s="122">
        <f t="shared" si="2"/>
        <v>4.9594164035580927E-3</v>
      </c>
      <c r="L48" s="122">
        <f t="shared" si="2"/>
        <v>4.7771385944022837E-3</v>
      </c>
      <c r="M48" s="122">
        <f t="shared" si="2"/>
        <v>5.2113078241005136E-3</v>
      </c>
      <c r="N48" s="122">
        <f t="shared" si="2"/>
        <v>5.0706625949861516E-3</v>
      </c>
      <c r="O48" s="122">
        <f t="shared" si="2"/>
        <v>5.0592125717192843E-3</v>
      </c>
      <c r="P48" s="122">
        <f t="shared" si="2"/>
        <v>5.3290213723284586E-3</v>
      </c>
      <c r="Q48" s="122">
        <f t="shared" si="2"/>
        <v>5.5385390005454624E-3</v>
      </c>
      <c r="R48" s="122">
        <f t="shared" si="2"/>
        <v>4.9516656234786845E-3</v>
      </c>
      <c r="S48" s="122">
        <f t="shared" si="2"/>
        <v>4.941108081549044E-3</v>
      </c>
      <c r="T48" s="122">
        <f t="shared" si="2"/>
        <v>4.9030409872190392E-3</v>
      </c>
      <c r="U48" s="123">
        <f t="shared" si="2"/>
        <v>4.9202346362589768E-3</v>
      </c>
    </row>
    <row r="49" spans="1:44" s="43" customFormat="1" x14ac:dyDescent="0.35"/>
    <row r="50" spans="1:44" s="43" customFormat="1" x14ac:dyDescent="0.35">
      <c r="A50" s="124" t="s">
        <v>2108</v>
      </c>
      <c r="B50" s="124"/>
      <c r="D50" s="125">
        <f>AVERAGE(K48:U48)</f>
        <v>5.0601225172859999E-3</v>
      </c>
    </row>
    <row r="53" spans="1:44" x14ac:dyDescent="0.35">
      <c r="A53" s="124" t="s">
        <v>2103</v>
      </c>
      <c r="B53" s="43"/>
    </row>
    <row r="55" spans="1:44" x14ac:dyDescent="0.35">
      <c r="A55" t="s">
        <v>2104</v>
      </c>
      <c r="B55" s="128">
        <v>1799</v>
      </c>
    </row>
    <row r="56" spans="1:44" x14ac:dyDescent="0.35">
      <c r="A56" t="s">
        <v>2105</v>
      </c>
      <c r="B56" s="127">
        <v>2.4</v>
      </c>
    </row>
    <row r="57" spans="1:44" x14ac:dyDescent="0.35">
      <c r="A57" t="s">
        <v>2106</v>
      </c>
      <c r="B57" s="128">
        <f>B55*B56</f>
        <v>4317.5999999999995</v>
      </c>
    </row>
    <row r="58" spans="1:44" x14ac:dyDescent="0.35">
      <c r="A58" s="130"/>
      <c r="B58" s="132"/>
    </row>
    <row r="59" spans="1:44" ht="15" thickBot="1" x14ac:dyDescent="0.4"/>
    <row r="60" spans="1:44" ht="46" x14ac:dyDescent="0.35">
      <c r="B60" s="36"/>
      <c r="C60" s="36"/>
      <c r="D60" s="831" t="s">
        <v>1934</v>
      </c>
      <c r="E60" s="832" t="s">
        <v>1935</v>
      </c>
      <c r="F60" s="836" t="s">
        <v>1936</v>
      </c>
      <c r="G60" s="36" t="s">
        <v>1937</v>
      </c>
      <c r="H60" s="36" t="s">
        <v>1938</v>
      </c>
      <c r="I60" s="36" t="s">
        <v>1939</v>
      </c>
      <c r="J60" s="129" t="s">
        <v>1940</v>
      </c>
      <c r="K60" s="36" t="s">
        <v>1941</v>
      </c>
      <c r="L60" s="36" t="s">
        <v>1942</v>
      </c>
      <c r="M60" s="36" t="s">
        <v>1943</v>
      </c>
      <c r="N60" s="36" t="s">
        <v>1944</v>
      </c>
      <c r="O60" s="129" t="s">
        <v>1945</v>
      </c>
      <c r="P60" s="36" t="s">
        <v>1946</v>
      </c>
      <c r="Q60" s="36" t="s">
        <v>1947</v>
      </c>
      <c r="R60" s="36" t="s">
        <v>1948</v>
      </c>
      <c r="S60" s="36" t="s">
        <v>1949</v>
      </c>
      <c r="T60" s="129" t="s">
        <v>1950</v>
      </c>
      <c r="U60" s="36" t="s">
        <v>1953</v>
      </c>
      <c r="V60" s="36" t="s">
        <v>1954</v>
      </c>
      <c r="W60" s="36" t="s">
        <v>1955</v>
      </c>
      <c r="X60" s="36" t="s">
        <v>1956</v>
      </c>
      <c r="Y60" s="839" t="s">
        <v>1957</v>
      </c>
      <c r="Z60" s="36" t="s">
        <v>1958</v>
      </c>
      <c r="AA60" s="36" t="s">
        <v>1959</v>
      </c>
      <c r="AB60" s="36" t="s">
        <v>1960</v>
      </c>
      <c r="AC60" s="36" t="s">
        <v>1961</v>
      </c>
      <c r="AD60" s="129" t="s">
        <v>1962</v>
      </c>
      <c r="AK60">
        <v>2026</v>
      </c>
      <c r="AL60" t="s">
        <v>2242</v>
      </c>
      <c r="AM60" t="s">
        <v>2243</v>
      </c>
    </row>
    <row r="61" spans="1:44" x14ac:dyDescent="0.35">
      <c r="A61" s="129" t="s">
        <v>1</v>
      </c>
      <c r="B61" s="40"/>
      <c r="C61" s="40"/>
      <c r="D61" s="833">
        <f>B34</f>
        <v>35231</v>
      </c>
      <c r="E61" s="40">
        <f t="shared" ref="E61:F61" si="3">C34</f>
        <v>35319</v>
      </c>
      <c r="F61" s="837">
        <f t="shared" si="3"/>
        <v>35407</v>
      </c>
      <c r="G61" s="40">
        <f>F61+$AM61</f>
        <v>35960.007029373461</v>
      </c>
      <c r="H61" s="40">
        <f t="shared" ref="H61:AD62" si="4">G61+$AM61</f>
        <v>36513.014058746921</v>
      </c>
      <c r="I61" s="40">
        <f t="shared" si="4"/>
        <v>37066.021088120382</v>
      </c>
      <c r="J61" s="129">
        <f t="shared" si="4"/>
        <v>37619.028117493843</v>
      </c>
      <c r="K61" s="40">
        <f t="shared" si="4"/>
        <v>38172.035146867303</v>
      </c>
      <c r="L61" s="40">
        <f t="shared" si="4"/>
        <v>38725.042176240764</v>
      </c>
      <c r="M61" s="40">
        <f t="shared" si="4"/>
        <v>39278.049205614225</v>
      </c>
      <c r="N61" s="40">
        <f t="shared" si="4"/>
        <v>39831.056234987685</v>
      </c>
      <c r="O61" s="129">
        <f t="shared" si="4"/>
        <v>40384.063264361146</v>
      </c>
      <c r="P61" s="40">
        <f t="shared" si="4"/>
        <v>40937.070293734607</v>
      </c>
      <c r="Q61" s="40">
        <f t="shared" si="4"/>
        <v>41490.077323108068</v>
      </c>
      <c r="R61" s="40">
        <f t="shared" si="4"/>
        <v>42043.084352481528</v>
      </c>
      <c r="S61" s="40">
        <f t="shared" si="4"/>
        <v>42596.091381854989</v>
      </c>
      <c r="T61" s="129">
        <f t="shared" si="4"/>
        <v>43149.09841122845</v>
      </c>
      <c r="U61" s="40">
        <f t="shared" si="4"/>
        <v>43702.10544060191</v>
      </c>
      <c r="V61" s="40">
        <f t="shared" si="4"/>
        <v>44255.112469975371</v>
      </c>
      <c r="W61" s="40">
        <f t="shared" si="4"/>
        <v>44808.119499348832</v>
      </c>
      <c r="X61" s="40">
        <f t="shared" si="4"/>
        <v>45361.126528722292</v>
      </c>
      <c r="Y61" s="40">
        <f t="shared" si="4"/>
        <v>45914.133558095753</v>
      </c>
      <c r="Z61" s="40">
        <f t="shared" si="4"/>
        <v>46467.140587469214</v>
      </c>
      <c r="AA61" s="40">
        <f t="shared" si="4"/>
        <v>47020.147616842674</v>
      </c>
      <c r="AB61" s="40">
        <f t="shared" si="4"/>
        <v>47573.154646216135</v>
      </c>
      <c r="AC61" s="40">
        <f t="shared" si="4"/>
        <v>48126.161675589596</v>
      </c>
      <c r="AD61" s="129">
        <f t="shared" si="4"/>
        <v>48679.168704963056</v>
      </c>
      <c r="AJ61" s="129" t="s">
        <v>1</v>
      </c>
      <c r="AK61" s="429">
        <f>F61</f>
        <v>35407</v>
      </c>
      <c r="AL61" s="121">
        <f>AK61/AK$70</f>
        <v>0.12808204311966431</v>
      </c>
      <c r="AM61" s="132">
        <f t="shared" ref="AM61:AM69" si="5">B$57*AL61</f>
        <v>553.00702937346261</v>
      </c>
      <c r="AQ61" s="129" t="s">
        <v>1</v>
      </c>
      <c r="AR61" s="429">
        <f>AD61</f>
        <v>48679.168704963056</v>
      </c>
    </row>
    <row r="62" spans="1:44" x14ac:dyDescent="0.35">
      <c r="A62" s="129" t="s">
        <v>2</v>
      </c>
      <c r="B62" s="40"/>
      <c r="C62" s="40"/>
      <c r="D62" s="833">
        <f t="shared" ref="D62:D74" si="6">B35</f>
        <v>52020</v>
      </c>
      <c r="E62" s="40">
        <f t="shared" ref="E62:E74" si="7">C35</f>
        <v>52134</v>
      </c>
      <c r="F62" s="837">
        <f t="shared" ref="F62:F74" si="8">D35</f>
        <v>52237</v>
      </c>
      <c r="G62" s="40">
        <f t="shared" ref="G62:T62" si="9">F62+$AM62</f>
        <v>53052.867715236578</v>
      </c>
      <c r="H62" s="40">
        <f t="shared" si="9"/>
        <v>53868.735430473156</v>
      </c>
      <c r="I62" s="40">
        <f t="shared" si="9"/>
        <v>54684.603145709734</v>
      </c>
      <c r="J62" s="129">
        <f t="shared" si="9"/>
        <v>55500.470860946312</v>
      </c>
      <c r="K62" s="40">
        <f t="shared" si="9"/>
        <v>56316.33857618289</v>
      </c>
      <c r="L62" s="40">
        <f t="shared" si="9"/>
        <v>57132.206291419468</v>
      </c>
      <c r="M62" s="40">
        <f t="shared" si="9"/>
        <v>57948.074006656047</v>
      </c>
      <c r="N62" s="40">
        <f t="shared" si="9"/>
        <v>58763.941721892625</v>
      </c>
      <c r="O62" s="129">
        <f t="shared" si="9"/>
        <v>59579.809437129203</v>
      </c>
      <c r="P62" s="40">
        <f t="shared" si="9"/>
        <v>60395.677152365781</v>
      </c>
      <c r="Q62" s="40">
        <f t="shared" si="9"/>
        <v>61211.544867602359</v>
      </c>
      <c r="R62" s="40">
        <f t="shared" si="9"/>
        <v>62027.412582838937</v>
      </c>
      <c r="S62" s="40">
        <f t="shared" si="9"/>
        <v>62843.280298075515</v>
      </c>
      <c r="T62" s="129">
        <f t="shared" si="9"/>
        <v>63659.148013312093</v>
      </c>
      <c r="U62" s="40">
        <f t="shared" si="4"/>
        <v>64475.015728548671</v>
      </c>
      <c r="V62" s="40">
        <f t="shared" si="4"/>
        <v>65290.883443785249</v>
      </c>
      <c r="W62" s="40">
        <f t="shared" si="4"/>
        <v>66106.751159021835</v>
      </c>
      <c r="X62" s="40">
        <f t="shared" si="4"/>
        <v>66922.61887425842</v>
      </c>
      <c r="Y62" s="40">
        <f t="shared" si="4"/>
        <v>67738.486589495005</v>
      </c>
      <c r="Z62" s="40">
        <f t="shared" si="4"/>
        <v>68554.354304731591</v>
      </c>
      <c r="AA62" s="40">
        <f t="shared" si="4"/>
        <v>69370.222019968176</v>
      </c>
      <c r="AB62" s="40">
        <f t="shared" si="4"/>
        <v>70186.089735204761</v>
      </c>
      <c r="AC62" s="40">
        <f t="shared" si="4"/>
        <v>71001.957450441347</v>
      </c>
      <c r="AD62" s="129">
        <f t="shared" si="4"/>
        <v>71817.825165677932</v>
      </c>
      <c r="AJ62" s="129" t="s">
        <v>2</v>
      </c>
      <c r="AK62" s="429">
        <f t="shared" ref="AK62:AK67" si="10">F62</f>
        <v>52237</v>
      </c>
      <c r="AL62" s="121">
        <f t="shared" ref="AL62:AL69" si="11">AK62/AK$70</f>
        <v>0.18896324699754016</v>
      </c>
      <c r="AM62" s="132">
        <f t="shared" si="5"/>
        <v>815.86771523657933</v>
      </c>
      <c r="AQ62" s="129" t="s">
        <v>2</v>
      </c>
      <c r="AR62" s="429">
        <f t="shared" ref="AR62:AR67" si="12">AD62</f>
        <v>71817.825165677932</v>
      </c>
    </row>
    <row r="63" spans="1:44" x14ac:dyDescent="0.35">
      <c r="A63" s="129" t="s">
        <v>3</v>
      </c>
      <c r="B63" s="40"/>
      <c r="C63" s="40"/>
      <c r="D63" s="833">
        <f t="shared" si="6"/>
        <v>30931</v>
      </c>
      <c r="E63" s="40">
        <f t="shared" si="7"/>
        <v>31019</v>
      </c>
      <c r="F63" s="837">
        <f t="shared" si="8"/>
        <v>31085</v>
      </c>
      <c r="G63" s="40">
        <f t="shared" ref="G63:AD63" si="13">F63+$AM63</f>
        <v>31570.503530603386</v>
      </c>
      <c r="H63" s="40">
        <f t="shared" si="13"/>
        <v>32056.007061206772</v>
      </c>
      <c r="I63" s="40">
        <f t="shared" si="13"/>
        <v>32541.510591810158</v>
      </c>
      <c r="J63" s="129">
        <f t="shared" si="13"/>
        <v>33027.014122413544</v>
      </c>
      <c r="K63" s="40">
        <f t="shared" si="13"/>
        <v>33512.517653016926</v>
      </c>
      <c r="L63" s="40">
        <f t="shared" si="13"/>
        <v>33998.021183620309</v>
      </c>
      <c r="M63" s="40">
        <f t="shared" si="13"/>
        <v>34483.524714223691</v>
      </c>
      <c r="N63" s="40">
        <f t="shared" si="13"/>
        <v>34969.028244827074</v>
      </c>
      <c r="O63" s="129">
        <f t="shared" si="13"/>
        <v>35454.531775430456</v>
      </c>
      <c r="P63" s="40">
        <f t="shared" si="13"/>
        <v>35940.035306033838</v>
      </c>
      <c r="Q63" s="40">
        <f t="shared" si="13"/>
        <v>36425.538836637221</v>
      </c>
      <c r="R63" s="40">
        <f t="shared" si="13"/>
        <v>36911.042367240603</v>
      </c>
      <c r="S63" s="40">
        <f t="shared" si="13"/>
        <v>37396.545897843986</v>
      </c>
      <c r="T63" s="129">
        <f t="shared" si="13"/>
        <v>37882.049428447368</v>
      </c>
      <c r="U63" s="40">
        <f t="shared" si="13"/>
        <v>38367.55295905075</v>
      </c>
      <c r="V63" s="40">
        <f t="shared" si="13"/>
        <v>38853.056489654133</v>
      </c>
      <c r="W63" s="40">
        <f t="shared" si="13"/>
        <v>39338.560020257515</v>
      </c>
      <c r="X63" s="40">
        <f t="shared" si="13"/>
        <v>39824.063550860898</v>
      </c>
      <c r="Y63" s="40">
        <f t="shared" si="13"/>
        <v>40309.56708146428</v>
      </c>
      <c r="Z63" s="40">
        <f t="shared" si="13"/>
        <v>40795.070612067662</v>
      </c>
      <c r="AA63" s="40">
        <f t="shared" si="13"/>
        <v>41280.574142671045</v>
      </c>
      <c r="AB63" s="40">
        <f t="shared" si="13"/>
        <v>41766.077673274427</v>
      </c>
      <c r="AC63" s="40">
        <f t="shared" si="13"/>
        <v>42251.581203877809</v>
      </c>
      <c r="AD63" s="129">
        <f t="shared" si="13"/>
        <v>42737.084734481192</v>
      </c>
      <c r="AJ63" s="129" t="s">
        <v>3</v>
      </c>
      <c r="AK63" s="429">
        <f t="shared" si="10"/>
        <v>31085</v>
      </c>
      <c r="AL63" s="121">
        <f t="shared" si="11"/>
        <v>0.11244754738822167</v>
      </c>
      <c r="AM63" s="132">
        <f t="shared" si="5"/>
        <v>485.50353060338585</v>
      </c>
      <c r="AQ63" s="129" t="s">
        <v>3</v>
      </c>
      <c r="AR63" s="429">
        <f t="shared" si="12"/>
        <v>42737.084734481192</v>
      </c>
    </row>
    <row r="64" spans="1:44" x14ac:dyDescent="0.35">
      <c r="A64" s="129" t="s">
        <v>4</v>
      </c>
      <c r="B64" s="40"/>
      <c r="C64" s="40"/>
      <c r="D64" s="833">
        <f t="shared" si="6"/>
        <v>45085</v>
      </c>
      <c r="E64" s="40">
        <f t="shared" si="7"/>
        <v>45221</v>
      </c>
      <c r="F64" s="837">
        <f t="shared" si="8"/>
        <v>45304</v>
      </c>
      <c r="G64" s="40">
        <f t="shared" ref="G64:AD64" si="14">F64+$AM64</f>
        <v>46011.584106496892</v>
      </c>
      <c r="H64" s="40">
        <f t="shared" si="14"/>
        <v>46719.168212993784</v>
      </c>
      <c r="I64" s="40">
        <f t="shared" si="14"/>
        <v>47426.752319490675</v>
      </c>
      <c r="J64" s="129">
        <f t="shared" si="14"/>
        <v>48134.336425987567</v>
      </c>
      <c r="K64" s="40">
        <f t="shared" si="14"/>
        <v>48841.920532484459</v>
      </c>
      <c r="L64" s="40">
        <f>K64+$AM64</f>
        <v>49549.504638981351</v>
      </c>
      <c r="M64" s="40">
        <f t="shared" si="14"/>
        <v>50257.088745478242</v>
      </c>
      <c r="N64" s="40">
        <f t="shared" si="14"/>
        <v>50964.672851975134</v>
      </c>
      <c r="O64" s="129">
        <f t="shared" si="14"/>
        <v>51672.256958472026</v>
      </c>
      <c r="P64" s="40">
        <f t="shared" si="14"/>
        <v>52379.841064968918</v>
      </c>
      <c r="Q64" s="40">
        <f t="shared" si="14"/>
        <v>53087.425171465809</v>
      </c>
      <c r="R64" s="40">
        <f t="shared" si="14"/>
        <v>53795.009277962701</v>
      </c>
      <c r="S64" s="40">
        <f t="shared" si="14"/>
        <v>54502.593384459593</v>
      </c>
      <c r="T64" s="129">
        <f t="shared" si="14"/>
        <v>55210.177490956485</v>
      </c>
      <c r="U64" s="40">
        <f t="shared" si="14"/>
        <v>55917.761597453376</v>
      </c>
      <c r="V64" s="40">
        <f t="shared" si="14"/>
        <v>56625.345703950268</v>
      </c>
      <c r="W64" s="40">
        <f t="shared" si="14"/>
        <v>57332.92981044716</v>
      </c>
      <c r="X64" s="40">
        <f t="shared" si="14"/>
        <v>58040.513916944052</v>
      </c>
      <c r="Y64" s="40">
        <f t="shared" si="14"/>
        <v>58748.098023440944</v>
      </c>
      <c r="Z64" s="40">
        <f t="shared" si="14"/>
        <v>59455.682129937835</v>
      </c>
      <c r="AA64" s="40">
        <f t="shared" si="14"/>
        <v>60163.266236434727</v>
      </c>
      <c r="AB64" s="40">
        <f t="shared" si="14"/>
        <v>60870.850342931619</v>
      </c>
      <c r="AC64" s="40">
        <f t="shared" si="14"/>
        <v>61578.434449428511</v>
      </c>
      <c r="AD64" s="129">
        <f t="shared" si="14"/>
        <v>62286.018555925402</v>
      </c>
      <c r="AJ64" s="129" t="s">
        <v>4</v>
      </c>
      <c r="AK64" s="429">
        <f t="shared" si="10"/>
        <v>45304</v>
      </c>
      <c r="AL64" s="121">
        <f t="shared" si="11"/>
        <v>0.16388366372449717</v>
      </c>
      <c r="AM64" s="132">
        <f t="shared" si="5"/>
        <v>707.58410649688892</v>
      </c>
      <c r="AQ64" s="129" t="s">
        <v>4</v>
      </c>
      <c r="AR64" s="429">
        <f t="shared" si="12"/>
        <v>62286.018555925402</v>
      </c>
    </row>
    <row r="65" spans="1:44" x14ac:dyDescent="0.35">
      <c r="A65" s="129" t="s">
        <v>5</v>
      </c>
      <c r="B65" s="40"/>
      <c r="C65" s="40"/>
      <c r="D65" s="833">
        <f t="shared" si="6"/>
        <v>28918</v>
      </c>
      <c r="E65" s="40">
        <f t="shared" si="7"/>
        <v>28964</v>
      </c>
      <c r="F65" s="837">
        <f t="shared" si="8"/>
        <v>29003</v>
      </c>
      <c r="G65" s="40">
        <f t="shared" ref="G65:AD65" si="15">F65+$AM65</f>
        <v>29455.985648965416</v>
      </c>
      <c r="H65" s="40">
        <f t="shared" si="15"/>
        <v>29908.971297930831</v>
      </c>
      <c r="I65" s="40">
        <f t="shared" si="15"/>
        <v>30361.956946896247</v>
      </c>
      <c r="J65" s="129">
        <f t="shared" si="15"/>
        <v>30814.942595861663</v>
      </c>
      <c r="K65" s="40">
        <f t="shared" si="15"/>
        <v>31267.928244827079</v>
      </c>
      <c r="L65" s="40">
        <f t="shared" si="15"/>
        <v>31720.913893792494</v>
      </c>
      <c r="M65" s="40">
        <f t="shared" si="15"/>
        <v>32173.89954275791</v>
      </c>
      <c r="N65" s="40">
        <f t="shared" si="15"/>
        <v>32626.885191723326</v>
      </c>
      <c r="O65" s="129">
        <f t="shared" si="15"/>
        <v>33079.870840688745</v>
      </c>
      <c r="P65" s="40">
        <f t="shared" si="15"/>
        <v>33532.856489654165</v>
      </c>
      <c r="Q65" s="40">
        <f t="shared" si="15"/>
        <v>33985.842138619584</v>
      </c>
      <c r="R65" s="40">
        <f t="shared" si="15"/>
        <v>34438.827787585004</v>
      </c>
      <c r="S65" s="40">
        <f t="shared" si="15"/>
        <v>34891.813436550423</v>
      </c>
      <c r="T65" s="129">
        <f t="shared" si="15"/>
        <v>35344.799085515842</v>
      </c>
      <c r="U65" s="40">
        <f t="shared" si="15"/>
        <v>35797.784734481262</v>
      </c>
      <c r="V65" s="40">
        <f t="shared" si="15"/>
        <v>36250.770383446681</v>
      </c>
      <c r="W65" s="40">
        <f t="shared" si="15"/>
        <v>36703.7560324121</v>
      </c>
      <c r="X65" s="40">
        <f t="shared" si="15"/>
        <v>37156.74168137752</v>
      </c>
      <c r="Y65" s="40">
        <f t="shared" si="15"/>
        <v>37609.727330342939</v>
      </c>
      <c r="Z65" s="40">
        <f t="shared" si="15"/>
        <v>38062.712979308359</v>
      </c>
      <c r="AA65" s="40">
        <f t="shared" si="15"/>
        <v>38515.698628273778</v>
      </c>
      <c r="AB65" s="40">
        <f>AA65+$AM65</f>
        <v>38968.684277239197</v>
      </c>
      <c r="AC65" s="40">
        <f t="shared" si="15"/>
        <v>39421.669926204617</v>
      </c>
      <c r="AD65" s="129">
        <f t="shared" si="15"/>
        <v>39874.655575170036</v>
      </c>
      <c r="AJ65" s="129" t="s">
        <v>5</v>
      </c>
      <c r="AK65" s="429">
        <f t="shared" si="10"/>
        <v>29003</v>
      </c>
      <c r="AL65" s="121">
        <f>AK65/AK$70</f>
        <v>0.10491607582115468</v>
      </c>
      <c r="AM65" s="132">
        <f t="shared" si="5"/>
        <v>452.9856489654174</v>
      </c>
      <c r="AQ65" s="129" t="s">
        <v>5</v>
      </c>
      <c r="AR65" s="429">
        <f t="shared" si="12"/>
        <v>39874.655575170036</v>
      </c>
    </row>
    <row r="66" spans="1:44" x14ac:dyDescent="0.35">
      <c r="A66" s="129" t="s">
        <v>6</v>
      </c>
      <c r="B66" s="40"/>
      <c r="C66" s="40"/>
      <c r="D66" s="833">
        <f t="shared" si="6"/>
        <v>20875</v>
      </c>
      <c r="E66" s="40">
        <f t="shared" si="7"/>
        <v>20920</v>
      </c>
      <c r="F66" s="837">
        <f t="shared" si="8"/>
        <v>20956</v>
      </c>
      <c r="G66" s="40">
        <f t="shared" ref="G66:AD66" si="16">F66+$AM66</f>
        <v>21283.302943134135</v>
      </c>
      <c r="H66" s="40">
        <f t="shared" si="16"/>
        <v>21610.605886268269</v>
      </c>
      <c r="I66" s="40">
        <f t="shared" si="16"/>
        <v>21937.908829402404</v>
      </c>
      <c r="J66" s="129">
        <f t="shared" si="16"/>
        <v>22265.211772536539</v>
      </c>
      <c r="K66" s="40">
        <f t="shared" si="16"/>
        <v>22592.514715670673</v>
      </c>
      <c r="L66" s="40">
        <f t="shared" si="16"/>
        <v>22919.817658804808</v>
      </c>
      <c r="M66" s="40">
        <f t="shared" si="16"/>
        <v>23247.120601938943</v>
      </c>
      <c r="N66" s="40">
        <f t="shared" si="16"/>
        <v>23574.423545073078</v>
      </c>
      <c r="O66" s="129">
        <f t="shared" si="16"/>
        <v>23901.726488207212</v>
      </c>
      <c r="P66" s="40">
        <f t="shared" si="16"/>
        <v>24229.029431341347</v>
      </c>
      <c r="Q66" s="40">
        <f t="shared" si="16"/>
        <v>24556.332374475482</v>
      </c>
      <c r="R66" s="40">
        <f t="shared" si="16"/>
        <v>24883.635317609616</v>
      </c>
      <c r="S66" s="40">
        <f t="shared" si="16"/>
        <v>25210.938260743751</v>
      </c>
      <c r="T66" s="129">
        <f t="shared" si="16"/>
        <v>25538.241203877886</v>
      </c>
      <c r="U66" s="40">
        <f t="shared" si="16"/>
        <v>25865.54414701202</v>
      </c>
      <c r="V66" s="40">
        <f t="shared" si="16"/>
        <v>26192.847090146155</v>
      </c>
      <c r="W66" s="40">
        <f t="shared" si="16"/>
        <v>26520.15003328029</v>
      </c>
      <c r="X66" s="40">
        <f t="shared" si="16"/>
        <v>26847.452976414424</v>
      </c>
      <c r="Y66" s="40">
        <f t="shared" si="16"/>
        <v>27174.755919548559</v>
      </c>
      <c r="Z66" s="40">
        <f t="shared" si="16"/>
        <v>27502.058862682694</v>
      </c>
      <c r="AA66" s="40">
        <f t="shared" si="16"/>
        <v>27829.361805816829</v>
      </c>
      <c r="AB66" s="40">
        <f t="shared" si="16"/>
        <v>28156.664748950963</v>
      </c>
      <c r="AC66" s="40">
        <f t="shared" si="16"/>
        <v>28483.967692085098</v>
      </c>
      <c r="AD66" s="129">
        <f t="shared" si="16"/>
        <v>28811.270635219233</v>
      </c>
      <c r="AJ66" s="129" t="s">
        <v>6</v>
      </c>
      <c r="AK66" s="429">
        <f t="shared" si="10"/>
        <v>20956</v>
      </c>
      <c r="AL66" s="121">
        <f t="shared" si="11"/>
        <v>7.5806684994935605E-2</v>
      </c>
      <c r="AM66" s="132">
        <f t="shared" si="5"/>
        <v>327.30294313413395</v>
      </c>
      <c r="AQ66" s="129" t="s">
        <v>6</v>
      </c>
      <c r="AR66" s="429">
        <f t="shared" si="12"/>
        <v>28811.270635219233</v>
      </c>
    </row>
    <row r="67" spans="1:44" x14ac:dyDescent="0.35">
      <c r="A67" s="129" t="s">
        <v>7</v>
      </c>
      <c r="B67" s="40"/>
      <c r="C67" s="40"/>
      <c r="D67" s="833">
        <f t="shared" si="6"/>
        <v>27454</v>
      </c>
      <c r="E67" s="40">
        <f t="shared" si="7"/>
        <v>27489</v>
      </c>
      <c r="F67" s="837">
        <f t="shared" si="8"/>
        <v>27526</v>
      </c>
      <c r="G67" s="40">
        <f t="shared" ref="G67:AD67" si="17">F67+$AM67</f>
        <v>27955.917007668933</v>
      </c>
      <c r="H67" s="40">
        <f t="shared" si="17"/>
        <v>28385.834015337867</v>
      </c>
      <c r="I67" s="40">
        <f t="shared" si="17"/>
        <v>28815.7510230068</v>
      </c>
      <c r="J67" s="129">
        <f t="shared" si="17"/>
        <v>29245.668030675733</v>
      </c>
      <c r="K67" s="40">
        <f t="shared" si="17"/>
        <v>29675.585038344667</v>
      </c>
      <c r="L67" s="40">
        <f t="shared" si="17"/>
        <v>30105.5020460136</v>
      </c>
      <c r="M67" s="40">
        <f t="shared" si="17"/>
        <v>30535.419053682534</v>
      </c>
      <c r="N67" s="40">
        <f t="shared" si="17"/>
        <v>30965.336061351467</v>
      </c>
      <c r="O67" s="129">
        <f t="shared" si="17"/>
        <v>31395.2530690204</v>
      </c>
      <c r="P67" s="40">
        <f t="shared" si="17"/>
        <v>31825.170076689334</v>
      </c>
      <c r="Q67" s="40">
        <f t="shared" si="17"/>
        <v>32255.087084358267</v>
      </c>
      <c r="R67" s="40">
        <f t="shared" si="17"/>
        <v>32685.0040920272</v>
      </c>
      <c r="S67" s="40">
        <f t="shared" si="17"/>
        <v>33114.921099696134</v>
      </c>
      <c r="T67" s="129">
        <f t="shared" si="17"/>
        <v>33544.838107365067</v>
      </c>
      <c r="U67" s="40">
        <f t="shared" si="17"/>
        <v>33974.755115034</v>
      </c>
      <c r="V67" s="40">
        <f t="shared" si="17"/>
        <v>34404.672122702934</v>
      </c>
      <c r="W67" s="40">
        <f t="shared" si="17"/>
        <v>34834.589130371867</v>
      </c>
      <c r="X67" s="40">
        <f t="shared" si="17"/>
        <v>35264.506138040801</v>
      </c>
      <c r="Y67" s="40">
        <f t="shared" si="17"/>
        <v>35694.423145709734</v>
      </c>
      <c r="Z67" s="40">
        <f t="shared" si="17"/>
        <v>36124.340153378667</v>
      </c>
      <c r="AA67" s="40">
        <f t="shared" si="17"/>
        <v>36554.257161047601</v>
      </c>
      <c r="AB67" s="40">
        <f t="shared" si="17"/>
        <v>36984.174168716534</v>
      </c>
      <c r="AC67" s="40">
        <f t="shared" si="17"/>
        <v>37414.091176385467</v>
      </c>
      <c r="AD67" s="129">
        <f t="shared" si="17"/>
        <v>37844.008184054401</v>
      </c>
      <c r="AJ67" s="129" t="s">
        <v>7</v>
      </c>
      <c r="AK67" s="429">
        <f t="shared" si="10"/>
        <v>27526</v>
      </c>
      <c r="AL67" s="121">
        <f t="shared" si="11"/>
        <v>9.9573144262769503E-2</v>
      </c>
      <c r="AM67" s="132">
        <f t="shared" si="5"/>
        <v>429.91700766893354</v>
      </c>
      <c r="AQ67" s="129" t="s">
        <v>7</v>
      </c>
      <c r="AR67" s="429">
        <f t="shared" si="12"/>
        <v>37844.008184054401</v>
      </c>
    </row>
    <row r="68" spans="1:44" x14ac:dyDescent="0.35">
      <c r="A68" s="39" t="s">
        <v>8</v>
      </c>
      <c r="B68" s="40"/>
      <c r="C68" s="40"/>
      <c r="D68" s="833">
        <f t="shared" si="6"/>
        <v>101600</v>
      </c>
      <c r="E68" s="40">
        <f t="shared" si="7"/>
        <v>102559</v>
      </c>
      <c r="F68" s="837">
        <f t="shared" si="8"/>
        <v>103405</v>
      </c>
      <c r="G68" s="40">
        <f>E41</f>
        <v>104185</v>
      </c>
      <c r="H68" s="40">
        <f t="shared" ref="H68:AD68" si="18">F41</f>
        <v>104925</v>
      </c>
      <c r="I68" s="40">
        <f t="shared" si="18"/>
        <v>105613</v>
      </c>
      <c r="J68" s="129">
        <f t="shared" si="18"/>
        <v>106279</v>
      </c>
      <c r="K68" s="40">
        <f t="shared" si="18"/>
        <v>106904</v>
      </c>
      <c r="L68" s="40">
        <f t="shared" si="18"/>
        <v>107510</v>
      </c>
      <c r="M68" s="40">
        <f t="shared" si="18"/>
        <v>108138</v>
      </c>
      <c r="N68" s="40">
        <f t="shared" si="18"/>
        <v>108711</v>
      </c>
      <c r="O68" s="129">
        <f t="shared" si="18"/>
        <v>109259</v>
      </c>
      <c r="P68" s="40">
        <f t="shared" si="18"/>
        <v>109827</v>
      </c>
      <c r="Q68" s="40">
        <f t="shared" si="18"/>
        <v>110395</v>
      </c>
      <c r="R68" s="40">
        <f t="shared" si="18"/>
        <v>110956</v>
      </c>
      <c r="S68" s="40">
        <f t="shared" si="18"/>
        <v>111515</v>
      </c>
      <c r="T68" s="129">
        <f t="shared" si="18"/>
        <v>112067</v>
      </c>
      <c r="U68" s="40">
        <f t="shared" si="18"/>
        <v>112628</v>
      </c>
      <c r="V68" s="40">
        <f t="shared" si="18"/>
        <v>113162</v>
      </c>
      <c r="W68" s="40">
        <f t="shared" si="18"/>
        <v>113677</v>
      </c>
      <c r="X68" s="40">
        <f t="shared" si="18"/>
        <v>114252.21954739752</v>
      </c>
      <c r="Y68" s="40">
        <f t="shared" si="18"/>
        <v>114830.3497761792</v>
      </c>
      <c r="Z68" s="40">
        <f t="shared" si="18"/>
        <v>115411.40541474946</v>
      </c>
      <c r="AA68" s="40">
        <f t="shared" si="18"/>
        <v>115995.40126604025</v>
      </c>
      <c r="AB68" s="40">
        <f t="shared" si="18"/>
        <v>116582.35220788817</v>
      </c>
      <c r="AC68" s="40">
        <f t="shared" si="18"/>
        <v>117172.27319341346</v>
      </c>
      <c r="AD68" s="129">
        <f t="shared" si="18"/>
        <v>117765.17925140103</v>
      </c>
      <c r="AJ68" s="129" t="s">
        <v>9</v>
      </c>
      <c r="AK68" s="429">
        <f>F69</f>
        <v>24814</v>
      </c>
      <c r="AL68" s="121">
        <f t="shared" si="11"/>
        <v>8.9762697149471854E-2</v>
      </c>
      <c r="AM68" s="132">
        <f t="shared" si="5"/>
        <v>387.55942121255964</v>
      </c>
      <c r="AQ68" s="129" t="s">
        <v>9</v>
      </c>
      <c r="AR68" s="429">
        <f>AD69</f>
        <v>34115.42610910139</v>
      </c>
    </row>
    <row r="69" spans="1:44" x14ac:dyDescent="0.35">
      <c r="A69" s="129" t="s">
        <v>9</v>
      </c>
      <c r="B69" s="40"/>
      <c r="C69" s="40"/>
      <c r="D69" s="833">
        <f t="shared" si="6"/>
        <v>24782</v>
      </c>
      <c r="E69" s="40">
        <f t="shared" si="7"/>
        <v>24798</v>
      </c>
      <c r="F69" s="837">
        <f t="shared" si="8"/>
        <v>24814</v>
      </c>
      <c r="G69" s="40">
        <f t="shared" ref="G69:AD69" si="19">F69+$AM68</f>
        <v>25201.559421212558</v>
      </c>
      <c r="H69" s="40">
        <f t="shared" si="19"/>
        <v>25589.118842425116</v>
      </c>
      <c r="I69" s="40">
        <f t="shared" si="19"/>
        <v>25976.678263637674</v>
      </c>
      <c r="J69" s="129">
        <f t="shared" si="19"/>
        <v>26364.237684850232</v>
      </c>
      <c r="K69" s="40">
        <f t="shared" si="19"/>
        <v>26751.79710606279</v>
      </c>
      <c r="L69" s="40">
        <f t="shared" si="19"/>
        <v>27139.356527275348</v>
      </c>
      <c r="M69" s="40">
        <f t="shared" si="19"/>
        <v>27526.915948487906</v>
      </c>
      <c r="N69" s="40">
        <f t="shared" si="19"/>
        <v>27914.475369700463</v>
      </c>
      <c r="O69" s="129">
        <f t="shared" si="19"/>
        <v>28302.034790913021</v>
      </c>
      <c r="P69" s="40">
        <f t="shared" si="19"/>
        <v>28689.594212125579</v>
      </c>
      <c r="Q69" s="40">
        <f t="shared" si="19"/>
        <v>29077.153633338137</v>
      </c>
      <c r="R69" s="40">
        <f t="shared" si="19"/>
        <v>29464.713054550695</v>
      </c>
      <c r="S69" s="40">
        <f t="shared" si="19"/>
        <v>29852.272475763253</v>
      </c>
      <c r="T69" s="129">
        <f t="shared" si="19"/>
        <v>30239.831896975811</v>
      </c>
      <c r="U69" s="40">
        <f t="shared" si="19"/>
        <v>30627.391318188369</v>
      </c>
      <c r="V69" s="40">
        <f t="shared" si="19"/>
        <v>31014.950739400927</v>
      </c>
      <c r="W69" s="40">
        <f t="shared" si="19"/>
        <v>31402.510160613485</v>
      </c>
      <c r="X69" s="40">
        <f t="shared" si="19"/>
        <v>31790.069581826043</v>
      </c>
      <c r="Y69" s="40">
        <f t="shared" si="19"/>
        <v>32177.629003038601</v>
      </c>
      <c r="Z69" s="40">
        <f t="shared" si="19"/>
        <v>32565.188424251159</v>
      </c>
      <c r="AA69" s="40">
        <f t="shared" si="19"/>
        <v>32952.747845463717</v>
      </c>
      <c r="AB69" s="40">
        <f t="shared" si="19"/>
        <v>33340.307266676275</v>
      </c>
      <c r="AC69" s="40">
        <f t="shared" si="19"/>
        <v>33727.866687888833</v>
      </c>
      <c r="AD69" s="129">
        <f t="shared" si="19"/>
        <v>34115.42610910139</v>
      </c>
      <c r="AJ69" s="129" t="s">
        <v>10</v>
      </c>
      <c r="AK69" s="429">
        <f>F70</f>
        <v>10108</v>
      </c>
      <c r="AL69" s="121">
        <f t="shared" si="11"/>
        <v>3.6564896541745044E-2</v>
      </c>
      <c r="AM69" s="132">
        <f t="shared" si="5"/>
        <v>157.87259730863838</v>
      </c>
      <c r="AQ69" s="129" t="s">
        <v>10</v>
      </c>
      <c r="AR69" s="429">
        <f>AD70</f>
        <v>13896.942335407322</v>
      </c>
    </row>
    <row r="70" spans="1:44" x14ac:dyDescent="0.35">
      <c r="A70" s="129" t="s">
        <v>10</v>
      </c>
      <c r="B70" s="40"/>
      <c r="C70" s="40"/>
      <c r="D70" s="833">
        <f t="shared" si="6"/>
        <v>10094</v>
      </c>
      <c r="E70" s="40">
        <f t="shared" si="7"/>
        <v>10105</v>
      </c>
      <c r="F70" s="837">
        <f t="shared" si="8"/>
        <v>10108</v>
      </c>
      <c r="G70" s="40">
        <f t="shared" ref="G70:AD70" si="20">F70+$AM69</f>
        <v>10265.872597308638</v>
      </c>
      <c r="H70" s="40">
        <f t="shared" si="20"/>
        <v>10423.745194617277</v>
      </c>
      <c r="I70" s="40">
        <f t="shared" si="20"/>
        <v>10581.617791925915</v>
      </c>
      <c r="J70" s="129">
        <f t="shared" si="20"/>
        <v>10739.490389234554</v>
      </c>
      <c r="K70" s="40">
        <f t="shared" si="20"/>
        <v>10897.362986543192</v>
      </c>
      <c r="L70" s="40">
        <f t="shared" si="20"/>
        <v>11055.235583851831</v>
      </c>
      <c r="M70" s="40">
        <f t="shared" si="20"/>
        <v>11213.108181160469</v>
      </c>
      <c r="N70" s="40">
        <f t="shared" si="20"/>
        <v>11370.980778469107</v>
      </c>
      <c r="O70" s="129">
        <f t="shared" si="20"/>
        <v>11528.853375777746</v>
      </c>
      <c r="P70" s="40">
        <f t="shared" si="20"/>
        <v>11686.725973086384</v>
      </c>
      <c r="Q70" s="40">
        <f t="shared" si="20"/>
        <v>11844.598570395023</v>
      </c>
      <c r="R70" s="40">
        <f t="shared" si="20"/>
        <v>12002.471167703661</v>
      </c>
      <c r="S70" s="40">
        <f t="shared" si="20"/>
        <v>12160.3437650123</v>
      </c>
      <c r="T70" s="129">
        <f t="shared" si="20"/>
        <v>12318.216362320938</v>
      </c>
      <c r="U70" s="40">
        <f t="shared" si="20"/>
        <v>12476.088959629576</v>
      </c>
      <c r="V70" s="40">
        <f t="shared" si="20"/>
        <v>12633.961556938215</v>
      </c>
      <c r="W70" s="40">
        <f t="shared" si="20"/>
        <v>12791.834154246853</v>
      </c>
      <c r="X70" s="40">
        <f t="shared" si="20"/>
        <v>12949.706751555492</v>
      </c>
      <c r="Y70" s="40">
        <f t="shared" si="20"/>
        <v>13107.57934886413</v>
      </c>
      <c r="Z70" s="40">
        <f t="shared" si="20"/>
        <v>13265.451946172769</v>
      </c>
      <c r="AA70" s="40">
        <f t="shared" si="20"/>
        <v>13423.324543481407</v>
      </c>
      <c r="AB70" s="40">
        <f t="shared" si="20"/>
        <v>13581.197140790046</v>
      </c>
      <c r="AC70" s="40">
        <f t="shared" si="20"/>
        <v>13739.069738098684</v>
      </c>
      <c r="AD70" s="129">
        <f t="shared" si="20"/>
        <v>13896.942335407322</v>
      </c>
      <c r="AK70" s="429">
        <f>SUM(AK61:AK69)</f>
        <v>276440</v>
      </c>
      <c r="AR70" s="429">
        <f>SUM(AR61:AR69)</f>
        <v>380062.39999999991</v>
      </c>
    </row>
    <row r="71" spans="1:44" x14ac:dyDescent="0.35">
      <c r="A71" s="39" t="s">
        <v>11</v>
      </c>
      <c r="B71" s="40"/>
      <c r="C71" s="40"/>
      <c r="D71" s="833">
        <f t="shared" si="6"/>
        <v>72189</v>
      </c>
      <c r="E71" s="40">
        <f t="shared" si="7"/>
        <v>72725</v>
      </c>
      <c r="F71" s="837">
        <f t="shared" si="8"/>
        <v>73194</v>
      </c>
      <c r="G71" s="40">
        <f>E44</f>
        <v>73631</v>
      </c>
      <c r="H71" s="40">
        <f t="shared" ref="H71:AD74" si="21">F44</f>
        <v>74072</v>
      </c>
      <c r="I71" s="40">
        <f t="shared" si="21"/>
        <v>74499</v>
      </c>
      <c r="J71" s="129">
        <f t="shared" si="21"/>
        <v>74906</v>
      </c>
      <c r="K71" s="40">
        <f t="shared" si="21"/>
        <v>75280</v>
      </c>
      <c r="L71" s="40">
        <f t="shared" si="21"/>
        <v>75666</v>
      </c>
      <c r="M71" s="40">
        <f t="shared" si="21"/>
        <v>76001</v>
      </c>
      <c r="N71" s="40">
        <f t="shared" si="21"/>
        <v>76349</v>
      </c>
      <c r="O71" s="129">
        <f t="shared" si="21"/>
        <v>76661</v>
      </c>
      <c r="P71" s="40">
        <f t="shared" si="21"/>
        <v>76982</v>
      </c>
      <c r="Q71" s="40">
        <f t="shared" si="21"/>
        <v>77288</v>
      </c>
      <c r="R71" s="40">
        <f t="shared" si="21"/>
        <v>77616</v>
      </c>
      <c r="S71" s="40">
        <f t="shared" si="21"/>
        <v>77928</v>
      </c>
      <c r="T71" s="129">
        <f t="shared" si="21"/>
        <v>78270</v>
      </c>
      <c r="U71" s="40">
        <f t="shared" si="21"/>
        <v>78587</v>
      </c>
      <c r="V71" s="40">
        <f t="shared" si="21"/>
        <v>78919</v>
      </c>
      <c r="W71" s="40">
        <f t="shared" si="21"/>
        <v>79217</v>
      </c>
      <c r="X71" s="40">
        <f t="shared" si="21"/>
        <v>79617.847725451837</v>
      </c>
      <c r="Y71" s="40">
        <f t="shared" si="21"/>
        <v>80020.723789505239</v>
      </c>
      <c r="Z71" s="40">
        <f t="shared" si="21"/>
        <v>80425.638455802036</v>
      </c>
      <c r="AA71" s="40">
        <f t="shared" si="21"/>
        <v>80832.602039919337</v>
      </c>
      <c r="AB71" s="40">
        <f t="shared" si="21"/>
        <v>81241.624909632344</v>
      </c>
      <c r="AC71" s="40">
        <f t="shared" si="21"/>
        <v>81652.71748517848</v>
      </c>
      <c r="AD71" s="129">
        <f t="shared" si="21"/>
        <v>82065.890239522822</v>
      </c>
    </row>
    <row r="72" spans="1:44" x14ac:dyDescent="0.35">
      <c r="A72" s="39" t="s">
        <v>12</v>
      </c>
      <c r="B72" s="40"/>
      <c r="C72" s="40"/>
      <c r="D72" s="833">
        <f t="shared" si="6"/>
        <v>105575</v>
      </c>
      <c r="E72" s="40">
        <f t="shared" si="7"/>
        <v>106312</v>
      </c>
      <c r="F72" s="837">
        <f t="shared" si="8"/>
        <v>107051</v>
      </c>
      <c r="G72" s="40">
        <f t="shared" ref="G72:G74" si="22">E45</f>
        <v>107697</v>
      </c>
      <c r="H72" s="40">
        <f t="shared" si="21"/>
        <v>108293</v>
      </c>
      <c r="I72" s="40">
        <f t="shared" si="21"/>
        <v>108871</v>
      </c>
      <c r="J72" s="129">
        <f t="shared" si="21"/>
        <v>109386</v>
      </c>
      <c r="K72" s="40">
        <f t="shared" si="21"/>
        <v>109844</v>
      </c>
      <c r="L72" s="40">
        <f t="shared" si="21"/>
        <v>110295</v>
      </c>
      <c r="M72" s="40">
        <f t="shared" si="21"/>
        <v>110702</v>
      </c>
      <c r="N72" s="40">
        <f t="shared" si="21"/>
        <v>111084</v>
      </c>
      <c r="O72" s="129">
        <f t="shared" si="21"/>
        <v>111476</v>
      </c>
      <c r="P72" s="40">
        <f t="shared" si="21"/>
        <v>111802</v>
      </c>
      <c r="Q72" s="40">
        <f t="shared" si="21"/>
        <v>112169</v>
      </c>
      <c r="R72" s="40">
        <f t="shared" si="21"/>
        <v>112541</v>
      </c>
      <c r="S72" s="40">
        <f t="shared" si="21"/>
        <v>112930</v>
      </c>
      <c r="T72" s="129">
        <f t="shared" si="21"/>
        <v>113301</v>
      </c>
      <c r="U72" s="40">
        <f t="shared" si="21"/>
        <v>113622</v>
      </c>
      <c r="V72" s="40">
        <f t="shared" si="21"/>
        <v>113952</v>
      </c>
      <c r="W72" s="40">
        <f t="shared" si="21"/>
        <v>114269</v>
      </c>
      <c r="X72" s="40">
        <f t="shared" si="21"/>
        <v>114847.21513992775</v>
      </c>
      <c r="Y72" s="40">
        <f t="shared" si="21"/>
        <v>115428.35611930488</v>
      </c>
      <c r="Z72" s="40">
        <f t="shared" si="21"/>
        <v>116012.43774323747</v>
      </c>
      <c r="AA72" s="40">
        <f t="shared" si="21"/>
        <v>116599.47489174726</v>
      </c>
      <c r="AB72" s="40">
        <f t="shared" si="21"/>
        <v>117189.4825201507</v>
      </c>
      <c r="AC72" s="40">
        <f t="shared" si="21"/>
        <v>117782.47565944001</v>
      </c>
      <c r="AD72" s="129">
        <f t="shared" si="21"/>
        <v>118378.46941666602</v>
      </c>
    </row>
    <row r="73" spans="1:44" x14ac:dyDescent="0.35">
      <c r="A73" s="39" t="s">
        <v>13</v>
      </c>
      <c r="B73" s="40"/>
      <c r="C73" s="40"/>
      <c r="D73" s="833">
        <f t="shared" si="6"/>
        <v>127699</v>
      </c>
      <c r="E73" s="40">
        <f t="shared" si="7"/>
        <v>128904</v>
      </c>
      <c r="F73" s="837">
        <f t="shared" si="8"/>
        <v>130018</v>
      </c>
      <c r="G73" s="40">
        <f t="shared" si="22"/>
        <v>131029</v>
      </c>
      <c r="H73" s="40">
        <f t="shared" si="21"/>
        <v>132003</v>
      </c>
      <c r="I73" s="40">
        <f t="shared" si="21"/>
        <v>132891</v>
      </c>
      <c r="J73" s="129">
        <f t="shared" si="21"/>
        <v>133714</v>
      </c>
      <c r="K73" s="40">
        <f t="shared" si="21"/>
        <v>134498</v>
      </c>
      <c r="L73" s="40">
        <f t="shared" si="21"/>
        <v>135256</v>
      </c>
      <c r="M73" s="40">
        <f t="shared" si="21"/>
        <v>136014</v>
      </c>
      <c r="N73" s="40">
        <f t="shared" si="21"/>
        <v>136713</v>
      </c>
      <c r="O73" s="129">
        <f t="shared" si="21"/>
        <v>137397</v>
      </c>
      <c r="P73" s="40">
        <f t="shared" si="21"/>
        <v>138072</v>
      </c>
      <c r="Q73" s="40">
        <f t="shared" si="21"/>
        <v>138745</v>
      </c>
      <c r="R73" s="40">
        <f t="shared" si="21"/>
        <v>139448</v>
      </c>
      <c r="S73" s="40">
        <f t="shared" si="21"/>
        <v>140136</v>
      </c>
      <c r="T73" s="129">
        <f t="shared" si="21"/>
        <v>140819</v>
      </c>
      <c r="U73" s="40">
        <f t="shared" si="21"/>
        <v>141502</v>
      </c>
      <c r="V73" s="40">
        <f t="shared" si="21"/>
        <v>142174</v>
      </c>
      <c r="W73" s="40">
        <f t="shared" si="21"/>
        <v>142857</v>
      </c>
      <c r="X73" s="40">
        <f t="shared" si="21"/>
        <v>143579.87392245192</v>
      </c>
      <c r="Y73" s="40">
        <f t="shared" si="21"/>
        <v>144306.405675516</v>
      </c>
      <c r="Z73" s="40">
        <f t="shared" si="21"/>
        <v>145036.61376826328</v>
      </c>
      <c r="AA73" s="40">
        <f t="shared" si="21"/>
        <v>145770.51680342297</v>
      </c>
      <c r="AB73" s="40">
        <f t="shared" si="21"/>
        <v>146508.13347785638</v>
      </c>
      <c r="AC73" s="40">
        <f t="shared" si="21"/>
        <v>147249.48258303321</v>
      </c>
      <c r="AD73" s="129">
        <f t="shared" si="21"/>
        <v>147994.58300551033</v>
      </c>
    </row>
    <row r="74" spans="1:44" ht="15" thickBot="1" x14ac:dyDescent="0.4">
      <c r="A74" s="39" t="s">
        <v>14</v>
      </c>
      <c r="B74" s="40"/>
      <c r="C74" s="40"/>
      <c r="D74" s="834">
        <f t="shared" si="6"/>
        <v>66052</v>
      </c>
      <c r="E74" s="835">
        <f t="shared" si="7"/>
        <v>66508</v>
      </c>
      <c r="F74" s="838">
        <f t="shared" si="8"/>
        <v>66951</v>
      </c>
      <c r="G74" s="40">
        <f t="shared" si="22"/>
        <v>67398</v>
      </c>
      <c r="H74" s="40">
        <f t="shared" si="21"/>
        <v>67818</v>
      </c>
      <c r="I74" s="40">
        <f t="shared" si="21"/>
        <v>68212</v>
      </c>
      <c r="J74" s="129">
        <f t="shared" si="21"/>
        <v>68580</v>
      </c>
      <c r="K74" s="40">
        <f t="shared" si="21"/>
        <v>68976</v>
      </c>
      <c r="L74" s="40">
        <f t="shared" si="21"/>
        <v>69363</v>
      </c>
      <c r="M74" s="40">
        <f t="shared" si="21"/>
        <v>69707</v>
      </c>
      <c r="N74" s="40">
        <f t="shared" si="21"/>
        <v>70040</v>
      </c>
      <c r="O74" s="129">
        <f t="shared" si="21"/>
        <v>70405</v>
      </c>
      <c r="P74" s="40">
        <f t="shared" si="21"/>
        <v>70762</v>
      </c>
      <c r="Q74" s="40">
        <f t="shared" si="21"/>
        <v>71120</v>
      </c>
      <c r="R74" s="40">
        <f t="shared" si="21"/>
        <v>71499</v>
      </c>
      <c r="S74" s="40">
        <f t="shared" si="21"/>
        <v>71895</v>
      </c>
      <c r="T74" s="129">
        <f t="shared" si="21"/>
        <v>72251</v>
      </c>
      <c r="U74" s="40">
        <f t="shared" si="21"/>
        <v>72608</v>
      </c>
      <c r="V74" s="40">
        <f t="shared" si="21"/>
        <v>72964</v>
      </c>
      <c r="W74" s="40">
        <f t="shared" si="21"/>
        <v>73323</v>
      </c>
      <c r="X74" s="40">
        <f t="shared" si="21"/>
        <v>73694.023363334956</v>
      </c>
      <c r="Y74" s="40">
        <f t="shared" si="21"/>
        <v>74066.924150345163</v>
      </c>
      <c r="Z74" s="40">
        <f t="shared" si="21"/>
        <v>74441.711861024436</v>
      </c>
      <c r="AA74" s="40">
        <f t="shared" si="21"/>
        <v>74818.396043437722</v>
      </c>
      <c r="AB74" s="40">
        <f t="shared" si="21"/>
        <v>75196.986293964335</v>
      </c>
      <c r="AC74" s="40">
        <f t="shared" si="21"/>
        <v>75577.492257542472</v>
      </c>
      <c r="AD74" s="129">
        <f t="shared" si="21"/>
        <v>75959.923627914861</v>
      </c>
    </row>
    <row r="76" spans="1:44" x14ac:dyDescent="0.35">
      <c r="A76" s="39"/>
    </row>
    <row r="77" spans="1:44" x14ac:dyDescent="0.35">
      <c r="Q77" s="3"/>
    </row>
    <row r="78" spans="1:44" x14ac:dyDescent="0.35">
      <c r="Q78" s="3"/>
    </row>
    <row r="79" spans="1:44" x14ac:dyDescent="0.35">
      <c r="A79" s="124" t="s">
        <v>2109</v>
      </c>
      <c r="B79" s="43"/>
      <c r="Q79" s="43"/>
    </row>
    <row r="80" spans="1:44" x14ac:dyDescent="0.35">
      <c r="Q80" s="40"/>
    </row>
    <row r="81" spans="1:54" x14ac:dyDescent="0.35">
      <c r="A81" t="s">
        <v>2104</v>
      </c>
      <c r="B81" s="128">
        <v>2265</v>
      </c>
      <c r="Q81" s="40"/>
    </row>
    <row r="82" spans="1:54" x14ac:dyDescent="0.35">
      <c r="A82" t="s">
        <v>2105</v>
      </c>
      <c r="B82" s="127">
        <v>2.4</v>
      </c>
      <c r="Q82" s="43"/>
    </row>
    <row r="83" spans="1:54" x14ac:dyDescent="0.35">
      <c r="A83" t="s">
        <v>2106</v>
      </c>
      <c r="B83" s="128">
        <f>B81*B82</f>
        <v>5436</v>
      </c>
      <c r="Q83" s="43"/>
    </row>
    <row r="84" spans="1:54" x14ac:dyDescent="0.35">
      <c r="A84" s="130"/>
      <c r="B84" s="132"/>
    </row>
    <row r="86" spans="1:54" ht="46" x14ac:dyDescent="0.35">
      <c r="B86" s="36"/>
      <c r="C86" s="36"/>
      <c r="D86" s="941" t="s">
        <v>1934</v>
      </c>
      <c r="E86" s="941" t="s">
        <v>1935</v>
      </c>
      <c r="F86" s="942" t="s">
        <v>1936</v>
      </c>
      <c r="G86" s="941" t="s">
        <v>1937</v>
      </c>
      <c r="H86" s="941" t="s">
        <v>1938</v>
      </c>
      <c r="I86" s="941" t="s">
        <v>1939</v>
      </c>
      <c r="J86" s="942" t="s">
        <v>1940</v>
      </c>
      <c r="K86" s="941" t="s">
        <v>1941</v>
      </c>
      <c r="L86" s="941" t="s">
        <v>1942</v>
      </c>
      <c r="M86" s="941" t="s">
        <v>1943</v>
      </c>
      <c r="N86" s="941" t="s">
        <v>1944</v>
      </c>
      <c r="O86" s="942" t="s">
        <v>1945</v>
      </c>
      <c r="P86" s="941" t="s">
        <v>1946</v>
      </c>
      <c r="Q86" s="941" t="s">
        <v>1947</v>
      </c>
      <c r="R86" s="941" t="s">
        <v>1948</v>
      </c>
      <c r="S86" s="941" t="s">
        <v>1949</v>
      </c>
      <c r="T86" s="942" t="s">
        <v>1950</v>
      </c>
      <c r="U86" s="941" t="s">
        <v>1953</v>
      </c>
      <c r="V86" s="941" t="s">
        <v>1954</v>
      </c>
      <c r="W86" s="941" t="s">
        <v>1955</v>
      </c>
      <c r="X86" s="941" t="s">
        <v>1956</v>
      </c>
      <c r="Y86" s="943" t="s">
        <v>1957</v>
      </c>
      <c r="Z86" s="941" t="s">
        <v>1958</v>
      </c>
      <c r="AA86" s="941" t="s">
        <v>1959</v>
      </c>
      <c r="AB86" s="941" t="s">
        <v>1960</v>
      </c>
      <c r="AC86" s="941" t="s">
        <v>1961</v>
      </c>
      <c r="AD86" s="942" t="s">
        <v>1962</v>
      </c>
      <c r="AE86" s="36"/>
      <c r="AK86">
        <v>2026</v>
      </c>
      <c r="AL86" t="s">
        <v>2242</v>
      </c>
      <c r="AM86" t="s">
        <v>2243</v>
      </c>
    </row>
    <row r="87" spans="1:54" x14ac:dyDescent="0.35">
      <c r="A87" s="129" t="s">
        <v>1</v>
      </c>
      <c r="B87" s="40"/>
      <c r="C87" s="40"/>
      <c r="D87" s="944">
        <f>B34</f>
        <v>35231</v>
      </c>
      <c r="E87" s="944">
        <f t="shared" ref="E87:F100" si="23">C34</f>
        <v>35319</v>
      </c>
      <c r="F87" s="945">
        <f t="shared" si="23"/>
        <v>35407</v>
      </c>
      <c r="G87" s="944">
        <f t="shared" ref="G87:AD87" si="24">F87+$AM87</f>
        <v>36103.253986398493</v>
      </c>
      <c r="H87" s="944">
        <f t="shared" si="24"/>
        <v>36799.507972796986</v>
      </c>
      <c r="I87" s="944">
        <f t="shared" si="24"/>
        <v>37495.761959195479</v>
      </c>
      <c r="J87" s="942">
        <f t="shared" si="24"/>
        <v>38192.015945593972</v>
      </c>
      <c r="K87" s="944">
        <f t="shared" si="24"/>
        <v>38888.269931992465</v>
      </c>
      <c r="L87" s="944">
        <f t="shared" si="24"/>
        <v>39584.523918390958</v>
      </c>
      <c r="M87" s="944">
        <f t="shared" si="24"/>
        <v>40280.777904789451</v>
      </c>
      <c r="N87" s="944">
        <f t="shared" si="24"/>
        <v>40977.031891187944</v>
      </c>
      <c r="O87" s="942">
        <f t="shared" si="24"/>
        <v>41673.285877586437</v>
      </c>
      <c r="P87" s="944">
        <f t="shared" si="24"/>
        <v>42369.53986398493</v>
      </c>
      <c r="Q87" s="944">
        <f t="shared" si="24"/>
        <v>43065.793850383423</v>
      </c>
      <c r="R87" s="944">
        <f t="shared" si="24"/>
        <v>43762.047836781916</v>
      </c>
      <c r="S87" s="944">
        <f t="shared" si="24"/>
        <v>44458.301823180409</v>
      </c>
      <c r="T87" s="942">
        <f t="shared" si="24"/>
        <v>45154.555809578902</v>
      </c>
      <c r="U87" s="944">
        <f t="shared" si="24"/>
        <v>45850.809795977395</v>
      </c>
      <c r="V87" s="944">
        <f t="shared" si="24"/>
        <v>46547.063782375888</v>
      </c>
      <c r="W87" s="944">
        <f t="shared" si="24"/>
        <v>47243.317768774381</v>
      </c>
      <c r="X87" s="944">
        <f t="shared" si="24"/>
        <v>47939.571755172874</v>
      </c>
      <c r="Y87" s="944">
        <f t="shared" si="24"/>
        <v>48635.825741571367</v>
      </c>
      <c r="Z87" s="944">
        <f t="shared" si="24"/>
        <v>49332.07972796986</v>
      </c>
      <c r="AA87" s="944">
        <f t="shared" si="24"/>
        <v>50028.333714368353</v>
      </c>
      <c r="AB87" s="944">
        <f t="shared" si="24"/>
        <v>50724.587700766846</v>
      </c>
      <c r="AC87" s="944">
        <f t="shared" si="24"/>
        <v>51420.841687165339</v>
      </c>
      <c r="AD87" s="942">
        <f t="shared" si="24"/>
        <v>52117.095673563832</v>
      </c>
      <c r="AE87" s="40"/>
      <c r="AJ87" s="129" t="s">
        <v>1</v>
      </c>
      <c r="AK87" s="429">
        <f t="shared" ref="AK87:AK93" si="25">F87</f>
        <v>35407</v>
      </c>
      <c r="AL87" s="121">
        <f t="shared" ref="AL87:AL95" si="26">AK87/AK$96</f>
        <v>0.12808204311966431</v>
      </c>
      <c r="AM87" s="132">
        <f t="shared" ref="AM87:AM95" si="27">B$83*AL87</f>
        <v>696.25398639849516</v>
      </c>
      <c r="AQ87" s="129" t="s">
        <v>1</v>
      </c>
      <c r="AR87" s="429">
        <f>AD87</f>
        <v>52117.095673563832</v>
      </c>
      <c r="AU87" s="3"/>
      <c r="AV87" s="3"/>
      <c r="AW87" s="3"/>
      <c r="AX87" s="3"/>
      <c r="AY87" s="3"/>
      <c r="AZ87" s="3"/>
      <c r="BA87" s="3"/>
      <c r="BB87" s="3"/>
    </row>
    <row r="88" spans="1:54" x14ac:dyDescent="0.35">
      <c r="A88" s="129" t="s">
        <v>2</v>
      </c>
      <c r="B88" s="40"/>
      <c r="C88" s="40"/>
      <c r="D88" s="944">
        <f t="shared" ref="D88:D100" si="28">B35</f>
        <v>52020</v>
      </c>
      <c r="E88" s="944">
        <f t="shared" si="23"/>
        <v>52134</v>
      </c>
      <c r="F88" s="945">
        <f t="shared" si="23"/>
        <v>52237</v>
      </c>
      <c r="G88" s="944">
        <f t="shared" ref="G88:AD88" si="29">F88+$AM88</f>
        <v>53264.204210678625</v>
      </c>
      <c r="H88" s="944">
        <f t="shared" si="29"/>
        <v>54291.40842135725</v>
      </c>
      <c r="I88" s="944">
        <f t="shared" si="29"/>
        <v>55318.612632035874</v>
      </c>
      <c r="J88" s="942">
        <f t="shared" si="29"/>
        <v>56345.816842714499</v>
      </c>
      <c r="K88" s="944">
        <f t="shared" si="29"/>
        <v>57373.021053393124</v>
      </c>
      <c r="L88" s="944">
        <f t="shared" si="29"/>
        <v>58400.225264071749</v>
      </c>
      <c r="M88" s="944">
        <f t="shared" si="29"/>
        <v>59427.429474750374</v>
      </c>
      <c r="N88" s="944">
        <f t="shared" si="29"/>
        <v>60454.633685428998</v>
      </c>
      <c r="O88" s="942">
        <f t="shared" si="29"/>
        <v>61481.837896107623</v>
      </c>
      <c r="P88" s="944">
        <f t="shared" si="29"/>
        <v>62509.042106786248</v>
      </c>
      <c r="Q88" s="944">
        <f t="shared" si="29"/>
        <v>63536.246317464873</v>
      </c>
      <c r="R88" s="944">
        <f t="shared" si="29"/>
        <v>64563.450528143498</v>
      </c>
      <c r="S88" s="944">
        <f t="shared" si="29"/>
        <v>65590.654738822122</v>
      </c>
      <c r="T88" s="942">
        <f t="shared" si="29"/>
        <v>66617.858949500747</v>
      </c>
      <c r="U88" s="944">
        <f t="shared" si="29"/>
        <v>67645.063160179372</v>
      </c>
      <c r="V88" s="944">
        <f t="shared" si="29"/>
        <v>68672.267370857997</v>
      </c>
      <c r="W88" s="944">
        <f t="shared" si="29"/>
        <v>69699.471581536622</v>
      </c>
      <c r="X88" s="944">
        <f t="shared" si="29"/>
        <v>70726.675792215246</v>
      </c>
      <c r="Y88" s="944">
        <f t="shared" si="29"/>
        <v>71753.880002893871</v>
      </c>
      <c r="Z88" s="944">
        <f t="shared" si="29"/>
        <v>72781.084213572496</v>
      </c>
      <c r="AA88" s="944">
        <f t="shared" si="29"/>
        <v>73808.288424251121</v>
      </c>
      <c r="AB88" s="944">
        <f t="shared" si="29"/>
        <v>74835.492634929746</v>
      </c>
      <c r="AC88" s="944">
        <f t="shared" si="29"/>
        <v>75862.69684560837</v>
      </c>
      <c r="AD88" s="942">
        <f t="shared" si="29"/>
        <v>76889.901056286995</v>
      </c>
      <c r="AE88" s="40"/>
      <c r="AJ88" s="129" t="s">
        <v>2</v>
      </c>
      <c r="AK88" s="429">
        <f t="shared" si="25"/>
        <v>52237</v>
      </c>
      <c r="AL88" s="121">
        <f t="shared" si="26"/>
        <v>0.18896324699754016</v>
      </c>
      <c r="AM88" s="132">
        <f t="shared" si="27"/>
        <v>1027.2042106786282</v>
      </c>
      <c r="AQ88" s="129" t="s">
        <v>2</v>
      </c>
      <c r="AR88" s="429">
        <f t="shared" ref="AR88:AR93" si="30">AD88</f>
        <v>76889.901056286995</v>
      </c>
      <c r="AU88" s="3"/>
      <c r="AV88" s="6"/>
      <c r="AW88" s="6"/>
      <c r="AX88" s="6"/>
      <c r="AY88" s="6"/>
      <c r="AZ88" s="6"/>
      <c r="BA88" s="6"/>
      <c r="BB88" s="6"/>
    </row>
    <row r="89" spans="1:54" x14ac:dyDescent="0.35">
      <c r="A89" s="129" t="s">
        <v>3</v>
      </c>
      <c r="B89" s="40"/>
      <c r="C89" s="40"/>
      <c r="D89" s="944">
        <f t="shared" si="28"/>
        <v>30931</v>
      </c>
      <c r="E89" s="944">
        <f t="shared" si="23"/>
        <v>31019</v>
      </c>
      <c r="F89" s="945">
        <f t="shared" si="23"/>
        <v>31085</v>
      </c>
      <c r="G89" s="944">
        <f t="shared" ref="G89:AD89" si="31">F89+$AM89</f>
        <v>31696.264867602375</v>
      </c>
      <c r="H89" s="944">
        <f t="shared" si="31"/>
        <v>32307.529735204749</v>
      </c>
      <c r="I89" s="944">
        <f t="shared" si="31"/>
        <v>32918.794602807124</v>
      </c>
      <c r="J89" s="942">
        <f t="shared" si="31"/>
        <v>33530.059470409498</v>
      </c>
      <c r="K89" s="944">
        <f t="shared" si="31"/>
        <v>34141.324338011873</v>
      </c>
      <c r="L89" s="944">
        <f t="shared" si="31"/>
        <v>34752.589205614247</v>
      </c>
      <c r="M89" s="944">
        <f t="shared" si="31"/>
        <v>35363.854073216622</v>
      </c>
      <c r="N89" s="944">
        <f t="shared" si="31"/>
        <v>35975.118940818997</v>
      </c>
      <c r="O89" s="942">
        <f t="shared" si="31"/>
        <v>36586.383808421371</v>
      </c>
      <c r="P89" s="944">
        <f t="shared" si="31"/>
        <v>37197.648676023746</v>
      </c>
      <c r="Q89" s="944">
        <f t="shared" si="31"/>
        <v>37808.91354362612</v>
      </c>
      <c r="R89" s="944">
        <f t="shared" si="31"/>
        <v>38420.178411228495</v>
      </c>
      <c r="S89" s="944">
        <f t="shared" si="31"/>
        <v>39031.44327883087</v>
      </c>
      <c r="T89" s="942">
        <f t="shared" si="31"/>
        <v>39642.708146433244</v>
      </c>
      <c r="U89" s="944">
        <f t="shared" si="31"/>
        <v>40253.973014035619</v>
      </c>
      <c r="V89" s="944">
        <f t="shared" si="31"/>
        <v>40865.237881637993</v>
      </c>
      <c r="W89" s="944">
        <f t="shared" si="31"/>
        <v>41476.502749240368</v>
      </c>
      <c r="X89" s="944">
        <f t="shared" si="31"/>
        <v>42087.767616842742</v>
      </c>
      <c r="Y89" s="944">
        <f t="shared" si="31"/>
        <v>42699.032484445117</v>
      </c>
      <c r="Z89" s="944">
        <f t="shared" si="31"/>
        <v>43310.297352047492</v>
      </c>
      <c r="AA89" s="944">
        <f t="shared" si="31"/>
        <v>43921.562219649866</v>
      </c>
      <c r="AB89" s="944">
        <f t="shared" si="31"/>
        <v>44532.827087252241</v>
      </c>
      <c r="AC89" s="944">
        <f t="shared" si="31"/>
        <v>45144.091954854615</v>
      </c>
      <c r="AD89" s="942">
        <f t="shared" si="31"/>
        <v>45755.35682245699</v>
      </c>
      <c r="AE89" s="40"/>
      <c r="AJ89" s="129" t="s">
        <v>3</v>
      </c>
      <c r="AK89" s="429">
        <f t="shared" si="25"/>
        <v>31085</v>
      </c>
      <c r="AL89" s="121">
        <f t="shared" si="26"/>
        <v>0.11244754738822167</v>
      </c>
      <c r="AM89" s="132">
        <f t="shared" si="27"/>
        <v>611.26486760237299</v>
      </c>
      <c r="AQ89" s="129" t="s">
        <v>3</v>
      </c>
      <c r="AR89" s="429">
        <f t="shared" si="30"/>
        <v>45755.35682245699</v>
      </c>
      <c r="AU89" s="3"/>
      <c r="AV89" s="6"/>
      <c r="AW89" s="6"/>
      <c r="AX89" s="6"/>
      <c r="AY89" s="6"/>
      <c r="AZ89" s="6"/>
      <c r="BA89" s="6"/>
      <c r="BB89" s="6"/>
    </row>
    <row r="90" spans="1:54" x14ac:dyDescent="0.35">
      <c r="A90" s="129" t="s">
        <v>4</v>
      </c>
      <c r="B90" s="40"/>
      <c r="C90" s="40"/>
      <c r="D90" s="944">
        <f t="shared" si="28"/>
        <v>45085</v>
      </c>
      <c r="E90" s="944">
        <f t="shared" si="23"/>
        <v>45221</v>
      </c>
      <c r="F90" s="945">
        <f t="shared" si="23"/>
        <v>45304</v>
      </c>
      <c r="G90" s="944">
        <f t="shared" ref="G90:AD90" si="32">F90+$AM90</f>
        <v>46194.871596006364</v>
      </c>
      <c r="H90" s="944">
        <f t="shared" si="32"/>
        <v>47085.743192012727</v>
      </c>
      <c r="I90" s="944">
        <f t="shared" si="32"/>
        <v>47976.614788019091</v>
      </c>
      <c r="J90" s="942">
        <f t="shared" si="32"/>
        <v>48867.486384025455</v>
      </c>
      <c r="K90" s="944">
        <f t="shared" si="32"/>
        <v>49758.357980031818</v>
      </c>
      <c r="L90" s="944">
        <f t="shared" si="32"/>
        <v>50649.229576038182</v>
      </c>
      <c r="M90" s="944">
        <f t="shared" si="32"/>
        <v>51540.101172044546</v>
      </c>
      <c r="N90" s="944">
        <f t="shared" si="32"/>
        <v>52430.97276805091</v>
      </c>
      <c r="O90" s="942">
        <f t="shared" si="32"/>
        <v>53321.844364057273</v>
      </c>
      <c r="P90" s="944">
        <f t="shared" si="32"/>
        <v>54212.715960063637</v>
      </c>
      <c r="Q90" s="944">
        <f t="shared" si="32"/>
        <v>55103.587556070001</v>
      </c>
      <c r="R90" s="944">
        <f t="shared" si="32"/>
        <v>55994.459152076364</v>
      </c>
      <c r="S90" s="944">
        <f t="shared" si="32"/>
        <v>56885.330748082728</v>
      </c>
      <c r="T90" s="942">
        <f t="shared" si="32"/>
        <v>57776.202344089092</v>
      </c>
      <c r="U90" s="944">
        <f t="shared" si="32"/>
        <v>58667.073940095455</v>
      </c>
      <c r="V90" s="944">
        <f t="shared" si="32"/>
        <v>59557.945536101819</v>
      </c>
      <c r="W90" s="944">
        <f t="shared" si="32"/>
        <v>60448.817132108183</v>
      </c>
      <c r="X90" s="944">
        <f t="shared" si="32"/>
        <v>61339.688728114546</v>
      </c>
      <c r="Y90" s="944">
        <f t="shared" si="32"/>
        <v>62230.56032412091</v>
      </c>
      <c r="Z90" s="944">
        <f t="shared" si="32"/>
        <v>63121.431920127274</v>
      </c>
      <c r="AA90" s="944">
        <f t="shared" si="32"/>
        <v>64012.303516133637</v>
      </c>
      <c r="AB90" s="944">
        <f t="shared" si="32"/>
        <v>64903.175112140001</v>
      </c>
      <c r="AC90" s="944">
        <f t="shared" si="32"/>
        <v>65794.046708146372</v>
      </c>
      <c r="AD90" s="942">
        <f t="shared" si="32"/>
        <v>66684.918304152743</v>
      </c>
      <c r="AE90" s="40"/>
      <c r="AJ90" s="129" t="s">
        <v>4</v>
      </c>
      <c r="AK90" s="429">
        <f t="shared" si="25"/>
        <v>45304</v>
      </c>
      <c r="AL90" s="121">
        <f t="shared" si="26"/>
        <v>0.16388366372449717</v>
      </c>
      <c r="AM90" s="132">
        <f t="shared" si="27"/>
        <v>890.87159600636664</v>
      </c>
      <c r="AQ90" s="129" t="s">
        <v>4</v>
      </c>
      <c r="AR90" s="429">
        <f t="shared" si="30"/>
        <v>66684.918304152743</v>
      </c>
      <c r="AU90" s="3"/>
      <c r="AV90" s="6"/>
      <c r="AW90" s="6"/>
      <c r="AX90" s="6"/>
      <c r="AY90" s="6"/>
      <c r="AZ90" s="6"/>
      <c r="BA90" s="6"/>
      <c r="BB90" s="6"/>
    </row>
    <row r="91" spans="1:54" x14ac:dyDescent="0.35">
      <c r="A91" s="129" t="s">
        <v>5</v>
      </c>
      <c r="B91" s="40"/>
      <c r="C91" s="40"/>
      <c r="D91" s="944">
        <f t="shared" si="28"/>
        <v>28918</v>
      </c>
      <c r="E91" s="944">
        <f t="shared" si="23"/>
        <v>28964</v>
      </c>
      <c r="F91" s="945">
        <f t="shared" si="23"/>
        <v>29003</v>
      </c>
      <c r="G91" s="944">
        <f t="shared" ref="G91:AD91" si="33">F91+$AM91</f>
        <v>29573.323788163798</v>
      </c>
      <c r="H91" s="944">
        <f t="shared" si="33"/>
        <v>30143.647576327596</v>
      </c>
      <c r="I91" s="944">
        <f t="shared" si="33"/>
        <v>30713.971364491394</v>
      </c>
      <c r="J91" s="942">
        <f t="shared" si="33"/>
        <v>31284.295152655191</v>
      </c>
      <c r="K91" s="944">
        <f t="shared" si="33"/>
        <v>31854.618940818989</v>
      </c>
      <c r="L91" s="944">
        <f t="shared" si="33"/>
        <v>32424.942728982787</v>
      </c>
      <c r="M91" s="944">
        <f t="shared" si="33"/>
        <v>32995.266517146585</v>
      </c>
      <c r="N91" s="944">
        <f t="shared" si="33"/>
        <v>33565.590305310383</v>
      </c>
      <c r="O91" s="942">
        <f t="shared" si="33"/>
        <v>34135.914093474181</v>
      </c>
      <c r="P91" s="944">
        <f t="shared" si="33"/>
        <v>34706.237881637979</v>
      </c>
      <c r="Q91" s="944">
        <f t="shared" si="33"/>
        <v>35276.561669801777</v>
      </c>
      <c r="R91" s="944">
        <f t="shared" si="33"/>
        <v>35846.885457965574</v>
      </c>
      <c r="S91" s="944">
        <f t="shared" si="33"/>
        <v>36417.209246129372</v>
      </c>
      <c r="T91" s="942">
        <f t="shared" si="33"/>
        <v>36987.53303429317</v>
      </c>
      <c r="U91" s="944">
        <f t="shared" si="33"/>
        <v>37557.856822456968</v>
      </c>
      <c r="V91" s="944">
        <f t="shared" si="33"/>
        <v>38128.180610620766</v>
      </c>
      <c r="W91" s="944">
        <f t="shared" si="33"/>
        <v>38698.504398784564</v>
      </c>
      <c r="X91" s="944">
        <f t="shared" si="33"/>
        <v>39268.828186948362</v>
      </c>
      <c r="Y91" s="944">
        <f t="shared" si="33"/>
        <v>39839.15197511216</v>
      </c>
      <c r="Z91" s="944">
        <f t="shared" si="33"/>
        <v>40409.475763275957</v>
      </c>
      <c r="AA91" s="944">
        <f t="shared" si="33"/>
        <v>40979.799551439755</v>
      </c>
      <c r="AB91" s="944">
        <f t="shared" si="33"/>
        <v>41550.123339603553</v>
      </c>
      <c r="AC91" s="944">
        <f t="shared" si="33"/>
        <v>42120.447127767351</v>
      </c>
      <c r="AD91" s="942">
        <f t="shared" si="33"/>
        <v>42690.770915931149</v>
      </c>
      <c r="AE91" s="40"/>
      <c r="AJ91" s="129" t="s">
        <v>5</v>
      </c>
      <c r="AK91" s="429">
        <f t="shared" si="25"/>
        <v>29003</v>
      </c>
      <c r="AL91" s="121">
        <f t="shared" si="26"/>
        <v>0.10491607582115468</v>
      </c>
      <c r="AM91" s="132">
        <f t="shared" si="27"/>
        <v>570.32378816379685</v>
      </c>
      <c r="AQ91" s="129" t="s">
        <v>5</v>
      </c>
      <c r="AR91" s="429">
        <f t="shared" si="30"/>
        <v>42690.770915931149</v>
      </c>
      <c r="AU91" s="3"/>
      <c r="AV91" s="6"/>
      <c r="AW91" s="6"/>
      <c r="AX91" s="6"/>
      <c r="AY91" s="6"/>
      <c r="AZ91" s="6"/>
      <c r="BA91" s="6"/>
      <c r="BB91" s="6"/>
    </row>
    <row r="92" spans="1:54" x14ac:dyDescent="0.35">
      <c r="A92" s="129" t="s">
        <v>6</v>
      </c>
      <c r="B92" s="40"/>
      <c r="C92" s="40"/>
      <c r="D92" s="944">
        <f t="shared" si="28"/>
        <v>20875</v>
      </c>
      <c r="E92" s="944">
        <f t="shared" si="23"/>
        <v>20920</v>
      </c>
      <c r="F92" s="945">
        <f t="shared" si="23"/>
        <v>20956</v>
      </c>
      <c r="G92" s="944">
        <f t="shared" ref="G92:AD92" si="34">F92+$AM92</f>
        <v>21368.085139632469</v>
      </c>
      <c r="H92" s="944">
        <f t="shared" si="34"/>
        <v>21780.170279264938</v>
      </c>
      <c r="I92" s="944">
        <f t="shared" si="34"/>
        <v>22192.255418897406</v>
      </c>
      <c r="J92" s="942">
        <f t="shared" si="34"/>
        <v>22604.340558529875</v>
      </c>
      <c r="K92" s="944">
        <f t="shared" si="34"/>
        <v>23016.425698162344</v>
      </c>
      <c r="L92" s="944">
        <f t="shared" si="34"/>
        <v>23428.510837794813</v>
      </c>
      <c r="M92" s="944">
        <f t="shared" si="34"/>
        <v>23840.595977427281</v>
      </c>
      <c r="N92" s="944">
        <f t="shared" si="34"/>
        <v>24252.68111705975</v>
      </c>
      <c r="O92" s="942">
        <f t="shared" si="34"/>
        <v>24664.766256692219</v>
      </c>
      <c r="P92" s="944">
        <f t="shared" si="34"/>
        <v>25076.851396324688</v>
      </c>
      <c r="Q92" s="944">
        <f t="shared" si="34"/>
        <v>25488.936535957157</v>
      </c>
      <c r="R92" s="944">
        <f t="shared" si="34"/>
        <v>25901.021675589625</v>
      </c>
      <c r="S92" s="944">
        <f t="shared" si="34"/>
        <v>26313.106815222094</v>
      </c>
      <c r="T92" s="942">
        <f t="shared" si="34"/>
        <v>26725.191954854563</v>
      </c>
      <c r="U92" s="944">
        <f t="shared" si="34"/>
        <v>27137.277094487032</v>
      </c>
      <c r="V92" s="944">
        <f t="shared" si="34"/>
        <v>27549.3622341195</v>
      </c>
      <c r="W92" s="944">
        <f t="shared" si="34"/>
        <v>27961.447373751969</v>
      </c>
      <c r="X92" s="944">
        <f t="shared" si="34"/>
        <v>28373.532513384438</v>
      </c>
      <c r="Y92" s="944">
        <f t="shared" si="34"/>
        <v>28785.617653016907</v>
      </c>
      <c r="Z92" s="944">
        <f t="shared" si="34"/>
        <v>29197.702792649376</v>
      </c>
      <c r="AA92" s="944">
        <f t="shared" si="34"/>
        <v>29609.787932281844</v>
      </c>
      <c r="AB92" s="944">
        <f t="shared" si="34"/>
        <v>30021.873071914313</v>
      </c>
      <c r="AC92" s="944">
        <f t="shared" si="34"/>
        <v>30433.958211546782</v>
      </c>
      <c r="AD92" s="942">
        <f t="shared" si="34"/>
        <v>30846.043351179251</v>
      </c>
      <c r="AE92" s="40"/>
      <c r="AJ92" s="129" t="s">
        <v>6</v>
      </c>
      <c r="AK92" s="429">
        <f t="shared" si="25"/>
        <v>20956</v>
      </c>
      <c r="AL92" s="121">
        <f t="shared" si="26"/>
        <v>7.5806684994935605E-2</v>
      </c>
      <c r="AM92" s="132">
        <f t="shared" si="27"/>
        <v>412.08513963246997</v>
      </c>
      <c r="AQ92" s="129" t="s">
        <v>6</v>
      </c>
      <c r="AR92" s="429">
        <f>AD92</f>
        <v>30846.043351179251</v>
      </c>
      <c r="AU92" s="3"/>
      <c r="AV92" s="6"/>
      <c r="AW92" s="6"/>
      <c r="AX92" s="6"/>
      <c r="AY92" s="6"/>
      <c r="AZ92" s="6"/>
      <c r="BA92" s="6"/>
      <c r="BB92" s="6"/>
    </row>
    <row r="93" spans="1:54" x14ac:dyDescent="0.35">
      <c r="A93" s="129" t="s">
        <v>7</v>
      </c>
      <c r="B93" s="40"/>
      <c r="C93" s="40"/>
      <c r="D93" s="944">
        <f t="shared" si="28"/>
        <v>27454</v>
      </c>
      <c r="E93" s="944">
        <f t="shared" si="23"/>
        <v>27489</v>
      </c>
      <c r="F93" s="945">
        <f t="shared" si="23"/>
        <v>27526</v>
      </c>
      <c r="G93" s="944">
        <f t="shared" ref="G93:AD93" si="35">F93+$AM93</f>
        <v>28067.279612212416</v>
      </c>
      <c r="H93" s="944">
        <f t="shared" si="35"/>
        <v>28608.559224424833</v>
      </c>
      <c r="I93" s="944">
        <f t="shared" si="35"/>
        <v>29149.838836637249</v>
      </c>
      <c r="J93" s="942">
        <f t="shared" si="35"/>
        <v>29691.118448849666</v>
      </c>
      <c r="K93" s="944">
        <f t="shared" si="35"/>
        <v>30232.398061062082</v>
      </c>
      <c r="L93" s="944">
        <f t="shared" si="35"/>
        <v>30773.677673274498</v>
      </c>
      <c r="M93" s="944">
        <f t="shared" si="35"/>
        <v>31314.957285486915</v>
      </c>
      <c r="N93" s="944">
        <f t="shared" si="35"/>
        <v>31856.236897699331</v>
      </c>
      <c r="O93" s="942">
        <f t="shared" si="35"/>
        <v>32397.516509911748</v>
      </c>
      <c r="P93" s="944">
        <f t="shared" si="35"/>
        <v>32938.796122124164</v>
      </c>
      <c r="Q93" s="944">
        <f t="shared" si="35"/>
        <v>33480.075734336577</v>
      </c>
      <c r="R93" s="944">
        <f t="shared" si="35"/>
        <v>34021.355346548989</v>
      </c>
      <c r="S93" s="944">
        <f t="shared" si="35"/>
        <v>34562.634958761402</v>
      </c>
      <c r="T93" s="942">
        <f t="shared" si="35"/>
        <v>35103.914570973815</v>
      </c>
      <c r="U93" s="944">
        <f t="shared" si="35"/>
        <v>35645.194183186228</v>
      </c>
      <c r="V93" s="944">
        <f t="shared" si="35"/>
        <v>36186.473795398641</v>
      </c>
      <c r="W93" s="944">
        <f t="shared" si="35"/>
        <v>36727.753407611053</v>
      </c>
      <c r="X93" s="944">
        <f t="shared" si="35"/>
        <v>37269.033019823466</v>
      </c>
      <c r="Y93" s="944">
        <f t="shared" si="35"/>
        <v>37810.312632035879</v>
      </c>
      <c r="Z93" s="944">
        <f t="shared" si="35"/>
        <v>38351.592244248292</v>
      </c>
      <c r="AA93" s="944">
        <f t="shared" si="35"/>
        <v>38892.871856460704</v>
      </c>
      <c r="AB93" s="944">
        <f t="shared" si="35"/>
        <v>39434.151468673117</v>
      </c>
      <c r="AC93" s="944">
        <f t="shared" si="35"/>
        <v>39975.43108088553</v>
      </c>
      <c r="AD93" s="942">
        <f t="shared" si="35"/>
        <v>40516.710693097943</v>
      </c>
      <c r="AE93" s="40"/>
      <c r="AJ93" s="129" t="s">
        <v>7</v>
      </c>
      <c r="AK93" s="429">
        <f t="shared" si="25"/>
        <v>27526</v>
      </c>
      <c r="AL93" s="121">
        <f t="shared" si="26"/>
        <v>9.9573144262769503E-2</v>
      </c>
      <c r="AM93" s="132">
        <f t="shared" si="27"/>
        <v>541.27961221241503</v>
      </c>
      <c r="AQ93" s="129" t="s">
        <v>7</v>
      </c>
      <c r="AR93" s="429">
        <f t="shared" si="30"/>
        <v>40516.710693097943</v>
      </c>
      <c r="AU93" s="3"/>
      <c r="AV93" s="6"/>
      <c r="AW93" s="6"/>
      <c r="AX93" s="6"/>
      <c r="AY93" s="6"/>
      <c r="AZ93" s="6"/>
      <c r="BA93" s="6"/>
      <c r="BB93" s="6"/>
    </row>
    <row r="94" spans="1:54" x14ac:dyDescent="0.35">
      <c r="A94" s="39" t="s">
        <v>8</v>
      </c>
      <c r="B94" s="40"/>
      <c r="C94" s="40"/>
      <c r="D94" s="944">
        <f t="shared" si="28"/>
        <v>101600</v>
      </c>
      <c r="E94" s="944">
        <f t="shared" si="23"/>
        <v>102559</v>
      </c>
      <c r="F94" s="945">
        <f t="shared" si="23"/>
        <v>103405</v>
      </c>
      <c r="G94" s="944">
        <f>E67</f>
        <v>27489</v>
      </c>
      <c r="H94" s="944">
        <f t="shared" ref="H94" si="36">F67</f>
        <v>27526</v>
      </c>
      <c r="I94" s="944">
        <f t="shared" ref="I94" si="37">G67</f>
        <v>27955.917007668933</v>
      </c>
      <c r="J94" s="942">
        <f t="shared" ref="J94" si="38">H67</f>
        <v>28385.834015337867</v>
      </c>
      <c r="K94" s="944">
        <f t="shared" ref="K94" si="39">I67</f>
        <v>28815.7510230068</v>
      </c>
      <c r="L94" s="944">
        <f t="shared" ref="L94" si="40">J67</f>
        <v>29245.668030675733</v>
      </c>
      <c r="M94" s="944">
        <f t="shared" ref="M94" si="41">K67</f>
        <v>29675.585038344667</v>
      </c>
      <c r="N94" s="944">
        <f t="shared" ref="N94" si="42">L67</f>
        <v>30105.5020460136</v>
      </c>
      <c r="O94" s="942">
        <f t="shared" ref="O94" si="43">M67</f>
        <v>30535.419053682534</v>
      </c>
      <c r="P94" s="944">
        <f t="shared" ref="P94" si="44">N67</f>
        <v>30965.336061351467</v>
      </c>
      <c r="Q94" s="944">
        <f t="shared" ref="Q94" si="45">O67</f>
        <v>31395.2530690204</v>
      </c>
      <c r="R94" s="944">
        <f t="shared" ref="R94" si="46">P67</f>
        <v>31825.170076689334</v>
      </c>
      <c r="S94" s="944">
        <f t="shared" ref="S94" si="47">Q67</f>
        <v>32255.087084358267</v>
      </c>
      <c r="T94" s="942">
        <f t="shared" ref="T94" si="48">R67</f>
        <v>32685.0040920272</v>
      </c>
      <c r="U94" s="944">
        <f t="shared" ref="U94" si="49">S67</f>
        <v>33114.921099696134</v>
      </c>
      <c r="V94" s="944">
        <f t="shared" ref="V94" si="50">T67</f>
        <v>33544.838107365067</v>
      </c>
      <c r="W94" s="944">
        <f t="shared" ref="W94" si="51">U67</f>
        <v>33974.755115034</v>
      </c>
      <c r="X94" s="944">
        <f t="shared" ref="X94" si="52">V67</f>
        <v>34404.672122702934</v>
      </c>
      <c r="Y94" s="944">
        <f t="shared" ref="Y94" si="53">W67</f>
        <v>34834.589130371867</v>
      </c>
      <c r="Z94" s="944">
        <f t="shared" ref="Z94" si="54">X67</f>
        <v>35264.506138040801</v>
      </c>
      <c r="AA94" s="944">
        <f t="shared" ref="AA94" si="55">Y67</f>
        <v>35694.423145709734</v>
      </c>
      <c r="AB94" s="944">
        <f t="shared" ref="AB94" si="56">Z67</f>
        <v>36124.340153378667</v>
      </c>
      <c r="AC94" s="944">
        <f t="shared" ref="AC94" si="57">AA67</f>
        <v>36554.257161047601</v>
      </c>
      <c r="AD94" s="942">
        <f t="shared" ref="AD94" si="58">AB67</f>
        <v>36984.174168716534</v>
      </c>
      <c r="AE94" s="40"/>
      <c r="AJ94" s="129" t="s">
        <v>9</v>
      </c>
      <c r="AK94" s="429">
        <f>F95</f>
        <v>24814</v>
      </c>
      <c r="AL94" s="121">
        <f t="shared" si="26"/>
        <v>8.9762697149471854E-2</v>
      </c>
      <c r="AM94" s="132">
        <f t="shared" si="27"/>
        <v>487.95002170452898</v>
      </c>
      <c r="AQ94" s="129" t="s">
        <v>9</v>
      </c>
      <c r="AR94" s="429">
        <f>AD95</f>
        <v>36524.80052090867</v>
      </c>
      <c r="AU94" s="3"/>
      <c r="AV94" s="6"/>
      <c r="AW94" s="6"/>
      <c r="AX94" s="6"/>
      <c r="AY94" s="6"/>
      <c r="AZ94" s="6"/>
      <c r="BA94" s="6"/>
      <c r="BB94" s="6"/>
    </row>
    <row r="95" spans="1:54" x14ac:dyDescent="0.35">
      <c r="A95" s="129" t="s">
        <v>9</v>
      </c>
      <c r="B95" s="40"/>
      <c r="C95" s="40"/>
      <c r="D95" s="944">
        <f t="shared" si="28"/>
        <v>24782</v>
      </c>
      <c r="E95" s="944">
        <f t="shared" si="23"/>
        <v>24798</v>
      </c>
      <c r="F95" s="945">
        <f t="shared" si="23"/>
        <v>24814</v>
      </c>
      <c r="G95" s="944">
        <f t="shared" ref="G95:P96" si="59">F95+$AM94</f>
        <v>25301.950021704528</v>
      </c>
      <c r="H95" s="944">
        <f t="shared" si="59"/>
        <v>25789.900043409056</v>
      </c>
      <c r="I95" s="944">
        <f t="shared" si="59"/>
        <v>26277.850065113584</v>
      </c>
      <c r="J95" s="942">
        <f t="shared" si="59"/>
        <v>26765.800086818112</v>
      </c>
      <c r="K95" s="944">
        <f t="shared" si="59"/>
        <v>27253.750108522639</v>
      </c>
      <c r="L95" s="944">
        <f t="shared" si="59"/>
        <v>27741.700130227167</v>
      </c>
      <c r="M95" s="944">
        <f t="shared" si="59"/>
        <v>28229.650151931695</v>
      </c>
      <c r="N95" s="944">
        <f t="shared" si="59"/>
        <v>28717.600173636223</v>
      </c>
      <c r="O95" s="942">
        <f t="shared" si="59"/>
        <v>29205.550195340751</v>
      </c>
      <c r="P95" s="944">
        <f t="shared" si="59"/>
        <v>29693.500217045279</v>
      </c>
      <c r="Q95" s="944">
        <f t="shared" ref="Q95:Z96" si="60">P95+$AM94</f>
        <v>30181.450238749807</v>
      </c>
      <c r="R95" s="944">
        <f t="shared" si="60"/>
        <v>30669.400260454335</v>
      </c>
      <c r="S95" s="944">
        <f t="shared" si="60"/>
        <v>31157.350282158863</v>
      </c>
      <c r="T95" s="942">
        <f t="shared" si="60"/>
        <v>31645.300303863391</v>
      </c>
      <c r="U95" s="944">
        <f t="shared" si="60"/>
        <v>32133.250325567918</v>
      </c>
      <c r="V95" s="944">
        <f t="shared" si="60"/>
        <v>32621.200347272446</v>
      </c>
      <c r="W95" s="944">
        <f t="shared" si="60"/>
        <v>33109.150368976974</v>
      </c>
      <c r="X95" s="944">
        <f t="shared" si="60"/>
        <v>33597.100390681502</v>
      </c>
      <c r="Y95" s="944">
        <f t="shared" si="60"/>
        <v>34085.05041238603</v>
      </c>
      <c r="Z95" s="944">
        <f t="shared" si="60"/>
        <v>34573.000434090558</v>
      </c>
      <c r="AA95" s="944">
        <f t="shared" ref="AA95:AD96" si="61">Z95+$AM94</f>
        <v>35060.950455795086</v>
      </c>
      <c r="AB95" s="944">
        <f t="shared" si="61"/>
        <v>35548.900477499614</v>
      </c>
      <c r="AC95" s="944">
        <f t="shared" si="61"/>
        <v>36036.850499204142</v>
      </c>
      <c r="AD95" s="942">
        <f t="shared" si="61"/>
        <v>36524.80052090867</v>
      </c>
      <c r="AE95" s="40"/>
      <c r="AJ95" s="129" t="s">
        <v>10</v>
      </c>
      <c r="AK95" s="429">
        <f>F96</f>
        <v>10108</v>
      </c>
      <c r="AL95" s="121">
        <f t="shared" si="26"/>
        <v>3.6564896541745044E-2</v>
      </c>
      <c r="AM95" s="132">
        <f t="shared" si="27"/>
        <v>198.76677760092605</v>
      </c>
      <c r="AQ95" s="129" t="s">
        <v>10</v>
      </c>
      <c r="AR95" s="429">
        <f>AD96</f>
        <v>14878.402662422217</v>
      </c>
      <c r="AU95" s="3"/>
      <c r="AV95" s="6"/>
      <c r="AW95" s="6"/>
      <c r="AX95" s="6"/>
      <c r="AY95" s="6"/>
      <c r="AZ95" s="6"/>
      <c r="BA95" s="6"/>
      <c r="BB95" s="6"/>
    </row>
    <row r="96" spans="1:54" x14ac:dyDescent="0.35">
      <c r="A96" s="129" t="s">
        <v>10</v>
      </c>
      <c r="B96" s="40"/>
      <c r="C96" s="40"/>
      <c r="D96" s="944">
        <f t="shared" si="28"/>
        <v>10094</v>
      </c>
      <c r="E96" s="944">
        <f t="shared" si="23"/>
        <v>10105</v>
      </c>
      <c r="F96" s="945">
        <f t="shared" si="23"/>
        <v>10108</v>
      </c>
      <c r="G96" s="944">
        <f t="shared" si="59"/>
        <v>10306.766777600926</v>
      </c>
      <c r="H96" s="944">
        <f t="shared" si="59"/>
        <v>10505.533555201851</v>
      </c>
      <c r="I96" s="944">
        <f t="shared" si="59"/>
        <v>10704.300332802777</v>
      </c>
      <c r="J96" s="942">
        <f t="shared" si="59"/>
        <v>10903.067110403703</v>
      </c>
      <c r="K96" s="944">
        <f t="shared" si="59"/>
        <v>11101.833888004629</v>
      </c>
      <c r="L96" s="944">
        <f t="shared" si="59"/>
        <v>11300.600665605554</v>
      </c>
      <c r="M96" s="944">
        <f t="shared" si="59"/>
        <v>11499.36744320648</v>
      </c>
      <c r="N96" s="944">
        <f t="shared" si="59"/>
        <v>11698.134220807406</v>
      </c>
      <c r="O96" s="942">
        <f t="shared" si="59"/>
        <v>11896.900998408331</v>
      </c>
      <c r="P96" s="944">
        <f t="shared" si="59"/>
        <v>12095.667776009257</v>
      </c>
      <c r="Q96" s="944">
        <f t="shared" si="60"/>
        <v>12294.434553610183</v>
      </c>
      <c r="R96" s="944">
        <f t="shared" si="60"/>
        <v>12493.201331211108</v>
      </c>
      <c r="S96" s="944">
        <f t="shared" si="60"/>
        <v>12691.968108812034</v>
      </c>
      <c r="T96" s="942">
        <f t="shared" si="60"/>
        <v>12890.73488641296</v>
      </c>
      <c r="U96" s="944">
        <f t="shared" si="60"/>
        <v>13089.501664013886</v>
      </c>
      <c r="V96" s="944">
        <f t="shared" si="60"/>
        <v>13288.268441614811</v>
      </c>
      <c r="W96" s="944">
        <f t="shared" si="60"/>
        <v>13487.035219215737</v>
      </c>
      <c r="X96" s="944">
        <f t="shared" si="60"/>
        <v>13685.801996816663</v>
      </c>
      <c r="Y96" s="944">
        <f t="shared" si="60"/>
        <v>13884.568774417588</v>
      </c>
      <c r="Z96" s="944">
        <f t="shared" si="60"/>
        <v>14083.335552018514</v>
      </c>
      <c r="AA96" s="944">
        <f t="shared" si="61"/>
        <v>14282.10232961944</v>
      </c>
      <c r="AB96" s="944">
        <f t="shared" si="61"/>
        <v>14480.869107220366</v>
      </c>
      <c r="AC96" s="944">
        <f t="shared" si="61"/>
        <v>14679.635884821291</v>
      </c>
      <c r="AD96" s="942">
        <f t="shared" si="61"/>
        <v>14878.402662422217</v>
      </c>
      <c r="AE96" s="40"/>
      <c r="AK96" s="429">
        <f>SUM(AK87:AK95)</f>
        <v>276440</v>
      </c>
      <c r="AR96" s="429">
        <f>SUM(AR87:AR95)</f>
        <v>406903.99999999977</v>
      </c>
      <c r="AU96" s="3"/>
      <c r="AV96" s="6"/>
      <c r="AW96" s="6"/>
      <c r="AX96" s="6"/>
      <c r="AY96" s="6"/>
      <c r="AZ96" s="6"/>
      <c r="BA96" s="6"/>
      <c r="BB96" s="6"/>
    </row>
    <row r="97" spans="1:54" x14ac:dyDescent="0.35">
      <c r="A97" s="39" t="s">
        <v>11</v>
      </c>
      <c r="B97" s="40"/>
      <c r="C97" s="40"/>
      <c r="D97" s="944">
        <f t="shared" si="28"/>
        <v>72189</v>
      </c>
      <c r="E97" s="944">
        <f t="shared" si="23"/>
        <v>72725</v>
      </c>
      <c r="F97" s="945">
        <f t="shared" si="23"/>
        <v>73194</v>
      </c>
      <c r="G97" s="944">
        <f>E70</f>
        <v>10105</v>
      </c>
      <c r="H97" s="944">
        <f t="shared" ref="H97:H100" si="62">F70</f>
        <v>10108</v>
      </c>
      <c r="I97" s="944">
        <f t="shared" ref="I97:I100" si="63">G70</f>
        <v>10265.872597308638</v>
      </c>
      <c r="J97" s="942">
        <f t="shared" ref="J97:J100" si="64">H70</f>
        <v>10423.745194617277</v>
      </c>
      <c r="K97" s="944">
        <f t="shared" ref="K97:K100" si="65">I70</f>
        <v>10581.617791925915</v>
      </c>
      <c r="L97" s="944">
        <f t="shared" ref="L97:L100" si="66">J70</f>
        <v>10739.490389234554</v>
      </c>
      <c r="M97" s="944">
        <f t="shared" ref="M97:M100" si="67">K70</f>
        <v>10897.362986543192</v>
      </c>
      <c r="N97" s="944">
        <f t="shared" ref="N97:N100" si="68">L70</f>
        <v>11055.235583851831</v>
      </c>
      <c r="O97" s="942">
        <f t="shared" ref="O97:O100" si="69">M70</f>
        <v>11213.108181160469</v>
      </c>
      <c r="P97" s="944">
        <f t="shared" ref="P97:P100" si="70">N70</f>
        <v>11370.980778469107</v>
      </c>
      <c r="Q97" s="944">
        <f t="shared" ref="Q97:Q100" si="71">O70</f>
        <v>11528.853375777746</v>
      </c>
      <c r="R97" s="944">
        <f t="shared" ref="R97:R100" si="72">P70</f>
        <v>11686.725973086384</v>
      </c>
      <c r="S97" s="944">
        <f t="shared" ref="S97:S100" si="73">Q70</f>
        <v>11844.598570395023</v>
      </c>
      <c r="T97" s="942">
        <f t="shared" ref="T97:T100" si="74">R70</f>
        <v>12002.471167703661</v>
      </c>
      <c r="U97" s="944">
        <f t="shared" ref="U97:U100" si="75">S70</f>
        <v>12160.3437650123</v>
      </c>
      <c r="V97" s="944">
        <f t="shared" ref="V97:V100" si="76">T70</f>
        <v>12318.216362320938</v>
      </c>
      <c r="W97" s="944">
        <f t="shared" ref="W97:W100" si="77">U70</f>
        <v>12476.088959629576</v>
      </c>
      <c r="X97" s="944">
        <f t="shared" ref="X97:X100" si="78">V70</f>
        <v>12633.961556938215</v>
      </c>
      <c r="Y97" s="944">
        <f t="shared" ref="Y97:Y100" si="79">W70</f>
        <v>12791.834154246853</v>
      </c>
      <c r="Z97" s="944">
        <f t="shared" ref="Z97:Z100" si="80">X70</f>
        <v>12949.706751555492</v>
      </c>
      <c r="AA97" s="944">
        <f t="shared" ref="AA97:AA100" si="81">Y70</f>
        <v>13107.57934886413</v>
      </c>
      <c r="AB97" s="944">
        <f t="shared" ref="AB97:AB100" si="82">Z70</f>
        <v>13265.451946172769</v>
      </c>
      <c r="AC97" s="944">
        <f t="shared" ref="AC97:AC100" si="83">AA70</f>
        <v>13423.324543481407</v>
      </c>
      <c r="AD97" s="942">
        <f t="shared" ref="AD97:AD100" si="84">AB70</f>
        <v>13581.197140790046</v>
      </c>
      <c r="AE97" s="40"/>
      <c r="AU97" s="3"/>
      <c r="AV97" s="6"/>
      <c r="AW97" s="6"/>
      <c r="AX97" s="6"/>
      <c r="AY97" s="6"/>
      <c r="AZ97" s="6"/>
      <c r="BA97" s="6"/>
      <c r="BB97" s="6"/>
    </row>
    <row r="98" spans="1:54" x14ac:dyDescent="0.35">
      <c r="A98" s="39" t="s">
        <v>12</v>
      </c>
      <c r="B98" s="40"/>
      <c r="C98" s="40"/>
      <c r="D98" s="944">
        <f t="shared" si="28"/>
        <v>105575</v>
      </c>
      <c r="E98" s="944">
        <f t="shared" si="23"/>
        <v>106312</v>
      </c>
      <c r="F98" s="945">
        <f t="shared" si="23"/>
        <v>107051</v>
      </c>
      <c r="G98" s="944">
        <f t="shared" ref="G98:G99" si="85">E71</f>
        <v>72725</v>
      </c>
      <c r="H98" s="944">
        <f t="shared" si="62"/>
        <v>73194</v>
      </c>
      <c r="I98" s="944">
        <f t="shared" si="63"/>
        <v>73631</v>
      </c>
      <c r="J98" s="942">
        <f t="shared" si="64"/>
        <v>74072</v>
      </c>
      <c r="K98" s="944">
        <f t="shared" si="65"/>
        <v>74499</v>
      </c>
      <c r="L98" s="944">
        <f t="shared" si="66"/>
        <v>74906</v>
      </c>
      <c r="M98" s="944">
        <f t="shared" si="67"/>
        <v>75280</v>
      </c>
      <c r="N98" s="944">
        <f t="shared" si="68"/>
        <v>75666</v>
      </c>
      <c r="O98" s="942">
        <f t="shared" si="69"/>
        <v>76001</v>
      </c>
      <c r="P98" s="944">
        <f t="shared" si="70"/>
        <v>76349</v>
      </c>
      <c r="Q98" s="944">
        <f t="shared" si="71"/>
        <v>76661</v>
      </c>
      <c r="R98" s="944">
        <f t="shared" si="72"/>
        <v>76982</v>
      </c>
      <c r="S98" s="944">
        <f t="shared" si="73"/>
        <v>77288</v>
      </c>
      <c r="T98" s="942">
        <f t="shared" si="74"/>
        <v>77616</v>
      </c>
      <c r="U98" s="944">
        <f t="shared" si="75"/>
        <v>77928</v>
      </c>
      <c r="V98" s="944">
        <f t="shared" si="76"/>
        <v>78270</v>
      </c>
      <c r="W98" s="944">
        <f t="shared" si="77"/>
        <v>78587</v>
      </c>
      <c r="X98" s="944">
        <f t="shared" si="78"/>
        <v>78919</v>
      </c>
      <c r="Y98" s="944">
        <f t="shared" si="79"/>
        <v>79217</v>
      </c>
      <c r="Z98" s="944">
        <f t="shared" si="80"/>
        <v>79617.847725451837</v>
      </c>
      <c r="AA98" s="944">
        <f t="shared" si="81"/>
        <v>80020.723789505239</v>
      </c>
      <c r="AB98" s="944">
        <f t="shared" si="82"/>
        <v>80425.638455802036</v>
      </c>
      <c r="AC98" s="944">
        <f t="shared" si="83"/>
        <v>80832.602039919337</v>
      </c>
      <c r="AD98" s="942">
        <f t="shared" si="84"/>
        <v>81241.624909632344</v>
      </c>
      <c r="AE98" s="40"/>
      <c r="AU98" s="3"/>
      <c r="AV98" s="6"/>
      <c r="AW98" s="6"/>
      <c r="AX98" s="6"/>
      <c r="AY98" s="6"/>
      <c r="AZ98" s="6"/>
      <c r="BA98" s="6"/>
      <c r="BB98" s="6"/>
    </row>
    <row r="99" spans="1:54" x14ac:dyDescent="0.35">
      <c r="A99" s="39" t="s">
        <v>13</v>
      </c>
      <c r="B99" s="40"/>
      <c r="C99" s="40"/>
      <c r="D99" s="944">
        <f t="shared" si="28"/>
        <v>127699</v>
      </c>
      <c r="E99" s="944">
        <f t="shared" si="23"/>
        <v>128904</v>
      </c>
      <c r="F99" s="945">
        <f t="shared" si="23"/>
        <v>130018</v>
      </c>
      <c r="G99" s="944">
        <f t="shared" si="85"/>
        <v>106312</v>
      </c>
      <c r="H99" s="944">
        <f t="shared" si="62"/>
        <v>107051</v>
      </c>
      <c r="I99" s="944">
        <f t="shared" si="63"/>
        <v>107697</v>
      </c>
      <c r="J99" s="942">
        <f t="shared" si="64"/>
        <v>108293</v>
      </c>
      <c r="K99" s="944">
        <f t="shared" si="65"/>
        <v>108871</v>
      </c>
      <c r="L99" s="944">
        <f t="shared" si="66"/>
        <v>109386</v>
      </c>
      <c r="M99" s="944">
        <f t="shared" si="67"/>
        <v>109844</v>
      </c>
      <c r="N99" s="944">
        <f t="shared" si="68"/>
        <v>110295</v>
      </c>
      <c r="O99" s="942">
        <f t="shared" si="69"/>
        <v>110702</v>
      </c>
      <c r="P99" s="944">
        <f t="shared" si="70"/>
        <v>111084</v>
      </c>
      <c r="Q99" s="944">
        <f t="shared" si="71"/>
        <v>111476</v>
      </c>
      <c r="R99" s="944">
        <f t="shared" si="72"/>
        <v>111802</v>
      </c>
      <c r="S99" s="944">
        <f t="shared" si="73"/>
        <v>112169</v>
      </c>
      <c r="T99" s="942">
        <f t="shared" si="74"/>
        <v>112541</v>
      </c>
      <c r="U99" s="944">
        <f t="shared" si="75"/>
        <v>112930</v>
      </c>
      <c r="V99" s="944">
        <f t="shared" si="76"/>
        <v>113301</v>
      </c>
      <c r="W99" s="944">
        <f t="shared" si="77"/>
        <v>113622</v>
      </c>
      <c r="X99" s="944">
        <f t="shared" si="78"/>
        <v>113952</v>
      </c>
      <c r="Y99" s="944">
        <f t="shared" si="79"/>
        <v>114269</v>
      </c>
      <c r="Z99" s="944">
        <f t="shared" si="80"/>
        <v>114847.21513992775</v>
      </c>
      <c r="AA99" s="944">
        <f t="shared" si="81"/>
        <v>115428.35611930488</v>
      </c>
      <c r="AB99" s="944">
        <f t="shared" si="82"/>
        <v>116012.43774323747</v>
      </c>
      <c r="AC99" s="944">
        <f t="shared" si="83"/>
        <v>116599.47489174726</v>
      </c>
      <c r="AD99" s="942">
        <f t="shared" si="84"/>
        <v>117189.4825201507</v>
      </c>
      <c r="AE99" s="40"/>
      <c r="AU99" s="3"/>
      <c r="AV99" s="6"/>
      <c r="AW99" s="6"/>
      <c r="AX99" s="6"/>
      <c r="AY99" s="6"/>
      <c r="AZ99" s="6"/>
      <c r="BA99" s="6"/>
      <c r="BB99" s="6"/>
    </row>
    <row r="100" spans="1:54" x14ac:dyDescent="0.35">
      <c r="A100" s="39" t="s">
        <v>14</v>
      </c>
      <c r="B100" s="40"/>
      <c r="C100" s="40"/>
      <c r="D100" s="944">
        <f t="shared" si="28"/>
        <v>66052</v>
      </c>
      <c r="E100" s="944">
        <f t="shared" si="23"/>
        <v>66508</v>
      </c>
      <c r="F100" s="945">
        <f t="shared" si="23"/>
        <v>66951</v>
      </c>
      <c r="G100" s="944">
        <f>E74</f>
        <v>66508</v>
      </c>
      <c r="H100" s="944">
        <f t="shared" si="62"/>
        <v>130018</v>
      </c>
      <c r="I100" s="944">
        <f t="shared" si="63"/>
        <v>131029</v>
      </c>
      <c r="J100" s="942">
        <f t="shared" si="64"/>
        <v>132003</v>
      </c>
      <c r="K100" s="944">
        <f t="shared" si="65"/>
        <v>132891</v>
      </c>
      <c r="L100" s="944">
        <f t="shared" si="66"/>
        <v>133714</v>
      </c>
      <c r="M100" s="944">
        <f t="shared" si="67"/>
        <v>134498</v>
      </c>
      <c r="N100" s="944">
        <f t="shared" si="68"/>
        <v>135256</v>
      </c>
      <c r="O100" s="942">
        <f t="shared" si="69"/>
        <v>136014</v>
      </c>
      <c r="P100" s="944">
        <f t="shared" si="70"/>
        <v>136713</v>
      </c>
      <c r="Q100" s="944">
        <f t="shared" si="71"/>
        <v>137397</v>
      </c>
      <c r="R100" s="944">
        <f t="shared" si="72"/>
        <v>138072</v>
      </c>
      <c r="S100" s="944">
        <f t="shared" si="73"/>
        <v>138745</v>
      </c>
      <c r="T100" s="942">
        <f t="shared" si="74"/>
        <v>139448</v>
      </c>
      <c r="U100" s="944">
        <f t="shared" si="75"/>
        <v>140136</v>
      </c>
      <c r="V100" s="944">
        <f t="shared" si="76"/>
        <v>140819</v>
      </c>
      <c r="W100" s="944">
        <f t="shared" si="77"/>
        <v>141502</v>
      </c>
      <c r="X100" s="944">
        <f t="shared" si="78"/>
        <v>142174</v>
      </c>
      <c r="Y100" s="944">
        <f t="shared" si="79"/>
        <v>142857</v>
      </c>
      <c r="Z100" s="944">
        <f t="shared" si="80"/>
        <v>143579.87392245192</v>
      </c>
      <c r="AA100" s="944">
        <f t="shared" si="81"/>
        <v>144306.405675516</v>
      </c>
      <c r="AB100" s="944">
        <f t="shared" si="82"/>
        <v>145036.61376826328</v>
      </c>
      <c r="AC100" s="944">
        <f t="shared" si="83"/>
        <v>145770.51680342297</v>
      </c>
      <c r="AD100" s="942">
        <f t="shared" si="84"/>
        <v>146508.13347785638</v>
      </c>
      <c r="AE100" s="40"/>
      <c r="AU100" s="3"/>
      <c r="AV100" s="6"/>
      <c r="AW100" s="6"/>
      <c r="AX100" s="6"/>
      <c r="AY100" s="6"/>
      <c r="AZ100" s="6"/>
      <c r="BA100" s="6"/>
      <c r="BB100" s="6"/>
    </row>
    <row r="101" spans="1:54" x14ac:dyDescent="0.35">
      <c r="AU101" s="3"/>
      <c r="AV101" s="6"/>
      <c r="AW101" s="6"/>
      <c r="AX101" s="6"/>
      <c r="AY101" s="6"/>
      <c r="AZ101" s="6"/>
      <c r="BA101" s="6"/>
      <c r="BB101" s="6"/>
    </row>
    <row r="102" spans="1:54" x14ac:dyDescent="0.35">
      <c r="AU102" s="3"/>
      <c r="AV102" s="940"/>
      <c r="AW102" s="940"/>
      <c r="AX102" s="940"/>
      <c r="AY102" s="940"/>
      <c r="AZ102" s="940"/>
      <c r="BA102" s="940"/>
      <c r="BB102" s="940"/>
    </row>
    <row r="103" spans="1:54" x14ac:dyDescent="0.35">
      <c r="A103" s="129" t="s">
        <v>1</v>
      </c>
      <c r="D103" s="429">
        <f>D87</f>
        <v>35231</v>
      </c>
      <c r="E103" s="429">
        <f t="shared" ref="E103:E109" si="86">D103+D121</f>
        <v>35907.273187671824</v>
      </c>
      <c r="F103" s="946">
        <f t="shared" ref="F103:AC103" si="87">E103+E121</f>
        <v>36517.477971683933</v>
      </c>
      <c r="G103" s="429">
        <f t="shared" si="87"/>
        <v>37384.482755696044</v>
      </c>
      <c r="H103" s="429">
        <f t="shared" si="87"/>
        <v>37557.887539708157</v>
      </c>
      <c r="I103" s="429">
        <f t="shared" si="87"/>
        <v>37995.29232372027</v>
      </c>
      <c r="J103" s="429">
        <f t="shared" si="87"/>
        <v>38279.097107732377</v>
      </c>
      <c r="K103" s="946">
        <f t="shared" si="87"/>
        <v>38790.901891744485</v>
      </c>
      <c r="L103" s="429">
        <f t="shared" si="87"/>
        <v>39643.506675756595</v>
      </c>
      <c r="M103" s="429">
        <f t="shared" si="87"/>
        <v>40168.262543360033</v>
      </c>
      <c r="N103" s="429">
        <f t="shared" si="87"/>
        <v>40693.018410963472</v>
      </c>
      <c r="O103" s="429">
        <f t="shared" si="87"/>
        <v>41217.774278566911</v>
      </c>
      <c r="P103" s="946">
        <f t="shared" si="87"/>
        <v>41742.530146170349</v>
      </c>
      <c r="Q103" s="429">
        <f t="shared" si="87"/>
        <v>42267.286013773788</v>
      </c>
      <c r="R103" s="429">
        <f t="shared" si="87"/>
        <v>42792.041881377227</v>
      </c>
      <c r="S103" s="429">
        <f t="shared" si="87"/>
        <v>43316.797748980665</v>
      </c>
      <c r="T103" s="429">
        <f t="shared" si="87"/>
        <v>43841.553616584104</v>
      </c>
      <c r="U103" s="946">
        <f t="shared" si="87"/>
        <v>44366.309484187543</v>
      </c>
      <c r="V103" s="429">
        <f t="shared" si="87"/>
        <v>44891.065351790981</v>
      </c>
      <c r="W103" s="429">
        <f t="shared" si="87"/>
        <v>45175.82121939442</v>
      </c>
      <c r="X103" s="429">
        <f t="shared" si="87"/>
        <v>45460.577086997859</v>
      </c>
      <c r="Y103" s="429">
        <f t="shared" si="87"/>
        <v>45745.332954601297</v>
      </c>
      <c r="Z103" s="429">
        <f t="shared" si="87"/>
        <v>46030.088822204736</v>
      </c>
      <c r="AA103" s="429">
        <f t="shared" si="87"/>
        <v>46314.844689808175</v>
      </c>
      <c r="AB103" s="429">
        <f t="shared" si="87"/>
        <v>46599.600557411613</v>
      </c>
      <c r="AC103" s="429">
        <f t="shared" si="87"/>
        <v>46884.356425015052</v>
      </c>
      <c r="AD103" s="946">
        <f t="shared" ref="AD103:AD109" si="88">AC103+AC121+AD121</f>
        <v>47460.644630810173</v>
      </c>
      <c r="AF103" s="429">
        <f>AD103-D103</f>
        <v>12229.644630810173</v>
      </c>
      <c r="AJ103" s="129" t="s">
        <v>1</v>
      </c>
      <c r="AK103" s="429">
        <f>AD103</f>
        <v>47460.644630810173</v>
      </c>
    </row>
    <row r="104" spans="1:54" x14ac:dyDescent="0.35">
      <c r="A104" s="129" t="s">
        <v>2</v>
      </c>
      <c r="D104" s="429">
        <f t="shared" ref="D104:D112" si="89">D88</f>
        <v>52020</v>
      </c>
      <c r="E104" s="429">
        <f t="shared" si="86"/>
        <v>53017.725944147009</v>
      </c>
      <c r="F104" s="946">
        <f t="shared" ref="F104:AC104" si="90">E104+E122</f>
        <v>53441.641941052723</v>
      </c>
      <c r="G104" s="429">
        <f t="shared" si="90"/>
        <v>53961.557937958438</v>
      </c>
      <c r="H104" s="429">
        <f t="shared" si="90"/>
        <v>54560.673934864149</v>
      </c>
      <c r="I104" s="429">
        <f t="shared" si="90"/>
        <v>55116.589931769864</v>
      </c>
      <c r="J104" s="429">
        <f t="shared" si="90"/>
        <v>55410.90592867558</v>
      </c>
      <c r="K104" s="946">
        <f t="shared" si="90"/>
        <v>55712.421925581293</v>
      </c>
      <c r="L104" s="429">
        <f t="shared" si="90"/>
        <v>55973.137922487003</v>
      </c>
      <c r="M104" s="429">
        <f t="shared" si="90"/>
        <v>56334.089213510364</v>
      </c>
      <c r="N104" s="429">
        <f t="shared" si="90"/>
        <v>56695.040504533725</v>
      </c>
      <c r="O104" s="429">
        <f t="shared" si="90"/>
        <v>57055.991795557085</v>
      </c>
      <c r="P104" s="946">
        <f t="shared" si="90"/>
        <v>57416.943086580446</v>
      </c>
      <c r="Q104" s="429">
        <f t="shared" si="90"/>
        <v>57777.894377603807</v>
      </c>
      <c r="R104" s="429">
        <f t="shared" si="90"/>
        <v>58138.845668627167</v>
      </c>
      <c r="S104" s="429">
        <f t="shared" si="90"/>
        <v>58499.796959650528</v>
      </c>
      <c r="T104" s="429">
        <f t="shared" si="90"/>
        <v>58860.748250673889</v>
      </c>
      <c r="U104" s="946">
        <f t="shared" si="90"/>
        <v>59221.69954169725</v>
      </c>
      <c r="V104" s="429">
        <f t="shared" si="90"/>
        <v>59582.65083272061</v>
      </c>
      <c r="W104" s="429">
        <f t="shared" si="90"/>
        <v>59943.602123743971</v>
      </c>
      <c r="X104" s="429">
        <f t="shared" si="90"/>
        <v>60304.553414767332</v>
      </c>
      <c r="Y104" s="429">
        <f t="shared" si="90"/>
        <v>60665.504705790692</v>
      </c>
      <c r="Z104" s="429">
        <f t="shared" si="90"/>
        <v>60954.455996814053</v>
      </c>
      <c r="AA104" s="429">
        <f t="shared" si="90"/>
        <v>61147.407287837414</v>
      </c>
      <c r="AB104" s="429">
        <f t="shared" si="90"/>
        <v>61340.358578860774</v>
      </c>
      <c r="AC104" s="429">
        <f t="shared" si="90"/>
        <v>61533.309869884135</v>
      </c>
      <c r="AD104" s="946">
        <f t="shared" si="88"/>
        <v>61925.988922519093</v>
      </c>
      <c r="AF104" s="429">
        <f t="shared" ref="AF104:AF112" si="91">AD104-D104</f>
        <v>9905.9889225190927</v>
      </c>
      <c r="AJ104" s="129" t="s">
        <v>2</v>
      </c>
      <c r="AK104" s="429">
        <f t="shared" ref="AK104:AK109" si="92">AD104</f>
        <v>61925.988922519093</v>
      </c>
    </row>
    <row r="105" spans="1:54" x14ac:dyDescent="0.35">
      <c r="A105" s="129" t="s">
        <v>3</v>
      </c>
      <c r="D105" s="429">
        <f t="shared" si="89"/>
        <v>30931</v>
      </c>
      <c r="E105" s="429">
        <f t="shared" si="86"/>
        <v>31524.72305020981</v>
      </c>
      <c r="F105" s="946">
        <f t="shared" ref="F105:AC105" si="93">E105+E123</f>
        <v>33453.265239918524</v>
      </c>
      <c r="G105" s="429">
        <f t="shared" si="93"/>
        <v>34251.407429627237</v>
      </c>
      <c r="H105" s="429">
        <f t="shared" si="93"/>
        <v>34859.949619335952</v>
      </c>
      <c r="I105" s="429">
        <f t="shared" si="93"/>
        <v>36512.491809044666</v>
      </c>
      <c r="J105" s="429">
        <f t="shared" si="93"/>
        <v>38330.633998753379</v>
      </c>
      <c r="K105" s="946">
        <f t="shared" si="93"/>
        <v>39545.037791444389</v>
      </c>
      <c r="L105" s="429">
        <f t="shared" si="93"/>
        <v>40433.598447402605</v>
      </c>
      <c r="M105" s="429">
        <f t="shared" si="93"/>
        <v>41448.370868066704</v>
      </c>
      <c r="N105" s="429">
        <f t="shared" si="93"/>
        <v>42463.143288730804</v>
      </c>
      <c r="O105" s="429">
        <f t="shared" si="93"/>
        <v>43477.915709394903</v>
      </c>
      <c r="P105" s="946">
        <f t="shared" si="93"/>
        <v>44487.721813989236</v>
      </c>
      <c r="Q105" s="429">
        <f t="shared" si="93"/>
        <v>45496.286339566126</v>
      </c>
      <c r="R105" s="429">
        <f t="shared" si="93"/>
        <v>46504.850865143017</v>
      </c>
      <c r="S105" s="429">
        <f t="shared" si="93"/>
        <v>47513.415390719907</v>
      </c>
      <c r="T105" s="429">
        <f t="shared" si="93"/>
        <v>48521.979916296797</v>
      </c>
      <c r="U105" s="946">
        <f t="shared" si="93"/>
        <v>49530.544441873688</v>
      </c>
      <c r="V105" s="429">
        <f t="shared" si="93"/>
        <v>50539.108967450578</v>
      </c>
      <c r="W105" s="429">
        <f t="shared" si="93"/>
        <v>51547.673493027469</v>
      </c>
      <c r="X105" s="429">
        <f t="shared" si="93"/>
        <v>52556.238018604359</v>
      </c>
      <c r="Y105" s="429">
        <f t="shared" si="93"/>
        <v>53564.80254418125</v>
      </c>
      <c r="Z105" s="429">
        <f t="shared" si="93"/>
        <v>54573.36706975814</v>
      </c>
      <c r="AA105" s="429">
        <f t="shared" si="93"/>
        <v>55581.931595335031</v>
      </c>
      <c r="AB105" s="429">
        <f t="shared" si="93"/>
        <v>56590.496120911921</v>
      </c>
      <c r="AC105" s="429">
        <f t="shared" si="93"/>
        <v>57599.060646488811</v>
      </c>
      <c r="AD105" s="946">
        <f t="shared" si="88"/>
        <v>59628.048521172008</v>
      </c>
      <c r="AF105" s="429">
        <f t="shared" si="91"/>
        <v>28697.048521172008</v>
      </c>
      <c r="AJ105" s="129" t="s">
        <v>3</v>
      </c>
      <c r="AK105" s="429">
        <f t="shared" si="92"/>
        <v>59628.048521172008</v>
      </c>
    </row>
    <row r="106" spans="1:54" x14ac:dyDescent="0.35">
      <c r="A106" s="129" t="s">
        <v>4</v>
      </c>
      <c r="D106" s="429">
        <f t="shared" si="89"/>
        <v>45085</v>
      </c>
      <c r="E106" s="429">
        <f t="shared" si="86"/>
        <v>45950.305744465346</v>
      </c>
      <c r="F106" s="946">
        <f t="shared" ref="F106:AC106" si="94">E106+E124</f>
        <v>46772.805090212925</v>
      </c>
      <c r="G106" s="429">
        <f t="shared" si="94"/>
        <v>47268.90443596051</v>
      </c>
      <c r="H106" s="429">
        <f t="shared" si="94"/>
        <v>48105.803781708091</v>
      </c>
      <c r="I106" s="429">
        <f t="shared" si="94"/>
        <v>48803.503127455675</v>
      </c>
      <c r="J106" s="429">
        <f t="shared" si="94"/>
        <v>49786.802473203257</v>
      </c>
      <c r="K106" s="946">
        <f t="shared" si="94"/>
        <v>50916.501818950841</v>
      </c>
      <c r="L106" s="429">
        <f t="shared" si="94"/>
        <v>52003.00116469842</v>
      </c>
      <c r="M106" s="429">
        <f t="shared" si="94"/>
        <v>53327.100510446006</v>
      </c>
      <c r="N106" s="429">
        <f t="shared" si="94"/>
        <v>54828.799856193589</v>
      </c>
      <c r="O106" s="429">
        <f t="shared" si="94"/>
        <v>56373.69920194117</v>
      </c>
      <c r="P106" s="946">
        <f t="shared" si="94"/>
        <v>57894.598547688751</v>
      </c>
      <c r="Q106" s="429">
        <f t="shared" si="94"/>
        <v>59103.497893436332</v>
      </c>
      <c r="R106" s="429">
        <f t="shared" si="94"/>
        <v>60132.397239183912</v>
      </c>
      <c r="S106" s="429">
        <f t="shared" si="94"/>
        <v>61113.296584931493</v>
      </c>
      <c r="T106" s="429">
        <f t="shared" si="94"/>
        <v>61806.195930679074</v>
      </c>
      <c r="U106" s="946">
        <f t="shared" si="94"/>
        <v>62619.095276426655</v>
      </c>
      <c r="V106" s="429">
        <f t="shared" si="94"/>
        <v>63671.994622174236</v>
      </c>
      <c r="W106" s="429">
        <f t="shared" si="94"/>
        <v>64724.893967921817</v>
      </c>
      <c r="X106" s="429">
        <f t="shared" si="94"/>
        <v>65777.793313669405</v>
      </c>
      <c r="Y106" s="429">
        <f t="shared" si="94"/>
        <v>66470.692659416993</v>
      </c>
      <c r="Z106" s="429">
        <f t="shared" si="94"/>
        <v>67163.592005164581</v>
      </c>
      <c r="AA106" s="429">
        <f t="shared" si="94"/>
        <v>67856.491350912169</v>
      </c>
      <c r="AB106" s="429">
        <f t="shared" si="94"/>
        <v>68549.390696659757</v>
      </c>
      <c r="AC106" s="429">
        <f t="shared" si="94"/>
        <v>69242.290042407345</v>
      </c>
      <c r="AD106" s="946">
        <f t="shared" si="88"/>
        <v>70148.088733902521</v>
      </c>
      <c r="AF106" s="429">
        <f t="shared" si="91"/>
        <v>25063.088733902521</v>
      </c>
      <c r="AJ106" s="129" t="s">
        <v>4</v>
      </c>
      <c r="AK106" s="429">
        <f t="shared" si="92"/>
        <v>70148.088733902521</v>
      </c>
    </row>
    <row r="107" spans="1:54" x14ac:dyDescent="0.35">
      <c r="A107" s="129" t="s">
        <v>5</v>
      </c>
      <c r="D107" s="429">
        <f t="shared" si="89"/>
        <v>28918</v>
      </c>
      <c r="E107" s="429">
        <f t="shared" si="86"/>
        <v>29471.956880335696</v>
      </c>
      <c r="F107" s="946">
        <f t="shared" ref="F107:AC107" si="95">E107+E125</f>
        <v>29757.029768485023</v>
      </c>
      <c r="G107" s="429">
        <f t="shared" si="95"/>
        <v>30056.502656634351</v>
      </c>
      <c r="H107" s="429">
        <f t="shared" si="95"/>
        <v>30233.575544783678</v>
      </c>
      <c r="I107" s="429">
        <f t="shared" si="95"/>
        <v>30365.048432933007</v>
      </c>
      <c r="J107" s="429">
        <f t="shared" si="95"/>
        <v>30424.521321082335</v>
      </c>
      <c r="K107" s="946">
        <f t="shared" si="95"/>
        <v>31020.53260624937</v>
      </c>
      <c r="L107" s="429">
        <f t="shared" si="95"/>
        <v>32026.387028149195</v>
      </c>
      <c r="M107" s="429">
        <f t="shared" si="95"/>
        <v>32893.041450049022</v>
      </c>
      <c r="N107" s="429">
        <f t="shared" si="95"/>
        <v>33699.695871948847</v>
      </c>
      <c r="O107" s="429">
        <f t="shared" si="95"/>
        <v>34506.350293848671</v>
      </c>
      <c r="P107" s="946">
        <f t="shared" si="95"/>
        <v>35308.371031818264</v>
      </c>
      <c r="Q107" s="429">
        <f t="shared" si="95"/>
        <v>36109.233348805297</v>
      </c>
      <c r="R107" s="429">
        <f t="shared" si="95"/>
        <v>36910.095665792331</v>
      </c>
      <c r="S107" s="429">
        <f t="shared" si="95"/>
        <v>37710.957982779364</v>
      </c>
      <c r="T107" s="429">
        <f t="shared" si="95"/>
        <v>38511.820299766398</v>
      </c>
      <c r="U107" s="946">
        <f t="shared" si="95"/>
        <v>39312.682616753431</v>
      </c>
      <c r="V107" s="429">
        <f t="shared" si="95"/>
        <v>40113.544933740464</v>
      </c>
      <c r="W107" s="429">
        <f t="shared" si="95"/>
        <v>40914.407250727498</v>
      </c>
      <c r="X107" s="429">
        <f t="shared" si="95"/>
        <v>41715.269567714531</v>
      </c>
      <c r="Y107" s="429">
        <f t="shared" si="95"/>
        <v>42516.131884701565</v>
      </c>
      <c r="Z107" s="429">
        <f t="shared" si="95"/>
        <v>43316.994201688598</v>
      </c>
      <c r="AA107" s="429">
        <f t="shared" si="95"/>
        <v>44117.856518675631</v>
      </c>
      <c r="AB107" s="429">
        <f t="shared" si="95"/>
        <v>44918.718835662665</v>
      </c>
      <c r="AC107" s="429">
        <f t="shared" si="95"/>
        <v>45719.581152649698</v>
      </c>
      <c r="AD107" s="946">
        <f t="shared" si="88"/>
        <v>47321.305786623765</v>
      </c>
      <c r="AF107" s="429">
        <f t="shared" si="91"/>
        <v>18403.305786623765</v>
      </c>
      <c r="AJ107" s="129" t="s">
        <v>5</v>
      </c>
      <c r="AK107" s="429">
        <f t="shared" si="92"/>
        <v>47321.305786623765</v>
      </c>
    </row>
    <row r="108" spans="1:54" x14ac:dyDescent="0.35">
      <c r="A108" s="129" t="s">
        <v>6</v>
      </c>
      <c r="D108" s="429">
        <f t="shared" si="89"/>
        <v>20875</v>
      </c>
      <c r="E108" s="429">
        <f t="shared" si="86"/>
        <v>21275.25929677326</v>
      </c>
      <c r="F108" s="946">
        <f t="shared" ref="F108:AC108" si="96">E108+E126</f>
        <v>22307.031190855159</v>
      </c>
      <c r="G108" s="429">
        <f t="shared" si="96"/>
        <v>23218.803084937059</v>
      </c>
      <c r="H108" s="429">
        <f t="shared" si="96"/>
        <v>23828.174979018957</v>
      </c>
      <c r="I108" s="429">
        <f t="shared" si="96"/>
        <v>24538.346873100854</v>
      </c>
      <c r="J108" s="429">
        <f t="shared" si="96"/>
        <v>25337.318767182755</v>
      </c>
      <c r="K108" s="946">
        <f t="shared" si="96"/>
        <v>26153.090661264654</v>
      </c>
      <c r="L108" s="429">
        <f t="shared" si="96"/>
        <v>27084.062555346551</v>
      </c>
      <c r="M108" s="429">
        <f t="shared" si="96"/>
        <v>28120.493272957861</v>
      </c>
      <c r="N108" s="429">
        <f t="shared" si="96"/>
        <v>28940.923990569172</v>
      </c>
      <c r="O108" s="429">
        <f t="shared" si="96"/>
        <v>29365.354708180483</v>
      </c>
      <c r="P108" s="946">
        <f t="shared" si="96"/>
        <v>29789.785425791793</v>
      </c>
      <c r="Q108" s="429">
        <f t="shared" si="96"/>
        <v>29993.416143403105</v>
      </c>
      <c r="R108" s="429">
        <f t="shared" si="96"/>
        <v>30057.846861014415</v>
      </c>
      <c r="S108" s="429">
        <f t="shared" si="96"/>
        <v>30122.277578625726</v>
      </c>
      <c r="T108" s="429">
        <f t="shared" si="96"/>
        <v>30186.708296237037</v>
      </c>
      <c r="U108" s="946">
        <f t="shared" si="96"/>
        <v>30251.139013848348</v>
      </c>
      <c r="V108" s="429">
        <f t="shared" si="96"/>
        <v>30315.569731459658</v>
      </c>
      <c r="W108" s="429">
        <f t="shared" si="96"/>
        <v>30380.000449070969</v>
      </c>
      <c r="X108" s="429">
        <f t="shared" si="96"/>
        <v>30444.43116668228</v>
      </c>
      <c r="Y108" s="429">
        <f t="shared" si="96"/>
        <v>30508.86188429359</v>
      </c>
      <c r="Z108" s="429">
        <f t="shared" si="96"/>
        <v>30573.292601904901</v>
      </c>
      <c r="AA108" s="429">
        <f t="shared" si="96"/>
        <v>30637.723319516212</v>
      </c>
      <c r="AB108" s="429">
        <f t="shared" si="96"/>
        <v>30702.154037127522</v>
      </c>
      <c r="AC108" s="429">
        <f t="shared" si="96"/>
        <v>30766.584754738833</v>
      </c>
      <c r="AD108" s="946">
        <f t="shared" si="88"/>
        <v>30897.140307608512</v>
      </c>
      <c r="AF108" s="429">
        <f t="shared" si="91"/>
        <v>10022.140307608512</v>
      </c>
      <c r="AJ108" s="129" t="s">
        <v>6</v>
      </c>
      <c r="AK108" s="429">
        <f t="shared" si="92"/>
        <v>30897.140307608512</v>
      </c>
    </row>
    <row r="109" spans="1:54" x14ac:dyDescent="0.35">
      <c r="A109" s="129" t="s">
        <v>7</v>
      </c>
      <c r="D109" s="429">
        <f t="shared" si="89"/>
        <v>27454</v>
      </c>
      <c r="E109" s="429">
        <f t="shared" si="86"/>
        <v>27979.746201707421</v>
      </c>
      <c r="F109" s="946">
        <f t="shared" ref="F109:AC109" si="97">E109+E127</f>
        <v>28055.390387453666</v>
      </c>
      <c r="G109" s="429">
        <f t="shared" si="97"/>
        <v>28361.434573199913</v>
      </c>
      <c r="H109" s="429">
        <f t="shared" si="97"/>
        <v>28677.078758946158</v>
      </c>
      <c r="I109" s="429">
        <f t="shared" si="97"/>
        <v>28930.322944692405</v>
      </c>
      <c r="J109" s="429">
        <f t="shared" si="97"/>
        <v>28986.767130438653</v>
      </c>
      <c r="K109" s="946">
        <f t="shared" si="97"/>
        <v>29091.211316184901</v>
      </c>
      <c r="L109" s="429">
        <f t="shared" si="97"/>
        <v>29188.455501931148</v>
      </c>
      <c r="M109" s="429">
        <f t="shared" si="97"/>
        <v>29266.358511206807</v>
      </c>
      <c r="N109" s="429">
        <f t="shared" si="97"/>
        <v>29464.261520482465</v>
      </c>
      <c r="O109" s="429">
        <f t="shared" si="97"/>
        <v>29722.164529758124</v>
      </c>
      <c r="P109" s="946">
        <f t="shared" si="97"/>
        <v>30040.067539033782</v>
      </c>
      <c r="Q109" s="429">
        <f t="shared" si="97"/>
        <v>30357.97054830944</v>
      </c>
      <c r="R109" s="429">
        <f t="shared" si="97"/>
        <v>30555.873557585099</v>
      </c>
      <c r="S109" s="429">
        <f t="shared" si="97"/>
        <v>30693.776566860757</v>
      </c>
      <c r="T109" s="429">
        <f t="shared" si="97"/>
        <v>30771.679576136416</v>
      </c>
      <c r="U109" s="946">
        <f t="shared" si="97"/>
        <v>30849.582585412074</v>
      </c>
      <c r="V109" s="429">
        <f t="shared" si="97"/>
        <v>30927.485594687732</v>
      </c>
      <c r="W109" s="429">
        <f t="shared" si="97"/>
        <v>31005.388603963391</v>
      </c>
      <c r="X109" s="429">
        <f t="shared" si="97"/>
        <v>31083.291613239049</v>
      </c>
      <c r="Y109" s="429">
        <f t="shared" si="97"/>
        <v>31161.194622514708</v>
      </c>
      <c r="Z109" s="429">
        <f t="shared" si="97"/>
        <v>31239.097631790366</v>
      </c>
      <c r="AA109" s="429">
        <f t="shared" si="97"/>
        <v>31317.000641066024</v>
      </c>
      <c r="AB109" s="429">
        <f t="shared" si="97"/>
        <v>31394.903650341683</v>
      </c>
      <c r="AC109" s="429">
        <f t="shared" si="97"/>
        <v>31472.806659617341</v>
      </c>
      <c r="AD109" s="946">
        <f t="shared" si="88"/>
        <v>31630.306795815715</v>
      </c>
      <c r="AF109" s="429">
        <f t="shared" si="91"/>
        <v>4176.3067958157153</v>
      </c>
      <c r="AJ109" s="129" t="s">
        <v>7</v>
      </c>
      <c r="AK109" s="429">
        <f t="shared" si="92"/>
        <v>31630.306795815715</v>
      </c>
    </row>
    <row r="110" spans="1:54" x14ac:dyDescent="0.35">
      <c r="A110" s="39" t="s">
        <v>8</v>
      </c>
      <c r="D110" s="429">
        <f>D68</f>
        <v>101600</v>
      </c>
      <c r="E110" s="429">
        <f t="shared" ref="E110:AD110" si="98">E68</f>
        <v>102559</v>
      </c>
      <c r="F110" s="946">
        <f t="shared" si="98"/>
        <v>103405</v>
      </c>
      <c r="G110" s="429">
        <f t="shared" si="98"/>
        <v>104185</v>
      </c>
      <c r="H110" s="429">
        <f t="shared" si="98"/>
        <v>104925</v>
      </c>
      <c r="I110" s="429">
        <f t="shared" si="98"/>
        <v>105613</v>
      </c>
      <c r="J110" s="429">
        <f t="shared" si="98"/>
        <v>106279</v>
      </c>
      <c r="K110" s="946">
        <f t="shared" si="98"/>
        <v>106904</v>
      </c>
      <c r="L110" s="429">
        <f t="shared" si="98"/>
        <v>107510</v>
      </c>
      <c r="M110" s="429">
        <f t="shared" si="98"/>
        <v>108138</v>
      </c>
      <c r="N110" s="429">
        <f t="shared" si="98"/>
        <v>108711</v>
      </c>
      <c r="O110" s="429">
        <f t="shared" si="98"/>
        <v>109259</v>
      </c>
      <c r="P110" s="946">
        <f t="shared" si="98"/>
        <v>109827</v>
      </c>
      <c r="Q110" s="429">
        <f t="shared" si="98"/>
        <v>110395</v>
      </c>
      <c r="R110" s="429">
        <f t="shared" si="98"/>
        <v>110956</v>
      </c>
      <c r="S110" s="429">
        <f t="shared" si="98"/>
        <v>111515</v>
      </c>
      <c r="T110" s="429">
        <f t="shared" si="98"/>
        <v>112067</v>
      </c>
      <c r="U110" s="946">
        <f t="shared" si="98"/>
        <v>112628</v>
      </c>
      <c r="V110" s="429">
        <f t="shared" si="98"/>
        <v>113162</v>
      </c>
      <c r="W110" s="429">
        <f t="shared" si="98"/>
        <v>113677</v>
      </c>
      <c r="X110" s="429">
        <f t="shared" si="98"/>
        <v>114252.21954739752</v>
      </c>
      <c r="Y110" s="429">
        <f t="shared" si="98"/>
        <v>114830.3497761792</v>
      </c>
      <c r="Z110" s="429">
        <f t="shared" si="98"/>
        <v>115411.40541474946</v>
      </c>
      <c r="AA110" s="429">
        <f t="shared" si="98"/>
        <v>115995.40126604025</v>
      </c>
      <c r="AB110" s="429">
        <f t="shared" si="98"/>
        <v>116582.35220788817</v>
      </c>
      <c r="AC110" s="429">
        <f t="shared" si="98"/>
        <v>117172.27319341346</v>
      </c>
      <c r="AD110" s="946">
        <f t="shared" si="98"/>
        <v>117765.17925140103</v>
      </c>
      <c r="AF110" s="429"/>
      <c r="AJ110" s="129" t="s">
        <v>9</v>
      </c>
      <c r="AK110" s="429">
        <f>AD111</f>
        <v>60764.505576616924</v>
      </c>
    </row>
    <row r="111" spans="1:54" x14ac:dyDescent="0.35">
      <c r="A111" s="129" t="s">
        <v>9</v>
      </c>
      <c r="D111" s="429">
        <f t="shared" si="89"/>
        <v>24782</v>
      </c>
      <c r="E111" s="429">
        <f t="shared" ref="E111:AC111" si="99">D111+D129</f>
        <v>25255.94704094921</v>
      </c>
      <c r="F111" s="946">
        <f t="shared" si="99"/>
        <v>25306.830061551816</v>
      </c>
      <c r="G111" s="429">
        <f t="shared" si="99"/>
        <v>25585.713082154423</v>
      </c>
      <c r="H111" s="429">
        <f t="shared" si="99"/>
        <v>26402.196102757029</v>
      </c>
      <c r="I111" s="429">
        <f t="shared" si="99"/>
        <v>27348.279123359636</v>
      </c>
      <c r="J111" s="429">
        <f t="shared" si="99"/>
        <v>28378.362143962244</v>
      </c>
      <c r="K111" s="946">
        <f t="shared" si="99"/>
        <v>29600.445164564851</v>
      </c>
      <c r="L111" s="429">
        <f t="shared" si="99"/>
        <v>31784.928185167457</v>
      </c>
      <c r="M111" s="429">
        <f t="shared" si="99"/>
        <v>33988.611205770067</v>
      </c>
      <c r="N111" s="429">
        <f t="shared" si="99"/>
        <v>35755.49422637267</v>
      </c>
      <c r="O111" s="429">
        <f t="shared" si="99"/>
        <v>37522.377246975273</v>
      </c>
      <c r="P111" s="946">
        <f t="shared" si="99"/>
        <v>39157.260267577876</v>
      </c>
      <c r="Q111" s="429">
        <f t="shared" si="99"/>
        <v>40708.143288180479</v>
      </c>
      <c r="R111" s="429">
        <f t="shared" si="99"/>
        <v>42187.026308783083</v>
      </c>
      <c r="S111" s="429">
        <f t="shared" si="99"/>
        <v>43617.909329385686</v>
      </c>
      <c r="T111" s="429">
        <f t="shared" si="99"/>
        <v>45048.792349988289</v>
      </c>
      <c r="U111" s="946">
        <f t="shared" si="99"/>
        <v>46479.675370590892</v>
      </c>
      <c r="V111" s="429">
        <f t="shared" si="99"/>
        <v>47910.558391193495</v>
      </c>
      <c r="W111" s="429">
        <f t="shared" si="99"/>
        <v>49341.441411796099</v>
      </c>
      <c r="X111" s="429">
        <f t="shared" si="99"/>
        <v>50772.324432398702</v>
      </c>
      <c r="Y111" s="429">
        <f t="shared" si="99"/>
        <v>52203.207453001305</v>
      </c>
      <c r="Z111" s="429">
        <f t="shared" si="99"/>
        <v>53634.090473603908</v>
      </c>
      <c r="AA111" s="429">
        <f t="shared" si="99"/>
        <v>55064.973494206512</v>
      </c>
      <c r="AB111" s="429">
        <f t="shared" si="99"/>
        <v>56495.856514809115</v>
      </c>
      <c r="AC111" s="429">
        <f t="shared" si="99"/>
        <v>57926.739535411718</v>
      </c>
      <c r="AD111" s="946">
        <f>AC111+AC129+AD129</f>
        <v>60764.505576616924</v>
      </c>
      <c r="AF111" s="429">
        <f t="shared" si="91"/>
        <v>35982.505576616924</v>
      </c>
      <c r="AJ111" s="129" t="s">
        <v>10</v>
      </c>
      <c r="AK111" s="429">
        <f>AD112</f>
        <v>10825.970724931285</v>
      </c>
    </row>
    <row r="112" spans="1:54" x14ac:dyDescent="0.35">
      <c r="A112" s="129" t="s">
        <v>10</v>
      </c>
      <c r="D112" s="429">
        <f t="shared" si="89"/>
        <v>10094</v>
      </c>
      <c r="E112" s="429">
        <f t="shared" ref="E112:AC112" si="100">D112+D130</f>
        <v>10287.062653740413</v>
      </c>
      <c r="F112" s="946">
        <f t="shared" si="100"/>
        <v>10307.789887247754</v>
      </c>
      <c r="G112" s="429">
        <f t="shared" si="100"/>
        <v>10328.517120755096</v>
      </c>
      <c r="H112" s="429">
        <f t="shared" si="100"/>
        <v>10349.244354262437</v>
      </c>
      <c r="I112" s="429">
        <f t="shared" si="100"/>
        <v>10369.971587769778</v>
      </c>
      <c r="J112" s="429">
        <f t="shared" si="100"/>
        <v>10390.698821277119</v>
      </c>
      <c r="K112" s="946">
        <f t="shared" si="100"/>
        <v>10411.426054784461</v>
      </c>
      <c r="L112" s="429">
        <f t="shared" si="100"/>
        <v>10432.153288291802</v>
      </c>
      <c r="M112" s="429">
        <f t="shared" si="100"/>
        <v>10452.880521799143</v>
      </c>
      <c r="N112" s="429">
        <f t="shared" si="100"/>
        <v>10473.607755306484</v>
      </c>
      <c r="O112" s="429">
        <f t="shared" si="100"/>
        <v>10494.334988813825</v>
      </c>
      <c r="P112" s="946">
        <f t="shared" si="100"/>
        <v>10515.062222321167</v>
      </c>
      <c r="Q112" s="429">
        <f t="shared" si="100"/>
        <v>10535.789455828508</v>
      </c>
      <c r="R112" s="429">
        <f t="shared" si="100"/>
        <v>10556.516689335849</v>
      </c>
      <c r="S112" s="429">
        <f t="shared" si="100"/>
        <v>10577.24392284319</v>
      </c>
      <c r="T112" s="429">
        <f t="shared" si="100"/>
        <v>10597.971156350532</v>
      </c>
      <c r="U112" s="946">
        <f t="shared" si="100"/>
        <v>10618.698389857873</v>
      </c>
      <c r="V112" s="429">
        <f t="shared" si="100"/>
        <v>10639.425623365214</v>
      </c>
      <c r="W112" s="429">
        <f t="shared" si="100"/>
        <v>10660.152856872555</v>
      </c>
      <c r="X112" s="429">
        <f t="shared" si="100"/>
        <v>10680.880090379897</v>
      </c>
      <c r="Y112" s="429">
        <f t="shared" si="100"/>
        <v>10701.607323887238</v>
      </c>
      <c r="Z112" s="429">
        <f t="shared" si="100"/>
        <v>10722.334557394579</v>
      </c>
      <c r="AA112" s="429">
        <f t="shared" si="100"/>
        <v>10743.06179090192</v>
      </c>
      <c r="AB112" s="429">
        <f t="shared" si="100"/>
        <v>10763.789024409261</v>
      </c>
      <c r="AC112" s="429">
        <f t="shared" si="100"/>
        <v>10784.516257916603</v>
      </c>
      <c r="AD112" s="946">
        <f>AC112+AC130+AD130</f>
        <v>10825.970724931285</v>
      </c>
      <c r="AF112" s="429">
        <f t="shared" si="91"/>
        <v>731.97072493128508</v>
      </c>
      <c r="AK112" s="429">
        <f>SUM(AK103:AK111)</f>
        <v>420602</v>
      </c>
    </row>
    <row r="113" spans="1:33" x14ac:dyDescent="0.35">
      <c r="A113" s="39" t="s">
        <v>11</v>
      </c>
      <c r="D113" s="429">
        <f>D71</f>
        <v>72189</v>
      </c>
      <c r="E113" s="429">
        <f t="shared" ref="E113:AD113" si="101">E71</f>
        <v>72725</v>
      </c>
      <c r="F113" s="946">
        <f t="shared" si="101"/>
        <v>73194</v>
      </c>
      <c r="G113" s="429">
        <f t="shared" si="101"/>
        <v>73631</v>
      </c>
      <c r="H113" s="429">
        <f t="shared" si="101"/>
        <v>74072</v>
      </c>
      <c r="I113" s="429">
        <f t="shared" si="101"/>
        <v>74499</v>
      </c>
      <c r="J113" s="429">
        <f t="shared" si="101"/>
        <v>74906</v>
      </c>
      <c r="K113" s="946">
        <f t="shared" si="101"/>
        <v>75280</v>
      </c>
      <c r="L113" s="429">
        <f t="shared" si="101"/>
        <v>75666</v>
      </c>
      <c r="M113" s="429">
        <f t="shared" si="101"/>
        <v>76001</v>
      </c>
      <c r="N113" s="429">
        <f t="shared" si="101"/>
        <v>76349</v>
      </c>
      <c r="O113" s="429">
        <f t="shared" si="101"/>
        <v>76661</v>
      </c>
      <c r="P113" s="946">
        <f t="shared" si="101"/>
        <v>76982</v>
      </c>
      <c r="Q113" s="429">
        <f t="shared" si="101"/>
        <v>77288</v>
      </c>
      <c r="R113" s="429">
        <f t="shared" si="101"/>
        <v>77616</v>
      </c>
      <c r="S113" s="429">
        <f t="shared" si="101"/>
        <v>77928</v>
      </c>
      <c r="T113" s="429">
        <f t="shared" si="101"/>
        <v>78270</v>
      </c>
      <c r="U113" s="946">
        <f t="shared" si="101"/>
        <v>78587</v>
      </c>
      <c r="V113" s="429">
        <f t="shared" si="101"/>
        <v>78919</v>
      </c>
      <c r="W113" s="429">
        <f t="shared" si="101"/>
        <v>79217</v>
      </c>
      <c r="X113" s="429">
        <f t="shared" si="101"/>
        <v>79617.847725451837</v>
      </c>
      <c r="Y113" s="429">
        <f t="shared" si="101"/>
        <v>80020.723789505239</v>
      </c>
      <c r="Z113" s="429">
        <f t="shared" si="101"/>
        <v>80425.638455802036</v>
      </c>
      <c r="AA113" s="429">
        <f t="shared" si="101"/>
        <v>80832.602039919337</v>
      </c>
      <c r="AB113" s="429">
        <f t="shared" si="101"/>
        <v>81241.624909632344</v>
      </c>
      <c r="AC113" s="429">
        <f t="shared" si="101"/>
        <v>81652.71748517848</v>
      </c>
      <c r="AD113" s="946">
        <f t="shared" si="101"/>
        <v>82065.890239522822</v>
      </c>
    </row>
    <row r="114" spans="1:33" x14ac:dyDescent="0.35">
      <c r="A114" s="39" t="s">
        <v>12</v>
      </c>
      <c r="D114" s="429">
        <f t="shared" ref="D114:D116" si="102">D72</f>
        <v>105575</v>
      </c>
      <c r="E114" s="429">
        <f t="shared" ref="E114:AD114" si="103">E72</f>
        <v>106312</v>
      </c>
      <c r="F114" s="946">
        <f t="shared" si="103"/>
        <v>107051</v>
      </c>
      <c r="G114" s="429">
        <f t="shared" si="103"/>
        <v>107697</v>
      </c>
      <c r="H114" s="429">
        <f t="shared" si="103"/>
        <v>108293</v>
      </c>
      <c r="I114" s="429">
        <f t="shared" si="103"/>
        <v>108871</v>
      </c>
      <c r="J114" s="429">
        <f t="shared" si="103"/>
        <v>109386</v>
      </c>
      <c r="K114" s="946">
        <f t="shared" si="103"/>
        <v>109844</v>
      </c>
      <c r="L114" s="429">
        <f t="shared" si="103"/>
        <v>110295</v>
      </c>
      <c r="M114" s="429">
        <f t="shared" si="103"/>
        <v>110702</v>
      </c>
      <c r="N114" s="429">
        <f t="shared" si="103"/>
        <v>111084</v>
      </c>
      <c r="O114" s="429">
        <f t="shared" si="103"/>
        <v>111476</v>
      </c>
      <c r="P114" s="946">
        <f t="shared" si="103"/>
        <v>111802</v>
      </c>
      <c r="Q114" s="429">
        <f t="shared" si="103"/>
        <v>112169</v>
      </c>
      <c r="R114" s="429">
        <f t="shared" si="103"/>
        <v>112541</v>
      </c>
      <c r="S114" s="429">
        <f t="shared" si="103"/>
        <v>112930</v>
      </c>
      <c r="T114" s="429">
        <f t="shared" si="103"/>
        <v>113301</v>
      </c>
      <c r="U114" s="946">
        <f t="shared" si="103"/>
        <v>113622</v>
      </c>
      <c r="V114" s="429">
        <f t="shared" si="103"/>
        <v>113952</v>
      </c>
      <c r="W114" s="429">
        <f t="shared" si="103"/>
        <v>114269</v>
      </c>
      <c r="X114" s="429">
        <f t="shared" si="103"/>
        <v>114847.21513992775</v>
      </c>
      <c r="Y114" s="429">
        <f t="shared" si="103"/>
        <v>115428.35611930488</v>
      </c>
      <c r="Z114" s="429">
        <f t="shared" si="103"/>
        <v>116012.43774323747</v>
      </c>
      <c r="AA114" s="429">
        <f t="shared" si="103"/>
        <v>116599.47489174726</v>
      </c>
      <c r="AB114" s="429">
        <f t="shared" si="103"/>
        <v>117189.4825201507</v>
      </c>
      <c r="AC114" s="429">
        <f t="shared" si="103"/>
        <v>117782.47565944001</v>
      </c>
      <c r="AD114" s="946">
        <f t="shared" si="103"/>
        <v>118378.46941666602</v>
      </c>
    </row>
    <row r="115" spans="1:33" x14ac:dyDescent="0.35">
      <c r="A115" s="39" t="s">
        <v>13</v>
      </c>
      <c r="D115" s="429">
        <f t="shared" si="102"/>
        <v>127699</v>
      </c>
      <c r="E115" s="429">
        <f t="shared" ref="E115:AD115" si="104">E73</f>
        <v>128904</v>
      </c>
      <c r="F115" s="946">
        <f t="shared" si="104"/>
        <v>130018</v>
      </c>
      <c r="G115" s="429">
        <f t="shared" si="104"/>
        <v>131029</v>
      </c>
      <c r="H115" s="429">
        <f t="shared" si="104"/>
        <v>132003</v>
      </c>
      <c r="I115" s="429">
        <f t="shared" si="104"/>
        <v>132891</v>
      </c>
      <c r="J115" s="429">
        <f t="shared" si="104"/>
        <v>133714</v>
      </c>
      <c r="K115" s="946">
        <f t="shared" si="104"/>
        <v>134498</v>
      </c>
      <c r="L115" s="429">
        <f t="shared" si="104"/>
        <v>135256</v>
      </c>
      <c r="M115" s="429">
        <f t="shared" si="104"/>
        <v>136014</v>
      </c>
      <c r="N115" s="429">
        <f t="shared" si="104"/>
        <v>136713</v>
      </c>
      <c r="O115" s="429">
        <f t="shared" si="104"/>
        <v>137397</v>
      </c>
      <c r="P115" s="946">
        <f t="shared" si="104"/>
        <v>138072</v>
      </c>
      <c r="Q115" s="429">
        <f t="shared" si="104"/>
        <v>138745</v>
      </c>
      <c r="R115" s="429">
        <f t="shared" si="104"/>
        <v>139448</v>
      </c>
      <c r="S115" s="429">
        <f t="shared" si="104"/>
        <v>140136</v>
      </c>
      <c r="T115" s="429">
        <f t="shared" si="104"/>
        <v>140819</v>
      </c>
      <c r="U115" s="946">
        <f t="shared" si="104"/>
        <v>141502</v>
      </c>
      <c r="V115" s="429">
        <f t="shared" si="104"/>
        <v>142174</v>
      </c>
      <c r="W115" s="429">
        <f t="shared" si="104"/>
        <v>142857</v>
      </c>
      <c r="X115" s="429">
        <f t="shared" si="104"/>
        <v>143579.87392245192</v>
      </c>
      <c r="Y115" s="429">
        <f t="shared" si="104"/>
        <v>144306.405675516</v>
      </c>
      <c r="Z115" s="429">
        <f t="shared" si="104"/>
        <v>145036.61376826328</v>
      </c>
      <c r="AA115" s="429">
        <f t="shared" si="104"/>
        <v>145770.51680342297</v>
      </c>
      <c r="AB115" s="429">
        <f t="shared" si="104"/>
        <v>146508.13347785638</v>
      </c>
      <c r="AC115" s="429">
        <f t="shared" si="104"/>
        <v>147249.48258303321</v>
      </c>
      <c r="AD115" s="946">
        <f t="shared" si="104"/>
        <v>147994.58300551033</v>
      </c>
    </row>
    <row r="116" spans="1:33" x14ac:dyDescent="0.35">
      <c r="A116" s="39" t="s">
        <v>14</v>
      </c>
      <c r="D116" s="429">
        <f t="shared" si="102"/>
        <v>66052</v>
      </c>
      <c r="E116" s="429">
        <f t="shared" ref="E116:AD116" si="105">E74</f>
        <v>66508</v>
      </c>
      <c r="F116" s="946">
        <f t="shared" si="105"/>
        <v>66951</v>
      </c>
      <c r="G116" s="429">
        <f t="shared" si="105"/>
        <v>67398</v>
      </c>
      <c r="H116" s="429">
        <f t="shared" si="105"/>
        <v>67818</v>
      </c>
      <c r="I116" s="429">
        <f t="shared" si="105"/>
        <v>68212</v>
      </c>
      <c r="J116" s="429">
        <f t="shared" si="105"/>
        <v>68580</v>
      </c>
      <c r="K116" s="946">
        <f t="shared" si="105"/>
        <v>68976</v>
      </c>
      <c r="L116" s="429">
        <f t="shared" si="105"/>
        <v>69363</v>
      </c>
      <c r="M116" s="429">
        <f t="shared" si="105"/>
        <v>69707</v>
      </c>
      <c r="N116" s="429">
        <f t="shared" si="105"/>
        <v>70040</v>
      </c>
      <c r="O116" s="429">
        <f t="shared" si="105"/>
        <v>70405</v>
      </c>
      <c r="P116" s="946">
        <f t="shared" si="105"/>
        <v>70762</v>
      </c>
      <c r="Q116" s="429">
        <f t="shared" si="105"/>
        <v>71120</v>
      </c>
      <c r="R116" s="429">
        <f t="shared" si="105"/>
        <v>71499</v>
      </c>
      <c r="S116" s="429">
        <f t="shared" si="105"/>
        <v>71895</v>
      </c>
      <c r="T116" s="429">
        <f t="shared" si="105"/>
        <v>72251</v>
      </c>
      <c r="U116" s="946">
        <f t="shared" si="105"/>
        <v>72608</v>
      </c>
      <c r="V116" s="429">
        <f t="shared" si="105"/>
        <v>72964</v>
      </c>
      <c r="W116" s="429">
        <f t="shared" si="105"/>
        <v>73323</v>
      </c>
      <c r="X116" s="429">
        <f t="shared" si="105"/>
        <v>73694.023363334956</v>
      </c>
      <c r="Y116" s="429">
        <f t="shared" si="105"/>
        <v>74066.924150345163</v>
      </c>
      <c r="Z116" s="429">
        <f t="shared" si="105"/>
        <v>74441.711861024436</v>
      </c>
      <c r="AA116" s="429">
        <f t="shared" si="105"/>
        <v>74818.396043437722</v>
      </c>
      <c r="AB116" s="429">
        <f t="shared" si="105"/>
        <v>75196.986293964335</v>
      </c>
      <c r="AC116" s="429">
        <f t="shared" si="105"/>
        <v>75577.492257542472</v>
      </c>
      <c r="AD116" s="946">
        <f t="shared" si="105"/>
        <v>75959.923627914861</v>
      </c>
    </row>
    <row r="117" spans="1:33" x14ac:dyDescent="0.35">
      <c r="A117" s="39" t="s">
        <v>2600</v>
      </c>
      <c r="D117" s="429">
        <f t="shared" ref="D117:AC117" si="106">SUM(D103+D104+D105+D106+D107+D108+D109+D111+D112)</f>
        <v>275390</v>
      </c>
      <c r="E117" s="429">
        <f t="shared" si="106"/>
        <v>280670</v>
      </c>
      <c r="F117" s="946">
        <f t="shared" si="106"/>
        <v>285919.26153846155</v>
      </c>
      <c r="G117" s="429">
        <f t="shared" si="106"/>
        <v>290417.32307692309</v>
      </c>
      <c r="H117" s="429">
        <f t="shared" si="106"/>
        <v>294574.58461538458</v>
      </c>
      <c r="I117" s="429">
        <f t="shared" si="106"/>
        <v>299979.84615384619</v>
      </c>
      <c r="J117" s="429">
        <f t="shared" si="106"/>
        <v>305325.10769230773</v>
      </c>
      <c r="K117" s="946">
        <f t="shared" si="106"/>
        <v>311241.5692307693</v>
      </c>
      <c r="L117" s="429">
        <f t="shared" si="106"/>
        <v>318569.23076923075</v>
      </c>
      <c r="M117" s="429">
        <f t="shared" si="106"/>
        <v>325999.20809716597</v>
      </c>
      <c r="N117" s="429">
        <f t="shared" si="106"/>
        <v>333013.98542510124</v>
      </c>
      <c r="O117" s="429">
        <f t="shared" si="106"/>
        <v>339735.96275303641</v>
      </c>
      <c r="P117" s="946">
        <f t="shared" si="106"/>
        <v>346352.34008097165</v>
      </c>
      <c r="Q117" s="429">
        <f t="shared" si="106"/>
        <v>352349.51740890683</v>
      </c>
      <c r="R117" s="429">
        <f t="shared" si="106"/>
        <v>357835.49473684217</v>
      </c>
      <c r="S117" s="429">
        <f t="shared" si="106"/>
        <v>363165.47206477728</v>
      </c>
      <c r="T117" s="429">
        <f t="shared" si="106"/>
        <v>368147.4493927125</v>
      </c>
      <c r="U117" s="946">
        <f t="shared" si="106"/>
        <v>373249.42672064772</v>
      </c>
      <c r="V117" s="429">
        <f t="shared" si="106"/>
        <v>378591.404048583</v>
      </c>
      <c r="W117" s="429">
        <f t="shared" si="106"/>
        <v>383693.38137651817</v>
      </c>
      <c r="X117" s="429">
        <f t="shared" si="106"/>
        <v>388795.35870445345</v>
      </c>
      <c r="Y117" s="429">
        <f t="shared" si="106"/>
        <v>393537.33603238862</v>
      </c>
      <c r="Z117" s="429">
        <f t="shared" si="106"/>
        <v>398207.3133603239</v>
      </c>
      <c r="AA117" s="429">
        <f t="shared" si="106"/>
        <v>402781.29068825906</v>
      </c>
      <c r="AB117" s="429">
        <f t="shared" si="106"/>
        <v>407355.26801619428</v>
      </c>
      <c r="AC117" s="429">
        <f t="shared" si="106"/>
        <v>411929.24534412951</v>
      </c>
      <c r="AD117" s="946">
        <f>SUM(AD103+AD104+AD105+AD106+AD107+AD108+AD109+AD111+AD112)</f>
        <v>420602</v>
      </c>
    </row>
    <row r="120" spans="1:33" ht="34.5" x14ac:dyDescent="0.35">
      <c r="A120" s="39" t="s">
        <v>2598</v>
      </c>
      <c r="C120" s="3">
        <v>2023</v>
      </c>
      <c r="D120" s="3">
        <v>2024</v>
      </c>
      <c r="E120" s="3">
        <v>2025</v>
      </c>
      <c r="F120" s="3">
        <v>2026</v>
      </c>
      <c r="G120" s="3">
        <v>2027</v>
      </c>
      <c r="H120" s="3">
        <v>2028</v>
      </c>
      <c r="I120" s="3">
        <v>2029</v>
      </c>
      <c r="J120" s="3">
        <v>2030</v>
      </c>
      <c r="K120" s="3">
        <v>2031</v>
      </c>
      <c r="L120" s="3">
        <v>2032</v>
      </c>
      <c r="M120" s="3">
        <v>2033</v>
      </c>
      <c r="N120" s="3">
        <v>2034</v>
      </c>
      <c r="O120" s="3">
        <v>2035</v>
      </c>
      <c r="P120" s="3">
        <v>2036</v>
      </c>
      <c r="Q120" s="3">
        <v>2037</v>
      </c>
      <c r="R120" s="3">
        <v>2038</v>
      </c>
      <c r="S120" s="3">
        <v>2039</v>
      </c>
      <c r="T120" s="3">
        <v>2040</v>
      </c>
      <c r="U120" s="3">
        <v>2041</v>
      </c>
      <c r="V120" s="3">
        <v>2042</v>
      </c>
      <c r="W120" s="3">
        <v>2043</v>
      </c>
      <c r="X120" s="3">
        <v>2044</v>
      </c>
      <c r="Y120" s="3">
        <v>2045</v>
      </c>
      <c r="Z120" s="3">
        <v>2046</v>
      </c>
      <c r="AA120" s="3">
        <v>2047</v>
      </c>
      <c r="AB120" s="3">
        <v>2048</v>
      </c>
      <c r="AC120" s="3">
        <v>2049</v>
      </c>
      <c r="AD120" s="3">
        <v>2050</v>
      </c>
      <c r="AF120" s="3" t="s">
        <v>2599</v>
      </c>
      <c r="AG120" s="3" t="s">
        <v>0</v>
      </c>
    </row>
    <row r="121" spans="1:33" x14ac:dyDescent="0.35">
      <c r="A121" s="129" t="s">
        <v>1</v>
      </c>
      <c r="C121" s="6">
        <f>'[4]Total (2)'!E242</f>
        <v>889.91403559542766</v>
      </c>
      <c r="D121" s="6">
        <f>'[4]Total (2)'!F242</f>
        <v>676.27318767182749</v>
      </c>
      <c r="E121" s="6">
        <f>'[4]Total (2)'!G242</f>
        <v>610.20478401211005</v>
      </c>
      <c r="F121" s="6">
        <f>'[4]Total (2)'!H242</f>
        <v>867.00478401211001</v>
      </c>
      <c r="G121" s="6">
        <f>'[4]Total (2)'!I242</f>
        <v>173.40478401211001</v>
      </c>
      <c r="H121" s="6">
        <f>'[4]Total (2)'!J242</f>
        <v>437.40478401211004</v>
      </c>
      <c r="I121" s="6">
        <f>'[4]Total (2)'!K242</f>
        <v>283.80478401211002</v>
      </c>
      <c r="J121" s="6">
        <f>'[4]Total (2)'!L242</f>
        <v>511.80478401211002</v>
      </c>
      <c r="K121" s="6">
        <f>'[4]Total (2)'!M242</f>
        <v>852.60478401211003</v>
      </c>
      <c r="L121" s="6">
        <f>'[4]Total (2)'!N242</f>
        <v>524.75586760344117</v>
      </c>
      <c r="M121" s="6">
        <f>'[4]Total (2)'!O242</f>
        <v>524.75586760344117</v>
      </c>
      <c r="N121" s="6">
        <f>'[4]Total (2)'!P242</f>
        <v>524.75586760344117</v>
      </c>
      <c r="O121" s="6">
        <f>'[4]Total (2)'!Q242</f>
        <v>524.75586760344117</v>
      </c>
      <c r="P121" s="6">
        <f>'[4]Total (2)'!R242</f>
        <v>524.75586760344117</v>
      </c>
      <c r="Q121" s="6">
        <f>'[4]Total (2)'!S242</f>
        <v>524.75586760344117</v>
      </c>
      <c r="R121" s="6">
        <f>'[4]Total (2)'!T242</f>
        <v>524.75586760344117</v>
      </c>
      <c r="S121" s="6">
        <f>'[4]Total (2)'!U242</f>
        <v>524.75586760344117</v>
      </c>
      <c r="T121" s="6">
        <f>'[4]Total (2)'!V242</f>
        <v>524.75586760344117</v>
      </c>
      <c r="U121" s="6">
        <f>'[4]Total (2)'!W242</f>
        <v>524.75586760344117</v>
      </c>
      <c r="V121" s="6">
        <f>'[4]Total (2)'!X242</f>
        <v>284.75586760344123</v>
      </c>
      <c r="W121" s="6">
        <f>'[4]Total (2)'!Y242</f>
        <v>284.75586760344123</v>
      </c>
      <c r="X121" s="6">
        <f>'[4]Total (2)'!Z242</f>
        <v>284.75586760344123</v>
      </c>
      <c r="Y121" s="6">
        <f>'[4]Total (2)'!AA242</f>
        <v>284.75586760344123</v>
      </c>
      <c r="Z121" s="6">
        <f>'[4]Total (2)'!AB242</f>
        <v>284.75586760344123</v>
      </c>
      <c r="AA121" s="6">
        <f>'[4]Total (2)'!AC242</f>
        <v>284.75586760344123</v>
      </c>
      <c r="AB121" s="6">
        <f>'[4]Total (2)'!AD242</f>
        <v>284.75586760344123</v>
      </c>
      <c r="AC121" s="6">
        <f>'[4]Total (2)'!AE242</f>
        <v>287.01469113285299</v>
      </c>
      <c r="AD121" s="6">
        <f>'[4]Total (2)'!AF242</f>
        <v>289.27351466226474</v>
      </c>
      <c r="AF121" s="6">
        <f>SUM(D121:AD121)</f>
        <v>12229.644630810213</v>
      </c>
      <c r="AG121" s="6">
        <f>SUM(C121:AD121)</f>
        <v>13119.558666405639</v>
      </c>
    </row>
    <row r="122" spans="1:33" x14ac:dyDescent="0.35">
      <c r="A122" s="129" t="s">
        <v>2</v>
      </c>
      <c r="C122" s="6">
        <f>'[4]Total (2)'!E243</f>
        <v>1312.9166401389089</v>
      </c>
      <c r="D122" s="6">
        <f>'[4]Total (2)'!F243</f>
        <v>997.725944147012</v>
      </c>
      <c r="E122" s="6">
        <f>'[4]Total (2)'!G243</f>
        <v>423.91599690571331</v>
      </c>
      <c r="F122" s="6">
        <f>'[4]Total (2)'!H243</f>
        <v>519.91599690571331</v>
      </c>
      <c r="G122" s="6">
        <f>'[4]Total (2)'!I243</f>
        <v>599.11599690571336</v>
      </c>
      <c r="H122" s="6">
        <f>'[4]Total (2)'!J243</f>
        <v>555.91599690571331</v>
      </c>
      <c r="I122" s="6">
        <f>'[4]Total (2)'!K243</f>
        <v>294.31599690571335</v>
      </c>
      <c r="J122" s="6">
        <f>'[4]Total (2)'!L243</f>
        <v>301.51599690571334</v>
      </c>
      <c r="K122" s="6">
        <f>'[4]Total (2)'!M243</f>
        <v>260.71599690571333</v>
      </c>
      <c r="L122" s="6">
        <f>'[4]Total (2)'!N243</f>
        <v>360.95129102336034</v>
      </c>
      <c r="M122" s="6">
        <f>'[4]Total (2)'!O243</f>
        <v>360.95129102336034</v>
      </c>
      <c r="N122" s="6">
        <f>'[4]Total (2)'!P243</f>
        <v>360.95129102336034</v>
      </c>
      <c r="O122" s="6">
        <f>'[4]Total (2)'!Q243</f>
        <v>360.95129102336034</v>
      </c>
      <c r="P122" s="6">
        <f>'[4]Total (2)'!R243</f>
        <v>360.95129102336034</v>
      </c>
      <c r="Q122" s="6">
        <f>'[4]Total (2)'!S243</f>
        <v>360.95129102336034</v>
      </c>
      <c r="R122" s="6">
        <f>'[4]Total (2)'!T243</f>
        <v>360.95129102336034</v>
      </c>
      <c r="S122" s="6">
        <f>'[4]Total (2)'!U243</f>
        <v>360.95129102336034</v>
      </c>
      <c r="T122" s="6">
        <f>'[4]Total (2)'!V243</f>
        <v>360.95129102336034</v>
      </c>
      <c r="U122" s="6">
        <f>'[4]Total (2)'!W243</f>
        <v>360.95129102336034</v>
      </c>
      <c r="V122" s="6">
        <f>'[4]Total (2)'!X243</f>
        <v>360.95129102336034</v>
      </c>
      <c r="W122" s="6">
        <f>'[4]Total (2)'!Y243</f>
        <v>360.95129102336034</v>
      </c>
      <c r="X122" s="6">
        <f>'[4]Total (2)'!Z243</f>
        <v>360.95129102336034</v>
      </c>
      <c r="Y122" s="6">
        <f>'[4]Total (2)'!AA243</f>
        <v>288.95129102336034</v>
      </c>
      <c r="Z122" s="6">
        <f>'[4]Total (2)'!AB243</f>
        <v>192.95129102336037</v>
      </c>
      <c r="AA122" s="6">
        <f>'[4]Total (2)'!AC243</f>
        <v>192.95129102336037</v>
      </c>
      <c r="AB122" s="6">
        <f>'[4]Total (2)'!AD243</f>
        <v>192.95129102336037</v>
      </c>
      <c r="AC122" s="6">
        <f>'[4]Total (2)'!AE243</f>
        <v>195.21011455277213</v>
      </c>
      <c r="AD122" s="6">
        <f>'[4]Total (2)'!AF243</f>
        <v>197.46893808218391</v>
      </c>
      <c r="AF122" s="6">
        <f t="shared" ref="AF121:AF135" si="107">SUM(D122:AD122)</f>
        <v>9905.9889225190927</v>
      </c>
      <c r="AG122" s="6">
        <f t="shared" ref="AG122:AG134" si="108">SUM(C122:AD122)</f>
        <v>11218.905562658001</v>
      </c>
    </row>
    <row r="123" spans="1:33" x14ac:dyDescent="0.35">
      <c r="A123" s="129" t="s">
        <v>3</v>
      </c>
      <c r="C123" s="6">
        <f>'[4]Total (2)'!E244</f>
        <v>781.28555925336411</v>
      </c>
      <c r="D123" s="6">
        <f>'[4]Total (2)'!F244</f>
        <v>593.72305020981048</v>
      </c>
      <c r="E123" s="6">
        <f>'[4]Total (2)'!G244</f>
        <v>1928.542189708714</v>
      </c>
      <c r="F123" s="6">
        <f>'[4]Total (2)'!H244</f>
        <v>798.142189708714</v>
      </c>
      <c r="G123" s="6">
        <f>'[4]Total (2)'!I244</f>
        <v>608.54218970871409</v>
      </c>
      <c r="H123" s="6">
        <f>'[4]Total (2)'!J244</f>
        <v>1652.542189708714</v>
      </c>
      <c r="I123" s="6">
        <f>'[4]Total (2)'!K244</f>
        <v>1818.1421897087141</v>
      </c>
      <c r="J123" s="6">
        <f>'[4]Total (2)'!L244</f>
        <v>1214.4037926910066</v>
      </c>
      <c r="K123" s="6">
        <f>'[4]Total (2)'!M244</f>
        <v>888.56065595821474</v>
      </c>
      <c r="L123" s="6">
        <f>'[4]Total (2)'!N244</f>
        <v>1014.772420664097</v>
      </c>
      <c r="M123" s="6">
        <f>'[4]Total (2)'!O244</f>
        <v>1014.772420664097</v>
      </c>
      <c r="N123" s="6">
        <f>'[4]Total (2)'!P244</f>
        <v>1014.772420664097</v>
      </c>
      <c r="O123" s="6">
        <f>'[4]Total (2)'!Q244</f>
        <v>1009.8061045943327</v>
      </c>
      <c r="P123" s="6">
        <f>'[4]Total (2)'!R244</f>
        <v>1008.5645255768916</v>
      </c>
      <c r="Q123" s="6">
        <f>'[4]Total (2)'!S244</f>
        <v>1008.5645255768916</v>
      </c>
      <c r="R123" s="6">
        <f>'[4]Total (2)'!T244</f>
        <v>1008.5645255768916</v>
      </c>
      <c r="S123" s="6">
        <f>'[4]Total (2)'!U244</f>
        <v>1008.5645255768916</v>
      </c>
      <c r="T123" s="6">
        <f>'[4]Total (2)'!V244</f>
        <v>1008.5645255768916</v>
      </c>
      <c r="U123" s="6">
        <f>'[4]Total (2)'!W244</f>
        <v>1008.5645255768916</v>
      </c>
      <c r="V123" s="6">
        <f>'[4]Total (2)'!X244</f>
        <v>1008.5645255768916</v>
      </c>
      <c r="W123" s="6">
        <f>'[4]Total (2)'!Y244</f>
        <v>1008.5645255768916</v>
      </c>
      <c r="X123" s="6">
        <f>'[4]Total (2)'!Z244</f>
        <v>1008.5645255768916</v>
      </c>
      <c r="Y123" s="6">
        <f>'[4]Total (2)'!AA244</f>
        <v>1008.5645255768916</v>
      </c>
      <c r="Z123" s="6">
        <f>'[4]Total (2)'!AB244</f>
        <v>1008.5645255768916</v>
      </c>
      <c r="AA123" s="6">
        <f>'[4]Total (2)'!AC244</f>
        <v>1008.5645255768916</v>
      </c>
      <c r="AB123" s="6">
        <f>'[4]Total (2)'!AD244</f>
        <v>1008.5645255768916</v>
      </c>
      <c r="AC123" s="6">
        <f>'[4]Total (2)'!AE244</f>
        <v>1012.5174667533623</v>
      </c>
      <c r="AD123" s="6">
        <f>'[4]Total (2)'!AF244</f>
        <v>1016.4704079298332</v>
      </c>
      <c r="AF123" s="6">
        <f t="shared" si="107"/>
        <v>28697.048521172001</v>
      </c>
      <c r="AG123" s="6">
        <f t="shared" si="108"/>
        <v>29478.334080425368</v>
      </c>
    </row>
    <row r="124" spans="1:33" x14ac:dyDescent="0.35">
      <c r="A124" s="129" t="s">
        <v>4</v>
      </c>
      <c r="C124" s="6">
        <f>'[4]Total (2)'!E245</f>
        <v>1138.6636955578062</v>
      </c>
      <c r="D124" s="6">
        <f>'[4]Total (2)'!F245</f>
        <v>865.30574446534501</v>
      </c>
      <c r="E124" s="6">
        <f>'[4]Total (2)'!G245</f>
        <v>822.49934574758186</v>
      </c>
      <c r="F124" s="6">
        <f>'[4]Total (2)'!H245</f>
        <v>496.09934574758188</v>
      </c>
      <c r="G124" s="6">
        <f>'[4]Total (2)'!I245</f>
        <v>836.89934574758183</v>
      </c>
      <c r="H124" s="6">
        <f>'[4]Total (2)'!J245</f>
        <v>697.6993457475819</v>
      </c>
      <c r="I124" s="6">
        <f>'[4]Total (2)'!K245</f>
        <v>983.29934574758181</v>
      </c>
      <c r="J124" s="6">
        <f>'[4]Total (2)'!L245</f>
        <v>1129.6993457475819</v>
      </c>
      <c r="K124" s="6">
        <f>'[4]Total (2)'!M245</f>
        <v>1086.4993457475819</v>
      </c>
      <c r="L124" s="6">
        <f>'[4]Total (2)'!N245</f>
        <v>1324.0993457475818</v>
      </c>
      <c r="M124" s="6">
        <f>'[4]Total (2)'!O245</f>
        <v>1501.6993457475819</v>
      </c>
      <c r="N124" s="6">
        <f>'[4]Total (2)'!P245</f>
        <v>1544.8993457475819</v>
      </c>
      <c r="O124" s="6">
        <f>'[4]Total (2)'!Q245</f>
        <v>1520.8993457475819</v>
      </c>
      <c r="P124" s="6">
        <f>'[4]Total (2)'!R245</f>
        <v>1208.8993457475819</v>
      </c>
      <c r="Q124" s="6">
        <f>'[4]Total (2)'!S245</f>
        <v>1028.8993457475819</v>
      </c>
      <c r="R124" s="6">
        <f>'[4]Total (2)'!T245</f>
        <v>980.89934574758183</v>
      </c>
      <c r="S124" s="6">
        <f>'[4]Total (2)'!U245</f>
        <v>692.89934574758183</v>
      </c>
      <c r="T124" s="6">
        <f>'[4]Total (2)'!V245</f>
        <v>812.89934574758183</v>
      </c>
      <c r="U124" s="6">
        <f>'[4]Total (2)'!W245</f>
        <v>1052.8993457475819</v>
      </c>
      <c r="V124" s="6">
        <f>'[4]Total (2)'!X245</f>
        <v>1052.8993457475819</v>
      </c>
      <c r="W124" s="6">
        <f>'[4]Total (2)'!Y245</f>
        <v>1052.8993457475819</v>
      </c>
      <c r="X124" s="6">
        <f>'[4]Total (2)'!Z245</f>
        <v>692.89934574758183</v>
      </c>
      <c r="Y124" s="6">
        <f>'[4]Total (2)'!AA245</f>
        <v>692.89934574758183</v>
      </c>
      <c r="Z124" s="6">
        <f>'[4]Total (2)'!AB245</f>
        <v>692.89934574758183</v>
      </c>
      <c r="AA124" s="6">
        <f>'[4]Total (2)'!AC245</f>
        <v>692.89934574758183</v>
      </c>
      <c r="AB124" s="6">
        <f>'[4]Total (2)'!AD245</f>
        <v>692.89934574758183</v>
      </c>
      <c r="AC124" s="6">
        <f>'[4]Total (2)'!AE245</f>
        <v>572.89934574758183</v>
      </c>
      <c r="AD124" s="6">
        <f>'[4]Total (2)'!AF245</f>
        <v>332.89934574758189</v>
      </c>
      <c r="AF124" s="6">
        <f t="shared" si="107"/>
        <v>25063.088733902467</v>
      </c>
      <c r="AG124" s="6">
        <f t="shared" si="108"/>
        <v>26201.75242946027</v>
      </c>
    </row>
    <row r="125" spans="1:33" x14ac:dyDescent="0.35">
      <c r="A125" s="129" t="s">
        <v>5</v>
      </c>
      <c r="C125" s="6">
        <f>'[4]Total (2)'!E246</f>
        <v>728.95689480538272</v>
      </c>
      <c r="D125" s="6">
        <f>'[4]Total (2)'!F246</f>
        <v>553.95688033569672</v>
      </c>
      <c r="E125" s="6">
        <f>'[4]Total (2)'!G246</f>
        <v>285.07288814932713</v>
      </c>
      <c r="F125" s="6">
        <f>'[4]Total (2)'!H246</f>
        <v>299.47288814932716</v>
      </c>
      <c r="G125" s="6">
        <f>'[4]Total (2)'!I246</f>
        <v>177.07288814932716</v>
      </c>
      <c r="H125" s="6">
        <f>'[4]Total (2)'!J246</f>
        <v>131.47288814932716</v>
      </c>
      <c r="I125" s="6">
        <f>'[4]Total (2)'!K246</f>
        <v>59.472888149327161</v>
      </c>
      <c r="J125" s="6">
        <f>'[4]Total (2)'!L246</f>
        <v>596.01128516703443</v>
      </c>
      <c r="K125" s="6">
        <f>'[4]Total (2)'!M246</f>
        <v>1005.8544218998264</v>
      </c>
      <c r="L125" s="6">
        <f>'[4]Total (2)'!N246</f>
        <v>866.6544218998265</v>
      </c>
      <c r="M125" s="6">
        <f>'[4]Total (2)'!O246</f>
        <v>806.6544218998265</v>
      </c>
      <c r="N125" s="6">
        <f>'[4]Total (2)'!P246</f>
        <v>806.6544218998265</v>
      </c>
      <c r="O125" s="6">
        <f>'[4]Total (2)'!Q246</f>
        <v>802.02073796959087</v>
      </c>
      <c r="P125" s="6">
        <f>'[4]Total (2)'!R246</f>
        <v>800.86231698703193</v>
      </c>
      <c r="Q125" s="6">
        <f>'[4]Total (2)'!S246</f>
        <v>800.86231698703193</v>
      </c>
      <c r="R125" s="6">
        <f>'[4]Total (2)'!T246</f>
        <v>800.86231698703193</v>
      </c>
      <c r="S125" s="6">
        <f>'[4]Total (2)'!U246</f>
        <v>800.86231698703193</v>
      </c>
      <c r="T125" s="6">
        <f>'[4]Total (2)'!V246</f>
        <v>800.86231698703193</v>
      </c>
      <c r="U125" s="6">
        <f>'[4]Total (2)'!W246</f>
        <v>800.86231698703193</v>
      </c>
      <c r="V125" s="6">
        <f>'[4]Total (2)'!X246</f>
        <v>800.86231698703193</v>
      </c>
      <c r="W125" s="6">
        <f>'[4]Total (2)'!Y246</f>
        <v>800.86231698703193</v>
      </c>
      <c r="X125" s="6">
        <f>'[4]Total (2)'!Z246</f>
        <v>800.86231698703193</v>
      </c>
      <c r="Y125" s="6">
        <f>'[4]Total (2)'!AA246</f>
        <v>800.86231698703193</v>
      </c>
      <c r="Z125" s="6">
        <f>'[4]Total (2)'!AB246</f>
        <v>800.86231698703193</v>
      </c>
      <c r="AA125" s="6">
        <f>'[4]Total (2)'!AC246</f>
        <v>800.86231698703193</v>
      </c>
      <c r="AB125" s="6">
        <f>'[4]Total (2)'!AD246</f>
        <v>800.86231698703193</v>
      </c>
      <c r="AC125" s="6">
        <f>'[4]Total (2)'!AE246</f>
        <v>800.86231698703193</v>
      </c>
      <c r="AD125" s="6">
        <f>'[4]Total (2)'!AF246</f>
        <v>800.86231698703193</v>
      </c>
      <c r="AF125" s="6">
        <f t="shared" si="107"/>
        <v>18403.305786623743</v>
      </c>
      <c r="AG125" s="6">
        <f t="shared" si="108"/>
        <v>19132.262681429125</v>
      </c>
    </row>
    <row r="126" spans="1:33" x14ac:dyDescent="0.35">
      <c r="A126" s="129" t="s">
        <v>6</v>
      </c>
      <c r="C126" s="6">
        <f>'[4]Total (2)'!E247</f>
        <v>526.70484734481261</v>
      </c>
      <c r="D126" s="6">
        <f>'[4]Total (2)'!F247</f>
        <v>400.25929677325996</v>
      </c>
      <c r="E126" s="6">
        <f>'[4]Total (2)'!G247</f>
        <v>1031.7718940818984</v>
      </c>
      <c r="F126" s="6">
        <f>'[4]Total (2)'!H247</f>
        <v>911.77189408189849</v>
      </c>
      <c r="G126" s="6">
        <f>'[4]Total (2)'!I247</f>
        <v>609.3718940818984</v>
      </c>
      <c r="H126" s="6">
        <f>'[4]Total (2)'!J247</f>
        <v>710.17189408189847</v>
      </c>
      <c r="I126" s="6">
        <f>'[4]Total (2)'!K247</f>
        <v>798.97189408189854</v>
      </c>
      <c r="J126" s="6">
        <f>'[4]Total (2)'!L247</f>
        <v>815.77189408189849</v>
      </c>
      <c r="K126" s="6">
        <f>'[4]Total (2)'!M247</f>
        <v>930.97189408189843</v>
      </c>
      <c r="L126" s="6">
        <f>'[4]Total (2)'!N247</f>
        <v>1036.43071761131</v>
      </c>
      <c r="M126" s="6">
        <f>'[4]Total (2)'!O247</f>
        <v>820.43071761131011</v>
      </c>
      <c r="N126" s="6">
        <f>'[4]Total (2)'!P247</f>
        <v>424.43071761131017</v>
      </c>
      <c r="O126" s="6">
        <f>'[4]Total (2)'!Q247</f>
        <v>424.43071761131017</v>
      </c>
      <c r="P126" s="6">
        <f>'[4]Total (2)'!R247</f>
        <v>203.63071761131016</v>
      </c>
      <c r="Q126" s="6">
        <f>'[4]Total (2)'!S247</f>
        <v>64.430717611310186</v>
      </c>
      <c r="R126" s="6">
        <f>'[4]Total (2)'!T247</f>
        <v>64.430717611310186</v>
      </c>
      <c r="S126" s="6">
        <f>'[4]Total (2)'!U247</f>
        <v>64.430717611310186</v>
      </c>
      <c r="T126" s="6">
        <f>'[4]Total (2)'!V247</f>
        <v>64.430717611310186</v>
      </c>
      <c r="U126" s="6">
        <f>'[4]Total (2)'!W247</f>
        <v>64.430717611310186</v>
      </c>
      <c r="V126" s="6">
        <f>'[4]Total (2)'!X247</f>
        <v>64.430717611310186</v>
      </c>
      <c r="W126" s="6">
        <f>'[4]Total (2)'!Y247</f>
        <v>64.430717611310186</v>
      </c>
      <c r="X126" s="6">
        <f>'[4]Total (2)'!Z247</f>
        <v>64.430717611310186</v>
      </c>
      <c r="Y126" s="6">
        <f>'[4]Total (2)'!AA247</f>
        <v>64.430717611310186</v>
      </c>
      <c r="Z126" s="6">
        <f>'[4]Total (2)'!AB247</f>
        <v>64.430717611310186</v>
      </c>
      <c r="AA126" s="6">
        <f>'[4]Total (2)'!AC247</f>
        <v>64.430717611310186</v>
      </c>
      <c r="AB126" s="6">
        <f>'[4]Total (2)'!AD247</f>
        <v>64.430717611310186</v>
      </c>
      <c r="AC126" s="6">
        <f>'[4]Total (2)'!AE247</f>
        <v>64.995423493663125</v>
      </c>
      <c r="AD126" s="6">
        <f>'[4]Total (2)'!AF247</f>
        <v>65.560129376016064</v>
      </c>
      <c r="AF126" s="6">
        <f t="shared" si="107"/>
        <v>10022.140307608506</v>
      </c>
      <c r="AG126" s="6">
        <f t="shared" si="108"/>
        <v>10548.84515495332</v>
      </c>
    </row>
    <row r="127" spans="1:33" x14ac:dyDescent="0.35">
      <c r="A127" s="129" t="s">
        <v>7</v>
      </c>
      <c r="C127" s="6">
        <f>'[4]Total (2)'!E248</f>
        <v>691.83420633772243</v>
      </c>
      <c r="D127" s="6">
        <f>'[4]Total (2)'!F248</f>
        <v>525.74620170742298</v>
      </c>
      <c r="E127" s="6">
        <f>'[4]Total (2)'!G248</f>
        <v>75.644185746246222</v>
      </c>
      <c r="F127" s="6">
        <f>'[4]Total (2)'!H248</f>
        <v>306.04418574624623</v>
      </c>
      <c r="G127" s="6">
        <f>'[4]Total (2)'!I248</f>
        <v>315.64418574624625</v>
      </c>
      <c r="H127" s="6">
        <f>'[4]Total (2)'!J248</f>
        <v>253.24418574624622</v>
      </c>
      <c r="I127" s="6">
        <f>'[4]Total (2)'!K248</f>
        <v>56.444185746246227</v>
      </c>
      <c r="J127" s="6">
        <f>'[4]Total (2)'!L248</f>
        <v>104.44418574624623</v>
      </c>
      <c r="K127" s="6">
        <f>'[4]Total (2)'!M248</f>
        <v>97.244185746246231</v>
      </c>
      <c r="L127" s="6">
        <f>'[4]Total (2)'!N248</f>
        <v>77.903009275657993</v>
      </c>
      <c r="M127" s="6">
        <f>'[4]Total (2)'!O248</f>
        <v>197.90300927565798</v>
      </c>
      <c r="N127" s="6">
        <f>'[4]Total (2)'!P248</f>
        <v>257.90300927565801</v>
      </c>
      <c r="O127" s="6">
        <f>'[4]Total (2)'!Q248</f>
        <v>317.90300927565801</v>
      </c>
      <c r="P127" s="6">
        <f>'[4]Total (2)'!R248</f>
        <v>317.90300927565801</v>
      </c>
      <c r="Q127" s="6">
        <f>'[4]Total (2)'!S248</f>
        <v>197.90300927565798</v>
      </c>
      <c r="R127" s="6">
        <f>'[4]Total (2)'!T248</f>
        <v>137.90300927565798</v>
      </c>
      <c r="S127" s="6">
        <f>'[4]Total (2)'!U248</f>
        <v>77.903009275657993</v>
      </c>
      <c r="T127" s="6">
        <f>'[4]Total (2)'!V248</f>
        <v>77.903009275657993</v>
      </c>
      <c r="U127" s="6">
        <f>'[4]Total (2)'!W248</f>
        <v>77.903009275657993</v>
      </c>
      <c r="V127" s="6">
        <f>'[4]Total (2)'!X248</f>
        <v>77.903009275657993</v>
      </c>
      <c r="W127" s="6">
        <f>'[4]Total (2)'!Y248</f>
        <v>77.903009275657993</v>
      </c>
      <c r="X127" s="6">
        <f>'[4]Total (2)'!Z248</f>
        <v>77.903009275657993</v>
      </c>
      <c r="Y127" s="6">
        <f>'[4]Total (2)'!AA248</f>
        <v>77.903009275657993</v>
      </c>
      <c r="Z127" s="6">
        <f>'[4]Total (2)'!AB248</f>
        <v>77.903009275657993</v>
      </c>
      <c r="AA127" s="6">
        <f>'[4]Total (2)'!AC248</f>
        <v>77.903009275657993</v>
      </c>
      <c r="AB127" s="6">
        <f>'[4]Total (2)'!AD248</f>
        <v>77.903009275657993</v>
      </c>
      <c r="AC127" s="6">
        <f>'[4]Total (2)'!AE248</f>
        <v>78.467715158010932</v>
      </c>
      <c r="AD127" s="6">
        <f>'[4]Total (2)'!AF248</f>
        <v>79.032421040363872</v>
      </c>
      <c r="AF127" s="6">
        <f t="shared" si="107"/>
        <v>4176.3067958157071</v>
      </c>
      <c r="AG127" s="6">
        <f t="shared" si="108"/>
        <v>4868.1410021534321</v>
      </c>
    </row>
    <row r="128" spans="1:33" x14ac:dyDescent="0.35">
      <c r="A128" s="39" t="s">
        <v>8</v>
      </c>
      <c r="C128" s="6">
        <f>'[4]Total (2)'!E249</f>
        <v>0</v>
      </c>
      <c r="D128" s="6">
        <f>'[4]Total (2)'!F249</f>
        <v>0</v>
      </c>
      <c r="E128" s="6">
        <f>'[4]Total (2)'!G249</f>
        <v>0</v>
      </c>
      <c r="F128" s="6">
        <f>'[4]Total (2)'!H249</f>
        <v>0</v>
      </c>
      <c r="G128" s="6">
        <f>'[4]Total (2)'!I249</f>
        <v>0</v>
      </c>
      <c r="H128" s="6">
        <f>'[4]Total (2)'!J249</f>
        <v>0</v>
      </c>
      <c r="I128" s="6">
        <f>'[4]Total (2)'!K249</f>
        <v>0</v>
      </c>
      <c r="J128" s="6">
        <f>'[4]Total (2)'!L249</f>
        <v>0</v>
      </c>
      <c r="K128" s="6">
        <f>'[4]Total (2)'!M249</f>
        <v>0</v>
      </c>
      <c r="L128" s="6">
        <f>'[4]Total (2)'!N249</f>
        <v>0</v>
      </c>
      <c r="M128" s="6">
        <f>'[4]Total (2)'!O249</f>
        <v>0</v>
      </c>
      <c r="N128" s="6">
        <f>'[4]Total (2)'!P249</f>
        <v>0</v>
      </c>
      <c r="O128" s="6">
        <f>'[4]Total (2)'!Q249</f>
        <v>0</v>
      </c>
      <c r="P128" s="6">
        <f>'[4]Total (2)'!R249</f>
        <v>0</v>
      </c>
      <c r="Q128" s="6">
        <f>'[4]Total (2)'!S249</f>
        <v>0</v>
      </c>
      <c r="R128" s="6">
        <f>'[4]Total (2)'!T249</f>
        <v>0</v>
      </c>
      <c r="S128" s="6">
        <f>'[4]Total (2)'!U249</f>
        <v>0</v>
      </c>
      <c r="T128" s="6">
        <f>'[4]Total (2)'!V249</f>
        <v>0</v>
      </c>
      <c r="U128" s="6">
        <f>'[4]Total (2)'!W249</f>
        <v>0</v>
      </c>
      <c r="V128" s="6">
        <f>'[4]Total (2)'!X249</f>
        <v>0</v>
      </c>
      <c r="W128" s="6">
        <f>'[4]Total (2)'!Y249</f>
        <v>0</v>
      </c>
      <c r="X128" s="6">
        <f>'[4]Total (2)'!Z249</f>
        <v>0</v>
      </c>
      <c r="Y128" s="6">
        <f>'[4]Total (2)'!AA249</f>
        <v>0</v>
      </c>
      <c r="Z128" s="6">
        <f>'[4]Total (2)'!AB249</f>
        <v>0</v>
      </c>
      <c r="AA128" s="6">
        <f>'[4]Total (2)'!AC249</f>
        <v>0</v>
      </c>
      <c r="AB128" s="6">
        <f>'[4]Total (2)'!AD249</f>
        <v>0</v>
      </c>
      <c r="AC128" s="6">
        <f>'[4]Total (2)'!AE249</f>
        <v>0</v>
      </c>
      <c r="AD128" s="6">
        <f>'[4]Total (2)'!AF249</f>
        <v>0</v>
      </c>
      <c r="AF128" s="6">
        <f t="shared" si="107"/>
        <v>0</v>
      </c>
      <c r="AG128" s="6">
        <f t="shared" si="108"/>
        <v>0</v>
      </c>
    </row>
    <row r="129" spans="1:35" x14ac:dyDescent="0.35">
      <c r="A129" s="129" t="s">
        <v>9</v>
      </c>
      <c r="C129" s="6">
        <f>'[4]Total (2)'!E250</f>
        <v>623.67121979453043</v>
      </c>
      <c r="D129" s="6">
        <f>'[4]Total (2)'!F250</f>
        <v>473.94704094921138</v>
      </c>
      <c r="E129" s="6">
        <f>'[4]Total (2)'!G250</f>
        <v>50.883020602606763</v>
      </c>
      <c r="F129" s="6">
        <f>'[4]Total (2)'!H250</f>
        <v>278.88302060260679</v>
      </c>
      <c r="G129" s="6">
        <f>'[4]Total (2)'!I250</f>
        <v>816.48302060260664</v>
      </c>
      <c r="H129" s="6">
        <f>'[4]Total (2)'!J250</f>
        <v>946.08302060260667</v>
      </c>
      <c r="I129" s="6">
        <f>'[4]Total (2)'!K250</f>
        <v>1030.0830206026067</v>
      </c>
      <c r="J129" s="6">
        <f>'[4]Total (2)'!L250</f>
        <v>1222.0830206026067</v>
      </c>
      <c r="K129" s="6">
        <f>'[4]Total (2)'!M250</f>
        <v>2184.4830206026068</v>
      </c>
      <c r="L129" s="6">
        <f>'[4]Total (2)'!N250</f>
        <v>2203.6830206026066</v>
      </c>
      <c r="M129" s="6">
        <f>'[4]Total (2)'!O250</f>
        <v>1766.8830206026068</v>
      </c>
      <c r="N129" s="6">
        <f>'[4]Total (2)'!P250</f>
        <v>1766.8830206026068</v>
      </c>
      <c r="O129" s="6">
        <f>'[4]Total (2)'!Q250</f>
        <v>1634.8830206026068</v>
      </c>
      <c r="P129" s="6">
        <f>'[4]Total (2)'!R250</f>
        <v>1550.8830206026068</v>
      </c>
      <c r="Q129" s="6">
        <f>'[4]Total (2)'!S250</f>
        <v>1478.8830206026068</v>
      </c>
      <c r="R129" s="6">
        <f>'[4]Total (2)'!T250</f>
        <v>1430.8830206026068</v>
      </c>
      <c r="S129" s="6">
        <f>'[4]Total (2)'!U250</f>
        <v>1430.8830206026068</v>
      </c>
      <c r="T129" s="6">
        <f>'[4]Total (2)'!V250</f>
        <v>1430.8830206026068</v>
      </c>
      <c r="U129" s="6">
        <f>'[4]Total (2)'!W250</f>
        <v>1430.8830206026068</v>
      </c>
      <c r="V129" s="6">
        <f>'[4]Total (2)'!X250</f>
        <v>1430.8830206026068</v>
      </c>
      <c r="W129" s="6">
        <f>'[4]Total (2)'!Y250</f>
        <v>1430.8830206026068</v>
      </c>
      <c r="X129" s="6">
        <f>'[4]Total (2)'!Z250</f>
        <v>1430.8830206026068</v>
      </c>
      <c r="Y129" s="6">
        <f>'[4]Total (2)'!AA250</f>
        <v>1430.8830206026068</v>
      </c>
      <c r="Z129" s="6">
        <f>'[4]Total (2)'!AB250</f>
        <v>1430.8830206026068</v>
      </c>
      <c r="AA129" s="6">
        <f>'[4]Total (2)'!AC250</f>
        <v>1430.8830206026068</v>
      </c>
      <c r="AB129" s="6">
        <f>'[4]Total (2)'!AD250</f>
        <v>1430.8830206026068</v>
      </c>
      <c r="AC129" s="6">
        <f>'[4]Total (2)'!AE250</f>
        <v>1430.8830206026068</v>
      </c>
      <c r="AD129" s="6">
        <f>'[4]Total (2)'!AF250</f>
        <v>1406.8830206026068</v>
      </c>
      <c r="AF129" s="6">
        <f t="shared" si="107"/>
        <v>35982.505576616983</v>
      </c>
      <c r="AG129" s="6">
        <f t="shared" si="108"/>
        <v>36606.176796411513</v>
      </c>
    </row>
    <row r="130" spans="1:35" x14ac:dyDescent="0.35">
      <c r="A130" s="129" t="s">
        <v>10</v>
      </c>
      <c r="C130" s="6">
        <f>'[4]Total (2)'!E251</f>
        <v>254.05290117204453</v>
      </c>
      <c r="D130" s="6">
        <f>'[4]Total (2)'!F251</f>
        <v>193.06265374041382</v>
      </c>
      <c r="E130" s="6">
        <f>'[4]Total (2)'!G251</f>
        <v>20.727233507340586</v>
      </c>
      <c r="F130" s="6">
        <f>'[4]Total (2)'!H251</f>
        <v>20.727233507340586</v>
      </c>
      <c r="G130" s="6">
        <f>'[4]Total (2)'!I251</f>
        <v>20.727233507340586</v>
      </c>
      <c r="H130" s="6">
        <f>'[4]Total (2)'!J251</f>
        <v>20.727233507340586</v>
      </c>
      <c r="I130" s="6">
        <f>'[4]Total (2)'!K251</f>
        <v>20.727233507340586</v>
      </c>
      <c r="J130" s="6">
        <f>'[4]Total (2)'!L251</f>
        <v>20.727233507340586</v>
      </c>
      <c r="K130" s="6">
        <f>'[4]Total (2)'!M251</f>
        <v>20.727233507340586</v>
      </c>
      <c r="L130" s="6">
        <f>'[4]Total (2)'!N251</f>
        <v>20.727233507340586</v>
      </c>
      <c r="M130" s="6">
        <f>'[4]Total (2)'!O251</f>
        <v>20.727233507340586</v>
      </c>
      <c r="N130" s="6">
        <f>'[4]Total (2)'!P251</f>
        <v>20.727233507340586</v>
      </c>
      <c r="O130" s="6">
        <f>'[4]Total (2)'!Q251</f>
        <v>20.727233507340586</v>
      </c>
      <c r="P130" s="6">
        <f>'[4]Total (2)'!R251</f>
        <v>20.727233507340586</v>
      </c>
      <c r="Q130" s="6">
        <f>'[4]Total (2)'!S251</f>
        <v>20.727233507340586</v>
      </c>
      <c r="R130" s="6">
        <f>'[4]Total (2)'!T251</f>
        <v>20.727233507340586</v>
      </c>
      <c r="S130" s="6">
        <f>'[4]Total (2)'!U251</f>
        <v>20.727233507340586</v>
      </c>
      <c r="T130" s="6">
        <f>'[4]Total (2)'!V251</f>
        <v>20.727233507340586</v>
      </c>
      <c r="U130" s="6">
        <f>'[4]Total (2)'!W251</f>
        <v>20.727233507340586</v>
      </c>
      <c r="V130" s="6">
        <f>'[4]Total (2)'!X251</f>
        <v>20.727233507340586</v>
      </c>
      <c r="W130" s="6">
        <f>'[4]Total (2)'!Y251</f>
        <v>20.727233507340586</v>
      </c>
      <c r="X130" s="6">
        <f>'[4]Total (2)'!Z251</f>
        <v>20.727233507340586</v>
      </c>
      <c r="Y130" s="6">
        <f>'[4]Total (2)'!AA251</f>
        <v>20.727233507340586</v>
      </c>
      <c r="Z130" s="6">
        <f>'[4]Total (2)'!AB251</f>
        <v>20.727233507340586</v>
      </c>
      <c r="AA130" s="6">
        <f>'[4]Total (2)'!AC251</f>
        <v>20.727233507340586</v>
      </c>
      <c r="AB130" s="6">
        <f>'[4]Total (2)'!AD251</f>
        <v>20.727233507340586</v>
      </c>
      <c r="AC130" s="6">
        <f>'[4]Total (2)'!AE251</f>
        <v>20.727233507340586</v>
      </c>
      <c r="AD130" s="6">
        <f>'[4]Total (2)'!AF251</f>
        <v>20.727233507340586</v>
      </c>
      <c r="AF130" s="6">
        <f t="shared" si="107"/>
        <v>731.97072493126882</v>
      </c>
      <c r="AG130" s="6">
        <f t="shared" si="108"/>
        <v>986.02362610331272</v>
      </c>
    </row>
    <row r="131" spans="1:35" x14ac:dyDescent="0.35">
      <c r="A131" s="39" t="s">
        <v>11</v>
      </c>
      <c r="C131" s="6">
        <f>'[4]Total (2)'!E252</f>
        <v>0</v>
      </c>
      <c r="D131" s="6">
        <f>'[4]Total (2)'!F252</f>
        <v>0</v>
      </c>
      <c r="E131" s="6">
        <f>'[4]Total (2)'!G252</f>
        <v>0</v>
      </c>
      <c r="F131" s="6">
        <f>'[4]Total (2)'!H252</f>
        <v>0</v>
      </c>
      <c r="G131" s="6">
        <f>'[4]Total (2)'!I252</f>
        <v>0</v>
      </c>
      <c r="H131" s="6">
        <f>'[4]Total (2)'!J252</f>
        <v>0</v>
      </c>
      <c r="I131" s="6">
        <f>'[4]Total (2)'!K252</f>
        <v>0</v>
      </c>
      <c r="J131" s="6">
        <f>'[4]Total (2)'!L252</f>
        <v>0</v>
      </c>
      <c r="K131" s="6">
        <f>'[4]Total (2)'!M252</f>
        <v>0</v>
      </c>
      <c r="L131" s="6">
        <f>'[4]Total (2)'!N252</f>
        <v>0</v>
      </c>
      <c r="M131" s="6">
        <f>'[4]Total (2)'!O252</f>
        <v>0</v>
      </c>
      <c r="N131" s="6">
        <f>'[4]Total (2)'!P252</f>
        <v>0</v>
      </c>
      <c r="O131" s="6">
        <f>'[4]Total (2)'!Q252</f>
        <v>0</v>
      </c>
      <c r="P131" s="6">
        <f>'[4]Total (2)'!R252</f>
        <v>0</v>
      </c>
      <c r="Q131" s="6">
        <f>'[4]Total (2)'!S252</f>
        <v>0</v>
      </c>
      <c r="R131" s="6">
        <f>'[4]Total (2)'!T252</f>
        <v>0</v>
      </c>
      <c r="S131" s="6">
        <f>'[4]Total (2)'!U252</f>
        <v>0</v>
      </c>
      <c r="T131" s="6">
        <f>'[4]Total (2)'!V252</f>
        <v>0</v>
      </c>
      <c r="U131" s="6">
        <f>'[4]Total (2)'!W252</f>
        <v>0</v>
      </c>
      <c r="V131" s="6">
        <f>'[4]Total (2)'!X252</f>
        <v>0</v>
      </c>
      <c r="W131" s="6">
        <f>'[4]Total (2)'!Y252</f>
        <v>0</v>
      </c>
      <c r="X131" s="6">
        <f>'[4]Total (2)'!Z252</f>
        <v>0</v>
      </c>
      <c r="Y131" s="6">
        <f>'[4]Total (2)'!AA252</f>
        <v>0</v>
      </c>
      <c r="Z131" s="6">
        <f>'[4]Total (2)'!AB252</f>
        <v>0</v>
      </c>
      <c r="AA131" s="6">
        <f>'[4]Total (2)'!AC252</f>
        <v>0</v>
      </c>
      <c r="AB131" s="6">
        <f>'[4]Total (2)'!AD252</f>
        <v>0</v>
      </c>
      <c r="AC131" s="6">
        <f>'[4]Total (2)'!AE252</f>
        <v>0</v>
      </c>
      <c r="AD131" s="6">
        <f>'[4]Total (2)'!AF252</f>
        <v>0</v>
      </c>
      <c r="AF131" s="6">
        <f t="shared" si="107"/>
        <v>0</v>
      </c>
      <c r="AG131" s="6">
        <f t="shared" si="108"/>
        <v>0</v>
      </c>
    </row>
    <row r="132" spans="1:35" x14ac:dyDescent="0.35">
      <c r="A132" s="39" t="s">
        <v>12</v>
      </c>
      <c r="C132" s="6">
        <f>'[4]Total (2)'!E253</f>
        <v>0</v>
      </c>
      <c r="D132" s="6">
        <f>'[4]Total (2)'!F253</f>
        <v>0</v>
      </c>
      <c r="E132" s="6">
        <f>'[4]Total (2)'!G253</f>
        <v>0</v>
      </c>
      <c r="F132" s="6">
        <f>'[4]Total (2)'!H253</f>
        <v>0</v>
      </c>
      <c r="G132" s="6">
        <f>'[4]Total (2)'!I253</f>
        <v>0</v>
      </c>
      <c r="H132" s="6">
        <f>'[4]Total (2)'!J253</f>
        <v>0</v>
      </c>
      <c r="I132" s="6">
        <f>'[4]Total (2)'!K253</f>
        <v>0</v>
      </c>
      <c r="J132" s="6">
        <f>'[4]Total (2)'!L253</f>
        <v>0</v>
      </c>
      <c r="K132" s="6">
        <f>'[4]Total (2)'!M253</f>
        <v>0</v>
      </c>
      <c r="L132" s="6">
        <f>'[4]Total (2)'!N253</f>
        <v>0</v>
      </c>
      <c r="M132" s="6">
        <f>'[4]Total (2)'!O253</f>
        <v>0</v>
      </c>
      <c r="N132" s="6">
        <f>'[4]Total (2)'!P253</f>
        <v>0</v>
      </c>
      <c r="O132" s="6">
        <f>'[4]Total (2)'!Q253</f>
        <v>0</v>
      </c>
      <c r="P132" s="6">
        <f>'[4]Total (2)'!R253</f>
        <v>0</v>
      </c>
      <c r="Q132" s="6">
        <f>'[4]Total (2)'!S253</f>
        <v>0</v>
      </c>
      <c r="R132" s="6">
        <f>'[4]Total (2)'!T253</f>
        <v>0</v>
      </c>
      <c r="S132" s="6">
        <f>'[4]Total (2)'!U253</f>
        <v>0</v>
      </c>
      <c r="T132" s="6">
        <f>'[4]Total (2)'!V253</f>
        <v>0</v>
      </c>
      <c r="U132" s="6">
        <f>'[4]Total (2)'!W253</f>
        <v>0</v>
      </c>
      <c r="V132" s="6">
        <f>'[4]Total (2)'!X253</f>
        <v>0</v>
      </c>
      <c r="W132" s="6">
        <f>'[4]Total (2)'!Y253</f>
        <v>0</v>
      </c>
      <c r="X132" s="6">
        <f>'[4]Total (2)'!Z253</f>
        <v>0</v>
      </c>
      <c r="Y132" s="6">
        <f>'[4]Total (2)'!AA253</f>
        <v>0</v>
      </c>
      <c r="Z132" s="6">
        <f>'[4]Total (2)'!AB253</f>
        <v>0</v>
      </c>
      <c r="AA132" s="6">
        <f>'[4]Total (2)'!AC253</f>
        <v>0</v>
      </c>
      <c r="AB132" s="6">
        <f>'[4]Total (2)'!AD253</f>
        <v>0</v>
      </c>
      <c r="AC132" s="6">
        <f>'[4]Total (2)'!AE253</f>
        <v>0</v>
      </c>
      <c r="AD132" s="6">
        <f>'[4]Total (2)'!AF253</f>
        <v>0</v>
      </c>
      <c r="AF132" s="6">
        <f t="shared" si="107"/>
        <v>0</v>
      </c>
      <c r="AG132" s="6">
        <f t="shared" si="108"/>
        <v>0</v>
      </c>
    </row>
    <row r="133" spans="1:35" x14ac:dyDescent="0.35">
      <c r="A133" s="39" t="s">
        <v>13</v>
      </c>
      <c r="C133" s="6">
        <f>'[4]Total (2)'!E254</f>
        <v>0</v>
      </c>
      <c r="D133" s="6">
        <f>'[4]Total (2)'!F254</f>
        <v>0</v>
      </c>
      <c r="E133" s="6">
        <f>'[4]Total (2)'!G254</f>
        <v>0</v>
      </c>
      <c r="F133" s="6">
        <f>'[4]Total (2)'!H254</f>
        <v>0</v>
      </c>
      <c r="G133" s="6">
        <f>'[4]Total (2)'!I254</f>
        <v>0</v>
      </c>
      <c r="H133" s="6">
        <f>'[4]Total (2)'!J254</f>
        <v>0</v>
      </c>
      <c r="I133" s="6">
        <f>'[4]Total (2)'!K254</f>
        <v>0</v>
      </c>
      <c r="J133" s="6">
        <f>'[4]Total (2)'!L254</f>
        <v>0</v>
      </c>
      <c r="K133" s="6">
        <f>'[4]Total (2)'!M254</f>
        <v>0</v>
      </c>
      <c r="L133" s="6">
        <f>'[4]Total (2)'!N254</f>
        <v>0</v>
      </c>
      <c r="M133" s="6">
        <f>'[4]Total (2)'!O254</f>
        <v>0</v>
      </c>
      <c r="N133" s="6">
        <f>'[4]Total (2)'!P254</f>
        <v>0</v>
      </c>
      <c r="O133" s="6">
        <f>'[4]Total (2)'!Q254</f>
        <v>0</v>
      </c>
      <c r="P133" s="6">
        <f>'[4]Total (2)'!R254</f>
        <v>0</v>
      </c>
      <c r="Q133" s="6">
        <f>'[4]Total (2)'!S254</f>
        <v>0</v>
      </c>
      <c r="R133" s="6">
        <f>'[4]Total (2)'!T254</f>
        <v>0</v>
      </c>
      <c r="S133" s="6">
        <f>'[4]Total (2)'!U254</f>
        <v>0</v>
      </c>
      <c r="T133" s="6">
        <f>'[4]Total (2)'!V254</f>
        <v>0</v>
      </c>
      <c r="U133" s="6">
        <f>'[4]Total (2)'!W254</f>
        <v>0</v>
      </c>
      <c r="V133" s="6">
        <f>'[4]Total (2)'!X254</f>
        <v>0</v>
      </c>
      <c r="W133" s="6">
        <f>'[4]Total (2)'!Y254</f>
        <v>0</v>
      </c>
      <c r="X133" s="6">
        <f>'[4]Total (2)'!Z254</f>
        <v>0</v>
      </c>
      <c r="Y133" s="6">
        <f>'[4]Total (2)'!AA254</f>
        <v>0</v>
      </c>
      <c r="Z133" s="6">
        <f>'[4]Total (2)'!AB254</f>
        <v>0</v>
      </c>
      <c r="AA133" s="6">
        <f>'[4]Total (2)'!AC254</f>
        <v>0</v>
      </c>
      <c r="AB133" s="6">
        <f>'[4]Total (2)'!AD254</f>
        <v>0</v>
      </c>
      <c r="AC133" s="6">
        <f>'[4]Total (2)'!AE254</f>
        <v>0</v>
      </c>
      <c r="AD133" s="6">
        <f>'[4]Total (2)'!AF254</f>
        <v>0</v>
      </c>
      <c r="AF133" s="6">
        <f t="shared" si="107"/>
        <v>0</v>
      </c>
      <c r="AG133" s="6">
        <f t="shared" si="108"/>
        <v>0</v>
      </c>
    </row>
    <row r="134" spans="1:35" x14ac:dyDescent="0.35">
      <c r="A134" s="39" t="s">
        <v>14</v>
      </c>
      <c r="C134" s="6">
        <f>'[4]Total (2)'!E255</f>
        <v>0</v>
      </c>
      <c r="D134" s="6">
        <f>'[4]Total (2)'!F255</f>
        <v>0</v>
      </c>
      <c r="E134" s="6">
        <f>'[4]Total (2)'!G255</f>
        <v>0</v>
      </c>
      <c r="F134" s="6">
        <f>'[4]Total (2)'!H255</f>
        <v>0</v>
      </c>
      <c r="G134" s="6">
        <f>'[4]Total (2)'!I255</f>
        <v>0</v>
      </c>
      <c r="H134" s="6">
        <f>'[4]Total (2)'!J255</f>
        <v>0</v>
      </c>
      <c r="I134" s="6">
        <f>'[4]Total (2)'!K255</f>
        <v>0</v>
      </c>
      <c r="J134" s="6">
        <f>'[4]Total (2)'!L255</f>
        <v>0</v>
      </c>
      <c r="K134" s="6">
        <f>'[4]Total (2)'!M255</f>
        <v>0</v>
      </c>
      <c r="L134" s="6">
        <f>'[4]Total (2)'!N255</f>
        <v>0</v>
      </c>
      <c r="M134" s="6">
        <f>'[4]Total (2)'!O255</f>
        <v>0</v>
      </c>
      <c r="N134" s="6">
        <f>'[4]Total (2)'!P255</f>
        <v>0</v>
      </c>
      <c r="O134" s="6">
        <f>'[4]Total (2)'!Q255</f>
        <v>0</v>
      </c>
      <c r="P134" s="6">
        <f>'[4]Total (2)'!R255</f>
        <v>0</v>
      </c>
      <c r="Q134" s="6">
        <f>'[4]Total (2)'!S255</f>
        <v>0</v>
      </c>
      <c r="R134" s="6">
        <f>'[4]Total (2)'!T255</f>
        <v>0</v>
      </c>
      <c r="S134" s="6">
        <f>'[4]Total (2)'!U255</f>
        <v>0</v>
      </c>
      <c r="T134" s="6">
        <f>'[4]Total (2)'!V255</f>
        <v>0</v>
      </c>
      <c r="U134" s="6">
        <f>'[4]Total (2)'!W255</f>
        <v>0</v>
      </c>
      <c r="V134" s="6">
        <f>'[4]Total (2)'!X255</f>
        <v>0</v>
      </c>
      <c r="W134" s="6">
        <f>'[4]Total (2)'!Y255</f>
        <v>0</v>
      </c>
      <c r="X134" s="6">
        <f>'[4]Total (2)'!Z255</f>
        <v>0</v>
      </c>
      <c r="Y134" s="6">
        <f>'[4]Total (2)'!AA255</f>
        <v>0</v>
      </c>
      <c r="Z134" s="6">
        <f>'[4]Total (2)'!AB255</f>
        <v>0</v>
      </c>
      <c r="AA134" s="6">
        <f>'[4]Total (2)'!AC255</f>
        <v>0</v>
      </c>
      <c r="AB134" s="6">
        <f>'[4]Total (2)'!AD255</f>
        <v>0</v>
      </c>
      <c r="AC134" s="6">
        <f>'[4]Total (2)'!AE255</f>
        <v>0</v>
      </c>
      <c r="AD134" s="6">
        <f>'[4]Total (2)'!AF255</f>
        <v>0</v>
      </c>
      <c r="AF134" s="6">
        <f t="shared" si="107"/>
        <v>0</v>
      </c>
      <c r="AG134" s="6">
        <f t="shared" si="108"/>
        <v>0</v>
      </c>
    </row>
    <row r="135" spans="1:35" x14ac:dyDescent="0.35">
      <c r="C135" s="6">
        <f>SUM(C121:C134)</f>
        <v>6948</v>
      </c>
      <c r="D135" s="6">
        <f t="shared" ref="D135:AD135" si="109">SUM(D121:D134)</f>
        <v>5280</v>
      </c>
      <c r="E135" s="6">
        <f t="shared" si="109"/>
        <v>5249.2615384615383</v>
      </c>
      <c r="F135" s="6">
        <f t="shared" si="109"/>
        <v>4498.0615384615385</v>
      </c>
      <c r="G135" s="6">
        <f t="shared" si="109"/>
        <v>4157.2615384615383</v>
      </c>
      <c r="H135" s="6">
        <f t="shared" si="109"/>
        <v>5405.2615384615383</v>
      </c>
      <c r="I135" s="6">
        <f t="shared" si="109"/>
        <v>5345.2615384615383</v>
      </c>
      <c r="J135" s="6">
        <f t="shared" si="109"/>
        <v>5916.4615384615381</v>
      </c>
      <c r="K135" s="6">
        <f t="shared" si="109"/>
        <v>7327.661538461537</v>
      </c>
      <c r="L135" s="6">
        <f t="shared" si="109"/>
        <v>7429.9773279352221</v>
      </c>
      <c r="M135" s="6">
        <f t="shared" si="109"/>
        <v>7014.7773279352223</v>
      </c>
      <c r="N135" s="6">
        <f t="shared" si="109"/>
        <v>6721.977327935223</v>
      </c>
      <c r="O135" s="6">
        <f t="shared" si="109"/>
        <v>6616.3773279352226</v>
      </c>
      <c r="P135" s="6">
        <f t="shared" si="109"/>
        <v>5997.1773279352228</v>
      </c>
      <c r="Q135" s="6">
        <f t="shared" si="109"/>
        <v>5485.9773279352221</v>
      </c>
      <c r="R135" s="6">
        <f t="shared" si="109"/>
        <v>5329.9773279352221</v>
      </c>
      <c r="S135" s="6">
        <f t="shared" si="109"/>
        <v>4981.9773279352221</v>
      </c>
      <c r="T135" s="6">
        <f t="shared" si="109"/>
        <v>5101.9773279352221</v>
      </c>
      <c r="U135" s="6">
        <f t="shared" si="109"/>
        <v>5341.9773279352221</v>
      </c>
      <c r="V135" s="6">
        <f t="shared" si="109"/>
        <v>5101.9773279352221</v>
      </c>
      <c r="W135" s="6">
        <f t="shared" si="109"/>
        <v>5101.9773279352221</v>
      </c>
      <c r="X135" s="6">
        <f t="shared" si="109"/>
        <v>4741.9773279352221</v>
      </c>
      <c r="Y135" s="6">
        <f t="shared" si="109"/>
        <v>4669.9773279352221</v>
      </c>
      <c r="Z135" s="6">
        <f t="shared" si="109"/>
        <v>4573.9773279352221</v>
      </c>
      <c r="AA135" s="6">
        <f t="shared" si="109"/>
        <v>4573.9773279352221</v>
      </c>
      <c r="AB135" s="6">
        <f t="shared" si="109"/>
        <v>4573.9773279352221</v>
      </c>
      <c r="AC135" s="6">
        <f t="shared" si="109"/>
        <v>4463.5773279352225</v>
      </c>
      <c r="AD135" s="6">
        <f>SUM(AD121:AD134)</f>
        <v>4209.1773279352228</v>
      </c>
      <c r="AF135" s="6">
        <f>SUM(D135:AD135)</f>
        <v>145212</v>
      </c>
      <c r="AG135" s="6">
        <f>SUM(C135:AD135)</f>
        <v>152160</v>
      </c>
      <c r="AI135" s="6">
        <f>AG135-AF135</f>
        <v>6948</v>
      </c>
    </row>
  </sheetData>
  <mergeCells count="6">
    <mergeCell ref="A31:G31"/>
    <mergeCell ref="A1:B1"/>
    <mergeCell ref="A6:B6"/>
    <mergeCell ref="A7:B7"/>
    <mergeCell ref="A8:B8"/>
    <mergeCell ref="A9:B9"/>
  </mergeCells>
  <phoneticPr fontId="21"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B7B4-DD9D-4D3F-ABA2-95EAFB2A8A51}">
  <sheetPr>
    <tabColor theme="9" tint="0.59999389629810485"/>
  </sheetPr>
  <dimension ref="A1:AB507"/>
  <sheetViews>
    <sheetView workbookViewId="0"/>
  </sheetViews>
  <sheetFormatPr defaultRowHeight="14.5" x14ac:dyDescent="0.35"/>
  <cols>
    <col min="3" max="3" width="60.453125" customWidth="1"/>
    <col min="4" max="4" width="8.08984375" customWidth="1"/>
    <col min="5" max="5" width="6.26953125" customWidth="1"/>
    <col min="6" max="6" width="8.08984375" customWidth="1"/>
    <col min="7" max="8" width="6.26953125" customWidth="1"/>
    <col min="10" max="10" width="7.81640625" bestFit="1" customWidth="1"/>
  </cols>
  <sheetData>
    <row r="1" spans="3:23" ht="27.65" customHeight="1" x14ac:dyDescent="0.6">
      <c r="C1" s="955" t="s">
        <v>2409</v>
      </c>
      <c r="D1" s="956"/>
      <c r="E1" s="840"/>
      <c r="K1" s="840"/>
      <c r="L1" s="840"/>
      <c r="M1" s="840"/>
      <c r="N1" s="840"/>
      <c r="O1" s="840"/>
      <c r="P1" s="840"/>
      <c r="Q1" s="840"/>
      <c r="R1" s="840"/>
      <c r="S1" s="840"/>
      <c r="T1" s="840"/>
      <c r="U1" s="840"/>
      <c r="V1" s="840"/>
      <c r="W1" s="840"/>
    </row>
    <row r="2" spans="3:23" ht="13" customHeight="1" x14ac:dyDescent="0.35">
      <c r="C2" s="840" t="s">
        <v>2410</v>
      </c>
      <c r="E2" s="840"/>
      <c r="K2" s="840"/>
      <c r="L2" s="840"/>
      <c r="M2" s="840"/>
      <c r="N2" s="840"/>
      <c r="O2" s="840"/>
      <c r="P2" s="840"/>
      <c r="Q2" s="840"/>
      <c r="R2" s="840"/>
      <c r="S2" s="840"/>
      <c r="T2" s="840"/>
      <c r="U2" s="840"/>
      <c r="V2" s="840"/>
      <c r="W2" s="840"/>
    </row>
    <row r="3" spans="3:23" ht="13" customHeight="1" x14ac:dyDescent="0.35">
      <c r="C3" s="840" t="s">
        <v>2411</v>
      </c>
      <c r="E3" s="840"/>
      <c r="K3" s="840"/>
      <c r="L3" s="840"/>
      <c r="M3" s="840"/>
      <c r="N3" s="840"/>
      <c r="O3" s="840"/>
      <c r="P3" s="840"/>
      <c r="Q3" s="840"/>
      <c r="R3" s="840"/>
      <c r="S3" s="840"/>
      <c r="T3" s="840"/>
      <c r="U3" s="840"/>
      <c r="V3" s="840"/>
      <c r="W3" s="840"/>
    </row>
    <row r="4" spans="3:23" ht="13" customHeight="1" x14ac:dyDescent="0.35">
      <c r="C4" s="36"/>
      <c r="S4" s="37"/>
    </row>
    <row r="5" spans="3:23" ht="13" customHeight="1" x14ac:dyDescent="0.35">
      <c r="C5" s="840" t="s">
        <v>2412</v>
      </c>
      <c r="E5" s="840"/>
      <c r="K5" s="840"/>
      <c r="L5" s="840"/>
      <c r="M5" s="840"/>
      <c r="N5" s="840"/>
      <c r="O5" s="840"/>
      <c r="P5" s="840"/>
      <c r="Q5" s="840"/>
      <c r="R5" s="840"/>
      <c r="S5" s="840"/>
      <c r="T5" s="840"/>
      <c r="U5" s="840"/>
      <c r="V5" s="840"/>
      <c r="W5" s="840"/>
    </row>
    <row r="6" spans="3:23" ht="10.4" customHeight="1" x14ac:dyDescent="0.35">
      <c r="C6" s="840" t="s">
        <v>2413</v>
      </c>
      <c r="E6" s="840"/>
      <c r="K6" s="840"/>
      <c r="L6" s="840"/>
      <c r="M6" s="840"/>
      <c r="N6" s="840"/>
      <c r="O6" s="840"/>
      <c r="P6" s="840"/>
      <c r="Q6" s="840"/>
      <c r="R6" s="840"/>
      <c r="S6" s="840"/>
      <c r="T6" s="840"/>
      <c r="U6" s="840"/>
      <c r="V6" s="840"/>
      <c r="W6" s="840"/>
    </row>
    <row r="7" spans="3:23" ht="30.4" customHeight="1" x14ac:dyDescent="0.35">
      <c r="C7" s="840" t="s">
        <v>2414</v>
      </c>
      <c r="E7" s="840"/>
      <c r="K7" s="840"/>
      <c r="L7" s="840"/>
      <c r="M7" s="840"/>
      <c r="N7" s="840"/>
      <c r="O7" s="840"/>
      <c r="P7" s="840"/>
      <c r="Q7" s="840"/>
      <c r="R7" s="840"/>
      <c r="S7" s="840"/>
      <c r="T7" s="840"/>
      <c r="U7" s="840"/>
      <c r="V7" s="840"/>
      <c r="W7" s="840"/>
    </row>
    <row r="8" spans="3:23" ht="33.75" customHeight="1" x14ac:dyDescent="0.35">
      <c r="C8" s="116"/>
    </row>
    <row r="9" spans="3:23" ht="33" customHeight="1" x14ac:dyDescent="0.35">
      <c r="C9" s="842" t="s">
        <v>2415</v>
      </c>
      <c r="E9" s="840"/>
      <c r="K9" s="840"/>
      <c r="L9" s="840"/>
      <c r="M9" s="840"/>
      <c r="N9" s="840"/>
      <c r="O9" s="840"/>
      <c r="P9" s="840"/>
      <c r="Q9" s="840"/>
      <c r="R9" s="840"/>
      <c r="S9" s="840"/>
      <c r="T9" s="840"/>
      <c r="U9" s="840"/>
      <c r="V9" s="840"/>
      <c r="W9" s="840"/>
    </row>
    <row r="10" spans="3:23" ht="24.75" customHeight="1" x14ac:dyDescent="0.35">
      <c r="C10" s="840"/>
      <c r="D10" s="841" t="s">
        <v>1685</v>
      </c>
      <c r="E10" s="841" t="s">
        <v>1686</v>
      </c>
      <c r="F10" s="841" t="s">
        <v>1687</v>
      </c>
      <c r="G10" s="841" t="s">
        <v>2422</v>
      </c>
      <c r="H10" s="841" t="s">
        <v>2423</v>
      </c>
      <c r="I10" s="841" t="s">
        <v>2424</v>
      </c>
      <c r="J10" s="841" t="s">
        <v>2425</v>
      </c>
      <c r="K10" s="841" t="s">
        <v>2426</v>
      </c>
      <c r="L10" s="841" t="s">
        <v>2427</v>
      </c>
      <c r="M10" s="841" t="s">
        <v>2417</v>
      </c>
      <c r="N10" s="841" t="s">
        <v>2418</v>
      </c>
      <c r="O10" s="841" t="s">
        <v>2419</v>
      </c>
      <c r="P10" s="841" t="s">
        <v>2420</v>
      </c>
      <c r="Q10" s="841" t="s">
        <v>2421</v>
      </c>
      <c r="R10" s="841" t="s">
        <v>2416</v>
      </c>
    </row>
    <row r="11" spans="3:23" ht="13" customHeight="1" x14ac:dyDescent="0.35">
      <c r="C11" s="842" t="s">
        <v>2428</v>
      </c>
      <c r="D11" s="844">
        <v>6145.1500000000005</v>
      </c>
      <c r="E11" s="844">
        <v>6925.13</v>
      </c>
      <c r="F11" s="844">
        <v>6083.08</v>
      </c>
      <c r="G11" s="844">
        <v>6831.3600000000006</v>
      </c>
      <c r="H11" s="844">
        <v>6900.59</v>
      </c>
      <c r="I11" s="844">
        <v>6740.82</v>
      </c>
      <c r="J11" s="844">
        <v>6516.83</v>
      </c>
      <c r="K11" s="844">
        <v>7847.4800000000005</v>
      </c>
      <c r="L11" s="844">
        <v>7730.43</v>
      </c>
      <c r="M11" s="844">
        <v>8522.24</v>
      </c>
      <c r="N11" s="844">
        <v>7455.33</v>
      </c>
      <c r="O11" s="844">
        <v>7649.26</v>
      </c>
      <c r="P11" s="844">
        <v>7238.24</v>
      </c>
      <c r="Q11" s="844">
        <v>7384.91</v>
      </c>
      <c r="R11" s="844">
        <v>6816.1115243646791</v>
      </c>
    </row>
    <row r="12" spans="3:23" ht="13" customHeight="1" x14ac:dyDescent="0.35">
      <c r="C12" s="843" t="s">
        <v>1963</v>
      </c>
      <c r="D12" s="845">
        <v>3501.31</v>
      </c>
      <c r="E12" s="845">
        <v>4028.98</v>
      </c>
      <c r="F12" s="845">
        <v>3488.4300000000003</v>
      </c>
      <c r="G12" s="845">
        <v>4019.9900000000002</v>
      </c>
      <c r="H12" s="845">
        <v>4001.44</v>
      </c>
      <c r="I12" s="845">
        <v>3889.7000000000003</v>
      </c>
      <c r="J12" s="845">
        <v>3731.82</v>
      </c>
      <c r="K12" s="845">
        <v>4816.47</v>
      </c>
      <c r="L12" s="845">
        <v>4575.54</v>
      </c>
      <c r="M12" s="845">
        <v>5164.88</v>
      </c>
      <c r="N12" s="845">
        <v>4463.99</v>
      </c>
      <c r="O12" s="845">
        <v>4590.6500000000005</v>
      </c>
      <c r="P12" s="845">
        <v>4284.9400000000005</v>
      </c>
      <c r="Q12" s="845">
        <v>4369.26</v>
      </c>
      <c r="R12" s="845">
        <v>3972.7869662830171</v>
      </c>
    </row>
    <row r="13" spans="3:23" ht="13" customHeight="1" x14ac:dyDescent="0.35">
      <c r="C13" s="842" t="s">
        <v>1964</v>
      </c>
      <c r="D13" s="844">
        <v>2643.84</v>
      </c>
      <c r="E13" s="844">
        <v>2896.15</v>
      </c>
      <c r="F13" s="844">
        <v>2594.65</v>
      </c>
      <c r="G13" s="844">
        <v>2811.37</v>
      </c>
      <c r="H13" s="844">
        <v>2899.15</v>
      </c>
      <c r="I13" s="844">
        <v>2851.12</v>
      </c>
      <c r="J13" s="844">
        <v>2785.01</v>
      </c>
      <c r="K13" s="844">
        <v>3031.01</v>
      </c>
      <c r="L13" s="844">
        <v>3154.89</v>
      </c>
      <c r="M13" s="844">
        <v>3357.36</v>
      </c>
      <c r="N13" s="844">
        <v>2991.35</v>
      </c>
      <c r="O13" s="844">
        <v>3058.61</v>
      </c>
      <c r="P13" s="844">
        <v>2953.3</v>
      </c>
      <c r="Q13" s="844">
        <v>3015.66</v>
      </c>
      <c r="R13" s="844">
        <v>2843.324558081662</v>
      </c>
    </row>
    <row r="14" spans="3:23" ht="13.9" customHeight="1" x14ac:dyDescent="0.35">
      <c r="C14" s="41"/>
      <c r="D14" s="42"/>
      <c r="E14" s="42"/>
      <c r="F14" s="42"/>
      <c r="G14" s="42"/>
      <c r="H14" s="42"/>
      <c r="I14" s="42"/>
      <c r="J14" s="42"/>
      <c r="K14" s="42"/>
      <c r="M14" s="42"/>
      <c r="N14" s="42"/>
      <c r="O14" s="42"/>
      <c r="P14" s="42"/>
      <c r="Q14" s="42"/>
      <c r="R14" s="42"/>
    </row>
    <row r="15" spans="3:23" ht="33" customHeight="1" x14ac:dyDescent="0.35">
      <c r="C15" s="117"/>
    </row>
    <row r="16" spans="3:23" ht="24.75" customHeight="1" x14ac:dyDescent="0.35">
      <c r="C16" s="842" t="s">
        <v>2429</v>
      </c>
      <c r="D16" s="840"/>
      <c r="E16" s="840"/>
      <c r="F16" s="840"/>
      <c r="G16" s="840"/>
      <c r="H16" s="840"/>
      <c r="I16" s="840"/>
      <c r="J16" s="840"/>
      <c r="K16" s="840"/>
      <c r="L16" s="840"/>
      <c r="M16" s="840"/>
      <c r="N16" s="840"/>
      <c r="O16" s="840"/>
      <c r="P16" s="840"/>
      <c r="Q16" s="840"/>
      <c r="R16" s="840"/>
    </row>
    <row r="17" spans="3:18" ht="13" customHeight="1" x14ac:dyDescent="0.35">
      <c r="C17" s="840"/>
      <c r="D17" s="841" t="s">
        <v>1685</v>
      </c>
      <c r="E17" s="841" t="s">
        <v>1686</v>
      </c>
      <c r="F17" s="841" t="s">
        <v>1687</v>
      </c>
      <c r="G17" s="841" t="s">
        <v>2422</v>
      </c>
      <c r="H17" s="841" t="s">
        <v>2423</v>
      </c>
      <c r="I17" s="841" t="s">
        <v>2424</v>
      </c>
      <c r="J17" s="841" t="s">
        <v>2425</v>
      </c>
      <c r="K17" s="841" t="s">
        <v>2426</v>
      </c>
      <c r="L17" s="841" t="s">
        <v>2427</v>
      </c>
      <c r="M17" s="841" t="s">
        <v>2417</v>
      </c>
      <c r="N17" s="841" t="s">
        <v>2418</v>
      </c>
      <c r="O17" s="841" t="s">
        <v>2419</v>
      </c>
      <c r="P17" s="841" t="s">
        <v>2420</v>
      </c>
      <c r="Q17" s="841" t="s">
        <v>2421</v>
      </c>
      <c r="R17" s="841" t="s">
        <v>2416</v>
      </c>
    </row>
    <row r="18" spans="3:18" ht="13" customHeight="1" x14ac:dyDescent="0.35">
      <c r="C18" s="842" t="s">
        <v>2430</v>
      </c>
      <c r="D18" s="844">
        <v>336.57</v>
      </c>
      <c r="E18" s="844">
        <v>370.22</v>
      </c>
      <c r="F18" s="844">
        <v>301.47000000000003</v>
      </c>
      <c r="G18" s="844">
        <v>360.23</v>
      </c>
      <c r="H18" s="844">
        <v>376.03000000000003</v>
      </c>
      <c r="I18" s="844">
        <v>358.95</v>
      </c>
      <c r="J18" s="844">
        <v>351.22</v>
      </c>
      <c r="K18" s="844">
        <v>405.73</v>
      </c>
      <c r="L18" s="844">
        <v>432.02</v>
      </c>
      <c r="M18" s="844">
        <v>469.38</v>
      </c>
      <c r="N18" s="844">
        <v>385.55</v>
      </c>
      <c r="O18" s="844">
        <v>398.06</v>
      </c>
      <c r="P18" s="844">
        <v>384.14</v>
      </c>
      <c r="Q18" s="844">
        <v>408.7</v>
      </c>
      <c r="R18" s="844">
        <v>364.80199218274521</v>
      </c>
    </row>
    <row r="19" spans="3:18" ht="13" customHeight="1" x14ac:dyDescent="0.35">
      <c r="C19" s="843" t="s">
        <v>1965</v>
      </c>
      <c r="D19" s="845">
        <v>76.320000000000007</v>
      </c>
      <c r="E19" s="845">
        <v>83.42</v>
      </c>
      <c r="F19" s="845">
        <v>70.56</v>
      </c>
      <c r="G19" s="845">
        <v>79.55</v>
      </c>
      <c r="H19" s="845">
        <v>84.97</v>
      </c>
      <c r="I19" s="845">
        <v>81.87</v>
      </c>
      <c r="J19" s="845">
        <v>79.89</v>
      </c>
      <c r="K19" s="845">
        <v>98.490000000000009</v>
      </c>
      <c r="L19" s="845">
        <v>93.67</v>
      </c>
      <c r="M19" s="845">
        <v>98.7</v>
      </c>
      <c r="N19" s="845">
        <v>92.81</v>
      </c>
      <c r="O19" s="845">
        <v>92.06</v>
      </c>
      <c r="P19" s="845">
        <v>84.97</v>
      </c>
      <c r="Q19" s="845">
        <v>87.8</v>
      </c>
      <c r="R19" s="845">
        <v>81.588786026318999</v>
      </c>
    </row>
    <row r="20" spans="3:18" ht="13" customHeight="1" x14ac:dyDescent="0.35">
      <c r="C20" s="842" t="s">
        <v>1966</v>
      </c>
      <c r="D20" s="844">
        <v>93.97</v>
      </c>
      <c r="E20" s="844">
        <v>95.740000000000009</v>
      </c>
      <c r="F20" s="844">
        <v>81.55</v>
      </c>
      <c r="G20" s="844">
        <v>93.39</v>
      </c>
      <c r="H20" s="844">
        <v>97.92</v>
      </c>
      <c r="I20" s="844">
        <v>95.49</v>
      </c>
      <c r="J20" s="844">
        <v>97.33</v>
      </c>
      <c r="K20" s="844">
        <v>99.43</v>
      </c>
      <c r="L20" s="844">
        <v>106.89</v>
      </c>
      <c r="M20" s="844">
        <v>107.03</v>
      </c>
      <c r="N20" s="844">
        <v>103.06</v>
      </c>
      <c r="O20" s="844">
        <v>104.81</v>
      </c>
      <c r="P20" s="844">
        <v>98.070000000000007</v>
      </c>
      <c r="Q20" s="844">
        <v>102.49000000000001</v>
      </c>
      <c r="R20" s="844">
        <v>95.617086382017604</v>
      </c>
    </row>
    <row r="21" spans="3:18" ht="13.9" customHeight="1" x14ac:dyDescent="0.35">
      <c r="C21" s="843" t="s">
        <v>1967</v>
      </c>
      <c r="D21" s="845">
        <v>166.28</v>
      </c>
      <c r="E21" s="845">
        <v>191.06</v>
      </c>
      <c r="F21" s="845">
        <v>149.36000000000001</v>
      </c>
      <c r="G21" s="845">
        <v>187.29</v>
      </c>
      <c r="H21" s="845">
        <v>193.13</v>
      </c>
      <c r="I21" s="845">
        <v>181.59</v>
      </c>
      <c r="J21" s="845">
        <v>174</v>
      </c>
      <c r="K21" s="845">
        <v>207.81</v>
      </c>
      <c r="L21" s="845">
        <v>231.45000000000002</v>
      </c>
      <c r="M21" s="845">
        <v>263.66000000000003</v>
      </c>
      <c r="N21" s="845">
        <v>189.68</v>
      </c>
      <c r="O21" s="845">
        <v>201.20000000000002</v>
      </c>
      <c r="P21" s="845">
        <v>201.1</v>
      </c>
      <c r="Q21" s="845">
        <v>218.42000000000002</v>
      </c>
      <c r="R21" s="845">
        <v>187.59611977440863</v>
      </c>
    </row>
    <row r="22" spans="3:18" ht="33" customHeight="1" x14ac:dyDescent="0.35">
      <c r="C22" s="117"/>
    </row>
    <row r="23" spans="3:18" ht="24.75" customHeight="1" x14ac:dyDescent="0.35">
      <c r="C23" s="38"/>
      <c r="D23" s="39"/>
      <c r="E23" s="39"/>
      <c r="F23" s="39"/>
      <c r="G23" s="39"/>
      <c r="H23" s="39"/>
      <c r="I23" s="39"/>
      <c r="J23" s="39"/>
      <c r="K23" s="39"/>
      <c r="M23" s="39"/>
      <c r="N23" s="39"/>
      <c r="O23" s="39"/>
      <c r="P23" s="39"/>
      <c r="Q23" s="39"/>
      <c r="R23" s="39"/>
    </row>
    <row r="24" spans="3:18" ht="13" customHeight="1" x14ac:dyDescent="0.35">
      <c r="C24" s="842" t="s">
        <v>2431</v>
      </c>
      <c r="D24" s="840"/>
      <c r="E24" s="840"/>
      <c r="F24" s="840"/>
      <c r="G24" s="840"/>
      <c r="H24" s="840"/>
      <c r="I24" s="840"/>
      <c r="J24" s="840"/>
      <c r="K24" s="840"/>
      <c r="L24" s="840"/>
      <c r="M24" s="840"/>
      <c r="N24" s="840"/>
      <c r="O24" s="840"/>
      <c r="P24" s="840"/>
      <c r="Q24" s="840"/>
      <c r="R24" s="840"/>
    </row>
    <row r="25" spans="3:18" ht="13" customHeight="1" x14ac:dyDescent="0.35">
      <c r="C25" s="840"/>
      <c r="D25" s="841" t="s">
        <v>1685</v>
      </c>
      <c r="E25" s="841" t="s">
        <v>1686</v>
      </c>
      <c r="F25" s="841" t="s">
        <v>1687</v>
      </c>
      <c r="G25" s="841" t="s">
        <v>2422</v>
      </c>
      <c r="H25" s="841" t="s">
        <v>2423</v>
      </c>
      <c r="I25" s="841" t="s">
        <v>2424</v>
      </c>
      <c r="J25" s="841" t="s">
        <v>2425</v>
      </c>
      <c r="K25" s="841" t="s">
        <v>2426</v>
      </c>
      <c r="L25" s="841" t="s">
        <v>2427</v>
      </c>
      <c r="M25" s="841" t="s">
        <v>2417</v>
      </c>
      <c r="N25" s="841" t="s">
        <v>2418</v>
      </c>
      <c r="O25" s="841" t="s">
        <v>2419</v>
      </c>
      <c r="P25" s="841" t="s">
        <v>2420</v>
      </c>
      <c r="Q25" s="841" t="s">
        <v>2421</v>
      </c>
      <c r="R25" s="841" t="s">
        <v>2416</v>
      </c>
    </row>
    <row r="26" spans="3:18" ht="13" customHeight="1" x14ac:dyDescent="0.35">
      <c r="C26" s="842" t="s">
        <v>2432</v>
      </c>
      <c r="D26" s="844">
        <v>407.42</v>
      </c>
      <c r="E26" s="844">
        <v>471.45</v>
      </c>
      <c r="F26" s="844">
        <v>421.37</v>
      </c>
      <c r="G26" s="844">
        <v>471.05</v>
      </c>
      <c r="H26" s="844">
        <v>459.65000000000003</v>
      </c>
      <c r="I26" s="844">
        <v>447.21000000000004</v>
      </c>
      <c r="J26" s="844">
        <v>421.67</v>
      </c>
      <c r="K26" s="844">
        <v>492.05</v>
      </c>
      <c r="L26" s="844">
        <v>468.65000000000003</v>
      </c>
      <c r="M26" s="844">
        <v>500.02000000000004</v>
      </c>
      <c r="N26" s="844">
        <v>504.33</v>
      </c>
      <c r="O26" s="844">
        <v>499.36</v>
      </c>
      <c r="P26" s="844">
        <v>458.38</v>
      </c>
      <c r="Q26" s="844">
        <v>468.74</v>
      </c>
      <c r="R26" s="844">
        <v>453.74888083420115</v>
      </c>
    </row>
    <row r="27" spans="3:18" ht="13.9" customHeight="1" x14ac:dyDescent="0.35">
      <c r="C27" s="843" t="s">
        <v>1968</v>
      </c>
      <c r="D27" s="845">
        <v>17.71</v>
      </c>
      <c r="E27" s="845">
        <v>16.78</v>
      </c>
      <c r="F27" s="845">
        <v>21.32</v>
      </c>
      <c r="G27" s="845">
        <v>18.350000000000001</v>
      </c>
      <c r="H27" s="845">
        <v>19.14</v>
      </c>
      <c r="I27" s="845">
        <v>19.96</v>
      </c>
      <c r="J27" s="845">
        <v>19.03</v>
      </c>
      <c r="K27" s="845">
        <v>20.89</v>
      </c>
      <c r="L27" s="845">
        <v>21.64</v>
      </c>
      <c r="M27" s="845">
        <v>24.18</v>
      </c>
      <c r="N27" s="845">
        <v>22.87</v>
      </c>
      <c r="O27" s="845">
        <v>22.55</v>
      </c>
      <c r="P27" s="845">
        <v>21.12</v>
      </c>
      <c r="Q27" s="845">
        <v>17.62</v>
      </c>
      <c r="R27" s="845">
        <v>18.850555863617306</v>
      </c>
    </row>
    <row r="28" spans="3:18" ht="33" customHeight="1" x14ac:dyDescent="0.35">
      <c r="C28" s="842" t="s">
        <v>1969</v>
      </c>
      <c r="D28" s="844">
        <v>389.71000000000004</v>
      </c>
      <c r="E28" s="844">
        <v>454.67</v>
      </c>
      <c r="F28" s="844">
        <v>400.06</v>
      </c>
      <c r="G28" s="844">
        <v>452.71000000000004</v>
      </c>
      <c r="H28" s="844">
        <v>440.51</v>
      </c>
      <c r="I28" s="844">
        <v>427.25</v>
      </c>
      <c r="J28" s="844">
        <v>402.64</v>
      </c>
      <c r="K28" s="844">
        <v>471.16</v>
      </c>
      <c r="L28" s="844">
        <v>447.01</v>
      </c>
      <c r="M28" s="844">
        <v>475.84000000000003</v>
      </c>
      <c r="N28" s="844">
        <v>481.46000000000004</v>
      </c>
      <c r="O28" s="844">
        <v>476.81</v>
      </c>
      <c r="P28" s="844">
        <v>437.26</v>
      </c>
      <c r="Q28" s="844">
        <v>451.12</v>
      </c>
      <c r="R28" s="844">
        <v>434.89832497058387</v>
      </c>
    </row>
    <row r="29" spans="3:18" ht="24.75" customHeight="1" x14ac:dyDescent="0.35">
      <c r="C29" s="38"/>
      <c r="D29" s="39"/>
      <c r="E29" s="39"/>
      <c r="F29" s="39"/>
      <c r="G29" s="39"/>
      <c r="H29" s="39"/>
      <c r="I29" s="39"/>
      <c r="J29" s="39"/>
      <c r="K29" s="39"/>
      <c r="M29" s="39"/>
      <c r="N29" s="39"/>
      <c r="O29" s="39"/>
      <c r="P29" s="39"/>
      <c r="Q29" s="39"/>
      <c r="R29" s="39"/>
    </row>
    <row r="30" spans="3:18" ht="13" customHeight="1" x14ac:dyDescent="0.35">
      <c r="C30" s="119"/>
    </row>
    <row r="31" spans="3:18" ht="13" customHeight="1" x14ac:dyDescent="0.35">
      <c r="C31" s="842" t="s">
        <v>2433</v>
      </c>
      <c r="D31" s="840"/>
      <c r="E31" s="840"/>
      <c r="F31" s="840"/>
      <c r="G31" s="840"/>
      <c r="H31" s="840"/>
      <c r="I31" s="840"/>
      <c r="J31" s="840"/>
      <c r="K31" s="840"/>
      <c r="L31" s="840"/>
      <c r="M31" s="840"/>
      <c r="N31" s="840"/>
      <c r="O31" s="840"/>
      <c r="P31" s="840"/>
      <c r="Q31" s="840"/>
      <c r="R31" s="840"/>
    </row>
    <row r="32" spans="3:18" ht="13" customHeight="1" x14ac:dyDescent="0.35">
      <c r="C32" s="840"/>
      <c r="D32" s="841" t="s">
        <v>1685</v>
      </c>
      <c r="E32" s="841" t="s">
        <v>1686</v>
      </c>
      <c r="F32" s="841" t="s">
        <v>1687</v>
      </c>
      <c r="G32" s="841" t="s">
        <v>2422</v>
      </c>
      <c r="H32" s="841" t="s">
        <v>2423</v>
      </c>
      <c r="I32" s="841" t="s">
        <v>2424</v>
      </c>
      <c r="J32" s="841" t="s">
        <v>2425</v>
      </c>
      <c r="K32" s="841" t="s">
        <v>2426</v>
      </c>
      <c r="L32" s="841" t="s">
        <v>2427</v>
      </c>
      <c r="M32" s="841" t="s">
        <v>2417</v>
      </c>
      <c r="N32" s="841" t="s">
        <v>2418</v>
      </c>
      <c r="O32" s="841" t="s">
        <v>2419</v>
      </c>
      <c r="P32" s="841" t="s">
        <v>2420</v>
      </c>
      <c r="Q32" s="841" t="s">
        <v>2421</v>
      </c>
      <c r="R32" s="841" t="s">
        <v>2416</v>
      </c>
    </row>
    <row r="33" spans="3:18" ht="13" customHeight="1" x14ac:dyDescent="0.35">
      <c r="C33" s="842" t="s">
        <v>2434</v>
      </c>
      <c r="D33" s="844">
        <v>240.96</v>
      </c>
      <c r="E33" s="844">
        <v>253.13</v>
      </c>
      <c r="F33" s="844">
        <v>264.5</v>
      </c>
      <c r="G33" s="844">
        <v>260</v>
      </c>
      <c r="H33" s="844">
        <v>263.69</v>
      </c>
      <c r="I33" s="844">
        <v>256.42</v>
      </c>
      <c r="J33" s="844">
        <v>246.73000000000002</v>
      </c>
      <c r="K33" s="844">
        <v>281.26</v>
      </c>
      <c r="L33" s="844">
        <v>286.72000000000003</v>
      </c>
      <c r="M33" s="844">
        <v>287.04000000000002</v>
      </c>
      <c r="N33" s="844">
        <v>349.6</v>
      </c>
      <c r="O33" s="844">
        <v>345.44</v>
      </c>
      <c r="P33" s="844">
        <v>267.45999999999998</v>
      </c>
      <c r="Q33" s="844">
        <v>271.51</v>
      </c>
      <c r="R33" s="844">
        <v>259.52801633779194</v>
      </c>
    </row>
    <row r="34" spans="3:18" ht="13" customHeight="1" x14ac:dyDescent="0.35">
      <c r="C34" s="843" t="s">
        <v>1970</v>
      </c>
      <c r="D34" s="845">
        <v>56.14</v>
      </c>
      <c r="E34" s="845">
        <v>59.7</v>
      </c>
      <c r="F34" s="845">
        <v>61.82</v>
      </c>
      <c r="G34" s="845">
        <v>61.550000000000004</v>
      </c>
      <c r="H34" s="845">
        <v>61.550000000000004</v>
      </c>
      <c r="I34" s="845">
        <v>59.93</v>
      </c>
      <c r="J34" s="845">
        <v>57.52</v>
      </c>
      <c r="K34" s="845">
        <v>74.570000000000007</v>
      </c>
      <c r="L34" s="845">
        <v>69.66</v>
      </c>
      <c r="M34" s="845">
        <v>69.69</v>
      </c>
      <c r="N34" s="845">
        <v>79.81</v>
      </c>
      <c r="O34" s="845">
        <v>80.070000000000007</v>
      </c>
      <c r="P34" s="845">
        <v>62.83</v>
      </c>
      <c r="Q34" s="845">
        <v>65.5</v>
      </c>
      <c r="R34" s="845">
        <v>61.200269817011318</v>
      </c>
    </row>
    <row r="35" spans="3:18" ht="25.75" customHeight="1" x14ac:dyDescent="0.35">
      <c r="C35" s="842" t="s">
        <v>1971</v>
      </c>
      <c r="D35" s="844">
        <v>99.41</v>
      </c>
      <c r="E35" s="844">
        <v>105.52</v>
      </c>
      <c r="F35" s="844">
        <v>111.65</v>
      </c>
      <c r="G35" s="844">
        <v>109.07000000000001</v>
      </c>
      <c r="H35" s="844">
        <v>109.88</v>
      </c>
      <c r="I35" s="844">
        <v>105.58</v>
      </c>
      <c r="J35" s="844">
        <v>101.59</v>
      </c>
      <c r="K35" s="844">
        <v>131.71</v>
      </c>
      <c r="L35" s="844">
        <v>119.35000000000001</v>
      </c>
      <c r="M35" s="844">
        <v>117.92</v>
      </c>
      <c r="N35" s="844">
        <v>140.35</v>
      </c>
      <c r="O35" s="844">
        <v>140.38</v>
      </c>
      <c r="P35" s="844">
        <v>109.22</v>
      </c>
      <c r="Q35" s="844">
        <v>113.19</v>
      </c>
      <c r="R35" s="844">
        <v>107.9484372252803</v>
      </c>
    </row>
    <row r="36" spans="3:18" ht="24.75" customHeight="1" x14ac:dyDescent="0.35">
      <c r="C36" s="843" t="s">
        <v>1972</v>
      </c>
      <c r="D36" s="845">
        <v>30.54</v>
      </c>
      <c r="E36" s="845">
        <v>33.730000000000004</v>
      </c>
      <c r="F36" s="845">
        <v>37.4</v>
      </c>
      <c r="G36" s="845">
        <v>35.090000000000003</v>
      </c>
      <c r="H36" s="845">
        <v>36.39</v>
      </c>
      <c r="I36" s="845">
        <v>35.99</v>
      </c>
      <c r="J36" s="845">
        <v>32.86</v>
      </c>
      <c r="K36" s="845">
        <v>10.3</v>
      </c>
      <c r="L36" s="845">
        <v>36.82</v>
      </c>
      <c r="M36" s="845">
        <v>37.21</v>
      </c>
      <c r="N36" s="845">
        <v>24.3</v>
      </c>
      <c r="O36" s="845">
        <v>28.63</v>
      </c>
      <c r="P36" s="845">
        <v>35.800000000000004</v>
      </c>
      <c r="Q36" s="845">
        <v>35.69</v>
      </c>
      <c r="R36" s="845">
        <v>34.52635618550427</v>
      </c>
    </row>
    <row r="37" spans="3:18" ht="13" customHeight="1" x14ac:dyDescent="0.35">
      <c r="C37" s="842" t="s">
        <v>1973</v>
      </c>
      <c r="D37" s="844">
        <v>54.870000000000005</v>
      </c>
      <c r="E37" s="844">
        <v>54.18</v>
      </c>
      <c r="F37" s="844">
        <v>53.63</v>
      </c>
      <c r="G37" s="844">
        <v>54.300000000000004</v>
      </c>
      <c r="H37" s="844">
        <v>55.870000000000005</v>
      </c>
      <c r="I37" s="844">
        <v>54.92</v>
      </c>
      <c r="J37" s="844">
        <v>54.75</v>
      </c>
      <c r="K37" s="844">
        <v>64.680000000000007</v>
      </c>
      <c r="L37" s="844">
        <v>60.9</v>
      </c>
      <c r="M37" s="844">
        <v>62.21</v>
      </c>
      <c r="N37" s="844">
        <v>105.14</v>
      </c>
      <c r="O37" s="844">
        <v>96.36</v>
      </c>
      <c r="P37" s="844">
        <v>59.61</v>
      </c>
      <c r="Q37" s="844">
        <v>57.14</v>
      </c>
      <c r="R37" s="844">
        <v>55.852953109996079</v>
      </c>
    </row>
    <row r="38" spans="3:18" ht="13" customHeight="1" x14ac:dyDescent="0.35">
      <c r="C38" s="36"/>
      <c r="D38" s="40"/>
      <c r="E38" s="40"/>
      <c r="F38" s="40"/>
      <c r="G38" s="40"/>
      <c r="H38" s="40"/>
      <c r="I38" s="40"/>
      <c r="J38" s="40"/>
      <c r="K38" s="40"/>
      <c r="M38" s="40"/>
      <c r="N38" s="40"/>
      <c r="O38" s="40"/>
      <c r="P38" s="40"/>
      <c r="Q38" s="40"/>
      <c r="R38" s="40"/>
    </row>
    <row r="39" spans="3:18" ht="33" customHeight="1" x14ac:dyDescent="0.35">
      <c r="C39" s="117"/>
    </row>
    <row r="40" spans="3:18" ht="24.75" customHeight="1" x14ac:dyDescent="0.35">
      <c r="C40" s="842" t="s">
        <v>2435</v>
      </c>
      <c r="D40" s="840"/>
      <c r="E40" s="840"/>
      <c r="F40" s="840"/>
      <c r="G40" s="840"/>
      <c r="H40" s="840"/>
      <c r="I40" s="840"/>
      <c r="J40" s="840"/>
      <c r="K40" s="840"/>
      <c r="L40" s="840"/>
      <c r="M40" s="840"/>
      <c r="N40" s="840"/>
      <c r="O40" s="840"/>
      <c r="P40" s="840"/>
      <c r="Q40" s="840"/>
      <c r="R40" s="840"/>
    </row>
    <row r="41" spans="3:18" ht="13" customHeight="1" x14ac:dyDescent="0.35">
      <c r="C41" s="840"/>
      <c r="D41" s="841" t="s">
        <v>1685</v>
      </c>
      <c r="E41" s="841" t="s">
        <v>1686</v>
      </c>
      <c r="F41" s="841" t="s">
        <v>1687</v>
      </c>
      <c r="G41" s="841" t="s">
        <v>2422</v>
      </c>
      <c r="H41" s="841" t="s">
        <v>2423</v>
      </c>
      <c r="I41" s="841" t="s">
        <v>2424</v>
      </c>
      <c r="J41" s="841" t="s">
        <v>2425</v>
      </c>
      <c r="K41" s="841" t="s">
        <v>2426</v>
      </c>
      <c r="L41" s="841" t="s">
        <v>2427</v>
      </c>
      <c r="M41" s="841" t="s">
        <v>2417</v>
      </c>
      <c r="N41" s="841" t="s">
        <v>2418</v>
      </c>
      <c r="O41" s="841" t="s">
        <v>2419</v>
      </c>
      <c r="P41" s="841" t="s">
        <v>2420</v>
      </c>
      <c r="Q41" s="841" t="s">
        <v>2421</v>
      </c>
      <c r="R41" s="841" t="s">
        <v>2416</v>
      </c>
    </row>
    <row r="42" spans="3:18" ht="13" customHeight="1" x14ac:dyDescent="0.35">
      <c r="C42" s="842" t="s">
        <v>2436</v>
      </c>
      <c r="D42" s="844">
        <v>1961.3700000000001</v>
      </c>
      <c r="E42" s="844">
        <v>2172.7200000000003</v>
      </c>
      <c r="F42" s="844">
        <v>1972.39</v>
      </c>
      <c r="G42" s="844">
        <v>2117.98</v>
      </c>
      <c r="H42" s="844">
        <v>2156.35</v>
      </c>
      <c r="I42" s="844">
        <v>2130.1799999999998</v>
      </c>
      <c r="J42" s="844">
        <v>2072.69</v>
      </c>
      <c r="K42" s="844">
        <v>2217.2200000000003</v>
      </c>
      <c r="L42" s="844">
        <v>2322.8200000000002</v>
      </c>
      <c r="M42" s="844">
        <v>2458.9299999999998</v>
      </c>
      <c r="N42" s="844">
        <v>2170.87</v>
      </c>
      <c r="O42" s="844">
        <v>2219.66</v>
      </c>
      <c r="P42" s="844">
        <v>2201.0100000000002</v>
      </c>
      <c r="Q42" s="844">
        <v>2227.31</v>
      </c>
      <c r="R42" s="844">
        <v>2124.7746216475743</v>
      </c>
    </row>
    <row r="43" spans="3:18" ht="13" customHeight="1" x14ac:dyDescent="0.35">
      <c r="C43" s="843" t="s">
        <v>1980</v>
      </c>
      <c r="D43" s="845">
        <v>346.83</v>
      </c>
      <c r="E43" s="845">
        <v>392.53000000000003</v>
      </c>
      <c r="F43" s="845">
        <v>351.02</v>
      </c>
      <c r="G43" s="845">
        <v>377.22</v>
      </c>
      <c r="H43" s="845">
        <v>378.14</v>
      </c>
      <c r="I43" s="845">
        <v>380.90000000000003</v>
      </c>
      <c r="J43" s="845">
        <v>370.35</v>
      </c>
      <c r="K43" s="845">
        <v>390.03000000000003</v>
      </c>
      <c r="L43" s="845">
        <v>403.19</v>
      </c>
      <c r="M43" s="845">
        <v>417.98</v>
      </c>
      <c r="N43" s="845">
        <v>379.31</v>
      </c>
      <c r="O43" s="845">
        <v>383.73</v>
      </c>
      <c r="P43" s="845">
        <v>386.29</v>
      </c>
      <c r="Q43" s="845">
        <v>389.12</v>
      </c>
      <c r="R43" s="845">
        <v>376.19314908235168</v>
      </c>
    </row>
    <row r="44" spans="3:18" ht="13.9" customHeight="1" x14ac:dyDescent="0.35">
      <c r="C44" s="842" t="s">
        <v>1981</v>
      </c>
      <c r="D44" s="844">
        <v>42.550000000000004</v>
      </c>
      <c r="E44" s="844">
        <v>45.800000000000004</v>
      </c>
      <c r="F44" s="844">
        <v>43.95</v>
      </c>
      <c r="G44" s="844">
        <v>44.76</v>
      </c>
      <c r="H44" s="844">
        <v>48.89</v>
      </c>
      <c r="I44" s="844">
        <v>46.86</v>
      </c>
      <c r="J44" s="844">
        <v>45.67</v>
      </c>
      <c r="K44" s="844">
        <v>52.57</v>
      </c>
      <c r="L44" s="844">
        <v>56.71</v>
      </c>
      <c r="M44" s="844">
        <v>60.24</v>
      </c>
      <c r="N44" s="844">
        <v>51.47</v>
      </c>
      <c r="O44" s="844">
        <v>54.25</v>
      </c>
      <c r="P44" s="844">
        <v>49.86</v>
      </c>
      <c r="Q44" s="844">
        <v>52.86</v>
      </c>
      <c r="R44" s="844">
        <v>46.886788433708865</v>
      </c>
    </row>
    <row r="45" spans="3:18" ht="33" customHeight="1" x14ac:dyDescent="0.35">
      <c r="C45" s="843" t="s">
        <v>1982</v>
      </c>
      <c r="D45" s="845">
        <v>59.96</v>
      </c>
      <c r="E45" s="845">
        <v>72.11</v>
      </c>
      <c r="F45" s="845">
        <v>64.66</v>
      </c>
      <c r="G45" s="845">
        <v>70.44</v>
      </c>
      <c r="H45" s="845">
        <v>75.56</v>
      </c>
      <c r="I45" s="845">
        <v>72.08</v>
      </c>
      <c r="J45" s="845">
        <v>65.81</v>
      </c>
      <c r="K45" s="845">
        <v>83.18</v>
      </c>
      <c r="L45" s="845">
        <v>83.98</v>
      </c>
      <c r="M45" s="845">
        <v>97.23</v>
      </c>
      <c r="N45" s="845">
        <v>82.06</v>
      </c>
      <c r="O45" s="845">
        <v>85.37</v>
      </c>
      <c r="P45" s="845">
        <v>76.98</v>
      </c>
      <c r="Q45" s="845">
        <v>77.7</v>
      </c>
      <c r="R45" s="845">
        <v>71.228955625583254</v>
      </c>
    </row>
    <row r="46" spans="3:18" ht="24.75" customHeight="1" x14ac:dyDescent="0.35">
      <c r="C46" s="842" t="s">
        <v>1983</v>
      </c>
      <c r="D46" s="844">
        <v>152.05000000000001</v>
      </c>
      <c r="E46" s="844">
        <v>178.22</v>
      </c>
      <c r="F46" s="844">
        <v>167.75</v>
      </c>
      <c r="G46" s="844">
        <v>176.43</v>
      </c>
      <c r="H46" s="844">
        <v>186.12</v>
      </c>
      <c r="I46" s="844">
        <v>177.70000000000002</v>
      </c>
      <c r="J46" s="844">
        <v>166.19</v>
      </c>
      <c r="K46" s="844">
        <v>187.59</v>
      </c>
      <c r="L46" s="844">
        <v>204.65</v>
      </c>
      <c r="M46" s="844">
        <v>234.63</v>
      </c>
      <c r="N46" s="844">
        <v>185.99</v>
      </c>
      <c r="O46" s="844">
        <v>196.06</v>
      </c>
      <c r="P46" s="844">
        <v>189.13</v>
      </c>
      <c r="Q46" s="844">
        <v>188.89000000000001</v>
      </c>
      <c r="R46" s="844">
        <v>177.40036043224819</v>
      </c>
    </row>
    <row r="47" spans="3:18" ht="13" customHeight="1" x14ac:dyDescent="0.35">
      <c r="C47" s="843" t="s">
        <v>1984</v>
      </c>
      <c r="D47" s="845">
        <v>180.79</v>
      </c>
      <c r="E47" s="845">
        <v>194.31</v>
      </c>
      <c r="F47" s="845">
        <v>182.41</v>
      </c>
      <c r="G47" s="845">
        <v>188.25</v>
      </c>
      <c r="H47" s="845">
        <v>184.18</v>
      </c>
      <c r="I47" s="845">
        <v>184.07</v>
      </c>
      <c r="J47" s="845">
        <v>184.29</v>
      </c>
      <c r="K47" s="845">
        <v>171.63</v>
      </c>
      <c r="L47" s="845">
        <v>180.03</v>
      </c>
      <c r="M47" s="845">
        <v>179.91</v>
      </c>
      <c r="N47" s="845">
        <v>170.37</v>
      </c>
      <c r="O47" s="845">
        <v>171.4</v>
      </c>
      <c r="P47" s="845">
        <v>184.49</v>
      </c>
      <c r="Q47" s="845">
        <v>184.22</v>
      </c>
      <c r="R47" s="845">
        <v>185.35898510934689</v>
      </c>
    </row>
    <row r="48" spans="3:18" ht="13" customHeight="1" x14ac:dyDescent="0.35">
      <c r="C48" s="842" t="s">
        <v>1985</v>
      </c>
      <c r="D48" s="844">
        <v>333.81</v>
      </c>
      <c r="E48" s="844">
        <v>354.13</v>
      </c>
      <c r="F48" s="844">
        <v>304.93</v>
      </c>
      <c r="G48" s="844">
        <v>340.91</v>
      </c>
      <c r="H48" s="844">
        <v>349.2</v>
      </c>
      <c r="I48" s="844">
        <v>346.1</v>
      </c>
      <c r="J48" s="844">
        <v>342.82</v>
      </c>
      <c r="K48" s="844">
        <v>373.62</v>
      </c>
      <c r="L48" s="844">
        <v>381.34000000000003</v>
      </c>
      <c r="M48" s="844">
        <v>391.47</v>
      </c>
      <c r="N48" s="844">
        <v>372.62</v>
      </c>
      <c r="O48" s="844">
        <v>371.52</v>
      </c>
      <c r="P48" s="844">
        <v>356.17</v>
      </c>
      <c r="Q48" s="844">
        <v>364.6</v>
      </c>
      <c r="R48" s="844">
        <v>346.52842545882419</v>
      </c>
    </row>
    <row r="49" spans="3:18" ht="13" customHeight="1" x14ac:dyDescent="0.35">
      <c r="C49" s="843" t="s">
        <v>1986</v>
      </c>
      <c r="D49" s="845">
        <v>241.01</v>
      </c>
      <c r="E49" s="845">
        <v>261.93</v>
      </c>
      <c r="F49" s="845">
        <v>244.01</v>
      </c>
      <c r="G49" s="845">
        <v>257.67</v>
      </c>
      <c r="H49" s="845">
        <v>267.7</v>
      </c>
      <c r="I49" s="845">
        <v>264.31</v>
      </c>
      <c r="J49" s="845">
        <v>258.19</v>
      </c>
      <c r="K49" s="845">
        <v>278.63</v>
      </c>
      <c r="L49" s="845">
        <v>291.62</v>
      </c>
      <c r="M49" s="845">
        <v>311.68</v>
      </c>
      <c r="N49" s="845">
        <v>261.57</v>
      </c>
      <c r="O49" s="845">
        <v>272.97000000000003</v>
      </c>
      <c r="P49" s="845">
        <v>274.38</v>
      </c>
      <c r="Q49" s="845">
        <v>276.65000000000003</v>
      </c>
      <c r="R49" s="845">
        <v>261.62159685686851</v>
      </c>
    </row>
    <row r="50" spans="3:18" ht="13" customHeight="1" x14ac:dyDescent="0.35">
      <c r="C50" s="842" t="s">
        <v>1987</v>
      </c>
      <c r="D50" s="844">
        <v>53.28</v>
      </c>
      <c r="E50" s="844">
        <v>55.46</v>
      </c>
      <c r="F50" s="844">
        <v>53.45</v>
      </c>
      <c r="G50" s="844">
        <v>53.85</v>
      </c>
      <c r="H50" s="844">
        <v>58.730000000000004</v>
      </c>
      <c r="I50" s="844">
        <v>57.910000000000004</v>
      </c>
      <c r="J50" s="844">
        <v>56.57</v>
      </c>
      <c r="K50" s="844">
        <v>60.64</v>
      </c>
      <c r="L50" s="844">
        <v>66.930000000000007</v>
      </c>
      <c r="M50" s="844">
        <v>71.28</v>
      </c>
      <c r="N50" s="844">
        <v>58.36</v>
      </c>
      <c r="O50" s="844">
        <v>61.03</v>
      </c>
      <c r="P50" s="844">
        <v>60.94</v>
      </c>
      <c r="Q50" s="844">
        <v>62.300000000000004</v>
      </c>
      <c r="R50" s="844">
        <v>56.864340875586635</v>
      </c>
    </row>
    <row r="51" spans="3:18" ht="13.9" customHeight="1" x14ac:dyDescent="0.35">
      <c r="C51" s="843" t="s">
        <v>1988</v>
      </c>
      <c r="D51" s="845">
        <v>86.320000000000007</v>
      </c>
      <c r="E51" s="845">
        <v>96.91</v>
      </c>
      <c r="F51" s="845">
        <v>86.320000000000007</v>
      </c>
      <c r="G51" s="845">
        <v>97.83</v>
      </c>
      <c r="H51" s="845">
        <v>95.22</v>
      </c>
      <c r="I51" s="845">
        <v>92.04</v>
      </c>
      <c r="J51" s="845">
        <v>89.48</v>
      </c>
      <c r="K51" s="845">
        <v>96.320000000000007</v>
      </c>
      <c r="L51" s="845">
        <v>102.65</v>
      </c>
      <c r="M51" s="845">
        <v>110.75</v>
      </c>
      <c r="N51" s="845">
        <v>102.12</v>
      </c>
      <c r="O51" s="845">
        <v>102.07000000000001</v>
      </c>
      <c r="P51" s="845">
        <v>97.8</v>
      </c>
      <c r="Q51" s="845">
        <v>99.01</v>
      </c>
      <c r="R51" s="845">
        <v>95.086588268707985</v>
      </c>
    </row>
    <row r="52" spans="3:18" ht="33" customHeight="1" x14ac:dyDescent="0.35">
      <c r="C52" s="842" t="s">
        <v>1989</v>
      </c>
      <c r="D52" s="844">
        <v>200.47</v>
      </c>
      <c r="E52" s="844">
        <v>216.76</v>
      </c>
      <c r="F52" s="844">
        <v>194.93</v>
      </c>
      <c r="G52" s="844">
        <v>211.24</v>
      </c>
      <c r="H52" s="844">
        <v>209.63</v>
      </c>
      <c r="I52" s="844">
        <v>207.74</v>
      </c>
      <c r="J52" s="844">
        <v>207.45000000000002</v>
      </c>
      <c r="K52" s="844">
        <v>224.82</v>
      </c>
      <c r="L52" s="844">
        <v>225.18</v>
      </c>
      <c r="M52" s="844">
        <v>234.32</v>
      </c>
      <c r="N52" s="844">
        <v>220.1</v>
      </c>
      <c r="O52" s="844">
        <v>221.26</v>
      </c>
      <c r="P52" s="844">
        <v>216.8</v>
      </c>
      <c r="Q52" s="844">
        <v>219.19</v>
      </c>
      <c r="R52" s="844">
        <v>210.76070138898282</v>
      </c>
    </row>
    <row r="53" spans="3:18" ht="24.75" customHeight="1" x14ac:dyDescent="0.35">
      <c r="C53" s="843" t="s">
        <v>1990</v>
      </c>
      <c r="D53" s="845">
        <v>264.28000000000003</v>
      </c>
      <c r="E53" s="845">
        <v>304.56</v>
      </c>
      <c r="F53" s="845">
        <v>278.97000000000003</v>
      </c>
      <c r="G53" s="845">
        <v>299.38</v>
      </c>
      <c r="H53" s="845">
        <v>302.97000000000003</v>
      </c>
      <c r="I53" s="845">
        <v>300.47000000000003</v>
      </c>
      <c r="J53" s="845">
        <v>285.87</v>
      </c>
      <c r="K53" s="845">
        <v>298.2</v>
      </c>
      <c r="L53" s="845">
        <v>326.53000000000003</v>
      </c>
      <c r="M53" s="845">
        <v>349.45</v>
      </c>
      <c r="N53" s="845">
        <v>286.89</v>
      </c>
      <c r="O53" s="845">
        <v>300</v>
      </c>
      <c r="P53" s="845">
        <v>308.16000000000003</v>
      </c>
      <c r="Q53" s="845">
        <v>312.78000000000003</v>
      </c>
      <c r="R53" s="845">
        <v>296.84473011536539</v>
      </c>
    </row>
    <row r="54" spans="3:18" ht="13" customHeight="1" x14ac:dyDescent="0.35">
      <c r="C54" s="119"/>
    </row>
    <row r="55" spans="3:18" ht="13" customHeight="1" x14ac:dyDescent="0.35">
      <c r="C55" s="36"/>
      <c r="D55" s="40"/>
      <c r="E55" s="40"/>
      <c r="F55" s="40"/>
      <c r="G55" s="40"/>
      <c r="H55" s="40"/>
      <c r="I55" s="40"/>
      <c r="J55" s="40"/>
      <c r="K55" s="40"/>
      <c r="M55" s="40"/>
      <c r="N55" s="40"/>
      <c r="O55" s="40"/>
      <c r="P55" s="40"/>
      <c r="Q55" s="40"/>
      <c r="R55" s="40"/>
    </row>
    <row r="56" spans="3:18" ht="13" customHeight="1" x14ac:dyDescent="0.35">
      <c r="C56" s="842" t="s">
        <v>2437</v>
      </c>
      <c r="D56" s="840"/>
      <c r="E56" s="840"/>
      <c r="F56" s="840"/>
      <c r="G56" s="840"/>
      <c r="H56" s="840"/>
      <c r="I56" s="840"/>
      <c r="J56" s="840"/>
      <c r="K56" s="840"/>
      <c r="L56" s="840"/>
      <c r="M56" s="840"/>
      <c r="N56" s="840"/>
      <c r="O56" s="840"/>
      <c r="P56" s="840"/>
      <c r="Q56" s="840"/>
      <c r="R56" s="840"/>
    </row>
    <row r="57" spans="3:18" ht="13" customHeight="1" x14ac:dyDescent="0.35">
      <c r="C57" s="840"/>
      <c r="D57" s="841" t="s">
        <v>1685</v>
      </c>
      <c r="E57" s="841" t="s">
        <v>1686</v>
      </c>
      <c r="F57" s="841" t="s">
        <v>1687</v>
      </c>
      <c r="G57" s="841" t="s">
        <v>2422</v>
      </c>
      <c r="H57" s="841" t="s">
        <v>2423</v>
      </c>
      <c r="I57" s="841" t="s">
        <v>2424</v>
      </c>
      <c r="J57" s="841" t="s">
        <v>2425</v>
      </c>
      <c r="K57" s="841" t="s">
        <v>2426</v>
      </c>
      <c r="L57" s="841" t="s">
        <v>2427</v>
      </c>
      <c r="M57" s="841" t="s">
        <v>2417</v>
      </c>
      <c r="N57" s="841" t="s">
        <v>2418</v>
      </c>
      <c r="O57" s="841" t="s">
        <v>2419</v>
      </c>
      <c r="P57" s="841" t="s">
        <v>2420</v>
      </c>
      <c r="Q57" s="841" t="s">
        <v>2421</v>
      </c>
      <c r="R57" s="841" t="s">
        <v>2416</v>
      </c>
    </row>
    <row r="58" spans="3:18" ht="13" customHeight="1" x14ac:dyDescent="0.35">
      <c r="C58" s="842" t="s">
        <v>1974</v>
      </c>
      <c r="D58" s="844">
        <v>30.39</v>
      </c>
      <c r="E58" s="844">
        <v>41</v>
      </c>
      <c r="F58" s="844">
        <v>27.61</v>
      </c>
      <c r="G58" s="844">
        <v>42.09</v>
      </c>
      <c r="H58" s="844">
        <v>38.42</v>
      </c>
      <c r="I58" s="844">
        <v>35.58</v>
      </c>
      <c r="J58" s="844">
        <v>34.01</v>
      </c>
      <c r="K58" s="844">
        <v>67.44</v>
      </c>
      <c r="L58" s="844">
        <v>43.71</v>
      </c>
      <c r="M58" s="844">
        <v>54.11</v>
      </c>
      <c r="N58" s="844">
        <v>26.8</v>
      </c>
      <c r="O58" s="844">
        <v>31.37</v>
      </c>
      <c r="P58" s="844">
        <v>40.33</v>
      </c>
      <c r="Q58" s="844">
        <v>42.24</v>
      </c>
      <c r="R58" s="844">
        <v>38.212191806759627</v>
      </c>
    </row>
    <row r="59" spans="3:18" ht="13" customHeight="1" x14ac:dyDescent="0.35">
      <c r="C59" s="36"/>
      <c r="D59" s="40"/>
      <c r="E59" s="40"/>
      <c r="F59" s="40"/>
      <c r="G59" s="40"/>
      <c r="H59" s="40"/>
      <c r="I59" s="40"/>
      <c r="J59" s="40"/>
      <c r="K59" s="40"/>
      <c r="M59" s="40"/>
      <c r="N59" s="40"/>
      <c r="O59" s="40"/>
      <c r="P59" s="40"/>
      <c r="Q59" s="40"/>
      <c r="R59" s="40"/>
    </row>
    <row r="60" spans="3:18" ht="13" customHeight="1" x14ac:dyDescent="0.35">
      <c r="C60" s="36"/>
      <c r="D60" s="40"/>
      <c r="E60" s="40"/>
      <c r="F60" s="40"/>
      <c r="G60" s="40"/>
      <c r="H60" s="40"/>
      <c r="I60" s="40"/>
      <c r="J60" s="40"/>
      <c r="K60" s="40"/>
      <c r="M60" s="40"/>
      <c r="N60" s="40"/>
      <c r="O60" s="40"/>
      <c r="P60" s="40"/>
      <c r="Q60" s="40"/>
      <c r="R60" s="40"/>
    </row>
    <row r="61" spans="3:18" ht="13" customHeight="1" x14ac:dyDescent="0.35">
      <c r="C61" s="842" t="s">
        <v>2438</v>
      </c>
      <c r="D61" s="840"/>
      <c r="E61" s="840"/>
      <c r="F61" s="840"/>
      <c r="G61" s="840"/>
      <c r="H61" s="840"/>
      <c r="I61" s="840"/>
      <c r="J61" s="840"/>
      <c r="K61" s="840"/>
      <c r="L61" s="840"/>
      <c r="M61" s="840"/>
      <c r="N61" s="840"/>
      <c r="O61" s="840"/>
      <c r="P61" s="840"/>
      <c r="Q61" s="840"/>
      <c r="R61" s="840"/>
    </row>
    <row r="62" spans="3:18" ht="13" customHeight="1" x14ac:dyDescent="0.35">
      <c r="C62" s="840"/>
      <c r="D62" s="841" t="s">
        <v>1685</v>
      </c>
      <c r="E62" s="841" t="s">
        <v>1686</v>
      </c>
      <c r="F62" s="841" t="s">
        <v>1687</v>
      </c>
      <c r="G62" s="841" t="s">
        <v>2422</v>
      </c>
      <c r="H62" s="841" t="s">
        <v>2423</v>
      </c>
      <c r="I62" s="841" t="s">
        <v>2424</v>
      </c>
      <c r="J62" s="841" t="s">
        <v>2425</v>
      </c>
      <c r="K62" s="841" t="s">
        <v>2426</v>
      </c>
      <c r="L62" s="841" t="s">
        <v>2427</v>
      </c>
      <c r="M62" s="841" t="s">
        <v>2417</v>
      </c>
      <c r="N62" s="841" t="s">
        <v>2418</v>
      </c>
      <c r="O62" s="841" t="s">
        <v>2419</v>
      </c>
      <c r="P62" s="841" t="s">
        <v>2420</v>
      </c>
      <c r="Q62" s="841" t="s">
        <v>2421</v>
      </c>
      <c r="R62" s="841" t="s">
        <v>2416</v>
      </c>
    </row>
    <row r="63" spans="3:18" ht="13" customHeight="1" x14ac:dyDescent="0.35">
      <c r="C63" s="842" t="s">
        <v>2439</v>
      </c>
      <c r="D63" s="844">
        <v>717.48</v>
      </c>
      <c r="E63" s="844">
        <v>805.82</v>
      </c>
      <c r="F63" s="844">
        <v>765.6</v>
      </c>
      <c r="G63" s="844">
        <v>816.19</v>
      </c>
      <c r="H63" s="844">
        <v>791.49</v>
      </c>
      <c r="I63" s="844">
        <v>775.99</v>
      </c>
      <c r="J63" s="844">
        <v>756.56000000000006</v>
      </c>
      <c r="K63" s="844">
        <v>902.26</v>
      </c>
      <c r="L63" s="844">
        <v>809.67000000000007</v>
      </c>
      <c r="M63" s="844">
        <v>906.04</v>
      </c>
      <c r="N63" s="844">
        <v>787.76</v>
      </c>
      <c r="O63" s="844">
        <v>825.17000000000007</v>
      </c>
      <c r="P63" s="844">
        <v>829.07</v>
      </c>
      <c r="Q63" s="844">
        <v>821.93000000000006</v>
      </c>
      <c r="R63" s="844">
        <v>791.46314867661181</v>
      </c>
    </row>
    <row r="64" spans="3:18" ht="13" customHeight="1" x14ac:dyDescent="0.35">
      <c r="C64" s="843" t="s">
        <v>1977</v>
      </c>
      <c r="D64" s="845">
        <v>4.92</v>
      </c>
      <c r="E64" s="845">
        <v>5.51</v>
      </c>
      <c r="F64" s="845">
        <v>5.08</v>
      </c>
      <c r="G64" s="845">
        <v>5.51</v>
      </c>
      <c r="H64" s="845">
        <v>5.28</v>
      </c>
      <c r="I64" s="845">
        <v>5.25</v>
      </c>
      <c r="J64" s="845">
        <v>5.15</v>
      </c>
      <c r="K64" s="845">
        <v>6.43</v>
      </c>
      <c r="L64" s="845">
        <v>6.05</v>
      </c>
      <c r="M64" s="845">
        <v>6.59</v>
      </c>
      <c r="N64" s="845">
        <v>8.8000000000000007</v>
      </c>
      <c r="O64" s="845">
        <v>8.48</v>
      </c>
      <c r="P64" s="845">
        <v>6.1400000000000006</v>
      </c>
      <c r="Q64" s="845">
        <v>6.08</v>
      </c>
      <c r="R64" s="845">
        <v>5.4317038369466726</v>
      </c>
    </row>
    <row r="65" spans="3:18" ht="13" customHeight="1" x14ac:dyDescent="0.35">
      <c r="C65" s="842" t="s">
        <v>1978</v>
      </c>
      <c r="D65" s="844">
        <v>614.65</v>
      </c>
      <c r="E65" s="844">
        <v>692.24</v>
      </c>
      <c r="F65" s="844">
        <v>654.54</v>
      </c>
      <c r="G65" s="844">
        <v>700.29</v>
      </c>
      <c r="H65" s="844">
        <v>673.77</v>
      </c>
      <c r="I65" s="844">
        <v>659.82</v>
      </c>
      <c r="J65" s="844">
        <v>642.95000000000005</v>
      </c>
      <c r="K65" s="844">
        <v>770.11</v>
      </c>
      <c r="L65" s="844">
        <v>676.84</v>
      </c>
      <c r="M65" s="844">
        <v>752.85</v>
      </c>
      <c r="N65" s="844">
        <v>699.33</v>
      </c>
      <c r="O65" s="844">
        <v>720.93000000000006</v>
      </c>
      <c r="P65" s="844">
        <v>703.37</v>
      </c>
      <c r="Q65" s="844">
        <v>690.9</v>
      </c>
      <c r="R65" s="844">
        <v>675.03911332314476</v>
      </c>
    </row>
    <row r="66" spans="3:18" ht="13.9" customHeight="1" x14ac:dyDescent="0.35">
      <c r="C66" s="843" t="s">
        <v>1979</v>
      </c>
      <c r="D66" s="845">
        <v>97.9</v>
      </c>
      <c r="E66" s="845">
        <v>108.08</v>
      </c>
      <c r="F66" s="845">
        <v>105.97</v>
      </c>
      <c r="G66" s="845">
        <v>110.39</v>
      </c>
      <c r="H66" s="845">
        <v>112.44</v>
      </c>
      <c r="I66" s="845">
        <v>110.92</v>
      </c>
      <c r="J66" s="845">
        <v>108.46000000000001</v>
      </c>
      <c r="K66" s="845">
        <v>125.72</v>
      </c>
      <c r="L66" s="845">
        <v>126.78</v>
      </c>
      <c r="M66" s="845">
        <v>146.6</v>
      </c>
      <c r="N66" s="845">
        <v>79.63</v>
      </c>
      <c r="O66" s="845">
        <v>95.76</v>
      </c>
      <c r="P66" s="845">
        <v>119.57000000000001</v>
      </c>
      <c r="Q66" s="845">
        <v>124.95</v>
      </c>
      <c r="R66" s="845">
        <v>110.99233151652038</v>
      </c>
    </row>
    <row r="67" spans="3:18" ht="33" customHeight="1" x14ac:dyDescent="0.35">
      <c r="C67" s="117"/>
    </row>
    <row r="68" spans="3:18" ht="24.75" customHeight="1" x14ac:dyDescent="0.35">
      <c r="C68" s="38"/>
      <c r="D68" s="39"/>
      <c r="E68" s="39"/>
      <c r="F68" s="39"/>
      <c r="G68" s="39"/>
      <c r="H68" s="39"/>
      <c r="I68" s="39"/>
      <c r="J68" s="39"/>
      <c r="K68" s="39"/>
      <c r="M68" s="39"/>
      <c r="N68" s="39"/>
      <c r="O68" s="39"/>
      <c r="P68" s="39"/>
      <c r="Q68" s="39"/>
      <c r="R68" s="39"/>
    </row>
    <row r="69" spans="3:18" ht="13" customHeight="1" x14ac:dyDescent="0.35">
      <c r="C69" s="842" t="s">
        <v>2440</v>
      </c>
      <c r="D69" s="840"/>
      <c r="E69" s="840"/>
      <c r="F69" s="840"/>
      <c r="G69" s="840"/>
      <c r="H69" s="840"/>
      <c r="I69" s="840"/>
      <c r="J69" s="840"/>
      <c r="K69" s="840"/>
      <c r="L69" s="840"/>
      <c r="M69" s="840"/>
      <c r="N69" s="840"/>
      <c r="O69" s="840"/>
      <c r="P69" s="840"/>
      <c r="Q69" s="840"/>
      <c r="R69" s="840"/>
    </row>
    <row r="70" spans="3:18" ht="13" customHeight="1" x14ac:dyDescent="0.35">
      <c r="C70" s="840"/>
      <c r="D70" s="841" t="s">
        <v>1685</v>
      </c>
      <c r="E70" s="841" t="s">
        <v>1686</v>
      </c>
      <c r="F70" s="841" t="s">
        <v>1687</v>
      </c>
      <c r="G70" s="841" t="s">
        <v>2422</v>
      </c>
      <c r="H70" s="841" t="s">
        <v>2423</v>
      </c>
      <c r="I70" s="841" t="s">
        <v>2424</v>
      </c>
      <c r="J70" s="841" t="s">
        <v>2425</v>
      </c>
      <c r="K70" s="841" t="s">
        <v>2426</v>
      </c>
      <c r="L70" s="841" t="s">
        <v>2427</v>
      </c>
      <c r="M70" s="841" t="s">
        <v>2417</v>
      </c>
      <c r="N70" s="841" t="s">
        <v>2418</v>
      </c>
      <c r="O70" s="841" t="s">
        <v>2419</v>
      </c>
      <c r="P70" s="841" t="s">
        <v>2420</v>
      </c>
      <c r="Q70" s="841" t="s">
        <v>2421</v>
      </c>
      <c r="R70" s="841" t="s">
        <v>2416</v>
      </c>
    </row>
    <row r="71" spans="3:18" ht="13" customHeight="1" x14ac:dyDescent="0.35">
      <c r="C71" s="842" t="s">
        <v>2441</v>
      </c>
      <c r="D71" s="844">
        <v>324.34000000000003</v>
      </c>
      <c r="E71" s="844">
        <v>386.27</v>
      </c>
      <c r="F71" s="844">
        <v>306.62</v>
      </c>
      <c r="G71" s="844">
        <v>383.65000000000003</v>
      </c>
      <c r="H71" s="844">
        <v>380.87</v>
      </c>
      <c r="I71" s="844">
        <v>352.04</v>
      </c>
      <c r="J71" s="844">
        <v>349.69</v>
      </c>
      <c r="K71" s="844">
        <v>427.24</v>
      </c>
      <c r="L71" s="844">
        <v>474.97</v>
      </c>
      <c r="M71" s="844">
        <v>585.66</v>
      </c>
      <c r="N71" s="844">
        <v>426.52</v>
      </c>
      <c r="O71" s="844">
        <v>464.41</v>
      </c>
      <c r="P71" s="844">
        <v>430.86</v>
      </c>
      <c r="Q71" s="844">
        <v>437.23</v>
      </c>
      <c r="R71" s="844">
        <v>381.50711059116298</v>
      </c>
    </row>
    <row r="72" spans="3:18" ht="25.75" customHeight="1" x14ac:dyDescent="0.35">
      <c r="C72" s="843" t="s">
        <v>1991</v>
      </c>
      <c r="D72" s="845">
        <v>45.730000000000004</v>
      </c>
      <c r="E72" s="845">
        <v>54.33</v>
      </c>
      <c r="F72" s="845">
        <v>48.11</v>
      </c>
      <c r="G72" s="845">
        <v>46.03</v>
      </c>
      <c r="H72" s="845">
        <v>55.35</v>
      </c>
      <c r="I72" s="845">
        <v>54.22</v>
      </c>
      <c r="J72" s="845">
        <v>53.36</v>
      </c>
      <c r="K72" s="845">
        <v>71.95</v>
      </c>
      <c r="L72" s="845">
        <v>70.87</v>
      </c>
      <c r="M72" s="845">
        <v>75.95</v>
      </c>
      <c r="N72" s="845">
        <v>87.8</v>
      </c>
      <c r="O72" s="845">
        <v>87.47</v>
      </c>
      <c r="P72" s="845">
        <v>61.89</v>
      </c>
      <c r="Q72" s="845">
        <v>60.11</v>
      </c>
      <c r="R72" s="845">
        <v>52.854562544800444</v>
      </c>
    </row>
    <row r="73" spans="3:18" ht="33" customHeight="1" x14ac:dyDescent="0.35">
      <c r="C73" s="842" t="s">
        <v>1992</v>
      </c>
      <c r="D73" s="844">
        <v>278.60000000000002</v>
      </c>
      <c r="E73" s="844">
        <v>331.94</v>
      </c>
      <c r="F73" s="844">
        <v>258.51</v>
      </c>
      <c r="G73" s="844">
        <v>337.62</v>
      </c>
      <c r="H73" s="844">
        <v>325.52</v>
      </c>
      <c r="I73" s="844">
        <v>297.82</v>
      </c>
      <c r="J73" s="844">
        <v>296.33</v>
      </c>
      <c r="K73" s="844">
        <v>355.29</v>
      </c>
      <c r="L73" s="844">
        <v>404.09000000000003</v>
      </c>
      <c r="M73" s="844">
        <v>509.71000000000004</v>
      </c>
      <c r="N73" s="844">
        <v>338.72</v>
      </c>
      <c r="O73" s="844">
        <v>376.94</v>
      </c>
      <c r="P73" s="844">
        <v>368.97</v>
      </c>
      <c r="Q73" s="844">
        <v>377.12</v>
      </c>
      <c r="R73" s="844">
        <v>328.65254804636254</v>
      </c>
    </row>
    <row r="74" spans="3:18" ht="24.75" customHeight="1" x14ac:dyDescent="0.35">
      <c r="C74" s="38"/>
      <c r="D74" s="39"/>
      <c r="E74" s="39"/>
      <c r="F74" s="39"/>
      <c r="G74" s="39"/>
      <c r="H74" s="39"/>
      <c r="I74" s="39"/>
      <c r="J74" s="39"/>
      <c r="K74" s="39"/>
      <c r="M74" s="39"/>
      <c r="N74" s="39"/>
      <c r="O74" s="39"/>
      <c r="P74" s="39"/>
      <c r="Q74" s="39"/>
      <c r="R74" s="39"/>
    </row>
    <row r="75" spans="3:18" ht="13" customHeight="1" x14ac:dyDescent="0.35">
      <c r="C75" s="119"/>
    </row>
    <row r="76" spans="3:18" ht="13" customHeight="1" x14ac:dyDescent="0.35">
      <c r="C76" s="842" t="s">
        <v>2442</v>
      </c>
      <c r="D76" s="840"/>
      <c r="E76" s="840"/>
      <c r="F76" s="840"/>
      <c r="G76" s="840"/>
      <c r="H76" s="840"/>
      <c r="I76" s="840"/>
      <c r="J76" s="840"/>
      <c r="K76" s="840"/>
      <c r="L76" s="840"/>
      <c r="M76" s="840"/>
      <c r="N76" s="840"/>
      <c r="O76" s="840"/>
      <c r="P76" s="840"/>
      <c r="Q76" s="840"/>
      <c r="R76" s="840"/>
    </row>
    <row r="77" spans="3:18" ht="13" customHeight="1" x14ac:dyDescent="0.35">
      <c r="C77" s="840"/>
      <c r="D77" s="841" t="s">
        <v>1685</v>
      </c>
      <c r="E77" s="841" t="s">
        <v>1686</v>
      </c>
      <c r="F77" s="841" t="s">
        <v>1687</v>
      </c>
      <c r="G77" s="841" t="s">
        <v>2422</v>
      </c>
      <c r="H77" s="841" t="s">
        <v>2423</v>
      </c>
      <c r="I77" s="841" t="s">
        <v>2424</v>
      </c>
      <c r="J77" s="841" t="s">
        <v>2425</v>
      </c>
      <c r="K77" s="841" t="s">
        <v>2426</v>
      </c>
      <c r="L77" s="841" t="s">
        <v>2427</v>
      </c>
      <c r="M77" s="841" t="s">
        <v>2417</v>
      </c>
      <c r="N77" s="841" t="s">
        <v>2418</v>
      </c>
      <c r="O77" s="841" t="s">
        <v>2419</v>
      </c>
      <c r="P77" s="841" t="s">
        <v>2420</v>
      </c>
      <c r="Q77" s="841" t="s">
        <v>2421</v>
      </c>
      <c r="R77" s="841" t="s">
        <v>2416</v>
      </c>
    </row>
    <row r="78" spans="3:18" ht="13" customHeight="1" x14ac:dyDescent="0.35">
      <c r="C78" s="842" t="s">
        <v>2443</v>
      </c>
      <c r="D78" s="844">
        <v>141.38</v>
      </c>
      <c r="E78" s="844">
        <v>169.52</v>
      </c>
      <c r="F78" s="844">
        <v>129.1</v>
      </c>
      <c r="G78" s="844">
        <v>165.29</v>
      </c>
      <c r="H78" s="844">
        <v>162.12</v>
      </c>
      <c r="I78" s="844">
        <v>160.4</v>
      </c>
      <c r="J78" s="844">
        <v>154.59</v>
      </c>
      <c r="K78" s="844">
        <v>194.99</v>
      </c>
      <c r="L78" s="844">
        <v>194.94</v>
      </c>
      <c r="M78" s="844">
        <v>218.32</v>
      </c>
      <c r="N78" s="844">
        <v>176.55</v>
      </c>
      <c r="O78" s="844">
        <v>181.37</v>
      </c>
      <c r="P78" s="844">
        <v>176.01</v>
      </c>
      <c r="Q78" s="844">
        <v>188.74</v>
      </c>
      <c r="R78" s="844">
        <v>163.00955517385952</v>
      </c>
    </row>
    <row r="79" spans="3:18" ht="25.75" customHeight="1" x14ac:dyDescent="0.35">
      <c r="C79" s="843" t="s">
        <v>1975</v>
      </c>
      <c r="D79" s="845">
        <v>46.32</v>
      </c>
      <c r="E79" s="845">
        <v>57.64</v>
      </c>
      <c r="F79" s="845">
        <v>44.68</v>
      </c>
      <c r="G79" s="845">
        <v>55.74</v>
      </c>
      <c r="H79" s="845">
        <v>55.61</v>
      </c>
      <c r="I79" s="845">
        <v>56.28</v>
      </c>
      <c r="J79" s="845">
        <v>51.61</v>
      </c>
      <c r="K79" s="845">
        <v>63.77</v>
      </c>
      <c r="L79" s="845">
        <v>69.66</v>
      </c>
      <c r="M79" s="845">
        <v>78.64</v>
      </c>
      <c r="N79" s="845">
        <v>47.550000000000004</v>
      </c>
      <c r="O79" s="845">
        <v>52.800000000000004</v>
      </c>
      <c r="P79" s="845">
        <v>62.1</v>
      </c>
      <c r="Q79" s="845">
        <v>68.63</v>
      </c>
      <c r="R79" s="845">
        <v>55.516557567724746</v>
      </c>
    </row>
    <row r="80" spans="3:18" ht="24.75" customHeight="1" x14ac:dyDescent="0.35">
      <c r="C80" s="842" t="s">
        <v>1976</v>
      </c>
      <c r="D80" s="844">
        <v>95.06</v>
      </c>
      <c r="E80" s="844">
        <v>111.87</v>
      </c>
      <c r="F80" s="844">
        <v>84.42</v>
      </c>
      <c r="G80" s="844">
        <v>109.55</v>
      </c>
      <c r="H80" s="844">
        <v>106.52</v>
      </c>
      <c r="I80" s="844">
        <v>104.12</v>
      </c>
      <c r="J80" s="844">
        <v>102.98</v>
      </c>
      <c r="K80" s="844">
        <v>131.22</v>
      </c>
      <c r="L80" s="844">
        <v>125.27</v>
      </c>
      <c r="M80" s="844">
        <v>139.68</v>
      </c>
      <c r="N80" s="844">
        <v>129</v>
      </c>
      <c r="O80" s="844">
        <v>128.57</v>
      </c>
      <c r="P80" s="844">
        <v>113.91</v>
      </c>
      <c r="Q80" s="844">
        <v>120.11</v>
      </c>
      <c r="R80" s="844">
        <v>107.49299760613479</v>
      </c>
    </row>
    <row r="81" spans="3:18" ht="13" customHeight="1" x14ac:dyDescent="0.35">
      <c r="C81" s="119"/>
    </row>
    <row r="82" spans="3:18" ht="13" customHeight="1" x14ac:dyDescent="0.35">
      <c r="C82" s="36"/>
      <c r="D82" s="40"/>
      <c r="E82" s="40"/>
      <c r="F82" s="40"/>
      <c r="G82" s="40"/>
      <c r="H82" s="40"/>
      <c r="I82" s="40"/>
      <c r="J82" s="40"/>
      <c r="K82" s="40"/>
      <c r="M82" s="40"/>
      <c r="N82" s="40"/>
      <c r="O82" s="40"/>
      <c r="P82" s="40"/>
      <c r="Q82" s="40"/>
      <c r="R82" s="40"/>
    </row>
    <row r="83" spans="3:18" ht="24.75" customHeight="1" x14ac:dyDescent="0.35">
      <c r="C83" s="842" t="s">
        <v>2444</v>
      </c>
      <c r="D83" s="840"/>
      <c r="E83" s="840"/>
      <c r="F83" s="840"/>
      <c r="G83" s="840"/>
      <c r="H83" s="840"/>
      <c r="I83" s="840"/>
      <c r="J83" s="840"/>
      <c r="K83" s="840"/>
      <c r="L83" s="840"/>
      <c r="M83" s="840"/>
      <c r="N83" s="840"/>
      <c r="O83" s="840"/>
      <c r="P83" s="840"/>
      <c r="Q83" s="840"/>
      <c r="R83" s="840"/>
    </row>
    <row r="84" spans="3:18" ht="13" customHeight="1" x14ac:dyDescent="0.35">
      <c r="C84" s="840"/>
      <c r="D84" s="841" t="s">
        <v>1685</v>
      </c>
      <c r="E84" s="841" t="s">
        <v>1686</v>
      </c>
      <c r="F84" s="841" t="s">
        <v>1687</v>
      </c>
      <c r="G84" s="841" t="s">
        <v>2422</v>
      </c>
      <c r="H84" s="841" t="s">
        <v>2423</v>
      </c>
      <c r="I84" s="841" t="s">
        <v>2424</v>
      </c>
      <c r="J84" s="841" t="s">
        <v>2425</v>
      </c>
      <c r="K84" s="841" t="s">
        <v>2426</v>
      </c>
      <c r="L84" s="841" t="s">
        <v>2427</v>
      </c>
      <c r="M84" s="841" t="s">
        <v>2417</v>
      </c>
      <c r="N84" s="841" t="s">
        <v>2418</v>
      </c>
      <c r="O84" s="841" t="s">
        <v>2419</v>
      </c>
      <c r="P84" s="841" t="s">
        <v>2420</v>
      </c>
      <c r="Q84" s="841" t="s">
        <v>2421</v>
      </c>
      <c r="R84" s="841" t="s">
        <v>2416</v>
      </c>
    </row>
    <row r="85" spans="3:18" ht="13" customHeight="1" x14ac:dyDescent="0.35">
      <c r="C85" s="842" t="s">
        <v>2445</v>
      </c>
      <c r="D85" s="844">
        <v>337.35</v>
      </c>
      <c r="E85" s="844">
        <v>404.32</v>
      </c>
      <c r="F85" s="844">
        <v>313.88</v>
      </c>
      <c r="G85" s="844">
        <v>426.07</v>
      </c>
      <c r="H85" s="844">
        <v>372.79</v>
      </c>
      <c r="I85" s="844">
        <v>349.03000000000003</v>
      </c>
      <c r="J85" s="844">
        <v>352.16</v>
      </c>
      <c r="K85" s="844">
        <v>561</v>
      </c>
      <c r="L85" s="844">
        <v>479.28000000000003</v>
      </c>
      <c r="M85" s="844">
        <v>552.46</v>
      </c>
      <c r="N85" s="844">
        <v>501.85</v>
      </c>
      <c r="O85" s="844">
        <v>475.16</v>
      </c>
      <c r="P85" s="844">
        <v>434.13</v>
      </c>
      <c r="Q85" s="844">
        <v>434.44</v>
      </c>
      <c r="R85" s="844">
        <v>397.21287480220184</v>
      </c>
    </row>
    <row r="86" spans="3:18" ht="24.75" customHeight="1" x14ac:dyDescent="0.35">
      <c r="C86" s="843" t="s">
        <v>1993</v>
      </c>
      <c r="D86" s="845">
        <v>145.57</v>
      </c>
      <c r="E86" s="845">
        <v>175.78</v>
      </c>
      <c r="F86" s="845">
        <v>132</v>
      </c>
      <c r="G86" s="845">
        <v>197.74</v>
      </c>
      <c r="H86" s="845">
        <v>165.28</v>
      </c>
      <c r="I86" s="845">
        <v>139.53</v>
      </c>
      <c r="J86" s="845">
        <v>137.31</v>
      </c>
      <c r="K86" s="845">
        <v>328.55</v>
      </c>
      <c r="L86" s="845">
        <v>258.37</v>
      </c>
      <c r="M86" s="845">
        <v>320.33</v>
      </c>
      <c r="N86" s="845">
        <v>267.20999999999998</v>
      </c>
      <c r="O86" s="845">
        <v>247.78</v>
      </c>
      <c r="P86" s="845">
        <v>212.76</v>
      </c>
      <c r="Q86" s="845">
        <v>221.03</v>
      </c>
      <c r="R86" s="845">
        <v>182.69138073276619</v>
      </c>
    </row>
    <row r="87" spans="3:18" ht="13" customHeight="1" x14ac:dyDescent="0.35">
      <c r="C87" s="842" t="s">
        <v>1994</v>
      </c>
      <c r="D87" s="844">
        <v>184.52</v>
      </c>
      <c r="E87" s="844">
        <v>218.01</v>
      </c>
      <c r="F87" s="844">
        <v>175.17000000000002</v>
      </c>
      <c r="G87" s="844">
        <v>218.26</v>
      </c>
      <c r="H87" s="844">
        <v>198.22</v>
      </c>
      <c r="I87" s="844">
        <v>200.67000000000002</v>
      </c>
      <c r="J87" s="844">
        <v>206.66</v>
      </c>
      <c r="K87" s="844">
        <v>224.97</v>
      </c>
      <c r="L87" s="844">
        <v>209.98000000000002</v>
      </c>
      <c r="M87" s="844">
        <v>219.02</v>
      </c>
      <c r="N87" s="844">
        <v>229.83</v>
      </c>
      <c r="O87" s="844">
        <v>221.20000000000002</v>
      </c>
      <c r="P87" s="844">
        <v>211.92000000000002</v>
      </c>
      <c r="Q87" s="844">
        <v>203.07</v>
      </c>
      <c r="R87" s="844">
        <v>205.21953569834594</v>
      </c>
    </row>
    <row r="88" spans="3:18" ht="13" customHeight="1" x14ac:dyDescent="0.35">
      <c r="C88" s="843" t="s">
        <v>1995</v>
      </c>
      <c r="D88" s="845">
        <v>7.26</v>
      </c>
      <c r="E88" s="845">
        <v>10.52</v>
      </c>
      <c r="F88" s="845">
        <v>6.7</v>
      </c>
      <c r="G88" s="845">
        <v>10.08</v>
      </c>
      <c r="H88" s="845">
        <v>9.3000000000000007</v>
      </c>
      <c r="I88" s="845">
        <v>8.83</v>
      </c>
      <c r="J88" s="845">
        <v>8.19</v>
      </c>
      <c r="K88" s="845">
        <v>7.48</v>
      </c>
      <c r="L88" s="845">
        <v>10.94</v>
      </c>
      <c r="M88" s="845">
        <v>13.11</v>
      </c>
      <c r="N88" s="845">
        <v>4.8100000000000005</v>
      </c>
      <c r="O88" s="845">
        <v>6.18</v>
      </c>
      <c r="P88" s="845">
        <v>9.44</v>
      </c>
      <c r="Q88" s="845">
        <v>10.35</v>
      </c>
      <c r="R88" s="845">
        <v>9.3019583710896825</v>
      </c>
    </row>
    <row r="89" spans="3:18" ht="24.75" customHeight="1" x14ac:dyDescent="0.35">
      <c r="C89" s="38"/>
      <c r="D89" s="39"/>
      <c r="E89" s="39"/>
      <c r="F89" s="39"/>
      <c r="G89" s="39"/>
      <c r="H89" s="39"/>
      <c r="I89" s="39"/>
      <c r="J89" s="39"/>
      <c r="K89" s="39"/>
      <c r="M89" s="39"/>
      <c r="N89" s="39"/>
      <c r="O89" s="39"/>
      <c r="P89" s="39"/>
      <c r="Q89" s="39"/>
      <c r="R89" s="39"/>
    </row>
    <row r="90" spans="3:18" ht="13" customHeight="1" x14ac:dyDescent="0.35">
      <c r="C90" s="119"/>
    </row>
    <row r="91" spans="3:18" ht="13" customHeight="1" x14ac:dyDescent="0.35">
      <c r="C91" s="842" t="s">
        <v>2446</v>
      </c>
      <c r="D91" s="840"/>
      <c r="E91" s="840"/>
      <c r="F91" s="840"/>
      <c r="G91" s="840"/>
      <c r="H91" s="840"/>
      <c r="I91" s="840"/>
      <c r="J91" s="840"/>
      <c r="K91" s="840"/>
      <c r="L91" s="840"/>
      <c r="M91" s="840"/>
      <c r="N91" s="840"/>
      <c r="O91" s="840"/>
      <c r="P91" s="840"/>
      <c r="Q91" s="840"/>
      <c r="R91" s="840"/>
    </row>
    <row r="92" spans="3:18" ht="24.75" customHeight="1" x14ac:dyDescent="0.35">
      <c r="C92" s="840"/>
      <c r="D92" s="841" t="s">
        <v>1685</v>
      </c>
      <c r="E92" s="841" t="s">
        <v>1686</v>
      </c>
      <c r="F92" s="841" t="s">
        <v>1687</v>
      </c>
      <c r="G92" s="841" t="s">
        <v>2422</v>
      </c>
      <c r="H92" s="841" t="s">
        <v>2423</v>
      </c>
      <c r="I92" s="841" t="s">
        <v>2424</v>
      </c>
      <c r="J92" s="841" t="s">
        <v>2425</v>
      </c>
      <c r="K92" s="841" t="s">
        <v>2426</v>
      </c>
      <c r="L92" s="841" t="s">
        <v>2427</v>
      </c>
      <c r="M92" s="841" t="s">
        <v>2417</v>
      </c>
      <c r="N92" s="841" t="s">
        <v>2418</v>
      </c>
      <c r="O92" s="841" t="s">
        <v>2419</v>
      </c>
      <c r="P92" s="841" t="s">
        <v>2420</v>
      </c>
      <c r="Q92" s="841" t="s">
        <v>2421</v>
      </c>
      <c r="R92" s="841" t="s">
        <v>2416</v>
      </c>
    </row>
    <row r="93" spans="3:18" ht="13" customHeight="1" x14ac:dyDescent="0.35">
      <c r="C93" s="842" t="s">
        <v>1997</v>
      </c>
      <c r="D93" s="844">
        <v>115.41</v>
      </c>
      <c r="E93" s="844">
        <v>135.14000000000001</v>
      </c>
      <c r="F93" s="844">
        <v>116.56</v>
      </c>
      <c r="G93" s="844">
        <v>138.44</v>
      </c>
      <c r="H93" s="844">
        <v>136.9</v>
      </c>
      <c r="I93" s="844">
        <v>133.09</v>
      </c>
      <c r="J93" s="844">
        <v>119.63</v>
      </c>
      <c r="K93" s="844">
        <v>130.72</v>
      </c>
      <c r="L93" s="844">
        <v>138.1</v>
      </c>
      <c r="M93" s="844">
        <v>166.4</v>
      </c>
      <c r="N93" s="844">
        <v>149.26</v>
      </c>
      <c r="O93" s="844">
        <v>152.93</v>
      </c>
      <c r="P93" s="844">
        <v>145.6</v>
      </c>
      <c r="Q93" s="844">
        <v>147.61000000000001</v>
      </c>
      <c r="R93" s="844">
        <v>132.22693030741559</v>
      </c>
    </row>
    <row r="94" spans="3:18" ht="13" customHeight="1" x14ac:dyDescent="0.35">
      <c r="C94" s="36"/>
      <c r="D94" s="40"/>
      <c r="E94" s="40"/>
      <c r="F94" s="40"/>
      <c r="G94" s="40"/>
      <c r="H94" s="40"/>
      <c r="I94" s="40"/>
      <c r="J94" s="40"/>
      <c r="K94" s="40"/>
      <c r="M94" s="40"/>
      <c r="N94" s="40"/>
      <c r="O94" s="40"/>
      <c r="P94" s="40"/>
      <c r="Q94" s="40"/>
      <c r="R94" s="40"/>
    </row>
    <row r="95" spans="3:18" ht="24.75" customHeight="1" x14ac:dyDescent="0.35">
      <c r="C95" s="38"/>
      <c r="D95" s="39"/>
      <c r="E95" s="39"/>
      <c r="F95" s="39"/>
      <c r="G95" s="39"/>
      <c r="H95" s="39"/>
      <c r="I95" s="39"/>
      <c r="J95" s="39"/>
      <c r="K95" s="39"/>
      <c r="M95" s="39"/>
      <c r="N95" s="39"/>
      <c r="O95" s="39"/>
      <c r="P95" s="39"/>
      <c r="Q95" s="39"/>
      <c r="R95" s="39"/>
    </row>
    <row r="96" spans="3:18" ht="13" customHeight="1" x14ac:dyDescent="0.35">
      <c r="C96" s="842" t="s">
        <v>2447</v>
      </c>
      <c r="D96" s="840"/>
      <c r="E96" s="840"/>
      <c r="F96" s="840"/>
      <c r="G96" s="840"/>
      <c r="H96" s="840"/>
      <c r="I96" s="840"/>
      <c r="J96" s="840"/>
      <c r="K96" s="840"/>
      <c r="L96" s="840"/>
      <c r="M96" s="840"/>
      <c r="N96" s="840"/>
      <c r="O96" s="840"/>
      <c r="P96" s="840"/>
      <c r="Q96" s="840"/>
      <c r="R96" s="840"/>
    </row>
    <row r="97" spans="3:18" ht="13" customHeight="1" x14ac:dyDescent="0.35">
      <c r="C97" s="840"/>
      <c r="D97" s="841" t="s">
        <v>1685</v>
      </c>
      <c r="E97" s="841" t="s">
        <v>1686</v>
      </c>
      <c r="F97" s="841" t="s">
        <v>1687</v>
      </c>
      <c r="G97" s="841" t="s">
        <v>2422</v>
      </c>
      <c r="H97" s="841" t="s">
        <v>2423</v>
      </c>
      <c r="I97" s="841" t="s">
        <v>2424</v>
      </c>
      <c r="J97" s="841" t="s">
        <v>2425</v>
      </c>
      <c r="K97" s="841" t="s">
        <v>2426</v>
      </c>
      <c r="L97" s="841" t="s">
        <v>2427</v>
      </c>
      <c r="M97" s="841" t="s">
        <v>2417</v>
      </c>
      <c r="N97" s="841" t="s">
        <v>2418</v>
      </c>
      <c r="O97" s="841" t="s">
        <v>2419</v>
      </c>
      <c r="P97" s="841" t="s">
        <v>2420</v>
      </c>
      <c r="Q97" s="841" t="s">
        <v>2421</v>
      </c>
      <c r="R97" s="841" t="s">
        <v>2416</v>
      </c>
    </row>
    <row r="98" spans="3:18" ht="24.75" customHeight="1" x14ac:dyDescent="0.35">
      <c r="C98" s="842" t="s">
        <v>1996</v>
      </c>
      <c r="D98" s="844">
        <v>68.08</v>
      </c>
      <c r="E98" s="844">
        <v>88.22</v>
      </c>
      <c r="F98" s="844">
        <v>63.11</v>
      </c>
      <c r="G98" s="844">
        <v>81.710000000000008</v>
      </c>
      <c r="H98" s="844">
        <v>88.210000000000008</v>
      </c>
      <c r="I98" s="844">
        <v>85.31</v>
      </c>
      <c r="J98" s="844">
        <v>77.460000000000008</v>
      </c>
      <c r="K98" s="844">
        <v>133.96</v>
      </c>
      <c r="L98" s="844">
        <v>130.66</v>
      </c>
      <c r="M98" s="844">
        <v>154.20000000000002</v>
      </c>
      <c r="N98" s="844">
        <v>136.88</v>
      </c>
      <c r="O98" s="844">
        <v>139</v>
      </c>
      <c r="P98" s="844">
        <v>107.29</v>
      </c>
      <c r="Q98" s="844">
        <v>113.13</v>
      </c>
      <c r="R98" s="844">
        <v>86.759267774787318</v>
      </c>
    </row>
    <row r="99" spans="3:18" ht="13" customHeight="1" x14ac:dyDescent="0.35">
      <c r="C99" s="119"/>
    </row>
    <row r="100" spans="3:18" ht="13" customHeight="1" x14ac:dyDescent="0.35">
      <c r="C100" s="36"/>
      <c r="D100" s="40"/>
      <c r="E100" s="40"/>
      <c r="F100" s="40"/>
      <c r="G100" s="40"/>
      <c r="H100" s="40"/>
      <c r="I100" s="40"/>
      <c r="J100" s="40"/>
      <c r="K100" s="40"/>
      <c r="M100" s="40"/>
      <c r="N100" s="40"/>
      <c r="O100" s="40"/>
      <c r="P100" s="40"/>
      <c r="Q100" s="40"/>
      <c r="R100" s="40"/>
    </row>
    <row r="101" spans="3:18" ht="33" customHeight="1" x14ac:dyDescent="0.35">
      <c r="C101" s="842" t="s">
        <v>2448</v>
      </c>
      <c r="D101" s="840"/>
      <c r="E101" s="840"/>
      <c r="F101" s="840"/>
      <c r="G101" s="840"/>
      <c r="H101" s="840"/>
      <c r="I101" s="840"/>
      <c r="J101" s="840"/>
      <c r="K101" s="840"/>
      <c r="L101" s="840"/>
      <c r="M101" s="840"/>
      <c r="N101" s="840"/>
      <c r="O101" s="840"/>
      <c r="P101" s="840"/>
      <c r="Q101" s="840"/>
      <c r="R101" s="840"/>
    </row>
    <row r="102" spans="3:18" ht="24.75" customHeight="1" x14ac:dyDescent="0.35">
      <c r="C102" s="840"/>
      <c r="D102" s="841" t="s">
        <v>1685</v>
      </c>
      <c r="E102" s="841" t="s">
        <v>1686</v>
      </c>
      <c r="F102" s="841" t="s">
        <v>1687</v>
      </c>
      <c r="G102" s="841" t="s">
        <v>2422</v>
      </c>
      <c r="H102" s="841" t="s">
        <v>2423</v>
      </c>
      <c r="I102" s="841" t="s">
        <v>2424</v>
      </c>
      <c r="J102" s="841" t="s">
        <v>2425</v>
      </c>
      <c r="K102" s="841" t="s">
        <v>2426</v>
      </c>
      <c r="L102" s="841" t="s">
        <v>2427</v>
      </c>
      <c r="M102" s="841" t="s">
        <v>2417</v>
      </c>
      <c r="N102" s="841" t="s">
        <v>2418</v>
      </c>
      <c r="O102" s="841" t="s">
        <v>2419</v>
      </c>
      <c r="P102" s="841" t="s">
        <v>2420</v>
      </c>
      <c r="Q102" s="841" t="s">
        <v>2421</v>
      </c>
      <c r="R102" s="841" t="s">
        <v>2416</v>
      </c>
    </row>
    <row r="103" spans="3:18" ht="13" customHeight="1" x14ac:dyDescent="0.35">
      <c r="C103" s="842" t="s">
        <v>1998</v>
      </c>
      <c r="D103" s="844">
        <v>70.7</v>
      </c>
      <c r="E103" s="844">
        <v>78.97</v>
      </c>
      <c r="F103" s="844">
        <v>60.14</v>
      </c>
      <c r="G103" s="844">
        <v>73.94</v>
      </c>
      <c r="H103" s="844">
        <v>91.81</v>
      </c>
      <c r="I103" s="844">
        <v>86.26</v>
      </c>
      <c r="J103" s="844">
        <v>76.62</v>
      </c>
      <c r="K103" s="844">
        <v>101.2</v>
      </c>
      <c r="L103" s="844">
        <v>88.91</v>
      </c>
      <c r="M103" s="844">
        <v>109.73</v>
      </c>
      <c r="N103" s="844">
        <v>117.21000000000001</v>
      </c>
      <c r="O103" s="844">
        <v>112.98</v>
      </c>
      <c r="P103" s="844">
        <v>85.03</v>
      </c>
      <c r="Q103" s="844">
        <v>78.48</v>
      </c>
      <c r="R103" s="844">
        <v>78.572799875573111</v>
      </c>
    </row>
    <row r="104" spans="3:18" ht="13" customHeight="1" x14ac:dyDescent="0.35">
      <c r="C104" s="36"/>
      <c r="D104" s="40"/>
      <c r="E104" s="40"/>
      <c r="F104" s="40"/>
      <c r="G104" s="40"/>
      <c r="H104" s="40"/>
      <c r="I104" s="40"/>
      <c r="J104" s="40"/>
      <c r="K104" s="40"/>
      <c r="M104" s="40"/>
      <c r="N104" s="40"/>
      <c r="O104" s="40"/>
      <c r="P104" s="40"/>
      <c r="Q104" s="40"/>
      <c r="R104" s="40"/>
    </row>
    <row r="105" spans="3:18" ht="13" customHeight="1" x14ac:dyDescent="0.35">
      <c r="C105" s="36"/>
      <c r="D105" s="40"/>
      <c r="E105" s="40"/>
      <c r="F105" s="40"/>
      <c r="G105" s="40"/>
      <c r="H105" s="40"/>
      <c r="I105" s="40"/>
      <c r="J105" s="40"/>
      <c r="K105" s="40"/>
      <c r="M105" s="40"/>
      <c r="N105" s="40"/>
      <c r="O105" s="40"/>
      <c r="P105" s="40"/>
      <c r="Q105" s="40"/>
      <c r="R105" s="40"/>
    </row>
    <row r="106" spans="3:18" ht="13.9" customHeight="1" x14ac:dyDescent="0.35">
      <c r="C106" s="842" t="s">
        <v>2449</v>
      </c>
      <c r="D106" s="840"/>
      <c r="E106" s="840"/>
      <c r="F106" s="840"/>
      <c r="G106" s="840"/>
      <c r="H106" s="840"/>
      <c r="I106" s="840"/>
      <c r="J106" s="840"/>
      <c r="K106" s="840"/>
      <c r="L106" s="840"/>
      <c r="M106" s="840"/>
      <c r="N106" s="840"/>
      <c r="O106" s="840"/>
      <c r="P106" s="840"/>
      <c r="Q106" s="840"/>
      <c r="R106" s="840"/>
    </row>
    <row r="107" spans="3:18" ht="24.75" customHeight="1" x14ac:dyDescent="0.35">
      <c r="C107" s="840"/>
      <c r="D107" s="841" t="s">
        <v>1685</v>
      </c>
      <c r="E107" s="841" t="s">
        <v>1686</v>
      </c>
      <c r="F107" s="841" t="s">
        <v>1687</v>
      </c>
      <c r="G107" s="841" t="s">
        <v>2422</v>
      </c>
      <c r="H107" s="841" t="s">
        <v>2423</v>
      </c>
      <c r="I107" s="841" t="s">
        <v>2424</v>
      </c>
      <c r="J107" s="841" t="s">
        <v>2425</v>
      </c>
      <c r="K107" s="841" t="s">
        <v>2426</v>
      </c>
      <c r="L107" s="841" t="s">
        <v>2427</v>
      </c>
      <c r="M107" s="841" t="s">
        <v>2417</v>
      </c>
      <c r="N107" s="841" t="s">
        <v>2418</v>
      </c>
      <c r="O107" s="841" t="s">
        <v>2419</v>
      </c>
      <c r="P107" s="841" t="s">
        <v>2420</v>
      </c>
      <c r="Q107" s="841" t="s">
        <v>2421</v>
      </c>
      <c r="R107" s="841" t="s">
        <v>2416</v>
      </c>
    </row>
    <row r="108" spans="3:18" ht="13" customHeight="1" x14ac:dyDescent="0.35">
      <c r="C108" s="842" t="s">
        <v>1999</v>
      </c>
      <c r="D108" s="844">
        <v>124.82000000000001</v>
      </c>
      <c r="E108" s="844">
        <v>145.38</v>
      </c>
      <c r="F108" s="844">
        <v>127.26</v>
      </c>
      <c r="G108" s="844">
        <v>141.93</v>
      </c>
      <c r="H108" s="844">
        <v>134.07</v>
      </c>
      <c r="I108" s="844">
        <v>145.04</v>
      </c>
      <c r="J108" s="844">
        <v>136.97</v>
      </c>
      <c r="K108" s="844">
        <v>155.11000000000001</v>
      </c>
      <c r="L108" s="844">
        <v>179.4</v>
      </c>
      <c r="M108" s="844">
        <v>188.31</v>
      </c>
      <c r="N108" s="844">
        <v>118.60000000000001</v>
      </c>
      <c r="O108" s="844">
        <v>136.03</v>
      </c>
      <c r="P108" s="844">
        <v>152.03</v>
      </c>
      <c r="Q108" s="844">
        <v>172.28</v>
      </c>
      <c r="R108" s="844">
        <v>142.92589837568806</v>
      </c>
    </row>
    <row r="109" spans="3:18" ht="13" customHeight="1" x14ac:dyDescent="0.35">
      <c r="C109" s="36"/>
      <c r="D109" s="40"/>
      <c r="E109" s="40"/>
      <c r="F109" s="40"/>
      <c r="G109" s="40"/>
      <c r="H109" s="40"/>
      <c r="I109" s="40"/>
      <c r="J109" s="40"/>
      <c r="K109" s="40"/>
      <c r="M109" s="40"/>
      <c r="N109" s="40"/>
      <c r="O109" s="40"/>
      <c r="P109" s="40"/>
      <c r="Q109" s="40"/>
      <c r="R109" s="40"/>
    </row>
    <row r="110" spans="3:18" ht="24.75" customHeight="1" x14ac:dyDescent="0.35">
      <c r="C110" s="38"/>
      <c r="D110" s="39"/>
      <c r="E110" s="39"/>
      <c r="F110" s="39"/>
      <c r="G110" s="39"/>
      <c r="H110" s="39"/>
      <c r="I110" s="39"/>
      <c r="J110" s="39"/>
      <c r="K110" s="39"/>
      <c r="M110" s="39"/>
      <c r="N110" s="39"/>
      <c r="O110" s="39"/>
      <c r="P110" s="39"/>
      <c r="Q110" s="39"/>
      <c r="R110" s="39"/>
    </row>
    <row r="111" spans="3:18" ht="13" customHeight="1" x14ac:dyDescent="0.35">
      <c r="C111" s="842" t="s">
        <v>2450</v>
      </c>
      <c r="D111" s="840"/>
      <c r="E111" s="840"/>
      <c r="F111" s="840"/>
      <c r="G111" s="840"/>
      <c r="H111" s="840"/>
      <c r="I111" s="840"/>
      <c r="J111" s="840"/>
      <c r="K111" s="840"/>
      <c r="L111" s="840"/>
      <c r="M111" s="840"/>
      <c r="N111" s="840"/>
      <c r="O111" s="840"/>
      <c r="P111" s="840"/>
      <c r="Q111" s="840"/>
      <c r="R111" s="840"/>
    </row>
    <row r="112" spans="3:18" ht="13" customHeight="1" x14ac:dyDescent="0.35">
      <c r="C112" s="840"/>
      <c r="D112" s="841" t="s">
        <v>1685</v>
      </c>
      <c r="E112" s="841" t="s">
        <v>1686</v>
      </c>
      <c r="F112" s="841" t="s">
        <v>1687</v>
      </c>
      <c r="G112" s="841" t="s">
        <v>2422</v>
      </c>
      <c r="H112" s="841" t="s">
        <v>2423</v>
      </c>
      <c r="I112" s="841" t="s">
        <v>2424</v>
      </c>
      <c r="J112" s="841" t="s">
        <v>2425</v>
      </c>
      <c r="K112" s="841" t="s">
        <v>2426</v>
      </c>
      <c r="L112" s="841" t="s">
        <v>2427</v>
      </c>
      <c r="M112" s="841" t="s">
        <v>2417</v>
      </c>
      <c r="N112" s="841" t="s">
        <v>2418</v>
      </c>
      <c r="O112" s="841" t="s">
        <v>2419</v>
      </c>
      <c r="P112" s="841" t="s">
        <v>2420</v>
      </c>
      <c r="Q112" s="841" t="s">
        <v>2421</v>
      </c>
      <c r="R112" s="841" t="s">
        <v>2416</v>
      </c>
    </row>
    <row r="113" spans="3:18" ht="24.75" customHeight="1" x14ac:dyDescent="0.35">
      <c r="C113" s="842" t="s">
        <v>2000</v>
      </c>
      <c r="D113" s="844">
        <v>126.72</v>
      </c>
      <c r="E113" s="844">
        <v>145.93</v>
      </c>
      <c r="F113" s="844">
        <v>113.61</v>
      </c>
      <c r="G113" s="844">
        <v>140.32</v>
      </c>
      <c r="H113" s="844">
        <v>148.54</v>
      </c>
      <c r="I113" s="844">
        <v>145.46</v>
      </c>
      <c r="J113" s="844">
        <v>142.59</v>
      </c>
      <c r="K113" s="844">
        <v>290.68</v>
      </c>
      <c r="L113" s="844">
        <v>186.04</v>
      </c>
      <c r="M113" s="844">
        <v>225.06</v>
      </c>
      <c r="N113" s="844">
        <v>196.91</v>
      </c>
      <c r="O113" s="844">
        <v>208.14000000000001</v>
      </c>
      <c r="P113" s="844">
        <v>166.46</v>
      </c>
      <c r="Q113" s="844">
        <v>170.37</v>
      </c>
      <c r="R113" s="844">
        <v>146.30148500791194</v>
      </c>
    </row>
    <row r="114" spans="3:18" ht="13" customHeight="1" x14ac:dyDescent="0.35">
      <c r="C114" s="119"/>
    </row>
    <row r="115" spans="3:18" ht="13" customHeight="1" x14ac:dyDescent="0.35">
      <c r="C115" s="36"/>
      <c r="D115" s="40"/>
      <c r="E115" s="40"/>
      <c r="F115" s="40"/>
      <c r="G115" s="40"/>
      <c r="H115" s="40"/>
      <c r="I115" s="40"/>
      <c r="J115" s="40"/>
      <c r="K115" s="40"/>
      <c r="M115" s="40"/>
      <c r="N115" s="40"/>
      <c r="O115" s="40"/>
      <c r="P115" s="40"/>
      <c r="Q115" s="40"/>
      <c r="R115" s="40"/>
    </row>
    <row r="116" spans="3:18" ht="24.75" customHeight="1" x14ac:dyDescent="0.35">
      <c r="C116" s="842" t="s">
        <v>2451</v>
      </c>
      <c r="D116" s="840"/>
      <c r="E116" s="840"/>
      <c r="F116" s="840"/>
      <c r="G116" s="840"/>
      <c r="H116" s="840"/>
      <c r="I116" s="840"/>
      <c r="J116" s="840"/>
      <c r="K116" s="840"/>
      <c r="L116" s="840"/>
      <c r="M116" s="840"/>
      <c r="N116" s="840"/>
      <c r="O116" s="840"/>
      <c r="P116" s="840"/>
      <c r="Q116" s="840"/>
      <c r="R116" s="840"/>
    </row>
    <row r="117" spans="3:18" ht="13" customHeight="1" x14ac:dyDescent="0.35">
      <c r="C117" s="840"/>
      <c r="D117" s="841" t="s">
        <v>1685</v>
      </c>
      <c r="E117" s="841" t="s">
        <v>1686</v>
      </c>
      <c r="F117" s="841" t="s">
        <v>1687</v>
      </c>
      <c r="G117" s="841" t="s">
        <v>2422</v>
      </c>
      <c r="H117" s="841" t="s">
        <v>2423</v>
      </c>
      <c r="I117" s="841" t="s">
        <v>2424</v>
      </c>
      <c r="J117" s="841" t="s">
        <v>2425</v>
      </c>
      <c r="K117" s="841" t="s">
        <v>2426</v>
      </c>
      <c r="L117" s="841" t="s">
        <v>2427</v>
      </c>
      <c r="M117" s="841" t="s">
        <v>2417</v>
      </c>
      <c r="N117" s="841" t="s">
        <v>2418</v>
      </c>
      <c r="O117" s="841" t="s">
        <v>2419</v>
      </c>
      <c r="P117" s="841" t="s">
        <v>2420</v>
      </c>
      <c r="Q117" s="841" t="s">
        <v>2421</v>
      </c>
      <c r="R117" s="841" t="s">
        <v>2416</v>
      </c>
    </row>
    <row r="118" spans="3:18" ht="13" customHeight="1" x14ac:dyDescent="0.35">
      <c r="C118" s="842" t="s">
        <v>2001</v>
      </c>
      <c r="D118" s="844">
        <v>15.450000000000001</v>
      </c>
      <c r="E118" s="844">
        <v>16.59</v>
      </c>
      <c r="F118" s="844">
        <v>12.75</v>
      </c>
      <c r="G118" s="844">
        <v>16.68</v>
      </c>
      <c r="H118" s="844">
        <v>18.330000000000002</v>
      </c>
      <c r="I118" s="844">
        <v>16.740000000000002</v>
      </c>
      <c r="J118" s="844">
        <v>15.88</v>
      </c>
      <c r="K118" s="844">
        <v>19.36</v>
      </c>
      <c r="L118" s="844">
        <v>23.05</v>
      </c>
      <c r="M118" s="844">
        <v>27.78</v>
      </c>
      <c r="N118" s="844">
        <v>20.8</v>
      </c>
      <c r="O118" s="844">
        <v>22.46</v>
      </c>
      <c r="P118" s="844">
        <v>19.8</v>
      </c>
      <c r="Q118" s="844">
        <v>22.32</v>
      </c>
      <c r="R118" s="844">
        <v>17.332108224347095</v>
      </c>
    </row>
    <row r="119" spans="3:18" ht="24.75" customHeight="1" x14ac:dyDescent="0.35">
      <c r="C119" s="38"/>
      <c r="D119" s="39"/>
      <c r="E119" s="39"/>
      <c r="F119" s="39"/>
      <c r="G119" s="39"/>
      <c r="H119" s="39"/>
      <c r="I119" s="39"/>
      <c r="J119" s="39"/>
      <c r="K119" s="39"/>
      <c r="M119" s="39"/>
      <c r="N119" s="39"/>
      <c r="O119" s="39"/>
      <c r="P119" s="39"/>
      <c r="Q119" s="39"/>
      <c r="R119" s="39"/>
    </row>
    <row r="120" spans="3:18" ht="13" customHeight="1" x14ac:dyDescent="0.35">
      <c r="C120" s="119"/>
    </row>
    <row r="121" spans="3:18" ht="13" customHeight="1" x14ac:dyDescent="0.35">
      <c r="C121" s="842" t="s">
        <v>2452</v>
      </c>
      <c r="D121" s="840"/>
      <c r="E121" s="840"/>
      <c r="F121" s="840"/>
      <c r="G121" s="840"/>
      <c r="H121" s="840"/>
      <c r="I121" s="840"/>
      <c r="J121" s="840"/>
      <c r="K121" s="840"/>
      <c r="L121" s="840"/>
      <c r="M121" s="840"/>
      <c r="N121" s="840"/>
      <c r="O121" s="840"/>
      <c r="P121" s="840"/>
      <c r="Q121" s="840"/>
      <c r="R121" s="840"/>
    </row>
    <row r="122" spans="3:18" ht="24.75" customHeight="1" x14ac:dyDescent="0.35">
      <c r="C122" s="840"/>
      <c r="D122" s="841" t="s">
        <v>1685</v>
      </c>
      <c r="E122" s="841" t="s">
        <v>1686</v>
      </c>
      <c r="F122" s="841" t="s">
        <v>1687</v>
      </c>
      <c r="G122" s="841" t="s">
        <v>2422</v>
      </c>
      <c r="H122" s="841" t="s">
        <v>2423</v>
      </c>
      <c r="I122" s="841" t="s">
        <v>2424</v>
      </c>
      <c r="J122" s="841" t="s">
        <v>2425</v>
      </c>
      <c r="K122" s="841" t="s">
        <v>2426</v>
      </c>
      <c r="L122" s="841" t="s">
        <v>2427</v>
      </c>
      <c r="M122" s="841" t="s">
        <v>2417</v>
      </c>
      <c r="N122" s="841" t="s">
        <v>2418</v>
      </c>
      <c r="O122" s="841" t="s">
        <v>2419</v>
      </c>
      <c r="P122" s="841" t="s">
        <v>2420</v>
      </c>
      <c r="Q122" s="841" t="s">
        <v>2421</v>
      </c>
      <c r="R122" s="841" t="s">
        <v>2416</v>
      </c>
    </row>
    <row r="123" spans="3:18" ht="13" customHeight="1" x14ac:dyDescent="0.35">
      <c r="C123" s="842" t="s">
        <v>2002</v>
      </c>
      <c r="D123" s="844">
        <v>23.82</v>
      </c>
      <c r="E123" s="844">
        <v>24.61</v>
      </c>
      <c r="F123" s="844">
        <v>23.06</v>
      </c>
      <c r="G123" s="844">
        <v>23.26</v>
      </c>
      <c r="H123" s="844">
        <v>27.580000000000002</v>
      </c>
      <c r="I123" s="844">
        <v>26.97</v>
      </c>
      <c r="J123" s="844">
        <v>26.61</v>
      </c>
      <c r="K123" s="844">
        <v>26.51</v>
      </c>
      <c r="L123" s="844">
        <v>31.59</v>
      </c>
      <c r="M123" s="844">
        <v>36.82</v>
      </c>
      <c r="N123" s="844">
        <v>27.6</v>
      </c>
      <c r="O123" s="844">
        <v>28.35</v>
      </c>
      <c r="P123" s="844">
        <v>27.8</v>
      </c>
      <c r="Q123" s="844">
        <v>29.02</v>
      </c>
      <c r="R123" s="844">
        <v>25.655503185057952</v>
      </c>
    </row>
    <row r="124" spans="3:18" ht="13" customHeight="1" x14ac:dyDescent="0.35">
      <c r="C124" s="36"/>
      <c r="D124" s="40"/>
      <c r="E124" s="40"/>
      <c r="F124" s="40"/>
      <c r="G124" s="40"/>
      <c r="H124" s="40"/>
      <c r="I124" s="40"/>
      <c r="J124" s="40"/>
      <c r="K124" s="40"/>
      <c r="M124" s="40"/>
      <c r="N124" s="40"/>
      <c r="O124" s="40"/>
      <c r="P124" s="40"/>
      <c r="Q124" s="40"/>
      <c r="R124" s="40"/>
    </row>
    <row r="125" spans="3:18" ht="24.75" customHeight="1" x14ac:dyDescent="0.35">
      <c r="C125" s="38"/>
      <c r="D125" s="39"/>
      <c r="E125" s="39"/>
      <c r="F125" s="39"/>
      <c r="G125" s="39"/>
      <c r="H125" s="39"/>
      <c r="I125" s="39"/>
      <c r="J125" s="39"/>
      <c r="K125" s="39"/>
      <c r="M125" s="39"/>
      <c r="N125" s="39"/>
      <c r="O125" s="39"/>
      <c r="P125" s="39"/>
      <c r="Q125" s="39"/>
      <c r="R125" s="39"/>
    </row>
    <row r="126" spans="3:18" ht="13" customHeight="1" x14ac:dyDescent="0.35">
      <c r="C126" s="842" t="s">
        <v>2453</v>
      </c>
      <c r="D126" s="840"/>
      <c r="E126" s="840"/>
      <c r="F126" s="840"/>
      <c r="G126" s="840"/>
      <c r="H126" s="840"/>
      <c r="I126" s="840"/>
      <c r="J126" s="840"/>
      <c r="K126" s="840"/>
      <c r="L126" s="840"/>
      <c r="M126" s="840"/>
      <c r="N126" s="840"/>
      <c r="O126" s="840"/>
      <c r="P126" s="840"/>
      <c r="Q126" s="840"/>
      <c r="R126" s="840"/>
    </row>
    <row r="127" spans="3:18" ht="13" customHeight="1" x14ac:dyDescent="0.35">
      <c r="C127" s="840"/>
      <c r="D127" s="841" t="s">
        <v>1685</v>
      </c>
      <c r="E127" s="841" t="s">
        <v>1686</v>
      </c>
      <c r="F127" s="841" t="s">
        <v>1687</v>
      </c>
      <c r="G127" s="841" t="s">
        <v>2422</v>
      </c>
      <c r="H127" s="841" t="s">
        <v>2423</v>
      </c>
      <c r="I127" s="841" t="s">
        <v>2424</v>
      </c>
      <c r="J127" s="841" t="s">
        <v>2425</v>
      </c>
      <c r="K127" s="841" t="s">
        <v>2426</v>
      </c>
      <c r="L127" s="841" t="s">
        <v>2427</v>
      </c>
      <c r="M127" s="841" t="s">
        <v>2417</v>
      </c>
      <c r="N127" s="841" t="s">
        <v>2418</v>
      </c>
      <c r="O127" s="841" t="s">
        <v>2419</v>
      </c>
      <c r="P127" s="841" t="s">
        <v>2420</v>
      </c>
      <c r="Q127" s="841" t="s">
        <v>2421</v>
      </c>
      <c r="R127" s="841" t="s">
        <v>2416</v>
      </c>
    </row>
    <row r="128" spans="3:18" ht="24.75" customHeight="1" x14ac:dyDescent="0.35">
      <c r="C128" s="842" t="s">
        <v>2005</v>
      </c>
      <c r="D128" s="844">
        <v>41.410000000000004</v>
      </c>
      <c r="E128" s="844">
        <v>44.92</v>
      </c>
      <c r="F128" s="844">
        <v>32.75</v>
      </c>
      <c r="G128" s="844">
        <v>39.840000000000003</v>
      </c>
      <c r="H128" s="844">
        <v>49.27</v>
      </c>
      <c r="I128" s="844">
        <v>45.93</v>
      </c>
      <c r="J128" s="844">
        <v>44.2</v>
      </c>
      <c r="K128" s="844">
        <v>50.94</v>
      </c>
      <c r="L128" s="844">
        <v>61.19</v>
      </c>
      <c r="M128" s="844">
        <v>71.06</v>
      </c>
      <c r="N128" s="844">
        <v>58.04</v>
      </c>
      <c r="O128" s="844">
        <v>60.79</v>
      </c>
      <c r="P128" s="844">
        <v>49.65</v>
      </c>
      <c r="Q128" s="844">
        <v>54.54</v>
      </c>
      <c r="R128" s="844">
        <v>44.931528016337793</v>
      </c>
    </row>
    <row r="129" spans="3:18" ht="13" customHeight="1" x14ac:dyDescent="0.35">
      <c r="C129" s="119"/>
    </row>
    <row r="130" spans="3:18" ht="13" customHeight="1" x14ac:dyDescent="0.35">
      <c r="C130" s="36"/>
      <c r="D130" s="40"/>
      <c r="E130" s="40"/>
      <c r="F130" s="40"/>
      <c r="G130" s="40"/>
      <c r="H130" s="40"/>
      <c r="I130" s="40"/>
      <c r="J130" s="40"/>
      <c r="K130" s="40"/>
      <c r="M130" s="40"/>
      <c r="N130" s="40"/>
      <c r="O130" s="40"/>
      <c r="P130" s="40"/>
      <c r="Q130" s="40"/>
      <c r="R130" s="40"/>
    </row>
    <row r="131" spans="3:18" ht="24.75" customHeight="1" x14ac:dyDescent="0.35">
      <c r="C131" s="842" t="s">
        <v>2454</v>
      </c>
      <c r="D131" s="840"/>
      <c r="E131" s="840"/>
      <c r="F131" s="840"/>
      <c r="G131" s="840"/>
      <c r="H131" s="840"/>
      <c r="I131" s="840"/>
      <c r="J131" s="840"/>
      <c r="K131" s="840"/>
      <c r="L131" s="840"/>
      <c r="M131" s="840"/>
      <c r="N131" s="840"/>
      <c r="O131" s="840"/>
      <c r="P131" s="840"/>
      <c r="Q131" s="840"/>
      <c r="R131" s="840"/>
    </row>
    <row r="132" spans="3:18" ht="13" customHeight="1" x14ac:dyDescent="0.35">
      <c r="C132" s="840"/>
      <c r="D132" s="841" t="s">
        <v>1685</v>
      </c>
      <c r="E132" s="841" t="s">
        <v>1686</v>
      </c>
      <c r="F132" s="841" t="s">
        <v>1687</v>
      </c>
      <c r="G132" s="841" t="s">
        <v>2422</v>
      </c>
      <c r="H132" s="841" t="s">
        <v>2423</v>
      </c>
      <c r="I132" s="841" t="s">
        <v>2424</v>
      </c>
      <c r="J132" s="841" t="s">
        <v>2425</v>
      </c>
      <c r="K132" s="841" t="s">
        <v>2426</v>
      </c>
      <c r="L132" s="841" t="s">
        <v>2427</v>
      </c>
      <c r="M132" s="841" t="s">
        <v>2417</v>
      </c>
      <c r="N132" s="841" t="s">
        <v>2418</v>
      </c>
      <c r="O132" s="841" t="s">
        <v>2419</v>
      </c>
      <c r="P132" s="841" t="s">
        <v>2420</v>
      </c>
      <c r="Q132" s="841" t="s">
        <v>2421</v>
      </c>
      <c r="R132" s="841" t="s">
        <v>2416</v>
      </c>
    </row>
    <row r="133" spans="3:18" ht="13" customHeight="1" x14ac:dyDescent="0.35">
      <c r="C133" s="842" t="s">
        <v>2455</v>
      </c>
      <c r="D133" s="844">
        <v>116.25</v>
      </c>
      <c r="E133" s="844">
        <v>152.38</v>
      </c>
      <c r="F133" s="844">
        <v>144.35</v>
      </c>
      <c r="G133" s="844">
        <v>153.26</v>
      </c>
      <c r="H133" s="844">
        <v>163.57</v>
      </c>
      <c r="I133" s="844">
        <v>161.59</v>
      </c>
      <c r="J133" s="844">
        <v>138.80000000000001</v>
      </c>
      <c r="K133" s="844">
        <v>166.57</v>
      </c>
      <c r="L133" s="844">
        <v>173.96</v>
      </c>
      <c r="M133" s="844">
        <v>193.74</v>
      </c>
      <c r="N133" s="844">
        <v>129.24</v>
      </c>
      <c r="O133" s="844">
        <v>146.61000000000001</v>
      </c>
      <c r="P133" s="844">
        <v>170.4</v>
      </c>
      <c r="Q133" s="844">
        <v>158.22999999999999</v>
      </c>
      <c r="R133" s="844">
        <v>150.36387427474</v>
      </c>
    </row>
    <row r="134" spans="3:18" ht="24.75" customHeight="1" x14ac:dyDescent="0.35">
      <c r="C134" s="843" t="s">
        <v>2003</v>
      </c>
      <c r="D134" s="845">
        <v>5.97</v>
      </c>
      <c r="E134" s="845">
        <v>8.93</v>
      </c>
      <c r="F134" s="845">
        <v>8.1999999999999993</v>
      </c>
      <c r="G134" s="845">
        <v>9.01</v>
      </c>
      <c r="H134" s="845">
        <v>9.4500000000000011</v>
      </c>
      <c r="I134" s="845">
        <v>9.31</v>
      </c>
      <c r="J134" s="845">
        <v>7.05</v>
      </c>
      <c r="K134" s="845">
        <v>9.99</v>
      </c>
      <c r="L134" s="845">
        <v>9.66</v>
      </c>
      <c r="M134" s="845">
        <v>11.61</v>
      </c>
      <c r="N134" s="845">
        <v>7.65</v>
      </c>
      <c r="O134" s="845">
        <v>8.2200000000000006</v>
      </c>
      <c r="P134" s="845">
        <v>10.24</v>
      </c>
      <c r="Q134" s="845">
        <v>8.8000000000000007</v>
      </c>
      <c r="R134" s="845">
        <v>8.4818329974708888</v>
      </c>
    </row>
    <row r="135" spans="3:18" ht="13" customHeight="1" x14ac:dyDescent="0.35">
      <c r="C135" s="842" t="s">
        <v>2004</v>
      </c>
      <c r="D135" s="844">
        <v>110.28</v>
      </c>
      <c r="E135" s="844">
        <v>143.45000000000002</v>
      </c>
      <c r="F135" s="844">
        <v>136.15</v>
      </c>
      <c r="G135" s="844">
        <v>144.26</v>
      </c>
      <c r="H135" s="844">
        <v>154.13</v>
      </c>
      <c r="I135" s="844">
        <v>152.28</v>
      </c>
      <c r="J135" s="844">
        <v>131.75</v>
      </c>
      <c r="K135" s="844">
        <v>156.58000000000001</v>
      </c>
      <c r="L135" s="844">
        <v>164.3</v>
      </c>
      <c r="M135" s="844">
        <v>182.13</v>
      </c>
      <c r="N135" s="844">
        <v>121.59</v>
      </c>
      <c r="O135" s="844">
        <v>138.39000000000001</v>
      </c>
      <c r="P135" s="844">
        <v>160.16</v>
      </c>
      <c r="Q135" s="844">
        <v>149.42000000000002</v>
      </c>
      <c r="R135" s="844">
        <v>141.88204127726911</v>
      </c>
    </row>
    <row r="136" spans="3:18" ht="13" customHeight="1" x14ac:dyDescent="0.35">
      <c r="C136" s="36"/>
      <c r="D136" s="40"/>
      <c r="E136" s="40"/>
      <c r="F136" s="40"/>
      <c r="G136" s="40"/>
      <c r="H136" s="40"/>
      <c r="I136" s="40"/>
      <c r="J136" s="40"/>
      <c r="K136" s="40"/>
      <c r="M136" s="40"/>
      <c r="N136" s="40"/>
      <c r="O136" s="40"/>
      <c r="P136" s="40"/>
      <c r="Q136" s="40"/>
      <c r="R136" s="40"/>
    </row>
    <row r="137" spans="3:18" ht="24.75" customHeight="1" x14ac:dyDescent="0.35">
      <c r="C137" s="38"/>
      <c r="D137" s="39"/>
      <c r="E137" s="39"/>
      <c r="F137" s="39"/>
      <c r="G137" s="39"/>
      <c r="H137" s="39"/>
      <c r="I137" s="39"/>
      <c r="J137" s="39"/>
      <c r="K137" s="39"/>
      <c r="M137" s="39"/>
      <c r="N137" s="39"/>
      <c r="O137" s="39"/>
      <c r="P137" s="39"/>
      <c r="Q137" s="39"/>
      <c r="R137" s="39"/>
    </row>
    <row r="138" spans="3:18" ht="13" customHeight="1" x14ac:dyDescent="0.35">
      <c r="C138" s="842" t="s">
        <v>2456</v>
      </c>
      <c r="D138" s="840"/>
      <c r="E138" s="840"/>
      <c r="F138" s="840"/>
      <c r="G138" s="840"/>
      <c r="H138" s="840"/>
      <c r="I138" s="840"/>
      <c r="J138" s="840"/>
      <c r="K138" s="840"/>
      <c r="L138" s="840"/>
      <c r="M138" s="840"/>
      <c r="N138" s="840"/>
      <c r="O138" s="840"/>
      <c r="P138" s="840"/>
      <c r="Q138" s="840"/>
      <c r="R138" s="840"/>
    </row>
    <row r="139" spans="3:18" ht="13" customHeight="1" x14ac:dyDescent="0.35">
      <c r="C139" s="840"/>
      <c r="D139" s="841" t="s">
        <v>1685</v>
      </c>
      <c r="E139" s="841" t="s">
        <v>1686</v>
      </c>
      <c r="F139" s="841" t="s">
        <v>1687</v>
      </c>
      <c r="G139" s="841" t="s">
        <v>2422</v>
      </c>
      <c r="H139" s="841" t="s">
        <v>2423</v>
      </c>
      <c r="I139" s="841" t="s">
        <v>2424</v>
      </c>
      <c r="J139" s="841" t="s">
        <v>2425</v>
      </c>
      <c r="K139" s="841" t="s">
        <v>2426</v>
      </c>
      <c r="L139" s="841" t="s">
        <v>2427</v>
      </c>
      <c r="M139" s="841" t="s">
        <v>2417</v>
      </c>
      <c r="N139" s="841" t="s">
        <v>2418</v>
      </c>
      <c r="O139" s="841" t="s">
        <v>2419</v>
      </c>
      <c r="P139" s="841" t="s">
        <v>2420</v>
      </c>
      <c r="Q139" s="841" t="s">
        <v>2421</v>
      </c>
      <c r="R139" s="841" t="s">
        <v>2416</v>
      </c>
    </row>
    <row r="140" spans="3:18" ht="33" customHeight="1" x14ac:dyDescent="0.35">
      <c r="C140" s="842" t="s">
        <v>2006</v>
      </c>
      <c r="D140" s="844">
        <v>97.570000000000007</v>
      </c>
      <c r="E140" s="844">
        <v>111.84</v>
      </c>
      <c r="F140" s="844">
        <v>92.89</v>
      </c>
      <c r="G140" s="844">
        <v>107.57000000000001</v>
      </c>
      <c r="H140" s="844">
        <v>110.23</v>
      </c>
      <c r="I140" s="844">
        <v>108.97</v>
      </c>
      <c r="J140" s="844">
        <v>106.97</v>
      </c>
      <c r="K140" s="844">
        <v>120.79</v>
      </c>
      <c r="L140" s="844">
        <v>129.61000000000001</v>
      </c>
      <c r="M140" s="844">
        <v>140.35</v>
      </c>
      <c r="N140" s="844">
        <v>117.66</v>
      </c>
      <c r="O140" s="844">
        <v>126.66</v>
      </c>
      <c r="P140" s="844">
        <v>116.65</v>
      </c>
      <c r="Q140" s="844">
        <v>122.71000000000001</v>
      </c>
      <c r="R140" s="844">
        <v>108.95951054247421</v>
      </c>
    </row>
    <row r="141" spans="3:18" ht="24.75" customHeight="1" x14ac:dyDescent="0.35">
      <c r="C141" s="38"/>
      <c r="D141" s="39"/>
      <c r="E141" s="39"/>
      <c r="F141" s="39"/>
      <c r="G141" s="39"/>
      <c r="H141" s="39"/>
      <c r="I141" s="39"/>
      <c r="J141" s="39"/>
      <c r="K141" s="39"/>
      <c r="M141" s="39"/>
      <c r="N141" s="39"/>
      <c r="O141" s="39"/>
      <c r="P141" s="39"/>
      <c r="Q141" s="39"/>
      <c r="R141" s="39"/>
    </row>
    <row r="142" spans="3:18" ht="13" customHeight="1" x14ac:dyDescent="0.35">
      <c r="C142" s="119"/>
    </row>
    <row r="143" spans="3:18" ht="13" customHeight="1" x14ac:dyDescent="0.35">
      <c r="C143" s="842" t="s">
        <v>2457</v>
      </c>
      <c r="D143" s="840"/>
      <c r="E143" s="840"/>
      <c r="F143" s="840"/>
      <c r="G143" s="840"/>
      <c r="H143" s="840"/>
      <c r="I143" s="840"/>
      <c r="J143" s="840"/>
      <c r="K143" s="840"/>
      <c r="L143" s="840"/>
      <c r="M143" s="840"/>
      <c r="N143" s="840"/>
      <c r="O143" s="840"/>
      <c r="P143" s="840"/>
      <c r="Q143" s="840"/>
      <c r="R143" s="840"/>
    </row>
    <row r="144" spans="3:18" ht="13" customHeight="1" x14ac:dyDescent="0.35">
      <c r="C144" s="840"/>
      <c r="D144" s="841" t="s">
        <v>1685</v>
      </c>
      <c r="E144" s="841" t="s">
        <v>1686</v>
      </c>
      <c r="F144" s="841" t="s">
        <v>1687</v>
      </c>
      <c r="G144" s="841" t="s">
        <v>2422</v>
      </c>
      <c r="H144" s="841" t="s">
        <v>2423</v>
      </c>
      <c r="I144" s="841" t="s">
        <v>2424</v>
      </c>
      <c r="J144" s="841" t="s">
        <v>2425</v>
      </c>
      <c r="K144" s="841" t="s">
        <v>2426</v>
      </c>
      <c r="L144" s="841" t="s">
        <v>2427</v>
      </c>
      <c r="M144" s="841" t="s">
        <v>2417</v>
      </c>
      <c r="N144" s="841" t="s">
        <v>2418</v>
      </c>
      <c r="O144" s="841" t="s">
        <v>2419</v>
      </c>
      <c r="P144" s="841" t="s">
        <v>2420</v>
      </c>
      <c r="Q144" s="841" t="s">
        <v>2421</v>
      </c>
      <c r="R144" s="841" t="s">
        <v>2416</v>
      </c>
    </row>
    <row r="145" spans="3:18" ht="13" customHeight="1" x14ac:dyDescent="0.35">
      <c r="C145" s="842" t="s">
        <v>2007</v>
      </c>
      <c r="D145" s="844">
        <v>45.660000000000004</v>
      </c>
      <c r="E145" s="844">
        <v>52.04</v>
      </c>
      <c r="F145" s="844">
        <v>52.120000000000005</v>
      </c>
      <c r="G145" s="844">
        <v>49.76</v>
      </c>
      <c r="H145" s="844">
        <v>54.59</v>
      </c>
      <c r="I145" s="844">
        <v>56.43</v>
      </c>
      <c r="J145" s="844">
        <v>48.57</v>
      </c>
      <c r="K145" s="844">
        <v>68.790000000000006</v>
      </c>
      <c r="L145" s="844">
        <v>75.37</v>
      </c>
      <c r="M145" s="844">
        <v>88.58</v>
      </c>
      <c r="N145" s="844">
        <v>50.5</v>
      </c>
      <c r="O145" s="844">
        <v>58.79</v>
      </c>
      <c r="P145" s="844">
        <v>62.190000000000005</v>
      </c>
      <c r="Q145" s="844">
        <v>67.48</v>
      </c>
      <c r="R145" s="844">
        <v>54.044134353994508</v>
      </c>
    </row>
    <row r="146" spans="3:18" ht="13" customHeight="1" x14ac:dyDescent="0.35">
      <c r="C146" s="36"/>
      <c r="D146" s="40"/>
      <c r="E146" s="40"/>
      <c r="F146" s="40"/>
      <c r="G146" s="40"/>
      <c r="H146" s="40"/>
      <c r="I146" s="40"/>
      <c r="J146" s="40"/>
      <c r="K146" s="40"/>
      <c r="M146" s="40"/>
      <c r="N146" s="40"/>
      <c r="O146" s="40"/>
      <c r="P146" s="40"/>
      <c r="Q146" s="40"/>
      <c r="R146" s="40"/>
    </row>
    <row r="147" spans="3:18" ht="13" customHeight="1" x14ac:dyDescent="0.35">
      <c r="C147" s="36"/>
      <c r="D147" s="40"/>
      <c r="E147" s="40"/>
      <c r="F147" s="40"/>
      <c r="G147" s="40"/>
      <c r="H147" s="40"/>
      <c r="I147" s="40"/>
      <c r="J147" s="40"/>
      <c r="K147" s="40"/>
      <c r="M147" s="40"/>
      <c r="N147" s="40"/>
      <c r="O147" s="40"/>
      <c r="P147" s="40"/>
      <c r="Q147" s="40"/>
      <c r="R147" s="40"/>
    </row>
    <row r="148" spans="3:18" ht="13" customHeight="1" x14ac:dyDescent="0.35">
      <c r="C148" s="842" t="s">
        <v>2458</v>
      </c>
      <c r="D148" s="840"/>
      <c r="E148" s="840"/>
      <c r="F148" s="840"/>
      <c r="G148" s="840"/>
      <c r="H148" s="840"/>
      <c r="I148" s="840"/>
      <c r="J148" s="840"/>
      <c r="K148" s="840"/>
      <c r="L148" s="840"/>
      <c r="M148" s="840"/>
      <c r="N148" s="840"/>
      <c r="O148" s="840"/>
      <c r="P148" s="840"/>
      <c r="Q148" s="840"/>
      <c r="R148" s="840"/>
    </row>
    <row r="149" spans="3:18" ht="13" customHeight="1" x14ac:dyDescent="0.35">
      <c r="C149" s="840"/>
      <c r="D149" s="841" t="s">
        <v>1685</v>
      </c>
      <c r="E149" s="841" t="s">
        <v>1686</v>
      </c>
      <c r="F149" s="841" t="s">
        <v>1687</v>
      </c>
      <c r="G149" s="841" t="s">
        <v>2422</v>
      </c>
      <c r="H149" s="841" t="s">
        <v>2423</v>
      </c>
      <c r="I149" s="841" t="s">
        <v>2424</v>
      </c>
      <c r="J149" s="841" t="s">
        <v>2425</v>
      </c>
      <c r="K149" s="841" t="s">
        <v>2426</v>
      </c>
      <c r="L149" s="841" t="s">
        <v>2427</v>
      </c>
      <c r="M149" s="841" t="s">
        <v>2417</v>
      </c>
      <c r="N149" s="841" t="s">
        <v>2418</v>
      </c>
      <c r="O149" s="841" t="s">
        <v>2419</v>
      </c>
      <c r="P149" s="841" t="s">
        <v>2420</v>
      </c>
      <c r="Q149" s="841" t="s">
        <v>2421</v>
      </c>
      <c r="R149" s="841" t="s">
        <v>2416</v>
      </c>
    </row>
    <row r="150" spans="3:18" ht="13" customHeight="1" x14ac:dyDescent="0.35">
      <c r="C150" s="842" t="s">
        <v>2008</v>
      </c>
      <c r="D150" s="844">
        <v>161.16</v>
      </c>
      <c r="E150" s="844">
        <v>177.14000000000001</v>
      </c>
      <c r="F150" s="844">
        <v>119.21000000000001</v>
      </c>
      <c r="G150" s="844">
        <v>169.57</v>
      </c>
      <c r="H150" s="844">
        <v>175.31</v>
      </c>
      <c r="I150" s="844">
        <v>167.3</v>
      </c>
      <c r="J150" s="844">
        <v>162.42000000000002</v>
      </c>
      <c r="K150" s="844">
        <v>269.64999999999998</v>
      </c>
      <c r="L150" s="844">
        <v>240.33</v>
      </c>
      <c r="M150" s="844">
        <v>271.16000000000003</v>
      </c>
      <c r="N150" s="844">
        <v>232.45000000000002</v>
      </c>
      <c r="O150" s="844">
        <v>230.70000000000002</v>
      </c>
      <c r="P150" s="844">
        <v>204.06</v>
      </c>
      <c r="Q150" s="844">
        <v>223.91</v>
      </c>
      <c r="R150" s="844">
        <v>176.28446083934054</v>
      </c>
    </row>
    <row r="151" spans="3:18" ht="13" customHeight="1" x14ac:dyDescent="0.35">
      <c r="C151" s="36"/>
      <c r="D151" s="40"/>
      <c r="E151" s="40"/>
      <c r="F151" s="40"/>
      <c r="G151" s="40"/>
      <c r="H151" s="40"/>
      <c r="I151" s="40"/>
      <c r="J151" s="40"/>
      <c r="K151" s="40"/>
      <c r="M151" s="40"/>
      <c r="N151" s="40"/>
      <c r="O151" s="40"/>
      <c r="P151" s="40"/>
      <c r="Q151" s="40"/>
      <c r="R151" s="40"/>
    </row>
    <row r="152" spans="3:18" ht="13" customHeight="1" x14ac:dyDescent="0.35">
      <c r="C152" s="36"/>
      <c r="D152" s="40"/>
      <c r="E152" s="40"/>
      <c r="F152" s="40"/>
      <c r="G152" s="40"/>
      <c r="H152" s="40"/>
      <c r="I152" s="40"/>
      <c r="J152" s="40"/>
      <c r="K152" s="40"/>
      <c r="M152" s="40"/>
      <c r="N152" s="40"/>
      <c r="O152" s="40"/>
      <c r="P152" s="40"/>
      <c r="Q152" s="40"/>
      <c r="R152" s="40"/>
    </row>
    <row r="153" spans="3:18" ht="13.9" customHeight="1" x14ac:dyDescent="0.35">
      <c r="C153" s="842" t="s">
        <v>2459</v>
      </c>
      <c r="D153" s="840"/>
      <c r="E153" s="840"/>
      <c r="F153" s="840"/>
      <c r="G153" s="840"/>
      <c r="H153" s="840"/>
      <c r="I153" s="840"/>
      <c r="J153" s="840"/>
      <c r="K153" s="840"/>
      <c r="L153" s="840"/>
      <c r="M153" s="840"/>
      <c r="N153" s="840"/>
      <c r="O153" s="840"/>
      <c r="P153" s="840"/>
      <c r="Q153" s="840"/>
      <c r="R153" s="840"/>
    </row>
    <row r="154" spans="3:18" ht="31.15" customHeight="1" x14ac:dyDescent="0.35">
      <c r="C154" s="840"/>
      <c r="D154" s="841" t="s">
        <v>1685</v>
      </c>
      <c r="E154" s="841" t="s">
        <v>1686</v>
      </c>
      <c r="F154" s="841" t="s">
        <v>1687</v>
      </c>
      <c r="G154" s="841" t="s">
        <v>2422</v>
      </c>
      <c r="H154" s="841" t="s">
        <v>2423</v>
      </c>
      <c r="I154" s="841" t="s">
        <v>2424</v>
      </c>
      <c r="J154" s="841" t="s">
        <v>2425</v>
      </c>
      <c r="K154" s="841" t="s">
        <v>2426</v>
      </c>
      <c r="L154" s="841" t="s">
        <v>2427</v>
      </c>
      <c r="M154" s="841" t="s">
        <v>2417</v>
      </c>
      <c r="N154" s="841" t="s">
        <v>2418</v>
      </c>
      <c r="O154" s="841" t="s">
        <v>2419</v>
      </c>
      <c r="P154" s="841" t="s">
        <v>2420</v>
      </c>
      <c r="Q154" s="841" t="s">
        <v>2421</v>
      </c>
      <c r="R154" s="841" t="s">
        <v>2416</v>
      </c>
    </row>
    <row r="155" spans="3:18" ht="24.75" customHeight="1" x14ac:dyDescent="0.35">
      <c r="C155" s="842" t="s">
        <v>2009</v>
      </c>
      <c r="D155" s="844">
        <v>74.69</v>
      </c>
      <c r="E155" s="844">
        <v>84.960000000000008</v>
      </c>
      <c r="F155" s="844">
        <v>81.08</v>
      </c>
      <c r="G155" s="844">
        <v>85.78</v>
      </c>
      <c r="H155" s="844">
        <v>82.94</v>
      </c>
      <c r="I155" s="844">
        <v>78.850000000000009</v>
      </c>
      <c r="J155" s="844">
        <v>76.81</v>
      </c>
      <c r="K155" s="844">
        <v>103.35000000000001</v>
      </c>
      <c r="L155" s="844">
        <v>90.68</v>
      </c>
      <c r="M155" s="844">
        <v>97.570000000000007</v>
      </c>
      <c r="N155" s="844">
        <v>110.09</v>
      </c>
      <c r="O155" s="844">
        <v>107.09</v>
      </c>
      <c r="P155" s="844">
        <v>83.8</v>
      </c>
      <c r="Q155" s="844">
        <v>90.31</v>
      </c>
      <c r="R155" s="844">
        <v>83.164284072005302</v>
      </c>
    </row>
    <row r="156" spans="3:18" ht="13" customHeight="1" x14ac:dyDescent="0.35">
      <c r="C156" s="119"/>
    </row>
    <row r="157" spans="3:18" ht="13" customHeight="1" x14ac:dyDescent="0.35">
      <c r="C157" s="36"/>
      <c r="D157" s="40"/>
      <c r="E157" s="40"/>
      <c r="F157" s="40"/>
      <c r="G157" s="40"/>
      <c r="H157" s="40"/>
      <c r="I157" s="40"/>
      <c r="J157" s="40"/>
      <c r="K157" s="40"/>
      <c r="M157" s="40"/>
      <c r="N157" s="40"/>
      <c r="O157" s="40"/>
      <c r="P157" s="40"/>
      <c r="Q157" s="40"/>
      <c r="R157" s="40"/>
    </row>
    <row r="158" spans="3:18" ht="13" customHeight="1" x14ac:dyDescent="0.35">
      <c r="C158" s="842" t="s">
        <v>2460</v>
      </c>
      <c r="D158" s="840"/>
      <c r="E158" s="840"/>
      <c r="F158" s="840"/>
      <c r="G158" s="840"/>
      <c r="H158" s="840"/>
      <c r="I158" s="840"/>
      <c r="J158" s="840"/>
      <c r="K158" s="840"/>
      <c r="L158" s="840"/>
      <c r="M158" s="840"/>
      <c r="N158" s="840"/>
      <c r="O158" s="840"/>
      <c r="P158" s="840"/>
      <c r="Q158" s="840"/>
      <c r="R158" s="840"/>
    </row>
    <row r="159" spans="3:18" ht="13" customHeight="1" x14ac:dyDescent="0.35">
      <c r="C159" s="840"/>
      <c r="D159" s="841" t="s">
        <v>1685</v>
      </c>
      <c r="E159" s="841" t="s">
        <v>1686</v>
      </c>
      <c r="F159" s="841" t="s">
        <v>1687</v>
      </c>
      <c r="G159" s="841" t="s">
        <v>2422</v>
      </c>
      <c r="H159" s="841" t="s">
        <v>2423</v>
      </c>
      <c r="I159" s="841" t="s">
        <v>2424</v>
      </c>
      <c r="J159" s="841" t="s">
        <v>2425</v>
      </c>
      <c r="K159" s="841" t="s">
        <v>2426</v>
      </c>
      <c r="L159" s="841" t="s">
        <v>2427</v>
      </c>
      <c r="M159" s="841" t="s">
        <v>2417</v>
      </c>
      <c r="N159" s="841" t="s">
        <v>2418</v>
      </c>
      <c r="O159" s="841" t="s">
        <v>2419</v>
      </c>
      <c r="P159" s="841" t="s">
        <v>2420</v>
      </c>
      <c r="Q159" s="841" t="s">
        <v>2421</v>
      </c>
      <c r="R159" s="841" t="s">
        <v>2416</v>
      </c>
    </row>
    <row r="160" spans="3:18" ht="13.9" customHeight="1" x14ac:dyDescent="0.35">
      <c r="C160" s="842" t="s">
        <v>2010</v>
      </c>
      <c r="D160" s="844">
        <v>161.79</v>
      </c>
      <c r="E160" s="844">
        <v>175.9</v>
      </c>
      <c r="F160" s="844">
        <v>167.95000000000002</v>
      </c>
      <c r="G160" s="844">
        <v>167.48</v>
      </c>
      <c r="H160" s="844">
        <v>184</v>
      </c>
      <c r="I160" s="844">
        <v>180.35</v>
      </c>
      <c r="J160" s="844">
        <v>175.81</v>
      </c>
      <c r="K160" s="844">
        <v>176.24</v>
      </c>
      <c r="L160" s="844">
        <v>187.38</v>
      </c>
      <c r="M160" s="844">
        <v>189.83</v>
      </c>
      <c r="N160" s="844">
        <v>173.17000000000002</v>
      </c>
      <c r="O160" s="844">
        <v>180.6</v>
      </c>
      <c r="P160" s="844">
        <v>177.35</v>
      </c>
      <c r="Q160" s="844">
        <v>173.79</v>
      </c>
      <c r="R160" s="844">
        <v>173.67089763183165</v>
      </c>
    </row>
    <row r="161" spans="3:18" ht="31.15" customHeight="1" x14ac:dyDescent="0.35">
      <c r="C161" s="120"/>
    </row>
    <row r="162" spans="3:18" ht="24.75" customHeight="1" x14ac:dyDescent="0.35">
      <c r="C162" s="38"/>
      <c r="D162" s="39"/>
      <c r="E162" s="39"/>
      <c r="F162" s="39"/>
      <c r="G162" s="39"/>
      <c r="H162" s="39"/>
      <c r="I162" s="39"/>
      <c r="J162" s="39"/>
      <c r="K162" s="39"/>
      <c r="M162" s="39"/>
      <c r="N162" s="39"/>
      <c r="O162" s="39"/>
      <c r="P162" s="39"/>
      <c r="Q162" s="39"/>
      <c r="R162" s="39"/>
    </row>
    <row r="163" spans="3:18" ht="13" customHeight="1" x14ac:dyDescent="0.35">
      <c r="C163" s="842" t="s">
        <v>2461</v>
      </c>
      <c r="D163" s="840"/>
      <c r="E163" s="840"/>
      <c r="F163" s="840"/>
      <c r="G163" s="840"/>
      <c r="H163" s="840"/>
      <c r="I163" s="840"/>
      <c r="J163" s="840"/>
      <c r="K163" s="840"/>
      <c r="L163" s="840"/>
      <c r="M163" s="840"/>
      <c r="N163" s="840"/>
      <c r="O163" s="840"/>
      <c r="P163" s="840"/>
      <c r="Q163" s="840"/>
      <c r="R163" s="840"/>
    </row>
    <row r="164" spans="3:18" ht="13" customHeight="1" x14ac:dyDescent="0.35">
      <c r="C164" s="840"/>
      <c r="D164" s="841" t="s">
        <v>1685</v>
      </c>
      <c r="E164" s="841" t="s">
        <v>1686</v>
      </c>
      <c r="F164" s="841" t="s">
        <v>1687</v>
      </c>
      <c r="G164" s="841" t="s">
        <v>2422</v>
      </c>
      <c r="H164" s="841" t="s">
        <v>2423</v>
      </c>
      <c r="I164" s="841" t="s">
        <v>2424</v>
      </c>
      <c r="J164" s="841" t="s">
        <v>2425</v>
      </c>
      <c r="K164" s="841" t="s">
        <v>2426</v>
      </c>
      <c r="L164" s="841" t="s">
        <v>2427</v>
      </c>
      <c r="M164" s="841" t="s">
        <v>2417</v>
      </c>
      <c r="N164" s="841" t="s">
        <v>2418</v>
      </c>
      <c r="O164" s="841" t="s">
        <v>2419</v>
      </c>
      <c r="P164" s="841" t="s">
        <v>2420</v>
      </c>
      <c r="Q164" s="841" t="s">
        <v>2421</v>
      </c>
      <c r="R164" s="841" t="s">
        <v>2416</v>
      </c>
    </row>
    <row r="165" spans="3:18" ht="24.75" customHeight="1" x14ac:dyDescent="0.35">
      <c r="C165" s="842" t="s">
        <v>2011</v>
      </c>
      <c r="D165" s="844">
        <v>17.760000000000002</v>
      </c>
      <c r="E165" s="844">
        <v>22.240000000000002</v>
      </c>
      <c r="F165" s="844">
        <v>16.88</v>
      </c>
      <c r="G165" s="844">
        <v>21.580000000000002</v>
      </c>
      <c r="H165" s="844">
        <v>21.86</v>
      </c>
      <c r="I165" s="844">
        <v>21.1</v>
      </c>
      <c r="J165" s="844">
        <v>19.68</v>
      </c>
      <c r="K165" s="844">
        <v>43.54</v>
      </c>
      <c r="L165" s="844">
        <v>26.94</v>
      </c>
      <c r="M165" s="844">
        <v>32.99</v>
      </c>
      <c r="N165" s="844">
        <v>28.560000000000002</v>
      </c>
      <c r="O165" s="844">
        <v>29.22</v>
      </c>
      <c r="P165" s="844">
        <v>24.93</v>
      </c>
      <c r="Q165" s="844">
        <v>25.59</v>
      </c>
      <c r="R165" s="844">
        <v>21.520320804987897</v>
      </c>
    </row>
    <row r="166" spans="3:18" ht="13" customHeight="1" x14ac:dyDescent="0.35">
      <c r="C166" s="36"/>
      <c r="D166" s="40"/>
      <c r="E166" s="40"/>
      <c r="F166" s="40"/>
      <c r="G166" s="40"/>
      <c r="H166" s="40"/>
      <c r="I166" s="40"/>
      <c r="J166" s="40"/>
      <c r="K166" s="40"/>
      <c r="M166" s="40"/>
      <c r="N166" s="40"/>
      <c r="O166" s="40"/>
      <c r="P166" s="40"/>
      <c r="Q166" s="40"/>
      <c r="R166" s="40"/>
    </row>
    <row r="167" spans="3:18" ht="24.75" customHeight="1" x14ac:dyDescent="0.35">
      <c r="C167" s="36"/>
      <c r="D167" s="40"/>
      <c r="E167" s="40"/>
      <c r="F167" s="40"/>
      <c r="G167" s="40"/>
      <c r="H167" s="40"/>
      <c r="I167" s="40"/>
      <c r="J167" s="40"/>
      <c r="K167" s="40"/>
      <c r="M167" s="40"/>
      <c r="N167" s="40"/>
      <c r="O167" s="40"/>
      <c r="P167" s="40"/>
      <c r="Q167" s="40"/>
      <c r="R167" s="40"/>
    </row>
    <row r="168" spans="3:18" ht="13.9" customHeight="1" x14ac:dyDescent="0.35">
      <c r="C168" s="842" t="s">
        <v>2462</v>
      </c>
      <c r="D168" s="840"/>
      <c r="E168" s="840"/>
      <c r="F168" s="840"/>
      <c r="G168" s="840"/>
      <c r="H168" s="840"/>
      <c r="I168" s="840"/>
      <c r="J168" s="840"/>
      <c r="K168" s="840"/>
      <c r="L168" s="840"/>
      <c r="M168" s="840"/>
      <c r="N168" s="840"/>
      <c r="O168" s="840"/>
      <c r="P168" s="840"/>
      <c r="Q168" s="840"/>
      <c r="R168" s="840"/>
    </row>
    <row r="169" spans="3:18" ht="24.75" customHeight="1" x14ac:dyDescent="0.35">
      <c r="C169" s="840"/>
      <c r="D169" s="841" t="s">
        <v>1685</v>
      </c>
      <c r="E169" s="841" t="s">
        <v>1686</v>
      </c>
      <c r="F169" s="841" t="s">
        <v>1687</v>
      </c>
      <c r="G169" s="841" t="s">
        <v>2422</v>
      </c>
      <c r="H169" s="841" t="s">
        <v>2423</v>
      </c>
      <c r="I169" s="841" t="s">
        <v>2424</v>
      </c>
      <c r="J169" s="841" t="s">
        <v>2425</v>
      </c>
      <c r="K169" s="841" t="s">
        <v>2426</v>
      </c>
      <c r="L169" s="841" t="s">
        <v>2427</v>
      </c>
      <c r="M169" s="841" t="s">
        <v>2417</v>
      </c>
      <c r="N169" s="841" t="s">
        <v>2418</v>
      </c>
      <c r="O169" s="841" t="s">
        <v>2419</v>
      </c>
      <c r="P169" s="841" t="s">
        <v>2420</v>
      </c>
      <c r="Q169" s="841" t="s">
        <v>2421</v>
      </c>
      <c r="R169" s="841" t="s">
        <v>2416</v>
      </c>
    </row>
    <row r="170" spans="3:18" ht="13" customHeight="1" x14ac:dyDescent="0.35">
      <c r="C170" s="842" t="s">
        <v>2012</v>
      </c>
      <c r="D170" s="844">
        <v>123.89</v>
      </c>
      <c r="E170" s="844">
        <v>133.76</v>
      </c>
      <c r="F170" s="844">
        <v>98.210000000000008</v>
      </c>
      <c r="G170" s="844">
        <v>129.42000000000002</v>
      </c>
      <c r="H170" s="844">
        <v>134.49</v>
      </c>
      <c r="I170" s="844">
        <v>139.13</v>
      </c>
      <c r="J170" s="844">
        <v>136.85</v>
      </c>
      <c r="K170" s="844">
        <v>127.51</v>
      </c>
      <c r="L170" s="844">
        <v>162.79</v>
      </c>
      <c r="M170" s="844">
        <v>183.76</v>
      </c>
      <c r="N170" s="844">
        <v>137.81</v>
      </c>
      <c r="O170" s="844">
        <v>148.63</v>
      </c>
      <c r="P170" s="844">
        <v>145.70000000000002</v>
      </c>
      <c r="Q170" s="844">
        <v>157.87</v>
      </c>
      <c r="R170" s="844">
        <v>133.54874288264651</v>
      </c>
    </row>
    <row r="171" spans="3:18" ht="13" customHeight="1" x14ac:dyDescent="0.35">
      <c r="C171" s="36"/>
      <c r="D171" s="40"/>
      <c r="E171" s="40"/>
      <c r="F171" s="40"/>
      <c r="G171" s="40"/>
      <c r="H171" s="40"/>
      <c r="I171" s="40"/>
      <c r="J171" s="40"/>
      <c r="K171" s="40"/>
      <c r="M171" s="40"/>
      <c r="N171" s="40"/>
      <c r="O171" s="40"/>
      <c r="P171" s="40"/>
      <c r="Q171" s="40"/>
      <c r="R171" s="40"/>
    </row>
    <row r="172" spans="3:18" ht="13" customHeight="1" x14ac:dyDescent="0.35">
      <c r="C172" s="36"/>
      <c r="D172" s="40"/>
      <c r="E172" s="40"/>
      <c r="F172" s="40"/>
      <c r="G172" s="40"/>
      <c r="H172" s="40"/>
      <c r="I172" s="40"/>
      <c r="J172" s="40"/>
      <c r="K172" s="40"/>
      <c r="M172" s="40"/>
      <c r="N172" s="40"/>
      <c r="O172" s="40"/>
      <c r="P172" s="40"/>
      <c r="Q172" s="40"/>
      <c r="R172" s="40"/>
    </row>
    <row r="173" spans="3:18" ht="24.75" customHeight="1" x14ac:dyDescent="0.35">
      <c r="C173" s="842" t="s">
        <v>2463</v>
      </c>
      <c r="D173" s="840"/>
      <c r="E173" s="840"/>
      <c r="F173" s="840"/>
      <c r="G173" s="840"/>
      <c r="H173" s="840"/>
      <c r="I173" s="840"/>
      <c r="J173" s="840"/>
      <c r="K173" s="840"/>
      <c r="L173" s="840"/>
      <c r="M173" s="840"/>
      <c r="N173" s="840"/>
      <c r="O173" s="840"/>
      <c r="P173" s="840"/>
      <c r="Q173" s="840"/>
      <c r="R173" s="840"/>
    </row>
    <row r="174" spans="3:18" ht="13.9" customHeight="1" x14ac:dyDescent="0.35">
      <c r="C174" s="840"/>
      <c r="D174" s="841" t="s">
        <v>1685</v>
      </c>
      <c r="E174" s="841" t="s">
        <v>1686</v>
      </c>
      <c r="F174" s="841" t="s">
        <v>1687</v>
      </c>
      <c r="G174" s="841" t="s">
        <v>2422</v>
      </c>
      <c r="H174" s="841" t="s">
        <v>2423</v>
      </c>
      <c r="I174" s="841" t="s">
        <v>2424</v>
      </c>
      <c r="J174" s="841" t="s">
        <v>2425</v>
      </c>
      <c r="K174" s="841" t="s">
        <v>2426</v>
      </c>
      <c r="L174" s="841" t="s">
        <v>2427</v>
      </c>
      <c r="M174" s="841" t="s">
        <v>2417</v>
      </c>
      <c r="N174" s="841" t="s">
        <v>2418</v>
      </c>
      <c r="O174" s="841" t="s">
        <v>2419</v>
      </c>
      <c r="P174" s="841" t="s">
        <v>2420</v>
      </c>
      <c r="Q174" s="841" t="s">
        <v>2421</v>
      </c>
      <c r="R174" s="841" t="s">
        <v>2416</v>
      </c>
    </row>
    <row r="175" spans="3:18" ht="24.75" customHeight="1" x14ac:dyDescent="0.35">
      <c r="C175" s="842" t="s">
        <v>2013</v>
      </c>
      <c r="D175" s="844">
        <v>46.02</v>
      </c>
      <c r="E175" s="844">
        <v>53.02</v>
      </c>
      <c r="F175" s="844">
        <v>54.160000000000004</v>
      </c>
      <c r="G175" s="844">
        <v>51.74</v>
      </c>
      <c r="H175" s="844">
        <v>59.19</v>
      </c>
      <c r="I175" s="844">
        <v>58.5</v>
      </c>
      <c r="J175" s="844">
        <v>51.03</v>
      </c>
      <c r="K175" s="844">
        <v>64.95</v>
      </c>
      <c r="L175" s="844">
        <v>69.460000000000008</v>
      </c>
      <c r="M175" s="844">
        <v>81.27</v>
      </c>
      <c r="N175" s="844">
        <v>49.74</v>
      </c>
      <c r="O175" s="844">
        <v>54.21</v>
      </c>
      <c r="P175" s="844">
        <v>64.61</v>
      </c>
      <c r="Q175" s="844">
        <v>61.77</v>
      </c>
      <c r="R175" s="844">
        <v>54.838674447855666</v>
      </c>
    </row>
    <row r="176" spans="3:18" ht="13" customHeight="1" x14ac:dyDescent="0.35">
      <c r="C176" s="119"/>
    </row>
    <row r="177" spans="3:18" ht="13" customHeight="1" x14ac:dyDescent="0.35">
      <c r="C177" s="36"/>
      <c r="D177" s="40"/>
      <c r="E177" s="40"/>
      <c r="F177" s="40"/>
      <c r="G177" s="40"/>
      <c r="H177" s="40"/>
      <c r="I177" s="40"/>
      <c r="J177" s="40"/>
      <c r="K177" s="40"/>
      <c r="M177" s="40"/>
      <c r="N177" s="40"/>
      <c r="O177" s="40"/>
      <c r="P177" s="40"/>
      <c r="Q177" s="40"/>
      <c r="R177" s="40"/>
    </row>
    <row r="178" spans="3:18" ht="13" customHeight="1" x14ac:dyDescent="0.35">
      <c r="C178" s="842" t="s">
        <v>2464</v>
      </c>
      <c r="D178" s="840"/>
      <c r="E178" s="840"/>
      <c r="F178" s="840"/>
      <c r="G178" s="840"/>
      <c r="H178" s="840"/>
      <c r="I178" s="840"/>
      <c r="J178" s="840"/>
      <c r="K178" s="840"/>
      <c r="L178" s="840"/>
      <c r="M178" s="840"/>
      <c r="N178" s="840"/>
      <c r="O178" s="840"/>
      <c r="P178" s="840"/>
      <c r="Q178" s="840"/>
      <c r="R178" s="840"/>
    </row>
    <row r="179" spans="3:18" ht="13" customHeight="1" x14ac:dyDescent="0.35">
      <c r="C179" s="840"/>
      <c r="D179" s="841" t="s">
        <v>1685</v>
      </c>
      <c r="E179" s="841" t="s">
        <v>1686</v>
      </c>
      <c r="F179" s="841" t="s">
        <v>1687</v>
      </c>
      <c r="G179" s="841" t="s">
        <v>2422</v>
      </c>
      <c r="H179" s="841" t="s">
        <v>2423</v>
      </c>
      <c r="I179" s="841" t="s">
        <v>2424</v>
      </c>
      <c r="J179" s="841" t="s">
        <v>2425</v>
      </c>
      <c r="K179" s="841" t="s">
        <v>2426</v>
      </c>
      <c r="L179" s="841" t="s">
        <v>2427</v>
      </c>
      <c r="M179" s="841" t="s">
        <v>2417</v>
      </c>
      <c r="N179" s="841" t="s">
        <v>2418</v>
      </c>
      <c r="O179" s="841" t="s">
        <v>2419</v>
      </c>
      <c r="P179" s="841" t="s">
        <v>2420</v>
      </c>
      <c r="Q179" s="841" t="s">
        <v>2421</v>
      </c>
      <c r="R179" s="841" t="s">
        <v>2416</v>
      </c>
    </row>
    <row r="180" spans="3:18" ht="13" customHeight="1" x14ac:dyDescent="0.35">
      <c r="C180" s="842" t="s">
        <v>2014</v>
      </c>
      <c r="D180" s="844">
        <v>216.67000000000002</v>
      </c>
      <c r="E180" s="844">
        <v>207.63</v>
      </c>
      <c r="F180" s="844">
        <v>204.44</v>
      </c>
      <c r="G180" s="844">
        <v>196.5</v>
      </c>
      <c r="H180" s="844">
        <v>218.29</v>
      </c>
      <c r="I180" s="844">
        <v>217.99</v>
      </c>
      <c r="J180" s="844">
        <v>220.64000000000001</v>
      </c>
      <c r="K180" s="844">
        <v>248.41</v>
      </c>
      <c r="L180" s="844">
        <v>222.22</v>
      </c>
      <c r="M180" s="844">
        <v>231.67000000000002</v>
      </c>
      <c r="N180" s="844">
        <v>270.99</v>
      </c>
      <c r="O180" s="844">
        <v>266.10000000000002</v>
      </c>
      <c r="P180" s="844">
        <v>213.51</v>
      </c>
      <c r="Q180" s="844">
        <v>214.67000000000002</v>
      </c>
      <c r="R180" s="844">
        <v>210.75271169477543</v>
      </c>
    </row>
    <row r="181" spans="3:18" ht="13" customHeight="1" x14ac:dyDescent="0.35">
      <c r="C181" s="36"/>
      <c r="D181" s="40"/>
      <c r="E181" s="40"/>
      <c r="F181" s="40"/>
      <c r="G181" s="40"/>
      <c r="H181" s="40"/>
      <c r="I181" s="40"/>
      <c r="J181" s="40"/>
      <c r="K181" s="40"/>
      <c r="M181" s="40"/>
      <c r="N181" s="40"/>
      <c r="O181" s="40"/>
      <c r="P181" s="40"/>
      <c r="Q181" s="40"/>
      <c r="R181" s="40"/>
    </row>
    <row r="182" spans="3:18" ht="24.75" customHeight="1" x14ac:dyDescent="0.35">
      <c r="C182" s="36"/>
      <c r="D182" s="40"/>
      <c r="E182" s="40"/>
      <c r="F182" s="40"/>
      <c r="G182" s="40"/>
      <c r="H182" s="40"/>
      <c r="I182" s="40"/>
      <c r="J182" s="40"/>
      <c r="K182" s="40"/>
      <c r="M182" s="40"/>
      <c r="N182" s="40"/>
      <c r="O182" s="40"/>
      <c r="P182" s="40"/>
      <c r="Q182" s="40"/>
      <c r="R182" s="40"/>
    </row>
    <row r="183" spans="3:18" ht="25.75" customHeight="1" x14ac:dyDescent="0.35">
      <c r="C183" s="842" t="s">
        <v>2465</v>
      </c>
      <c r="D183" s="840"/>
      <c r="E183" s="840"/>
      <c r="F183" s="840"/>
      <c r="G183" s="840"/>
      <c r="H183" s="840"/>
      <c r="I183" s="840"/>
      <c r="J183" s="840"/>
      <c r="K183" s="840"/>
      <c r="L183" s="840"/>
      <c r="M183" s="840"/>
      <c r="N183" s="840"/>
      <c r="O183" s="840"/>
      <c r="P183" s="840"/>
      <c r="Q183" s="840"/>
      <c r="R183" s="840"/>
    </row>
    <row r="184" spans="3:18" ht="24.75" customHeight="1" x14ac:dyDescent="0.35">
      <c r="C184" s="840"/>
      <c r="D184" s="841" t="s">
        <v>1685</v>
      </c>
      <c r="E184" s="841" t="s">
        <v>1686</v>
      </c>
      <c r="F184" s="841" t="s">
        <v>1687</v>
      </c>
      <c r="G184" s="841" t="s">
        <v>2422</v>
      </c>
      <c r="H184" s="841" t="s">
        <v>2423</v>
      </c>
      <c r="I184" s="841" t="s">
        <v>2424</v>
      </c>
      <c r="J184" s="841" t="s">
        <v>2425</v>
      </c>
      <c r="K184" s="841" t="s">
        <v>2426</v>
      </c>
      <c r="L184" s="841" t="s">
        <v>2427</v>
      </c>
      <c r="M184" s="841" t="s">
        <v>2417</v>
      </c>
      <c r="N184" s="841" t="s">
        <v>2418</v>
      </c>
      <c r="O184" s="841" t="s">
        <v>2419</v>
      </c>
      <c r="P184" s="841" t="s">
        <v>2420</v>
      </c>
      <c r="Q184" s="841" t="s">
        <v>2421</v>
      </c>
      <c r="R184" s="841" t="s">
        <v>2416</v>
      </c>
    </row>
    <row r="185" spans="3:18" ht="13" customHeight="1" x14ac:dyDescent="0.35">
      <c r="C185" s="842" t="s">
        <v>2015</v>
      </c>
      <c r="D185" s="844">
        <v>174.62</v>
      </c>
      <c r="E185" s="844">
        <v>169.94</v>
      </c>
      <c r="F185" s="844">
        <v>180.11</v>
      </c>
      <c r="G185" s="844">
        <v>169.07</v>
      </c>
      <c r="H185" s="844">
        <v>182.73</v>
      </c>
      <c r="I185" s="844">
        <v>177.21</v>
      </c>
      <c r="J185" s="844">
        <v>181.69</v>
      </c>
      <c r="K185" s="844">
        <v>180.92000000000002</v>
      </c>
      <c r="L185" s="844">
        <v>187.6</v>
      </c>
      <c r="M185" s="844">
        <v>190.32</v>
      </c>
      <c r="N185" s="844">
        <v>177.11</v>
      </c>
      <c r="O185" s="844">
        <v>182.05</v>
      </c>
      <c r="P185" s="844">
        <v>178.03</v>
      </c>
      <c r="Q185" s="844">
        <v>177.1</v>
      </c>
      <c r="R185" s="844">
        <v>176.82137302370873</v>
      </c>
    </row>
    <row r="186" spans="3:18" ht="13" customHeight="1" x14ac:dyDescent="0.35">
      <c r="C186" s="36"/>
      <c r="D186" s="40"/>
      <c r="E186" s="40"/>
      <c r="F186" s="40"/>
      <c r="G186" s="40"/>
      <c r="H186" s="40"/>
      <c r="I186" s="40"/>
      <c r="J186" s="40"/>
      <c r="K186" s="40"/>
      <c r="M186" s="40"/>
      <c r="N186" s="40"/>
      <c r="O186" s="40"/>
      <c r="P186" s="40"/>
      <c r="Q186" s="40"/>
      <c r="R186" s="40"/>
    </row>
    <row r="187" spans="3:18" ht="13" customHeight="1" x14ac:dyDescent="0.35">
      <c r="C187" s="36"/>
      <c r="D187" s="40"/>
      <c r="E187" s="40"/>
      <c r="F187" s="40"/>
      <c r="G187" s="40"/>
      <c r="H187" s="40"/>
      <c r="I187" s="40"/>
      <c r="J187" s="40"/>
      <c r="K187" s="40"/>
      <c r="M187" s="40"/>
      <c r="N187" s="40"/>
      <c r="O187" s="40"/>
      <c r="P187" s="40"/>
      <c r="Q187" s="40"/>
      <c r="R187" s="40"/>
    </row>
    <row r="188" spans="3:18" ht="24.75" customHeight="1" x14ac:dyDescent="0.35">
      <c r="C188" s="842" t="s">
        <v>2466</v>
      </c>
      <c r="D188" s="840"/>
      <c r="E188" s="840"/>
      <c r="F188" s="840"/>
      <c r="G188" s="840"/>
      <c r="H188" s="840"/>
      <c r="I188" s="840"/>
      <c r="J188" s="840"/>
      <c r="K188" s="840"/>
      <c r="L188" s="840"/>
      <c r="M188" s="840"/>
      <c r="N188" s="840"/>
      <c r="O188" s="840"/>
      <c r="P188" s="840"/>
      <c r="Q188" s="840"/>
      <c r="R188" s="840"/>
    </row>
    <row r="189" spans="3:18" ht="13.9" customHeight="1" x14ac:dyDescent="0.35">
      <c r="C189" s="840"/>
      <c r="D189" s="841" t="s">
        <v>1685</v>
      </c>
      <c r="E189" s="841" t="s">
        <v>1686</v>
      </c>
      <c r="F189" s="841" t="s">
        <v>1687</v>
      </c>
      <c r="G189" s="841" t="s">
        <v>2422</v>
      </c>
      <c r="H189" s="841" t="s">
        <v>2423</v>
      </c>
      <c r="I189" s="841" t="s">
        <v>2424</v>
      </c>
      <c r="J189" s="841" t="s">
        <v>2425</v>
      </c>
      <c r="K189" s="841" t="s">
        <v>2426</v>
      </c>
      <c r="L189" s="841" t="s">
        <v>2427</v>
      </c>
      <c r="M189" s="841" t="s">
        <v>2417</v>
      </c>
      <c r="N189" s="841" t="s">
        <v>2418</v>
      </c>
      <c r="O189" s="841" t="s">
        <v>2419</v>
      </c>
      <c r="P189" s="841" t="s">
        <v>2420</v>
      </c>
      <c r="Q189" s="841" t="s">
        <v>2421</v>
      </c>
      <c r="R189" s="841" t="s">
        <v>2416</v>
      </c>
    </row>
    <row r="190" spans="3:18" ht="24.75" customHeight="1" x14ac:dyDescent="0.35">
      <c r="C190" s="842" t="s">
        <v>2467</v>
      </c>
      <c r="D190" s="844">
        <v>4001.6</v>
      </c>
      <c r="E190" s="844">
        <v>4962.7700000000004</v>
      </c>
      <c r="F190" s="844">
        <v>4172.78</v>
      </c>
      <c r="G190" s="844">
        <v>4957.68</v>
      </c>
      <c r="H190" s="844">
        <v>5081.67</v>
      </c>
      <c r="I190" s="844">
        <v>4761.1500000000005</v>
      </c>
      <c r="J190" s="844">
        <v>4450.95</v>
      </c>
      <c r="K190" s="844">
        <v>5184.6099999999997</v>
      </c>
      <c r="L190" s="844">
        <v>5693.04</v>
      </c>
      <c r="M190" s="844">
        <v>6705.16</v>
      </c>
      <c r="N190" s="844">
        <v>4312.9400000000005</v>
      </c>
      <c r="O190" s="844">
        <v>4785.91</v>
      </c>
      <c r="P190" s="844">
        <v>5212.24</v>
      </c>
      <c r="Q190" s="844">
        <v>5379.29</v>
      </c>
      <c r="R190" s="844">
        <v>4845.4604707934923</v>
      </c>
    </row>
    <row r="191" spans="3:18" ht="13" customHeight="1" x14ac:dyDescent="0.35">
      <c r="C191" s="843" t="s">
        <v>2016</v>
      </c>
      <c r="D191" s="845">
        <v>218.72</v>
      </c>
      <c r="E191" s="845">
        <v>287.13</v>
      </c>
      <c r="F191" s="845">
        <v>200.63</v>
      </c>
      <c r="G191" s="845">
        <v>287.8</v>
      </c>
      <c r="H191" s="845">
        <v>283.40000000000003</v>
      </c>
      <c r="I191" s="845">
        <v>264.77</v>
      </c>
      <c r="J191" s="845">
        <v>247.63</v>
      </c>
      <c r="K191" s="845">
        <v>323.24</v>
      </c>
      <c r="L191" s="845">
        <v>365.18</v>
      </c>
      <c r="M191" s="845">
        <v>444.88</v>
      </c>
      <c r="N191" s="845">
        <v>314.3</v>
      </c>
      <c r="O191" s="845">
        <v>341.37</v>
      </c>
      <c r="P191" s="845">
        <v>314.15000000000003</v>
      </c>
      <c r="Q191" s="845">
        <v>342.48</v>
      </c>
      <c r="R191" s="845">
        <v>278.23353372374527</v>
      </c>
    </row>
    <row r="192" spans="3:18" ht="24.75" customHeight="1" x14ac:dyDescent="0.35">
      <c r="C192" s="842" t="s">
        <v>2017</v>
      </c>
      <c r="D192" s="844">
        <v>426.77</v>
      </c>
      <c r="E192" s="844">
        <v>536.34</v>
      </c>
      <c r="F192" s="844">
        <v>405.98</v>
      </c>
      <c r="G192" s="844">
        <v>529.07000000000005</v>
      </c>
      <c r="H192" s="844">
        <v>519.78</v>
      </c>
      <c r="I192" s="844">
        <v>498.29</v>
      </c>
      <c r="J192" s="844">
        <v>465.66</v>
      </c>
      <c r="K192" s="844">
        <v>510.6</v>
      </c>
      <c r="L192" s="844">
        <v>584.88</v>
      </c>
      <c r="M192" s="844">
        <v>673.85</v>
      </c>
      <c r="N192" s="844">
        <v>501.5</v>
      </c>
      <c r="O192" s="844">
        <v>518.14</v>
      </c>
      <c r="P192" s="844">
        <v>531.64</v>
      </c>
      <c r="Q192" s="844">
        <v>542.48</v>
      </c>
      <c r="R192" s="844">
        <v>507.70685970867879</v>
      </c>
    </row>
    <row r="193" spans="3:18" ht="31.15" customHeight="1" x14ac:dyDescent="0.35">
      <c r="C193" s="843" t="s">
        <v>2018</v>
      </c>
      <c r="D193" s="845">
        <v>785.30000000000007</v>
      </c>
      <c r="E193" s="845">
        <v>948.61</v>
      </c>
      <c r="F193" s="845">
        <v>938.58</v>
      </c>
      <c r="G193" s="845">
        <v>979.55000000000007</v>
      </c>
      <c r="H193" s="845">
        <v>1089.1200000000001</v>
      </c>
      <c r="I193" s="845">
        <v>969.74</v>
      </c>
      <c r="J193" s="845">
        <v>896.67000000000007</v>
      </c>
      <c r="K193" s="845">
        <v>781.61</v>
      </c>
      <c r="L193" s="845">
        <v>1127.3600000000001</v>
      </c>
      <c r="M193" s="845">
        <v>1474.31</v>
      </c>
      <c r="N193" s="845">
        <v>331.63</v>
      </c>
      <c r="O193" s="845">
        <v>548.15</v>
      </c>
      <c r="P193" s="845">
        <v>1059.25</v>
      </c>
      <c r="Q193" s="845">
        <v>1067.2</v>
      </c>
      <c r="R193" s="845">
        <v>971.36514897415441</v>
      </c>
    </row>
    <row r="194" spans="3:18" ht="24.75" customHeight="1" x14ac:dyDescent="0.35">
      <c r="C194" s="842" t="s">
        <v>2019</v>
      </c>
      <c r="D194" s="844">
        <v>87.24</v>
      </c>
      <c r="E194" s="844">
        <v>108.45</v>
      </c>
      <c r="F194" s="844">
        <v>83.08</v>
      </c>
      <c r="G194" s="844">
        <v>101.07000000000001</v>
      </c>
      <c r="H194" s="844">
        <v>110.42</v>
      </c>
      <c r="I194" s="844">
        <v>102.18</v>
      </c>
      <c r="J194" s="844">
        <v>94.45</v>
      </c>
      <c r="K194" s="844">
        <v>148.69</v>
      </c>
      <c r="L194" s="844">
        <v>118.94</v>
      </c>
      <c r="M194" s="844">
        <v>145.66</v>
      </c>
      <c r="N194" s="844">
        <v>231.42000000000002</v>
      </c>
      <c r="O194" s="844">
        <v>202.77</v>
      </c>
      <c r="P194" s="844">
        <v>114.37</v>
      </c>
      <c r="Q194" s="844">
        <v>104.87</v>
      </c>
      <c r="R194" s="844">
        <v>102.96290523269181</v>
      </c>
    </row>
    <row r="195" spans="3:18" ht="13" customHeight="1" x14ac:dyDescent="0.35">
      <c r="C195" s="843" t="s">
        <v>2020</v>
      </c>
      <c r="D195" s="845">
        <v>102.49000000000001</v>
      </c>
      <c r="E195" s="845">
        <v>130.94999999999999</v>
      </c>
      <c r="F195" s="845">
        <v>84.2</v>
      </c>
      <c r="G195" s="845">
        <v>140.02000000000001</v>
      </c>
      <c r="H195" s="845">
        <v>119.7</v>
      </c>
      <c r="I195" s="845">
        <v>107.34</v>
      </c>
      <c r="J195" s="845">
        <v>102.48</v>
      </c>
      <c r="K195" s="845">
        <v>164.53</v>
      </c>
      <c r="L195" s="845">
        <v>144.83000000000001</v>
      </c>
      <c r="M195" s="845">
        <v>169.21</v>
      </c>
      <c r="N195" s="845">
        <v>129.57</v>
      </c>
      <c r="O195" s="845">
        <v>135.69</v>
      </c>
      <c r="P195" s="845">
        <v>133.26</v>
      </c>
      <c r="Q195" s="845">
        <v>148.06</v>
      </c>
      <c r="R195" s="845">
        <v>124.53784538606148</v>
      </c>
    </row>
    <row r="196" spans="3:18" ht="13" customHeight="1" x14ac:dyDescent="0.35">
      <c r="C196" s="842" t="s">
        <v>2021</v>
      </c>
      <c r="D196" s="844">
        <v>110.44</v>
      </c>
      <c r="E196" s="844">
        <v>133.24</v>
      </c>
      <c r="F196" s="844">
        <v>99.3</v>
      </c>
      <c r="G196" s="844">
        <v>138.63</v>
      </c>
      <c r="H196" s="844">
        <v>131.21</v>
      </c>
      <c r="I196" s="844">
        <v>118.06</v>
      </c>
      <c r="J196" s="844">
        <v>112.54</v>
      </c>
      <c r="K196" s="844">
        <v>137.6</v>
      </c>
      <c r="L196" s="844">
        <v>149.28</v>
      </c>
      <c r="M196" s="844">
        <v>181.03</v>
      </c>
      <c r="N196" s="844">
        <v>142.38</v>
      </c>
      <c r="O196" s="844">
        <v>151.66</v>
      </c>
      <c r="P196" s="844">
        <v>140.33000000000001</v>
      </c>
      <c r="Q196" s="844">
        <v>150.02000000000001</v>
      </c>
      <c r="R196" s="844">
        <v>129.84111903055222</v>
      </c>
    </row>
    <row r="197" spans="3:18" ht="13" customHeight="1" x14ac:dyDescent="0.35">
      <c r="C197" s="843" t="s">
        <v>2022</v>
      </c>
      <c r="D197" s="845">
        <v>222.35</v>
      </c>
      <c r="E197" s="845">
        <v>301.32</v>
      </c>
      <c r="F197" s="845">
        <v>209.14000000000001</v>
      </c>
      <c r="G197" s="845">
        <v>293.32</v>
      </c>
      <c r="H197" s="845">
        <v>298.28000000000003</v>
      </c>
      <c r="I197" s="845">
        <v>282.2</v>
      </c>
      <c r="J197" s="845">
        <v>252.04</v>
      </c>
      <c r="K197" s="845">
        <v>269.10000000000002</v>
      </c>
      <c r="L197" s="845">
        <v>331.87</v>
      </c>
      <c r="M197" s="845">
        <v>410.38</v>
      </c>
      <c r="N197" s="845">
        <v>277.79000000000002</v>
      </c>
      <c r="O197" s="845">
        <v>288.60000000000002</v>
      </c>
      <c r="P197" s="845">
        <v>299.42</v>
      </c>
      <c r="Q197" s="845">
        <v>296.5</v>
      </c>
      <c r="R197" s="845">
        <v>281.06663939193118</v>
      </c>
    </row>
    <row r="198" spans="3:18" ht="13.9" customHeight="1" x14ac:dyDescent="0.35">
      <c r="C198" s="842" t="s">
        <v>2023</v>
      </c>
      <c r="D198" s="844">
        <v>1436.8600000000001</v>
      </c>
      <c r="E198" s="844">
        <v>1813.78</v>
      </c>
      <c r="F198" s="844">
        <v>1532.46</v>
      </c>
      <c r="G198" s="844">
        <v>1775.97</v>
      </c>
      <c r="H198" s="844">
        <v>1781.2</v>
      </c>
      <c r="I198" s="844">
        <v>1715.94</v>
      </c>
      <c r="J198" s="844">
        <v>1632.28</v>
      </c>
      <c r="K198" s="844">
        <v>2065.23</v>
      </c>
      <c r="L198" s="844">
        <v>1997.93</v>
      </c>
      <c r="M198" s="844">
        <v>2181.89</v>
      </c>
      <c r="N198" s="844">
        <v>1854.15</v>
      </c>
      <c r="O198" s="844">
        <v>1961.51</v>
      </c>
      <c r="P198" s="844">
        <v>1852.78</v>
      </c>
      <c r="Q198" s="844">
        <v>1895</v>
      </c>
      <c r="R198" s="844">
        <v>1736.4223582953516</v>
      </c>
    </row>
    <row r="199" spans="3:18" ht="24.75" customHeight="1" x14ac:dyDescent="0.35">
      <c r="C199" s="843" t="s">
        <v>2024</v>
      </c>
      <c r="D199" s="845">
        <v>253.55</v>
      </c>
      <c r="E199" s="845">
        <v>300.35000000000002</v>
      </c>
      <c r="F199" s="845">
        <v>249.72</v>
      </c>
      <c r="G199" s="845">
        <v>301.54000000000002</v>
      </c>
      <c r="H199" s="845">
        <v>308.73</v>
      </c>
      <c r="I199" s="845">
        <v>289.89</v>
      </c>
      <c r="J199" s="845">
        <v>270.26</v>
      </c>
      <c r="K199" s="845">
        <v>346.74</v>
      </c>
      <c r="L199" s="845">
        <v>334.35</v>
      </c>
      <c r="M199" s="845">
        <v>379.68</v>
      </c>
      <c r="N199" s="845">
        <v>226.92000000000002</v>
      </c>
      <c r="O199" s="845">
        <v>264.91000000000003</v>
      </c>
      <c r="P199" s="845">
        <v>306.45</v>
      </c>
      <c r="Q199" s="845">
        <v>329.12</v>
      </c>
      <c r="R199" s="845">
        <v>294.98336466546749</v>
      </c>
    </row>
    <row r="200" spans="3:18" ht="13" customHeight="1" x14ac:dyDescent="0.35">
      <c r="C200" s="842" t="s">
        <v>2025</v>
      </c>
      <c r="D200" s="844">
        <v>357.89</v>
      </c>
      <c r="E200" s="844">
        <v>402.59000000000003</v>
      </c>
      <c r="F200" s="844">
        <v>369.69</v>
      </c>
      <c r="G200" s="844">
        <v>410.71000000000004</v>
      </c>
      <c r="H200" s="844">
        <v>439.84000000000003</v>
      </c>
      <c r="I200" s="844">
        <v>412.75</v>
      </c>
      <c r="J200" s="844">
        <v>376.95</v>
      </c>
      <c r="K200" s="844">
        <v>437.27</v>
      </c>
      <c r="L200" s="844">
        <v>538.43000000000006</v>
      </c>
      <c r="M200" s="844">
        <v>644.26</v>
      </c>
      <c r="N200" s="844">
        <v>303.28000000000003</v>
      </c>
      <c r="O200" s="844">
        <v>373.1</v>
      </c>
      <c r="P200" s="844">
        <v>460.58</v>
      </c>
      <c r="Q200" s="844">
        <v>503.56</v>
      </c>
      <c r="R200" s="844">
        <v>418.34069638485778</v>
      </c>
    </row>
    <row r="201" spans="3:18" ht="13" customHeight="1" x14ac:dyDescent="0.35">
      <c r="C201" s="36"/>
      <c r="D201" s="40"/>
      <c r="E201" s="40"/>
      <c r="F201" s="40"/>
      <c r="G201" s="40"/>
      <c r="H201" s="40"/>
      <c r="I201" s="40"/>
      <c r="J201" s="40"/>
      <c r="K201" s="40"/>
      <c r="M201" s="40"/>
      <c r="N201" s="40"/>
      <c r="O201" s="40"/>
      <c r="P201" s="40"/>
      <c r="Q201" s="40"/>
      <c r="R201" s="40"/>
    </row>
    <row r="202" spans="3:18" ht="13" customHeight="1" x14ac:dyDescent="0.35">
      <c r="C202" s="36"/>
      <c r="D202" s="40"/>
      <c r="E202" s="40"/>
      <c r="F202" s="40"/>
      <c r="G202" s="40"/>
      <c r="H202" s="40"/>
      <c r="I202" s="40"/>
      <c r="J202" s="40"/>
      <c r="K202" s="40"/>
      <c r="M202" s="40"/>
      <c r="N202" s="40"/>
      <c r="O202" s="40"/>
      <c r="P202" s="40"/>
      <c r="Q202" s="40"/>
      <c r="R202" s="40"/>
    </row>
    <row r="203" spans="3:18" ht="13" customHeight="1" x14ac:dyDescent="0.35">
      <c r="C203" s="842" t="s">
        <v>2468</v>
      </c>
      <c r="D203" s="840"/>
      <c r="E203" s="840"/>
      <c r="F203" s="840"/>
      <c r="G203" s="840"/>
      <c r="H203" s="840"/>
      <c r="I203" s="840"/>
      <c r="J203" s="840"/>
      <c r="K203" s="840"/>
      <c r="L203" s="840"/>
      <c r="M203" s="840"/>
      <c r="N203" s="840"/>
      <c r="O203" s="840"/>
      <c r="P203" s="840"/>
      <c r="Q203" s="840"/>
      <c r="R203" s="840"/>
    </row>
    <row r="204" spans="3:18" ht="13" customHeight="1" x14ac:dyDescent="0.35">
      <c r="C204" s="840"/>
      <c r="D204" s="841" t="s">
        <v>1685</v>
      </c>
      <c r="E204" s="841" t="s">
        <v>1686</v>
      </c>
      <c r="F204" s="841" t="s">
        <v>1687</v>
      </c>
      <c r="G204" s="841" t="s">
        <v>2422</v>
      </c>
      <c r="H204" s="841" t="s">
        <v>2423</v>
      </c>
      <c r="I204" s="841" t="s">
        <v>2424</v>
      </c>
      <c r="J204" s="841" t="s">
        <v>2425</v>
      </c>
      <c r="K204" s="841" t="s">
        <v>2426</v>
      </c>
      <c r="L204" s="841" t="s">
        <v>2427</v>
      </c>
      <c r="M204" s="841" t="s">
        <v>2417</v>
      </c>
      <c r="N204" s="841" t="s">
        <v>2418</v>
      </c>
      <c r="O204" s="841" t="s">
        <v>2419</v>
      </c>
      <c r="P204" s="841" t="s">
        <v>2420</v>
      </c>
      <c r="Q204" s="841" t="s">
        <v>2421</v>
      </c>
      <c r="R204" s="841" t="s">
        <v>2416</v>
      </c>
    </row>
    <row r="205" spans="3:18" ht="13" customHeight="1" x14ac:dyDescent="0.35">
      <c r="C205" s="842" t="s">
        <v>2469</v>
      </c>
      <c r="D205" s="844">
        <v>218.72</v>
      </c>
      <c r="E205" s="844">
        <v>287.13</v>
      </c>
      <c r="F205" s="844">
        <v>200.63</v>
      </c>
      <c r="G205" s="844">
        <v>287.8</v>
      </c>
      <c r="H205" s="844">
        <v>283.40000000000003</v>
      </c>
      <c r="I205" s="844">
        <v>264.77</v>
      </c>
      <c r="J205" s="844">
        <v>247.63</v>
      </c>
      <c r="K205" s="844">
        <v>323.24</v>
      </c>
      <c r="L205" s="844">
        <v>365.18</v>
      </c>
      <c r="M205" s="844">
        <v>444.88</v>
      </c>
      <c r="N205" s="844">
        <v>314.3</v>
      </c>
      <c r="O205" s="844">
        <v>341.37</v>
      </c>
      <c r="P205" s="844">
        <v>314.15000000000003</v>
      </c>
      <c r="Q205" s="844">
        <v>342.48</v>
      </c>
      <c r="R205" s="844">
        <v>278.23353372374527</v>
      </c>
    </row>
    <row r="206" spans="3:18" ht="13.9" customHeight="1" x14ac:dyDescent="0.35">
      <c r="C206" s="843" t="s">
        <v>2026</v>
      </c>
      <c r="D206" s="845">
        <v>48.97</v>
      </c>
      <c r="E206" s="845">
        <v>63.68</v>
      </c>
      <c r="F206" s="845">
        <v>58</v>
      </c>
      <c r="G206" s="845">
        <v>67.75</v>
      </c>
      <c r="H206" s="845">
        <v>65.31</v>
      </c>
      <c r="I206" s="845">
        <v>57.28</v>
      </c>
      <c r="J206" s="845">
        <v>56.82</v>
      </c>
      <c r="K206" s="845">
        <v>62.980000000000004</v>
      </c>
      <c r="L206" s="845">
        <v>76.72</v>
      </c>
      <c r="M206" s="845">
        <v>101.5</v>
      </c>
      <c r="N206" s="845">
        <v>90.31</v>
      </c>
      <c r="O206" s="845">
        <v>97.67</v>
      </c>
      <c r="P206" s="845">
        <v>73</v>
      </c>
      <c r="Q206" s="845">
        <v>75.790000000000006</v>
      </c>
      <c r="R206" s="845">
        <v>63.981795804649778</v>
      </c>
    </row>
    <row r="207" spans="3:18" ht="24.75" customHeight="1" x14ac:dyDescent="0.35">
      <c r="C207" s="842" t="s">
        <v>2027</v>
      </c>
      <c r="D207" s="844">
        <v>169.49</v>
      </c>
      <c r="E207" s="844">
        <v>223.08</v>
      </c>
      <c r="F207" s="844">
        <v>142.41</v>
      </c>
      <c r="G207" s="844">
        <v>219.72</v>
      </c>
      <c r="H207" s="844">
        <v>217.83</v>
      </c>
      <c r="I207" s="844">
        <v>207.20000000000002</v>
      </c>
      <c r="J207" s="844">
        <v>190.51</v>
      </c>
      <c r="K207" s="844">
        <v>259.93</v>
      </c>
      <c r="L207" s="844">
        <v>288.15000000000003</v>
      </c>
      <c r="M207" s="844">
        <v>343.03000000000003</v>
      </c>
      <c r="N207" s="844">
        <v>223.67000000000002</v>
      </c>
      <c r="O207" s="844">
        <v>243.38</v>
      </c>
      <c r="P207" s="844">
        <v>240.85</v>
      </c>
      <c r="Q207" s="844">
        <v>266.35000000000002</v>
      </c>
      <c r="R207" s="844">
        <v>213.94990803229689</v>
      </c>
    </row>
    <row r="208" spans="3:18" ht="13" customHeight="1" x14ac:dyDescent="0.35">
      <c r="C208" s="843" t="s">
        <v>2028</v>
      </c>
      <c r="D208" s="845">
        <v>0.25</v>
      </c>
      <c r="E208" s="845">
        <v>0.38</v>
      </c>
      <c r="F208" s="845">
        <v>0.22</v>
      </c>
      <c r="G208" s="845">
        <v>0.33</v>
      </c>
      <c r="H208" s="845">
        <v>0.26</v>
      </c>
      <c r="I208" s="845">
        <v>0.3</v>
      </c>
      <c r="J208" s="845">
        <v>0.31</v>
      </c>
      <c r="K208" s="845">
        <v>0.33</v>
      </c>
      <c r="L208" s="845">
        <v>0.3</v>
      </c>
      <c r="M208" s="845">
        <v>0.35000000000000003</v>
      </c>
      <c r="N208" s="845">
        <v>0.33</v>
      </c>
      <c r="O208" s="845">
        <v>0.32</v>
      </c>
      <c r="P208" s="845">
        <v>0.3</v>
      </c>
      <c r="Q208" s="845">
        <v>0.33</v>
      </c>
      <c r="R208" s="845">
        <v>0.3018298867985772</v>
      </c>
    </row>
    <row r="209" spans="3:18" ht="24.75" customHeight="1" x14ac:dyDescent="0.35">
      <c r="C209" s="36"/>
      <c r="D209" s="40"/>
      <c r="E209" s="40"/>
      <c r="F209" s="40"/>
      <c r="G209" s="40"/>
      <c r="H209" s="40"/>
      <c r="I209" s="40"/>
      <c r="J209" s="40"/>
      <c r="K209" s="40"/>
      <c r="M209" s="40"/>
      <c r="N209" s="40"/>
      <c r="O209" s="40"/>
      <c r="P209" s="40"/>
      <c r="Q209" s="40"/>
      <c r="R209" s="40"/>
    </row>
    <row r="210" spans="3:18" ht="24.75" customHeight="1" x14ac:dyDescent="0.35">
      <c r="C210" s="36"/>
      <c r="D210" s="40"/>
      <c r="E210" s="40"/>
      <c r="F210" s="40"/>
      <c r="G210" s="40"/>
      <c r="H210" s="40"/>
      <c r="I210" s="40"/>
      <c r="J210" s="40"/>
      <c r="K210" s="40"/>
      <c r="M210" s="40"/>
      <c r="N210" s="40"/>
      <c r="O210" s="40"/>
      <c r="P210" s="40"/>
      <c r="Q210" s="40"/>
      <c r="R210" s="40"/>
    </row>
    <row r="211" spans="3:18" ht="24.75" customHeight="1" x14ac:dyDescent="0.35">
      <c r="C211" s="842" t="s">
        <v>2470</v>
      </c>
      <c r="D211" s="840"/>
      <c r="E211" s="840"/>
      <c r="F211" s="840"/>
      <c r="G211" s="840"/>
      <c r="H211" s="840"/>
      <c r="I211" s="840"/>
      <c r="J211" s="840"/>
      <c r="K211" s="840"/>
      <c r="L211" s="840"/>
      <c r="M211" s="840"/>
      <c r="N211" s="840"/>
      <c r="O211" s="840"/>
      <c r="P211" s="840"/>
      <c r="Q211" s="840"/>
      <c r="R211" s="840"/>
    </row>
    <row r="212" spans="3:18" ht="24.75" customHeight="1" x14ac:dyDescent="0.35">
      <c r="C212" s="840"/>
      <c r="D212" s="841" t="s">
        <v>1685</v>
      </c>
      <c r="E212" s="841" t="s">
        <v>1686</v>
      </c>
      <c r="F212" s="841" t="s">
        <v>1687</v>
      </c>
      <c r="G212" s="841" t="s">
        <v>2422</v>
      </c>
      <c r="H212" s="841" t="s">
        <v>2423</v>
      </c>
      <c r="I212" s="841" t="s">
        <v>2424</v>
      </c>
      <c r="J212" s="841" t="s">
        <v>2425</v>
      </c>
      <c r="K212" s="841" t="s">
        <v>2426</v>
      </c>
      <c r="L212" s="841" t="s">
        <v>2427</v>
      </c>
      <c r="M212" s="841" t="s">
        <v>2417</v>
      </c>
      <c r="N212" s="841" t="s">
        <v>2418</v>
      </c>
      <c r="O212" s="841" t="s">
        <v>2419</v>
      </c>
      <c r="P212" s="841" t="s">
        <v>2420</v>
      </c>
      <c r="Q212" s="841" t="s">
        <v>2421</v>
      </c>
      <c r="R212" s="841" t="s">
        <v>2416</v>
      </c>
    </row>
    <row r="213" spans="3:18" ht="13.9" customHeight="1" x14ac:dyDescent="0.35">
      <c r="C213" s="842" t="s">
        <v>2471</v>
      </c>
      <c r="D213" s="844">
        <v>426.77</v>
      </c>
      <c r="E213" s="844">
        <v>536.34</v>
      </c>
      <c r="F213" s="844">
        <v>405.98</v>
      </c>
      <c r="G213" s="844">
        <v>529.07000000000005</v>
      </c>
      <c r="H213" s="844">
        <v>519.78</v>
      </c>
      <c r="I213" s="844">
        <v>498.29</v>
      </c>
      <c r="J213" s="844">
        <v>465.66</v>
      </c>
      <c r="K213" s="844">
        <v>510.6</v>
      </c>
      <c r="L213" s="844">
        <v>584.88</v>
      </c>
      <c r="M213" s="844">
        <v>673.85</v>
      </c>
      <c r="N213" s="844">
        <v>501.5</v>
      </c>
      <c r="O213" s="844">
        <v>518.14</v>
      </c>
      <c r="P213" s="844">
        <v>531.64</v>
      </c>
      <c r="Q213" s="844">
        <v>542.48</v>
      </c>
      <c r="R213" s="844">
        <v>507.70685970867879</v>
      </c>
    </row>
    <row r="214" spans="3:18" ht="31.15" customHeight="1" x14ac:dyDescent="0.35">
      <c r="C214" s="843" t="s">
        <v>2029</v>
      </c>
      <c r="D214" s="845">
        <v>101.06</v>
      </c>
      <c r="E214" s="845">
        <v>147.6</v>
      </c>
      <c r="F214" s="845">
        <v>101.69</v>
      </c>
      <c r="G214" s="845">
        <v>142.82</v>
      </c>
      <c r="H214" s="845">
        <v>145.57</v>
      </c>
      <c r="I214" s="845">
        <v>136.07</v>
      </c>
      <c r="J214" s="845">
        <v>119.24000000000001</v>
      </c>
      <c r="K214" s="845">
        <v>101.63</v>
      </c>
      <c r="L214" s="845">
        <v>174.07</v>
      </c>
      <c r="M214" s="845">
        <v>211.82</v>
      </c>
      <c r="N214" s="845">
        <v>90.14</v>
      </c>
      <c r="O214" s="845">
        <v>105.34</v>
      </c>
      <c r="P214" s="845">
        <v>143.4</v>
      </c>
      <c r="Q214" s="845">
        <v>143.37</v>
      </c>
      <c r="R214" s="845">
        <v>136.94344662492054</v>
      </c>
    </row>
    <row r="215" spans="3:18" ht="24.75" customHeight="1" x14ac:dyDescent="0.35">
      <c r="C215" s="842" t="s">
        <v>2033</v>
      </c>
      <c r="D215" s="844">
        <v>258.93</v>
      </c>
      <c r="E215" s="844">
        <v>300.95999999999998</v>
      </c>
      <c r="F215" s="844">
        <v>241.31</v>
      </c>
      <c r="G215" s="844">
        <v>300.82</v>
      </c>
      <c r="H215" s="844">
        <v>286.99</v>
      </c>
      <c r="I215" s="844">
        <v>279.10000000000002</v>
      </c>
      <c r="J215" s="844">
        <v>271.28000000000003</v>
      </c>
      <c r="K215" s="844">
        <v>308.82</v>
      </c>
      <c r="L215" s="844">
        <v>313.84000000000003</v>
      </c>
      <c r="M215" s="844">
        <v>343.33</v>
      </c>
      <c r="N215" s="844">
        <v>315.17</v>
      </c>
      <c r="O215" s="844">
        <v>316.20999999999998</v>
      </c>
      <c r="P215" s="844">
        <v>297.61</v>
      </c>
      <c r="Q215" s="844">
        <v>311.65000000000003</v>
      </c>
      <c r="R215" s="844">
        <v>288.1338434385101</v>
      </c>
    </row>
    <row r="216" spans="3:18" ht="13" customHeight="1" x14ac:dyDescent="0.35">
      <c r="C216" s="843" t="s">
        <v>2030</v>
      </c>
      <c r="D216" s="845">
        <v>59.910000000000004</v>
      </c>
      <c r="E216" s="845">
        <v>78.510000000000005</v>
      </c>
      <c r="F216" s="845">
        <v>56.53</v>
      </c>
      <c r="G216" s="845">
        <v>76.41</v>
      </c>
      <c r="H216" s="845">
        <v>78.06</v>
      </c>
      <c r="I216" s="845">
        <v>74.44</v>
      </c>
      <c r="J216" s="845">
        <v>67.41</v>
      </c>
      <c r="K216" s="845">
        <v>88.73</v>
      </c>
      <c r="L216" s="845">
        <v>86.87</v>
      </c>
      <c r="M216" s="845">
        <v>106.21000000000001</v>
      </c>
      <c r="N216" s="845">
        <v>84.73</v>
      </c>
      <c r="O216" s="845">
        <v>85.52</v>
      </c>
      <c r="P216" s="845">
        <v>81.25</v>
      </c>
      <c r="Q216" s="845">
        <v>78.38</v>
      </c>
      <c r="R216" s="845">
        <v>73.977958181744413</v>
      </c>
    </row>
    <row r="217" spans="3:18" ht="13" customHeight="1" x14ac:dyDescent="0.35">
      <c r="C217" s="842" t="s">
        <v>2038</v>
      </c>
      <c r="D217" s="844">
        <v>6.87</v>
      </c>
      <c r="E217" s="844">
        <v>9.27</v>
      </c>
      <c r="F217" s="844">
        <v>6.44</v>
      </c>
      <c r="G217" s="844">
        <v>9.02</v>
      </c>
      <c r="H217" s="844">
        <v>9.16</v>
      </c>
      <c r="I217" s="844">
        <v>8.67</v>
      </c>
      <c r="J217" s="844">
        <v>7.73</v>
      </c>
      <c r="K217" s="844">
        <v>11.41</v>
      </c>
      <c r="L217" s="844">
        <v>10.1</v>
      </c>
      <c r="M217" s="844">
        <v>12.49</v>
      </c>
      <c r="N217" s="844">
        <v>11.46</v>
      </c>
      <c r="O217" s="844">
        <v>11.05</v>
      </c>
      <c r="P217" s="844">
        <v>9.370000000000001</v>
      </c>
      <c r="Q217" s="844">
        <v>9.07</v>
      </c>
      <c r="R217" s="844">
        <v>8.6516114635036985</v>
      </c>
    </row>
    <row r="218" spans="3:18" ht="13" customHeight="1" x14ac:dyDescent="0.35">
      <c r="C218" s="36"/>
      <c r="D218" s="40"/>
      <c r="E218" s="40"/>
      <c r="F218" s="40"/>
      <c r="G218" s="40"/>
      <c r="H218" s="40"/>
      <c r="I218" s="40"/>
      <c r="J218" s="40"/>
      <c r="K218" s="40"/>
      <c r="M218" s="40"/>
      <c r="N218" s="40"/>
      <c r="O218" s="40"/>
      <c r="P218" s="40"/>
      <c r="Q218" s="40"/>
      <c r="R218" s="40"/>
    </row>
    <row r="219" spans="3:18" ht="13" customHeight="1" x14ac:dyDescent="0.35">
      <c r="C219" s="36"/>
      <c r="D219" s="40"/>
      <c r="E219" s="40"/>
      <c r="F219" s="40"/>
      <c r="G219" s="40"/>
      <c r="H219" s="40"/>
      <c r="I219" s="40"/>
      <c r="J219" s="40"/>
      <c r="K219" s="40"/>
      <c r="M219" s="40"/>
      <c r="N219" s="40"/>
      <c r="O219" s="40"/>
      <c r="P219" s="40"/>
      <c r="Q219" s="40"/>
      <c r="R219" s="40"/>
    </row>
    <row r="220" spans="3:18" ht="13" customHeight="1" x14ac:dyDescent="0.35">
      <c r="C220" s="842" t="s">
        <v>2472</v>
      </c>
      <c r="D220" s="840"/>
      <c r="E220" s="840"/>
      <c r="F220" s="840"/>
      <c r="G220" s="840"/>
      <c r="H220" s="840"/>
      <c r="I220" s="840"/>
      <c r="J220" s="840"/>
      <c r="K220" s="840"/>
      <c r="L220" s="840"/>
      <c r="M220" s="840"/>
      <c r="N220" s="840"/>
      <c r="O220" s="840"/>
      <c r="P220" s="840"/>
      <c r="Q220" s="840"/>
      <c r="R220" s="840"/>
    </row>
    <row r="221" spans="3:18" ht="13.9" customHeight="1" x14ac:dyDescent="0.35">
      <c r="C221" s="840"/>
      <c r="D221" s="841" t="s">
        <v>1685</v>
      </c>
      <c r="E221" s="841" t="s">
        <v>1686</v>
      </c>
      <c r="F221" s="841" t="s">
        <v>1687</v>
      </c>
      <c r="G221" s="841" t="s">
        <v>2422</v>
      </c>
      <c r="H221" s="841" t="s">
        <v>2423</v>
      </c>
      <c r="I221" s="841" t="s">
        <v>2424</v>
      </c>
      <c r="J221" s="841" t="s">
        <v>2425</v>
      </c>
      <c r="K221" s="841" t="s">
        <v>2426</v>
      </c>
      <c r="L221" s="841" t="s">
        <v>2427</v>
      </c>
      <c r="M221" s="841" t="s">
        <v>2417</v>
      </c>
      <c r="N221" s="841" t="s">
        <v>2418</v>
      </c>
      <c r="O221" s="841" t="s">
        <v>2419</v>
      </c>
      <c r="P221" s="841" t="s">
        <v>2420</v>
      </c>
      <c r="Q221" s="841" t="s">
        <v>2421</v>
      </c>
      <c r="R221" s="841" t="s">
        <v>2416</v>
      </c>
    </row>
    <row r="222" spans="3:18" ht="24.75" customHeight="1" x14ac:dyDescent="0.35">
      <c r="C222" s="842" t="s">
        <v>2473</v>
      </c>
      <c r="D222" s="844">
        <v>101.06</v>
      </c>
      <c r="E222" s="844">
        <v>147.6</v>
      </c>
      <c r="F222" s="844">
        <v>101.69</v>
      </c>
      <c r="G222" s="844">
        <v>142.82</v>
      </c>
      <c r="H222" s="844">
        <v>145.57</v>
      </c>
      <c r="I222" s="844">
        <v>136.07</v>
      </c>
      <c r="J222" s="844">
        <v>119.24000000000001</v>
      </c>
      <c r="K222" s="844">
        <v>101.63</v>
      </c>
      <c r="L222" s="844">
        <v>174.07</v>
      </c>
      <c r="M222" s="844">
        <v>211.82</v>
      </c>
      <c r="N222" s="844">
        <v>90.14</v>
      </c>
      <c r="O222" s="844">
        <v>105.34</v>
      </c>
      <c r="P222" s="844">
        <v>143.4</v>
      </c>
      <c r="Q222" s="844">
        <v>143.37</v>
      </c>
      <c r="R222" s="844">
        <v>136.94344662492054</v>
      </c>
    </row>
    <row r="223" spans="3:18" ht="13" customHeight="1" x14ac:dyDescent="0.35">
      <c r="C223" s="843" t="s">
        <v>2031</v>
      </c>
      <c r="D223" s="845">
        <v>15.14</v>
      </c>
      <c r="E223" s="845">
        <v>20.88</v>
      </c>
      <c r="F223" s="845">
        <v>14.81</v>
      </c>
      <c r="G223" s="845">
        <v>19.77</v>
      </c>
      <c r="H223" s="845">
        <v>19.97</v>
      </c>
      <c r="I223" s="845">
        <v>19.71</v>
      </c>
      <c r="J223" s="845">
        <v>18.27</v>
      </c>
      <c r="K223" s="845">
        <v>12.55</v>
      </c>
      <c r="L223" s="845">
        <v>23.76</v>
      </c>
      <c r="M223" s="845">
        <v>23.31</v>
      </c>
      <c r="N223" s="845">
        <v>11.02</v>
      </c>
      <c r="O223" s="845">
        <v>12.69</v>
      </c>
      <c r="P223" s="845">
        <v>18.920000000000002</v>
      </c>
      <c r="Q223" s="845">
        <v>19.690000000000001</v>
      </c>
      <c r="R223" s="845">
        <v>19.10894453536023</v>
      </c>
    </row>
    <row r="224" spans="3:18" ht="24.75" customHeight="1" x14ac:dyDescent="0.35">
      <c r="C224" s="842" t="s">
        <v>2032</v>
      </c>
      <c r="D224" s="844">
        <v>51.76</v>
      </c>
      <c r="E224" s="844">
        <v>85.34</v>
      </c>
      <c r="F224" s="844">
        <v>56.92</v>
      </c>
      <c r="G224" s="844">
        <v>80.67</v>
      </c>
      <c r="H224" s="844">
        <v>83.11</v>
      </c>
      <c r="I224" s="844">
        <v>76.320000000000007</v>
      </c>
      <c r="J224" s="844">
        <v>64.55</v>
      </c>
      <c r="K224" s="844">
        <v>59.7</v>
      </c>
      <c r="L224" s="844">
        <v>100.12</v>
      </c>
      <c r="M224" s="844">
        <v>120</v>
      </c>
      <c r="N224" s="844">
        <v>52.58</v>
      </c>
      <c r="O224" s="844">
        <v>58.9</v>
      </c>
      <c r="P224" s="844">
        <v>79.180000000000007</v>
      </c>
      <c r="Q224" s="844">
        <v>80.05</v>
      </c>
      <c r="R224" s="844">
        <v>76.843482465275429</v>
      </c>
    </row>
    <row r="225" spans="3:18" ht="31.15" customHeight="1" x14ac:dyDescent="0.35">
      <c r="C225" s="843" t="s">
        <v>2310</v>
      </c>
      <c r="D225" s="845">
        <v>34.160000000000004</v>
      </c>
      <c r="E225" s="845">
        <v>41.38</v>
      </c>
      <c r="F225" s="845">
        <v>29.96</v>
      </c>
      <c r="G225" s="845">
        <v>42.38</v>
      </c>
      <c r="H225" s="845">
        <v>42.480000000000004</v>
      </c>
      <c r="I225" s="845">
        <v>40.04</v>
      </c>
      <c r="J225" s="845">
        <v>36.42</v>
      </c>
      <c r="K225" s="845">
        <v>29.38</v>
      </c>
      <c r="L225" s="845">
        <v>50.19</v>
      </c>
      <c r="M225" s="845">
        <v>68.52</v>
      </c>
      <c r="N225" s="845">
        <v>26.53</v>
      </c>
      <c r="O225" s="845">
        <v>33.76</v>
      </c>
      <c r="P225" s="845">
        <v>45.31</v>
      </c>
      <c r="Q225" s="845">
        <v>43.64</v>
      </c>
      <c r="R225" s="845">
        <v>40.991019624284881</v>
      </c>
    </row>
    <row r="226" spans="3:18" ht="24.75" customHeight="1" x14ac:dyDescent="0.35">
      <c r="C226" s="38"/>
      <c r="D226" s="39"/>
      <c r="E226" s="39"/>
      <c r="F226" s="39"/>
      <c r="G226" s="39"/>
      <c r="H226" s="39"/>
      <c r="I226" s="39"/>
      <c r="J226" s="39"/>
      <c r="K226" s="39"/>
      <c r="M226" s="39"/>
      <c r="N226" s="39"/>
      <c r="O226" s="39"/>
      <c r="P226" s="39"/>
      <c r="Q226" s="39"/>
      <c r="R226" s="39"/>
    </row>
    <row r="227" spans="3:18" ht="13" customHeight="1" x14ac:dyDescent="0.35">
      <c r="C227" s="119"/>
    </row>
    <row r="228" spans="3:18" ht="13" customHeight="1" x14ac:dyDescent="0.35">
      <c r="C228" s="842" t="s">
        <v>2474</v>
      </c>
      <c r="D228" s="840"/>
      <c r="E228" s="840"/>
      <c r="F228" s="840"/>
      <c r="G228" s="840"/>
      <c r="H228" s="840"/>
      <c r="I228" s="840"/>
      <c r="J228" s="840"/>
      <c r="K228" s="840"/>
      <c r="L228" s="840"/>
      <c r="M228" s="840"/>
      <c r="N228" s="840"/>
      <c r="O228" s="840"/>
      <c r="P228" s="840"/>
      <c r="Q228" s="840"/>
      <c r="R228" s="840"/>
    </row>
    <row r="229" spans="3:18" ht="13" customHeight="1" x14ac:dyDescent="0.35">
      <c r="C229" s="840"/>
      <c r="D229" s="841" t="s">
        <v>1685</v>
      </c>
      <c r="E229" s="841" t="s">
        <v>1686</v>
      </c>
      <c r="F229" s="841" t="s">
        <v>1687</v>
      </c>
      <c r="G229" s="841" t="s">
        <v>2422</v>
      </c>
      <c r="H229" s="841" t="s">
        <v>2423</v>
      </c>
      <c r="I229" s="841" t="s">
        <v>2424</v>
      </c>
      <c r="J229" s="841" t="s">
        <v>2425</v>
      </c>
      <c r="K229" s="841" t="s">
        <v>2426</v>
      </c>
      <c r="L229" s="841" t="s">
        <v>2427</v>
      </c>
      <c r="M229" s="841" t="s">
        <v>2417</v>
      </c>
      <c r="N229" s="841" t="s">
        <v>2418</v>
      </c>
      <c r="O229" s="841" t="s">
        <v>2419</v>
      </c>
      <c r="P229" s="841" t="s">
        <v>2420</v>
      </c>
      <c r="Q229" s="841" t="s">
        <v>2421</v>
      </c>
      <c r="R229" s="841" t="s">
        <v>2416</v>
      </c>
    </row>
    <row r="230" spans="3:18" ht="13" customHeight="1" x14ac:dyDescent="0.35">
      <c r="C230" s="842" t="s">
        <v>2475</v>
      </c>
      <c r="D230" s="844">
        <v>258.93</v>
      </c>
      <c r="E230" s="844">
        <v>300.95999999999998</v>
      </c>
      <c r="F230" s="844">
        <v>241.31</v>
      </c>
      <c r="G230" s="844">
        <v>300.82</v>
      </c>
      <c r="H230" s="844">
        <v>286.99</v>
      </c>
      <c r="I230" s="844">
        <v>279.10000000000002</v>
      </c>
      <c r="J230" s="844">
        <v>271.28000000000003</v>
      </c>
      <c r="K230" s="844">
        <v>308.82</v>
      </c>
      <c r="L230" s="844">
        <v>313.84000000000003</v>
      </c>
      <c r="M230" s="844">
        <v>343.33</v>
      </c>
      <c r="N230" s="844">
        <v>315.17</v>
      </c>
      <c r="O230" s="844">
        <v>316.20999999999998</v>
      </c>
      <c r="P230" s="844">
        <v>297.61</v>
      </c>
      <c r="Q230" s="844">
        <v>311.65000000000003</v>
      </c>
      <c r="R230" s="844">
        <v>288.1338434385101</v>
      </c>
    </row>
    <row r="231" spans="3:18" ht="13.9" customHeight="1" x14ac:dyDescent="0.35">
      <c r="C231" s="843" t="s">
        <v>2034</v>
      </c>
      <c r="D231" s="845">
        <v>118.26</v>
      </c>
      <c r="E231" s="845">
        <v>138.05000000000001</v>
      </c>
      <c r="F231" s="845">
        <v>108.98</v>
      </c>
      <c r="G231" s="845">
        <v>137.5</v>
      </c>
      <c r="H231" s="845">
        <v>130.49</v>
      </c>
      <c r="I231" s="845">
        <v>126.65</v>
      </c>
      <c r="J231" s="845">
        <v>122.10000000000001</v>
      </c>
      <c r="K231" s="845">
        <v>144</v>
      </c>
      <c r="L231" s="845">
        <v>145.08000000000001</v>
      </c>
      <c r="M231" s="845">
        <v>160.61000000000001</v>
      </c>
      <c r="N231" s="845">
        <v>144.97999999999999</v>
      </c>
      <c r="O231" s="845">
        <v>145.96</v>
      </c>
      <c r="P231" s="845">
        <v>136.78</v>
      </c>
      <c r="Q231" s="845">
        <v>145.53</v>
      </c>
      <c r="R231" s="845">
        <v>131.67435318302924</v>
      </c>
    </row>
    <row r="232" spans="3:18" ht="24.75" customHeight="1" x14ac:dyDescent="0.35">
      <c r="C232" s="842" t="s">
        <v>2476</v>
      </c>
      <c r="D232" s="844">
        <v>50.980000000000004</v>
      </c>
      <c r="E232" s="844">
        <v>58.26</v>
      </c>
      <c r="F232" s="844">
        <v>44.96</v>
      </c>
      <c r="G232" s="844">
        <v>56.31</v>
      </c>
      <c r="H232" s="844">
        <v>56.43</v>
      </c>
      <c r="I232" s="844">
        <v>55.14</v>
      </c>
      <c r="J232" s="844">
        <v>53.44</v>
      </c>
      <c r="K232" s="844">
        <v>65.39</v>
      </c>
      <c r="L232" s="844">
        <v>66.69</v>
      </c>
      <c r="M232" s="844">
        <v>73.8</v>
      </c>
      <c r="N232" s="844">
        <v>65.63</v>
      </c>
      <c r="O232" s="844">
        <v>65.66</v>
      </c>
      <c r="P232" s="844">
        <v>60.1</v>
      </c>
      <c r="Q232" s="844">
        <v>63.370000000000005</v>
      </c>
      <c r="R232" s="844">
        <v>56.268342823137992</v>
      </c>
    </row>
    <row r="233" spans="3:18" ht="13" customHeight="1" x14ac:dyDescent="0.35">
      <c r="C233" s="843" t="s">
        <v>2477</v>
      </c>
      <c r="D233" s="845">
        <v>0</v>
      </c>
      <c r="E233" s="845">
        <v>0</v>
      </c>
      <c r="F233" s="845">
        <v>0</v>
      </c>
      <c r="G233" s="845">
        <v>0</v>
      </c>
      <c r="H233" s="845">
        <v>0</v>
      </c>
      <c r="I233" s="845">
        <v>0.01</v>
      </c>
      <c r="J233" s="845">
        <v>0</v>
      </c>
      <c r="K233" s="845">
        <v>0</v>
      </c>
      <c r="L233" s="845">
        <v>0.01</v>
      </c>
      <c r="M233" s="845">
        <v>0.01</v>
      </c>
      <c r="N233" s="845">
        <v>0.01</v>
      </c>
      <c r="O233" s="845">
        <v>0.01</v>
      </c>
      <c r="P233" s="845">
        <v>0</v>
      </c>
      <c r="Q233" s="845">
        <v>0</v>
      </c>
      <c r="R233" s="845">
        <v>4.7336317775463557E-3</v>
      </c>
    </row>
    <row r="234" spans="3:18" ht="13" customHeight="1" x14ac:dyDescent="0.35">
      <c r="C234" s="842" t="s">
        <v>2478</v>
      </c>
      <c r="D234" s="844">
        <v>8.76</v>
      </c>
      <c r="E234" s="844">
        <v>9.18</v>
      </c>
      <c r="F234" s="844">
        <v>8.32</v>
      </c>
      <c r="G234" s="844">
        <v>8.75</v>
      </c>
      <c r="H234" s="844">
        <v>9.51</v>
      </c>
      <c r="I234" s="844">
        <v>9.620000000000001</v>
      </c>
      <c r="J234" s="844">
        <v>9.2799999999999994</v>
      </c>
      <c r="K234" s="844">
        <v>9.31</v>
      </c>
      <c r="L234" s="844">
        <v>9.92</v>
      </c>
      <c r="M234" s="844">
        <v>10.33</v>
      </c>
      <c r="N234" s="844">
        <v>9.64</v>
      </c>
      <c r="O234" s="844">
        <v>9.81</v>
      </c>
      <c r="P234" s="844">
        <v>9.43</v>
      </c>
      <c r="Q234" s="844">
        <v>9.26</v>
      </c>
      <c r="R234" s="844">
        <v>9.1102834769201646</v>
      </c>
    </row>
    <row r="235" spans="3:18" ht="24.75" customHeight="1" x14ac:dyDescent="0.35">
      <c r="C235" s="843" t="s">
        <v>2035</v>
      </c>
      <c r="D235" s="845">
        <v>0</v>
      </c>
      <c r="E235" s="845">
        <v>0</v>
      </c>
      <c r="F235" s="845">
        <v>0</v>
      </c>
      <c r="G235" s="845">
        <v>0</v>
      </c>
      <c r="H235" s="845">
        <v>0</v>
      </c>
      <c r="I235" s="845">
        <v>0</v>
      </c>
      <c r="J235" s="845">
        <v>0</v>
      </c>
      <c r="K235" s="845">
        <v>0</v>
      </c>
      <c r="L235" s="845">
        <v>0</v>
      </c>
      <c r="M235" s="845">
        <v>0</v>
      </c>
      <c r="N235" s="845">
        <v>0</v>
      </c>
      <c r="O235" s="845">
        <v>0</v>
      </c>
      <c r="P235" s="845">
        <v>0</v>
      </c>
      <c r="Q235" s="845">
        <v>0</v>
      </c>
      <c r="R235" s="845">
        <v>3.391309052056425E-3</v>
      </c>
    </row>
    <row r="236" spans="3:18" ht="13" customHeight="1" x14ac:dyDescent="0.35">
      <c r="C236" s="842" t="s">
        <v>2312</v>
      </c>
      <c r="D236" s="844">
        <v>80.92</v>
      </c>
      <c r="E236" s="844">
        <v>95.47</v>
      </c>
      <c r="F236" s="844">
        <v>79.06</v>
      </c>
      <c r="G236" s="844">
        <v>98.25</v>
      </c>
      <c r="H236" s="844">
        <v>90.56</v>
      </c>
      <c r="I236" s="844">
        <v>87.68</v>
      </c>
      <c r="J236" s="844">
        <v>86.460000000000008</v>
      </c>
      <c r="K236" s="844">
        <v>90.12</v>
      </c>
      <c r="L236" s="844">
        <v>92.15</v>
      </c>
      <c r="M236" s="844">
        <v>98.58</v>
      </c>
      <c r="N236" s="844">
        <v>94.91</v>
      </c>
      <c r="O236" s="844">
        <v>94.78</v>
      </c>
      <c r="P236" s="844">
        <v>91.31</v>
      </c>
      <c r="Q236" s="844">
        <v>93.47</v>
      </c>
      <c r="R236" s="844">
        <v>91.072739014593111</v>
      </c>
    </row>
    <row r="237" spans="3:18" ht="13" customHeight="1" x14ac:dyDescent="0.35">
      <c r="C237" s="36"/>
      <c r="D237" s="40"/>
      <c r="E237" s="40"/>
      <c r="F237" s="40"/>
      <c r="G237" s="40"/>
      <c r="H237" s="40"/>
      <c r="I237" s="40"/>
      <c r="J237" s="40"/>
      <c r="K237" s="40"/>
      <c r="M237" s="40"/>
      <c r="N237" s="40"/>
      <c r="O237" s="40"/>
      <c r="P237" s="40"/>
      <c r="Q237" s="40"/>
      <c r="R237" s="40"/>
    </row>
    <row r="238" spans="3:18" ht="13" customHeight="1" x14ac:dyDescent="0.35">
      <c r="C238" s="36"/>
      <c r="D238" s="40"/>
      <c r="E238" s="40"/>
      <c r="F238" s="40"/>
      <c r="G238" s="40"/>
      <c r="H238" s="40"/>
      <c r="I238" s="40"/>
      <c r="J238" s="40"/>
      <c r="K238" s="40"/>
      <c r="M238" s="40"/>
      <c r="N238" s="40"/>
      <c r="O238" s="40"/>
      <c r="P238" s="40"/>
      <c r="Q238" s="40"/>
      <c r="R238" s="40"/>
    </row>
    <row r="239" spans="3:18" ht="13" customHeight="1" x14ac:dyDescent="0.35">
      <c r="C239" s="842" t="s">
        <v>2479</v>
      </c>
      <c r="D239" s="840"/>
      <c r="E239" s="840"/>
      <c r="F239" s="840"/>
      <c r="G239" s="840"/>
      <c r="H239" s="840"/>
      <c r="I239" s="840"/>
      <c r="J239" s="840"/>
      <c r="K239" s="840"/>
      <c r="L239" s="840"/>
      <c r="M239" s="840"/>
      <c r="N239" s="840"/>
      <c r="O239" s="840"/>
      <c r="P239" s="840"/>
      <c r="Q239" s="840"/>
      <c r="R239" s="840"/>
    </row>
    <row r="240" spans="3:18" ht="13.9" customHeight="1" x14ac:dyDescent="0.35">
      <c r="C240" s="840"/>
      <c r="D240" s="841" t="s">
        <v>1685</v>
      </c>
      <c r="E240" s="841" t="s">
        <v>1686</v>
      </c>
      <c r="F240" s="841" t="s">
        <v>1687</v>
      </c>
      <c r="G240" s="841" t="s">
        <v>2422</v>
      </c>
      <c r="H240" s="841" t="s">
        <v>2423</v>
      </c>
      <c r="I240" s="841" t="s">
        <v>2424</v>
      </c>
      <c r="J240" s="841" t="s">
        <v>2425</v>
      </c>
      <c r="K240" s="841" t="s">
        <v>2426</v>
      </c>
      <c r="L240" s="841" t="s">
        <v>2427</v>
      </c>
      <c r="M240" s="841" t="s">
        <v>2417</v>
      </c>
      <c r="N240" s="841" t="s">
        <v>2418</v>
      </c>
      <c r="O240" s="841" t="s">
        <v>2419</v>
      </c>
      <c r="P240" s="841" t="s">
        <v>2420</v>
      </c>
      <c r="Q240" s="841" t="s">
        <v>2421</v>
      </c>
      <c r="R240" s="841" t="s">
        <v>2416</v>
      </c>
    </row>
    <row r="241" spans="3:18" ht="24.75" customHeight="1" x14ac:dyDescent="0.35">
      <c r="C241" s="842" t="s">
        <v>2480</v>
      </c>
      <c r="D241" s="844">
        <v>59.910000000000004</v>
      </c>
      <c r="E241" s="844">
        <v>78.510000000000005</v>
      </c>
      <c r="F241" s="844">
        <v>56.53</v>
      </c>
      <c r="G241" s="844">
        <v>76.41</v>
      </c>
      <c r="H241" s="844">
        <v>78.06</v>
      </c>
      <c r="I241" s="844">
        <v>74.44</v>
      </c>
      <c r="J241" s="844">
        <v>67.41</v>
      </c>
      <c r="K241" s="844">
        <v>88.73</v>
      </c>
      <c r="L241" s="844">
        <v>86.87</v>
      </c>
      <c r="M241" s="844">
        <v>106.21000000000001</v>
      </c>
      <c r="N241" s="844">
        <v>84.73</v>
      </c>
      <c r="O241" s="844">
        <v>85.52</v>
      </c>
      <c r="P241" s="844">
        <v>81.25</v>
      </c>
      <c r="Q241" s="844">
        <v>78.38</v>
      </c>
      <c r="R241" s="844">
        <v>73.977958181744413</v>
      </c>
    </row>
    <row r="242" spans="3:18" ht="13" customHeight="1" x14ac:dyDescent="0.35">
      <c r="C242" s="843" t="s">
        <v>2036</v>
      </c>
      <c r="D242" s="845">
        <v>26.92</v>
      </c>
      <c r="E242" s="845">
        <v>34.5</v>
      </c>
      <c r="F242" s="845">
        <v>21.54</v>
      </c>
      <c r="G242" s="845">
        <v>35.03</v>
      </c>
      <c r="H242" s="845">
        <v>29.62</v>
      </c>
      <c r="I242" s="845">
        <v>28.09</v>
      </c>
      <c r="J242" s="845">
        <v>29.39</v>
      </c>
      <c r="K242" s="845">
        <v>34.11</v>
      </c>
      <c r="L242" s="845">
        <v>34.910000000000004</v>
      </c>
      <c r="M242" s="845">
        <v>39.53</v>
      </c>
      <c r="N242" s="845">
        <v>34.46</v>
      </c>
      <c r="O242" s="845">
        <v>33.47</v>
      </c>
      <c r="P242" s="845">
        <v>31.89</v>
      </c>
      <c r="Q242" s="845">
        <v>33.369999999999997</v>
      </c>
      <c r="R242" s="845">
        <v>31.53717253411596</v>
      </c>
    </row>
    <row r="243" spans="3:18" ht="13" customHeight="1" x14ac:dyDescent="0.35">
      <c r="C243" s="842" t="s">
        <v>2037</v>
      </c>
      <c r="D243" s="844">
        <v>12.38</v>
      </c>
      <c r="E243" s="844">
        <v>13.35</v>
      </c>
      <c r="F243" s="844">
        <v>12.84</v>
      </c>
      <c r="G243" s="844">
        <v>12.33</v>
      </c>
      <c r="H243" s="844">
        <v>16.420000000000002</v>
      </c>
      <c r="I243" s="844">
        <v>14.99</v>
      </c>
      <c r="J243" s="844">
        <v>13.700000000000001</v>
      </c>
      <c r="K243" s="844">
        <v>16.04</v>
      </c>
      <c r="L243" s="844">
        <v>17.55</v>
      </c>
      <c r="M243" s="844">
        <v>23.150000000000002</v>
      </c>
      <c r="N243" s="844">
        <v>16.37</v>
      </c>
      <c r="O243" s="844">
        <v>17.09</v>
      </c>
      <c r="P243" s="844">
        <v>16.05</v>
      </c>
      <c r="Q243" s="844">
        <v>13.22</v>
      </c>
      <c r="R243" s="844">
        <v>14.014539011888179</v>
      </c>
    </row>
    <row r="244" spans="3:18" ht="31.15" customHeight="1" x14ac:dyDescent="0.35">
      <c r="C244" s="843" t="s">
        <v>2311</v>
      </c>
      <c r="D244" s="845">
        <v>20.61</v>
      </c>
      <c r="E244" s="845">
        <v>30.66</v>
      </c>
      <c r="F244" s="845">
        <v>22.16</v>
      </c>
      <c r="G244" s="845">
        <v>29.04</v>
      </c>
      <c r="H244" s="845">
        <v>32.020000000000003</v>
      </c>
      <c r="I244" s="845">
        <v>31.36</v>
      </c>
      <c r="J244" s="845">
        <v>24.32</v>
      </c>
      <c r="K244" s="845">
        <v>38.58</v>
      </c>
      <c r="L244" s="845">
        <v>34.410000000000004</v>
      </c>
      <c r="M244" s="845">
        <v>43.52</v>
      </c>
      <c r="N244" s="845">
        <v>33.9</v>
      </c>
      <c r="O244" s="845">
        <v>34.96</v>
      </c>
      <c r="P244" s="845">
        <v>33.31</v>
      </c>
      <c r="Q244" s="845">
        <v>31.79</v>
      </c>
      <c r="R244" s="845">
        <v>28.426246635740274</v>
      </c>
    </row>
    <row r="245" spans="3:18" ht="24.75" customHeight="1" x14ac:dyDescent="0.35">
      <c r="C245" s="38"/>
      <c r="D245" s="39"/>
      <c r="E245" s="39"/>
      <c r="F245" s="39"/>
      <c r="G245" s="39"/>
      <c r="H245" s="39"/>
      <c r="I245" s="39"/>
      <c r="J245" s="39"/>
      <c r="K245" s="39"/>
      <c r="M245" s="39"/>
      <c r="N245" s="39"/>
      <c r="O245" s="39"/>
      <c r="P245" s="39"/>
      <c r="Q245" s="39"/>
      <c r="R245" s="39"/>
    </row>
    <row r="246" spans="3:18" ht="13" customHeight="1" x14ac:dyDescent="0.35">
      <c r="C246" s="119"/>
    </row>
    <row r="247" spans="3:18" ht="13" customHeight="1" x14ac:dyDescent="0.35">
      <c r="C247" s="842" t="s">
        <v>2481</v>
      </c>
      <c r="D247" s="840"/>
      <c r="E247" s="840"/>
      <c r="F247" s="840"/>
      <c r="G247" s="840"/>
      <c r="H247" s="840"/>
      <c r="I247" s="840"/>
      <c r="J247" s="840"/>
      <c r="K247" s="840"/>
      <c r="L247" s="840"/>
      <c r="M247" s="840"/>
      <c r="N247" s="840"/>
      <c r="O247" s="840"/>
      <c r="P247" s="840"/>
      <c r="Q247" s="840"/>
      <c r="R247" s="840"/>
    </row>
    <row r="248" spans="3:18" ht="13" customHeight="1" x14ac:dyDescent="0.35">
      <c r="C248" s="840"/>
      <c r="D248" s="841" t="s">
        <v>1685</v>
      </c>
      <c r="E248" s="841" t="s">
        <v>1686</v>
      </c>
      <c r="F248" s="841" t="s">
        <v>1687</v>
      </c>
      <c r="G248" s="841" t="s">
        <v>2422</v>
      </c>
      <c r="H248" s="841" t="s">
        <v>2423</v>
      </c>
      <c r="I248" s="841" t="s">
        <v>2424</v>
      </c>
      <c r="J248" s="841" t="s">
        <v>2425</v>
      </c>
      <c r="K248" s="841" t="s">
        <v>2426</v>
      </c>
      <c r="L248" s="841" t="s">
        <v>2427</v>
      </c>
      <c r="M248" s="841" t="s">
        <v>2417</v>
      </c>
      <c r="N248" s="841" t="s">
        <v>2418</v>
      </c>
      <c r="O248" s="841" t="s">
        <v>2419</v>
      </c>
      <c r="P248" s="841" t="s">
        <v>2420</v>
      </c>
      <c r="Q248" s="841" t="s">
        <v>2421</v>
      </c>
      <c r="R248" s="841" t="s">
        <v>2416</v>
      </c>
    </row>
    <row r="249" spans="3:18" ht="13" customHeight="1" x14ac:dyDescent="0.35">
      <c r="C249" s="842" t="s">
        <v>2038</v>
      </c>
      <c r="D249" s="844">
        <v>6.87</v>
      </c>
      <c r="E249" s="844">
        <v>9.27</v>
      </c>
      <c r="F249" s="844">
        <v>6.44</v>
      </c>
      <c r="G249" s="844">
        <v>9.02</v>
      </c>
      <c r="H249" s="844">
        <v>9.16</v>
      </c>
      <c r="I249" s="844">
        <v>8.67</v>
      </c>
      <c r="J249" s="844">
        <v>7.73</v>
      </c>
      <c r="K249" s="844">
        <v>11.41</v>
      </c>
      <c r="L249" s="844">
        <v>10.1</v>
      </c>
      <c r="M249" s="844">
        <v>12.49</v>
      </c>
      <c r="N249" s="844">
        <v>11.46</v>
      </c>
      <c r="O249" s="844">
        <v>11.05</v>
      </c>
      <c r="P249" s="844">
        <v>9.370000000000001</v>
      </c>
      <c r="Q249" s="844">
        <v>9.07</v>
      </c>
      <c r="R249" s="844">
        <v>8.6516114635036985</v>
      </c>
    </row>
    <row r="250" spans="3:18" ht="13" customHeight="1" x14ac:dyDescent="0.35">
      <c r="C250" s="36"/>
      <c r="D250" s="40"/>
      <c r="E250" s="40"/>
      <c r="F250" s="40"/>
      <c r="G250" s="40"/>
      <c r="H250" s="40"/>
      <c r="I250" s="40"/>
      <c r="J250" s="40"/>
      <c r="K250" s="40"/>
      <c r="M250" s="40"/>
      <c r="N250" s="40"/>
      <c r="O250" s="40"/>
      <c r="P250" s="40"/>
      <c r="Q250" s="40"/>
      <c r="R250" s="40"/>
    </row>
    <row r="251" spans="3:18" ht="13" customHeight="1" x14ac:dyDescent="0.35">
      <c r="C251" s="36"/>
      <c r="D251" s="40"/>
      <c r="E251" s="40"/>
      <c r="F251" s="40"/>
      <c r="G251" s="40"/>
      <c r="H251" s="40"/>
      <c r="I251" s="40"/>
      <c r="J251" s="40"/>
      <c r="K251" s="40"/>
      <c r="M251" s="40"/>
      <c r="N251" s="40"/>
      <c r="O251" s="40"/>
      <c r="P251" s="40"/>
      <c r="Q251" s="40"/>
      <c r="R251" s="40"/>
    </row>
    <row r="252" spans="3:18" ht="13.9" customHeight="1" x14ac:dyDescent="0.35">
      <c r="C252" s="842" t="s">
        <v>2482</v>
      </c>
      <c r="D252" s="840"/>
      <c r="E252" s="840"/>
      <c r="F252" s="840"/>
      <c r="G252" s="840"/>
      <c r="H252" s="840"/>
      <c r="I252" s="840"/>
      <c r="J252" s="840"/>
      <c r="K252" s="840"/>
      <c r="L252" s="840"/>
      <c r="M252" s="840"/>
      <c r="N252" s="840"/>
      <c r="O252" s="840"/>
      <c r="P252" s="840"/>
      <c r="Q252" s="840"/>
      <c r="R252" s="840"/>
    </row>
    <row r="253" spans="3:18" ht="31.15" customHeight="1" x14ac:dyDescent="0.35">
      <c r="C253" s="840"/>
      <c r="D253" s="841" t="s">
        <v>1685</v>
      </c>
      <c r="E253" s="841" t="s">
        <v>1686</v>
      </c>
      <c r="F253" s="841" t="s">
        <v>1687</v>
      </c>
      <c r="G253" s="841" t="s">
        <v>2422</v>
      </c>
      <c r="H253" s="841" t="s">
        <v>2423</v>
      </c>
      <c r="I253" s="841" t="s">
        <v>2424</v>
      </c>
      <c r="J253" s="841" t="s">
        <v>2425</v>
      </c>
      <c r="K253" s="841" t="s">
        <v>2426</v>
      </c>
      <c r="L253" s="841" t="s">
        <v>2427</v>
      </c>
      <c r="M253" s="841" t="s">
        <v>2417</v>
      </c>
      <c r="N253" s="841" t="s">
        <v>2418</v>
      </c>
      <c r="O253" s="841" t="s">
        <v>2419</v>
      </c>
      <c r="P253" s="841" t="s">
        <v>2420</v>
      </c>
      <c r="Q253" s="841" t="s">
        <v>2421</v>
      </c>
      <c r="R253" s="841" t="s">
        <v>2416</v>
      </c>
    </row>
    <row r="254" spans="3:18" ht="24.75" customHeight="1" x14ac:dyDescent="0.35">
      <c r="C254" s="842" t="s">
        <v>2483</v>
      </c>
      <c r="D254" s="844">
        <v>785.30000000000007</v>
      </c>
      <c r="E254" s="844">
        <v>948.61</v>
      </c>
      <c r="F254" s="844">
        <v>938.58</v>
      </c>
      <c r="G254" s="844">
        <v>979.55000000000007</v>
      </c>
      <c r="H254" s="844">
        <v>1089.1200000000001</v>
      </c>
      <c r="I254" s="844">
        <v>969.74</v>
      </c>
      <c r="J254" s="844">
        <v>896.67000000000007</v>
      </c>
      <c r="K254" s="844">
        <v>781.61</v>
      </c>
      <c r="L254" s="844">
        <v>1127.3600000000001</v>
      </c>
      <c r="M254" s="844">
        <v>1474.31</v>
      </c>
      <c r="N254" s="844">
        <v>331.63</v>
      </c>
      <c r="O254" s="844">
        <v>548.15</v>
      </c>
      <c r="P254" s="844">
        <v>1059.25</v>
      </c>
      <c r="Q254" s="844">
        <v>1067.2</v>
      </c>
      <c r="R254" s="844">
        <v>971.36514897415441</v>
      </c>
    </row>
    <row r="255" spans="3:18" ht="13" customHeight="1" x14ac:dyDescent="0.35">
      <c r="C255" s="843" t="s">
        <v>2039</v>
      </c>
      <c r="D255" s="845">
        <v>747.22</v>
      </c>
      <c r="E255" s="845">
        <v>901.51</v>
      </c>
      <c r="F255" s="845">
        <v>892</v>
      </c>
      <c r="G255" s="845">
        <v>931.1</v>
      </c>
      <c r="H255" s="845">
        <v>1035.5899999999999</v>
      </c>
      <c r="I255" s="845">
        <v>921.43000000000006</v>
      </c>
      <c r="J255" s="845">
        <v>853.24</v>
      </c>
      <c r="K255" s="845">
        <v>743.96</v>
      </c>
      <c r="L255" s="845">
        <v>1073.95</v>
      </c>
      <c r="M255" s="845">
        <v>1404.53</v>
      </c>
      <c r="N255" s="845">
        <v>316.19</v>
      </c>
      <c r="O255" s="845">
        <v>522.49</v>
      </c>
      <c r="P255" s="845">
        <v>1007.51</v>
      </c>
      <c r="Q255" s="845">
        <v>1015.9300000000001</v>
      </c>
      <c r="R255" s="845">
        <v>923.89127524040089</v>
      </c>
    </row>
    <row r="256" spans="3:18" ht="13" customHeight="1" x14ac:dyDescent="0.35">
      <c r="C256" s="842" t="s">
        <v>2040</v>
      </c>
      <c r="D256" s="844">
        <v>38.08</v>
      </c>
      <c r="E256" s="844">
        <v>47.1</v>
      </c>
      <c r="F256" s="844">
        <v>46.59</v>
      </c>
      <c r="G256" s="844">
        <v>48.44</v>
      </c>
      <c r="H256" s="844">
        <v>53.53</v>
      </c>
      <c r="I256" s="844">
        <v>48.31</v>
      </c>
      <c r="J256" s="844">
        <v>43.43</v>
      </c>
      <c r="K256" s="844">
        <v>37.65</v>
      </c>
      <c r="L256" s="844">
        <v>53.410000000000004</v>
      </c>
      <c r="M256" s="844">
        <v>69.790000000000006</v>
      </c>
      <c r="N256" s="844">
        <v>15.44</v>
      </c>
      <c r="O256" s="844">
        <v>25.67</v>
      </c>
      <c r="P256" s="844">
        <v>51.74</v>
      </c>
      <c r="Q256" s="844">
        <v>51.27</v>
      </c>
      <c r="R256" s="844">
        <v>47.4738737337535</v>
      </c>
    </row>
    <row r="257" spans="3:18" ht="13" customHeight="1" x14ac:dyDescent="0.35">
      <c r="C257" s="36"/>
      <c r="D257" s="40"/>
      <c r="E257" s="40"/>
      <c r="F257" s="40"/>
      <c r="G257" s="40"/>
      <c r="H257" s="40"/>
      <c r="I257" s="40"/>
      <c r="J257" s="40"/>
      <c r="K257" s="40"/>
      <c r="M257" s="40"/>
      <c r="N257" s="40"/>
      <c r="O257" s="40"/>
      <c r="P257" s="40"/>
      <c r="Q257" s="40"/>
      <c r="R257" s="40"/>
    </row>
    <row r="258" spans="3:18" ht="13" customHeight="1" x14ac:dyDescent="0.35">
      <c r="C258" s="36"/>
      <c r="D258" s="40"/>
      <c r="E258" s="40"/>
      <c r="F258" s="40"/>
      <c r="G258" s="40"/>
      <c r="H258" s="40"/>
      <c r="I258" s="40"/>
      <c r="J258" s="40"/>
      <c r="K258" s="40"/>
      <c r="M258" s="40"/>
      <c r="N258" s="40"/>
      <c r="O258" s="40"/>
      <c r="P258" s="40"/>
      <c r="Q258" s="40"/>
      <c r="R258" s="40"/>
    </row>
    <row r="259" spans="3:18" ht="13" customHeight="1" x14ac:dyDescent="0.35">
      <c r="C259" s="842" t="s">
        <v>2484</v>
      </c>
      <c r="D259" s="840"/>
      <c r="E259" s="840"/>
      <c r="F259" s="840"/>
      <c r="G259" s="840"/>
      <c r="H259" s="840"/>
      <c r="I259" s="840"/>
      <c r="J259" s="840"/>
      <c r="K259" s="840"/>
      <c r="L259" s="840"/>
      <c r="M259" s="840"/>
      <c r="N259" s="840"/>
      <c r="O259" s="840"/>
      <c r="P259" s="840"/>
      <c r="Q259" s="840"/>
      <c r="R259" s="840"/>
    </row>
    <row r="260" spans="3:18" ht="13" customHeight="1" x14ac:dyDescent="0.35">
      <c r="C260" s="840"/>
      <c r="D260" s="841" t="s">
        <v>1685</v>
      </c>
      <c r="E260" s="841" t="s">
        <v>1686</v>
      </c>
      <c r="F260" s="841" t="s">
        <v>1687</v>
      </c>
      <c r="G260" s="841" t="s">
        <v>2422</v>
      </c>
      <c r="H260" s="841" t="s">
        <v>2423</v>
      </c>
      <c r="I260" s="841" t="s">
        <v>2424</v>
      </c>
      <c r="J260" s="841" t="s">
        <v>2425</v>
      </c>
      <c r="K260" s="841" t="s">
        <v>2426</v>
      </c>
      <c r="L260" s="841" t="s">
        <v>2427</v>
      </c>
      <c r="M260" s="841" t="s">
        <v>2417</v>
      </c>
      <c r="N260" s="841" t="s">
        <v>2418</v>
      </c>
      <c r="O260" s="841" t="s">
        <v>2419</v>
      </c>
      <c r="P260" s="841" t="s">
        <v>2420</v>
      </c>
      <c r="Q260" s="841" t="s">
        <v>2421</v>
      </c>
      <c r="R260" s="841" t="s">
        <v>2416</v>
      </c>
    </row>
    <row r="261" spans="3:18" ht="13.9" customHeight="1" x14ac:dyDescent="0.35">
      <c r="C261" s="842" t="s">
        <v>2485</v>
      </c>
      <c r="D261" s="844">
        <v>747.22</v>
      </c>
      <c r="E261" s="844">
        <v>901.51</v>
      </c>
      <c r="F261" s="844">
        <v>892</v>
      </c>
      <c r="G261" s="844">
        <v>931.1</v>
      </c>
      <c r="H261" s="844">
        <v>1035.5899999999999</v>
      </c>
      <c r="I261" s="844">
        <v>921.43000000000006</v>
      </c>
      <c r="J261" s="844">
        <v>853.24</v>
      </c>
      <c r="K261" s="844">
        <v>743.96</v>
      </c>
      <c r="L261" s="844">
        <v>1073.95</v>
      </c>
      <c r="M261" s="844">
        <v>1404.53</v>
      </c>
      <c r="N261" s="844">
        <v>316.19</v>
      </c>
      <c r="O261" s="844">
        <v>522.49</v>
      </c>
      <c r="P261" s="844">
        <v>1007.51</v>
      </c>
      <c r="Q261" s="844">
        <v>1015.9300000000001</v>
      </c>
      <c r="R261" s="844">
        <v>923.89127524040089</v>
      </c>
    </row>
    <row r="262" spans="3:18" ht="24.75" customHeight="1" x14ac:dyDescent="0.35">
      <c r="C262" s="843" t="s">
        <v>2041</v>
      </c>
      <c r="D262" s="845">
        <v>160.74</v>
      </c>
      <c r="E262" s="845">
        <v>207.44</v>
      </c>
      <c r="F262" s="845">
        <v>197.66</v>
      </c>
      <c r="G262" s="845">
        <v>215.31</v>
      </c>
      <c r="H262" s="845">
        <v>236.61</v>
      </c>
      <c r="I262" s="845">
        <v>208.58</v>
      </c>
      <c r="J262" s="845">
        <v>190.71</v>
      </c>
      <c r="K262" s="845">
        <v>169.14000000000001</v>
      </c>
      <c r="L262" s="845">
        <v>237.05</v>
      </c>
      <c r="M262" s="845">
        <v>318.88</v>
      </c>
      <c r="N262" s="845">
        <v>73.040000000000006</v>
      </c>
      <c r="O262" s="845">
        <v>119.10000000000001</v>
      </c>
      <c r="P262" s="845">
        <v>222.56</v>
      </c>
      <c r="Q262" s="845">
        <v>220.94</v>
      </c>
      <c r="R262" s="845">
        <v>208.72115527664695</v>
      </c>
    </row>
    <row r="263" spans="3:18" ht="13" customHeight="1" x14ac:dyDescent="0.35">
      <c r="C263" s="842" t="s">
        <v>2042</v>
      </c>
      <c r="D263" s="844">
        <v>177.88</v>
      </c>
      <c r="E263" s="844">
        <v>225.07</v>
      </c>
      <c r="F263" s="844">
        <v>204.27</v>
      </c>
      <c r="G263" s="844">
        <v>225.61</v>
      </c>
      <c r="H263" s="844">
        <v>257.05</v>
      </c>
      <c r="I263" s="844">
        <v>231.61</v>
      </c>
      <c r="J263" s="844">
        <v>210.07</v>
      </c>
      <c r="K263" s="844">
        <v>186.81</v>
      </c>
      <c r="L263" s="844">
        <v>269.73</v>
      </c>
      <c r="M263" s="844">
        <v>370.45</v>
      </c>
      <c r="N263" s="844">
        <v>82.03</v>
      </c>
      <c r="O263" s="844">
        <v>132.59</v>
      </c>
      <c r="P263" s="844">
        <v>250.04</v>
      </c>
      <c r="Q263" s="844">
        <v>245.18</v>
      </c>
      <c r="R263" s="844">
        <v>226.67349436697819</v>
      </c>
    </row>
    <row r="264" spans="3:18" ht="13" customHeight="1" x14ac:dyDescent="0.35">
      <c r="C264" s="843" t="s">
        <v>2043</v>
      </c>
      <c r="D264" s="845">
        <v>54.620000000000005</v>
      </c>
      <c r="E264" s="845">
        <v>56.550000000000004</v>
      </c>
      <c r="F264" s="845">
        <v>74.900000000000006</v>
      </c>
      <c r="G264" s="845">
        <v>58.6</v>
      </c>
      <c r="H264" s="845">
        <v>66.239999999999995</v>
      </c>
      <c r="I264" s="845">
        <v>64</v>
      </c>
      <c r="J264" s="845">
        <v>59.910000000000004</v>
      </c>
      <c r="K264" s="845">
        <v>47.97</v>
      </c>
      <c r="L264" s="845">
        <v>75.67</v>
      </c>
      <c r="M264" s="845">
        <v>76.820000000000007</v>
      </c>
      <c r="N264" s="845">
        <v>17.16</v>
      </c>
      <c r="O264" s="845">
        <v>31.36</v>
      </c>
      <c r="P264" s="845">
        <v>72.98</v>
      </c>
      <c r="Q264" s="845">
        <v>77.710000000000008</v>
      </c>
      <c r="R264" s="845">
        <v>61.960332165704159</v>
      </c>
    </row>
    <row r="265" spans="3:18" ht="24.75" customHeight="1" x14ac:dyDescent="0.35">
      <c r="C265" s="842" t="s">
        <v>2044</v>
      </c>
      <c r="D265" s="844">
        <v>267.03000000000003</v>
      </c>
      <c r="E265" s="844">
        <v>296.62</v>
      </c>
      <c r="F265" s="844">
        <v>309.85000000000002</v>
      </c>
      <c r="G265" s="844">
        <v>313.2</v>
      </c>
      <c r="H265" s="844">
        <v>348.96</v>
      </c>
      <c r="I265" s="844">
        <v>302.60000000000002</v>
      </c>
      <c r="J265" s="844">
        <v>288.73</v>
      </c>
      <c r="K265" s="844">
        <v>247.45000000000002</v>
      </c>
      <c r="L265" s="844">
        <v>360.66</v>
      </c>
      <c r="M265" s="844">
        <v>465.35</v>
      </c>
      <c r="N265" s="844">
        <v>104.44</v>
      </c>
      <c r="O265" s="844">
        <v>175.22</v>
      </c>
      <c r="P265" s="844">
        <v>339.81</v>
      </c>
      <c r="Q265" s="844">
        <v>349.1</v>
      </c>
      <c r="R265" s="844">
        <v>312.53700685700375</v>
      </c>
    </row>
    <row r="266" spans="3:18" ht="13" customHeight="1" x14ac:dyDescent="0.35">
      <c r="C266" s="843" t="s">
        <v>2045</v>
      </c>
      <c r="D266" s="845">
        <v>86.960000000000008</v>
      </c>
      <c r="E266" s="845">
        <v>115.83</v>
      </c>
      <c r="F266" s="845">
        <v>105.32000000000001</v>
      </c>
      <c r="G266" s="845">
        <v>118.38</v>
      </c>
      <c r="H266" s="845">
        <v>126.72</v>
      </c>
      <c r="I266" s="845">
        <v>114.63</v>
      </c>
      <c r="J266" s="845">
        <v>103.8</v>
      </c>
      <c r="K266" s="845">
        <v>92.59</v>
      </c>
      <c r="L266" s="845">
        <v>130.84</v>
      </c>
      <c r="M266" s="845">
        <v>173.03</v>
      </c>
      <c r="N266" s="845">
        <v>39.520000000000003</v>
      </c>
      <c r="O266" s="845">
        <v>64.210000000000008</v>
      </c>
      <c r="P266" s="845">
        <v>122.12</v>
      </c>
      <c r="Q266" s="845">
        <v>123</v>
      </c>
      <c r="R266" s="845">
        <v>113.99928657406781</v>
      </c>
    </row>
    <row r="267" spans="3:18" ht="13" customHeight="1" x14ac:dyDescent="0.35">
      <c r="C267" s="36"/>
      <c r="D267" s="40"/>
      <c r="E267" s="40"/>
      <c r="F267" s="40"/>
      <c r="G267" s="40"/>
      <c r="H267" s="40"/>
      <c r="I267" s="40"/>
      <c r="J267" s="40"/>
      <c r="K267" s="40"/>
      <c r="M267" s="40"/>
      <c r="N267" s="40"/>
      <c r="O267" s="40"/>
      <c r="P267" s="40"/>
      <c r="Q267" s="40"/>
      <c r="R267" s="40"/>
    </row>
    <row r="268" spans="3:18" ht="24.75" customHeight="1" x14ac:dyDescent="0.35">
      <c r="C268" s="38"/>
      <c r="D268" s="39"/>
      <c r="E268" s="39"/>
      <c r="F268" s="39"/>
      <c r="G268" s="39"/>
      <c r="H268" s="39"/>
      <c r="I268" s="39"/>
      <c r="J268" s="39"/>
      <c r="K268" s="39"/>
      <c r="M268" s="39"/>
      <c r="N268" s="39"/>
      <c r="O268" s="39"/>
      <c r="P268" s="39"/>
      <c r="Q268" s="39"/>
      <c r="R268" s="39"/>
    </row>
    <row r="269" spans="3:18" ht="13" customHeight="1" x14ac:dyDescent="0.35">
      <c r="C269" s="842" t="s">
        <v>2486</v>
      </c>
      <c r="D269" s="840"/>
      <c r="E269" s="840"/>
      <c r="F269" s="840"/>
      <c r="G269" s="840"/>
      <c r="H269" s="840"/>
      <c r="I269" s="840"/>
      <c r="J269" s="840"/>
      <c r="K269" s="840"/>
      <c r="L269" s="840"/>
      <c r="M269" s="840"/>
      <c r="N269" s="840"/>
      <c r="O269" s="840"/>
      <c r="P269" s="840"/>
      <c r="Q269" s="840"/>
      <c r="R269" s="840"/>
    </row>
    <row r="270" spans="3:18" ht="13" customHeight="1" x14ac:dyDescent="0.35">
      <c r="C270" s="840"/>
      <c r="D270" s="841" t="s">
        <v>1685</v>
      </c>
      <c r="E270" s="841" t="s">
        <v>1686</v>
      </c>
      <c r="F270" s="841" t="s">
        <v>1687</v>
      </c>
      <c r="G270" s="841" t="s">
        <v>2422</v>
      </c>
      <c r="H270" s="841" t="s">
        <v>2423</v>
      </c>
      <c r="I270" s="841" t="s">
        <v>2424</v>
      </c>
      <c r="J270" s="841" t="s">
        <v>2425</v>
      </c>
      <c r="K270" s="841" t="s">
        <v>2426</v>
      </c>
      <c r="L270" s="841" t="s">
        <v>2427</v>
      </c>
      <c r="M270" s="841" t="s">
        <v>2417</v>
      </c>
      <c r="N270" s="841" t="s">
        <v>2418</v>
      </c>
      <c r="O270" s="841" t="s">
        <v>2419</v>
      </c>
      <c r="P270" s="841" t="s">
        <v>2420</v>
      </c>
      <c r="Q270" s="841" t="s">
        <v>2421</v>
      </c>
      <c r="R270" s="841" t="s">
        <v>2416</v>
      </c>
    </row>
    <row r="271" spans="3:18" ht="24.75" customHeight="1" x14ac:dyDescent="0.35">
      <c r="C271" s="842" t="s">
        <v>2487</v>
      </c>
      <c r="D271" s="844">
        <v>38.08</v>
      </c>
      <c r="E271" s="844">
        <v>47.1</v>
      </c>
      <c r="F271" s="844">
        <v>46.59</v>
      </c>
      <c r="G271" s="844">
        <v>48.44</v>
      </c>
      <c r="H271" s="844">
        <v>53.53</v>
      </c>
      <c r="I271" s="844">
        <v>48.31</v>
      </c>
      <c r="J271" s="844">
        <v>43.43</v>
      </c>
      <c r="K271" s="844">
        <v>37.65</v>
      </c>
      <c r="L271" s="844">
        <v>53.410000000000004</v>
      </c>
      <c r="M271" s="844">
        <v>69.790000000000006</v>
      </c>
      <c r="N271" s="844">
        <v>15.44</v>
      </c>
      <c r="O271" s="844">
        <v>25.67</v>
      </c>
      <c r="P271" s="844">
        <v>51.74</v>
      </c>
      <c r="Q271" s="844">
        <v>51.27</v>
      </c>
      <c r="R271" s="844">
        <v>47.4738737337535</v>
      </c>
    </row>
    <row r="272" spans="3:18" ht="13" customHeight="1" x14ac:dyDescent="0.35">
      <c r="C272" s="843" t="s">
        <v>2313</v>
      </c>
      <c r="D272" s="845">
        <v>14.63</v>
      </c>
      <c r="E272" s="845">
        <v>18.38</v>
      </c>
      <c r="F272" s="845">
        <v>17.97</v>
      </c>
      <c r="G272" s="845">
        <v>18.91</v>
      </c>
      <c r="H272" s="845">
        <v>21.26</v>
      </c>
      <c r="I272" s="845">
        <v>19.010000000000002</v>
      </c>
      <c r="J272" s="845">
        <v>16.91</v>
      </c>
      <c r="K272" s="845">
        <v>14.85</v>
      </c>
      <c r="L272" s="845">
        <v>21.26</v>
      </c>
      <c r="M272" s="845">
        <v>27.91</v>
      </c>
      <c r="N272" s="845">
        <v>6</v>
      </c>
      <c r="O272" s="845">
        <v>10.19</v>
      </c>
      <c r="P272" s="845">
        <v>20.34</v>
      </c>
      <c r="Q272" s="845">
        <v>20.34</v>
      </c>
      <c r="R272" s="845">
        <v>18.573215758936421</v>
      </c>
    </row>
    <row r="273" spans="3:18" ht="13" customHeight="1" x14ac:dyDescent="0.35">
      <c r="C273" s="842" t="s">
        <v>2314</v>
      </c>
      <c r="D273" s="844">
        <v>15.16</v>
      </c>
      <c r="E273" s="844">
        <v>19.09</v>
      </c>
      <c r="F273" s="844">
        <v>18.62</v>
      </c>
      <c r="G273" s="844">
        <v>19.66</v>
      </c>
      <c r="H273" s="844">
        <v>22.2</v>
      </c>
      <c r="I273" s="844">
        <v>19.830000000000002</v>
      </c>
      <c r="J273" s="844">
        <v>17.66</v>
      </c>
      <c r="K273" s="844">
        <v>15.85</v>
      </c>
      <c r="L273" s="844">
        <v>22.11</v>
      </c>
      <c r="M273" s="844">
        <v>29</v>
      </c>
      <c r="N273" s="844">
        <v>6</v>
      </c>
      <c r="O273" s="844">
        <v>10.41</v>
      </c>
      <c r="P273" s="844">
        <v>21.13</v>
      </c>
      <c r="Q273" s="844">
        <v>21.14</v>
      </c>
      <c r="R273" s="844">
        <v>19.313444190481341</v>
      </c>
    </row>
    <row r="274" spans="3:18" ht="13" customHeight="1" x14ac:dyDescent="0.35">
      <c r="C274" s="843" t="s">
        <v>2315</v>
      </c>
      <c r="D274" s="845">
        <v>0.57000000000000006</v>
      </c>
      <c r="E274" s="845">
        <v>0.69000000000000006</v>
      </c>
      <c r="F274" s="845">
        <v>0.68</v>
      </c>
      <c r="G274" s="845">
        <v>0.71</v>
      </c>
      <c r="H274" s="845">
        <v>0.82000000000000006</v>
      </c>
      <c r="I274" s="845">
        <v>0.73</v>
      </c>
      <c r="J274" s="845">
        <v>0.65</v>
      </c>
      <c r="K274" s="845">
        <v>0.97</v>
      </c>
      <c r="L274" s="845">
        <v>0.81</v>
      </c>
      <c r="M274" s="845">
        <v>1.07</v>
      </c>
      <c r="N274" s="845">
        <v>0.84</v>
      </c>
      <c r="O274" s="845">
        <v>0.89</v>
      </c>
      <c r="P274" s="845">
        <v>0.82000000000000006</v>
      </c>
      <c r="Q274" s="845">
        <v>0.77</v>
      </c>
      <c r="R274" s="845">
        <v>0.71358484696844693</v>
      </c>
    </row>
    <row r="275" spans="3:18" ht="13" customHeight="1" x14ac:dyDescent="0.35">
      <c r="C275" s="842" t="s">
        <v>2316</v>
      </c>
      <c r="D275" s="844">
        <v>7.72</v>
      </c>
      <c r="E275" s="844">
        <v>8.94</v>
      </c>
      <c r="F275" s="844">
        <v>9.31</v>
      </c>
      <c r="G275" s="844">
        <v>9.15</v>
      </c>
      <c r="H275" s="844">
        <v>9.25</v>
      </c>
      <c r="I275" s="844">
        <v>8.74</v>
      </c>
      <c r="J275" s="844">
        <v>8.2200000000000006</v>
      </c>
      <c r="K275" s="844">
        <v>5.97</v>
      </c>
      <c r="L275" s="844">
        <v>9.24</v>
      </c>
      <c r="M275" s="844">
        <v>11.8</v>
      </c>
      <c r="N275" s="844">
        <v>2.6</v>
      </c>
      <c r="O275" s="844">
        <v>4.17</v>
      </c>
      <c r="P275" s="844">
        <v>9.4500000000000011</v>
      </c>
      <c r="Q275" s="844">
        <v>9.02</v>
      </c>
      <c r="R275" s="844">
        <v>8.8736289373672896</v>
      </c>
    </row>
    <row r="276" spans="3:18" ht="13" customHeight="1" x14ac:dyDescent="0.35">
      <c r="C276" s="36"/>
      <c r="D276" s="40"/>
      <c r="E276" s="40"/>
      <c r="F276" s="40"/>
      <c r="G276" s="40"/>
      <c r="H276" s="40"/>
      <c r="I276" s="40"/>
      <c r="J276" s="40"/>
      <c r="K276" s="40"/>
      <c r="M276" s="40"/>
      <c r="N276" s="40"/>
      <c r="O276" s="40"/>
      <c r="P276" s="40"/>
      <c r="Q276" s="40"/>
      <c r="R276" s="40"/>
    </row>
    <row r="277" spans="3:18" ht="13.9" customHeight="1" x14ac:dyDescent="0.35">
      <c r="C277" s="41"/>
      <c r="D277" s="42"/>
      <c r="E277" s="42"/>
      <c r="F277" s="42"/>
      <c r="G277" s="42"/>
      <c r="H277" s="42"/>
      <c r="I277" s="42"/>
      <c r="J277" s="42"/>
      <c r="K277" s="42"/>
      <c r="M277" s="42"/>
      <c r="N277" s="42"/>
      <c r="O277" s="42"/>
      <c r="P277" s="42"/>
      <c r="Q277" s="42"/>
      <c r="R277" s="42"/>
    </row>
    <row r="278" spans="3:18" ht="24.75" customHeight="1" x14ac:dyDescent="0.35">
      <c r="C278" s="842" t="s">
        <v>2488</v>
      </c>
      <c r="D278" s="840"/>
      <c r="E278" s="840"/>
      <c r="F278" s="840"/>
      <c r="G278" s="840"/>
      <c r="H278" s="840"/>
      <c r="I278" s="840"/>
      <c r="J278" s="840"/>
      <c r="K278" s="840"/>
      <c r="L278" s="840"/>
      <c r="M278" s="840"/>
      <c r="N278" s="840"/>
      <c r="O278" s="840"/>
      <c r="P278" s="840"/>
      <c r="Q278" s="840"/>
      <c r="R278" s="840"/>
    </row>
    <row r="279" spans="3:18" ht="13" customHeight="1" x14ac:dyDescent="0.35">
      <c r="C279" s="840"/>
      <c r="D279" s="841" t="s">
        <v>1685</v>
      </c>
      <c r="E279" s="841" t="s">
        <v>1686</v>
      </c>
      <c r="F279" s="841" t="s">
        <v>1687</v>
      </c>
      <c r="G279" s="841" t="s">
        <v>2422</v>
      </c>
      <c r="H279" s="841" t="s">
        <v>2423</v>
      </c>
      <c r="I279" s="841" t="s">
        <v>2424</v>
      </c>
      <c r="J279" s="841" t="s">
        <v>2425</v>
      </c>
      <c r="K279" s="841" t="s">
        <v>2426</v>
      </c>
      <c r="L279" s="841" t="s">
        <v>2427</v>
      </c>
      <c r="M279" s="841" t="s">
        <v>2417</v>
      </c>
      <c r="N279" s="841" t="s">
        <v>2418</v>
      </c>
      <c r="O279" s="841" t="s">
        <v>2419</v>
      </c>
      <c r="P279" s="841" t="s">
        <v>2420</v>
      </c>
      <c r="Q279" s="841" t="s">
        <v>2421</v>
      </c>
      <c r="R279" s="841" t="s">
        <v>2416</v>
      </c>
    </row>
    <row r="280" spans="3:18" ht="13" customHeight="1" x14ac:dyDescent="0.35">
      <c r="C280" s="842" t="s">
        <v>2489</v>
      </c>
      <c r="D280" s="844">
        <v>87.24</v>
      </c>
      <c r="E280" s="844">
        <v>108.45</v>
      </c>
      <c r="F280" s="844">
        <v>83.08</v>
      </c>
      <c r="G280" s="844">
        <v>101.07000000000001</v>
      </c>
      <c r="H280" s="844">
        <v>110.42</v>
      </c>
      <c r="I280" s="844">
        <v>102.18</v>
      </c>
      <c r="J280" s="844">
        <v>94.45</v>
      </c>
      <c r="K280" s="844">
        <v>148.69</v>
      </c>
      <c r="L280" s="844">
        <v>118.94</v>
      </c>
      <c r="M280" s="844">
        <v>145.66</v>
      </c>
      <c r="N280" s="844">
        <v>231.42000000000002</v>
      </c>
      <c r="O280" s="844">
        <v>202.77</v>
      </c>
      <c r="P280" s="844">
        <v>114.37</v>
      </c>
      <c r="Q280" s="844">
        <v>104.87</v>
      </c>
      <c r="R280" s="844">
        <v>102.96290523269181</v>
      </c>
    </row>
    <row r="281" spans="3:18" ht="31.15" customHeight="1" x14ac:dyDescent="0.35">
      <c r="C281" s="843" t="s">
        <v>2046</v>
      </c>
      <c r="D281" s="845">
        <v>0.01</v>
      </c>
      <c r="E281" s="845">
        <v>0.01</v>
      </c>
      <c r="F281" s="845">
        <v>0.01</v>
      </c>
      <c r="G281" s="845">
        <v>0.01</v>
      </c>
      <c r="H281" s="845">
        <v>0.01</v>
      </c>
      <c r="I281" s="845">
        <v>0.01</v>
      </c>
      <c r="J281" s="845">
        <v>0.01</v>
      </c>
      <c r="K281" s="845">
        <v>0.01</v>
      </c>
      <c r="L281" s="845">
        <v>0.01</v>
      </c>
      <c r="M281" s="845">
        <v>0.01</v>
      </c>
      <c r="N281" s="845">
        <v>0.01</v>
      </c>
      <c r="O281" s="845">
        <v>0.01</v>
      </c>
      <c r="P281" s="845">
        <v>0.01</v>
      </c>
      <c r="Q281" s="845">
        <v>0.01</v>
      </c>
      <c r="R281" s="845">
        <v>1.0336223102828007E-2</v>
      </c>
    </row>
    <row r="282" spans="3:18" ht="24.75" customHeight="1" x14ac:dyDescent="0.35">
      <c r="C282" s="842" t="s">
        <v>2047</v>
      </c>
      <c r="D282" s="844">
        <v>9.65</v>
      </c>
      <c r="E282" s="844">
        <v>9.61</v>
      </c>
      <c r="F282" s="844">
        <v>8.9700000000000006</v>
      </c>
      <c r="G282" s="844">
        <v>9.09</v>
      </c>
      <c r="H282" s="844">
        <v>9.85</v>
      </c>
      <c r="I282" s="844">
        <v>8.9700000000000006</v>
      </c>
      <c r="J282" s="844">
        <v>10.14</v>
      </c>
      <c r="K282" s="844">
        <v>9.4600000000000009</v>
      </c>
      <c r="L282" s="844">
        <v>9.15</v>
      </c>
      <c r="M282" s="844">
        <v>9.23</v>
      </c>
      <c r="N282" s="844">
        <v>15.36</v>
      </c>
      <c r="O282" s="844">
        <v>14.52</v>
      </c>
      <c r="P282" s="844">
        <v>8.8800000000000008</v>
      </c>
      <c r="Q282" s="844">
        <v>8.74</v>
      </c>
      <c r="R282" s="844">
        <v>9.5064952190319048</v>
      </c>
    </row>
    <row r="283" spans="3:18" ht="13" customHeight="1" x14ac:dyDescent="0.35">
      <c r="C283" s="843" t="s">
        <v>2048</v>
      </c>
      <c r="D283" s="845">
        <v>66.460000000000008</v>
      </c>
      <c r="E283" s="845">
        <v>80.180000000000007</v>
      </c>
      <c r="F283" s="845">
        <v>60.95</v>
      </c>
      <c r="G283" s="845">
        <v>74.92</v>
      </c>
      <c r="H283" s="845">
        <v>84.31</v>
      </c>
      <c r="I283" s="845">
        <v>78.820000000000007</v>
      </c>
      <c r="J283" s="845">
        <v>70.570000000000007</v>
      </c>
      <c r="K283" s="845">
        <v>111.2</v>
      </c>
      <c r="L283" s="845">
        <v>88.68</v>
      </c>
      <c r="M283" s="845">
        <v>113.33</v>
      </c>
      <c r="N283" s="845">
        <v>176.36</v>
      </c>
      <c r="O283" s="845">
        <v>153.52000000000001</v>
      </c>
      <c r="P283" s="845">
        <v>88.12</v>
      </c>
      <c r="Q283" s="845">
        <v>78.570000000000007</v>
      </c>
      <c r="R283" s="845">
        <v>77.329017839029476</v>
      </c>
    </row>
    <row r="284" spans="3:18" ht="13" customHeight="1" x14ac:dyDescent="0.35">
      <c r="C284" s="842" t="s">
        <v>2049</v>
      </c>
      <c r="D284" s="844">
        <v>11.120000000000001</v>
      </c>
      <c r="E284" s="844">
        <v>18.650000000000002</v>
      </c>
      <c r="F284" s="844">
        <v>13.15</v>
      </c>
      <c r="G284" s="844">
        <v>17.05</v>
      </c>
      <c r="H284" s="844">
        <v>16.25</v>
      </c>
      <c r="I284" s="844">
        <v>14.38</v>
      </c>
      <c r="J284" s="844">
        <v>13.73</v>
      </c>
      <c r="K284" s="844">
        <v>28.02</v>
      </c>
      <c r="L284" s="844">
        <v>21.09</v>
      </c>
      <c r="M284" s="844">
        <v>23.080000000000002</v>
      </c>
      <c r="N284" s="844">
        <v>39.68</v>
      </c>
      <c r="O284" s="844">
        <v>34.72</v>
      </c>
      <c r="P284" s="844">
        <v>17.36</v>
      </c>
      <c r="Q284" s="844">
        <v>17.559999999999999</v>
      </c>
      <c r="R284" s="844">
        <v>16.117055951527611</v>
      </c>
    </row>
    <row r="285" spans="3:18" ht="13" customHeight="1" x14ac:dyDescent="0.35">
      <c r="C285" s="36"/>
      <c r="D285" s="40"/>
      <c r="E285" s="40"/>
      <c r="F285" s="40"/>
      <c r="G285" s="40"/>
      <c r="H285" s="40"/>
      <c r="I285" s="40"/>
      <c r="J285" s="40"/>
      <c r="K285" s="40"/>
      <c r="M285" s="40"/>
      <c r="N285" s="40"/>
      <c r="O285" s="40"/>
      <c r="P285" s="40"/>
      <c r="Q285" s="40"/>
      <c r="R285" s="40"/>
    </row>
    <row r="286" spans="3:18" ht="13" customHeight="1" x14ac:dyDescent="0.35">
      <c r="C286" s="36"/>
      <c r="D286" s="40"/>
      <c r="E286" s="40"/>
      <c r="F286" s="40"/>
      <c r="G286" s="40"/>
      <c r="H286" s="40"/>
      <c r="I286" s="40"/>
      <c r="J286" s="40"/>
      <c r="K286" s="40"/>
      <c r="M286" s="40"/>
      <c r="N286" s="40"/>
      <c r="O286" s="40"/>
      <c r="P286" s="40"/>
      <c r="Q286" s="40"/>
      <c r="R286" s="40"/>
    </row>
    <row r="287" spans="3:18" ht="13" customHeight="1" x14ac:dyDescent="0.35">
      <c r="C287" s="842" t="s">
        <v>2490</v>
      </c>
      <c r="D287" s="840"/>
      <c r="E287" s="840"/>
      <c r="F287" s="840"/>
      <c r="G287" s="840"/>
      <c r="H287" s="840"/>
      <c r="I287" s="840"/>
      <c r="J287" s="840"/>
      <c r="K287" s="840"/>
      <c r="L287" s="840"/>
      <c r="M287" s="840"/>
      <c r="N287" s="840"/>
      <c r="O287" s="840"/>
      <c r="P287" s="840"/>
      <c r="Q287" s="840"/>
      <c r="R287" s="840"/>
    </row>
    <row r="288" spans="3:18" ht="13.9" customHeight="1" x14ac:dyDescent="0.35">
      <c r="C288" s="840"/>
      <c r="D288" s="841" t="s">
        <v>1685</v>
      </c>
      <c r="E288" s="841" t="s">
        <v>1686</v>
      </c>
      <c r="F288" s="841" t="s">
        <v>1687</v>
      </c>
      <c r="G288" s="841" t="s">
        <v>2422</v>
      </c>
      <c r="H288" s="841" t="s">
        <v>2423</v>
      </c>
      <c r="I288" s="841" t="s">
        <v>2424</v>
      </c>
      <c r="J288" s="841" t="s">
        <v>2425</v>
      </c>
      <c r="K288" s="841" t="s">
        <v>2426</v>
      </c>
      <c r="L288" s="841" t="s">
        <v>2427</v>
      </c>
      <c r="M288" s="841" t="s">
        <v>2417</v>
      </c>
      <c r="N288" s="841" t="s">
        <v>2418</v>
      </c>
      <c r="O288" s="841" t="s">
        <v>2419</v>
      </c>
      <c r="P288" s="841" t="s">
        <v>2420</v>
      </c>
      <c r="Q288" s="841" t="s">
        <v>2421</v>
      </c>
      <c r="R288" s="841" t="s">
        <v>2416</v>
      </c>
    </row>
    <row r="289" spans="3:18" ht="31.15" customHeight="1" x14ac:dyDescent="0.35">
      <c r="C289" s="842" t="s">
        <v>2050</v>
      </c>
      <c r="D289" s="844">
        <v>102.49000000000001</v>
      </c>
      <c r="E289" s="844">
        <v>130.94999999999999</v>
      </c>
      <c r="F289" s="844">
        <v>84.2</v>
      </c>
      <c r="G289" s="844">
        <v>140.02000000000001</v>
      </c>
      <c r="H289" s="844">
        <v>119.7</v>
      </c>
      <c r="I289" s="844">
        <v>107.34</v>
      </c>
      <c r="J289" s="844">
        <v>102.48</v>
      </c>
      <c r="K289" s="844">
        <v>164.53</v>
      </c>
      <c r="L289" s="844">
        <v>144.83000000000001</v>
      </c>
      <c r="M289" s="844">
        <v>169.21</v>
      </c>
      <c r="N289" s="844">
        <v>129.57</v>
      </c>
      <c r="O289" s="844">
        <v>135.69</v>
      </c>
      <c r="P289" s="844">
        <v>133.26</v>
      </c>
      <c r="Q289" s="844">
        <v>148.06</v>
      </c>
      <c r="R289" s="844">
        <v>124.53784538606148</v>
      </c>
    </row>
    <row r="290" spans="3:18" ht="24.75" customHeight="1" x14ac:dyDescent="0.35">
      <c r="C290" s="38"/>
      <c r="D290" s="39"/>
      <c r="E290" s="39"/>
      <c r="F290" s="39"/>
      <c r="G290" s="39"/>
      <c r="H290" s="39"/>
      <c r="I290" s="39"/>
      <c r="J290" s="39"/>
      <c r="K290" s="39"/>
      <c r="M290" s="39"/>
      <c r="N290" s="39"/>
      <c r="O290" s="39"/>
      <c r="P290" s="39"/>
      <c r="Q290" s="39"/>
      <c r="R290" s="39"/>
    </row>
    <row r="291" spans="3:18" ht="13" customHeight="1" x14ac:dyDescent="0.35">
      <c r="C291" s="119"/>
    </row>
    <row r="292" spans="3:18" ht="13" customHeight="1" x14ac:dyDescent="0.35">
      <c r="C292" s="842" t="s">
        <v>2491</v>
      </c>
      <c r="D292" s="840"/>
      <c r="E292" s="840"/>
      <c r="F292" s="840"/>
      <c r="G292" s="840"/>
      <c r="H292" s="840"/>
      <c r="I292" s="840"/>
      <c r="J292" s="840"/>
      <c r="K292" s="840"/>
      <c r="L292" s="840"/>
      <c r="M292" s="840"/>
      <c r="N292" s="840"/>
      <c r="O292" s="840"/>
      <c r="P292" s="840"/>
      <c r="Q292" s="840"/>
      <c r="R292" s="840"/>
    </row>
    <row r="293" spans="3:18" ht="13" customHeight="1" x14ac:dyDescent="0.35">
      <c r="C293" s="840"/>
      <c r="D293" s="841" t="s">
        <v>1685</v>
      </c>
      <c r="E293" s="841" t="s">
        <v>1686</v>
      </c>
      <c r="F293" s="841" t="s">
        <v>1687</v>
      </c>
      <c r="G293" s="841" t="s">
        <v>2422</v>
      </c>
      <c r="H293" s="841" t="s">
        <v>2423</v>
      </c>
      <c r="I293" s="841" t="s">
        <v>2424</v>
      </c>
      <c r="J293" s="841" t="s">
        <v>2425</v>
      </c>
      <c r="K293" s="841" t="s">
        <v>2426</v>
      </c>
      <c r="L293" s="841" t="s">
        <v>2427</v>
      </c>
      <c r="M293" s="841" t="s">
        <v>2417</v>
      </c>
      <c r="N293" s="841" t="s">
        <v>2418</v>
      </c>
      <c r="O293" s="841" t="s">
        <v>2419</v>
      </c>
      <c r="P293" s="841" t="s">
        <v>2420</v>
      </c>
      <c r="Q293" s="841" t="s">
        <v>2421</v>
      </c>
      <c r="R293" s="841" t="s">
        <v>2416</v>
      </c>
    </row>
    <row r="294" spans="3:18" ht="13" customHeight="1" x14ac:dyDescent="0.35">
      <c r="C294" s="842" t="s">
        <v>2492</v>
      </c>
      <c r="D294" s="844">
        <v>110.44</v>
      </c>
      <c r="E294" s="844">
        <v>133.24</v>
      </c>
      <c r="F294" s="844">
        <v>99.3</v>
      </c>
      <c r="G294" s="844">
        <v>138.63</v>
      </c>
      <c r="H294" s="844">
        <v>131.21</v>
      </c>
      <c r="I294" s="844">
        <v>118.06</v>
      </c>
      <c r="J294" s="844">
        <v>112.54</v>
      </c>
      <c r="K294" s="844">
        <v>137.6</v>
      </c>
      <c r="L294" s="844">
        <v>149.28</v>
      </c>
      <c r="M294" s="844">
        <v>181.03</v>
      </c>
      <c r="N294" s="844">
        <v>142.38</v>
      </c>
      <c r="O294" s="844">
        <v>151.66</v>
      </c>
      <c r="P294" s="844">
        <v>140.33000000000001</v>
      </c>
      <c r="Q294" s="844">
        <v>150.02000000000001</v>
      </c>
      <c r="R294" s="844">
        <v>129.84111903055222</v>
      </c>
    </row>
    <row r="295" spans="3:18" ht="13.9" customHeight="1" x14ac:dyDescent="0.35">
      <c r="C295" s="843" t="s">
        <v>2051</v>
      </c>
      <c r="D295" s="845">
        <v>27.92</v>
      </c>
      <c r="E295" s="845">
        <v>33.130000000000003</v>
      </c>
      <c r="F295" s="845">
        <v>24.63</v>
      </c>
      <c r="G295" s="845">
        <v>32.28</v>
      </c>
      <c r="H295" s="845">
        <v>33.130000000000003</v>
      </c>
      <c r="I295" s="845">
        <v>31.720000000000002</v>
      </c>
      <c r="J295" s="845">
        <v>29.97</v>
      </c>
      <c r="K295" s="845">
        <v>35.74</v>
      </c>
      <c r="L295" s="845">
        <v>39.86</v>
      </c>
      <c r="M295" s="845">
        <v>43.65</v>
      </c>
      <c r="N295" s="845">
        <v>38.94</v>
      </c>
      <c r="O295" s="845">
        <v>40.39</v>
      </c>
      <c r="P295" s="845">
        <v>35.21</v>
      </c>
      <c r="Q295" s="845">
        <v>37.81</v>
      </c>
      <c r="R295" s="845">
        <v>32.142086720134166</v>
      </c>
    </row>
    <row r="296" spans="3:18" ht="24.75" customHeight="1" x14ac:dyDescent="0.35">
      <c r="C296" s="842" t="s">
        <v>2052</v>
      </c>
      <c r="D296" s="844">
        <v>49.31</v>
      </c>
      <c r="E296" s="844">
        <v>63.2</v>
      </c>
      <c r="F296" s="844">
        <v>42.94</v>
      </c>
      <c r="G296" s="844">
        <v>68.06</v>
      </c>
      <c r="H296" s="844">
        <v>60.52</v>
      </c>
      <c r="I296" s="844">
        <v>51.27</v>
      </c>
      <c r="J296" s="844">
        <v>48.84</v>
      </c>
      <c r="K296" s="844">
        <v>56.44</v>
      </c>
      <c r="L296" s="844">
        <v>67.08</v>
      </c>
      <c r="M296" s="844">
        <v>89.41</v>
      </c>
      <c r="N296" s="844">
        <v>57.71</v>
      </c>
      <c r="O296" s="844">
        <v>64</v>
      </c>
      <c r="P296" s="844">
        <v>64.41</v>
      </c>
      <c r="Q296" s="844">
        <v>69.850000000000009</v>
      </c>
      <c r="R296" s="844">
        <v>60.535055924478286</v>
      </c>
    </row>
    <row r="297" spans="3:18" ht="13" customHeight="1" x14ac:dyDescent="0.35">
      <c r="C297" s="843" t="s">
        <v>2053</v>
      </c>
      <c r="D297" s="845">
        <v>33.21</v>
      </c>
      <c r="E297" s="845">
        <v>36.910000000000004</v>
      </c>
      <c r="F297" s="845">
        <v>31.73</v>
      </c>
      <c r="G297" s="845">
        <v>38.300000000000004</v>
      </c>
      <c r="H297" s="845">
        <v>37.550000000000004</v>
      </c>
      <c r="I297" s="845">
        <v>35.08</v>
      </c>
      <c r="J297" s="845">
        <v>33.72</v>
      </c>
      <c r="K297" s="845">
        <v>45.42</v>
      </c>
      <c r="L297" s="845">
        <v>42.34</v>
      </c>
      <c r="M297" s="845">
        <v>47.97</v>
      </c>
      <c r="N297" s="845">
        <v>45.74</v>
      </c>
      <c r="O297" s="845">
        <v>47.26</v>
      </c>
      <c r="P297" s="845">
        <v>40.71</v>
      </c>
      <c r="Q297" s="845">
        <v>42.35</v>
      </c>
      <c r="R297" s="845">
        <v>37.163976385939762</v>
      </c>
    </row>
    <row r="298" spans="3:18" ht="13" customHeight="1" x14ac:dyDescent="0.35">
      <c r="C298" s="36"/>
      <c r="D298" s="40"/>
      <c r="E298" s="40"/>
      <c r="F298" s="40"/>
      <c r="G298" s="40"/>
      <c r="H298" s="40"/>
      <c r="I298" s="40"/>
      <c r="J298" s="40"/>
      <c r="K298" s="40"/>
      <c r="M298" s="40"/>
      <c r="N298" s="40"/>
      <c r="O298" s="40"/>
      <c r="P298" s="40"/>
      <c r="Q298" s="40"/>
      <c r="R298" s="40"/>
    </row>
    <row r="299" spans="3:18" ht="13" customHeight="1" x14ac:dyDescent="0.35">
      <c r="C299" s="36"/>
      <c r="D299" s="40"/>
      <c r="E299" s="40"/>
      <c r="F299" s="40"/>
      <c r="G299" s="40"/>
      <c r="H299" s="40"/>
      <c r="I299" s="40"/>
      <c r="J299" s="40"/>
      <c r="K299" s="40"/>
      <c r="M299" s="40"/>
      <c r="N299" s="40"/>
      <c r="O299" s="40"/>
      <c r="P299" s="40"/>
      <c r="Q299" s="40"/>
      <c r="R299" s="40"/>
    </row>
    <row r="300" spans="3:18" ht="13" customHeight="1" x14ac:dyDescent="0.35">
      <c r="C300" s="842" t="s">
        <v>2493</v>
      </c>
      <c r="D300" s="840"/>
      <c r="E300" s="840"/>
      <c r="F300" s="840"/>
      <c r="G300" s="840"/>
      <c r="H300" s="840"/>
      <c r="I300" s="840"/>
      <c r="J300" s="840"/>
      <c r="K300" s="840"/>
      <c r="L300" s="840"/>
      <c r="M300" s="840"/>
      <c r="N300" s="840"/>
      <c r="O300" s="840"/>
      <c r="P300" s="840"/>
      <c r="Q300" s="840"/>
      <c r="R300" s="840"/>
    </row>
    <row r="301" spans="3:18" ht="13" customHeight="1" x14ac:dyDescent="0.35">
      <c r="C301" s="840"/>
      <c r="D301" s="841" t="s">
        <v>1685</v>
      </c>
      <c r="E301" s="841" t="s">
        <v>1686</v>
      </c>
      <c r="F301" s="841" t="s">
        <v>1687</v>
      </c>
      <c r="G301" s="841" t="s">
        <v>2422</v>
      </c>
      <c r="H301" s="841" t="s">
        <v>2423</v>
      </c>
      <c r="I301" s="841" t="s">
        <v>2424</v>
      </c>
      <c r="J301" s="841" t="s">
        <v>2425</v>
      </c>
      <c r="K301" s="841" t="s">
        <v>2426</v>
      </c>
      <c r="L301" s="841" t="s">
        <v>2427</v>
      </c>
      <c r="M301" s="841" t="s">
        <v>2417</v>
      </c>
      <c r="N301" s="841" t="s">
        <v>2418</v>
      </c>
      <c r="O301" s="841" t="s">
        <v>2419</v>
      </c>
      <c r="P301" s="841" t="s">
        <v>2420</v>
      </c>
      <c r="Q301" s="841" t="s">
        <v>2421</v>
      </c>
      <c r="R301" s="841" t="s">
        <v>2416</v>
      </c>
    </row>
    <row r="302" spans="3:18" ht="13" customHeight="1" x14ac:dyDescent="0.35">
      <c r="C302" s="842" t="s">
        <v>2052</v>
      </c>
      <c r="D302" s="844">
        <v>49.31</v>
      </c>
      <c r="E302" s="844">
        <v>63.2</v>
      </c>
      <c r="F302" s="844">
        <v>42.94</v>
      </c>
      <c r="G302" s="844">
        <v>68.06</v>
      </c>
      <c r="H302" s="844">
        <v>60.52</v>
      </c>
      <c r="I302" s="844">
        <v>51.27</v>
      </c>
      <c r="J302" s="844">
        <v>48.84</v>
      </c>
      <c r="K302" s="844">
        <v>56.44</v>
      </c>
      <c r="L302" s="844">
        <v>67.08</v>
      </c>
      <c r="M302" s="844">
        <v>89.41</v>
      </c>
      <c r="N302" s="844">
        <v>57.71</v>
      </c>
      <c r="O302" s="844">
        <v>64</v>
      </c>
      <c r="P302" s="844">
        <v>64.41</v>
      </c>
      <c r="Q302" s="844">
        <v>69.850000000000009</v>
      </c>
      <c r="R302" s="844">
        <v>60.535055924478286</v>
      </c>
    </row>
    <row r="303" spans="3:18" ht="13.9" customHeight="1" x14ac:dyDescent="0.35">
      <c r="C303" s="41"/>
      <c r="D303" s="42"/>
      <c r="E303" s="42"/>
      <c r="F303" s="42"/>
      <c r="G303" s="42"/>
      <c r="H303" s="42"/>
      <c r="I303" s="42"/>
      <c r="J303" s="42"/>
      <c r="K303" s="42"/>
      <c r="M303" s="42"/>
      <c r="N303" s="42"/>
      <c r="O303" s="42"/>
      <c r="P303" s="42"/>
      <c r="Q303" s="42"/>
      <c r="R303" s="42"/>
    </row>
    <row r="304" spans="3:18" ht="24.75" customHeight="1" x14ac:dyDescent="0.35">
      <c r="C304" s="38"/>
      <c r="D304" s="39"/>
      <c r="E304" s="39"/>
      <c r="F304" s="39"/>
      <c r="G304" s="39"/>
      <c r="H304" s="39"/>
      <c r="I304" s="39"/>
      <c r="J304" s="39"/>
      <c r="K304" s="39"/>
      <c r="M304" s="39"/>
      <c r="N304" s="39"/>
      <c r="O304" s="39"/>
      <c r="P304" s="39"/>
      <c r="Q304" s="39"/>
      <c r="R304" s="39"/>
    </row>
    <row r="305" spans="3:18" ht="13" customHeight="1" x14ac:dyDescent="0.35">
      <c r="C305" s="842" t="s">
        <v>2494</v>
      </c>
      <c r="D305" s="840"/>
      <c r="E305" s="840"/>
      <c r="F305" s="840"/>
      <c r="G305" s="840"/>
      <c r="H305" s="840"/>
      <c r="I305" s="840"/>
      <c r="J305" s="840"/>
      <c r="K305" s="840"/>
      <c r="L305" s="840"/>
      <c r="M305" s="840"/>
      <c r="N305" s="840"/>
      <c r="O305" s="840"/>
      <c r="P305" s="840"/>
      <c r="Q305" s="840"/>
      <c r="R305" s="840"/>
    </row>
    <row r="306" spans="3:18" ht="13" customHeight="1" x14ac:dyDescent="0.35">
      <c r="C306" s="840"/>
      <c r="D306" s="841" t="s">
        <v>1685</v>
      </c>
      <c r="E306" s="841" t="s">
        <v>1686</v>
      </c>
      <c r="F306" s="841" t="s">
        <v>1687</v>
      </c>
      <c r="G306" s="841" t="s">
        <v>2422</v>
      </c>
      <c r="H306" s="841" t="s">
        <v>2423</v>
      </c>
      <c r="I306" s="841" t="s">
        <v>2424</v>
      </c>
      <c r="J306" s="841" t="s">
        <v>2425</v>
      </c>
      <c r="K306" s="841" t="s">
        <v>2426</v>
      </c>
      <c r="L306" s="841" t="s">
        <v>2427</v>
      </c>
      <c r="M306" s="841" t="s">
        <v>2417</v>
      </c>
      <c r="N306" s="841" t="s">
        <v>2418</v>
      </c>
      <c r="O306" s="841" t="s">
        <v>2419</v>
      </c>
      <c r="P306" s="841" t="s">
        <v>2420</v>
      </c>
      <c r="Q306" s="841" t="s">
        <v>2421</v>
      </c>
      <c r="R306" s="841" t="s">
        <v>2416</v>
      </c>
    </row>
    <row r="307" spans="3:18" ht="24.75" customHeight="1" x14ac:dyDescent="0.35">
      <c r="C307" s="842" t="s">
        <v>2495</v>
      </c>
      <c r="D307" s="844">
        <v>27.92</v>
      </c>
      <c r="E307" s="844">
        <v>33.130000000000003</v>
      </c>
      <c r="F307" s="844">
        <v>24.63</v>
      </c>
      <c r="G307" s="844">
        <v>32.28</v>
      </c>
      <c r="H307" s="844">
        <v>33.130000000000003</v>
      </c>
      <c r="I307" s="844">
        <v>31.720000000000002</v>
      </c>
      <c r="J307" s="844">
        <v>29.97</v>
      </c>
      <c r="K307" s="844">
        <v>35.74</v>
      </c>
      <c r="L307" s="844">
        <v>39.86</v>
      </c>
      <c r="M307" s="844">
        <v>43.65</v>
      </c>
      <c r="N307" s="844">
        <v>38.94</v>
      </c>
      <c r="O307" s="844">
        <v>40.39</v>
      </c>
      <c r="P307" s="844">
        <v>35.21</v>
      </c>
      <c r="Q307" s="844">
        <v>37.81</v>
      </c>
      <c r="R307" s="844">
        <v>32.142086720134166</v>
      </c>
    </row>
    <row r="308" spans="3:18" ht="13" customHeight="1" x14ac:dyDescent="0.35">
      <c r="C308" s="843" t="s">
        <v>2054</v>
      </c>
      <c r="D308" s="845">
        <v>13.05</v>
      </c>
      <c r="E308" s="845">
        <v>16.09</v>
      </c>
      <c r="F308" s="845">
        <v>11.56</v>
      </c>
      <c r="G308" s="845">
        <v>15.120000000000001</v>
      </c>
      <c r="H308" s="845">
        <v>15.780000000000001</v>
      </c>
      <c r="I308" s="845">
        <v>15.530000000000001</v>
      </c>
      <c r="J308" s="845">
        <v>14.08</v>
      </c>
      <c r="K308" s="845">
        <v>17.57</v>
      </c>
      <c r="L308" s="845">
        <v>19.73</v>
      </c>
      <c r="M308" s="845">
        <v>21.67</v>
      </c>
      <c r="N308" s="845">
        <v>19.010000000000002</v>
      </c>
      <c r="O308" s="845">
        <v>19.68</v>
      </c>
      <c r="P308" s="845">
        <v>16.96</v>
      </c>
      <c r="Q308" s="845">
        <v>18.47</v>
      </c>
      <c r="R308" s="845">
        <v>15.316933553334506</v>
      </c>
    </row>
    <row r="309" spans="3:18" ht="13.9" customHeight="1" x14ac:dyDescent="0.35">
      <c r="C309" s="842" t="s">
        <v>2055</v>
      </c>
      <c r="D309" s="844">
        <v>11.94</v>
      </c>
      <c r="E309" s="844">
        <v>14.19</v>
      </c>
      <c r="F309" s="844">
        <v>10.53</v>
      </c>
      <c r="G309" s="844">
        <v>14.120000000000001</v>
      </c>
      <c r="H309" s="844">
        <v>14.530000000000001</v>
      </c>
      <c r="I309" s="844">
        <v>13.47</v>
      </c>
      <c r="J309" s="844">
        <v>13.22</v>
      </c>
      <c r="K309" s="844">
        <v>15.58</v>
      </c>
      <c r="L309" s="844">
        <v>17.18</v>
      </c>
      <c r="M309" s="844">
        <v>18.84</v>
      </c>
      <c r="N309" s="844">
        <v>16.63</v>
      </c>
      <c r="O309" s="844">
        <v>17.54</v>
      </c>
      <c r="P309" s="844">
        <v>15.19</v>
      </c>
      <c r="Q309" s="844">
        <v>16.22</v>
      </c>
      <c r="R309" s="844">
        <v>13.895210917107345</v>
      </c>
    </row>
    <row r="310" spans="3:18" ht="24.75" customHeight="1" x14ac:dyDescent="0.35">
      <c r="C310" s="843" t="s">
        <v>2056</v>
      </c>
      <c r="D310" s="845">
        <v>2.92</v>
      </c>
      <c r="E310" s="845">
        <v>2.85</v>
      </c>
      <c r="F310" s="845">
        <v>2.54</v>
      </c>
      <c r="G310" s="845">
        <v>3.0300000000000002</v>
      </c>
      <c r="H310" s="845">
        <v>2.81</v>
      </c>
      <c r="I310" s="845">
        <v>2.72</v>
      </c>
      <c r="J310" s="845">
        <v>2.68</v>
      </c>
      <c r="K310" s="845">
        <v>2.59</v>
      </c>
      <c r="L310" s="845">
        <v>2.95</v>
      </c>
      <c r="M310" s="845">
        <v>3.14</v>
      </c>
      <c r="N310" s="845">
        <v>3.3000000000000003</v>
      </c>
      <c r="O310" s="845">
        <v>3.18</v>
      </c>
      <c r="P310" s="845">
        <v>3.0500000000000003</v>
      </c>
      <c r="Q310" s="845">
        <v>3.12</v>
      </c>
      <c r="R310" s="845">
        <v>2.929942249692314</v>
      </c>
    </row>
    <row r="311" spans="3:18" ht="13" customHeight="1" x14ac:dyDescent="0.35">
      <c r="C311" s="119"/>
    </row>
    <row r="312" spans="3:18" ht="13" customHeight="1" x14ac:dyDescent="0.35">
      <c r="C312" s="36"/>
      <c r="D312" s="40"/>
      <c r="E312" s="40"/>
      <c r="F312" s="40"/>
      <c r="G312" s="40"/>
      <c r="H312" s="40"/>
      <c r="I312" s="40"/>
      <c r="J312" s="40"/>
      <c r="K312" s="40"/>
      <c r="M312" s="40"/>
      <c r="N312" s="40"/>
      <c r="O312" s="40"/>
      <c r="P312" s="40"/>
      <c r="Q312" s="40"/>
      <c r="R312" s="40"/>
    </row>
    <row r="313" spans="3:18" ht="13" customHeight="1" x14ac:dyDescent="0.35">
      <c r="C313" s="842" t="s">
        <v>2496</v>
      </c>
      <c r="D313" s="840"/>
      <c r="E313" s="840"/>
      <c r="F313" s="840"/>
      <c r="G313" s="840"/>
      <c r="H313" s="840"/>
      <c r="I313" s="840"/>
      <c r="J313" s="840"/>
      <c r="K313" s="840"/>
      <c r="L313" s="840"/>
      <c r="M313" s="840"/>
      <c r="N313" s="840"/>
      <c r="O313" s="840"/>
      <c r="P313" s="840"/>
      <c r="Q313" s="840"/>
      <c r="R313" s="840"/>
    </row>
    <row r="314" spans="3:18" ht="13" customHeight="1" x14ac:dyDescent="0.35">
      <c r="C314" s="840"/>
      <c r="D314" s="841" t="s">
        <v>1685</v>
      </c>
      <c r="E314" s="841" t="s">
        <v>1686</v>
      </c>
      <c r="F314" s="841" t="s">
        <v>1687</v>
      </c>
      <c r="G314" s="841" t="s">
        <v>2422</v>
      </c>
      <c r="H314" s="841" t="s">
        <v>2423</v>
      </c>
      <c r="I314" s="841" t="s">
        <v>2424</v>
      </c>
      <c r="J314" s="841" t="s">
        <v>2425</v>
      </c>
      <c r="K314" s="841" t="s">
        <v>2426</v>
      </c>
      <c r="L314" s="841" t="s">
        <v>2427</v>
      </c>
      <c r="M314" s="841" t="s">
        <v>2417</v>
      </c>
      <c r="N314" s="841" t="s">
        <v>2418</v>
      </c>
      <c r="O314" s="841" t="s">
        <v>2419</v>
      </c>
      <c r="P314" s="841" t="s">
        <v>2420</v>
      </c>
      <c r="Q314" s="841" t="s">
        <v>2421</v>
      </c>
      <c r="R314" s="841" t="s">
        <v>2416</v>
      </c>
    </row>
    <row r="315" spans="3:18" ht="13" customHeight="1" x14ac:dyDescent="0.35">
      <c r="C315" s="842" t="s">
        <v>2053</v>
      </c>
      <c r="D315" s="844">
        <v>33.21</v>
      </c>
      <c r="E315" s="844">
        <v>36.910000000000004</v>
      </c>
      <c r="F315" s="844">
        <v>31.73</v>
      </c>
      <c r="G315" s="844">
        <v>38.300000000000004</v>
      </c>
      <c r="H315" s="844">
        <v>37.550000000000004</v>
      </c>
      <c r="I315" s="844">
        <v>35.08</v>
      </c>
      <c r="J315" s="844">
        <v>33.72</v>
      </c>
      <c r="K315" s="844">
        <v>45.42</v>
      </c>
      <c r="L315" s="844">
        <v>42.34</v>
      </c>
      <c r="M315" s="844">
        <v>47.97</v>
      </c>
      <c r="N315" s="844">
        <v>45.74</v>
      </c>
      <c r="O315" s="844">
        <v>47.26</v>
      </c>
      <c r="P315" s="844">
        <v>40.71</v>
      </c>
      <c r="Q315" s="844">
        <v>42.35</v>
      </c>
      <c r="R315" s="844">
        <v>37.163976385939762</v>
      </c>
    </row>
    <row r="316" spans="3:18" ht="13" customHeight="1" x14ac:dyDescent="0.35">
      <c r="C316" s="36"/>
      <c r="D316" s="40"/>
      <c r="E316" s="40"/>
      <c r="F316" s="40"/>
      <c r="G316" s="40"/>
      <c r="H316" s="40"/>
      <c r="I316" s="40"/>
      <c r="J316" s="40"/>
      <c r="K316" s="40"/>
      <c r="M316" s="40"/>
      <c r="N316" s="40"/>
      <c r="O316" s="40"/>
      <c r="P316" s="40"/>
      <c r="Q316" s="40"/>
      <c r="R316" s="40"/>
    </row>
    <row r="317" spans="3:18" ht="13.9" customHeight="1" x14ac:dyDescent="0.35">
      <c r="C317" s="41"/>
      <c r="D317" s="42"/>
      <c r="E317" s="42"/>
      <c r="F317" s="42"/>
      <c r="G317" s="42"/>
      <c r="H317" s="42"/>
      <c r="I317" s="42"/>
      <c r="J317" s="42"/>
      <c r="K317" s="42"/>
      <c r="M317" s="42"/>
      <c r="N317" s="42"/>
      <c r="O317" s="42"/>
      <c r="P317" s="42"/>
      <c r="Q317" s="42"/>
      <c r="R317" s="42"/>
    </row>
    <row r="318" spans="3:18" ht="19" customHeight="1" x14ac:dyDescent="0.35">
      <c r="C318" s="842" t="s">
        <v>2497</v>
      </c>
      <c r="D318" s="840"/>
      <c r="E318" s="840"/>
      <c r="F318" s="840"/>
      <c r="G318" s="840"/>
      <c r="H318" s="840"/>
      <c r="I318" s="840"/>
      <c r="J318" s="840"/>
      <c r="K318" s="840"/>
      <c r="L318" s="840"/>
      <c r="M318" s="840"/>
      <c r="N318" s="840"/>
      <c r="O318" s="840"/>
      <c r="P318" s="840"/>
      <c r="Q318" s="840"/>
      <c r="R318" s="840"/>
    </row>
    <row r="319" spans="3:18" ht="19" customHeight="1" x14ac:dyDescent="0.35">
      <c r="C319" s="840"/>
      <c r="D319" s="841" t="s">
        <v>1685</v>
      </c>
      <c r="E319" s="841" t="s">
        <v>1686</v>
      </c>
      <c r="F319" s="841" t="s">
        <v>1687</v>
      </c>
      <c r="G319" s="841" t="s">
        <v>2422</v>
      </c>
      <c r="H319" s="841" t="s">
        <v>2423</v>
      </c>
      <c r="I319" s="841" t="s">
        <v>2424</v>
      </c>
      <c r="J319" s="841" t="s">
        <v>2425</v>
      </c>
      <c r="K319" s="841" t="s">
        <v>2426</v>
      </c>
      <c r="L319" s="841" t="s">
        <v>2427</v>
      </c>
      <c r="M319" s="841" t="s">
        <v>2417</v>
      </c>
      <c r="N319" s="841" t="s">
        <v>2418</v>
      </c>
      <c r="O319" s="841" t="s">
        <v>2419</v>
      </c>
      <c r="P319" s="841" t="s">
        <v>2420</v>
      </c>
      <c r="Q319" s="841" t="s">
        <v>2421</v>
      </c>
      <c r="R319" s="841" t="s">
        <v>2416</v>
      </c>
    </row>
    <row r="320" spans="3:18" ht="19" customHeight="1" x14ac:dyDescent="0.35">
      <c r="C320" s="842" t="s">
        <v>2498</v>
      </c>
      <c r="D320" s="844">
        <v>222.35</v>
      </c>
      <c r="E320" s="844">
        <v>301.32</v>
      </c>
      <c r="F320" s="844">
        <v>209.14000000000001</v>
      </c>
      <c r="G320" s="844">
        <v>293.32</v>
      </c>
      <c r="H320" s="844">
        <v>298.28000000000003</v>
      </c>
      <c r="I320" s="844">
        <v>282.2</v>
      </c>
      <c r="J320" s="844">
        <v>252.04</v>
      </c>
      <c r="K320" s="844">
        <v>269.10000000000002</v>
      </c>
      <c r="L320" s="844">
        <v>331.87</v>
      </c>
      <c r="M320" s="844">
        <v>410.38</v>
      </c>
      <c r="N320" s="844">
        <v>277.79000000000002</v>
      </c>
      <c r="O320" s="844">
        <v>288.60000000000002</v>
      </c>
      <c r="P320" s="844">
        <v>299.42</v>
      </c>
      <c r="Q320" s="844">
        <v>296.5</v>
      </c>
      <c r="R320" s="844">
        <v>281.06663939193118</v>
      </c>
    </row>
    <row r="321" spans="3:18" ht="19" customHeight="1" x14ac:dyDescent="0.35">
      <c r="C321" s="843" t="s">
        <v>2057</v>
      </c>
      <c r="D321" s="845">
        <v>19.8</v>
      </c>
      <c r="E321" s="845">
        <v>24.41</v>
      </c>
      <c r="F321" s="845">
        <v>18.91</v>
      </c>
      <c r="G321" s="845">
        <v>22.22</v>
      </c>
      <c r="H321" s="845">
        <v>21.6</v>
      </c>
      <c r="I321" s="845">
        <v>19.96</v>
      </c>
      <c r="J321" s="845">
        <v>19.190000000000001</v>
      </c>
      <c r="K321" s="845">
        <v>21.96</v>
      </c>
      <c r="L321" s="845">
        <v>30.85</v>
      </c>
      <c r="M321" s="845">
        <v>35.65</v>
      </c>
      <c r="N321" s="845">
        <v>24.03</v>
      </c>
      <c r="O321" s="845">
        <v>22.59</v>
      </c>
      <c r="P321" s="845">
        <v>23.92</v>
      </c>
      <c r="Q321" s="845">
        <v>25.53</v>
      </c>
      <c r="R321" s="845">
        <v>22.637735160064377</v>
      </c>
    </row>
    <row r="322" spans="3:18" ht="19" customHeight="1" x14ac:dyDescent="0.35">
      <c r="C322" s="842" t="s">
        <v>2058</v>
      </c>
      <c r="D322" s="844">
        <v>54.33</v>
      </c>
      <c r="E322" s="844">
        <v>72.58</v>
      </c>
      <c r="F322" s="844">
        <v>53.800000000000004</v>
      </c>
      <c r="G322" s="844">
        <v>69.61</v>
      </c>
      <c r="H322" s="844">
        <v>75.150000000000006</v>
      </c>
      <c r="I322" s="844">
        <v>74.98</v>
      </c>
      <c r="J322" s="844">
        <v>63.63</v>
      </c>
      <c r="K322" s="844">
        <v>58.71</v>
      </c>
      <c r="L322" s="844">
        <v>75.83</v>
      </c>
      <c r="M322" s="844">
        <v>93.77</v>
      </c>
      <c r="N322" s="844">
        <v>63.97</v>
      </c>
      <c r="O322" s="844">
        <v>65.89</v>
      </c>
      <c r="P322" s="844">
        <v>71.47</v>
      </c>
      <c r="Q322" s="844">
        <v>65.11</v>
      </c>
      <c r="R322" s="844">
        <v>68.252823273238747</v>
      </c>
    </row>
    <row r="323" spans="3:18" ht="19" customHeight="1" x14ac:dyDescent="0.35">
      <c r="C323" s="843" t="s">
        <v>2059</v>
      </c>
      <c r="D323" s="845">
        <v>77.55</v>
      </c>
      <c r="E323" s="845">
        <v>99.070000000000007</v>
      </c>
      <c r="F323" s="845">
        <v>67.19</v>
      </c>
      <c r="G323" s="845">
        <v>96.87</v>
      </c>
      <c r="H323" s="845">
        <v>99.55</v>
      </c>
      <c r="I323" s="845">
        <v>92.76</v>
      </c>
      <c r="J323" s="845">
        <v>87.33</v>
      </c>
      <c r="K323" s="845">
        <v>86.87</v>
      </c>
      <c r="L323" s="845">
        <v>110.05</v>
      </c>
      <c r="M323" s="845">
        <v>134.22</v>
      </c>
      <c r="N323" s="845">
        <v>91.15</v>
      </c>
      <c r="O323" s="845">
        <v>95.72</v>
      </c>
      <c r="P323" s="845">
        <v>98.28</v>
      </c>
      <c r="Q323" s="845">
        <v>98.48</v>
      </c>
      <c r="R323" s="845">
        <v>93.754084447990905</v>
      </c>
    </row>
    <row r="324" spans="3:18" ht="19" customHeight="1" x14ac:dyDescent="0.35">
      <c r="C324" s="842" t="s">
        <v>2060</v>
      </c>
      <c r="D324" s="844">
        <v>66.430000000000007</v>
      </c>
      <c r="E324" s="844">
        <v>99.89</v>
      </c>
      <c r="F324" s="844">
        <v>65.58</v>
      </c>
      <c r="G324" s="844">
        <v>99.36</v>
      </c>
      <c r="H324" s="844">
        <v>96.59</v>
      </c>
      <c r="I324" s="844">
        <v>89.48</v>
      </c>
      <c r="J324" s="844">
        <v>77.19</v>
      </c>
      <c r="K324" s="844">
        <v>97.14</v>
      </c>
      <c r="L324" s="844">
        <v>109.25</v>
      </c>
      <c r="M324" s="844">
        <v>139.52000000000001</v>
      </c>
      <c r="N324" s="844">
        <v>93.65</v>
      </c>
      <c r="O324" s="844">
        <v>99.210000000000008</v>
      </c>
      <c r="P324" s="844">
        <v>100.45</v>
      </c>
      <c r="Q324" s="844">
        <v>102.06</v>
      </c>
      <c r="R324" s="844">
        <v>91.344435953962048</v>
      </c>
    </row>
    <row r="325" spans="3:18" ht="19" customHeight="1" x14ac:dyDescent="0.35">
      <c r="C325" s="843" t="s">
        <v>2061</v>
      </c>
      <c r="D325" s="845">
        <v>4.25</v>
      </c>
      <c r="E325" s="845">
        <v>5.37</v>
      </c>
      <c r="F325" s="845">
        <v>3.66</v>
      </c>
      <c r="G325" s="845">
        <v>5.26</v>
      </c>
      <c r="H325" s="845">
        <v>5.39</v>
      </c>
      <c r="I325" s="845">
        <v>5.0200000000000005</v>
      </c>
      <c r="J325" s="845">
        <v>4.7</v>
      </c>
      <c r="K325" s="845">
        <v>4.41</v>
      </c>
      <c r="L325" s="845">
        <v>5.89</v>
      </c>
      <c r="M325" s="845">
        <v>7.22</v>
      </c>
      <c r="N325" s="845">
        <v>4.9800000000000004</v>
      </c>
      <c r="O325" s="845">
        <v>5.2</v>
      </c>
      <c r="P325" s="845">
        <v>5.3</v>
      </c>
      <c r="Q325" s="845">
        <v>5.33</v>
      </c>
      <c r="R325" s="845">
        <v>5.0775605566750972</v>
      </c>
    </row>
    <row r="326" spans="3:18" ht="19" customHeight="1" x14ac:dyDescent="0.35">
      <c r="C326" s="118"/>
    </row>
    <row r="327" spans="3:18" ht="19" customHeight="1" x14ac:dyDescent="0.35">
      <c r="C327" s="118"/>
    </row>
    <row r="328" spans="3:18" ht="19" customHeight="1" x14ac:dyDescent="0.35">
      <c r="C328" s="842" t="s">
        <v>2499</v>
      </c>
      <c r="D328" s="840"/>
      <c r="E328" s="840"/>
      <c r="F328" s="840"/>
      <c r="G328" s="840"/>
      <c r="H328" s="840"/>
      <c r="I328" s="840"/>
      <c r="J328" s="840"/>
      <c r="K328" s="840"/>
      <c r="L328" s="840"/>
      <c r="M328" s="840"/>
      <c r="N328" s="840"/>
      <c r="O328" s="840"/>
      <c r="P328" s="840"/>
      <c r="Q328" s="840"/>
      <c r="R328" s="840"/>
    </row>
    <row r="329" spans="3:18" ht="19" customHeight="1" x14ac:dyDescent="0.35">
      <c r="C329" s="840"/>
      <c r="D329" s="841" t="s">
        <v>1685</v>
      </c>
      <c r="E329" s="841" t="s">
        <v>1686</v>
      </c>
      <c r="F329" s="841" t="s">
        <v>1687</v>
      </c>
      <c r="G329" s="841" t="s">
        <v>2422</v>
      </c>
      <c r="H329" s="841" t="s">
        <v>2423</v>
      </c>
      <c r="I329" s="841" t="s">
        <v>2424</v>
      </c>
      <c r="J329" s="841" t="s">
        <v>2425</v>
      </c>
      <c r="K329" s="841" t="s">
        <v>2426</v>
      </c>
      <c r="L329" s="841" t="s">
        <v>2427</v>
      </c>
      <c r="M329" s="841" t="s">
        <v>2417</v>
      </c>
      <c r="N329" s="841" t="s">
        <v>2418</v>
      </c>
      <c r="O329" s="841" t="s">
        <v>2419</v>
      </c>
      <c r="P329" s="841" t="s">
        <v>2420</v>
      </c>
      <c r="Q329" s="841" t="s">
        <v>2421</v>
      </c>
      <c r="R329" s="841" t="s">
        <v>2416</v>
      </c>
    </row>
    <row r="330" spans="3:18" ht="19" customHeight="1" x14ac:dyDescent="0.35">
      <c r="C330" s="842" t="s">
        <v>2500</v>
      </c>
      <c r="D330" s="844">
        <v>1436.8600000000001</v>
      </c>
      <c r="E330" s="844">
        <v>1813.78</v>
      </c>
      <c r="F330" s="844">
        <v>1532.46</v>
      </c>
      <c r="G330" s="844">
        <v>1775.97</v>
      </c>
      <c r="H330" s="844">
        <v>1781.2</v>
      </c>
      <c r="I330" s="844">
        <v>1715.94</v>
      </c>
      <c r="J330" s="844">
        <v>1632.28</v>
      </c>
      <c r="K330" s="844">
        <v>2065.23</v>
      </c>
      <c r="L330" s="844">
        <v>1997.93</v>
      </c>
      <c r="M330" s="844">
        <v>2181.89</v>
      </c>
      <c r="N330" s="844">
        <v>1854.15</v>
      </c>
      <c r="O330" s="844">
        <v>1961.51</v>
      </c>
      <c r="P330" s="844">
        <v>1852.78</v>
      </c>
      <c r="Q330" s="844">
        <v>1895</v>
      </c>
      <c r="R330" s="844">
        <v>1736.4223582953516</v>
      </c>
    </row>
    <row r="331" spans="3:18" ht="19" customHeight="1" x14ac:dyDescent="0.35">
      <c r="C331" s="843" t="s">
        <v>2062</v>
      </c>
      <c r="D331" s="845">
        <v>710.71</v>
      </c>
      <c r="E331" s="845">
        <v>932.19</v>
      </c>
      <c r="F331" s="845">
        <v>721.28</v>
      </c>
      <c r="G331" s="845">
        <v>902.31000000000006</v>
      </c>
      <c r="H331" s="845">
        <v>918.9</v>
      </c>
      <c r="I331" s="845">
        <v>871.13</v>
      </c>
      <c r="J331" s="845">
        <v>811.49</v>
      </c>
      <c r="K331" s="845">
        <v>1111.8800000000001</v>
      </c>
      <c r="L331" s="845">
        <v>1087.79</v>
      </c>
      <c r="M331" s="845">
        <v>1243.77</v>
      </c>
      <c r="N331" s="845">
        <v>970.33</v>
      </c>
      <c r="O331" s="845">
        <v>1036.9000000000001</v>
      </c>
      <c r="P331" s="845">
        <v>972.39</v>
      </c>
      <c r="Q331" s="845">
        <v>1009.36</v>
      </c>
      <c r="R331" s="845">
        <v>887.74091480815264</v>
      </c>
    </row>
    <row r="332" spans="3:18" ht="19" customHeight="1" x14ac:dyDescent="0.35">
      <c r="C332" s="842" t="s">
        <v>2063</v>
      </c>
      <c r="D332" s="844">
        <v>235.27</v>
      </c>
      <c r="E332" s="844">
        <v>281.82</v>
      </c>
      <c r="F332" s="844">
        <v>270.19</v>
      </c>
      <c r="G332" s="844">
        <v>278.48</v>
      </c>
      <c r="H332" s="844">
        <v>301.28000000000003</v>
      </c>
      <c r="I332" s="844">
        <v>280.17</v>
      </c>
      <c r="J332" s="844">
        <v>269.45999999999998</v>
      </c>
      <c r="K332" s="844">
        <v>376.52</v>
      </c>
      <c r="L332" s="844">
        <v>357.52</v>
      </c>
      <c r="M332" s="844">
        <v>388.34000000000003</v>
      </c>
      <c r="N332" s="844">
        <v>317.45</v>
      </c>
      <c r="O332" s="844">
        <v>338.92</v>
      </c>
      <c r="P332" s="844">
        <v>308.48</v>
      </c>
      <c r="Q332" s="844">
        <v>314.08</v>
      </c>
      <c r="R332" s="844">
        <v>286.38004977075695</v>
      </c>
    </row>
    <row r="333" spans="3:18" ht="19" customHeight="1" x14ac:dyDescent="0.35">
      <c r="C333" s="843" t="s">
        <v>2064</v>
      </c>
      <c r="D333" s="845">
        <v>308.49</v>
      </c>
      <c r="E333" s="845">
        <v>378.78000000000003</v>
      </c>
      <c r="F333" s="845">
        <v>346.28000000000003</v>
      </c>
      <c r="G333" s="845">
        <v>374.68</v>
      </c>
      <c r="H333" s="845">
        <v>363.48</v>
      </c>
      <c r="I333" s="845">
        <v>369.04</v>
      </c>
      <c r="J333" s="845">
        <v>360.06</v>
      </c>
      <c r="K333" s="845">
        <v>310.73</v>
      </c>
      <c r="L333" s="845">
        <v>335.86</v>
      </c>
      <c r="M333" s="845">
        <v>319.35000000000002</v>
      </c>
      <c r="N333" s="845">
        <v>328.36</v>
      </c>
      <c r="O333" s="845">
        <v>346.03000000000003</v>
      </c>
      <c r="P333" s="845">
        <v>354.15000000000003</v>
      </c>
      <c r="Q333" s="845">
        <v>344.55</v>
      </c>
      <c r="R333" s="845">
        <v>355.70540242632438</v>
      </c>
    </row>
    <row r="334" spans="3:18" ht="19" customHeight="1" x14ac:dyDescent="0.35">
      <c r="C334" s="842" t="s">
        <v>2065</v>
      </c>
      <c r="D334" s="844">
        <v>168.47</v>
      </c>
      <c r="E334" s="844">
        <v>202.54</v>
      </c>
      <c r="F334" s="844">
        <v>180.39000000000001</v>
      </c>
      <c r="G334" s="844">
        <v>203.9</v>
      </c>
      <c r="H334" s="844">
        <v>180.95000000000002</v>
      </c>
      <c r="I334" s="844">
        <v>177.75</v>
      </c>
      <c r="J334" s="844">
        <v>176.49</v>
      </c>
      <c r="K334" s="844">
        <v>247.20000000000002</v>
      </c>
      <c r="L334" s="844">
        <v>198.65</v>
      </c>
      <c r="M334" s="844">
        <v>210.13</v>
      </c>
      <c r="N334" s="844">
        <v>219.35</v>
      </c>
      <c r="O334" s="844">
        <v>222.01</v>
      </c>
      <c r="P334" s="844">
        <v>200.12</v>
      </c>
      <c r="Q334" s="844">
        <v>210.55</v>
      </c>
      <c r="R334" s="844">
        <v>190.31231488118584</v>
      </c>
    </row>
    <row r="335" spans="3:18" ht="19" customHeight="1" x14ac:dyDescent="0.35">
      <c r="C335" s="843" t="s">
        <v>2066</v>
      </c>
      <c r="D335" s="845">
        <v>13.92</v>
      </c>
      <c r="E335" s="845">
        <v>18.45</v>
      </c>
      <c r="F335" s="845">
        <v>14.31</v>
      </c>
      <c r="G335" s="845">
        <v>16.600000000000001</v>
      </c>
      <c r="H335" s="845">
        <v>16.580000000000002</v>
      </c>
      <c r="I335" s="845">
        <v>17.86</v>
      </c>
      <c r="J335" s="845">
        <v>14.780000000000001</v>
      </c>
      <c r="K335" s="845">
        <v>18.900000000000002</v>
      </c>
      <c r="L335" s="845">
        <v>18.100000000000001</v>
      </c>
      <c r="M335" s="845">
        <v>20.3</v>
      </c>
      <c r="N335" s="845">
        <v>18.670000000000002</v>
      </c>
      <c r="O335" s="845">
        <v>17.66</v>
      </c>
      <c r="P335" s="845">
        <v>17.63</v>
      </c>
      <c r="Q335" s="845">
        <v>16.46</v>
      </c>
      <c r="R335" s="845">
        <v>16.283676408931687</v>
      </c>
    </row>
    <row r="336" spans="3:18" ht="19" customHeight="1" x14ac:dyDescent="0.35">
      <c r="C336" s="118"/>
    </row>
    <row r="337" spans="3:18" ht="19" customHeight="1" x14ac:dyDescent="0.35">
      <c r="C337" s="118"/>
    </row>
    <row r="338" spans="3:18" ht="19" customHeight="1" x14ac:dyDescent="0.35">
      <c r="C338" s="842" t="s">
        <v>2501</v>
      </c>
      <c r="D338" s="840"/>
      <c r="E338" s="840"/>
      <c r="F338" s="840"/>
      <c r="G338" s="840"/>
      <c r="H338" s="840"/>
      <c r="I338" s="840"/>
      <c r="J338" s="840"/>
      <c r="K338" s="840"/>
      <c r="L338" s="840"/>
      <c r="M338" s="840"/>
      <c r="N338" s="840"/>
      <c r="O338" s="840"/>
      <c r="P338" s="840"/>
      <c r="Q338" s="840"/>
      <c r="R338" s="840"/>
    </row>
    <row r="339" spans="3:18" ht="19" customHeight="1" x14ac:dyDescent="0.35">
      <c r="C339" s="840"/>
      <c r="D339" s="841" t="s">
        <v>1685</v>
      </c>
      <c r="E339" s="841" t="s">
        <v>1686</v>
      </c>
      <c r="F339" s="841" t="s">
        <v>1687</v>
      </c>
      <c r="G339" s="841" t="s">
        <v>2422</v>
      </c>
      <c r="H339" s="841" t="s">
        <v>2423</v>
      </c>
      <c r="I339" s="841" t="s">
        <v>2424</v>
      </c>
      <c r="J339" s="841" t="s">
        <v>2425</v>
      </c>
      <c r="K339" s="841" t="s">
        <v>2426</v>
      </c>
      <c r="L339" s="841" t="s">
        <v>2427</v>
      </c>
      <c r="M339" s="841" t="s">
        <v>2417</v>
      </c>
      <c r="N339" s="841" t="s">
        <v>2418</v>
      </c>
      <c r="O339" s="841" t="s">
        <v>2419</v>
      </c>
      <c r="P339" s="841" t="s">
        <v>2420</v>
      </c>
      <c r="Q339" s="841" t="s">
        <v>2421</v>
      </c>
      <c r="R339" s="841" t="s">
        <v>2416</v>
      </c>
    </row>
    <row r="340" spans="3:18" ht="19" customHeight="1" x14ac:dyDescent="0.35">
      <c r="C340" s="842" t="s">
        <v>2062</v>
      </c>
      <c r="D340" s="844">
        <v>710.71</v>
      </c>
      <c r="E340" s="844">
        <v>932.19</v>
      </c>
      <c r="F340" s="844">
        <v>721.28</v>
      </c>
      <c r="G340" s="844">
        <v>902.31000000000006</v>
      </c>
      <c r="H340" s="844">
        <v>918.9</v>
      </c>
      <c r="I340" s="844">
        <v>871.13</v>
      </c>
      <c r="J340" s="844">
        <v>811.49</v>
      </c>
      <c r="K340" s="844">
        <v>1111.8800000000001</v>
      </c>
      <c r="L340" s="844">
        <v>1087.79</v>
      </c>
      <c r="M340" s="844">
        <v>1243.77</v>
      </c>
      <c r="N340" s="844">
        <v>970.33</v>
      </c>
      <c r="O340" s="844">
        <v>1036.9000000000001</v>
      </c>
      <c r="P340" s="844">
        <v>972.39</v>
      </c>
      <c r="Q340" s="844">
        <v>1009.36</v>
      </c>
      <c r="R340" s="844">
        <v>887.74091480815264</v>
      </c>
    </row>
    <row r="341" spans="3:18" ht="19" customHeight="1" x14ac:dyDescent="0.35">
      <c r="C341" s="118"/>
    </row>
    <row r="342" spans="3:18" ht="19" customHeight="1" x14ac:dyDescent="0.35">
      <c r="C342" s="118"/>
    </row>
    <row r="343" spans="3:18" ht="19" customHeight="1" x14ac:dyDescent="0.35">
      <c r="C343" s="842" t="s">
        <v>2502</v>
      </c>
      <c r="D343" s="840"/>
      <c r="E343" s="840"/>
      <c r="F343" s="840"/>
      <c r="G343" s="840"/>
      <c r="H343" s="840"/>
      <c r="I343" s="840"/>
      <c r="J343" s="840"/>
      <c r="K343" s="840"/>
      <c r="L343" s="840"/>
      <c r="M343" s="840"/>
      <c r="N343" s="840"/>
      <c r="O343" s="840"/>
      <c r="P343" s="840"/>
      <c r="Q343" s="840"/>
      <c r="R343" s="840"/>
    </row>
    <row r="344" spans="3:18" ht="19" customHeight="1" x14ac:dyDescent="0.35">
      <c r="C344" s="840"/>
      <c r="D344" s="841" t="s">
        <v>1685</v>
      </c>
      <c r="E344" s="841" t="s">
        <v>1686</v>
      </c>
      <c r="F344" s="841" t="s">
        <v>1687</v>
      </c>
      <c r="G344" s="841" t="s">
        <v>2422</v>
      </c>
      <c r="H344" s="841" t="s">
        <v>2423</v>
      </c>
      <c r="I344" s="841" t="s">
        <v>2424</v>
      </c>
      <c r="J344" s="841" t="s">
        <v>2425</v>
      </c>
      <c r="K344" s="841" t="s">
        <v>2426</v>
      </c>
      <c r="L344" s="841" t="s">
        <v>2427</v>
      </c>
      <c r="M344" s="841" t="s">
        <v>2417</v>
      </c>
      <c r="N344" s="841" t="s">
        <v>2418</v>
      </c>
      <c r="O344" s="841" t="s">
        <v>2419</v>
      </c>
      <c r="P344" s="841" t="s">
        <v>2420</v>
      </c>
      <c r="Q344" s="841" t="s">
        <v>2421</v>
      </c>
      <c r="R344" s="841" t="s">
        <v>2416</v>
      </c>
    </row>
    <row r="345" spans="3:18" ht="19" customHeight="1" x14ac:dyDescent="0.35">
      <c r="C345" s="842" t="s">
        <v>2063</v>
      </c>
      <c r="D345" s="844">
        <v>235.27</v>
      </c>
      <c r="E345" s="844">
        <v>281.82</v>
      </c>
      <c r="F345" s="844">
        <v>270.19</v>
      </c>
      <c r="G345" s="844">
        <v>278.48</v>
      </c>
      <c r="H345" s="844">
        <v>301.28000000000003</v>
      </c>
      <c r="I345" s="844">
        <v>280.17</v>
      </c>
      <c r="J345" s="844">
        <v>269.45999999999998</v>
      </c>
      <c r="K345" s="844">
        <v>376.52</v>
      </c>
      <c r="L345" s="844">
        <v>357.52</v>
      </c>
      <c r="M345" s="844">
        <v>388.34000000000003</v>
      </c>
      <c r="N345" s="844">
        <v>317.45</v>
      </c>
      <c r="O345" s="844">
        <v>338.92</v>
      </c>
      <c r="P345" s="844">
        <v>308.48</v>
      </c>
      <c r="Q345" s="844">
        <v>314.08</v>
      </c>
      <c r="R345" s="844">
        <v>286.38004977075695</v>
      </c>
    </row>
    <row r="346" spans="3:18" ht="19" customHeight="1" x14ac:dyDescent="0.35">
      <c r="C346" s="118"/>
    </row>
    <row r="347" spans="3:18" ht="19" customHeight="1" x14ac:dyDescent="0.35">
      <c r="C347" s="118"/>
    </row>
    <row r="348" spans="3:18" ht="19" customHeight="1" x14ac:dyDescent="0.35">
      <c r="C348" s="842" t="s">
        <v>2503</v>
      </c>
      <c r="D348" s="840"/>
      <c r="E348" s="840"/>
      <c r="F348" s="840"/>
      <c r="G348" s="840"/>
      <c r="H348" s="840"/>
      <c r="I348" s="840"/>
      <c r="J348" s="840"/>
      <c r="K348" s="840"/>
      <c r="L348" s="840"/>
      <c r="M348" s="840"/>
      <c r="N348" s="840"/>
      <c r="O348" s="840"/>
      <c r="P348" s="840"/>
      <c r="Q348" s="840"/>
      <c r="R348" s="840"/>
    </row>
    <row r="349" spans="3:18" ht="19" customHeight="1" x14ac:dyDescent="0.35">
      <c r="C349" s="840"/>
      <c r="D349" s="841" t="s">
        <v>1685</v>
      </c>
      <c r="E349" s="841" t="s">
        <v>1686</v>
      </c>
      <c r="F349" s="841" t="s">
        <v>1687</v>
      </c>
      <c r="G349" s="841" t="s">
        <v>2422</v>
      </c>
      <c r="H349" s="841" t="s">
        <v>2423</v>
      </c>
      <c r="I349" s="841" t="s">
        <v>2424</v>
      </c>
      <c r="J349" s="841" t="s">
        <v>2425</v>
      </c>
      <c r="K349" s="841" t="s">
        <v>2426</v>
      </c>
      <c r="L349" s="841" t="s">
        <v>2427</v>
      </c>
      <c r="M349" s="841" t="s">
        <v>2417</v>
      </c>
      <c r="N349" s="841" t="s">
        <v>2418</v>
      </c>
      <c r="O349" s="841" t="s">
        <v>2419</v>
      </c>
      <c r="P349" s="841" t="s">
        <v>2420</v>
      </c>
      <c r="Q349" s="841" t="s">
        <v>2421</v>
      </c>
      <c r="R349" s="841" t="s">
        <v>2416</v>
      </c>
    </row>
    <row r="350" spans="3:18" ht="19" customHeight="1" x14ac:dyDescent="0.35">
      <c r="C350" s="842" t="s">
        <v>2064</v>
      </c>
      <c r="D350" s="844">
        <v>308.49</v>
      </c>
      <c r="E350" s="844">
        <v>378.78000000000003</v>
      </c>
      <c r="F350" s="844">
        <v>346.28000000000003</v>
      </c>
      <c r="G350" s="844">
        <v>374.68</v>
      </c>
      <c r="H350" s="844">
        <v>363.48</v>
      </c>
      <c r="I350" s="844">
        <v>369.04</v>
      </c>
      <c r="J350" s="844">
        <v>360.06</v>
      </c>
      <c r="K350" s="844">
        <v>310.73</v>
      </c>
      <c r="L350" s="844">
        <v>335.86</v>
      </c>
      <c r="M350" s="844">
        <v>319.35000000000002</v>
      </c>
      <c r="N350" s="844">
        <v>328.36</v>
      </c>
      <c r="O350" s="844">
        <v>346.03000000000003</v>
      </c>
      <c r="P350" s="844">
        <v>354.15000000000003</v>
      </c>
      <c r="Q350" s="844">
        <v>344.55</v>
      </c>
      <c r="R350" s="844">
        <v>355.70540242632438</v>
      </c>
    </row>
    <row r="351" spans="3:18" ht="19" customHeight="1" x14ac:dyDescent="0.35">
      <c r="C351" s="118"/>
    </row>
    <row r="352" spans="3:18" ht="19" customHeight="1" x14ac:dyDescent="0.35">
      <c r="C352" s="118"/>
    </row>
    <row r="353" spans="3:18" ht="19" customHeight="1" x14ac:dyDescent="0.35">
      <c r="C353" s="842" t="s">
        <v>2504</v>
      </c>
      <c r="D353" s="840"/>
      <c r="E353" s="840"/>
      <c r="F353" s="840"/>
      <c r="G353" s="840"/>
      <c r="H353" s="840"/>
      <c r="I353" s="840"/>
      <c r="J353" s="840"/>
      <c r="K353" s="840"/>
      <c r="L353" s="840"/>
      <c r="M353" s="840"/>
      <c r="N353" s="840"/>
      <c r="O353" s="840"/>
      <c r="P353" s="840"/>
      <c r="Q353" s="840"/>
      <c r="R353" s="840"/>
    </row>
    <row r="354" spans="3:18" ht="19" customHeight="1" x14ac:dyDescent="0.35">
      <c r="C354" s="840"/>
      <c r="D354" s="841" t="s">
        <v>1685</v>
      </c>
      <c r="E354" s="841" t="s">
        <v>1686</v>
      </c>
      <c r="F354" s="841" t="s">
        <v>1687</v>
      </c>
      <c r="G354" s="841" t="s">
        <v>2422</v>
      </c>
      <c r="H354" s="841" t="s">
        <v>2423</v>
      </c>
      <c r="I354" s="841" t="s">
        <v>2424</v>
      </c>
      <c r="J354" s="841" t="s">
        <v>2425</v>
      </c>
      <c r="K354" s="841" t="s">
        <v>2426</v>
      </c>
      <c r="L354" s="841" t="s">
        <v>2427</v>
      </c>
      <c r="M354" s="841" t="s">
        <v>2417</v>
      </c>
      <c r="N354" s="841" t="s">
        <v>2418</v>
      </c>
      <c r="O354" s="841" t="s">
        <v>2419</v>
      </c>
      <c r="P354" s="841" t="s">
        <v>2420</v>
      </c>
      <c r="Q354" s="841" t="s">
        <v>2421</v>
      </c>
      <c r="R354" s="841" t="s">
        <v>2416</v>
      </c>
    </row>
    <row r="355" spans="3:18" ht="19" customHeight="1" x14ac:dyDescent="0.35">
      <c r="C355" s="842" t="s">
        <v>2505</v>
      </c>
      <c r="D355" s="844">
        <v>168.47</v>
      </c>
      <c r="E355" s="844">
        <v>202.54</v>
      </c>
      <c r="F355" s="844">
        <v>180.39000000000001</v>
      </c>
      <c r="G355" s="844">
        <v>203.9</v>
      </c>
      <c r="H355" s="844">
        <v>180.95000000000002</v>
      </c>
      <c r="I355" s="844">
        <v>177.75</v>
      </c>
      <c r="J355" s="844">
        <v>176.49</v>
      </c>
      <c r="K355" s="844">
        <v>247.20000000000002</v>
      </c>
      <c r="L355" s="844">
        <v>198.65</v>
      </c>
      <c r="M355" s="844">
        <v>210.13</v>
      </c>
      <c r="N355" s="844">
        <v>219.35</v>
      </c>
      <c r="O355" s="844">
        <v>222.01</v>
      </c>
      <c r="P355" s="844">
        <v>200.12</v>
      </c>
      <c r="Q355" s="844">
        <v>210.55</v>
      </c>
      <c r="R355" s="844">
        <v>190.31231488118584</v>
      </c>
    </row>
    <row r="356" spans="3:18" ht="19" customHeight="1" x14ac:dyDescent="0.35">
      <c r="C356" s="843" t="s">
        <v>2067</v>
      </c>
      <c r="D356" s="845">
        <v>133.02000000000001</v>
      </c>
      <c r="E356" s="845">
        <v>158.28</v>
      </c>
      <c r="F356" s="845">
        <v>142.97</v>
      </c>
      <c r="G356" s="845">
        <v>159.74</v>
      </c>
      <c r="H356" s="845">
        <v>143.72</v>
      </c>
      <c r="I356" s="845">
        <v>140.79</v>
      </c>
      <c r="J356" s="845">
        <v>139.72</v>
      </c>
      <c r="K356" s="845">
        <v>196.89000000000001</v>
      </c>
      <c r="L356" s="845">
        <v>158.46</v>
      </c>
      <c r="M356" s="845">
        <v>168.25</v>
      </c>
      <c r="N356" s="845">
        <v>174.33</v>
      </c>
      <c r="O356" s="845">
        <v>178.32</v>
      </c>
      <c r="P356" s="845">
        <v>159.26</v>
      </c>
      <c r="Q356" s="845">
        <v>167.4</v>
      </c>
      <c r="R356" s="845">
        <v>150.22778574230108</v>
      </c>
    </row>
    <row r="357" spans="3:18" ht="19" customHeight="1" x14ac:dyDescent="0.35">
      <c r="C357" s="842" t="s">
        <v>2068</v>
      </c>
      <c r="D357" s="844">
        <v>6.86</v>
      </c>
      <c r="E357" s="844">
        <v>8.06</v>
      </c>
      <c r="F357" s="844">
        <v>6.83</v>
      </c>
      <c r="G357" s="844">
        <v>8.19</v>
      </c>
      <c r="H357" s="844">
        <v>6.66</v>
      </c>
      <c r="I357" s="844">
        <v>7.1000000000000005</v>
      </c>
      <c r="J357" s="844">
        <v>6.97</v>
      </c>
      <c r="K357" s="844">
        <v>7.8500000000000005</v>
      </c>
      <c r="L357" s="844">
        <v>6.34</v>
      </c>
      <c r="M357" s="844">
        <v>6.36</v>
      </c>
      <c r="N357" s="844">
        <v>6.83</v>
      </c>
      <c r="O357" s="844">
        <v>6.8900000000000006</v>
      </c>
      <c r="P357" s="844">
        <v>7.2700000000000005</v>
      </c>
      <c r="Q357" s="844">
        <v>7.42</v>
      </c>
      <c r="R357" s="844">
        <v>7.3045618685673324</v>
      </c>
    </row>
    <row r="358" spans="3:18" ht="19" customHeight="1" x14ac:dyDescent="0.35">
      <c r="C358" s="843" t="s">
        <v>2069</v>
      </c>
      <c r="D358" s="845">
        <v>5.13</v>
      </c>
      <c r="E358" s="845">
        <v>6.92</v>
      </c>
      <c r="F358" s="845">
        <v>5.7700000000000005</v>
      </c>
      <c r="G358" s="845">
        <v>6.6400000000000006</v>
      </c>
      <c r="H358" s="845">
        <v>5.8500000000000005</v>
      </c>
      <c r="I358" s="845">
        <v>5.75</v>
      </c>
      <c r="J358" s="845">
        <v>5.45</v>
      </c>
      <c r="K358" s="845">
        <v>9.16</v>
      </c>
      <c r="L358" s="845">
        <v>7.09</v>
      </c>
      <c r="M358" s="845">
        <v>7.73</v>
      </c>
      <c r="N358" s="845">
        <v>7.4</v>
      </c>
      <c r="O358" s="845">
        <v>7.2</v>
      </c>
      <c r="P358" s="845">
        <v>6.51</v>
      </c>
      <c r="Q358" s="845">
        <v>7.12</v>
      </c>
      <c r="R358" s="845">
        <v>6.2207934919325387</v>
      </c>
    </row>
    <row r="359" spans="3:18" ht="19" customHeight="1" x14ac:dyDescent="0.35">
      <c r="C359" s="842" t="s">
        <v>2070</v>
      </c>
      <c r="D359" s="844">
        <v>23.46</v>
      </c>
      <c r="E359" s="844">
        <v>29.28</v>
      </c>
      <c r="F359" s="844">
        <v>24.82</v>
      </c>
      <c r="G359" s="844">
        <v>29.330000000000002</v>
      </c>
      <c r="H359" s="844">
        <v>24.72</v>
      </c>
      <c r="I359" s="844">
        <v>24.11</v>
      </c>
      <c r="J359" s="844">
        <v>24.35</v>
      </c>
      <c r="K359" s="844">
        <v>33.29</v>
      </c>
      <c r="L359" s="844">
        <v>26.76</v>
      </c>
      <c r="M359" s="844">
        <v>27.79</v>
      </c>
      <c r="N359" s="844">
        <v>30.78</v>
      </c>
      <c r="O359" s="844">
        <v>29.61</v>
      </c>
      <c r="P359" s="844">
        <v>27.080000000000002</v>
      </c>
      <c r="Q359" s="844">
        <v>28.6</v>
      </c>
      <c r="R359" s="844">
        <v>26.559173778384885</v>
      </c>
    </row>
    <row r="360" spans="3:18" ht="19" customHeight="1" x14ac:dyDescent="0.35">
      <c r="C360" s="118"/>
    </row>
    <row r="361" spans="3:18" ht="19" customHeight="1" x14ac:dyDescent="0.35">
      <c r="C361" s="118"/>
    </row>
    <row r="362" spans="3:18" ht="19" customHeight="1" x14ac:dyDescent="0.35">
      <c r="C362" s="842" t="s">
        <v>2506</v>
      </c>
      <c r="D362" s="840"/>
      <c r="E362" s="840"/>
      <c r="F362" s="840"/>
      <c r="G362" s="840"/>
      <c r="H362" s="840"/>
      <c r="I362" s="840"/>
      <c r="J362" s="840"/>
      <c r="K362" s="840"/>
      <c r="L362" s="840"/>
      <c r="M362" s="840"/>
      <c r="N362" s="840"/>
      <c r="O362" s="840"/>
      <c r="P362" s="840"/>
      <c r="Q362" s="840"/>
      <c r="R362" s="840"/>
    </row>
    <row r="363" spans="3:18" ht="19" customHeight="1" x14ac:dyDescent="0.35">
      <c r="C363" s="840"/>
      <c r="D363" s="841" t="s">
        <v>1685</v>
      </c>
      <c r="E363" s="841" t="s">
        <v>1686</v>
      </c>
      <c r="F363" s="841" t="s">
        <v>1687</v>
      </c>
      <c r="G363" s="841" t="s">
        <v>2422</v>
      </c>
      <c r="H363" s="841" t="s">
        <v>2423</v>
      </c>
      <c r="I363" s="841" t="s">
        <v>2424</v>
      </c>
      <c r="J363" s="841" t="s">
        <v>2425</v>
      </c>
      <c r="K363" s="841" t="s">
        <v>2426</v>
      </c>
      <c r="L363" s="841" t="s">
        <v>2427</v>
      </c>
      <c r="M363" s="841" t="s">
        <v>2417</v>
      </c>
      <c r="N363" s="841" t="s">
        <v>2418</v>
      </c>
      <c r="O363" s="841" t="s">
        <v>2419</v>
      </c>
      <c r="P363" s="841" t="s">
        <v>2420</v>
      </c>
      <c r="Q363" s="841" t="s">
        <v>2421</v>
      </c>
      <c r="R363" s="841" t="s">
        <v>2416</v>
      </c>
    </row>
    <row r="364" spans="3:18" ht="19" customHeight="1" x14ac:dyDescent="0.35">
      <c r="C364" s="842" t="s">
        <v>2066</v>
      </c>
      <c r="D364" s="844">
        <v>13.92</v>
      </c>
      <c r="E364" s="844">
        <v>18.45</v>
      </c>
      <c r="F364" s="844">
        <v>14.31</v>
      </c>
      <c r="G364" s="844">
        <v>16.600000000000001</v>
      </c>
      <c r="H364" s="844">
        <v>16.580000000000002</v>
      </c>
      <c r="I364" s="844">
        <v>17.86</v>
      </c>
      <c r="J364" s="844">
        <v>14.780000000000001</v>
      </c>
      <c r="K364" s="844">
        <v>18.900000000000002</v>
      </c>
      <c r="L364" s="844">
        <v>18.100000000000001</v>
      </c>
      <c r="M364" s="844">
        <v>20.3</v>
      </c>
      <c r="N364" s="844">
        <v>18.670000000000002</v>
      </c>
      <c r="O364" s="844">
        <v>17.66</v>
      </c>
      <c r="P364" s="844">
        <v>17.63</v>
      </c>
      <c r="Q364" s="844">
        <v>16.46</v>
      </c>
      <c r="R364" s="844">
        <v>16.283676408931687</v>
      </c>
    </row>
    <row r="365" spans="3:18" ht="19" customHeight="1" x14ac:dyDescent="0.35">
      <c r="C365" s="118"/>
    </row>
    <row r="366" spans="3:18" ht="19" customHeight="1" x14ac:dyDescent="0.35">
      <c r="C366" s="118"/>
    </row>
    <row r="367" spans="3:18" ht="19" customHeight="1" x14ac:dyDescent="0.35">
      <c r="C367" s="842" t="s">
        <v>2507</v>
      </c>
      <c r="D367" s="840"/>
      <c r="E367" s="840"/>
      <c r="F367" s="840"/>
      <c r="G367" s="840"/>
      <c r="H367" s="840"/>
      <c r="I367" s="840"/>
      <c r="J367" s="840"/>
      <c r="K367" s="840"/>
      <c r="L367" s="840"/>
      <c r="M367" s="840"/>
      <c r="N367" s="840"/>
      <c r="O367" s="840"/>
      <c r="P367" s="840"/>
      <c r="Q367" s="840"/>
      <c r="R367" s="840"/>
    </row>
    <row r="368" spans="3:18" ht="19" customHeight="1" x14ac:dyDescent="0.35">
      <c r="C368" s="840"/>
      <c r="D368" s="841" t="s">
        <v>1685</v>
      </c>
      <c r="E368" s="841" t="s">
        <v>1686</v>
      </c>
      <c r="F368" s="841" t="s">
        <v>1687</v>
      </c>
      <c r="G368" s="841" t="s">
        <v>2422</v>
      </c>
      <c r="H368" s="841" t="s">
        <v>2423</v>
      </c>
      <c r="I368" s="841" t="s">
        <v>2424</v>
      </c>
      <c r="J368" s="841" t="s">
        <v>2425</v>
      </c>
      <c r="K368" s="841" t="s">
        <v>2426</v>
      </c>
      <c r="L368" s="841" t="s">
        <v>2427</v>
      </c>
      <c r="M368" s="841" t="s">
        <v>2417</v>
      </c>
      <c r="N368" s="841" t="s">
        <v>2418</v>
      </c>
      <c r="O368" s="841" t="s">
        <v>2419</v>
      </c>
      <c r="P368" s="841" t="s">
        <v>2420</v>
      </c>
      <c r="Q368" s="841" t="s">
        <v>2421</v>
      </c>
      <c r="R368" s="841" t="s">
        <v>2416</v>
      </c>
    </row>
    <row r="369" spans="3:18" ht="19" customHeight="1" x14ac:dyDescent="0.35">
      <c r="C369" s="842" t="s">
        <v>2508</v>
      </c>
      <c r="D369" s="844">
        <v>253.55</v>
      </c>
      <c r="E369" s="844">
        <v>300.35000000000002</v>
      </c>
      <c r="F369" s="844">
        <v>249.72</v>
      </c>
      <c r="G369" s="844">
        <v>301.54000000000002</v>
      </c>
      <c r="H369" s="844">
        <v>308.73</v>
      </c>
      <c r="I369" s="844">
        <v>289.89</v>
      </c>
      <c r="J369" s="844">
        <v>270.26</v>
      </c>
      <c r="K369" s="844">
        <v>346.74</v>
      </c>
      <c r="L369" s="844">
        <v>334.35</v>
      </c>
      <c r="M369" s="844">
        <v>379.68</v>
      </c>
      <c r="N369" s="844">
        <v>226.92000000000002</v>
      </c>
      <c r="O369" s="844">
        <v>264.91000000000003</v>
      </c>
      <c r="P369" s="844">
        <v>306.45</v>
      </c>
      <c r="Q369" s="844">
        <v>329.12</v>
      </c>
      <c r="R369" s="844">
        <v>294.98336466546749</v>
      </c>
    </row>
    <row r="370" spans="3:18" ht="19" customHeight="1" x14ac:dyDescent="0.35">
      <c r="C370" s="843" t="s">
        <v>2071</v>
      </c>
      <c r="D370" s="845">
        <v>0.01</v>
      </c>
      <c r="E370" s="845">
        <v>0.01</v>
      </c>
      <c r="F370" s="845">
        <v>0.01</v>
      </c>
      <c r="G370" s="845">
        <v>0.01</v>
      </c>
      <c r="H370" s="845">
        <v>0.01</v>
      </c>
      <c r="I370" s="845">
        <v>0.01</v>
      </c>
      <c r="J370" s="845">
        <v>0.01</v>
      </c>
      <c r="K370" s="845">
        <v>0.02</v>
      </c>
      <c r="L370" s="845">
        <v>0.01</v>
      </c>
      <c r="M370" s="845">
        <v>0.02</v>
      </c>
      <c r="N370" s="845">
        <v>0.01</v>
      </c>
      <c r="O370" s="845">
        <v>0.01</v>
      </c>
      <c r="P370" s="845">
        <v>0.01</v>
      </c>
      <c r="Q370" s="845">
        <v>0.01</v>
      </c>
      <c r="R370" s="845">
        <v>1.0843397936136544E-2</v>
      </c>
    </row>
    <row r="371" spans="3:18" ht="19" customHeight="1" x14ac:dyDescent="0.35">
      <c r="C371" s="842" t="s">
        <v>2072</v>
      </c>
      <c r="D371" s="844">
        <v>33.53</v>
      </c>
      <c r="E371" s="844">
        <v>33.53</v>
      </c>
      <c r="F371" s="844">
        <v>28.71</v>
      </c>
      <c r="G371" s="844">
        <v>27.71</v>
      </c>
      <c r="H371" s="844">
        <v>40.550000000000004</v>
      </c>
      <c r="I371" s="844">
        <v>38.590000000000003</v>
      </c>
      <c r="J371" s="844">
        <v>33.590000000000003</v>
      </c>
      <c r="K371" s="844">
        <v>58.800000000000004</v>
      </c>
      <c r="L371" s="844">
        <v>58.88</v>
      </c>
      <c r="M371" s="844">
        <v>61.93</v>
      </c>
      <c r="N371" s="844">
        <v>29.8</v>
      </c>
      <c r="O371" s="844">
        <v>39.86</v>
      </c>
      <c r="P371" s="844">
        <v>42.52</v>
      </c>
      <c r="Q371" s="844">
        <v>52.84</v>
      </c>
      <c r="R371" s="844">
        <v>35.899650387481572</v>
      </c>
    </row>
    <row r="372" spans="3:18" ht="19" customHeight="1" x14ac:dyDescent="0.35">
      <c r="C372" s="843" t="s">
        <v>2073</v>
      </c>
      <c r="D372" s="845">
        <v>114.69</v>
      </c>
      <c r="E372" s="845">
        <v>145.92000000000002</v>
      </c>
      <c r="F372" s="845">
        <v>106.81</v>
      </c>
      <c r="G372" s="845">
        <v>149.42000000000002</v>
      </c>
      <c r="H372" s="845">
        <v>151.21</v>
      </c>
      <c r="I372" s="845">
        <v>135.46</v>
      </c>
      <c r="J372" s="845">
        <v>116.45</v>
      </c>
      <c r="K372" s="845">
        <v>154.39000000000001</v>
      </c>
      <c r="L372" s="845">
        <v>140.55000000000001</v>
      </c>
      <c r="M372" s="845">
        <v>183.23</v>
      </c>
      <c r="N372" s="845">
        <v>113.02</v>
      </c>
      <c r="O372" s="845">
        <v>123.02</v>
      </c>
      <c r="P372" s="845">
        <v>144.86000000000001</v>
      </c>
      <c r="Q372" s="845">
        <v>142.02000000000001</v>
      </c>
      <c r="R372" s="845">
        <v>138.20301532344229</v>
      </c>
    </row>
    <row r="373" spans="3:18" ht="19" customHeight="1" x14ac:dyDescent="0.35">
      <c r="C373" s="842" t="s">
        <v>2074</v>
      </c>
      <c r="D373" s="844">
        <v>105.32000000000001</v>
      </c>
      <c r="E373" s="844">
        <v>120.89</v>
      </c>
      <c r="F373" s="844">
        <v>114.19</v>
      </c>
      <c r="G373" s="844">
        <v>124.4</v>
      </c>
      <c r="H373" s="844">
        <v>116.96000000000001</v>
      </c>
      <c r="I373" s="844">
        <v>115.82000000000001</v>
      </c>
      <c r="J373" s="844">
        <v>120.21000000000001</v>
      </c>
      <c r="K373" s="844">
        <v>133.53</v>
      </c>
      <c r="L373" s="844">
        <v>134.9</v>
      </c>
      <c r="M373" s="844">
        <v>134.5</v>
      </c>
      <c r="N373" s="844">
        <v>84.09</v>
      </c>
      <c r="O373" s="844">
        <v>102.02</v>
      </c>
      <c r="P373" s="844">
        <v>119.05</v>
      </c>
      <c r="Q373" s="844">
        <v>134.25</v>
      </c>
      <c r="R373" s="844">
        <v>120.86985555660748</v>
      </c>
    </row>
    <row r="374" spans="3:18" ht="19" customHeight="1" x14ac:dyDescent="0.35">
      <c r="C374" s="118"/>
    </row>
    <row r="375" spans="3:18" ht="19" customHeight="1" x14ac:dyDescent="0.35">
      <c r="C375" s="118"/>
    </row>
    <row r="376" spans="3:18" ht="19" customHeight="1" x14ac:dyDescent="0.35">
      <c r="C376" s="842" t="s">
        <v>2509</v>
      </c>
      <c r="D376" s="840"/>
      <c r="E376" s="840"/>
      <c r="F376" s="840"/>
      <c r="G376" s="840"/>
      <c r="H376" s="840"/>
      <c r="I376" s="840"/>
      <c r="J376" s="840"/>
      <c r="K376" s="840"/>
      <c r="L376" s="840"/>
      <c r="M376" s="840"/>
      <c r="N376" s="840"/>
      <c r="O376" s="840"/>
      <c r="P376" s="840"/>
      <c r="Q376" s="840"/>
      <c r="R376" s="840"/>
    </row>
    <row r="377" spans="3:18" ht="19" customHeight="1" x14ac:dyDescent="0.35">
      <c r="C377" s="840"/>
      <c r="D377" s="841" t="s">
        <v>1685</v>
      </c>
      <c r="E377" s="841" t="s">
        <v>1686</v>
      </c>
      <c r="F377" s="841" t="s">
        <v>1687</v>
      </c>
      <c r="G377" s="841" t="s">
        <v>2422</v>
      </c>
      <c r="H377" s="841" t="s">
        <v>2423</v>
      </c>
      <c r="I377" s="841" t="s">
        <v>2424</v>
      </c>
      <c r="J377" s="841" t="s">
        <v>2425</v>
      </c>
      <c r="K377" s="841" t="s">
        <v>2426</v>
      </c>
      <c r="L377" s="841" t="s">
        <v>2427</v>
      </c>
      <c r="M377" s="841" t="s">
        <v>2417</v>
      </c>
      <c r="N377" s="841" t="s">
        <v>2418</v>
      </c>
      <c r="O377" s="841" t="s">
        <v>2419</v>
      </c>
      <c r="P377" s="841" t="s">
        <v>2420</v>
      </c>
      <c r="Q377" s="841" t="s">
        <v>2421</v>
      </c>
      <c r="R377" s="841" t="s">
        <v>2416</v>
      </c>
    </row>
    <row r="378" spans="3:18" ht="19" customHeight="1" x14ac:dyDescent="0.35">
      <c r="C378" s="842" t="s">
        <v>2510</v>
      </c>
      <c r="D378" s="844">
        <v>357.89</v>
      </c>
      <c r="E378" s="844">
        <v>402.59000000000003</v>
      </c>
      <c r="F378" s="844">
        <v>369.69</v>
      </c>
      <c r="G378" s="844">
        <v>410.71000000000004</v>
      </c>
      <c r="H378" s="844">
        <v>439.84000000000003</v>
      </c>
      <c r="I378" s="844">
        <v>412.75</v>
      </c>
      <c r="J378" s="844">
        <v>376.95</v>
      </c>
      <c r="K378" s="844">
        <v>437.27</v>
      </c>
      <c r="L378" s="844">
        <v>538.43000000000006</v>
      </c>
      <c r="M378" s="844">
        <v>644.26</v>
      </c>
      <c r="N378" s="844">
        <v>303.28000000000003</v>
      </c>
      <c r="O378" s="844">
        <v>373.1</v>
      </c>
      <c r="P378" s="844">
        <v>460.58</v>
      </c>
      <c r="Q378" s="844">
        <v>503.56</v>
      </c>
      <c r="R378" s="844">
        <v>418.34069638485778</v>
      </c>
    </row>
    <row r="379" spans="3:18" ht="19" customHeight="1" x14ac:dyDescent="0.35">
      <c r="C379" s="843" t="s">
        <v>2075</v>
      </c>
      <c r="D379" s="845">
        <v>173.71</v>
      </c>
      <c r="E379" s="845">
        <v>186.91</v>
      </c>
      <c r="F379" s="845">
        <v>176.11</v>
      </c>
      <c r="G379" s="845">
        <v>194.37</v>
      </c>
      <c r="H379" s="845">
        <v>207.71</v>
      </c>
      <c r="I379" s="845">
        <v>192.64000000000001</v>
      </c>
      <c r="J379" s="845">
        <v>180.45000000000002</v>
      </c>
      <c r="K379" s="845">
        <v>191.89000000000001</v>
      </c>
      <c r="L379" s="845">
        <v>249.57</v>
      </c>
      <c r="M379" s="845">
        <v>302.23</v>
      </c>
      <c r="N379" s="845">
        <v>167.52</v>
      </c>
      <c r="O379" s="845">
        <v>196.72</v>
      </c>
      <c r="P379" s="845">
        <v>218.97</v>
      </c>
      <c r="Q379" s="845">
        <v>237.51</v>
      </c>
      <c r="R379" s="845">
        <v>198.13703863995997</v>
      </c>
    </row>
    <row r="380" spans="3:18" ht="19" customHeight="1" x14ac:dyDescent="0.35">
      <c r="C380" s="842" t="s">
        <v>2076</v>
      </c>
      <c r="D380" s="844">
        <v>26.47</v>
      </c>
      <c r="E380" s="844">
        <v>30.32</v>
      </c>
      <c r="F380" s="844">
        <v>27.26</v>
      </c>
      <c r="G380" s="844">
        <v>30.830000000000002</v>
      </c>
      <c r="H380" s="844">
        <v>32.65</v>
      </c>
      <c r="I380" s="844">
        <v>30.67</v>
      </c>
      <c r="J380" s="844">
        <v>27.560000000000002</v>
      </c>
      <c r="K380" s="844">
        <v>36.65</v>
      </c>
      <c r="L380" s="844">
        <v>40.43</v>
      </c>
      <c r="M380" s="844">
        <v>48.61</v>
      </c>
      <c r="N380" s="844">
        <v>34.22</v>
      </c>
      <c r="O380" s="844">
        <v>36.86</v>
      </c>
      <c r="P380" s="844">
        <v>35.4</v>
      </c>
      <c r="Q380" s="844">
        <v>37.660000000000004</v>
      </c>
      <c r="R380" s="844">
        <v>31.262976913401587</v>
      </c>
    </row>
    <row r="381" spans="3:18" x14ac:dyDescent="0.35">
      <c r="C381" s="843" t="s">
        <v>2077</v>
      </c>
      <c r="D381" s="845">
        <v>157.71</v>
      </c>
      <c r="E381" s="845">
        <v>185.36</v>
      </c>
      <c r="F381" s="845">
        <v>166.32</v>
      </c>
      <c r="G381" s="845">
        <v>185.51</v>
      </c>
      <c r="H381" s="845">
        <v>199.48000000000002</v>
      </c>
      <c r="I381" s="845">
        <v>189.44</v>
      </c>
      <c r="J381" s="845">
        <v>168.94</v>
      </c>
      <c r="K381" s="845">
        <v>208.73000000000002</v>
      </c>
      <c r="L381" s="845">
        <v>248.43</v>
      </c>
      <c r="M381" s="845">
        <v>293.41000000000003</v>
      </c>
      <c r="N381" s="845">
        <v>101.55</v>
      </c>
      <c r="O381" s="845">
        <v>139.51</v>
      </c>
      <c r="P381" s="845">
        <v>206.22</v>
      </c>
      <c r="Q381" s="845">
        <v>228.4</v>
      </c>
      <c r="R381" s="845">
        <v>188.94068083149622</v>
      </c>
    </row>
    <row r="384" spans="3:18" x14ac:dyDescent="0.35">
      <c r="C384" s="842" t="s">
        <v>2511</v>
      </c>
      <c r="D384" s="840"/>
      <c r="E384" s="840"/>
      <c r="F384" s="840"/>
      <c r="G384" s="840"/>
      <c r="H384" s="840"/>
      <c r="I384" s="840"/>
      <c r="J384" s="840"/>
      <c r="K384" s="840"/>
      <c r="L384" s="840"/>
      <c r="M384" s="840"/>
      <c r="N384" s="840"/>
      <c r="O384" s="840"/>
      <c r="P384" s="840"/>
      <c r="Q384" s="840"/>
      <c r="R384" s="840"/>
    </row>
    <row r="385" spans="3:18" x14ac:dyDescent="0.35">
      <c r="C385" s="840"/>
      <c r="D385" s="841" t="s">
        <v>1685</v>
      </c>
      <c r="E385" s="841" t="s">
        <v>1686</v>
      </c>
      <c r="F385" s="841" t="s">
        <v>1687</v>
      </c>
      <c r="G385" s="841" t="s">
        <v>2422</v>
      </c>
      <c r="H385" s="841" t="s">
        <v>2423</v>
      </c>
      <c r="I385" s="841" t="s">
        <v>2424</v>
      </c>
      <c r="J385" s="841" t="s">
        <v>2425</v>
      </c>
      <c r="K385" s="841" t="s">
        <v>2426</v>
      </c>
      <c r="L385" s="841" t="s">
        <v>2427</v>
      </c>
      <c r="M385" s="841" t="s">
        <v>2417</v>
      </c>
      <c r="N385" s="841" t="s">
        <v>2418</v>
      </c>
      <c r="O385" s="841" t="s">
        <v>2419</v>
      </c>
      <c r="P385" s="841" t="s">
        <v>2420</v>
      </c>
      <c r="Q385" s="841" t="s">
        <v>2421</v>
      </c>
      <c r="R385" s="841" t="s">
        <v>2416</v>
      </c>
    </row>
    <row r="386" spans="3:18" x14ac:dyDescent="0.35">
      <c r="C386" s="842" t="s">
        <v>2512</v>
      </c>
      <c r="D386" s="844">
        <v>173.71</v>
      </c>
      <c r="E386" s="844">
        <v>186.91</v>
      </c>
      <c r="F386" s="844">
        <v>176.11</v>
      </c>
      <c r="G386" s="844">
        <v>194.37</v>
      </c>
      <c r="H386" s="844">
        <v>207.71</v>
      </c>
      <c r="I386" s="844">
        <v>192.64000000000001</v>
      </c>
      <c r="J386" s="844">
        <v>180.45000000000002</v>
      </c>
      <c r="K386" s="844">
        <v>191.89000000000001</v>
      </c>
      <c r="L386" s="844">
        <v>249.57</v>
      </c>
      <c r="M386" s="844">
        <v>302.23</v>
      </c>
      <c r="N386" s="844">
        <v>167.52</v>
      </c>
      <c r="O386" s="844">
        <v>196.72</v>
      </c>
      <c r="P386" s="844">
        <v>218.97</v>
      </c>
      <c r="Q386" s="844">
        <v>237.51</v>
      </c>
      <c r="R386" s="844">
        <v>198.13703863995997</v>
      </c>
    </row>
    <row r="387" spans="3:18" x14ac:dyDescent="0.35">
      <c r="C387" s="843" t="s">
        <v>2078</v>
      </c>
      <c r="D387" s="845">
        <v>32.950000000000003</v>
      </c>
      <c r="E387" s="845">
        <v>33.39</v>
      </c>
      <c r="F387" s="845">
        <v>33.81</v>
      </c>
      <c r="G387" s="845">
        <v>35.42</v>
      </c>
      <c r="H387" s="845">
        <v>38.75</v>
      </c>
      <c r="I387" s="845">
        <v>35.31</v>
      </c>
      <c r="J387" s="845">
        <v>33.33</v>
      </c>
      <c r="K387" s="845">
        <v>36.22</v>
      </c>
      <c r="L387" s="845">
        <v>48.550000000000004</v>
      </c>
      <c r="M387" s="845">
        <v>54.54</v>
      </c>
      <c r="N387" s="845">
        <v>30.88</v>
      </c>
      <c r="O387" s="845">
        <v>36.230000000000004</v>
      </c>
      <c r="P387" s="845">
        <v>40.730000000000004</v>
      </c>
      <c r="Q387" s="845">
        <v>45.4</v>
      </c>
      <c r="R387" s="845">
        <v>36.844990465113135</v>
      </c>
    </row>
    <row r="388" spans="3:18" x14ac:dyDescent="0.35">
      <c r="C388" s="842" t="s">
        <v>2079</v>
      </c>
      <c r="D388" s="844">
        <v>65.099999999999994</v>
      </c>
      <c r="E388" s="844">
        <v>66.09</v>
      </c>
      <c r="F388" s="844">
        <v>57.67</v>
      </c>
      <c r="G388" s="844">
        <v>67.89</v>
      </c>
      <c r="H388" s="844">
        <v>75.95</v>
      </c>
      <c r="I388" s="844">
        <v>67.53</v>
      </c>
      <c r="J388" s="844">
        <v>63.92</v>
      </c>
      <c r="K388" s="844">
        <v>74.600000000000009</v>
      </c>
      <c r="L388" s="844">
        <v>96.87</v>
      </c>
      <c r="M388" s="844">
        <v>123.21000000000001</v>
      </c>
      <c r="N388" s="844">
        <v>65.97</v>
      </c>
      <c r="O388" s="844">
        <v>76.58</v>
      </c>
      <c r="P388" s="844">
        <v>82.58</v>
      </c>
      <c r="Q388" s="844">
        <v>90.53</v>
      </c>
      <c r="R388" s="844">
        <v>71.73393946361189</v>
      </c>
    </row>
    <row r="389" spans="3:18" x14ac:dyDescent="0.35">
      <c r="C389" s="843" t="s">
        <v>2080</v>
      </c>
      <c r="D389" s="845">
        <v>25.85</v>
      </c>
      <c r="E389" s="845">
        <v>26.04</v>
      </c>
      <c r="F389" s="845">
        <v>28.36</v>
      </c>
      <c r="G389" s="845">
        <v>28.830000000000002</v>
      </c>
      <c r="H389" s="845">
        <v>32</v>
      </c>
      <c r="I389" s="845">
        <v>27.36</v>
      </c>
      <c r="J389" s="845">
        <v>25.53</v>
      </c>
      <c r="K389" s="845">
        <v>29.51</v>
      </c>
      <c r="L389" s="845">
        <v>37.19</v>
      </c>
      <c r="M389" s="845">
        <v>46.08</v>
      </c>
      <c r="N389" s="845">
        <v>24.830000000000002</v>
      </c>
      <c r="O389" s="845">
        <v>29.92</v>
      </c>
      <c r="P389" s="845">
        <v>32.78</v>
      </c>
      <c r="Q389" s="845">
        <v>35.43</v>
      </c>
      <c r="R389" s="845">
        <v>29.320382342201004</v>
      </c>
    </row>
    <row r="390" spans="3:18" x14ac:dyDescent="0.35">
      <c r="C390" s="842" t="s">
        <v>2081</v>
      </c>
      <c r="D390" s="844">
        <v>35.160000000000004</v>
      </c>
      <c r="E390" s="844">
        <v>37.450000000000003</v>
      </c>
      <c r="F390" s="844">
        <v>38.33</v>
      </c>
      <c r="G390" s="844">
        <v>39.36</v>
      </c>
      <c r="H390" s="844">
        <v>40.56</v>
      </c>
      <c r="I390" s="844">
        <v>42.08</v>
      </c>
      <c r="J390" s="844">
        <v>39.96</v>
      </c>
      <c r="K390" s="844">
        <v>32.160000000000004</v>
      </c>
      <c r="L390" s="844">
        <v>42.980000000000004</v>
      </c>
      <c r="M390" s="844">
        <v>48.2</v>
      </c>
      <c r="N390" s="844">
        <v>28.060000000000002</v>
      </c>
      <c r="O390" s="844">
        <v>36.22</v>
      </c>
      <c r="P390" s="844">
        <v>41.82</v>
      </c>
      <c r="Q390" s="844">
        <v>44.03</v>
      </c>
      <c r="R390" s="844">
        <v>39.42357213378596</v>
      </c>
    </row>
    <row r="391" spans="3:18" x14ac:dyDescent="0.35">
      <c r="C391" s="843" t="s">
        <v>2082</v>
      </c>
      <c r="D391" s="845">
        <v>14.65</v>
      </c>
      <c r="E391" s="845">
        <v>23.94</v>
      </c>
      <c r="F391" s="845">
        <v>17.940000000000001</v>
      </c>
      <c r="G391" s="845">
        <v>22.86</v>
      </c>
      <c r="H391" s="845">
        <v>20.46</v>
      </c>
      <c r="I391" s="845">
        <v>20.36</v>
      </c>
      <c r="J391" s="845">
        <v>17.71</v>
      </c>
      <c r="K391" s="845">
        <v>19.400000000000002</v>
      </c>
      <c r="L391" s="845">
        <v>23.98</v>
      </c>
      <c r="M391" s="845">
        <v>30.21</v>
      </c>
      <c r="N391" s="845">
        <v>17.78</v>
      </c>
      <c r="O391" s="845">
        <v>17.77</v>
      </c>
      <c r="P391" s="845">
        <v>21.06</v>
      </c>
      <c r="Q391" s="845">
        <v>22.12</v>
      </c>
      <c r="R391" s="845">
        <v>20.814154235247976</v>
      </c>
    </row>
    <row r="394" spans="3:18" x14ac:dyDescent="0.35">
      <c r="C394" s="842" t="s">
        <v>2513</v>
      </c>
      <c r="D394" s="840"/>
      <c r="E394" s="840"/>
      <c r="F394" s="840"/>
      <c r="G394" s="840"/>
      <c r="H394" s="840"/>
      <c r="I394" s="840"/>
      <c r="J394" s="840"/>
      <c r="K394" s="840"/>
      <c r="L394" s="840"/>
      <c r="M394" s="840"/>
      <c r="N394" s="840"/>
      <c r="O394" s="840"/>
      <c r="P394" s="840"/>
      <c r="Q394" s="840"/>
      <c r="R394" s="840"/>
    </row>
    <row r="395" spans="3:18" x14ac:dyDescent="0.35">
      <c r="C395" s="840"/>
      <c r="D395" s="841" t="s">
        <v>1685</v>
      </c>
      <c r="E395" s="841" t="s">
        <v>1686</v>
      </c>
      <c r="F395" s="841" t="s">
        <v>1687</v>
      </c>
      <c r="G395" s="841" t="s">
        <v>2422</v>
      </c>
      <c r="H395" s="841" t="s">
        <v>2423</v>
      </c>
      <c r="I395" s="841" t="s">
        <v>2424</v>
      </c>
      <c r="J395" s="841" t="s">
        <v>2425</v>
      </c>
      <c r="K395" s="841" t="s">
        <v>2426</v>
      </c>
      <c r="L395" s="841" t="s">
        <v>2427</v>
      </c>
      <c r="M395" s="841" t="s">
        <v>2417</v>
      </c>
      <c r="N395" s="841" t="s">
        <v>2418</v>
      </c>
      <c r="O395" s="841" t="s">
        <v>2419</v>
      </c>
      <c r="P395" s="841" t="s">
        <v>2420</v>
      </c>
      <c r="Q395" s="841" t="s">
        <v>2421</v>
      </c>
      <c r="R395" s="841" t="s">
        <v>2416</v>
      </c>
    </row>
    <row r="396" spans="3:18" x14ac:dyDescent="0.35">
      <c r="C396" s="842" t="s">
        <v>2514</v>
      </c>
      <c r="D396" s="844">
        <v>26.47</v>
      </c>
      <c r="E396" s="844">
        <v>30.32</v>
      </c>
      <c r="F396" s="844">
        <v>27.26</v>
      </c>
      <c r="G396" s="844">
        <v>30.830000000000002</v>
      </c>
      <c r="H396" s="844">
        <v>32.65</v>
      </c>
      <c r="I396" s="844">
        <v>30.67</v>
      </c>
      <c r="J396" s="844">
        <v>27.560000000000002</v>
      </c>
      <c r="K396" s="844">
        <v>36.65</v>
      </c>
      <c r="L396" s="844">
        <v>40.43</v>
      </c>
      <c r="M396" s="844">
        <v>48.61</v>
      </c>
      <c r="N396" s="844">
        <v>34.22</v>
      </c>
      <c r="O396" s="844">
        <v>36.86</v>
      </c>
      <c r="P396" s="844">
        <v>35.4</v>
      </c>
      <c r="Q396" s="844">
        <v>37.660000000000004</v>
      </c>
      <c r="R396" s="844">
        <v>31.262976913401587</v>
      </c>
    </row>
    <row r="397" spans="3:18" x14ac:dyDescent="0.35">
      <c r="C397" s="843" t="s">
        <v>2083</v>
      </c>
      <c r="D397" s="845">
        <v>21.7</v>
      </c>
      <c r="E397" s="845">
        <v>24.38</v>
      </c>
      <c r="F397" s="845">
        <v>21.68</v>
      </c>
      <c r="G397" s="845">
        <v>24.310000000000002</v>
      </c>
      <c r="H397" s="845">
        <v>26.09</v>
      </c>
      <c r="I397" s="845">
        <v>24.93</v>
      </c>
      <c r="J397" s="845">
        <v>22.53</v>
      </c>
      <c r="K397" s="845">
        <v>28.94</v>
      </c>
      <c r="L397" s="845">
        <v>33.25</v>
      </c>
      <c r="M397" s="845">
        <v>39</v>
      </c>
      <c r="N397" s="845">
        <v>27.88</v>
      </c>
      <c r="O397" s="845">
        <v>29.45</v>
      </c>
      <c r="P397" s="845">
        <v>28.45</v>
      </c>
      <c r="Q397" s="845">
        <v>30.03</v>
      </c>
      <c r="R397" s="845">
        <v>25.156517534724571</v>
      </c>
    </row>
    <row r="398" spans="3:18" x14ac:dyDescent="0.35">
      <c r="C398" s="842" t="s">
        <v>2317</v>
      </c>
      <c r="D398" s="844">
        <v>0.01</v>
      </c>
      <c r="E398" s="844">
        <v>0.01</v>
      </c>
      <c r="F398" s="844">
        <v>0.01</v>
      </c>
      <c r="G398" s="844">
        <v>0.01</v>
      </c>
      <c r="H398" s="844">
        <v>0.01</v>
      </c>
      <c r="I398" s="844">
        <v>0.01</v>
      </c>
      <c r="J398" s="844">
        <v>0.01</v>
      </c>
      <c r="K398" s="844">
        <v>0.01</v>
      </c>
      <c r="L398" s="844">
        <v>0.01</v>
      </c>
      <c r="M398" s="844">
        <v>0.01</v>
      </c>
      <c r="N398" s="844">
        <v>0.01</v>
      </c>
      <c r="O398" s="844">
        <v>0.01</v>
      </c>
      <c r="P398" s="844">
        <v>0.01</v>
      </c>
      <c r="Q398" s="844">
        <v>0.01</v>
      </c>
      <c r="R398" s="844">
        <v>1.0332841937272616E-2</v>
      </c>
    </row>
    <row r="399" spans="3:18" x14ac:dyDescent="0.35">
      <c r="C399" s="843" t="s">
        <v>2084</v>
      </c>
      <c r="D399" s="845">
        <v>4.76</v>
      </c>
      <c r="E399" s="845">
        <v>5.93</v>
      </c>
      <c r="F399" s="845">
        <v>5.57</v>
      </c>
      <c r="G399" s="845">
        <v>6.51</v>
      </c>
      <c r="H399" s="845">
        <v>6.5600000000000005</v>
      </c>
      <c r="I399" s="845">
        <v>5.73</v>
      </c>
      <c r="J399" s="845">
        <v>5.0200000000000005</v>
      </c>
      <c r="K399" s="845">
        <v>7.7</v>
      </c>
      <c r="L399" s="845">
        <v>7.17</v>
      </c>
      <c r="M399" s="845">
        <v>9.6</v>
      </c>
      <c r="N399" s="845">
        <v>6.32</v>
      </c>
      <c r="O399" s="845">
        <v>7.4</v>
      </c>
      <c r="P399" s="845">
        <v>6.94</v>
      </c>
      <c r="Q399" s="845">
        <v>7.62</v>
      </c>
      <c r="R399" s="845">
        <v>6.096126536739745</v>
      </c>
    </row>
    <row r="402" spans="1:28" x14ac:dyDescent="0.35">
      <c r="C402" s="842" t="s">
        <v>2515</v>
      </c>
      <c r="D402" s="840"/>
      <c r="E402" s="840"/>
      <c r="F402" s="840"/>
      <c r="G402" s="840"/>
      <c r="H402" s="840"/>
      <c r="I402" s="840"/>
      <c r="J402" s="840"/>
      <c r="K402" s="840"/>
      <c r="L402" s="840"/>
      <c r="M402" s="840"/>
      <c r="N402" s="840"/>
      <c r="O402" s="840"/>
      <c r="P402" s="840"/>
      <c r="Q402" s="840"/>
      <c r="R402" s="840"/>
    </row>
    <row r="403" spans="1:28" x14ac:dyDescent="0.35">
      <c r="C403" s="840"/>
      <c r="D403" s="841" t="s">
        <v>1685</v>
      </c>
      <c r="E403" s="841" t="s">
        <v>1686</v>
      </c>
      <c r="F403" s="841" t="s">
        <v>1687</v>
      </c>
      <c r="G403" s="841" t="s">
        <v>2422</v>
      </c>
      <c r="H403" s="841" t="s">
        <v>2423</v>
      </c>
      <c r="I403" s="841" t="s">
        <v>2424</v>
      </c>
      <c r="J403" s="841" t="s">
        <v>2425</v>
      </c>
      <c r="K403" s="841" t="s">
        <v>2426</v>
      </c>
      <c r="L403" s="841" t="s">
        <v>2427</v>
      </c>
      <c r="M403" s="841" t="s">
        <v>2417</v>
      </c>
      <c r="N403" s="841" t="s">
        <v>2418</v>
      </c>
      <c r="O403" s="841" t="s">
        <v>2419</v>
      </c>
      <c r="P403" s="841" t="s">
        <v>2420</v>
      </c>
      <c r="Q403" s="841" t="s">
        <v>2421</v>
      </c>
      <c r="R403" s="841" t="s">
        <v>2416</v>
      </c>
    </row>
    <row r="404" spans="1:28" x14ac:dyDescent="0.35">
      <c r="C404" s="842" t="s">
        <v>2516</v>
      </c>
      <c r="D404" s="844">
        <v>157.71</v>
      </c>
      <c r="E404" s="844">
        <v>185.36</v>
      </c>
      <c r="F404" s="844">
        <v>166.32</v>
      </c>
      <c r="G404" s="844">
        <v>185.51</v>
      </c>
      <c r="H404" s="844">
        <v>199.48000000000002</v>
      </c>
      <c r="I404" s="844">
        <v>189.44</v>
      </c>
      <c r="J404" s="844">
        <v>168.94</v>
      </c>
      <c r="K404" s="844">
        <v>208.73000000000002</v>
      </c>
      <c r="L404" s="844">
        <v>248.43</v>
      </c>
      <c r="M404" s="844">
        <v>293.41000000000003</v>
      </c>
      <c r="N404" s="844">
        <v>101.55</v>
      </c>
      <c r="O404" s="844">
        <v>139.51</v>
      </c>
      <c r="P404" s="844">
        <v>206.22</v>
      </c>
      <c r="Q404" s="844">
        <v>228.4</v>
      </c>
      <c r="R404" s="844">
        <v>188.94068083149622</v>
      </c>
    </row>
    <row r="405" spans="1:28" x14ac:dyDescent="0.35">
      <c r="C405" s="843" t="s">
        <v>2085</v>
      </c>
      <c r="D405" s="845">
        <v>26.63</v>
      </c>
      <c r="E405" s="845">
        <v>27.91</v>
      </c>
      <c r="F405" s="845">
        <v>26.310000000000002</v>
      </c>
      <c r="G405" s="845">
        <v>28.02</v>
      </c>
      <c r="H405" s="845">
        <v>33.15</v>
      </c>
      <c r="I405" s="845">
        <v>30.650000000000002</v>
      </c>
      <c r="J405" s="845">
        <v>26.34</v>
      </c>
      <c r="K405" s="845">
        <v>37.49</v>
      </c>
      <c r="L405" s="845">
        <v>43.77</v>
      </c>
      <c r="M405" s="845">
        <v>54.480000000000004</v>
      </c>
      <c r="N405" s="845">
        <v>17.45</v>
      </c>
      <c r="O405" s="845">
        <v>25.02</v>
      </c>
      <c r="P405" s="845">
        <v>35.840000000000003</v>
      </c>
      <c r="Q405" s="845">
        <v>40.550000000000004</v>
      </c>
      <c r="R405" s="845">
        <v>30.452974749455631</v>
      </c>
    </row>
    <row r="406" spans="1:28" x14ac:dyDescent="0.35">
      <c r="C406" s="842" t="s">
        <v>2086</v>
      </c>
      <c r="D406" s="844">
        <v>41.19</v>
      </c>
      <c r="E406" s="844">
        <v>54.29</v>
      </c>
      <c r="F406" s="844">
        <v>43.12</v>
      </c>
      <c r="G406" s="844">
        <v>53.21</v>
      </c>
      <c r="H406" s="844">
        <v>50.46</v>
      </c>
      <c r="I406" s="844">
        <v>52.620000000000005</v>
      </c>
      <c r="J406" s="844">
        <v>47.83</v>
      </c>
      <c r="K406" s="844">
        <v>44.2</v>
      </c>
      <c r="L406" s="844">
        <v>49.79</v>
      </c>
      <c r="M406" s="844">
        <v>55.08</v>
      </c>
      <c r="N406" s="844">
        <v>22.85</v>
      </c>
      <c r="O406" s="844">
        <v>30.03</v>
      </c>
      <c r="P406" s="844">
        <v>46.6</v>
      </c>
      <c r="Q406" s="844">
        <v>51.1</v>
      </c>
      <c r="R406" s="844">
        <v>49.192513423227254</v>
      </c>
    </row>
    <row r="407" spans="1:28" x14ac:dyDescent="0.35">
      <c r="C407" s="843" t="s">
        <v>2087</v>
      </c>
      <c r="D407" s="845">
        <v>37.33</v>
      </c>
      <c r="E407" s="845">
        <v>42.65</v>
      </c>
      <c r="F407" s="845">
        <v>37.61</v>
      </c>
      <c r="G407" s="845">
        <v>42.5</v>
      </c>
      <c r="H407" s="845">
        <v>50.56</v>
      </c>
      <c r="I407" s="845">
        <v>45.99</v>
      </c>
      <c r="J407" s="845">
        <v>39.68</v>
      </c>
      <c r="K407" s="845">
        <v>56.02</v>
      </c>
      <c r="L407" s="845">
        <v>67.960000000000008</v>
      </c>
      <c r="M407" s="845">
        <v>84.4</v>
      </c>
      <c r="N407" s="845">
        <v>27.42</v>
      </c>
      <c r="O407" s="845">
        <v>36.480000000000004</v>
      </c>
      <c r="P407" s="845">
        <v>54.33</v>
      </c>
      <c r="Q407" s="845">
        <v>59.620000000000005</v>
      </c>
      <c r="R407" s="845">
        <v>46.019762912671254</v>
      </c>
    </row>
    <row r="408" spans="1:28" x14ac:dyDescent="0.35">
      <c r="C408" s="842" t="s">
        <v>2088</v>
      </c>
      <c r="D408" s="844">
        <v>52.550000000000004</v>
      </c>
      <c r="E408" s="844">
        <v>60.5</v>
      </c>
      <c r="F408" s="844">
        <v>59.28</v>
      </c>
      <c r="G408" s="844">
        <v>61.78</v>
      </c>
      <c r="H408" s="844">
        <v>65.3</v>
      </c>
      <c r="I408" s="844">
        <v>60.19</v>
      </c>
      <c r="J408" s="844">
        <v>55.08</v>
      </c>
      <c r="K408" s="844">
        <v>71.010000000000005</v>
      </c>
      <c r="L408" s="844">
        <v>86.91</v>
      </c>
      <c r="M408" s="844">
        <v>99.45</v>
      </c>
      <c r="N408" s="844">
        <v>33.82</v>
      </c>
      <c r="O408" s="844">
        <v>47.99</v>
      </c>
      <c r="P408" s="844">
        <v>69.45</v>
      </c>
      <c r="Q408" s="844">
        <v>77.13</v>
      </c>
      <c r="R408" s="844">
        <v>63.271882903474484</v>
      </c>
    </row>
    <row r="409" spans="1:28" x14ac:dyDescent="0.35">
      <c r="C409" s="843" t="s">
        <v>2089</v>
      </c>
      <c r="D409" s="845">
        <v>0</v>
      </c>
      <c r="E409" s="845">
        <v>0</v>
      </c>
      <c r="F409" s="845">
        <v>0</v>
      </c>
      <c r="G409" s="845">
        <v>0</v>
      </c>
      <c r="H409" s="845">
        <v>0</v>
      </c>
      <c r="I409" s="845">
        <v>0</v>
      </c>
      <c r="J409" s="845">
        <v>0</v>
      </c>
      <c r="K409" s="845">
        <v>0</v>
      </c>
      <c r="L409" s="845">
        <v>0</v>
      </c>
      <c r="M409" s="845">
        <v>0</v>
      </c>
      <c r="N409" s="845">
        <v>0</v>
      </c>
      <c r="O409" s="845">
        <v>0</v>
      </c>
      <c r="P409" s="845">
        <v>0</v>
      </c>
      <c r="Q409" s="845">
        <v>0</v>
      </c>
      <c r="R409" s="845">
        <v>3.5468426676043764E-3</v>
      </c>
    </row>
    <row r="414" spans="1:28" s="45" customFormat="1" ht="13.15" customHeight="1" x14ac:dyDescent="0.35">
      <c r="A414" s="44"/>
      <c r="B414" s="44"/>
      <c r="C414" s="44"/>
      <c r="D414" s="39" t="s">
        <v>1</v>
      </c>
      <c r="E414" s="39" t="s">
        <v>2</v>
      </c>
      <c r="F414" s="39" t="s">
        <v>3</v>
      </c>
      <c r="G414" s="39" t="s">
        <v>4</v>
      </c>
      <c r="H414" s="39" t="s">
        <v>5</v>
      </c>
      <c r="I414" s="39" t="s">
        <v>6</v>
      </c>
      <c r="J414" s="39" t="s">
        <v>7</v>
      </c>
      <c r="K414" s="39" t="s">
        <v>8</v>
      </c>
      <c r="L414" s="39" t="s">
        <v>9</v>
      </c>
      <c r="M414" s="39" t="s">
        <v>10</v>
      </c>
      <c r="N414" s="39" t="s">
        <v>11</v>
      </c>
      <c r="O414" s="39" t="s">
        <v>12</v>
      </c>
      <c r="P414" s="39" t="s">
        <v>13</v>
      </c>
      <c r="Q414" s="39" t="s">
        <v>14</v>
      </c>
      <c r="R414" s="44"/>
      <c r="S414" s="44"/>
      <c r="T414" s="44"/>
      <c r="U414"/>
      <c r="V414"/>
      <c r="W414"/>
      <c r="X414"/>
      <c r="Y414"/>
      <c r="Z414"/>
      <c r="AA414"/>
      <c r="AB414"/>
    </row>
    <row r="415" spans="1:28" s="45" customFormat="1" ht="39" x14ac:dyDescent="0.35">
      <c r="A415" s="46" t="s">
        <v>2090</v>
      </c>
      <c r="B415" s="47" t="s">
        <v>2091</v>
      </c>
      <c r="C415" s="48" t="s">
        <v>2517</v>
      </c>
      <c r="D415" s="133">
        <f>D63</f>
        <v>717.48</v>
      </c>
      <c r="E415" s="133">
        <f t="shared" ref="E415:Q415" si="0">E63</f>
        <v>805.82</v>
      </c>
      <c r="F415" s="133">
        <f t="shared" si="0"/>
        <v>765.6</v>
      </c>
      <c r="G415" s="133">
        <f t="shared" si="0"/>
        <v>816.19</v>
      </c>
      <c r="H415" s="133">
        <f t="shared" si="0"/>
        <v>791.49</v>
      </c>
      <c r="I415" s="133">
        <f t="shared" si="0"/>
        <v>775.99</v>
      </c>
      <c r="J415" s="133">
        <f t="shared" si="0"/>
        <v>756.56000000000006</v>
      </c>
      <c r="K415" s="133">
        <f t="shared" si="0"/>
        <v>902.26</v>
      </c>
      <c r="L415" s="133">
        <f t="shared" si="0"/>
        <v>809.67000000000007</v>
      </c>
      <c r="M415" s="133">
        <f t="shared" si="0"/>
        <v>906.04</v>
      </c>
      <c r="N415" s="133">
        <f t="shared" si="0"/>
        <v>787.76</v>
      </c>
      <c r="O415" s="133">
        <f t="shared" si="0"/>
        <v>825.17000000000007</v>
      </c>
      <c r="P415" s="133">
        <f t="shared" si="0"/>
        <v>829.07</v>
      </c>
      <c r="Q415" s="133">
        <f t="shared" si="0"/>
        <v>821.93000000000006</v>
      </c>
      <c r="R415" s="49"/>
      <c r="S415" s="49"/>
      <c r="T415" s="49"/>
      <c r="U415"/>
      <c r="V415"/>
      <c r="W415"/>
      <c r="X415"/>
      <c r="Y415"/>
      <c r="Z415"/>
      <c r="AA415"/>
      <c r="AB415"/>
    </row>
    <row r="416" spans="1:28" s="45" customFormat="1" x14ac:dyDescent="0.35">
      <c r="A416" s="46"/>
      <c r="B416" s="47"/>
      <c r="C416" s="50" t="s">
        <v>2518</v>
      </c>
      <c r="D416" s="133">
        <f>D160</f>
        <v>161.79</v>
      </c>
      <c r="E416" s="133">
        <f t="shared" ref="E416:Q416" si="1">E160</f>
        <v>175.9</v>
      </c>
      <c r="F416" s="133">
        <f t="shared" si="1"/>
        <v>167.95000000000002</v>
      </c>
      <c r="G416" s="133">
        <f t="shared" si="1"/>
        <v>167.48</v>
      </c>
      <c r="H416" s="133">
        <f t="shared" si="1"/>
        <v>184</v>
      </c>
      <c r="I416" s="133">
        <f t="shared" si="1"/>
        <v>180.35</v>
      </c>
      <c r="J416" s="133">
        <f t="shared" si="1"/>
        <v>175.81</v>
      </c>
      <c r="K416" s="133">
        <f t="shared" si="1"/>
        <v>176.24</v>
      </c>
      <c r="L416" s="133">
        <f t="shared" si="1"/>
        <v>187.38</v>
      </c>
      <c r="M416" s="133">
        <f t="shared" si="1"/>
        <v>189.83</v>
      </c>
      <c r="N416" s="133">
        <f t="shared" si="1"/>
        <v>173.17000000000002</v>
      </c>
      <c r="O416" s="133">
        <f t="shared" si="1"/>
        <v>180.6</v>
      </c>
      <c r="P416" s="133">
        <f t="shared" si="1"/>
        <v>177.35</v>
      </c>
      <c r="Q416" s="133">
        <f t="shared" si="1"/>
        <v>173.79</v>
      </c>
      <c r="R416" s="49"/>
      <c r="S416" s="49"/>
      <c r="T416" s="49"/>
      <c r="U416"/>
      <c r="V416"/>
      <c r="W416"/>
      <c r="X416"/>
      <c r="Y416"/>
      <c r="Z416"/>
      <c r="AA416"/>
      <c r="AB416"/>
    </row>
    <row r="417" spans="1:28" s="45" customFormat="1" x14ac:dyDescent="0.35">
      <c r="A417" s="51"/>
      <c r="B417" s="52"/>
      <c r="C417" s="53"/>
      <c r="D417" s="135">
        <f>SUM(D415:D416)</f>
        <v>879.27</v>
      </c>
      <c r="E417" s="135">
        <f>SUM(E415:E416)</f>
        <v>981.72</v>
      </c>
      <c r="F417" s="135">
        <f t="shared" ref="F417:Q417" si="2">SUM(F415:F416)</f>
        <v>933.55000000000007</v>
      </c>
      <c r="G417" s="135">
        <f t="shared" si="2"/>
        <v>983.67000000000007</v>
      </c>
      <c r="H417" s="135">
        <f t="shared" si="2"/>
        <v>975.49</v>
      </c>
      <c r="I417" s="135">
        <f t="shared" si="2"/>
        <v>956.34</v>
      </c>
      <c r="J417" s="135">
        <f t="shared" si="2"/>
        <v>932.37000000000012</v>
      </c>
      <c r="K417" s="135">
        <f t="shared" si="2"/>
        <v>1078.5</v>
      </c>
      <c r="L417" s="135">
        <f t="shared" si="2"/>
        <v>997.05000000000007</v>
      </c>
      <c r="M417" s="135">
        <f t="shared" si="2"/>
        <v>1095.8699999999999</v>
      </c>
      <c r="N417" s="135">
        <f t="shared" si="2"/>
        <v>960.93000000000006</v>
      </c>
      <c r="O417" s="135">
        <f t="shared" si="2"/>
        <v>1005.7700000000001</v>
      </c>
      <c r="P417" s="135">
        <f t="shared" si="2"/>
        <v>1006.4200000000001</v>
      </c>
      <c r="Q417" s="135">
        <f t="shared" si="2"/>
        <v>995.72</v>
      </c>
      <c r="R417" s="54"/>
      <c r="S417" s="54"/>
      <c r="T417" s="54"/>
      <c r="U417"/>
      <c r="V417"/>
      <c r="W417"/>
      <c r="X417"/>
      <c r="Y417"/>
      <c r="Z417"/>
      <c r="AA417"/>
      <c r="AB417"/>
    </row>
    <row r="418" spans="1:28" s="45" customFormat="1" x14ac:dyDescent="0.35">
      <c r="A418" s="55"/>
      <c r="B418" s="56"/>
      <c r="C418" s="57"/>
      <c r="D418" s="136"/>
      <c r="E418" s="136"/>
      <c r="F418" s="136"/>
      <c r="G418" s="136"/>
      <c r="H418" s="136"/>
      <c r="I418" s="136"/>
      <c r="J418" s="136"/>
      <c r="K418" s="136"/>
      <c r="L418" s="136"/>
      <c r="M418" s="136"/>
      <c r="N418" s="136"/>
      <c r="O418" s="136"/>
      <c r="P418" s="136"/>
      <c r="Q418" s="136"/>
      <c r="S418" s="58"/>
      <c r="T418" s="58"/>
      <c r="U418"/>
      <c r="V418"/>
      <c r="W418"/>
      <c r="X418"/>
      <c r="Y418"/>
      <c r="Z418"/>
      <c r="AA418"/>
      <c r="AB418"/>
    </row>
    <row r="419" spans="1:28" s="45" customFormat="1" ht="26" x14ac:dyDescent="0.35">
      <c r="A419" s="59" t="s">
        <v>2092</v>
      </c>
      <c r="B419" s="60" t="s">
        <v>2093</v>
      </c>
      <c r="C419" s="61" t="s">
        <v>2519</v>
      </c>
      <c r="D419" s="135">
        <f>90%*D71</f>
        <v>291.90600000000006</v>
      </c>
      <c r="E419" s="135">
        <f t="shared" ref="E419:Q419" si="3">90%*E71</f>
        <v>347.64299999999997</v>
      </c>
      <c r="F419" s="135">
        <f t="shared" si="3"/>
        <v>275.95800000000003</v>
      </c>
      <c r="G419" s="135">
        <f t="shared" si="3"/>
        <v>345.28500000000003</v>
      </c>
      <c r="H419" s="135">
        <f t="shared" si="3"/>
        <v>342.78300000000002</v>
      </c>
      <c r="I419" s="135">
        <f t="shared" si="3"/>
        <v>316.83600000000001</v>
      </c>
      <c r="J419" s="135">
        <f t="shared" si="3"/>
        <v>314.721</v>
      </c>
      <c r="K419" s="135">
        <f t="shared" si="3"/>
        <v>384.51600000000002</v>
      </c>
      <c r="L419" s="135">
        <f t="shared" si="3"/>
        <v>427.47300000000001</v>
      </c>
      <c r="M419" s="135">
        <f t="shared" si="3"/>
        <v>527.09399999999994</v>
      </c>
      <c r="N419" s="135">
        <f t="shared" si="3"/>
        <v>383.86799999999999</v>
      </c>
      <c r="O419" s="135">
        <f t="shared" si="3"/>
        <v>417.96900000000005</v>
      </c>
      <c r="P419" s="135">
        <f t="shared" si="3"/>
        <v>387.774</v>
      </c>
      <c r="Q419" s="135">
        <f t="shared" si="3"/>
        <v>393.50700000000001</v>
      </c>
      <c r="R419" s="54"/>
      <c r="S419" s="54"/>
      <c r="T419" s="54"/>
      <c r="U419"/>
      <c r="V419"/>
      <c r="W419"/>
      <c r="X419"/>
      <c r="Y419"/>
      <c r="Z419"/>
      <c r="AA419"/>
      <c r="AB419"/>
    </row>
    <row r="420" spans="1:28" s="45" customFormat="1" x14ac:dyDescent="0.35">
      <c r="A420" s="62" t="s">
        <v>2092</v>
      </c>
      <c r="B420" s="63" t="s">
        <v>2094</v>
      </c>
      <c r="C420" s="64" t="s">
        <v>2520</v>
      </c>
      <c r="D420" s="133">
        <f>D118</f>
        <v>15.450000000000001</v>
      </c>
      <c r="E420" s="133">
        <f t="shared" ref="E420:Q420" si="4">E118</f>
        <v>16.59</v>
      </c>
      <c r="F420" s="133">
        <f t="shared" si="4"/>
        <v>12.75</v>
      </c>
      <c r="G420" s="133">
        <f t="shared" si="4"/>
        <v>16.68</v>
      </c>
      <c r="H420" s="133">
        <f t="shared" si="4"/>
        <v>18.330000000000002</v>
      </c>
      <c r="I420" s="133">
        <f t="shared" si="4"/>
        <v>16.740000000000002</v>
      </c>
      <c r="J420" s="133">
        <f t="shared" si="4"/>
        <v>15.88</v>
      </c>
      <c r="K420" s="133">
        <f t="shared" si="4"/>
        <v>19.36</v>
      </c>
      <c r="L420" s="133">
        <f t="shared" si="4"/>
        <v>23.05</v>
      </c>
      <c r="M420" s="133">
        <f t="shared" si="4"/>
        <v>27.78</v>
      </c>
      <c r="N420" s="133">
        <f t="shared" si="4"/>
        <v>20.8</v>
      </c>
      <c r="O420" s="133">
        <f t="shared" si="4"/>
        <v>22.46</v>
      </c>
      <c r="P420" s="133">
        <f t="shared" si="4"/>
        <v>19.8</v>
      </c>
      <c r="Q420" s="133">
        <f t="shared" si="4"/>
        <v>22.32</v>
      </c>
      <c r="R420" s="65"/>
      <c r="S420" s="65"/>
      <c r="T420" s="65"/>
      <c r="U420"/>
      <c r="V420"/>
      <c r="W420"/>
      <c r="X420"/>
      <c r="Y420"/>
      <c r="Z420"/>
      <c r="AA420"/>
      <c r="AB420"/>
    </row>
    <row r="421" spans="1:28" s="45" customFormat="1" x14ac:dyDescent="0.35">
      <c r="A421" s="66"/>
      <c r="B421" s="67"/>
      <c r="C421" s="68" t="s">
        <v>2521</v>
      </c>
      <c r="D421" s="133">
        <f>D123</f>
        <v>23.82</v>
      </c>
      <c r="E421" s="133">
        <f t="shared" ref="E421:Q421" si="5">E123</f>
        <v>24.61</v>
      </c>
      <c r="F421" s="133">
        <f t="shared" si="5"/>
        <v>23.06</v>
      </c>
      <c r="G421" s="133">
        <f t="shared" si="5"/>
        <v>23.26</v>
      </c>
      <c r="H421" s="133">
        <f t="shared" si="5"/>
        <v>27.580000000000002</v>
      </c>
      <c r="I421" s="133">
        <f t="shared" si="5"/>
        <v>26.97</v>
      </c>
      <c r="J421" s="133">
        <f t="shared" si="5"/>
        <v>26.61</v>
      </c>
      <c r="K421" s="133">
        <f t="shared" si="5"/>
        <v>26.51</v>
      </c>
      <c r="L421" s="133">
        <f t="shared" si="5"/>
        <v>31.59</v>
      </c>
      <c r="M421" s="133">
        <f t="shared" si="5"/>
        <v>36.82</v>
      </c>
      <c r="N421" s="133">
        <f t="shared" si="5"/>
        <v>27.6</v>
      </c>
      <c r="O421" s="133">
        <f t="shared" si="5"/>
        <v>28.35</v>
      </c>
      <c r="P421" s="133">
        <f t="shared" si="5"/>
        <v>27.8</v>
      </c>
      <c r="Q421" s="133">
        <f t="shared" si="5"/>
        <v>29.02</v>
      </c>
      <c r="R421" s="65"/>
      <c r="S421" s="65"/>
      <c r="T421" s="65"/>
      <c r="U421"/>
      <c r="V421"/>
      <c r="W421"/>
      <c r="X421"/>
      <c r="Y421"/>
      <c r="Z421"/>
      <c r="AA421"/>
      <c r="AB421"/>
    </row>
    <row r="422" spans="1:28" s="45" customFormat="1" x14ac:dyDescent="0.35">
      <c r="A422" s="66"/>
      <c r="B422" s="67"/>
      <c r="C422" s="68" t="s">
        <v>2522</v>
      </c>
      <c r="D422" s="133">
        <f>D170</f>
        <v>123.89</v>
      </c>
      <c r="E422" s="133">
        <f t="shared" ref="E422:Q422" si="6">E170</f>
        <v>133.76</v>
      </c>
      <c r="F422" s="133">
        <f t="shared" si="6"/>
        <v>98.210000000000008</v>
      </c>
      <c r="G422" s="133">
        <f t="shared" si="6"/>
        <v>129.42000000000002</v>
      </c>
      <c r="H422" s="133">
        <f t="shared" si="6"/>
        <v>134.49</v>
      </c>
      <c r="I422" s="133">
        <f t="shared" si="6"/>
        <v>139.13</v>
      </c>
      <c r="J422" s="133">
        <f t="shared" si="6"/>
        <v>136.85</v>
      </c>
      <c r="K422" s="133">
        <f t="shared" si="6"/>
        <v>127.51</v>
      </c>
      <c r="L422" s="133">
        <f t="shared" si="6"/>
        <v>162.79</v>
      </c>
      <c r="M422" s="133">
        <f t="shared" si="6"/>
        <v>183.76</v>
      </c>
      <c r="N422" s="133">
        <f t="shared" si="6"/>
        <v>137.81</v>
      </c>
      <c r="O422" s="133">
        <f t="shared" si="6"/>
        <v>148.63</v>
      </c>
      <c r="P422" s="133">
        <f t="shared" si="6"/>
        <v>145.70000000000002</v>
      </c>
      <c r="Q422" s="133">
        <f t="shared" si="6"/>
        <v>157.87</v>
      </c>
      <c r="R422" s="65"/>
      <c r="S422" s="65"/>
      <c r="T422" s="65"/>
      <c r="U422"/>
      <c r="V422"/>
      <c r="W422"/>
      <c r="X422"/>
      <c r="Y422"/>
      <c r="Z422"/>
      <c r="AA422"/>
      <c r="AB422"/>
    </row>
    <row r="423" spans="1:28" s="45" customFormat="1" ht="26" x14ac:dyDescent="0.35">
      <c r="A423" s="66"/>
      <c r="B423" s="67"/>
      <c r="C423" s="68" t="s">
        <v>2523</v>
      </c>
      <c r="D423" s="133">
        <f>10%*D71</f>
        <v>32.434000000000005</v>
      </c>
      <c r="E423" s="133">
        <f t="shared" ref="E423:Q423" si="7">10%*E71</f>
        <v>38.627000000000002</v>
      </c>
      <c r="F423" s="133">
        <f t="shared" si="7"/>
        <v>30.662000000000003</v>
      </c>
      <c r="G423" s="133">
        <f t="shared" si="7"/>
        <v>38.365000000000002</v>
      </c>
      <c r="H423" s="133">
        <f t="shared" si="7"/>
        <v>38.087000000000003</v>
      </c>
      <c r="I423" s="133">
        <f t="shared" si="7"/>
        <v>35.204000000000001</v>
      </c>
      <c r="J423" s="133">
        <f t="shared" si="7"/>
        <v>34.969000000000001</v>
      </c>
      <c r="K423" s="133">
        <f t="shared" si="7"/>
        <v>42.724000000000004</v>
      </c>
      <c r="L423" s="133">
        <f t="shared" si="7"/>
        <v>47.497000000000007</v>
      </c>
      <c r="M423" s="133">
        <f t="shared" si="7"/>
        <v>58.566000000000003</v>
      </c>
      <c r="N423" s="133">
        <f t="shared" si="7"/>
        <v>42.652000000000001</v>
      </c>
      <c r="O423" s="133">
        <f t="shared" si="7"/>
        <v>46.441000000000003</v>
      </c>
      <c r="P423" s="133">
        <f t="shared" si="7"/>
        <v>43.086000000000006</v>
      </c>
      <c r="Q423" s="133">
        <f t="shared" si="7"/>
        <v>43.723000000000006</v>
      </c>
      <c r="R423" s="65"/>
      <c r="S423" s="65"/>
      <c r="T423" s="65"/>
      <c r="U423"/>
      <c r="V423"/>
      <c r="W423"/>
      <c r="X423"/>
      <c r="Y423"/>
      <c r="Z423"/>
      <c r="AA423"/>
      <c r="AB423"/>
    </row>
    <row r="424" spans="1:28" s="45" customFormat="1" x14ac:dyDescent="0.35">
      <c r="A424" s="66"/>
      <c r="B424" s="67"/>
      <c r="C424" s="68" t="s">
        <v>2524</v>
      </c>
      <c r="D424" s="133">
        <f>10%*D140</f>
        <v>9.7570000000000014</v>
      </c>
      <c r="E424" s="133">
        <f t="shared" ref="E424:Q424" si="8">10%*E140</f>
        <v>11.184000000000001</v>
      </c>
      <c r="F424" s="133">
        <f t="shared" si="8"/>
        <v>9.2889999999999997</v>
      </c>
      <c r="G424" s="133">
        <f t="shared" si="8"/>
        <v>10.757000000000001</v>
      </c>
      <c r="H424" s="133">
        <f t="shared" si="8"/>
        <v>11.023000000000001</v>
      </c>
      <c r="I424" s="133">
        <f t="shared" si="8"/>
        <v>10.897</v>
      </c>
      <c r="J424" s="133">
        <f t="shared" si="8"/>
        <v>10.697000000000001</v>
      </c>
      <c r="K424" s="133">
        <f t="shared" si="8"/>
        <v>12.079000000000001</v>
      </c>
      <c r="L424" s="133">
        <f t="shared" si="8"/>
        <v>12.961000000000002</v>
      </c>
      <c r="M424" s="133">
        <f t="shared" si="8"/>
        <v>14.035</v>
      </c>
      <c r="N424" s="133">
        <f t="shared" si="8"/>
        <v>11.766</v>
      </c>
      <c r="O424" s="133">
        <f t="shared" si="8"/>
        <v>12.666</v>
      </c>
      <c r="P424" s="133">
        <f t="shared" si="8"/>
        <v>11.665000000000001</v>
      </c>
      <c r="Q424" s="133">
        <f t="shared" si="8"/>
        <v>12.271000000000001</v>
      </c>
      <c r="R424" s="65"/>
      <c r="S424" s="65"/>
      <c r="T424" s="65"/>
      <c r="U424"/>
      <c r="V424"/>
      <c r="W424"/>
      <c r="X424"/>
      <c r="Y424"/>
      <c r="Z424"/>
      <c r="AA424"/>
      <c r="AB424"/>
    </row>
    <row r="425" spans="1:28" s="45" customFormat="1" x14ac:dyDescent="0.35">
      <c r="A425" s="69"/>
      <c r="B425" s="70"/>
      <c r="C425" s="71" t="s">
        <v>2525</v>
      </c>
      <c r="D425" s="133">
        <f>D98</f>
        <v>68.08</v>
      </c>
      <c r="E425" s="133">
        <f t="shared" ref="E425:Q425" si="9">E98</f>
        <v>88.22</v>
      </c>
      <c r="F425" s="133">
        <f t="shared" si="9"/>
        <v>63.11</v>
      </c>
      <c r="G425" s="133">
        <f t="shared" si="9"/>
        <v>81.710000000000008</v>
      </c>
      <c r="H425" s="133">
        <f t="shared" si="9"/>
        <v>88.210000000000008</v>
      </c>
      <c r="I425" s="133">
        <f t="shared" si="9"/>
        <v>85.31</v>
      </c>
      <c r="J425" s="133">
        <f t="shared" si="9"/>
        <v>77.460000000000008</v>
      </c>
      <c r="K425" s="133">
        <f t="shared" si="9"/>
        <v>133.96</v>
      </c>
      <c r="L425" s="133">
        <f t="shared" si="9"/>
        <v>130.66</v>
      </c>
      <c r="M425" s="133">
        <f t="shared" si="9"/>
        <v>154.20000000000002</v>
      </c>
      <c r="N425" s="133">
        <f t="shared" si="9"/>
        <v>136.88</v>
      </c>
      <c r="O425" s="133">
        <f t="shared" si="9"/>
        <v>139</v>
      </c>
      <c r="P425" s="133">
        <f t="shared" si="9"/>
        <v>107.29</v>
      </c>
      <c r="Q425" s="133">
        <f t="shared" si="9"/>
        <v>113.13</v>
      </c>
      <c r="R425" s="65"/>
      <c r="S425" s="65"/>
      <c r="T425" s="65"/>
      <c r="U425"/>
      <c r="V425"/>
      <c r="W425"/>
      <c r="X425"/>
      <c r="Y425"/>
      <c r="Z425"/>
      <c r="AA425"/>
      <c r="AB425"/>
    </row>
    <row r="426" spans="1:28" s="45" customFormat="1" x14ac:dyDescent="0.35">
      <c r="A426" s="72"/>
      <c r="B426" s="73"/>
      <c r="C426" s="74"/>
      <c r="D426" s="134">
        <f>SUM(D420:D425)</f>
        <v>273.43099999999998</v>
      </c>
      <c r="E426" s="134">
        <f>SUM(E420:E425)</f>
        <v>312.99099999999999</v>
      </c>
      <c r="F426" s="134">
        <f t="shared" ref="F426:Q426" si="10">SUM(F420:F425)</f>
        <v>237.08100000000002</v>
      </c>
      <c r="G426" s="134">
        <f t="shared" si="10"/>
        <v>300.19200000000001</v>
      </c>
      <c r="H426" s="134">
        <f t="shared" si="10"/>
        <v>317.72000000000003</v>
      </c>
      <c r="I426" s="134">
        <f t="shared" si="10"/>
        <v>314.25099999999998</v>
      </c>
      <c r="J426" s="134">
        <f t="shared" si="10"/>
        <v>302.46600000000001</v>
      </c>
      <c r="K426" s="134">
        <f t="shared" si="10"/>
        <v>362.14300000000003</v>
      </c>
      <c r="L426" s="134">
        <f t="shared" si="10"/>
        <v>408.548</v>
      </c>
      <c r="M426" s="134">
        <f t="shared" si="10"/>
        <v>475.16100000000006</v>
      </c>
      <c r="N426" s="134">
        <f t="shared" si="10"/>
        <v>377.50800000000004</v>
      </c>
      <c r="O426" s="134">
        <f t="shared" si="10"/>
        <v>397.54700000000003</v>
      </c>
      <c r="P426" s="134">
        <f t="shared" si="10"/>
        <v>355.34100000000001</v>
      </c>
      <c r="Q426" s="134">
        <f t="shared" si="10"/>
        <v>378.334</v>
      </c>
      <c r="R426" s="75"/>
      <c r="S426" s="75"/>
      <c r="T426" s="75"/>
      <c r="U426"/>
      <c r="V426"/>
      <c r="W426"/>
      <c r="X426"/>
      <c r="Y426"/>
      <c r="Z426"/>
      <c r="AA426"/>
      <c r="AB426"/>
    </row>
    <row r="427" spans="1:28" s="45" customFormat="1" x14ac:dyDescent="0.35">
      <c r="A427" s="76" t="s">
        <v>2092</v>
      </c>
      <c r="B427" s="77" t="s">
        <v>2095</v>
      </c>
      <c r="C427" s="78" t="s">
        <v>2541</v>
      </c>
      <c r="D427" s="79">
        <f>D113</f>
        <v>126.72</v>
      </c>
      <c r="E427" s="79">
        <f t="shared" ref="E427:Q427" si="11">E113</f>
        <v>145.93</v>
      </c>
      <c r="F427" s="79">
        <f t="shared" si="11"/>
        <v>113.61</v>
      </c>
      <c r="G427" s="79">
        <f t="shared" si="11"/>
        <v>140.32</v>
      </c>
      <c r="H427" s="79">
        <f t="shared" si="11"/>
        <v>148.54</v>
      </c>
      <c r="I427" s="79">
        <f t="shared" si="11"/>
        <v>145.46</v>
      </c>
      <c r="J427" s="79">
        <f t="shared" si="11"/>
        <v>142.59</v>
      </c>
      <c r="K427" s="79">
        <f t="shared" si="11"/>
        <v>290.68</v>
      </c>
      <c r="L427" s="79">
        <f t="shared" si="11"/>
        <v>186.04</v>
      </c>
      <c r="M427" s="79">
        <f t="shared" si="11"/>
        <v>225.06</v>
      </c>
      <c r="N427" s="79">
        <f t="shared" si="11"/>
        <v>196.91</v>
      </c>
      <c r="O427" s="79">
        <f t="shared" si="11"/>
        <v>208.14000000000001</v>
      </c>
      <c r="P427" s="79">
        <f t="shared" si="11"/>
        <v>166.46</v>
      </c>
      <c r="Q427" s="79">
        <f t="shared" si="11"/>
        <v>170.37</v>
      </c>
      <c r="R427" s="79"/>
      <c r="S427" s="79"/>
      <c r="T427" s="79"/>
      <c r="U427"/>
      <c r="V427"/>
      <c r="W427"/>
      <c r="X427"/>
      <c r="Y427"/>
      <c r="Z427"/>
      <c r="AA427"/>
      <c r="AB427"/>
    </row>
    <row r="428" spans="1:28" s="45" customFormat="1" x14ac:dyDescent="0.35">
      <c r="A428" s="80"/>
      <c r="B428" s="81"/>
      <c r="C428" s="82" t="s">
        <v>2526</v>
      </c>
      <c r="D428" s="79">
        <f>10%*D26</f>
        <v>40.742000000000004</v>
      </c>
      <c r="E428" s="79">
        <f t="shared" ref="E428:Q428" si="12">10%*E26</f>
        <v>47.145000000000003</v>
      </c>
      <c r="F428" s="79">
        <f t="shared" si="12"/>
        <v>42.137</v>
      </c>
      <c r="G428" s="79">
        <f t="shared" si="12"/>
        <v>47.105000000000004</v>
      </c>
      <c r="H428" s="79">
        <f t="shared" si="12"/>
        <v>45.965000000000003</v>
      </c>
      <c r="I428" s="79">
        <f t="shared" si="12"/>
        <v>44.721000000000004</v>
      </c>
      <c r="J428" s="79">
        <f t="shared" si="12"/>
        <v>42.167000000000002</v>
      </c>
      <c r="K428" s="79">
        <f t="shared" si="12"/>
        <v>49.205000000000005</v>
      </c>
      <c r="L428" s="79">
        <f t="shared" si="12"/>
        <v>46.865000000000009</v>
      </c>
      <c r="M428" s="79">
        <f t="shared" si="12"/>
        <v>50.00200000000001</v>
      </c>
      <c r="N428" s="79">
        <f t="shared" si="12"/>
        <v>50.433</v>
      </c>
      <c r="O428" s="79">
        <f t="shared" si="12"/>
        <v>49.936000000000007</v>
      </c>
      <c r="P428" s="79">
        <f t="shared" si="12"/>
        <v>45.838000000000001</v>
      </c>
      <c r="Q428" s="79">
        <f t="shared" si="12"/>
        <v>46.874000000000002</v>
      </c>
      <c r="R428" s="79"/>
      <c r="S428" s="79"/>
      <c r="T428" s="79"/>
      <c r="U428"/>
      <c r="V428"/>
      <c r="W428"/>
      <c r="X428"/>
      <c r="Y428"/>
      <c r="Z428"/>
      <c r="AA428"/>
      <c r="AB428"/>
    </row>
    <row r="429" spans="1:28" s="45" customFormat="1" x14ac:dyDescent="0.35">
      <c r="A429" s="80"/>
      <c r="B429" s="81"/>
      <c r="C429" s="82" t="s">
        <v>2527</v>
      </c>
      <c r="D429" s="79">
        <f>D165</f>
        <v>17.760000000000002</v>
      </c>
      <c r="E429" s="79">
        <f t="shared" ref="E429:Q429" si="13">E165</f>
        <v>22.240000000000002</v>
      </c>
      <c r="F429" s="79">
        <f t="shared" si="13"/>
        <v>16.88</v>
      </c>
      <c r="G429" s="79">
        <f t="shared" si="13"/>
        <v>21.580000000000002</v>
      </c>
      <c r="H429" s="79">
        <f t="shared" si="13"/>
        <v>21.86</v>
      </c>
      <c r="I429" s="79">
        <f t="shared" si="13"/>
        <v>21.1</v>
      </c>
      <c r="J429" s="79">
        <f t="shared" si="13"/>
        <v>19.68</v>
      </c>
      <c r="K429" s="79">
        <f t="shared" si="13"/>
        <v>43.54</v>
      </c>
      <c r="L429" s="79">
        <f t="shared" si="13"/>
        <v>26.94</v>
      </c>
      <c r="M429" s="79">
        <f t="shared" si="13"/>
        <v>32.99</v>
      </c>
      <c r="N429" s="79">
        <f t="shared" si="13"/>
        <v>28.560000000000002</v>
      </c>
      <c r="O429" s="79">
        <f t="shared" si="13"/>
        <v>29.22</v>
      </c>
      <c r="P429" s="79">
        <f t="shared" si="13"/>
        <v>24.93</v>
      </c>
      <c r="Q429" s="79">
        <f t="shared" si="13"/>
        <v>25.59</v>
      </c>
      <c r="R429" s="79"/>
      <c r="S429" s="79"/>
      <c r="T429" s="79"/>
      <c r="U429"/>
      <c r="V429"/>
      <c r="W429"/>
      <c r="X429"/>
      <c r="Y429"/>
      <c r="Z429"/>
      <c r="AA429"/>
      <c r="AB429"/>
    </row>
    <row r="430" spans="1:28" s="45" customFormat="1" ht="26" x14ac:dyDescent="0.35">
      <c r="A430" s="83"/>
      <c r="B430" s="84"/>
      <c r="C430" s="85" t="s">
        <v>2528</v>
      </c>
      <c r="D430" s="79">
        <f>D33</f>
        <v>240.96</v>
      </c>
      <c r="E430" s="79">
        <f t="shared" ref="E430:Q430" si="14">E33</f>
        <v>253.13</v>
      </c>
      <c r="F430" s="79">
        <f t="shared" si="14"/>
        <v>264.5</v>
      </c>
      <c r="G430" s="79">
        <f t="shared" si="14"/>
        <v>260</v>
      </c>
      <c r="H430" s="79">
        <f t="shared" si="14"/>
        <v>263.69</v>
      </c>
      <c r="I430" s="79">
        <f t="shared" si="14"/>
        <v>256.42</v>
      </c>
      <c r="J430" s="79">
        <f t="shared" si="14"/>
        <v>246.73000000000002</v>
      </c>
      <c r="K430" s="79">
        <f t="shared" si="14"/>
        <v>281.26</v>
      </c>
      <c r="L430" s="79">
        <f t="shared" si="14"/>
        <v>286.72000000000003</v>
      </c>
      <c r="M430" s="79">
        <f t="shared" si="14"/>
        <v>287.04000000000002</v>
      </c>
      <c r="N430" s="79">
        <f t="shared" si="14"/>
        <v>349.6</v>
      </c>
      <c r="O430" s="79">
        <f t="shared" si="14"/>
        <v>345.44</v>
      </c>
      <c r="P430" s="79">
        <f t="shared" si="14"/>
        <v>267.45999999999998</v>
      </c>
      <c r="Q430" s="79">
        <f t="shared" si="14"/>
        <v>271.51</v>
      </c>
      <c r="R430" s="79"/>
      <c r="S430" s="79"/>
      <c r="T430" s="79"/>
      <c r="U430"/>
      <c r="V430"/>
      <c r="W430"/>
      <c r="X430"/>
      <c r="Y430"/>
      <c r="Z430"/>
      <c r="AA430"/>
      <c r="AB430"/>
    </row>
    <row r="431" spans="1:28" s="45" customFormat="1" x14ac:dyDescent="0.35">
      <c r="A431" s="80"/>
      <c r="B431" s="73"/>
      <c r="C431" s="86"/>
      <c r="D431" s="137">
        <f>SUM(D427:D430)</f>
        <v>426.18200000000002</v>
      </c>
      <c r="E431" s="137">
        <f t="shared" ref="E431:Q431" si="15">SUM(E427:E430)</f>
        <v>468.44500000000005</v>
      </c>
      <c r="F431" s="137">
        <f t="shared" si="15"/>
        <v>437.12700000000001</v>
      </c>
      <c r="G431" s="137">
        <f t="shared" si="15"/>
        <v>469.005</v>
      </c>
      <c r="H431" s="137">
        <f t="shared" si="15"/>
        <v>480.05500000000001</v>
      </c>
      <c r="I431" s="137">
        <f t="shared" si="15"/>
        <v>467.70100000000002</v>
      </c>
      <c r="J431" s="137">
        <f t="shared" si="15"/>
        <v>451.16700000000003</v>
      </c>
      <c r="K431" s="137">
        <f t="shared" si="15"/>
        <v>664.68499999999995</v>
      </c>
      <c r="L431" s="137">
        <f t="shared" si="15"/>
        <v>546.56500000000005</v>
      </c>
      <c r="M431" s="137">
        <f t="shared" si="15"/>
        <v>595.0920000000001</v>
      </c>
      <c r="N431" s="137">
        <f t="shared" si="15"/>
        <v>625.50300000000004</v>
      </c>
      <c r="O431" s="137">
        <f t="shared" si="15"/>
        <v>632.7360000000001</v>
      </c>
      <c r="P431" s="137">
        <f t="shared" si="15"/>
        <v>504.68799999999999</v>
      </c>
      <c r="Q431" s="137">
        <f t="shared" si="15"/>
        <v>514.34400000000005</v>
      </c>
      <c r="R431" s="75"/>
      <c r="S431" s="75"/>
      <c r="T431" s="75"/>
      <c r="U431"/>
      <c r="V431"/>
      <c r="W431"/>
      <c r="X431"/>
      <c r="Y431"/>
      <c r="Z431"/>
      <c r="AA431"/>
      <c r="AB431"/>
    </row>
    <row r="432" spans="1:28" s="45" customFormat="1" ht="39" x14ac:dyDescent="0.35">
      <c r="A432" s="87" t="s">
        <v>2090</v>
      </c>
      <c r="B432" s="88" t="s">
        <v>2096</v>
      </c>
      <c r="C432" s="89" t="s">
        <v>2530</v>
      </c>
      <c r="D432" s="90">
        <f>D93</f>
        <v>115.41</v>
      </c>
      <c r="E432" s="90">
        <f t="shared" ref="E432:Q432" si="16">E93</f>
        <v>135.14000000000001</v>
      </c>
      <c r="F432" s="90">
        <f t="shared" si="16"/>
        <v>116.56</v>
      </c>
      <c r="G432" s="90">
        <f t="shared" si="16"/>
        <v>138.44</v>
      </c>
      <c r="H432" s="90">
        <f t="shared" si="16"/>
        <v>136.9</v>
      </c>
      <c r="I432" s="90">
        <f t="shared" si="16"/>
        <v>133.09</v>
      </c>
      <c r="J432" s="90">
        <f t="shared" si="16"/>
        <v>119.63</v>
      </c>
      <c r="K432" s="90">
        <f t="shared" si="16"/>
        <v>130.72</v>
      </c>
      <c r="L432" s="90">
        <f t="shared" si="16"/>
        <v>138.1</v>
      </c>
      <c r="M432" s="90">
        <f t="shared" si="16"/>
        <v>166.4</v>
      </c>
      <c r="N432" s="90">
        <f t="shared" si="16"/>
        <v>149.26</v>
      </c>
      <c r="O432" s="90">
        <f t="shared" si="16"/>
        <v>152.93</v>
      </c>
      <c r="P432" s="90">
        <f t="shared" si="16"/>
        <v>145.6</v>
      </c>
      <c r="Q432" s="90">
        <f t="shared" si="16"/>
        <v>147.61000000000001</v>
      </c>
      <c r="R432" s="90"/>
      <c r="S432" s="90"/>
      <c r="T432" s="90"/>
      <c r="U432"/>
      <c r="V432"/>
      <c r="W432"/>
      <c r="X432"/>
      <c r="Y432"/>
      <c r="Z432"/>
      <c r="AA432"/>
      <c r="AB432"/>
    </row>
    <row r="433" spans="1:28" s="45" customFormat="1" x14ac:dyDescent="0.35">
      <c r="A433" s="91"/>
      <c r="B433" s="92"/>
      <c r="C433" s="93" t="s">
        <v>2529</v>
      </c>
      <c r="D433" s="90">
        <f>D108</f>
        <v>124.82000000000001</v>
      </c>
      <c r="E433" s="90">
        <f t="shared" ref="E433:Q433" si="17">E108</f>
        <v>145.38</v>
      </c>
      <c r="F433" s="90">
        <f t="shared" si="17"/>
        <v>127.26</v>
      </c>
      <c r="G433" s="90">
        <f t="shared" si="17"/>
        <v>141.93</v>
      </c>
      <c r="H433" s="90">
        <f t="shared" si="17"/>
        <v>134.07</v>
      </c>
      <c r="I433" s="90">
        <f t="shared" si="17"/>
        <v>145.04</v>
      </c>
      <c r="J433" s="90">
        <f t="shared" si="17"/>
        <v>136.97</v>
      </c>
      <c r="K433" s="90">
        <f t="shared" si="17"/>
        <v>155.11000000000001</v>
      </c>
      <c r="L433" s="90">
        <f t="shared" si="17"/>
        <v>179.4</v>
      </c>
      <c r="M433" s="90">
        <f t="shared" si="17"/>
        <v>188.31</v>
      </c>
      <c r="N433" s="90">
        <f t="shared" si="17"/>
        <v>118.60000000000001</v>
      </c>
      <c r="O433" s="90">
        <f t="shared" si="17"/>
        <v>136.03</v>
      </c>
      <c r="P433" s="90">
        <f t="shared" si="17"/>
        <v>152.03</v>
      </c>
      <c r="Q433" s="90">
        <f t="shared" si="17"/>
        <v>172.28</v>
      </c>
      <c r="R433" s="90"/>
      <c r="S433" s="90"/>
      <c r="T433" s="90"/>
      <c r="U433"/>
      <c r="V433"/>
      <c r="W433"/>
      <c r="X433"/>
      <c r="Y433"/>
      <c r="Z433"/>
      <c r="AA433"/>
      <c r="AB433"/>
    </row>
    <row r="434" spans="1:28" s="45" customFormat="1" x14ac:dyDescent="0.35">
      <c r="A434" s="91"/>
      <c r="B434" s="92"/>
      <c r="C434" s="93" t="s">
        <v>2531</v>
      </c>
      <c r="D434" s="90">
        <f>D145</f>
        <v>45.660000000000004</v>
      </c>
      <c r="E434" s="90">
        <f t="shared" ref="E434:Q434" si="18">E145</f>
        <v>52.04</v>
      </c>
      <c r="F434" s="90">
        <f t="shared" si="18"/>
        <v>52.120000000000005</v>
      </c>
      <c r="G434" s="90">
        <f t="shared" si="18"/>
        <v>49.76</v>
      </c>
      <c r="H434" s="90">
        <f t="shared" si="18"/>
        <v>54.59</v>
      </c>
      <c r="I434" s="90">
        <f t="shared" si="18"/>
        <v>56.43</v>
      </c>
      <c r="J434" s="90">
        <f t="shared" si="18"/>
        <v>48.57</v>
      </c>
      <c r="K434" s="90">
        <f t="shared" si="18"/>
        <v>68.790000000000006</v>
      </c>
      <c r="L434" s="90">
        <f t="shared" si="18"/>
        <v>75.37</v>
      </c>
      <c r="M434" s="90">
        <f t="shared" si="18"/>
        <v>88.58</v>
      </c>
      <c r="N434" s="90">
        <f t="shared" si="18"/>
        <v>50.5</v>
      </c>
      <c r="O434" s="90">
        <f t="shared" si="18"/>
        <v>58.79</v>
      </c>
      <c r="P434" s="90">
        <f t="shared" si="18"/>
        <v>62.190000000000005</v>
      </c>
      <c r="Q434" s="90">
        <f t="shared" si="18"/>
        <v>67.48</v>
      </c>
      <c r="R434" s="90"/>
      <c r="S434" s="90"/>
      <c r="T434" s="90"/>
      <c r="U434"/>
      <c r="V434"/>
      <c r="W434"/>
      <c r="X434"/>
      <c r="Y434"/>
      <c r="Z434"/>
      <c r="AA434"/>
      <c r="AB434"/>
    </row>
    <row r="435" spans="1:28" s="45" customFormat="1" x14ac:dyDescent="0.35">
      <c r="A435" s="91"/>
      <c r="B435" s="92"/>
      <c r="C435" s="93" t="s">
        <v>2532</v>
      </c>
      <c r="D435" s="90">
        <f>0.9*D26</f>
        <v>366.678</v>
      </c>
      <c r="E435" s="90">
        <f t="shared" ref="E435:Q435" si="19">0.9*E26</f>
        <v>424.30500000000001</v>
      </c>
      <c r="F435" s="90">
        <f t="shared" si="19"/>
        <v>379.233</v>
      </c>
      <c r="G435" s="90">
        <f t="shared" si="19"/>
        <v>423.94499999999999</v>
      </c>
      <c r="H435" s="90">
        <f t="shared" si="19"/>
        <v>413.68500000000006</v>
      </c>
      <c r="I435" s="90">
        <f t="shared" si="19"/>
        <v>402.48900000000003</v>
      </c>
      <c r="J435" s="90">
        <f t="shared" si="19"/>
        <v>379.50300000000004</v>
      </c>
      <c r="K435" s="90">
        <f t="shared" si="19"/>
        <v>442.84500000000003</v>
      </c>
      <c r="L435" s="90">
        <f t="shared" si="19"/>
        <v>421.78500000000003</v>
      </c>
      <c r="M435" s="90">
        <f t="shared" si="19"/>
        <v>450.01800000000003</v>
      </c>
      <c r="N435" s="90">
        <f t="shared" si="19"/>
        <v>453.89699999999999</v>
      </c>
      <c r="O435" s="90">
        <f t="shared" si="19"/>
        <v>449.42400000000004</v>
      </c>
      <c r="P435" s="90">
        <f t="shared" si="19"/>
        <v>412.54200000000003</v>
      </c>
      <c r="Q435" s="90">
        <f t="shared" si="19"/>
        <v>421.86600000000004</v>
      </c>
      <c r="R435" s="90"/>
      <c r="S435" s="90"/>
      <c r="T435" s="90"/>
      <c r="U435"/>
      <c r="V435"/>
      <c r="W435"/>
      <c r="X435"/>
      <c r="Y435"/>
      <c r="Z435"/>
      <c r="AA435"/>
      <c r="AB435"/>
    </row>
    <row r="436" spans="1:28" s="45" customFormat="1" x14ac:dyDescent="0.35">
      <c r="A436" s="94"/>
      <c r="B436" s="95"/>
      <c r="C436" s="96" t="s">
        <v>2533</v>
      </c>
      <c r="D436" s="90">
        <f>D103</f>
        <v>70.7</v>
      </c>
      <c r="E436" s="90">
        <f t="shared" ref="E436:Q436" si="20">E103</f>
        <v>78.97</v>
      </c>
      <c r="F436" s="90">
        <f t="shared" si="20"/>
        <v>60.14</v>
      </c>
      <c r="G436" s="90">
        <f t="shared" si="20"/>
        <v>73.94</v>
      </c>
      <c r="H436" s="90">
        <f t="shared" si="20"/>
        <v>91.81</v>
      </c>
      <c r="I436" s="90">
        <f t="shared" si="20"/>
        <v>86.26</v>
      </c>
      <c r="J436" s="90">
        <f t="shared" si="20"/>
        <v>76.62</v>
      </c>
      <c r="K436" s="90">
        <f t="shared" si="20"/>
        <v>101.2</v>
      </c>
      <c r="L436" s="90">
        <f t="shared" si="20"/>
        <v>88.91</v>
      </c>
      <c r="M436" s="90">
        <f t="shared" si="20"/>
        <v>109.73</v>
      </c>
      <c r="N436" s="90">
        <f t="shared" si="20"/>
        <v>117.21000000000001</v>
      </c>
      <c r="O436" s="90">
        <f t="shared" si="20"/>
        <v>112.98</v>
      </c>
      <c r="P436" s="90">
        <f t="shared" si="20"/>
        <v>85.03</v>
      </c>
      <c r="Q436" s="90">
        <f t="shared" si="20"/>
        <v>78.48</v>
      </c>
      <c r="R436" s="90"/>
      <c r="S436" s="90"/>
      <c r="T436" s="90"/>
      <c r="U436"/>
      <c r="V436"/>
      <c r="W436"/>
      <c r="X436"/>
      <c r="Y436"/>
      <c r="Z436"/>
      <c r="AA436"/>
      <c r="AB436"/>
    </row>
    <row r="437" spans="1:28" s="45" customFormat="1" x14ac:dyDescent="0.35">
      <c r="A437" s="80"/>
      <c r="B437" s="73"/>
      <c r="C437" s="97"/>
      <c r="D437" s="137">
        <f>SUM(D432:D436)</f>
        <v>723.26800000000003</v>
      </c>
      <c r="E437" s="137">
        <f t="shared" ref="E437:Q437" si="21">SUM(E432:E436)</f>
        <v>835.83500000000004</v>
      </c>
      <c r="F437" s="137">
        <f t="shared" si="21"/>
        <v>735.31299999999999</v>
      </c>
      <c r="G437" s="137">
        <f t="shared" si="21"/>
        <v>828.0150000000001</v>
      </c>
      <c r="H437" s="137">
        <f t="shared" si="21"/>
        <v>831.05500000000006</v>
      </c>
      <c r="I437" s="137">
        <f t="shared" si="21"/>
        <v>823.30899999999997</v>
      </c>
      <c r="J437" s="137">
        <f t="shared" si="21"/>
        <v>761.29300000000001</v>
      </c>
      <c r="K437" s="137">
        <f t="shared" si="21"/>
        <v>898.66500000000019</v>
      </c>
      <c r="L437" s="137">
        <f t="shared" si="21"/>
        <v>903.56499999999994</v>
      </c>
      <c r="M437" s="137">
        <f t="shared" si="21"/>
        <v>1003.038</v>
      </c>
      <c r="N437" s="137">
        <f t="shared" si="21"/>
        <v>889.4670000000001</v>
      </c>
      <c r="O437" s="137">
        <f t="shared" si="21"/>
        <v>910.15400000000011</v>
      </c>
      <c r="P437" s="137">
        <f t="shared" si="21"/>
        <v>857.39200000000005</v>
      </c>
      <c r="Q437" s="137">
        <f t="shared" si="21"/>
        <v>887.71600000000012</v>
      </c>
      <c r="R437" s="75"/>
      <c r="S437" s="75"/>
      <c r="T437" s="75"/>
      <c r="U437"/>
      <c r="V437"/>
      <c r="W437"/>
      <c r="X437"/>
      <c r="Y437"/>
      <c r="Z437"/>
      <c r="AA437"/>
      <c r="AB437"/>
    </row>
    <row r="438" spans="1:28" s="45" customFormat="1" ht="39" x14ac:dyDescent="0.35">
      <c r="A438" s="98" t="s">
        <v>2090</v>
      </c>
      <c r="B438" s="99" t="s">
        <v>2097</v>
      </c>
      <c r="C438" s="78" t="s">
        <v>2534</v>
      </c>
      <c r="D438" s="79">
        <f>D155</f>
        <v>74.69</v>
      </c>
      <c r="E438" s="79">
        <f t="shared" ref="E438:Q438" si="22">E155</f>
        <v>84.960000000000008</v>
      </c>
      <c r="F438" s="79">
        <f t="shared" si="22"/>
        <v>81.08</v>
      </c>
      <c r="G438" s="79">
        <f t="shared" si="22"/>
        <v>85.78</v>
      </c>
      <c r="H438" s="79">
        <f t="shared" si="22"/>
        <v>82.94</v>
      </c>
      <c r="I438" s="79">
        <f t="shared" si="22"/>
        <v>78.850000000000009</v>
      </c>
      <c r="J438" s="79">
        <f t="shared" si="22"/>
        <v>76.81</v>
      </c>
      <c r="K438" s="79">
        <f t="shared" si="22"/>
        <v>103.35000000000001</v>
      </c>
      <c r="L438" s="79">
        <f t="shared" si="22"/>
        <v>90.68</v>
      </c>
      <c r="M438" s="79">
        <f t="shared" si="22"/>
        <v>97.570000000000007</v>
      </c>
      <c r="N438" s="79">
        <f t="shared" si="22"/>
        <v>110.09</v>
      </c>
      <c r="O438" s="79">
        <f t="shared" si="22"/>
        <v>107.09</v>
      </c>
      <c r="P438" s="79">
        <f t="shared" si="22"/>
        <v>83.8</v>
      </c>
      <c r="Q438" s="79">
        <f t="shared" si="22"/>
        <v>90.31</v>
      </c>
      <c r="R438" s="79"/>
      <c r="S438" s="79"/>
      <c r="T438" s="79"/>
      <c r="U438"/>
      <c r="V438"/>
      <c r="W438"/>
      <c r="X438"/>
      <c r="Y438"/>
      <c r="Z438"/>
      <c r="AA438"/>
      <c r="AB438"/>
    </row>
    <row r="439" spans="1:28" s="45" customFormat="1" x14ac:dyDescent="0.35">
      <c r="A439" s="83"/>
      <c r="B439" s="84"/>
      <c r="C439" s="85" t="s">
        <v>2535</v>
      </c>
      <c r="D439" s="79">
        <f>D78</f>
        <v>141.38</v>
      </c>
      <c r="E439" s="79">
        <f t="shared" ref="E439:Q439" si="23">E78</f>
        <v>169.52</v>
      </c>
      <c r="F439" s="79">
        <f t="shared" si="23"/>
        <v>129.1</v>
      </c>
      <c r="G439" s="79">
        <f t="shared" si="23"/>
        <v>165.29</v>
      </c>
      <c r="H439" s="79">
        <f t="shared" si="23"/>
        <v>162.12</v>
      </c>
      <c r="I439" s="79">
        <f t="shared" si="23"/>
        <v>160.4</v>
      </c>
      <c r="J439" s="79">
        <f t="shared" si="23"/>
        <v>154.59</v>
      </c>
      <c r="K439" s="79">
        <f t="shared" si="23"/>
        <v>194.99</v>
      </c>
      <c r="L439" s="79">
        <f t="shared" si="23"/>
        <v>194.94</v>
      </c>
      <c r="M439" s="79">
        <f t="shared" si="23"/>
        <v>218.32</v>
      </c>
      <c r="N439" s="79">
        <f t="shared" si="23"/>
        <v>176.55</v>
      </c>
      <c r="O439" s="79">
        <f t="shared" si="23"/>
        <v>181.37</v>
      </c>
      <c r="P439" s="79">
        <f t="shared" si="23"/>
        <v>176.01</v>
      </c>
      <c r="Q439" s="79">
        <f t="shared" si="23"/>
        <v>188.74</v>
      </c>
      <c r="R439" s="79"/>
      <c r="S439" s="79"/>
      <c r="T439" s="79"/>
      <c r="U439"/>
      <c r="V439"/>
      <c r="W439"/>
      <c r="X439"/>
      <c r="Y439"/>
      <c r="Z439"/>
      <c r="AA439"/>
      <c r="AB439"/>
    </row>
    <row r="440" spans="1:28" s="45" customFormat="1" x14ac:dyDescent="0.35">
      <c r="A440" s="72"/>
      <c r="B440" s="73"/>
      <c r="C440" s="86"/>
      <c r="D440" s="137">
        <f>SUM(D438:D439)</f>
        <v>216.07</v>
      </c>
      <c r="E440" s="137">
        <f t="shared" ref="E440:Q440" si="24">SUM(E438:E439)</f>
        <v>254.48000000000002</v>
      </c>
      <c r="F440" s="137">
        <f t="shared" si="24"/>
        <v>210.18</v>
      </c>
      <c r="G440" s="137">
        <f t="shared" si="24"/>
        <v>251.07</v>
      </c>
      <c r="H440" s="137">
        <f t="shared" si="24"/>
        <v>245.06</v>
      </c>
      <c r="I440" s="137">
        <f t="shared" si="24"/>
        <v>239.25</v>
      </c>
      <c r="J440" s="137">
        <f t="shared" si="24"/>
        <v>231.4</v>
      </c>
      <c r="K440" s="137">
        <f t="shared" si="24"/>
        <v>298.34000000000003</v>
      </c>
      <c r="L440" s="137">
        <f t="shared" si="24"/>
        <v>285.62</v>
      </c>
      <c r="M440" s="137">
        <f t="shared" si="24"/>
        <v>315.89</v>
      </c>
      <c r="N440" s="137">
        <f t="shared" si="24"/>
        <v>286.64</v>
      </c>
      <c r="O440" s="137">
        <f t="shared" si="24"/>
        <v>288.46000000000004</v>
      </c>
      <c r="P440" s="137">
        <f t="shared" si="24"/>
        <v>259.81</v>
      </c>
      <c r="Q440" s="137">
        <f t="shared" si="24"/>
        <v>279.05</v>
      </c>
      <c r="R440" s="75"/>
      <c r="S440" s="75"/>
      <c r="T440" s="75"/>
      <c r="U440"/>
      <c r="V440"/>
      <c r="W440"/>
      <c r="X440"/>
      <c r="Y440"/>
      <c r="Z440"/>
      <c r="AA440"/>
      <c r="AB440"/>
    </row>
    <row r="441" spans="1:28" s="45" customFormat="1" ht="26" x14ac:dyDescent="0.35">
      <c r="A441" s="100" t="s">
        <v>2090</v>
      </c>
      <c r="B441" s="101" t="s">
        <v>2098</v>
      </c>
      <c r="C441" s="102" t="s">
        <v>2536</v>
      </c>
      <c r="D441" s="90">
        <f>D133</f>
        <v>116.25</v>
      </c>
      <c r="E441" s="90">
        <f t="shared" ref="E441:Q441" si="25">E133</f>
        <v>152.38</v>
      </c>
      <c r="F441" s="90">
        <f t="shared" si="25"/>
        <v>144.35</v>
      </c>
      <c r="G441" s="90">
        <f t="shared" si="25"/>
        <v>153.26</v>
      </c>
      <c r="H441" s="90">
        <f t="shared" si="25"/>
        <v>163.57</v>
      </c>
      <c r="I441" s="90">
        <f t="shared" si="25"/>
        <v>161.59</v>
      </c>
      <c r="J441" s="90">
        <f t="shared" si="25"/>
        <v>138.80000000000001</v>
      </c>
      <c r="K441" s="90">
        <f t="shared" si="25"/>
        <v>166.57</v>
      </c>
      <c r="L441" s="90">
        <f t="shared" si="25"/>
        <v>173.96</v>
      </c>
      <c r="M441" s="90">
        <f t="shared" si="25"/>
        <v>193.74</v>
      </c>
      <c r="N441" s="90">
        <f t="shared" si="25"/>
        <v>129.24</v>
      </c>
      <c r="O441" s="90">
        <f t="shared" si="25"/>
        <v>146.61000000000001</v>
      </c>
      <c r="P441" s="90">
        <f t="shared" si="25"/>
        <v>170.4</v>
      </c>
      <c r="Q441" s="90">
        <f t="shared" si="25"/>
        <v>158.22999999999999</v>
      </c>
      <c r="R441" s="90"/>
      <c r="S441" s="90"/>
      <c r="T441" s="90"/>
      <c r="U441"/>
      <c r="V441"/>
      <c r="W441"/>
      <c r="X441"/>
      <c r="Y441"/>
      <c r="Z441"/>
      <c r="AA441"/>
      <c r="AB441"/>
    </row>
    <row r="442" spans="1:28" s="45" customFormat="1" x14ac:dyDescent="0.35">
      <c r="A442" s="95"/>
      <c r="B442" s="95"/>
      <c r="C442" s="103" t="s">
        <v>2537</v>
      </c>
      <c r="D442" s="90">
        <f>D175</f>
        <v>46.02</v>
      </c>
      <c r="E442" s="90">
        <f t="shared" ref="E442:Q442" si="26">E175</f>
        <v>53.02</v>
      </c>
      <c r="F442" s="90">
        <f t="shared" si="26"/>
        <v>54.160000000000004</v>
      </c>
      <c r="G442" s="90">
        <f t="shared" si="26"/>
        <v>51.74</v>
      </c>
      <c r="H442" s="90">
        <f t="shared" si="26"/>
        <v>59.19</v>
      </c>
      <c r="I442" s="90">
        <f t="shared" si="26"/>
        <v>58.5</v>
      </c>
      <c r="J442" s="90">
        <f t="shared" si="26"/>
        <v>51.03</v>
      </c>
      <c r="K442" s="90">
        <f t="shared" si="26"/>
        <v>64.95</v>
      </c>
      <c r="L442" s="90">
        <f t="shared" si="26"/>
        <v>69.460000000000008</v>
      </c>
      <c r="M442" s="90">
        <f t="shared" si="26"/>
        <v>81.27</v>
      </c>
      <c r="N442" s="90">
        <f t="shared" si="26"/>
        <v>49.74</v>
      </c>
      <c r="O442" s="90">
        <f t="shared" si="26"/>
        <v>54.21</v>
      </c>
      <c r="P442" s="90">
        <f t="shared" si="26"/>
        <v>64.61</v>
      </c>
      <c r="Q442" s="90">
        <f t="shared" si="26"/>
        <v>61.77</v>
      </c>
      <c r="R442" s="90"/>
      <c r="S442" s="90"/>
      <c r="T442" s="90"/>
      <c r="U442"/>
      <c r="V442"/>
      <c r="W442"/>
      <c r="X442"/>
      <c r="Y442"/>
      <c r="Z442"/>
      <c r="AA442"/>
      <c r="AB442"/>
    </row>
    <row r="443" spans="1:28" s="45" customFormat="1" x14ac:dyDescent="0.35">
      <c r="A443" s="73"/>
      <c r="B443" s="73"/>
      <c r="C443" s="86"/>
      <c r="D443" s="137">
        <f>SUM(D441:D442)</f>
        <v>162.27000000000001</v>
      </c>
      <c r="E443" s="137">
        <f t="shared" ref="E443:Q443" si="27">SUM(E441:E442)</f>
        <v>205.4</v>
      </c>
      <c r="F443" s="137">
        <f t="shared" si="27"/>
        <v>198.51</v>
      </c>
      <c r="G443" s="137">
        <f t="shared" si="27"/>
        <v>205</v>
      </c>
      <c r="H443" s="137">
        <f t="shared" si="27"/>
        <v>222.76</v>
      </c>
      <c r="I443" s="137">
        <f t="shared" si="27"/>
        <v>220.09</v>
      </c>
      <c r="J443" s="137">
        <f t="shared" si="27"/>
        <v>189.83</v>
      </c>
      <c r="K443" s="137">
        <f t="shared" si="27"/>
        <v>231.51999999999998</v>
      </c>
      <c r="L443" s="137">
        <f t="shared" si="27"/>
        <v>243.42000000000002</v>
      </c>
      <c r="M443" s="137">
        <f t="shared" si="27"/>
        <v>275.01</v>
      </c>
      <c r="N443" s="137">
        <f t="shared" si="27"/>
        <v>178.98000000000002</v>
      </c>
      <c r="O443" s="137">
        <f t="shared" si="27"/>
        <v>200.82000000000002</v>
      </c>
      <c r="P443" s="137">
        <f t="shared" si="27"/>
        <v>235.01</v>
      </c>
      <c r="Q443" s="137">
        <f t="shared" si="27"/>
        <v>220</v>
      </c>
      <c r="R443" s="75"/>
      <c r="S443" s="75"/>
      <c r="T443" s="75"/>
      <c r="U443"/>
      <c r="V443"/>
      <c r="W443"/>
      <c r="X443"/>
      <c r="Y443"/>
      <c r="Z443"/>
      <c r="AA443"/>
      <c r="AB443"/>
    </row>
    <row r="444" spans="1:28" s="45" customFormat="1" ht="26" x14ac:dyDescent="0.35">
      <c r="A444" s="80" t="s">
        <v>2090</v>
      </c>
      <c r="B444" s="81" t="s">
        <v>2099</v>
      </c>
      <c r="C444" s="82" t="s">
        <v>2538</v>
      </c>
      <c r="D444" s="79">
        <f>D58</f>
        <v>30.39</v>
      </c>
      <c r="E444" s="79">
        <f t="shared" ref="E444:Q444" si="28">E58</f>
        <v>41</v>
      </c>
      <c r="F444" s="79">
        <f t="shared" si="28"/>
        <v>27.61</v>
      </c>
      <c r="G444" s="79">
        <f t="shared" si="28"/>
        <v>42.09</v>
      </c>
      <c r="H444" s="79">
        <f t="shared" si="28"/>
        <v>38.42</v>
      </c>
      <c r="I444" s="79">
        <f t="shared" si="28"/>
        <v>35.58</v>
      </c>
      <c r="J444" s="79">
        <f t="shared" si="28"/>
        <v>34.01</v>
      </c>
      <c r="K444" s="79">
        <f t="shared" si="28"/>
        <v>67.44</v>
      </c>
      <c r="L444" s="79">
        <f t="shared" si="28"/>
        <v>43.71</v>
      </c>
      <c r="M444" s="79">
        <f t="shared" si="28"/>
        <v>54.11</v>
      </c>
      <c r="N444" s="79">
        <f t="shared" si="28"/>
        <v>26.8</v>
      </c>
      <c r="O444" s="79">
        <f t="shared" si="28"/>
        <v>31.37</v>
      </c>
      <c r="P444" s="79">
        <f t="shared" si="28"/>
        <v>40.33</v>
      </c>
      <c r="Q444" s="79">
        <f t="shared" si="28"/>
        <v>42.24</v>
      </c>
      <c r="R444" s="79"/>
      <c r="S444" s="79"/>
      <c r="T444" s="79"/>
      <c r="U444"/>
      <c r="V444"/>
      <c r="W444"/>
      <c r="X444"/>
      <c r="Y444"/>
      <c r="Z444"/>
      <c r="AA444"/>
      <c r="AB444"/>
    </row>
    <row r="445" spans="1:28" s="45" customFormat="1" ht="26" x14ac:dyDescent="0.35">
      <c r="A445" s="80"/>
      <c r="B445" s="81"/>
      <c r="C445" s="82" t="s">
        <v>2539</v>
      </c>
      <c r="D445" s="79">
        <f>D85</f>
        <v>337.35</v>
      </c>
      <c r="E445" s="79">
        <f t="shared" ref="E445:Q445" si="29">E85</f>
        <v>404.32</v>
      </c>
      <c r="F445" s="79">
        <f t="shared" si="29"/>
        <v>313.88</v>
      </c>
      <c r="G445" s="79">
        <f t="shared" si="29"/>
        <v>426.07</v>
      </c>
      <c r="H445" s="79">
        <f t="shared" si="29"/>
        <v>372.79</v>
      </c>
      <c r="I445" s="79">
        <f t="shared" si="29"/>
        <v>349.03000000000003</v>
      </c>
      <c r="J445" s="79">
        <f t="shared" si="29"/>
        <v>352.16</v>
      </c>
      <c r="K445" s="79">
        <f t="shared" si="29"/>
        <v>561</v>
      </c>
      <c r="L445" s="79">
        <f t="shared" si="29"/>
        <v>479.28000000000003</v>
      </c>
      <c r="M445" s="79">
        <f t="shared" si="29"/>
        <v>552.46</v>
      </c>
      <c r="N445" s="79">
        <f t="shared" si="29"/>
        <v>501.85</v>
      </c>
      <c r="O445" s="79">
        <f t="shared" si="29"/>
        <v>475.16</v>
      </c>
      <c r="P445" s="79">
        <f t="shared" si="29"/>
        <v>434.13</v>
      </c>
      <c r="Q445" s="79">
        <f t="shared" si="29"/>
        <v>434.44</v>
      </c>
      <c r="R445" s="79"/>
      <c r="S445" s="79"/>
      <c r="T445" s="79"/>
      <c r="U445"/>
      <c r="V445"/>
      <c r="W445"/>
      <c r="X445"/>
      <c r="Y445"/>
      <c r="Z445"/>
      <c r="AA445"/>
      <c r="AB445"/>
    </row>
    <row r="446" spans="1:28" s="45" customFormat="1" x14ac:dyDescent="0.35">
      <c r="A446" s="83"/>
      <c r="B446" s="84"/>
      <c r="C446" s="85" t="s">
        <v>2540</v>
      </c>
      <c r="D446" s="79">
        <f>D150</f>
        <v>161.16</v>
      </c>
      <c r="E446" s="79">
        <f t="shared" ref="E446:Q446" si="30">E150</f>
        <v>177.14000000000001</v>
      </c>
      <c r="F446" s="79">
        <f t="shared" si="30"/>
        <v>119.21000000000001</v>
      </c>
      <c r="G446" s="79">
        <f t="shared" si="30"/>
        <v>169.57</v>
      </c>
      <c r="H446" s="79">
        <f t="shared" si="30"/>
        <v>175.31</v>
      </c>
      <c r="I446" s="79">
        <f t="shared" si="30"/>
        <v>167.3</v>
      </c>
      <c r="J446" s="79">
        <f t="shared" si="30"/>
        <v>162.42000000000002</v>
      </c>
      <c r="K446" s="79">
        <f t="shared" si="30"/>
        <v>269.64999999999998</v>
      </c>
      <c r="L446" s="79">
        <f t="shared" si="30"/>
        <v>240.33</v>
      </c>
      <c r="M446" s="79">
        <f t="shared" si="30"/>
        <v>271.16000000000003</v>
      </c>
      <c r="N446" s="79">
        <f t="shared" si="30"/>
        <v>232.45000000000002</v>
      </c>
      <c r="O446" s="79">
        <f t="shared" si="30"/>
        <v>230.70000000000002</v>
      </c>
      <c r="P446" s="79">
        <f t="shared" si="30"/>
        <v>204.06</v>
      </c>
      <c r="Q446" s="79">
        <f t="shared" si="30"/>
        <v>223.91</v>
      </c>
      <c r="R446" s="79"/>
      <c r="S446" s="79"/>
      <c r="T446" s="79"/>
      <c r="U446"/>
      <c r="V446"/>
      <c r="W446"/>
      <c r="X446"/>
      <c r="Y446"/>
      <c r="Z446"/>
      <c r="AA446"/>
      <c r="AB446"/>
    </row>
    <row r="447" spans="1:28" s="45" customFormat="1" x14ac:dyDescent="0.35">
      <c r="A447" s="104"/>
      <c r="B447" s="104"/>
      <c r="C447" s="104"/>
      <c r="D447" s="137">
        <f>SUM(D444:D446)</f>
        <v>528.9</v>
      </c>
      <c r="E447" s="137">
        <f t="shared" ref="E447:Q447" si="31">SUM(E444:E446)</f>
        <v>622.46</v>
      </c>
      <c r="F447" s="137">
        <f t="shared" si="31"/>
        <v>460.70000000000005</v>
      </c>
      <c r="G447" s="137">
        <f t="shared" si="31"/>
        <v>637.73</v>
      </c>
      <c r="H447" s="137">
        <f t="shared" si="31"/>
        <v>586.52</v>
      </c>
      <c r="I447" s="137">
        <f t="shared" si="31"/>
        <v>551.91000000000008</v>
      </c>
      <c r="J447" s="137">
        <f t="shared" si="31"/>
        <v>548.59</v>
      </c>
      <c r="K447" s="137">
        <f t="shared" si="31"/>
        <v>898.09</v>
      </c>
      <c r="L447" s="137">
        <f t="shared" si="31"/>
        <v>763.32</v>
      </c>
      <c r="M447" s="137">
        <f t="shared" si="31"/>
        <v>877.73</v>
      </c>
      <c r="N447" s="137">
        <f t="shared" si="31"/>
        <v>761.1</v>
      </c>
      <c r="O447" s="137">
        <f t="shared" si="31"/>
        <v>737.23</v>
      </c>
      <c r="P447" s="137">
        <f t="shared" si="31"/>
        <v>678.52</v>
      </c>
      <c r="Q447" s="137">
        <f t="shared" si="31"/>
        <v>700.59</v>
      </c>
      <c r="R447" s="75"/>
      <c r="S447" s="75"/>
      <c r="T447" s="75"/>
      <c r="U447"/>
      <c r="V447"/>
      <c r="W447"/>
      <c r="X447"/>
      <c r="Y447"/>
      <c r="Z447"/>
      <c r="AA447"/>
      <c r="AB447"/>
    </row>
    <row r="448" spans="1:28" s="45" customFormat="1" x14ac:dyDescent="0.35">
      <c r="A448" s="44"/>
      <c r="B448" s="44"/>
      <c r="C448" s="44"/>
      <c r="D448" s="44"/>
      <c r="E448" s="44"/>
      <c r="F448" s="44"/>
      <c r="G448" s="44"/>
      <c r="U448"/>
      <c r="V448"/>
      <c r="W448"/>
      <c r="X448"/>
      <c r="Y448"/>
      <c r="Z448"/>
      <c r="AA448"/>
      <c r="AB448"/>
    </row>
    <row r="449" spans="1:28" s="45" customFormat="1" x14ac:dyDescent="0.35">
      <c r="A449" s="44"/>
      <c r="B449" s="44"/>
      <c r="C449" s="44"/>
      <c r="D449" s="105"/>
      <c r="E449" s="105"/>
      <c r="F449" s="105"/>
      <c r="G449" s="105"/>
      <c r="U449"/>
      <c r="V449"/>
      <c r="W449"/>
      <c r="X449"/>
      <c r="Y449"/>
      <c r="Z449"/>
      <c r="AA449"/>
      <c r="AB449"/>
    </row>
    <row r="450" spans="1:28" s="45" customFormat="1" ht="15" thickBot="1" x14ac:dyDescent="0.4">
      <c r="A450" s="44"/>
      <c r="B450" s="44"/>
      <c r="C450" s="44"/>
      <c r="D450" s="79"/>
      <c r="E450" s="79"/>
      <c r="F450" s="79"/>
      <c r="G450" s="79"/>
      <c r="U450"/>
      <c r="V450"/>
      <c r="W450"/>
      <c r="X450"/>
      <c r="Y450"/>
      <c r="Z450"/>
      <c r="AA450"/>
      <c r="AB450"/>
    </row>
    <row r="451" spans="1:28" s="45" customFormat="1" x14ac:dyDescent="0.35">
      <c r="A451" s="44"/>
      <c r="B451" s="44"/>
      <c r="C451" s="106" t="s">
        <v>2542</v>
      </c>
      <c r="D451" s="107"/>
      <c r="E451" s="107"/>
      <c r="F451" s="107"/>
      <c r="G451" s="107"/>
      <c r="H451" s="108"/>
      <c r="I451" s="108"/>
      <c r="J451" s="108"/>
      <c r="K451" s="108"/>
      <c r="L451" s="108"/>
      <c r="M451" s="108"/>
      <c r="N451" s="108"/>
      <c r="O451" s="108"/>
      <c r="P451" s="108"/>
      <c r="Q451" s="144"/>
      <c r="U451"/>
      <c r="V451"/>
      <c r="W451"/>
      <c r="X451"/>
      <c r="Y451"/>
      <c r="Z451"/>
      <c r="AA451"/>
      <c r="AB451"/>
    </row>
    <row r="452" spans="1:28" s="45" customFormat="1" x14ac:dyDescent="0.35">
      <c r="A452" s="44"/>
      <c r="B452" s="44"/>
      <c r="C452" s="109"/>
      <c r="D452" s="44" t="s">
        <v>1</v>
      </c>
      <c r="E452" s="44" t="s">
        <v>2</v>
      </c>
      <c r="F452" s="44" t="s">
        <v>3</v>
      </c>
      <c r="G452" s="44" t="s">
        <v>4</v>
      </c>
      <c r="H452" s="44" t="s">
        <v>5</v>
      </c>
      <c r="I452" s="44" t="s">
        <v>6</v>
      </c>
      <c r="J452" s="44" t="s">
        <v>7</v>
      </c>
      <c r="K452" s="44" t="s">
        <v>8</v>
      </c>
      <c r="L452" s="44" t="s">
        <v>9</v>
      </c>
      <c r="M452" s="44" t="s">
        <v>10</v>
      </c>
      <c r="N452" s="44" t="s">
        <v>11</v>
      </c>
      <c r="O452" s="44" t="s">
        <v>12</v>
      </c>
      <c r="P452" s="44" t="s">
        <v>13</v>
      </c>
      <c r="Q452" s="145" t="s">
        <v>14</v>
      </c>
      <c r="R452" s="44"/>
      <c r="S452" s="44"/>
      <c r="T452" s="44"/>
      <c r="U452"/>
      <c r="V452"/>
      <c r="W452"/>
      <c r="X452"/>
      <c r="Y452"/>
      <c r="Z452"/>
      <c r="AA452"/>
      <c r="AB452"/>
    </row>
    <row r="453" spans="1:28" s="45" customFormat="1" x14ac:dyDescent="0.35">
      <c r="A453" s="44"/>
      <c r="B453" s="44"/>
      <c r="C453" s="109" t="str">
        <f>B415</f>
        <v>Clothing &amp; Footwear</v>
      </c>
      <c r="D453" s="79">
        <f>D417</f>
        <v>879.27</v>
      </c>
      <c r="E453" s="79">
        <f t="shared" ref="E453:Q453" si="32">E417</f>
        <v>981.72</v>
      </c>
      <c r="F453" s="79">
        <f t="shared" si="32"/>
        <v>933.55000000000007</v>
      </c>
      <c r="G453" s="79">
        <f t="shared" si="32"/>
        <v>983.67000000000007</v>
      </c>
      <c r="H453" s="79">
        <f t="shared" si="32"/>
        <v>975.49</v>
      </c>
      <c r="I453" s="79">
        <f t="shared" si="32"/>
        <v>956.34</v>
      </c>
      <c r="J453" s="79">
        <f t="shared" si="32"/>
        <v>932.37000000000012</v>
      </c>
      <c r="K453" s="79">
        <f t="shared" si="32"/>
        <v>1078.5</v>
      </c>
      <c r="L453" s="79">
        <f t="shared" si="32"/>
        <v>997.05000000000007</v>
      </c>
      <c r="M453" s="79">
        <f t="shared" si="32"/>
        <v>1095.8699999999999</v>
      </c>
      <c r="N453" s="79">
        <f t="shared" si="32"/>
        <v>960.93000000000006</v>
      </c>
      <c r="O453" s="79">
        <f t="shared" si="32"/>
        <v>1005.7700000000001</v>
      </c>
      <c r="P453" s="79">
        <f t="shared" si="32"/>
        <v>1006.4200000000001</v>
      </c>
      <c r="Q453" s="146">
        <f t="shared" si="32"/>
        <v>995.72</v>
      </c>
      <c r="R453" s="79"/>
      <c r="S453" s="79"/>
      <c r="T453" s="79"/>
      <c r="U453"/>
      <c r="V453"/>
      <c r="W453"/>
      <c r="X453"/>
      <c r="Y453"/>
      <c r="Z453"/>
      <c r="AA453"/>
      <c r="AB453"/>
    </row>
    <row r="454" spans="1:28" s="45" customFormat="1" x14ac:dyDescent="0.35">
      <c r="A454" s="44"/>
      <c r="B454" s="44"/>
      <c r="C454" s="109" t="str">
        <f>B419</f>
        <v>Furniture</v>
      </c>
      <c r="D454" s="79">
        <f>D419</f>
        <v>291.90600000000006</v>
      </c>
      <c r="E454" s="79">
        <f t="shared" ref="E454:Q454" si="33">E419</f>
        <v>347.64299999999997</v>
      </c>
      <c r="F454" s="79">
        <f t="shared" si="33"/>
        <v>275.95800000000003</v>
      </c>
      <c r="G454" s="79">
        <f t="shared" si="33"/>
        <v>345.28500000000003</v>
      </c>
      <c r="H454" s="79">
        <f t="shared" si="33"/>
        <v>342.78300000000002</v>
      </c>
      <c r="I454" s="79">
        <f t="shared" si="33"/>
        <v>316.83600000000001</v>
      </c>
      <c r="J454" s="79">
        <f t="shared" si="33"/>
        <v>314.721</v>
      </c>
      <c r="K454" s="79">
        <f t="shared" si="33"/>
        <v>384.51600000000002</v>
      </c>
      <c r="L454" s="79">
        <f t="shared" si="33"/>
        <v>427.47300000000001</v>
      </c>
      <c r="M454" s="79">
        <f t="shared" si="33"/>
        <v>527.09399999999994</v>
      </c>
      <c r="N454" s="79">
        <f t="shared" si="33"/>
        <v>383.86799999999999</v>
      </c>
      <c r="O454" s="79">
        <f t="shared" si="33"/>
        <v>417.96900000000005</v>
      </c>
      <c r="P454" s="79">
        <f t="shared" si="33"/>
        <v>387.774</v>
      </c>
      <c r="Q454" s="146">
        <f t="shared" si="33"/>
        <v>393.50700000000001</v>
      </c>
      <c r="R454" s="79"/>
      <c r="S454" s="79"/>
      <c r="T454" s="79"/>
      <c r="U454"/>
      <c r="V454"/>
      <c r="W454"/>
      <c r="X454"/>
      <c r="Y454"/>
      <c r="Z454"/>
      <c r="AA454"/>
      <c r="AB454"/>
    </row>
    <row r="455" spans="1:28" s="45" customFormat="1" x14ac:dyDescent="0.35">
      <c r="A455" s="44"/>
      <c r="B455" s="44"/>
      <c r="C455" s="109" t="str">
        <f>B420</f>
        <v>DIY</v>
      </c>
      <c r="D455" s="79">
        <f>D426</f>
        <v>273.43099999999998</v>
      </c>
      <c r="E455" s="79">
        <f t="shared" ref="E455:Q455" si="34">E426</f>
        <v>312.99099999999999</v>
      </c>
      <c r="F455" s="79">
        <f t="shared" si="34"/>
        <v>237.08100000000002</v>
      </c>
      <c r="G455" s="79">
        <f t="shared" si="34"/>
        <v>300.19200000000001</v>
      </c>
      <c r="H455" s="79">
        <f t="shared" si="34"/>
        <v>317.72000000000003</v>
      </c>
      <c r="I455" s="79">
        <f t="shared" si="34"/>
        <v>314.25099999999998</v>
      </c>
      <c r="J455" s="79">
        <f t="shared" si="34"/>
        <v>302.46600000000001</v>
      </c>
      <c r="K455" s="79">
        <f t="shared" si="34"/>
        <v>362.14300000000003</v>
      </c>
      <c r="L455" s="79">
        <f t="shared" si="34"/>
        <v>408.548</v>
      </c>
      <c r="M455" s="79">
        <f t="shared" si="34"/>
        <v>475.16100000000006</v>
      </c>
      <c r="N455" s="79">
        <f t="shared" si="34"/>
        <v>377.50800000000004</v>
      </c>
      <c r="O455" s="79">
        <f t="shared" si="34"/>
        <v>397.54700000000003</v>
      </c>
      <c r="P455" s="79">
        <f t="shared" si="34"/>
        <v>355.34100000000001</v>
      </c>
      <c r="Q455" s="146">
        <f t="shared" si="34"/>
        <v>378.334</v>
      </c>
      <c r="R455" s="79"/>
      <c r="S455" s="79"/>
      <c r="T455" s="79"/>
      <c r="U455"/>
      <c r="V455"/>
      <c r="W455"/>
      <c r="X455"/>
      <c r="Y455"/>
      <c r="Z455"/>
      <c r="AA455"/>
      <c r="AB455"/>
    </row>
    <row r="456" spans="1:28" s="45" customFormat="1" x14ac:dyDescent="0.35">
      <c r="A456" s="44"/>
      <c r="B456" s="44"/>
      <c r="C456" s="109" t="str">
        <f>B427</f>
        <v>Electrical</v>
      </c>
      <c r="D456" s="79">
        <f>D431</f>
        <v>426.18200000000002</v>
      </c>
      <c r="E456" s="79">
        <f t="shared" ref="E456:Q456" si="35">E431</f>
        <v>468.44500000000005</v>
      </c>
      <c r="F456" s="79">
        <f t="shared" si="35"/>
        <v>437.12700000000001</v>
      </c>
      <c r="G456" s="79">
        <f t="shared" si="35"/>
        <v>469.005</v>
      </c>
      <c r="H456" s="79">
        <f t="shared" si="35"/>
        <v>480.05500000000001</v>
      </c>
      <c r="I456" s="79">
        <f t="shared" si="35"/>
        <v>467.70100000000002</v>
      </c>
      <c r="J456" s="79">
        <f t="shared" si="35"/>
        <v>451.16700000000003</v>
      </c>
      <c r="K456" s="79">
        <f t="shared" si="35"/>
        <v>664.68499999999995</v>
      </c>
      <c r="L456" s="79">
        <f t="shared" si="35"/>
        <v>546.56500000000005</v>
      </c>
      <c r="M456" s="79">
        <f t="shared" si="35"/>
        <v>595.0920000000001</v>
      </c>
      <c r="N456" s="79">
        <f t="shared" si="35"/>
        <v>625.50300000000004</v>
      </c>
      <c r="O456" s="79">
        <f t="shared" si="35"/>
        <v>632.7360000000001</v>
      </c>
      <c r="P456" s="79">
        <f t="shared" si="35"/>
        <v>504.68799999999999</v>
      </c>
      <c r="Q456" s="146">
        <f t="shared" si="35"/>
        <v>514.34400000000005</v>
      </c>
      <c r="R456" s="79"/>
      <c r="S456" s="79"/>
      <c r="T456" s="79"/>
      <c r="U456"/>
      <c r="V456"/>
      <c r="W456"/>
      <c r="X456"/>
      <c r="Y456"/>
      <c r="Z456"/>
      <c r="AA456"/>
      <c r="AB456"/>
    </row>
    <row r="457" spans="1:28" s="45" customFormat="1" x14ac:dyDescent="0.35">
      <c r="A457" s="44"/>
      <c r="B457" s="44"/>
      <c r="C457" s="109" t="str">
        <f>B432</f>
        <v>Small Household</v>
      </c>
      <c r="D457" s="79">
        <f>D437</f>
        <v>723.26800000000003</v>
      </c>
      <c r="E457" s="79">
        <f t="shared" ref="E457:Q457" si="36">E437</f>
        <v>835.83500000000004</v>
      </c>
      <c r="F457" s="79">
        <f t="shared" si="36"/>
        <v>735.31299999999999</v>
      </c>
      <c r="G457" s="79">
        <f t="shared" si="36"/>
        <v>828.0150000000001</v>
      </c>
      <c r="H457" s="79">
        <f t="shared" si="36"/>
        <v>831.05500000000006</v>
      </c>
      <c r="I457" s="79">
        <f t="shared" si="36"/>
        <v>823.30899999999997</v>
      </c>
      <c r="J457" s="79">
        <f t="shared" si="36"/>
        <v>761.29300000000001</v>
      </c>
      <c r="K457" s="79">
        <f t="shared" si="36"/>
        <v>898.66500000000019</v>
      </c>
      <c r="L457" s="79">
        <f t="shared" si="36"/>
        <v>903.56499999999994</v>
      </c>
      <c r="M457" s="79">
        <f t="shared" si="36"/>
        <v>1003.038</v>
      </c>
      <c r="N457" s="79">
        <f t="shared" si="36"/>
        <v>889.4670000000001</v>
      </c>
      <c r="O457" s="79">
        <f t="shared" si="36"/>
        <v>910.15400000000011</v>
      </c>
      <c r="P457" s="79">
        <f t="shared" si="36"/>
        <v>857.39200000000005</v>
      </c>
      <c r="Q457" s="146">
        <f t="shared" si="36"/>
        <v>887.71600000000012</v>
      </c>
      <c r="R457" s="79"/>
      <c r="S457" s="79"/>
      <c r="T457" s="79"/>
      <c r="U457"/>
      <c r="V457"/>
      <c r="W457"/>
      <c r="X457"/>
      <c r="Y457"/>
      <c r="Z457"/>
      <c r="AA457"/>
      <c r="AB457"/>
    </row>
    <row r="458" spans="1:28" s="45" customFormat="1" x14ac:dyDescent="0.35">
      <c r="A458" s="44"/>
      <c r="B458" s="44"/>
      <c r="C458" s="109" t="str">
        <f>B438</f>
        <v>Books/ CDs/ DVDs</v>
      </c>
      <c r="D458" s="79">
        <f>D440</f>
        <v>216.07</v>
      </c>
      <c r="E458" s="79">
        <f t="shared" ref="E458:Q458" si="37">E440</f>
        <v>254.48000000000002</v>
      </c>
      <c r="F458" s="79">
        <f t="shared" si="37"/>
        <v>210.18</v>
      </c>
      <c r="G458" s="79">
        <f t="shared" si="37"/>
        <v>251.07</v>
      </c>
      <c r="H458" s="79">
        <f t="shared" si="37"/>
        <v>245.06</v>
      </c>
      <c r="I458" s="79">
        <f t="shared" si="37"/>
        <v>239.25</v>
      </c>
      <c r="J458" s="79">
        <f t="shared" si="37"/>
        <v>231.4</v>
      </c>
      <c r="K458" s="79">
        <f t="shared" si="37"/>
        <v>298.34000000000003</v>
      </c>
      <c r="L458" s="79">
        <f t="shared" si="37"/>
        <v>285.62</v>
      </c>
      <c r="M458" s="79">
        <f t="shared" si="37"/>
        <v>315.89</v>
      </c>
      <c r="N458" s="79">
        <f t="shared" si="37"/>
        <v>286.64</v>
      </c>
      <c r="O458" s="79">
        <f t="shared" si="37"/>
        <v>288.46000000000004</v>
      </c>
      <c r="P458" s="79">
        <f t="shared" si="37"/>
        <v>259.81</v>
      </c>
      <c r="Q458" s="146">
        <f t="shared" si="37"/>
        <v>279.05</v>
      </c>
      <c r="R458" s="79"/>
      <c r="S458" s="79"/>
      <c r="T458" s="79"/>
      <c r="U458"/>
      <c r="V458"/>
      <c r="W458"/>
      <c r="X458"/>
      <c r="Y458"/>
      <c r="Z458"/>
      <c r="AA458"/>
      <c r="AB458"/>
    </row>
    <row r="459" spans="1:28" s="45" customFormat="1" x14ac:dyDescent="0.35">
      <c r="A459" s="44"/>
      <c r="B459" s="44"/>
      <c r="C459" s="109" t="str">
        <f>B441</f>
        <v>Chemist</v>
      </c>
      <c r="D459" s="79">
        <f>D443</f>
        <v>162.27000000000001</v>
      </c>
      <c r="E459" s="79">
        <f t="shared" ref="E459:Q459" si="38">E443</f>
        <v>205.4</v>
      </c>
      <c r="F459" s="79">
        <f t="shared" si="38"/>
        <v>198.51</v>
      </c>
      <c r="G459" s="79">
        <f t="shared" si="38"/>
        <v>205</v>
      </c>
      <c r="H459" s="79">
        <f t="shared" si="38"/>
        <v>222.76</v>
      </c>
      <c r="I459" s="79">
        <f t="shared" si="38"/>
        <v>220.09</v>
      </c>
      <c r="J459" s="79">
        <f t="shared" si="38"/>
        <v>189.83</v>
      </c>
      <c r="K459" s="79">
        <f t="shared" si="38"/>
        <v>231.51999999999998</v>
      </c>
      <c r="L459" s="79">
        <f t="shared" si="38"/>
        <v>243.42000000000002</v>
      </c>
      <c r="M459" s="79">
        <f t="shared" si="38"/>
        <v>275.01</v>
      </c>
      <c r="N459" s="79">
        <f t="shared" si="38"/>
        <v>178.98000000000002</v>
      </c>
      <c r="O459" s="79">
        <f t="shared" si="38"/>
        <v>200.82000000000002</v>
      </c>
      <c r="P459" s="79">
        <f t="shared" si="38"/>
        <v>235.01</v>
      </c>
      <c r="Q459" s="146">
        <f t="shared" si="38"/>
        <v>220</v>
      </c>
      <c r="R459" s="79"/>
      <c r="S459" s="79"/>
      <c r="T459" s="79"/>
      <c r="U459"/>
      <c r="V459"/>
      <c r="W459"/>
      <c r="X459"/>
      <c r="Y459"/>
      <c r="Z459"/>
      <c r="AA459"/>
      <c r="AB459"/>
    </row>
    <row r="460" spans="1:28" s="45" customFormat="1" x14ac:dyDescent="0.35">
      <c r="A460" s="44"/>
      <c r="B460" s="44"/>
      <c r="C460" s="109" t="str">
        <f>B444</f>
        <v>Recreational</v>
      </c>
      <c r="D460" s="79">
        <f>D447</f>
        <v>528.9</v>
      </c>
      <c r="E460" s="79">
        <f t="shared" ref="E460:Q460" si="39">E447</f>
        <v>622.46</v>
      </c>
      <c r="F460" s="79">
        <f t="shared" si="39"/>
        <v>460.70000000000005</v>
      </c>
      <c r="G460" s="79">
        <f t="shared" si="39"/>
        <v>637.73</v>
      </c>
      <c r="H460" s="79">
        <f t="shared" si="39"/>
        <v>586.52</v>
      </c>
      <c r="I460" s="79">
        <f t="shared" si="39"/>
        <v>551.91000000000008</v>
      </c>
      <c r="J460" s="79">
        <f t="shared" si="39"/>
        <v>548.59</v>
      </c>
      <c r="K460" s="79">
        <f t="shared" si="39"/>
        <v>898.09</v>
      </c>
      <c r="L460" s="79">
        <f t="shared" si="39"/>
        <v>763.32</v>
      </c>
      <c r="M460" s="79">
        <f t="shared" si="39"/>
        <v>877.73</v>
      </c>
      <c r="N460" s="79">
        <f t="shared" si="39"/>
        <v>761.1</v>
      </c>
      <c r="O460" s="79">
        <f t="shared" si="39"/>
        <v>737.23</v>
      </c>
      <c r="P460" s="79">
        <f t="shared" si="39"/>
        <v>678.52</v>
      </c>
      <c r="Q460" s="146">
        <f t="shared" si="39"/>
        <v>700.59</v>
      </c>
      <c r="R460"/>
      <c r="S460"/>
      <c r="T460"/>
      <c r="U460"/>
      <c r="V460"/>
      <c r="W460"/>
      <c r="X460"/>
      <c r="Y460"/>
      <c r="Z460"/>
      <c r="AA460"/>
      <c r="AB460"/>
    </row>
    <row r="461" spans="1:28" s="45" customFormat="1" ht="15" thickBot="1" x14ac:dyDescent="0.4">
      <c r="A461" s="44"/>
      <c r="B461" s="44"/>
      <c r="C461" s="110" t="s">
        <v>2100</v>
      </c>
      <c r="D461" s="111">
        <f>SUM(D453:D460)</f>
        <v>3501.297</v>
      </c>
      <c r="E461" s="111">
        <f>SUM(E453:E460)</f>
        <v>4028.9740000000002</v>
      </c>
      <c r="F461" s="111">
        <f>SUM(F453:F460)</f>
        <v>3488.4189999999999</v>
      </c>
      <c r="G461" s="111">
        <f>SUM(G453:G460)</f>
        <v>4019.9670000000006</v>
      </c>
      <c r="H461" s="111">
        <f>SUM(H453:H460)</f>
        <v>4001.4429999999998</v>
      </c>
      <c r="I461" s="111">
        <f t="shared" ref="I461:Q461" si="40">SUM(I453:I460)</f>
        <v>3889.6869999999999</v>
      </c>
      <c r="J461" s="111">
        <f t="shared" si="40"/>
        <v>3731.8370000000004</v>
      </c>
      <c r="K461" s="111">
        <f t="shared" si="40"/>
        <v>4816.4589999999998</v>
      </c>
      <c r="L461" s="111">
        <f t="shared" si="40"/>
        <v>4575.5610000000006</v>
      </c>
      <c r="M461" s="111">
        <f t="shared" si="40"/>
        <v>5164.8850000000002</v>
      </c>
      <c r="N461" s="111">
        <f t="shared" si="40"/>
        <v>4463.9960000000001</v>
      </c>
      <c r="O461" s="111">
        <f t="shared" si="40"/>
        <v>4590.6859999999997</v>
      </c>
      <c r="P461" s="111">
        <f t="shared" si="40"/>
        <v>4284.9549999999999</v>
      </c>
      <c r="Q461" s="147">
        <f t="shared" si="40"/>
        <v>4369.2610000000004</v>
      </c>
      <c r="R461"/>
      <c r="S461"/>
      <c r="T461"/>
      <c r="U461"/>
      <c r="V461"/>
      <c r="W461"/>
      <c r="X461"/>
      <c r="Y461"/>
      <c r="Z461"/>
      <c r="AA461"/>
      <c r="AB461"/>
    </row>
    <row r="462" spans="1:28" s="45" customFormat="1" x14ac:dyDescent="0.35">
      <c r="A462" s="44"/>
      <c r="B462" s="44"/>
      <c r="C462" s="44"/>
      <c r="D462" s="44"/>
      <c r="E462" s="44"/>
      <c r="F462" s="44"/>
      <c r="G462" s="44"/>
      <c r="H462" s="44"/>
      <c r="U462"/>
      <c r="V462"/>
      <c r="W462"/>
      <c r="X462"/>
      <c r="Y462"/>
      <c r="Z462"/>
      <c r="AA462"/>
      <c r="AB462"/>
    </row>
    <row r="463" spans="1:28" s="45" customFormat="1" x14ac:dyDescent="0.35">
      <c r="A463" s="44"/>
      <c r="B463" s="44"/>
      <c r="C463" s="44"/>
      <c r="D463" s="79">
        <f>D12</f>
        <v>3501.31</v>
      </c>
      <c r="E463" s="79">
        <f t="shared" ref="E463:Q463" si="41">E12</f>
        <v>4028.98</v>
      </c>
      <c r="F463" s="79">
        <f t="shared" si="41"/>
        <v>3488.4300000000003</v>
      </c>
      <c r="G463" s="79">
        <f t="shared" si="41"/>
        <v>4019.9900000000002</v>
      </c>
      <c r="H463" s="79">
        <f t="shared" si="41"/>
        <v>4001.44</v>
      </c>
      <c r="I463" s="79">
        <f t="shared" si="41"/>
        <v>3889.7000000000003</v>
      </c>
      <c r="J463" s="79">
        <f t="shared" si="41"/>
        <v>3731.82</v>
      </c>
      <c r="K463" s="79">
        <f t="shared" si="41"/>
        <v>4816.47</v>
      </c>
      <c r="L463" s="79">
        <f t="shared" si="41"/>
        <v>4575.54</v>
      </c>
      <c r="M463" s="79">
        <f t="shared" si="41"/>
        <v>5164.88</v>
      </c>
      <c r="N463" s="79">
        <f t="shared" si="41"/>
        <v>4463.99</v>
      </c>
      <c r="O463" s="79">
        <f t="shared" si="41"/>
        <v>4590.6500000000005</v>
      </c>
      <c r="P463" s="79">
        <f t="shared" si="41"/>
        <v>4284.9400000000005</v>
      </c>
      <c r="Q463" s="79">
        <f t="shared" si="41"/>
        <v>4369.26</v>
      </c>
      <c r="R463" s="79"/>
      <c r="S463" s="79"/>
      <c r="T463" s="79"/>
      <c r="U463"/>
      <c r="V463"/>
      <c r="W463"/>
      <c r="X463"/>
      <c r="Y463"/>
      <c r="Z463"/>
      <c r="AA463"/>
      <c r="AB463"/>
    </row>
    <row r="464" spans="1:28" s="45" customFormat="1" x14ac:dyDescent="0.35">
      <c r="C464" s="45" t="s">
        <v>2101</v>
      </c>
      <c r="D464" s="112">
        <f>D461-D463</f>
        <v>-1.2999999999919964E-2</v>
      </c>
      <c r="E464" s="112">
        <f t="shared" ref="E464:Q464" si="42">E461-E463</f>
        <v>-5.9999999998581188E-3</v>
      </c>
      <c r="F464" s="112">
        <f>F461-F463</f>
        <v>-1.1000000000422006E-2</v>
      </c>
      <c r="G464" s="112">
        <f t="shared" si="42"/>
        <v>-2.2999999999683496E-2</v>
      </c>
      <c r="H464" s="112">
        <f t="shared" si="42"/>
        <v>2.9999999997016857E-3</v>
      </c>
      <c r="I464" s="112">
        <f t="shared" si="42"/>
        <v>-1.3000000000374712E-2</v>
      </c>
      <c r="J464" s="112">
        <f t="shared" si="42"/>
        <v>1.7000000000280124E-2</v>
      </c>
      <c r="K464" s="112">
        <f t="shared" si="42"/>
        <v>-1.1000000000422006E-2</v>
      </c>
      <c r="L464" s="112">
        <f t="shared" si="42"/>
        <v>2.1000000000640284E-2</v>
      </c>
      <c r="M464" s="112">
        <f t="shared" si="42"/>
        <v>5.0000000001091394E-3</v>
      </c>
      <c r="N464" s="112">
        <f t="shared" si="42"/>
        <v>6.0000000003128662E-3</v>
      </c>
      <c r="O464" s="112">
        <f t="shared" si="42"/>
        <v>3.5999999999148713E-2</v>
      </c>
      <c r="P464" s="112">
        <f t="shared" si="42"/>
        <v>1.4999999999417923E-2</v>
      </c>
      <c r="Q464" s="112">
        <f t="shared" si="42"/>
        <v>1.0000000002037268E-3</v>
      </c>
      <c r="R464" s="112"/>
      <c r="S464" s="112"/>
      <c r="T464" s="112"/>
      <c r="U464"/>
      <c r="V464"/>
      <c r="W464"/>
      <c r="X464"/>
      <c r="Y464"/>
      <c r="Z464"/>
      <c r="AA464"/>
      <c r="AB464"/>
    </row>
    <row r="467" spans="3:12" x14ac:dyDescent="0.35">
      <c r="C467" t="s">
        <v>2102</v>
      </c>
    </row>
    <row r="468" spans="3:12" ht="15" thickBot="1" x14ac:dyDescent="0.4"/>
    <row r="469" spans="3:12" x14ac:dyDescent="0.35">
      <c r="C469" s="113" cm="1">
        <f t="array" ref="C469:L483">TRANSPOSE(C452:Q461)</f>
        <v>0</v>
      </c>
      <c r="D469" s="138" t="str">
        <v>Clothing &amp; Footwear</v>
      </c>
      <c r="E469" s="138" t="str">
        <v>Furniture</v>
      </c>
      <c r="F469" s="138" t="str">
        <v>DIY</v>
      </c>
      <c r="G469" s="138" t="str">
        <v>Electrical</v>
      </c>
      <c r="H469" s="138" t="str">
        <v>Small Household</v>
      </c>
      <c r="I469" s="138" t="str">
        <v>Books/ CDs/ DVDs</v>
      </c>
      <c r="J469" s="138" t="str">
        <v>Chemist</v>
      </c>
      <c r="K469" s="138" t="str">
        <v>Recreational</v>
      </c>
      <c r="L469" s="141" t="str">
        <v xml:space="preserve">Total </v>
      </c>
    </row>
    <row r="470" spans="3:12" x14ac:dyDescent="0.35">
      <c r="C470" s="114" t="str">
        <v>Zone 1</v>
      </c>
      <c r="D470" s="139">
        <v>879.27</v>
      </c>
      <c r="E470" s="139">
        <v>291.90600000000006</v>
      </c>
      <c r="F470" s="139">
        <v>273.43099999999998</v>
      </c>
      <c r="G470" s="139">
        <v>426.18200000000002</v>
      </c>
      <c r="H470" s="139">
        <v>723.26800000000003</v>
      </c>
      <c r="I470" s="139">
        <v>216.07</v>
      </c>
      <c r="J470" s="139">
        <v>162.27000000000001</v>
      </c>
      <c r="K470" s="139">
        <v>528.9</v>
      </c>
      <c r="L470" s="142">
        <v>3501.297</v>
      </c>
    </row>
    <row r="471" spans="3:12" x14ac:dyDescent="0.35">
      <c r="C471" s="114" t="str">
        <v>Zone 2</v>
      </c>
      <c r="D471" s="139">
        <v>981.72</v>
      </c>
      <c r="E471" s="139">
        <v>347.64299999999997</v>
      </c>
      <c r="F471" s="139">
        <v>312.99099999999999</v>
      </c>
      <c r="G471" s="139">
        <v>468.44500000000005</v>
      </c>
      <c r="H471" s="139">
        <v>835.83500000000004</v>
      </c>
      <c r="I471" s="139">
        <v>254.48000000000002</v>
      </c>
      <c r="J471" s="139">
        <v>205.4</v>
      </c>
      <c r="K471" s="139">
        <v>622.46</v>
      </c>
      <c r="L471" s="142">
        <v>4028.9740000000002</v>
      </c>
    </row>
    <row r="472" spans="3:12" x14ac:dyDescent="0.35">
      <c r="C472" s="114" t="str">
        <v>Zone 3</v>
      </c>
      <c r="D472" s="139">
        <v>933.55000000000007</v>
      </c>
      <c r="E472" s="139">
        <v>275.95800000000003</v>
      </c>
      <c r="F472" s="139">
        <v>237.08100000000002</v>
      </c>
      <c r="G472" s="139">
        <v>437.12700000000001</v>
      </c>
      <c r="H472" s="139">
        <v>735.31299999999999</v>
      </c>
      <c r="I472" s="139">
        <v>210.18</v>
      </c>
      <c r="J472" s="139">
        <v>198.51</v>
      </c>
      <c r="K472" s="139">
        <v>460.70000000000005</v>
      </c>
      <c r="L472" s="142">
        <v>3488.4189999999999</v>
      </c>
    </row>
    <row r="473" spans="3:12" x14ac:dyDescent="0.35">
      <c r="C473" s="114" t="str">
        <v>Zone 4</v>
      </c>
      <c r="D473" s="139">
        <v>983.67000000000007</v>
      </c>
      <c r="E473" s="139">
        <v>345.28500000000003</v>
      </c>
      <c r="F473" s="139">
        <v>300.19200000000001</v>
      </c>
      <c r="G473" s="139">
        <v>469.005</v>
      </c>
      <c r="H473" s="139">
        <v>828.0150000000001</v>
      </c>
      <c r="I473" s="139">
        <v>251.07</v>
      </c>
      <c r="J473" s="139">
        <v>205</v>
      </c>
      <c r="K473" s="139">
        <v>637.73</v>
      </c>
      <c r="L473" s="142">
        <v>4019.9670000000006</v>
      </c>
    </row>
    <row r="474" spans="3:12" x14ac:dyDescent="0.35">
      <c r="C474" s="114" t="str">
        <v>Zone 5</v>
      </c>
      <c r="D474" s="139">
        <v>975.49</v>
      </c>
      <c r="E474" s="139">
        <v>342.78300000000002</v>
      </c>
      <c r="F474" s="139">
        <v>317.72000000000003</v>
      </c>
      <c r="G474" s="139">
        <v>480.05500000000001</v>
      </c>
      <c r="H474" s="139">
        <v>831.05500000000006</v>
      </c>
      <c r="I474" s="139">
        <v>245.06</v>
      </c>
      <c r="J474" s="139">
        <v>222.76</v>
      </c>
      <c r="K474" s="139">
        <v>586.52</v>
      </c>
      <c r="L474" s="142">
        <v>4001.4429999999998</v>
      </c>
    </row>
    <row r="475" spans="3:12" x14ac:dyDescent="0.35">
      <c r="C475" s="114" t="str">
        <v>Zone 6</v>
      </c>
      <c r="D475" s="139">
        <v>956.34</v>
      </c>
      <c r="E475" s="139">
        <v>316.83600000000001</v>
      </c>
      <c r="F475" s="139">
        <v>314.25099999999998</v>
      </c>
      <c r="G475" s="139">
        <v>467.70100000000002</v>
      </c>
      <c r="H475" s="139">
        <v>823.30899999999997</v>
      </c>
      <c r="I475" s="139">
        <v>239.25</v>
      </c>
      <c r="J475" s="139">
        <v>220.09</v>
      </c>
      <c r="K475" s="139">
        <v>551.91000000000008</v>
      </c>
      <c r="L475" s="142">
        <v>3889.6869999999999</v>
      </c>
    </row>
    <row r="476" spans="3:12" x14ac:dyDescent="0.35">
      <c r="C476" s="114" t="str">
        <v>Zone 7</v>
      </c>
      <c r="D476" s="139">
        <v>932.37000000000012</v>
      </c>
      <c r="E476" s="139">
        <v>314.721</v>
      </c>
      <c r="F476" s="139">
        <v>302.46600000000001</v>
      </c>
      <c r="G476" s="139">
        <v>451.16700000000003</v>
      </c>
      <c r="H476" s="139">
        <v>761.29300000000001</v>
      </c>
      <c r="I476" s="139">
        <v>231.4</v>
      </c>
      <c r="J476" s="139">
        <v>189.83</v>
      </c>
      <c r="K476" s="139">
        <v>548.59</v>
      </c>
      <c r="L476" s="142">
        <v>3731.8370000000004</v>
      </c>
    </row>
    <row r="477" spans="3:12" x14ac:dyDescent="0.35">
      <c r="C477" s="114" t="str">
        <v>Zone 8</v>
      </c>
      <c r="D477" s="139">
        <v>1078.5</v>
      </c>
      <c r="E477" s="139">
        <v>384.51600000000002</v>
      </c>
      <c r="F477" s="139">
        <v>362.14300000000003</v>
      </c>
      <c r="G477" s="139">
        <v>664.68499999999995</v>
      </c>
      <c r="H477" s="139">
        <v>898.66500000000019</v>
      </c>
      <c r="I477" s="139">
        <v>298.34000000000003</v>
      </c>
      <c r="J477" s="139">
        <v>231.51999999999998</v>
      </c>
      <c r="K477" s="139">
        <v>898.09</v>
      </c>
      <c r="L477" s="142">
        <v>4816.4589999999998</v>
      </c>
    </row>
    <row r="478" spans="3:12" x14ac:dyDescent="0.35">
      <c r="C478" s="114" t="str">
        <v>Zone 9</v>
      </c>
      <c r="D478" s="139">
        <v>997.05000000000007</v>
      </c>
      <c r="E478" s="139">
        <v>427.47300000000001</v>
      </c>
      <c r="F478" s="139">
        <v>408.548</v>
      </c>
      <c r="G478" s="139">
        <v>546.56500000000005</v>
      </c>
      <c r="H478" s="139">
        <v>903.56499999999994</v>
      </c>
      <c r="I478" s="139">
        <v>285.62</v>
      </c>
      <c r="J478" s="139">
        <v>243.42000000000002</v>
      </c>
      <c r="K478" s="139">
        <v>763.32</v>
      </c>
      <c r="L478" s="142">
        <v>4575.5610000000006</v>
      </c>
    </row>
    <row r="479" spans="3:12" x14ac:dyDescent="0.35">
      <c r="C479" s="114" t="str">
        <v>Zone 10</v>
      </c>
      <c r="D479" s="139">
        <v>1095.8699999999999</v>
      </c>
      <c r="E479" s="139">
        <v>527.09399999999994</v>
      </c>
      <c r="F479" s="139">
        <v>475.16100000000006</v>
      </c>
      <c r="G479" s="139">
        <v>595.0920000000001</v>
      </c>
      <c r="H479" s="139">
        <v>1003.038</v>
      </c>
      <c r="I479" s="139">
        <v>315.89</v>
      </c>
      <c r="J479" s="139">
        <v>275.01</v>
      </c>
      <c r="K479" s="139">
        <v>877.73</v>
      </c>
      <c r="L479" s="142">
        <v>5164.8850000000002</v>
      </c>
    </row>
    <row r="480" spans="3:12" x14ac:dyDescent="0.35">
      <c r="C480" s="114" t="str">
        <v>Zone 11</v>
      </c>
      <c r="D480" s="139">
        <v>960.93000000000006</v>
      </c>
      <c r="E480" s="139">
        <v>383.86799999999999</v>
      </c>
      <c r="F480" s="139">
        <v>377.50800000000004</v>
      </c>
      <c r="G480" s="139">
        <v>625.50300000000004</v>
      </c>
      <c r="H480" s="139">
        <v>889.4670000000001</v>
      </c>
      <c r="I480" s="139">
        <v>286.64</v>
      </c>
      <c r="J480" s="139">
        <v>178.98000000000002</v>
      </c>
      <c r="K480" s="139">
        <v>761.1</v>
      </c>
      <c r="L480" s="142">
        <v>4463.9960000000001</v>
      </c>
    </row>
    <row r="481" spans="3:17" x14ac:dyDescent="0.35">
      <c r="C481" s="114" t="str">
        <v>Zone 12</v>
      </c>
      <c r="D481" s="139">
        <v>1005.7700000000001</v>
      </c>
      <c r="E481" s="139">
        <v>417.96900000000005</v>
      </c>
      <c r="F481" s="139">
        <v>397.54700000000003</v>
      </c>
      <c r="G481" s="139">
        <v>632.7360000000001</v>
      </c>
      <c r="H481" s="139">
        <v>910.15400000000011</v>
      </c>
      <c r="I481" s="139">
        <v>288.46000000000004</v>
      </c>
      <c r="J481" s="139">
        <v>200.82000000000002</v>
      </c>
      <c r="K481" s="139">
        <v>737.23</v>
      </c>
      <c r="L481" s="142">
        <v>4590.6859999999997</v>
      </c>
    </row>
    <row r="482" spans="3:17" x14ac:dyDescent="0.35">
      <c r="C482" s="114" t="str">
        <v>Zone 13</v>
      </c>
      <c r="D482" s="139">
        <v>1006.4200000000001</v>
      </c>
      <c r="E482" s="139">
        <v>387.774</v>
      </c>
      <c r="F482" s="139">
        <v>355.34100000000001</v>
      </c>
      <c r="G482" s="139">
        <v>504.68799999999999</v>
      </c>
      <c r="H482" s="139">
        <v>857.39200000000005</v>
      </c>
      <c r="I482" s="139">
        <v>259.81</v>
      </c>
      <c r="J482" s="139">
        <v>235.01</v>
      </c>
      <c r="K482" s="139">
        <v>678.52</v>
      </c>
      <c r="L482" s="142">
        <v>4284.9549999999999</v>
      </c>
    </row>
    <row r="483" spans="3:17" ht="15" thickBot="1" x14ac:dyDescent="0.4">
      <c r="C483" s="115" t="str">
        <v>Zone 14</v>
      </c>
      <c r="D483" s="140">
        <v>995.72</v>
      </c>
      <c r="E483" s="140">
        <v>393.50700000000001</v>
      </c>
      <c r="F483" s="140">
        <v>378.334</v>
      </c>
      <c r="G483" s="140">
        <v>514.34400000000005</v>
      </c>
      <c r="H483" s="140">
        <v>887.71600000000012</v>
      </c>
      <c r="I483" s="140">
        <v>279.05</v>
      </c>
      <c r="J483" s="140">
        <v>220</v>
      </c>
      <c r="K483" s="140">
        <v>700.59</v>
      </c>
      <c r="L483" s="143">
        <v>4369.2610000000004</v>
      </c>
    </row>
    <row r="486" spans="3:17" x14ac:dyDescent="0.35">
      <c r="C486" t="s">
        <v>2367</v>
      </c>
    </row>
    <row r="488" spans="3:17" x14ac:dyDescent="0.35">
      <c r="D488" s="44" t="s">
        <v>1</v>
      </c>
      <c r="E488" s="44" t="s">
        <v>2</v>
      </c>
      <c r="F488" s="44" t="s">
        <v>3</v>
      </c>
      <c r="G488" s="44" t="s">
        <v>4</v>
      </c>
      <c r="H488" s="44" t="s">
        <v>5</v>
      </c>
      <c r="I488" s="44" t="s">
        <v>6</v>
      </c>
      <c r="J488" s="44" t="s">
        <v>7</v>
      </c>
      <c r="K488" s="44" t="s">
        <v>8</v>
      </c>
      <c r="L488" s="44" t="s">
        <v>9</v>
      </c>
      <c r="M488" s="44" t="s">
        <v>10</v>
      </c>
      <c r="N488" s="44" t="s">
        <v>11</v>
      </c>
      <c r="O488" s="44" t="s">
        <v>12</v>
      </c>
      <c r="P488" s="44" t="s">
        <v>13</v>
      </c>
      <c r="Q488" s="145" t="s">
        <v>14</v>
      </c>
    </row>
    <row r="489" spans="3:17" x14ac:dyDescent="0.35">
      <c r="C489" s="846" t="str">
        <f>C331</f>
        <v>Restaurant and café meals per Person</v>
      </c>
      <c r="D489" s="847">
        <f t="shared" ref="D489:Q489" si="43">D331</f>
        <v>710.71</v>
      </c>
      <c r="E489" s="847">
        <f t="shared" si="43"/>
        <v>932.19</v>
      </c>
      <c r="F489" s="847">
        <f t="shared" si="43"/>
        <v>721.28</v>
      </c>
      <c r="G489" s="847">
        <f t="shared" si="43"/>
        <v>902.31000000000006</v>
      </c>
      <c r="H489" s="847">
        <f t="shared" si="43"/>
        <v>918.9</v>
      </c>
      <c r="I489" s="847">
        <f t="shared" si="43"/>
        <v>871.13</v>
      </c>
      <c r="J489" s="847">
        <f t="shared" si="43"/>
        <v>811.49</v>
      </c>
      <c r="K489" s="847">
        <f t="shared" si="43"/>
        <v>1111.8800000000001</v>
      </c>
      <c r="L489" s="847">
        <f t="shared" si="43"/>
        <v>1087.79</v>
      </c>
      <c r="M489" s="847">
        <f t="shared" si="43"/>
        <v>1243.77</v>
      </c>
      <c r="N489" s="847">
        <f t="shared" si="43"/>
        <v>970.33</v>
      </c>
      <c r="O489" s="847">
        <f t="shared" si="43"/>
        <v>1036.9000000000001</v>
      </c>
      <c r="P489" s="847">
        <f t="shared" si="43"/>
        <v>972.39</v>
      </c>
      <c r="Q489" s="847">
        <f t="shared" si="43"/>
        <v>1009.36</v>
      </c>
    </row>
    <row r="490" spans="3:17" x14ac:dyDescent="0.35">
      <c r="C490" t="str">
        <f>C345</f>
        <v>Alcoholic drinks (away from home) per Person</v>
      </c>
      <c r="D490" s="6">
        <f t="shared" ref="D490:Q490" si="44">D345</f>
        <v>235.27</v>
      </c>
      <c r="E490" s="6">
        <f t="shared" si="44"/>
        <v>281.82</v>
      </c>
      <c r="F490" s="6">
        <f t="shared" si="44"/>
        <v>270.19</v>
      </c>
      <c r="G490" s="6">
        <f t="shared" si="44"/>
        <v>278.48</v>
      </c>
      <c r="H490" s="6">
        <f t="shared" si="44"/>
        <v>301.28000000000003</v>
      </c>
      <c r="I490" s="6">
        <f t="shared" si="44"/>
        <v>280.17</v>
      </c>
      <c r="J490" s="6">
        <f t="shared" si="44"/>
        <v>269.45999999999998</v>
      </c>
      <c r="K490" s="6">
        <f t="shared" si="44"/>
        <v>376.52</v>
      </c>
      <c r="L490" s="6">
        <f t="shared" si="44"/>
        <v>357.52</v>
      </c>
      <c r="M490" s="6">
        <f t="shared" si="44"/>
        <v>388.34000000000003</v>
      </c>
      <c r="N490" s="6">
        <f t="shared" si="44"/>
        <v>317.45</v>
      </c>
      <c r="O490" s="6">
        <f t="shared" si="44"/>
        <v>338.92</v>
      </c>
      <c r="P490" s="6">
        <f t="shared" si="44"/>
        <v>308.48</v>
      </c>
      <c r="Q490" s="6">
        <f t="shared" si="44"/>
        <v>314.08</v>
      </c>
    </row>
    <row r="491" spans="3:17" x14ac:dyDescent="0.35">
      <c r="D491" s="6">
        <f>SUM(D489:D490)</f>
        <v>945.98</v>
      </c>
      <c r="E491" s="6">
        <f t="shared" ref="E491:Q491" si="45">SUM(E489:E490)</f>
        <v>1214.01</v>
      </c>
      <c r="F491" s="6">
        <f t="shared" si="45"/>
        <v>991.47</v>
      </c>
      <c r="G491" s="6">
        <f t="shared" si="45"/>
        <v>1180.79</v>
      </c>
      <c r="H491" s="6">
        <f t="shared" si="45"/>
        <v>1220.18</v>
      </c>
      <c r="I491" s="6">
        <f t="shared" si="45"/>
        <v>1151.3</v>
      </c>
      <c r="J491" s="6">
        <f t="shared" si="45"/>
        <v>1080.95</v>
      </c>
      <c r="K491" s="6">
        <f t="shared" si="45"/>
        <v>1488.4</v>
      </c>
      <c r="L491" s="6">
        <f t="shared" si="45"/>
        <v>1445.31</v>
      </c>
      <c r="M491" s="6">
        <f t="shared" si="45"/>
        <v>1632.1100000000001</v>
      </c>
      <c r="N491" s="6">
        <f t="shared" si="45"/>
        <v>1287.78</v>
      </c>
      <c r="O491" s="6">
        <f t="shared" si="45"/>
        <v>1375.8200000000002</v>
      </c>
      <c r="P491" s="6">
        <f t="shared" si="45"/>
        <v>1280.8699999999999</v>
      </c>
      <c r="Q491" s="6">
        <f t="shared" si="45"/>
        <v>1323.44</v>
      </c>
    </row>
    <row r="492" spans="3:17" x14ac:dyDescent="0.35">
      <c r="C492" t="s">
        <v>2368</v>
      </c>
    </row>
    <row r="494" spans="3:17" x14ac:dyDescent="0.35">
      <c r="C494" t="s">
        <v>1</v>
      </c>
      <c r="D494" s="6" cm="1">
        <f t="array" ref="D494:D507">TRANSPOSE(D491:Q491)</f>
        <v>945.98</v>
      </c>
    </row>
    <row r="495" spans="3:17" x14ac:dyDescent="0.35">
      <c r="C495" t="s">
        <v>2</v>
      </c>
      <c r="D495" s="6">
        <v>1214.01</v>
      </c>
    </row>
    <row r="496" spans="3:17" x14ac:dyDescent="0.35">
      <c r="C496" t="s">
        <v>3</v>
      </c>
      <c r="D496" s="6">
        <v>991.47</v>
      </c>
    </row>
    <row r="497" spans="3:4" x14ac:dyDescent="0.35">
      <c r="C497" t="s">
        <v>4</v>
      </c>
      <c r="D497" s="6">
        <v>1180.79</v>
      </c>
    </row>
    <row r="498" spans="3:4" x14ac:dyDescent="0.35">
      <c r="C498" t="s">
        <v>5</v>
      </c>
      <c r="D498" s="6">
        <v>1220.18</v>
      </c>
    </row>
    <row r="499" spans="3:4" x14ac:dyDescent="0.35">
      <c r="C499" t="s">
        <v>6</v>
      </c>
      <c r="D499" s="6">
        <v>1151.3</v>
      </c>
    </row>
    <row r="500" spans="3:4" x14ac:dyDescent="0.35">
      <c r="C500" t="s">
        <v>7</v>
      </c>
      <c r="D500" s="6">
        <v>1080.95</v>
      </c>
    </row>
    <row r="501" spans="3:4" x14ac:dyDescent="0.35">
      <c r="C501" t="s">
        <v>8</v>
      </c>
      <c r="D501" s="6">
        <v>1488.4</v>
      </c>
    </row>
    <row r="502" spans="3:4" x14ac:dyDescent="0.35">
      <c r="C502" t="s">
        <v>9</v>
      </c>
      <c r="D502" s="6">
        <v>1445.31</v>
      </c>
    </row>
    <row r="503" spans="3:4" x14ac:dyDescent="0.35">
      <c r="C503" t="s">
        <v>10</v>
      </c>
      <c r="D503" s="6">
        <v>1632.1100000000001</v>
      </c>
    </row>
    <row r="504" spans="3:4" x14ac:dyDescent="0.35">
      <c r="C504" t="s">
        <v>11</v>
      </c>
      <c r="D504" s="6">
        <v>1287.78</v>
      </c>
    </row>
    <row r="505" spans="3:4" x14ac:dyDescent="0.35">
      <c r="C505" t="s">
        <v>12</v>
      </c>
      <c r="D505" s="6">
        <v>1375.8200000000002</v>
      </c>
    </row>
    <row r="506" spans="3:4" x14ac:dyDescent="0.35">
      <c r="C506" t="s">
        <v>13</v>
      </c>
      <c r="D506" s="6">
        <v>1280.8699999999999</v>
      </c>
    </row>
    <row r="507" spans="3:4" x14ac:dyDescent="0.35">
      <c r="C507" t="s">
        <v>14</v>
      </c>
      <c r="D507" s="6">
        <v>1323.44</v>
      </c>
    </row>
  </sheetData>
  <mergeCells count="1">
    <mergeCell ref="C1:D1"/>
  </mergeCells>
  <phoneticPr fontId="2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C8823-545A-4231-BBBA-CD9286ADC26B}">
  <sheetPr>
    <tabColor theme="5" tint="0.39997558519241921"/>
    <pageSetUpPr fitToPage="1"/>
  </sheetPr>
  <dimension ref="A1:AW87"/>
  <sheetViews>
    <sheetView view="pageBreakPreview" topLeftCell="A3" zoomScale="112" zoomScaleNormal="100" zoomScaleSheetLayoutView="112" workbookViewId="0">
      <selection activeCell="F50" sqref="B50:F50"/>
    </sheetView>
  </sheetViews>
  <sheetFormatPr defaultColWidth="8.7265625" defaultRowHeight="14.5" x14ac:dyDescent="0.35"/>
  <cols>
    <col min="1" max="1" width="31.81640625" customWidth="1"/>
    <col min="2" max="2" width="12.26953125" customWidth="1"/>
    <col min="3" max="3" width="11.54296875" customWidth="1"/>
    <col min="4" max="5" width="11.26953125" customWidth="1"/>
    <col min="6" max="6" width="12.1796875" customWidth="1"/>
    <col min="7" max="7" width="13.81640625" customWidth="1"/>
  </cols>
  <sheetData>
    <row r="1" spans="1:49" x14ac:dyDescent="0.35">
      <c r="A1" s="148" t="s">
        <v>2127</v>
      </c>
      <c r="B1" s="149"/>
      <c r="C1" s="149"/>
      <c r="D1" s="149"/>
      <c r="E1" s="149"/>
      <c r="F1" s="149"/>
      <c r="G1" s="149"/>
      <c r="H1" s="149"/>
      <c r="I1" s="149"/>
      <c r="J1" s="149"/>
      <c r="K1" s="149"/>
      <c r="L1" s="149"/>
    </row>
    <row r="2" spans="1:49" x14ac:dyDescent="0.35">
      <c r="A2" s="150" t="s">
        <v>2110</v>
      </c>
      <c r="B2" s="149"/>
      <c r="C2" s="149"/>
      <c r="D2" s="149"/>
      <c r="E2" s="149"/>
      <c r="F2" s="149"/>
      <c r="G2" s="149"/>
      <c r="H2" s="149"/>
      <c r="I2" s="149"/>
      <c r="J2" s="149"/>
      <c r="K2" s="149"/>
      <c r="L2" s="149"/>
    </row>
    <row r="3" spans="1:49" x14ac:dyDescent="0.35">
      <c r="A3" s="150"/>
      <c r="B3" s="149"/>
      <c r="C3" s="149"/>
      <c r="D3" s="149"/>
      <c r="E3" s="149"/>
      <c r="F3" s="149"/>
      <c r="G3" s="149"/>
      <c r="H3" s="149"/>
      <c r="I3" s="149"/>
      <c r="J3" s="149"/>
      <c r="K3" s="149"/>
      <c r="L3" s="149"/>
    </row>
    <row r="4" spans="1:49" s="153" customFormat="1" ht="10.5" x14ac:dyDescent="0.25">
      <c r="A4" s="151" t="s">
        <v>2543</v>
      </c>
      <c r="B4" s="152"/>
      <c r="C4" s="152"/>
      <c r="D4" s="152"/>
      <c r="E4" s="152"/>
      <c r="F4" s="152"/>
      <c r="G4" s="152"/>
      <c r="H4" s="152"/>
      <c r="I4" s="152"/>
      <c r="J4" s="152"/>
      <c r="K4" s="152"/>
      <c r="L4" s="152"/>
    </row>
    <row r="5" spans="1:49" x14ac:dyDescent="0.35">
      <c r="A5" s="150"/>
      <c r="B5" s="149"/>
      <c r="C5" s="149"/>
      <c r="D5" s="149"/>
      <c r="E5" s="149"/>
      <c r="F5" s="149"/>
      <c r="G5" s="149"/>
      <c r="H5" s="149"/>
      <c r="I5" s="149"/>
      <c r="J5" s="149"/>
      <c r="K5" s="149"/>
      <c r="L5" s="149"/>
    </row>
    <row r="6" spans="1:49" x14ac:dyDescent="0.35">
      <c r="A6" s="154" t="s">
        <v>2112</v>
      </c>
      <c r="B6" s="149"/>
      <c r="C6" s="149"/>
      <c r="D6" s="149"/>
      <c r="E6" s="149"/>
      <c r="F6" s="149"/>
      <c r="G6" s="149"/>
      <c r="H6" s="149"/>
      <c r="I6" s="149"/>
      <c r="J6" s="149"/>
      <c r="K6" s="149"/>
      <c r="L6" s="149"/>
      <c r="AK6" s="43"/>
    </row>
    <row r="7" spans="1:49" ht="15" thickBot="1" x14ac:dyDescent="0.4">
      <c r="A7" s="154"/>
      <c r="B7" s="149"/>
      <c r="C7" s="149"/>
      <c r="D7" s="149"/>
      <c r="E7" s="149"/>
      <c r="F7" s="149"/>
      <c r="G7" s="149"/>
      <c r="H7" s="149"/>
      <c r="I7" s="149"/>
      <c r="J7" s="149"/>
      <c r="K7" s="149"/>
      <c r="L7" s="149"/>
      <c r="S7" s="149" t="s">
        <v>2566</v>
      </c>
      <c r="T7" s="149"/>
      <c r="U7" s="149"/>
    </row>
    <row r="8" spans="1:49" ht="28.5" customHeight="1" x14ac:dyDescent="0.35">
      <c r="A8" s="155"/>
      <c r="B8" s="967" t="s">
        <v>2113</v>
      </c>
      <c r="C8" s="968"/>
      <c r="D8" s="968"/>
      <c r="E8" s="968"/>
      <c r="F8" s="968"/>
      <c r="G8" s="156" t="s">
        <v>2114</v>
      </c>
      <c r="H8" s="963" t="s">
        <v>2115</v>
      </c>
      <c r="I8" s="961"/>
      <c r="J8" s="961"/>
      <c r="K8" s="964"/>
      <c r="L8" s="962"/>
      <c r="M8" s="43"/>
      <c r="S8" s="157">
        <v>2020</v>
      </c>
      <c r="T8" s="158">
        <v>2021</v>
      </c>
      <c r="U8" s="158">
        <v>2022</v>
      </c>
      <c r="V8" s="159">
        <v>2023</v>
      </c>
      <c r="W8" s="158">
        <v>2024</v>
      </c>
      <c r="X8" s="158">
        <v>2025</v>
      </c>
      <c r="Y8" s="159">
        <v>2026</v>
      </c>
      <c r="Z8" s="158">
        <v>2027</v>
      </c>
      <c r="AA8" s="158">
        <v>2028</v>
      </c>
      <c r="AB8" s="158">
        <v>2029</v>
      </c>
      <c r="AC8" s="159">
        <v>2030</v>
      </c>
      <c r="AD8" s="158">
        <v>2031</v>
      </c>
      <c r="AE8" s="160">
        <v>2032</v>
      </c>
      <c r="AF8" s="158">
        <v>2033</v>
      </c>
      <c r="AG8" s="160">
        <v>2034</v>
      </c>
      <c r="AH8" s="158">
        <v>2035</v>
      </c>
      <c r="AI8" s="160">
        <v>2036</v>
      </c>
      <c r="AJ8" s="158">
        <v>2037</v>
      </c>
      <c r="AK8" s="158">
        <v>2038</v>
      </c>
      <c r="AL8" s="158">
        <v>2039</v>
      </c>
      <c r="AM8" s="159">
        <v>2040</v>
      </c>
      <c r="AN8" s="158">
        <v>2041</v>
      </c>
      <c r="AO8" s="158">
        <v>2042</v>
      </c>
      <c r="AP8" s="158">
        <v>2043</v>
      </c>
      <c r="AQ8" s="158">
        <v>2044</v>
      </c>
      <c r="AR8" s="158">
        <v>2045</v>
      </c>
      <c r="AS8" s="158">
        <v>2046</v>
      </c>
      <c r="AT8" s="158">
        <v>2047</v>
      </c>
      <c r="AU8" s="158">
        <v>2048</v>
      </c>
      <c r="AV8" s="158">
        <v>2049</v>
      </c>
      <c r="AW8" s="159">
        <v>2050</v>
      </c>
    </row>
    <row r="9" spans="1:49" x14ac:dyDescent="0.35">
      <c r="A9" s="161" t="s">
        <v>2116</v>
      </c>
      <c r="B9" s="162">
        <v>2026</v>
      </c>
      <c r="C9" s="163">
        <v>2031</v>
      </c>
      <c r="D9" s="163">
        <v>2036</v>
      </c>
      <c r="E9" s="163">
        <v>2041</v>
      </c>
      <c r="F9" s="163">
        <v>2050</v>
      </c>
      <c r="G9" s="164" t="s">
        <v>2545</v>
      </c>
      <c r="H9" s="162">
        <f>B9</f>
        <v>2026</v>
      </c>
      <c r="I9" s="163">
        <f>C9</f>
        <v>2031</v>
      </c>
      <c r="J9" s="163">
        <f>D9</f>
        <v>2036</v>
      </c>
      <c r="K9" s="163">
        <f t="shared" ref="K9:L9" si="0">E9</f>
        <v>2041</v>
      </c>
      <c r="L9" s="164">
        <f t="shared" si="0"/>
        <v>2050</v>
      </c>
      <c r="S9" s="165"/>
      <c r="T9" s="165">
        <v>-1.8</v>
      </c>
      <c r="U9" s="165">
        <v>-5.0999999999999996</v>
      </c>
      <c r="V9" s="166">
        <v>-3.3</v>
      </c>
      <c r="W9" s="167">
        <v>-1.9</v>
      </c>
      <c r="X9" s="167">
        <v>-0.9</v>
      </c>
      <c r="Y9" s="166">
        <v>-0.7</v>
      </c>
      <c r="Z9" s="167">
        <v>-0.6</v>
      </c>
      <c r="AA9" s="167">
        <v>-0.4</v>
      </c>
      <c r="AB9" s="167">
        <v>-0.4</v>
      </c>
      <c r="AC9" s="166">
        <v>-0.4</v>
      </c>
      <c r="AD9" s="167">
        <v>-0.4</v>
      </c>
      <c r="AE9" s="167">
        <v>-0.3</v>
      </c>
      <c r="AF9" s="167">
        <v>-0.3</v>
      </c>
      <c r="AG9" s="167">
        <v>-0.3</v>
      </c>
      <c r="AH9" s="167">
        <v>-0.3</v>
      </c>
      <c r="AI9" s="167">
        <v>-0.3</v>
      </c>
      <c r="AJ9" s="167">
        <v>-0.3</v>
      </c>
      <c r="AK9" s="167">
        <v>-0.3</v>
      </c>
      <c r="AL9" s="167">
        <v>-0.3</v>
      </c>
      <c r="AM9" s="167">
        <v>-0.3</v>
      </c>
      <c r="AN9" s="167">
        <v>-0.3</v>
      </c>
      <c r="AO9" s="167">
        <v>-0.3</v>
      </c>
      <c r="AP9" s="167">
        <v>-0.3</v>
      </c>
      <c r="AQ9" s="167">
        <v>-0.3</v>
      </c>
      <c r="AR9" s="167">
        <v>-0.3</v>
      </c>
      <c r="AS9" s="167">
        <v>-0.3</v>
      </c>
      <c r="AT9" s="167">
        <v>-0.3</v>
      </c>
      <c r="AU9" s="167">
        <v>-0.3</v>
      </c>
      <c r="AV9" s="167">
        <v>-0.3</v>
      </c>
      <c r="AW9" s="167">
        <v>-0.3</v>
      </c>
    </row>
    <row r="10" spans="1:49" x14ac:dyDescent="0.35">
      <c r="A10" s="168" t="s">
        <v>1</v>
      </c>
      <c r="B10" s="169">
        <f>Pop!F103</f>
        <v>36517.477971683933</v>
      </c>
      <c r="C10" s="170">
        <f>Pop!K103</f>
        <v>38790.901891744485</v>
      </c>
      <c r="D10" s="170">
        <f>Pop!P103</f>
        <v>41742.530146170349</v>
      </c>
      <c r="E10" s="170">
        <f>Pop!U103</f>
        <v>44366.309484187543</v>
      </c>
      <c r="F10" s="170">
        <f>Pop!AD103</f>
        <v>47460.644630810173</v>
      </c>
      <c r="G10" s="171">
        <f>(F10-B10)/B10</f>
        <v>0.29966928898024381</v>
      </c>
      <c r="H10" s="554">
        <f>Y10</f>
        <v>2552.2727246035206</v>
      </c>
      <c r="I10" s="173">
        <f>AD10</f>
        <v>2496.6106421042127</v>
      </c>
      <c r="J10" s="173">
        <f>AI10</f>
        <v>2459.3855043560866</v>
      </c>
      <c r="K10" s="428">
        <f>AN10</f>
        <v>2422.7154034475043</v>
      </c>
      <c r="L10" s="174">
        <f>AW10</f>
        <v>2358.0815772788069</v>
      </c>
      <c r="R10" s="433" t="s">
        <v>1</v>
      </c>
      <c r="S10" s="175"/>
      <c r="T10" s="175"/>
      <c r="U10" s="175"/>
      <c r="V10" s="176" cm="1">
        <f t="array" ref="V10:V23">TRANSPOSE(Exp!D13:Q13)</f>
        <v>2643.84</v>
      </c>
      <c r="W10" s="175">
        <f>V10+(V10*(W$9/100))</f>
        <v>2593.6070400000003</v>
      </c>
      <c r="X10" s="175">
        <f>W10+(W10*(X$9/100))</f>
        <v>2570.2645766400005</v>
      </c>
      <c r="Y10" s="176">
        <f t="shared" ref="W10:AI23" si="1">X10+(X10*(Y$9/100))</f>
        <v>2552.2727246035206</v>
      </c>
      <c r="Z10" s="175">
        <f t="shared" si="1"/>
        <v>2536.9590882558996</v>
      </c>
      <c r="AA10" s="175">
        <f>Z10+(Z10*(AA$9/100))</f>
        <v>2526.8112519028759</v>
      </c>
      <c r="AB10" s="175">
        <f t="shared" si="1"/>
        <v>2516.7040068952642</v>
      </c>
      <c r="AC10" s="176">
        <f t="shared" si="1"/>
        <v>2506.6371908676833</v>
      </c>
      <c r="AD10" s="175">
        <f t="shared" si="1"/>
        <v>2496.6106421042127</v>
      </c>
      <c r="AE10" s="175">
        <f t="shared" si="1"/>
        <v>2489.1208101779002</v>
      </c>
      <c r="AF10" s="175">
        <f t="shared" si="1"/>
        <v>2481.6534477473665</v>
      </c>
      <c r="AG10" s="175">
        <f t="shared" si="1"/>
        <v>2474.2084874041243</v>
      </c>
      <c r="AH10" s="175">
        <f t="shared" si="1"/>
        <v>2466.7858619419121</v>
      </c>
      <c r="AI10" s="175">
        <f>AH10+(AH10*(AI$9/100))</f>
        <v>2459.3855043560866</v>
      </c>
      <c r="AJ10" s="175">
        <f t="shared" ref="AJ10:AW15" si="2">AI10+(AI10*(AJ$9/100))</f>
        <v>2452.0073478430181</v>
      </c>
      <c r="AK10" s="175">
        <f t="shared" si="2"/>
        <v>2444.6513257994889</v>
      </c>
      <c r="AL10" s="175">
        <f t="shared" si="2"/>
        <v>2437.3173718220905</v>
      </c>
      <c r="AM10" s="176">
        <f t="shared" si="2"/>
        <v>2430.0054197066243</v>
      </c>
      <c r="AN10" s="175">
        <f t="shared" si="2"/>
        <v>2422.7154034475043</v>
      </c>
      <c r="AO10" s="175">
        <f t="shared" si="2"/>
        <v>2415.4472572371619</v>
      </c>
      <c r="AP10" s="175">
        <f t="shared" si="2"/>
        <v>2408.2009154654506</v>
      </c>
      <c r="AQ10" s="175">
        <f t="shared" si="2"/>
        <v>2400.9763127190545</v>
      </c>
      <c r="AR10" s="175">
        <f t="shared" si="2"/>
        <v>2393.7733837808973</v>
      </c>
      <c r="AS10" s="175">
        <f t="shared" si="2"/>
        <v>2386.5920636295546</v>
      </c>
      <c r="AT10" s="175">
        <f t="shared" si="2"/>
        <v>2379.4322874386658</v>
      </c>
      <c r="AU10" s="175">
        <f t="shared" si="2"/>
        <v>2372.2939905763496</v>
      </c>
      <c r="AV10" s="175">
        <f t="shared" si="2"/>
        <v>2365.1771086046206</v>
      </c>
      <c r="AW10" s="176">
        <f t="shared" si="2"/>
        <v>2358.0815772788069</v>
      </c>
    </row>
    <row r="11" spans="1:49" x14ac:dyDescent="0.35">
      <c r="A11" s="168" t="s">
        <v>2</v>
      </c>
      <c r="B11" s="169">
        <f>Pop!F104</f>
        <v>53441.641941052723</v>
      </c>
      <c r="C11" s="170">
        <f>Pop!K104</f>
        <v>55712.421925581293</v>
      </c>
      <c r="D11" s="170">
        <f>Pop!P104</f>
        <v>57416.943086580446</v>
      </c>
      <c r="E11" s="170">
        <f>Pop!U104</f>
        <v>59221.69954169725</v>
      </c>
      <c r="F11" s="170">
        <f>Pop!AD104</f>
        <v>61925.988922519093</v>
      </c>
      <c r="G11" s="171">
        <f t="shared" ref="G11:G25" si="3">(F11-B11)/B11</f>
        <v>0.15875910008200694</v>
      </c>
      <c r="H11" s="554">
        <f t="shared" ref="H11:H23" si="4">Y11</f>
        <v>2795.8441703584499</v>
      </c>
      <c r="I11" s="173">
        <f t="shared" ref="I11:I23" si="5">AD11</f>
        <v>2734.8700795547816</v>
      </c>
      <c r="J11" s="173">
        <f t="shared" ref="J11:J23" si="6">AI11</f>
        <v>2694.0924293606563</v>
      </c>
      <c r="K11" s="428">
        <f t="shared" ref="K11:K23" si="7">AN11</f>
        <v>2653.9227849243857</v>
      </c>
      <c r="L11" s="174">
        <f t="shared" ref="L11:L23" si="8">AW11</f>
        <v>2583.1207486217068</v>
      </c>
      <c r="R11" s="433" t="s">
        <v>2</v>
      </c>
      <c r="S11" s="175"/>
      <c r="T11" s="175"/>
      <c r="U11" s="175"/>
      <c r="V11" s="176">
        <v>2896.15</v>
      </c>
      <c r="W11" s="175">
        <f t="shared" si="1"/>
        <v>2841.1231499999999</v>
      </c>
      <c r="X11" s="175">
        <f t="shared" si="1"/>
        <v>2815.5530416500001</v>
      </c>
      <c r="Y11" s="176">
        <f t="shared" si="1"/>
        <v>2795.8441703584499</v>
      </c>
      <c r="Z11" s="175">
        <f t="shared" si="1"/>
        <v>2779.0691053362993</v>
      </c>
      <c r="AA11" s="175">
        <f t="shared" si="1"/>
        <v>2767.9528289149544</v>
      </c>
      <c r="AB11" s="175">
        <f t="shared" si="1"/>
        <v>2756.8810175992944</v>
      </c>
      <c r="AC11" s="176">
        <f t="shared" si="1"/>
        <v>2745.8534935288972</v>
      </c>
      <c r="AD11" s="175">
        <f t="shared" si="1"/>
        <v>2734.8700795547816</v>
      </c>
      <c r="AE11" s="175">
        <f t="shared" si="1"/>
        <v>2726.6654693161172</v>
      </c>
      <c r="AF11" s="175">
        <f t="shared" si="1"/>
        <v>2718.485472908169</v>
      </c>
      <c r="AG11" s="175">
        <f t="shared" si="1"/>
        <v>2710.3300164894445</v>
      </c>
      <c r="AH11" s="175">
        <f t="shared" si="1"/>
        <v>2702.199026439976</v>
      </c>
      <c r="AI11" s="175">
        <f t="shared" si="1"/>
        <v>2694.0924293606563</v>
      </c>
      <c r="AJ11" s="177">
        <f t="shared" si="2"/>
        <v>2686.0101520725743</v>
      </c>
      <c r="AK11" s="177">
        <f t="shared" si="2"/>
        <v>2677.9521216163566</v>
      </c>
      <c r="AL11" s="177">
        <f t="shared" si="2"/>
        <v>2669.9182652515074</v>
      </c>
      <c r="AM11" s="431">
        <f t="shared" si="2"/>
        <v>2661.908510455753</v>
      </c>
      <c r="AN11" s="6">
        <f t="shared" si="2"/>
        <v>2653.9227849243857</v>
      </c>
      <c r="AO11" s="6">
        <f t="shared" si="2"/>
        <v>2645.9610165696126</v>
      </c>
      <c r="AP11" s="6">
        <f t="shared" si="2"/>
        <v>2638.0231335199037</v>
      </c>
      <c r="AQ11" s="6">
        <f t="shared" si="2"/>
        <v>2630.1090641193441</v>
      </c>
      <c r="AR11" s="6">
        <f t="shared" si="2"/>
        <v>2622.2187369269859</v>
      </c>
      <c r="AS11" s="6">
        <f t="shared" si="2"/>
        <v>2614.3520807162049</v>
      </c>
      <c r="AT11" s="6">
        <f t="shared" si="2"/>
        <v>2606.5090244740563</v>
      </c>
      <c r="AU11" s="6">
        <f t="shared" si="2"/>
        <v>2598.6894974006341</v>
      </c>
      <c r="AV11" s="6">
        <f t="shared" si="2"/>
        <v>2590.8934289084323</v>
      </c>
      <c r="AW11" s="435">
        <f t="shared" si="2"/>
        <v>2583.1207486217068</v>
      </c>
    </row>
    <row r="12" spans="1:49" x14ac:dyDescent="0.35">
      <c r="A12" s="168" t="s">
        <v>3</v>
      </c>
      <c r="B12" s="169">
        <f>Pop!F105</f>
        <v>33453.265239918524</v>
      </c>
      <c r="C12" s="170">
        <f>Pop!K105</f>
        <v>39545.037791444389</v>
      </c>
      <c r="D12" s="170">
        <f>Pop!P105</f>
        <v>44487.721813989236</v>
      </c>
      <c r="E12" s="170">
        <f>Pop!U105</f>
        <v>49530.544441873688</v>
      </c>
      <c r="F12" s="170">
        <f>Pop!AD105</f>
        <v>59628.048521172008</v>
      </c>
      <c r="G12" s="171">
        <f t="shared" si="3"/>
        <v>0.78242835470721395</v>
      </c>
      <c r="H12" s="554">
        <f t="shared" si="4"/>
        <v>2504.7863807539502</v>
      </c>
      <c r="I12" s="173">
        <f t="shared" si="5"/>
        <v>2450.1599198649292</v>
      </c>
      <c r="J12" s="173">
        <f t="shared" si="6"/>
        <v>2413.6273749082843</v>
      </c>
      <c r="K12" s="428">
        <f t="shared" si="7"/>
        <v>2377.6395400459432</v>
      </c>
      <c r="L12" s="174">
        <f t="shared" si="8"/>
        <v>2314.2082593827367</v>
      </c>
      <c r="R12" s="433" t="s">
        <v>3</v>
      </c>
      <c r="S12" s="175"/>
      <c r="T12" s="175"/>
      <c r="U12" s="175"/>
      <c r="V12" s="176">
        <v>2594.65</v>
      </c>
      <c r="W12" s="175">
        <f t="shared" si="1"/>
        <v>2545.3516500000001</v>
      </c>
      <c r="X12" s="175">
        <f t="shared" si="1"/>
        <v>2522.44348515</v>
      </c>
      <c r="Y12" s="176">
        <f t="shared" si="1"/>
        <v>2504.7863807539502</v>
      </c>
      <c r="Z12" s="175">
        <f t="shared" si="1"/>
        <v>2489.7576624694266</v>
      </c>
      <c r="AA12" s="175">
        <f t="shared" si="1"/>
        <v>2479.798631819549</v>
      </c>
      <c r="AB12" s="175">
        <f t="shared" si="1"/>
        <v>2469.8794372922707</v>
      </c>
      <c r="AC12" s="176">
        <f t="shared" si="1"/>
        <v>2459.9999195431014</v>
      </c>
      <c r="AD12" s="175">
        <f t="shared" si="1"/>
        <v>2450.1599198649292</v>
      </c>
      <c r="AE12" s="175">
        <f t="shared" si="1"/>
        <v>2442.8094401053345</v>
      </c>
      <c r="AF12" s="175">
        <f t="shared" si="1"/>
        <v>2435.4810117850184</v>
      </c>
      <c r="AG12" s="175">
        <f t="shared" si="1"/>
        <v>2428.1745687496632</v>
      </c>
      <c r="AH12" s="175">
        <f t="shared" si="1"/>
        <v>2420.8900450434144</v>
      </c>
      <c r="AI12" s="175">
        <f t="shared" si="1"/>
        <v>2413.6273749082843</v>
      </c>
      <c r="AJ12" s="177">
        <f t="shared" si="2"/>
        <v>2406.3864927835593</v>
      </c>
      <c r="AK12" s="177">
        <f t="shared" si="2"/>
        <v>2399.1673333052086</v>
      </c>
      <c r="AL12" s="177">
        <f t="shared" si="2"/>
        <v>2391.9698313052932</v>
      </c>
      <c r="AM12" s="431">
        <f t="shared" si="2"/>
        <v>2384.7939218113775</v>
      </c>
      <c r="AN12" s="6">
        <f t="shared" si="2"/>
        <v>2377.6395400459432</v>
      </c>
      <c r="AO12" s="6">
        <f t="shared" si="2"/>
        <v>2370.5066214258054</v>
      </c>
      <c r="AP12" s="6">
        <f t="shared" si="2"/>
        <v>2363.395101561528</v>
      </c>
      <c r="AQ12" s="6">
        <f t="shared" si="2"/>
        <v>2356.3049162568436</v>
      </c>
      <c r="AR12" s="6">
        <f t="shared" si="2"/>
        <v>2349.2360015080731</v>
      </c>
      <c r="AS12" s="6">
        <f t="shared" si="2"/>
        <v>2342.1882935035487</v>
      </c>
      <c r="AT12" s="6">
        <f t="shared" si="2"/>
        <v>2335.161728623038</v>
      </c>
      <c r="AU12" s="6">
        <f t="shared" si="2"/>
        <v>2328.156243437169</v>
      </c>
      <c r="AV12" s="6">
        <f t="shared" si="2"/>
        <v>2321.1717747068574</v>
      </c>
      <c r="AW12" s="435">
        <f t="shared" si="2"/>
        <v>2314.2082593827367</v>
      </c>
    </row>
    <row r="13" spans="1:49" x14ac:dyDescent="0.35">
      <c r="A13" s="168" t="s">
        <v>4</v>
      </c>
      <c r="B13" s="169">
        <f>Pop!F106</f>
        <v>46772.805090212925</v>
      </c>
      <c r="C13" s="170">
        <f>Pop!K106</f>
        <v>50916.501818950841</v>
      </c>
      <c r="D13" s="170">
        <f>Pop!P106</f>
        <v>57894.598547688751</v>
      </c>
      <c r="E13" s="170">
        <f>Pop!U106</f>
        <v>62619.095276426655</v>
      </c>
      <c r="F13" s="170">
        <f>Pop!AD106</f>
        <v>70148.088733902521</v>
      </c>
      <c r="G13" s="171">
        <f t="shared" si="3"/>
        <v>0.49976227849932409</v>
      </c>
      <c r="H13" s="554">
        <f t="shared" si="4"/>
        <v>2714.0004575801099</v>
      </c>
      <c r="I13" s="173">
        <f t="shared" si="5"/>
        <v>2654.8112824121417</v>
      </c>
      <c r="J13" s="173">
        <f t="shared" si="6"/>
        <v>2615.2273304668843</v>
      </c>
      <c r="K13" s="428">
        <f t="shared" si="7"/>
        <v>2576.2335859167756</v>
      </c>
      <c r="L13" s="174">
        <f t="shared" si="8"/>
        <v>2507.5041620954053</v>
      </c>
      <c r="R13" s="433" t="s">
        <v>4</v>
      </c>
      <c r="S13" s="175"/>
      <c r="T13" s="175"/>
      <c r="U13" s="175"/>
      <c r="V13" s="176">
        <v>2811.37</v>
      </c>
      <c r="W13" s="175">
        <f t="shared" si="1"/>
        <v>2757.95397</v>
      </c>
      <c r="X13" s="175">
        <f t="shared" si="1"/>
        <v>2733.1323842699999</v>
      </c>
      <c r="Y13" s="176">
        <f t="shared" si="1"/>
        <v>2714.0004575801099</v>
      </c>
      <c r="Z13" s="175">
        <f t="shared" si="1"/>
        <v>2697.7164548346291</v>
      </c>
      <c r="AA13" s="175">
        <f t="shared" si="1"/>
        <v>2686.9255890152904</v>
      </c>
      <c r="AB13" s="175">
        <f t="shared" si="1"/>
        <v>2676.177886659229</v>
      </c>
      <c r="AC13" s="176">
        <f t="shared" si="1"/>
        <v>2665.4731751125919</v>
      </c>
      <c r="AD13" s="175">
        <f t="shared" si="1"/>
        <v>2654.8112824121417</v>
      </c>
      <c r="AE13" s="175">
        <f t="shared" si="1"/>
        <v>2646.8468485649055</v>
      </c>
      <c r="AF13" s="175">
        <f t="shared" si="1"/>
        <v>2638.9063080192109</v>
      </c>
      <c r="AG13" s="175">
        <f t="shared" si="1"/>
        <v>2630.9895890951534</v>
      </c>
      <c r="AH13" s="175">
        <f t="shared" si="1"/>
        <v>2623.0966203278681</v>
      </c>
      <c r="AI13" s="175">
        <f t="shared" si="1"/>
        <v>2615.2273304668843</v>
      </c>
      <c r="AJ13" s="177">
        <f t="shared" si="2"/>
        <v>2607.3816484754834</v>
      </c>
      <c r="AK13" s="177">
        <f t="shared" si="2"/>
        <v>2599.5595035300571</v>
      </c>
      <c r="AL13" s="177">
        <f t="shared" si="2"/>
        <v>2591.7608250194671</v>
      </c>
      <c r="AM13" s="431">
        <f t="shared" si="2"/>
        <v>2583.9855425444089</v>
      </c>
      <c r="AN13" s="6">
        <f t="shared" si="2"/>
        <v>2576.2335859167756</v>
      </c>
      <c r="AO13" s="6">
        <f t="shared" si="2"/>
        <v>2568.5048851590254</v>
      </c>
      <c r="AP13" s="6">
        <f t="shared" si="2"/>
        <v>2560.7993705035483</v>
      </c>
      <c r="AQ13" s="6">
        <f t="shared" si="2"/>
        <v>2553.1169723920375</v>
      </c>
      <c r="AR13" s="6">
        <f t="shared" si="2"/>
        <v>2545.4576214748613</v>
      </c>
      <c r="AS13" s="6">
        <f t="shared" si="2"/>
        <v>2537.8212486104367</v>
      </c>
      <c r="AT13" s="6">
        <f t="shared" si="2"/>
        <v>2530.2077848646054</v>
      </c>
      <c r="AU13" s="6">
        <f t="shared" si="2"/>
        <v>2522.6171615100116</v>
      </c>
      <c r="AV13" s="6">
        <f t="shared" si="2"/>
        <v>2515.0493100254816</v>
      </c>
      <c r="AW13" s="435">
        <f t="shared" si="2"/>
        <v>2507.5041620954053</v>
      </c>
    </row>
    <row r="14" spans="1:49" x14ac:dyDescent="0.35">
      <c r="A14" s="168" t="s">
        <v>5</v>
      </c>
      <c r="B14" s="169">
        <f>Pop!F107</f>
        <v>29757.029768485023</v>
      </c>
      <c r="C14" s="170">
        <f>Pop!K107</f>
        <v>31020.53260624937</v>
      </c>
      <c r="D14" s="170">
        <f>Pop!P107</f>
        <v>35308.371031818264</v>
      </c>
      <c r="E14" s="170">
        <f>Pop!U107</f>
        <v>39312.682616753431</v>
      </c>
      <c r="F14" s="170">
        <f>Pop!AD107</f>
        <v>47321.305786623765</v>
      </c>
      <c r="G14" s="171">
        <f t="shared" si="3"/>
        <v>0.59025635807040988</v>
      </c>
      <c r="H14" s="554">
        <f t="shared" si="4"/>
        <v>2798.7402677674504</v>
      </c>
      <c r="I14" s="173">
        <f t="shared" si="5"/>
        <v>2737.7030164671187</v>
      </c>
      <c r="J14" s="173">
        <f t="shared" si="6"/>
        <v>2696.8831264198839</v>
      </c>
      <c r="K14" s="428">
        <f t="shared" si="7"/>
        <v>2656.6718719381015</v>
      </c>
      <c r="L14" s="174">
        <f t="shared" si="8"/>
        <v>2585.7964947832888</v>
      </c>
      <c r="R14" s="433" t="s">
        <v>5</v>
      </c>
      <c r="S14" s="175"/>
      <c r="T14" s="175"/>
      <c r="U14" s="175"/>
      <c r="V14" s="176">
        <v>2899.15</v>
      </c>
      <c r="W14" s="175">
        <f t="shared" si="1"/>
        <v>2844.0661500000001</v>
      </c>
      <c r="X14" s="175">
        <f t="shared" si="1"/>
        <v>2818.4695546500002</v>
      </c>
      <c r="Y14" s="176">
        <f t="shared" si="1"/>
        <v>2798.7402677674504</v>
      </c>
      <c r="Z14" s="175">
        <f t="shared" si="1"/>
        <v>2781.9478261608456</v>
      </c>
      <c r="AA14" s="175">
        <f t="shared" si="1"/>
        <v>2770.8200348562023</v>
      </c>
      <c r="AB14" s="175">
        <f t="shared" si="1"/>
        <v>2759.7367547167773</v>
      </c>
      <c r="AC14" s="176">
        <f t="shared" si="1"/>
        <v>2748.6978076979103</v>
      </c>
      <c r="AD14" s="175">
        <f t="shared" si="1"/>
        <v>2737.7030164671187</v>
      </c>
      <c r="AE14" s="175">
        <f t="shared" si="1"/>
        <v>2729.4899074177174</v>
      </c>
      <c r="AF14" s="175">
        <f t="shared" si="1"/>
        <v>2721.3014376954643</v>
      </c>
      <c r="AG14" s="175">
        <f t="shared" si="1"/>
        <v>2713.137533382378</v>
      </c>
      <c r="AH14" s="175">
        <f t="shared" si="1"/>
        <v>2704.9981207822307</v>
      </c>
      <c r="AI14" s="175">
        <f t="shared" si="1"/>
        <v>2696.8831264198839</v>
      </c>
      <c r="AJ14" s="177">
        <f t="shared" si="2"/>
        <v>2688.7924770406244</v>
      </c>
      <c r="AK14" s="177">
        <f t="shared" si="2"/>
        <v>2680.7260996095024</v>
      </c>
      <c r="AL14" s="177">
        <f t="shared" si="2"/>
        <v>2672.6839213106737</v>
      </c>
      <c r="AM14" s="431">
        <f t="shared" si="2"/>
        <v>2664.6658695467418</v>
      </c>
      <c r="AN14" s="6">
        <f t="shared" si="2"/>
        <v>2656.6718719381015</v>
      </c>
      <c r="AO14" s="6">
        <f t="shared" si="2"/>
        <v>2648.7018563222873</v>
      </c>
      <c r="AP14" s="6">
        <f t="shared" si="2"/>
        <v>2640.7557507533206</v>
      </c>
      <c r="AQ14" s="6">
        <f t="shared" si="2"/>
        <v>2632.8334835010605</v>
      </c>
      <c r="AR14" s="6">
        <f t="shared" si="2"/>
        <v>2624.9349830505575</v>
      </c>
      <c r="AS14" s="6">
        <f t="shared" si="2"/>
        <v>2617.0601781014057</v>
      </c>
      <c r="AT14" s="6">
        <f t="shared" si="2"/>
        <v>2609.2089975671015</v>
      </c>
      <c r="AU14" s="6">
        <f t="shared" si="2"/>
        <v>2601.3813705744001</v>
      </c>
      <c r="AV14" s="6">
        <f t="shared" si="2"/>
        <v>2593.5772264626767</v>
      </c>
      <c r="AW14" s="435">
        <f t="shared" si="2"/>
        <v>2585.7964947832888</v>
      </c>
    </row>
    <row r="15" spans="1:49" x14ac:dyDescent="0.35">
      <c r="A15" s="168" t="s">
        <v>6</v>
      </c>
      <c r="B15" s="169">
        <f>Pop!F108</f>
        <v>22307.031190855159</v>
      </c>
      <c r="C15" s="170">
        <f>Pop!K108</f>
        <v>26153.090661264654</v>
      </c>
      <c r="D15" s="170">
        <f>Pop!P108</f>
        <v>29789.785425791793</v>
      </c>
      <c r="E15" s="170">
        <f>Pop!U108</f>
        <v>30251.139013848348</v>
      </c>
      <c r="F15" s="170">
        <f>Pop!AD108</f>
        <v>30897.140307608512</v>
      </c>
      <c r="G15" s="171">
        <f t="shared" si="3"/>
        <v>0.3850852694497014</v>
      </c>
      <c r="H15" s="554">
        <f t="shared" si="4"/>
        <v>2752.3737482493598</v>
      </c>
      <c r="I15" s="173">
        <f t="shared" si="5"/>
        <v>2692.3476965006053</v>
      </c>
      <c r="J15" s="173">
        <f t="shared" si="6"/>
        <v>2652.2040665016502</v>
      </c>
      <c r="K15" s="428">
        <f t="shared" si="7"/>
        <v>2612.6589888485109</v>
      </c>
      <c r="L15" s="174">
        <f t="shared" si="8"/>
        <v>2542.9577987363641</v>
      </c>
      <c r="R15" s="433" t="s">
        <v>6</v>
      </c>
      <c r="S15" s="175"/>
      <c r="T15" s="175"/>
      <c r="U15" s="175"/>
      <c r="V15" s="176">
        <v>2851.12</v>
      </c>
      <c r="W15" s="175">
        <f t="shared" si="1"/>
        <v>2796.9487199999999</v>
      </c>
      <c r="X15" s="175">
        <f t="shared" si="1"/>
        <v>2771.7761815199997</v>
      </c>
      <c r="Y15" s="176">
        <f t="shared" si="1"/>
        <v>2752.3737482493598</v>
      </c>
      <c r="Z15" s="175">
        <f t="shared" si="1"/>
        <v>2735.8595057598636</v>
      </c>
      <c r="AA15" s="175">
        <f t="shared" si="1"/>
        <v>2724.9160677368241</v>
      </c>
      <c r="AB15" s="175">
        <f t="shared" si="1"/>
        <v>2714.0164034658769</v>
      </c>
      <c r="AC15" s="176">
        <f t="shared" si="1"/>
        <v>2703.1603378520135</v>
      </c>
      <c r="AD15" s="175">
        <f t="shared" si="1"/>
        <v>2692.3476965006053</v>
      </c>
      <c r="AE15" s="175">
        <f t="shared" si="1"/>
        <v>2684.2706534111035</v>
      </c>
      <c r="AF15" s="175">
        <f t="shared" si="1"/>
        <v>2676.2178414508703</v>
      </c>
      <c r="AG15" s="175">
        <f t="shared" si="1"/>
        <v>2668.1891879265177</v>
      </c>
      <c r="AH15" s="175">
        <f t="shared" si="1"/>
        <v>2660.1846203627383</v>
      </c>
      <c r="AI15" s="175">
        <f t="shared" si="1"/>
        <v>2652.2040665016502</v>
      </c>
      <c r="AJ15" s="177">
        <f t="shared" si="2"/>
        <v>2644.2474543021453</v>
      </c>
      <c r="AK15" s="177">
        <f t="shared" si="2"/>
        <v>2636.3147119392388</v>
      </c>
      <c r="AL15" s="177">
        <f t="shared" si="2"/>
        <v>2628.405767803421</v>
      </c>
      <c r="AM15" s="431">
        <f t="shared" ref="AM15:AM23" si="9">AL15+(AL15*(AM$9/100))</f>
        <v>2620.5205505000108</v>
      </c>
      <c r="AN15" s="6">
        <f t="shared" ref="AN15:AN23" si="10">AM15+(AM15*(AN$9/100))</f>
        <v>2612.6589888485109</v>
      </c>
      <c r="AO15" s="6">
        <f t="shared" ref="AO15:AO23" si="11">AN15+(AN15*(AO$9/100))</f>
        <v>2604.8210118819652</v>
      </c>
      <c r="AP15" s="6">
        <f t="shared" ref="AP15:AP23" si="12">AO15+(AO15*(AP$9/100))</f>
        <v>2597.0065488463192</v>
      </c>
      <c r="AQ15" s="6">
        <f t="shared" ref="AQ15:AQ23" si="13">AP15+(AP15*(AQ$9/100))</f>
        <v>2589.2155291997801</v>
      </c>
      <c r="AR15" s="6">
        <f t="shared" ref="AR15:AR23" si="14">AQ15+(AQ15*(AR$9/100))</f>
        <v>2581.4478826121808</v>
      </c>
      <c r="AS15" s="6">
        <f t="shared" ref="AS15:AS23" si="15">AR15+(AR15*(AS$9/100))</f>
        <v>2573.7035389643443</v>
      </c>
      <c r="AT15" s="6">
        <f t="shared" ref="AT15:AT23" si="16">AS15+(AS15*(AT$9/100))</f>
        <v>2565.9824283474513</v>
      </c>
      <c r="AU15" s="6">
        <f t="shared" ref="AU15:AU23" si="17">AT15+(AT15*(AU$9/100))</f>
        <v>2558.2844810624088</v>
      </c>
      <c r="AV15" s="6">
        <f t="shared" ref="AV15:AV23" si="18">AU15+(AU15*(AV$9/100))</f>
        <v>2550.6096276192216</v>
      </c>
      <c r="AW15" s="435">
        <f t="shared" ref="AW15:AW22" si="19">AV15+(AV15*(AW$9/100))</f>
        <v>2542.9577987363641</v>
      </c>
    </row>
    <row r="16" spans="1:49" x14ac:dyDescent="0.35">
      <c r="A16" s="168" t="s">
        <v>7</v>
      </c>
      <c r="B16" s="169">
        <f>Pop!F109</f>
        <v>28055.390387453666</v>
      </c>
      <c r="C16" s="170">
        <f>Pop!K109</f>
        <v>29091.211316184901</v>
      </c>
      <c r="D16" s="170">
        <f>Pop!P109</f>
        <v>30040.067539033782</v>
      </c>
      <c r="E16" s="170">
        <f>Pop!U109</f>
        <v>30849.582585412074</v>
      </c>
      <c r="F16" s="170">
        <f>Pop!AD109</f>
        <v>31630.306795815715</v>
      </c>
      <c r="G16" s="171">
        <f t="shared" si="3"/>
        <v>0.12742351323547246</v>
      </c>
      <c r="H16" s="554">
        <f t="shared" si="4"/>
        <v>2688.5534150130302</v>
      </c>
      <c r="I16" s="173">
        <f t="shared" si="5"/>
        <v>2629.9192100757427</v>
      </c>
      <c r="J16" s="173">
        <f t="shared" si="6"/>
        <v>2590.7064056398044</v>
      </c>
      <c r="K16" s="428">
        <f t="shared" si="7"/>
        <v>2552.078274689592</v>
      </c>
      <c r="L16" s="174">
        <f t="shared" si="8"/>
        <v>2483.9932724889727</v>
      </c>
      <c r="R16" s="433" t="s">
        <v>7</v>
      </c>
      <c r="S16" s="175"/>
      <c r="T16" s="175"/>
      <c r="U16" s="175"/>
      <c r="V16" s="176">
        <v>2785.01</v>
      </c>
      <c r="W16" s="175">
        <f t="shared" si="1"/>
        <v>2732.0948100000001</v>
      </c>
      <c r="X16" s="175">
        <f t="shared" si="1"/>
        <v>2707.5059567100002</v>
      </c>
      <c r="Y16" s="176">
        <f t="shared" si="1"/>
        <v>2688.5534150130302</v>
      </c>
      <c r="Z16" s="175">
        <f t="shared" si="1"/>
        <v>2672.4220945229522</v>
      </c>
      <c r="AA16" s="175">
        <f t="shared" si="1"/>
        <v>2661.7324061448603</v>
      </c>
      <c r="AB16" s="175">
        <f t="shared" si="1"/>
        <v>2651.0854765202807</v>
      </c>
      <c r="AC16" s="176">
        <f t="shared" si="1"/>
        <v>2640.4811346141996</v>
      </c>
      <c r="AD16" s="175">
        <f t="shared" si="1"/>
        <v>2629.9192100757427</v>
      </c>
      <c r="AE16" s="175">
        <f t="shared" si="1"/>
        <v>2622.0294524455153</v>
      </c>
      <c r="AF16" s="175">
        <f t="shared" si="1"/>
        <v>2614.1633640881787</v>
      </c>
      <c r="AG16" s="175">
        <f t="shared" si="1"/>
        <v>2606.3208739959141</v>
      </c>
      <c r="AH16" s="175">
        <f t="shared" si="1"/>
        <v>2598.5019113739263</v>
      </c>
      <c r="AI16" s="175">
        <f t="shared" si="1"/>
        <v>2590.7064056398044</v>
      </c>
      <c r="AJ16" s="177">
        <f t="shared" ref="AJ16:AJ23" si="20">AI16+(AI16*(AJ$9/100))</f>
        <v>2582.9342864228852</v>
      </c>
      <c r="AK16" s="177">
        <f t="shared" ref="AK16:AK23" si="21">AJ16+(AJ16*(AK$9/100))</f>
        <v>2575.1854835636163</v>
      </c>
      <c r="AL16" s="177">
        <f t="shared" ref="AL16:AL23" si="22">AK16+(AK16*(AL$9/100))</f>
        <v>2567.4599271129255</v>
      </c>
      <c r="AM16" s="431">
        <f t="shared" si="9"/>
        <v>2559.7575473315869</v>
      </c>
      <c r="AN16" s="6">
        <f t="shared" si="10"/>
        <v>2552.078274689592</v>
      </c>
      <c r="AO16" s="6">
        <f t="shared" si="11"/>
        <v>2544.4220398655234</v>
      </c>
      <c r="AP16" s="6">
        <f t="shared" si="12"/>
        <v>2536.7887737459268</v>
      </c>
      <c r="AQ16" s="6">
        <f t="shared" si="13"/>
        <v>2529.1784074246889</v>
      </c>
      <c r="AR16" s="6">
        <f t="shared" si="14"/>
        <v>2521.5908722024146</v>
      </c>
      <c r="AS16" s="6">
        <f t="shared" si="15"/>
        <v>2514.0260995858075</v>
      </c>
      <c r="AT16" s="6">
        <f t="shared" si="16"/>
        <v>2506.4840212870499</v>
      </c>
      <c r="AU16" s="6">
        <f t="shared" si="17"/>
        <v>2498.9645692231888</v>
      </c>
      <c r="AV16" s="6">
        <f t="shared" si="18"/>
        <v>2491.4676755155192</v>
      </c>
      <c r="AW16" s="435">
        <f t="shared" si="19"/>
        <v>2483.9932724889727</v>
      </c>
    </row>
    <row r="17" spans="1:49" x14ac:dyDescent="0.35">
      <c r="A17" s="168" t="s">
        <v>8</v>
      </c>
      <c r="B17" s="169">
        <f>Pop!F110</f>
        <v>103405</v>
      </c>
      <c r="C17" s="170">
        <f>Pop!K110</f>
        <v>106904</v>
      </c>
      <c r="D17" s="170">
        <f>Pop!P110</f>
        <v>109827</v>
      </c>
      <c r="E17" s="170">
        <f>Pop!U110</f>
        <v>112628</v>
      </c>
      <c r="F17" s="170">
        <f>Pop!AD110</f>
        <v>117765.17925140103</v>
      </c>
      <c r="G17" s="171">
        <f t="shared" si="3"/>
        <v>0.13887316136938282</v>
      </c>
      <c r="H17" s="554">
        <f t="shared" si="4"/>
        <v>2926.0334025510301</v>
      </c>
      <c r="I17" s="173">
        <f t="shared" si="5"/>
        <v>2862.2200368873637</v>
      </c>
      <c r="J17" s="173">
        <f t="shared" si="6"/>
        <v>2819.5435644964664</v>
      </c>
      <c r="K17" s="428">
        <f t="shared" si="7"/>
        <v>2777.5034098142914</v>
      </c>
      <c r="L17" s="174">
        <f t="shared" si="8"/>
        <v>2703.4044577386799</v>
      </c>
      <c r="R17" s="433" t="s">
        <v>8</v>
      </c>
      <c r="S17" s="175"/>
      <c r="T17" s="175"/>
      <c r="U17" s="175"/>
      <c r="V17" s="176">
        <v>3031.01</v>
      </c>
      <c r="W17" s="175">
        <f t="shared" si="1"/>
        <v>2973.4208100000001</v>
      </c>
      <c r="X17" s="175">
        <f t="shared" si="1"/>
        <v>2946.6600227100002</v>
      </c>
      <c r="Y17" s="176">
        <f t="shared" si="1"/>
        <v>2926.0334025510301</v>
      </c>
      <c r="Z17" s="175">
        <f t="shared" si="1"/>
        <v>2908.4772021357239</v>
      </c>
      <c r="AA17" s="175">
        <f t="shared" si="1"/>
        <v>2896.8432933271811</v>
      </c>
      <c r="AB17" s="175">
        <f t="shared" si="1"/>
        <v>2885.2559201538725</v>
      </c>
      <c r="AC17" s="176">
        <f t="shared" si="1"/>
        <v>2873.7148964732569</v>
      </c>
      <c r="AD17" s="175">
        <f t="shared" si="1"/>
        <v>2862.2200368873637</v>
      </c>
      <c r="AE17" s="175">
        <f t="shared" si="1"/>
        <v>2853.6333767767014</v>
      </c>
      <c r="AF17" s="175">
        <f t="shared" si="1"/>
        <v>2845.0724766463713</v>
      </c>
      <c r="AG17" s="175">
        <f t="shared" si="1"/>
        <v>2836.5372592164322</v>
      </c>
      <c r="AH17" s="175">
        <f t="shared" si="1"/>
        <v>2828.0276474387829</v>
      </c>
      <c r="AI17" s="175">
        <f t="shared" si="1"/>
        <v>2819.5435644964664</v>
      </c>
      <c r="AJ17" s="177">
        <f t="shared" si="20"/>
        <v>2811.084933802977</v>
      </c>
      <c r="AK17" s="177">
        <f t="shared" si="21"/>
        <v>2802.651679001568</v>
      </c>
      <c r="AL17" s="177">
        <f t="shared" si="22"/>
        <v>2794.2437239645633</v>
      </c>
      <c r="AM17" s="431">
        <f t="shared" si="9"/>
        <v>2785.8609927926695</v>
      </c>
      <c r="AN17" s="6">
        <f t="shared" si="10"/>
        <v>2777.5034098142914</v>
      </c>
      <c r="AO17" s="6">
        <f t="shared" si="11"/>
        <v>2769.1708995848485</v>
      </c>
      <c r="AP17" s="6">
        <f t="shared" si="12"/>
        <v>2760.8633868860938</v>
      </c>
      <c r="AQ17" s="6">
        <f t="shared" si="13"/>
        <v>2752.5807967254354</v>
      </c>
      <c r="AR17" s="6">
        <f t="shared" si="14"/>
        <v>2744.3230543352593</v>
      </c>
      <c r="AS17" s="6">
        <f t="shared" si="15"/>
        <v>2736.0900851722536</v>
      </c>
      <c r="AT17" s="6">
        <f t="shared" si="16"/>
        <v>2727.8818149167369</v>
      </c>
      <c r="AU17" s="6">
        <f t="shared" si="17"/>
        <v>2719.6981694719866</v>
      </c>
      <c r="AV17" s="6">
        <f t="shared" si="18"/>
        <v>2711.5390749635708</v>
      </c>
      <c r="AW17" s="435">
        <f t="shared" si="19"/>
        <v>2703.4044577386799</v>
      </c>
    </row>
    <row r="18" spans="1:49" x14ac:dyDescent="0.35">
      <c r="A18" s="168" t="s">
        <v>9</v>
      </c>
      <c r="B18" s="169">
        <f>Pop!F111</f>
        <v>25306.830061551816</v>
      </c>
      <c r="C18" s="170">
        <f>Pop!K111</f>
        <v>29600.445164564851</v>
      </c>
      <c r="D18" s="170">
        <f>Pop!P111</f>
        <v>39157.260267577876</v>
      </c>
      <c r="E18" s="170">
        <f>Pop!U111</f>
        <v>46479.675370590892</v>
      </c>
      <c r="F18" s="170">
        <f>Pop!AD111</f>
        <v>60764.505576616924</v>
      </c>
      <c r="G18" s="171">
        <f t="shared" si="3"/>
        <v>1.4011109028204713</v>
      </c>
      <c r="H18" s="554">
        <f t="shared" si="4"/>
        <v>3045.6229182266698</v>
      </c>
      <c r="I18" s="173">
        <f t="shared" si="5"/>
        <v>2979.2014451207929</v>
      </c>
      <c r="J18" s="173">
        <f t="shared" si="6"/>
        <v>2934.7807483955044</v>
      </c>
      <c r="K18" s="428">
        <f t="shared" si="7"/>
        <v>2891.0223762339983</v>
      </c>
      <c r="L18" s="174">
        <f t="shared" si="8"/>
        <v>2813.8949359042654</v>
      </c>
      <c r="R18" s="433" t="s">
        <v>9</v>
      </c>
      <c r="S18" s="175"/>
      <c r="T18" s="175"/>
      <c r="U18" s="175"/>
      <c r="V18" s="176">
        <v>3154.89</v>
      </c>
      <c r="W18" s="175">
        <f t="shared" si="1"/>
        <v>3094.9470899999997</v>
      </c>
      <c r="X18" s="175">
        <f t="shared" si="1"/>
        <v>3067.0925661899996</v>
      </c>
      <c r="Y18" s="176">
        <f t="shared" si="1"/>
        <v>3045.6229182266698</v>
      </c>
      <c r="Z18" s="175">
        <f t="shared" si="1"/>
        <v>3027.3491807173095</v>
      </c>
      <c r="AA18" s="175">
        <f t="shared" si="1"/>
        <v>3015.2397839944401</v>
      </c>
      <c r="AB18" s="175">
        <f t="shared" si="1"/>
        <v>3003.1788248584626</v>
      </c>
      <c r="AC18" s="176">
        <f t="shared" si="1"/>
        <v>2991.1661095590289</v>
      </c>
      <c r="AD18" s="175">
        <f t="shared" si="1"/>
        <v>2979.2014451207929</v>
      </c>
      <c r="AE18" s="175">
        <f t="shared" si="1"/>
        <v>2970.2638407854306</v>
      </c>
      <c r="AF18" s="175">
        <f t="shared" si="1"/>
        <v>2961.3530492630744</v>
      </c>
      <c r="AG18" s="175">
        <f t="shared" si="1"/>
        <v>2952.4689901152851</v>
      </c>
      <c r="AH18" s="175">
        <f t="shared" si="1"/>
        <v>2943.6115831449392</v>
      </c>
      <c r="AI18" s="175">
        <f t="shared" si="1"/>
        <v>2934.7807483955044</v>
      </c>
      <c r="AJ18" s="177">
        <f t="shared" si="20"/>
        <v>2925.9764061503179</v>
      </c>
      <c r="AK18" s="177">
        <f t="shared" si="21"/>
        <v>2917.1984769318669</v>
      </c>
      <c r="AL18" s="177">
        <f t="shared" si="22"/>
        <v>2908.4468815010714</v>
      </c>
      <c r="AM18" s="431">
        <f t="shared" si="9"/>
        <v>2899.721540856568</v>
      </c>
      <c r="AN18" s="6">
        <f t="shared" si="10"/>
        <v>2891.0223762339983</v>
      </c>
      <c r="AO18" s="6">
        <f t="shared" si="11"/>
        <v>2882.3493091052965</v>
      </c>
      <c r="AP18" s="6">
        <f t="shared" si="12"/>
        <v>2873.7022611779807</v>
      </c>
      <c r="AQ18" s="6">
        <f t="shared" si="13"/>
        <v>2865.0811543944469</v>
      </c>
      <c r="AR18" s="6">
        <f t="shared" si="14"/>
        <v>2856.4859109312638</v>
      </c>
      <c r="AS18" s="6">
        <f t="shared" si="15"/>
        <v>2847.9164531984702</v>
      </c>
      <c r="AT18" s="6">
        <f t="shared" si="16"/>
        <v>2839.3727038388747</v>
      </c>
      <c r="AU18" s="6">
        <f t="shared" si="17"/>
        <v>2830.854585727358</v>
      </c>
      <c r="AV18" s="6">
        <f t="shared" si="18"/>
        <v>2822.3620219701761</v>
      </c>
      <c r="AW18" s="435">
        <f t="shared" si="19"/>
        <v>2813.8949359042654</v>
      </c>
    </row>
    <row r="19" spans="1:49" x14ac:dyDescent="0.35">
      <c r="A19" s="168" t="s">
        <v>10</v>
      </c>
      <c r="B19" s="169">
        <f>Pop!F112</f>
        <v>10307.789887247754</v>
      </c>
      <c r="C19" s="170">
        <f>Pop!K112</f>
        <v>10411.426054784461</v>
      </c>
      <c r="D19" s="170">
        <f>Pop!P112</f>
        <v>10515.062222321167</v>
      </c>
      <c r="E19" s="170">
        <f>Pop!U112</f>
        <v>10618.698389857873</v>
      </c>
      <c r="F19" s="170">
        <f>Pop!AD112</f>
        <v>10825.970724931285</v>
      </c>
      <c r="G19" s="171">
        <f t="shared" si="3"/>
        <v>5.0270799400422027E-2</v>
      </c>
      <c r="H19" s="554">
        <f t="shared" si="4"/>
        <v>3241.0805323600803</v>
      </c>
      <c r="I19" s="173">
        <f t="shared" si="5"/>
        <v>3170.3963573344067</v>
      </c>
      <c r="J19" s="173">
        <f t="shared" si="6"/>
        <v>3123.1248929227745</v>
      </c>
      <c r="K19" s="428">
        <f t="shared" si="7"/>
        <v>3076.5582587896815</v>
      </c>
      <c r="L19" s="174">
        <f t="shared" si="8"/>
        <v>2994.4810443494207</v>
      </c>
      <c r="R19" s="433" t="s">
        <v>10</v>
      </c>
      <c r="S19" s="175"/>
      <c r="T19" s="175"/>
      <c r="U19" s="175"/>
      <c r="V19" s="176">
        <v>3357.36</v>
      </c>
      <c r="W19" s="175">
        <f t="shared" si="1"/>
        <v>3293.5701600000002</v>
      </c>
      <c r="X19" s="175">
        <f t="shared" si="1"/>
        <v>3263.9280285600003</v>
      </c>
      <c r="Y19" s="176">
        <f t="shared" si="1"/>
        <v>3241.0805323600803</v>
      </c>
      <c r="Z19" s="175">
        <f t="shared" si="1"/>
        <v>3221.6340491659198</v>
      </c>
      <c r="AA19" s="175">
        <f t="shared" si="1"/>
        <v>3208.7475129692561</v>
      </c>
      <c r="AB19" s="175">
        <f t="shared" si="1"/>
        <v>3195.9125229173792</v>
      </c>
      <c r="AC19" s="176">
        <f t="shared" si="1"/>
        <v>3183.1288728257095</v>
      </c>
      <c r="AD19" s="175">
        <f t="shared" si="1"/>
        <v>3170.3963573344067</v>
      </c>
      <c r="AE19" s="175">
        <f t="shared" si="1"/>
        <v>3160.8851682624036</v>
      </c>
      <c r="AF19" s="175">
        <f t="shared" si="1"/>
        <v>3151.4025127576165</v>
      </c>
      <c r="AG19" s="175">
        <f t="shared" si="1"/>
        <v>3141.9483052193436</v>
      </c>
      <c r="AH19" s="175">
        <f t="shared" si="1"/>
        <v>3132.5224603036854</v>
      </c>
      <c r="AI19" s="175">
        <f t="shared" si="1"/>
        <v>3123.1248929227745</v>
      </c>
      <c r="AJ19" s="177">
        <f t="shared" si="20"/>
        <v>3113.755518244006</v>
      </c>
      <c r="AK19" s="177">
        <f t="shared" si="21"/>
        <v>3104.4142516892739</v>
      </c>
      <c r="AL19" s="177">
        <f t="shared" si="22"/>
        <v>3095.1010089342062</v>
      </c>
      <c r="AM19" s="431">
        <f t="shared" si="9"/>
        <v>3085.8157059074038</v>
      </c>
      <c r="AN19" s="6">
        <f t="shared" si="10"/>
        <v>3076.5582587896815</v>
      </c>
      <c r="AO19" s="6">
        <f t="shared" si="11"/>
        <v>3067.3285840133126</v>
      </c>
      <c r="AP19" s="6">
        <f t="shared" si="12"/>
        <v>3058.1265982612726</v>
      </c>
      <c r="AQ19" s="6">
        <f t="shared" si="13"/>
        <v>3048.9522184664888</v>
      </c>
      <c r="AR19" s="6">
        <f t="shared" si="14"/>
        <v>3039.8053618110894</v>
      </c>
      <c r="AS19" s="6">
        <f t="shared" si="15"/>
        <v>3030.685945725656</v>
      </c>
      <c r="AT19" s="6">
        <f t="shared" si="16"/>
        <v>3021.593887888479</v>
      </c>
      <c r="AU19" s="6">
        <f t="shared" si="17"/>
        <v>3012.5291062248134</v>
      </c>
      <c r="AV19" s="6">
        <f t="shared" si="18"/>
        <v>3003.4915189061389</v>
      </c>
      <c r="AW19" s="435">
        <f t="shared" si="19"/>
        <v>2994.4810443494207</v>
      </c>
    </row>
    <row r="20" spans="1:49" x14ac:dyDescent="0.35">
      <c r="A20" s="168" t="s">
        <v>11</v>
      </c>
      <c r="B20" s="169">
        <f>Pop!F113</f>
        <v>73194</v>
      </c>
      <c r="C20" s="170">
        <f>Pop!K113</f>
        <v>75280</v>
      </c>
      <c r="D20" s="170">
        <f>Pop!P113</f>
        <v>76982</v>
      </c>
      <c r="E20" s="170">
        <f>Pop!U113</f>
        <v>78587</v>
      </c>
      <c r="F20" s="170">
        <f>Pop!AD113</f>
        <v>82065.890239522822</v>
      </c>
      <c r="G20" s="171">
        <f t="shared" si="3"/>
        <v>0.12121062162913383</v>
      </c>
      <c r="H20" s="554">
        <f t="shared" si="4"/>
        <v>2887.7469948040498</v>
      </c>
      <c r="I20" s="173">
        <f t="shared" si="5"/>
        <v>2824.7686109062702</v>
      </c>
      <c r="J20" s="173">
        <f t="shared" si="6"/>
        <v>2782.6505493734776</v>
      </c>
      <c r="K20" s="428">
        <f t="shared" si="7"/>
        <v>2741.1604794929685</v>
      </c>
      <c r="L20" s="174">
        <f t="shared" si="8"/>
        <v>2668.0310934825693</v>
      </c>
      <c r="R20" s="433" t="s">
        <v>11</v>
      </c>
      <c r="S20" s="175"/>
      <c r="T20" s="175"/>
      <c r="U20" s="175"/>
      <c r="V20" s="176">
        <v>2991.35</v>
      </c>
      <c r="W20" s="175">
        <f t="shared" si="1"/>
        <v>2934.5143499999999</v>
      </c>
      <c r="X20" s="175">
        <f t="shared" si="1"/>
        <v>2908.1037208499997</v>
      </c>
      <c r="Y20" s="176">
        <f t="shared" si="1"/>
        <v>2887.7469948040498</v>
      </c>
      <c r="Z20" s="175">
        <f t="shared" si="1"/>
        <v>2870.4205128352255</v>
      </c>
      <c r="AA20" s="175">
        <f t="shared" si="1"/>
        <v>2858.9388307838844</v>
      </c>
      <c r="AB20" s="175">
        <f t="shared" si="1"/>
        <v>2847.5030754607487</v>
      </c>
      <c r="AC20" s="176">
        <f t="shared" si="1"/>
        <v>2836.1130631589058</v>
      </c>
      <c r="AD20" s="175">
        <f t="shared" si="1"/>
        <v>2824.7686109062702</v>
      </c>
      <c r="AE20" s="175">
        <f t="shared" si="1"/>
        <v>2816.2943050735512</v>
      </c>
      <c r="AF20" s="175">
        <f t="shared" si="1"/>
        <v>2807.8454221583306</v>
      </c>
      <c r="AG20" s="175">
        <f t="shared" si="1"/>
        <v>2799.4218858918557</v>
      </c>
      <c r="AH20" s="175">
        <f t="shared" si="1"/>
        <v>2791.0236202341803</v>
      </c>
      <c r="AI20" s="175">
        <f t="shared" si="1"/>
        <v>2782.6505493734776</v>
      </c>
      <c r="AJ20" s="177">
        <f t="shared" si="20"/>
        <v>2774.3025977253574</v>
      </c>
      <c r="AK20" s="177">
        <f t="shared" si="21"/>
        <v>2765.9796899321814</v>
      </c>
      <c r="AL20" s="177">
        <f t="shared" si="22"/>
        <v>2757.6817508623849</v>
      </c>
      <c r="AM20" s="431">
        <f t="shared" si="9"/>
        <v>2749.4087056097978</v>
      </c>
      <c r="AN20" s="6">
        <f t="shared" si="10"/>
        <v>2741.1604794929685</v>
      </c>
      <c r="AO20" s="6">
        <f t="shared" si="11"/>
        <v>2732.9369980544898</v>
      </c>
      <c r="AP20" s="6">
        <f t="shared" si="12"/>
        <v>2724.7381870603263</v>
      </c>
      <c r="AQ20" s="6">
        <f t="shared" si="13"/>
        <v>2716.5639724991452</v>
      </c>
      <c r="AR20" s="6">
        <f t="shared" si="14"/>
        <v>2708.4142805816477</v>
      </c>
      <c r="AS20" s="6">
        <f t="shared" si="15"/>
        <v>2700.2890377399026</v>
      </c>
      <c r="AT20" s="6">
        <f t="shared" si="16"/>
        <v>2692.1881706266827</v>
      </c>
      <c r="AU20" s="6">
        <f t="shared" si="17"/>
        <v>2684.1116061148027</v>
      </c>
      <c r="AV20" s="6">
        <f t="shared" si="18"/>
        <v>2676.0592712964585</v>
      </c>
      <c r="AW20" s="435">
        <f t="shared" si="19"/>
        <v>2668.0310934825693</v>
      </c>
    </row>
    <row r="21" spans="1:49" x14ac:dyDescent="0.35">
      <c r="A21" s="168" t="s">
        <v>12</v>
      </c>
      <c r="B21" s="169">
        <f>Pop!F114</f>
        <v>107051</v>
      </c>
      <c r="C21" s="170">
        <f>Pop!K114</f>
        <v>109844</v>
      </c>
      <c r="D21" s="170">
        <f>Pop!P114</f>
        <v>111802</v>
      </c>
      <c r="E21" s="170">
        <f>Pop!U114</f>
        <v>113622</v>
      </c>
      <c r="F21" s="170">
        <f>Pop!AD114</f>
        <v>118378.46941666602</v>
      </c>
      <c r="G21" s="171">
        <f t="shared" si="3"/>
        <v>0.10581376555722057</v>
      </c>
      <c r="H21" s="554">
        <f t="shared" si="4"/>
        <v>2952.6774987138301</v>
      </c>
      <c r="I21" s="173">
        <f t="shared" si="5"/>
        <v>2888.2830564808628</v>
      </c>
      <c r="J21" s="173">
        <f t="shared" si="6"/>
        <v>2845.2179774413612</v>
      </c>
      <c r="K21" s="428">
        <f t="shared" si="7"/>
        <v>2802.7950103404778</v>
      </c>
      <c r="L21" s="174">
        <f t="shared" si="8"/>
        <v>2728.0213224252329</v>
      </c>
      <c r="R21" s="433" t="s">
        <v>12</v>
      </c>
      <c r="S21" s="175"/>
      <c r="T21" s="175"/>
      <c r="U21" s="175"/>
      <c r="V21" s="176">
        <v>3058.61</v>
      </c>
      <c r="W21" s="175">
        <f t="shared" si="1"/>
        <v>3000.4964100000002</v>
      </c>
      <c r="X21" s="175">
        <f t="shared" si="1"/>
        <v>2973.49194231</v>
      </c>
      <c r="Y21" s="176">
        <f t="shared" si="1"/>
        <v>2952.6774987138301</v>
      </c>
      <c r="Z21" s="175">
        <f t="shared" si="1"/>
        <v>2934.9614337215471</v>
      </c>
      <c r="AA21" s="175">
        <f t="shared" si="1"/>
        <v>2923.2215879866608</v>
      </c>
      <c r="AB21" s="175">
        <f t="shared" si="1"/>
        <v>2911.5287016347143</v>
      </c>
      <c r="AC21" s="176">
        <f t="shared" si="1"/>
        <v>2899.8825868281756</v>
      </c>
      <c r="AD21" s="175">
        <f t="shared" si="1"/>
        <v>2888.2830564808628</v>
      </c>
      <c r="AE21" s="175">
        <f t="shared" si="1"/>
        <v>2879.6182073114201</v>
      </c>
      <c r="AF21" s="175">
        <f t="shared" si="1"/>
        <v>2870.9793526894859</v>
      </c>
      <c r="AG21" s="175">
        <f t="shared" si="1"/>
        <v>2862.3664146314177</v>
      </c>
      <c r="AH21" s="175">
        <f t="shared" si="1"/>
        <v>2853.7793153875236</v>
      </c>
      <c r="AI21" s="175">
        <f t="shared" si="1"/>
        <v>2845.2179774413612</v>
      </c>
      <c r="AJ21" s="177">
        <f t="shared" si="20"/>
        <v>2836.6823235090369</v>
      </c>
      <c r="AK21" s="177">
        <f t="shared" si="21"/>
        <v>2828.1722765385098</v>
      </c>
      <c r="AL21" s="177">
        <f t="shared" si="22"/>
        <v>2819.6877597088942</v>
      </c>
      <c r="AM21" s="431">
        <f t="shared" si="9"/>
        <v>2811.2286964297673</v>
      </c>
      <c r="AN21" s="6">
        <f t="shared" si="10"/>
        <v>2802.7950103404778</v>
      </c>
      <c r="AO21" s="6">
        <f t="shared" si="11"/>
        <v>2794.3866253094566</v>
      </c>
      <c r="AP21" s="6">
        <f t="shared" si="12"/>
        <v>2786.0034654335282</v>
      </c>
      <c r="AQ21" s="6">
        <f t="shared" si="13"/>
        <v>2777.6454550372277</v>
      </c>
      <c r="AR21" s="6">
        <f t="shared" si="14"/>
        <v>2769.3125186721159</v>
      </c>
      <c r="AS21" s="6">
        <f t="shared" si="15"/>
        <v>2761.0045811160994</v>
      </c>
      <c r="AT21" s="6">
        <f t="shared" si="16"/>
        <v>2752.721567372751</v>
      </c>
      <c r="AU21" s="6">
        <f t="shared" si="17"/>
        <v>2744.4634026706326</v>
      </c>
      <c r="AV21" s="6">
        <f t="shared" si="18"/>
        <v>2736.2300124626208</v>
      </c>
      <c r="AW21" s="435">
        <f t="shared" si="19"/>
        <v>2728.0213224252329</v>
      </c>
    </row>
    <row r="22" spans="1:49" x14ac:dyDescent="0.35">
      <c r="A22" s="168" t="s">
        <v>13</v>
      </c>
      <c r="B22" s="169">
        <f>Pop!F115</f>
        <v>130018</v>
      </c>
      <c r="C22" s="170">
        <f>Pop!K115</f>
        <v>134498</v>
      </c>
      <c r="D22" s="170">
        <f>Pop!P115</f>
        <v>138072</v>
      </c>
      <c r="E22" s="170">
        <f>Pop!U115</f>
        <v>141502</v>
      </c>
      <c r="F22" s="170">
        <f>Pop!AD115</f>
        <v>147994.58300551033</v>
      </c>
      <c r="G22" s="171">
        <f t="shared" si="3"/>
        <v>0.13826226372894776</v>
      </c>
      <c r="H22" s="554">
        <f t="shared" si="4"/>
        <v>2851.0148259999</v>
      </c>
      <c r="I22" s="173">
        <f t="shared" si="5"/>
        <v>2788.8375277347986</v>
      </c>
      <c r="J22" s="173">
        <f t="shared" si="6"/>
        <v>2747.2552083389414</v>
      </c>
      <c r="K22" s="428">
        <f t="shared" si="7"/>
        <v>2706.2928925356728</v>
      </c>
      <c r="L22" s="174">
        <f t="shared" si="8"/>
        <v>2634.0937129998406</v>
      </c>
      <c r="R22" s="433" t="s">
        <v>13</v>
      </c>
      <c r="S22" s="175"/>
      <c r="T22" s="175"/>
      <c r="U22" s="175"/>
      <c r="V22" s="176">
        <v>2953.3</v>
      </c>
      <c r="W22" s="175">
        <f t="shared" si="1"/>
        <v>2897.1873000000001</v>
      </c>
      <c r="X22" s="175">
        <f t="shared" si="1"/>
        <v>2871.1126143000001</v>
      </c>
      <c r="Y22" s="176">
        <f t="shared" si="1"/>
        <v>2851.0148259999</v>
      </c>
      <c r="Z22" s="175">
        <f t="shared" si="1"/>
        <v>2833.9087370439006</v>
      </c>
      <c r="AA22" s="175">
        <f t="shared" si="1"/>
        <v>2822.5731020957251</v>
      </c>
      <c r="AB22" s="175">
        <f t="shared" si="1"/>
        <v>2811.2828096873423</v>
      </c>
      <c r="AC22" s="176">
        <f t="shared" si="1"/>
        <v>2800.0376784485929</v>
      </c>
      <c r="AD22" s="175">
        <f t="shared" si="1"/>
        <v>2788.8375277347986</v>
      </c>
      <c r="AE22" s="175">
        <f t="shared" si="1"/>
        <v>2780.4710151515942</v>
      </c>
      <c r="AF22" s="175">
        <f t="shared" si="1"/>
        <v>2772.1296021061394</v>
      </c>
      <c r="AG22" s="175">
        <f t="shared" si="1"/>
        <v>2763.8132132998207</v>
      </c>
      <c r="AH22" s="175">
        <f t="shared" si="1"/>
        <v>2755.5217736599211</v>
      </c>
      <c r="AI22" s="175">
        <f>AH22+(AH22*(AI$9/100))</f>
        <v>2747.2552083389414</v>
      </c>
      <c r="AJ22" s="177">
        <f t="shared" si="20"/>
        <v>2739.0134427139246</v>
      </c>
      <c r="AK22" s="177">
        <f t="shared" si="21"/>
        <v>2730.796402385783</v>
      </c>
      <c r="AL22" s="177">
        <f t="shared" si="22"/>
        <v>2722.6040131786258</v>
      </c>
      <c r="AM22" s="431">
        <f t="shared" si="9"/>
        <v>2714.4362011390899</v>
      </c>
      <c r="AN22" s="6">
        <f t="shared" si="10"/>
        <v>2706.2928925356728</v>
      </c>
      <c r="AO22" s="6">
        <f t="shared" si="11"/>
        <v>2698.1740138580658</v>
      </c>
      <c r="AP22" s="6">
        <f t="shared" si="12"/>
        <v>2690.0794918164916</v>
      </c>
      <c r="AQ22" s="6">
        <f t="shared" si="13"/>
        <v>2682.009253341042</v>
      </c>
      <c r="AR22" s="6">
        <f t="shared" si="14"/>
        <v>2673.9632255810188</v>
      </c>
      <c r="AS22" s="6">
        <f t="shared" si="15"/>
        <v>2665.941335904276</v>
      </c>
      <c r="AT22" s="6">
        <f t="shared" si="16"/>
        <v>2657.943511896563</v>
      </c>
      <c r="AU22" s="6">
        <f t="shared" si="17"/>
        <v>2649.9696813608734</v>
      </c>
      <c r="AV22" s="6">
        <f t="shared" si="18"/>
        <v>2642.0197723167907</v>
      </c>
      <c r="AW22" s="435">
        <f t="shared" si="19"/>
        <v>2634.0937129998406</v>
      </c>
    </row>
    <row r="23" spans="1:49" ht="15" thickBot="1" x14ac:dyDescent="0.4">
      <c r="A23" s="746" t="s">
        <v>14</v>
      </c>
      <c r="B23" s="169">
        <f>Pop!F116</f>
        <v>66951</v>
      </c>
      <c r="C23" s="170">
        <f>Pop!K116</f>
        <v>68976</v>
      </c>
      <c r="D23" s="170">
        <f>Pop!P116</f>
        <v>70762</v>
      </c>
      <c r="E23" s="170">
        <f>Pop!U116</f>
        <v>72608</v>
      </c>
      <c r="F23" s="170">
        <f>Pop!AD116</f>
        <v>75959.923627914861</v>
      </c>
      <c r="G23" s="745">
        <f t="shared" si="3"/>
        <v>0.13455995620550643</v>
      </c>
      <c r="H23" s="554">
        <f t="shared" si="4"/>
        <v>2911.2150374749799</v>
      </c>
      <c r="I23" s="173">
        <f t="shared" si="5"/>
        <v>2847.7248430192399</v>
      </c>
      <c r="J23" s="173">
        <f t="shared" si="6"/>
        <v>2805.2644978767516</v>
      </c>
      <c r="K23" s="428">
        <f t="shared" si="7"/>
        <v>2763.4372479274452</v>
      </c>
      <c r="L23" s="174">
        <f t="shared" si="8"/>
        <v>2689.7135565452531</v>
      </c>
      <c r="R23" s="433" t="s">
        <v>14</v>
      </c>
      <c r="S23" s="175"/>
      <c r="T23" s="175"/>
      <c r="U23" s="175"/>
      <c r="V23" s="176">
        <v>3015.66</v>
      </c>
      <c r="W23" s="175">
        <f t="shared" si="1"/>
        <v>2958.3624599999998</v>
      </c>
      <c r="X23" s="175">
        <f t="shared" si="1"/>
        <v>2931.7371978599999</v>
      </c>
      <c r="Y23" s="176">
        <f t="shared" si="1"/>
        <v>2911.2150374749799</v>
      </c>
      <c r="Z23" s="175">
        <f t="shared" si="1"/>
        <v>2893.74774725013</v>
      </c>
      <c r="AA23" s="175">
        <f t="shared" si="1"/>
        <v>2882.1727562611295</v>
      </c>
      <c r="AB23" s="175">
        <f t="shared" si="1"/>
        <v>2870.6440652360848</v>
      </c>
      <c r="AC23" s="176">
        <f t="shared" si="1"/>
        <v>2859.1614889751404</v>
      </c>
      <c r="AD23" s="175">
        <f t="shared" si="1"/>
        <v>2847.7248430192399</v>
      </c>
      <c r="AE23" s="175">
        <f t="shared" si="1"/>
        <v>2839.1816684901823</v>
      </c>
      <c r="AF23" s="175">
        <f t="shared" si="1"/>
        <v>2830.6641234847116</v>
      </c>
      <c r="AG23" s="175">
        <f t="shared" si="1"/>
        <v>2822.1721311142574</v>
      </c>
      <c r="AH23" s="175">
        <f t="shared" si="1"/>
        <v>2813.7056147209146</v>
      </c>
      <c r="AI23" s="175">
        <f>AH23+(AH23*(AI$9/100))</f>
        <v>2805.2644978767516</v>
      </c>
      <c r="AJ23" s="177">
        <f t="shared" si="20"/>
        <v>2796.8487043831215</v>
      </c>
      <c r="AK23" s="177">
        <f t="shared" si="21"/>
        <v>2788.458158269972</v>
      </c>
      <c r="AL23" s="177">
        <f t="shared" si="22"/>
        <v>2780.0927837951622</v>
      </c>
      <c r="AM23" s="431">
        <f t="shared" si="9"/>
        <v>2771.7525054437765</v>
      </c>
      <c r="AN23" s="6">
        <f t="shared" si="10"/>
        <v>2763.4372479274452</v>
      </c>
      <c r="AO23" s="6">
        <f t="shared" si="11"/>
        <v>2755.146936183663</v>
      </c>
      <c r="AP23" s="6">
        <f t="shared" si="12"/>
        <v>2746.8814953751121</v>
      </c>
      <c r="AQ23" s="6">
        <f t="shared" si="13"/>
        <v>2738.6408508889867</v>
      </c>
      <c r="AR23" s="6">
        <f t="shared" si="14"/>
        <v>2730.4249283363197</v>
      </c>
      <c r="AS23" s="6">
        <f t="shared" si="15"/>
        <v>2722.2336535513109</v>
      </c>
      <c r="AT23" s="6">
        <f t="shared" si="16"/>
        <v>2714.0669525906569</v>
      </c>
      <c r="AU23" s="6">
        <f t="shared" si="17"/>
        <v>2705.9247517328849</v>
      </c>
      <c r="AV23" s="6">
        <f t="shared" si="18"/>
        <v>2697.8069774776864</v>
      </c>
      <c r="AW23" s="435">
        <f>AV23+(AV23*(AW$9/100))</f>
        <v>2689.7135565452531</v>
      </c>
    </row>
    <row r="24" spans="1:49" x14ac:dyDescent="0.35">
      <c r="A24" s="751" t="s">
        <v>2128</v>
      </c>
      <c r="B24" s="747">
        <f>SUM(B10+B11+B12+B13+B14+B15+B16+B18+B19)</f>
        <v>285919.26153846155</v>
      </c>
      <c r="C24" s="747">
        <f t="shared" ref="C24:F24" si="23">SUM(C10+C11+C12+C13+C14+C15+C16+C18+C19)</f>
        <v>311241.5692307693</v>
      </c>
      <c r="D24" s="747">
        <f t="shared" si="23"/>
        <v>346352.34008097165</v>
      </c>
      <c r="E24" s="747">
        <f t="shared" si="23"/>
        <v>373249.42672064772</v>
      </c>
      <c r="F24" s="747">
        <f t="shared" si="23"/>
        <v>420602</v>
      </c>
      <c r="G24" s="748">
        <f>(F24-B24)/B24</f>
        <v>0.47105164491837176</v>
      </c>
      <c r="H24" s="875"/>
      <c r="I24" s="876"/>
      <c r="J24" s="876"/>
      <c r="K24" s="876"/>
      <c r="L24" s="877"/>
      <c r="S24" s="175"/>
      <c r="T24" s="175"/>
      <c r="U24" s="175"/>
      <c r="V24" s="176"/>
      <c r="W24" s="175"/>
      <c r="X24" s="175"/>
      <c r="Y24" s="176"/>
      <c r="Z24" s="175"/>
      <c r="AA24" s="175"/>
      <c r="AB24" s="175"/>
      <c r="AC24" s="175"/>
      <c r="AD24" s="175"/>
      <c r="AE24" s="175"/>
      <c r="AF24" s="175"/>
      <c r="AG24" s="175"/>
      <c r="AH24" s="175"/>
      <c r="AI24" s="175"/>
      <c r="AJ24" s="177"/>
      <c r="AK24" s="177"/>
      <c r="AL24" s="177"/>
      <c r="AM24" s="177"/>
    </row>
    <row r="25" spans="1:49" ht="15" thickBot="1" x14ac:dyDescent="0.4">
      <c r="A25" s="752" t="s">
        <v>2117</v>
      </c>
      <c r="B25" s="749">
        <f>SUM(B10:B23)</f>
        <v>766538.26153846155</v>
      </c>
      <c r="C25" s="749">
        <f t="shared" ref="C25:F25" si="24">SUM(C10:C23)</f>
        <v>806743.5692307693</v>
      </c>
      <c r="D25" s="749">
        <f t="shared" si="24"/>
        <v>853797.3400809716</v>
      </c>
      <c r="E25" s="749">
        <f t="shared" si="24"/>
        <v>892196.42672064772</v>
      </c>
      <c r="F25" s="749">
        <f t="shared" si="24"/>
        <v>962766.04554101499</v>
      </c>
      <c r="G25" s="750">
        <f t="shared" si="3"/>
        <v>0.25599215831538447</v>
      </c>
      <c r="H25" s="878"/>
      <c r="I25" s="179"/>
      <c r="J25" s="179"/>
      <c r="K25" s="179"/>
      <c r="L25" s="879"/>
      <c r="S25" s="177"/>
      <c r="T25" s="177"/>
      <c r="U25" s="177"/>
    </row>
    <row r="26" spans="1:49" x14ac:dyDescent="0.35">
      <c r="A26" s="180"/>
      <c r="B26" s="181"/>
      <c r="C26" s="181"/>
      <c r="D26" s="181"/>
      <c r="E26" s="181"/>
      <c r="F26" s="182"/>
      <c r="G26" s="183"/>
      <c r="H26" s="184"/>
      <c r="I26" s="184"/>
      <c r="J26" s="184"/>
      <c r="K26" s="184"/>
      <c r="L26" s="184"/>
    </row>
    <row r="27" spans="1:49" x14ac:dyDescent="0.35">
      <c r="A27" s="148" t="s">
        <v>2118</v>
      </c>
      <c r="B27" s="148"/>
      <c r="C27" s="149"/>
      <c r="D27" s="149"/>
      <c r="E27" s="149"/>
      <c r="F27" s="185"/>
      <c r="G27" s="185"/>
      <c r="H27" s="149"/>
      <c r="I27" s="149"/>
      <c r="J27" s="149"/>
      <c r="K27" s="149"/>
      <c r="L27" s="149"/>
    </row>
    <row r="28" spans="1:49" ht="21.65" customHeight="1" x14ac:dyDescent="0.35">
      <c r="A28" s="965" t="s">
        <v>2354</v>
      </c>
      <c r="B28" s="965"/>
      <c r="C28" s="965"/>
      <c r="D28" s="965"/>
      <c r="E28" s="965"/>
      <c r="F28" s="965"/>
      <c r="G28" s="965"/>
      <c r="H28" s="965"/>
      <c r="I28" s="965"/>
      <c r="J28" s="965"/>
      <c r="K28" s="965"/>
      <c r="L28" s="965"/>
    </row>
    <row r="29" spans="1:49" ht="39.65" customHeight="1" x14ac:dyDescent="0.35">
      <c r="A29" s="966" t="s">
        <v>2605</v>
      </c>
      <c r="B29" s="966"/>
      <c r="C29" s="966"/>
      <c r="D29" s="966"/>
      <c r="E29" s="966"/>
      <c r="F29" s="966"/>
      <c r="G29" s="966"/>
      <c r="H29" s="966"/>
      <c r="I29" s="966"/>
      <c r="J29" s="966"/>
      <c r="K29" s="966"/>
      <c r="L29" s="966"/>
    </row>
    <row r="30" spans="1:49" ht="28.5" customHeight="1" x14ac:dyDescent="0.35">
      <c r="A30" s="966" t="s">
        <v>2544</v>
      </c>
      <c r="B30" s="966"/>
      <c r="C30" s="966"/>
      <c r="D30" s="966"/>
      <c r="E30" s="966"/>
      <c r="F30" s="966"/>
      <c r="G30" s="966"/>
      <c r="H30" s="966"/>
      <c r="I30" s="966"/>
      <c r="J30" s="966"/>
      <c r="K30" s="966"/>
      <c r="L30" s="966"/>
    </row>
    <row r="31" spans="1:49" x14ac:dyDescent="0.35">
      <c r="A31" s="149"/>
      <c r="B31" s="149"/>
      <c r="C31" s="149"/>
      <c r="D31" s="149"/>
      <c r="E31" s="149"/>
      <c r="F31" s="149"/>
      <c r="G31" s="149"/>
      <c r="H31" s="149"/>
      <c r="I31" s="149"/>
      <c r="J31" s="149"/>
      <c r="K31" s="149"/>
      <c r="L31" s="149"/>
    </row>
    <row r="32" spans="1:49" x14ac:dyDescent="0.35">
      <c r="A32" s="154" t="s">
        <v>2119</v>
      </c>
      <c r="B32" s="149"/>
      <c r="C32" s="149"/>
      <c r="D32" s="149"/>
      <c r="E32" s="149"/>
      <c r="F32" s="149"/>
      <c r="G32" s="149"/>
      <c r="H32" s="149"/>
      <c r="I32" s="149"/>
      <c r="J32" s="149"/>
      <c r="K32" s="149"/>
      <c r="L32" s="149"/>
    </row>
    <row r="33" spans="1:12" x14ac:dyDescent="0.35">
      <c r="A33" s="154"/>
      <c r="B33" s="149"/>
      <c r="C33" s="149"/>
      <c r="D33" s="149"/>
      <c r="E33" s="149"/>
      <c r="F33" s="149"/>
      <c r="G33" s="149"/>
      <c r="H33" s="149"/>
      <c r="I33" s="149"/>
      <c r="J33" s="149"/>
      <c r="K33" s="149"/>
      <c r="L33" s="149"/>
    </row>
    <row r="34" spans="1:12" ht="14.5" customHeight="1" x14ac:dyDescent="0.35">
      <c r="A34" s="187"/>
      <c r="B34" s="957" t="s">
        <v>2120</v>
      </c>
      <c r="C34" s="958"/>
      <c r="D34" s="958"/>
      <c r="E34" s="958"/>
      <c r="F34" s="958"/>
      <c r="G34" s="188" t="s">
        <v>2121</v>
      </c>
      <c r="H34" s="149"/>
      <c r="I34" s="149"/>
      <c r="J34" s="149"/>
      <c r="K34" s="149"/>
      <c r="L34" s="149"/>
    </row>
    <row r="35" spans="1:12" x14ac:dyDescent="0.35">
      <c r="A35" s="189" t="s">
        <v>2122</v>
      </c>
      <c r="B35" s="163">
        <f t="shared" ref="B35:G35" si="25">B9</f>
        <v>2026</v>
      </c>
      <c r="C35" s="163">
        <f t="shared" si="25"/>
        <v>2031</v>
      </c>
      <c r="D35" s="163">
        <f t="shared" si="25"/>
        <v>2036</v>
      </c>
      <c r="E35" s="163">
        <f t="shared" si="25"/>
        <v>2041</v>
      </c>
      <c r="F35" s="163">
        <f t="shared" si="25"/>
        <v>2050</v>
      </c>
      <c r="G35" s="163" t="str">
        <f t="shared" si="25"/>
        <v>2026-2050</v>
      </c>
      <c r="H35" s="149"/>
      <c r="I35" s="149"/>
      <c r="J35" s="149"/>
      <c r="K35" s="149"/>
      <c r="L35" s="149"/>
    </row>
    <row r="36" spans="1:12" x14ac:dyDescent="0.35">
      <c r="A36" s="190" t="s">
        <v>1</v>
      </c>
      <c r="B36" s="191">
        <f>(B10*H10)/1000000</f>
        <v>93.202562998438793</v>
      </c>
      <c r="C36" s="191">
        <f t="shared" ref="C36:C49" si="26">(C10*I10)/1000000</f>
        <v>96.845778479749725</v>
      </c>
      <c r="D36" s="191">
        <f t="shared" ref="D36:D49" si="27">(D10*J10)/1000000</f>
        <v>102.66097355663831</v>
      </c>
      <c r="E36" s="191">
        <f t="shared" ref="E36:E49" si="28">(E10*K10)/1000000</f>
        <v>107.48694138146027</v>
      </c>
      <c r="F36" s="191">
        <f t="shared" ref="F36:F49" si="29">(F10*L10)/1000000</f>
        <v>111.91607174968979</v>
      </c>
      <c r="G36" s="192">
        <f>(F36-B36)/B36</f>
        <v>0.20078319897237656</v>
      </c>
      <c r="H36" s="149"/>
      <c r="I36" s="149"/>
      <c r="J36" s="149"/>
      <c r="K36" s="149"/>
      <c r="L36" s="149"/>
    </row>
    <row r="37" spans="1:12" x14ac:dyDescent="0.35">
      <c r="A37" s="190" t="s">
        <v>2</v>
      </c>
      <c r="B37" s="191">
        <f t="shared" ref="B37:B49" si="30">(B11*H11)/1000000</f>
        <v>149.41450307527589</v>
      </c>
      <c r="C37" s="191">
        <f t="shared" si="26"/>
        <v>152.36623578380406</v>
      </c>
      <c r="D37" s="191">
        <f t="shared" si="27"/>
        <v>154.68655168658805</v>
      </c>
      <c r="E37" s="191">
        <f t="shared" si="28"/>
        <v>157.16981777565638</v>
      </c>
      <c r="F37" s="191">
        <f t="shared" si="29"/>
        <v>159.96230686467703</v>
      </c>
      <c r="G37" s="192">
        <f t="shared" ref="G37:G50" si="31">(F37-B37)/B37</f>
        <v>7.0594243345219965E-2</v>
      </c>
      <c r="H37" s="149"/>
      <c r="I37" s="149"/>
      <c r="J37" s="149"/>
      <c r="K37" s="149"/>
      <c r="L37" s="149"/>
    </row>
    <row r="38" spans="1:12" x14ac:dyDescent="0.35">
      <c r="A38" s="190" t="s">
        <v>3</v>
      </c>
      <c r="B38" s="191">
        <f t="shared" si="30"/>
        <v>83.793283164697456</v>
      </c>
      <c r="C38" s="191">
        <f t="shared" si="26"/>
        <v>96.891666626140989</v>
      </c>
      <c r="D38" s="191">
        <f t="shared" si="27"/>
        <v>107.37678321754886</v>
      </c>
      <c r="E38" s="191">
        <f t="shared" si="28"/>
        <v>117.76578090500171</v>
      </c>
      <c r="F38" s="191">
        <f t="shared" si="29"/>
        <v>137.99172237857084</v>
      </c>
      <c r="G38" s="192">
        <f t="shared" si="31"/>
        <v>0.64681126179702508</v>
      </c>
      <c r="H38" s="149"/>
      <c r="I38" s="149"/>
      <c r="J38" s="149"/>
      <c r="K38" s="149"/>
      <c r="L38" s="149"/>
    </row>
    <row r="39" spans="1:12" x14ac:dyDescent="0.35">
      <c r="A39" s="190" t="s">
        <v>4</v>
      </c>
      <c r="B39" s="191">
        <f t="shared" si="30"/>
        <v>126.94141441714318</v>
      </c>
      <c r="C39" s="191">
        <f t="shared" si="26"/>
        <v>135.17370348990903</v>
      </c>
      <c r="D39" s="191">
        <f t="shared" si="27"/>
        <v>151.40753640832401</v>
      </c>
      <c r="E39" s="191">
        <f t="shared" si="28"/>
        <v>161.32141637085286</v>
      </c>
      <c r="F39" s="191">
        <f t="shared" si="29"/>
        <v>175.89662446329839</v>
      </c>
      <c r="G39" s="192">
        <f t="shared" si="31"/>
        <v>0.38565199758435897</v>
      </c>
      <c r="H39" s="149"/>
      <c r="I39" s="149"/>
      <c r="J39" s="149"/>
      <c r="K39" s="149"/>
      <c r="L39" s="149"/>
    </row>
    <row r="40" spans="1:12" x14ac:dyDescent="0.35">
      <c r="A40" s="190" t="s">
        <v>5</v>
      </c>
      <c r="B40" s="191">
        <f t="shared" si="30"/>
        <v>83.282197462213773</v>
      </c>
      <c r="C40" s="191">
        <f t="shared" si="26"/>
        <v>84.925005688545511</v>
      </c>
      <c r="D40" s="191">
        <f t="shared" si="27"/>
        <v>95.222550057083296</v>
      </c>
      <c r="E40" s="191">
        <f t="shared" si="28"/>
        <v>104.4408981183588</v>
      </c>
      <c r="F40" s="191">
        <f t="shared" si="29"/>
        <v>122.36326663161989</v>
      </c>
      <c r="G40" s="192">
        <f t="shared" si="31"/>
        <v>0.46926078273976518</v>
      </c>
      <c r="H40" s="149"/>
      <c r="I40" s="149"/>
      <c r="J40" s="149"/>
      <c r="K40" s="149"/>
      <c r="L40" s="149"/>
    </row>
    <row r="41" spans="1:12" x14ac:dyDescent="0.35">
      <c r="A41" s="190" t="s">
        <v>6</v>
      </c>
      <c r="B41" s="191">
        <f t="shared" si="30"/>
        <v>61.397287051089393</v>
      </c>
      <c r="C41" s="191">
        <f t="shared" si="26"/>
        <v>70.413213398227384</v>
      </c>
      <c r="D41" s="191">
        <f t="shared" si="27"/>
        <v>79.008590046496579</v>
      </c>
      <c r="E41" s="191">
        <f t="shared" si="28"/>
        <v>79.035910267436762</v>
      </c>
      <c r="F41" s="191">
        <f t="shared" si="29"/>
        <v>78.570123903884721</v>
      </c>
      <c r="G41" s="192">
        <f t="shared" si="31"/>
        <v>0.27970025513514324</v>
      </c>
      <c r="H41" s="149"/>
      <c r="I41" s="149"/>
      <c r="J41" s="149"/>
      <c r="K41" s="149"/>
      <c r="L41" s="149"/>
    </row>
    <row r="42" spans="1:12" x14ac:dyDescent="0.35">
      <c r="A42" s="190" t="s">
        <v>7</v>
      </c>
      <c r="B42" s="191">
        <f t="shared" si="30"/>
        <v>75.428415635712298</v>
      </c>
      <c r="C42" s="191">
        <f t="shared" si="26"/>
        <v>76.507535484807505</v>
      </c>
      <c r="D42" s="191">
        <f t="shared" si="27"/>
        <v>77.824995399227177</v>
      </c>
      <c r="E42" s="191">
        <f t="shared" si="28"/>
        <v>78.730549499472531</v>
      </c>
      <c r="F42" s="191">
        <f t="shared" si="29"/>
        <v>78.569469287568467</v>
      </c>
      <c r="G42" s="192">
        <f t="shared" si="31"/>
        <v>4.1642842758704411E-2</v>
      </c>
      <c r="H42" s="149"/>
      <c r="I42" s="149"/>
      <c r="J42" s="149"/>
      <c r="K42" s="149"/>
      <c r="L42" s="149"/>
    </row>
    <row r="43" spans="1:12" x14ac:dyDescent="0.35">
      <c r="A43" s="190" t="s">
        <v>8</v>
      </c>
      <c r="B43" s="191">
        <f t="shared" si="30"/>
        <v>302.56648399078932</v>
      </c>
      <c r="C43" s="191">
        <f t="shared" si="26"/>
        <v>305.98277082340678</v>
      </c>
      <c r="D43" s="191">
        <f t="shared" si="27"/>
        <v>309.66201105795341</v>
      </c>
      <c r="E43" s="191">
        <f t="shared" si="28"/>
        <v>312.82465404056398</v>
      </c>
      <c r="F43" s="191">
        <f t="shared" si="29"/>
        <v>318.36691055463223</v>
      </c>
      <c r="G43" s="192">
        <f t="shared" si="31"/>
        <v>5.2221337788107086E-2</v>
      </c>
      <c r="H43" s="149"/>
      <c r="I43" s="149"/>
      <c r="J43" s="149"/>
      <c r="K43" s="149"/>
      <c r="L43" s="149"/>
    </row>
    <row r="44" spans="1:12" x14ac:dyDescent="0.35">
      <c r="A44" s="190" t="s">
        <v>9</v>
      </c>
      <c r="B44" s="191">
        <f t="shared" si="30"/>
        <v>77.075061623129855</v>
      </c>
      <c r="C44" s="191">
        <f t="shared" si="26"/>
        <v>88.185689010490393</v>
      </c>
      <c r="D44" s="191">
        <f t="shared" si="27"/>
        <v>114.91797359319975</v>
      </c>
      <c r="E44" s="191">
        <f t="shared" si="28"/>
        <v>134.37378153647055</v>
      </c>
      <c r="F44" s="191">
        <f t="shared" si="29"/>
        <v>170.98493452476885</v>
      </c>
      <c r="G44" s="192">
        <f t="shared" si="31"/>
        <v>1.2184209901877923</v>
      </c>
      <c r="H44" s="149"/>
      <c r="I44" s="149"/>
      <c r="J44" s="149"/>
      <c r="K44" s="149"/>
      <c r="L44" s="149"/>
    </row>
    <row r="45" spans="1:12" x14ac:dyDescent="0.35">
      <c r="A45" s="190" t="s">
        <v>10</v>
      </c>
      <c r="B45" s="191">
        <f t="shared" si="30"/>
        <v>33.408377135216803</v>
      </c>
      <c r="C45" s="191">
        <f t="shared" si="26"/>
        <v>33.008347238745188</v>
      </c>
      <c r="D45" s="191">
        <f t="shared" si="27"/>
        <v>32.839852577163107</v>
      </c>
      <c r="E45" s="191">
        <f t="shared" si="28"/>
        <v>32.669044228913933</v>
      </c>
      <c r="F45" s="191">
        <f t="shared" si="29"/>
        <v>32.418164122488491</v>
      </c>
      <c r="G45" s="192">
        <f t="shared" si="31"/>
        <v>-2.9639662193722584E-2</v>
      </c>
      <c r="H45" s="149"/>
      <c r="I45" s="149"/>
      <c r="J45" s="149"/>
      <c r="K45" s="149"/>
      <c r="L45" s="149"/>
    </row>
    <row r="46" spans="1:12" x14ac:dyDescent="0.35">
      <c r="A46" s="190" t="s">
        <v>11</v>
      </c>
      <c r="B46" s="191">
        <f t="shared" si="30"/>
        <v>211.36575353768762</v>
      </c>
      <c r="C46" s="191">
        <f t="shared" si="26"/>
        <v>212.648581029024</v>
      </c>
      <c r="D46" s="191">
        <f t="shared" si="27"/>
        <v>214.21400459186907</v>
      </c>
      <c r="E46" s="191">
        <f t="shared" si="28"/>
        <v>215.41957860191394</v>
      </c>
      <c r="F46" s="191">
        <f t="shared" si="29"/>
        <v>218.95434687337459</v>
      </c>
      <c r="G46" s="192">
        <f t="shared" si="31"/>
        <v>3.5902662605812721E-2</v>
      </c>
      <c r="H46" s="149"/>
      <c r="I46" s="149"/>
      <c r="J46" s="149"/>
      <c r="K46" s="149"/>
      <c r="L46" s="149"/>
    </row>
    <row r="47" spans="1:12" x14ac:dyDescent="0.35">
      <c r="A47" s="190" t="s">
        <v>12</v>
      </c>
      <c r="B47" s="191">
        <f t="shared" si="30"/>
        <v>316.08707891481424</v>
      </c>
      <c r="C47" s="191">
        <f t="shared" si="26"/>
        <v>317.26056405608392</v>
      </c>
      <c r="D47" s="191">
        <f t="shared" si="27"/>
        <v>318.10106031389904</v>
      </c>
      <c r="E47" s="191">
        <f t="shared" si="28"/>
        <v>318.45917466490579</v>
      </c>
      <c r="F47" s="191">
        <f t="shared" si="29"/>
        <v>322.9389886847282</v>
      </c>
      <c r="G47" s="192">
        <f t="shared" si="31"/>
        <v>2.167728523873181E-2</v>
      </c>
      <c r="H47" s="149"/>
      <c r="I47" s="149"/>
      <c r="J47" s="149"/>
      <c r="K47" s="149"/>
      <c r="L47" s="149"/>
    </row>
    <row r="48" spans="1:12" x14ac:dyDescent="0.35">
      <c r="A48" s="190" t="s">
        <v>13</v>
      </c>
      <c r="B48" s="191">
        <f t="shared" si="30"/>
        <v>370.68324564685497</v>
      </c>
      <c r="C48" s="191">
        <f t="shared" si="26"/>
        <v>375.09306980527498</v>
      </c>
      <c r="D48" s="191">
        <f t="shared" si="27"/>
        <v>379.31902112577433</v>
      </c>
      <c r="E48" s="191">
        <f t="shared" si="28"/>
        <v>382.94585687958278</v>
      </c>
      <c r="F48" s="191">
        <f t="shared" si="29"/>
        <v>389.83160065284784</v>
      </c>
      <c r="G48" s="192">
        <f t="shared" si="31"/>
        <v>5.1656920648189351E-2</v>
      </c>
      <c r="H48" s="149"/>
      <c r="I48" s="149"/>
      <c r="J48" s="149"/>
      <c r="K48" s="149"/>
      <c r="L48" s="149"/>
    </row>
    <row r="49" spans="1:12" x14ac:dyDescent="0.35">
      <c r="A49" s="190" t="s">
        <v>14</v>
      </c>
      <c r="B49" s="191">
        <f t="shared" si="30"/>
        <v>194.90875797398738</v>
      </c>
      <c r="C49" s="191">
        <f t="shared" si="26"/>
        <v>196.42466877209509</v>
      </c>
      <c r="D49" s="191">
        <f t="shared" si="27"/>
        <v>198.50612639875467</v>
      </c>
      <c r="E49" s="191">
        <f t="shared" si="28"/>
        <v>200.64765169751593</v>
      </c>
      <c r="F49" s="191">
        <f t="shared" si="29"/>
        <v>204.31043633614468</v>
      </c>
      <c r="G49" s="192">
        <f t="shared" si="31"/>
        <v>4.8236305335299767E-2</v>
      </c>
      <c r="H49" s="149"/>
      <c r="I49" s="149"/>
      <c r="J49" s="149"/>
      <c r="K49" s="149"/>
      <c r="L49" s="149"/>
    </row>
    <row r="50" spans="1:12" x14ac:dyDescent="0.35">
      <c r="A50" s="193" t="s">
        <v>2117</v>
      </c>
      <c r="B50" s="194">
        <f>SUM(B36:B49)</f>
        <v>2179.5544226270513</v>
      </c>
      <c r="C50" s="194">
        <f t="shared" ref="C50:F50" si="32">SUM(C36:C49)</f>
        <v>2241.7268296863044</v>
      </c>
      <c r="D50" s="194">
        <f t="shared" si="32"/>
        <v>2335.7480300305197</v>
      </c>
      <c r="E50" s="194">
        <f t="shared" si="32"/>
        <v>2403.2910559681059</v>
      </c>
      <c r="F50" s="194">
        <f t="shared" si="32"/>
        <v>2523.0749670282939</v>
      </c>
      <c r="G50" s="195">
        <f t="shared" si="31"/>
        <v>0.15761044589434567</v>
      </c>
      <c r="H50" s="149"/>
      <c r="I50" s="149"/>
      <c r="J50" s="149"/>
      <c r="K50" s="149"/>
      <c r="L50" s="149"/>
    </row>
    <row r="51" spans="1:12" x14ac:dyDescent="0.35">
      <c r="A51" s="196"/>
      <c r="B51" s="197"/>
      <c r="C51" s="197"/>
      <c r="D51" s="197"/>
      <c r="E51" s="197"/>
      <c r="F51" s="197"/>
      <c r="G51" s="198"/>
      <c r="H51" s="149"/>
      <c r="I51" s="149"/>
      <c r="J51" s="149"/>
      <c r="K51" s="149"/>
      <c r="L51" s="149"/>
    </row>
    <row r="52" spans="1:12" x14ac:dyDescent="0.35">
      <c r="A52" s="199" t="s">
        <v>2118</v>
      </c>
      <c r="B52" s="149"/>
      <c r="C52" s="149"/>
      <c r="D52" s="149"/>
      <c r="E52" s="149"/>
      <c r="F52" s="149"/>
      <c r="G52" s="149"/>
      <c r="H52" s="149"/>
      <c r="I52" s="149"/>
      <c r="J52" s="149"/>
      <c r="K52" s="149"/>
      <c r="L52" s="149"/>
    </row>
    <row r="53" spans="1:12" ht="31.5" customHeight="1" x14ac:dyDescent="0.35">
      <c r="A53" s="959" t="s">
        <v>2123</v>
      </c>
      <c r="B53" s="959"/>
      <c r="C53" s="959"/>
      <c r="D53" s="959"/>
      <c r="E53" s="959"/>
      <c r="F53" s="959"/>
      <c r="G53" s="959"/>
      <c r="H53" s="149"/>
      <c r="I53" s="149"/>
      <c r="J53" s="149"/>
      <c r="K53" s="149"/>
      <c r="L53" s="149"/>
    </row>
    <row r="54" spans="1:12" x14ac:dyDescent="0.35">
      <c r="A54" s="200"/>
      <c r="B54" s="149"/>
      <c r="C54" s="149"/>
      <c r="D54" s="149"/>
      <c r="E54" s="149"/>
      <c r="F54" s="149"/>
      <c r="G54" s="149"/>
      <c r="H54" s="149"/>
      <c r="I54" s="149"/>
      <c r="J54" s="149"/>
      <c r="K54" s="149"/>
      <c r="L54" s="149"/>
    </row>
    <row r="55" spans="1:12" ht="36" customHeight="1" x14ac:dyDescent="0.35">
      <c r="A55" s="960" t="s">
        <v>2572</v>
      </c>
      <c r="B55" s="960"/>
      <c r="C55" s="960"/>
      <c r="D55" s="960"/>
      <c r="E55" s="960"/>
      <c r="F55" s="960"/>
      <c r="G55" s="960"/>
      <c r="H55" s="149"/>
      <c r="I55" s="149"/>
      <c r="J55" s="149"/>
      <c r="K55" s="149"/>
      <c r="L55" s="149"/>
    </row>
    <row r="56" spans="1:12" ht="15" thickBot="1" x14ac:dyDescent="0.4">
      <c r="A56" s="201"/>
      <c r="B56" s="201"/>
      <c r="C56" s="201"/>
      <c r="D56" s="201"/>
      <c r="E56" s="201"/>
      <c r="F56" s="201"/>
      <c r="G56" s="201"/>
      <c r="H56" s="149"/>
      <c r="I56" s="149"/>
      <c r="J56" s="149"/>
      <c r="K56" s="149"/>
      <c r="L56" s="149"/>
    </row>
    <row r="57" spans="1:12" x14ac:dyDescent="0.35">
      <c r="A57" s="202"/>
      <c r="B57" s="961" t="s">
        <v>2120</v>
      </c>
      <c r="C57" s="961"/>
      <c r="D57" s="962"/>
      <c r="E57" s="811"/>
      <c r="F57" s="203"/>
      <c r="G57" s="201"/>
      <c r="H57" s="149"/>
      <c r="I57" s="149"/>
      <c r="J57" s="149"/>
      <c r="K57" s="149"/>
      <c r="L57" s="149"/>
    </row>
    <row r="58" spans="1:12" x14ac:dyDescent="0.35">
      <c r="A58" s="204" t="s">
        <v>2122</v>
      </c>
      <c r="B58" s="163" t="s">
        <v>2124</v>
      </c>
      <c r="C58" s="163" t="s">
        <v>2125</v>
      </c>
      <c r="D58" s="164" t="s">
        <v>0</v>
      </c>
      <c r="E58" s="205"/>
      <c r="F58" s="205"/>
      <c r="G58" s="201"/>
      <c r="H58" s="149"/>
      <c r="I58" s="149"/>
      <c r="J58" s="149"/>
      <c r="K58" s="149"/>
      <c r="L58" s="149"/>
    </row>
    <row r="59" spans="1:12" x14ac:dyDescent="0.35">
      <c r="A59" s="206" t="s">
        <v>1</v>
      </c>
      <c r="B59" s="848">
        <f>B36*75%</f>
        <v>69.901922248829095</v>
      </c>
      <c r="C59" s="848">
        <f>B36*25%</f>
        <v>23.300640749609698</v>
      </c>
      <c r="D59" s="849">
        <f>SUM(B59:C59)</f>
        <v>93.202562998438793</v>
      </c>
      <c r="E59" s="207"/>
      <c r="F59" s="207"/>
      <c r="G59" s="201"/>
      <c r="H59" s="149"/>
      <c r="I59" s="149"/>
      <c r="J59" s="149"/>
      <c r="K59" s="149"/>
      <c r="L59" s="149"/>
    </row>
    <row r="60" spans="1:12" x14ac:dyDescent="0.35">
      <c r="A60" s="206" t="s">
        <v>2</v>
      </c>
      <c r="B60" s="848">
        <f t="shared" ref="B60:B72" si="33">B37*75%</f>
        <v>112.06087730645692</v>
      </c>
      <c r="C60" s="848">
        <f t="shared" ref="C60:C72" si="34">B37*25%</f>
        <v>37.353625768818972</v>
      </c>
      <c r="D60" s="849">
        <f t="shared" ref="D60:D72" si="35">SUM(B60:C60)</f>
        <v>149.41450307527589</v>
      </c>
      <c r="E60" s="207"/>
      <c r="F60" s="207"/>
      <c r="G60" s="201"/>
      <c r="H60" s="149"/>
      <c r="I60" s="149"/>
      <c r="J60" s="149"/>
      <c r="K60" s="149"/>
      <c r="L60" s="149"/>
    </row>
    <row r="61" spans="1:12" x14ac:dyDescent="0.35">
      <c r="A61" s="206" t="s">
        <v>3</v>
      </c>
      <c r="B61" s="848">
        <f t="shared" si="33"/>
        <v>62.844962373523089</v>
      </c>
      <c r="C61" s="848">
        <f t="shared" si="34"/>
        <v>20.948320791174364</v>
      </c>
      <c r="D61" s="849">
        <f t="shared" si="35"/>
        <v>83.793283164697456</v>
      </c>
      <c r="E61" s="207"/>
      <c r="F61" s="207"/>
      <c r="G61" s="201"/>
      <c r="H61" s="149"/>
      <c r="I61" s="149"/>
      <c r="J61" s="149"/>
      <c r="K61" s="149"/>
      <c r="L61" s="149"/>
    </row>
    <row r="62" spans="1:12" x14ac:dyDescent="0.35">
      <c r="A62" s="206" t="s">
        <v>4</v>
      </c>
      <c r="B62" s="848">
        <f t="shared" si="33"/>
        <v>95.206060812857388</v>
      </c>
      <c r="C62" s="848">
        <f t="shared" si="34"/>
        <v>31.735353604285795</v>
      </c>
      <c r="D62" s="849">
        <f t="shared" si="35"/>
        <v>126.94141441714318</v>
      </c>
      <c r="E62" s="207"/>
      <c r="F62" s="207"/>
      <c r="G62" s="201"/>
      <c r="H62" s="149"/>
      <c r="I62" s="149"/>
      <c r="J62" s="149"/>
      <c r="K62" s="149"/>
      <c r="L62" s="149"/>
    </row>
    <row r="63" spans="1:12" x14ac:dyDescent="0.35">
      <c r="A63" s="206" t="s">
        <v>5</v>
      </c>
      <c r="B63" s="848">
        <f t="shared" si="33"/>
        <v>62.461648096660326</v>
      </c>
      <c r="C63" s="848">
        <f t="shared" si="34"/>
        <v>20.820549365553443</v>
      </c>
      <c r="D63" s="849">
        <f t="shared" si="35"/>
        <v>83.282197462213773</v>
      </c>
      <c r="E63" s="207"/>
      <c r="F63" s="207"/>
      <c r="G63" s="201"/>
      <c r="H63" s="149"/>
      <c r="I63" s="149"/>
      <c r="J63" s="149"/>
      <c r="K63" s="149"/>
      <c r="L63" s="149"/>
    </row>
    <row r="64" spans="1:12" x14ac:dyDescent="0.35">
      <c r="A64" s="206" t="s">
        <v>6</v>
      </c>
      <c r="B64" s="848">
        <f t="shared" si="33"/>
        <v>46.047965288317044</v>
      </c>
      <c r="C64" s="848">
        <f t="shared" si="34"/>
        <v>15.349321762772348</v>
      </c>
      <c r="D64" s="849">
        <f t="shared" si="35"/>
        <v>61.397287051089393</v>
      </c>
      <c r="E64" s="207"/>
      <c r="F64" s="207"/>
      <c r="G64" s="201"/>
      <c r="H64" s="149"/>
      <c r="I64" s="149"/>
      <c r="J64" s="149"/>
      <c r="K64" s="149"/>
      <c r="L64" s="149"/>
    </row>
    <row r="65" spans="1:12" x14ac:dyDescent="0.35">
      <c r="A65" s="206" t="s">
        <v>7</v>
      </c>
      <c r="B65" s="848">
        <f t="shared" si="33"/>
        <v>56.571311726784224</v>
      </c>
      <c r="C65" s="848">
        <f t="shared" si="34"/>
        <v>18.857103908928075</v>
      </c>
      <c r="D65" s="849">
        <f t="shared" si="35"/>
        <v>75.428415635712298</v>
      </c>
      <c r="E65" s="207"/>
      <c r="F65" s="207"/>
      <c r="G65" s="201"/>
      <c r="H65" s="149"/>
      <c r="I65" s="149"/>
      <c r="J65" s="149"/>
      <c r="K65" s="149"/>
      <c r="L65" s="149"/>
    </row>
    <row r="66" spans="1:12" x14ac:dyDescent="0.35">
      <c r="A66" s="206" t="s">
        <v>8</v>
      </c>
      <c r="B66" s="848">
        <f t="shared" si="33"/>
        <v>226.92486299309201</v>
      </c>
      <c r="C66" s="848">
        <f t="shared" si="34"/>
        <v>75.641620997697331</v>
      </c>
      <c r="D66" s="849">
        <f t="shared" si="35"/>
        <v>302.56648399078932</v>
      </c>
      <c r="E66" s="207"/>
      <c r="F66" s="207"/>
      <c r="G66" s="201"/>
      <c r="H66" s="149"/>
      <c r="I66" s="149"/>
      <c r="J66" s="149"/>
      <c r="K66" s="149"/>
      <c r="L66" s="149"/>
    </row>
    <row r="67" spans="1:12" x14ac:dyDescent="0.35">
      <c r="A67" s="206" t="s">
        <v>9</v>
      </c>
      <c r="B67" s="848">
        <f t="shared" si="33"/>
        <v>57.806296217347395</v>
      </c>
      <c r="C67" s="848">
        <f t="shared" si="34"/>
        <v>19.268765405782464</v>
      </c>
      <c r="D67" s="849">
        <f t="shared" si="35"/>
        <v>77.075061623129855</v>
      </c>
      <c r="E67" s="207"/>
      <c r="F67" s="207"/>
      <c r="G67" s="201"/>
      <c r="H67" s="149"/>
      <c r="I67" s="149"/>
      <c r="J67" s="149"/>
      <c r="K67" s="149"/>
      <c r="L67" s="149"/>
    </row>
    <row r="68" spans="1:12" x14ac:dyDescent="0.35">
      <c r="A68" s="206" t="s">
        <v>10</v>
      </c>
      <c r="B68" s="848">
        <f t="shared" si="33"/>
        <v>25.056282851412604</v>
      </c>
      <c r="C68" s="848">
        <f t="shared" si="34"/>
        <v>8.3520942838042007</v>
      </c>
      <c r="D68" s="849">
        <f>SUM(B68:C68)</f>
        <v>33.408377135216803</v>
      </c>
      <c r="E68" s="207"/>
      <c r="F68" s="207"/>
      <c r="G68" s="201"/>
      <c r="H68" s="149"/>
      <c r="I68" s="149"/>
      <c r="J68" s="149"/>
      <c r="K68" s="149"/>
      <c r="L68" s="149"/>
    </row>
    <row r="69" spans="1:12" x14ac:dyDescent="0.35">
      <c r="A69" s="206" t="s">
        <v>11</v>
      </c>
      <c r="B69" s="848">
        <f t="shared" si="33"/>
        <v>158.52431515326572</v>
      </c>
      <c r="C69" s="848">
        <f t="shared" si="34"/>
        <v>52.841438384421906</v>
      </c>
      <c r="D69" s="849">
        <f t="shared" si="35"/>
        <v>211.36575353768762</v>
      </c>
      <c r="E69" s="207"/>
      <c r="F69" s="207"/>
      <c r="G69" s="201"/>
      <c r="H69" s="149"/>
      <c r="I69" s="149"/>
      <c r="J69" s="149"/>
      <c r="K69" s="149"/>
      <c r="L69" s="149"/>
    </row>
    <row r="70" spans="1:12" x14ac:dyDescent="0.35">
      <c r="A70" s="206" t="s">
        <v>12</v>
      </c>
      <c r="B70" s="848">
        <f t="shared" si="33"/>
        <v>237.06530918611068</v>
      </c>
      <c r="C70" s="848">
        <f t="shared" si="34"/>
        <v>79.021769728703561</v>
      </c>
      <c r="D70" s="849">
        <f t="shared" si="35"/>
        <v>316.08707891481424</v>
      </c>
      <c r="E70" s="207"/>
      <c r="F70" s="207"/>
      <c r="G70" s="201"/>
      <c r="H70" s="149"/>
      <c r="I70" s="149"/>
      <c r="J70" s="149"/>
      <c r="K70" s="149"/>
      <c r="L70" s="149"/>
    </row>
    <row r="71" spans="1:12" x14ac:dyDescent="0.35">
      <c r="A71" s="206" t="s">
        <v>13</v>
      </c>
      <c r="B71" s="848">
        <f t="shared" si="33"/>
        <v>278.0124342351412</v>
      </c>
      <c r="C71" s="848">
        <f t="shared" si="34"/>
        <v>92.670811411713743</v>
      </c>
      <c r="D71" s="849">
        <f t="shared" si="35"/>
        <v>370.68324564685497</v>
      </c>
      <c r="E71" s="207"/>
      <c r="F71" s="207"/>
      <c r="G71" s="201"/>
      <c r="H71" s="149"/>
      <c r="I71" s="149"/>
      <c r="J71" s="149"/>
      <c r="K71" s="149"/>
      <c r="L71" s="149"/>
    </row>
    <row r="72" spans="1:12" x14ac:dyDescent="0.35">
      <c r="A72" s="206" t="s">
        <v>14</v>
      </c>
      <c r="B72" s="848">
        <f t="shared" si="33"/>
        <v>146.18156848049054</v>
      </c>
      <c r="C72" s="848">
        <f t="shared" si="34"/>
        <v>48.727189493496844</v>
      </c>
      <c r="D72" s="849">
        <f t="shared" si="35"/>
        <v>194.90875797398738</v>
      </c>
      <c r="E72" s="207"/>
      <c r="F72" s="207"/>
      <c r="G72" s="201"/>
      <c r="H72" s="149"/>
      <c r="I72" s="149"/>
      <c r="J72" s="149"/>
      <c r="K72" s="149"/>
      <c r="L72" s="149"/>
    </row>
    <row r="73" spans="1:12" ht="15" thickBot="1" x14ac:dyDescent="0.4">
      <c r="A73" s="208" t="s">
        <v>2117</v>
      </c>
      <c r="B73" s="558">
        <f>SUM(B59:B72)</f>
        <v>1634.6658169702882</v>
      </c>
      <c r="C73" s="558">
        <f>SUM(C59:C72)</f>
        <v>544.88860565676282</v>
      </c>
      <c r="D73" s="850">
        <f>SUM(D59:D72)</f>
        <v>2179.5544226270513</v>
      </c>
      <c r="E73" s="210"/>
      <c r="F73" s="207"/>
      <c r="G73" s="201"/>
      <c r="H73" s="149"/>
      <c r="I73" s="149"/>
      <c r="J73" s="149"/>
      <c r="K73" s="149"/>
      <c r="L73" s="149"/>
    </row>
    <row r="74" spans="1:12" x14ac:dyDescent="0.35">
      <c r="A74" s="196"/>
      <c r="B74" s="209"/>
      <c r="C74" s="209"/>
      <c r="D74" s="210"/>
      <c r="E74" s="210"/>
      <c r="F74" s="209"/>
      <c r="G74" s="201"/>
      <c r="H74" s="149"/>
      <c r="I74" s="149"/>
      <c r="J74" s="149"/>
      <c r="K74" s="149"/>
      <c r="L74" s="149"/>
    </row>
    <row r="75" spans="1:12" x14ac:dyDescent="0.35">
      <c r="A75" s="199" t="s">
        <v>2118</v>
      </c>
      <c r="B75" s="149"/>
      <c r="C75" s="149"/>
      <c r="D75" s="149"/>
      <c r="E75" s="149"/>
      <c r="F75" s="149"/>
      <c r="G75" s="149"/>
      <c r="H75" s="149"/>
      <c r="I75" s="149"/>
      <c r="J75" s="149"/>
      <c r="K75" s="149"/>
      <c r="L75" s="149"/>
    </row>
    <row r="76" spans="1:12" ht="31.5" customHeight="1" x14ac:dyDescent="0.35">
      <c r="A76" s="959" t="s">
        <v>2126</v>
      </c>
      <c r="B76" s="959"/>
      <c r="C76" s="959"/>
      <c r="D76" s="959"/>
      <c r="E76" s="959"/>
      <c r="F76" s="959"/>
      <c r="G76" s="959"/>
      <c r="H76" s="149"/>
      <c r="I76" s="149"/>
      <c r="J76" s="149"/>
      <c r="K76" s="149"/>
      <c r="L76" s="149"/>
    </row>
    <row r="87" spans="2:7" x14ac:dyDescent="0.35">
      <c r="B87" s="131"/>
      <c r="C87" s="131"/>
      <c r="D87" s="131"/>
      <c r="E87" s="131"/>
      <c r="F87" s="131"/>
      <c r="G87" s="171"/>
    </row>
  </sheetData>
  <mergeCells count="10">
    <mergeCell ref="H8:L8"/>
    <mergeCell ref="A28:L28"/>
    <mergeCell ref="A29:L29"/>
    <mergeCell ref="A30:L30"/>
    <mergeCell ref="B8:F8"/>
    <mergeCell ref="B34:F34"/>
    <mergeCell ref="A53:G53"/>
    <mergeCell ref="A55:G55"/>
    <mergeCell ref="B57:D57"/>
    <mergeCell ref="A76:G76"/>
  </mergeCells>
  <phoneticPr fontId="21" type="noConversion"/>
  <pageMargins left="0.7" right="0.7" top="0.75" bottom="0.75" header="0.3" footer="0.3"/>
  <pageSetup paperSize="9" scale="5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BA231-EEB3-4F32-8F9F-129295896274}">
  <sheetPr>
    <tabColor theme="5" tint="0.39997558519241921"/>
    <pageSetUpPr fitToPage="1"/>
  </sheetPr>
  <dimension ref="A1:Z261"/>
  <sheetViews>
    <sheetView view="pageBreakPreview" topLeftCell="A137" zoomScale="60" zoomScaleNormal="100" workbookViewId="0">
      <selection activeCell="A53" sqref="A53:G53"/>
    </sheetView>
  </sheetViews>
  <sheetFormatPr defaultColWidth="13.81640625" defaultRowHeight="14.5" x14ac:dyDescent="0.35"/>
  <cols>
    <col min="1" max="1" width="19.453125" customWidth="1"/>
    <col min="2" max="2" width="38.54296875" customWidth="1"/>
  </cols>
  <sheetData>
    <row r="1" spans="1:19" x14ac:dyDescent="0.35">
      <c r="A1" s="148" t="s">
        <v>2127</v>
      </c>
      <c r="B1" s="149"/>
      <c r="C1" s="149"/>
      <c r="D1" s="149"/>
      <c r="E1" s="149"/>
      <c r="F1" s="149"/>
      <c r="G1" s="149"/>
      <c r="H1" s="149"/>
      <c r="I1" s="149"/>
      <c r="J1" s="149"/>
    </row>
    <row r="2" spans="1:19" x14ac:dyDescent="0.35">
      <c r="A2" s="150" t="s">
        <v>2110</v>
      </c>
      <c r="B2" s="149"/>
      <c r="C2" s="149"/>
      <c r="D2" s="149"/>
      <c r="E2" s="149"/>
      <c r="F2" s="149"/>
      <c r="G2" s="149"/>
      <c r="H2" s="149"/>
      <c r="I2" s="149"/>
      <c r="J2" s="149"/>
    </row>
    <row r="4" spans="1:19" s="149" customFormat="1" ht="13" x14ac:dyDescent="0.3">
      <c r="A4" s="211" t="s">
        <v>2129</v>
      </c>
    </row>
    <row r="5" spans="1:19" s="149" customFormat="1" ht="13" x14ac:dyDescent="0.3">
      <c r="A5" s="211" t="s">
        <v>2130</v>
      </c>
    </row>
    <row r="6" spans="1:19" s="149" customFormat="1" ht="13" x14ac:dyDescent="0.3">
      <c r="A6" s="211" t="s">
        <v>2131</v>
      </c>
      <c r="B6" s="211"/>
    </row>
    <row r="8" spans="1:19" ht="44.15" customHeight="1" x14ac:dyDescent="0.35">
      <c r="A8" s="439" t="str">
        <f>[5]clothes!A285</f>
        <v xml:space="preserve">Destination </v>
      </c>
      <c r="B8" s="439"/>
      <c r="C8" s="439"/>
      <c r="D8" s="272"/>
      <c r="E8" s="272"/>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19" x14ac:dyDescent="0.35">
      <c r="A9" s="440" t="s">
        <v>2240</v>
      </c>
      <c r="B9" s="440"/>
      <c r="C9" s="440"/>
      <c r="D9" s="440"/>
      <c r="E9" s="499"/>
      <c r="F9" s="500">
        <f ca="1">Main!F386</f>
        <v>0.94396000000000002</v>
      </c>
      <c r="G9" s="500">
        <f ca="1">Main!G386</f>
        <v>0.94457999999999998</v>
      </c>
      <c r="H9" s="500">
        <f ca="1">Main!H386</f>
        <v>0.99550999999999989</v>
      </c>
      <c r="I9" s="500">
        <f ca="1">Main!I386</f>
        <v>0.86802999999999997</v>
      </c>
      <c r="J9" s="500">
        <f ca="1">Main!J386</f>
        <v>0.92133000000000009</v>
      </c>
      <c r="K9" s="500">
        <f ca="1">Main!K386</f>
        <v>1.00004</v>
      </c>
      <c r="L9" s="500">
        <f ca="1">Main!L386</f>
        <v>0.87940000000000007</v>
      </c>
      <c r="M9" s="500">
        <f ca="1">Main!M386</f>
        <v>0.32258999999999999</v>
      </c>
      <c r="N9" s="500">
        <f ca="1">Main!N386</f>
        <v>0.99291000000000007</v>
      </c>
      <c r="O9" s="500">
        <f ca="1">Main!O386</f>
        <v>0.87657000000000007</v>
      </c>
      <c r="P9" s="500">
        <f ca="1">Main!P386</f>
        <v>0.12550999999999998</v>
      </c>
      <c r="Q9" s="500">
        <f ca="1">Main!Q386</f>
        <v>0.26054000000000005</v>
      </c>
      <c r="R9" s="500">
        <f ca="1">Main!R386</f>
        <v>8.743999999999999E-2</v>
      </c>
      <c r="S9" s="500">
        <f ca="1">Main!S386</f>
        <v>4.1430000000000002E-2</v>
      </c>
    </row>
    <row r="10" spans="1:19" x14ac:dyDescent="0.35">
      <c r="A10" s="442" t="s">
        <v>1815</v>
      </c>
      <c r="B10" s="443"/>
      <c r="C10" s="443"/>
      <c r="D10" s="443"/>
      <c r="E10" s="476"/>
      <c r="F10" s="467">
        <f ca="1">Main!F387</f>
        <v>0.31647999999999998</v>
      </c>
      <c r="G10" s="467">
        <f ca="1">Main!G387</f>
        <v>0.65693000000000001</v>
      </c>
      <c r="H10" s="467">
        <f ca="1">Main!H387</f>
        <v>0.67801999999999996</v>
      </c>
      <c r="I10" s="467">
        <f ca="1">Main!I387</f>
        <v>0.58980999999999995</v>
      </c>
      <c r="J10" s="467">
        <f ca="1">Main!J387</f>
        <v>0.7639800000000001</v>
      </c>
      <c r="K10" s="467">
        <f ca="1">Main!K387</f>
        <v>0.90487000000000006</v>
      </c>
      <c r="L10" s="467">
        <f ca="1">Main!L387</f>
        <v>0.71157000000000004</v>
      </c>
      <c r="M10" s="467">
        <f ca="1">Main!M387</f>
        <v>0.22951999999999997</v>
      </c>
      <c r="N10" s="467">
        <f ca="1">Main!N387</f>
        <v>0.68544000000000005</v>
      </c>
      <c r="O10" s="467">
        <f ca="1">Main!O387</f>
        <v>0.45405999999999996</v>
      </c>
      <c r="P10" s="467">
        <f ca="1">Main!P387</f>
        <v>0.10843999999999999</v>
      </c>
      <c r="Q10" s="467">
        <f ca="1">Main!Q387</f>
        <v>9.5720000000000013E-2</v>
      </c>
      <c r="R10" s="467">
        <f ca="1">Main!R387</f>
        <v>3.0949999999999998E-2</v>
      </c>
      <c r="S10" s="467">
        <f ca="1">Main!S387</f>
        <v>2.7320000000000001E-2</v>
      </c>
    </row>
    <row r="11" spans="1:19" x14ac:dyDescent="0.35">
      <c r="A11" s="446" t="s">
        <v>1816</v>
      </c>
      <c r="B11" s="447"/>
      <c r="C11" s="447"/>
      <c r="D11" s="447"/>
      <c r="E11" s="447"/>
      <c r="F11" s="469">
        <f ca="1">Main!F388</f>
        <v>6.7970000000000003E-2</v>
      </c>
      <c r="G11" s="469">
        <f ca="1">Main!G388</f>
        <v>0.15604999999999999</v>
      </c>
      <c r="H11" s="469">
        <f ca="1">Main!H388</f>
        <v>0.33087</v>
      </c>
      <c r="I11" s="469">
        <f ca="1">Main!I388</f>
        <v>8.9109999999999995E-2</v>
      </c>
      <c r="J11" s="469">
        <f ca="1">Main!J388</f>
        <v>0.24691000000000002</v>
      </c>
      <c r="K11" s="469">
        <f ca="1">Main!K388</f>
        <v>0.31970999999999999</v>
      </c>
      <c r="L11" s="469">
        <f ca="1">Main!L388</f>
        <v>8.14E-2</v>
      </c>
      <c r="M11" s="469">
        <f ca="1">Main!M388</f>
        <v>5.6749999999999995E-2</v>
      </c>
      <c r="N11" s="469">
        <f ca="1">Main!N388</f>
        <v>7.4429999999999996E-2</v>
      </c>
      <c r="O11" s="469">
        <f ca="1">Main!O388</f>
        <v>2.9000000000000001E-2</v>
      </c>
      <c r="P11" s="469">
        <f ca="1">Main!P388</f>
        <v>1.7069999999999998E-2</v>
      </c>
      <c r="Q11" s="469">
        <f ca="1">Main!Q388</f>
        <v>0</v>
      </c>
      <c r="R11" s="469">
        <f ca="1">Main!R388</f>
        <v>4.45E-3</v>
      </c>
      <c r="S11" s="469">
        <f ca="1">Main!S388</f>
        <v>0</v>
      </c>
    </row>
    <row r="12" spans="1:19" x14ac:dyDescent="0.35">
      <c r="A12" s="450" t="s">
        <v>1817</v>
      </c>
      <c r="B12" s="451"/>
      <c r="C12" s="451"/>
      <c r="D12" s="451"/>
      <c r="E12" s="451"/>
      <c r="F12" s="471">
        <f ca="1">Main!F389</f>
        <v>0</v>
      </c>
      <c r="G12" s="471">
        <f ca="1">Main!G389</f>
        <v>3.3340000000000002E-2</v>
      </c>
      <c r="H12" s="471">
        <f ca="1">Main!H389</f>
        <v>2.0320000000000001E-2</v>
      </c>
      <c r="I12" s="471">
        <f ca="1">Main!I389</f>
        <v>8.4700000000000001E-3</v>
      </c>
      <c r="J12" s="471">
        <f ca="1">Main!J389</f>
        <v>1.7899999999999999E-2</v>
      </c>
      <c r="K12" s="471">
        <f ca="1">Main!K389</f>
        <v>0.10174999999999999</v>
      </c>
      <c r="L12" s="471">
        <f ca="1">Main!L389</f>
        <v>1.7319999999999999E-2</v>
      </c>
      <c r="M12" s="471">
        <f ca="1">Main!M389</f>
        <v>1.9859999999999999E-2</v>
      </c>
      <c r="N12" s="471">
        <f ca="1">Main!N389</f>
        <v>0</v>
      </c>
      <c r="O12" s="471">
        <f ca="1">Main!O389</f>
        <v>0</v>
      </c>
      <c r="P12" s="471">
        <f ca="1">Main!P389</f>
        <v>0</v>
      </c>
      <c r="Q12" s="471">
        <f ca="1">Main!Q389</f>
        <v>0</v>
      </c>
      <c r="R12" s="471">
        <f ca="1">Main!R389</f>
        <v>0</v>
      </c>
      <c r="S12" s="471">
        <f ca="1">Main!S389</f>
        <v>0</v>
      </c>
    </row>
    <row r="13" spans="1:19" x14ac:dyDescent="0.35">
      <c r="A13" s="450" t="s">
        <v>1818</v>
      </c>
      <c r="B13" s="451"/>
      <c r="C13" s="451"/>
      <c r="D13" s="451"/>
      <c r="E13" s="451"/>
      <c r="F13" s="471">
        <f ca="1">Main!F390</f>
        <v>0</v>
      </c>
      <c r="G13" s="471">
        <f ca="1">Main!G390</f>
        <v>2.2589999999999999E-2</v>
      </c>
      <c r="H13" s="471">
        <f ca="1">Main!H390</f>
        <v>8.7410000000000002E-2</v>
      </c>
      <c r="I13" s="471">
        <f ca="1">Main!I390</f>
        <v>2.4879999999999999E-2</v>
      </c>
      <c r="J13" s="471">
        <f ca="1">Main!J390</f>
        <v>4.4790000000000003E-2</v>
      </c>
      <c r="K13" s="471">
        <f ca="1">Main!K390</f>
        <v>4.7710000000000002E-2</v>
      </c>
      <c r="L13" s="471">
        <f ca="1">Main!L390</f>
        <v>3.2039999999999999E-2</v>
      </c>
      <c r="M13" s="471">
        <f ca="1">Main!M390</f>
        <v>3.7399999999999998E-3</v>
      </c>
      <c r="N13" s="471">
        <f ca="1">Main!N390</f>
        <v>7.0400000000000003E-3</v>
      </c>
      <c r="O13" s="471">
        <f ca="1">Main!O390</f>
        <v>2.9000000000000001E-2</v>
      </c>
      <c r="P13" s="471">
        <f ca="1">Main!P390</f>
        <v>0</v>
      </c>
      <c r="Q13" s="471">
        <f ca="1">Main!Q390</f>
        <v>0</v>
      </c>
      <c r="R13" s="471">
        <f ca="1">Main!R390</f>
        <v>0</v>
      </c>
      <c r="S13" s="471">
        <f ca="1">Main!S390</f>
        <v>0</v>
      </c>
    </row>
    <row r="14" spans="1:19" x14ac:dyDescent="0.35">
      <c r="A14" s="450" t="s">
        <v>1819</v>
      </c>
      <c r="B14" s="451"/>
      <c r="C14" s="451"/>
      <c r="D14" s="451"/>
      <c r="E14" s="451"/>
      <c r="F14" s="471">
        <f ca="1">Main!F391</f>
        <v>5.0779999999999999E-2</v>
      </c>
      <c r="G14" s="471">
        <f ca="1">Main!G391</f>
        <v>0.10012</v>
      </c>
      <c r="H14" s="471">
        <f ca="1">Main!H391</f>
        <v>0.20729</v>
      </c>
      <c r="I14" s="471">
        <f ca="1">Main!I391</f>
        <v>5.5759999999999997E-2</v>
      </c>
      <c r="J14" s="471">
        <f ca="1">Main!J391</f>
        <v>0.1792</v>
      </c>
      <c r="K14" s="471">
        <f ca="1">Main!K391</f>
        <v>0.15351999999999999</v>
      </c>
      <c r="L14" s="471">
        <f ca="1">Main!L391</f>
        <v>3.2039999999999999E-2</v>
      </c>
      <c r="M14" s="471">
        <f ca="1">Main!M391</f>
        <v>1.329E-2</v>
      </c>
      <c r="N14" s="471">
        <f ca="1">Main!N391</f>
        <v>6.0350000000000001E-2</v>
      </c>
      <c r="O14" s="471">
        <f ca="1">Main!O391</f>
        <v>0</v>
      </c>
      <c r="P14" s="471">
        <f ca="1">Main!P391</f>
        <v>1.7069999999999998E-2</v>
      </c>
      <c r="Q14" s="471">
        <f ca="1">Main!Q391</f>
        <v>0</v>
      </c>
      <c r="R14" s="471">
        <f ca="1">Main!R391</f>
        <v>4.45E-3</v>
      </c>
      <c r="S14" s="471">
        <f ca="1">Main!S391</f>
        <v>0</v>
      </c>
    </row>
    <row r="15" spans="1:19" x14ac:dyDescent="0.35">
      <c r="A15" s="450" t="s">
        <v>1820</v>
      </c>
      <c r="B15" s="451"/>
      <c r="C15" s="451"/>
      <c r="D15" s="451"/>
      <c r="E15" s="451"/>
      <c r="F15" s="471">
        <f ca="1">Main!F392</f>
        <v>1.719E-2</v>
      </c>
      <c r="G15" s="471">
        <f ca="1">Main!G392</f>
        <v>0</v>
      </c>
      <c r="H15" s="471">
        <f ca="1">Main!H392</f>
        <v>1.585E-2</v>
      </c>
      <c r="I15" s="471">
        <f ca="1">Main!I392</f>
        <v>0</v>
      </c>
      <c r="J15" s="471">
        <f ca="1">Main!J392</f>
        <v>5.0200000000000002E-3</v>
      </c>
      <c r="K15" s="471">
        <f ca="1">Main!K392</f>
        <v>1.6729999999999998E-2</v>
      </c>
      <c r="L15" s="471">
        <f ca="1">Main!L392</f>
        <v>0</v>
      </c>
      <c r="M15" s="471">
        <f ca="1">Main!M392</f>
        <v>1.9859999999999999E-2</v>
      </c>
      <c r="N15" s="471">
        <f ca="1">Main!N392</f>
        <v>7.0400000000000003E-3</v>
      </c>
      <c r="O15" s="471">
        <f ca="1">Main!O392</f>
        <v>0</v>
      </c>
      <c r="P15" s="471">
        <f ca="1">Main!P392</f>
        <v>0</v>
      </c>
      <c r="Q15" s="471">
        <f ca="1">Main!Q392</f>
        <v>0</v>
      </c>
      <c r="R15" s="471">
        <f ca="1">Main!R392</f>
        <v>0</v>
      </c>
      <c r="S15" s="471">
        <f ca="1">Main!S392</f>
        <v>0</v>
      </c>
    </row>
    <row r="16" spans="1:19" x14ac:dyDescent="0.35">
      <c r="A16" s="446" t="s">
        <v>1821</v>
      </c>
      <c r="B16" s="447"/>
      <c r="C16" s="447"/>
      <c r="D16" s="447"/>
      <c r="E16" s="447"/>
      <c r="F16" s="469">
        <f ca="1">Main!F393</f>
        <v>2.589E-2</v>
      </c>
      <c r="G16" s="469">
        <f ca="1">Main!G393</f>
        <v>0</v>
      </c>
      <c r="H16" s="469">
        <f ca="1">Main!H393</f>
        <v>0</v>
      </c>
      <c r="I16" s="469">
        <f ca="1">Main!I393</f>
        <v>0</v>
      </c>
      <c r="J16" s="469">
        <f ca="1">Main!J393</f>
        <v>0</v>
      </c>
      <c r="K16" s="469">
        <f ca="1">Main!K393</f>
        <v>0</v>
      </c>
      <c r="L16" s="469">
        <f ca="1">Main!L393</f>
        <v>0</v>
      </c>
      <c r="M16" s="469">
        <f ca="1">Main!M393</f>
        <v>0</v>
      </c>
      <c r="N16" s="469">
        <f ca="1">Main!N393</f>
        <v>0</v>
      </c>
      <c r="O16" s="469">
        <f ca="1">Main!O393</f>
        <v>0</v>
      </c>
      <c r="P16" s="469">
        <f ca="1">Main!P393</f>
        <v>0</v>
      </c>
      <c r="Q16" s="469">
        <f ca="1">Main!Q393</f>
        <v>0</v>
      </c>
      <c r="R16" s="469">
        <f ca="1">Main!R393</f>
        <v>0</v>
      </c>
      <c r="S16" s="469">
        <f ca="1">Main!S393</f>
        <v>0</v>
      </c>
    </row>
    <row r="17" spans="1:19" x14ac:dyDescent="0.35">
      <c r="A17" s="450" t="s">
        <v>1822</v>
      </c>
      <c r="B17" s="451"/>
      <c r="C17" s="451"/>
      <c r="D17" s="451"/>
      <c r="E17" s="451"/>
      <c r="F17" s="471">
        <f ca="1">Main!F394</f>
        <v>8.6999999999999994E-3</v>
      </c>
      <c r="G17" s="471">
        <f ca="1">Main!G394</f>
        <v>0</v>
      </c>
      <c r="H17" s="471">
        <f ca="1">Main!H394</f>
        <v>0</v>
      </c>
      <c r="I17" s="471">
        <f ca="1">Main!I394</f>
        <v>0</v>
      </c>
      <c r="J17" s="471">
        <f ca="1">Main!J394</f>
        <v>0</v>
      </c>
      <c r="K17" s="471">
        <f ca="1">Main!K394</f>
        <v>0</v>
      </c>
      <c r="L17" s="471">
        <f ca="1">Main!L394</f>
        <v>0</v>
      </c>
      <c r="M17" s="471">
        <f ca="1">Main!M394</f>
        <v>0</v>
      </c>
      <c r="N17" s="471">
        <f ca="1">Main!N394</f>
        <v>0</v>
      </c>
      <c r="O17" s="471">
        <f ca="1">Main!O394</f>
        <v>0</v>
      </c>
      <c r="P17" s="471">
        <f ca="1">Main!P394</f>
        <v>0</v>
      </c>
      <c r="Q17" s="471">
        <f ca="1">Main!Q394</f>
        <v>0</v>
      </c>
      <c r="R17" s="471">
        <f ca="1">Main!R394</f>
        <v>0</v>
      </c>
      <c r="S17" s="471">
        <f ca="1">Main!S394</f>
        <v>0</v>
      </c>
    </row>
    <row r="18" spans="1:19" x14ac:dyDescent="0.35">
      <c r="A18" s="450" t="s">
        <v>1823</v>
      </c>
      <c r="B18" s="451"/>
      <c r="C18" s="451"/>
      <c r="D18" s="451"/>
      <c r="E18" s="451"/>
      <c r="F18" s="471">
        <f ca="1">Main!F395</f>
        <v>1.719E-2</v>
      </c>
      <c r="G18" s="471">
        <f ca="1">Main!G395</f>
        <v>0</v>
      </c>
      <c r="H18" s="471">
        <f ca="1">Main!H395</f>
        <v>0</v>
      </c>
      <c r="I18" s="471">
        <f ca="1">Main!I395</f>
        <v>0</v>
      </c>
      <c r="J18" s="471">
        <f ca="1">Main!J395</f>
        <v>0</v>
      </c>
      <c r="K18" s="471">
        <f ca="1">Main!K395</f>
        <v>0</v>
      </c>
      <c r="L18" s="471">
        <f ca="1">Main!L395</f>
        <v>0</v>
      </c>
      <c r="M18" s="471">
        <f ca="1">Main!M395</f>
        <v>0</v>
      </c>
      <c r="N18" s="471">
        <f ca="1">Main!N395</f>
        <v>0</v>
      </c>
      <c r="O18" s="471">
        <f ca="1">Main!O395</f>
        <v>0</v>
      </c>
      <c r="P18" s="471">
        <f ca="1">Main!P395</f>
        <v>0</v>
      </c>
      <c r="Q18" s="471">
        <f ca="1">Main!Q395</f>
        <v>0</v>
      </c>
      <c r="R18" s="471">
        <f ca="1">Main!R395</f>
        <v>0</v>
      </c>
      <c r="S18" s="471">
        <f ca="1">Main!S395</f>
        <v>0</v>
      </c>
    </row>
    <row r="19" spans="1:19" x14ac:dyDescent="0.35">
      <c r="A19" s="446" t="s">
        <v>1824</v>
      </c>
      <c r="B19" s="447"/>
      <c r="C19" s="447"/>
      <c r="D19" s="447"/>
      <c r="E19" s="447"/>
      <c r="F19" s="469">
        <f ca="1">Main!F396</f>
        <v>0</v>
      </c>
      <c r="G19" s="469">
        <f ca="1">Main!G396</f>
        <v>4.2100000000000002E-3</v>
      </c>
      <c r="H19" s="469">
        <f ca="1">Main!H396</f>
        <v>4.2410000000000003E-2</v>
      </c>
      <c r="I19" s="469">
        <f ca="1">Main!I396</f>
        <v>0.17797000000000002</v>
      </c>
      <c r="J19" s="469">
        <f ca="1">Main!J396</f>
        <v>0.11244000000000001</v>
      </c>
      <c r="K19" s="469">
        <f ca="1">Main!K396</f>
        <v>5.7579999999999999E-2</v>
      </c>
      <c r="L19" s="469">
        <f ca="1">Main!L396</f>
        <v>0</v>
      </c>
      <c r="M19" s="469">
        <f ca="1">Main!M396</f>
        <v>0</v>
      </c>
      <c r="N19" s="469">
        <f ca="1">Main!N396</f>
        <v>0.11758</v>
      </c>
      <c r="O19" s="469">
        <f ca="1">Main!O396</f>
        <v>0.13202</v>
      </c>
      <c r="P19" s="469">
        <f ca="1">Main!P396</f>
        <v>5.5509999999999997E-2</v>
      </c>
      <c r="Q19" s="469">
        <f ca="1">Main!Q396</f>
        <v>8.6240000000000011E-2</v>
      </c>
      <c r="R19" s="469">
        <f ca="1">Main!R396</f>
        <v>0</v>
      </c>
      <c r="S19" s="469">
        <f ca="1">Main!S396</f>
        <v>0</v>
      </c>
    </row>
    <row r="20" spans="1:19" x14ac:dyDescent="0.35">
      <c r="A20" s="450" t="s">
        <v>1825</v>
      </c>
      <c r="B20" s="451"/>
      <c r="C20" s="451"/>
      <c r="D20" s="451"/>
      <c r="E20" s="451"/>
      <c r="F20" s="471">
        <f ca="1">Main!F397</f>
        <v>0</v>
      </c>
      <c r="G20" s="471">
        <f ca="1">Main!G397</f>
        <v>0</v>
      </c>
      <c r="H20" s="471">
        <f ca="1">Main!H397</f>
        <v>0</v>
      </c>
      <c r="I20" s="471">
        <f ca="1">Main!I397</f>
        <v>0</v>
      </c>
      <c r="J20" s="471">
        <f ca="1">Main!J397</f>
        <v>5.0200000000000002E-3</v>
      </c>
      <c r="K20" s="471">
        <f ca="1">Main!K397</f>
        <v>0</v>
      </c>
      <c r="L20" s="471">
        <f ca="1">Main!L397</f>
        <v>0</v>
      </c>
      <c r="M20" s="471">
        <f ca="1">Main!M397</f>
        <v>0</v>
      </c>
      <c r="N20" s="471">
        <f ca="1">Main!N397</f>
        <v>7.0400000000000003E-3</v>
      </c>
      <c r="O20" s="471">
        <f ca="1">Main!O397</f>
        <v>2.086E-2</v>
      </c>
      <c r="P20" s="471">
        <f ca="1">Main!P397</f>
        <v>0</v>
      </c>
      <c r="Q20" s="471">
        <f ca="1">Main!Q397</f>
        <v>1.2120000000000001E-2</v>
      </c>
      <c r="R20" s="471">
        <f ca="1">Main!R397</f>
        <v>0</v>
      </c>
      <c r="S20" s="471">
        <f ca="1">Main!S397</f>
        <v>0</v>
      </c>
    </row>
    <row r="21" spans="1:19" x14ac:dyDescent="0.35">
      <c r="A21" s="450" t="s">
        <v>1826</v>
      </c>
      <c r="B21" s="451"/>
      <c r="C21" s="451"/>
      <c r="D21" s="451"/>
      <c r="E21" s="451"/>
      <c r="F21" s="471">
        <f ca="1">Main!F398</f>
        <v>0</v>
      </c>
      <c r="G21" s="471">
        <f ca="1">Main!G398</f>
        <v>4.2100000000000002E-3</v>
      </c>
      <c r="H21" s="471">
        <f ca="1">Main!H398</f>
        <v>4.2410000000000003E-2</v>
      </c>
      <c r="I21" s="471">
        <f ca="1">Main!I398</f>
        <v>0.16036</v>
      </c>
      <c r="J21" s="471">
        <f ca="1">Main!J398</f>
        <v>0.1024</v>
      </c>
      <c r="K21" s="471">
        <f ca="1">Main!K398</f>
        <v>5.7579999999999999E-2</v>
      </c>
      <c r="L21" s="471">
        <f ca="1">Main!L398</f>
        <v>0</v>
      </c>
      <c r="M21" s="471">
        <f ca="1">Main!M398</f>
        <v>0</v>
      </c>
      <c r="N21" s="471">
        <f ca="1">Main!N398</f>
        <v>0.11054</v>
      </c>
      <c r="O21" s="471">
        <f ca="1">Main!O398</f>
        <v>0.11115999999999999</v>
      </c>
      <c r="P21" s="471">
        <f ca="1">Main!P398</f>
        <v>4.8829999999999998E-2</v>
      </c>
      <c r="Q21" s="471">
        <f ca="1">Main!Q398</f>
        <v>7.4120000000000005E-2</v>
      </c>
      <c r="R21" s="471">
        <f ca="1">Main!R398</f>
        <v>0</v>
      </c>
      <c r="S21" s="471">
        <f ca="1">Main!S398</f>
        <v>0</v>
      </c>
    </row>
    <row r="22" spans="1:19" x14ac:dyDescent="0.35">
      <c r="A22" s="450" t="s">
        <v>1827</v>
      </c>
      <c r="B22" s="451"/>
      <c r="C22" s="451"/>
      <c r="D22" s="451"/>
      <c r="E22" s="451"/>
      <c r="F22" s="471">
        <f ca="1">Main!F399</f>
        <v>0</v>
      </c>
      <c r="G22" s="471">
        <f ca="1">Main!G399</f>
        <v>0</v>
      </c>
      <c r="H22" s="471">
        <f ca="1">Main!H399</f>
        <v>0</v>
      </c>
      <c r="I22" s="471">
        <f ca="1">Main!I399</f>
        <v>1.7610000000000001E-2</v>
      </c>
      <c r="J22" s="471">
        <f ca="1">Main!J399</f>
        <v>5.0200000000000002E-3</v>
      </c>
      <c r="K22" s="471">
        <f ca="1">Main!K399</f>
        <v>0</v>
      </c>
      <c r="L22" s="471">
        <f ca="1">Main!L399</f>
        <v>0</v>
      </c>
      <c r="M22" s="471">
        <f ca="1">Main!M399</f>
        <v>0</v>
      </c>
      <c r="N22" s="471">
        <f ca="1">Main!N399</f>
        <v>0</v>
      </c>
      <c r="O22" s="471">
        <f ca="1">Main!O399</f>
        <v>0</v>
      </c>
      <c r="P22" s="471">
        <f ca="1">Main!P399</f>
        <v>6.6800000000000002E-3</v>
      </c>
      <c r="Q22" s="471">
        <f ca="1">Main!Q399</f>
        <v>0</v>
      </c>
      <c r="R22" s="471">
        <f ca="1">Main!R399</f>
        <v>0</v>
      </c>
      <c r="S22" s="471">
        <f ca="1">Main!S399</f>
        <v>0</v>
      </c>
    </row>
    <row r="23" spans="1:19" x14ac:dyDescent="0.35">
      <c r="A23" s="446" t="s">
        <v>1828</v>
      </c>
      <c r="B23" s="447"/>
      <c r="C23" s="447"/>
      <c r="D23" s="447"/>
      <c r="E23" s="447"/>
      <c r="F23" s="469">
        <f ca="1">Main!F400</f>
        <v>2.853E-2</v>
      </c>
      <c r="G23" s="469">
        <f ca="1">Main!G400</f>
        <v>0.33630000000000004</v>
      </c>
      <c r="H23" s="469">
        <f ca="1">Main!H400</f>
        <v>5.7389999999999997E-2</v>
      </c>
      <c r="I23" s="469">
        <f ca="1">Main!I400</f>
        <v>4.8489999999999998E-2</v>
      </c>
      <c r="J23" s="469">
        <f ca="1">Main!J400</f>
        <v>0</v>
      </c>
      <c r="K23" s="469">
        <f ca="1">Main!K400</f>
        <v>6.6220000000000001E-2</v>
      </c>
      <c r="L23" s="469">
        <f ca="1">Main!L400</f>
        <v>4.3899999999999998E-3</v>
      </c>
      <c r="M23" s="469">
        <f ca="1">Main!M400</f>
        <v>0</v>
      </c>
      <c r="N23" s="469">
        <f ca="1">Main!N400</f>
        <v>0</v>
      </c>
      <c r="O23" s="469">
        <f ca="1">Main!O400</f>
        <v>0</v>
      </c>
      <c r="P23" s="469">
        <f ca="1">Main!P400</f>
        <v>0</v>
      </c>
      <c r="Q23" s="469">
        <f ca="1">Main!Q400</f>
        <v>0</v>
      </c>
      <c r="R23" s="469">
        <f ca="1">Main!R400</f>
        <v>2.6499999999999999E-2</v>
      </c>
      <c r="S23" s="469">
        <f ca="1">Main!S400</f>
        <v>5.5199999999999997E-3</v>
      </c>
    </row>
    <row r="24" spans="1:19" x14ac:dyDescent="0.35">
      <c r="A24" s="450" t="s">
        <v>1829</v>
      </c>
      <c r="B24" s="451"/>
      <c r="C24" s="451"/>
      <c r="D24" s="451"/>
      <c r="E24" s="451"/>
      <c r="F24" s="471">
        <f ca="1">Main!F401</f>
        <v>0</v>
      </c>
      <c r="G24" s="471">
        <f ca="1">Main!G401</f>
        <v>8.4100000000000008E-3</v>
      </c>
      <c r="H24" s="471">
        <f ca="1">Main!H401</f>
        <v>0</v>
      </c>
      <c r="I24" s="471">
        <f ca="1">Main!I401</f>
        <v>0</v>
      </c>
      <c r="J24" s="471">
        <f ca="1">Main!J401</f>
        <v>0</v>
      </c>
      <c r="K24" s="471">
        <f ca="1">Main!K401</f>
        <v>5.5799999999999999E-3</v>
      </c>
      <c r="L24" s="471">
        <f ca="1">Main!L401</f>
        <v>4.3899999999999998E-3</v>
      </c>
      <c r="M24" s="471">
        <f ca="1">Main!M401</f>
        <v>0</v>
      </c>
      <c r="N24" s="471">
        <f ca="1">Main!N401</f>
        <v>0</v>
      </c>
      <c r="O24" s="471">
        <f ca="1">Main!O401</f>
        <v>0</v>
      </c>
      <c r="P24" s="471">
        <f ca="1">Main!P401</f>
        <v>0</v>
      </c>
      <c r="Q24" s="471">
        <f ca="1">Main!Q401</f>
        <v>0</v>
      </c>
      <c r="R24" s="471">
        <f ca="1">Main!R401</f>
        <v>0</v>
      </c>
      <c r="S24" s="471">
        <f ca="1">Main!S401</f>
        <v>0</v>
      </c>
    </row>
    <row r="25" spans="1:19" x14ac:dyDescent="0.35">
      <c r="A25" s="450" t="s">
        <v>1830</v>
      </c>
      <c r="B25" s="451"/>
      <c r="C25" s="451"/>
      <c r="D25" s="451"/>
      <c r="E25" s="451"/>
      <c r="F25" s="471">
        <f ca="1">Main!F402</f>
        <v>2.853E-2</v>
      </c>
      <c r="G25" s="471">
        <f ca="1">Main!G402</f>
        <v>0.32789000000000001</v>
      </c>
      <c r="H25" s="471">
        <f ca="1">Main!H402</f>
        <v>5.7389999999999997E-2</v>
      </c>
      <c r="I25" s="471">
        <f ca="1">Main!I402</f>
        <v>4.8489999999999998E-2</v>
      </c>
      <c r="J25" s="471">
        <f ca="1">Main!J402</f>
        <v>0</v>
      </c>
      <c r="K25" s="471">
        <f ca="1">Main!K402</f>
        <v>6.0639999999999999E-2</v>
      </c>
      <c r="L25" s="471">
        <f ca="1">Main!L402</f>
        <v>0</v>
      </c>
      <c r="M25" s="471">
        <f ca="1">Main!M402</f>
        <v>0</v>
      </c>
      <c r="N25" s="471">
        <f ca="1">Main!N402</f>
        <v>0</v>
      </c>
      <c r="O25" s="471">
        <f ca="1">Main!O402</f>
        <v>0</v>
      </c>
      <c r="P25" s="471">
        <f ca="1">Main!P402</f>
        <v>0</v>
      </c>
      <c r="Q25" s="471">
        <f ca="1">Main!Q402</f>
        <v>0</v>
      </c>
      <c r="R25" s="471">
        <f ca="1">Main!R402</f>
        <v>2.6499999999999999E-2</v>
      </c>
      <c r="S25" s="471">
        <f ca="1">Main!S402</f>
        <v>5.5199999999999997E-3</v>
      </c>
    </row>
    <row r="26" spans="1:19" x14ac:dyDescent="0.35">
      <c r="A26" s="446" t="s">
        <v>1831</v>
      </c>
      <c r="B26" s="447"/>
      <c r="C26" s="447"/>
      <c r="D26" s="447"/>
      <c r="E26" s="447"/>
      <c r="F26" s="469">
        <f ca="1">Main!F403</f>
        <v>5.7770000000000002E-2</v>
      </c>
      <c r="G26" s="469">
        <f ca="1">Main!G403</f>
        <v>2.2589999999999999E-2</v>
      </c>
      <c r="H26" s="469">
        <f ca="1">Main!H403</f>
        <v>4.6649999999999997E-2</v>
      </c>
      <c r="I26" s="469">
        <f ca="1">Main!I403</f>
        <v>0.11423000000000001</v>
      </c>
      <c r="J26" s="469">
        <f ca="1">Main!J403</f>
        <v>8.158E-2</v>
      </c>
      <c r="K26" s="469">
        <f ca="1">Main!K403</f>
        <v>0.27456999999999998</v>
      </c>
      <c r="L26" s="469">
        <f ca="1">Main!L403</f>
        <v>0.50417999999999996</v>
      </c>
      <c r="M26" s="469">
        <f ca="1">Main!M403</f>
        <v>7.5670000000000001E-2</v>
      </c>
      <c r="N26" s="469">
        <f ca="1">Main!N403</f>
        <v>0.27126</v>
      </c>
      <c r="O26" s="469">
        <f ca="1">Main!O403</f>
        <v>8.1399999999999997E-3</v>
      </c>
      <c r="P26" s="469">
        <f ca="1">Main!P403</f>
        <v>0</v>
      </c>
      <c r="Q26" s="469">
        <f ca="1">Main!Q403</f>
        <v>0</v>
      </c>
      <c r="R26" s="469">
        <f ca="1">Main!R403</f>
        <v>0</v>
      </c>
      <c r="S26" s="469">
        <f ca="1">Main!S403</f>
        <v>0</v>
      </c>
    </row>
    <row r="27" spans="1:19" x14ac:dyDescent="0.35">
      <c r="A27" s="450" t="s">
        <v>1832</v>
      </c>
      <c r="B27" s="451"/>
      <c r="C27" s="451"/>
      <c r="D27" s="451"/>
      <c r="E27" s="451"/>
      <c r="F27" s="471">
        <f ca="1">Main!F404</f>
        <v>5.7770000000000002E-2</v>
      </c>
      <c r="G27" s="471">
        <f ca="1">Main!G404</f>
        <v>2.2589999999999999E-2</v>
      </c>
      <c r="H27" s="471">
        <f ca="1">Main!H404</f>
        <v>4.6649999999999997E-2</v>
      </c>
      <c r="I27" s="471">
        <f ca="1">Main!I404</f>
        <v>0.11423000000000001</v>
      </c>
      <c r="J27" s="471">
        <f ca="1">Main!J404</f>
        <v>7.6560000000000003E-2</v>
      </c>
      <c r="K27" s="471">
        <f ca="1">Main!K404</f>
        <v>0.27456999999999998</v>
      </c>
      <c r="L27" s="471">
        <f ca="1">Main!L404</f>
        <v>0.48063999999999996</v>
      </c>
      <c r="M27" s="471">
        <f ca="1">Main!M404</f>
        <v>7.5670000000000001E-2</v>
      </c>
      <c r="N27" s="471">
        <f ca="1">Main!N404</f>
        <v>0.27126</v>
      </c>
      <c r="O27" s="471">
        <f ca="1">Main!O404</f>
        <v>8.1399999999999997E-3</v>
      </c>
      <c r="P27" s="471">
        <f ca="1">Main!P404</f>
        <v>0</v>
      </c>
      <c r="Q27" s="471">
        <f ca="1">Main!Q404</f>
        <v>0</v>
      </c>
      <c r="R27" s="471">
        <f ca="1">Main!R404</f>
        <v>0</v>
      </c>
      <c r="S27" s="471">
        <f ca="1">Main!S404</f>
        <v>0</v>
      </c>
    </row>
    <row r="28" spans="1:19" x14ac:dyDescent="0.35">
      <c r="A28" s="450" t="s">
        <v>1833</v>
      </c>
      <c r="B28" s="451"/>
      <c r="C28" s="451"/>
      <c r="D28" s="451"/>
      <c r="E28" s="451"/>
      <c r="F28" s="471">
        <f ca="1">Main!F405</f>
        <v>0</v>
      </c>
      <c r="G28" s="471">
        <f ca="1">Main!G405</f>
        <v>0</v>
      </c>
      <c r="H28" s="471">
        <f ca="1">Main!H405</f>
        <v>0</v>
      </c>
      <c r="I28" s="471">
        <f ca="1">Main!I405</f>
        <v>0</v>
      </c>
      <c r="J28" s="471">
        <f ca="1">Main!J405</f>
        <v>5.0200000000000002E-3</v>
      </c>
      <c r="K28" s="471">
        <f ca="1">Main!K405</f>
        <v>0</v>
      </c>
      <c r="L28" s="471">
        <f ca="1">Main!L405</f>
        <v>2.3539999999999998E-2</v>
      </c>
      <c r="M28" s="471">
        <f ca="1">Main!M405</f>
        <v>0</v>
      </c>
      <c r="N28" s="471">
        <f ca="1">Main!N405</f>
        <v>0</v>
      </c>
      <c r="O28" s="471">
        <f ca="1">Main!O405</f>
        <v>0</v>
      </c>
      <c r="P28" s="471">
        <f ca="1">Main!P405</f>
        <v>0</v>
      </c>
      <c r="Q28" s="471">
        <f ca="1">Main!Q405</f>
        <v>0</v>
      </c>
      <c r="R28" s="471">
        <f ca="1">Main!R405</f>
        <v>0</v>
      </c>
      <c r="S28" s="471">
        <f ca="1">Main!S405</f>
        <v>0</v>
      </c>
    </row>
    <row r="29" spans="1:19" x14ac:dyDescent="0.35">
      <c r="A29" s="446" t="s">
        <v>1834</v>
      </c>
      <c r="B29" s="447"/>
      <c r="C29" s="447"/>
      <c r="D29" s="447"/>
      <c r="E29" s="447"/>
      <c r="F29" s="469">
        <f ca="1">Main!F406</f>
        <v>0</v>
      </c>
      <c r="G29" s="469">
        <f ca="1">Main!G406</f>
        <v>0</v>
      </c>
      <c r="H29" s="469">
        <f ca="1">Main!H406</f>
        <v>0</v>
      </c>
      <c r="I29" s="469">
        <f ca="1">Main!I406</f>
        <v>0</v>
      </c>
      <c r="J29" s="469">
        <f ca="1">Main!J406</f>
        <v>0</v>
      </c>
      <c r="K29" s="469">
        <f ca="1">Main!K406</f>
        <v>0</v>
      </c>
      <c r="L29" s="469">
        <f ca="1">Main!L406</f>
        <v>0</v>
      </c>
      <c r="M29" s="469">
        <f ca="1">Main!M406</f>
        <v>0</v>
      </c>
      <c r="N29" s="469">
        <f ca="1">Main!N406</f>
        <v>5.3310000000000003E-2</v>
      </c>
      <c r="O29" s="469">
        <f ca="1">Main!O406</f>
        <v>0</v>
      </c>
      <c r="P29" s="469">
        <f ca="1">Main!P406</f>
        <v>0</v>
      </c>
      <c r="Q29" s="469">
        <f ca="1">Main!Q406</f>
        <v>0</v>
      </c>
      <c r="R29" s="469">
        <f ca="1">Main!R406</f>
        <v>0</v>
      </c>
      <c r="S29" s="469">
        <f ca="1">Main!S406</f>
        <v>0</v>
      </c>
    </row>
    <row r="30" spans="1:19" x14ac:dyDescent="0.35">
      <c r="A30" s="450" t="s">
        <v>1835</v>
      </c>
      <c r="B30" s="451"/>
      <c r="C30" s="451"/>
      <c r="D30" s="451"/>
      <c r="E30" s="451"/>
      <c r="F30" s="471">
        <f ca="1">Main!F407</f>
        <v>0</v>
      </c>
      <c r="G30" s="471">
        <f ca="1">Main!G407</f>
        <v>0</v>
      </c>
      <c r="H30" s="471">
        <f ca="1">Main!H407</f>
        <v>0</v>
      </c>
      <c r="I30" s="471">
        <f ca="1">Main!I407</f>
        <v>0</v>
      </c>
      <c r="J30" s="471">
        <f ca="1">Main!J407</f>
        <v>0</v>
      </c>
      <c r="K30" s="471">
        <f ca="1">Main!K407</f>
        <v>0</v>
      </c>
      <c r="L30" s="471">
        <f ca="1">Main!L407</f>
        <v>0</v>
      </c>
      <c r="M30" s="471">
        <f ca="1">Main!M407</f>
        <v>0</v>
      </c>
      <c r="N30" s="471">
        <f ca="1">Main!N407</f>
        <v>5.3310000000000003E-2</v>
      </c>
      <c r="O30" s="471">
        <f ca="1">Main!O407</f>
        <v>0</v>
      </c>
      <c r="P30" s="471">
        <f ca="1">Main!P407</f>
        <v>0</v>
      </c>
      <c r="Q30" s="471">
        <f ca="1">Main!Q407</f>
        <v>0</v>
      </c>
      <c r="R30" s="471">
        <f ca="1">Main!R407</f>
        <v>0</v>
      </c>
      <c r="S30" s="471">
        <f ca="1">Main!S407</f>
        <v>0</v>
      </c>
    </row>
    <row r="31" spans="1:19" x14ac:dyDescent="0.35">
      <c r="A31" s="450" t="s">
        <v>1836</v>
      </c>
      <c r="B31" s="451"/>
      <c r="C31" s="451"/>
      <c r="D31" s="451"/>
      <c r="E31" s="451"/>
      <c r="F31" s="471">
        <f ca="1">Main!F408</f>
        <v>0</v>
      </c>
      <c r="G31" s="471">
        <f ca="1">Main!G408</f>
        <v>0</v>
      </c>
      <c r="H31" s="471">
        <f ca="1">Main!H408</f>
        <v>0</v>
      </c>
      <c r="I31" s="471">
        <f ca="1">Main!I408</f>
        <v>0</v>
      </c>
      <c r="J31" s="471">
        <f ca="1">Main!J408</f>
        <v>0</v>
      </c>
      <c r="K31" s="471">
        <f ca="1">Main!K408</f>
        <v>0</v>
      </c>
      <c r="L31" s="471">
        <f ca="1">Main!L408</f>
        <v>0</v>
      </c>
      <c r="M31" s="471">
        <f ca="1">Main!M408</f>
        <v>0</v>
      </c>
      <c r="N31" s="471">
        <f ca="1">Main!N408</f>
        <v>0</v>
      </c>
      <c r="O31" s="471">
        <f ca="1">Main!O408</f>
        <v>0</v>
      </c>
      <c r="P31" s="471">
        <f ca="1">Main!P408</f>
        <v>0</v>
      </c>
      <c r="Q31" s="471">
        <f ca="1">Main!Q408</f>
        <v>0</v>
      </c>
      <c r="R31" s="471">
        <f ca="1">Main!R408</f>
        <v>0</v>
      </c>
      <c r="S31" s="471">
        <f ca="1">Main!S408</f>
        <v>0</v>
      </c>
    </row>
    <row r="32" spans="1:19" x14ac:dyDescent="0.35">
      <c r="A32" s="453" t="s">
        <v>1837</v>
      </c>
      <c r="B32" s="447"/>
      <c r="C32" s="447"/>
      <c r="D32" s="447"/>
      <c r="E32" s="447"/>
      <c r="F32" s="469">
        <f ca="1">Main!F409</f>
        <v>0</v>
      </c>
      <c r="G32" s="469">
        <f ca="1">Main!G409</f>
        <v>0</v>
      </c>
      <c r="H32" s="469">
        <f ca="1">Main!H409</f>
        <v>0</v>
      </c>
      <c r="I32" s="469">
        <f ca="1">Main!I409</f>
        <v>0</v>
      </c>
      <c r="J32" s="469">
        <f ca="1">Main!J409</f>
        <v>0</v>
      </c>
      <c r="K32" s="469">
        <f ca="1">Main!K409</f>
        <v>0</v>
      </c>
      <c r="L32" s="469">
        <f ca="1">Main!L409</f>
        <v>0</v>
      </c>
      <c r="M32" s="469">
        <f ca="1">Main!M409</f>
        <v>0</v>
      </c>
      <c r="N32" s="469">
        <f ca="1">Main!N409</f>
        <v>7.0400000000000003E-3</v>
      </c>
      <c r="O32" s="469">
        <f ca="1">Main!O409</f>
        <v>0.24775999999999998</v>
      </c>
      <c r="P32" s="469">
        <f ca="1">Main!P409</f>
        <v>0</v>
      </c>
      <c r="Q32" s="469">
        <f ca="1">Main!Q409</f>
        <v>0</v>
      </c>
      <c r="R32" s="469">
        <f ca="1">Main!R409</f>
        <v>0</v>
      </c>
      <c r="S32" s="469">
        <f ca="1">Main!S409</f>
        <v>0</v>
      </c>
    </row>
    <row r="33" spans="1:19" x14ac:dyDescent="0.35">
      <c r="A33" s="450" t="s">
        <v>1838</v>
      </c>
      <c r="B33" s="451"/>
      <c r="C33" s="451"/>
      <c r="D33" s="451"/>
      <c r="E33" s="451"/>
      <c r="F33" s="471">
        <f ca="1">Main!F410</f>
        <v>0</v>
      </c>
      <c r="G33" s="471">
        <f ca="1">Main!G410</f>
        <v>0</v>
      </c>
      <c r="H33" s="471">
        <f ca="1">Main!H410</f>
        <v>0</v>
      </c>
      <c r="I33" s="471">
        <f ca="1">Main!I410</f>
        <v>0</v>
      </c>
      <c r="J33" s="471">
        <f ca="1">Main!J410</f>
        <v>0</v>
      </c>
      <c r="K33" s="471">
        <f ca="1">Main!K410</f>
        <v>0</v>
      </c>
      <c r="L33" s="471">
        <f ca="1">Main!L410</f>
        <v>0</v>
      </c>
      <c r="M33" s="471">
        <f ca="1">Main!M410</f>
        <v>0</v>
      </c>
      <c r="N33" s="471">
        <f ca="1">Main!N410</f>
        <v>7.0400000000000003E-3</v>
      </c>
      <c r="O33" s="471">
        <f ca="1">Main!O410</f>
        <v>0.23147999999999999</v>
      </c>
      <c r="P33" s="471">
        <f ca="1">Main!P410</f>
        <v>0</v>
      </c>
      <c r="Q33" s="471">
        <f ca="1">Main!Q410</f>
        <v>0</v>
      </c>
      <c r="R33" s="471">
        <f ca="1">Main!R410</f>
        <v>0</v>
      </c>
      <c r="S33" s="471">
        <f ca="1">Main!S410</f>
        <v>0</v>
      </c>
    </row>
    <row r="34" spans="1:19" x14ac:dyDescent="0.35">
      <c r="A34" s="450" t="s">
        <v>1839</v>
      </c>
      <c r="B34" s="451"/>
      <c r="C34" s="451"/>
      <c r="D34" s="451"/>
      <c r="E34" s="451"/>
      <c r="F34" s="471">
        <f ca="1">Main!F411</f>
        <v>0</v>
      </c>
      <c r="G34" s="471">
        <f ca="1">Main!G411</f>
        <v>0</v>
      </c>
      <c r="H34" s="471">
        <f ca="1">Main!H411</f>
        <v>0</v>
      </c>
      <c r="I34" s="471">
        <f ca="1">Main!I411</f>
        <v>0</v>
      </c>
      <c r="J34" s="471">
        <f ca="1">Main!J411</f>
        <v>0</v>
      </c>
      <c r="K34" s="471">
        <f ca="1">Main!K411</f>
        <v>0</v>
      </c>
      <c r="L34" s="471">
        <f ca="1">Main!L411</f>
        <v>0</v>
      </c>
      <c r="M34" s="471">
        <f ca="1">Main!M411</f>
        <v>0</v>
      </c>
      <c r="N34" s="471">
        <f ca="1">Main!N411</f>
        <v>0</v>
      </c>
      <c r="O34" s="471">
        <f ca="1">Main!O411</f>
        <v>1.6279999999999999E-2</v>
      </c>
      <c r="P34" s="471">
        <f ca="1">Main!P411</f>
        <v>0</v>
      </c>
      <c r="Q34" s="471">
        <f ca="1">Main!Q411</f>
        <v>0</v>
      </c>
      <c r="R34" s="471">
        <f ca="1">Main!R411</f>
        <v>0</v>
      </c>
      <c r="S34" s="471">
        <f ca="1">Main!S411</f>
        <v>0</v>
      </c>
    </row>
    <row r="35" spans="1:19" x14ac:dyDescent="0.35">
      <c r="A35" s="446" t="s">
        <v>1840</v>
      </c>
      <c r="B35" s="447"/>
      <c r="C35" s="447"/>
      <c r="D35" s="447"/>
      <c r="E35" s="447"/>
      <c r="F35" s="469">
        <f ca="1">Main!F412</f>
        <v>0</v>
      </c>
      <c r="G35" s="469">
        <f ca="1">Main!G412</f>
        <v>0</v>
      </c>
      <c r="H35" s="469">
        <f ca="1">Main!H412</f>
        <v>0</v>
      </c>
      <c r="I35" s="469">
        <f ca="1">Main!I412</f>
        <v>0</v>
      </c>
      <c r="J35" s="469">
        <f ca="1">Main!J412</f>
        <v>0</v>
      </c>
      <c r="K35" s="469">
        <f ca="1">Main!K412</f>
        <v>0</v>
      </c>
      <c r="L35" s="469">
        <f ca="1">Main!L412</f>
        <v>0</v>
      </c>
      <c r="M35" s="469">
        <f ca="1">Main!M412</f>
        <v>1.329E-2</v>
      </c>
      <c r="N35" s="469">
        <f ca="1">Main!N412</f>
        <v>0</v>
      </c>
      <c r="O35" s="469">
        <f ca="1">Main!O412</f>
        <v>0</v>
      </c>
      <c r="P35" s="469">
        <f ca="1">Main!P412</f>
        <v>0</v>
      </c>
      <c r="Q35" s="469">
        <f ca="1">Main!Q412</f>
        <v>0</v>
      </c>
      <c r="R35" s="469">
        <f ca="1">Main!R412</f>
        <v>0</v>
      </c>
      <c r="S35" s="469">
        <f ca="1">Main!S412</f>
        <v>0</v>
      </c>
    </row>
    <row r="36" spans="1:19" x14ac:dyDescent="0.35">
      <c r="A36" s="450" t="s">
        <v>1841</v>
      </c>
      <c r="B36" s="451"/>
      <c r="C36" s="451"/>
      <c r="D36" s="451"/>
      <c r="E36" s="451"/>
      <c r="F36" s="471">
        <f ca="1">Main!F413</f>
        <v>0</v>
      </c>
      <c r="G36" s="471">
        <f ca="1">Main!G413</f>
        <v>0</v>
      </c>
      <c r="H36" s="471">
        <f ca="1">Main!H413</f>
        <v>0</v>
      </c>
      <c r="I36" s="471">
        <f ca="1">Main!I413</f>
        <v>0</v>
      </c>
      <c r="J36" s="471">
        <f ca="1">Main!J413</f>
        <v>0</v>
      </c>
      <c r="K36" s="471">
        <f ca="1">Main!K413</f>
        <v>0</v>
      </c>
      <c r="L36" s="471">
        <f ca="1">Main!L413</f>
        <v>0</v>
      </c>
      <c r="M36" s="471">
        <f ca="1">Main!M413</f>
        <v>1.329E-2</v>
      </c>
      <c r="N36" s="471">
        <f ca="1">Main!N413</f>
        <v>0</v>
      </c>
      <c r="O36" s="471">
        <f ca="1">Main!O413</f>
        <v>0</v>
      </c>
      <c r="P36" s="471">
        <f ca="1">Main!P413</f>
        <v>0</v>
      </c>
      <c r="Q36" s="471">
        <f ca="1">Main!Q413</f>
        <v>0</v>
      </c>
      <c r="R36" s="471">
        <f ca="1">Main!R413</f>
        <v>0</v>
      </c>
      <c r="S36" s="471">
        <f ca="1">Main!S413</f>
        <v>0</v>
      </c>
    </row>
    <row r="37" spans="1:19" x14ac:dyDescent="0.35">
      <c r="A37" s="450" t="s">
        <v>1842</v>
      </c>
      <c r="B37" s="451"/>
      <c r="C37" s="451"/>
      <c r="D37" s="451"/>
      <c r="E37" s="451"/>
      <c r="F37" s="471">
        <f ca="1">Main!F414</f>
        <v>0</v>
      </c>
      <c r="G37" s="471">
        <f ca="1">Main!G414</f>
        <v>0</v>
      </c>
      <c r="H37" s="471">
        <f ca="1">Main!H414</f>
        <v>0</v>
      </c>
      <c r="I37" s="471">
        <f ca="1">Main!I414</f>
        <v>0</v>
      </c>
      <c r="J37" s="471">
        <f ca="1">Main!J414</f>
        <v>0</v>
      </c>
      <c r="K37" s="471">
        <f ca="1">Main!K414</f>
        <v>0</v>
      </c>
      <c r="L37" s="471">
        <f ca="1">Main!L414</f>
        <v>0</v>
      </c>
      <c r="M37" s="471">
        <f ca="1">Main!M414</f>
        <v>0</v>
      </c>
      <c r="N37" s="471">
        <f ca="1">Main!N414</f>
        <v>0</v>
      </c>
      <c r="O37" s="471">
        <f ca="1">Main!O414</f>
        <v>0</v>
      </c>
      <c r="P37" s="471">
        <f ca="1">Main!P414</f>
        <v>0</v>
      </c>
      <c r="Q37" s="471">
        <f ca="1">Main!Q414</f>
        <v>0</v>
      </c>
      <c r="R37" s="471">
        <f ca="1">Main!R414</f>
        <v>0</v>
      </c>
      <c r="S37" s="471">
        <f ca="1">Main!S414</f>
        <v>0</v>
      </c>
    </row>
    <row r="38" spans="1:19" x14ac:dyDescent="0.35">
      <c r="A38" s="446" t="s">
        <v>1843</v>
      </c>
      <c r="B38" s="447"/>
      <c r="C38" s="447"/>
      <c r="D38" s="447"/>
      <c r="E38" s="447"/>
      <c r="F38" s="469">
        <f ca="1">Main!F415</f>
        <v>0</v>
      </c>
      <c r="G38" s="469">
        <f ca="1">Main!G415</f>
        <v>0</v>
      </c>
      <c r="H38" s="469">
        <f ca="1">Main!H415</f>
        <v>0</v>
      </c>
      <c r="I38" s="469">
        <f ca="1">Main!I415</f>
        <v>1.3089999999999999E-2</v>
      </c>
      <c r="J38" s="469">
        <f ca="1">Main!J415</f>
        <v>0</v>
      </c>
      <c r="K38" s="469">
        <f ca="1">Main!K415</f>
        <v>0</v>
      </c>
      <c r="L38" s="469">
        <f ca="1">Main!L415</f>
        <v>0</v>
      </c>
      <c r="M38" s="469">
        <f ca="1">Main!M415</f>
        <v>0</v>
      </c>
      <c r="N38" s="469">
        <f ca="1">Main!N415</f>
        <v>0</v>
      </c>
      <c r="O38" s="469">
        <f ca="1">Main!O415</f>
        <v>0</v>
      </c>
      <c r="P38" s="469">
        <f ca="1">Main!P415</f>
        <v>0</v>
      </c>
      <c r="Q38" s="469">
        <f ca="1">Main!Q415</f>
        <v>9.4800000000000006E-3</v>
      </c>
      <c r="R38" s="469">
        <f ca="1">Main!R415</f>
        <v>0</v>
      </c>
      <c r="S38" s="469">
        <f ca="1">Main!S415</f>
        <v>0</v>
      </c>
    </row>
    <row r="39" spans="1:19" x14ac:dyDescent="0.35">
      <c r="A39" s="450" t="s">
        <v>1844</v>
      </c>
      <c r="B39" s="451"/>
      <c r="C39" s="451"/>
      <c r="D39" s="451"/>
      <c r="E39" s="451"/>
      <c r="F39" s="471">
        <f ca="1">Main!F416</f>
        <v>0</v>
      </c>
      <c r="G39" s="471">
        <f ca="1">Main!G416</f>
        <v>0</v>
      </c>
      <c r="H39" s="471">
        <f ca="1">Main!H416</f>
        <v>0</v>
      </c>
      <c r="I39" s="471">
        <f ca="1">Main!I416</f>
        <v>1.3089999999999999E-2</v>
      </c>
      <c r="J39" s="471">
        <f ca="1">Main!J416</f>
        <v>0</v>
      </c>
      <c r="K39" s="471">
        <f ca="1">Main!K416</f>
        <v>0</v>
      </c>
      <c r="L39" s="471">
        <f ca="1">Main!L416</f>
        <v>0</v>
      </c>
      <c r="M39" s="471">
        <f ca="1">Main!M416</f>
        <v>0</v>
      </c>
      <c r="N39" s="471">
        <f ca="1">Main!N416</f>
        <v>0</v>
      </c>
      <c r="O39" s="471">
        <f ca="1">Main!O416</f>
        <v>0</v>
      </c>
      <c r="P39" s="471">
        <f ca="1">Main!P416</f>
        <v>0</v>
      </c>
      <c r="Q39" s="471">
        <f ca="1">Main!Q416</f>
        <v>9.4800000000000006E-3</v>
      </c>
      <c r="R39" s="471">
        <f ca="1">Main!R416</f>
        <v>0</v>
      </c>
      <c r="S39" s="471">
        <f ca="1">Main!S416</f>
        <v>0</v>
      </c>
    </row>
    <row r="40" spans="1:19" x14ac:dyDescent="0.35">
      <c r="A40" s="453" t="s">
        <v>1845</v>
      </c>
      <c r="B40" s="447"/>
      <c r="C40" s="447"/>
      <c r="D40" s="447"/>
      <c r="E40" s="447"/>
      <c r="F40" s="469">
        <f ca="1">Main!F417</f>
        <v>0.13632</v>
      </c>
      <c r="G40" s="469">
        <f ca="1">Main!G417</f>
        <v>0.13778000000000001</v>
      </c>
      <c r="H40" s="469">
        <f ca="1">Main!H417</f>
        <v>0.20070000000000002</v>
      </c>
      <c r="I40" s="469">
        <f ca="1">Main!I417</f>
        <v>0.14692</v>
      </c>
      <c r="J40" s="469">
        <f ca="1">Main!J417</f>
        <v>0.32305</v>
      </c>
      <c r="K40" s="469">
        <f ca="1">Main!K417</f>
        <v>0.18679000000000001</v>
      </c>
      <c r="L40" s="469">
        <f ca="1">Main!L417</f>
        <v>0.1216</v>
      </c>
      <c r="M40" s="469">
        <f ca="1">Main!M417</f>
        <v>8.3809999999999996E-2</v>
      </c>
      <c r="N40" s="469">
        <f ca="1">Main!N417</f>
        <v>0.16182000000000002</v>
      </c>
      <c r="O40" s="469">
        <f ca="1">Main!O417</f>
        <v>3.7139999999999999E-2</v>
      </c>
      <c r="P40" s="469">
        <f ca="1">Main!P417</f>
        <v>3.5860000000000003E-2</v>
      </c>
      <c r="Q40" s="469">
        <f ca="1">Main!Q417</f>
        <v>0</v>
      </c>
      <c r="R40" s="469">
        <f ca="1">Main!R417</f>
        <v>0</v>
      </c>
      <c r="S40" s="469">
        <f ca="1">Main!S417</f>
        <v>2.18E-2</v>
      </c>
    </row>
    <row r="41" spans="1:19" x14ac:dyDescent="0.35">
      <c r="A41" s="450" t="s">
        <v>1846</v>
      </c>
      <c r="B41" s="451"/>
      <c r="C41" s="451"/>
      <c r="D41" s="451"/>
      <c r="E41" s="451"/>
      <c r="F41" s="471">
        <f ca="1">Main!F418</f>
        <v>4.0559999999999999E-2</v>
      </c>
      <c r="G41" s="471">
        <f ca="1">Main!G418</f>
        <v>0</v>
      </c>
      <c r="H41" s="471">
        <f ca="1">Main!H418</f>
        <v>0</v>
      </c>
      <c r="I41" s="471">
        <f ca="1">Main!I418</f>
        <v>1.779E-2</v>
      </c>
      <c r="J41" s="471">
        <f ca="1">Main!J418</f>
        <v>0.1968</v>
      </c>
      <c r="K41" s="471">
        <f ca="1">Main!K418</f>
        <v>0.10808</v>
      </c>
      <c r="L41" s="471">
        <f ca="1">Main!L418</f>
        <v>0.1216</v>
      </c>
      <c r="M41" s="471">
        <f ca="1">Main!M418</f>
        <v>4.0140000000000002E-2</v>
      </c>
      <c r="N41" s="471">
        <f ca="1">Main!N418</f>
        <v>8.5129999999999997E-2</v>
      </c>
      <c r="O41" s="471">
        <f ca="1">Main!O418</f>
        <v>8.1399999999999997E-3</v>
      </c>
      <c r="P41" s="471">
        <f ca="1">Main!P418</f>
        <v>0</v>
      </c>
      <c r="Q41" s="471">
        <f ca="1">Main!Q418</f>
        <v>0</v>
      </c>
      <c r="R41" s="471">
        <f ca="1">Main!R418</f>
        <v>0</v>
      </c>
      <c r="S41" s="471">
        <f ca="1">Main!S418</f>
        <v>0</v>
      </c>
    </row>
    <row r="42" spans="1:19" x14ac:dyDescent="0.35">
      <c r="A42" s="450" t="s">
        <v>1847</v>
      </c>
      <c r="B42" s="451"/>
      <c r="C42" s="451"/>
      <c r="D42" s="451"/>
      <c r="E42" s="451"/>
      <c r="F42" s="471">
        <f ca="1">Main!F419</f>
        <v>4.65E-2</v>
      </c>
      <c r="G42" s="471">
        <f ca="1">Main!G419</f>
        <v>0</v>
      </c>
      <c r="H42" s="471">
        <f ca="1">Main!H419</f>
        <v>2.3959999999999999E-2</v>
      </c>
      <c r="I42" s="471">
        <f ca="1">Main!I419</f>
        <v>3.0880000000000001E-2</v>
      </c>
      <c r="J42" s="471">
        <f ca="1">Main!J419</f>
        <v>0</v>
      </c>
      <c r="K42" s="471">
        <f ca="1">Main!K419</f>
        <v>0</v>
      </c>
      <c r="L42" s="471">
        <f ca="1">Main!L419</f>
        <v>0</v>
      </c>
      <c r="M42" s="471">
        <f ca="1">Main!M419</f>
        <v>0</v>
      </c>
      <c r="N42" s="471">
        <f ca="1">Main!N419</f>
        <v>0</v>
      </c>
      <c r="O42" s="471">
        <f ca="1">Main!O419</f>
        <v>0</v>
      </c>
      <c r="P42" s="471">
        <f ca="1">Main!P419</f>
        <v>0</v>
      </c>
      <c r="Q42" s="471">
        <f ca="1">Main!Q419</f>
        <v>0</v>
      </c>
      <c r="R42" s="471">
        <f ca="1">Main!R419</f>
        <v>0</v>
      </c>
      <c r="S42" s="471">
        <f ca="1">Main!S419</f>
        <v>0</v>
      </c>
    </row>
    <row r="43" spans="1:19" x14ac:dyDescent="0.35">
      <c r="A43" s="450" t="s">
        <v>1848</v>
      </c>
      <c r="B43" s="451"/>
      <c r="C43" s="451"/>
      <c r="D43" s="451"/>
      <c r="E43" s="451"/>
      <c r="F43" s="471">
        <f ca="1">Main!F420</f>
        <v>4.3499999999999997E-3</v>
      </c>
      <c r="G43" s="471">
        <f ca="1">Main!G420</f>
        <v>8.8050000000000003E-2</v>
      </c>
      <c r="H43" s="471">
        <f ca="1">Main!H420</f>
        <v>2.6540000000000001E-2</v>
      </c>
      <c r="I43" s="471">
        <f ca="1">Main!I420</f>
        <v>0</v>
      </c>
      <c r="J43" s="471">
        <f ca="1">Main!J420</f>
        <v>1.0059999999999999E-2</v>
      </c>
      <c r="K43" s="471">
        <f ca="1">Main!K420</f>
        <v>2.7869999999999999E-2</v>
      </c>
      <c r="L43" s="471">
        <f ca="1">Main!L420</f>
        <v>0</v>
      </c>
      <c r="M43" s="471">
        <f ca="1">Main!M420</f>
        <v>2.3599999999999999E-2</v>
      </c>
      <c r="N43" s="471">
        <f ca="1">Main!N420</f>
        <v>7.0400000000000003E-3</v>
      </c>
      <c r="O43" s="471">
        <f ca="1">Main!O420</f>
        <v>0</v>
      </c>
      <c r="P43" s="471">
        <f ca="1">Main!P420</f>
        <v>0</v>
      </c>
      <c r="Q43" s="471">
        <f ca="1">Main!Q420</f>
        <v>0</v>
      </c>
      <c r="R43" s="471">
        <f ca="1">Main!R420</f>
        <v>0</v>
      </c>
      <c r="S43" s="471">
        <f ca="1">Main!S420</f>
        <v>0</v>
      </c>
    </row>
    <row r="44" spans="1:19" x14ac:dyDescent="0.35">
      <c r="A44" s="450" t="s">
        <v>1849</v>
      </c>
      <c r="B44" s="451"/>
      <c r="C44" s="451"/>
      <c r="D44" s="451"/>
      <c r="E44" s="451"/>
      <c r="F44" s="471">
        <f ca="1">Main!F421</f>
        <v>0</v>
      </c>
      <c r="G44" s="471">
        <f ca="1">Main!G421</f>
        <v>0</v>
      </c>
      <c r="H44" s="471">
        <f ca="1">Main!H421</f>
        <v>0</v>
      </c>
      <c r="I44" s="471">
        <f ca="1">Main!I421</f>
        <v>0</v>
      </c>
      <c r="J44" s="471">
        <f ca="1">Main!J421</f>
        <v>0</v>
      </c>
      <c r="K44" s="471">
        <f ca="1">Main!K421</f>
        <v>0</v>
      </c>
      <c r="L44" s="471">
        <f ca="1">Main!L421</f>
        <v>0</v>
      </c>
      <c r="M44" s="471">
        <f ca="1">Main!M421</f>
        <v>0</v>
      </c>
      <c r="N44" s="471">
        <f ca="1">Main!N421</f>
        <v>0</v>
      </c>
      <c r="O44" s="471">
        <f ca="1">Main!O421</f>
        <v>0</v>
      </c>
      <c r="P44" s="471">
        <f ca="1">Main!P421</f>
        <v>0</v>
      </c>
      <c r="Q44" s="471">
        <f ca="1">Main!Q421</f>
        <v>0</v>
      </c>
      <c r="R44" s="471">
        <f ca="1">Main!R421</f>
        <v>0</v>
      </c>
      <c r="S44" s="471">
        <f ca="1">Main!S421</f>
        <v>0</v>
      </c>
    </row>
    <row r="45" spans="1:19" x14ac:dyDescent="0.35">
      <c r="A45" s="450" t="s">
        <v>1850</v>
      </c>
      <c r="B45" s="451"/>
      <c r="C45" s="451"/>
      <c r="D45" s="451"/>
      <c r="E45" s="451"/>
      <c r="F45" s="471">
        <f ca="1">Main!F422</f>
        <v>4.3499999999999997E-3</v>
      </c>
      <c r="G45" s="471">
        <f ca="1">Main!G422</f>
        <v>3.3110000000000001E-2</v>
      </c>
      <c r="H45" s="471">
        <f ca="1">Main!H422</f>
        <v>2.7269999999999999E-2</v>
      </c>
      <c r="I45" s="471">
        <f ca="1">Main!I422</f>
        <v>3.6670000000000001E-2</v>
      </c>
      <c r="J45" s="471">
        <f ca="1">Main!J422</f>
        <v>7.1559999999999999E-2</v>
      </c>
      <c r="K45" s="471">
        <f ca="1">Main!K422</f>
        <v>2.5420000000000002E-2</v>
      </c>
      <c r="L45" s="471">
        <f ca="1">Main!L422</f>
        <v>0</v>
      </c>
      <c r="M45" s="471">
        <f ca="1">Main!M422</f>
        <v>0</v>
      </c>
      <c r="N45" s="471">
        <f ca="1">Main!N422</f>
        <v>6.9650000000000004E-2</v>
      </c>
      <c r="O45" s="471">
        <f ca="1">Main!O422</f>
        <v>2.9000000000000001E-2</v>
      </c>
      <c r="P45" s="471">
        <f ca="1">Main!P422</f>
        <v>0</v>
      </c>
      <c r="Q45" s="471">
        <f ca="1">Main!Q422</f>
        <v>0</v>
      </c>
      <c r="R45" s="471">
        <f ca="1">Main!R422</f>
        <v>0</v>
      </c>
      <c r="S45" s="471">
        <f ca="1">Main!S422</f>
        <v>0</v>
      </c>
    </row>
    <row r="46" spans="1:19" x14ac:dyDescent="0.35">
      <c r="A46" s="450" t="s">
        <v>1851</v>
      </c>
      <c r="B46" s="451"/>
      <c r="C46" s="451"/>
      <c r="D46" s="451"/>
      <c r="E46" s="451"/>
      <c r="F46" s="471">
        <f ca="1">Main!F423</f>
        <v>0</v>
      </c>
      <c r="G46" s="471">
        <f ca="1">Main!G423</f>
        <v>0</v>
      </c>
      <c r="H46" s="471">
        <f ca="1">Main!H423</f>
        <v>8.7480000000000002E-2</v>
      </c>
      <c r="I46" s="471">
        <f ca="1">Main!I423</f>
        <v>0</v>
      </c>
      <c r="J46" s="471">
        <f ca="1">Main!J423</f>
        <v>0</v>
      </c>
      <c r="K46" s="471">
        <f ca="1">Main!K423</f>
        <v>0</v>
      </c>
      <c r="L46" s="471">
        <f ca="1">Main!L423</f>
        <v>0</v>
      </c>
      <c r="M46" s="471">
        <f ca="1">Main!M423</f>
        <v>0</v>
      </c>
      <c r="N46" s="471">
        <f ca="1">Main!N423</f>
        <v>0</v>
      </c>
      <c r="O46" s="471">
        <f ca="1">Main!O423</f>
        <v>0</v>
      </c>
      <c r="P46" s="471">
        <f ca="1">Main!P423</f>
        <v>0</v>
      </c>
      <c r="Q46" s="471">
        <f ca="1">Main!Q423</f>
        <v>0</v>
      </c>
      <c r="R46" s="471">
        <f ca="1">Main!R423</f>
        <v>0</v>
      </c>
      <c r="S46" s="471">
        <f ca="1">Main!S423</f>
        <v>0</v>
      </c>
    </row>
    <row r="47" spans="1:19" x14ac:dyDescent="0.35">
      <c r="A47" s="450" t="s">
        <v>1852</v>
      </c>
      <c r="B47" s="451"/>
      <c r="C47" s="451"/>
      <c r="D47" s="451"/>
      <c r="E47" s="451"/>
      <c r="F47" s="471">
        <f ca="1">Main!F424</f>
        <v>4.0559999999999999E-2</v>
      </c>
      <c r="G47" s="471">
        <f ca="1">Main!G424</f>
        <v>1.6619999999999999E-2</v>
      </c>
      <c r="H47" s="471">
        <f ca="1">Main!H424</f>
        <v>3.5450000000000002E-2</v>
      </c>
      <c r="I47" s="471">
        <f ca="1">Main!I424</f>
        <v>6.1579999999999996E-2</v>
      </c>
      <c r="J47" s="471">
        <f ca="1">Main!J424</f>
        <v>4.4630000000000003E-2</v>
      </c>
      <c r="K47" s="471">
        <f ca="1">Main!K424</f>
        <v>2.5419999999999998E-2</v>
      </c>
      <c r="L47" s="471">
        <f ca="1">Main!L424</f>
        <v>0</v>
      </c>
      <c r="M47" s="471">
        <f ca="1">Main!M424</f>
        <v>2.0070000000000001E-2</v>
      </c>
      <c r="N47" s="471">
        <f ca="1">Main!N424</f>
        <v>0</v>
      </c>
      <c r="O47" s="471">
        <f ca="1">Main!O424</f>
        <v>0</v>
      </c>
      <c r="P47" s="471">
        <f ca="1">Main!P424</f>
        <v>3.5860000000000003E-2</v>
      </c>
      <c r="Q47" s="471">
        <f ca="1">Main!Q424</f>
        <v>0</v>
      </c>
      <c r="R47" s="471">
        <f ca="1">Main!R424</f>
        <v>0</v>
      </c>
      <c r="S47" s="471">
        <f ca="1">Main!S424</f>
        <v>2.18E-2</v>
      </c>
    </row>
    <row r="48" spans="1:19" x14ac:dyDescent="0.35">
      <c r="A48" s="493" t="s">
        <v>1853</v>
      </c>
      <c r="B48" s="494"/>
      <c r="C48" s="494"/>
      <c r="D48" s="494"/>
      <c r="E48" s="494"/>
      <c r="F48" s="501">
        <f ca="1">Main!F425</f>
        <v>0.62748000000000004</v>
      </c>
      <c r="G48" s="501">
        <f ca="1">Main!G425</f>
        <v>0.28765000000000002</v>
      </c>
      <c r="H48" s="501">
        <f ca="1">Main!H425</f>
        <v>0.31748999999999999</v>
      </c>
      <c r="I48" s="501">
        <f ca="1">Main!I425</f>
        <v>0.27822000000000002</v>
      </c>
      <c r="J48" s="501">
        <f ca="1">Main!J425</f>
        <v>0.15734999999999999</v>
      </c>
      <c r="K48" s="501">
        <f ca="1">Main!K425</f>
        <v>9.5170000000000005E-2</v>
      </c>
      <c r="L48" s="501">
        <f ca="1">Main!L425</f>
        <v>0.16783000000000001</v>
      </c>
      <c r="M48" s="501">
        <f ca="1">Main!M425</f>
        <v>9.307E-2</v>
      </c>
      <c r="N48" s="501">
        <f ca="1">Main!N425</f>
        <v>0.30747000000000002</v>
      </c>
      <c r="O48" s="501">
        <f ca="1">Main!O425</f>
        <v>0.42251000000000005</v>
      </c>
      <c r="P48" s="501">
        <f ca="1">Main!P425</f>
        <v>1.7069999999999998E-2</v>
      </c>
      <c r="Q48" s="501">
        <f ca="1">Main!Q425</f>
        <v>0.16482000000000002</v>
      </c>
      <c r="R48" s="501">
        <f ca="1">Main!R425</f>
        <v>5.6489999999999999E-2</v>
      </c>
      <c r="S48" s="501">
        <f ca="1">Main!S425</f>
        <v>1.4109999999999999E-2</v>
      </c>
    </row>
    <row r="49" spans="1:19" x14ac:dyDescent="0.35">
      <c r="A49" s="450" t="s">
        <v>1854</v>
      </c>
      <c r="B49" s="451"/>
      <c r="C49" s="451"/>
      <c r="D49" s="451"/>
      <c r="E49" s="451"/>
      <c r="F49" s="471">
        <f ca="1">Main!F426</f>
        <v>7.6950000000000005E-2</v>
      </c>
      <c r="G49" s="471">
        <f ca="1">Main!G426</f>
        <v>4.9079999999999999E-2</v>
      </c>
      <c r="H49" s="471">
        <f ca="1">Main!H426</f>
        <v>4.1779999999999998E-2</v>
      </c>
      <c r="I49" s="471">
        <f ca="1">Main!I426</f>
        <v>1.779E-2</v>
      </c>
      <c r="J49" s="471">
        <f ca="1">Main!J426</f>
        <v>0</v>
      </c>
      <c r="K49" s="471">
        <f ca="1">Main!K426</f>
        <v>1.1140000000000001E-2</v>
      </c>
      <c r="L49" s="471">
        <f ca="1">Main!L426</f>
        <v>0</v>
      </c>
      <c r="M49" s="471">
        <f ca="1">Main!M426</f>
        <v>0</v>
      </c>
      <c r="N49" s="471">
        <f ca="1">Main!N426</f>
        <v>0</v>
      </c>
      <c r="O49" s="471">
        <f ca="1">Main!O426</f>
        <v>0</v>
      </c>
      <c r="P49" s="471">
        <f ca="1">Main!P426</f>
        <v>0</v>
      </c>
      <c r="Q49" s="471">
        <f ca="1">Main!Q426</f>
        <v>2.5190000000000001E-2</v>
      </c>
      <c r="R49" s="471">
        <f ca="1">Main!R426</f>
        <v>0</v>
      </c>
      <c r="S49" s="471">
        <f ca="1">Main!S426</f>
        <v>0</v>
      </c>
    </row>
    <row r="50" spans="1:19" x14ac:dyDescent="0.35">
      <c r="A50" s="450" t="s">
        <v>1855</v>
      </c>
      <c r="B50" s="451"/>
      <c r="C50" s="451"/>
      <c r="D50" s="451"/>
      <c r="E50" s="451"/>
      <c r="F50" s="471">
        <f ca="1">Main!F427</f>
        <v>5.423E-2</v>
      </c>
      <c r="G50" s="471">
        <f ca="1">Main!G427</f>
        <v>7.0550000000000002E-2</v>
      </c>
      <c r="H50" s="471">
        <f ca="1">Main!H427</f>
        <v>0.13697999999999999</v>
      </c>
      <c r="I50" s="471">
        <f ca="1">Main!I427</f>
        <v>0.13394</v>
      </c>
      <c r="J50" s="471">
        <f ca="1">Main!J427</f>
        <v>4.4790000000000003E-2</v>
      </c>
      <c r="K50" s="471">
        <f ca="1">Main!K427</f>
        <v>5.5799999999999999E-3</v>
      </c>
      <c r="L50" s="471">
        <f ca="1">Main!L427</f>
        <v>6.2640000000000001E-2</v>
      </c>
      <c r="M50" s="471">
        <f ca="1">Main!M427</f>
        <v>4.9399999999999999E-2</v>
      </c>
      <c r="N50" s="471">
        <f ca="1">Main!N427</f>
        <v>0</v>
      </c>
      <c r="O50" s="471">
        <f ca="1">Main!O427</f>
        <v>0</v>
      </c>
      <c r="P50" s="471">
        <f ca="1">Main!P427</f>
        <v>0</v>
      </c>
      <c r="Q50" s="471">
        <f ca="1">Main!Q427</f>
        <v>6.2920000000000004E-2</v>
      </c>
      <c r="R50" s="471">
        <f ca="1">Main!R427</f>
        <v>2.367E-2</v>
      </c>
      <c r="S50" s="471">
        <f ca="1">Main!S427</f>
        <v>0</v>
      </c>
    </row>
    <row r="51" spans="1:19" x14ac:dyDescent="0.35">
      <c r="A51" s="450" t="s">
        <v>1856</v>
      </c>
      <c r="B51" s="451"/>
      <c r="C51" s="451"/>
      <c r="D51" s="451"/>
      <c r="E51" s="451"/>
      <c r="F51" s="471">
        <f ca="1">Main!F428</f>
        <v>6.4149999999999999E-2</v>
      </c>
      <c r="G51" s="471">
        <f ca="1">Main!G428</f>
        <v>4.2100000000000002E-3</v>
      </c>
      <c r="H51" s="471">
        <f ca="1">Main!H428</f>
        <v>4.45E-3</v>
      </c>
      <c r="I51" s="471">
        <f ca="1">Main!I428</f>
        <v>1.779E-2</v>
      </c>
      <c r="J51" s="471">
        <f ca="1">Main!J428</f>
        <v>0</v>
      </c>
      <c r="K51" s="471">
        <f ca="1">Main!K428</f>
        <v>1.984E-2</v>
      </c>
      <c r="L51" s="471">
        <f ca="1">Main!L428</f>
        <v>0</v>
      </c>
      <c r="M51" s="471">
        <f ca="1">Main!M428</f>
        <v>0</v>
      </c>
      <c r="N51" s="471">
        <f ca="1">Main!N428</f>
        <v>0</v>
      </c>
      <c r="O51" s="471">
        <f ca="1">Main!O428</f>
        <v>0</v>
      </c>
      <c r="P51" s="471">
        <f ca="1">Main!P428</f>
        <v>0</v>
      </c>
      <c r="Q51" s="471">
        <f ca="1">Main!Q428</f>
        <v>4.7400000000000003E-3</v>
      </c>
      <c r="R51" s="471">
        <f ca="1">Main!R428</f>
        <v>0</v>
      </c>
      <c r="S51" s="471">
        <f ca="1">Main!S428</f>
        <v>0</v>
      </c>
    </row>
    <row r="52" spans="1:19" x14ac:dyDescent="0.35">
      <c r="A52" s="450" t="s">
        <v>1857</v>
      </c>
      <c r="B52" s="451"/>
      <c r="C52" s="451"/>
      <c r="D52" s="451"/>
      <c r="E52" s="451"/>
      <c r="F52" s="471">
        <f ca="1">Main!F429</f>
        <v>0</v>
      </c>
      <c r="G52" s="471">
        <f ca="1">Main!G429</f>
        <v>0</v>
      </c>
      <c r="H52" s="471">
        <f ca="1">Main!H429</f>
        <v>0</v>
      </c>
      <c r="I52" s="471">
        <f ca="1">Main!I429</f>
        <v>0</v>
      </c>
      <c r="J52" s="471">
        <f ca="1">Main!J429</f>
        <v>0</v>
      </c>
      <c r="K52" s="471">
        <f ca="1">Main!K429</f>
        <v>0</v>
      </c>
      <c r="L52" s="471">
        <f ca="1">Main!L429</f>
        <v>0</v>
      </c>
      <c r="M52" s="471">
        <f ca="1">Main!M429</f>
        <v>0</v>
      </c>
      <c r="N52" s="471">
        <f ca="1">Main!N429</f>
        <v>0</v>
      </c>
      <c r="O52" s="471">
        <f ca="1">Main!O429</f>
        <v>0</v>
      </c>
      <c r="P52" s="471">
        <f ca="1">Main!P429</f>
        <v>0</v>
      </c>
      <c r="Q52" s="471">
        <f ca="1">Main!Q429</f>
        <v>0</v>
      </c>
      <c r="R52" s="471">
        <f ca="1">Main!R429</f>
        <v>0</v>
      </c>
      <c r="S52" s="471">
        <f ca="1">Main!S429</f>
        <v>0</v>
      </c>
    </row>
    <row r="53" spans="1:19" x14ac:dyDescent="0.35">
      <c r="A53" s="450" t="s">
        <v>1858</v>
      </c>
      <c r="B53" s="451"/>
      <c r="C53" s="451"/>
      <c r="D53" s="451"/>
      <c r="E53" s="451"/>
      <c r="F53" s="471">
        <f ca="1">Main!F430</f>
        <v>0.36825000000000002</v>
      </c>
      <c r="G53" s="471">
        <f ca="1">Main!G430</f>
        <v>0.16381000000000001</v>
      </c>
      <c r="H53" s="471">
        <f ca="1">Main!H430</f>
        <v>9.0270000000000003E-2</v>
      </c>
      <c r="I53" s="471">
        <f ca="1">Main!I430</f>
        <v>0.10869999999999999</v>
      </c>
      <c r="J53" s="471">
        <f ca="1">Main!J430</f>
        <v>1.0059999999999999E-2</v>
      </c>
      <c r="K53" s="471">
        <f ca="1">Main!K430</f>
        <v>5.5799999999999999E-3</v>
      </c>
      <c r="L53" s="471">
        <f ca="1">Main!L430</f>
        <v>2.3539999999999998E-2</v>
      </c>
      <c r="M53" s="471">
        <f ca="1">Main!M430</f>
        <v>2.0070000000000001E-2</v>
      </c>
      <c r="N53" s="471">
        <f ca="1">Main!N430</f>
        <v>0</v>
      </c>
      <c r="O53" s="471">
        <f ca="1">Main!O430</f>
        <v>0</v>
      </c>
      <c r="P53" s="471">
        <f ca="1">Main!P430</f>
        <v>0</v>
      </c>
      <c r="Q53" s="471">
        <f ca="1">Main!Q430</f>
        <v>7.1970000000000006E-2</v>
      </c>
      <c r="R53" s="471">
        <f ca="1">Main!R430</f>
        <v>3.2820000000000002E-2</v>
      </c>
      <c r="S53" s="471">
        <f ca="1">Main!S430</f>
        <v>0</v>
      </c>
    </row>
    <row r="54" spans="1:19" x14ac:dyDescent="0.35">
      <c r="A54" s="450" t="s">
        <v>1859</v>
      </c>
      <c r="B54" s="451"/>
      <c r="C54" s="451"/>
      <c r="D54" s="451"/>
      <c r="E54" s="451"/>
      <c r="F54" s="471">
        <f ca="1">Main!F431</f>
        <v>4.3499999999999997E-3</v>
      </c>
      <c r="G54" s="471">
        <f ca="1">Main!G431</f>
        <v>0</v>
      </c>
      <c r="H54" s="471">
        <f ca="1">Main!H431</f>
        <v>0</v>
      </c>
      <c r="I54" s="471">
        <f ca="1">Main!I431</f>
        <v>0</v>
      </c>
      <c r="J54" s="471">
        <f ca="1">Main!J431</f>
        <v>0</v>
      </c>
      <c r="K54" s="471">
        <f ca="1">Main!K431</f>
        <v>0</v>
      </c>
      <c r="L54" s="471">
        <f ca="1">Main!L431</f>
        <v>0</v>
      </c>
      <c r="M54" s="471">
        <f ca="1">Main!M431</f>
        <v>0</v>
      </c>
      <c r="N54" s="471">
        <f ca="1">Main!N431</f>
        <v>0</v>
      </c>
      <c r="O54" s="471">
        <f ca="1">Main!O431</f>
        <v>0</v>
      </c>
      <c r="P54" s="471">
        <f ca="1">Main!P431</f>
        <v>0</v>
      </c>
      <c r="Q54" s="471">
        <f ca="1">Main!Q431</f>
        <v>0</v>
      </c>
      <c r="R54" s="471">
        <f ca="1">Main!R431</f>
        <v>0</v>
      </c>
      <c r="S54" s="471">
        <f ca="1">Main!S431</f>
        <v>0</v>
      </c>
    </row>
    <row r="55" spans="1:19" x14ac:dyDescent="0.35">
      <c r="A55" s="450" t="s">
        <v>1860</v>
      </c>
      <c r="B55" s="451"/>
      <c r="C55" s="451"/>
      <c r="D55" s="451"/>
      <c r="E55" s="451"/>
      <c r="F55" s="471">
        <f ca="1">Main!F432</f>
        <v>5.9549999999999999E-2</v>
      </c>
      <c r="G55" s="471">
        <f ca="1">Main!G432</f>
        <v>0</v>
      </c>
      <c r="H55" s="471">
        <f ca="1">Main!H432</f>
        <v>3.261E-2</v>
      </c>
      <c r="I55" s="471">
        <f ca="1">Main!I432</f>
        <v>0</v>
      </c>
      <c r="J55" s="471">
        <f ca="1">Main!J432</f>
        <v>5.0200000000000002E-3</v>
      </c>
      <c r="K55" s="471">
        <f ca="1">Main!K432</f>
        <v>0</v>
      </c>
      <c r="L55" s="471">
        <f ca="1">Main!L432</f>
        <v>4.3899999999999998E-3</v>
      </c>
      <c r="M55" s="471">
        <f ca="1">Main!M432</f>
        <v>0</v>
      </c>
      <c r="N55" s="471">
        <f ca="1">Main!N432</f>
        <v>0</v>
      </c>
      <c r="O55" s="471">
        <f ca="1">Main!O432</f>
        <v>0</v>
      </c>
      <c r="P55" s="471">
        <f ca="1">Main!P432</f>
        <v>0</v>
      </c>
      <c r="Q55" s="471">
        <f ca="1">Main!Q432</f>
        <v>0</v>
      </c>
      <c r="R55" s="471">
        <f ca="1">Main!R432</f>
        <v>0</v>
      </c>
      <c r="S55" s="471">
        <f ca="1">Main!S432</f>
        <v>0</v>
      </c>
    </row>
    <row r="56" spans="1:19" x14ac:dyDescent="0.35">
      <c r="A56" s="450" t="s">
        <v>1861</v>
      </c>
      <c r="B56" s="451"/>
      <c r="C56" s="451"/>
      <c r="D56" s="451"/>
      <c r="E56" s="451"/>
      <c r="F56" s="471">
        <f ca="1">Main!F433</f>
        <v>0</v>
      </c>
      <c r="G56" s="471">
        <f ca="1">Main!G433</f>
        <v>0</v>
      </c>
      <c r="H56" s="471">
        <f ca="1">Main!H433</f>
        <v>0</v>
      </c>
      <c r="I56" s="471">
        <f ca="1">Main!I433</f>
        <v>0</v>
      </c>
      <c r="J56" s="471">
        <f ca="1">Main!J433</f>
        <v>0</v>
      </c>
      <c r="K56" s="471">
        <f ca="1">Main!K433</f>
        <v>0</v>
      </c>
      <c r="L56" s="471">
        <f ca="1">Main!L433</f>
        <v>0</v>
      </c>
      <c r="M56" s="471">
        <f ca="1">Main!M433</f>
        <v>0</v>
      </c>
      <c r="N56" s="471">
        <f ca="1">Main!N433</f>
        <v>0</v>
      </c>
      <c r="O56" s="471">
        <f ca="1">Main!O433</f>
        <v>0</v>
      </c>
      <c r="P56" s="471">
        <f ca="1">Main!P433</f>
        <v>0</v>
      </c>
      <c r="Q56" s="471">
        <f ca="1">Main!Q433</f>
        <v>0</v>
      </c>
      <c r="R56" s="471">
        <f ca="1">Main!R433</f>
        <v>0</v>
      </c>
      <c r="S56" s="471">
        <f ca="1">Main!S433</f>
        <v>0</v>
      </c>
    </row>
    <row r="57" spans="1:19" x14ac:dyDescent="0.35">
      <c r="A57" s="450" t="s">
        <v>1862</v>
      </c>
      <c r="B57" s="451"/>
      <c r="C57" s="451"/>
      <c r="D57" s="451"/>
      <c r="E57" s="451"/>
      <c r="F57" s="471">
        <f ca="1">Main!F434</f>
        <v>0</v>
      </c>
      <c r="G57" s="471">
        <f ca="1">Main!G434</f>
        <v>0</v>
      </c>
      <c r="H57" s="471">
        <f ca="1">Main!H434</f>
        <v>0</v>
      </c>
      <c r="I57" s="471">
        <f ca="1">Main!I434</f>
        <v>0</v>
      </c>
      <c r="J57" s="471">
        <f ca="1">Main!J434</f>
        <v>0</v>
      </c>
      <c r="K57" s="471">
        <f ca="1">Main!K434</f>
        <v>2.2030000000000001E-2</v>
      </c>
      <c r="L57" s="471">
        <f ca="1">Main!L434</f>
        <v>0</v>
      </c>
      <c r="M57" s="471">
        <f ca="1">Main!M434</f>
        <v>0</v>
      </c>
      <c r="N57" s="471">
        <f ca="1">Main!N434</f>
        <v>5.5550000000000002E-2</v>
      </c>
      <c r="O57" s="471">
        <f ca="1">Main!O434</f>
        <v>0</v>
      </c>
      <c r="P57" s="471">
        <f ca="1">Main!P434</f>
        <v>0</v>
      </c>
      <c r="Q57" s="471">
        <f ca="1">Main!Q434</f>
        <v>0</v>
      </c>
      <c r="R57" s="471">
        <f ca="1">Main!R434</f>
        <v>0</v>
      </c>
      <c r="S57" s="471">
        <f ca="1">Main!S434</f>
        <v>1.4109999999999999E-2</v>
      </c>
    </row>
    <row r="58" spans="1:19" x14ac:dyDescent="0.35">
      <c r="A58" s="450" t="s">
        <v>1863</v>
      </c>
      <c r="B58" s="451"/>
      <c r="C58" s="451"/>
      <c r="D58" s="451"/>
      <c r="E58" s="451"/>
      <c r="F58" s="471">
        <f ca="1">Main!F435</f>
        <v>0</v>
      </c>
      <c r="G58" s="471">
        <f ca="1">Main!G435</f>
        <v>0</v>
      </c>
      <c r="H58" s="471">
        <f ca="1">Main!H435</f>
        <v>1.14E-2</v>
      </c>
      <c r="I58" s="471">
        <f ca="1">Main!I435</f>
        <v>0</v>
      </c>
      <c r="J58" s="471">
        <f ca="1">Main!J435</f>
        <v>9.7479999999999997E-2</v>
      </c>
      <c r="K58" s="471">
        <f ca="1">Main!K435</f>
        <v>5.5799999999999999E-3</v>
      </c>
      <c r="L58" s="471">
        <f ca="1">Main!L435</f>
        <v>0</v>
      </c>
      <c r="M58" s="471">
        <f ca="1">Main!M435</f>
        <v>0</v>
      </c>
      <c r="N58" s="471">
        <f ca="1">Main!N435</f>
        <v>0.16564999999999999</v>
      </c>
      <c r="O58" s="471">
        <f ca="1">Main!O435</f>
        <v>2.9000000000000001E-2</v>
      </c>
      <c r="P58" s="471">
        <f ca="1">Main!P435</f>
        <v>0</v>
      </c>
      <c r="Q58" s="471">
        <f ca="1">Main!Q435</f>
        <v>0</v>
      </c>
      <c r="R58" s="471">
        <f ca="1">Main!R435</f>
        <v>0</v>
      </c>
      <c r="S58" s="471">
        <f ca="1">Main!S435</f>
        <v>0</v>
      </c>
    </row>
    <row r="59" spans="1:19" x14ac:dyDescent="0.35">
      <c r="A59" s="450" t="s">
        <v>1864</v>
      </c>
      <c r="B59" s="456"/>
      <c r="C59" s="456"/>
      <c r="D59" s="456"/>
      <c r="E59" s="456"/>
      <c r="F59" s="472">
        <f ca="1">Main!F436</f>
        <v>0</v>
      </c>
      <c r="G59" s="472">
        <f ca="1">Main!G436</f>
        <v>0</v>
      </c>
      <c r="H59" s="472">
        <f ca="1">Main!H436</f>
        <v>0</v>
      </c>
      <c r="I59" s="472">
        <f ca="1">Main!I436</f>
        <v>0</v>
      </c>
      <c r="J59" s="472">
        <f ca="1">Main!J436</f>
        <v>0</v>
      </c>
      <c r="K59" s="472">
        <f ca="1">Main!K436</f>
        <v>2.5420000000000002E-2</v>
      </c>
      <c r="L59" s="472">
        <f ca="1">Main!L436</f>
        <v>7.7259999999999995E-2</v>
      </c>
      <c r="M59" s="472">
        <f ca="1">Main!M436</f>
        <v>2.3599999999999999E-2</v>
      </c>
      <c r="N59" s="472">
        <f ca="1">Main!N436</f>
        <v>5.0189999999999999E-2</v>
      </c>
      <c r="O59" s="472">
        <f ca="1">Main!O436</f>
        <v>0</v>
      </c>
      <c r="P59" s="472">
        <f ca="1">Main!P436</f>
        <v>0</v>
      </c>
      <c r="Q59" s="472">
        <f ca="1">Main!Q436</f>
        <v>0</v>
      </c>
      <c r="R59" s="472">
        <f ca="1">Main!R436</f>
        <v>0</v>
      </c>
      <c r="S59" s="472">
        <f ca="1">Main!S436</f>
        <v>0</v>
      </c>
    </row>
    <row r="60" spans="1:19" x14ac:dyDescent="0.35">
      <c r="A60" s="450" t="s">
        <v>1865</v>
      </c>
      <c r="B60" s="456"/>
      <c r="C60" s="456"/>
      <c r="D60" s="456"/>
      <c r="E60" s="456"/>
      <c r="F60" s="472">
        <f ca="1">Main!F437</f>
        <v>0</v>
      </c>
      <c r="G60" s="472">
        <f ca="1">Main!G437</f>
        <v>0</v>
      </c>
      <c r="H60" s="472">
        <f ca="1">Main!H437</f>
        <v>0</v>
      </c>
      <c r="I60" s="472">
        <f ca="1">Main!I437</f>
        <v>0</v>
      </c>
      <c r="J60" s="472">
        <f ca="1">Main!J437</f>
        <v>0</v>
      </c>
      <c r="K60" s="472">
        <f ca="1">Main!K437</f>
        <v>0</v>
      </c>
      <c r="L60" s="472">
        <f ca="1">Main!L437</f>
        <v>0</v>
      </c>
      <c r="M60" s="472">
        <f ca="1">Main!M437</f>
        <v>0</v>
      </c>
      <c r="N60" s="472">
        <f ca="1">Main!N437</f>
        <v>0</v>
      </c>
      <c r="O60" s="472">
        <f ca="1">Main!O437</f>
        <v>0</v>
      </c>
      <c r="P60" s="472">
        <f ca="1">Main!P437</f>
        <v>0</v>
      </c>
      <c r="Q60" s="472">
        <f ca="1">Main!Q437</f>
        <v>0</v>
      </c>
      <c r="R60" s="472">
        <f ca="1">Main!R437</f>
        <v>0</v>
      </c>
      <c r="S60" s="472">
        <f ca="1">Main!S437</f>
        <v>0</v>
      </c>
    </row>
    <row r="61" spans="1:19" x14ac:dyDescent="0.35">
      <c r="A61" s="450" t="s">
        <v>1866</v>
      </c>
      <c r="B61" s="456"/>
      <c r="C61" s="456"/>
      <c r="D61" s="456"/>
      <c r="E61" s="456"/>
      <c r="F61" s="472">
        <f ca="1">Main!F438</f>
        <v>0</v>
      </c>
      <c r="G61" s="472">
        <f ca="1">Main!G438</f>
        <v>0</v>
      </c>
      <c r="H61" s="472">
        <f ca="1">Main!H438</f>
        <v>0</v>
      </c>
      <c r="I61" s="472">
        <f ca="1">Main!I438</f>
        <v>0</v>
      </c>
      <c r="J61" s="472">
        <f ca="1">Main!J438</f>
        <v>0</v>
      </c>
      <c r="K61" s="472">
        <f ca="1">Main!K438</f>
        <v>0</v>
      </c>
      <c r="L61" s="472">
        <f ca="1">Main!L438</f>
        <v>0</v>
      </c>
      <c r="M61" s="472">
        <f ca="1">Main!M438</f>
        <v>0</v>
      </c>
      <c r="N61" s="472">
        <f ca="1">Main!N438</f>
        <v>0</v>
      </c>
      <c r="O61" s="472">
        <f ca="1">Main!O438</f>
        <v>0</v>
      </c>
      <c r="P61" s="472">
        <f ca="1">Main!P438</f>
        <v>0</v>
      </c>
      <c r="Q61" s="472">
        <f ca="1">Main!Q438</f>
        <v>0</v>
      </c>
      <c r="R61" s="472">
        <f ca="1">Main!R438</f>
        <v>0</v>
      </c>
      <c r="S61" s="472">
        <f ca="1">Main!S438</f>
        <v>0</v>
      </c>
    </row>
    <row r="62" spans="1:19" x14ac:dyDescent="0.35">
      <c r="A62" s="450" t="s">
        <v>1867</v>
      </c>
      <c r="B62" s="456"/>
      <c r="C62" s="456"/>
      <c r="D62" s="456"/>
      <c r="E62" s="456"/>
      <c r="F62" s="472">
        <f ca="1">Main!F439</f>
        <v>0</v>
      </c>
      <c r="G62" s="472">
        <f ca="1">Main!G439</f>
        <v>0</v>
      </c>
      <c r="H62" s="472">
        <f ca="1">Main!H439</f>
        <v>0</v>
      </c>
      <c r="I62" s="472">
        <f ca="1">Main!I439</f>
        <v>0</v>
      </c>
      <c r="J62" s="472">
        <f ca="1">Main!J439</f>
        <v>0</v>
      </c>
      <c r="K62" s="472">
        <f ca="1">Main!K439</f>
        <v>0</v>
      </c>
      <c r="L62" s="472">
        <f ca="1">Main!L439</f>
        <v>0</v>
      </c>
      <c r="M62" s="472">
        <f ca="1">Main!M439</f>
        <v>0</v>
      </c>
      <c r="N62" s="472">
        <f ca="1">Main!N439</f>
        <v>3.6080000000000001E-2</v>
      </c>
      <c r="O62" s="472">
        <f ca="1">Main!O439</f>
        <v>0.39351000000000003</v>
      </c>
      <c r="P62" s="472">
        <f ca="1">Main!P439</f>
        <v>1.7069999999999998E-2</v>
      </c>
      <c r="Q62" s="472">
        <f ca="1">Main!Q439</f>
        <v>0</v>
      </c>
      <c r="R62" s="472">
        <f ca="1">Main!R439</f>
        <v>0</v>
      </c>
      <c r="S62" s="472">
        <f ca="1">Main!S439</f>
        <v>0</v>
      </c>
    </row>
    <row r="63" spans="1:19" x14ac:dyDescent="0.35">
      <c r="A63" s="450" t="s">
        <v>1868</v>
      </c>
      <c r="B63" s="456"/>
      <c r="C63" s="456"/>
      <c r="D63" s="456"/>
      <c r="E63" s="456"/>
      <c r="F63" s="472">
        <f ca="1">Main!F440</f>
        <v>0</v>
      </c>
      <c r="G63" s="472">
        <f ca="1">Main!G440</f>
        <v>0</v>
      </c>
      <c r="H63" s="472">
        <f ca="1">Main!H440</f>
        <v>0</v>
      </c>
      <c r="I63" s="472">
        <f ca="1">Main!I440</f>
        <v>0</v>
      </c>
      <c r="J63" s="472">
        <f ca="1">Main!J440</f>
        <v>0</v>
      </c>
      <c r="K63" s="472">
        <f ca="1">Main!K440</f>
        <v>0</v>
      </c>
      <c r="L63" s="472">
        <f ca="1">Main!L440</f>
        <v>0</v>
      </c>
      <c r="M63" s="472">
        <f ca="1">Main!M440</f>
        <v>0</v>
      </c>
      <c r="N63" s="472">
        <f ca="1">Main!N440</f>
        <v>0</v>
      </c>
      <c r="O63" s="472">
        <f ca="1">Main!O440</f>
        <v>0</v>
      </c>
      <c r="P63" s="472">
        <f ca="1">Main!P440</f>
        <v>0</v>
      </c>
      <c r="Q63" s="472">
        <f ca="1">Main!Q440</f>
        <v>0</v>
      </c>
      <c r="R63" s="472">
        <f ca="1">Main!R440</f>
        <v>0</v>
      </c>
      <c r="S63" s="472">
        <f ca="1">Main!S440</f>
        <v>0</v>
      </c>
    </row>
    <row r="64" spans="1:19" x14ac:dyDescent="0.35">
      <c r="A64" s="485" t="s">
        <v>1869</v>
      </c>
      <c r="B64" s="502"/>
      <c r="C64" s="502"/>
      <c r="D64" s="502"/>
      <c r="E64" s="502"/>
      <c r="F64" s="503">
        <f ca="1">Main!F441</f>
        <v>5.6039999999999993E-2</v>
      </c>
      <c r="G64" s="503">
        <f ca="1">Main!G441</f>
        <v>5.5470000000000005E-2</v>
      </c>
      <c r="H64" s="503">
        <f ca="1">Main!H441</f>
        <v>4.45E-3</v>
      </c>
      <c r="I64" s="503">
        <f ca="1">Main!I441</f>
        <v>0.13192999999999999</v>
      </c>
      <c r="J64" s="503">
        <f ca="1">Main!J441</f>
        <v>7.8659999999999994E-2</v>
      </c>
      <c r="K64" s="503">
        <f ca="1">Main!K441</f>
        <v>0</v>
      </c>
      <c r="L64" s="503">
        <f ca="1">Main!L441</f>
        <v>0.12073</v>
      </c>
      <c r="M64" s="503">
        <f ca="1">Main!M441</f>
        <v>0.6774199999999998</v>
      </c>
      <c r="N64" s="503">
        <f ca="1">Main!N441</f>
        <v>7.0400000000000003E-3</v>
      </c>
      <c r="O64" s="503">
        <f ca="1">Main!O441</f>
        <v>0.12311999999999998</v>
      </c>
      <c r="P64" s="503">
        <f ca="1">Main!P441</f>
        <v>0.8745400000000001</v>
      </c>
      <c r="Q64" s="503">
        <f ca="1">Main!Q441</f>
        <v>0.73948000000000025</v>
      </c>
      <c r="R64" s="503">
        <f ca="1">Main!R441</f>
        <v>0.91256000000000004</v>
      </c>
      <c r="S64" s="503">
        <f ca="1">Main!S441</f>
        <v>0.95855999999999997</v>
      </c>
    </row>
    <row r="65" spans="1:19" x14ac:dyDescent="0.35">
      <c r="A65" s="450" t="s">
        <v>1870</v>
      </c>
      <c r="B65" s="456"/>
      <c r="C65" s="456"/>
      <c r="D65" s="456"/>
      <c r="E65" s="456"/>
      <c r="F65" s="472">
        <f ca="1">Main!F442</f>
        <v>0</v>
      </c>
      <c r="G65" s="472">
        <f ca="1">Main!G442</f>
        <v>0</v>
      </c>
      <c r="H65" s="472">
        <f ca="1">Main!H442</f>
        <v>0</v>
      </c>
      <c r="I65" s="472">
        <f ca="1">Main!I442</f>
        <v>1.3089999999999999E-2</v>
      </c>
      <c r="J65" s="472">
        <f ca="1">Main!J442</f>
        <v>0</v>
      </c>
      <c r="K65" s="472">
        <f ca="1">Main!K442</f>
        <v>0</v>
      </c>
      <c r="L65" s="472">
        <f ca="1">Main!L442</f>
        <v>4.0840000000000001E-2</v>
      </c>
      <c r="M65" s="472">
        <f ca="1">Main!M442</f>
        <v>0</v>
      </c>
      <c r="N65" s="472">
        <f ca="1">Main!N442</f>
        <v>0</v>
      </c>
      <c r="O65" s="472">
        <f ca="1">Main!O442</f>
        <v>0</v>
      </c>
      <c r="P65" s="472">
        <f ca="1">Main!P442</f>
        <v>0</v>
      </c>
      <c r="Q65" s="472">
        <f ca="1">Main!Q442</f>
        <v>4.2049999999999997E-2</v>
      </c>
      <c r="R65" s="472">
        <f ca="1">Main!R442</f>
        <v>0.75441000000000003</v>
      </c>
      <c r="S65" s="472">
        <f ca="1">Main!S442</f>
        <v>9.5140000000000002E-2</v>
      </c>
    </row>
    <row r="66" spans="1:19" x14ac:dyDescent="0.35">
      <c r="A66" s="450" t="s">
        <v>1871</v>
      </c>
      <c r="B66" s="456"/>
      <c r="C66" s="456"/>
      <c r="D66" s="456"/>
      <c r="E66" s="456"/>
      <c r="F66" s="472">
        <f ca="1">Main!F443</f>
        <v>1.1129999999999999E-2</v>
      </c>
      <c r="G66" s="472">
        <f ca="1">Main!G443</f>
        <v>0</v>
      </c>
      <c r="H66" s="472">
        <f ca="1">Main!H443</f>
        <v>0</v>
      </c>
      <c r="I66" s="472">
        <f ca="1">Main!I443</f>
        <v>2.6190000000000001E-2</v>
      </c>
      <c r="J66" s="472">
        <f ca="1">Main!J443</f>
        <v>0</v>
      </c>
      <c r="K66" s="472">
        <f ca="1">Main!K443</f>
        <v>0</v>
      </c>
      <c r="L66" s="472">
        <f ca="1">Main!L443</f>
        <v>0</v>
      </c>
      <c r="M66" s="472">
        <f ca="1">Main!M443</f>
        <v>1.477E-2</v>
      </c>
      <c r="N66" s="472">
        <f ca="1">Main!N443</f>
        <v>0</v>
      </c>
      <c r="O66" s="472">
        <f ca="1">Main!O443</f>
        <v>0</v>
      </c>
      <c r="P66" s="472">
        <f ca="1">Main!P443</f>
        <v>0</v>
      </c>
      <c r="Q66" s="472">
        <f ca="1">Main!Q443</f>
        <v>0.47679999999999995</v>
      </c>
      <c r="R66" s="472">
        <f ca="1">Main!R443</f>
        <v>8.8999999999999999E-3</v>
      </c>
      <c r="S66" s="472">
        <f ca="1">Main!S443</f>
        <v>0</v>
      </c>
    </row>
    <row r="67" spans="1:19" x14ac:dyDescent="0.35">
      <c r="A67" s="450" t="s">
        <v>1872</v>
      </c>
      <c r="B67" s="456"/>
      <c r="C67" s="456"/>
      <c r="D67" s="456"/>
      <c r="E67" s="456"/>
      <c r="F67" s="472">
        <f ca="1">Main!F444</f>
        <v>0</v>
      </c>
      <c r="G67" s="472">
        <f ca="1">Main!G444</f>
        <v>0</v>
      </c>
      <c r="H67" s="472">
        <f ca="1">Main!H444</f>
        <v>0</v>
      </c>
      <c r="I67" s="472">
        <f ca="1">Main!I444</f>
        <v>0</v>
      </c>
      <c r="J67" s="472">
        <f ca="1">Main!J444</f>
        <v>0</v>
      </c>
      <c r="K67" s="472">
        <f ca="1">Main!K444</f>
        <v>0</v>
      </c>
      <c r="L67" s="472">
        <f ca="1">Main!L444</f>
        <v>0</v>
      </c>
      <c r="M67" s="472">
        <f ca="1">Main!M444</f>
        <v>2.0070000000000001E-2</v>
      </c>
      <c r="N67" s="472">
        <f ca="1">Main!N444</f>
        <v>0</v>
      </c>
      <c r="O67" s="472">
        <f ca="1">Main!O444</f>
        <v>0</v>
      </c>
      <c r="P67" s="472">
        <f ca="1">Main!P444</f>
        <v>0</v>
      </c>
      <c r="Q67" s="472">
        <f ca="1">Main!Q444</f>
        <v>0</v>
      </c>
      <c r="R67" s="472">
        <f ca="1">Main!R444</f>
        <v>2.392E-2</v>
      </c>
      <c r="S67" s="472">
        <f ca="1">Main!S444</f>
        <v>0.64820999999999995</v>
      </c>
    </row>
    <row r="68" spans="1:19" x14ac:dyDescent="0.35">
      <c r="A68" s="450" t="s">
        <v>1873</v>
      </c>
      <c r="B68" s="456"/>
      <c r="C68" s="456"/>
      <c r="D68" s="456"/>
      <c r="E68" s="456"/>
      <c r="F68" s="472">
        <f ca="1">Main!F445</f>
        <v>0</v>
      </c>
      <c r="G68" s="472">
        <f ca="1">Main!G445</f>
        <v>0</v>
      </c>
      <c r="H68" s="472">
        <f ca="1">Main!H445</f>
        <v>0</v>
      </c>
      <c r="I68" s="472">
        <f ca="1">Main!I445</f>
        <v>0</v>
      </c>
      <c r="J68" s="472">
        <f ca="1">Main!J445</f>
        <v>0</v>
      </c>
      <c r="K68" s="472">
        <f ca="1">Main!K445</f>
        <v>0</v>
      </c>
      <c r="L68" s="472">
        <f ca="1">Main!L445</f>
        <v>0</v>
      </c>
      <c r="M68" s="472">
        <f ca="1">Main!M445</f>
        <v>0.21608000000000002</v>
      </c>
      <c r="N68" s="472">
        <f ca="1">Main!N445</f>
        <v>0</v>
      </c>
      <c r="O68" s="472">
        <f ca="1">Main!O445</f>
        <v>0</v>
      </c>
      <c r="P68" s="472">
        <f ca="1">Main!P445</f>
        <v>0</v>
      </c>
      <c r="Q68" s="472">
        <f ca="1">Main!Q445</f>
        <v>0</v>
      </c>
      <c r="R68" s="472">
        <f ca="1">Main!R445</f>
        <v>0</v>
      </c>
      <c r="S68" s="472">
        <f ca="1">Main!S445</f>
        <v>4.0660000000000002E-2</v>
      </c>
    </row>
    <row r="69" spans="1:19" x14ac:dyDescent="0.35">
      <c r="A69" s="450" t="s">
        <v>1874</v>
      </c>
      <c r="B69" s="456"/>
      <c r="C69" s="456"/>
      <c r="D69" s="456"/>
      <c r="E69" s="456"/>
      <c r="F69" s="472">
        <f ca="1">Main!F446</f>
        <v>0</v>
      </c>
      <c r="G69" s="472">
        <f ca="1">Main!G446</f>
        <v>0</v>
      </c>
      <c r="H69" s="472">
        <f ca="1">Main!H446</f>
        <v>0</v>
      </c>
      <c r="I69" s="472">
        <f ca="1">Main!I446</f>
        <v>0</v>
      </c>
      <c r="J69" s="472">
        <f ca="1">Main!J446</f>
        <v>0</v>
      </c>
      <c r="K69" s="472">
        <f ca="1">Main!K446</f>
        <v>0</v>
      </c>
      <c r="L69" s="472">
        <f ca="1">Main!L446</f>
        <v>0</v>
      </c>
      <c r="M69" s="472">
        <f ca="1">Main!M446</f>
        <v>0</v>
      </c>
      <c r="N69" s="472">
        <f ca="1">Main!N446</f>
        <v>0</v>
      </c>
      <c r="O69" s="472">
        <f ca="1">Main!O446</f>
        <v>0</v>
      </c>
      <c r="P69" s="472">
        <f ca="1">Main!P446</f>
        <v>0</v>
      </c>
      <c r="Q69" s="472">
        <f ca="1">Main!Q446</f>
        <v>4.7400000000000003E-3</v>
      </c>
      <c r="R69" s="472">
        <f ca="1">Main!R446</f>
        <v>0</v>
      </c>
      <c r="S69" s="472">
        <f ca="1">Main!S446</f>
        <v>0</v>
      </c>
    </row>
    <row r="70" spans="1:19" x14ac:dyDescent="0.35">
      <c r="A70" s="450" t="s">
        <v>1875</v>
      </c>
      <c r="B70" s="456"/>
      <c r="C70" s="456"/>
      <c r="D70" s="456"/>
      <c r="E70" s="456"/>
      <c r="F70" s="472">
        <f ca="1">Main!F447</f>
        <v>0</v>
      </c>
      <c r="G70" s="472">
        <f ca="1">Main!G447</f>
        <v>1.0749999999999999E-2</v>
      </c>
      <c r="H70" s="472">
        <f ca="1">Main!H447</f>
        <v>0</v>
      </c>
      <c r="I70" s="472">
        <f ca="1">Main!I447</f>
        <v>0</v>
      </c>
      <c r="J70" s="472">
        <f ca="1">Main!J447</f>
        <v>0</v>
      </c>
      <c r="K70" s="472">
        <f ca="1">Main!K447</f>
        <v>0</v>
      </c>
      <c r="L70" s="472">
        <f ca="1">Main!L447</f>
        <v>0</v>
      </c>
      <c r="M70" s="472">
        <f ca="1">Main!M447</f>
        <v>7.0019999999999999E-2</v>
      </c>
      <c r="N70" s="472">
        <f ca="1">Main!N447</f>
        <v>0</v>
      </c>
      <c r="O70" s="472">
        <f ca="1">Main!O447</f>
        <v>0</v>
      </c>
      <c r="P70" s="472">
        <f ca="1">Main!P447</f>
        <v>0</v>
      </c>
      <c r="Q70" s="472">
        <f ca="1">Main!Q447</f>
        <v>0</v>
      </c>
      <c r="R70" s="472">
        <f ca="1">Main!R447</f>
        <v>8.3809999999999996E-2</v>
      </c>
      <c r="S70" s="472">
        <f ca="1">Main!S447</f>
        <v>9.5039999999999999E-2</v>
      </c>
    </row>
    <row r="71" spans="1:19" x14ac:dyDescent="0.35">
      <c r="A71" s="450" t="s">
        <v>1876</v>
      </c>
      <c r="B71" s="456"/>
      <c r="C71" s="456"/>
      <c r="D71" s="456"/>
      <c r="E71" s="456"/>
      <c r="F71" s="472">
        <f ca="1">Main!F448</f>
        <v>0</v>
      </c>
      <c r="G71" s="472">
        <f ca="1">Main!G448</f>
        <v>0</v>
      </c>
      <c r="H71" s="472">
        <f ca="1">Main!H448</f>
        <v>0</v>
      </c>
      <c r="I71" s="472">
        <f ca="1">Main!I448</f>
        <v>0</v>
      </c>
      <c r="J71" s="472">
        <f ca="1">Main!J448</f>
        <v>0</v>
      </c>
      <c r="K71" s="472">
        <f ca="1">Main!K448</f>
        <v>0</v>
      </c>
      <c r="L71" s="472">
        <f ca="1">Main!L448</f>
        <v>0</v>
      </c>
      <c r="M71" s="472">
        <f ca="1">Main!M448</f>
        <v>0.17191000000000001</v>
      </c>
      <c r="N71" s="472">
        <f ca="1">Main!N448</f>
        <v>7.0400000000000003E-3</v>
      </c>
      <c r="O71" s="472">
        <f ca="1">Main!O448</f>
        <v>0</v>
      </c>
      <c r="P71" s="472">
        <f ca="1">Main!P448</f>
        <v>0</v>
      </c>
      <c r="Q71" s="472">
        <f ca="1">Main!Q448</f>
        <v>0</v>
      </c>
      <c r="R71" s="472">
        <f ca="1">Main!R448</f>
        <v>0</v>
      </c>
      <c r="S71" s="472">
        <f ca="1">Main!S448</f>
        <v>0</v>
      </c>
    </row>
    <row r="72" spans="1:19" x14ac:dyDescent="0.35">
      <c r="A72" s="450" t="s">
        <v>1877</v>
      </c>
      <c r="B72" s="456"/>
      <c r="C72" s="456"/>
      <c r="D72" s="456"/>
      <c r="E72" s="456"/>
      <c r="F72" s="472">
        <f ca="1">Main!F449</f>
        <v>0</v>
      </c>
      <c r="G72" s="472">
        <f ca="1">Main!G449</f>
        <v>2.2360000000000001E-2</v>
      </c>
      <c r="H72" s="472">
        <f ca="1">Main!H449</f>
        <v>0</v>
      </c>
      <c r="I72" s="472">
        <f ca="1">Main!I449</f>
        <v>0</v>
      </c>
      <c r="J72" s="472">
        <f ca="1">Main!J449</f>
        <v>5.0200000000000002E-3</v>
      </c>
      <c r="K72" s="472">
        <f ca="1">Main!K449</f>
        <v>0</v>
      </c>
      <c r="L72" s="472">
        <f ca="1">Main!L449</f>
        <v>0</v>
      </c>
      <c r="M72" s="472">
        <f ca="1">Main!M449</f>
        <v>0</v>
      </c>
      <c r="N72" s="472">
        <f ca="1">Main!N449</f>
        <v>0</v>
      </c>
      <c r="O72" s="472">
        <f ca="1">Main!O449</f>
        <v>4.07E-2</v>
      </c>
      <c r="P72" s="472">
        <f ca="1">Main!P449</f>
        <v>0.27312000000000003</v>
      </c>
      <c r="Q72" s="472">
        <f ca="1">Main!Q449</f>
        <v>0</v>
      </c>
      <c r="R72" s="472">
        <f ca="1">Main!R449</f>
        <v>0</v>
      </c>
      <c r="S72" s="472">
        <f ca="1">Main!S449</f>
        <v>0</v>
      </c>
    </row>
    <row r="73" spans="1:19" x14ac:dyDescent="0.35">
      <c r="A73" s="450" t="s">
        <v>1878</v>
      </c>
      <c r="B73" s="456"/>
      <c r="C73" s="456"/>
      <c r="D73" s="456"/>
      <c r="E73" s="456"/>
      <c r="F73" s="472">
        <f ca="1">Main!F450</f>
        <v>1.719E-2</v>
      </c>
      <c r="G73" s="472">
        <f ca="1">Main!G450</f>
        <v>0</v>
      </c>
      <c r="H73" s="472">
        <f ca="1">Main!H450</f>
        <v>0</v>
      </c>
      <c r="I73" s="472">
        <f ca="1">Main!I450</f>
        <v>2.6190000000000001E-2</v>
      </c>
      <c r="J73" s="472">
        <f ca="1">Main!J450</f>
        <v>0</v>
      </c>
      <c r="K73" s="472">
        <f ca="1">Main!K450</f>
        <v>0</v>
      </c>
      <c r="L73" s="472">
        <f ca="1">Main!L450</f>
        <v>0</v>
      </c>
      <c r="M73" s="472">
        <f ca="1">Main!M450</f>
        <v>0.11666</v>
      </c>
      <c r="N73" s="472">
        <f ca="1">Main!N450</f>
        <v>0</v>
      </c>
      <c r="O73" s="472">
        <f ca="1">Main!O450</f>
        <v>8.1399999999999997E-3</v>
      </c>
      <c r="P73" s="472">
        <f ca="1">Main!P450</f>
        <v>0</v>
      </c>
      <c r="Q73" s="472">
        <f ca="1">Main!Q450</f>
        <v>0</v>
      </c>
      <c r="R73" s="472">
        <f ca="1">Main!R450</f>
        <v>0</v>
      </c>
      <c r="S73" s="472">
        <f ca="1">Main!S450</f>
        <v>0</v>
      </c>
    </row>
    <row r="74" spans="1:19" x14ac:dyDescent="0.35">
      <c r="A74" s="450" t="s">
        <v>1879</v>
      </c>
      <c r="B74" s="456"/>
      <c r="C74" s="456"/>
      <c r="D74" s="456"/>
      <c r="E74" s="456"/>
      <c r="F74" s="472">
        <f ca="1">Main!F451</f>
        <v>0</v>
      </c>
      <c r="G74" s="472">
        <f ca="1">Main!G451</f>
        <v>0</v>
      </c>
      <c r="H74" s="472">
        <f ca="1">Main!H451</f>
        <v>0</v>
      </c>
      <c r="I74" s="472">
        <f ca="1">Main!I451</f>
        <v>1.3089999999999999E-2</v>
      </c>
      <c r="J74" s="472">
        <f ca="1">Main!J451</f>
        <v>0</v>
      </c>
      <c r="K74" s="472">
        <f ca="1">Main!K451</f>
        <v>0</v>
      </c>
      <c r="L74" s="472">
        <f ca="1">Main!L451</f>
        <v>1.7319999999999999E-2</v>
      </c>
      <c r="M74" s="472">
        <f ca="1">Main!M451</f>
        <v>0</v>
      </c>
      <c r="N74" s="472">
        <f ca="1">Main!N451</f>
        <v>0</v>
      </c>
      <c r="O74" s="472">
        <f ca="1">Main!O451</f>
        <v>0</v>
      </c>
      <c r="P74" s="472">
        <f ca="1">Main!P451</f>
        <v>2.639E-2</v>
      </c>
      <c r="Q74" s="472">
        <f ca="1">Main!Q451</f>
        <v>5.4550000000000001E-2</v>
      </c>
      <c r="R74" s="472">
        <f ca="1">Main!R451</f>
        <v>0</v>
      </c>
      <c r="S74" s="472">
        <f ca="1">Main!S451</f>
        <v>0</v>
      </c>
    </row>
    <row r="75" spans="1:19" x14ac:dyDescent="0.35">
      <c r="A75" s="450" t="s">
        <v>1880</v>
      </c>
      <c r="B75" s="456"/>
      <c r="C75" s="456"/>
      <c r="D75" s="456"/>
      <c r="E75" s="456"/>
      <c r="F75" s="472">
        <f ca="1">Main!F452</f>
        <v>2.7719999999999998E-2</v>
      </c>
      <c r="G75" s="472">
        <f ca="1">Main!G452</f>
        <v>2.2360000000000001E-2</v>
      </c>
      <c r="H75" s="472">
        <f ca="1">Main!H452</f>
        <v>4.45E-3</v>
      </c>
      <c r="I75" s="472">
        <f ca="1">Main!I452</f>
        <v>5.3370000000000001E-2</v>
      </c>
      <c r="J75" s="472">
        <f ca="1">Main!J452</f>
        <v>7.3639999999999997E-2</v>
      </c>
      <c r="K75" s="472">
        <f ca="1">Main!K452</f>
        <v>0</v>
      </c>
      <c r="L75" s="472">
        <f ca="1">Main!L452</f>
        <v>6.2569999999999987E-2</v>
      </c>
      <c r="M75" s="472">
        <f ca="1">Main!M452</f>
        <v>6.7909999999999998E-2</v>
      </c>
      <c r="N75" s="472">
        <f ca="1">Main!N452</f>
        <v>0</v>
      </c>
      <c r="O75" s="472">
        <f ca="1">Main!O452</f>
        <v>7.4279999999999999E-2</v>
      </c>
      <c r="P75" s="472">
        <f ca="1">Main!P452</f>
        <v>0.57502999999999993</v>
      </c>
      <c r="Q75" s="472">
        <f ca="1">Main!Q452</f>
        <v>0.16134000000000001</v>
      </c>
      <c r="R75" s="472">
        <f ca="1">Main!R452</f>
        <v>4.1520000000000001E-2</v>
      </c>
      <c r="S75" s="472">
        <f ca="1">Main!S452</f>
        <v>7.9509999999999997E-2</v>
      </c>
    </row>
    <row r="76" spans="1:19" x14ac:dyDescent="0.35">
      <c r="A76" s="460"/>
      <c r="B76" s="456"/>
      <c r="C76" s="456"/>
      <c r="D76" s="456"/>
      <c r="E76" s="456"/>
      <c r="F76" s="456"/>
      <c r="G76" s="456"/>
      <c r="H76" s="456"/>
      <c r="I76" s="456"/>
      <c r="J76" s="456"/>
      <c r="K76" s="461"/>
      <c r="L76" s="461"/>
      <c r="M76" s="461"/>
      <c r="N76" s="461"/>
      <c r="O76" s="461"/>
      <c r="P76" s="461"/>
      <c r="Q76" s="461"/>
      <c r="R76" s="461"/>
      <c r="S76" s="461"/>
    </row>
    <row r="77" spans="1:19" s="438" customFormat="1" x14ac:dyDescent="0.35">
      <c r="A77" s="462" t="s">
        <v>1881</v>
      </c>
      <c r="B77" s="463"/>
      <c r="C77" s="463"/>
      <c r="D77" s="463"/>
      <c r="E77" s="463"/>
      <c r="F77" s="479">
        <f t="shared" ref="F77:S77" ca="1" si="0">SUM(F64+F48+F10)</f>
        <v>1</v>
      </c>
      <c r="G77" s="479">
        <f t="shared" ca="1" si="0"/>
        <v>1.0000500000000001</v>
      </c>
      <c r="H77" s="479">
        <f t="shared" ca="1" si="0"/>
        <v>0.99995999999999996</v>
      </c>
      <c r="I77" s="479">
        <f t="shared" ca="1" si="0"/>
        <v>0.99995999999999996</v>
      </c>
      <c r="J77" s="479">
        <f t="shared" ca="1" si="0"/>
        <v>0.99999000000000016</v>
      </c>
      <c r="K77" s="479">
        <f t="shared" ca="1" si="0"/>
        <v>1.00004</v>
      </c>
      <c r="L77" s="479">
        <f t="shared" ca="1" si="0"/>
        <v>1.00013</v>
      </c>
      <c r="M77" s="479">
        <f t="shared" ca="1" si="0"/>
        <v>1.0000099999999998</v>
      </c>
      <c r="N77" s="479">
        <f t="shared" ca="1" si="0"/>
        <v>0.99995000000000012</v>
      </c>
      <c r="O77" s="479">
        <f t="shared" ca="1" si="0"/>
        <v>0.99968999999999997</v>
      </c>
      <c r="P77" s="479">
        <f t="shared" ca="1" si="0"/>
        <v>1.0000500000000001</v>
      </c>
      <c r="Q77" s="479">
        <f t="shared" ca="1" si="0"/>
        <v>1.0000200000000004</v>
      </c>
      <c r="R77" s="479">
        <f t="shared" ca="1" si="0"/>
        <v>1</v>
      </c>
      <c r="S77" s="479">
        <f t="shared" ca="1" si="0"/>
        <v>0.99998999999999993</v>
      </c>
    </row>
    <row r="78" spans="1:19" x14ac:dyDescent="0.35">
      <c r="A78" s="416"/>
      <c r="B78" s="416"/>
      <c r="C78" s="416"/>
      <c r="D78" s="416"/>
      <c r="E78" s="416"/>
      <c r="F78" s="416"/>
      <c r="G78" s="416"/>
      <c r="H78" s="416"/>
      <c r="I78" s="416"/>
      <c r="J78" s="416"/>
    </row>
    <row r="79" spans="1:19" x14ac:dyDescent="0.35">
      <c r="A79" s="217" t="s">
        <v>2132</v>
      </c>
    </row>
    <row r="80" spans="1:19" x14ac:dyDescent="0.35">
      <c r="A80" s="217" t="s">
        <v>2133</v>
      </c>
    </row>
    <row r="81" spans="1:19" x14ac:dyDescent="0.35">
      <c r="A81" s="969" t="s">
        <v>2134</v>
      </c>
      <c r="B81" s="969"/>
      <c r="C81" s="969"/>
      <c r="D81" s="969"/>
      <c r="E81" s="969"/>
      <c r="F81" s="969"/>
      <c r="G81" s="969"/>
      <c r="H81" s="969"/>
      <c r="I81" s="969"/>
      <c r="J81" s="969"/>
    </row>
    <row r="82" spans="1:19" x14ac:dyDescent="0.35">
      <c r="A82" s="416"/>
      <c r="B82" s="416"/>
      <c r="C82" s="416"/>
      <c r="D82" s="416"/>
      <c r="E82" s="416"/>
      <c r="F82" s="416"/>
      <c r="G82" s="416"/>
      <c r="H82" s="416"/>
      <c r="I82" s="416"/>
      <c r="J82" s="416"/>
    </row>
    <row r="86" spans="1:19" s="149" customFormat="1" ht="13" x14ac:dyDescent="0.3">
      <c r="A86" s="211" t="s">
        <v>2135</v>
      </c>
    </row>
    <row r="87" spans="1:19" s="149" customFormat="1" ht="13" x14ac:dyDescent="0.3">
      <c r="A87" s="211" t="s">
        <v>2130</v>
      </c>
    </row>
    <row r="88" spans="1:19" s="149" customFormat="1" ht="13" x14ac:dyDescent="0.3">
      <c r="A88" s="211" t="s">
        <v>2136</v>
      </c>
      <c r="B88" s="211"/>
    </row>
    <row r="89" spans="1:19" ht="15" thickBot="1" x14ac:dyDescent="0.4"/>
    <row r="90" spans="1:19" ht="88.5" customHeight="1" x14ac:dyDescent="0.35">
      <c r="A90" s="439" t="str">
        <f>A8</f>
        <v xml:space="preserve">Destination </v>
      </c>
      <c r="B90" s="439"/>
      <c r="C90" s="579" t="s">
        <v>0</v>
      </c>
      <c r="D90" s="566" t="s">
        <v>2238</v>
      </c>
      <c r="E90" s="273" t="s">
        <v>2239</v>
      </c>
      <c r="F90" s="439" t="str">
        <f t="shared" ref="F90:S90" si="1">F8</f>
        <v>Zone 1</v>
      </c>
      <c r="G90" s="439" t="str">
        <f t="shared" si="1"/>
        <v>Zone 2</v>
      </c>
      <c r="H90" s="439" t="str">
        <f t="shared" si="1"/>
        <v>Zone 3</v>
      </c>
      <c r="I90" s="439" t="str">
        <f t="shared" si="1"/>
        <v>Zone 4</v>
      </c>
      <c r="J90" s="439" t="str">
        <f t="shared" si="1"/>
        <v>Zone 5</v>
      </c>
      <c r="K90" s="439" t="str">
        <f t="shared" si="1"/>
        <v>Zone 6</v>
      </c>
      <c r="L90" s="439" t="str">
        <f t="shared" si="1"/>
        <v>Zone 7</v>
      </c>
      <c r="M90" s="439" t="str">
        <f t="shared" si="1"/>
        <v>Zone 8</v>
      </c>
      <c r="N90" s="439" t="str">
        <f t="shared" si="1"/>
        <v>Zone 9</v>
      </c>
      <c r="O90" s="439" t="str">
        <f t="shared" si="1"/>
        <v>Zone 10</v>
      </c>
      <c r="P90" s="439" t="str">
        <f t="shared" si="1"/>
        <v>Zone 11</v>
      </c>
      <c r="Q90" s="439" t="str">
        <f t="shared" si="1"/>
        <v>Zone 12</v>
      </c>
      <c r="R90" s="439" t="str">
        <f t="shared" si="1"/>
        <v>Zone 13</v>
      </c>
      <c r="S90" s="439" t="str">
        <f t="shared" si="1"/>
        <v>Zone 14</v>
      </c>
    </row>
    <row r="91" spans="1:19" x14ac:dyDescent="0.35">
      <c r="A91" s="440" t="s">
        <v>2240</v>
      </c>
      <c r="B91" s="440"/>
      <c r="C91" s="580">
        <f t="shared" ref="C91:E110" ca="1" si="2">C179/C$247</f>
        <v>0.45909703067109831</v>
      </c>
      <c r="D91" s="593">
        <f t="shared" ca="1" si="2"/>
        <v>0.94289882275206371</v>
      </c>
      <c r="E91" s="587">
        <f t="shared" ca="1" si="2"/>
        <v>0.18733577991539183</v>
      </c>
      <c r="F91" s="498">
        <f ca="1">Main!AO386</f>
        <v>0.94331006460024192</v>
      </c>
      <c r="G91" s="498">
        <f ca="1">Main!AP386</f>
        <v>0.94978770212776653</v>
      </c>
      <c r="H91" s="498">
        <f ca="1">Main!AQ386</f>
        <v>0.99545091844248212</v>
      </c>
      <c r="I91" s="498">
        <f ca="1">Main!AR386</f>
        <v>0.87916673026025083</v>
      </c>
      <c r="J91" s="498">
        <f ca="1">Main!AS386</f>
        <v>0.92664402248527566</v>
      </c>
      <c r="K91" s="498">
        <f ca="1">Main!AT386</f>
        <v>1</v>
      </c>
      <c r="L91" s="498">
        <f ca="1">Main!AU386</f>
        <v>0.9290020429159731</v>
      </c>
      <c r="M91" s="498">
        <f ca="1">Main!AV386</f>
        <v>0.33693370409699713</v>
      </c>
      <c r="N91" s="498">
        <f ca="1">Main!AW386</f>
        <v>0.99462121926538671</v>
      </c>
      <c r="O91" s="498">
        <f ca="1">Main!AX386</f>
        <v>0.86892591944874953</v>
      </c>
      <c r="P91" s="498">
        <f ca="1">Main!AY386</f>
        <v>0.12053267296726847</v>
      </c>
      <c r="Q91" s="498">
        <f ca="1">Main!AZ386</f>
        <v>0.28239740674801583</v>
      </c>
      <c r="R91" s="498">
        <f ca="1">Main!BA386</f>
        <v>8.670226008976209E-2</v>
      </c>
      <c r="S91" s="498">
        <f ca="1">Main!BB386</f>
        <v>6.4775760888586664E-2</v>
      </c>
    </row>
    <row r="92" spans="1:19" x14ac:dyDescent="0.35">
      <c r="A92" s="442" t="s">
        <v>1815</v>
      </c>
      <c r="B92" s="443"/>
      <c r="C92" s="581">
        <f t="shared" ca="1" si="2"/>
        <v>0.29146913598445379</v>
      </c>
      <c r="D92" s="594">
        <f t="shared" ca="1" si="2"/>
        <v>0.6311084211892235</v>
      </c>
      <c r="E92" s="588">
        <f t="shared" ca="1" si="2"/>
        <v>0.10068688080509391</v>
      </c>
      <c r="F92" s="466">
        <f ca="1">Main!AO387</f>
        <v>0.28612184449615174</v>
      </c>
      <c r="G92" s="466">
        <f ca="1">Main!AP387</f>
        <v>0.64017663750374743</v>
      </c>
      <c r="H92" s="466">
        <f ca="1">Main!AQ387</f>
        <v>0.65839976132536782</v>
      </c>
      <c r="I92" s="466">
        <f ca="1">Main!AR387</f>
        <v>0.57990714676809463</v>
      </c>
      <c r="J92" s="466">
        <f ca="1">Main!AS387</f>
        <v>0.78859212509680765</v>
      </c>
      <c r="K92" s="466">
        <f ca="1">Main!AT387</f>
        <v>0.88252361726084594</v>
      </c>
      <c r="L92" s="466">
        <f ca="1">Main!AU387</f>
        <v>0.74496014234301144</v>
      </c>
      <c r="M92" s="466">
        <f ca="1">Main!AV387</f>
        <v>0.23057042341969231</v>
      </c>
      <c r="N92" s="466">
        <f ca="1">Main!AW387</f>
        <v>0.67143085021245485</v>
      </c>
      <c r="O92" s="466">
        <f ca="1">Main!AX387</f>
        <v>0.47438523777087188</v>
      </c>
      <c r="P92" s="466">
        <f ca="1">Main!AY387</f>
        <v>0.10852457229581149</v>
      </c>
      <c r="Q92" s="466">
        <f ca="1">Main!AZ387</f>
        <v>0.10083018161711332</v>
      </c>
      <c r="R92" s="466">
        <f ca="1">Main!BA387</f>
        <v>2.7569188078953186E-2</v>
      </c>
      <c r="S92" s="466">
        <f ca="1">Main!BB387</f>
        <v>2.9387784701392545E-2</v>
      </c>
    </row>
    <row r="93" spans="1:19" x14ac:dyDescent="0.35">
      <c r="A93" s="446" t="s">
        <v>1816</v>
      </c>
      <c r="B93" s="453"/>
      <c r="C93" s="709">
        <f t="shared" ca="1" si="2"/>
        <v>7.1968145692391169E-2</v>
      </c>
      <c r="D93" s="719">
        <f t="shared" ca="1" si="2"/>
        <v>0.16942995346206405</v>
      </c>
      <c r="E93" s="714">
        <f t="shared" ca="1" si="2"/>
        <v>1.7221877253670751E-2</v>
      </c>
      <c r="F93" s="468">
        <f ca="1">Main!AO388</f>
        <v>7.346717263313654E-2</v>
      </c>
      <c r="G93" s="468">
        <f ca="1">Main!AP388</f>
        <v>0.17029027951888309</v>
      </c>
      <c r="H93" s="468">
        <f ca="1">Main!AQ388</f>
        <v>0.36919835908347598</v>
      </c>
      <c r="I93" s="468">
        <f ca="1">Main!AR388</f>
        <v>9.909081848521753E-2</v>
      </c>
      <c r="J93" s="468">
        <f ca="1">Main!AS388</f>
        <v>0.26918167334013793</v>
      </c>
      <c r="K93" s="468">
        <f ca="1">Main!AT388</f>
        <v>0.32304927361916475</v>
      </c>
      <c r="L93" s="468">
        <f ca="1">Main!AU388</f>
        <v>9.4134826365107144E-2</v>
      </c>
      <c r="M93" s="468">
        <f ca="1">Main!AV388</f>
        <v>6.1698074953856027E-2</v>
      </c>
      <c r="N93" s="468">
        <f ca="1">Main!AW388</f>
        <v>7.9046493251121064E-2</v>
      </c>
      <c r="O93" s="468">
        <f ca="1">Main!AX388</f>
        <v>4.7049917890938583E-2</v>
      </c>
      <c r="P93" s="468">
        <f ca="1">Main!AY388</f>
        <v>1.7301532158554195E-2</v>
      </c>
      <c r="Q93" s="468">
        <f ca="1">Main!AZ388</f>
        <v>0</v>
      </c>
      <c r="R93" s="468">
        <f ca="1">Main!BA388</f>
        <v>4.6139820944849901E-3</v>
      </c>
      <c r="S93" s="468">
        <f ca="1">Main!BB388</f>
        <v>0</v>
      </c>
    </row>
    <row r="94" spans="1:19" x14ac:dyDescent="0.35">
      <c r="A94" s="450" t="s">
        <v>1817</v>
      </c>
      <c r="B94" s="461"/>
      <c r="C94" s="710">
        <f t="shared" ca="1" si="2"/>
        <v>9.1311739246745845E-3</v>
      </c>
      <c r="D94" s="720">
        <f t="shared" ca="1" si="2"/>
        <v>1.8505904577687391E-2</v>
      </c>
      <c r="E94" s="715">
        <f t="shared" ca="1" si="2"/>
        <v>3.8651981274326853E-3</v>
      </c>
      <c r="F94" s="495">
        <f ca="1">Main!AO389</f>
        <v>0</v>
      </c>
      <c r="G94" s="495">
        <f ca="1">Main!AP389</f>
        <v>2.9659428322560497E-2</v>
      </c>
      <c r="H94" s="495">
        <f ca="1">Main!AQ389</f>
        <v>1.7517138621006588E-2</v>
      </c>
      <c r="I94" s="495">
        <f ca="1">Main!AR389</f>
        <v>7.3056533451254322E-3</v>
      </c>
      <c r="J94" s="495">
        <f ca="1">Main!AS389</f>
        <v>1.5417869500255353E-2</v>
      </c>
      <c r="K94" s="495">
        <f ca="1">Main!AT389</f>
        <v>8.5105352678760585E-2</v>
      </c>
      <c r="L94" s="495">
        <f ca="1">Main!AU389</f>
        <v>1.5531907311505834E-2</v>
      </c>
      <c r="M94" s="495">
        <f ca="1">Main!AV389</f>
        <v>1.7828525452607501E-2</v>
      </c>
      <c r="N94" s="495">
        <f ca="1">Main!AW389</f>
        <v>0</v>
      </c>
      <c r="O94" s="495">
        <f ca="1">Main!AX389</f>
        <v>0</v>
      </c>
      <c r="P94" s="495">
        <f ca="1">Main!AY389</f>
        <v>0</v>
      </c>
      <c r="Q94" s="495">
        <f ca="1">Main!AZ389</f>
        <v>0</v>
      </c>
      <c r="R94" s="495">
        <f ca="1">Main!BA389</f>
        <v>0</v>
      </c>
      <c r="S94" s="495">
        <f ca="1">Main!BB389</f>
        <v>0</v>
      </c>
    </row>
    <row r="95" spans="1:19" x14ac:dyDescent="0.35">
      <c r="A95" s="450" t="s">
        <v>1818</v>
      </c>
      <c r="B95" s="461"/>
      <c r="C95" s="710">
        <f t="shared" ca="1" si="2"/>
        <v>1.5346334506408245E-2</v>
      </c>
      <c r="D95" s="720">
        <f t="shared" ca="1" si="2"/>
        <v>4.0730851835975981E-2</v>
      </c>
      <c r="E95" s="715">
        <f t="shared" ca="1" si="2"/>
        <v>1.0873377597431324E-3</v>
      </c>
      <c r="F95" s="495">
        <f ca="1">Main!AO390</f>
        <v>0</v>
      </c>
      <c r="G95" s="495">
        <f ca="1">Main!AP390</f>
        <v>3.0020212543640765E-2</v>
      </c>
      <c r="H95" s="495">
        <f ca="1">Main!AQ390</f>
        <v>0.11256436735097967</v>
      </c>
      <c r="I95" s="495">
        <f ca="1">Main!AR390</f>
        <v>3.2057258417411062E-2</v>
      </c>
      <c r="J95" s="495">
        <f ca="1">Main!AS390</f>
        <v>5.7630547875638954E-2</v>
      </c>
      <c r="K95" s="495">
        <f ca="1">Main!AT390</f>
        <v>5.9611798651104907E-2</v>
      </c>
      <c r="L95" s="495">
        <f ca="1">Main!AU390</f>
        <v>4.2920993029922069E-2</v>
      </c>
      <c r="M95" s="495">
        <f ca="1">Main!AV390</f>
        <v>5.0154295552341686E-3</v>
      </c>
      <c r="N95" s="495">
        <f ca="1">Main!AW390</f>
        <v>8.7545606434518974E-3</v>
      </c>
      <c r="O95" s="495">
        <f ca="1">Main!AX390</f>
        <v>4.7049917890938583E-2</v>
      </c>
      <c r="P95" s="495">
        <f ca="1">Main!AY390</f>
        <v>0</v>
      </c>
      <c r="Q95" s="495">
        <f ca="1">Main!AZ390</f>
        <v>0</v>
      </c>
      <c r="R95" s="495">
        <f ca="1">Main!BA390</f>
        <v>0</v>
      </c>
      <c r="S95" s="495">
        <f ca="1">Main!BB390</f>
        <v>0</v>
      </c>
    </row>
    <row r="96" spans="1:19" x14ac:dyDescent="0.35">
      <c r="A96" s="450" t="s">
        <v>1819</v>
      </c>
      <c r="B96" s="461"/>
      <c r="C96" s="710">
        <f t="shared" ca="1" si="2"/>
        <v>4.1823666479592229E-2</v>
      </c>
      <c r="D96" s="720">
        <f t="shared" ca="1" si="2"/>
        <v>0.10371513069807917</v>
      </c>
      <c r="E96" s="715">
        <f t="shared" ca="1" si="2"/>
        <v>7.0579793688192848E-3</v>
      </c>
      <c r="F96" s="495">
        <f ca="1">Main!AO391</f>
        <v>5.7377222455621137E-2</v>
      </c>
      <c r="G96" s="495">
        <f ca="1">Main!AP391</f>
        <v>0.11061063865268182</v>
      </c>
      <c r="H96" s="495">
        <f ca="1">Main!AQ391</f>
        <v>0.22192012751308771</v>
      </c>
      <c r="I96" s="495">
        <f ca="1">Main!AR391</f>
        <v>5.9727906722681044E-2</v>
      </c>
      <c r="J96" s="495">
        <f ca="1">Main!AS391</f>
        <v>0.19168503934425452</v>
      </c>
      <c r="K96" s="495">
        <f ca="1">Main!AT391</f>
        <v>0.15946533817245512</v>
      </c>
      <c r="L96" s="495">
        <f ca="1">Main!AU391</f>
        <v>3.5681926023679242E-2</v>
      </c>
      <c r="M96" s="495">
        <f ca="1">Main!AV391</f>
        <v>1.4816309475474684E-2</v>
      </c>
      <c r="N96" s="495">
        <f ca="1">Main!AW391</f>
        <v>6.2390360909033798E-2</v>
      </c>
      <c r="O96" s="495">
        <f ca="1">Main!AX391</f>
        <v>0</v>
      </c>
      <c r="P96" s="495">
        <f ca="1">Main!AY391</f>
        <v>1.7301532158554195E-2</v>
      </c>
      <c r="Q96" s="495">
        <f ca="1">Main!AZ391</f>
        <v>0</v>
      </c>
      <c r="R96" s="495">
        <f ca="1">Main!BA391</f>
        <v>4.6139820944849901E-3</v>
      </c>
      <c r="S96" s="495">
        <f ca="1">Main!BB391</f>
        <v>0</v>
      </c>
    </row>
    <row r="97" spans="1:19" x14ac:dyDescent="0.35">
      <c r="A97" s="450" t="s">
        <v>1820</v>
      </c>
      <c r="B97" s="461"/>
      <c r="C97" s="710">
        <f t="shared" ca="1" si="2"/>
        <v>5.6669707817161167E-3</v>
      </c>
      <c r="D97" s="720">
        <f t="shared" ca="1" si="2"/>
        <v>6.4780663503214925E-3</v>
      </c>
      <c r="E97" s="715">
        <f t="shared" ca="1" si="2"/>
        <v>5.2113619976756481E-3</v>
      </c>
      <c r="F97" s="495">
        <f ca="1">Main!AO392</f>
        <v>1.6089950177515397E-2</v>
      </c>
      <c r="G97" s="495">
        <f ca="1">Main!AP392</f>
        <v>0</v>
      </c>
      <c r="H97" s="495">
        <f ca="1">Main!AQ392</f>
        <v>1.7196725598401994E-2</v>
      </c>
      <c r="I97" s="495">
        <f ca="1">Main!AR392</f>
        <v>0</v>
      </c>
      <c r="J97" s="495">
        <f ca="1">Main!AS392</f>
        <v>4.4482166199891109E-3</v>
      </c>
      <c r="K97" s="495">
        <f ca="1">Main!AT392</f>
        <v>1.8866784116844143E-2</v>
      </c>
      <c r="L97" s="495">
        <f ca="1">Main!AU392</f>
        <v>0</v>
      </c>
      <c r="M97" s="495">
        <f ca="1">Main!AV392</f>
        <v>2.4037810470539676E-2</v>
      </c>
      <c r="N97" s="495">
        <f ca="1">Main!AW392</f>
        <v>7.9015716986353592E-3</v>
      </c>
      <c r="O97" s="495">
        <f ca="1">Main!AX392</f>
        <v>0</v>
      </c>
      <c r="P97" s="495">
        <f ca="1">Main!AY392</f>
        <v>0</v>
      </c>
      <c r="Q97" s="495">
        <f ca="1">Main!AZ392</f>
        <v>0</v>
      </c>
      <c r="R97" s="495">
        <f ca="1">Main!BA392</f>
        <v>0</v>
      </c>
      <c r="S97" s="495">
        <f ca="1">Main!BB392</f>
        <v>0</v>
      </c>
    </row>
    <row r="98" spans="1:19" x14ac:dyDescent="0.35">
      <c r="A98" s="446" t="s">
        <v>1821</v>
      </c>
      <c r="B98" s="453"/>
      <c r="C98" s="709">
        <f t="shared" ca="1" si="2"/>
        <v>3.857901295607063E-4</v>
      </c>
      <c r="D98" s="719">
        <f t="shared" ca="1" si="2"/>
        <v>1.0725913402910713E-3</v>
      </c>
      <c r="E98" s="714">
        <f t="shared" ca="1" si="2"/>
        <v>0</v>
      </c>
      <c r="F98" s="468">
        <f ca="1">Main!AO393</f>
        <v>9.0217538664037096E-3</v>
      </c>
      <c r="G98" s="468">
        <f ca="1">Main!AP393</f>
        <v>0</v>
      </c>
      <c r="H98" s="468">
        <f ca="1">Main!AQ393</f>
        <v>0</v>
      </c>
      <c r="I98" s="468">
        <f ca="1">Main!AR393</f>
        <v>0</v>
      </c>
      <c r="J98" s="468">
        <f ca="1">Main!AS393</f>
        <v>0</v>
      </c>
      <c r="K98" s="468">
        <f ca="1">Main!AT393</f>
        <v>0</v>
      </c>
      <c r="L98" s="468">
        <f ca="1">Main!AU393</f>
        <v>0</v>
      </c>
      <c r="M98" s="468">
        <f ca="1">Main!AV393</f>
        <v>0</v>
      </c>
      <c r="N98" s="468">
        <f ca="1">Main!AW393</f>
        <v>0</v>
      </c>
      <c r="O98" s="468">
        <f ca="1">Main!AX393</f>
        <v>0</v>
      </c>
      <c r="P98" s="468">
        <f ca="1">Main!AY393</f>
        <v>0</v>
      </c>
      <c r="Q98" s="468">
        <f ca="1">Main!AZ393</f>
        <v>0</v>
      </c>
      <c r="R98" s="468">
        <f ca="1">Main!BA393</f>
        <v>0</v>
      </c>
      <c r="S98" s="468">
        <f ca="1">Main!BB393</f>
        <v>0</v>
      </c>
    </row>
    <row r="99" spans="1:19" x14ac:dyDescent="0.35">
      <c r="A99" s="450" t="s">
        <v>1822</v>
      </c>
      <c r="B99" s="461"/>
      <c r="C99" s="710">
        <f t="shared" ca="1" si="2"/>
        <v>2.3368866893574996E-4</v>
      </c>
      <c r="D99" s="720">
        <f t="shared" ca="1" si="2"/>
        <v>6.4971191178490439E-4</v>
      </c>
      <c r="E99" s="715">
        <f t="shared" ca="1" si="2"/>
        <v>0</v>
      </c>
      <c r="F99" s="495">
        <f ca="1">Main!AO394</f>
        <v>5.4648408317405856E-3</v>
      </c>
      <c r="G99" s="495">
        <f ca="1">Main!AP394</f>
        <v>0</v>
      </c>
      <c r="H99" s="495">
        <f ca="1">Main!AQ394</f>
        <v>0</v>
      </c>
      <c r="I99" s="495">
        <f ca="1">Main!AR394</f>
        <v>0</v>
      </c>
      <c r="J99" s="495">
        <f ca="1">Main!AS394</f>
        <v>0</v>
      </c>
      <c r="K99" s="495">
        <f ca="1">Main!AT394</f>
        <v>0</v>
      </c>
      <c r="L99" s="495">
        <f ca="1">Main!AU394</f>
        <v>0</v>
      </c>
      <c r="M99" s="495">
        <f ca="1">Main!AV394</f>
        <v>0</v>
      </c>
      <c r="N99" s="495">
        <f ca="1">Main!AW394</f>
        <v>0</v>
      </c>
      <c r="O99" s="495">
        <f ca="1">Main!AX394</f>
        <v>0</v>
      </c>
      <c r="P99" s="495">
        <f ca="1">Main!AY394</f>
        <v>0</v>
      </c>
      <c r="Q99" s="495">
        <f ca="1">Main!AZ394</f>
        <v>0</v>
      </c>
      <c r="R99" s="495">
        <f ca="1">Main!BA394</f>
        <v>0</v>
      </c>
      <c r="S99" s="495">
        <f ca="1">Main!BB394</f>
        <v>0</v>
      </c>
    </row>
    <row r="100" spans="1:19" x14ac:dyDescent="0.35">
      <c r="A100" s="450" t="s">
        <v>1823</v>
      </c>
      <c r="B100" s="461"/>
      <c r="C100" s="710">
        <f t="shared" ca="1" si="2"/>
        <v>1.5210146062495634E-4</v>
      </c>
      <c r="D100" s="720">
        <f t="shared" ca="1" si="2"/>
        <v>4.2287942850616678E-4</v>
      </c>
      <c r="E100" s="715">
        <f t="shared" ca="1" si="2"/>
        <v>0</v>
      </c>
      <c r="F100" s="495">
        <f ca="1">Main!AO395</f>
        <v>3.5569130346631232E-3</v>
      </c>
      <c r="G100" s="495">
        <f ca="1">Main!AP395</f>
        <v>0</v>
      </c>
      <c r="H100" s="495">
        <f ca="1">Main!AQ395</f>
        <v>0</v>
      </c>
      <c r="I100" s="495">
        <f ca="1">Main!AR395</f>
        <v>0</v>
      </c>
      <c r="J100" s="495">
        <f ca="1">Main!AS395</f>
        <v>0</v>
      </c>
      <c r="K100" s="495">
        <f ca="1">Main!AT395</f>
        <v>0</v>
      </c>
      <c r="L100" s="495">
        <f ca="1">Main!AU395</f>
        <v>0</v>
      </c>
      <c r="M100" s="495">
        <f ca="1">Main!AV395</f>
        <v>0</v>
      </c>
      <c r="N100" s="495">
        <f ca="1">Main!AW395</f>
        <v>0</v>
      </c>
      <c r="O100" s="495">
        <f ca="1">Main!AX395</f>
        <v>0</v>
      </c>
      <c r="P100" s="495">
        <f ca="1">Main!AY395</f>
        <v>0</v>
      </c>
      <c r="Q100" s="495">
        <f ca="1">Main!AZ395</f>
        <v>0</v>
      </c>
      <c r="R100" s="495">
        <f ca="1">Main!BA395</f>
        <v>0</v>
      </c>
      <c r="S100" s="495">
        <f ca="1">Main!BB395</f>
        <v>0</v>
      </c>
    </row>
    <row r="101" spans="1:19" x14ac:dyDescent="0.35">
      <c r="A101" s="446" t="s">
        <v>1824</v>
      </c>
      <c r="B101" s="453"/>
      <c r="C101" s="709">
        <f t="shared" ca="1" si="2"/>
        <v>4.4394738551766295E-2</v>
      </c>
      <c r="D101" s="719">
        <f t="shared" ca="1" si="2"/>
        <v>7.0305459350064284E-2</v>
      </c>
      <c r="E101" s="714">
        <f t="shared" ca="1" si="2"/>
        <v>2.9840162675063165E-2</v>
      </c>
      <c r="F101" s="468">
        <f ca="1">Main!AO396</f>
        <v>0</v>
      </c>
      <c r="G101" s="468">
        <f ca="1">Main!AP396</f>
        <v>4.6097561489854659E-3</v>
      </c>
      <c r="H101" s="468">
        <f ca="1">Main!AQ396</f>
        <v>4.4999367728776794E-2</v>
      </c>
      <c r="I101" s="468">
        <f ca="1">Main!AR396</f>
        <v>0.1724640791597129</v>
      </c>
      <c r="J101" s="468">
        <f ca="1">Main!AS396</f>
        <v>0.11649700577265955</v>
      </c>
      <c r="K101" s="468">
        <f ca="1">Main!AT396</f>
        <v>5.9277897917503583E-2</v>
      </c>
      <c r="L101" s="468">
        <f ca="1">Main!AU396</f>
        <v>0</v>
      </c>
      <c r="M101" s="468">
        <f ca="1">Main!AV396</f>
        <v>0</v>
      </c>
      <c r="N101" s="468">
        <f ca="1">Main!AW396</f>
        <v>0.12163833252783018</v>
      </c>
      <c r="O101" s="468">
        <f ca="1">Main!AX396</f>
        <v>0.18098232805973202</v>
      </c>
      <c r="P101" s="468">
        <f ca="1">Main!AY396</f>
        <v>5.2594596694496891E-2</v>
      </c>
      <c r="Q101" s="468">
        <f ca="1">Main!AZ396</f>
        <v>9.6582790933247092E-2</v>
      </c>
      <c r="R101" s="468">
        <f ca="1">Main!BA396</f>
        <v>0</v>
      </c>
      <c r="S101" s="468">
        <f ca="1">Main!BB396</f>
        <v>0</v>
      </c>
    </row>
    <row r="102" spans="1:19" x14ac:dyDescent="0.35">
      <c r="A102" s="450" t="s">
        <v>1825</v>
      </c>
      <c r="B102" s="461"/>
      <c r="C102" s="710">
        <f t="shared" ca="1" si="2"/>
        <v>3.264360516540402E-3</v>
      </c>
      <c r="D102" s="720">
        <f t="shared" ca="1" si="2"/>
        <v>2.8604589279694844E-3</v>
      </c>
      <c r="E102" s="715">
        <f t="shared" ca="1" si="2"/>
        <v>3.4912402071263348E-3</v>
      </c>
      <c r="F102" s="495">
        <f ca="1">Main!AO397</f>
        <v>0</v>
      </c>
      <c r="G102" s="495">
        <f ca="1">Main!AP397</f>
        <v>0</v>
      </c>
      <c r="H102" s="495">
        <f ca="1">Main!AQ397</f>
        <v>0</v>
      </c>
      <c r="I102" s="495">
        <f ca="1">Main!AR397</f>
        <v>0</v>
      </c>
      <c r="J102" s="495">
        <f ca="1">Main!AS397</f>
        <v>6.1810052512086188E-3</v>
      </c>
      <c r="K102" s="495">
        <f ca="1">Main!AT397</f>
        <v>0</v>
      </c>
      <c r="L102" s="495">
        <f ca="1">Main!AU397</f>
        <v>0</v>
      </c>
      <c r="M102" s="495">
        <f ca="1">Main!AV397</f>
        <v>0</v>
      </c>
      <c r="N102" s="495">
        <f ca="1">Main!AW397</f>
        <v>8.3775699937338743E-3</v>
      </c>
      <c r="O102" s="495">
        <f ca="1">Main!AX397</f>
        <v>3.2386117380134589E-2</v>
      </c>
      <c r="P102" s="495">
        <f ca="1">Main!AY397</f>
        <v>0</v>
      </c>
      <c r="Q102" s="495">
        <f ca="1">Main!AZ397</f>
        <v>1.5414784972724822E-2</v>
      </c>
      <c r="R102" s="495">
        <f ca="1">Main!BA397</f>
        <v>0</v>
      </c>
      <c r="S102" s="495">
        <f ca="1">Main!BB397</f>
        <v>0</v>
      </c>
    </row>
    <row r="103" spans="1:19" x14ac:dyDescent="0.35">
      <c r="A103" s="450" t="s">
        <v>1826</v>
      </c>
      <c r="B103" s="461"/>
      <c r="C103" s="710">
        <f t="shared" ca="1" si="2"/>
        <v>4.0590407151131699E-2</v>
      </c>
      <c r="D103" s="720">
        <f t="shared" ca="1" si="2"/>
        <v>6.6898873427082423E-2</v>
      </c>
      <c r="E103" s="715">
        <f t="shared" ca="1" si="2"/>
        <v>2.5812409595843213E-2</v>
      </c>
      <c r="F103" s="495">
        <f ca="1">Main!AO398</f>
        <v>0</v>
      </c>
      <c r="G103" s="495">
        <f ca="1">Main!AP398</f>
        <v>4.6097561489854659E-3</v>
      </c>
      <c r="H103" s="495">
        <f ca="1">Main!AQ398</f>
        <v>4.4999367728776794E-2</v>
      </c>
      <c r="I103" s="495">
        <f ca="1">Main!AR398</f>
        <v>0.17024343534273834</v>
      </c>
      <c r="J103" s="495">
        <f ca="1">Main!AS398</f>
        <v>0.10856003312053938</v>
      </c>
      <c r="K103" s="495">
        <f ca="1">Main!AT398</f>
        <v>5.9277897917503583E-2</v>
      </c>
      <c r="L103" s="495">
        <f ca="1">Main!AU398</f>
        <v>0</v>
      </c>
      <c r="M103" s="495">
        <f ca="1">Main!AV398</f>
        <v>0</v>
      </c>
      <c r="N103" s="495">
        <f ca="1">Main!AW398</f>
        <v>0.11326076253409631</v>
      </c>
      <c r="O103" s="495">
        <f ca="1">Main!AX398</f>
        <v>0.14859621067959744</v>
      </c>
      <c r="P103" s="495">
        <f ca="1">Main!AY398</f>
        <v>4.9052095484524577E-2</v>
      </c>
      <c r="Q103" s="495">
        <f ca="1">Main!AZ398</f>
        <v>8.1168005960522274E-2</v>
      </c>
      <c r="R103" s="495">
        <f ca="1">Main!BA398</f>
        <v>0</v>
      </c>
      <c r="S103" s="495">
        <f ca="1">Main!BB398</f>
        <v>0</v>
      </c>
    </row>
    <row r="104" spans="1:19" x14ac:dyDescent="0.35">
      <c r="A104" s="450" t="s">
        <v>1827</v>
      </c>
      <c r="B104" s="461"/>
      <c r="C104" s="710">
        <f t="shared" ca="1" si="2"/>
        <v>5.3997088409418964E-4</v>
      </c>
      <c r="D104" s="720">
        <f t="shared" ca="1" si="2"/>
        <v>5.4612699501237194E-4</v>
      </c>
      <c r="E104" s="715">
        <f t="shared" ca="1" si="2"/>
        <v>5.3651287209361374E-4</v>
      </c>
      <c r="F104" s="495">
        <f ca="1">Main!AO399</f>
        <v>0</v>
      </c>
      <c r="G104" s="495">
        <f ca="1">Main!AP399</f>
        <v>0</v>
      </c>
      <c r="H104" s="495">
        <f ca="1">Main!AQ399</f>
        <v>0</v>
      </c>
      <c r="I104" s="495">
        <f ca="1">Main!AR399</f>
        <v>2.2206438169745796E-3</v>
      </c>
      <c r="J104" s="495">
        <f ca="1">Main!AS399</f>
        <v>1.7559674009115394E-3</v>
      </c>
      <c r="K104" s="495">
        <f ca="1">Main!AT399</f>
        <v>0</v>
      </c>
      <c r="L104" s="495">
        <f ca="1">Main!AU399</f>
        <v>0</v>
      </c>
      <c r="M104" s="495">
        <f ca="1">Main!AV399</f>
        <v>0</v>
      </c>
      <c r="N104" s="495">
        <f ca="1">Main!AW399</f>
        <v>0</v>
      </c>
      <c r="O104" s="495">
        <f ca="1">Main!AX399</f>
        <v>0</v>
      </c>
      <c r="P104" s="495">
        <f ca="1">Main!AY399</f>
        <v>3.5425012099723117E-3</v>
      </c>
      <c r="Q104" s="495">
        <f ca="1">Main!AZ399</f>
        <v>0</v>
      </c>
      <c r="R104" s="495">
        <f ca="1">Main!BA399</f>
        <v>0</v>
      </c>
      <c r="S104" s="495">
        <f ca="1">Main!BB399</f>
        <v>0</v>
      </c>
    </row>
    <row r="105" spans="1:19" x14ac:dyDescent="0.35">
      <c r="A105" s="446" t="s">
        <v>1828</v>
      </c>
      <c r="B105" s="453"/>
      <c r="C105" s="709">
        <f t="shared" ca="1" si="2"/>
        <v>3.3042843465345584E-2</v>
      </c>
      <c r="D105" s="719">
        <f t="shared" ca="1" si="2"/>
        <v>7.9800054284240182E-2</v>
      </c>
      <c r="E105" s="714">
        <f t="shared" ca="1" si="2"/>
        <v>6.7783725560180462E-3</v>
      </c>
      <c r="F105" s="468">
        <f ca="1">Main!AO400</f>
        <v>2.6931963822396019E-2</v>
      </c>
      <c r="G105" s="468">
        <f ca="1">Main!AP400</f>
        <v>0.31050740661927534</v>
      </c>
      <c r="H105" s="468">
        <f ca="1">Main!AQ400</f>
        <v>5.1330322501847152E-2</v>
      </c>
      <c r="I105" s="468">
        <f ca="1">Main!AR400</f>
        <v>4.3393645803629047E-2</v>
      </c>
      <c r="J105" s="468">
        <f ca="1">Main!AS400</f>
        <v>0</v>
      </c>
      <c r="K105" s="468">
        <f ca="1">Main!AT400</f>
        <v>5.7532581459533716E-2</v>
      </c>
      <c r="L105" s="468">
        <f ca="1">Main!AU400</f>
        <v>4.1407840742914894E-3</v>
      </c>
      <c r="M105" s="468">
        <f ca="1">Main!AV400</f>
        <v>0</v>
      </c>
      <c r="N105" s="468">
        <f ca="1">Main!AW400</f>
        <v>0</v>
      </c>
      <c r="O105" s="468">
        <f ca="1">Main!AX400</f>
        <v>0</v>
      </c>
      <c r="P105" s="468">
        <f ca="1">Main!AY400</f>
        <v>0</v>
      </c>
      <c r="Q105" s="468">
        <f ca="1">Main!AZ400</f>
        <v>0</v>
      </c>
      <c r="R105" s="468">
        <f ca="1">Main!BA400</f>
        <v>2.2955205984468197E-2</v>
      </c>
      <c r="S105" s="468">
        <f ca="1">Main!BB400</f>
        <v>4.8785042902123729E-3</v>
      </c>
    </row>
    <row r="106" spans="1:19" x14ac:dyDescent="0.35">
      <c r="A106" s="450" t="s">
        <v>1829</v>
      </c>
      <c r="B106" s="461"/>
      <c r="C106" s="710">
        <f t="shared" ca="1" si="2"/>
        <v>8.2104770575919836E-4</v>
      </c>
      <c r="D106" s="720">
        <f t="shared" ca="1" si="2"/>
        <v>2.2827143352940359E-3</v>
      </c>
      <c r="E106" s="715">
        <f t="shared" ca="1" si="2"/>
        <v>0</v>
      </c>
      <c r="F106" s="495">
        <f ca="1">Main!AO401</f>
        <v>0</v>
      </c>
      <c r="G106" s="495">
        <f ca="1">Main!AP401</f>
        <v>7.8692680296686829E-3</v>
      </c>
      <c r="H106" s="495">
        <f ca="1">Main!AQ401</f>
        <v>0</v>
      </c>
      <c r="I106" s="495">
        <f ca="1">Main!AR401</f>
        <v>0</v>
      </c>
      <c r="J106" s="495">
        <f ca="1">Main!AS401</f>
        <v>0</v>
      </c>
      <c r="K106" s="495">
        <f ca="1">Main!AT401</f>
        <v>4.9090541018849149E-3</v>
      </c>
      <c r="L106" s="495">
        <f ca="1">Main!AU401</f>
        <v>4.1407840742914894E-3</v>
      </c>
      <c r="M106" s="495">
        <f ca="1">Main!AV401</f>
        <v>0</v>
      </c>
      <c r="N106" s="495">
        <f ca="1">Main!AW401</f>
        <v>0</v>
      </c>
      <c r="O106" s="495">
        <f ca="1">Main!AX401</f>
        <v>0</v>
      </c>
      <c r="P106" s="495">
        <f ca="1">Main!AY401</f>
        <v>0</v>
      </c>
      <c r="Q106" s="495">
        <f ca="1">Main!AZ401</f>
        <v>0</v>
      </c>
      <c r="R106" s="495">
        <f ca="1">Main!BA401</f>
        <v>0</v>
      </c>
      <c r="S106" s="495">
        <f ca="1">Main!BB401</f>
        <v>0</v>
      </c>
    </row>
    <row r="107" spans="1:19" x14ac:dyDescent="0.35">
      <c r="A107" s="450" t="s">
        <v>1830</v>
      </c>
      <c r="B107" s="461"/>
      <c r="C107" s="710">
        <f t="shared" ca="1" si="2"/>
        <v>3.2221795759586384E-2</v>
      </c>
      <c r="D107" s="720">
        <f t="shared" ca="1" si="2"/>
        <v>7.7517339948946135E-2</v>
      </c>
      <c r="E107" s="715">
        <f t="shared" ca="1" si="2"/>
        <v>6.7783725560180462E-3</v>
      </c>
      <c r="F107" s="495">
        <f ca="1">Main!AO402</f>
        <v>2.6931963822396019E-2</v>
      </c>
      <c r="G107" s="495">
        <f ca="1">Main!AP402</f>
        <v>0.30263813858960664</v>
      </c>
      <c r="H107" s="495">
        <f ca="1">Main!AQ402</f>
        <v>5.1330322501847152E-2</v>
      </c>
      <c r="I107" s="495">
        <f ca="1">Main!AR402</f>
        <v>4.3393645803629047E-2</v>
      </c>
      <c r="J107" s="495">
        <f ca="1">Main!AS402</f>
        <v>0</v>
      </c>
      <c r="K107" s="495">
        <f ca="1">Main!AT402</f>
        <v>5.2623527357648803E-2</v>
      </c>
      <c r="L107" s="495">
        <f ca="1">Main!AU402</f>
        <v>0</v>
      </c>
      <c r="M107" s="495">
        <f ca="1">Main!AV402</f>
        <v>0</v>
      </c>
      <c r="N107" s="495">
        <f ca="1">Main!AW402</f>
        <v>0</v>
      </c>
      <c r="O107" s="495">
        <f ca="1">Main!AX402</f>
        <v>0</v>
      </c>
      <c r="P107" s="495">
        <f ca="1">Main!AY402</f>
        <v>0</v>
      </c>
      <c r="Q107" s="495">
        <f ca="1">Main!AZ402</f>
        <v>0</v>
      </c>
      <c r="R107" s="495">
        <f ca="1">Main!BA402</f>
        <v>2.2955205984468197E-2</v>
      </c>
      <c r="S107" s="495">
        <f ca="1">Main!BB402</f>
        <v>4.8785042902123729E-3</v>
      </c>
    </row>
    <row r="108" spans="1:19" x14ac:dyDescent="0.35">
      <c r="A108" s="446" t="s">
        <v>1831</v>
      </c>
      <c r="B108" s="453"/>
      <c r="C108" s="709">
        <f t="shared" ca="1" si="2"/>
        <v>6.2782606327269216E-2</v>
      </c>
      <c r="D108" s="719">
        <f t="shared" ca="1" si="2"/>
        <v>0.14348238463713059</v>
      </c>
      <c r="E108" s="714">
        <f t="shared" ca="1" si="2"/>
        <v>1.7451908822275375E-2</v>
      </c>
      <c r="F108" s="468">
        <f ca="1">Main!AO403</f>
        <v>6.2286940395624719E-2</v>
      </c>
      <c r="G108" s="468">
        <f ca="1">Main!AP403</f>
        <v>2.3814424804899887E-2</v>
      </c>
      <c r="H108" s="468">
        <f ca="1">Main!AQ403</f>
        <v>4.7656022956184943E-2</v>
      </c>
      <c r="I108" s="468">
        <f ca="1">Main!AR403</f>
        <v>0.11675688843074519</v>
      </c>
      <c r="J108" s="468">
        <f ca="1">Main!AS403</f>
        <v>8.1656709657566467E-2</v>
      </c>
      <c r="K108" s="468">
        <f ca="1">Main!AT403</f>
        <v>0.27214616996123431</v>
      </c>
      <c r="L108" s="468">
        <f ca="1">Main!AU403</f>
        <v>0.527913467525149</v>
      </c>
      <c r="M108" s="468">
        <f ca="1">Main!AV403</f>
        <v>8.049827987503097E-2</v>
      </c>
      <c r="N108" s="468">
        <f ca="1">Main!AW403</f>
        <v>0.26759240780393417</v>
      </c>
      <c r="O108" s="468">
        <f ca="1">Main!AX403</f>
        <v>1.0476388869437954E-2</v>
      </c>
      <c r="P108" s="468">
        <f ca="1">Main!AY403</f>
        <v>0</v>
      </c>
      <c r="Q108" s="468">
        <f ca="1">Main!AZ403</f>
        <v>0</v>
      </c>
      <c r="R108" s="468">
        <f ca="1">Main!BA403</f>
        <v>0</v>
      </c>
      <c r="S108" s="468">
        <f ca="1">Main!BB403</f>
        <v>0</v>
      </c>
    </row>
    <row r="109" spans="1:19" x14ac:dyDescent="0.35">
      <c r="A109" s="450" t="s">
        <v>1832</v>
      </c>
      <c r="B109" s="461"/>
      <c r="C109" s="710">
        <f t="shared" ca="1" si="2"/>
        <v>6.2055047873892565E-2</v>
      </c>
      <c r="D109" s="720">
        <f t="shared" ca="1" si="2"/>
        <v>0.14145959339170405</v>
      </c>
      <c r="E109" s="715">
        <f t="shared" ca="1" si="2"/>
        <v>1.7451908822275375E-2</v>
      </c>
      <c r="F109" s="495">
        <f ca="1">Main!AO404</f>
        <v>6.2286940395624719E-2</v>
      </c>
      <c r="G109" s="495">
        <f ca="1">Main!AP404</f>
        <v>2.3814424804899887E-2</v>
      </c>
      <c r="H109" s="495">
        <f ca="1">Main!AQ404</f>
        <v>4.7656022956184943E-2</v>
      </c>
      <c r="I109" s="495">
        <f ca="1">Main!AR404</f>
        <v>0.11675688843074519</v>
      </c>
      <c r="J109" s="495">
        <f ca="1">Main!AS404</f>
        <v>7.8144774855743393E-2</v>
      </c>
      <c r="K109" s="495">
        <f ca="1">Main!AT404</f>
        <v>0.27214616996123431</v>
      </c>
      <c r="L109" s="495">
        <f ca="1">Main!AU404</f>
        <v>0.51076778593768335</v>
      </c>
      <c r="M109" s="495">
        <f ca="1">Main!AV404</f>
        <v>8.049827987503097E-2</v>
      </c>
      <c r="N109" s="495">
        <f ca="1">Main!AW404</f>
        <v>0.26759240780393417</v>
      </c>
      <c r="O109" s="495">
        <f ca="1">Main!AX404</f>
        <v>1.0476388869437954E-2</v>
      </c>
      <c r="P109" s="495">
        <f ca="1">Main!AY404</f>
        <v>0</v>
      </c>
      <c r="Q109" s="495">
        <f ca="1">Main!AZ404</f>
        <v>0</v>
      </c>
      <c r="R109" s="495">
        <f ca="1">Main!BA404</f>
        <v>0</v>
      </c>
      <c r="S109" s="495">
        <f ca="1">Main!BB404</f>
        <v>0</v>
      </c>
    </row>
    <row r="110" spans="1:19" x14ac:dyDescent="0.35">
      <c r="A110" s="450" t="s">
        <v>1833</v>
      </c>
      <c r="B110" s="461"/>
      <c r="C110" s="710">
        <f t="shared" ca="1" si="2"/>
        <v>7.2755845337665697E-4</v>
      </c>
      <c r="D110" s="720">
        <f t="shared" ca="1" si="2"/>
        <v>2.0227912454265401E-3</v>
      </c>
      <c r="E110" s="715">
        <f t="shared" ca="1" si="2"/>
        <v>0</v>
      </c>
      <c r="F110" s="495">
        <f ca="1">Main!AO405</f>
        <v>0</v>
      </c>
      <c r="G110" s="495">
        <f ca="1">Main!AP405</f>
        <v>0</v>
      </c>
      <c r="H110" s="495">
        <f ca="1">Main!AQ405</f>
        <v>0</v>
      </c>
      <c r="I110" s="495">
        <f ca="1">Main!AR405</f>
        <v>0</v>
      </c>
      <c r="J110" s="495">
        <f ca="1">Main!AS405</f>
        <v>3.5119348018230788E-3</v>
      </c>
      <c r="K110" s="495">
        <f ca="1">Main!AT405</f>
        <v>0</v>
      </c>
      <c r="L110" s="495">
        <f ca="1">Main!AU405</f>
        <v>1.7145681587465662E-2</v>
      </c>
      <c r="M110" s="495">
        <f ca="1">Main!AV405</f>
        <v>0</v>
      </c>
      <c r="N110" s="495">
        <f ca="1">Main!AW405</f>
        <v>0</v>
      </c>
      <c r="O110" s="495">
        <f ca="1">Main!AX405</f>
        <v>0</v>
      </c>
      <c r="P110" s="495">
        <f ca="1">Main!AY405</f>
        <v>0</v>
      </c>
      <c r="Q110" s="495">
        <f ca="1">Main!AZ405</f>
        <v>0</v>
      </c>
      <c r="R110" s="495">
        <f ca="1">Main!BA405</f>
        <v>0</v>
      </c>
      <c r="S110" s="495">
        <f ca="1">Main!BB405</f>
        <v>0</v>
      </c>
    </row>
    <row r="111" spans="1:19" x14ac:dyDescent="0.35">
      <c r="A111" s="446" t="s">
        <v>1834</v>
      </c>
      <c r="B111" s="453"/>
      <c r="C111" s="709">
        <f t="shared" ref="C111:E130" ca="1" si="3">C199/C$247</f>
        <v>1.0706976996472611E-3</v>
      </c>
      <c r="D111" s="719">
        <f t="shared" ca="1" si="3"/>
        <v>2.9768026517913077E-3</v>
      </c>
      <c r="E111" s="714">
        <f t="shared" ca="1" si="3"/>
        <v>0</v>
      </c>
      <c r="F111" s="468">
        <f ca="1">Main!AO406</f>
        <v>0</v>
      </c>
      <c r="G111" s="468">
        <f ca="1">Main!AP406</f>
        <v>0</v>
      </c>
      <c r="H111" s="468">
        <f ca="1">Main!AQ406</f>
        <v>0</v>
      </c>
      <c r="I111" s="468">
        <f ca="1">Main!AR406</f>
        <v>0</v>
      </c>
      <c r="J111" s="468">
        <f ca="1">Main!AS406</f>
        <v>0</v>
      </c>
      <c r="K111" s="468">
        <f ca="1">Main!AT406</f>
        <v>0</v>
      </c>
      <c r="L111" s="468">
        <f ca="1">Main!AU406</f>
        <v>0</v>
      </c>
      <c r="M111" s="468">
        <f ca="1">Main!AV406</f>
        <v>0</v>
      </c>
      <c r="N111" s="468">
        <f ca="1">Main!AW406</f>
        <v>3.0277548371916999E-2</v>
      </c>
      <c r="O111" s="468">
        <f ca="1">Main!AX406</f>
        <v>0</v>
      </c>
      <c r="P111" s="468">
        <f ca="1">Main!AY406</f>
        <v>0</v>
      </c>
      <c r="Q111" s="468">
        <f ca="1">Main!AZ406</f>
        <v>0</v>
      </c>
      <c r="R111" s="468">
        <f ca="1">Main!BA406</f>
        <v>0</v>
      </c>
      <c r="S111" s="468">
        <f ca="1">Main!BB406</f>
        <v>0</v>
      </c>
    </row>
    <row r="112" spans="1:19" x14ac:dyDescent="0.35">
      <c r="A112" s="450" t="s">
        <v>1835</v>
      </c>
      <c r="B112" s="461"/>
      <c r="C112" s="710">
        <f t="shared" ca="1" si="3"/>
        <v>1.0706976996472611E-3</v>
      </c>
      <c r="D112" s="720">
        <f t="shared" ca="1" si="3"/>
        <v>2.9768026517913077E-3</v>
      </c>
      <c r="E112" s="715">
        <f t="shared" ca="1" si="3"/>
        <v>0</v>
      </c>
      <c r="F112" s="495">
        <f ca="1">Main!AO407</f>
        <v>0</v>
      </c>
      <c r="G112" s="495">
        <f ca="1">Main!AP407</f>
        <v>0</v>
      </c>
      <c r="H112" s="495">
        <f ca="1">Main!AQ407</f>
        <v>0</v>
      </c>
      <c r="I112" s="495">
        <f ca="1">Main!AR407</f>
        <v>0</v>
      </c>
      <c r="J112" s="495">
        <f ca="1">Main!AS407</f>
        <v>0</v>
      </c>
      <c r="K112" s="495">
        <f ca="1">Main!AT407</f>
        <v>0</v>
      </c>
      <c r="L112" s="495">
        <f ca="1">Main!AU407</f>
        <v>0</v>
      </c>
      <c r="M112" s="495">
        <f ca="1">Main!AV407</f>
        <v>0</v>
      </c>
      <c r="N112" s="495">
        <f ca="1">Main!AW407</f>
        <v>3.0277548371916999E-2</v>
      </c>
      <c r="O112" s="495">
        <f ca="1">Main!AX407</f>
        <v>0</v>
      </c>
      <c r="P112" s="495">
        <f ca="1">Main!AY407</f>
        <v>0</v>
      </c>
      <c r="Q112" s="495">
        <f ca="1">Main!AZ407</f>
        <v>0</v>
      </c>
      <c r="R112" s="495">
        <f ca="1">Main!BA407</f>
        <v>0</v>
      </c>
      <c r="S112" s="495">
        <f ca="1">Main!BB407</f>
        <v>0</v>
      </c>
    </row>
    <row r="113" spans="1:19" x14ac:dyDescent="0.35">
      <c r="A113" s="450" t="s">
        <v>1836</v>
      </c>
      <c r="B113" s="461"/>
      <c r="C113" s="710">
        <f t="shared" ca="1" si="3"/>
        <v>0</v>
      </c>
      <c r="D113" s="720">
        <f t="shared" ca="1" si="3"/>
        <v>0</v>
      </c>
      <c r="E113" s="715">
        <f t="shared" ca="1" si="3"/>
        <v>0</v>
      </c>
      <c r="F113" s="495">
        <f ca="1">Main!AO408</f>
        <v>0</v>
      </c>
      <c r="G113" s="495">
        <f ca="1">Main!AP408</f>
        <v>0</v>
      </c>
      <c r="H113" s="495">
        <f ca="1">Main!AQ408</f>
        <v>0</v>
      </c>
      <c r="I113" s="495">
        <f ca="1">Main!AR408</f>
        <v>0</v>
      </c>
      <c r="J113" s="495">
        <f ca="1">Main!AS408</f>
        <v>0</v>
      </c>
      <c r="K113" s="495">
        <f ca="1">Main!AT408</f>
        <v>0</v>
      </c>
      <c r="L113" s="495">
        <f ca="1">Main!AU408</f>
        <v>0</v>
      </c>
      <c r="M113" s="495">
        <f ca="1">Main!AV408</f>
        <v>0</v>
      </c>
      <c r="N113" s="495">
        <f ca="1">Main!AW408</f>
        <v>0</v>
      </c>
      <c r="O113" s="495">
        <f ca="1">Main!AX408</f>
        <v>0</v>
      </c>
      <c r="P113" s="495">
        <f ca="1">Main!AY408</f>
        <v>0</v>
      </c>
      <c r="Q113" s="495">
        <f ca="1">Main!AZ408</f>
        <v>0</v>
      </c>
      <c r="R113" s="495">
        <f ca="1">Main!BA408</f>
        <v>0</v>
      </c>
      <c r="S113" s="495">
        <f ca="1">Main!BB408</f>
        <v>0</v>
      </c>
    </row>
    <row r="114" spans="1:19" x14ac:dyDescent="0.35">
      <c r="A114" s="453" t="s">
        <v>1837</v>
      </c>
      <c r="B114" s="453"/>
      <c r="C114" s="709">
        <f t="shared" ca="1" si="3"/>
        <v>2.8858274137787401E-3</v>
      </c>
      <c r="D114" s="719">
        <f t="shared" ca="1" si="3"/>
        <v>8.0233091943493831E-3</v>
      </c>
      <c r="E114" s="714">
        <f t="shared" ca="1" si="3"/>
        <v>0</v>
      </c>
      <c r="F114" s="468">
        <f ca="1">Main!AO409</f>
        <v>0</v>
      </c>
      <c r="G114" s="468">
        <f ca="1">Main!AP409</f>
        <v>0</v>
      </c>
      <c r="H114" s="468">
        <f ca="1">Main!AQ409</f>
        <v>0</v>
      </c>
      <c r="I114" s="468">
        <f ca="1">Main!AR409</f>
        <v>0</v>
      </c>
      <c r="J114" s="468">
        <f ca="1">Main!AS409</f>
        <v>0</v>
      </c>
      <c r="K114" s="468">
        <f ca="1">Main!AT409</f>
        <v>0</v>
      </c>
      <c r="L114" s="468">
        <f ca="1">Main!AU409</f>
        <v>0</v>
      </c>
      <c r="M114" s="468">
        <f ca="1">Main!AV409</f>
        <v>0</v>
      </c>
      <c r="N114" s="468">
        <f ca="1">Main!AW409</f>
        <v>3.7708584937704405E-3</v>
      </c>
      <c r="O114" s="468">
        <f ca="1">Main!AX409</f>
        <v>0.179571091633076</v>
      </c>
      <c r="P114" s="468">
        <f ca="1">Main!AY409</f>
        <v>0</v>
      </c>
      <c r="Q114" s="468">
        <f ca="1">Main!AZ409</f>
        <v>0</v>
      </c>
      <c r="R114" s="468">
        <f ca="1">Main!BA409</f>
        <v>0</v>
      </c>
      <c r="S114" s="468">
        <f ca="1">Main!BB409</f>
        <v>0</v>
      </c>
    </row>
    <row r="115" spans="1:19" x14ac:dyDescent="0.35">
      <c r="A115" s="450" t="s">
        <v>1838</v>
      </c>
      <c r="B115" s="461"/>
      <c r="C115" s="710">
        <f t="shared" ca="1" si="3"/>
        <v>2.6128695181103197E-3</v>
      </c>
      <c r="D115" s="720">
        <f t="shared" ca="1" si="3"/>
        <v>7.2644191846661463E-3</v>
      </c>
      <c r="E115" s="715">
        <f t="shared" ca="1" si="3"/>
        <v>0</v>
      </c>
      <c r="F115" s="495">
        <f ca="1">Main!AO410</f>
        <v>0</v>
      </c>
      <c r="G115" s="495">
        <f ca="1">Main!AP410</f>
        <v>0</v>
      </c>
      <c r="H115" s="495">
        <f ca="1">Main!AQ410</f>
        <v>0</v>
      </c>
      <c r="I115" s="495">
        <f ca="1">Main!AR410</f>
        <v>0</v>
      </c>
      <c r="J115" s="495">
        <f ca="1">Main!AS410</f>
        <v>0</v>
      </c>
      <c r="K115" s="495">
        <f ca="1">Main!AT410</f>
        <v>0</v>
      </c>
      <c r="L115" s="495">
        <f ca="1">Main!AU410</f>
        <v>0</v>
      </c>
      <c r="M115" s="495">
        <f ca="1">Main!AV410</f>
        <v>0</v>
      </c>
      <c r="N115" s="495">
        <f ca="1">Main!AW410</f>
        <v>3.7708584937704405E-3</v>
      </c>
      <c r="O115" s="495">
        <f ca="1">Main!AX410</f>
        <v>0.16176338471312662</v>
      </c>
      <c r="P115" s="495">
        <f ca="1">Main!AY410</f>
        <v>0</v>
      </c>
      <c r="Q115" s="495">
        <f ca="1">Main!AZ410</f>
        <v>0</v>
      </c>
      <c r="R115" s="495">
        <f ca="1">Main!BA410</f>
        <v>0</v>
      </c>
      <c r="S115" s="495">
        <f ca="1">Main!BB410</f>
        <v>0</v>
      </c>
    </row>
    <row r="116" spans="1:19" x14ac:dyDescent="0.35">
      <c r="A116" s="450" t="s">
        <v>1839</v>
      </c>
      <c r="B116" s="461"/>
      <c r="C116" s="710">
        <f t="shared" ca="1" si="3"/>
        <v>2.7295789566842023E-4</v>
      </c>
      <c r="D116" s="720">
        <f t="shared" ca="1" si="3"/>
        <v>7.588900096832359E-4</v>
      </c>
      <c r="E116" s="715">
        <f t="shared" ca="1" si="3"/>
        <v>0</v>
      </c>
      <c r="F116" s="495">
        <f ca="1">Main!AO411</f>
        <v>0</v>
      </c>
      <c r="G116" s="495">
        <f ca="1">Main!AP411</f>
        <v>0</v>
      </c>
      <c r="H116" s="495">
        <f ca="1">Main!AQ411</f>
        <v>0</v>
      </c>
      <c r="I116" s="495">
        <f ca="1">Main!AR411</f>
        <v>0</v>
      </c>
      <c r="J116" s="495">
        <f ca="1">Main!AS411</f>
        <v>0</v>
      </c>
      <c r="K116" s="495">
        <f ca="1">Main!AT411</f>
        <v>0</v>
      </c>
      <c r="L116" s="495">
        <f ca="1">Main!AU411</f>
        <v>0</v>
      </c>
      <c r="M116" s="495">
        <f ca="1">Main!AV411</f>
        <v>0</v>
      </c>
      <c r="N116" s="495">
        <f ca="1">Main!AW411</f>
        <v>0</v>
      </c>
      <c r="O116" s="495">
        <f ca="1">Main!AX411</f>
        <v>1.7807706919949366E-2</v>
      </c>
      <c r="P116" s="495">
        <f ca="1">Main!AY411</f>
        <v>0</v>
      </c>
      <c r="Q116" s="495">
        <f ca="1">Main!AZ411</f>
        <v>0</v>
      </c>
      <c r="R116" s="495">
        <f ca="1">Main!BA411</f>
        <v>0</v>
      </c>
      <c r="S116" s="495">
        <f ca="1">Main!BB411</f>
        <v>0</v>
      </c>
    </row>
    <row r="117" spans="1:19" x14ac:dyDescent="0.35">
      <c r="A117" s="446" t="s">
        <v>1840</v>
      </c>
      <c r="B117" s="453"/>
      <c r="C117" s="709">
        <f t="shared" ca="1" si="3"/>
        <v>5.1117458470221707E-4</v>
      </c>
      <c r="D117" s="719">
        <f t="shared" ca="1" si="3"/>
        <v>0</v>
      </c>
      <c r="E117" s="714">
        <f t="shared" ca="1" si="3"/>
        <v>7.9831168664572369E-4</v>
      </c>
      <c r="F117" s="468">
        <f ca="1">Main!AO412</f>
        <v>0</v>
      </c>
      <c r="G117" s="468">
        <f ca="1">Main!AP412</f>
        <v>0</v>
      </c>
      <c r="H117" s="468">
        <f ca="1">Main!AQ412</f>
        <v>0</v>
      </c>
      <c r="I117" s="468">
        <f ca="1">Main!AR412</f>
        <v>0</v>
      </c>
      <c r="J117" s="468">
        <f ca="1">Main!AS412</f>
        <v>0</v>
      </c>
      <c r="K117" s="468">
        <f ca="1">Main!AT412</f>
        <v>0</v>
      </c>
      <c r="L117" s="468">
        <f ca="1">Main!AU412</f>
        <v>0</v>
      </c>
      <c r="M117" s="468">
        <f ca="1">Main!AV412</f>
        <v>3.6822744281755264E-3</v>
      </c>
      <c r="N117" s="468">
        <f ca="1">Main!AW412</f>
        <v>0</v>
      </c>
      <c r="O117" s="468">
        <f ca="1">Main!AX412</f>
        <v>0</v>
      </c>
      <c r="P117" s="468">
        <f ca="1">Main!AY412</f>
        <v>0</v>
      </c>
      <c r="Q117" s="468">
        <f ca="1">Main!AZ412</f>
        <v>0</v>
      </c>
      <c r="R117" s="468">
        <f ca="1">Main!BA412</f>
        <v>0</v>
      </c>
      <c r="S117" s="468">
        <f ca="1">Main!BB412</f>
        <v>0</v>
      </c>
    </row>
    <row r="118" spans="1:19" x14ac:dyDescent="0.35">
      <c r="A118" s="450" t="s">
        <v>1841</v>
      </c>
      <c r="B118" s="461"/>
      <c r="C118" s="710">
        <f t="shared" ca="1" si="3"/>
        <v>5.1117458470221707E-4</v>
      </c>
      <c r="D118" s="720">
        <f t="shared" ca="1" si="3"/>
        <v>0</v>
      </c>
      <c r="E118" s="715">
        <f t="shared" ca="1" si="3"/>
        <v>7.9831168664572369E-4</v>
      </c>
      <c r="F118" s="495">
        <f ca="1">Main!AO413</f>
        <v>0</v>
      </c>
      <c r="G118" s="495">
        <f ca="1">Main!AP413</f>
        <v>0</v>
      </c>
      <c r="H118" s="495">
        <f ca="1">Main!AQ413</f>
        <v>0</v>
      </c>
      <c r="I118" s="495">
        <f ca="1">Main!AR413</f>
        <v>0</v>
      </c>
      <c r="J118" s="495">
        <f ca="1">Main!AS413</f>
        <v>0</v>
      </c>
      <c r="K118" s="495">
        <f ca="1">Main!AT413</f>
        <v>0</v>
      </c>
      <c r="L118" s="495">
        <f ca="1">Main!AU413</f>
        <v>0</v>
      </c>
      <c r="M118" s="495">
        <f ca="1">Main!AV413</f>
        <v>3.6822744281755264E-3</v>
      </c>
      <c r="N118" s="495">
        <f ca="1">Main!AW413</f>
        <v>0</v>
      </c>
      <c r="O118" s="495">
        <f ca="1">Main!AX413</f>
        <v>0</v>
      </c>
      <c r="P118" s="495">
        <f ca="1">Main!AY413</f>
        <v>0</v>
      </c>
      <c r="Q118" s="495">
        <f ca="1">Main!AZ413</f>
        <v>0</v>
      </c>
      <c r="R118" s="495">
        <f ca="1">Main!BA413</f>
        <v>0</v>
      </c>
      <c r="S118" s="495">
        <f ca="1">Main!BB413</f>
        <v>0</v>
      </c>
    </row>
    <row r="119" spans="1:19" x14ac:dyDescent="0.35">
      <c r="A119" s="450" t="s">
        <v>1842</v>
      </c>
      <c r="B119" s="461"/>
      <c r="C119" s="710">
        <f t="shared" ca="1" si="3"/>
        <v>0</v>
      </c>
      <c r="D119" s="720">
        <f t="shared" ca="1" si="3"/>
        <v>0</v>
      </c>
      <c r="E119" s="715">
        <f t="shared" ca="1" si="3"/>
        <v>0</v>
      </c>
      <c r="F119" s="495">
        <f ca="1">Main!AO414</f>
        <v>0</v>
      </c>
      <c r="G119" s="495">
        <f ca="1">Main!AP414</f>
        <v>0</v>
      </c>
      <c r="H119" s="495">
        <f ca="1">Main!AQ414</f>
        <v>0</v>
      </c>
      <c r="I119" s="495">
        <f ca="1">Main!AR414</f>
        <v>0</v>
      </c>
      <c r="J119" s="495">
        <f ca="1">Main!AS414</f>
        <v>0</v>
      </c>
      <c r="K119" s="495">
        <f ca="1">Main!AT414</f>
        <v>0</v>
      </c>
      <c r="L119" s="495">
        <f ca="1">Main!AU414</f>
        <v>0</v>
      </c>
      <c r="M119" s="495">
        <f ca="1">Main!AV414</f>
        <v>0</v>
      </c>
      <c r="N119" s="495">
        <f ca="1">Main!AW414</f>
        <v>0</v>
      </c>
      <c r="O119" s="495">
        <f ca="1">Main!AX414</f>
        <v>0</v>
      </c>
      <c r="P119" s="495">
        <f ca="1">Main!AY414</f>
        <v>0</v>
      </c>
      <c r="Q119" s="495">
        <f ca="1">Main!AZ414</f>
        <v>0</v>
      </c>
      <c r="R119" s="495">
        <f ca="1">Main!BA414</f>
        <v>0</v>
      </c>
      <c r="S119" s="495">
        <f ca="1">Main!BB414</f>
        <v>0</v>
      </c>
    </row>
    <row r="120" spans="1:19" x14ac:dyDescent="0.35">
      <c r="A120" s="446" t="s">
        <v>1843</v>
      </c>
      <c r="B120" s="453"/>
      <c r="C120" s="709">
        <f t="shared" ca="1" si="3"/>
        <v>1.1500720403106782E-3</v>
      </c>
      <c r="D120" s="719">
        <f t="shared" ca="1" si="3"/>
        <v>1.4849282858919639E-3</v>
      </c>
      <c r="E120" s="714">
        <f t="shared" ca="1" si="3"/>
        <v>9.6197651521741606E-4</v>
      </c>
      <c r="F120" s="468">
        <f ca="1">Main!AO415</f>
        <v>0</v>
      </c>
      <c r="G120" s="468">
        <f ca="1">Main!AP415</f>
        <v>0</v>
      </c>
      <c r="H120" s="468">
        <f ca="1">Main!AQ415</f>
        <v>0</v>
      </c>
      <c r="I120" s="468">
        <f ca="1">Main!AR415</f>
        <v>9.1703664471566807E-3</v>
      </c>
      <c r="J120" s="468">
        <f ca="1">Main!AS415</f>
        <v>0</v>
      </c>
      <c r="K120" s="468">
        <f ca="1">Main!AT415</f>
        <v>0</v>
      </c>
      <c r="L120" s="468">
        <f ca="1">Main!AU415</f>
        <v>0</v>
      </c>
      <c r="M120" s="468">
        <f ca="1">Main!AV415</f>
        <v>0</v>
      </c>
      <c r="N120" s="468">
        <f ca="1">Main!AW415</f>
        <v>0</v>
      </c>
      <c r="O120" s="468">
        <f ca="1">Main!AX415</f>
        <v>0</v>
      </c>
      <c r="P120" s="468">
        <f ca="1">Main!AY415</f>
        <v>0</v>
      </c>
      <c r="Q120" s="468">
        <f ca="1">Main!AZ415</f>
        <v>4.2473906838662347E-3</v>
      </c>
      <c r="R120" s="468">
        <f ca="1">Main!BA415</f>
        <v>0</v>
      </c>
      <c r="S120" s="468">
        <f ca="1">Main!BB415</f>
        <v>0</v>
      </c>
    </row>
    <row r="121" spans="1:19" x14ac:dyDescent="0.35">
      <c r="A121" s="450" t="s">
        <v>1844</v>
      </c>
      <c r="B121" s="461"/>
      <c r="C121" s="710">
        <f t="shared" ca="1" si="3"/>
        <v>1.1500720403106782E-3</v>
      </c>
      <c r="D121" s="720">
        <f t="shared" ca="1" si="3"/>
        <v>1.4849282858919639E-3</v>
      </c>
      <c r="E121" s="715">
        <f t="shared" ca="1" si="3"/>
        <v>9.6197651521741606E-4</v>
      </c>
      <c r="F121" s="495">
        <f ca="1">Main!AO416</f>
        <v>0</v>
      </c>
      <c r="G121" s="495">
        <f ca="1">Main!AP416</f>
        <v>0</v>
      </c>
      <c r="H121" s="495">
        <f ca="1">Main!AQ416</f>
        <v>0</v>
      </c>
      <c r="I121" s="495">
        <f ca="1">Main!AR416</f>
        <v>9.1703664471566807E-3</v>
      </c>
      <c r="J121" s="495">
        <f ca="1">Main!AS416</f>
        <v>0</v>
      </c>
      <c r="K121" s="495">
        <f ca="1">Main!AT416</f>
        <v>0</v>
      </c>
      <c r="L121" s="495">
        <f ca="1">Main!AU416</f>
        <v>0</v>
      </c>
      <c r="M121" s="495">
        <f ca="1">Main!AV416</f>
        <v>0</v>
      </c>
      <c r="N121" s="495">
        <f ca="1">Main!AW416</f>
        <v>0</v>
      </c>
      <c r="O121" s="495">
        <f ca="1">Main!AX416</f>
        <v>0</v>
      </c>
      <c r="P121" s="495">
        <f ca="1">Main!AY416</f>
        <v>0</v>
      </c>
      <c r="Q121" s="495">
        <f ca="1">Main!AZ416</f>
        <v>4.2473906838662347E-3</v>
      </c>
      <c r="R121" s="495">
        <f ca="1">Main!BA416</f>
        <v>0</v>
      </c>
      <c r="S121" s="495">
        <f ca="1">Main!BB416</f>
        <v>0</v>
      </c>
    </row>
    <row r="122" spans="1:19" x14ac:dyDescent="0.35">
      <c r="A122" s="453" t="s">
        <v>1845</v>
      </c>
      <c r="B122" s="453"/>
      <c r="C122" s="709">
        <f t="shared" ca="1" si="3"/>
        <v>7.3277240079681907E-2</v>
      </c>
      <c r="D122" s="719">
        <f t="shared" ca="1" si="3"/>
        <v>0.15453293798340065</v>
      </c>
      <c r="E122" s="714">
        <f t="shared" ca="1" si="3"/>
        <v>2.7634271296203425E-2</v>
      </c>
      <c r="F122" s="468">
        <f ca="1">Main!AO417</f>
        <v>0.11441401377859076</v>
      </c>
      <c r="G122" s="468">
        <f ca="1">Main!AP417</f>
        <v>0.13095477041170364</v>
      </c>
      <c r="H122" s="468">
        <f ca="1">Main!AQ417</f>
        <v>0.14521568905508303</v>
      </c>
      <c r="I122" s="468">
        <f ca="1">Main!AR417</f>
        <v>0.13903134844163331</v>
      </c>
      <c r="J122" s="468">
        <f ca="1">Main!AS417</f>
        <v>0.32125673632644369</v>
      </c>
      <c r="K122" s="468">
        <f ca="1">Main!AT417</f>
        <v>0.17051769430340963</v>
      </c>
      <c r="L122" s="468">
        <f ca="1">Main!AU417</f>
        <v>0.11877106437846391</v>
      </c>
      <c r="M122" s="468">
        <f ca="1">Main!AV417</f>
        <v>8.4691794162629785E-2</v>
      </c>
      <c r="N122" s="468">
        <f ca="1">Main!AW417</f>
        <v>0.16910520976388202</v>
      </c>
      <c r="O122" s="468">
        <f ca="1">Main!AX417</f>
        <v>5.6305511317687296E-2</v>
      </c>
      <c r="P122" s="468">
        <f ca="1">Main!AY417</f>
        <v>3.8628443442760396E-2</v>
      </c>
      <c r="Q122" s="468">
        <f ca="1">Main!AZ417</f>
        <v>0</v>
      </c>
      <c r="R122" s="468">
        <f ca="1">Main!BA417</f>
        <v>0</v>
      </c>
      <c r="S122" s="468">
        <f ca="1">Main!BB417</f>
        <v>2.4509280411180171E-2</v>
      </c>
    </row>
    <row r="123" spans="1:19" x14ac:dyDescent="0.35">
      <c r="A123" s="450" t="s">
        <v>1846</v>
      </c>
      <c r="B123" s="461"/>
      <c r="C123" s="710">
        <f t="shared" ca="1" si="3"/>
        <v>2.4956426194683946E-2</v>
      </c>
      <c r="D123" s="720">
        <f t="shared" ca="1" si="3"/>
        <v>5.4237180955847002E-2</v>
      </c>
      <c r="E123" s="715">
        <f t="shared" ca="1" si="3"/>
        <v>8.5088340873089151E-3</v>
      </c>
      <c r="F123" s="495">
        <f ca="1">Main!AO418</f>
        <v>4.0194447476074237E-2</v>
      </c>
      <c r="G123" s="495">
        <f ca="1">Main!AP418</f>
        <v>0</v>
      </c>
      <c r="H123" s="495">
        <f ca="1">Main!AQ418</f>
        <v>0</v>
      </c>
      <c r="I123" s="495">
        <f ca="1">Main!AR418</f>
        <v>1.6712898273971287E-2</v>
      </c>
      <c r="J123" s="495">
        <f ca="1">Main!AS418</f>
        <v>0.18462758948752317</v>
      </c>
      <c r="K123" s="495">
        <f ca="1">Main!AT418</f>
        <v>9.8461843981101652E-2</v>
      </c>
      <c r="L123" s="495">
        <f ca="1">Main!AU418</f>
        <v>0.11877106437846391</v>
      </c>
      <c r="M123" s="495">
        <f ca="1">Main!AV418</f>
        <v>3.9247655643040058E-2</v>
      </c>
      <c r="N123" s="495">
        <f ca="1">Main!AW418</f>
        <v>7.718699779771139E-2</v>
      </c>
      <c r="O123" s="495">
        <f ca="1">Main!AX418</f>
        <v>9.6290866853435859E-3</v>
      </c>
      <c r="P123" s="495">
        <f ca="1">Main!AY418</f>
        <v>0</v>
      </c>
      <c r="Q123" s="495">
        <f ca="1">Main!AZ418</f>
        <v>0</v>
      </c>
      <c r="R123" s="495">
        <f ca="1">Main!BA418</f>
        <v>0</v>
      </c>
      <c r="S123" s="495">
        <f ca="1">Main!BB418</f>
        <v>0</v>
      </c>
    </row>
    <row r="124" spans="1:19" x14ac:dyDescent="0.35">
      <c r="A124" s="450" t="s">
        <v>1847</v>
      </c>
      <c r="B124" s="461"/>
      <c r="C124" s="710">
        <f t="shared" ca="1" si="3"/>
        <v>3.846793965210238E-3</v>
      </c>
      <c r="D124" s="720">
        <f t="shared" ca="1" si="3"/>
        <v>1.0695032295581833E-2</v>
      </c>
      <c r="E124" s="715">
        <f t="shared" ca="1" si="3"/>
        <v>0</v>
      </c>
      <c r="F124" s="495">
        <f ca="1">Main!AO419</f>
        <v>3.9173930019008589E-2</v>
      </c>
      <c r="G124" s="495">
        <f ca="1">Main!AP419</f>
        <v>0</v>
      </c>
      <c r="H124" s="495">
        <f ca="1">Main!AQ419</f>
        <v>1.9125047451849925E-2</v>
      </c>
      <c r="I124" s="495">
        <f ca="1">Main!AR419</f>
        <v>2.466205073434271E-2</v>
      </c>
      <c r="J124" s="495">
        <f ca="1">Main!AS419</f>
        <v>0</v>
      </c>
      <c r="K124" s="495">
        <f ca="1">Main!AT419</f>
        <v>0</v>
      </c>
      <c r="L124" s="495">
        <f ca="1">Main!AU419</f>
        <v>0</v>
      </c>
      <c r="M124" s="495">
        <f ca="1">Main!AV419</f>
        <v>0</v>
      </c>
      <c r="N124" s="495">
        <f ca="1">Main!AW419</f>
        <v>0</v>
      </c>
      <c r="O124" s="495">
        <f ca="1">Main!AX419</f>
        <v>0</v>
      </c>
      <c r="P124" s="495">
        <f ca="1">Main!AY419</f>
        <v>0</v>
      </c>
      <c r="Q124" s="495">
        <f ca="1">Main!AZ419</f>
        <v>0</v>
      </c>
      <c r="R124" s="495">
        <f ca="1">Main!BA419</f>
        <v>0</v>
      </c>
      <c r="S124" s="495">
        <f ca="1">Main!BB419</f>
        <v>0</v>
      </c>
    </row>
    <row r="125" spans="1:19" x14ac:dyDescent="0.35">
      <c r="A125" s="450" t="s">
        <v>1848</v>
      </c>
      <c r="B125" s="491"/>
      <c r="C125" s="583">
        <f t="shared" ca="1" si="3"/>
        <v>1.079291855051441E-2</v>
      </c>
      <c r="D125" s="596">
        <f t="shared" ca="1" si="3"/>
        <v>2.164551543092047E-2</v>
      </c>
      <c r="E125" s="590">
        <f t="shared" ca="1" si="3"/>
        <v>4.6967954057844036E-3</v>
      </c>
      <c r="F125" s="496">
        <f ca="1">Main!AO420</f>
        <v>4.0471968277419985E-3</v>
      </c>
      <c r="G125" s="496">
        <f ca="1">Main!AP420</f>
        <v>8.0098367356889924E-2</v>
      </c>
      <c r="H125" s="496">
        <f ca="1">Main!AQ420</f>
        <v>2.3395778711942067E-2</v>
      </c>
      <c r="I125" s="496">
        <f ca="1">Main!AR420</f>
        <v>0</v>
      </c>
      <c r="J125" s="496">
        <f ca="1">Main!AS420</f>
        <v>8.8606674720881021E-3</v>
      </c>
      <c r="K125" s="496">
        <f ca="1">Main!AT420</f>
        <v>2.3837271877609156E-2</v>
      </c>
      <c r="L125" s="496">
        <f ca="1">Main!AU420</f>
        <v>0</v>
      </c>
      <c r="M125" s="496">
        <f ca="1">Main!AV420</f>
        <v>2.1664332248172841E-2</v>
      </c>
      <c r="N125" s="496">
        <f ca="1">Main!AW420</f>
        <v>5.9928185352903125E-3</v>
      </c>
      <c r="O125" s="496">
        <f ca="1">Main!AX420</f>
        <v>0</v>
      </c>
      <c r="P125" s="496">
        <f ca="1">Main!AY420</f>
        <v>0</v>
      </c>
      <c r="Q125" s="496">
        <f ca="1">Main!AZ420</f>
        <v>0</v>
      </c>
      <c r="R125" s="496">
        <f ca="1">Main!BA420</f>
        <v>0</v>
      </c>
      <c r="S125" s="496">
        <f ca="1">Main!BB420</f>
        <v>0</v>
      </c>
    </row>
    <row r="126" spans="1:19" x14ac:dyDescent="0.35">
      <c r="A126" s="450" t="s">
        <v>1849</v>
      </c>
      <c r="B126" s="461"/>
      <c r="C126" s="710">
        <f t="shared" ca="1" si="3"/>
        <v>0</v>
      </c>
      <c r="D126" s="720">
        <f t="shared" ca="1" si="3"/>
        <v>0</v>
      </c>
      <c r="E126" s="715">
        <f t="shared" ca="1" si="3"/>
        <v>0</v>
      </c>
      <c r="F126" s="495">
        <f ca="1">Main!AO421</f>
        <v>0</v>
      </c>
      <c r="G126" s="495">
        <f ca="1">Main!AP421</f>
        <v>0</v>
      </c>
      <c r="H126" s="495">
        <f ca="1">Main!AQ421</f>
        <v>0</v>
      </c>
      <c r="I126" s="495">
        <f ca="1">Main!AR421</f>
        <v>0</v>
      </c>
      <c r="J126" s="495">
        <f ca="1">Main!AS421</f>
        <v>0</v>
      </c>
      <c r="K126" s="495">
        <f ca="1">Main!AT421</f>
        <v>0</v>
      </c>
      <c r="L126" s="495">
        <f ca="1">Main!AU421</f>
        <v>0</v>
      </c>
      <c r="M126" s="495">
        <f ca="1">Main!AV421</f>
        <v>0</v>
      </c>
      <c r="N126" s="495">
        <f ca="1">Main!AW421</f>
        <v>0</v>
      </c>
      <c r="O126" s="495">
        <f ca="1">Main!AX421</f>
        <v>0</v>
      </c>
      <c r="P126" s="495">
        <f ca="1">Main!AY421</f>
        <v>0</v>
      </c>
      <c r="Q126" s="495">
        <f ca="1">Main!AZ421</f>
        <v>0</v>
      </c>
      <c r="R126" s="495">
        <f ca="1">Main!BA421</f>
        <v>0</v>
      </c>
      <c r="S126" s="495">
        <f ca="1">Main!BB421</f>
        <v>0</v>
      </c>
    </row>
    <row r="127" spans="1:19" x14ac:dyDescent="0.35">
      <c r="A127" s="450" t="s">
        <v>1850</v>
      </c>
      <c r="B127" s="461"/>
      <c r="C127" s="710">
        <f t="shared" ca="1" si="3"/>
        <v>1.5444538606551872E-2</v>
      </c>
      <c r="D127" s="720">
        <f t="shared" ca="1" si="3"/>
        <v>4.2939611708163107E-2</v>
      </c>
      <c r="E127" s="715">
        <f t="shared" ca="1" si="3"/>
        <v>0</v>
      </c>
      <c r="F127" s="495">
        <f ca="1">Main!AO422</f>
        <v>5.8653815185846321E-3</v>
      </c>
      <c r="G127" s="495">
        <f ca="1">Main!AP422</f>
        <v>4.3651123369216407E-2</v>
      </c>
      <c r="H127" s="495">
        <f ca="1">Main!AQ422</f>
        <v>3.4838838279596093E-2</v>
      </c>
      <c r="I127" s="495">
        <f ca="1">Main!AR422</f>
        <v>4.6873310176960108E-2</v>
      </c>
      <c r="J127" s="495">
        <f ca="1">Main!AS422</f>
        <v>9.1344148145801024E-2</v>
      </c>
      <c r="K127" s="495">
        <f ca="1">Main!AT422</f>
        <v>3.1509177579259362E-2</v>
      </c>
      <c r="L127" s="495">
        <f ca="1">Main!AU422</f>
        <v>0</v>
      </c>
      <c r="M127" s="495">
        <f ca="1">Main!AV422</f>
        <v>0</v>
      </c>
      <c r="N127" s="495">
        <f ca="1">Main!AW422</f>
        <v>8.592539343088032E-2</v>
      </c>
      <c r="O127" s="495">
        <f ca="1">Main!AX422</f>
        <v>4.6676424632343713E-2</v>
      </c>
      <c r="P127" s="495">
        <f ca="1">Main!AY422</f>
        <v>0</v>
      </c>
      <c r="Q127" s="495">
        <f ca="1">Main!AZ422</f>
        <v>0</v>
      </c>
      <c r="R127" s="495">
        <f ca="1">Main!BA422</f>
        <v>0</v>
      </c>
      <c r="S127" s="495">
        <f ca="1">Main!BB422</f>
        <v>0</v>
      </c>
    </row>
    <row r="128" spans="1:19" x14ac:dyDescent="0.35">
      <c r="A128" s="450" t="s">
        <v>1851</v>
      </c>
      <c r="B128" s="461"/>
      <c r="C128" s="710">
        <f t="shared" ca="1" si="3"/>
        <v>1.9427417292651949E-3</v>
      </c>
      <c r="D128" s="720">
        <f t="shared" ca="1" si="3"/>
        <v>5.4012992960828354E-3</v>
      </c>
      <c r="E128" s="715">
        <f t="shared" ca="1" si="3"/>
        <v>0</v>
      </c>
      <c r="F128" s="495">
        <f ca="1">Main!AO423</f>
        <v>0</v>
      </c>
      <c r="G128" s="495">
        <f ca="1">Main!AP423</f>
        <v>0</v>
      </c>
      <c r="H128" s="495">
        <f ca="1">Main!AQ423</f>
        <v>5.0532825163556998E-2</v>
      </c>
      <c r="I128" s="495">
        <f ca="1">Main!AR423</f>
        <v>0</v>
      </c>
      <c r="J128" s="495">
        <f ca="1">Main!AS423</f>
        <v>0</v>
      </c>
      <c r="K128" s="495">
        <f ca="1">Main!AT423</f>
        <v>0</v>
      </c>
      <c r="L128" s="495">
        <f ca="1">Main!AU423</f>
        <v>0</v>
      </c>
      <c r="M128" s="495">
        <f ca="1">Main!AV423</f>
        <v>0</v>
      </c>
      <c r="N128" s="495">
        <f ca="1">Main!AW423</f>
        <v>0</v>
      </c>
      <c r="O128" s="495">
        <f ca="1">Main!AX423</f>
        <v>0</v>
      </c>
      <c r="P128" s="495">
        <f ca="1">Main!AY423</f>
        <v>0</v>
      </c>
      <c r="Q128" s="495">
        <f ca="1">Main!AZ423</f>
        <v>0</v>
      </c>
      <c r="R128" s="495">
        <f ca="1">Main!BA423</f>
        <v>0</v>
      </c>
      <c r="S128" s="495">
        <f ca="1">Main!BB423</f>
        <v>0</v>
      </c>
    </row>
    <row r="129" spans="1:26" x14ac:dyDescent="0.35">
      <c r="A129" s="450" t="s">
        <v>1852</v>
      </c>
      <c r="B129" s="461"/>
      <c r="C129" s="710">
        <f t="shared" ca="1" si="3"/>
        <v>1.6293821033456248E-2</v>
      </c>
      <c r="D129" s="720">
        <f t="shared" ca="1" si="3"/>
        <v>1.9614298296805426E-2</v>
      </c>
      <c r="E129" s="715">
        <f t="shared" ca="1" si="3"/>
        <v>1.4428641803110107E-2</v>
      </c>
      <c r="F129" s="495">
        <f ca="1">Main!AO424</f>
        <v>2.5133057937181309E-2</v>
      </c>
      <c r="G129" s="495">
        <f ca="1">Main!AP424</f>
        <v>7.2052796855973161E-3</v>
      </c>
      <c r="H129" s="495">
        <f ca="1">Main!AQ424</f>
        <v>1.7323199448137944E-2</v>
      </c>
      <c r="I129" s="495">
        <f ca="1">Main!AR424</f>
        <v>5.0783089256359194E-2</v>
      </c>
      <c r="J129" s="495">
        <f ca="1">Main!AS424</f>
        <v>3.6424331221031406E-2</v>
      </c>
      <c r="K129" s="495">
        <f ca="1">Main!AT424</f>
        <v>1.6709400865439452E-2</v>
      </c>
      <c r="L129" s="495">
        <f ca="1">Main!AU424</f>
        <v>0</v>
      </c>
      <c r="M129" s="495">
        <f ca="1">Main!AV424</f>
        <v>2.3779806271416886E-2</v>
      </c>
      <c r="N129" s="495">
        <f ca="1">Main!AW424</f>
        <v>0</v>
      </c>
      <c r="O129" s="495">
        <f ca="1">Main!AX424</f>
        <v>0</v>
      </c>
      <c r="P129" s="495">
        <f ca="1">Main!AY424</f>
        <v>3.8628443442760396E-2</v>
      </c>
      <c r="Q129" s="495">
        <f ca="1">Main!AZ424</f>
        <v>0</v>
      </c>
      <c r="R129" s="495">
        <f ca="1">Main!BA424</f>
        <v>0</v>
      </c>
      <c r="S129" s="495">
        <f ca="1">Main!BB424</f>
        <v>2.4509280411180171E-2</v>
      </c>
    </row>
    <row r="130" spans="1:26" x14ac:dyDescent="0.35">
      <c r="A130" s="454" t="s">
        <v>1853</v>
      </c>
      <c r="B130" s="443"/>
      <c r="C130" s="581">
        <f t="shared" ca="1" si="3"/>
        <v>0.16762789468664452</v>
      </c>
      <c r="D130" s="594">
        <f t="shared" ca="1" si="3"/>
        <v>0.31179040156284016</v>
      </c>
      <c r="E130" s="588">
        <f t="shared" ca="1" si="3"/>
        <v>8.6648899110297925E-2</v>
      </c>
      <c r="F130" s="466">
        <f ca="1">Main!AO425</f>
        <v>0.65718822010409017</v>
      </c>
      <c r="G130" s="466">
        <f ca="1">Main!AP425</f>
        <v>0.30961106462401911</v>
      </c>
      <c r="H130" s="466">
        <f ca="1">Main!AQ425</f>
        <v>0.33705115711711431</v>
      </c>
      <c r="I130" s="466">
        <f ca="1">Main!AR425</f>
        <v>0.29925958349215626</v>
      </c>
      <c r="J130" s="466">
        <f ca="1">Main!AS425</f>
        <v>0.13805189738846801</v>
      </c>
      <c r="K130" s="466">
        <f ca="1">Main!AT425</f>
        <v>0.11747638273915412</v>
      </c>
      <c r="L130" s="466">
        <f ca="1">Main!AU425</f>
        <v>0.18404190057296163</v>
      </c>
      <c r="M130" s="466">
        <f ca="1">Main!AV425</f>
        <v>0.10636328067730481</v>
      </c>
      <c r="N130" s="466">
        <f ca="1">Main!AW425</f>
        <v>0.32319036905293186</v>
      </c>
      <c r="O130" s="466">
        <f ca="1">Main!AX425</f>
        <v>0.3945406816778777</v>
      </c>
      <c r="P130" s="466">
        <f ca="1">Main!AY425</f>
        <v>1.2008100671456974E-2</v>
      </c>
      <c r="Q130" s="466">
        <f ca="1">Main!AZ425</f>
        <v>0.18156722513090251</v>
      </c>
      <c r="R130" s="466">
        <f ca="1">Main!BA425</f>
        <v>5.9133072010808904E-2</v>
      </c>
      <c r="S130" s="466">
        <f ca="1">Main!BB425</f>
        <v>3.5387976187194123E-2</v>
      </c>
    </row>
    <row r="131" spans="1:26" x14ac:dyDescent="0.35">
      <c r="A131" s="450" t="s">
        <v>1854</v>
      </c>
      <c r="B131" s="461"/>
      <c r="C131" s="583">
        <f t="shared" ref="C131:E150" ca="1" si="4">C219/C$247</f>
        <v>1.3888485220195847E-2</v>
      </c>
      <c r="D131" s="596">
        <f t="shared" ca="1" si="4"/>
        <v>2.7957765838777314E-2</v>
      </c>
      <c r="E131" s="590">
        <f t="shared" ca="1" si="4"/>
        <v>5.9854857672735013E-3</v>
      </c>
      <c r="F131" s="495">
        <f ca="1">Main!AO426</f>
        <v>8.2557162002317747E-2</v>
      </c>
      <c r="G131" s="495">
        <f ca="1">Main!AP426</f>
        <v>5.1484905468688634E-2</v>
      </c>
      <c r="H131" s="495">
        <f ca="1">Main!AQ426</f>
        <v>4.2470373859542568E-2</v>
      </c>
      <c r="I131" s="495">
        <f ca="1">Main!AR426</f>
        <v>1.8093799935981744E-2</v>
      </c>
      <c r="J131" s="495">
        <f ca="1">Main!AS426</f>
        <v>0</v>
      </c>
      <c r="K131" s="495">
        <f ca="1">Main!AT426</f>
        <v>1.098716974032992E-2</v>
      </c>
      <c r="L131" s="495">
        <f ca="1">Main!AU426</f>
        <v>0</v>
      </c>
      <c r="M131" s="495">
        <f ca="1">Main!AV426</f>
        <v>0</v>
      </c>
      <c r="N131" s="495">
        <f ca="1">Main!AW426</f>
        <v>0</v>
      </c>
      <c r="O131" s="495">
        <f ca="1">Main!AX426</f>
        <v>0</v>
      </c>
      <c r="P131" s="495">
        <f ca="1">Main!AY426</f>
        <v>0</v>
      </c>
      <c r="Q131" s="495">
        <f ca="1">Main!AZ426</f>
        <v>2.6427564586216149E-2</v>
      </c>
      <c r="R131" s="495">
        <f ca="1">Main!BA426</f>
        <v>0</v>
      </c>
      <c r="S131" s="495">
        <f ca="1">Main!BB426</f>
        <v>0</v>
      </c>
    </row>
    <row r="132" spans="1:26" x14ac:dyDescent="0.35">
      <c r="A132" s="450" t="s">
        <v>1855</v>
      </c>
      <c r="B132" s="461"/>
      <c r="C132" s="583">
        <f t="shared" ca="1" si="4"/>
        <v>5.4378586370241754E-2</v>
      </c>
      <c r="D132" s="596">
        <f t="shared" ca="1" si="4"/>
        <v>8.2584177087863808E-2</v>
      </c>
      <c r="E132" s="590">
        <f t="shared" ca="1" si="4"/>
        <v>3.8534935649655475E-2</v>
      </c>
      <c r="F132" s="495">
        <f ca="1">Main!AO427</f>
        <v>6.9034055322879789E-2</v>
      </c>
      <c r="G132" s="495">
        <f ca="1">Main!AP427</f>
        <v>8.7811224747414873E-2</v>
      </c>
      <c r="H132" s="495">
        <f ca="1">Main!AQ427</f>
        <v>0.16521613607919097</v>
      </c>
      <c r="I132" s="495">
        <f ca="1">Main!AR427</f>
        <v>0.16163737219376229</v>
      </c>
      <c r="J132" s="495">
        <f ca="1">Main!AS427</f>
        <v>5.3976936586872366E-2</v>
      </c>
      <c r="K132" s="495">
        <f ca="1">Main!AT427</f>
        <v>6.529989649348999E-3</v>
      </c>
      <c r="L132" s="495">
        <f ca="1">Main!AU427</f>
        <v>7.8593112364693352E-2</v>
      </c>
      <c r="M132" s="495">
        <f ca="1">Main!AV427</f>
        <v>6.2046739721352218E-2</v>
      </c>
      <c r="N132" s="495">
        <f ca="1">Main!AW427</f>
        <v>0</v>
      </c>
      <c r="O132" s="495">
        <f ca="1">Main!AX427</f>
        <v>0</v>
      </c>
      <c r="P132" s="495">
        <f ca="1">Main!AY427</f>
        <v>0</v>
      </c>
      <c r="Q132" s="495">
        <f ca="1">Main!AZ427</f>
        <v>7.8324086818157113E-2</v>
      </c>
      <c r="R132" s="495">
        <f ca="1">Main!BA427</f>
        <v>2.7649743654083885E-2</v>
      </c>
      <c r="S132" s="495">
        <f ca="1">Main!BB427</f>
        <v>0</v>
      </c>
    </row>
    <row r="133" spans="1:26" x14ac:dyDescent="0.35">
      <c r="A133" s="450" t="s">
        <v>1856</v>
      </c>
      <c r="B133" s="461"/>
      <c r="C133" s="583">
        <f t="shared" ca="1" si="4"/>
        <v>3.7488470051718435E-3</v>
      </c>
      <c r="D133" s="596">
        <f t="shared" ca="1" si="4"/>
        <v>9.1145449944815046E-3</v>
      </c>
      <c r="E133" s="590">
        <f t="shared" ca="1" si="4"/>
        <v>7.3482593162414245E-4</v>
      </c>
      <c r="F133" s="495">
        <f ca="1">Main!AO428</f>
        <v>4.490324106533515E-2</v>
      </c>
      <c r="G133" s="495">
        <f ca="1">Main!AP428</f>
        <v>2.8813257386294268E-3</v>
      </c>
      <c r="H133" s="495">
        <f ca="1">Main!AQ428</f>
        <v>2.9512945556719357E-3</v>
      </c>
      <c r="I133" s="495">
        <f ca="1">Main!AR428</f>
        <v>1.1804964388594782E-2</v>
      </c>
      <c r="J133" s="495">
        <f ca="1">Main!AS428</f>
        <v>0</v>
      </c>
      <c r="K133" s="495">
        <f ca="1">Main!AT428</f>
        <v>1.2766657524648006E-2</v>
      </c>
      <c r="L133" s="495">
        <f ca="1">Main!AU428</f>
        <v>0</v>
      </c>
      <c r="M133" s="495">
        <f ca="1">Main!AV428</f>
        <v>0</v>
      </c>
      <c r="N133" s="495">
        <f ca="1">Main!AW428</f>
        <v>0</v>
      </c>
      <c r="O133" s="495">
        <f ca="1">Main!AX428</f>
        <v>0</v>
      </c>
      <c r="P133" s="495">
        <f ca="1">Main!AY428</f>
        <v>0</v>
      </c>
      <c r="Q133" s="495">
        <f ca="1">Main!AZ428</f>
        <v>3.2444584320629817E-3</v>
      </c>
      <c r="R133" s="495">
        <f ca="1">Main!BA428</f>
        <v>0</v>
      </c>
      <c r="S133" s="495">
        <f ca="1">Main!BB428</f>
        <v>0</v>
      </c>
    </row>
    <row r="134" spans="1:26" x14ac:dyDescent="0.35">
      <c r="A134" s="450" t="s">
        <v>1857</v>
      </c>
      <c r="B134" s="483"/>
      <c r="C134" s="711">
        <f t="shared" ca="1" si="4"/>
        <v>0</v>
      </c>
      <c r="D134" s="721">
        <f t="shared" ca="1" si="4"/>
        <v>0</v>
      </c>
      <c r="E134" s="716">
        <f t="shared" ca="1" si="4"/>
        <v>0</v>
      </c>
      <c r="F134" s="497">
        <f ca="1">Main!AO429</f>
        <v>0</v>
      </c>
      <c r="G134" s="497">
        <f ca="1">Main!AP429</f>
        <v>0</v>
      </c>
      <c r="H134" s="497">
        <f ca="1">Main!AQ429</f>
        <v>0</v>
      </c>
      <c r="I134" s="497">
        <f ca="1">Main!AR429</f>
        <v>0</v>
      </c>
      <c r="J134" s="497">
        <f ca="1">Main!AS429</f>
        <v>0</v>
      </c>
      <c r="K134" s="497">
        <f ca="1">Main!AT429</f>
        <v>0</v>
      </c>
      <c r="L134" s="497">
        <f ca="1">Main!AU429</f>
        <v>0</v>
      </c>
      <c r="M134" s="497">
        <f ca="1">Main!AV429</f>
        <v>0</v>
      </c>
      <c r="N134" s="497">
        <f ca="1">Main!AW429</f>
        <v>0</v>
      </c>
      <c r="O134" s="497">
        <f ca="1">Main!AX429</f>
        <v>0</v>
      </c>
      <c r="P134" s="497">
        <f ca="1">Main!AY429</f>
        <v>0</v>
      </c>
      <c r="Q134" s="497">
        <f ca="1">Main!AZ429</f>
        <v>0</v>
      </c>
      <c r="R134" s="497">
        <f ca="1">Main!BA429</f>
        <v>0</v>
      </c>
      <c r="S134" s="497">
        <f ca="1">Main!BB429</f>
        <v>0</v>
      </c>
    </row>
    <row r="135" spans="1:26" x14ac:dyDescent="0.35">
      <c r="A135" s="450" t="s">
        <v>1858</v>
      </c>
      <c r="B135" s="461"/>
      <c r="C135" s="712">
        <f t="shared" ca="1" si="4"/>
        <v>5.7919767313586855E-2</v>
      </c>
      <c r="D135" s="720">
        <f t="shared" ca="1" si="4"/>
        <v>0.10849087640908907</v>
      </c>
      <c r="E135" s="717">
        <f t="shared" ca="1" si="4"/>
        <v>2.9512952612088198E-2</v>
      </c>
      <c r="F135" s="471">
        <f ca="1">Main!AO430</f>
        <v>0.38496012634126725</v>
      </c>
      <c r="G135" s="471">
        <f ca="1">Main!AP430</f>
        <v>0.16743360866928614</v>
      </c>
      <c r="H135" s="471">
        <f ca="1">Main!AQ430</f>
        <v>8.9410382441447611E-2</v>
      </c>
      <c r="I135" s="471">
        <f ca="1">Main!AR430</f>
        <v>0.10772344697381743</v>
      </c>
      <c r="J135" s="471">
        <f ca="1">Main!AS430</f>
        <v>9.9557587021571331E-3</v>
      </c>
      <c r="K135" s="471">
        <f ca="1">Main!AT430</f>
        <v>5.3624308359277225E-3</v>
      </c>
      <c r="L135" s="471">
        <f ca="1">Main!AU430</f>
        <v>2.4254281173628926E-2</v>
      </c>
      <c r="M135" s="471">
        <f ca="1">Main!AV430</f>
        <v>2.0700870124028513E-2</v>
      </c>
      <c r="N135" s="471">
        <f ca="1">Main!AW430</f>
        <v>0</v>
      </c>
      <c r="O135" s="471">
        <f ca="1">Main!AX430</f>
        <v>0</v>
      </c>
      <c r="P135" s="471">
        <f ca="1">Main!AY430</f>
        <v>0</v>
      </c>
      <c r="Q135" s="471">
        <f ca="1">Main!AZ430</f>
        <v>7.3571115294466249E-2</v>
      </c>
      <c r="R135" s="471">
        <f ca="1">Main!BA430</f>
        <v>3.1483328356725022E-2</v>
      </c>
      <c r="S135" s="471">
        <f ca="1">Main!BB430</f>
        <v>0</v>
      </c>
    </row>
    <row r="136" spans="1:26" x14ac:dyDescent="0.35">
      <c r="A136" s="450" t="s">
        <v>1859</v>
      </c>
      <c r="B136" s="461"/>
      <c r="C136" s="712">
        <f t="shared" ca="1" si="4"/>
        <v>3.2991341496811769E-4</v>
      </c>
      <c r="D136" s="722">
        <f t="shared" ca="1" si="4"/>
        <v>9.1724034604927706E-4</v>
      </c>
      <c r="E136" s="717">
        <f t="shared" ca="1" si="4"/>
        <v>0</v>
      </c>
      <c r="F136" s="471">
        <f ca="1">Main!AO431</f>
        <v>7.715069409516123E-3</v>
      </c>
      <c r="G136" s="471">
        <f ca="1">Main!AP431</f>
        <v>0</v>
      </c>
      <c r="H136" s="471">
        <f ca="1">Main!AQ431</f>
        <v>0</v>
      </c>
      <c r="I136" s="471">
        <f ca="1">Main!AR431</f>
        <v>0</v>
      </c>
      <c r="J136" s="471">
        <f ca="1">Main!AS431</f>
        <v>0</v>
      </c>
      <c r="K136" s="471">
        <f ca="1">Main!AT431</f>
        <v>0</v>
      </c>
      <c r="L136" s="471">
        <f ca="1">Main!AU431</f>
        <v>0</v>
      </c>
      <c r="M136" s="471">
        <f ca="1">Main!AV431</f>
        <v>0</v>
      </c>
      <c r="N136" s="471">
        <f ca="1">Main!AW431</f>
        <v>0</v>
      </c>
      <c r="O136" s="471">
        <f ca="1">Main!AX431</f>
        <v>0</v>
      </c>
      <c r="P136" s="471">
        <f ca="1">Main!AY431</f>
        <v>0</v>
      </c>
      <c r="Q136" s="471">
        <f ca="1">Main!AZ431</f>
        <v>0</v>
      </c>
      <c r="R136" s="471">
        <f ca="1">Main!BA431</f>
        <v>0</v>
      </c>
      <c r="S136" s="471">
        <f ca="1">Main!BB431</f>
        <v>0</v>
      </c>
    </row>
    <row r="137" spans="1:26" x14ac:dyDescent="0.35">
      <c r="A137" s="450" t="s">
        <v>1860</v>
      </c>
      <c r="B137" s="461"/>
      <c r="C137" s="712">
        <f t="shared" ca="1" si="4"/>
        <v>4.3208934492491276E-3</v>
      </c>
      <c r="D137" s="722">
        <f t="shared" ca="1" si="4"/>
        <v>1.2013145336979801E-2</v>
      </c>
      <c r="E137" s="717">
        <f t="shared" ca="1" si="4"/>
        <v>0</v>
      </c>
      <c r="F137" s="471">
        <f ca="1">Main!AO432</f>
        <v>6.8018565962774141E-2</v>
      </c>
      <c r="G137" s="471">
        <f ca="1">Main!AP432</f>
        <v>0</v>
      </c>
      <c r="H137" s="471">
        <f ca="1">Main!AQ432</f>
        <v>2.8837309270058186E-2</v>
      </c>
      <c r="I137" s="471">
        <f ca="1">Main!AR432</f>
        <v>0</v>
      </c>
      <c r="J137" s="471">
        <f ca="1">Main!AS432</f>
        <v>4.3547991542606176E-3</v>
      </c>
      <c r="K137" s="471">
        <f ca="1">Main!AT432</f>
        <v>0</v>
      </c>
      <c r="L137" s="471">
        <f ca="1">Main!AU432</f>
        <v>3.9649206580088395E-3</v>
      </c>
      <c r="M137" s="471">
        <f ca="1">Main!AV432</f>
        <v>0</v>
      </c>
      <c r="N137" s="471">
        <f ca="1">Main!AW432</f>
        <v>0</v>
      </c>
      <c r="O137" s="471">
        <f ca="1">Main!AX432</f>
        <v>0</v>
      </c>
      <c r="P137" s="471">
        <f ca="1">Main!AY432</f>
        <v>0</v>
      </c>
      <c r="Q137" s="471">
        <f ca="1">Main!AZ432</f>
        <v>0</v>
      </c>
      <c r="R137" s="471">
        <f ca="1">Main!BA432</f>
        <v>0</v>
      </c>
      <c r="S137" s="471">
        <f ca="1">Main!BB432</f>
        <v>0</v>
      </c>
    </row>
    <row r="138" spans="1:26" x14ac:dyDescent="0.35">
      <c r="A138" s="450" t="s">
        <v>1861</v>
      </c>
      <c r="B138" s="461"/>
      <c r="C138" s="712">
        <f t="shared" ca="1" si="4"/>
        <v>0</v>
      </c>
      <c r="D138" s="722">
        <f t="shared" ca="1" si="4"/>
        <v>0</v>
      </c>
      <c r="E138" s="717">
        <f t="shared" ca="1" si="4"/>
        <v>0</v>
      </c>
      <c r="F138" s="471">
        <f ca="1">Main!AO433</f>
        <v>0</v>
      </c>
      <c r="G138" s="471">
        <f ca="1">Main!AP433</f>
        <v>0</v>
      </c>
      <c r="H138" s="471">
        <f ca="1">Main!AQ433</f>
        <v>0</v>
      </c>
      <c r="I138" s="471">
        <f ca="1">Main!AR433</f>
        <v>0</v>
      </c>
      <c r="J138" s="471">
        <f ca="1">Main!AS433</f>
        <v>0</v>
      </c>
      <c r="K138" s="471">
        <f ca="1">Main!AT433</f>
        <v>0</v>
      </c>
      <c r="L138" s="471">
        <f ca="1">Main!AU433</f>
        <v>0</v>
      </c>
      <c r="M138" s="471">
        <f ca="1">Main!AV433</f>
        <v>0</v>
      </c>
      <c r="N138" s="471">
        <f ca="1">Main!AW433</f>
        <v>0</v>
      </c>
      <c r="O138" s="471">
        <f ca="1">Main!AX433</f>
        <v>0</v>
      </c>
      <c r="P138" s="471">
        <f ca="1">Main!AY433</f>
        <v>0</v>
      </c>
      <c r="Q138" s="471">
        <f ca="1">Main!AZ433</f>
        <v>0</v>
      </c>
      <c r="R138" s="471">
        <f ca="1">Main!BA433</f>
        <v>0</v>
      </c>
      <c r="S138" s="471">
        <f ca="1">Main!BB433</f>
        <v>0</v>
      </c>
    </row>
    <row r="139" spans="1:26" x14ac:dyDescent="0.35">
      <c r="A139" s="450" t="s">
        <v>1862</v>
      </c>
      <c r="B139" s="461"/>
      <c r="C139" s="712">
        <f t="shared" ca="1" si="4"/>
        <v>9.507585285101209E-3</v>
      </c>
      <c r="D139" s="722">
        <f t="shared" ca="1" si="4"/>
        <v>1.7635046504765457E-2</v>
      </c>
      <c r="E139" s="717">
        <f t="shared" ca="1" si="4"/>
        <v>4.9422259526686017E-3</v>
      </c>
      <c r="F139" s="471">
        <f ca="1">Main!AO434</f>
        <v>0</v>
      </c>
      <c r="G139" s="471">
        <f ca="1">Main!AP434</f>
        <v>0</v>
      </c>
      <c r="H139" s="471">
        <f ca="1">Main!AQ434</f>
        <v>0</v>
      </c>
      <c r="I139" s="471">
        <f ca="1">Main!AR434</f>
        <v>0</v>
      </c>
      <c r="J139" s="471">
        <f ca="1">Main!AS434</f>
        <v>0</v>
      </c>
      <c r="K139" s="471">
        <f ca="1">Main!AT434</f>
        <v>5.4252075705968905E-2</v>
      </c>
      <c r="L139" s="471">
        <f ca="1">Main!AU434</f>
        <v>0</v>
      </c>
      <c r="M139" s="471">
        <f ca="1">Main!AV434</f>
        <v>0</v>
      </c>
      <c r="N139" s="471">
        <f ca="1">Main!AW434</f>
        <v>0.1361522467132375</v>
      </c>
      <c r="O139" s="471">
        <f ca="1">Main!AX434</f>
        <v>0</v>
      </c>
      <c r="P139" s="471">
        <f ca="1">Main!AY434</f>
        <v>0</v>
      </c>
      <c r="Q139" s="471">
        <f ca="1">Main!AZ434</f>
        <v>0</v>
      </c>
      <c r="R139" s="471">
        <f ca="1">Main!BA434</f>
        <v>0</v>
      </c>
      <c r="S139" s="471">
        <f ca="1">Main!BB434</f>
        <v>3.5387976187194123E-2</v>
      </c>
    </row>
    <row r="140" spans="1:26" x14ac:dyDescent="0.35">
      <c r="A140" s="450" t="s">
        <v>1863</v>
      </c>
      <c r="B140" s="461"/>
      <c r="C140" s="712">
        <f t="shared" ca="1" si="4"/>
        <v>7.5418328152392702E-3</v>
      </c>
      <c r="D140" s="722">
        <f t="shared" ca="1" si="4"/>
        <v>2.0968148088080549E-2</v>
      </c>
      <c r="E140" s="717">
        <f t="shared" ca="1" si="4"/>
        <v>0</v>
      </c>
      <c r="F140" s="471">
        <f ca="1">Main!AO435</f>
        <v>0</v>
      </c>
      <c r="G140" s="471">
        <f ca="1">Main!AP435</f>
        <v>0</v>
      </c>
      <c r="H140" s="471">
        <f ca="1">Main!AQ435</f>
        <v>8.1656609112030366E-3</v>
      </c>
      <c r="I140" s="471">
        <f ca="1">Main!AR435</f>
        <v>0</v>
      </c>
      <c r="J140" s="471">
        <f ca="1">Main!AS435</f>
        <v>6.9764402945177911E-2</v>
      </c>
      <c r="K140" s="471">
        <f ca="1">Main!AT435</f>
        <v>3.87796320172067E-3</v>
      </c>
      <c r="L140" s="471">
        <f ca="1">Main!AU435</f>
        <v>0</v>
      </c>
      <c r="M140" s="471">
        <f ca="1">Main!AV435</f>
        <v>0</v>
      </c>
      <c r="N140" s="471">
        <f ca="1">Main!AW435</f>
        <v>0.1145776239878973</v>
      </c>
      <c r="O140" s="471">
        <f ca="1">Main!AX435</f>
        <v>2.6170109831682345E-2</v>
      </c>
      <c r="P140" s="471">
        <f ca="1">Main!AY435</f>
        <v>0</v>
      </c>
      <c r="Q140" s="471">
        <f ca="1">Main!AZ435</f>
        <v>0</v>
      </c>
      <c r="R140" s="471">
        <f ca="1">Main!BA435</f>
        <v>0</v>
      </c>
      <c r="S140" s="471">
        <f ca="1">Main!BB435</f>
        <v>0</v>
      </c>
      <c r="U140" s="27"/>
      <c r="V140" s="27"/>
      <c r="W140" s="27"/>
      <c r="X140" s="27"/>
      <c r="Y140" s="27"/>
      <c r="Z140" s="27"/>
    </row>
    <row r="141" spans="1:26" x14ac:dyDescent="0.35">
      <c r="A141" s="450" t="s">
        <v>1864</v>
      </c>
      <c r="B141" s="461"/>
      <c r="C141" s="712">
        <f t="shared" ca="1" si="4"/>
        <v>8.2655998756161284E-3</v>
      </c>
      <c r="D141" s="722">
        <f t="shared" ca="1" si="4"/>
        <v>1.3865820412640503E-2</v>
      </c>
      <c r="E141" s="717">
        <f t="shared" ca="1" si="4"/>
        <v>5.1198427441608548E-3</v>
      </c>
      <c r="F141" s="471">
        <f ca="1">Main!AO436</f>
        <v>0</v>
      </c>
      <c r="G141" s="471">
        <f ca="1">Main!AP436</f>
        <v>0</v>
      </c>
      <c r="H141" s="471">
        <f ca="1">Main!AQ436</f>
        <v>0</v>
      </c>
      <c r="I141" s="471">
        <f ca="1">Main!AR436</f>
        <v>0</v>
      </c>
      <c r="J141" s="471">
        <f ca="1">Main!AS436</f>
        <v>0</v>
      </c>
      <c r="K141" s="471">
        <f ca="1">Main!AT436</f>
        <v>2.3700096081209883E-2</v>
      </c>
      <c r="L141" s="471">
        <f ca="1">Main!AU436</f>
        <v>7.7229586376630521E-2</v>
      </c>
      <c r="M141" s="471">
        <f ca="1">Main!AV436</f>
        <v>2.3615670831924077E-2</v>
      </c>
      <c r="N141" s="471">
        <f ca="1">Main!AW436</f>
        <v>4.6572617075421666E-2</v>
      </c>
      <c r="O141" s="471">
        <f ca="1">Main!AX436</f>
        <v>0</v>
      </c>
      <c r="P141" s="471">
        <f ca="1">Main!AY436</f>
        <v>0</v>
      </c>
      <c r="Q141" s="471">
        <f ca="1">Main!AZ436</f>
        <v>0</v>
      </c>
      <c r="R141" s="471">
        <f ca="1">Main!BA436</f>
        <v>0</v>
      </c>
      <c r="S141" s="471">
        <f ca="1">Main!BB436</f>
        <v>0</v>
      </c>
      <c r="U141" s="27"/>
      <c r="V141" s="27"/>
      <c r="W141" s="27"/>
      <c r="X141" s="27"/>
      <c r="Y141" s="27"/>
      <c r="Z141" s="27"/>
    </row>
    <row r="142" spans="1:26" x14ac:dyDescent="0.35">
      <c r="A142" s="450" t="s">
        <v>1865</v>
      </c>
      <c r="B142" s="461"/>
      <c r="C142" s="712">
        <f t="shared" ca="1" si="4"/>
        <v>0</v>
      </c>
      <c r="D142" s="722">
        <f t="shared" ca="1" si="4"/>
        <v>0</v>
      </c>
      <c r="E142" s="717">
        <f t="shared" ca="1" si="4"/>
        <v>0</v>
      </c>
      <c r="F142" s="471">
        <f ca="1">Main!AO437</f>
        <v>0</v>
      </c>
      <c r="G142" s="471">
        <f ca="1">Main!AP437</f>
        <v>0</v>
      </c>
      <c r="H142" s="471">
        <f ca="1">Main!AQ437</f>
        <v>0</v>
      </c>
      <c r="I142" s="471">
        <f ca="1">Main!AR437</f>
        <v>0</v>
      </c>
      <c r="J142" s="471">
        <f ca="1">Main!AS437</f>
        <v>0</v>
      </c>
      <c r="K142" s="471">
        <f ca="1">Main!AT437</f>
        <v>0</v>
      </c>
      <c r="L142" s="471">
        <f ca="1">Main!AU437</f>
        <v>0</v>
      </c>
      <c r="M142" s="471">
        <f ca="1">Main!AV437</f>
        <v>0</v>
      </c>
      <c r="N142" s="471">
        <f ca="1">Main!AW437</f>
        <v>0</v>
      </c>
      <c r="O142" s="471">
        <f ca="1">Main!AX437</f>
        <v>0</v>
      </c>
      <c r="P142" s="471">
        <f ca="1">Main!AY437</f>
        <v>0</v>
      </c>
      <c r="Q142" s="471">
        <f ca="1">Main!AZ437</f>
        <v>0</v>
      </c>
      <c r="R142" s="471">
        <f ca="1">Main!BA437</f>
        <v>0</v>
      </c>
      <c r="S142" s="471">
        <f ca="1">Main!BB437</f>
        <v>0</v>
      </c>
      <c r="U142" s="27"/>
      <c r="V142" s="27"/>
      <c r="W142" s="27"/>
      <c r="X142" s="27"/>
      <c r="Y142" s="27"/>
      <c r="Z142" s="27"/>
    </row>
    <row r="143" spans="1:26" x14ac:dyDescent="0.35">
      <c r="A143" s="450" t="s">
        <v>1866</v>
      </c>
      <c r="B143" s="461"/>
      <c r="C143" s="712">
        <f t="shared" ca="1" si="4"/>
        <v>0</v>
      </c>
      <c r="D143" s="722">
        <f t="shared" ca="1" si="4"/>
        <v>0</v>
      </c>
      <c r="E143" s="717">
        <f t="shared" ca="1" si="4"/>
        <v>0</v>
      </c>
      <c r="F143" s="471">
        <f ca="1">Main!AO438</f>
        <v>0</v>
      </c>
      <c r="G143" s="471">
        <f ca="1">Main!AP438</f>
        <v>0</v>
      </c>
      <c r="H143" s="471">
        <f ca="1">Main!AQ438</f>
        <v>0</v>
      </c>
      <c r="I143" s="471">
        <f ca="1">Main!AR438</f>
        <v>0</v>
      </c>
      <c r="J143" s="471">
        <f ca="1">Main!AS438</f>
        <v>0</v>
      </c>
      <c r="K143" s="471">
        <f ca="1">Main!AT438</f>
        <v>0</v>
      </c>
      <c r="L143" s="471">
        <f ca="1">Main!AU438</f>
        <v>0</v>
      </c>
      <c r="M143" s="471">
        <f ca="1">Main!AV438</f>
        <v>0</v>
      </c>
      <c r="N143" s="471">
        <f ca="1">Main!AW438</f>
        <v>0</v>
      </c>
      <c r="O143" s="471">
        <f ca="1">Main!AX438</f>
        <v>0</v>
      </c>
      <c r="P143" s="471">
        <f ca="1">Main!AY438</f>
        <v>0</v>
      </c>
      <c r="Q143" s="471">
        <f ca="1">Main!AZ438</f>
        <v>0</v>
      </c>
      <c r="R143" s="471">
        <f ca="1">Main!BA438</f>
        <v>0</v>
      </c>
      <c r="S143" s="471">
        <f ca="1">Main!BB438</f>
        <v>0</v>
      </c>
      <c r="U143" s="224"/>
      <c r="V143" s="224"/>
      <c r="W143" s="224"/>
      <c r="X143" s="224"/>
      <c r="Y143" s="224"/>
      <c r="Z143" s="224"/>
    </row>
    <row r="144" spans="1:26" x14ac:dyDescent="0.35">
      <c r="A144" s="450" t="s">
        <v>1867</v>
      </c>
      <c r="B144" s="461"/>
      <c r="C144" s="712">
        <f t="shared" ca="1" si="4"/>
        <v>7.7263839372743856E-3</v>
      </c>
      <c r="D144" s="722">
        <f t="shared" ca="1" si="4"/>
        <v>1.8243636544112887E-2</v>
      </c>
      <c r="E144" s="717">
        <f t="shared" ca="1" si="4"/>
        <v>1.8186304528271385E-3</v>
      </c>
      <c r="F144" s="471">
        <f ca="1">Main!AO439</f>
        <v>0</v>
      </c>
      <c r="G144" s="471">
        <f ca="1">Main!AP439</f>
        <v>0</v>
      </c>
      <c r="H144" s="471">
        <f ca="1">Main!AQ439</f>
        <v>0</v>
      </c>
      <c r="I144" s="471">
        <f ca="1">Main!AR439</f>
        <v>0</v>
      </c>
      <c r="J144" s="471">
        <f ca="1">Main!AS439</f>
        <v>0</v>
      </c>
      <c r="K144" s="471">
        <f ca="1">Main!AT439</f>
        <v>0</v>
      </c>
      <c r="L144" s="471">
        <f ca="1">Main!AU439</f>
        <v>0</v>
      </c>
      <c r="M144" s="471">
        <f ca="1">Main!AV439</f>
        <v>0</v>
      </c>
      <c r="N144" s="471">
        <f ca="1">Main!AW439</f>
        <v>2.5887881276375424E-2</v>
      </c>
      <c r="O144" s="471">
        <f ca="1">Main!AX439</f>
        <v>0.36837057184619537</v>
      </c>
      <c r="P144" s="471">
        <f ca="1">Main!AY439</f>
        <v>1.2008100671456974E-2</v>
      </c>
      <c r="Q144" s="471">
        <f ca="1">Main!AZ439</f>
        <v>0</v>
      </c>
      <c r="R144" s="471">
        <f ca="1">Main!BA439</f>
        <v>0</v>
      </c>
      <c r="S144" s="471">
        <f ca="1">Main!BB439</f>
        <v>0</v>
      </c>
      <c r="U144" s="224"/>
      <c r="V144" s="224"/>
      <c r="W144" s="224"/>
      <c r="X144" s="224"/>
      <c r="Y144" s="224"/>
      <c r="Z144" s="224"/>
    </row>
    <row r="145" spans="1:19" x14ac:dyDescent="0.35">
      <c r="A145" s="450" t="s">
        <v>1868</v>
      </c>
      <c r="B145" s="461"/>
      <c r="C145" s="712">
        <f t="shared" ca="1" si="4"/>
        <v>0</v>
      </c>
      <c r="D145" s="722">
        <f t="shared" ca="1" si="4"/>
        <v>0</v>
      </c>
      <c r="E145" s="717">
        <f t="shared" ca="1" si="4"/>
        <v>0</v>
      </c>
      <c r="F145" s="471">
        <f ca="1">Main!AO440</f>
        <v>0</v>
      </c>
      <c r="G145" s="471">
        <f ca="1">Main!AP440</f>
        <v>0</v>
      </c>
      <c r="H145" s="471">
        <f ca="1">Main!AQ440</f>
        <v>0</v>
      </c>
      <c r="I145" s="471">
        <f ca="1">Main!AR440</f>
        <v>0</v>
      </c>
      <c r="J145" s="471">
        <f ca="1">Main!AS440</f>
        <v>0</v>
      </c>
      <c r="K145" s="471">
        <f ca="1">Main!AT440</f>
        <v>0</v>
      </c>
      <c r="L145" s="471">
        <f ca="1">Main!AU440</f>
        <v>0</v>
      </c>
      <c r="M145" s="471">
        <f ca="1">Main!AV440</f>
        <v>0</v>
      </c>
      <c r="N145" s="471">
        <f ca="1">Main!AW440</f>
        <v>0</v>
      </c>
      <c r="O145" s="471">
        <f ca="1">Main!AX440</f>
        <v>0</v>
      </c>
      <c r="P145" s="471">
        <f ca="1">Main!AY440</f>
        <v>0</v>
      </c>
      <c r="Q145" s="471">
        <f ca="1">Main!AZ440</f>
        <v>0</v>
      </c>
      <c r="R145" s="471">
        <f ca="1">Main!BA440</f>
        <v>0</v>
      </c>
      <c r="S145" s="471">
        <f ca="1">Main!BB440</f>
        <v>0</v>
      </c>
    </row>
    <row r="146" spans="1:19" s="3" customFormat="1" x14ac:dyDescent="0.35">
      <c r="A146" s="485" t="s">
        <v>1869</v>
      </c>
      <c r="B146" s="440"/>
      <c r="C146" s="580">
        <f t="shared" ca="1" si="4"/>
        <v>0.54090296932890169</v>
      </c>
      <c r="D146" s="593">
        <f t="shared" ca="1" si="4"/>
        <v>5.7101177247936272E-2</v>
      </c>
      <c r="E146" s="587">
        <f t="shared" ca="1" si="4"/>
        <v>0.81266422008460815</v>
      </c>
      <c r="F146" s="498">
        <f ca="1">Main!AO441</f>
        <v>5.6689935399758126E-2</v>
      </c>
      <c r="G146" s="498">
        <f ca="1">Main!AP441</f>
        <v>5.0212297872233365E-2</v>
      </c>
      <c r="H146" s="498">
        <f ca="1">Main!AQ441</f>
        <v>4.5490815575179753E-3</v>
      </c>
      <c r="I146" s="498">
        <f ca="1">Main!AR441</f>
        <v>0.12083326973974942</v>
      </c>
      <c r="J146" s="498">
        <f ca="1">Main!AS441</f>
        <v>7.3355977514724086E-2</v>
      </c>
      <c r="K146" s="498">
        <f ca="1">Main!AT441</f>
        <v>0</v>
      </c>
      <c r="L146" s="498">
        <f ca="1">Main!AU441</f>
        <v>7.0997957084026869E-2</v>
      </c>
      <c r="M146" s="498">
        <f ca="1">Main!AV441</f>
        <v>0.6630662959030027</v>
      </c>
      <c r="N146" s="498">
        <f ca="1">Main!AW441</f>
        <v>5.3787807346132267E-3</v>
      </c>
      <c r="O146" s="498">
        <f ca="1">Main!AX441</f>
        <v>0.1310740805512505</v>
      </c>
      <c r="P146" s="498">
        <f ca="1">Main!AY441</f>
        <v>0.87946732703273156</v>
      </c>
      <c r="Q146" s="498">
        <f ca="1">Main!AZ441</f>
        <v>0.71760259325198428</v>
      </c>
      <c r="R146" s="498">
        <f ca="1">Main!BA441</f>
        <v>0.9132977399102381</v>
      </c>
      <c r="S146" s="498">
        <f ca="1">Main!BB441</f>
        <v>0.93522423911141328</v>
      </c>
    </row>
    <row r="147" spans="1:19" x14ac:dyDescent="0.35">
      <c r="A147" s="450" t="s">
        <v>1870</v>
      </c>
      <c r="B147" s="461"/>
      <c r="C147" s="712">
        <f t="shared" ca="1" si="4"/>
        <v>0.14965515558653225</v>
      </c>
      <c r="D147" s="722">
        <f t="shared" ca="1" si="4"/>
        <v>3.9382184324653798E-3</v>
      </c>
      <c r="E147" s="717">
        <f t="shared" ca="1" si="4"/>
        <v>0.23150730608591008</v>
      </c>
      <c r="F147" s="471">
        <f ca="1">Main!AO442</f>
        <v>0</v>
      </c>
      <c r="G147" s="471">
        <f ca="1">Main!AP442</f>
        <v>0</v>
      </c>
      <c r="H147" s="471">
        <f ca="1">Main!AQ442</f>
        <v>0</v>
      </c>
      <c r="I147" s="471">
        <f ca="1">Main!AR442</f>
        <v>1.1004439736588014E-2</v>
      </c>
      <c r="J147" s="471">
        <f ca="1">Main!AS442</f>
        <v>0</v>
      </c>
      <c r="K147" s="471">
        <f ca="1">Main!AT442</f>
        <v>0</v>
      </c>
      <c r="L147" s="471">
        <f ca="1">Main!AU442</f>
        <v>2.2410917917866712E-2</v>
      </c>
      <c r="M147" s="471">
        <f ca="1">Main!AV442</f>
        <v>0</v>
      </c>
      <c r="N147" s="471">
        <f ca="1">Main!AW442</f>
        <v>0</v>
      </c>
      <c r="O147" s="471">
        <f ca="1">Main!AX442</f>
        <v>0</v>
      </c>
      <c r="P147" s="471">
        <f ca="1">Main!AY442</f>
        <v>0</v>
      </c>
      <c r="Q147" s="471">
        <f ca="1">Main!AZ442</f>
        <v>4.8539771276884351E-2</v>
      </c>
      <c r="R147" s="471">
        <f ca="1">Main!BA442</f>
        <v>0.76277095153049346</v>
      </c>
      <c r="S147" s="471">
        <f ca="1">Main!BB442</f>
        <v>0.12829085156767986</v>
      </c>
    </row>
    <row r="148" spans="1:19" x14ac:dyDescent="0.35">
      <c r="A148" s="450" t="s">
        <v>1871</v>
      </c>
      <c r="B148" s="461"/>
      <c r="C148" s="712">
        <f t="shared" ca="1" si="4"/>
        <v>7.1205441805398131E-2</v>
      </c>
      <c r="D148" s="722">
        <f t="shared" ca="1" si="4"/>
        <v>3.6189593507175636E-3</v>
      </c>
      <c r="E148" s="717">
        <f t="shared" ca="1" si="4"/>
        <v>0.10917013583238673</v>
      </c>
      <c r="F148" s="471">
        <f ca="1">Main!AO443</f>
        <v>1.1697557201072788E-2</v>
      </c>
      <c r="G148" s="471">
        <f ca="1">Main!AP443</f>
        <v>0</v>
      </c>
      <c r="H148" s="471">
        <f ca="1">Main!AQ443</f>
        <v>0</v>
      </c>
      <c r="I148" s="471">
        <f ca="1">Main!AR443</f>
        <v>1.3760803891388472E-2</v>
      </c>
      <c r="J148" s="471">
        <f ca="1">Main!AS443</f>
        <v>0</v>
      </c>
      <c r="K148" s="471">
        <f ca="1">Main!AT443</f>
        <v>0</v>
      </c>
      <c r="L148" s="471">
        <f ca="1">Main!AU443</f>
        <v>0</v>
      </c>
      <c r="M148" s="471">
        <f ca="1">Main!AV443</f>
        <v>8.0769860556244091E-3</v>
      </c>
      <c r="N148" s="471">
        <f ca="1">Main!AW443</f>
        <v>0</v>
      </c>
      <c r="O148" s="471">
        <f ca="1">Main!AX443</f>
        <v>0</v>
      </c>
      <c r="P148" s="471">
        <f ca="1">Main!AY443</f>
        <v>0</v>
      </c>
      <c r="Q148" s="471">
        <f ca="1">Main!AZ443</f>
        <v>0.46738173775263497</v>
      </c>
      <c r="R148" s="471">
        <f ca="1">Main!BA443</f>
        <v>5.8862220232193726E-3</v>
      </c>
      <c r="S148" s="471">
        <f ca="1">Main!BB443</f>
        <v>0</v>
      </c>
    </row>
    <row r="149" spans="1:19" x14ac:dyDescent="0.35">
      <c r="A149" s="450" t="s">
        <v>1872</v>
      </c>
      <c r="B149" s="461"/>
      <c r="C149" s="712">
        <f t="shared" ca="1" si="4"/>
        <v>6.4471973557258991E-2</v>
      </c>
      <c r="D149" s="722">
        <f t="shared" ca="1" si="4"/>
        <v>0</v>
      </c>
      <c r="E149" s="717">
        <f t="shared" ca="1" si="4"/>
        <v>0.10068718495043498</v>
      </c>
      <c r="F149" s="471">
        <f ca="1">Main!AO444</f>
        <v>0</v>
      </c>
      <c r="G149" s="471">
        <f ca="1">Main!AP444</f>
        <v>0</v>
      </c>
      <c r="H149" s="471">
        <f ca="1">Main!AQ444</f>
        <v>0</v>
      </c>
      <c r="I149" s="471">
        <f ca="1">Main!AR444</f>
        <v>0</v>
      </c>
      <c r="J149" s="471">
        <f ca="1">Main!AS444</f>
        <v>0</v>
      </c>
      <c r="K149" s="471">
        <f ca="1">Main!AT444</f>
        <v>0</v>
      </c>
      <c r="L149" s="471">
        <f ca="1">Main!AU444</f>
        <v>0</v>
      </c>
      <c r="M149" s="471">
        <f ca="1">Main!AV444</f>
        <v>2.2208143998462933E-2</v>
      </c>
      <c r="N149" s="471">
        <f ca="1">Main!AW444</f>
        <v>0</v>
      </c>
      <c r="O149" s="471">
        <f ca="1">Main!AX444</f>
        <v>0</v>
      </c>
      <c r="P149" s="471">
        <f ca="1">Main!AY444</f>
        <v>0</v>
      </c>
      <c r="Q149" s="471">
        <f ca="1">Main!AZ444</f>
        <v>0</v>
      </c>
      <c r="R149" s="471">
        <f ca="1">Main!BA444</f>
        <v>2.4616533843819909E-2</v>
      </c>
      <c r="S149" s="471">
        <f ca="1">Main!BB444</f>
        <v>0.63966237172102092</v>
      </c>
    </row>
    <row r="150" spans="1:19" ht="21.65" customHeight="1" x14ac:dyDescent="0.35">
      <c r="A150" s="450" t="s">
        <v>1873</v>
      </c>
      <c r="B150" s="461"/>
      <c r="C150" s="712">
        <f t="shared" ca="1" si="4"/>
        <v>3.0394931043355899E-2</v>
      </c>
      <c r="D150" s="722">
        <f t="shared" ca="1" si="4"/>
        <v>0</v>
      </c>
      <c r="E150" s="717">
        <f t="shared" ca="1" si="4"/>
        <v>4.7468378500932676E-2</v>
      </c>
      <c r="F150" s="471">
        <f ca="1">Main!AO445</f>
        <v>0</v>
      </c>
      <c r="G150" s="471">
        <f ca="1">Main!AP445</f>
        <v>0</v>
      </c>
      <c r="H150" s="471">
        <f ca="1">Main!AQ445</f>
        <v>0</v>
      </c>
      <c r="I150" s="471">
        <f ca="1">Main!AR445</f>
        <v>0</v>
      </c>
      <c r="J150" s="471">
        <f ca="1">Main!AS445</f>
        <v>0</v>
      </c>
      <c r="K150" s="471">
        <f ca="1">Main!AT445</f>
        <v>0</v>
      </c>
      <c r="L150" s="471">
        <f ca="1">Main!AU445</f>
        <v>0</v>
      </c>
      <c r="M150" s="471">
        <f ca="1">Main!AV445</f>
        <v>0.18877684489943808</v>
      </c>
      <c r="N150" s="471">
        <f ca="1">Main!AW445</f>
        <v>0</v>
      </c>
      <c r="O150" s="471">
        <f ca="1">Main!AX445</f>
        <v>0</v>
      </c>
      <c r="P150" s="471">
        <f ca="1">Main!AY445</f>
        <v>0</v>
      </c>
      <c r="Q150" s="471">
        <f ca="1">Main!AZ445</f>
        <v>0</v>
      </c>
      <c r="R150" s="471">
        <f ca="1">Main!BA445</f>
        <v>0</v>
      </c>
      <c r="S150" s="471">
        <f ca="1">Main!BB445</f>
        <v>4.6841713301110449E-2</v>
      </c>
    </row>
    <row r="151" spans="1:19" x14ac:dyDescent="0.35">
      <c r="A151" s="450" t="s">
        <v>1874</v>
      </c>
      <c r="B151" s="461"/>
      <c r="C151" s="712">
        <f t="shared" ref="C151:E154" ca="1" si="5">C239/C$247</f>
        <v>8.8421840935713606E-4</v>
      </c>
      <c r="D151" s="722">
        <f t="shared" ca="1" si="5"/>
        <v>0</v>
      </c>
      <c r="E151" s="717">
        <f t="shared" ca="1" si="5"/>
        <v>1.3809017718443557E-3</v>
      </c>
      <c r="F151" s="471">
        <f ca="1">Main!AO446</f>
        <v>0</v>
      </c>
      <c r="G151" s="471">
        <f ca="1">Main!AP446</f>
        <v>0</v>
      </c>
      <c r="H151" s="471">
        <f ca="1">Main!AQ446</f>
        <v>0</v>
      </c>
      <c r="I151" s="471">
        <f ca="1">Main!AR446</f>
        <v>0</v>
      </c>
      <c r="J151" s="471">
        <f ca="1">Main!AS446</f>
        <v>0</v>
      </c>
      <c r="K151" s="471">
        <f ca="1">Main!AT446</f>
        <v>0</v>
      </c>
      <c r="L151" s="471">
        <f ca="1">Main!AU446</f>
        <v>0</v>
      </c>
      <c r="M151" s="471">
        <f ca="1">Main!AV446</f>
        <v>0</v>
      </c>
      <c r="N151" s="471">
        <f ca="1">Main!AW446</f>
        <v>0</v>
      </c>
      <c r="O151" s="471">
        <f ca="1">Main!AX446</f>
        <v>0</v>
      </c>
      <c r="P151" s="471">
        <f ca="1">Main!AY446</f>
        <v>0</v>
      </c>
      <c r="Q151" s="471">
        <f ca="1">Main!AZ446</f>
        <v>6.0970608203886273E-3</v>
      </c>
      <c r="R151" s="471">
        <f ca="1">Main!BA446</f>
        <v>0</v>
      </c>
      <c r="S151" s="471">
        <f ca="1">Main!BB446</f>
        <v>0</v>
      </c>
    </row>
    <row r="152" spans="1:19" x14ac:dyDescent="0.35">
      <c r="A152" s="450" t="s">
        <v>1875</v>
      </c>
      <c r="B152" s="461"/>
      <c r="C152" s="712">
        <f t="shared" ca="1" si="5"/>
        <v>3.36892535652632E-2</v>
      </c>
      <c r="D152" s="722">
        <f t="shared" ca="1" si="5"/>
        <v>2.3233727826703363E-3</v>
      </c>
      <c r="E152" s="717">
        <f t="shared" ca="1" si="5"/>
        <v>5.130810312732785E-2</v>
      </c>
      <c r="F152" s="471">
        <f ca="1">Main!AO447</f>
        <v>0</v>
      </c>
      <c r="G152" s="471">
        <f ca="1">Main!AP447</f>
        <v>1.2190195932580887E-2</v>
      </c>
      <c r="H152" s="471">
        <f ca="1">Main!AQ447</f>
        <v>0</v>
      </c>
      <c r="I152" s="471">
        <f ca="1">Main!AR447</f>
        <v>0</v>
      </c>
      <c r="J152" s="471">
        <f ca="1">Main!AS447</f>
        <v>0</v>
      </c>
      <c r="K152" s="471">
        <f ca="1">Main!AT447</f>
        <v>0</v>
      </c>
      <c r="L152" s="471">
        <f ca="1">Main!AU447</f>
        <v>0</v>
      </c>
      <c r="M152" s="471">
        <f ca="1">Main!AV447</f>
        <v>6.7883486654033001E-2</v>
      </c>
      <c r="N152" s="471">
        <f ca="1">Main!AW447</f>
        <v>0</v>
      </c>
      <c r="O152" s="471">
        <f ca="1">Main!AX447</f>
        <v>0</v>
      </c>
      <c r="P152" s="471">
        <f ca="1">Main!AY447</f>
        <v>0</v>
      </c>
      <c r="Q152" s="471">
        <f ca="1">Main!AZ447</f>
        <v>0</v>
      </c>
      <c r="R152" s="471">
        <f ca="1">Main!BA447</f>
        <v>8.8716454623333149E-2</v>
      </c>
      <c r="S152" s="471">
        <f ca="1">Main!BB447</f>
        <v>9.3280561143064197E-2</v>
      </c>
    </row>
    <row r="153" spans="1:19" x14ac:dyDescent="0.35">
      <c r="A153" s="450" t="s">
        <v>1876</v>
      </c>
      <c r="B153" s="461"/>
      <c r="C153" s="712">
        <f t="shared" ca="1" si="5"/>
        <v>1.7519403693666401E-2</v>
      </c>
      <c r="D153" s="722">
        <f t="shared" ca="1" si="5"/>
        <v>5.2882646103050016E-4</v>
      </c>
      <c r="E153" s="717">
        <f t="shared" ca="1" si="5"/>
        <v>2.7063354533414082E-2</v>
      </c>
      <c r="F153" s="471">
        <f ca="1">Main!AO448</f>
        <v>0</v>
      </c>
      <c r="G153" s="471">
        <f ca="1">Main!AP448</f>
        <v>0</v>
      </c>
      <c r="H153" s="471">
        <f ca="1">Main!AQ448</f>
        <v>0</v>
      </c>
      <c r="I153" s="471">
        <f ca="1">Main!AR448</f>
        <v>0</v>
      </c>
      <c r="J153" s="471">
        <f ca="1">Main!AS448</f>
        <v>0</v>
      </c>
      <c r="K153" s="471">
        <f ca="1">Main!AT448</f>
        <v>0</v>
      </c>
      <c r="L153" s="471">
        <f ca="1">Main!AU448</f>
        <v>0</v>
      </c>
      <c r="M153" s="471">
        <f ca="1">Main!AV448</f>
        <v>0.12483181695329965</v>
      </c>
      <c r="N153" s="471">
        <f ca="1">Main!AW448</f>
        <v>5.3787807346132267E-3</v>
      </c>
      <c r="O153" s="471">
        <f ca="1">Main!AX448</f>
        <v>0</v>
      </c>
      <c r="P153" s="471">
        <f ca="1">Main!AY448</f>
        <v>0</v>
      </c>
      <c r="Q153" s="471">
        <f ca="1">Main!AZ448</f>
        <v>0</v>
      </c>
      <c r="R153" s="471">
        <f ca="1">Main!BA448</f>
        <v>0</v>
      </c>
      <c r="S153" s="471">
        <f ca="1">Main!BB448</f>
        <v>0</v>
      </c>
    </row>
    <row r="154" spans="1:19" x14ac:dyDescent="0.35">
      <c r="A154" s="450" t="s">
        <v>1877</v>
      </c>
      <c r="B154" s="461"/>
      <c r="C154" s="712">
        <f t="shared" ca="1" si="5"/>
        <v>3.0445086408390751E-2</v>
      </c>
      <c r="D154" s="722">
        <f t="shared" ca="1" si="5"/>
        <v>7.9483018893585985E-3</v>
      </c>
      <c r="E154" s="717">
        <f t="shared" ca="1" si="5"/>
        <v>4.3081985235443133E-2</v>
      </c>
      <c r="F154" s="471">
        <f ca="1">Main!AO449</f>
        <v>0</v>
      </c>
      <c r="G154" s="471">
        <f ca="1">Main!AP449</f>
        <v>2.8328356225455362E-2</v>
      </c>
      <c r="H154" s="471">
        <f ca="1">Main!AQ449</f>
        <v>0</v>
      </c>
      <c r="I154" s="471">
        <f ca="1">Main!AR449</f>
        <v>0</v>
      </c>
      <c r="J154" s="471">
        <f ca="1">Main!AS449</f>
        <v>5.6752866397460945E-3</v>
      </c>
      <c r="K154" s="471">
        <f ca="1">Main!AT449</f>
        <v>0</v>
      </c>
      <c r="L154" s="471">
        <f ca="1">Main!AU449</f>
        <v>0</v>
      </c>
      <c r="M154" s="471">
        <f ca="1">Main!AV449</f>
        <v>0</v>
      </c>
      <c r="N154" s="471">
        <f ca="1">Main!AW449</f>
        <v>0</v>
      </c>
      <c r="O154" s="471">
        <f ca="1">Main!AX449</f>
        <v>4.5668151617289501E-2</v>
      </c>
      <c r="P154" s="471">
        <f ca="1">Main!AY449</f>
        <v>0.28446285776706765</v>
      </c>
      <c r="Q154" s="471">
        <f ca="1">Main!AZ449</f>
        <v>0</v>
      </c>
      <c r="R154" s="471">
        <f ca="1">Main!BA449</f>
        <v>0</v>
      </c>
      <c r="S154" s="471">
        <f ca="1">Main!BB449</f>
        <v>0</v>
      </c>
    </row>
    <row r="155" spans="1:19" x14ac:dyDescent="0.35">
      <c r="A155" s="450" t="s">
        <v>1878</v>
      </c>
      <c r="B155" s="461"/>
      <c r="C155" s="712">
        <f t="shared" ref="C155:E157" ca="1" si="6">C243/C$247</f>
        <v>2.9919137352334872E-2</v>
      </c>
      <c r="D155" s="722">
        <f t="shared" ca="1" si="6"/>
        <v>8.0465725454554032E-3</v>
      </c>
      <c r="E155" s="717">
        <f t="shared" ca="1" si="6"/>
        <v>4.220539934319175E-2</v>
      </c>
      <c r="F155" s="471">
        <f ca="1">Main!AO450</f>
        <v>2.159554342474039E-2</v>
      </c>
      <c r="G155" s="471">
        <f ca="1">Main!AP450</f>
        <v>0</v>
      </c>
      <c r="H155" s="471">
        <f ca="1">Main!AQ450</f>
        <v>0</v>
      </c>
      <c r="I155" s="471">
        <f ca="1">Main!AR450</f>
        <v>3.1191155487147203E-2</v>
      </c>
      <c r="J155" s="471">
        <f ca="1">Main!AS450</f>
        <v>0</v>
      </c>
      <c r="K155" s="471">
        <f ca="1">Main!AT450</f>
        <v>0</v>
      </c>
      <c r="L155" s="471">
        <f ca="1">Main!AU450</f>
        <v>0</v>
      </c>
      <c r="M155" s="471">
        <f ca="1">Main!AV450</f>
        <v>0.19467567033293368</v>
      </c>
      <c r="N155" s="471">
        <f ca="1">Main!AW450</f>
        <v>0</v>
      </c>
      <c r="O155" s="471">
        <f ca="1">Main!AX450</f>
        <v>1.0052737777390771E-2</v>
      </c>
      <c r="P155" s="471">
        <f ca="1">Main!AY450</f>
        <v>0</v>
      </c>
      <c r="Q155" s="471">
        <f ca="1">Main!AZ450</f>
        <v>0</v>
      </c>
      <c r="R155" s="471">
        <f ca="1">Main!BA450</f>
        <v>0</v>
      </c>
      <c r="S155" s="471">
        <f ca="1">Main!BB450</f>
        <v>0</v>
      </c>
    </row>
    <row r="156" spans="1:19" x14ac:dyDescent="0.35">
      <c r="A156" s="450" t="s">
        <v>1879</v>
      </c>
      <c r="B156" s="461"/>
      <c r="C156" s="712">
        <f t="shared" ca="1" si="6"/>
        <v>7.8407178721929278E-3</v>
      </c>
      <c r="D156" s="722">
        <f t="shared" ca="1" si="6"/>
        <v>3.68808013649569E-3</v>
      </c>
      <c r="E156" s="717">
        <f t="shared" ca="1" si="6"/>
        <v>1.0173338469016933E-2</v>
      </c>
      <c r="F156" s="471">
        <f ca="1">Main!AO451</f>
        <v>0</v>
      </c>
      <c r="G156" s="471">
        <f ca="1">Main!AP451</f>
        <v>0</v>
      </c>
      <c r="H156" s="471">
        <f ca="1">Main!AQ451</f>
        <v>0</v>
      </c>
      <c r="I156" s="471">
        <f ca="1">Main!AR451</f>
        <v>1.2532222786684317E-2</v>
      </c>
      <c r="J156" s="471">
        <f ca="1">Main!AS451</f>
        <v>0</v>
      </c>
      <c r="K156" s="471">
        <f ca="1">Main!AT451</f>
        <v>0</v>
      </c>
      <c r="L156" s="471">
        <f ca="1">Main!AU451</f>
        <v>1.7240013427472285E-2</v>
      </c>
      <c r="M156" s="471">
        <f ca="1">Main!AV451</f>
        <v>0</v>
      </c>
      <c r="N156" s="471">
        <f ca="1">Main!AW451</f>
        <v>0</v>
      </c>
      <c r="O156" s="471">
        <f ca="1">Main!AX451</f>
        <v>0</v>
      </c>
      <c r="P156" s="471">
        <f ca="1">Main!AY451</f>
        <v>2.3906960522480532E-2</v>
      </c>
      <c r="Q156" s="471">
        <f ca="1">Main!AZ451</f>
        <v>2.8931627436244139E-2</v>
      </c>
      <c r="R156" s="471">
        <f ca="1">Main!BA451</f>
        <v>0</v>
      </c>
      <c r="S156" s="471">
        <f ca="1">Main!BB451</f>
        <v>0</v>
      </c>
    </row>
    <row r="157" spans="1:19" x14ac:dyDescent="0.35">
      <c r="A157" s="450" t="s">
        <v>1880</v>
      </c>
      <c r="B157" s="461"/>
      <c r="C157" s="712">
        <f t="shared" ca="1" si="6"/>
        <v>0.10487765003515112</v>
      </c>
      <c r="D157" s="722">
        <f t="shared" ca="1" si="6"/>
        <v>2.7008845649742794E-2</v>
      </c>
      <c r="E157" s="717">
        <f t="shared" ca="1" si="6"/>
        <v>0.1486181322347056</v>
      </c>
      <c r="F157" s="471">
        <f ca="1">Main!AO452</f>
        <v>2.3396834773944941E-2</v>
      </c>
      <c r="G157" s="471">
        <f ca="1">Main!AP452</f>
        <v>9.693745714197113E-3</v>
      </c>
      <c r="H157" s="471">
        <f ca="1">Main!AQ452</f>
        <v>4.5490815575179753E-3</v>
      </c>
      <c r="I157" s="471">
        <f ca="1">Main!AR452</f>
        <v>5.2344647837941391E-2</v>
      </c>
      <c r="J157" s="471">
        <f ca="1">Main!AS452</f>
        <v>6.7680690874977995E-2</v>
      </c>
      <c r="K157" s="471">
        <f ca="1">Main!AT452</f>
        <v>0</v>
      </c>
      <c r="L157" s="471">
        <f ca="1">Main!AU452</f>
        <v>3.1347025738687861E-2</v>
      </c>
      <c r="M157" s="471">
        <f ca="1">Main!AV452</f>
        <v>5.6613347009211015E-2</v>
      </c>
      <c r="N157" s="471">
        <f ca="1">Main!AW452</f>
        <v>0</v>
      </c>
      <c r="O157" s="471">
        <f ca="1">Main!AX452</f>
        <v>7.5353191156570243E-2</v>
      </c>
      <c r="P157" s="471">
        <f ca="1">Main!AY452</f>
        <v>0.57109750874318332</v>
      </c>
      <c r="Q157" s="471">
        <f ca="1">Main!AZ452</f>
        <v>0.16665239596583215</v>
      </c>
      <c r="R157" s="471">
        <f ca="1">Main!BA452</f>
        <v>3.1307577889372218E-2</v>
      </c>
      <c r="S157" s="471">
        <f ca="1">Main!BB452</f>
        <v>2.7148741378538038E-2</v>
      </c>
    </row>
    <row r="158" spans="1:19" x14ac:dyDescent="0.35">
      <c r="A158" s="488"/>
      <c r="B158" s="461"/>
      <c r="C158" s="585"/>
      <c r="D158" s="597"/>
      <c r="E158" s="591"/>
      <c r="F158" s="461"/>
      <c r="G158" s="461"/>
      <c r="H158" s="461"/>
      <c r="I158" s="461"/>
      <c r="J158" s="461"/>
      <c r="K158" s="461"/>
      <c r="L158" s="461"/>
      <c r="M158" s="461"/>
      <c r="N158" s="461"/>
      <c r="O158" s="461"/>
      <c r="P158" s="461"/>
      <c r="Q158" s="461"/>
      <c r="R158" s="461"/>
      <c r="S158" s="461"/>
    </row>
    <row r="159" spans="1:19" s="436" customFormat="1" ht="15" thickBot="1" x14ac:dyDescent="0.4">
      <c r="A159" s="504" t="str">
        <f>A77</f>
        <v>TOTAL</v>
      </c>
      <c r="B159" s="505"/>
      <c r="C159" s="713">
        <f t="shared" ref="C159:S159" ca="1" si="7">SUM(C130+C92+C146)</f>
        <v>1</v>
      </c>
      <c r="D159" s="723">
        <f t="shared" ca="1" si="7"/>
        <v>0.99999999999999989</v>
      </c>
      <c r="E159" s="718">
        <f t="shared" ca="1" si="7"/>
        <v>1</v>
      </c>
      <c r="F159" s="506">
        <f t="shared" ca="1" si="7"/>
        <v>1</v>
      </c>
      <c r="G159" s="506">
        <f t="shared" ca="1" si="7"/>
        <v>0.99999999999999989</v>
      </c>
      <c r="H159" s="506">
        <f t="shared" ca="1" si="7"/>
        <v>1</v>
      </c>
      <c r="I159" s="506">
        <f t="shared" ca="1" si="7"/>
        <v>1.0000000000000002</v>
      </c>
      <c r="J159" s="506">
        <f t="shared" ca="1" si="7"/>
        <v>0.99999999999999978</v>
      </c>
      <c r="K159" s="506">
        <f t="shared" ca="1" si="7"/>
        <v>1</v>
      </c>
      <c r="L159" s="506">
        <f t="shared" ca="1" si="7"/>
        <v>1</v>
      </c>
      <c r="M159" s="506">
        <f t="shared" ca="1" si="7"/>
        <v>0.99999999999999978</v>
      </c>
      <c r="N159" s="506">
        <f t="shared" ca="1" si="7"/>
        <v>0.99999999999999989</v>
      </c>
      <c r="O159" s="506">
        <f t="shared" ca="1" si="7"/>
        <v>1</v>
      </c>
      <c r="P159" s="506">
        <f t="shared" ca="1" si="7"/>
        <v>1</v>
      </c>
      <c r="Q159" s="506">
        <f t="shared" ca="1" si="7"/>
        <v>1</v>
      </c>
      <c r="R159" s="506">
        <f t="shared" ca="1" si="7"/>
        <v>1.0000000000000002</v>
      </c>
      <c r="S159" s="506">
        <f t="shared" ca="1" si="7"/>
        <v>1</v>
      </c>
    </row>
    <row r="162" spans="1:19" x14ac:dyDescent="0.35">
      <c r="A162" s="217" t="s">
        <v>2132</v>
      </c>
    </row>
    <row r="163" spans="1:19" x14ac:dyDescent="0.35">
      <c r="A163" s="217" t="s">
        <v>2133</v>
      </c>
    </row>
    <row r="164" spans="1:19" ht="36.5" customHeight="1" x14ac:dyDescent="0.35">
      <c r="A164" s="970" t="s">
        <v>2137</v>
      </c>
      <c r="B164" s="970"/>
      <c r="C164" s="970"/>
      <c r="D164" s="970"/>
      <c r="E164" s="970"/>
      <c r="F164" s="970"/>
      <c r="G164" s="970"/>
      <c r="H164" s="970"/>
      <c r="I164" s="970"/>
      <c r="J164" s="970"/>
    </row>
    <row r="165" spans="1:19" x14ac:dyDescent="0.35">
      <c r="A165" s="219"/>
      <c r="B165" s="219"/>
      <c r="C165" s="219"/>
      <c r="D165" s="219"/>
      <c r="E165" s="219"/>
      <c r="F165" s="219"/>
      <c r="G165" s="219"/>
      <c r="H165" s="219"/>
      <c r="I165" s="219"/>
      <c r="J165" s="219"/>
    </row>
    <row r="166" spans="1:19" ht="18.5" hidden="1" x14ac:dyDescent="0.45">
      <c r="A166" s="220"/>
    </row>
    <row r="167" spans="1:19" hidden="1" x14ac:dyDescent="0.35">
      <c r="A167" s="221" t="s">
        <v>2138</v>
      </c>
      <c r="B167" s="43"/>
      <c r="C167" s="222">
        <f t="shared" ref="C167:S167" ca="1" si="8">C92-(C94+C95+C96+C97++C99+C100+C102+C103+C104+C106+C107+C109+C110+C112+C113+C115+C116+C118+C119+C121+C123+C124+C125+C126+C127+C128+C129)</f>
        <v>0</v>
      </c>
      <c r="D167" s="222">
        <f t="shared" ca="1" si="8"/>
        <v>0</v>
      </c>
      <c r="E167" s="222">
        <f t="shared" ca="1" si="8"/>
        <v>0</v>
      </c>
      <c r="F167" s="222">
        <f t="shared" ca="1" si="8"/>
        <v>0</v>
      </c>
      <c r="G167" s="222">
        <f t="shared" ca="1" si="8"/>
        <v>0</v>
      </c>
      <c r="H167" s="222">
        <f t="shared" ca="1" si="8"/>
        <v>0</v>
      </c>
      <c r="I167" s="222">
        <f t="shared" ca="1" si="8"/>
        <v>0</v>
      </c>
      <c r="J167" s="222">
        <f t="shared" ca="1" si="8"/>
        <v>0</v>
      </c>
      <c r="K167" s="222">
        <f t="shared" ca="1" si="8"/>
        <v>0</v>
      </c>
      <c r="L167" s="222">
        <f t="shared" ca="1" si="8"/>
        <v>0</v>
      </c>
      <c r="M167" s="222">
        <f t="shared" ca="1" si="8"/>
        <v>0</v>
      </c>
      <c r="N167" s="222">
        <f t="shared" ca="1" si="8"/>
        <v>0</v>
      </c>
      <c r="O167" s="222">
        <f t="shared" ca="1" si="8"/>
        <v>0</v>
      </c>
      <c r="P167" s="222">
        <f t="shared" ca="1" si="8"/>
        <v>0</v>
      </c>
      <c r="Q167" s="222">
        <f t="shared" ca="1" si="8"/>
        <v>0</v>
      </c>
      <c r="R167" s="222">
        <f t="shared" ca="1" si="8"/>
        <v>0</v>
      </c>
      <c r="S167" s="222">
        <f t="shared" ca="1" si="8"/>
        <v>0</v>
      </c>
    </row>
    <row r="168" spans="1:19" hidden="1" x14ac:dyDescent="0.35">
      <c r="A168" s="221" t="s">
        <v>2139</v>
      </c>
      <c r="B168" s="43"/>
      <c r="C168" s="222">
        <f t="shared" ref="C168:S168" ca="1" si="9">C130-SUM(C131:C145)</f>
        <v>0</v>
      </c>
      <c r="D168" s="222">
        <f t="shared" ca="1" si="9"/>
        <v>0</v>
      </c>
      <c r="E168" s="222">
        <f t="shared" ca="1" si="9"/>
        <v>0</v>
      </c>
      <c r="F168" s="222">
        <f t="shared" ca="1" si="9"/>
        <v>0</v>
      </c>
      <c r="G168" s="222">
        <f t="shared" ca="1" si="9"/>
        <v>0</v>
      </c>
      <c r="H168" s="222">
        <f t="shared" ca="1" si="9"/>
        <v>0</v>
      </c>
      <c r="I168" s="222">
        <f t="shared" ca="1" si="9"/>
        <v>0</v>
      </c>
      <c r="J168" s="222">
        <f t="shared" ca="1" si="9"/>
        <v>0</v>
      </c>
      <c r="K168" s="222">
        <f t="shared" ca="1" si="9"/>
        <v>0</v>
      </c>
      <c r="L168" s="222">
        <f t="shared" ca="1" si="9"/>
        <v>0</v>
      </c>
      <c r="M168" s="222">
        <f t="shared" ca="1" si="9"/>
        <v>0</v>
      </c>
      <c r="N168" s="222">
        <f t="shared" ca="1" si="9"/>
        <v>0</v>
      </c>
      <c r="O168" s="222">
        <f t="shared" ca="1" si="9"/>
        <v>0</v>
      </c>
      <c r="P168" s="222">
        <f t="shared" ca="1" si="9"/>
        <v>0</v>
      </c>
      <c r="Q168" s="222">
        <f t="shared" ca="1" si="9"/>
        <v>0</v>
      </c>
      <c r="R168" s="222">
        <f t="shared" ca="1" si="9"/>
        <v>0</v>
      </c>
      <c r="S168" s="222">
        <f t="shared" ca="1" si="9"/>
        <v>0</v>
      </c>
    </row>
    <row r="169" spans="1:19" hidden="1" x14ac:dyDescent="0.35">
      <c r="A169" s="221" t="s">
        <v>2140</v>
      </c>
      <c r="B169" s="43"/>
      <c r="C169" s="222">
        <f t="shared" ref="C169:S169" ca="1" si="10">C146-SUM(C147:C157)</f>
        <v>0</v>
      </c>
      <c r="D169" s="222">
        <f t="shared" ca="1" si="10"/>
        <v>0</v>
      </c>
      <c r="E169" s="222">
        <f t="shared" ca="1" si="10"/>
        <v>0</v>
      </c>
      <c r="F169" s="222">
        <f t="shared" ca="1" si="10"/>
        <v>0</v>
      </c>
      <c r="G169" s="222">
        <f t="shared" ca="1" si="10"/>
        <v>0</v>
      </c>
      <c r="H169" s="222">
        <f t="shared" ca="1" si="10"/>
        <v>0</v>
      </c>
      <c r="I169" s="222">
        <f t="shared" ca="1" si="10"/>
        <v>0</v>
      </c>
      <c r="J169" s="222">
        <f t="shared" ca="1" si="10"/>
        <v>0</v>
      </c>
      <c r="K169" s="222">
        <f t="shared" ca="1" si="10"/>
        <v>0</v>
      </c>
      <c r="L169" s="222">
        <f t="shared" ca="1" si="10"/>
        <v>0</v>
      </c>
      <c r="M169" s="222">
        <f t="shared" ca="1" si="10"/>
        <v>0</v>
      </c>
      <c r="N169" s="222">
        <f t="shared" ca="1" si="10"/>
        <v>0</v>
      </c>
      <c r="O169" s="222">
        <f t="shared" ca="1" si="10"/>
        <v>0</v>
      </c>
      <c r="P169" s="222">
        <f t="shared" ca="1" si="10"/>
        <v>0</v>
      </c>
      <c r="Q169" s="222">
        <f t="shared" ca="1" si="10"/>
        <v>0</v>
      </c>
      <c r="R169" s="222">
        <f t="shared" ca="1" si="10"/>
        <v>0</v>
      </c>
      <c r="S169" s="222">
        <f t="shared" ca="1" si="10"/>
        <v>0</v>
      </c>
    </row>
    <row r="170" spans="1:19" hidden="1" x14ac:dyDescent="0.35">
      <c r="A170" s="221" t="s">
        <v>2141</v>
      </c>
      <c r="B170" s="43"/>
      <c r="C170" s="223">
        <f t="shared" ref="C170:S170" ca="1" si="11">C89-C159</f>
        <v>-1</v>
      </c>
      <c r="D170" s="223">
        <f t="shared" ca="1" si="11"/>
        <v>-0.99999999999999989</v>
      </c>
      <c r="E170" s="223">
        <f t="shared" ca="1" si="11"/>
        <v>-1</v>
      </c>
      <c r="F170" s="223">
        <f t="shared" ca="1" si="11"/>
        <v>-1</v>
      </c>
      <c r="G170" s="223">
        <f t="shared" ca="1" si="11"/>
        <v>-0.99999999999999989</v>
      </c>
      <c r="H170" s="223">
        <f t="shared" ca="1" si="11"/>
        <v>-1</v>
      </c>
      <c r="I170" s="223">
        <f t="shared" ca="1" si="11"/>
        <v>-1.0000000000000002</v>
      </c>
      <c r="J170" s="223">
        <f t="shared" ca="1" si="11"/>
        <v>-0.99999999999999978</v>
      </c>
      <c r="K170" s="223">
        <f t="shared" ca="1" si="11"/>
        <v>-1</v>
      </c>
      <c r="L170" s="223">
        <f t="shared" ca="1" si="11"/>
        <v>-1</v>
      </c>
      <c r="M170" s="223">
        <f t="shared" ca="1" si="11"/>
        <v>-0.99999999999999978</v>
      </c>
      <c r="N170" s="223">
        <f t="shared" ca="1" si="11"/>
        <v>-0.99999999999999989</v>
      </c>
      <c r="O170" s="223">
        <f t="shared" ca="1" si="11"/>
        <v>-1</v>
      </c>
      <c r="P170" s="223">
        <f t="shared" ca="1" si="11"/>
        <v>-1</v>
      </c>
      <c r="Q170" s="223">
        <f t="shared" ca="1" si="11"/>
        <v>-1</v>
      </c>
      <c r="R170" s="223">
        <f t="shared" ca="1" si="11"/>
        <v>-1.0000000000000002</v>
      </c>
      <c r="S170" s="223">
        <f t="shared" ca="1" si="11"/>
        <v>-1</v>
      </c>
    </row>
    <row r="171" spans="1:19" hidden="1" x14ac:dyDescent="0.35"/>
    <row r="173" spans="1:19" x14ac:dyDescent="0.35">
      <c r="A173" s="211" t="s">
        <v>2142</v>
      </c>
      <c r="B173" s="149"/>
      <c r="C173" s="149"/>
      <c r="D173" s="149"/>
      <c r="E173" s="149"/>
      <c r="F173" s="149"/>
      <c r="G173" s="149"/>
      <c r="H173" s="149"/>
      <c r="I173" s="149"/>
      <c r="J173" s="149"/>
    </row>
    <row r="174" spans="1:19" x14ac:dyDescent="0.35">
      <c r="A174" s="211" t="s">
        <v>2130</v>
      </c>
      <c r="B174" s="149"/>
      <c r="C174" s="149"/>
      <c r="D174" s="149"/>
      <c r="E174" s="149"/>
      <c r="F174" s="149"/>
      <c r="G174" s="149"/>
      <c r="H174" s="149"/>
      <c r="I174" s="149"/>
      <c r="J174" s="149"/>
    </row>
    <row r="175" spans="1:19" x14ac:dyDescent="0.35">
      <c r="A175" s="409" t="s">
        <v>2573</v>
      </c>
      <c r="B175" s="211"/>
      <c r="C175" s="149"/>
      <c r="D175" s="149"/>
      <c r="E175" s="149"/>
      <c r="F175" s="149"/>
      <c r="G175" s="149"/>
      <c r="H175" s="149"/>
      <c r="I175" s="149"/>
      <c r="J175" s="149"/>
    </row>
    <row r="176" spans="1:19" x14ac:dyDescent="0.35">
      <c r="A176" s="211"/>
      <c r="B176" s="211"/>
      <c r="C176" s="149"/>
      <c r="D176" s="149"/>
      <c r="E176" s="149"/>
      <c r="F176" s="149"/>
      <c r="G176" s="149"/>
      <c r="H176" s="149"/>
      <c r="I176" s="149"/>
      <c r="J176" s="149"/>
    </row>
    <row r="177" spans="1:19" hidden="1" x14ac:dyDescent="0.35">
      <c r="C177" s="43">
        <f>'A1'!B73</f>
        <v>1634.6658169702882</v>
      </c>
      <c r="D177" s="43">
        <f>SUM(F177:L177)+N177+O177</f>
        <v>587.95732692218814</v>
      </c>
      <c r="E177" s="43">
        <f>M177+SUM(P177:S177)</f>
        <v>1046.7084900481002</v>
      </c>
      <c r="F177" s="43" cm="1">
        <f t="array" ref="F177:S177">TRANSPOSE('A1'!B59:B72)</f>
        <v>69.901922248829095</v>
      </c>
      <c r="G177" s="43">
        <v>112.06087730645692</v>
      </c>
      <c r="H177" s="43">
        <v>62.844962373523089</v>
      </c>
      <c r="I177" s="43">
        <v>95.206060812857388</v>
      </c>
      <c r="J177" s="43">
        <v>62.461648096660326</v>
      </c>
      <c r="K177" s="43">
        <v>46.047965288317044</v>
      </c>
      <c r="L177" s="43">
        <v>56.571311726784224</v>
      </c>
      <c r="M177" s="43">
        <v>226.92486299309201</v>
      </c>
      <c r="N177" s="43">
        <v>57.806296217347395</v>
      </c>
      <c r="O177" s="43">
        <v>25.056282851412604</v>
      </c>
      <c r="P177" s="43">
        <v>158.52431515326572</v>
      </c>
      <c r="Q177" s="43">
        <v>237.06530918611068</v>
      </c>
      <c r="R177" s="43">
        <v>278.0124342351412</v>
      </c>
      <c r="S177" s="43">
        <v>146.18156848049054</v>
      </c>
    </row>
    <row r="178" spans="1:19" ht="39" x14ac:dyDescent="0.35">
      <c r="A178" s="439"/>
      <c r="B178" s="439"/>
      <c r="C178" s="439" t="s">
        <v>0</v>
      </c>
      <c r="D178" s="272" t="s">
        <v>2238</v>
      </c>
      <c r="E178" s="272" t="s">
        <v>2239</v>
      </c>
      <c r="F178" s="439" t="s">
        <v>1</v>
      </c>
      <c r="G178" s="439" t="s">
        <v>2</v>
      </c>
      <c r="H178" s="439" t="s">
        <v>3</v>
      </c>
      <c r="I178" s="439" t="s">
        <v>4</v>
      </c>
      <c r="J178" s="439" t="s">
        <v>5</v>
      </c>
      <c r="K178" s="439" t="s">
        <v>6</v>
      </c>
      <c r="L178" s="439" t="s">
        <v>7</v>
      </c>
      <c r="M178" s="439" t="s">
        <v>8</v>
      </c>
      <c r="N178" s="439" t="s">
        <v>9</v>
      </c>
      <c r="O178" s="439" t="s">
        <v>10</v>
      </c>
      <c r="P178" s="439" t="s">
        <v>11</v>
      </c>
      <c r="Q178" s="439" t="s">
        <v>12</v>
      </c>
      <c r="R178" s="439" t="s">
        <v>13</v>
      </c>
      <c r="S178" s="439" t="s">
        <v>14</v>
      </c>
    </row>
    <row r="179" spans="1:19" x14ac:dyDescent="0.35">
      <c r="A179" s="440" t="s">
        <v>2240</v>
      </c>
      <c r="B179" s="440"/>
      <c r="C179" s="487">
        <f ca="1">SUM(F179:S179)</f>
        <v>750.47022271060439</v>
      </c>
      <c r="D179" s="487">
        <f ca="1">SUM(F179:L179)+N179+O179</f>
        <v>554.38427138338147</v>
      </c>
      <c r="E179" s="487">
        <f ca="1">M179+SUM(P179:S179)</f>
        <v>196.085951327223</v>
      </c>
      <c r="F179" s="487">
        <f ca="1">F91*F$177</f>
        <v>65.939186792224064</v>
      </c>
      <c r="G179" s="487">
        <f t="shared" ref="G179:S179" ca="1" si="12">G91*G177</f>
        <v>106.43404315532129</v>
      </c>
      <c r="H179" s="487">
        <f t="shared" ca="1" si="12"/>
        <v>62.559075514206789</v>
      </c>
      <c r="I179" s="487">
        <f t="shared" ca="1" si="12"/>
        <v>83.702001185798423</v>
      </c>
      <c r="J179" s="487">
        <f t="shared" ca="1" si="12"/>
        <v>57.87971284334909</v>
      </c>
      <c r="K179" s="487">
        <f t="shared" ca="1" si="12"/>
        <v>46.047965288317044</v>
      </c>
      <c r="L179" s="487">
        <f t="shared" ca="1" si="12"/>
        <v>52.554864164618891</v>
      </c>
      <c r="M179" s="487">
        <f t="shared" ca="1" si="12"/>
        <v>76.458634639966078</v>
      </c>
      <c r="N179" s="487">
        <f t="shared" ca="1" si="12"/>
        <v>57.495368824914181</v>
      </c>
      <c r="O179" s="487">
        <f t="shared" ca="1" si="12"/>
        <v>21.772053614631634</v>
      </c>
      <c r="P179" s="487">
        <f t="shared" ca="1" si="12"/>
        <v>19.107359435728778</v>
      </c>
      <c r="Q179" s="487">
        <f t="shared" ca="1" si="12"/>
        <v>66.94662854407423</v>
      </c>
      <c r="R179" s="487">
        <f t="shared" ca="1" si="12"/>
        <v>24.104306381243092</v>
      </c>
      <c r="S179" s="487">
        <f t="shared" ca="1" si="12"/>
        <v>9.469022326210812</v>
      </c>
    </row>
    <row r="180" spans="1:19" x14ac:dyDescent="0.35">
      <c r="A180" s="443" t="s">
        <v>1815</v>
      </c>
      <c r="B180" s="443"/>
      <c r="C180" s="445">
        <f t="shared" ref="C180:C242" ca="1" si="13">SUM(F180:S180)</f>
        <v>476.45463329565115</v>
      </c>
      <c r="D180" s="445">
        <f t="shared" ref="D180:D242" ca="1" si="14">SUM(F180:L180)+N180+O180</f>
        <v>371.06482032049831</v>
      </c>
      <c r="E180" s="445">
        <f ca="1">M180+SUM(P180:S180)</f>
        <v>105.38981297515289</v>
      </c>
      <c r="F180" s="445">
        <f t="shared" ref="F180:F210" ca="1" si="15">F92*F$177</f>
        <v>20.000466927661567</v>
      </c>
      <c r="G180" s="445">
        <f t="shared" ref="G180:S180" ca="1" si="16">G92*G$177</f>
        <v>71.738755629767581</v>
      </c>
      <c r="H180" s="445">
        <f t="shared" ca="1" si="16"/>
        <v>41.377108227229321</v>
      </c>
      <c r="I180" s="445">
        <f t="shared" ca="1" si="16"/>
        <v>55.210675081013832</v>
      </c>
      <c r="J180" s="445">
        <f t="shared" ca="1" si="16"/>
        <v>49.256763809594339</v>
      </c>
      <c r="K180" s="445">
        <f t="shared" ca="1" si="16"/>
        <v>40.638416893747433</v>
      </c>
      <c r="L180" s="445">
        <f t="shared" ca="1" si="16"/>
        <v>42.143372436516046</v>
      </c>
      <c r="M180" s="445">
        <f t="shared" ca="1" si="16"/>
        <v>52.322161744772892</v>
      </c>
      <c r="N180" s="445">
        <f t="shared" ca="1" si="16"/>
        <v>38.812930616846572</v>
      </c>
      <c r="O180" s="445">
        <f t="shared" ca="1" si="16"/>
        <v>11.886330698121588</v>
      </c>
      <c r="P180" s="445">
        <f t="shared" ca="1" si="16"/>
        <v>17.203783500494591</v>
      </c>
      <c r="Q180" s="445">
        <f t="shared" ca="1" si="16"/>
        <v>23.903338180352662</v>
      </c>
      <c r="R180" s="445">
        <f t="shared" ca="1" si="16"/>
        <v>7.6645770877162116</v>
      </c>
      <c r="S180" s="445">
        <f t="shared" ca="1" si="16"/>
        <v>4.2959524618165261</v>
      </c>
    </row>
    <row r="181" spans="1:19" x14ac:dyDescent="0.35">
      <c r="A181" s="446" t="s">
        <v>1816</v>
      </c>
      <c r="B181" s="453"/>
      <c r="C181" s="449">
        <f t="shared" ca="1" si="13"/>
        <v>117.64386767408935</v>
      </c>
      <c r="D181" s="449">
        <f t="shared" ca="1" si="14"/>
        <v>99.617582538105907</v>
      </c>
      <c r="E181" s="449">
        <f ca="1">M181+SUM(P181:S181)</f>
        <v>18.026285135983436</v>
      </c>
      <c r="F181" s="449">
        <f t="shared" ca="1" si="15"/>
        <v>5.1354965892428153</v>
      </c>
      <c r="G181" s="449">
        <f t="shared" ref="G181:S181" ca="1" si="17">G93*G$177</f>
        <v>19.082878119647813</v>
      </c>
      <c r="H181" s="449">
        <f t="shared" ca="1" si="17"/>
        <v>23.202256984967516</v>
      </c>
      <c r="I181" s="449">
        <f t="shared" ca="1" si="17"/>
        <v>9.4340464906994335</v>
      </c>
      <c r="J181" s="449">
        <f t="shared" ca="1" si="17"/>
        <v>16.81353095424187</v>
      </c>
      <c r="K181" s="449">
        <f t="shared" ca="1" si="17"/>
        <v>14.875761738031333</v>
      </c>
      <c r="L181" s="449">
        <f t="shared" ca="1" si="17"/>
        <v>5.3253306066471824</v>
      </c>
      <c r="M181" s="449">
        <f t="shared" ca="1" si="17"/>
        <v>14.000827205841301</v>
      </c>
      <c r="N181" s="449">
        <f t="shared" ca="1" si="17"/>
        <v>4.5693850038168558</v>
      </c>
      <c r="O181" s="449">
        <f t="shared" ca="1" si="17"/>
        <v>1.1788960508110955</v>
      </c>
      <c r="P181" s="449">
        <f t="shared" ca="1" si="17"/>
        <v>2.742713536537007</v>
      </c>
      <c r="Q181" s="449">
        <f t="shared" ca="1" si="17"/>
        <v>0</v>
      </c>
      <c r="R181" s="449">
        <f t="shared" ca="1" si="17"/>
        <v>1.2827443936051273</v>
      </c>
      <c r="S181" s="449">
        <f t="shared" ca="1" si="17"/>
        <v>0</v>
      </c>
    </row>
    <row r="182" spans="1:19" x14ac:dyDescent="0.35">
      <c r="A182" s="450" t="s">
        <v>1817</v>
      </c>
      <c r="B182" s="461"/>
      <c r="C182" s="481">
        <f t="shared" ca="1" si="13"/>
        <v>14.926417883475974</v>
      </c>
      <c r="D182" s="481">
        <f t="shared" ca="1" si="14"/>
        <v>10.880682187774163</v>
      </c>
      <c r="E182" s="481">
        <f t="shared" ref="E182:E242" ca="1" si="18">M182+SUM(P182:S182)</f>
        <v>4.0457356957018105</v>
      </c>
      <c r="F182" s="481">
        <f t="shared" ca="1" si="15"/>
        <v>0</v>
      </c>
      <c r="G182" s="481">
        <f t="shared" ref="G182:S182" ca="1" si="19">G94*G$177</f>
        <v>3.3236615582341051</v>
      </c>
      <c r="H182" s="481">
        <f t="shared" ca="1" si="19"/>
        <v>1.1008639175289472</v>
      </c>
      <c r="I182" s="481">
        <f t="shared" ca="1" si="19"/>
        <v>0.69554247665366686</v>
      </c>
      <c r="J182" s="481">
        <f t="shared" ca="1" si="19"/>
        <v>0.96302553912518207</v>
      </c>
      <c r="K182" s="481">
        <f t="shared" ca="1" si="19"/>
        <v>3.9189283260015473</v>
      </c>
      <c r="L182" s="481">
        <f t="shared" ca="1" si="19"/>
        <v>0.87866037023071564</v>
      </c>
      <c r="M182" s="481">
        <f t="shared" ca="1" si="19"/>
        <v>4.0457356957018105</v>
      </c>
      <c r="N182" s="481">
        <f t="shared" ca="1" si="19"/>
        <v>0</v>
      </c>
      <c r="O182" s="481">
        <f t="shared" ca="1" si="19"/>
        <v>0</v>
      </c>
      <c r="P182" s="481">
        <f t="shared" ca="1" si="19"/>
        <v>0</v>
      </c>
      <c r="Q182" s="481">
        <f t="shared" ca="1" si="19"/>
        <v>0</v>
      </c>
      <c r="R182" s="481">
        <f t="shared" ca="1" si="19"/>
        <v>0</v>
      </c>
      <c r="S182" s="481">
        <f t="shared" ca="1" si="19"/>
        <v>0</v>
      </c>
    </row>
    <row r="183" spans="1:19" x14ac:dyDescent="0.35">
      <c r="A183" s="450" t="s">
        <v>1818</v>
      </c>
      <c r="B183" s="461"/>
      <c r="C183" s="481">
        <f t="shared" ca="1" si="13"/>
        <v>25.086128433417159</v>
      </c>
      <c r="D183" s="481">
        <f t="shared" ca="1" si="14"/>
        <v>23.948002768744139</v>
      </c>
      <c r="E183" s="481">
        <f t="shared" ca="1" si="18"/>
        <v>1.138125664673018</v>
      </c>
      <c r="F183" s="481">
        <f t="shared" ca="1" si="15"/>
        <v>0</v>
      </c>
      <c r="G183" s="481">
        <f t="shared" ref="G183:S183" ca="1" si="20">G95*G$177</f>
        <v>3.3640913545666868</v>
      </c>
      <c r="H183" s="481">
        <f t="shared" ca="1" si="20"/>
        <v>7.0741034307717481</v>
      </c>
      <c r="I183" s="481">
        <f t="shared" ca="1" si="20"/>
        <v>3.0520452943815219</v>
      </c>
      <c r="J183" s="481">
        <f t="shared" ca="1" si="20"/>
        <v>3.5996990010258956</v>
      </c>
      <c r="K183" s="481">
        <f t="shared" ca="1" si="20"/>
        <v>2.7450020350602236</v>
      </c>
      <c r="L183" s="481">
        <f t="shared" ca="1" si="20"/>
        <v>2.4280968763188544</v>
      </c>
      <c r="M183" s="481">
        <f t="shared" ca="1" si="20"/>
        <v>1.138125664673018</v>
      </c>
      <c r="N183" s="481">
        <f t="shared" ca="1" si="20"/>
        <v>0.5060687258081118</v>
      </c>
      <c r="O183" s="481">
        <f t="shared" ca="1" si="20"/>
        <v>1.1788960508110955</v>
      </c>
      <c r="P183" s="481">
        <f t="shared" ca="1" si="20"/>
        <v>0</v>
      </c>
      <c r="Q183" s="481">
        <f t="shared" ca="1" si="20"/>
        <v>0</v>
      </c>
      <c r="R183" s="481">
        <f t="shared" ca="1" si="20"/>
        <v>0</v>
      </c>
      <c r="S183" s="481">
        <f t="shared" ca="1" si="20"/>
        <v>0</v>
      </c>
    </row>
    <row r="184" spans="1:19" x14ac:dyDescent="0.35">
      <c r="A184" s="450" t="s">
        <v>1819</v>
      </c>
      <c r="B184" s="461"/>
      <c r="C184" s="481">
        <f t="shared" ca="1" si="13"/>
        <v>68.367717934555486</v>
      </c>
      <c r="D184" s="481">
        <f t="shared" ca="1" si="14"/>
        <v>60.980071006628002</v>
      </c>
      <c r="E184" s="481">
        <f t="shared" ca="1" si="18"/>
        <v>7.3876469279274772</v>
      </c>
      <c r="F184" s="481">
        <f t="shared" ca="1" si="15"/>
        <v>4.0107781429465996</v>
      </c>
      <c r="G184" s="481">
        <f t="shared" ref="G184:S184" ca="1" si="21">G96*G$177</f>
        <v>12.395125206847018</v>
      </c>
      <c r="H184" s="481">
        <f t="shared" ca="1" si="21"/>
        <v>13.946562063487443</v>
      </c>
      <c r="I184" s="481">
        <f t="shared" ca="1" si="21"/>
        <v>5.6864587196642447</v>
      </c>
      <c r="J184" s="481">
        <f t="shared" ca="1" si="21"/>
        <v>11.972963472915314</v>
      </c>
      <c r="K184" s="481">
        <f t="shared" ca="1" si="21"/>
        <v>7.3430543568549522</v>
      </c>
      <c r="L184" s="481">
        <f t="shared" ca="1" si="21"/>
        <v>2.0185733600976126</v>
      </c>
      <c r="M184" s="481">
        <f t="shared" ca="1" si="21"/>
        <v>3.3621889977853434</v>
      </c>
      <c r="N184" s="481">
        <f t="shared" ca="1" si="21"/>
        <v>3.6065556838148192</v>
      </c>
      <c r="O184" s="481">
        <f t="shared" ca="1" si="21"/>
        <v>0</v>
      </c>
      <c r="P184" s="481">
        <f t="shared" ca="1" si="21"/>
        <v>2.742713536537007</v>
      </c>
      <c r="Q184" s="481">
        <f t="shared" ca="1" si="21"/>
        <v>0</v>
      </c>
      <c r="R184" s="481">
        <f t="shared" ca="1" si="21"/>
        <v>1.2827443936051273</v>
      </c>
      <c r="S184" s="481">
        <f t="shared" ca="1" si="21"/>
        <v>0</v>
      </c>
    </row>
    <row r="185" spans="1:19" x14ac:dyDescent="0.35">
      <c r="A185" s="450" t="s">
        <v>1820</v>
      </c>
      <c r="B185" s="461"/>
      <c r="C185" s="481">
        <f t="shared" ca="1" si="13"/>
        <v>9.2636034226407293</v>
      </c>
      <c r="D185" s="481">
        <f t="shared" ca="1" si="14"/>
        <v>3.8088265749596002</v>
      </c>
      <c r="E185" s="481">
        <f t="shared" ca="1" si="18"/>
        <v>5.4547768476811287</v>
      </c>
      <c r="F185" s="481">
        <f t="shared" ca="1" si="15"/>
        <v>1.1247184462962152</v>
      </c>
      <c r="G185" s="481">
        <f t="shared" ref="G185:S185" ca="1" si="22">G97*G$177</f>
        <v>0</v>
      </c>
      <c r="H185" s="481">
        <f t="shared" ca="1" si="22"/>
        <v>1.0807275731793746</v>
      </c>
      <c r="I185" s="481">
        <f t="shared" ca="1" si="22"/>
        <v>0</v>
      </c>
      <c r="J185" s="481">
        <f t="shared" ca="1" si="22"/>
        <v>0.2778429411754757</v>
      </c>
      <c r="K185" s="481">
        <f t="shared" ca="1" si="22"/>
        <v>0.86877702011461044</v>
      </c>
      <c r="L185" s="481">
        <f t="shared" ca="1" si="22"/>
        <v>0</v>
      </c>
      <c r="M185" s="481">
        <f t="shared" ca="1" si="22"/>
        <v>5.4547768476811287</v>
      </c>
      <c r="N185" s="481">
        <f t="shared" ca="1" si="22"/>
        <v>0.4567605941939244</v>
      </c>
      <c r="O185" s="481">
        <f t="shared" ca="1" si="22"/>
        <v>0</v>
      </c>
      <c r="P185" s="481">
        <f t="shared" ca="1" si="22"/>
        <v>0</v>
      </c>
      <c r="Q185" s="481">
        <f t="shared" ca="1" si="22"/>
        <v>0</v>
      </c>
      <c r="R185" s="481">
        <f t="shared" ca="1" si="22"/>
        <v>0</v>
      </c>
      <c r="S185" s="481">
        <f t="shared" ca="1" si="22"/>
        <v>0</v>
      </c>
    </row>
    <row r="186" spans="1:19" x14ac:dyDescent="0.35">
      <c r="A186" s="446" t="s">
        <v>1821</v>
      </c>
      <c r="B186" s="453"/>
      <c r="C186" s="449">
        <f t="shared" ca="1" si="13"/>
        <v>0.63063793731742535</v>
      </c>
      <c r="D186" s="449">
        <f t="shared" ca="1" si="14"/>
        <v>0.63063793731742535</v>
      </c>
      <c r="E186" s="449">
        <f t="shared" ca="1" si="18"/>
        <v>0</v>
      </c>
      <c r="F186" s="449">
        <f t="shared" ca="1" si="15"/>
        <v>0.63063793731742535</v>
      </c>
      <c r="G186" s="449">
        <f t="shared" ref="G186:S186" ca="1" si="23">G98*G$177</f>
        <v>0</v>
      </c>
      <c r="H186" s="449">
        <f t="shared" ca="1" si="23"/>
        <v>0</v>
      </c>
      <c r="I186" s="449">
        <f t="shared" ca="1" si="23"/>
        <v>0</v>
      </c>
      <c r="J186" s="449">
        <f t="shared" ca="1" si="23"/>
        <v>0</v>
      </c>
      <c r="K186" s="449">
        <f t="shared" ca="1" si="23"/>
        <v>0</v>
      </c>
      <c r="L186" s="449">
        <f t="shared" ca="1" si="23"/>
        <v>0</v>
      </c>
      <c r="M186" s="449">
        <f t="shared" ca="1" si="23"/>
        <v>0</v>
      </c>
      <c r="N186" s="449">
        <f t="shared" ca="1" si="23"/>
        <v>0</v>
      </c>
      <c r="O186" s="449">
        <f t="shared" ca="1" si="23"/>
        <v>0</v>
      </c>
      <c r="P186" s="449">
        <f t="shared" ca="1" si="23"/>
        <v>0</v>
      </c>
      <c r="Q186" s="449">
        <f t="shared" ca="1" si="23"/>
        <v>0</v>
      </c>
      <c r="R186" s="449">
        <f t="shared" ca="1" si="23"/>
        <v>0</v>
      </c>
      <c r="S186" s="449">
        <f t="shared" ca="1" si="23"/>
        <v>0</v>
      </c>
    </row>
    <row r="187" spans="1:19" x14ac:dyDescent="0.35">
      <c r="A187" s="450" t="s">
        <v>1822</v>
      </c>
      <c r="B187" s="461"/>
      <c r="C187" s="481">
        <f t="shared" ca="1" si="13"/>
        <v>0.38200287892255691</v>
      </c>
      <c r="D187" s="481">
        <f t="shared" ca="1" si="14"/>
        <v>0.38200287892255691</v>
      </c>
      <c r="E187" s="481">
        <f t="shared" ca="1" si="18"/>
        <v>0</v>
      </c>
      <c r="F187" s="481">
        <f t="shared" ca="1" si="15"/>
        <v>0.38200287892255691</v>
      </c>
      <c r="G187" s="481">
        <f t="shared" ref="G187:S187" ca="1" si="24">G99*G$177</f>
        <v>0</v>
      </c>
      <c r="H187" s="481">
        <f t="shared" ca="1" si="24"/>
        <v>0</v>
      </c>
      <c r="I187" s="481">
        <f t="shared" ca="1" si="24"/>
        <v>0</v>
      </c>
      <c r="J187" s="481">
        <f t="shared" ca="1" si="24"/>
        <v>0</v>
      </c>
      <c r="K187" s="481">
        <f t="shared" ca="1" si="24"/>
        <v>0</v>
      </c>
      <c r="L187" s="481">
        <f t="shared" ca="1" si="24"/>
        <v>0</v>
      </c>
      <c r="M187" s="481">
        <f t="shared" ca="1" si="24"/>
        <v>0</v>
      </c>
      <c r="N187" s="481">
        <f t="shared" ca="1" si="24"/>
        <v>0</v>
      </c>
      <c r="O187" s="481">
        <f t="shared" ca="1" si="24"/>
        <v>0</v>
      </c>
      <c r="P187" s="481">
        <f t="shared" ca="1" si="24"/>
        <v>0</v>
      </c>
      <c r="Q187" s="481">
        <f t="shared" ca="1" si="24"/>
        <v>0</v>
      </c>
      <c r="R187" s="481">
        <f t="shared" ca="1" si="24"/>
        <v>0</v>
      </c>
      <c r="S187" s="481">
        <f t="shared" ca="1" si="24"/>
        <v>0</v>
      </c>
    </row>
    <row r="188" spans="1:19" x14ac:dyDescent="0.35">
      <c r="A188" s="450" t="s">
        <v>1823</v>
      </c>
      <c r="B188" s="461"/>
      <c r="C188" s="481">
        <f t="shared" ca="1" si="13"/>
        <v>0.24863505839486838</v>
      </c>
      <c r="D188" s="481">
        <f t="shared" ca="1" si="14"/>
        <v>0.24863505839486838</v>
      </c>
      <c r="E188" s="481">
        <f t="shared" ca="1" si="18"/>
        <v>0</v>
      </c>
      <c r="F188" s="481">
        <f t="shared" ca="1" si="15"/>
        <v>0.24863505839486838</v>
      </c>
      <c r="G188" s="481">
        <f t="shared" ref="G188:S188" ca="1" si="25">G100*G$177</f>
        <v>0</v>
      </c>
      <c r="H188" s="481">
        <f t="shared" ca="1" si="25"/>
        <v>0</v>
      </c>
      <c r="I188" s="481">
        <f t="shared" ca="1" si="25"/>
        <v>0</v>
      </c>
      <c r="J188" s="481">
        <f t="shared" ca="1" si="25"/>
        <v>0</v>
      </c>
      <c r="K188" s="481">
        <f t="shared" ca="1" si="25"/>
        <v>0</v>
      </c>
      <c r="L188" s="481">
        <f t="shared" ca="1" si="25"/>
        <v>0</v>
      </c>
      <c r="M188" s="481">
        <f t="shared" ca="1" si="25"/>
        <v>0</v>
      </c>
      <c r="N188" s="481">
        <f t="shared" ca="1" si="25"/>
        <v>0</v>
      </c>
      <c r="O188" s="481">
        <f t="shared" ca="1" si="25"/>
        <v>0</v>
      </c>
      <c r="P188" s="481">
        <f t="shared" ca="1" si="25"/>
        <v>0</v>
      </c>
      <c r="Q188" s="481">
        <f t="shared" ca="1" si="25"/>
        <v>0</v>
      </c>
      <c r="R188" s="481">
        <f t="shared" ca="1" si="25"/>
        <v>0</v>
      </c>
      <c r="S188" s="481">
        <f t="shared" ca="1" si="25"/>
        <v>0</v>
      </c>
    </row>
    <row r="189" spans="1:19" x14ac:dyDescent="0.35">
      <c r="A189" s="446" t="s">
        <v>1824</v>
      </c>
      <c r="B189" s="453"/>
      <c r="C189" s="449">
        <f t="shared" ca="1" si="13"/>
        <v>72.5705615639054</v>
      </c>
      <c r="D189" s="449">
        <f t="shared" ca="1" si="14"/>
        <v>41.336609947500357</v>
      </c>
      <c r="E189" s="449">
        <f t="shared" ca="1" si="18"/>
        <v>31.233951616405044</v>
      </c>
      <c r="F189" s="449">
        <f t="shared" ca="1" si="15"/>
        <v>0</v>
      </c>
      <c r="G189" s="449">
        <f t="shared" ref="G189:S189" ca="1" si="26">G101*G$177</f>
        <v>0.51657331822414565</v>
      </c>
      <c r="H189" s="449">
        <f t="shared" ca="1" si="26"/>
        <v>2.827983571747307</v>
      </c>
      <c r="I189" s="449">
        <f t="shared" ca="1" si="26"/>
        <v>16.419625608513076</v>
      </c>
      <c r="J189" s="449">
        <f t="shared" ca="1" si="26"/>
        <v>7.2765949788864672</v>
      </c>
      <c r="K189" s="449">
        <f t="shared" ca="1" si="26"/>
        <v>2.7296265856696063</v>
      </c>
      <c r="L189" s="449">
        <f t="shared" ca="1" si="26"/>
        <v>0</v>
      </c>
      <c r="M189" s="449">
        <f t="shared" ca="1" si="26"/>
        <v>0</v>
      </c>
      <c r="N189" s="449">
        <f t="shared" ca="1" si="26"/>
        <v>7.0314614814879546</v>
      </c>
      <c r="O189" s="449">
        <f t="shared" ca="1" si="26"/>
        <v>4.5347444029717936</v>
      </c>
      <c r="P189" s="449">
        <f t="shared" ca="1" si="26"/>
        <v>8.3375224217573329</v>
      </c>
      <c r="Q189" s="449">
        <f t="shared" ca="1" si="26"/>
        <v>22.896429194647709</v>
      </c>
      <c r="R189" s="449">
        <f t="shared" ca="1" si="26"/>
        <v>0</v>
      </c>
      <c r="S189" s="449">
        <f t="shared" ca="1" si="26"/>
        <v>0</v>
      </c>
    </row>
    <row r="190" spans="1:19" x14ac:dyDescent="0.35">
      <c r="A190" s="450" t="s">
        <v>1825</v>
      </c>
      <c r="B190" s="461"/>
      <c r="C190" s="481">
        <f t="shared" ca="1" si="13"/>
        <v>5.3361385506560683</v>
      </c>
      <c r="D190" s="481">
        <f t="shared" ca="1" si="14"/>
        <v>1.6818277850596459</v>
      </c>
      <c r="E190" s="481">
        <f t="shared" ca="1" si="18"/>
        <v>3.6543107655964224</v>
      </c>
      <c r="F190" s="481">
        <f t="shared" ca="1" si="15"/>
        <v>0</v>
      </c>
      <c r="G190" s="481">
        <f t="shared" ref="G190:S190" ca="1" si="27">G102*G$177</f>
        <v>0</v>
      </c>
      <c r="H190" s="481">
        <f t="shared" ca="1" si="27"/>
        <v>0</v>
      </c>
      <c r="I190" s="481">
        <f t="shared" ca="1" si="27"/>
        <v>0</v>
      </c>
      <c r="J190" s="481">
        <f t="shared" ca="1" si="27"/>
        <v>0.38607577488460232</v>
      </c>
      <c r="K190" s="481">
        <f t="shared" ca="1" si="27"/>
        <v>0</v>
      </c>
      <c r="L190" s="481">
        <f t="shared" ca="1" si="27"/>
        <v>0</v>
      </c>
      <c r="M190" s="481">
        <f t="shared" ca="1" si="27"/>
        <v>0</v>
      </c>
      <c r="N190" s="481">
        <f t="shared" ca="1" si="27"/>
        <v>0.48427629263934152</v>
      </c>
      <c r="O190" s="481">
        <f t="shared" ca="1" si="27"/>
        <v>0.81147571753570202</v>
      </c>
      <c r="P190" s="481">
        <f t="shared" ca="1" si="27"/>
        <v>0</v>
      </c>
      <c r="Q190" s="481">
        <f t="shared" ca="1" si="27"/>
        <v>3.6543107655964224</v>
      </c>
      <c r="R190" s="481">
        <f t="shared" ca="1" si="27"/>
        <v>0</v>
      </c>
      <c r="S190" s="481">
        <f t="shared" ca="1" si="27"/>
        <v>0</v>
      </c>
    </row>
    <row r="191" spans="1:19" x14ac:dyDescent="0.35">
      <c r="A191" s="450" t="s">
        <v>1826</v>
      </c>
      <c r="B191" s="461"/>
      <c r="C191" s="481">
        <f t="shared" ca="1" si="13"/>
        <v>66.351751066861326</v>
      </c>
      <c r="D191" s="481">
        <f t="shared" ca="1" si="14"/>
        <v>39.333682794293182</v>
      </c>
      <c r="E191" s="481">
        <f t="shared" ca="1" si="18"/>
        <v>27.018068272568144</v>
      </c>
      <c r="F191" s="481">
        <f t="shared" ca="1" si="15"/>
        <v>0</v>
      </c>
      <c r="G191" s="481">
        <f t="shared" ref="G191:S191" ca="1" si="28">G103*G$177</f>
        <v>0.51657331822414565</v>
      </c>
      <c r="H191" s="481">
        <f t="shared" ca="1" si="28"/>
        <v>2.827983571747307</v>
      </c>
      <c r="I191" s="481">
        <f t="shared" ca="1" si="28"/>
        <v>16.208206858230501</v>
      </c>
      <c r="J191" s="481">
        <f t="shared" ca="1" si="28"/>
        <v>6.7808385861369205</v>
      </c>
      <c r="K191" s="481">
        <f t="shared" ca="1" si="28"/>
        <v>2.7296265856696063</v>
      </c>
      <c r="L191" s="481">
        <f t="shared" ca="1" si="28"/>
        <v>0</v>
      </c>
      <c r="M191" s="481">
        <f t="shared" ca="1" si="28"/>
        <v>0</v>
      </c>
      <c r="N191" s="481">
        <f t="shared" ca="1" si="28"/>
        <v>6.547185188848613</v>
      </c>
      <c r="O191" s="481">
        <f t="shared" ca="1" si="28"/>
        <v>3.7232686854360919</v>
      </c>
      <c r="P191" s="481">
        <f t="shared" ca="1" si="28"/>
        <v>7.7759498435168561</v>
      </c>
      <c r="Q191" s="481">
        <f t="shared" ca="1" si="28"/>
        <v>19.242118429051288</v>
      </c>
      <c r="R191" s="481">
        <f t="shared" ca="1" si="28"/>
        <v>0</v>
      </c>
      <c r="S191" s="481">
        <f t="shared" ca="1" si="28"/>
        <v>0</v>
      </c>
    </row>
    <row r="192" spans="1:19" x14ac:dyDescent="0.35">
      <c r="A192" s="450" t="s">
        <v>1827</v>
      </c>
      <c r="B192" s="461"/>
      <c r="C192" s="481">
        <f t="shared" ca="1" si="13"/>
        <v>0.88267194638799729</v>
      </c>
      <c r="D192" s="481">
        <f t="shared" ca="1" si="14"/>
        <v>0.32109936814752138</v>
      </c>
      <c r="E192" s="481">
        <f t="shared" ca="1" si="18"/>
        <v>0.56157257824047591</v>
      </c>
      <c r="F192" s="481">
        <f t="shared" ca="1" si="15"/>
        <v>0</v>
      </c>
      <c r="G192" s="481">
        <f t="shared" ref="G192:S192" ca="1" si="29">G104*G$177</f>
        <v>0</v>
      </c>
      <c r="H192" s="481">
        <f t="shared" ca="1" si="29"/>
        <v>0</v>
      </c>
      <c r="I192" s="481">
        <f t="shared" ca="1" si="29"/>
        <v>0.21141875028257756</v>
      </c>
      <c r="J192" s="481">
        <f t="shared" ca="1" si="29"/>
        <v>0.10968061786494383</v>
      </c>
      <c r="K192" s="481">
        <f t="shared" ca="1" si="29"/>
        <v>0</v>
      </c>
      <c r="L192" s="481">
        <f t="shared" ca="1" si="29"/>
        <v>0</v>
      </c>
      <c r="M192" s="481">
        <f t="shared" ca="1" si="29"/>
        <v>0</v>
      </c>
      <c r="N192" s="481">
        <f t="shared" ca="1" si="29"/>
        <v>0</v>
      </c>
      <c r="O192" s="481">
        <f t="shared" ca="1" si="29"/>
        <v>0</v>
      </c>
      <c r="P192" s="481">
        <f t="shared" ca="1" si="29"/>
        <v>0.56157257824047591</v>
      </c>
      <c r="Q192" s="481">
        <f t="shared" ca="1" si="29"/>
        <v>0</v>
      </c>
      <c r="R192" s="481">
        <f t="shared" ca="1" si="29"/>
        <v>0</v>
      </c>
      <c r="S192" s="481">
        <f t="shared" ca="1" si="29"/>
        <v>0</v>
      </c>
    </row>
    <row r="193" spans="1:26" x14ac:dyDescent="0.35">
      <c r="A193" s="446" t="s">
        <v>1828</v>
      </c>
      <c r="B193" s="453"/>
      <c r="C193" s="449">
        <f t="shared" ca="1" si="13"/>
        <v>54.014006708300492</v>
      </c>
      <c r="D193" s="449">
        <f t="shared" ca="1" si="14"/>
        <v>46.919026605207364</v>
      </c>
      <c r="E193" s="449">
        <f t="shared" ca="1" si="18"/>
        <v>7.094980103093131</v>
      </c>
      <c r="F193" s="449">
        <f t="shared" ca="1" si="15"/>
        <v>1.8825960411214047</v>
      </c>
      <c r="G193" s="449">
        <f t="shared" ref="G193:S193" ca="1" si="30">G105*G$177</f>
        <v>34.795732395908743</v>
      </c>
      <c r="H193" s="449">
        <f t="shared" ca="1" si="30"/>
        <v>3.2258521862493899</v>
      </c>
      <c r="I193" s="449">
        <f t="shared" ca="1" si="30"/>
        <v>4.1313380812719007</v>
      </c>
      <c r="J193" s="449">
        <f t="shared" ca="1" si="30"/>
        <v>0</v>
      </c>
      <c r="K193" s="449">
        <f t="shared" ca="1" si="30"/>
        <v>2.6492583139958814</v>
      </c>
      <c r="L193" s="449">
        <f t="shared" ca="1" si="30"/>
        <v>0.2342495866600475</v>
      </c>
      <c r="M193" s="449">
        <f t="shared" ca="1" si="30"/>
        <v>0</v>
      </c>
      <c r="N193" s="449">
        <f t="shared" ca="1" si="30"/>
        <v>0</v>
      </c>
      <c r="O193" s="449">
        <f t="shared" ca="1" si="30"/>
        <v>0</v>
      </c>
      <c r="P193" s="449">
        <f t="shared" ca="1" si="30"/>
        <v>0</v>
      </c>
      <c r="Q193" s="449">
        <f t="shared" ca="1" si="30"/>
        <v>0</v>
      </c>
      <c r="R193" s="449">
        <f t="shared" ca="1" si="30"/>
        <v>6.3818326941110843</v>
      </c>
      <c r="S193" s="449">
        <f t="shared" ca="1" si="30"/>
        <v>0.71314740898204687</v>
      </c>
    </row>
    <row r="194" spans="1:26" x14ac:dyDescent="0.35">
      <c r="A194" s="450" t="s">
        <v>1829</v>
      </c>
      <c r="B194" s="461"/>
      <c r="C194" s="481">
        <f t="shared" ca="1" si="13"/>
        <v>1.3421386187064408</v>
      </c>
      <c r="D194" s="481">
        <f t="shared" ca="1" si="14"/>
        <v>1.3421386187064408</v>
      </c>
      <c r="E194" s="481">
        <f t="shared" ca="1" si="18"/>
        <v>0</v>
      </c>
      <c r="F194" s="481">
        <f t="shared" ca="1" si="15"/>
        <v>0</v>
      </c>
      <c r="G194" s="481">
        <f t="shared" ref="G194:S194" ca="1" si="31">G106*G$177</f>
        <v>0.88183707916432619</v>
      </c>
      <c r="H194" s="481">
        <f t="shared" ca="1" si="31"/>
        <v>0</v>
      </c>
      <c r="I194" s="481">
        <f t="shared" ca="1" si="31"/>
        <v>0</v>
      </c>
      <c r="J194" s="481">
        <f t="shared" ca="1" si="31"/>
        <v>0</v>
      </c>
      <c r="K194" s="481">
        <f t="shared" ca="1" si="31"/>
        <v>0.22605195288206698</v>
      </c>
      <c r="L194" s="481">
        <f t="shared" ca="1" si="31"/>
        <v>0.2342495866600475</v>
      </c>
      <c r="M194" s="481">
        <f t="shared" ca="1" si="31"/>
        <v>0</v>
      </c>
      <c r="N194" s="481">
        <f t="shared" ca="1" si="31"/>
        <v>0</v>
      </c>
      <c r="O194" s="481">
        <f t="shared" ca="1" si="31"/>
        <v>0</v>
      </c>
      <c r="P194" s="481">
        <f t="shared" ca="1" si="31"/>
        <v>0</v>
      </c>
      <c r="Q194" s="481">
        <f t="shared" ca="1" si="31"/>
        <v>0</v>
      </c>
      <c r="R194" s="481">
        <f t="shared" ca="1" si="31"/>
        <v>0</v>
      </c>
      <c r="S194" s="481">
        <f t="shared" ca="1" si="31"/>
        <v>0</v>
      </c>
    </row>
    <row r="195" spans="1:26" x14ac:dyDescent="0.35">
      <c r="A195" s="450" t="s">
        <v>1830</v>
      </c>
      <c r="B195" s="461"/>
      <c r="C195" s="481">
        <f t="shared" ca="1" si="13"/>
        <v>52.671868089594049</v>
      </c>
      <c r="D195" s="481">
        <f t="shared" ca="1" si="14"/>
        <v>45.576887986500921</v>
      </c>
      <c r="E195" s="481">
        <f t="shared" ca="1" si="18"/>
        <v>7.094980103093131</v>
      </c>
      <c r="F195" s="481">
        <f t="shared" ca="1" si="15"/>
        <v>1.8825960411214047</v>
      </c>
      <c r="G195" s="481">
        <f t="shared" ref="G195:S195" ca="1" si="32">G107*G$177</f>
        <v>33.913895316744416</v>
      </c>
      <c r="H195" s="481">
        <f t="shared" ca="1" si="32"/>
        <v>3.2258521862493899</v>
      </c>
      <c r="I195" s="481">
        <f t="shared" ca="1" si="32"/>
        <v>4.1313380812719007</v>
      </c>
      <c r="J195" s="481">
        <f t="shared" ca="1" si="32"/>
        <v>0</v>
      </c>
      <c r="K195" s="481">
        <f t="shared" ca="1" si="32"/>
        <v>2.4232063611138144</v>
      </c>
      <c r="L195" s="481">
        <f t="shared" ca="1" si="32"/>
        <v>0</v>
      </c>
      <c r="M195" s="481">
        <f t="shared" ca="1" si="32"/>
        <v>0</v>
      </c>
      <c r="N195" s="481">
        <f t="shared" ca="1" si="32"/>
        <v>0</v>
      </c>
      <c r="O195" s="481">
        <f t="shared" ca="1" si="32"/>
        <v>0</v>
      </c>
      <c r="P195" s="481">
        <f t="shared" ca="1" si="32"/>
        <v>0</v>
      </c>
      <c r="Q195" s="481">
        <f t="shared" ca="1" si="32"/>
        <v>0</v>
      </c>
      <c r="R195" s="481">
        <f t="shared" ca="1" si="32"/>
        <v>6.3818326941110843</v>
      </c>
      <c r="S195" s="481">
        <f t="shared" ca="1" si="32"/>
        <v>0.71314740898204687</v>
      </c>
    </row>
    <row r="196" spans="1:26" x14ac:dyDescent="0.35">
      <c r="A196" s="446" t="s">
        <v>1831</v>
      </c>
      <c r="B196" s="453"/>
      <c r="C196" s="449">
        <f t="shared" ca="1" si="13"/>
        <v>102.62858046348951</v>
      </c>
      <c r="D196" s="449">
        <f t="shared" ca="1" si="14"/>
        <v>84.361519331668532</v>
      </c>
      <c r="E196" s="449">
        <f t="shared" ca="1" si="18"/>
        <v>18.267061131820977</v>
      </c>
      <c r="F196" s="449">
        <f t="shared" ca="1" si="15"/>
        <v>4.3539768646524113</v>
      </c>
      <c r="G196" s="449">
        <f t="shared" ref="G196:S196" ca="1" si="33">G108*G$177</f>
        <v>2.6686653361857302</v>
      </c>
      <c r="H196" s="449">
        <f t="shared" ca="1" si="33"/>
        <v>2.9949409695531952</v>
      </c>
      <c r="I196" s="449">
        <f t="shared" ca="1" si="33"/>
        <v>11.115963420257533</v>
      </c>
      <c r="J196" s="449">
        <f t="shared" ca="1" si="33"/>
        <v>5.1004126633620812</v>
      </c>
      <c r="K196" s="449">
        <f t="shared" ca="1" si="33"/>
        <v>12.531777387723348</v>
      </c>
      <c r="L196" s="449">
        <f t="shared" ca="1" si="33"/>
        <v>29.864757336132783</v>
      </c>
      <c r="M196" s="449">
        <f t="shared" ca="1" si="33"/>
        <v>18.267061131820977</v>
      </c>
      <c r="N196" s="449">
        <f t="shared" ca="1" si="33"/>
        <v>15.468525991027441</v>
      </c>
      <c r="O196" s="449">
        <f t="shared" ca="1" si="33"/>
        <v>0.26249936277402808</v>
      </c>
      <c r="P196" s="449">
        <f t="shared" ca="1" si="33"/>
        <v>0</v>
      </c>
      <c r="Q196" s="449">
        <f t="shared" ca="1" si="33"/>
        <v>0</v>
      </c>
      <c r="R196" s="449">
        <f t="shared" ca="1" si="33"/>
        <v>0</v>
      </c>
      <c r="S196" s="449">
        <f t="shared" ca="1" si="33"/>
        <v>0</v>
      </c>
    </row>
    <row r="197" spans="1:26" x14ac:dyDescent="0.35">
      <c r="A197" s="450" t="s">
        <v>1832</v>
      </c>
      <c r="B197" s="461"/>
      <c r="C197" s="481">
        <f t="shared" ca="1" si="13"/>
        <v>101.43926552990693</v>
      </c>
      <c r="D197" s="481">
        <f t="shared" ca="1" si="14"/>
        <v>83.172204398085952</v>
      </c>
      <c r="E197" s="481">
        <f t="shared" ca="1" si="18"/>
        <v>18.267061131820977</v>
      </c>
      <c r="F197" s="481">
        <f t="shared" ca="1" si="15"/>
        <v>4.3539768646524113</v>
      </c>
      <c r="G197" s="481">
        <f t="shared" ref="G197:S197" ca="1" si="34">G109*G$177</f>
        <v>2.6686653361857302</v>
      </c>
      <c r="H197" s="481">
        <f t="shared" ca="1" si="34"/>
        <v>2.9949409695531952</v>
      </c>
      <c r="I197" s="481">
        <f t="shared" ca="1" si="34"/>
        <v>11.115963420257533</v>
      </c>
      <c r="J197" s="481">
        <f t="shared" ca="1" si="34"/>
        <v>4.8810514276321939</v>
      </c>
      <c r="K197" s="481">
        <f t="shared" ca="1" si="34"/>
        <v>12.531777387723348</v>
      </c>
      <c r="L197" s="481">
        <f t="shared" ca="1" si="34"/>
        <v>28.894803638280081</v>
      </c>
      <c r="M197" s="481">
        <f t="shared" ca="1" si="34"/>
        <v>18.267061131820977</v>
      </c>
      <c r="N197" s="481">
        <f t="shared" ca="1" si="34"/>
        <v>15.468525991027441</v>
      </c>
      <c r="O197" s="481">
        <f t="shared" ca="1" si="34"/>
        <v>0.26249936277402808</v>
      </c>
      <c r="P197" s="481">
        <f t="shared" ca="1" si="34"/>
        <v>0</v>
      </c>
      <c r="Q197" s="481">
        <f t="shared" ca="1" si="34"/>
        <v>0</v>
      </c>
      <c r="R197" s="481">
        <f t="shared" ca="1" si="34"/>
        <v>0</v>
      </c>
      <c r="S197" s="481">
        <f t="shared" ca="1" si="34"/>
        <v>0</v>
      </c>
      <c r="U197" s="27"/>
      <c r="V197" s="27"/>
      <c r="W197" s="27"/>
      <c r="X197" s="27"/>
      <c r="Y197" s="27"/>
      <c r="Z197" s="27"/>
    </row>
    <row r="198" spans="1:26" x14ac:dyDescent="0.35">
      <c r="A198" s="450" t="s">
        <v>1833</v>
      </c>
      <c r="B198" s="461"/>
      <c r="C198" s="481">
        <f t="shared" ca="1" si="13"/>
        <v>1.1893149335825923</v>
      </c>
      <c r="D198" s="481">
        <f t="shared" ca="1" si="14"/>
        <v>1.1893149335825923</v>
      </c>
      <c r="E198" s="481">
        <f t="shared" ca="1" si="18"/>
        <v>0</v>
      </c>
      <c r="F198" s="481">
        <f t="shared" ca="1" si="15"/>
        <v>0</v>
      </c>
      <c r="G198" s="481">
        <f t="shared" ref="G198:S198" ca="1" si="35">G110*G$177</f>
        <v>0</v>
      </c>
      <c r="H198" s="481">
        <f t="shared" ca="1" si="35"/>
        <v>0</v>
      </c>
      <c r="I198" s="481">
        <f t="shared" ca="1" si="35"/>
        <v>0</v>
      </c>
      <c r="J198" s="481">
        <f t="shared" ca="1" si="35"/>
        <v>0.21936123572988767</v>
      </c>
      <c r="K198" s="481">
        <f t="shared" ca="1" si="35"/>
        <v>0</v>
      </c>
      <c r="L198" s="481">
        <f t="shared" ca="1" si="35"/>
        <v>0.96995369785270458</v>
      </c>
      <c r="M198" s="481">
        <f t="shared" ca="1" si="35"/>
        <v>0</v>
      </c>
      <c r="N198" s="481">
        <f t="shared" ca="1" si="35"/>
        <v>0</v>
      </c>
      <c r="O198" s="481">
        <f t="shared" ca="1" si="35"/>
        <v>0</v>
      </c>
      <c r="P198" s="481">
        <f t="shared" ca="1" si="35"/>
        <v>0</v>
      </c>
      <c r="Q198" s="481">
        <f t="shared" ca="1" si="35"/>
        <v>0</v>
      </c>
      <c r="R198" s="481">
        <f t="shared" ca="1" si="35"/>
        <v>0</v>
      </c>
      <c r="S198" s="481">
        <f t="shared" ca="1" si="35"/>
        <v>0</v>
      </c>
      <c r="U198" s="27"/>
      <c r="V198" s="27"/>
      <c r="W198" s="27"/>
      <c r="X198" s="27"/>
      <c r="Y198" s="27"/>
      <c r="Z198" s="27"/>
    </row>
    <row r="199" spans="1:26" x14ac:dyDescent="0.35">
      <c r="A199" s="446" t="s">
        <v>1834</v>
      </c>
      <c r="B199" s="453"/>
      <c r="C199" s="449">
        <f t="shared" ca="1" si="13"/>
        <v>1.7502329299220984</v>
      </c>
      <c r="D199" s="449">
        <f t="shared" ca="1" si="14"/>
        <v>1.7502329299220984</v>
      </c>
      <c r="E199" s="449">
        <f t="shared" ca="1" si="18"/>
        <v>0</v>
      </c>
      <c r="F199" s="449">
        <f t="shared" ca="1" si="15"/>
        <v>0</v>
      </c>
      <c r="G199" s="449">
        <f t="shared" ref="G199:S199" ca="1" si="36">G111*G$177</f>
        <v>0</v>
      </c>
      <c r="H199" s="449">
        <f t="shared" ca="1" si="36"/>
        <v>0</v>
      </c>
      <c r="I199" s="449">
        <f t="shared" ca="1" si="36"/>
        <v>0</v>
      </c>
      <c r="J199" s="449">
        <f t="shared" ca="1" si="36"/>
        <v>0</v>
      </c>
      <c r="K199" s="449">
        <f t="shared" ca="1" si="36"/>
        <v>0</v>
      </c>
      <c r="L199" s="449">
        <f t="shared" ca="1" si="36"/>
        <v>0</v>
      </c>
      <c r="M199" s="449">
        <f t="shared" ca="1" si="36"/>
        <v>0</v>
      </c>
      <c r="N199" s="449">
        <f t="shared" ca="1" si="36"/>
        <v>1.7502329299220984</v>
      </c>
      <c r="O199" s="449">
        <f t="shared" ca="1" si="36"/>
        <v>0</v>
      </c>
      <c r="P199" s="449">
        <f t="shared" ca="1" si="36"/>
        <v>0</v>
      </c>
      <c r="Q199" s="449">
        <f t="shared" ca="1" si="36"/>
        <v>0</v>
      </c>
      <c r="R199" s="449">
        <f t="shared" ca="1" si="36"/>
        <v>0</v>
      </c>
      <c r="S199" s="449">
        <f t="shared" ca="1" si="36"/>
        <v>0</v>
      </c>
      <c r="U199" s="27"/>
      <c r="V199" s="27"/>
      <c r="W199" s="27"/>
      <c r="X199" s="27"/>
      <c r="Y199" s="27"/>
      <c r="Z199" s="27"/>
    </row>
    <row r="200" spans="1:26" x14ac:dyDescent="0.35">
      <c r="A200" s="450" t="s">
        <v>1835</v>
      </c>
      <c r="B200" s="461"/>
      <c r="C200" s="481">
        <f t="shared" ca="1" si="13"/>
        <v>1.7502329299220984</v>
      </c>
      <c r="D200" s="481">
        <f t="shared" ca="1" si="14"/>
        <v>1.7502329299220984</v>
      </c>
      <c r="E200" s="481">
        <f t="shared" ca="1" si="18"/>
        <v>0</v>
      </c>
      <c r="F200" s="481">
        <f t="shared" ca="1" si="15"/>
        <v>0</v>
      </c>
      <c r="G200" s="481">
        <f t="shared" ref="G200:S200" ca="1" si="37">G112*G$177</f>
        <v>0</v>
      </c>
      <c r="H200" s="481">
        <f t="shared" ca="1" si="37"/>
        <v>0</v>
      </c>
      <c r="I200" s="481">
        <f t="shared" ca="1" si="37"/>
        <v>0</v>
      </c>
      <c r="J200" s="481">
        <f t="shared" ca="1" si="37"/>
        <v>0</v>
      </c>
      <c r="K200" s="481">
        <f t="shared" ca="1" si="37"/>
        <v>0</v>
      </c>
      <c r="L200" s="481">
        <f t="shared" ca="1" si="37"/>
        <v>0</v>
      </c>
      <c r="M200" s="481">
        <f t="shared" ca="1" si="37"/>
        <v>0</v>
      </c>
      <c r="N200" s="481">
        <f t="shared" ca="1" si="37"/>
        <v>1.7502329299220984</v>
      </c>
      <c r="O200" s="481">
        <f t="shared" ca="1" si="37"/>
        <v>0</v>
      </c>
      <c r="P200" s="481">
        <f t="shared" ca="1" si="37"/>
        <v>0</v>
      </c>
      <c r="Q200" s="481">
        <f t="shared" ca="1" si="37"/>
        <v>0</v>
      </c>
      <c r="R200" s="481">
        <f t="shared" ca="1" si="37"/>
        <v>0</v>
      </c>
      <c r="S200" s="481">
        <f t="shared" ca="1" si="37"/>
        <v>0</v>
      </c>
      <c r="U200" s="224"/>
      <c r="V200" s="224"/>
      <c r="W200" s="224"/>
      <c r="X200" s="224"/>
      <c r="Y200" s="224"/>
      <c r="Z200" s="224"/>
    </row>
    <row r="201" spans="1:26" x14ac:dyDescent="0.35">
      <c r="A201" s="450" t="s">
        <v>1836</v>
      </c>
      <c r="B201" s="461"/>
      <c r="C201" s="481">
        <f t="shared" ca="1" si="13"/>
        <v>0</v>
      </c>
      <c r="D201" s="481">
        <f t="shared" ca="1" si="14"/>
        <v>0</v>
      </c>
      <c r="E201" s="481">
        <f t="shared" ca="1" si="18"/>
        <v>0</v>
      </c>
      <c r="F201" s="481">
        <f t="shared" ca="1" si="15"/>
        <v>0</v>
      </c>
      <c r="G201" s="481">
        <f t="shared" ref="G201:S201" ca="1" si="38">G113*G$177</f>
        <v>0</v>
      </c>
      <c r="H201" s="481">
        <f t="shared" ca="1" si="38"/>
        <v>0</v>
      </c>
      <c r="I201" s="481">
        <f t="shared" ca="1" si="38"/>
        <v>0</v>
      </c>
      <c r="J201" s="481">
        <f t="shared" ca="1" si="38"/>
        <v>0</v>
      </c>
      <c r="K201" s="481">
        <f t="shared" ca="1" si="38"/>
        <v>0</v>
      </c>
      <c r="L201" s="481">
        <f t="shared" ca="1" si="38"/>
        <v>0</v>
      </c>
      <c r="M201" s="481">
        <f t="shared" ca="1" si="38"/>
        <v>0</v>
      </c>
      <c r="N201" s="481">
        <f t="shared" ca="1" si="38"/>
        <v>0</v>
      </c>
      <c r="O201" s="481">
        <f t="shared" ca="1" si="38"/>
        <v>0</v>
      </c>
      <c r="P201" s="481">
        <f t="shared" ca="1" si="38"/>
        <v>0</v>
      </c>
      <c r="Q201" s="481">
        <f t="shared" ca="1" si="38"/>
        <v>0</v>
      </c>
      <c r="R201" s="481">
        <f t="shared" ca="1" si="38"/>
        <v>0</v>
      </c>
      <c r="S201" s="481">
        <f t="shared" ca="1" si="38"/>
        <v>0</v>
      </c>
    </row>
    <row r="202" spans="1:26" x14ac:dyDescent="0.35">
      <c r="A202" s="453" t="s">
        <v>1837</v>
      </c>
      <c r="B202" s="453"/>
      <c r="C202" s="449">
        <f t="shared" ca="1" si="13"/>
        <v>4.7173634269798779</v>
      </c>
      <c r="D202" s="449">
        <f t="shared" ca="1" si="14"/>
        <v>4.7173634269798779</v>
      </c>
      <c r="E202" s="449">
        <f t="shared" ca="1" si="18"/>
        <v>0</v>
      </c>
      <c r="F202" s="449">
        <f t="shared" ca="1" si="15"/>
        <v>0</v>
      </c>
      <c r="G202" s="449">
        <f t="shared" ref="G202:S202" ca="1" si="39">G114*G$177</f>
        <v>0</v>
      </c>
      <c r="H202" s="449">
        <f t="shared" ca="1" si="39"/>
        <v>0</v>
      </c>
      <c r="I202" s="449">
        <f t="shared" ca="1" si="39"/>
        <v>0</v>
      </c>
      <c r="J202" s="449">
        <f t="shared" ca="1" si="39"/>
        <v>0</v>
      </c>
      <c r="K202" s="449">
        <f t="shared" ca="1" si="39"/>
        <v>0</v>
      </c>
      <c r="L202" s="449">
        <f t="shared" ca="1" si="39"/>
        <v>0</v>
      </c>
      <c r="M202" s="449">
        <f t="shared" ca="1" si="39"/>
        <v>0</v>
      </c>
      <c r="N202" s="449">
        <f t="shared" ca="1" si="39"/>
        <v>0.21797936308459451</v>
      </c>
      <c r="O202" s="449">
        <f t="shared" ca="1" si="39"/>
        <v>4.4993840638952838</v>
      </c>
      <c r="P202" s="449">
        <f t="shared" ca="1" si="39"/>
        <v>0</v>
      </c>
      <c r="Q202" s="449">
        <f t="shared" ca="1" si="39"/>
        <v>0</v>
      </c>
      <c r="R202" s="449">
        <f t="shared" ca="1" si="39"/>
        <v>0</v>
      </c>
      <c r="S202" s="449">
        <f t="shared" ca="1" si="39"/>
        <v>0</v>
      </c>
    </row>
    <row r="203" spans="1:26" x14ac:dyDescent="0.35">
      <c r="A203" s="450" t="s">
        <v>1838</v>
      </c>
      <c r="B203" s="461"/>
      <c r="C203" s="481">
        <f t="shared" ca="1" si="13"/>
        <v>4.2711684854585688</v>
      </c>
      <c r="D203" s="481">
        <f t="shared" ca="1" si="14"/>
        <v>4.2711684854585688</v>
      </c>
      <c r="E203" s="481">
        <f t="shared" ca="1" si="18"/>
        <v>0</v>
      </c>
      <c r="F203" s="481">
        <f t="shared" ca="1" si="15"/>
        <v>0</v>
      </c>
      <c r="G203" s="481">
        <f t="shared" ref="G203:S203" ca="1" si="40">G115*G$177</f>
        <v>0</v>
      </c>
      <c r="H203" s="481">
        <f t="shared" ca="1" si="40"/>
        <v>0</v>
      </c>
      <c r="I203" s="481">
        <f t="shared" ca="1" si="40"/>
        <v>0</v>
      </c>
      <c r="J203" s="481">
        <f t="shared" ca="1" si="40"/>
        <v>0</v>
      </c>
      <c r="K203" s="481">
        <f t="shared" ca="1" si="40"/>
        <v>0</v>
      </c>
      <c r="L203" s="481">
        <f t="shared" ca="1" si="40"/>
        <v>0</v>
      </c>
      <c r="M203" s="481">
        <f t="shared" ca="1" si="40"/>
        <v>0</v>
      </c>
      <c r="N203" s="481">
        <f t="shared" ca="1" si="40"/>
        <v>0.21797936308459451</v>
      </c>
      <c r="O203" s="481">
        <f t="shared" ca="1" si="40"/>
        <v>4.0531891223739747</v>
      </c>
      <c r="P203" s="481">
        <f t="shared" ca="1" si="40"/>
        <v>0</v>
      </c>
      <c r="Q203" s="481">
        <f t="shared" ca="1" si="40"/>
        <v>0</v>
      </c>
      <c r="R203" s="481">
        <f t="shared" ca="1" si="40"/>
        <v>0</v>
      </c>
      <c r="S203" s="481">
        <f t="shared" ca="1" si="40"/>
        <v>0</v>
      </c>
    </row>
    <row r="204" spans="1:26" x14ac:dyDescent="0.35">
      <c r="A204" s="450" t="s">
        <v>1839</v>
      </c>
      <c r="B204" s="461"/>
      <c r="C204" s="481">
        <f t="shared" ca="1" si="13"/>
        <v>0.44619494152130884</v>
      </c>
      <c r="D204" s="481">
        <f t="shared" ca="1" si="14"/>
        <v>0.44619494152130884</v>
      </c>
      <c r="E204" s="481">
        <f t="shared" ca="1" si="18"/>
        <v>0</v>
      </c>
      <c r="F204" s="481">
        <f t="shared" ca="1" si="15"/>
        <v>0</v>
      </c>
      <c r="G204" s="481">
        <f t="shared" ref="G204:S204" ca="1" si="41">G116*G$177</f>
        <v>0</v>
      </c>
      <c r="H204" s="481">
        <f t="shared" ca="1" si="41"/>
        <v>0</v>
      </c>
      <c r="I204" s="481">
        <f t="shared" ca="1" si="41"/>
        <v>0</v>
      </c>
      <c r="J204" s="481">
        <f t="shared" ca="1" si="41"/>
        <v>0</v>
      </c>
      <c r="K204" s="481">
        <f t="shared" ca="1" si="41"/>
        <v>0</v>
      </c>
      <c r="L204" s="481">
        <f t="shared" ca="1" si="41"/>
        <v>0</v>
      </c>
      <c r="M204" s="481">
        <f t="shared" ca="1" si="41"/>
        <v>0</v>
      </c>
      <c r="N204" s="481">
        <f t="shared" ca="1" si="41"/>
        <v>0</v>
      </c>
      <c r="O204" s="481">
        <f t="shared" ca="1" si="41"/>
        <v>0.44619494152130884</v>
      </c>
      <c r="P204" s="481">
        <f t="shared" ca="1" si="41"/>
        <v>0</v>
      </c>
      <c r="Q204" s="481">
        <f t="shared" ca="1" si="41"/>
        <v>0</v>
      </c>
      <c r="R204" s="481">
        <f t="shared" ca="1" si="41"/>
        <v>0</v>
      </c>
      <c r="S204" s="481">
        <f t="shared" ca="1" si="41"/>
        <v>0</v>
      </c>
    </row>
    <row r="205" spans="1:26" x14ac:dyDescent="0.35">
      <c r="A205" s="446" t="s">
        <v>1840</v>
      </c>
      <c r="B205" s="453"/>
      <c r="C205" s="449">
        <f t="shared" ca="1" si="13"/>
        <v>0.83559962011669753</v>
      </c>
      <c r="D205" s="449">
        <f t="shared" ca="1" si="14"/>
        <v>0</v>
      </c>
      <c r="E205" s="449">
        <f t="shared" ca="1" si="18"/>
        <v>0.83559962011669753</v>
      </c>
      <c r="F205" s="449">
        <f t="shared" ca="1" si="15"/>
        <v>0</v>
      </c>
      <c r="G205" s="449">
        <f t="shared" ref="G205:S205" ca="1" si="42">G117*G$177</f>
        <v>0</v>
      </c>
      <c r="H205" s="449">
        <f t="shared" ca="1" si="42"/>
        <v>0</v>
      </c>
      <c r="I205" s="449">
        <f t="shared" ca="1" si="42"/>
        <v>0</v>
      </c>
      <c r="J205" s="449">
        <f t="shared" ca="1" si="42"/>
        <v>0</v>
      </c>
      <c r="K205" s="449">
        <f t="shared" ca="1" si="42"/>
        <v>0</v>
      </c>
      <c r="L205" s="449">
        <f t="shared" ca="1" si="42"/>
        <v>0</v>
      </c>
      <c r="M205" s="449">
        <f t="shared" ca="1" si="42"/>
        <v>0.83559962011669753</v>
      </c>
      <c r="N205" s="449">
        <f t="shared" ca="1" si="42"/>
        <v>0</v>
      </c>
      <c r="O205" s="449">
        <f t="shared" ca="1" si="42"/>
        <v>0</v>
      </c>
      <c r="P205" s="449">
        <f t="shared" ca="1" si="42"/>
        <v>0</v>
      </c>
      <c r="Q205" s="449">
        <f t="shared" ca="1" si="42"/>
        <v>0</v>
      </c>
      <c r="R205" s="449">
        <f t="shared" ca="1" si="42"/>
        <v>0</v>
      </c>
      <c r="S205" s="449">
        <f t="shared" ca="1" si="42"/>
        <v>0</v>
      </c>
    </row>
    <row r="206" spans="1:26" x14ac:dyDescent="0.35">
      <c r="A206" s="450" t="s">
        <v>1841</v>
      </c>
      <c r="B206" s="461"/>
      <c r="C206" s="481">
        <f t="shared" ca="1" si="13"/>
        <v>0.83559962011669753</v>
      </c>
      <c r="D206" s="481">
        <f t="shared" ca="1" si="14"/>
        <v>0</v>
      </c>
      <c r="E206" s="481">
        <f t="shared" ca="1" si="18"/>
        <v>0.83559962011669753</v>
      </c>
      <c r="F206" s="481">
        <f t="shared" ca="1" si="15"/>
        <v>0</v>
      </c>
      <c r="G206" s="481">
        <f t="shared" ref="G206:S206" ca="1" si="43">G118*G$177</f>
        <v>0</v>
      </c>
      <c r="H206" s="481">
        <f t="shared" ca="1" si="43"/>
        <v>0</v>
      </c>
      <c r="I206" s="481">
        <f t="shared" ca="1" si="43"/>
        <v>0</v>
      </c>
      <c r="J206" s="481">
        <f t="shared" ca="1" si="43"/>
        <v>0</v>
      </c>
      <c r="K206" s="481">
        <f t="shared" ca="1" si="43"/>
        <v>0</v>
      </c>
      <c r="L206" s="481">
        <f t="shared" ca="1" si="43"/>
        <v>0</v>
      </c>
      <c r="M206" s="481">
        <f t="shared" ca="1" si="43"/>
        <v>0.83559962011669753</v>
      </c>
      <c r="N206" s="481">
        <f t="shared" ca="1" si="43"/>
        <v>0</v>
      </c>
      <c r="O206" s="481">
        <f t="shared" ca="1" si="43"/>
        <v>0</v>
      </c>
      <c r="P206" s="481">
        <f t="shared" ca="1" si="43"/>
        <v>0</v>
      </c>
      <c r="Q206" s="481">
        <f t="shared" ca="1" si="43"/>
        <v>0</v>
      </c>
      <c r="R206" s="481">
        <f t="shared" ca="1" si="43"/>
        <v>0</v>
      </c>
      <c r="S206" s="481">
        <f t="shared" ca="1" si="43"/>
        <v>0</v>
      </c>
    </row>
    <row r="207" spans="1:26" x14ac:dyDescent="0.35">
      <c r="A207" s="450" t="s">
        <v>1842</v>
      </c>
      <c r="B207" s="461"/>
      <c r="C207" s="481">
        <f t="shared" ca="1" si="13"/>
        <v>0</v>
      </c>
      <c r="D207" s="481">
        <f t="shared" ca="1" si="14"/>
        <v>0</v>
      </c>
      <c r="E207" s="481">
        <f t="shared" ca="1" si="18"/>
        <v>0</v>
      </c>
      <c r="F207" s="481">
        <f t="shared" ca="1" si="15"/>
        <v>0</v>
      </c>
      <c r="G207" s="481">
        <f t="shared" ref="G207:S207" ca="1" si="44">G119*G$177</f>
        <v>0</v>
      </c>
      <c r="H207" s="481">
        <f t="shared" ca="1" si="44"/>
        <v>0</v>
      </c>
      <c r="I207" s="481">
        <f t="shared" ca="1" si="44"/>
        <v>0</v>
      </c>
      <c r="J207" s="481">
        <f t="shared" ca="1" si="44"/>
        <v>0</v>
      </c>
      <c r="K207" s="481">
        <f t="shared" ca="1" si="44"/>
        <v>0</v>
      </c>
      <c r="L207" s="481">
        <f t="shared" ca="1" si="44"/>
        <v>0</v>
      </c>
      <c r="M207" s="481">
        <f t="shared" ca="1" si="44"/>
        <v>0</v>
      </c>
      <c r="N207" s="481">
        <f t="shared" ca="1" si="44"/>
        <v>0</v>
      </c>
      <c r="O207" s="481">
        <f t="shared" ca="1" si="44"/>
        <v>0</v>
      </c>
      <c r="P207" s="481">
        <f t="shared" ca="1" si="44"/>
        <v>0</v>
      </c>
      <c r="Q207" s="481">
        <f t="shared" ca="1" si="44"/>
        <v>0</v>
      </c>
      <c r="R207" s="481">
        <f t="shared" ca="1" si="44"/>
        <v>0</v>
      </c>
      <c r="S207" s="481">
        <f t="shared" ca="1" si="44"/>
        <v>0</v>
      </c>
    </row>
    <row r="208" spans="1:26" x14ac:dyDescent="0.35">
      <c r="A208" s="446" t="s">
        <v>1843</v>
      </c>
      <c r="B208" s="453"/>
      <c r="C208" s="449">
        <f t="shared" ca="1" si="13"/>
        <v>1.8799834513491409</v>
      </c>
      <c r="D208" s="449">
        <f t="shared" ca="1" si="14"/>
        <v>0.87307446564418589</v>
      </c>
      <c r="E208" s="449">
        <f t="shared" ca="1" si="18"/>
        <v>1.0069089857049549</v>
      </c>
      <c r="F208" s="449">
        <f t="shared" ca="1" si="15"/>
        <v>0</v>
      </c>
      <c r="G208" s="449">
        <f t="shared" ref="G208:S208" ca="1" si="45">G120*G$177</f>
        <v>0</v>
      </c>
      <c r="H208" s="449">
        <f t="shared" ca="1" si="45"/>
        <v>0</v>
      </c>
      <c r="I208" s="449">
        <f t="shared" ca="1" si="45"/>
        <v>0.87307446564418589</v>
      </c>
      <c r="J208" s="449">
        <f t="shared" ca="1" si="45"/>
        <v>0</v>
      </c>
      <c r="K208" s="449">
        <f t="shared" ca="1" si="45"/>
        <v>0</v>
      </c>
      <c r="L208" s="449">
        <f t="shared" ca="1" si="45"/>
        <v>0</v>
      </c>
      <c r="M208" s="449">
        <f t="shared" ca="1" si="45"/>
        <v>0</v>
      </c>
      <c r="N208" s="449">
        <f t="shared" ca="1" si="45"/>
        <v>0</v>
      </c>
      <c r="O208" s="449">
        <f t="shared" ca="1" si="45"/>
        <v>0</v>
      </c>
      <c r="P208" s="449">
        <f t="shared" ca="1" si="45"/>
        <v>0</v>
      </c>
      <c r="Q208" s="449">
        <f t="shared" ca="1" si="45"/>
        <v>1.0069089857049549</v>
      </c>
      <c r="R208" s="449">
        <f t="shared" ca="1" si="45"/>
        <v>0</v>
      </c>
      <c r="S208" s="449">
        <f t="shared" ca="1" si="45"/>
        <v>0</v>
      </c>
    </row>
    <row r="209" spans="1:19" x14ac:dyDescent="0.35">
      <c r="A209" s="450" t="s">
        <v>1844</v>
      </c>
      <c r="B209" s="461"/>
      <c r="C209" s="481">
        <f t="shared" ca="1" si="13"/>
        <v>1.8799834513491409</v>
      </c>
      <c r="D209" s="481">
        <f t="shared" ca="1" si="14"/>
        <v>0.87307446564418589</v>
      </c>
      <c r="E209" s="481">
        <f t="shared" ca="1" si="18"/>
        <v>1.0069089857049549</v>
      </c>
      <c r="F209" s="481">
        <f t="shared" ca="1" si="15"/>
        <v>0</v>
      </c>
      <c r="G209" s="481">
        <f t="shared" ref="G209:S209" ca="1" si="46">G121*G$177</f>
        <v>0</v>
      </c>
      <c r="H209" s="481">
        <f t="shared" ca="1" si="46"/>
        <v>0</v>
      </c>
      <c r="I209" s="481">
        <f t="shared" ca="1" si="46"/>
        <v>0.87307446564418589</v>
      </c>
      <c r="J209" s="481">
        <f t="shared" ca="1" si="46"/>
        <v>0</v>
      </c>
      <c r="K209" s="481">
        <f t="shared" ca="1" si="46"/>
        <v>0</v>
      </c>
      <c r="L209" s="481">
        <f t="shared" ca="1" si="46"/>
        <v>0</v>
      </c>
      <c r="M209" s="481">
        <f t="shared" ca="1" si="46"/>
        <v>0</v>
      </c>
      <c r="N209" s="481">
        <f t="shared" ca="1" si="46"/>
        <v>0</v>
      </c>
      <c r="O209" s="481">
        <f t="shared" ca="1" si="46"/>
        <v>0</v>
      </c>
      <c r="P209" s="481">
        <f t="shared" ca="1" si="46"/>
        <v>0</v>
      </c>
      <c r="Q209" s="481">
        <f t="shared" ca="1" si="46"/>
        <v>1.0069089857049549</v>
      </c>
      <c r="R209" s="481">
        <f t="shared" ca="1" si="46"/>
        <v>0</v>
      </c>
      <c r="S209" s="481">
        <f t="shared" ca="1" si="46"/>
        <v>0</v>
      </c>
    </row>
    <row r="210" spans="1:19" x14ac:dyDescent="0.35">
      <c r="A210" s="453" t="s">
        <v>1845</v>
      </c>
      <c r="B210" s="453"/>
      <c r="C210" s="449">
        <f t="shared" ca="1" si="13"/>
        <v>119.78379952018118</v>
      </c>
      <c r="D210" s="449">
        <f t="shared" ca="1" si="14"/>
        <v>90.858773138152529</v>
      </c>
      <c r="E210" s="449">
        <f t="shared" ca="1" si="18"/>
        <v>28.925026382028644</v>
      </c>
      <c r="F210" s="449">
        <f t="shared" ca="1" si="15"/>
        <v>7.9977594953275117</v>
      </c>
      <c r="G210" s="449">
        <f t="shared" ref="G210:S210" ca="1" si="47">G122*G$177</f>
        <v>14.674906459801155</v>
      </c>
      <c r="H210" s="449">
        <f t="shared" ca="1" si="47"/>
        <v>9.126074514711922</v>
      </c>
      <c r="I210" s="449">
        <f t="shared" ca="1" si="47"/>
        <v>13.236627014627706</v>
      </c>
      <c r="J210" s="449">
        <f t="shared" ca="1" si="47"/>
        <v>20.06622521310392</v>
      </c>
      <c r="K210" s="449">
        <f t="shared" ca="1" si="47"/>
        <v>7.8519928683272635</v>
      </c>
      <c r="L210" s="449">
        <f t="shared" ca="1" si="47"/>
        <v>6.7190349070760389</v>
      </c>
      <c r="M210" s="449">
        <f t="shared" ca="1" si="47"/>
        <v>19.218673786993914</v>
      </c>
      <c r="N210" s="449">
        <f t="shared" ca="1" si="47"/>
        <v>9.7753458475076318</v>
      </c>
      <c r="O210" s="449">
        <f t="shared" ca="1" si="47"/>
        <v>1.4108068176693864</v>
      </c>
      <c r="P210" s="449">
        <f t="shared" ca="1" si="47"/>
        <v>6.1235475422002494</v>
      </c>
      <c r="Q210" s="449">
        <f t="shared" ca="1" si="47"/>
        <v>0</v>
      </c>
      <c r="R210" s="449">
        <f t="shared" ca="1" si="47"/>
        <v>0</v>
      </c>
      <c r="S210" s="449">
        <f t="shared" ca="1" si="47"/>
        <v>3.5828050528344795</v>
      </c>
    </row>
    <row r="211" spans="1:19" x14ac:dyDescent="0.35">
      <c r="A211" s="450" t="s">
        <v>1846</v>
      </c>
      <c r="B211" s="461"/>
      <c r="C211" s="481">
        <f t="shared" ca="1" si="13"/>
        <v>40.795416814191732</v>
      </c>
      <c r="D211" s="481">
        <f t="shared" ca="1" si="14"/>
        <v>31.889147934594813</v>
      </c>
      <c r="E211" s="481">
        <f t="shared" ca="1" si="18"/>
        <v>8.9062688795969187</v>
      </c>
      <c r="F211" s="481">
        <f t="shared" ref="F211:F242" ca="1" si="48">F123*F$177</f>
        <v>2.809669142307186</v>
      </c>
      <c r="G211" s="481">
        <f t="shared" ref="G211:S211" ca="1" si="49">G123*G$177</f>
        <v>0</v>
      </c>
      <c r="H211" s="481">
        <f t="shared" ca="1" si="49"/>
        <v>0</v>
      </c>
      <c r="I211" s="481">
        <f t="shared" ca="1" si="49"/>
        <v>1.5911692094308096</v>
      </c>
      <c r="J211" s="481">
        <f t="shared" ca="1" si="49"/>
        <v>11.532143523504336</v>
      </c>
      <c r="K211" s="481">
        <f t="shared" ca="1" si="49"/>
        <v>4.533967573865457</v>
      </c>
      <c r="L211" s="481">
        <f t="shared" ca="1" si="49"/>
        <v>6.7190349070760389</v>
      </c>
      <c r="M211" s="481">
        <f t="shared" ca="1" si="49"/>
        <v>8.9062688795969187</v>
      </c>
      <c r="N211" s="481">
        <f t="shared" ca="1" si="49"/>
        <v>4.461894458822246</v>
      </c>
      <c r="O211" s="481">
        <f t="shared" ca="1" si="49"/>
        <v>0.24126911958873992</v>
      </c>
      <c r="P211" s="481">
        <f t="shared" ca="1" si="49"/>
        <v>0</v>
      </c>
      <c r="Q211" s="481">
        <f t="shared" ca="1" si="49"/>
        <v>0</v>
      </c>
      <c r="R211" s="481">
        <f t="shared" ca="1" si="49"/>
        <v>0</v>
      </c>
      <c r="S211" s="481">
        <f t="shared" ca="1" si="49"/>
        <v>0</v>
      </c>
    </row>
    <row r="212" spans="1:19" x14ac:dyDescent="0.35">
      <c r="A212" s="450" t="s">
        <v>1847</v>
      </c>
      <c r="B212" s="461"/>
      <c r="C212" s="481">
        <f t="shared" ca="1" si="13"/>
        <v>6.288222599856768</v>
      </c>
      <c r="D212" s="481">
        <f t="shared" ca="1" si="14"/>
        <v>6.288222599856768</v>
      </c>
      <c r="E212" s="481">
        <f t="shared" ca="1" si="18"/>
        <v>0</v>
      </c>
      <c r="F212" s="481">
        <f t="shared" ca="1" si="48"/>
        <v>2.7383330103698102</v>
      </c>
      <c r="G212" s="481">
        <f t="shared" ref="G212:S212" ca="1" si="50">G124*G$177</f>
        <v>0</v>
      </c>
      <c r="H212" s="481">
        <f t="shared" ca="1" si="50"/>
        <v>1.2019128875033522</v>
      </c>
      <c r="I212" s="481">
        <f t="shared" ca="1" si="50"/>
        <v>2.347976701983606</v>
      </c>
      <c r="J212" s="481">
        <f t="shared" ca="1" si="50"/>
        <v>0</v>
      </c>
      <c r="K212" s="481">
        <f t="shared" ca="1" si="50"/>
        <v>0</v>
      </c>
      <c r="L212" s="481">
        <f t="shared" ca="1" si="50"/>
        <v>0</v>
      </c>
      <c r="M212" s="481">
        <f t="shared" ca="1" si="50"/>
        <v>0</v>
      </c>
      <c r="N212" s="481">
        <f t="shared" ca="1" si="50"/>
        <v>0</v>
      </c>
      <c r="O212" s="481">
        <f t="shared" ca="1" si="50"/>
        <v>0</v>
      </c>
      <c r="P212" s="481">
        <f t="shared" ca="1" si="50"/>
        <v>0</v>
      </c>
      <c r="Q212" s="481">
        <f t="shared" ca="1" si="50"/>
        <v>0</v>
      </c>
      <c r="R212" s="481">
        <f t="shared" ca="1" si="50"/>
        <v>0</v>
      </c>
      <c r="S212" s="481">
        <f t="shared" ca="1" si="50"/>
        <v>0</v>
      </c>
    </row>
    <row r="213" spans="1:19" x14ac:dyDescent="0.35">
      <c r="A213" s="450" t="s">
        <v>1848</v>
      </c>
      <c r="B213" s="461"/>
      <c r="C213" s="482">
        <f t="shared" ca="1" si="13"/>
        <v>17.642815019870419</v>
      </c>
      <c r="D213" s="482">
        <f t="shared" ca="1" si="14"/>
        <v>12.726639392616974</v>
      </c>
      <c r="E213" s="482">
        <f t="shared" ca="1" si="18"/>
        <v>4.9161756272534474</v>
      </c>
      <c r="F213" s="482">
        <f t="shared" ca="1" si="48"/>
        <v>0.28290683797852895</v>
      </c>
      <c r="G213" s="482">
        <f t="shared" ref="G213:S213" ca="1" si="51">G125*G$177</f>
        <v>8.9758933168279551</v>
      </c>
      <c r="H213" s="482">
        <f t="shared" ca="1" si="51"/>
        <v>1.4703068328512716</v>
      </c>
      <c r="I213" s="482">
        <f t="shared" ca="1" si="51"/>
        <v>0</v>
      </c>
      <c r="J213" s="482">
        <f t="shared" ca="1" si="51"/>
        <v>0.55345189354309188</v>
      </c>
      <c r="K213" s="482">
        <f t="shared" ca="1" si="51"/>
        <v>1.0976578679883224</v>
      </c>
      <c r="L213" s="482">
        <f t="shared" ca="1" si="51"/>
        <v>0</v>
      </c>
      <c r="M213" s="482">
        <f t="shared" ca="1" si="51"/>
        <v>4.9161756272534474</v>
      </c>
      <c r="N213" s="482">
        <f t="shared" ca="1" si="51"/>
        <v>0.34642264342780177</v>
      </c>
      <c r="O213" s="482">
        <f t="shared" ca="1" si="51"/>
        <v>0</v>
      </c>
      <c r="P213" s="482">
        <f t="shared" ca="1" si="51"/>
        <v>0</v>
      </c>
      <c r="Q213" s="482">
        <f t="shared" ca="1" si="51"/>
        <v>0</v>
      </c>
      <c r="R213" s="482">
        <f t="shared" ca="1" si="51"/>
        <v>0</v>
      </c>
      <c r="S213" s="482">
        <f t="shared" ca="1" si="51"/>
        <v>0</v>
      </c>
    </row>
    <row r="214" spans="1:19" x14ac:dyDescent="0.35">
      <c r="A214" s="450" t="s">
        <v>1849</v>
      </c>
      <c r="B214" s="461"/>
      <c r="C214" s="481">
        <f ca="1">SUM(F214:S214)</f>
        <v>0</v>
      </c>
      <c r="D214" s="481">
        <f t="shared" ca="1" si="14"/>
        <v>0</v>
      </c>
      <c r="E214" s="481">
        <f t="shared" ca="1" si="18"/>
        <v>0</v>
      </c>
      <c r="F214" s="481">
        <f t="shared" ca="1" si="48"/>
        <v>0</v>
      </c>
      <c r="G214" s="481">
        <f t="shared" ref="G214:S214" ca="1" si="52">G126*G$177</f>
        <v>0</v>
      </c>
      <c r="H214" s="481">
        <f t="shared" ca="1" si="52"/>
        <v>0</v>
      </c>
      <c r="I214" s="481">
        <f t="shared" ca="1" si="52"/>
        <v>0</v>
      </c>
      <c r="J214" s="481">
        <f t="shared" ca="1" si="52"/>
        <v>0</v>
      </c>
      <c r="K214" s="481">
        <f t="shared" ca="1" si="52"/>
        <v>0</v>
      </c>
      <c r="L214" s="481">
        <f t="shared" ca="1" si="52"/>
        <v>0</v>
      </c>
      <c r="M214" s="481">
        <f t="shared" ca="1" si="52"/>
        <v>0</v>
      </c>
      <c r="N214" s="481">
        <f t="shared" ca="1" si="52"/>
        <v>0</v>
      </c>
      <c r="O214" s="481">
        <f t="shared" ca="1" si="52"/>
        <v>0</v>
      </c>
      <c r="P214" s="481">
        <f t="shared" ca="1" si="52"/>
        <v>0</v>
      </c>
      <c r="Q214" s="481">
        <f t="shared" ca="1" si="52"/>
        <v>0</v>
      </c>
      <c r="R214" s="481">
        <f t="shared" ca="1" si="52"/>
        <v>0</v>
      </c>
      <c r="S214" s="481">
        <f t="shared" ca="1" si="52"/>
        <v>0</v>
      </c>
    </row>
    <row r="215" spans="1:19" x14ac:dyDescent="0.35">
      <c r="A215" s="450" t="s">
        <v>1850</v>
      </c>
      <c r="B215" s="461"/>
      <c r="C215" s="481">
        <f t="shared" ca="1" si="13"/>
        <v>25.246659319008273</v>
      </c>
      <c r="D215" s="481">
        <f t="shared" ca="1" si="14"/>
        <v>25.246659319008273</v>
      </c>
      <c r="E215" s="481">
        <f t="shared" ca="1" si="18"/>
        <v>0</v>
      </c>
      <c r="F215" s="481">
        <f t="shared" ca="1" si="48"/>
        <v>0.41000144287182205</v>
      </c>
      <c r="G215" s="481">
        <f t="shared" ref="G215:S215" ca="1" si="53">G127*G$177</f>
        <v>4.8915831801667737</v>
      </c>
      <c r="H215" s="481">
        <f t="shared" ca="1" si="53"/>
        <v>2.1894454808184722</v>
      </c>
      <c r="I215" s="481">
        <f t="shared" ca="1" si="53"/>
        <v>4.4626232192075914</v>
      </c>
      <c r="J215" s="481">
        <f t="shared" ca="1" si="53"/>
        <v>5.7055060371722313</v>
      </c>
      <c r="K215" s="481">
        <f t="shared" ca="1" si="53"/>
        <v>1.4509335154331529</v>
      </c>
      <c r="L215" s="481">
        <f t="shared" ca="1" si="53"/>
        <v>0</v>
      </c>
      <c r="M215" s="481">
        <f t="shared" ca="1" si="53"/>
        <v>0</v>
      </c>
      <c r="N215" s="481">
        <f t="shared" ca="1" si="53"/>
        <v>4.9670287452575836</v>
      </c>
      <c r="O215" s="481">
        <f t="shared" ca="1" si="53"/>
        <v>1.1695376980806467</v>
      </c>
      <c r="P215" s="481">
        <f t="shared" ca="1" si="53"/>
        <v>0</v>
      </c>
      <c r="Q215" s="481">
        <f t="shared" ca="1" si="53"/>
        <v>0</v>
      </c>
      <c r="R215" s="481">
        <f t="shared" ca="1" si="53"/>
        <v>0</v>
      </c>
      <c r="S215" s="481">
        <f t="shared" ca="1" si="53"/>
        <v>0</v>
      </c>
    </row>
    <row r="216" spans="1:19" x14ac:dyDescent="0.35">
      <c r="A216" s="450" t="s">
        <v>1851</v>
      </c>
      <c r="B216" s="461"/>
      <c r="C216" s="481">
        <f t="shared" ca="1" si="13"/>
        <v>3.1757334960315604</v>
      </c>
      <c r="D216" s="481">
        <f t="shared" ca="1" si="14"/>
        <v>3.1757334960315604</v>
      </c>
      <c r="E216" s="481">
        <f t="shared" ca="1" si="18"/>
        <v>0</v>
      </c>
      <c r="F216" s="481">
        <f t="shared" ca="1" si="48"/>
        <v>0</v>
      </c>
      <c r="G216" s="481">
        <f t="shared" ref="G216:S216" ca="1" si="54">G128*G$177</f>
        <v>0</v>
      </c>
      <c r="H216" s="481">
        <f t="shared" ca="1" si="54"/>
        <v>3.1757334960315604</v>
      </c>
      <c r="I216" s="481">
        <f t="shared" ca="1" si="54"/>
        <v>0</v>
      </c>
      <c r="J216" s="481">
        <f t="shared" ca="1" si="54"/>
        <v>0</v>
      </c>
      <c r="K216" s="481">
        <f t="shared" ca="1" si="54"/>
        <v>0</v>
      </c>
      <c r="L216" s="481">
        <f t="shared" ca="1" si="54"/>
        <v>0</v>
      </c>
      <c r="M216" s="481">
        <f t="shared" ca="1" si="54"/>
        <v>0</v>
      </c>
      <c r="N216" s="481">
        <f t="shared" ca="1" si="54"/>
        <v>0</v>
      </c>
      <c r="O216" s="481">
        <f t="shared" ca="1" si="54"/>
        <v>0</v>
      </c>
      <c r="P216" s="481">
        <f t="shared" ca="1" si="54"/>
        <v>0</v>
      </c>
      <c r="Q216" s="481">
        <f t="shared" ca="1" si="54"/>
        <v>0</v>
      </c>
      <c r="R216" s="481">
        <f t="shared" ca="1" si="54"/>
        <v>0</v>
      </c>
      <c r="S216" s="481">
        <f t="shared" ca="1" si="54"/>
        <v>0</v>
      </c>
    </row>
    <row r="217" spans="1:19" x14ac:dyDescent="0.35">
      <c r="A217" s="450" t="s">
        <v>1852</v>
      </c>
      <c r="B217" s="461"/>
      <c r="C217" s="481">
        <f t="shared" ca="1" si="13"/>
        <v>26.634952271222424</v>
      </c>
      <c r="D217" s="481">
        <f t="shared" ca="1" si="14"/>
        <v>11.532370396044147</v>
      </c>
      <c r="E217" s="481">
        <f t="shared" ca="1" si="18"/>
        <v>15.102581875178277</v>
      </c>
      <c r="F217" s="481">
        <f t="shared" ca="1" si="48"/>
        <v>1.7568490618001649</v>
      </c>
      <c r="G217" s="481">
        <f t="shared" ref="G217:S217" ca="1" si="55">G129*G$177</f>
        <v>0.80742996280642731</v>
      </c>
      <c r="H217" s="481">
        <f t="shared" ca="1" si="55"/>
        <v>1.0886758175072651</v>
      </c>
      <c r="I217" s="481">
        <f t="shared" ca="1" si="55"/>
        <v>4.8348578840056984</v>
      </c>
      <c r="J217" s="481">
        <f t="shared" ca="1" si="55"/>
        <v>2.2751237588842614</v>
      </c>
      <c r="K217" s="481">
        <f t="shared" ca="1" si="55"/>
        <v>0.76943391104033065</v>
      </c>
      <c r="L217" s="481">
        <f t="shared" ca="1" si="55"/>
        <v>0</v>
      </c>
      <c r="M217" s="481">
        <f t="shared" ca="1" si="55"/>
        <v>5.3962292801435465</v>
      </c>
      <c r="N217" s="481">
        <f t="shared" ca="1" si="55"/>
        <v>0</v>
      </c>
      <c r="O217" s="481">
        <f t="shared" ca="1" si="55"/>
        <v>0</v>
      </c>
      <c r="P217" s="481">
        <f t="shared" ca="1" si="55"/>
        <v>6.1235475422002494</v>
      </c>
      <c r="Q217" s="481">
        <f t="shared" ca="1" si="55"/>
        <v>0</v>
      </c>
      <c r="R217" s="481">
        <f t="shared" ca="1" si="55"/>
        <v>0</v>
      </c>
      <c r="S217" s="481">
        <f t="shared" ca="1" si="55"/>
        <v>3.5828050528344795</v>
      </c>
    </row>
    <row r="218" spans="1:19" x14ac:dyDescent="0.35">
      <c r="A218" s="454" t="s">
        <v>1853</v>
      </c>
      <c r="B218" s="443"/>
      <c r="C218" s="445">
        <f t="shared" ca="1" si="13"/>
        <v>274.01558941495318</v>
      </c>
      <c r="D218" s="445">
        <f t="shared" ca="1" si="14"/>
        <v>183.31945106288313</v>
      </c>
      <c r="E218" s="445">
        <f t="shared" ca="1" si="18"/>
        <v>90.696138352070108</v>
      </c>
      <c r="F218" s="445">
        <f t="shared" ca="1" si="48"/>
        <v>45.938719864562493</v>
      </c>
      <c r="G218" s="445">
        <f t="shared" ref="G218:S218" ca="1" si="56">G130*G$177</f>
        <v>34.695287525553709</v>
      </c>
      <c r="H218" s="445">
        <f t="shared" ca="1" si="56"/>
        <v>21.181967286977468</v>
      </c>
      <c r="I218" s="445">
        <f t="shared" ca="1" si="56"/>
        <v>28.491326104784601</v>
      </c>
      <c r="J218" s="445">
        <f t="shared" ca="1" si="56"/>
        <v>8.6229490337547503</v>
      </c>
      <c r="K218" s="445">
        <f t="shared" ca="1" si="56"/>
        <v>5.4095483945696161</v>
      </c>
      <c r="L218" s="445">
        <f t="shared" ca="1" si="56"/>
        <v>10.41149172810284</v>
      </c>
      <c r="M218" s="445">
        <f t="shared" ca="1" si="56"/>
        <v>24.136472895193187</v>
      </c>
      <c r="N218" s="445">
        <f t="shared" ca="1" si="56"/>
        <v>18.682438208067602</v>
      </c>
      <c r="O218" s="445">
        <f t="shared" ca="1" si="56"/>
        <v>9.885722916510046</v>
      </c>
      <c r="P218" s="445">
        <f t="shared" ca="1" si="56"/>
        <v>1.903575935234187</v>
      </c>
      <c r="Q218" s="445">
        <f t="shared" ca="1" si="56"/>
        <v>43.043290363721567</v>
      </c>
      <c r="R218" s="445">
        <f t="shared" ca="1" si="56"/>
        <v>16.439729293526881</v>
      </c>
      <c r="S218" s="445">
        <f t="shared" ca="1" si="56"/>
        <v>5.1730698643942858</v>
      </c>
    </row>
    <row r="219" spans="1:19" x14ac:dyDescent="0.35">
      <c r="A219" s="450" t="s">
        <v>1854</v>
      </c>
      <c r="B219" s="461"/>
      <c r="C219" s="481">
        <f t="shared" ca="1" si="13"/>
        <v>22.703032038951218</v>
      </c>
      <c r="D219" s="481">
        <f t="shared" ca="1" si="14"/>
        <v>16.437973269283976</v>
      </c>
      <c r="E219" s="481">
        <f t="shared" ca="1" si="18"/>
        <v>6.2650587696672408</v>
      </c>
      <c r="F219" s="481">
        <f t="shared" ca="1" si="48"/>
        <v>5.7709043193700031</v>
      </c>
      <c r="G219" s="481">
        <f t="shared" ref="G219:S219" ca="1" si="57">G131*G$177</f>
        <v>5.7694436748612494</v>
      </c>
      <c r="H219" s="481">
        <f t="shared" ca="1" si="57"/>
        <v>2.6690490471924111</v>
      </c>
      <c r="I219" s="481">
        <f t="shared" ca="1" si="57"/>
        <v>1.7226394170407531</v>
      </c>
      <c r="J219" s="481">
        <f t="shared" ca="1" si="57"/>
        <v>0</v>
      </c>
      <c r="K219" s="481">
        <f t="shared" ca="1" si="57"/>
        <v>0.50593681081955955</v>
      </c>
      <c r="L219" s="481">
        <f t="shared" ca="1" si="57"/>
        <v>0</v>
      </c>
      <c r="M219" s="481">
        <f t="shared" ca="1" si="57"/>
        <v>0</v>
      </c>
      <c r="N219" s="481">
        <f t="shared" ca="1" si="57"/>
        <v>0</v>
      </c>
      <c r="O219" s="481">
        <f t="shared" ca="1" si="57"/>
        <v>0</v>
      </c>
      <c r="P219" s="481">
        <f t="shared" ca="1" si="57"/>
        <v>0</v>
      </c>
      <c r="Q219" s="481">
        <f t="shared" ca="1" si="57"/>
        <v>6.2650587696672408</v>
      </c>
      <c r="R219" s="481">
        <f t="shared" ca="1" si="57"/>
        <v>0</v>
      </c>
      <c r="S219" s="481">
        <f t="shared" ca="1" si="57"/>
        <v>0</v>
      </c>
    </row>
    <row r="220" spans="1:19" x14ac:dyDescent="0.35">
      <c r="A220" s="450" t="s">
        <v>1855</v>
      </c>
      <c r="B220" s="461"/>
      <c r="C220" s="481">
        <f t="shared" ca="1" si="13"/>
        <v>88.890816314600613</v>
      </c>
      <c r="D220" s="481">
        <f t="shared" ca="1" si="14"/>
        <v>48.555972006649021</v>
      </c>
      <c r="E220" s="481">
        <f t="shared" ca="1" si="18"/>
        <v>40.334844307951592</v>
      </c>
      <c r="F220" s="481">
        <f t="shared" ca="1" si="48"/>
        <v>4.8256131677013094</v>
      </c>
      <c r="G220" s="481">
        <f t="shared" ref="G220:S220" ca="1" si="58">G132*G$177</f>
        <v>9.8402028825497716</v>
      </c>
      <c r="H220" s="481">
        <f t="shared" ca="1" si="58"/>
        <v>10.383001855395626</v>
      </c>
      <c r="I220" s="481">
        <f t="shared" ca="1" si="58"/>
        <v>15.388857486709796</v>
      </c>
      <c r="J220" s="481">
        <f t="shared" ca="1" si="58"/>
        <v>3.3714884184249714</v>
      </c>
      <c r="K220" s="481">
        <f t="shared" ca="1" si="58"/>
        <v>0.30069273670629232</v>
      </c>
      <c r="L220" s="481">
        <f t="shared" ca="1" si="58"/>
        <v>4.4461154591612475</v>
      </c>
      <c r="M220" s="481">
        <f t="shared" ca="1" si="58"/>
        <v>14.079947910435891</v>
      </c>
      <c r="N220" s="481">
        <f t="shared" ca="1" si="58"/>
        <v>0</v>
      </c>
      <c r="O220" s="481">
        <f t="shared" ca="1" si="58"/>
        <v>0</v>
      </c>
      <c r="P220" s="481">
        <f t="shared" ca="1" si="58"/>
        <v>0</v>
      </c>
      <c r="Q220" s="481">
        <f t="shared" ca="1" si="58"/>
        <v>18.567923858266191</v>
      </c>
      <c r="R220" s="481">
        <f t="shared" ca="1" si="58"/>
        <v>7.686972539249509</v>
      </c>
      <c r="S220" s="481">
        <f t="shared" ca="1" si="58"/>
        <v>0</v>
      </c>
    </row>
    <row r="221" spans="1:19" x14ac:dyDescent="0.35">
      <c r="A221" s="450" t="s">
        <v>1856</v>
      </c>
      <c r="B221" s="461"/>
      <c r="C221" s="481">
        <f t="shared" ca="1" si="13"/>
        <v>6.1281120524058501</v>
      </c>
      <c r="D221" s="481">
        <f t="shared" ca="1" si="14"/>
        <v>5.3589635110673557</v>
      </c>
      <c r="E221" s="481">
        <f t="shared" ca="1" si="18"/>
        <v>0.76914854133849464</v>
      </c>
      <c r="F221" s="481">
        <f t="shared" ca="1" si="48"/>
        <v>3.1388228656694874</v>
      </c>
      <c r="G221" s="481">
        <f t="shared" ref="G221:S221" ca="1" si="59">G133*G$177</f>
        <v>0.32288389007648854</v>
      </c>
      <c r="H221" s="481">
        <f t="shared" ca="1" si="59"/>
        <v>0.18547399530438635</v>
      </c>
      <c r="I221" s="481">
        <f t="shared" ca="1" si="59"/>
        <v>1.1239041574741706</v>
      </c>
      <c r="J221" s="481">
        <f t="shared" ca="1" si="59"/>
        <v>0</v>
      </c>
      <c r="K221" s="481">
        <f t="shared" ca="1" si="59"/>
        <v>0.58787860254282298</v>
      </c>
      <c r="L221" s="481">
        <f t="shared" ca="1" si="59"/>
        <v>0</v>
      </c>
      <c r="M221" s="481">
        <f t="shared" ca="1" si="59"/>
        <v>0</v>
      </c>
      <c r="N221" s="481">
        <f t="shared" ca="1" si="59"/>
        <v>0</v>
      </c>
      <c r="O221" s="481">
        <f t="shared" ca="1" si="59"/>
        <v>0</v>
      </c>
      <c r="P221" s="481">
        <f t="shared" ca="1" si="59"/>
        <v>0</v>
      </c>
      <c r="Q221" s="481">
        <f t="shared" ca="1" si="59"/>
        <v>0.76914854133849464</v>
      </c>
      <c r="R221" s="481">
        <f t="shared" ca="1" si="59"/>
        <v>0</v>
      </c>
      <c r="S221" s="481">
        <f t="shared" ca="1" si="59"/>
        <v>0</v>
      </c>
    </row>
    <row r="222" spans="1:19" x14ac:dyDescent="0.35">
      <c r="A222" s="450" t="s">
        <v>1857</v>
      </c>
      <c r="B222" s="483"/>
      <c r="C222" s="753">
        <f t="shared" ca="1" si="13"/>
        <v>0</v>
      </c>
      <c r="D222" s="753">
        <f t="shared" ca="1" si="14"/>
        <v>0</v>
      </c>
      <c r="E222" s="753">
        <f t="shared" ca="1" si="18"/>
        <v>0</v>
      </c>
      <c r="F222" s="753">
        <f t="shared" ca="1" si="48"/>
        <v>0</v>
      </c>
      <c r="G222" s="753">
        <f t="shared" ref="G222:S222" ca="1" si="60">G134*G$177</f>
        <v>0</v>
      </c>
      <c r="H222" s="753">
        <f t="shared" ca="1" si="60"/>
        <v>0</v>
      </c>
      <c r="I222" s="753">
        <f t="shared" ca="1" si="60"/>
        <v>0</v>
      </c>
      <c r="J222" s="753">
        <f t="shared" ca="1" si="60"/>
        <v>0</v>
      </c>
      <c r="K222" s="753">
        <f t="shared" ca="1" si="60"/>
        <v>0</v>
      </c>
      <c r="L222" s="753">
        <f t="shared" ca="1" si="60"/>
        <v>0</v>
      </c>
      <c r="M222" s="753">
        <f t="shared" ca="1" si="60"/>
        <v>0</v>
      </c>
      <c r="N222" s="753">
        <f t="shared" ca="1" si="60"/>
        <v>0</v>
      </c>
      <c r="O222" s="753">
        <f t="shared" ca="1" si="60"/>
        <v>0</v>
      </c>
      <c r="P222" s="753">
        <f t="shared" ca="1" si="60"/>
        <v>0</v>
      </c>
      <c r="Q222" s="753">
        <f t="shared" ca="1" si="60"/>
        <v>0</v>
      </c>
      <c r="R222" s="753">
        <f t="shared" ca="1" si="60"/>
        <v>0</v>
      </c>
      <c r="S222" s="753">
        <f t="shared" ca="1" si="60"/>
        <v>0</v>
      </c>
    </row>
    <row r="223" spans="1:19" x14ac:dyDescent="0.35">
      <c r="A223" s="450" t="s">
        <v>1858</v>
      </c>
      <c r="B223" s="461"/>
      <c r="C223" s="484">
        <f t="shared" ca="1" si="13"/>
        <v>94.679463754393453</v>
      </c>
      <c r="D223" s="484">
        <f t="shared" ca="1" si="14"/>
        <v>63.788005688933488</v>
      </c>
      <c r="E223" s="484">
        <f t="shared" ca="1" si="18"/>
        <v>30.891458065459972</v>
      </c>
      <c r="F223" s="452">
        <f t="shared" ca="1" si="48"/>
        <v>26.909452820406688</v>
      </c>
      <c r="G223" s="452">
        <f t="shared" ref="G223:S223" ca="1" si="61">G135*G$177</f>
        <v>18.762757078066194</v>
      </c>
      <c r="H223" s="452">
        <f t="shared" ca="1" si="61"/>
        <v>5.6189921203350846</v>
      </c>
      <c r="I223" s="452">
        <f t="shared" ca="1" si="61"/>
        <v>10.255925043559881</v>
      </c>
      <c r="J223" s="452">
        <f t="shared" ca="1" si="61"/>
        <v>0.62185309658940258</v>
      </c>
      <c r="K223" s="452">
        <f t="shared" ca="1" si="61"/>
        <v>0.24692902899380073</v>
      </c>
      <c r="L223" s="452">
        <f t="shared" ca="1" si="61"/>
        <v>1.372096500982436</v>
      </c>
      <c r="M223" s="452">
        <f t="shared" ca="1" si="61"/>
        <v>4.6975421167329614</v>
      </c>
      <c r="N223" s="452">
        <f t="shared" ca="1" si="61"/>
        <v>0</v>
      </c>
      <c r="O223" s="452">
        <f t="shared" ca="1" si="61"/>
        <v>0</v>
      </c>
      <c r="P223" s="452">
        <f t="shared" ca="1" si="61"/>
        <v>0</v>
      </c>
      <c r="Q223" s="452">
        <f t="shared" ca="1" si="61"/>
        <v>17.441159194449639</v>
      </c>
      <c r="R223" s="452">
        <f t="shared" ca="1" si="61"/>
        <v>8.752756754277371</v>
      </c>
      <c r="S223" s="452">
        <f t="shared" ca="1" si="61"/>
        <v>0</v>
      </c>
    </row>
    <row r="224" spans="1:19" x14ac:dyDescent="0.35">
      <c r="A224" s="450" t="s">
        <v>1859</v>
      </c>
      <c r="B224" s="461"/>
      <c r="C224" s="484">
        <f t="shared" ca="1" si="13"/>
        <v>0.53929818200831581</v>
      </c>
      <c r="D224" s="484">
        <f t="shared" ca="1" si="14"/>
        <v>0.53929818200831581</v>
      </c>
      <c r="E224" s="484">
        <f t="shared" ca="1" si="18"/>
        <v>0</v>
      </c>
      <c r="F224" s="452">
        <f t="shared" ca="1" si="48"/>
        <v>0.53929818200831581</v>
      </c>
      <c r="G224" s="452">
        <f t="shared" ref="G224:S224" ca="1" si="62">G136*G$177</f>
        <v>0</v>
      </c>
      <c r="H224" s="452">
        <f t="shared" ca="1" si="62"/>
        <v>0</v>
      </c>
      <c r="I224" s="452">
        <f t="shared" ca="1" si="62"/>
        <v>0</v>
      </c>
      <c r="J224" s="452">
        <f t="shared" ca="1" si="62"/>
        <v>0</v>
      </c>
      <c r="K224" s="452">
        <f t="shared" ca="1" si="62"/>
        <v>0</v>
      </c>
      <c r="L224" s="452">
        <f t="shared" ca="1" si="62"/>
        <v>0</v>
      </c>
      <c r="M224" s="452">
        <f t="shared" ca="1" si="62"/>
        <v>0</v>
      </c>
      <c r="N224" s="452">
        <f t="shared" ca="1" si="62"/>
        <v>0</v>
      </c>
      <c r="O224" s="452">
        <f t="shared" ca="1" si="62"/>
        <v>0</v>
      </c>
      <c r="P224" s="452">
        <f t="shared" ca="1" si="62"/>
        <v>0</v>
      </c>
      <c r="Q224" s="452">
        <f t="shared" ca="1" si="62"/>
        <v>0</v>
      </c>
      <c r="R224" s="452">
        <f t="shared" ca="1" si="62"/>
        <v>0</v>
      </c>
      <c r="S224" s="452">
        <f t="shared" ca="1" si="62"/>
        <v>0</v>
      </c>
    </row>
    <row r="225" spans="1:19" x14ac:dyDescent="0.35">
      <c r="A225" s="450" t="s">
        <v>1860</v>
      </c>
      <c r="B225" s="461"/>
      <c r="C225" s="484">
        <f t="shared" ca="1" si="13"/>
        <v>7.0632168202583925</v>
      </c>
      <c r="D225" s="484">
        <f t="shared" ca="1" si="14"/>
        <v>7.0632168202583925</v>
      </c>
      <c r="E225" s="484">
        <f t="shared" ca="1" si="18"/>
        <v>0</v>
      </c>
      <c r="F225" s="452">
        <f t="shared" ca="1" si="48"/>
        <v>4.7546285094066914</v>
      </c>
      <c r="G225" s="452">
        <f t="shared" ref="G225:S225" ca="1" si="63">G137*G$177</f>
        <v>0</v>
      </c>
      <c r="H225" s="452">
        <f t="shared" ca="1" si="63"/>
        <v>1.8122796160304553</v>
      </c>
      <c r="I225" s="452">
        <f t="shared" ca="1" si="63"/>
        <v>0</v>
      </c>
      <c r="J225" s="452">
        <f t="shared" ca="1" si="63"/>
        <v>0.27200793230506071</v>
      </c>
      <c r="K225" s="452">
        <f t="shared" ca="1" si="63"/>
        <v>0</v>
      </c>
      <c r="L225" s="452">
        <f t="shared" ca="1" si="63"/>
        <v>0.22430076251618447</v>
      </c>
      <c r="M225" s="452">
        <f t="shared" ca="1" si="63"/>
        <v>0</v>
      </c>
      <c r="N225" s="452">
        <f t="shared" ca="1" si="63"/>
        <v>0</v>
      </c>
      <c r="O225" s="452">
        <f t="shared" ca="1" si="63"/>
        <v>0</v>
      </c>
      <c r="P225" s="452">
        <f t="shared" ca="1" si="63"/>
        <v>0</v>
      </c>
      <c r="Q225" s="452">
        <f t="shared" ca="1" si="63"/>
        <v>0</v>
      </c>
      <c r="R225" s="452">
        <f t="shared" ca="1" si="63"/>
        <v>0</v>
      </c>
      <c r="S225" s="452">
        <f t="shared" ca="1" si="63"/>
        <v>0</v>
      </c>
    </row>
    <row r="226" spans="1:19" x14ac:dyDescent="0.35">
      <c r="A226" s="450" t="s">
        <v>1861</v>
      </c>
      <c r="B226" s="461"/>
      <c r="C226" s="484">
        <f t="shared" ca="1" si="13"/>
        <v>0</v>
      </c>
      <c r="D226" s="484">
        <f t="shared" ca="1" si="14"/>
        <v>0</v>
      </c>
      <c r="E226" s="484">
        <f t="shared" ca="1" si="18"/>
        <v>0</v>
      </c>
      <c r="F226" s="452">
        <f t="shared" ca="1" si="48"/>
        <v>0</v>
      </c>
      <c r="G226" s="452">
        <f t="shared" ref="G226:S226" ca="1" si="64">G138*G$177</f>
        <v>0</v>
      </c>
      <c r="H226" s="452">
        <f t="shared" ca="1" si="64"/>
        <v>0</v>
      </c>
      <c r="I226" s="452">
        <f t="shared" ca="1" si="64"/>
        <v>0</v>
      </c>
      <c r="J226" s="452">
        <f t="shared" ca="1" si="64"/>
        <v>0</v>
      </c>
      <c r="K226" s="452">
        <f t="shared" ca="1" si="64"/>
        <v>0</v>
      </c>
      <c r="L226" s="452">
        <f t="shared" ca="1" si="64"/>
        <v>0</v>
      </c>
      <c r="M226" s="452">
        <f t="shared" ca="1" si="64"/>
        <v>0</v>
      </c>
      <c r="N226" s="452">
        <f t="shared" ca="1" si="64"/>
        <v>0</v>
      </c>
      <c r="O226" s="452">
        <f t="shared" ca="1" si="64"/>
        <v>0</v>
      </c>
      <c r="P226" s="452">
        <f t="shared" ca="1" si="64"/>
        <v>0</v>
      </c>
      <c r="Q226" s="452">
        <f t="shared" ca="1" si="64"/>
        <v>0</v>
      </c>
      <c r="R226" s="452">
        <f t="shared" ca="1" si="64"/>
        <v>0</v>
      </c>
      <c r="S226" s="452">
        <f t="shared" ca="1" si="64"/>
        <v>0</v>
      </c>
    </row>
    <row r="227" spans="1:19" x14ac:dyDescent="0.35">
      <c r="A227" s="450" t="s">
        <v>1862</v>
      </c>
      <c r="B227" s="461"/>
      <c r="C227" s="484">
        <f t="shared" ca="1" si="13"/>
        <v>15.54172466748466</v>
      </c>
      <c r="D227" s="484">
        <f t="shared" ca="1" si="14"/>
        <v>10.368654803090374</v>
      </c>
      <c r="E227" s="484">
        <f t="shared" ca="1" si="18"/>
        <v>5.1730698643942858</v>
      </c>
      <c r="F227" s="452">
        <f t="shared" ca="1" si="48"/>
        <v>0</v>
      </c>
      <c r="G227" s="452">
        <f t="shared" ref="G227:S227" ca="1" si="65">G139*G$177</f>
        <v>0</v>
      </c>
      <c r="H227" s="452">
        <f t="shared" ca="1" si="65"/>
        <v>0</v>
      </c>
      <c r="I227" s="452">
        <f t="shared" ca="1" si="65"/>
        <v>0</v>
      </c>
      <c r="J227" s="452">
        <f t="shared" ca="1" si="65"/>
        <v>0</v>
      </c>
      <c r="K227" s="452">
        <f t="shared" ca="1" si="65"/>
        <v>2.4981976989276045</v>
      </c>
      <c r="L227" s="452">
        <f t="shared" ca="1" si="65"/>
        <v>0</v>
      </c>
      <c r="M227" s="452">
        <f t="shared" ca="1" si="65"/>
        <v>0</v>
      </c>
      <c r="N227" s="452">
        <f t="shared" ca="1" si="65"/>
        <v>7.87045710416277</v>
      </c>
      <c r="O227" s="452">
        <f t="shared" ca="1" si="65"/>
        <v>0</v>
      </c>
      <c r="P227" s="452">
        <f t="shared" ca="1" si="65"/>
        <v>0</v>
      </c>
      <c r="Q227" s="452">
        <f t="shared" ca="1" si="65"/>
        <v>0</v>
      </c>
      <c r="R227" s="452">
        <f t="shared" ca="1" si="65"/>
        <v>0</v>
      </c>
      <c r="S227" s="452">
        <f t="shared" ca="1" si="65"/>
        <v>5.1730698643942858</v>
      </c>
    </row>
    <row r="228" spans="1:19" x14ac:dyDescent="0.35">
      <c r="A228" s="450" t="s">
        <v>1863</v>
      </c>
      <c r="B228" s="461"/>
      <c r="C228" s="484">
        <f t="shared" ca="1" si="13"/>
        <v>12.32837630037643</v>
      </c>
      <c r="D228" s="484">
        <f t="shared" ca="1" si="14"/>
        <v>12.32837630037643</v>
      </c>
      <c r="E228" s="484">
        <f t="shared" ca="1" si="18"/>
        <v>0</v>
      </c>
      <c r="F228" s="452">
        <f t="shared" ca="1" si="48"/>
        <v>0</v>
      </c>
      <c r="G228" s="452">
        <f t="shared" ref="G228:S228" ca="1" si="66">G140*G$177</f>
        <v>0</v>
      </c>
      <c r="H228" s="452">
        <f t="shared" ca="1" si="66"/>
        <v>0.51317065271950313</v>
      </c>
      <c r="I228" s="452">
        <f t="shared" ca="1" si="66"/>
        <v>0</v>
      </c>
      <c r="J228" s="452">
        <f t="shared" ca="1" si="66"/>
        <v>4.3575995864353159</v>
      </c>
      <c r="K228" s="452">
        <f t="shared" ca="1" si="66"/>
        <v>0.17857231490220424</v>
      </c>
      <c r="L228" s="452">
        <f t="shared" ca="1" si="66"/>
        <v>0</v>
      </c>
      <c r="M228" s="452">
        <f t="shared" ca="1" si="66"/>
        <v>0</v>
      </c>
      <c r="N228" s="452">
        <f t="shared" ca="1" si="66"/>
        <v>6.6233080721242397</v>
      </c>
      <c r="O228" s="452">
        <f t="shared" ca="1" si="66"/>
        <v>0.6557256741951667</v>
      </c>
      <c r="P228" s="452">
        <f t="shared" ca="1" si="66"/>
        <v>0</v>
      </c>
      <c r="Q228" s="452">
        <f t="shared" ca="1" si="66"/>
        <v>0</v>
      </c>
      <c r="R228" s="452">
        <f t="shared" ca="1" si="66"/>
        <v>0</v>
      </c>
      <c r="S228" s="452">
        <f t="shared" ca="1" si="66"/>
        <v>0</v>
      </c>
    </row>
    <row r="229" spans="1:19" x14ac:dyDescent="0.35">
      <c r="A229" s="450" t="s">
        <v>1864</v>
      </c>
      <c r="B229" s="461"/>
      <c r="C229" s="484">
        <f t="shared" ca="1" si="13"/>
        <v>13.51149357342355</v>
      </c>
      <c r="D229" s="484">
        <f t="shared" ca="1" si="14"/>
        <v>8.1525107053992212</v>
      </c>
      <c r="E229" s="484">
        <f t="shared" ca="1" si="18"/>
        <v>5.3589828680243299</v>
      </c>
      <c r="F229" s="452">
        <f t="shared" ca="1" si="48"/>
        <v>0</v>
      </c>
      <c r="G229" s="452">
        <f t="shared" ref="G229:S229" ca="1" si="67">G141*G$177</f>
        <v>0</v>
      </c>
      <c r="H229" s="452">
        <f t="shared" ca="1" si="67"/>
        <v>0</v>
      </c>
      <c r="I229" s="452">
        <f t="shared" ca="1" si="67"/>
        <v>0</v>
      </c>
      <c r="J229" s="452">
        <f t="shared" ca="1" si="67"/>
        <v>0</v>
      </c>
      <c r="K229" s="452">
        <f t="shared" ca="1" si="67"/>
        <v>1.0913412016773314</v>
      </c>
      <c r="L229" s="452">
        <f t="shared" ca="1" si="67"/>
        <v>4.3689790054429736</v>
      </c>
      <c r="M229" s="452">
        <f t="shared" ca="1" si="67"/>
        <v>5.3589828680243299</v>
      </c>
      <c r="N229" s="452">
        <f t="shared" ca="1" si="67"/>
        <v>2.692190498278916</v>
      </c>
      <c r="O229" s="452">
        <f t="shared" ca="1" si="67"/>
        <v>0</v>
      </c>
      <c r="P229" s="452">
        <f t="shared" ca="1" si="67"/>
        <v>0</v>
      </c>
      <c r="Q229" s="452">
        <f t="shared" ca="1" si="67"/>
        <v>0</v>
      </c>
      <c r="R229" s="452">
        <f t="shared" ca="1" si="67"/>
        <v>0</v>
      </c>
      <c r="S229" s="452">
        <f t="shared" ca="1" si="67"/>
        <v>0</v>
      </c>
    </row>
    <row r="230" spans="1:19" x14ac:dyDescent="0.35">
      <c r="A230" s="450" t="s">
        <v>1865</v>
      </c>
      <c r="B230" s="461"/>
      <c r="C230" s="484">
        <f t="shared" ca="1" si="13"/>
        <v>0</v>
      </c>
      <c r="D230" s="484">
        <f t="shared" ca="1" si="14"/>
        <v>0</v>
      </c>
      <c r="E230" s="484">
        <f t="shared" ca="1" si="18"/>
        <v>0</v>
      </c>
      <c r="F230" s="452">
        <f t="shared" ca="1" si="48"/>
        <v>0</v>
      </c>
      <c r="G230" s="452">
        <f t="shared" ref="G230:S230" ca="1" si="68">G142*G$177</f>
        <v>0</v>
      </c>
      <c r="H230" s="452">
        <f t="shared" ca="1" si="68"/>
        <v>0</v>
      </c>
      <c r="I230" s="452">
        <f t="shared" ca="1" si="68"/>
        <v>0</v>
      </c>
      <c r="J230" s="452">
        <f t="shared" ca="1" si="68"/>
        <v>0</v>
      </c>
      <c r="K230" s="452">
        <f t="shared" ca="1" si="68"/>
        <v>0</v>
      </c>
      <c r="L230" s="452">
        <f t="shared" ca="1" si="68"/>
        <v>0</v>
      </c>
      <c r="M230" s="452">
        <f t="shared" ca="1" si="68"/>
        <v>0</v>
      </c>
      <c r="N230" s="452">
        <f t="shared" ca="1" si="68"/>
        <v>0</v>
      </c>
      <c r="O230" s="452">
        <f t="shared" ca="1" si="68"/>
        <v>0</v>
      </c>
      <c r="P230" s="452">
        <f t="shared" ca="1" si="68"/>
        <v>0</v>
      </c>
      <c r="Q230" s="452">
        <f t="shared" ca="1" si="68"/>
        <v>0</v>
      </c>
      <c r="R230" s="452">
        <f t="shared" ca="1" si="68"/>
        <v>0</v>
      </c>
      <c r="S230" s="452">
        <f t="shared" ca="1" si="68"/>
        <v>0</v>
      </c>
    </row>
    <row r="231" spans="1:19" x14ac:dyDescent="0.35">
      <c r="A231" s="450" t="s">
        <v>1866</v>
      </c>
      <c r="B231" s="461"/>
      <c r="C231" s="484">
        <f t="shared" ca="1" si="13"/>
        <v>0</v>
      </c>
      <c r="D231" s="484">
        <f t="shared" ca="1" si="14"/>
        <v>0</v>
      </c>
      <c r="E231" s="484">
        <f t="shared" ca="1" si="18"/>
        <v>0</v>
      </c>
      <c r="F231" s="452">
        <f t="shared" ca="1" si="48"/>
        <v>0</v>
      </c>
      <c r="G231" s="452">
        <f t="shared" ref="G231:S231" ca="1" si="69">G143*G$177</f>
        <v>0</v>
      </c>
      <c r="H231" s="452">
        <f t="shared" ca="1" si="69"/>
        <v>0</v>
      </c>
      <c r="I231" s="452">
        <f t="shared" ca="1" si="69"/>
        <v>0</v>
      </c>
      <c r="J231" s="452">
        <f t="shared" ca="1" si="69"/>
        <v>0</v>
      </c>
      <c r="K231" s="452">
        <f t="shared" ca="1" si="69"/>
        <v>0</v>
      </c>
      <c r="L231" s="452">
        <f t="shared" ca="1" si="69"/>
        <v>0</v>
      </c>
      <c r="M231" s="452">
        <f t="shared" ca="1" si="69"/>
        <v>0</v>
      </c>
      <c r="N231" s="452">
        <f t="shared" ca="1" si="69"/>
        <v>0</v>
      </c>
      <c r="O231" s="452">
        <f t="shared" ca="1" si="69"/>
        <v>0</v>
      </c>
      <c r="P231" s="452">
        <f t="shared" ca="1" si="69"/>
        <v>0</v>
      </c>
      <c r="Q231" s="452">
        <f t="shared" ca="1" si="69"/>
        <v>0</v>
      </c>
      <c r="R231" s="452">
        <f t="shared" ca="1" si="69"/>
        <v>0</v>
      </c>
      <c r="S231" s="452">
        <f t="shared" ca="1" si="69"/>
        <v>0</v>
      </c>
    </row>
    <row r="232" spans="1:19" x14ac:dyDescent="0.35">
      <c r="A232" s="450" t="s">
        <v>1867</v>
      </c>
      <c r="B232" s="461"/>
      <c r="C232" s="484">
        <f t="shared" ca="1" si="13"/>
        <v>12.630055711050746</v>
      </c>
      <c r="D232" s="484">
        <f t="shared" ca="1" si="14"/>
        <v>10.726479775816559</v>
      </c>
      <c r="E232" s="484">
        <f t="shared" ca="1" si="18"/>
        <v>1.903575935234187</v>
      </c>
      <c r="F232" s="452">
        <f t="shared" ca="1" si="48"/>
        <v>0</v>
      </c>
      <c r="G232" s="452">
        <f t="shared" ref="G232:S232" ca="1" si="70">G144*G$177</f>
        <v>0</v>
      </c>
      <c r="H232" s="452">
        <f t="shared" ca="1" si="70"/>
        <v>0</v>
      </c>
      <c r="I232" s="452">
        <f t="shared" ca="1" si="70"/>
        <v>0</v>
      </c>
      <c r="J232" s="452">
        <f t="shared" ca="1" si="70"/>
        <v>0</v>
      </c>
      <c r="K232" s="452">
        <f t="shared" ca="1" si="70"/>
        <v>0</v>
      </c>
      <c r="L232" s="452">
        <f t="shared" ca="1" si="70"/>
        <v>0</v>
      </c>
      <c r="M232" s="452">
        <f t="shared" ca="1" si="70"/>
        <v>0</v>
      </c>
      <c r="N232" s="452">
        <f t="shared" ca="1" si="70"/>
        <v>1.4964825335016791</v>
      </c>
      <c r="O232" s="452">
        <f t="shared" ca="1" si="70"/>
        <v>9.2299972423148802</v>
      </c>
      <c r="P232" s="452">
        <f t="shared" ca="1" si="70"/>
        <v>1.903575935234187</v>
      </c>
      <c r="Q232" s="452">
        <f t="shared" ca="1" si="70"/>
        <v>0</v>
      </c>
      <c r="R232" s="452">
        <f t="shared" ca="1" si="70"/>
        <v>0</v>
      </c>
      <c r="S232" s="452">
        <f t="shared" ca="1" si="70"/>
        <v>0</v>
      </c>
    </row>
    <row r="233" spans="1:19" x14ac:dyDescent="0.35">
      <c r="A233" s="450" t="s">
        <v>1868</v>
      </c>
      <c r="B233" s="461"/>
      <c r="C233" s="484">
        <f t="shared" ca="1" si="13"/>
        <v>0</v>
      </c>
      <c r="D233" s="484">
        <f t="shared" ca="1" si="14"/>
        <v>0</v>
      </c>
      <c r="E233" s="484">
        <f t="shared" ca="1" si="18"/>
        <v>0</v>
      </c>
      <c r="F233" s="452">
        <f t="shared" ca="1" si="48"/>
        <v>0</v>
      </c>
      <c r="G233" s="452">
        <f t="shared" ref="G233:S233" ca="1" si="71">G145*G$177</f>
        <v>0</v>
      </c>
      <c r="H233" s="452">
        <f t="shared" ca="1" si="71"/>
        <v>0</v>
      </c>
      <c r="I233" s="452">
        <f t="shared" ca="1" si="71"/>
        <v>0</v>
      </c>
      <c r="J233" s="452">
        <f t="shared" ca="1" si="71"/>
        <v>0</v>
      </c>
      <c r="K233" s="452">
        <f t="shared" ca="1" si="71"/>
        <v>0</v>
      </c>
      <c r="L233" s="452">
        <f t="shared" ca="1" si="71"/>
        <v>0</v>
      </c>
      <c r="M233" s="452">
        <f t="shared" ca="1" si="71"/>
        <v>0</v>
      </c>
      <c r="N233" s="452">
        <f t="shared" ca="1" si="71"/>
        <v>0</v>
      </c>
      <c r="O233" s="452">
        <f t="shared" ca="1" si="71"/>
        <v>0</v>
      </c>
      <c r="P233" s="452">
        <f t="shared" ca="1" si="71"/>
        <v>0</v>
      </c>
      <c r="Q233" s="452">
        <f t="shared" ca="1" si="71"/>
        <v>0</v>
      </c>
      <c r="R233" s="452">
        <f t="shared" ca="1" si="71"/>
        <v>0</v>
      </c>
      <c r="S233" s="452">
        <f t="shared" ca="1" si="71"/>
        <v>0</v>
      </c>
    </row>
    <row r="234" spans="1:19" s="3" customFormat="1" x14ac:dyDescent="0.35">
      <c r="A234" s="485" t="s">
        <v>1869</v>
      </c>
      <c r="B234" s="440"/>
      <c r="C234" s="486">
        <f t="shared" ca="1" si="13"/>
        <v>884.19559425968384</v>
      </c>
      <c r="D234" s="486">
        <f t="shared" ca="1" si="14"/>
        <v>33.573055538806678</v>
      </c>
      <c r="E234" s="486">
        <f t="shared" ca="1" si="18"/>
        <v>850.62253872087717</v>
      </c>
      <c r="F234" s="487">
        <f t="shared" ca="1" si="48"/>
        <v>3.9627354566050368</v>
      </c>
      <c r="G234" s="487">
        <f t="shared" ref="G234:S234" ca="1" si="72">G146*G$177</f>
        <v>5.6268341511356104</v>
      </c>
      <c r="H234" s="487">
        <f t="shared" ca="1" si="72"/>
        <v>0.28588685931630498</v>
      </c>
      <c r="I234" s="487">
        <f t="shared" ca="1" si="72"/>
        <v>11.504059627058984</v>
      </c>
      <c r="J234" s="487">
        <f t="shared" ca="1" si="72"/>
        <v>4.5819352533112232</v>
      </c>
      <c r="K234" s="487">
        <f t="shared" ca="1" si="72"/>
        <v>0</v>
      </c>
      <c r="L234" s="487">
        <f t="shared" ca="1" si="72"/>
        <v>4.0164475621653324</v>
      </c>
      <c r="M234" s="487">
        <f t="shared" ca="1" si="72"/>
        <v>150.4662283531259</v>
      </c>
      <c r="N234" s="487">
        <f t="shared" ca="1" si="72"/>
        <v>0.3109273924332136</v>
      </c>
      <c r="O234" s="487">
        <f t="shared" ca="1" si="72"/>
        <v>3.284229236780972</v>
      </c>
      <c r="P234" s="487">
        <f t="shared" ca="1" si="72"/>
        <v>139.41695571753695</v>
      </c>
      <c r="Q234" s="487">
        <f t="shared" ca="1" si="72"/>
        <v>170.11868064203648</v>
      </c>
      <c r="R234" s="487">
        <f t="shared" ca="1" si="72"/>
        <v>253.90812785389815</v>
      </c>
      <c r="S234" s="487">
        <f t="shared" ca="1" si="72"/>
        <v>136.71254615427972</v>
      </c>
    </row>
    <row r="235" spans="1:19" x14ac:dyDescent="0.35">
      <c r="A235" s="450" t="s">
        <v>1870</v>
      </c>
      <c r="B235" s="461"/>
      <c r="C235" s="484">
        <f t="shared" ca="1" si="13"/>
        <v>244.63616717067436</v>
      </c>
      <c r="D235" s="484">
        <f t="shared" ca="1" si="14"/>
        <v>2.3155043823880348</v>
      </c>
      <c r="E235" s="484">
        <f t="shared" ca="1" si="18"/>
        <v>242.32066278828631</v>
      </c>
      <c r="F235" s="452">
        <f t="shared" ca="1" si="48"/>
        <v>0</v>
      </c>
      <c r="G235" s="452">
        <f t="shared" ref="G235:S235" ca="1" si="73">G147*G$177</f>
        <v>0</v>
      </c>
      <c r="H235" s="452">
        <f t="shared" ca="1" si="73"/>
        <v>0</v>
      </c>
      <c r="I235" s="452">
        <f t="shared" ca="1" si="73"/>
        <v>1.0476893587730227</v>
      </c>
      <c r="J235" s="452">
        <f t="shared" ca="1" si="73"/>
        <v>0</v>
      </c>
      <c r="K235" s="452">
        <f t="shared" ca="1" si="73"/>
        <v>0</v>
      </c>
      <c r="L235" s="452">
        <f t="shared" ca="1" si="73"/>
        <v>1.2678150236150119</v>
      </c>
      <c r="M235" s="452">
        <f t="shared" ca="1" si="73"/>
        <v>0</v>
      </c>
      <c r="N235" s="452">
        <f t="shared" ca="1" si="73"/>
        <v>0</v>
      </c>
      <c r="O235" s="452">
        <f t="shared" ca="1" si="73"/>
        <v>0</v>
      </c>
      <c r="P235" s="452">
        <f t="shared" ca="1" si="73"/>
        <v>0</v>
      </c>
      <c r="Q235" s="452">
        <f t="shared" ca="1" si="73"/>
        <v>11.507095885577684</v>
      </c>
      <c r="R235" s="452">
        <f t="shared" ca="1" si="73"/>
        <v>212.05980899884739</v>
      </c>
      <c r="S235" s="452">
        <f t="shared" ca="1" si="73"/>
        <v>18.753757903861242</v>
      </c>
    </row>
    <row r="236" spans="1:19" x14ac:dyDescent="0.35">
      <c r="A236" s="450" t="s">
        <v>1871</v>
      </c>
      <c r="B236" s="461"/>
      <c r="C236" s="484">
        <f t="shared" ca="1" si="13"/>
        <v>116.39710170155146</v>
      </c>
      <c r="D236" s="484">
        <f t="shared" ca="1" si="14"/>
        <v>2.1277936660879564</v>
      </c>
      <c r="E236" s="484">
        <f t="shared" ca="1" si="18"/>
        <v>114.26930803546351</v>
      </c>
      <c r="F236" s="452">
        <f t="shared" ca="1" si="48"/>
        <v>0.81768173397062094</v>
      </c>
      <c r="G236" s="452">
        <f t="shared" ref="G236:S236" ca="1" si="74">G148*G$177</f>
        <v>0</v>
      </c>
      <c r="H236" s="452">
        <f t="shared" ca="1" si="74"/>
        <v>0</v>
      </c>
      <c r="I236" s="452">
        <f t="shared" ca="1" si="74"/>
        <v>1.3101119321173353</v>
      </c>
      <c r="J236" s="452">
        <f t="shared" ca="1" si="74"/>
        <v>0</v>
      </c>
      <c r="K236" s="452">
        <f t="shared" ca="1" si="74"/>
        <v>0</v>
      </c>
      <c r="L236" s="452">
        <f t="shared" ca="1" si="74"/>
        <v>0</v>
      </c>
      <c r="M236" s="452">
        <f t="shared" ca="1" si="74"/>
        <v>1.8328689540696836</v>
      </c>
      <c r="N236" s="452">
        <f t="shared" ca="1" si="74"/>
        <v>0</v>
      </c>
      <c r="O236" s="452">
        <f t="shared" ca="1" si="74"/>
        <v>0</v>
      </c>
      <c r="P236" s="452">
        <f t="shared" ca="1" si="74"/>
        <v>0</v>
      </c>
      <c r="Q236" s="452">
        <f t="shared" ca="1" si="74"/>
        <v>110.79999616827011</v>
      </c>
      <c r="R236" s="452">
        <f t="shared" ca="1" si="74"/>
        <v>1.6364429131237157</v>
      </c>
      <c r="S236" s="452">
        <f t="shared" ca="1" si="74"/>
        <v>0</v>
      </c>
    </row>
    <row r="237" spans="1:19" x14ac:dyDescent="0.35">
      <c r="A237" s="450" t="s">
        <v>1872</v>
      </c>
      <c r="B237" s="461"/>
      <c r="C237" s="484">
        <f t="shared" ca="1" si="13"/>
        <v>105.39013132666359</v>
      </c>
      <c r="D237" s="484">
        <f t="shared" ca="1" si="14"/>
        <v>0</v>
      </c>
      <c r="E237" s="484">
        <f t="shared" ca="1" si="18"/>
        <v>105.39013132666359</v>
      </c>
      <c r="F237" s="452">
        <f t="shared" ca="1" si="48"/>
        <v>0</v>
      </c>
      <c r="G237" s="452">
        <f t="shared" ref="G237:S237" ca="1" si="75">G149*G$177</f>
        <v>0</v>
      </c>
      <c r="H237" s="452">
        <f t="shared" ca="1" si="75"/>
        <v>0</v>
      </c>
      <c r="I237" s="452">
        <f t="shared" ca="1" si="75"/>
        <v>0</v>
      </c>
      <c r="J237" s="452">
        <f t="shared" ca="1" si="75"/>
        <v>0</v>
      </c>
      <c r="K237" s="452">
        <f t="shared" ca="1" si="75"/>
        <v>0</v>
      </c>
      <c r="L237" s="452">
        <f t="shared" ca="1" si="75"/>
        <v>0</v>
      </c>
      <c r="M237" s="452">
        <f t="shared" ca="1" si="75"/>
        <v>5.0395800341820598</v>
      </c>
      <c r="N237" s="452">
        <f t="shared" ca="1" si="75"/>
        <v>0</v>
      </c>
      <c r="O237" s="452">
        <f t="shared" ca="1" si="75"/>
        <v>0</v>
      </c>
      <c r="P237" s="452">
        <f t="shared" ca="1" si="75"/>
        <v>0</v>
      </c>
      <c r="Q237" s="452">
        <f t="shared" ca="1" si="75"/>
        <v>0</v>
      </c>
      <c r="R237" s="452">
        <f t="shared" ca="1" si="75"/>
        <v>6.84370249635211</v>
      </c>
      <c r="S237" s="452">
        <f t="shared" ca="1" si="75"/>
        <v>93.506848796129418</v>
      </c>
    </row>
    <row r="238" spans="1:19" x14ac:dyDescent="0.35">
      <c r="A238" s="450" t="s">
        <v>1873</v>
      </c>
      <c r="B238" s="461"/>
      <c r="C238" s="484">
        <f t="shared" ca="1" si="13"/>
        <v>49.685554785742944</v>
      </c>
      <c r="D238" s="484">
        <f t="shared" ca="1" si="14"/>
        <v>0</v>
      </c>
      <c r="E238" s="484">
        <f t="shared" ca="1" si="18"/>
        <v>49.685554785742944</v>
      </c>
      <c r="F238" s="452">
        <f t="shared" ca="1" si="48"/>
        <v>0</v>
      </c>
      <c r="G238" s="452">
        <f t="shared" ref="G238:S238" ca="1" si="76">G150*G$177</f>
        <v>0</v>
      </c>
      <c r="H238" s="452">
        <f t="shared" ca="1" si="76"/>
        <v>0</v>
      </c>
      <c r="I238" s="452">
        <f t="shared" ca="1" si="76"/>
        <v>0</v>
      </c>
      <c r="J238" s="452">
        <f t="shared" ca="1" si="76"/>
        <v>0</v>
      </c>
      <c r="K238" s="452">
        <f t="shared" ca="1" si="76"/>
        <v>0</v>
      </c>
      <c r="L238" s="452">
        <f t="shared" ca="1" si="76"/>
        <v>0</v>
      </c>
      <c r="M238" s="452">
        <f t="shared" ca="1" si="76"/>
        <v>42.838159665073164</v>
      </c>
      <c r="N238" s="452">
        <f t="shared" ca="1" si="76"/>
        <v>0</v>
      </c>
      <c r="O238" s="452">
        <f t="shared" ca="1" si="76"/>
        <v>0</v>
      </c>
      <c r="P238" s="452">
        <f t="shared" ca="1" si="76"/>
        <v>0</v>
      </c>
      <c r="Q238" s="452">
        <f t="shared" ca="1" si="76"/>
        <v>0</v>
      </c>
      <c r="R238" s="452">
        <f t="shared" ca="1" si="76"/>
        <v>0</v>
      </c>
      <c r="S238" s="452">
        <f t="shared" ca="1" si="76"/>
        <v>6.8473951206697814</v>
      </c>
    </row>
    <row r="239" spans="1:19" x14ac:dyDescent="0.35">
      <c r="A239" s="450" t="s">
        <v>1874</v>
      </c>
      <c r="B239" s="461"/>
      <c r="C239" s="484">
        <f t="shared" ca="1" si="13"/>
        <v>1.4454016085119517</v>
      </c>
      <c r="D239" s="484">
        <f t="shared" ca="1" si="14"/>
        <v>0</v>
      </c>
      <c r="E239" s="484">
        <f t="shared" ca="1" si="18"/>
        <v>1.4454016085119517</v>
      </c>
      <c r="F239" s="452">
        <f t="shared" ca="1" si="48"/>
        <v>0</v>
      </c>
      <c r="G239" s="452">
        <f t="shared" ref="G239:S239" ca="1" si="77">G151*G$177</f>
        <v>0</v>
      </c>
      <c r="H239" s="452">
        <f t="shared" ca="1" si="77"/>
        <v>0</v>
      </c>
      <c r="I239" s="452">
        <f t="shared" ca="1" si="77"/>
        <v>0</v>
      </c>
      <c r="J239" s="452">
        <f t="shared" ca="1" si="77"/>
        <v>0</v>
      </c>
      <c r="K239" s="452">
        <f t="shared" ca="1" si="77"/>
        <v>0</v>
      </c>
      <c r="L239" s="452">
        <f t="shared" ca="1" si="77"/>
        <v>0</v>
      </c>
      <c r="M239" s="452">
        <f t="shared" ca="1" si="77"/>
        <v>0</v>
      </c>
      <c r="N239" s="452">
        <f t="shared" ca="1" si="77"/>
        <v>0</v>
      </c>
      <c r="O239" s="452">
        <f t="shared" ca="1" si="77"/>
        <v>0</v>
      </c>
      <c r="P239" s="452">
        <f t="shared" ca="1" si="77"/>
        <v>0</v>
      </c>
      <c r="Q239" s="452">
        <f t="shared" ca="1" si="77"/>
        <v>1.4454016085119517</v>
      </c>
      <c r="R239" s="452">
        <f t="shared" ca="1" si="77"/>
        <v>0</v>
      </c>
      <c r="S239" s="452">
        <f t="shared" ca="1" si="77"/>
        <v>0</v>
      </c>
    </row>
    <row r="240" spans="1:19" x14ac:dyDescent="0.35">
      <c r="A240" s="450" t="s">
        <v>1875</v>
      </c>
      <c r="B240" s="461"/>
      <c r="C240" s="484">
        <f t="shared" ca="1" si="13"/>
        <v>55.070671202380161</v>
      </c>
      <c r="D240" s="484">
        <f t="shared" ca="1" si="14"/>
        <v>1.3660440507426168</v>
      </c>
      <c r="E240" s="484">
        <f t="shared" ca="1" si="18"/>
        <v>53.704627151637546</v>
      </c>
      <c r="F240" s="452">
        <f t="shared" ca="1" si="48"/>
        <v>0</v>
      </c>
      <c r="G240" s="452">
        <f t="shared" ref="G240:S240" ca="1" si="78">G152*G$177</f>
        <v>1.3660440507426168</v>
      </c>
      <c r="H240" s="452">
        <f t="shared" ca="1" si="78"/>
        <v>0</v>
      </c>
      <c r="I240" s="452">
        <f t="shared" ca="1" si="78"/>
        <v>0</v>
      </c>
      <c r="J240" s="452">
        <f t="shared" ca="1" si="78"/>
        <v>0</v>
      </c>
      <c r="K240" s="452">
        <f t="shared" ca="1" si="78"/>
        <v>0</v>
      </c>
      <c r="L240" s="452">
        <f t="shared" ca="1" si="78"/>
        <v>0</v>
      </c>
      <c r="M240" s="452">
        <f t="shared" ca="1" si="78"/>
        <v>15.404450908459829</v>
      </c>
      <c r="N240" s="452">
        <f t="shared" ca="1" si="78"/>
        <v>0</v>
      </c>
      <c r="O240" s="452">
        <f t="shared" ca="1" si="78"/>
        <v>0</v>
      </c>
      <c r="P240" s="452">
        <f t="shared" ca="1" si="78"/>
        <v>0</v>
      </c>
      <c r="Q240" s="452">
        <f t="shared" ca="1" si="78"/>
        <v>0</v>
      </c>
      <c r="R240" s="452">
        <f t="shared" ca="1" si="78"/>
        <v>24.664277506544295</v>
      </c>
      <c r="S240" s="452">
        <f t="shared" ca="1" si="78"/>
        <v>13.635898736633424</v>
      </c>
    </row>
    <row r="241" spans="1:19" x14ac:dyDescent="0.35">
      <c r="A241" s="450" t="s">
        <v>1876</v>
      </c>
      <c r="B241" s="461"/>
      <c r="C241" s="484">
        <f t="shared" ca="1" si="13"/>
        <v>28.638370351739475</v>
      </c>
      <c r="D241" s="484">
        <f t="shared" ca="1" si="14"/>
        <v>0.3109273924332136</v>
      </c>
      <c r="E241" s="484">
        <f t="shared" ca="1" si="18"/>
        <v>28.327442959306261</v>
      </c>
      <c r="F241" s="452">
        <f t="shared" ca="1" si="48"/>
        <v>0</v>
      </c>
      <c r="G241" s="452">
        <f t="shared" ref="G241:S241" ca="1" si="79">G153*G$177</f>
        <v>0</v>
      </c>
      <c r="H241" s="452">
        <f t="shared" ca="1" si="79"/>
        <v>0</v>
      </c>
      <c r="I241" s="452">
        <f t="shared" ca="1" si="79"/>
        <v>0</v>
      </c>
      <c r="J241" s="452">
        <f t="shared" ca="1" si="79"/>
        <v>0</v>
      </c>
      <c r="K241" s="452">
        <f t="shared" ca="1" si="79"/>
        <v>0</v>
      </c>
      <c r="L241" s="452">
        <f t="shared" ca="1" si="79"/>
        <v>0</v>
      </c>
      <c r="M241" s="452">
        <f t="shared" ca="1" si="79"/>
        <v>28.327442959306261</v>
      </c>
      <c r="N241" s="452">
        <f t="shared" ca="1" si="79"/>
        <v>0.3109273924332136</v>
      </c>
      <c r="O241" s="452">
        <f t="shared" ca="1" si="79"/>
        <v>0</v>
      </c>
      <c r="P241" s="452">
        <f t="shared" ca="1" si="79"/>
        <v>0</v>
      </c>
      <c r="Q241" s="452">
        <f t="shared" ca="1" si="79"/>
        <v>0</v>
      </c>
      <c r="R241" s="452">
        <f t="shared" ca="1" si="79"/>
        <v>0</v>
      </c>
      <c r="S241" s="452">
        <f t="shared" ca="1" si="79"/>
        <v>0</v>
      </c>
    </row>
    <row r="242" spans="1:19" x14ac:dyDescent="0.35">
      <c r="A242" s="450" t="s">
        <v>1877</v>
      </c>
      <c r="B242" s="461"/>
      <c r="C242" s="484">
        <f t="shared" ca="1" si="13"/>
        <v>49.767542046503088</v>
      </c>
      <c r="D242" s="484">
        <f t="shared" ca="1" si="14"/>
        <v>4.6732623324378588</v>
      </c>
      <c r="E242" s="484">
        <f t="shared" ca="1" si="18"/>
        <v>45.09427971406523</v>
      </c>
      <c r="F242" s="452">
        <f t="shared" ca="1" si="48"/>
        <v>0</v>
      </c>
      <c r="G242" s="452">
        <f t="shared" ref="G242:S242" ca="1" si="80">G154*G$177</f>
        <v>3.1745004512743584</v>
      </c>
      <c r="H242" s="452">
        <f t="shared" ca="1" si="80"/>
        <v>0</v>
      </c>
      <c r="I242" s="452">
        <f t="shared" ca="1" si="80"/>
        <v>0</v>
      </c>
      <c r="J242" s="452">
        <f t="shared" ca="1" si="80"/>
        <v>0.35448775693949841</v>
      </c>
      <c r="K242" s="452">
        <f t="shared" ca="1" si="80"/>
        <v>0</v>
      </c>
      <c r="L242" s="452">
        <f t="shared" ca="1" si="80"/>
        <v>0</v>
      </c>
      <c r="M242" s="452">
        <f t="shared" ca="1" si="80"/>
        <v>0</v>
      </c>
      <c r="N242" s="452">
        <f t="shared" ca="1" si="80"/>
        <v>0</v>
      </c>
      <c r="O242" s="452">
        <f t="shared" ca="1" si="80"/>
        <v>1.1442741242240018</v>
      </c>
      <c r="P242" s="452">
        <f t="shared" ca="1" si="80"/>
        <v>45.09427971406523</v>
      </c>
      <c r="Q242" s="452">
        <f t="shared" ca="1" si="80"/>
        <v>0</v>
      </c>
      <c r="R242" s="452">
        <f t="shared" ca="1" si="80"/>
        <v>0</v>
      </c>
      <c r="S242" s="452">
        <f t="shared" ca="1" si="80"/>
        <v>0</v>
      </c>
    </row>
    <row r="243" spans="1:19" x14ac:dyDescent="0.35">
      <c r="A243" s="450" t="s">
        <v>1878</v>
      </c>
      <c r="B243" s="461"/>
      <c r="C243" s="484">
        <f ca="1">SUM(F243:S243)</f>
        <v>48.907791103100749</v>
      </c>
      <c r="D243" s="484">
        <f ca="1">SUM(F243:L243)+N243+O243</f>
        <v>4.7310412847114263</v>
      </c>
      <c r="E243" s="484">
        <f ca="1">M243+SUM(P243:S243)</f>
        <v>44.176749818389318</v>
      </c>
      <c r="F243" s="452">
        <f t="shared" ref="F243:F245" ca="1" si="81">F155*F$177</f>
        <v>1.5095699973974153</v>
      </c>
      <c r="G243" s="452">
        <f t="shared" ref="G243:S243" ca="1" si="82">G155*G$177</f>
        <v>0</v>
      </c>
      <c r="H243" s="452">
        <f t="shared" ca="1" si="82"/>
        <v>0</v>
      </c>
      <c r="I243" s="452">
        <f t="shared" ca="1" si="82"/>
        <v>2.9695870461326268</v>
      </c>
      <c r="J243" s="452">
        <f t="shared" ca="1" si="82"/>
        <v>0</v>
      </c>
      <c r="K243" s="452">
        <f t="shared" ca="1" si="82"/>
        <v>0</v>
      </c>
      <c r="L243" s="452">
        <f t="shared" ca="1" si="82"/>
        <v>0</v>
      </c>
      <c r="M243" s="452">
        <f t="shared" ca="1" si="82"/>
        <v>44.176749818389318</v>
      </c>
      <c r="N243" s="452">
        <f t="shared" ca="1" si="82"/>
        <v>0</v>
      </c>
      <c r="O243" s="452">
        <f t="shared" ca="1" si="82"/>
        <v>0.25188424118138403</v>
      </c>
      <c r="P243" s="452">
        <f t="shared" ca="1" si="82"/>
        <v>0</v>
      </c>
      <c r="Q243" s="452">
        <f t="shared" ca="1" si="82"/>
        <v>0</v>
      </c>
      <c r="R243" s="452">
        <f t="shared" ca="1" si="82"/>
        <v>0</v>
      </c>
      <c r="S243" s="452">
        <f t="shared" ca="1" si="82"/>
        <v>0</v>
      </c>
    </row>
    <row r="244" spans="1:19" x14ac:dyDescent="0.35">
      <c r="A244" s="450" t="s">
        <v>1879</v>
      </c>
      <c r="B244" s="461"/>
      <c r="C244" s="484">
        <f ca="1">SUM(F244:S244)</f>
        <v>12.816953486181792</v>
      </c>
      <c r="D244" s="484">
        <f ca="1">SUM(F244:L244)+N244+O244</f>
        <v>2.1684337385288246</v>
      </c>
      <c r="E244" s="484">
        <f ca="1">M244+SUM(P244:S244)</f>
        <v>10.648519747652966</v>
      </c>
      <c r="F244" s="452">
        <f t="shared" ca="1" si="81"/>
        <v>0</v>
      </c>
      <c r="G244" s="452">
        <f t="shared" ref="G244:S244" ca="1" si="83">G156*G$177</f>
        <v>0</v>
      </c>
      <c r="H244" s="452">
        <f t="shared" ca="1" si="83"/>
        <v>0</v>
      </c>
      <c r="I244" s="452">
        <f t="shared" ca="1" si="83"/>
        <v>1.1931435647493442</v>
      </c>
      <c r="J244" s="452">
        <f t="shared" ca="1" si="83"/>
        <v>0</v>
      </c>
      <c r="K244" s="452">
        <f t="shared" ca="1" si="83"/>
        <v>0</v>
      </c>
      <c r="L244" s="452">
        <f t="shared" ca="1" si="83"/>
        <v>0.97529017377948035</v>
      </c>
      <c r="M244" s="452">
        <f t="shared" ca="1" si="83"/>
        <v>0</v>
      </c>
      <c r="N244" s="452">
        <f t="shared" ca="1" si="83"/>
        <v>0</v>
      </c>
      <c r="O244" s="452">
        <f t="shared" ca="1" si="83"/>
        <v>0</v>
      </c>
      <c r="P244" s="452">
        <f t="shared" ca="1" si="83"/>
        <v>3.7898345442223862</v>
      </c>
      <c r="Q244" s="452">
        <f t="shared" ca="1" si="83"/>
        <v>6.8586852034305794</v>
      </c>
      <c r="R244" s="452">
        <f t="shared" ca="1" si="83"/>
        <v>0</v>
      </c>
      <c r="S244" s="452">
        <f t="shared" ca="1" si="83"/>
        <v>0</v>
      </c>
    </row>
    <row r="245" spans="1:19" x14ac:dyDescent="0.35">
      <c r="A245" s="450" t="s">
        <v>1880</v>
      </c>
      <c r="B245" s="461"/>
      <c r="C245" s="484">
        <f ca="1">SUM(F245:S245)</f>
        <v>171.43990947663428</v>
      </c>
      <c r="D245" s="484">
        <f ca="1">SUM(F245:L245)+N245+O245</f>
        <v>15.880048691476743</v>
      </c>
      <c r="E245" s="484">
        <f ca="1">M245+SUM(P245:S245)</f>
        <v>155.55986078515758</v>
      </c>
      <c r="F245" s="452">
        <f t="shared" ca="1" si="81"/>
        <v>1.635483725237</v>
      </c>
      <c r="G245" s="452">
        <f t="shared" ref="G245:S245" ca="1" si="84">G157*G$177</f>
        <v>1.0862896491186353</v>
      </c>
      <c r="H245" s="452">
        <f t="shared" ca="1" si="84"/>
        <v>0.28588685931630498</v>
      </c>
      <c r="I245" s="452">
        <f t="shared" ca="1" si="84"/>
        <v>4.9835277252866517</v>
      </c>
      <c r="J245" s="452">
        <f t="shared" ca="1" si="84"/>
        <v>4.2274474963717248</v>
      </c>
      <c r="K245" s="452">
        <f t="shared" ca="1" si="84"/>
        <v>0</v>
      </c>
      <c r="L245" s="452">
        <f t="shared" ca="1" si="84"/>
        <v>1.7733423647708395</v>
      </c>
      <c r="M245" s="452">
        <f t="shared" ca="1" si="84"/>
        <v>12.846976013645584</v>
      </c>
      <c r="N245" s="452">
        <f t="shared" ca="1" si="84"/>
        <v>0</v>
      </c>
      <c r="O245" s="452">
        <f t="shared" ca="1" si="84"/>
        <v>1.8880708713755869</v>
      </c>
      <c r="P245" s="452">
        <f t="shared" ca="1" si="84"/>
        <v>90.532841459249312</v>
      </c>
      <c r="Q245" s="452">
        <f t="shared" ca="1" si="84"/>
        <v>39.507501776246144</v>
      </c>
      <c r="R245" s="452">
        <f t="shared" ca="1" si="84"/>
        <v>8.7038959390306552</v>
      </c>
      <c r="S245" s="452">
        <f t="shared" ca="1" si="84"/>
        <v>3.9686455969858856</v>
      </c>
    </row>
    <row r="246" spans="1:19" x14ac:dyDescent="0.35">
      <c r="A246" s="488"/>
      <c r="B246" s="461"/>
      <c r="C246" s="461"/>
      <c r="D246" s="461"/>
      <c r="E246" s="461"/>
      <c r="F246" s="461"/>
      <c r="G246" s="461"/>
      <c r="H246" s="461"/>
      <c r="I246" s="461"/>
      <c r="J246" s="461"/>
      <c r="K246" s="461"/>
      <c r="L246" s="461"/>
      <c r="M246" s="461"/>
      <c r="N246" s="461"/>
      <c r="O246" s="461"/>
      <c r="P246" s="461"/>
      <c r="Q246" s="461"/>
      <c r="R246" s="461"/>
      <c r="S246" s="461"/>
    </row>
    <row r="247" spans="1:19" x14ac:dyDescent="0.35">
      <c r="A247" s="504" t="s">
        <v>1881</v>
      </c>
      <c r="B247" s="507"/>
      <c r="C247" s="508">
        <f t="shared" ref="C247:S247" ca="1" si="85">SUM(C218+C180+C234)</f>
        <v>1634.6658169702882</v>
      </c>
      <c r="D247" s="508">
        <f t="shared" ca="1" si="85"/>
        <v>587.95732692218814</v>
      </c>
      <c r="E247" s="508">
        <f t="shared" ca="1" si="85"/>
        <v>1046.7084900481002</v>
      </c>
      <c r="F247" s="508">
        <f t="shared" ca="1" si="85"/>
        <v>69.901922248829095</v>
      </c>
      <c r="G247" s="508">
        <f t="shared" ca="1" si="85"/>
        <v>112.0608773064569</v>
      </c>
      <c r="H247" s="508">
        <f t="shared" ca="1" si="85"/>
        <v>62.844962373523096</v>
      </c>
      <c r="I247" s="508">
        <f t="shared" ca="1" si="85"/>
        <v>95.206060812857416</v>
      </c>
      <c r="J247" s="508">
        <f t="shared" ca="1" si="85"/>
        <v>62.461648096660312</v>
      </c>
      <c r="K247" s="508">
        <f t="shared" ca="1" si="85"/>
        <v>46.047965288317052</v>
      </c>
      <c r="L247" s="508">
        <f t="shared" ca="1" si="85"/>
        <v>56.571311726784216</v>
      </c>
      <c r="M247" s="508">
        <f t="shared" ca="1" si="85"/>
        <v>226.92486299309198</v>
      </c>
      <c r="N247" s="508">
        <f t="shared" ca="1" si="85"/>
        <v>57.806296217347388</v>
      </c>
      <c r="O247" s="508">
        <f t="shared" ca="1" si="85"/>
        <v>25.056282851412607</v>
      </c>
      <c r="P247" s="508">
        <f t="shared" ca="1" si="85"/>
        <v>158.52431515326572</v>
      </c>
      <c r="Q247" s="508">
        <f t="shared" ca="1" si="85"/>
        <v>237.06530918611071</v>
      </c>
      <c r="R247" s="508">
        <f t="shared" ca="1" si="85"/>
        <v>278.01243423514126</v>
      </c>
      <c r="S247" s="508">
        <f t="shared" ca="1" si="85"/>
        <v>146.18156848049054</v>
      </c>
    </row>
    <row r="249" spans="1:19" x14ac:dyDescent="0.35">
      <c r="A249" s="217" t="s">
        <v>2143</v>
      </c>
    </row>
    <row r="255" spans="1:19" hidden="1" x14ac:dyDescent="0.35"/>
    <row r="256" spans="1:19" hidden="1" x14ac:dyDescent="0.35"/>
    <row r="257" spans="1:19" hidden="1" x14ac:dyDescent="0.35"/>
    <row r="258" spans="1:19" hidden="1" x14ac:dyDescent="0.35">
      <c r="A258" s="221" t="s">
        <v>2138</v>
      </c>
      <c r="B258" s="43"/>
      <c r="C258" s="222">
        <f t="shared" ref="C258:S258" ca="1" si="86">C180-(C182+C183+C184+C185+C187+C188+C190+C191+C192+C194+C195+C197+C198+C200+C201+C203+C204+C206+C207+C209+C211+C212+C213+C214+C215+C216+C217)</f>
        <v>0</v>
      </c>
      <c r="D258" s="222">
        <f t="shared" ca="1" si="86"/>
        <v>0</v>
      </c>
      <c r="E258" s="222">
        <f t="shared" ca="1" si="86"/>
        <v>0</v>
      </c>
      <c r="F258" s="222">
        <f t="shared" ca="1" si="86"/>
        <v>0</v>
      </c>
      <c r="G258" s="222">
        <f t="shared" ca="1" si="86"/>
        <v>0</v>
      </c>
      <c r="H258" s="222">
        <f t="shared" ca="1" si="86"/>
        <v>0</v>
      </c>
      <c r="I258" s="222">
        <f t="shared" ca="1" si="86"/>
        <v>0</v>
      </c>
      <c r="J258" s="222">
        <f t="shared" ca="1" si="86"/>
        <v>0</v>
      </c>
      <c r="K258" s="222">
        <f t="shared" ca="1" si="86"/>
        <v>0</v>
      </c>
      <c r="L258" s="222">
        <f t="shared" ca="1" si="86"/>
        <v>0</v>
      </c>
      <c r="M258" s="222">
        <f t="shared" ca="1" si="86"/>
        <v>0</v>
      </c>
      <c r="N258" s="222">
        <f t="shared" ca="1" si="86"/>
        <v>0</v>
      </c>
      <c r="O258" s="222">
        <f t="shared" ca="1" si="86"/>
        <v>0</v>
      </c>
      <c r="P258" s="222">
        <f t="shared" ca="1" si="86"/>
        <v>0</v>
      </c>
      <c r="Q258" s="222">
        <f t="shared" ca="1" si="86"/>
        <v>0</v>
      </c>
      <c r="R258" s="222">
        <f t="shared" ca="1" si="86"/>
        <v>0</v>
      </c>
      <c r="S258" s="222">
        <f t="shared" ca="1" si="86"/>
        <v>0</v>
      </c>
    </row>
    <row r="259" spans="1:19" hidden="1" x14ac:dyDescent="0.35">
      <c r="A259" s="221" t="s">
        <v>2139</v>
      </c>
      <c r="B259" s="43"/>
      <c r="C259" s="222">
        <f t="shared" ref="C259:S259" ca="1" si="87">C218-SUM(C219:C233)</f>
        <v>0</v>
      </c>
      <c r="D259" s="222">
        <f t="shared" ca="1" si="87"/>
        <v>0</v>
      </c>
      <c r="E259" s="222">
        <f t="shared" ca="1" si="87"/>
        <v>0</v>
      </c>
      <c r="F259" s="222">
        <f t="shared" ca="1" si="87"/>
        <v>0</v>
      </c>
      <c r="G259" s="222">
        <f t="shared" ca="1" si="87"/>
        <v>0</v>
      </c>
      <c r="H259" s="222">
        <f t="shared" ca="1" si="87"/>
        <v>0</v>
      </c>
      <c r="I259" s="222">
        <f t="shared" ca="1" si="87"/>
        <v>0</v>
      </c>
      <c r="J259" s="222">
        <f t="shared" ca="1" si="87"/>
        <v>0</v>
      </c>
      <c r="K259" s="222">
        <f t="shared" ca="1" si="87"/>
        <v>0</v>
      </c>
      <c r="L259" s="222">
        <f t="shared" ca="1" si="87"/>
        <v>0</v>
      </c>
      <c r="M259" s="222">
        <f t="shared" ca="1" si="87"/>
        <v>0</v>
      </c>
      <c r="N259" s="222">
        <f t="shared" ca="1" si="87"/>
        <v>0</v>
      </c>
      <c r="O259" s="222">
        <f t="shared" ca="1" si="87"/>
        <v>0</v>
      </c>
      <c r="P259" s="222">
        <f t="shared" ca="1" si="87"/>
        <v>0</v>
      </c>
      <c r="Q259" s="222">
        <f t="shared" ca="1" si="87"/>
        <v>0</v>
      </c>
      <c r="R259" s="222">
        <f t="shared" ca="1" si="87"/>
        <v>0</v>
      </c>
      <c r="S259" s="222">
        <f t="shared" ca="1" si="87"/>
        <v>0</v>
      </c>
    </row>
    <row r="260" spans="1:19" hidden="1" x14ac:dyDescent="0.35">
      <c r="A260" s="221" t="s">
        <v>2140</v>
      </c>
      <c r="B260" s="43"/>
      <c r="C260" s="222">
        <f t="shared" ref="C260:S260" ca="1" si="88">C234-SUM(C235:C245)</f>
        <v>0</v>
      </c>
      <c r="D260" s="222">
        <f t="shared" ca="1" si="88"/>
        <v>0</v>
      </c>
      <c r="E260" s="222">
        <f t="shared" ca="1" si="88"/>
        <v>0</v>
      </c>
      <c r="F260" s="222">
        <f t="shared" ca="1" si="88"/>
        <v>0</v>
      </c>
      <c r="G260" s="222">
        <f t="shared" ca="1" si="88"/>
        <v>0</v>
      </c>
      <c r="H260" s="222">
        <f t="shared" ca="1" si="88"/>
        <v>0</v>
      </c>
      <c r="I260" s="222">
        <f t="shared" ca="1" si="88"/>
        <v>0</v>
      </c>
      <c r="J260" s="222">
        <f t="shared" ca="1" si="88"/>
        <v>0</v>
      </c>
      <c r="K260" s="222">
        <f t="shared" ca="1" si="88"/>
        <v>0</v>
      </c>
      <c r="L260" s="222">
        <f t="shared" ca="1" si="88"/>
        <v>0</v>
      </c>
      <c r="M260" s="222">
        <f t="shared" ca="1" si="88"/>
        <v>0</v>
      </c>
      <c r="N260" s="222">
        <f t="shared" ca="1" si="88"/>
        <v>0</v>
      </c>
      <c r="O260" s="222">
        <f t="shared" ca="1" si="88"/>
        <v>0</v>
      </c>
      <c r="P260" s="222">
        <f t="shared" ca="1" si="88"/>
        <v>0</v>
      </c>
      <c r="Q260" s="222">
        <f t="shared" ca="1" si="88"/>
        <v>0</v>
      </c>
      <c r="R260" s="222">
        <f t="shared" ca="1" si="88"/>
        <v>0</v>
      </c>
      <c r="S260" s="222">
        <f t="shared" ca="1" si="88"/>
        <v>0</v>
      </c>
    </row>
    <row r="261" spans="1:19" hidden="1" x14ac:dyDescent="0.35">
      <c r="A261" s="221" t="s">
        <v>2141</v>
      </c>
      <c r="B261" s="43"/>
      <c r="C261" s="43">
        <f t="shared" ref="C261:S261" ca="1" si="89">C177-C247</f>
        <v>0</v>
      </c>
      <c r="D261" s="43">
        <f t="shared" ca="1" si="89"/>
        <v>0</v>
      </c>
      <c r="E261" s="43">
        <f t="shared" ca="1" si="89"/>
        <v>0</v>
      </c>
      <c r="F261" s="43">
        <f t="shared" ca="1" si="89"/>
        <v>0</v>
      </c>
      <c r="G261" s="43">
        <f t="shared" ca="1" si="89"/>
        <v>0</v>
      </c>
      <c r="H261" s="43">
        <f t="shared" ca="1" si="89"/>
        <v>0</v>
      </c>
      <c r="I261" s="43">
        <f t="shared" ca="1" si="89"/>
        <v>0</v>
      </c>
      <c r="J261" s="43">
        <f t="shared" ca="1" si="89"/>
        <v>0</v>
      </c>
      <c r="K261" s="43">
        <f t="shared" ca="1" si="89"/>
        <v>0</v>
      </c>
      <c r="L261" s="43">
        <f t="shared" ca="1" si="89"/>
        <v>0</v>
      </c>
      <c r="M261" s="43">
        <f t="shared" ca="1" si="89"/>
        <v>0</v>
      </c>
      <c r="N261" s="43">
        <f t="shared" ca="1" si="89"/>
        <v>0</v>
      </c>
      <c r="O261" s="43">
        <f t="shared" ca="1" si="89"/>
        <v>0</v>
      </c>
      <c r="P261" s="43">
        <f t="shared" ca="1" si="89"/>
        <v>0</v>
      </c>
      <c r="Q261" s="43">
        <f t="shared" ca="1" si="89"/>
        <v>0</v>
      </c>
      <c r="R261" s="43">
        <f t="shared" ca="1" si="89"/>
        <v>0</v>
      </c>
      <c r="S261" s="43">
        <f t="shared" ca="1" si="89"/>
        <v>0</v>
      </c>
    </row>
  </sheetData>
  <mergeCells count="2">
    <mergeCell ref="A81:J81"/>
    <mergeCell ref="A164:J164"/>
  </mergeCells>
  <phoneticPr fontId="21" type="noConversion"/>
  <dataValidations count="1">
    <dataValidation type="list" allowBlank="1" showInputMessage="1" showErrorMessage="1" sqref="A16 A181 A186 A93 A98 A11" xr:uid="{9AFFA9EE-6A18-4F85-A913-4745DE5F6C4D}">
      <formula1>$A$422:$A$424</formula1>
    </dataValidation>
  </dataValidations>
  <pageMargins left="0.7" right="0.7" top="0.75" bottom="0.75" header="0.3" footer="0.3"/>
  <pageSetup paperSize="9" scale="29" fitToHeight="0" orientation="portrait" r:id="rId1"/>
  <rowBreaks count="2" manualBreakCount="2">
    <brk id="84" max="16383" man="1"/>
    <brk id="17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D45F4-3CB3-4877-8888-E6561EA54DD1}">
  <sheetPr>
    <tabColor theme="5" tint="0.39997558519241921"/>
    <pageSetUpPr fitToPage="1"/>
  </sheetPr>
  <dimension ref="A1:Z255"/>
  <sheetViews>
    <sheetView view="pageBreakPreview" topLeftCell="A211" zoomScale="60" zoomScaleNormal="100" workbookViewId="0">
      <selection activeCell="A53" sqref="A53:G53"/>
    </sheetView>
  </sheetViews>
  <sheetFormatPr defaultColWidth="8.7265625" defaultRowHeight="14.5" x14ac:dyDescent="0.35"/>
  <cols>
    <col min="1" max="1" width="17" customWidth="1"/>
    <col min="2" max="2" width="43" customWidth="1"/>
    <col min="3" max="3" width="14.1796875" bestFit="1" customWidth="1"/>
    <col min="4" max="4" width="13.1796875" customWidth="1"/>
    <col min="5" max="5" width="13.7265625" customWidth="1"/>
    <col min="6" max="8" width="14.81640625" bestFit="1" customWidth="1"/>
    <col min="9" max="10" width="14.26953125" bestFit="1" customWidth="1"/>
    <col min="11" max="12" width="11.453125" bestFit="1" customWidth="1"/>
    <col min="13" max="13" width="10.453125" bestFit="1" customWidth="1"/>
    <col min="14" max="19" width="11.453125" bestFit="1" customWidth="1"/>
  </cols>
  <sheetData>
    <row r="1" spans="1:19" x14ac:dyDescent="0.35">
      <c r="A1" s="148" t="s">
        <v>2127</v>
      </c>
      <c r="B1" s="149"/>
      <c r="C1" s="149"/>
      <c r="D1" s="149"/>
      <c r="E1" s="149"/>
      <c r="F1" s="149"/>
      <c r="G1" s="149"/>
      <c r="H1" s="149"/>
      <c r="I1" s="149"/>
      <c r="J1" s="149"/>
    </row>
    <row r="2" spans="1:19" x14ac:dyDescent="0.35">
      <c r="A2" s="150" t="s">
        <v>2110</v>
      </c>
      <c r="B2" s="149"/>
      <c r="C2" s="149"/>
      <c r="D2" s="149"/>
      <c r="E2" s="149"/>
      <c r="F2" s="149"/>
      <c r="G2" s="149"/>
      <c r="H2" s="149"/>
      <c r="I2" s="149"/>
      <c r="J2" s="149"/>
    </row>
    <row r="4" spans="1:19" s="149" customFormat="1" ht="13" x14ac:dyDescent="0.3">
      <c r="A4" s="211" t="s">
        <v>2144</v>
      </c>
    </row>
    <row r="5" spans="1:19" s="149" customFormat="1" ht="13" x14ac:dyDescent="0.3">
      <c r="A5" s="211" t="s">
        <v>2145</v>
      </c>
    </row>
    <row r="6" spans="1:19" s="149" customFormat="1" ht="13" x14ac:dyDescent="0.3">
      <c r="A6" s="211" t="s">
        <v>2546</v>
      </c>
      <c r="B6" s="211"/>
    </row>
    <row r="8" spans="1:19" ht="44.15" customHeight="1" x14ac:dyDescent="0.35">
      <c r="A8" s="439" t="str">
        <f>[5]clothes!A285</f>
        <v xml:space="preserve">Destination </v>
      </c>
      <c r="B8" s="439"/>
      <c r="C8" s="439"/>
      <c r="D8" s="272"/>
      <c r="E8" s="272"/>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19" x14ac:dyDescent="0.35">
      <c r="A9" s="440" t="s">
        <v>2240</v>
      </c>
      <c r="B9" s="440"/>
      <c r="C9" s="440"/>
      <c r="D9" s="440"/>
      <c r="E9" s="499"/>
      <c r="F9" s="498">
        <f ca="1">'Top-Up'!F386</f>
        <v>0.96647000000000016</v>
      </c>
      <c r="G9" s="498">
        <f ca="1">'Top-Up'!G386</f>
        <v>0.94834999999999992</v>
      </c>
      <c r="H9" s="498">
        <f ca="1">'Top-Up'!H386</f>
        <v>1.00004</v>
      </c>
      <c r="I9" s="498">
        <f ca="1">'Top-Up'!I386</f>
        <v>0.86680000000000001</v>
      </c>
      <c r="J9" s="498">
        <f ca="1">'Top-Up'!J386</f>
        <v>0.96412000000000009</v>
      </c>
      <c r="K9" s="498">
        <f ca="1">'Top-Up'!K386</f>
        <v>0.9549700000000001</v>
      </c>
      <c r="L9" s="498">
        <f ca="1">'Top-Up'!L386</f>
        <v>0.91636999999999991</v>
      </c>
      <c r="M9" s="498">
        <f ca="1">'Top-Up'!M386</f>
        <v>0.18157000000000001</v>
      </c>
      <c r="N9" s="498">
        <f ca="1">'Top-Up'!N386</f>
        <v>0.99297000000000013</v>
      </c>
      <c r="O9" s="498">
        <f ca="1">'Top-Up'!O386</f>
        <v>0.99208999999999992</v>
      </c>
      <c r="P9" s="498">
        <f ca="1">'Top-Up'!P386</f>
        <v>0.14057</v>
      </c>
      <c r="Q9" s="498">
        <f ca="1">'Top-Up'!Q386</f>
        <v>0.28393999999999997</v>
      </c>
      <c r="R9" s="498">
        <f ca="1">'Top-Up'!R386</f>
        <v>8.2650000000000015E-2</v>
      </c>
      <c r="S9" s="498">
        <f ca="1">'Top-Up'!S386</f>
        <v>3.4009999999999999E-2</v>
      </c>
    </row>
    <row r="10" spans="1:19" s="3" customFormat="1" x14ac:dyDescent="0.35">
      <c r="A10" s="443" t="s">
        <v>1815</v>
      </c>
      <c r="B10" s="443"/>
      <c r="C10" s="443"/>
      <c r="D10" s="443"/>
      <c r="E10" s="476"/>
      <c r="F10" s="466">
        <f ca="1">'Top-Up'!F387</f>
        <v>0.34661000000000008</v>
      </c>
      <c r="G10" s="466">
        <f ca="1">'Top-Up'!G387</f>
        <v>0.67945999999999995</v>
      </c>
      <c r="H10" s="466">
        <f ca="1">'Top-Up'!H387</f>
        <v>0.78856000000000004</v>
      </c>
      <c r="I10" s="466">
        <f ca="1">'Top-Up'!I387</f>
        <v>0.52486999999999995</v>
      </c>
      <c r="J10" s="466">
        <f ca="1">'Top-Up'!J387</f>
        <v>0.90738000000000008</v>
      </c>
      <c r="K10" s="466">
        <f ca="1">'Top-Up'!K387</f>
        <v>0.91644000000000014</v>
      </c>
      <c r="L10" s="466">
        <f ca="1">'Top-Up'!L387</f>
        <v>0.75408999999999993</v>
      </c>
      <c r="M10" s="466">
        <f ca="1">'Top-Up'!M387</f>
        <v>0.13319</v>
      </c>
      <c r="N10" s="466">
        <f ca="1">'Top-Up'!N387</f>
        <v>0.52454000000000001</v>
      </c>
      <c r="O10" s="466">
        <f ca="1">'Top-Up'!O387</f>
        <v>0.59182999999999997</v>
      </c>
      <c r="P10" s="466">
        <f ca="1">'Top-Up'!P387</f>
        <v>7.5929999999999997E-2</v>
      </c>
      <c r="Q10" s="466">
        <f ca="1">'Top-Up'!Q387</f>
        <v>0.27117999999999998</v>
      </c>
      <c r="R10" s="466">
        <f ca="1">'Top-Up'!R387</f>
        <v>7.3310000000000014E-2</v>
      </c>
      <c r="S10" s="466">
        <f ca="1">'Top-Up'!S387</f>
        <v>3.4009999999999999E-2</v>
      </c>
    </row>
    <row r="11" spans="1:19" x14ac:dyDescent="0.35">
      <c r="A11" s="446" t="s">
        <v>1816</v>
      </c>
      <c r="B11" s="447"/>
      <c r="C11" s="447"/>
      <c r="D11" s="447"/>
      <c r="E11" s="447"/>
      <c r="F11" s="468">
        <f ca="1">'Top-Up'!F388</f>
        <v>5.4799999999999996E-3</v>
      </c>
      <c r="G11" s="468">
        <f ca="1">'Top-Up'!G388</f>
        <v>0</v>
      </c>
      <c r="H11" s="468">
        <f ca="1">'Top-Up'!H388</f>
        <v>0.13763999999999998</v>
      </c>
      <c r="I11" s="468">
        <f ca="1">'Top-Up'!I388</f>
        <v>2.8490000000000001E-2</v>
      </c>
      <c r="J11" s="468">
        <f ca="1">'Top-Up'!J388</f>
        <v>0.15187999999999999</v>
      </c>
      <c r="K11" s="468">
        <f ca="1">'Top-Up'!K388</f>
        <v>0.23869000000000001</v>
      </c>
      <c r="L11" s="468">
        <f ca="1">'Top-Up'!L388</f>
        <v>7.3080000000000006E-2</v>
      </c>
      <c r="M11" s="468">
        <f ca="1">'Top-Up'!M388</f>
        <v>0</v>
      </c>
      <c r="N11" s="468">
        <f ca="1">'Top-Up'!N388</f>
        <v>1.4149999999999999E-2</v>
      </c>
      <c r="O11" s="468">
        <f ca="1">'Top-Up'!O388</f>
        <v>0</v>
      </c>
      <c r="P11" s="468">
        <f ca="1">'Top-Up'!P388</f>
        <v>0</v>
      </c>
      <c r="Q11" s="468">
        <f ca="1">'Top-Up'!Q388</f>
        <v>0</v>
      </c>
      <c r="R11" s="468">
        <f ca="1">'Top-Up'!R388</f>
        <v>4.3550000000000005E-2</v>
      </c>
      <c r="S11" s="468">
        <f ca="1">'Top-Up'!S388</f>
        <v>2.862E-2</v>
      </c>
    </row>
    <row r="12" spans="1:19" x14ac:dyDescent="0.35">
      <c r="A12" s="450" t="s">
        <v>1817</v>
      </c>
      <c r="B12" s="451"/>
      <c r="C12" s="451"/>
      <c r="D12" s="451"/>
      <c r="E12" s="451"/>
      <c r="F12" s="470">
        <f ca="1">'Top-Up'!F389</f>
        <v>0</v>
      </c>
      <c r="G12" s="470">
        <f ca="1">'Top-Up'!G389</f>
        <v>0</v>
      </c>
      <c r="H12" s="470">
        <f ca="1">'Top-Up'!H389</f>
        <v>0</v>
      </c>
      <c r="I12" s="470">
        <f ca="1">'Top-Up'!I389</f>
        <v>2.462E-2</v>
      </c>
      <c r="J12" s="470">
        <f ca="1">'Top-Up'!J389</f>
        <v>1.3339999999999999E-2</v>
      </c>
      <c r="K12" s="470">
        <f ca="1">'Top-Up'!K389</f>
        <v>6.9760000000000003E-2</v>
      </c>
      <c r="L12" s="470">
        <f ca="1">'Top-Up'!L389</f>
        <v>4.8700000000000002E-3</v>
      </c>
      <c r="M12" s="470">
        <f ca="1">'Top-Up'!M389</f>
        <v>0</v>
      </c>
      <c r="N12" s="470">
        <f ca="1">'Top-Up'!N389</f>
        <v>0</v>
      </c>
      <c r="O12" s="470">
        <f ca="1">'Top-Up'!O389</f>
        <v>0</v>
      </c>
      <c r="P12" s="470">
        <f ca="1">'Top-Up'!P389</f>
        <v>0</v>
      </c>
      <c r="Q12" s="470">
        <f ca="1">'Top-Up'!Q389</f>
        <v>0</v>
      </c>
      <c r="R12" s="470">
        <f ca="1">'Top-Up'!R389</f>
        <v>0</v>
      </c>
      <c r="S12" s="470">
        <f ca="1">'Top-Up'!S389</f>
        <v>0</v>
      </c>
    </row>
    <row r="13" spans="1:19" x14ac:dyDescent="0.35">
      <c r="A13" s="450" t="s">
        <v>1818</v>
      </c>
      <c r="B13" s="451"/>
      <c r="C13" s="451"/>
      <c r="D13" s="451"/>
      <c r="E13" s="451"/>
      <c r="F13" s="470">
        <f ca="1">'Top-Up'!F390</f>
        <v>0</v>
      </c>
      <c r="G13" s="470">
        <f ca="1">'Top-Up'!G390</f>
        <v>0</v>
      </c>
      <c r="H13" s="470">
        <f ca="1">'Top-Up'!H390</f>
        <v>6.2390000000000001E-2</v>
      </c>
      <c r="I13" s="470">
        <f ca="1">'Top-Up'!I390</f>
        <v>0</v>
      </c>
      <c r="J13" s="470">
        <f ca="1">'Top-Up'!J390</f>
        <v>8.1809999999999994E-2</v>
      </c>
      <c r="K13" s="470">
        <f ca="1">'Top-Up'!K390</f>
        <v>7.8380000000000005E-2</v>
      </c>
      <c r="L13" s="470">
        <f ca="1">'Top-Up'!L390</f>
        <v>4.8700000000000002E-3</v>
      </c>
      <c r="M13" s="470">
        <f ca="1">'Top-Up'!M390</f>
        <v>0</v>
      </c>
      <c r="N13" s="470">
        <f ca="1">'Top-Up'!N390</f>
        <v>0</v>
      </c>
      <c r="O13" s="470">
        <f ca="1">'Top-Up'!O390</f>
        <v>0</v>
      </c>
      <c r="P13" s="470">
        <f ca="1">'Top-Up'!P390</f>
        <v>0</v>
      </c>
      <c r="Q13" s="470">
        <f ca="1">'Top-Up'!Q390</f>
        <v>0</v>
      </c>
      <c r="R13" s="470">
        <f ca="1">'Top-Up'!R390</f>
        <v>1.8460000000000001E-2</v>
      </c>
      <c r="S13" s="470">
        <f ca="1">'Top-Up'!S390</f>
        <v>0</v>
      </c>
    </row>
    <row r="14" spans="1:19" x14ac:dyDescent="0.35">
      <c r="A14" s="450" t="s">
        <v>1819</v>
      </c>
      <c r="B14" s="451"/>
      <c r="C14" s="451"/>
      <c r="D14" s="451"/>
      <c r="E14" s="451"/>
      <c r="F14" s="470">
        <f ca="1">'Top-Up'!F391</f>
        <v>0</v>
      </c>
      <c r="G14" s="470">
        <f ca="1">'Top-Up'!G391</f>
        <v>0</v>
      </c>
      <c r="H14" s="470">
        <f ca="1">'Top-Up'!H391</f>
        <v>7.5249999999999997E-2</v>
      </c>
      <c r="I14" s="470">
        <f ca="1">'Top-Up'!I391</f>
        <v>0</v>
      </c>
      <c r="J14" s="470">
        <f ca="1">'Top-Up'!J391</f>
        <v>0</v>
      </c>
      <c r="K14" s="470">
        <f ca="1">'Top-Up'!K391</f>
        <v>6.59E-2</v>
      </c>
      <c r="L14" s="470">
        <f ca="1">'Top-Up'!L391</f>
        <v>1.244E-2</v>
      </c>
      <c r="M14" s="470">
        <f ca="1">'Top-Up'!M391</f>
        <v>0</v>
      </c>
      <c r="N14" s="470">
        <f ca="1">'Top-Up'!N391</f>
        <v>1.4149999999999999E-2</v>
      </c>
      <c r="O14" s="470">
        <f ca="1">'Top-Up'!O391</f>
        <v>0</v>
      </c>
      <c r="P14" s="470">
        <f ca="1">'Top-Up'!P391</f>
        <v>0</v>
      </c>
      <c r="Q14" s="470">
        <f ca="1">'Top-Up'!Q391</f>
        <v>0</v>
      </c>
      <c r="R14" s="470">
        <f ca="1">'Top-Up'!R391</f>
        <v>2.5090000000000001E-2</v>
      </c>
      <c r="S14" s="470">
        <f ca="1">'Top-Up'!S391</f>
        <v>2.862E-2</v>
      </c>
    </row>
    <row r="15" spans="1:19" x14ac:dyDescent="0.35">
      <c r="A15" s="450" t="s">
        <v>1820</v>
      </c>
      <c r="B15" s="451"/>
      <c r="C15" s="451"/>
      <c r="D15" s="451"/>
      <c r="E15" s="451"/>
      <c r="F15" s="470">
        <f ca="1">'Top-Up'!F392</f>
        <v>5.4799999999999996E-3</v>
      </c>
      <c r="G15" s="470">
        <f ca="1">'Top-Up'!G392</f>
        <v>0</v>
      </c>
      <c r="H15" s="470">
        <f ca="1">'Top-Up'!H392</f>
        <v>0</v>
      </c>
      <c r="I15" s="470">
        <f ca="1">'Top-Up'!I392</f>
        <v>3.8700000000000002E-3</v>
      </c>
      <c r="J15" s="470">
        <f ca="1">'Top-Up'!J392</f>
        <v>5.6730000000000003E-2</v>
      </c>
      <c r="K15" s="470">
        <f ca="1">'Top-Up'!K392</f>
        <v>2.4649999999999998E-2</v>
      </c>
      <c r="L15" s="470">
        <f ca="1">'Top-Up'!L392</f>
        <v>5.0900000000000001E-2</v>
      </c>
      <c r="M15" s="470">
        <f ca="1">'Top-Up'!M392</f>
        <v>0</v>
      </c>
      <c r="N15" s="470">
        <f ca="1">'Top-Up'!N392</f>
        <v>0</v>
      </c>
      <c r="O15" s="470">
        <f ca="1">'Top-Up'!O392</f>
        <v>0</v>
      </c>
      <c r="P15" s="470">
        <f ca="1">'Top-Up'!P392</f>
        <v>0</v>
      </c>
      <c r="Q15" s="470">
        <f ca="1">'Top-Up'!Q392</f>
        <v>0</v>
      </c>
      <c r="R15" s="470">
        <f ca="1">'Top-Up'!R392</f>
        <v>0</v>
      </c>
      <c r="S15" s="470">
        <f ca="1">'Top-Up'!S392</f>
        <v>0</v>
      </c>
    </row>
    <row r="16" spans="1:19" x14ac:dyDescent="0.35">
      <c r="A16" s="446" t="s">
        <v>1821</v>
      </c>
      <c r="B16" s="447"/>
      <c r="C16" s="447"/>
      <c r="D16" s="447"/>
      <c r="E16" s="447"/>
      <c r="F16" s="468">
        <f ca="1">'Top-Up'!F393</f>
        <v>0.12036000000000001</v>
      </c>
      <c r="G16" s="468">
        <f ca="1">'Top-Up'!G393</f>
        <v>0</v>
      </c>
      <c r="H16" s="468">
        <f ca="1">'Top-Up'!H393</f>
        <v>0</v>
      </c>
      <c r="I16" s="468">
        <f ca="1">'Top-Up'!I393</f>
        <v>0</v>
      </c>
      <c r="J16" s="468">
        <f ca="1">'Top-Up'!J393</f>
        <v>0</v>
      </c>
      <c r="K16" s="468">
        <f ca="1">'Top-Up'!K393</f>
        <v>0</v>
      </c>
      <c r="L16" s="468">
        <f ca="1">'Top-Up'!L393</f>
        <v>0</v>
      </c>
      <c r="M16" s="468">
        <f ca="1">'Top-Up'!M393</f>
        <v>0</v>
      </c>
      <c r="N16" s="468">
        <f ca="1">'Top-Up'!N393</f>
        <v>0</v>
      </c>
      <c r="O16" s="468">
        <f ca="1">'Top-Up'!O393</f>
        <v>0</v>
      </c>
      <c r="P16" s="468">
        <f ca="1">'Top-Up'!P393</f>
        <v>0</v>
      </c>
      <c r="Q16" s="468">
        <f ca="1">'Top-Up'!Q393</f>
        <v>0</v>
      </c>
      <c r="R16" s="468">
        <f ca="1">'Top-Up'!R393</f>
        <v>0</v>
      </c>
      <c r="S16" s="468">
        <f ca="1">'Top-Up'!S393</f>
        <v>0</v>
      </c>
    </row>
    <row r="17" spans="1:19" x14ac:dyDescent="0.35">
      <c r="A17" s="450" t="s">
        <v>1822</v>
      </c>
      <c r="B17" s="451"/>
      <c r="C17" s="451"/>
      <c r="D17" s="451"/>
      <c r="E17" s="451"/>
      <c r="F17" s="470">
        <f ca="1">'Top-Up'!F394</f>
        <v>4.5600000000000002E-2</v>
      </c>
      <c r="G17" s="470">
        <f ca="1">'Top-Up'!G394</f>
        <v>0</v>
      </c>
      <c r="H17" s="470">
        <f ca="1">'Top-Up'!H394</f>
        <v>0</v>
      </c>
      <c r="I17" s="470">
        <f ca="1">'Top-Up'!I394</f>
        <v>0</v>
      </c>
      <c r="J17" s="470">
        <f ca="1">'Top-Up'!J394</f>
        <v>0</v>
      </c>
      <c r="K17" s="470">
        <f ca="1">'Top-Up'!K394</f>
        <v>0</v>
      </c>
      <c r="L17" s="470">
        <f ca="1">'Top-Up'!L394</f>
        <v>0</v>
      </c>
      <c r="M17" s="470">
        <f ca="1">'Top-Up'!M394</f>
        <v>0</v>
      </c>
      <c r="N17" s="470">
        <f ca="1">'Top-Up'!N394</f>
        <v>0</v>
      </c>
      <c r="O17" s="470">
        <f ca="1">'Top-Up'!O394</f>
        <v>0</v>
      </c>
      <c r="P17" s="470">
        <f ca="1">'Top-Up'!P394</f>
        <v>0</v>
      </c>
      <c r="Q17" s="470">
        <f ca="1">'Top-Up'!Q394</f>
        <v>0</v>
      </c>
      <c r="R17" s="470">
        <f ca="1">'Top-Up'!R394</f>
        <v>0</v>
      </c>
      <c r="S17" s="470">
        <f ca="1">'Top-Up'!S394</f>
        <v>0</v>
      </c>
    </row>
    <row r="18" spans="1:19" x14ac:dyDescent="0.35">
      <c r="A18" s="450" t="s">
        <v>1823</v>
      </c>
      <c r="B18" s="451"/>
      <c r="C18" s="451"/>
      <c r="D18" s="451"/>
      <c r="E18" s="451"/>
      <c r="F18" s="470">
        <f ca="1">'Top-Up'!F395</f>
        <v>7.4759999999999993E-2</v>
      </c>
      <c r="G18" s="470">
        <f ca="1">'Top-Up'!G395</f>
        <v>0</v>
      </c>
      <c r="H18" s="470">
        <f ca="1">'Top-Up'!H395</f>
        <v>0</v>
      </c>
      <c r="I18" s="470">
        <f ca="1">'Top-Up'!I395</f>
        <v>0</v>
      </c>
      <c r="J18" s="470">
        <f ca="1">'Top-Up'!J395</f>
        <v>0</v>
      </c>
      <c r="K18" s="470">
        <f ca="1">'Top-Up'!K395</f>
        <v>0</v>
      </c>
      <c r="L18" s="470">
        <f ca="1">'Top-Up'!L395</f>
        <v>0</v>
      </c>
      <c r="M18" s="470">
        <f ca="1">'Top-Up'!M395</f>
        <v>0</v>
      </c>
      <c r="N18" s="470">
        <f ca="1">'Top-Up'!N395</f>
        <v>0</v>
      </c>
      <c r="O18" s="470">
        <f ca="1">'Top-Up'!O395</f>
        <v>0</v>
      </c>
      <c r="P18" s="470">
        <f ca="1">'Top-Up'!P395</f>
        <v>0</v>
      </c>
      <c r="Q18" s="470">
        <f ca="1">'Top-Up'!Q395</f>
        <v>0</v>
      </c>
      <c r="R18" s="470">
        <f ca="1">'Top-Up'!R395</f>
        <v>0</v>
      </c>
      <c r="S18" s="470">
        <f ca="1">'Top-Up'!S395</f>
        <v>0</v>
      </c>
    </row>
    <row r="19" spans="1:19" x14ac:dyDescent="0.35">
      <c r="A19" s="446" t="s">
        <v>1824</v>
      </c>
      <c r="B19" s="447"/>
      <c r="C19" s="447"/>
      <c r="D19" s="447"/>
      <c r="E19" s="447"/>
      <c r="F19" s="468">
        <f ca="1">'Top-Up'!F396</f>
        <v>0</v>
      </c>
      <c r="G19" s="468">
        <f ca="1">'Top-Up'!G396</f>
        <v>0</v>
      </c>
      <c r="H19" s="468">
        <f ca="1">'Top-Up'!H396</f>
        <v>1.6289999999999999E-2</v>
      </c>
      <c r="I19" s="468">
        <f ca="1">'Top-Up'!I396</f>
        <v>5.5749999999999994E-2</v>
      </c>
      <c r="J19" s="468">
        <f ca="1">'Top-Up'!J396</f>
        <v>1.7049999999999999E-2</v>
      </c>
      <c r="K19" s="468">
        <f ca="1">'Top-Up'!K396</f>
        <v>0</v>
      </c>
      <c r="L19" s="468">
        <f ca="1">'Top-Up'!L396</f>
        <v>0</v>
      </c>
      <c r="M19" s="468">
        <f ca="1">'Top-Up'!M396</f>
        <v>0</v>
      </c>
      <c r="N19" s="468">
        <f ca="1">'Top-Up'!N396</f>
        <v>7.0600000000000003E-3</v>
      </c>
      <c r="O19" s="468">
        <f ca="1">'Top-Up'!O396</f>
        <v>0</v>
      </c>
      <c r="P19" s="468">
        <f ca="1">'Top-Up'!P396</f>
        <v>0</v>
      </c>
      <c r="Q19" s="468">
        <f ca="1">'Top-Up'!Q396</f>
        <v>6.3800000000000003E-3</v>
      </c>
      <c r="R19" s="468">
        <f ca="1">'Top-Up'!R396</f>
        <v>0</v>
      </c>
      <c r="S19" s="468">
        <f ca="1">'Top-Up'!S396</f>
        <v>0</v>
      </c>
    </row>
    <row r="20" spans="1:19" x14ac:dyDescent="0.35">
      <c r="A20" s="450" t="s">
        <v>1825</v>
      </c>
      <c r="B20" s="451"/>
      <c r="C20" s="451"/>
      <c r="D20" s="451"/>
      <c r="E20" s="451"/>
      <c r="F20" s="470">
        <f ca="1">'Top-Up'!F397</f>
        <v>0</v>
      </c>
      <c r="G20" s="470">
        <f ca="1">'Top-Up'!G397</f>
        <v>0</v>
      </c>
      <c r="H20" s="470">
        <f ca="1">'Top-Up'!H397</f>
        <v>5.4200000000000003E-3</v>
      </c>
      <c r="I20" s="470">
        <f ca="1">'Top-Up'!I397</f>
        <v>3.0419999999999999E-2</v>
      </c>
      <c r="J20" s="470">
        <f ca="1">'Top-Up'!J397</f>
        <v>0</v>
      </c>
      <c r="K20" s="470">
        <f ca="1">'Top-Up'!K397</f>
        <v>0</v>
      </c>
      <c r="L20" s="470">
        <f ca="1">'Top-Up'!L397</f>
        <v>0</v>
      </c>
      <c r="M20" s="470">
        <f ca="1">'Top-Up'!M397</f>
        <v>0</v>
      </c>
      <c r="N20" s="470">
        <f ca="1">'Top-Up'!N397</f>
        <v>0</v>
      </c>
      <c r="O20" s="470">
        <f ca="1">'Top-Up'!O397</f>
        <v>0</v>
      </c>
      <c r="P20" s="470">
        <f ca="1">'Top-Up'!P397</f>
        <v>0</v>
      </c>
      <c r="Q20" s="470">
        <f ca="1">'Top-Up'!Q397</f>
        <v>6.3800000000000003E-3</v>
      </c>
      <c r="R20" s="470">
        <f ca="1">'Top-Up'!R397</f>
        <v>0</v>
      </c>
      <c r="S20" s="470">
        <f ca="1">'Top-Up'!S397</f>
        <v>0</v>
      </c>
    </row>
    <row r="21" spans="1:19" x14ac:dyDescent="0.35">
      <c r="A21" s="450" t="s">
        <v>1826</v>
      </c>
      <c r="B21" s="451"/>
      <c r="C21" s="451"/>
      <c r="D21" s="451"/>
      <c r="E21" s="451"/>
      <c r="F21" s="470">
        <f ca="1">'Top-Up'!F398</f>
        <v>0</v>
      </c>
      <c r="G21" s="470">
        <f ca="1">'Top-Up'!G398</f>
        <v>0</v>
      </c>
      <c r="H21" s="470">
        <f ca="1">'Top-Up'!H398</f>
        <v>1.0869999999999999E-2</v>
      </c>
      <c r="I21" s="470">
        <f ca="1">'Top-Up'!I398</f>
        <v>2.5329999999999998E-2</v>
      </c>
      <c r="J21" s="470">
        <f ca="1">'Top-Up'!J398</f>
        <v>1.7049999999999999E-2</v>
      </c>
      <c r="K21" s="470">
        <f ca="1">'Top-Up'!K398</f>
        <v>0</v>
      </c>
      <c r="L21" s="470">
        <f ca="1">'Top-Up'!L398</f>
        <v>0</v>
      </c>
      <c r="M21" s="470">
        <f ca="1">'Top-Up'!M398</f>
        <v>0</v>
      </c>
      <c r="N21" s="470">
        <f ca="1">'Top-Up'!N398</f>
        <v>7.0600000000000003E-3</v>
      </c>
      <c r="O21" s="470">
        <f ca="1">'Top-Up'!O398</f>
        <v>0</v>
      </c>
      <c r="P21" s="470">
        <f ca="1">'Top-Up'!P398</f>
        <v>0</v>
      </c>
      <c r="Q21" s="470">
        <f ca="1">'Top-Up'!Q398</f>
        <v>0</v>
      </c>
      <c r="R21" s="470">
        <f ca="1">'Top-Up'!R398</f>
        <v>0</v>
      </c>
      <c r="S21" s="470">
        <f ca="1">'Top-Up'!S398</f>
        <v>0</v>
      </c>
    </row>
    <row r="22" spans="1:19" x14ac:dyDescent="0.35">
      <c r="A22" s="450" t="s">
        <v>1827</v>
      </c>
      <c r="B22" s="451"/>
      <c r="C22" s="451"/>
      <c r="D22" s="451"/>
      <c r="E22" s="451"/>
      <c r="F22" s="470">
        <f ca="1">'Top-Up'!F399</f>
        <v>0</v>
      </c>
      <c r="G22" s="470">
        <f ca="1">'Top-Up'!G399</f>
        <v>0</v>
      </c>
      <c r="H22" s="470">
        <f ca="1">'Top-Up'!H399</f>
        <v>0</v>
      </c>
      <c r="I22" s="470">
        <f ca="1">'Top-Up'!I399</f>
        <v>0</v>
      </c>
      <c r="J22" s="470">
        <f ca="1">'Top-Up'!J399</f>
        <v>0</v>
      </c>
      <c r="K22" s="470">
        <f ca="1">'Top-Up'!K399</f>
        <v>0</v>
      </c>
      <c r="L22" s="470">
        <f ca="1">'Top-Up'!L399</f>
        <v>0</v>
      </c>
      <c r="M22" s="470">
        <f ca="1">'Top-Up'!M399</f>
        <v>0</v>
      </c>
      <c r="N22" s="470">
        <f ca="1">'Top-Up'!N399</f>
        <v>0</v>
      </c>
      <c r="O22" s="470">
        <f ca="1">'Top-Up'!O399</f>
        <v>0</v>
      </c>
      <c r="P22" s="470">
        <f ca="1">'Top-Up'!P399</f>
        <v>0</v>
      </c>
      <c r="Q22" s="470">
        <f ca="1">'Top-Up'!Q399</f>
        <v>0</v>
      </c>
      <c r="R22" s="470">
        <f ca="1">'Top-Up'!R399</f>
        <v>0</v>
      </c>
      <c r="S22" s="470">
        <f ca="1">'Top-Up'!S399</f>
        <v>0</v>
      </c>
    </row>
    <row r="23" spans="1:19" x14ac:dyDescent="0.35">
      <c r="A23" s="446" t="s">
        <v>1828</v>
      </c>
      <c r="B23" s="447"/>
      <c r="C23" s="447"/>
      <c r="D23" s="447"/>
      <c r="E23" s="447"/>
      <c r="F23" s="468">
        <f ca="1">'Top-Up'!F400</f>
        <v>5.4799999999999996E-3</v>
      </c>
      <c r="G23" s="468">
        <f ca="1">'Top-Up'!G400</f>
        <v>0.18067</v>
      </c>
      <c r="H23" s="468">
        <f ca="1">'Top-Up'!H400</f>
        <v>5.4200000000000003E-3</v>
      </c>
      <c r="I23" s="468">
        <f ca="1">'Top-Up'!I400</f>
        <v>9.8799999999999999E-3</v>
      </c>
      <c r="J23" s="468">
        <f ca="1">'Top-Up'!J400</f>
        <v>0</v>
      </c>
      <c r="K23" s="468">
        <f ca="1">'Top-Up'!K400</f>
        <v>1.388E-2</v>
      </c>
      <c r="L23" s="468">
        <f ca="1">'Top-Up'!L400</f>
        <v>0</v>
      </c>
      <c r="M23" s="468">
        <f ca="1">'Top-Up'!M400</f>
        <v>0</v>
      </c>
      <c r="N23" s="468">
        <f ca="1">'Top-Up'!N400</f>
        <v>0</v>
      </c>
      <c r="O23" s="468">
        <f ca="1">'Top-Up'!O400</f>
        <v>0</v>
      </c>
      <c r="P23" s="468">
        <f ca="1">'Top-Up'!P400</f>
        <v>0</v>
      </c>
      <c r="Q23" s="468">
        <f ca="1">'Top-Up'!Q400</f>
        <v>0</v>
      </c>
      <c r="R23" s="468">
        <f ca="1">'Top-Up'!R400</f>
        <v>4.6699999999999997E-3</v>
      </c>
      <c r="S23" s="468">
        <f ca="1">'Top-Up'!S400</f>
        <v>5.3899999999999998E-3</v>
      </c>
    </row>
    <row r="24" spans="1:19" x14ac:dyDescent="0.35">
      <c r="A24" s="450" t="s">
        <v>1829</v>
      </c>
      <c r="B24" s="451"/>
      <c r="C24" s="451"/>
      <c r="D24" s="451"/>
      <c r="E24" s="451"/>
      <c r="F24" s="470">
        <f ca="1">'Top-Up'!F401</f>
        <v>0</v>
      </c>
      <c r="G24" s="470">
        <f ca="1">'Top-Up'!G401</f>
        <v>2.2030000000000001E-2</v>
      </c>
      <c r="H24" s="470">
        <f ca="1">'Top-Up'!H401</f>
        <v>0</v>
      </c>
      <c r="I24" s="470">
        <f ca="1">'Top-Up'!I401</f>
        <v>0</v>
      </c>
      <c r="J24" s="470">
        <f ca="1">'Top-Up'!J401</f>
        <v>0</v>
      </c>
      <c r="K24" s="470">
        <f ca="1">'Top-Up'!K401</f>
        <v>6.94E-3</v>
      </c>
      <c r="L24" s="470">
        <f ca="1">'Top-Up'!L401</f>
        <v>0</v>
      </c>
      <c r="M24" s="470">
        <f ca="1">'Top-Up'!M401</f>
        <v>0</v>
      </c>
      <c r="N24" s="470">
        <f ca="1">'Top-Up'!N401</f>
        <v>0</v>
      </c>
      <c r="O24" s="470">
        <f ca="1">'Top-Up'!O401</f>
        <v>0</v>
      </c>
      <c r="P24" s="470">
        <f ca="1">'Top-Up'!P401</f>
        <v>0</v>
      </c>
      <c r="Q24" s="470">
        <f ca="1">'Top-Up'!Q401</f>
        <v>0</v>
      </c>
      <c r="R24" s="470">
        <f ca="1">'Top-Up'!R401</f>
        <v>0</v>
      </c>
      <c r="S24" s="470">
        <f ca="1">'Top-Up'!S401</f>
        <v>0</v>
      </c>
    </row>
    <row r="25" spans="1:19" x14ac:dyDescent="0.35">
      <c r="A25" s="450" t="s">
        <v>1830</v>
      </c>
      <c r="B25" s="451"/>
      <c r="C25" s="451"/>
      <c r="D25" s="451"/>
      <c r="E25" s="451"/>
      <c r="F25" s="470">
        <f ca="1">'Top-Up'!F402</f>
        <v>5.4799999999999996E-3</v>
      </c>
      <c r="G25" s="470">
        <f ca="1">'Top-Up'!G402</f>
        <v>0.15864</v>
      </c>
      <c r="H25" s="470">
        <f ca="1">'Top-Up'!H402</f>
        <v>5.4200000000000003E-3</v>
      </c>
      <c r="I25" s="470">
        <f ca="1">'Top-Up'!I402</f>
        <v>9.8799999999999999E-3</v>
      </c>
      <c r="J25" s="470">
        <f ca="1">'Top-Up'!J402</f>
        <v>0</v>
      </c>
      <c r="K25" s="470">
        <f ca="1">'Top-Up'!K402</f>
        <v>6.94E-3</v>
      </c>
      <c r="L25" s="470">
        <f ca="1">'Top-Up'!L402</f>
        <v>0</v>
      </c>
      <c r="M25" s="470">
        <f ca="1">'Top-Up'!M402</f>
        <v>0</v>
      </c>
      <c r="N25" s="470">
        <f ca="1">'Top-Up'!N402</f>
        <v>0</v>
      </c>
      <c r="O25" s="470">
        <f ca="1">'Top-Up'!O402</f>
        <v>0</v>
      </c>
      <c r="P25" s="470">
        <f ca="1">'Top-Up'!P402</f>
        <v>0</v>
      </c>
      <c r="Q25" s="470">
        <f ca="1">'Top-Up'!Q402</f>
        <v>0</v>
      </c>
      <c r="R25" s="470">
        <f ca="1">'Top-Up'!R402</f>
        <v>4.6699999999999997E-3</v>
      </c>
      <c r="S25" s="470">
        <f ca="1">'Top-Up'!S402</f>
        <v>5.3899999999999998E-3</v>
      </c>
    </row>
    <row r="26" spans="1:19" x14ac:dyDescent="0.35">
      <c r="A26" s="446" t="s">
        <v>1831</v>
      </c>
      <c r="B26" s="447"/>
      <c r="C26" s="447"/>
      <c r="D26" s="447"/>
      <c r="E26" s="447"/>
      <c r="F26" s="468">
        <f ca="1">'Top-Up'!F403</f>
        <v>2.5565000000000001E-2</v>
      </c>
      <c r="G26" s="468">
        <f ca="1">'Top-Up'!G403</f>
        <v>2.7245000000000002E-2</v>
      </c>
      <c r="H26" s="468">
        <f ca="1">'Top-Up'!H403</f>
        <v>0</v>
      </c>
      <c r="I26" s="468">
        <f ca="1">'Top-Up'!I403</f>
        <v>6.157E-2</v>
      </c>
      <c r="J26" s="468">
        <f ca="1">'Top-Up'!J403</f>
        <v>3.6894999999999997E-2</v>
      </c>
      <c r="K26" s="468">
        <f ca="1">'Top-Up'!K403</f>
        <v>7.2800000000000004E-2</v>
      </c>
      <c r="L26" s="468">
        <f ca="1">'Top-Up'!L403</f>
        <v>0.47800500000000001</v>
      </c>
      <c r="M26" s="468">
        <f ca="1">'Top-Up'!M403</f>
        <v>0</v>
      </c>
      <c r="N26" s="468">
        <f ca="1">'Top-Up'!N403</f>
        <v>5.0319999999999997E-2</v>
      </c>
      <c r="O26" s="468">
        <f ca="1">'Top-Up'!O403</f>
        <v>0</v>
      </c>
      <c r="P26" s="468">
        <f ca="1">'Top-Up'!P403</f>
        <v>2.8684999999999999E-2</v>
      </c>
      <c r="Q26" s="468">
        <f ca="1">'Top-Up'!Q403</f>
        <v>1.7129999999999999E-2</v>
      </c>
      <c r="R26" s="468">
        <f ca="1">'Top-Up'!R403</f>
        <v>1.2545000000000001E-2</v>
      </c>
      <c r="S26" s="468">
        <f ca="1">'Top-Up'!S403</f>
        <v>0</v>
      </c>
    </row>
    <row r="27" spans="1:19" x14ac:dyDescent="0.35">
      <c r="A27" s="450" t="s">
        <v>1832</v>
      </c>
      <c r="B27" s="451"/>
      <c r="C27" s="451"/>
      <c r="D27" s="451"/>
      <c r="E27" s="451"/>
      <c r="F27" s="470">
        <f ca="1">'Top-Up'!F404</f>
        <v>2.5565000000000001E-2</v>
      </c>
      <c r="G27" s="470">
        <f ca="1">'Top-Up'!G404</f>
        <v>2.7245000000000002E-2</v>
      </c>
      <c r="H27" s="470">
        <f ca="1">'Top-Up'!H404</f>
        <v>0</v>
      </c>
      <c r="I27" s="470">
        <f ca="1">'Top-Up'!I404</f>
        <v>6.157E-2</v>
      </c>
      <c r="J27" s="470">
        <f ca="1">'Top-Up'!J404</f>
        <v>1.9845000000000002E-2</v>
      </c>
      <c r="K27" s="470">
        <f ca="1">'Top-Up'!K404</f>
        <v>7.2800000000000004E-2</v>
      </c>
      <c r="L27" s="470">
        <f ca="1">'Top-Up'!L404</f>
        <v>0.37490499999999999</v>
      </c>
      <c r="M27" s="470">
        <f ca="1">'Top-Up'!M404</f>
        <v>0</v>
      </c>
      <c r="N27" s="470">
        <f ca="1">'Top-Up'!N404</f>
        <v>5.0319999999999997E-2</v>
      </c>
      <c r="O27" s="470">
        <f ca="1">'Top-Up'!O404</f>
        <v>0</v>
      </c>
      <c r="P27" s="470">
        <f ca="1">'Top-Up'!P404</f>
        <v>2.8684999999999999E-2</v>
      </c>
      <c r="Q27" s="470">
        <f ca="1">'Top-Up'!Q404</f>
        <v>1.7129999999999999E-2</v>
      </c>
      <c r="R27" s="470">
        <f ca="1">'Top-Up'!R404</f>
        <v>1.2545000000000001E-2</v>
      </c>
      <c r="S27" s="470">
        <f ca="1">'Top-Up'!S404</f>
        <v>0</v>
      </c>
    </row>
    <row r="28" spans="1:19" x14ac:dyDescent="0.35">
      <c r="A28" s="450" t="s">
        <v>1833</v>
      </c>
      <c r="B28" s="451"/>
      <c r="C28" s="451"/>
      <c r="D28" s="451"/>
      <c r="E28" s="451"/>
      <c r="F28" s="470">
        <f ca="1">'Top-Up'!F405</f>
        <v>0</v>
      </c>
      <c r="G28" s="470">
        <f ca="1">'Top-Up'!G405</f>
        <v>0</v>
      </c>
      <c r="H28" s="470">
        <f ca="1">'Top-Up'!H405</f>
        <v>0</v>
      </c>
      <c r="I28" s="470">
        <f ca="1">'Top-Up'!I405</f>
        <v>0</v>
      </c>
      <c r="J28" s="470">
        <f ca="1">'Top-Up'!J405</f>
        <v>1.7049999999999999E-2</v>
      </c>
      <c r="K28" s="470">
        <f ca="1">'Top-Up'!K405</f>
        <v>0</v>
      </c>
      <c r="L28" s="470">
        <f ca="1">'Top-Up'!L405</f>
        <v>0.1031</v>
      </c>
      <c r="M28" s="470">
        <f ca="1">'Top-Up'!M405</f>
        <v>0</v>
      </c>
      <c r="N28" s="470">
        <f ca="1">'Top-Up'!N405</f>
        <v>0</v>
      </c>
      <c r="O28" s="470">
        <f ca="1">'Top-Up'!O405</f>
        <v>0</v>
      </c>
      <c r="P28" s="470">
        <f ca="1">'Top-Up'!P405</f>
        <v>0</v>
      </c>
      <c r="Q28" s="470">
        <f ca="1">'Top-Up'!Q405</f>
        <v>0</v>
      </c>
      <c r="R28" s="470">
        <f ca="1">'Top-Up'!R405</f>
        <v>0</v>
      </c>
      <c r="S28" s="470">
        <f ca="1">'Top-Up'!S405</f>
        <v>0</v>
      </c>
    </row>
    <row r="29" spans="1:19" x14ac:dyDescent="0.35">
      <c r="A29" s="446" t="s">
        <v>1834</v>
      </c>
      <c r="B29" s="447"/>
      <c r="C29" s="447"/>
      <c r="D29" s="447"/>
      <c r="E29" s="447"/>
      <c r="F29" s="468">
        <f ca="1">'Top-Up'!F406</f>
        <v>0</v>
      </c>
      <c r="G29" s="468">
        <f ca="1">'Top-Up'!G406</f>
        <v>0</v>
      </c>
      <c r="H29" s="468">
        <f ca="1">'Top-Up'!H406</f>
        <v>0</v>
      </c>
      <c r="I29" s="468">
        <f ca="1">'Top-Up'!I406</f>
        <v>0</v>
      </c>
      <c r="J29" s="468">
        <f ca="1">'Top-Up'!J406</f>
        <v>6.6600000000000001E-3</v>
      </c>
      <c r="K29" s="468">
        <f ca="1">'Top-Up'!K406</f>
        <v>0</v>
      </c>
      <c r="L29" s="468">
        <f ca="1">'Top-Up'!L406</f>
        <v>0</v>
      </c>
      <c r="M29" s="468">
        <f ca="1">'Top-Up'!M406</f>
        <v>0</v>
      </c>
      <c r="N29" s="468">
        <f ca="1">'Top-Up'!N406</f>
        <v>0.18379999999999999</v>
      </c>
      <c r="O29" s="468">
        <f ca="1">'Top-Up'!O406</f>
        <v>0</v>
      </c>
      <c r="P29" s="468">
        <f ca="1">'Top-Up'!P406</f>
        <v>0</v>
      </c>
      <c r="Q29" s="468">
        <f ca="1">'Top-Up'!Q406</f>
        <v>0</v>
      </c>
      <c r="R29" s="468">
        <f ca="1">'Top-Up'!R406</f>
        <v>0</v>
      </c>
      <c r="S29" s="468">
        <f ca="1">'Top-Up'!S406</f>
        <v>0</v>
      </c>
    </row>
    <row r="30" spans="1:19" x14ac:dyDescent="0.35">
      <c r="A30" s="450" t="s">
        <v>1835</v>
      </c>
      <c r="B30" s="451"/>
      <c r="C30" s="451"/>
      <c r="D30" s="451"/>
      <c r="E30" s="451"/>
      <c r="F30" s="470">
        <f ca="1">'Top-Up'!F407</f>
        <v>0</v>
      </c>
      <c r="G30" s="470">
        <f ca="1">'Top-Up'!G407</f>
        <v>0</v>
      </c>
      <c r="H30" s="470">
        <f ca="1">'Top-Up'!H407</f>
        <v>0</v>
      </c>
      <c r="I30" s="470">
        <f ca="1">'Top-Up'!I407</f>
        <v>0</v>
      </c>
      <c r="J30" s="470">
        <f ca="1">'Top-Up'!J407</f>
        <v>6.6600000000000001E-3</v>
      </c>
      <c r="K30" s="470">
        <f ca="1">'Top-Up'!K407</f>
        <v>0</v>
      </c>
      <c r="L30" s="470">
        <f ca="1">'Top-Up'!L407</f>
        <v>0</v>
      </c>
      <c r="M30" s="470">
        <f ca="1">'Top-Up'!M407</f>
        <v>0</v>
      </c>
      <c r="N30" s="470">
        <f ca="1">'Top-Up'!N407</f>
        <v>0.16569999999999999</v>
      </c>
      <c r="O30" s="470">
        <f ca="1">'Top-Up'!O407</f>
        <v>0</v>
      </c>
      <c r="P30" s="470">
        <f ca="1">'Top-Up'!P407</f>
        <v>0</v>
      </c>
      <c r="Q30" s="470">
        <f ca="1">'Top-Up'!Q407</f>
        <v>0</v>
      </c>
      <c r="R30" s="470">
        <f ca="1">'Top-Up'!R407</f>
        <v>0</v>
      </c>
      <c r="S30" s="470">
        <f ca="1">'Top-Up'!S407</f>
        <v>0</v>
      </c>
    </row>
    <row r="31" spans="1:19" x14ac:dyDescent="0.35">
      <c r="A31" s="450" t="s">
        <v>1836</v>
      </c>
      <c r="B31" s="451"/>
      <c r="C31" s="451"/>
      <c r="D31" s="451"/>
      <c r="E31" s="451"/>
      <c r="F31" s="470">
        <f ca="1">'Top-Up'!F408</f>
        <v>0</v>
      </c>
      <c r="G31" s="470">
        <f ca="1">'Top-Up'!G408</f>
        <v>0</v>
      </c>
      <c r="H31" s="470">
        <f ca="1">'Top-Up'!H408</f>
        <v>0</v>
      </c>
      <c r="I31" s="470">
        <f ca="1">'Top-Up'!I408</f>
        <v>0</v>
      </c>
      <c r="J31" s="470">
        <f ca="1">'Top-Up'!J408</f>
        <v>0</v>
      </c>
      <c r="K31" s="470">
        <f ca="1">'Top-Up'!K408</f>
        <v>0</v>
      </c>
      <c r="L31" s="470">
        <f ca="1">'Top-Up'!L408</f>
        <v>0</v>
      </c>
      <c r="M31" s="470">
        <f ca="1">'Top-Up'!M408</f>
        <v>0</v>
      </c>
      <c r="N31" s="470">
        <f ca="1">'Top-Up'!N408</f>
        <v>1.8100000000000002E-2</v>
      </c>
      <c r="O31" s="470">
        <f ca="1">'Top-Up'!O408</f>
        <v>0</v>
      </c>
      <c r="P31" s="470">
        <f ca="1">'Top-Up'!P408</f>
        <v>0</v>
      </c>
      <c r="Q31" s="470">
        <f ca="1">'Top-Up'!Q408</f>
        <v>0</v>
      </c>
      <c r="R31" s="470">
        <f ca="1">'Top-Up'!R408</f>
        <v>0</v>
      </c>
      <c r="S31" s="470">
        <f ca="1">'Top-Up'!S408</f>
        <v>0</v>
      </c>
    </row>
    <row r="32" spans="1:19" x14ac:dyDescent="0.35">
      <c r="A32" s="453" t="s">
        <v>1837</v>
      </c>
      <c r="B32" s="447"/>
      <c r="C32" s="447"/>
      <c r="D32" s="447"/>
      <c r="E32" s="447"/>
      <c r="F32" s="468">
        <f ca="1">'Top-Up'!F409</f>
        <v>0</v>
      </c>
      <c r="G32" s="468">
        <f ca="1">'Top-Up'!G409</f>
        <v>0</v>
      </c>
      <c r="H32" s="468">
        <f ca="1">'Top-Up'!H409</f>
        <v>0</v>
      </c>
      <c r="I32" s="468">
        <f ca="1">'Top-Up'!I409</f>
        <v>0</v>
      </c>
      <c r="J32" s="468">
        <f ca="1">'Top-Up'!J409</f>
        <v>0</v>
      </c>
      <c r="K32" s="468">
        <f ca="1">'Top-Up'!K409</f>
        <v>0</v>
      </c>
      <c r="L32" s="468">
        <f ca="1">'Top-Up'!L409</f>
        <v>0</v>
      </c>
      <c r="M32" s="468">
        <f ca="1">'Top-Up'!M409</f>
        <v>0</v>
      </c>
      <c r="N32" s="468">
        <f ca="1">'Top-Up'!N409</f>
        <v>6.1329999999999996E-2</v>
      </c>
      <c r="O32" s="468">
        <f ca="1">'Top-Up'!O409</f>
        <v>0.58394999999999997</v>
      </c>
      <c r="P32" s="468">
        <f ca="1">'Top-Up'!P409</f>
        <v>0</v>
      </c>
      <c r="Q32" s="468">
        <f ca="1">'Top-Up'!Q409</f>
        <v>0</v>
      </c>
      <c r="R32" s="468">
        <f ca="1">'Top-Up'!R409</f>
        <v>0</v>
      </c>
      <c r="S32" s="468">
        <f ca="1">'Top-Up'!S409</f>
        <v>0</v>
      </c>
    </row>
    <row r="33" spans="1:19" x14ac:dyDescent="0.35">
      <c r="A33" s="450" t="s">
        <v>1838</v>
      </c>
      <c r="B33" s="451"/>
      <c r="C33" s="451"/>
      <c r="D33" s="451"/>
      <c r="E33" s="451"/>
      <c r="F33" s="470">
        <f ca="1">'Top-Up'!F410</f>
        <v>0</v>
      </c>
      <c r="G33" s="470">
        <f ca="1">'Top-Up'!G410</f>
        <v>0</v>
      </c>
      <c r="H33" s="470">
        <f ca="1">'Top-Up'!H410</f>
        <v>0</v>
      </c>
      <c r="I33" s="470">
        <f ca="1">'Top-Up'!I410</f>
        <v>0</v>
      </c>
      <c r="J33" s="470">
        <f ca="1">'Top-Up'!J410</f>
        <v>0</v>
      </c>
      <c r="K33" s="470">
        <f ca="1">'Top-Up'!K410</f>
        <v>0</v>
      </c>
      <c r="L33" s="470">
        <f ca="1">'Top-Up'!L410</f>
        <v>0</v>
      </c>
      <c r="M33" s="470">
        <f ca="1">'Top-Up'!M410</f>
        <v>0</v>
      </c>
      <c r="N33" s="470">
        <f ca="1">'Top-Up'!N410</f>
        <v>2.5159999999999998E-2</v>
      </c>
      <c r="O33" s="470">
        <f ca="1">'Top-Up'!O410</f>
        <v>0.43147000000000002</v>
      </c>
      <c r="P33" s="470">
        <f ca="1">'Top-Up'!P410</f>
        <v>0</v>
      </c>
      <c r="Q33" s="470">
        <f ca="1">'Top-Up'!Q410</f>
        <v>0</v>
      </c>
      <c r="R33" s="470">
        <f ca="1">'Top-Up'!R410</f>
        <v>0</v>
      </c>
      <c r="S33" s="470">
        <f ca="1">'Top-Up'!S410</f>
        <v>0</v>
      </c>
    </row>
    <row r="34" spans="1:19" x14ac:dyDescent="0.35">
      <c r="A34" s="450" t="s">
        <v>1839</v>
      </c>
      <c r="B34" s="451"/>
      <c r="C34" s="451"/>
      <c r="D34" s="451"/>
      <c r="E34" s="451"/>
      <c r="F34" s="470">
        <f ca="1">'Top-Up'!F411</f>
        <v>0</v>
      </c>
      <c r="G34" s="470">
        <f ca="1">'Top-Up'!G411</f>
        <v>0</v>
      </c>
      <c r="H34" s="470">
        <f ca="1">'Top-Up'!H411</f>
        <v>0</v>
      </c>
      <c r="I34" s="470">
        <f ca="1">'Top-Up'!I411</f>
        <v>0</v>
      </c>
      <c r="J34" s="470">
        <f ca="1">'Top-Up'!J411</f>
        <v>0</v>
      </c>
      <c r="K34" s="470">
        <f ca="1">'Top-Up'!K411</f>
        <v>0</v>
      </c>
      <c r="L34" s="470">
        <f ca="1">'Top-Up'!L411</f>
        <v>0</v>
      </c>
      <c r="M34" s="470">
        <f ca="1">'Top-Up'!M411</f>
        <v>0</v>
      </c>
      <c r="N34" s="470">
        <f ca="1">'Top-Up'!N411</f>
        <v>3.6170000000000001E-2</v>
      </c>
      <c r="O34" s="470">
        <f ca="1">'Top-Up'!O411</f>
        <v>0.15248</v>
      </c>
      <c r="P34" s="470">
        <f ca="1">'Top-Up'!P411</f>
        <v>0</v>
      </c>
      <c r="Q34" s="470">
        <f ca="1">'Top-Up'!Q411</f>
        <v>0</v>
      </c>
      <c r="R34" s="470">
        <f ca="1">'Top-Up'!R411</f>
        <v>0</v>
      </c>
      <c r="S34" s="470">
        <f ca="1">'Top-Up'!S411</f>
        <v>0</v>
      </c>
    </row>
    <row r="35" spans="1:19" x14ac:dyDescent="0.35">
      <c r="A35" s="446" t="s">
        <v>1840</v>
      </c>
      <c r="B35" s="447"/>
      <c r="C35" s="447"/>
      <c r="D35" s="447"/>
      <c r="E35" s="447"/>
      <c r="F35" s="468">
        <f ca="1">'Top-Up'!F412</f>
        <v>0</v>
      </c>
      <c r="G35" s="468">
        <f ca="1">'Top-Up'!G412</f>
        <v>0</v>
      </c>
      <c r="H35" s="468">
        <f ca="1">'Top-Up'!H412</f>
        <v>0</v>
      </c>
      <c r="I35" s="468">
        <f ca="1">'Top-Up'!I412</f>
        <v>0</v>
      </c>
      <c r="J35" s="468">
        <f ca="1">'Top-Up'!J412</f>
        <v>0</v>
      </c>
      <c r="K35" s="468">
        <f ca="1">'Top-Up'!K412</f>
        <v>6.94E-3</v>
      </c>
      <c r="L35" s="468">
        <f ca="1">'Top-Up'!L412</f>
        <v>9.7400000000000004E-3</v>
      </c>
      <c r="M35" s="468">
        <f ca="1">'Top-Up'!M412</f>
        <v>5.45E-3</v>
      </c>
      <c r="N35" s="468">
        <f ca="1">'Top-Up'!N412</f>
        <v>0</v>
      </c>
      <c r="O35" s="468">
        <f ca="1">'Top-Up'!O412</f>
        <v>0</v>
      </c>
      <c r="P35" s="468">
        <f ca="1">'Top-Up'!P412</f>
        <v>0</v>
      </c>
      <c r="Q35" s="468">
        <f ca="1">'Top-Up'!Q412</f>
        <v>0</v>
      </c>
      <c r="R35" s="468">
        <f ca="1">'Top-Up'!R412</f>
        <v>0</v>
      </c>
      <c r="S35" s="468">
        <f ca="1">'Top-Up'!S412</f>
        <v>0</v>
      </c>
    </row>
    <row r="36" spans="1:19" x14ac:dyDescent="0.35">
      <c r="A36" s="450" t="s">
        <v>1841</v>
      </c>
      <c r="B36" s="451"/>
      <c r="C36" s="451"/>
      <c r="D36" s="451"/>
      <c r="E36" s="451"/>
      <c r="F36" s="470">
        <f ca="1">'Top-Up'!F413</f>
        <v>0</v>
      </c>
      <c r="G36" s="470">
        <f ca="1">'Top-Up'!G413</f>
        <v>0</v>
      </c>
      <c r="H36" s="470">
        <f ca="1">'Top-Up'!H413</f>
        <v>0</v>
      </c>
      <c r="I36" s="470">
        <f ca="1">'Top-Up'!I413</f>
        <v>0</v>
      </c>
      <c r="J36" s="470">
        <f ca="1">'Top-Up'!J413</f>
        <v>0</v>
      </c>
      <c r="K36" s="470">
        <f ca="1">'Top-Up'!K413</f>
        <v>6.94E-3</v>
      </c>
      <c r="L36" s="470">
        <f ca="1">'Top-Up'!L413</f>
        <v>0</v>
      </c>
      <c r="M36" s="470">
        <f ca="1">'Top-Up'!M413</f>
        <v>5.45E-3</v>
      </c>
      <c r="N36" s="470">
        <f ca="1">'Top-Up'!N413</f>
        <v>0</v>
      </c>
      <c r="O36" s="470">
        <f ca="1">'Top-Up'!O413</f>
        <v>0</v>
      </c>
      <c r="P36" s="470">
        <f ca="1">'Top-Up'!P413</f>
        <v>0</v>
      </c>
      <c r="Q36" s="470">
        <f ca="1">'Top-Up'!Q413</f>
        <v>0</v>
      </c>
      <c r="R36" s="470">
        <f ca="1">'Top-Up'!R413</f>
        <v>0</v>
      </c>
      <c r="S36" s="470">
        <f ca="1">'Top-Up'!S413</f>
        <v>0</v>
      </c>
    </row>
    <row r="37" spans="1:19" x14ac:dyDescent="0.35">
      <c r="A37" s="450" t="s">
        <v>1842</v>
      </c>
      <c r="B37" s="451"/>
      <c r="C37" s="451"/>
      <c r="D37" s="451"/>
      <c r="E37" s="451"/>
      <c r="F37" s="470">
        <f ca="1">'Top-Up'!F414</f>
        <v>0</v>
      </c>
      <c r="G37" s="470">
        <f ca="1">'Top-Up'!G414</f>
        <v>0</v>
      </c>
      <c r="H37" s="470">
        <f ca="1">'Top-Up'!H414</f>
        <v>0</v>
      </c>
      <c r="I37" s="470">
        <f ca="1">'Top-Up'!I414</f>
        <v>0</v>
      </c>
      <c r="J37" s="470">
        <f ca="1">'Top-Up'!J414</f>
        <v>0</v>
      </c>
      <c r="K37" s="470">
        <f ca="1">'Top-Up'!K414</f>
        <v>0</v>
      </c>
      <c r="L37" s="470">
        <f ca="1">'Top-Up'!L414</f>
        <v>9.7400000000000004E-3</v>
      </c>
      <c r="M37" s="470">
        <f ca="1">'Top-Up'!M414</f>
        <v>0</v>
      </c>
      <c r="N37" s="470">
        <f ca="1">'Top-Up'!N414</f>
        <v>0</v>
      </c>
      <c r="O37" s="470">
        <f ca="1">'Top-Up'!O414</f>
        <v>0</v>
      </c>
      <c r="P37" s="470">
        <f ca="1">'Top-Up'!P414</f>
        <v>0</v>
      </c>
      <c r="Q37" s="470">
        <f ca="1">'Top-Up'!Q414</f>
        <v>0</v>
      </c>
      <c r="R37" s="470">
        <f ca="1">'Top-Up'!R414</f>
        <v>0</v>
      </c>
      <c r="S37" s="470">
        <f ca="1">'Top-Up'!S414</f>
        <v>0</v>
      </c>
    </row>
    <row r="38" spans="1:19" x14ac:dyDescent="0.35">
      <c r="A38" s="446" t="s">
        <v>1843</v>
      </c>
      <c r="B38" s="447"/>
      <c r="C38" s="447"/>
      <c r="D38" s="447"/>
      <c r="E38" s="447"/>
      <c r="F38" s="468">
        <f ca="1">'Top-Up'!F415</f>
        <v>0</v>
      </c>
      <c r="G38" s="468">
        <f ca="1">'Top-Up'!G415</f>
        <v>0</v>
      </c>
      <c r="H38" s="468">
        <f ca="1">'Top-Up'!H415</f>
        <v>0</v>
      </c>
      <c r="I38" s="468">
        <f ca="1">'Top-Up'!I415</f>
        <v>1.5259999999999999E-2</v>
      </c>
      <c r="J38" s="468">
        <f ca="1">'Top-Up'!J415</f>
        <v>0</v>
      </c>
      <c r="K38" s="468">
        <f ca="1">'Top-Up'!K415</f>
        <v>0</v>
      </c>
      <c r="L38" s="468">
        <f ca="1">'Top-Up'!L415</f>
        <v>1.9230000000000001E-2</v>
      </c>
      <c r="M38" s="468">
        <f ca="1">'Top-Up'!M415</f>
        <v>0</v>
      </c>
      <c r="N38" s="468">
        <f ca="1">'Top-Up'!N415</f>
        <v>0</v>
      </c>
      <c r="O38" s="468">
        <f ca="1">'Top-Up'!O415</f>
        <v>0</v>
      </c>
      <c r="P38" s="468">
        <f ca="1">'Top-Up'!P415</f>
        <v>0</v>
      </c>
      <c r="Q38" s="468">
        <f ca="1">'Top-Up'!Q415</f>
        <v>0.17141999999999999</v>
      </c>
      <c r="R38" s="468">
        <f ca="1">'Top-Up'!R415</f>
        <v>0</v>
      </c>
      <c r="S38" s="468">
        <f ca="1">'Top-Up'!S415</f>
        <v>0</v>
      </c>
    </row>
    <row r="39" spans="1:19" x14ac:dyDescent="0.35">
      <c r="A39" s="450" t="s">
        <v>1844</v>
      </c>
      <c r="B39" s="451"/>
      <c r="C39" s="451"/>
      <c r="D39" s="451"/>
      <c r="E39" s="451"/>
      <c r="F39" s="470">
        <f ca="1">'Top-Up'!F416</f>
        <v>0</v>
      </c>
      <c r="G39" s="470">
        <f ca="1">'Top-Up'!G416</f>
        <v>0</v>
      </c>
      <c r="H39" s="470">
        <f ca="1">'Top-Up'!H416</f>
        <v>0</v>
      </c>
      <c r="I39" s="470">
        <f ca="1">'Top-Up'!I416</f>
        <v>1.5259999999999999E-2</v>
      </c>
      <c r="J39" s="470">
        <f ca="1">'Top-Up'!J416</f>
        <v>0</v>
      </c>
      <c r="K39" s="470">
        <f ca="1">'Top-Up'!K416</f>
        <v>0</v>
      </c>
      <c r="L39" s="470">
        <f ca="1">'Top-Up'!L416</f>
        <v>1.9230000000000001E-2</v>
      </c>
      <c r="M39" s="470">
        <f ca="1">'Top-Up'!M416</f>
        <v>0</v>
      </c>
      <c r="N39" s="470">
        <f ca="1">'Top-Up'!N416</f>
        <v>0</v>
      </c>
      <c r="O39" s="470">
        <f ca="1">'Top-Up'!O416</f>
        <v>0</v>
      </c>
      <c r="P39" s="470">
        <f ca="1">'Top-Up'!P416</f>
        <v>0</v>
      </c>
      <c r="Q39" s="470">
        <f ca="1">'Top-Up'!Q416</f>
        <v>0.17141999999999999</v>
      </c>
      <c r="R39" s="470">
        <f ca="1">'Top-Up'!R416</f>
        <v>0</v>
      </c>
      <c r="S39" s="470">
        <f ca="1">'Top-Up'!S416</f>
        <v>0</v>
      </c>
    </row>
    <row r="40" spans="1:19" x14ac:dyDescent="0.35">
      <c r="A40" s="453" t="s">
        <v>1845</v>
      </c>
      <c r="B40" s="447"/>
      <c r="C40" s="447"/>
      <c r="D40" s="447"/>
      <c r="E40" s="447"/>
      <c r="F40" s="468">
        <f ca="1">'Top-Up'!F417</f>
        <v>0.18972500000000003</v>
      </c>
      <c r="G40" s="468">
        <f ca="1">'Top-Up'!G417</f>
        <v>0.47154499999999999</v>
      </c>
      <c r="H40" s="468">
        <f ca="1">'Top-Up'!H417</f>
        <v>0.62921000000000005</v>
      </c>
      <c r="I40" s="468">
        <f ca="1">'Top-Up'!I417</f>
        <v>0.35392000000000001</v>
      </c>
      <c r="J40" s="468">
        <f ca="1">'Top-Up'!J417</f>
        <v>0.69489500000000004</v>
      </c>
      <c r="K40" s="468">
        <f ca="1">'Top-Up'!K417</f>
        <v>0.58413000000000004</v>
      </c>
      <c r="L40" s="468">
        <f ca="1">'Top-Up'!L417</f>
        <v>0.174035</v>
      </c>
      <c r="M40" s="468">
        <f ca="1">'Top-Up'!M417</f>
        <v>0.12773999999999999</v>
      </c>
      <c r="N40" s="468">
        <f ca="1">'Top-Up'!N417</f>
        <v>0.20787999999999998</v>
      </c>
      <c r="O40" s="468">
        <f ca="1">'Top-Up'!O417</f>
        <v>7.8799999999999999E-3</v>
      </c>
      <c r="P40" s="468">
        <f ca="1">'Top-Up'!P417</f>
        <v>4.7244999999999995E-2</v>
      </c>
      <c r="Q40" s="468">
        <f ca="1">'Top-Up'!Q417</f>
        <v>7.6250000000000012E-2</v>
      </c>
      <c r="R40" s="468">
        <f ca="1">'Top-Up'!R417</f>
        <v>1.2545000000000001E-2</v>
      </c>
      <c r="S40" s="468">
        <f ca="1">'Top-Up'!S417</f>
        <v>0</v>
      </c>
    </row>
    <row r="41" spans="1:19" x14ac:dyDescent="0.35">
      <c r="A41" s="450" t="s">
        <v>1846</v>
      </c>
      <c r="B41" s="451"/>
      <c r="C41" s="451"/>
      <c r="D41" s="451"/>
      <c r="E41" s="451"/>
      <c r="F41" s="470">
        <f ca="1">'Top-Up'!F418</f>
        <v>0</v>
      </c>
      <c r="G41" s="470">
        <f ca="1">'Top-Up'!G418</f>
        <v>0</v>
      </c>
      <c r="H41" s="470">
        <f ca="1">'Top-Up'!H418</f>
        <v>5.4200000000000003E-3</v>
      </c>
      <c r="I41" s="470">
        <f ca="1">'Top-Up'!I418</f>
        <v>1.5259999999999999E-2</v>
      </c>
      <c r="J41" s="470">
        <f ca="1">'Top-Up'!J418</f>
        <v>1.3339999999999999E-2</v>
      </c>
      <c r="K41" s="470">
        <f ca="1">'Top-Up'!K418</f>
        <v>0.13739999999999999</v>
      </c>
      <c r="L41" s="470">
        <f ca="1">'Top-Up'!L418</f>
        <v>9.7199999999999995E-3</v>
      </c>
      <c r="M41" s="470">
        <f ca="1">'Top-Up'!M418</f>
        <v>0</v>
      </c>
      <c r="N41" s="470">
        <f ca="1">'Top-Up'!N418</f>
        <v>2.5159999999999998E-2</v>
      </c>
      <c r="O41" s="470">
        <f ca="1">'Top-Up'!O418</f>
        <v>0</v>
      </c>
      <c r="P41" s="470">
        <f ca="1">'Top-Up'!P418</f>
        <v>0</v>
      </c>
      <c r="Q41" s="470">
        <f ca="1">'Top-Up'!Q418</f>
        <v>0</v>
      </c>
      <c r="R41" s="470">
        <f ca="1">'Top-Up'!R418</f>
        <v>0</v>
      </c>
      <c r="S41" s="470">
        <f ca="1">'Top-Up'!S418</f>
        <v>0</v>
      </c>
    </row>
    <row r="42" spans="1:19" x14ac:dyDescent="0.35">
      <c r="A42" s="450" t="s">
        <v>1847</v>
      </c>
      <c r="B42" s="451"/>
      <c r="C42" s="451"/>
      <c r="D42" s="451"/>
      <c r="E42" s="451"/>
      <c r="F42" s="470">
        <f ca="1">'Top-Up'!F419</f>
        <v>0</v>
      </c>
      <c r="G42" s="470">
        <f ca="1">'Top-Up'!G419</f>
        <v>2.597E-2</v>
      </c>
      <c r="H42" s="470">
        <f ca="1">'Top-Up'!H419</f>
        <v>2.1479999999999999E-2</v>
      </c>
      <c r="I42" s="470">
        <f ca="1">'Top-Up'!I419</f>
        <v>4.1509999999999998E-2</v>
      </c>
      <c r="J42" s="470">
        <f ca="1">'Top-Up'!J419</f>
        <v>0.19656999999999999</v>
      </c>
      <c r="K42" s="470">
        <f ca="1">'Top-Up'!K419</f>
        <v>0</v>
      </c>
      <c r="L42" s="470">
        <f ca="1">'Top-Up'!L419</f>
        <v>0</v>
      </c>
      <c r="M42" s="470">
        <f ca="1">'Top-Up'!M419</f>
        <v>0</v>
      </c>
      <c r="N42" s="470">
        <f ca="1">'Top-Up'!N419</f>
        <v>0</v>
      </c>
      <c r="O42" s="470">
        <f ca="1">'Top-Up'!O419</f>
        <v>0</v>
      </c>
      <c r="P42" s="470">
        <f ca="1">'Top-Up'!P419</f>
        <v>0</v>
      </c>
      <c r="Q42" s="470">
        <f ca="1">'Top-Up'!Q419</f>
        <v>0</v>
      </c>
      <c r="R42" s="470">
        <f ca="1">'Top-Up'!R419</f>
        <v>0</v>
      </c>
      <c r="S42" s="470">
        <f ca="1">'Top-Up'!S419</f>
        <v>0</v>
      </c>
    </row>
    <row r="43" spans="1:19" x14ac:dyDescent="0.35">
      <c r="A43" s="450" t="s">
        <v>1848</v>
      </c>
      <c r="B43" s="451"/>
      <c r="C43" s="451"/>
      <c r="D43" s="451"/>
      <c r="E43" s="451"/>
      <c r="F43" s="470">
        <f ca="1">'Top-Up'!F420</f>
        <v>3.4639999999999997E-2</v>
      </c>
      <c r="G43" s="470">
        <f ca="1">'Top-Up'!G420</f>
        <v>7.2459999999999997E-2</v>
      </c>
      <c r="H43" s="470">
        <f ca="1">'Top-Up'!H420</f>
        <v>7.9420000000000004E-2</v>
      </c>
      <c r="I43" s="470">
        <f ca="1">'Top-Up'!I420</f>
        <v>0</v>
      </c>
      <c r="J43" s="470">
        <f ca="1">'Top-Up'!J420</f>
        <v>6.6600000000000001E-3</v>
      </c>
      <c r="K43" s="470">
        <f ca="1">'Top-Up'!K420</f>
        <v>0.12847</v>
      </c>
      <c r="L43" s="470">
        <f ca="1">'Top-Up'!L420</f>
        <v>0</v>
      </c>
      <c r="M43" s="470">
        <f ca="1">'Top-Up'!M420</f>
        <v>6.3719999999999999E-2</v>
      </c>
      <c r="N43" s="470">
        <f ca="1">'Top-Up'!N420</f>
        <v>0</v>
      </c>
      <c r="O43" s="470">
        <f ca="1">'Top-Up'!O420</f>
        <v>0</v>
      </c>
      <c r="P43" s="470">
        <f ca="1">'Top-Up'!P420</f>
        <v>0</v>
      </c>
      <c r="Q43" s="470">
        <f ca="1">'Top-Up'!Q420</f>
        <v>0</v>
      </c>
      <c r="R43" s="470">
        <f ca="1">'Top-Up'!R420</f>
        <v>0</v>
      </c>
      <c r="S43" s="470">
        <f ca="1">'Top-Up'!S420</f>
        <v>0</v>
      </c>
    </row>
    <row r="44" spans="1:19" x14ac:dyDescent="0.35">
      <c r="A44" s="450" t="s">
        <v>1849</v>
      </c>
      <c r="B44" s="451"/>
      <c r="C44" s="451"/>
      <c r="D44" s="451"/>
      <c r="E44" s="451"/>
      <c r="F44" s="470">
        <f ca="1">'Top-Up'!F421</f>
        <v>2.5565000000000001E-2</v>
      </c>
      <c r="G44" s="470">
        <f ca="1">'Top-Up'!G421</f>
        <v>2.2405000000000001E-2</v>
      </c>
      <c r="H44" s="470">
        <f ca="1">'Top-Up'!H421</f>
        <v>0</v>
      </c>
      <c r="I44" s="470">
        <f ca="1">'Top-Up'!I421</f>
        <v>6.157E-2</v>
      </c>
      <c r="J44" s="470">
        <f ca="1">'Top-Up'!J421</f>
        <v>1.3185000000000001E-2</v>
      </c>
      <c r="K44" s="470">
        <f ca="1">'Top-Up'!K421</f>
        <v>0</v>
      </c>
      <c r="L44" s="470">
        <f ca="1">'Top-Up'!L421</f>
        <v>6.1234999999999998E-2</v>
      </c>
      <c r="M44" s="470">
        <f ca="1">'Top-Up'!M421</f>
        <v>0</v>
      </c>
      <c r="N44" s="470">
        <f ca="1">'Top-Up'!N421</f>
        <v>0</v>
      </c>
      <c r="O44" s="470">
        <f ca="1">'Top-Up'!O421</f>
        <v>0</v>
      </c>
      <c r="P44" s="470">
        <f ca="1">'Top-Up'!P421</f>
        <v>2.8684999999999999E-2</v>
      </c>
      <c r="Q44" s="470">
        <f ca="1">'Top-Up'!Q421</f>
        <v>1.7129999999999999E-2</v>
      </c>
      <c r="R44" s="470">
        <f ca="1">'Top-Up'!R421</f>
        <v>1.2545000000000001E-2</v>
      </c>
      <c r="S44" s="470">
        <f ca="1">'Top-Up'!S421</f>
        <v>0</v>
      </c>
    </row>
    <row r="45" spans="1:19" x14ac:dyDescent="0.35">
      <c r="A45" s="450" t="s">
        <v>1850</v>
      </c>
      <c r="B45" s="451"/>
      <c r="C45" s="451"/>
      <c r="D45" s="451"/>
      <c r="E45" s="451"/>
      <c r="F45" s="470">
        <f ca="1">'Top-Up'!F422</f>
        <v>0</v>
      </c>
      <c r="G45" s="470">
        <f ca="1">'Top-Up'!G422</f>
        <v>0</v>
      </c>
      <c r="H45" s="470">
        <f ca="1">'Top-Up'!H422</f>
        <v>4.2759999999999999E-2</v>
      </c>
      <c r="I45" s="470">
        <f ca="1">'Top-Up'!I422</f>
        <v>4.052E-2</v>
      </c>
      <c r="J45" s="470">
        <f ca="1">'Top-Up'!J422</f>
        <v>2.3740000000000001E-2</v>
      </c>
      <c r="K45" s="470">
        <f ca="1">'Top-Up'!K422</f>
        <v>0</v>
      </c>
      <c r="L45" s="470">
        <f ca="1">'Top-Up'!L422</f>
        <v>0</v>
      </c>
      <c r="M45" s="470">
        <f ca="1">'Top-Up'!M422</f>
        <v>5.8569999999999997E-2</v>
      </c>
      <c r="N45" s="470">
        <f ca="1">'Top-Up'!N422</f>
        <v>0</v>
      </c>
      <c r="O45" s="470">
        <f ca="1">'Top-Up'!O422</f>
        <v>7.8799999999999999E-3</v>
      </c>
      <c r="P45" s="470">
        <f ca="1">'Top-Up'!P422</f>
        <v>0</v>
      </c>
      <c r="Q45" s="470">
        <f ca="1">'Top-Up'!Q422</f>
        <v>0</v>
      </c>
      <c r="R45" s="470">
        <f ca="1">'Top-Up'!R422</f>
        <v>0</v>
      </c>
      <c r="S45" s="470">
        <f ca="1">'Top-Up'!S422</f>
        <v>0</v>
      </c>
    </row>
    <row r="46" spans="1:19" x14ac:dyDescent="0.35">
      <c r="A46" s="450" t="s">
        <v>1851</v>
      </c>
      <c r="B46" s="451"/>
      <c r="C46" s="451"/>
      <c r="D46" s="451"/>
      <c r="E46" s="451"/>
      <c r="F46" s="470">
        <f ca="1">'Top-Up'!F423</f>
        <v>0</v>
      </c>
      <c r="G46" s="470">
        <f ca="1">'Top-Up'!G423</f>
        <v>2.5700000000000001E-2</v>
      </c>
      <c r="H46" s="470">
        <f ca="1">'Top-Up'!H423</f>
        <v>0.18615000000000001</v>
      </c>
      <c r="I46" s="470">
        <f ca="1">'Top-Up'!I423</f>
        <v>5.1280000000000006E-2</v>
      </c>
      <c r="J46" s="470">
        <f ca="1">'Top-Up'!J423</f>
        <v>0</v>
      </c>
      <c r="K46" s="470">
        <f ca="1">'Top-Up'!K423</f>
        <v>3.6810000000000002E-2</v>
      </c>
      <c r="L46" s="470">
        <f ca="1">'Top-Up'!L423</f>
        <v>0</v>
      </c>
      <c r="M46" s="470">
        <f ca="1">'Top-Up'!M423</f>
        <v>0</v>
      </c>
      <c r="N46" s="470">
        <f ca="1">'Top-Up'!N423</f>
        <v>0</v>
      </c>
      <c r="O46" s="470">
        <f ca="1">'Top-Up'!O423</f>
        <v>0</v>
      </c>
      <c r="P46" s="470">
        <f ca="1">'Top-Up'!P423</f>
        <v>0</v>
      </c>
      <c r="Q46" s="470">
        <f ca="1">'Top-Up'!Q423</f>
        <v>0</v>
      </c>
      <c r="R46" s="470">
        <f ca="1">'Top-Up'!R423</f>
        <v>0</v>
      </c>
      <c r="S46" s="470">
        <f ca="1">'Top-Up'!S423</f>
        <v>0</v>
      </c>
    </row>
    <row r="47" spans="1:19" x14ac:dyDescent="0.35">
      <c r="A47" s="450" t="s">
        <v>1852</v>
      </c>
      <c r="B47" s="451"/>
      <c r="C47" s="451"/>
      <c r="D47" s="451"/>
      <c r="E47" s="451"/>
      <c r="F47" s="470">
        <f ca="1">'Top-Up'!F424</f>
        <v>0.12952000000000002</v>
      </c>
      <c r="G47" s="470">
        <f ca="1">'Top-Up'!G424</f>
        <v>0.32501000000000002</v>
      </c>
      <c r="H47" s="470">
        <f ca="1">'Top-Up'!H424</f>
        <v>0.29398000000000002</v>
      </c>
      <c r="I47" s="470">
        <f ca="1">'Top-Up'!I424</f>
        <v>0.14377999999999999</v>
      </c>
      <c r="J47" s="470">
        <f ca="1">'Top-Up'!J424</f>
        <v>0.44140000000000001</v>
      </c>
      <c r="K47" s="470">
        <f ca="1">'Top-Up'!K424</f>
        <v>0.28144999999999998</v>
      </c>
      <c r="L47" s="470">
        <f ca="1">'Top-Up'!L424</f>
        <v>0.10308</v>
      </c>
      <c r="M47" s="470">
        <f ca="1">'Top-Up'!M424</f>
        <v>5.45E-3</v>
      </c>
      <c r="N47" s="470">
        <f ca="1">'Top-Up'!N424</f>
        <v>0.18271999999999999</v>
      </c>
      <c r="O47" s="470">
        <f ca="1">'Top-Up'!O424</f>
        <v>0</v>
      </c>
      <c r="P47" s="470">
        <f ca="1">'Top-Up'!P424</f>
        <v>1.856E-2</v>
      </c>
      <c r="Q47" s="470">
        <f ca="1">'Top-Up'!Q424</f>
        <v>5.9120000000000006E-2</v>
      </c>
      <c r="R47" s="470">
        <f ca="1">'Top-Up'!R424</f>
        <v>0</v>
      </c>
      <c r="S47" s="470">
        <f ca="1">'Top-Up'!S424</f>
        <v>0</v>
      </c>
    </row>
    <row r="48" spans="1:19" s="3" customFormat="1" x14ac:dyDescent="0.35">
      <c r="A48" s="454" t="s">
        <v>1853</v>
      </c>
      <c r="B48" s="455"/>
      <c r="C48" s="455"/>
      <c r="D48" s="455"/>
      <c r="E48" s="455"/>
      <c r="F48" s="466">
        <f ca="1">'Top-Up'!F425</f>
        <v>0.61986000000000008</v>
      </c>
      <c r="G48" s="466">
        <f ca="1">'Top-Up'!G425</f>
        <v>0.26888999999999996</v>
      </c>
      <c r="H48" s="466">
        <f ca="1">'Top-Up'!H425</f>
        <v>0.21148</v>
      </c>
      <c r="I48" s="466">
        <f ca="1">'Top-Up'!I425</f>
        <v>0.34193000000000001</v>
      </c>
      <c r="J48" s="466">
        <f ca="1">'Top-Up'!J425</f>
        <v>5.6739999999999999E-2</v>
      </c>
      <c r="K48" s="466">
        <f ca="1">'Top-Up'!K425</f>
        <v>3.8530000000000002E-2</v>
      </c>
      <c r="L48" s="466">
        <f ca="1">'Top-Up'!L425</f>
        <v>0.16228000000000001</v>
      </c>
      <c r="M48" s="466">
        <f ca="1">'Top-Up'!M425</f>
        <v>4.8379999999999999E-2</v>
      </c>
      <c r="N48" s="466">
        <f ca="1">'Top-Up'!N425</f>
        <v>0.46843000000000007</v>
      </c>
      <c r="O48" s="466">
        <f ca="1">'Top-Up'!O425</f>
        <v>0.40026</v>
      </c>
      <c r="P48" s="466">
        <f ca="1">'Top-Up'!P425</f>
        <v>6.4640000000000003E-2</v>
      </c>
      <c r="Q48" s="466">
        <f ca="1">'Top-Up'!Q425</f>
        <v>1.2760000000000001E-2</v>
      </c>
      <c r="R48" s="466">
        <f ca="1">'Top-Up'!R425</f>
        <v>9.3399999999999993E-3</v>
      </c>
      <c r="S48" s="466">
        <f ca="1">'Top-Up'!S425</f>
        <v>0</v>
      </c>
    </row>
    <row r="49" spans="1:19" x14ac:dyDescent="0.35">
      <c r="A49" s="450" t="s">
        <v>1854</v>
      </c>
      <c r="B49" s="451"/>
      <c r="C49" s="451"/>
      <c r="D49" s="451"/>
      <c r="E49" s="451"/>
      <c r="F49" s="470">
        <f ca="1">'Top-Up'!F426</f>
        <v>5.4799999999999996E-3</v>
      </c>
      <c r="G49" s="470">
        <f ca="1">'Top-Up'!G426</f>
        <v>9.6699999999999998E-3</v>
      </c>
      <c r="H49" s="470">
        <f ca="1">'Top-Up'!H426</f>
        <v>1.389E-2</v>
      </c>
      <c r="I49" s="470">
        <f ca="1">'Top-Up'!I426</f>
        <v>2.0539999999999999E-2</v>
      </c>
      <c r="J49" s="470">
        <f ca="1">'Top-Up'!J426</f>
        <v>0</v>
      </c>
      <c r="K49" s="470">
        <f ca="1">'Top-Up'!K426</f>
        <v>0</v>
      </c>
      <c r="L49" s="470">
        <f ca="1">'Top-Up'!L426</f>
        <v>2.614E-2</v>
      </c>
      <c r="M49" s="470">
        <f ca="1">'Top-Up'!M426</f>
        <v>0</v>
      </c>
      <c r="N49" s="470">
        <f ca="1">'Top-Up'!N426</f>
        <v>0</v>
      </c>
      <c r="O49" s="470">
        <f ca="1">'Top-Up'!O426</f>
        <v>0</v>
      </c>
      <c r="P49" s="470">
        <f ca="1">'Top-Up'!P426</f>
        <v>0</v>
      </c>
      <c r="Q49" s="470">
        <f ca="1">'Top-Up'!Q426</f>
        <v>0</v>
      </c>
      <c r="R49" s="470">
        <f ca="1">'Top-Up'!R426</f>
        <v>0</v>
      </c>
      <c r="S49" s="470">
        <f ca="1">'Top-Up'!S426</f>
        <v>0</v>
      </c>
    </row>
    <row r="50" spans="1:19" x14ac:dyDescent="0.35">
      <c r="A50" s="450" t="s">
        <v>1855</v>
      </c>
      <c r="B50" s="451"/>
      <c r="C50" s="451"/>
      <c r="D50" s="451"/>
      <c r="E50" s="451"/>
      <c r="F50" s="470">
        <f ca="1">'Top-Up'!F427</f>
        <v>5.1130000000000002E-2</v>
      </c>
      <c r="G50" s="470">
        <f ca="1">'Top-Up'!G427</f>
        <v>0.10884000000000001</v>
      </c>
      <c r="H50" s="470">
        <f ca="1">'Top-Up'!H427</f>
        <v>5.5750000000000001E-2</v>
      </c>
      <c r="I50" s="470">
        <f ca="1">'Top-Up'!I427</f>
        <v>9.7199999999999995E-2</v>
      </c>
      <c r="J50" s="470">
        <f ca="1">'Top-Up'!J427</f>
        <v>1.7049999999999999E-2</v>
      </c>
      <c r="K50" s="470">
        <f ca="1">'Top-Up'!K427</f>
        <v>6.94E-3</v>
      </c>
      <c r="L50" s="470">
        <f ca="1">'Top-Up'!L427</f>
        <v>2.614E-2</v>
      </c>
      <c r="M50" s="470">
        <f ca="1">'Top-Up'!M427</f>
        <v>0</v>
      </c>
      <c r="N50" s="470">
        <f ca="1">'Top-Up'!N427</f>
        <v>0</v>
      </c>
      <c r="O50" s="470">
        <f ca="1">'Top-Up'!O427</f>
        <v>0</v>
      </c>
      <c r="P50" s="470">
        <f ca="1">'Top-Up'!P427</f>
        <v>2.869E-2</v>
      </c>
      <c r="Q50" s="470">
        <f ca="1">'Top-Up'!Q427</f>
        <v>0</v>
      </c>
      <c r="R50" s="470">
        <f ca="1">'Top-Up'!R427</f>
        <v>0</v>
      </c>
      <c r="S50" s="470">
        <f ca="1">'Top-Up'!S427</f>
        <v>0</v>
      </c>
    </row>
    <row r="51" spans="1:19" x14ac:dyDescent="0.35">
      <c r="A51" s="450" t="s">
        <v>1856</v>
      </c>
      <c r="B51" s="451"/>
      <c r="C51" s="451"/>
      <c r="D51" s="451"/>
      <c r="E51" s="451"/>
      <c r="F51" s="470">
        <f ca="1">'Top-Up'!F428</f>
        <v>0.15443000000000001</v>
      </c>
      <c r="G51" s="470">
        <f ca="1">'Top-Up'!G428</f>
        <v>1.9109999999999999E-2</v>
      </c>
      <c r="H51" s="470">
        <f ca="1">'Top-Up'!H428</f>
        <v>5.4200000000000003E-3</v>
      </c>
      <c r="I51" s="470">
        <f ca="1">'Top-Up'!I428</f>
        <v>1.5259999999999999E-2</v>
      </c>
      <c r="J51" s="470">
        <f ca="1">'Top-Up'!J428</f>
        <v>0</v>
      </c>
      <c r="K51" s="470">
        <f ca="1">'Top-Up'!K428</f>
        <v>0</v>
      </c>
      <c r="L51" s="470">
        <f ca="1">'Top-Up'!L428</f>
        <v>0</v>
      </c>
      <c r="M51" s="470">
        <f ca="1">'Top-Up'!M428</f>
        <v>0</v>
      </c>
      <c r="N51" s="470">
        <f ca="1">'Top-Up'!N428</f>
        <v>0</v>
      </c>
      <c r="O51" s="470">
        <f ca="1">'Top-Up'!O428</f>
        <v>0</v>
      </c>
      <c r="P51" s="470">
        <f ca="1">'Top-Up'!P428</f>
        <v>0</v>
      </c>
      <c r="Q51" s="470">
        <f ca="1">'Top-Up'!Q428</f>
        <v>0</v>
      </c>
      <c r="R51" s="470">
        <f ca="1">'Top-Up'!R428</f>
        <v>4.6699999999999997E-3</v>
      </c>
      <c r="S51" s="470">
        <f ca="1">'Top-Up'!S428</f>
        <v>0</v>
      </c>
    </row>
    <row r="52" spans="1:19" x14ac:dyDescent="0.35">
      <c r="A52" s="450" t="s">
        <v>1857</v>
      </c>
      <c r="B52" s="451"/>
      <c r="C52" s="451"/>
      <c r="D52" s="451"/>
      <c r="E52" s="451"/>
      <c r="F52" s="470">
        <f ca="1">'Top-Up'!F429</f>
        <v>2.8305E-2</v>
      </c>
      <c r="G52" s="470">
        <f ca="1">'Top-Up'!G429</f>
        <v>0</v>
      </c>
      <c r="H52" s="470">
        <f ca="1">'Top-Up'!H429</f>
        <v>1.4585000000000001E-2</v>
      </c>
      <c r="I52" s="470">
        <f ca="1">'Top-Up'!I429</f>
        <v>4.8555000000000001E-2</v>
      </c>
      <c r="J52" s="470">
        <f ca="1">'Top-Up'!J429</f>
        <v>0</v>
      </c>
      <c r="K52" s="470">
        <f ca="1">'Top-Up'!K429</f>
        <v>0</v>
      </c>
      <c r="L52" s="470">
        <f ca="1">'Top-Up'!L429</f>
        <v>0</v>
      </c>
      <c r="M52" s="470">
        <f ca="1">'Top-Up'!M429</f>
        <v>0</v>
      </c>
      <c r="N52" s="470">
        <f ca="1">'Top-Up'!N429</f>
        <v>0</v>
      </c>
      <c r="O52" s="470">
        <f ca="1">'Top-Up'!O429</f>
        <v>0</v>
      </c>
      <c r="P52" s="470">
        <f ca="1">'Top-Up'!P429</f>
        <v>1.4345E-2</v>
      </c>
      <c r="Q52" s="470">
        <f ca="1">'Top-Up'!Q429</f>
        <v>0</v>
      </c>
      <c r="R52" s="470">
        <f ca="1">'Top-Up'!R429</f>
        <v>0</v>
      </c>
      <c r="S52" s="470">
        <f ca="1">'Top-Up'!S429</f>
        <v>0</v>
      </c>
    </row>
    <row r="53" spans="1:19" x14ac:dyDescent="0.35">
      <c r="A53" s="450" t="s">
        <v>1858</v>
      </c>
      <c r="B53" s="451"/>
      <c r="C53" s="451"/>
      <c r="D53" s="451"/>
      <c r="E53" s="451"/>
      <c r="F53" s="470">
        <f ca="1">'Top-Up'!F430</f>
        <v>0.27830500000000002</v>
      </c>
      <c r="G53" s="470">
        <f ca="1">'Top-Up'!G430</f>
        <v>1.451E-2</v>
      </c>
      <c r="H53" s="470">
        <f ca="1">'Top-Up'!H430</f>
        <v>5.9755000000000003E-2</v>
      </c>
      <c r="I53" s="470">
        <f ca="1">'Top-Up'!I430</f>
        <v>8.4575000000000011E-2</v>
      </c>
      <c r="J53" s="470">
        <f ca="1">'Top-Up'!J430</f>
        <v>0</v>
      </c>
      <c r="K53" s="470">
        <f ca="1">'Top-Up'!K430</f>
        <v>0</v>
      </c>
      <c r="L53" s="470">
        <f ca="1">'Top-Up'!L430</f>
        <v>0</v>
      </c>
      <c r="M53" s="470">
        <f ca="1">'Top-Up'!M430</f>
        <v>0</v>
      </c>
      <c r="N53" s="470">
        <f ca="1">'Top-Up'!N430</f>
        <v>0</v>
      </c>
      <c r="O53" s="470">
        <f ca="1">'Top-Up'!O430</f>
        <v>0</v>
      </c>
      <c r="P53" s="470">
        <f ca="1">'Top-Up'!P430</f>
        <v>1.4345E-2</v>
      </c>
      <c r="Q53" s="470">
        <f ca="1">'Top-Up'!Q430</f>
        <v>0</v>
      </c>
      <c r="R53" s="470">
        <f ca="1">'Top-Up'!R430</f>
        <v>4.6699999999999997E-3</v>
      </c>
      <c r="S53" s="470">
        <f ca="1">'Top-Up'!S430</f>
        <v>0</v>
      </c>
    </row>
    <row r="54" spans="1:19" x14ac:dyDescent="0.35">
      <c r="A54" s="450" t="s">
        <v>1859</v>
      </c>
      <c r="B54" s="451"/>
      <c r="C54" s="451"/>
      <c r="D54" s="451"/>
      <c r="E54" s="451"/>
      <c r="F54" s="470">
        <f ca="1">'Top-Up'!F431</f>
        <v>6.9580000000000003E-2</v>
      </c>
      <c r="G54" s="470">
        <f ca="1">'Top-Up'!G431</f>
        <v>0</v>
      </c>
      <c r="H54" s="470">
        <f ca="1">'Top-Up'!H431</f>
        <v>0</v>
      </c>
      <c r="I54" s="470">
        <f ca="1">'Top-Up'!I431</f>
        <v>2.0750000000000001E-2</v>
      </c>
      <c r="J54" s="470">
        <f ca="1">'Top-Up'!J431</f>
        <v>0</v>
      </c>
      <c r="K54" s="470">
        <f ca="1">'Top-Up'!K431</f>
        <v>0</v>
      </c>
      <c r="L54" s="470">
        <f ca="1">'Top-Up'!L431</f>
        <v>0</v>
      </c>
      <c r="M54" s="470">
        <f ca="1">'Top-Up'!M431</f>
        <v>0</v>
      </c>
      <c r="N54" s="470">
        <f ca="1">'Top-Up'!N431</f>
        <v>0</v>
      </c>
      <c r="O54" s="470">
        <f ca="1">'Top-Up'!O431</f>
        <v>0</v>
      </c>
      <c r="P54" s="470">
        <f ca="1">'Top-Up'!P431</f>
        <v>0</v>
      </c>
      <c r="Q54" s="470">
        <f ca="1">'Top-Up'!Q431</f>
        <v>0</v>
      </c>
      <c r="R54" s="470">
        <f ca="1">'Top-Up'!R431</f>
        <v>0</v>
      </c>
      <c r="S54" s="470">
        <f ca="1">'Top-Up'!S431</f>
        <v>0</v>
      </c>
    </row>
    <row r="55" spans="1:19" x14ac:dyDescent="0.35">
      <c r="A55" s="450" t="s">
        <v>1860</v>
      </c>
      <c r="B55" s="451"/>
      <c r="C55" s="451"/>
      <c r="D55" s="451"/>
      <c r="E55" s="451"/>
      <c r="F55" s="470">
        <f ca="1">'Top-Up'!F432</f>
        <v>3.2629999999999999E-2</v>
      </c>
      <c r="G55" s="470">
        <f ca="1">'Top-Up'!G432</f>
        <v>6.6839999999999997E-2</v>
      </c>
      <c r="H55" s="470">
        <f ca="1">'Top-Up'!H432</f>
        <v>1.9310000000000001E-2</v>
      </c>
      <c r="I55" s="470">
        <f ca="1">'Top-Up'!I432</f>
        <v>3.8700000000000002E-3</v>
      </c>
      <c r="J55" s="470">
        <f ca="1">'Top-Up'!J432</f>
        <v>0</v>
      </c>
      <c r="K55" s="470">
        <f ca="1">'Top-Up'!K432</f>
        <v>0</v>
      </c>
      <c r="L55" s="470">
        <f ca="1">'Top-Up'!L432</f>
        <v>0</v>
      </c>
      <c r="M55" s="470">
        <f ca="1">'Top-Up'!M432</f>
        <v>0</v>
      </c>
      <c r="N55" s="470">
        <f ca="1">'Top-Up'!N432</f>
        <v>0</v>
      </c>
      <c r="O55" s="470">
        <f ca="1">'Top-Up'!O432</f>
        <v>0</v>
      </c>
      <c r="P55" s="470">
        <f ca="1">'Top-Up'!P432</f>
        <v>0</v>
      </c>
      <c r="Q55" s="470">
        <f ca="1">'Top-Up'!Q432</f>
        <v>1.2760000000000001E-2</v>
      </c>
      <c r="R55" s="470">
        <f ca="1">'Top-Up'!R432</f>
        <v>0</v>
      </c>
      <c r="S55" s="470">
        <f ca="1">'Top-Up'!S432</f>
        <v>0</v>
      </c>
    </row>
    <row r="56" spans="1:19" x14ac:dyDescent="0.35">
      <c r="A56" s="450" t="s">
        <v>1861</v>
      </c>
      <c r="B56" s="451"/>
      <c r="C56" s="451"/>
      <c r="D56" s="451"/>
      <c r="E56" s="451"/>
      <c r="F56" s="470">
        <f ca="1">'Top-Up'!F433</f>
        <v>0</v>
      </c>
      <c r="G56" s="470">
        <f ca="1">'Top-Up'!G433</f>
        <v>3.0810000000000001E-2</v>
      </c>
      <c r="H56" s="470">
        <f ca="1">'Top-Up'!H433</f>
        <v>0</v>
      </c>
      <c r="I56" s="470">
        <f ca="1">'Top-Up'!I433</f>
        <v>0</v>
      </c>
      <c r="J56" s="470">
        <f ca="1">'Top-Up'!J433</f>
        <v>0</v>
      </c>
      <c r="K56" s="470">
        <f ca="1">'Top-Up'!K433</f>
        <v>0</v>
      </c>
      <c r="L56" s="470">
        <f ca="1">'Top-Up'!L433</f>
        <v>0</v>
      </c>
      <c r="M56" s="470">
        <f ca="1">'Top-Up'!M433</f>
        <v>0</v>
      </c>
      <c r="N56" s="470">
        <f ca="1">'Top-Up'!N433</f>
        <v>0</v>
      </c>
      <c r="O56" s="470">
        <f ca="1">'Top-Up'!O433</f>
        <v>0</v>
      </c>
      <c r="P56" s="470">
        <f ca="1">'Top-Up'!P433</f>
        <v>0</v>
      </c>
      <c r="Q56" s="470">
        <f ca="1">'Top-Up'!Q433</f>
        <v>0</v>
      </c>
      <c r="R56" s="470">
        <f ca="1">'Top-Up'!R433</f>
        <v>0</v>
      </c>
      <c r="S56" s="470">
        <f ca="1">'Top-Up'!S433</f>
        <v>0</v>
      </c>
    </row>
    <row r="57" spans="1:19" x14ac:dyDescent="0.35">
      <c r="A57" s="450" t="s">
        <v>1862</v>
      </c>
      <c r="B57" s="451"/>
      <c r="C57" s="451"/>
      <c r="D57" s="451"/>
      <c r="E57" s="451"/>
      <c r="F57" s="470">
        <f ca="1">'Top-Up'!F434</f>
        <v>0</v>
      </c>
      <c r="G57" s="470">
        <f ca="1">'Top-Up'!G434</f>
        <v>0</v>
      </c>
      <c r="H57" s="470">
        <f ca="1">'Top-Up'!H434</f>
        <v>0</v>
      </c>
      <c r="I57" s="470">
        <f ca="1">'Top-Up'!I434</f>
        <v>5.1180000000000003E-2</v>
      </c>
      <c r="J57" s="470">
        <f ca="1">'Top-Up'!J434</f>
        <v>0</v>
      </c>
      <c r="K57" s="470">
        <f ca="1">'Top-Up'!K434</f>
        <v>0</v>
      </c>
      <c r="L57" s="470">
        <f ca="1">'Top-Up'!L434</f>
        <v>0</v>
      </c>
      <c r="M57" s="470">
        <f ca="1">'Top-Up'!M434</f>
        <v>0</v>
      </c>
      <c r="N57" s="470">
        <f ca="1">'Top-Up'!N434</f>
        <v>7.0600000000000003E-3</v>
      </c>
      <c r="O57" s="470">
        <f ca="1">'Top-Up'!O434</f>
        <v>0</v>
      </c>
      <c r="P57" s="470">
        <f ca="1">'Top-Up'!P434</f>
        <v>7.26E-3</v>
      </c>
      <c r="Q57" s="470">
        <f ca="1">'Top-Up'!Q434</f>
        <v>0</v>
      </c>
      <c r="R57" s="470">
        <f ca="1">'Top-Up'!R434</f>
        <v>0</v>
      </c>
      <c r="S57" s="470">
        <f ca="1">'Top-Up'!S434</f>
        <v>0</v>
      </c>
    </row>
    <row r="58" spans="1:19" x14ac:dyDescent="0.35">
      <c r="A58" s="450" t="s">
        <v>1863</v>
      </c>
      <c r="B58" s="451"/>
      <c r="C58" s="451"/>
      <c r="D58" s="451"/>
      <c r="E58" s="451"/>
      <c r="F58" s="470">
        <f ca="1">'Top-Up'!F435</f>
        <v>0</v>
      </c>
      <c r="G58" s="470">
        <f ca="1">'Top-Up'!G435</f>
        <v>1.9109999999999999E-2</v>
      </c>
      <c r="H58" s="470">
        <f ca="1">'Top-Up'!H435</f>
        <v>4.2770000000000002E-2</v>
      </c>
      <c r="I58" s="470">
        <f ca="1">'Top-Up'!I435</f>
        <v>0</v>
      </c>
      <c r="J58" s="470">
        <f ca="1">'Top-Up'!J435</f>
        <v>1.332E-2</v>
      </c>
      <c r="K58" s="470">
        <f ca="1">'Top-Up'!K435</f>
        <v>1.771E-2</v>
      </c>
      <c r="L58" s="470">
        <f ca="1">'Top-Up'!L435</f>
        <v>0</v>
      </c>
      <c r="M58" s="470">
        <f ca="1">'Top-Up'!M435</f>
        <v>0</v>
      </c>
      <c r="N58" s="470">
        <f ca="1">'Top-Up'!N435</f>
        <v>0.18740999999999999</v>
      </c>
      <c r="O58" s="470">
        <f ca="1">'Top-Up'!O435</f>
        <v>5.1389999999999998E-2</v>
      </c>
      <c r="P58" s="470">
        <f ca="1">'Top-Up'!P435</f>
        <v>0</v>
      </c>
      <c r="Q58" s="470">
        <f ca="1">'Top-Up'!Q435</f>
        <v>0</v>
      </c>
      <c r="R58" s="470">
        <f ca="1">'Top-Up'!R435</f>
        <v>0</v>
      </c>
      <c r="S58" s="470">
        <f ca="1">'Top-Up'!S435</f>
        <v>0</v>
      </c>
    </row>
    <row r="59" spans="1:19" x14ac:dyDescent="0.35">
      <c r="A59" s="450" t="s">
        <v>1864</v>
      </c>
      <c r="B59" s="456"/>
      <c r="C59" s="456"/>
      <c r="D59" s="456"/>
      <c r="E59" s="456"/>
      <c r="F59" s="472">
        <f ca="1">'Top-Up'!F436</f>
        <v>0</v>
      </c>
      <c r="G59" s="472">
        <f ca="1">'Top-Up'!G436</f>
        <v>0</v>
      </c>
      <c r="H59" s="472">
        <f ca="1">'Top-Up'!H436</f>
        <v>0</v>
      </c>
      <c r="I59" s="472">
        <f ca="1">'Top-Up'!I436</f>
        <v>0</v>
      </c>
      <c r="J59" s="472">
        <f ca="1">'Top-Up'!J436</f>
        <v>2.6370000000000001E-2</v>
      </c>
      <c r="K59" s="472">
        <f ca="1">'Top-Up'!K436</f>
        <v>6.94E-3</v>
      </c>
      <c r="L59" s="472">
        <f ca="1">'Top-Up'!L436</f>
        <v>6.9279999999999994E-2</v>
      </c>
      <c r="M59" s="472">
        <f ca="1">'Top-Up'!M436</f>
        <v>4.8379999999999999E-2</v>
      </c>
      <c r="N59" s="472">
        <f ca="1">'Top-Up'!N436</f>
        <v>8.9330000000000007E-2</v>
      </c>
      <c r="O59" s="472">
        <f ca="1">'Top-Up'!O436</f>
        <v>0</v>
      </c>
      <c r="P59" s="472">
        <f ca="1">'Top-Up'!P436</f>
        <v>0</v>
      </c>
      <c r="Q59" s="472">
        <f ca="1">'Top-Up'!Q436</f>
        <v>0</v>
      </c>
      <c r="R59" s="472">
        <f ca="1">'Top-Up'!R436</f>
        <v>0</v>
      </c>
      <c r="S59" s="472">
        <f ca="1">'Top-Up'!S436</f>
        <v>0</v>
      </c>
    </row>
    <row r="60" spans="1:19" x14ac:dyDescent="0.35">
      <c r="A60" s="450" t="s">
        <v>1865</v>
      </c>
      <c r="B60" s="456"/>
      <c r="C60" s="456"/>
      <c r="D60" s="456"/>
      <c r="E60" s="456"/>
      <c r="F60" s="472">
        <f ca="1">'Top-Up'!F437</f>
        <v>0</v>
      </c>
      <c r="G60" s="472">
        <f ca="1">'Top-Up'!G437</f>
        <v>0</v>
      </c>
      <c r="H60" s="472">
        <f ca="1">'Top-Up'!H437</f>
        <v>0</v>
      </c>
      <c r="I60" s="472">
        <f ca="1">'Top-Up'!I437</f>
        <v>0</v>
      </c>
      <c r="J60" s="472">
        <f ca="1">'Top-Up'!J437</f>
        <v>0</v>
      </c>
      <c r="K60" s="472">
        <f ca="1">'Top-Up'!K437</f>
        <v>6.94E-3</v>
      </c>
      <c r="L60" s="472">
        <f ca="1">'Top-Up'!L437</f>
        <v>4.0719999999999999E-2</v>
      </c>
      <c r="M60" s="472">
        <f ca="1">'Top-Up'!M437</f>
        <v>0</v>
      </c>
      <c r="N60" s="472">
        <f ca="1">'Top-Up'!N437</f>
        <v>0</v>
      </c>
      <c r="O60" s="472">
        <f ca="1">'Top-Up'!O437</f>
        <v>0</v>
      </c>
      <c r="P60" s="472">
        <f ca="1">'Top-Up'!P437</f>
        <v>0</v>
      </c>
      <c r="Q60" s="472">
        <f ca="1">'Top-Up'!Q437</f>
        <v>0</v>
      </c>
      <c r="R60" s="472">
        <f ca="1">'Top-Up'!R437</f>
        <v>0</v>
      </c>
      <c r="S60" s="472">
        <f ca="1">'Top-Up'!S437</f>
        <v>0</v>
      </c>
    </row>
    <row r="61" spans="1:19" x14ac:dyDescent="0.35">
      <c r="A61" s="450" t="s">
        <v>1866</v>
      </c>
      <c r="B61" s="456"/>
      <c r="C61" s="456"/>
      <c r="D61" s="456"/>
      <c r="E61" s="456"/>
      <c r="F61" s="472">
        <f ca="1">'Top-Up'!F438</f>
        <v>0</v>
      </c>
      <c r="G61" s="472">
        <f ca="1">'Top-Up'!G438</f>
        <v>0</v>
      </c>
      <c r="H61" s="472">
        <f ca="1">'Top-Up'!H438</f>
        <v>0</v>
      </c>
      <c r="I61" s="472">
        <f ca="1">'Top-Up'!I438</f>
        <v>0</v>
      </c>
      <c r="J61" s="472">
        <f ca="1">'Top-Up'!J438</f>
        <v>0</v>
      </c>
      <c r="K61" s="472">
        <f ca="1">'Top-Up'!K438</f>
        <v>0</v>
      </c>
      <c r="L61" s="472">
        <f ca="1">'Top-Up'!L438</f>
        <v>0</v>
      </c>
      <c r="M61" s="472">
        <f ca="1">'Top-Up'!M438</f>
        <v>0</v>
      </c>
      <c r="N61" s="472">
        <f ca="1">'Top-Up'!N438</f>
        <v>0.17757000000000003</v>
      </c>
      <c r="O61" s="472">
        <f ca="1">'Top-Up'!O438</f>
        <v>0</v>
      </c>
      <c r="P61" s="472">
        <f ca="1">'Top-Up'!P438</f>
        <v>0</v>
      </c>
      <c r="Q61" s="472">
        <f ca="1">'Top-Up'!Q438</f>
        <v>0</v>
      </c>
      <c r="R61" s="472">
        <f ca="1">'Top-Up'!R438</f>
        <v>0</v>
      </c>
      <c r="S61" s="472">
        <f ca="1">'Top-Up'!S438</f>
        <v>0</v>
      </c>
    </row>
    <row r="62" spans="1:19" x14ac:dyDescent="0.35">
      <c r="A62" s="450" t="s">
        <v>1867</v>
      </c>
      <c r="B62" s="456"/>
      <c r="C62" s="456"/>
      <c r="D62" s="456"/>
      <c r="E62" s="456"/>
      <c r="F62" s="472">
        <f ca="1">'Top-Up'!F439</f>
        <v>0</v>
      </c>
      <c r="G62" s="472">
        <f ca="1">'Top-Up'!G439</f>
        <v>0</v>
      </c>
      <c r="H62" s="472">
        <f ca="1">'Top-Up'!H439</f>
        <v>0</v>
      </c>
      <c r="I62" s="472">
        <f ca="1">'Top-Up'!I439</f>
        <v>0</v>
      </c>
      <c r="J62" s="472">
        <f ca="1">'Top-Up'!J439</f>
        <v>0</v>
      </c>
      <c r="K62" s="472">
        <f ca="1">'Top-Up'!K439</f>
        <v>0</v>
      </c>
      <c r="L62" s="472">
        <f ca="1">'Top-Up'!L439</f>
        <v>0</v>
      </c>
      <c r="M62" s="472">
        <f ca="1">'Top-Up'!M439</f>
        <v>0</v>
      </c>
      <c r="N62" s="472">
        <f ca="1">'Top-Up'!N439</f>
        <v>7.0600000000000003E-3</v>
      </c>
      <c r="O62" s="472">
        <f ca="1">'Top-Up'!O439</f>
        <v>0.30940000000000001</v>
      </c>
      <c r="P62" s="472">
        <f ca="1">'Top-Up'!P439</f>
        <v>0</v>
      </c>
      <c r="Q62" s="472">
        <f ca="1">'Top-Up'!Q439</f>
        <v>0</v>
      </c>
      <c r="R62" s="472">
        <f ca="1">'Top-Up'!R439</f>
        <v>0</v>
      </c>
      <c r="S62" s="472">
        <f ca="1">'Top-Up'!S439</f>
        <v>0</v>
      </c>
    </row>
    <row r="63" spans="1:19" x14ac:dyDescent="0.35">
      <c r="A63" s="450" t="s">
        <v>1868</v>
      </c>
      <c r="B63" s="456"/>
      <c r="C63" s="456"/>
      <c r="D63" s="456"/>
      <c r="E63" s="456"/>
      <c r="F63" s="472">
        <f ca="1">'Top-Up'!F440</f>
        <v>0</v>
      </c>
      <c r="G63" s="472">
        <f ca="1">'Top-Up'!G440</f>
        <v>0</v>
      </c>
      <c r="H63" s="472">
        <f ca="1">'Top-Up'!H440</f>
        <v>0</v>
      </c>
      <c r="I63" s="472">
        <f ca="1">'Top-Up'!I440</f>
        <v>0</v>
      </c>
      <c r="J63" s="472">
        <f ca="1">'Top-Up'!J440</f>
        <v>0</v>
      </c>
      <c r="K63" s="472">
        <f ca="1">'Top-Up'!K440</f>
        <v>0</v>
      </c>
      <c r="L63" s="472">
        <f ca="1">'Top-Up'!L440</f>
        <v>0</v>
      </c>
      <c r="M63" s="472">
        <f ca="1">'Top-Up'!M440</f>
        <v>0</v>
      </c>
      <c r="N63" s="472">
        <f ca="1">'Top-Up'!N440</f>
        <v>0</v>
      </c>
      <c r="O63" s="472">
        <f ca="1">'Top-Up'!O440</f>
        <v>3.9469999999999998E-2</v>
      </c>
      <c r="P63" s="472">
        <f ca="1">'Top-Up'!P440</f>
        <v>0</v>
      </c>
      <c r="Q63" s="472">
        <f ca="1">'Top-Up'!Q440</f>
        <v>0</v>
      </c>
      <c r="R63" s="472">
        <f ca="1">'Top-Up'!R440</f>
        <v>0</v>
      </c>
      <c r="S63" s="472">
        <f ca="1">'Top-Up'!S440</f>
        <v>0</v>
      </c>
    </row>
    <row r="64" spans="1:19" x14ac:dyDescent="0.35">
      <c r="A64" s="457" t="s">
        <v>1869</v>
      </c>
      <c r="B64" s="477"/>
      <c r="C64" s="477"/>
      <c r="D64" s="477"/>
      <c r="E64" s="477"/>
      <c r="F64" s="478">
        <f ca="1">'Top-Up'!F441</f>
        <v>3.3529999999999997E-2</v>
      </c>
      <c r="G64" s="478">
        <f ca="1">'Top-Up'!G441</f>
        <v>5.1670000000000001E-2</v>
      </c>
      <c r="H64" s="478">
        <f ca="1">'Top-Up'!H441</f>
        <v>0</v>
      </c>
      <c r="I64" s="478">
        <f ca="1">'Top-Up'!I441</f>
        <v>0.13309000000000001</v>
      </c>
      <c r="J64" s="478">
        <f ca="1">'Top-Up'!J441</f>
        <v>3.5839999999999997E-2</v>
      </c>
      <c r="K64" s="478">
        <f ca="1">'Top-Up'!K441</f>
        <v>4.5079999999999995E-2</v>
      </c>
      <c r="L64" s="478">
        <f ca="1">'Top-Up'!L441</f>
        <v>8.3830000000000002E-2</v>
      </c>
      <c r="M64" s="478">
        <f ca="1">'Top-Up'!M441</f>
        <v>0.81844999999999946</v>
      </c>
      <c r="N64" s="478">
        <f ca="1">'Top-Up'!N441</f>
        <v>7.0600000000000003E-3</v>
      </c>
      <c r="O64" s="478">
        <f ca="1">'Top-Up'!O441</f>
        <v>7.8799999999999999E-3</v>
      </c>
      <c r="P64" s="478">
        <f ca="1">'Top-Up'!P441</f>
        <v>0.85952000000000017</v>
      </c>
      <c r="Q64" s="478">
        <f ca="1">'Top-Up'!Q441</f>
        <v>0.71610000000000029</v>
      </c>
      <c r="R64" s="478">
        <f ca="1">'Top-Up'!R441</f>
        <v>0.91736000000000006</v>
      </c>
      <c r="S64" s="478">
        <f ca="1">'Top-Up'!S441</f>
        <v>0.96601999999999999</v>
      </c>
    </row>
    <row r="65" spans="1:19" x14ac:dyDescent="0.35">
      <c r="A65" s="450" t="s">
        <v>1870</v>
      </c>
      <c r="B65" s="456"/>
      <c r="C65" s="456"/>
      <c r="D65" s="456"/>
      <c r="E65" s="456"/>
      <c r="F65" s="472">
        <f ca="1">'Top-Up'!F442</f>
        <v>0</v>
      </c>
      <c r="G65" s="472">
        <f ca="1">'Top-Up'!G442</f>
        <v>0</v>
      </c>
      <c r="H65" s="472">
        <f ca="1">'Top-Up'!H442</f>
        <v>0</v>
      </c>
      <c r="I65" s="472">
        <f ca="1">'Top-Up'!I442</f>
        <v>1.5259999999999999E-2</v>
      </c>
      <c r="J65" s="472">
        <f ca="1">'Top-Up'!J442</f>
        <v>0</v>
      </c>
      <c r="K65" s="472">
        <f ca="1">'Top-Up'!K442</f>
        <v>2.7369999999999998E-2</v>
      </c>
      <c r="L65" s="472">
        <f ca="1">'Top-Up'!L442</f>
        <v>2.614E-2</v>
      </c>
      <c r="M65" s="472">
        <f ca="1">'Top-Up'!M442</f>
        <v>2.155E-2</v>
      </c>
      <c r="N65" s="472">
        <f ca="1">'Top-Up'!N442</f>
        <v>0</v>
      </c>
      <c r="O65" s="472">
        <f ca="1">'Top-Up'!O442</f>
        <v>0</v>
      </c>
      <c r="P65" s="472">
        <f ca="1">'Top-Up'!P442</f>
        <v>0</v>
      </c>
      <c r="Q65" s="472">
        <f ca="1">'Top-Up'!Q442</f>
        <v>4.0639999999999996E-2</v>
      </c>
      <c r="R65" s="472">
        <f ca="1">'Top-Up'!R442</f>
        <v>0.65767999999999993</v>
      </c>
      <c r="S65" s="472">
        <f ca="1">'Top-Up'!S442</f>
        <v>4.0430000000000001E-2</v>
      </c>
    </row>
    <row r="66" spans="1:19" x14ac:dyDescent="0.35">
      <c r="A66" s="450" t="s">
        <v>1871</v>
      </c>
      <c r="B66" s="456"/>
      <c r="C66" s="456"/>
      <c r="D66" s="456"/>
      <c r="E66" s="456"/>
      <c r="F66" s="472">
        <f ca="1">'Top-Up'!F443</f>
        <v>0</v>
      </c>
      <c r="G66" s="472">
        <f ca="1">'Top-Up'!G443</f>
        <v>0</v>
      </c>
      <c r="H66" s="472">
        <f ca="1">'Top-Up'!H443</f>
        <v>0</v>
      </c>
      <c r="I66" s="472">
        <f ca="1">'Top-Up'!I443</f>
        <v>0</v>
      </c>
      <c r="J66" s="472">
        <f ca="1">'Top-Up'!J443</f>
        <v>0</v>
      </c>
      <c r="K66" s="472">
        <f ca="1">'Top-Up'!K443</f>
        <v>0</v>
      </c>
      <c r="L66" s="472">
        <f ca="1">'Top-Up'!L443</f>
        <v>0</v>
      </c>
      <c r="M66" s="472">
        <f ca="1">'Top-Up'!M443</f>
        <v>0</v>
      </c>
      <c r="N66" s="472">
        <f ca="1">'Top-Up'!N443</f>
        <v>0</v>
      </c>
      <c r="O66" s="472">
        <f ca="1">'Top-Up'!O443</f>
        <v>0</v>
      </c>
      <c r="P66" s="472">
        <f ca="1">'Top-Up'!P443</f>
        <v>3.8989999999999997E-2</v>
      </c>
      <c r="Q66" s="472">
        <f ca="1">'Top-Up'!Q443</f>
        <v>0.41929</v>
      </c>
      <c r="R66" s="472">
        <f ca="1">'Top-Up'!R443</f>
        <v>9.3399999999999993E-3</v>
      </c>
      <c r="S66" s="472">
        <f ca="1">'Top-Up'!S443</f>
        <v>0</v>
      </c>
    </row>
    <row r="67" spans="1:19" x14ac:dyDescent="0.35">
      <c r="A67" s="450" t="s">
        <v>1872</v>
      </c>
      <c r="B67" s="456"/>
      <c r="C67" s="456"/>
      <c r="D67" s="456"/>
      <c r="E67" s="456"/>
      <c r="F67" s="472">
        <f ca="1">'Top-Up'!F444</f>
        <v>0</v>
      </c>
      <c r="G67" s="472">
        <f ca="1">'Top-Up'!G444</f>
        <v>0</v>
      </c>
      <c r="H67" s="472">
        <f ca="1">'Top-Up'!H444</f>
        <v>0</v>
      </c>
      <c r="I67" s="472">
        <f ca="1">'Top-Up'!I444</f>
        <v>3.601E-2</v>
      </c>
      <c r="J67" s="472">
        <f ca="1">'Top-Up'!J444</f>
        <v>0</v>
      </c>
      <c r="K67" s="472">
        <f ca="1">'Top-Up'!K444</f>
        <v>0</v>
      </c>
      <c r="L67" s="472">
        <f ca="1">'Top-Up'!L444</f>
        <v>0</v>
      </c>
      <c r="M67" s="472">
        <f ca="1">'Top-Up'!M444</f>
        <v>0</v>
      </c>
      <c r="N67" s="472">
        <f ca="1">'Top-Up'!N444</f>
        <v>0</v>
      </c>
      <c r="O67" s="472">
        <f ca="1">'Top-Up'!O444</f>
        <v>0</v>
      </c>
      <c r="P67" s="472">
        <f ca="1">'Top-Up'!P444</f>
        <v>0</v>
      </c>
      <c r="Q67" s="472">
        <f ca="1">'Top-Up'!Q444</f>
        <v>0</v>
      </c>
      <c r="R67" s="472">
        <f ca="1">'Top-Up'!R444</f>
        <v>0</v>
      </c>
      <c r="S67" s="472">
        <f ca="1">'Top-Up'!S444</f>
        <v>0.63475000000000004</v>
      </c>
    </row>
    <row r="68" spans="1:19" x14ac:dyDescent="0.35">
      <c r="A68" s="450" t="s">
        <v>1873</v>
      </c>
      <c r="B68" s="456"/>
      <c r="C68" s="456"/>
      <c r="D68" s="456"/>
      <c r="E68" s="456"/>
      <c r="F68" s="472">
        <f ca="1">'Top-Up'!F445</f>
        <v>0</v>
      </c>
      <c r="G68" s="472">
        <f ca="1">'Top-Up'!G445</f>
        <v>0</v>
      </c>
      <c r="H68" s="472">
        <f ca="1">'Top-Up'!H445</f>
        <v>0</v>
      </c>
      <c r="I68" s="472">
        <f ca="1">'Top-Up'!I445</f>
        <v>0</v>
      </c>
      <c r="J68" s="472">
        <f ca="1">'Top-Up'!J445</f>
        <v>0</v>
      </c>
      <c r="K68" s="472">
        <f ca="1">'Top-Up'!K445</f>
        <v>0</v>
      </c>
      <c r="L68" s="472">
        <f ca="1">'Top-Up'!L445</f>
        <v>0</v>
      </c>
      <c r="M68" s="472">
        <f ca="1">'Top-Up'!M445</f>
        <v>0.24736</v>
      </c>
      <c r="N68" s="472">
        <f ca="1">'Top-Up'!N445</f>
        <v>0</v>
      </c>
      <c r="O68" s="472">
        <f ca="1">'Top-Up'!O445</f>
        <v>0</v>
      </c>
      <c r="P68" s="472">
        <f ca="1">'Top-Up'!P445</f>
        <v>0</v>
      </c>
      <c r="Q68" s="472">
        <f ca="1">'Top-Up'!Q445</f>
        <v>0</v>
      </c>
      <c r="R68" s="472">
        <f ca="1">'Top-Up'!R445</f>
        <v>0</v>
      </c>
      <c r="S68" s="472">
        <f ca="1">'Top-Up'!S445</f>
        <v>2.8920000000000001E-2</v>
      </c>
    </row>
    <row r="69" spans="1:19" x14ac:dyDescent="0.35">
      <c r="A69" s="450" t="s">
        <v>1874</v>
      </c>
      <c r="B69" s="456"/>
      <c r="C69" s="456"/>
      <c r="D69" s="456"/>
      <c r="E69" s="456"/>
      <c r="F69" s="472">
        <f ca="1">'Top-Up'!F446</f>
        <v>0</v>
      </c>
      <c r="G69" s="472">
        <f ca="1">'Top-Up'!G446</f>
        <v>0</v>
      </c>
      <c r="H69" s="472">
        <f ca="1">'Top-Up'!H446</f>
        <v>0</v>
      </c>
      <c r="I69" s="472">
        <f ca="1">'Top-Up'!I446</f>
        <v>0</v>
      </c>
      <c r="J69" s="472">
        <f ca="1">'Top-Up'!J446</f>
        <v>0</v>
      </c>
      <c r="K69" s="472">
        <f ca="1">'Top-Up'!K446</f>
        <v>0</v>
      </c>
      <c r="L69" s="472">
        <f ca="1">'Top-Up'!L446</f>
        <v>0</v>
      </c>
      <c r="M69" s="472">
        <f ca="1">'Top-Up'!M446</f>
        <v>0</v>
      </c>
      <c r="N69" s="472">
        <f ca="1">'Top-Up'!N446</f>
        <v>0</v>
      </c>
      <c r="O69" s="472">
        <f ca="1">'Top-Up'!O446</f>
        <v>0</v>
      </c>
      <c r="P69" s="472">
        <f ca="1">'Top-Up'!P446</f>
        <v>9.9220000000000003E-2</v>
      </c>
      <c r="Q69" s="472">
        <f ca="1">'Top-Up'!Q446</f>
        <v>6.3800000000000003E-3</v>
      </c>
      <c r="R69" s="472">
        <f ca="1">'Top-Up'!R446</f>
        <v>0</v>
      </c>
      <c r="S69" s="472">
        <f ca="1">'Top-Up'!S446</f>
        <v>0</v>
      </c>
    </row>
    <row r="70" spans="1:19" x14ac:dyDescent="0.35">
      <c r="A70" s="450" t="s">
        <v>1875</v>
      </c>
      <c r="B70" s="456"/>
      <c r="C70" s="456"/>
      <c r="D70" s="456"/>
      <c r="E70" s="456"/>
      <c r="F70" s="472">
        <f ca="1">'Top-Up'!F447</f>
        <v>0</v>
      </c>
      <c r="G70" s="472">
        <f ca="1">'Top-Up'!G447</f>
        <v>2.597E-2</v>
      </c>
      <c r="H70" s="472">
        <f ca="1">'Top-Up'!H447</f>
        <v>0</v>
      </c>
      <c r="I70" s="472">
        <f ca="1">'Top-Up'!I447</f>
        <v>0</v>
      </c>
      <c r="J70" s="472">
        <f ca="1">'Top-Up'!J447</f>
        <v>0</v>
      </c>
      <c r="K70" s="472">
        <f ca="1">'Top-Up'!K447</f>
        <v>0</v>
      </c>
      <c r="L70" s="472">
        <f ca="1">'Top-Up'!L447</f>
        <v>1.9230000000000001E-2</v>
      </c>
      <c r="M70" s="472">
        <f ca="1">'Top-Up'!M447</f>
        <v>6.6669999999999993E-2</v>
      </c>
      <c r="N70" s="472">
        <f ca="1">'Top-Up'!N447</f>
        <v>0</v>
      </c>
      <c r="O70" s="472">
        <f ca="1">'Top-Up'!O447</f>
        <v>0</v>
      </c>
      <c r="P70" s="472">
        <f ca="1">'Top-Up'!P447</f>
        <v>0</v>
      </c>
      <c r="Q70" s="472">
        <f ca="1">'Top-Up'!Q447</f>
        <v>0</v>
      </c>
      <c r="R70" s="472">
        <f ca="1">'Top-Up'!R447</f>
        <v>9.3399999999999993E-3</v>
      </c>
      <c r="S70" s="472">
        <f ca="1">'Top-Up'!S447</f>
        <v>0.11080000000000001</v>
      </c>
    </row>
    <row r="71" spans="1:19" x14ac:dyDescent="0.35">
      <c r="A71" s="450" t="s">
        <v>1876</v>
      </c>
      <c r="B71" s="456"/>
      <c r="C71" s="456"/>
      <c r="D71" s="456"/>
      <c r="E71" s="456"/>
      <c r="F71" s="472">
        <f ca="1">'Top-Up'!F448</f>
        <v>0</v>
      </c>
      <c r="G71" s="472">
        <f ca="1">'Top-Up'!G448</f>
        <v>0</v>
      </c>
      <c r="H71" s="472">
        <f ca="1">'Top-Up'!H448</f>
        <v>0</v>
      </c>
      <c r="I71" s="472">
        <f ca="1">'Top-Up'!I448</f>
        <v>0</v>
      </c>
      <c r="J71" s="472">
        <f ca="1">'Top-Up'!J448</f>
        <v>0</v>
      </c>
      <c r="K71" s="472">
        <f ca="1">'Top-Up'!K448</f>
        <v>0</v>
      </c>
      <c r="L71" s="472">
        <f ca="1">'Top-Up'!L448</f>
        <v>0</v>
      </c>
      <c r="M71" s="472">
        <f ca="1">'Top-Up'!M448</f>
        <v>0.20691999999999999</v>
      </c>
      <c r="N71" s="472">
        <f ca="1">'Top-Up'!N448</f>
        <v>0</v>
      </c>
      <c r="O71" s="472">
        <f ca="1">'Top-Up'!O448</f>
        <v>0</v>
      </c>
      <c r="P71" s="472">
        <f ca="1">'Top-Up'!P448</f>
        <v>0</v>
      </c>
      <c r="Q71" s="472">
        <f ca="1">'Top-Up'!Q448</f>
        <v>0</v>
      </c>
      <c r="R71" s="472">
        <f ca="1">'Top-Up'!R448</f>
        <v>0</v>
      </c>
      <c r="S71" s="472">
        <f ca="1">'Top-Up'!S448</f>
        <v>0</v>
      </c>
    </row>
    <row r="72" spans="1:19" x14ac:dyDescent="0.35">
      <c r="A72" s="450" t="s">
        <v>1877</v>
      </c>
      <c r="B72" s="456"/>
      <c r="C72" s="456"/>
      <c r="D72" s="456"/>
      <c r="E72" s="456"/>
      <c r="F72" s="472">
        <f ca="1">'Top-Up'!F449</f>
        <v>0</v>
      </c>
      <c r="G72" s="472">
        <f ca="1">'Top-Up'!G449</f>
        <v>0</v>
      </c>
      <c r="H72" s="472">
        <f ca="1">'Top-Up'!H449</f>
        <v>0</v>
      </c>
      <c r="I72" s="472">
        <f ca="1">'Top-Up'!I449</f>
        <v>0</v>
      </c>
      <c r="J72" s="472">
        <f ca="1">'Top-Up'!J449</f>
        <v>0</v>
      </c>
      <c r="K72" s="472">
        <f ca="1">'Top-Up'!K449</f>
        <v>0</v>
      </c>
      <c r="L72" s="472">
        <f ca="1">'Top-Up'!L449</f>
        <v>0</v>
      </c>
      <c r="M72" s="472">
        <f ca="1">'Top-Up'!M449</f>
        <v>0</v>
      </c>
      <c r="N72" s="472">
        <f ca="1">'Top-Up'!N449</f>
        <v>0</v>
      </c>
      <c r="O72" s="472">
        <f ca="1">'Top-Up'!O449</f>
        <v>0</v>
      </c>
      <c r="P72" s="472">
        <f ca="1">'Top-Up'!P449</f>
        <v>0.13782</v>
      </c>
      <c r="Q72" s="472">
        <f ca="1">'Top-Up'!Q449</f>
        <v>2.521E-2</v>
      </c>
      <c r="R72" s="472">
        <f ca="1">'Top-Up'!R449</f>
        <v>0</v>
      </c>
      <c r="S72" s="472">
        <f ca="1">'Top-Up'!S449</f>
        <v>0</v>
      </c>
    </row>
    <row r="73" spans="1:19" x14ac:dyDescent="0.35">
      <c r="A73" s="450" t="s">
        <v>1878</v>
      </c>
      <c r="B73" s="456"/>
      <c r="C73" s="456"/>
      <c r="D73" s="456"/>
      <c r="E73" s="456"/>
      <c r="F73" s="472">
        <f ca="1">'Top-Up'!F450</f>
        <v>0</v>
      </c>
      <c r="G73" s="472">
        <f ca="1">'Top-Up'!G450</f>
        <v>0</v>
      </c>
      <c r="H73" s="472">
        <f ca="1">'Top-Up'!H450</f>
        <v>0</v>
      </c>
      <c r="I73" s="472">
        <f ca="1">'Top-Up'!I450</f>
        <v>3.0550000000000001E-2</v>
      </c>
      <c r="J73" s="472">
        <f ca="1">'Top-Up'!J450</f>
        <v>0</v>
      </c>
      <c r="K73" s="472">
        <f ca="1">'Top-Up'!K450</f>
        <v>0</v>
      </c>
      <c r="L73" s="472">
        <f ca="1">'Top-Up'!L450</f>
        <v>3.8460000000000001E-2</v>
      </c>
      <c r="M73" s="472">
        <f ca="1">'Top-Up'!M450</f>
        <v>8.2979999999999998E-2</v>
      </c>
      <c r="N73" s="472">
        <f ca="1">'Top-Up'!N450</f>
        <v>0</v>
      </c>
      <c r="O73" s="472">
        <f ca="1">'Top-Up'!O450</f>
        <v>0</v>
      </c>
      <c r="P73" s="472">
        <f ca="1">'Top-Up'!P450</f>
        <v>7.26E-3</v>
      </c>
      <c r="Q73" s="472">
        <f ca="1">'Top-Up'!Q450</f>
        <v>0</v>
      </c>
      <c r="R73" s="472">
        <f ca="1">'Top-Up'!R450</f>
        <v>3.6920000000000001E-2</v>
      </c>
      <c r="S73" s="472">
        <f ca="1">'Top-Up'!S450</f>
        <v>0</v>
      </c>
    </row>
    <row r="74" spans="1:19" x14ac:dyDescent="0.35">
      <c r="A74" s="450" t="s">
        <v>1879</v>
      </c>
      <c r="B74" s="456"/>
      <c r="C74" s="456"/>
      <c r="D74" s="456"/>
      <c r="E74" s="456"/>
      <c r="F74" s="472">
        <f ca="1">'Top-Up'!F451</f>
        <v>0</v>
      </c>
      <c r="G74" s="472">
        <f ca="1">'Top-Up'!G451</f>
        <v>0</v>
      </c>
      <c r="H74" s="472">
        <f ca="1">'Top-Up'!H451</f>
        <v>0</v>
      </c>
      <c r="I74" s="472">
        <f ca="1">'Top-Up'!I451</f>
        <v>3.601E-2</v>
      </c>
      <c r="J74" s="472">
        <f ca="1">'Top-Up'!J451</f>
        <v>0</v>
      </c>
      <c r="K74" s="472">
        <f ca="1">'Top-Up'!K451</f>
        <v>0</v>
      </c>
      <c r="L74" s="472">
        <f ca="1">'Top-Up'!L451</f>
        <v>0</v>
      </c>
      <c r="M74" s="472">
        <f ca="1">'Top-Up'!M451</f>
        <v>0</v>
      </c>
      <c r="N74" s="472">
        <f ca="1">'Top-Up'!N451</f>
        <v>0</v>
      </c>
      <c r="O74" s="472">
        <f ca="1">'Top-Up'!O451</f>
        <v>0</v>
      </c>
      <c r="P74" s="472">
        <f ca="1">'Top-Up'!P451</f>
        <v>0</v>
      </c>
      <c r="Q74" s="472">
        <f ca="1">'Top-Up'!Q451</f>
        <v>5.0729999999999997E-2</v>
      </c>
      <c r="R74" s="472">
        <f ca="1">'Top-Up'!R451</f>
        <v>0</v>
      </c>
      <c r="S74" s="472">
        <f ca="1">'Top-Up'!S451</f>
        <v>2.1270000000000001E-2</v>
      </c>
    </row>
    <row r="75" spans="1:19" x14ac:dyDescent="0.35">
      <c r="A75" s="450" t="s">
        <v>1880</v>
      </c>
      <c r="B75" s="456"/>
      <c r="C75" s="456"/>
      <c r="D75" s="456"/>
      <c r="E75" s="456"/>
      <c r="F75" s="472">
        <f ca="1">'Top-Up'!F452</f>
        <v>3.3529999999999997E-2</v>
      </c>
      <c r="G75" s="472">
        <f ca="1">'Top-Up'!G452</f>
        <v>2.5700000000000001E-2</v>
      </c>
      <c r="H75" s="472">
        <f ca="1">'Top-Up'!H452</f>
        <v>0</v>
      </c>
      <c r="I75" s="472">
        <f ca="1">'Top-Up'!I452</f>
        <v>1.5259999999999999E-2</v>
      </c>
      <c r="J75" s="472">
        <f ca="1">'Top-Up'!J452</f>
        <v>3.5839999999999997E-2</v>
      </c>
      <c r="K75" s="472">
        <f ca="1">'Top-Up'!K452</f>
        <v>1.771E-2</v>
      </c>
      <c r="L75" s="472">
        <f ca="1">'Top-Up'!L452</f>
        <v>0</v>
      </c>
      <c r="M75" s="472">
        <f ca="1">'Top-Up'!M452</f>
        <v>0.19297000000000003</v>
      </c>
      <c r="N75" s="472">
        <f ca="1">'Top-Up'!N452</f>
        <v>7.0600000000000003E-3</v>
      </c>
      <c r="O75" s="472">
        <f ca="1">'Top-Up'!O452</f>
        <v>7.8799999999999999E-3</v>
      </c>
      <c r="P75" s="472">
        <f ca="1">'Top-Up'!P452</f>
        <v>0.57623000000000002</v>
      </c>
      <c r="Q75" s="472">
        <f ca="1">'Top-Up'!Q452</f>
        <v>0.17385</v>
      </c>
      <c r="R75" s="472">
        <f ca="1">'Top-Up'!R452</f>
        <v>0.20408000000000001</v>
      </c>
      <c r="S75" s="472">
        <f ca="1">'Top-Up'!S452</f>
        <v>0.12984999999999999</v>
      </c>
    </row>
    <row r="76" spans="1:19" x14ac:dyDescent="0.35">
      <c r="A76" s="460"/>
      <c r="B76" s="456"/>
      <c r="C76" s="456"/>
      <c r="D76" s="456"/>
      <c r="E76" s="456"/>
      <c r="F76" s="456"/>
      <c r="G76" s="456"/>
      <c r="H76" s="456"/>
      <c r="I76" s="456"/>
      <c r="J76" s="456"/>
      <c r="K76" s="461"/>
      <c r="L76" s="461"/>
      <c r="M76" s="461"/>
      <c r="N76" s="461"/>
      <c r="O76" s="461"/>
      <c r="P76" s="461"/>
      <c r="Q76" s="461"/>
      <c r="R76" s="461"/>
      <c r="S76" s="461"/>
    </row>
    <row r="77" spans="1:19" s="438" customFormat="1" x14ac:dyDescent="0.35">
      <c r="A77" s="462" t="s">
        <v>1881</v>
      </c>
      <c r="B77" s="463"/>
      <c r="C77" s="463"/>
      <c r="D77" s="463"/>
      <c r="E77" s="463"/>
      <c r="F77" s="479">
        <f t="shared" ref="F77:S77" ca="1" si="0">SUM(F10+F48+F64)</f>
        <v>1.0000000000000002</v>
      </c>
      <c r="G77" s="479">
        <f t="shared" ca="1" si="0"/>
        <v>1.0000199999999999</v>
      </c>
      <c r="H77" s="479">
        <f t="shared" ca="1" si="0"/>
        <v>1.00004</v>
      </c>
      <c r="I77" s="479">
        <f t="shared" ca="1" si="0"/>
        <v>0.99989000000000006</v>
      </c>
      <c r="J77" s="479">
        <f t="shared" ca="1" si="0"/>
        <v>0.99996000000000007</v>
      </c>
      <c r="K77" s="479">
        <f t="shared" ca="1" si="0"/>
        <v>1.0000500000000001</v>
      </c>
      <c r="L77" s="479">
        <f t="shared" ca="1" si="0"/>
        <v>1.0002</v>
      </c>
      <c r="M77" s="479">
        <f t="shared" ca="1" si="0"/>
        <v>1.0000199999999995</v>
      </c>
      <c r="N77" s="479">
        <f t="shared" ca="1" si="0"/>
        <v>1.0000300000000002</v>
      </c>
      <c r="O77" s="479">
        <f t="shared" ca="1" si="0"/>
        <v>0.99996999999999991</v>
      </c>
      <c r="P77" s="479">
        <f t="shared" ca="1" si="0"/>
        <v>1.0000900000000001</v>
      </c>
      <c r="Q77" s="479">
        <f t="shared" ca="1" si="0"/>
        <v>1.0000400000000003</v>
      </c>
      <c r="R77" s="479">
        <f t="shared" ca="1" si="0"/>
        <v>1.0000100000000001</v>
      </c>
      <c r="S77" s="479">
        <f t="shared" ca="1" si="0"/>
        <v>1.00003</v>
      </c>
    </row>
    <row r="78" spans="1:19" x14ac:dyDescent="0.35">
      <c r="A78" s="416"/>
      <c r="B78" s="416"/>
      <c r="C78" s="416"/>
      <c r="D78" s="416"/>
      <c r="E78" s="416"/>
      <c r="F78" s="416"/>
      <c r="G78" s="416"/>
      <c r="H78" s="416"/>
      <c r="I78" s="416"/>
      <c r="J78" s="416"/>
    </row>
    <row r="79" spans="1:19" x14ac:dyDescent="0.35">
      <c r="A79" s="217" t="s">
        <v>2132</v>
      </c>
    </row>
    <row r="80" spans="1:19" x14ac:dyDescent="0.35">
      <c r="A80" s="217" t="s">
        <v>2133</v>
      </c>
    </row>
    <row r="81" spans="1:19" x14ac:dyDescent="0.35">
      <c r="A81" s="969" t="s">
        <v>2134</v>
      </c>
      <c r="B81" s="969"/>
      <c r="C81" s="969"/>
      <c r="D81" s="969"/>
      <c r="E81" s="969"/>
      <c r="F81" s="969"/>
      <c r="G81" s="969"/>
      <c r="H81" s="969"/>
      <c r="I81" s="969"/>
      <c r="J81" s="969"/>
    </row>
    <row r="82" spans="1:19" x14ac:dyDescent="0.35">
      <c r="A82" s="416"/>
      <c r="B82" s="416"/>
      <c r="C82" s="416"/>
      <c r="D82" s="416"/>
      <c r="E82" s="416"/>
      <c r="F82" s="416"/>
      <c r="G82" s="416"/>
      <c r="H82" s="416"/>
      <c r="I82" s="416"/>
      <c r="J82" s="416"/>
    </row>
    <row r="86" spans="1:19" s="149" customFormat="1" ht="13" x14ac:dyDescent="0.3">
      <c r="A86" s="211" t="s">
        <v>2146</v>
      </c>
    </row>
    <row r="87" spans="1:19" s="149" customFormat="1" ht="13" x14ac:dyDescent="0.3">
      <c r="A87" s="211" t="s">
        <v>2145</v>
      </c>
    </row>
    <row r="88" spans="1:19" s="149" customFormat="1" ht="13" x14ac:dyDescent="0.3">
      <c r="A88" s="211" t="s">
        <v>2136</v>
      </c>
      <c r="B88" s="211"/>
    </row>
    <row r="90" spans="1:19" ht="88.5" customHeight="1" x14ac:dyDescent="0.35">
      <c r="A90" s="439" t="s">
        <v>1813</v>
      </c>
      <c r="B90" s="439"/>
      <c r="C90" s="439" t="s">
        <v>0</v>
      </c>
      <c r="D90" s="272" t="s">
        <v>2238</v>
      </c>
      <c r="E90" s="272" t="s">
        <v>2239</v>
      </c>
      <c r="F90" s="439" t="s">
        <v>1</v>
      </c>
      <c r="G90" s="439" t="s">
        <v>2</v>
      </c>
      <c r="H90" s="439" t="s">
        <v>3</v>
      </c>
      <c r="I90" s="439" t="s">
        <v>4</v>
      </c>
      <c r="J90" s="439" t="s">
        <v>5</v>
      </c>
      <c r="K90" s="439" t="s">
        <v>6</v>
      </c>
      <c r="L90" s="439" t="s">
        <v>7</v>
      </c>
      <c r="M90" s="439" t="s">
        <v>8</v>
      </c>
      <c r="N90" s="439" t="s">
        <v>9</v>
      </c>
      <c r="O90" s="439" t="s">
        <v>10</v>
      </c>
      <c r="P90" s="439" t="s">
        <v>11</v>
      </c>
      <c r="Q90" s="439" t="s">
        <v>12</v>
      </c>
      <c r="R90" s="439" t="s">
        <v>13</v>
      </c>
      <c r="S90" s="439" t="s">
        <v>14</v>
      </c>
    </row>
    <row r="91" spans="1:19" x14ac:dyDescent="0.35">
      <c r="A91" s="440" t="s">
        <v>2240</v>
      </c>
      <c r="B91" s="440"/>
      <c r="C91" s="498">
        <f t="shared" ref="C91:E110" ca="1" si="1">C179/C$247</f>
        <v>0.44375005589584082</v>
      </c>
      <c r="D91" s="498">
        <f t="shared" ca="1" si="1"/>
        <v>0.94439016770200124</v>
      </c>
      <c r="E91" s="500">
        <f t="shared" ca="1" si="1"/>
        <v>0.16253038042148907</v>
      </c>
      <c r="F91" s="498">
        <f ca="1">'Top-Up'!AO386</f>
        <v>0.95665041070045698</v>
      </c>
      <c r="G91" s="498">
        <f ca="1">'Top-Up'!AP386</f>
        <v>0.97747146676835472</v>
      </c>
      <c r="H91" s="498">
        <f ca="1">'Top-Up'!AQ386</f>
        <v>1</v>
      </c>
      <c r="I91" s="498">
        <f ca="1">'Top-Up'!AR386</f>
        <v>0.8369977609699577</v>
      </c>
      <c r="J91" s="498">
        <f ca="1">'Top-Up'!AS386</f>
        <v>0.93497081738316778</v>
      </c>
      <c r="K91" s="498">
        <f ca="1">'Top-Up'!AT386</f>
        <v>0.95640715696877465</v>
      </c>
      <c r="L91" s="498">
        <f ca="1">'Top-Up'!AU386</f>
        <v>0.92241011087029645</v>
      </c>
      <c r="M91" s="498">
        <f ca="1">'Top-Up'!AV386</f>
        <v>0.19377143129490057</v>
      </c>
      <c r="N91" s="498">
        <f ca="1">'Top-Up'!AW386</f>
        <v>0.99613309982149256</v>
      </c>
      <c r="O91" s="498">
        <f ca="1">'Top-Up'!AX386</f>
        <v>0.96246307451264812</v>
      </c>
      <c r="P91" s="498">
        <f ca="1">'Top-Up'!AY386</f>
        <v>0.19467192479751322</v>
      </c>
      <c r="Q91" s="498">
        <f ca="1">'Top-Up'!AZ386</f>
        <v>0.24806365940170905</v>
      </c>
      <c r="R91" s="498">
        <f ca="1">'Top-Up'!BA386</f>
        <v>0.10603347619448639</v>
      </c>
      <c r="S91" s="498">
        <f ca="1">'Top-Up'!BB386</f>
        <v>4.7914570577638572E-2</v>
      </c>
    </row>
    <row r="92" spans="1:19" x14ac:dyDescent="0.35">
      <c r="A92" s="442" t="s">
        <v>1815</v>
      </c>
      <c r="B92" s="443"/>
      <c r="C92" s="466">
        <f t="shared" ca="1" si="1"/>
        <v>0.28762061311715198</v>
      </c>
      <c r="D92" s="466">
        <f t="shared" ca="1" si="1"/>
        <v>0.5810507809712453</v>
      </c>
      <c r="E92" s="467">
        <f t="shared" ca="1" si="1"/>
        <v>0.12279495366167788</v>
      </c>
      <c r="F92" s="466">
        <f ca="1">'Top-Up'!AO387</f>
        <v>0.25896106129130175</v>
      </c>
      <c r="G92" s="466">
        <f ca="1">'Top-Up'!AP387</f>
        <v>0.56397800691404076</v>
      </c>
      <c r="H92" s="466">
        <f ca="1">'Top-Up'!AQ387</f>
        <v>0.69141011820727227</v>
      </c>
      <c r="I92" s="466">
        <f ca="1">'Top-Up'!AR387</f>
        <v>0.4417520947249709</v>
      </c>
      <c r="J92" s="466">
        <f ca="1">'Top-Up'!AS387</f>
        <v>0.83630367521479565</v>
      </c>
      <c r="K92" s="466">
        <f ca="1">'Top-Up'!AT387</f>
        <v>0.90915499511845566</v>
      </c>
      <c r="L92" s="466">
        <f ca="1">'Top-Up'!AU387</f>
        <v>0.71771324408624304</v>
      </c>
      <c r="M92" s="466">
        <f ca="1">'Top-Up'!AV387</f>
        <v>0.1327489420832447</v>
      </c>
      <c r="N92" s="466">
        <f ca="1">'Top-Up'!AW387</f>
        <v>0.45851103387376635</v>
      </c>
      <c r="O92" s="466">
        <f ca="1">'Top-Up'!AX387</f>
        <v>0.54332681250610593</v>
      </c>
      <c r="P92" s="466">
        <f ca="1">'Top-Up'!AY387</f>
        <v>7.3022858408638466E-2</v>
      </c>
      <c r="Q92" s="466">
        <f ca="1">'Top-Up'!AZ387</f>
        <v>0.22697961332416627</v>
      </c>
      <c r="R92" s="466">
        <f ca="1">'Top-Up'!BA387</f>
        <v>9.3583465783076192E-2</v>
      </c>
      <c r="S92" s="466">
        <f ca="1">'Top-Up'!BB387</f>
        <v>4.7914570577638572E-2</v>
      </c>
    </row>
    <row r="93" spans="1:19" x14ac:dyDescent="0.35">
      <c r="A93" s="446" t="s">
        <v>1816</v>
      </c>
      <c r="B93" s="447"/>
      <c r="C93" s="468">
        <f t="shared" ca="1" si="1"/>
        <v>4.7444651718761881E-2</v>
      </c>
      <c r="D93" s="468">
        <f t="shared" ca="1" si="1"/>
        <v>9.1145458411235877E-2</v>
      </c>
      <c r="E93" s="469">
        <f t="shared" ca="1" si="1"/>
        <v>2.2897024818296467E-2</v>
      </c>
      <c r="F93" s="468">
        <f ca="1">'Top-Up'!AO388</f>
        <v>3.7648652014220288E-3</v>
      </c>
      <c r="G93" s="468">
        <f ca="1">'Top-Up'!AP388</f>
        <v>0</v>
      </c>
      <c r="H93" s="468">
        <f ca="1">'Top-Up'!AQ388</f>
        <v>0.21204858265664606</v>
      </c>
      <c r="I93" s="468">
        <f ca="1">'Top-Up'!AR388</f>
        <v>3.9461533910150726E-2</v>
      </c>
      <c r="J93" s="468">
        <f ca="1">'Top-Up'!AS388</f>
        <v>0.19913294725582611</v>
      </c>
      <c r="K93" s="468">
        <f ca="1">'Top-Up'!AT388</f>
        <v>0.35700155223252594</v>
      </c>
      <c r="L93" s="468">
        <f ca="1">'Top-Up'!AU388</f>
        <v>0.10301888262361292</v>
      </c>
      <c r="M93" s="468">
        <f ca="1">'Top-Up'!AV388</f>
        <v>0</v>
      </c>
      <c r="N93" s="468">
        <f ca="1">'Top-Up'!AW388</f>
        <v>2.6606546264357812E-2</v>
      </c>
      <c r="O93" s="468">
        <f ca="1">'Top-Up'!AX388</f>
        <v>0</v>
      </c>
      <c r="P93" s="468">
        <f ca="1">'Top-Up'!AY388</f>
        <v>0</v>
      </c>
      <c r="Q93" s="468">
        <f ca="1">'Top-Up'!AZ388</f>
        <v>0</v>
      </c>
      <c r="R93" s="468">
        <f ca="1">'Top-Up'!BA388</f>
        <v>6.3881045314526222E-2</v>
      </c>
      <c r="S93" s="468">
        <f ca="1">'Top-Up'!BB388</f>
        <v>4.2459425147052872E-2</v>
      </c>
    </row>
    <row r="94" spans="1:19" x14ac:dyDescent="0.35">
      <c r="A94" s="450" t="s">
        <v>1817</v>
      </c>
      <c r="B94" s="451"/>
      <c r="C94" s="470">
        <f t="shared" ca="1" si="1"/>
        <v>6.3859197543504114E-3</v>
      </c>
      <c r="D94" s="470">
        <f t="shared" ca="1" si="1"/>
        <v>1.7754425796505848E-2</v>
      </c>
      <c r="E94" s="471">
        <f t="shared" ca="1" si="1"/>
        <v>0</v>
      </c>
      <c r="F94" s="470">
        <f ca="1">'Top-Up'!AO389</f>
        <v>0</v>
      </c>
      <c r="G94" s="470">
        <f ca="1">'Top-Up'!AP389</f>
        <v>0</v>
      </c>
      <c r="H94" s="470">
        <f ca="1">'Top-Up'!AQ389</f>
        <v>0</v>
      </c>
      <c r="I94" s="470">
        <f ca="1">'Top-Up'!AR389</f>
        <v>3.3983097232498823E-2</v>
      </c>
      <c r="J94" s="470">
        <f ca="1">'Top-Up'!AS389</f>
        <v>2.4914499129307807E-2</v>
      </c>
      <c r="K94" s="470">
        <f ca="1">'Top-Up'!AT389</f>
        <v>0.11330120871643323</v>
      </c>
      <c r="L94" s="470">
        <f ca="1">'Top-Up'!AU389</f>
        <v>7.6002675964779651E-3</v>
      </c>
      <c r="M94" s="470">
        <f ca="1">'Top-Up'!AV389</f>
        <v>0</v>
      </c>
      <c r="N94" s="470">
        <f ca="1">'Top-Up'!AW389</f>
        <v>0</v>
      </c>
      <c r="O94" s="470">
        <f ca="1">'Top-Up'!AX389</f>
        <v>0</v>
      </c>
      <c r="P94" s="470">
        <f ca="1">'Top-Up'!AY389</f>
        <v>0</v>
      </c>
      <c r="Q94" s="470">
        <f ca="1">'Top-Up'!AZ389</f>
        <v>0</v>
      </c>
      <c r="R94" s="470">
        <f ca="1">'Top-Up'!BA389</f>
        <v>0</v>
      </c>
      <c r="S94" s="470">
        <f ca="1">'Top-Up'!BB389</f>
        <v>0</v>
      </c>
    </row>
    <row r="95" spans="1:19" x14ac:dyDescent="0.35">
      <c r="A95" s="450" t="s">
        <v>1818</v>
      </c>
      <c r="B95" s="451"/>
      <c r="C95" s="470">
        <f t="shared" ca="1" si="1"/>
        <v>1.4672772643393461E-2</v>
      </c>
      <c r="D95" s="470">
        <f t="shared" ca="1" si="1"/>
        <v>3.0272473861376121E-2</v>
      </c>
      <c r="E95" s="471">
        <f t="shared" ca="1" si="1"/>
        <v>5.9101049893951615E-3</v>
      </c>
      <c r="F95" s="470">
        <f ca="1">'Top-Up'!AO390</f>
        <v>0</v>
      </c>
      <c r="G95" s="470">
        <f ca="1">'Top-Up'!AP390</f>
        <v>0</v>
      </c>
      <c r="H95" s="470">
        <f ca="1">'Top-Up'!AQ390</f>
        <v>7.9710549477424272E-2</v>
      </c>
      <c r="I95" s="470">
        <f ca="1">'Top-Up'!AR390</f>
        <v>0</v>
      </c>
      <c r="J95" s="470">
        <f ca="1">'Top-Up'!AS390</f>
        <v>0.12340190987842546</v>
      </c>
      <c r="K95" s="470">
        <f ca="1">'Top-Up'!AT390</f>
        <v>0.1028140549034046</v>
      </c>
      <c r="L95" s="470">
        <f ca="1">'Top-Up'!AU390</f>
        <v>6.138299023839393E-3</v>
      </c>
      <c r="M95" s="470">
        <f ca="1">'Top-Up'!AV390</f>
        <v>0</v>
      </c>
      <c r="N95" s="470">
        <f ca="1">'Top-Up'!AW390</f>
        <v>0</v>
      </c>
      <c r="O95" s="470">
        <f ca="1">'Top-Up'!AX390</f>
        <v>0</v>
      </c>
      <c r="P95" s="470">
        <f ca="1">'Top-Up'!AY390</f>
        <v>0</v>
      </c>
      <c r="Q95" s="470">
        <f ca="1">'Top-Up'!AZ390</f>
        <v>0</v>
      </c>
      <c r="R95" s="470">
        <f ca="1">'Top-Up'!BA390</f>
        <v>2.2251368311977507E-2</v>
      </c>
      <c r="S95" s="470">
        <f ca="1">'Top-Up'!BB390</f>
        <v>0</v>
      </c>
    </row>
    <row r="96" spans="1:19" x14ac:dyDescent="0.35">
      <c r="A96" s="450" t="s">
        <v>1819</v>
      </c>
      <c r="B96" s="451"/>
      <c r="C96" s="470">
        <f t="shared" ca="1" si="1"/>
        <v>2.1004532941235356E-2</v>
      </c>
      <c r="D96" s="470">
        <f t="shared" ca="1" si="1"/>
        <v>2.8156871319978204E-2</v>
      </c>
      <c r="E96" s="471">
        <f t="shared" ca="1" si="1"/>
        <v>1.6986919828901308E-2</v>
      </c>
      <c r="F96" s="470">
        <f ca="1">'Top-Up'!AO391</f>
        <v>0</v>
      </c>
      <c r="G96" s="470">
        <f ca="1">'Top-Up'!AP391</f>
        <v>0</v>
      </c>
      <c r="H96" s="470">
        <f ca="1">'Top-Up'!AQ391</f>
        <v>0.1323380331792218</v>
      </c>
      <c r="I96" s="470">
        <f ca="1">'Top-Up'!AR391</f>
        <v>0</v>
      </c>
      <c r="J96" s="470">
        <f ca="1">'Top-Up'!AS391</f>
        <v>0</v>
      </c>
      <c r="K96" s="470">
        <f ca="1">'Top-Up'!AT391</f>
        <v>0.11898987202792836</v>
      </c>
      <c r="L96" s="470">
        <f ca="1">'Top-Up'!AU391</f>
        <v>2.1583248669708944E-2</v>
      </c>
      <c r="M96" s="470">
        <f ca="1">'Top-Up'!AV391</f>
        <v>0</v>
      </c>
      <c r="N96" s="470">
        <f ca="1">'Top-Up'!AW391</f>
        <v>2.6606546264357812E-2</v>
      </c>
      <c r="O96" s="470">
        <f ca="1">'Top-Up'!AX391</f>
        <v>0</v>
      </c>
      <c r="P96" s="470">
        <f ca="1">'Top-Up'!AY391</f>
        <v>0</v>
      </c>
      <c r="Q96" s="470">
        <f ca="1">'Top-Up'!AZ391</f>
        <v>0</v>
      </c>
      <c r="R96" s="470">
        <f ca="1">'Top-Up'!BA391</f>
        <v>4.1629677002548715E-2</v>
      </c>
      <c r="S96" s="470">
        <f ca="1">'Top-Up'!BB391</f>
        <v>4.2459425147052872E-2</v>
      </c>
    </row>
    <row r="97" spans="1:19" x14ac:dyDescent="0.35">
      <c r="A97" s="450" t="s">
        <v>1820</v>
      </c>
      <c r="B97" s="451"/>
      <c r="C97" s="470">
        <f t="shared" ca="1" si="1"/>
        <v>5.3814263797826532E-3</v>
      </c>
      <c r="D97" s="470">
        <f t="shared" ca="1" si="1"/>
        <v>1.4961687433375703E-2</v>
      </c>
      <c r="E97" s="471">
        <f t="shared" ca="1" si="1"/>
        <v>0</v>
      </c>
      <c r="F97" s="470">
        <f ca="1">'Top-Up'!AO392</f>
        <v>3.7648652014220288E-3</v>
      </c>
      <c r="G97" s="470">
        <f ca="1">'Top-Up'!AP392</f>
        <v>0</v>
      </c>
      <c r="H97" s="470">
        <f ca="1">'Top-Up'!AQ392</f>
        <v>0</v>
      </c>
      <c r="I97" s="470">
        <f ca="1">'Top-Up'!AR392</f>
        <v>5.4784366776519031E-3</v>
      </c>
      <c r="J97" s="470">
        <f ca="1">'Top-Up'!AS392</f>
        <v>5.0816538248092832E-2</v>
      </c>
      <c r="K97" s="470">
        <f ca="1">'Top-Up'!AT392</f>
        <v>2.1896416584759722E-2</v>
      </c>
      <c r="L97" s="470">
        <f ca="1">'Top-Up'!AU392</f>
        <v>6.769706733358663E-2</v>
      </c>
      <c r="M97" s="470">
        <f ca="1">'Top-Up'!AV392</f>
        <v>0</v>
      </c>
      <c r="N97" s="470">
        <f ca="1">'Top-Up'!AW392</f>
        <v>0</v>
      </c>
      <c r="O97" s="470">
        <f ca="1">'Top-Up'!AX392</f>
        <v>0</v>
      </c>
      <c r="P97" s="470">
        <f ca="1">'Top-Up'!AY392</f>
        <v>0</v>
      </c>
      <c r="Q97" s="470">
        <f ca="1">'Top-Up'!AZ392</f>
        <v>0</v>
      </c>
      <c r="R97" s="470">
        <f ca="1">'Top-Up'!BA392</f>
        <v>0</v>
      </c>
      <c r="S97" s="470">
        <f ca="1">'Top-Up'!BB392</f>
        <v>0</v>
      </c>
    </row>
    <row r="98" spans="1:19" x14ac:dyDescent="0.35">
      <c r="A98" s="446" t="s">
        <v>1821</v>
      </c>
      <c r="B98" s="447"/>
      <c r="C98" s="468">
        <f t="shared" ca="1" si="1"/>
        <v>4.366102761789635E-3</v>
      </c>
      <c r="D98" s="468">
        <f t="shared" ca="1" si="1"/>
        <v>1.2138838332771778E-2</v>
      </c>
      <c r="E98" s="469">
        <f t="shared" ca="1" si="1"/>
        <v>0</v>
      </c>
      <c r="F98" s="468">
        <f ca="1">'Top-Up'!AO393</f>
        <v>0.10210189803752695</v>
      </c>
      <c r="G98" s="468">
        <f ca="1">'Top-Up'!AP393</f>
        <v>0</v>
      </c>
      <c r="H98" s="468">
        <f ca="1">'Top-Up'!AQ393</f>
        <v>0</v>
      </c>
      <c r="I98" s="468">
        <f ca="1">'Top-Up'!AR393</f>
        <v>0</v>
      </c>
      <c r="J98" s="468">
        <f ca="1">'Top-Up'!AS393</f>
        <v>0</v>
      </c>
      <c r="K98" s="468">
        <f ca="1">'Top-Up'!AT393</f>
        <v>0</v>
      </c>
      <c r="L98" s="468">
        <f ca="1">'Top-Up'!AU393</f>
        <v>0</v>
      </c>
      <c r="M98" s="468">
        <f ca="1">'Top-Up'!AV393</f>
        <v>0</v>
      </c>
      <c r="N98" s="468">
        <f ca="1">'Top-Up'!AW393</f>
        <v>0</v>
      </c>
      <c r="O98" s="468">
        <f ca="1">'Top-Up'!AX393</f>
        <v>0</v>
      </c>
      <c r="P98" s="468">
        <f ca="1">'Top-Up'!AY393</f>
        <v>0</v>
      </c>
      <c r="Q98" s="468">
        <f ca="1">'Top-Up'!AZ393</f>
        <v>0</v>
      </c>
      <c r="R98" s="468">
        <f ca="1">'Top-Up'!BA393</f>
        <v>0</v>
      </c>
      <c r="S98" s="468">
        <f ca="1">'Top-Up'!BB393</f>
        <v>0</v>
      </c>
    </row>
    <row r="99" spans="1:19" x14ac:dyDescent="0.35">
      <c r="A99" s="450" t="s">
        <v>1822</v>
      </c>
      <c r="B99" s="451"/>
      <c r="C99" s="470">
        <f t="shared" ca="1" si="1"/>
        <v>2.5997923901556522E-3</v>
      </c>
      <c r="D99" s="470">
        <f t="shared" ca="1" si="1"/>
        <v>7.2280615561907211E-3</v>
      </c>
      <c r="E99" s="471">
        <f t="shared" ca="1" si="1"/>
        <v>0</v>
      </c>
      <c r="F99" s="470">
        <f ca="1">'Top-Up'!AO394</f>
        <v>6.0796493353630403E-2</v>
      </c>
      <c r="G99" s="470">
        <f ca="1">'Top-Up'!AP394</f>
        <v>0</v>
      </c>
      <c r="H99" s="470">
        <f ca="1">'Top-Up'!AQ394</f>
        <v>0</v>
      </c>
      <c r="I99" s="470">
        <f ca="1">'Top-Up'!AR394</f>
        <v>0</v>
      </c>
      <c r="J99" s="470">
        <f ca="1">'Top-Up'!AS394</f>
        <v>0</v>
      </c>
      <c r="K99" s="470">
        <f ca="1">'Top-Up'!AT394</f>
        <v>0</v>
      </c>
      <c r="L99" s="470">
        <f ca="1">'Top-Up'!AU394</f>
        <v>0</v>
      </c>
      <c r="M99" s="470">
        <f ca="1">'Top-Up'!AV394</f>
        <v>0</v>
      </c>
      <c r="N99" s="470">
        <f ca="1">'Top-Up'!AW394</f>
        <v>0</v>
      </c>
      <c r="O99" s="470">
        <f ca="1">'Top-Up'!AX394</f>
        <v>0</v>
      </c>
      <c r="P99" s="470">
        <f ca="1">'Top-Up'!AY394</f>
        <v>0</v>
      </c>
      <c r="Q99" s="470">
        <f ca="1">'Top-Up'!AZ394</f>
        <v>0</v>
      </c>
      <c r="R99" s="470">
        <f ca="1">'Top-Up'!BA394</f>
        <v>0</v>
      </c>
      <c r="S99" s="470">
        <f ca="1">'Top-Up'!BB394</f>
        <v>0</v>
      </c>
    </row>
    <row r="100" spans="1:19" x14ac:dyDescent="0.35">
      <c r="A100" s="450" t="s">
        <v>1823</v>
      </c>
      <c r="B100" s="451"/>
      <c r="C100" s="470">
        <f t="shared" ca="1" si="1"/>
        <v>1.7663103716339832E-3</v>
      </c>
      <c r="D100" s="470">
        <f t="shared" ca="1" si="1"/>
        <v>4.9107767765810594E-3</v>
      </c>
      <c r="E100" s="471">
        <f t="shared" ca="1" si="1"/>
        <v>0</v>
      </c>
      <c r="F100" s="470">
        <f ca="1">'Top-Up'!AO395</f>
        <v>4.1305404683896561E-2</v>
      </c>
      <c r="G100" s="470">
        <f ca="1">'Top-Up'!AP395</f>
        <v>0</v>
      </c>
      <c r="H100" s="470">
        <f ca="1">'Top-Up'!AQ395</f>
        <v>0</v>
      </c>
      <c r="I100" s="470">
        <f ca="1">'Top-Up'!AR395</f>
        <v>0</v>
      </c>
      <c r="J100" s="470">
        <f ca="1">'Top-Up'!AS395</f>
        <v>0</v>
      </c>
      <c r="K100" s="470">
        <f ca="1">'Top-Up'!AT395</f>
        <v>0</v>
      </c>
      <c r="L100" s="470">
        <f ca="1">'Top-Up'!AU395</f>
        <v>0</v>
      </c>
      <c r="M100" s="470">
        <f ca="1">'Top-Up'!AV395</f>
        <v>0</v>
      </c>
      <c r="N100" s="470">
        <f ca="1">'Top-Up'!AW395</f>
        <v>0</v>
      </c>
      <c r="O100" s="470">
        <f ca="1">'Top-Up'!AX395</f>
        <v>0</v>
      </c>
      <c r="P100" s="470">
        <f ca="1">'Top-Up'!AY395</f>
        <v>0</v>
      </c>
      <c r="Q100" s="470">
        <f ca="1">'Top-Up'!AZ395</f>
        <v>0</v>
      </c>
      <c r="R100" s="470">
        <f ca="1">'Top-Up'!BA395</f>
        <v>0</v>
      </c>
      <c r="S100" s="470">
        <f ca="1">'Top-Up'!BB395</f>
        <v>0</v>
      </c>
    </row>
    <row r="101" spans="1:19" x14ac:dyDescent="0.35">
      <c r="A101" s="446" t="s">
        <v>1824</v>
      </c>
      <c r="B101" s="447"/>
      <c r="C101" s="468">
        <f t="shared" ca="1" si="1"/>
        <v>5.8503631333744338E-3</v>
      </c>
      <c r="D101" s="468">
        <f t="shared" ca="1" si="1"/>
        <v>1.2793798386862378E-2</v>
      </c>
      <c r="E101" s="469">
        <f t="shared" ca="1" si="1"/>
        <v>1.9500951312390415E-3</v>
      </c>
      <c r="F101" s="468">
        <f ca="1">'Top-Up'!AO396</f>
        <v>0</v>
      </c>
      <c r="G101" s="468">
        <f ca="1">'Top-Up'!AP396</f>
        <v>0</v>
      </c>
      <c r="H101" s="468">
        <f ca="1">'Top-Up'!AQ396</f>
        <v>1.6082810713195849E-2</v>
      </c>
      <c r="I101" s="468">
        <f ca="1">'Top-Up'!AR396</f>
        <v>5.4568788063444784E-2</v>
      </c>
      <c r="J101" s="468">
        <f ca="1">'Top-Up'!AS396</f>
        <v>1.5643322674916034E-2</v>
      </c>
      <c r="K101" s="468">
        <f ca="1">'Top-Up'!AT396</f>
        <v>0</v>
      </c>
      <c r="L101" s="468">
        <f ca="1">'Top-Up'!AU396</f>
        <v>0</v>
      </c>
      <c r="M101" s="468">
        <f ca="1">'Top-Up'!AV396</f>
        <v>0</v>
      </c>
      <c r="N101" s="468">
        <f ca="1">'Top-Up'!AW396</f>
        <v>5.8660875707963857E-3</v>
      </c>
      <c r="O101" s="468">
        <f ca="1">'Top-Up'!AX396</f>
        <v>0</v>
      </c>
      <c r="P101" s="468">
        <f ca="1">'Top-Up'!AY396</f>
        <v>0</v>
      </c>
      <c r="Q101" s="468">
        <f ca="1">'Top-Up'!AZ396</f>
        <v>8.6102059271224596E-3</v>
      </c>
      <c r="R101" s="468">
        <f ca="1">'Top-Up'!BA396</f>
        <v>0</v>
      </c>
      <c r="S101" s="468">
        <f ca="1">'Top-Up'!BB396</f>
        <v>0</v>
      </c>
    </row>
    <row r="102" spans="1:19" x14ac:dyDescent="0.35">
      <c r="A102" s="450" t="s">
        <v>1825</v>
      </c>
      <c r="B102" s="451"/>
      <c r="C102" s="470">
        <f t="shared" ca="1" si="1"/>
        <v>3.7200669989454951E-3</v>
      </c>
      <c r="D102" s="470">
        <f t="shared" ca="1" si="1"/>
        <v>6.8710517664502665E-3</v>
      </c>
      <c r="E102" s="471">
        <f t="shared" ca="1" si="1"/>
        <v>1.9500951312390415E-3</v>
      </c>
      <c r="F102" s="470">
        <f ca="1">'Top-Up'!AO397</f>
        <v>0</v>
      </c>
      <c r="G102" s="470">
        <f ca="1">'Top-Up'!AP397</f>
        <v>0</v>
      </c>
      <c r="H102" s="470">
        <f ca="1">'Top-Up'!AQ397</f>
        <v>7.6354800806179663E-3</v>
      </c>
      <c r="I102" s="470">
        <f ca="1">'Top-Up'!AR397</f>
        <v>3.7392932140881942E-2</v>
      </c>
      <c r="J102" s="470">
        <f ca="1">'Top-Up'!AS397</f>
        <v>0</v>
      </c>
      <c r="K102" s="470">
        <f ca="1">'Top-Up'!AT397</f>
        <v>0</v>
      </c>
      <c r="L102" s="470">
        <f ca="1">'Top-Up'!AU397</f>
        <v>0</v>
      </c>
      <c r="M102" s="470">
        <f ca="1">'Top-Up'!AV397</f>
        <v>0</v>
      </c>
      <c r="N102" s="470">
        <f ca="1">'Top-Up'!AW397</f>
        <v>0</v>
      </c>
      <c r="O102" s="470">
        <f ca="1">'Top-Up'!AX397</f>
        <v>0</v>
      </c>
      <c r="P102" s="470">
        <f ca="1">'Top-Up'!AY397</f>
        <v>0</v>
      </c>
      <c r="Q102" s="470">
        <f ca="1">'Top-Up'!AZ397</f>
        <v>8.6102059271224596E-3</v>
      </c>
      <c r="R102" s="470">
        <f ca="1">'Top-Up'!BA397</f>
        <v>0</v>
      </c>
      <c r="S102" s="470">
        <f ca="1">'Top-Up'!BB397</f>
        <v>0</v>
      </c>
    </row>
    <row r="103" spans="1:19" x14ac:dyDescent="0.35">
      <c r="A103" s="450" t="s">
        <v>1826</v>
      </c>
      <c r="B103" s="451"/>
      <c r="C103" s="470">
        <f t="shared" ca="1" si="1"/>
        <v>2.1302961344289392E-3</v>
      </c>
      <c r="D103" s="470">
        <f t="shared" ca="1" si="1"/>
        <v>5.9227466204121119E-3</v>
      </c>
      <c r="E103" s="471">
        <f t="shared" ca="1" si="1"/>
        <v>0</v>
      </c>
      <c r="F103" s="470">
        <f ca="1">'Top-Up'!AO398</f>
        <v>0</v>
      </c>
      <c r="G103" s="470">
        <f ca="1">'Top-Up'!AP398</f>
        <v>0</v>
      </c>
      <c r="H103" s="470">
        <f ca="1">'Top-Up'!AQ398</f>
        <v>8.4473306325778819E-3</v>
      </c>
      <c r="I103" s="470">
        <f ca="1">'Top-Up'!AR398</f>
        <v>1.7175855922562839E-2</v>
      </c>
      <c r="J103" s="470">
        <f ca="1">'Top-Up'!AS398</f>
        <v>1.5643322674916034E-2</v>
      </c>
      <c r="K103" s="470">
        <f ca="1">'Top-Up'!AT398</f>
        <v>0</v>
      </c>
      <c r="L103" s="470">
        <f ca="1">'Top-Up'!AU398</f>
        <v>0</v>
      </c>
      <c r="M103" s="470">
        <f ca="1">'Top-Up'!AV398</f>
        <v>0</v>
      </c>
      <c r="N103" s="470">
        <f ca="1">'Top-Up'!AW398</f>
        <v>5.8660875707963857E-3</v>
      </c>
      <c r="O103" s="470">
        <f ca="1">'Top-Up'!AX398</f>
        <v>0</v>
      </c>
      <c r="P103" s="470">
        <f ca="1">'Top-Up'!AY398</f>
        <v>0</v>
      </c>
      <c r="Q103" s="470">
        <f ca="1">'Top-Up'!AZ398</f>
        <v>0</v>
      </c>
      <c r="R103" s="470">
        <f ca="1">'Top-Up'!BA398</f>
        <v>0</v>
      </c>
      <c r="S103" s="470">
        <f ca="1">'Top-Up'!BB398</f>
        <v>0</v>
      </c>
    </row>
    <row r="104" spans="1:19" x14ac:dyDescent="0.35">
      <c r="A104" s="450" t="s">
        <v>1827</v>
      </c>
      <c r="B104" s="451"/>
      <c r="C104" s="470">
        <f t="shared" ca="1" si="1"/>
        <v>0</v>
      </c>
      <c r="D104" s="470">
        <f t="shared" ca="1" si="1"/>
        <v>0</v>
      </c>
      <c r="E104" s="471">
        <f t="shared" ca="1" si="1"/>
        <v>0</v>
      </c>
      <c r="F104" s="470">
        <f ca="1">'Top-Up'!AO399</f>
        <v>0</v>
      </c>
      <c r="G104" s="470">
        <f ca="1">'Top-Up'!AP399</f>
        <v>0</v>
      </c>
      <c r="H104" s="470">
        <f ca="1">'Top-Up'!AQ399</f>
        <v>0</v>
      </c>
      <c r="I104" s="470">
        <f ca="1">'Top-Up'!AR399</f>
        <v>0</v>
      </c>
      <c r="J104" s="470">
        <f ca="1">'Top-Up'!AS399</f>
        <v>0</v>
      </c>
      <c r="K104" s="470">
        <f ca="1">'Top-Up'!AT399</f>
        <v>0</v>
      </c>
      <c r="L104" s="470">
        <f ca="1">'Top-Up'!AU399</f>
        <v>0</v>
      </c>
      <c r="M104" s="470">
        <f ca="1">'Top-Up'!AV399</f>
        <v>0</v>
      </c>
      <c r="N104" s="470">
        <f ca="1">'Top-Up'!AW399</f>
        <v>0</v>
      </c>
      <c r="O104" s="470">
        <f ca="1">'Top-Up'!AX399</f>
        <v>0</v>
      </c>
      <c r="P104" s="470">
        <f ca="1">'Top-Up'!AY399</f>
        <v>0</v>
      </c>
      <c r="Q104" s="470">
        <f ca="1">'Top-Up'!AZ399</f>
        <v>0</v>
      </c>
      <c r="R104" s="470">
        <f ca="1">'Top-Up'!BA399</f>
        <v>0</v>
      </c>
      <c r="S104" s="470">
        <f ca="1">'Top-Up'!BB399</f>
        <v>0</v>
      </c>
    </row>
    <row r="105" spans="1:19" x14ac:dyDescent="0.35">
      <c r="A105" s="446" t="s">
        <v>1828</v>
      </c>
      <c r="B105" s="447"/>
      <c r="C105" s="468">
        <f t="shared" ca="1" si="1"/>
        <v>1.742264033902392E-2</v>
      </c>
      <c r="D105" s="468">
        <f t="shared" ca="1" si="1"/>
        <v>4.4583442371880409E-2</v>
      </c>
      <c r="E105" s="469">
        <f t="shared" ca="1" si="1"/>
        <v>2.1658685519075471E-3</v>
      </c>
      <c r="F105" s="468">
        <f ca="1">'Top-Up'!AO400</f>
        <v>5.7516727343316322E-3</v>
      </c>
      <c r="G105" s="468">
        <f ca="1">'Top-Up'!AP400</f>
        <v>0.21157199992254411</v>
      </c>
      <c r="H105" s="468">
        <f ca="1">'Top-Up'!AQ400</f>
        <v>6.5026524904753732E-3</v>
      </c>
      <c r="I105" s="468">
        <f ca="1">'Top-Up'!AR400</f>
        <v>1.034287921930048E-2</v>
      </c>
      <c r="J105" s="468">
        <f ca="1">'Top-Up'!AS400</f>
        <v>0</v>
      </c>
      <c r="K105" s="468">
        <f ca="1">'Top-Up'!AT400</f>
        <v>1.5392666177964347E-2</v>
      </c>
      <c r="L105" s="468">
        <f ca="1">'Top-Up'!AU400</f>
        <v>0</v>
      </c>
      <c r="M105" s="468">
        <f ca="1">'Top-Up'!AV400</f>
        <v>0</v>
      </c>
      <c r="N105" s="468">
        <f ca="1">'Top-Up'!AW400</f>
        <v>0</v>
      </c>
      <c r="O105" s="468">
        <f ca="1">'Top-Up'!AX400</f>
        <v>0</v>
      </c>
      <c r="P105" s="468">
        <f ca="1">'Top-Up'!AY400</f>
        <v>0</v>
      </c>
      <c r="Q105" s="468">
        <f ca="1">'Top-Up'!AZ400</f>
        <v>0</v>
      </c>
      <c r="R105" s="468">
        <f ca="1">'Top-Up'!BA400</f>
        <v>5.2860631587242019E-3</v>
      </c>
      <c r="S105" s="468">
        <f ca="1">'Top-Up'!BB400</f>
        <v>5.4551454305857014E-3</v>
      </c>
    </row>
    <row r="106" spans="1:19" x14ac:dyDescent="0.35">
      <c r="A106" s="450" t="s">
        <v>1829</v>
      </c>
      <c r="B106" s="451"/>
      <c r="C106" s="470">
        <f t="shared" ca="1" si="1"/>
        <v>1.6439562403026387E-3</v>
      </c>
      <c r="D106" s="470">
        <f t="shared" ca="1" si="1"/>
        <v>4.5706022317727893E-3</v>
      </c>
      <c r="E106" s="471">
        <f t="shared" ca="1" si="1"/>
        <v>0</v>
      </c>
      <c r="F106" s="470">
        <f ca="1">'Top-Up'!AO401</f>
        <v>0</v>
      </c>
      <c r="G106" s="470">
        <f ca="1">'Top-Up'!AP401</f>
        <v>2.1168544717917487E-2</v>
      </c>
      <c r="H106" s="470">
        <f ca="1">'Top-Up'!AQ401</f>
        <v>0</v>
      </c>
      <c r="I106" s="470">
        <f ca="1">'Top-Up'!AR401</f>
        <v>0</v>
      </c>
      <c r="J106" s="470">
        <f ca="1">'Top-Up'!AS401</f>
        <v>0</v>
      </c>
      <c r="K106" s="470">
        <f ca="1">'Top-Up'!AT401</f>
        <v>6.8440239705200735E-3</v>
      </c>
      <c r="L106" s="470">
        <f ca="1">'Top-Up'!AU401</f>
        <v>0</v>
      </c>
      <c r="M106" s="470">
        <f ca="1">'Top-Up'!AV401</f>
        <v>0</v>
      </c>
      <c r="N106" s="470">
        <f ca="1">'Top-Up'!AW401</f>
        <v>0</v>
      </c>
      <c r="O106" s="470">
        <f ca="1">'Top-Up'!AX401</f>
        <v>0</v>
      </c>
      <c r="P106" s="470">
        <f ca="1">'Top-Up'!AY401</f>
        <v>0</v>
      </c>
      <c r="Q106" s="470">
        <f ca="1">'Top-Up'!AZ401</f>
        <v>0</v>
      </c>
      <c r="R106" s="470">
        <f ca="1">'Top-Up'!BA401</f>
        <v>0</v>
      </c>
      <c r="S106" s="470">
        <f ca="1">'Top-Up'!BB401</f>
        <v>0</v>
      </c>
    </row>
    <row r="107" spans="1:19" x14ac:dyDescent="0.35">
      <c r="A107" s="450" t="s">
        <v>1830</v>
      </c>
      <c r="B107" s="451"/>
      <c r="C107" s="470">
        <f t="shared" ca="1" si="1"/>
        <v>1.5778684098721282E-2</v>
      </c>
      <c r="D107" s="470">
        <f t="shared" ca="1" si="1"/>
        <v>4.0012840140107621E-2</v>
      </c>
      <c r="E107" s="471">
        <f t="shared" ca="1" si="1"/>
        <v>2.1658685519075471E-3</v>
      </c>
      <c r="F107" s="470">
        <f ca="1">'Top-Up'!AO402</f>
        <v>5.7516727343316322E-3</v>
      </c>
      <c r="G107" s="470">
        <f ca="1">'Top-Up'!AP402</f>
        <v>0.19040345520462662</v>
      </c>
      <c r="H107" s="470">
        <f ca="1">'Top-Up'!AQ402</f>
        <v>6.5026524904753732E-3</v>
      </c>
      <c r="I107" s="470">
        <f ca="1">'Top-Up'!AR402</f>
        <v>1.034287921930048E-2</v>
      </c>
      <c r="J107" s="470">
        <f ca="1">'Top-Up'!AS402</f>
        <v>0</v>
      </c>
      <c r="K107" s="470">
        <f ca="1">'Top-Up'!AT402</f>
        <v>8.548642207444274E-3</v>
      </c>
      <c r="L107" s="470">
        <f ca="1">'Top-Up'!AU402</f>
        <v>0</v>
      </c>
      <c r="M107" s="470">
        <f ca="1">'Top-Up'!AV402</f>
        <v>0</v>
      </c>
      <c r="N107" s="470">
        <f ca="1">'Top-Up'!AW402</f>
        <v>0</v>
      </c>
      <c r="O107" s="470">
        <f ca="1">'Top-Up'!AX402</f>
        <v>0</v>
      </c>
      <c r="P107" s="470">
        <f ca="1">'Top-Up'!AY402</f>
        <v>0</v>
      </c>
      <c r="Q107" s="470">
        <f ca="1">'Top-Up'!AZ402</f>
        <v>0</v>
      </c>
      <c r="R107" s="470">
        <f ca="1">'Top-Up'!BA402</f>
        <v>5.2860631587242019E-3</v>
      </c>
      <c r="S107" s="470">
        <f ca="1">'Top-Up'!BB402</f>
        <v>5.4551454305857014E-3</v>
      </c>
    </row>
    <row r="108" spans="1:19" x14ac:dyDescent="0.35">
      <c r="A108" s="446" t="s">
        <v>1831</v>
      </c>
      <c r="B108" s="447"/>
      <c r="C108" s="468">
        <f t="shared" ca="1" si="1"/>
        <v>3.3763084878446412E-2</v>
      </c>
      <c r="D108" s="468">
        <f t="shared" ca="1" si="1"/>
        <v>7.5346247529669994E-2</v>
      </c>
      <c r="E108" s="469">
        <f t="shared" ca="1" si="1"/>
        <v>1.0404981462030578E-2</v>
      </c>
      <c r="F108" s="468">
        <f ca="1">'Top-Up'!AO403</f>
        <v>2.1069500710635763E-2</v>
      </c>
      <c r="G108" s="468">
        <f ca="1">'Top-Up'!AP403</f>
        <v>2.5676970060079005E-2</v>
      </c>
      <c r="H108" s="468">
        <f ca="1">'Top-Up'!AQ403</f>
        <v>0</v>
      </c>
      <c r="I108" s="468">
        <f ca="1">'Top-Up'!AR403</f>
        <v>5.0611417463272149E-2</v>
      </c>
      <c r="J108" s="468">
        <f ca="1">'Top-Up'!AS403</f>
        <v>7.5694981622920529E-2</v>
      </c>
      <c r="K108" s="468">
        <f ca="1">'Top-Up'!AT403</f>
        <v>7.0414789929225841E-2</v>
      </c>
      <c r="L108" s="468">
        <f ca="1">'Top-Up'!AU403</f>
        <v>0.42833143407420848</v>
      </c>
      <c r="M108" s="468">
        <f ca="1">'Top-Up'!AV403</f>
        <v>0</v>
      </c>
      <c r="N108" s="468">
        <f ca="1">'Top-Up'!AW403</f>
        <v>5.0685136661592599E-2</v>
      </c>
      <c r="O108" s="468">
        <f ca="1">'Top-Up'!AX403</f>
        <v>0</v>
      </c>
      <c r="P108" s="468">
        <f ca="1">'Top-Up'!AY403</f>
        <v>2.60285425836809E-2</v>
      </c>
      <c r="Q108" s="468">
        <f ca="1">'Top-Up'!AZ403</f>
        <v>1.5459635784019756E-2</v>
      </c>
      <c r="R108" s="468">
        <f ca="1">'Top-Up'!BA403</f>
        <v>1.1150156715363688E-2</v>
      </c>
      <c r="S108" s="468">
        <f ca="1">'Top-Up'!BB403</f>
        <v>0</v>
      </c>
    </row>
    <row r="109" spans="1:19" x14ac:dyDescent="0.35">
      <c r="A109" s="450" t="s">
        <v>1832</v>
      </c>
      <c r="B109" s="451"/>
      <c r="C109" s="470">
        <f t="shared" ca="1" si="1"/>
        <v>2.8949244568552669E-2</v>
      </c>
      <c r="D109" s="470">
        <f t="shared" ca="1" si="1"/>
        <v>6.1962588813944244E-2</v>
      </c>
      <c r="E109" s="471">
        <f t="shared" ca="1" si="1"/>
        <v>1.0404981462030578E-2</v>
      </c>
      <c r="F109" s="470">
        <f ca="1">'Top-Up'!AO404</f>
        <v>2.1069500710635763E-2</v>
      </c>
      <c r="G109" s="470">
        <f ca="1">'Top-Up'!AP404</f>
        <v>2.5676970060079005E-2</v>
      </c>
      <c r="H109" s="470">
        <f ca="1">'Top-Up'!AQ404</f>
        <v>0</v>
      </c>
      <c r="I109" s="470">
        <f ca="1">'Top-Up'!AR404</f>
        <v>5.0611417463272149E-2</v>
      </c>
      <c r="J109" s="470">
        <f ca="1">'Top-Up'!AS404</f>
        <v>2.207251760870604E-2</v>
      </c>
      <c r="K109" s="470">
        <f ca="1">'Top-Up'!AT404</f>
        <v>7.0414789929225841E-2</v>
      </c>
      <c r="L109" s="470">
        <f ca="1">'Top-Up'!AU404</f>
        <v>0.34843806431404828</v>
      </c>
      <c r="M109" s="470">
        <f ca="1">'Top-Up'!AV404</f>
        <v>0</v>
      </c>
      <c r="N109" s="470">
        <f ca="1">'Top-Up'!AW404</f>
        <v>5.0685136661592599E-2</v>
      </c>
      <c r="O109" s="470">
        <f ca="1">'Top-Up'!AX404</f>
        <v>0</v>
      </c>
      <c r="P109" s="470">
        <f ca="1">'Top-Up'!AY404</f>
        <v>2.60285425836809E-2</v>
      </c>
      <c r="Q109" s="470">
        <f ca="1">'Top-Up'!AZ404</f>
        <v>1.5459635784019756E-2</v>
      </c>
      <c r="R109" s="470">
        <f ca="1">'Top-Up'!BA404</f>
        <v>1.1150156715363688E-2</v>
      </c>
      <c r="S109" s="470">
        <f ca="1">'Top-Up'!BB404</f>
        <v>0</v>
      </c>
    </row>
    <row r="110" spans="1:19" x14ac:dyDescent="0.35">
      <c r="A110" s="450" t="s">
        <v>1833</v>
      </c>
      <c r="B110" s="451"/>
      <c r="C110" s="470">
        <f t="shared" ca="1" si="1"/>
        <v>4.8138403098937398E-3</v>
      </c>
      <c r="D110" s="470">
        <f t="shared" ca="1" si="1"/>
        <v>1.3383658715725747E-2</v>
      </c>
      <c r="E110" s="471">
        <f t="shared" ca="1" si="1"/>
        <v>0</v>
      </c>
      <c r="F110" s="470">
        <f ca="1">'Top-Up'!AO405</f>
        <v>0</v>
      </c>
      <c r="G110" s="470">
        <f ca="1">'Top-Up'!AP405</f>
        <v>0</v>
      </c>
      <c r="H110" s="470">
        <f ca="1">'Top-Up'!AQ405</f>
        <v>0</v>
      </c>
      <c r="I110" s="470">
        <f ca="1">'Top-Up'!AR405</f>
        <v>0</v>
      </c>
      <c r="J110" s="470">
        <f ca="1">'Top-Up'!AS405</f>
        <v>5.3622464014214485E-2</v>
      </c>
      <c r="K110" s="470">
        <f ca="1">'Top-Up'!AT405</f>
        <v>0</v>
      </c>
      <c r="L110" s="470">
        <f ca="1">'Top-Up'!AU405</f>
        <v>7.9893369760160177E-2</v>
      </c>
      <c r="M110" s="470">
        <f ca="1">'Top-Up'!AV405</f>
        <v>0</v>
      </c>
      <c r="N110" s="470">
        <f ca="1">'Top-Up'!AW405</f>
        <v>0</v>
      </c>
      <c r="O110" s="470">
        <f ca="1">'Top-Up'!AX405</f>
        <v>0</v>
      </c>
      <c r="P110" s="470">
        <f ca="1">'Top-Up'!AY405</f>
        <v>0</v>
      </c>
      <c r="Q110" s="470">
        <f ca="1">'Top-Up'!AZ405</f>
        <v>0</v>
      </c>
      <c r="R110" s="470">
        <f ca="1">'Top-Up'!BA405</f>
        <v>0</v>
      </c>
      <c r="S110" s="470">
        <f ca="1">'Top-Up'!BB405</f>
        <v>0</v>
      </c>
    </row>
    <row r="111" spans="1:19" x14ac:dyDescent="0.35">
      <c r="A111" s="446" t="s">
        <v>1834</v>
      </c>
      <c r="B111" s="447"/>
      <c r="C111" s="468">
        <f t="shared" ref="C111:E130" ca="1" si="2">C199/C$247</f>
        <v>5.7385220490231573E-3</v>
      </c>
      <c r="D111" s="468">
        <f t="shared" ca="1" si="2"/>
        <v>1.5954501124381605E-2</v>
      </c>
      <c r="E111" s="469">
        <f t="shared" ca="1" si="2"/>
        <v>0</v>
      </c>
      <c r="F111" s="468">
        <f ca="1">'Top-Up'!AO406</f>
        <v>0</v>
      </c>
      <c r="G111" s="468">
        <f ca="1">'Top-Up'!AP406</f>
        <v>0</v>
      </c>
      <c r="H111" s="468">
        <f ca="1">'Top-Up'!AQ406</f>
        <v>0</v>
      </c>
      <c r="I111" s="468">
        <f ca="1">'Top-Up'!AR406</f>
        <v>0</v>
      </c>
      <c r="J111" s="468">
        <f ca="1">'Top-Up'!AS406</f>
        <v>6.1588659846797669E-3</v>
      </c>
      <c r="K111" s="468">
        <f ca="1">'Top-Up'!AT406</f>
        <v>0</v>
      </c>
      <c r="L111" s="468">
        <f ca="1">'Top-Up'!AU406</f>
        <v>0</v>
      </c>
      <c r="M111" s="468">
        <f ca="1">'Top-Up'!AV406</f>
        <v>0</v>
      </c>
      <c r="N111" s="468">
        <f ca="1">'Top-Up'!AW406</f>
        <v>0.15562098771793087</v>
      </c>
      <c r="O111" s="468">
        <f ca="1">'Top-Up'!AX406</f>
        <v>0</v>
      </c>
      <c r="P111" s="468">
        <f ca="1">'Top-Up'!AY406</f>
        <v>0</v>
      </c>
      <c r="Q111" s="468">
        <f ca="1">'Top-Up'!AZ406</f>
        <v>0</v>
      </c>
      <c r="R111" s="468">
        <f ca="1">'Top-Up'!BA406</f>
        <v>0</v>
      </c>
      <c r="S111" s="468">
        <f ca="1">'Top-Up'!BB406</f>
        <v>0</v>
      </c>
    </row>
    <row r="112" spans="1:19" x14ac:dyDescent="0.35">
      <c r="A112" s="450" t="s">
        <v>1835</v>
      </c>
      <c r="B112" s="451"/>
      <c r="C112" s="470">
        <f t="shared" ca="1" si="2"/>
        <v>5.1425417285874747E-3</v>
      </c>
      <c r="D112" s="470">
        <f t="shared" ca="1" si="2"/>
        <v>1.429752941437153E-2</v>
      </c>
      <c r="E112" s="471">
        <f t="shared" ca="1" si="2"/>
        <v>0</v>
      </c>
      <c r="F112" s="470">
        <f ca="1">'Top-Up'!AO407</f>
        <v>0</v>
      </c>
      <c r="G112" s="470">
        <f ca="1">'Top-Up'!AP407</f>
        <v>0</v>
      </c>
      <c r="H112" s="470">
        <f ca="1">'Top-Up'!AQ407</f>
        <v>0</v>
      </c>
      <c r="I112" s="470">
        <f ca="1">'Top-Up'!AR407</f>
        <v>0</v>
      </c>
      <c r="J112" s="470">
        <f ca="1">'Top-Up'!AS407</f>
        <v>6.1588659846797669E-3</v>
      </c>
      <c r="K112" s="470">
        <f ca="1">'Top-Up'!AT407</f>
        <v>0</v>
      </c>
      <c r="L112" s="470">
        <f ca="1">'Top-Up'!AU407</f>
        <v>0</v>
      </c>
      <c r="M112" s="470">
        <f ca="1">'Top-Up'!AV407</f>
        <v>0</v>
      </c>
      <c r="N112" s="470">
        <f ca="1">'Top-Up'!AW407</f>
        <v>0.13876765648667222</v>
      </c>
      <c r="O112" s="470">
        <f ca="1">'Top-Up'!AX407</f>
        <v>0</v>
      </c>
      <c r="P112" s="470">
        <f ca="1">'Top-Up'!AY407</f>
        <v>0</v>
      </c>
      <c r="Q112" s="470">
        <f ca="1">'Top-Up'!AZ407</f>
        <v>0</v>
      </c>
      <c r="R112" s="470">
        <f ca="1">'Top-Up'!BA407</f>
        <v>0</v>
      </c>
      <c r="S112" s="470">
        <f ca="1">'Top-Up'!BB407</f>
        <v>0</v>
      </c>
    </row>
    <row r="113" spans="1:19" x14ac:dyDescent="0.35">
      <c r="A113" s="450" t="s">
        <v>1836</v>
      </c>
      <c r="B113" s="451"/>
      <c r="C113" s="470">
        <f t="shared" ca="1" si="2"/>
        <v>5.9598032043568295E-4</v>
      </c>
      <c r="D113" s="470">
        <f t="shared" ca="1" si="2"/>
        <v>1.6569717100100734E-3</v>
      </c>
      <c r="E113" s="471">
        <f t="shared" ca="1" si="2"/>
        <v>0</v>
      </c>
      <c r="F113" s="470">
        <f ca="1">'Top-Up'!AO408</f>
        <v>0</v>
      </c>
      <c r="G113" s="470">
        <f ca="1">'Top-Up'!AP408</f>
        <v>0</v>
      </c>
      <c r="H113" s="470">
        <f ca="1">'Top-Up'!AQ408</f>
        <v>0</v>
      </c>
      <c r="I113" s="470">
        <f ca="1">'Top-Up'!AR408</f>
        <v>0</v>
      </c>
      <c r="J113" s="470">
        <f ca="1">'Top-Up'!AS408</f>
        <v>0</v>
      </c>
      <c r="K113" s="470">
        <f ca="1">'Top-Up'!AT408</f>
        <v>0</v>
      </c>
      <c r="L113" s="470">
        <f ca="1">'Top-Up'!AU408</f>
        <v>0</v>
      </c>
      <c r="M113" s="470">
        <f ca="1">'Top-Up'!AV408</f>
        <v>0</v>
      </c>
      <c r="N113" s="470">
        <f ca="1">'Top-Up'!AW408</f>
        <v>1.6853331231258654E-2</v>
      </c>
      <c r="O113" s="470">
        <f ca="1">'Top-Up'!AX408</f>
        <v>0</v>
      </c>
      <c r="P113" s="470">
        <f ca="1">'Top-Up'!AY408</f>
        <v>0</v>
      </c>
      <c r="Q113" s="470">
        <f ca="1">'Top-Up'!AZ408</f>
        <v>0</v>
      </c>
      <c r="R113" s="470">
        <f ca="1">'Top-Up'!BA408</f>
        <v>0</v>
      </c>
      <c r="S113" s="470">
        <f ca="1">'Top-Up'!BB408</f>
        <v>0</v>
      </c>
    </row>
    <row r="114" spans="1:19" x14ac:dyDescent="0.35">
      <c r="A114" s="453" t="s">
        <v>1837</v>
      </c>
      <c r="B114" s="447"/>
      <c r="C114" s="468">
        <f t="shared" ca="1" si="2"/>
        <v>9.5675885710186093E-3</v>
      </c>
      <c r="D114" s="468">
        <f t="shared" ca="1" si="2"/>
        <v>2.6600246772585153E-2</v>
      </c>
      <c r="E114" s="469">
        <f t="shared" ca="1" si="2"/>
        <v>0</v>
      </c>
      <c r="F114" s="468">
        <f ca="1">'Top-Up'!AO409</f>
        <v>0</v>
      </c>
      <c r="G114" s="468">
        <f ca="1">'Top-Up'!AP409</f>
        <v>0</v>
      </c>
      <c r="H114" s="468">
        <f ca="1">'Top-Up'!AQ409</f>
        <v>0</v>
      </c>
      <c r="I114" s="468">
        <f ca="1">'Top-Up'!AR409</f>
        <v>0</v>
      </c>
      <c r="J114" s="468">
        <f ca="1">'Top-Up'!AS409</f>
        <v>0</v>
      </c>
      <c r="K114" s="468">
        <f ca="1">'Top-Up'!AT409</f>
        <v>0</v>
      </c>
      <c r="L114" s="468">
        <f ca="1">'Top-Up'!AU409</f>
        <v>0</v>
      </c>
      <c r="M114" s="468">
        <f ca="1">'Top-Up'!AV409</f>
        <v>0</v>
      </c>
      <c r="N114" s="468">
        <f ca="1">'Top-Up'!AW409</f>
        <v>4.1929203948043753E-2</v>
      </c>
      <c r="O114" s="468">
        <f ca="1">'Top-Up'!AX409</f>
        <v>0.52745405544288282</v>
      </c>
      <c r="P114" s="468">
        <f ca="1">'Top-Up'!AY409</f>
        <v>0</v>
      </c>
      <c r="Q114" s="468">
        <f ca="1">'Top-Up'!AZ409</f>
        <v>0</v>
      </c>
      <c r="R114" s="468">
        <f ca="1">'Top-Up'!BA409</f>
        <v>0</v>
      </c>
      <c r="S114" s="468">
        <f ca="1">'Top-Up'!BB409</f>
        <v>0</v>
      </c>
    </row>
    <row r="115" spans="1:19" x14ac:dyDescent="0.35">
      <c r="A115" s="450" t="s">
        <v>1838</v>
      </c>
      <c r="B115" s="451"/>
      <c r="C115" s="470">
        <f t="shared" ca="1" si="2"/>
        <v>6.5142557426727211E-3</v>
      </c>
      <c r="D115" s="470">
        <f t="shared" ca="1" si="2"/>
        <v>1.8111231373359116E-2</v>
      </c>
      <c r="E115" s="471">
        <f t="shared" ca="1" si="2"/>
        <v>0</v>
      </c>
      <c r="F115" s="470">
        <f ca="1">'Top-Up'!AO410</f>
        <v>0</v>
      </c>
      <c r="G115" s="470">
        <f ca="1">'Top-Up'!AP410</f>
        <v>0</v>
      </c>
      <c r="H115" s="470">
        <f ca="1">'Top-Up'!AQ410</f>
        <v>0</v>
      </c>
      <c r="I115" s="470">
        <f ca="1">'Top-Up'!AR410</f>
        <v>0</v>
      </c>
      <c r="J115" s="470">
        <f ca="1">'Top-Up'!AS410</f>
        <v>0</v>
      </c>
      <c r="K115" s="470">
        <f ca="1">'Top-Up'!AT410</f>
        <v>0</v>
      </c>
      <c r="L115" s="470">
        <f ca="1">'Top-Up'!AU410</f>
        <v>0</v>
      </c>
      <c r="M115" s="470">
        <f ca="1">'Top-Up'!AV410</f>
        <v>0</v>
      </c>
      <c r="N115" s="470">
        <f ca="1">'Top-Up'!AW410</f>
        <v>1.7997495508439348E-2</v>
      </c>
      <c r="O115" s="470">
        <f ca="1">'Top-Up'!AX410</f>
        <v>0.38346720006302065</v>
      </c>
      <c r="P115" s="470">
        <f ca="1">'Top-Up'!AY410</f>
        <v>0</v>
      </c>
      <c r="Q115" s="470">
        <f ca="1">'Top-Up'!AZ410</f>
        <v>0</v>
      </c>
      <c r="R115" s="470">
        <f ca="1">'Top-Up'!BA410</f>
        <v>0</v>
      </c>
      <c r="S115" s="470">
        <f ca="1">'Top-Up'!BB410</f>
        <v>0</v>
      </c>
    </row>
    <row r="116" spans="1:19" x14ac:dyDescent="0.35">
      <c r="A116" s="450" t="s">
        <v>1839</v>
      </c>
      <c r="B116" s="451"/>
      <c r="C116" s="470">
        <f t="shared" ca="1" si="2"/>
        <v>3.0533328283458873E-3</v>
      </c>
      <c r="D116" s="470">
        <f t="shared" ca="1" si="2"/>
        <v>8.489015399226035E-3</v>
      </c>
      <c r="E116" s="471">
        <f t="shared" ca="1" si="2"/>
        <v>0</v>
      </c>
      <c r="F116" s="470">
        <f ca="1">'Top-Up'!AO411</f>
        <v>0</v>
      </c>
      <c r="G116" s="470">
        <f ca="1">'Top-Up'!AP411</f>
        <v>0</v>
      </c>
      <c r="H116" s="470">
        <f ca="1">'Top-Up'!AQ411</f>
        <v>0</v>
      </c>
      <c r="I116" s="470">
        <f ca="1">'Top-Up'!AR411</f>
        <v>0</v>
      </c>
      <c r="J116" s="470">
        <f ca="1">'Top-Up'!AS411</f>
        <v>0</v>
      </c>
      <c r="K116" s="470">
        <f ca="1">'Top-Up'!AT411</f>
        <v>0</v>
      </c>
      <c r="L116" s="470">
        <f ca="1">'Top-Up'!AU411</f>
        <v>0</v>
      </c>
      <c r="M116" s="470">
        <f ca="1">'Top-Up'!AV411</f>
        <v>0</v>
      </c>
      <c r="N116" s="470">
        <f ca="1">'Top-Up'!AW411</f>
        <v>2.3931708439604408E-2</v>
      </c>
      <c r="O116" s="470">
        <f ca="1">'Top-Up'!AX411</f>
        <v>0.14398685537986211</v>
      </c>
      <c r="P116" s="470">
        <f ca="1">'Top-Up'!AY411</f>
        <v>0</v>
      </c>
      <c r="Q116" s="470">
        <f ca="1">'Top-Up'!AZ411</f>
        <v>0</v>
      </c>
      <c r="R116" s="470">
        <f ca="1">'Top-Up'!BA411</f>
        <v>0</v>
      </c>
      <c r="S116" s="470">
        <f ca="1">'Top-Up'!BB411</f>
        <v>0</v>
      </c>
    </row>
    <row r="117" spans="1:19" x14ac:dyDescent="0.35">
      <c r="A117" s="446" t="s">
        <v>1840</v>
      </c>
      <c r="B117" s="447"/>
      <c r="C117" s="468">
        <f t="shared" ca="1" si="2"/>
        <v>4.4121773232756972E-4</v>
      </c>
      <c r="D117" s="468">
        <f t="shared" ca="1" si="2"/>
        <v>5.459411372181549E-4</v>
      </c>
      <c r="E117" s="469">
        <f t="shared" ca="1" si="2"/>
        <v>3.8239247793144947E-4</v>
      </c>
      <c r="F117" s="468">
        <f ca="1">'Top-Up'!AO412</f>
        <v>0</v>
      </c>
      <c r="G117" s="468">
        <f ca="1">'Top-Up'!AP412</f>
        <v>0</v>
      </c>
      <c r="H117" s="468">
        <f ca="1">'Top-Up'!AQ412</f>
        <v>0</v>
      </c>
      <c r="I117" s="468">
        <f ca="1">'Top-Up'!AR412</f>
        <v>0</v>
      </c>
      <c r="J117" s="468">
        <f ca="1">'Top-Up'!AS412</f>
        <v>0</v>
      </c>
      <c r="K117" s="468">
        <f ca="1">'Top-Up'!AT412</f>
        <v>2.7376095882080298E-3</v>
      </c>
      <c r="L117" s="468">
        <f ca="1">'Top-Up'!AU412</f>
        <v>3.4457171745690255E-3</v>
      </c>
      <c r="M117" s="468">
        <f ca="1">'Top-Up'!AV412</f>
        <v>1.7638148940672196E-3</v>
      </c>
      <c r="N117" s="468">
        <f ca="1">'Top-Up'!AW412</f>
        <v>0</v>
      </c>
      <c r="O117" s="468">
        <f ca="1">'Top-Up'!AX412</f>
        <v>0</v>
      </c>
      <c r="P117" s="468">
        <f ca="1">'Top-Up'!AY412</f>
        <v>0</v>
      </c>
      <c r="Q117" s="468">
        <f ca="1">'Top-Up'!AZ412</f>
        <v>0</v>
      </c>
      <c r="R117" s="468">
        <f ca="1">'Top-Up'!BA412</f>
        <v>0</v>
      </c>
      <c r="S117" s="468">
        <f ca="1">'Top-Up'!BB412</f>
        <v>0</v>
      </c>
    </row>
    <row r="118" spans="1:19" x14ac:dyDescent="0.35">
      <c r="A118" s="450" t="s">
        <v>1841</v>
      </c>
      <c r="B118" s="451"/>
      <c r="C118" s="470">
        <f t="shared" ca="1" si="2"/>
        <v>3.2197088787702503E-4</v>
      </c>
      <c r="D118" s="470">
        <f t="shared" ca="1" si="2"/>
        <v>2.144056133302521E-4</v>
      </c>
      <c r="E118" s="471">
        <f t="shared" ca="1" si="2"/>
        <v>3.8239247793144947E-4</v>
      </c>
      <c r="F118" s="470">
        <f ca="1">'Top-Up'!AO413</f>
        <v>0</v>
      </c>
      <c r="G118" s="470">
        <f ca="1">'Top-Up'!AP413</f>
        <v>0</v>
      </c>
      <c r="H118" s="470">
        <f ca="1">'Top-Up'!AQ413</f>
        <v>0</v>
      </c>
      <c r="I118" s="470">
        <f ca="1">'Top-Up'!AR413</f>
        <v>0</v>
      </c>
      <c r="J118" s="470">
        <f ca="1">'Top-Up'!AS413</f>
        <v>0</v>
      </c>
      <c r="K118" s="470">
        <f ca="1">'Top-Up'!AT413</f>
        <v>2.7376095882080298E-3</v>
      </c>
      <c r="L118" s="470">
        <f ca="1">'Top-Up'!AU413</f>
        <v>0</v>
      </c>
      <c r="M118" s="470">
        <f ca="1">'Top-Up'!AV413</f>
        <v>1.7638148940672196E-3</v>
      </c>
      <c r="N118" s="470">
        <f ca="1">'Top-Up'!AW413</f>
        <v>0</v>
      </c>
      <c r="O118" s="470">
        <f ca="1">'Top-Up'!AX413</f>
        <v>0</v>
      </c>
      <c r="P118" s="470">
        <f ca="1">'Top-Up'!AY413</f>
        <v>0</v>
      </c>
      <c r="Q118" s="470">
        <f ca="1">'Top-Up'!AZ413</f>
        <v>0</v>
      </c>
      <c r="R118" s="470">
        <f ca="1">'Top-Up'!BA413</f>
        <v>0</v>
      </c>
      <c r="S118" s="470">
        <f ca="1">'Top-Up'!BB413</f>
        <v>0</v>
      </c>
    </row>
    <row r="119" spans="1:19" x14ac:dyDescent="0.35">
      <c r="A119" s="450" t="s">
        <v>1842</v>
      </c>
      <c r="B119" s="451"/>
      <c r="C119" s="470">
        <f t="shared" ca="1" si="2"/>
        <v>1.1924684445054469E-4</v>
      </c>
      <c r="D119" s="470">
        <f t="shared" ca="1" si="2"/>
        <v>3.3153552388790272E-4</v>
      </c>
      <c r="E119" s="471">
        <f t="shared" ca="1" si="2"/>
        <v>0</v>
      </c>
      <c r="F119" s="470">
        <f ca="1">'Top-Up'!AO414</f>
        <v>0</v>
      </c>
      <c r="G119" s="470">
        <f ca="1">'Top-Up'!AP414</f>
        <v>0</v>
      </c>
      <c r="H119" s="470">
        <f ca="1">'Top-Up'!AQ414</f>
        <v>0</v>
      </c>
      <c r="I119" s="470">
        <f ca="1">'Top-Up'!AR414</f>
        <v>0</v>
      </c>
      <c r="J119" s="470">
        <f ca="1">'Top-Up'!AS414</f>
        <v>0</v>
      </c>
      <c r="K119" s="470">
        <f ca="1">'Top-Up'!AT414</f>
        <v>0</v>
      </c>
      <c r="L119" s="470">
        <f ca="1">'Top-Up'!AU414</f>
        <v>3.4457171745690255E-3</v>
      </c>
      <c r="M119" s="470">
        <f ca="1">'Top-Up'!AV414</f>
        <v>0</v>
      </c>
      <c r="N119" s="470">
        <f ca="1">'Top-Up'!AW414</f>
        <v>0</v>
      </c>
      <c r="O119" s="470">
        <f ca="1">'Top-Up'!AX414</f>
        <v>0</v>
      </c>
      <c r="P119" s="470">
        <f ca="1">'Top-Up'!AY414</f>
        <v>0</v>
      </c>
      <c r="Q119" s="470">
        <f ca="1">'Top-Up'!AZ414</f>
        <v>0</v>
      </c>
      <c r="R119" s="470">
        <f ca="1">'Top-Up'!BA414</f>
        <v>0</v>
      </c>
      <c r="S119" s="470">
        <f ca="1">'Top-Up'!BB414</f>
        <v>0</v>
      </c>
    </row>
    <row r="120" spans="1:19" x14ac:dyDescent="0.35">
      <c r="A120" s="446" t="s">
        <v>1843</v>
      </c>
      <c r="B120" s="447"/>
      <c r="C120" s="468">
        <f t="shared" ca="1" si="2"/>
        <v>2.1252290761270012E-2</v>
      </c>
      <c r="D120" s="468">
        <f t="shared" ca="1" si="2"/>
        <v>3.3494451672032521E-3</v>
      </c>
      <c r="E120" s="469">
        <f t="shared" ca="1" si="2"/>
        <v>3.1308681188851668E-2</v>
      </c>
      <c r="F120" s="468">
        <f ca="1">'Top-Up'!AO415</f>
        <v>0</v>
      </c>
      <c r="G120" s="468">
        <f ca="1">'Top-Up'!AP415</f>
        <v>0</v>
      </c>
      <c r="H120" s="468">
        <f ca="1">'Top-Up'!AQ415</f>
        <v>0</v>
      </c>
      <c r="I120" s="468">
        <f ca="1">'Top-Up'!AR415</f>
        <v>1.1254756301180639E-2</v>
      </c>
      <c r="J120" s="468">
        <f ca="1">'Top-Up'!AS415</f>
        <v>0</v>
      </c>
      <c r="K120" s="468">
        <f ca="1">'Top-Up'!AT415</f>
        <v>0</v>
      </c>
      <c r="L120" s="468">
        <f ca="1">'Top-Up'!AU415</f>
        <v>1.5870408285266872E-2</v>
      </c>
      <c r="M120" s="468">
        <f ca="1">'Top-Up'!AV415</f>
        <v>0</v>
      </c>
      <c r="N120" s="468">
        <f ca="1">'Top-Up'!AW415</f>
        <v>0</v>
      </c>
      <c r="O120" s="468">
        <f ca="1">'Top-Up'!AX415</f>
        <v>0</v>
      </c>
      <c r="P120" s="468">
        <f ca="1">'Top-Up'!AY415</f>
        <v>0</v>
      </c>
      <c r="Q120" s="468">
        <f ca="1">'Top-Up'!AZ415</f>
        <v>0.13823643166134025</v>
      </c>
      <c r="R120" s="468">
        <f ca="1">'Top-Up'!BA415</f>
        <v>0</v>
      </c>
      <c r="S120" s="468">
        <f ca="1">'Top-Up'!BB415</f>
        <v>0</v>
      </c>
    </row>
    <row r="121" spans="1:19" x14ac:dyDescent="0.35">
      <c r="A121" s="450" t="s">
        <v>1844</v>
      </c>
      <c r="B121" s="451"/>
      <c r="C121" s="470">
        <f t="shared" ca="1" si="2"/>
        <v>2.1252290761270012E-2</v>
      </c>
      <c r="D121" s="470">
        <f t="shared" ca="1" si="2"/>
        <v>3.3494451672032521E-3</v>
      </c>
      <c r="E121" s="471">
        <f t="shared" ca="1" si="2"/>
        <v>3.1308681188851668E-2</v>
      </c>
      <c r="F121" s="470">
        <f ca="1">'Top-Up'!AO416</f>
        <v>0</v>
      </c>
      <c r="G121" s="470">
        <f ca="1">'Top-Up'!AP416</f>
        <v>0</v>
      </c>
      <c r="H121" s="470">
        <f ca="1">'Top-Up'!AQ416</f>
        <v>0</v>
      </c>
      <c r="I121" s="470">
        <f ca="1">'Top-Up'!AR416</f>
        <v>1.1254756301180639E-2</v>
      </c>
      <c r="J121" s="470">
        <f ca="1">'Top-Up'!AS416</f>
        <v>0</v>
      </c>
      <c r="K121" s="470">
        <f ca="1">'Top-Up'!AT416</f>
        <v>0</v>
      </c>
      <c r="L121" s="470">
        <f ca="1">'Top-Up'!AU416</f>
        <v>1.5870408285266872E-2</v>
      </c>
      <c r="M121" s="470">
        <f ca="1">'Top-Up'!AV416</f>
        <v>0</v>
      </c>
      <c r="N121" s="470">
        <f ca="1">'Top-Up'!AW416</f>
        <v>0</v>
      </c>
      <c r="O121" s="470">
        <f ca="1">'Top-Up'!AX416</f>
        <v>0</v>
      </c>
      <c r="P121" s="470">
        <f ca="1">'Top-Up'!AY416</f>
        <v>0</v>
      </c>
      <c r="Q121" s="470">
        <f ca="1">'Top-Up'!AZ416</f>
        <v>0.13823643166134025</v>
      </c>
      <c r="R121" s="470">
        <f ca="1">'Top-Up'!BA416</f>
        <v>0</v>
      </c>
      <c r="S121" s="470">
        <f ca="1">'Top-Up'!BB416</f>
        <v>0</v>
      </c>
    </row>
    <row r="122" spans="1:19" x14ac:dyDescent="0.35">
      <c r="A122" s="453" t="s">
        <v>1845</v>
      </c>
      <c r="B122" s="447"/>
      <c r="C122" s="468">
        <f t="shared" ca="1" si="2"/>
        <v>0.14177415117211634</v>
      </c>
      <c r="D122" s="468">
        <f t="shared" ca="1" si="2"/>
        <v>0.29859286173743671</v>
      </c>
      <c r="E122" s="469">
        <f t="shared" ca="1" si="2"/>
        <v>5.3685910031421119E-2</v>
      </c>
      <c r="F122" s="468">
        <f ca="1">'Top-Up'!AO417</f>
        <v>0.12627312460738538</v>
      </c>
      <c r="G122" s="468">
        <f ca="1">'Top-Up'!AP417</f>
        <v>0.32672903693141764</v>
      </c>
      <c r="H122" s="468">
        <f ca="1">'Top-Up'!AQ417</f>
        <v>0.45677607234695505</v>
      </c>
      <c r="I122" s="468">
        <f ca="1">'Top-Up'!AR417</f>
        <v>0.27551271976762215</v>
      </c>
      <c r="J122" s="468">
        <f ca="1">'Top-Up'!AS417</f>
        <v>0.5396735576764532</v>
      </c>
      <c r="K122" s="468">
        <f ca="1">'Top-Up'!AT417</f>
        <v>0.46360837719053155</v>
      </c>
      <c r="L122" s="468">
        <f ca="1">'Top-Up'!AU417</f>
        <v>0.16704680192858581</v>
      </c>
      <c r="M122" s="468">
        <f ca="1">'Top-Up'!AV417</f>
        <v>0.13098512718917749</v>
      </c>
      <c r="N122" s="468">
        <f ca="1">'Top-Up'!AW417</f>
        <v>0.17780307171104492</v>
      </c>
      <c r="O122" s="468">
        <f ca="1">'Top-Up'!AX417</f>
        <v>1.5872757063223098E-2</v>
      </c>
      <c r="P122" s="468">
        <f ca="1">'Top-Up'!AY417</f>
        <v>4.6994315824957569E-2</v>
      </c>
      <c r="Q122" s="468">
        <f ca="1">'Top-Up'!AZ417</f>
        <v>6.4673339951683811E-2</v>
      </c>
      <c r="R122" s="468">
        <f ca="1">'Top-Up'!BA417</f>
        <v>1.3266200594462072E-2</v>
      </c>
      <c r="S122" s="468">
        <f ca="1">'Top-Up'!BB417</f>
        <v>0</v>
      </c>
    </row>
    <row r="123" spans="1:19" x14ac:dyDescent="0.35">
      <c r="A123" s="450" t="s">
        <v>1846</v>
      </c>
      <c r="B123" s="451"/>
      <c r="C123" s="470">
        <f t="shared" ca="1" si="2"/>
        <v>6.7057427564627108E-3</v>
      </c>
      <c r="D123" s="470">
        <f t="shared" ca="1" si="2"/>
        <v>1.8643612315824419E-2</v>
      </c>
      <c r="E123" s="471">
        <f t="shared" ca="1" si="2"/>
        <v>0</v>
      </c>
      <c r="F123" s="470">
        <f ca="1">'Top-Up'!AO418</f>
        <v>0</v>
      </c>
      <c r="G123" s="470">
        <f ca="1">'Top-Up'!AP418</f>
        <v>0</v>
      </c>
      <c r="H123" s="470">
        <f ca="1">'Top-Up'!AQ418</f>
        <v>5.3115175978989708E-3</v>
      </c>
      <c r="I123" s="470">
        <f ca="1">'Top-Up'!AR418</f>
        <v>1.304869624494458E-2</v>
      </c>
      <c r="J123" s="470">
        <f ca="1">'Top-Up'!AS418</f>
        <v>1.5434403119937124E-2</v>
      </c>
      <c r="K123" s="470">
        <f ca="1">'Top-Up'!AT418</f>
        <v>0.13824597067128636</v>
      </c>
      <c r="L123" s="470">
        <f ca="1">'Top-Up'!AU418</f>
        <v>9.3973167500908325E-3</v>
      </c>
      <c r="M123" s="470">
        <f ca="1">'Top-Up'!AV418</f>
        <v>0</v>
      </c>
      <c r="N123" s="470">
        <f ca="1">'Top-Up'!AW418</f>
        <v>2.6362334538778308E-2</v>
      </c>
      <c r="O123" s="470">
        <f ca="1">'Top-Up'!AX418</f>
        <v>0</v>
      </c>
      <c r="P123" s="470">
        <f ca="1">'Top-Up'!AY418</f>
        <v>0</v>
      </c>
      <c r="Q123" s="470">
        <f ca="1">'Top-Up'!AZ418</f>
        <v>0</v>
      </c>
      <c r="R123" s="470">
        <f ca="1">'Top-Up'!BA418</f>
        <v>0</v>
      </c>
      <c r="S123" s="470">
        <f ca="1">'Top-Up'!BB418</f>
        <v>0</v>
      </c>
    </row>
    <row r="124" spans="1:19" x14ac:dyDescent="0.35">
      <c r="A124" s="450" t="s">
        <v>1847</v>
      </c>
      <c r="B124" s="451"/>
      <c r="C124" s="470">
        <f t="shared" ca="1" si="2"/>
        <v>8.4758591083168074E-3</v>
      </c>
      <c r="D124" s="470">
        <f t="shared" ca="1" si="2"/>
        <v>2.3564970652462658E-2</v>
      </c>
      <c r="E124" s="471">
        <f t="shared" ca="1" si="2"/>
        <v>0</v>
      </c>
      <c r="F124" s="470">
        <f ca="1">'Top-Up'!AO419</f>
        <v>0</v>
      </c>
      <c r="G124" s="470">
        <f ca="1">'Top-Up'!AP419</f>
        <v>1.6210427610906783E-2</v>
      </c>
      <c r="H124" s="470">
        <f ca="1">'Top-Up'!AQ419</f>
        <v>1.3402503628069695E-2</v>
      </c>
      <c r="I124" s="470">
        <f ca="1">'Top-Up'!AR419</f>
        <v>2.2599438011339849E-2</v>
      </c>
      <c r="J124" s="470">
        <f ca="1">'Top-Up'!AS419</f>
        <v>0.14480500249325406</v>
      </c>
      <c r="K124" s="470">
        <f ca="1">'Top-Up'!AT419</f>
        <v>0</v>
      </c>
      <c r="L124" s="470">
        <f ca="1">'Top-Up'!AU419</f>
        <v>0</v>
      </c>
      <c r="M124" s="470">
        <f ca="1">'Top-Up'!AV419</f>
        <v>0</v>
      </c>
      <c r="N124" s="470">
        <f ca="1">'Top-Up'!AW419</f>
        <v>0</v>
      </c>
      <c r="O124" s="470">
        <f ca="1">'Top-Up'!AX419</f>
        <v>0</v>
      </c>
      <c r="P124" s="470">
        <f ca="1">'Top-Up'!AY419</f>
        <v>0</v>
      </c>
      <c r="Q124" s="470">
        <f ca="1">'Top-Up'!AZ419</f>
        <v>0</v>
      </c>
      <c r="R124" s="470">
        <f ca="1">'Top-Up'!BA419</f>
        <v>0</v>
      </c>
      <c r="S124" s="470">
        <f ca="1">'Top-Up'!BB419</f>
        <v>0</v>
      </c>
    </row>
    <row r="125" spans="1:19" x14ac:dyDescent="0.35">
      <c r="A125" s="450" t="s">
        <v>1848</v>
      </c>
      <c r="B125" s="451"/>
      <c r="C125" s="470">
        <f t="shared" ca="1" si="2"/>
        <v>2.0369585711333342E-2</v>
      </c>
      <c r="D125" s="470">
        <f t="shared" ca="1" si="2"/>
        <v>3.6331227277036353E-2</v>
      </c>
      <c r="E125" s="471">
        <f t="shared" ca="1" si="2"/>
        <v>1.1403608844336149E-2</v>
      </c>
      <c r="F125" s="470">
        <f ca="1">'Top-Up'!AO420</f>
        <v>2.9697478132460157E-2</v>
      </c>
      <c r="G125" s="470">
        <f ca="1">'Top-Up'!AP420</f>
        <v>7.1037641307258745E-2</v>
      </c>
      <c r="H125" s="470">
        <f ca="1">'Top-Up'!AQ420</f>
        <v>7.7830392550763142E-2</v>
      </c>
      <c r="I125" s="470">
        <f ca="1">'Top-Up'!AR420</f>
        <v>0</v>
      </c>
      <c r="J125" s="470">
        <f ca="1">'Top-Up'!AS420</f>
        <v>7.7056315426372738E-3</v>
      </c>
      <c r="K125" s="470">
        <f ca="1">'Top-Up'!AT420</f>
        <v>0.12926098873464451</v>
      </c>
      <c r="L125" s="470">
        <f ca="1">'Top-Up'!AU420</f>
        <v>0</v>
      </c>
      <c r="M125" s="470">
        <f ca="1">'Top-Up'!AV420</f>
        <v>5.2600028208092876E-2</v>
      </c>
      <c r="N125" s="470">
        <f ca="1">'Top-Up'!AW420</f>
        <v>0</v>
      </c>
      <c r="O125" s="470">
        <f ca="1">'Top-Up'!AX420</f>
        <v>0</v>
      </c>
      <c r="P125" s="470">
        <f ca="1">'Top-Up'!AY420</f>
        <v>0</v>
      </c>
      <c r="Q125" s="470">
        <f ca="1">'Top-Up'!AZ420</f>
        <v>0</v>
      </c>
      <c r="R125" s="470">
        <f ca="1">'Top-Up'!BA420</f>
        <v>0</v>
      </c>
      <c r="S125" s="470">
        <f ca="1">'Top-Up'!BB420</f>
        <v>0</v>
      </c>
    </row>
    <row r="126" spans="1:19" x14ac:dyDescent="0.35">
      <c r="A126" s="450" t="s">
        <v>1849</v>
      </c>
      <c r="B126" s="451"/>
      <c r="C126" s="470">
        <f t="shared" ca="1" si="2"/>
        <v>1.7238266265431144E-2</v>
      </c>
      <c r="D126" s="470">
        <f t="shared" ca="1" si="2"/>
        <v>2.5887871326423319E-2</v>
      </c>
      <c r="E126" s="471">
        <f t="shared" ca="1" si="2"/>
        <v>1.2379608177772105E-2</v>
      </c>
      <c r="F126" s="470">
        <f ca="1">'Top-Up'!AO421</f>
        <v>2.5068008458331185E-2</v>
      </c>
      <c r="G126" s="470">
        <f ca="1">'Top-Up'!AP421</f>
        <v>2.5122768655058535E-2</v>
      </c>
      <c r="H126" s="470">
        <f ca="1">'Top-Up'!AQ421</f>
        <v>0</v>
      </c>
      <c r="I126" s="470">
        <f ca="1">'Top-Up'!AR421</f>
        <v>6.0216303104752289E-2</v>
      </c>
      <c r="J126" s="470">
        <f ca="1">'Top-Up'!AS421</f>
        <v>1.7448033695059675E-2</v>
      </c>
      <c r="K126" s="470">
        <f ca="1">'Top-Up'!AT421</f>
        <v>0</v>
      </c>
      <c r="L126" s="470">
        <f ca="1">'Top-Up'!AU421</f>
        <v>6.7712628147873072E-2</v>
      </c>
      <c r="M126" s="470">
        <f ca="1">'Top-Up'!AV421</f>
        <v>0</v>
      </c>
      <c r="N126" s="470">
        <f ca="1">'Top-Up'!AW421</f>
        <v>0</v>
      </c>
      <c r="O126" s="470">
        <f ca="1">'Top-Up'!AX421</f>
        <v>0</v>
      </c>
      <c r="P126" s="470">
        <f ca="1">'Top-Up'!AY421</f>
        <v>3.0968162682487116E-2</v>
      </c>
      <c r="Q126" s="470">
        <f ca="1">'Top-Up'!AZ421</f>
        <v>1.8393519899638514E-2</v>
      </c>
      <c r="R126" s="470">
        <f ca="1">'Top-Up'!BA421</f>
        <v>1.3266200594462072E-2</v>
      </c>
      <c r="S126" s="470">
        <f ca="1">'Top-Up'!BB421</f>
        <v>0</v>
      </c>
    </row>
    <row r="127" spans="1:19" x14ac:dyDescent="0.35">
      <c r="A127" s="450" t="s">
        <v>1850</v>
      </c>
      <c r="B127" s="451"/>
      <c r="C127" s="470">
        <f t="shared" ca="1" si="2"/>
        <v>1.7867643044329199E-2</v>
      </c>
      <c r="D127" s="470">
        <f t="shared" ca="1" si="2"/>
        <v>2.0803002597514955E-2</v>
      </c>
      <c r="E127" s="471">
        <f t="shared" ca="1" si="2"/>
        <v>1.6218792220192582E-2</v>
      </c>
      <c r="F127" s="470">
        <f ca="1">'Top-Up'!AO422</f>
        <v>0</v>
      </c>
      <c r="G127" s="470">
        <f ca="1">'Top-Up'!AP422</f>
        <v>0</v>
      </c>
      <c r="H127" s="470">
        <f ca="1">'Top-Up'!AQ422</f>
        <v>6.4838621912900615E-2</v>
      </c>
      <c r="I127" s="470">
        <f ca="1">'Top-Up'!AR422</f>
        <v>5.3611599625027401E-2</v>
      </c>
      <c r="J127" s="470">
        <f ca="1">'Top-Up'!AS422</f>
        <v>4.2500248085545436E-2</v>
      </c>
      <c r="K127" s="470">
        <f ca="1">'Top-Up'!AT422</f>
        <v>0</v>
      </c>
      <c r="L127" s="470">
        <f ca="1">'Top-Up'!AU422</f>
        <v>0</v>
      </c>
      <c r="M127" s="470">
        <f ca="1">'Top-Up'!AV422</f>
        <v>7.4810434129108372E-2</v>
      </c>
      <c r="N127" s="470">
        <f ca="1">'Top-Up'!AW422</f>
        <v>0</v>
      </c>
      <c r="O127" s="470">
        <f ca="1">'Top-Up'!AX422</f>
        <v>1.5872757063223098E-2</v>
      </c>
      <c r="P127" s="470">
        <f ca="1">'Top-Up'!AY422</f>
        <v>0</v>
      </c>
      <c r="Q127" s="470">
        <f ca="1">'Top-Up'!AZ422</f>
        <v>0</v>
      </c>
      <c r="R127" s="470">
        <f ca="1">'Top-Up'!BA422</f>
        <v>0</v>
      </c>
      <c r="S127" s="470">
        <f ca="1">'Top-Up'!BB422</f>
        <v>0</v>
      </c>
    </row>
    <row r="128" spans="1:19" x14ac:dyDescent="0.35">
      <c r="A128" s="450" t="s">
        <v>1851</v>
      </c>
      <c r="B128" s="451"/>
      <c r="C128" s="470">
        <f t="shared" ca="1" si="2"/>
        <v>9.8953196784605721E-3</v>
      </c>
      <c r="D128" s="470">
        <f t="shared" ca="1" si="2"/>
        <v>2.7511419767566971E-2</v>
      </c>
      <c r="E128" s="471">
        <f t="shared" ca="1" si="2"/>
        <v>0</v>
      </c>
      <c r="F128" s="470">
        <f ca="1">'Top-Up'!AO423</f>
        <v>0</v>
      </c>
      <c r="G128" s="470">
        <f ca="1">'Top-Up'!AP423</f>
        <v>1.7780424487532691E-2</v>
      </c>
      <c r="H128" s="470">
        <f ca="1">'Top-Up'!AQ423</f>
        <v>0.1416381862320486</v>
      </c>
      <c r="I128" s="470">
        <f ca="1">'Top-Up'!AR423</f>
        <v>3.8463177710688884E-2</v>
      </c>
      <c r="J128" s="470">
        <f ca="1">'Top-Up'!AS423</f>
        <v>0</v>
      </c>
      <c r="K128" s="470">
        <f ca="1">'Top-Up'!AT423</f>
        <v>3.5178030748799348E-2</v>
      </c>
      <c r="L128" s="470">
        <f ca="1">'Top-Up'!AU423</f>
        <v>0</v>
      </c>
      <c r="M128" s="470">
        <f ca="1">'Top-Up'!AV423</f>
        <v>0</v>
      </c>
      <c r="N128" s="470">
        <f ca="1">'Top-Up'!AW423</f>
        <v>0</v>
      </c>
      <c r="O128" s="470">
        <f ca="1">'Top-Up'!AX423</f>
        <v>0</v>
      </c>
      <c r="P128" s="470">
        <f ca="1">'Top-Up'!AY423</f>
        <v>0</v>
      </c>
      <c r="Q128" s="470">
        <f ca="1">'Top-Up'!AZ423</f>
        <v>0</v>
      </c>
      <c r="R128" s="470">
        <f ca="1">'Top-Up'!BA423</f>
        <v>0</v>
      </c>
      <c r="S128" s="470">
        <f ca="1">'Top-Up'!BB423</f>
        <v>0</v>
      </c>
    </row>
    <row r="129" spans="1:26" x14ac:dyDescent="0.35">
      <c r="A129" s="450" t="s">
        <v>1852</v>
      </c>
      <c r="B129" s="451"/>
      <c r="C129" s="470">
        <f t="shared" ca="1" si="2"/>
        <v>6.1221734607782553E-2</v>
      </c>
      <c r="D129" s="470">
        <f t="shared" ca="1" si="2"/>
        <v>0.14585075780060799</v>
      </c>
      <c r="E129" s="471">
        <f t="shared" ca="1" si="2"/>
        <v>1.3683900789120282E-2</v>
      </c>
      <c r="F129" s="470">
        <f ca="1">'Top-Up'!AO424</f>
        <v>7.1507638016594044E-2</v>
      </c>
      <c r="G129" s="470">
        <f ca="1">'Top-Up'!AP424</f>
        <v>0.19657777487066086</v>
      </c>
      <c r="H129" s="470">
        <f ca="1">'Top-Up'!AQ424</f>
        <v>0.15375485042527395</v>
      </c>
      <c r="I129" s="470">
        <f ca="1">'Top-Up'!AR424</f>
        <v>8.7573505070869112E-2</v>
      </c>
      <c r="J129" s="470">
        <f ca="1">'Top-Up'!AS424</f>
        <v>0.31178023874001964</v>
      </c>
      <c r="K129" s="470">
        <f ca="1">'Top-Up'!AT424</f>
        <v>0.16092338703580128</v>
      </c>
      <c r="L129" s="470">
        <f ca="1">'Top-Up'!AU424</f>
        <v>8.9936857030621903E-2</v>
      </c>
      <c r="M129" s="470">
        <f ca="1">'Top-Up'!AV424</f>
        <v>3.5746648519762309E-3</v>
      </c>
      <c r="N129" s="470">
        <f ca="1">'Top-Up'!AW424</f>
        <v>0.15144073717226661</v>
      </c>
      <c r="O129" s="470">
        <f ca="1">'Top-Up'!AX424</f>
        <v>0</v>
      </c>
      <c r="P129" s="470">
        <f ca="1">'Top-Up'!AY424</f>
        <v>1.602615314247045E-2</v>
      </c>
      <c r="Q129" s="470">
        <f ca="1">'Top-Up'!AZ424</f>
        <v>4.6279820052045298E-2</v>
      </c>
      <c r="R129" s="470">
        <f ca="1">'Top-Up'!BA424</f>
        <v>0</v>
      </c>
      <c r="S129" s="470">
        <f ca="1">'Top-Up'!BB424</f>
        <v>0</v>
      </c>
    </row>
    <row r="130" spans="1:26" s="3" customFormat="1" x14ac:dyDescent="0.35">
      <c r="A130" s="454" t="s">
        <v>1853</v>
      </c>
      <c r="B130" s="455"/>
      <c r="C130" s="466">
        <f t="shared" ca="1" si="2"/>
        <v>0.15612944277868887</v>
      </c>
      <c r="D130" s="466">
        <f t="shared" ca="1" si="2"/>
        <v>0.363339386730756</v>
      </c>
      <c r="E130" s="466">
        <f t="shared" ca="1" si="2"/>
        <v>3.9735426759811211E-2</v>
      </c>
      <c r="F130" s="466">
        <f ca="1">'Top-Up'!AO425</f>
        <v>0.69768934940915517</v>
      </c>
      <c r="G130" s="466">
        <f ca="1">'Top-Up'!AP425</f>
        <v>0.41349345985431396</v>
      </c>
      <c r="H130" s="466">
        <f ca="1">'Top-Up'!AQ425</f>
        <v>0.30858988179272773</v>
      </c>
      <c r="I130" s="466">
        <f ca="1">'Top-Up'!AR425</f>
        <v>0.39524566624498686</v>
      </c>
      <c r="J130" s="466">
        <f ca="1">'Top-Up'!AS425</f>
        <v>9.8667142168372163E-2</v>
      </c>
      <c r="K130" s="466">
        <f ca="1">'Top-Up'!AT425</f>
        <v>4.7252161850319038E-2</v>
      </c>
      <c r="L130" s="466">
        <f ca="1">'Top-Up'!AU425</f>
        <v>0.20469686678405336</v>
      </c>
      <c r="M130" s="466">
        <f ca="1">'Top-Up'!AV425</f>
        <v>6.1022489211655873E-2</v>
      </c>
      <c r="N130" s="466">
        <f ca="1">'Top-Up'!AW425</f>
        <v>0.53762206594772621</v>
      </c>
      <c r="O130" s="466">
        <f ca="1">'Top-Up'!AX425</f>
        <v>0.41913626200654219</v>
      </c>
      <c r="P130" s="466">
        <f ca="1">'Top-Up'!AY425</f>
        <v>0.12164906638887475</v>
      </c>
      <c r="Q130" s="466">
        <f ca="1">'Top-Up'!AZ425</f>
        <v>2.108404607754278E-2</v>
      </c>
      <c r="R130" s="466">
        <f ca="1">'Top-Up'!BA425</f>
        <v>1.2450010411410202E-2</v>
      </c>
      <c r="S130" s="466">
        <f ca="1">'Top-Up'!BB425</f>
        <v>0</v>
      </c>
    </row>
    <row r="131" spans="1:26" x14ac:dyDescent="0.35">
      <c r="A131" s="450" t="s">
        <v>1854</v>
      </c>
      <c r="B131" s="451"/>
      <c r="C131" s="470">
        <f t="shared" ref="C131:E150" ca="1" si="3">C219/C$247</f>
        <v>5.2161651282967188E-3</v>
      </c>
      <c r="D131" s="470">
        <f t="shared" ca="1" si="3"/>
        <v>1.4502220553206116E-2</v>
      </c>
      <c r="E131" s="471">
        <f t="shared" ca="1" si="3"/>
        <v>0</v>
      </c>
      <c r="F131" s="470">
        <f ca="1">'Top-Up'!AO426</f>
        <v>7.4904363107222358E-3</v>
      </c>
      <c r="G131" s="470">
        <f ca="1">'Top-Up'!AP426</f>
        <v>1.5114770128924785E-2</v>
      </c>
      <c r="H131" s="470">
        <f ca="1">'Top-Up'!AQ426</f>
        <v>2.1702334510254263E-2</v>
      </c>
      <c r="I131" s="470">
        <f ca="1">'Top-Up'!AR426</f>
        <v>2.8002570316536139E-2</v>
      </c>
      <c r="J131" s="470">
        <f ca="1">'Top-Up'!AS426</f>
        <v>0</v>
      </c>
      <c r="K131" s="470">
        <f ca="1">'Top-Up'!AT426</f>
        <v>0</v>
      </c>
      <c r="L131" s="470">
        <f ca="1">'Top-Up'!AU426</f>
        <v>4.0292856142103949E-2</v>
      </c>
      <c r="M131" s="470">
        <f ca="1">'Top-Up'!AV426</f>
        <v>0</v>
      </c>
      <c r="N131" s="470">
        <f ca="1">'Top-Up'!AW426</f>
        <v>0</v>
      </c>
      <c r="O131" s="470">
        <f ca="1">'Top-Up'!AX426</f>
        <v>0</v>
      </c>
      <c r="P131" s="470">
        <f ca="1">'Top-Up'!AY426</f>
        <v>0</v>
      </c>
      <c r="Q131" s="470">
        <f ca="1">'Top-Up'!AZ426</f>
        <v>0</v>
      </c>
      <c r="R131" s="470">
        <f ca="1">'Top-Up'!BA426</f>
        <v>0</v>
      </c>
      <c r="S131" s="470">
        <f ca="1">'Top-Up'!BB426</f>
        <v>0</v>
      </c>
    </row>
    <row r="132" spans="1:26" x14ac:dyDescent="0.35">
      <c r="A132" s="450" t="s">
        <v>1855</v>
      </c>
      <c r="B132" s="451"/>
      <c r="C132" s="470">
        <f t="shared" ca="1" si="3"/>
        <v>4.3638030563027244E-2</v>
      </c>
      <c r="D132" s="470">
        <f t="shared" ca="1" si="3"/>
        <v>0.10584370142244065</v>
      </c>
      <c r="E132" s="471">
        <f t="shared" ca="1" si="3"/>
        <v>8.6958472277020183E-3</v>
      </c>
      <c r="F132" s="470">
        <f ca="1">'Top-Up'!AO427</f>
        <v>9.2939526788840307E-2</v>
      </c>
      <c r="G132" s="470">
        <f ca="1">'Top-Up'!AP427</f>
        <v>0.22623599952041287</v>
      </c>
      <c r="H132" s="470">
        <f ca="1">'Top-Up'!AQ427</f>
        <v>0.1158369692579333</v>
      </c>
      <c r="I132" s="470">
        <f ca="1">'Top-Up'!AR427</f>
        <v>0.17622269110757452</v>
      </c>
      <c r="J132" s="470">
        <f ca="1">'Top-Up'!AS427</f>
        <v>4.1825521931087309E-2</v>
      </c>
      <c r="K132" s="470">
        <f ca="1">'Top-Up'!AT427</f>
        <v>1.4804992653029026E-2</v>
      </c>
      <c r="L132" s="470">
        <f ca="1">'Top-Up'!AU427</f>
        <v>5.3582893282745445E-2</v>
      </c>
      <c r="M132" s="470">
        <f ca="1">'Top-Up'!AV427</f>
        <v>0</v>
      </c>
      <c r="N132" s="470">
        <f ca="1">'Top-Up'!AW427</f>
        <v>0</v>
      </c>
      <c r="O132" s="470">
        <f ca="1">'Top-Up'!AX427</f>
        <v>0</v>
      </c>
      <c r="P132" s="470">
        <f ca="1">'Top-Up'!AY427</f>
        <v>5.7417167281857383E-2</v>
      </c>
      <c r="Q132" s="470">
        <f ca="1">'Top-Up'!AZ427</f>
        <v>0</v>
      </c>
      <c r="R132" s="470">
        <f ca="1">'Top-Up'!BA427</f>
        <v>0</v>
      </c>
      <c r="S132" s="470">
        <f ca="1">'Top-Up'!BB427</f>
        <v>0</v>
      </c>
    </row>
    <row r="133" spans="1:26" x14ac:dyDescent="0.35">
      <c r="A133" s="450" t="s">
        <v>1856</v>
      </c>
      <c r="B133" s="451"/>
      <c r="C133" s="470">
        <f t="shared" ca="1" si="3"/>
        <v>1.4948034605376829E-2</v>
      </c>
      <c r="D133" s="470">
        <f t="shared" ca="1" si="3"/>
        <v>3.8028764243040462E-2</v>
      </c>
      <c r="E133" s="471">
        <f t="shared" ca="1" si="3"/>
        <v>1.9831219958012475E-3</v>
      </c>
      <c r="F133" s="470">
        <f ca="1">'Top-Up'!AO428</f>
        <v>0.22894116590102156</v>
      </c>
      <c r="G133" s="470">
        <f ca="1">'Top-Up'!AP428</f>
        <v>3.2396748256317276E-2</v>
      </c>
      <c r="H133" s="470">
        <f ca="1">'Top-Up'!AQ428</f>
        <v>9.184788402430628E-3</v>
      </c>
      <c r="I133" s="470">
        <f ca="1">'Top-Up'!AR428</f>
        <v>2.256408111776094E-2</v>
      </c>
      <c r="J133" s="470">
        <f ca="1">'Top-Up'!AS428</f>
        <v>0</v>
      </c>
      <c r="K133" s="470">
        <f ca="1">'Top-Up'!AT428</f>
        <v>0</v>
      </c>
      <c r="L133" s="470">
        <f ca="1">'Top-Up'!AU428</f>
        <v>0</v>
      </c>
      <c r="M133" s="470">
        <f ca="1">'Top-Up'!AV428</f>
        <v>0</v>
      </c>
      <c r="N133" s="470">
        <f ca="1">'Top-Up'!AW428</f>
        <v>0</v>
      </c>
      <c r="O133" s="470">
        <f ca="1">'Top-Up'!AX428</f>
        <v>0</v>
      </c>
      <c r="P133" s="470">
        <f ca="1">'Top-Up'!AY428</f>
        <v>0</v>
      </c>
      <c r="Q133" s="470">
        <f ca="1">'Top-Up'!AZ428</f>
        <v>0</v>
      </c>
      <c r="R133" s="470">
        <f ca="1">'Top-Up'!BA428</f>
        <v>7.4663949312808106E-3</v>
      </c>
      <c r="S133" s="470">
        <f ca="1">'Top-Up'!BB428</f>
        <v>0</v>
      </c>
    </row>
    <row r="134" spans="1:26" x14ac:dyDescent="0.35">
      <c r="A134" s="450" t="s">
        <v>1857</v>
      </c>
      <c r="B134" s="451"/>
      <c r="C134" s="470">
        <f t="shared" ca="1" si="3"/>
        <v>7.8344535948079962E-3</v>
      </c>
      <c r="D134" s="470">
        <f t="shared" ca="1" si="3"/>
        <v>1.6403902757575285E-2</v>
      </c>
      <c r="E134" s="471">
        <f t="shared" ca="1" si="3"/>
        <v>3.020820696211081E-3</v>
      </c>
      <c r="F134" s="470">
        <f ca="1">'Top-Up'!AO429</f>
        <v>3.5746281067723464E-2</v>
      </c>
      <c r="G134" s="470">
        <f ca="1">'Top-Up'!AP429</f>
        <v>0</v>
      </c>
      <c r="H134" s="470">
        <f ca="1">'Top-Up'!AQ429</f>
        <v>2.1054832480230868E-2</v>
      </c>
      <c r="I134" s="470">
        <f ca="1">'Top-Up'!AR429</f>
        <v>6.1160716574541536E-2</v>
      </c>
      <c r="J134" s="470">
        <f ca="1">'Top-Up'!AS429</f>
        <v>0</v>
      </c>
      <c r="K134" s="470">
        <f ca="1">'Top-Up'!AT429</f>
        <v>0</v>
      </c>
      <c r="L134" s="470">
        <f ca="1">'Top-Up'!AU429</f>
        <v>0</v>
      </c>
      <c r="M134" s="470">
        <f ca="1">'Top-Up'!AV429</f>
        <v>0</v>
      </c>
      <c r="N134" s="470">
        <f ca="1">'Top-Up'!AW429</f>
        <v>0</v>
      </c>
      <c r="O134" s="470">
        <f ca="1">'Top-Up'!AX429</f>
        <v>0</v>
      </c>
      <c r="P134" s="470">
        <f ca="1">'Top-Up'!AY429</f>
        <v>1.9945953821532806E-2</v>
      </c>
      <c r="Q134" s="470">
        <f ca="1">'Top-Up'!AZ429</f>
        <v>0</v>
      </c>
      <c r="R134" s="470">
        <f ca="1">'Top-Up'!BA429</f>
        <v>0</v>
      </c>
      <c r="S134" s="470">
        <f ca="1">'Top-Up'!BB429</f>
        <v>0</v>
      </c>
    </row>
    <row r="135" spans="1:26" x14ac:dyDescent="0.35">
      <c r="A135" s="450" t="s">
        <v>1858</v>
      </c>
      <c r="B135" s="451"/>
      <c r="C135" s="470">
        <f t="shared" ca="1" si="3"/>
        <v>2.2724988015724555E-2</v>
      </c>
      <c r="D135" s="470">
        <f t="shared" ca="1" si="3"/>
        <v>5.661088039806586E-2</v>
      </c>
      <c r="E135" s="471">
        <f t="shared" ca="1" si="3"/>
        <v>3.6905969747397156E-3</v>
      </c>
      <c r="F135" s="470">
        <f ca="1">'Top-Up'!AO430</f>
        <v>0.27538913111295071</v>
      </c>
      <c r="G135" s="470">
        <f ca="1">'Top-Up'!AP430</f>
        <v>1.6418811418519419E-2</v>
      </c>
      <c r="H135" s="470">
        <f ca="1">'Top-Up'!AQ430</f>
        <v>6.7589259428101761E-2</v>
      </c>
      <c r="I135" s="470">
        <f ca="1">'Top-Up'!AR430</f>
        <v>8.3471591377439702E-2</v>
      </c>
      <c r="J135" s="470">
        <f ca="1">'Top-Up'!AS430</f>
        <v>0</v>
      </c>
      <c r="K135" s="470">
        <f ca="1">'Top-Up'!AT430</f>
        <v>0</v>
      </c>
      <c r="L135" s="470">
        <f ca="1">'Top-Up'!AU430</f>
        <v>0</v>
      </c>
      <c r="M135" s="470">
        <f ca="1">'Top-Up'!AV430</f>
        <v>0</v>
      </c>
      <c r="N135" s="470">
        <f ca="1">'Top-Up'!AW430</f>
        <v>0</v>
      </c>
      <c r="O135" s="470">
        <f ca="1">'Top-Up'!AX430</f>
        <v>0</v>
      </c>
      <c r="P135" s="470">
        <f ca="1">'Top-Up'!AY430</f>
        <v>1.5628341390328041E-2</v>
      </c>
      <c r="Q135" s="470">
        <f ca="1">'Top-Up'!AZ430</f>
        <v>0</v>
      </c>
      <c r="R135" s="470">
        <f ca="1">'Top-Up'!BA430</f>
        <v>4.9836154801293922E-3</v>
      </c>
      <c r="S135" s="470">
        <f ca="1">'Top-Up'!BB430</f>
        <v>0</v>
      </c>
    </row>
    <row r="136" spans="1:26" x14ac:dyDescent="0.35">
      <c r="A136" s="450" t="s">
        <v>1859</v>
      </c>
      <c r="B136" s="451"/>
      <c r="C136" s="470">
        <f t="shared" ca="1" si="3"/>
        <v>2.5293994356571869E-3</v>
      </c>
      <c r="D136" s="470">
        <f t="shared" ca="1" si="3"/>
        <v>7.0323518486911244E-3</v>
      </c>
      <c r="E136" s="471">
        <f t="shared" ca="1" si="3"/>
        <v>0</v>
      </c>
      <c r="F136" s="470">
        <f ca="1">'Top-Up'!AO431</f>
        <v>4.2096395475354299E-2</v>
      </c>
      <c r="G136" s="470">
        <f ca="1">'Top-Up'!AP431</f>
        <v>0</v>
      </c>
      <c r="H136" s="470">
        <f ca="1">'Top-Up'!AQ431</f>
        <v>0</v>
      </c>
      <c r="I136" s="470">
        <f ca="1">'Top-Up'!AR431</f>
        <v>1.2521301913770311E-2</v>
      </c>
      <c r="J136" s="470">
        <f ca="1">'Top-Up'!AS431</f>
        <v>0</v>
      </c>
      <c r="K136" s="470">
        <f ca="1">'Top-Up'!AT431</f>
        <v>0</v>
      </c>
      <c r="L136" s="470">
        <f ca="1">'Top-Up'!AU431</f>
        <v>0</v>
      </c>
      <c r="M136" s="470">
        <f ca="1">'Top-Up'!AV431</f>
        <v>0</v>
      </c>
      <c r="N136" s="470">
        <f ca="1">'Top-Up'!AW431</f>
        <v>0</v>
      </c>
      <c r="O136" s="470">
        <f ca="1">'Top-Up'!AX431</f>
        <v>0</v>
      </c>
      <c r="P136" s="470">
        <f ca="1">'Top-Up'!AY431</f>
        <v>0</v>
      </c>
      <c r="Q136" s="470">
        <f ca="1">'Top-Up'!AZ431</f>
        <v>0</v>
      </c>
      <c r="R136" s="470">
        <f ca="1">'Top-Up'!BA431</f>
        <v>0</v>
      </c>
      <c r="S136" s="470">
        <f ca="1">'Top-Up'!BB431</f>
        <v>0</v>
      </c>
    </row>
    <row r="137" spans="1:26" ht="17.149999999999999" customHeight="1" x14ac:dyDescent="0.35">
      <c r="A137" s="450" t="s">
        <v>1860</v>
      </c>
      <c r="B137" s="451"/>
      <c r="C137" s="470">
        <f t="shared" ca="1" si="3"/>
        <v>1.1338779440194019E-2</v>
      </c>
      <c r="D137" s="470">
        <f t="shared" ca="1" si="3"/>
        <v>2.3023472342194796E-2</v>
      </c>
      <c r="E137" s="471">
        <f t="shared" ca="1" si="3"/>
        <v>4.7752511322777117E-3</v>
      </c>
      <c r="F137" s="470">
        <f ca="1">'Top-Up'!AO432</f>
        <v>1.5086412752542657E-2</v>
      </c>
      <c r="G137" s="470">
        <f ca="1">'Top-Up'!AP432</f>
        <v>8.9225562682851992E-2</v>
      </c>
      <c r="H137" s="470">
        <f ca="1">'Top-Up'!AQ432</f>
        <v>3.0695162691563846E-2</v>
      </c>
      <c r="I137" s="470">
        <f ca="1">'Top-Up'!AR432</f>
        <v>5.8244067867552754E-3</v>
      </c>
      <c r="J137" s="470">
        <f ca="1">'Top-Up'!AS432</f>
        <v>0</v>
      </c>
      <c r="K137" s="470">
        <f ca="1">'Top-Up'!AT432</f>
        <v>0</v>
      </c>
      <c r="L137" s="470">
        <f ca="1">'Top-Up'!AU432</f>
        <v>0</v>
      </c>
      <c r="M137" s="470">
        <f ca="1">'Top-Up'!AV432</f>
        <v>0</v>
      </c>
      <c r="N137" s="470">
        <f ca="1">'Top-Up'!AW432</f>
        <v>0</v>
      </c>
      <c r="O137" s="470">
        <f ca="1">'Top-Up'!AX432</f>
        <v>0</v>
      </c>
      <c r="P137" s="470">
        <f ca="1">'Top-Up'!AY432</f>
        <v>0</v>
      </c>
      <c r="Q137" s="470">
        <f ca="1">'Top-Up'!AZ432</f>
        <v>2.108404607754278E-2</v>
      </c>
      <c r="R137" s="470">
        <f ca="1">'Top-Up'!BA432</f>
        <v>0</v>
      </c>
      <c r="S137" s="470">
        <f ca="1">'Top-Up'!BB432</f>
        <v>0</v>
      </c>
    </row>
    <row r="138" spans="1:26" ht="16" customHeight="1" x14ac:dyDescent="0.35">
      <c r="A138" s="450" t="s">
        <v>1861</v>
      </c>
      <c r="B138" s="451"/>
      <c r="C138" s="470">
        <f t="shared" ca="1" si="3"/>
        <v>1.1628622282384862E-3</v>
      </c>
      <c r="D138" s="470">
        <f t="shared" ca="1" si="3"/>
        <v>3.2330426840635734E-3</v>
      </c>
      <c r="E138" s="471">
        <f t="shared" ca="1" si="3"/>
        <v>0</v>
      </c>
      <c r="F138" s="470">
        <f ca="1">'Top-Up'!AO433</f>
        <v>0</v>
      </c>
      <c r="G138" s="470">
        <f ca="1">'Top-Up'!AP433</f>
        <v>1.6963022064773948E-2</v>
      </c>
      <c r="H138" s="470">
        <f ca="1">'Top-Up'!AQ433</f>
        <v>0</v>
      </c>
      <c r="I138" s="470">
        <f ca="1">'Top-Up'!AR433</f>
        <v>0</v>
      </c>
      <c r="J138" s="470">
        <f ca="1">'Top-Up'!AS433</f>
        <v>0</v>
      </c>
      <c r="K138" s="470">
        <f ca="1">'Top-Up'!AT433</f>
        <v>0</v>
      </c>
      <c r="L138" s="470">
        <f ca="1">'Top-Up'!AU433</f>
        <v>0</v>
      </c>
      <c r="M138" s="470">
        <f ca="1">'Top-Up'!AV433</f>
        <v>0</v>
      </c>
      <c r="N138" s="470">
        <f ca="1">'Top-Up'!AW433</f>
        <v>0</v>
      </c>
      <c r="O138" s="470">
        <f ca="1">'Top-Up'!AX433</f>
        <v>0</v>
      </c>
      <c r="P138" s="470">
        <f ca="1">'Top-Up'!AY433</f>
        <v>0</v>
      </c>
      <c r="Q138" s="470">
        <f ca="1">'Top-Up'!AZ433</f>
        <v>0</v>
      </c>
      <c r="R138" s="470">
        <f ca="1">'Top-Up'!BA433</f>
        <v>0</v>
      </c>
      <c r="S138" s="470">
        <f ca="1">'Top-Up'!BB433</f>
        <v>0</v>
      </c>
    </row>
    <row r="139" spans="1:26" x14ac:dyDescent="0.35">
      <c r="A139" s="450" t="s">
        <v>1862</v>
      </c>
      <c r="B139" s="451"/>
      <c r="C139" s="470">
        <f t="shared" ca="1" si="3"/>
        <v>4.1921378741618569E-3</v>
      </c>
      <c r="D139" s="470">
        <f t="shared" ca="1" si="3"/>
        <v>3.9285460793506187E-3</v>
      </c>
      <c r="E139" s="471">
        <f t="shared" ca="1" si="3"/>
        <v>4.3402027160441619E-3</v>
      </c>
      <c r="F139" s="470">
        <f ca="1">'Top-Up'!AO434</f>
        <v>0</v>
      </c>
      <c r="G139" s="470">
        <f ca="1">'Top-Up'!AP434</f>
        <v>0</v>
      </c>
      <c r="H139" s="470">
        <f ca="1">'Top-Up'!AQ434</f>
        <v>0</v>
      </c>
      <c r="I139" s="470">
        <f ca="1">'Top-Up'!AR434</f>
        <v>5.4783070506084401E-3</v>
      </c>
      <c r="J139" s="470">
        <f ca="1">'Top-Up'!AS434</f>
        <v>0</v>
      </c>
      <c r="K139" s="470">
        <f ca="1">'Top-Up'!AT434</f>
        <v>0</v>
      </c>
      <c r="L139" s="470">
        <f ca="1">'Top-Up'!AU434</f>
        <v>0</v>
      </c>
      <c r="M139" s="470">
        <f ca="1">'Top-Up'!AV434</f>
        <v>0</v>
      </c>
      <c r="N139" s="470">
        <f ca="1">'Top-Up'!AW434</f>
        <v>3.0935201428062678E-2</v>
      </c>
      <c r="O139" s="470">
        <f ca="1">'Top-Up'!AX434</f>
        <v>0</v>
      </c>
      <c r="P139" s="470">
        <f ca="1">'Top-Up'!AY434</f>
        <v>2.8657603895156522E-2</v>
      </c>
      <c r="Q139" s="470">
        <f ca="1">'Top-Up'!AZ434</f>
        <v>0</v>
      </c>
      <c r="R139" s="470">
        <f ca="1">'Top-Up'!BA434</f>
        <v>0</v>
      </c>
      <c r="S139" s="470">
        <f ca="1">'Top-Up'!BB434</f>
        <v>0</v>
      </c>
    </row>
    <row r="140" spans="1:26" x14ac:dyDescent="0.35">
      <c r="A140" s="450" t="s">
        <v>1863</v>
      </c>
      <c r="B140" s="451"/>
      <c r="C140" s="470">
        <f t="shared" ca="1" si="3"/>
        <v>1.3553966977868126E-2</v>
      </c>
      <c r="D140" s="470">
        <f t="shared" ca="1" si="3"/>
        <v>3.7683358108737922E-2</v>
      </c>
      <c r="E140" s="471">
        <f t="shared" ca="1" si="3"/>
        <v>0</v>
      </c>
      <c r="F140" s="470">
        <f ca="1">'Top-Up'!AO435</f>
        <v>0</v>
      </c>
      <c r="G140" s="470">
        <f ca="1">'Top-Up'!AP435</f>
        <v>1.7138545782513673E-2</v>
      </c>
      <c r="H140" s="470">
        <f ca="1">'Top-Up'!AQ435</f>
        <v>4.2526535022213076E-2</v>
      </c>
      <c r="I140" s="470">
        <f ca="1">'Top-Up'!AR435</f>
        <v>0</v>
      </c>
      <c r="J140" s="470">
        <f ca="1">'Top-Up'!AS435</f>
        <v>1.0223153609625408E-2</v>
      </c>
      <c r="K140" s="470">
        <f ca="1">'Top-Up'!AT435</f>
        <v>2.1777792095513913E-2</v>
      </c>
      <c r="L140" s="470">
        <f ca="1">'Top-Up'!AU435</f>
        <v>0</v>
      </c>
      <c r="M140" s="470">
        <f ca="1">'Top-Up'!AV435</f>
        <v>0</v>
      </c>
      <c r="N140" s="470">
        <f ca="1">'Top-Up'!AW435</f>
        <v>0.23999131623481731</v>
      </c>
      <c r="O140" s="470">
        <f ca="1">'Top-Up'!AX435</f>
        <v>8.1763140693595804E-2</v>
      </c>
      <c r="P140" s="470">
        <f ca="1">'Top-Up'!AY435</f>
        <v>0</v>
      </c>
      <c r="Q140" s="470">
        <f ca="1">'Top-Up'!AZ435</f>
        <v>0</v>
      </c>
      <c r="R140" s="470">
        <f ca="1">'Top-Up'!BA435</f>
        <v>0</v>
      </c>
      <c r="S140" s="470">
        <f ca="1">'Top-Up'!BB435</f>
        <v>0</v>
      </c>
      <c r="U140" s="27"/>
      <c r="V140" s="27"/>
      <c r="W140" s="27"/>
      <c r="X140" s="27"/>
      <c r="Y140" s="27"/>
      <c r="Z140" s="27"/>
    </row>
    <row r="141" spans="1:26" x14ac:dyDescent="0.35">
      <c r="A141" s="450" t="s">
        <v>1864</v>
      </c>
      <c r="B141" s="456"/>
      <c r="C141" s="472">
        <f t="shared" ca="1" si="3"/>
        <v>1.9152296248060502E-2</v>
      </c>
      <c r="D141" s="472">
        <f t="shared" ca="1" si="3"/>
        <v>2.969617553835004E-2</v>
      </c>
      <c r="E141" s="471">
        <f t="shared" ca="1" si="3"/>
        <v>1.3229586017035267E-2</v>
      </c>
      <c r="F141" s="472">
        <f ca="1">'Top-Up'!AO436</f>
        <v>0</v>
      </c>
      <c r="G141" s="472">
        <f ca="1">'Top-Up'!AP436</f>
        <v>0</v>
      </c>
      <c r="H141" s="472">
        <f ca="1">'Top-Up'!AQ436</f>
        <v>0</v>
      </c>
      <c r="I141" s="472">
        <f ca="1">'Top-Up'!AR436</f>
        <v>0</v>
      </c>
      <c r="J141" s="472">
        <f ca="1">'Top-Up'!AS436</f>
        <v>4.6618466627659449E-2</v>
      </c>
      <c r="K141" s="472">
        <f ca="1">'Top-Up'!AT436</f>
        <v>1.0669377101776095E-2</v>
      </c>
      <c r="L141" s="472">
        <f ca="1">'Top-Up'!AU436</f>
        <v>0.1023432784616687</v>
      </c>
      <c r="M141" s="472">
        <f ca="1">'Top-Up'!AV436</f>
        <v>6.1022489211655873E-2</v>
      </c>
      <c r="N141" s="472">
        <f ca="1">'Top-Up'!AW436</f>
        <v>0.1430159283259865</v>
      </c>
      <c r="O141" s="472">
        <f ca="1">'Top-Up'!AX436</f>
        <v>0</v>
      </c>
      <c r="P141" s="472">
        <f ca="1">'Top-Up'!AY436</f>
        <v>0</v>
      </c>
      <c r="Q141" s="472">
        <f ca="1">'Top-Up'!AZ436</f>
        <v>0</v>
      </c>
      <c r="R141" s="472">
        <f ca="1">'Top-Up'!BA436</f>
        <v>0</v>
      </c>
      <c r="S141" s="472">
        <f ca="1">'Top-Up'!BB436</f>
        <v>0</v>
      </c>
      <c r="U141" s="27"/>
      <c r="V141" s="27"/>
      <c r="W141" s="27"/>
      <c r="X141" s="27"/>
      <c r="Y141" s="27"/>
      <c r="Z141" s="27"/>
    </row>
    <row r="142" spans="1:26" x14ac:dyDescent="0.35">
      <c r="A142" s="450" t="s">
        <v>1865</v>
      </c>
      <c r="B142" s="456"/>
      <c r="C142" s="472">
        <f t="shared" ca="1" si="3"/>
        <v>2.9339481015809436E-4</v>
      </c>
      <c r="D142" s="472">
        <f t="shared" ca="1" si="3"/>
        <v>8.157096528629464E-4</v>
      </c>
      <c r="E142" s="471">
        <f t="shared" ca="1" si="3"/>
        <v>0</v>
      </c>
      <c r="F142" s="472">
        <f ca="1">'Top-Up'!AO437</f>
        <v>0</v>
      </c>
      <c r="G142" s="472">
        <f ca="1">'Top-Up'!AP437</f>
        <v>0</v>
      </c>
      <c r="H142" s="472">
        <f ca="1">'Top-Up'!AQ437</f>
        <v>0</v>
      </c>
      <c r="I142" s="472">
        <f ca="1">'Top-Up'!AR437</f>
        <v>0</v>
      </c>
      <c r="J142" s="472">
        <f ca="1">'Top-Up'!AS437</f>
        <v>0</v>
      </c>
      <c r="K142" s="472">
        <f ca="1">'Top-Up'!AT437</f>
        <v>0</v>
      </c>
      <c r="L142" s="472">
        <f ca="1">'Top-Up'!AU437</f>
        <v>8.4778388975352593E-3</v>
      </c>
      <c r="M142" s="472">
        <f ca="1">'Top-Up'!AV437</f>
        <v>0</v>
      </c>
      <c r="N142" s="472">
        <f ca="1">'Top-Up'!AW437</f>
        <v>0</v>
      </c>
      <c r="O142" s="472">
        <f ca="1">'Top-Up'!AX437</f>
        <v>0</v>
      </c>
      <c r="P142" s="472">
        <f ca="1">'Top-Up'!AY437</f>
        <v>0</v>
      </c>
      <c r="Q142" s="472">
        <f ca="1">'Top-Up'!AZ437</f>
        <v>0</v>
      </c>
      <c r="R142" s="472">
        <f ca="1">'Top-Up'!BA437</f>
        <v>0</v>
      </c>
      <c r="S142" s="472">
        <f ca="1">'Top-Up'!BB437</f>
        <v>0</v>
      </c>
      <c r="U142" s="27"/>
      <c r="V142" s="27"/>
      <c r="W142" s="27"/>
      <c r="X142" s="27"/>
      <c r="Y142" s="27"/>
      <c r="Z142" s="27"/>
    </row>
    <row r="143" spans="1:26" x14ac:dyDescent="0.35">
      <c r="A143" s="450" t="s">
        <v>1866</v>
      </c>
      <c r="B143" s="456"/>
      <c r="C143" s="472">
        <f t="shared" ca="1" si="3"/>
        <v>4.1667587378618823E-3</v>
      </c>
      <c r="D143" s="472">
        <f t="shared" ca="1" si="3"/>
        <v>1.1584612971829675E-2</v>
      </c>
      <c r="E143" s="471">
        <f t="shared" ca="1" si="3"/>
        <v>0</v>
      </c>
      <c r="F143" s="472">
        <f ca="1">'Top-Up'!AO438</f>
        <v>0</v>
      </c>
      <c r="G143" s="472">
        <f ca="1">'Top-Up'!AP438</f>
        <v>0</v>
      </c>
      <c r="H143" s="472">
        <f ca="1">'Top-Up'!AQ438</f>
        <v>0</v>
      </c>
      <c r="I143" s="472">
        <f ca="1">'Top-Up'!AR438</f>
        <v>0</v>
      </c>
      <c r="J143" s="472">
        <f ca="1">'Top-Up'!AS438</f>
        <v>0</v>
      </c>
      <c r="K143" s="472">
        <f ca="1">'Top-Up'!AT438</f>
        <v>0</v>
      </c>
      <c r="L143" s="472">
        <f ca="1">'Top-Up'!AU438</f>
        <v>0</v>
      </c>
      <c r="M143" s="472">
        <f ca="1">'Top-Up'!AV438</f>
        <v>0</v>
      </c>
      <c r="N143" s="472">
        <f ca="1">'Top-Up'!AW438</f>
        <v>0.11782899998877727</v>
      </c>
      <c r="O143" s="472">
        <f ca="1">'Top-Up'!AX438</f>
        <v>0</v>
      </c>
      <c r="P143" s="472">
        <f ca="1">'Top-Up'!AY438</f>
        <v>0</v>
      </c>
      <c r="Q143" s="472">
        <f ca="1">'Top-Up'!AZ438</f>
        <v>0</v>
      </c>
      <c r="R143" s="472">
        <f ca="1">'Top-Up'!BA438</f>
        <v>0</v>
      </c>
      <c r="S143" s="472">
        <f ca="1">'Top-Up'!BB438</f>
        <v>0</v>
      </c>
      <c r="U143" s="224"/>
      <c r="V143" s="224"/>
      <c r="W143" s="224"/>
      <c r="X143" s="224"/>
      <c r="Y143" s="224"/>
      <c r="Z143" s="224"/>
    </row>
    <row r="144" spans="1:26" x14ac:dyDescent="0.35">
      <c r="A144" s="450" t="s">
        <v>1867</v>
      </c>
      <c r="B144" s="456"/>
      <c r="C144" s="472">
        <f t="shared" ca="1" si="3"/>
        <v>5.089833537545321E-3</v>
      </c>
      <c r="D144" s="472">
        <f t="shared" ca="1" si="3"/>
        <v>1.4150987694036185E-2</v>
      </c>
      <c r="E144" s="471">
        <f t="shared" ca="1" si="3"/>
        <v>0</v>
      </c>
      <c r="F144" s="472">
        <f ca="1">'Top-Up'!AO439</f>
        <v>0</v>
      </c>
      <c r="G144" s="472">
        <f ca="1">'Top-Up'!AP439</f>
        <v>0</v>
      </c>
      <c r="H144" s="472">
        <f ca="1">'Top-Up'!AQ439</f>
        <v>0</v>
      </c>
      <c r="I144" s="472">
        <f ca="1">'Top-Up'!AR439</f>
        <v>0</v>
      </c>
      <c r="J144" s="472">
        <f ca="1">'Top-Up'!AS439</f>
        <v>0</v>
      </c>
      <c r="K144" s="472">
        <f ca="1">'Top-Up'!AT439</f>
        <v>0</v>
      </c>
      <c r="L144" s="472">
        <f ca="1">'Top-Up'!AU439</f>
        <v>0</v>
      </c>
      <c r="M144" s="472">
        <f ca="1">'Top-Up'!AV439</f>
        <v>0</v>
      </c>
      <c r="N144" s="472">
        <f ca="1">'Top-Up'!AW439</f>
        <v>5.8506199700823543E-3</v>
      </c>
      <c r="O144" s="472">
        <f ca="1">'Top-Up'!AX439</f>
        <v>0.31856178644625188</v>
      </c>
      <c r="P144" s="472">
        <f ca="1">'Top-Up'!AY439</f>
        <v>0</v>
      </c>
      <c r="Q144" s="472">
        <f ca="1">'Top-Up'!AZ439</f>
        <v>0</v>
      </c>
      <c r="R144" s="472">
        <f ca="1">'Top-Up'!BA439</f>
        <v>0</v>
      </c>
      <c r="S144" s="472">
        <f ca="1">'Top-Up'!BB439</f>
        <v>0</v>
      </c>
      <c r="U144" s="224"/>
      <c r="V144" s="224"/>
      <c r="W144" s="224"/>
      <c r="X144" s="224"/>
      <c r="Y144" s="224"/>
      <c r="Z144" s="224"/>
    </row>
    <row r="145" spans="1:19" x14ac:dyDescent="0.35">
      <c r="A145" s="450" t="s">
        <v>1868</v>
      </c>
      <c r="B145" s="456"/>
      <c r="C145" s="472">
        <f t="shared" ca="1" si="3"/>
        <v>2.8834158171003383E-4</v>
      </c>
      <c r="D145" s="472">
        <f t="shared" ca="1" si="3"/>
        <v>8.0166043631073975E-4</v>
      </c>
      <c r="E145" s="471">
        <f t="shared" ca="1" si="3"/>
        <v>0</v>
      </c>
      <c r="F145" s="472">
        <f ca="1">'Top-Up'!AO440</f>
        <v>0</v>
      </c>
      <c r="G145" s="472">
        <f ca="1">'Top-Up'!AP440</f>
        <v>0</v>
      </c>
      <c r="H145" s="472">
        <f ca="1">'Top-Up'!AQ440</f>
        <v>0</v>
      </c>
      <c r="I145" s="472">
        <f ca="1">'Top-Up'!AR440</f>
        <v>0</v>
      </c>
      <c r="J145" s="472">
        <f ca="1">'Top-Up'!AS440</f>
        <v>0</v>
      </c>
      <c r="K145" s="472">
        <f ca="1">'Top-Up'!AT440</f>
        <v>0</v>
      </c>
      <c r="L145" s="472">
        <f ca="1">'Top-Up'!AU440</f>
        <v>0</v>
      </c>
      <c r="M145" s="472">
        <f ca="1">'Top-Up'!AV440</f>
        <v>0</v>
      </c>
      <c r="N145" s="472">
        <f ca="1">'Top-Up'!AW440</f>
        <v>0</v>
      </c>
      <c r="O145" s="472">
        <f ca="1">'Top-Up'!AX440</f>
        <v>1.8811334866694507E-2</v>
      </c>
      <c r="P145" s="472">
        <f ca="1">'Top-Up'!AY440</f>
        <v>0</v>
      </c>
      <c r="Q145" s="472">
        <f ca="1">'Top-Up'!AZ440</f>
        <v>0</v>
      </c>
      <c r="R145" s="472">
        <f ca="1">'Top-Up'!BA440</f>
        <v>0</v>
      </c>
      <c r="S145" s="472">
        <f ca="1">'Top-Up'!BB440</f>
        <v>0</v>
      </c>
    </row>
    <row r="146" spans="1:19" s="3" customFormat="1" x14ac:dyDescent="0.35">
      <c r="A146" s="485" t="s">
        <v>1869</v>
      </c>
      <c r="B146" s="509"/>
      <c r="C146" s="510">
        <f t="shared" ca="1" si="3"/>
        <v>0.55624994410415918</v>
      </c>
      <c r="D146" s="510">
        <f t="shared" ca="1" si="3"/>
        <v>5.5609832297998846E-2</v>
      </c>
      <c r="E146" s="510">
        <f t="shared" ca="1" si="3"/>
        <v>0.83746961957851096</v>
      </c>
      <c r="F146" s="510">
        <f ca="1">'Top-Up'!AO441</f>
        <v>4.3349589299542891E-2</v>
      </c>
      <c r="G146" s="510">
        <f ca="1">'Top-Up'!AP441</f>
        <v>2.2528533231645401E-2</v>
      </c>
      <c r="H146" s="510">
        <f ca="1">'Top-Up'!AQ441</f>
        <v>0</v>
      </c>
      <c r="I146" s="510">
        <f ca="1">'Top-Up'!AR441</f>
        <v>0.16300223903004213</v>
      </c>
      <c r="J146" s="510">
        <f ca="1">'Top-Up'!AS441</f>
        <v>6.5029182616832187E-2</v>
      </c>
      <c r="K146" s="510">
        <f ca="1">'Top-Up'!AT441</f>
        <v>4.3592843031225445E-2</v>
      </c>
      <c r="L146" s="510">
        <f ca="1">'Top-Up'!AU441</f>
        <v>7.7589889129703604E-2</v>
      </c>
      <c r="M146" s="510">
        <f ca="1">'Top-Up'!AV441</f>
        <v>0.8062285687050994</v>
      </c>
      <c r="N146" s="510">
        <f ca="1">'Top-Up'!AW441</f>
        <v>3.8669001785078348E-3</v>
      </c>
      <c r="O146" s="510">
        <f ca="1">'Top-Up'!AX441</f>
        <v>3.7536925487351915E-2</v>
      </c>
      <c r="P146" s="510">
        <f ca="1">'Top-Up'!AY441</f>
        <v>0.80532807520248684</v>
      </c>
      <c r="Q146" s="510">
        <f ca="1">'Top-Up'!AZ441</f>
        <v>0.75193634059829073</v>
      </c>
      <c r="R146" s="510">
        <f ca="1">'Top-Up'!BA441</f>
        <v>0.89396652380551334</v>
      </c>
      <c r="S146" s="510">
        <f ca="1">'Top-Up'!BB441</f>
        <v>0.95208542942236185</v>
      </c>
    </row>
    <row r="147" spans="1:19" x14ac:dyDescent="0.35">
      <c r="A147" s="450" t="s">
        <v>1870</v>
      </c>
      <c r="B147" s="456"/>
      <c r="C147" s="472">
        <f t="shared" ca="1" si="3"/>
        <v>0.11606008675609278</v>
      </c>
      <c r="D147" s="472">
        <f t="shared" ca="1" si="3"/>
        <v>8.0277773331535202E-3</v>
      </c>
      <c r="E147" s="471">
        <f t="shared" ca="1" si="3"/>
        <v>0.17674401974551868</v>
      </c>
      <c r="F147" s="472">
        <f ca="1">'Top-Up'!AO442</f>
        <v>0</v>
      </c>
      <c r="G147" s="472">
        <f ca="1">'Top-Up'!AP442</f>
        <v>0</v>
      </c>
      <c r="H147" s="472">
        <f ca="1">'Top-Up'!AQ442</f>
        <v>0</v>
      </c>
      <c r="I147" s="472">
        <f ca="1">'Top-Up'!AR442</f>
        <v>1.800761008188902E-2</v>
      </c>
      <c r="J147" s="472">
        <f ca="1">'Top-Up'!AS442</f>
        <v>0</v>
      </c>
      <c r="K147" s="472">
        <f ca="1">'Top-Up'!AT442</f>
        <v>3.8004017001581153E-2</v>
      </c>
      <c r="L147" s="472">
        <f ca="1">'Top-Up'!AU442</f>
        <v>2.2194097809421193E-2</v>
      </c>
      <c r="M147" s="472">
        <f ca="1">'Top-Up'!AV442</f>
        <v>2.4549714239332658E-2</v>
      </c>
      <c r="N147" s="472">
        <f ca="1">'Top-Up'!AW442</f>
        <v>0</v>
      </c>
      <c r="O147" s="472">
        <f ca="1">'Top-Up'!AX442</f>
        <v>0</v>
      </c>
      <c r="P147" s="472">
        <f ca="1">'Top-Up'!AY442</f>
        <v>0</v>
      </c>
      <c r="Q147" s="472">
        <f ca="1">'Top-Up'!AZ442</f>
        <v>2.8342030082994581E-2</v>
      </c>
      <c r="R147" s="472">
        <f ca="1">'Top-Up'!BA442</f>
        <v>0.59808723954863585</v>
      </c>
      <c r="S147" s="472">
        <f ca="1">'Top-Up'!BB442</f>
        <v>4.4013236983173706E-2</v>
      </c>
    </row>
    <row r="148" spans="1:19" x14ac:dyDescent="0.35">
      <c r="A148" s="450" t="s">
        <v>1871</v>
      </c>
      <c r="B148" s="456"/>
      <c r="C148" s="472">
        <f t="shared" ca="1" si="3"/>
        <v>5.6851752627057626E-2</v>
      </c>
      <c r="D148" s="472">
        <f t="shared" ca="1" si="3"/>
        <v>0</v>
      </c>
      <c r="E148" s="471">
        <f t="shared" ca="1" si="3"/>
        <v>8.8786531816543529E-2</v>
      </c>
      <c r="F148" s="472">
        <f ca="1">'Top-Up'!AO443</f>
        <v>0</v>
      </c>
      <c r="G148" s="472">
        <f ca="1">'Top-Up'!AP443</f>
        <v>0</v>
      </c>
      <c r="H148" s="472">
        <f ca="1">'Top-Up'!AQ443</f>
        <v>0</v>
      </c>
      <c r="I148" s="472">
        <f ca="1">'Top-Up'!AR443</f>
        <v>0</v>
      </c>
      <c r="J148" s="472">
        <f ca="1">'Top-Up'!AS443</f>
        <v>0</v>
      </c>
      <c r="K148" s="472">
        <f ca="1">'Top-Up'!AT443</f>
        <v>0</v>
      </c>
      <c r="L148" s="472">
        <f ca="1">'Top-Up'!AU443</f>
        <v>0</v>
      </c>
      <c r="M148" s="472">
        <f ca="1">'Top-Up'!AV443</f>
        <v>0</v>
      </c>
      <c r="N148" s="472">
        <f ca="1">'Top-Up'!AW443</f>
        <v>0</v>
      </c>
      <c r="O148" s="472">
        <f ca="1">'Top-Up'!AX443</f>
        <v>0</v>
      </c>
      <c r="P148" s="472">
        <f ca="1">'Top-Up'!AY443</f>
        <v>2.6606557276707771E-2</v>
      </c>
      <c r="Q148" s="472">
        <f ca="1">'Top-Up'!AZ443</f>
        <v>0.35503506660336581</v>
      </c>
      <c r="R148" s="472">
        <f ca="1">'Top-Up'!BA443</f>
        <v>1.6363773655316168E-2</v>
      </c>
      <c r="S148" s="472">
        <f ca="1">'Top-Up'!BB443</f>
        <v>0</v>
      </c>
    </row>
    <row r="149" spans="1:19" x14ac:dyDescent="0.35">
      <c r="A149" s="450" t="s">
        <v>1872</v>
      </c>
      <c r="B149" s="456"/>
      <c r="C149" s="472">
        <f t="shared" ca="1" si="3"/>
        <v>5.6538275741868343E-2</v>
      </c>
      <c r="D149" s="472">
        <f t="shared" ca="1" si="3"/>
        <v>5.0272124508681333E-3</v>
      </c>
      <c r="E149" s="471">
        <f t="shared" ca="1" si="3"/>
        <v>8.5473081724099703E-2</v>
      </c>
      <c r="F149" s="472">
        <f ca="1">'Top-Up'!AO444</f>
        <v>0</v>
      </c>
      <c r="G149" s="472">
        <f ca="1">'Top-Up'!AP444</f>
        <v>0</v>
      </c>
      <c r="H149" s="472">
        <f ca="1">'Top-Up'!AQ444</f>
        <v>0</v>
      </c>
      <c r="I149" s="472">
        <f ca="1">'Top-Up'!AR444</f>
        <v>3.1046199887341586E-2</v>
      </c>
      <c r="J149" s="472">
        <f ca="1">'Top-Up'!AS444</f>
        <v>0</v>
      </c>
      <c r="K149" s="472">
        <f ca="1">'Top-Up'!AT444</f>
        <v>0</v>
      </c>
      <c r="L149" s="472">
        <f ca="1">'Top-Up'!AU444</f>
        <v>0</v>
      </c>
      <c r="M149" s="472">
        <f ca="1">'Top-Up'!AV444</f>
        <v>0</v>
      </c>
      <c r="N149" s="472">
        <f ca="1">'Top-Up'!AW444</f>
        <v>0</v>
      </c>
      <c r="O149" s="472">
        <f ca="1">'Top-Up'!AX444</f>
        <v>0</v>
      </c>
      <c r="P149" s="472">
        <f ca="1">'Top-Up'!AY444</f>
        <v>0</v>
      </c>
      <c r="Q149" s="472">
        <f ca="1">'Top-Up'!AZ444</f>
        <v>0</v>
      </c>
      <c r="R149" s="472">
        <f ca="1">'Top-Up'!BA444</f>
        <v>0</v>
      </c>
      <c r="S149" s="472">
        <f ca="1">'Top-Up'!BB444</f>
        <v>0.61201559978562114</v>
      </c>
    </row>
    <row r="150" spans="1:19" ht="16.5" customHeight="1" x14ac:dyDescent="0.35">
      <c r="A150" s="450" t="s">
        <v>1873</v>
      </c>
      <c r="B150" s="456"/>
      <c r="C150" s="472">
        <f t="shared" ca="1" si="3"/>
        <v>2.8270808080232177E-2</v>
      </c>
      <c r="D150" s="472">
        <f t="shared" ca="1" si="3"/>
        <v>0</v>
      </c>
      <c r="E150" s="471">
        <f t="shared" ca="1" si="3"/>
        <v>4.4151092712316951E-2</v>
      </c>
      <c r="F150" s="472">
        <f ca="1">'Top-Up'!AO445</f>
        <v>0</v>
      </c>
      <c r="G150" s="472">
        <f ca="1">'Top-Up'!AP445</f>
        <v>0</v>
      </c>
      <c r="H150" s="472">
        <f ca="1">'Top-Up'!AQ445</f>
        <v>0</v>
      </c>
      <c r="I150" s="472">
        <f ca="1">'Top-Up'!AR445</f>
        <v>0</v>
      </c>
      <c r="J150" s="472">
        <f ca="1">'Top-Up'!AS445</f>
        <v>0</v>
      </c>
      <c r="K150" s="472">
        <f ca="1">'Top-Up'!AT445</f>
        <v>0</v>
      </c>
      <c r="L150" s="472">
        <f ca="1">'Top-Up'!AU445</f>
        <v>0</v>
      </c>
      <c r="M150" s="472">
        <f ca="1">'Top-Up'!AV445</f>
        <v>0.1859385526590227</v>
      </c>
      <c r="N150" s="472">
        <f ca="1">'Top-Up'!AW445</f>
        <v>0</v>
      </c>
      <c r="O150" s="472">
        <f ca="1">'Top-Up'!AX445</f>
        <v>0</v>
      </c>
      <c r="P150" s="472">
        <f ca="1">'Top-Up'!AY445</f>
        <v>0</v>
      </c>
      <c r="Q150" s="472">
        <f ca="1">'Top-Up'!AZ445</f>
        <v>0</v>
      </c>
      <c r="R150" s="472">
        <f ca="1">'Top-Up'!BA445</f>
        <v>0</v>
      </c>
      <c r="S150" s="472">
        <f ca="1">'Top-Up'!BB445</f>
        <v>2.7494868480199806E-2</v>
      </c>
    </row>
    <row r="151" spans="1:19" x14ac:dyDescent="0.35">
      <c r="A151" s="450" t="s">
        <v>1874</v>
      </c>
      <c r="B151" s="456"/>
      <c r="C151" s="472">
        <f t="shared" ref="C151:E157" ca="1" si="4">C239/C$247</f>
        <v>1.1272137167747918E-2</v>
      </c>
      <c r="D151" s="472">
        <f t="shared" ca="1" si="4"/>
        <v>0</v>
      </c>
      <c r="E151" s="471">
        <f t="shared" ca="1" si="4"/>
        <v>1.760392457643202E-2</v>
      </c>
      <c r="F151" s="472">
        <f ca="1">'Top-Up'!AO446</f>
        <v>0</v>
      </c>
      <c r="G151" s="472">
        <f ca="1">'Top-Up'!AP446</f>
        <v>0</v>
      </c>
      <c r="H151" s="472">
        <f ca="1">'Top-Up'!AQ446</f>
        <v>0</v>
      </c>
      <c r="I151" s="472">
        <f ca="1">'Top-Up'!AR446</f>
        <v>0</v>
      </c>
      <c r="J151" s="472">
        <f ca="1">'Top-Up'!AS446</f>
        <v>0</v>
      </c>
      <c r="K151" s="472">
        <f ca="1">'Top-Up'!AT446</f>
        <v>0</v>
      </c>
      <c r="L151" s="472">
        <f ca="1">'Top-Up'!AU446</f>
        <v>0</v>
      </c>
      <c r="M151" s="472">
        <f ca="1">'Top-Up'!AV446</f>
        <v>0</v>
      </c>
      <c r="N151" s="472">
        <f ca="1">'Top-Up'!AW446</f>
        <v>0</v>
      </c>
      <c r="O151" s="472">
        <f ca="1">'Top-Up'!AX446</f>
        <v>0</v>
      </c>
      <c r="P151" s="472">
        <f ca="1">'Top-Up'!AY446</f>
        <v>0.10608925555304051</v>
      </c>
      <c r="Q151" s="472">
        <f ca="1">'Top-Up'!AZ446</f>
        <v>6.7848422705724977E-3</v>
      </c>
      <c r="R151" s="472">
        <f ca="1">'Top-Up'!BA446</f>
        <v>0</v>
      </c>
      <c r="S151" s="472">
        <f ca="1">'Top-Up'!BB446</f>
        <v>0</v>
      </c>
    </row>
    <row r="152" spans="1:19" x14ac:dyDescent="0.35">
      <c r="A152" s="450" t="s">
        <v>1875</v>
      </c>
      <c r="B152" s="456"/>
      <c r="C152" s="472">
        <f t="shared" ca="1" si="4"/>
        <v>2.0377773074157446E-2</v>
      </c>
      <c r="D152" s="472">
        <f t="shared" ca="1" si="4"/>
        <v>3.1911813034871512E-3</v>
      </c>
      <c r="E152" s="471">
        <f t="shared" ca="1" si="4"/>
        <v>3.0031829244010263E-2</v>
      </c>
      <c r="F152" s="472">
        <f ca="1">'Top-Up'!AO447</f>
        <v>0</v>
      </c>
      <c r="G152" s="472">
        <f ca="1">'Top-Up'!AP447</f>
        <v>1.3309053867739559E-2</v>
      </c>
      <c r="H152" s="472">
        <f ca="1">'Top-Up'!AQ447</f>
        <v>0</v>
      </c>
      <c r="I152" s="472">
        <f ca="1">'Top-Up'!AR447</f>
        <v>0</v>
      </c>
      <c r="J152" s="472">
        <f ca="1">'Top-Up'!AS447</f>
        <v>0</v>
      </c>
      <c r="K152" s="472">
        <f ca="1">'Top-Up'!AT447</f>
        <v>0</v>
      </c>
      <c r="L152" s="472">
        <f ca="1">'Top-Up'!AU447</f>
        <v>6.8029919165259103E-3</v>
      </c>
      <c r="M152" s="472">
        <f ca="1">'Top-Up'!AV447</f>
        <v>5.8966012657049385E-2</v>
      </c>
      <c r="N152" s="472">
        <f ca="1">'Top-Up'!AW447</f>
        <v>0</v>
      </c>
      <c r="O152" s="472">
        <f ca="1">'Top-Up'!AX447</f>
        <v>0</v>
      </c>
      <c r="P152" s="472">
        <f ca="1">'Top-Up'!AY447</f>
        <v>0</v>
      </c>
      <c r="Q152" s="472">
        <f ca="1">'Top-Up'!AZ447</f>
        <v>0</v>
      </c>
      <c r="R152" s="472">
        <f ca="1">'Top-Up'!BA447</f>
        <v>1.3091018924252934E-2</v>
      </c>
      <c r="S152" s="472">
        <f ca="1">'Top-Up'!BB447</f>
        <v>9.8605114242595993E-2</v>
      </c>
    </row>
    <row r="153" spans="1:19" x14ac:dyDescent="0.35">
      <c r="A153" s="450" t="s">
        <v>1876</v>
      </c>
      <c r="B153" s="456"/>
      <c r="C153" s="472">
        <f t="shared" ca="1" si="4"/>
        <v>2.4876923868510117E-2</v>
      </c>
      <c r="D153" s="472">
        <f t="shared" ca="1" si="4"/>
        <v>0</v>
      </c>
      <c r="E153" s="471">
        <f t="shared" ca="1" si="4"/>
        <v>3.8850795102805584E-2</v>
      </c>
      <c r="F153" s="472">
        <f ca="1">'Top-Up'!AO448</f>
        <v>0</v>
      </c>
      <c r="G153" s="472">
        <f ca="1">'Top-Up'!AP448</f>
        <v>0</v>
      </c>
      <c r="H153" s="472">
        <f ca="1">'Top-Up'!AQ448</f>
        <v>0</v>
      </c>
      <c r="I153" s="472">
        <f ca="1">'Top-Up'!AR448</f>
        <v>0</v>
      </c>
      <c r="J153" s="472">
        <f ca="1">'Top-Up'!AS448</f>
        <v>0</v>
      </c>
      <c r="K153" s="472">
        <f ca="1">'Top-Up'!AT448</f>
        <v>0</v>
      </c>
      <c r="L153" s="472">
        <f ca="1">'Top-Up'!AU448</f>
        <v>0</v>
      </c>
      <c r="M153" s="472">
        <f ca="1">'Top-Up'!AV448</f>
        <v>0.17920229869418797</v>
      </c>
      <c r="N153" s="472">
        <f ca="1">'Top-Up'!AW448</f>
        <v>0</v>
      </c>
      <c r="O153" s="472">
        <f ca="1">'Top-Up'!AX448</f>
        <v>0</v>
      </c>
      <c r="P153" s="472">
        <f ca="1">'Top-Up'!AY448</f>
        <v>0</v>
      </c>
      <c r="Q153" s="472">
        <f ca="1">'Top-Up'!AZ448</f>
        <v>0</v>
      </c>
      <c r="R153" s="472">
        <f ca="1">'Top-Up'!BA448</f>
        <v>0</v>
      </c>
      <c r="S153" s="472">
        <f ca="1">'Top-Up'!BB448</f>
        <v>0</v>
      </c>
    </row>
    <row r="154" spans="1:19" x14ac:dyDescent="0.35">
      <c r="A154" s="450" t="s">
        <v>1877</v>
      </c>
      <c r="B154" s="456"/>
      <c r="C154" s="472">
        <f t="shared" ca="1" si="4"/>
        <v>2.1426137633883211E-2</v>
      </c>
      <c r="D154" s="472">
        <f t="shared" ca="1" si="4"/>
        <v>0</v>
      </c>
      <c r="E154" s="471">
        <f t="shared" ca="1" si="4"/>
        <v>3.3461632453368202E-2</v>
      </c>
      <c r="F154" s="472">
        <f ca="1">'Top-Up'!AO449</f>
        <v>0</v>
      </c>
      <c r="G154" s="472">
        <f ca="1">'Top-Up'!AP449</f>
        <v>0</v>
      </c>
      <c r="H154" s="472">
        <f ca="1">'Top-Up'!AQ449</f>
        <v>0</v>
      </c>
      <c r="I154" s="472">
        <f ca="1">'Top-Up'!AR449</f>
        <v>0</v>
      </c>
      <c r="J154" s="472">
        <f ca="1">'Top-Up'!AS449</f>
        <v>0</v>
      </c>
      <c r="K154" s="472">
        <f ca="1">'Top-Up'!AT449</f>
        <v>0</v>
      </c>
      <c r="L154" s="472">
        <f ca="1">'Top-Up'!AU449</f>
        <v>0</v>
      </c>
      <c r="M154" s="472">
        <f ca="1">'Top-Up'!AV449</f>
        <v>0</v>
      </c>
      <c r="N154" s="472">
        <f ca="1">'Top-Up'!AW449</f>
        <v>0</v>
      </c>
      <c r="O154" s="472">
        <f ca="1">'Top-Up'!AX449</f>
        <v>0</v>
      </c>
      <c r="P154" s="472">
        <f ca="1">'Top-Up'!AY449</f>
        <v>0.18393849507815152</v>
      </c>
      <c r="Q154" s="472">
        <f ca="1">'Top-Up'!AZ449</f>
        <v>2.4743606887746621E-2</v>
      </c>
      <c r="R154" s="472">
        <f ca="1">'Top-Up'!BA449</f>
        <v>0</v>
      </c>
      <c r="S154" s="472">
        <f ca="1">'Top-Up'!BB449</f>
        <v>0</v>
      </c>
    </row>
    <row r="155" spans="1:19" x14ac:dyDescent="0.35">
      <c r="A155" s="450" t="s">
        <v>1878</v>
      </c>
      <c r="B155" s="456"/>
      <c r="C155" s="472">
        <f t="shared" ca="1" si="4"/>
        <v>3.9947520155052575E-2</v>
      </c>
      <c r="D155" s="472">
        <f t="shared" ca="1" si="4"/>
        <v>9.9823137043155239E-3</v>
      </c>
      <c r="E155" s="471">
        <f t="shared" ca="1" si="4"/>
        <v>5.677958261843933E-2</v>
      </c>
      <c r="F155" s="472">
        <f ca="1">'Top-Up'!AO450</f>
        <v>0</v>
      </c>
      <c r="G155" s="472">
        <f ca="1">'Top-Up'!AP450</f>
        <v>0</v>
      </c>
      <c r="H155" s="472">
        <f ca="1">'Top-Up'!AQ450</f>
        <v>0</v>
      </c>
      <c r="I155" s="472">
        <f ca="1">'Top-Up'!AR450</f>
        <v>3.2773292505761331E-2</v>
      </c>
      <c r="J155" s="472">
        <f ca="1">'Top-Up'!AS450</f>
        <v>0</v>
      </c>
      <c r="K155" s="472">
        <f ca="1">'Top-Up'!AT450</f>
        <v>0</v>
      </c>
      <c r="L155" s="472">
        <f ca="1">'Top-Up'!AU450</f>
        <v>4.8592799403756506E-2</v>
      </c>
      <c r="M155" s="472">
        <f ca="1">'Top-Up'!AV450</f>
        <v>0.18725608246981382</v>
      </c>
      <c r="N155" s="472">
        <f ca="1">'Top-Up'!AW450</f>
        <v>0</v>
      </c>
      <c r="O155" s="472">
        <f ca="1">'Top-Up'!AX450</f>
        <v>0</v>
      </c>
      <c r="P155" s="472">
        <f ca="1">'Top-Up'!AY450</f>
        <v>3.5822004868945653E-3</v>
      </c>
      <c r="Q155" s="472">
        <f ca="1">'Top-Up'!AZ450</f>
        <v>0</v>
      </c>
      <c r="R155" s="472">
        <f ca="1">'Top-Up'!BA450</f>
        <v>5.8884936190477757E-2</v>
      </c>
      <c r="S155" s="472">
        <f ca="1">'Top-Up'!BB450</f>
        <v>0</v>
      </c>
    </row>
    <row r="156" spans="1:19" x14ac:dyDescent="0.35">
      <c r="A156" s="450" t="s">
        <v>1879</v>
      </c>
      <c r="B156" s="456"/>
      <c r="C156" s="472">
        <f t="shared" ca="1" si="4"/>
        <v>1.3608942093634828E-2</v>
      </c>
      <c r="D156" s="472">
        <f t="shared" ca="1" si="4"/>
        <v>1.1321984895323878E-2</v>
      </c>
      <c r="E156" s="471">
        <f t="shared" ca="1" si="4"/>
        <v>1.4893572202102344E-2</v>
      </c>
      <c r="F156" s="472">
        <f ca="1">'Top-Up'!AO451</f>
        <v>0</v>
      </c>
      <c r="G156" s="472">
        <f ca="1">'Top-Up'!AP451</f>
        <v>0</v>
      </c>
      <c r="H156" s="472">
        <f ca="1">'Top-Up'!AQ451</f>
        <v>0</v>
      </c>
      <c r="I156" s="472">
        <f ca="1">'Top-Up'!AR451</f>
        <v>6.9920380253869541E-2</v>
      </c>
      <c r="J156" s="472">
        <f ca="1">'Top-Up'!AS451</f>
        <v>0</v>
      </c>
      <c r="K156" s="472">
        <f ca="1">'Top-Up'!AT451</f>
        <v>0</v>
      </c>
      <c r="L156" s="472">
        <f ca="1">'Top-Up'!AU451</f>
        <v>0</v>
      </c>
      <c r="M156" s="472">
        <f ca="1">'Top-Up'!AV451</f>
        <v>0</v>
      </c>
      <c r="N156" s="472">
        <f ca="1">'Top-Up'!AW451</f>
        <v>0</v>
      </c>
      <c r="O156" s="472">
        <f ca="1">'Top-Up'!AX451</f>
        <v>0</v>
      </c>
      <c r="P156" s="472">
        <f ca="1">'Top-Up'!AY451</f>
        <v>0</v>
      </c>
      <c r="Q156" s="472">
        <f ca="1">'Top-Up'!AZ451</f>
        <v>3.7419675231865922E-2</v>
      </c>
      <c r="R156" s="472">
        <f ca="1">'Top-Up'!BA451</f>
        <v>0</v>
      </c>
      <c r="S156" s="472">
        <f ca="1">'Top-Up'!BB451</f>
        <v>4.5958746115762124E-2</v>
      </c>
    </row>
    <row r="157" spans="1:19" x14ac:dyDescent="0.35">
      <c r="A157" s="450" t="s">
        <v>1880</v>
      </c>
      <c r="B157" s="456"/>
      <c r="C157" s="472">
        <f t="shared" ca="1" si="4"/>
        <v>0.1670195869059222</v>
      </c>
      <c r="D157" s="472">
        <f t="shared" ca="1" si="4"/>
        <v>1.8059362610850626E-2</v>
      </c>
      <c r="E157" s="471">
        <f t="shared" ca="1" si="4"/>
        <v>0.25069355738287435</v>
      </c>
      <c r="F157" s="472">
        <f ca="1">'Top-Up'!AO452</f>
        <v>4.3349589299542891E-2</v>
      </c>
      <c r="G157" s="472">
        <f ca="1">'Top-Up'!AP452</f>
        <v>9.2194793639058404E-3</v>
      </c>
      <c r="H157" s="472">
        <f ca="1">'Top-Up'!AQ452</f>
        <v>0</v>
      </c>
      <c r="I157" s="472">
        <f ca="1">'Top-Up'!AR452</f>
        <v>1.1254756301180639E-2</v>
      </c>
      <c r="J157" s="472">
        <f ca="1">'Top-Up'!AS452</f>
        <v>6.5029182616832187E-2</v>
      </c>
      <c r="K157" s="472">
        <f ca="1">'Top-Up'!AT452</f>
        <v>5.5888260296442886E-3</v>
      </c>
      <c r="L157" s="472">
        <f ca="1">'Top-Up'!AU452</f>
        <v>0</v>
      </c>
      <c r="M157" s="472">
        <f ca="1">'Top-Up'!AV452</f>
        <v>0.17031590798569299</v>
      </c>
      <c r="N157" s="472">
        <f ca="1">'Top-Up'!AW452</f>
        <v>3.8669001785078348E-3</v>
      </c>
      <c r="O157" s="472">
        <f ca="1">'Top-Up'!AX452</f>
        <v>3.7536925487351915E-2</v>
      </c>
      <c r="P157" s="472">
        <f ca="1">'Top-Up'!AY452</f>
        <v>0.48511156680769252</v>
      </c>
      <c r="Q157" s="472">
        <f ca="1">'Top-Up'!AZ452</f>
        <v>0.29961111952174541</v>
      </c>
      <c r="R157" s="472">
        <f ca="1">'Top-Up'!BA452</f>
        <v>0.20753955548683051</v>
      </c>
      <c r="S157" s="472">
        <f ca="1">'Top-Up'!BB452</f>
        <v>0.12399786381500899</v>
      </c>
    </row>
    <row r="158" spans="1:19" x14ac:dyDescent="0.35">
      <c r="A158" s="460"/>
      <c r="B158" s="456"/>
      <c r="C158" s="456"/>
      <c r="D158" s="456"/>
      <c r="E158" s="456"/>
      <c r="F158" s="456"/>
      <c r="G158" s="456"/>
      <c r="H158" s="456"/>
      <c r="I158" s="456"/>
      <c r="J158" s="456"/>
      <c r="K158" s="461"/>
      <c r="L158" s="461"/>
      <c r="M158" s="461"/>
      <c r="N158" s="461"/>
      <c r="O158" s="461"/>
      <c r="P158" s="461"/>
      <c r="Q158" s="461"/>
      <c r="R158" s="461"/>
      <c r="S158" s="461"/>
    </row>
    <row r="159" spans="1:19" s="480" customFormat="1" x14ac:dyDescent="0.35">
      <c r="A159" s="462" t="s">
        <v>1881</v>
      </c>
      <c r="B159" s="473"/>
      <c r="C159" s="474">
        <f t="shared" ref="C159:S159" ca="1" si="5">SUM(C92+C130+C146)</f>
        <v>1</v>
      </c>
      <c r="D159" s="474">
        <f t="shared" ca="1" si="5"/>
        <v>1</v>
      </c>
      <c r="E159" s="474">
        <f t="shared" ca="1" si="5"/>
        <v>1</v>
      </c>
      <c r="F159" s="475">
        <f t="shared" ca="1" si="5"/>
        <v>0.99999999999999989</v>
      </c>
      <c r="G159" s="475">
        <f t="shared" ca="1" si="5"/>
        <v>1.0000000000000002</v>
      </c>
      <c r="H159" s="475">
        <f t="shared" ca="1" si="5"/>
        <v>1</v>
      </c>
      <c r="I159" s="475">
        <f t="shared" ca="1" si="5"/>
        <v>0.99999999999999978</v>
      </c>
      <c r="J159" s="475">
        <f t="shared" ca="1" si="5"/>
        <v>1</v>
      </c>
      <c r="K159" s="475">
        <f t="shared" ca="1" si="5"/>
        <v>1</v>
      </c>
      <c r="L159" s="475">
        <f t="shared" ca="1" si="5"/>
        <v>1</v>
      </c>
      <c r="M159" s="475">
        <f t="shared" ca="1" si="5"/>
        <v>1</v>
      </c>
      <c r="N159" s="475">
        <f t="shared" ca="1" si="5"/>
        <v>1.0000000000000004</v>
      </c>
      <c r="O159" s="475">
        <f t="shared" ca="1" si="5"/>
        <v>1</v>
      </c>
      <c r="P159" s="475">
        <f t="shared" ca="1" si="5"/>
        <v>1</v>
      </c>
      <c r="Q159" s="475">
        <f t="shared" ca="1" si="5"/>
        <v>0.99999999999999978</v>
      </c>
      <c r="R159" s="475">
        <f t="shared" ca="1" si="5"/>
        <v>0.99999999999999978</v>
      </c>
      <c r="S159" s="475">
        <f t="shared" ca="1" si="5"/>
        <v>1.0000000000000004</v>
      </c>
    </row>
    <row r="161" spans="1:19" x14ac:dyDescent="0.35">
      <c r="A161" s="217" t="s">
        <v>2132</v>
      </c>
    </row>
    <row r="162" spans="1:19" x14ac:dyDescent="0.35">
      <c r="A162" s="217" t="s">
        <v>2133</v>
      </c>
    </row>
    <row r="163" spans="1:19" x14ac:dyDescent="0.35">
      <c r="A163" s="970" t="s">
        <v>2147</v>
      </c>
      <c r="B163" s="970"/>
      <c r="C163" s="970"/>
      <c r="D163" s="970"/>
      <c r="E163" s="970"/>
      <c r="F163" s="970"/>
      <c r="G163" s="970"/>
      <c r="H163" s="970"/>
      <c r="I163" s="970"/>
      <c r="J163" s="970"/>
    </row>
    <row r="164" spans="1:19" x14ac:dyDescent="0.35">
      <c r="A164" s="219"/>
      <c r="B164" s="219"/>
      <c r="C164" s="219"/>
      <c r="D164" s="219"/>
      <c r="E164" s="219"/>
      <c r="F164" s="219"/>
      <c r="G164" s="219"/>
      <c r="H164" s="219"/>
      <c r="I164" s="219"/>
      <c r="J164" s="219"/>
    </row>
    <row r="165" spans="1:19" ht="18.5" hidden="1" x14ac:dyDescent="0.45">
      <c r="A165" s="220"/>
    </row>
    <row r="166" spans="1:19" hidden="1" x14ac:dyDescent="0.35">
      <c r="A166" s="221"/>
      <c r="B166" s="43"/>
      <c r="C166" s="222"/>
      <c r="D166" s="222"/>
      <c r="E166" s="222"/>
      <c r="F166" s="222"/>
      <c r="G166" s="222"/>
      <c r="H166" s="222"/>
      <c r="I166" s="222"/>
      <c r="J166" s="222"/>
    </row>
    <row r="167" spans="1:19" hidden="1" x14ac:dyDescent="0.35">
      <c r="A167" s="221" t="s">
        <v>2138</v>
      </c>
      <c r="B167" s="43"/>
      <c r="C167" s="222">
        <f t="shared" ref="C167:S167" ca="1" si="6">C92-(C94+C95+C96+C97++C99+C100+C102+C103+C104+C106+C107+C109+C110+C112+C113+C115+C116+C118+C119+C121+C123+C124+C125+C126+C127+C128+C129)</f>
        <v>0</v>
      </c>
      <c r="D167" s="222">
        <f t="shared" ca="1" si="6"/>
        <v>0</v>
      </c>
      <c r="E167" s="222">
        <f t="shared" ca="1" si="6"/>
        <v>0</v>
      </c>
      <c r="F167" s="222">
        <f t="shared" ca="1" si="6"/>
        <v>0</v>
      </c>
      <c r="G167" s="222">
        <f t="shared" ca="1" si="6"/>
        <v>0</v>
      </c>
      <c r="H167" s="222">
        <f t="shared" ca="1" si="6"/>
        <v>0</v>
      </c>
      <c r="I167" s="222">
        <f t="shared" ca="1" si="6"/>
        <v>0</v>
      </c>
      <c r="J167" s="222">
        <f t="shared" ca="1" si="6"/>
        <v>0</v>
      </c>
      <c r="K167" s="222">
        <f t="shared" ca="1" si="6"/>
        <v>0</v>
      </c>
      <c r="L167" s="222">
        <f t="shared" ca="1" si="6"/>
        <v>0</v>
      </c>
      <c r="M167" s="222">
        <f t="shared" ca="1" si="6"/>
        <v>0</v>
      </c>
      <c r="N167" s="222">
        <f t="shared" ca="1" si="6"/>
        <v>0</v>
      </c>
      <c r="O167" s="222">
        <f t="shared" ca="1" si="6"/>
        <v>0</v>
      </c>
      <c r="P167" s="222">
        <f t="shared" ca="1" si="6"/>
        <v>0</v>
      </c>
      <c r="Q167" s="222">
        <f t="shared" ca="1" si="6"/>
        <v>0</v>
      </c>
      <c r="R167" s="222">
        <f t="shared" ca="1" si="6"/>
        <v>0</v>
      </c>
      <c r="S167" s="222">
        <f t="shared" ca="1" si="6"/>
        <v>0</v>
      </c>
    </row>
    <row r="168" spans="1:19" hidden="1" x14ac:dyDescent="0.35">
      <c r="A168" s="221" t="s">
        <v>2139</v>
      </c>
      <c r="B168" s="43"/>
      <c r="C168" s="222">
        <f t="shared" ref="C168:S168" ca="1" si="7">C130-SUM(C131:C145)</f>
        <v>0</v>
      </c>
      <c r="D168" s="222">
        <f t="shared" ca="1" si="7"/>
        <v>0</v>
      </c>
      <c r="E168" s="222">
        <f t="shared" ca="1" si="7"/>
        <v>0</v>
      </c>
      <c r="F168" s="222">
        <f t="shared" ca="1" si="7"/>
        <v>0</v>
      </c>
      <c r="G168" s="222">
        <f t="shared" ca="1" si="7"/>
        <v>0</v>
      </c>
      <c r="H168" s="222">
        <f t="shared" ca="1" si="7"/>
        <v>0</v>
      </c>
      <c r="I168" s="222">
        <f t="shared" ca="1" si="7"/>
        <v>0</v>
      </c>
      <c r="J168" s="222">
        <f t="shared" ca="1" si="7"/>
        <v>0</v>
      </c>
      <c r="K168" s="222">
        <f t="shared" ca="1" si="7"/>
        <v>0</v>
      </c>
      <c r="L168" s="222">
        <f t="shared" ca="1" si="7"/>
        <v>0</v>
      </c>
      <c r="M168" s="222">
        <f t="shared" ca="1" si="7"/>
        <v>0</v>
      </c>
      <c r="N168" s="222">
        <f t="shared" ca="1" si="7"/>
        <v>0</v>
      </c>
      <c r="O168" s="222">
        <f t="shared" ca="1" si="7"/>
        <v>0</v>
      </c>
      <c r="P168" s="222">
        <f t="shared" ca="1" si="7"/>
        <v>0</v>
      </c>
      <c r="Q168" s="222">
        <f t="shared" ca="1" si="7"/>
        <v>0</v>
      </c>
      <c r="R168" s="222">
        <f t="shared" ca="1" si="7"/>
        <v>0</v>
      </c>
      <c r="S168" s="222">
        <f t="shared" ca="1" si="7"/>
        <v>0</v>
      </c>
    </row>
    <row r="169" spans="1:19" hidden="1" x14ac:dyDescent="0.35">
      <c r="A169" s="221" t="s">
        <v>2140</v>
      </c>
      <c r="B169" s="43"/>
      <c r="C169" s="222">
        <f t="shared" ref="C169:S169" ca="1" si="8">C146-SUM(C147:C157)</f>
        <v>0</v>
      </c>
      <c r="D169" s="222">
        <f t="shared" ca="1" si="8"/>
        <v>0</v>
      </c>
      <c r="E169" s="222">
        <f t="shared" ca="1" si="8"/>
        <v>0</v>
      </c>
      <c r="F169" s="222">
        <f t="shared" ca="1" si="8"/>
        <v>0</v>
      </c>
      <c r="G169" s="222">
        <f t="shared" ca="1" si="8"/>
        <v>0</v>
      </c>
      <c r="H169" s="222">
        <f t="shared" ca="1" si="8"/>
        <v>0</v>
      </c>
      <c r="I169" s="222">
        <f t="shared" ca="1" si="8"/>
        <v>0</v>
      </c>
      <c r="J169" s="222">
        <f t="shared" ca="1" si="8"/>
        <v>0</v>
      </c>
      <c r="K169" s="222">
        <f t="shared" ca="1" si="8"/>
        <v>0</v>
      </c>
      <c r="L169" s="222">
        <f t="shared" ca="1" si="8"/>
        <v>0</v>
      </c>
      <c r="M169" s="222">
        <f t="shared" ca="1" si="8"/>
        <v>0</v>
      </c>
      <c r="N169" s="222">
        <f t="shared" ca="1" si="8"/>
        <v>0</v>
      </c>
      <c r="O169" s="222">
        <f t="shared" ca="1" si="8"/>
        <v>0</v>
      </c>
      <c r="P169" s="222">
        <f t="shared" ca="1" si="8"/>
        <v>0</v>
      </c>
      <c r="Q169" s="222">
        <f t="shared" ca="1" si="8"/>
        <v>0</v>
      </c>
      <c r="R169" s="222">
        <f t="shared" ca="1" si="8"/>
        <v>0</v>
      </c>
      <c r="S169" s="222">
        <f t="shared" ca="1" si="8"/>
        <v>0</v>
      </c>
    </row>
    <row r="170" spans="1:19" hidden="1" x14ac:dyDescent="0.35">
      <c r="A170" s="221" t="s">
        <v>2141</v>
      </c>
      <c r="B170" s="43"/>
      <c r="C170" s="223">
        <f t="shared" ref="C170:S170" ca="1" si="9">C89-C159</f>
        <v>-1</v>
      </c>
      <c r="D170" s="223">
        <f t="shared" ca="1" si="9"/>
        <v>-1</v>
      </c>
      <c r="E170" s="223">
        <f t="shared" ca="1" si="9"/>
        <v>-1</v>
      </c>
      <c r="F170" s="223">
        <f t="shared" ca="1" si="9"/>
        <v>-0.99999999999999989</v>
      </c>
      <c r="G170" s="223">
        <f t="shared" ca="1" si="9"/>
        <v>-1.0000000000000002</v>
      </c>
      <c r="H170" s="223">
        <f t="shared" ca="1" si="9"/>
        <v>-1</v>
      </c>
      <c r="I170" s="223">
        <f t="shared" ca="1" si="9"/>
        <v>-0.99999999999999978</v>
      </c>
      <c r="J170" s="223">
        <f t="shared" ca="1" si="9"/>
        <v>-1</v>
      </c>
      <c r="K170" s="223">
        <f t="shared" ca="1" si="9"/>
        <v>-1</v>
      </c>
      <c r="L170" s="223">
        <f t="shared" ca="1" si="9"/>
        <v>-1</v>
      </c>
      <c r="M170" s="223">
        <f t="shared" ca="1" si="9"/>
        <v>-1</v>
      </c>
      <c r="N170" s="223">
        <f t="shared" ca="1" si="9"/>
        <v>-1.0000000000000004</v>
      </c>
      <c r="O170" s="223">
        <f t="shared" ca="1" si="9"/>
        <v>-1</v>
      </c>
      <c r="P170" s="223">
        <f t="shared" ca="1" si="9"/>
        <v>-1</v>
      </c>
      <c r="Q170" s="223">
        <f t="shared" ca="1" si="9"/>
        <v>-0.99999999999999978</v>
      </c>
      <c r="R170" s="223">
        <f t="shared" ca="1" si="9"/>
        <v>-0.99999999999999978</v>
      </c>
      <c r="S170" s="223">
        <f t="shared" ca="1" si="9"/>
        <v>-1.0000000000000004</v>
      </c>
    </row>
    <row r="171" spans="1:19" x14ac:dyDescent="0.35">
      <c r="A171" s="221"/>
      <c r="B171" s="43"/>
      <c r="C171" s="223"/>
      <c r="D171" s="223"/>
      <c r="E171" s="223"/>
      <c r="F171" s="223"/>
      <c r="G171" s="223"/>
      <c r="H171" s="223"/>
      <c r="I171" s="223"/>
      <c r="J171" s="223"/>
      <c r="K171" s="223"/>
      <c r="L171" s="223"/>
      <c r="M171" s="223"/>
      <c r="N171" s="223"/>
      <c r="O171" s="223"/>
      <c r="P171" s="223"/>
      <c r="Q171" s="223"/>
      <c r="R171" s="223"/>
      <c r="S171" s="223"/>
    </row>
    <row r="173" spans="1:19" x14ac:dyDescent="0.35">
      <c r="A173" s="211" t="s">
        <v>2148</v>
      </c>
      <c r="B173" s="149"/>
      <c r="C173" s="149"/>
      <c r="D173" s="149"/>
      <c r="E173" s="149"/>
      <c r="F173" s="149"/>
      <c r="G173" s="149"/>
      <c r="H173" s="149"/>
      <c r="I173" s="149"/>
      <c r="J173" s="149"/>
    </row>
    <row r="174" spans="1:19" x14ac:dyDescent="0.35">
      <c r="A174" s="211" t="s">
        <v>2145</v>
      </c>
      <c r="B174" s="149"/>
      <c r="C174" s="149"/>
      <c r="D174" s="149"/>
      <c r="E174" s="149"/>
      <c r="F174" s="149"/>
      <c r="G174" s="149"/>
      <c r="H174" s="149"/>
      <c r="I174" s="149"/>
      <c r="J174" s="149"/>
    </row>
    <row r="175" spans="1:19" x14ac:dyDescent="0.35">
      <c r="A175" s="409" t="s">
        <v>2573</v>
      </c>
      <c r="B175" s="211"/>
      <c r="C175" s="149"/>
      <c r="D175" s="149"/>
      <c r="E175" s="149"/>
      <c r="F175" s="149"/>
      <c r="G175" s="149"/>
      <c r="H175" s="149"/>
      <c r="I175" s="149"/>
      <c r="J175" s="149"/>
    </row>
    <row r="176" spans="1:19" x14ac:dyDescent="0.35">
      <c r="A176" s="211"/>
      <c r="B176" s="211"/>
      <c r="C176" s="149"/>
      <c r="D176" s="149"/>
      <c r="E176" s="149"/>
      <c r="F176" s="149"/>
      <c r="G176" s="149"/>
      <c r="H176" s="149"/>
      <c r="I176" s="149"/>
      <c r="J176" s="149"/>
    </row>
    <row r="177" spans="1:19" hidden="1" x14ac:dyDescent="0.35">
      <c r="C177" s="43">
        <f>SUM(F177:S177)</f>
        <v>544.88860565676282</v>
      </c>
      <c r="D177" s="43">
        <f>SUM(F177:L177)+N177+O177</f>
        <v>195.98577564072937</v>
      </c>
      <c r="E177" s="437">
        <f>M177+SUM(P177:S177)</f>
        <v>348.90283001603336</v>
      </c>
      <c r="F177" s="43" cm="1">
        <f t="array" ref="F177:S177">TRANSPOSE('A1'!C59:C72)</f>
        <v>23.300640749609698</v>
      </c>
      <c r="G177" s="43">
        <v>37.353625768818972</v>
      </c>
      <c r="H177" s="43">
        <v>20.948320791174364</v>
      </c>
      <c r="I177" s="43">
        <v>31.735353604285795</v>
      </c>
      <c r="J177" s="43">
        <v>20.820549365553443</v>
      </c>
      <c r="K177" s="43">
        <v>15.349321762772348</v>
      </c>
      <c r="L177" s="43">
        <v>18.857103908928075</v>
      </c>
      <c r="M177" s="43">
        <v>75.641620997697331</v>
      </c>
      <c r="N177" s="43">
        <v>19.268765405782464</v>
      </c>
      <c r="O177" s="43">
        <v>8.3520942838042007</v>
      </c>
      <c r="P177" s="43">
        <v>52.841438384421906</v>
      </c>
      <c r="Q177" s="43">
        <v>79.021769728703561</v>
      </c>
      <c r="R177" s="43">
        <v>92.670811411713743</v>
      </c>
      <c r="S177" s="43">
        <v>48.727189493496844</v>
      </c>
    </row>
    <row r="178" spans="1:19" ht="36" customHeight="1" x14ac:dyDescent="0.35">
      <c r="A178" s="439" t="s">
        <v>1813</v>
      </c>
      <c r="B178" s="439"/>
      <c r="C178" s="439" t="s">
        <v>0</v>
      </c>
      <c r="D178" s="272" t="s">
        <v>2238</v>
      </c>
      <c r="E178" s="272" t="s">
        <v>2239</v>
      </c>
      <c r="F178" s="439" t="s">
        <v>1</v>
      </c>
      <c r="G178" s="439" t="s">
        <v>2</v>
      </c>
      <c r="H178" s="439" t="s">
        <v>3</v>
      </c>
      <c r="I178" s="439" t="s">
        <v>4</v>
      </c>
      <c r="J178" s="439" t="s">
        <v>5</v>
      </c>
      <c r="K178" s="439" t="s">
        <v>6</v>
      </c>
      <c r="L178" s="439" t="s">
        <v>7</v>
      </c>
      <c r="M178" s="439" t="s">
        <v>8</v>
      </c>
      <c r="N178" s="439" t="s">
        <v>9</v>
      </c>
      <c r="O178" s="439" t="s">
        <v>10</v>
      </c>
      <c r="P178" s="439" t="s">
        <v>11</v>
      </c>
      <c r="Q178" s="439" t="s">
        <v>12</v>
      </c>
      <c r="R178" s="439" t="s">
        <v>13</v>
      </c>
      <c r="S178" s="439" t="s">
        <v>14</v>
      </c>
    </row>
    <row r="179" spans="1:19" x14ac:dyDescent="0.35">
      <c r="A179" s="440" t="s">
        <v>2240</v>
      </c>
      <c r="B179" s="440"/>
      <c r="C179" s="486">
        <f ca="1">SUM(F179:S179)</f>
        <v>241.79434921719522</v>
      </c>
      <c r="D179" s="486">
        <f ca="1">SUM(F179:L179)+N179+O179</f>
        <v>185.08703952455517</v>
      </c>
      <c r="E179" s="486">
        <f ca="1">M179+SUM(P179:S179)</f>
        <v>56.707309692640038</v>
      </c>
      <c r="F179" s="487">
        <f t="shared" ref="F179:F210" ca="1" si="10">F91*F$177</f>
        <v>22.290567542697922</v>
      </c>
      <c r="G179" s="487">
        <f t="shared" ref="G179:S179" ca="1" si="11">G91*G177</f>
        <v>36.512103369363693</v>
      </c>
      <c r="H179" s="487">
        <f t="shared" ca="1" si="11"/>
        <v>20.948320791174364</v>
      </c>
      <c r="I179" s="487">
        <f t="shared" ca="1" si="11"/>
        <v>26.562419910377088</v>
      </c>
      <c r="J179" s="487">
        <f t="shared" ca="1" si="11"/>
        <v>19.466606058678099</v>
      </c>
      <c r="K179" s="487">
        <f t="shared" ca="1" si="11"/>
        <v>14.680201188532042</v>
      </c>
      <c r="L179" s="487">
        <f t="shared" ca="1" si="11"/>
        <v>17.393983307327044</v>
      </c>
      <c r="M179" s="487">
        <f t="shared" ca="1" si="11"/>
        <v>14.657185166190217</v>
      </c>
      <c r="N179" s="487">
        <f t="shared" ca="1" si="11"/>
        <v>19.194255013395225</v>
      </c>
      <c r="O179" s="487">
        <f t="shared" ca="1" si="11"/>
        <v>8.0385823430097041</v>
      </c>
      <c r="P179" s="487">
        <f t="shared" ca="1" si="11"/>
        <v>10.286744519364611</v>
      </c>
      <c r="Q179" s="487">
        <f t="shared" ca="1" si="11"/>
        <v>19.602429371301401</v>
      </c>
      <c r="R179" s="487">
        <f t="shared" ca="1" si="11"/>
        <v>9.8262082757476872</v>
      </c>
      <c r="S179" s="487">
        <f t="shared" ca="1" si="11"/>
        <v>2.3347423600361235</v>
      </c>
    </row>
    <row r="180" spans="1:19" x14ac:dyDescent="0.35">
      <c r="A180" s="442" t="s">
        <v>1815</v>
      </c>
      <c r="B180" s="443"/>
      <c r="C180" s="444">
        <f t="shared" ref="C180:C242" ca="1" si="12">SUM(F180:S180)</f>
        <v>156.72119483954813</v>
      </c>
      <c r="D180" s="444">
        <f t="shared" ref="D180:D242" ca="1" si="13">SUM(F180:L180)+N180+O180</f>
        <v>113.87768799530105</v>
      </c>
      <c r="E180" s="444">
        <f ca="1">M180+SUM(P180:S180)</f>
        <v>42.843506844247088</v>
      </c>
      <c r="F180" s="445">
        <f t="shared" ca="1" si="10"/>
        <v>6.0339586572862807</v>
      </c>
      <c r="G180" s="445">
        <f t="shared" ref="G180:S180" ca="1" si="14">G92*G$177</f>
        <v>21.066623412111479</v>
      </c>
      <c r="H180" s="445">
        <f t="shared" ca="1" si="14"/>
        <v>14.483880954469727</v>
      </c>
      <c r="I180" s="445">
        <f t="shared" ca="1" si="14"/>
        <v>14.019158931530905</v>
      </c>
      <c r="J180" s="445">
        <f t="shared" ca="1" si="14"/>
        <v>17.412301954403425</v>
      </c>
      <c r="K180" s="445">
        <f t="shared" ca="1" si="14"/>
        <v>13.954912552304899</v>
      </c>
      <c r="L180" s="445">
        <f t="shared" ca="1" si="14"/>
        <v>13.533993220548142</v>
      </c>
      <c r="M180" s="445">
        <f t="shared" ca="1" si="14"/>
        <v>10.041345164906069</v>
      </c>
      <c r="N180" s="445">
        <f t="shared" ca="1" si="14"/>
        <v>8.8349415476763813</v>
      </c>
      <c r="O180" s="445">
        <f t="shared" ca="1" si="14"/>
        <v>4.537916764969804</v>
      </c>
      <c r="P180" s="445">
        <f t="shared" ca="1" si="14"/>
        <v>3.8586328732544346</v>
      </c>
      <c r="Q180" s="445">
        <f t="shared" ca="1" si="14"/>
        <v>17.93633073721244</v>
      </c>
      <c r="R180" s="445">
        <f t="shared" ca="1" si="14"/>
        <v>8.6724557088380205</v>
      </c>
      <c r="S180" s="445">
        <f t="shared" ca="1" si="14"/>
        <v>2.3347423600361235</v>
      </c>
    </row>
    <row r="181" spans="1:19" x14ac:dyDescent="0.35">
      <c r="A181" s="446" t="s">
        <v>1816</v>
      </c>
      <c r="B181" s="447"/>
      <c r="C181" s="448">
        <f t="shared" ca="1" si="12"/>
        <v>25.852050120906892</v>
      </c>
      <c r="D181" s="448">
        <f t="shared" ca="1" si="13"/>
        <v>17.863213362855902</v>
      </c>
      <c r="E181" s="448">
        <f ca="1">M181+SUM(P181:S181)</f>
        <v>7.98883675805099</v>
      </c>
      <c r="F181" s="448">
        <f t="shared" ca="1" si="10"/>
        <v>8.772377152904165E-2</v>
      </c>
      <c r="G181" s="448">
        <f t="shared" ref="G181:S181" ca="1" si="15">G93*G$177</f>
        <v>0</v>
      </c>
      <c r="H181" s="448">
        <f t="shared" ca="1" si="15"/>
        <v>4.4420617328052741</v>
      </c>
      <c r="I181" s="448">
        <f t="shared" ca="1" si="15"/>
        <v>1.2523257324061479</v>
      </c>
      <c r="J181" s="448">
        <f t="shared" ca="1" si="15"/>
        <v>4.1460573586480773</v>
      </c>
      <c r="K181" s="448">
        <f t="shared" ca="1" si="15"/>
        <v>5.4797316950262198</v>
      </c>
      <c r="L181" s="448">
        <f t="shared" ca="1" si="15"/>
        <v>1.9426377742151337</v>
      </c>
      <c r="M181" s="448">
        <f t="shared" ca="1" si="15"/>
        <v>0</v>
      </c>
      <c r="N181" s="448">
        <f t="shared" ca="1" si="15"/>
        <v>0.51267529822600844</v>
      </c>
      <c r="O181" s="448">
        <f t="shared" ca="1" si="15"/>
        <v>0</v>
      </c>
      <c r="P181" s="448">
        <f t="shared" ca="1" si="15"/>
        <v>0</v>
      </c>
      <c r="Q181" s="448">
        <f t="shared" ca="1" si="15"/>
        <v>0</v>
      </c>
      <c r="R181" s="448">
        <f t="shared" ca="1" si="15"/>
        <v>5.9199083031255997</v>
      </c>
      <c r="S181" s="448">
        <f t="shared" ca="1" si="15"/>
        <v>2.0689284549253903</v>
      </c>
    </row>
    <row r="182" spans="1:19" x14ac:dyDescent="0.35">
      <c r="A182" s="450" t="s">
        <v>1817</v>
      </c>
      <c r="B182" s="451"/>
      <c r="C182" s="452">
        <f t="shared" ca="1" si="12"/>
        <v>3.4796149107839724</v>
      </c>
      <c r="D182" s="452">
        <f t="shared" ca="1" si="13"/>
        <v>3.4796149107839724</v>
      </c>
      <c r="E182" s="452">
        <f t="shared" ref="E182:E244" ca="1" si="16">M182+SUM(P182:S182)</f>
        <v>0</v>
      </c>
      <c r="F182" s="452">
        <f t="shared" ca="1" si="10"/>
        <v>0</v>
      </c>
      <c r="G182" s="452">
        <f t="shared" ref="G182:S182" ca="1" si="17">G94*G$177</f>
        <v>0</v>
      </c>
      <c r="H182" s="452">
        <f t="shared" ca="1" si="17"/>
        <v>0</v>
      </c>
      <c r="I182" s="452">
        <f t="shared" ca="1" si="17"/>
        <v>1.0784656072421761</v>
      </c>
      <c r="J182" s="452">
        <f t="shared" ca="1" si="17"/>
        <v>0.51873355903979146</v>
      </c>
      <c r="K182" s="452">
        <f t="shared" ca="1" si="17"/>
        <v>1.7390967086995608</v>
      </c>
      <c r="L182" s="452">
        <f t="shared" ca="1" si="17"/>
        <v>0.14331903580244401</v>
      </c>
      <c r="M182" s="452">
        <f t="shared" ca="1" si="17"/>
        <v>0</v>
      </c>
      <c r="N182" s="452">
        <f t="shared" ca="1" si="17"/>
        <v>0</v>
      </c>
      <c r="O182" s="452">
        <f t="shared" ca="1" si="17"/>
        <v>0</v>
      </c>
      <c r="P182" s="452">
        <f t="shared" ca="1" si="17"/>
        <v>0</v>
      </c>
      <c r="Q182" s="452">
        <f t="shared" ca="1" si="17"/>
        <v>0</v>
      </c>
      <c r="R182" s="452">
        <f t="shared" ca="1" si="17"/>
        <v>0</v>
      </c>
      <c r="S182" s="452">
        <f t="shared" ca="1" si="17"/>
        <v>0</v>
      </c>
    </row>
    <row r="183" spans="1:19" x14ac:dyDescent="0.35">
      <c r="A183" s="450" t="s">
        <v>1818</v>
      </c>
      <c r="B183" s="451"/>
      <c r="C183" s="452">
        <f t="shared" ca="1" si="12"/>
        <v>7.9950266267773547</v>
      </c>
      <c r="D183" s="452">
        <f t="shared" ca="1" si="13"/>
        <v>5.9329742702855039</v>
      </c>
      <c r="E183" s="452">
        <f t="shared" ca="1" si="16"/>
        <v>2.0620523564918507</v>
      </c>
      <c r="F183" s="452">
        <f t="shared" ca="1" si="10"/>
        <v>0</v>
      </c>
      <c r="G183" s="452">
        <f t="shared" ref="G183:S183" ca="1" si="18">G95*G$177</f>
        <v>0</v>
      </c>
      <c r="H183" s="452">
        <f t="shared" ca="1" si="18"/>
        <v>1.6698021608938598</v>
      </c>
      <c r="I183" s="452">
        <f t="shared" ca="1" si="18"/>
        <v>0</v>
      </c>
      <c r="J183" s="452">
        <f t="shared" ca="1" si="18"/>
        <v>2.5692955564273343</v>
      </c>
      <c r="K183" s="452">
        <f t="shared" ca="1" si="18"/>
        <v>1.5781260104476993</v>
      </c>
      <c r="L183" s="452">
        <f t="shared" ca="1" si="18"/>
        <v>0.1157505425166112</v>
      </c>
      <c r="M183" s="452">
        <f t="shared" ca="1" si="18"/>
        <v>0</v>
      </c>
      <c r="N183" s="452">
        <f t="shared" ca="1" si="18"/>
        <v>0</v>
      </c>
      <c r="O183" s="452">
        <f t="shared" ca="1" si="18"/>
        <v>0</v>
      </c>
      <c r="P183" s="452">
        <f t="shared" ca="1" si="18"/>
        <v>0</v>
      </c>
      <c r="Q183" s="452">
        <f t="shared" ca="1" si="18"/>
        <v>0</v>
      </c>
      <c r="R183" s="452">
        <f t="shared" ca="1" si="18"/>
        <v>2.0620523564918507</v>
      </c>
      <c r="S183" s="452">
        <f t="shared" ca="1" si="18"/>
        <v>0</v>
      </c>
    </row>
    <row r="184" spans="1:19" x14ac:dyDescent="0.35">
      <c r="A184" s="450" t="s">
        <v>1819</v>
      </c>
      <c r="B184" s="451"/>
      <c r="C184" s="452">
        <f t="shared" ca="1" si="12"/>
        <v>11.445130666821274</v>
      </c>
      <c r="D184" s="452">
        <f t="shared" ca="1" si="13"/>
        <v>5.5183462652621351</v>
      </c>
      <c r="E184" s="452">
        <f t="shared" ca="1" si="16"/>
        <v>5.9267844015591393</v>
      </c>
      <c r="F184" s="452">
        <f t="shared" ca="1" si="10"/>
        <v>0</v>
      </c>
      <c r="G184" s="452">
        <f t="shared" ref="G184:S184" ca="1" si="19">G96*G$177</f>
        <v>0</v>
      </c>
      <c r="H184" s="452">
        <f t="shared" ca="1" si="19"/>
        <v>2.7722595719114147</v>
      </c>
      <c r="I184" s="452">
        <f t="shared" ca="1" si="19"/>
        <v>0</v>
      </c>
      <c r="J184" s="452">
        <f t="shared" ca="1" si="19"/>
        <v>0</v>
      </c>
      <c r="K184" s="452">
        <f t="shared" ca="1" si="19"/>
        <v>1.8264138322677774</v>
      </c>
      <c r="L184" s="452">
        <f t="shared" ca="1" si="19"/>
        <v>0.40699756285693517</v>
      </c>
      <c r="M184" s="452">
        <f t="shared" ca="1" si="19"/>
        <v>0</v>
      </c>
      <c r="N184" s="452">
        <f t="shared" ca="1" si="19"/>
        <v>0.51267529822600844</v>
      </c>
      <c r="O184" s="452">
        <f t="shared" ca="1" si="19"/>
        <v>0</v>
      </c>
      <c r="P184" s="452">
        <f t="shared" ca="1" si="19"/>
        <v>0</v>
      </c>
      <c r="Q184" s="452">
        <f t="shared" ca="1" si="19"/>
        <v>0</v>
      </c>
      <c r="R184" s="452">
        <f t="shared" ca="1" si="19"/>
        <v>3.8578559466337485</v>
      </c>
      <c r="S184" s="452">
        <f t="shared" ca="1" si="19"/>
        <v>2.0689284549253903</v>
      </c>
    </row>
    <row r="185" spans="1:19" x14ac:dyDescent="0.35">
      <c r="A185" s="450" t="s">
        <v>1820</v>
      </c>
      <c r="B185" s="451"/>
      <c r="C185" s="452">
        <f t="shared" ca="1" si="12"/>
        <v>2.9322779165242903</v>
      </c>
      <c r="D185" s="452">
        <f t="shared" ca="1" si="13"/>
        <v>2.9322779165242903</v>
      </c>
      <c r="E185" s="452">
        <f t="shared" ca="1" si="16"/>
        <v>0</v>
      </c>
      <c r="F185" s="452">
        <f t="shared" ca="1" si="10"/>
        <v>8.772377152904165E-2</v>
      </c>
      <c r="G185" s="452">
        <f t="shared" ref="G185:S185" ca="1" si="20">G97*G$177</f>
        <v>0</v>
      </c>
      <c r="H185" s="452">
        <f t="shared" ca="1" si="20"/>
        <v>0</v>
      </c>
      <c r="I185" s="452">
        <f t="shared" ca="1" si="20"/>
        <v>0.17386012516397181</v>
      </c>
      <c r="J185" s="452">
        <f t="shared" ca="1" si="20"/>
        <v>1.0580282431809516</v>
      </c>
      <c r="K185" s="452">
        <f t="shared" ca="1" si="20"/>
        <v>0.33609514361118176</v>
      </c>
      <c r="L185" s="452">
        <f t="shared" ca="1" si="20"/>
        <v>1.2765706330391435</v>
      </c>
      <c r="M185" s="452">
        <f t="shared" ca="1" si="20"/>
        <v>0</v>
      </c>
      <c r="N185" s="452">
        <f t="shared" ca="1" si="20"/>
        <v>0</v>
      </c>
      <c r="O185" s="452">
        <f t="shared" ca="1" si="20"/>
        <v>0</v>
      </c>
      <c r="P185" s="452">
        <f t="shared" ca="1" si="20"/>
        <v>0</v>
      </c>
      <c r="Q185" s="452">
        <f t="shared" ca="1" si="20"/>
        <v>0</v>
      </c>
      <c r="R185" s="452">
        <f t="shared" ca="1" si="20"/>
        <v>0</v>
      </c>
      <c r="S185" s="452">
        <f t="shared" ca="1" si="20"/>
        <v>0</v>
      </c>
    </row>
    <row r="186" spans="1:19" x14ac:dyDescent="0.35">
      <c r="A186" s="446" t="s">
        <v>1821</v>
      </c>
      <c r="B186" s="447"/>
      <c r="C186" s="448">
        <f t="shared" ca="1" si="12"/>
        <v>2.3790396460256948</v>
      </c>
      <c r="D186" s="448">
        <f t="shared" ca="1" si="13"/>
        <v>2.3790396460256948</v>
      </c>
      <c r="E186" s="448">
        <f t="shared" ca="1" si="16"/>
        <v>0</v>
      </c>
      <c r="F186" s="448">
        <f t="shared" ca="1" si="10"/>
        <v>2.3790396460256948</v>
      </c>
      <c r="G186" s="448">
        <f t="shared" ref="G186:S186" ca="1" si="21">G98*G$177</f>
        <v>0</v>
      </c>
      <c r="H186" s="448">
        <f t="shared" ca="1" si="21"/>
        <v>0</v>
      </c>
      <c r="I186" s="448">
        <f t="shared" ca="1" si="21"/>
        <v>0</v>
      </c>
      <c r="J186" s="448">
        <f t="shared" ca="1" si="21"/>
        <v>0</v>
      </c>
      <c r="K186" s="448">
        <f t="shared" ca="1" si="21"/>
        <v>0</v>
      </c>
      <c r="L186" s="448">
        <f t="shared" ca="1" si="21"/>
        <v>0</v>
      </c>
      <c r="M186" s="448">
        <f t="shared" ca="1" si="21"/>
        <v>0</v>
      </c>
      <c r="N186" s="448">
        <f t="shared" ca="1" si="21"/>
        <v>0</v>
      </c>
      <c r="O186" s="448">
        <f t="shared" ca="1" si="21"/>
        <v>0</v>
      </c>
      <c r="P186" s="448">
        <f t="shared" ca="1" si="21"/>
        <v>0</v>
      </c>
      <c r="Q186" s="448">
        <f t="shared" ca="1" si="21"/>
        <v>0</v>
      </c>
      <c r="R186" s="448">
        <f t="shared" ca="1" si="21"/>
        <v>0</v>
      </c>
      <c r="S186" s="448">
        <f t="shared" ca="1" si="21"/>
        <v>0</v>
      </c>
    </row>
    <row r="187" spans="1:19" x14ac:dyDescent="0.35">
      <c r="A187" s="450" t="s">
        <v>1822</v>
      </c>
      <c r="B187" s="451"/>
      <c r="C187" s="452">
        <f t="shared" ca="1" si="12"/>
        <v>1.4165972504689757</v>
      </c>
      <c r="D187" s="452">
        <f t="shared" ca="1" si="13"/>
        <v>1.4165972504689757</v>
      </c>
      <c r="E187" s="452">
        <f t="shared" ca="1" si="16"/>
        <v>0</v>
      </c>
      <c r="F187" s="452">
        <f t="shared" ca="1" si="10"/>
        <v>1.4165972504689757</v>
      </c>
      <c r="G187" s="452">
        <f t="shared" ref="G187:S187" ca="1" si="22">G99*G$177</f>
        <v>0</v>
      </c>
      <c r="H187" s="452">
        <f t="shared" ca="1" si="22"/>
        <v>0</v>
      </c>
      <c r="I187" s="452">
        <f t="shared" ca="1" si="22"/>
        <v>0</v>
      </c>
      <c r="J187" s="452">
        <f t="shared" ca="1" si="22"/>
        <v>0</v>
      </c>
      <c r="K187" s="452">
        <f t="shared" ca="1" si="22"/>
        <v>0</v>
      </c>
      <c r="L187" s="452">
        <f t="shared" ca="1" si="22"/>
        <v>0</v>
      </c>
      <c r="M187" s="452">
        <f t="shared" ca="1" si="22"/>
        <v>0</v>
      </c>
      <c r="N187" s="452">
        <f t="shared" ca="1" si="22"/>
        <v>0</v>
      </c>
      <c r="O187" s="452">
        <f t="shared" ca="1" si="22"/>
        <v>0</v>
      </c>
      <c r="P187" s="452">
        <f t="shared" ca="1" si="22"/>
        <v>0</v>
      </c>
      <c r="Q187" s="452">
        <f t="shared" ca="1" si="22"/>
        <v>0</v>
      </c>
      <c r="R187" s="452">
        <f t="shared" ca="1" si="22"/>
        <v>0</v>
      </c>
      <c r="S187" s="452">
        <f t="shared" ca="1" si="22"/>
        <v>0</v>
      </c>
    </row>
    <row r="188" spans="1:19" x14ac:dyDescent="0.35">
      <c r="A188" s="450" t="s">
        <v>1823</v>
      </c>
      <c r="B188" s="451"/>
      <c r="C188" s="452">
        <f t="shared" ca="1" si="12"/>
        <v>0.96244239555671951</v>
      </c>
      <c r="D188" s="452">
        <f t="shared" ca="1" si="13"/>
        <v>0.96244239555671951</v>
      </c>
      <c r="E188" s="452">
        <f t="shared" ca="1" si="16"/>
        <v>0</v>
      </c>
      <c r="F188" s="452">
        <f t="shared" ca="1" si="10"/>
        <v>0.96244239555671951</v>
      </c>
      <c r="G188" s="452">
        <f t="shared" ref="G188:S188" ca="1" si="23">G100*G$177</f>
        <v>0</v>
      </c>
      <c r="H188" s="452">
        <f t="shared" ca="1" si="23"/>
        <v>0</v>
      </c>
      <c r="I188" s="452">
        <f t="shared" ca="1" si="23"/>
        <v>0</v>
      </c>
      <c r="J188" s="452">
        <f t="shared" ca="1" si="23"/>
        <v>0</v>
      </c>
      <c r="K188" s="452">
        <f t="shared" ca="1" si="23"/>
        <v>0</v>
      </c>
      <c r="L188" s="452">
        <f t="shared" ca="1" si="23"/>
        <v>0</v>
      </c>
      <c r="M188" s="452">
        <f t="shared" ca="1" si="23"/>
        <v>0</v>
      </c>
      <c r="N188" s="452">
        <f t="shared" ca="1" si="23"/>
        <v>0</v>
      </c>
      <c r="O188" s="452">
        <f t="shared" ca="1" si="23"/>
        <v>0</v>
      </c>
      <c r="P188" s="452">
        <f t="shared" ca="1" si="23"/>
        <v>0</v>
      </c>
      <c r="Q188" s="452">
        <f t="shared" ca="1" si="23"/>
        <v>0</v>
      </c>
      <c r="R188" s="452">
        <f t="shared" ca="1" si="23"/>
        <v>0</v>
      </c>
      <c r="S188" s="452">
        <f t="shared" ca="1" si="23"/>
        <v>0</v>
      </c>
    </row>
    <row r="189" spans="1:19" x14ac:dyDescent="0.35">
      <c r="A189" s="446" t="s">
        <v>1824</v>
      </c>
      <c r="B189" s="447"/>
      <c r="C189" s="448">
        <f t="shared" ca="1" si="12"/>
        <v>3.1877962103301245</v>
      </c>
      <c r="D189" s="448">
        <f t="shared" ca="1" si="13"/>
        <v>2.5074025002403348</v>
      </c>
      <c r="E189" s="448">
        <f t="shared" ca="1" si="16"/>
        <v>0.68039371008978955</v>
      </c>
      <c r="F189" s="448">
        <f t="shared" ca="1" si="10"/>
        <v>0</v>
      </c>
      <c r="G189" s="448">
        <f t="shared" ref="G189:S189" ca="1" si="24">G101*G$177</f>
        <v>0</v>
      </c>
      <c r="H189" s="448">
        <f t="shared" ca="1" si="24"/>
        <v>0.33690787804376243</v>
      </c>
      <c r="I189" s="448">
        <f t="shared" ca="1" si="24"/>
        <v>1.73175978495075</v>
      </c>
      <c r="J189" s="448">
        <f t="shared" ca="1" si="24"/>
        <v>0.3257025719943708</v>
      </c>
      <c r="K189" s="448">
        <f t="shared" ca="1" si="24"/>
        <v>0</v>
      </c>
      <c r="L189" s="448">
        <f t="shared" ca="1" si="24"/>
        <v>0</v>
      </c>
      <c r="M189" s="448">
        <f t="shared" ca="1" si="24"/>
        <v>0</v>
      </c>
      <c r="N189" s="448">
        <f t="shared" ca="1" si="24"/>
        <v>0.11303226525145188</v>
      </c>
      <c r="O189" s="448">
        <f t="shared" ca="1" si="24"/>
        <v>0</v>
      </c>
      <c r="P189" s="448">
        <f t="shared" ca="1" si="24"/>
        <v>0</v>
      </c>
      <c r="Q189" s="448">
        <f t="shared" ca="1" si="24"/>
        <v>0.68039371008978955</v>
      </c>
      <c r="R189" s="448">
        <f t="shared" ca="1" si="24"/>
        <v>0</v>
      </c>
      <c r="S189" s="448">
        <f t="shared" ca="1" si="24"/>
        <v>0</v>
      </c>
    </row>
    <row r="190" spans="1:19" x14ac:dyDescent="0.35">
      <c r="A190" s="450" t="s">
        <v>1825</v>
      </c>
      <c r="B190" s="451"/>
      <c r="C190" s="452">
        <f t="shared" ca="1" si="12"/>
        <v>2.0270221200051486</v>
      </c>
      <c r="D190" s="452">
        <f t="shared" ca="1" si="13"/>
        <v>1.3466284099153589</v>
      </c>
      <c r="E190" s="452">
        <f t="shared" ca="1" si="16"/>
        <v>0.68039371008978955</v>
      </c>
      <c r="F190" s="452">
        <f t="shared" ca="1" si="10"/>
        <v>0</v>
      </c>
      <c r="G190" s="452">
        <f t="shared" ref="G190:S190" ca="1" si="25">G102*G$177</f>
        <v>0</v>
      </c>
      <c r="H190" s="452">
        <f t="shared" ca="1" si="25"/>
        <v>0.15995048612340707</v>
      </c>
      <c r="I190" s="452">
        <f t="shared" ca="1" si="25"/>
        <v>1.1866779237919518</v>
      </c>
      <c r="J190" s="452">
        <f t="shared" ca="1" si="25"/>
        <v>0</v>
      </c>
      <c r="K190" s="452">
        <f t="shared" ca="1" si="25"/>
        <v>0</v>
      </c>
      <c r="L190" s="452">
        <f t="shared" ca="1" si="25"/>
        <v>0</v>
      </c>
      <c r="M190" s="452">
        <f t="shared" ca="1" si="25"/>
        <v>0</v>
      </c>
      <c r="N190" s="452">
        <f t="shared" ca="1" si="25"/>
        <v>0</v>
      </c>
      <c r="O190" s="452">
        <f t="shared" ca="1" si="25"/>
        <v>0</v>
      </c>
      <c r="P190" s="452">
        <f t="shared" ca="1" si="25"/>
        <v>0</v>
      </c>
      <c r="Q190" s="452">
        <f t="shared" ca="1" si="25"/>
        <v>0.68039371008978955</v>
      </c>
      <c r="R190" s="452">
        <f t="shared" ca="1" si="25"/>
        <v>0</v>
      </c>
      <c r="S190" s="452">
        <f t="shared" ca="1" si="25"/>
        <v>0</v>
      </c>
    </row>
    <row r="191" spans="1:19" x14ac:dyDescent="0.35">
      <c r="A191" s="450" t="s">
        <v>1826</v>
      </c>
      <c r="B191" s="451"/>
      <c r="C191" s="452">
        <f t="shared" ca="1" si="12"/>
        <v>1.1607740903249761</v>
      </c>
      <c r="D191" s="452">
        <f t="shared" ca="1" si="13"/>
        <v>1.1607740903249761</v>
      </c>
      <c r="E191" s="452">
        <f t="shared" ca="1" si="16"/>
        <v>0</v>
      </c>
      <c r="F191" s="452">
        <f t="shared" ca="1" si="10"/>
        <v>0</v>
      </c>
      <c r="G191" s="452">
        <f t="shared" ref="G191:S191" ca="1" si="26">G103*G$177</f>
        <v>0</v>
      </c>
      <c r="H191" s="452">
        <f t="shared" ca="1" si="26"/>
        <v>0.17695739192035534</v>
      </c>
      <c r="I191" s="452">
        <f t="shared" ca="1" si="26"/>
        <v>0.54508186115879809</v>
      </c>
      <c r="J191" s="452">
        <f t="shared" ca="1" si="26"/>
        <v>0.3257025719943708</v>
      </c>
      <c r="K191" s="452">
        <f t="shared" ca="1" si="26"/>
        <v>0</v>
      </c>
      <c r="L191" s="452">
        <f t="shared" ca="1" si="26"/>
        <v>0</v>
      </c>
      <c r="M191" s="452">
        <f t="shared" ca="1" si="26"/>
        <v>0</v>
      </c>
      <c r="N191" s="452">
        <f t="shared" ca="1" si="26"/>
        <v>0.11303226525145188</v>
      </c>
      <c r="O191" s="452">
        <f t="shared" ca="1" si="26"/>
        <v>0</v>
      </c>
      <c r="P191" s="452">
        <f t="shared" ca="1" si="26"/>
        <v>0</v>
      </c>
      <c r="Q191" s="452">
        <f t="shared" ca="1" si="26"/>
        <v>0</v>
      </c>
      <c r="R191" s="452">
        <f t="shared" ca="1" si="26"/>
        <v>0</v>
      </c>
      <c r="S191" s="452">
        <f t="shared" ca="1" si="26"/>
        <v>0</v>
      </c>
    </row>
    <row r="192" spans="1:19" x14ac:dyDescent="0.35">
      <c r="A192" s="450" t="s">
        <v>1827</v>
      </c>
      <c r="B192" s="451"/>
      <c r="C192" s="452">
        <f t="shared" ca="1" si="12"/>
        <v>0</v>
      </c>
      <c r="D192" s="452">
        <f t="shared" ca="1" si="13"/>
        <v>0</v>
      </c>
      <c r="E192" s="452">
        <f t="shared" ca="1" si="16"/>
        <v>0</v>
      </c>
      <c r="F192" s="452">
        <f t="shared" ca="1" si="10"/>
        <v>0</v>
      </c>
      <c r="G192" s="452">
        <f t="shared" ref="G192:S192" ca="1" si="27">G104*G$177</f>
        <v>0</v>
      </c>
      <c r="H192" s="452">
        <f t="shared" ca="1" si="27"/>
        <v>0</v>
      </c>
      <c r="I192" s="452">
        <f t="shared" ca="1" si="27"/>
        <v>0</v>
      </c>
      <c r="J192" s="452">
        <f t="shared" ca="1" si="27"/>
        <v>0</v>
      </c>
      <c r="K192" s="452">
        <f t="shared" ca="1" si="27"/>
        <v>0</v>
      </c>
      <c r="L192" s="452">
        <f t="shared" ca="1" si="27"/>
        <v>0</v>
      </c>
      <c r="M192" s="452">
        <f t="shared" ca="1" si="27"/>
        <v>0</v>
      </c>
      <c r="N192" s="452">
        <f t="shared" ca="1" si="27"/>
        <v>0</v>
      </c>
      <c r="O192" s="452">
        <f t="shared" ca="1" si="27"/>
        <v>0</v>
      </c>
      <c r="P192" s="452">
        <f t="shared" ca="1" si="27"/>
        <v>0</v>
      </c>
      <c r="Q192" s="452">
        <f t="shared" ca="1" si="27"/>
        <v>0</v>
      </c>
      <c r="R192" s="452">
        <f t="shared" ca="1" si="27"/>
        <v>0</v>
      </c>
      <c r="S192" s="452">
        <f t="shared" ca="1" si="27"/>
        <v>0</v>
      </c>
    </row>
    <row r="193" spans="1:26" x14ac:dyDescent="0.35">
      <c r="A193" s="446" t="s">
        <v>1828</v>
      </c>
      <c r="B193" s="447"/>
      <c r="C193" s="448">
        <f t="shared" ca="1" si="12"/>
        <v>9.4933982011900113</v>
      </c>
      <c r="D193" s="448">
        <f t="shared" ca="1" si="13"/>
        <v>8.7377205339867405</v>
      </c>
      <c r="E193" s="448">
        <f t="shared" ca="1" si="16"/>
        <v>0.75567766720327123</v>
      </c>
      <c r="F193" s="448">
        <f t="shared" ca="1" si="10"/>
        <v>0.13401766009198665</v>
      </c>
      <c r="G193" s="448">
        <f t="shared" ref="G193:S193" ca="1" si="28">G105*G$177</f>
        <v>7.902981308267309</v>
      </c>
      <c r="H193" s="448">
        <f t="shared" ca="1" si="28"/>
        <v>0.13621965036400702</v>
      </c>
      <c r="I193" s="448">
        <f t="shared" ca="1" si="28"/>
        <v>0.32823492931092013</v>
      </c>
      <c r="J193" s="448">
        <f t="shared" ca="1" si="28"/>
        <v>0</v>
      </c>
      <c r="K193" s="448">
        <f t="shared" ca="1" si="28"/>
        <v>0.23626698595251802</v>
      </c>
      <c r="L193" s="448">
        <f t="shared" ca="1" si="28"/>
        <v>0</v>
      </c>
      <c r="M193" s="448">
        <f t="shared" ca="1" si="28"/>
        <v>0</v>
      </c>
      <c r="N193" s="448">
        <f t="shared" ca="1" si="28"/>
        <v>0</v>
      </c>
      <c r="O193" s="448">
        <f t="shared" ca="1" si="28"/>
        <v>0</v>
      </c>
      <c r="P193" s="448">
        <f t="shared" ca="1" si="28"/>
        <v>0</v>
      </c>
      <c r="Q193" s="448">
        <f t="shared" ca="1" si="28"/>
        <v>0</v>
      </c>
      <c r="R193" s="448">
        <f t="shared" ca="1" si="28"/>
        <v>0.48986376209253835</v>
      </c>
      <c r="S193" s="448">
        <f t="shared" ca="1" si="28"/>
        <v>0.26581390511073288</v>
      </c>
    </row>
    <row r="194" spans="1:26" x14ac:dyDescent="0.35">
      <c r="A194" s="450" t="s">
        <v>1829</v>
      </c>
      <c r="B194" s="451"/>
      <c r="C194" s="452">
        <f t="shared" ca="1" si="12"/>
        <v>0.89577302353923871</v>
      </c>
      <c r="D194" s="452">
        <f t="shared" ca="1" si="13"/>
        <v>0.89577302353923871</v>
      </c>
      <c r="E194" s="452">
        <f t="shared" ca="1" si="16"/>
        <v>0</v>
      </c>
      <c r="F194" s="452">
        <f t="shared" ca="1" si="10"/>
        <v>0</v>
      </c>
      <c r="G194" s="452">
        <f t="shared" ref="G194:S194" ca="1" si="29">G106*G$177</f>
        <v>0.79072189746359933</v>
      </c>
      <c r="H194" s="452">
        <f t="shared" ca="1" si="29"/>
        <v>0</v>
      </c>
      <c r="I194" s="452">
        <f t="shared" ca="1" si="29"/>
        <v>0</v>
      </c>
      <c r="J194" s="452">
        <f t="shared" ca="1" si="29"/>
        <v>0</v>
      </c>
      <c r="K194" s="452">
        <f t="shared" ca="1" si="29"/>
        <v>0.10505112607563938</v>
      </c>
      <c r="L194" s="452">
        <f t="shared" ca="1" si="29"/>
        <v>0</v>
      </c>
      <c r="M194" s="452">
        <f t="shared" ca="1" si="29"/>
        <v>0</v>
      </c>
      <c r="N194" s="452">
        <f t="shared" ca="1" si="29"/>
        <v>0</v>
      </c>
      <c r="O194" s="452">
        <f t="shared" ca="1" si="29"/>
        <v>0</v>
      </c>
      <c r="P194" s="452">
        <f t="shared" ca="1" si="29"/>
        <v>0</v>
      </c>
      <c r="Q194" s="452">
        <f t="shared" ca="1" si="29"/>
        <v>0</v>
      </c>
      <c r="R194" s="452">
        <f t="shared" ca="1" si="29"/>
        <v>0</v>
      </c>
      <c r="S194" s="452">
        <f t="shared" ca="1" si="29"/>
        <v>0</v>
      </c>
    </row>
    <row r="195" spans="1:26" x14ac:dyDescent="0.35">
      <c r="A195" s="450" t="s">
        <v>1830</v>
      </c>
      <c r="B195" s="451"/>
      <c r="C195" s="452">
        <f t="shared" ca="1" si="12"/>
        <v>8.5976251776507731</v>
      </c>
      <c r="D195" s="452">
        <f t="shared" ca="1" si="13"/>
        <v>7.8419475104475014</v>
      </c>
      <c r="E195" s="452">
        <f t="shared" ca="1" si="16"/>
        <v>0.75567766720327123</v>
      </c>
      <c r="F195" s="452">
        <f t="shared" ca="1" si="10"/>
        <v>0.13401766009198665</v>
      </c>
      <c r="G195" s="452">
        <f t="shared" ref="G195:S195" ca="1" si="30">G107*G$177</f>
        <v>7.11225941080371</v>
      </c>
      <c r="H195" s="452">
        <f t="shared" ca="1" si="30"/>
        <v>0.13621965036400702</v>
      </c>
      <c r="I195" s="452">
        <f t="shared" ca="1" si="30"/>
        <v>0.32823492931092013</v>
      </c>
      <c r="J195" s="452">
        <f t="shared" ca="1" si="30"/>
        <v>0</v>
      </c>
      <c r="K195" s="452">
        <f t="shared" ca="1" si="30"/>
        <v>0.13121585987687864</v>
      </c>
      <c r="L195" s="452">
        <f t="shared" ca="1" si="30"/>
        <v>0</v>
      </c>
      <c r="M195" s="452">
        <f t="shared" ca="1" si="30"/>
        <v>0</v>
      </c>
      <c r="N195" s="452">
        <f t="shared" ca="1" si="30"/>
        <v>0</v>
      </c>
      <c r="O195" s="452">
        <f t="shared" ca="1" si="30"/>
        <v>0</v>
      </c>
      <c r="P195" s="452">
        <f t="shared" ca="1" si="30"/>
        <v>0</v>
      </c>
      <c r="Q195" s="452">
        <f t="shared" ca="1" si="30"/>
        <v>0</v>
      </c>
      <c r="R195" s="452">
        <f t="shared" ca="1" si="30"/>
        <v>0.48986376209253835</v>
      </c>
      <c r="S195" s="452">
        <f t="shared" ca="1" si="30"/>
        <v>0.26581390511073288</v>
      </c>
    </row>
    <row r="196" spans="1:26" x14ac:dyDescent="0.35">
      <c r="A196" s="446" t="s">
        <v>1831</v>
      </c>
      <c r="B196" s="447"/>
      <c r="C196" s="448">
        <f t="shared" ca="1" si="12"/>
        <v>18.397120242087595</v>
      </c>
      <c r="D196" s="448">
        <f t="shared" ca="1" si="13"/>
        <v>14.766792763720762</v>
      </c>
      <c r="E196" s="448">
        <f t="shared" ca="1" si="16"/>
        <v>3.6303274783668327</v>
      </c>
      <c r="F196" s="448">
        <f t="shared" ca="1" si="10"/>
        <v>0.49093286683217019</v>
      </c>
      <c r="G196" s="448">
        <f t="shared" ref="G196:S196" ca="1" si="31">G108*G$177</f>
        <v>0.95912793050136036</v>
      </c>
      <c r="H196" s="448">
        <f t="shared" ca="1" si="31"/>
        <v>0</v>
      </c>
      <c r="I196" s="448">
        <f t="shared" ca="1" si="31"/>
        <v>1.6061712296110668</v>
      </c>
      <c r="J196" s="448">
        <f t="shared" ca="1" si="31"/>
        <v>1.5760111016046776</v>
      </c>
      <c r="K196" s="448">
        <f t="shared" ca="1" si="31"/>
        <v>1.0808192674817094</v>
      </c>
      <c r="L196" s="448">
        <f t="shared" ca="1" si="31"/>
        <v>8.0770903597975252</v>
      </c>
      <c r="M196" s="448">
        <f t="shared" ca="1" si="31"/>
        <v>0</v>
      </c>
      <c r="N196" s="448">
        <f t="shared" ca="1" si="31"/>
        <v>0.97664000789225192</v>
      </c>
      <c r="O196" s="448">
        <f t="shared" ca="1" si="31"/>
        <v>0</v>
      </c>
      <c r="P196" s="448">
        <f t="shared" ca="1" si="31"/>
        <v>1.375385629171876</v>
      </c>
      <c r="Q196" s="448">
        <f t="shared" ca="1" si="31"/>
        <v>1.2216477790144347</v>
      </c>
      <c r="R196" s="448">
        <f t="shared" ca="1" si="31"/>
        <v>1.0332940701805218</v>
      </c>
      <c r="S196" s="448">
        <f t="shared" ca="1" si="31"/>
        <v>0</v>
      </c>
    </row>
    <row r="197" spans="1:26" x14ac:dyDescent="0.35">
      <c r="A197" s="450" t="s">
        <v>1832</v>
      </c>
      <c r="B197" s="451"/>
      <c r="C197" s="452">
        <f t="shared" ca="1" si="12"/>
        <v>15.774113507775276</v>
      </c>
      <c r="D197" s="452">
        <f t="shared" ca="1" si="13"/>
        <v>12.143786029408442</v>
      </c>
      <c r="E197" s="452">
        <f t="shared" ca="1" si="16"/>
        <v>3.6303274783668327</v>
      </c>
      <c r="F197" s="452">
        <f t="shared" ca="1" si="10"/>
        <v>0.49093286683217019</v>
      </c>
      <c r="G197" s="452">
        <f t="shared" ref="G197:S197" ca="1" si="32">G109*G$177</f>
        <v>0.95912793050136036</v>
      </c>
      <c r="H197" s="452">
        <f t="shared" ca="1" si="32"/>
        <v>0</v>
      </c>
      <c r="I197" s="452">
        <f t="shared" ca="1" si="32"/>
        <v>1.6061712296110668</v>
      </c>
      <c r="J197" s="452">
        <f t="shared" ca="1" si="32"/>
        <v>0.45956194249411175</v>
      </c>
      <c r="K197" s="452">
        <f t="shared" ca="1" si="32"/>
        <v>1.0808192674817094</v>
      </c>
      <c r="L197" s="452">
        <f t="shared" ca="1" si="32"/>
        <v>6.5705327845957715</v>
      </c>
      <c r="M197" s="452">
        <f t="shared" ca="1" si="32"/>
        <v>0</v>
      </c>
      <c r="N197" s="452">
        <f t="shared" ca="1" si="32"/>
        <v>0.97664000789225192</v>
      </c>
      <c r="O197" s="452">
        <f t="shared" ca="1" si="32"/>
        <v>0</v>
      </c>
      <c r="P197" s="452">
        <f t="shared" ca="1" si="32"/>
        <v>1.375385629171876</v>
      </c>
      <c r="Q197" s="452">
        <f t="shared" ca="1" si="32"/>
        <v>1.2216477790144347</v>
      </c>
      <c r="R197" s="452">
        <f t="shared" ca="1" si="32"/>
        <v>1.0332940701805218</v>
      </c>
      <c r="S197" s="452">
        <f t="shared" ca="1" si="32"/>
        <v>0</v>
      </c>
    </row>
    <row r="198" spans="1:26" x14ac:dyDescent="0.35">
      <c r="A198" s="450" t="s">
        <v>1833</v>
      </c>
      <c r="B198" s="451"/>
      <c r="C198" s="452">
        <f t="shared" ca="1" si="12"/>
        <v>2.6230067343123182</v>
      </c>
      <c r="D198" s="452">
        <f t="shared" ca="1" si="13"/>
        <v>2.6230067343123182</v>
      </c>
      <c r="E198" s="452">
        <f t="shared" ca="1" si="16"/>
        <v>0</v>
      </c>
      <c r="F198" s="452">
        <f t="shared" ca="1" si="10"/>
        <v>0</v>
      </c>
      <c r="G198" s="452">
        <f t="shared" ref="G198:S198" ca="1" si="33">G110*G$177</f>
        <v>0</v>
      </c>
      <c r="H198" s="452">
        <f t="shared" ca="1" si="33"/>
        <v>0</v>
      </c>
      <c r="I198" s="452">
        <f t="shared" ca="1" si="33"/>
        <v>0</v>
      </c>
      <c r="J198" s="452">
        <f t="shared" ca="1" si="33"/>
        <v>1.1164491591105656</v>
      </c>
      <c r="K198" s="452">
        <f t="shared" ca="1" si="33"/>
        <v>0</v>
      </c>
      <c r="L198" s="452">
        <f t="shared" ca="1" si="33"/>
        <v>1.5065575752017526</v>
      </c>
      <c r="M198" s="452">
        <f t="shared" ca="1" si="33"/>
        <v>0</v>
      </c>
      <c r="N198" s="452">
        <f t="shared" ca="1" si="33"/>
        <v>0</v>
      </c>
      <c r="O198" s="452">
        <f t="shared" ca="1" si="33"/>
        <v>0</v>
      </c>
      <c r="P198" s="452">
        <f t="shared" ca="1" si="33"/>
        <v>0</v>
      </c>
      <c r="Q198" s="452">
        <f t="shared" ca="1" si="33"/>
        <v>0</v>
      </c>
      <c r="R198" s="452">
        <f t="shared" ca="1" si="33"/>
        <v>0</v>
      </c>
      <c r="S198" s="452">
        <f t="shared" ca="1" si="33"/>
        <v>0</v>
      </c>
      <c r="U198" s="27"/>
      <c r="V198" s="27"/>
      <c r="W198" s="27"/>
      <c r="X198" s="27"/>
      <c r="Y198" s="27"/>
      <c r="Z198" s="27"/>
    </row>
    <row r="199" spans="1:26" x14ac:dyDescent="0.35">
      <c r="A199" s="446" t="s">
        <v>1834</v>
      </c>
      <c r="B199" s="447"/>
      <c r="C199" s="448">
        <f t="shared" ca="1" si="12"/>
        <v>3.1268552778228171</v>
      </c>
      <c r="D199" s="448">
        <f t="shared" ca="1" si="13"/>
        <v>3.1268552778228171</v>
      </c>
      <c r="E199" s="448">
        <f t="shared" ca="1" si="16"/>
        <v>0</v>
      </c>
      <c r="F199" s="448">
        <f t="shared" ca="1" si="10"/>
        <v>0</v>
      </c>
      <c r="G199" s="448">
        <f t="shared" ref="G199:S199" ca="1" si="34">G111*G$177</f>
        <v>0</v>
      </c>
      <c r="H199" s="448">
        <f t="shared" ca="1" si="34"/>
        <v>0</v>
      </c>
      <c r="I199" s="448">
        <f t="shared" ca="1" si="34"/>
        <v>0</v>
      </c>
      <c r="J199" s="448">
        <f t="shared" ca="1" si="34"/>
        <v>0.128230973269853</v>
      </c>
      <c r="K199" s="448">
        <f t="shared" ca="1" si="34"/>
        <v>0</v>
      </c>
      <c r="L199" s="448">
        <f t="shared" ca="1" si="34"/>
        <v>0</v>
      </c>
      <c r="M199" s="448">
        <f t="shared" ca="1" si="34"/>
        <v>0</v>
      </c>
      <c r="N199" s="448">
        <f t="shared" ca="1" si="34"/>
        <v>2.9986243045529641</v>
      </c>
      <c r="O199" s="448">
        <f t="shared" ca="1" si="34"/>
        <v>0</v>
      </c>
      <c r="P199" s="448">
        <f t="shared" ca="1" si="34"/>
        <v>0</v>
      </c>
      <c r="Q199" s="448">
        <f t="shared" ca="1" si="34"/>
        <v>0</v>
      </c>
      <c r="R199" s="448">
        <f t="shared" ca="1" si="34"/>
        <v>0</v>
      </c>
      <c r="S199" s="448">
        <f t="shared" ca="1" si="34"/>
        <v>0</v>
      </c>
      <c r="U199" s="27"/>
      <c r="V199" s="27"/>
      <c r="W199" s="27"/>
      <c r="X199" s="27"/>
      <c r="Y199" s="27"/>
      <c r="Z199" s="27"/>
    </row>
    <row r="200" spans="1:26" x14ac:dyDescent="0.35">
      <c r="A200" s="450" t="s">
        <v>1835</v>
      </c>
      <c r="B200" s="451"/>
      <c r="C200" s="452">
        <f t="shared" ca="1" si="12"/>
        <v>2.8021123920217472</v>
      </c>
      <c r="D200" s="452">
        <f t="shared" ca="1" si="13"/>
        <v>2.8021123920217472</v>
      </c>
      <c r="E200" s="452">
        <f t="shared" ca="1" si="16"/>
        <v>0</v>
      </c>
      <c r="F200" s="452">
        <f t="shared" ca="1" si="10"/>
        <v>0</v>
      </c>
      <c r="G200" s="452">
        <f t="shared" ref="G200:S200" ca="1" si="35">G112*G$177</f>
        <v>0</v>
      </c>
      <c r="H200" s="452">
        <f t="shared" ca="1" si="35"/>
        <v>0</v>
      </c>
      <c r="I200" s="452">
        <f t="shared" ca="1" si="35"/>
        <v>0</v>
      </c>
      <c r="J200" s="452">
        <f t="shared" ca="1" si="35"/>
        <v>0.128230973269853</v>
      </c>
      <c r="K200" s="452">
        <f t="shared" ca="1" si="35"/>
        <v>0</v>
      </c>
      <c r="L200" s="452">
        <f t="shared" ca="1" si="35"/>
        <v>0</v>
      </c>
      <c r="M200" s="452">
        <f t="shared" ca="1" si="35"/>
        <v>0</v>
      </c>
      <c r="N200" s="452">
        <f t="shared" ca="1" si="35"/>
        <v>2.6738814187518942</v>
      </c>
      <c r="O200" s="452">
        <f t="shared" ca="1" si="35"/>
        <v>0</v>
      </c>
      <c r="P200" s="452">
        <f t="shared" ca="1" si="35"/>
        <v>0</v>
      </c>
      <c r="Q200" s="452">
        <f t="shared" ca="1" si="35"/>
        <v>0</v>
      </c>
      <c r="R200" s="452">
        <f t="shared" ca="1" si="35"/>
        <v>0</v>
      </c>
      <c r="S200" s="452">
        <f t="shared" ca="1" si="35"/>
        <v>0</v>
      </c>
      <c r="U200" s="27"/>
      <c r="V200" s="27"/>
      <c r="W200" s="27"/>
      <c r="X200" s="27"/>
      <c r="Y200" s="27"/>
      <c r="Z200" s="27"/>
    </row>
    <row r="201" spans="1:26" x14ac:dyDescent="0.35">
      <c r="A201" s="450" t="s">
        <v>1836</v>
      </c>
      <c r="B201" s="451"/>
      <c r="C201" s="452">
        <f t="shared" ca="1" si="12"/>
        <v>0.32474288580106991</v>
      </c>
      <c r="D201" s="452">
        <f t="shared" ca="1" si="13"/>
        <v>0.32474288580106991</v>
      </c>
      <c r="E201" s="452">
        <f t="shared" ca="1" si="16"/>
        <v>0</v>
      </c>
      <c r="F201" s="452">
        <f t="shared" ca="1" si="10"/>
        <v>0</v>
      </c>
      <c r="G201" s="452">
        <f t="shared" ref="G201:S201" ca="1" si="36">G113*G$177</f>
        <v>0</v>
      </c>
      <c r="H201" s="452">
        <f t="shared" ca="1" si="36"/>
        <v>0</v>
      </c>
      <c r="I201" s="452">
        <f t="shared" ca="1" si="36"/>
        <v>0</v>
      </c>
      <c r="J201" s="452">
        <f t="shared" ca="1" si="36"/>
        <v>0</v>
      </c>
      <c r="K201" s="452">
        <f t="shared" ca="1" si="36"/>
        <v>0</v>
      </c>
      <c r="L201" s="452">
        <f t="shared" ca="1" si="36"/>
        <v>0</v>
      </c>
      <c r="M201" s="452">
        <f t="shared" ca="1" si="36"/>
        <v>0</v>
      </c>
      <c r="N201" s="452">
        <f t="shared" ca="1" si="36"/>
        <v>0.32474288580106991</v>
      </c>
      <c r="O201" s="452">
        <f t="shared" ca="1" si="36"/>
        <v>0</v>
      </c>
      <c r="P201" s="452">
        <f t="shared" ca="1" si="36"/>
        <v>0</v>
      </c>
      <c r="Q201" s="452">
        <f t="shared" ca="1" si="36"/>
        <v>0</v>
      </c>
      <c r="R201" s="452">
        <f t="shared" ca="1" si="36"/>
        <v>0</v>
      </c>
      <c r="S201" s="452">
        <f t="shared" ca="1" si="36"/>
        <v>0</v>
      </c>
      <c r="U201" s="224"/>
      <c r="V201" s="224"/>
      <c r="W201" s="224"/>
      <c r="X201" s="224"/>
      <c r="Y201" s="224"/>
      <c r="Z201" s="224"/>
    </row>
    <row r="202" spans="1:26" x14ac:dyDescent="0.35">
      <c r="A202" s="453" t="s">
        <v>1837</v>
      </c>
      <c r="B202" s="447"/>
      <c r="C202" s="448">
        <f t="shared" ca="1" si="12"/>
        <v>5.2132699959599087</v>
      </c>
      <c r="D202" s="448">
        <f t="shared" ca="1" si="13"/>
        <v>5.2132699959599087</v>
      </c>
      <c r="E202" s="448">
        <f t="shared" ca="1" si="16"/>
        <v>0</v>
      </c>
      <c r="F202" s="448">
        <f t="shared" ca="1" si="10"/>
        <v>0</v>
      </c>
      <c r="G202" s="448">
        <f t="shared" ref="G202:S202" ca="1" si="37">G114*G$177</f>
        <v>0</v>
      </c>
      <c r="H202" s="448">
        <f t="shared" ca="1" si="37"/>
        <v>0</v>
      </c>
      <c r="I202" s="448">
        <f t="shared" ca="1" si="37"/>
        <v>0</v>
      </c>
      <c r="J202" s="448">
        <f t="shared" ca="1" si="37"/>
        <v>0</v>
      </c>
      <c r="K202" s="448">
        <f t="shared" ca="1" si="37"/>
        <v>0</v>
      </c>
      <c r="L202" s="448">
        <f t="shared" ca="1" si="37"/>
        <v>0</v>
      </c>
      <c r="M202" s="448">
        <f t="shared" ca="1" si="37"/>
        <v>0</v>
      </c>
      <c r="N202" s="448">
        <f t="shared" ca="1" si="37"/>
        <v>0.80792399452606301</v>
      </c>
      <c r="O202" s="448">
        <f t="shared" ca="1" si="37"/>
        <v>4.4053460014338457</v>
      </c>
      <c r="P202" s="448">
        <f t="shared" ca="1" si="37"/>
        <v>0</v>
      </c>
      <c r="Q202" s="448">
        <f t="shared" ca="1" si="37"/>
        <v>0</v>
      </c>
      <c r="R202" s="448">
        <f t="shared" ca="1" si="37"/>
        <v>0</v>
      </c>
      <c r="S202" s="448">
        <f t="shared" ca="1" si="37"/>
        <v>0</v>
      </c>
    </row>
    <row r="203" spans="1:26" x14ac:dyDescent="0.35">
      <c r="A203" s="450" t="s">
        <v>1838</v>
      </c>
      <c r="B203" s="451"/>
      <c r="C203" s="452">
        <f t="shared" ca="1" si="12"/>
        <v>3.5495437285164981</v>
      </c>
      <c r="D203" s="452">
        <f t="shared" ca="1" si="13"/>
        <v>3.5495437285164981</v>
      </c>
      <c r="E203" s="452">
        <f t="shared" ca="1" si="16"/>
        <v>0</v>
      </c>
      <c r="F203" s="452">
        <f t="shared" ca="1" si="10"/>
        <v>0</v>
      </c>
      <c r="G203" s="452">
        <f t="shared" ref="G203:S203" ca="1" si="38">G115*G$177</f>
        <v>0</v>
      </c>
      <c r="H203" s="452">
        <f t="shared" ca="1" si="38"/>
        <v>0</v>
      </c>
      <c r="I203" s="452">
        <f t="shared" ca="1" si="38"/>
        <v>0</v>
      </c>
      <c r="J203" s="452">
        <f t="shared" ca="1" si="38"/>
        <v>0</v>
      </c>
      <c r="K203" s="452">
        <f t="shared" ca="1" si="38"/>
        <v>0</v>
      </c>
      <c r="L203" s="452">
        <f t="shared" ca="1" si="38"/>
        <v>0</v>
      </c>
      <c r="M203" s="452">
        <f t="shared" ca="1" si="38"/>
        <v>0</v>
      </c>
      <c r="N203" s="452">
        <f t="shared" ca="1" si="38"/>
        <v>0.34678951884374137</v>
      </c>
      <c r="O203" s="452">
        <f t="shared" ca="1" si="38"/>
        <v>3.2027542096727566</v>
      </c>
      <c r="P203" s="452">
        <f t="shared" ca="1" si="38"/>
        <v>0</v>
      </c>
      <c r="Q203" s="452">
        <f t="shared" ca="1" si="38"/>
        <v>0</v>
      </c>
      <c r="R203" s="452">
        <f t="shared" ca="1" si="38"/>
        <v>0</v>
      </c>
      <c r="S203" s="452">
        <f t="shared" ca="1" si="38"/>
        <v>0</v>
      </c>
    </row>
    <row r="204" spans="1:26" x14ac:dyDescent="0.35">
      <c r="A204" s="450" t="s">
        <v>1839</v>
      </c>
      <c r="B204" s="451"/>
      <c r="C204" s="452">
        <f t="shared" ca="1" si="12"/>
        <v>1.6637262674434101</v>
      </c>
      <c r="D204" s="452">
        <f t="shared" ca="1" si="13"/>
        <v>1.6637262674434101</v>
      </c>
      <c r="E204" s="452">
        <f t="shared" ca="1" si="16"/>
        <v>0</v>
      </c>
      <c r="F204" s="452">
        <f t="shared" ca="1" si="10"/>
        <v>0</v>
      </c>
      <c r="G204" s="452">
        <f t="shared" ref="G204:S204" ca="1" si="39">G116*G$177</f>
        <v>0</v>
      </c>
      <c r="H204" s="452">
        <f t="shared" ca="1" si="39"/>
        <v>0</v>
      </c>
      <c r="I204" s="452">
        <f t="shared" ca="1" si="39"/>
        <v>0</v>
      </c>
      <c r="J204" s="452">
        <f t="shared" ca="1" si="39"/>
        <v>0</v>
      </c>
      <c r="K204" s="452">
        <f t="shared" ca="1" si="39"/>
        <v>0</v>
      </c>
      <c r="L204" s="452">
        <f t="shared" ca="1" si="39"/>
        <v>0</v>
      </c>
      <c r="M204" s="452">
        <f t="shared" ca="1" si="39"/>
        <v>0</v>
      </c>
      <c r="N204" s="452">
        <f t="shared" ca="1" si="39"/>
        <v>0.46113447568232163</v>
      </c>
      <c r="O204" s="452">
        <f t="shared" ca="1" si="39"/>
        <v>1.2025917917610884</v>
      </c>
      <c r="P204" s="452">
        <f t="shared" ca="1" si="39"/>
        <v>0</v>
      </c>
      <c r="Q204" s="452">
        <f t="shared" ca="1" si="39"/>
        <v>0</v>
      </c>
      <c r="R204" s="452">
        <f t="shared" ca="1" si="39"/>
        <v>0</v>
      </c>
      <c r="S204" s="452">
        <f t="shared" ca="1" si="39"/>
        <v>0</v>
      </c>
    </row>
    <row r="205" spans="1:26" x14ac:dyDescent="0.35">
      <c r="A205" s="446" t="s">
        <v>1840</v>
      </c>
      <c r="B205" s="447"/>
      <c r="C205" s="448">
        <f t="shared" ca="1" si="12"/>
        <v>0.24041451495900823</v>
      </c>
      <c r="D205" s="448">
        <f t="shared" ca="1" si="13"/>
        <v>0.10699669723188193</v>
      </c>
      <c r="E205" s="448">
        <f t="shared" ca="1" si="16"/>
        <v>0.1334178177271263</v>
      </c>
      <c r="F205" s="448">
        <f t="shared" ca="1" si="10"/>
        <v>0</v>
      </c>
      <c r="G205" s="448">
        <f t="shared" ref="G205:S205" ca="1" si="40">G117*G$177</f>
        <v>0</v>
      </c>
      <c r="H205" s="448">
        <f t="shared" ca="1" si="40"/>
        <v>0</v>
      </c>
      <c r="I205" s="448">
        <f t="shared" ca="1" si="40"/>
        <v>0</v>
      </c>
      <c r="J205" s="448">
        <f t="shared" ca="1" si="40"/>
        <v>0</v>
      </c>
      <c r="K205" s="448">
        <f t="shared" ca="1" si="40"/>
        <v>4.2020450430255755E-2</v>
      </c>
      <c r="L205" s="448">
        <f t="shared" ca="1" si="40"/>
        <v>6.497624680162617E-2</v>
      </c>
      <c r="M205" s="448">
        <f t="shared" ca="1" si="40"/>
        <v>0.1334178177271263</v>
      </c>
      <c r="N205" s="448">
        <f t="shared" ca="1" si="40"/>
        <v>0</v>
      </c>
      <c r="O205" s="448">
        <f t="shared" ca="1" si="40"/>
        <v>0</v>
      </c>
      <c r="P205" s="448">
        <f t="shared" ca="1" si="40"/>
        <v>0</v>
      </c>
      <c r="Q205" s="448">
        <f t="shared" ca="1" si="40"/>
        <v>0</v>
      </c>
      <c r="R205" s="448">
        <f t="shared" ca="1" si="40"/>
        <v>0</v>
      </c>
      <c r="S205" s="448">
        <f t="shared" ca="1" si="40"/>
        <v>0</v>
      </c>
    </row>
    <row r="206" spans="1:26" x14ac:dyDescent="0.35">
      <c r="A206" s="450" t="s">
        <v>1841</v>
      </c>
      <c r="B206" s="451"/>
      <c r="C206" s="452">
        <f t="shared" ca="1" si="12"/>
        <v>0.17543826815738206</v>
      </c>
      <c r="D206" s="452">
        <f t="shared" ca="1" si="13"/>
        <v>4.2020450430255755E-2</v>
      </c>
      <c r="E206" s="452">
        <f t="shared" ca="1" si="16"/>
        <v>0.1334178177271263</v>
      </c>
      <c r="F206" s="452">
        <f t="shared" ca="1" si="10"/>
        <v>0</v>
      </c>
      <c r="G206" s="452">
        <f t="shared" ref="G206:S206" ca="1" si="41">G118*G$177</f>
        <v>0</v>
      </c>
      <c r="H206" s="452">
        <f t="shared" ca="1" si="41"/>
        <v>0</v>
      </c>
      <c r="I206" s="452">
        <f t="shared" ca="1" si="41"/>
        <v>0</v>
      </c>
      <c r="J206" s="452">
        <f t="shared" ca="1" si="41"/>
        <v>0</v>
      </c>
      <c r="K206" s="452">
        <f t="shared" ca="1" si="41"/>
        <v>4.2020450430255755E-2</v>
      </c>
      <c r="L206" s="452">
        <f t="shared" ca="1" si="41"/>
        <v>0</v>
      </c>
      <c r="M206" s="452">
        <f t="shared" ca="1" si="41"/>
        <v>0.1334178177271263</v>
      </c>
      <c r="N206" s="452">
        <f t="shared" ca="1" si="41"/>
        <v>0</v>
      </c>
      <c r="O206" s="452">
        <f t="shared" ca="1" si="41"/>
        <v>0</v>
      </c>
      <c r="P206" s="452">
        <f t="shared" ca="1" si="41"/>
        <v>0</v>
      </c>
      <c r="Q206" s="452">
        <f t="shared" ca="1" si="41"/>
        <v>0</v>
      </c>
      <c r="R206" s="452">
        <f t="shared" ca="1" si="41"/>
        <v>0</v>
      </c>
      <c r="S206" s="452">
        <f t="shared" ca="1" si="41"/>
        <v>0</v>
      </c>
    </row>
    <row r="207" spans="1:26" x14ac:dyDescent="0.35">
      <c r="A207" s="450" t="s">
        <v>1842</v>
      </c>
      <c r="B207" s="451"/>
      <c r="C207" s="452">
        <f t="shared" ca="1" si="12"/>
        <v>6.497624680162617E-2</v>
      </c>
      <c r="D207" s="452">
        <f t="shared" ca="1" si="13"/>
        <v>6.497624680162617E-2</v>
      </c>
      <c r="E207" s="452">
        <f t="shared" ca="1" si="16"/>
        <v>0</v>
      </c>
      <c r="F207" s="452">
        <f t="shared" ca="1" si="10"/>
        <v>0</v>
      </c>
      <c r="G207" s="452">
        <f t="shared" ref="G207:S207" ca="1" si="42">G119*G$177</f>
        <v>0</v>
      </c>
      <c r="H207" s="452">
        <f t="shared" ca="1" si="42"/>
        <v>0</v>
      </c>
      <c r="I207" s="452">
        <f t="shared" ca="1" si="42"/>
        <v>0</v>
      </c>
      <c r="J207" s="452">
        <f t="shared" ca="1" si="42"/>
        <v>0</v>
      </c>
      <c r="K207" s="452">
        <f t="shared" ca="1" si="42"/>
        <v>0</v>
      </c>
      <c r="L207" s="452">
        <f t="shared" ca="1" si="42"/>
        <v>6.497624680162617E-2</v>
      </c>
      <c r="M207" s="452">
        <f t="shared" ca="1" si="42"/>
        <v>0</v>
      </c>
      <c r="N207" s="452">
        <f t="shared" ca="1" si="42"/>
        <v>0</v>
      </c>
      <c r="O207" s="452">
        <f t="shared" ca="1" si="42"/>
        <v>0</v>
      </c>
      <c r="P207" s="452">
        <f t="shared" ca="1" si="42"/>
        <v>0</v>
      </c>
      <c r="Q207" s="452">
        <f t="shared" ca="1" si="42"/>
        <v>0</v>
      </c>
      <c r="R207" s="452">
        <f t="shared" ca="1" si="42"/>
        <v>0</v>
      </c>
      <c r="S207" s="452">
        <f t="shared" ca="1" si="42"/>
        <v>0</v>
      </c>
    </row>
    <row r="208" spans="1:26" x14ac:dyDescent="0.35">
      <c r="A208" s="446" t="s">
        <v>1843</v>
      </c>
      <c r="B208" s="447"/>
      <c r="C208" s="448">
        <f t="shared" ca="1" si="12"/>
        <v>11.580131079920516</v>
      </c>
      <c r="D208" s="448">
        <f t="shared" ca="1" si="13"/>
        <v>0.65644360906042176</v>
      </c>
      <c r="E208" s="448">
        <f t="shared" ca="1" si="16"/>
        <v>10.923687470860095</v>
      </c>
      <c r="F208" s="448">
        <f t="shared" ca="1" si="10"/>
        <v>0</v>
      </c>
      <c r="G208" s="448">
        <f t="shared" ref="G208:S208" ca="1" si="43">G120*G$177</f>
        <v>0</v>
      </c>
      <c r="H208" s="448">
        <f t="shared" ca="1" si="43"/>
        <v>0</v>
      </c>
      <c r="I208" s="448">
        <f t="shared" ca="1" si="43"/>
        <v>0.35717367094803126</v>
      </c>
      <c r="J208" s="448">
        <f t="shared" ca="1" si="43"/>
        <v>0</v>
      </c>
      <c r="K208" s="448">
        <f t="shared" ca="1" si="43"/>
        <v>0</v>
      </c>
      <c r="L208" s="448">
        <f t="shared" ca="1" si="43"/>
        <v>0.29926993811239044</v>
      </c>
      <c r="M208" s="448">
        <f t="shared" ca="1" si="43"/>
        <v>0</v>
      </c>
      <c r="N208" s="448">
        <f t="shared" ca="1" si="43"/>
        <v>0</v>
      </c>
      <c r="O208" s="448">
        <f t="shared" ca="1" si="43"/>
        <v>0</v>
      </c>
      <c r="P208" s="448">
        <f t="shared" ca="1" si="43"/>
        <v>0</v>
      </c>
      <c r="Q208" s="448">
        <f t="shared" ca="1" si="43"/>
        <v>10.923687470860095</v>
      </c>
      <c r="R208" s="448">
        <f t="shared" ca="1" si="43"/>
        <v>0</v>
      </c>
      <c r="S208" s="448">
        <f t="shared" ca="1" si="43"/>
        <v>0</v>
      </c>
    </row>
    <row r="209" spans="1:19" x14ac:dyDescent="0.35">
      <c r="A209" s="450" t="s">
        <v>1844</v>
      </c>
      <c r="B209" s="451"/>
      <c r="C209" s="452">
        <f t="shared" ca="1" si="12"/>
        <v>11.580131079920516</v>
      </c>
      <c r="D209" s="452">
        <f t="shared" ca="1" si="13"/>
        <v>0.65644360906042176</v>
      </c>
      <c r="E209" s="452">
        <f t="shared" ca="1" si="16"/>
        <v>10.923687470860095</v>
      </c>
      <c r="F209" s="452">
        <f t="shared" ca="1" si="10"/>
        <v>0</v>
      </c>
      <c r="G209" s="452">
        <f t="shared" ref="G209:S209" ca="1" si="44">G121*G$177</f>
        <v>0</v>
      </c>
      <c r="H209" s="452">
        <f t="shared" ca="1" si="44"/>
        <v>0</v>
      </c>
      <c r="I209" s="452">
        <f t="shared" ca="1" si="44"/>
        <v>0.35717367094803126</v>
      </c>
      <c r="J209" s="452">
        <f t="shared" ca="1" si="44"/>
        <v>0</v>
      </c>
      <c r="K209" s="452">
        <f t="shared" ca="1" si="44"/>
        <v>0</v>
      </c>
      <c r="L209" s="452">
        <f t="shared" ca="1" si="44"/>
        <v>0.29926993811239044</v>
      </c>
      <c r="M209" s="452">
        <f t="shared" ca="1" si="44"/>
        <v>0</v>
      </c>
      <c r="N209" s="452">
        <f t="shared" ca="1" si="44"/>
        <v>0</v>
      </c>
      <c r="O209" s="452">
        <f t="shared" ca="1" si="44"/>
        <v>0</v>
      </c>
      <c r="P209" s="452">
        <f t="shared" ca="1" si="44"/>
        <v>0</v>
      </c>
      <c r="Q209" s="452">
        <f t="shared" ca="1" si="44"/>
        <v>10.923687470860095</v>
      </c>
      <c r="R209" s="452">
        <f t="shared" ca="1" si="44"/>
        <v>0</v>
      </c>
      <c r="S209" s="452">
        <f t="shared" ca="1" si="44"/>
        <v>0</v>
      </c>
    </row>
    <row r="210" spans="1:19" x14ac:dyDescent="0.35">
      <c r="A210" s="453" t="s">
        <v>1845</v>
      </c>
      <c r="B210" s="447"/>
      <c r="C210" s="448">
        <f t="shared" ca="1" si="12"/>
        <v>77.251119550345564</v>
      </c>
      <c r="D210" s="448">
        <f t="shared" ca="1" si="13"/>
        <v>58.519953608396584</v>
      </c>
      <c r="E210" s="448">
        <f t="shared" ca="1" si="16"/>
        <v>18.731165941948984</v>
      </c>
      <c r="F210" s="448">
        <f t="shared" ca="1" si="10"/>
        <v>2.942244712807387</v>
      </c>
      <c r="G210" s="448">
        <f t="shared" ref="G210:S210" ca="1" si="45">G122*G$177</f>
        <v>12.204514173342808</v>
      </c>
      <c r="H210" s="448">
        <f t="shared" ca="1" si="45"/>
        <v>9.5686916932566835</v>
      </c>
      <c r="I210" s="448">
        <f t="shared" ca="1" si="45"/>
        <v>8.7434935843039892</v>
      </c>
      <c r="J210" s="448">
        <f t="shared" ca="1" si="45"/>
        <v>11.236299948886447</v>
      </c>
      <c r="K210" s="448">
        <f t="shared" ca="1" si="45"/>
        <v>7.1160741534141971</v>
      </c>
      <c r="L210" s="448">
        <f t="shared" ca="1" si="45"/>
        <v>3.1500189016214692</v>
      </c>
      <c r="M210" s="448">
        <f t="shared" ca="1" si="45"/>
        <v>9.9079273471789424</v>
      </c>
      <c r="N210" s="448">
        <f t="shared" ca="1" si="45"/>
        <v>3.4260456772276409</v>
      </c>
      <c r="O210" s="448">
        <f t="shared" ca="1" si="45"/>
        <v>0.1325707635359584</v>
      </c>
      <c r="P210" s="448">
        <f t="shared" ca="1" si="45"/>
        <v>2.4832472440825586</v>
      </c>
      <c r="Q210" s="448">
        <f t="shared" ca="1" si="45"/>
        <v>5.1106017772481227</v>
      </c>
      <c r="R210" s="448">
        <f t="shared" ca="1" si="45"/>
        <v>1.2293895734393594</v>
      </c>
      <c r="S210" s="448">
        <f t="shared" ca="1" si="45"/>
        <v>0</v>
      </c>
    </row>
    <row r="211" spans="1:19" x14ac:dyDescent="0.35">
      <c r="A211" s="450" t="s">
        <v>1846</v>
      </c>
      <c r="B211" s="451"/>
      <c r="C211" s="452">
        <f t="shared" ca="1" si="12"/>
        <v>3.6538828204619032</v>
      </c>
      <c r="D211" s="452">
        <f t="shared" ca="1" si="13"/>
        <v>3.6538828204619032</v>
      </c>
      <c r="E211" s="452">
        <f t="shared" ca="1" si="16"/>
        <v>0</v>
      </c>
      <c r="F211" s="452">
        <f t="shared" ref="F211:F242" ca="1" si="46">F123*F$177</f>
        <v>0</v>
      </c>
      <c r="G211" s="452">
        <f t="shared" ref="G211:S211" ca="1" si="47">G123*G$177</f>
        <v>0</v>
      </c>
      <c r="H211" s="452">
        <f t="shared" ca="1" si="47"/>
        <v>0.11126737452875553</v>
      </c>
      <c r="I211" s="452">
        <f t="shared" ca="1" si="47"/>
        <v>0.41410498940823248</v>
      </c>
      <c r="J211" s="452">
        <f t="shared" ca="1" si="47"/>
        <v>0.32135275208650299</v>
      </c>
      <c r="K211" s="452">
        <f t="shared" ca="1" si="47"/>
        <v>2.1219818862403632</v>
      </c>
      <c r="L211" s="452">
        <f t="shared" ca="1" si="47"/>
        <v>0.1772061784215731</v>
      </c>
      <c r="M211" s="452">
        <f t="shared" ca="1" si="47"/>
        <v>0</v>
      </c>
      <c r="N211" s="452">
        <f t="shared" ca="1" si="47"/>
        <v>0.50796963977647569</v>
      </c>
      <c r="O211" s="452">
        <f t="shared" ca="1" si="47"/>
        <v>0</v>
      </c>
      <c r="P211" s="452">
        <f t="shared" ca="1" si="47"/>
        <v>0</v>
      </c>
      <c r="Q211" s="452">
        <f t="shared" ca="1" si="47"/>
        <v>0</v>
      </c>
      <c r="R211" s="452">
        <f t="shared" ca="1" si="47"/>
        <v>0</v>
      </c>
      <c r="S211" s="452">
        <f t="shared" ca="1" si="47"/>
        <v>0</v>
      </c>
    </row>
    <row r="212" spans="1:19" x14ac:dyDescent="0.35">
      <c r="A212" s="450" t="s">
        <v>1847</v>
      </c>
      <c r="B212" s="451"/>
      <c r="C212" s="452">
        <f t="shared" ca="1" si="12"/>
        <v>4.6183990512739177</v>
      </c>
      <c r="D212" s="452">
        <f t="shared" ca="1" si="13"/>
        <v>4.6183990512739177</v>
      </c>
      <c r="E212" s="452">
        <f t="shared" ca="1" si="16"/>
        <v>0</v>
      </c>
      <c r="F212" s="452">
        <f t="shared" ca="1" si="46"/>
        <v>0</v>
      </c>
      <c r="G212" s="452">
        <f t="shared" ref="G212:S212" ca="1" si="48">G124*G$177</f>
        <v>0.60551824653034214</v>
      </c>
      <c r="H212" s="452">
        <f t="shared" ca="1" si="48"/>
        <v>0.28075994540568222</v>
      </c>
      <c r="I212" s="452">
        <f t="shared" ca="1" si="48"/>
        <v>0.71720115654800742</v>
      </c>
      <c r="J212" s="452">
        <f t="shared" ca="1" si="48"/>
        <v>3.0149197027898857</v>
      </c>
      <c r="K212" s="452">
        <f t="shared" ca="1" si="48"/>
        <v>0</v>
      </c>
      <c r="L212" s="452">
        <f t="shared" ca="1" si="48"/>
        <v>0</v>
      </c>
      <c r="M212" s="452">
        <f t="shared" ca="1" si="48"/>
        <v>0</v>
      </c>
      <c r="N212" s="452">
        <f t="shared" ca="1" si="48"/>
        <v>0</v>
      </c>
      <c r="O212" s="452">
        <f t="shared" ca="1" si="48"/>
        <v>0</v>
      </c>
      <c r="P212" s="452">
        <f t="shared" ca="1" si="48"/>
        <v>0</v>
      </c>
      <c r="Q212" s="452">
        <f t="shared" ca="1" si="48"/>
        <v>0</v>
      </c>
      <c r="R212" s="452">
        <f t="shared" ca="1" si="48"/>
        <v>0</v>
      </c>
      <c r="S212" s="452">
        <f t="shared" ca="1" si="48"/>
        <v>0</v>
      </c>
    </row>
    <row r="213" spans="1:19" x14ac:dyDescent="0.35">
      <c r="A213" s="450" t="s">
        <v>1848</v>
      </c>
      <c r="B213" s="451"/>
      <c r="C213" s="452">
        <f t="shared" ca="1" si="12"/>
        <v>11.099155156054342</v>
      </c>
      <c r="D213" s="452">
        <f t="shared" ca="1" si="13"/>
        <v>7.1204037578695925</v>
      </c>
      <c r="E213" s="452">
        <f t="shared" ca="1" si="16"/>
        <v>3.97875139818475</v>
      </c>
      <c r="F213" s="452">
        <f t="shared" ca="1" si="46"/>
        <v>0.69197026913384407</v>
      </c>
      <c r="G213" s="452">
        <f t="shared" ref="G213:S213" ca="1" si="49">G125*G$177</f>
        <v>2.6535134688909392</v>
      </c>
      <c r="H213" s="452">
        <f t="shared" ca="1" si="49"/>
        <v>1.6304160304564139</v>
      </c>
      <c r="I213" s="452">
        <f t="shared" ca="1" si="49"/>
        <v>0</v>
      </c>
      <c r="J213" s="452">
        <f t="shared" ca="1" si="49"/>
        <v>0.1604354819262451</v>
      </c>
      <c r="K213" s="452">
        <f t="shared" ca="1" si="49"/>
        <v>1.9840685074621502</v>
      </c>
      <c r="L213" s="452">
        <f t="shared" ca="1" si="49"/>
        <v>0</v>
      </c>
      <c r="M213" s="452">
        <f t="shared" ca="1" si="49"/>
        <v>3.97875139818475</v>
      </c>
      <c r="N213" s="452">
        <f t="shared" ca="1" si="49"/>
        <v>0</v>
      </c>
      <c r="O213" s="452">
        <f t="shared" ca="1" si="49"/>
        <v>0</v>
      </c>
      <c r="P213" s="452">
        <f t="shared" ca="1" si="49"/>
        <v>0</v>
      </c>
      <c r="Q213" s="452">
        <f t="shared" ca="1" si="49"/>
        <v>0</v>
      </c>
      <c r="R213" s="452">
        <f t="shared" ca="1" si="49"/>
        <v>0</v>
      </c>
      <c r="S213" s="452">
        <f t="shared" ca="1" si="49"/>
        <v>0</v>
      </c>
    </row>
    <row r="214" spans="1:19" x14ac:dyDescent="0.35">
      <c r="A214" s="450" t="s">
        <v>1849</v>
      </c>
      <c r="B214" s="451"/>
      <c r="C214" s="452">
        <f t="shared" ca="1" si="12"/>
        <v>9.3929348693107872</v>
      </c>
      <c r="D214" s="452">
        <f t="shared" ca="1" si="13"/>
        <v>5.0736545415964711</v>
      </c>
      <c r="E214" s="452">
        <f t="shared" ca="1" si="16"/>
        <v>4.319280327714317</v>
      </c>
      <c r="F214" s="452">
        <f t="shared" ca="1" si="46"/>
        <v>0.58410065939575218</v>
      </c>
      <c r="G214" s="452">
        <f t="shared" ref="G214:S214" ca="1" si="50">G126*G$177</f>
        <v>0.93842649861767202</v>
      </c>
      <c r="H214" s="452">
        <f t="shared" ca="1" si="50"/>
        <v>0</v>
      </c>
      <c r="I214" s="452">
        <f t="shared" ca="1" si="50"/>
        <v>1.9109856717721665</v>
      </c>
      <c r="J214" s="452">
        <f t="shared" ca="1" si="50"/>
        <v>0.36327764687982983</v>
      </c>
      <c r="K214" s="452">
        <f t="shared" ca="1" si="50"/>
        <v>0</v>
      </c>
      <c r="L214" s="452">
        <f t="shared" ca="1" si="50"/>
        <v>1.2768640649310505</v>
      </c>
      <c r="M214" s="452">
        <f t="shared" ca="1" si="50"/>
        <v>0</v>
      </c>
      <c r="N214" s="452">
        <f t="shared" ca="1" si="50"/>
        <v>0</v>
      </c>
      <c r="O214" s="452">
        <f t="shared" ca="1" si="50"/>
        <v>0</v>
      </c>
      <c r="P214" s="452">
        <f t="shared" ca="1" si="50"/>
        <v>1.6364022602653967</v>
      </c>
      <c r="Q214" s="452">
        <f t="shared" ca="1" si="50"/>
        <v>1.4534884940095611</v>
      </c>
      <c r="R214" s="452">
        <f t="shared" ca="1" si="50"/>
        <v>1.2293895734393594</v>
      </c>
      <c r="S214" s="452">
        <f t="shared" ca="1" si="50"/>
        <v>0</v>
      </c>
    </row>
    <row r="215" spans="1:19" x14ac:dyDescent="0.35">
      <c r="A215" s="450" t="s">
        <v>1850</v>
      </c>
      <c r="B215" s="451"/>
      <c r="C215" s="452">
        <f t="shared" ca="1" si="12"/>
        <v>9.7358751047972927</v>
      </c>
      <c r="D215" s="452">
        <f t="shared" ca="1" si="13"/>
        <v>4.0770925997300758</v>
      </c>
      <c r="E215" s="452">
        <f t="shared" ca="1" si="16"/>
        <v>5.6587825050672169</v>
      </c>
      <c r="F215" s="452">
        <f t="shared" ca="1" si="46"/>
        <v>0</v>
      </c>
      <c r="G215" s="452">
        <f t="shared" ref="G215:S215" ca="1" si="51">G127*G$177</f>
        <v>0</v>
      </c>
      <c r="H215" s="452">
        <f t="shared" ca="1" si="51"/>
        <v>1.3582602514891098</v>
      </c>
      <c r="I215" s="452">
        <f t="shared" ca="1" si="51"/>
        <v>1.7013830713916402</v>
      </c>
      <c r="J215" s="452">
        <f t="shared" ca="1" si="51"/>
        <v>0.88487851331336698</v>
      </c>
      <c r="K215" s="452">
        <f t="shared" ca="1" si="51"/>
        <v>0</v>
      </c>
      <c r="L215" s="452">
        <f t="shared" ca="1" si="51"/>
        <v>0</v>
      </c>
      <c r="M215" s="452">
        <f t="shared" ca="1" si="51"/>
        <v>5.6587825050672169</v>
      </c>
      <c r="N215" s="452">
        <f t="shared" ca="1" si="51"/>
        <v>0</v>
      </c>
      <c r="O215" s="452">
        <f t="shared" ca="1" si="51"/>
        <v>0.1325707635359584</v>
      </c>
      <c r="P215" s="452">
        <f t="shared" ca="1" si="51"/>
        <v>0</v>
      </c>
      <c r="Q215" s="452">
        <f t="shared" ca="1" si="51"/>
        <v>0</v>
      </c>
      <c r="R215" s="452">
        <f t="shared" ca="1" si="51"/>
        <v>0</v>
      </c>
      <c r="S215" s="452">
        <f t="shared" ca="1" si="51"/>
        <v>0</v>
      </c>
    </row>
    <row r="216" spans="1:19" x14ac:dyDescent="0.35">
      <c r="A216" s="450" t="s">
        <v>1851</v>
      </c>
      <c r="B216" s="451"/>
      <c r="C216" s="452">
        <f t="shared" ca="1" si="12"/>
        <v>5.3918469421243067</v>
      </c>
      <c r="D216" s="452">
        <f t="shared" ca="1" si="13"/>
        <v>5.3918469421243067</v>
      </c>
      <c r="E216" s="452">
        <f t="shared" ca="1" si="16"/>
        <v>0</v>
      </c>
      <c r="F216" s="452">
        <f t="shared" ca="1" si="46"/>
        <v>0</v>
      </c>
      <c r="G216" s="452">
        <f t="shared" ref="G216:S216" ca="1" si="52">G128*G$177</f>
        <v>0.66416332231804098</v>
      </c>
      <c r="H216" s="452">
        <f t="shared" ca="1" si="52"/>
        <v>2.9670821614690501</v>
      </c>
      <c r="I216" s="452">
        <f t="shared" ca="1" si="52"/>
        <v>1.2206425453931955</v>
      </c>
      <c r="J216" s="452">
        <f t="shared" ca="1" si="52"/>
        <v>0</v>
      </c>
      <c r="K216" s="452">
        <f t="shared" ca="1" si="52"/>
        <v>0.53995891294402065</v>
      </c>
      <c r="L216" s="452">
        <f t="shared" ca="1" si="52"/>
        <v>0</v>
      </c>
      <c r="M216" s="452">
        <f t="shared" ca="1" si="52"/>
        <v>0</v>
      </c>
      <c r="N216" s="452">
        <f t="shared" ca="1" si="52"/>
        <v>0</v>
      </c>
      <c r="O216" s="452">
        <f t="shared" ca="1" si="52"/>
        <v>0</v>
      </c>
      <c r="P216" s="452">
        <f t="shared" ca="1" si="52"/>
        <v>0</v>
      </c>
      <c r="Q216" s="452">
        <f t="shared" ca="1" si="52"/>
        <v>0</v>
      </c>
      <c r="R216" s="452">
        <f t="shared" ca="1" si="52"/>
        <v>0</v>
      </c>
      <c r="S216" s="452">
        <f t="shared" ca="1" si="52"/>
        <v>0</v>
      </c>
    </row>
    <row r="217" spans="1:19" x14ac:dyDescent="0.35">
      <c r="A217" s="450" t="s">
        <v>1852</v>
      </c>
      <c r="B217" s="451"/>
      <c r="C217" s="452">
        <f t="shared" ca="1" si="12"/>
        <v>33.359025606323009</v>
      </c>
      <c r="D217" s="452">
        <f t="shared" ca="1" si="13"/>
        <v>28.584673895340313</v>
      </c>
      <c r="E217" s="452">
        <f t="shared" ca="1" si="16"/>
        <v>4.7743517109826987</v>
      </c>
      <c r="F217" s="452">
        <f t="shared" ca="1" si="46"/>
        <v>1.6661737842777908</v>
      </c>
      <c r="G217" s="452">
        <f t="shared" ref="G217:S217" ca="1" si="53">G129*G$177</f>
        <v>7.3428926369858116</v>
      </c>
      <c r="H217" s="452">
        <f t="shared" ca="1" si="53"/>
        <v>3.220905929907671</v>
      </c>
      <c r="I217" s="452">
        <f t="shared" ca="1" si="53"/>
        <v>2.7791761497907466</v>
      </c>
      <c r="J217" s="452">
        <f t="shared" ca="1" si="53"/>
        <v>6.4914358518906168</v>
      </c>
      <c r="K217" s="452">
        <f t="shared" ca="1" si="53"/>
        <v>2.470064846767662</v>
      </c>
      <c r="L217" s="452">
        <f t="shared" ca="1" si="53"/>
        <v>1.6959486582688457</v>
      </c>
      <c r="M217" s="452">
        <f t="shared" ca="1" si="53"/>
        <v>0.2703934439269759</v>
      </c>
      <c r="N217" s="452">
        <f t="shared" ca="1" si="53"/>
        <v>2.9180760374511654</v>
      </c>
      <c r="O217" s="452">
        <f t="shared" ca="1" si="53"/>
        <v>0</v>
      </c>
      <c r="P217" s="452">
        <f t="shared" ca="1" si="53"/>
        <v>0.84684498381716178</v>
      </c>
      <c r="Q217" s="452">
        <f t="shared" ca="1" si="53"/>
        <v>3.6571132832385613</v>
      </c>
      <c r="R217" s="452">
        <f t="shared" ca="1" si="53"/>
        <v>0</v>
      </c>
      <c r="S217" s="452">
        <f t="shared" ca="1" si="53"/>
        <v>0</v>
      </c>
    </row>
    <row r="218" spans="1:19" x14ac:dyDescent="0.35">
      <c r="A218" s="454" t="s">
        <v>1853</v>
      </c>
      <c r="B218" s="455"/>
      <c r="C218" s="445">
        <f t="shared" ca="1" si="12"/>
        <v>85.0731543776471</v>
      </c>
      <c r="D218" s="445">
        <f t="shared" ca="1" si="13"/>
        <v>71.209351529254135</v>
      </c>
      <c r="E218" s="445">
        <f t="shared" ca="1" si="16"/>
        <v>13.863802848392954</v>
      </c>
      <c r="F218" s="445">
        <f t="shared" ca="1" si="46"/>
        <v>16.256608885411641</v>
      </c>
      <c r="G218" s="445">
        <f t="shared" ref="G218:S218" ca="1" si="54">G130*G$177</f>
        <v>15.445479957252216</v>
      </c>
      <c r="H218" s="445">
        <f t="shared" ca="1" si="54"/>
        <v>6.4644398367046376</v>
      </c>
      <c r="I218" s="445">
        <f t="shared" ca="1" si="54"/>
        <v>12.543260978846185</v>
      </c>
      <c r="J218" s="445">
        <f t="shared" ca="1" si="54"/>
        <v>2.0543041042746726</v>
      </c>
      <c r="K218" s="445">
        <f t="shared" ca="1" si="54"/>
        <v>0.72528863622714335</v>
      </c>
      <c r="L218" s="445">
        <f t="shared" ca="1" si="54"/>
        <v>3.8599900867789017</v>
      </c>
      <c r="M218" s="445">
        <f t="shared" ca="1" si="54"/>
        <v>4.6158400012841474</v>
      </c>
      <c r="N218" s="445">
        <f t="shared" ca="1" si="54"/>
        <v>10.359313465718845</v>
      </c>
      <c r="O218" s="445">
        <f t="shared" ca="1" si="54"/>
        <v>3.500665578039901</v>
      </c>
      <c r="P218" s="445">
        <f t="shared" ca="1" si="54"/>
        <v>6.4281116461101755</v>
      </c>
      <c r="Q218" s="445">
        <f t="shared" ca="1" si="54"/>
        <v>1.6660986340889612</v>
      </c>
      <c r="R218" s="445">
        <f t="shared" ca="1" si="54"/>
        <v>1.1537525669096675</v>
      </c>
      <c r="S218" s="445">
        <f t="shared" ca="1" si="54"/>
        <v>0</v>
      </c>
    </row>
    <row r="219" spans="1:19" x14ac:dyDescent="0.35">
      <c r="A219" s="450" t="s">
        <v>1854</v>
      </c>
      <c r="B219" s="451"/>
      <c r="C219" s="452">
        <f t="shared" ca="1" si="12"/>
        <v>2.8422289436330277</v>
      </c>
      <c r="D219" s="452">
        <f t="shared" ca="1" si="13"/>
        <v>2.8422289436330277</v>
      </c>
      <c r="E219" s="452">
        <f t="shared" ca="1" si="16"/>
        <v>0</v>
      </c>
      <c r="F219" s="452">
        <f t="shared" ca="1" si="46"/>
        <v>0.17453196553397066</v>
      </c>
      <c r="G219" s="452">
        <f t="shared" ref="G219:S219" ca="1" si="55">G131*G$177</f>
        <v>0.56459146697758011</v>
      </c>
      <c r="H219" s="452">
        <f t="shared" ca="1" si="55"/>
        <v>0.45462746523818026</v>
      </c>
      <c r="I219" s="452">
        <f t="shared" ca="1" si="55"/>
        <v>0.88867147082415154</v>
      </c>
      <c r="J219" s="452">
        <f t="shared" ca="1" si="55"/>
        <v>0</v>
      </c>
      <c r="K219" s="452">
        <f t="shared" ca="1" si="55"/>
        <v>0</v>
      </c>
      <c r="L219" s="452">
        <f t="shared" ca="1" si="55"/>
        <v>0.75980657505914495</v>
      </c>
      <c r="M219" s="452">
        <f t="shared" ca="1" si="55"/>
        <v>0</v>
      </c>
      <c r="N219" s="452">
        <f t="shared" ca="1" si="55"/>
        <v>0</v>
      </c>
      <c r="O219" s="452">
        <f t="shared" ca="1" si="55"/>
        <v>0</v>
      </c>
      <c r="P219" s="452">
        <f t="shared" ca="1" si="55"/>
        <v>0</v>
      </c>
      <c r="Q219" s="452">
        <f t="shared" ca="1" si="55"/>
        <v>0</v>
      </c>
      <c r="R219" s="452">
        <f t="shared" ca="1" si="55"/>
        <v>0</v>
      </c>
      <c r="S219" s="452">
        <f t="shared" ca="1" si="55"/>
        <v>0</v>
      </c>
    </row>
    <row r="220" spans="1:19" x14ac:dyDescent="0.35">
      <c r="A220" s="450" t="s">
        <v>1855</v>
      </c>
      <c r="B220" s="451"/>
      <c r="C220" s="452">
        <f t="shared" ca="1" si="12"/>
        <v>23.77786562709511</v>
      </c>
      <c r="D220" s="452">
        <f t="shared" ca="1" si="13"/>
        <v>20.743859919962798</v>
      </c>
      <c r="E220" s="452">
        <f t="shared" ca="1" si="16"/>
        <v>3.0340057071323123</v>
      </c>
      <c r="F220" s="452">
        <f t="shared" ca="1" si="46"/>
        <v>2.1655505251454947</v>
      </c>
      <c r="G220" s="452">
        <f t="shared" ref="G220:S220" ca="1" si="56">G132*G$177</f>
        <v>8.4507348615202105</v>
      </c>
      <c r="H220" s="452">
        <f t="shared" ca="1" si="56"/>
        <v>2.4265899914925897</v>
      </c>
      <c r="I220" s="452">
        <f t="shared" ca="1" si="56"/>
        <v>5.5924894153977069</v>
      </c>
      <c r="J220" s="452">
        <f t="shared" ca="1" si="56"/>
        <v>0.87083034410624149</v>
      </c>
      <c r="K220" s="452">
        <f t="shared" ca="1" si="56"/>
        <v>0.22724659592682314</v>
      </c>
      <c r="L220" s="452">
        <f t="shared" ca="1" si="56"/>
        <v>1.0104181863737349</v>
      </c>
      <c r="M220" s="452">
        <f t="shared" ca="1" si="56"/>
        <v>0</v>
      </c>
      <c r="N220" s="452">
        <f t="shared" ca="1" si="56"/>
        <v>0</v>
      </c>
      <c r="O220" s="452">
        <f t="shared" ca="1" si="56"/>
        <v>0</v>
      </c>
      <c r="P220" s="452">
        <f t="shared" ca="1" si="56"/>
        <v>3.0340057071323123</v>
      </c>
      <c r="Q220" s="452">
        <f t="shared" ca="1" si="56"/>
        <v>0</v>
      </c>
      <c r="R220" s="452">
        <f t="shared" ca="1" si="56"/>
        <v>0</v>
      </c>
      <c r="S220" s="452">
        <f t="shared" ca="1" si="56"/>
        <v>0</v>
      </c>
    </row>
    <row r="221" spans="1:19" x14ac:dyDescent="0.35">
      <c r="A221" s="450" t="s">
        <v>1856</v>
      </c>
      <c r="B221" s="451"/>
      <c r="C221" s="452">
        <f t="shared" ca="1" si="12"/>
        <v>8.1450137334328172</v>
      </c>
      <c r="D221" s="452">
        <f t="shared" ca="1" si="13"/>
        <v>7.4530968568307179</v>
      </c>
      <c r="E221" s="452">
        <f t="shared" ca="1" si="16"/>
        <v>0.69191687660209944</v>
      </c>
      <c r="F221" s="452">
        <f t="shared" ca="1" si="46"/>
        <v>5.3344758594564974</v>
      </c>
      <c r="G221" s="452">
        <f t="shared" ref="G221:S221" ca="1" si="57">G133*G$177</f>
        <v>1.210136010493114</v>
      </c>
      <c r="H221" s="452">
        <f t="shared" ca="1" si="57"/>
        <v>0.19240589385317469</v>
      </c>
      <c r="I221" s="452">
        <f t="shared" ca="1" si="57"/>
        <v>0.71607909302793171</v>
      </c>
      <c r="J221" s="452">
        <f t="shared" ca="1" si="57"/>
        <v>0</v>
      </c>
      <c r="K221" s="452">
        <f t="shared" ca="1" si="57"/>
        <v>0</v>
      </c>
      <c r="L221" s="452">
        <f t="shared" ca="1" si="57"/>
        <v>0</v>
      </c>
      <c r="M221" s="452">
        <f t="shared" ca="1" si="57"/>
        <v>0</v>
      </c>
      <c r="N221" s="452">
        <f t="shared" ca="1" si="57"/>
        <v>0</v>
      </c>
      <c r="O221" s="452">
        <f t="shared" ca="1" si="57"/>
        <v>0</v>
      </c>
      <c r="P221" s="452">
        <f t="shared" ca="1" si="57"/>
        <v>0</v>
      </c>
      <c r="Q221" s="452">
        <f t="shared" ca="1" si="57"/>
        <v>0</v>
      </c>
      <c r="R221" s="452">
        <f t="shared" ca="1" si="57"/>
        <v>0.69191687660209944</v>
      </c>
      <c r="S221" s="452">
        <f t="shared" ca="1" si="57"/>
        <v>0</v>
      </c>
    </row>
    <row r="222" spans="1:19" x14ac:dyDescent="0.35">
      <c r="A222" s="450" t="s">
        <v>1857</v>
      </c>
      <c r="B222" s="754"/>
      <c r="C222" s="481">
        <f t="shared" ca="1" si="12"/>
        <v>4.2689044953575417</v>
      </c>
      <c r="D222" s="481">
        <f t="shared" ca="1" si="13"/>
        <v>3.2149316054784913</v>
      </c>
      <c r="E222" s="481">
        <f t="shared" ca="1" si="16"/>
        <v>1.0539728898790504</v>
      </c>
      <c r="F222" s="481">
        <f t="shared" ca="1" si="46"/>
        <v>0.83291125329359905</v>
      </c>
      <c r="G222" s="481">
        <f t="shared" ref="G222:S222" ca="1" si="58">G134*G$177</f>
        <v>0</v>
      </c>
      <c r="H222" s="481">
        <f t="shared" ca="1" si="58"/>
        <v>0.44106338500031361</v>
      </c>
      <c r="I222" s="481">
        <f t="shared" ca="1" si="58"/>
        <v>1.9409569671845788</v>
      </c>
      <c r="J222" s="481">
        <f t="shared" ca="1" si="58"/>
        <v>0</v>
      </c>
      <c r="K222" s="481">
        <f t="shared" ca="1" si="58"/>
        <v>0</v>
      </c>
      <c r="L222" s="481">
        <f t="shared" ca="1" si="58"/>
        <v>0</v>
      </c>
      <c r="M222" s="481">
        <f t="shared" ca="1" si="58"/>
        <v>0</v>
      </c>
      <c r="N222" s="481">
        <f t="shared" ca="1" si="58"/>
        <v>0</v>
      </c>
      <c r="O222" s="481">
        <f t="shared" ca="1" si="58"/>
        <v>0</v>
      </c>
      <c r="P222" s="481">
        <f t="shared" ca="1" si="58"/>
        <v>1.0539728898790504</v>
      </c>
      <c r="Q222" s="481">
        <f t="shared" ca="1" si="58"/>
        <v>0</v>
      </c>
      <c r="R222" s="481">
        <f t="shared" ca="1" si="58"/>
        <v>0</v>
      </c>
      <c r="S222" s="481">
        <f t="shared" ca="1" si="58"/>
        <v>0</v>
      </c>
    </row>
    <row r="223" spans="1:19" x14ac:dyDescent="0.35">
      <c r="A223" s="450" t="s">
        <v>1858</v>
      </c>
      <c r="B223" s="451"/>
      <c r="C223" s="452">
        <f t="shared" ca="1" si="12"/>
        <v>12.382587033454795</v>
      </c>
      <c r="D223" s="452">
        <f t="shared" ca="1" si="13"/>
        <v>11.094927304519498</v>
      </c>
      <c r="E223" s="452">
        <f t="shared" ca="1" si="16"/>
        <v>1.287659728935298</v>
      </c>
      <c r="F223" s="452">
        <f t="shared" ca="1" si="46"/>
        <v>6.4167432104100275</v>
      </c>
      <c r="G223" s="452">
        <f t="shared" ref="G223:S223" ca="1" si="59">G135*G$177</f>
        <v>0.6133021372961861</v>
      </c>
      <c r="H223" s="452">
        <f t="shared" ca="1" si="59"/>
        <v>1.415881488537782</v>
      </c>
      <c r="I223" s="452">
        <f t="shared" ca="1" si="59"/>
        <v>2.649000468275502</v>
      </c>
      <c r="J223" s="452">
        <f t="shared" ca="1" si="59"/>
        <v>0</v>
      </c>
      <c r="K223" s="452">
        <f t="shared" ca="1" si="59"/>
        <v>0</v>
      </c>
      <c r="L223" s="452">
        <f t="shared" ca="1" si="59"/>
        <v>0</v>
      </c>
      <c r="M223" s="452">
        <f t="shared" ca="1" si="59"/>
        <v>0</v>
      </c>
      <c r="N223" s="452">
        <f t="shared" ca="1" si="59"/>
        <v>0</v>
      </c>
      <c r="O223" s="452">
        <f t="shared" ca="1" si="59"/>
        <v>0</v>
      </c>
      <c r="P223" s="452">
        <f t="shared" ca="1" si="59"/>
        <v>0.8258240386277298</v>
      </c>
      <c r="Q223" s="452">
        <f t="shared" ca="1" si="59"/>
        <v>0</v>
      </c>
      <c r="R223" s="452">
        <f t="shared" ca="1" si="59"/>
        <v>0.46183569030756816</v>
      </c>
      <c r="S223" s="452">
        <f t="shared" ca="1" si="59"/>
        <v>0</v>
      </c>
    </row>
    <row r="224" spans="1:19" x14ac:dyDescent="0.35">
      <c r="A224" s="450" t="s">
        <v>1859</v>
      </c>
      <c r="B224" s="451"/>
      <c r="C224" s="452">
        <f t="shared" ca="1" si="12"/>
        <v>1.378240931644247</v>
      </c>
      <c r="D224" s="452">
        <f t="shared" ca="1" si="13"/>
        <v>1.378240931644247</v>
      </c>
      <c r="E224" s="452">
        <f t="shared" ca="1" si="16"/>
        <v>0</v>
      </c>
      <c r="F224" s="452">
        <f t="shared" ca="1" si="46"/>
        <v>0.98087298782472576</v>
      </c>
      <c r="G224" s="452">
        <f t="shared" ref="G224:S224" ca="1" si="60">G136*G$177</f>
        <v>0</v>
      </c>
      <c r="H224" s="452">
        <f t="shared" ca="1" si="60"/>
        <v>0</v>
      </c>
      <c r="I224" s="452">
        <f t="shared" ca="1" si="60"/>
        <v>0.39736794381952129</v>
      </c>
      <c r="J224" s="452">
        <f t="shared" ca="1" si="60"/>
        <v>0</v>
      </c>
      <c r="K224" s="452">
        <f t="shared" ca="1" si="60"/>
        <v>0</v>
      </c>
      <c r="L224" s="452">
        <f t="shared" ca="1" si="60"/>
        <v>0</v>
      </c>
      <c r="M224" s="452">
        <f t="shared" ca="1" si="60"/>
        <v>0</v>
      </c>
      <c r="N224" s="452">
        <f t="shared" ca="1" si="60"/>
        <v>0</v>
      </c>
      <c r="O224" s="452">
        <f t="shared" ca="1" si="60"/>
        <v>0</v>
      </c>
      <c r="P224" s="452">
        <f t="shared" ca="1" si="60"/>
        <v>0</v>
      </c>
      <c r="Q224" s="452">
        <f t="shared" ca="1" si="60"/>
        <v>0</v>
      </c>
      <c r="R224" s="452">
        <f t="shared" ca="1" si="60"/>
        <v>0</v>
      </c>
      <c r="S224" s="452">
        <f t="shared" ca="1" si="60"/>
        <v>0</v>
      </c>
    </row>
    <row r="225" spans="1:19" x14ac:dyDescent="0.35">
      <c r="A225" s="450" t="s">
        <v>1860</v>
      </c>
      <c r="B225" s="451"/>
      <c r="C225" s="452">
        <f t="shared" ca="1" si="12"/>
        <v>6.1783717190168872</v>
      </c>
      <c r="D225" s="452">
        <f t="shared" ca="1" si="13"/>
        <v>4.5122730849279264</v>
      </c>
      <c r="E225" s="452">
        <f t="shared" ca="1" si="16"/>
        <v>1.6660986340889612</v>
      </c>
      <c r="F225" s="452">
        <f t="shared" ca="1" si="46"/>
        <v>0.35152308374732683</v>
      </c>
      <c r="G225" s="452">
        <f t="shared" ref="G225:S225" ca="1" si="61">G137*G$177</f>
        <v>3.3328982774675526</v>
      </c>
      <c r="H225" s="452">
        <f t="shared" ca="1" si="61"/>
        <v>0.64301211480016651</v>
      </c>
      <c r="I225" s="452">
        <f t="shared" ca="1" si="61"/>
        <v>0.18483960891288068</v>
      </c>
      <c r="J225" s="452">
        <f t="shared" ca="1" si="61"/>
        <v>0</v>
      </c>
      <c r="K225" s="452">
        <f t="shared" ca="1" si="61"/>
        <v>0</v>
      </c>
      <c r="L225" s="452">
        <f t="shared" ca="1" si="61"/>
        <v>0</v>
      </c>
      <c r="M225" s="452">
        <f t="shared" ca="1" si="61"/>
        <v>0</v>
      </c>
      <c r="N225" s="452">
        <f t="shared" ca="1" si="61"/>
        <v>0</v>
      </c>
      <c r="O225" s="452">
        <f t="shared" ca="1" si="61"/>
        <v>0</v>
      </c>
      <c r="P225" s="452">
        <f t="shared" ca="1" si="61"/>
        <v>0</v>
      </c>
      <c r="Q225" s="452">
        <f t="shared" ca="1" si="61"/>
        <v>1.6660986340889612</v>
      </c>
      <c r="R225" s="452">
        <f t="shared" ca="1" si="61"/>
        <v>0</v>
      </c>
      <c r="S225" s="452">
        <f t="shared" ca="1" si="61"/>
        <v>0</v>
      </c>
    </row>
    <row r="226" spans="1:19" x14ac:dyDescent="0.35">
      <c r="A226" s="450" t="s">
        <v>1861</v>
      </c>
      <c r="B226" s="451"/>
      <c r="C226" s="452">
        <f t="shared" ca="1" si="12"/>
        <v>0.63363037811578493</v>
      </c>
      <c r="D226" s="452">
        <f t="shared" ca="1" si="13"/>
        <v>0.63363037811578493</v>
      </c>
      <c r="E226" s="452">
        <f t="shared" ca="1" si="16"/>
        <v>0</v>
      </c>
      <c r="F226" s="452">
        <f t="shared" ca="1" si="46"/>
        <v>0</v>
      </c>
      <c r="G226" s="452">
        <f t="shared" ref="G226:S226" ca="1" si="62">G138*G$177</f>
        <v>0.63363037811578493</v>
      </c>
      <c r="H226" s="452">
        <f t="shared" ca="1" si="62"/>
        <v>0</v>
      </c>
      <c r="I226" s="452">
        <f t="shared" ca="1" si="62"/>
        <v>0</v>
      </c>
      <c r="J226" s="452">
        <f t="shared" ca="1" si="62"/>
        <v>0</v>
      </c>
      <c r="K226" s="452">
        <f t="shared" ca="1" si="62"/>
        <v>0</v>
      </c>
      <c r="L226" s="452">
        <f t="shared" ca="1" si="62"/>
        <v>0</v>
      </c>
      <c r="M226" s="452">
        <f t="shared" ca="1" si="62"/>
        <v>0</v>
      </c>
      <c r="N226" s="452">
        <f t="shared" ca="1" si="62"/>
        <v>0</v>
      </c>
      <c r="O226" s="452">
        <f t="shared" ca="1" si="62"/>
        <v>0</v>
      </c>
      <c r="P226" s="452">
        <f t="shared" ca="1" si="62"/>
        <v>0</v>
      </c>
      <c r="Q226" s="452">
        <f t="shared" ca="1" si="62"/>
        <v>0</v>
      </c>
      <c r="R226" s="452">
        <f t="shared" ca="1" si="62"/>
        <v>0</v>
      </c>
      <c r="S226" s="452">
        <f t="shared" ca="1" si="62"/>
        <v>0</v>
      </c>
    </row>
    <row r="227" spans="1:19" x14ac:dyDescent="0.35">
      <c r="A227" s="450" t="s">
        <v>1862</v>
      </c>
      <c r="B227" s="451"/>
      <c r="C227" s="452">
        <f t="shared" ca="1" si="12"/>
        <v>2.2842481609729597</v>
      </c>
      <c r="D227" s="452">
        <f t="shared" ca="1" si="13"/>
        <v>0.76993915050187722</v>
      </c>
      <c r="E227" s="452">
        <f t="shared" ca="1" si="16"/>
        <v>1.5143090104710826</v>
      </c>
      <c r="F227" s="452">
        <f t="shared" ca="1" si="46"/>
        <v>0</v>
      </c>
      <c r="G227" s="452">
        <f t="shared" ref="G227:S227" ca="1" si="63">G139*G$177</f>
        <v>0</v>
      </c>
      <c r="H227" s="452">
        <f t="shared" ca="1" si="63"/>
        <v>0</v>
      </c>
      <c r="I227" s="452">
        <f t="shared" ca="1" si="63"/>
        <v>0.17385601140391085</v>
      </c>
      <c r="J227" s="452">
        <f t="shared" ca="1" si="63"/>
        <v>0</v>
      </c>
      <c r="K227" s="452">
        <f t="shared" ca="1" si="63"/>
        <v>0</v>
      </c>
      <c r="L227" s="452">
        <f t="shared" ca="1" si="63"/>
        <v>0</v>
      </c>
      <c r="M227" s="452">
        <f t="shared" ca="1" si="63"/>
        <v>0</v>
      </c>
      <c r="N227" s="452">
        <f t="shared" ca="1" si="63"/>
        <v>0.5960831390979664</v>
      </c>
      <c r="O227" s="452">
        <f t="shared" ca="1" si="63"/>
        <v>0</v>
      </c>
      <c r="P227" s="452">
        <f t="shared" ca="1" si="63"/>
        <v>1.5143090104710826</v>
      </c>
      <c r="Q227" s="452">
        <f t="shared" ca="1" si="63"/>
        <v>0</v>
      </c>
      <c r="R227" s="452">
        <f t="shared" ca="1" si="63"/>
        <v>0</v>
      </c>
      <c r="S227" s="452">
        <f t="shared" ca="1" si="63"/>
        <v>0</v>
      </c>
    </row>
    <row r="228" spans="1:19" x14ac:dyDescent="0.35">
      <c r="A228" s="450" t="s">
        <v>1863</v>
      </c>
      <c r="B228" s="451"/>
      <c r="C228" s="452">
        <f t="shared" ca="1" si="12"/>
        <v>7.385402167688369</v>
      </c>
      <c r="D228" s="452">
        <f t="shared" ca="1" si="13"/>
        <v>7.385402167688369</v>
      </c>
      <c r="E228" s="452">
        <f t="shared" ca="1" si="16"/>
        <v>0</v>
      </c>
      <c r="F228" s="452">
        <f t="shared" ca="1" si="46"/>
        <v>0</v>
      </c>
      <c r="G228" s="452">
        <f t="shared" ref="G228:S228" ca="1" si="64">G140*G$177</f>
        <v>0.64018682538178651</v>
      </c>
      <c r="H228" s="452">
        <f t="shared" ca="1" si="64"/>
        <v>0.8908594977824309</v>
      </c>
      <c r="I228" s="452">
        <f t="shared" ca="1" si="64"/>
        <v>0</v>
      </c>
      <c r="J228" s="452">
        <f t="shared" ca="1" si="64"/>
        <v>0.21285167440084168</v>
      </c>
      <c r="K228" s="452">
        <f t="shared" ca="1" si="64"/>
        <v>0.33427433815680335</v>
      </c>
      <c r="L228" s="452">
        <f t="shared" ca="1" si="64"/>
        <v>0</v>
      </c>
      <c r="M228" s="452">
        <f t="shared" ca="1" si="64"/>
        <v>0</v>
      </c>
      <c r="N228" s="452">
        <f t="shared" ca="1" si="64"/>
        <v>4.624336371953647</v>
      </c>
      <c r="O228" s="452">
        <f t="shared" ca="1" si="64"/>
        <v>0.68289346001286011</v>
      </c>
      <c r="P228" s="452">
        <f t="shared" ca="1" si="64"/>
        <v>0</v>
      </c>
      <c r="Q228" s="452">
        <f t="shared" ca="1" si="64"/>
        <v>0</v>
      </c>
      <c r="R228" s="452">
        <f t="shared" ca="1" si="64"/>
        <v>0</v>
      </c>
      <c r="S228" s="452">
        <f t="shared" ca="1" si="64"/>
        <v>0</v>
      </c>
    </row>
    <row r="229" spans="1:19" x14ac:dyDescent="0.35">
      <c r="A229" s="450" t="s">
        <v>1864</v>
      </c>
      <c r="B229" s="456"/>
      <c r="C229" s="511">
        <f t="shared" ca="1" si="12"/>
        <v>10.435867997730934</v>
      </c>
      <c r="D229" s="511">
        <f t="shared" ca="1" si="13"/>
        <v>5.820027996446786</v>
      </c>
      <c r="E229" s="511">
        <f t="shared" ca="1" si="16"/>
        <v>4.6158400012841474</v>
      </c>
      <c r="F229" s="512">
        <f t="shared" ca="1" si="46"/>
        <v>0</v>
      </c>
      <c r="G229" s="512">
        <f t="shared" ref="G229:S229" ca="1" si="65">G141*G$177</f>
        <v>0</v>
      </c>
      <c r="H229" s="512">
        <f t="shared" ca="1" si="65"/>
        <v>0</v>
      </c>
      <c r="I229" s="512">
        <f t="shared" ca="1" si="65"/>
        <v>0</v>
      </c>
      <c r="J229" s="512">
        <f t="shared" ca="1" si="65"/>
        <v>0.97062208576758935</v>
      </c>
      <c r="K229" s="512">
        <f t="shared" ca="1" si="65"/>
        <v>0.16376770214351677</v>
      </c>
      <c r="L229" s="512">
        <f t="shared" ca="1" si="65"/>
        <v>1.9298978363320471</v>
      </c>
      <c r="M229" s="512">
        <f t="shared" ca="1" si="65"/>
        <v>4.6158400012841474</v>
      </c>
      <c r="N229" s="512">
        <f t="shared" ca="1" si="65"/>
        <v>2.7557403722036331</v>
      </c>
      <c r="O229" s="512">
        <f t="shared" ca="1" si="65"/>
        <v>0</v>
      </c>
      <c r="P229" s="512">
        <f t="shared" ca="1" si="65"/>
        <v>0</v>
      </c>
      <c r="Q229" s="512">
        <f t="shared" ca="1" si="65"/>
        <v>0</v>
      </c>
      <c r="R229" s="512">
        <f t="shared" ca="1" si="65"/>
        <v>0</v>
      </c>
      <c r="S229" s="512">
        <f t="shared" ca="1" si="65"/>
        <v>0</v>
      </c>
    </row>
    <row r="230" spans="1:19" x14ac:dyDescent="0.35">
      <c r="A230" s="450" t="s">
        <v>1865</v>
      </c>
      <c r="B230" s="456"/>
      <c r="C230" s="511">
        <f t="shared" ca="1" si="12"/>
        <v>0.15986748901397463</v>
      </c>
      <c r="D230" s="511">
        <f t="shared" ca="1" si="13"/>
        <v>0.15986748901397463</v>
      </c>
      <c r="E230" s="511">
        <f t="shared" ca="1" si="16"/>
        <v>0</v>
      </c>
      <c r="F230" s="512">
        <f t="shared" ca="1" si="46"/>
        <v>0</v>
      </c>
      <c r="G230" s="512">
        <f t="shared" ref="G230:S230" ca="1" si="66">G142*G$177</f>
        <v>0</v>
      </c>
      <c r="H230" s="512">
        <f t="shared" ca="1" si="66"/>
        <v>0</v>
      </c>
      <c r="I230" s="512">
        <f t="shared" ca="1" si="66"/>
        <v>0</v>
      </c>
      <c r="J230" s="512">
        <f t="shared" ca="1" si="66"/>
        <v>0</v>
      </c>
      <c r="K230" s="512">
        <f t="shared" ca="1" si="66"/>
        <v>0</v>
      </c>
      <c r="L230" s="512">
        <f t="shared" ca="1" si="66"/>
        <v>0.15986748901397463</v>
      </c>
      <c r="M230" s="512">
        <f t="shared" ca="1" si="66"/>
        <v>0</v>
      </c>
      <c r="N230" s="512">
        <f t="shared" ca="1" si="66"/>
        <v>0</v>
      </c>
      <c r="O230" s="512">
        <f t="shared" ca="1" si="66"/>
        <v>0</v>
      </c>
      <c r="P230" s="512">
        <f t="shared" ca="1" si="66"/>
        <v>0</v>
      </c>
      <c r="Q230" s="512">
        <f t="shared" ca="1" si="66"/>
        <v>0</v>
      </c>
      <c r="R230" s="512">
        <f t="shared" ca="1" si="66"/>
        <v>0</v>
      </c>
      <c r="S230" s="512">
        <f t="shared" ca="1" si="66"/>
        <v>0</v>
      </c>
    </row>
    <row r="231" spans="1:19" x14ac:dyDescent="0.35">
      <c r="A231" s="450" t="s">
        <v>1866</v>
      </c>
      <c r="B231" s="456"/>
      <c r="C231" s="511">
        <f t="shared" ca="1" si="12"/>
        <v>2.2704193587816937</v>
      </c>
      <c r="D231" s="511">
        <f t="shared" ca="1" si="13"/>
        <v>2.2704193587816937</v>
      </c>
      <c r="E231" s="511">
        <f t="shared" ca="1" si="16"/>
        <v>0</v>
      </c>
      <c r="F231" s="512">
        <f t="shared" ca="1" si="46"/>
        <v>0</v>
      </c>
      <c r="G231" s="512">
        <f t="shared" ref="G231:S231" ca="1" si="67">G143*G$177</f>
        <v>0</v>
      </c>
      <c r="H231" s="512">
        <f t="shared" ca="1" si="67"/>
        <v>0</v>
      </c>
      <c r="I231" s="512">
        <f t="shared" ca="1" si="67"/>
        <v>0</v>
      </c>
      <c r="J231" s="512">
        <f t="shared" ca="1" si="67"/>
        <v>0</v>
      </c>
      <c r="K231" s="512">
        <f t="shared" ca="1" si="67"/>
        <v>0</v>
      </c>
      <c r="L231" s="512">
        <f t="shared" ca="1" si="67"/>
        <v>0</v>
      </c>
      <c r="M231" s="512">
        <f t="shared" ca="1" si="67"/>
        <v>0</v>
      </c>
      <c r="N231" s="512">
        <f t="shared" ca="1" si="67"/>
        <v>2.2704193587816937</v>
      </c>
      <c r="O231" s="512">
        <f t="shared" ca="1" si="67"/>
        <v>0</v>
      </c>
      <c r="P231" s="512">
        <f t="shared" ca="1" si="67"/>
        <v>0</v>
      </c>
      <c r="Q231" s="512">
        <f t="shared" ca="1" si="67"/>
        <v>0</v>
      </c>
      <c r="R231" s="512">
        <f t="shared" ca="1" si="67"/>
        <v>0</v>
      </c>
      <c r="S231" s="512">
        <f t="shared" ca="1" si="67"/>
        <v>0</v>
      </c>
    </row>
    <row r="232" spans="1:19" x14ac:dyDescent="0.35">
      <c r="A232" s="450" t="s">
        <v>1867</v>
      </c>
      <c r="B232" s="456"/>
      <c r="C232" s="511">
        <f t="shared" ca="1" si="12"/>
        <v>2.7733922992980977</v>
      </c>
      <c r="D232" s="511">
        <f t="shared" ca="1" si="13"/>
        <v>2.7733922992980977</v>
      </c>
      <c r="E232" s="511">
        <f t="shared" ca="1" si="16"/>
        <v>0</v>
      </c>
      <c r="F232" s="512">
        <f t="shared" ca="1" si="46"/>
        <v>0</v>
      </c>
      <c r="G232" s="512">
        <f t="shared" ref="G232:S232" ca="1" si="68">G144*G$177</f>
        <v>0</v>
      </c>
      <c r="H232" s="512">
        <f t="shared" ca="1" si="68"/>
        <v>0</v>
      </c>
      <c r="I232" s="512">
        <f t="shared" ca="1" si="68"/>
        <v>0</v>
      </c>
      <c r="J232" s="512">
        <f t="shared" ca="1" si="68"/>
        <v>0</v>
      </c>
      <c r="K232" s="512">
        <f t="shared" ca="1" si="68"/>
        <v>0</v>
      </c>
      <c r="L232" s="512">
        <f t="shared" ca="1" si="68"/>
        <v>0</v>
      </c>
      <c r="M232" s="512">
        <f t="shared" ca="1" si="68"/>
        <v>0</v>
      </c>
      <c r="N232" s="512">
        <f t="shared" ca="1" si="68"/>
        <v>0.1127342236819029</v>
      </c>
      <c r="O232" s="512">
        <f t="shared" ca="1" si="68"/>
        <v>2.6606580756161948</v>
      </c>
      <c r="P232" s="512">
        <f t="shared" ca="1" si="68"/>
        <v>0</v>
      </c>
      <c r="Q232" s="512">
        <f t="shared" ca="1" si="68"/>
        <v>0</v>
      </c>
      <c r="R232" s="512">
        <f t="shared" ca="1" si="68"/>
        <v>0</v>
      </c>
      <c r="S232" s="512">
        <f t="shared" ca="1" si="68"/>
        <v>0</v>
      </c>
    </row>
    <row r="233" spans="1:19" x14ac:dyDescent="0.35">
      <c r="A233" s="450" t="s">
        <v>1868</v>
      </c>
      <c r="B233" s="456"/>
      <c r="C233" s="511">
        <f t="shared" ca="1" si="12"/>
        <v>0.15711404241084584</v>
      </c>
      <c r="D233" s="511">
        <f t="shared" ca="1" si="13"/>
        <v>0.15711404241084584</v>
      </c>
      <c r="E233" s="511">
        <f t="shared" ca="1" si="16"/>
        <v>0</v>
      </c>
      <c r="F233" s="512">
        <f t="shared" ca="1" si="46"/>
        <v>0</v>
      </c>
      <c r="G233" s="512">
        <f t="shared" ref="G233:S233" ca="1" si="69">G145*G$177</f>
        <v>0</v>
      </c>
      <c r="H233" s="512">
        <f t="shared" ca="1" si="69"/>
        <v>0</v>
      </c>
      <c r="I233" s="512">
        <f t="shared" ca="1" si="69"/>
        <v>0</v>
      </c>
      <c r="J233" s="512">
        <f t="shared" ca="1" si="69"/>
        <v>0</v>
      </c>
      <c r="K233" s="512">
        <f t="shared" ca="1" si="69"/>
        <v>0</v>
      </c>
      <c r="L233" s="512">
        <f t="shared" ca="1" si="69"/>
        <v>0</v>
      </c>
      <c r="M233" s="512">
        <f t="shared" ca="1" si="69"/>
        <v>0</v>
      </c>
      <c r="N233" s="512">
        <f t="shared" ca="1" si="69"/>
        <v>0</v>
      </c>
      <c r="O233" s="512">
        <f t="shared" ca="1" si="69"/>
        <v>0.15711404241084584</v>
      </c>
      <c r="P233" s="512">
        <f t="shared" ca="1" si="69"/>
        <v>0</v>
      </c>
      <c r="Q233" s="512">
        <f t="shared" ca="1" si="69"/>
        <v>0</v>
      </c>
      <c r="R233" s="512">
        <f t="shared" ca="1" si="69"/>
        <v>0</v>
      </c>
      <c r="S233" s="512">
        <f t="shared" ca="1" si="69"/>
        <v>0</v>
      </c>
    </row>
    <row r="234" spans="1:19" x14ac:dyDescent="0.35">
      <c r="A234" s="457" t="s">
        <v>1869</v>
      </c>
      <c r="B234" s="458"/>
      <c r="C234" s="513">
        <f t="shared" ca="1" si="12"/>
        <v>303.09425643956746</v>
      </c>
      <c r="D234" s="513">
        <f t="shared" ca="1" si="13"/>
        <v>10.898736116174186</v>
      </c>
      <c r="E234" s="513">
        <f t="shared" ca="1" si="16"/>
        <v>292.19552032339334</v>
      </c>
      <c r="F234" s="459">
        <f t="shared" ca="1" si="46"/>
        <v>1.0100732069117737</v>
      </c>
      <c r="G234" s="459">
        <f t="shared" ref="G234:S234" ca="1" si="70">G146*G$177</f>
        <v>0.84152239945528418</v>
      </c>
      <c r="H234" s="459">
        <f t="shared" ca="1" si="70"/>
        <v>0</v>
      </c>
      <c r="I234" s="459">
        <f t="shared" ca="1" si="70"/>
        <v>5.1729336939087025</v>
      </c>
      <c r="J234" s="459">
        <f t="shared" ca="1" si="70"/>
        <v>1.3539433068753444</v>
      </c>
      <c r="K234" s="459">
        <f t="shared" ca="1" si="70"/>
        <v>0.66912057424030758</v>
      </c>
      <c r="L234" s="459">
        <f t="shared" ca="1" si="70"/>
        <v>1.4631206016010299</v>
      </c>
      <c r="M234" s="459">
        <f t="shared" ca="1" si="70"/>
        <v>60.984435831507113</v>
      </c>
      <c r="N234" s="459">
        <f t="shared" ca="1" si="70"/>
        <v>7.45103923872458E-2</v>
      </c>
      <c r="O234" s="459">
        <f t="shared" ca="1" si="70"/>
        <v>0.31351194079449612</v>
      </c>
      <c r="P234" s="459">
        <f t="shared" ca="1" si="70"/>
        <v>42.554693865057303</v>
      </c>
      <c r="Q234" s="459">
        <f t="shared" ca="1" si="70"/>
        <v>59.419340357402142</v>
      </c>
      <c r="R234" s="459">
        <f t="shared" ca="1" si="70"/>
        <v>82.844603135966025</v>
      </c>
      <c r="S234" s="459">
        <f t="shared" ca="1" si="70"/>
        <v>46.392447133460742</v>
      </c>
    </row>
    <row r="235" spans="1:19" x14ac:dyDescent="0.35">
      <c r="A235" s="450" t="s">
        <v>1870</v>
      </c>
      <c r="B235" s="456"/>
      <c r="C235" s="511">
        <f t="shared" ca="1" si="12"/>
        <v>63.239818844930305</v>
      </c>
      <c r="D235" s="511">
        <f t="shared" ca="1" si="13"/>
        <v>1.5733301673091584</v>
      </c>
      <c r="E235" s="511">
        <f t="shared" ca="1" si="16"/>
        <v>61.666488677621146</v>
      </c>
      <c r="F235" s="512">
        <f t="shared" ca="1" si="46"/>
        <v>0</v>
      </c>
      <c r="G235" s="512">
        <f t="shared" ref="G235:S235" ca="1" si="71">G147*G$177</f>
        <v>0</v>
      </c>
      <c r="H235" s="512">
        <f t="shared" ca="1" si="71"/>
        <v>0</v>
      </c>
      <c r="I235" s="512">
        <f t="shared" ca="1" si="71"/>
        <v>0.57147787351684998</v>
      </c>
      <c r="J235" s="512">
        <f t="shared" ca="1" si="71"/>
        <v>0</v>
      </c>
      <c r="K235" s="512">
        <f t="shared" ca="1" si="71"/>
        <v>0.58333588523513991</v>
      </c>
      <c r="L235" s="512">
        <f t="shared" ca="1" si="71"/>
        <v>0.41851640855716837</v>
      </c>
      <c r="M235" s="512">
        <f t="shared" ca="1" si="71"/>
        <v>1.8569801800933743</v>
      </c>
      <c r="N235" s="512">
        <f t="shared" ca="1" si="71"/>
        <v>0</v>
      </c>
      <c r="O235" s="512">
        <f t="shared" ca="1" si="71"/>
        <v>0</v>
      </c>
      <c r="P235" s="512">
        <f t="shared" ca="1" si="71"/>
        <v>0</v>
      </c>
      <c r="Q235" s="512">
        <f t="shared" ca="1" si="71"/>
        <v>2.239637374862387</v>
      </c>
      <c r="R235" s="512">
        <f t="shared" ca="1" si="71"/>
        <v>55.425229783964092</v>
      </c>
      <c r="S235" s="512">
        <f t="shared" ca="1" si="71"/>
        <v>2.1446413387012884</v>
      </c>
    </row>
    <row r="236" spans="1:19" x14ac:dyDescent="0.35">
      <c r="A236" s="450" t="s">
        <v>1871</v>
      </c>
      <c r="B236" s="456"/>
      <c r="C236" s="511">
        <f t="shared" ca="1" si="12"/>
        <v>30.977872218100625</v>
      </c>
      <c r="D236" s="511">
        <f t="shared" ca="1" si="13"/>
        <v>0</v>
      </c>
      <c r="E236" s="511">
        <f t="shared" ca="1" si="16"/>
        <v>30.977872218100625</v>
      </c>
      <c r="F236" s="512">
        <f t="shared" ca="1" si="46"/>
        <v>0</v>
      </c>
      <c r="G236" s="512">
        <f t="shared" ref="G236:S236" ca="1" si="72">G148*G$177</f>
        <v>0</v>
      </c>
      <c r="H236" s="512">
        <f t="shared" ca="1" si="72"/>
        <v>0</v>
      </c>
      <c r="I236" s="512">
        <f t="shared" ca="1" si="72"/>
        <v>0</v>
      </c>
      <c r="J236" s="512">
        <f t="shared" ca="1" si="72"/>
        <v>0</v>
      </c>
      <c r="K236" s="512">
        <f t="shared" ca="1" si="72"/>
        <v>0</v>
      </c>
      <c r="L236" s="512">
        <f t="shared" ca="1" si="72"/>
        <v>0</v>
      </c>
      <c r="M236" s="512">
        <f t="shared" ca="1" si="72"/>
        <v>0</v>
      </c>
      <c r="N236" s="512">
        <f t="shared" ca="1" si="72"/>
        <v>0</v>
      </c>
      <c r="O236" s="512">
        <f t="shared" ca="1" si="72"/>
        <v>0</v>
      </c>
      <c r="P236" s="512">
        <f t="shared" ca="1" si="72"/>
        <v>1.405928756958746</v>
      </c>
      <c r="Q236" s="512">
        <f t="shared" ca="1" si="72"/>
        <v>28.055499278746105</v>
      </c>
      <c r="R236" s="512">
        <f t="shared" ca="1" si="72"/>
        <v>1.5164441823957742</v>
      </c>
      <c r="S236" s="512">
        <f t="shared" ca="1" si="72"/>
        <v>0</v>
      </c>
    </row>
    <row r="237" spans="1:19" x14ac:dyDescent="0.35">
      <c r="A237" s="450" t="s">
        <v>1872</v>
      </c>
      <c r="B237" s="456"/>
      <c r="C237" s="511">
        <f t="shared" ca="1" si="12"/>
        <v>30.807062235224212</v>
      </c>
      <c r="D237" s="511">
        <f t="shared" ca="1" si="13"/>
        <v>0.98526213149412301</v>
      </c>
      <c r="E237" s="511">
        <f t="shared" ca="1" si="16"/>
        <v>29.821800103730087</v>
      </c>
      <c r="F237" s="512">
        <f t="shared" ca="1" si="46"/>
        <v>0</v>
      </c>
      <c r="G237" s="512">
        <f t="shared" ref="G237:S237" ca="1" si="73">G149*G$177</f>
        <v>0</v>
      </c>
      <c r="H237" s="512">
        <f t="shared" ca="1" si="73"/>
        <v>0</v>
      </c>
      <c r="I237" s="512">
        <f t="shared" ca="1" si="73"/>
        <v>0.98526213149412301</v>
      </c>
      <c r="J237" s="512">
        <f t="shared" ca="1" si="73"/>
        <v>0</v>
      </c>
      <c r="K237" s="512">
        <f t="shared" ca="1" si="73"/>
        <v>0</v>
      </c>
      <c r="L237" s="512">
        <f t="shared" ca="1" si="73"/>
        <v>0</v>
      </c>
      <c r="M237" s="512">
        <f t="shared" ca="1" si="73"/>
        <v>0</v>
      </c>
      <c r="N237" s="512">
        <f t="shared" ca="1" si="73"/>
        <v>0</v>
      </c>
      <c r="O237" s="512">
        <f t="shared" ca="1" si="73"/>
        <v>0</v>
      </c>
      <c r="P237" s="512">
        <f t="shared" ca="1" si="73"/>
        <v>0</v>
      </c>
      <c r="Q237" s="512">
        <f t="shared" ca="1" si="73"/>
        <v>0</v>
      </c>
      <c r="R237" s="512">
        <f t="shared" ca="1" si="73"/>
        <v>0</v>
      </c>
      <c r="S237" s="512">
        <f t="shared" ca="1" si="73"/>
        <v>29.821800103730087</v>
      </c>
    </row>
    <row r="238" spans="1:19" x14ac:dyDescent="0.35">
      <c r="A238" s="450" t="s">
        <v>1873</v>
      </c>
      <c r="B238" s="456"/>
      <c r="C238" s="511">
        <f t="shared" ca="1" si="12"/>
        <v>15.404441195627651</v>
      </c>
      <c r="D238" s="511">
        <f t="shared" ca="1" si="13"/>
        <v>0</v>
      </c>
      <c r="E238" s="511">
        <f t="shared" ca="1" si="16"/>
        <v>15.404441195627651</v>
      </c>
      <c r="F238" s="512">
        <f t="shared" ca="1" si="46"/>
        <v>0</v>
      </c>
      <c r="G238" s="512">
        <f t="shared" ref="G238:S238" ca="1" si="74">G150*G$177</f>
        <v>0</v>
      </c>
      <c r="H238" s="512">
        <f t="shared" ca="1" si="74"/>
        <v>0</v>
      </c>
      <c r="I238" s="512">
        <f t="shared" ca="1" si="74"/>
        <v>0</v>
      </c>
      <c r="J238" s="512">
        <f t="shared" ca="1" si="74"/>
        <v>0</v>
      </c>
      <c r="K238" s="512">
        <f t="shared" ca="1" si="74"/>
        <v>0</v>
      </c>
      <c r="L238" s="512">
        <f t="shared" ca="1" si="74"/>
        <v>0</v>
      </c>
      <c r="M238" s="512">
        <f t="shared" ca="1" si="74"/>
        <v>14.064693529094182</v>
      </c>
      <c r="N238" s="512">
        <f t="shared" ca="1" si="74"/>
        <v>0</v>
      </c>
      <c r="O238" s="512">
        <f t="shared" ca="1" si="74"/>
        <v>0</v>
      </c>
      <c r="P238" s="512">
        <f t="shared" ca="1" si="74"/>
        <v>0</v>
      </c>
      <c r="Q238" s="512">
        <f t="shared" ca="1" si="74"/>
        <v>0</v>
      </c>
      <c r="R238" s="512">
        <f t="shared" ca="1" si="74"/>
        <v>0</v>
      </c>
      <c r="S238" s="512">
        <f t="shared" ca="1" si="74"/>
        <v>1.3397476665334696</v>
      </c>
    </row>
    <row r="239" spans="1:19" x14ac:dyDescent="0.35">
      <c r="A239" s="450" t="s">
        <v>1874</v>
      </c>
      <c r="B239" s="456"/>
      <c r="C239" s="511">
        <f t="shared" ca="1" si="12"/>
        <v>6.1420591041059334</v>
      </c>
      <c r="D239" s="511">
        <f t="shared" ca="1" si="13"/>
        <v>0</v>
      </c>
      <c r="E239" s="511">
        <f t="shared" ca="1" si="16"/>
        <v>6.1420591041059334</v>
      </c>
      <c r="F239" s="512">
        <f t="shared" ca="1" si="46"/>
        <v>0</v>
      </c>
      <c r="G239" s="512">
        <f t="shared" ref="G239:S239" ca="1" si="75">G151*G$177</f>
        <v>0</v>
      </c>
      <c r="H239" s="512">
        <f t="shared" ca="1" si="75"/>
        <v>0</v>
      </c>
      <c r="I239" s="512">
        <f t="shared" ca="1" si="75"/>
        <v>0</v>
      </c>
      <c r="J239" s="512">
        <f t="shared" ca="1" si="75"/>
        <v>0</v>
      </c>
      <c r="K239" s="512">
        <f t="shared" ca="1" si="75"/>
        <v>0</v>
      </c>
      <c r="L239" s="512">
        <f t="shared" ca="1" si="75"/>
        <v>0</v>
      </c>
      <c r="M239" s="512">
        <f t="shared" ca="1" si="75"/>
        <v>0</v>
      </c>
      <c r="N239" s="512">
        <f t="shared" ca="1" si="75"/>
        <v>0</v>
      </c>
      <c r="O239" s="512">
        <f t="shared" ca="1" si="75"/>
        <v>0</v>
      </c>
      <c r="P239" s="512">
        <f t="shared" ca="1" si="75"/>
        <v>5.6059088605551795</v>
      </c>
      <c r="Q239" s="512">
        <f t="shared" ca="1" si="75"/>
        <v>0.53615024355075414</v>
      </c>
      <c r="R239" s="512">
        <f t="shared" ca="1" si="75"/>
        <v>0</v>
      </c>
      <c r="S239" s="512">
        <f t="shared" ca="1" si="75"/>
        <v>0</v>
      </c>
    </row>
    <row r="240" spans="1:19" x14ac:dyDescent="0.35">
      <c r="A240" s="450" t="s">
        <v>1875</v>
      </c>
      <c r="B240" s="456"/>
      <c r="C240" s="511">
        <f t="shared" ca="1" si="12"/>
        <v>11.103616356767574</v>
      </c>
      <c r="D240" s="511">
        <f t="shared" ca="1" si="13"/>
        <v>0.62542614297412302</v>
      </c>
      <c r="E240" s="511">
        <f t="shared" ca="1" si="16"/>
        <v>10.478190213793452</v>
      </c>
      <c r="F240" s="512">
        <f t="shared" ca="1" si="46"/>
        <v>0</v>
      </c>
      <c r="G240" s="512">
        <f t="shared" ref="G240:S240" ca="1" si="76">G152*G$177</f>
        <v>0.49714141751259616</v>
      </c>
      <c r="H240" s="512">
        <f t="shared" ca="1" si="76"/>
        <v>0</v>
      </c>
      <c r="I240" s="512">
        <f t="shared" ca="1" si="76"/>
        <v>0</v>
      </c>
      <c r="J240" s="512">
        <f t="shared" ca="1" si="76"/>
        <v>0</v>
      </c>
      <c r="K240" s="512">
        <f t="shared" ca="1" si="76"/>
        <v>0</v>
      </c>
      <c r="L240" s="512">
        <f t="shared" ca="1" si="76"/>
        <v>0.12828472546152683</v>
      </c>
      <c r="M240" s="512">
        <f t="shared" ca="1" si="76"/>
        <v>4.4602847811499533</v>
      </c>
      <c r="N240" s="512">
        <f t="shared" ca="1" si="76"/>
        <v>0</v>
      </c>
      <c r="O240" s="512">
        <f t="shared" ca="1" si="76"/>
        <v>0</v>
      </c>
      <c r="P240" s="512">
        <f t="shared" ca="1" si="76"/>
        <v>0</v>
      </c>
      <c r="Q240" s="512">
        <f t="shared" ca="1" si="76"/>
        <v>0</v>
      </c>
      <c r="R240" s="512">
        <f t="shared" ca="1" si="76"/>
        <v>1.2131553459166193</v>
      </c>
      <c r="S240" s="512">
        <f t="shared" ca="1" si="76"/>
        <v>4.8047500867268793</v>
      </c>
    </row>
    <row r="241" spans="1:19" x14ac:dyDescent="0.35">
      <c r="A241" s="450" t="s">
        <v>1876</v>
      </c>
      <c r="B241" s="456"/>
      <c r="C241" s="511">
        <f t="shared" ca="1" si="12"/>
        <v>13.555152359741918</v>
      </c>
      <c r="D241" s="511">
        <f t="shared" ca="1" si="13"/>
        <v>0</v>
      </c>
      <c r="E241" s="511">
        <f t="shared" ca="1" si="16"/>
        <v>13.555152359741918</v>
      </c>
      <c r="F241" s="512">
        <f t="shared" ca="1" si="46"/>
        <v>0</v>
      </c>
      <c r="G241" s="512">
        <f t="shared" ref="G241:S241" ca="1" si="77">G153*G$177</f>
        <v>0</v>
      </c>
      <c r="H241" s="512">
        <f t="shared" ca="1" si="77"/>
        <v>0</v>
      </c>
      <c r="I241" s="512">
        <f t="shared" ca="1" si="77"/>
        <v>0</v>
      </c>
      <c r="J241" s="512">
        <f t="shared" ca="1" si="77"/>
        <v>0</v>
      </c>
      <c r="K241" s="512">
        <f t="shared" ca="1" si="77"/>
        <v>0</v>
      </c>
      <c r="L241" s="512">
        <f t="shared" ca="1" si="77"/>
        <v>0</v>
      </c>
      <c r="M241" s="512">
        <f t="shared" ca="1" si="77"/>
        <v>13.555152359741918</v>
      </c>
      <c r="N241" s="512">
        <f t="shared" ca="1" si="77"/>
        <v>0</v>
      </c>
      <c r="O241" s="512">
        <f t="shared" ca="1" si="77"/>
        <v>0</v>
      </c>
      <c r="P241" s="512">
        <f t="shared" ca="1" si="77"/>
        <v>0</v>
      </c>
      <c r="Q241" s="512">
        <f t="shared" ca="1" si="77"/>
        <v>0</v>
      </c>
      <c r="R241" s="512">
        <f t="shared" ca="1" si="77"/>
        <v>0</v>
      </c>
      <c r="S241" s="512">
        <f t="shared" ca="1" si="77"/>
        <v>0</v>
      </c>
    </row>
    <row r="242" spans="1:19" x14ac:dyDescent="0.35">
      <c r="A242" s="450" t="s">
        <v>1877</v>
      </c>
      <c r="B242" s="456"/>
      <c r="C242" s="511">
        <f t="shared" ca="1" si="12"/>
        <v>11.674858259936512</v>
      </c>
      <c r="D242" s="511">
        <f t="shared" ca="1" si="13"/>
        <v>0</v>
      </c>
      <c r="E242" s="511">
        <f t="shared" ca="1" si="16"/>
        <v>11.674858259936512</v>
      </c>
      <c r="F242" s="512">
        <f t="shared" ca="1" si="46"/>
        <v>0</v>
      </c>
      <c r="G242" s="512">
        <f t="shared" ref="G242:S242" ca="1" si="78">G154*G$177</f>
        <v>0</v>
      </c>
      <c r="H242" s="512">
        <f t="shared" ca="1" si="78"/>
        <v>0</v>
      </c>
      <c r="I242" s="512">
        <f t="shared" ca="1" si="78"/>
        <v>0</v>
      </c>
      <c r="J242" s="512">
        <f t="shared" ca="1" si="78"/>
        <v>0</v>
      </c>
      <c r="K242" s="512">
        <f t="shared" ca="1" si="78"/>
        <v>0</v>
      </c>
      <c r="L242" s="512">
        <f t="shared" ca="1" si="78"/>
        <v>0</v>
      </c>
      <c r="M242" s="512">
        <f t="shared" ca="1" si="78"/>
        <v>0</v>
      </c>
      <c r="N242" s="512">
        <f t="shared" ca="1" si="78"/>
        <v>0</v>
      </c>
      <c r="O242" s="512">
        <f t="shared" ca="1" si="78"/>
        <v>0</v>
      </c>
      <c r="P242" s="512">
        <f t="shared" ca="1" si="78"/>
        <v>9.7195746541954353</v>
      </c>
      <c r="Q242" s="512">
        <f t="shared" ca="1" si="78"/>
        <v>1.9552836057410767</v>
      </c>
      <c r="R242" s="512">
        <f t="shared" ca="1" si="78"/>
        <v>0</v>
      </c>
      <c r="S242" s="512">
        <f t="shared" ca="1" si="78"/>
        <v>0</v>
      </c>
    </row>
    <row r="243" spans="1:19" x14ac:dyDescent="0.35">
      <c r="A243" s="450" t="s">
        <v>1878</v>
      </c>
      <c r="B243" s="456"/>
      <c r="C243" s="511">
        <f ca="1">SUM(F243:S243)</f>
        <v>21.766948556732022</v>
      </c>
      <c r="D243" s="511">
        <f ca="1">SUM(F243:L243)+N243+O243</f>
        <v>1.9563914940293601</v>
      </c>
      <c r="E243" s="511">
        <f t="shared" ca="1" si="16"/>
        <v>19.81055706270266</v>
      </c>
      <c r="F243" s="512">
        <f t="shared" ref="F243:F245" ca="1" si="79">F155*F$177</f>
        <v>0</v>
      </c>
      <c r="G243" s="512">
        <f t="shared" ref="G243:S243" ca="1" si="80">G155*G$177</f>
        <v>0</v>
      </c>
      <c r="H243" s="512">
        <f t="shared" ca="1" si="80"/>
        <v>0</v>
      </c>
      <c r="I243" s="512">
        <f t="shared" ca="1" si="80"/>
        <v>1.0400720264470256</v>
      </c>
      <c r="J243" s="512">
        <f t="shared" ca="1" si="80"/>
        <v>0</v>
      </c>
      <c r="K243" s="512">
        <f t="shared" ca="1" si="80"/>
        <v>0</v>
      </c>
      <c r="L243" s="512">
        <f t="shared" ca="1" si="80"/>
        <v>0.91631946758233462</v>
      </c>
      <c r="M243" s="512">
        <f t="shared" ca="1" si="80"/>
        <v>14.164353619695213</v>
      </c>
      <c r="N243" s="512">
        <f t="shared" ca="1" si="80"/>
        <v>0</v>
      </c>
      <c r="O243" s="512">
        <f t="shared" ca="1" si="80"/>
        <v>0</v>
      </c>
      <c r="P243" s="512">
        <f t="shared" ca="1" si="80"/>
        <v>0.18928862630888532</v>
      </c>
      <c r="Q243" s="512">
        <f t="shared" ca="1" si="80"/>
        <v>0</v>
      </c>
      <c r="R243" s="512">
        <f t="shared" ca="1" si="80"/>
        <v>5.4569148166985615</v>
      </c>
      <c r="S243" s="512">
        <f t="shared" ca="1" si="80"/>
        <v>0</v>
      </c>
    </row>
    <row r="244" spans="1:19" x14ac:dyDescent="0.35">
      <c r="A244" s="450" t="s">
        <v>1879</v>
      </c>
      <c r="B244" s="456"/>
      <c r="C244" s="511">
        <f ca="1">SUM(F244:S244)</f>
        <v>7.415357481864306</v>
      </c>
      <c r="D244" s="511">
        <f ca="1">SUM(F244:L244)+N244+O244</f>
        <v>2.218947991502672</v>
      </c>
      <c r="E244" s="511">
        <f t="shared" ca="1" si="16"/>
        <v>5.196409490361634</v>
      </c>
      <c r="F244" s="512">
        <f t="shared" ca="1" si="79"/>
        <v>0</v>
      </c>
      <c r="G244" s="512">
        <f t="shared" ref="G244:S244" ca="1" si="81">G156*G$177</f>
        <v>0</v>
      </c>
      <c r="H244" s="512">
        <f t="shared" ca="1" si="81"/>
        <v>0</v>
      </c>
      <c r="I244" s="512">
        <f t="shared" ca="1" si="81"/>
        <v>2.218947991502672</v>
      </c>
      <c r="J244" s="512">
        <f t="shared" ca="1" si="81"/>
        <v>0</v>
      </c>
      <c r="K244" s="512">
        <f t="shared" ca="1" si="81"/>
        <v>0</v>
      </c>
      <c r="L244" s="512">
        <f t="shared" ca="1" si="81"/>
        <v>0</v>
      </c>
      <c r="M244" s="512">
        <f t="shared" ca="1" si="81"/>
        <v>0</v>
      </c>
      <c r="N244" s="512">
        <f t="shared" ca="1" si="81"/>
        <v>0</v>
      </c>
      <c r="O244" s="512">
        <f t="shared" ca="1" si="81"/>
        <v>0</v>
      </c>
      <c r="P244" s="512">
        <f t="shared" ca="1" si="81"/>
        <v>0</v>
      </c>
      <c r="Q244" s="512">
        <f t="shared" ca="1" si="81"/>
        <v>2.9569689594953807</v>
      </c>
      <c r="R244" s="512">
        <f t="shared" ca="1" si="81"/>
        <v>0</v>
      </c>
      <c r="S244" s="512">
        <f t="shared" ca="1" si="81"/>
        <v>2.2394405308662533</v>
      </c>
    </row>
    <row r="245" spans="1:19" x14ac:dyDescent="0.35">
      <c r="A245" s="450" t="s">
        <v>1880</v>
      </c>
      <c r="B245" s="456"/>
      <c r="C245" s="511">
        <f ca="1">SUM(F245:S245)</f>
        <v>91.007069826536451</v>
      </c>
      <c r="D245" s="511">
        <f ca="1">SUM(F245:L245)+N245+O245</f>
        <v>3.5393781888647466</v>
      </c>
      <c r="E245" s="511">
        <f ca="1">M245+SUM(P245:S245)</f>
        <v>87.46769163767172</v>
      </c>
      <c r="F245" s="512">
        <f t="shared" ca="1" si="79"/>
        <v>1.0100732069117737</v>
      </c>
      <c r="G245" s="512">
        <f t="shared" ref="G245:S245" ca="1" si="82">G157*G$177</f>
        <v>0.34438098194268796</v>
      </c>
      <c r="H245" s="512">
        <f t="shared" ca="1" si="82"/>
        <v>0</v>
      </c>
      <c r="I245" s="512">
        <f t="shared" ca="1" si="82"/>
        <v>0.35717367094803126</v>
      </c>
      <c r="J245" s="512">
        <f t="shared" ca="1" si="82"/>
        <v>1.3539433068753444</v>
      </c>
      <c r="K245" s="512">
        <f t="shared" ca="1" si="82"/>
        <v>8.5784689005167655E-2</v>
      </c>
      <c r="L245" s="512">
        <f t="shared" ca="1" si="82"/>
        <v>0</v>
      </c>
      <c r="M245" s="512">
        <f t="shared" ca="1" si="82"/>
        <v>12.882971361732482</v>
      </c>
      <c r="N245" s="512">
        <f t="shared" ca="1" si="82"/>
        <v>7.45103923872458E-2</v>
      </c>
      <c r="O245" s="512">
        <f t="shared" ca="1" si="82"/>
        <v>0.31351194079449612</v>
      </c>
      <c r="P245" s="512">
        <f t="shared" ca="1" si="82"/>
        <v>25.633992967039056</v>
      </c>
      <c r="Q245" s="512">
        <f t="shared" ca="1" si="82"/>
        <v>23.675800895006446</v>
      </c>
      <c r="R245" s="512">
        <f t="shared" ca="1" si="82"/>
        <v>19.232859006990971</v>
      </c>
      <c r="S245" s="512">
        <f t="shared" ca="1" si="82"/>
        <v>6.0420674069027589</v>
      </c>
    </row>
    <row r="246" spans="1:19" x14ac:dyDescent="0.35">
      <c r="A246" s="460"/>
      <c r="B246" s="456"/>
      <c r="C246" s="514"/>
      <c r="D246" s="514"/>
      <c r="E246" s="514"/>
      <c r="F246" s="514"/>
      <c r="G246" s="514"/>
      <c r="H246" s="514"/>
      <c r="I246" s="514"/>
      <c r="J246" s="514"/>
      <c r="K246" s="461"/>
      <c r="L246" s="461"/>
      <c r="M246" s="461"/>
      <c r="N246" s="461"/>
      <c r="O246" s="461"/>
      <c r="P246" s="461"/>
      <c r="Q246" s="461"/>
      <c r="R246" s="461"/>
      <c r="S246" s="461"/>
    </row>
    <row r="247" spans="1:19" s="438" customFormat="1" x14ac:dyDescent="0.35">
      <c r="A247" s="462" t="s">
        <v>1881</v>
      </c>
      <c r="B247" s="463"/>
      <c r="C247" s="464">
        <f t="shared" ref="C247:S247" ca="1" si="83">SUM(C180+C218+C234)</f>
        <v>544.88860565676271</v>
      </c>
      <c r="D247" s="464">
        <f t="shared" ca="1" si="83"/>
        <v>195.98577564072934</v>
      </c>
      <c r="E247" s="464">
        <f t="shared" ca="1" si="83"/>
        <v>348.90283001603336</v>
      </c>
      <c r="F247" s="464">
        <f t="shared" ca="1" si="83"/>
        <v>23.300640749609695</v>
      </c>
      <c r="G247" s="464">
        <f t="shared" ca="1" si="83"/>
        <v>37.353625768818979</v>
      </c>
      <c r="H247" s="464">
        <f t="shared" ca="1" si="83"/>
        <v>20.948320791174364</v>
      </c>
      <c r="I247" s="464">
        <f t="shared" ca="1" si="83"/>
        <v>31.735353604285791</v>
      </c>
      <c r="J247" s="464">
        <f t="shared" ca="1" si="83"/>
        <v>20.82054936555344</v>
      </c>
      <c r="K247" s="464">
        <f t="shared" ca="1" si="83"/>
        <v>15.34932176277235</v>
      </c>
      <c r="L247" s="464">
        <f t="shared" ca="1" si="83"/>
        <v>18.857103908928075</v>
      </c>
      <c r="M247" s="464">
        <f t="shared" ca="1" si="83"/>
        <v>75.641620997697331</v>
      </c>
      <c r="N247" s="464">
        <f t="shared" ca="1" si="83"/>
        <v>19.268765405782474</v>
      </c>
      <c r="O247" s="464">
        <f t="shared" ca="1" si="83"/>
        <v>8.3520942838042007</v>
      </c>
      <c r="P247" s="464">
        <f t="shared" ca="1" si="83"/>
        <v>52.841438384421913</v>
      </c>
      <c r="Q247" s="464">
        <f t="shared" ca="1" si="83"/>
        <v>79.021769728703546</v>
      </c>
      <c r="R247" s="464">
        <f t="shared" ca="1" si="83"/>
        <v>92.670811411713714</v>
      </c>
      <c r="S247" s="464">
        <f t="shared" ca="1" si="83"/>
        <v>48.727189493496866</v>
      </c>
    </row>
    <row r="249" spans="1:19" x14ac:dyDescent="0.35">
      <c r="A249" s="217" t="s">
        <v>2143</v>
      </c>
    </row>
    <row r="250" spans="1:19" ht="18.5" x14ac:dyDescent="0.45">
      <c r="A250" s="220"/>
    </row>
    <row r="251" spans="1:19" s="43" customFormat="1" hidden="1" x14ac:dyDescent="0.35">
      <c r="A251" s="221" t="s">
        <v>2138</v>
      </c>
      <c r="C251" s="43">
        <f t="shared" ref="C251:S251" ca="1" si="84">C180-(C182+C183+C184+C185+C187+C188+C190+C191+C192+C194+C195+C197+C198+C200+C201+C203+C204+C206+C207+C209+C211+C212+C213+C214+C215+C216+C217)</f>
        <v>0</v>
      </c>
      <c r="D251" s="43">
        <f t="shared" ca="1" si="84"/>
        <v>0</v>
      </c>
      <c r="E251" s="43">
        <f t="shared" ca="1" si="84"/>
        <v>0</v>
      </c>
      <c r="F251" s="43">
        <f t="shared" ca="1" si="84"/>
        <v>0</v>
      </c>
      <c r="G251" s="43">
        <f t="shared" ca="1" si="84"/>
        <v>0</v>
      </c>
      <c r="H251" s="43">
        <f t="shared" ca="1" si="84"/>
        <v>0</v>
      </c>
      <c r="I251" s="43">
        <f t="shared" ca="1" si="84"/>
        <v>0</v>
      </c>
      <c r="J251" s="43">
        <f t="shared" ca="1" si="84"/>
        <v>0</v>
      </c>
      <c r="K251" s="43">
        <f t="shared" ca="1" si="84"/>
        <v>0</v>
      </c>
      <c r="L251" s="43">
        <f t="shared" ca="1" si="84"/>
        <v>0</v>
      </c>
      <c r="M251" s="43">
        <f t="shared" ca="1" si="84"/>
        <v>0</v>
      </c>
      <c r="N251" s="43">
        <f t="shared" ca="1" si="84"/>
        <v>0</v>
      </c>
      <c r="O251" s="43">
        <f t="shared" ca="1" si="84"/>
        <v>0</v>
      </c>
      <c r="P251" s="43">
        <f t="shared" ca="1" si="84"/>
        <v>0</v>
      </c>
      <c r="Q251" s="43">
        <f t="shared" ca="1" si="84"/>
        <v>0</v>
      </c>
      <c r="R251" s="43">
        <f t="shared" ca="1" si="84"/>
        <v>0</v>
      </c>
      <c r="S251" s="43">
        <f t="shared" ca="1" si="84"/>
        <v>0</v>
      </c>
    </row>
    <row r="252" spans="1:19" hidden="1" x14ac:dyDescent="0.35">
      <c r="A252" s="221" t="s">
        <v>2139</v>
      </c>
      <c r="B252" s="43"/>
      <c r="C252" s="43">
        <f t="shared" ref="C252:S252" ca="1" si="85">C218-SUM(C219:C233)</f>
        <v>0</v>
      </c>
      <c r="D252" s="43">
        <f t="shared" ca="1" si="85"/>
        <v>0</v>
      </c>
      <c r="E252" s="43">
        <f t="shared" ca="1" si="85"/>
        <v>0</v>
      </c>
      <c r="F252" s="43">
        <f t="shared" ca="1" si="85"/>
        <v>0</v>
      </c>
      <c r="G252" s="43">
        <f t="shared" ca="1" si="85"/>
        <v>0</v>
      </c>
      <c r="H252" s="43">
        <f t="shared" ca="1" si="85"/>
        <v>0</v>
      </c>
      <c r="I252" s="43">
        <f t="shared" ca="1" si="85"/>
        <v>0</v>
      </c>
      <c r="J252" s="43">
        <f t="shared" ca="1" si="85"/>
        <v>0</v>
      </c>
      <c r="K252" s="43">
        <f t="shared" ca="1" si="85"/>
        <v>0</v>
      </c>
      <c r="L252" s="43">
        <f t="shared" ca="1" si="85"/>
        <v>0</v>
      </c>
      <c r="M252" s="43">
        <f t="shared" ca="1" si="85"/>
        <v>0</v>
      </c>
      <c r="N252" s="43">
        <f t="shared" ca="1" si="85"/>
        <v>0</v>
      </c>
      <c r="O252" s="43">
        <f t="shared" ca="1" si="85"/>
        <v>0</v>
      </c>
      <c r="P252" s="43">
        <f t="shared" ca="1" si="85"/>
        <v>0</v>
      </c>
      <c r="Q252" s="43">
        <f t="shared" ca="1" si="85"/>
        <v>0</v>
      </c>
      <c r="R252" s="43">
        <f t="shared" ca="1" si="85"/>
        <v>0</v>
      </c>
      <c r="S252" s="43">
        <f t="shared" ca="1" si="85"/>
        <v>0</v>
      </c>
    </row>
    <row r="253" spans="1:19" hidden="1" x14ac:dyDescent="0.35">
      <c r="A253" s="221" t="s">
        <v>2140</v>
      </c>
      <c r="B253" s="43"/>
      <c r="C253" s="43">
        <f t="shared" ref="C253:S253" ca="1" si="86">C234-SUM(C235:C245)</f>
        <v>0</v>
      </c>
      <c r="D253" s="43">
        <f t="shared" ca="1" si="86"/>
        <v>0</v>
      </c>
      <c r="E253" s="43">
        <f t="shared" ca="1" si="86"/>
        <v>0</v>
      </c>
      <c r="F253" s="43">
        <f t="shared" ca="1" si="86"/>
        <v>0</v>
      </c>
      <c r="G253" s="43">
        <f t="shared" ca="1" si="86"/>
        <v>0</v>
      </c>
      <c r="H253" s="43">
        <f t="shared" ca="1" si="86"/>
        <v>0</v>
      </c>
      <c r="I253" s="43">
        <f t="shared" ca="1" si="86"/>
        <v>0</v>
      </c>
      <c r="J253" s="43">
        <f t="shared" ca="1" si="86"/>
        <v>0</v>
      </c>
      <c r="K253" s="43">
        <f t="shared" ca="1" si="86"/>
        <v>0</v>
      </c>
      <c r="L253" s="43">
        <f t="shared" ca="1" si="86"/>
        <v>0</v>
      </c>
      <c r="M253" s="43">
        <f t="shared" ca="1" si="86"/>
        <v>0</v>
      </c>
      <c r="N253" s="43">
        <f t="shared" ca="1" si="86"/>
        <v>0</v>
      </c>
      <c r="O253" s="43">
        <f t="shared" ca="1" si="86"/>
        <v>0</v>
      </c>
      <c r="P253" s="43">
        <f t="shared" ca="1" si="86"/>
        <v>0</v>
      </c>
      <c r="Q253" s="43">
        <f t="shared" ca="1" si="86"/>
        <v>0</v>
      </c>
      <c r="R253" s="43">
        <f t="shared" ca="1" si="86"/>
        <v>0</v>
      </c>
      <c r="S253" s="43">
        <f t="shared" ca="1" si="86"/>
        <v>0</v>
      </c>
    </row>
    <row r="254" spans="1:19" hidden="1" x14ac:dyDescent="0.35">
      <c r="A254" s="221" t="s">
        <v>2141</v>
      </c>
      <c r="B254" s="43"/>
      <c r="C254" s="43">
        <f t="shared" ref="C254:S254" ca="1" si="87">C177-C247</f>
        <v>0</v>
      </c>
      <c r="D254" s="43">
        <f t="shared" ca="1" si="87"/>
        <v>0</v>
      </c>
      <c r="E254" s="43">
        <f t="shared" ca="1" si="87"/>
        <v>0</v>
      </c>
      <c r="F254" s="43">
        <f t="shared" ca="1" si="87"/>
        <v>0</v>
      </c>
      <c r="G254" s="43">
        <f t="shared" ca="1" si="87"/>
        <v>0</v>
      </c>
      <c r="H254" s="43">
        <f t="shared" ca="1" si="87"/>
        <v>0</v>
      </c>
      <c r="I254" s="43">
        <f t="shared" ca="1" si="87"/>
        <v>0</v>
      </c>
      <c r="J254" s="43">
        <f t="shared" ca="1" si="87"/>
        <v>0</v>
      </c>
      <c r="K254" s="43">
        <f t="shared" ca="1" si="87"/>
        <v>0</v>
      </c>
      <c r="L254" s="43">
        <f t="shared" ca="1" si="87"/>
        <v>0</v>
      </c>
      <c r="M254" s="43">
        <f t="shared" ca="1" si="87"/>
        <v>0</v>
      </c>
      <c r="N254" s="43">
        <f t="shared" ca="1" si="87"/>
        <v>0</v>
      </c>
      <c r="O254" s="43">
        <f t="shared" ca="1" si="87"/>
        <v>0</v>
      </c>
      <c r="P254" s="43">
        <f t="shared" ca="1" si="87"/>
        <v>0</v>
      </c>
      <c r="Q254" s="43">
        <f t="shared" ca="1" si="87"/>
        <v>0</v>
      </c>
      <c r="R254" s="43">
        <f t="shared" ca="1" si="87"/>
        <v>0</v>
      </c>
      <c r="S254" s="43">
        <f t="shared" ca="1" si="87"/>
        <v>0</v>
      </c>
    </row>
    <row r="255" spans="1:19" x14ac:dyDescent="0.35">
      <c r="A255" s="221"/>
      <c r="B255" s="43"/>
      <c r="C255" s="43"/>
      <c r="D255" s="43"/>
      <c r="E255" s="43"/>
      <c r="F255" s="43"/>
      <c r="G255" s="43"/>
      <c r="H255" s="43"/>
      <c r="I255" s="43"/>
      <c r="J255" s="43"/>
      <c r="K255" s="43"/>
      <c r="L255" s="43"/>
      <c r="M255" s="43"/>
      <c r="N255" s="43"/>
      <c r="O255" s="43"/>
      <c r="P255" s="43"/>
      <c r="Q255" s="43"/>
      <c r="R255" s="43"/>
      <c r="S255" s="43"/>
    </row>
  </sheetData>
  <mergeCells count="2">
    <mergeCell ref="A81:J81"/>
    <mergeCell ref="A163:J163"/>
  </mergeCells>
  <phoneticPr fontId="21" type="noConversion"/>
  <dataValidations count="1">
    <dataValidation type="list" allowBlank="1" showInputMessage="1" showErrorMessage="1" sqref="A16 A11 A98 A93 A186 A181" xr:uid="{99A93E79-47CD-4C68-B96B-0911C1C218C0}">
      <formula1>$A$423:$A$425</formula1>
    </dataValidation>
  </dataValidations>
  <pageMargins left="0.7" right="0.7" top="0.75" bottom="0.75" header="0.3" footer="0.3"/>
  <pageSetup paperSize="9" scale="31" fitToHeight="0" orientation="portrait" r:id="rId1"/>
  <rowBreaks count="2" manualBreakCount="2">
    <brk id="83" max="16383" man="1"/>
    <brk id="170" max="16383" man="1"/>
  </rowBreaks>
  <colBreaks count="1" manualBreakCount="1">
    <brk id="1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90425-4C96-497D-BACB-2DEF0CA4DDF7}">
  <sheetPr>
    <tabColor theme="5" tint="0.39997558519241921"/>
    <pageSetUpPr fitToPage="1"/>
  </sheetPr>
  <dimension ref="A1:Z173"/>
  <sheetViews>
    <sheetView view="pageBreakPreview" topLeftCell="A118" zoomScale="60" zoomScaleNormal="100" workbookViewId="0">
      <selection activeCell="A53" sqref="A53:G53"/>
    </sheetView>
  </sheetViews>
  <sheetFormatPr defaultColWidth="8.7265625" defaultRowHeight="14.5" x14ac:dyDescent="0.35"/>
  <cols>
    <col min="1" max="1" width="13.7265625" customWidth="1"/>
    <col min="2" max="2" width="41.26953125" customWidth="1"/>
    <col min="3" max="3" width="14.1796875" bestFit="1" customWidth="1"/>
    <col min="4" max="4" width="13.1796875" customWidth="1"/>
    <col min="5" max="5" width="13.7265625" customWidth="1"/>
    <col min="6" max="8" width="14.7265625" bestFit="1" customWidth="1"/>
    <col min="9" max="10" width="14.1796875" bestFit="1" customWidth="1"/>
    <col min="11" max="12" width="12.453125" bestFit="1" customWidth="1"/>
    <col min="13" max="13" width="13.453125" bestFit="1" customWidth="1"/>
    <col min="14" max="15" width="12.453125" bestFit="1" customWidth="1"/>
    <col min="16" max="19" width="13.453125" bestFit="1" customWidth="1"/>
  </cols>
  <sheetData>
    <row r="1" spans="1:19" x14ac:dyDescent="0.35">
      <c r="A1" s="148" t="s">
        <v>2127</v>
      </c>
      <c r="B1" s="149"/>
      <c r="C1" s="149"/>
      <c r="D1" s="149"/>
      <c r="E1" s="149"/>
      <c r="F1" s="149"/>
      <c r="G1" s="149"/>
      <c r="H1" s="149"/>
      <c r="I1" s="149"/>
      <c r="J1" s="149"/>
    </row>
    <row r="2" spans="1:19" x14ac:dyDescent="0.35">
      <c r="A2" s="150" t="s">
        <v>2110</v>
      </c>
      <c r="B2" s="149"/>
      <c r="C2" s="149"/>
      <c r="D2" s="149"/>
      <c r="E2" s="149"/>
      <c r="F2" s="149"/>
      <c r="G2" s="149"/>
      <c r="H2" s="149"/>
      <c r="I2" s="149"/>
      <c r="J2" s="149"/>
    </row>
    <row r="4" spans="1:19" s="149" customFormat="1" ht="13" x14ac:dyDescent="0.3">
      <c r="A4" s="211" t="s">
        <v>2149</v>
      </c>
    </row>
    <row r="5" spans="1:19" s="149" customFormat="1" ht="13" x14ac:dyDescent="0.3">
      <c r="A5" s="211" t="s">
        <v>2150</v>
      </c>
    </row>
    <row r="6" spans="1:19" s="149" customFormat="1" ht="13" x14ac:dyDescent="0.3">
      <c r="A6" s="211" t="s">
        <v>2136</v>
      </c>
      <c r="B6" s="211"/>
    </row>
    <row r="8" spans="1:19" ht="88.5" customHeight="1" x14ac:dyDescent="0.35">
      <c r="A8" s="439" t="str">
        <f>[5]A2!A8</f>
        <v xml:space="preserve">Destination </v>
      </c>
      <c r="B8" s="439"/>
      <c r="C8" s="439" t="s">
        <v>0</v>
      </c>
      <c r="D8" s="272" t="s">
        <v>2238</v>
      </c>
      <c r="E8" s="272" t="s">
        <v>2239</v>
      </c>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19" x14ac:dyDescent="0.35">
      <c r="A9" s="440" t="s">
        <v>2240</v>
      </c>
      <c r="B9" s="440"/>
      <c r="C9" s="498">
        <f t="shared" ref="C9:S9" ca="1" si="0">C91/C$159</f>
        <v>0.45526028697728393</v>
      </c>
      <c r="D9" s="498">
        <f t="shared" ca="1" si="0"/>
        <v>0.94327165898954812</v>
      </c>
      <c r="E9" s="498">
        <f t="shared" ca="1" si="0"/>
        <v>0.18113443004191618</v>
      </c>
      <c r="F9" s="498">
        <f t="shared" ca="1" si="0"/>
        <v>0.94664515112529568</v>
      </c>
      <c r="G9" s="498">
        <f t="shared" ca="1" si="0"/>
        <v>0.95670864328791361</v>
      </c>
      <c r="H9" s="498">
        <f t="shared" ca="1" si="0"/>
        <v>0.99658818883186151</v>
      </c>
      <c r="I9" s="498">
        <f t="shared" ca="1" si="0"/>
        <v>0.86862448793767733</v>
      </c>
      <c r="J9" s="498">
        <f t="shared" ca="1" si="0"/>
        <v>0.92872572120974894</v>
      </c>
      <c r="K9" s="498">
        <f t="shared" ca="1" si="0"/>
        <v>0.9891017892421935</v>
      </c>
      <c r="L9" s="498">
        <f t="shared" ca="1" si="0"/>
        <v>0.92735405990455411</v>
      </c>
      <c r="M9" s="498">
        <f t="shared" ca="1" si="0"/>
        <v>0.30114313589647301</v>
      </c>
      <c r="N9" s="498">
        <f t="shared" ca="1" si="0"/>
        <v>0.99499918940441323</v>
      </c>
      <c r="O9" s="498">
        <f t="shared" ca="1" si="0"/>
        <v>0.89231020821472407</v>
      </c>
      <c r="P9" s="498">
        <f t="shared" ca="1" si="0"/>
        <v>0.13906748592482965</v>
      </c>
      <c r="Q9" s="498">
        <f t="shared" ca="1" si="0"/>
        <v>0.27381396991143914</v>
      </c>
      <c r="R9" s="498">
        <f t="shared" ca="1" si="0"/>
        <v>9.1535064115943171E-2</v>
      </c>
      <c r="S9" s="498">
        <f t="shared" ca="1" si="0"/>
        <v>6.056046331084964E-2</v>
      </c>
    </row>
    <row r="10" spans="1:19" x14ac:dyDescent="0.35">
      <c r="A10" s="442" t="s">
        <v>1815</v>
      </c>
      <c r="B10" s="443"/>
      <c r="C10" s="466">
        <f t="shared" ref="C10:S10" ca="1" si="1">C92/C$159</f>
        <v>0.29050700526762829</v>
      </c>
      <c r="D10" s="466">
        <f t="shared" ca="1" si="1"/>
        <v>0.618594011134729</v>
      </c>
      <c r="E10" s="466">
        <f t="shared" ca="1" si="1"/>
        <v>0.10621389901923992</v>
      </c>
      <c r="F10" s="466">
        <f t="shared" ca="1" si="1"/>
        <v>0.27933164869493921</v>
      </c>
      <c r="G10" s="466">
        <f t="shared" ca="1" si="1"/>
        <v>0.62112697985632082</v>
      </c>
      <c r="H10" s="466">
        <f t="shared" ca="1" si="1"/>
        <v>0.66665235054584393</v>
      </c>
      <c r="I10" s="466">
        <f t="shared" ca="1" si="1"/>
        <v>0.54536838375731367</v>
      </c>
      <c r="J10" s="466">
        <f t="shared" ca="1" si="1"/>
        <v>0.80052001262630479</v>
      </c>
      <c r="K10" s="501">
        <f t="shared" ca="1" si="1"/>
        <v>0.88918146172524826</v>
      </c>
      <c r="L10" s="501">
        <f t="shared" ca="1" si="1"/>
        <v>0.73814841777881945</v>
      </c>
      <c r="M10" s="501">
        <f t="shared" ca="1" si="1"/>
        <v>0.20611505308558042</v>
      </c>
      <c r="N10" s="501">
        <f t="shared" ca="1" si="1"/>
        <v>0.61820089612778273</v>
      </c>
      <c r="O10" s="501">
        <f t="shared" ca="1" si="1"/>
        <v>0.49162063145468027</v>
      </c>
      <c r="P10" s="501">
        <f t="shared" ca="1" si="1"/>
        <v>9.9649143824018238E-2</v>
      </c>
      <c r="Q10" s="501">
        <f t="shared" ca="1" si="1"/>
        <v>0.13236753954387656</v>
      </c>
      <c r="R10" s="501">
        <f t="shared" ca="1" si="1"/>
        <v>4.4072757504983941E-2</v>
      </c>
      <c r="S10" s="501">
        <f t="shared" ca="1" si="1"/>
        <v>3.4019481170454051E-2</v>
      </c>
    </row>
    <row r="11" spans="1:19" x14ac:dyDescent="0.35">
      <c r="A11" s="446" t="s">
        <v>1816</v>
      </c>
      <c r="B11" s="447"/>
      <c r="C11" s="469">
        <f t="shared" ref="C11:S11" ca="1" si="2">C93/C$159</f>
        <v>6.5837272198983859E-2</v>
      </c>
      <c r="D11" s="469">
        <f t="shared" ca="1" si="2"/>
        <v>0.14985882969935699</v>
      </c>
      <c r="E11" s="469">
        <f t="shared" ca="1" si="2"/>
        <v>1.8640664144827183E-2</v>
      </c>
      <c r="F11" s="469">
        <f t="shared" ca="1" si="2"/>
        <v>5.6041595775207918E-2</v>
      </c>
      <c r="G11" s="469">
        <f t="shared" ca="1" si="2"/>
        <v>0.12771770963916232</v>
      </c>
      <c r="H11" s="469">
        <f t="shared" ca="1" si="2"/>
        <v>0.3299109149767685</v>
      </c>
      <c r="I11" s="469">
        <f t="shared" ca="1" si="2"/>
        <v>8.4183497341450808E-2</v>
      </c>
      <c r="J11" s="469">
        <f t="shared" ca="1" si="2"/>
        <v>0.25166949181906006</v>
      </c>
      <c r="K11" s="469">
        <f t="shared" ca="1" si="2"/>
        <v>0.331537343272505</v>
      </c>
      <c r="L11" s="469">
        <f t="shared" ca="1" si="2"/>
        <v>9.6355840429733594E-2</v>
      </c>
      <c r="M11" s="469">
        <f t="shared" ca="1" si="2"/>
        <v>4.6273556215392024E-2</v>
      </c>
      <c r="N11" s="469">
        <f t="shared" ca="1" si="2"/>
        <v>6.5936506504430253E-2</v>
      </c>
      <c r="O11" s="469">
        <f t="shared" ca="1" si="2"/>
        <v>3.5287438418203934E-2</v>
      </c>
      <c r="P11" s="469">
        <f t="shared" ca="1" si="2"/>
        <v>1.2976149118915647E-2</v>
      </c>
      <c r="Q11" s="469">
        <f t="shared" ca="1" si="2"/>
        <v>0</v>
      </c>
      <c r="R11" s="469">
        <f t="shared" ca="1" si="2"/>
        <v>1.9430747899495299E-2</v>
      </c>
      <c r="S11" s="469">
        <f t="shared" ca="1" si="2"/>
        <v>1.0614856286763216E-2</v>
      </c>
    </row>
    <row r="12" spans="1:19" x14ac:dyDescent="0.35">
      <c r="A12" s="450" t="s">
        <v>1817</v>
      </c>
      <c r="B12" s="451"/>
      <c r="C12" s="471">
        <f t="shared" ref="C12:S12" ca="1" si="3">C94/C$159</f>
        <v>8.4448603820935428E-3</v>
      </c>
      <c r="D12" s="471">
        <f t="shared" ca="1" si="3"/>
        <v>1.8318034882392004E-2</v>
      </c>
      <c r="E12" s="471">
        <f t="shared" ca="1" si="3"/>
        <v>2.8988985955745142E-3</v>
      </c>
      <c r="F12" s="471">
        <f t="shared" ca="1" si="3"/>
        <v>0</v>
      </c>
      <c r="G12" s="471">
        <f t="shared" ca="1" si="3"/>
        <v>2.2244571241920374E-2</v>
      </c>
      <c r="H12" s="471">
        <f t="shared" ca="1" si="3"/>
        <v>1.3137853965754941E-2</v>
      </c>
      <c r="I12" s="471">
        <f t="shared" ca="1" si="3"/>
        <v>1.3975014316968777E-2</v>
      </c>
      <c r="J12" s="471">
        <f t="shared" ca="1" si="3"/>
        <v>1.7792026907518469E-2</v>
      </c>
      <c r="K12" s="471">
        <f t="shared" ca="1" si="3"/>
        <v>9.2154316688178736E-2</v>
      </c>
      <c r="L12" s="471">
        <f t="shared" ca="1" si="3"/>
        <v>1.3548997382748871E-2</v>
      </c>
      <c r="M12" s="471">
        <f t="shared" ca="1" si="3"/>
        <v>1.3371394089455625E-2</v>
      </c>
      <c r="N12" s="471">
        <f t="shared" ca="1" si="3"/>
        <v>0</v>
      </c>
      <c r="O12" s="471">
        <f t="shared" ca="1" si="3"/>
        <v>0</v>
      </c>
      <c r="P12" s="471">
        <f t="shared" ca="1" si="3"/>
        <v>0</v>
      </c>
      <c r="Q12" s="471">
        <f t="shared" ca="1" si="3"/>
        <v>0</v>
      </c>
      <c r="R12" s="471">
        <f t="shared" ca="1" si="3"/>
        <v>0</v>
      </c>
      <c r="S12" s="471">
        <f t="shared" ca="1" si="3"/>
        <v>0</v>
      </c>
    </row>
    <row r="13" spans="1:19" x14ac:dyDescent="0.35">
      <c r="A13" s="450" t="s">
        <v>1818</v>
      </c>
      <c r="B13" s="451"/>
      <c r="C13" s="471">
        <f t="shared" ref="C13:S13" ca="1" si="4">C95/C$159</f>
        <v>1.5177944040654548E-2</v>
      </c>
      <c r="D13" s="471">
        <f t="shared" ca="1" si="4"/>
        <v>3.8116257342326022E-2</v>
      </c>
      <c r="E13" s="471">
        <f t="shared" ca="1" si="4"/>
        <v>2.2930295671561396E-3</v>
      </c>
      <c r="F13" s="471">
        <f t="shared" ca="1" si="4"/>
        <v>0</v>
      </c>
      <c r="G13" s="471">
        <f t="shared" ca="1" si="4"/>
        <v>2.2515159407730575E-2</v>
      </c>
      <c r="H13" s="471">
        <f t="shared" ca="1" si="4"/>
        <v>0.10435091288259082</v>
      </c>
      <c r="I13" s="471">
        <f t="shared" ca="1" si="4"/>
        <v>2.4042943813058291E-2</v>
      </c>
      <c r="J13" s="471">
        <f t="shared" ca="1" si="4"/>
        <v>7.4073388376335592E-2</v>
      </c>
      <c r="K13" s="471">
        <f t="shared" ca="1" si="4"/>
        <v>7.0412362714179833E-2</v>
      </c>
      <c r="L13" s="471">
        <f t="shared" ca="1" si="4"/>
        <v>3.3725319528401403E-2</v>
      </c>
      <c r="M13" s="471">
        <f t="shared" ca="1" si="4"/>
        <v>3.7615721664256262E-3</v>
      </c>
      <c r="N13" s="471">
        <f t="shared" ca="1" si="4"/>
        <v>6.5659204825889239E-3</v>
      </c>
      <c r="O13" s="471">
        <f t="shared" ca="1" si="4"/>
        <v>3.5287438418203934E-2</v>
      </c>
      <c r="P13" s="471">
        <f t="shared" ca="1" si="4"/>
        <v>0</v>
      </c>
      <c r="Q13" s="471">
        <f t="shared" ca="1" si="4"/>
        <v>0</v>
      </c>
      <c r="R13" s="471">
        <f t="shared" ca="1" si="4"/>
        <v>5.5628420779943767E-3</v>
      </c>
      <c r="S13" s="471">
        <f t="shared" ca="1" si="4"/>
        <v>0</v>
      </c>
    </row>
    <row r="14" spans="1:19" x14ac:dyDescent="0.35">
      <c r="A14" s="450" t="s">
        <v>1819</v>
      </c>
      <c r="B14" s="451"/>
      <c r="C14" s="471">
        <f t="shared" ref="C14:S14" ca="1" si="5">C96/C$159</f>
        <v>3.661888309500301E-2</v>
      </c>
      <c r="D14" s="471">
        <f t="shared" ca="1" si="5"/>
        <v>8.4825565853553928E-2</v>
      </c>
      <c r="E14" s="471">
        <f t="shared" ca="1" si="5"/>
        <v>9.5402144838397911E-3</v>
      </c>
      <c r="F14" s="471">
        <f t="shared" ca="1" si="5"/>
        <v>4.3032916841715854E-2</v>
      </c>
      <c r="G14" s="471">
        <f t="shared" ca="1" si="5"/>
        <v>8.2957978989511363E-2</v>
      </c>
      <c r="H14" s="471">
        <f t="shared" ca="1" si="5"/>
        <v>0.19952460392962121</v>
      </c>
      <c r="I14" s="471">
        <f t="shared" ca="1" si="5"/>
        <v>4.4795930042010774E-2</v>
      </c>
      <c r="J14" s="471">
        <f t="shared" ca="1" si="5"/>
        <v>0.14376377950819089</v>
      </c>
      <c r="K14" s="471">
        <f t="shared" ca="1" si="5"/>
        <v>0.14934647163632342</v>
      </c>
      <c r="L14" s="471">
        <f t="shared" ca="1" si="5"/>
        <v>3.2157256685186673E-2</v>
      </c>
      <c r="M14" s="471">
        <f t="shared" ca="1" si="5"/>
        <v>1.1112232106606014E-2</v>
      </c>
      <c r="N14" s="471">
        <f t="shared" ca="1" si="5"/>
        <v>5.3444407247864797E-2</v>
      </c>
      <c r="O14" s="471">
        <f t="shared" ca="1" si="5"/>
        <v>0</v>
      </c>
      <c r="P14" s="471">
        <f t="shared" ca="1" si="5"/>
        <v>1.2976149118915647E-2</v>
      </c>
      <c r="Q14" s="471">
        <f t="shared" ca="1" si="5"/>
        <v>0</v>
      </c>
      <c r="R14" s="471">
        <f t="shared" ca="1" si="5"/>
        <v>1.3867905821500921E-2</v>
      </c>
      <c r="S14" s="471">
        <f t="shared" ca="1" si="5"/>
        <v>1.0614856286763216E-2</v>
      </c>
    </row>
    <row r="15" spans="1:19" x14ac:dyDescent="0.35">
      <c r="A15" s="450" t="s">
        <v>1820</v>
      </c>
      <c r="B15" s="451"/>
      <c r="C15" s="471">
        <f t="shared" ref="C15:S15" ca="1" si="6">C97/C$159</f>
        <v>5.5955846812327514E-3</v>
      </c>
      <c r="D15" s="471">
        <f t="shared" ca="1" si="6"/>
        <v>8.5989716210850449E-3</v>
      </c>
      <c r="E15" s="471">
        <f t="shared" ca="1" si="6"/>
        <v>3.9085214982567361E-3</v>
      </c>
      <c r="F15" s="471">
        <f t="shared" ca="1" si="6"/>
        <v>1.3008678933492054E-2</v>
      </c>
      <c r="G15" s="471">
        <f t="shared" ca="1" si="6"/>
        <v>0</v>
      </c>
      <c r="H15" s="471">
        <f t="shared" ca="1" si="6"/>
        <v>1.2897544198801495E-2</v>
      </c>
      <c r="I15" s="471">
        <f t="shared" ca="1" si="6"/>
        <v>1.3696091694129753E-3</v>
      </c>
      <c r="J15" s="471">
        <f t="shared" ca="1" si="6"/>
        <v>1.6040297027015045E-2</v>
      </c>
      <c r="K15" s="471">
        <f t="shared" ca="1" si="6"/>
        <v>1.9624192233823036E-2</v>
      </c>
      <c r="L15" s="471">
        <f t="shared" ca="1" si="6"/>
        <v>1.6924266833396661E-2</v>
      </c>
      <c r="M15" s="471">
        <f t="shared" ca="1" si="6"/>
        <v>1.8028357852904759E-2</v>
      </c>
      <c r="N15" s="471">
        <f t="shared" ca="1" si="6"/>
        <v>5.9261787739765199E-3</v>
      </c>
      <c r="O15" s="471">
        <f t="shared" ca="1" si="6"/>
        <v>0</v>
      </c>
      <c r="P15" s="471">
        <f t="shared" ca="1" si="6"/>
        <v>0</v>
      </c>
      <c r="Q15" s="471">
        <f t="shared" ca="1" si="6"/>
        <v>0</v>
      </c>
      <c r="R15" s="471">
        <f t="shared" ca="1" si="6"/>
        <v>0</v>
      </c>
      <c r="S15" s="471">
        <f t="shared" ca="1" si="6"/>
        <v>0</v>
      </c>
    </row>
    <row r="16" spans="1:19" x14ac:dyDescent="0.35">
      <c r="A16" s="446" t="s">
        <v>1821</v>
      </c>
      <c r="B16" s="447"/>
      <c r="C16" s="469">
        <f t="shared" ref="C16:S16" ca="1" si="7">C98/C$159</f>
        <v>1.3808682876179385E-3</v>
      </c>
      <c r="D16" s="469">
        <f t="shared" ca="1" si="7"/>
        <v>3.839153088411248E-3</v>
      </c>
      <c r="E16" s="469">
        <f t="shared" ca="1" si="7"/>
        <v>0</v>
      </c>
      <c r="F16" s="469">
        <f t="shared" ca="1" si="7"/>
        <v>3.2291789909184521E-2</v>
      </c>
      <c r="G16" s="469">
        <f t="shared" ca="1" si="7"/>
        <v>0</v>
      </c>
      <c r="H16" s="469">
        <f t="shared" ca="1" si="7"/>
        <v>0</v>
      </c>
      <c r="I16" s="469">
        <f t="shared" ca="1" si="7"/>
        <v>0</v>
      </c>
      <c r="J16" s="469">
        <f t="shared" ca="1" si="7"/>
        <v>0</v>
      </c>
      <c r="K16" s="469">
        <f t="shared" ca="1" si="7"/>
        <v>0</v>
      </c>
      <c r="L16" s="469">
        <f t="shared" ca="1" si="7"/>
        <v>0</v>
      </c>
      <c r="M16" s="469">
        <f t="shared" ca="1" si="7"/>
        <v>0</v>
      </c>
      <c r="N16" s="469">
        <f t="shared" ca="1" si="7"/>
        <v>0</v>
      </c>
      <c r="O16" s="469">
        <f t="shared" ca="1" si="7"/>
        <v>0</v>
      </c>
      <c r="P16" s="469">
        <f t="shared" ca="1" si="7"/>
        <v>0</v>
      </c>
      <c r="Q16" s="469">
        <f t="shared" ca="1" si="7"/>
        <v>0</v>
      </c>
      <c r="R16" s="469">
        <f t="shared" ca="1" si="7"/>
        <v>0</v>
      </c>
      <c r="S16" s="469">
        <f t="shared" ca="1" si="7"/>
        <v>0</v>
      </c>
    </row>
    <row r="17" spans="1:19" x14ac:dyDescent="0.35">
      <c r="A17" s="450" t="s">
        <v>1822</v>
      </c>
      <c r="B17" s="451"/>
      <c r="C17" s="471">
        <f t="shared" ref="C17:S17" ca="1" si="8">C99/C$159</f>
        <v>8.2521459924072551E-4</v>
      </c>
      <c r="D17" s="471">
        <f t="shared" ca="1" si="8"/>
        <v>2.2942993228863584E-3</v>
      </c>
      <c r="E17" s="471">
        <f t="shared" ca="1" si="8"/>
        <v>0</v>
      </c>
      <c r="F17" s="471">
        <f t="shared" ca="1" si="8"/>
        <v>1.9297753962213039E-2</v>
      </c>
      <c r="G17" s="471">
        <f t="shared" ca="1" si="8"/>
        <v>0</v>
      </c>
      <c r="H17" s="471">
        <f t="shared" ca="1" si="8"/>
        <v>0</v>
      </c>
      <c r="I17" s="471">
        <f t="shared" ca="1" si="8"/>
        <v>0</v>
      </c>
      <c r="J17" s="471">
        <f t="shared" ca="1" si="8"/>
        <v>0</v>
      </c>
      <c r="K17" s="471">
        <f t="shared" ca="1" si="8"/>
        <v>0</v>
      </c>
      <c r="L17" s="471">
        <f t="shared" ca="1" si="8"/>
        <v>0</v>
      </c>
      <c r="M17" s="471">
        <f t="shared" ca="1" si="8"/>
        <v>0</v>
      </c>
      <c r="N17" s="471">
        <f t="shared" ca="1" si="8"/>
        <v>0</v>
      </c>
      <c r="O17" s="471">
        <f t="shared" ca="1" si="8"/>
        <v>0</v>
      </c>
      <c r="P17" s="471">
        <f t="shared" ca="1" si="8"/>
        <v>0</v>
      </c>
      <c r="Q17" s="471">
        <f t="shared" ca="1" si="8"/>
        <v>0</v>
      </c>
      <c r="R17" s="471">
        <f t="shared" ca="1" si="8"/>
        <v>0</v>
      </c>
      <c r="S17" s="471">
        <f t="shared" ca="1" si="8"/>
        <v>0</v>
      </c>
    </row>
    <row r="18" spans="1:19" x14ac:dyDescent="0.35">
      <c r="A18" s="450" t="s">
        <v>1823</v>
      </c>
      <c r="B18" s="451"/>
      <c r="C18" s="471">
        <f t="shared" ref="C18:S18" ca="1" si="9">C100/C$159</f>
        <v>5.5565368837721301E-4</v>
      </c>
      <c r="D18" s="471">
        <f t="shared" ca="1" si="9"/>
        <v>1.5448537655248897E-3</v>
      </c>
      <c r="E18" s="471">
        <f t="shared" ca="1" si="9"/>
        <v>0</v>
      </c>
      <c r="F18" s="471">
        <f t="shared" ca="1" si="9"/>
        <v>1.2994035946971481E-2</v>
      </c>
      <c r="G18" s="471">
        <f t="shared" ca="1" si="9"/>
        <v>0</v>
      </c>
      <c r="H18" s="471">
        <f t="shared" ca="1" si="9"/>
        <v>0</v>
      </c>
      <c r="I18" s="471">
        <f t="shared" ca="1" si="9"/>
        <v>0</v>
      </c>
      <c r="J18" s="471">
        <f t="shared" ca="1" si="9"/>
        <v>0</v>
      </c>
      <c r="K18" s="471">
        <f t="shared" ca="1" si="9"/>
        <v>0</v>
      </c>
      <c r="L18" s="471">
        <f t="shared" ca="1" si="9"/>
        <v>0</v>
      </c>
      <c r="M18" s="471">
        <f t="shared" ca="1" si="9"/>
        <v>0</v>
      </c>
      <c r="N18" s="471">
        <f t="shared" ca="1" si="9"/>
        <v>0</v>
      </c>
      <c r="O18" s="471">
        <f t="shared" ca="1" si="9"/>
        <v>0</v>
      </c>
      <c r="P18" s="471">
        <f t="shared" ca="1" si="9"/>
        <v>0</v>
      </c>
      <c r="Q18" s="471">
        <f t="shared" ca="1" si="9"/>
        <v>0</v>
      </c>
      <c r="R18" s="471">
        <f t="shared" ca="1" si="9"/>
        <v>0</v>
      </c>
      <c r="S18" s="471">
        <f t="shared" ca="1" si="9"/>
        <v>0</v>
      </c>
    </row>
    <row r="19" spans="1:19" x14ac:dyDescent="0.35">
      <c r="A19" s="446" t="s">
        <v>1824</v>
      </c>
      <c r="B19" s="447"/>
      <c r="C19" s="469">
        <f t="shared" ref="C19:S19" ca="1" si="10">C101/C$159</f>
        <v>3.4758644697168328E-2</v>
      </c>
      <c r="D19" s="469">
        <f t="shared" ca="1" si="10"/>
        <v>5.5927544109263809E-2</v>
      </c>
      <c r="E19" s="469">
        <f t="shared" ca="1" si="10"/>
        <v>2.2867645789107136E-2</v>
      </c>
      <c r="F19" s="469">
        <f t="shared" ca="1" si="10"/>
        <v>0</v>
      </c>
      <c r="G19" s="469">
        <f t="shared" ca="1" si="10"/>
        <v>3.4573171117390994E-3</v>
      </c>
      <c r="H19" s="469">
        <f t="shared" ca="1" si="10"/>
        <v>3.7770228474881554E-2</v>
      </c>
      <c r="I19" s="469">
        <f t="shared" ca="1" si="10"/>
        <v>0.14299025638564583</v>
      </c>
      <c r="J19" s="469">
        <f t="shared" ca="1" si="10"/>
        <v>9.1283584998223671E-2</v>
      </c>
      <c r="K19" s="469">
        <f t="shared" ca="1" si="10"/>
        <v>4.4458423438127684E-2</v>
      </c>
      <c r="L19" s="469">
        <f t="shared" ca="1" si="10"/>
        <v>0</v>
      </c>
      <c r="M19" s="469">
        <f t="shared" ca="1" si="10"/>
        <v>0</v>
      </c>
      <c r="N19" s="469">
        <f t="shared" ca="1" si="10"/>
        <v>9.2695271288571732E-2</v>
      </c>
      <c r="O19" s="469">
        <f t="shared" ca="1" si="10"/>
        <v>0.13573674604479899</v>
      </c>
      <c r="P19" s="469">
        <f t="shared" ca="1" si="10"/>
        <v>3.9445947520872673E-2</v>
      </c>
      <c r="Q19" s="469">
        <f t="shared" ca="1" si="10"/>
        <v>7.458964468171593E-2</v>
      </c>
      <c r="R19" s="469">
        <f t="shared" ca="1" si="10"/>
        <v>0</v>
      </c>
      <c r="S19" s="469">
        <f t="shared" ca="1" si="10"/>
        <v>0</v>
      </c>
    </row>
    <row r="20" spans="1:19" x14ac:dyDescent="0.35">
      <c r="A20" s="450" t="s">
        <v>1825</v>
      </c>
      <c r="B20" s="451"/>
      <c r="C20" s="471">
        <f t="shared" ref="C20:S20" ca="1" si="11">C102/C$159</f>
        <v>3.3782871371416754E-3</v>
      </c>
      <c r="D20" s="471">
        <f t="shared" ca="1" si="11"/>
        <v>3.8631071375896798E-3</v>
      </c>
      <c r="E20" s="471">
        <f t="shared" ca="1" si="11"/>
        <v>3.1059539381545114E-3</v>
      </c>
      <c r="F20" s="471">
        <f t="shared" ca="1" si="11"/>
        <v>0</v>
      </c>
      <c r="G20" s="471">
        <f t="shared" ca="1" si="11"/>
        <v>0</v>
      </c>
      <c r="H20" s="471">
        <f t="shared" ca="1" si="11"/>
        <v>1.9088700201544918E-3</v>
      </c>
      <c r="I20" s="471">
        <f t="shared" ca="1" si="11"/>
        <v>9.3482330352204837E-3</v>
      </c>
      <c r="J20" s="471">
        <f t="shared" ca="1" si="11"/>
        <v>4.6357539384064648E-3</v>
      </c>
      <c r="K20" s="471">
        <f t="shared" ca="1" si="11"/>
        <v>0</v>
      </c>
      <c r="L20" s="471">
        <f t="shared" ca="1" si="11"/>
        <v>0</v>
      </c>
      <c r="M20" s="471">
        <f t="shared" ca="1" si="11"/>
        <v>0</v>
      </c>
      <c r="N20" s="471">
        <f t="shared" ca="1" si="11"/>
        <v>6.2831774953004066E-3</v>
      </c>
      <c r="O20" s="471">
        <f t="shared" ca="1" si="11"/>
        <v>2.428958803510094E-2</v>
      </c>
      <c r="P20" s="471">
        <f t="shared" ca="1" si="11"/>
        <v>0</v>
      </c>
      <c r="Q20" s="471">
        <f t="shared" ca="1" si="11"/>
        <v>1.371364021132423E-2</v>
      </c>
      <c r="R20" s="471">
        <f t="shared" ca="1" si="11"/>
        <v>0</v>
      </c>
      <c r="S20" s="471">
        <f t="shared" ca="1" si="11"/>
        <v>0</v>
      </c>
    </row>
    <row r="21" spans="1:19" x14ac:dyDescent="0.35">
      <c r="A21" s="450" t="s">
        <v>1826</v>
      </c>
      <c r="B21" s="451"/>
      <c r="C21" s="471">
        <f t="shared" ref="C21:S21" ca="1" si="12">C103/C$159</f>
        <v>3.0975379396956011E-2</v>
      </c>
      <c r="D21" s="471">
        <f t="shared" ca="1" si="12"/>
        <v>5.1654841725414846E-2</v>
      </c>
      <c r="E21" s="471">
        <f t="shared" ca="1" si="12"/>
        <v>1.9359307196882412E-2</v>
      </c>
      <c r="F21" s="471">
        <f t="shared" ca="1" si="12"/>
        <v>0</v>
      </c>
      <c r="G21" s="471">
        <f t="shared" ca="1" si="12"/>
        <v>3.4573171117390994E-3</v>
      </c>
      <c r="H21" s="471">
        <f t="shared" ca="1" si="12"/>
        <v>3.5861358454727071E-2</v>
      </c>
      <c r="I21" s="471">
        <f t="shared" ca="1" si="12"/>
        <v>0.13197654048769444</v>
      </c>
      <c r="J21" s="471">
        <f t="shared" ca="1" si="12"/>
        <v>8.5330855509133552E-2</v>
      </c>
      <c r="K21" s="471">
        <f t="shared" ca="1" si="12"/>
        <v>4.4458423438127684E-2</v>
      </c>
      <c r="L21" s="471">
        <f t="shared" ca="1" si="12"/>
        <v>0</v>
      </c>
      <c r="M21" s="471">
        <f t="shared" ca="1" si="12"/>
        <v>0</v>
      </c>
      <c r="N21" s="471">
        <f t="shared" ca="1" si="12"/>
        <v>8.6412093793271333E-2</v>
      </c>
      <c r="O21" s="471">
        <f t="shared" ca="1" si="12"/>
        <v>0.11144715800969807</v>
      </c>
      <c r="P21" s="471">
        <f t="shared" ca="1" si="12"/>
        <v>3.6789071613393433E-2</v>
      </c>
      <c r="Q21" s="471">
        <f t="shared" ca="1" si="12"/>
        <v>6.0876004470391709E-2</v>
      </c>
      <c r="R21" s="471">
        <f t="shared" ca="1" si="12"/>
        <v>0</v>
      </c>
      <c r="S21" s="471">
        <f t="shared" ca="1" si="12"/>
        <v>0</v>
      </c>
    </row>
    <row r="22" spans="1:19" x14ac:dyDescent="0.35">
      <c r="A22" s="450" t="s">
        <v>1827</v>
      </c>
      <c r="B22" s="451"/>
      <c r="C22" s="471">
        <f t="shared" ref="C22:S22" ca="1" si="13">C104/C$159</f>
        <v>4.0497816307064223E-4</v>
      </c>
      <c r="D22" s="471">
        <f t="shared" ca="1" si="13"/>
        <v>4.0959524625927898E-4</v>
      </c>
      <c r="E22" s="471">
        <f t="shared" ca="1" si="13"/>
        <v>4.0238465407021031E-4</v>
      </c>
      <c r="F22" s="471">
        <f t="shared" ca="1" si="13"/>
        <v>0</v>
      </c>
      <c r="G22" s="471">
        <f t="shared" ca="1" si="13"/>
        <v>0</v>
      </c>
      <c r="H22" s="471">
        <f t="shared" ca="1" si="13"/>
        <v>0</v>
      </c>
      <c r="I22" s="471">
        <f t="shared" ca="1" si="13"/>
        <v>1.6654828627309342E-3</v>
      </c>
      <c r="J22" s="471">
        <f t="shared" ca="1" si="13"/>
        <v>1.3169755506836547E-3</v>
      </c>
      <c r="K22" s="471">
        <f t="shared" ca="1" si="13"/>
        <v>0</v>
      </c>
      <c r="L22" s="471">
        <f t="shared" ca="1" si="13"/>
        <v>0</v>
      </c>
      <c r="M22" s="471">
        <f t="shared" ca="1" si="13"/>
        <v>0</v>
      </c>
      <c r="N22" s="471">
        <f t="shared" ca="1" si="13"/>
        <v>0</v>
      </c>
      <c r="O22" s="471">
        <f t="shared" ca="1" si="13"/>
        <v>0</v>
      </c>
      <c r="P22" s="471">
        <f t="shared" ca="1" si="13"/>
        <v>2.6568759074792341E-3</v>
      </c>
      <c r="Q22" s="471">
        <f t="shared" ca="1" si="13"/>
        <v>0</v>
      </c>
      <c r="R22" s="471">
        <f t="shared" ca="1" si="13"/>
        <v>0</v>
      </c>
      <c r="S22" s="471">
        <f t="shared" ca="1" si="13"/>
        <v>0</v>
      </c>
    </row>
    <row r="23" spans="1:19" x14ac:dyDescent="0.35">
      <c r="A23" s="446" t="s">
        <v>1828</v>
      </c>
      <c r="B23" s="447"/>
      <c r="C23" s="469">
        <f t="shared" ref="C23:S23" ca="1" si="14">C105/C$159</f>
        <v>2.9137792683765172E-2</v>
      </c>
      <c r="D23" s="469">
        <f t="shared" ca="1" si="14"/>
        <v>7.099590130615023E-2</v>
      </c>
      <c r="E23" s="469">
        <f t="shared" ca="1" si="14"/>
        <v>5.625246554990423E-3</v>
      </c>
      <c r="F23" s="469">
        <f t="shared" ca="1" si="14"/>
        <v>2.1636891050379924E-2</v>
      </c>
      <c r="G23" s="469">
        <f t="shared" ca="1" si="14"/>
        <v>0.28577355494509254</v>
      </c>
      <c r="H23" s="469">
        <f t="shared" ca="1" si="14"/>
        <v>4.0123404999004207E-2</v>
      </c>
      <c r="I23" s="469">
        <f t="shared" ca="1" si="14"/>
        <v>3.5130954157546898E-2</v>
      </c>
      <c r="J23" s="469">
        <f t="shared" ca="1" si="14"/>
        <v>0</v>
      </c>
      <c r="K23" s="469">
        <f t="shared" ca="1" si="14"/>
        <v>4.6997602639141371E-2</v>
      </c>
      <c r="L23" s="469">
        <f t="shared" ca="1" si="14"/>
        <v>3.1055880557186179E-3</v>
      </c>
      <c r="M23" s="469">
        <f t="shared" ca="1" si="14"/>
        <v>0</v>
      </c>
      <c r="N23" s="469">
        <f t="shared" ca="1" si="14"/>
        <v>0</v>
      </c>
      <c r="O23" s="469">
        <f t="shared" ca="1" si="14"/>
        <v>0</v>
      </c>
      <c r="P23" s="469">
        <f t="shared" ca="1" si="14"/>
        <v>0</v>
      </c>
      <c r="Q23" s="469">
        <f t="shared" ca="1" si="14"/>
        <v>0</v>
      </c>
      <c r="R23" s="469">
        <f t="shared" ca="1" si="14"/>
        <v>1.8537920278032197E-2</v>
      </c>
      <c r="S23" s="469">
        <f t="shared" ca="1" si="14"/>
        <v>5.0226645753057046E-3</v>
      </c>
    </row>
    <row r="24" spans="1:19" x14ac:dyDescent="0.35">
      <c r="A24" s="450" t="s">
        <v>1829</v>
      </c>
      <c r="B24" s="451"/>
      <c r="C24" s="471">
        <f t="shared" ref="C24:S24" ca="1" si="15">C106/C$159</f>
        <v>1.0267748393950583E-3</v>
      </c>
      <c r="D24" s="471">
        <f t="shared" ca="1" si="15"/>
        <v>2.8546863094137238E-3</v>
      </c>
      <c r="E24" s="471">
        <f t="shared" ca="1" si="15"/>
        <v>0</v>
      </c>
      <c r="F24" s="471">
        <f t="shared" ca="1" si="15"/>
        <v>0</v>
      </c>
      <c r="G24" s="471">
        <f t="shared" ca="1" si="15"/>
        <v>1.1194087201730884E-2</v>
      </c>
      <c r="H24" s="471">
        <f t="shared" ca="1" si="15"/>
        <v>0</v>
      </c>
      <c r="I24" s="471">
        <f t="shared" ca="1" si="15"/>
        <v>0</v>
      </c>
      <c r="J24" s="471">
        <f t="shared" ca="1" si="15"/>
        <v>0</v>
      </c>
      <c r="K24" s="471">
        <f t="shared" ca="1" si="15"/>
        <v>5.3927965690437037E-3</v>
      </c>
      <c r="L24" s="471">
        <f t="shared" ca="1" si="15"/>
        <v>3.1055880557186179E-3</v>
      </c>
      <c r="M24" s="471">
        <f t="shared" ca="1" si="15"/>
        <v>0</v>
      </c>
      <c r="N24" s="471">
        <f t="shared" ca="1" si="15"/>
        <v>0</v>
      </c>
      <c r="O24" s="471">
        <f t="shared" ca="1" si="15"/>
        <v>0</v>
      </c>
      <c r="P24" s="471">
        <f t="shared" ca="1" si="15"/>
        <v>0</v>
      </c>
      <c r="Q24" s="471">
        <f t="shared" ca="1" si="15"/>
        <v>0</v>
      </c>
      <c r="R24" s="471">
        <f t="shared" ca="1" si="15"/>
        <v>0</v>
      </c>
      <c r="S24" s="471">
        <f t="shared" ca="1" si="15"/>
        <v>0</v>
      </c>
    </row>
    <row r="25" spans="1:19" x14ac:dyDescent="0.35">
      <c r="A25" s="450" t="s">
        <v>1830</v>
      </c>
      <c r="B25" s="451"/>
      <c r="C25" s="471">
        <f t="shared" ref="C25:S25" ca="1" si="16">C107/C$159</f>
        <v>2.8111017844370114E-2</v>
      </c>
      <c r="D25" s="471">
        <f t="shared" ca="1" si="16"/>
        <v>6.8141214996736518E-2</v>
      </c>
      <c r="E25" s="471">
        <f t="shared" ca="1" si="16"/>
        <v>5.625246554990423E-3</v>
      </c>
      <c r="F25" s="471">
        <f t="shared" ca="1" si="16"/>
        <v>2.1636891050379924E-2</v>
      </c>
      <c r="G25" s="471">
        <f t="shared" ca="1" si="16"/>
        <v>0.27457946774336162</v>
      </c>
      <c r="H25" s="471">
        <f t="shared" ca="1" si="16"/>
        <v>4.0123404999004207E-2</v>
      </c>
      <c r="I25" s="471">
        <f t="shared" ca="1" si="16"/>
        <v>3.5130954157546898E-2</v>
      </c>
      <c r="J25" s="471">
        <f t="shared" ca="1" si="16"/>
        <v>0</v>
      </c>
      <c r="K25" s="471">
        <f t="shared" ca="1" si="16"/>
        <v>4.1604806070097665E-2</v>
      </c>
      <c r="L25" s="471">
        <f t="shared" ca="1" si="16"/>
        <v>0</v>
      </c>
      <c r="M25" s="471">
        <f t="shared" ca="1" si="16"/>
        <v>0</v>
      </c>
      <c r="N25" s="471">
        <f t="shared" ca="1" si="16"/>
        <v>0</v>
      </c>
      <c r="O25" s="471">
        <f t="shared" ca="1" si="16"/>
        <v>0</v>
      </c>
      <c r="P25" s="471">
        <f t="shared" ca="1" si="16"/>
        <v>0</v>
      </c>
      <c r="Q25" s="471">
        <f t="shared" ca="1" si="16"/>
        <v>0</v>
      </c>
      <c r="R25" s="471">
        <f t="shared" ca="1" si="16"/>
        <v>1.8537920278032197E-2</v>
      </c>
      <c r="S25" s="471">
        <f t="shared" ca="1" si="16"/>
        <v>5.0226645753057046E-3</v>
      </c>
    </row>
    <row r="26" spans="1:19" x14ac:dyDescent="0.35">
      <c r="A26" s="446" t="s">
        <v>1831</v>
      </c>
      <c r="B26" s="447"/>
      <c r="C26" s="469">
        <f t="shared" ref="C26:S26" ca="1" si="17">C108/C$159</f>
        <v>5.5527725965063515E-2</v>
      </c>
      <c r="D26" s="469">
        <f t="shared" ca="1" si="17"/>
        <v>0.12644835036026544</v>
      </c>
      <c r="E26" s="469">
        <f t="shared" ca="1" si="17"/>
        <v>1.5690176982214178E-2</v>
      </c>
      <c r="F26" s="469">
        <f t="shared" ca="1" si="17"/>
        <v>5.1982580474377482E-2</v>
      </c>
      <c r="G26" s="469">
        <f t="shared" ca="1" si="17"/>
        <v>2.4280061118694667E-2</v>
      </c>
      <c r="H26" s="469">
        <f t="shared" ca="1" si="17"/>
        <v>3.5742017217138704E-2</v>
      </c>
      <c r="I26" s="469">
        <f t="shared" ca="1" si="17"/>
        <v>0.10022052068887692</v>
      </c>
      <c r="J26" s="469">
        <f t="shared" ca="1" si="17"/>
        <v>8.0166277648904993E-2</v>
      </c>
      <c r="K26" s="469">
        <f t="shared" ca="1" si="17"/>
        <v>0.22171332495323218</v>
      </c>
      <c r="L26" s="469">
        <f t="shared" ca="1" si="17"/>
        <v>0.50301795916241399</v>
      </c>
      <c r="M26" s="469">
        <f t="shared" ca="1" si="17"/>
        <v>6.0373709906273228E-2</v>
      </c>
      <c r="N26" s="469">
        <f t="shared" ca="1" si="17"/>
        <v>0.21336559001834876</v>
      </c>
      <c r="O26" s="469">
        <f t="shared" ca="1" si="17"/>
        <v>7.8572916520784648E-3</v>
      </c>
      <c r="P26" s="469">
        <f t="shared" ca="1" si="17"/>
        <v>6.5071356459202251E-3</v>
      </c>
      <c r="Q26" s="469">
        <f t="shared" ca="1" si="17"/>
        <v>3.8649089460049391E-3</v>
      </c>
      <c r="R26" s="469">
        <f t="shared" ca="1" si="17"/>
        <v>2.7875391788409216E-3</v>
      </c>
      <c r="S26" s="469">
        <f t="shared" ca="1" si="17"/>
        <v>0</v>
      </c>
    </row>
    <row r="27" spans="1:19" x14ac:dyDescent="0.35">
      <c r="A27" s="450" t="s">
        <v>1832</v>
      </c>
      <c r="B27" s="451"/>
      <c r="C27" s="471">
        <f t="shared" ref="C27:S27" ca="1" si="18">C109/C$159</f>
        <v>5.3778597047557594E-2</v>
      </c>
      <c r="D27" s="471">
        <f t="shared" ca="1" si="18"/>
        <v>0.12158534224726411</v>
      </c>
      <c r="E27" s="471">
        <f t="shared" ca="1" si="18"/>
        <v>1.5690176982214178E-2</v>
      </c>
      <c r="F27" s="471">
        <f t="shared" ca="1" si="18"/>
        <v>5.1982580474377482E-2</v>
      </c>
      <c r="G27" s="471">
        <f t="shared" ca="1" si="18"/>
        <v>2.4280061118694667E-2</v>
      </c>
      <c r="H27" s="471">
        <f t="shared" ca="1" si="18"/>
        <v>3.5742017217138704E-2</v>
      </c>
      <c r="I27" s="471">
        <f t="shared" ca="1" si="18"/>
        <v>0.10022052068887692</v>
      </c>
      <c r="J27" s="471">
        <f t="shared" ca="1" si="18"/>
        <v>6.412671054398407E-2</v>
      </c>
      <c r="K27" s="471">
        <f t="shared" ca="1" si="18"/>
        <v>0.22171332495323218</v>
      </c>
      <c r="L27" s="471">
        <f t="shared" ca="1" si="18"/>
        <v>0.47018535553177465</v>
      </c>
      <c r="M27" s="471">
        <f t="shared" ca="1" si="18"/>
        <v>6.0373709906273228E-2</v>
      </c>
      <c r="N27" s="471">
        <f t="shared" ca="1" si="18"/>
        <v>0.21336559001834876</v>
      </c>
      <c r="O27" s="471">
        <f t="shared" ca="1" si="18"/>
        <v>7.8572916520784648E-3</v>
      </c>
      <c r="P27" s="471">
        <f t="shared" ca="1" si="18"/>
        <v>6.5071356459202251E-3</v>
      </c>
      <c r="Q27" s="471">
        <f t="shared" ca="1" si="18"/>
        <v>3.8649089460049391E-3</v>
      </c>
      <c r="R27" s="471">
        <f t="shared" ca="1" si="18"/>
        <v>2.7875391788409216E-3</v>
      </c>
      <c r="S27" s="471">
        <f t="shared" ca="1" si="18"/>
        <v>0</v>
      </c>
    </row>
    <row r="28" spans="1:19" x14ac:dyDescent="0.35">
      <c r="A28" s="450" t="s">
        <v>1833</v>
      </c>
      <c r="B28" s="451"/>
      <c r="C28" s="471">
        <f t="shared" ref="C28:S28" ca="1" si="19">C110/C$159</f>
        <v>1.7491289175059278E-3</v>
      </c>
      <c r="D28" s="471">
        <f t="shared" ca="1" si="19"/>
        <v>4.8630081130013421E-3</v>
      </c>
      <c r="E28" s="471">
        <f t="shared" ca="1" si="19"/>
        <v>0</v>
      </c>
      <c r="F28" s="471">
        <f t="shared" ca="1" si="19"/>
        <v>0</v>
      </c>
      <c r="G28" s="471">
        <f t="shared" ca="1" si="19"/>
        <v>0</v>
      </c>
      <c r="H28" s="471">
        <f t="shared" ca="1" si="19"/>
        <v>0</v>
      </c>
      <c r="I28" s="471">
        <f t="shared" ca="1" si="19"/>
        <v>0</v>
      </c>
      <c r="J28" s="471">
        <f t="shared" ca="1" si="19"/>
        <v>1.6039567104920934E-2</v>
      </c>
      <c r="K28" s="471">
        <f t="shared" ca="1" si="19"/>
        <v>0</v>
      </c>
      <c r="L28" s="471">
        <f t="shared" ca="1" si="19"/>
        <v>3.28326036306393E-2</v>
      </c>
      <c r="M28" s="471">
        <f t="shared" ca="1" si="19"/>
        <v>0</v>
      </c>
      <c r="N28" s="471">
        <f t="shared" ca="1" si="19"/>
        <v>0</v>
      </c>
      <c r="O28" s="471">
        <f t="shared" ca="1" si="19"/>
        <v>0</v>
      </c>
      <c r="P28" s="471">
        <f t="shared" ca="1" si="19"/>
        <v>0</v>
      </c>
      <c r="Q28" s="471">
        <f t="shared" ca="1" si="19"/>
        <v>0</v>
      </c>
      <c r="R28" s="471">
        <f t="shared" ca="1" si="19"/>
        <v>0</v>
      </c>
      <c r="S28" s="471">
        <f t="shared" ca="1" si="19"/>
        <v>0</v>
      </c>
    </row>
    <row r="29" spans="1:19" x14ac:dyDescent="0.35">
      <c r="A29" s="446" t="s">
        <v>1834</v>
      </c>
      <c r="B29" s="447"/>
      <c r="C29" s="469">
        <f t="shared" ref="C29:S29" ca="1" si="20">C111/C$159</f>
        <v>2.2376537869912352E-3</v>
      </c>
      <c r="D29" s="469">
        <f t="shared" ca="1" si="20"/>
        <v>6.2212272699388805E-3</v>
      </c>
      <c r="E29" s="469">
        <f t="shared" ca="1" si="20"/>
        <v>0</v>
      </c>
      <c r="F29" s="469">
        <f t="shared" ca="1" si="20"/>
        <v>0</v>
      </c>
      <c r="G29" s="469">
        <f t="shared" ca="1" si="20"/>
        <v>0</v>
      </c>
      <c r="H29" s="469">
        <f t="shared" ca="1" si="20"/>
        <v>0</v>
      </c>
      <c r="I29" s="469">
        <f t="shared" ca="1" si="20"/>
        <v>0</v>
      </c>
      <c r="J29" s="469">
        <f t="shared" ca="1" si="20"/>
        <v>1.5397164961699419E-3</v>
      </c>
      <c r="K29" s="469">
        <f t="shared" ca="1" si="20"/>
        <v>0</v>
      </c>
      <c r="L29" s="469">
        <f t="shared" ca="1" si="20"/>
        <v>0</v>
      </c>
      <c r="M29" s="469">
        <f t="shared" ca="1" si="20"/>
        <v>0</v>
      </c>
      <c r="N29" s="469">
        <f t="shared" ca="1" si="20"/>
        <v>6.161340820842047E-2</v>
      </c>
      <c r="O29" s="469">
        <f t="shared" ca="1" si="20"/>
        <v>0</v>
      </c>
      <c r="P29" s="469">
        <f t="shared" ca="1" si="20"/>
        <v>0</v>
      </c>
      <c r="Q29" s="469">
        <f t="shared" ca="1" si="20"/>
        <v>0</v>
      </c>
      <c r="R29" s="469">
        <f t="shared" ca="1" si="20"/>
        <v>0</v>
      </c>
      <c r="S29" s="469">
        <f t="shared" ca="1" si="20"/>
        <v>0</v>
      </c>
    </row>
    <row r="30" spans="1:19" x14ac:dyDescent="0.35">
      <c r="A30" s="450" t="s">
        <v>1835</v>
      </c>
      <c r="B30" s="451"/>
      <c r="C30" s="471">
        <f t="shared" ref="C30:S30" ca="1" si="21">C112/C$159</f>
        <v>2.0886587068823146E-3</v>
      </c>
      <c r="D30" s="471">
        <f t="shared" ca="1" si="21"/>
        <v>5.8069843424363634E-3</v>
      </c>
      <c r="E30" s="471">
        <f t="shared" ca="1" si="21"/>
        <v>0</v>
      </c>
      <c r="F30" s="471">
        <f t="shared" ca="1" si="21"/>
        <v>0</v>
      </c>
      <c r="G30" s="471">
        <f t="shared" ca="1" si="21"/>
        <v>0</v>
      </c>
      <c r="H30" s="471">
        <f t="shared" ca="1" si="21"/>
        <v>0</v>
      </c>
      <c r="I30" s="471">
        <f t="shared" ca="1" si="21"/>
        <v>0</v>
      </c>
      <c r="J30" s="471">
        <f t="shared" ca="1" si="21"/>
        <v>1.5397164961699419E-3</v>
      </c>
      <c r="K30" s="471">
        <f t="shared" ca="1" si="21"/>
        <v>0</v>
      </c>
      <c r="L30" s="471">
        <f t="shared" ca="1" si="21"/>
        <v>0</v>
      </c>
      <c r="M30" s="471">
        <f t="shared" ca="1" si="21"/>
        <v>0</v>
      </c>
      <c r="N30" s="471">
        <f t="shared" ca="1" si="21"/>
        <v>5.74000754006058E-2</v>
      </c>
      <c r="O30" s="471">
        <f t="shared" ca="1" si="21"/>
        <v>0</v>
      </c>
      <c r="P30" s="471">
        <f t="shared" ca="1" si="21"/>
        <v>0</v>
      </c>
      <c r="Q30" s="471">
        <f t="shared" ca="1" si="21"/>
        <v>0</v>
      </c>
      <c r="R30" s="471">
        <f t="shared" ca="1" si="21"/>
        <v>0</v>
      </c>
      <c r="S30" s="471">
        <f t="shared" ca="1" si="21"/>
        <v>0</v>
      </c>
    </row>
    <row r="31" spans="1:19" x14ac:dyDescent="0.35">
      <c r="A31" s="450" t="s">
        <v>1836</v>
      </c>
      <c r="B31" s="451"/>
      <c r="C31" s="471">
        <f t="shared" ref="C31:S31" ca="1" si="22">C113/C$159</f>
        <v>1.4899508010892074E-4</v>
      </c>
      <c r="D31" s="471">
        <f t="shared" ca="1" si="22"/>
        <v>4.1424292750251831E-4</v>
      </c>
      <c r="E31" s="471">
        <f t="shared" ca="1" si="22"/>
        <v>0</v>
      </c>
      <c r="F31" s="471">
        <f t="shared" ca="1" si="22"/>
        <v>0</v>
      </c>
      <c r="G31" s="471">
        <f t="shared" ca="1" si="22"/>
        <v>0</v>
      </c>
      <c r="H31" s="471">
        <f t="shared" ca="1" si="22"/>
        <v>0</v>
      </c>
      <c r="I31" s="471">
        <f t="shared" ca="1" si="22"/>
        <v>0</v>
      </c>
      <c r="J31" s="471">
        <f t="shared" ca="1" si="22"/>
        <v>0</v>
      </c>
      <c r="K31" s="471">
        <f t="shared" ca="1" si="22"/>
        <v>0</v>
      </c>
      <c r="L31" s="471">
        <f t="shared" ca="1" si="22"/>
        <v>0</v>
      </c>
      <c r="M31" s="471">
        <f t="shared" ca="1" si="22"/>
        <v>0</v>
      </c>
      <c r="N31" s="471">
        <f t="shared" ca="1" si="22"/>
        <v>4.2133328078146634E-3</v>
      </c>
      <c r="O31" s="471">
        <f t="shared" ca="1" si="22"/>
        <v>0</v>
      </c>
      <c r="P31" s="471">
        <f t="shared" ca="1" si="22"/>
        <v>0</v>
      </c>
      <c r="Q31" s="471">
        <f t="shared" ca="1" si="22"/>
        <v>0</v>
      </c>
      <c r="R31" s="471">
        <f t="shared" ca="1" si="22"/>
        <v>0</v>
      </c>
      <c r="S31" s="471">
        <f t="shared" ca="1" si="22"/>
        <v>0</v>
      </c>
    </row>
    <row r="32" spans="1:19" x14ac:dyDescent="0.35">
      <c r="A32" s="453" t="s">
        <v>1837</v>
      </c>
      <c r="B32" s="447"/>
      <c r="C32" s="469">
        <f t="shared" ref="C32:S32" ca="1" si="23">C114/C$159</f>
        <v>4.5562677030887072E-3</v>
      </c>
      <c r="D32" s="469">
        <f t="shared" ca="1" si="23"/>
        <v>1.2667543588908325E-2</v>
      </c>
      <c r="E32" s="469">
        <f t="shared" ca="1" si="23"/>
        <v>0</v>
      </c>
      <c r="F32" s="469">
        <f t="shared" ca="1" si="23"/>
        <v>0</v>
      </c>
      <c r="G32" s="469">
        <f t="shared" ca="1" si="23"/>
        <v>0</v>
      </c>
      <c r="H32" s="469">
        <f t="shared" ca="1" si="23"/>
        <v>0</v>
      </c>
      <c r="I32" s="469">
        <f t="shared" ca="1" si="23"/>
        <v>0</v>
      </c>
      <c r="J32" s="469">
        <f t="shared" ca="1" si="23"/>
        <v>0</v>
      </c>
      <c r="K32" s="469">
        <f t="shared" ca="1" si="23"/>
        <v>0</v>
      </c>
      <c r="L32" s="469">
        <f t="shared" ca="1" si="23"/>
        <v>0</v>
      </c>
      <c r="M32" s="469">
        <f t="shared" ca="1" si="23"/>
        <v>0</v>
      </c>
      <c r="N32" s="469">
        <f t="shared" ca="1" si="23"/>
        <v>1.3310444857338769E-2</v>
      </c>
      <c r="O32" s="469">
        <f t="shared" ca="1" si="23"/>
        <v>0.26654183258552766</v>
      </c>
      <c r="P32" s="469">
        <f t="shared" ca="1" si="23"/>
        <v>0</v>
      </c>
      <c r="Q32" s="469">
        <f t="shared" ca="1" si="23"/>
        <v>0</v>
      </c>
      <c r="R32" s="469">
        <f t="shared" ca="1" si="23"/>
        <v>0</v>
      </c>
      <c r="S32" s="469">
        <f t="shared" ca="1" si="23"/>
        <v>0</v>
      </c>
    </row>
    <row r="33" spans="1:19" x14ac:dyDescent="0.35">
      <c r="A33" s="450" t="s">
        <v>1838</v>
      </c>
      <c r="B33" s="451"/>
      <c r="C33" s="471">
        <f t="shared" ref="C33:S33" ca="1" si="24">C115/C$159</f>
        <v>3.5882160742509201E-3</v>
      </c>
      <c r="D33" s="471">
        <f t="shared" ca="1" si="24"/>
        <v>9.9761222318393884E-3</v>
      </c>
      <c r="E33" s="471">
        <f t="shared" ca="1" si="24"/>
        <v>0</v>
      </c>
      <c r="F33" s="471">
        <f t="shared" ca="1" si="24"/>
        <v>0</v>
      </c>
      <c r="G33" s="471">
        <f t="shared" ca="1" si="24"/>
        <v>0</v>
      </c>
      <c r="H33" s="471">
        <f t="shared" ca="1" si="24"/>
        <v>0</v>
      </c>
      <c r="I33" s="471">
        <f t="shared" ca="1" si="24"/>
        <v>0</v>
      </c>
      <c r="J33" s="471">
        <f t="shared" ca="1" si="24"/>
        <v>0</v>
      </c>
      <c r="K33" s="471">
        <f t="shared" ca="1" si="24"/>
        <v>0</v>
      </c>
      <c r="L33" s="471">
        <f t="shared" ca="1" si="24"/>
        <v>0</v>
      </c>
      <c r="M33" s="471">
        <f t="shared" ca="1" si="24"/>
        <v>0</v>
      </c>
      <c r="N33" s="471">
        <f t="shared" ca="1" si="24"/>
        <v>7.3275177474376669E-3</v>
      </c>
      <c r="O33" s="471">
        <f t="shared" ca="1" si="24"/>
        <v>0.2171893385506001</v>
      </c>
      <c r="P33" s="471">
        <f t="shared" ca="1" si="24"/>
        <v>0</v>
      </c>
      <c r="Q33" s="471">
        <f t="shared" ca="1" si="24"/>
        <v>0</v>
      </c>
      <c r="R33" s="471">
        <f t="shared" ca="1" si="24"/>
        <v>0</v>
      </c>
      <c r="S33" s="471">
        <f t="shared" ca="1" si="24"/>
        <v>0</v>
      </c>
    </row>
    <row r="34" spans="1:19" x14ac:dyDescent="0.35">
      <c r="A34" s="450" t="s">
        <v>1839</v>
      </c>
      <c r="B34" s="451"/>
      <c r="C34" s="471">
        <f t="shared" ref="C34:S34" ca="1" si="25">C116/C$159</f>
        <v>9.680516288377869E-4</v>
      </c>
      <c r="D34" s="471">
        <f t="shared" ca="1" si="25"/>
        <v>2.691421357068935E-3</v>
      </c>
      <c r="E34" s="471">
        <f t="shared" ca="1" si="25"/>
        <v>0</v>
      </c>
      <c r="F34" s="471">
        <f t="shared" ca="1" si="25"/>
        <v>0</v>
      </c>
      <c r="G34" s="471">
        <f t="shared" ca="1" si="25"/>
        <v>0</v>
      </c>
      <c r="H34" s="471">
        <f t="shared" ca="1" si="25"/>
        <v>0</v>
      </c>
      <c r="I34" s="471">
        <f t="shared" ca="1" si="25"/>
        <v>0</v>
      </c>
      <c r="J34" s="471">
        <f t="shared" ca="1" si="25"/>
        <v>0</v>
      </c>
      <c r="K34" s="471">
        <f t="shared" ca="1" si="25"/>
        <v>0</v>
      </c>
      <c r="L34" s="471">
        <f t="shared" ca="1" si="25"/>
        <v>0</v>
      </c>
      <c r="M34" s="471">
        <f t="shared" ca="1" si="25"/>
        <v>0</v>
      </c>
      <c r="N34" s="471">
        <f t="shared" ca="1" si="25"/>
        <v>5.982927109901102E-3</v>
      </c>
      <c r="O34" s="471">
        <f t="shared" ca="1" si="25"/>
        <v>4.9352494034927544E-2</v>
      </c>
      <c r="P34" s="471">
        <f t="shared" ca="1" si="25"/>
        <v>0</v>
      </c>
      <c r="Q34" s="471">
        <f t="shared" ca="1" si="25"/>
        <v>0</v>
      </c>
      <c r="R34" s="471">
        <f t="shared" ca="1" si="25"/>
        <v>0</v>
      </c>
      <c r="S34" s="471">
        <f t="shared" ca="1" si="25"/>
        <v>0</v>
      </c>
    </row>
    <row r="35" spans="1:19" x14ac:dyDescent="0.35">
      <c r="A35" s="446" t="s">
        <v>1840</v>
      </c>
      <c r="B35" s="447"/>
      <c r="C35" s="469">
        <f t="shared" ref="C35:S35" ca="1" si="26">C117/C$159</f>
        <v>4.9368537160855534E-4</v>
      </c>
      <c r="D35" s="469">
        <f t="shared" ca="1" si="26"/>
        <v>1.364852843045387E-4</v>
      </c>
      <c r="E35" s="469">
        <f t="shared" ca="1" si="26"/>
        <v>6.9433188446715519E-4</v>
      </c>
      <c r="F35" s="469">
        <f t="shared" ca="1" si="26"/>
        <v>0</v>
      </c>
      <c r="G35" s="469">
        <f t="shared" ca="1" si="26"/>
        <v>0</v>
      </c>
      <c r="H35" s="469">
        <f t="shared" ca="1" si="26"/>
        <v>0</v>
      </c>
      <c r="I35" s="469">
        <f t="shared" ca="1" si="26"/>
        <v>0</v>
      </c>
      <c r="J35" s="469">
        <f t="shared" ca="1" si="26"/>
        <v>0</v>
      </c>
      <c r="K35" s="469">
        <f t="shared" ca="1" si="26"/>
        <v>6.8440239705200735E-4</v>
      </c>
      <c r="L35" s="469">
        <f t="shared" ca="1" si="26"/>
        <v>8.6142929364225649E-4</v>
      </c>
      <c r="M35" s="469">
        <f t="shared" ca="1" si="26"/>
        <v>3.2026595446484501E-3</v>
      </c>
      <c r="N35" s="469">
        <f t="shared" ca="1" si="26"/>
        <v>0</v>
      </c>
      <c r="O35" s="469">
        <f t="shared" ca="1" si="26"/>
        <v>0</v>
      </c>
      <c r="P35" s="469">
        <f t="shared" ca="1" si="26"/>
        <v>0</v>
      </c>
      <c r="Q35" s="469">
        <f t="shared" ca="1" si="26"/>
        <v>0</v>
      </c>
      <c r="R35" s="469">
        <f t="shared" ca="1" si="26"/>
        <v>0</v>
      </c>
      <c r="S35" s="469">
        <f t="shared" ca="1" si="26"/>
        <v>0</v>
      </c>
    </row>
    <row r="36" spans="1:19" x14ac:dyDescent="0.35">
      <c r="A36" s="450" t="s">
        <v>1841</v>
      </c>
      <c r="B36" s="451"/>
      <c r="C36" s="471">
        <f t="shared" ref="C36:S36" ca="1" si="27">C118/C$159</f>
        <v>4.6387366049591914E-4</v>
      </c>
      <c r="D36" s="471">
        <f t="shared" ca="1" si="27"/>
        <v>5.3601403332563017E-5</v>
      </c>
      <c r="E36" s="471">
        <f t="shared" ca="1" si="27"/>
        <v>6.9433188446715519E-4</v>
      </c>
      <c r="F36" s="471">
        <f t="shared" ca="1" si="27"/>
        <v>0</v>
      </c>
      <c r="G36" s="471">
        <f t="shared" ca="1" si="27"/>
        <v>0</v>
      </c>
      <c r="H36" s="471">
        <f t="shared" ca="1" si="27"/>
        <v>0</v>
      </c>
      <c r="I36" s="471">
        <f t="shared" ca="1" si="27"/>
        <v>0</v>
      </c>
      <c r="J36" s="471">
        <f t="shared" ca="1" si="27"/>
        <v>0</v>
      </c>
      <c r="K36" s="471">
        <f t="shared" ca="1" si="27"/>
        <v>6.8440239705200735E-4</v>
      </c>
      <c r="L36" s="471">
        <f t="shared" ca="1" si="27"/>
        <v>0</v>
      </c>
      <c r="M36" s="471">
        <f t="shared" ca="1" si="27"/>
        <v>3.2026595446484501E-3</v>
      </c>
      <c r="N36" s="471">
        <f t="shared" ca="1" si="27"/>
        <v>0</v>
      </c>
      <c r="O36" s="471">
        <f t="shared" ca="1" si="27"/>
        <v>0</v>
      </c>
      <c r="P36" s="471">
        <f t="shared" ca="1" si="27"/>
        <v>0</v>
      </c>
      <c r="Q36" s="471">
        <f t="shared" ca="1" si="27"/>
        <v>0</v>
      </c>
      <c r="R36" s="471">
        <f t="shared" ca="1" si="27"/>
        <v>0</v>
      </c>
      <c r="S36" s="471">
        <f t="shared" ca="1" si="27"/>
        <v>0</v>
      </c>
    </row>
    <row r="37" spans="1:19" x14ac:dyDescent="0.35">
      <c r="A37" s="450" t="s">
        <v>1842</v>
      </c>
      <c r="B37" s="451"/>
      <c r="C37" s="471">
        <f t="shared" ref="C37:S37" ca="1" si="28">C119/C$159</f>
        <v>2.9811711112636173E-5</v>
      </c>
      <c r="D37" s="471">
        <f t="shared" ca="1" si="28"/>
        <v>8.2883880971975667E-5</v>
      </c>
      <c r="E37" s="471">
        <f t="shared" ca="1" si="28"/>
        <v>0</v>
      </c>
      <c r="F37" s="471">
        <f t="shared" ca="1" si="28"/>
        <v>0</v>
      </c>
      <c r="G37" s="471">
        <f t="shared" ca="1" si="28"/>
        <v>0</v>
      </c>
      <c r="H37" s="471">
        <f t="shared" ca="1" si="28"/>
        <v>0</v>
      </c>
      <c r="I37" s="471">
        <f t="shared" ca="1" si="28"/>
        <v>0</v>
      </c>
      <c r="J37" s="471">
        <f t="shared" ca="1" si="28"/>
        <v>0</v>
      </c>
      <c r="K37" s="471">
        <f t="shared" ca="1" si="28"/>
        <v>0</v>
      </c>
      <c r="L37" s="471">
        <f t="shared" ca="1" si="28"/>
        <v>8.6142929364225649E-4</v>
      </c>
      <c r="M37" s="471">
        <f t="shared" ca="1" si="28"/>
        <v>0</v>
      </c>
      <c r="N37" s="471">
        <f t="shared" ca="1" si="28"/>
        <v>0</v>
      </c>
      <c r="O37" s="471">
        <f t="shared" ca="1" si="28"/>
        <v>0</v>
      </c>
      <c r="P37" s="471">
        <f t="shared" ca="1" si="28"/>
        <v>0</v>
      </c>
      <c r="Q37" s="471">
        <f t="shared" ca="1" si="28"/>
        <v>0</v>
      </c>
      <c r="R37" s="471">
        <f t="shared" ca="1" si="28"/>
        <v>0</v>
      </c>
      <c r="S37" s="471">
        <f t="shared" ca="1" si="28"/>
        <v>0</v>
      </c>
    </row>
    <row r="38" spans="1:19" x14ac:dyDescent="0.35">
      <c r="A38" s="446" t="s">
        <v>1843</v>
      </c>
      <c r="B38" s="447"/>
      <c r="C38" s="469">
        <f t="shared" ref="C38:S38" ca="1" si="29">C120/C$159</f>
        <v>6.1756267205505108E-3</v>
      </c>
      <c r="D38" s="469">
        <f t="shared" ca="1" si="29"/>
        <v>1.9510575062197861E-3</v>
      </c>
      <c r="E38" s="469">
        <f t="shared" ca="1" si="29"/>
        <v>8.5486526836259791E-3</v>
      </c>
      <c r="F38" s="469">
        <f t="shared" ca="1" si="29"/>
        <v>0</v>
      </c>
      <c r="G38" s="469">
        <f t="shared" ca="1" si="29"/>
        <v>0</v>
      </c>
      <c r="H38" s="469">
        <f t="shared" ca="1" si="29"/>
        <v>0</v>
      </c>
      <c r="I38" s="469">
        <f t="shared" ca="1" si="29"/>
        <v>9.6914639106626677E-3</v>
      </c>
      <c r="J38" s="469">
        <f t="shared" ca="1" si="29"/>
        <v>0</v>
      </c>
      <c r="K38" s="469">
        <f t="shared" ca="1" si="29"/>
        <v>0</v>
      </c>
      <c r="L38" s="469">
        <f t="shared" ca="1" si="29"/>
        <v>3.9676020713167188E-3</v>
      </c>
      <c r="M38" s="469">
        <f t="shared" ca="1" si="29"/>
        <v>0</v>
      </c>
      <c r="N38" s="469">
        <f t="shared" ca="1" si="29"/>
        <v>0</v>
      </c>
      <c r="O38" s="469">
        <f t="shared" ca="1" si="29"/>
        <v>0</v>
      </c>
      <c r="P38" s="469">
        <f t="shared" ca="1" si="29"/>
        <v>0</v>
      </c>
      <c r="Q38" s="469">
        <f t="shared" ca="1" si="29"/>
        <v>3.7744650928234737E-2</v>
      </c>
      <c r="R38" s="469">
        <f t="shared" ca="1" si="29"/>
        <v>0</v>
      </c>
      <c r="S38" s="469">
        <f t="shared" ca="1" si="29"/>
        <v>0</v>
      </c>
    </row>
    <row r="39" spans="1:19" x14ac:dyDescent="0.35">
      <c r="A39" s="450" t="s">
        <v>1844</v>
      </c>
      <c r="B39" s="451"/>
      <c r="C39" s="471">
        <f t="shared" ref="C39:S39" ca="1" si="30">C121/C$159</f>
        <v>6.1756267205505108E-3</v>
      </c>
      <c r="D39" s="471">
        <f t="shared" ca="1" si="30"/>
        <v>1.9510575062197861E-3</v>
      </c>
      <c r="E39" s="471">
        <f t="shared" ca="1" si="30"/>
        <v>8.5486526836259791E-3</v>
      </c>
      <c r="F39" s="471">
        <f t="shared" ca="1" si="30"/>
        <v>0</v>
      </c>
      <c r="G39" s="471">
        <f t="shared" ca="1" si="30"/>
        <v>0</v>
      </c>
      <c r="H39" s="471">
        <f t="shared" ca="1" si="30"/>
        <v>0</v>
      </c>
      <c r="I39" s="471">
        <f t="shared" ca="1" si="30"/>
        <v>9.6914639106626677E-3</v>
      </c>
      <c r="J39" s="471">
        <f t="shared" ca="1" si="30"/>
        <v>0</v>
      </c>
      <c r="K39" s="471">
        <f t="shared" ca="1" si="30"/>
        <v>0</v>
      </c>
      <c r="L39" s="471">
        <f t="shared" ca="1" si="30"/>
        <v>3.9676020713167188E-3</v>
      </c>
      <c r="M39" s="471">
        <f t="shared" ca="1" si="30"/>
        <v>0</v>
      </c>
      <c r="N39" s="471">
        <f t="shared" ca="1" si="30"/>
        <v>0</v>
      </c>
      <c r="O39" s="471">
        <f t="shared" ca="1" si="30"/>
        <v>0</v>
      </c>
      <c r="P39" s="471">
        <f t="shared" ca="1" si="30"/>
        <v>0</v>
      </c>
      <c r="Q39" s="471">
        <f t="shared" ca="1" si="30"/>
        <v>3.7744650928234737E-2</v>
      </c>
      <c r="R39" s="471">
        <f t="shared" ca="1" si="30"/>
        <v>0</v>
      </c>
      <c r="S39" s="471">
        <f t="shared" ca="1" si="30"/>
        <v>0</v>
      </c>
    </row>
    <row r="40" spans="1:19" x14ac:dyDescent="0.35">
      <c r="A40" s="453" t="s">
        <v>1845</v>
      </c>
      <c r="B40" s="447"/>
      <c r="C40" s="469">
        <f t="shared" ref="C40:S40" ca="1" si="31">C122/C$159</f>
        <v>9.0401467852790518E-2</v>
      </c>
      <c r="D40" s="469">
        <f t="shared" ca="1" si="31"/>
        <v>0.19054791892190967</v>
      </c>
      <c r="E40" s="469">
        <f t="shared" ca="1" si="31"/>
        <v>3.4147180980007852E-2</v>
      </c>
      <c r="F40" s="469">
        <f t="shared" ca="1" si="31"/>
        <v>0.1173787914857894</v>
      </c>
      <c r="G40" s="469">
        <f t="shared" ca="1" si="31"/>
        <v>0.17989833704163216</v>
      </c>
      <c r="H40" s="469">
        <f t="shared" ca="1" si="31"/>
        <v>0.22310578487805102</v>
      </c>
      <c r="I40" s="469">
        <f t="shared" ca="1" si="31"/>
        <v>0.17315169127313049</v>
      </c>
      <c r="J40" s="469">
        <f t="shared" ca="1" si="31"/>
        <v>0.37586094166394612</v>
      </c>
      <c r="K40" s="469">
        <f t="shared" ca="1" si="31"/>
        <v>0.24379036502519008</v>
      </c>
      <c r="L40" s="469">
        <f t="shared" ca="1" si="31"/>
        <v>0.13083999876599439</v>
      </c>
      <c r="M40" s="469">
        <f t="shared" ca="1" si="31"/>
        <v>9.6265127419266724E-2</v>
      </c>
      <c r="N40" s="469">
        <f t="shared" ca="1" si="31"/>
        <v>0.17127967525067278</v>
      </c>
      <c r="O40" s="469">
        <f t="shared" ca="1" si="31"/>
        <v>4.6197322754071235E-2</v>
      </c>
      <c r="P40" s="469">
        <f t="shared" ca="1" si="31"/>
        <v>4.0719911538309693E-2</v>
      </c>
      <c r="Q40" s="469">
        <f t="shared" ca="1" si="31"/>
        <v>1.6168334987920953E-2</v>
      </c>
      <c r="R40" s="469">
        <f t="shared" ca="1" si="31"/>
        <v>3.316550148615518E-3</v>
      </c>
      <c r="S40" s="469">
        <f t="shared" ca="1" si="31"/>
        <v>1.8381960308385126E-2</v>
      </c>
    </row>
    <row r="41" spans="1:19" x14ac:dyDescent="0.35">
      <c r="A41" s="450" t="s">
        <v>1846</v>
      </c>
      <c r="B41" s="451"/>
      <c r="C41" s="471">
        <f t="shared" ref="C41:S41" ca="1" si="32">C123/C$159</f>
        <v>2.0393755335128636E-2</v>
      </c>
      <c r="D41" s="471">
        <f t="shared" ca="1" si="32"/>
        <v>4.5338788795841363E-2</v>
      </c>
      <c r="E41" s="471">
        <f t="shared" ca="1" si="32"/>
        <v>6.3816255654816868E-3</v>
      </c>
      <c r="F41" s="471">
        <f t="shared" ca="1" si="32"/>
        <v>3.0145835607055676E-2</v>
      </c>
      <c r="G41" s="471">
        <f t="shared" ca="1" si="32"/>
        <v>0</v>
      </c>
      <c r="H41" s="471">
        <f t="shared" ca="1" si="32"/>
        <v>1.3278793994747427E-3</v>
      </c>
      <c r="I41" s="471">
        <f t="shared" ca="1" si="32"/>
        <v>1.5796847766714608E-2</v>
      </c>
      <c r="J41" s="471">
        <f t="shared" ca="1" si="32"/>
        <v>0.14232929289562668</v>
      </c>
      <c r="K41" s="471">
        <f t="shared" ca="1" si="32"/>
        <v>0.1084078756536478</v>
      </c>
      <c r="L41" s="471">
        <f t="shared" ca="1" si="32"/>
        <v>9.1427627471370662E-2</v>
      </c>
      <c r="M41" s="471">
        <f t="shared" ca="1" si="32"/>
        <v>2.9435741732280044E-2</v>
      </c>
      <c r="N41" s="471">
        <f t="shared" ca="1" si="32"/>
        <v>6.4480831982978132E-2</v>
      </c>
      <c r="O41" s="471">
        <f t="shared" ca="1" si="32"/>
        <v>7.2218150140076886E-3</v>
      </c>
      <c r="P41" s="471">
        <f t="shared" ca="1" si="32"/>
        <v>0</v>
      </c>
      <c r="Q41" s="471">
        <f t="shared" ca="1" si="32"/>
        <v>0</v>
      </c>
      <c r="R41" s="471">
        <f t="shared" ca="1" si="32"/>
        <v>0</v>
      </c>
      <c r="S41" s="471">
        <f t="shared" ca="1" si="32"/>
        <v>0</v>
      </c>
    </row>
    <row r="42" spans="1:19" x14ac:dyDescent="0.35">
      <c r="A42" s="450" t="s">
        <v>1847</v>
      </c>
      <c r="B42" s="451"/>
      <c r="C42" s="471">
        <f t="shared" ref="C42:S42" ca="1" si="33">C124/C$159</f>
        <v>5.00406025098688E-3</v>
      </c>
      <c r="D42" s="471">
        <f t="shared" ca="1" si="33"/>
        <v>1.3912516884802037E-2</v>
      </c>
      <c r="E42" s="471">
        <f t="shared" ca="1" si="33"/>
        <v>0</v>
      </c>
      <c r="F42" s="471">
        <f t="shared" ca="1" si="33"/>
        <v>2.938044751425644E-2</v>
      </c>
      <c r="G42" s="471">
        <f t="shared" ca="1" si="33"/>
        <v>4.0526069027266957E-3</v>
      </c>
      <c r="H42" s="471">
        <f t="shared" ca="1" si="33"/>
        <v>1.7694411495904866E-2</v>
      </c>
      <c r="I42" s="471">
        <f t="shared" ca="1" si="33"/>
        <v>2.4146397553591985E-2</v>
      </c>
      <c r="J42" s="471">
        <f t="shared" ca="1" si="33"/>
        <v>3.6201250623313523E-2</v>
      </c>
      <c r="K42" s="471">
        <f t="shared" ca="1" si="33"/>
        <v>0</v>
      </c>
      <c r="L42" s="471">
        <f t="shared" ca="1" si="33"/>
        <v>0</v>
      </c>
      <c r="M42" s="471">
        <f t="shared" ca="1" si="33"/>
        <v>0</v>
      </c>
      <c r="N42" s="471">
        <f t="shared" ca="1" si="33"/>
        <v>0</v>
      </c>
      <c r="O42" s="471">
        <f t="shared" ca="1" si="33"/>
        <v>0</v>
      </c>
      <c r="P42" s="471">
        <f t="shared" ca="1" si="33"/>
        <v>0</v>
      </c>
      <c r="Q42" s="471">
        <f t="shared" ca="1" si="33"/>
        <v>0</v>
      </c>
      <c r="R42" s="471">
        <f t="shared" ca="1" si="33"/>
        <v>0</v>
      </c>
      <c r="S42" s="471">
        <f t="shared" ca="1" si="33"/>
        <v>0</v>
      </c>
    </row>
    <row r="43" spans="1:19" x14ac:dyDescent="0.35">
      <c r="A43" s="450" t="s">
        <v>1848</v>
      </c>
      <c r="B43" s="451"/>
      <c r="C43" s="471">
        <f t="shared" ref="C43:S43" ca="1" si="34">C125/C$159</f>
        <v>1.3187085340719145E-2</v>
      </c>
      <c r="D43" s="471">
        <f t="shared" ca="1" si="34"/>
        <v>2.5316943392449439E-2</v>
      </c>
      <c r="E43" s="471">
        <f t="shared" ca="1" si="34"/>
        <v>6.3734987654223401E-3</v>
      </c>
      <c r="F43" s="471">
        <f t="shared" ca="1" si="34"/>
        <v>1.0459767153921537E-2</v>
      </c>
      <c r="G43" s="471">
        <f t="shared" ca="1" si="34"/>
        <v>7.7833185844482122E-2</v>
      </c>
      <c r="H43" s="471">
        <f t="shared" ca="1" si="34"/>
        <v>3.7004432171647332E-2</v>
      </c>
      <c r="I43" s="471">
        <f t="shared" ca="1" si="34"/>
        <v>0</v>
      </c>
      <c r="J43" s="471">
        <f t="shared" ca="1" si="34"/>
        <v>8.571908489725397E-3</v>
      </c>
      <c r="K43" s="471">
        <f t="shared" ca="1" si="34"/>
        <v>5.0193201091867985E-2</v>
      </c>
      <c r="L43" s="471">
        <f t="shared" ca="1" si="34"/>
        <v>0</v>
      </c>
      <c r="M43" s="471">
        <f t="shared" ca="1" si="34"/>
        <v>2.9398256238152849E-2</v>
      </c>
      <c r="N43" s="471">
        <f t="shared" ca="1" si="34"/>
        <v>4.4946139014677353E-3</v>
      </c>
      <c r="O43" s="471">
        <f t="shared" ca="1" si="34"/>
        <v>0</v>
      </c>
      <c r="P43" s="471">
        <f t="shared" ca="1" si="34"/>
        <v>0</v>
      </c>
      <c r="Q43" s="471">
        <f t="shared" ca="1" si="34"/>
        <v>0</v>
      </c>
      <c r="R43" s="471">
        <f t="shared" ca="1" si="34"/>
        <v>0</v>
      </c>
      <c r="S43" s="471">
        <f t="shared" ca="1" si="34"/>
        <v>0</v>
      </c>
    </row>
    <row r="44" spans="1:19" x14ac:dyDescent="0.35">
      <c r="A44" s="450" t="s">
        <v>1849</v>
      </c>
      <c r="B44" s="451"/>
      <c r="C44" s="471">
        <f t="shared" ref="C44:S44" ca="1" si="35">C126/C$159</f>
        <v>4.3095665663577861E-3</v>
      </c>
      <c r="D44" s="471">
        <f t="shared" ca="1" si="35"/>
        <v>6.4719678316058288E-3</v>
      </c>
      <c r="E44" s="471">
        <f t="shared" ca="1" si="35"/>
        <v>3.0949020444430262E-3</v>
      </c>
      <c r="F44" s="471">
        <f t="shared" ca="1" si="35"/>
        <v>6.2670021145827962E-3</v>
      </c>
      <c r="G44" s="471">
        <f t="shared" ca="1" si="35"/>
        <v>6.2806921637646338E-3</v>
      </c>
      <c r="H44" s="471">
        <f t="shared" ca="1" si="35"/>
        <v>0</v>
      </c>
      <c r="I44" s="471">
        <f t="shared" ca="1" si="35"/>
        <v>1.5054075776188069E-2</v>
      </c>
      <c r="J44" s="471">
        <f t="shared" ca="1" si="35"/>
        <v>4.3620084237649195E-3</v>
      </c>
      <c r="K44" s="471">
        <f t="shared" ca="1" si="35"/>
        <v>0</v>
      </c>
      <c r="L44" s="471">
        <f t="shared" ca="1" si="35"/>
        <v>1.6928157036968271E-2</v>
      </c>
      <c r="M44" s="471">
        <f t="shared" ca="1" si="35"/>
        <v>0</v>
      </c>
      <c r="N44" s="471">
        <f t="shared" ca="1" si="35"/>
        <v>0</v>
      </c>
      <c r="O44" s="471">
        <f t="shared" ca="1" si="35"/>
        <v>0</v>
      </c>
      <c r="P44" s="471">
        <f t="shared" ca="1" si="35"/>
        <v>7.742040670621779E-3</v>
      </c>
      <c r="Q44" s="471">
        <f t="shared" ca="1" si="35"/>
        <v>4.5983799749096284E-3</v>
      </c>
      <c r="R44" s="471">
        <f t="shared" ca="1" si="35"/>
        <v>3.316550148615518E-3</v>
      </c>
      <c r="S44" s="471">
        <f t="shared" ca="1" si="35"/>
        <v>0</v>
      </c>
    </row>
    <row r="45" spans="1:19" x14ac:dyDescent="0.35">
      <c r="A45" s="450" t="s">
        <v>1850</v>
      </c>
      <c r="B45" s="451"/>
      <c r="C45" s="471">
        <f t="shared" ref="C45:S45" ca="1" si="36">C127/C$159</f>
        <v>1.6050314715996206E-2</v>
      </c>
      <c r="D45" s="471">
        <f t="shared" ca="1" si="36"/>
        <v>3.7405459430501067E-2</v>
      </c>
      <c r="E45" s="471">
        <f t="shared" ca="1" si="36"/>
        <v>4.0546980550481455E-3</v>
      </c>
      <c r="F45" s="471">
        <f t="shared" ca="1" si="36"/>
        <v>4.3990361389384738E-3</v>
      </c>
      <c r="G45" s="471">
        <f t="shared" ca="1" si="36"/>
        <v>3.2738342526912302E-2</v>
      </c>
      <c r="H45" s="471">
        <f t="shared" ca="1" si="36"/>
        <v>4.2338784187922224E-2</v>
      </c>
      <c r="I45" s="471">
        <f t="shared" ca="1" si="36"/>
        <v>4.8557882538976922E-2</v>
      </c>
      <c r="J45" s="471">
        <f t="shared" ca="1" si="36"/>
        <v>7.9133173130737144E-2</v>
      </c>
      <c r="K45" s="471">
        <f t="shared" ca="1" si="36"/>
        <v>2.3631883184444522E-2</v>
      </c>
      <c r="L45" s="471">
        <f t="shared" ca="1" si="36"/>
        <v>0</v>
      </c>
      <c r="M45" s="471">
        <f t="shared" ca="1" si="36"/>
        <v>1.8702608532277093E-2</v>
      </c>
      <c r="N45" s="471">
        <f t="shared" ca="1" si="36"/>
        <v>6.4444045073160247E-2</v>
      </c>
      <c r="O45" s="471">
        <f t="shared" ca="1" si="36"/>
        <v>3.8975507740063552E-2</v>
      </c>
      <c r="P45" s="471">
        <f t="shared" ca="1" si="36"/>
        <v>0</v>
      </c>
      <c r="Q45" s="471">
        <f t="shared" ca="1" si="36"/>
        <v>0</v>
      </c>
      <c r="R45" s="471">
        <f t="shared" ca="1" si="36"/>
        <v>0</v>
      </c>
      <c r="S45" s="471">
        <f t="shared" ca="1" si="36"/>
        <v>0</v>
      </c>
    </row>
    <row r="46" spans="1:19" x14ac:dyDescent="0.35">
      <c r="A46" s="450" t="s">
        <v>1851</v>
      </c>
      <c r="B46" s="451"/>
      <c r="C46" s="471">
        <f t="shared" ref="C46:S46" ca="1" si="37">C128/C$159</f>
        <v>3.930886216564039E-3</v>
      </c>
      <c r="D46" s="471">
        <f t="shared" ca="1" si="37"/>
        <v>1.0928829413953869E-2</v>
      </c>
      <c r="E46" s="471">
        <f t="shared" ca="1" si="37"/>
        <v>0</v>
      </c>
      <c r="F46" s="471">
        <f t="shared" ca="1" si="37"/>
        <v>0</v>
      </c>
      <c r="G46" s="471">
        <f t="shared" ca="1" si="37"/>
        <v>4.4451061218831727E-3</v>
      </c>
      <c r="H46" s="471">
        <f t="shared" ca="1" si="37"/>
        <v>7.3309165430679904E-2</v>
      </c>
      <c r="I46" s="471">
        <f t="shared" ca="1" si="37"/>
        <v>9.6157944276722192E-3</v>
      </c>
      <c r="J46" s="471">
        <f t="shared" ca="1" si="37"/>
        <v>0</v>
      </c>
      <c r="K46" s="471">
        <f t="shared" ca="1" si="37"/>
        <v>8.7945076871998352E-3</v>
      </c>
      <c r="L46" s="471">
        <f t="shared" ca="1" si="37"/>
        <v>0</v>
      </c>
      <c r="M46" s="471">
        <f t="shared" ca="1" si="37"/>
        <v>0</v>
      </c>
      <c r="N46" s="471">
        <f t="shared" ca="1" si="37"/>
        <v>0</v>
      </c>
      <c r="O46" s="471">
        <f t="shared" ca="1" si="37"/>
        <v>0</v>
      </c>
      <c r="P46" s="471">
        <f t="shared" ca="1" si="37"/>
        <v>0</v>
      </c>
      <c r="Q46" s="471">
        <f t="shared" ca="1" si="37"/>
        <v>0</v>
      </c>
      <c r="R46" s="471">
        <f t="shared" ca="1" si="37"/>
        <v>0</v>
      </c>
      <c r="S46" s="471">
        <f t="shared" ca="1" si="37"/>
        <v>0</v>
      </c>
    </row>
    <row r="47" spans="1:19" x14ac:dyDescent="0.35">
      <c r="A47" s="450" t="s">
        <v>1852</v>
      </c>
      <c r="B47" s="451"/>
      <c r="C47" s="471">
        <f t="shared" ref="C47:S47" ca="1" si="38">C129/C$159</f>
        <v>2.7525799427037825E-2</v>
      </c>
      <c r="D47" s="471">
        <f t="shared" ca="1" si="38"/>
        <v>5.117341317275606E-2</v>
      </c>
      <c r="E47" s="471">
        <f t="shared" ca="1" si="38"/>
        <v>1.4242456549612653E-2</v>
      </c>
      <c r="F47" s="471">
        <f t="shared" ca="1" si="38"/>
        <v>3.6726702957034493E-2</v>
      </c>
      <c r="G47" s="471">
        <f t="shared" ca="1" si="38"/>
        <v>5.454840348186319E-2</v>
      </c>
      <c r="H47" s="471">
        <f t="shared" ca="1" si="38"/>
        <v>5.1431112192421947E-2</v>
      </c>
      <c r="I47" s="471">
        <f t="shared" ca="1" si="38"/>
        <v>5.9980693209986669E-2</v>
      </c>
      <c r="J47" s="471">
        <f t="shared" ca="1" si="38"/>
        <v>0.10526330810077848</v>
      </c>
      <c r="K47" s="471">
        <f t="shared" ca="1" si="38"/>
        <v>5.2762897408029898E-2</v>
      </c>
      <c r="L47" s="471">
        <f t="shared" ca="1" si="38"/>
        <v>2.2484214257655479E-2</v>
      </c>
      <c r="M47" s="471">
        <f t="shared" ca="1" si="38"/>
        <v>1.8728520916556721E-2</v>
      </c>
      <c r="N47" s="471">
        <f t="shared" ca="1" si="38"/>
        <v>3.7860184293066652E-2</v>
      </c>
      <c r="O47" s="471">
        <f t="shared" ca="1" si="38"/>
        <v>0</v>
      </c>
      <c r="P47" s="471">
        <f t="shared" ca="1" si="38"/>
        <v>3.2977870867687907E-2</v>
      </c>
      <c r="Q47" s="471">
        <f t="shared" ca="1" si="38"/>
        <v>1.1569955013011324E-2</v>
      </c>
      <c r="R47" s="471">
        <f t="shared" ca="1" si="38"/>
        <v>0</v>
      </c>
      <c r="S47" s="471">
        <f t="shared" ca="1" si="38"/>
        <v>1.8381960308385126E-2</v>
      </c>
    </row>
    <row r="48" spans="1:19" s="3" customFormat="1" x14ac:dyDescent="0.35">
      <c r="A48" s="454" t="s">
        <v>1853</v>
      </c>
      <c r="B48" s="455"/>
      <c r="C48" s="466">
        <f t="shared" ref="C48:S48" ca="1" si="39">C130/C$159</f>
        <v>0.16475328170965561</v>
      </c>
      <c r="D48" s="466">
        <f t="shared" ca="1" si="39"/>
        <v>0.32467764785481912</v>
      </c>
      <c r="E48" s="466">
        <f t="shared" ca="1" si="39"/>
        <v>7.4920531022676248E-2</v>
      </c>
      <c r="F48" s="466">
        <f t="shared" ca="1" si="39"/>
        <v>0.66731350243035648</v>
      </c>
      <c r="G48" s="466">
        <f t="shared" ca="1" si="39"/>
        <v>0.33558166343159285</v>
      </c>
      <c r="H48" s="466">
        <f t="shared" ca="1" si="39"/>
        <v>0.32993583828601764</v>
      </c>
      <c r="I48" s="466">
        <f t="shared" ca="1" si="39"/>
        <v>0.32325610418036382</v>
      </c>
      <c r="J48" s="466">
        <f t="shared" ca="1" si="39"/>
        <v>0.12820570858344407</v>
      </c>
      <c r="K48" s="466">
        <f t="shared" ca="1" si="39"/>
        <v>9.9920327516945337E-2</v>
      </c>
      <c r="L48" s="466">
        <f t="shared" ca="1" si="39"/>
        <v>0.1892056421257346</v>
      </c>
      <c r="M48" s="466">
        <f t="shared" ca="1" si="39"/>
        <v>9.5028082810892589E-2</v>
      </c>
      <c r="N48" s="466">
        <f t="shared" ca="1" si="39"/>
        <v>0.37679829327663045</v>
      </c>
      <c r="O48" s="466">
        <f t="shared" ca="1" si="39"/>
        <v>0.4006895767600438</v>
      </c>
      <c r="P48" s="466">
        <f t="shared" ca="1" si="39"/>
        <v>3.9418342100811417E-2</v>
      </c>
      <c r="Q48" s="466">
        <f t="shared" ca="1" si="39"/>
        <v>0.14144643036756258</v>
      </c>
      <c r="R48" s="466">
        <f t="shared" ca="1" si="39"/>
        <v>4.7462306610959223E-2</v>
      </c>
      <c r="S48" s="466">
        <f t="shared" ca="1" si="39"/>
        <v>2.6540982140395589E-2</v>
      </c>
    </row>
    <row r="49" spans="1:19" x14ac:dyDescent="0.35">
      <c r="A49" s="450" t="s">
        <v>1854</v>
      </c>
      <c r="B49" s="451"/>
      <c r="C49" s="471">
        <f t="shared" ref="C49:S49" ca="1" si="40">C131/C$159</f>
        <v>1.1720405197221066E-2</v>
      </c>
      <c r="D49" s="471">
        <f t="shared" ca="1" si="40"/>
        <v>2.4593879517384513E-2</v>
      </c>
      <c r="E49" s="471">
        <f t="shared" ca="1" si="40"/>
        <v>4.4891143254551262E-3</v>
      </c>
      <c r="F49" s="471">
        <f t="shared" ca="1" si="40"/>
        <v>6.3790480579418871E-2</v>
      </c>
      <c r="G49" s="471">
        <f t="shared" ca="1" si="40"/>
        <v>4.2392371633747671E-2</v>
      </c>
      <c r="H49" s="471">
        <f t="shared" ca="1" si="40"/>
        <v>3.7278364022220491E-2</v>
      </c>
      <c r="I49" s="471">
        <f t="shared" ca="1" si="40"/>
        <v>2.0570992531120338E-2</v>
      </c>
      <c r="J49" s="471">
        <f t="shared" ca="1" si="40"/>
        <v>0</v>
      </c>
      <c r="K49" s="471">
        <f t="shared" ca="1" si="40"/>
        <v>8.2403773052474386E-3</v>
      </c>
      <c r="L49" s="471">
        <f t="shared" ca="1" si="40"/>
        <v>1.0073214035525989E-2</v>
      </c>
      <c r="M49" s="471">
        <f t="shared" ca="1" si="40"/>
        <v>0</v>
      </c>
      <c r="N49" s="471">
        <f t="shared" ca="1" si="40"/>
        <v>0</v>
      </c>
      <c r="O49" s="471">
        <f t="shared" ca="1" si="40"/>
        <v>0</v>
      </c>
      <c r="P49" s="471">
        <f t="shared" ca="1" si="40"/>
        <v>0</v>
      </c>
      <c r="Q49" s="471">
        <f t="shared" ca="1" si="40"/>
        <v>1.9820673439662113E-2</v>
      </c>
      <c r="R49" s="471">
        <f t="shared" ca="1" si="40"/>
        <v>0</v>
      </c>
      <c r="S49" s="471">
        <f t="shared" ca="1" si="40"/>
        <v>0</v>
      </c>
    </row>
    <row r="50" spans="1:19" x14ac:dyDescent="0.35">
      <c r="A50" s="450" t="s">
        <v>1855</v>
      </c>
      <c r="B50" s="451"/>
      <c r="C50" s="471">
        <f t="shared" ref="C50:S50" ca="1" si="41">C132/C$159</f>
        <v>5.1693447418438128E-2</v>
      </c>
      <c r="D50" s="471">
        <f t="shared" ca="1" si="41"/>
        <v>8.8399058171508019E-2</v>
      </c>
      <c r="E50" s="471">
        <f t="shared" ca="1" si="41"/>
        <v>3.1075163544167117E-2</v>
      </c>
      <c r="F50" s="471">
        <f t="shared" ca="1" si="41"/>
        <v>7.5010423189369915E-2</v>
      </c>
      <c r="G50" s="471">
        <f t="shared" ca="1" si="41"/>
        <v>0.12241741844066437</v>
      </c>
      <c r="H50" s="471">
        <f t="shared" ca="1" si="41"/>
        <v>0.15287134437387653</v>
      </c>
      <c r="I50" s="471">
        <f t="shared" ca="1" si="41"/>
        <v>0.16528370192221531</v>
      </c>
      <c r="J50" s="471">
        <f t="shared" ca="1" si="41"/>
        <v>5.09390829229261E-2</v>
      </c>
      <c r="K50" s="471">
        <f t="shared" ca="1" si="41"/>
        <v>8.5987404002690043E-3</v>
      </c>
      <c r="L50" s="471">
        <f t="shared" ca="1" si="41"/>
        <v>7.2340557594206392E-2</v>
      </c>
      <c r="M50" s="471">
        <f t="shared" ca="1" si="41"/>
        <v>4.6535054791014163E-2</v>
      </c>
      <c r="N50" s="471">
        <f t="shared" ca="1" si="41"/>
        <v>0</v>
      </c>
      <c r="O50" s="471">
        <f t="shared" ca="1" si="41"/>
        <v>0</v>
      </c>
      <c r="P50" s="471">
        <f t="shared" ca="1" si="41"/>
        <v>1.4354291820464346E-2</v>
      </c>
      <c r="Q50" s="471">
        <f t="shared" ca="1" si="41"/>
        <v>5.8743065113617834E-2</v>
      </c>
      <c r="R50" s="471">
        <f t="shared" ca="1" si="41"/>
        <v>2.0737307740562913E-2</v>
      </c>
      <c r="S50" s="471">
        <f t="shared" ca="1" si="41"/>
        <v>0</v>
      </c>
    </row>
    <row r="51" spans="1:19" x14ac:dyDescent="0.35">
      <c r="A51" s="450" t="s">
        <v>1856</v>
      </c>
      <c r="B51" s="451"/>
      <c r="C51" s="471">
        <f t="shared" ref="C51:S51" ca="1" si="42">C133/C$159</f>
        <v>6.5486439052230899E-3</v>
      </c>
      <c r="D51" s="471">
        <f t="shared" ca="1" si="42"/>
        <v>1.6343099806621242E-2</v>
      </c>
      <c r="E51" s="471">
        <f t="shared" ca="1" si="42"/>
        <v>1.0468999476684188E-3</v>
      </c>
      <c r="F51" s="471">
        <f t="shared" ca="1" si="42"/>
        <v>9.0912722274256758E-2</v>
      </c>
      <c r="G51" s="471">
        <f t="shared" ca="1" si="42"/>
        <v>1.0260181368051388E-2</v>
      </c>
      <c r="H51" s="471">
        <f t="shared" ca="1" si="42"/>
        <v>4.5096680173616083E-3</v>
      </c>
      <c r="I51" s="471">
        <f t="shared" ca="1" si="42"/>
        <v>1.4494743570886318E-2</v>
      </c>
      <c r="J51" s="471">
        <f t="shared" ca="1" si="42"/>
        <v>0</v>
      </c>
      <c r="K51" s="471">
        <f t="shared" ca="1" si="42"/>
        <v>9.574993143486003E-3</v>
      </c>
      <c r="L51" s="471">
        <f t="shared" ca="1" si="42"/>
        <v>0</v>
      </c>
      <c r="M51" s="471">
        <f t="shared" ca="1" si="42"/>
        <v>0</v>
      </c>
      <c r="N51" s="471">
        <f t="shared" ca="1" si="42"/>
        <v>0</v>
      </c>
      <c r="O51" s="471">
        <f t="shared" ca="1" si="42"/>
        <v>0</v>
      </c>
      <c r="P51" s="471">
        <f t="shared" ca="1" si="42"/>
        <v>0</v>
      </c>
      <c r="Q51" s="471">
        <f t="shared" ca="1" si="42"/>
        <v>2.4333438240472364E-3</v>
      </c>
      <c r="R51" s="471">
        <f t="shared" ca="1" si="42"/>
        <v>1.8665987328202029E-3</v>
      </c>
      <c r="S51" s="471">
        <f t="shared" ca="1" si="42"/>
        <v>0</v>
      </c>
    </row>
    <row r="52" spans="1:19" x14ac:dyDescent="0.35">
      <c r="A52" s="450" t="s">
        <v>1857</v>
      </c>
      <c r="B52" s="754"/>
      <c r="C52" s="495">
        <f t="shared" ref="C52:S52" ca="1" si="43">C134/C$159</f>
        <v>1.958613398701999E-3</v>
      </c>
      <c r="D52" s="495">
        <f t="shared" ca="1" si="43"/>
        <v>4.1009756893938204E-3</v>
      </c>
      <c r="E52" s="495">
        <f t="shared" ca="1" si="43"/>
        <v>7.5520517405277025E-4</v>
      </c>
      <c r="F52" s="495">
        <f t="shared" ca="1" si="43"/>
        <v>8.9365702669308659E-3</v>
      </c>
      <c r="G52" s="495">
        <f t="shared" ca="1" si="43"/>
        <v>0</v>
      </c>
      <c r="H52" s="495">
        <f t="shared" ca="1" si="43"/>
        <v>5.263708120057717E-3</v>
      </c>
      <c r="I52" s="495">
        <f t="shared" ca="1" si="43"/>
        <v>1.5290179143635381E-2</v>
      </c>
      <c r="J52" s="495">
        <f t="shared" ca="1" si="43"/>
        <v>0</v>
      </c>
      <c r="K52" s="495">
        <f t="shared" ca="1" si="43"/>
        <v>0</v>
      </c>
      <c r="L52" s="495">
        <f t="shared" ca="1" si="43"/>
        <v>0</v>
      </c>
      <c r="M52" s="495">
        <f t="shared" ca="1" si="43"/>
        <v>0</v>
      </c>
      <c r="N52" s="495">
        <f t="shared" ca="1" si="43"/>
        <v>0</v>
      </c>
      <c r="O52" s="495">
        <f t="shared" ca="1" si="43"/>
        <v>0</v>
      </c>
      <c r="P52" s="495">
        <f t="shared" ca="1" si="43"/>
        <v>4.9864884553832015E-3</v>
      </c>
      <c r="Q52" s="495">
        <f t="shared" ca="1" si="43"/>
        <v>0</v>
      </c>
      <c r="R52" s="495">
        <f t="shared" ca="1" si="43"/>
        <v>0</v>
      </c>
      <c r="S52" s="495">
        <f t="shared" ca="1" si="43"/>
        <v>0</v>
      </c>
    </row>
    <row r="53" spans="1:19" x14ac:dyDescent="0.35">
      <c r="A53" s="450" t="s">
        <v>1858</v>
      </c>
      <c r="B53" s="451"/>
      <c r="C53" s="471">
        <f t="shared" ref="C53:S53" ca="1" si="44">C135/C$159</f>
        <v>4.9121072489121287E-2</v>
      </c>
      <c r="D53" s="471">
        <f t="shared" ca="1" si="44"/>
        <v>9.5520877406333263E-2</v>
      </c>
      <c r="E53" s="471">
        <f t="shared" ca="1" si="44"/>
        <v>2.3057363702751077E-2</v>
      </c>
      <c r="F53" s="471">
        <f t="shared" ca="1" si="44"/>
        <v>0.35756737753418816</v>
      </c>
      <c r="G53" s="471">
        <f t="shared" ca="1" si="44"/>
        <v>0.12967990935659446</v>
      </c>
      <c r="H53" s="471">
        <f t="shared" ca="1" si="44"/>
        <v>8.3955101688111142E-2</v>
      </c>
      <c r="I53" s="471">
        <f t="shared" ca="1" si="44"/>
        <v>0.10166048307472299</v>
      </c>
      <c r="J53" s="471">
        <f t="shared" ca="1" si="44"/>
        <v>7.4668190266178507E-3</v>
      </c>
      <c r="K53" s="471">
        <f t="shared" ca="1" si="44"/>
        <v>4.0218231269457914E-3</v>
      </c>
      <c r="L53" s="471">
        <f t="shared" ca="1" si="44"/>
        <v>1.81907108802217E-2</v>
      </c>
      <c r="M53" s="471">
        <f t="shared" ca="1" si="44"/>
        <v>1.5525652593021385E-2</v>
      </c>
      <c r="N53" s="471">
        <f t="shared" ca="1" si="44"/>
        <v>0</v>
      </c>
      <c r="O53" s="471">
        <f t="shared" ca="1" si="44"/>
        <v>0</v>
      </c>
      <c r="P53" s="471">
        <f t="shared" ca="1" si="44"/>
        <v>3.9070853475820103E-3</v>
      </c>
      <c r="Q53" s="471">
        <f t="shared" ca="1" si="44"/>
        <v>5.5178336470849694E-2</v>
      </c>
      <c r="R53" s="471">
        <f t="shared" ca="1" si="44"/>
        <v>2.4858400137576113E-2</v>
      </c>
      <c r="S53" s="471">
        <f t="shared" ca="1" si="44"/>
        <v>0</v>
      </c>
    </row>
    <row r="54" spans="1:19" x14ac:dyDescent="0.35">
      <c r="A54" s="450" t="s">
        <v>1859</v>
      </c>
      <c r="B54" s="451"/>
      <c r="C54" s="471">
        <f t="shared" ref="C54:S54" ca="1" si="45">C136/C$159</f>
        <v>8.7978492014038499E-4</v>
      </c>
      <c r="D54" s="471">
        <f t="shared" ca="1" si="45"/>
        <v>2.446018221709739E-3</v>
      </c>
      <c r="E54" s="471">
        <f t="shared" ca="1" si="45"/>
        <v>0</v>
      </c>
      <c r="F54" s="471">
        <f t="shared" ca="1" si="45"/>
        <v>1.6310400925975667E-2</v>
      </c>
      <c r="G54" s="471">
        <f t="shared" ca="1" si="45"/>
        <v>0</v>
      </c>
      <c r="H54" s="471">
        <f t="shared" ca="1" si="45"/>
        <v>0</v>
      </c>
      <c r="I54" s="471">
        <f t="shared" ca="1" si="45"/>
        <v>3.1303254784425774E-3</v>
      </c>
      <c r="J54" s="471">
        <f t="shared" ca="1" si="45"/>
        <v>0</v>
      </c>
      <c r="K54" s="471">
        <f t="shared" ca="1" si="45"/>
        <v>0</v>
      </c>
      <c r="L54" s="471">
        <f t="shared" ca="1" si="45"/>
        <v>0</v>
      </c>
      <c r="M54" s="471">
        <f t="shared" ca="1" si="45"/>
        <v>0</v>
      </c>
      <c r="N54" s="471">
        <f t="shared" ca="1" si="45"/>
        <v>0</v>
      </c>
      <c r="O54" s="471">
        <f t="shared" ca="1" si="45"/>
        <v>0</v>
      </c>
      <c r="P54" s="471">
        <f t="shared" ca="1" si="45"/>
        <v>0</v>
      </c>
      <c r="Q54" s="471">
        <f t="shared" ca="1" si="45"/>
        <v>0</v>
      </c>
      <c r="R54" s="471">
        <f t="shared" ca="1" si="45"/>
        <v>0</v>
      </c>
      <c r="S54" s="471">
        <f t="shared" ca="1" si="45"/>
        <v>0</v>
      </c>
    </row>
    <row r="55" spans="1:19" x14ac:dyDescent="0.35">
      <c r="A55" s="450" t="s">
        <v>1860</v>
      </c>
      <c r="B55" s="451"/>
      <c r="C55" s="471">
        <f t="shared" ref="C55:S55" ca="1" si="46">C137/C$159</f>
        <v>6.075364946985351E-3</v>
      </c>
      <c r="D55" s="471">
        <f t="shared" ca="1" si="46"/>
        <v>1.476572708828355E-2</v>
      </c>
      <c r="E55" s="471">
        <f t="shared" ca="1" si="46"/>
        <v>1.1938127830694279E-3</v>
      </c>
      <c r="F55" s="471">
        <f t="shared" ca="1" si="46"/>
        <v>5.4785527660216271E-2</v>
      </c>
      <c r="G55" s="471">
        <f t="shared" ca="1" si="46"/>
        <v>2.2306390670712998E-2</v>
      </c>
      <c r="H55" s="471">
        <f t="shared" ca="1" si="46"/>
        <v>2.9301772625434597E-2</v>
      </c>
      <c r="I55" s="471">
        <f t="shared" ca="1" si="46"/>
        <v>1.4561016966888186E-3</v>
      </c>
      <c r="J55" s="471">
        <f t="shared" ca="1" si="46"/>
        <v>3.2660993656954637E-3</v>
      </c>
      <c r="K55" s="471">
        <f t="shared" ca="1" si="46"/>
        <v>0</v>
      </c>
      <c r="L55" s="471">
        <f t="shared" ca="1" si="46"/>
        <v>2.9736904935066298E-3</v>
      </c>
      <c r="M55" s="471">
        <f t="shared" ca="1" si="46"/>
        <v>0</v>
      </c>
      <c r="N55" s="471">
        <f t="shared" ca="1" si="46"/>
        <v>0</v>
      </c>
      <c r="O55" s="471">
        <f t="shared" ca="1" si="46"/>
        <v>0</v>
      </c>
      <c r="P55" s="471">
        <f t="shared" ca="1" si="46"/>
        <v>0</v>
      </c>
      <c r="Q55" s="471">
        <f t="shared" ca="1" si="46"/>
        <v>5.271011519385695E-3</v>
      </c>
      <c r="R55" s="471">
        <f t="shared" ca="1" si="46"/>
        <v>0</v>
      </c>
      <c r="S55" s="471">
        <f t="shared" ca="1" si="46"/>
        <v>0</v>
      </c>
    </row>
    <row r="56" spans="1:19" x14ac:dyDescent="0.35">
      <c r="A56" s="450" t="s">
        <v>1861</v>
      </c>
      <c r="B56" s="451"/>
      <c r="C56" s="471">
        <f t="shared" ref="C56:S56" ca="1" si="47">C138/C$159</f>
        <v>2.9071555705962156E-4</v>
      </c>
      <c r="D56" s="471">
        <f t="shared" ca="1" si="47"/>
        <v>8.0826067101589323E-4</v>
      </c>
      <c r="E56" s="471">
        <f t="shared" ca="1" si="47"/>
        <v>0</v>
      </c>
      <c r="F56" s="471">
        <f t="shared" ca="1" si="47"/>
        <v>0</v>
      </c>
      <c r="G56" s="471">
        <f t="shared" ca="1" si="47"/>
        <v>4.240755516193487E-3</v>
      </c>
      <c r="H56" s="471">
        <f t="shared" ca="1" si="47"/>
        <v>0</v>
      </c>
      <c r="I56" s="471">
        <f t="shared" ca="1" si="47"/>
        <v>0</v>
      </c>
      <c r="J56" s="471">
        <f t="shared" ca="1" si="47"/>
        <v>0</v>
      </c>
      <c r="K56" s="471">
        <f t="shared" ca="1" si="47"/>
        <v>0</v>
      </c>
      <c r="L56" s="471">
        <f t="shared" ca="1" si="47"/>
        <v>0</v>
      </c>
      <c r="M56" s="471">
        <f t="shared" ca="1" si="47"/>
        <v>0</v>
      </c>
      <c r="N56" s="471">
        <f t="shared" ca="1" si="47"/>
        <v>0</v>
      </c>
      <c r="O56" s="471">
        <f t="shared" ca="1" si="47"/>
        <v>0</v>
      </c>
      <c r="P56" s="471">
        <f t="shared" ca="1" si="47"/>
        <v>0</v>
      </c>
      <c r="Q56" s="471">
        <f t="shared" ca="1" si="47"/>
        <v>0</v>
      </c>
      <c r="R56" s="471">
        <f t="shared" ca="1" si="47"/>
        <v>0</v>
      </c>
      <c r="S56" s="471">
        <f t="shared" ca="1" si="47"/>
        <v>0</v>
      </c>
    </row>
    <row r="57" spans="1:19" x14ac:dyDescent="0.35">
      <c r="A57" s="450" t="s">
        <v>1862</v>
      </c>
      <c r="B57" s="451"/>
      <c r="C57" s="471">
        <f t="shared" ref="C57:S57" ca="1" si="48">C139/C$159</f>
        <v>8.1787234323663725E-3</v>
      </c>
      <c r="D57" s="471">
        <f t="shared" ca="1" si="48"/>
        <v>1.4208421398411745E-2</v>
      </c>
      <c r="E57" s="471">
        <f t="shared" ca="1" si="48"/>
        <v>4.791720143512492E-3</v>
      </c>
      <c r="F57" s="471">
        <f t="shared" ca="1" si="48"/>
        <v>0</v>
      </c>
      <c r="G57" s="471">
        <f t="shared" ca="1" si="48"/>
        <v>0</v>
      </c>
      <c r="H57" s="471">
        <f t="shared" ca="1" si="48"/>
        <v>0</v>
      </c>
      <c r="I57" s="471">
        <f t="shared" ca="1" si="48"/>
        <v>1.3695767626521098E-3</v>
      </c>
      <c r="J57" s="471">
        <f t="shared" ca="1" si="48"/>
        <v>0</v>
      </c>
      <c r="K57" s="471">
        <f t="shared" ca="1" si="48"/>
        <v>4.0689056779476672E-2</v>
      </c>
      <c r="L57" s="471">
        <f t="shared" ca="1" si="48"/>
        <v>0</v>
      </c>
      <c r="M57" s="471">
        <f t="shared" ca="1" si="48"/>
        <v>0</v>
      </c>
      <c r="N57" s="471">
        <f t="shared" ca="1" si="48"/>
        <v>0.10984798539194379</v>
      </c>
      <c r="O57" s="471">
        <f t="shared" ca="1" si="48"/>
        <v>0</v>
      </c>
      <c r="P57" s="471">
        <f t="shared" ca="1" si="48"/>
        <v>7.1644009737891305E-3</v>
      </c>
      <c r="Q57" s="471">
        <f t="shared" ca="1" si="48"/>
        <v>0</v>
      </c>
      <c r="R57" s="471">
        <f t="shared" ca="1" si="48"/>
        <v>0</v>
      </c>
      <c r="S57" s="471">
        <f t="shared" ca="1" si="48"/>
        <v>2.6540982140395589E-2</v>
      </c>
    </row>
    <row r="58" spans="1:19" x14ac:dyDescent="0.35">
      <c r="A58" s="450" t="s">
        <v>1863</v>
      </c>
      <c r="B58" s="451"/>
      <c r="C58" s="471">
        <f t="shared" ref="C58:S58" ca="1" si="49">C140/C$159</f>
        <v>9.0448663558964845E-3</v>
      </c>
      <c r="D58" s="471">
        <f t="shared" ca="1" si="49"/>
        <v>2.5146950593244892E-2</v>
      </c>
      <c r="E58" s="471">
        <f t="shared" ca="1" si="49"/>
        <v>0</v>
      </c>
      <c r="F58" s="471">
        <f t="shared" ca="1" si="49"/>
        <v>0</v>
      </c>
      <c r="G58" s="471">
        <f t="shared" ca="1" si="49"/>
        <v>4.2846364456284184E-3</v>
      </c>
      <c r="H58" s="471">
        <f t="shared" ca="1" si="49"/>
        <v>1.6755879438955547E-2</v>
      </c>
      <c r="I58" s="471">
        <f t="shared" ca="1" si="49"/>
        <v>0</v>
      </c>
      <c r="J58" s="471">
        <f t="shared" ca="1" si="49"/>
        <v>5.4879090611289788E-2</v>
      </c>
      <c r="K58" s="471">
        <f t="shared" ca="1" si="49"/>
        <v>8.3529204251689797E-3</v>
      </c>
      <c r="L58" s="471">
        <f t="shared" ca="1" si="49"/>
        <v>0</v>
      </c>
      <c r="M58" s="471">
        <f t="shared" ca="1" si="49"/>
        <v>0</v>
      </c>
      <c r="N58" s="471">
        <f t="shared" ca="1" si="49"/>
        <v>0.14593104704962731</v>
      </c>
      <c r="O58" s="471">
        <f t="shared" ca="1" si="49"/>
        <v>4.0068367547160706E-2</v>
      </c>
      <c r="P58" s="471">
        <f t="shared" ca="1" si="49"/>
        <v>0</v>
      </c>
      <c r="Q58" s="471">
        <f t="shared" ca="1" si="49"/>
        <v>0</v>
      </c>
      <c r="R58" s="471">
        <f t="shared" ca="1" si="49"/>
        <v>0</v>
      </c>
      <c r="S58" s="471">
        <f t="shared" ca="1" si="49"/>
        <v>0</v>
      </c>
    </row>
    <row r="59" spans="1:19" x14ac:dyDescent="0.35">
      <c r="A59" s="450" t="s">
        <v>1864</v>
      </c>
      <c r="B59" s="461"/>
      <c r="C59" s="471">
        <f t="shared" ref="C59:S59" ca="1" si="50">C141/C$159</f>
        <v>1.0987273968727222E-2</v>
      </c>
      <c r="D59" s="471">
        <f t="shared" ca="1" si="50"/>
        <v>1.7823409194067885E-2</v>
      </c>
      <c r="E59" s="471">
        <f t="shared" ca="1" si="50"/>
        <v>7.1472785623794581E-3</v>
      </c>
      <c r="F59" s="471">
        <f t="shared" ca="1" si="50"/>
        <v>0</v>
      </c>
      <c r="G59" s="471">
        <f t="shared" ca="1" si="50"/>
        <v>0</v>
      </c>
      <c r="H59" s="471">
        <f t="shared" ca="1" si="50"/>
        <v>0</v>
      </c>
      <c r="I59" s="471">
        <f t="shared" ca="1" si="50"/>
        <v>0</v>
      </c>
      <c r="J59" s="471">
        <f t="shared" ca="1" si="50"/>
        <v>1.1654616656914864E-2</v>
      </c>
      <c r="K59" s="471">
        <f t="shared" ca="1" si="50"/>
        <v>2.0442416336351434E-2</v>
      </c>
      <c r="L59" s="471">
        <f t="shared" ca="1" si="50"/>
        <v>8.350800939789009E-2</v>
      </c>
      <c r="M59" s="471">
        <f t="shared" ca="1" si="50"/>
        <v>3.2967375426857022E-2</v>
      </c>
      <c r="N59" s="471">
        <f t="shared" ca="1" si="50"/>
        <v>7.0683444888062885E-2</v>
      </c>
      <c r="O59" s="471">
        <f t="shared" ca="1" si="50"/>
        <v>0</v>
      </c>
      <c r="P59" s="471">
        <f t="shared" ca="1" si="50"/>
        <v>0</v>
      </c>
      <c r="Q59" s="471">
        <f t="shared" ca="1" si="50"/>
        <v>0</v>
      </c>
      <c r="R59" s="471">
        <f t="shared" ca="1" si="50"/>
        <v>0</v>
      </c>
      <c r="S59" s="471">
        <f t="shared" ca="1" si="50"/>
        <v>0</v>
      </c>
    </row>
    <row r="60" spans="1:19" x14ac:dyDescent="0.35">
      <c r="A60" s="450" t="s">
        <v>1865</v>
      </c>
      <c r="B60" s="461"/>
      <c r="C60" s="471">
        <f t="shared" ref="C60:S60" ca="1" si="51">C142/C$159</f>
        <v>7.3348702539523589E-5</v>
      </c>
      <c r="D60" s="471">
        <f t="shared" ca="1" si="51"/>
        <v>2.0392741321573657E-4</v>
      </c>
      <c r="E60" s="471">
        <f t="shared" ca="1" si="51"/>
        <v>0</v>
      </c>
      <c r="F60" s="471">
        <f t="shared" ca="1" si="51"/>
        <v>0</v>
      </c>
      <c r="G60" s="471">
        <f t="shared" ca="1" si="51"/>
        <v>0</v>
      </c>
      <c r="H60" s="471">
        <f t="shared" ca="1" si="51"/>
        <v>0</v>
      </c>
      <c r="I60" s="471">
        <f t="shared" ca="1" si="51"/>
        <v>0</v>
      </c>
      <c r="J60" s="471">
        <f t="shared" ca="1" si="51"/>
        <v>0</v>
      </c>
      <c r="K60" s="471">
        <f t="shared" ca="1" si="51"/>
        <v>0</v>
      </c>
      <c r="L60" s="471">
        <f t="shared" ca="1" si="51"/>
        <v>2.1194597243838153E-3</v>
      </c>
      <c r="M60" s="471">
        <f t="shared" ca="1" si="51"/>
        <v>0</v>
      </c>
      <c r="N60" s="471">
        <f t="shared" ca="1" si="51"/>
        <v>0</v>
      </c>
      <c r="O60" s="471">
        <f t="shared" ca="1" si="51"/>
        <v>0</v>
      </c>
      <c r="P60" s="471">
        <f t="shared" ca="1" si="51"/>
        <v>0</v>
      </c>
      <c r="Q60" s="471">
        <f t="shared" ca="1" si="51"/>
        <v>0</v>
      </c>
      <c r="R60" s="471">
        <f t="shared" ca="1" si="51"/>
        <v>0</v>
      </c>
      <c r="S60" s="471">
        <f t="shared" ca="1" si="51"/>
        <v>0</v>
      </c>
    </row>
    <row r="61" spans="1:19" x14ac:dyDescent="0.35">
      <c r="A61" s="450" t="s">
        <v>1866</v>
      </c>
      <c r="B61" s="461"/>
      <c r="C61" s="471">
        <f t="shared" ref="C61:S61" ca="1" si="52">C143/C$159</f>
        <v>1.0416896844654706E-3</v>
      </c>
      <c r="D61" s="471">
        <f t="shared" ca="1" si="52"/>
        <v>2.8961532429574183E-3</v>
      </c>
      <c r="E61" s="471">
        <f t="shared" ca="1" si="52"/>
        <v>0</v>
      </c>
      <c r="F61" s="471">
        <f t="shared" ca="1" si="52"/>
        <v>0</v>
      </c>
      <c r="G61" s="471">
        <f t="shared" ca="1" si="52"/>
        <v>0</v>
      </c>
      <c r="H61" s="471">
        <f t="shared" ca="1" si="52"/>
        <v>0</v>
      </c>
      <c r="I61" s="471">
        <f t="shared" ca="1" si="52"/>
        <v>0</v>
      </c>
      <c r="J61" s="471">
        <f t="shared" ca="1" si="52"/>
        <v>0</v>
      </c>
      <c r="K61" s="471">
        <f t="shared" ca="1" si="52"/>
        <v>0</v>
      </c>
      <c r="L61" s="471">
        <f t="shared" ca="1" si="52"/>
        <v>0</v>
      </c>
      <c r="M61" s="471">
        <f t="shared" ca="1" si="52"/>
        <v>0</v>
      </c>
      <c r="N61" s="471">
        <f t="shared" ca="1" si="52"/>
        <v>2.9457249997194315E-2</v>
      </c>
      <c r="O61" s="471">
        <f t="shared" ca="1" si="52"/>
        <v>0</v>
      </c>
      <c r="P61" s="471">
        <f t="shared" ca="1" si="52"/>
        <v>0</v>
      </c>
      <c r="Q61" s="471">
        <f t="shared" ca="1" si="52"/>
        <v>0</v>
      </c>
      <c r="R61" s="471">
        <f t="shared" ca="1" si="52"/>
        <v>0</v>
      </c>
      <c r="S61" s="471">
        <f t="shared" ca="1" si="52"/>
        <v>0</v>
      </c>
    </row>
    <row r="62" spans="1:19" x14ac:dyDescent="0.35">
      <c r="A62" s="450" t="s">
        <v>1867</v>
      </c>
      <c r="B62" s="461"/>
      <c r="C62" s="471">
        <f t="shared" ref="C62:S62" ca="1" si="53">C144/C$159</f>
        <v>7.0672463373421196E-3</v>
      </c>
      <c r="D62" s="471">
        <f t="shared" ca="1" si="53"/>
        <v>1.722047433159371E-2</v>
      </c>
      <c r="E62" s="471">
        <f t="shared" ca="1" si="53"/>
        <v>1.3639728396203541E-3</v>
      </c>
      <c r="F62" s="471">
        <f t="shared" ca="1" si="53"/>
        <v>0</v>
      </c>
      <c r="G62" s="471">
        <f t="shared" ca="1" si="53"/>
        <v>0</v>
      </c>
      <c r="H62" s="471">
        <f t="shared" ca="1" si="53"/>
        <v>0</v>
      </c>
      <c r="I62" s="471">
        <f t="shared" ca="1" si="53"/>
        <v>0</v>
      </c>
      <c r="J62" s="471">
        <f t="shared" ca="1" si="53"/>
        <v>0</v>
      </c>
      <c r="K62" s="471">
        <f t="shared" ca="1" si="53"/>
        <v>0</v>
      </c>
      <c r="L62" s="471">
        <f t="shared" ca="1" si="53"/>
        <v>0</v>
      </c>
      <c r="M62" s="471">
        <f t="shared" ca="1" si="53"/>
        <v>0</v>
      </c>
      <c r="N62" s="471">
        <f t="shared" ca="1" si="53"/>
        <v>2.0878565949802159E-2</v>
      </c>
      <c r="O62" s="471">
        <f t="shared" ca="1" si="53"/>
        <v>0.35591837549620942</v>
      </c>
      <c r="P62" s="471">
        <f t="shared" ca="1" si="53"/>
        <v>9.0060755035927306E-3</v>
      </c>
      <c r="Q62" s="471">
        <f t="shared" ca="1" si="53"/>
        <v>0</v>
      </c>
      <c r="R62" s="471">
        <f t="shared" ca="1" si="53"/>
        <v>0</v>
      </c>
      <c r="S62" s="471">
        <f t="shared" ca="1" si="53"/>
        <v>0</v>
      </c>
    </row>
    <row r="63" spans="1:19" x14ac:dyDescent="0.35">
      <c r="A63" s="450" t="s">
        <v>1868</v>
      </c>
      <c r="B63" s="461"/>
      <c r="C63" s="471">
        <f t="shared" ref="C63:S63" ca="1" si="54">C145/C$159</f>
        <v>7.2085395427508458E-5</v>
      </c>
      <c r="D63" s="471">
        <f t="shared" ca="1" si="54"/>
        <v>2.0041510907768491E-4</v>
      </c>
      <c r="E63" s="471">
        <f t="shared" ca="1" si="54"/>
        <v>0</v>
      </c>
      <c r="F63" s="471">
        <f t="shared" ca="1" si="54"/>
        <v>0</v>
      </c>
      <c r="G63" s="471">
        <f t="shared" ca="1" si="54"/>
        <v>0</v>
      </c>
      <c r="H63" s="471">
        <f t="shared" ca="1" si="54"/>
        <v>0</v>
      </c>
      <c r="I63" s="471">
        <f t="shared" ca="1" si="54"/>
        <v>0</v>
      </c>
      <c r="J63" s="471">
        <f t="shared" ca="1" si="54"/>
        <v>0</v>
      </c>
      <c r="K63" s="471">
        <f t="shared" ca="1" si="54"/>
        <v>0</v>
      </c>
      <c r="L63" s="471">
        <f t="shared" ca="1" si="54"/>
        <v>0</v>
      </c>
      <c r="M63" s="471">
        <f t="shared" ca="1" si="54"/>
        <v>0</v>
      </c>
      <c r="N63" s="471">
        <f t="shared" ca="1" si="54"/>
        <v>0</v>
      </c>
      <c r="O63" s="471">
        <f t="shared" ca="1" si="54"/>
        <v>4.7028337166736258E-3</v>
      </c>
      <c r="P63" s="471">
        <f t="shared" ca="1" si="54"/>
        <v>0</v>
      </c>
      <c r="Q63" s="471">
        <f t="shared" ca="1" si="54"/>
        <v>0</v>
      </c>
      <c r="R63" s="471">
        <f t="shared" ca="1" si="54"/>
        <v>0</v>
      </c>
      <c r="S63" s="471">
        <f t="shared" ca="1" si="54"/>
        <v>0</v>
      </c>
    </row>
    <row r="64" spans="1:19" s="3" customFormat="1" x14ac:dyDescent="0.35">
      <c r="A64" s="457" t="s">
        <v>1869</v>
      </c>
      <c r="B64" s="441"/>
      <c r="C64" s="465">
        <f t="shared" ref="C64:S64" ca="1" si="55">C146/C$159</f>
        <v>0.54473971302271607</v>
      </c>
      <c r="D64" s="465">
        <f t="shared" ca="1" si="55"/>
        <v>5.6728341010451912E-2</v>
      </c>
      <c r="E64" s="465">
        <f t="shared" ca="1" si="55"/>
        <v>0.81886556995808391</v>
      </c>
      <c r="F64" s="465">
        <f t="shared" ca="1" si="55"/>
        <v>5.3354848874704312E-2</v>
      </c>
      <c r="G64" s="465">
        <f t="shared" ca="1" si="55"/>
        <v>4.3291356712086372E-2</v>
      </c>
      <c r="H64" s="465">
        <f t="shared" ca="1" si="55"/>
        <v>3.4118111681384813E-3</v>
      </c>
      <c r="I64" s="465">
        <f t="shared" ca="1" si="55"/>
        <v>0.13137551206232256</v>
      </c>
      <c r="J64" s="465">
        <f t="shared" ca="1" si="55"/>
        <v>7.1274278790251125E-2</v>
      </c>
      <c r="K64" s="465">
        <f t="shared" ca="1" si="55"/>
        <v>1.089821075780636E-2</v>
      </c>
      <c r="L64" s="465">
        <f t="shared" ca="1" si="55"/>
        <v>7.2645940095446074E-2</v>
      </c>
      <c r="M64" s="465">
        <f t="shared" ca="1" si="55"/>
        <v>0.69885686410352699</v>
      </c>
      <c r="N64" s="465">
        <f t="shared" ca="1" si="55"/>
        <v>5.0008105955868789E-3</v>
      </c>
      <c r="O64" s="465">
        <f t="shared" ca="1" si="55"/>
        <v>0.10768979178527584</v>
      </c>
      <c r="P64" s="465">
        <f t="shared" ca="1" si="55"/>
        <v>0.86093251407517035</v>
      </c>
      <c r="Q64" s="465">
        <f t="shared" ca="1" si="55"/>
        <v>0.72618603008856097</v>
      </c>
      <c r="R64" s="465">
        <f t="shared" ca="1" si="55"/>
        <v>0.90846493588405675</v>
      </c>
      <c r="S64" s="465">
        <f t="shared" ca="1" si="55"/>
        <v>0.93943953668915026</v>
      </c>
    </row>
    <row r="65" spans="1:19" x14ac:dyDescent="0.35">
      <c r="A65" s="450" t="s">
        <v>1870</v>
      </c>
      <c r="B65" s="461"/>
      <c r="C65" s="471">
        <f t="shared" ref="C65:S65" ca="1" si="56">C147/C$159</f>
        <v>0.1412563883789224</v>
      </c>
      <c r="D65" s="471">
        <f t="shared" ca="1" si="56"/>
        <v>4.9606081576374153E-3</v>
      </c>
      <c r="E65" s="471">
        <f t="shared" ca="1" si="56"/>
        <v>0.21781648450081226</v>
      </c>
      <c r="F65" s="471">
        <f t="shared" ca="1" si="56"/>
        <v>0</v>
      </c>
      <c r="G65" s="471">
        <f t="shared" ca="1" si="56"/>
        <v>0</v>
      </c>
      <c r="H65" s="471">
        <f t="shared" ca="1" si="56"/>
        <v>0</v>
      </c>
      <c r="I65" s="471">
        <f t="shared" ca="1" si="56"/>
        <v>1.2755232322913262E-2</v>
      </c>
      <c r="J65" s="471">
        <f t="shared" ca="1" si="56"/>
        <v>0</v>
      </c>
      <c r="K65" s="471">
        <f t="shared" ca="1" si="56"/>
        <v>9.5010042503952865E-3</v>
      </c>
      <c r="L65" s="471">
        <f t="shared" ca="1" si="56"/>
        <v>2.2356712890755338E-2</v>
      </c>
      <c r="M65" s="471">
        <f t="shared" ca="1" si="56"/>
        <v>6.1374285598331645E-3</v>
      </c>
      <c r="N65" s="471">
        <f t="shared" ca="1" si="56"/>
        <v>0</v>
      </c>
      <c r="O65" s="471">
        <f t="shared" ca="1" si="56"/>
        <v>0</v>
      </c>
      <c r="P65" s="471">
        <f t="shared" ca="1" si="56"/>
        <v>0</v>
      </c>
      <c r="Q65" s="471">
        <f t="shared" ca="1" si="56"/>
        <v>4.3490335978411912E-2</v>
      </c>
      <c r="R65" s="471">
        <f t="shared" ca="1" si="56"/>
        <v>0.72160002353502906</v>
      </c>
      <c r="S65" s="471">
        <f t="shared" ca="1" si="56"/>
        <v>0.10722144792155332</v>
      </c>
    </row>
    <row r="66" spans="1:19" x14ac:dyDescent="0.35">
      <c r="A66" s="450" t="s">
        <v>1871</v>
      </c>
      <c r="B66" s="461"/>
      <c r="C66" s="471">
        <f t="shared" ref="C66:S66" ca="1" si="57">C148/C$159</f>
        <v>6.7617019510813017E-2</v>
      </c>
      <c r="D66" s="471">
        <f t="shared" ca="1" si="57"/>
        <v>2.7142195130381731E-3</v>
      </c>
      <c r="E66" s="471">
        <f t="shared" ca="1" si="57"/>
        <v>0.10407423482842593</v>
      </c>
      <c r="F66" s="471">
        <f t="shared" ca="1" si="57"/>
        <v>8.7731679008045908E-3</v>
      </c>
      <c r="G66" s="471">
        <f t="shared" ca="1" si="57"/>
        <v>0</v>
      </c>
      <c r="H66" s="471">
        <f t="shared" ca="1" si="57"/>
        <v>0</v>
      </c>
      <c r="I66" s="471">
        <f t="shared" ca="1" si="57"/>
        <v>1.0320602918541351E-2</v>
      </c>
      <c r="J66" s="471">
        <f t="shared" ca="1" si="57"/>
        <v>0</v>
      </c>
      <c r="K66" s="471">
        <f t="shared" ca="1" si="57"/>
        <v>0</v>
      </c>
      <c r="L66" s="471">
        <f t="shared" ca="1" si="57"/>
        <v>0</v>
      </c>
      <c r="M66" s="471">
        <f t="shared" ca="1" si="57"/>
        <v>6.0577395417183068E-3</v>
      </c>
      <c r="N66" s="471">
        <f t="shared" ca="1" si="57"/>
        <v>0</v>
      </c>
      <c r="O66" s="471">
        <f t="shared" ca="1" si="57"/>
        <v>0</v>
      </c>
      <c r="P66" s="471">
        <f t="shared" ca="1" si="57"/>
        <v>6.6516393191769427E-3</v>
      </c>
      <c r="Q66" s="471">
        <f t="shared" ca="1" si="57"/>
        <v>0.4392950699653177</v>
      </c>
      <c r="R66" s="471">
        <f t="shared" ca="1" si="57"/>
        <v>8.5056099312435709E-3</v>
      </c>
      <c r="S66" s="471">
        <f t="shared" ca="1" si="57"/>
        <v>0</v>
      </c>
    </row>
    <row r="67" spans="1:19" x14ac:dyDescent="0.35">
      <c r="A67" s="450" t="s">
        <v>1872</v>
      </c>
      <c r="B67" s="461"/>
      <c r="C67" s="471">
        <f t="shared" ref="C67:S67" ca="1" si="58">C149/C$159</f>
        <v>6.2488549103411339E-2</v>
      </c>
      <c r="D67" s="471">
        <f t="shared" ca="1" si="58"/>
        <v>1.2568031127170331E-3</v>
      </c>
      <c r="E67" s="471">
        <f t="shared" ca="1" si="58"/>
        <v>9.6883659143851178E-2</v>
      </c>
      <c r="F67" s="471">
        <f t="shared" ca="1" si="58"/>
        <v>0</v>
      </c>
      <c r="G67" s="471">
        <f t="shared" ca="1" si="58"/>
        <v>0</v>
      </c>
      <c r="H67" s="471">
        <f t="shared" ca="1" si="58"/>
        <v>0</v>
      </c>
      <c r="I67" s="471">
        <f t="shared" ca="1" si="58"/>
        <v>7.7615499718353947E-3</v>
      </c>
      <c r="J67" s="471">
        <f t="shared" ca="1" si="58"/>
        <v>0</v>
      </c>
      <c r="K67" s="471">
        <f t="shared" ca="1" si="58"/>
        <v>0</v>
      </c>
      <c r="L67" s="471">
        <f t="shared" ca="1" si="58"/>
        <v>0</v>
      </c>
      <c r="M67" s="471">
        <f t="shared" ca="1" si="58"/>
        <v>1.6656107998847203E-2</v>
      </c>
      <c r="N67" s="471">
        <f t="shared" ca="1" si="58"/>
        <v>0</v>
      </c>
      <c r="O67" s="471">
        <f t="shared" ca="1" si="58"/>
        <v>0</v>
      </c>
      <c r="P67" s="471">
        <f t="shared" ca="1" si="58"/>
        <v>0</v>
      </c>
      <c r="Q67" s="471">
        <f t="shared" ca="1" si="58"/>
        <v>0</v>
      </c>
      <c r="R67" s="471">
        <f t="shared" ca="1" si="58"/>
        <v>1.8462400382864931E-2</v>
      </c>
      <c r="S67" s="471">
        <f t="shared" ca="1" si="58"/>
        <v>0.63275067873717095</v>
      </c>
    </row>
    <row r="68" spans="1:19" x14ac:dyDescent="0.35">
      <c r="A68" s="450" t="s">
        <v>1873</v>
      </c>
      <c r="B68" s="461"/>
      <c r="C68" s="471">
        <f t="shared" ref="C68:S68" ca="1" si="59">C150/C$159</f>
        <v>2.9863900302574967E-2</v>
      </c>
      <c r="D68" s="471">
        <f t="shared" ca="1" si="59"/>
        <v>0</v>
      </c>
      <c r="E68" s="471">
        <f t="shared" ca="1" si="59"/>
        <v>4.663905705377875E-2</v>
      </c>
      <c r="F68" s="471">
        <f t="shared" ca="1" si="59"/>
        <v>0</v>
      </c>
      <c r="G68" s="471">
        <f t="shared" ca="1" si="59"/>
        <v>0</v>
      </c>
      <c r="H68" s="471">
        <f t="shared" ca="1" si="59"/>
        <v>0</v>
      </c>
      <c r="I68" s="471">
        <f t="shared" ca="1" si="59"/>
        <v>0</v>
      </c>
      <c r="J68" s="471">
        <f t="shared" ca="1" si="59"/>
        <v>0</v>
      </c>
      <c r="K68" s="471">
        <f t="shared" ca="1" si="59"/>
        <v>0</v>
      </c>
      <c r="L68" s="471">
        <f t="shared" ca="1" si="59"/>
        <v>0</v>
      </c>
      <c r="M68" s="471">
        <f t="shared" ca="1" si="59"/>
        <v>0.18806727183933425</v>
      </c>
      <c r="N68" s="471">
        <f t="shared" ca="1" si="59"/>
        <v>0</v>
      </c>
      <c r="O68" s="471">
        <f t="shared" ca="1" si="59"/>
        <v>0</v>
      </c>
      <c r="P68" s="471">
        <f t="shared" ca="1" si="59"/>
        <v>0</v>
      </c>
      <c r="Q68" s="471">
        <f t="shared" ca="1" si="59"/>
        <v>0</v>
      </c>
      <c r="R68" s="471">
        <f t="shared" ca="1" si="59"/>
        <v>0</v>
      </c>
      <c r="S68" s="471">
        <f t="shared" ca="1" si="59"/>
        <v>4.2005002095882787E-2</v>
      </c>
    </row>
    <row r="69" spans="1:19" x14ac:dyDescent="0.35">
      <c r="A69" s="450" t="s">
        <v>1874</v>
      </c>
      <c r="B69" s="461"/>
      <c r="C69" s="471">
        <f t="shared" ref="C69:S69" ca="1" si="60">C151/C$159</f>
        <v>3.4811980989548313E-3</v>
      </c>
      <c r="D69" s="471">
        <f t="shared" ca="1" si="60"/>
        <v>0</v>
      </c>
      <c r="E69" s="471">
        <f t="shared" ca="1" si="60"/>
        <v>5.4366574729912721E-3</v>
      </c>
      <c r="F69" s="471">
        <f t="shared" ca="1" si="60"/>
        <v>0</v>
      </c>
      <c r="G69" s="471">
        <f t="shared" ca="1" si="60"/>
        <v>0</v>
      </c>
      <c r="H69" s="471">
        <f t="shared" ca="1" si="60"/>
        <v>0</v>
      </c>
      <c r="I69" s="471">
        <f t="shared" ca="1" si="60"/>
        <v>0</v>
      </c>
      <c r="J69" s="471">
        <f t="shared" ca="1" si="60"/>
        <v>0</v>
      </c>
      <c r="K69" s="471">
        <f t="shared" ca="1" si="60"/>
        <v>0</v>
      </c>
      <c r="L69" s="471">
        <f t="shared" ca="1" si="60"/>
        <v>0</v>
      </c>
      <c r="M69" s="471">
        <f t="shared" ca="1" si="60"/>
        <v>0</v>
      </c>
      <c r="N69" s="471">
        <f t="shared" ca="1" si="60"/>
        <v>0</v>
      </c>
      <c r="O69" s="471">
        <f t="shared" ca="1" si="60"/>
        <v>0</v>
      </c>
      <c r="P69" s="471">
        <f t="shared" ca="1" si="60"/>
        <v>2.6522313888260127E-2</v>
      </c>
      <c r="Q69" s="471">
        <f t="shared" ca="1" si="60"/>
        <v>6.2690061829345951E-3</v>
      </c>
      <c r="R69" s="471">
        <f t="shared" ca="1" si="60"/>
        <v>0</v>
      </c>
      <c r="S69" s="471">
        <f t="shared" ca="1" si="60"/>
        <v>0</v>
      </c>
    </row>
    <row r="70" spans="1:19" x14ac:dyDescent="0.35">
      <c r="A70" s="450" t="s">
        <v>1875</v>
      </c>
      <c r="B70" s="461"/>
      <c r="C70" s="471">
        <f t="shared" ref="C70:S70" ca="1" si="61">C152/C$159</f>
        <v>3.0361383442486758E-2</v>
      </c>
      <c r="D70" s="471">
        <f t="shared" ca="1" si="61"/>
        <v>2.5403249128745399E-3</v>
      </c>
      <c r="E70" s="471">
        <f t="shared" ca="1" si="61"/>
        <v>4.5989034656498458E-2</v>
      </c>
      <c r="F70" s="471">
        <f t="shared" ca="1" si="61"/>
        <v>0</v>
      </c>
      <c r="G70" s="471">
        <f t="shared" ca="1" si="61"/>
        <v>1.2469910416370553E-2</v>
      </c>
      <c r="H70" s="471">
        <f t="shared" ca="1" si="61"/>
        <v>0</v>
      </c>
      <c r="I70" s="471">
        <f t="shared" ca="1" si="61"/>
        <v>0</v>
      </c>
      <c r="J70" s="471">
        <f t="shared" ca="1" si="61"/>
        <v>0</v>
      </c>
      <c r="K70" s="471">
        <f t="shared" ca="1" si="61"/>
        <v>0</v>
      </c>
      <c r="L70" s="471">
        <f t="shared" ca="1" si="61"/>
        <v>1.7007479791314778E-3</v>
      </c>
      <c r="M70" s="471">
        <f t="shared" ca="1" si="61"/>
        <v>6.5654118154787097E-2</v>
      </c>
      <c r="N70" s="471">
        <f t="shared" ca="1" si="61"/>
        <v>0</v>
      </c>
      <c r="O70" s="471">
        <f t="shared" ca="1" si="61"/>
        <v>0</v>
      </c>
      <c r="P70" s="471">
        <f t="shared" ca="1" si="61"/>
        <v>0</v>
      </c>
      <c r="Q70" s="471">
        <f t="shared" ca="1" si="61"/>
        <v>0</v>
      </c>
      <c r="R70" s="471">
        <f t="shared" ca="1" si="61"/>
        <v>6.9810095698563085E-2</v>
      </c>
      <c r="S70" s="471">
        <f t="shared" ca="1" si="61"/>
        <v>9.4611699417947129E-2</v>
      </c>
    </row>
    <row r="71" spans="1:19" x14ac:dyDescent="0.35">
      <c r="A71" s="450" t="s">
        <v>1876</v>
      </c>
      <c r="B71" s="461"/>
      <c r="C71" s="471">
        <f t="shared" ref="C71:S71" ca="1" si="62">C153/C$159</f>
        <v>1.9358783737377334E-2</v>
      </c>
      <c r="D71" s="471">
        <f t="shared" ca="1" si="62"/>
        <v>3.966198457728752E-4</v>
      </c>
      <c r="E71" s="471">
        <f t="shared" ca="1" si="62"/>
        <v>3.0010214675761961E-2</v>
      </c>
      <c r="F71" s="471">
        <f t="shared" ca="1" si="62"/>
        <v>0</v>
      </c>
      <c r="G71" s="471">
        <f t="shared" ca="1" si="62"/>
        <v>0</v>
      </c>
      <c r="H71" s="471">
        <f t="shared" ca="1" si="62"/>
        <v>0</v>
      </c>
      <c r="I71" s="471">
        <f t="shared" ca="1" si="62"/>
        <v>0</v>
      </c>
      <c r="J71" s="471">
        <f t="shared" ca="1" si="62"/>
        <v>0</v>
      </c>
      <c r="K71" s="471">
        <f t="shared" ca="1" si="62"/>
        <v>0</v>
      </c>
      <c r="L71" s="471">
        <f t="shared" ca="1" si="62"/>
        <v>0</v>
      </c>
      <c r="M71" s="471">
        <f t="shared" ca="1" si="62"/>
        <v>0.13842443738852173</v>
      </c>
      <c r="N71" s="471">
        <f t="shared" ca="1" si="62"/>
        <v>4.0340855509599198E-3</v>
      </c>
      <c r="O71" s="471">
        <f t="shared" ca="1" si="62"/>
        <v>0</v>
      </c>
      <c r="P71" s="471">
        <f t="shared" ca="1" si="62"/>
        <v>0</v>
      </c>
      <c r="Q71" s="471">
        <f t="shared" ca="1" si="62"/>
        <v>0</v>
      </c>
      <c r="R71" s="471">
        <f t="shared" ca="1" si="62"/>
        <v>0</v>
      </c>
      <c r="S71" s="471">
        <f t="shared" ca="1" si="62"/>
        <v>0</v>
      </c>
    </row>
    <row r="72" spans="1:19" x14ac:dyDescent="0.35">
      <c r="A72" s="450" t="s">
        <v>1877</v>
      </c>
      <c r="B72" s="461"/>
      <c r="C72" s="471">
        <f ca="1">C154/C$159</f>
        <v>2.819034921476387E-2</v>
      </c>
      <c r="D72" s="471">
        <f t="shared" ref="D72:S72" ca="1" si="63">D154/D$159</f>
        <v>5.9612264170189489E-3</v>
      </c>
      <c r="E72" s="471">
        <f t="shared" ca="1" si="63"/>
        <v>4.0676897039924408E-2</v>
      </c>
      <c r="F72" s="471">
        <f t="shared" ca="1" si="63"/>
        <v>0</v>
      </c>
      <c r="G72" s="471">
        <f t="shared" ca="1" si="63"/>
        <v>2.1246267169091521E-2</v>
      </c>
      <c r="H72" s="471">
        <f t="shared" ca="1" si="63"/>
        <v>0</v>
      </c>
      <c r="I72" s="471">
        <f t="shared" ca="1" si="63"/>
        <v>0</v>
      </c>
      <c r="J72" s="471">
        <f t="shared" ca="1" si="63"/>
        <v>4.2564649798095709E-3</v>
      </c>
      <c r="K72" s="471">
        <f t="shared" ca="1" si="63"/>
        <v>0</v>
      </c>
      <c r="L72" s="471">
        <f t="shared" ca="1" si="63"/>
        <v>0</v>
      </c>
      <c r="M72" s="471">
        <f t="shared" ca="1" si="63"/>
        <v>0</v>
      </c>
      <c r="N72" s="471">
        <f t="shared" ca="1" si="63"/>
        <v>0</v>
      </c>
      <c r="O72" s="471">
        <f t="shared" ca="1" si="63"/>
        <v>3.4251113712967123E-2</v>
      </c>
      <c r="P72" s="471">
        <f t="shared" ca="1" si="63"/>
        <v>0.25933176709483857</v>
      </c>
      <c r="Q72" s="471">
        <f t="shared" ca="1" si="63"/>
        <v>6.1859017219366551E-3</v>
      </c>
      <c r="R72" s="471">
        <f t="shared" ca="1" si="63"/>
        <v>0</v>
      </c>
      <c r="S72" s="471">
        <f t="shared" ca="1" si="63"/>
        <v>0</v>
      </c>
    </row>
    <row r="73" spans="1:19" x14ac:dyDescent="0.35">
      <c r="A73" s="450" t="s">
        <v>1878</v>
      </c>
      <c r="B73" s="461"/>
      <c r="C73" s="471">
        <f ca="1">C155/C$159</f>
        <v>3.24262330530143E-2</v>
      </c>
      <c r="D73" s="471">
        <f t="shared" ref="D73:S73" ca="1" si="64">D155/D$159</f>
        <v>8.5305078351704342E-3</v>
      </c>
      <c r="E73" s="471">
        <f t="shared" ca="1" si="64"/>
        <v>4.5848945162003649E-2</v>
      </c>
      <c r="F73" s="471">
        <f t="shared" ca="1" si="64"/>
        <v>1.6196657568555293E-2</v>
      </c>
      <c r="G73" s="471">
        <f t="shared" ca="1" si="64"/>
        <v>0</v>
      </c>
      <c r="H73" s="471">
        <f t="shared" ca="1" si="64"/>
        <v>0</v>
      </c>
      <c r="I73" s="471">
        <f t="shared" ca="1" si="64"/>
        <v>3.1586689741800733E-2</v>
      </c>
      <c r="J73" s="471">
        <f t="shared" ca="1" si="64"/>
        <v>0</v>
      </c>
      <c r="K73" s="471">
        <f t="shared" ca="1" si="64"/>
        <v>0</v>
      </c>
      <c r="L73" s="471">
        <f t="shared" ca="1" si="64"/>
        <v>1.2148199850939128E-2</v>
      </c>
      <c r="M73" s="471">
        <f t="shared" ca="1" si="64"/>
        <v>0.19282077336715372</v>
      </c>
      <c r="N73" s="471">
        <f t="shared" ca="1" si="64"/>
        <v>0</v>
      </c>
      <c r="O73" s="471">
        <f t="shared" ca="1" si="64"/>
        <v>7.5395533330430775E-3</v>
      </c>
      <c r="P73" s="471">
        <f t="shared" ca="1" si="64"/>
        <v>8.9555012172364131E-4</v>
      </c>
      <c r="Q73" s="471">
        <f t="shared" ca="1" si="64"/>
        <v>0</v>
      </c>
      <c r="R73" s="471">
        <f t="shared" ca="1" si="64"/>
        <v>1.4721234047619439E-2</v>
      </c>
      <c r="S73" s="471">
        <f t="shared" ca="1" si="64"/>
        <v>0</v>
      </c>
    </row>
    <row r="74" spans="1:19" x14ac:dyDescent="0.35">
      <c r="A74" s="450" t="s">
        <v>1879</v>
      </c>
      <c r="B74" s="461"/>
      <c r="C74" s="471">
        <f ca="1">C156/C$159</f>
        <v>9.2827739275534015E-3</v>
      </c>
      <c r="D74" s="471">
        <f t="shared" ref="D74:S74" ca="1" si="65">D156/D$159</f>
        <v>5.5965563262027358E-3</v>
      </c>
      <c r="E74" s="471">
        <f t="shared" ca="1" si="65"/>
        <v>1.1353396902288287E-2</v>
      </c>
      <c r="F74" s="471">
        <f t="shared" ca="1" si="65"/>
        <v>0</v>
      </c>
      <c r="G74" s="471">
        <f t="shared" ca="1" si="65"/>
        <v>0</v>
      </c>
      <c r="H74" s="471">
        <f t="shared" ca="1" si="65"/>
        <v>0</v>
      </c>
      <c r="I74" s="471">
        <f t="shared" ca="1" si="65"/>
        <v>2.6879262153480618E-2</v>
      </c>
      <c r="J74" s="471">
        <f t="shared" ca="1" si="65"/>
        <v>0</v>
      </c>
      <c r="K74" s="471">
        <f t="shared" ca="1" si="65"/>
        <v>0</v>
      </c>
      <c r="L74" s="471">
        <f t="shared" ca="1" si="65"/>
        <v>1.2930010070604216E-2</v>
      </c>
      <c r="M74" s="471">
        <f t="shared" ca="1" si="65"/>
        <v>0</v>
      </c>
      <c r="N74" s="471">
        <f t="shared" ca="1" si="65"/>
        <v>0</v>
      </c>
      <c r="O74" s="471">
        <f t="shared" ca="1" si="65"/>
        <v>0</v>
      </c>
      <c r="P74" s="471">
        <f t="shared" ca="1" si="65"/>
        <v>1.7930220391860402E-2</v>
      </c>
      <c r="Q74" s="471">
        <f t="shared" ca="1" si="65"/>
        <v>3.105363938514958E-2</v>
      </c>
      <c r="R74" s="471">
        <f t="shared" ca="1" si="65"/>
        <v>0</v>
      </c>
      <c r="S74" s="471">
        <f t="shared" ca="1" si="65"/>
        <v>1.1489686528940531E-2</v>
      </c>
    </row>
    <row r="75" spans="1:19" x14ac:dyDescent="0.35">
      <c r="A75" s="450" t="s">
        <v>1880</v>
      </c>
      <c r="B75" s="461"/>
      <c r="C75" s="471">
        <f ca="1">C157/C$159</f>
        <v>0.12041313425284389</v>
      </c>
      <c r="D75" s="471">
        <f t="shared" ref="D75:S75" ca="1" si="66">D157/D$159</f>
        <v>2.4771474890019754E-2</v>
      </c>
      <c r="E75" s="471">
        <f t="shared" ca="1" si="66"/>
        <v>0.1741369885217478</v>
      </c>
      <c r="F75" s="471">
        <f t="shared" ca="1" si="66"/>
        <v>2.8385023405344427E-2</v>
      </c>
      <c r="G75" s="471">
        <f t="shared" ca="1" si="66"/>
        <v>9.5751791266242958E-3</v>
      </c>
      <c r="H75" s="471">
        <f t="shared" ca="1" si="66"/>
        <v>3.4118111681384813E-3</v>
      </c>
      <c r="I75" s="471">
        <f t="shared" ca="1" si="66"/>
        <v>4.2072174953751186E-2</v>
      </c>
      <c r="J75" s="471">
        <f t="shared" ca="1" si="66"/>
        <v>6.7017813810441557E-2</v>
      </c>
      <c r="K75" s="471">
        <f t="shared" ca="1" si="66"/>
        <v>1.3972065074110719E-3</v>
      </c>
      <c r="L75" s="471">
        <f t="shared" ca="1" si="66"/>
        <v>2.35102693040159E-2</v>
      </c>
      <c r="M75" s="471">
        <f t="shared" ca="1" si="66"/>
        <v>8.5038987253331519E-2</v>
      </c>
      <c r="N75" s="471">
        <f t="shared" ca="1" si="66"/>
        <v>9.6672504462695869E-4</v>
      </c>
      <c r="O75" s="471">
        <f t="shared" ca="1" si="66"/>
        <v>6.5899124739265652E-2</v>
      </c>
      <c r="P75" s="471">
        <f t="shared" ca="1" si="66"/>
        <v>0.54960102325931059</v>
      </c>
      <c r="Q75" s="471">
        <f t="shared" ca="1" si="66"/>
        <v>0.19989207685481047</v>
      </c>
      <c r="R75" s="471">
        <f t="shared" ca="1" si="66"/>
        <v>7.536557228873679E-2</v>
      </c>
      <c r="S75" s="471">
        <f t="shared" ca="1" si="66"/>
        <v>5.1361021987655776E-2</v>
      </c>
    </row>
    <row r="76" spans="1:19" x14ac:dyDescent="0.35">
      <c r="A76" s="460"/>
      <c r="B76" s="461"/>
      <c r="C76" s="461"/>
      <c r="D76" s="461"/>
      <c r="E76" s="461"/>
      <c r="F76" s="461"/>
      <c r="G76" s="461"/>
      <c r="H76" s="461"/>
      <c r="I76" s="461"/>
      <c r="J76" s="461"/>
      <c r="K76" s="461"/>
      <c r="L76" s="461"/>
      <c r="M76" s="461"/>
      <c r="N76" s="461"/>
      <c r="O76" s="461"/>
      <c r="P76" s="461"/>
      <c r="Q76" s="461"/>
      <c r="R76" s="461"/>
      <c r="S76" s="461"/>
    </row>
    <row r="77" spans="1:19" s="438" customFormat="1" x14ac:dyDescent="0.35">
      <c r="A77" s="462" t="s">
        <v>1881</v>
      </c>
      <c r="B77" s="505"/>
      <c r="C77" s="506">
        <f t="shared" ref="C77:S77" ca="1" si="67">SUM(C10+C48+C64)</f>
        <v>1</v>
      </c>
      <c r="D77" s="506">
        <f t="shared" ca="1" si="67"/>
        <v>1</v>
      </c>
      <c r="E77" s="506">
        <f t="shared" ca="1" si="67"/>
        <v>1</v>
      </c>
      <c r="F77" s="506">
        <f t="shared" ca="1" si="67"/>
        <v>1</v>
      </c>
      <c r="G77" s="506">
        <f t="shared" ca="1" si="67"/>
        <v>1</v>
      </c>
      <c r="H77" s="506">
        <f t="shared" ca="1" si="67"/>
        <v>1</v>
      </c>
      <c r="I77" s="506">
        <f t="shared" ca="1" si="67"/>
        <v>1</v>
      </c>
      <c r="J77" s="506">
        <f t="shared" ca="1" si="67"/>
        <v>1</v>
      </c>
      <c r="K77" s="506">
        <f t="shared" ca="1" si="67"/>
        <v>1</v>
      </c>
      <c r="L77" s="506">
        <f t="shared" ca="1" si="67"/>
        <v>1</v>
      </c>
      <c r="M77" s="506">
        <f t="shared" ca="1" si="67"/>
        <v>1</v>
      </c>
      <c r="N77" s="506">
        <f t="shared" ca="1" si="67"/>
        <v>1</v>
      </c>
      <c r="O77" s="506">
        <f t="shared" ca="1" si="67"/>
        <v>0.99999999999999989</v>
      </c>
      <c r="P77" s="506">
        <f t="shared" ca="1" si="67"/>
        <v>1</v>
      </c>
      <c r="Q77" s="506">
        <f t="shared" ca="1" si="67"/>
        <v>1</v>
      </c>
      <c r="R77" s="506">
        <f t="shared" ca="1" si="67"/>
        <v>0.99999999999999989</v>
      </c>
      <c r="S77" s="506">
        <f t="shared" ca="1" si="67"/>
        <v>0.99999999999999989</v>
      </c>
    </row>
    <row r="78" spans="1:19" x14ac:dyDescent="0.35">
      <c r="A78" s="217" t="s">
        <v>2143</v>
      </c>
    </row>
    <row r="79" spans="1:19" ht="18.5" x14ac:dyDescent="0.45">
      <c r="A79" s="220"/>
    </row>
    <row r="80" spans="1:19" hidden="1" x14ac:dyDescent="0.35">
      <c r="A80" s="221" t="s">
        <v>2138</v>
      </c>
      <c r="B80" s="43"/>
      <c r="C80" s="222">
        <f t="shared" ref="C80:S80" ca="1" si="68">C10-SUM(C12+C13+C14+C15+C17+C18+C20+C21+C22+C24+C25+C27+C28+C30+C31+C33+C34+C36+C37+C39+C41+C42+C43+C44+C45+C46+C47)</f>
        <v>0</v>
      </c>
      <c r="D80" s="222">
        <f t="shared" ca="1" si="68"/>
        <v>0</v>
      </c>
      <c r="E80" s="222">
        <f t="shared" ca="1" si="68"/>
        <v>0</v>
      </c>
      <c r="F80" s="222">
        <f t="shared" ca="1" si="68"/>
        <v>0</v>
      </c>
      <c r="G80" s="222">
        <f t="shared" ca="1" si="68"/>
        <v>0</v>
      </c>
      <c r="H80" s="222">
        <f t="shared" ca="1" si="68"/>
        <v>0</v>
      </c>
      <c r="I80" s="222">
        <f t="shared" ca="1" si="68"/>
        <v>0</v>
      </c>
      <c r="J80" s="222">
        <f t="shared" ca="1" si="68"/>
        <v>0</v>
      </c>
      <c r="K80" s="222">
        <f t="shared" ca="1" si="68"/>
        <v>0</v>
      </c>
      <c r="L80" s="222">
        <f t="shared" ca="1" si="68"/>
        <v>0</v>
      </c>
      <c r="M80" s="222">
        <f t="shared" ca="1" si="68"/>
        <v>0</v>
      </c>
      <c r="N80" s="222">
        <f t="shared" ca="1" si="68"/>
        <v>0</v>
      </c>
      <c r="O80" s="222">
        <f t="shared" ca="1" si="68"/>
        <v>0</v>
      </c>
      <c r="P80" s="222">
        <f t="shared" ca="1" si="68"/>
        <v>0</v>
      </c>
      <c r="Q80" s="222">
        <f t="shared" ca="1" si="68"/>
        <v>0</v>
      </c>
      <c r="R80" s="222">
        <f t="shared" ca="1" si="68"/>
        <v>0</v>
      </c>
      <c r="S80" s="222">
        <f t="shared" ca="1" si="68"/>
        <v>0</v>
      </c>
    </row>
    <row r="81" spans="1:26" hidden="1" x14ac:dyDescent="0.35">
      <c r="A81" s="221" t="s">
        <v>2139</v>
      </c>
      <c r="B81" s="43"/>
      <c r="C81" s="222">
        <f t="shared" ref="C81:S81" ca="1" si="69">C48-SUM(C49:C63)</f>
        <v>0</v>
      </c>
      <c r="D81" s="222">
        <f t="shared" ca="1" si="69"/>
        <v>0</v>
      </c>
      <c r="E81" s="222">
        <f t="shared" ca="1" si="69"/>
        <v>0</v>
      </c>
      <c r="F81" s="222">
        <f t="shared" ca="1" si="69"/>
        <v>0</v>
      </c>
      <c r="G81" s="222">
        <f t="shared" ca="1" si="69"/>
        <v>0</v>
      </c>
      <c r="H81" s="222">
        <f t="shared" ca="1" si="69"/>
        <v>0</v>
      </c>
      <c r="I81" s="222">
        <f t="shared" ca="1" si="69"/>
        <v>0</v>
      </c>
      <c r="J81" s="222">
        <f t="shared" ca="1" si="69"/>
        <v>0</v>
      </c>
      <c r="K81" s="222">
        <f t="shared" ca="1" si="69"/>
        <v>0</v>
      </c>
      <c r="L81" s="222">
        <f t="shared" ca="1" si="69"/>
        <v>0</v>
      </c>
      <c r="M81" s="222">
        <f t="shared" ca="1" si="69"/>
        <v>0</v>
      </c>
      <c r="N81" s="222">
        <f t="shared" ca="1" si="69"/>
        <v>0</v>
      </c>
      <c r="O81" s="222">
        <f t="shared" ca="1" si="69"/>
        <v>0</v>
      </c>
      <c r="P81" s="222">
        <f t="shared" ca="1" si="69"/>
        <v>0</v>
      </c>
      <c r="Q81" s="222">
        <f t="shared" ca="1" si="69"/>
        <v>0</v>
      </c>
      <c r="R81" s="222">
        <f t="shared" ca="1" si="69"/>
        <v>0</v>
      </c>
      <c r="S81" s="222">
        <f t="shared" ca="1" si="69"/>
        <v>0</v>
      </c>
    </row>
    <row r="82" spans="1:26" hidden="1" x14ac:dyDescent="0.35">
      <c r="A82" s="221" t="s">
        <v>2140</v>
      </c>
      <c r="B82" s="43"/>
      <c r="C82" s="222">
        <f t="shared" ref="C82:S82" ca="1" si="70">C64-SUM(C65:C75)</f>
        <v>0</v>
      </c>
      <c r="D82" s="222">
        <f t="shared" ca="1" si="70"/>
        <v>0</v>
      </c>
      <c r="E82" s="222">
        <f t="shared" ca="1" si="70"/>
        <v>0</v>
      </c>
      <c r="F82" s="222">
        <f t="shared" ca="1" si="70"/>
        <v>0</v>
      </c>
      <c r="G82" s="222">
        <f t="shared" ca="1" si="70"/>
        <v>0</v>
      </c>
      <c r="H82" s="222">
        <f t="shared" ca="1" si="70"/>
        <v>0</v>
      </c>
      <c r="I82" s="222">
        <f t="shared" ca="1" si="70"/>
        <v>0</v>
      </c>
      <c r="J82" s="222">
        <f t="shared" ca="1" si="70"/>
        <v>0</v>
      </c>
      <c r="K82" s="222">
        <f t="shared" ca="1" si="70"/>
        <v>0</v>
      </c>
      <c r="L82" s="222">
        <f t="shared" ca="1" si="70"/>
        <v>0</v>
      </c>
      <c r="M82" s="222">
        <f t="shared" ca="1" si="70"/>
        <v>0</v>
      </c>
      <c r="N82" s="222">
        <f t="shared" ca="1" si="70"/>
        <v>0</v>
      </c>
      <c r="O82" s="222">
        <f t="shared" ca="1" si="70"/>
        <v>0</v>
      </c>
      <c r="P82" s="222">
        <f t="shared" ca="1" si="70"/>
        <v>0</v>
      </c>
      <c r="Q82" s="222">
        <f t="shared" ca="1" si="70"/>
        <v>0</v>
      </c>
      <c r="R82" s="222">
        <f t="shared" ca="1" si="70"/>
        <v>0</v>
      </c>
      <c r="S82" s="222">
        <f t="shared" ca="1" si="70"/>
        <v>0</v>
      </c>
    </row>
    <row r="83" spans="1:26" hidden="1" x14ac:dyDescent="0.35">
      <c r="A83" s="221" t="s">
        <v>2141</v>
      </c>
      <c r="B83" s="43"/>
      <c r="C83" s="223">
        <f t="shared" ref="C83:S83" ca="1" si="71">C77-SUM(C64+C10+C48)</f>
        <v>0</v>
      </c>
      <c r="D83" s="223">
        <f t="shared" ca="1" si="71"/>
        <v>0</v>
      </c>
      <c r="E83" s="223">
        <f t="shared" ca="1" si="71"/>
        <v>0</v>
      </c>
      <c r="F83" s="223">
        <f t="shared" ca="1" si="71"/>
        <v>0</v>
      </c>
      <c r="G83" s="223">
        <f t="shared" ca="1" si="71"/>
        <v>0</v>
      </c>
      <c r="H83" s="223">
        <f t="shared" ca="1" si="71"/>
        <v>0</v>
      </c>
      <c r="I83" s="223">
        <f t="shared" ca="1" si="71"/>
        <v>0</v>
      </c>
      <c r="J83" s="223">
        <f t="shared" ca="1" si="71"/>
        <v>0</v>
      </c>
      <c r="K83" s="223">
        <f t="shared" ca="1" si="71"/>
        <v>0</v>
      </c>
      <c r="L83" s="223">
        <f t="shared" ca="1" si="71"/>
        <v>0</v>
      </c>
      <c r="M83" s="223">
        <f t="shared" ca="1" si="71"/>
        <v>0</v>
      </c>
      <c r="N83" s="223">
        <f t="shared" ca="1" si="71"/>
        <v>0</v>
      </c>
      <c r="O83" s="223">
        <f t="shared" ca="1" si="71"/>
        <v>0</v>
      </c>
      <c r="P83" s="223">
        <f t="shared" ca="1" si="71"/>
        <v>0</v>
      </c>
      <c r="Q83" s="223">
        <f t="shared" ca="1" si="71"/>
        <v>0</v>
      </c>
      <c r="R83" s="223">
        <f t="shared" ca="1" si="71"/>
        <v>0</v>
      </c>
      <c r="S83" s="223">
        <f t="shared" ca="1" si="71"/>
        <v>0</v>
      </c>
    </row>
    <row r="85" spans="1:26" x14ac:dyDescent="0.35">
      <c r="A85" s="211" t="s">
        <v>2151</v>
      </c>
      <c r="B85" s="149"/>
      <c r="C85" s="149"/>
      <c r="D85" s="149"/>
      <c r="E85" s="149"/>
      <c r="F85" s="149"/>
      <c r="G85" s="149"/>
      <c r="H85" s="149"/>
      <c r="I85" s="149"/>
      <c r="J85" s="149"/>
      <c r="U85" s="27"/>
      <c r="V85" s="27"/>
      <c r="W85" s="27"/>
      <c r="X85" s="27"/>
      <c r="Y85" s="27"/>
      <c r="Z85" s="27"/>
    </row>
    <row r="86" spans="1:26" x14ac:dyDescent="0.35">
      <c r="A86" s="211" t="str">
        <f>A5</f>
        <v>Convenience Goods  - (excluding SFT)</v>
      </c>
      <c r="B86" s="149"/>
      <c r="C86" s="149"/>
      <c r="D86" s="149"/>
      <c r="E86" s="149"/>
      <c r="F86" s="149"/>
      <c r="G86" s="149"/>
      <c r="H86" s="149"/>
      <c r="I86" s="149"/>
      <c r="J86" s="149"/>
      <c r="U86" s="27"/>
      <c r="V86" s="27"/>
      <c r="W86" s="27"/>
      <c r="X86" s="27"/>
      <c r="Y86" s="27"/>
      <c r="Z86" s="27"/>
    </row>
    <row r="87" spans="1:26" x14ac:dyDescent="0.35">
      <c r="A87" s="409" t="s">
        <v>2573</v>
      </c>
      <c r="B87" s="211"/>
      <c r="C87" s="149"/>
      <c r="D87" s="149"/>
      <c r="E87" s="149"/>
      <c r="F87" s="149"/>
      <c r="G87" s="149"/>
      <c r="H87" s="149"/>
      <c r="I87" s="149"/>
      <c r="J87" s="149"/>
      <c r="U87" s="27"/>
      <c r="V87" s="27"/>
      <c r="W87" s="27"/>
      <c r="X87" s="27"/>
      <c r="Y87" s="27"/>
      <c r="Z87" s="27"/>
    </row>
    <row r="88" spans="1:26" x14ac:dyDescent="0.35">
      <c r="A88" s="211"/>
      <c r="B88" s="211"/>
      <c r="C88" s="149"/>
      <c r="D88" s="149"/>
      <c r="E88" s="149"/>
      <c r="F88" s="149"/>
      <c r="G88" s="149"/>
      <c r="H88" s="149"/>
      <c r="I88" s="149"/>
      <c r="J88" s="149"/>
      <c r="U88" s="224"/>
      <c r="V88" s="224"/>
      <c r="W88" s="224"/>
      <c r="X88" s="224"/>
      <c r="Y88" s="224"/>
      <c r="Z88" s="224"/>
    </row>
    <row r="89" spans="1:26" hidden="1" x14ac:dyDescent="0.35">
      <c r="C89" s="225">
        <f>SUM(_xlfn.ANCHORARRAY(F89))</f>
        <v>2179.5544226270513</v>
      </c>
      <c r="D89" s="225">
        <f>SUM(F89:L89)+O89+N89</f>
        <v>783.94310256291749</v>
      </c>
      <c r="E89" s="225">
        <f>M89+SUM(P89:S89)</f>
        <v>1395.6113200641335</v>
      </c>
      <c r="F89" s="225" cm="1">
        <f t="array" ref="F89:S89">TRANSPOSE('A1'!B36:B49)</f>
        <v>93.202562998438793</v>
      </c>
      <c r="G89" s="225">
        <v>149.41450307527589</v>
      </c>
      <c r="H89" s="225">
        <v>83.793283164697456</v>
      </c>
      <c r="I89" s="225">
        <v>126.94141441714318</v>
      </c>
      <c r="J89" s="225">
        <v>83.282197462213773</v>
      </c>
      <c r="K89" s="225">
        <v>61.397287051089393</v>
      </c>
      <c r="L89" s="225">
        <v>75.428415635712298</v>
      </c>
      <c r="M89" s="225">
        <v>302.56648399078932</v>
      </c>
      <c r="N89" s="225">
        <v>77.075061623129855</v>
      </c>
      <c r="O89" s="225">
        <v>33.408377135216803</v>
      </c>
      <c r="P89" s="225">
        <v>211.36575353768762</v>
      </c>
      <c r="Q89" s="225">
        <v>316.08707891481424</v>
      </c>
      <c r="R89" s="225">
        <v>370.68324564685497</v>
      </c>
      <c r="S89" s="225">
        <v>194.90875797398738</v>
      </c>
      <c r="U89" s="224"/>
      <c r="V89" s="224"/>
      <c r="W89" s="224"/>
      <c r="X89" s="224"/>
      <c r="Y89" s="224"/>
      <c r="Z89" s="224"/>
    </row>
    <row r="90" spans="1:26" ht="39" x14ac:dyDescent="0.35">
      <c r="A90" s="439" t="str">
        <f t="shared" ref="A90:A121" si="72">A8</f>
        <v xml:space="preserve">Destination </v>
      </c>
      <c r="B90" s="439"/>
      <c r="C90" s="439" t="s">
        <v>0</v>
      </c>
      <c r="D90" s="272" t="s">
        <v>2238</v>
      </c>
      <c r="E90" s="272" t="s">
        <v>2239</v>
      </c>
      <c r="F90" s="439" t="str">
        <f t="shared" ref="F90:S90" si="73">F8</f>
        <v>Zone 1</v>
      </c>
      <c r="G90" s="439" t="str">
        <f t="shared" si="73"/>
        <v>Zone 2</v>
      </c>
      <c r="H90" s="439" t="str">
        <f t="shared" si="73"/>
        <v>Zone 3</v>
      </c>
      <c r="I90" s="439" t="str">
        <f t="shared" si="73"/>
        <v>Zone 4</v>
      </c>
      <c r="J90" s="439" t="str">
        <f t="shared" si="73"/>
        <v>Zone 5</v>
      </c>
      <c r="K90" s="439" t="str">
        <f t="shared" si="73"/>
        <v>Zone 6</v>
      </c>
      <c r="L90" s="439" t="str">
        <f t="shared" si="73"/>
        <v>Zone 7</v>
      </c>
      <c r="M90" s="439" t="str">
        <f t="shared" si="73"/>
        <v>Zone 8</v>
      </c>
      <c r="N90" s="439" t="str">
        <f t="shared" si="73"/>
        <v>Zone 9</v>
      </c>
      <c r="O90" s="439" t="str">
        <f t="shared" si="73"/>
        <v>Zone 10</v>
      </c>
      <c r="P90" s="439" t="str">
        <f t="shared" si="73"/>
        <v>Zone 11</v>
      </c>
      <c r="Q90" s="439" t="str">
        <f t="shared" si="73"/>
        <v>Zone 12</v>
      </c>
      <c r="R90" s="439" t="str">
        <f t="shared" si="73"/>
        <v>Zone 13</v>
      </c>
      <c r="S90" s="439" t="str">
        <f t="shared" si="73"/>
        <v>Zone 14</v>
      </c>
    </row>
    <row r="91" spans="1:26" x14ac:dyDescent="0.35">
      <c r="A91" s="440" t="str">
        <f t="shared" si="72"/>
        <v>Milton Keynes CC</v>
      </c>
      <c r="B91" s="440"/>
      <c r="C91" s="486">
        <f ca="1">'A2'!C179+'A3'!C179</f>
        <v>992.26457192779958</v>
      </c>
      <c r="D91" s="486">
        <f ca="1">'A2'!D179+'A3'!D179</f>
        <v>739.47131090793664</v>
      </c>
      <c r="E91" s="486">
        <f ca="1">'A2'!E179+'A3'!E179</f>
        <v>252.79326101986305</v>
      </c>
      <c r="F91" s="486">
        <f ca="1">'A2'!F179+'A3'!F179</f>
        <v>88.229754334921978</v>
      </c>
      <c r="G91" s="486">
        <f ca="1">'A2'!G179+'A3'!G179</f>
        <v>142.94614652468499</v>
      </c>
      <c r="H91" s="486">
        <f ca="1">'A2'!H179+'A3'!H179</f>
        <v>83.50739630538115</v>
      </c>
      <c r="I91" s="486">
        <f ca="1">'A2'!I179+'A3'!I179</f>
        <v>110.26442109617551</v>
      </c>
      <c r="J91" s="486">
        <f ca="1">'A2'!J179+'A3'!J179</f>
        <v>77.346318902027193</v>
      </c>
      <c r="K91" s="486">
        <f ca="1">'A2'!K179+'A3'!K179</f>
        <v>60.728166476849083</v>
      </c>
      <c r="L91" s="486">
        <f ca="1">'A2'!L179+'A3'!L179</f>
        <v>69.948847471945939</v>
      </c>
      <c r="M91" s="486">
        <f ca="1">'A2'!M179+'A3'!M179</f>
        <v>91.115819806156296</v>
      </c>
      <c r="N91" s="486">
        <f ca="1">'A2'!N179+'A3'!N179</f>
        <v>76.689623838309402</v>
      </c>
      <c r="O91" s="486">
        <f ca="1">'A2'!O179+'A3'!O179</f>
        <v>29.810635957641338</v>
      </c>
      <c r="P91" s="486">
        <f ca="1">'A2'!P179+'A3'!P179</f>
        <v>29.394103955093389</v>
      </c>
      <c r="Q91" s="486">
        <f ca="1">'A2'!Q179+'A3'!Q179</f>
        <v>86.549057915375627</v>
      </c>
      <c r="R91" s="486">
        <f ca="1">'A2'!R179+'A3'!R179</f>
        <v>33.930514656990781</v>
      </c>
      <c r="S91" s="486">
        <f ca="1">'A2'!S179+'A3'!S179</f>
        <v>11.803764686246936</v>
      </c>
    </row>
    <row r="92" spans="1:26" x14ac:dyDescent="0.35">
      <c r="A92" s="443" t="str">
        <f t="shared" si="72"/>
        <v>In Centre</v>
      </c>
      <c r="B92" s="443"/>
      <c r="C92" s="444">
        <f ca="1">'A2'!C180+'A3'!C180</f>
        <v>633.17582813519925</v>
      </c>
      <c r="D92" s="444">
        <f ca="1">'A2'!D180+'A3'!D180</f>
        <v>484.94250831579939</v>
      </c>
      <c r="E92" s="444">
        <f ca="1">'A2'!E180+'A3'!E180</f>
        <v>148.23331981939998</v>
      </c>
      <c r="F92" s="444">
        <f ca="1">'A2'!F180+'A3'!F180</f>
        <v>26.034425584947847</v>
      </c>
      <c r="G92" s="444">
        <f ca="1">'A2'!G180+'A3'!G180</f>
        <v>92.805379041879064</v>
      </c>
      <c r="H92" s="444">
        <f ca="1">'A2'!H180+'A3'!H180</f>
        <v>55.860989181699047</v>
      </c>
      <c r="I92" s="444">
        <f ca="1">'A2'!I180+'A3'!I180</f>
        <v>69.229834012544742</v>
      </c>
      <c r="J92" s="444">
        <f ca="1">'A2'!J180+'A3'!J180</f>
        <v>66.669065763997764</v>
      </c>
      <c r="K92" s="444">
        <f ca="1">'A2'!K180+'A3'!K180</f>
        <v>54.59332944605233</v>
      </c>
      <c r="L92" s="444">
        <f ca="1">'A2'!L180+'A3'!L180</f>
        <v>55.677365657064186</v>
      </c>
      <c r="M92" s="444">
        <f ca="1">'A2'!M180+'A3'!M180</f>
        <v>62.363506909678961</v>
      </c>
      <c r="N92" s="444">
        <f ca="1">'A2'!N180+'A3'!N180</f>
        <v>47.647872164522951</v>
      </c>
      <c r="O92" s="444">
        <f ca="1">'A2'!O180+'A3'!O180</f>
        <v>16.42424746309139</v>
      </c>
      <c r="P92" s="444">
        <f ca="1">'A2'!P180+'A3'!P180</f>
        <v>21.062416373749027</v>
      </c>
      <c r="Q92" s="444">
        <f ca="1">'A2'!Q180+'A3'!Q180</f>
        <v>41.839668917565106</v>
      </c>
      <c r="R92" s="444">
        <f ca="1">'A2'!R180+'A3'!R180</f>
        <v>16.337032796554233</v>
      </c>
      <c r="S92" s="444">
        <f ca="1">'A2'!S180+'A3'!S180</f>
        <v>6.63069482185265</v>
      </c>
    </row>
    <row r="93" spans="1:26" x14ac:dyDescent="0.35">
      <c r="A93" s="446" t="str">
        <f t="shared" si="72"/>
        <v>Central Milton Keynes</v>
      </c>
      <c r="B93" s="453"/>
      <c r="C93" s="489">
        <f ca="1">'A2'!C181+'A3'!C181</f>
        <v>143.49591779499625</v>
      </c>
      <c r="D93" s="489">
        <f ca="1">'A2'!D181+'A3'!D181</f>
        <v>117.48079590096181</v>
      </c>
      <c r="E93" s="448">
        <f ca="1">'A2'!E181+'A3'!E181</f>
        <v>26.015121894034426</v>
      </c>
      <c r="F93" s="448">
        <f ca="1">'A2'!F181+'A3'!F181</f>
        <v>5.2232203607718573</v>
      </c>
      <c r="G93" s="448">
        <f ca="1">'A2'!G181+'A3'!G181</f>
        <v>19.082878119647813</v>
      </c>
      <c r="H93" s="448">
        <f ca="1">'A2'!H181+'A3'!H181</f>
        <v>27.644318717772791</v>
      </c>
      <c r="I93" s="448">
        <f ca="1">'A2'!I181+'A3'!I181</f>
        <v>10.686372223105581</v>
      </c>
      <c r="J93" s="448">
        <f ca="1">'A2'!J181+'A3'!J181</f>
        <v>20.959588312889949</v>
      </c>
      <c r="K93" s="448">
        <f ca="1">'A2'!K181+'A3'!K181</f>
        <v>20.355493433057553</v>
      </c>
      <c r="L93" s="448">
        <f ca="1">'A2'!L181+'A3'!L181</f>
        <v>7.2679683808623157</v>
      </c>
      <c r="M93" s="448">
        <f ca="1">'A2'!M181+'A3'!M181</f>
        <v>14.000827205841301</v>
      </c>
      <c r="N93" s="448">
        <f ca="1">'A2'!N181+'A3'!N181</f>
        <v>5.0820603020428639</v>
      </c>
      <c r="O93" s="448">
        <f ca="1">'A2'!O181+'A3'!O181</f>
        <v>1.1788960508110955</v>
      </c>
      <c r="P93" s="448">
        <f ca="1">'A2'!P181+'A3'!P181</f>
        <v>2.742713536537007</v>
      </c>
      <c r="Q93" s="448">
        <f ca="1">'A2'!Q181+'A3'!Q181</f>
        <v>0</v>
      </c>
      <c r="R93" s="448">
        <f ca="1">'A2'!R181+'A3'!R181</f>
        <v>7.2026526967307269</v>
      </c>
      <c r="S93" s="448">
        <f ca="1">'A2'!S181+'A3'!S181</f>
        <v>2.0689284549253903</v>
      </c>
    </row>
    <row r="94" spans="1:26" x14ac:dyDescent="0.35">
      <c r="A94" s="450" t="str">
        <f t="shared" si="72"/>
        <v>Aldi, The Place Retail Park, Milton Keynes</v>
      </c>
      <c r="B94" s="461"/>
      <c r="C94" s="484">
        <f ca="1">'A2'!C182+'A3'!C182</f>
        <v>18.406032794259946</v>
      </c>
      <c r="D94" s="484">
        <f ca="1">'A2'!D182+'A3'!D182</f>
        <v>14.360297098558135</v>
      </c>
      <c r="E94" s="481">
        <f ca="1">'A2'!E182+'A3'!E182</f>
        <v>4.0457356957018105</v>
      </c>
      <c r="F94" s="481">
        <f ca="1">'A2'!F182+'A3'!F182</f>
        <v>0</v>
      </c>
      <c r="G94" s="481">
        <f ca="1">'A2'!G182+'A3'!G182</f>
        <v>3.3236615582341051</v>
      </c>
      <c r="H94" s="481">
        <f ca="1">'A2'!H182+'A3'!H182</f>
        <v>1.1008639175289472</v>
      </c>
      <c r="I94" s="481">
        <f ca="1">'A2'!I182+'A3'!I182</f>
        <v>1.774008083895843</v>
      </c>
      <c r="J94" s="481">
        <f ca="1">'A2'!J182+'A3'!J182</f>
        <v>1.4817590981649735</v>
      </c>
      <c r="K94" s="481">
        <f ca="1">'A2'!K182+'A3'!K182</f>
        <v>5.6580250347011081</v>
      </c>
      <c r="L94" s="481">
        <f ca="1">'A2'!L182+'A3'!L182</f>
        <v>1.0219794060331597</v>
      </c>
      <c r="M94" s="481">
        <f ca="1">'A2'!M182+'A3'!M182</f>
        <v>4.0457356957018105</v>
      </c>
      <c r="N94" s="481">
        <f ca="1">'A2'!N182+'A3'!N182</f>
        <v>0</v>
      </c>
      <c r="O94" s="481">
        <f ca="1">'A2'!O182+'A3'!O182</f>
        <v>0</v>
      </c>
      <c r="P94" s="481">
        <f ca="1">'A2'!P182+'A3'!P182</f>
        <v>0</v>
      </c>
      <c r="Q94" s="481">
        <f ca="1">'A2'!Q182+'A3'!Q182</f>
        <v>0</v>
      </c>
      <c r="R94" s="481">
        <f ca="1">'A2'!R182+'A3'!R182</f>
        <v>0</v>
      </c>
      <c r="S94" s="481">
        <f ca="1">'A2'!S182+'A3'!S182</f>
        <v>0</v>
      </c>
    </row>
    <row r="95" spans="1:26" ht="19.5" customHeight="1" x14ac:dyDescent="0.35">
      <c r="A95" s="450" t="str">
        <f t="shared" si="72"/>
        <v>Morrisons Superstore, Elder Gate, Westcroft</v>
      </c>
      <c r="B95" s="461"/>
      <c r="C95" s="484">
        <f ca="1">'A2'!C183+'A3'!C183</f>
        <v>33.081155060194511</v>
      </c>
      <c r="D95" s="484">
        <f ca="1">'A2'!D183+'A3'!D183</f>
        <v>29.880977039029645</v>
      </c>
      <c r="E95" s="481">
        <f ca="1">'A2'!E183+'A3'!E183</f>
        <v>3.2001780211648687</v>
      </c>
      <c r="F95" s="481">
        <f ca="1">'A2'!F183+'A3'!F183</f>
        <v>0</v>
      </c>
      <c r="G95" s="481">
        <f ca="1">'A2'!G183+'A3'!G183</f>
        <v>3.3640913545666868</v>
      </c>
      <c r="H95" s="481">
        <f ca="1">'A2'!H183+'A3'!H183</f>
        <v>8.7439055916656088</v>
      </c>
      <c r="I95" s="481">
        <f ca="1">'A2'!I183+'A3'!I183</f>
        <v>3.0520452943815219</v>
      </c>
      <c r="J95" s="481">
        <f ca="1">'A2'!J183+'A3'!J183</f>
        <v>6.1689945574532299</v>
      </c>
      <c r="K95" s="481">
        <f ca="1">'A2'!K183+'A3'!K183</f>
        <v>4.3231280455079233</v>
      </c>
      <c r="L95" s="481">
        <f ca="1">'A2'!L183+'A3'!L183</f>
        <v>2.5438474188354654</v>
      </c>
      <c r="M95" s="481">
        <f ca="1">'A2'!M183+'A3'!M183</f>
        <v>1.138125664673018</v>
      </c>
      <c r="N95" s="481">
        <f ca="1">'A2'!N183+'A3'!N183</f>
        <v>0.5060687258081118</v>
      </c>
      <c r="O95" s="481">
        <f ca="1">'A2'!O183+'A3'!O183</f>
        <v>1.1788960508110955</v>
      </c>
      <c r="P95" s="481">
        <f ca="1">'A2'!P183+'A3'!P183</f>
        <v>0</v>
      </c>
      <c r="Q95" s="481">
        <f ca="1">'A2'!Q183+'A3'!Q183</f>
        <v>0</v>
      </c>
      <c r="R95" s="481">
        <f ca="1">'A2'!R183+'A3'!R183</f>
        <v>2.0620523564918507</v>
      </c>
      <c r="S95" s="481">
        <f ca="1">'A2'!S183+'A3'!S183</f>
        <v>0</v>
      </c>
    </row>
    <row r="96" spans="1:26" x14ac:dyDescent="0.35">
      <c r="A96" s="450" t="str">
        <f t="shared" si="72"/>
        <v>Sainsbury's Superstore, Witan Gate, Milton Keynes</v>
      </c>
      <c r="B96" s="461"/>
      <c r="C96" s="484">
        <f ca="1">'A2'!C184+'A3'!C184</f>
        <v>79.812848601376757</v>
      </c>
      <c r="D96" s="484">
        <f ca="1">'A2'!D184+'A3'!D184</f>
        <v>66.498417271890133</v>
      </c>
      <c r="E96" s="481">
        <f ca="1">'A2'!E184+'A3'!E184</f>
        <v>13.314431329486617</v>
      </c>
      <c r="F96" s="481">
        <f ca="1">'A2'!F184+'A3'!F184</f>
        <v>4.0107781429465996</v>
      </c>
      <c r="G96" s="481">
        <f ca="1">'A2'!G184+'A3'!G184</f>
        <v>12.395125206847018</v>
      </c>
      <c r="H96" s="481">
        <f ca="1">'A2'!H184+'A3'!H184</f>
        <v>16.718821635398857</v>
      </c>
      <c r="I96" s="481">
        <f ca="1">'A2'!I184+'A3'!I184</f>
        <v>5.6864587196642447</v>
      </c>
      <c r="J96" s="481">
        <f ca="1">'A2'!J184+'A3'!J184</f>
        <v>11.972963472915314</v>
      </c>
      <c r="K96" s="481">
        <f ca="1">'A2'!K184+'A3'!K184</f>
        <v>9.1694681891227301</v>
      </c>
      <c r="L96" s="481">
        <f ca="1">'A2'!L184+'A3'!L184</f>
        <v>2.4255709229545479</v>
      </c>
      <c r="M96" s="481">
        <f ca="1">'A2'!M184+'A3'!M184</f>
        <v>3.3621889977853434</v>
      </c>
      <c r="N96" s="481">
        <f ca="1">'A2'!N184+'A3'!N184</f>
        <v>4.1192309820408273</v>
      </c>
      <c r="O96" s="481">
        <f ca="1">'A2'!O184+'A3'!O184</f>
        <v>0</v>
      </c>
      <c r="P96" s="481">
        <f ca="1">'A2'!P184+'A3'!P184</f>
        <v>2.742713536537007</v>
      </c>
      <c r="Q96" s="481">
        <f ca="1">'A2'!Q184+'A3'!Q184</f>
        <v>0</v>
      </c>
      <c r="R96" s="481">
        <f ca="1">'A2'!R184+'A3'!R184</f>
        <v>5.1406003402388762</v>
      </c>
      <c r="S96" s="481">
        <f ca="1">'A2'!S184+'A3'!S184</f>
        <v>2.0689284549253903</v>
      </c>
    </row>
    <row r="97" spans="1:19" s="3" customFormat="1" x14ac:dyDescent="0.35">
      <c r="A97" s="450" t="str">
        <f t="shared" si="72"/>
        <v>Central Milton Keynes - Other in Centre</v>
      </c>
      <c r="B97" s="461"/>
      <c r="C97" s="484">
        <f ca="1">'A2'!C185+'A3'!C185</f>
        <v>12.19588133916502</v>
      </c>
      <c r="D97" s="484">
        <f ca="1">'A2'!D185+'A3'!D185</f>
        <v>6.74110449148389</v>
      </c>
      <c r="E97" s="481">
        <f ca="1">'A2'!E185+'A3'!E185</f>
        <v>5.4547768476811287</v>
      </c>
      <c r="F97" s="481">
        <f ca="1">'A2'!F185+'A3'!F185</f>
        <v>1.2124422178252567</v>
      </c>
      <c r="G97" s="481">
        <f ca="1">'A2'!G185+'A3'!G185</f>
        <v>0</v>
      </c>
      <c r="H97" s="481">
        <f ca="1">'A2'!H185+'A3'!H185</f>
        <v>1.0807275731793746</v>
      </c>
      <c r="I97" s="481">
        <f ca="1">'A2'!I185+'A3'!I185</f>
        <v>0.17386012516397181</v>
      </c>
      <c r="J97" s="481">
        <f ca="1">'A2'!J185+'A3'!J185</f>
        <v>1.3358711843564273</v>
      </c>
      <c r="K97" s="481">
        <f ca="1">'A2'!K185+'A3'!K185</f>
        <v>1.2048721637257922</v>
      </c>
      <c r="L97" s="481">
        <f ca="1">'A2'!L185+'A3'!L185</f>
        <v>1.2765706330391435</v>
      </c>
      <c r="M97" s="481">
        <f ca="1">'A2'!M185+'A3'!M185</f>
        <v>5.4547768476811287</v>
      </c>
      <c r="N97" s="481">
        <f ca="1">'A2'!N185+'A3'!N185</f>
        <v>0.4567605941939244</v>
      </c>
      <c r="O97" s="481">
        <f ca="1">'A2'!O185+'A3'!O185</f>
        <v>0</v>
      </c>
      <c r="P97" s="481">
        <f ca="1">'A2'!P185+'A3'!P185</f>
        <v>0</v>
      </c>
      <c r="Q97" s="481">
        <f ca="1">'A2'!Q185+'A3'!Q185</f>
        <v>0</v>
      </c>
      <c r="R97" s="481">
        <f ca="1">'A2'!R185+'A3'!R185</f>
        <v>0</v>
      </c>
      <c r="S97" s="481">
        <f ca="1">'A2'!S185+'A3'!S185</f>
        <v>0</v>
      </c>
    </row>
    <row r="98" spans="1:19" x14ac:dyDescent="0.35">
      <c r="A98" s="446" t="str">
        <f t="shared" si="72"/>
        <v>Bletchley TC</v>
      </c>
      <c r="B98" s="453"/>
      <c r="C98" s="489">
        <f ca="1">'A2'!C186+'A3'!C186</f>
        <v>3.0096775833431204</v>
      </c>
      <c r="D98" s="489">
        <f ca="1">'A2'!D186+'A3'!D186</f>
        <v>3.0096775833431204</v>
      </c>
      <c r="E98" s="448">
        <f ca="1">'A2'!E186+'A3'!E186</f>
        <v>0</v>
      </c>
      <c r="F98" s="448">
        <f ca="1">'A2'!F186+'A3'!F186</f>
        <v>3.0096775833431204</v>
      </c>
      <c r="G98" s="448">
        <f ca="1">'A2'!G186+'A3'!G186</f>
        <v>0</v>
      </c>
      <c r="H98" s="448">
        <f ca="1">'A2'!H186+'A3'!H186</f>
        <v>0</v>
      </c>
      <c r="I98" s="448">
        <f ca="1">'A2'!I186+'A3'!I186</f>
        <v>0</v>
      </c>
      <c r="J98" s="448">
        <f ca="1">'A2'!J186+'A3'!J186</f>
        <v>0</v>
      </c>
      <c r="K98" s="448">
        <f ca="1">'A2'!K186+'A3'!K186</f>
        <v>0</v>
      </c>
      <c r="L98" s="448">
        <f ca="1">'A2'!L186+'A3'!L186</f>
        <v>0</v>
      </c>
      <c r="M98" s="448">
        <f ca="1">'A2'!M186+'A3'!M186</f>
        <v>0</v>
      </c>
      <c r="N98" s="448">
        <f ca="1">'A2'!N186+'A3'!N186</f>
        <v>0</v>
      </c>
      <c r="O98" s="448">
        <f ca="1">'A2'!O186+'A3'!O186</f>
        <v>0</v>
      </c>
      <c r="P98" s="448">
        <f ca="1">'A2'!P186+'A3'!P186</f>
        <v>0</v>
      </c>
      <c r="Q98" s="448">
        <f ca="1">'A2'!Q186+'A3'!Q186</f>
        <v>0</v>
      </c>
      <c r="R98" s="448">
        <f ca="1">'A2'!R186+'A3'!R186</f>
        <v>0</v>
      </c>
      <c r="S98" s="448">
        <f ca="1">'A2'!S186+'A3'!S186</f>
        <v>0</v>
      </c>
    </row>
    <row r="99" spans="1:19" x14ac:dyDescent="0.35">
      <c r="A99" s="450" t="str">
        <f t="shared" si="72"/>
        <v>Farmfoods, The Brunel Centre</v>
      </c>
      <c r="B99" s="461"/>
      <c r="C99" s="484">
        <f ca="1">'A2'!C187+'A3'!C187</f>
        <v>1.7986001293915326</v>
      </c>
      <c r="D99" s="484">
        <f ca="1">'A2'!D187+'A3'!D187</f>
        <v>1.7986001293915326</v>
      </c>
      <c r="E99" s="481">
        <f ca="1">'A2'!E187+'A3'!E187</f>
        <v>0</v>
      </c>
      <c r="F99" s="481">
        <f ca="1">'A2'!F187+'A3'!F187</f>
        <v>1.7986001293915326</v>
      </c>
      <c r="G99" s="481">
        <f ca="1">'A2'!G187+'A3'!G187</f>
        <v>0</v>
      </c>
      <c r="H99" s="481">
        <f ca="1">'A2'!H187+'A3'!H187</f>
        <v>0</v>
      </c>
      <c r="I99" s="481">
        <f ca="1">'A2'!I187+'A3'!I187</f>
        <v>0</v>
      </c>
      <c r="J99" s="481">
        <f ca="1">'A2'!J187+'A3'!J187</f>
        <v>0</v>
      </c>
      <c r="K99" s="481">
        <f ca="1">'A2'!K187+'A3'!K187</f>
        <v>0</v>
      </c>
      <c r="L99" s="481">
        <f ca="1">'A2'!L187+'A3'!L187</f>
        <v>0</v>
      </c>
      <c r="M99" s="481">
        <f ca="1">'A2'!M187+'A3'!M187</f>
        <v>0</v>
      </c>
      <c r="N99" s="481">
        <f ca="1">'A2'!N187+'A3'!N187</f>
        <v>0</v>
      </c>
      <c r="O99" s="481">
        <f ca="1">'A2'!O187+'A3'!O187</f>
        <v>0</v>
      </c>
      <c r="P99" s="481">
        <f ca="1">'A2'!P187+'A3'!P187</f>
        <v>0</v>
      </c>
      <c r="Q99" s="481">
        <f ca="1">'A2'!Q187+'A3'!Q187</f>
        <v>0</v>
      </c>
      <c r="R99" s="481">
        <f ca="1">'A2'!R187+'A3'!R187</f>
        <v>0</v>
      </c>
      <c r="S99" s="481">
        <f ca="1">'A2'!S187+'A3'!S187</f>
        <v>0</v>
      </c>
    </row>
    <row r="100" spans="1:19" x14ac:dyDescent="0.35">
      <c r="A100" s="450" t="str">
        <f t="shared" si="72"/>
        <v>Bletchley TC - Other in Centre</v>
      </c>
      <c r="B100" s="461"/>
      <c r="C100" s="484">
        <f ca="1">'A2'!C188+'A3'!C188</f>
        <v>1.2110774539515878</v>
      </c>
      <c r="D100" s="484">
        <f ca="1">'A2'!D188+'A3'!D188</f>
        <v>1.2110774539515878</v>
      </c>
      <c r="E100" s="481">
        <f ca="1">'A2'!E188+'A3'!E188</f>
        <v>0</v>
      </c>
      <c r="F100" s="481">
        <f ca="1">'A2'!F188+'A3'!F188</f>
        <v>1.2110774539515878</v>
      </c>
      <c r="G100" s="481">
        <f ca="1">'A2'!G188+'A3'!G188</f>
        <v>0</v>
      </c>
      <c r="H100" s="481">
        <f ca="1">'A2'!H188+'A3'!H188</f>
        <v>0</v>
      </c>
      <c r="I100" s="481">
        <f ca="1">'A2'!I188+'A3'!I188</f>
        <v>0</v>
      </c>
      <c r="J100" s="481">
        <f ca="1">'A2'!J188+'A3'!J188</f>
        <v>0</v>
      </c>
      <c r="K100" s="481">
        <f ca="1">'A2'!K188+'A3'!K188</f>
        <v>0</v>
      </c>
      <c r="L100" s="481">
        <f ca="1">'A2'!L188+'A3'!L188</f>
        <v>0</v>
      </c>
      <c r="M100" s="481">
        <f ca="1">'A2'!M188+'A3'!M188</f>
        <v>0</v>
      </c>
      <c r="N100" s="481">
        <f ca="1">'A2'!N188+'A3'!N188</f>
        <v>0</v>
      </c>
      <c r="O100" s="481">
        <f ca="1">'A2'!O188+'A3'!O188</f>
        <v>0</v>
      </c>
      <c r="P100" s="481">
        <f ca="1">'A2'!P188+'A3'!P188</f>
        <v>0</v>
      </c>
      <c r="Q100" s="481">
        <f ca="1">'A2'!Q188+'A3'!Q188</f>
        <v>0</v>
      </c>
      <c r="R100" s="481">
        <f ca="1">'A2'!R188+'A3'!R188</f>
        <v>0</v>
      </c>
      <c r="S100" s="481">
        <f ca="1">'A2'!S188+'A3'!S188</f>
        <v>0</v>
      </c>
    </row>
    <row r="101" spans="1:19" x14ac:dyDescent="0.35">
      <c r="A101" s="446" t="str">
        <f t="shared" si="72"/>
        <v>Kingston TC</v>
      </c>
      <c r="B101" s="453"/>
      <c r="C101" s="489">
        <f ca="1">'A2'!C189+'A3'!C189</f>
        <v>75.75835777423552</v>
      </c>
      <c r="D101" s="489">
        <f ca="1">'A2'!D189+'A3'!D189</f>
        <v>43.844012447740688</v>
      </c>
      <c r="E101" s="448">
        <f ca="1">'A2'!E189+'A3'!E189</f>
        <v>31.914345326494832</v>
      </c>
      <c r="F101" s="448">
        <f ca="1">'A2'!F189+'A3'!F189</f>
        <v>0</v>
      </c>
      <c r="G101" s="448">
        <f ca="1">'A2'!G189+'A3'!G189</f>
        <v>0.51657331822414565</v>
      </c>
      <c r="H101" s="448">
        <f ca="1">'A2'!H189+'A3'!H189</f>
        <v>3.1648914497910692</v>
      </c>
      <c r="I101" s="448">
        <f ca="1">'A2'!I189+'A3'!I189</f>
        <v>18.151385393463826</v>
      </c>
      <c r="J101" s="448">
        <f ca="1">'A2'!J189+'A3'!J189</f>
        <v>7.6022975508808379</v>
      </c>
      <c r="K101" s="448">
        <f ca="1">'A2'!K189+'A3'!K189</f>
        <v>2.7296265856696063</v>
      </c>
      <c r="L101" s="448">
        <f ca="1">'A2'!L189+'A3'!L189</f>
        <v>0</v>
      </c>
      <c r="M101" s="448">
        <f ca="1">'A2'!M189+'A3'!M189</f>
        <v>0</v>
      </c>
      <c r="N101" s="448">
        <f ca="1">'A2'!N189+'A3'!N189</f>
        <v>7.1444937467394061</v>
      </c>
      <c r="O101" s="448">
        <f ca="1">'A2'!O189+'A3'!O189</f>
        <v>4.5347444029717936</v>
      </c>
      <c r="P101" s="448">
        <f ca="1">'A2'!P189+'A3'!P189</f>
        <v>8.3375224217573329</v>
      </c>
      <c r="Q101" s="448">
        <f ca="1">'A2'!Q189+'A3'!Q189</f>
        <v>23.576822904737497</v>
      </c>
      <c r="R101" s="448">
        <f ca="1">'A2'!R189+'A3'!R189</f>
        <v>0</v>
      </c>
      <c r="S101" s="448">
        <f ca="1">'A2'!S189+'A3'!S189</f>
        <v>0</v>
      </c>
    </row>
    <row r="102" spans="1:19" x14ac:dyDescent="0.35">
      <c r="A102" s="450" t="str">
        <f t="shared" si="72"/>
        <v>Aldi, Winchester Circle, Kingston</v>
      </c>
      <c r="B102" s="461"/>
      <c r="C102" s="484">
        <f ca="1">'A2'!C190+'A3'!C190</f>
        <v>7.3631606706612169</v>
      </c>
      <c r="D102" s="484">
        <f ca="1">'A2'!D190+'A3'!D190</f>
        <v>3.0284561949750048</v>
      </c>
      <c r="E102" s="481">
        <f ca="1">'A2'!E190+'A3'!E190</f>
        <v>4.3347044756862116</v>
      </c>
      <c r="F102" s="481">
        <f ca="1">'A2'!F190+'A3'!F190</f>
        <v>0</v>
      </c>
      <c r="G102" s="481">
        <f ca="1">'A2'!G190+'A3'!G190</f>
        <v>0</v>
      </c>
      <c r="H102" s="481">
        <f ca="1">'A2'!H190+'A3'!H190</f>
        <v>0.15995048612340707</v>
      </c>
      <c r="I102" s="481">
        <f ca="1">'A2'!I190+'A3'!I190</f>
        <v>1.1866779237919518</v>
      </c>
      <c r="J102" s="481">
        <f ca="1">'A2'!J190+'A3'!J190</f>
        <v>0.38607577488460232</v>
      </c>
      <c r="K102" s="481">
        <f ca="1">'A2'!K190+'A3'!K190</f>
        <v>0</v>
      </c>
      <c r="L102" s="481">
        <f ca="1">'A2'!L190+'A3'!L190</f>
        <v>0</v>
      </c>
      <c r="M102" s="481">
        <f ca="1">'A2'!M190+'A3'!M190</f>
        <v>0</v>
      </c>
      <c r="N102" s="481">
        <f ca="1">'A2'!N190+'A3'!N190</f>
        <v>0.48427629263934152</v>
      </c>
      <c r="O102" s="481">
        <f ca="1">'A2'!O190+'A3'!O190</f>
        <v>0.81147571753570202</v>
      </c>
      <c r="P102" s="481">
        <f ca="1">'A2'!P190+'A3'!P190</f>
        <v>0</v>
      </c>
      <c r="Q102" s="481">
        <f ca="1">'A2'!Q190+'A3'!Q190</f>
        <v>4.3347044756862116</v>
      </c>
      <c r="R102" s="481">
        <f ca="1">'A2'!R190+'A3'!R190</f>
        <v>0</v>
      </c>
      <c r="S102" s="481">
        <f ca="1">'A2'!S190+'A3'!S190</f>
        <v>0</v>
      </c>
    </row>
    <row r="103" spans="1:19" x14ac:dyDescent="0.35">
      <c r="A103" s="450" t="str">
        <f t="shared" si="72"/>
        <v>Tesco Extra, Winchester Circle, Kingston</v>
      </c>
      <c r="B103" s="461"/>
      <c r="C103" s="484">
        <f ca="1">'A2'!C191+'A3'!C191</f>
        <v>67.512525157186303</v>
      </c>
      <c r="D103" s="484">
        <f ca="1">'A2'!D191+'A3'!D191</f>
        <v>40.49445688461816</v>
      </c>
      <c r="E103" s="481">
        <f ca="1">'A2'!E191+'A3'!E191</f>
        <v>27.018068272568144</v>
      </c>
      <c r="F103" s="481">
        <f ca="1">'A2'!F191+'A3'!F191</f>
        <v>0</v>
      </c>
      <c r="G103" s="481">
        <f ca="1">'A2'!G191+'A3'!G191</f>
        <v>0.51657331822414565</v>
      </c>
      <c r="H103" s="481">
        <f ca="1">'A2'!H191+'A3'!H191</f>
        <v>3.0049409636676625</v>
      </c>
      <c r="I103" s="481">
        <f ca="1">'A2'!I191+'A3'!I191</f>
        <v>16.7532887193893</v>
      </c>
      <c r="J103" s="481">
        <f ca="1">'A2'!J191+'A3'!J191</f>
        <v>7.1065411581312912</v>
      </c>
      <c r="K103" s="481">
        <f ca="1">'A2'!K191+'A3'!K191</f>
        <v>2.7296265856696063</v>
      </c>
      <c r="L103" s="481">
        <f ca="1">'A2'!L191+'A3'!L191</f>
        <v>0</v>
      </c>
      <c r="M103" s="481">
        <f ca="1">'A2'!M191+'A3'!M191</f>
        <v>0</v>
      </c>
      <c r="N103" s="481">
        <f ca="1">'A2'!N191+'A3'!N191</f>
        <v>6.6602174541000645</v>
      </c>
      <c r="O103" s="481">
        <f ca="1">'A2'!O191+'A3'!O191</f>
        <v>3.7232686854360919</v>
      </c>
      <c r="P103" s="481">
        <f ca="1">'A2'!P191+'A3'!P191</f>
        <v>7.7759498435168561</v>
      </c>
      <c r="Q103" s="481">
        <f ca="1">'A2'!Q191+'A3'!Q191</f>
        <v>19.242118429051288</v>
      </c>
      <c r="R103" s="481">
        <f ca="1">'A2'!R191+'A3'!R191</f>
        <v>0</v>
      </c>
      <c r="S103" s="481">
        <f ca="1">'A2'!S191+'A3'!S191</f>
        <v>0</v>
      </c>
    </row>
    <row r="104" spans="1:19" x14ac:dyDescent="0.35">
      <c r="A104" s="450" t="str">
        <f t="shared" si="72"/>
        <v>Kingston TC - Other in Centre</v>
      </c>
      <c r="B104" s="461"/>
      <c r="C104" s="484">
        <f ca="1">'A2'!C192+'A3'!C192</f>
        <v>0.88267194638799729</v>
      </c>
      <c r="D104" s="484">
        <f ca="1">'A2'!D192+'A3'!D192</f>
        <v>0.32109936814752138</v>
      </c>
      <c r="E104" s="481">
        <f ca="1">'A2'!E192+'A3'!E192</f>
        <v>0.56157257824047591</v>
      </c>
      <c r="F104" s="481">
        <f ca="1">'A2'!F192+'A3'!F192</f>
        <v>0</v>
      </c>
      <c r="G104" s="481">
        <f ca="1">'A2'!G192+'A3'!G192</f>
        <v>0</v>
      </c>
      <c r="H104" s="481">
        <f ca="1">'A2'!H192+'A3'!H192</f>
        <v>0</v>
      </c>
      <c r="I104" s="481">
        <f ca="1">'A2'!I192+'A3'!I192</f>
        <v>0.21141875028257756</v>
      </c>
      <c r="J104" s="481">
        <f ca="1">'A2'!J192+'A3'!J192</f>
        <v>0.10968061786494383</v>
      </c>
      <c r="K104" s="481">
        <f ca="1">'A2'!K192+'A3'!K192</f>
        <v>0</v>
      </c>
      <c r="L104" s="481">
        <f ca="1">'A2'!L192+'A3'!L192</f>
        <v>0</v>
      </c>
      <c r="M104" s="481">
        <f ca="1">'A2'!M192+'A3'!M192</f>
        <v>0</v>
      </c>
      <c r="N104" s="481">
        <f ca="1">'A2'!N192+'A3'!N192</f>
        <v>0</v>
      </c>
      <c r="O104" s="481">
        <f ca="1">'A2'!O192+'A3'!O192</f>
        <v>0</v>
      </c>
      <c r="P104" s="481">
        <f ca="1">'A2'!P192+'A3'!P192</f>
        <v>0.56157257824047591</v>
      </c>
      <c r="Q104" s="481">
        <f ca="1">'A2'!Q192+'A3'!Q192</f>
        <v>0</v>
      </c>
      <c r="R104" s="481">
        <f ca="1">'A2'!R192+'A3'!R192</f>
        <v>0</v>
      </c>
      <c r="S104" s="481">
        <f ca="1">'A2'!S192+'A3'!S192</f>
        <v>0</v>
      </c>
    </row>
    <row r="105" spans="1:19" x14ac:dyDescent="0.35">
      <c r="A105" s="446" t="str">
        <f t="shared" si="72"/>
        <v>Westcroft TC</v>
      </c>
      <c r="B105" s="453"/>
      <c r="C105" s="489">
        <f ca="1">'A2'!C193+'A3'!C193</f>
        <v>63.507404909490504</v>
      </c>
      <c r="D105" s="489">
        <f ca="1">'A2'!D193+'A3'!D193</f>
        <v>55.656747139194103</v>
      </c>
      <c r="E105" s="448">
        <f ca="1">'A2'!E193+'A3'!E193</f>
        <v>7.8506577702964027</v>
      </c>
      <c r="F105" s="448">
        <f ca="1">'A2'!F193+'A3'!F193</f>
        <v>2.0166137012133913</v>
      </c>
      <c r="G105" s="448">
        <f ca="1">'A2'!G193+'A3'!G193</f>
        <v>42.69871370417605</v>
      </c>
      <c r="H105" s="448">
        <f ca="1">'A2'!H193+'A3'!H193</f>
        <v>3.362071836613397</v>
      </c>
      <c r="I105" s="448">
        <f ca="1">'A2'!I193+'A3'!I193</f>
        <v>4.4595730105828206</v>
      </c>
      <c r="J105" s="448">
        <f ca="1">'A2'!J193+'A3'!J193</f>
        <v>0</v>
      </c>
      <c r="K105" s="448">
        <f ca="1">'A2'!K193+'A3'!K193</f>
        <v>2.8855252999483993</v>
      </c>
      <c r="L105" s="448">
        <f ca="1">'A2'!L193+'A3'!L193</f>
        <v>0.2342495866600475</v>
      </c>
      <c r="M105" s="448">
        <f ca="1">'A2'!M193+'A3'!M193</f>
        <v>0</v>
      </c>
      <c r="N105" s="448">
        <f ca="1">'A2'!N193+'A3'!N193</f>
        <v>0</v>
      </c>
      <c r="O105" s="448">
        <f ca="1">'A2'!O193+'A3'!O193</f>
        <v>0</v>
      </c>
      <c r="P105" s="448">
        <f ca="1">'A2'!P193+'A3'!P193</f>
        <v>0</v>
      </c>
      <c r="Q105" s="448">
        <f ca="1">'A2'!Q193+'A3'!Q193</f>
        <v>0</v>
      </c>
      <c r="R105" s="448">
        <f ca="1">'A2'!R193+'A3'!R193</f>
        <v>6.8716964562036225</v>
      </c>
      <c r="S105" s="448">
        <f ca="1">'A2'!S193+'A3'!S193</f>
        <v>0.97896131409277976</v>
      </c>
    </row>
    <row r="106" spans="1:19" x14ac:dyDescent="0.35">
      <c r="A106" s="450" t="str">
        <f t="shared" si="72"/>
        <v>Aldi, Barnsdale Drive, Westcroft</v>
      </c>
      <c r="B106" s="461"/>
      <c r="C106" s="484">
        <f ca="1">'A2'!C194+'A3'!C194</f>
        <v>2.2379116422456793</v>
      </c>
      <c r="D106" s="484">
        <f ca="1">'A2'!D194+'A3'!D194</f>
        <v>2.2379116422456793</v>
      </c>
      <c r="E106" s="481">
        <f ca="1">'A2'!E194+'A3'!E194</f>
        <v>0</v>
      </c>
      <c r="F106" s="481">
        <f ca="1">'A2'!F194+'A3'!F194</f>
        <v>0</v>
      </c>
      <c r="G106" s="481">
        <f ca="1">'A2'!G194+'A3'!G194</f>
        <v>1.6725589766279256</v>
      </c>
      <c r="H106" s="481">
        <f ca="1">'A2'!H194+'A3'!H194</f>
        <v>0</v>
      </c>
      <c r="I106" s="481">
        <f ca="1">'A2'!I194+'A3'!I194</f>
        <v>0</v>
      </c>
      <c r="J106" s="481">
        <f ca="1">'A2'!J194+'A3'!J194</f>
        <v>0</v>
      </c>
      <c r="K106" s="481">
        <f ca="1">'A2'!K194+'A3'!K194</f>
        <v>0.33110307895770635</v>
      </c>
      <c r="L106" s="481">
        <f ca="1">'A2'!L194+'A3'!L194</f>
        <v>0.2342495866600475</v>
      </c>
      <c r="M106" s="481">
        <f ca="1">'A2'!M194+'A3'!M194</f>
        <v>0</v>
      </c>
      <c r="N106" s="481">
        <f ca="1">'A2'!N194+'A3'!N194</f>
        <v>0</v>
      </c>
      <c r="O106" s="481">
        <f ca="1">'A2'!O194+'A3'!O194</f>
        <v>0</v>
      </c>
      <c r="P106" s="481">
        <f ca="1">'A2'!P194+'A3'!P194</f>
        <v>0</v>
      </c>
      <c r="Q106" s="481">
        <f ca="1">'A2'!Q194+'A3'!Q194</f>
        <v>0</v>
      </c>
      <c r="R106" s="481">
        <f ca="1">'A2'!R194+'A3'!R194</f>
        <v>0</v>
      </c>
      <c r="S106" s="481">
        <f ca="1">'A2'!S194+'A3'!S194</f>
        <v>0</v>
      </c>
    </row>
    <row r="107" spans="1:19" x14ac:dyDescent="0.35">
      <c r="A107" s="450" t="str">
        <f t="shared" si="72"/>
        <v>Morrisons Superstore, Barnsdale Drive, Westcroft</v>
      </c>
      <c r="B107" s="461"/>
      <c r="C107" s="484">
        <f ca="1">'A2'!C195+'A3'!C195</f>
        <v>61.269493267244826</v>
      </c>
      <c r="D107" s="484">
        <f ca="1">'A2'!D195+'A3'!D195</f>
        <v>53.418835496948425</v>
      </c>
      <c r="E107" s="481">
        <f ca="1">'A2'!E195+'A3'!E195</f>
        <v>7.8506577702964027</v>
      </c>
      <c r="F107" s="481">
        <f ca="1">'A2'!F195+'A3'!F195</f>
        <v>2.0166137012133913</v>
      </c>
      <c r="G107" s="481">
        <f ca="1">'A2'!G195+'A3'!G195</f>
        <v>41.026154727548125</v>
      </c>
      <c r="H107" s="481">
        <f ca="1">'A2'!H195+'A3'!H195</f>
        <v>3.362071836613397</v>
      </c>
      <c r="I107" s="481">
        <f ca="1">'A2'!I195+'A3'!I195</f>
        <v>4.4595730105828206</v>
      </c>
      <c r="J107" s="481">
        <f ca="1">'A2'!J195+'A3'!J195</f>
        <v>0</v>
      </c>
      <c r="K107" s="481">
        <f ca="1">'A2'!K195+'A3'!K195</f>
        <v>2.554422220990693</v>
      </c>
      <c r="L107" s="481">
        <f ca="1">'A2'!L195+'A3'!L195</f>
        <v>0</v>
      </c>
      <c r="M107" s="481">
        <f ca="1">'A2'!M195+'A3'!M195</f>
        <v>0</v>
      </c>
      <c r="N107" s="481">
        <f ca="1">'A2'!N195+'A3'!N195</f>
        <v>0</v>
      </c>
      <c r="O107" s="481">
        <f ca="1">'A2'!O195+'A3'!O195</f>
        <v>0</v>
      </c>
      <c r="P107" s="481">
        <f ca="1">'A2'!P195+'A3'!P195</f>
        <v>0</v>
      </c>
      <c r="Q107" s="481">
        <f ca="1">'A2'!Q195+'A3'!Q195</f>
        <v>0</v>
      </c>
      <c r="R107" s="481">
        <f ca="1">'A2'!R195+'A3'!R195</f>
        <v>6.8716964562036225</v>
      </c>
      <c r="S107" s="481">
        <f ca="1">'A2'!S195+'A3'!S195</f>
        <v>0.97896131409277976</v>
      </c>
    </row>
    <row r="108" spans="1:19" x14ac:dyDescent="0.35">
      <c r="A108" s="446" t="str">
        <f t="shared" si="72"/>
        <v>Wolverton TC</v>
      </c>
      <c r="B108" s="453"/>
      <c r="C108" s="489">
        <f ca="1">'A2'!C196+'A3'!C196</f>
        <v>121.02570070557711</v>
      </c>
      <c r="D108" s="489">
        <f ca="1">'A2'!D196+'A3'!D196</f>
        <v>99.12831209538929</v>
      </c>
      <c r="E108" s="448">
        <f ca="1">'A2'!E196+'A3'!E196</f>
        <v>21.897388610187811</v>
      </c>
      <c r="F108" s="448">
        <f ca="1">'A2'!F196+'A3'!F196</f>
        <v>4.8449097314845817</v>
      </c>
      <c r="G108" s="448">
        <f ca="1">'A2'!G196+'A3'!G196</f>
        <v>3.6277932666870907</v>
      </c>
      <c r="H108" s="448">
        <f ca="1">'A2'!H196+'A3'!H196</f>
        <v>2.9949409695531952</v>
      </c>
      <c r="I108" s="448">
        <f ca="1">'A2'!I196+'A3'!I196</f>
        <v>12.7221346498686</v>
      </c>
      <c r="J108" s="448">
        <f ca="1">'A2'!J196+'A3'!J196</f>
        <v>6.676423764966759</v>
      </c>
      <c r="K108" s="448">
        <f ca="1">'A2'!K196+'A3'!K196</f>
        <v>13.612596655205058</v>
      </c>
      <c r="L108" s="448">
        <f ca="1">'A2'!L196+'A3'!L196</f>
        <v>37.941847695930306</v>
      </c>
      <c r="M108" s="448">
        <f ca="1">'A2'!M196+'A3'!M196</f>
        <v>18.267061131820977</v>
      </c>
      <c r="N108" s="448">
        <f ca="1">'A2'!N196+'A3'!N196</f>
        <v>16.445165998919691</v>
      </c>
      <c r="O108" s="448">
        <f ca="1">'A2'!O196+'A3'!O196</f>
        <v>0.26249936277402808</v>
      </c>
      <c r="P108" s="448">
        <f ca="1">'A2'!P196+'A3'!P196</f>
        <v>1.375385629171876</v>
      </c>
      <c r="Q108" s="448">
        <f ca="1">'A2'!Q196+'A3'!Q196</f>
        <v>1.2216477790144347</v>
      </c>
      <c r="R108" s="448">
        <f ca="1">'A2'!R196+'A3'!R196</f>
        <v>1.0332940701805218</v>
      </c>
      <c r="S108" s="448">
        <f ca="1">'A2'!S196+'A3'!S196</f>
        <v>0</v>
      </c>
    </row>
    <row r="109" spans="1:19" x14ac:dyDescent="0.35">
      <c r="A109" s="450" t="str">
        <f t="shared" si="72"/>
        <v>Tesco Superstore, McConnell Drive, Wolverton</v>
      </c>
      <c r="B109" s="461"/>
      <c r="C109" s="484">
        <f ca="1">'A2'!C197+'A3'!C197</f>
        <v>117.21337903768222</v>
      </c>
      <c r="D109" s="484">
        <f ca="1">'A2'!D197+'A3'!D197</f>
        <v>95.315990427494398</v>
      </c>
      <c r="E109" s="481">
        <f ca="1">'A2'!E197+'A3'!E197</f>
        <v>21.897388610187811</v>
      </c>
      <c r="F109" s="481">
        <f ca="1">'A2'!F197+'A3'!F197</f>
        <v>4.8449097314845817</v>
      </c>
      <c r="G109" s="481">
        <f ca="1">'A2'!G197+'A3'!G197</f>
        <v>3.6277932666870907</v>
      </c>
      <c r="H109" s="481">
        <f ca="1">'A2'!H197+'A3'!H197</f>
        <v>2.9949409695531952</v>
      </c>
      <c r="I109" s="481">
        <f ca="1">'A2'!I197+'A3'!I197</f>
        <v>12.7221346498686</v>
      </c>
      <c r="J109" s="481">
        <f ca="1">'A2'!J197+'A3'!J197</f>
        <v>5.3406133701263059</v>
      </c>
      <c r="K109" s="481">
        <f ca="1">'A2'!K197+'A3'!K197</f>
        <v>13.612596655205058</v>
      </c>
      <c r="L109" s="481">
        <f ca="1">'A2'!L197+'A3'!L197</f>
        <v>35.465336422875851</v>
      </c>
      <c r="M109" s="481">
        <f ca="1">'A2'!M197+'A3'!M197</f>
        <v>18.267061131820977</v>
      </c>
      <c r="N109" s="481">
        <f ca="1">'A2'!N197+'A3'!N197</f>
        <v>16.445165998919691</v>
      </c>
      <c r="O109" s="481">
        <f ca="1">'A2'!O197+'A3'!O197</f>
        <v>0.26249936277402808</v>
      </c>
      <c r="P109" s="481">
        <f ca="1">'A2'!P197+'A3'!P197</f>
        <v>1.375385629171876</v>
      </c>
      <c r="Q109" s="481">
        <f ca="1">'A2'!Q197+'A3'!Q197</f>
        <v>1.2216477790144347</v>
      </c>
      <c r="R109" s="481">
        <f ca="1">'A2'!R197+'A3'!R197</f>
        <v>1.0332940701805218</v>
      </c>
      <c r="S109" s="481">
        <f ca="1">'A2'!S197+'A3'!S197</f>
        <v>0</v>
      </c>
    </row>
    <row r="110" spans="1:19" x14ac:dyDescent="0.35">
      <c r="A110" s="450" t="str">
        <f t="shared" si="72"/>
        <v>Wolverton TC - Other in Centre</v>
      </c>
      <c r="B110" s="461"/>
      <c r="C110" s="484">
        <f ca="1">'A2'!C198+'A3'!C198</f>
        <v>3.8123216678949108</v>
      </c>
      <c r="D110" s="484">
        <f ca="1">'A2'!D198+'A3'!D198</f>
        <v>3.8123216678949108</v>
      </c>
      <c r="E110" s="481">
        <f ca="1">'A2'!E198+'A3'!E198</f>
        <v>0</v>
      </c>
      <c r="F110" s="481">
        <f ca="1">'A2'!F198+'A3'!F198</f>
        <v>0</v>
      </c>
      <c r="G110" s="481">
        <f ca="1">'A2'!G198+'A3'!G198</f>
        <v>0</v>
      </c>
      <c r="H110" s="481">
        <f ca="1">'A2'!H198+'A3'!H198</f>
        <v>0</v>
      </c>
      <c r="I110" s="481">
        <f ca="1">'A2'!I198+'A3'!I198</f>
        <v>0</v>
      </c>
      <c r="J110" s="481">
        <f ca="1">'A2'!J198+'A3'!J198</f>
        <v>1.3358103948404534</v>
      </c>
      <c r="K110" s="481">
        <f ca="1">'A2'!K198+'A3'!K198</f>
        <v>0</v>
      </c>
      <c r="L110" s="481">
        <f ca="1">'A2'!L198+'A3'!L198</f>
        <v>2.4765112730544572</v>
      </c>
      <c r="M110" s="481">
        <f ca="1">'A2'!M198+'A3'!M198</f>
        <v>0</v>
      </c>
      <c r="N110" s="481">
        <f ca="1">'A2'!N198+'A3'!N198</f>
        <v>0</v>
      </c>
      <c r="O110" s="481">
        <f ca="1">'A2'!O198+'A3'!O198</f>
        <v>0</v>
      </c>
      <c r="P110" s="481">
        <f ca="1">'A2'!P198+'A3'!P198</f>
        <v>0</v>
      </c>
      <c r="Q110" s="481">
        <f ca="1">'A2'!Q198+'A3'!Q198</f>
        <v>0</v>
      </c>
      <c r="R110" s="481">
        <f ca="1">'A2'!R198+'A3'!R198</f>
        <v>0</v>
      </c>
      <c r="S110" s="481">
        <f ca="1">'A2'!S198+'A3'!S198</f>
        <v>0</v>
      </c>
    </row>
    <row r="111" spans="1:19" x14ac:dyDescent="0.35">
      <c r="A111" s="446" t="str">
        <f t="shared" si="72"/>
        <v>Newport Pagnell DC</v>
      </c>
      <c r="B111" s="453"/>
      <c r="C111" s="489">
        <f ca="1">'A2'!C199+'A3'!C199</f>
        <v>4.8770882077449151</v>
      </c>
      <c r="D111" s="489">
        <f ca="1">'A2'!D199+'A3'!D199</f>
        <v>4.8770882077449151</v>
      </c>
      <c r="E111" s="448">
        <f ca="1">'A2'!E199+'A3'!E199</f>
        <v>0</v>
      </c>
      <c r="F111" s="448">
        <f ca="1">'A2'!F199+'A3'!F199</f>
        <v>0</v>
      </c>
      <c r="G111" s="448">
        <f ca="1">'A2'!G199+'A3'!G199</f>
        <v>0</v>
      </c>
      <c r="H111" s="448">
        <f ca="1">'A2'!H199+'A3'!H199</f>
        <v>0</v>
      </c>
      <c r="I111" s="448">
        <f ca="1">'A2'!I199+'A3'!I199</f>
        <v>0</v>
      </c>
      <c r="J111" s="448">
        <f ca="1">'A2'!J199+'A3'!J199</f>
        <v>0.128230973269853</v>
      </c>
      <c r="K111" s="448">
        <f ca="1">'A2'!K199+'A3'!K199</f>
        <v>0</v>
      </c>
      <c r="L111" s="448">
        <f ca="1">'A2'!L199+'A3'!L199</f>
        <v>0</v>
      </c>
      <c r="M111" s="448">
        <f ca="1">'A2'!M199+'A3'!M199</f>
        <v>0</v>
      </c>
      <c r="N111" s="448">
        <f ca="1">'A2'!N199+'A3'!N199</f>
        <v>4.7488572344750626</v>
      </c>
      <c r="O111" s="448">
        <f ca="1">'A2'!O199+'A3'!O199</f>
        <v>0</v>
      </c>
      <c r="P111" s="448">
        <f ca="1">'A2'!P199+'A3'!P199</f>
        <v>0</v>
      </c>
      <c r="Q111" s="448">
        <f ca="1">'A2'!Q199+'A3'!Q199</f>
        <v>0</v>
      </c>
      <c r="R111" s="448">
        <f ca="1">'A2'!R199+'A3'!R199</f>
        <v>0</v>
      </c>
      <c r="S111" s="448">
        <f ca="1">'A2'!S199+'A3'!S199</f>
        <v>0</v>
      </c>
    </row>
    <row r="112" spans="1:19" x14ac:dyDescent="0.35">
      <c r="A112" s="450" t="str">
        <f t="shared" si="72"/>
        <v>Co-Op Food, High Street, Newport Pagnell</v>
      </c>
      <c r="B112" s="461"/>
      <c r="C112" s="484">
        <f ca="1">'A2'!C200+'A3'!C200</f>
        <v>4.5523453219438457</v>
      </c>
      <c r="D112" s="484">
        <f ca="1">'A2'!D200+'A3'!D200</f>
        <v>4.5523453219438457</v>
      </c>
      <c r="E112" s="481">
        <f ca="1">'A2'!E200+'A3'!E200</f>
        <v>0</v>
      </c>
      <c r="F112" s="481">
        <f ca="1">'A2'!F200+'A3'!F200</f>
        <v>0</v>
      </c>
      <c r="G112" s="481">
        <f ca="1">'A2'!G200+'A3'!G200</f>
        <v>0</v>
      </c>
      <c r="H112" s="481">
        <f ca="1">'A2'!H200+'A3'!H200</f>
        <v>0</v>
      </c>
      <c r="I112" s="481">
        <f ca="1">'A2'!I200+'A3'!I200</f>
        <v>0</v>
      </c>
      <c r="J112" s="481">
        <f ca="1">'A2'!J200+'A3'!J200</f>
        <v>0.128230973269853</v>
      </c>
      <c r="K112" s="481">
        <f ca="1">'A2'!K200+'A3'!K200</f>
        <v>0</v>
      </c>
      <c r="L112" s="481">
        <f ca="1">'A2'!L200+'A3'!L200</f>
        <v>0</v>
      </c>
      <c r="M112" s="481">
        <f ca="1">'A2'!M200+'A3'!M200</f>
        <v>0</v>
      </c>
      <c r="N112" s="481">
        <f ca="1">'A2'!N200+'A3'!N200</f>
        <v>4.4241143486739922</v>
      </c>
      <c r="O112" s="481">
        <f ca="1">'A2'!O200+'A3'!O200</f>
        <v>0</v>
      </c>
      <c r="P112" s="481">
        <f ca="1">'A2'!P200+'A3'!P200</f>
        <v>0</v>
      </c>
      <c r="Q112" s="481">
        <f ca="1">'A2'!Q200+'A3'!Q200</f>
        <v>0</v>
      </c>
      <c r="R112" s="481">
        <f ca="1">'A2'!R200+'A3'!R200</f>
        <v>0</v>
      </c>
      <c r="S112" s="481">
        <f ca="1">'A2'!S200+'A3'!S200</f>
        <v>0</v>
      </c>
    </row>
    <row r="113" spans="1:19" x14ac:dyDescent="0.35">
      <c r="A113" s="450" t="str">
        <f t="shared" si="72"/>
        <v>Newport Pagnell DC - Other in Centre</v>
      </c>
      <c r="B113" s="461"/>
      <c r="C113" s="484">
        <f ca="1">'A2'!C201+'A3'!C201</f>
        <v>0.32474288580106991</v>
      </c>
      <c r="D113" s="484">
        <f ca="1">'A2'!D201+'A3'!D201</f>
        <v>0.32474288580106991</v>
      </c>
      <c r="E113" s="481">
        <f ca="1">'A2'!E201+'A3'!E201</f>
        <v>0</v>
      </c>
      <c r="F113" s="481">
        <f ca="1">'A2'!F201+'A3'!F201</f>
        <v>0</v>
      </c>
      <c r="G113" s="481">
        <f ca="1">'A2'!G201+'A3'!G201</f>
        <v>0</v>
      </c>
      <c r="H113" s="481">
        <f ca="1">'A2'!H201+'A3'!H201</f>
        <v>0</v>
      </c>
      <c r="I113" s="481">
        <f ca="1">'A2'!I201+'A3'!I201</f>
        <v>0</v>
      </c>
      <c r="J113" s="481">
        <f ca="1">'A2'!J201+'A3'!J201</f>
        <v>0</v>
      </c>
      <c r="K113" s="481">
        <f ca="1">'A2'!K201+'A3'!K201</f>
        <v>0</v>
      </c>
      <c r="L113" s="481">
        <f ca="1">'A2'!L201+'A3'!L201</f>
        <v>0</v>
      </c>
      <c r="M113" s="481">
        <f ca="1">'A2'!M201+'A3'!M201</f>
        <v>0</v>
      </c>
      <c r="N113" s="481">
        <f ca="1">'A2'!N201+'A3'!N201</f>
        <v>0.32474288580106991</v>
      </c>
      <c r="O113" s="481">
        <f ca="1">'A2'!O201+'A3'!O201</f>
        <v>0</v>
      </c>
      <c r="P113" s="481">
        <f ca="1">'A2'!P201+'A3'!P201</f>
        <v>0</v>
      </c>
      <c r="Q113" s="481">
        <f ca="1">'A2'!Q201+'A3'!Q201</f>
        <v>0</v>
      </c>
      <c r="R113" s="481">
        <f ca="1">'A2'!R201+'A3'!R201</f>
        <v>0</v>
      </c>
      <c r="S113" s="481">
        <f ca="1">'A2'!S201+'A3'!S201</f>
        <v>0</v>
      </c>
    </row>
    <row r="114" spans="1:19" x14ac:dyDescent="0.35">
      <c r="A114" s="453" t="str">
        <f t="shared" si="72"/>
        <v>Olney DC</v>
      </c>
      <c r="B114" s="490"/>
      <c r="C114" s="489">
        <f ca="1">'A2'!C202+'A3'!C202</f>
        <v>9.9306334229397866</v>
      </c>
      <c r="D114" s="489">
        <f ca="1">'A2'!D202+'A3'!D202</f>
        <v>9.9306334229397866</v>
      </c>
      <c r="E114" s="449">
        <f ca="1">'A2'!E202+'A3'!E202</f>
        <v>0</v>
      </c>
      <c r="F114" s="449">
        <f ca="1">'A2'!F202+'A3'!F202</f>
        <v>0</v>
      </c>
      <c r="G114" s="449">
        <f ca="1">'A2'!G202+'A3'!G202</f>
        <v>0</v>
      </c>
      <c r="H114" s="449">
        <f ca="1">'A2'!H202+'A3'!H202</f>
        <v>0</v>
      </c>
      <c r="I114" s="449">
        <f ca="1">'A2'!I202+'A3'!I202</f>
        <v>0</v>
      </c>
      <c r="J114" s="449">
        <f ca="1">'A2'!J202+'A3'!J202</f>
        <v>0</v>
      </c>
      <c r="K114" s="449">
        <f ca="1">'A2'!K202+'A3'!K202</f>
        <v>0</v>
      </c>
      <c r="L114" s="449">
        <f ca="1">'A2'!L202+'A3'!L202</f>
        <v>0</v>
      </c>
      <c r="M114" s="449">
        <f ca="1">'A2'!M202+'A3'!M202</f>
        <v>0</v>
      </c>
      <c r="N114" s="449">
        <f ca="1">'A2'!N202+'A3'!N202</f>
        <v>1.0259033576106575</v>
      </c>
      <c r="O114" s="449">
        <f ca="1">'A2'!O202+'A3'!O202</f>
        <v>8.9047300653291295</v>
      </c>
      <c r="P114" s="449">
        <f ca="1">'A2'!P202+'A3'!P202</f>
        <v>0</v>
      </c>
      <c r="Q114" s="449">
        <f ca="1">'A2'!Q202+'A3'!Q202</f>
        <v>0</v>
      </c>
      <c r="R114" s="449">
        <f ca="1">'A2'!R202+'A3'!R202</f>
        <v>0</v>
      </c>
      <c r="S114" s="449">
        <f ca="1">'A2'!S202+'A3'!S202</f>
        <v>0</v>
      </c>
    </row>
    <row r="115" spans="1:19" x14ac:dyDescent="0.35">
      <c r="A115" s="450" t="str">
        <f t="shared" si="72"/>
        <v>Co-Op Food, Stanley Court</v>
      </c>
      <c r="B115" s="461"/>
      <c r="C115" s="484">
        <f ca="1">'A2'!C203+'A3'!C203</f>
        <v>7.8207122139750673</v>
      </c>
      <c r="D115" s="484">
        <f ca="1">'A2'!D203+'A3'!D203</f>
        <v>7.8207122139750673</v>
      </c>
      <c r="E115" s="481">
        <f ca="1">'A2'!E203+'A3'!E203</f>
        <v>0</v>
      </c>
      <c r="F115" s="481">
        <f ca="1">'A2'!F203+'A3'!F203</f>
        <v>0</v>
      </c>
      <c r="G115" s="481">
        <f ca="1">'A2'!G203+'A3'!G203</f>
        <v>0</v>
      </c>
      <c r="H115" s="481">
        <f ca="1">'A2'!H203+'A3'!H203</f>
        <v>0</v>
      </c>
      <c r="I115" s="481">
        <f ca="1">'A2'!I203+'A3'!I203</f>
        <v>0</v>
      </c>
      <c r="J115" s="481">
        <f ca="1">'A2'!J203+'A3'!J203</f>
        <v>0</v>
      </c>
      <c r="K115" s="481">
        <f ca="1">'A2'!K203+'A3'!K203</f>
        <v>0</v>
      </c>
      <c r="L115" s="481">
        <f ca="1">'A2'!L203+'A3'!L203</f>
        <v>0</v>
      </c>
      <c r="M115" s="481">
        <f ca="1">'A2'!M203+'A3'!M203</f>
        <v>0</v>
      </c>
      <c r="N115" s="481">
        <f ca="1">'A2'!N203+'A3'!N203</f>
        <v>0.56476888192833585</v>
      </c>
      <c r="O115" s="481">
        <f ca="1">'A2'!O203+'A3'!O203</f>
        <v>7.2559433320467317</v>
      </c>
      <c r="P115" s="481">
        <f ca="1">'A2'!P203+'A3'!P203</f>
        <v>0</v>
      </c>
      <c r="Q115" s="481">
        <f ca="1">'A2'!Q203+'A3'!Q203</f>
        <v>0</v>
      </c>
      <c r="R115" s="481">
        <f ca="1">'A2'!R203+'A3'!R203</f>
        <v>0</v>
      </c>
      <c r="S115" s="481">
        <f ca="1">'A2'!S203+'A3'!S203</f>
        <v>0</v>
      </c>
    </row>
    <row r="116" spans="1:19" x14ac:dyDescent="0.35">
      <c r="A116" s="450" t="str">
        <f t="shared" si="72"/>
        <v>Olney DC - Other in Centre</v>
      </c>
      <c r="B116" s="461"/>
      <c r="C116" s="484">
        <f ca="1">'A2'!C204+'A3'!C204</f>
        <v>2.1099212089647188</v>
      </c>
      <c r="D116" s="484">
        <f ca="1">'A2'!D204+'A3'!D204</f>
        <v>2.1099212089647188</v>
      </c>
      <c r="E116" s="481">
        <f ca="1">'A2'!E204+'A3'!E204</f>
        <v>0</v>
      </c>
      <c r="F116" s="481">
        <f ca="1">'A2'!F204+'A3'!F204</f>
        <v>0</v>
      </c>
      <c r="G116" s="481">
        <f ca="1">'A2'!G204+'A3'!G204</f>
        <v>0</v>
      </c>
      <c r="H116" s="481">
        <f ca="1">'A2'!H204+'A3'!H204</f>
        <v>0</v>
      </c>
      <c r="I116" s="481">
        <f ca="1">'A2'!I204+'A3'!I204</f>
        <v>0</v>
      </c>
      <c r="J116" s="481">
        <f ca="1">'A2'!J204+'A3'!J204</f>
        <v>0</v>
      </c>
      <c r="K116" s="481">
        <f ca="1">'A2'!K204+'A3'!K204</f>
        <v>0</v>
      </c>
      <c r="L116" s="481">
        <f ca="1">'A2'!L204+'A3'!L204</f>
        <v>0</v>
      </c>
      <c r="M116" s="481">
        <f ca="1">'A2'!M204+'A3'!M204</f>
        <v>0</v>
      </c>
      <c r="N116" s="481">
        <f ca="1">'A2'!N204+'A3'!N204</f>
        <v>0.46113447568232163</v>
      </c>
      <c r="O116" s="481">
        <f ca="1">'A2'!O204+'A3'!O204</f>
        <v>1.6487867332823973</v>
      </c>
      <c r="P116" s="481">
        <f ca="1">'A2'!P204+'A3'!P204</f>
        <v>0</v>
      </c>
      <c r="Q116" s="481">
        <f ca="1">'A2'!Q204+'A3'!Q204</f>
        <v>0</v>
      </c>
      <c r="R116" s="481">
        <f ca="1">'A2'!R204+'A3'!R204</f>
        <v>0</v>
      </c>
      <c r="S116" s="481">
        <f ca="1">'A2'!S204+'A3'!S204</f>
        <v>0</v>
      </c>
    </row>
    <row r="117" spans="1:19" x14ac:dyDescent="0.35">
      <c r="A117" s="446" t="str">
        <f t="shared" si="72"/>
        <v>Stony Stratford DC</v>
      </c>
      <c r="B117" s="453"/>
      <c r="C117" s="489">
        <f ca="1">'A2'!C205+'A3'!C205</f>
        <v>1.0760141350757058</v>
      </c>
      <c r="D117" s="489">
        <f ca="1">'A2'!D205+'A3'!D205</f>
        <v>0.10699669723188193</v>
      </c>
      <c r="E117" s="448">
        <f ca="1">'A2'!E205+'A3'!E205</f>
        <v>0.96901743784382388</v>
      </c>
      <c r="F117" s="448">
        <f ca="1">'A2'!F205+'A3'!F205</f>
        <v>0</v>
      </c>
      <c r="G117" s="448">
        <f ca="1">'A2'!G205+'A3'!G205</f>
        <v>0</v>
      </c>
      <c r="H117" s="448">
        <f ca="1">'A2'!H205+'A3'!H205</f>
        <v>0</v>
      </c>
      <c r="I117" s="448">
        <f ca="1">'A2'!I205+'A3'!I205</f>
        <v>0</v>
      </c>
      <c r="J117" s="448">
        <f ca="1">'A2'!J205+'A3'!J205</f>
        <v>0</v>
      </c>
      <c r="K117" s="448">
        <f ca="1">'A2'!K205+'A3'!K205</f>
        <v>4.2020450430255755E-2</v>
      </c>
      <c r="L117" s="448">
        <f ca="1">'A2'!L205+'A3'!L205</f>
        <v>6.497624680162617E-2</v>
      </c>
      <c r="M117" s="448">
        <f ca="1">'A2'!M205+'A3'!M205</f>
        <v>0.96901743784382388</v>
      </c>
      <c r="N117" s="448">
        <f ca="1">'A2'!N205+'A3'!N205</f>
        <v>0</v>
      </c>
      <c r="O117" s="448">
        <f ca="1">'A2'!O205+'A3'!O205</f>
        <v>0</v>
      </c>
      <c r="P117" s="448">
        <f ca="1">'A2'!P205+'A3'!P205</f>
        <v>0</v>
      </c>
      <c r="Q117" s="448">
        <f ca="1">'A2'!Q205+'A3'!Q205</f>
        <v>0</v>
      </c>
      <c r="R117" s="448">
        <f ca="1">'A2'!R205+'A3'!R205</f>
        <v>0</v>
      </c>
      <c r="S117" s="448">
        <f ca="1">'A2'!S205+'A3'!S205</f>
        <v>0</v>
      </c>
    </row>
    <row r="118" spans="1:19" x14ac:dyDescent="0.35">
      <c r="A118" s="450" t="str">
        <f t="shared" si="72"/>
        <v>Tesco Express, Cofferidge Close, Stony Stratford</v>
      </c>
      <c r="B118" s="461"/>
      <c r="C118" s="484">
        <f ca="1">'A2'!C206+'A3'!C206</f>
        <v>1.0110378882740796</v>
      </c>
      <c r="D118" s="484">
        <f ca="1">'A2'!D206+'A3'!D206</f>
        <v>4.2020450430255755E-2</v>
      </c>
      <c r="E118" s="481">
        <f ca="1">'A2'!E206+'A3'!E206</f>
        <v>0.96901743784382388</v>
      </c>
      <c r="F118" s="481">
        <f ca="1">'A2'!F206+'A3'!F206</f>
        <v>0</v>
      </c>
      <c r="G118" s="481">
        <f ca="1">'A2'!G206+'A3'!G206</f>
        <v>0</v>
      </c>
      <c r="H118" s="481">
        <f ca="1">'A2'!H206+'A3'!H206</f>
        <v>0</v>
      </c>
      <c r="I118" s="481">
        <f ca="1">'A2'!I206+'A3'!I206</f>
        <v>0</v>
      </c>
      <c r="J118" s="481">
        <f ca="1">'A2'!J206+'A3'!J206</f>
        <v>0</v>
      </c>
      <c r="K118" s="481">
        <f ca="1">'A2'!K206+'A3'!K206</f>
        <v>4.2020450430255755E-2</v>
      </c>
      <c r="L118" s="481">
        <f ca="1">'A2'!L206+'A3'!L206</f>
        <v>0</v>
      </c>
      <c r="M118" s="481">
        <f ca="1">'A2'!M206+'A3'!M206</f>
        <v>0.96901743784382388</v>
      </c>
      <c r="N118" s="481">
        <f ca="1">'A2'!N206+'A3'!N206</f>
        <v>0</v>
      </c>
      <c r="O118" s="481">
        <f ca="1">'A2'!O206+'A3'!O206</f>
        <v>0</v>
      </c>
      <c r="P118" s="481">
        <f ca="1">'A2'!P206+'A3'!P206</f>
        <v>0</v>
      </c>
      <c r="Q118" s="481">
        <f ca="1">'A2'!Q206+'A3'!Q206</f>
        <v>0</v>
      </c>
      <c r="R118" s="481">
        <f ca="1">'A2'!R206+'A3'!R206</f>
        <v>0</v>
      </c>
      <c r="S118" s="481">
        <f ca="1">'A2'!S206+'A3'!S206</f>
        <v>0</v>
      </c>
    </row>
    <row r="119" spans="1:19" x14ac:dyDescent="0.35">
      <c r="A119" s="450" t="str">
        <f t="shared" si="72"/>
        <v>Stony Stratford DC - Other in Centre</v>
      </c>
      <c r="B119" s="461"/>
      <c r="C119" s="484">
        <f ca="1">'A2'!C207+'A3'!C207</f>
        <v>6.497624680162617E-2</v>
      </c>
      <c r="D119" s="484">
        <f ca="1">'A2'!D207+'A3'!D207</f>
        <v>6.497624680162617E-2</v>
      </c>
      <c r="E119" s="481">
        <f ca="1">'A2'!E207+'A3'!E207</f>
        <v>0</v>
      </c>
      <c r="F119" s="481">
        <f ca="1">'A2'!F207+'A3'!F207</f>
        <v>0</v>
      </c>
      <c r="G119" s="481">
        <f ca="1">'A2'!G207+'A3'!G207</f>
        <v>0</v>
      </c>
      <c r="H119" s="481">
        <f ca="1">'A2'!H207+'A3'!H207</f>
        <v>0</v>
      </c>
      <c r="I119" s="481">
        <f ca="1">'A2'!I207+'A3'!I207</f>
        <v>0</v>
      </c>
      <c r="J119" s="481">
        <f ca="1">'A2'!J207+'A3'!J207</f>
        <v>0</v>
      </c>
      <c r="K119" s="481">
        <f ca="1">'A2'!K207+'A3'!K207</f>
        <v>0</v>
      </c>
      <c r="L119" s="481">
        <f ca="1">'A2'!L207+'A3'!L207</f>
        <v>6.497624680162617E-2</v>
      </c>
      <c r="M119" s="481">
        <f ca="1">'A2'!M207+'A3'!M207</f>
        <v>0</v>
      </c>
      <c r="N119" s="481">
        <f ca="1">'A2'!N207+'A3'!N207</f>
        <v>0</v>
      </c>
      <c r="O119" s="481">
        <f ca="1">'A2'!O207+'A3'!O207</f>
        <v>0</v>
      </c>
      <c r="P119" s="481">
        <f ca="1">'A2'!P207+'A3'!P207</f>
        <v>0</v>
      </c>
      <c r="Q119" s="481">
        <f ca="1">'A2'!Q207+'A3'!Q207</f>
        <v>0</v>
      </c>
      <c r="R119" s="481">
        <f ca="1">'A2'!R207+'A3'!R207</f>
        <v>0</v>
      </c>
      <c r="S119" s="481">
        <f ca="1">'A2'!S207+'A3'!S207</f>
        <v>0</v>
      </c>
    </row>
    <row r="120" spans="1:19" x14ac:dyDescent="0.35">
      <c r="A120" s="446" t="str">
        <f t="shared" si="72"/>
        <v>Woburn Sands DC</v>
      </c>
      <c r="B120" s="453"/>
      <c r="C120" s="489">
        <f ca="1">'A2'!C208+'A3'!C208</f>
        <v>13.460114531269657</v>
      </c>
      <c r="D120" s="489">
        <f ca="1">'A2'!D208+'A3'!D208</f>
        <v>1.5295180747046078</v>
      </c>
      <c r="E120" s="448">
        <f ca="1">'A2'!E208+'A3'!E208</f>
        <v>11.93059645656505</v>
      </c>
      <c r="F120" s="448">
        <f ca="1">'A2'!F208+'A3'!F208</f>
        <v>0</v>
      </c>
      <c r="G120" s="448">
        <f ca="1">'A2'!G208+'A3'!G208</f>
        <v>0</v>
      </c>
      <c r="H120" s="448">
        <f ca="1">'A2'!H208+'A3'!H208</f>
        <v>0</v>
      </c>
      <c r="I120" s="448">
        <f ca="1">'A2'!I208+'A3'!I208</f>
        <v>1.2302481365922171</v>
      </c>
      <c r="J120" s="448">
        <f ca="1">'A2'!J208+'A3'!J208</f>
        <v>0</v>
      </c>
      <c r="K120" s="448">
        <f ca="1">'A2'!K208+'A3'!K208</f>
        <v>0</v>
      </c>
      <c r="L120" s="448">
        <f ca="1">'A2'!L208+'A3'!L208</f>
        <v>0.29926993811239044</v>
      </c>
      <c r="M120" s="448">
        <f ca="1">'A2'!M208+'A3'!M208</f>
        <v>0</v>
      </c>
      <c r="N120" s="448">
        <f ca="1">'A2'!N208+'A3'!N208</f>
        <v>0</v>
      </c>
      <c r="O120" s="448">
        <f ca="1">'A2'!O208+'A3'!O208</f>
        <v>0</v>
      </c>
      <c r="P120" s="448">
        <f ca="1">'A2'!P208+'A3'!P208</f>
        <v>0</v>
      </c>
      <c r="Q120" s="448">
        <f ca="1">'A2'!Q208+'A3'!Q208</f>
        <v>11.93059645656505</v>
      </c>
      <c r="R120" s="448">
        <f ca="1">'A2'!R208+'A3'!R208</f>
        <v>0</v>
      </c>
      <c r="S120" s="448">
        <f ca="1">'A2'!S208+'A3'!S208</f>
        <v>0</v>
      </c>
    </row>
    <row r="121" spans="1:19" x14ac:dyDescent="0.35">
      <c r="A121" s="450" t="str">
        <f t="shared" si="72"/>
        <v>Woburn Sands DC - Other in Centre</v>
      </c>
      <c r="B121" s="461"/>
      <c r="C121" s="484">
        <f ca="1">'A2'!C209+'A3'!C209</f>
        <v>13.460114531269657</v>
      </c>
      <c r="D121" s="484">
        <f ca="1">'A2'!D209+'A3'!D209</f>
        <v>1.5295180747046078</v>
      </c>
      <c r="E121" s="481">
        <f ca="1">'A2'!E209+'A3'!E209</f>
        <v>11.93059645656505</v>
      </c>
      <c r="F121" s="481">
        <f ca="1">'A2'!F209+'A3'!F209</f>
        <v>0</v>
      </c>
      <c r="G121" s="481">
        <f ca="1">'A2'!G209+'A3'!G209</f>
        <v>0</v>
      </c>
      <c r="H121" s="481">
        <f ca="1">'A2'!H209+'A3'!H209</f>
        <v>0</v>
      </c>
      <c r="I121" s="481">
        <f ca="1">'A2'!I209+'A3'!I209</f>
        <v>1.2302481365922171</v>
      </c>
      <c r="J121" s="481">
        <f ca="1">'A2'!J209+'A3'!J209</f>
        <v>0</v>
      </c>
      <c r="K121" s="481">
        <f ca="1">'A2'!K209+'A3'!K209</f>
        <v>0</v>
      </c>
      <c r="L121" s="481">
        <f ca="1">'A2'!L209+'A3'!L209</f>
        <v>0.29926993811239044</v>
      </c>
      <c r="M121" s="481">
        <f ca="1">'A2'!M209+'A3'!M209</f>
        <v>0</v>
      </c>
      <c r="N121" s="481">
        <f ca="1">'A2'!N209+'A3'!N209</f>
        <v>0</v>
      </c>
      <c r="O121" s="481">
        <f ca="1">'A2'!O209+'A3'!O209</f>
        <v>0</v>
      </c>
      <c r="P121" s="481">
        <f ca="1">'A2'!P209+'A3'!P209</f>
        <v>0</v>
      </c>
      <c r="Q121" s="481">
        <f ca="1">'A2'!Q209+'A3'!Q209</f>
        <v>11.93059645656505</v>
      </c>
      <c r="R121" s="481">
        <f ca="1">'A2'!R209+'A3'!R209</f>
        <v>0</v>
      </c>
      <c r="S121" s="481">
        <f ca="1">'A2'!S209+'A3'!S209</f>
        <v>0</v>
      </c>
    </row>
    <row r="122" spans="1:19" x14ac:dyDescent="0.35">
      <c r="A122" s="453" t="str">
        <f t="shared" ref="A122:A153" si="74">A40</f>
        <v>Local Centres</v>
      </c>
      <c r="B122" s="453"/>
      <c r="C122" s="489">
        <f ca="1">'A2'!C210+'A3'!C210</f>
        <v>197.03491907052674</v>
      </c>
      <c r="D122" s="489">
        <f ca="1">'A2'!D210+'A3'!D210</f>
        <v>149.37872674654912</v>
      </c>
      <c r="E122" s="448">
        <f ca="1">'A2'!E210+'A3'!E210</f>
        <v>47.656192323977628</v>
      </c>
      <c r="F122" s="448">
        <f ca="1">'A2'!F210+'A3'!F210</f>
        <v>10.940004208134898</v>
      </c>
      <c r="G122" s="448">
        <f ca="1">'A2'!G210+'A3'!G210</f>
        <v>26.879420633143965</v>
      </c>
      <c r="H122" s="448">
        <f ca="1">'A2'!H210+'A3'!H210</f>
        <v>18.694766207968605</v>
      </c>
      <c r="I122" s="448">
        <f ca="1">'A2'!I210+'A3'!I210</f>
        <v>21.980120598931695</v>
      </c>
      <c r="J122" s="448">
        <f ca="1">'A2'!J210+'A3'!J210</f>
        <v>31.302525161990367</v>
      </c>
      <c r="K122" s="448">
        <f ca="1">'A2'!K210+'A3'!K210</f>
        <v>14.968067021741462</v>
      </c>
      <c r="L122" s="448">
        <f ca="1">'A2'!L210+'A3'!L210</f>
        <v>9.8690538086975081</v>
      </c>
      <c r="M122" s="448">
        <f ca="1">'A2'!M210+'A3'!M210</f>
        <v>29.126601134172859</v>
      </c>
      <c r="N122" s="448">
        <f ca="1">'A2'!N210+'A3'!N210</f>
        <v>13.201391524735273</v>
      </c>
      <c r="O122" s="448">
        <f ca="1">'A2'!O210+'A3'!O210</f>
        <v>1.5433775812053447</v>
      </c>
      <c r="P122" s="448">
        <f ca="1">'A2'!P210+'A3'!P210</f>
        <v>8.6067947862828085</v>
      </c>
      <c r="Q122" s="448">
        <f ca="1">'A2'!Q210+'A3'!Q210</f>
        <v>5.1106017772481227</v>
      </c>
      <c r="R122" s="448">
        <f ca="1">'A2'!R210+'A3'!R210</f>
        <v>1.2293895734393594</v>
      </c>
      <c r="S122" s="448">
        <f ca="1">'A2'!S210+'A3'!S210</f>
        <v>3.5828050528344795</v>
      </c>
    </row>
    <row r="123" spans="1:19" x14ac:dyDescent="0.35">
      <c r="A123" s="450" t="str">
        <f t="shared" si="74"/>
        <v>Stantonbury LC - Aldi</v>
      </c>
      <c r="B123" s="461"/>
      <c r="C123" s="484">
        <f ca="1">'A2'!C211+'A3'!C211</f>
        <v>44.449299634653634</v>
      </c>
      <c r="D123" s="484">
        <f ca="1">'A2'!D211+'A3'!D211</f>
        <v>35.543030755056719</v>
      </c>
      <c r="E123" s="481">
        <f ca="1">'A2'!E211+'A3'!E211</f>
        <v>8.9062688795969187</v>
      </c>
      <c r="F123" s="481">
        <f ca="1">'A2'!F211+'A3'!F211</f>
        <v>2.809669142307186</v>
      </c>
      <c r="G123" s="481">
        <f ca="1">'A2'!G211+'A3'!G211</f>
        <v>0</v>
      </c>
      <c r="H123" s="481">
        <f ca="1">'A2'!H211+'A3'!H211</f>
        <v>0.11126737452875553</v>
      </c>
      <c r="I123" s="481">
        <f ca="1">'A2'!I211+'A3'!I211</f>
        <v>2.0052741988390421</v>
      </c>
      <c r="J123" s="481">
        <f ca="1">'A2'!J211+'A3'!J211</f>
        <v>11.853496275590839</v>
      </c>
      <c r="K123" s="481">
        <f ca="1">'A2'!K211+'A3'!K211</f>
        <v>6.6559494601058198</v>
      </c>
      <c r="L123" s="481">
        <f ca="1">'A2'!L211+'A3'!L211</f>
        <v>6.8962410854976124</v>
      </c>
      <c r="M123" s="481">
        <f ca="1">'A2'!M211+'A3'!M211</f>
        <v>8.9062688795969187</v>
      </c>
      <c r="N123" s="481">
        <f ca="1">'A2'!N211+'A3'!N211</f>
        <v>4.9698640985987215</v>
      </c>
      <c r="O123" s="481">
        <f ca="1">'A2'!O211+'A3'!O211</f>
        <v>0.24126911958873992</v>
      </c>
      <c r="P123" s="481">
        <f ca="1">'A2'!P211+'A3'!P211</f>
        <v>0</v>
      </c>
      <c r="Q123" s="481">
        <f ca="1">'A2'!Q211+'A3'!Q211</f>
        <v>0</v>
      </c>
      <c r="R123" s="481">
        <f ca="1">'A2'!R211+'A3'!R211</f>
        <v>0</v>
      </c>
      <c r="S123" s="481">
        <f ca="1">'A2'!S211+'A3'!S211</f>
        <v>0</v>
      </c>
    </row>
    <row r="124" spans="1:19" x14ac:dyDescent="0.35">
      <c r="A124" s="450" t="str">
        <f t="shared" si="74"/>
        <v>Willen LC - Sainsbury's Local, Granville Square</v>
      </c>
      <c r="B124" s="461"/>
      <c r="C124" s="484">
        <f ca="1">'A2'!C212+'A3'!C212</f>
        <v>10.906621651130685</v>
      </c>
      <c r="D124" s="484">
        <f ca="1">'A2'!D212+'A3'!D212</f>
        <v>10.906621651130685</v>
      </c>
      <c r="E124" s="481">
        <f ca="1">'A2'!E212+'A3'!E212</f>
        <v>0</v>
      </c>
      <c r="F124" s="481">
        <f ca="1">'A2'!F212+'A3'!F212</f>
        <v>2.7383330103698102</v>
      </c>
      <c r="G124" s="481">
        <f ca="1">'A2'!G212+'A3'!G212</f>
        <v>0.60551824653034214</v>
      </c>
      <c r="H124" s="481">
        <f ca="1">'A2'!H212+'A3'!H212</f>
        <v>1.4826728329090344</v>
      </c>
      <c r="I124" s="481">
        <f ca="1">'A2'!I212+'A3'!I212</f>
        <v>3.0651778585316132</v>
      </c>
      <c r="J124" s="481">
        <f ca="1">'A2'!J212+'A3'!J212</f>
        <v>3.0149197027898857</v>
      </c>
      <c r="K124" s="481">
        <f ca="1">'A2'!K212+'A3'!K212</f>
        <v>0</v>
      </c>
      <c r="L124" s="481">
        <f ca="1">'A2'!L212+'A3'!L212</f>
        <v>0</v>
      </c>
      <c r="M124" s="481">
        <f ca="1">'A2'!M212+'A3'!M212</f>
        <v>0</v>
      </c>
      <c r="N124" s="481">
        <f ca="1">'A2'!N212+'A3'!N212</f>
        <v>0</v>
      </c>
      <c r="O124" s="481">
        <f ca="1">'A2'!O212+'A3'!O212</f>
        <v>0</v>
      </c>
      <c r="P124" s="481">
        <f ca="1">'A2'!P212+'A3'!P212</f>
        <v>0</v>
      </c>
      <c r="Q124" s="481">
        <f ca="1">'A2'!Q212+'A3'!Q212</f>
        <v>0</v>
      </c>
      <c r="R124" s="481">
        <f ca="1">'A2'!R212+'A3'!R212</f>
        <v>0</v>
      </c>
      <c r="S124" s="481">
        <f ca="1">'A2'!S212+'A3'!S212</f>
        <v>0</v>
      </c>
    </row>
    <row r="125" spans="1:19" x14ac:dyDescent="0.35">
      <c r="A125" s="450" t="str">
        <f t="shared" si="74"/>
        <v>Shenley Church End LC - Sainsbury's Superstore, Engaine Drive</v>
      </c>
      <c r="B125" s="491"/>
      <c r="C125" s="484">
        <f ca="1">'A2'!C213+'A3'!C213</f>
        <v>28.741970175924763</v>
      </c>
      <c r="D125" s="484">
        <f ca="1">'A2'!D213+'A3'!D213</f>
        <v>19.847043150486567</v>
      </c>
      <c r="E125" s="482">
        <f ca="1">'A2'!E213+'A3'!E213</f>
        <v>8.8949270254381965</v>
      </c>
      <c r="F125" s="482">
        <f ca="1">'A2'!F213+'A3'!F213</f>
        <v>0.97487710711237296</v>
      </c>
      <c r="G125" s="482">
        <f ca="1">'A2'!G213+'A3'!G213</f>
        <v>11.629406785718894</v>
      </c>
      <c r="H125" s="482">
        <f ca="1">'A2'!H213+'A3'!H213</f>
        <v>3.1007228633076855</v>
      </c>
      <c r="I125" s="482">
        <f ca="1">'A2'!I213+'A3'!I213</f>
        <v>0</v>
      </c>
      <c r="J125" s="482">
        <f ca="1">'A2'!J213+'A3'!J213</f>
        <v>0.713887375469337</v>
      </c>
      <c r="K125" s="482">
        <f ca="1">'A2'!K213+'A3'!K213</f>
        <v>3.0817263754504727</v>
      </c>
      <c r="L125" s="482">
        <f ca="1">'A2'!L213+'A3'!L213</f>
        <v>0</v>
      </c>
      <c r="M125" s="482">
        <f ca="1">'A2'!M213+'A3'!M213</f>
        <v>8.8949270254381965</v>
      </c>
      <c r="N125" s="482">
        <f ca="1">'A2'!N213+'A3'!N213</f>
        <v>0.34642264342780177</v>
      </c>
      <c r="O125" s="482">
        <f ca="1">'A2'!O213+'A3'!O213</f>
        <v>0</v>
      </c>
      <c r="P125" s="482">
        <f ca="1">'A2'!P213+'A3'!P213</f>
        <v>0</v>
      </c>
      <c r="Q125" s="482">
        <f ca="1">'A2'!Q213+'A3'!Q213</f>
        <v>0</v>
      </c>
      <c r="R125" s="482">
        <f ca="1">'A2'!R213+'A3'!R213</f>
        <v>0</v>
      </c>
      <c r="S125" s="482">
        <f ca="1">'A2'!S213+'A3'!S213</f>
        <v>0</v>
      </c>
    </row>
    <row r="126" spans="1:19" x14ac:dyDescent="0.35">
      <c r="A126" s="450" t="str">
        <f t="shared" si="74"/>
        <v>Greenleys LC - Tesco Express, Ardwell Lane</v>
      </c>
      <c r="B126" s="461"/>
      <c r="C126" s="484">
        <f ca="1">'A2'!C214+'A3'!C214</f>
        <v>9.3929348693107872</v>
      </c>
      <c r="D126" s="484">
        <f ca="1">'A2'!D214+'A3'!D214</f>
        <v>5.0736545415964711</v>
      </c>
      <c r="E126" s="481">
        <f ca="1">'A2'!E214+'A3'!E214</f>
        <v>4.319280327714317</v>
      </c>
      <c r="F126" s="481">
        <f ca="1">'A2'!F214+'A3'!F214</f>
        <v>0.58410065939575218</v>
      </c>
      <c r="G126" s="481">
        <f ca="1">'A2'!G214+'A3'!G214</f>
        <v>0.93842649861767202</v>
      </c>
      <c r="H126" s="481">
        <f ca="1">'A2'!H214+'A3'!H214</f>
        <v>0</v>
      </c>
      <c r="I126" s="481">
        <f ca="1">'A2'!I214+'A3'!I214</f>
        <v>1.9109856717721665</v>
      </c>
      <c r="J126" s="481">
        <f ca="1">'A2'!J214+'A3'!J214</f>
        <v>0.36327764687982983</v>
      </c>
      <c r="K126" s="481">
        <f ca="1">'A2'!K214+'A3'!K214</f>
        <v>0</v>
      </c>
      <c r="L126" s="481">
        <f ca="1">'A2'!L214+'A3'!L214</f>
        <v>1.2768640649310505</v>
      </c>
      <c r="M126" s="481">
        <f ca="1">'A2'!M214+'A3'!M214</f>
        <v>0</v>
      </c>
      <c r="N126" s="481">
        <f ca="1">'A2'!N214+'A3'!N214</f>
        <v>0</v>
      </c>
      <c r="O126" s="481">
        <f ca="1">'A2'!O214+'A3'!O214</f>
        <v>0</v>
      </c>
      <c r="P126" s="481">
        <f ca="1">'A2'!P214+'A3'!P214</f>
        <v>1.6364022602653967</v>
      </c>
      <c r="Q126" s="481">
        <f ca="1">'A2'!Q214+'A3'!Q214</f>
        <v>1.4534884940095611</v>
      </c>
      <c r="R126" s="481">
        <f ca="1">'A2'!R214+'A3'!R214</f>
        <v>1.2293895734393594</v>
      </c>
      <c r="S126" s="481">
        <f ca="1">'A2'!S214+'A3'!S214</f>
        <v>0</v>
      </c>
    </row>
    <row r="127" spans="1:19" x14ac:dyDescent="0.35">
      <c r="A127" s="450" t="str">
        <f t="shared" si="74"/>
        <v>Oakgrove LC - Waitrose, Babbage Gate</v>
      </c>
      <c r="B127" s="461"/>
      <c r="C127" s="484">
        <f ca="1">'A2'!C215+'A3'!C215</f>
        <v>34.982534423805568</v>
      </c>
      <c r="D127" s="484">
        <f ca="1">'A2'!D215+'A3'!D215</f>
        <v>29.323751918738349</v>
      </c>
      <c r="E127" s="481">
        <f ca="1">'A2'!E215+'A3'!E215</f>
        <v>5.6587825050672169</v>
      </c>
      <c r="F127" s="481">
        <f ca="1">'A2'!F215+'A3'!F215</f>
        <v>0.41000144287182205</v>
      </c>
      <c r="G127" s="481">
        <f ca="1">'A2'!G215+'A3'!G215</f>
        <v>4.8915831801667737</v>
      </c>
      <c r="H127" s="481">
        <f ca="1">'A2'!H215+'A3'!H215</f>
        <v>3.5477057323075822</v>
      </c>
      <c r="I127" s="481">
        <f ca="1">'A2'!I215+'A3'!I215</f>
        <v>6.1640062905992314</v>
      </c>
      <c r="J127" s="481">
        <f ca="1">'A2'!J215+'A3'!J215</f>
        <v>6.5903845504855987</v>
      </c>
      <c r="K127" s="481">
        <f ca="1">'A2'!K215+'A3'!K215</f>
        <v>1.4509335154331529</v>
      </c>
      <c r="L127" s="481">
        <f ca="1">'A2'!L215+'A3'!L215</f>
        <v>0</v>
      </c>
      <c r="M127" s="481">
        <f ca="1">'A2'!M215+'A3'!M215</f>
        <v>5.6587825050672169</v>
      </c>
      <c r="N127" s="481">
        <f ca="1">'A2'!N215+'A3'!N215</f>
        <v>4.9670287452575836</v>
      </c>
      <c r="O127" s="481">
        <f ca="1">'A2'!O215+'A3'!O215</f>
        <v>1.302108461616605</v>
      </c>
      <c r="P127" s="481">
        <f ca="1">'A2'!P215+'A3'!P215</f>
        <v>0</v>
      </c>
      <c r="Q127" s="481">
        <f ca="1">'A2'!Q215+'A3'!Q215</f>
        <v>0</v>
      </c>
      <c r="R127" s="481">
        <f ca="1">'A2'!R215+'A3'!R215</f>
        <v>0</v>
      </c>
      <c r="S127" s="481">
        <f ca="1">'A2'!S215+'A3'!S215</f>
        <v>0</v>
      </c>
    </row>
    <row r="128" spans="1:19" x14ac:dyDescent="0.35">
      <c r="A128" s="450" t="str">
        <f t="shared" si="74"/>
        <v>Oldbrook LC</v>
      </c>
      <c r="B128" s="461"/>
      <c r="C128" s="484">
        <f ca="1">'A2'!C216+'A3'!C216</f>
        <v>8.5675804381558667</v>
      </c>
      <c r="D128" s="484">
        <f ca="1">'A2'!D216+'A3'!D216</f>
        <v>8.5675804381558667</v>
      </c>
      <c r="E128" s="481">
        <f ca="1">'A2'!E216+'A3'!E216</f>
        <v>0</v>
      </c>
      <c r="F128" s="481">
        <f ca="1">'A2'!F216+'A3'!F216</f>
        <v>0</v>
      </c>
      <c r="G128" s="481">
        <f ca="1">'A2'!G216+'A3'!G216</f>
        <v>0.66416332231804098</v>
      </c>
      <c r="H128" s="481">
        <f ca="1">'A2'!H216+'A3'!H216</f>
        <v>6.142815657500611</v>
      </c>
      <c r="I128" s="481">
        <f ca="1">'A2'!I216+'A3'!I216</f>
        <v>1.2206425453931955</v>
      </c>
      <c r="J128" s="481">
        <f ca="1">'A2'!J216+'A3'!J216</f>
        <v>0</v>
      </c>
      <c r="K128" s="481">
        <f ca="1">'A2'!K216+'A3'!K216</f>
        <v>0.53995891294402065</v>
      </c>
      <c r="L128" s="481">
        <f ca="1">'A2'!L216+'A3'!L216</f>
        <v>0</v>
      </c>
      <c r="M128" s="481">
        <f ca="1">'A2'!M216+'A3'!M216</f>
        <v>0</v>
      </c>
      <c r="N128" s="481">
        <f ca="1">'A2'!N216+'A3'!N216</f>
        <v>0</v>
      </c>
      <c r="O128" s="481">
        <f ca="1">'A2'!O216+'A3'!O216</f>
        <v>0</v>
      </c>
      <c r="P128" s="481">
        <f ca="1">'A2'!P216+'A3'!P216</f>
        <v>0</v>
      </c>
      <c r="Q128" s="481">
        <f ca="1">'A2'!Q216+'A3'!Q216</f>
        <v>0</v>
      </c>
      <c r="R128" s="481">
        <f ca="1">'A2'!R216+'A3'!R216</f>
        <v>0</v>
      </c>
      <c r="S128" s="481">
        <f ca="1">'A2'!S216+'A3'!S216</f>
        <v>0</v>
      </c>
    </row>
    <row r="129" spans="1:19" x14ac:dyDescent="0.35">
      <c r="A129" s="450" t="str">
        <f t="shared" si="74"/>
        <v>Other Local Centres</v>
      </c>
      <c r="B129" s="461"/>
      <c r="C129" s="484">
        <f ca="1">'A2'!C217+'A3'!C217</f>
        <v>59.993977877545433</v>
      </c>
      <c r="D129" s="484">
        <f ca="1">'A2'!D217+'A3'!D217</f>
        <v>40.11704429138446</v>
      </c>
      <c r="E129" s="481">
        <f ca="1">'A2'!E217+'A3'!E217</f>
        <v>19.876933586160977</v>
      </c>
      <c r="F129" s="481">
        <f ca="1">'A2'!F217+'A3'!F217</f>
        <v>3.4230228460779557</v>
      </c>
      <c r="G129" s="481">
        <f ca="1">'A2'!G217+'A3'!G217</f>
        <v>8.1503225997922382</v>
      </c>
      <c r="H129" s="481">
        <f ca="1">'A2'!H217+'A3'!H217</f>
        <v>4.3095817474149358</v>
      </c>
      <c r="I129" s="481">
        <f ca="1">'A2'!I217+'A3'!I217</f>
        <v>7.6140340337964449</v>
      </c>
      <c r="J129" s="481">
        <f ca="1">'A2'!J217+'A3'!J217</f>
        <v>8.7665596107748787</v>
      </c>
      <c r="K129" s="481">
        <f ca="1">'A2'!K217+'A3'!K217</f>
        <v>3.2394987578079926</v>
      </c>
      <c r="L129" s="481">
        <f ca="1">'A2'!L217+'A3'!L217</f>
        <v>1.6959486582688457</v>
      </c>
      <c r="M129" s="481">
        <f ca="1">'A2'!M217+'A3'!M217</f>
        <v>5.666622724070522</v>
      </c>
      <c r="N129" s="481">
        <f ca="1">'A2'!N217+'A3'!N217</f>
        <v>2.9180760374511654</v>
      </c>
      <c r="O129" s="481">
        <f ca="1">'A2'!O217+'A3'!O217</f>
        <v>0</v>
      </c>
      <c r="P129" s="481">
        <f ca="1">'A2'!P217+'A3'!P217</f>
        <v>6.9703925260174113</v>
      </c>
      <c r="Q129" s="481">
        <f ca="1">'A2'!Q217+'A3'!Q217</f>
        <v>3.6571132832385613</v>
      </c>
      <c r="R129" s="481">
        <f ca="1">'A2'!R217+'A3'!R217</f>
        <v>0</v>
      </c>
      <c r="S129" s="481">
        <f ca="1">'A2'!S217+'A3'!S217</f>
        <v>3.5828050528344795</v>
      </c>
    </row>
    <row r="130" spans="1:19" x14ac:dyDescent="0.35">
      <c r="A130" s="454" t="str">
        <f t="shared" si="74"/>
        <v>Out of Centre</v>
      </c>
      <c r="B130" s="443"/>
      <c r="C130" s="444">
        <f ca="1">'A2'!C218+'A3'!C218</f>
        <v>359.08874379260027</v>
      </c>
      <c r="D130" s="444">
        <f ca="1">'A2'!D218+'A3'!D218</f>
        <v>254.52880259213725</v>
      </c>
      <c r="E130" s="445">
        <f ca="1">'A2'!E218+'A3'!E218</f>
        <v>104.55994120046306</v>
      </c>
      <c r="F130" s="445">
        <f ca="1">'A2'!F218+'A3'!F218</f>
        <v>62.195328749974138</v>
      </c>
      <c r="G130" s="445">
        <f ca="1">'A2'!G218+'A3'!G218</f>
        <v>50.140767482805927</v>
      </c>
      <c r="H130" s="445">
        <f ca="1">'A2'!H218+'A3'!H218</f>
        <v>27.646407123682106</v>
      </c>
      <c r="I130" s="445">
        <f ca="1">'A2'!I218+'A3'!I218</f>
        <v>41.034587083630782</v>
      </c>
      <c r="J130" s="445">
        <f ca="1">'A2'!J218+'A3'!J218</f>
        <v>10.677253138029423</v>
      </c>
      <c r="K130" s="445">
        <f ca="1">'A2'!K218+'A3'!K218</f>
        <v>6.1348370307967599</v>
      </c>
      <c r="L130" s="445">
        <f ca="1">'A2'!L218+'A3'!L218</f>
        <v>14.271481814881742</v>
      </c>
      <c r="M130" s="445">
        <f ca="1">'A2'!M218+'A3'!M218</f>
        <v>28.752312896477335</v>
      </c>
      <c r="N130" s="445">
        <f ca="1">'A2'!N218+'A3'!N218</f>
        <v>29.041751673786447</v>
      </c>
      <c r="O130" s="445">
        <f ca="1">'A2'!O218+'A3'!O218</f>
        <v>13.386388494549948</v>
      </c>
      <c r="P130" s="445">
        <f ca="1">'A2'!P218+'A3'!P218</f>
        <v>8.3316875813443616</v>
      </c>
      <c r="Q130" s="445">
        <f ca="1">'A2'!Q218+'A3'!Q218</f>
        <v>44.709388997810528</v>
      </c>
      <c r="R130" s="445">
        <f ca="1">'A2'!R218+'A3'!R218</f>
        <v>17.593481860436547</v>
      </c>
      <c r="S130" s="445">
        <f ca="1">'A2'!S218+'A3'!S218</f>
        <v>5.1730698643942858</v>
      </c>
    </row>
    <row r="131" spans="1:19" x14ac:dyDescent="0.35">
      <c r="A131" s="450" t="str">
        <f t="shared" si="74"/>
        <v>OoC - Zone 1 - Aldi, Watling Street, Bletchley</v>
      </c>
      <c r="B131" s="461"/>
      <c r="C131" s="484">
        <f ca="1">'A2'!C219+'A3'!C219</f>
        <v>25.545260982584246</v>
      </c>
      <c r="D131" s="484">
        <f ca="1">'A2'!D219+'A3'!D219</f>
        <v>19.280202212917004</v>
      </c>
      <c r="E131" s="481">
        <f ca="1">'A2'!E219+'A3'!E219</f>
        <v>6.2650587696672408</v>
      </c>
      <c r="F131" s="481">
        <f ca="1">'A2'!F219+'A3'!F219</f>
        <v>5.9454362849039741</v>
      </c>
      <c r="G131" s="481">
        <f ca="1">'A2'!G219+'A3'!G219</f>
        <v>6.3340351418388297</v>
      </c>
      <c r="H131" s="481">
        <f ca="1">'A2'!H219+'A3'!H219</f>
        <v>3.1236765124305914</v>
      </c>
      <c r="I131" s="481">
        <f ca="1">'A2'!I219+'A3'!I219</f>
        <v>2.6113108878649047</v>
      </c>
      <c r="J131" s="481">
        <f ca="1">'A2'!J219+'A3'!J219</f>
        <v>0</v>
      </c>
      <c r="K131" s="481">
        <f ca="1">'A2'!K219+'A3'!K219</f>
        <v>0.50593681081955955</v>
      </c>
      <c r="L131" s="481">
        <f ca="1">'A2'!L219+'A3'!L219</f>
        <v>0.75980657505914495</v>
      </c>
      <c r="M131" s="481">
        <f ca="1">'A2'!M219+'A3'!M219</f>
        <v>0</v>
      </c>
      <c r="N131" s="481">
        <f ca="1">'A2'!N219+'A3'!N219</f>
        <v>0</v>
      </c>
      <c r="O131" s="481">
        <f ca="1">'A2'!O219+'A3'!O219</f>
        <v>0</v>
      </c>
      <c r="P131" s="481">
        <f ca="1">'A2'!P219+'A3'!P219</f>
        <v>0</v>
      </c>
      <c r="Q131" s="481">
        <f ca="1">'A2'!Q219+'A3'!Q219</f>
        <v>6.2650587696672408</v>
      </c>
      <c r="R131" s="481">
        <f ca="1">'A2'!R219+'A3'!R219</f>
        <v>0</v>
      </c>
      <c r="S131" s="481">
        <f ca="1">'A2'!S219+'A3'!S219</f>
        <v>0</v>
      </c>
    </row>
    <row r="132" spans="1:19" x14ac:dyDescent="0.35">
      <c r="A132" s="450" t="str">
        <f t="shared" si="74"/>
        <v>OoC - Zone 1 - Asda, Bletcham Way, Bletchley</v>
      </c>
      <c r="B132" s="461"/>
      <c r="C132" s="484">
        <f ca="1">'A2'!C220+'A3'!C220</f>
        <v>112.66868194169572</v>
      </c>
      <c r="D132" s="484">
        <f ca="1">'A2'!D220+'A3'!D220</f>
        <v>69.299831926611816</v>
      </c>
      <c r="E132" s="481">
        <f ca="1">'A2'!E220+'A3'!E220</f>
        <v>43.368850015083908</v>
      </c>
      <c r="F132" s="481">
        <f ca="1">'A2'!F220+'A3'!F220</f>
        <v>6.9911636928468042</v>
      </c>
      <c r="G132" s="481">
        <f ca="1">'A2'!G220+'A3'!G220</f>
        <v>18.290937744069982</v>
      </c>
      <c r="H132" s="481">
        <f ca="1">'A2'!H220+'A3'!H220</f>
        <v>12.809591846888216</v>
      </c>
      <c r="I132" s="481">
        <f ca="1">'A2'!I220+'A3'!I220</f>
        <v>20.981346902107504</v>
      </c>
      <c r="J132" s="481">
        <f ca="1">'A2'!J220+'A3'!J220</f>
        <v>4.2423187625312124</v>
      </c>
      <c r="K132" s="481">
        <f ca="1">'A2'!K220+'A3'!K220</f>
        <v>0.52793933263311543</v>
      </c>
      <c r="L132" s="481">
        <f ca="1">'A2'!L220+'A3'!L220</f>
        <v>5.4565336455349822</v>
      </c>
      <c r="M132" s="481">
        <f ca="1">'A2'!M220+'A3'!M220</f>
        <v>14.079947910435891</v>
      </c>
      <c r="N132" s="481">
        <f ca="1">'A2'!N220+'A3'!N220</f>
        <v>0</v>
      </c>
      <c r="O132" s="481">
        <f ca="1">'A2'!O220+'A3'!O220</f>
        <v>0</v>
      </c>
      <c r="P132" s="481">
        <f ca="1">'A2'!P220+'A3'!P220</f>
        <v>3.0340057071323123</v>
      </c>
      <c r="Q132" s="481">
        <f ca="1">'A2'!Q220+'A3'!Q220</f>
        <v>18.567923858266191</v>
      </c>
      <c r="R132" s="481">
        <f ca="1">'A2'!R220+'A3'!R220</f>
        <v>7.686972539249509</v>
      </c>
      <c r="S132" s="481">
        <f ca="1">'A2'!S220+'A3'!S220</f>
        <v>0</v>
      </c>
    </row>
    <row r="133" spans="1:19" x14ac:dyDescent="0.35">
      <c r="A133" s="450" t="str">
        <f t="shared" si="74"/>
        <v>OoC - Zone 1 - Lidl, Princes Way, Bletchley</v>
      </c>
      <c r="B133" s="461"/>
      <c r="C133" s="484">
        <f ca="1">'A2'!C221+'A3'!C221</f>
        <v>14.273125785838667</v>
      </c>
      <c r="D133" s="484">
        <f ca="1">'A2'!D221+'A3'!D221</f>
        <v>12.812060367898074</v>
      </c>
      <c r="E133" s="481">
        <f ca="1">'A2'!E221+'A3'!E221</f>
        <v>1.4610654179405942</v>
      </c>
      <c r="F133" s="481">
        <f ca="1">'A2'!F221+'A3'!F221</f>
        <v>8.4732987251259857</v>
      </c>
      <c r="G133" s="481">
        <f ca="1">'A2'!G221+'A3'!G221</f>
        <v>1.5330199005696026</v>
      </c>
      <c r="H133" s="481">
        <f ca="1">'A2'!H221+'A3'!H221</f>
        <v>0.37787988915756104</v>
      </c>
      <c r="I133" s="481">
        <f ca="1">'A2'!I221+'A3'!I221</f>
        <v>1.8399832505021023</v>
      </c>
      <c r="J133" s="481">
        <f ca="1">'A2'!J221+'A3'!J221</f>
        <v>0</v>
      </c>
      <c r="K133" s="481">
        <f ca="1">'A2'!K221+'A3'!K221</f>
        <v>0.58787860254282298</v>
      </c>
      <c r="L133" s="481">
        <f ca="1">'A2'!L221+'A3'!L221</f>
        <v>0</v>
      </c>
      <c r="M133" s="481">
        <f ca="1">'A2'!M221+'A3'!M221</f>
        <v>0</v>
      </c>
      <c r="N133" s="481">
        <f ca="1">'A2'!N221+'A3'!N221</f>
        <v>0</v>
      </c>
      <c r="O133" s="481">
        <f ca="1">'A2'!O221+'A3'!O221</f>
        <v>0</v>
      </c>
      <c r="P133" s="481">
        <f ca="1">'A2'!P221+'A3'!P221</f>
        <v>0</v>
      </c>
      <c r="Q133" s="481">
        <f ca="1">'A2'!Q221+'A3'!Q221</f>
        <v>0.76914854133849464</v>
      </c>
      <c r="R133" s="481">
        <f ca="1">'A2'!R221+'A3'!R221</f>
        <v>0.69191687660209944</v>
      </c>
      <c r="S133" s="481">
        <f ca="1">'A2'!S221+'A3'!S221</f>
        <v>0</v>
      </c>
    </row>
    <row r="134" spans="1:19" x14ac:dyDescent="0.35">
      <c r="A134" s="450" t="str">
        <f t="shared" si="74"/>
        <v>OoC - Zone 1 - Tesco Express, Buckingham Road, Bletchley</v>
      </c>
      <c r="B134" s="461"/>
      <c r="C134" s="484">
        <f ca="1">'A2'!C222+'A3'!C222</f>
        <v>4.2689044953575417</v>
      </c>
      <c r="D134" s="484">
        <f ca="1">'A2'!D222+'A3'!D222</f>
        <v>3.2149316054784913</v>
      </c>
      <c r="E134" s="484">
        <f ca="1">'A2'!E222+'A3'!E222</f>
        <v>1.0539728898790504</v>
      </c>
      <c r="F134" s="484">
        <f ca="1">'A2'!F222+'A3'!F222</f>
        <v>0.83291125329359905</v>
      </c>
      <c r="G134" s="484">
        <f ca="1">'A2'!G222+'A3'!G222</f>
        <v>0</v>
      </c>
      <c r="H134" s="484">
        <f ca="1">'A2'!H222+'A3'!H222</f>
        <v>0.44106338500031361</v>
      </c>
      <c r="I134" s="484">
        <f ca="1">'A2'!I222+'A3'!I222</f>
        <v>1.9409569671845788</v>
      </c>
      <c r="J134" s="484">
        <f ca="1">'A2'!J222+'A3'!J222</f>
        <v>0</v>
      </c>
      <c r="K134" s="484">
        <f ca="1">'A2'!K222+'A3'!K222</f>
        <v>0</v>
      </c>
      <c r="L134" s="484">
        <f ca="1">'A2'!L222+'A3'!L222</f>
        <v>0</v>
      </c>
      <c r="M134" s="484">
        <f ca="1">'A2'!M222+'A3'!M222</f>
        <v>0</v>
      </c>
      <c r="N134" s="484">
        <f ca="1">'A2'!N222+'A3'!N222</f>
        <v>0</v>
      </c>
      <c r="O134" s="484">
        <f ca="1">'A2'!O222+'A3'!O222</f>
        <v>0</v>
      </c>
      <c r="P134" s="484">
        <f ca="1">'A2'!P222+'A3'!P222</f>
        <v>1.0539728898790504</v>
      </c>
      <c r="Q134" s="484">
        <f ca="1">'A2'!Q222+'A3'!Q222</f>
        <v>0</v>
      </c>
      <c r="R134" s="484">
        <f ca="1">'A2'!R222+'A3'!R222</f>
        <v>0</v>
      </c>
      <c r="S134" s="484">
        <f ca="1">'A2'!S222+'A3'!S222</f>
        <v>0</v>
      </c>
    </row>
    <row r="135" spans="1:19" x14ac:dyDescent="0.35">
      <c r="A135" s="450" t="str">
        <f t="shared" si="74"/>
        <v>OoC - Zone 1 - Tesco Extra, Watling Street, Bletchley</v>
      </c>
      <c r="B135" s="461"/>
      <c r="C135" s="484">
        <f ca="1">'A2'!C223+'A3'!C223</f>
        <v>107.06205078784825</v>
      </c>
      <c r="D135" s="484">
        <f ca="1">'A2'!D223+'A3'!D223</f>
        <v>74.882932993452982</v>
      </c>
      <c r="E135" s="484">
        <f ca="1">'A2'!E223+'A3'!E223</f>
        <v>32.179117794395268</v>
      </c>
      <c r="F135" s="484">
        <f ca="1">'A2'!F223+'A3'!F223</f>
        <v>33.326196030816718</v>
      </c>
      <c r="G135" s="484">
        <f ca="1">'A2'!G223+'A3'!G223</f>
        <v>19.376059215362382</v>
      </c>
      <c r="H135" s="484">
        <f ca="1">'A2'!H223+'A3'!H223</f>
        <v>7.0348736088728661</v>
      </c>
      <c r="I135" s="484">
        <f ca="1">'A2'!I223+'A3'!I223</f>
        <v>12.904925511835383</v>
      </c>
      <c r="J135" s="484">
        <f ca="1">'A2'!J223+'A3'!J223</f>
        <v>0.62185309658940258</v>
      </c>
      <c r="K135" s="484">
        <f ca="1">'A2'!K223+'A3'!K223</f>
        <v>0.24692902899380073</v>
      </c>
      <c r="L135" s="484">
        <f ca="1">'A2'!L223+'A3'!L223</f>
        <v>1.372096500982436</v>
      </c>
      <c r="M135" s="484">
        <f ca="1">'A2'!M223+'A3'!M223</f>
        <v>4.6975421167329614</v>
      </c>
      <c r="N135" s="484">
        <f ca="1">'A2'!N223+'A3'!N223</f>
        <v>0</v>
      </c>
      <c r="O135" s="484">
        <f ca="1">'A2'!O223+'A3'!O223</f>
        <v>0</v>
      </c>
      <c r="P135" s="484">
        <f ca="1">'A2'!P223+'A3'!P223</f>
        <v>0.8258240386277298</v>
      </c>
      <c r="Q135" s="484">
        <f ca="1">'A2'!Q223+'A3'!Q223</f>
        <v>17.441159194449639</v>
      </c>
      <c r="R135" s="484">
        <f ca="1">'A2'!R223+'A3'!R223</f>
        <v>9.2145924445849392</v>
      </c>
      <c r="S135" s="484">
        <f ca="1">'A2'!S223+'A3'!S223</f>
        <v>0</v>
      </c>
    </row>
    <row r="136" spans="1:19" x14ac:dyDescent="0.35">
      <c r="A136" s="450" t="str">
        <f t="shared" si="74"/>
        <v>OoC - Zone 1- Co-Op Food, Newton Road, Bletchley</v>
      </c>
      <c r="B136" s="461"/>
      <c r="C136" s="484">
        <f ca="1">'A2'!C224+'A3'!C224</f>
        <v>1.9175391136525628</v>
      </c>
      <c r="D136" s="484">
        <f ca="1">'A2'!D224+'A3'!D224</f>
        <v>1.9175391136525628</v>
      </c>
      <c r="E136" s="484">
        <f ca="1">'A2'!E224+'A3'!E224</f>
        <v>0</v>
      </c>
      <c r="F136" s="484">
        <f ca="1">'A2'!F224+'A3'!F224</f>
        <v>1.5201711698330416</v>
      </c>
      <c r="G136" s="484">
        <f ca="1">'A2'!G224+'A3'!G224</f>
        <v>0</v>
      </c>
      <c r="H136" s="484">
        <f ca="1">'A2'!H224+'A3'!H224</f>
        <v>0</v>
      </c>
      <c r="I136" s="484">
        <f ca="1">'A2'!I224+'A3'!I224</f>
        <v>0.39736794381952129</v>
      </c>
      <c r="J136" s="484">
        <f ca="1">'A2'!J224+'A3'!J224</f>
        <v>0</v>
      </c>
      <c r="K136" s="484">
        <f ca="1">'A2'!K224+'A3'!K224</f>
        <v>0</v>
      </c>
      <c r="L136" s="484">
        <f ca="1">'A2'!L224+'A3'!L224</f>
        <v>0</v>
      </c>
      <c r="M136" s="484">
        <f ca="1">'A2'!M224+'A3'!M224</f>
        <v>0</v>
      </c>
      <c r="N136" s="484">
        <f ca="1">'A2'!N224+'A3'!N224</f>
        <v>0</v>
      </c>
      <c r="O136" s="484">
        <f ca="1">'A2'!O224+'A3'!O224</f>
        <v>0</v>
      </c>
      <c r="P136" s="484">
        <f ca="1">'A2'!P224+'A3'!P224</f>
        <v>0</v>
      </c>
      <c r="Q136" s="484">
        <f ca="1">'A2'!Q224+'A3'!Q224</f>
        <v>0</v>
      </c>
      <c r="R136" s="484">
        <f ca="1">'A2'!R224+'A3'!R224</f>
        <v>0</v>
      </c>
      <c r="S136" s="484">
        <f ca="1">'A2'!S224+'A3'!S224</f>
        <v>0</v>
      </c>
    </row>
    <row r="137" spans="1:19" x14ac:dyDescent="0.35">
      <c r="A137" s="450" t="str">
        <f t="shared" si="74"/>
        <v>OoC - Zone 1 - Other</v>
      </c>
      <c r="B137" s="461"/>
      <c r="C137" s="484">
        <f ca="1">'A2'!C225+'A3'!C225</f>
        <v>13.241588539275281</v>
      </c>
      <c r="D137" s="484">
        <f ca="1">'A2'!D225+'A3'!D225</f>
        <v>11.57548990518632</v>
      </c>
      <c r="E137" s="484">
        <f ca="1">'A2'!E225+'A3'!E225</f>
        <v>1.6660986340889612</v>
      </c>
      <c r="F137" s="484">
        <f ca="1">'A2'!F225+'A3'!F225</f>
        <v>5.106151593154018</v>
      </c>
      <c r="G137" s="484">
        <f ca="1">'A2'!G225+'A3'!G225</f>
        <v>3.3328982774675526</v>
      </c>
      <c r="H137" s="484">
        <f ca="1">'A2'!H225+'A3'!H225</f>
        <v>2.4552917308306217</v>
      </c>
      <c r="I137" s="484">
        <f ca="1">'A2'!I225+'A3'!I225</f>
        <v>0.18483960891288068</v>
      </c>
      <c r="J137" s="484">
        <f ca="1">'A2'!J225+'A3'!J225</f>
        <v>0.27200793230506071</v>
      </c>
      <c r="K137" s="484">
        <f ca="1">'A2'!K225+'A3'!K225</f>
        <v>0</v>
      </c>
      <c r="L137" s="484">
        <f ca="1">'A2'!L225+'A3'!L225</f>
        <v>0.22430076251618447</v>
      </c>
      <c r="M137" s="484">
        <f ca="1">'A2'!M225+'A3'!M225</f>
        <v>0</v>
      </c>
      <c r="N137" s="484">
        <f ca="1">'A2'!N225+'A3'!N225</f>
        <v>0</v>
      </c>
      <c r="O137" s="484">
        <f ca="1">'A2'!O225+'A3'!O225</f>
        <v>0</v>
      </c>
      <c r="P137" s="484">
        <f ca="1">'A2'!P225+'A3'!P225</f>
        <v>0</v>
      </c>
      <c r="Q137" s="484">
        <f ca="1">'A2'!Q225+'A3'!Q225</f>
        <v>1.6660986340889612</v>
      </c>
      <c r="R137" s="484">
        <f ca="1">'A2'!R225+'A3'!R225</f>
        <v>0</v>
      </c>
      <c r="S137" s="484">
        <f ca="1">'A2'!S225+'A3'!S225</f>
        <v>0</v>
      </c>
    </row>
    <row r="138" spans="1:19" x14ac:dyDescent="0.35">
      <c r="A138" s="450" t="str">
        <f t="shared" si="74"/>
        <v>OoC - Zone 2</v>
      </c>
      <c r="B138" s="461"/>
      <c r="C138" s="484">
        <f ca="1">'A2'!C226+'A3'!C226</f>
        <v>0.63363037811578493</v>
      </c>
      <c r="D138" s="484">
        <f ca="1">'A2'!D226+'A3'!D226</f>
        <v>0.63363037811578493</v>
      </c>
      <c r="E138" s="484">
        <f ca="1">'A2'!E226+'A3'!E226</f>
        <v>0</v>
      </c>
      <c r="F138" s="484">
        <f ca="1">'A2'!F226+'A3'!F226</f>
        <v>0</v>
      </c>
      <c r="G138" s="484">
        <f ca="1">'A2'!G226+'A3'!G226</f>
        <v>0.63363037811578493</v>
      </c>
      <c r="H138" s="484">
        <f ca="1">'A2'!H226+'A3'!H226</f>
        <v>0</v>
      </c>
      <c r="I138" s="484">
        <f ca="1">'A2'!I226+'A3'!I226</f>
        <v>0</v>
      </c>
      <c r="J138" s="484">
        <f ca="1">'A2'!J226+'A3'!J226</f>
        <v>0</v>
      </c>
      <c r="K138" s="484">
        <f ca="1">'A2'!K226+'A3'!K226</f>
        <v>0</v>
      </c>
      <c r="L138" s="484">
        <f ca="1">'A2'!L226+'A3'!L226</f>
        <v>0</v>
      </c>
      <c r="M138" s="484">
        <f ca="1">'A2'!M226+'A3'!M226</f>
        <v>0</v>
      </c>
      <c r="N138" s="484">
        <f ca="1">'A2'!N226+'A3'!N226</f>
        <v>0</v>
      </c>
      <c r="O138" s="484">
        <f ca="1">'A2'!O226+'A3'!O226</f>
        <v>0</v>
      </c>
      <c r="P138" s="484">
        <f ca="1">'A2'!P226+'A3'!P226</f>
        <v>0</v>
      </c>
      <c r="Q138" s="484">
        <f ca="1">'A2'!Q226+'A3'!Q226</f>
        <v>0</v>
      </c>
      <c r="R138" s="484">
        <f ca="1">'A2'!R226+'A3'!R226</f>
        <v>0</v>
      </c>
      <c r="S138" s="484">
        <f ca="1">'A2'!S226+'A3'!S226</f>
        <v>0</v>
      </c>
    </row>
    <row r="139" spans="1:19" x14ac:dyDescent="0.35">
      <c r="A139" s="450" t="str">
        <f t="shared" si="74"/>
        <v>OoC - Zone 4</v>
      </c>
      <c r="B139" s="461"/>
      <c r="C139" s="484">
        <f ca="1">'A2'!C227+'A3'!C227</f>
        <v>17.825972828457619</v>
      </c>
      <c r="D139" s="484">
        <f ca="1">'A2'!D227+'A3'!D227</f>
        <v>11.138593953592251</v>
      </c>
      <c r="E139" s="484">
        <f ca="1">'A2'!E227+'A3'!E227</f>
        <v>6.6873788748653684</v>
      </c>
      <c r="F139" s="484">
        <f ca="1">'A2'!F227+'A3'!F227</f>
        <v>0</v>
      </c>
      <c r="G139" s="484">
        <f ca="1">'A2'!G227+'A3'!G227</f>
        <v>0</v>
      </c>
      <c r="H139" s="484">
        <f ca="1">'A2'!H227+'A3'!H227</f>
        <v>0</v>
      </c>
      <c r="I139" s="484">
        <f ca="1">'A2'!I227+'A3'!I227</f>
        <v>0.17385601140391085</v>
      </c>
      <c r="J139" s="484">
        <f ca="1">'A2'!J227+'A3'!J227</f>
        <v>0</v>
      </c>
      <c r="K139" s="484">
        <f ca="1">'A2'!K227+'A3'!K227</f>
        <v>2.4981976989276045</v>
      </c>
      <c r="L139" s="484">
        <f ca="1">'A2'!L227+'A3'!L227</f>
        <v>0</v>
      </c>
      <c r="M139" s="484">
        <f ca="1">'A2'!M227+'A3'!M227</f>
        <v>0</v>
      </c>
      <c r="N139" s="484">
        <f ca="1">'A2'!N227+'A3'!N227</f>
        <v>8.4665402432607362</v>
      </c>
      <c r="O139" s="484">
        <f ca="1">'A2'!O227+'A3'!O227</f>
        <v>0</v>
      </c>
      <c r="P139" s="484">
        <f ca="1">'A2'!P227+'A3'!P227</f>
        <v>1.5143090104710826</v>
      </c>
      <c r="Q139" s="484">
        <f ca="1">'A2'!Q227+'A3'!Q227</f>
        <v>0</v>
      </c>
      <c r="R139" s="484">
        <f ca="1">'A2'!R227+'A3'!R227</f>
        <v>0</v>
      </c>
      <c r="S139" s="484">
        <f ca="1">'A2'!S227+'A3'!S227</f>
        <v>5.1730698643942858</v>
      </c>
    </row>
    <row r="140" spans="1:19" x14ac:dyDescent="0.35">
      <c r="A140" s="450" t="str">
        <f t="shared" si="74"/>
        <v>OoC - Zone 5</v>
      </c>
      <c r="B140" s="461"/>
      <c r="C140" s="484">
        <f ca="1">'A2'!C228+'A3'!C228</f>
        <v>19.713778468064799</v>
      </c>
      <c r="D140" s="484">
        <f ca="1">'A2'!D228+'A3'!D228</f>
        <v>19.713778468064799</v>
      </c>
      <c r="E140" s="484">
        <f ca="1">'A2'!E228+'A3'!E228</f>
        <v>0</v>
      </c>
      <c r="F140" s="484">
        <f ca="1">'A2'!F228+'A3'!F228</f>
        <v>0</v>
      </c>
      <c r="G140" s="484">
        <f ca="1">'A2'!G228+'A3'!G228</f>
        <v>0.64018682538178651</v>
      </c>
      <c r="H140" s="484">
        <f ca="1">'A2'!H228+'A3'!H228</f>
        <v>1.4040301505019341</v>
      </c>
      <c r="I140" s="484">
        <f ca="1">'A2'!I228+'A3'!I228</f>
        <v>0</v>
      </c>
      <c r="J140" s="484">
        <f ca="1">'A2'!J228+'A3'!J228</f>
        <v>4.5704512608361574</v>
      </c>
      <c r="K140" s="484">
        <f ca="1">'A2'!K228+'A3'!K228</f>
        <v>0.51284665305900756</v>
      </c>
      <c r="L140" s="484">
        <f ca="1">'A2'!L228+'A3'!L228</f>
        <v>0</v>
      </c>
      <c r="M140" s="484">
        <f ca="1">'A2'!M228+'A3'!M228</f>
        <v>0</v>
      </c>
      <c r="N140" s="484">
        <f ca="1">'A2'!N228+'A3'!N228</f>
        <v>11.247644444077887</v>
      </c>
      <c r="O140" s="484">
        <f ca="1">'A2'!O228+'A3'!O228</f>
        <v>1.3386191342080269</v>
      </c>
      <c r="P140" s="484">
        <f ca="1">'A2'!P228+'A3'!P228</f>
        <v>0</v>
      </c>
      <c r="Q140" s="484">
        <f ca="1">'A2'!Q228+'A3'!Q228</f>
        <v>0</v>
      </c>
      <c r="R140" s="484">
        <f ca="1">'A2'!R228+'A3'!R228</f>
        <v>0</v>
      </c>
      <c r="S140" s="484">
        <f ca="1">'A2'!S228+'A3'!S228</f>
        <v>0</v>
      </c>
    </row>
    <row r="141" spans="1:19" x14ac:dyDescent="0.35">
      <c r="A141" s="450" t="str">
        <f t="shared" si="74"/>
        <v>OoC - Zone 7 - Lidl, Stratford Road, Wolverton</v>
      </c>
      <c r="B141" s="461"/>
      <c r="C141" s="484">
        <f ca="1">'A2'!C229+'A3'!C229</f>
        <v>23.947361571154484</v>
      </c>
      <c r="D141" s="484">
        <f ca="1">'A2'!D229+'A3'!D229</f>
        <v>13.972538701846007</v>
      </c>
      <c r="E141" s="484">
        <f ca="1">'A2'!E229+'A3'!E229</f>
        <v>9.9748228693084773</v>
      </c>
      <c r="F141" s="484">
        <f ca="1">'A2'!F229+'A3'!F229</f>
        <v>0</v>
      </c>
      <c r="G141" s="484">
        <f ca="1">'A2'!G229+'A3'!G229</f>
        <v>0</v>
      </c>
      <c r="H141" s="484">
        <f ca="1">'A2'!H229+'A3'!H229</f>
        <v>0</v>
      </c>
      <c r="I141" s="484">
        <f ca="1">'A2'!I229+'A3'!I229</f>
        <v>0</v>
      </c>
      <c r="J141" s="484">
        <f ca="1">'A2'!J229+'A3'!J229</f>
        <v>0.97062208576758935</v>
      </c>
      <c r="K141" s="484">
        <f ca="1">'A2'!K229+'A3'!K229</f>
        <v>1.2551089038208483</v>
      </c>
      <c r="L141" s="484">
        <f ca="1">'A2'!L229+'A3'!L229</f>
        <v>6.2988768417750212</v>
      </c>
      <c r="M141" s="484">
        <f ca="1">'A2'!M229+'A3'!M229</f>
        <v>9.9748228693084773</v>
      </c>
      <c r="N141" s="484">
        <f ca="1">'A2'!N229+'A3'!N229</f>
        <v>5.4479308704825495</v>
      </c>
      <c r="O141" s="484">
        <f ca="1">'A2'!O229+'A3'!O229</f>
        <v>0</v>
      </c>
      <c r="P141" s="484">
        <f ca="1">'A2'!P229+'A3'!P229</f>
        <v>0</v>
      </c>
      <c r="Q141" s="484">
        <f ca="1">'A2'!Q229+'A3'!Q229</f>
        <v>0</v>
      </c>
      <c r="R141" s="484">
        <f ca="1">'A2'!R229+'A3'!R229</f>
        <v>0</v>
      </c>
      <c r="S141" s="484">
        <f ca="1">'A2'!S229+'A3'!S229</f>
        <v>0</v>
      </c>
    </row>
    <row r="142" spans="1:19" x14ac:dyDescent="0.35">
      <c r="A142" s="450" t="str">
        <f t="shared" si="74"/>
        <v>OoC - Zone 7 - Other</v>
      </c>
      <c r="B142" s="461"/>
      <c r="C142" s="484">
        <f ca="1">'A2'!C230+'A3'!C230</f>
        <v>0.15986748901397463</v>
      </c>
      <c r="D142" s="484">
        <f ca="1">'A2'!D230+'A3'!D230</f>
        <v>0.15986748901397463</v>
      </c>
      <c r="E142" s="484">
        <f ca="1">'A2'!E230+'A3'!E230</f>
        <v>0</v>
      </c>
      <c r="F142" s="484">
        <f ca="1">'A2'!F230+'A3'!F230</f>
        <v>0</v>
      </c>
      <c r="G142" s="484">
        <f ca="1">'A2'!G230+'A3'!G230</f>
        <v>0</v>
      </c>
      <c r="H142" s="484">
        <f ca="1">'A2'!H230+'A3'!H230</f>
        <v>0</v>
      </c>
      <c r="I142" s="484">
        <f ca="1">'A2'!I230+'A3'!I230</f>
        <v>0</v>
      </c>
      <c r="J142" s="484">
        <f ca="1">'A2'!J230+'A3'!J230</f>
        <v>0</v>
      </c>
      <c r="K142" s="484">
        <f ca="1">'A2'!K230+'A3'!K230</f>
        <v>0</v>
      </c>
      <c r="L142" s="484">
        <f ca="1">'A2'!L230+'A3'!L230</f>
        <v>0.15986748901397463</v>
      </c>
      <c r="M142" s="484">
        <f ca="1">'A2'!M230+'A3'!M230</f>
        <v>0</v>
      </c>
      <c r="N142" s="484">
        <f ca="1">'A2'!N230+'A3'!N230</f>
        <v>0</v>
      </c>
      <c r="O142" s="484">
        <f ca="1">'A2'!O230+'A3'!O230</f>
        <v>0</v>
      </c>
      <c r="P142" s="484">
        <f ca="1">'A2'!P230+'A3'!P230</f>
        <v>0</v>
      </c>
      <c r="Q142" s="484">
        <f ca="1">'A2'!Q230+'A3'!Q230</f>
        <v>0</v>
      </c>
      <c r="R142" s="484">
        <f ca="1">'A2'!R230+'A3'!R230</f>
        <v>0</v>
      </c>
      <c r="S142" s="484">
        <f ca="1">'A2'!S230+'A3'!S230</f>
        <v>0</v>
      </c>
    </row>
    <row r="143" spans="1:19" x14ac:dyDescent="0.35">
      <c r="A143" s="450" t="str">
        <f t="shared" si="74"/>
        <v>OoC - Zone 9</v>
      </c>
      <c r="B143" s="461"/>
      <c r="C143" s="484">
        <f ca="1">'A2'!C231+'A3'!C231</f>
        <v>2.2704193587816937</v>
      </c>
      <c r="D143" s="484">
        <f ca="1">'A2'!D231+'A3'!D231</f>
        <v>2.2704193587816937</v>
      </c>
      <c r="E143" s="484">
        <f ca="1">'A2'!E231+'A3'!E231</f>
        <v>0</v>
      </c>
      <c r="F143" s="484">
        <f ca="1">'A2'!F231+'A3'!F231</f>
        <v>0</v>
      </c>
      <c r="G143" s="484">
        <f ca="1">'A2'!G231+'A3'!G231</f>
        <v>0</v>
      </c>
      <c r="H143" s="484">
        <f ca="1">'A2'!H231+'A3'!H231</f>
        <v>0</v>
      </c>
      <c r="I143" s="484">
        <f ca="1">'A2'!I231+'A3'!I231</f>
        <v>0</v>
      </c>
      <c r="J143" s="484">
        <f ca="1">'A2'!J231+'A3'!J231</f>
        <v>0</v>
      </c>
      <c r="K143" s="484">
        <f ca="1">'A2'!K231+'A3'!K231</f>
        <v>0</v>
      </c>
      <c r="L143" s="484">
        <f ca="1">'A2'!L231+'A3'!L231</f>
        <v>0</v>
      </c>
      <c r="M143" s="484">
        <f ca="1">'A2'!M231+'A3'!M231</f>
        <v>0</v>
      </c>
      <c r="N143" s="484">
        <f ca="1">'A2'!N231+'A3'!N231</f>
        <v>2.2704193587816937</v>
      </c>
      <c r="O143" s="484">
        <f ca="1">'A2'!O231+'A3'!O231</f>
        <v>0</v>
      </c>
      <c r="P143" s="484">
        <f ca="1">'A2'!P231+'A3'!P231</f>
        <v>0</v>
      </c>
      <c r="Q143" s="484">
        <f ca="1">'A2'!Q231+'A3'!Q231</f>
        <v>0</v>
      </c>
      <c r="R143" s="484">
        <f ca="1">'A2'!R231+'A3'!R231</f>
        <v>0</v>
      </c>
      <c r="S143" s="484">
        <f ca="1">'A2'!S231+'A3'!S231</f>
        <v>0</v>
      </c>
    </row>
    <row r="144" spans="1:19" x14ac:dyDescent="0.35">
      <c r="A144" s="450" t="str">
        <f t="shared" si="74"/>
        <v>OoC - Zone 10 - Sainsbury's Superstore, Lavendon Road, Olney</v>
      </c>
      <c r="B144" s="461"/>
      <c r="C144" s="484">
        <f ca="1">'A2'!C232+'A3'!C232</f>
        <v>15.403448010348843</v>
      </c>
      <c r="D144" s="484">
        <f ca="1">'A2'!D232+'A3'!D232</f>
        <v>13.499872075114656</v>
      </c>
      <c r="E144" s="484">
        <f ca="1">'A2'!E232+'A3'!E232</f>
        <v>1.903575935234187</v>
      </c>
      <c r="F144" s="484">
        <f ca="1">'A2'!F232+'A3'!F232</f>
        <v>0</v>
      </c>
      <c r="G144" s="484">
        <f ca="1">'A2'!G232+'A3'!G232</f>
        <v>0</v>
      </c>
      <c r="H144" s="484">
        <f ca="1">'A2'!H232+'A3'!H232</f>
        <v>0</v>
      </c>
      <c r="I144" s="484">
        <f ca="1">'A2'!I232+'A3'!I232</f>
        <v>0</v>
      </c>
      <c r="J144" s="484">
        <f ca="1">'A2'!J232+'A3'!J232</f>
        <v>0</v>
      </c>
      <c r="K144" s="484">
        <f ca="1">'A2'!K232+'A3'!K232</f>
        <v>0</v>
      </c>
      <c r="L144" s="484">
        <f ca="1">'A2'!L232+'A3'!L232</f>
        <v>0</v>
      </c>
      <c r="M144" s="484">
        <f ca="1">'A2'!M232+'A3'!M232</f>
        <v>0</v>
      </c>
      <c r="N144" s="484">
        <f ca="1">'A2'!N232+'A3'!N232</f>
        <v>1.609216757183582</v>
      </c>
      <c r="O144" s="484">
        <f ca="1">'A2'!O232+'A3'!O232</f>
        <v>11.890655317931074</v>
      </c>
      <c r="P144" s="484">
        <f ca="1">'A2'!P232+'A3'!P232</f>
        <v>1.903575935234187</v>
      </c>
      <c r="Q144" s="484">
        <f ca="1">'A2'!Q232+'A3'!Q232</f>
        <v>0</v>
      </c>
      <c r="R144" s="484">
        <f ca="1">'A2'!R232+'A3'!R232</f>
        <v>0</v>
      </c>
      <c r="S144" s="484">
        <f ca="1">'A2'!S232+'A3'!S232</f>
        <v>0</v>
      </c>
    </row>
    <row r="145" spans="1:19" x14ac:dyDescent="0.35">
      <c r="A145" s="450" t="str">
        <f t="shared" si="74"/>
        <v>OoC - Zone 10 - Other</v>
      </c>
      <c r="B145" s="461"/>
      <c r="C145" s="484">
        <f ca="1">'A2'!C233+'A3'!C233</f>
        <v>0.15711404241084584</v>
      </c>
      <c r="D145" s="484">
        <f ca="1">'A2'!D233+'A3'!D233</f>
        <v>0.15711404241084584</v>
      </c>
      <c r="E145" s="484">
        <f ca="1">'A2'!E233+'A3'!E233</f>
        <v>0</v>
      </c>
      <c r="F145" s="484">
        <f ca="1">'A2'!F233+'A3'!F233</f>
        <v>0</v>
      </c>
      <c r="G145" s="484">
        <f ca="1">'A2'!G233+'A3'!G233</f>
        <v>0</v>
      </c>
      <c r="H145" s="484">
        <f ca="1">'A2'!H233+'A3'!H233</f>
        <v>0</v>
      </c>
      <c r="I145" s="484">
        <f ca="1">'A2'!I233+'A3'!I233</f>
        <v>0</v>
      </c>
      <c r="J145" s="484">
        <f ca="1">'A2'!J233+'A3'!J233</f>
        <v>0</v>
      </c>
      <c r="K145" s="484">
        <f ca="1">'A2'!K233+'A3'!K233</f>
        <v>0</v>
      </c>
      <c r="L145" s="484">
        <f ca="1">'A2'!L233+'A3'!L233</f>
        <v>0</v>
      </c>
      <c r="M145" s="484">
        <f ca="1">'A2'!M233+'A3'!M233</f>
        <v>0</v>
      </c>
      <c r="N145" s="484">
        <f ca="1">'A2'!N233+'A3'!N233</f>
        <v>0</v>
      </c>
      <c r="O145" s="484">
        <f ca="1">'A2'!O233+'A3'!O233</f>
        <v>0.15711404241084584</v>
      </c>
      <c r="P145" s="484">
        <f ca="1">'A2'!P233+'A3'!P233</f>
        <v>0</v>
      </c>
      <c r="Q145" s="484">
        <f ca="1">'A2'!Q233+'A3'!Q233</f>
        <v>0</v>
      </c>
      <c r="R145" s="484">
        <f ca="1">'A2'!R233+'A3'!R233</f>
        <v>0</v>
      </c>
      <c r="S145" s="484">
        <f ca="1">'A2'!S233+'A3'!S233</f>
        <v>0</v>
      </c>
    </row>
    <row r="146" spans="1:19" s="3" customFormat="1" x14ac:dyDescent="0.35">
      <c r="A146" s="485" t="str">
        <f t="shared" si="74"/>
        <v>Outside of MKCC</v>
      </c>
      <c r="B146" s="440"/>
      <c r="C146" s="486">
        <f ca="1">'A2'!C234+'A3'!C234</f>
        <v>1187.2898506992512</v>
      </c>
      <c r="D146" s="486">
        <f ca="1">'A2'!D234+'A3'!D234</f>
        <v>44.471791654980862</v>
      </c>
      <c r="E146" s="486">
        <f ca="1">'A2'!E234+'A3'!E234</f>
        <v>1142.8180590442705</v>
      </c>
      <c r="F146" s="486">
        <f ca="1">'A2'!F234+'A3'!F234</f>
        <v>4.9728086635168101</v>
      </c>
      <c r="G146" s="486">
        <f ca="1">'A2'!G234+'A3'!G234</f>
        <v>6.4683565505908946</v>
      </c>
      <c r="H146" s="486">
        <f ca="1">'A2'!H234+'A3'!H234</f>
        <v>0.28588685931630498</v>
      </c>
      <c r="I146" s="486">
        <f ca="1">'A2'!I234+'A3'!I234</f>
        <v>16.676993320967686</v>
      </c>
      <c r="J146" s="486">
        <f ca="1">'A2'!J234+'A3'!J234</f>
        <v>5.935878560186568</v>
      </c>
      <c r="K146" s="486">
        <f ca="1">'A2'!K234+'A3'!K234</f>
        <v>0.66912057424030758</v>
      </c>
      <c r="L146" s="486">
        <f ca="1">'A2'!L234+'A3'!L234</f>
        <v>5.4795681637663627</v>
      </c>
      <c r="M146" s="486">
        <f ca="1">'A2'!M234+'A3'!M234</f>
        <v>211.45066418463301</v>
      </c>
      <c r="N146" s="486">
        <f ca="1">'A2'!N234+'A3'!N234</f>
        <v>0.38543778482045943</v>
      </c>
      <c r="O146" s="486">
        <f ca="1">'A2'!O234+'A3'!O234</f>
        <v>3.5977411775754682</v>
      </c>
      <c r="P146" s="486">
        <f ca="1">'A2'!P234+'A3'!P234</f>
        <v>181.97164958259424</v>
      </c>
      <c r="Q146" s="486">
        <f ca="1">'A2'!Q234+'A3'!Q234</f>
        <v>229.53802099943863</v>
      </c>
      <c r="R146" s="486">
        <f ca="1">'A2'!R234+'A3'!R234</f>
        <v>336.75273098986418</v>
      </c>
      <c r="S146" s="486">
        <f ca="1">'A2'!S234+'A3'!S234</f>
        <v>183.10499328774046</v>
      </c>
    </row>
    <row r="147" spans="1:19" x14ac:dyDescent="0.35">
      <c r="A147" s="450" t="str">
        <f t="shared" si="74"/>
        <v>Aylesbury</v>
      </c>
      <c r="B147" s="461"/>
      <c r="C147" s="484">
        <f ca="1">'A2'!C235+'A3'!C235</f>
        <v>307.87598601560467</v>
      </c>
      <c r="D147" s="484">
        <f ca="1">'A2'!D235+'A3'!D235</f>
        <v>3.8888345496971932</v>
      </c>
      <c r="E147" s="484">
        <f ca="1">'A2'!E235+'A3'!E235</f>
        <v>303.98715146590746</v>
      </c>
      <c r="F147" s="484">
        <f ca="1">'A2'!F235+'A3'!F235</f>
        <v>0</v>
      </c>
      <c r="G147" s="484">
        <f ca="1">'A2'!G235+'A3'!G235</f>
        <v>0</v>
      </c>
      <c r="H147" s="484">
        <f ca="1">'A2'!H235+'A3'!H235</f>
        <v>0</v>
      </c>
      <c r="I147" s="484">
        <f ca="1">'A2'!I235+'A3'!I235</f>
        <v>1.6191672322898727</v>
      </c>
      <c r="J147" s="484">
        <f ca="1">'A2'!J235+'A3'!J235</f>
        <v>0</v>
      </c>
      <c r="K147" s="484">
        <f ca="1">'A2'!K235+'A3'!K235</f>
        <v>0.58333588523513991</v>
      </c>
      <c r="L147" s="484">
        <f ca="1">'A2'!L235+'A3'!L235</f>
        <v>1.6863314321721803</v>
      </c>
      <c r="M147" s="484">
        <f ca="1">'A2'!M235+'A3'!M235</f>
        <v>1.8569801800933743</v>
      </c>
      <c r="N147" s="484">
        <f ca="1">'A2'!N235+'A3'!N235</f>
        <v>0</v>
      </c>
      <c r="O147" s="484">
        <f ca="1">'A2'!O235+'A3'!O235</f>
        <v>0</v>
      </c>
      <c r="P147" s="484">
        <f ca="1">'A2'!P235+'A3'!P235</f>
        <v>0</v>
      </c>
      <c r="Q147" s="484">
        <f ca="1">'A2'!Q235+'A3'!Q235</f>
        <v>13.74673326044007</v>
      </c>
      <c r="R147" s="484">
        <f ca="1">'A2'!R235+'A3'!R235</f>
        <v>267.4850387828115</v>
      </c>
      <c r="S147" s="484">
        <f ca="1">'A2'!S235+'A3'!S235</f>
        <v>20.89839924256253</v>
      </c>
    </row>
    <row r="148" spans="1:19" x14ac:dyDescent="0.35">
      <c r="A148" s="450" t="str">
        <f t="shared" si="74"/>
        <v>Leighton Buzzard</v>
      </c>
      <c r="B148" s="461"/>
      <c r="C148" s="484">
        <f ca="1">'A2'!C236+'A3'!C236</f>
        <v>147.37497391965209</v>
      </c>
      <c r="D148" s="484">
        <f ca="1">'A2'!D236+'A3'!D236</f>
        <v>2.1277936660879564</v>
      </c>
      <c r="E148" s="484">
        <f ca="1">'A2'!E236+'A3'!E236</f>
        <v>145.24718025356412</v>
      </c>
      <c r="F148" s="484">
        <f ca="1">'A2'!F236+'A3'!F236</f>
        <v>0.81768173397062094</v>
      </c>
      <c r="G148" s="484">
        <f ca="1">'A2'!G236+'A3'!G236</f>
        <v>0</v>
      </c>
      <c r="H148" s="484">
        <f ca="1">'A2'!H236+'A3'!H236</f>
        <v>0</v>
      </c>
      <c r="I148" s="484">
        <f ca="1">'A2'!I236+'A3'!I236</f>
        <v>1.3101119321173353</v>
      </c>
      <c r="J148" s="484">
        <f ca="1">'A2'!J236+'A3'!J236</f>
        <v>0</v>
      </c>
      <c r="K148" s="484">
        <f ca="1">'A2'!K236+'A3'!K236</f>
        <v>0</v>
      </c>
      <c r="L148" s="484">
        <f ca="1">'A2'!L236+'A3'!L236</f>
        <v>0</v>
      </c>
      <c r="M148" s="484">
        <f ca="1">'A2'!M236+'A3'!M236</f>
        <v>1.8328689540696836</v>
      </c>
      <c r="N148" s="484">
        <f ca="1">'A2'!N236+'A3'!N236</f>
        <v>0</v>
      </c>
      <c r="O148" s="484">
        <f ca="1">'A2'!O236+'A3'!O236</f>
        <v>0</v>
      </c>
      <c r="P148" s="484">
        <f ca="1">'A2'!P236+'A3'!P236</f>
        <v>1.405928756958746</v>
      </c>
      <c r="Q148" s="484">
        <f ca="1">'A2'!Q236+'A3'!Q236</f>
        <v>138.85549544701621</v>
      </c>
      <c r="R148" s="484">
        <f ca="1">'A2'!R236+'A3'!R236</f>
        <v>3.1528870955194899</v>
      </c>
      <c r="S148" s="484">
        <f ca="1">'A2'!S236+'A3'!S236</f>
        <v>0</v>
      </c>
    </row>
    <row r="149" spans="1:19" x14ac:dyDescent="0.35">
      <c r="A149" s="450" t="str">
        <f t="shared" si="74"/>
        <v xml:space="preserve">Bicester </v>
      </c>
      <c r="B149" s="461"/>
      <c r="C149" s="484">
        <f ca="1">'A2'!C237+'A3'!C237</f>
        <v>136.19719356188781</v>
      </c>
      <c r="D149" s="484">
        <f ca="1">'A2'!D237+'A3'!D237</f>
        <v>0.98526213149412301</v>
      </c>
      <c r="E149" s="484">
        <f ca="1">'A2'!E237+'A3'!E237</f>
        <v>135.21193143039369</v>
      </c>
      <c r="F149" s="484">
        <f ca="1">'A2'!F237+'A3'!F237</f>
        <v>0</v>
      </c>
      <c r="G149" s="484">
        <f ca="1">'A2'!G237+'A3'!G237</f>
        <v>0</v>
      </c>
      <c r="H149" s="484">
        <f ca="1">'A2'!H237+'A3'!H237</f>
        <v>0</v>
      </c>
      <c r="I149" s="484">
        <f ca="1">'A2'!I237+'A3'!I237</f>
        <v>0.98526213149412301</v>
      </c>
      <c r="J149" s="484">
        <f ca="1">'A2'!J237+'A3'!J237</f>
        <v>0</v>
      </c>
      <c r="K149" s="484">
        <f ca="1">'A2'!K237+'A3'!K237</f>
        <v>0</v>
      </c>
      <c r="L149" s="484">
        <f ca="1">'A2'!L237+'A3'!L237</f>
        <v>0</v>
      </c>
      <c r="M149" s="484">
        <f ca="1">'A2'!M237+'A3'!M237</f>
        <v>5.0395800341820598</v>
      </c>
      <c r="N149" s="484">
        <f ca="1">'A2'!N237+'A3'!N237</f>
        <v>0</v>
      </c>
      <c r="O149" s="484">
        <f ca="1">'A2'!O237+'A3'!O237</f>
        <v>0</v>
      </c>
      <c r="P149" s="484">
        <f ca="1">'A2'!P237+'A3'!P237</f>
        <v>0</v>
      </c>
      <c r="Q149" s="484">
        <f ca="1">'A2'!Q237+'A3'!Q237</f>
        <v>0</v>
      </c>
      <c r="R149" s="484">
        <f ca="1">'A2'!R237+'A3'!R237</f>
        <v>6.84370249635211</v>
      </c>
      <c r="S149" s="484">
        <f ca="1">'A2'!S237+'A3'!S237</f>
        <v>123.3286488998595</v>
      </c>
    </row>
    <row r="150" spans="1:19" x14ac:dyDescent="0.35">
      <c r="A150" s="450" t="str">
        <f t="shared" si="74"/>
        <v>Brackley</v>
      </c>
      <c r="B150" s="461"/>
      <c r="C150" s="484">
        <f ca="1">'A2'!C238+'A3'!C238</f>
        <v>65.089995981370592</v>
      </c>
      <c r="D150" s="484">
        <f ca="1">'A2'!D238+'A3'!D238</f>
        <v>0</v>
      </c>
      <c r="E150" s="484">
        <f ca="1">'A2'!E238+'A3'!E238</f>
        <v>65.089995981370592</v>
      </c>
      <c r="F150" s="484">
        <f ca="1">'A2'!F238+'A3'!F238</f>
        <v>0</v>
      </c>
      <c r="G150" s="484">
        <f ca="1">'A2'!G238+'A3'!G238</f>
        <v>0</v>
      </c>
      <c r="H150" s="484">
        <f ca="1">'A2'!H238+'A3'!H238</f>
        <v>0</v>
      </c>
      <c r="I150" s="484">
        <f ca="1">'A2'!I238+'A3'!I238</f>
        <v>0</v>
      </c>
      <c r="J150" s="484">
        <f ca="1">'A2'!J238+'A3'!J238</f>
        <v>0</v>
      </c>
      <c r="K150" s="484">
        <f ca="1">'A2'!K238+'A3'!K238</f>
        <v>0</v>
      </c>
      <c r="L150" s="484">
        <f ca="1">'A2'!L238+'A3'!L238</f>
        <v>0</v>
      </c>
      <c r="M150" s="484">
        <f ca="1">'A2'!M238+'A3'!M238</f>
        <v>56.902853194167349</v>
      </c>
      <c r="N150" s="484">
        <f ca="1">'A2'!N238+'A3'!N238</f>
        <v>0</v>
      </c>
      <c r="O150" s="484">
        <f ca="1">'A2'!O238+'A3'!O238</f>
        <v>0</v>
      </c>
      <c r="P150" s="484">
        <f ca="1">'A2'!P238+'A3'!P238</f>
        <v>0</v>
      </c>
      <c r="Q150" s="484">
        <f ca="1">'A2'!Q238+'A3'!Q238</f>
        <v>0</v>
      </c>
      <c r="R150" s="484">
        <f ca="1">'A2'!R238+'A3'!R238</f>
        <v>0</v>
      </c>
      <c r="S150" s="484">
        <f ca="1">'A2'!S238+'A3'!S238</f>
        <v>8.1871427872032516</v>
      </c>
    </row>
    <row r="151" spans="1:19" x14ac:dyDescent="0.35">
      <c r="A151" s="450" t="str">
        <f t="shared" si="74"/>
        <v>Flitwick</v>
      </c>
      <c r="B151" s="461"/>
      <c r="C151" s="484">
        <f ca="1">'A2'!C239+'A3'!C239</f>
        <v>7.5874607126178848</v>
      </c>
      <c r="D151" s="484">
        <f ca="1">'A2'!D239+'A3'!D239</f>
        <v>0</v>
      </c>
      <c r="E151" s="484">
        <f ca="1">'A2'!E239+'A3'!E239</f>
        <v>7.5874607126178848</v>
      </c>
      <c r="F151" s="484">
        <f ca="1">'A2'!F239+'A3'!F239</f>
        <v>0</v>
      </c>
      <c r="G151" s="484">
        <f ca="1">'A2'!G239+'A3'!G239</f>
        <v>0</v>
      </c>
      <c r="H151" s="484">
        <f ca="1">'A2'!H239+'A3'!H239</f>
        <v>0</v>
      </c>
      <c r="I151" s="484">
        <f ca="1">'A2'!I239+'A3'!I239</f>
        <v>0</v>
      </c>
      <c r="J151" s="484">
        <f ca="1">'A2'!J239+'A3'!J239</f>
        <v>0</v>
      </c>
      <c r="K151" s="484">
        <f ca="1">'A2'!K239+'A3'!K239</f>
        <v>0</v>
      </c>
      <c r="L151" s="484">
        <f ca="1">'A2'!L239+'A3'!L239</f>
        <v>0</v>
      </c>
      <c r="M151" s="484">
        <f ca="1">'A2'!M239+'A3'!M239</f>
        <v>0</v>
      </c>
      <c r="N151" s="484">
        <f ca="1">'A2'!N239+'A3'!N239</f>
        <v>0</v>
      </c>
      <c r="O151" s="484">
        <f ca="1">'A2'!O239+'A3'!O239</f>
        <v>0</v>
      </c>
      <c r="P151" s="484">
        <f ca="1">'A2'!P239+'A3'!P239</f>
        <v>5.6059088605551795</v>
      </c>
      <c r="Q151" s="484">
        <f ca="1">'A2'!Q239+'A3'!Q239</f>
        <v>1.9815518520627058</v>
      </c>
      <c r="R151" s="484">
        <f ca="1">'A2'!R239+'A3'!R239</f>
        <v>0</v>
      </c>
      <c r="S151" s="484">
        <f ca="1">'A2'!S239+'A3'!S239</f>
        <v>0</v>
      </c>
    </row>
    <row r="152" spans="1:19" x14ac:dyDescent="0.35">
      <c r="A152" s="450" t="str">
        <f t="shared" si="74"/>
        <v>Buckingham</v>
      </c>
      <c r="B152" s="461"/>
      <c r="C152" s="484">
        <f ca="1">'A2'!C240+'A3'!C240</f>
        <v>66.174287559147729</v>
      </c>
      <c r="D152" s="484">
        <f ca="1">'A2'!D240+'A3'!D240</f>
        <v>1.9914701937167398</v>
      </c>
      <c r="E152" s="484">
        <f ca="1">'A2'!E240+'A3'!E240</f>
        <v>64.182817365430992</v>
      </c>
      <c r="F152" s="484">
        <f ca="1">'A2'!F240+'A3'!F240</f>
        <v>0</v>
      </c>
      <c r="G152" s="484">
        <f ca="1">'A2'!G240+'A3'!G240</f>
        <v>1.8631854682552129</v>
      </c>
      <c r="H152" s="484">
        <f ca="1">'A2'!H240+'A3'!H240</f>
        <v>0</v>
      </c>
      <c r="I152" s="484">
        <f ca="1">'A2'!I240+'A3'!I240</f>
        <v>0</v>
      </c>
      <c r="J152" s="484">
        <f ca="1">'A2'!J240+'A3'!J240</f>
        <v>0</v>
      </c>
      <c r="K152" s="484">
        <f ca="1">'A2'!K240+'A3'!K240</f>
        <v>0</v>
      </c>
      <c r="L152" s="484">
        <f ca="1">'A2'!L240+'A3'!L240</f>
        <v>0.12828472546152683</v>
      </c>
      <c r="M152" s="484">
        <f ca="1">'A2'!M240+'A3'!M240</f>
        <v>19.86473568960978</v>
      </c>
      <c r="N152" s="484">
        <f ca="1">'A2'!N240+'A3'!N240</f>
        <v>0</v>
      </c>
      <c r="O152" s="484">
        <f ca="1">'A2'!O240+'A3'!O240</f>
        <v>0</v>
      </c>
      <c r="P152" s="484">
        <f ca="1">'A2'!P240+'A3'!P240</f>
        <v>0</v>
      </c>
      <c r="Q152" s="484">
        <f ca="1">'A2'!Q240+'A3'!Q240</f>
        <v>0</v>
      </c>
      <c r="R152" s="484">
        <f ca="1">'A2'!R240+'A3'!R240</f>
        <v>25.877432852460913</v>
      </c>
      <c r="S152" s="484">
        <f ca="1">'A2'!S240+'A3'!S240</f>
        <v>18.440648823360302</v>
      </c>
    </row>
    <row r="153" spans="1:19" x14ac:dyDescent="0.35">
      <c r="A153" s="450" t="str">
        <f t="shared" si="74"/>
        <v>Towcester</v>
      </c>
      <c r="B153" s="461"/>
      <c r="C153" s="484">
        <f ca="1">'A2'!C241+'A3'!C241</f>
        <v>42.193522711481393</v>
      </c>
      <c r="D153" s="484">
        <f ca="1">'A2'!D241+'A3'!D241</f>
        <v>0.3109273924332136</v>
      </c>
      <c r="E153" s="484">
        <f ca="1">'A2'!E241+'A3'!E241</f>
        <v>41.882595319048178</v>
      </c>
      <c r="F153" s="484">
        <f ca="1">'A2'!F241+'A3'!F241</f>
        <v>0</v>
      </c>
      <c r="G153" s="484">
        <f ca="1">'A2'!G241+'A3'!G241</f>
        <v>0</v>
      </c>
      <c r="H153" s="484">
        <f ca="1">'A2'!H241+'A3'!H241</f>
        <v>0</v>
      </c>
      <c r="I153" s="484">
        <f ca="1">'A2'!I241+'A3'!I241</f>
        <v>0</v>
      </c>
      <c r="J153" s="484">
        <f ca="1">'A2'!J241+'A3'!J241</f>
        <v>0</v>
      </c>
      <c r="K153" s="484">
        <f ca="1">'A2'!K241+'A3'!K241</f>
        <v>0</v>
      </c>
      <c r="L153" s="484">
        <f ca="1">'A2'!L241+'A3'!L241</f>
        <v>0</v>
      </c>
      <c r="M153" s="484">
        <f ca="1">'A2'!M241+'A3'!M241</f>
        <v>41.882595319048178</v>
      </c>
      <c r="N153" s="484">
        <f ca="1">'A2'!N241+'A3'!N241</f>
        <v>0.3109273924332136</v>
      </c>
      <c r="O153" s="484">
        <f ca="1">'A2'!O241+'A3'!O241</f>
        <v>0</v>
      </c>
      <c r="P153" s="484">
        <f ca="1">'A2'!P241+'A3'!P241</f>
        <v>0</v>
      </c>
      <c r="Q153" s="484">
        <f ca="1">'A2'!Q241+'A3'!Q241</f>
        <v>0</v>
      </c>
      <c r="R153" s="484">
        <f ca="1">'A2'!R241+'A3'!R241</f>
        <v>0</v>
      </c>
      <c r="S153" s="484">
        <f ca="1">'A2'!S241+'A3'!S241</f>
        <v>0</v>
      </c>
    </row>
    <row r="154" spans="1:19" x14ac:dyDescent="0.35">
      <c r="A154" s="450" t="str">
        <f t="shared" ref="A154:A157" si="75">A72</f>
        <v>Bedford</v>
      </c>
      <c r="B154" s="461"/>
      <c r="C154" s="484">
        <f ca="1">'A2'!C242+'A3'!C242</f>
        <v>61.442400306439602</v>
      </c>
      <c r="D154" s="484">
        <f ca="1">'A2'!D242+'A3'!D242</f>
        <v>4.6732623324378588</v>
      </c>
      <c r="E154" s="484">
        <f ca="1">'A2'!E242+'A3'!E242</f>
        <v>56.769137974001744</v>
      </c>
      <c r="F154" s="484">
        <f ca="1">'A2'!F242+'A3'!F242</f>
        <v>0</v>
      </c>
      <c r="G154" s="484">
        <f ca="1">'A2'!G242+'A3'!G242</f>
        <v>3.1745004512743584</v>
      </c>
      <c r="H154" s="484">
        <f ca="1">'A2'!H242+'A3'!H242</f>
        <v>0</v>
      </c>
      <c r="I154" s="484">
        <f ca="1">'A2'!I242+'A3'!I242</f>
        <v>0</v>
      </c>
      <c r="J154" s="484">
        <f ca="1">'A2'!J242+'A3'!J242</f>
        <v>0.35448775693949841</v>
      </c>
      <c r="K154" s="484">
        <f ca="1">'A2'!K242+'A3'!K242</f>
        <v>0</v>
      </c>
      <c r="L154" s="484">
        <f ca="1">'A2'!L242+'A3'!L242</f>
        <v>0</v>
      </c>
      <c r="M154" s="484">
        <f ca="1">'A2'!M242+'A3'!M242</f>
        <v>0</v>
      </c>
      <c r="N154" s="484">
        <f ca="1">'A2'!N242+'A3'!N242</f>
        <v>0</v>
      </c>
      <c r="O154" s="484">
        <f ca="1">'A2'!O242+'A3'!O242</f>
        <v>1.1442741242240018</v>
      </c>
      <c r="P154" s="484">
        <f ca="1">'A2'!P242+'A3'!P242</f>
        <v>54.813854368260664</v>
      </c>
      <c r="Q154" s="484">
        <f ca="1">'A2'!Q242+'A3'!Q242</f>
        <v>1.9552836057410767</v>
      </c>
      <c r="R154" s="484">
        <f ca="1">'A2'!R242+'A3'!R242</f>
        <v>0</v>
      </c>
      <c r="S154" s="484">
        <f ca="1">'A2'!S242+'A3'!S242</f>
        <v>0</v>
      </c>
    </row>
    <row r="155" spans="1:19" x14ac:dyDescent="0.35">
      <c r="A155" s="450" t="str">
        <f t="shared" si="75"/>
        <v>Northampton</v>
      </c>
      <c r="B155" s="461"/>
      <c r="C155" s="484">
        <f ca="1">'A2'!C243+'A3'!C243</f>
        <v>70.674739659832767</v>
      </c>
      <c r="D155" s="484">
        <f ca="1">'A2'!D243+'A3'!D243</f>
        <v>6.6874327787407868</v>
      </c>
      <c r="E155" s="484">
        <f ca="1">'A2'!E243+'A3'!E243</f>
        <v>63.987306881091982</v>
      </c>
      <c r="F155" s="484">
        <f ca="1">'A2'!F243+'A3'!F243</f>
        <v>1.5095699973974153</v>
      </c>
      <c r="G155" s="484">
        <f ca="1">'A2'!G243+'A3'!G243</f>
        <v>0</v>
      </c>
      <c r="H155" s="484">
        <f ca="1">'A2'!H243+'A3'!H243</f>
        <v>0</v>
      </c>
      <c r="I155" s="484">
        <f ca="1">'A2'!I243+'A3'!I243</f>
        <v>4.0096590725796526</v>
      </c>
      <c r="J155" s="484">
        <f ca="1">'A2'!J243+'A3'!J243</f>
        <v>0</v>
      </c>
      <c r="K155" s="484">
        <f ca="1">'A2'!K243+'A3'!K243</f>
        <v>0</v>
      </c>
      <c r="L155" s="484">
        <f ca="1">'A2'!L243+'A3'!L243</f>
        <v>0.91631946758233462</v>
      </c>
      <c r="M155" s="484">
        <f ca="1">'A2'!M243+'A3'!M243</f>
        <v>58.341103438084531</v>
      </c>
      <c r="N155" s="484">
        <f ca="1">'A2'!N243+'A3'!N243</f>
        <v>0</v>
      </c>
      <c r="O155" s="484">
        <f ca="1">'A2'!O243+'A3'!O243</f>
        <v>0.25188424118138403</v>
      </c>
      <c r="P155" s="484">
        <f ca="1">'A2'!P243+'A3'!P243</f>
        <v>0.18928862630888532</v>
      </c>
      <c r="Q155" s="484">
        <f ca="1">'A2'!Q243+'A3'!Q243</f>
        <v>0</v>
      </c>
      <c r="R155" s="484">
        <f ca="1">'A2'!R243+'A3'!R243</f>
        <v>5.4569148166985615</v>
      </c>
      <c r="S155" s="484">
        <f ca="1">'A2'!S243+'A3'!S243</f>
        <v>0</v>
      </c>
    </row>
    <row r="156" spans="1:19" x14ac:dyDescent="0.35">
      <c r="A156" s="450" t="str">
        <f t="shared" si="75"/>
        <v xml:space="preserve">Dunstable </v>
      </c>
      <c r="B156" s="461"/>
      <c r="C156" s="484">
        <f ca="1">'A2'!C244+'A3'!C244</f>
        <v>20.232310968046097</v>
      </c>
      <c r="D156" s="484">
        <f ca="1">'A2'!D244+'A3'!D244</f>
        <v>4.3873817300314961</v>
      </c>
      <c r="E156" s="484">
        <f ca="1">'A2'!E244+'A3'!E244</f>
        <v>15.844929238014601</v>
      </c>
      <c r="F156" s="484">
        <f ca="1">'A2'!F244+'A3'!F244</f>
        <v>0</v>
      </c>
      <c r="G156" s="484">
        <f ca="1">'A2'!G244+'A3'!G244</f>
        <v>0</v>
      </c>
      <c r="H156" s="484">
        <f ca="1">'A2'!H244+'A3'!H244</f>
        <v>0</v>
      </c>
      <c r="I156" s="484">
        <f ca="1">'A2'!I244+'A3'!I244</f>
        <v>3.4120915562520162</v>
      </c>
      <c r="J156" s="484">
        <f ca="1">'A2'!J244+'A3'!J244</f>
        <v>0</v>
      </c>
      <c r="K156" s="484">
        <f ca="1">'A2'!K244+'A3'!K244</f>
        <v>0</v>
      </c>
      <c r="L156" s="484">
        <f ca="1">'A2'!L244+'A3'!L244</f>
        <v>0.97529017377948035</v>
      </c>
      <c r="M156" s="484">
        <f ca="1">'A2'!M244+'A3'!M244</f>
        <v>0</v>
      </c>
      <c r="N156" s="484">
        <f ca="1">'A2'!N244+'A3'!N244</f>
        <v>0</v>
      </c>
      <c r="O156" s="484">
        <f ca="1">'A2'!O244+'A3'!O244</f>
        <v>0</v>
      </c>
      <c r="P156" s="484">
        <f ca="1">'A2'!P244+'A3'!P244</f>
        <v>3.7898345442223862</v>
      </c>
      <c r="Q156" s="484">
        <f ca="1">'A2'!Q244+'A3'!Q244</f>
        <v>9.8156541629259593</v>
      </c>
      <c r="R156" s="484">
        <f ca="1">'A2'!R244+'A3'!R244</f>
        <v>0</v>
      </c>
      <c r="S156" s="484">
        <f ca="1">'A2'!S244+'A3'!S244</f>
        <v>2.2394405308662533</v>
      </c>
    </row>
    <row r="157" spans="1:19" x14ac:dyDescent="0.35">
      <c r="A157" s="450" t="str">
        <f t="shared" si="75"/>
        <v>Outside of MKCC - Other</v>
      </c>
      <c r="B157" s="461"/>
      <c r="C157" s="484">
        <f ca="1">'A2'!C245+'A3'!C245</f>
        <v>262.44697930317074</v>
      </c>
      <c r="D157" s="484">
        <f ca="1">'A2'!D245+'A3'!D245</f>
        <v>19.41942688034149</v>
      </c>
      <c r="E157" s="484">
        <f ca="1">'A2'!E245+'A3'!E245</f>
        <v>243.0275524228293</v>
      </c>
      <c r="F157" s="484">
        <f ca="1">'A2'!F245+'A3'!F245</f>
        <v>2.6455569321487737</v>
      </c>
      <c r="G157" s="484">
        <f ca="1">'A2'!G245+'A3'!G245</f>
        <v>1.4306706310613233</v>
      </c>
      <c r="H157" s="484">
        <f ca="1">'A2'!H245+'A3'!H245</f>
        <v>0.28588685931630498</v>
      </c>
      <c r="I157" s="484">
        <f ca="1">'A2'!I245+'A3'!I245</f>
        <v>5.3407013962346825</v>
      </c>
      <c r="J157" s="484">
        <f ca="1">'A2'!J245+'A3'!J245</f>
        <v>5.5813908032470696</v>
      </c>
      <c r="K157" s="484">
        <f ca="1">'A2'!K245+'A3'!K245</f>
        <v>8.5784689005167655E-2</v>
      </c>
      <c r="L157" s="484">
        <f ca="1">'A2'!L245+'A3'!L245</f>
        <v>1.7733423647708395</v>
      </c>
      <c r="M157" s="484">
        <f ca="1">'A2'!M245+'A3'!M245</f>
        <v>25.729947375378067</v>
      </c>
      <c r="N157" s="484">
        <f ca="1">'A2'!N245+'A3'!N245</f>
        <v>7.45103923872458E-2</v>
      </c>
      <c r="O157" s="484">
        <f ca="1">'A2'!O245+'A3'!O245</f>
        <v>2.2015828121700829</v>
      </c>
      <c r="P157" s="484">
        <f ca="1">'A2'!P245+'A3'!P245</f>
        <v>116.16683442628837</v>
      </c>
      <c r="Q157" s="484">
        <f ca="1">'A2'!Q245+'A3'!Q245</f>
        <v>63.183302671252591</v>
      </c>
      <c r="R157" s="484">
        <f ca="1">'A2'!R245+'A3'!R245</f>
        <v>27.936754946021626</v>
      </c>
      <c r="S157" s="484">
        <f ca="1">'A2'!S245+'A3'!S245</f>
        <v>10.010713003888645</v>
      </c>
    </row>
    <row r="158" spans="1:19" x14ac:dyDescent="0.35">
      <c r="A158" s="460"/>
      <c r="B158" s="461"/>
      <c r="C158" s="461"/>
      <c r="D158" s="461"/>
      <c r="E158" s="461"/>
      <c r="F158" s="461"/>
      <c r="G158" s="461"/>
      <c r="H158" s="461"/>
      <c r="I158" s="461"/>
      <c r="J158" s="461"/>
      <c r="K158" s="461"/>
      <c r="L158" s="461"/>
      <c r="M158" s="461"/>
      <c r="N158" s="461"/>
      <c r="O158" s="461"/>
      <c r="P158" s="461"/>
      <c r="Q158" s="461"/>
      <c r="R158" s="461"/>
      <c r="S158" s="461"/>
    </row>
    <row r="159" spans="1:19" x14ac:dyDescent="0.35">
      <c r="A159" s="462" t="str">
        <f>A77</f>
        <v>TOTAL</v>
      </c>
      <c r="B159" s="492"/>
      <c r="C159" s="508">
        <f t="shared" ref="C159:S159" ca="1" si="76">SUM(C92+C130+C146)</f>
        <v>2179.5544226270508</v>
      </c>
      <c r="D159" s="508">
        <f t="shared" ca="1" si="76"/>
        <v>783.94310256291749</v>
      </c>
      <c r="E159" s="508">
        <f t="shared" ca="1" si="76"/>
        <v>1395.6113200641335</v>
      </c>
      <c r="F159" s="508">
        <f t="shared" ca="1" si="76"/>
        <v>93.202562998438793</v>
      </c>
      <c r="G159" s="508">
        <f t="shared" ca="1" si="76"/>
        <v>149.41450307527589</v>
      </c>
      <c r="H159" s="508">
        <f t="shared" ca="1" si="76"/>
        <v>83.793283164697456</v>
      </c>
      <c r="I159" s="508">
        <f t="shared" ca="1" si="76"/>
        <v>126.94141441714321</v>
      </c>
      <c r="J159" s="508">
        <f t="shared" ca="1" si="76"/>
        <v>83.282197462213759</v>
      </c>
      <c r="K159" s="508">
        <f t="shared" ca="1" si="76"/>
        <v>61.3972870510894</v>
      </c>
      <c r="L159" s="508">
        <f t="shared" ca="1" si="76"/>
        <v>75.428415635712284</v>
      </c>
      <c r="M159" s="508">
        <f t="shared" ca="1" si="76"/>
        <v>302.56648399078932</v>
      </c>
      <c r="N159" s="508">
        <f t="shared" ca="1" si="76"/>
        <v>77.075061623129855</v>
      </c>
      <c r="O159" s="508">
        <f t="shared" ca="1" si="76"/>
        <v>33.40837713521681</v>
      </c>
      <c r="P159" s="508">
        <f t="shared" ca="1" si="76"/>
        <v>211.36575353768762</v>
      </c>
      <c r="Q159" s="508">
        <f t="shared" ca="1" si="76"/>
        <v>316.08707891481424</v>
      </c>
      <c r="R159" s="508">
        <f t="shared" ca="1" si="76"/>
        <v>370.68324564685497</v>
      </c>
      <c r="S159" s="508">
        <f t="shared" ca="1" si="76"/>
        <v>194.90875797398741</v>
      </c>
    </row>
    <row r="160" spans="1:19" x14ac:dyDescent="0.35">
      <c r="R160" s="32"/>
    </row>
    <row r="161" spans="1:26" x14ac:dyDescent="0.35">
      <c r="A161" s="217" t="s">
        <v>2143</v>
      </c>
      <c r="R161" s="32"/>
    </row>
    <row r="163" spans="1:26" x14ac:dyDescent="0.35">
      <c r="A163" s="221"/>
      <c r="B163" s="43"/>
      <c r="C163" s="222"/>
      <c r="D163" s="222"/>
      <c r="E163" s="222"/>
      <c r="F163" s="222"/>
      <c r="G163" s="222"/>
      <c r="H163" s="222"/>
      <c r="I163" s="222"/>
      <c r="J163" s="222"/>
    </row>
    <row r="164" spans="1:26" hidden="1" x14ac:dyDescent="0.35">
      <c r="A164" s="221"/>
      <c r="B164" s="43"/>
      <c r="C164" s="222"/>
      <c r="D164" s="222"/>
      <c r="E164" s="222"/>
      <c r="F164" s="222"/>
      <c r="G164" s="222"/>
      <c r="H164" s="222"/>
      <c r="I164" s="222"/>
      <c r="J164" s="222"/>
    </row>
    <row r="165" spans="1:26" hidden="1" x14ac:dyDescent="0.35">
      <c r="A165" s="221"/>
      <c r="B165" s="43"/>
      <c r="C165" s="222"/>
      <c r="D165" s="222"/>
      <c r="E165" s="222"/>
      <c r="F165" s="222"/>
      <c r="G165" s="222"/>
      <c r="H165" s="222"/>
      <c r="I165" s="222"/>
      <c r="J165" s="222"/>
      <c r="U165" s="27"/>
      <c r="V165" s="27"/>
      <c r="W165" s="27"/>
      <c r="X165" s="27"/>
      <c r="Y165" s="27"/>
      <c r="Z165" s="27"/>
    </row>
    <row r="166" spans="1:26" hidden="1" x14ac:dyDescent="0.35">
      <c r="A166" s="221"/>
      <c r="B166" s="43"/>
      <c r="C166" s="223"/>
      <c r="D166" s="223"/>
      <c r="E166" s="223"/>
      <c r="F166" s="223"/>
      <c r="G166" s="223"/>
      <c r="H166" s="223"/>
      <c r="I166" s="223"/>
      <c r="J166" s="223"/>
      <c r="U166" s="27"/>
      <c r="V166" s="27"/>
      <c r="W166" s="27"/>
      <c r="X166" s="27"/>
      <c r="Y166" s="27"/>
      <c r="Z166" s="27"/>
    </row>
    <row r="167" spans="1:26" hidden="1" x14ac:dyDescent="0.35">
      <c r="A167" s="221" t="s">
        <v>2138</v>
      </c>
      <c r="B167" s="43"/>
      <c r="C167" s="43">
        <f t="shared" ref="C167:S167" ca="1" si="77">C92-(C94+C95+C96+C97++C99+C100+C102+C103+C104+C106+C107+C109+C110+C112+C113+C115+C116+C118+C119+C121+C123+C124+C125+C126+C127+C128+C129)</f>
        <v>0</v>
      </c>
      <c r="D167" s="43">
        <f t="shared" ca="1" si="77"/>
        <v>0</v>
      </c>
      <c r="E167" s="43">
        <f t="shared" ca="1" si="77"/>
        <v>0</v>
      </c>
      <c r="F167" s="43">
        <f t="shared" ca="1" si="77"/>
        <v>0</v>
      </c>
      <c r="G167" s="43">
        <f t="shared" ca="1" si="77"/>
        <v>0</v>
      </c>
      <c r="H167" s="43">
        <f t="shared" ca="1" si="77"/>
        <v>0</v>
      </c>
      <c r="I167" s="43">
        <f t="shared" ca="1" si="77"/>
        <v>0</v>
      </c>
      <c r="J167" s="43">
        <f t="shared" ca="1" si="77"/>
        <v>0</v>
      </c>
      <c r="K167" s="43">
        <f t="shared" ca="1" si="77"/>
        <v>0</v>
      </c>
      <c r="L167" s="43">
        <f t="shared" ca="1" si="77"/>
        <v>0</v>
      </c>
      <c r="M167" s="43">
        <f t="shared" ca="1" si="77"/>
        <v>0</v>
      </c>
      <c r="N167" s="43">
        <f t="shared" ca="1" si="77"/>
        <v>0</v>
      </c>
      <c r="O167" s="43">
        <f t="shared" ca="1" si="77"/>
        <v>0</v>
      </c>
      <c r="P167" s="43">
        <f t="shared" ca="1" si="77"/>
        <v>0</v>
      </c>
      <c r="Q167" s="43">
        <f t="shared" ca="1" si="77"/>
        <v>0</v>
      </c>
      <c r="R167" s="43">
        <f t="shared" ca="1" si="77"/>
        <v>0</v>
      </c>
      <c r="S167" s="43">
        <f t="shared" ca="1" si="77"/>
        <v>0</v>
      </c>
      <c r="U167" s="27"/>
      <c r="V167" s="27"/>
      <c r="W167" s="27"/>
      <c r="X167" s="27"/>
      <c r="Y167" s="27"/>
      <c r="Z167" s="27"/>
    </row>
    <row r="168" spans="1:26" hidden="1" x14ac:dyDescent="0.35">
      <c r="A168" s="221" t="s">
        <v>2139</v>
      </c>
      <c r="B168" s="43"/>
      <c r="C168" s="43">
        <f t="shared" ref="C168:S168" ca="1" si="78">C130-SUM(C131:C145)</f>
        <v>0</v>
      </c>
      <c r="D168" s="43">
        <f t="shared" ca="1" si="78"/>
        <v>0</v>
      </c>
      <c r="E168" s="43">
        <f t="shared" ca="1" si="78"/>
        <v>0</v>
      </c>
      <c r="F168" s="43">
        <f t="shared" ca="1" si="78"/>
        <v>0</v>
      </c>
      <c r="G168" s="43">
        <f t="shared" ca="1" si="78"/>
        <v>0</v>
      </c>
      <c r="H168" s="43">
        <f t="shared" ca="1" si="78"/>
        <v>0</v>
      </c>
      <c r="I168" s="43">
        <f t="shared" ca="1" si="78"/>
        <v>0</v>
      </c>
      <c r="J168" s="43">
        <f t="shared" ca="1" si="78"/>
        <v>0</v>
      </c>
      <c r="K168" s="43">
        <f t="shared" ca="1" si="78"/>
        <v>0</v>
      </c>
      <c r="L168" s="43">
        <f t="shared" ca="1" si="78"/>
        <v>0</v>
      </c>
      <c r="M168" s="43">
        <f t="shared" ca="1" si="78"/>
        <v>0</v>
      </c>
      <c r="N168" s="43">
        <f t="shared" ca="1" si="78"/>
        <v>0</v>
      </c>
      <c r="O168" s="43">
        <f t="shared" ca="1" si="78"/>
        <v>0</v>
      </c>
      <c r="P168" s="43">
        <f t="shared" ca="1" si="78"/>
        <v>0</v>
      </c>
      <c r="Q168" s="43">
        <f t="shared" ca="1" si="78"/>
        <v>0</v>
      </c>
      <c r="R168" s="43">
        <f t="shared" ca="1" si="78"/>
        <v>0</v>
      </c>
      <c r="S168" s="43">
        <f t="shared" ca="1" si="78"/>
        <v>0</v>
      </c>
      <c r="U168" s="224"/>
      <c r="V168" s="224"/>
      <c r="W168" s="224"/>
      <c r="X168" s="224"/>
      <c r="Y168" s="224"/>
      <c r="Z168" s="224"/>
    </row>
    <row r="169" spans="1:26" hidden="1" x14ac:dyDescent="0.35">
      <c r="A169" s="221" t="s">
        <v>2140</v>
      </c>
      <c r="B169" s="43"/>
      <c r="C169" s="410">
        <f t="shared" ref="C169:S169" ca="1" si="79">C146-SUM(C147:C157)</f>
        <v>0</v>
      </c>
      <c r="D169" s="43">
        <f t="shared" ca="1" si="79"/>
        <v>0</v>
      </c>
      <c r="E169" s="43">
        <f t="shared" ca="1" si="79"/>
        <v>0</v>
      </c>
      <c r="F169" s="43">
        <f t="shared" ca="1" si="79"/>
        <v>0</v>
      </c>
      <c r="G169" s="43">
        <f t="shared" ca="1" si="79"/>
        <v>0</v>
      </c>
      <c r="H169" s="43">
        <f t="shared" ca="1" si="79"/>
        <v>0</v>
      </c>
      <c r="I169" s="43">
        <f t="shared" ca="1" si="79"/>
        <v>0</v>
      </c>
      <c r="J169" s="43">
        <f t="shared" ca="1" si="79"/>
        <v>0</v>
      </c>
      <c r="K169" s="43">
        <f t="shared" ca="1" si="79"/>
        <v>0</v>
      </c>
      <c r="L169" s="43">
        <f t="shared" ca="1" si="79"/>
        <v>0</v>
      </c>
      <c r="M169" s="43">
        <f t="shared" ca="1" si="79"/>
        <v>0</v>
      </c>
      <c r="N169" s="43">
        <f t="shared" ca="1" si="79"/>
        <v>0</v>
      </c>
      <c r="O169" s="43">
        <f t="shared" ca="1" si="79"/>
        <v>0</v>
      </c>
      <c r="P169" s="43">
        <f t="shared" ca="1" si="79"/>
        <v>0</v>
      </c>
      <c r="Q169" s="43">
        <f t="shared" ca="1" si="79"/>
        <v>0</v>
      </c>
      <c r="R169" s="43">
        <f t="shared" ca="1" si="79"/>
        <v>0</v>
      </c>
      <c r="S169" s="43">
        <f t="shared" ca="1" si="79"/>
        <v>0</v>
      </c>
    </row>
    <row r="170" spans="1:26" hidden="1" x14ac:dyDescent="0.35">
      <c r="A170" s="221" t="s">
        <v>2141</v>
      </c>
      <c r="B170" s="43"/>
      <c r="C170" s="43">
        <f t="shared" ref="C170:S170" ca="1" si="80">C89-C159</f>
        <v>0</v>
      </c>
      <c r="D170" s="43">
        <f t="shared" ca="1" si="80"/>
        <v>0</v>
      </c>
      <c r="E170" s="43">
        <f t="shared" ca="1" si="80"/>
        <v>0</v>
      </c>
      <c r="F170" s="43">
        <f t="shared" ca="1" si="80"/>
        <v>0</v>
      </c>
      <c r="G170" s="43">
        <f t="shared" ca="1" si="80"/>
        <v>0</v>
      </c>
      <c r="H170" s="43">
        <f t="shared" ca="1" si="80"/>
        <v>0</v>
      </c>
      <c r="I170" s="43">
        <f t="shared" ca="1" si="80"/>
        <v>0</v>
      </c>
      <c r="J170" s="43">
        <f t="shared" ca="1" si="80"/>
        <v>0</v>
      </c>
      <c r="K170" s="43">
        <f t="shared" ca="1" si="80"/>
        <v>0</v>
      </c>
      <c r="L170" s="43">
        <f t="shared" ca="1" si="80"/>
        <v>0</v>
      </c>
      <c r="M170" s="43">
        <f t="shared" ca="1" si="80"/>
        <v>0</v>
      </c>
      <c r="N170" s="43">
        <f t="shared" ca="1" si="80"/>
        <v>0</v>
      </c>
      <c r="O170" s="43">
        <f t="shared" ca="1" si="80"/>
        <v>0</v>
      </c>
      <c r="P170" s="43">
        <f t="shared" ca="1" si="80"/>
        <v>0</v>
      </c>
      <c r="Q170" s="43">
        <f t="shared" ca="1" si="80"/>
        <v>0</v>
      </c>
      <c r="R170" s="43">
        <f t="shared" ca="1" si="80"/>
        <v>0</v>
      </c>
      <c r="S170" s="43">
        <f t="shared" ca="1" si="80"/>
        <v>0</v>
      </c>
    </row>
    <row r="172" spans="1:26" ht="18.5" x14ac:dyDescent="0.45">
      <c r="A172" s="220"/>
    </row>
    <row r="173" spans="1:26" ht="18.5" x14ac:dyDescent="0.45">
      <c r="A173" s="220"/>
    </row>
  </sheetData>
  <phoneticPr fontId="21" type="noConversion"/>
  <dataValidations count="1">
    <dataValidation type="list" allowBlank="1" showInputMessage="1" showErrorMessage="1" sqref="A16 A11" xr:uid="{D877FDCA-311B-4D0B-A88B-038D3B97BEDF}">
      <formula1>$A$446:$A$448</formula1>
    </dataValidation>
  </dataValidations>
  <pageMargins left="0.7" right="0.7" top="0.75" bottom="0.75" header="0.3" footer="0.3"/>
  <pageSetup paperSize="9" scale="30" fitToHeight="0" orientation="portrait" r:id="rId1"/>
  <rowBreaks count="1" manualBreakCount="1">
    <brk id="83" max="16383" man="1"/>
  </rowBreaks>
  <colBreaks count="1" manualBreakCount="1">
    <brk id="1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CCB6F-EA6F-4580-AE45-1FEA98DEA82E}">
  <sheetPr>
    <tabColor theme="9" tint="-0.249977111117893"/>
  </sheetPr>
  <dimension ref="A1:C31"/>
  <sheetViews>
    <sheetView workbookViewId="0"/>
  </sheetViews>
  <sheetFormatPr defaultRowHeight="14.5" x14ac:dyDescent="0.35"/>
  <cols>
    <col min="1" max="1" width="24.453125" customWidth="1"/>
    <col min="2" max="2" width="21.54296875" customWidth="1"/>
    <col min="3" max="3" width="22.26953125" customWidth="1"/>
  </cols>
  <sheetData>
    <row r="1" spans="1:3" x14ac:dyDescent="0.35">
      <c r="B1" t="s">
        <v>2308</v>
      </c>
      <c r="C1" t="s">
        <v>2307</v>
      </c>
    </row>
    <row r="2" spans="1:3" x14ac:dyDescent="0.35">
      <c r="A2" t="s">
        <v>2303</v>
      </c>
      <c r="B2" s="415">
        <f>SUM('[1]Zone Filt Nulls Wtd'!$E$1927+'[1]Zone Filt Nulls Wtd'!$G$1927+'[1]Zone Filt Nulls Wtd'!$I$1927+'[1]Zone Filt Nulls Wtd'!$K$1927+'[1]Zone Filt Nulls Wtd'!$M$1927+'[1]Zone Filt Nulls Wtd'!$O$1927+'[1]Zone Filt Nulls Wtd'!$Q$1927+'[1]Zone Filt Nulls Wtd'!$U$1927+'[1]Zone Filt Nulls Wtd'!$W$1927)/9</f>
        <v>0</v>
      </c>
      <c r="C2" s="415">
        <f>'[1]Zone Filt Nulls Wtd'!$C$1927</f>
        <v>3.49E-3</v>
      </c>
    </row>
    <row r="3" spans="1:3" x14ac:dyDescent="0.35">
      <c r="A3" t="s">
        <v>2302</v>
      </c>
      <c r="B3" s="415">
        <f>SUM('[1]Zone Filt Nulls Wtd'!$E$2867+'[1]Zone Filt Nulls Wtd'!$G$2867+'[1]Zone Filt Nulls Wtd'!$I$2867+'[1]Zone Filt Nulls Wtd'!$K$2867+'[1]Zone Filt Nulls Wtd'!$M$2867+'[1]Zone Filt Nulls Wtd'!$O$2867+'[1]Zone Filt Nulls Wtd'!$Q$2867+'[1]Zone Filt Nulls Wtd'!$U$2867+'[1]Zone Filt Nulls Wtd'!$W$2867)/9</f>
        <v>0</v>
      </c>
      <c r="C3" s="415">
        <f>'[1]Zone Filt Nulls Wtd'!$C$2867</f>
        <v>0</v>
      </c>
    </row>
    <row r="4" spans="1:3" x14ac:dyDescent="0.35">
      <c r="A4" t="s">
        <v>2095</v>
      </c>
      <c r="B4" s="415">
        <f>SUM('[1]Zone Filt Nulls Wtd'!$E$3807+'[1]Zone Filt Nulls Wtd'!$G$3807+'[1]Zone Filt Nulls Wtd'!$I$3807+'[1]Zone Filt Nulls Wtd'!$K$3807+'[1]Zone Filt Nulls Wtd'!$M$3807+'[1]Zone Filt Nulls Wtd'!$O$3807+'[1]Zone Filt Nulls Wtd'!$Q$3807+'[1]Zone Filt Nulls Wtd'!$U$3807+'[1]Zone Filt Nulls Wtd'!$W$3807)/9</f>
        <v>0</v>
      </c>
      <c r="C4" s="415">
        <f>'[1]Zone Filt Nulls Wtd'!$C$3807</f>
        <v>7.6000000000000004E-4</v>
      </c>
    </row>
    <row r="5" spans="1:3" x14ac:dyDescent="0.35">
      <c r="A5" t="s">
        <v>2304</v>
      </c>
      <c r="B5" s="415">
        <f>SUM('[1]Zone Filt Nulls Wtd'!$E$1457+'[1]Zone Filt Nulls Wtd'!$G$1457+'[1]Zone Filt Nulls Wtd'!$I$1457+'[1]Zone Filt Nulls Wtd'!$K$1457+'[1]Zone Filt Nulls Wtd'!$M$1457+'[1]Zone Filt Nulls Wtd'!$O$1457+'[1]Zone Filt Nulls Wtd'!$Q$1457+'[1]Zone Filt Nulls Wtd'!$U$1457+'[1]Zone Filt Nulls Wtd'!$W$1457)/9</f>
        <v>0.37398444444444451</v>
      </c>
      <c r="C5" s="415">
        <f>'[1]Zone Filt Nulls Wtd'!$C$1457</f>
        <v>0.41089999999999999</v>
      </c>
    </row>
    <row r="6" spans="1:3" x14ac:dyDescent="0.35">
      <c r="A6" t="s">
        <v>2305</v>
      </c>
      <c r="B6" s="415">
        <f>SUM('[1]Zone Filt Nulls Wtd'!$E$2397+'[1]Zone Filt Nulls Wtd'!$G$2397+'[1]Zone Filt Nulls Wtd'!$I$2397+'[1]Zone Filt Nulls Wtd'!$K$2397+'[1]Zone Filt Nulls Wtd'!$M$2397+'[1]Zone Filt Nulls Wtd'!$O$2397+'[1]Zone Filt Nulls Wtd'!$Q$2397+'[1]Zone Filt Nulls Wtd'!$U$2397+'[1]Zone Filt Nulls Wtd'!$W$2397)/9</f>
        <v>0</v>
      </c>
      <c r="C6" s="415">
        <f>'[1]Zone Filt Nulls Wtd'!$C$2397</f>
        <v>0</v>
      </c>
    </row>
    <row r="7" spans="1:3" x14ac:dyDescent="0.35">
      <c r="A7" t="s">
        <v>2093</v>
      </c>
      <c r="B7" s="415">
        <f>SUM('[1]Zone Filt Nulls Wtd'!$E$4747+'[1]Zone Filt Nulls Wtd'!$G$4747+'[1]Zone Filt Nulls Wtd'!$I$4747+'[1]Zone Filt Nulls Wtd'!$K$4747+'[1]Zone Filt Nulls Wtd'!$M$4747+'[1]Zone Filt Nulls Wtd'!$O$4747+'[1]Zone Filt Nulls Wtd'!$Q$4747+'[1]Zone Filt Nulls Wtd'!$U$4747+'[1]Zone Filt Nulls Wtd'!$W$4747)/9</f>
        <v>0</v>
      </c>
      <c r="C7" s="415">
        <f>'[1]Zone Filt Nulls Wtd'!$C$4747</f>
        <v>0</v>
      </c>
    </row>
    <row r="8" spans="1:3" x14ac:dyDescent="0.35">
      <c r="A8" t="s">
        <v>2306</v>
      </c>
      <c r="B8" s="415">
        <f>SUM('[1]Zone Filt Nulls Wtd'!$E$4277+'[1]Zone Filt Nulls Wtd'!$G$4277+'[1]Zone Filt Nulls Wtd'!$I$4277+'[1]Zone Filt Nulls Wtd'!$K$4277+'[1]Zone Filt Nulls Wtd'!$M$4277+'[1]Zone Filt Nulls Wtd'!$O$4277+'[1]Zone Filt Nulls Wtd'!$Q$4277+'[1]Zone Filt Nulls Wtd'!$U$4277+'[1]Zone Filt Nulls Wtd'!$W$4277)/9</f>
        <v>0</v>
      </c>
      <c r="C8" s="415">
        <f>'[1]Zone Filt Nulls Wtd'!$C$4277</f>
        <v>0</v>
      </c>
    </row>
    <row r="9" spans="1:3" x14ac:dyDescent="0.35">
      <c r="A9" t="s">
        <v>2098</v>
      </c>
      <c r="B9" s="415">
        <f>SUM('[1]Zone Filt Nulls Wtd'!$E$3337+'[1]Zone Filt Nulls Wtd'!$G$3337+'[1]Zone Filt Nulls Wtd'!$I$3337+'[1]Zone Filt Nulls Wtd'!$K$3337+'[1]Zone Filt Nulls Wtd'!$M$3337+'[1]Zone Filt Nulls Wtd'!$O$3337+'[1]Zone Filt Nulls Wtd'!$Q$3337+'[1]Zone Filt Nulls Wtd'!$U$3337+'[1]Zone Filt Nulls Wtd'!$W$3337)/9</f>
        <v>0</v>
      </c>
      <c r="C9" s="415">
        <f>'[1]Zone Filt Nulls Wtd'!$C$3337</f>
        <v>1.6999999999999999E-3</v>
      </c>
    </row>
    <row r="12" spans="1:3" x14ac:dyDescent="0.35">
      <c r="A12" t="s">
        <v>2309</v>
      </c>
      <c r="B12" s="415">
        <f>AVERAGE(B2:B9)</f>
        <v>4.6748055555555564E-2</v>
      </c>
      <c r="C12" s="415">
        <f>AVERAGE(C2:C9)</f>
        <v>5.2106249999999993E-2</v>
      </c>
    </row>
    <row r="16" spans="1:3" ht="15" thickBot="1" x14ac:dyDescent="0.4">
      <c r="B16" t="s">
        <v>2308</v>
      </c>
      <c r="C16" t="s">
        <v>0</v>
      </c>
    </row>
    <row r="17" spans="1:3" ht="15" thickBot="1" x14ac:dyDescent="0.4">
      <c r="A17" s="701" t="s">
        <v>2326</v>
      </c>
      <c r="B17" s="415">
        <f>B6</f>
        <v>0</v>
      </c>
      <c r="C17" s="415">
        <f>C6</f>
        <v>0</v>
      </c>
    </row>
    <row r="18" spans="1:3" ht="15.5" thickTop="1" thickBot="1" x14ac:dyDescent="0.4">
      <c r="A18" s="702" t="s">
        <v>2255</v>
      </c>
      <c r="B18" s="415">
        <f>B9</f>
        <v>0</v>
      </c>
    </row>
    <row r="19" spans="1:3" ht="15" thickBot="1" x14ac:dyDescent="0.4">
      <c r="A19" s="703" t="s">
        <v>2095</v>
      </c>
    </row>
    <row r="20" spans="1:3" x14ac:dyDescent="0.35">
      <c r="A20" s="704" t="s">
        <v>2328</v>
      </c>
    </row>
    <row r="21" spans="1:3" ht="15" thickBot="1" x14ac:dyDescent="0.4">
      <c r="A21" s="705" t="s">
        <v>2327</v>
      </c>
    </row>
    <row r="22" spans="1:3" x14ac:dyDescent="0.35">
      <c r="A22" s="706" t="s">
        <v>2098</v>
      </c>
    </row>
    <row r="23" spans="1:3" ht="15" thickBot="1" x14ac:dyDescent="0.4">
      <c r="A23" s="707" t="s">
        <v>2329</v>
      </c>
    </row>
    <row r="24" spans="1:3" ht="15" thickBot="1" x14ac:dyDescent="0.4">
      <c r="A24" s="708"/>
    </row>
    <row r="25" spans="1:3" x14ac:dyDescent="0.35">
      <c r="A25" s="706"/>
    </row>
    <row r="26" spans="1:3" ht="15" thickBot="1" x14ac:dyDescent="0.4">
      <c r="A26" s="707"/>
    </row>
    <row r="27" spans="1:3" ht="15" thickBot="1" x14ac:dyDescent="0.4">
      <c r="A27" s="708"/>
    </row>
    <row r="28" spans="1:3" x14ac:dyDescent="0.35">
      <c r="A28" s="706"/>
    </row>
    <row r="29" spans="1:3" ht="15" thickBot="1" x14ac:dyDescent="0.4">
      <c r="A29" s="707"/>
    </row>
    <row r="30" spans="1:3" x14ac:dyDescent="0.35">
      <c r="A30" s="704"/>
    </row>
    <row r="31" spans="1:3" ht="15" thickBot="1" x14ac:dyDescent="0.4">
      <c r="A31" s="705"/>
    </row>
  </sheetData>
  <autoFilter ref="A1:C9" xr:uid="{49CCCB6F-EA6F-4580-AE45-1FEA98DEA82E}">
    <sortState xmlns:xlrd2="http://schemas.microsoft.com/office/spreadsheetml/2017/richdata2" ref="A2:C9">
      <sortCondition descending="1" ref="B1:B9"/>
    </sortState>
  </autoFilter>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7E630-0778-44BC-9D37-BF3B46A6AFF7}">
  <sheetPr>
    <tabColor theme="5" tint="0.39997558519241921"/>
    <pageSetUpPr fitToPage="1"/>
  </sheetPr>
  <dimension ref="A1:AO102"/>
  <sheetViews>
    <sheetView view="pageBreakPreview" zoomScale="60" zoomScaleNormal="100" workbookViewId="0">
      <selection activeCell="A53" sqref="A53:G53"/>
    </sheetView>
  </sheetViews>
  <sheetFormatPr defaultColWidth="8.7265625" defaultRowHeight="14.5" x14ac:dyDescent="0.35"/>
  <cols>
    <col min="1" max="1" width="59.7265625" customWidth="1"/>
    <col min="2" max="2" width="15.7265625" style="6" customWidth="1"/>
    <col min="3" max="3" width="13.1796875" style="226" customWidth="1"/>
    <col min="4" max="4" width="12.54296875" style="226" customWidth="1"/>
    <col min="5" max="5" width="11.26953125" customWidth="1"/>
    <col min="6" max="6" width="10.81640625" style="227" customWidth="1"/>
    <col min="7" max="7" width="10.54296875" style="227" customWidth="1"/>
    <col min="8" max="8" width="11.54296875" style="227" customWidth="1"/>
    <col min="9" max="9" width="14.54296875" customWidth="1"/>
    <col min="10" max="10" width="10.81640625" customWidth="1"/>
    <col min="11" max="11" width="11.7265625" style="43" customWidth="1"/>
    <col min="12" max="12" width="8.7265625" customWidth="1"/>
    <col min="14" max="14" width="10.81640625" bestFit="1" customWidth="1"/>
    <col min="15" max="15" width="12.90625" bestFit="1" customWidth="1"/>
    <col min="16" max="16" width="12.7265625" customWidth="1"/>
    <col min="17" max="17" width="14.6328125" customWidth="1"/>
  </cols>
  <sheetData>
    <row r="1" spans="1:41" x14ac:dyDescent="0.35">
      <c r="A1" s="148" t="str">
        <f>'A1'!A1</f>
        <v>Milton Keynes -  Retail and Leisure Needs Assessment</v>
      </c>
    </row>
    <row r="2" spans="1:41" x14ac:dyDescent="0.35">
      <c r="A2" s="228" t="s">
        <v>2110</v>
      </c>
    </row>
    <row r="5" spans="1:41" x14ac:dyDescent="0.35">
      <c r="A5" s="124" t="s">
        <v>2606</v>
      </c>
    </row>
    <row r="6" spans="1:41" ht="32.15" customHeight="1" x14ac:dyDescent="0.35"/>
    <row r="7" spans="1:41" ht="91" x14ac:dyDescent="0.35">
      <c r="A7" s="516" t="str">
        <f>[6]A3!A8</f>
        <v>Destination</v>
      </c>
      <c r="B7" s="229" t="s">
        <v>2152</v>
      </c>
      <c r="C7" s="188" t="s">
        <v>2153</v>
      </c>
      <c r="D7" s="188" t="s">
        <v>2154</v>
      </c>
      <c r="E7" s="188" t="s">
        <v>2155</v>
      </c>
      <c r="F7" s="517" t="s">
        <v>2156</v>
      </c>
      <c r="G7" s="517" t="s">
        <v>2157</v>
      </c>
      <c r="H7" s="517" t="s">
        <v>2296</v>
      </c>
      <c r="I7" s="188" t="s">
        <v>2158</v>
      </c>
      <c r="J7" s="188" t="s">
        <v>2159</v>
      </c>
      <c r="K7" s="230" t="s">
        <v>2160</v>
      </c>
    </row>
    <row r="8" spans="1:41" s="235" customFormat="1" ht="18.5" x14ac:dyDescent="0.45">
      <c r="A8" s="440" t="s">
        <v>2240</v>
      </c>
      <c r="B8" s="518"/>
      <c r="C8" s="518"/>
      <c r="D8" s="518"/>
      <c r="E8" s="519"/>
      <c r="F8" s="486">
        <f ca="1">F9+F47</f>
        <v>862.54645611766409</v>
      </c>
      <c r="G8" s="486">
        <f ca="1">'A4'!C91</f>
        <v>992.26457192779958</v>
      </c>
      <c r="H8" s="486">
        <f ca="1">G8+(1/100*G8)</f>
        <v>1002.1872176470775</v>
      </c>
      <c r="I8" s="486">
        <f ca="1">H8-F8</f>
        <v>139.64076152941345</v>
      </c>
      <c r="J8" s="498">
        <f ca="1">I8/F8</f>
        <v>0.16189361226749321</v>
      </c>
      <c r="K8" s="231"/>
      <c r="L8" s="232"/>
      <c r="M8" s="232"/>
      <c r="N8" s="880"/>
      <c r="O8" s="232" t="s">
        <v>2574</v>
      </c>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3"/>
      <c r="AO8" s="234"/>
    </row>
    <row r="9" spans="1:41" s="3" customFormat="1" x14ac:dyDescent="0.35">
      <c r="A9" s="442" t="s">
        <v>1815</v>
      </c>
      <c r="B9" s="520"/>
      <c r="C9" s="520"/>
      <c r="D9" s="520"/>
      <c r="E9" s="521"/>
      <c r="F9" s="444">
        <f ca="1">F10+F15+F18+F22+F25+F28+F31+F34+F37+F39</f>
        <v>591.03908160794845</v>
      </c>
      <c r="G9" s="444">
        <f ca="1">'A4'!C92</f>
        <v>633.17582813519925</v>
      </c>
      <c r="H9" s="444">
        <f t="shared" ref="H9:H62" ca="1" si="0">G9+(1/100*G9)</f>
        <v>639.50758641655125</v>
      </c>
      <c r="I9" s="444">
        <f t="shared" ref="I9:I62" ca="1" si="1">H9-F9</f>
        <v>48.468504808602802</v>
      </c>
      <c r="J9" s="466">
        <f t="shared" ref="J9:J62" ca="1" si="2">I9/F9</f>
        <v>8.2005583584662547E-2</v>
      </c>
      <c r="K9" s="236"/>
      <c r="L9" s="237"/>
      <c r="M9" s="237"/>
      <c r="N9" s="883"/>
      <c r="O9" s="883">
        <v>2024</v>
      </c>
      <c r="P9" s="883">
        <v>2025</v>
      </c>
      <c r="Q9" s="883">
        <v>2026</v>
      </c>
      <c r="R9" s="237"/>
      <c r="S9" s="237"/>
      <c r="T9" s="237"/>
      <c r="U9" s="237"/>
      <c r="V9" s="237"/>
      <c r="W9" s="237"/>
      <c r="X9" s="237"/>
      <c r="Y9" s="237"/>
      <c r="Z9" s="237"/>
      <c r="AA9" s="237"/>
      <c r="AB9" s="237"/>
      <c r="AC9" s="237"/>
      <c r="AD9" s="237"/>
      <c r="AE9" s="237"/>
      <c r="AF9" s="237"/>
      <c r="AG9" s="237"/>
      <c r="AH9" s="237"/>
      <c r="AI9" s="237"/>
      <c r="AJ9" s="237"/>
      <c r="AK9" s="237"/>
      <c r="AL9" s="237"/>
      <c r="AM9" s="237"/>
      <c r="AN9" s="237"/>
      <c r="AO9" s="238"/>
    </row>
    <row r="10" spans="1:41" x14ac:dyDescent="0.35">
      <c r="A10" s="446" t="s">
        <v>1816</v>
      </c>
      <c r="B10" s="522"/>
      <c r="C10" s="522"/>
      <c r="D10" s="522"/>
      <c r="E10" s="523"/>
      <c r="F10" s="489">
        <f ca="1">SUM(F11:F14)</f>
        <v>151.05415377536937</v>
      </c>
      <c r="G10" s="489">
        <f ca="1">'A4'!C93</f>
        <v>143.49591779499625</v>
      </c>
      <c r="H10" s="489">
        <f t="shared" ca="1" si="0"/>
        <v>144.93087697294621</v>
      </c>
      <c r="I10" s="489">
        <f t="shared" ca="1" si="1"/>
        <v>-6.1232768024231632</v>
      </c>
      <c r="J10" s="469">
        <f ca="1">I10/F10</f>
        <v>-4.0536964058128497E-2</v>
      </c>
      <c r="K10" s="239"/>
      <c r="L10" s="215"/>
      <c r="M10" s="215"/>
      <c r="O10" s="302">
        <v>-2.4</v>
      </c>
      <c r="P10" s="302">
        <v>-2.2999999999999998</v>
      </c>
      <c r="Q10" s="303">
        <v>-0.1</v>
      </c>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6"/>
    </row>
    <row r="11" spans="1:41" x14ac:dyDescent="0.35">
      <c r="A11" s="524" t="s">
        <v>1817</v>
      </c>
      <c r="B11" s="678">
        <v>1935</v>
      </c>
      <c r="C11" s="665">
        <f>B11*0.7</f>
        <v>1354.5</v>
      </c>
      <c r="D11" s="665">
        <f>(K11/100)*C11</f>
        <v>1162.1610000000001</v>
      </c>
      <c r="E11" s="673">
        <f>Q11</f>
        <v>11864.122446157651</v>
      </c>
      <c r="F11" s="526">
        <f>(D11*E11)/1000000</f>
        <v>13.788020406149021</v>
      </c>
      <c r="G11" s="526">
        <f ca="1">'A4'!C94</f>
        <v>18.406032794259946</v>
      </c>
      <c r="H11" s="526">
        <f t="shared" ca="1" si="0"/>
        <v>18.590093122202546</v>
      </c>
      <c r="I11" s="526">
        <f t="shared" ca="1" si="1"/>
        <v>4.8020727160535248</v>
      </c>
      <c r="J11" s="675">
        <f t="shared" ca="1" si="2"/>
        <v>0.34827861974384317</v>
      </c>
      <c r="K11" s="239">
        <f>'Global Data'!C34</f>
        <v>85.8</v>
      </c>
      <c r="L11" s="659" t="s">
        <v>2271</v>
      </c>
      <c r="M11" s="215"/>
      <c r="N11" s="882"/>
      <c r="O11" s="881">
        <f>'Global Data'!C53</f>
        <v>12155.576708907114</v>
      </c>
      <c r="P11" s="881">
        <f>(O11*(100+P$10))/100</f>
        <v>11875.998444602252</v>
      </c>
      <c r="Q11" s="881">
        <f t="shared" ref="Q11" si="3">(P11*(100+Q$10))/100</f>
        <v>11864.122446157651</v>
      </c>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6"/>
    </row>
    <row r="12" spans="1:41" x14ac:dyDescent="0.35">
      <c r="A12" s="524" t="s">
        <v>1818</v>
      </c>
      <c r="B12" s="678">
        <v>6583</v>
      </c>
      <c r="C12" s="665">
        <f>B12*0.7</f>
        <v>4608.0999999999995</v>
      </c>
      <c r="D12" s="665">
        <f>(K12/100)*C12</f>
        <v>3480.4749243570345</v>
      </c>
      <c r="E12" s="673">
        <f>Q12</f>
        <v>11023.285920612254</v>
      </c>
      <c r="F12" s="526">
        <f>(D12*E12)/1000000</f>
        <v>38.366270230708899</v>
      </c>
      <c r="G12" s="526">
        <f ca="1">'A4'!C95</f>
        <v>33.081155060194511</v>
      </c>
      <c r="H12" s="526">
        <f t="shared" ca="1" si="0"/>
        <v>33.411966610796455</v>
      </c>
      <c r="I12" s="526">
        <f t="shared" ca="1" si="1"/>
        <v>-4.9543036199124444</v>
      </c>
      <c r="J12" s="675">
        <f t="shared" ca="1" si="2"/>
        <v>-0.12913175010551195</v>
      </c>
      <c r="K12" s="239">
        <f>'Global Data'!I34</f>
        <v>75.529500756429655</v>
      </c>
      <c r="L12" s="659" t="s">
        <v>2272</v>
      </c>
      <c r="M12" s="215"/>
      <c r="N12" s="882"/>
      <c r="O12" s="881">
        <f>'Global Data'!I53</f>
        <v>11294.084176922319</v>
      </c>
      <c r="P12" s="881">
        <f t="shared" ref="P12:Q12" si="4">(O12*(100+P$10))/100</f>
        <v>11034.320240853105</v>
      </c>
      <c r="Q12" s="881">
        <f t="shared" si="4"/>
        <v>11023.285920612254</v>
      </c>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6"/>
    </row>
    <row r="13" spans="1:41" x14ac:dyDescent="0.35">
      <c r="A13" s="524" t="s">
        <v>1819</v>
      </c>
      <c r="B13" s="678">
        <v>11723</v>
      </c>
      <c r="C13" s="665">
        <f>B13*0.7</f>
        <v>8206.1</v>
      </c>
      <c r="D13" s="665">
        <f>(K13/100)*C13</f>
        <v>6181.7990284360194</v>
      </c>
      <c r="E13" s="673">
        <f>Q13</f>
        <v>14005.958878261985</v>
      </c>
      <c r="F13" s="526">
        <f>(D13*E13)/1000000</f>
        <v>86.582022985954779</v>
      </c>
      <c r="G13" s="526">
        <f ca="1">'A4'!C96</f>
        <v>79.812848601376757</v>
      </c>
      <c r="H13" s="526">
        <f t="shared" ca="1" si="0"/>
        <v>80.610977087390523</v>
      </c>
      <c r="I13" s="526">
        <f t="shared" ca="1" si="1"/>
        <v>-5.971045898564256</v>
      </c>
      <c r="J13" s="675">
        <f t="shared" ca="1" si="2"/>
        <v>-6.8964037714074555E-2</v>
      </c>
      <c r="K13" s="239">
        <f>'Global Data'!J34</f>
        <v>75.33175355450237</v>
      </c>
      <c r="L13" s="43" t="s">
        <v>2273</v>
      </c>
      <c r="M13" s="215"/>
      <c r="N13" s="882"/>
      <c r="O13" s="881">
        <f>'Global Data'!J53</f>
        <v>14350.029536457629</v>
      </c>
      <c r="P13" s="881">
        <f t="shared" ref="P13:Q13" si="5">(O13*(100+P$10))/100</f>
        <v>14019.978857119104</v>
      </c>
      <c r="Q13" s="881">
        <f t="shared" si="5"/>
        <v>14005.958878261985</v>
      </c>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6"/>
    </row>
    <row r="14" spans="1:41" x14ac:dyDescent="0.35">
      <c r="A14" s="450" t="s">
        <v>1820</v>
      </c>
      <c r="B14" s="679"/>
      <c r="C14" s="661"/>
      <c r="D14" s="661"/>
      <c r="E14" s="668"/>
      <c r="F14" s="484">
        <f ca="1">H14</f>
        <v>12.31784015255667</v>
      </c>
      <c r="G14" s="484">
        <f ca="1">'A4'!C97</f>
        <v>12.19588133916502</v>
      </c>
      <c r="H14" s="484">
        <f t="shared" ca="1" si="0"/>
        <v>12.31784015255667</v>
      </c>
      <c r="I14" s="484">
        <f t="shared" ca="1" si="1"/>
        <v>0</v>
      </c>
      <c r="J14" s="495">
        <f t="shared" ca="1" si="2"/>
        <v>0</v>
      </c>
      <c r="K14" s="239"/>
      <c r="L14" s="625"/>
      <c r="M14" s="215"/>
      <c r="N14" s="882"/>
      <c r="O14" s="881"/>
      <c r="P14" s="881"/>
      <c r="Q14" s="881"/>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6"/>
    </row>
    <row r="15" spans="1:41" s="242" customFormat="1" x14ac:dyDescent="0.35">
      <c r="A15" s="446" t="s">
        <v>1821</v>
      </c>
      <c r="B15" s="680"/>
      <c r="C15" s="662"/>
      <c r="D15" s="662"/>
      <c r="E15" s="671"/>
      <c r="F15" s="670">
        <f ca="1">SUM(F16:F17)</f>
        <v>3.1635219524911031</v>
      </c>
      <c r="G15" s="670">
        <f ca="1">'A4'!C98</f>
        <v>3.0096775833431204</v>
      </c>
      <c r="H15" s="670">
        <f t="shared" ca="1" si="0"/>
        <v>3.0397743591765516</v>
      </c>
      <c r="I15" s="670">
        <f t="shared" ca="1" si="1"/>
        <v>-0.12374759331455154</v>
      </c>
      <c r="J15" s="676">
        <f t="shared" ca="1" si="2"/>
        <v>-3.9117033222136166E-2</v>
      </c>
      <c r="K15" s="239"/>
      <c r="L15" s="43"/>
      <c r="M15" s="240"/>
      <c r="N15" s="882"/>
      <c r="O15" s="881"/>
      <c r="P15" s="881"/>
      <c r="Q15" s="881"/>
      <c r="R15" s="240"/>
      <c r="S15" s="240"/>
      <c r="T15" s="240"/>
      <c r="U15" s="240"/>
      <c r="V15" s="240"/>
      <c r="W15" s="240"/>
      <c r="X15" s="240"/>
      <c r="Y15" s="240"/>
      <c r="Z15" s="240"/>
      <c r="AA15" s="240"/>
      <c r="AB15" s="240"/>
      <c r="AC15" s="240"/>
      <c r="AD15" s="240"/>
      <c r="AE15" s="240"/>
      <c r="AF15" s="240"/>
      <c r="AG15" s="240"/>
      <c r="AH15" s="240"/>
      <c r="AI15" s="240"/>
      <c r="AJ15" s="240"/>
      <c r="AK15" s="240"/>
      <c r="AL15" s="240"/>
      <c r="AM15" s="240"/>
      <c r="AN15" s="240"/>
      <c r="AO15" s="241"/>
    </row>
    <row r="16" spans="1:41" x14ac:dyDescent="0.35">
      <c r="A16" s="524" t="s">
        <v>1822</v>
      </c>
      <c r="B16" s="678">
        <v>355</v>
      </c>
      <c r="C16" s="665">
        <f>B16*0.7</f>
        <v>248.49999999999997</v>
      </c>
      <c r="D16" s="665">
        <f>(K16/100)*C16</f>
        <v>198.79999999999998</v>
      </c>
      <c r="E16" s="673">
        <f>Q16</f>
        <v>9760.23</v>
      </c>
      <c r="F16" s="526">
        <f>(D16*E16)/1000000</f>
        <v>1.9403337239999996</v>
      </c>
      <c r="G16" s="526">
        <f ca="1">'A4'!C99</f>
        <v>1.7986001293915326</v>
      </c>
      <c r="H16" s="526">
        <f t="shared" ca="1" si="0"/>
        <v>1.8165861306854478</v>
      </c>
      <c r="I16" s="526">
        <f t="shared" ca="1" si="1"/>
        <v>-0.12374759331455176</v>
      </c>
      <c r="J16" s="675">
        <f t="shared" ca="1" si="2"/>
        <v>-6.3776448238731839E-2</v>
      </c>
      <c r="K16" s="239">
        <v>80</v>
      </c>
      <c r="L16" s="43" t="s">
        <v>2274</v>
      </c>
      <c r="M16" s="215"/>
      <c r="N16" s="882"/>
      <c r="O16" s="881">
        <v>10000</v>
      </c>
      <c r="P16" s="881">
        <f t="shared" ref="P16:Q16" si="6">(O16*(100+P$10))/100</f>
        <v>9770</v>
      </c>
      <c r="Q16" s="881">
        <f t="shared" si="6"/>
        <v>9760.23</v>
      </c>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6"/>
    </row>
    <row r="17" spans="1:41" x14ac:dyDescent="0.35">
      <c r="A17" s="450" t="s">
        <v>1823</v>
      </c>
      <c r="B17" s="679"/>
      <c r="C17" s="661"/>
      <c r="D17" s="661"/>
      <c r="E17" s="668"/>
      <c r="F17" s="484">
        <f ca="1">H17</f>
        <v>1.2231882284911038</v>
      </c>
      <c r="G17" s="484">
        <f ca="1">'A4'!C100</f>
        <v>1.2110774539515878</v>
      </c>
      <c r="H17" s="484">
        <f t="shared" ca="1" si="0"/>
        <v>1.2231882284911038</v>
      </c>
      <c r="I17" s="484">
        <f t="shared" ca="1" si="1"/>
        <v>0</v>
      </c>
      <c r="J17" s="495">
        <f t="shared" ca="1" si="2"/>
        <v>0</v>
      </c>
      <c r="K17" s="239"/>
      <c r="L17" s="625"/>
      <c r="M17" s="215"/>
      <c r="N17" s="882"/>
      <c r="O17" s="881"/>
      <c r="P17" s="881"/>
      <c r="Q17" s="881"/>
      <c r="R17" s="215"/>
      <c r="S17" s="215"/>
      <c r="T17" s="215"/>
      <c r="U17" s="215"/>
      <c r="V17" s="215"/>
      <c r="W17" s="215"/>
      <c r="X17" s="215"/>
      <c r="Y17" s="215"/>
      <c r="Z17" s="215"/>
      <c r="AA17" s="215"/>
      <c r="AB17" s="215"/>
      <c r="AC17" s="215"/>
      <c r="AD17" s="215"/>
      <c r="AE17" s="215"/>
      <c r="AF17" s="215"/>
      <c r="AG17" s="215"/>
      <c r="AH17" s="215"/>
      <c r="AI17" s="215"/>
      <c r="AJ17" s="215"/>
      <c r="AK17" s="215"/>
      <c r="AL17" s="215"/>
      <c r="AM17" s="215"/>
      <c r="AN17" s="215"/>
      <c r="AO17" s="216"/>
    </row>
    <row r="18" spans="1:41" s="242" customFormat="1" x14ac:dyDescent="0.35">
      <c r="A18" s="446" t="s">
        <v>1824</v>
      </c>
      <c r="B18" s="680"/>
      <c r="C18" s="662"/>
      <c r="D18" s="662"/>
      <c r="E18" s="671"/>
      <c r="F18" s="670">
        <f ca="1">SUM(F19:F21)</f>
        <v>131.34446856347131</v>
      </c>
      <c r="G18" s="670">
        <f ca="1">'A4'!C101</f>
        <v>75.75835777423552</v>
      </c>
      <c r="H18" s="670">
        <f t="shared" ca="1" si="0"/>
        <v>76.515941351977872</v>
      </c>
      <c r="I18" s="670">
        <f t="shared" ca="1" si="1"/>
        <v>-54.828527211493437</v>
      </c>
      <c r="J18" s="676">
        <f t="shared" ca="1" si="2"/>
        <v>-0.41744070238479764</v>
      </c>
      <c r="K18" s="239"/>
      <c r="L18" s="625"/>
      <c r="M18" s="240"/>
      <c r="N18" s="882"/>
      <c r="O18" s="881"/>
      <c r="P18" s="881"/>
      <c r="Q18" s="881"/>
      <c r="R18" s="240"/>
      <c r="S18" s="240"/>
      <c r="T18" s="240"/>
      <c r="U18" s="240"/>
      <c r="V18" s="240"/>
      <c r="W18" s="240"/>
      <c r="X18" s="240"/>
      <c r="Y18" s="240"/>
      <c r="Z18" s="240"/>
      <c r="AA18" s="240"/>
      <c r="AB18" s="240"/>
      <c r="AC18" s="240"/>
      <c r="AD18" s="240"/>
      <c r="AE18" s="240"/>
      <c r="AF18" s="240"/>
      <c r="AG18" s="240"/>
      <c r="AH18" s="240"/>
      <c r="AI18" s="240"/>
      <c r="AJ18" s="240"/>
      <c r="AK18" s="240"/>
      <c r="AL18" s="240"/>
      <c r="AM18" s="240"/>
      <c r="AN18" s="240"/>
      <c r="AO18" s="241"/>
    </row>
    <row r="19" spans="1:41" x14ac:dyDescent="0.35">
      <c r="A19" s="524" t="s">
        <v>1825</v>
      </c>
      <c r="B19" s="678">
        <v>1032</v>
      </c>
      <c r="C19" s="665">
        <f>B19*0.7</f>
        <v>722.4</v>
      </c>
      <c r="D19" s="665">
        <f>(K19/100)*C19</f>
        <v>619.81920000000002</v>
      </c>
      <c r="E19" s="673">
        <f>Q19</f>
        <v>11864.122446157651</v>
      </c>
      <c r="F19" s="526">
        <f>(D19*E19)/1000000</f>
        <v>7.3536108832794795</v>
      </c>
      <c r="G19" s="526">
        <f ca="1">'A4'!C102</f>
        <v>7.3631606706612169</v>
      </c>
      <c r="H19" s="526">
        <f t="shared" ca="1" si="0"/>
        <v>7.4367922773678288</v>
      </c>
      <c r="I19" s="526">
        <f t="shared" ca="1" si="1"/>
        <v>8.3181394088349236E-2</v>
      </c>
      <c r="J19" s="675">
        <f t="shared" ca="1" si="2"/>
        <v>1.1311639330479906E-2</v>
      </c>
      <c r="K19" s="239">
        <f>'Global Data'!C34</f>
        <v>85.8</v>
      </c>
      <c r="L19" s="43" t="s">
        <v>2275</v>
      </c>
      <c r="M19" s="215"/>
      <c r="N19" s="882"/>
      <c r="O19" s="881">
        <f>'Global Data'!C53</f>
        <v>12155.576708907114</v>
      </c>
      <c r="P19" s="881">
        <f t="shared" ref="P19:Q19" si="7">(O19*(100+P$10))/100</f>
        <v>11875.998444602252</v>
      </c>
      <c r="Q19" s="881">
        <f t="shared" si="7"/>
        <v>11864.122446157651</v>
      </c>
      <c r="R19" s="215"/>
      <c r="S19" s="215"/>
      <c r="T19" s="215"/>
      <c r="U19" s="215"/>
      <c r="V19" s="215"/>
      <c r="W19" s="215"/>
      <c r="X19" s="215"/>
      <c r="Y19" s="215"/>
      <c r="Z19" s="215"/>
      <c r="AA19" s="215"/>
      <c r="AB19" s="215"/>
      <c r="AC19" s="215"/>
      <c r="AD19" s="215"/>
      <c r="AE19" s="215"/>
      <c r="AF19" s="215"/>
      <c r="AG19" s="215"/>
      <c r="AH19" s="215"/>
      <c r="AI19" s="215"/>
      <c r="AJ19" s="215"/>
      <c r="AK19" s="215"/>
      <c r="AL19" s="215"/>
      <c r="AM19" s="215"/>
      <c r="AN19" s="215"/>
      <c r="AO19" s="216"/>
    </row>
    <row r="20" spans="1:41" x14ac:dyDescent="0.35">
      <c r="A20" s="524" t="s">
        <v>1826</v>
      </c>
      <c r="B20" s="678">
        <v>14607</v>
      </c>
      <c r="C20" s="665">
        <f>B20*0.7</f>
        <v>10224.9</v>
      </c>
      <c r="D20" s="665">
        <f>(K20/100)*C20</f>
        <v>7512.2914850092684</v>
      </c>
      <c r="E20" s="673">
        <f>Q20</f>
        <v>16386.392788403373</v>
      </c>
      <c r="F20" s="526">
        <f>(D20*E20)/1000000</f>
        <v>123.09935901433994</v>
      </c>
      <c r="G20" s="526">
        <f ca="1">'A4'!C103</f>
        <v>67.512525157186303</v>
      </c>
      <c r="H20" s="526">
        <f t="shared" ca="1" si="0"/>
        <v>68.187650408758159</v>
      </c>
      <c r="I20" s="526">
        <f t="shared" ca="1" si="1"/>
        <v>-54.911708605581779</v>
      </c>
      <c r="J20" s="675">
        <f t="shared" ca="1" si="2"/>
        <v>-0.44607631628029087</v>
      </c>
      <c r="K20" s="239">
        <f>'Global Data'!K34</f>
        <v>73.470561912676587</v>
      </c>
      <c r="L20" s="43" t="s">
        <v>2276</v>
      </c>
      <c r="M20" s="215"/>
      <c r="N20" s="882"/>
      <c r="O20" s="881">
        <f>'Global Data'!K53</f>
        <v>16788.941232330973</v>
      </c>
      <c r="P20" s="881">
        <f t="shared" ref="P20:Q20" si="8">(O20*(100+P$10))/100</f>
        <v>16402.795583987361</v>
      </c>
      <c r="Q20" s="881">
        <f t="shared" si="8"/>
        <v>16386.392788403373</v>
      </c>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6"/>
    </row>
    <row r="21" spans="1:41" x14ac:dyDescent="0.35">
      <c r="A21" s="450" t="s">
        <v>1827</v>
      </c>
      <c r="B21" s="679"/>
      <c r="C21" s="661"/>
      <c r="D21" s="661"/>
      <c r="E21" s="668"/>
      <c r="F21" s="484">
        <f ca="1">H21</f>
        <v>0.89149866585187731</v>
      </c>
      <c r="G21" s="484">
        <f ca="1">'A4'!C104</f>
        <v>0.88267194638799729</v>
      </c>
      <c r="H21" s="484">
        <f t="shared" ca="1" si="0"/>
        <v>0.89149866585187731</v>
      </c>
      <c r="I21" s="484">
        <f t="shared" ca="1" si="1"/>
        <v>0</v>
      </c>
      <c r="J21" s="495">
        <f t="shared" ca="1" si="2"/>
        <v>0</v>
      </c>
      <c r="K21" s="239"/>
      <c r="L21" s="625"/>
      <c r="M21" s="215"/>
      <c r="N21" s="882"/>
      <c r="O21" s="881"/>
      <c r="P21" s="881"/>
      <c r="Q21" s="881"/>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6"/>
    </row>
    <row r="22" spans="1:41" x14ac:dyDescent="0.35">
      <c r="A22" s="446" t="s">
        <v>1828</v>
      </c>
      <c r="B22" s="681"/>
      <c r="C22" s="663"/>
      <c r="D22" s="663"/>
      <c r="E22" s="523"/>
      <c r="F22" s="489">
        <f>SUM(F23:F24)</f>
        <v>61.897688976966094</v>
      </c>
      <c r="G22" s="489">
        <f ca="1">'A4'!C105</f>
        <v>63.507404909490504</v>
      </c>
      <c r="H22" s="489">
        <f t="shared" ca="1" si="0"/>
        <v>64.142478958585414</v>
      </c>
      <c r="I22" s="489">
        <f t="shared" ca="1" si="1"/>
        <v>2.24478998161932</v>
      </c>
      <c r="J22" s="469">
        <f t="shared" ca="1" si="2"/>
        <v>3.6266135597641955E-2</v>
      </c>
      <c r="K22" s="239"/>
      <c r="L22" s="625"/>
      <c r="M22" s="215"/>
      <c r="N22" s="882"/>
      <c r="O22" s="881"/>
      <c r="P22" s="881"/>
      <c r="Q22" s="881"/>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6"/>
    </row>
    <row r="23" spans="1:41" x14ac:dyDescent="0.35">
      <c r="A23" s="524" t="s">
        <v>1829</v>
      </c>
      <c r="B23" s="678">
        <v>1449</v>
      </c>
      <c r="C23" s="665">
        <f>B23*0.7</f>
        <v>1014.3</v>
      </c>
      <c r="D23" s="665">
        <f>(K23/100)*C23</f>
        <v>870.26939999999991</v>
      </c>
      <c r="E23" s="673">
        <f>Q23</f>
        <v>11864.122446157651</v>
      </c>
      <c r="F23" s="526">
        <f>(D23*E23)/1000000</f>
        <v>10.324982722744149</v>
      </c>
      <c r="G23" s="526">
        <f ca="1">'A4'!C106</f>
        <v>2.2379116422456793</v>
      </c>
      <c r="H23" s="526">
        <f t="shared" ca="1" si="0"/>
        <v>2.2602907586681362</v>
      </c>
      <c r="I23" s="526">
        <f t="shared" ca="1" si="1"/>
        <v>-8.0646919640760135</v>
      </c>
      <c r="J23" s="675">
        <f t="shared" ca="1" si="2"/>
        <v>-0.78108527448776199</v>
      </c>
      <c r="K23" s="239">
        <f>'Global Data'!C34</f>
        <v>85.8</v>
      </c>
      <c r="L23" s="660" t="s">
        <v>2277</v>
      </c>
      <c r="M23" s="215"/>
      <c r="N23" s="882"/>
      <c r="O23" s="881">
        <f>'Global Data'!C53</f>
        <v>12155.576708907114</v>
      </c>
      <c r="P23" s="881">
        <f t="shared" ref="P23:Q23" si="9">(O23*(100+P$10))/100</f>
        <v>11875.998444602252</v>
      </c>
      <c r="Q23" s="881">
        <f t="shared" si="9"/>
        <v>11864.122446157651</v>
      </c>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6"/>
    </row>
    <row r="24" spans="1:41" x14ac:dyDescent="0.35">
      <c r="A24" s="524" t="s">
        <v>1830</v>
      </c>
      <c r="B24" s="678">
        <v>8849</v>
      </c>
      <c r="C24" s="665">
        <f>B24*0.7</f>
        <v>6194.2999999999993</v>
      </c>
      <c r="D24" s="665">
        <f>(K24/100)*C24</f>
        <v>4678.5238653555216</v>
      </c>
      <c r="E24" s="673">
        <f>Q24</f>
        <v>11023.285920612254</v>
      </c>
      <c r="F24" s="526">
        <f>(D24*E24)/1000000</f>
        <v>51.572706254221941</v>
      </c>
      <c r="G24" s="526">
        <f ca="1">'A4'!C107</f>
        <v>61.269493267244826</v>
      </c>
      <c r="H24" s="526">
        <f t="shared" ca="1" si="0"/>
        <v>61.882188199917273</v>
      </c>
      <c r="I24" s="526">
        <f t="shared" ca="1" si="1"/>
        <v>10.309481945695332</v>
      </c>
      <c r="J24" s="675">
        <f t="shared" ca="1" si="2"/>
        <v>0.19990189956051332</v>
      </c>
      <c r="K24" s="239">
        <f>'Global Data'!I34</f>
        <v>75.529500756429655</v>
      </c>
      <c r="L24" s="660" t="s">
        <v>2278</v>
      </c>
      <c r="M24" s="215"/>
      <c r="N24" s="882"/>
      <c r="O24" s="881">
        <f>'Global Data'!I53</f>
        <v>11294.084176922319</v>
      </c>
      <c r="P24" s="881">
        <f t="shared" ref="P24:Q24" si="10">(O24*(100+P$10))/100</f>
        <v>11034.320240853105</v>
      </c>
      <c r="Q24" s="881">
        <f t="shared" si="10"/>
        <v>11023.285920612254</v>
      </c>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6"/>
    </row>
    <row r="25" spans="1:41" x14ac:dyDescent="0.35">
      <c r="A25" s="446" t="s">
        <v>1831</v>
      </c>
      <c r="B25" s="681"/>
      <c r="C25" s="663"/>
      <c r="D25" s="663"/>
      <c r="E25" s="523"/>
      <c r="F25" s="489">
        <f ca="1">SUM(F26:F27)</f>
        <v>55.375705445515493</v>
      </c>
      <c r="G25" s="489">
        <f ca="1">'A4'!C108</f>
        <v>121.02570070557711</v>
      </c>
      <c r="H25" s="489">
        <f t="shared" ca="1" si="0"/>
        <v>122.23595771263288</v>
      </c>
      <c r="I25" s="489">
        <f t="shared" ca="1" si="1"/>
        <v>66.860252267117389</v>
      </c>
      <c r="J25" s="469">
        <f t="shared" ca="1" si="2"/>
        <v>1.2073932373268204</v>
      </c>
      <c r="K25" s="239"/>
      <c r="L25" s="625"/>
      <c r="M25" s="215"/>
      <c r="N25" s="882"/>
      <c r="O25" s="881"/>
      <c r="P25" s="881"/>
      <c r="Q25" s="881"/>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6"/>
    </row>
    <row r="26" spans="1:41" x14ac:dyDescent="0.35">
      <c r="A26" s="524" t="s">
        <v>1832</v>
      </c>
      <c r="B26" s="678">
        <v>6114</v>
      </c>
      <c r="C26" s="665">
        <f>B26*0.7</f>
        <v>4279.8</v>
      </c>
      <c r="D26" s="665">
        <f>(K26/100)*C26</f>
        <v>3144.3931087387327</v>
      </c>
      <c r="E26" s="673">
        <f>Q26</f>
        <v>16386.392788403373</v>
      </c>
      <c r="F26" s="526">
        <f>(D26*E26)/1000000</f>
        <v>51.525260560941632</v>
      </c>
      <c r="G26" s="526">
        <f ca="1">'A4'!C109</f>
        <v>117.21337903768222</v>
      </c>
      <c r="H26" s="526">
        <f t="shared" ca="1" si="0"/>
        <v>118.38551282805903</v>
      </c>
      <c r="I26" s="526">
        <f t="shared" ca="1" si="1"/>
        <v>66.860252267117403</v>
      </c>
      <c r="J26" s="675">
        <f t="shared" ca="1" si="2"/>
        <v>1.2976208473131012</v>
      </c>
      <c r="K26" s="239">
        <f>'Global Data'!K34</f>
        <v>73.470561912676587</v>
      </c>
      <c r="L26" s="660" t="s">
        <v>2279</v>
      </c>
      <c r="M26" s="215"/>
      <c r="N26" s="882"/>
      <c r="O26" s="881">
        <f>'Global Data'!K53</f>
        <v>16788.941232330973</v>
      </c>
      <c r="P26" s="881">
        <f t="shared" ref="P26:Q26" si="11">(O26*(100+P$10))/100</f>
        <v>16402.795583987361</v>
      </c>
      <c r="Q26" s="881">
        <f t="shared" si="11"/>
        <v>16386.392788403373</v>
      </c>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6"/>
    </row>
    <row r="27" spans="1:41" x14ac:dyDescent="0.35">
      <c r="A27" s="450" t="s">
        <v>1833</v>
      </c>
      <c r="B27" s="679"/>
      <c r="C27" s="661"/>
      <c r="D27" s="661"/>
      <c r="E27" s="668"/>
      <c r="F27" s="484">
        <f ca="1">H27</f>
        <v>3.8504448845738599</v>
      </c>
      <c r="G27" s="484">
        <f ca="1">'A4'!C110</f>
        <v>3.8123216678949108</v>
      </c>
      <c r="H27" s="484">
        <f t="shared" ca="1" si="0"/>
        <v>3.8504448845738599</v>
      </c>
      <c r="I27" s="484">
        <f t="shared" ca="1" si="1"/>
        <v>0</v>
      </c>
      <c r="J27" s="495">
        <f t="shared" ca="1" si="2"/>
        <v>0</v>
      </c>
      <c r="K27" s="239"/>
      <c r="L27" s="625"/>
      <c r="M27" s="215"/>
      <c r="N27" s="882"/>
      <c r="O27" s="881"/>
      <c r="P27" s="881"/>
      <c r="Q27" s="881"/>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6"/>
    </row>
    <row r="28" spans="1:41" x14ac:dyDescent="0.35">
      <c r="A28" s="446" t="s">
        <v>1834</v>
      </c>
      <c r="B28" s="681"/>
      <c r="C28" s="663"/>
      <c r="D28" s="663"/>
      <c r="E28" s="523"/>
      <c r="F28" s="489">
        <f ca="1">SUM(F29:F30)</f>
        <v>4.8215442777488828</v>
      </c>
      <c r="G28" s="489">
        <f ca="1">'A4'!C111</f>
        <v>4.8770882077449151</v>
      </c>
      <c r="H28" s="489">
        <f t="shared" ca="1" si="0"/>
        <v>4.9258590898223646</v>
      </c>
      <c r="I28" s="489">
        <f t="shared" ca="1" si="1"/>
        <v>0.10431481207348181</v>
      </c>
      <c r="J28" s="469">
        <f t="shared" ca="1" si="2"/>
        <v>2.1635145518602406E-2</v>
      </c>
      <c r="K28" s="239"/>
      <c r="L28" s="625"/>
      <c r="M28" s="215"/>
      <c r="N28" s="882"/>
      <c r="O28" s="881"/>
      <c r="P28" s="881"/>
      <c r="Q28" s="881"/>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6"/>
    </row>
    <row r="29" spans="1:41" x14ac:dyDescent="0.35">
      <c r="A29" s="524" t="s">
        <v>1835</v>
      </c>
      <c r="B29" s="678">
        <v>593</v>
      </c>
      <c r="C29" s="665">
        <f>B29*0.7</f>
        <v>415.09999999999997</v>
      </c>
      <c r="D29" s="665">
        <f>(K29/100)*C29</f>
        <v>368.9777777777777</v>
      </c>
      <c r="E29" s="673">
        <f>Q29</f>
        <v>12178.386433331796</v>
      </c>
      <c r="F29" s="526">
        <f>(D29*E29)/1000000</f>
        <v>4.493553963089802</v>
      </c>
      <c r="G29" s="526">
        <f ca="1">'A4'!C112</f>
        <v>4.5523453219438457</v>
      </c>
      <c r="H29" s="526">
        <f t="shared" ca="1" si="0"/>
        <v>4.5978687751632838</v>
      </c>
      <c r="I29" s="526">
        <f t="shared" ca="1" si="1"/>
        <v>0.10431481207348181</v>
      </c>
      <c r="J29" s="675">
        <f t="shared" ca="1" si="2"/>
        <v>2.3214322767752888E-2</v>
      </c>
      <c r="K29" s="239">
        <f>'Global Data'!E34</f>
        <v>88.888888888888886</v>
      </c>
      <c r="L29" s="660" t="s">
        <v>2280</v>
      </c>
      <c r="M29" s="215"/>
      <c r="N29" s="882"/>
      <c r="O29" s="881">
        <f>'Global Data'!E53</f>
        <v>12477.560911302086</v>
      </c>
      <c r="P29" s="881">
        <f t="shared" ref="P29:Q29" si="12">(O29*(100+P$10))/100</f>
        <v>12190.577010342138</v>
      </c>
      <c r="Q29" s="881">
        <f t="shared" si="12"/>
        <v>12178.386433331796</v>
      </c>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O29" s="216"/>
    </row>
    <row r="30" spans="1:41" x14ac:dyDescent="0.35">
      <c r="A30" s="450" t="s">
        <v>1836</v>
      </c>
      <c r="B30" s="679"/>
      <c r="C30" s="661"/>
      <c r="D30" s="661"/>
      <c r="E30" s="668"/>
      <c r="F30" s="484">
        <f ca="1">H30</f>
        <v>0.32799031465908063</v>
      </c>
      <c r="G30" s="484">
        <f ca="1">'A4'!C113</f>
        <v>0.32474288580106991</v>
      </c>
      <c r="H30" s="484">
        <f t="shared" ca="1" si="0"/>
        <v>0.32799031465908063</v>
      </c>
      <c r="I30" s="484">
        <f t="shared" ca="1" si="1"/>
        <v>0</v>
      </c>
      <c r="J30" s="495">
        <f t="shared" ca="1" si="2"/>
        <v>0</v>
      </c>
      <c r="K30" s="239"/>
      <c r="L30" s="625"/>
      <c r="M30" s="215"/>
      <c r="N30" s="882"/>
      <c r="O30" s="881"/>
      <c r="P30" s="881"/>
      <c r="Q30" s="881"/>
      <c r="R30" s="215"/>
      <c r="S30" s="215"/>
      <c r="T30" s="215"/>
      <c r="U30" s="215"/>
      <c r="V30" s="215"/>
      <c r="W30" s="215"/>
      <c r="X30" s="215"/>
      <c r="Y30" s="215"/>
      <c r="Z30" s="215"/>
      <c r="AA30" s="215"/>
      <c r="AB30" s="215"/>
      <c r="AC30" s="215"/>
      <c r="AD30" s="215"/>
      <c r="AE30" s="215"/>
      <c r="AF30" s="215"/>
      <c r="AG30" s="215"/>
      <c r="AH30" s="215"/>
      <c r="AI30" s="215"/>
      <c r="AJ30" s="215"/>
      <c r="AK30" s="215"/>
      <c r="AL30" s="215"/>
      <c r="AM30" s="215"/>
      <c r="AN30" s="215"/>
      <c r="AO30" s="216"/>
    </row>
    <row r="31" spans="1:41" x14ac:dyDescent="0.35">
      <c r="A31" s="453" t="s">
        <v>1837</v>
      </c>
      <c r="B31" s="682"/>
      <c r="C31" s="664"/>
      <c r="D31" s="664"/>
      <c r="E31" s="672"/>
      <c r="F31" s="489">
        <f ca="1">SUM(F32:F33)</f>
        <v>9.3222222945319757</v>
      </c>
      <c r="G31" s="489">
        <f ca="1">'A4'!C114</f>
        <v>9.9306334229397866</v>
      </c>
      <c r="H31" s="489">
        <f t="shared" ca="1" si="0"/>
        <v>10.029939757169185</v>
      </c>
      <c r="I31" s="489">
        <f t="shared" ca="1" si="1"/>
        <v>0.70771746263720914</v>
      </c>
      <c r="J31" s="468">
        <f t="shared" ca="1" si="2"/>
        <v>7.5917248084968594E-2</v>
      </c>
      <c r="K31" s="239"/>
      <c r="L31" s="625"/>
      <c r="M31" s="215"/>
      <c r="N31" s="882"/>
      <c r="O31" s="881"/>
      <c r="P31" s="881"/>
      <c r="Q31" s="881"/>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15"/>
      <c r="AO31" s="216"/>
    </row>
    <row r="32" spans="1:41" s="242" customFormat="1" x14ac:dyDescent="0.35">
      <c r="A32" s="524" t="s">
        <v>1838</v>
      </c>
      <c r="B32" s="678">
        <v>949</v>
      </c>
      <c r="C32" s="665">
        <f>B32*0.7</f>
        <v>664.3</v>
      </c>
      <c r="D32" s="665">
        <f>(K32/100)*C32</f>
        <v>590.48888888888882</v>
      </c>
      <c r="E32" s="673">
        <f>Q32</f>
        <v>12178.386433331796</v>
      </c>
      <c r="F32" s="526">
        <f>(D32*E32)/1000000</f>
        <v>7.1912018734776098</v>
      </c>
      <c r="G32" s="526">
        <f ca="1">'A4'!C115</f>
        <v>7.8207122139750673</v>
      </c>
      <c r="H32" s="526">
        <f t="shared" ca="1" si="0"/>
        <v>7.898919336114818</v>
      </c>
      <c r="I32" s="526">
        <f t="shared" ca="1" si="1"/>
        <v>0.70771746263720825</v>
      </c>
      <c r="J32" s="675">
        <f t="shared" ca="1" si="2"/>
        <v>9.8414350631344683E-2</v>
      </c>
      <c r="K32" s="239">
        <f>'Global Data'!E34</f>
        <v>88.888888888888886</v>
      </c>
      <c r="L32" s="43" t="s">
        <v>2281</v>
      </c>
      <c r="M32" s="240"/>
      <c r="N32" s="882"/>
      <c r="O32" s="881">
        <f>'Global Data'!E53</f>
        <v>12477.560911302086</v>
      </c>
      <c r="P32" s="881">
        <f t="shared" ref="P32:Q32" si="13">(O32*(100+P$10))/100</f>
        <v>12190.577010342138</v>
      </c>
      <c r="Q32" s="881">
        <f t="shared" si="13"/>
        <v>12178.386433331796</v>
      </c>
      <c r="R32" s="240"/>
      <c r="S32" s="240"/>
      <c r="T32" s="240"/>
      <c r="U32" s="240"/>
      <c r="V32" s="240"/>
      <c r="W32" s="240"/>
      <c r="X32" s="240"/>
      <c r="Y32" s="240"/>
      <c r="Z32" s="240"/>
      <c r="AA32" s="240"/>
      <c r="AB32" s="240"/>
      <c r="AC32" s="240"/>
      <c r="AD32" s="240"/>
      <c r="AE32" s="240"/>
      <c r="AF32" s="240"/>
      <c r="AG32" s="240"/>
      <c r="AH32" s="240"/>
      <c r="AI32" s="240"/>
      <c r="AJ32" s="240"/>
      <c r="AK32" s="240"/>
      <c r="AL32" s="240"/>
      <c r="AM32" s="240"/>
      <c r="AN32" s="240"/>
      <c r="AO32" s="241"/>
    </row>
    <row r="33" spans="1:41" s="242" customFormat="1" x14ac:dyDescent="0.35">
      <c r="A33" s="450" t="s">
        <v>1839</v>
      </c>
      <c r="B33" s="678"/>
      <c r="C33" s="665"/>
      <c r="D33" s="665"/>
      <c r="E33" s="673"/>
      <c r="F33" s="527">
        <f ca="1">H33</f>
        <v>2.131020421054366</v>
      </c>
      <c r="G33" s="527">
        <f ca="1">'A4'!C116</f>
        <v>2.1099212089647188</v>
      </c>
      <c r="H33" s="527">
        <f t="shared" ca="1" si="0"/>
        <v>2.131020421054366</v>
      </c>
      <c r="I33" s="527">
        <f t="shared" ca="1" si="1"/>
        <v>0</v>
      </c>
      <c r="J33" s="674">
        <f t="shared" ca="1" si="2"/>
        <v>0</v>
      </c>
      <c r="K33" s="239"/>
      <c r="L33" s="625"/>
      <c r="M33" s="240"/>
      <c r="N33" s="882"/>
      <c r="O33" s="881"/>
      <c r="P33" s="881"/>
      <c r="Q33" s="881"/>
      <c r="R33" s="240"/>
      <c r="S33" s="240"/>
      <c r="T33" s="240"/>
      <c r="U33" s="240"/>
      <c r="V33" s="240"/>
      <c r="W33" s="240"/>
      <c r="X33" s="240"/>
      <c r="Y33" s="240"/>
      <c r="Z33" s="240"/>
      <c r="AA33" s="240"/>
      <c r="AB33" s="240"/>
      <c r="AC33" s="240"/>
      <c r="AD33" s="240"/>
      <c r="AE33" s="240"/>
      <c r="AF33" s="240"/>
      <c r="AG33" s="240"/>
      <c r="AH33" s="240"/>
      <c r="AI33" s="240"/>
      <c r="AJ33" s="240"/>
      <c r="AK33" s="240"/>
      <c r="AL33" s="240"/>
      <c r="AM33" s="240"/>
      <c r="AN33" s="240"/>
      <c r="AO33" s="241"/>
    </row>
    <row r="34" spans="1:41" s="242" customFormat="1" x14ac:dyDescent="0.35">
      <c r="A34" s="446" t="s">
        <v>1840</v>
      </c>
      <c r="B34" s="680"/>
      <c r="C34" s="662"/>
      <c r="D34" s="662"/>
      <c r="E34" s="671"/>
      <c r="F34" s="670">
        <f ca="1">SUM(F35:F36)</f>
        <v>8.0042579112007868</v>
      </c>
      <c r="G34" s="670">
        <f ca="1">'A4'!C117</f>
        <v>1.0760141350757058</v>
      </c>
      <c r="H34" s="670">
        <f t="shared" ca="1" si="0"/>
        <v>1.0867742764264627</v>
      </c>
      <c r="I34" s="670">
        <f t="shared" ca="1" si="1"/>
        <v>-6.9174836347743245</v>
      </c>
      <c r="J34" s="676">
        <f t="shared" ca="1" si="2"/>
        <v>-0.86422547992791676</v>
      </c>
      <c r="K34" s="239"/>
      <c r="L34" s="625"/>
      <c r="M34" s="240"/>
      <c r="N34" s="882"/>
      <c r="O34" s="881"/>
      <c r="P34" s="881"/>
      <c r="Q34" s="881"/>
      <c r="R34" s="240"/>
      <c r="S34" s="240"/>
      <c r="T34" s="240"/>
      <c r="U34" s="240"/>
      <c r="V34" s="240"/>
      <c r="W34" s="240"/>
      <c r="X34" s="240"/>
      <c r="Y34" s="240"/>
      <c r="Z34" s="240"/>
      <c r="AA34" s="240"/>
      <c r="AB34" s="240"/>
      <c r="AC34" s="240"/>
      <c r="AD34" s="240"/>
      <c r="AE34" s="240"/>
      <c r="AF34" s="240"/>
      <c r="AG34" s="240"/>
      <c r="AH34" s="240"/>
      <c r="AI34" s="240"/>
      <c r="AJ34" s="240"/>
      <c r="AK34" s="240"/>
      <c r="AL34" s="240"/>
      <c r="AM34" s="240"/>
      <c r="AN34" s="240"/>
      <c r="AO34" s="241"/>
    </row>
    <row r="35" spans="1:41" s="126" customFormat="1" x14ac:dyDescent="0.35">
      <c r="A35" s="524" t="s">
        <v>1841</v>
      </c>
      <c r="B35" s="678">
        <v>942</v>
      </c>
      <c r="C35" s="665">
        <f>B35*0.7</f>
        <v>659.4</v>
      </c>
      <c r="D35" s="665">
        <f>(K35/100)*C35</f>
        <v>484.46488525218945</v>
      </c>
      <c r="E35" s="673">
        <f>Q35</f>
        <v>16386.392788403373</v>
      </c>
      <c r="F35" s="526">
        <f>(D35*E35)/1000000</f>
        <v>7.938631901931144</v>
      </c>
      <c r="G35" s="526">
        <f ca="1">'A4'!C118</f>
        <v>1.0110378882740796</v>
      </c>
      <c r="H35" s="526">
        <f t="shared" ca="1" si="0"/>
        <v>1.0211482671568204</v>
      </c>
      <c r="I35" s="526">
        <f t="shared" ca="1" si="1"/>
        <v>-6.9174836347743236</v>
      </c>
      <c r="J35" s="675">
        <f t="shared" ca="1" si="2"/>
        <v>-0.8713697423219211</v>
      </c>
      <c r="K35" s="239">
        <f>'Global Data'!K34</f>
        <v>73.470561912676587</v>
      </c>
      <c r="L35" s="43" t="s">
        <v>2282</v>
      </c>
      <c r="M35" s="243"/>
      <c r="N35" s="882"/>
      <c r="O35" s="881">
        <f>'Global Data'!K53</f>
        <v>16788.941232330973</v>
      </c>
      <c r="P35" s="881">
        <f t="shared" ref="P35:Q35" si="14">(O35*(100+P$10))/100</f>
        <v>16402.795583987361</v>
      </c>
      <c r="Q35" s="881">
        <f t="shared" si="14"/>
        <v>16386.392788403373</v>
      </c>
      <c r="R35" s="243"/>
      <c r="S35" s="243"/>
      <c r="T35" s="243"/>
      <c r="U35" s="243"/>
      <c r="V35" s="243"/>
      <c r="W35" s="243"/>
      <c r="X35" s="243"/>
      <c r="Y35" s="243"/>
      <c r="Z35" s="243"/>
      <c r="AA35" s="243"/>
      <c r="AB35" s="243"/>
      <c r="AC35" s="243"/>
      <c r="AD35" s="243"/>
      <c r="AE35" s="243"/>
      <c r="AF35" s="243"/>
      <c r="AG35" s="243"/>
      <c r="AH35" s="243"/>
      <c r="AI35" s="243"/>
      <c r="AJ35" s="243"/>
      <c r="AK35" s="243"/>
      <c r="AL35" s="243"/>
      <c r="AM35" s="243"/>
      <c r="AN35" s="243"/>
      <c r="AO35" s="244"/>
    </row>
    <row r="36" spans="1:41" s="242" customFormat="1" x14ac:dyDescent="0.35">
      <c r="A36" s="450" t="s">
        <v>1842</v>
      </c>
      <c r="B36" s="678"/>
      <c r="C36" s="665"/>
      <c r="D36" s="665"/>
      <c r="E36" s="673"/>
      <c r="F36" s="527">
        <f ca="1">H36</f>
        <v>6.5626009269642432E-2</v>
      </c>
      <c r="G36" s="527">
        <f ca="1">'A4'!C119</f>
        <v>6.497624680162617E-2</v>
      </c>
      <c r="H36" s="527">
        <f t="shared" ca="1" si="0"/>
        <v>6.5626009269642432E-2</v>
      </c>
      <c r="I36" s="527">
        <f t="shared" ca="1" si="1"/>
        <v>0</v>
      </c>
      <c r="J36" s="674">
        <f t="shared" ca="1" si="2"/>
        <v>0</v>
      </c>
      <c r="K36" s="239"/>
      <c r="L36" s="625"/>
      <c r="M36" s="240"/>
      <c r="N36" s="882"/>
      <c r="O36" s="881"/>
      <c r="P36" s="881"/>
      <c r="Q36" s="881"/>
      <c r="R36" s="240"/>
      <c r="S36" s="240"/>
      <c r="T36" s="240"/>
      <c r="U36" s="240"/>
      <c r="V36" s="240"/>
      <c r="W36" s="240"/>
      <c r="X36" s="240"/>
      <c r="Y36" s="240"/>
      <c r="Z36" s="240"/>
      <c r="AA36" s="240"/>
      <c r="AB36" s="240"/>
      <c r="AC36" s="240"/>
      <c r="AD36" s="240"/>
      <c r="AE36" s="240"/>
      <c r="AF36" s="240"/>
      <c r="AG36" s="240"/>
      <c r="AH36" s="240"/>
      <c r="AI36" s="240"/>
      <c r="AJ36" s="240"/>
      <c r="AK36" s="240"/>
      <c r="AL36" s="240"/>
      <c r="AM36" s="240"/>
      <c r="AN36" s="240"/>
      <c r="AO36" s="241"/>
    </row>
    <row r="37" spans="1:41" s="242" customFormat="1" x14ac:dyDescent="0.35">
      <c r="A37" s="446" t="s">
        <v>1843</v>
      </c>
      <c r="B37" s="680"/>
      <c r="C37" s="662"/>
      <c r="D37" s="662"/>
      <c r="E37" s="671"/>
      <c r="F37" s="670">
        <f ca="1">F38</f>
        <v>13.594715676582354</v>
      </c>
      <c r="G37" s="670">
        <f ca="1">'A4'!C120</f>
        <v>13.460114531269657</v>
      </c>
      <c r="H37" s="670">
        <f t="shared" ca="1" si="0"/>
        <v>13.594715676582354</v>
      </c>
      <c r="I37" s="670">
        <f t="shared" ca="1" si="1"/>
        <v>0</v>
      </c>
      <c r="J37" s="676">
        <f t="shared" ca="1" si="2"/>
        <v>0</v>
      </c>
      <c r="K37" s="239"/>
      <c r="L37" s="625"/>
      <c r="M37" s="240"/>
      <c r="N37" s="882"/>
      <c r="O37" s="881"/>
      <c r="P37" s="881"/>
      <c r="Q37" s="881"/>
      <c r="R37" s="240"/>
      <c r="S37" s="240"/>
      <c r="T37" s="240"/>
      <c r="U37" s="240"/>
      <c r="V37" s="240"/>
      <c r="W37" s="240"/>
      <c r="X37" s="240"/>
      <c r="Y37" s="240"/>
      <c r="Z37" s="240"/>
      <c r="AA37" s="240"/>
      <c r="AB37" s="240"/>
      <c r="AC37" s="240"/>
      <c r="AD37" s="240"/>
      <c r="AE37" s="240"/>
      <c r="AF37" s="240"/>
      <c r="AG37" s="240"/>
      <c r="AH37" s="240"/>
      <c r="AI37" s="240"/>
      <c r="AJ37" s="240"/>
      <c r="AK37" s="240"/>
      <c r="AL37" s="240"/>
      <c r="AM37" s="240"/>
      <c r="AN37" s="240"/>
      <c r="AO37" s="241"/>
    </row>
    <row r="38" spans="1:41" s="242" customFormat="1" x14ac:dyDescent="0.35">
      <c r="A38" s="450" t="s">
        <v>1844</v>
      </c>
      <c r="B38" s="678"/>
      <c r="C38" s="665"/>
      <c r="D38" s="665"/>
      <c r="E38" s="673"/>
      <c r="F38" s="527">
        <f ca="1">H38</f>
        <v>13.594715676582354</v>
      </c>
      <c r="G38" s="527">
        <f ca="1">'A4'!C121</f>
        <v>13.460114531269657</v>
      </c>
      <c r="H38" s="527">
        <f t="shared" ca="1" si="0"/>
        <v>13.594715676582354</v>
      </c>
      <c r="I38" s="527">
        <f t="shared" ca="1" si="1"/>
        <v>0</v>
      </c>
      <c r="J38" s="674">
        <f t="shared" ca="1" si="2"/>
        <v>0</v>
      </c>
      <c r="K38" s="239"/>
      <c r="L38" s="625"/>
      <c r="M38" s="240"/>
      <c r="N38" s="882"/>
      <c r="O38" s="881"/>
      <c r="P38" s="881"/>
      <c r="Q38" s="881"/>
      <c r="R38" s="240"/>
      <c r="S38" s="240"/>
      <c r="T38" s="240"/>
      <c r="U38" s="240"/>
      <c r="V38" s="240"/>
      <c r="W38" s="240"/>
      <c r="X38" s="240"/>
      <c r="Y38" s="240"/>
      <c r="Z38" s="240"/>
      <c r="AA38" s="240"/>
      <c r="AB38" s="240"/>
      <c r="AC38" s="240"/>
      <c r="AD38" s="240"/>
      <c r="AE38" s="240"/>
      <c r="AF38" s="240"/>
      <c r="AG38" s="240"/>
      <c r="AH38" s="240"/>
      <c r="AI38" s="240"/>
      <c r="AJ38" s="240"/>
      <c r="AK38" s="240"/>
      <c r="AL38" s="240"/>
      <c r="AM38" s="240"/>
      <c r="AN38" s="240"/>
      <c r="AO38" s="241"/>
    </row>
    <row r="39" spans="1:41" s="242" customFormat="1" x14ac:dyDescent="0.35">
      <c r="A39" s="453" t="s">
        <v>1845</v>
      </c>
      <c r="B39" s="680"/>
      <c r="C39" s="662"/>
      <c r="D39" s="662"/>
      <c r="E39" s="671"/>
      <c r="F39" s="670">
        <f ca="1">SUM(F40:F46)</f>
        <v>152.46080273407114</v>
      </c>
      <c r="G39" s="670">
        <f ca="1">'A4'!C122</f>
        <v>197.03491907052674</v>
      </c>
      <c r="H39" s="670">
        <f t="shared" ca="1" si="0"/>
        <v>199.005268261232</v>
      </c>
      <c r="I39" s="670">
        <f t="shared" ca="1" si="1"/>
        <v>46.544465527160867</v>
      </c>
      <c r="J39" s="676">
        <f t="shared" ca="1" si="2"/>
        <v>0.30528807859122831</v>
      </c>
      <c r="K39" s="239"/>
      <c r="L39" s="625"/>
      <c r="M39" s="240"/>
      <c r="N39" s="882"/>
      <c r="O39" s="881"/>
      <c r="P39" s="881"/>
      <c r="Q39" s="881"/>
      <c r="R39" s="240"/>
      <c r="S39" s="240"/>
      <c r="T39" s="240"/>
      <c r="U39" s="240"/>
      <c r="V39" s="240"/>
      <c r="W39" s="240"/>
      <c r="X39" s="240"/>
      <c r="Y39" s="240"/>
      <c r="Z39" s="240"/>
      <c r="AA39" s="240"/>
      <c r="AB39" s="240"/>
      <c r="AC39" s="240"/>
      <c r="AD39" s="240"/>
      <c r="AE39" s="240"/>
      <c r="AF39" s="240"/>
      <c r="AG39" s="240"/>
      <c r="AH39" s="240"/>
      <c r="AI39" s="240"/>
      <c r="AJ39" s="240"/>
      <c r="AK39" s="240"/>
      <c r="AL39" s="240"/>
      <c r="AM39" s="240"/>
      <c r="AN39" s="240"/>
      <c r="AO39" s="241"/>
    </row>
    <row r="40" spans="1:41" x14ac:dyDescent="0.35">
      <c r="A40" s="524" t="s">
        <v>1846</v>
      </c>
      <c r="B40" s="678">
        <v>1790</v>
      </c>
      <c r="C40" s="665">
        <f>B40*0.7</f>
        <v>1253</v>
      </c>
      <c r="D40" s="665">
        <f>(K40/100)*C40</f>
        <v>1075.0740000000001</v>
      </c>
      <c r="E40" s="673">
        <f>Q40</f>
        <v>11864.122446157651</v>
      </c>
      <c r="F40" s="526">
        <f>(D40*E40)/1000000</f>
        <v>12.754809574680491</v>
      </c>
      <c r="G40" s="526">
        <f ca="1">'A4'!C123</f>
        <v>44.449299634653634</v>
      </c>
      <c r="H40" s="526">
        <f t="shared" ca="1" si="0"/>
        <v>44.893792631000174</v>
      </c>
      <c r="I40" s="526">
        <f t="shared" ca="1" si="1"/>
        <v>32.138983056319681</v>
      </c>
      <c r="J40" s="675">
        <f t="shared" ca="1" si="2"/>
        <v>2.5197540479254679</v>
      </c>
      <c r="K40" s="239">
        <f>'Global Data'!C34</f>
        <v>85.8</v>
      </c>
      <c r="L40" s="660" t="s">
        <v>2283</v>
      </c>
      <c r="M40" s="215"/>
      <c r="N40" s="882"/>
      <c r="O40" s="881">
        <f>'Global Data'!C53</f>
        <v>12155.576708907114</v>
      </c>
      <c r="P40" s="881">
        <f t="shared" ref="P40:Q40" si="15">(O40*(100+P$10))/100</f>
        <v>11875.998444602252</v>
      </c>
      <c r="Q40" s="881">
        <f t="shared" si="15"/>
        <v>11864.122446157651</v>
      </c>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6"/>
    </row>
    <row r="41" spans="1:41" x14ac:dyDescent="0.35">
      <c r="A41" s="524" t="s">
        <v>1847</v>
      </c>
      <c r="B41" s="683">
        <v>428</v>
      </c>
      <c r="C41" s="665">
        <f>B41*0.7</f>
        <v>299.59999999999997</v>
      </c>
      <c r="D41" s="665">
        <f>(K41/100)*C41</f>
        <v>225.69393364928908</v>
      </c>
      <c r="E41" s="673">
        <f t="shared" ref="E41:E44" si="16">Q41</f>
        <v>14005.958878261985</v>
      </c>
      <c r="F41" s="526">
        <f>(D41*E41)/1000000</f>
        <v>3.1610599537651316</v>
      </c>
      <c r="G41" s="526">
        <f ca="1">'A4'!C124</f>
        <v>10.906621651130685</v>
      </c>
      <c r="H41" s="526">
        <f t="shared" ca="1" si="0"/>
        <v>11.015687867641992</v>
      </c>
      <c r="I41" s="526">
        <f t="shared" ca="1" si="1"/>
        <v>7.8546279138768602</v>
      </c>
      <c r="J41" s="675">
        <f t="shared" ca="1" si="2"/>
        <v>2.4848082696189389</v>
      </c>
      <c r="K41" s="239">
        <f>'Global Data'!J34</f>
        <v>75.33175355450237</v>
      </c>
      <c r="L41" s="43" t="s">
        <v>2284</v>
      </c>
      <c r="M41" s="215"/>
      <c r="N41" s="882"/>
      <c r="O41" s="881">
        <f>'Global Data'!J53</f>
        <v>14350.029536457629</v>
      </c>
      <c r="P41" s="881">
        <f t="shared" ref="P41:Q41" si="17">(O41*(100+P$10))/100</f>
        <v>14019.978857119104</v>
      </c>
      <c r="Q41" s="881">
        <f t="shared" si="17"/>
        <v>14005.958878261985</v>
      </c>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6"/>
    </row>
    <row r="42" spans="1:41" x14ac:dyDescent="0.35">
      <c r="A42" s="524" t="s">
        <v>1848</v>
      </c>
      <c r="B42" s="684">
        <v>3474</v>
      </c>
      <c r="C42" s="665">
        <f>B42*0.7</f>
        <v>2431.7999999999997</v>
      </c>
      <c r="D42" s="665">
        <f>(K42/100)*C42</f>
        <v>1831.9175829383885</v>
      </c>
      <c r="E42" s="673">
        <f t="shared" si="16"/>
        <v>14005.958878261985</v>
      </c>
      <c r="F42" s="526">
        <f>(D42*E42)/1000000</f>
        <v>25.657762335000157</v>
      </c>
      <c r="G42" s="526">
        <f ca="1">'A4'!C125</f>
        <v>28.741970175924763</v>
      </c>
      <c r="H42" s="526">
        <f t="shared" ca="1" si="0"/>
        <v>29.029389877684011</v>
      </c>
      <c r="I42" s="526">
        <f t="shared" ca="1" si="1"/>
        <v>3.3716275426838536</v>
      </c>
      <c r="J42" s="677">
        <f t="shared" ca="1" si="2"/>
        <v>0.1314077002765188</v>
      </c>
      <c r="K42" s="239">
        <f>'Global Data'!J34</f>
        <v>75.33175355450237</v>
      </c>
      <c r="L42" s="43" t="s">
        <v>2285</v>
      </c>
      <c r="N42" s="882"/>
      <c r="O42" s="881">
        <f>'Global Data'!J53</f>
        <v>14350.029536457629</v>
      </c>
      <c r="P42" s="881">
        <f t="shared" ref="P42:Q42" si="18">(O42*(100+P$10))/100</f>
        <v>14019.978857119104</v>
      </c>
      <c r="Q42" s="881">
        <f t="shared" si="18"/>
        <v>14005.958878261985</v>
      </c>
    </row>
    <row r="43" spans="1:41" x14ac:dyDescent="0.35">
      <c r="A43" s="524" t="s">
        <v>1849</v>
      </c>
      <c r="B43" s="684">
        <v>400</v>
      </c>
      <c r="C43" s="665">
        <f>B43*0.7</f>
        <v>280</v>
      </c>
      <c r="D43" s="665">
        <f>(K43/100)*C43</f>
        <v>205.71757335549447</v>
      </c>
      <c r="E43" s="673">
        <f t="shared" si="16"/>
        <v>16386.392788403373</v>
      </c>
      <c r="F43" s="526">
        <f>(D43*E43)/1000000</f>
        <v>3.3709689604803166</v>
      </c>
      <c r="G43" s="526">
        <f ca="1">'A4'!C126</f>
        <v>9.3929348693107872</v>
      </c>
      <c r="H43" s="526">
        <f t="shared" ca="1" si="0"/>
        <v>9.4868642180038947</v>
      </c>
      <c r="I43" s="526">
        <f t="shared" ca="1" si="1"/>
        <v>6.1158952575235777</v>
      </c>
      <c r="J43" s="677">
        <f ca="1">I43/F43</f>
        <v>1.814284061711487</v>
      </c>
      <c r="K43" s="239">
        <f>'Global Data'!K34</f>
        <v>73.470561912676587</v>
      </c>
      <c r="L43" s="689" t="s">
        <v>2286</v>
      </c>
      <c r="N43" s="882"/>
      <c r="O43" s="881">
        <f>'Global Data'!K53</f>
        <v>16788.941232330973</v>
      </c>
      <c r="P43" s="881">
        <f t="shared" ref="P43:Q43" si="19">(O43*(100+P$10))/100</f>
        <v>16402.795583987361</v>
      </c>
      <c r="Q43" s="881">
        <f t="shared" si="19"/>
        <v>16386.392788403373</v>
      </c>
    </row>
    <row r="44" spans="1:41" x14ac:dyDescent="0.35">
      <c r="A44" s="524" t="s">
        <v>1850</v>
      </c>
      <c r="B44" s="684">
        <v>4100</v>
      </c>
      <c r="C44" s="665">
        <f>B44*0.7</f>
        <v>2870</v>
      </c>
      <c r="D44" s="665">
        <f>(K44/100)*C44</f>
        <v>2505.1923076923076</v>
      </c>
      <c r="E44" s="673">
        <f t="shared" si="16"/>
        <v>15275.884367750894</v>
      </c>
      <c r="F44" s="526">
        <f>(D44*E44)/1000000</f>
        <v>38.269028011286714</v>
      </c>
      <c r="G44" s="526">
        <f ca="1">'A4'!C127</f>
        <v>34.982534423805568</v>
      </c>
      <c r="H44" s="526">
        <f t="shared" ca="1" si="0"/>
        <v>35.332359768043624</v>
      </c>
      <c r="I44" s="526">
        <f t="shared" ca="1" si="1"/>
        <v>-2.9366682432430906</v>
      </c>
      <c r="J44" s="677">
        <f t="shared" ca="1" si="2"/>
        <v>-7.6737466192686593E-2</v>
      </c>
      <c r="K44" s="239">
        <f>'Global Data'!L34</f>
        <v>87.288930581613513</v>
      </c>
      <c r="L44" s="43" t="s">
        <v>2287</v>
      </c>
      <c r="N44" s="882"/>
      <c r="O44" s="881">
        <f>'Global Data'!L53</f>
        <v>15651.152040219231</v>
      </c>
      <c r="P44" s="881">
        <f t="shared" ref="P44:Q44" si="20">(O44*(100+P$10))/100</f>
        <v>15291.175543294188</v>
      </c>
      <c r="Q44" s="881">
        <f t="shared" si="20"/>
        <v>15275.884367750894</v>
      </c>
    </row>
    <row r="45" spans="1:41" ht="14.15" customHeight="1" x14ac:dyDescent="0.35">
      <c r="A45" s="450" t="s">
        <v>1851</v>
      </c>
      <c r="B45" s="685"/>
      <c r="C45" s="661"/>
      <c r="D45" s="661"/>
      <c r="E45" s="515"/>
      <c r="F45" s="484">
        <f ca="1">H45</f>
        <v>8.6532562425374255</v>
      </c>
      <c r="G45" s="484">
        <f ca="1">'A4'!C128</f>
        <v>8.5675804381558667</v>
      </c>
      <c r="H45" s="484">
        <f t="shared" ca="1" si="0"/>
        <v>8.6532562425374255</v>
      </c>
      <c r="I45" s="484">
        <f t="shared" ca="1" si="1"/>
        <v>0</v>
      </c>
      <c r="J45" s="471">
        <f t="shared" ca="1" si="2"/>
        <v>0</v>
      </c>
      <c r="K45" s="239"/>
      <c r="N45" s="882"/>
      <c r="O45" s="881"/>
      <c r="P45" s="881"/>
      <c r="Q45" s="881"/>
    </row>
    <row r="46" spans="1:41" ht="14.15" customHeight="1" x14ac:dyDescent="0.35">
      <c r="A46" s="450" t="s">
        <v>1852</v>
      </c>
      <c r="B46" s="685"/>
      <c r="C46" s="661"/>
      <c r="D46" s="661"/>
      <c r="E46" s="515"/>
      <c r="F46" s="484">
        <f ca="1">H46</f>
        <v>60.59391765632089</v>
      </c>
      <c r="G46" s="484">
        <f ca="1">'A4'!C129</f>
        <v>59.993977877545433</v>
      </c>
      <c r="H46" s="484">
        <f t="shared" ca="1" si="0"/>
        <v>60.59391765632089</v>
      </c>
      <c r="I46" s="484">
        <f t="shared" ca="1" si="1"/>
        <v>0</v>
      </c>
      <c r="J46" s="471">
        <f t="shared" ca="1" si="2"/>
        <v>0</v>
      </c>
      <c r="K46" s="239"/>
      <c r="N46" s="882"/>
      <c r="O46" s="881"/>
      <c r="P46" s="881"/>
      <c r="Q46" s="881"/>
    </row>
    <row r="47" spans="1:41" ht="30" customHeight="1" x14ac:dyDescent="0.35">
      <c r="A47" s="454" t="s">
        <v>1853</v>
      </c>
      <c r="B47" s="686"/>
      <c r="C47" s="669"/>
      <c r="D47" s="669"/>
      <c r="E47" s="520"/>
      <c r="F47" s="444">
        <f ca="1">SUM(F48:F62)</f>
        <v>271.50737450971559</v>
      </c>
      <c r="G47" s="444">
        <f ca="1">'A4'!C130</f>
        <v>359.08874379260027</v>
      </c>
      <c r="H47" s="444">
        <f t="shared" ca="1" si="0"/>
        <v>362.6796312305263</v>
      </c>
      <c r="I47" s="444">
        <f t="shared" ca="1" si="1"/>
        <v>91.172256720810708</v>
      </c>
      <c r="J47" s="466">
        <f t="shared" ca="1" si="2"/>
        <v>0.3358002959788785</v>
      </c>
      <c r="K47" s="239"/>
      <c r="N47" s="882"/>
      <c r="O47" s="881"/>
      <c r="P47" s="881"/>
      <c r="Q47" s="881"/>
    </row>
    <row r="48" spans="1:41" ht="17.5" customHeight="1" x14ac:dyDescent="0.35">
      <c r="A48" s="524" t="s">
        <v>1854</v>
      </c>
      <c r="B48" s="687">
        <v>1790</v>
      </c>
      <c r="C48" s="665">
        <f t="shared" ref="C48:C53" si="21">B48*0.7</f>
        <v>1253</v>
      </c>
      <c r="D48" s="665">
        <f t="shared" ref="D48:D53" si="22">(K48/100)*C48</f>
        <v>1075.0740000000001</v>
      </c>
      <c r="E48" s="673">
        <f>Q48</f>
        <v>11864.122446157651</v>
      </c>
      <c r="F48" s="526">
        <f>(D48*E48)/1000000</f>
        <v>12.754809574680491</v>
      </c>
      <c r="G48" s="526">
        <f ca="1">'A4'!C131</f>
        <v>25.545260982584246</v>
      </c>
      <c r="H48" s="526">
        <f t="shared" ca="1" si="0"/>
        <v>25.800713592410087</v>
      </c>
      <c r="I48" s="526">
        <f t="shared" ca="1" si="1"/>
        <v>13.045904017729596</v>
      </c>
      <c r="J48" s="677">
        <f t="shared" ca="1" si="2"/>
        <v>1.0228223276360751</v>
      </c>
      <c r="K48" s="239">
        <f>'Global Data'!C34</f>
        <v>85.8</v>
      </c>
      <c r="L48" s="43" t="s">
        <v>2288</v>
      </c>
      <c r="N48" s="882"/>
      <c r="O48" s="881">
        <f>'Global Data'!C53</f>
        <v>12155.576708907114</v>
      </c>
      <c r="P48" s="881">
        <f t="shared" ref="P48:Q48" si="23">(O48*(100+P$10))/100</f>
        <v>11875.998444602252</v>
      </c>
      <c r="Q48" s="881">
        <f t="shared" si="23"/>
        <v>11864.122446157651</v>
      </c>
    </row>
    <row r="49" spans="1:17" ht="17.149999999999999" customHeight="1" x14ac:dyDescent="0.35">
      <c r="A49" s="524" t="s">
        <v>1855</v>
      </c>
      <c r="B49" s="687">
        <v>15828</v>
      </c>
      <c r="C49" s="665">
        <f t="shared" si="21"/>
        <v>11079.599999999999</v>
      </c>
      <c r="D49" s="665">
        <f t="shared" si="22"/>
        <v>7850.1975708842901</v>
      </c>
      <c r="E49" s="673">
        <f t="shared" ref="E49:E53" si="24">Q49</f>
        <v>11215.297064594897</v>
      </c>
      <c r="F49" s="526">
        <f t="shared" ref="F49:F61" si="25">(D49*E49)/1000000</f>
        <v>88.042297773228569</v>
      </c>
      <c r="G49" s="526">
        <f ca="1">'A4'!C132</f>
        <v>112.66868194169572</v>
      </c>
      <c r="H49" s="526">
        <f t="shared" ca="1" si="0"/>
        <v>113.79536876111268</v>
      </c>
      <c r="I49" s="526">
        <f t="shared" ca="1" si="1"/>
        <v>25.753070987884115</v>
      </c>
      <c r="J49" s="677">
        <f t="shared" ca="1" si="2"/>
        <v>0.29250793810739195</v>
      </c>
      <c r="K49" s="239">
        <f>'Global Data'!D34</f>
        <v>70.852716441787535</v>
      </c>
      <c r="L49" s="43" t="s">
        <v>2289</v>
      </c>
      <c r="N49" s="882"/>
      <c r="O49" s="881">
        <f>'Global Data'!D53</f>
        <v>11490.812270402334</v>
      </c>
      <c r="P49" s="881">
        <f t="shared" ref="P49:Q49" si="26">(O49*(100+P$10))/100</f>
        <v>11226.523588183079</v>
      </c>
      <c r="Q49" s="881">
        <f t="shared" si="26"/>
        <v>11215.297064594897</v>
      </c>
    </row>
    <row r="50" spans="1:17" ht="23.5" customHeight="1" x14ac:dyDescent="0.35">
      <c r="A50" s="524" t="s">
        <v>1856</v>
      </c>
      <c r="B50" s="687">
        <v>1676</v>
      </c>
      <c r="C50" s="665">
        <f t="shared" si="21"/>
        <v>1173.1999999999998</v>
      </c>
      <c r="D50" s="665">
        <f t="shared" si="22"/>
        <v>958.17715289982414</v>
      </c>
      <c r="E50" s="673">
        <f t="shared" si="24"/>
        <v>8670.1770066773643</v>
      </c>
      <c r="F50" s="526">
        <f t="shared" si="25"/>
        <v>8.3075655193956361</v>
      </c>
      <c r="G50" s="526">
        <f ca="1">'A4'!C133</f>
        <v>14.273125785838667</v>
      </c>
      <c r="H50" s="526">
        <f t="shared" ca="1" si="0"/>
        <v>14.415857043697054</v>
      </c>
      <c r="I50" s="526">
        <f t="shared" ca="1" si="1"/>
        <v>6.1082915243014178</v>
      </c>
      <c r="J50" s="677">
        <f t="shared" ca="1" si="2"/>
        <v>0.73526853445096718</v>
      </c>
      <c r="K50" s="239">
        <f>'Global Data'!G34</f>
        <v>81.672106452422796</v>
      </c>
      <c r="L50" s="43" t="s">
        <v>2290</v>
      </c>
      <c r="N50" s="882"/>
      <c r="O50" s="881">
        <f>'Global Data'!G53</f>
        <v>8883.1687436437096</v>
      </c>
      <c r="P50" s="881">
        <f t="shared" ref="P50:Q50" si="27">(O50*(100+P$10))/100</f>
        <v>8678.8558625399037</v>
      </c>
      <c r="Q50" s="881">
        <f t="shared" si="27"/>
        <v>8670.1770066773643</v>
      </c>
    </row>
    <row r="51" spans="1:17" ht="23.15" customHeight="1" x14ac:dyDescent="0.35">
      <c r="A51" s="524" t="s">
        <v>1857</v>
      </c>
      <c r="B51" s="687">
        <v>351</v>
      </c>
      <c r="C51" s="665">
        <f t="shared" si="21"/>
        <v>245.7</v>
      </c>
      <c r="D51" s="665">
        <f t="shared" si="22"/>
        <v>180.51717061944638</v>
      </c>
      <c r="E51" s="673">
        <f t="shared" si="24"/>
        <v>16386.392788403373</v>
      </c>
      <c r="F51" s="526">
        <f t="shared" si="25"/>
        <v>2.9580252628214772</v>
      </c>
      <c r="G51" s="526">
        <f ca="1">'A4'!C134</f>
        <v>4.2689044953575417</v>
      </c>
      <c r="H51" s="526">
        <f t="shared" ca="1" si="0"/>
        <v>4.311593540311117</v>
      </c>
      <c r="I51" s="526">
        <f t="shared" ca="1" si="1"/>
        <v>1.3535682774896398</v>
      </c>
      <c r="J51" s="677">
        <f t="shared" ca="1" si="2"/>
        <v>0.45759185849499973</v>
      </c>
      <c r="K51" s="239">
        <f>'Global Data'!K34</f>
        <v>73.470561912676587</v>
      </c>
      <c r="L51" s="689" t="s">
        <v>2291</v>
      </c>
      <c r="N51" s="882"/>
      <c r="O51" s="881">
        <f>'Global Data'!K53</f>
        <v>16788.941232330973</v>
      </c>
      <c r="P51" s="881">
        <f t="shared" ref="P51:Q51" si="28">(O51*(100+P$10))/100</f>
        <v>16402.795583987361</v>
      </c>
      <c r="Q51" s="881">
        <f t="shared" si="28"/>
        <v>16386.392788403373</v>
      </c>
    </row>
    <row r="52" spans="1:17" x14ac:dyDescent="0.35">
      <c r="A52" s="524" t="s">
        <v>1858</v>
      </c>
      <c r="B52" s="687">
        <v>9207</v>
      </c>
      <c r="C52" s="665">
        <f t="shared" si="21"/>
        <v>6444.9</v>
      </c>
      <c r="D52" s="665">
        <f t="shared" si="22"/>
        <v>4735.1042447100936</v>
      </c>
      <c r="E52" s="673">
        <f t="shared" si="24"/>
        <v>16386.392788403373</v>
      </c>
      <c r="F52" s="526">
        <f t="shared" si="25"/>
        <v>77.591278047855681</v>
      </c>
      <c r="G52" s="526">
        <f ca="1">'A4'!C135</f>
        <v>107.06205078784825</v>
      </c>
      <c r="H52" s="526">
        <f t="shared" ca="1" si="0"/>
        <v>108.13267129572674</v>
      </c>
      <c r="I52" s="526">
        <f t="shared" ca="1" si="1"/>
        <v>30.541393247871056</v>
      </c>
      <c r="J52" s="677">
        <f t="shared" ca="1" si="2"/>
        <v>0.39361889655992205</v>
      </c>
      <c r="K52" s="239">
        <f>'Global Data'!K34</f>
        <v>73.470561912676587</v>
      </c>
      <c r="L52" s="43" t="s">
        <v>2292</v>
      </c>
      <c r="N52" s="882"/>
      <c r="O52" s="881">
        <f>'Global Data'!K53</f>
        <v>16788.941232330973</v>
      </c>
      <c r="P52" s="881">
        <f t="shared" ref="P52:Q52" si="29">(O52*(100+P$10))/100</f>
        <v>16402.795583987361</v>
      </c>
      <c r="Q52" s="881">
        <f t="shared" si="29"/>
        <v>16386.392788403373</v>
      </c>
    </row>
    <row r="53" spans="1:17" x14ac:dyDescent="0.35">
      <c r="A53" s="524" t="s">
        <v>1859</v>
      </c>
      <c r="B53" s="687">
        <v>399</v>
      </c>
      <c r="C53" s="665">
        <f t="shared" si="21"/>
        <v>279.29999999999995</v>
      </c>
      <c r="D53" s="665">
        <f t="shared" si="22"/>
        <v>248.26666666666662</v>
      </c>
      <c r="E53" s="673">
        <f t="shared" si="24"/>
        <v>12178.386433331796</v>
      </c>
      <c r="F53" s="526">
        <f t="shared" si="25"/>
        <v>3.0234874051818399</v>
      </c>
      <c r="G53" s="526">
        <f ca="1">'A4'!C136</f>
        <v>1.9175391136525628</v>
      </c>
      <c r="H53" s="526">
        <f t="shared" ca="1" si="0"/>
        <v>1.9367145047890884</v>
      </c>
      <c r="I53" s="526">
        <f t="shared" ca="1" si="1"/>
        <v>-1.0867729003927515</v>
      </c>
      <c r="J53" s="677">
        <f t="shared" ca="1" si="2"/>
        <v>-0.3594435017424491</v>
      </c>
      <c r="K53" s="239">
        <f>'Global Data'!E34</f>
        <v>88.888888888888886</v>
      </c>
      <c r="L53" s="43" t="s">
        <v>2293</v>
      </c>
      <c r="N53" s="882"/>
      <c r="O53" s="881">
        <f>'Global Data'!E53</f>
        <v>12477.560911302086</v>
      </c>
      <c r="P53" s="881">
        <f t="shared" ref="P53:Q53" si="30">(O53*(100+P$10))/100</f>
        <v>12190.577010342138</v>
      </c>
      <c r="Q53" s="881">
        <f t="shared" si="30"/>
        <v>12178.386433331796</v>
      </c>
    </row>
    <row r="54" spans="1:17" x14ac:dyDescent="0.35">
      <c r="A54" s="450" t="s">
        <v>1860</v>
      </c>
      <c r="B54" s="685"/>
      <c r="C54" s="661"/>
      <c r="D54" s="661"/>
      <c r="E54" s="668"/>
      <c r="F54" s="484">
        <f ca="1">H54</f>
        <v>13.374004424668033</v>
      </c>
      <c r="G54" s="484">
        <f ca="1">'A4'!C137</f>
        <v>13.241588539275281</v>
      </c>
      <c r="H54" s="484">
        <f t="shared" ca="1" si="0"/>
        <v>13.374004424668033</v>
      </c>
      <c r="I54" s="484">
        <f t="shared" ca="1" si="1"/>
        <v>0</v>
      </c>
      <c r="J54" s="471">
        <f t="shared" ca="1" si="2"/>
        <v>0</v>
      </c>
      <c r="K54" s="239"/>
      <c r="L54" s="43"/>
      <c r="N54" s="882"/>
      <c r="O54" s="881"/>
      <c r="P54" s="881"/>
      <c r="Q54" s="881"/>
    </row>
    <row r="55" spans="1:17" x14ac:dyDescent="0.35">
      <c r="A55" s="450" t="s">
        <v>1861</v>
      </c>
      <c r="B55" s="685"/>
      <c r="C55" s="661"/>
      <c r="D55" s="661"/>
      <c r="E55" s="668"/>
      <c r="F55" s="484">
        <f ca="1">H55</f>
        <v>0.63996668189694284</v>
      </c>
      <c r="G55" s="484">
        <f ca="1">'A4'!C138</f>
        <v>0.63363037811578493</v>
      </c>
      <c r="H55" s="484">
        <f t="shared" ca="1" si="0"/>
        <v>0.63996668189694284</v>
      </c>
      <c r="I55" s="484">
        <f t="shared" ca="1" si="1"/>
        <v>0</v>
      </c>
      <c r="J55" s="471">
        <f t="shared" ca="1" si="2"/>
        <v>0</v>
      </c>
      <c r="K55" s="239"/>
      <c r="L55" s="43"/>
      <c r="N55" s="882"/>
      <c r="O55" s="881"/>
      <c r="P55" s="881"/>
      <c r="Q55" s="881"/>
    </row>
    <row r="56" spans="1:17" x14ac:dyDescent="0.35">
      <c r="A56" s="450" t="s">
        <v>1862</v>
      </c>
      <c r="B56" s="685"/>
      <c r="C56" s="661"/>
      <c r="D56" s="661"/>
      <c r="E56" s="668"/>
      <c r="F56" s="484">
        <f ca="1">H56</f>
        <v>18.004232556742195</v>
      </c>
      <c r="G56" s="484">
        <f ca="1">'A4'!C139</f>
        <v>17.825972828457619</v>
      </c>
      <c r="H56" s="484">
        <f t="shared" ca="1" si="0"/>
        <v>18.004232556742195</v>
      </c>
      <c r="I56" s="484">
        <f t="shared" ca="1" si="1"/>
        <v>0</v>
      </c>
      <c r="J56" s="471">
        <f t="shared" ca="1" si="2"/>
        <v>0</v>
      </c>
      <c r="K56" s="239"/>
      <c r="L56" s="43"/>
      <c r="N56" s="882"/>
      <c r="O56" s="881"/>
      <c r="P56" s="881"/>
      <c r="Q56" s="881"/>
    </row>
    <row r="57" spans="1:17" x14ac:dyDescent="0.35">
      <c r="A57" s="450" t="s">
        <v>1863</v>
      </c>
      <c r="B57" s="685"/>
      <c r="C57" s="661"/>
      <c r="D57" s="661"/>
      <c r="E57" s="668"/>
      <c r="F57" s="484">
        <f ca="1">H57</f>
        <v>19.910916252745448</v>
      </c>
      <c r="G57" s="484">
        <f ca="1">'A4'!C140</f>
        <v>19.713778468064799</v>
      </c>
      <c r="H57" s="484">
        <f t="shared" ca="1" si="0"/>
        <v>19.910916252745448</v>
      </c>
      <c r="I57" s="484">
        <f t="shared" ca="1" si="1"/>
        <v>0</v>
      </c>
      <c r="J57" s="471">
        <f t="shared" ca="1" si="2"/>
        <v>0</v>
      </c>
      <c r="K57" s="239"/>
      <c r="L57" s="43"/>
      <c r="N57" s="882"/>
      <c r="O57" s="881"/>
      <c r="P57" s="881"/>
      <c r="Q57" s="881"/>
    </row>
    <row r="58" spans="1:17" x14ac:dyDescent="0.35">
      <c r="A58" s="524" t="s">
        <v>1864</v>
      </c>
      <c r="B58" s="687">
        <v>2492</v>
      </c>
      <c r="C58" s="665">
        <f>B58*0.7</f>
        <v>1744.3999999999999</v>
      </c>
      <c r="D58" s="665">
        <f>(K58/100)*C58</f>
        <v>1424.6882249560631</v>
      </c>
      <c r="E58" s="673">
        <f>Q58</f>
        <v>8670.1770066773643</v>
      </c>
      <c r="F58" s="526">
        <f t="shared" si="25"/>
        <v>12.352299089698047</v>
      </c>
      <c r="G58" s="526">
        <f ca="1">'A4'!C141</f>
        <v>23.947361571154484</v>
      </c>
      <c r="H58" s="526">
        <f t="shared" ca="1" si="0"/>
        <v>24.186835186866031</v>
      </c>
      <c r="I58" s="526">
        <f t="shared" ca="1" si="1"/>
        <v>11.834536097167984</v>
      </c>
      <c r="J58" s="677">
        <f t="shared" ca="1" si="2"/>
        <v>0.95808367423989249</v>
      </c>
      <c r="K58" s="239">
        <f>'Global Data'!G34</f>
        <v>81.672106452422796</v>
      </c>
      <c r="L58" s="43" t="s">
        <v>2294</v>
      </c>
      <c r="N58" s="882"/>
      <c r="O58" s="881">
        <f>'Global Data'!G53</f>
        <v>8883.1687436437096</v>
      </c>
      <c r="P58" s="881">
        <f t="shared" ref="P58:Q58" si="31">(O58*(100+P$10))/100</f>
        <v>8678.8558625399037</v>
      </c>
      <c r="Q58" s="881">
        <f t="shared" si="31"/>
        <v>8670.1770066773643</v>
      </c>
    </row>
    <row r="59" spans="1:17" x14ac:dyDescent="0.35">
      <c r="A59" s="450" t="s">
        <v>1865</v>
      </c>
      <c r="B59" s="685"/>
      <c r="C59" s="661"/>
      <c r="D59" s="661"/>
      <c r="E59" s="668"/>
      <c r="F59" s="484">
        <f ca="1">H59</f>
        <v>0.16146616390411436</v>
      </c>
      <c r="G59" s="484">
        <f ca="1">'A4'!C142</f>
        <v>0.15986748901397463</v>
      </c>
      <c r="H59" s="484">
        <f t="shared" ca="1" si="0"/>
        <v>0.16146616390411436</v>
      </c>
      <c r="I59" s="484">
        <f t="shared" ca="1" si="1"/>
        <v>0</v>
      </c>
      <c r="J59" s="471">
        <f t="shared" ca="1" si="2"/>
        <v>0</v>
      </c>
      <c r="K59" s="239"/>
      <c r="L59" s="43"/>
      <c r="N59" s="882"/>
      <c r="O59" s="881"/>
      <c r="P59" s="881"/>
      <c r="Q59" s="881"/>
    </row>
    <row r="60" spans="1:17" x14ac:dyDescent="0.35">
      <c r="A60" s="450" t="s">
        <v>1866</v>
      </c>
      <c r="B60" s="685"/>
      <c r="C60" s="661"/>
      <c r="D60" s="661"/>
      <c r="E60" s="668"/>
      <c r="F60" s="484">
        <f ca="1">H60</f>
        <v>2.2931235523695106</v>
      </c>
      <c r="G60" s="484">
        <f ca="1">'A4'!C143</f>
        <v>2.2704193587816937</v>
      </c>
      <c r="H60" s="484">
        <f t="shared" ca="1" si="0"/>
        <v>2.2931235523695106</v>
      </c>
      <c r="I60" s="484">
        <f t="shared" ca="1" si="1"/>
        <v>0</v>
      </c>
      <c r="J60" s="471">
        <f t="shared" ca="1" si="2"/>
        <v>0</v>
      </c>
      <c r="K60" s="239"/>
      <c r="L60" s="43"/>
      <c r="N60" s="882"/>
      <c r="O60" s="881"/>
      <c r="P60" s="881"/>
      <c r="Q60" s="881"/>
    </row>
    <row r="61" spans="1:17" x14ac:dyDescent="0.35">
      <c r="A61" s="524" t="s">
        <v>1867</v>
      </c>
      <c r="B61" s="687">
        <v>1616</v>
      </c>
      <c r="C61" s="665">
        <f>B61*0.7</f>
        <v>1131.1999999999998</v>
      </c>
      <c r="D61" s="665">
        <f>(K61/100)*C61</f>
        <v>852.15279620853062</v>
      </c>
      <c r="E61" s="673">
        <f>Q61</f>
        <v>14005.958878261985</v>
      </c>
      <c r="F61" s="526">
        <f t="shared" si="25"/>
        <v>11.935217021692646</v>
      </c>
      <c r="G61" s="526">
        <f ca="1">'A4'!C144</f>
        <v>15.403448010348843</v>
      </c>
      <c r="H61" s="526">
        <f t="shared" ca="1" si="0"/>
        <v>15.557482490452331</v>
      </c>
      <c r="I61" s="526">
        <f t="shared" ca="1" si="1"/>
        <v>3.6222654687596858</v>
      </c>
      <c r="J61" s="677">
        <f t="shared" ca="1" si="2"/>
        <v>0.30349389224980999</v>
      </c>
      <c r="K61" s="239">
        <f>'Global Data'!J34</f>
        <v>75.33175355450237</v>
      </c>
      <c r="L61" s="43" t="s">
        <v>2295</v>
      </c>
      <c r="N61" s="882"/>
      <c r="O61" s="881">
        <f>'Global Data'!J53</f>
        <v>14350.029536457629</v>
      </c>
      <c r="P61" s="881">
        <f t="shared" ref="P61:Q61" si="32">(O61*(100+P$10))/100</f>
        <v>14019.978857119104</v>
      </c>
      <c r="Q61" s="881">
        <f t="shared" si="32"/>
        <v>14005.958878261985</v>
      </c>
    </row>
    <row r="62" spans="1:17" x14ac:dyDescent="0.35">
      <c r="A62" s="450" t="s">
        <v>1868</v>
      </c>
      <c r="B62" s="688"/>
      <c r="C62" s="515"/>
      <c r="D62" s="515"/>
      <c r="E62" s="515"/>
      <c r="F62" s="484">
        <f ca="1">H62</f>
        <v>0.15868518283495431</v>
      </c>
      <c r="G62" s="484">
        <f ca="1">'A4'!C145</f>
        <v>0.15711404241084584</v>
      </c>
      <c r="H62" s="484">
        <f t="shared" ca="1" si="0"/>
        <v>0.15868518283495431</v>
      </c>
      <c r="I62" s="484">
        <f t="shared" ca="1" si="1"/>
        <v>0</v>
      </c>
      <c r="J62" s="471">
        <f t="shared" ca="1" si="2"/>
        <v>0</v>
      </c>
      <c r="K62" s="239"/>
      <c r="N62" s="882"/>
    </row>
    <row r="63" spans="1:17" x14ac:dyDescent="0.35">
      <c r="B63"/>
      <c r="C63"/>
      <c r="D63"/>
      <c r="F63"/>
      <c r="G63"/>
      <c r="H63"/>
      <c r="K63" s="239"/>
    </row>
    <row r="64" spans="1:17" x14ac:dyDescent="0.35">
      <c r="B64"/>
      <c r="C64"/>
      <c r="D64"/>
      <c r="F64"/>
      <c r="G64"/>
      <c r="H64"/>
      <c r="K64" s="239"/>
    </row>
    <row r="65" spans="1:11" x14ac:dyDescent="0.35">
      <c r="K65" s="239"/>
    </row>
    <row r="66" spans="1:11" x14ac:dyDescent="0.35">
      <c r="A66" s="245"/>
      <c r="B66" s="246"/>
      <c r="C66" s="247"/>
      <c r="D66" s="247"/>
      <c r="E66" s="247"/>
      <c r="F66" s="248"/>
      <c r="G66" s="248"/>
      <c r="H66" s="248"/>
      <c r="I66" s="247"/>
      <c r="J66" s="247"/>
      <c r="K66" s="239"/>
    </row>
    <row r="67" spans="1:11" x14ac:dyDescent="0.35">
      <c r="A67" s="249" t="s">
        <v>2161</v>
      </c>
      <c r="B67" s="250"/>
      <c r="C67" s="251"/>
      <c r="D67" s="251"/>
      <c r="E67" s="245"/>
      <c r="F67" s="252"/>
      <c r="G67" s="252"/>
      <c r="H67" s="252"/>
      <c r="I67" s="245"/>
      <c r="J67" s="245"/>
      <c r="K67" s="239"/>
    </row>
    <row r="68" spans="1:11" x14ac:dyDescent="0.35">
      <c r="A68" s="249"/>
      <c r="B68" s="250"/>
      <c r="C68" s="251"/>
      <c r="D68" s="251"/>
      <c r="E68" s="245"/>
      <c r="F68" s="252"/>
      <c r="G68" s="252"/>
      <c r="H68" s="252"/>
      <c r="I68" s="245"/>
      <c r="J68" s="245"/>
      <c r="K68" s="239"/>
    </row>
    <row r="69" spans="1:11" ht="31" customHeight="1" x14ac:dyDescent="0.35">
      <c r="A69" s="972" t="s">
        <v>2162</v>
      </c>
      <c r="B69" s="972"/>
      <c r="C69" s="972"/>
      <c r="D69" s="972"/>
      <c r="E69" s="972"/>
      <c r="F69" s="972"/>
      <c r="G69" s="972"/>
      <c r="H69" s="972"/>
      <c r="I69" s="972"/>
      <c r="J69" s="245"/>
      <c r="K69" s="239"/>
    </row>
    <row r="70" spans="1:11" x14ac:dyDescent="0.35">
      <c r="A70" s="972" t="s">
        <v>2357</v>
      </c>
      <c r="B70" s="972"/>
      <c r="C70" s="972"/>
      <c r="D70" s="972"/>
      <c r="E70" s="972"/>
      <c r="F70" s="972"/>
      <c r="G70" s="972"/>
      <c r="H70" s="972"/>
      <c r="I70" s="972"/>
      <c r="J70" s="245"/>
      <c r="K70" s="239"/>
    </row>
    <row r="71" spans="1:11" ht="30.65" customHeight="1" x14ac:dyDescent="0.35">
      <c r="A71" s="972" t="s">
        <v>2358</v>
      </c>
      <c r="B71" s="972"/>
      <c r="C71" s="972"/>
      <c r="D71" s="972"/>
      <c r="E71" s="972"/>
      <c r="F71" s="972"/>
      <c r="G71" s="972"/>
      <c r="H71" s="972"/>
      <c r="I71" s="972"/>
      <c r="J71" s="972"/>
      <c r="K71" s="239"/>
    </row>
    <row r="72" spans="1:11" ht="23.15" customHeight="1" x14ac:dyDescent="0.35">
      <c r="A72" s="971" t="s">
        <v>2583</v>
      </c>
      <c r="B72" s="971"/>
      <c r="C72" s="971"/>
      <c r="D72" s="971"/>
      <c r="E72" s="971"/>
      <c r="F72" s="971"/>
      <c r="G72" s="971"/>
      <c r="H72" s="971"/>
      <c r="I72" s="971"/>
      <c r="J72" s="245"/>
      <c r="K72" s="239"/>
    </row>
    <row r="73" spans="1:11" x14ac:dyDescent="0.35">
      <c r="A73" s="971" t="s">
        <v>2584</v>
      </c>
      <c r="B73" s="971"/>
      <c r="C73" s="971"/>
      <c r="D73" s="971"/>
      <c r="E73" s="971"/>
      <c r="F73" s="971"/>
      <c r="G73" s="971"/>
      <c r="H73" s="971"/>
      <c r="I73" s="971"/>
      <c r="J73" s="245"/>
      <c r="K73" s="239"/>
    </row>
    <row r="74" spans="1:11" ht="32.15" customHeight="1" x14ac:dyDescent="0.35">
      <c r="A74" s="971" t="s">
        <v>2163</v>
      </c>
      <c r="B74" s="971"/>
      <c r="C74" s="971"/>
      <c r="D74" s="971"/>
      <c r="E74" s="971"/>
      <c r="F74" s="971"/>
      <c r="G74" s="971"/>
      <c r="H74" s="971"/>
      <c r="I74" s="971"/>
      <c r="J74" s="245"/>
      <c r="K74" s="239"/>
    </row>
    <row r="75" spans="1:11" x14ac:dyDescent="0.35">
      <c r="A75" s="929" t="s">
        <v>2164</v>
      </c>
      <c r="B75" s="930"/>
      <c r="C75" s="931"/>
      <c r="D75" s="931"/>
      <c r="E75" s="932"/>
      <c r="F75" s="933"/>
      <c r="G75" s="933"/>
      <c r="H75" s="933"/>
      <c r="I75" s="932"/>
      <c r="J75" s="245"/>
      <c r="K75" s="239"/>
    </row>
    <row r="76" spans="1:11" x14ac:dyDescent="0.35">
      <c r="A76" s="934"/>
      <c r="B76" s="935"/>
      <c r="C76" s="936"/>
      <c r="D76" s="936"/>
      <c r="E76" s="934"/>
      <c r="F76" s="937"/>
      <c r="G76" s="937"/>
      <c r="H76" s="937"/>
      <c r="I76" s="934"/>
      <c r="J76" s="245"/>
    </row>
    <row r="77" spans="1:11" x14ac:dyDescent="0.35">
      <c r="A77" s="938" t="s">
        <v>2165</v>
      </c>
      <c r="B77" s="935"/>
      <c r="C77" s="936"/>
      <c r="D77" s="936"/>
      <c r="E77" s="934"/>
      <c r="F77" s="937"/>
      <c r="G77" s="937"/>
      <c r="H77" s="937"/>
      <c r="I77" s="934"/>
      <c r="J77" s="245"/>
    </row>
    <row r="78" spans="1:11" x14ac:dyDescent="0.35">
      <c r="A78" s="938" t="s">
        <v>2582</v>
      </c>
      <c r="B78" s="935"/>
      <c r="C78" s="936"/>
      <c r="D78" s="936"/>
      <c r="E78" s="934"/>
      <c r="F78" s="937"/>
      <c r="G78" s="937"/>
      <c r="H78" s="937"/>
      <c r="I78" s="934"/>
      <c r="J78" s="245"/>
    </row>
    <row r="96" ht="25" customHeight="1" x14ac:dyDescent="0.35"/>
    <row r="97" ht="25" customHeight="1" x14ac:dyDescent="0.35"/>
    <row r="98" ht="25" customHeight="1" x14ac:dyDescent="0.35"/>
    <row r="99" ht="25" customHeight="1" x14ac:dyDescent="0.35"/>
    <row r="100" ht="25" customHeight="1" x14ac:dyDescent="0.35"/>
    <row r="101" ht="25" customHeight="1" x14ac:dyDescent="0.35"/>
    <row r="102" ht="25" customHeight="1" x14ac:dyDescent="0.35"/>
  </sheetData>
  <mergeCells count="6">
    <mergeCell ref="A74:I74"/>
    <mergeCell ref="A69:I69"/>
    <mergeCell ref="A70:I70"/>
    <mergeCell ref="A71:J71"/>
    <mergeCell ref="A72:I72"/>
    <mergeCell ref="A73:I73"/>
  </mergeCells>
  <dataValidations count="1">
    <dataValidation type="list" allowBlank="1" showInputMessage="1" showErrorMessage="1" sqref="A15 A10" xr:uid="{EDAA55D7-DEC8-45A1-BA04-285FE23393E6}">
      <formula1>$A$425:$A$427</formula1>
    </dataValidation>
  </dataValidations>
  <hyperlinks>
    <hyperlink ref="L43" r:id="rId1" xr:uid="{F48AAF04-57DD-4B0C-B9E6-5C9F7B7FA6FE}"/>
    <hyperlink ref="L51" r:id="rId2" xr:uid="{BD73FB3B-6AF1-4329-BB39-2318AB7B619C}"/>
  </hyperlinks>
  <pageMargins left="0.7" right="0.7" top="0.75" bottom="0.75" header="0.3" footer="0.3"/>
  <pageSetup paperSize="9" scale="51" fitToHeight="0"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87187-2CBF-42A6-89E4-BE379079220A}">
  <sheetPr>
    <tabColor theme="5" tint="-0.249977111117893"/>
    <pageSetUpPr fitToPage="1"/>
  </sheetPr>
  <dimension ref="A1:AO139"/>
  <sheetViews>
    <sheetView view="pageBreakPreview" topLeftCell="A84" zoomScale="85" zoomScaleNormal="100" zoomScaleSheetLayoutView="85" workbookViewId="0">
      <selection activeCell="A53" sqref="A53:G53"/>
    </sheetView>
  </sheetViews>
  <sheetFormatPr defaultColWidth="9.1796875" defaultRowHeight="14.5" x14ac:dyDescent="0.35"/>
  <cols>
    <col min="1" max="1" width="24.453125" customWidth="1"/>
    <col min="2" max="2" width="14.1796875" customWidth="1"/>
    <col min="3" max="3" width="44.1796875" customWidth="1"/>
    <col min="4" max="4" width="16" style="226" customWidth="1"/>
    <col min="5" max="5" width="23.453125" customWidth="1"/>
    <col min="6" max="10" width="15.26953125" customWidth="1"/>
    <col min="12" max="12" width="13.54296875" customWidth="1"/>
    <col min="13" max="13" width="12.81640625" customWidth="1"/>
    <col min="14" max="15" width="13.08984375" bestFit="1" customWidth="1"/>
    <col min="16" max="16" width="13.453125" bestFit="1" customWidth="1"/>
    <col min="17" max="17" width="11.81640625" style="19" bestFit="1" customWidth="1"/>
    <col min="18" max="18" width="11.81640625" bestFit="1" customWidth="1"/>
    <col min="19" max="20" width="10.453125" bestFit="1" customWidth="1"/>
    <col min="21" max="21" width="10.453125" style="19" bestFit="1" customWidth="1"/>
    <col min="22" max="26" width="10.453125" bestFit="1" customWidth="1"/>
    <col min="27" max="27" width="11" bestFit="1" customWidth="1"/>
    <col min="31" max="31" width="9.1796875" style="19"/>
    <col min="34" max="34" width="11.81640625" bestFit="1" customWidth="1"/>
    <col min="41" max="41" width="9.1796875" style="19"/>
  </cols>
  <sheetData>
    <row r="1" spans="1:41" x14ac:dyDescent="0.35">
      <c r="A1" s="254" t="s">
        <v>2127</v>
      </c>
      <c r="B1" s="255"/>
      <c r="C1" s="255"/>
      <c r="D1" s="256"/>
      <c r="E1" s="255"/>
      <c r="F1" s="255"/>
      <c r="G1" s="255"/>
      <c r="H1" s="255"/>
      <c r="I1" s="255"/>
      <c r="J1" s="245"/>
    </row>
    <row r="2" spans="1:41" s="149" customFormat="1" ht="15.75" customHeight="1" x14ac:dyDescent="0.3">
      <c r="A2" s="257" t="s">
        <v>2110</v>
      </c>
      <c r="B2" s="258"/>
      <c r="C2" s="258"/>
      <c r="D2" s="258"/>
      <c r="E2" s="256"/>
      <c r="F2" s="255"/>
      <c r="G2" s="255"/>
      <c r="H2" s="255"/>
      <c r="I2" s="255"/>
      <c r="J2" s="255"/>
      <c r="Q2" s="259"/>
      <c r="U2" s="259"/>
      <c r="AE2" s="259"/>
      <c r="AO2" s="259"/>
    </row>
    <row r="3" spans="1:41" s="149" customFormat="1" ht="15.75" customHeight="1" x14ac:dyDescent="0.3">
      <c r="A3" s="260" t="s">
        <v>2543</v>
      </c>
      <c r="B3" s="258"/>
      <c r="C3" s="258"/>
      <c r="D3" s="258"/>
      <c r="E3" s="256"/>
      <c r="F3" s="255"/>
      <c r="G3" s="255"/>
      <c r="H3" s="255"/>
      <c r="I3" s="255"/>
      <c r="J3" s="255"/>
      <c r="Q3" s="259"/>
      <c r="U3" s="259"/>
      <c r="AE3" s="259"/>
      <c r="AO3" s="259"/>
    </row>
    <row r="4" spans="1:41" s="255" customFormat="1" ht="13" x14ac:dyDescent="0.3">
      <c r="A4" s="260"/>
      <c r="D4" s="256"/>
      <c r="L4" s="149"/>
      <c r="M4" s="149"/>
      <c r="N4" s="149"/>
      <c r="O4" s="149"/>
      <c r="P4" s="149"/>
      <c r="Q4" s="259"/>
      <c r="R4" s="149"/>
      <c r="S4" s="149"/>
      <c r="T4" s="149"/>
      <c r="U4" s="259"/>
      <c r="V4" s="149"/>
      <c r="W4" s="149"/>
      <c r="X4" s="149"/>
      <c r="Y4" s="149"/>
      <c r="Z4" s="149"/>
      <c r="AA4" s="149"/>
      <c r="AB4" s="149"/>
      <c r="AC4" s="149"/>
      <c r="AD4" s="149"/>
      <c r="AE4" s="259"/>
      <c r="AF4" s="149"/>
      <c r="AG4" s="149"/>
      <c r="AH4" s="149"/>
      <c r="AO4" s="259"/>
    </row>
    <row r="5" spans="1:41" s="262" customFormat="1" ht="19" customHeight="1" x14ac:dyDescent="0.3">
      <c r="A5" s="261" t="s">
        <v>2166</v>
      </c>
      <c r="D5" s="263"/>
      <c r="L5" s="264"/>
      <c r="M5" s="264"/>
      <c r="N5" s="264"/>
      <c r="O5" s="264"/>
      <c r="P5" s="264"/>
      <c r="Q5" s="265"/>
      <c r="R5" s="264"/>
      <c r="S5" s="264"/>
      <c r="T5" s="264"/>
      <c r="U5" s="265"/>
      <c r="V5" s="264"/>
      <c r="W5" s="264"/>
      <c r="X5" s="264"/>
      <c r="Y5" s="264"/>
      <c r="Z5" s="264"/>
      <c r="AA5" s="264"/>
      <c r="AB5" s="264"/>
      <c r="AC5" s="264"/>
      <c r="AD5" s="264"/>
      <c r="AE5" s="265"/>
      <c r="AF5" s="264"/>
      <c r="AG5" s="264"/>
      <c r="AH5" s="264"/>
      <c r="AO5" s="265"/>
    </row>
    <row r="6" spans="1:41" s="262" customFormat="1" ht="12.65" customHeight="1" x14ac:dyDescent="0.3">
      <c r="A6" s="266"/>
      <c r="D6" s="263"/>
      <c r="L6" s="267"/>
      <c r="M6" s="268"/>
      <c r="N6" s="268"/>
      <c r="O6" s="268"/>
      <c r="P6" s="268"/>
      <c r="Q6" s="269"/>
      <c r="R6" s="268"/>
      <c r="S6" s="268"/>
      <c r="T6" s="268"/>
      <c r="U6" s="269"/>
      <c r="V6" s="268"/>
      <c r="W6" s="264"/>
      <c r="X6" s="264"/>
      <c r="Y6" s="264"/>
      <c r="Z6" s="264"/>
      <c r="AA6" s="264"/>
      <c r="AB6" s="264"/>
      <c r="AC6" s="264"/>
      <c r="AD6" s="264"/>
      <c r="AE6" s="265"/>
      <c r="AF6" s="264"/>
      <c r="AG6" s="264"/>
      <c r="AH6" s="264"/>
      <c r="AO6" s="265"/>
    </row>
    <row r="7" spans="1:41" s="149" customFormat="1" ht="57" customHeight="1" x14ac:dyDescent="0.3">
      <c r="A7" s="270"/>
      <c r="B7" s="271"/>
      <c r="C7" s="271"/>
      <c r="D7" s="271"/>
      <c r="E7" s="272" t="s">
        <v>2167</v>
      </c>
      <c r="F7" s="272" t="s">
        <v>2547</v>
      </c>
      <c r="G7" s="272" t="s">
        <v>2548</v>
      </c>
      <c r="H7" s="272" t="s">
        <v>2549</v>
      </c>
      <c r="I7" s="272" t="s">
        <v>2550</v>
      </c>
      <c r="J7" s="273" t="s">
        <v>2297</v>
      </c>
      <c r="K7" s="274"/>
      <c r="Q7" s="259"/>
      <c r="U7" s="259"/>
      <c r="AE7" s="259"/>
      <c r="AO7" s="259"/>
    </row>
    <row r="8" spans="1:41" s="199" customFormat="1" ht="13" x14ac:dyDescent="0.3">
      <c r="A8" s="275" t="s">
        <v>2168</v>
      </c>
      <c r="B8" s="276"/>
      <c r="C8" s="277"/>
      <c r="D8" s="277"/>
      <c r="E8" s="278"/>
      <c r="F8" s="279">
        <f>'A1'!B50</f>
        <v>2179.5544226270513</v>
      </c>
      <c r="G8" s="279">
        <f>'A1'!C50</f>
        <v>2241.7268296863044</v>
      </c>
      <c r="H8" s="279">
        <f>'A1'!D50</f>
        <v>2335.7480300305197</v>
      </c>
      <c r="I8" s="279">
        <f>'A1'!E50</f>
        <v>2403.2910559681059</v>
      </c>
      <c r="J8" s="279">
        <f>'A1'!F50</f>
        <v>2523.0749670282939</v>
      </c>
      <c r="K8" s="280"/>
      <c r="L8" s="281"/>
      <c r="M8" s="282"/>
      <c r="Q8" s="283"/>
      <c r="U8" s="283"/>
      <c r="AE8" s="283"/>
      <c r="AO8" s="283"/>
    </row>
    <row r="9" spans="1:41" s="149" customFormat="1" ht="13" x14ac:dyDescent="0.3">
      <c r="A9" s="284" t="s">
        <v>2298</v>
      </c>
      <c r="B9" s="285"/>
      <c r="C9" s="286"/>
      <c r="D9" s="286"/>
      <c r="E9" s="287">
        <f ca="1">'A4'!C9</f>
        <v>0.45526028697728393</v>
      </c>
      <c r="F9" s="288">
        <f t="shared" ref="F9:J9" ca="1" si="0">$E$9*F8</f>
        <v>992.26457192779981</v>
      </c>
      <c r="G9" s="288">
        <f t="shared" ca="1" si="0"/>
        <v>1020.5691998076638</v>
      </c>
      <c r="H9" s="288">
        <f t="shared" ca="1" si="0"/>
        <v>1063.37331845832</v>
      </c>
      <c r="I9" s="288">
        <f t="shared" ca="1" si="0"/>
        <v>1094.1229758299796</v>
      </c>
      <c r="J9" s="288">
        <f t="shared" ca="1" si="0"/>
        <v>1148.6558335545024</v>
      </c>
      <c r="K9" s="274"/>
      <c r="Q9" s="259"/>
      <c r="U9" s="259"/>
      <c r="AE9" s="259"/>
      <c r="AO9" s="259"/>
    </row>
    <row r="10" spans="1:41" s="149" customFormat="1" ht="13" x14ac:dyDescent="0.3">
      <c r="A10" s="284" t="s">
        <v>2403</v>
      </c>
      <c r="B10" s="285"/>
      <c r="C10" s="286"/>
      <c r="D10" s="286"/>
      <c r="E10" s="287">
        <f ca="1">'A4'!C11</f>
        <v>6.5837272198983859E-2</v>
      </c>
      <c r="F10" s="288">
        <f ca="1">$E$10*F8</f>
        <v>143.49591779499627</v>
      </c>
      <c r="G10" s="288">
        <f t="shared" ref="G10:J10" ca="1" si="1">$E$10*G8</f>
        <v>147.58917948182236</v>
      </c>
      <c r="H10" s="288">
        <f t="shared" ca="1" si="1"/>
        <v>153.77927884135966</v>
      </c>
      <c r="I10" s="288">
        <f t="shared" ref="I10" ca="1" si="2">$E$10*I8</f>
        <v>158.22612742515554</v>
      </c>
      <c r="J10" s="288">
        <f t="shared" ca="1" si="1"/>
        <v>166.11237338268401</v>
      </c>
      <c r="K10" s="274"/>
      <c r="Q10" s="259"/>
      <c r="U10" s="259"/>
      <c r="AE10" s="259"/>
      <c r="AO10" s="259"/>
    </row>
    <row r="11" spans="1:41" s="149" customFormat="1" ht="13" x14ac:dyDescent="0.3">
      <c r="A11" s="266" t="s">
        <v>2118</v>
      </c>
      <c r="B11" s="255"/>
      <c r="C11" s="255"/>
      <c r="D11" s="256"/>
      <c r="E11" s="255"/>
      <c r="F11" s="255"/>
      <c r="G11" s="255"/>
      <c r="H11" s="255"/>
      <c r="I11" s="255"/>
      <c r="J11" s="255"/>
      <c r="K11" s="274"/>
      <c r="Q11" s="259"/>
      <c r="U11" s="259"/>
      <c r="AE11" s="259"/>
      <c r="AO11" s="259"/>
    </row>
    <row r="12" spans="1:41" s="255" customFormat="1" ht="12.75" customHeight="1" x14ac:dyDescent="0.3">
      <c r="A12" s="971" t="s">
        <v>2169</v>
      </c>
      <c r="B12" s="971"/>
      <c r="C12" s="971"/>
      <c r="D12" s="971"/>
      <c r="E12" s="971"/>
      <c r="F12" s="971"/>
      <c r="G12" s="971"/>
      <c r="H12" s="971"/>
      <c r="I12" s="971"/>
      <c r="J12" s="971"/>
      <c r="K12" s="289"/>
      <c r="L12" s="149"/>
      <c r="M12" s="149"/>
      <c r="N12" s="149"/>
      <c r="O12" s="149"/>
      <c r="P12" s="149"/>
      <c r="Q12" s="259"/>
      <c r="R12" s="149"/>
      <c r="S12" s="149"/>
      <c r="T12" s="149"/>
      <c r="U12" s="259"/>
      <c r="V12" s="149"/>
      <c r="W12" s="149"/>
      <c r="X12" s="149"/>
      <c r="Y12" s="149"/>
      <c r="Z12" s="149"/>
      <c r="AA12" s="149"/>
      <c r="AB12" s="149"/>
      <c r="AC12" s="149"/>
      <c r="AD12" s="149"/>
      <c r="AE12" s="259"/>
      <c r="AF12" s="149"/>
      <c r="AG12" s="149"/>
      <c r="AH12" s="149"/>
      <c r="AO12" s="259"/>
    </row>
    <row r="13" spans="1:41" x14ac:dyDescent="0.35">
      <c r="A13" s="245"/>
      <c r="B13" s="245"/>
      <c r="C13" s="245"/>
      <c r="D13" s="251"/>
      <c r="E13" s="245"/>
      <c r="F13" s="245"/>
      <c r="G13" s="245"/>
      <c r="H13" s="245"/>
      <c r="I13" s="245"/>
      <c r="J13" s="245"/>
    </row>
    <row r="14" spans="1:41" s="262" customFormat="1" ht="19" customHeight="1" x14ac:dyDescent="0.3">
      <c r="A14" s="261" t="s">
        <v>2170</v>
      </c>
      <c r="D14" s="263"/>
      <c r="L14" s="264"/>
      <c r="M14" s="264"/>
      <c r="N14" s="264"/>
      <c r="O14" s="264"/>
      <c r="P14" s="264"/>
      <c r="Q14" s="265"/>
      <c r="R14" s="264"/>
      <c r="S14" s="264"/>
      <c r="T14" s="264"/>
      <c r="U14" s="265"/>
      <c r="V14" s="264"/>
      <c r="W14" s="264"/>
      <c r="X14" s="264"/>
      <c r="Y14" s="264"/>
      <c r="Z14" s="264"/>
      <c r="AA14" s="264"/>
      <c r="AB14" s="264"/>
      <c r="AC14" s="264"/>
      <c r="AD14" s="264"/>
      <c r="AE14" s="265"/>
      <c r="AF14" s="264"/>
      <c r="AG14" s="264"/>
      <c r="AH14" s="264"/>
      <c r="AO14" s="265"/>
    </row>
    <row r="15" spans="1:41" s="255" customFormat="1" ht="13" x14ac:dyDescent="0.3">
      <c r="A15" s="290"/>
      <c r="D15" s="256"/>
      <c r="E15" s="291"/>
      <c r="F15" s="291"/>
      <c r="G15" s="291"/>
      <c r="H15" s="291"/>
      <c r="I15" s="291"/>
      <c r="J15" s="291"/>
      <c r="L15" s="149"/>
      <c r="M15" s="690"/>
      <c r="N15" s="149"/>
      <c r="O15" s="149"/>
      <c r="P15" s="149"/>
      <c r="Q15" s="259"/>
      <c r="R15" s="149"/>
      <c r="S15" s="149"/>
      <c r="T15" s="149"/>
      <c r="U15" s="259"/>
      <c r="V15" s="149"/>
      <c r="W15" s="149"/>
      <c r="X15" s="149"/>
      <c r="Y15" s="149"/>
      <c r="Z15" s="149"/>
      <c r="AA15" s="149"/>
      <c r="AB15" s="149"/>
      <c r="AC15" s="149"/>
      <c r="AD15" s="149"/>
      <c r="AE15" s="259"/>
      <c r="AF15" s="149"/>
      <c r="AG15" s="149"/>
      <c r="AH15" s="149"/>
      <c r="AO15" s="259"/>
    </row>
    <row r="16" spans="1:41" s="149" customFormat="1" ht="72.650000000000006" customHeight="1" x14ac:dyDescent="0.35">
      <c r="A16" s="270"/>
      <c r="B16" s="271"/>
      <c r="C16" s="271"/>
      <c r="D16" s="271"/>
      <c r="E16" s="272" t="s">
        <v>2171</v>
      </c>
      <c r="F16" s="272" t="s">
        <v>2172</v>
      </c>
      <c r="G16" s="272" t="s">
        <v>2551</v>
      </c>
      <c r="H16" s="272" t="s">
        <v>2552</v>
      </c>
      <c r="I16" s="272" t="s">
        <v>2553</v>
      </c>
      <c r="J16" s="273" t="s">
        <v>2301</v>
      </c>
      <c r="K16" s="255"/>
      <c r="M16" t="s">
        <v>2565</v>
      </c>
      <c r="Q16" s="259"/>
      <c r="U16" s="259"/>
      <c r="AE16" s="259"/>
      <c r="AO16" s="259"/>
    </row>
    <row r="17" spans="1:41" ht="18" customHeight="1" x14ac:dyDescent="0.35">
      <c r="A17" s="275" t="str">
        <f>A9</f>
        <v>Expenditure directed to Milton Keynes Council Area</v>
      </c>
      <c r="B17" s="276"/>
      <c r="C17" s="277"/>
      <c r="D17" s="277"/>
      <c r="E17" s="800">
        <v>0.01</v>
      </c>
      <c r="F17" s="279">
        <f t="shared" ref="F17:J18" ca="1" si="3">F9+(F9*$E17)</f>
        <v>1002.1872176470778</v>
      </c>
      <c r="G17" s="279">
        <f t="shared" ca="1" si="3"/>
        <v>1030.7748918057405</v>
      </c>
      <c r="H17" s="279">
        <f t="shared" ca="1" si="3"/>
        <v>1074.0070516429032</v>
      </c>
      <c r="I17" s="279">
        <f t="shared" ref="I17" ca="1" si="4">I9+(I9*$E17)</f>
        <v>1105.0642055882795</v>
      </c>
      <c r="J17" s="279">
        <f t="shared" ca="1" si="3"/>
        <v>1160.1423918900473</v>
      </c>
      <c r="M17" s="255" t="s">
        <v>2567</v>
      </c>
      <c r="N17" s="149"/>
      <c r="O17" s="149"/>
      <c r="P17" s="200"/>
      <c r="Q17" s="259"/>
      <c r="R17" s="149"/>
      <c r="S17" s="149"/>
      <c r="T17" s="149"/>
      <c r="U17" s="696"/>
      <c r="V17" s="149"/>
      <c r="W17" s="149"/>
      <c r="X17" s="149"/>
      <c r="Y17" s="149"/>
      <c r="Z17" s="200"/>
    </row>
    <row r="18" spans="1:41" ht="18" customHeight="1" x14ac:dyDescent="0.35">
      <c r="A18" s="284" t="str">
        <f>A10</f>
        <v>Expenditure directed to Central Milton Keynes</v>
      </c>
      <c r="B18" s="285"/>
      <c r="C18" s="286"/>
      <c r="D18" s="286"/>
      <c r="E18" s="287">
        <v>0.01</v>
      </c>
      <c r="F18" s="288">
        <f t="shared" ca="1" si="3"/>
        <v>144.93087697294624</v>
      </c>
      <c r="G18" s="288">
        <f t="shared" ca="1" si="3"/>
        <v>149.06507127664057</v>
      </c>
      <c r="H18" s="288">
        <f t="shared" ca="1" si="3"/>
        <v>155.31707162977324</v>
      </c>
      <c r="I18" s="288">
        <f t="shared" ref="I18" ca="1" si="5">I10+(I10*$E18)</f>
        <v>159.80838869940709</v>
      </c>
      <c r="J18" s="288">
        <f t="shared" ca="1" si="3"/>
        <v>167.77349711651084</v>
      </c>
      <c r="M18" s="255"/>
      <c r="N18" s="149"/>
      <c r="O18" s="149"/>
      <c r="P18" s="200"/>
      <c r="Q18" s="259"/>
      <c r="R18" s="149"/>
      <c r="S18" s="149"/>
      <c r="T18" s="149"/>
      <c r="U18" s="696"/>
      <c r="V18" s="149"/>
      <c r="W18" s="149"/>
      <c r="X18" s="149"/>
      <c r="Y18" s="149"/>
      <c r="Z18" s="200"/>
    </row>
    <row r="19" spans="1:41" s="255" customFormat="1" ht="13" x14ac:dyDescent="0.3">
      <c r="A19" s="261" t="s">
        <v>2118</v>
      </c>
      <c r="D19" s="256"/>
      <c r="L19" s="149"/>
      <c r="M19" s="149"/>
      <c r="N19" s="149"/>
      <c r="O19" s="149"/>
      <c r="P19" s="149"/>
      <c r="Q19" s="259"/>
      <c r="R19" s="149"/>
      <c r="S19" s="149"/>
      <c r="T19" s="149"/>
      <c r="U19" s="259"/>
      <c r="V19" s="149"/>
      <c r="W19" s="149"/>
      <c r="X19" s="149"/>
      <c r="Y19" s="149"/>
      <c r="Z19" s="149"/>
      <c r="AA19" s="149"/>
      <c r="AB19" s="149"/>
      <c r="AC19" s="149"/>
      <c r="AD19" s="149"/>
      <c r="AE19" s="259"/>
      <c r="AF19" s="149"/>
      <c r="AG19" s="149"/>
      <c r="AH19" s="149"/>
      <c r="AO19" s="259"/>
    </row>
    <row r="20" spans="1:41" s="255" customFormat="1" ht="33" customHeight="1" x14ac:dyDescent="0.3">
      <c r="A20" s="971" t="s">
        <v>2174</v>
      </c>
      <c r="B20" s="971"/>
      <c r="C20" s="971"/>
      <c r="D20" s="971"/>
      <c r="E20" s="971"/>
      <c r="F20" s="971"/>
      <c r="G20" s="971"/>
      <c r="H20" s="971"/>
      <c r="I20" s="971"/>
      <c r="J20" s="971"/>
      <c r="L20" s="149"/>
      <c r="M20" s="292"/>
      <c r="N20" s="292"/>
      <c r="O20" s="292"/>
      <c r="P20" s="292"/>
      <c r="Q20" s="293"/>
      <c r="R20" s="292"/>
      <c r="S20" s="292"/>
      <c r="T20" s="292"/>
      <c r="U20" s="293"/>
      <c r="V20" s="292"/>
      <c r="W20" s="292"/>
      <c r="X20" s="292"/>
      <c r="Y20" s="292"/>
      <c r="Z20" s="292"/>
      <c r="AA20" s="292"/>
      <c r="AB20" s="292"/>
      <c r="AC20" s="292"/>
      <c r="AD20" s="292"/>
      <c r="AE20" s="293"/>
      <c r="AF20" s="149"/>
      <c r="AG20" s="149"/>
      <c r="AH20" s="149"/>
      <c r="AO20" s="259"/>
    </row>
    <row r="21" spans="1:41" s="245" customFormat="1" ht="39.5" x14ac:dyDescent="0.35">
      <c r="A21" s="294" t="s">
        <v>2175</v>
      </c>
      <c r="B21" s="295"/>
      <c r="C21" s="296"/>
      <c r="D21" s="296"/>
      <c r="E21" s="297"/>
      <c r="F21" s="298"/>
      <c r="G21" s="298"/>
      <c r="H21" s="298"/>
      <c r="I21" s="298"/>
      <c r="J21" s="298"/>
      <c r="L21" s="645" t="s">
        <v>2176</v>
      </c>
      <c r="M21" s="292">
        <v>2023</v>
      </c>
      <c r="N21" s="292">
        <v>2024</v>
      </c>
      <c r="O21" s="299">
        <v>2025</v>
      </c>
      <c r="P21" s="293">
        <v>2026</v>
      </c>
      <c r="Q21" s="292">
        <v>2027</v>
      </c>
      <c r="R21" s="292">
        <v>2028</v>
      </c>
      <c r="S21" s="292">
        <v>2029</v>
      </c>
      <c r="T21" s="697">
        <v>2030</v>
      </c>
      <c r="U21" s="292">
        <v>2031</v>
      </c>
      <c r="V21" s="292">
        <v>2032</v>
      </c>
      <c r="W21" s="292">
        <v>2033</v>
      </c>
      <c r="X21" s="292">
        <v>2034</v>
      </c>
      <c r="Y21" s="299">
        <v>2035</v>
      </c>
      <c r="Z21" s="292">
        <v>2036</v>
      </c>
      <c r="AA21" s="299">
        <v>2037</v>
      </c>
      <c r="AB21" s="292">
        <v>2038</v>
      </c>
      <c r="AC21" s="299">
        <v>2039</v>
      </c>
      <c r="AD21" s="293">
        <v>2040</v>
      </c>
      <c r="AE21" s="299">
        <v>2041</v>
      </c>
      <c r="AF21" s="292">
        <v>2042</v>
      </c>
      <c r="AG21" s="299">
        <v>2043</v>
      </c>
      <c r="AH21" s="292">
        <v>2044</v>
      </c>
      <c r="AI21" s="299">
        <v>2045</v>
      </c>
      <c r="AJ21" s="292">
        <v>2046</v>
      </c>
      <c r="AK21" s="299">
        <v>2047</v>
      </c>
      <c r="AL21" s="292">
        <v>2048</v>
      </c>
      <c r="AM21" s="299">
        <v>2049</v>
      </c>
      <c r="AN21" s="293">
        <v>2050</v>
      </c>
    </row>
    <row r="22" spans="1:41" s="255" customFormat="1" ht="14" x14ac:dyDescent="0.3">
      <c r="B22" s="262"/>
      <c r="C22" s="262"/>
      <c r="D22" s="263"/>
      <c r="E22" s="262"/>
      <c r="F22" s="262"/>
      <c r="G22" s="262"/>
      <c r="H22" s="262"/>
      <c r="I22" s="262"/>
      <c r="J22" s="262"/>
      <c r="K22" s="300"/>
      <c r="L22" s="301"/>
      <c r="M22" s="149"/>
      <c r="N22" s="302">
        <v>-2.4</v>
      </c>
      <c r="O22" s="302">
        <v>-2.2999999999999998</v>
      </c>
      <c r="P22" s="303">
        <v>-0.1</v>
      </c>
      <c r="Q22" s="304">
        <v>0</v>
      </c>
      <c r="R22" s="302">
        <v>0</v>
      </c>
      <c r="S22" s="304">
        <v>0</v>
      </c>
      <c r="T22" s="302">
        <v>0</v>
      </c>
      <c r="U22" s="304">
        <v>0</v>
      </c>
      <c r="V22" s="302">
        <v>0</v>
      </c>
      <c r="W22" s="302">
        <v>-0.1</v>
      </c>
      <c r="X22" s="302">
        <v>-0.1</v>
      </c>
      <c r="Y22" s="302">
        <v>-0.1</v>
      </c>
      <c r="Z22" s="302">
        <v>-0.1</v>
      </c>
      <c r="AA22" s="302">
        <v>-0.1</v>
      </c>
      <c r="AB22" s="302">
        <v>-0.1</v>
      </c>
      <c r="AC22" s="302">
        <v>-0.1</v>
      </c>
      <c r="AD22" s="302">
        <v>-0.1</v>
      </c>
      <c r="AE22" s="302">
        <v>-0.1</v>
      </c>
      <c r="AF22" s="302">
        <v>-0.1</v>
      </c>
      <c r="AG22" s="302">
        <v>-0.1</v>
      </c>
      <c r="AH22" s="302">
        <v>-0.1</v>
      </c>
      <c r="AI22" s="302">
        <v>-0.1</v>
      </c>
      <c r="AJ22" s="302">
        <v>-0.1</v>
      </c>
      <c r="AK22" s="302">
        <v>-0.1</v>
      </c>
      <c r="AL22" s="302">
        <v>-0.1</v>
      </c>
      <c r="AM22" s="302">
        <v>-0.1</v>
      </c>
      <c r="AN22" s="302">
        <v>-0.1</v>
      </c>
      <c r="AO22" s="302">
        <v>-0.1</v>
      </c>
    </row>
    <row r="23" spans="1:41" s="255" customFormat="1" ht="69" customHeight="1" x14ac:dyDescent="0.3">
      <c r="A23" s="270"/>
      <c r="B23" s="271"/>
      <c r="C23" s="271"/>
      <c r="D23" s="271"/>
      <c r="E23" s="272"/>
      <c r="F23" s="272" t="s">
        <v>2554</v>
      </c>
      <c r="G23" s="272" t="s">
        <v>2555</v>
      </c>
      <c r="H23" s="272" t="s">
        <v>2556</v>
      </c>
      <c r="I23" s="272" t="s">
        <v>2557</v>
      </c>
      <c r="J23" s="273" t="s">
        <v>2300</v>
      </c>
      <c r="K23" s="300"/>
      <c r="L23" s="301"/>
      <c r="M23" s="149"/>
      <c r="N23" s="149"/>
      <c r="O23" s="149"/>
      <c r="P23" s="200"/>
      <c r="Q23" s="259"/>
      <c r="R23" s="149"/>
      <c r="S23" s="149"/>
      <c r="T23" s="149"/>
      <c r="U23" s="696"/>
      <c r="V23" s="149"/>
      <c r="W23" s="149"/>
      <c r="X23" s="149"/>
      <c r="Y23" s="149"/>
      <c r="Z23" s="200"/>
      <c r="AA23" s="292"/>
      <c r="AB23" s="292"/>
      <c r="AC23" s="292"/>
      <c r="AD23" s="292"/>
      <c r="AE23" s="293"/>
      <c r="AF23" s="292"/>
      <c r="AG23" s="149"/>
      <c r="AH23" s="149"/>
      <c r="AI23" s="149"/>
      <c r="AO23" s="259"/>
    </row>
    <row r="24" spans="1:41" s="245" customFormat="1" x14ac:dyDescent="0.35">
      <c r="A24" s="275" t="s">
        <v>2299</v>
      </c>
      <c r="B24" s="276"/>
      <c r="C24" s="277"/>
      <c r="D24" s="277"/>
      <c r="E24" s="800"/>
      <c r="F24" s="279">
        <f ca="1">'A5'!F8</f>
        <v>862.54645611766409</v>
      </c>
      <c r="G24" s="279">
        <f ca="1">Q24</f>
        <v>862.54645611766409</v>
      </c>
      <c r="H24" s="279">
        <f ca="1">V24</f>
        <v>862.54645611766409</v>
      </c>
      <c r="I24" s="279">
        <f ca="1">AF24</f>
        <v>853.95970282235555</v>
      </c>
      <c r="J24" s="279">
        <f ca="1">AO24</f>
        <v>846.30473642113236</v>
      </c>
      <c r="N24" s="306"/>
      <c r="O24" s="306"/>
      <c r="P24" s="305">
        <f ca="1">F24</f>
        <v>862.54645611766409</v>
      </c>
      <c r="Q24" s="307">
        <f ca="1">P24+(P25*Q$22/100)</f>
        <v>862.54645611766409</v>
      </c>
      <c r="R24" s="306">
        <f t="shared" ref="R24:AA24" ca="1" si="6">Q24+(Q24*R$22/100)</f>
        <v>862.54645611766409</v>
      </c>
      <c r="S24" s="306">
        <f t="shared" ca="1" si="6"/>
        <v>862.54645611766409</v>
      </c>
      <c r="T24" s="306">
        <f t="shared" ca="1" si="6"/>
        <v>862.54645611766409</v>
      </c>
      <c r="U24" s="307">
        <f t="shared" ca="1" si="6"/>
        <v>862.54645611766409</v>
      </c>
      <c r="V24" s="306">
        <f t="shared" ca="1" si="6"/>
        <v>862.54645611766409</v>
      </c>
      <c r="W24" s="306">
        <f t="shared" ca="1" si="6"/>
        <v>861.68390966154641</v>
      </c>
      <c r="X24" s="306">
        <f t="shared" ca="1" si="6"/>
        <v>860.82222575188484</v>
      </c>
      <c r="Y24" s="306">
        <f t="shared" ca="1" si="6"/>
        <v>859.96140352613293</v>
      </c>
      <c r="Z24" s="306">
        <f t="shared" ca="1" si="6"/>
        <v>859.10144212260684</v>
      </c>
      <c r="AA24" s="306">
        <f t="shared" ca="1" si="6"/>
        <v>858.24234068048429</v>
      </c>
      <c r="AB24" s="306">
        <f t="shared" ref="AB24" ca="1" si="7">AA24+(AA24*AB$22/100)</f>
        <v>857.38409833980381</v>
      </c>
      <c r="AC24" s="306">
        <f t="shared" ref="AC24" ca="1" si="8">AB24+(AB24*AC$22/100)</f>
        <v>856.52671424146399</v>
      </c>
      <c r="AD24" s="306">
        <f t="shared" ref="AD24" ca="1" si="9">AC24+(AC24*AD$22/100)</f>
        <v>855.67018752722254</v>
      </c>
      <c r="AE24" s="306">
        <f t="shared" ref="AE24" ca="1" si="10">AD24+(AD24*AE$22/100)</f>
        <v>854.81451733969527</v>
      </c>
      <c r="AF24" s="306">
        <f t="shared" ref="AF24" ca="1" si="11">AE24+(AE24*AF$22/100)</f>
        <v>853.95970282235555</v>
      </c>
      <c r="AG24" s="306">
        <f t="shared" ref="AG24" ca="1" si="12">AF24+(AF24*AG$22/100)</f>
        <v>853.10574311953314</v>
      </c>
      <c r="AH24" s="306">
        <f t="shared" ref="AH24" ca="1" si="13">AG24+(AG24*AH$22/100)</f>
        <v>852.25263737641365</v>
      </c>
      <c r="AI24" s="306">
        <f t="shared" ref="AI24" ca="1" si="14">AH24+(AH24*AI$22/100)</f>
        <v>851.40038473903724</v>
      </c>
      <c r="AJ24" s="306">
        <f t="shared" ref="AJ24" ca="1" si="15">AI24+(AI24*AJ$22/100)</f>
        <v>850.54898435429823</v>
      </c>
      <c r="AK24" s="306">
        <f t="shared" ref="AK24" ca="1" si="16">AJ24+(AJ24*AK$22/100)</f>
        <v>849.69843536994392</v>
      </c>
      <c r="AL24" s="306">
        <f t="shared" ref="AL24" ca="1" si="17">AK24+(AK24*AL$22/100)</f>
        <v>848.84873693457394</v>
      </c>
      <c r="AM24" s="306">
        <f t="shared" ref="AM24" ca="1" si="18">AL24+(AL24*AM$22/100)</f>
        <v>847.99988819763939</v>
      </c>
      <c r="AN24" s="306">
        <f t="shared" ref="AN24" ca="1" si="19">AM24+(AM24*AN$22/100)</f>
        <v>847.1518883094418</v>
      </c>
      <c r="AO24" s="306">
        <f t="shared" ref="AO24" ca="1" si="20">AN24+(AN24*AO$22/100)</f>
        <v>846.30473642113236</v>
      </c>
    </row>
    <row r="25" spans="1:41" s="245" customFormat="1" x14ac:dyDescent="0.35">
      <c r="A25" s="284" t="s">
        <v>1816</v>
      </c>
      <c r="B25" s="285"/>
      <c r="C25" s="286"/>
      <c r="D25" s="286"/>
      <c r="E25" s="287"/>
      <c r="F25" s="288">
        <f ca="1">'A5'!F10</f>
        <v>151.05415377536937</v>
      </c>
      <c r="G25" s="288">
        <f ca="1">Q25</f>
        <v>151.05415377536937</v>
      </c>
      <c r="H25" s="288">
        <f ca="1">V25</f>
        <v>151.05415377536937</v>
      </c>
      <c r="I25" s="279">
        <f ca="1">AF25</f>
        <v>149.55039157972044</v>
      </c>
      <c r="J25" s="279">
        <f ca="1">AO25</f>
        <v>148.20980932619145</v>
      </c>
      <c r="N25" s="306"/>
      <c r="O25" s="306"/>
      <c r="P25" s="305">
        <f ca="1">F25</f>
        <v>151.05415377536937</v>
      </c>
      <c r="Q25" s="307">
        <f ca="1">P25+(P26*Q$22/100)</f>
        <v>151.05415377536937</v>
      </c>
      <c r="R25" s="306">
        <f t="shared" ref="R25" ca="1" si="21">Q25+(Q25*R$22/100)</f>
        <v>151.05415377536937</v>
      </c>
      <c r="S25" s="306">
        <f t="shared" ref="S25" ca="1" si="22">R25+(R25*S$22/100)</f>
        <v>151.05415377536937</v>
      </c>
      <c r="T25" s="306">
        <f t="shared" ref="T25" ca="1" si="23">S25+(S25*T$22/100)</f>
        <v>151.05415377536937</v>
      </c>
      <c r="U25" s="307">
        <f t="shared" ref="U25" ca="1" si="24">T25+(T25*U$22/100)</f>
        <v>151.05415377536937</v>
      </c>
      <c r="V25" s="306">
        <f t="shared" ref="V25" ca="1" si="25">U25+(U25*V$22/100)</f>
        <v>151.05415377536937</v>
      </c>
      <c r="W25" s="306">
        <f t="shared" ref="W25" ca="1" si="26">V25+(V25*W$22/100)</f>
        <v>150.90309962159401</v>
      </c>
      <c r="X25" s="306">
        <f t="shared" ref="X25" ca="1" si="27">W25+(W25*X$22/100)</f>
        <v>150.75219652197242</v>
      </c>
      <c r="Y25" s="306">
        <f t="shared" ref="Y25" ca="1" si="28">X25+(X25*Y$22/100)</f>
        <v>150.60144432545044</v>
      </c>
      <c r="Z25" s="306">
        <f t="shared" ref="Z25" ca="1" si="29">Y25+(Y25*Z$22/100)</f>
        <v>150.450842881125</v>
      </c>
      <c r="AA25" s="306">
        <f t="shared" ref="AA25" ca="1" si="30">Z25+(Z25*AA$22/100)</f>
        <v>150.30039203824387</v>
      </c>
      <c r="AB25" s="306">
        <f t="shared" ref="AB25" ca="1" si="31">AA25+(AA25*AB$22/100)</f>
        <v>150.15009164620562</v>
      </c>
      <c r="AC25" s="306">
        <f t="shared" ref="AC25" ca="1" si="32">AB25+(AB25*AC$22/100)</f>
        <v>149.99994155455943</v>
      </c>
      <c r="AD25" s="306">
        <f t="shared" ref="AD25" ca="1" si="33">AC25+(AC25*AD$22/100)</f>
        <v>149.84994161300486</v>
      </c>
      <c r="AE25" s="306">
        <f t="shared" ref="AE25" ca="1" si="34">AD25+(AD25*AE$22/100)</f>
        <v>149.70009167139185</v>
      </c>
      <c r="AF25" s="306">
        <f t="shared" ref="AF25" ca="1" si="35">AE25+(AE25*AF$22/100)</f>
        <v>149.55039157972044</v>
      </c>
      <c r="AG25" s="306">
        <f t="shared" ref="AG25" ca="1" si="36">AF25+(AF25*AG$22/100)</f>
        <v>149.40084118814073</v>
      </c>
      <c r="AH25" s="306">
        <f t="shared" ref="AH25" ca="1" si="37">AG25+(AG25*AH$22/100)</f>
        <v>149.25144034695259</v>
      </c>
      <c r="AI25" s="306">
        <f t="shared" ref="AI25" ca="1" si="38">AH25+(AH25*AI$22/100)</f>
        <v>149.10218890660565</v>
      </c>
      <c r="AJ25" s="306">
        <f t="shared" ref="AJ25" ca="1" si="39">AI25+(AI25*AJ$22/100)</f>
        <v>148.95308671769905</v>
      </c>
      <c r="AK25" s="306">
        <f t="shared" ref="AK25" ca="1" si="40">AJ25+(AJ25*AK$22/100)</f>
        <v>148.80413363098134</v>
      </c>
      <c r="AL25" s="306">
        <f t="shared" ref="AL25" ca="1" si="41">AK25+(AK25*AL$22/100)</f>
        <v>148.65532949735035</v>
      </c>
      <c r="AM25" s="306">
        <f t="shared" ref="AM25" ca="1" si="42">AL25+(AL25*AM$22/100)</f>
        <v>148.50667416785299</v>
      </c>
      <c r="AN25" s="306">
        <f t="shared" ref="AN25" ca="1" si="43">AM25+(AM25*AN$22/100)</f>
        <v>148.35816749368513</v>
      </c>
      <c r="AO25" s="306">
        <f t="shared" ref="AO25" ca="1" si="44">AN25+(AN25*AO$22/100)</f>
        <v>148.20980932619145</v>
      </c>
    </row>
    <row r="26" spans="1:41" s="245" customFormat="1" x14ac:dyDescent="0.35">
      <c r="A26" s="261" t="str">
        <f>[6]A5!A29</f>
        <v xml:space="preserve">Notes: </v>
      </c>
      <c r="B26" s="261"/>
      <c r="C26" s="255"/>
      <c r="D26" s="256"/>
      <c r="E26" s="255"/>
      <c r="F26" s="255"/>
      <c r="G26" s="255"/>
      <c r="H26" s="255"/>
      <c r="I26" s="255"/>
      <c r="J26" s="255"/>
      <c r="M26" s="305"/>
      <c r="N26" s="306"/>
      <c r="O26" s="306"/>
      <c r="P26" s="308"/>
      <c r="Q26" s="307"/>
      <c r="R26" s="306"/>
      <c r="S26" s="306"/>
      <c r="T26" s="306"/>
      <c r="U26" s="698"/>
      <c r="V26" s="306"/>
      <c r="W26" s="306"/>
      <c r="X26" s="306"/>
      <c r="Y26" s="306"/>
      <c r="Z26" s="308"/>
      <c r="AA26"/>
      <c r="AE26" s="19"/>
      <c r="AO26" s="19"/>
    </row>
    <row r="27" spans="1:41" s="245" customFormat="1" ht="15" customHeight="1" x14ac:dyDescent="0.35">
      <c r="A27" s="971" t="s">
        <v>2585</v>
      </c>
      <c r="B27" s="971"/>
      <c r="C27" s="971"/>
      <c r="D27" s="971"/>
      <c r="E27" s="971"/>
      <c r="F27" s="971"/>
      <c r="G27" s="971"/>
      <c r="H27" s="971"/>
      <c r="I27" s="971"/>
      <c r="J27" s="971"/>
      <c r="M27" s="305"/>
      <c r="N27" s="306"/>
      <c r="O27" s="306"/>
      <c r="P27" s="308"/>
      <c r="Q27" s="307"/>
      <c r="R27" s="306"/>
      <c r="S27" s="306"/>
      <c r="T27" s="306"/>
      <c r="U27" s="698"/>
      <c r="V27" s="306"/>
      <c r="W27" s="306"/>
      <c r="X27" s="306"/>
      <c r="Y27" s="306"/>
      <c r="Z27" s="308"/>
      <c r="AA27"/>
      <c r="AE27" s="19"/>
      <c r="AO27" s="19"/>
    </row>
    <row r="28" spans="1:41" s="245" customFormat="1" x14ac:dyDescent="0.35">
      <c r="A28" s="309"/>
      <c r="B28" s="295"/>
      <c r="C28" s="296"/>
      <c r="D28" s="296"/>
      <c r="E28" s="297"/>
      <c r="F28" s="298"/>
      <c r="G28" s="298"/>
      <c r="H28" s="298"/>
      <c r="I28" s="298"/>
      <c r="J28" s="298"/>
      <c r="M28" s="305"/>
      <c r="N28" s="306"/>
      <c r="O28" s="306"/>
      <c r="P28" s="308"/>
      <c r="Q28" s="307"/>
      <c r="R28" s="306"/>
      <c r="S28" s="306"/>
      <c r="T28" s="306"/>
      <c r="U28" s="698"/>
      <c r="V28" s="306"/>
      <c r="W28" s="306"/>
      <c r="X28" s="306"/>
      <c r="Y28" s="306"/>
      <c r="Z28" s="308"/>
      <c r="AA28"/>
      <c r="AE28" s="19"/>
      <c r="AO28" s="19"/>
    </row>
    <row r="29" spans="1:41" s="255" customFormat="1" ht="13" x14ac:dyDescent="0.3">
      <c r="A29" s="310"/>
      <c r="D29" s="256"/>
      <c r="E29" s="291"/>
      <c r="F29" s="291"/>
      <c r="G29" s="291"/>
      <c r="H29" s="291"/>
      <c r="I29" s="291"/>
      <c r="J29" s="291"/>
      <c r="L29" s="311"/>
      <c r="M29" s="312"/>
      <c r="N29" s="312"/>
      <c r="O29" s="312"/>
      <c r="P29" s="312"/>
      <c r="Q29" s="313"/>
      <c r="R29" s="312"/>
      <c r="S29" s="312"/>
      <c r="T29" s="312"/>
      <c r="U29" s="313"/>
      <c r="V29" s="312"/>
      <c r="W29" s="149"/>
      <c r="X29" s="149"/>
      <c r="Y29" s="149"/>
      <c r="Z29" s="149"/>
      <c r="AA29" s="149"/>
      <c r="AB29" s="149"/>
      <c r="AC29" s="149"/>
      <c r="AD29" s="149"/>
      <c r="AE29" s="259"/>
      <c r="AF29" s="149"/>
      <c r="AG29" s="149"/>
      <c r="AH29" s="149"/>
      <c r="AO29" s="259"/>
    </row>
    <row r="30" spans="1:41" s="255" customFormat="1" ht="13" x14ac:dyDescent="0.3">
      <c r="A30" s="648" t="s">
        <v>2177</v>
      </c>
      <c r="D30" s="256"/>
      <c r="L30" s="311"/>
      <c r="M30" s="312"/>
      <c r="N30" s="312"/>
      <c r="O30" s="312"/>
      <c r="P30" s="312"/>
      <c r="Q30" s="313"/>
      <c r="R30" s="312"/>
      <c r="S30" s="312"/>
      <c r="T30" s="312"/>
      <c r="U30" s="313"/>
      <c r="V30" s="312"/>
      <c r="W30" s="149"/>
      <c r="X30" s="149"/>
      <c r="Y30" s="149"/>
      <c r="Z30" s="149"/>
      <c r="AA30" s="149"/>
      <c r="AB30" s="149"/>
      <c r="AC30" s="149"/>
      <c r="AD30" s="149"/>
      <c r="AE30" s="259"/>
      <c r="AF30" s="149"/>
      <c r="AG30" s="149"/>
      <c r="AH30" s="149"/>
      <c r="AO30" s="259"/>
    </row>
    <row r="31" spans="1:41" s="149" customFormat="1" ht="90.75" customHeight="1" x14ac:dyDescent="0.3">
      <c r="A31" s="314" t="s">
        <v>2178</v>
      </c>
      <c r="B31" s="315" t="s">
        <v>2179</v>
      </c>
      <c r="C31" s="314" t="s">
        <v>2180</v>
      </c>
      <c r="D31" s="316" t="s">
        <v>2181</v>
      </c>
      <c r="E31" s="316" t="s">
        <v>2607</v>
      </c>
      <c r="F31" s="218" t="s">
        <v>2182</v>
      </c>
      <c r="G31" s="316" t="s">
        <v>2558</v>
      </c>
      <c r="H31" s="316" t="s">
        <v>2559</v>
      </c>
      <c r="I31" s="316" t="s">
        <v>2560</v>
      </c>
      <c r="J31" s="316" t="s">
        <v>2325</v>
      </c>
      <c r="Q31" s="259"/>
      <c r="U31" s="259"/>
      <c r="AE31" s="259"/>
      <c r="AO31" s="259"/>
    </row>
    <row r="32" spans="1:41" s="149" customFormat="1" ht="32" customHeight="1" x14ac:dyDescent="0.3">
      <c r="A32" s="976" t="s">
        <v>1816</v>
      </c>
      <c r="B32" s="977"/>
      <c r="C32" s="977"/>
      <c r="D32" s="977"/>
      <c r="E32" s="977"/>
      <c r="F32" s="977"/>
      <c r="G32" s="977"/>
      <c r="H32" s="977"/>
      <c r="I32" s="977"/>
      <c r="J32" s="977"/>
      <c r="M32" s="292">
        <v>2023</v>
      </c>
      <c r="N32" s="292">
        <v>2024</v>
      </c>
      <c r="O32" s="299">
        <v>2025</v>
      </c>
      <c r="P32" s="293">
        <v>2026</v>
      </c>
      <c r="Q32" s="292">
        <v>2027</v>
      </c>
      <c r="R32" s="292">
        <v>2028</v>
      </c>
      <c r="S32" s="292">
        <v>2029</v>
      </c>
      <c r="T32" s="697">
        <v>2030</v>
      </c>
      <c r="U32" s="292">
        <v>2031</v>
      </c>
      <c r="V32" s="292">
        <v>2032</v>
      </c>
      <c r="W32" s="292">
        <v>2033</v>
      </c>
      <c r="X32" s="292">
        <v>2034</v>
      </c>
      <c r="Y32" s="299">
        <v>2035</v>
      </c>
      <c r="Z32" s="292">
        <v>2036</v>
      </c>
      <c r="AA32" s="299">
        <v>2037</v>
      </c>
      <c r="AB32" s="292">
        <v>2038</v>
      </c>
      <c r="AC32" s="299">
        <v>2039</v>
      </c>
      <c r="AD32" s="293">
        <v>2040</v>
      </c>
      <c r="AE32" s="299">
        <v>2041</v>
      </c>
      <c r="AF32" s="292">
        <v>2042</v>
      </c>
      <c r="AG32" s="299">
        <v>2043</v>
      </c>
      <c r="AH32" s="292">
        <v>2044</v>
      </c>
      <c r="AI32" s="299">
        <v>2045</v>
      </c>
      <c r="AJ32" s="292">
        <v>2046</v>
      </c>
      <c r="AK32" s="299">
        <v>2047</v>
      </c>
      <c r="AL32" s="292">
        <v>2048</v>
      </c>
      <c r="AM32" s="299">
        <v>2049</v>
      </c>
      <c r="AN32" s="293">
        <v>2050</v>
      </c>
      <c r="AO32" s="259"/>
    </row>
    <row r="33" spans="1:41" s="149" customFormat="1" ht="146.5" customHeight="1" x14ac:dyDescent="0.3">
      <c r="A33" s="317" t="s">
        <v>2330</v>
      </c>
      <c r="B33" s="318" t="s">
        <v>2331</v>
      </c>
      <c r="C33" s="317" t="s">
        <v>2561</v>
      </c>
      <c r="D33" s="735">
        <f>1639*0.25</f>
        <v>409.75</v>
      </c>
      <c r="E33" s="756">
        <v>8000</v>
      </c>
      <c r="F33" s="319">
        <f>(E33*D33)/1000000</f>
        <v>3.278</v>
      </c>
      <c r="G33" s="319">
        <f>U33</f>
        <v>3.278</v>
      </c>
      <c r="H33" s="319">
        <f>U33</f>
        <v>3.278</v>
      </c>
      <c r="I33" s="319">
        <f>Z33</f>
        <v>3.2649076548912781</v>
      </c>
      <c r="J33" s="319">
        <f>AE33</f>
        <v>3.2486157330606154</v>
      </c>
      <c r="K33" s="255"/>
      <c r="L33" s="320"/>
      <c r="M33" s="305"/>
      <c r="N33" s="306"/>
      <c r="O33" s="306"/>
      <c r="P33" s="306">
        <f>F33</f>
        <v>3.278</v>
      </c>
      <c r="Q33" s="307">
        <f>P33+(P33*Q$22/100)</f>
        <v>3.278</v>
      </c>
      <c r="R33" s="306">
        <f t="shared" ref="R33:AA33" si="45">Q33+(Q33*R$22/100)</f>
        <v>3.278</v>
      </c>
      <c r="S33" s="306">
        <f t="shared" si="45"/>
        <v>3.278</v>
      </c>
      <c r="T33" s="306">
        <f t="shared" si="45"/>
        <v>3.278</v>
      </c>
      <c r="U33" s="307">
        <f t="shared" si="45"/>
        <v>3.278</v>
      </c>
      <c r="V33" s="306">
        <f t="shared" si="45"/>
        <v>3.278</v>
      </c>
      <c r="W33" s="306">
        <f t="shared" si="45"/>
        <v>3.2747220000000001</v>
      </c>
      <c r="X33" s="306">
        <f t="shared" si="45"/>
        <v>3.2714472780000001</v>
      </c>
      <c r="Y33" s="306">
        <f t="shared" si="45"/>
        <v>3.2681758307219999</v>
      </c>
      <c r="Z33" s="306">
        <f t="shared" si="45"/>
        <v>3.2649076548912781</v>
      </c>
      <c r="AA33" s="306">
        <f t="shared" si="45"/>
        <v>3.2616427472363867</v>
      </c>
      <c r="AB33" s="306">
        <f t="shared" ref="AB33" si="46">AA33+(AA33*AB$22/100)</f>
        <v>3.2583811044891502</v>
      </c>
      <c r="AC33" s="306">
        <f t="shared" ref="AC33" si="47">AB33+(AB33*AC$22/100)</f>
        <v>3.2551227233846611</v>
      </c>
      <c r="AD33" s="306">
        <f t="shared" ref="AD33" si="48">AC33+(AC33*AD$22/100)</f>
        <v>3.2518676006612766</v>
      </c>
      <c r="AE33" s="306">
        <f t="shared" ref="AE33" si="49">AD33+(AD33*AE$22/100)</f>
        <v>3.2486157330606154</v>
      </c>
      <c r="AF33" s="306">
        <f t="shared" ref="AF33" si="50">AE33+(AE33*AF$22/100)</f>
        <v>3.2453671173275547</v>
      </c>
      <c r="AG33" s="306">
        <f t="shared" ref="AG33" si="51">AF33+(AF33*AG$22/100)</f>
        <v>3.2421217502102273</v>
      </c>
      <c r="AH33" s="306">
        <f t="shared" ref="AH33" si="52">AG33+(AG33*AH$22/100)</f>
        <v>3.2388796284600172</v>
      </c>
      <c r="AI33" s="306">
        <f t="shared" ref="AI33" si="53">AH33+(AH33*AI$22/100)</f>
        <v>3.2356407488315573</v>
      </c>
      <c r="AJ33" s="306">
        <f t="shared" ref="AJ33" si="54">AI33+(AI33*AJ$22/100)</f>
        <v>3.2324051080827259</v>
      </c>
      <c r="AK33" s="306">
        <f t="shared" ref="AK33" si="55">AJ33+(AJ33*AK$22/100)</f>
        <v>3.2291727029746431</v>
      </c>
      <c r="AL33" s="306">
        <f t="shared" ref="AL33" si="56">AK33+(AK33*AL$22/100)</f>
        <v>3.2259435302716684</v>
      </c>
      <c r="AM33" s="306">
        <f t="shared" ref="AM33" si="57">AL33+(AL33*AM$22/100)</f>
        <v>3.2227175867413966</v>
      </c>
      <c r="AN33" s="306">
        <f t="shared" ref="AN33" si="58">AM33+(AM33*AN$22/100)</f>
        <v>3.2194948691546554</v>
      </c>
      <c r="AO33" s="306"/>
    </row>
    <row r="34" spans="1:41" s="149" customFormat="1" ht="91" x14ac:dyDescent="0.3">
      <c r="A34" s="322" t="s">
        <v>2332</v>
      </c>
      <c r="B34" s="323" t="s">
        <v>2333</v>
      </c>
      <c r="C34" s="324" t="s">
        <v>2348</v>
      </c>
      <c r="D34" s="733">
        <f>1450*0.25</f>
        <v>362.5</v>
      </c>
      <c r="E34" s="757">
        <v>8000</v>
      </c>
      <c r="F34" s="325">
        <f t="shared" ref="F34:F41" si="59">(E34*D34)/1000000</f>
        <v>2.9</v>
      </c>
      <c r="G34" s="325">
        <f t="shared" ref="G34:G36" si="60">Q34</f>
        <v>2.9</v>
      </c>
      <c r="H34" s="325">
        <f t="shared" ref="H34:H36" si="61">U34</f>
        <v>2.9</v>
      </c>
      <c r="I34" s="325">
        <f t="shared" ref="I34:I36" si="62">Z34</f>
        <v>2.8884173884029001</v>
      </c>
      <c r="J34" s="325">
        <f t="shared" ref="J34:J36" si="63">AE34</f>
        <v>2.8740041567650345</v>
      </c>
      <c r="K34" s="255"/>
      <c r="L34" s="320"/>
      <c r="M34" s="305"/>
      <c r="N34" s="306"/>
      <c r="O34" s="306"/>
      <c r="P34" s="306">
        <f t="shared" ref="P34:P46" si="64">F34</f>
        <v>2.9</v>
      </c>
      <c r="Q34" s="307">
        <f t="shared" ref="Q34:Q46" si="65">P34+(P34*Q$22/100)</f>
        <v>2.9</v>
      </c>
      <c r="R34" s="306">
        <f t="shared" ref="R34:R46" si="66">Q34+(Q34*R$22/100)</f>
        <v>2.9</v>
      </c>
      <c r="S34" s="306">
        <f t="shared" ref="S34:S46" si="67">R34+(R34*S$22/100)</f>
        <v>2.9</v>
      </c>
      <c r="T34" s="306">
        <f t="shared" ref="T34:T46" si="68">S34+(S34*T$22/100)</f>
        <v>2.9</v>
      </c>
      <c r="U34" s="307">
        <f t="shared" ref="U34:U46" si="69">T34+(T34*U$22/100)</f>
        <v>2.9</v>
      </c>
      <c r="V34" s="306">
        <f t="shared" ref="V34:V46" si="70">U34+(U34*V$22/100)</f>
        <v>2.9</v>
      </c>
      <c r="W34" s="306">
        <f t="shared" ref="W34:W46" si="71">V34+(V34*W$22/100)</f>
        <v>2.8971</v>
      </c>
      <c r="X34" s="306">
        <f t="shared" ref="X34:X46" si="72">W34+(W34*X$22/100)</f>
        <v>2.8942028999999998</v>
      </c>
      <c r="Y34" s="306">
        <f t="shared" ref="Y34:Y46" si="73">X34+(X34*Y$22/100)</f>
        <v>2.8913086970999999</v>
      </c>
      <c r="Z34" s="306">
        <f t="shared" ref="Z34:Z46" si="74">Y34+(Y34*Z$22/100)</f>
        <v>2.8884173884029001</v>
      </c>
      <c r="AA34" s="306">
        <f t="shared" ref="AA34:AA46" si="75">Z34+(Z34*AA$22/100)</f>
        <v>2.8855289710144971</v>
      </c>
      <c r="AB34" s="306">
        <f t="shared" ref="AB34:AB46" si="76">AA34+(AA34*AB$22/100)</f>
        <v>2.8826434420434826</v>
      </c>
      <c r="AC34" s="306">
        <f t="shared" ref="AC34:AC46" si="77">AB34+(AB34*AC$22/100)</f>
        <v>2.8797607986014389</v>
      </c>
      <c r="AD34" s="306">
        <f t="shared" ref="AD34:AD46" si="78">AC34+(AC34*AD$22/100)</f>
        <v>2.8768810378028373</v>
      </c>
      <c r="AE34" s="306">
        <f t="shared" ref="AE34:AE46" si="79">AD34+(AD34*AE$22/100)</f>
        <v>2.8740041567650345</v>
      </c>
      <c r="AF34" s="306">
        <f t="shared" ref="AF34:AF46" si="80">AE34+(AE34*AF$22/100)</f>
        <v>2.8711301526082695</v>
      </c>
      <c r="AG34" s="306">
        <f t="shared" ref="AG34:AG46" si="81">AF34+(AF34*AG$22/100)</f>
        <v>2.8682590224556614</v>
      </c>
      <c r="AH34" s="306">
        <f t="shared" ref="AH34:AH46" si="82">AG34+(AG34*AH$22/100)</f>
        <v>2.8653907634332056</v>
      </c>
      <c r="AI34" s="306">
        <f t="shared" ref="AI34:AI46" si="83">AH34+(AH34*AI$22/100)</f>
        <v>2.8625253726697726</v>
      </c>
      <c r="AJ34" s="306">
        <f t="shared" ref="AJ34:AJ46" si="84">AI34+(AI34*AJ$22/100)</f>
        <v>2.8596628472971029</v>
      </c>
      <c r="AK34" s="306">
        <f t="shared" ref="AK34:AK46" si="85">AJ34+(AJ34*AK$22/100)</f>
        <v>2.8568031844498059</v>
      </c>
      <c r="AL34" s="306">
        <f t="shared" ref="AL34:AL46" si="86">AK34+(AK34*AL$22/100)</f>
        <v>2.8539463812653563</v>
      </c>
      <c r="AM34" s="306">
        <f t="shared" ref="AM34:AM46" si="87">AL34+(AL34*AM$22/100)</f>
        <v>2.8510924348840909</v>
      </c>
      <c r="AN34" s="306">
        <f t="shared" ref="AN34:AN46" si="88">AM34+(AM34*AN$22/100)</f>
        <v>2.848241342449207</v>
      </c>
      <c r="AO34" s="306"/>
    </row>
    <row r="35" spans="1:41" s="149" customFormat="1" ht="85.5" customHeight="1" x14ac:dyDescent="0.3">
      <c r="A35" s="326" t="s">
        <v>2334</v>
      </c>
      <c r="B35" s="327" t="s">
        <v>2335</v>
      </c>
      <c r="C35" s="326" t="s">
        <v>2352</v>
      </c>
      <c r="D35" s="328">
        <f>1180*0.25</f>
        <v>295</v>
      </c>
      <c r="E35" s="756">
        <v>8000</v>
      </c>
      <c r="F35" s="319">
        <f t="shared" si="59"/>
        <v>2.36</v>
      </c>
      <c r="G35" s="319">
        <f t="shared" si="60"/>
        <v>2.36</v>
      </c>
      <c r="H35" s="319">
        <f t="shared" si="61"/>
        <v>2.36</v>
      </c>
      <c r="I35" s="319">
        <f t="shared" si="62"/>
        <v>2.3505741505623599</v>
      </c>
      <c r="J35" s="319">
        <f t="shared" si="63"/>
        <v>2.3388447620570627</v>
      </c>
      <c r="K35" s="255"/>
      <c r="L35" s="320"/>
      <c r="M35" s="305"/>
      <c r="N35" s="306"/>
      <c r="O35" s="306"/>
      <c r="P35" s="306">
        <f t="shared" si="64"/>
        <v>2.36</v>
      </c>
      <c r="Q35" s="307">
        <f t="shared" si="65"/>
        <v>2.36</v>
      </c>
      <c r="R35" s="306">
        <f t="shared" si="66"/>
        <v>2.36</v>
      </c>
      <c r="S35" s="306">
        <f t="shared" si="67"/>
        <v>2.36</v>
      </c>
      <c r="T35" s="306">
        <f t="shared" si="68"/>
        <v>2.36</v>
      </c>
      <c r="U35" s="307">
        <f t="shared" si="69"/>
        <v>2.36</v>
      </c>
      <c r="V35" s="306">
        <f t="shared" si="70"/>
        <v>2.36</v>
      </c>
      <c r="W35" s="306">
        <f t="shared" si="71"/>
        <v>2.35764</v>
      </c>
      <c r="X35" s="306">
        <f t="shared" si="72"/>
        <v>2.3552823599999999</v>
      </c>
      <c r="Y35" s="306">
        <f t="shared" si="73"/>
        <v>2.35292707764</v>
      </c>
      <c r="Z35" s="306">
        <f t="shared" si="74"/>
        <v>2.3505741505623599</v>
      </c>
      <c r="AA35" s="306">
        <f t="shared" si="75"/>
        <v>2.3482235764117974</v>
      </c>
      <c r="AB35" s="306">
        <f t="shared" si="76"/>
        <v>2.3458753528353857</v>
      </c>
      <c r="AC35" s="306">
        <f t="shared" si="77"/>
        <v>2.3435294774825501</v>
      </c>
      <c r="AD35" s="306">
        <f t="shared" si="78"/>
        <v>2.3411859480050676</v>
      </c>
      <c r="AE35" s="306">
        <f t="shared" si="79"/>
        <v>2.3388447620570627</v>
      </c>
      <c r="AF35" s="306">
        <f t="shared" si="80"/>
        <v>2.3365059172950056</v>
      </c>
      <c r="AG35" s="306">
        <f t="shared" si="81"/>
        <v>2.3341694113777107</v>
      </c>
      <c r="AH35" s="306">
        <f t="shared" si="82"/>
        <v>2.3318352419663331</v>
      </c>
      <c r="AI35" s="306">
        <f t="shared" si="83"/>
        <v>2.329503406724367</v>
      </c>
      <c r="AJ35" s="306">
        <f t="shared" si="84"/>
        <v>2.3271739033176426</v>
      </c>
      <c r="AK35" s="306">
        <f t="shared" si="85"/>
        <v>2.3248467294143249</v>
      </c>
      <c r="AL35" s="306">
        <f t="shared" si="86"/>
        <v>2.3225218826849106</v>
      </c>
      <c r="AM35" s="306">
        <f t="shared" si="87"/>
        <v>2.3201993608022256</v>
      </c>
      <c r="AN35" s="306">
        <f t="shared" si="88"/>
        <v>2.3178791614414234</v>
      </c>
      <c r="AO35" s="306"/>
    </row>
    <row r="36" spans="1:41" s="149" customFormat="1" ht="114" customHeight="1" x14ac:dyDescent="0.3">
      <c r="A36" s="729" t="s">
        <v>2337</v>
      </c>
      <c r="B36" s="730" t="s">
        <v>2336</v>
      </c>
      <c r="C36" s="731" t="s">
        <v>2347</v>
      </c>
      <c r="D36" s="732">
        <f>843.5*0.5</f>
        <v>421.75</v>
      </c>
      <c r="E36" s="757">
        <v>8000</v>
      </c>
      <c r="F36" s="636">
        <f t="shared" si="59"/>
        <v>3.3740000000000001</v>
      </c>
      <c r="G36" s="636">
        <f t="shared" si="60"/>
        <v>3.3740000000000001</v>
      </c>
      <c r="H36" s="636">
        <f t="shared" si="61"/>
        <v>3.3740000000000001</v>
      </c>
      <c r="I36" s="636">
        <f t="shared" si="62"/>
        <v>3.3605242305073739</v>
      </c>
      <c r="J36" s="636">
        <f t="shared" si="63"/>
        <v>3.3437551810086994</v>
      </c>
      <c r="K36" s="255"/>
      <c r="L36" s="320"/>
      <c r="M36" s="305"/>
      <c r="N36" s="306"/>
      <c r="O36" s="306"/>
      <c r="P36" s="306">
        <f t="shared" si="64"/>
        <v>3.3740000000000001</v>
      </c>
      <c r="Q36" s="307">
        <f t="shared" si="65"/>
        <v>3.3740000000000001</v>
      </c>
      <c r="R36" s="306">
        <f t="shared" si="66"/>
        <v>3.3740000000000001</v>
      </c>
      <c r="S36" s="306">
        <f t="shared" si="67"/>
        <v>3.3740000000000001</v>
      </c>
      <c r="T36" s="306">
        <f t="shared" si="68"/>
        <v>3.3740000000000001</v>
      </c>
      <c r="U36" s="307">
        <f t="shared" si="69"/>
        <v>3.3740000000000001</v>
      </c>
      <c r="V36" s="306">
        <f t="shared" si="70"/>
        <v>3.3740000000000001</v>
      </c>
      <c r="W36" s="306">
        <f t="shared" si="71"/>
        <v>3.3706260000000001</v>
      </c>
      <c r="X36" s="306">
        <f t="shared" si="72"/>
        <v>3.367255374</v>
      </c>
      <c r="Y36" s="306">
        <f t="shared" si="73"/>
        <v>3.3638881186259999</v>
      </c>
      <c r="Z36" s="306">
        <f t="shared" si="74"/>
        <v>3.3605242305073739</v>
      </c>
      <c r="AA36" s="306">
        <f t="shared" si="75"/>
        <v>3.3571637062768667</v>
      </c>
      <c r="AB36" s="306">
        <f t="shared" si="76"/>
        <v>3.3538065425705899</v>
      </c>
      <c r="AC36" s="306">
        <f t="shared" si="77"/>
        <v>3.3504527360280192</v>
      </c>
      <c r="AD36" s="306">
        <f t="shared" si="78"/>
        <v>3.3471022832919912</v>
      </c>
      <c r="AE36" s="306">
        <f t="shared" si="79"/>
        <v>3.3437551810086994</v>
      </c>
      <c r="AF36" s="306">
        <f t="shared" si="80"/>
        <v>3.3404114258276909</v>
      </c>
      <c r="AG36" s="306">
        <f t="shared" si="81"/>
        <v>3.3370710144018632</v>
      </c>
      <c r="AH36" s="306">
        <f t="shared" si="82"/>
        <v>3.3337339433874611</v>
      </c>
      <c r="AI36" s="306">
        <f t="shared" si="83"/>
        <v>3.3304002094440737</v>
      </c>
      <c r="AJ36" s="306">
        <f t="shared" si="84"/>
        <v>3.3270698092346298</v>
      </c>
      <c r="AK36" s="306">
        <f t="shared" si="85"/>
        <v>3.3237427394253953</v>
      </c>
      <c r="AL36" s="306">
        <f t="shared" si="86"/>
        <v>3.3204189966859698</v>
      </c>
      <c r="AM36" s="306">
        <f t="shared" si="87"/>
        <v>3.3170985776892841</v>
      </c>
      <c r="AN36" s="306">
        <f t="shared" si="88"/>
        <v>3.3137814791115949</v>
      </c>
      <c r="AO36" s="306"/>
    </row>
    <row r="37" spans="1:41" s="149" customFormat="1" ht="34.5" customHeight="1" x14ac:dyDescent="0.3">
      <c r="A37" s="978" t="s">
        <v>2404</v>
      </c>
      <c r="B37" s="979"/>
      <c r="C37" s="979"/>
      <c r="D37" s="979"/>
      <c r="E37" s="979"/>
      <c r="F37" s="979"/>
      <c r="G37" s="979"/>
      <c r="H37" s="979"/>
      <c r="I37" s="979"/>
      <c r="J37" s="979"/>
      <c r="K37" s="255"/>
      <c r="L37" s="320"/>
      <c r="M37" s="305"/>
      <c r="N37" s="306"/>
      <c r="O37" s="306"/>
      <c r="P37" s="306">
        <f t="shared" si="64"/>
        <v>0</v>
      </c>
      <c r="Q37" s="307">
        <f t="shared" si="65"/>
        <v>0</v>
      </c>
      <c r="R37" s="306">
        <f t="shared" si="66"/>
        <v>0</v>
      </c>
      <c r="S37" s="306">
        <f t="shared" si="67"/>
        <v>0</v>
      </c>
      <c r="T37" s="306">
        <f t="shared" si="68"/>
        <v>0</v>
      </c>
      <c r="U37" s="307">
        <f t="shared" si="69"/>
        <v>0</v>
      </c>
      <c r="V37" s="306">
        <f t="shared" si="70"/>
        <v>0</v>
      </c>
      <c r="W37" s="306">
        <f t="shared" si="71"/>
        <v>0</v>
      </c>
      <c r="X37" s="306">
        <f t="shared" si="72"/>
        <v>0</v>
      </c>
      <c r="Y37" s="306">
        <f t="shared" si="73"/>
        <v>0</v>
      </c>
      <c r="Z37" s="306">
        <f t="shared" si="74"/>
        <v>0</v>
      </c>
      <c r="AA37" s="306">
        <f t="shared" si="75"/>
        <v>0</v>
      </c>
      <c r="AB37" s="306">
        <f t="shared" si="76"/>
        <v>0</v>
      </c>
      <c r="AC37" s="306">
        <f t="shared" si="77"/>
        <v>0</v>
      </c>
      <c r="AD37" s="306">
        <f t="shared" si="78"/>
        <v>0</v>
      </c>
      <c r="AE37" s="306">
        <f t="shared" si="79"/>
        <v>0</v>
      </c>
      <c r="AF37" s="306">
        <f t="shared" si="80"/>
        <v>0</v>
      </c>
      <c r="AG37" s="306">
        <f t="shared" si="81"/>
        <v>0</v>
      </c>
      <c r="AH37" s="306">
        <f t="shared" si="82"/>
        <v>0</v>
      </c>
      <c r="AI37" s="306">
        <f t="shared" si="83"/>
        <v>0</v>
      </c>
      <c r="AJ37" s="306">
        <f t="shared" si="84"/>
        <v>0</v>
      </c>
      <c r="AK37" s="306">
        <f t="shared" si="85"/>
        <v>0</v>
      </c>
      <c r="AL37" s="306">
        <f t="shared" si="86"/>
        <v>0</v>
      </c>
      <c r="AM37" s="306">
        <f t="shared" si="87"/>
        <v>0</v>
      </c>
      <c r="AN37" s="306">
        <f t="shared" si="88"/>
        <v>0</v>
      </c>
      <c r="AO37" s="306"/>
    </row>
    <row r="38" spans="1:41" s="149" customFormat="1" ht="160.5" customHeight="1" x14ac:dyDescent="0.3">
      <c r="A38" s="729" t="s">
        <v>2339</v>
      </c>
      <c r="B38" s="730" t="s">
        <v>2338</v>
      </c>
      <c r="C38" s="731" t="s">
        <v>2349</v>
      </c>
      <c r="D38" s="732">
        <f>1000*0.25</f>
        <v>250</v>
      </c>
      <c r="E38" s="757">
        <v>8000</v>
      </c>
      <c r="F38" s="636">
        <f t="shared" si="59"/>
        <v>2</v>
      </c>
      <c r="G38" s="636">
        <f>Q38</f>
        <v>2</v>
      </c>
      <c r="H38" s="636">
        <f>U38</f>
        <v>2</v>
      </c>
      <c r="I38" s="636">
        <f>Z38</f>
        <v>1.9920119920020001</v>
      </c>
      <c r="J38" s="636">
        <f>AE38</f>
        <v>1.9820718322517483</v>
      </c>
      <c r="K38" s="255"/>
      <c r="L38" s="320"/>
      <c r="M38" s="305"/>
      <c r="N38" s="306"/>
      <c r="O38" s="306"/>
      <c r="P38" s="306">
        <f t="shared" si="64"/>
        <v>2</v>
      </c>
      <c r="Q38" s="307">
        <f t="shared" si="65"/>
        <v>2</v>
      </c>
      <c r="R38" s="306">
        <f t="shared" si="66"/>
        <v>2</v>
      </c>
      <c r="S38" s="306">
        <f t="shared" si="67"/>
        <v>2</v>
      </c>
      <c r="T38" s="306">
        <f t="shared" si="68"/>
        <v>2</v>
      </c>
      <c r="U38" s="307">
        <f t="shared" si="69"/>
        <v>2</v>
      </c>
      <c r="V38" s="306">
        <f t="shared" si="70"/>
        <v>2</v>
      </c>
      <c r="W38" s="306">
        <f t="shared" si="71"/>
        <v>1.998</v>
      </c>
      <c r="X38" s="306">
        <f t="shared" si="72"/>
        <v>1.9960020000000001</v>
      </c>
      <c r="Y38" s="306">
        <f t="shared" si="73"/>
        <v>1.994005998</v>
      </c>
      <c r="Z38" s="306">
        <f t="shared" si="74"/>
        <v>1.9920119920020001</v>
      </c>
      <c r="AA38" s="306">
        <f t="shared" si="75"/>
        <v>1.990019980009998</v>
      </c>
      <c r="AB38" s="306">
        <f t="shared" si="76"/>
        <v>1.988029960029988</v>
      </c>
      <c r="AC38" s="306">
        <f t="shared" si="77"/>
        <v>1.9860419300699581</v>
      </c>
      <c r="AD38" s="306">
        <f t="shared" si="78"/>
        <v>1.9840558881398882</v>
      </c>
      <c r="AE38" s="306">
        <f t="shared" si="79"/>
        <v>1.9820718322517483</v>
      </c>
      <c r="AF38" s="306">
        <f t="shared" si="80"/>
        <v>1.9800897604194965</v>
      </c>
      <c r="AG38" s="306">
        <f t="shared" si="81"/>
        <v>1.9781096706590771</v>
      </c>
      <c r="AH38" s="306">
        <f t="shared" si="82"/>
        <v>1.976131560988418</v>
      </c>
      <c r="AI38" s="306">
        <f t="shared" si="83"/>
        <v>1.9741554294274295</v>
      </c>
      <c r="AJ38" s="306">
        <f t="shared" si="84"/>
        <v>1.972181273998002</v>
      </c>
      <c r="AK38" s="306">
        <f t="shared" si="85"/>
        <v>1.9702090927240041</v>
      </c>
      <c r="AL38" s="306">
        <f t="shared" si="86"/>
        <v>1.9682388836312801</v>
      </c>
      <c r="AM38" s="306">
        <f t="shared" si="87"/>
        <v>1.9662706447476488</v>
      </c>
      <c r="AN38" s="306">
        <f t="shared" si="88"/>
        <v>1.9643043741029012</v>
      </c>
      <c r="AO38" s="306"/>
    </row>
    <row r="39" spans="1:41" s="149" customFormat="1" ht="79" customHeight="1" x14ac:dyDescent="0.3">
      <c r="A39" s="725" t="s">
        <v>2341</v>
      </c>
      <c r="B39" s="726" t="s">
        <v>2340</v>
      </c>
      <c r="C39" s="326" t="s">
        <v>2350</v>
      </c>
      <c r="D39" s="727">
        <f>208*0.25</f>
        <v>52</v>
      </c>
      <c r="E39" s="756">
        <v>8000</v>
      </c>
      <c r="F39" s="728">
        <f t="shared" si="59"/>
        <v>0.41599999999999998</v>
      </c>
      <c r="G39" s="319">
        <f>Q39</f>
        <v>0.41599999999999998</v>
      </c>
      <c r="H39" s="319">
        <f>U39</f>
        <v>0.41599999999999998</v>
      </c>
      <c r="I39" s="319">
        <f>Z39</f>
        <v>0.41433849433641595</v>
      </c>
      <c r="J39" s="319">
        <f>AE39</f>
        <v>0.41227094110836354</v>
      </c>
      <c r="K39" s="255"/>
      <c r="L39" s="320"/>
      <c r="M39" s="305"/>
      <c r="N39" s="306"/>
      <c r="O39" s="306"/>
      <c r="P39" s="306">
        <f t="shared" si="64"/>
        <v>0.41599999999999998</v>
      </c>
      <c r="Q39" s="307">
        <f t="shared" si="65"/>
        <v>0.41599999999999998</v>
      </c>
      <c r="R39" s="306">
        <f t="shared" si="66"/>
        <v>0.41599999999999998</v>
      </c>
      <c r="S39" s="306">
        <f t="shared" si="67"/>
        <v>0.41599999999999998</v>
      </c>
      <c r="T39" s="306">
        <f t="shared" si="68"/>
        <v>0.41599999999999998</v>
      </c>
      <c r="U39" s="307">
        <f t="shared" si="69"/>
        <v>0.41599999999999998</v>
      </c>
      <c r="V39" s="306">
        <f t="shared" si="70"/>
        <v>0.41599999999999998</v>
      </c>
      <c r="W39" s="306">
        <f t="shared" si="71"/>
        <v>0.41558399999999995</v>
      </c>
      <c r="X39" s="306">
        <f t="shared" si="72"/>
        <v>0.41516841599999993</v>
      </c>
      <c r="Y39" s="306">
        <f t="shared" si="73"/>
        <v>0.41475324758399995</v>
      </c>
      <c r="Z39" s="306">
        <f t="shared" si="74"/>
        <v>0.41433849433641595</v>
      </c>
      <c r="AA39" s="306">
        <f t="shared" si="75"/>
        <v>0.41392415584207953</v>
      </c>
      <c r="AB39" s="306">
        <f t="shared" si="76"/>
        <v>0.41351023168623746</v>
      </c>
      <c r="AC39" s="306">
        <f t="shared" si="77"/>
        <v>0.41309672145455123</v>
      </c>
      <c r="AD39" s="306">
        <f t="shared" si="78"/>
        <v>0.41268362473309667</v>
      </c>
      <c r="AE39" s="306">
        <f t="shared" si="79"/>
        <v>0.41227094110836354</v>
      </c>
      <c r="AF39" s="306">
        <f t="shared" si="80"/>
        <v>0.41185867016725519</v>
      </c>
      <c r="AG39" s="306">
        <f t="shared" si="81"/>
        <v>0.41144681149708795</v>
      </c>
      <c r="AH39" s="306">
        <f t="shared" si="82"/>
        <v>0.41103536468559088</v>
      </c>
      <c r="AI39" s="306">
        <f t="shared" si="83"/>
        <v>0.41062432932090531</v>
      </c>
      <c r="AJ39" s="306">
        <f t="shared" si="84"/>
        <v>0.41021370499158438</v>
      </c>
      <c r="AK39" s="306">
        <f t="shared" si="85"/>
        <v>0.40980349128659282</v>
      </c>
      <c r="AL39" s="306">
        <f t="shared" si="86"/>
        <v>0.40939368779530622</v>
      </c>
      <c r="AM39" s="306">
        <f t="shared" si="87"/>
        <v>0.40898429410751092</v>
      </c>
      <c r="AN39" s="306">
        <f t="shared" si="88"/>
        <v>0.4085753098134034</v>
      </c>
      <c r="AO39" s="306"/>
    </row>
    <row r="40" spans="1:41" s="149" customFormat="1" ht="97" customHeight="1" x14ac:dyDescent="0.3">
      <c r="A40" s="729" t="s">
        <v>2343</v>
      </c>
      <c r="B40" s="730" t="s">
        <v>2342</v>
      </c>
      <c r="C40" s="731" t="s">
        <v>2360</v>
      </c>
      <c r="D40" s="732">
        <f>-(368*0.75)</f>
        <v>-276</v>
      </c>
      <c r="E40" s="757">
        <v>8000</v>
      </c>
      <c r="F40" s="636">
        <f t="shared" si="59"/>
        <v>-2.2080000000000002</v>
      </c>
      <c r="G40" s="636">
        <f t="shared" ref="G40:G44" si="89">Q40</f>
        <v>-2.2080000000000002</v>
      </c>
      <c r="H40" s="636">
        <f t="shared" ref="H40:H45" si="90">U40</f>
        <v>-2.2080000000000002</v>
      </c>
      <c r="I40" s="636">
        <f t="shared" ref="I40:I45" si="91">Z40</f>
        <v>-2.1991812391702084</v>
      </c>
      <c r="J40" s="636">
        <f t="shared" ref="J40:J45" si="92">AE40</f>
        <v>-2.1882073028059303</v>
      </c>
      <c r="K40" s="255"/>
      <c r="L40" s="320"/>
      <c r="M40" s="305"/>
      <c r="N40" s="306"/>
      <c r="O40" s="306"/>
      <c r="P40" s="306">
        <f t="shared" si="64"/>
        <v>-2.2080000000000002</v>
      </c>
      <c r="Q40" s="307">
        <f t="shared" si="65"/>
        <v>-2.2080000000000002</v>
      </c>
      <c r="R40" s="306">
        <f t="shared" si="66"/>
        <v>-2.2080000000000002</v>
      </c>
      <c r="S40" s="306">
        <f t="shared" si="67"/>
        <v>-2.2080000000000002</v>
      </c>
      <c r="T40" s="306">
        <f t="shared" si="68"/>
        <v>-2.2080000000000002</v>
      </c>
      <c r="U40" s="307">
        <f t="shared" si="69"/>
        <v>-2.2080000000000002</v>
      </c>
      <c r="V40" s="306">
        <f t="shared" si="70"/>
        <v>-2.2080000000000002</v>
      </c>
      <c r="W40" s="306">
        <f t="shared" si="71"/>
        <v>-2.2057920000000002</v>
      </c>
      <c r="X40" s="306">
        <f t="shared" si="72"/>
        <v>-2.2035862080000004</v>
      </c>
      <c r="Y40" s="306">
        <f t="shared" si="73"/>
        <v>-2.2013826217920003</v>
      </c>
      <c r="Z40" s="306">
        <f t="shared" si="74"/>
        <v>-2.1991812391702084</v>
      </c>
      <c r="AA40" s="306">
        <f t="shared" si="75"/>
        <v>-2.196982057931038</v>
      </c>
      <c r="AB40" s="306">
        <f t="shared" si="76"/>
        <v>-2.1947850758731069</v>
      </c>
      <c r="AC40" s="306">
        <f t="shared" si="77"/>
        <v>-2.1925902907972339</v>
      </c>
      <c r="AD40" s="306">
        <f t="shared" si="78"/>
        <v>-2.1903977005064368</v>
      </c>
      <c r="AE40" s="306">
        <f t="shared" si="79"/>
        <v>-2.1882073028059303</v>
      </c>
      <c r="AF40" s="306">
        <f t="shared" si="80"/>
        <v>-2.1860190955031245</v>
      </c>
      <c r="AG40" s="306">
        <f t="shared" si="81"/>
        <v>-2.1838330764076215</v>
      </c>
      <c r="AH40" s="306">
        <f t="shared" si="82"/>
        <v>-2.181649243331214</v>
      </c>
      <c r="AI40" s="306">
        <f t="shared" si="83"/>
        <v>-2.1794675940878827</v>
      </c>
      <c r="AJ40" s="306">
        <f t="shared" si="84"/>
        <v>-2.1772881264937949</v>
      </c>
      <c r="AK40" s="306">
        <f t="shared" si="85"/>
        <v>-2.175110838367301</v>
      </c>
      <c r="AL40" s="306">
        <f t="shared" si="86"/>
        <v>-2.1729357275289338</v>
      </c>
      <c r="AM40" s="306">
        <f t="shared" si="87"/>
        <v>-2.1707627918014047</v>
      </c>
      <c r="AN40" s="306">
        <f t="shared" si="88"/>
        <v>-2.1685920290096035</v>
      </c>
      <c r="AO40" s="306"/>
    </row>
    <row r="41" spans="1:41" s="149" customFormat="1" ht="79" customHeight="1" x14ac:dyDescent="0.3">
      <c r="A41" s="725" t="s">
        <v>2345</v>
      </c>
      <c r="B41" s="726" t="s">
        <v>2344</v>
      </c>
      <c r="C41" s="326" t="s">
        <v>2346</v>
      </c>
      <c r="D41" s="727">
        <v>278</v>
      </c>
      <c r="E41" s="756">
        <f>[7]A5!Q13</f>
        <v>14005.958878261985</v>
      </c>
      <c r="F41" s="728">
        <f t="shared" si="59"/>
        <v>3.8936565681568318</v>
      </c>
      <c r="G41" s="728">
        <f t="shared" si="89"/>
        <v>3.8936565681568318</v>
      </c>
      <c r="H41" s="728">
        <f t="shared" si="90"/>
        <v>3.8936565681568318</v>
      </c>
      <c r="I41" s="728">
        <f t="shared" si="91"/>
        <v>3.8781052882528808</v>
      </c>
      <c r="J41" s="728">
        <f t="shared" si="92"/>
        <v>3.8587535041028325</v>
      </c>
      <c r="K41" s="255"/>
      <c r="L41" s="320"/>
      <c r="M41" s="305"/>
      <c r="N41" s="306"/>
      <c r="O41" s="306"/>
      <c r="P41" s="306">
        <f t="shared" si="64"/>
        <v>3.8936565681568318</v>
      </c>
      <c r="Q41" s="307">
        <f t="shared" si="65"/>
        <v>3.8936565681568318</v>
      </c>
      <c r="R41" s="306">
        <f t="shared" si="66"/>
        <v>3.8936565681568318</v>
      </c>
      <c r="S41" s="306">
        <f t="shared" si="67"/>
        <v>3.8936565681568318</v>
      </c>
      <c r="T41" s="306">
        <f t="shared" si="68"/>
        <v>3.8936565681568318</v>
      </c>
      <c r="U41" s="307">
        <f t="shared" si="69"/>
        <v>3.8936565681568318</v>
      </c>
      <c r="V41" s="306">
        <f t="shared" si="70"/>
        <v>3.8936565681568318</v>
      </c>
      <c r="W41" s="306">
        <f t="shared" si="71"/>
        <v>3.8897629115886749</v>
      </c>
      <c r="X41" s="306">
        <f t="shared" si="72"/>
        <v>3.8858731486770863</v>
      </c>
      <c r="Y41" s="306">
        <f t="shared" si="73"/>
        <v>3.8819872755284091</v>
      </c>
      <c r="Z41" s="306">
        <f t="shared" si="74"/>
        <v>3.8781052882528808</v>
      </c>
      <c r="AA41" s="306">
        <f t="shared" si="75"/>
        <v>3.8742271829646278</v>
      </c>
      <c r="AB41" s="306">
        <f t="shared" si="76"/>
        <v>3.8703529557816632</v>
      </c>
      <c r="AC41" s="306">
        <f t="shared" si="77"/>
        <v>3.8664826028258816</v>
      </c>
      <c r="AD41" s="306">
        <f t="shared" si="78"/>
        <v>3.8626161202230556</v>
      </c>
      <c r="AE41" s="306">
        <f t="shared" si="79"/>
        <v>3.8587535041028325</v>
      </c>
      <c r="AF41" s="306">
        <f t="shared" si="80"/>
        <v>3.8548947505987297</v>
      </c>
      <c r="AG41" s="306">
        <f t="shared" si="81"/>
        <v>3.8510398558481311</v>
      </c>
      <c r="AH41" s="306">
        <f t="shared" si="82"/>
        <v>3.8471888159922831</v>
      </c>
      <c r="AI41" s="306">
        <f t="shared" si="83"/>
        <v>3.843341627176291</v>
      </c>
      <c r="AJ41" s="306">
        <f t="shared" si="84"/>
        <v>3.8394982855491149</v>
      </c>
      <c r="AK41" s="306">
        <f t="shared" si="85"/>
        <v>3.8356587872635659</v>
      </c>
      <c r="AL41" s="306">
        <f t="shared" si="86"/>
        <v>3.8318231284763025</v>
      </c>
      <c r="AM41" s="306">
        <f t="shared" si="87"/>
        <v>3.8279913053478261</v>
      </c>
      <c r="AN41" s="306">
        <f t="shared" si="88"/>
        <v>3.8241633140424782</v>
      </c>
      <c r="AO41" s="306"/>
    </row>
    <row r="42" spans="1:41" s="149" customFormat="1" ht="119" customHeight="1" x14ac:dyDescent="0.3">
      <c r="A42" s="729" t="s">
        <v>2388</v>
      </c>
      <c r="B42" s="730" t="s">
        <v>2389</v>
      </c>
      <c r="C42" s="731" t="s">
        <v>2390</v>
      </c>
      <c r="D42" s="732">
        <v>1500</v>
      </c>
      <c r="E42" s="757">
        <v>8000</v>
      </c>
      <c r="F42" s="636">
        <f t="shared" ref="F42" si="93">(E42*D42)/1000000</f>
        <v>12</v>
      </c>
      <c r="G42" s="636">
        <f t="shared" si="89"/>
        <v>12</v>
      </c>
      <c r="H42" s="636">
        <f t="shared" si="90"/>
        <v>12</v>
      </c>
      <c r="I42" s="636">
        <f t="shared" si="91"/>
        <v>11.952071952011998</v>
      </c>
      <c r="J42" s="636">
        <f t="shared" si="92"/>
        <v>11.892430993510487</v>
      </c>
      <c r="K42" s="255"/>
      <c r="L42" s="320"/>
      <c r="M42" s="305"/>
      <c r="N42" s="306"/>
      <c r="O42" s="306"/>
      <c r="P42" s="306">
        <f t="shared" si="64"/>
        <v>12</v>
      </c>
      <c r="Q42" s="307">
        <f t="shared" si="65"/>
        <v>12</v>
      </c>
      <c r="R42" s="306">
        <f t="shared" si="66"/>
        <v>12</v>
      </c>
      <c r="S42" s="306">
        <f t="shared" si="67"/>
        <v>12</v>
      </c>
      <c r="T42" s="306">
        <f t="shared" si="68"/>
        <v>12</v>
      </c>
      <c r="U42" s="307">
        <f t="shared" si="69"/>
        <v>12</v>
      </c>
      <c r="V42" s="306">
        <f t="shared" si="70"/>
        <v>12</v>
      </c>
      <c r="W42" s="306">
        <f t="shared" si="71"/>
        <v>11.988</v>
      </c>
      <c r="X42" s="306">
        <f t="shared" si="72"/>
        <v>11.976011999999999</v>
      </c>
      <c r="Y42" s="306">
        <f t="shared" si="73"/>
        <v>11.964035987999999</v>
      </c>
      <c r="Z42" s="306">
        <f t="shared" si="74"/>
        <v>11.952071952011998</v>
      </c>
      <c r="AA42" s="306">
        <f t="shared" si="75"/>
        <v>11.940119880059987</v>
      </c>
      <c r="AB42" s="306">
        <f t="shared" si="76"/>
        <v>11.928179760179926</v>
      </c>
      <c r="AC42" s="306">
        <f t="shared" si="77"/>
        <v>11.916251580419747</v>
      </c>
      <c r="AD42" s="306">
        <f t="shared" si="78"/>
        <v>11.904335328839327</v>
      </c>
      <c r="AE42" s="306">
        <f t="shared" si="79"/>
        <v>11.892430993510487</v>
      </c>
      <c r="AF42" s="306">
        <f t="shared" si="80"/>
        <v>11.880538562516977</v>
      </c>
      <c r="AG42" s="306">
        <f t="shared" si="81"/>
        <v>11.86865802395446</v>
      </c>
      <c r="AH42" s="306">
        <f t="shared" si="82"/>
        <v>11.856789365930505</v>
      </c>
      <c r="AI42" s="306">
        <f t="shared" si="83"/>
        <v>11.844932576564574</v>
      </c>
      <c r="AJ42" s="306">
        <f t="shared" si="84"/>
        <v>11.833087643988009</v>
      </c>
      <c r="AK42" s="306">
        <f t="shared" si="85"/>
        <v>11.821254556344021</v>
      </c>
      <c r="AL42" s="306">
        <f t="shared" si="86"/>
        <v>11.809433301787678</v>
      </c>
      <c r="AM42" s="306">
        <f t="shared" si="87"/>
        <v>11.797623868485891</v>
      </c>
      <c r="AN42" s="306">
        <f t="shared" si="88"/>
        <v>11.785826244617406</v>
      </c>
      <c r="AO42" s="306"/>
    </row>
    <row r="43" spans="1:41" s="149" customFormat="1" ht="119" customHeight="1" x14ac:dyDescent="0.3">
      <c r="A43" s="725" t="s">
        <v>2388</v>
      </c>
      <c r="B43" s="726" t="s">
        <v>2389</v>
      </c>
      <c r="C43" s="326" t="s">
        <v>2391</v>
      </c>
      <c r="D43" s="727">
        <v>300</v>
      </c>
      <c r="E43" s="756">
        <v>8000</v>
      </c>
      <c r="F43" s="728">
        <f t="shared" ref="F43" si="94">(E43*D43)/1000000</f>
        <v>2.4</v>
      </c>
      <c r="G43" s="728">
        <f t="shared" si="89"/>
        <v>2.4</v>
      </c>
      <c r="H43" s="728">
        <f t="shared" si="90"/>
        <v>2.4</v>
      </c>
      <c r="I43" s="728">
        <f t="shared" si="91"/>
        <v>2.3904143904024</v>
      </c>
      <c r="J43" s="728">
        <f t="shared" si="92"/>
        <v>2.378486198702098</v>
      </c>
      <c r="K43" s="255"/>
      <c r="L43" s="320"/>
      <c r="M43" s="305"/>
      <c r="N43" s="306"/>
      <c r="O43" s="306"/>
      <c r="P43" s="306">
        <f t="shared" si="64"/>
        <v>2.4</v>
      </c>
      <c r="Q43" s="307">
        <f t="shared" si="65"/>
        <v>2.4</v>
      </c>
      <c r="R43" s="306">
        <f t="shared" si="66"/>
        <v>2.4</v>
      </c>
      <c r="S43" s="306">
        <f t="shared" si="67"/>
        <v>2.4</v>
      </c>
      <c r="T43" s="306">
        <f t="shared" si="68"/>
        <v>2.4</v>
      </c>
      <c r="U43" s="307">
        <f t="shared" si="69"/>
        <v>2.4</v>
      </c>
      <c r="V43" s="306">
        <f t="shared" si="70"/>
        <v>2.4</v>
      </c>
      <c r="W43" s="306">
        <f t="shared" si="71"/>
        <v>2.3975999999999997</v>
      </c>
      <c r="X43" s="306">
        <f t="shared" si="72"/>
        <v>2.3952023999999996</v>
      </c>
      <c r="Y43" s="306">
        <f t="shared" si="73"/>
        <v>2.3928071975999998</v>
      </c>
      <c r="Z43" s="306">
        <f t="shared" si="74"/>
        <v>2.3904143904024</v>
      </c>
      <c r="AA43" s="306">
        <f t="shared" si="75"/>
        <v>2.3880239760119975</v>
      </c>
      <c r="AB43" s="306">
        <f t="shared" si="76"/>
        <v>2.3856359520359853</v>
      </c>
      <c r="AC43" s="306">
        <f t="shared" si="77"/>
        <v>2.3832503160839495</v>
      </c>
      <c r="AD43" s="306">
        <f t="shared" si="78"/>
        <v>2.3808670657678657</v>
      </c>
      <c r="AE43" s="306">
        <f t="shared" si="79"/>
        <v>2.378486198702098</v>
      </c>
      <c r="AF43" s="306">
        <f t="shared" si="80"/>
        <v>2.376107712503396</v>
      </c>
      <c r="AG43" s="306">
        <f t="shared" si="81"/>
        <v>2.3737316047908927</v>
      </c>
      <c r="AH43" s="306">
        <f t="shared" si="82"/>
        <v>2.3713578731861018</v>
      </c>
      <c r="AI43" s="306">
        <f t="shared" si="83"/>
        <v>2.3689865153129155</v>
      </c>
      <c r="AJ43" s="306">
        <f t="shared" si="84"/>
        <v>2.3666175287976028</v>
      </c>
      <c r="AK43" s="306">
        <f t="shared" si="85"/>
        <v>2.364250911268805</v>
      </c>
      <c r="AL43" s="306">
        <f t="shared" si="86"/>
        <v>2.3618866603575364</v>
      </c>
      <c r="AM43" s="306">
        <f t="shared" si="87"/>
        <v>2.3595247736971787</v>
      </c>
      <c r="AN43" s="306">
        <f t="shared" si="88"/>
        <v>2.3571652489234816</v>
      </c>
      <c r="AO43" s="306"/>
    </row>
    <row r="44" spans="1:41" s="149" customFormat="1" ht="119" customHeight="1" x14ac:dyDescent="0.3">
      <c r="A44" s="729" t="s">
        <v>2392</v>
      </c>
      <c r="B44" s="730" t="s">
        <v>2393</v>
      </c>
      <c r="C44" s="731" t="s">
        <v>2394</v>
      </c>
      <c r="D44" s="732">
        <v>414</v>
      </c>
      <c r="E44" s="757">
        <f>[7]A5!Q26</f>
        <v>16386.392788403373</v>
      </c>
      <c r="F44" s="636">
        <f t="shared" ref="F44" si="95">(E44*D44)/1000000</f>
        <v>6.7839666143989961</v>
      </c>
      <c r="G44" s="636">
        <f t="shared" si="89"/>
        <v>6.7839666143989961</v>
      </c>
      <c r="H44" s="636">
        <f t="shared" si="90"/>
        <v>6.7839666143989961</v>
      </c>
      <c r="I44" s="636">
        <f t="shared" si="91"/>
        <v>6.7568714246120045</v>
      </c>
      <c r="J44" s="636">
        <f t="shared" si="92"/>
        <v>6.7231545686682539</v>
      </c>
      <c r="K44" s="255"/>
      <c r="L44" s="320"/>
      <c r="M44" s="305"/>
      <c r="N44" s="306"/>
      <c r="O44" s="306"/>
      <c r="P44" s="306">
        <f t="shared" si="64"/>
        <v>6.7839666143989961</v>
      </c>
      <c r="Q44" s="307">
        <f t="shared" si="65"/>
        <v>6.7839666143989961</v>
      </c>
      <c r="R44" s="306">
        <f t="shared" si="66"/>
        <v>6.7839666143989961</v>
      </c>
      <c r="S44" s="306">
        <f t="shared" si="67"/>
        <v>6.7839666143989961</v>
      </c>
      <c r="T44" s="306">
        <f t="shared" si="68"/>
        <v>6.7839666143989961</v>
      </c>
      <c r="U44" s="307">
        <f t="shared" si="69"/>
        <v>6.7839666143989961</v>
      </c>
      <c r="V44" s="306">
        <f t="shared" si="70"/>
        <v>6.7839666143989961</v>
      </c>
      <c r="W44" s="306">
        <f t="shared" si="71"/>
        <v>6.7771826477845973</v>
      </c>
      <c r="X44" s="306">
        <f t="shared" si="72"/>
        <v>6.7704054651368129</v>
      </c>
      <c r="Y44" s="306">
        <f t="shared" si="73"/>
        <v>6.7636350596716763</v>
      </c>
      <c r="Z44" s="306">
        <f t="shared" si="74"/>
        <v>6.7568714246120045</v>
      </c>
      <c r="AA44" s="306">
        <f t="shared" si="75"/>
        <v>6.7501145531873927</v>
      </c>
      <c r="AB44" s="306">
        <f t="shared" si="76"/>
        <v>6.7433644386342051</v>
      </c>
      <c r="AC44" s="306">
        <f t="shared" si="77"/>
        <v>6.736621074195571</v>
      </c>
      <c r="AD44" s="306">
        <f t="shared" si="78"/>
        <v>6.7298844531213753</v>
      </c>
      <c r="AE44" s="306">
        <f t="shared" si="79"/>
        <v>6.7231545686682539</v>
      </c>
      <c r="AF44" s="306">
        <f t="shared" si="80"/>
        <v>6.7164314140995858</v>
      </c>
      <c r="AG44" s="306">
        <f t="shared" si="81"/>
        <v>6.7097149826854858</v>
      </c>
      <c r="AH44" s="306">
        <f t="shared" si="82"/>
        <v>6.7030052677028005</v>
      </c>
      <c r="AI44" s="306">
        <f t="shared" si="83"/>
        <v>6.6963022624350979</v>
      </c>
      <c r="AJ44" s="306">
        <f t="shared" si="84"/>
        <v>6.6896059601726625</v>
      </c>
      <c r="AK44" s="306">
        <f t="shared" si="85"/>
        <v>6.6829163542124901</v>
      </c>
      <c r="AL44" s="306">
        <f t="shared" si="86"/>
        <v>6.6762334378582775</v>
      </c>
      <c r="AM44" s="306">
        <f t="shared" si="87"/>
        <v>6.6695572044204194</v>
      </c>
      <c r="AN44" s="306">
        <f t="shared" si="88"/>
        <v>6.6628876472159986</v>
      </c>
      <c r="AO44" s="306"/>
    </row>
    <row r="45" spans="1:41" s="149" customFormat="1" ht="139.5" customHeight="1" x14ac:dyDescent="0.3">
      <c r="A45" s="725" t="s">
        <v>2601</v>
      </c>
      <c r="B45" s="726" t="s">
        <v>2602</v>
      </c>
      <c r="C45" s="326" t="s">
        <v>2603</v>
      </c>
      <c r="D45" s="727">
        <f>4000+(500/4)</f>
        <v>4125</v>
      </c>
      <c r="E45" s="756">
        <v>8000</v>
      </c>
      <c r="F45" s="728">
        <f t="shared" ref="F45:F46" si="96">(E45*D45)/1000000</f>
        <v>33</v>
      </c>
      <c r="G45" s="728">
        <f>Q45</f>
        <v>33</v>
      </c>
      <c r="H45" s="728">
        <f t="shared" si="90"/>
        <v>33</v>
      </c>
      <c r="I45" s="728">
        <f t="shared" si="91"/>
        <v>32.868197868033</v>
      </c>
      <c r="J45" s="728">
        <f t="shared" si="92"/>
        <v>32.704185232153847</v>
      </c>
      <c r="K45" s="255"/>
      <c r="L45" s="320"/>
      <c r="M45" s="305"/>
      <c r="N45" s="306"/>
      <c r="O45" s="306"/>
      <c r="P45" s="306">
        <f t="shared" si="64"/>
        <v>33</v>
      </c>
      <c r="Q45" s="307">
        <f t="shared" si="65"/>
        <v>33</v>
      </c>
      <c r="R45" s="306">
        <f t="shared" si="66"/>
        <v>33</v>
      </c>
      <c r="S45" s="306">
        <f t="shared" si="67"/>
        <v>33</v>
      </c>
      <c r="T45" s="306">
        <f t="shared" si="68"/>
        <v>33</v>
      </c>
      <c r="U45" s="307">
        <f t="shared" si="69"/>
        <v>33</v>
      </c>
      <c r="V45" s="306">
        <f t="shared" si="70"/>
        <v>33</v>
      </c>
      <c r="W45" s="306">
        <f t="shared" si="71"/>
        <v>32.966999999999999</v>
      </c>
      <c r="X45" s="306">
        <f t="shared" si="72"/>
        <v>32.934032999999999</v>
      </c>
      <c r="Y45" s="306">
        <f t="shared" si="73"/>
        <v>32.901098967000003</v>
      </c>
      <c r="Z45" s="306">
        <f t="shared" si="74"/>
        <v>32.868197868033</v>
      </c>
      <c r="AA45" s="306">
        <f t="shared" si="75"/>
        <v>32.835329670164967</v>
      </c>
      <c r="AB45" s="306">
        <f t="shared" si="76"/>
        <v>32.802494340494803</v>
      </c>
      <c r="AC45" s="306">
        <f t="shared" si="77"/>
        <v>32.769691846154309</v>
      </c>
      <c r="AD45" s="306">
        <f t="shared" si="78"/>
        <v>32.736922154308154</v>
      </c>
      <c r="AE45" s="306">
        <f t="shared" si="79"/>
        <v>32.704185232153847</v>
      </c>
      <c r="AF45" s="306">
        <f t="shared" si="80"/>
        <v>32.671481046921691</v>
      </c>
      <c r="AG45" s="306">
        <f t="shared" si="81"/>
        <v>32.638809565874773</v>
      </c>
      <c r="AH45" s="306">
        <f t="shared" si="82"/>
        <v>32.606170756308899</v>
      </c>
      <c r="AI45" s="306">
        <f t="shared" si="83"/>
        <v>32.573564585552589</v>
      </c>
      <c r="AJ45" s="306">
        <f t="shared" si="84"/>
        <v>32.540991020967034</v>
      </c>
      <c r="AK45" s="306">
        <f t="shared" si="85"/>
        <v>32.508450029946069</v>
      </c>
      <c r="AL45" s="306">
        <f t="shared" si="86"/>
        <v>32.475941579916125</v>
      </c>
      <c r="AM45" s="306">
        <f t="shared" si="87"/>
        <v>32.443465638336207</v>
      </c>
      <c r="AN45" s="306">
        <f t="shared" si="88"/>
        <v>32.411022172697869</v>
      </c>
      <c r="AO45" s="306"/>
    </row>
    <row r="46" spans="1:41" s="149" customFormat="1" ht="139.5" customHeight="1" x14ac:dyDescent="0.3">
      <c r="A46" s="729" t="s">
        <v>2562</v>
      </c>
      <c r="B46" s="730" t="s">
        <v>2563</v>
      </c>
      <c r="C46" s="731" t="s">
        <v>2564</v>
      </c>
      <c r="D46" s="732">
        <v>1315</v>
      </c>
      <c r="E46" s="757">
        <f>[7]A5!Q11</f>
        <v>11864.122446157651</v>
      </c>
      <c r="F46" s="636">
        <f t="shared" si="96"/>
        <v>15.601321016697312</v>
      </c>
      <c r="G46" s="636">
        <f t="shared" ref="G46" si="97">Q46</f>
        <v>15.601321016697312</v>
      </c>
      <c r="H46" s="636">
        <f t="shared" ref="H46" si="98">U46</f>
        <v>15.601321016697312</v>
      </c>
      <c r="I46" s="636">
        <f t="shared" ref="I46" si="99">Z46</f>
        <v>15.53900927816694</v>
      </c>
      <c r="J46" s="636">
        <f t="shared" ref="J46" si="100">AE46</f>
        <v>15.461469466556476</v>
      </c>
      <c r="K46" s="255"/>
      <c r="L46" s="320"/>
      <c r="M46" s="305"/>
      <c r="N46" s="306"/>
      <c r="O46" s="306"/>
      <c r="P46" s="306">
        <f t="shared" si="64"/>
        <v>15.601321016697312</v>
      </c>
      <c r="Q46" s="307">
        <f t="shared" si="65"/>
        <v>15.601321016697312</v>
      </c>
      <c r="R46" s="306">
        <f t="shared" si="66"/>
        <v>15.601321016697312</v>
      </c>
      <c r="S46" s="306">
        <f t="shared" si="67"/>
        <v>15.601321016697312</v>
      </c>
      <c r="T46" s="306">
        <f t="shared" si="68"/>
        <v>15.601321016697312</v>
      </c>
      <c r="U46" s="307">
        <f t="shared" si="69"/>
        <v>15.601321016697312</v>
      </c>
      <c r="V46" s="306">
        <f t="shared" si="70"/>
        <v>15.601321016697312</v>
      </c>
      <c r="W46" s="306">
        <f t="shared" si="71"/>
        <v>15.585719695680615</v>
      </c>
      <c r="X46" s="306">
        <f t="shared" si="72"/>
        <v>15.570133975984934</v>
      </c>
      <c r="Y46" s="306">
        <f t="shared" si="73"/>
        <v>15.55456384200895</v>
      </c>
      <c r="Z46" s="306">
        <f t="shared" si="74"/>
        <v>15.53900927816694</v>
      </c>
      <c r="AA46" s="306">
        <f t="shared" si="75"/>
        <v>15.523470268888774</v>
      </c>
      <c r="AB46" s="306">
        <f t="shared" si="76"/>
        <v>15.507946798619885</v>
      </c>
      <c r="AC46" s="306">
        <f t="shared" si="77"/>
        <v>15.492438851821266</v>
      </c>
      <c r="AD46" s="306">
        <f t="shared" si="78"/>
        <v>15.476946412969445</v>
      </c>
      <c r="AE46" s="306">
        <f t="shared" si="79"/>
        <v>15.461469466556476</v>
      </c>
      <c r="AF46" s="306">
        <f t="shared" si="80"/>
        <v>15.44600799708992</v>
      </c>
      <c r="AG46" s="306">
        <f t="shared" si="81"/>
        <v>15.43056198909283</v>
      </c>
      <c r="AH46" s="306">
        <f t="shared" si="82"/>
        <v>15.415131427103738</v>
      </c>
      <c r="AI46" s="306">
        <f t="shared" si="83"/>
        <v>15.399716295676635</v>
      </c>
      <c r="AJ46" s="306">
        <f t="shared" si="84"/>
        <v>15.384316579380958</v>
      </c>
      <c r="AK46" s="306">
        <f t="shared" si="85"/>
        <v>15.368932262801577</v>
      </c>
      <c r="AL46" s="306">
        <f t="shared" si="86"/>
        <v>15.353563330538776</v>
      </c>
      <c r="AM46" s="306">
        <f t="shared" si="87"/>
        <v>15.338209767208237</v>
      </c>
      <c r="AN46" s="306">
        <f t="shared" si="88"/>
        <v>15.322871557441029</v>
      </c>
      <c r="AO46" s="306"/>
    </row>
    <row r="47" spans="1:41" s="149" customFormat="1" ht="21" customHeight="1" x14ac:dyDescent="0.3">
      <c r="A47" s="329" t="s">
        <v>2299</v>
      </c>
      <c r="B47" s="330"/>
      <c r="C47" s="331"/>
      <c r="D47" s="332">
        <f>SUM(D33:D46)</f>
        <v>9447</v>
      </c>
      <c r="E47" s="333"/>
      <c r="F47" s="334">
        <f>SUM(F33:F46)</f>
        <v>85.798944199253143</v>
      </c>
      <c r="G47" s="334">
        <f>SUM(G33:G46)</f>
        <v>85.798944199253143</v>
      </c>
      <c r="H47" s="334">
        <f>SUM(H33:H46)</f>
        <v>85.798944199253143</v>
      </c>
      <c r="I47" s="334">
        <f>SUM(I33:I46)</f>
        <v>85.45626287301134</v>
      </c>
      <c r="J47" s="334">
        <f>SUM(J33:J46)</f>
        <v>85.029835267139589</v>
      </c>
      <c r="K47" s="255"/>
      <c r="L47" s="320"/>
      <c r="M47" s="321"/>
      <c r="N47" s="321"/>
      <c r="O47" s="321"/>
      <c r="P47" s="321"/>
      <c r="Q47" s="335"/>
      <c r="R47" s="321"/>
      <c r="S47" s="321"/>
      <c r="T47" s="321"/>
      <c r="U47" s="335"/>
      <c r="V47" s="321"/>
      <c r="W47" s="321"/>
      <c r="X47" s="321"/>
      <c r="Y47" s="321"/>
      <c r="Z47" s="321"/>
      <c r="AA47" s="321"/>
      <c r="AB47" s="321"/>
      <c r="AC47" s="321"/>
      <c r="AD47" s="321"/>
      <c r="AE47" s="335"/>
      <c r="AO47" s="259"/>
    </row>
    <row r="48" spans="1:41" s="149" customFormat="1" ht="21" customHeight="1" x14ac:dyDescent="0.3">
      <c r="A48" s="329" t="s">
        <v>1816</v>
      </c>
      <c r="B48" s="330"/>
      <c r="C48" s="331"/>
      <c r="D48" s="332">
        <f>SUM(D33:D36)</f>
        <v>1489</v>
      </c>
      <c r="E48" s="333"/>
      <c r="F48" s="334">
        <f>SUM(F33:F36)</f>
        <v>11.912000000000001</v>
      </c>
      <c r="G48" s="334">
        <f>SUM(G33:G36)</f>
        <v>11.912000000000001</v>
      </c>
      <c r="H48" s="334">
        <f>SUM(H33:H36)</f>
        <v>11.912000000000001</v>
      </c>
      <c r="I48" s="334">
        <f>SUM(I33:I36)</f>
        <v>11.86442342436391</v>
      </c>
      <c r="J48" s="334">
        <f>SUM(J33:J36)</f>
        <v>11.805219832891412</v>
      </c>
      <c r="K48" s="255"/>
      <c r="L48" s="320"/>
      <c r="M48" s="321"/>
      <c r="N48" s="321"/>
      <c r="O48" s="321"/>
      <c r="P48" s="321"/>
      <c r="Q48" s="335"/>
      <c r="R48" s="321"/>
      <c r="S48" s="321"/>
      <c r="T48" s="321"/>
      <c r="U48" s="335"/>
      <c r="V48" s="321"/>
      <c r="W48" s="321"/>
      <c r="X48" s="321"/>
      <c r="Y48" s="321"/>
      <c r="Z48" s="321"/>
      <c r="AA48" s="321"/>
      <c r="AB48" s="321"/>
      <c r="AC48" s="321"/>
      <c r="AD48" s="321"/>
      <c r="AE48" s="335"/>
      <c r="AO48" s="259"/>
    </row>
    <row r="49" spans="1:41" s="255" customFormat="1" ht="13" x14ac:dyDescent="0.3">
      <c r="A49" s="336" t="s">
        <v>2161</v>
      </c>
      <c r="D49" s="256"/>
      <c r="L49" s="337"/>
      <c r="M49" s="149"/>
      <c r="N49" s="149"/>
      <c r="O49" s="149"/>
      <c r="P49" s="149"/>
      <c r="Q49" s="259"/>
      <c r="R49" s="149"/>
      <c r="S49" s="149"/>
      <c r="T49" s="149"/>
      <c r="U49" s="259"/>
      <c r="V49" s="149"/>
      <c r="W49" s="149"/>
      <c r="X49" s="149"/>
      <c r="Y49" s="149"/>
      <c r="Z49" s="149"/>
      <c r="AA49" s="149"/>
      <c r="AB49" s="149"/>
      <c r="AC49" s="149"/>
      <c r="AD49" s="149"/>
      <c r="AE49" s="259"/>
      <c r="AF49" s="149"/>
      <c r="AG49" s="149"/>
      <c r="AH49" s="149"/>
      <c r="AO49" s="259"/>
    </row>
    <row r="50" spans="1:41" s="255" customFormat="1" ht="18" customHeight="1" x14ac:dyDescent="0.3">
      <c r="A50" s="972" t="s">
        <v>2183</v>
      </c>
      <c r="B50" s="972"/>
      <c r="C50" s="972"/>
      <c r="D50" s="972"/>
      <c r="E50" s="972"/>
      <c r="F50" s="972"/>
      <c r="G50" s="972"/>
      <c r="H50" s="972"/>
      <c r="I50" s="972"/>
      <c r="J50" s="972"/>
      <c r="L50" s="149"/>
      <c r="M50" s="149"/>
      <c r="N50" s="149"/>
      <c r="O50" s="149"/>
      <c r="P50" s="149"/>
      <c r="Q50" s="259"/>
      <c r="R50" s="149"/>
      <c r="S50" s="149"/>
      <c r="T50" s="149"/>
      <c r="U50" s="259"/>
      <c r="V50" s="149"/>
      <c r="W50" s="149"/>
      <c r="X50" s="149"/>
      <c r="Y50" s="149"/>
      <c r="Z50" s="149"/>
      <c r="AA50" s="149"/>
      <c r="AB50" s="149"/>
      <c r="AC50" s="149"/>
      <c r="AD50" s="149"/>
      <c r="AE50" s="259"/>
      <c r="AF50" s="149"/>
      <c r="AG50" s="149"/>
      <c r="AH50" s="149"/>
      <c r="AO50" s="259"/>
    </row>
    <row r="51" spans="1:41" s="255" customFormat="1" ht="15.75" customHeight="1" x14ac:dyDescent="0.3">
      <c r="A51" s="972" t="s">
        <v>2184</v>
      </c>
      <c r="B51" s="972"/>
      <c r="C51" s="972"/>
      <c r="D51" s="972"/>
      <c r="E51" s="972"/>
      <c r="F51" s="972"/>
      <c r="G51" s="972"/>
      <c r="H51" s="972"/>
      <c r="I51" s="972"/>
      <c r="J51" s="972"/>
      <c r="L51" s="149"/>
      <c r="M51" s="149"/>
      <c r="N51" s="149"/>
      <c r="O51" s="149"/>
      <c r="P51" s="149"/>
      <c r="Q51" s="259"/>
      <c r="R51" s="149"/>
      <c r="S51" s="149"/>
      <c r="T51" s="149"/>
      <c r="U51" s="259"/>
      <c r="V51" s="149"/>
      <c r="W51" s="149"/>
      <c r="X51" s="149"/>
      <c r="Y51" s="149"/>
      <c r="Z51" s="149"/>
      <c r="AA51" s="149"/>
      <c r="AB51" s="149"/>
      <c r="AC51" s="149"/>
      <c r="AD51" s="149"/>
      <c r="AE51" s="259"/>
      <c r="AF51" s="149"/>
      <c r="AG51" s="149"/>
      <c r="AH51" s="149"/>
      <c r="AO51" s="259"/>
    </row>
    <row r="52" spans="1:41" s="255" customFormat="1" ht="20.25" customHeight="1" x14ac:dyDescent="0.3">
      <c r="A52" s="253" t="s">
        <v>2608</v>
      </c>
      <c r="B52" s="253"/>
      <c r="C52" s="253"/>
      <c r="D52" s="338"/>
      <c r="E52" s="253"/>
      <c r="F52" s="253"/>
      <c r="G52" s="253"/>
      <c r="H52" s="253"/>
      <c r="I52" s="253"/>
      <c r="J52" s="253"/>
      <c r="L52" s="149"/>
      <c r="M52" s="149"/>
      <c r="N52" s="149"/>
      <c r="O52" s="149"/>
      <c r="P52" s="149"/>
      <c r="Q52" s="259"/>
      <c r="R52" s="149"/>
      <c r="S52" s="149"/>
      <c r="T52" s="149"/>
      <c r="U52" s="259"/>
      <c r="V52" s="149"/>
      <c r="W52" s="149"/>
      <c r="X52" s="149"/>
      <c r="Y52" s="149"/>
      <c r="Z52" s="149"/>
      <c r="AA52" s="149"/>
      <c r="AB52" s="149"/>
      <c r="AC52" s="149"/>
      <c r="AD52" s="149"/>
      <c r="AE52" s="259"/>
      <c r="AF52" s="149"/>
      <c r="AG52" s="149"/>
      <c r="AH52" s="149"/>
      <c r="AO52" s="259"/>
    </row>
    <row r="53" spans="1:41" s="255" customFormat="1" ht="20.149999999999999" customHeight="1" x14ac:dyDescent="0.3">
      <c r="A53" s="336"/>
      <c r="D53" s="256"/>
      <c r="E53" s="291"/>
      <c r="F53" s="291"/>
      <c r="G53" s="291"/>
      <c r="H53" s="291"/>
      <c r="I53" s="291"/>
      <c r="J53" s="291"/>
      <c r="L53" s="149"/>
      <c r="M53" s="149"/>
      <c r="N53" s="149"/>
      <c r="O53" s="149"/>
      <c r="P53" s="149"/>
      <c r="Q53" s="259"/>
      <c r="R53" s="149"/>
      <c r="S53" s="149"/>
      <c r="T53" s="149"/>
      <c r="U53" s="259"/>
      <c r="V53" s="149"/>
      <c r="W53" s="149"/>
      <c r="X53" s="149"/>
      <c r="Y53" s="149"/>
      <c r="Z53" s="149"/>
      <c r="AA53" s="149"/>
      <c r="AB53" s="149"/>
      <c r="AC53" s="149"/>
      <c r="AD53" s="149"/>
      <c r="AE53" s="259"/>
      <c r="AF53" s="149"/>
      <c r="AG53" s="149"/>
      <c r="AH53" s="149"/>
      <c r="AO53" s="259"/>
    </row>
    <row r="54" spans="1:41" x14ac:dyDescent="0.35">
      <c r="A54" s="254" t="str">
        <f>A1</f>
        <v>Milton Keynes -  Retail and Leisure Needs Assessment</v>
      </c>
      <c r="B54" s="255"/>
      <c r="C54" s="255"/>
      <c r="D54" s="256"/>
      <c r="E54" s="255"/>
      <c r="F54" s="255"/>
      <c r="G54" s="255"/>
      <c r="H54" s="255"/>
      <c r="I54" s="255"/>
      <c r="J54" s="245"/>
    </row>
    <row r="55" spans="1:41" s="255" customFormat="1" ht="20.149999999999999" customHeight="1" x14ac:dyDescent="0.3">
      <c r="A55" s="339" t="s">
        <v>2110</v>
      </c>
      <c r="D55" s="256"/>
      <c r="F55" s="291"/>
      <c r="G55" s="291"/>
      <c r="H55" s="291"/>
      <c r="I55" s="291"/>
      <c r="J55" s="291"/>
      <c r="L55" s="149"/>
      <c r="M55" s="149"/>
      <c r="N55" s="149"/>
      <c r="O55" s="149"/>
      <c r="P55" s="149"/>
      <c r="Q55" s="259"/>
      <c r="R55" s="149"/>
      <c r="S55" s="149"/>
      <c r="T55" s="149"/>
      <c r="U55" s="259"/>
      <c r="V55" s="149"/>
      <c r="W55" s="149"/>
      <c r="X55" s="149"/>
      <c r="Y55" s="149"/>
      <c r="Z55" s="149"/>
      <c r="AA55" s="149"/>
      <c r="AB55" s="149"/>
      <c r="AC55" s="149"/>
      <c r="AD55" s="149"/>
      <c r="AE55" s="259"/>
      <c r="AF55" s="149"/>
      <c r="AG55" s="149"/>
      <c r="AH55" s="149"/>
      <c r="AO55" s="259"/>
    </row>
    <row r="56" spans="1:41" s="255" customFormat="1" ht="20.149999999999999" customHeight="1" x14ac:dyDescent="0.3">
      <c r="A56" s="260" t="s">
        <v>2543</v>
      </c>
      <c r="D56" s="256"/>
      <c r="F56" s="291"/>
      <c r="G56" s="291"/>
      <c r="H56" s="291"/>
      <c r="I56" s="291"/>
      <c r="J56" s="291"/>
      <c r="L56" s="149"/>
      <c r="M56" s="149"/>
      <c r="N56" s="149"/>
      <c r="O56" s="149"/>
      <c r="P56" s="149"/>
      <c r="Q56" s="259"/>
      <c r="R56" s="149"/>
      <c r="S56" s="149"/>
      <c r="T56" s="149"/>
      <c r="U56" s="259"/>
      <c r="V56" s="149"/>
      <c r="W56" s="149"/>
      <c r="X56" s="149"/>
      <c r="Y56" s="149"/>
      <c r="Z56" s="149"/>
      <c r="AA56" s="149"/>
      <c r="AB56" s="149"/>
      <c r="AC56" s="149"/>
      <c r="AD56" s="149"/>
      <c r="AE56" s="259"/>
      <c r="AF56" s="149"/>
      <c r="AG56" s="149"/>
      <c r="AH56" s="149"/>
      <c r="AO56" s="259"/>
    </row>
    <row r="57" spans="1:41" s="255" customFormat="1" ht="13" x14ac:dyDescent="0.3">
      <c r="D57" s="256"/>
      <c r="L57" s="149"/>
      <c r="M57" s="149"/>
      <c r="N57" s="149"/>
      <c r="O57" s="149"/>
      <c r="P57" s="149"/>
      <c r="Q57" s="259"/>
      <c r="R57" s="149"/>
      <c r="S57" s="149"/>
      <c r="T57" s="149"/>
      <c r="U57" s="259"/>
      <c r="V57" s="149"/>
      <c r="W57" s="149"/>
      <c r="X57" s="149"/>
      <c r="Y57" s="149"/>
      <c r="Z57" s="149"/>
      <c r="AA57" s="149"/>
      <c r="AB57" s="149"/>
      <c r="AC57" s="149"/>
      <c r="AD57" s="149"/>
      <c r="AE57" s="259"/>
      <c r="AF57" s="149"/>
      <c r="AG57" s="149"/>
      <c r="AH57" s="149"/>
      <c r="AO57" s="259"/>
    </row>
    <row r="58" spans="1:41" s="255" customFormat="1" ht="20.149999999999999" customHeight="1" x14ac:dyDescent="0.3">
      <c r="A58" s="261" t="s">
        <v>2395</v>
      </c>
      <c r="D58" s="256"/>
      <c r="F58" s="291"/>
      <c r="G58" s="291"/>
      <c r="H58" s="291"/>
      <c r="I58" s="291"/>
      <c r="J58" s="291"/>
      <c r="L58" s="149"/>
      <c r="M58" s="149"/>
      <c r="N58" s="149"/>
      <c r="O58" s="149"/>
      <c r="P58" s="149"/>
      <c r="Q58" s="259"/>
      <c r="R58" s="149"/>
      <c r="S58" s="149"/>
      <c r="T58" s="149"/>
      <c r="U58" s="259"/>
      <c r="V58" s="149"/>
      <c r="W58" s="149"/>
      <c r="X58" s="149"/>
      <c r="Y58" s="149"/>
      <c r="Z58" s="149"/>
      <c r="AA58" s="149"/>
      <c r="AB58" s="149"/>
      <c r="AC58" s="149"/>
      <c r="AD58" s="149"/>
      <c r="AE58" s="259"/>
      <c r="AF58" s="149"/>
      <c r="AG58" s="149"/>
      <c r="AH58" s="149"/>
      <c r="AO58" s="259"/>
    </row>
    <row r="59" spans="1:41" s="149" customFormat="1" ht="15" customHeight="1" x14ac:dyDescent="0.3">
      <c r="A59" s="340"/>
      <c r="B59" s="341"/>
      <c r="C59" s="341"/>
      <c r="D59" s="341"/>
      <c r="E59" s="341"/>
      <c r="F59" s="342">
        <v>2026</v>
      </c>
      <c r="G59" s="343">
        <v>2031</v>
      </c>
      <c r="H59" s="342">
        <v>2036</v>
      </c>
      <c r="I59" s="342">
        <v>2041</v>
      </c>
      <c r="J59" s="342">
        <v>2050</v>
      </c>
      <c r="K59" s="255"/>
      <c r="Q59" s="259"/>
      <c r="U59" s="259"/>
      <c r="AE59" s="259"/>
      <c r="AO59" s="259"/>
    </row>
    <row r="60" spans="1:41" s="149" customFormat="1" ht="14" x14ac:dyDescent="0.3">
      <c r="A60" s="344" t="s">
        <v>2185</v>
      </c>
      <c r="B60" s="345" t="s">
        <v>2186</v>
      </c>
      <c r="C60" s="345"/>
      <c r="D60" s="346"/>
      <c r="E60" s="345"/>
      <c r="F60" s="347">
        <f ca="1">F17</f>
        <v>1002.1872176470778</v>
      </c>
      <c r="G60" s="347">
        <f ca="1">G17</f>
        <v>1030.7748918057405</v>
      </c>
      <c r="H60" s="347">
        <f ca="1">H17</f>
        <v>1074.0070516429032</v>
      </c>
      <c r="I60" s="347">
        <f ca="1">I17</f>
        <v>1105.0642055882795</v>
      </c>
      <c r="J60" s="347">
        <f ca="1">J17</f>
        <v>1160.1423918900473</v>
      </c>
      <c r="L60" s="348"/>
      <c r="M60" s="305"/>
      <c r="N60" s="306"/>
      <c r="O60" s="306"/>
      <c r="P60" s="306"/>
      <c r="Q60" s="307"/>
      <c r="R60" s="306"/>
      <c r="S60" s="306"/>
      <c r="T60" s="306"/>
      <c r="U60" s="307"/>
      <c r="V60" s="306"/>
      <c r="W60" s="306"/>
      <c r="X60" s="306"/>
      <c r="Y60" s="306"/>
      <c r="Z60" s="306"/>
      <c r="AA60" s="306"/>
      <c r="AB60" s="348"/>
      <c r="AC60" s="348"/>
      <c r="AD60" s="348"/>
      <c r="AE60" s="259"/>
      <c r="AO60" s="259"/>
    </row>
    <row r="61" spans="1:41" s="149" customFormat="1" ht="13" x14ac:dyDescent="0.3">
      <c r="A61" s="344" t="s">
        <v>2187</v>
      </c>
      <c r="B61" s="345" t="s">
        <v>2353</v>
      </c>
      <c r="C61" s="345"/>
      <c r="D61" s="346"/>
      <c r="E61" s="345"/>
      <c r="F61" s="347">
        <f ca="1">F24</f>
        <v>862.54645611766409</v>
      </c>
      <c r="G61" s="347">
        <f ca="1">G24</f>
        <v>862.54645611766409</v>
      </c>
      <c r="H61" s="347">
        <f ca="1">H24</f>
        <v>862.54645611766409</v>
      </c>
      <c r="I61" s="347">
        <f ca="1">I24</f>
        <v>853.95970282235555</v>
      </c>
      <c r="J61" s="347">
        <f ca="1">J24</f>
        <v>846.30473642113236</v>
      </c>
      <c r="Q61" s="259"/>
      <c r="U61" s="259"/>
      <c r="AB61" s="349"/>
      <c r="AC61" s="349"/>
      <c r="AD61" s="349"/>
      <c r="AE61" s="259"/>
      <c r="AO61" s="259"/>
    </row>
    <row r="62" spans="1:41" s="149" customFormat="1" ht="13" x14ac:dyDescent="0.3">
      <c r="A62" s="344" t="s">
        <v>2188</v>
      </c>
      <c r="B62" s="345" t="s">
        <v>2189</v>
      </c>
      <c r="C62" s="345"/>
      <c r="D62" s="346"/>
      <c r="E62" s="345"/>
      <c r="F62" s="347"/>
      <c r="G62" s="347">
        <f ca="1">G60-G61</f>
        <v>168.22843568807639</v>
      </c>
      <c r="H62" s="347">
        <f ca="1">H60-H61</f>
        <v>211.46059552523911</v>
      </c>
      <c r="I62" s="347">
        <f ca="1">I60-I61</f>
        <v>251.10450276592394</v>
      </c>
      <c r="J62" s="347">
        <f ca="1">J60-J61</f>
        <v>313.83765546891493</v>
      </c>
      <c r="L62" s="311"/>
      <c r="Q62" s="259"/>
      <c r="U62" s="259"/>
      <c r="AB62" s="350"/>
      <c r="AC62" s="350"/>
      <c r="AD62" s="350"/>
      <c r="AE62" s="700"/>
      <c r="AO62" s="259"/>
    </row>
    <row r="63" spans="1:41" s="149" customFormat="1" ht="13" x14ac:dyDescent="0.3">
      <c r="A63" s="351" t="s">
        <v>2190</v>
      </c>
      <c r="B63" s="352" t="s">
        <v>2191</v>
      </c>
      <c r="C63" s="352"/>
      <c r="D63" s="353"/>
      <c r="E63" s="352"/>
      <c r="F63" s="354"/>
      <c r="G63" s="354">
        <f>G47</f>
        <v>85.798944199253143</v>
      </c>
      <c r="H63" s="354">
        <f>H47</f>
        <v>85.798944199253143</v>
      </c>
      <c r="I63" s="354">
        <f>I47</f>
        <v>85.45626287301134</v>
      </c>
      <c r="J63" s="354">
        <f>J47</f>
        <v>85.029835267139589</v>
      </c>
      <c r="Q63" s="259"/>
      <c r="U63" s="259"/>
      <c r="AE63" s="259"/>
      <c r="AO63" s="259"/>
    </row>
    <row r="64" spans="1:41" s="149" customFormat="1" ht="13" x14ac:dyDescent="0.3">
      <c r="A64" s="355" t="s">
        <v>2192</v>
      </c>
      <c r="B64" s="356" t="s">
        <v>2193</v>
      </c>
      <c r="C64" s="357"/>
      <c r="D64" s="358"/>
      <c r="E64" s="357"/>
      <c r="F64" s="359"/>
      <c r="G64" s="360">
        <f ca="1">G62-G63</f>
        <v>82.429491488823246</v>
      </c>
      <c r="H64" s="360">
        <f ca="1">H62-H63</f>
        <v>125.66165132598597</v>
      </c>
      <c r="I64" s="360">
        <f ca="1">I62-I63</f>
        <v>165.64823989291261</v>
      </c>
      <c r="J64" s="360">
        <f ca="1">J62-J63</f>
        <v>228.80782020177534</v>
      </c>
      <c r="M64" s="292">
        <v>2023</v>
      </c>
      <c r="N64" s="292">
        <v>2024</v>
      </c>
      <c r="O64" s="299">
        <v>2025</v>
      </c>
      <c r="P64" s="293">
        <v>2026</v>
      </c>
      <c r="Q64" s="292">
        <v>2027</v>
      </c>
      <c r="R64" s="292">
        <v>2028</v>
      </c>
      <c r="S64" s="292">
        <v>2029</v>
      </c>
      <c r="T64" s="697">
        <v>2030</v>
      </c>
      <c r="U64" s="292">
        <v>2031</v>
      </c>
      <c r="V64" s="292">
        <v>2032</v>
      </c>
      <c r="W64" s="292">
        <v>2033</v>
      </c>
      <c r="X64" s="292">
        <v>2034</v>
      </c>
      <c r="Y64" s="299">
        <v>2035</v>
      </c>
      <c r="Z64" s="292">
        <v>2036</v>
      </c>
      <c r="AA64" s="299">
        <v>2037</v>
      </c>
      <c r="AB64" s="292">
        <v>2038</v>
      </c>
      <c r="AC64" s="299">
        <v>2039</v>
      </c>
      <c r="AD64" s="293">
        <v>2040</v>
      </c>
      <c r="AE64" s="299">
        <v>2041</v>
      </c>
      <c r="AF64" s="292">
        <v>2042</v>
      </c>
      <c r="AG64" s="299">
        <v>2043</v>
      </c>
      <c r="AH64" s="292">
        <v>2044</v>
      </c>
      <c r="AI64" s="299">
        <v>2045</v>
      </c>
      <c r="AJ64" s="292">
        <v>2046</v>
      </c>
      <c r="AK64" s="299">
        <v>2047</v>
      </c>
      <c r="AL64" s="292">
        <v>2048</v>
      </c>
      <c r="AM64" s="299">
        <v>2049</v>
      </c>
      <c r="AN64" s="293">
        <v>2050</v>
      </c>
      <c r="AO64" s="259"/>
    </row>
    <row r="65" spans="1:41" s="149" customFormat="1" ht="14" x14ac:dyDescent="0.3">
      <c r="A65" s="361" t="s">
        <v>2194</v>
      </c>
      <c r="B65" s="362" t="s">
        <v>2195</v>
      </c>
      <c r="C65" s="363"/>
      <c r="D65" s="364"/>
      <c r="E65" s="363"/>
      <c r="F65" s="365"/>
      <c r="G65" s="347"/>
      <c r="H65" s="347"/>
      <c r="I65" s="347"/>
      <c r="J65" s="347"/>
      <c r="M65" s="305"/>
      <c r="N65" s="306"/>
      <c r="O65" s="306"/>
      <c r="P65" s="306"/>
      <c r="Q65" s="307"/>
      <c r="R65" s="306"/>
      <c r="S65" s="306"/>
      <c r="T65" s="306"/>
      <c r="U65" s="307"/>
      <c r="V65" s="306"/>
      <c r="W65" s="306"/>
      <c r="X65" s="306"/>
      <c r="Y65" s="306"/>
      <c r="Z65" s="306"/>
      <c r="AA65" s="306"/>
      <c r="AE65" s="259"/>
      <c r="AO65" s="259"/>
    </row>
    <row r="66" spans="1:41" s="149" customFormat="1" ht="14" x14ac:dyDescent="0.3">
      <c r="A66" s="366"/>
      <c r="B66" s="367" t="s">
        <v>2196</v>
      </c>
      <c r="C66" s="368" t="s">
        <v>2197</v>
      </c>
      <c r="D66" s="369"/>
      <c r="E66" s="370"/>
      <c r="F66" s="874">
        <f>P66</f>
        <v>10267.149726417505</v>
      </c>
      <c r="G66" s="734">
        <f>U66</f>
        <v>10267.149726417505</v>
      </c>
      <c r="H66" s="734">
        <f>Z66</f>
        <v>10226.142689351862</v>
      </c>
      <c r="I66" s="734">
        <f>AE66</f>
        <v>10175.114135121692</v>
      </c>
      <c r="J66" s="734">
        <f>AN66</f>
        <v>10083.903558585658</v>
      </c>
      <c r="M66" s="305"/>
      <c r="N66" s="306">
        <f>'Global Data'!E61</f>
        <v>10519.372726275411</v>
      </c>
      <c r="O66" s="306">
        <f t="shared" ref="O66:AA66" si="101">N66+(N66*O$22/100)</f>
        <v>10277.427153571076</v>
      </c>
      <c r="P66" s="306">
        <f t="shared" si="101"/>
        <v>10267.149726417505</v>
      </c>
      <c r="Q66" s="307">
        <f t="shared" si="101"/>
        <v>10267.149726417505</v>
      </c>
      <c r="R66" s="306">
        <f t="shared" si="101"/>
        <v>10267.149726417505</v>
      </c>
      <c r="S66" s="306">
        <f t="shared" si="101"/>
        <v>10267.149726417505</v>
      </c>
      <c r="T66" s="306">
        <f t="shared" si="101"/>
        <v>10267.149726417505</v>
      </c>
      <c r="U66" s="307">
        <f t="shared" si="101"/>
        <v>10267.149726417505</v>
      </c>
      <c r="V66" s="306">
        <f t="shared" si="101"/>
        <v>10267.149726417505</v>
      </c>
      <c r="W66" s="306">
        <f t="shared" si="101"/>
        <v>10256.882576691087</v>
      </c>
      <c r="X66" s="306">
        <f t="shared" si="101"/>
        <v>10246.625694114397</v>
      </c>
      <c r="Y66" s="306">
        <f t="shared" si="101"/>
        <v>10236.379068420281</v>
      </c>
      <c r="Z66" s="306">
        <f t="shared" si="101"/>
        <v>10226.142689351862</v>
      </c>
      <c r="AA66" s="306">
        <f t="shared" si="101"/>
        <v>10215.916546662511</v>
      </c>
      <c r="AB66" s="149">
        <f t="shared" ref="AB66" si="102">AA66+(AA66*AB$22/100)</f>
        <v>10205.700630115849</v>
      </c>
      <c r="AC66" s="149">
        <f t="shared" ref="AC66" si="103">AB66+(AB66*AC$22/100)</f>
        <v>10195.494929485732</v>
      </c>
      <c r="AD66" s="149">
        <f t="shared" ref="AD66" si="104">AC66+(AC66*AD$22/100)</f>
        <v>10185.299434556247</v>
      </c>
      <c r="AE66" s="259">
        <f t="shared" ref="AE66" si="105">AD66+(AD66*AE$22/100)</f>
        <v>10175.114135121692</v>
      </c>
      <c r="AF66" s="149">
        <f t="shared" ref="AF66" si="106">AE66+(AE66*AF$22/100)</f>
        <v>10164.939020986571</v>
      </c>
      <c r="AG66" s="149">
        <f t="shared" ref="AG66" si="107">AF66+(AF66*AG$22/100)</f>
        <v>10154.774081965585</v>
      </c>
      <c r="AH66" s="149">
        <f t="shared" ref="AH66" si="108">AG66+(AG66*AH$22/100)</f>
        <v>10144.619307883619</v>
      </c>
      <c r="AI66" s="149">
        <f t="shared" ref="AI66" si="109">AH66+(AH66*AI$22/100)</f>
        <v>10134.474688575736</v>
      </c>
      <c r="AJ66" s="149">
        <f t="shared" ref="AJ66" si="110">AI66+(AI66*AJ$22/100)</f>
        <v>10124.340213887161</v>
      </c>
      <c r="AK66" s="149">
        <f t="shared" ref="AK66" si="111">AJ66+(AJ66*AK$22/100)</f>
        <v>10114.215873673273</v>
      </c>
      <c r="AL66" s="149">
        <f t="shared" ref="AL66" si="112">AK66+(AK66*AL$22/100)</f>
        <v>10104.1016577996</v>
      </c>
      <c r="AM66" s="149">
        <f t="shared" ref="AM66" si="113">AL66+(AL66*AM$22/100)</f>
        <v>10093.9975561418</v>
      </c>
      <c r="AN66" s="149">
        <f t="shared" ref="AN66" si="114">AM66+(AM66*AN$22/100)</f>
        <v>10083.903558585658</v>
      </c>
      <c r="AO66" s="259">
        <f t="shared" ref="AO66" si="115">AN66+(AN66*AO$22/100)</f>
        <v>10073.819655027073</v>
      </c>
    </row>
    <row r="67" spans="1:41" s="149" customFormat="1" ht="13" x14ac:dyDescent="0.3">
      <c r="A67" s="371"/>
      <c r="B67" s="372" t="s">
        <v>2198</v>
      </c>
      <c r="C67" s="373" t="s">
        <v>2199</v>
      </c>
      <c r="D67" s="374"/>
      <c r="E67" s="374"/>
      <c r="F67" s="375"/>
      <c r="G67" s="375">
        <f ca="1">(G64/G66)*1000000</f>
        <v>8028.4688238967756</v>
      </c>
      <c r="H67" s="375">
        <f ca="1">(H64/H66)*1000000</f>
        <v>12288.274781930553</v>
      </c>
      <c r="I67" s="375">
        <f ca="1">(I64/I66)*1000000</f>
        <v>16279.742683292416</v>
      </c>
      <c r="J67" s="375">
        <f ca="1">(J64/J66)*1000000</f>
        <v>22690.401477210013</v>
      </c>
      <c r="L67" s="376"/>
      <c r="Q67" s="259"/>
      <c r="U67" s="259"/>
      <c r="AB67" s="350"/>
      <c r="AC67" s="350"/>
      <c r="AD67" s="350"/>
      <c r="AE67" s="700"/>
      <c r="AO67" s="259"/>
    </row>
    <row r="68" spans="1:41" s="149" customFormat="1" ht="13" x14ac:dyDescent="0.3">
      <c r="A68" s="366"/>
      <c r="B68" s="377" t="s">
        <v>2200</v>
      </c>
      <c r="C68" s="345" t="s">
        <v>2201</v>
      </c>
      <c r="D68" s="369"/>
      <c r="E68" s="370"/>
      <c r="F68" s="378"/>
      <c r="G68" s="379">
        <v>0.7</v>
      </c>
      <c r="H68" s="378">
        <v>0.7</v>
      </c>
      <c r="I68" s="378">
        <v>0.7</v>
      </c>
      <c r="J68" s="378">
        <v>0.7</v>
      </c>
      <c r="Q68" s="259"/>
      <c r="U68" s="259"/>
      <c r="AE68" s="259"/>
      <c r="AO68" s="259"/>
    </row>
    <row r="69" spans="1:41" s="149" customFormat="1" ht="13" x14ac:dyDescent="0.3">
      <c r="A69" s="380"/>
      <c r="B69" s="367" t="s">
        <v>2202</v>
      </c>
      <c r="C69" s="381" t="s">
        <v>2203</v>
      </c>
      <c r="D69" s="382"/>
      <c r="E69" s="367"/>
      <c r="F69" s="383"/>
      <c r="G69" s="384">
        <f ca="1">G67/G68</f>
        <v>11469.241176995394</v>
      </c>
      <c r="H69" s="385">
        <f ca="1">H67/H68</f>
        <v>17554.678259900793</v>
      </c>
      <c r="I69" s="385">
        <f ca="1">I67/I68</f>
        <v>23256.775261846309</v>
      </c>
      <c r="J69" s="385">
        <f ca="1">J67/J68</f>
        <v>32414.859253157163</v>
      </c>
      <c r="Q69" s="259"/>
      <c r="U69" s="259"/>
      <c r="AE69" s="259"/>
      <c r="AO69" s="259"/>
    </row>
    <row r="70" spans="1:41" s="149" customFormat="1" ht="14" x14ac:dyDescent="0.3">
      <c r="A70" s="361" t="s">
        <v>2204</v>
      </c>
      <c r="B70" s="362" t="s">
        <v>2205</v>
      </c>
      <c r="C70" s="363"/>
      <c r="D70" s="364"/>
      <c r="E70" s="363"/>
      <c r="F70" s="386"/>
      <c r="G70" s="387"/>
      <c r="H70" s="388"/>
      <c r="I70" s="388"/>
      <c r="J70" s="388"/>
      <c r="M70" s="305"/>
      <c r="N70" s="306"/>
      <c r="O70" s="306"/>
      <c r="P70" s="306"/>
      <c r="Q70" s="307"/>
      <c r="R70" s="306"/>
      <c r="S70" s="306"/>
      <c r="T70" s="306"/>
      <c r="U70" s="307"/>
      <c r="V70" s="306"/>
      <c r="W70" s="306"/>
      <c r="X70" s="306"/>
      <c r="Y70" s="306"/>
      <c r="Z70" s="306"/>
      <c r="AA70" s="306"/>
      <c r="AE70" s="259"/>
      <c r="AO70" s="259"/>
    </row>
    <row r="71" spans="1:41" s="149" customFormat="1" ht="14" x14ac:dyDescent="0.3">
      <c r="A71" s="366"/>
      <c r="B71" s="367" t="s">
        <v>2196</v>
      </c>
      <c r="C71" s="368" t="s">
        <v>2197</v>
      </c>
      <c r="D71" s="369"/>
      <c r="E71" s="370"/>
      <c r="F71" s="734">
        <f>P71</f>
        <v>13157.733662968127</v>
      </c>
      <c r="G71" s="347">
        <f>U71</f>
        <v>13157.733662968127</v>
      </c>
      <c r="H71" s="347">
        <f>Z71</f>
        <v>13105.181622100454</v>
      </c>
      <c r="I71" s="347">
        <f>AE71</f>
        <v>13039.78663481987</v>
      </c>
      <c r="J71" s="347">
        <f>AN71</f>
        <v>12922.896893724639</v>
      </c>
      <c r="M71" s="305">
        <f>'Global Data'!N47</f>
        <v>0</v>
      </c>
      <c r="N71" s="306">
        <f>'Global Data'!G61</f>
        <v>13480.966804028314</v>
      </c>
      <c r="O71" s="306">
        <f t="shared" ref="O71:Z71" si="116">N71+(N71*O$22/100)</f>
        <v>13170.904567535663</v>
      </c>
      <c r="P71" s="306">
        <f t="shared" si="116"/>
        <v>13157.733662968127</v>
      </c>
      <c r="Q71" s="307">
        <f t="shared" si="116"/>
        <v>13157.733662968127</v>
      </c>
      <c r="R71" s="306">
        <f t="shared" si="116"/>
        <v>13157.733662968127</v>
      </c>
      <c r="S71" s="306">
        <f t="shared" si="116"/>
        <v>13157.733662968127</v>
      </c>
      <c r="T71" s="306">
        <f t="shared" si="116"/>
        <v>13157.733662968127</v>
      </c>
      <c r="U71" s="307">
        <f t="shared" si="116"/>
        <v>13157.733662968127</v>
      </c>
      <c r="V71" s="306">
        <f t="shared" si="116"/>
        <v>13157.733662968127</v>
      </c>
      <c r="W71" s="306">
        <f t="shared" si="116"/>
        <v>13144.575929305158</v>
      </c>
      <c r="X71" s="306">
        <f t="shared" si="116"/>
        <v>13131.431353375852</v>
      </c>
      <c r="Y71" s="306">
        <f t="shared" si="116"/>
        <v>13118.299922022476</v>
      </c>
      <c r="Z71" s="306">
        <f t="shared" si="116"/>
        <v>13105.181622100454</v>
      </c>
      <c r="AA71" s="306">
        <f>Z71+(Z71*AA$22/100)</f>
        <v>13092.076440478353</v>
      </c>
      <c r="AB71" s="149">
        <f t="shared" ref="AB71:AO71" si="117">AA71+(AA71*AB$22/100)</f>
        <v>13078.984364037875</v>
      </c>
      <c r="AC71" s="149">
        <f t="shared" si="117"/>
        <v>13065.905379673837</v>
      </c>
      <c r="AD71" s="149">
        <f t="shared" si="117"/>
        <v>13052.839474294164</v>
      </c>
      <c r="AE71" s="259">
        <f t="shared" si="117"/>
        <v>13039.78663481987</v>
      </c>
      <c r="AF71" s="149">
        <f t="shared" si="117"/>
        <v>13026.74684818505</v>
      </c>
      <c r="AG71" s="149">
        <f t="shared" si="117"/>
        <v>13013.720101336865</v>
      </c>
      <c r="AH71" s="149">
        <f t="shared" si="117"/>
        <v>13000.706381235528</v>
      </c>
      <c r="AI71" s="149">
        <f t="shared" si="117"/>
        <v>12987.705674854293</v>
      </c>
      <c r="AJ71" s="149">
        <f t="shared" si="117"/>
        <v>12974.717969179439</v>
      </c>
      <c r="AK71" s="149">
        <f t="shared" si="117"/>
        <v>12961.743251210259</v>
      </c>
      <c r="AL71" s="149">
        <f t="shared" si="117"/>
        <v>12948.781507959049</v>
      </c>
      <c r="AM71" s="149">
        <f t="shared" si="117"/>
        <v>12935.83272645109</v>
      </c>
      <c r="AN71" s="149">
        <f t="shared" si="117"/>
        <v>12922.896893724639</v>
      </c>
      <c r="AO71" s="259">
        <f t="shared" si="117"/>
        <v>12909.973996830915</v>
      </c>
    </row>
    <row r="72" spans="1:41" s="149" customFormat="1" ht="13" x14ac:dyDescent="0.3">
      <c r="A72" s="371"/>
      <c r="B72" s="372" t="s">
        <v>2198</v>
      </c>
      <c r="C72" s="373" t="s">
        <v>2206</v>
      </c>
      <c r="D72" s="374"/>
      <c r="E72" s="374"/>
      <c r="F72" s="389"/>
      <c r="G72" s="375">
        <f ca="1">(G64/G71)*1000000</f>
        <v>6264.7180434133188</v>
      </c>
      <c r="H72" s="375">
        <f ca="1">(H64/H71)*1000000</f>
        <v>9588.6997181383103</v>
      </c>
      <c r="I72" s="375">
        <f ca="1">(I64/I71)*1000000</f>
        <v>12703.293737229227</v>
      </c>
      <c r="J72" s="375">
        <f ca="1">(J64/J71)*1000000</f>
        <v>17705.613693543008</v>
      </c>
      <c r="L72" s="376"/>
      <c r="Q72" s="259"/>
      <c r="U72" s="259"/>
      <c r="AB72" s="350"/>
      <c r="AC72" s="350"/>
      <c r="AD72" s="350"/>
      <c r="AE72" s="700"/>
      <c r="AO72" s="259"/>
    </row>
    <row r="73" spans="1:41" s="149" customFormat="1" ht="13" x14ac:dyDescent="0.3">
      <c r="A73" s="366"/>
      <c r="B73" s="377" t="s">
        <v>2200</v>
      </c>
      <c r="C73" s="345" t="s">
        <v>2201</v>
      </c>
      <c r="D73" s="369"/>
      <c r="E73" s="370"/>
      <c r="F73" s="390"/>
      <c r="G73" s="391">
        <v>0.7</v>
      </c>
      <c r="H73" s="391">
        <v>0.7</v>
      </c>
      <c r="I73" s="379">
        <v>0.7</v>
      </c>
      <c r="J73" s="391">
        <v>0.7</v>
      </c>
      <c r="Q73" s="259"/>
      <c r="U73" s="259"/>
      <c r="AE73" s="259"/>
      <c r="AO73" s="259"/>
    </row>
    <row r="74" spans="1:41" s="149" customFormat="1" ht="13" x14ac:dyDescent="0.3">
      <c r="A74" s="380"/>
      <c r="B74" s="367" t="s">
        <v>2202</v>
      </c>
      <c r="C74" s="381" t="s">
        <v>2203</v>
      </c>
      <c r="D74" s="382"/>
      <c r="E74" s="367"/>
      <c r="F74" s="392"/>
      <c r="G74" s="385">
        <f ca="1">G72/G73</f>
        <v>8949.5972048761705</v>
      </c>
      <c r="H74" s="385">
        <f ca="1">H72/H73</f>
        <v>13698.142454483301</v>
      </c>
      <c r="I74" s="384">
        <f ca="1">I72/I73</f>
        <v>18147.562481756038</v>
      </c>
      <c r="J74" s="385">
        <f ca="1">J72/J73</f>
        <v>25293.733847918586</v>
      </c>
      <c r="Q74" s="259"/>
      <c r="U74" s="259"/>
      <c r="AE74" s="259"/>
      <c r="AO74" s="259"/>
    </row>
    <row r="75" spans="1:41" s="149" customFormat="1" ht="13" x14ac:dyDescent="0.3">
      <c r="A75" s="255"/>
      <c r="B75" s="393"/>
      <c r="C75" s="368"/>
      <c r="D75" s="369"/>
      <c r="E75" s="393"/>
      <c r="F75" s="394"/>
      <c r="G75" s="798"/>
      <c r="H75" s="798"/>
      <c r="I75" s="798"/>
      <c r="J75" s="798"/>
      <c r="Q75" s="259"/>
      <c r="U75" s="259"/>
      <c r="AE75" s="259"/>
      <c r="AO75" s="259"/>
    </row>
    <row r="76" spans="1:41" s="149" customFormat="1" ht="13" x14ac:dyDescent="0.3">
      <c r="A76" s="255"/>
      <c r="B76" s="393"/>
      <c r="C76" s="368"/>
      <c r="D76" s="369"/>
      <c r="E76" s="393"/>
      <c r="F76" s="394"/>
      <c r="G76" s="394"/>
      <c r="H76" s="394"/>
      <c r="I76" s="394"/>
      <c r="J76" s="394"/>
      <c r="Q76" s="259"/>
      <c r="U76" s="259"/>
      <c r="AE76" s="259"/>
      <c r="AO76" s="259"/>
    </row>
    <row r="77" spans="1:41" s="149" customFormat="1" ht="13" x14ac:dyDescent="0.3">
      <c r="A77" s="261" t="s">
        <v>2396</v>
      </c>
      <c r="B77" s="255"/>
      <c r="C77" s="255"/>
      <c r="D77" s="256"/>
      <c r="E77" s="255"/>
      <c r="F77" s="291"/>
      <c r="G77" s="291"/>
      <c r="H77" s="291"/>
      <c r="I77" s="291"/>
      <c r="J77" s="291"/>
      <c r="Q77" s="259"/>
      <c r="U77" s="259"/>
      <c r="AE77" s="259"/>
      <c r="AO77" s="259"/>
    </row>
    <row r="78" spans="1:41" s="149" customFormat="1" ht="13" x14ac:dyDescent="0.3">
      <c r="A78" s="340"/>
      <c r="B78" s="341"/>
      <c r="C78" s="341"/>
      <c r="D78" s="341"/>
      <c r="E78" s="341"/>
      <c r="F78" s="342">
        <f>F59</f>
        <v>2026</v>
      </c>
      <c r="G78" s="342">
        <f t="shared" ref="G78:J78" si="118">G59</f>
        <v>2031</v>
      </c>
      <c r="H78" s="342">
        <f t="shared" si="118"/>
        <v>2036</v>
      </c>
      <c r="I78" s="342">
        <f t="shared" si="118"/>
        <v>2041</v>
      </c>
      <c r="J78" s="342">
        <f t="shared" si="118"/>
        <v>2050</v>
      </c>
      <c r="Q78" s="259"/>
      <c r="U78" s="259"/>
      <c r="AE78" s="259"/>
      <c r="AO78" s="259"/>
    </row>
    <row r="79" spans="1:41" s="149" customFormat="1" ht="13" x14ac:dyDescent="0.3">
      <c r="A79" s="344" t="s">
        <v>2185</v>
      </c>
      <c r="B79" s="345" t="s">
        <v>2186</v>
      </c>
      <c r="C79" s="345"/>
      <c r="D79" s="346"/>
      <c r="E79" s="345"/>
      <c r="F79" s="347">
        <f ca="1">F18</f>
        <v>144.93087697294624</v>
      </c>
      <c r="G79" s="347">
        <f ca="1">G18</f>
        <v>149.06507127664057</v>
      </c>
      <c r="H79" s="347">
        <f ca="1">H18</f>
        <v>155.31707162977324</v>
      </c>
      <c r="I79" s="347">
        <f ca="1">I18</f>
        <v>159.80838869940709</v>
      </c>
      <c r="J79" s="347">
        <f ca="1">J18</f>
        <v>167.77349711651084</v>
      </c>
      <c r="Q79" s="259"/>
      <c r="U79" s="259"/>
      <c r="AE79" s="259"/>
      <c r="AO79" s="259"/>
    </row>
    <row r="80" spans="1:41" s="149" customFormat="1" ht="13" x14ac:dyDescent="0.3">
      <c r="A80" s="344" t="s">
        <v>2187</v>
      </c>
      <c r="B80" s="345" t="s">
        <v>2353</v>
      </c>
      <c r="C80" s="345"/>
      <c r="D80" s="346"/>
      <c r="E80" s="345"/>
      <c r="F80" s="347">
        <f ca="1">F25</f>
        <v>151.05415377536937</v>
      </c>
      <c r="G80" s="347">
        <f ca="1">G25</f>
        <v>151.05415377536937</v>
      </c>
      <c r="H80" s="347">
        <f ca="1">H25</f>
        <v>151.05415377536937</v>
      </c>
      <c r="I80" s="347">
        <f ca="1">I25</f>
        <v>149.55039157972044</v>
      </c>
      <c r="J80" s="347">
        <f ca="1">J25</f>
        <v>148.20980932619145</v>
      </c>
      <c r="Q80" s="259"/>
      <c r="U80" s="259"/>
      <c r="AE80" s="259"/>
      <c r="AO80" s="259"/>
    </row>
    <row r="81" spans="1:41" s="149" customFormat="1" ht="13" x14ac:dyDescent="0.3">
      <c r="A81" s="344" t="s">
        <v>2188</v>
      </c>
      <c r="B81" s="345" t="s">
        <v>2189</v>
      </c>
      <c r="C81" s="345"/>
      <c r="D81" s="346"/>
      <c r="E81" s="345"/>
      <c r="F81" s="347"/>
      <c r="G81" s="347">
        <f ca="1">G79-G80</f>
        <v>-1.9890824987288056</v>
      </c>
      <c r="H81" s="347">
        <f ca="1">H79-H80</f>
        <v>4.2629178544038666</v>
      </c>
      <c r="I81" s="347">
        <f ca="1">I79-I80</f>
        <v>10.25799711968665</v>
      </c>
      <c r="J81" s="347">
        <f ca="1">J79-J80</f>
        <v>19.563687790319392</v>
      </c>
      <c r="Q81" s="259"/>
      <c r="U81" s="259"/>
      <c r="AE81" s="259"/>
      <c r="AO81" s="259"/>
    </row>
    <row r="82" spans="1:41" s="149" customFormat="1" ht="13" x14ac:dyDescent="0.3">
      <c r="A82" s="351" t="s">
        <v>2190</v>
      </c>
      <c r="B82" s="352" t="s">
        <v>2191</v>
      </c>
      <c r="C82" s="352"/>
      <c r="D82" s="353"/>
      <c r="E82" s="352"/>
      <c r="F82" s="354"/>
      <c r="G82" s="354">
        <f>G48</f>
        <v>11.912000000000001</v>
      </c>
      <c r="H82" s="354">
        <f t="shared" ref="H82:J82" si="119">H48</f>
        <v>11.912000000000001</v>
      </c>
      <c r="I82" s="354">
        <f t="shared" ref="I82" si="120">I48</f>
        <v>11.86442342436391</v>
      </c>
      <c r="J82" s="354">
        <f t="shared" si="119"/>
        <v>11.805219832891412</v>
      </c>
      <c r="Q82" s="259"/>
      <c r="U82" s="259"/>
      <c r="AE82" s="259"/>
      <c r="AO82" s="259"/>
    </row>
    <row r="83" spans="1:41" s="149" customFormat="1" ht="13" x14ac:dyDescent="0.3">
      <c r="A83" s="355" t="s">
        <v>2192</v>
      </c>
      <c r="B83" s="356" t="s">
        <v>2193</v>
      </c>
      <c r="C83" s="357"/>
      <c r="D83" s="358"/>
      <c r="E83" s="357"/>
      <c r="F83" s="359"/>
      <c r="G83" s="360">
        <f ca="1">G81-G82</f>
        <v>-13.901082498728806</v>
      </c>
      <c r="H83" s="360">
        <f t="shared" ref="H83:J83" ca="1" si="121">H81-H82</f>
        <v>-7.6490821455961342</v>
      </c>
      <c r="I83" s="360">
        <f t="shared" ref="I83" ca="1" si="122">I81-I82</f>
        <v>-1.6064263046772602</v>
      </c>
      <c r="J83" s="360">
        <f t="shared" ca="1" si="121"/>
        <v>7.75846795742798</v>
      </c>
      <c r="Q83" s="259"/>
      <c r="U83" s="259"/>
      <c r="AE83" s="259"/>
      <c r="AO83" s="259"/>
    </row>
    <row r="84" spans="1:41" s="149" customFormat="1" ht="13" x14ac:dyDescent="0.3">
      <c r="A84" s="361" t="s">
        <v>2194</v>
      </c>
      <c r="B84" s="362" t="s">
        <v>2195</v>
      </c>
      <c r="C84" s="363"/>
      <c r="D84" s="364"/>
      <c r="E84" s="363"/>
      <c r="F84" s="365"/>
      <c r="G84" s="347"/>
      <c r="H84" s="347"/>
      <c r="I84" s="347"/>
      <c r="J84" s="347"/>
      <c r="Q84" s="259"/>
      <c r="U84" s="259"/>
      <c r="AE84" s="259"/>
      <c r="AO84" s="259"/>
    </row>
    <row r="85" spans="1:41" s="149" customFormat="1" ht="14" x14ac:dyDescent="0.3">
      <c r="A85" s="366"/>
      <c r="B85" s="367" t="s">
        <v>2196</v>
      </c>
      <c r="C85" s="368" t="s">
        <v>2197</v>
      </c>
      <c r="D85" s="369"/>
      <c r="E85" s="370"/>
      <c r="F85" s="734">
        <f>F66</f>
        <v>10267.149726417505</v>
      </c>
      <c r="G85" s="734">
        <f t="shared" ref="G85:J85" si="123">G66</f>
        <v>10267.149726417505</v>
      </c>
      <c r="H85" s="734">
        <f t="shared" si="123"/>
        <v>10226.142689351862</v>
      </c>
      <c r="I85" s="734">
        <f t="shared" si="123"/>
        <v>10175.114135121692</v>
      </c>
      <c r="J85" s="734">
        <f t="shared" si="123"/>
        <v>10083.903558585658</v>
      </c>
      <c r="M85" s="305"/>
      <c r="N85" s="306">
        <f>N66</f>
        <v>10519.372726275411</v>
      </c>
      <c r="O85" s="306">
        <f t="shared" ref="O85" si="124">N85+(N85*O$22/100)</f>
        <v>10277.427153571076</v>
      </c>
      <c r="P85" s="306">
        <f t="shared" ref="P85" si="125">O85+(O85*P$22/100)</f>
        <v>10267.149726417505</v>
      </c>
      <c r="Q85" s="307">
        <f t="shared" ref="Q85" si="126">P85+(P85*Q$22/100)</f>
        <v>10267.149726417505</v>
      </c>
      <c r="R85" s="306">
        <f t="shared" ref="R85" si="127">Q85+(Q85*R$22/100)</f>
        <v>10267.149726417505</v>
      </c>
      <c r="S85" s="306">
        <f t="shared" ref="S85" si="128">R85+(R85*S$22/100)</f>
        <v>10267.149726417505</v>
      </c>
      <c r="T85" s="306">
        <f t="shared" ref="T85" si="129">S85+(S85*T$22/100)</f>
        <v>10267.149726417505</v>
      </c>
      <c r="U85" s="307">
        <f t="shared" ref="U85" si="130">T85+(T85*U$22/100)</f>
        <v>10267.149726417505</v>
      </c>
      <c r="V85" s="306">
        <f t="shared" ref="V85" si="131">U85+(U85*V$22/100)</f>
        <v>10267.149726417505</v>
      </c>
      <c r="W85" s="306">
        <f t="shared" ref="W85" si="132">V85+(V85*W$22/100)</f>
        <v>10256.882576691087</v>
      </c>
      <c r="X85" s="306">
        <f t="shared" ref="X85" si="133">W85+(W85*X$22/100)</f>
        <v>10246.625694114397</v>
      </c>
      <c r="Y85" s="306">
        <f t="shared" ref="Y85" si="134">X85+(X85*Y$22/100)</f>
        <v>10236.379068420281</v>
      </c>
      <c r="Z85" s="306">
        <f t="shared" ref="Z85" si="135">Y85+(Y85*Z$22/100)</f>
        <v>10226.142689351862</v>
      </c>
      <c r="AA85" s="306">
        <f t="shared" ref="AA85" si="136">Z85+(Z85*AA$22/100)</f>
        <v>10215.916546662511</v>
      </c>
      <c r="AB85" s="149">
        <f t="shared" ref="AB85" si="137">AA85+(AA85*AB$22/100)</f>
        <v>10205.700630115849</v>
      </c>
      <c r="AC85" s="149">
        <f t="shared" ref="AC85" si="138">AB85+(AB85*AC$22/100)</f>
        <v>10195.494929485732</v>
      </c>
      <c r="AD85" s="149">
        <f t="shared" ref="AD85" si="139">AC85+(AC85*AD$22/100)</f>
        <v>10185.299434556247</v>
      </c>
      <c r="AE85" s="259">
        <f t="shared" ref="AE85" si="140">AD85+(AD85*AE$22/100)</f>
        <v>10175.114135121692</v>
      </c>
      <c r="AF85" s="149">
        <f t="shared" ref="AF85" si="141">AE85+(AE85*AF$22/100)</f>
        <v>10164.939020986571</v>
      </c>
      <c r="AG85" s="149">
        <f t="shared" ref="AG85" si="142">AF85+(AF85*AG$22/100)</f>
        <v>10154.774081965585</v>
      </c>
      <c r="AH85" s="149">
        <f t="shared" ref="AH85" si="143">AG85+(AG85*AH$22/100)</f>
        <v>10144.619307883619</v>
      </c>
      <c r="AI85" s="149">
        <f t="shared" ref="AI85" si="144">AH85+(AH85*AI$22/100)</f>
        <v>10134.474688575736</v>
      </c>
      <c r="AJ85" s="149">
        <f t="shared" ref="AJ85" si="145">AI85+(AI85*AJ$22/100)</f>
        <v>10124.340213887161</v>
      </c>
      <c r="AK85" s="149">
        <f t="shared" ref="AK85" si="146">AJ85+(AJ85*AK$22/100)</f>
        <v>10114.215873673273</v>
      </c>
      <c r="AL85" s="149">
        <f t="shared" ref="AL85" si="147">AK85+(AK85*AL$22/100)</f>
        <v>10104.1016577996</v>
      </c>
      <c r="AM85" s="149">
        <f t="shared" ref="AM85" si="148">AL85+(AL85*AM$22/100)</f>
        <v>10093.9975561418</v>
      </c>
      <c r="AN85" s="149">
        <f t="shared" ref="AN85" si="149">AM85+(AM85*AN$22/100)</f>
        <v>10083.903558585658</v>
      </c>
      <c r="AO85" s="259">
        <f t="shared" ref="AO85" si="150">AN85+(AN85*AO$22/100)</f>
        <v>10073.819655027073</v>
      </c>
    </row>
    <row r="86" spans="1:41" s="149" customFormat="1" ht="13" x14ac:dyDescent="0.3">
      <c r="A86" s="371"/>
      <c r="B86" s="372" t="s">
        <v>2198</v>
      </c>
      <c r="C86" s="373" t="s">
        <v>2199</v>
      </c>
      <c r="D86" s="374"/>
      <c r="E86" s="374"/>
      <c r="F86" s="375"/>
      <c r="G86" s="375">
        <f ca="1">(G83/G85)*1000000</f>
        <v>-1353.9378375832143</v>
      </c>
      <c r="H86" s="375">
        <f ca="1">(H83/H85)*1000000</f>
        <v>-747.99290191411728</v>
      </c>
      <c r="I86" s="375">
        <f ca="1">(I83/I85)*1000000</f>
        <v>-157.87796415298371</v>
      </c>
      <c r="J86" s="375">
        <f ca="1">(J83/J85)*1000000</f>
        <v>769.39132870050594</v>
      </c>
      <c r="Q86" s="259"/>
      <c r="U86" s="259"/>
      <c r="AB86" s="350"/>
      <c r="AC86" s="350"/>
      <c r="AD86" s="350"/>
      <c r="AE86" s="700"/>
      <c r="AO86" s="259"/>
    </row>
    <row r="87" spans="1:41" s="149" customFormat="1" ht="13" x14ac:dyDescent="0.3">
      <c r="A87" s="366"/>
      <c r="B87" s="377" t="s">
        <v>2200</v>
      </c>
      <c r="C87" s="345" t="s">
        <v>2201</v>
      </c>
      <c r="D87" s="369"/>
      <c r="E87" s="370"/>
      <c r="F87" s="378"/>
      <c r="G87" s="379">
        <v>0.7</v>
      </c>
      <c r="H87" s="378">
        <v>0.7</v>
      </c>
      <c r="I87" s="378">
        <v>0.7</v>
      </c>
      <c r="J87" s="378">
        <v>0.7</v>
      </c>
      <c r="Q87" s="259"/>
      <c r="U87" s="259"/>
      <c r="AE87" s="259"/>
      <c r="AO87" s="259"/>
    </row>
    <row r="88" spans="1:41" s="149" customFormat="1" ht="13" x14ac:dyDescent="0.3">
      <c r="A88" s="380"/>
      <c r="B88" s="367" t="s">
        <v>2202</v>
      </c>
      <c r="C88" s="381" t="s">
        <v>2203</v>
      </c>
      <c r="D88" s="382"/>
      <c r="E88" s="367"/>
      <c r="F88" s="383"/>
      <c r="G88" s="384">
        <f ca="1">G86/G87</f>
        <v>-1934.1969108331634</v>
      </c>
      <c r="H88" s="385">
        <f ca="1">H86/H87</f>
        <v>-1068.5612884487391</v>
      </c>
      <c r="I88" s="385">
        <f ca="1">I86/I87</f>
        <v>-225.53994878997673</v>
      </c>
      <c r="J88" s="385">
        <f ca="1">J86/J87</f>
        <v>1099.1304695721515</v>
      </c>
      <c r="Q88" s="259"/>
      <c r="U88" s="259"/>
      <c r="AE88" s="259"/>
      <c r="AO88" s="259"/>
    </row>
    <row r="89" spans="1:41" s="149" customFormat="1" ht="14" x14ac:dyDescent="0.3">
      <c r="A89" s="361" t="s">
        <v>2204</v>
      </c>
      <c r="B89" s="362" t="s">
        <v>2205</v>
      </c>
      <c r="C89" s="363"/>
      <c r="D89" s="364"/>
      <c r="E89" s="363"/>
      <c r="F89" s="386"/>
      <c r="G89" s="387"/>
      <c r="H89" s="388"/>
      <c r="I89" s="388"/>
      <c r="J89" s="388"/>
      <c r="M89" s="305"/>
      <c r="N89" s="306"/>
      <c r="O89" s="306"/>
      <c r="P89" s="306"/>
      <c r="Q89" s="307"/>
      <c r="R89" s="306"/>
      <c r="S89" s="306"/>
      <c r="T89" s="306"/>
      <c r="U89" s="307"/>
      <c r="V89" s="306"/>
      <c r="W89" s="306"/>
      <c r="X89" s="306"/>
      <c r="Y89" s="306"/>
      <c r="Z89" s="306"/>
      <c r="AA89" s="306"/>
      <c r="AE89" s="259"/>
      <c r="AO89" s="259"/>
    </row>
    <row r="90" spans="1:41" s="149" customFormat="1" ht="14" x14ac:dyDescent="0.3">
      <c r="A90" s="366"/>
      <c r="B90" s="367" t="s">
        <v>2196</v>
      </c>
      <c r="C90" s="368" t="s">
        <v>2197</v>
      </c>
      <c r="D90" s="369"/>
      <c r="E90" s="370"/>
      <c r="F90" s="734">
        <f>F71</f>
        <v>13157.733662968127</v>
      </c>
      <c r="G90" s="734">
        <f t="shared" ref="G90:J90" si="151">G71</f>
        <v>13157.733662968127</v>
      </c>
      <c r="H90" s="734">
        <f t="shared" si="151"/>
        <v>13105.181622100454</v>
      </c>
      <c r="I90" s="734">
        <f t="shared" si="151"/>
        <v>13039.78663481987</v>
      </c>
      <c r="J90" s="734">
        <f t="shared" si="151"/>
        <v>12922.896893724639</v>
      </c>
      <c r="M90" s="305"/>
      <c r="N90" s="306">
        <f>N71</f>
        <v>13480.966804028314</v>
      </c>
      <c r="O90" s="306">
        <f t="shared" ref="O90" si="152">N90+(N90*O$22/100)</f>
        <v>13170.904567535663</v>
      </c>
      <c r="P90" s="306">
        <f t="shared" ref="P90" si="153">O90+(O90*P$22/100)</f>
        <v>13157.733662968127</v>
      </c>
      <c r="Q90" s="307">
        <f t="shared" ref="Q90" si="154">P90+(P90*Q$22/100)</f>
        <v>13157.733662968127</v>
      </c>
      <c r="R90" s="306">
        <f t="shared" ref="R90" si="155">Q90+(Q90*R$22/100)</f>
        <v>13157.733662968127</v>
      </c>
      <c r="S90" s="306">
        <f t="shared" ref="S90" si="156">R90+(R90*S$22/100)</f>
        <v>13157.733662968127</v>
      </c>
      <c r="T90" s="306">
        <f t="shared" ref="T90" si="157">S90+(S90*T$22/100)</f>
        <v>13157.733662968127</v>
      </c>
      <c r="U90" s="307">
        <f t="shared" ref="U90" si="158">T90+(T90*U$22/100)</f>
        <v>13157.733662968127</v>
      </c>
      <c r="V90" s="306">
        <f t="shared" ref="V90" si="159">U90+(U90*V$22/100)</f>
        <v>13157.733662968127</v>
      </c>
      <c r="W90" s="306">
        <f t="shared" ref="W90" si="160">V90+(V90*W$22/100)</f>
        <v>13144.575929305158</v>
      </c>
      <c r="X90" s="306">
        <f t="shared" ref="X90" si="161">W90+(W90*X$22/100)</f>
        <v>13131.431353375852</v>
      </c>
      <c r="Y90" s="306">
        <f t="shared" ref="Y90" si="162">X90+(X90*Y$22/100)</f>
        <v>13118.299922022476</v>
      </c>
      <c r="Z90" s="306">
        <f t="shared" ref="Z90" si="163">Y90+(Y90*Z$22/100)</f>
        <v>13105.181622100454</v>
      </c>
      <c r="AA90" s="306">
        <f>Z90+(Z90*AA$22/100)</f>
        <v>13092.076440478353</v>
      </c>
      <c r="AB90" s="149">
        <f t="shared" ref="AB90" si="164">AA90+(AA90*AB$22/100)</f>
        <v>13078.984364037875</v>
      </c>
      <c r="AC90" s="149">
        <f t="shared" ref="AC90" si="165">AB90+(AB90*AC$22/100)</f>
        <v>13065.905379673837</v>
      </c>
      <c r="AD90" s="149">
        <f t="shared" ref="AD90" si="166">AC90+(AC90*AD$22/100)</f>
        <v>13052.839474294164</v>
      </c>
      <c r="AE90" s="259">
        <f t="shared" ref="AE90" si="167">AD90+(AD90*AE$22/100)</f>
        <v>13039.78663481987</v>
      </c>
      <c r="AF90" s="149">
        <f t="shared" ref="AF90" si="168">AE90+(AE90*AF$22/100)</f>
        <v>13026.74684818505</v>
      </c>
      <c r="AG90" s="149">
        <f t="shared" ref="AG90" si="169">AF90+(AF90*AG$22/100)</f>
        <v>13013.720101336865</v>
      </c>
      <c r="AH90" s="149">
        <f t="shared" ref="AH90" si="170">AG90+(AG90*AH$22/100)</f>
        <v>13000.706381235528</v>
      </c>
      <c r="AI90" s="149">
        <f t="shared" ref="AI90" si="171">AH90+(AH90*AI$22/100)</f>
        <v>12987.705674854293</v>
      </c>
      <c r="AJ90" s="149">
        <f t="shared" ref="AJ90" si="172">AI90+(AI90*AJ$22/100)</f>
        <v>12974.717969179439</v>
      </c>
      <c r="AK90" s="149">
        <f t="shared" ref="AK90" si="173">AJ90+(AJ90*AK$22/100)</f>
        <v>12961.743251210259</v>
      </c>
      <c r="AL90" s="149">
        <f t="shared" ref="AL90" si="174">AK90+(AK90*AL$22/100)</f>
        <v>12948.781507959049</v>
      </c>
      <c r="AM90" s="149">
        <f t="shared" ref="AM90" si="175">AL90+(AL90*AM$22/100)</f>
        <v>12935.83272645109</v>
      </c>
      <c r="AN90" s="149">
        <f t="shared" ref="AN90" si="176">AM90+(AM90*AN$22/100)</f>
        <v>12922.896893724639</v>
      </c>
      <c r="AO90" s="259">
        <f t="shared" ref="AO90" si="177">AN90+(AN90*AO$22/100)</f>
        <v>12909.973996830915</v>
      </c>
    </row>
    <row r="91" spans="1:41" s="149" customFormat="1" ht="13" x14ac:dyDescent="0.3">
      <c r="A91" s="371"/>
      <c r="B91" s="372" t="s">
        <v>2198</v>
      </c>
      <c r="C91" s="373" t="s">
        <v>2206</v>
      </c>
      <c r="D91" s="374"/>
      <c r="E91" s="374"/>
      <c r="F91" s="389"/>
      <c r="G91" s="375">
        <f ca="1">(G83/G90)*1000000</f>
        <v>-1056.4952031103048</v>
      </c>
      <c r="H91" s="375">
        <f ca="1">(H83/H90)*1000000</f>
        <v>-583.66853403212622</v>
      </c>
      <c r="I91" s="375">
        <f ca="1">(I83/I90)*1000000</f>
        <v>-123.19421702711405</v>
      </c>
      <c r="J91" s="375">
        <f ca="1">(J83/J90)*1000000</f>
        <v>600.36600316725378</v>
      </c>
      <c r="Q91" s="259"/>
      <c r="U91" s="259"/>
      <c r="AE91" s="259"/>
      <c r="AO91" s="259"/>
    </row>
    <row r="92" spans="1:41" s="149" customFormat="1" ht="13" x14ac:dyDescent="0.3">
      <c r="A92" s="366"/>
      <c r="B92" s="377" t="s">
        <v>2200</v>
      </c>
      <c r="C92" s="345" t="s">
        <v>2201</v>
      </c>
      <c r="D92" s="369"/>
      <c r="E92" s="370"/>
      <c r="F92" s="390"/>
      <c r="G92" s="391">
        <v>0.7</v>
      </c>
      <c r="H92" s="391">
        <v>0.7</v>
      </c>
      <c r="I92" s="379">
        <v>0.7</v>
      </c>
      <c r="J92" s="391">
        <v>0.7</v>
      </c>
      <c r="Q92" s="259"/>
      <c r="U92" s="259"/>
      <c r="AE92" s="259"/>
      <c r="AO92" s="259"/>
    </row>
    <row r="93" spans="1:41" s="149" customFormat="1" ht="13" x14ac:dyDescent="0.3">
      <c r="A93" s="380"/>
      <c r="B93" s="367" t="s">
        <v>2202</v>
      </c>
      <c r="C93" s="381" t="s">
        <v>2203</v>
      </c>
      <c r="D93" s="382"/>
      <c r="E93" s="367"/>
      <c r="F93" s="392"/>
      <c r="G93" s="385">
        <f ca="1">G91/G92</f>
        <v>-1509.2788615861498</v>
      </c>
      <c r="H93" s="385">
        <f ca="1">H91/H92</f>
        <v>-833.81219147446609</v>
      </c>
      <c r="I93" s="384">
        <f ca="1">I91/I92</f>
        <v>-175.99173861016294</v>
      </c>
      <c r="J93" s="385">
        <f ca="1">J91/J92</f>
        <v>857.66571881036259</v>
      </c>
      <c r="Q93" s="259"/>
      <c r="U93" s="259"/>
      <c r="AE93" s="259"/>
      <c r="AO93" s="259"/>
    </row>
    <row r="94" spans="1:41" s="149" customFormat="1" ht="13" x14ac:dyDescent="0.3">
      <c r="A94" s="255"/>
      <c r="B94" s="393"/>
      <c r="C94" s="368"/>
      <c r="D94" s="369"/>
      <c r="E94" s="393"/>
      <c r="F94" s="394"/>
      <c r="G94" s="394"/>
      <c r="H94" s="394"/>
      <c r="I94" s="394"/>
      <c r="J94" s="394"/>
      <c r="Q94" s="259"/>
      <c r="U94" s="259"/>
      <c r="AE94" s="259"/>
      <c r="AO94" s="259"/>
    </row>
    <row r="95" spans="1:41" s="149" customFormat="1" ht="13" x14ac:dyDescent="0.3">
      <c r="A95" s="255"/>
      <c r="B95" s="393"/>
      <c r="C95" s="368"/>
      <c r="D95" s="369"/>
      <c r="E95" s="393"/>
      <c r="F95" s="394"/>
      <c r="G95" s="394"/>
      <c r="H95" s="394"/>
      <c r="I95" s="394"/>
      <c r="J95" s="394"/>
      <c r="Q95" s="259"/>
      <c r="U95" s="259"/>
      <c r="AE95" s="259"/>
      <c r="AO95" s="259"/>
    </row>
    <row r="96" spans="1:41" s="149" customFormat="1" ht="13" x14ac:dyDescent="0.3">
      <c r="A96" s="261" t="s">
        <v>2405</v>
      </c>
      <c r="B96" s="255"/>
      <c r="C96" s="255"/>
      <c r="D96" s="256"/>
      <c r="E96" s="255"/>
      <c r="F96" s="291"/>
      <c r="G96" s="291"/>
      <c r="H96" s="291"/>
      <c r="I96" s="291"/>
      <c r="J96" s="291"/>
      <c r="Q96" s="259"/>
      <c r="U96" s="259"/>
      <c r="AE96" s="259"/>
      <c r="AO96" s="259"/>
    </row>
    <row r="97" spans="1:41" s="149" customFormat="1" ht="13" x14ac:dyDescent="0.3">
      <c r="A97" s="340"/>
      <c r="B97" s="341"/>
      <c r="C97" s="341"/>
      <c r="D97" s="341"/>
      <c r="E97" s="341"/>
      <c r="F97" s="342">
        <f>F78</f>
        <v>2026</v>
      </c>
      <c r="G97" s="342">
        <f t="shared" ref="G97:J97" si="178">G78</f>
        <v>2031</v>
      </c>
      <c r="H97" s="342">
        <f t="shared" si="178"/>
        <v>2036</v>
      </c>
      <c r="I97" s="342">
        <f t="shared" si="178"/>
        <v>2041</v>
      </c>
      <c r="J97" s="342">
        <f t="shared" si="178"/>
        <v>2050</v>
      </c>
      <c r="Q97" s="259"/>
      <c r="U97" s="259"/>
      <c r="AE97" s="259"/>
      <c r="AO97" s="259"/>
    </row>
    <row r="98" spans="1:41" s="149" customFormat="1" ht="13" x14ac:dyDescent="0.3">
      <c r="A98" s="344" t="s">
        <v>2185</v>
      </c>
      <c r="B98" s="345" t="s">
        <v>2186</v>
      </c>
      <c r="C98" s="345"/>
      <c r="D98" s="346"/>
      <c r="E98" s="345"/>
      <c r="F98" s="347">
        <f ca="1">F60-F79</f>
        <v>857.25634067413148</v>
      </c>
      <c r="G98" s="347">
        <f t="shared" ref="G98:J98" ca="1" si="179">G60-G79</f>
        <v>881.70982052909994</v>
      </c>
      <c r="H98" s="347">
        <f t="shared" ca="1" si="179"/>
        <v>918.68998001313003</v>
      </c>
      <c r="I98" s="347">
        <f t="shared" ref="I98" ca="1" si="180">I60-I79</f>
        <v>945.25581688887246</v>
      </c>
      <c r="J98" s="347">
        <f t="shared" ca="1" si="179"/>
        <v>992.36889477353645</v>
      </c>
      <c r="Q98" s="259"/>
      <c r="U98" s="259"/>
      <c r="AE98" s="259"/>
      <c r="AO98" s="259"/>
    </row>
    <row r="99" spans="1:41" s="149" customFormat="1" ht="13" x14ac:dyDescent="0.3">
      <c r="A99" s="344" t="s">
        <v>2187</v>
      </c>
      <c r="B99" s="345" t="s">
        <v>2353</v>
      </c>
      <c r="C99" s="345"/>
      <c r="D99" s="346"/>
      <c r="E99" s="345"/>
      <c r="F99" s="347">
        <f ca="1">F61-F80</f>
        <v>711.49230234229469</v>
      </c>
      <c r="G99" s="347">
        <f t="shared" ref="G99:J99" ca="1" si="181">G61-G80</f>
        <v>711.49230234229469</v>
      </c>
      <c r="H99" s="347">
        <f t="shared" ca="1" si="181"/>
        <v>711.49230234229469</v>
      </c>
      <c r="I99" s="347">
        <f t="shared" ref="I99" ca="1" si="182">I61-I80</f>
        <v>704.40931124263511</v>
      </c>
      <c r="J99" s="347">
        <f t="shared" ca="1" si="181"/>
        <v>698.09492709494089</v>
      </c>
      <c r="Q99" s="259"/>
      <c r="U99" s="259"/>
      <c r="AE99" s="259"/>
      <c r="AO99" s="259"/>
    </row>
    <row r="100" spans="1:41" s="149" customFormat="1" ht="13" x14ac:dyDescent="0.3">
      <c r="A100" s="344" t="s">
        <v>2188</v>
      </c>
      <c r="B100" s="345" t="s">
        <v>2189</v>
      </c>
      <c r="C100" s="345"/>
      <c r="D100" s="346"/>
      <c r="E100" s="345"/>
      <c r="F100" s="347"/>
      <c r="G100" s="347">
        <f ca="1">G62-G81</f>
        <v>170.21751818680519</v>
      </c>
      <c r="H100" s="347">
        <f t="shared" ref="H100:J100" ca="1" si="183">H62-H81</f>
        <v>207.19767767083525</v>
      </c>
      <c r="I100" s="347">
        <f t="shared" ref="I100" ca="1" si="184">I62-I81</f>
        <v>240.84650564623729</v>
      </c>
      <c r="J100" s="347">
        <f t="shared" ca="1" si="183"/>
        <v>294.27396767859557</v>
      </c>
      <c r="Q100" s="259"/>
      <c r="U100" s="259"/>
      <c r="AE100" s="259"/>
      <c r="AO100" s="259"/>
    </row>
    <row r="101" spans="1:41" s="149" customFormat="1" ht="13" x14ac:dyDescent="0.3">
      <c r="A101" s="351" t="s">
        <v>2190</v>
      </c>
      <c r="B101" s="352" t="s">
        <v>2191</v>
      </c>
      <c r="C101" s="352"/>
      <c r="D101" s="353"/>
      <c r="E101" s="352"/>
      <c r="F101" s="354"/>
      <c r="G101" s="354">
        <f>G63-G82</f>
        <v>73.886944199253136</v>
      </c>
      <c r="H101" s="354">
        <f t="shared" ref="H101:J101" si="185">H63-H82</f>
        <v>73.886944199253136</v>
      </c>
      <c r="I101" s="354">
        <f t="shared" ref="I101" si="186">I63-I82</f>
        <v>73.591839448647434</v>
      </c>
      <c r="J101" s="354">
        <f t="shared" si="185"/>
        <v>73.224615434248179</v>
      </c>
      <c r="Q101" s="259"/>
      <c r="U101" s="259"/>
      <c r="AE101" s="259"/>
      <c r="AO101" s="259"/>
    </row>
    <row r="102" spans="1:41" s="149" customFormat="1" ht="13" x14ac:dyDescent="0.3">
      <c r="A102" s="355" t="s">
        <v>2192</v>
      </c>
      <c r="B102" s="356" t="s">
        <v>2193</v>
      </c>
      <c r="C102" s="357"/>
      <c r="D102" s="358"/>
      <c r="E102" s="357"/>
      <c r="F102" s="359"/>
      <c r="G102" s="360">
        <f ca="1">G64-G83</f>
        <v>96.330573987552057</v>
      </c>
      <c r="H102" s="360">
        <f t="shared" ref="H102:J102" ca="1" si="187">H64-H83</f>
        <v>133.3107334715821</v>
      </c>
      <c r="I102" s="360">
        <f t="shared" ref="I102" ca="1" si="188">I64-I83</f>
        <v>167.25466619758987</v>
      </c>
      <c r="J102" s="360">
        <f t="shared" ca="1" si="187"/>
        <v>221.04935224434738</v>
      </c>
      <c r="Q102" s="259"/>
      <c r="U102" s="259"/>
      <c r="AE102" s="259"/>
      <c r="AO102" s="259"/>
    </row>
    <row r="103" spans="1:41" s="149" customFormat="1" ht="13" x14ac:dyDescent="0.3">
      <c r="A103" s="361" t="s">
        <v>2194</v>
      </c>
      <c r="B103" s="362" t="s">
        <v>2195</v>
      </c>
      <c r="C103" s="363"/>
      <c r="D103" s="364"/>
      <c r="E103" s="363"/>
      <c r="F103" s="365"/>
      <c r="G103" s="347"/>
      <c r="H103" s="347"/>
      <c r="I103" s="347"/>
      <c r="J103" s="347"/>
      <c r="Q103" s="259"/>
      <c r="U103" s="259"/>
      <c r="AE103" s="259"/>
      <c r="AO103" s="259"/>
    </row>
    <row r="104" spans="1:41" s="149" customFormat="1" ht="14" x14ac:dyDescent="0.3">
      <c r="A104" s="366"/>
      <c r="B104" s="367" t="s">
        <v>2196</v>
      </c>
      <c r="C104" s="368" t="s">
        <v>2197</v>
      </c>
      <c r="D104" s="369"/>
      <c r="E104" s="370"/>
      <c r="F104" s="734">
        <f>F85</f>
        <v>10267.149726417505</v>
      </c>
      <c r="G104" s="734">
        <f t="shared" ref="G104:J104" si="189">G85</f>
        <v>10267.149726417505</v>
      </c>
      <c r="H104" s="734">
        <f t="shared" si="189"/>
        <v>10226.142689351862</v>
      </c>
      <c r="I104" s="734">
        <f t="shared" si="189"/>
        <v>10175.114135121692</v>
      </c>
      <c r="J104" s="734">
        <f t="shared" si="189"/>
        <v>10083.903558585658</v>
      </c>
      <c r="M104" s="305"/>
      <c r="N104" s="306">
        <f>N85</f>
        <v>10519.372726275411</v>
      </c>
      <c r="O104" s="306">
        <f t="shared" ref="O104" si="190">N104+(N104*O$22/100)</f>
        <v>10277.427153571076</v>
      </c>
      <c r="P104" s="306">
        <f t="shared" ref="P104" si="191">O104+(O104*P$22/100)</f>
        <v>10267.149726417505</v>
      </c>
      <c r="Q104" s="307">
        <f t="shared" ref="Q104" si="192">P104+(P104*Q$22/100)</f>
        <v>10267.149726417505</v>
      </c>
      <c r="R104" s="306">
        <f t="shared" ref="R104" si="193">Q104+(Q104*R$22/100)</f>
        <v>10267.149726417505</v>
      </c>
      <c r="S104" s="306">
        <f t="shared" ref="S104" si="194">R104+(R104*S$22/100)</f>
        <v>10267.149726417505</v>
      </c>
      <c r="T104" s="306">
        <f t="shared" ref="T104" si="195">S104+(S104*T$22/100)</f>
        <v>10267.149726417505</v>
      </c>
      <c r="U104" s="307">
        <f t="shared" ref="U104" si="196">T104+(T104*U$22/100)</f>
        <v>10267.149726417505</v>
      </c>
      <c r="V104" s="306">
        <f t="shared" ref="V104" si="197">U104+(U104*V$22/100)</f>
        <v>10267.149726417505</v>
      </c>
      <c r="W104" s="306">
        <f t="shared" ref="W104" si="198">V104+(V104*W$22/100)</f>
        <v>10256.882576691087</v>
      </c>
      <c r="X104" s="306">
        <f t="shared" ref="X104" si="199">W104+(W104*X$22/100)</f>
        <v>10246.625694114397</v>
      </c>
      <c r="Y104" s="306">
        <f t="shared" ref="Y104" si="200">X104+(X104*Y$22/100)</f>
        <v>10236.379068420281</v>
      </c>
      <c r="Z104" s="306">
        <f t="shared" ref="Z104" si="201">Y104+(Y104*Z$22/100)</f>
        <v>10226.142689351862</v>
      </c>
      <c r="AA104" s="306">
        <f t="shared" ref="AA104" si="202">Z104+(Z104*AA$22/100)</f>
        <v>10215.916546662511</v>
      </c>
      <c r="AB104" s="149">
        <f t="shared" ref="AB104" si="203">AA104+(AA104*AB$22/100)</f>
        <v>10205.700630115849</v>
      </c>
      <c r="AC104" s="149">
        <f t="shared" ref="AC104" si="204">AB104+(AB104*AC$22/100)</f>
        <v>10195.494929485732</v>
      </c>
      <c r="AD104" s="149">
        <f t="shared" ref="AD104" si="205">AC104+(AC104*AD$22/100)</f>
        <v>10185.299434556247</v>
      </c>
      <c r="AE104" s="259">
        <f t="shared" ref="AE104" si="206">AD104+(AD104*AE$22/100)</f>
        <v>10175.114135121692</v>
      </c>
      <c r="AF104" s="149">
        <f t="shared" ref="AF104" si="207">AE104+(AE104*AF$22/100)</f>
        <v>10164.939020986571</v>
      </c>
      <c r="AG104" s="149">
        <f t="shared" ref="AG104" si="208">AF104+(AF104*AG$22/100)</f>
        <v>10154.774081965585</v>
      </c>
      <c r="AH104" s="149">
        <f t="shared" ref="AH104" si="209">AG104+(AG104*AH$22/100)</f>
        <v>10144.619307883619</v>
      </c>
      <c r="AI104" s="149">
        <f t="shared" ref="AI104" si="210">AH104+(AH104*AI$22/100)</f>
        <v>10134.474688575736</v>
      </c>
      <c r="AJ104" s="149">
        <f t="shared" ref="AJ104" si="211">AI104+(AI104*AJ$22/100)</f>
        <v>10124.340213887161</v>
      </c>
      <c r="AK104" s="149">
        <f t="shared" ref="AK104" si="212">AJ104+(AJ104*AK$22/100)</f>
        <v>10114.215873673273</v>
      </c>
      <c r="AL104" s="149">
        <f t="shared" ref="AL104" si="213">AK104+(AK104*AL$22/100)</f>
        <v>10104.1016577996</v>
      </c>
      <c r="AM104" s="149">
        <f t="shared" ref="AM104" si="214">AL104+(AL104*AM$22/100)</f>
        <v>10093.9975561418</v>
      </c>
      <c r="AN104" s="149">
        <f t="shared" ref="AN104" si="215">AM104+(AM104*AN$22/100)</f>
        <v>10083.903558585658</v>
      </c>
      <c r="AO104" s="259">
        <f t="shared" ref="AO104" si="216">AN104+(AN104*AO$22/100)</f>
        <v>10073.819655027073</v>
      </c>
    </row>
    <row r="105" spans="1:41" s="149" customFormat="1" ht="13" x14ac:dyDescent="0.3">
      <c r="A105" s="371"/>
      <c r="B105" s="372" t="s">
        <v>2198</v>
      </c>
      <c r="C105" s="373" t="s">
        <v>2199</v>
      </c>
      <c r="D105" s="374"/>
      <c r="E105" s="374"/>
      <c r="F105" s="375"/>
      <c r="G105" s="375">
        <f ca="1">(G102/G104)*1000000</f>
        <v>9382.4066614799904</v>
      </c>
      <c r="H105" s="375">
        <f ca="1">(H102/H104)*1000000</f>
        <v>13036.26768384467</v>
      </c>
      <c r="I105" s="375">
        <f ca="1">(I102/I104)*1000000</f>
        <v>16437.620647445401</v>
      </c>
      <c r="J105" s="375">
        <f ca="1">(J102/J104)*1000000</f>
        <v>21921.010148509511</v>
      </c>
      <c r="Q105" s="259"/>
      <c r="U105" s="259"/>
      <c r="AB105" s="350"/>
      <c r="AC105" s="350"/>
      <c r="AD105" s="350"/>
      <c r="AE105" s="700"/>
      <c r="AO105" s="259"/>
    </row>
    <row r="106" spans="1:41" s="149" customFormat="1" ht="13" x14ac:dyDescent="0.3">
      <c r="A106" s="366"/>
      <c r="B106" s="377" t="s">
        <v>2200</v>
      </c>
      <c r="C106" s="345" t="s">
        <v>2201</v>
      </c>
      <c r="D106" s="369"/>
      <c r="E106" s="370"/>
      <c r="F106" s="378"/>
      <c r="G106" s="379">
        <v>0.7</v>
      </c>
      <c r="H106" s="378">
        <v>0.7</v>
      </c>
      <c r="I106" s="378">
        <v>0.7</v>
      </c>
      <c r="J106" s="378">
        <v>0.7</v>
      </c>
      <c r="Q106" s="259"/>
      <c r="U106" s="259"/>
      <c r="AE106" s="259"/>
      <c r="AO106" s="259"/>
    </row>
    <row r="107" spans="1:41" s="149" customFormat="1" ht="13" x14ac:dyDescent="0.3">
      <c r="A107" s="380"/>
      <c r="B107" s="367" t="s">
        <v>2202</v>
      </c>
      <c r="C107" s="381" t="s">
        <v>2203</v>
      </c>
      <c r="D107" s="382"/>
      <c r="E107" s="367"/>
      <c r="F107" s="383"/>
      <c r="G107" s="384">
        <f ca="1">G105/G106</f>
        <v>13403.438087828559</v>
      </c>
      <c r="H107" s="385">
        <f ca="1">H105/H106</f>
        <v>18623.239548349527</v>
      </c>
      <c r="I107" s="385">
        <f ca="1">I105/I106</f>
        <v>23482.31521063629</v>
      </c>
      <c r="J107" s="385">
        <f ca="1">J105/J106</f>
        <v>31315.728783585018</v>
      </c>
      <c r="Q107" s="259"/>
      <c r="U107" s="259"/>
      <c r="AE107" s="259"/>
      <c r="AO107" s="259"/>
    </row>
    <row r="108" spans="1:41" s="149" customFormat="1" ht="14" x14ac:dyDescent="0.3">
      <c r="A108" s="361" t="s">
        <v>2204</v>
      </c>
      <c r="B108" s="362" t="s">
        <v>2205</v>
      </c>
      <c r="C108" s="363"/>
      <c r="D108" s="364"/>
      <c r="E108" s="363"/>
      <c r="F108" s="386"/>
      <c r="G108" s="387"/>
      <c r="H108" s="388"/>
      <c r="I108" s="388"/>
      <c r="J108" s="388"/>
      <c r="M108" s="305"/>
      <c r="N108" s="306"/>
      <c r="O108" s="306"/>
      <c r="P108" s="306"/>
      <c r="Q108" s="307"/>
      <c r="R108" s="306"/>
      <c r="S108" s="306"/>
      <c r="T108" s="306"/>
      <c r="U108" s="307"/>
      <c r="V108" s="306"/>
      <c r="W108" s="306"/>
      <c r="X108" s="306"/>
      <c r="Y108" s="306"/>
      <c r="Z108" s="306"/>
      <c r="AA108" s="306"/>
      <c r="AE108" s="259"/>
      <c r="AO108" s="259"/>
    </row>
    <row r="109" spans="1:41" s="149" customFormat="1" ht="14" x14ac:dyDescent="0.3">
      <c r="A109" s="366"/>
      <c r="B109" s="367" t="s">
        <v>2196</v>
      </c>
      <c r="C109" s="368" t="s">
        <v>2197</v>
      </c>
      <c r="D109" s="369"/>
      <c r="E109" s="370"/>
      <c r="F109" s="734">
        <f>F90</f>
        <v>13157.733662968127</v>
      </c>
      <c r="G109" s="734">
        <f t="shared" ref="G109:J109" si="217">G90</f>
        <v>13157.733662968127</v>
      </c>
      <c r="H109" s="734">
        <f t="shared" si="217"/>
        <v>13105.181622100454</v>
      </c>
      <c r="I109" s="734">
        <f t="shared" si="217"/>
        <v>13039.78663481987</v>
      </c>
      <c r="J109" s="734">
        <f t="shared" si="217"/>
        <v>12922.896893724639</v>
      </c>
      <c r="M109" s="305"/>
      <c r="N109" s="306">
        <f>N90</f>
        <v>13480.966804028314</v>
      </c>
      <c r="O109" s="306">
        <f t="shared" ref="O109" si="218">N109+(N109*O$22/100)</f>
        <v>13170.904567535663</v>
      </c>
      <c r="P109" s="306">
        <f t="shared" ref="P109" si="219">O109+(O109*P$22/100)</f>
        <v>13157.733662968127</v>
      </c>
      <c r="Q109" s="307">
        <f t="shared" ref="Q109" si="220">P109+(P109*Q$22/100)</f>
        <v>13157.733662968127</v>
      </c>
      <c r="R109" s="306">
        <f t="shared" ref="R109" si="221">Q109+(Q109*R$22/100)</f>
        <v>13157.733662968127</v>
      </c>
      <c r="S109" s="306">
        <f t="shared" ref="S109" si="222">R109+(R109*S$22/100)</f>
        <v>13157.733662968127</v>
      </c>
      <c r="T109" s="306">
        <f t="shared" ref="T109" si="223">S109+(S109*T$22/100)</f>
        <v>13157.733662968127</v>
      </c>
      <c r="U109" s="307">
        <f t="shared" ref="U109" si="224">T109+(T109*U$22/100)</f>
        <v>13157.733662968127</v>
      </c>
      <c r="V109" s="306">
        <f t="shared" ref="V109" si="225">U109+(U109*V$22/100)</f>
        <v>13157.733662968127</v>
      </c>
      <c r="W109" s="306">
        <f t="shared" ref="W109" si="226">V109+(V109*W$22/100)</f>
        <v>13144.575929305158</v>
      </c>
      <c r="X109" s="306">
        <f t="shared" ref="X109" si="227">W109+(W109*X$22/100)</f>
        <v>13131.431353375852</v>
      </c>
      <c r="Y109" s="306">
        <f t="shared" ref="Y109" si="228">X109+(X109*Y$22/100)</f>
        <v>13118.299922022476</v>
      </c>
      <c r="Z109" s="306">
        <f t="shared" ref="Z109" si="229">Y109+(Y109*Z$22/100)</f>
        <v>13105.181622100454</v>
      </c>
      <c r="AA109" s="306">
        <f>Z109+(Z109*AA$22/100)</f>
        <v>13092.076440478353</v>
      </c>
      <c r="AB109" s="149">
        <f t="shared" ref="AB109" si="230">AA109+(AA109*AB$22/100)</f>
        <v>13078.984364037875</v>
      </c>
      <c r="AC109" s="149">
        <f t="shared" ref="AC109" si="231">AB109+(AB109*AC$22/100)</f>
        <v>13065.905379673837</v>
      </c>
      <c r="AD109" s="149">
        <f t="shared" ref="AD109" si="232">AC109+(AC109*AD$22/100)</f>
        <v>13052.839474294164</v>
      </c>
      <c r="AE109" s="259">
        <f t="shared" ref="AE109" si="233">AD109+(AD109*AE$22/100)</f>
        <v>13039.78663481987</v>
      </c>
      <c r="AF109" s="149">
        <f t="shared" ref="AF109" si="234">AE109+(AE109*AF$22/100)</f>
        <v>13026.74684818505</v>
      </c>
      <c r="AG109" s="149">
        <f t="shared" ref="AG109" si="235">AF109+(AF109*AG$22/100)</f>
        <v>13013.720101336865</v>
      </c>
      <c r="AH109" s="149">
        <f t="shared" ref="AH109" si="236">AG109+(AG109*AH$22/100)</f>
        <v>13000.706381235528</v>
      </c>
      <c r="AI109" s="149">
        <f t="shared" ref="AI109" si="237">AH109+(AH109*AI$22/100)</f>
        <v>12987.705674854293</v>
      </c>
      <c r="AJ109" s="149">
        <f t="shared" ref="AJ109" si="238">AI109+(AI109*AJ$22/100)</f>
        <v>12974.717969179439</v>
      </c>
      <c r="AK109" s="149">
        <f t="shared" ref="AK109" si="239">AJ109+(AJ109*AK$22/100)</f>
        <v>12961.743251210259</v>
      </c>
      <c r="AL109" s="149">
        <f t="shared" ref="AL109" si="240">AK109+(AK109*AL$22/100)</f>
        <v>12948.781507959049</v>
      </c>
      <c r="AM109" s="149">
        <f t="shared" ref="AM109" si="241">AL109+(AL109*AM$22/100)</f>
        <v>12935.83272645109</v>
      </c>
      <c r="AN109" s="149">
        <f t="shared" ref="AN109" si="242">AM109+(AM109*AN$22/100)</f>
        <v>12922.896893724639</v>
      </c>
      <c r="AO109" s="259">
        <f t="shared" ref="AO109" si="243">AN109+(AN109*AO$22/100)</f>
        <v>12909.973996830915</v>
      </c>
    </row>
    <row r="110" spans="1:41" s="149" customFormat="1" ht="13" x14ac:dyDescent="0.3">
      <c r="A110" s="371"/>
      <c r="B110" s="372" t="s">
        <v>2198</v>
      </c>
      <c r="C110" s="373" t="s">
        <v>2206</v>
      </c>
      <c r="D110" s="374"/>
      <c r="E110" s="374"/>
      <c r="F110" s="389"/>
      <c r="G110" s="375">
        <f ca="1">(G102/G109)*1000000</f>
        <v>7321.2132465236245</v>
      </c>
      <c r="H110" s="375">
        <f ca="1">(H102/H109)*1000000</f>
        <v>10172.368252170434</v>
      </c>
      <c r="I110" s="375">
        <f ca="1">(I102/I109)*1000000</f>
        <v>12826.487954256339</v>
      </c>
      <c r="J110" s="375">
        <f ca="1">(J102/J109)*1000000</f>
        <v>17105.247690375752</v>
      </c>
      <c r="Q110" s="259"/>
      <c r="U110" s="259"/>
      <c r="AE110" s="259"/>
      <c r="AO110" s="259"/>
    </row>
    <row r="111" spans="1:41" s="149" customFormat="1" ht="13" x14ac:dyDescent="0.3">
      <c r="A111" s="366"/>
      <c r="B111" s="377" t="s">
        <v>2200</v>
      </c>
      <c r="C111" s="345" t="s">
        <v>2201</v>
      </c>
      <c r="D111" s="369"/>
      <c r="E111" s="370"/>
      <c r="F111" s="390"/>
      <c r="G111" s="391">
        <v>0.7</v>
      </c>
      <c r="H111" s="391">
        <v>0.7</v>
      </c>
      <c r="I111" s="379">
        <v>0.7</v>
      </c>
      <c r="J111" s="391">
        <v>0.7</v>
      </c>
      <c r="Q111" s="259"/>
      <c r="U111" s="259"/>
      <c r="AE111" s="259"/>
      <c r="AO111" s="259"/>
    </row>
    <row r="112" spans="1:41" s="149" customFormat="1" ht="13" x14ac:dyDescent="0.3">
      <c r="A112" s="380"/>
      <c r="B112" s="367" t="s">
        <v>2202</v>
      </c>
      <c r="C112" s="381" t="s">
        <v>2203</v>
      </c>
      <c r="D112" s="382"/>
      <c r="E112" s="367"/>
      <c r="F112" s="392"/>
      <c r="G112" s="385">
        <f ca="1">G110/G111</f>
        <v>10458.876066462322</v>
      </c>
      <c r="H112" s="385">
        <f ca="1">H110/H111</f>
        <v>14531.954645957763</v>
      </c>
      <c r="I112" s="384">
        <f ca="1">I110/I111</f>
        <v>18323.554220366201</v>
      </c>
      <c r="J112" s="385">
        <f ca="1">J110/J111</f>
        <v>24436.068129108218</v>
      </c>
      <c r="Q112" s="259"/>
      <c r="U112" s="259"/>
      <c r="AE112" s="259"/>
      <c r="AO112" s="259"/>
    </row>
    <row r="113" spans="1:41" s="149" customFormat="1" ht="13" x14ac:dyDescent="0.3">
      <c r="A113" s="255"/>
      <c r="B113" s="393"/>
      <c r="C113" s="368"/>
      <c r="D113" s="369"/>
      <c r="E113" s="393"/>
      <c r="F113" s="394"/>
      <c r="G113" s="798"/>
      <c r="H113" s="798"/>
      <c r="I113" s="798"/>
      <c r="J113" s="798"/>
      <c r="Q113" s="259"/>
      <c r="U113" s="259"/>
      <c r="AE113" s="259"/>
      <c r="AO113" s="259"/>
    </row>
    <row r="114" spans="1:41" s="149" customFormat="1" x14ac:dyDescent="0.35">
      <c r="A114" s="395" t="s">
        <v>2207</v>
      </c>
      <c r="B114" s="255"/>
      <c r="C114" s="255"/>
      <c r="D114" s="256"/>
      <c r="E114" s="255"/>
      <c r="F114" s="291"/>
      <c r="G114" s="291"/>
      <c r="H114" s="291"/>
      <c r="I114" s="291"/>
      <c r="J114" s="291"/>
      <c r="L114"/>
      <c r="M114"/>
      <c r="N114"/>
      <c r="O114"/>
      <c r="P114"/>
      <c r="Q114"/>
      <c r="R114"/>
      <c r="U114" s="696"/>
      <c r="Z114" s="200"/>
      <c r="AE114" s="259"/>
      <c r="AO114" s="259"/>
    </row>
    <row r="115" spans="1:41" s="401" customFormat="1" ht="15.65" customHeight="1" x14ac:dyDescent="0.35">
      <c r="A115" s="397" t="s">
        <v>2208</v>
      </c>
      <c r="B115" s="398"/>
      <c r="C115" s="398"/>
      <c r="D115" s="399"/>
      <c r="E115" s="398"/>
      <c r="F115" s="398"/>
      <c r="G115" s="398"/>
      <c r="H115" s="398"/>
      <c r="I115" s="398"/>
      <c r="J115" s="398"/>
      <c r="K115" s="400"/>
      <c r="L115"/>
      <c r="M115"/>
      <c r="N115"/>
      <c r="O115"/>
      <c r="P115"/>
      <c r="Q115"/>
      <c r="R115"/>
      <c r="U115" s="699"/>
      <c r="Z115" s="402"/>
      <c r="AE115" s="403"/>
      <c r="AO115" s="403"/>
    </row>
    <row r="116" spans="1:41" s="401" customFormat="1" x14ac:dyDescent="0.35">
      <c r="A116" s="975" t="s">
        <v>2209</v>
      </c>
      <c r="B116" s="975"/>
      <c r="C116" s="975"/>
      <c r="D116" s="975"/>
      <c r="E116" s="975"/>
      <c r="F116" s="975"/>
      <c r="G116" s="975"/>
      <c r="H116" s="975"/>
      <c r="I116" s="975"/>
      <c r="J116" s="975"/>
      <c r="K116" s="400"/>
      <c r="L116"/>
      <c r="M116"/>
      <c r="N116"/>
      <c r="O116"/>
      <c r="P116"/>
      <c r="Q116"/>
      <c r="R116"/>
      <c r="U116" s="699"/>
      <c r="Z116" s="402"/>
      <c r="AE116" s="403"/>
      <c r="AO116" s="403"/>
    </row>
    <row r="117" spans="1:41" s="401" customFormat="1" ht="18" customHeight="1" x14ac:dyDescent="0.35">
      <c r="A117" s="397" t="s">
        <v>2210</v>
      </c>
      <c r="B117" s="398"/>
      <c r="C117" s="398"/>
      <c r="D117" s="399"/>
      <c r="E117" s="398"/>
      <c r="F117" s="398"/>
      <c r="G117" s="398"/>
      <c r="H117" s="398"/>
      <c r="I117" s="398"/>
      <c r="J117" s="398"/>
      <c r="K117" s="400"/>
      <c r="L117"/>
      <c r="M117"/>
      <c r="N117"/>
      <c r="O117"/>
      <c r="P117"/>
      <c r="Q117"/>
      <c r="R117"/>
      <c r="U117" s="699"/>
      <c r="Z117" s="402"/>
      <c r="AE117" s="403"/>
      <c r="AO117" s="403"/>
    </row>
    <row r="118" spans="1:41" s="405" customFormat="1" ht="13" customHeight="1" x14ac:dyDescent="0.35">
      <c r="A118" s="397" t="s">
        <v>2571</v>
      </c>
      <c r="B118" s="398"/>
      <c r="C118" s="398"/>
      <c r="D118" s="399"/>
      <c r="E118" s="398"/>
      <c r="F118" s="398"/>
      <c r="G118" s="398"/>
      <c r="H118" s="398"/>
      <c r="I118" s="398"/>
      <c r="J118" s="398"/>
      <c r="K118" s="404"/>
      <c r="L118"/>
      <c r="M118"/>
      <c r="N118"/>
      <c r="O118"/>
      <c r="P118"/>
      <c r="Q118"/>
      <c r="R118"/>
      <c r="U118" s="699"/>
      <c r="V118" s="401"/>
      <c r="Z118" s="406"/>
      <c r="AA118" s="401"/>
      <c r="AE118" s="403"/>
      <c r="AO118" s="403"/>
    </row>
    <row r="119" spans="1:41" s="405" customFormat="1" ht="18" customHeight="1" x14ac:dyDescent="0.35">
      <c r="A119" s="397" t="s">
        <v>2211</v>
      </c>
      <c r="B119" s="398"/>
      <c r="C119" s="398"/>
      <c r="D119" s="399"/>
      <c r="E119" s="398"/>
      <c r="F119" s="398"/>
      <c r="G119" s="398"/>
      <c r="H119" s="398"/>
      <c r="I119" s="398"/>
      <c r="J119" s="398"/>
      <c r="K119" s="404"/>
      <c r="L119"/>
      <c r="M119" s="434">
        <v>-17.832456984667459</v>
      </c>
      <c r="N119" s="434">
        <v>11.202163457607625</v>
      </c>
      <c r="O119" s="434">
        <v>94.62846986404945</v>
      </c>
      <c r="P119" s="434">
        <v>185.87306093050518</v>
      </c>
      <c r="Q119"/>
      <c r="R119"/>
      <c r="U119" s="699"/>
      <c r="V119" s="401"/>
      <c r="Z119" s="406"/>
      <c r="AA119" s="401"/>
      <c r="AE119" s="403"/>
      <c r="AO119" s="403"/>
    </row>
    <row r="120" spans="1:41" s="401" customFormat="1" ht="32.15" customHeight="1" x14ac:dyDescent="0.35">
      <c r="A120" s="973" t="s">
        <v>2586</v>
      </c>
      <c r="B120" s="973"/>
      <c r="C120" s="973"/>
      <c r="D120" s="973"/>
      <c r="E120" s="973"/>
      <c r="F120" s="973"/>
      <c r="G120" s="973"/>
      <c r="H120" s="973"/>
      <c r="I120" s="973"/>
      <c r="J120" s="973"/>
      <c r="K120" s="400"/>
      <c r="L120"/>
      <c r="M120" s="434">
        <v>-1792.4911710002868</v>
      </c>
      <c r="N120" s="434">
        <v>1122.6529272983971</v>
      </c>
      <c r="O120" s="434">
        <v>9483.4296161333805</v>
      </c>
      <c r="P120" s="434">
        <v>18627.735325343081</v>
      </c>
      <c r="Q120"/>
      <c r="R120"/>
      <c r="U120" s="699"/>
      <c r="Z120" s="402"/>
      <c r="AE120" s="403"/>
      <c r="AO120" s="403"/>
    </row>
    <row r="121" spans="1:41" s="149" customFormat="1" ht="48.75" customHeight="1" x14ac:dyDescent="0.35">
      <c r="A121" s="974" t="s">
        <v>2587</v>
      </c>
      <c r="B121" s="974"/>
      <c r="C121" s="974"/>
      <c r="D121" s="974"/>
      <c r="E121" s="974"/>
      <c r="F121" s="974"/>
      <c r="G121" s="974"/>
      <c r="H121" s="974"/>
      <c r="I121" s="974"/>
      <c r="J121" s="974"/>
      <c r="L121"/>
      <c r="M121" s="434">
        <v>-1309.381258745959</v>
      </c>
      <c r="N121" s="434">
        <v>820.07695594980157</v>
      </c>
      <c r="O121" s="434">
        <v>6927.4678776085548</v>
      </c>
      <c r="P121" s="434">
        <v>13607.212087004687</v>
      </c>
      <c r="Q121"/>
      <c r="R121"/>
      <c r="U121" s="696"/>
      <c r="Z121" s="200"/>
      <c r="AE121" s="259"/>
      <c r="AO121" s="259"/>
    </row>
    <row r="122" spans="1:41" x14ac:dyDescent="0.35">
      <c r="Q122"/>
    </row>
    <row r="123" spans="1:41" x14ac:dyDescent="0.35">
      <c r="Q123"/>
    </row>
    <row r="124" spans="1:41" x14ac:dyDescent="0.35">
      <c r="M124" s="434">
        <v>-17.832456984667459</v>
      </c>
      <c r="N124" s="6">
        <v>-1792.4911710002868</v>
      </c>
      <c r="O124" s="6">
        <v>-1309.381258745959</v>
      </c>
      <c r="Q124"/>
    </row>
    <row r="125" spans="1:41" x14ac:dyDescent="0.35">
      <c r="M125" s="434">
        <v>11.202163457607625</v>
      </c>
      <c r="N125" s="6">
        <v>1122.6529272983971</v>
      </c>
      <c r="O125" s="6">
        <v>820.07695594980157</v>
      </c>
      <c r="Q125"/>
    </row>
    <row r="126" spans="1:41" x14ac:dyDescent="0.35">
      <c r="M126" s="434">
        <v>94.62846986404945</v>
      </c>
      <c r="N126" s="6">
        <v>9483.4296161333805</v>
      </c>
      <c r="O126" s="6">
        <v>6927.4678776085548</v>
      </c>
      <c r="Q126"/>
    </row>
    <row r="127" spans="1:41" x14ac:dyDescent="0.35">
      <c r="M127" s="434">
        <v>185.87306093050518</v>
      </c>
      <c r="N127" s="6">
        <v>18627.735325343081</v>
      </c>
      <c r="O127" s="6">
        <v>13607.212087004687</v>
      </c>
      <c r="Q127"/>
    </row>
    <row r="128" spans="1:41" x14ac:dyDescent="0.35">
      <c r="Q128"/>
    </row>
    <row r="129" spans="13:17" x14ac:dyDescent="0.35">
      <c r="Q129"/>
    </row>
    <row r="130" spans="13:17" x14ac:dyDescent="0.35">
      <c r="M130">
        <v>-34.88362934499316</v>
      </c>
      <c r="N130">
        <v>-30.800262765539184</v>
      </c>
      <c r="O130">
        <v>-18.71608087601529</v>
      </c>
      <c r="P130">
        <v>-5.5001207252388493</v>
      </c>
      <c r="Q130"/>
    </row>
    <row r="131" spans="13:17" x14ac:dyDescent="0.35">
      <c r="M131">
        <v>-3506.4488122477755</v>
      </c>
      <c r="N131">
        <v>-3086.7256388594951</v>
      </c>
      <c r="O131">
        <v>-1875.6790206219187</v>
      </c>
      <c r="P131">
        <v>-551.20840327415419</v>
      </c>
      <c r="Q131"/>
    </row>
    <row r="132" spans="13:17" x14ac:dyDescent="0.35">
      <c r="M132">
        <v>-2561.3952435520978</v>
      </c>
      <c r="N132">
        <v>-2254.7953193866097</v>
      </c>
      <c r="O132">
        <v>-1370.1484262568351</v>
      </c>
      <c r="P132">
        <v>-402.64742420332209</v>
      </c>
      <c r="Q132"/>
    </row>
    <row r="133" spans="13:17" x14ac:dyDescent="0.35">
      <c r="Q133"/>
    </row>
    <row r="134" spans="13:17" x14ac:dyDescent="0.35">
      <c r="M134" s="434">
        <v>-34.88362934499316</v>
      </c>
      <c r="N134" s="6">
        <v>-3506.4488122477755</v>
      </c>
      <c r="O134" s="6">
        <v>-2561.3952435520978</v>
      </c>
      <c r="Q134"/>
    </row>
    <row r="135" spans="13:17" x14ac:dyDescent="0.35">
      <c r="M135" s="434">
        <v>-30.800262765539184</v>
      </c>
      <c r="N135" s="6">
        <v>-3086.7256388594951</v>
      </c>
      <c r="O135" s="6">
        <v>-2254.7953193866097</v>
      </c>
      <c r="Q135"/>
    </row>
    <row r="136" spans="13:17" x14ac:dyDescent="0.35">
      <c r="M136" s="434">
        <v>-18.71608087601529</v>
      </c>
      <c r="N136" s="6">
        <v>-1875.6790206219187</v>
      </c>
      <c r="O136" s="6">
        <v>-1370.1484262568351</v>
      </c>
      <c r="Q136"/>
    </row>
    <row r="137" spans="13:17" x14ac:dyDescent="0.35">
      <c r="M137" s="434">
        <v>-5.5001207252388493</v>
      </c>
      <c r="N137" s="6">
        <v>-551.20840327415419</v>
      </c>
      <c r="O137" s="6">
        <v>-402.64742420332209</v>
      </c>
      <c r="Q137"/>
    </row>
    <row r="138" spans="13:17" x14ac:dyDescent="0.35">
      <c r="Q138"/>
    </row>
    <row r="139" spans="13:17" x14ac:dyDescent="0.35">
      <c r="Q139"/>
    </row>
  </sheetData>
  <mergeCells count="10">
    <mergeCell ref="A120:J120"/>
    <mergeCell ref="A121:J121"/>
    <mergeCell ref="A12:J12"/>
    <mergeCell ref="A20:J20"/>
    <mergeCell ref="A27:J27"/>
    <mergeCell ref="A50:J50"/>
    <mergeCell ref="A51:J51"/>
    <mergeCell ref="A116:J116"/>
    <mergeCell ref="A32:J32"/>
    <mergeCell ref="A37:J37"/>
  </mergeCells>
  <phoneticPr fontId="21" type="noConversion"/>
  <pageMargins left="0.7" right="0.7" top="0.75" bottom="0.75" header="0.3" footer="0.3"/>
  <pageSetup paperSize="9" scale="44" fitToHeight="0" orientation="portrait" r:id="rId1"/>
  <rowBreaks count="2" manualBreakCount="2">
    <brk id="36" max="9" man="1"/>
    <brk id="52"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38794-659E-433C-A022-24906C5D2CF1}">
  <dimension ref="A1:S75"/>
  <sheetViews>
    <sheetView workbookViewId="0">
      <selection activeCell="A53" sqref="A53:G53"/>
    </sheetView>
  </sheetViews>
  <sheetFormatPr defaultRowHeight="14.5" x14ac:dyDescent="0.35"/>
  <cols>
    <col min="1" max="1" width="16.54296875" customWidth="1"/>
    <col min="2" max="2" width="16.7265625" customWidth="1"/>
    <col min="3" max="3" width="16.36328125" customWidth="1"/>
  </cols>
  <sheetData>
    <row r="1" spans="1:19" x14ac:dyDescent="0.35">
      <c r="A1" t="s">
        <v>2362</v>
      </c>
    </row>
    <row r="3" spans="1:19" ht="88.5" customHeight="1" x14ac:dyDescent="0.35">
      <c r="A3" s="439" t="s">
        <v>2361</v>
      </c>
      <c r="B3" s="439"/>
      <c r="C3" s="439" t="s">
        <v>0</v>
      </c>
      <c r="D3" s="272" t="s">
        <v>2238</v>
      </c>
      <c r="E3" s="272" t="s">
        <v>2239</v>
      </c>
      <c r="F3" s="439" t="s">
        <v>1</v>
      </c>
      <c r="G3" s="439" t="s">
        <v>2</v>
      </c>
      <c r="H3" s="439" t="s">
        <v>3</v>
      </c>
      <c r="I3" s="439" t="s">
        <v>4</v>
      </c>
      <c r="J3" s="439" t="s">
        <v>5</v>
      </c>
      <c r="K3" s="439" t="s">
        <v>6</v>
      </c>
      <c r="L3" s="439" t="s">
        <v>7</v>
      </c>
      <c r="M3" s="439" t="s">
        <v>8</v>
      </c>
      <c r="N3" s="439" t="s">
        <v>9</v>
      </c>
      <c r="O3" s="439" t="s">
        <v>10</v>
      </c>
      <c r="P3" s="439" t="s">
        <v>11</v>
      </c>
      <c r="Q3" s="439" t="s">
        <v>12</v>
      </c>
      <c r="R3" s="439" t="s">
        <v>13</v>
      </c>
      <c r="S3" s="439" t="s">
        <v>14</v>
      </c>
    </row>
    <row r="4" spans="1:19" x14ac:dyDescent="0.35">
      <c r="A4" s="440" t="s">
        <v>2240</v>
      </c>
      <c r="B4" s="441"/>
      <c r="C4" s="465">
        <v>0.45310539642577347</v>
      </c>
      <c r="D4" s="465">
        <v>0.94345531631961543</v>
      </c>
      <c r="E4" s="465">
        <v>0.1809578702463337</v>
      </c>
      <c r="F4" s="465">
        <v>0.94664515112529557</v>
      </c>
      <c r="G4" s="465">
        <v>0.9567086432879135</v>
      </c>
      <c r="H4" s="465">
        <v>0.99658818883186151</v>
      </c>
      <c r="I4" s="465">
        <v>0.86862448793767721</v>
      </c>
      <c r="J4" s="465">
        <v>0.92872572120974883</v>
      </c>
      <c r="K4" s="465">
        <v>0.9891017892421935</v>
      </c>
      <c r="L4" s="465">
        <v>0.927354059904554</v>
      </c>
      <c r="M4" s="465">
        <v>0.30114313589647307</v>
      </c>
      <c r="N4" s="465">
        <v>0.99499918940441323</v>
      </c>
      <c r="O4" s="465">
        <v>0.89231020821472429</v>
      </c>
      <c r="P4" s="465">
        <v>0.13906748592482965</v>
      </c>
      <c r="Q4" s="465">
        <v>0.27381396991143914</v>
      </c>
      <c r="R4" s="465">
        <v>9.1535064115943171E-2</v>
      </c>
      <c r="S4" s="465">
        <v>6.0560463310849626E-2</v>
      </c>
    </row>
    <row r="5" spans="1:19" x14ac:dyDescent="0.35">
      <c r="F5" s="415">
        <f>1-F4</f>
        <v>5.335484887470443E-2</v>
      </c>
      <c r="G5" s="415">
        <f t="shared" ref="G5:S5" si="0">1-G4</f>
        <v>4.3291356712086504E-2</v>
      </c>
      <c r="H5" s="415">
        <f t="shared" si="0"/>
        <v>3.4118111681384899E-3</v>
      </c>
      <c r="I5" s="415">
        <f t="shared" si="0"/>
        <v>0.13137551206232279</v>
      </c>
      <c r="J5" s="415">
        <f t="shared" si="0"/>
        <v>7.1274278790251167E-2</v>
      </c>
      <c r="K5" s="415">
        <f t="shared" si="0"/>
        <v>1.0898210757806504E-2</v>
      </c>
      <c r="L5" s="415">
        <f t="shared" si="0"/>
        <v>7.2645940095446004E-2</v>
      </c>
      <c r="M5" s="415">
        <f t="shared" si="0"/>
        <v>0.69885686410352688</v>
      </c>
      <c r="N5" s="415">
        <f t="shared" si="0"/>
        <v>5.0008105955867688E-3</v>
      </c>
      <c r="O5" s="415">
        <f t="shared" si="0"/>
        <v>0.10768979178527571</v>
      </c>
      <c r="P5" s="415">
        <f t="shared" si="0"/>
        <v>0.86093251407517035</v>
      </c>
      <c r="Q5" s="415">
        <f t="shared" si="0"/>
        <v>0.72618603008856086</v>
      </c>
      <c r="R5" s="415">
        <f t="shared" si="0"/>
        <v>0.90846493588405686</v>
      </c>
      <c r="S5" s="415">
        <f t="shared" si="0"/>
        <v>0.93943953668915037</v>
      </c>
    </row>
    <row r="6" spans="1:19" x14ac:dyDescent="0.35">
      <c r="F6" s="415">
        <f>F5+F4</f>
        <v>1</v>
      </c>
      <c r="G6" s="415">
        <f t="shared" ref="G6:S6" si="1">G5+G4</f>
        <v>1</v>
      </c>
      <c r="H6" s="415">
        <f t="shared" si="1"/>
        <v>1</v>
      </c>
      <c r="I6" s="415">
        <f t="shared" si="1"/>
        <v>1</v>
      </c>
      <c r="J6" s="415">
        <f t="shared" si="1"/>
        <v>1</v>
      </c>
      <c r="K6" s="415">
        <f t="shared" si="1"/>
        <v>1</v>
      </c>
      <c r="L6" s="415">
        <f t="shared" si="1"/>
        <v>1</v>
      </c>
      <c r="M6" s="415">
        <f t="shared" si="1"/>
        <v>1</v>
      </c>
      <c r="N6" s="415">
        <f t="shared" si="1"/>
        <v>1</v>
      </c>
      <c r="O6" s="415">
        <f t="shared" si="1"/>
        <v>1</v>
      </c>
      <c r="P6" s="415">
        <f t="shared" si="1"/>
        <v>1</v>
      </c>
      <c r="Q6" s="415">
        <f t="shared" si="1"/>
        <v>1</v>
      </c>
      <c r="R6" s="415">
        <f t="shared" si="1"/>
        <v>1</v>
      </c>
      <c r="S6" s="415">
        <f t="shared" si="1"/>
        <v>1</v>
      </c>
    </row>
    <row r="27" spans="1:19" x14ac:dyDescent="0.35">
      <c r="A27" t="s">
        <v>2363</v>
      </c>
    </row>
    <row r="29" spans="1:19" ht="78" x14ac:dyDescent="0.35">
      <c r="A29" s="439"/>
      <c r="B29" s="439"/>
      <c r="C29" s="439" t="s">
        <v>0</v>
      </c>
      <c r="D29" s="272" t="s">
        <v>2238</v>
      </c>
      <c r="E29" s="272" t="s">
        <v>2239</v>
      </c>
      <c r="F29" s="439" t="s">
        <v>1</v>
      </c>
      <c r="G29" s="439" t="s">
        <v>2</v>
      </c>
      <c r="H29" s="439" t="s">
        <v>3</v>
      </c>
      <c r="I29" s="439" t="s">
        <v>4</v>
      </c>
      <c r="J29" s="439" t="s">
        <v>5</v>
      </c>
      <c r="K29" s="439" t="s">
        <v>6</v>
      </c>
      <c r="L29" s="439" t="s">
        <v>7</v>
      </c>
      <c r="M29" s="439" t="s">
        <v>8</v>
      </c>
      <c r="N29" s="439" t="s">
        <v>9</v>
      </c>
      <c r="O29" s="439" t="s">
        <v>10</v>
      </c>
      <c r="P29" s="439" t="s">
        <v>11</v>
      </c>
      <c r="Q29" s="439" t="s">
        <v>12</v>
      </c>
      <c r="R29" s="439" t="s">
        <v>13</v>
      </c>
      <c r="S29" s="439" t="s">
        <v>14</v>
      </c>
    </row>
    <row r="30" spans="1:19" x14ac:dyDescent="0.35">
      <c r="A30" s="440" t="s">
        <v>2240</v>
      </c>
      <c r="B30" s="440"/>
      <c r="C30" s="498">
        <v>0.58867615954708585</v>
      </c>
      <c r="D30" s="498">
        <v>0.90608240543940366</v>
      </c>
      <c r="E30" s="498">
        <v>0.41978427152853359</v>
      </c>
      <c r="F30" s="498">
        <v>0.88943250157413445</v>
      </c>
      <c r="G30" s="498">
        <v>0.97902020685287738</v>
      </c>
      <c r="H30" s="498">
        <v>0.95622136663303614</v>
      </c>
      <c r="I30" s="498">
        <v>0.72642611254875833</v>
      </c>
      <c r="J30" s="498">
        <v>0.93436343271385103</v>
      </c>
      <c r="K30" s="498">
        <v>0.97801983834489736</v>
      </c>
      <c r="L30" s="498">
        <v>0.9248876397063317</v>
      </c>
      <c r="M30" s="498">
        <v>0.55906643943991319</v>
      </c>
      <c r="N30" s="498">
        <v>0.96964528939665284</v>
      </c>
      <c r="O30" s="498">
        <v>0.83028831933953717</v>
      </c>
      <c r="P30" s="498">
        <v>0.37102039536201126</v>
      </c>
      <c r="Q30" s="498">
        <v>0.56893460331076307</v>
      </c>
      <c r="R30" s="498">
        <v>0.27435186124882632</v>
      </c>
      <c r="S30" s="498">
        <v>0.29482782782360911</v>
      </c>
    </row>
    <row r="31" spans="1:19" x14ac:dyDescent="0.35">
      <c r="C31" s="415">
        <f>1-C30</f>
        <v>0.41132384045291415</v>
      </c>
      <c r="D31" s="415">
        <f t="shared" ref="D31:S31" si="2">1-D30</f>
        <v>9.391759456059634E-2</v>
      </c>
      <c r="E31" s="415">
        <f t="shared" si="2"/>
        <v>0.58021572847146641</v>
      </c>
      <c r="F31" s="415">
        <f t="shared" si="2"/>
        <v>0.11056749842586555</v>
      </c>
      <c r="G31" s="415">
        <f t="shared" si="2"/>
        <v>2.0979793147122616E-2</v>
      </c>
      <c r="H31" s="415">
        <f t="shared" si="2"/>
        <v>4.3778633366963859E-2</v>
      </c>
      <c r="I31" s="415">
        <f t="shared" si="2"/>
        <v>0.27357388745124167</v>
      </c>
      <c r="J31" s="415">
        <f t="shared" si="2"/>
        <v>6.5636567286148972E-2</v>
      </c>
      <c r="K31" s="415">
        <f t="shared" si="2"/>
        <v>2.1980161655102637E-2</v>
      </c>
      <c r="L31" s="415">
        <f t="shared" si="2"/>
        <v>7.5112360293668301E-2</v>
      </c>
      <c r="M31" s="415">
        <f t="shared" si="2"/>
        <v>0.44093356056008681</v>
      </c>
      <c r="N31" s="415">
        <f t="shared" si="2"/>
        <v>3.0354710603347157E-2</v>
      </c>
      <c r="O31" s="415">
        <f t="shared" si="2"/>
        <v>0.16971168066046283</v>
      </c>
      <c r="P31" s="415">
        <f t="shared" si="2"/>
        <v>0.62897960463798874</v>
      </c>
      <c r="Q31" s="415">
        <f t="shared" si="2"/>
        <v>0.43106539668923693</v>
      </c>
      <c r="R31" s="415">
        <f t="shared" si="2"/>
        <v>0.72564813875117373</v>
      </c>
      <c r="S31" s="415">
        <f t="shared" si="2"/>
        <v>0.70517217217639083</v>
      </c>
    </row>
    <row r="57" spans="2:3" x14ac:dyDescent="0.35">
      <c r="B57" s="415"/>
      <c r="C57" s="415"/>
    </row>
    <row r="58" spans="2:3" x14ac:dyDescent="0.35">
      <c r="B58" s="415"/>
      <c r="C58" s="415"/>
    </row>
    <row r="59" spans="2:3" x14ac:dyDescent="0.35">
      <c r="B59" s="415"/>
      <c r="C59" s="415"/>
    </row>
    <row r="60" spans="2:3" x14ac:dyDescent="0.35">
      <c r="B60" s="415"/>
      <c r="C60" s="415"/>
    </row>
    <row r="61" spans="2:3" x14ac:dyDescent="0.35">
      <c r="B61" s="415"/>
      <c r="C61" s="415"/>
    </row>
    <row r="62" spans="2:3" x14ac:dyDescent="0.35">
      <c r="B62" s="415"/>
      <c r="C62" s="415"/>
    </row>
    <row r="63" spans="2:3" x14ac:dyDescent="0.35">
      <c r="B63" s="415"/>
      <c r="C63" s="415"/>
    </row>
    <row r="64" spans="2:3" x14ac:dyDescent="0.35">
      <c r="B64" s="415"/>
      <c r="C64" s="415"/>
    </row>
    <row r="67" spans="1:3" x14ac:dyDescent="0.35">
      <c r="B67" t="s">
        <v>2364</v>
      </c>
      <c r="C67" t="s">
        <v>2308</v>
      </c>
    </row>
    <row r="68" spans="1:3" ht="26" x14ac:dyDescent="0.35">
      <c r="A68" s="546" t="s">
        <v>2091</v>
      </c>
      <c r="B68" s="121">
        <f ca="1">'A9'!E$9</f>
        <v>0.47617912891571951</v>
      </c>
      <c r="C68" s="121">
        <f ca="1">'A9'!D$9</f>
        <v>0.91921204735695361</v>
      </c>
    </row>
    <row r="69" spans="1:3" x14ac:dyDescent="0.35">
      <c r="A69" s="546" t="s">
        <v>2093</v>
      </c>
      <c r="B69" s="121">
        <f ca="1">'A10'!E$9</f>
        <v>0.43527890562138061</v>
      </c>
      <c r="C69" s="121">
        <f ca="1">'A10'!D$9</f>
        <v>0.89220567951366214</v>
      </c>
    </row>
    <row r="70" spans="1:3" x14ac:dyDescent="0.35">
      <c r="A70" s="546" t="s">
        <v>2094</v>
      </c>
      <c r="B70" s="121">
        <f ca="1">'A11'!E$9</f>
        <v>0.254036281325564</v>
      </c>
      <c r="C70" s="121">
        <f ca="1">'A11'!D$9</f>
        <v>0.88226508329608444</v>
      </c>
    </row>
    <row r="71" spans="1:3" x14ac:dyDescent="0.35">
      <c r="A71" s="546" t="s">
        <v>2095</v>
      </c>
      <c r="B71" s="121">
        <f ca="1">'A12'!E$9</f>
        <v>0.4898499588487274</v>
      </c>
      <c r="C71" s="121">
        <f ca="1">'A12'!D$9</f>
        <v>0.90895252228958923</v>
      </c>
    </row>
    <row r="72" spans="1:3" x14ac:dyDescent="0.35">
      <c r="A72" s="546" t="s">
        <v>2096</v>
      </c>
      <c r="B72" s="121">
        <f ca="1">'A13'!E$9</f>
        <v>0.47925321245792302</v>
      </c>
      <c r="C72" s="121">
        <f ca="1">'A13'!D$9</f>
        <v>0.88892726920234078</v>
      </c>
    </row>
    <row r="73" spans="1:3" x14ac:dyDescent="0.35">
      <c r="A73" s="546" t="s">
        <v>2303</v>
      </c>
      <c r="B73" s="121">
        <f ca="1">'A14'!E$9</f>
        <v>0.35087444665384382</v>
      </c>
      <c r="C73" s="121">
        <f ca="1">'A14'!D$9</f>
        <v>0.89119834100152984</v>
      </c>
    </row>
    <row r="74" spans="1:3" x14ac:dyDescent="0.35">
      <c r="A74" s="546" t="s">
        <v>2098</v>
      </c>
      <c r="B74" s="121">
        <f ca="1">'A15'!E$9</f>
        <v>0.21463829427868433</v>
      </c>
      <c r="C74" s="121">
        <f ca="1">'A15'!D$9</f>
        <v>0.96809449825351612</v>
      </c>
    </row>
    <row r="75" spans="1:3" x14ac:dyDescent="0.35">
      <c r="A75" s="546" t="s">
        <v>2099</v>
      </c>
      <c r="B75" s="121">
        <f ca="1">'A16'!E$9</f>
        <v>0.44463574657966948</v>
      </c>
      <c r="C75" s="121">
        <f ca="1">'A16'!D$9</f>
        <v>0.91522194789327471</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B0490-C74E-428B-B35A-F48737960C5B}">
  <dimension ref="A1:X38"/>
  <sheetViews>
    <sheetView workbookViewId="0">
      <selection activeCell="A53" sqref="A53:G53"/>
    </sheetView>
  </sheetViews>
  <sheetFormatPr defaultRowHeight="14.5" x14ac:dyDescent="0.35"/>
  <cols>
    <col min="1" max="1" width="24.453125" customWidth="1"/>
    <col min="2" max="2" width="15.08984375" customWidth="1"/>
    <col min="3" max="3" width="8.90625" bestFit="1" customWidth="1"/>
    <col min="4" max="4" width="8.36328125" bestFit="1" customWidth="1"/>
    <col min="5" max="5" width="9.36328125" bestFit="1" customWidth="1"/>
    <col min="6" max="6" width="10.453125" bestFit="1" customWidth="1"/>
    <col min="7" max="7" width="15.7265625" bestFit="1" customWidth="1"/>
    <col min="8" max="8" width="6.36328125" bestFit="1" customWidth="1"/>
    <col min="9" max="9" width="13.81640625" bestFit="1" customWidth="1"/>
    <col min="10" max="10" width="13.26953125" bestFit="1" customWidth="1"/>
  </cols>
  <sheetData>
    <row r="1" spans="1:10" x14ac:dyDescent="0.35">
      <c r="A1" t="s">
        <v>2385</v>
      </c>
    </row>
    <row r="2" spans="1:10" x14ac:dyDescent="0.35">
      <c r="B2" t="s">
        <v>2369</v>
      </c>
      <c r="C2" t="s">
        <v>2370</v>
      </c>
      <c r="D2" t="s">
        <v>2378</v>
      </c>
      <c r="E2" t="s">
        <v>2379</v>
      </c>
      <c r="F2" t="s">
        <v>2380</v>
      </c>
      <c r="G2" t="s">
        <v>2381</v>
      </c>
      <c r="H2" t="s">
        <v>2382</v>
      </c>
      <c r="I2" t="s">
        <v>2383</v>
      </c>
      <c r="J2" t="s">
        <v>2384</v>
      </c>
    </row>
    <row r="3" spans="1:10" x14ac:dyDescent="0.35">
      <c r="A3" t="s">
        <v>2362</v>
      </c>
      <c r="B3" s="121">
        <f ca="1">'A4'!$C$11</f>
        <v>6.5837272198983859E-2</v>
      </c>
      <c r="C3" s="121">
        <f ca="1">'A4'!$C$16</f>
        <v>1.3808682876179385E-3</v>
      </c>
      <c r="D3" s="121">
        <f ca="1">'A4'!$C$19</f>
        <v>3.4758644697168328E-2</v>
      </c>
      <c r="E3" s="121">
        <f ca="1">'A4'!$C$23</f>
        <v>2.9137792683765172E-2</v>
      </c>
      <c r="F3" s="121">
        <f ca="1">'A4'!$C$26</f>
        <v>5.5527725965063515E-2</v>
      </c>
      <c r="G3" s="121">
        <f ca="1">'A4'!$C$29</f>
        <v>2.2376537869912352E-3</v>
      </c>
      <c r="H3" s="121">
        <f ca="1">'A4'!$C$32</f>
        <v>4.5562677030887072E-3</v>
      </c>
      <c r="I3" s="121">
        <f ca="1">'A4'!$C$35</f>
        <v>4.9368537160855534E-4</v>
      </c>
      <c r="J3" s="121">
        <f ca="1">'A4'!$C$38</f>
        <v>6.1756267205505108E-3</v>
      </c>
    </row>
    <row r="4" spans="1:10" x14ac:dyDescent="0.35">
      <c r="A4" t="s">
        <v>2371</v>
      </c>
      <c r="B4" s="121">
        <f ca="1">'A17 - total'!C11</f>
        <v>0.26419198747114925</v>
      </c>
      <c r="C4" s="121">
        <f ca="1">'A17 - total'!$C12</f>
        <v>1.0151081818563053E-2</v>
      </c>
      <c r="D4" s="121">
        <f ca="1">'A17 - total'!$C13</f>
        <v>1.8350717374212507E-2</v>
      </c>
      <c r="E4" s="121">
        <f ca="1">'A17 - total'!$C14</f>
        <v>8.4480438564521389E-3</v>
      </c>
      <c r="F4" s="121">
        <f ca="1">'A17 - total'!$C15</f>
        <v>1.389715843968667E-2</v>
      </c>
      <c r="G4" s="121">
        <f ca="1">'A17 - total'!$C16</f>
        <v>3.4056748709897218E-3</v>
      </c>
      <c r="H4" s="121">
        <f ca="1">'A17 - total'!$C17</f>
        <v>4.6339932979941548E-3</v>
      </c>
      <c r="I4" s="121">
        <f ca="1">'A17 - total'!$C18</f>
        <v>3.6070938991570266E-3</v>
      </c>
      <c r="J4" s="121">
        <f ca="1">'A17 - total'!$C19</f>
        <v>2.8144653792511309E-3</v>
      </c>
    </row>
    <row r="5" spans="1:10" x14ac:dyDescent="0.35">
      <c r="A5" t="s">
        <v>2372</v>
      </c>
      <c r="B5" s="121">
        <f>'A9'!$C$11</f>
        <v>0.30787892259518362</v>
      </c>
      <c r="C5" s="121">
        <f>'A9'!$C$12</f>
        <v>1.229214295663664E-2</v>
      </c>
      <c r="D5" s="121">
        <f>'A9'!$C$13</f>
        <v>1.5646669218826917E-2</v>
      </c>
      <c r="E5" s="121">
        <f>'A9'!$C$14</f>
        <v>2.9252819405187567E-3</v>
      </c>
      <c r="F5" s="121">
        <f>'A9'!$C$15</f>
        <v>1.5955664818261609E-2</v>
      </c>
      <c r="G5" s="121">
        <f>'A9'!$C$16</f>
        <v>0</v>
      </c>
      <c r="H5" s="121">
        <f>'A9'!$C$17</f>
        <v>3.1215972309680757E-3</v>
      </c>
      <c r="I5" s="121">
        <f>'A9'!$C$18</f>
        <v>1.3836369012250271E-3</v>
      </c>
      <c r="J5" s="121">
        <f>'A9'!$C$19</f>
        <v>3.6262973111778514E-3</v>
      </c>
    </row>
    <row r="6" spans="1:10" x14ac:dyDescent="0.35">
      <c r="A6" t="s">
        <v>2219</v>
      </c>
      <c r="B6" s="121">
        <f ca="1">'A10'!$C$11</f>
        <v>0.19586068373701204</v>
      </c>
      <c r="C6" s="121">
        <f ca="1">'A10'!$C$12</f>
        <v>5.431337687009795E-3</v>
      </c>
      <c r="D6" s="121">
        <f ca="1">'A10'!$C$13</f>
        <v>0</v>
      </c>
      <c r="E6" s="121">
        <f ca="1">'A10'!$C$14</f>
        <v>1.3841020868620654E-3</v>
      </c>
      <c r="F6" s="121">
        <f ca="1">'A10'!$C$15</f>
        <v>1.3735650811240786E-3</v>
      </c>
      <c r="G6" s="121">
        <f ca="1">'A10'!$C$16</f>
        <v>2.1833276306153413E-3</v>
      </c>
      <c r="H6" s="121">
        <f ca="1">'A10'!$C$17</f>
        <v>5.6717856150731993E-3</v>
      </c>
      <c r="I6" s="121">
        <f>'A10'!$C$1</f>
        <v>0</v>
      </c>
      <c r="J6" s="121">
        <f ca="1">'A10'!$C$19</f>
        <v>0</v>
      </c>
    </row>
    <row r="7" spans="1:10" x14ac:dyDescent="0.35">
      <c r="A7" t="s">
        <v>2222</v>
      </c>
      <c r="B7" s="121">
        <f ca="1">'A11'!$C$11</f>
        <v>3.0702566890150471E-2</v>
      </c>
      <c r="C7" s="121">
        <f ca="1">'A11'!$C$12</f>
        <v>1.0325270224737417E-2</v>
      </c>
      <c r="D7" s="121">
        <f ca="1">'A11'!$C$13</f>
        <v>1.2802036597113681E-2</v>
      </c>
      <c r="E7" s="121">
        <f ca="1">'A11'!$C$14</f>
        <v>1.067001981023662E-2</v>
      </c>
      <c r="F7" s="121">
        <f ca="1">'A11'!$C$15</f>
        <v>3.5146949736151369E-3</v>
      </c>
      <c r="G7" s="121">
        <f ca="1">'A11'!$C$16</f>
        <v>1.2435973989276727E-3</v>
      </c>
      <c r="H7" s="121">
        <f ca="1">'A11'!$C$17</f>
        <v>6.3232216408876463E-3</v>
      </c>
      <c r="I7" s="121">
        <f ca="1">'A11'!$C$18</f>
        <v>8.3314809354699364E-3</v>
      </c>
      <c r="J7" s="121">
        <f ca="1">'A11'!$C$19</f>
        <v>6.719650495385021E-3</v>
      </c>
    </row>
    <row r="8" spans="1:10" x14ac:dyDescent="0.35">
      <c r="A8" t="s">
        <v>2373</v>
      </c>
      <c r="B8" s="121">
        <f ca="1">'A12'!$C$11</f>
        <v>0.52003304570745612</v>
      </c>
      <c r="C8" s="121">
        <f ca="1">'A12'!$C$12</f>
        <v>4.7266495336832914E-3</v>
      </c>
      <c r="D8" s="121">
        <f ca="1">'A12'!$C$13</f>
        <v>1.2169976762935105E-2</v>
      </c>
      <c r="E8" s="121">
        <f ca="1">'A12'!$C$14</f>
        <v>0</v>
      </c>
      <c r="F8" s="121">
        <f ca="1">'A12'!$C$15</f>
        <v>5.2027005650965765E-3</v>
      </c>
      <c r="G8" s="121">
        <f ca="1">'A12'!$C$16</f>
        <v>0</v>
      </c>
      <c r="H8" s="121">
        <f ca="1">'A12'!$C$17</f>
        <v>2.0167301207717576E-3</v>
      </c>
      <c r="I8" s="121">
        <f ca="1">'A12'!$C$18</f>
        <v>3.2355603372017169E-4</v>
      </c>
      <c r="J8" s="121">
        <f ca="1">'A12'!$C$19</f>
        <v>0</v>
      </c>
    </row>
    <row r="9" spans="1:10" x14ac:dyDescent="0.35">
      <c r="A9" t="s">
        <v>2374</v>
      </c>
      <c r="B9" s="121">
        <f ca="1">'A13'!$C$11</f>
        <v>0.28908322902167377</v>
      </c>
      <c r="C9" s="121">
        <f ca="1">'A13'!$C$12</f>
        <v>7.9376317576254872E-3</v>
      </c>
      <c r="D9" s="121">
        <f ca="1">'A13'!$C$13</f>
        <v>1.923084998624125E-2</v>
      </c>
      <c r="E9" s="121">
        <f ca="1">'A13'!$C$14</f>
        <v>9.4369235470688293E-3</v>
      </c>
      <c r="F9" s="121">
        <f ca="1">'A13'!$C$15</f>
        <v>1.1997487627878846E-2</v>
      </c>
      <c r="G9" s="121">
        <f ca="1">'A13'!$C$16</f>
        <v>1.1050435686666062E-3</v>
      </c>
      <c r="H9" s="121">
        <f ca="1">'A13'!$C$17</f>
        <v>1.7068468904358442E-4</v>
      </c>
      <c r="I9" s="121">
        <f ca="1">'A13'!$C$18</f>
        <v>1.642142319709376E-3</v>
      </c>
      <c r="J9" s="121">
        <f ca="1">'A13'!$C$19</f>
        <v>5.9803571291821758E-3</v>
      </c>
    </row>
    <row r="10" spans="1:10" x14ac:dyDescent="0.35">
      <c r="A10" t="s">
        <v>2375</v>
      </c>
      <c r="B10" s="121">
        <f ca="1">'A14'!$C$11</f>
        <v>0.23952624270089834</v>
      </c>
      <c r="C10" s="121">
        <f ca="1">'A14'!$C$12</f>
        <v>4.0022202779841309E-2</v>
      </c>
      <c r="D10" s="121">
        <f ca="1">'A14'!$C$13</f>
        <v>4.4380386319085641E-2</v>
      </c>
      <c r="E10" s="121">
        <f ca="1">'A14'!$C$14</f>
        <v>2.3321886749910797E-2</v>
      </c>
      <c r="F10" s="121">
        <f ca="1">'A14'!$C$15</f>
        <v>3.3489466936768707E-2</v>
      </c>
      <c r="G10" s="121">
        <f ca="1">'A14'!$C$16</f>
        <v>9.4485261178047942E-3</v>
      </c>
      <c r="H10" s="121">
        <f ca="1">'A14'!$C$17</f>
        <v>1.8765757044592497E-2</v>
      </c>
      <c r="I10" s="121">
        <f ca="1">'A14'!$C$18</f>
        <v>5.1278764525437906E-3</v>
      </c>
      <c r="J10" s="121">
        <f ca="1">'A14'!$C$19</f>
        <v>0</v>
      </c>
    </row>
    <row r="11" spans="1:10" x14ac:dyDescent="0.35">
      <c r="A11" t="s">
        <v>2376</v>
      </c>
      <c r="B11" s="121">
        <f ca="1">'A15'!$C$11</f>
        <v>0.12386130014759737</v>
      </c>
      <c r="C11" s="121">
        <f ca="1">'A15'!$C$12</f>
        <v>1.9863079549268376E-2</v>
      </c>
      <c r="D11" s="121">
        <f ca="1">'A15'!$C$13</f>
        <v>4.685749730441717E-2</v>
      </c>
      <c r="E11" s="121">
        <f ca="1">'A15'!$C$14</f>
        <v>5.4123654371054722E-2</v>
      </c>
      <c r="F11" s="121">
        <f ca="1">'A15'!$C$15</f>
        <v>2.6672431450424861E-2</v>
      </c>
      <c r="G11" s="121">
        <f ca="1">'A15'!$C$16</f>
        <v>2.2619118964023216E-2</v>
      </c>
      <c r="H11" s="121">
        <f ca="1">'A15'!$C$17</f>
        <v>1.3157145875823987E-2</v>
      </c>
      <c r="I11" s="121">
        <f ca="1">'A15'!$C$18</f>
        <v>1.1753261694676002E-2</v>
      </c>
      <c r="J11" s="121">
        <f ca="1">'A15'!$C$19</f>
        <v>4.7124034298617681E-3</v>
      </c>
    </row>
    <row r="12" spans="1:10" x14ac:dyDescent="0.35">
      <c r="A12" t="s">
        <v>2377</v>
      </c>
      <c r="B12" s="121">
        <f ca="1">'A16'!$C$11</f>
        <v>0.17756751792326253</v>
      </c>
      <c r="C12" s="121">
        <f ca="1">'A16'!$C$12</f>
        <v>2.0710917940544365E-3</v>
      </c>
      <c r="D12" s="121">
        <f ca="1">'A16'!$C$13</f>
        <v>1.9886366066547322E-2</v>
      </c>
      <c r="E12" s="121">
        <f ca="1">'A16'!$C$14</f>
        <v>4.7369757388331804E-3</v>
      </c>
      <c r="F12" s="121">
        <f ca="1">'A16'!$C$15</f>
        <v>2.0597714874489421E-2</v>
      </c>
      <c r="G12" s="121">
        <f ca="1">'A16'!$C$16</f>
        <v>7.3223508708150234E-3</v>
      </c>
      <c r="H12" s="121">
        <f ca="1">'A16'!$C$17</f>
        <v>4.90877759904817E-3</v>
      </c>
      <c r="I12" s="121">
        <f ca="1">'A16'!$C$18</f>
        <v>1.8191983442029528E-3</v>
      </c>
      <c r="J12" s="121">
        <f ca="1">'A16'!$C$19</f>
        <v>0</v>
      </c>
    </row>
    <row r="13" spans="1:10" x14ac:dyDescent="0.35">
      <c r="B13" s="121"/>
      <c r="C13" s="121"/>
      <c r="D13" s="121"/>
      <c r="E13" s="121"/>
      <c r="F13" s="121"/>
      <c r="G13" s="121"/>
      <c r="H13" s="121"/>
      <c r="I13" s="121"/>
      <c r="J13" s="121"/>
    </row>
    <row r="14" spans="1:10" x14ac:dyDescent="0.35">
      <c r="B14" s="121"/>
      <c r="C14" s="121"/>
      <c r="D14" s="121"/>
      <c r="E14" s="121"/>
      <c r="F14" s="121"/>
      <c r="G14" s="121"/>
      <c r="H14" s="121"/>
      <c r="I14" s="121"/>
      <c r="J14" s="121"/>
    </row>
    <row r="15" spans="1:10" x14ac:dyDescent="0.35">
      <c r="B15" s="121"/>
      <c r="C15" s="121"/>
      <c r="D15" s="121"/>
      <c r="E15" s="121"/>
      <c r="F15" s="121"/>
      <c r="G15" s="121"/>
      <c r="H15" s="121"/>
      <c r="I15" s="121"/>
      <c r="J15" s="121"/>
    </row>
    <row r="17" spans="1:24" x14ac:dyDescent="0.35">
      <c r="B17" t="s">
        <v>2369</v>
      </c>
      <c r="C17" t="s">
        <v>2370</v>
      </c>
      <c r="D17" t="s">
        <v>2378</v>
      </c>
      <c r="E17" t="s">
        <v>2379</v>
      </c>
      <c r="F17" t="s">
        <v>2380</v>
      </c>
      <c r="G17" t="s">
        <v>2381</v>
      </c>
      <c r="H17" t="s">
        <v>2382</v>
      </c>
      <c r="I17" t="s">
        <v>2383</v>
      </c>
      <c r="J17" t="s">
        <v>2384</v>
      </c>
      <c r="O17" t="s">
        <v>2386</v>
      </c>
      <c r="P17" t="s">
        <v>2219</v>
      </c>
      <c r="Q17" t="s">
        <v>2222</v>
      </c>
      <c r="R17" t="s">
        <v>2373</v>
      </c>
      <c r="S17" t="s">
        <v>2374</v>
      </c>
      <c r="T17" t="s">
        <v>2375</v>
      </c>
      <c r="U17" t="s">
        <v>2376</v>
      </c>
      <c r="V17" t="s">
        <v>2377</v>
      </c>
      <c r="X17" t="s">
        <v>2387</v>
      </c>
    </row>
    <row r="18" spans="1:24" x14ac:dyDescent="0.35">
      <c r="A18" t="s">
        <v>2362</v>
      </c>
      <c r="B18" s="227">
        <f ca="1">'A4'!$C93</f>
        <v>143.49591779499625</v>
      </c>
      <c r="C18" s="227">
        <f ca="1">'A4'!$C98</f>
        <v>3.0096775833431204</v>
      </c>
      <c r="D18" s="227">
        <f ca="1">'A4'!$C101</f>
        <v>75.75835777423552</v>
      </c>
      <c r="E18" s="227">
        <f ca="1">'A4'!$C105</f>
        <v>63.507404909490504</v>
      </c>
      <c r="F18" s="227">
        <f ca="1">'A4'!$C108</f>
        <v>121.02570070557711</v>
      </c>
      <c r="G18" s="227">
        <f ca="1">'A4'!$C111</f>
        <v>4.8770882077449151</v>
      </c>
      <c r="H18" s="227">
        <f ca="1">'A4'!$C114</f>
        <v>9.9306334229397866</v>
      </c>
      <c r="I18" s="227">
        <f ca="1">'A4'!$C117</f>
        <v>1.0760141350757058</v>
      </c>
      <c r="J18" s="227">
        <f ca="1">'A4'!$C120</f>
        <v>13.460114531269657</v>
      </c>
      <c r="O18" s="775">
        <v>220.4328555953953</v>
      </c>
      <c r="P18" s="227">
        <v>65.118307871643111</v>
      </c>
      <c r="Q18" s="227">
        <v>8.2464093124028537</v>
      </c>
      <c r="R18" s="227">
        <v>235.93449574908652</v>
      </c>
      <c r="S18" s="227">
        <v>172.09831575777847</v>
      </c>
      <c r="T18" s="227">
        <v>65.268696388521548</v>
      </c>
      <c r="U18" s="227">
        <v>24.426963161473619</v>
      </c>
      <c r="V18" s="600">
        <v>77.263507864230974</v>
      </c>
      <c r="W18" s="227"/>
      <c r="X18" s="434">
        <v>868.78955170053246</v>
      </c>
    </row>
    <row r="19" spans="1:24" x14ac:dyDescent="0.35">
      <c r="A19" t="s">
        <v>2371</v>
      </c>
      <c r="B19" s="797">
        <v>868.78955170053246</v>
      </c>
      <c r="C19" s="797">
        <v>36.229598725557658</v>
      </c>
      <c r="D19" s="797">
        <v>62.274890202678527</v>
      </c>
      <c r="E19" s="797">
        <v>30.188179529741952</v>
      </c>
      <c r="F19" s="797">
        <v>44.576061724887602</v>
      </c>
      <c r="G19" s="797">
        <v>12.084365808557852</v>
      </c>
      <c r="H19" s="797">
        <v>15.985330731880575</v>
      </c>
      <c r="I19" s="797">
        <v>12.988469584080102</v>
      </c>
      <c r="J19" s="797">
        <v>9.1986324424050459</v>
      </c>
      <c r="O19" s="775">
        <v>8.6144964216385169</v>
      </c>
      <c r="P19" s="227">
        <v>1.7750724904186201</v>
      </c>
      <c r="Q19" s="227">
        <v>2.6780405591292133</v>
      </c>
      <c r="R19" s="227">
        <v>2.1616837821385082</v>
      </c>
      <c r="S19" s="227">
        <v>4.6754476854889768</v>
      </c>
      <c r="T19" s="227">
        <v>11.434342539189583</v>
      </c>
      <c r="U19" s="227">
        <v>3.9378973793808139</v>
      </c>
      <c r="V19" s="600">
        <v>0.95261786817341831</v>
      </c>
      <c r="W19" s="227"/>
      <c r="X19" s="434">
        <v>36.229598725557658</v>
      </c>
    </row>
    <row r="20" spans="1:24" x14ac:dyDescent="0.35">
      <c r="A20" t="s">
        <v>2372</v>
      </c>
      <c r="B20" s="797">
        <v>220.4328555953953</v>
      </c>
      <c r="C20" s="797">
        <v>8.6144964216385169</v>
      </c>
      <c r="D20" s="797">
        <v>10.941751872363014</v>
      </c>
      <c r="E20" s="797">
        <v>2.072729252865539</v>
      </c>
      <c r="F20" s="797">
        <v>11.102519916863626</v>
      </c>
      <c r="G20" s="797">
        <v>0</v>
      </c>
      <c r="H20" s="797">
        <v>2.2778772595213317</v>
      </c>
      <c r="I20" s="797">
        <v>0.96172591861956358</v>
      </c>
      <c r="J20" s="797">
        <v>2.6323857939644868</v>
      </c>
      <c r="O20" s="775">
        <v>10.941751872363014</v>
      </c>
      <c r="P20" s="227">
        <v>0</v>
      </c>
      <c r="Q20" s="227">
        <v>3.2753271390732213</v>
      </c>
      <c r="R20" s="227">
        <v>5.6332466304413948</v>
      </c>
      <c r="S20" s="227">
        <v>11.349382916656543</v>
      </c>
      <c r="T20" s="227">
        <v>11.749608451279833</v>
      </c>
      <c r="U20" s="227">
        <v>10.628746347165835</v>
      </c>
      <c r="V20" s="600">
        <v>8.6968268456986735</v>
      </c>
      <c r="W20" s="227"/>
      <c r="X20" s="434">
        <v>62.274890202678527</v>
      </c>
    </row>
    <row r="21" spans="1:24" x14ac:dyDescent="0.35">
      <c r="A21" t="s">
        <v>2219</v>
      </c>
      <c r="B21" s="797">
        <v>65.118307871643111</v>
      </c>
      <c r="C21" s="797">
        <v>1.7750724904186201</v>
      </c>
      <c r="D21" s="797">
        <v>0</v>
      </c>
      <c r="E21" s="797">
        <v>0.38835189179019775</v>
      </c>
      <c r="F21" s="797">
        <v>0.4683534364006306</v>
      </c>
      <c r="G21" s="797">
        <v>0.74590814105215286</v>
      </c>
      <c r="H21" s="797">
        <v>1.5020202067051096</v>
      </c>
      <c r="I21" s="797">
        <v>4.2624093511433365</v>
      </c>
      <c r="J21" s="797">
        <v>0</v>
      </c>
      <c r="O21" s="775">
        <v>2.072729252865539</v>
      </c>
      <c r="P21" s="227">
        <v>0.38835189179019775</v>
      </c>
      <c r="Q21" s="227">
        <v>2.8687491783456656</v>
      </c>
      <c r="R21" s="227">
        <v>0</v>
      </c>
      <c r="S21" s="227">
        <v>5.8402668713798169</v>
      </c>
      <c r="T21" s="227">
        <v>6.2267110746414955</v>
      </c>
      <c r="U21" s="227">
        <v>10.575769050660659</v>
      </c>
      <c r="V21" s="600">
        <v>2.2156022100585746</v>
      </c>
      <c r="W21" s="227"/>
      <c r="X21" s="434">
        <v>30.188179529741952</v>
      </c>
    </row>
    <row r="22" spans="1:24" x14ac:dyDescent="0.35">
      <c r="A22" t="s">
        <v>2222</v>
      </c>
      <c r="B22" s="797">
        <v>8.2464093124028537</v>
      </c>
      <c r="C22" s="797">
        <v>2.6780405591292133</v>
      </c>
      <c r="D22" s="797">
        <v>3.2753271390732213</v>
      </c>
      <c r="E22" s="797">
        <v>2.8687491783456656</v>
      </c>
      <c r="F22" s="797">
        <v>0.92220598888905969</v>
      </c>
      <c r="G22" s="797">
        <v>0.32526849773530214</v>
      </c>
      <c r="H22" s="797">
        <v>1.5844434434245565</v>
      </c>
      <c r="I22" s="797">
        <v>2.2661149082460845</v>
      </c>
      <c r="J22" s="797">
        <v>1.6620934318846143</v>
      </c>
      <c r="O22" s="775">
        <v>11.102519916863626</v>
      </c>
      <c r="P22" s="227">
        <v>0.4683534364006306</v>
      </c>
      <c r="Q22" s="227">
        <v>0.92220598888905969</v>
      </c>
      <c r="R22" s="227">
        <v>2.5839128929940673</v>
      </c>
      <c r="S22" s="227">
        <v>7.2630420467475778</v>
      </c>
      <c r="T22" s="227">
        <v>8.7909700402698618</v>
      </c>
      <c r="U22" s="227">
        <v>5.0522595516038411</v>
      </c>
      <c r="V22" s="600">
        <v>8.3927978511189458</v>
      </c>
      <c r="W22" s="227"/>
      <c r="X22" s="434">
        <v>44.576061724887602</v>
      </c>
    </row>
    <row r="23" spans="1:24" x14ac:dyDescent="0.35">
      <c r="A23" t="s">
        <v>2373</v>
      </c>
      <c r="B23" s="797">
        <v>235.93449574908652</v>
      </c>
      <c r="C23" s="797">
        <v>2.1616837821385082</v>
      </c>
      <c r="D23" s="797">
        <v>5.6332466304413948</v>
      </c>
      <c r="E23" s="797">
        <v>0</v>
      </c>
      <c r="F23" s="797">
        <v>2.5839128929940673</v>
      </c>
      <c r="G23" s="797">
        <v>0</v>
      </c>
      <c r="H23" s="797">
        <v>0.97096645507007207</v>
      </c>
      <c r="I23" s="797">
        <v>0.16464134286799056</v>
      </c>
      <c r="J23" s="797">
        <v>0</v>
      </c>
      <c r="O23" s="775">
        <v>0</v>
      </c>
      <c r="P23" s="227">
        <v>0.74590814105215286</v>
      </c>
      <c r="Q23" s="227">
        <v>0.32526849773530214</v>
      </c>
      <c r="R23" s="227">
        <v>0</v>
      </c>
      <c r="S23" s="227">
        <v>0.67891380712307015</v>
      </c>
      <c r="T23" s="227">
        <v>2.7012571665084568</v>
      </c>
      <c r="U23" s="227">
        <v>4.3035239543384911</v>
      </c>
      <c r="V23" s="600">
        <v>3.3294942418003783</v>
      </c>
      <c r="W23" s="227"/>
      <c r="X23" s="434">
        <v>12.084365808557852</v>
      </c>
    </row>
    <row r="24" spans="1:24" x14ac:dyDescent="0.35">
      <c r="A24" t="s">
        <v>2374</v>
      </c>
      <c r="B24" s="797">
        <v>172.09831575777847</v>
      </c>
      <c r="C24" s="797">
        <v>4.6754476854889768</v>
      </c>
      <c r="D24" s="797">
        <v>11.349382916656543</v>
      </c>
      <c r="E24" s="797">
        <v>5.8402668713798169</v>
      </c>
      <c r="F24" s="797">
        <v>7.2630420467475778</v>
      </c>
      <c r="G24" s="797">
        <v>0.67891380712307015</v>
      </c>
      <c r="H24" s="797">
        <v>9.7889717463925191E-2</v>
      </c>
      <c r="I24" s="797">
        <v>0.99763103199466296</v>
      </c>
      <c r="J24" s="797">
        <v>3.7106242056231897</v>
      </c>
      <c r="O24" s="775">
        <v>2.2778772595213317</v>
      </c>
      <c r="P24" s="227">
        <v>1.5020202067051096</v>
      </c>
      <c r="Q24" s="227">
        <v>1.5844434434245565</v>
      </c>
      <c r="R24" s="227">
        <v>0.97096645507007207</v>
      </c>
      <c r="S24" s="227">
        <v>9.7889717463925191E-2</v>
      </c>
      <c r="T24" s="227">
        <v>5.0479024963548103</v>
      </c>
      <c r="U24" s="227">
        <v>2.3937848853784511</v>
      </c>
      <c r="V24" s="600">
        <v>2.1104462679623195</v>
      </c>
      <c r="W24" s="227"/>
      <c r="X24" s="434">
        <v>15.985330731880575</v>
      </c>
    </row>
    <row r="25" spans="1:24" x14ac:dyDescent="0.35">
      <c r="A25" t="s">
        <v>2375</v>
      </c>
      <c r="B25" s="797">
        <v>65.268696388521548</v>
      </c>
      <c r="C25" s="797">
        <v>11.434342539189583</v>
      </c>
      <c r="D25" s="797">
        <v>11.749608451279833</v>
      </c>
      <c r="E25" s="797">
        <v>6.2267110746414955</v>
      </c>
      <c r="F25" s="797">
        <v>8.7909700402698618</v>
      </c>
      <c r="G25" s="797">
        <v>2.7012571665084568</v>
      </c>
      <c r="H25" s="797">
        <v>5.0479024963548103</v>
      </c>
      <c r="I25" s="797">
        <v>1.4046604450859228</v>
      </c>
      <c r="J25" s="797">
        <v>0</v>
      </c>
      <c r="O25" s="775">
        <v>0.96172591861956358</v>
      </c>
      <c r="P25" s="227">
        <v>4.2624093511433365</v>
      </c>
      <c r="Q25" s="227">
        <v>2.2661149082460845</v>
      </c>
      <c r="R25" s="227">
        <v>0.16464134286799056</v>
      </c>
      <c r="S25" s="227">
        <v>0.99763103199466296</v>
      </c>
      <c r="T25" s="227">
        <v>1.4046604450859228</v>
      </c>
      <c r="U25" s="227">
        <v>2.2344773999347591</v>
      </c>
      <c r="V25" s="600">
        <v>0.69680918618777921</v>
      </c>
      <c r="W25" s="227"/>
      <c r="X25" s="434">
        <v>12.988469584080102</v>
      </c>
    </row>
    <row r="26" spans="1:24" x14ac:dyDescent="0.35">
      <c r="A26" t="s">
        <v>2376</v>
      </c>
      <c r="B26" s="797">
        <v>24.426963161473619</v>
      </c>
      <c r="C26" s="797">
        <v>3.9378973793808139</v>
      </c>
      <c r="D26" s="797">
        <v>10.628746347165835</v>
      </c>
      <c r="E26" s="797">
        <v>10.575769050660659</v>
      </c>
      <c r="F26" s="797">
        <v>5.0522595516038411</v>
      </c>
      <c r="G26" s="797">
        <v>4.3035239543384911</v>
      </c>
      <c r="H26" s="797">
        <v>2.3937848853784511</v>
      </c>
      <c r="I26" s="797">
        <v>2.2344773999347591</v>
      </c>
      <c r="J26" s="797">
        <v>1.193529010932755</v>
      </c>
      <c r="O26" s="775">
        <v>2.6323857939644868</v>
      </c>
      <c r="P26" s="227">
        <v>0</v>
      </c>
      <c r="Q26" s="227">
        <v>1.6620934318846143</v>
      </c>
      <c r="R26" s="227">
        <v>0</v>
      </c>
      <c r="S26" s="227">
        <v>3.7106242056231897</v>
      </c>
      <c r="T26" s="227">
        <v>0</v>
      </c>
      <c r="U26" s="227">
        <v>1.193529010932755</v>
      </c>
      <c r="V26" s="600">
        <v>0</v>
      </c>
      <c r="W26" s="227"/>
      <c r="X26" s="434">
        <v>9.1986324424050459</v>
      </c>
    </row>
    <row r="27" spans="1:24" x14ac:dyDescent="0.35">
      <c r="A27" t="s">
        <v>2377</v>
      </c>
      <c r="B27" s="797">
        <v>77.263507864230974</v>
      </c>
      <c r="C27" s="797">
        <v>0.95261786817341831</v>
      </c>
      <c r="D27" s="797">
        <v>8.6968268456986735</v>
      </c>
      <c r="E27" s="797">
        <v>2.2156022100585746</v>
      </c>
      <c r="F27" s="797">
        <v>8.3927978511189458</v>
      </c>
      <c r="G27" s="797">
        <v>3.3294942418003783</v>
      </c>
      <c r="H27" s="797">
        <v>2.1104462679623195</v>
      </c>
      <c r="I27" s="797">
        <v>0.69680918618777921</v>
      </c>
      <c r="J27" s="797">
        <v>0</v>
      </c>
    </row>
    <row r="28" spans="1:24" x14ac:dyDescent="0.35">
      <c r="B28" s="227">
        <f ca="1">SUM(B18:B19)</f>
        <v>1012.2854694955287</v>
      </c>
      <c r="C28" s="227">
        <f t="shared" ref="C28:J28" ca="1" si="0">SUM(C18:C19)</f>
        <v>39.239276308900777</v>
      </c>
      <c r="D28" s="227">
        <f t="shared" ca="1" si="0"/>
        <v>138.03324797691405</v>
      </c>
      <c r="E28" s="227">
        <f t="shared" ca="1" si="0"/>
        <v>93.695584439232448</v>
      </c>
      <c r="F28" s="227">
        <f t="shared" ca="1" si="0"/>
        <v>165.6017624304647</v>
      </c>
      <c r="G28" s="227">
        <f t="shared" ca="1" si="0"/>
        <v>16.961454016302767</v>
      </c>
      <c r="H28" s="227">
        <f t="shared" ca="1" si="0"/>
        <v>25.915964154820362</v>
      </c>
      <c r="I28" s="227">
        <f t="shared" ca="1" si="0"/>
        <v>14.064483719155808</v>
      </c>
      <c r="J28" s="227">
        <f t="shared" ca="1" si="0"/>
        <v>22.658746973674702</v>
      </c>
    </row>
    <row r="29" spans="1:24" x14ac:dyDescent="0.35">
      <c r="B29" s="227">
        <f ca="1">SUM(B18+SUM(B20:B27))</f>
        <v>1012.2854694955287</v>
      </c>
      <c r="C29" s="227">
        <f t="shared" ref="C29:J29" ca="1" si="1">SUM(C18+SUM(C20:C27))</f>
        <v>39.23927630890077</v>
      </c>
      <c r="D29" s="227">
        <f t="shared" ca="1" si="1"/>
        <v>138.03324797691403</v>
      </c>
      <c r="E29" s="227">
        <f t="shared" ca="1" si="1"/>
        <v>93.695584439232448</v>
      </c>
      <c r="F29" s="227">
        <f t="shared" ca="1" si="1"/>
        <v>165.6017624304647</v>
      </c>
      <c r="G29" s="227">
        <f t="shared" ca="1" si="1"/>
        <v>16.961454016302767</v>
      </c>
      <c r="H29" s="227">
        <f t="shared" ca="1" si="1"/>
        <v>25.915964154820365</v>
      </c>
      <c r="I29" s="227">
        <f t="shared" ca="1" si="1"/>
        <v>14.064483719155806</v>
      </c>
      <c r="J29" s="227">
        <f t="shared" ca="1" si="1"/>
        <v>22.658746973674702</v>
      </c>
    </row>
    <row r="30" spans="1:24" x14ac:dyDescent="0.35">
      <c r="O30" t="s">
        <v>2386</v>
      </c>
      <c r="P30" s="775">
        <v>220.4328555953953</v>
      </c>
      <c r="Q30" s="775">
        <v>8.6144964216385169</v>
      </c>
      <c r="R30" s="775">
        <v>10.941751872363014</v>
      </c>
      <c r="S30" s="775">
        <v>2.072729252865539</v>
      </c>
      <c r="T30" s="775">
        <v>11.102519916863626</v>
      </c>
      <c r="U30" s="775">
        <v>0</v>
      </c>
      <c r="V30" s="775">
        <v>2.2778772595213317</v>
      </c>
      <c r="W30" s="775">
        <v>0.96172591861956358</v>
      </c>
      <c r="X30" s="775">
        <v>2.6323857939644868</v>
      </c>
    </row>
    <row r="31" spans="1:24" x14ac:dyDescent="0.35">
      <c r="B31" t="b">
        <f ca="1">IF(B28-B29, 0, TRUE)</f>
        <v>1</v>
      </c>
      <c r="C31">
        <f t="shared" ref="C31:J31" ca="1" si="2">IF(C28-C29, 0, TRUE)</f>
        <v>0</v>
      </c>
      <c r="D31">
        <f t="shared" ca="1" si="2"/>
        <v>0</v>
      </c>
      <c r="E31" t="b">
        <f t="shared" ca="1" si="2"/>
        <v>1</v>
      </c>
      <c r="F31" t="b">
        <f t="shared" ca="1" si="2"/>
        <v>1</v>
      </c>
      <c r="G31" t="b">
        <f t="shared" ca="1" si="2"/>
        <v>1</v>
      </c>
      <c r="H31">
        <f t="shared" ca="1" si="2"/>
        <v>0</v>
      </c>
      <c r="I31">
        <f ca="1">IF(I28-I29, 0, TRUE)</f>
        <v>0</v>
      </c>
      <c r="J31" t="b">
        <f t="shared" ca="1" si="2"/>
        <v>1</v>
      </c>
      <c r="O31" t="s">
        <v>2219</v>
      </c>
      <c r="P31" s="227">
        <v>65.118307871643111</v>
      </c>
      <c r="Q31" s="227">
        <v>1.7750724904186201</v>
      </c>
      <c r="R31" s="227">
        <v>0</v>
      </c>
      <c r="S31" s="227">
        <v>0.38835189179019775</v>
      </c>
      <c r="T31" s="227">
        <v>0.4683534364006306</v>
      </c>
      <c r="U31" s="227">
        <v>0.74590814105215286</v>
      </c>
      <c r="V31" s="227">
        <v>1.5020202067051096</v>
      </c>
      <c r="W31" s="227">
        <v>4.2624093511433365</v>
      </c>
      <c r="X31" s="227">
        <v>0</v>
      </c>
    </row>
    <row r="32" spans="1:24" x14ac:dyDescent="0.35">
      <c r="O32" t="s">
        <v>2222</v>
      </c>
      <c r="P32" s="227">
        <v>8.2464093124028537</v>
      </c>
      <c r="Q32" s="227">
        <v>2.6780405591292133</v>
      </c>
      <c r="R32" s="227">
        <v>3.2753271390732213</v>
      </c>
      <c r="S32" s="227">
        <v>2.8687491783456656</v>
      </c>
      <c r="T32" s="227">
        <v>0.92220598888905969</v>
      </c>
      <c r="U32" s="227">
        <v>0.32526849773530214</v>
      </c>
      <c r="V32" s="227">
        <v>1.5844434434245565</v>
      </c>
      <c r="W32" s="227">
        <v>2.2661149082460845</v>
      </c>
      <c r="X32" s="227">
        <v>1.6620934318846143</v>
      </c>
    </row>
    <row r="33" spans="15:24" x14ac:dyDescent="0.35">
      <c r="O33" t="s">
        <v>2373</v>
      </c>
      <c r="P33" s="227">
        <v>235.93449574908652</v>
      </c>
      <c r="Q33" s="227">
        <v>2.1616837821385082</v>
      </c>
      <c r="R33" s="227">
        <v>5.6332466304413948</v>
      </c>
      <c r="S33" s="227">
        <v>0</v>
      </c>
      <c r="T33" s="227">
        <v>2.5839128929940673</v>
      </c>
      <c r="U33" s="227">
        <v>0</v>
      </c>
      <c r="V33" s="227">
        <v>0.97096645507007207</v>
      </c>
      <c r="W33" s="227">
        <v>0.16464134286799056</v>
      </c>
      <c r="X33" s="227">
        <v>0</v>
      </c>
    </row>
    <row r="34" spans="15:24" x14ac:dyDescent="0.35">
      <c r="O34" t="s">
        <v>2374</v>
      </c>
      <c r="P34" s="227">
        <v>172.09831575777847</v>
      </c>
      <c r="Q34" s="227">
        <v>4.6754476854889768</v>
      </c>
      <c r="R34" s="227">
        <v>11.349382916656543</v>
      </c>
      <c r="S34" s="227">
        <v>5.8402668713798169</v>
      </c>
      <c r="T34" s="227">
        <v>7.2630420467475778</v>
      </c>
      <c r="U34" s="227">
        <v>0.67891380712307015</v>
      </c>
      <c r="V34" s="227">
        <v>9.7889717463925191E-2</v>
      </c>
      <c r="W34" s="227">
        <v>0.99763103199466296</v>
      </c>
      <c r="X34" s="227">
        <v>3.7106242056231897</v>
      </c>
    </row>
    <row r="35" spans="15:24" x14ac:dyDescent="0.35">
      <c r="O35" t="s">
        <v>2375</v>
      </c>
      <c r="P35" s="227">
        <v>65.268696388521548</v>
      </c>
      <c r="Q35" s="227">
        <v>11.434342539189583</v>
      </c>
      <c r="R35" s="227">
        <v>11.749608451279833</v>
      </c>
      <c r="S35" s="227">
        <v>6.2267110746414955</v>
      </c>
      <c r="T35" s="227">
        <v>8.7909700402698618</v>
      </c>
      <c r="U35" s="227">
        <v>2.7012571665084568</v>
      </c>
      <c r="V35" s="227">
        <v>5.0479024963548103</v>
      </c>
      <c r="W35" s="227">
        <v>1.4046604450859228</v>
      </c>
      <c r="X35" s="227">
        <v>0</v>
      </c>
    </row>
    <row r="36" spans="15:24" x14ac:dyDescent="0.35">
      <c r="O36" t="s">
        <v>2376</v>
      </c>
      <c r="P36" s="227">
        <v>24.426963161473619</v>
      </c>
      <c r="Q36" s="227">
        <v>3.9378973793808139</v>
      </c>
      <c r="R36" s="227">
        <v>10.628746347165835</v>
      </c>
      <c r="S36" s="227">
        <v>10.575769050660659</v>
      </c>
      <c r="T36" s="227">
        <v>5.0522595516038411</v>
      </c>
      <c r="U36" s="227">
        <v>4.3035239543384911</v>
      </c>
      <c r="V36" s="227">
        <v>2.3937848853784511</v>
      </c>
      <c r="W36" s="227">
        <v>2.2344773999347591</v>
      </c>
      <c r="X36" s="227">
        <v>1.193529010932755</v>
      </c>
    </row>
    <row r="37" spans="15:24" x14ac:dyDescent="0.35">
      <c r="O37" t="s">
        <v>2377</v>
      </c>
      <c r="P37" s="600">
        <v>77.263507864230974</v>
      </c>
      <c r="Q37" s="600">
        <v>0.95261786817341831</v>
      </c>
      <c r="R37" s="600">
        <v>8.6968268456986735</v>
      </c>
      <c r="S37" s="600">
        <v>2.2156022100585746</v>
      </c>
      <c r="T37" s="600">
        <v>8.3927978511189458</v>
      </c>
      <c r="U37" s="600">
        <v>3.3294942418003783</v>
      </c>
      <c r="V37" s="600">
        <v>2.1104462679623195</v>
      </c>
      <c r="W37" s="600">
        <v>0.69680918618777921</v>
      </c>
      <c r="X37" s="600">
        <v>0</v>
      </c>
    </row>
    <row r="38" spans="15:24" x14ac:dyDescent="0.35">
      <c r="O38" t="s">
        <v>2387</v>
      </c>
      <c r="P38" s="434">
        <v>868.78955170053246</v>
      </c>
      <c r="Q38" s="434">
        <v>36.229598725557658</v>
      </c>
      <c r="R38" s="434">
        <v>62.274890202678527</v>
      </c>
      <c r="S38" s="434">
        <v>30.188179529741952</v>
      </c>
      <c r="T38" s="434">
        <v>44.576061724887602</v>
      </c>
      <c r="U38" s="434">
        <v>12.084365808557852</v>
      </c>
      <c r="V38" s="434">
        <v>15.985330731880575</v>
      </c>
      <c r="W38" s="434">
        <v>12.988469584080102</v>
      </c>
      <c r="X38" s="434">
        <v>9.1986324424050459</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06E3B-6A64-44EB-AB1D-C0AD29E9E81E}">
  <sheetPr>
    <tabColor theme="8" tint="0.59999389629810485"/>
    <pageSetUpPr fitToPage="1"/>
  </sheetPr>
  <dimension ref="A1:AV189"/>
  <sheetViews>
    <sheetView view="pageBreakPreview" topLeftCell="A23" zoomScale="60" zoomScaleNormal="100" workbookViewId="0">
      <selection activeCell="B50" sqref="B50:F50"/>
    </sheetView>
  </sheetViews>
  <sheetFormatPr defaultColWidth="9.1796875" defaultRowHeight="14.5" x14ac:dyDescent="0.35"/>
  <cols>
    <col min="1" max="1" width="30.81640625" customWidth="1"/>
    <col min="2" max="12" width="15.08984375" customWidth="1"/>
    <col min="13" max="13" width="15.08984375" style="225" customWidth="1"/>
    <col min="14" max="14" width="9.81640625" bestFit="1" customWidth="1"/>
    <col min="18" max="18" width="21.26953125" customWidth="1"/>
    <col min="19" max="19" width="9.54296875" customWidth="1"/>
    <col min="20" max="20" width="14.1796875" customWidth="1"/>
    <col min="21" max="21" width="12.453125" customWidth="1"/>
    <col min="22" max="23" width="9.26953125" bestFit="1" customWidth="1"/>
    <col min="24" max="24" width="9.54296875" bestFit="1" customWidth="1"/>
    <col min="25" max="28" width="9.26953125" bestFit="1" customWidth="1"/>
    <col min="29" max="29" width="9.54296875" bestFit="1" customWidth="1"/>
    <col min="30" max="46" width="9.26953125" bestFit="1" customWidth="1"/>
    <col min="47" max="48" width="9.453125" bestFit="1" customWidth="1"/>
  </cols>
  <sheetData>
    <row r="1" spans="1:48" x14ac:dyDescent="0.35">
      <c r="A1" s="148" t="s">
        <v>2127</v>
      </c>
      <c r="B1" s="149"/>
      <c r="C1" s="149"/>
      <c r="D1" s="149"/>
      <c r="E1" s="149"/>
      <c r="F1" s="149"/>
      <c r="G1" s="149"/>
      <c r="H1" s="149"/>
      <c r="I1" s="149"/>
      <c r="J1" s="149"/>
      <c r="K1" s="149"/>
      <c r="L1" s="149"/>
      <c r="M1"/>
    </row>
    <row r="2" spans="1:48" x14ac:dyDescent="0.35">
      <c r="A2" s="150" t="s">
        <v>2110</v>
      </c>
      <c r="B2" s="149"/>
      <c r="C2" s="149"/>
      <c r="D2" s="149"/>
      <c r="E2" s="149"/>
      <c r="F2" s="149"/>
      <c r="G2" s="149"/>
      <c r="H2" s="149"/>
      <c r="I2" s="149"/>
      <c r="J2" s="149"/>
      <c r="K2" s="149"/>
      <c r="L2" s="149"/>
    </row>
    <row r="3" spans="1:48" x14ac:dyDescent="0.35">
      <c r="A3" s="150"/>
      <c r="B3" s="149"/>
      <c r="C3" s="149"/>
      <c r="D3" s="149"/>
      <c r="E3" s="149"/>
      <c r="F3" s="149"/>
      <c r="G3" s="149"/>
      <c r="H3" s="149"/>
      <c r="I3" s="149"/>
      <c r="J3" s="149"/>
      <c r="K3" s="149"/>
      <c r="L3" s="149"/>
    </row>
    <row r="4" spans="1:48" x14ac:dyDescent="0.35">
      <c r="A4" s="148" t="s">
        <v>2543</v>
      </c>
      <c r="B4" s="149"/>
      <c r="C4" s="149"/>
      <c r="D4" s="149"/>
      <c r="E4" s="149"/>
      <c r="F4" s="149"/>
      <c r="G4" s="149"/>
      <c r="H4" s="149"/>
      <c r="I4" s="149"/>
      <c r="J4" s="149"/>
      <c r="K4" s="149"/>
      <c r="L4" s="149"/>
    </row>
    <row r="5" spans="1:48" x14ac:dyDescent="0.35">
      <c r="A5" s="150"/>
      <c r="B5" s="149"/>
      <c r="C5" s="149"/>
      <c r="D5" s="149"/>
      <c r="E5" s="149"/>
      <c r="F5" s="149"/>
      <c r="G5" s="149"/>
      <c r="H5" s="149"/>
      <c r="I5" s="149"/>
      <c r="J5" s="149"/>
      <c r="K5" s="149"/>
      <c r="L5" s="149"/>
    </row>
    <row r="6" spans="1:48" ht="65" x14ac:dyDescent="0.35">
      <c r="A6" s="148" t="s">
        <v>2244</v>
      </c>
      <c r="B6" s="149"/>
      <c r="C6" s="149"/>
      <c r="D6" s="149"/>
      <c r="E6" s="149"/>
      <c r="F6" s="149"/>
      <c r="G6" s="149"/>
      <c r="H6" s="149"/>
      <c r="I6" s="149"/>
      <c r="J6" s="149"/>
      <c r="K6" s="149"/>
      <c r="L6" s="149"/>
      <c r="R6" s="891" t="s">
        <v>2575</v>
      </c>
    </row>
    <row r="7" spans="1:48" ht="15" thickBot="1" x14ac:dyDescent="0.4">
      <c r="A7" s="154"/>
      <c r="B7" s="149"/>
      <c r="C7" s="149"/>
      <c r="D7" s="149"/>
      <c r="E7" s="149"/>
      <c r="F7" s="149"/>
      <c r="G7" s="149"/>
      <c r="H7" s="149"/>
      <c r="I7" s="149"/>
      <c r="J7" s="149"/>
      <c r="K7" s="149"/>
      <c r="L7" s="149"/>
    </row>
    <row r="8" spans="1:48" ht="28.5" customHeight="1" x14ac:dyDescent="0.35">
      <c r="A8" s="155"/>
      <c r="B8" s="980" t="s">
        <v>2113</v>
      </c>
      <c r="C8" s="981"/>
      <c r="D8" s="981"/>
      <c r="E8" s="981"/>
      <c r="F8" s="983"/>
      <c r="G8" s="810" t="s">
        <v>2114</v>
      </c>
      <c r="H8" s="980" t="s">
        <v>2245</v>
      </c>
      <c r="I8" s="981"/>
      <c r="J8" s="981"/>
      <c r="K8" s="981"/>
      <c r="L8" s="982"/>
      <c r="R8" s="157" t="s">
        <v>2246</v>
      </c>
      <c r="S8" s="158">
        <v>2021</v>
      </c>
      <c r="T8" s="158">
        <v>2022</v>
      </c>
      <c r="U8" s="528">
        <v>2023</v>
      </c>
      <c r="V8" s="158">
        <v>2024</v>
      </c>
      <c r="W8" s="158">
        <v>2025</v>
      </c>
      <c r="X8" s="528">
        <v>2026</v>
      </c>
      <c r="Y8" s="158">
        <v>2027</v>
      </c>
      <c r="Z8" s="158">
        <v>2028</v>
      </c>
      <c r="AA8" s="158">
        <v>2029</v>
      </c>
      <c r="AB8" s="158">
        <v>2030</v>
      </c>
      <c r="AC8" s="528">
        <v>2031</v>
      </c>
      <c r="AD8" s="158">
        <v>2032</v>
      </c>
      <c r="AE8" s="158">
        <v>2033</v>
      </c>
      <c r="AF8" s="158">
        <v>2034</v>
      </c>
      <c r="AG8" s="158">
        <v>2035</v>
      </c>
      <c r="AH8" s="528">
        <v>2036</v>
      </c>
      <c r="AI8" s="158">
        <v>2037</v>
      </c>
      <c r="AJ8" s="158">
        <v>2038</v>
      </c>
      <c r="AK8" s="158">
        <v>2039</v>
      </c>
      <c r="AL8" s="158">
        <v>2040</v>
      </c>
      <c r="AM8" s="528">
        <v>2041</v>
      </c>
      <c r="AN8" s="158">
        <v>2042</v>
      </c>
      <c r="AO8" s="158">
        <v>2043</v>
      </c>
      <c r="AP8" s="158">
        <v>2044</v>
      </c>
      <c r="AQ8" s="158">
        <v>2045</v>
      </c>
      <c r="AR8" s="158">
        <v>2046</v>
      </c>
      <c r="AS8" s="158">
        <v>2047</v>
      </c>
      <c r="AT8" s="158">
        <v>2048</v>
      </c>
      <c r="AU8" s="158">
        <v>2049</v>
      </c>
      <c r="AV8" s="528">
        <v>2050</v>
      </c>
    </row>
    <row r="9" spans="1:48" x14ac:dyDescent="0.35">
      <c r="A9" s="814" t="s">
        <v>2116</v>
      </c>
      <c r="B9" s="162">
        <v>2026</v>
      </c>
      <c r="C9" s="163">
        <v>2031</v>
      </c>
      <c r="D9" s="163">
        <v>2036</v>
      </c>
      <c r="E9" s="163">
        <v>2041</v>
      </c>
      <c r="F9" s="163">
        <v>2050</v>
      </c>
      <c r="G9" s="427" t="s">
        <v>2545</v>
      </c>
      <c r="H9" s="162">
        <f>B9</f>
        <v>2026</v>
      </c>
      <c r="I9" s="162">
        <f t="shared" ref="I9:L9" si="0">C9</f>
        <v>2031</v>
      </c>
      <c r="J9" s="162">
        <f t="shared" si="0"/>
        <v>2036</v>
      </c>
      <c r="K9" s="162">
        <f t="shared" si="0"/>
        <v>2041</v>
      </c>
      <c r="L9" s="816">
        <f t="shared" si="0"/>
        <v>2050</v>
      </c>
      <c r="S9" s="529">
        <v>7.7</v>
      </c>
      <c r="T9" s="529">
        <v>6.4</v>
      </c>
      <c r="U9" s="530">
        <v>-2.2000000000000002</v>
      </c>
      <c r="V9" s="529">
        <v>-1.7</v>
      </c>
      <c r="W9" s="529">
        <v>-0.4</v>
      </c>
      <c r="X9" s="530">
        <v>0.9</v>
      </c>
      <c r="Y9" s="529">
        <v>1.3</v>
      </c>
      <c r="Z9" s="529">
        <v>2</v>
      </c>
      <c r="AA9" s="529">
        <v>2.2000000000000002</v>
      </c>
      <c r="AB9" s="529">
        <v>2.2000000000000002</v>
      </c>
      <c r="AC9" s="530">
        <v>2.2000000000000002</v>
      </c>
      <c r="AD9" s="529">
        <v>2.2000000000000002</v>
      </c>
      <c r="AE9" s="529">
        <v>2.2000000000000002</v>
      </c>
      <c r="AF9" s="529">
        <v>2.1</v>
      </c>
      <c r="AG9" s="529">
        <v>2.1</v>
      </c>
      <c r="AH9" s="530">
        <v>2.1</v>
      </c>
      <c r="AI9" s="529">
        <v>2.1</v>
      </c>
      <c r="AJ9" s="529">
        <v>2.1</v>
      </c>
      <c r="AK9" s="529">
        <v>2.1</v>
      </c>
      <c r="AL9" s="892">
        <v>2</v>
      </c>
      <c r="AM9" s="562">
        <v>2</v>
      </c>
      <c r="AN9" s="892">
        <v>2</v>
      </c>
      <c r="AO9" s="892">
        <v>2</v>
      </c>
      <c r="AP9" s="892">
        <v>2</v>
      </c>
      <c r="AQ9" s="892">
        <v>2</v>
      </c>
      <c r="AR9" s="892">
        <v>2</v>
      </c>
      <c r="AS9" s="892">
        <v>2</v>
      </c>
      <c r="AT9" s="892">
        <v>2</v>
      </c>
      <c r="AU9" s="892">
        <v>2</v>
      </c>
      <c r="AV9" s="562">
        <v>2</v>
      </c>
    </row>
    <row r="10" spans="1:48" x14ac:dyDescent="0.35">
      <c r="A10" s="168" t="s">
        <v>1</v>
      </c>
      <c r="B10" s="169">
        <f>'A1'!B10</f>
        <v>36517.477971683933</v>
      </c>
      <c r="C10" s="170">
        <f>'A1'!C10</f>
        <v>38790.901891744485</v>
      </c>
      <c r="D10" s="170">
        <f>'A1'!D10</f>
        <v>41742.530146170349</v>
      </c>
      <c r="E10" s="170">
        <f>'A1'!E10</f>
        <v>44366.309484187543</v>
      </c>
      <c r="F10" s="170">
        <f>'A1'!F10</f>
        <v>47460.644630810173</v>
      </c>
      <c r="G10" s="553">
        <f>(F10-B10)/B10</f>
        <v>0.29966928898024381</v>
      </c>
      <c r="H10" s="554">
        <f>X10</f>
        <v>3458.8599218567642</v>
      </c>
      <c r="I10" s="173">
        <f>AC10</f>
        <v>3815.006468677946</v>
      </c>
      <c r="J10" s="173">
        <f>AH10</f>
        <v>4241.05882708018</v>
      </c>
      <c r="K10" s="173">
        <f>AM10</f>
        <v>4696.2571179708511</v>
      </c>
      <c r="L10" s="174">
        <f>AV10</f>
        <v>5612.4619820265962</v>
      </c>
      <c r="Q10" t="str">
        <f t="shared" ref="Q10:Q23" si="1">A166</f>
        <v>Zone 1</v>
      </c>
      <c r="R10" s="165"/>
      <c r="S10" s="139"/>
      <c r="T10" s="139"/>
      <c r="U10" s="563">
        <f>Exp!L470</f>
        <v>3501.297</v>
      </c>
      <c r="V10" s="139">
        <f>U10+(U10*V$9/100)</f>
        <v>3441.7749509999999</v>
      </c>
      <c r="W10" s="139">
        <f t="shared" ref="W10:AV19" si="2">V10+(V10*W$9/100)</f>
        <v>3428.007851196</v>
      </c>
      <c r="X10" s="563">
        <f t="shared" si="2"/>
        <v>3458.8599218567642</v>
      </c>
      <c r="Y10" s="139">
        <f t="shared" si="2"/>
        <v>3503.825100840902</v>
      </c>
      <c r="Z10" s="139">
        <f t="shared" si="2"/>
        <v>3573.9016028577198</v>
      </c>
      <c r="AA10" s="139">
        <f t="shared" si="2"/>
        <v>3652.5274381205895</v>
      </c>
      <c r="AB10" s="139">
        <f t="shared" si="2"/>
        <v>3732.8830417592426</v>
      </c>
      <c r="AC10" s="563">
        <f t="shared" si="2"/>
        <v>3815.006468677946</v>
      </c>
      <c r="AD10" s="139">
        <f t="shared" si="2"/>
        <v>3898.936610988861</v>
      </c>
      <c r="AE10" s="139">
        <f t="shared" si="2"/>
        <v>3984.7132164306158</v>
      </c>
      <c r="AF10" s="139">
        <f t="shared" si="2"/>
        <v>4068.3921939756588</v>
      </c>
      <c r="AG10" s="139">
        <f t="shared" si="2"/>
        <v>4153.8284300491478</v>
      </c>
      <c r="AH10" s="563">
        <f t="shared" si="2"/>
        <v>4241.05882708018</v>
      </c>
      <c r="AI10" s="139">
        <f t="shared" si="2"/>
        <v>4330.121062448864</v>
      </c>
      <c r="AJ10" s="139">
        <f t="shared" si="2"/>
        <v>4421.05360476029</v>
      </c>
      <c r="AK10" s="139">
        <f t="shared" si="2"/>
        <v>4513.8957304602563</v>
      </c>
      <c r="AL10" s="139">
        <f t="shared" si="2"/>
        <v>4604.1736450694616</v>
      </c>
      <c r="AM10" s="563">
        <f t="shared" si="2"/>
        <v>4696.2571179708511</v>
      </c>
      <c r="AN10" s="139">
        <f t="shared" si="2"/>
        <v>4790.182260330268</v>
      </c>
      <c r="AO10" s="139">
        <f t="shared" si="2"/>
        <v>4885.9859055368734</v>
      </c>
      <c r="AP10" s="139">
        <f t="shared" si="2"/>
        <v>4983.705623647611</v>
      </c>
      <c r="AQ10" s="139">
        <f t="shared" si="2"/>
        <v>5083.3797361205634</v>
      </c>
      <c r="AR10" s="139">
        <f t="shared" si="2"/>
        <v>5185.0473308429746</v>
      </c>
      <c r="AS10" s="139">
        <f t="shared" si="2"/>
        <v>5288.7482774598338</v>
      </c>
      <c r="AT10" s="139">
        <f t="shared" si="2"/>
        <v>5394.5232430090309</v>
      </c>
      <c r="AU10" s="139">
        <f t="shared" si="2"/>
        <v>5502.413707869212</v>
      </c>
      <c r="AV10" s="563">
        <f t="shared" si="2"/>
        <v>5612.4619820265962</v>
      </c>
    </row>
    <row r="11" spans="1:48" x14ac:dyDescent="0.35">
      <c r="A11" s="168" t="s">
        <v>2</v>
      </c>
      <c r="B11" s="169">
        <f>'A1'!B11</f>
        <v>53441.641941052723</v>
      </c>
      <c r="C11" s="170">
        <f>'A1'!C11</f>
        <v>55712.421925581293</v>
      </c>
      <c r="D11" s="170">
        <f>'A1'!D11</f>
        <v>57416.943086580446</v>
      </c>
      <c r="E11" s="170">
        <f>'A1'!E11</f>
        <v>59221.69954169725</v>
      </c>
      <c r="F11" s="170">
        <f>'A1'!F11</f>
        <v>61925.988922519093</v>
      </c>
      <c r="G11" s="553">
        <f t="shared" ref="G11:G25" si="3">(F11-B11)/B11</f>
        <v>0.15875910008200694</v>
      </c>
      <c r="H11" s="554">
        <f t="shared" ref="H11:H23" si="4">X11</f>
        <v>3980.1412718780884</v>
      </c>
      <c r="I11" s="173">
        <f t="shared" ref="I11:I23" si="5">AC11</f>
        <v>4389.9623117191313</v>
      </c>
      <c r="J11" s="173">
        <f t="shared" ref="J11:J23" si="6">AH11</f>
        <v>4880.2245987062906</v>
      </c>
      <c r="K11" s="173">
        <f t="shared" ref="K11:K23" si="7">AM11</f>
        <v>5404.0253727745712</v>
      </c>
      <c r="L11" s="174">
        <f t="shared" ref="L11:L23" si="8">AV11</f>
        <v>6458.3105636493037</v>
      </c>
      <c r="Q11" t="str">
        <f t="shared" si="1"/>
        <v>Zone 2</v>
      </c>
      <c r="R11" s="165"/>
      <c r="S11" s="139"/>
      <c r="T11" s="139"/>
      <c r="U11" s="563">
        <f>Exp!L471</f>
        <v>4028.9740000000002</v>
      </c>
      <c r="V11" s="139">
        <f t="shared" ref="V11" si="9">U11+(U11*V$9/100)</f>
        <v>3960.4814420000002</v>
      </c>
      <c r="W11" s="139">
        <f t="shared" si="2"/>
        <v>3944.6395162320005</v>
      </c>
      <c r="X11" s="563">
        <f t="shared" si="2"/>
        <v>3980.1412718780884</v>
      </c>
      <c r="Y11" s="139">
        <f t="shared" si="2"/>
        <v>4031.8831084125036</v>
      </c>
      <c r="Z11" s="139">
        <f t="shared" si="2"/>
        <v>4112.5207705807534</v>
      </c>
      <c r="AA11" s="139">
        <f t="shared" si="2"/>
        <v>4202.9962275335301</v>
      </c>
      <c r="AB11" s="139">
        <f t="shared" si="2"/>
        <v>4295.4621445392677</v>
      </c>
      <c r="AC11" s="563">
        <f t="shared" si="2"/>
        <v>4389.9623117191313</v>
      </c>
      <c r="AD11" s="139">
        <f t="shared" si="2"/>
        <v>4486.5414825769521</v>
      </c>
      <c r="AE11" s="139">
        <f t="shared" si="2"/>
        <v>4585.245395193645</v>
      </c>
      <c r="AF11" s="139">
        <f t="shared" si="2"/>
        <v>4681.5355484927113</v>
      </c>
      <c r="AG11" s="139">
        <f t="shared" si="2"/>
        <v>4779.8477950110582</v>
      </c>
      <c r="AH11" s="563">
        <f t="shared" si="2"/>
        <v>4880.2245987062906</v>
      </c>
      <c r="AI11" s="139">
        <f t="shared" si="2"/>
        <v>4982.7093152791231</v>
      </c>
      <c r="AJ11" s="139">
        <f t="shared" si="2"/>
        <v>5087.3462108999847</v>
      </c>
      <c r="AK11" s="139">
        <f t="shared" si="2"/>
        <v>5194.1804813288845</v>
      </c>
      <c r="AL11" s="139">
        <f t="shared" si="2"/>
        <v>5298.0640909554622</v>
      </c>
      <c r="AM11" s="563">
        <f t="shared" si="2"/>
        <v>5404.0253727745712</v>
      </c>
      <c r="AN11" s="139">
        <f t="shared" si="2"/>
        <v>5512.1058802300622</v>
      </c>
      <c r="AO11" s="139">
        <f t="shared" si="2"/>
        <v>5622.3479978346631</v>
      </c>
      <c r="AP11" s="139">
        <f t="shared" si="2"/>
        <v>5734.7949577913569</v>
      </c>
      <c r="AQ11" s="139">
        <f t="shared" si="2"/>
        <v>5849.4908569471836</v>
      </c>
      <c r="AR11" s="139">
        <f t="shared" si="2"/>
        <v>5966.4806740861277</v>
      </c>
      <c r="AS11" s="139">
        <f t="shared" si="2"/>
        <v>6085.8102875678505</v>
      </c>
      <c r="AT11" s="139">
        <f t="shared" si="2"/>
        <v>6207.5264933192075</v>
      </c>
      <c r="AU11" s="139">
        <f t="shared" si="2"/>
        <v>6331.6770231855917</v>
      </c>
      <c r="AV11" s="563">
        <f t="shared" si="2"/>
        <v>6458.3105636493037</v>
      </c>
    </row>
    <row r="12" spans="1:48" x14ac:dyDescent="0.35">
      <c r="A12" s="168" t="s">
        <v>3</v>
      </c>
      <c r="B12" s="169">
        <f>'A1'!B12</f>
        <v>33453.265239918524</v>
      </c>
      <c r="C12" s="170">
        <f>'A1'!C12</f>
        <v>39545.037791444389</v>
      </c>
      <c r="D12" s="170">
        <f>'A1'!D12</f>
        <v>44487.721813989236</v>
      </c>
      <c r="E12" s="170">
        <f>'A1'!E12</f>
        <v>49530.544441873688</v>
      </c>
      <c r="F12" s="170">
        <f>'A1'!F12</f>
        <v>59628.048521172008</v>
      </c>
      <c r="G12" s="553">
        <f t="shared" si="3"/>
        <v>0.78242835470721395</v>
      </c>
      <c r="H12" s="554">
        <f t="shared" si="4"/>
        <v>3446.1380082134278</v>
      </c>
      <c r="I12" s="173">
        <f t="shared" si="5"/>
        <v>3800.9746246773843</v>
      </c>
      <c r="J12" s="173">
        <f t="shared" si="6"/>
        <v>4225.4599345625957</v>
      </c>
      <c r="K12" s="173">
        <f t="shared" si="7"/>
        <v>4678.9839762850024</v>
      </c>
      <c r="L12" s="174">
        <f t="shared" si="8"/>
        <v>5591.8189787610781</v>
      </c>
      <c r="Q12" t="str">
        <f t="shared" si="1"/>
        <v>Zone 3</v>
      </c>
      <c r="R12" s="165"/>
      <c r="S12" s="139"/>
      <c r="T12" s="139"/>
      <c r="U12" s="563">
        <f>Exp!L472</f>
        <v>3488.4189999999999</v>
      </c>
      <c r="V12" s="139">
        <f t="shared" ref="V12" si="10">U12+(U12*V$9/100)</f>
        <v>3429.1158769999997</v>
      </c>
      <c r="W12" s="139">
        <f t="shared" si="2"/>
        <v>3415.3994134919999</v>
      </c>
      <c r="X12" s="563">
        <f t="shared" si="2"/>
        <v>3446.1380082134278</v>
      </c>
      <c r="Y12" s="139">
        <f t="shared" si="2"/>
        <v>3490.9378023202025</v>
      </c>
      <c r="Z12" s="139">
        <f t="shared" si="2"/>
        <v>3560.7565583666064</v>
      </c>
      <c r="AA12" s="139">
        <f t="shared" si="2"/>
        <v>3639.0932026506716</v>
      </c>
      <c r="AB12" s="139">
        <f t="shared" si="2"/>
        <v>3719.1532531089865</v>
      </c>
      <c r="AC12" s="563">
        <f t="shared" si="2"/>
        <v>3800.9746246773843</v>
      </c>
      <c r="AD12" s="139">
        <f t="shared" si="2"/>
        <v>3884.5960664202867</v>
      </c>
      <c r="AE12" s="139">
        <f t="shared" si="2"/>
        <v>3970.0571798815331</v>
      </c>
      <c r="AF12" s="139">
        <f t="shared" si="2"/>
        <v>4053.4283806590452</v>
      </c>
      <c r="AG12" s="139">
        <f t="shared" si="2"/>
        <v>4138.5503766528855</v>
      </c>
      <c r="AH12" s="563">
        <f t="shared" si="2"/>
        <v>4225.4599345625957</v>
      </c>
      <c r="AI12" s="139">
        <f t="shared" si="2"/>
        <v>4314.1945931884102</v>
      </c>
      <c r="AJ12" s="139">
        <f t="shared" si="2"/>
        <v>4404.7926796453667</v>
      </c>
      <c r="AK12" s="139">
        <f t="shared" si="2"/>
        <v>4497.293325917919</v>
      </c>
      <c r="AL12" s="139">
        <f t="shared" si="2"/>
        <v>4587.2391924362773</v>
      </c>
      <c r="AM12" s="563">
        <f t="shared" si="2"/>
        <v>4678.9839762850024</v>
      </c>
      <c r="AN12" s="139">
        <f t="shared" si="2"/>
        <v>4772.5636558107026</v>
      </c>
      <c r="AO12" s="139">
        <f t="shared" si="2"/>
        <v>4868.0149289269166</v>
      </c>
      <c r="AP12" s="139">
        <f t="shared" si="2"/>
        <v>4965.3752275054549</v>
      </c>
      <c r="AQ12" s="139">
        <f t="shared" si="2"/>
        <v>5064.682732055564</v>
      </c>
      <c r="AR12" s="139">
        <f t="shared" si="2"/>
        <v>5165.976386696675</v>
      </c>
      <c r="AS12" s="139">
        <f t="shared" si="2"/>
        <v>5269.2959144306087</v>
      </c>
      <c r="AT12" s="139">
        <f t="shared" si="2"/>
        <v>5374.6818327192213</v>
      </c>
      <c r="AU12" s="139">
        <f t="shared" si="2"/>
        <v>5482.1754693736057</v>
      </c>
      <c r="AV12" s="563">
        <f t="shared" si="2"/>
        <v>5591.8189787610781</v>
      </c>
    </row>
    <row r="13" spans="1:48" x14ac:dyDescent="0.35">
      <c r="A13" s="168" t="s">
        <v>4</v>
      </c>
      <c r="B13" s="169">
        <f>'A1'!B13</f>
        <v>46772.805090212925</v>
      </c>
      <c r="C13" s="170">
        <f>'A1'!C13</f>
        <v>50916.501818950841</v>
      </c>
      <c r="D13" s="170">
        <f>'A1'!D13</f>
        <v>57894.598547688751</v>
      </c>
      <c r="E13" s="170">
        <f>'A1'!E13</f>
        <v>62619.095276426655</v>
      </c>
      <c r="F13" s="170">
        <f>'A1'!F13</f>
        <v>70148.088733902521</v>
      </c>
      <c r="G13" s="553">
        <f t="shared" si="3"/>
        <v>0.49976227849932409</v>
      </c>
      <c r="H13" s="554">
        <f t="shared" si="4"/>
        <v>3971.2434402128047</v>
      </c>
      <c r="I13" s="173">
        <f t="shared" si="5"/>
        <v>4380.1483018641029</v>
      </c>
      <c r="J13" s="173">
        <f t="shared" si="6"/>
        <v>4869.3145796889057</v>
      </c>
      <c r="K13" s="173">
        <f t="shared" si="7"/>
        <v>5391.9443674038284</v>
      </c>
      <c r="L13" s="174">
        <f t="shared" si="8"/>
        <v>6443.8726439092434</v>
      </c>
      <c r="Q13" t="str">
        <f t="shared" si="1"/>
        <v>Zone 4</v>
      </c>
      <c r="R13" s="165"/>
      <c r="S13" s="139"/>
      <c r="T13" s="139"/>
      <c r="U13" s="563">
        <f>Exp!L473</f>
        <v>4019.9670000000006</v>
      </c>
      <c r="V13" s="139">
        <f t="shared" ref="V13" si="11">U13+(U13*V$9/100)</f>
        <v>3951.6275610000007</v>
      </c>
      <c r="W13" s="139">
        <f t="shared" si="2"/>
        <v>3935.8210507560007</v>
      </c>
      <c r="X13" s="563">
        <f t="shared" si="2"/>
        <v>3971.2434402128047</v>
      </c>
      <c r="Y13" s="139">
        <f t="shared" si="2"/>
        <v>4022.8696049355713</v>
      </c>
      <c r="Z13" s="139">
        <f t="shared" si="2"/>
        <v>4103.3269970342826</v>
      </c>
      <c r="AA13" s="139">
        <f t="shared" si="2"/>
        <v>4193.6001909690367</v>
      </c>
      <c r="AB13" s="139">
        <f t="shared" si="2"/>
        <v>4285.8593951703551</v>
      </c>
      <c r="AC13" s="563">
        <f t="shared" si="2"/>
        <v>4380.1483018641029</v>
      </c>
      <c r="AD13" s="139">
        <f t="shared" si="2"/>
        <v>4476.5115645051128</v>
      </c>
      <c r="AE13" s="139">
        <f t="shared" si="2"/>
        <v>4574.994818924225</v>
      </c>
      <c r="AF13" s="139">
        <f t="shared" si="2"/>
        <v>4671.0697101216338</v>
      </c>
      <c r="AG13" s="139">
        <f t="shared" si="2"/>
        <v>4769.162174034188</v>
      </c>
      <c r="AH13" s="563">
        <f t="shared" si="2"/>
        <v>4869.3145796889057</v>
      </c>
      <c r="AI13" s="139">
        <f t="shared" si="2"/>
        <v>4971.5701858623725</v>
      </c>
      <c r="AJ13" s="139">
        <f t="shared" si="2"/>
        <v>5075.9731597654827</v>
      </c>
      <c r="AK13" s="139">
        <f t="shared" si="2"/>
        <v>5182.5685961205581</v>
      </c>
      <c r="AL13" s="139">
        <f t="shared" si="2"/>
        <v>5286.2199680429694</v>
      </c>
      <c r="AM13" s="563">
        <f t="shared" si="2"/>
        <v>5391.9443674038284</v>
      </c>
      <c r="AN13" s="139">
        <f t="shared" si="2"/>
        <v>5499.7832547519047</v>
      </c>
      <c r="AO13" s="139">
        <f t="shared" si="2"/>
        <v>5609.7789198469427</v>
      </c>
      <c r="AP13" s="139">
        <f t="shared" si="2"/>
        <v>5721.9744982438815</v>
      </c>
      <c r="AQ13" s="139">
        <f t="shared" si="2"/>
        <v>5836.4139882087593</v>
      </c>
      <c r="AR13" s="139">
        <f t="shared" si="2"/>
        <v>5953.1422679729349</v>
      </c>
      <c r="AS13" s="139">
        <f t="shared" si="2"/>
        <v>6072.2051133323939</v>
      </c>
      <c r="AT13" s="139">
        <f t="shared" si="2"/>
        <v>6193.6492155990418</v>
      </c>
      <c r="AU13" s="139">
        <f t="shared" si="2"/>
        <v>6317.5221999110227</v>
      </c>
      <c r="AV13" s="563">
        <f t="shared" si="2"/>
        <v>6443.8726439092434</v>
      </c>
    </row>
    <row r="14" spans="1:48" x14ac:dyDescent="0.35">
      <c r="A14" s="168" t="s">
        <v>5</v>
      </c>
      <c r="B14" s="169">
        <f>'A1'!B14</f>
        <v>29757.029768485023</v>
      </c>
      <c r="C14" s="170">
        <f>'A1'!C14</f>
        <v>31020.53260624937</v>
      </c>
      <c r="D14" s="170">
        <f>'A1'!D14</f>
        <v>35308.371031818264</v>
      </c>
      <c r="E14" s="170">
        <f>'A1'!E14</f>
        <v>39312.682616753431</v>
      </c>
      <c r="F14" s="170">
        <f>'A1'!F14</f>
        <v>47321.305786623765</v>
      </c>
      <c r="G14" s="553">
        <f t="shared" si="3"/>
        <v>0.59025635807040988</v>
      </c>
      <c r="H14" s="554">
        <f t="shared" si="4"/>
        <v>3952.9439582801156</v>
      </c>
      <c r="I14" s="173">
        <f t="shared" si="5"/>
        <v>4359.9645871361627</v>
      </c>
      <c r="J14" s="173">
        <f t="shared" si="6"/>
        <v>4846.8767877184355</v>
      </c>
      <c r="K14" s="173">
        <f t="shared" si="7"/>
        <v>5367.0982984033144</v>
      </c>
      <c r="L14" s="174">
        <f t="shared" si="8"/>
        <v>6414.1792914872512</v>
      </c>
      <c r="Q14" t="str">
        <f t="shared" si="1"/>
        <v>Zone 5</v>
      </c>
      <c r="R14" s="165"/>
      <c r="S14" s="139"/>
      <c r="T14" s="139"/>
      <c r="U14" s="563">
        <f>Exp!L474</f>
        <v>4001.4429999999998</v>
      </c>
      <c r="V14" s="139">
        <f t="shared" ref="V14" si="12">U14+(U14*V$9/100)</f>
        <v>3933.4184689999997</v>
      </c>
      <c r="W14" s="139">
        <f t="shared" si="2"/>
        <v>3917.6847951239997</v>
      </c>
      <c r="X14" s="563">
        <f t="shared" si="2"/>
        <v>3952.9439582801156</v>
      </c>
      <c r="Y14" s="139">
        <f t="shared" si="2"/>
        <v>4004.3322297377572</v>
      </c>
      <c r="Z14" s="139">
        <f t="shared" si="2"/>
        <v>4084.4188743325121</v>
      </c>
      <c r="AA14" s="139">
        <f t="shared" si="2"/>
        <v>4174.2760895678275</v>
      </c>
      <c r="AB14" s="139">
        <f t="shared" si="2"/>
        <v>4266.1101635383193</v>
      </c>
      <c r="AC14" s="563">
        <f t="shared" si="2"/>
        <v>4359.9645871361627</v>
      </c>
      <c r="AD14" s="139">
        <f t="shared" si="2"/>
        <v>4455.8838080531586</v>
      </c>
      <c r="AE14" s="139">
        <f t="shared" si="2"/>
        <v>4553.9132518303286</v>
      </c>
      <c r="AF14" s="139">
        <f t="shared" si="2"/>
        <v>4649.5454301187656</v>
      </c>
      <c r="AG14" s="139">
        <f t="shared" si="2"/>
        <v>4747.1858841512594</v>
      </c>
      <c r="AH14" s="563">
        <f t="shared" si="2"/>
        <v>4846.8767877184355</v>
      </c>
      <c r="AI14" s="139">
        <f t="shared" si="2"/>
        <v>4948.6612002605225</v>
      </c>
      <c r="AJ14" s="139">
        <f t="shared" si="2"/>
        <v>5052.5830854659935</v>
      </c>
      <c r="AK14" s="139">
        <f t="shared" si="2"/>
        <v>5158.6873302607792</v>
      </c>
      <c r="AL14" s="139">
        <f t="shared" si="2"/>
        <v>5261.8610768659946</v>
      </c>
      <c r="AM14" s="563">
        <f t="shared" si="2"/>
        <v>5367.0982984033144</v>
      </c>
      <c r="AN14" s="139">
        <f t="shared" si="2"/>
        <v>5474.4402643713811</v>
      </c>
      <c r="AO14" s="139">
        <f t="shared" si="2"/>
        <v>5583.9290696588087</v>
      </c>
      <c r="AP14" s="139">
        <f t="shared" si="2"/>
        <v>5695.6076510519852</v>
      </c>
      <c r="AQ14" s="139">
        <f t="shared" si="2"/>
        <v>5809.5198040730247</v>
      </c>
      <c r="AR14" s="139">
        <f t="shared" si="2"/>
        <v>5925.7102001544854</v>
      </c>
      <c r="AS14" s="139">
        <f t="shared" si="2"/>
        <v>6044.224404157575</v>
      </c>
      <c r="AT14" s="139">
        <f t="shared" si="2"/>
        <v>6165.1088922407262</v>
      </c>
      <c r="AU14" s="139">
        <f t="shared" si="2"/>
        <v>6288.4110700855408</v>
      </c>
      <c r="AV14" s="563">
        <f t="shared" si="2"/>
        <v>6414.1792914872512</v>
      </c>
    </row>
    <row r="15" spans="1:48" ht="16" customHeight="1" x14ac:dyDescent="0.35">
      <c r="A15" s="168" t="s">
        <v>6</v>
      </c>
      <c r="B15" s="169">
        <f>'A1'!B15</f>
        <v>22307.031190855159</v>
      </c>
      <c r="C15" s="170">
        <f>'A1'!C15</f>
        <v>26153.090661264654</v>
      </c>
      <c r="D15" s="170">
        <f>'A1'!D15</f>
        <v>29789.785425791793</v>
      </c>
      <c r="E15" s="170">
        <f>'A1'!E15</f>
        <v>30251.139013848348</v>
      </c>
      <c r="F15" s="170">
        <f>'A1'!F15</f>
        <v>30897.140307608512</v>
      </c>
      <c r="G15" s="553">
        <f t="shared" si="3"/>
        <v>0.3850852694497014</v>
      </c>
      <c r="H15" s="554">
        <f t="shared" si="4"/>
        <v>3842.5424843614437</v>
      </c>
      <c r="I15" s="173">
        <f t="shared" si="5"/>
        <v>4238.1954647470675</v>
      </c>
      <c r="J15" s="173">
        <f t="shared" si="6"/>
        <v>4711.5087311727684</v>
      </c>
      <c r="K15" s="173">
        <f t="shared" si="7"/>
        <v>5217.2010144893957</v>
      </c>
      <c r="L15" s="174">
        <f t="shared" si="8"/>
        <v>6235.0381614250573</v>
      </c>
      <c r="Q15" t="str">
        <f t="shared" si="1"/>
        <v>Zone 6</v>
      </c>
      <c r="R15" s="165"/>
      <c r="S15" s="139"/>
      <c r="T15" s="139"/>
      <c r="U15" s="563">
        <f>Exp!L475</f>
        <v>3889.6869999999999</v>
      </c>
      <c r="V15" s="139">
        <f t="shared" ref="V15" si="13">U15+(U15*V$9/100)</f>
        <v>3823.5623209999999</v>
      </c>
      <c r="W15" s="139">
        <f t="shared" si="2"/>
        <v>3808.2680717159997</v>
      </c>
      <c r="X15" s="563">
        <f t="shared" si="2"/>
        <v>3842.5424843614437</v>
      </c>
      <c r="Y15" s="139">
        <f t="shared" si="2"/>
        <v>3892.4955366581426</v>
      </c>
      <c r="Z15" s="139">
        <f t="shared" si="2"/>
        <v>3970.3454473913052</v>
      </c>
      <c r="AA15" s="139">
        <f t="shared" si="2"/>
        <v>4057.6930472339141</v>
      </c>
      <c r="AB15" s="139">
        <f t="shared" si="2"/>
        <v>4146.9622942730603</v>
      </c>
      <c r="AC15" s="563">
        <f t="shared" si="2"/>
        <v>4238.1954647470675</v>
      </c>
      <c r="AD15" s="139">
        <f t="shared" si="2"/>
        <v>4331.435764971503</v>
      </c>
      <c r="AE15" s="139">
        <f t="shared" si="2"/>
        <v>4426.727351800876</v>
      </c>
      <c r="AF15" s="139">
        <f t="shared" si="2"/>
        <v>4519.6886261886948</v>
      </c>
      <c r="AG15" s="139">
        <f t="shared" si="2"/>
        <v>4614.6020873386569</v>
      </c>
      <c r="AH15" s="563">
        <f t="shared" si="2"/>
        <v>4711.5087311727684</v>
      </c>
      <c r="AI15" s="139">
        <f t="shared" si="2"/>
        <v>4810.4504145273968</v>
      </c>
      <c r="AJ15" s="139">
        <f t="shared" si="2"/>
        <v>4911.4698732324723</v>
      </c>
      <c r="AK15" s="139">
        <f t="shared" si="2"/>
        <v>5014.6107405703542</v>
      </c>
      <c r="AL15" s="139">
        <f t="shared" si="2"/>
        <v>5114.9029553817609</v>
      </c>
      <c r="AM15" s="563">
        <f t="shared" si="2"/>
        <v>5217.2010144893957</v>
      </c>
      <c r="AN15" s="139">
        <f t="shared" si="2"/>
        <v>5321.5450347791839</v>
      </c>
      <c r="AO15" s="139">
        <f t="shared" si="2"/>
        <v>5427.9759354747675</v>
      </c>
      <c r="AP15" s="139">
        <f t="shared" si="2"/>
        <v>5536.5354541842626</v>
      </c>
      <c r="AQ15" s="139">
        <f t="shared" si="2"/>
        <v>5647.2661632679474</v>
      </c>
      <c r="AR15" s="139">
        <f t="shared" si="2"/>
        <v>5760.211486533306</v>
      </c>
      <c r="AS15" s="139">
        <f t="shared" si="2"/>
        <v>5875.4157162639722</v>
      </c>
      <c r="AT15" s="139">
        <f t="shared" si="2"/>
        <v>5992.9240305892517</v>
      </c>
      <c r="AU15" s="139">
        <f t="shared" si="2"/>
        <v>6112.7825112010369</v>
      </c>
      <c r="AV15" s="563">
        <f t="shared" si="2"/>
        <v>6235.0381614250573</v>
      </c>
    </row>
    <row r="16" spans="1:48" x14ac:dyDescent="0.35">
      <c r="A16" s="168" t="s">
        <v>7</v>
      </c>
      <c r="B16" s="169">
        <f>'A1'!B16</f>
        <v>28055.390387453666</v>
      </c>
      <c r="C16" s="170">
        <f>'A1'!C16</f>
        <v>29091.211316184901</v>
      </c>
      <c r="D16" s="170">
        <f>'A1'!D16</f>
        <v>30040.067539033782</v>
      </c>
      <c r="E16" s="170">
        <f>'A1'!E16</f>
        <v>30849.582585412074</v>
      </c>
      <c r="F16" s="170">
        <f>'A1'!F16</f>
        <v>31630.306795815715</v>
      </c>
      <c r="G16" s="553">
        <f t="shared" si="3"/>
        <v>0.12742351323547246</v>
      </c>
      <c r="H16" s="554">
        <f t="shared" si="4"/>
        <v>3686.6056876072448</v>
      </c>
      <c r="I16" s="173">
        <f t="shared" si="5"/>
        <v>4066.2024087221689</v>
      </c>
      <c r="J16" s="173">
        <f t="shared" si="6"/>
        <v>4520.3078316619312</v>
      </c>
      <c r="K16" s="173">
        <f t="shared" si="7"/>
        <v>5005.4782768662562</v>
      </c>
      <c r="L16" s="174">
        <f t="shared" si="8"/>
        <v>5982.009891083273</v>
      </c>
      <c r="Q16" t="str">
        <f t="shared" si="1"/>
        <v>Zone 7</v>
      </c>
      <c r="R16" s="165"/>
      <c r="S16" s="139"/>
      <c r="T16" s="139"/>
      <c r="U16" s="563">
        <f>Exp!L476</f>
        <v>3731.8370000000004</v>
      </c>
      <c r="V16" s="139">
        <f t="shared" ref="V16" si="14">U16+(U16*V$9/100)</f>
        <v>3668.3957710000004</v>
      </c>
      <c r="W16" s="139">
        <f t="shared" si="2"/>
        <v>3653.7221879160006</v>
      </c>
      <c r="X16" s="563">
        <f t="shared" si="2"/>
        <v>3686.6056876072448</v>
      </c>
      <c r="Y16" s="139">
        <f t="shared" si="2"/>
        <v>3734.5315615461391</v>
      </c>
      <c r="Z16" s="139">
        <f t="shared" si="2"/>
        <v>3809.222192777062</v>
      </c>
      <c r="AA16" s="139">
        <f t="shared" si="2"/>
        <v>3893.0250810181574</v>
      </c>
      <c r="AB16" s="139">
        <f t="shared" si="2"/>
        <v>3978.6716328005568</v>
      </c>
      <c r="AC16" s="563">
        <f t="shared" si="2"/>
        <v>4066.2024087221689</v>
      </c>
      <c r="AD16" s="139">
        <f t="shared" si="2"/>
        <v>4155.6588617140569</v>
      </c>
      <c r="AE16" s="139">
        <f t="shared" si="2"/>
        <v>4247.0833566717665</v>
      </c>
      <c r="AF16" s="139">
        <f t="shared" si="2"/>
        <v>4336.2721071618735</v>
      </c>
      <c r="AG16" s="139">
        <f t="shared" si="2"/>
        <v>4427.3338214122732</v>
      </c>
      <c r="AH16" s="563">
        <f t="shared" si="2"/>
        <v>4520.3078316619312</v>
      </c>
      <c r="AI16" s="139">
        <f t="shared" si="2"/>
        <v>4615.2342961268314</v>
      </c>
      <c r="AJ16" s="139">
        <f t="shared" si="2"/>
        <v>4712.1542163454951</v>
      </c>
      <c r="AK16" s="139">
        <f t="shared" si="2"/>
        <v>4811.1094548887504</v>
      </c>
      <c r="AL16" s="139">
        <f t="shared" si="2"/>
        <v>4907.3316439865257</v>
      </c>
      <c r="AM16" s="563">
        <f t="shared" si="2"/>
        <v>5005.4782768662562</v>
      </c>
      <c r="AN16" s="139">
        <f t="shared" si="2"/>
        <v>5105.5878424035818</v>
      </c>
      <c r="AO16" s="139">
        <f t="shared" si="2"/>
        <v>5207.6995992516531</v>
      </c>
      <c r="AP16" s="139">
        <f t="shared" si="2"/>
        <v>5311.853591236686</v>
      </c>
      <c r="AQ16" s="139">
        <f t="shared" si="2"/>
        <v>5418.0906630614199</v>
      </c>
      <c r="AR16" s="139">
        <f t="shared" si="2"/>
        <v>5526.4524763226482</v>
      </c>
      <c r="AS16" s="139">
        <f t="shared" si="2"/>
        <v>5636.9815258491008</v>
      </c>
      <c r="AT16" s="139">
        <f t="shared" si="2"/>
        <v>5749.7211563660831</v>
      </c>
      <c r="AU16" s="139">
        <f t="shared" si="2"/>
        <v>5864.7155794934051</v>
      </c>
      <c r="AV16" s="563">
        <f t="shared" si="2"/>
        <v>5982.009891083273</v>
      </c>
    </row>
    <row r="17" spans="1:48" x14ac:dyDescent="0.35">
      <c r="A17" s="168" t="s">
        <v>8</v>
      </c>
      <c r="B17" s="169">
        <f>'A1'!B17</f>
        <v>103405</v>
      </c>
      <c r="C17" s="170">
        <f>'A1'!C17</f>
        <v>106904</v>
      </c>
      <c r="D17" s="170">
        <f>'A1'!D17</f>
        <v>109827</v>
      </c>
      <c r="E17" s="170">
        <f>'A1'!E17</f>
        <v>112628</v>
      </c>
      <c r="F17" s="170">
        <f>'A1'!F17</f>
        <v>117765.17925140103</v>
      </c>
      <c r="G17" s="553">
        <f t="shared" si="3"/>
        <v>0.13887316136938282</v>
      </c>
      <c r="H17" s="554">
        <f t="shared" si="4"/>
        <v>4758.0816481339089</v>
      </c>
      <c r="I17" s="173">
        <f t="shared" si="5"/>
        <v>5248.0044512425302</v>
      </c>
      <c r="J17" s="173">
        <f t="shared" si="6"/>
        <v>5834.0911831300746</v>
      </c>
      <c r="K17" s="173">
        <f t="shared" si="7"/>
        <v>6460.2716827977665</v>
      </c>
      <c r="L17" s="174">
        <f t="shared" si="8"/>
        <v>7720.6226793927635</v>
      </c>
      <c r="Q17" t="str">
        <f t="shared" si="1"/>
        <v>Zone 8</v>
      </c>
      <c r="R17" s="165"/>
      <c r="S17" s="139"/>
      <c r="T17" s="139"/>
      <c r="U17" s="563">
        <f>Exp!L477</f>
        <v>4816.4589999999998</v>
      </c>
      <c r="V17" s="139">
        <f t="shared" ref="V17" si="15">U17+(U17*V$9/100)</f>
        <v>4734.579197</v>
      </c>
      <c r="W17" s="139">
        <f t="shared" si="2"/>
        <v>4715.6408802120004</v>
      </c>
      <c r="X17" s="563">
        <f t="shared" si="2"/>
        <v>4758.0816481339089</v>
      </c>
      <c r="Y17" s="139">
        <f t="shared" si="2"/>
        <v>4819.9367095596499</v>
      </c>
      <c r="Z17" s="139">
        <f t="shared" si="2"/>
        <v>4916.3354437508433</v>
      </c>
      <c r="AA17" s="139">
        <f t="shared" si="2"/>
        <v>5024.4948235133616</v>
      </c>
      <c r="AB17" s="139">
        <f t="shared" si="2"/>
        <v>5135.0337096306557</v>
      </c>
      <c r="AC17" s="563">
        <f t="shared" si="2"/>
        <v>5248.0044512425302</v>
      </c>
      <c r="AD17" s="139">
        <f t="shared" si="2"/>
        <v>5363.4605491698658</v>
      </c>
      <c r="AE17" s="139">
        <f t="shared" si="2"/>
        <v>5481.4566812516032</v>
      </c>
      <c r="AF17" s="139">
        <f t="shared" si="2"/>
        <v>5596.5672715578867</v>
      </c>
      <c r="AG17" s="139">
        <f t="shared" si="2"/>
        <v>5714.0951842606019</v>
      </c>
      <c r="AH17" s="563">
        <f t="shared" si="2"/>
        <v>5834.0911831300746</v>
      </c>
      <c r="AI17" s="139">
        <f t="shared" si="2"/>
        <v>5956.607097975806</v>
      </c>
      <c r="AJ17" s="139">
        <f t="shared" si="2"/>
        <v>6081.6958470332984</v>
      </c>
      <c r="AK17" s="139">
        <f t="shared" si="2"/>
        <v>6209.4114598209981</v>
      </c>
      <c r="AL17" s="139">
        <f t="shared" si="2"/>
        <v>6333.5996890174183</v>
      </c>
      <c r="AM17" s="563">
        <f t="shared" si="2"/>
        <v>6460.2716827977665</v>
      </c>
      <c r="AN17" s="139">
        <f t="shared" si="2"/>
        <v>6589.4771164537215</v>
      </c>
      <c r="AO17" s="139">
        <f t="shared" si="2"/>
        <v>6721.2666587827962</v>
      </c>
      <c r="AP17" s="139">
        <f t="shared" si="2"/>
        <v>6855.6919919584525</v>
      </c>
      <c r="AQ17" s="139">
        <f t="shared" si="2"/>
        <v>6992.805831797622</v>
      </c>
      <c r="AR17" s="139">
        <f t="shared" si="2"/>
        <v>7132.6619484335743</v>
      </c>
      <c r="AS17" s="139">
        <f t="shared" si="2"/>
        <v>7275.315187402246</v>
      </c>
      <c r="AT17" s="139">
        <f t="shared" si="2"/>
        <v>7420.821491150291</v>
      </c>
      <c r="AU17" s="139">
        <f t="shared" si="2"/>
        <v>7569.2379209732972</v>
      </c>
      <c r="AV17" s="563">
        <f t="shared" si="2"/>
        <v>7720.6226793927635</v>
      </c>
    </row>
    <row r="18" spans="1:48" x14ac:dyDescent="0.35">
      <c r="A18" s="168" t="s">
        <v>9</v>
      </c>
      <c r="B18" s="169">
        <f>'A1'!B18</f>
        <v>25306.830061551816</v>
      </c>
      <c r="C18" s="170">
        <f>'A1'!C18</f>
        <v>29600.445164564851</v>
      </c>
      <c r="D18" s="170">
        <f>'A1'!D18</f>
        <v>39157.260267577876</v>
      </c>
      <c r="E18" s="170">
        <f>'A1'!E18</f>
        <v>46479.675370590892</v>
      </c>
      <c r="F18" s="170">
        <f>'A1'!F18</f>
        <v>60764.505576616924</v>
      </c>
      <c r="G18" s="553">
        <f t="shared" si="3"/>
        <v>1.4011109028204713</v>
      </c>
      <c r="H18" s="554">
        <f t="shared" si="4"/>
        <v>4520.103425362332</v>
      </c>
      <c r="I18" s="173">
        <f t="shared" si="5"/>
        <v>4985.5224543449267</v>
      </c>
      <c r="J18" s="173">
        <f t="shared" si="6"/>
        <v>5542.2957172424422</v>
      </c>
      <c r="K18" s="173">
        <f t="shared" si="7"/>
        <v>6137.1574347905407</v>
      </c>
      <c r="L18" s="174">
        <f t="shared" si="8"/>
        <v>7334.4712427833392</v>
      </c>
      <c r="Q18" t="str">
        <f t="shared" si="1"/>
        <v>Zone 9</v>
      </c>
      <c r="R18" s="165"/>
      <c r="S18" s="139"/>
      <c r="T18" s="139"/>
      <c r="U18" s="563">
        <f>Exp!L478</f>
        <v>4575.5610000000006</v>
      </c>
      <c r="V18" s="139">
        <f t="shared" ref="V18" si="16">U18+(U18*V$9/100)</f>
        <v>4497.7764630000001</v>
      </c>
      <c r="W18" s="139">
        <f t="shared" si="2"/>
        <v>4479.785357148</v>
      </c>
      <c r="X18" s="563">
        <f t="shared" si="2"/>
        <v>4520.103425362332</v>
      </c>
      <c r="Y18" s="139">
        <f t="shared" si="2"/>
        <v>4578.8647698920422</v>
      </c>
      <c r="Z18" s="139">
        <f t="shared" si="2"/>
        <v>4670.4420652898834</v>
      </c>
      <c r="AA18" s="139">
        <f t="shared" si="2"/>
        <v>4773.1917907262605</v>
      </c>
      <c r="AB18" s="139">
        <f t="shared" si="2"/>
        <v>4878.2020101222379</v>
      </c>
      <c r="AC18" s="563">
        <f t="shared" si="2"/>
        <v>4985.5224543449267</v>
      </c>
      <c r="AD18" s="139">
        <f t="shared" si="2"/>
        <v>5095.2039483405151</v>
      </c>
      <c r="AE18" s="139">
        <f t="shared" si="2"/>
        <v>5207.2984352040066</v>
      </c>
      <c r="AF18" s="139">
        <f t="shared" si="2"/>
        <v>5316.6517023432907</v>
      </c>
      <c r="AG18" s="139">
        <f t="shared" si="2"/>
        <v>5428.3013880925</v>
      </c>
      <c r="AH18" s="563">
        <f t="shared" si="2"/>
        <v>5542.2957172424422</v>
      </c>
      <c r="AI18" s="139">
        <f t="shared" si="2"/>
        <v>5658.6839273045334</v>
      </c>
      <c r="AJ18" s="139">
        <f t="shared" si="2"/>
        <v>5777.5162897779283</v>
      </c>
      <c r="AK18" s="139">
        <f t="shared" si="2"/>
        <v>5898.8441318632649</v>
      </c>
      <c r="AL18" s="139">
        <f t="shared" si="2"/>
        <v>6016.8210145005305</v>
      </c>
      <c r="AM18" s="563">
        <f t="shared" si="2"/>
        <v>6137.1574347905407</v>
      </c>
      <c r="AN18" s="139">
        <f t="shared" si="2"/>
        <v>6259.9005834863519</v>
      </c>
      <c r="AO18" s="139">
        <f t="shared" si="2"/>
        <v>6385.0985951560788</v>
      </c>
      <c r="AP18" s="139">
        <f t="shared" si="2"/>
        <v>6512.8005670592001</v>
      </c>
      <c r="AQ18" s="139">
        <f t="shared" si="2"/>
        <v>6643.0565784003838</v>
      </c>
      <c r="AR18" s="139">
        <f t="shared" si="2"/>
        <v>6775.9177099683911</v>
      </c>
      <c r="AS18" s="139">
        <f t="shared" si="2"/>
        <v>6911.4360641677586</v>
      </c>
      <c r="AT18" s="139">
        <f t="shared" si="2"/>
        <v>7049.6647854511139</v>
      </c>
      <c r="AU18" s="139">
        <f t="shared" si="2"/>
        <v>7190.6580811601361</v>
      </c>
      <c r="AV18" s="563">
        <f t="shared" si="2"/>
        <v>7334.4712427833392</v>
      </c>
    </row>
    <row r="19" spans="1:48" x14ac:dyDescent="0.35">
      <c r="A19" s="168" t="s">
        <v>10</v>
      </c>
      <c r="B19" s="169">
        <f>'A1'!B19</f>
        <v>10307.789887247754</v>
      </c>
      <c r="C19" s="170">
        <f>'A1'!C19</f>
        <v>10411.426054784461</v>
      </c>
      <c r="D19" s="170">
        <f>'A1'!D19</f>
        <v>10515.062222321167</v>
      </c>
      <c r="E19" s="170">
        <f>'A1'!E19</f>
        <v>10618.698389857873</v>
      </c>
      <c r="F19" s="170">
        <f>'A1'!F19</f>
        <v>10825.970724931285</v>
      </c>
      <c r="G19" s="553">
        <f t="shared" si="3"/>
        <v>5.0270799400422027E-2</v>
      </c>
      <c r="H19" s="554">
        <f t="shared" si="4"/>
        <v>5102.2845898246205</v>
      </c>
      <c r="I19" s="173">
        <f t="shared" si="5"/>
        <v>5627.648749871174</v>
      </c>
      <c r="J19" s="173">
        <f t="shared" si="6"/>
        <v>6256.1334043081779</v>
      </c>
      <c r="K19" s="173">
        <f t="shared" si="7"/>
        <v>6927.6122376224794</v>
      </c>
      <c r="L19" s="174">
        <f t="shared" si="8"/>
        <v>8279.1379034796046</v>
      </c>
      <c r="Q19" t="str">
        <f t="shared" si="1"/>
        <v>Zone 10</v>
      </c>
      <c r="R19" s="165"/>
      <c r="S19" s="139"/>
      <c r="T19" s="139"/>
      <c r="U19" s="563">
        <f>Exp!L479</f>
        <v>5164.8850000000002</v>
      </c>
      <c r="V19" s="139">
        <f t="shared" ref="V19" si="17">U19+(U19*V$9/100)</f>
        <v>5077.0819550000006</v>
      </c>
      <c r="W19" s="139">
        <f t="shared" si="2"/>
        <v>5056.7736271800004</v>
      </c>
      <c r="X19" s="563">
        <f t="shared" si="2"/>
        <v>5102.2845898246205</v>
      </c>
      <c r="Y19" s="139">
        <f t="shared" si="2"/>
        <v>5168.6142894923405</v>
      </c>
      <c r="Z19" s="139">
        <f t="shared" si="2"/>
        <v>5271.986575282187</v>
      </c>
      <c r="AA19" s="139">
        <f t="shared" si="2"/>
        <v>5387.9702799383949</v>
      </c>
      <c r="AB19" s="139">
        <f t="shared" si="2"/>
        <v>5506.5056260970396</v>
      </c>
      <c r="AC19" s="563">
        <f t="shared" si="2"/>
        <v>5627.648749871174</v>
      </c>
      <c r="AD19" s="139">
        <f t="shared" si="2"/>
        <v>5751.4570223683395</v>
      </c>
      <c r="AE19" s="139">
        <f t="shared" si="2"/>
        <v>5877.9890768604428</v>
      </c>
      <c r="AF19" s="139">
        <f t="shared" si="2"/>
        <v>6001.4268474745122</v>
      </c>
      <c r="AG19" s="139">
        <f t="shared" si="2"/>
        <v>6127.4568112714769</v>
      </c>
      <c r="AH19" s="563">
        <f t="shared" si="2"/>
        <v>6256.1334043081779</v>
      </c>
      <c r="AI19" s="139">
        <f t="shared" si="2"/>
        <v>6387.51220579865</v>
      </c>
      <c r="AJ19" s="139">
        <f t="shared" si="2"/>
        <v>6521.6499621204221</v>
      </c>
      <c r="AK19" s="139">
        <f t="shared" si="2"/>
        <v>6658.6046113249513</v>
      </c>
      <c r="AL19" s="139">
        <f t="shared" si="2"/>
        <v>6791.7767035514507</v>
      </c>
      <c r="AM19" s="563">
        <f t="shared" si="2"/>
        <v>6927.6122376224794</v>
      </c>
      <c r="AN19" s="139">
        <f t="shared" si="2"/>
        <v>7066.1644823749293</v>
      </c>
      <c r="AO19" s="139">
        <f t="shared" si="2"/>
        <v>7207.4877720224276</v>
      </c>
      <c r="AP19" s="139">
        <f t="shared" si="2"/>
        <v>7351.6375274628763</v>
      </c>
      <c r="AQ19" s="139">
        <f t="shared" si="2"/>
        <v>7498.6702780121341</v>
      </c>
      <c r="AR19" s="139">
        <f t="shared" ref="AR19:AR23" si="18">AQ19+(AQ19*AR$9/100)</f>
        <v>7648.6436835723771</v>
      </c>
      <c r="AS19" s="139">
        <f t="shared" ref="AS19:AS23" si="19">AR19+(AR19*AS$9/100)</f>
        <v>7801.6165572438249</v>
      </c>
      <c r="AT19" s="139">
        <f t="shared" ref="AT19:AT23" si="20">AS19+(AS19*AT$9/100)</f>
        <v>7957.6488883887014</v>
      </c>
      <c r="AU19" s="139">
        <f t="shared" ref="AU19:AU23" si="21">AT19+(AT19*AU$9/100)</f>
        <v>8116.8018661564756</v>
      </c>
      <c r="AV19" s="563">
        <f t="shared" ref="AV19:AV23" si="22">AU19+(AU19*AV$9/100)</f>
        <v>8279.1379034796046</v>
      </c>
    </row>
    <row r="20" spans="1:48" x14ac:dyDescent="0.35">
      <c r="A20" s="168" t="s">
        <v>11</v>
      </c>
      <c r="B20" s="169">
        <f>'A1'!B20</f>
        <v>73194</v>
      </c>
      <c r="C20" s="170">
        <f>'A1'!C20</f>
        <v>75280</v>
      </c>
      <c r="D20" s="170">
        <f>'A1'!D20</f>
        <v>76982</v>
      </c>
      <c r="E20" s="170">
        <f>'A1'!E20</f>
        <v>78587</v>
      </c>
      <c r="F20" s="170">
        <f>'A1'!F20</f>
        <v>82065.890239522822</v>
      </c>
      <c r="G20" s="553">
        <f t="shared" si="3"/>
        <v>0.12121062162913383</v>
      </c>
      <c r="H20" s="554">
        <f t="shared" si="4"/>
        <v>4409.8906364495524</v>
      </c>
      <c r="I20" s="173">
        <f t="shared" si="5"/>
        <v>4863.9614451880198</v>
      </c>
      <c r="J20" s="173">
        <f t="shared" si="6"/>
        <v>5407.1590156021075</v>
      </c>
      <c r="K20" s="173">
        <f t="shared" si="7"/>
        <v>5987.5163374010835</v>
      </c>
      <c r="L20" s="174">
        <f t="shared" si="8"/>
        <v>7155.6362793327135</v>
      </c>
      <c r="Q20" t="str">
        <f t="shared" si="1"/>
        <v>Zone 11</v>
      </c>
      <c r="R20" s="165"/>
      <c r="S20" s="139"/>
      <c r="T20" s="139"/>
      <c r="U20" s="563">
        <f>Exp!L480</f>
        <v>4463.9960000000001</v>
      </c>
      <c r="V20" s="139">
        <f t="shared" ref="V20" si="23">U20+(U20*V$9/100)</f>
        <v>4388.1080680000005</v>
      </c>
      <c r="W20" s="139">
        <f t="shared" ref="W20:W23" si="24">V20+(V20*W$9/100)</f>
        <v>4370.5556357280002</v>
      </c>
      <c r="X20" s="563">
        <f t="shared" ref="X20:X23" si="25">W20+(W20*X$9/100)</f>
        <v>4409.8906364495524</v>
      </c>
      <c r="Y20" s="139">
        <f t="shared" ref="Y20:Y23" si="26">X20+(X20*Y$9/100)</f>
        <v>4467.2192147233964</v>
      </c>
      <c r="Z20" s="139">
        <f t="shared" ref="Z20:Z23" si="27">Y20+(Y20*Z$9/100)</f>
        <v>4556.5635990178644</v>
      </c>
      <c r="AA20" s="139">
        <f t="shared" ref="AA20:AA23" si="28">Z20+(Z20*AA$9/100)</f>
        <v>4656.8079981962574</v>
      </c>
      <c r="AB20" s="139">
        <f t="shared" ref="AB20:AB23" si="29">AA20+(AA20*AB$9/100)</f>
        <v>4759.2577741565747</v>
      </c>
      <c r="AC20" s="563">
        <f t="shared" ref="AC20:AC23" si="30">AB20+(AB20*AC$9/100)</f>
        <v>4863.9614451880198</v>
      </c>
      <c r="AD20" s="139">
        <f t="shared" ref="AD20:AD23" si="31">AC20+(AC20*AD$9/100)</f>
        <v>4970.9685969821558</v>
      </c>
      <c r="AE20" s="139">
        <f t="shared" ref="AE20:AE23" si="32">AD20+(AD20*AE$9/100)</f>
        <v>5080.3299061157632</v>
      </c>
      <c r="AF20" s="139">
        <f t="shared" ref="AF20:AF23" si="33">AE20+(AE20*AF$9/100)</f>
        <v>5187.016834144194</v>
      </c>
      <c r="AG20" s="139">
        <f t="shared" ref="AG20:AG23" si="34">AF20+(AF20*AG$9/100)</f>
        <v>5295.9441876612218</v>
      </c>
      <c r="AH20" s="563">
        <f t="shared" ref="AH20:AH23" si="35">AG20+(AG20*AH$9/100)</f>
        <v>5407.1590156021075</v>
      </c>
      <c r="AI20" s="139">
        <f t="shared" ref="AI20:AI23" si="36">AH20+(AH20*AI$9/100)</f>
        <v>5520.7093549297515</v>
      </c>
      <c r="AJ20" s="139">
        <f t="shared" ref="AJ20:AJ23" si="37">AI20+(AI20*AJ$9/100)</f>
        <v>5636.6442513832762</v>
      </c>
      <c r="AK20" s="139">
        <f t="shared" ref="AK20:AK23" si="38">AJ20+(AJ20*AK$9/100)</f>
        <v>5755.0137806623252</v>
      </c>
      <c r="AL20" s="139">
        <f t="shared" ref="AL20:AL23" si="39">AK20+(AK20*AL$9/100)</f>
        <v>5870.1140562755718</v>
      </c>
      <c r="AM20" s="563">
        <f t="shared" ref="AM20:AM23" si="40">AL20+(AL20*AM$9/100)</f>
        <v>5987.5163374010835</v>
      </c>
      <c r="AN20" s="139">
        <f t="shared" ref="AN20:AN23" si="41">AM20+(AM20*AN$9/100)</f>
        <v>6107.2666641491051</v>
      </c>
      <c r="AO20" s="139">
        <f t="shared" ref="AO20:AO23" si="42">AN20+(AN20*AO$9/100)</f>
        <v>6229.4119974320874</v>
      </c>
      <c r="AP20" s="139">
        <f t="shared" ref="AP20:AP23" si="43">AO20+(AO20*AP$9/100)</f>
        <v>6354.0002373807292</v>
      </c>
      <c r="AQ20" s="139">
        <f t="shared" ref="AQ20:AQ23" si="44">AP20+(AP20*AQ$9/100)</f>
        <v>6481.0802421283443</v>
      </c>
      <c r="AR20" s="139">
        <f t="shared" si="18"/>
        <v>6610.701846970911</v>
      </c>
      <c r="AS20" s="139">
        <f t="shared" si="19"/>
        <v>6742.9158839103293</v>
      </c>
      <c r="AT20" s="139">
        <f t="shared" si="20"/>
        <v>6877.774201588536</v>
      </c>
      <c r="AU20" s="139">
        <f t="shared" si="21"/>
        <v>7015.3296856203069</v>
      </c>
      <c r="AV20" s="563">
        <f t="shared" si="22"/>
        <v>7155.6362793327135</v>
      </c>
    </row>
    <row r="21" spans="1:48" x14ac:dyDescent="0.35">
      <c r="A21" s="168" t="s">
        <v>12</v>
      </c>
      <c r="B21" s="169">
        <f>'A1'!B21</f>
        <v>107051</v>
      </c>
      <c r="C21" s="170">
        <f>'A1'!C21</f>
        <v>109844</v>
      </c>
      <c r="D21" s="170">
        <f>'A1'!D21</f>
        <v>111802</v>
      </c>
      <c r="E21" s="170">
        <f>'A1'!E21</f>
        <v>113622</v>
      </c>
      <c r="F21" s="170">
        <f>'A1'!F21</f>
        <v>118378.46941666602</v>
      </c>
      <c r="G21" s="553">
        <f t="shared" si="3"/>
        <v>0.10581376555722057</v>
      </c>
      <c r="H21" s="554">
        <f t="shared" si="4"/>
        <v>4535.0451044938318</v>
      </c>
      <c r="I21" s="173">
        <f t="shared" si="5"/>
        <v>5002.0026252183943</v>
      </c>
      <c r="J21" s="173">
        <f t="shared" si="6"/>
        <v>5560.6163609237956</v>
      </c>
      <c r="K21" s="173">
        <f t="shared" si="7"/>
        <v>6157.4444566882312</v>
      </c>
      <c r="L21" s="174">
        <f t="shared" si="8"/>
        <v>7358.7161118927488</v>
      </c>
      <c r="Q21" t="str">
        <f t="shared" si="1"/>
        <v>Zone 12</v>
      </c>
      <c r="R21" s="165"/>
      <c r="S21" s="139"/>
      <c r="T21" s="139"/>
      <c r="U21" s="563">
        <f>Exp!L481</f>
        <v>4590.6859999999997</v>
      </c>
      <c r="V21" s="139">
        <f t="shared" ref="V21" si="45">U21+(U21*V$9/100)</f>
        <v>4512.6443380000001</v>
      </c>
      <c r="W21" s="139">
        <f t="shared" si="24"/>
        <v>4494.5937606480002</v>
      </c>
      <c r="X21" s="563">
        <f t="shared" si="25"/>
        <v>4535.0451044938318</v>
      </c>
      <c r="Y21" s="139">
        <f t="shared" si="26"/>
        <v>4594.0006908522519</v>
      </c>
      <c r="Z21" s="139">
        <f t="shared" si="27"/>
        <v>4685.8807046692973</v>
      </c>
      <c r="AA21" s="139">
        <f t="shared" si="28"/>
        <v>4788.9700801720219</v>
      </c>
      <c r="AB21" s="139">
        <f t="shared" si="29"/>
        <v>4894.3274219358063</v>
      </c>
      <c r="AC21" s="563">
        <f t="shared" si="30"/>
        <v>5002.0026252183943</v>
      </c>
      <c r="AD21" s="139">
        <f t="shared" si="31"/>
        <v>5112.0466829731986</v>
      </c>
      <c r="AE21" s="139">
        <f t="shared" si="32"/>
        <v>5224.5117099986091</v>
      </c>
      <c r="AF21" s="139">
        <f t="shared" si="33"/>
        <v>5334.2264559085797</v>
      </c>
      <c r="AG21" s="139">
        <f t="shared" si="34"/>
        <v>5446.2452114826601</v>
      </c>
      <c r="AH21" s="563">
        <f t="shared" si="35"/>
        <v>5560.6163609237956</v>
      </c>
      <c r="AI21" s="139">
        <f t="shared" si="36"/>
        <v>5677.3893045031955</v>
      </c>
      <c r="AJ21" s="139">
        <f t="shared" si="37"/>
        <v>5796.614479897763</v>
      </c>
      <c r="AK21" s="139">
        <f t="shared" si="38"/>
        <v>5918.3433839756162</v>
      </c>
      <c r="AL21" s="139">
        <f t="shared" si="39"/>
        <v>6036.7102516551286</v>
      </c>
      <c r="AM21" s="563">
        <f t="shared" si="40"/>
        <v>6157.4444566882312</v>
      </c>
      <c r="AN21" s="139">
        <f t="shared" si="41"/>
        <v>6280.5933458219961</v>
      </c>
      <c r="AO21" s="139">
        <f t="shared" si="42"/>
        <v>6406.2052127384359</v>
      </c>
      <c r="AP21" s="139">
        <f t="shared" si="43"/>
        <v>6534.3293169932049</v>
      </c>
      <c r="AQ21" s="139">
        <f t="shared" si="44"/>
        <v>6665.0159033330692</v>
      </c>
      <c r="AR21" s="139">
        <f t="shared" si="18"/>
        <v>6798.3162213997302</v>
      </c>
      <c r="AS21" s="139">
        <f t="shared" si="19"/>
        <v>6934.2825458277248</v>
      </c>
      <c r="AT21" s="139">
        <f t="shared" si="20"/>
        <v>7072.9681967442793</v>
      </c>
      <c r="AU21" s="139">
        <f t="shared" si="21"/>
        <v>7214.4275606791653</v>
      </c>
      <c r="AV21" s="563">
        <f t="shared" si="22"/>
        <v>7358.7161118927488</v>
      </c>
    </row>
    <row r="22" spans="1:48" x14ac:dyDescent="0.35">
      <c r="A22" s="168" t="s">
        <v>13</v>
      </c>
      <c r="B22" s="169">
        <f>'A1'!B22</f>
        <v>130018</v>
      </c>
      <c r="C22" s="170">
        <f>'A1'!C22</f>
        <v>134498</v>
      </c>
      <c r="D22" s="170">
        <f>'A1'!D22</f>
        <v>138072</v>
      </c>
      <c r="E22" s="170">
        <f>'A1'!E22</f>
        <v>141502</v>
      </c>
      <c r="F22" s="170">
        <f>'A1'!F22</f>
        <v>147994.58300551033</v>
      </c>
      <c r="G22" s="553">
        <f t="shared" si="3"/>
        <v>0.13826226372894776</v>
      </c>
      <c r="H22" s="554">
        <f t="shared" si="4"/>
        <v>4233.0196828374601</v>
      </c>
      <c r="I22" s="173">
        <f t="shared" si="5"/>
        <v>4668.8787163710776</v>
      </c>
      <c r="J22" s="173">
        <f t="shared" si="6"/>
        <v>5190.2898344217429</v>
      </c>
      <c r="K22" s="173">
        <f t="shared" si="7"/>
        <v>5747.3703084699127</v>
      </c>
      <c r="L22" s="174">
        <f t="shared" si="8"/>
        <v>6868.639544772911</v>
      </c>
      <c r="Q22" t="str">
        <f t="shared" si="1"/>
        <v>Zone 13</v>
      </c>
      <c r="R22" s="165"/>
      <c r="S22" s="139"/>
      <c r="T22" s="139"/>
      <c r="U22" s="563">
        <f>Exp!L482</f>
        <v>4284.9549999999999</v>
      </c>
      <c r="V22" s="139">
        <f t="shared" ref="V22" si="46">U22+(U22*V$9/100)</f>
        <v>4212.1107650000004</v>
      </c>
      <c r="W22" s="139">
        <f t="shared" si="24"/>
        <v>4195.2623219400002</v>
      </c>
      <c r="X22" s="563">
        <f t="shared" si="25"/>
        <v>4233.0196828374601</v>
      </c>
      <c r="Y22" s="139">
        <f t="shared" si="26"/>
        <v>4288.0489387143471</v>
      </c>
      <c r="Z22" s="139">
        <f t="shared" si="27"/>
        <v>4373.8099174886338</v>
      </c>
      <c r="AA22" s="139">
        <f t="shared" si="28"/>
        <v>4470.0337356733835</v>
      </c>
      <c r="AB22" s="139">
        <f t="shared" si="29"/>
        <v>4568.3744778581977</v>
      </c>
      <c r="AC22" s="563">
        <f t="shared" si="30"/>
        <v>4668.8787163710776</v>
      </c>
      <c r="AD22" s="139">
        <f t="shared" si="31"/>
        <v>4771.5940481312409</v>
      </c>
      <c r="AE22" s="139">
        <f t="shared" si="32"/>
        <v>4876.5691171901281</v>
      </c>
      <c r="AF22" s="139">
        <f t="shared" si="33"/>
        <v>4978.977068651121</v>
      </c>
      <c r="AG22" s="139">
        <f t="shared" si="34"/>
        <v>5083.5355870927942</v>
      </c>
      <c r="AH22" s="563">
        <f t="shared" si="35"/>
        <v>5190.2898344217429</v>
      </c>
      <c r="AI22" s="139">
        <f t="shared" si="36"/>
        <v>5299.2859209445996</v>
      </c>
      <c r="AJ22" s="139">
        <f t="shared" si="37"/>
        <v>5410.5709252844363</v>
      </c>
      <c r="AK22" s="139">
        <f t="shared" si="38"/>
        <v>5524.1929147154096</v>
      </c>
      <c r="AL22" s="139">
        <f t="shared" si="39"/>
        <v>5634.6767730097181</v>
      </c>
      <c r="AM22" s="563">
        <f t="shared" si="40"/>
        <v>5747.3703084699127</v>
      </c>
      <c r="AN22" s="139">
        <f t="shared" si="41"/>
        <v>5862.3177146393109</v>
      </c>
      <c r="AO22" s="139">
        <f t="shared" si="42"/>
        <v>5979.5640689320971</v>
      </c>
      <c r="AP22" s="139">
        <f t="shared" si="43"/>
        <v>6099.1553503107389</v>
      </c>
      <c r="AQ22" s="139">
        <f t="shared" si="44"/>
        <v>6221.1384573169535</v>
      </c>
      <c r="AR22" s="139">
        <f t="shared" si="18"/>
        <v>6345.5612264632928</v>
      </c>
      <c r="AS22" s="139">
        <f t="shared" si="19"/>
        <v>6472.4724509925591</v>
      </c>
      <c r="AT22" s="139">
        <f t="shared" si="20"/>
        <v>6601.9219000124103</v>
      </c>
      <c r="AU22" s="139">
        <f t="shared" si="21"/>
        <v>6733.9603380126582</v>
      </c>
      <c r="AV22" s="563">
        <f t="shared" si="22"/>
        <v>6868.639544772911</v>
      </c>
    </row>
    <row r="23" spans="1:48" ht="15" thickBot="1" x14ac:dyDescent="0.4">
      <c r="A23" s="746" t="s">
        <v>14</v>
      </c>
      <c r="B23" s="743">
        <f>'A1'!B23</f>
        <v>66951</v>
      </c>
      <c r="C23" s="744">
        <f>'A1'!C23</f>
        <v>68976</v>
      </c>
      <c r="D23" s="744">
        <f>'A1'!D23</f>
        <v>70762</v>
      </c>
      <c r="E23" s="744">
        <f>'A1'!E23</f>
        <v>72608</v>
      </c>
      <c r="F23" s="744">
        <f>'A1'!F23</f>
        <v>75959.923627914861</v>
      </c>
      <c r="G23" s="812">
        <f t="shared" si="3"/>
        <v>0.13455995620550643</v>
      </c>
      <c r="H23" s="554">
        <f t="shared" si="4"/>
        <v>4316.3038614067327</v>
      </c>
      <c r="I23" s="173">
        <f t="shared" si="5"/>
        <v>4760.7383716212235</v>
      </c>
      <c r="J23" s="173">
        <f t="shared" si="6"/>
        <v>5292.4081938399322</v>
      </c>
      <c r="K23" s="173">
        <f t="shared" si="7"/>
        <v>5860.4491625595992</v>
      </c>
      <c r="L23" s="174">
        <f t="shared" si="8"/>
        <v>7003.7792429638212</v>
      </c>
      <c r="Q23" t="str">
        <f t="shared" si="1"/>
        <v>Zone 14</v>
      </c>
      <c r="R23" s="165"/>
      <c r="S23" s="139"/>
      <c r="T23" s="139"/>
      <c r="U23" s="563">
        <f>Exp!L483</f>
        <v>4369.2610000000004</v>
      </c>
      <c r="V23" s="139">
        <f t="shared" ref="V23" si="47">U23+(U23*V$9/100)</f>
        <v>4294.9835630000007</v>
      </c>
      <c r="W23" s="139">
        <f t="shared" si="24"/>
        <v>4277.8036287480008</v>
      </c>
      <c r="X23" s="563">
        <f t="shared" si="25"/>
        <v>4316.3038614067327</v>
      </c>
      <c r="Y23" s="139">
        <f t="shared" si="26"/>
        <v>4372.4158116050203</v>
      </c>
      <c r="Z23" s="139">
        <f t="shared" si="27"/>
        <v>4459.8641278371206</v>
      </c>
      <c r="AA23" s="139">
        <f t="shared" si="28"/>
        <v>4557.9811386495376</v>
      </c>
      <c r="AB23" s="139">
        <f t="shared" si="29"/>
        <v>4658.2567236998275</v>
      </c>
      <c r="AC23" s="563">
        <f t="shared" si="30"/>
        <v>4760.7383716212235</v>
      </c>
      <c r="AD23" s="139">
        <f t="shared" si="31"/>
        <v>4865.4746157968902</v>
      </c>
      <c r="AE23" s="139">
        <f t="shared" si="32"/>
        <v>4972.5150573444216</v>
      </c>
      <c r="AF23" s="139">
        <f t="shared" si="33"/>
        <v>5076.9378735486544</v>
      </c>
      <c r="AG23" s="139">
        <f t="shared" si="34"/>
        <v>5183.5535688931759</v>
      </c>
      <c r="AH23" s="563">
        <f t="shared" si="35"/>
        <v>5292.4081938399322</v>
      </c>
      <c r="AI23" s="139">
        <f t="shared" si="36"/>
        <v>5403.5487659105711</v>
      </c>
      <c r="AJ23" s="139">
        <f t="shared" si="37"/>
        <v>5517.0232899946932</v>
      </c>
      <c r="AK23" s="139">
        <f t="shared" si="38"/>
        <v>5632.8807790845822</v>
      </c>
      <c r="AL23" s="139">
        <f t="shared" si="39"/>
        <v>5745.5383946662741</v>
      </c>
      <c r="AM23" s="563">
        <f t="shared" si="40"/>
        <v>5860.4491625595992</v>
      </c>
      <c r="AN23" s="139">
        <f t="shared" si="41"/>
        <v>5977.6581458107912</v>
      </c>
      <c r="AO23" s="139">
        <f t="shared" si="42"/>
        <v>6097.2113087270072</v>
      </c>
      <c r="AP23" s="139">
        <f t="shared" si="43"/>
        <v>6219.1555349015471</v>
      </c>
      <c r="AQ23" s="139">
        <f t="shared" si="44"/>
        <v>6343.5386455995776</v>
      </c>
      <c r="AR23" s="139">
        <f t="shared" si="18"/>
        <v>6470.4094185115691</v>
      </c>
      <c r="AS23" s="139">
        <f t="shared" si="19"/>
        <v>6599.8176068818002</v>
      </c>
      <c r="AT23" s="139">
        <f t="shared" si="20"/>
        <v>6731.813959019436</v>
      </c>
      <c r="AU23" s="139">
        <f t="shared" si="21"/>
        <v>6866.4502381998245</v>
      </c>
      <c r="AV23" s="563">
        <f t="shared" si="22"/>
        <v>7003.7792429638212</v>
      </c>
    </row>
    <row r="24" spans="1:48" ht="26.5" x14ac:dyDescent="0.35">
      <c r="A24" s="884" t="s">
        <v>2128</v>
      </c>
      <c r="B24" s="813">
        <f>SUM(B10:B16)+B18+B19</f>
        <v>285919.26153846155</v>
      </c>
      <c r="C24" s="887">
        <f t="shared" ref="C24:F24" si="48">SUM(C10:C16)+C18+C19</f>
        <v>311241.5692307693</v>
      </c>
      <c r="D24" s="887">
        <f t="shared" si="48"/>
        <v>346352.34008097165</v>
      </c>
      <c r="E24" s="887">
        <f t="shared" si="48"/>
        <v>373249.42672064772</v>
      </c>
      <c r="F24" s="887">
        <f t="shared" si="48"/>
        <v>420602</v>
      </c>
      <c r="G24" s="888">
        <f t="shared" si="3"/>
        <v>0.47105164491837176</v>
      </c>
      <c r="H24" s="172"/>
      <c r="I24" s="173"/>
      <c r="J24" s="173"/>
      <c r="K24" s="173"/>
      <c r="L24" s="174"/>
      <c r="S24" s="430"/>
      <c r="T24" s="430"/>
      <c r="U24" s="531"/>
      <c r="V24" s="430"/>
      <c r="W24" s="430"/>
      <c r="X24" s="532"/>
      <c r="Y24" s="430"/>
      <c r="Z24" s="430"/>
      <c r="AA24" s="430"/>
      <c r="AB24" s="430"/>
      <c r="AC24" s="532"/>
      <c r="AD24" s="430"/>
      <c r="AE24" s="430"/>
      <c r="AF24" s="430"/>
      <c r="AG24" s="430"/>
      <c r="AH24" s="214"/>
      <c r="AM24" s="214"/>
      <c r="AV24" s="214"/>
    </row>
    <row r="25" spans="1:48" ht="15" thickBot="1" x14ac:dyDescent="0.4">
      <c r="A25" s="885" t="s">
        <v>2117</v>
      </c>
      <c r="B25" s="178">
        <f t="shared" ref="B25:F25" si="49">SUM(B10:B23)</f>
        <v>766538.26153846155</v>
      </c>
      <c r="C25" s="889">
        <f t="shared" si="49"/>
        <v>806743.5692307693</v>
      </c>
      <c r="D25" s="889">
        <f t="shared" si="49"/>
        <v>853797.3400809716</v>
      </c>
      <c r="E25" s="889">
        <f t="shared" si="49"/>
        <v>892196.42672064772</v>
      </c>
      <c r="F25" s="889">
        <f t="shared" si="49"/>
        <v>962766.04554101499</v>
      </c>
      <c r="G25" s="890">
        <f t="shared" si="3"/>
        <v>0.25599215831538447</v>
      </c>
      <c r="H25" s="886"/>
      <c r="I25" s="555"/>
      <c r="J25" s="555"/>
      <c r="K25" s="555"/>
      <c r="L25" s="556"/>
      <c r="S25" s="430"/>
      <c r="T25" s="430"/>
      <c r="U25" s="531"/>
      <c r="V25" s="430"/>
      <c r="W25" s="430"/>
      <c r="X25" s="532"/>
      <c r="Y25" s="430"/>
      <c r="Z25" s="430"/>
      <c r="AA25" s="430"/>
      <c r="AB25" s="430"/>
      <c r="AC25" s="532"/>
      <c r="AD25" s="430"/>
      <c r="AE25" s="430"/>
      <c r="AF25" s="430"/>
      <c r="AG25" s="430"/>
      <c r="AH25" s="214"/>
      <c r="AM25" s="214"/>
      <c r="AV25" s="214"/>
    </row>
    <row r="26" spans="1:48" x14ac:dyDescent="0.35">
      <c r="A26" s="180"/>
      <c r="B26" s="181"/>
      <c r="C26" s="181"/>
      <c r="D26" s="181"/>
      <c r="E26" s="181"/>
      <c r="F26" s="181"/>
      <c r="G26" s="183"/>
      <c r="H26" s="184"/>
      <c r="I26" s="184"/>
      <c r="J26" s="184"/>
      <c r="K26" s="184"/>
      <c r="L26" s="184"/>
      <c r="S26" s="430"/>
      <c r="T26" s="430"/>
      <c r="U26" s="531"/>
      <c r="V26" s="430"/>
      <c r="W26" s="430"/>
      <c r="X26" s="532"/>
      <c r="Y26" s="430"/>
      <c r="Z26" s="430"/>
      <c r="AA26" s="430"/>
      <c r="AB26" s="430"/>
      <c r="AC26" s="532"/>
      <c r="AD26" s="430"/>
      <c r="AE26" s="430"/>
      <c r="AF26" s="430"/>
      <c r="AG26" s="430"/>
      <c r="AH26" s="214"/>
      <c r="AM26" s="214"/>
      <c r="AV26" s="214"/>
    </row>
    <row r="27" spans="1:48" x14ac:dyDescent="0.35">
      <c r="A27" s="148" t="s">
        <v>2132</v>
      </c>
      <c r="B27" s="149"/>
      <c r="C27" s="149"/>
      <c r="D27" s="149"/>
      <c r="E27" s="149"/>
      <c r="F27" s="149"/>
      <c r="G27" s="149"/>
      <c r="H27" s="149"/>
      <c r="I27" s="149"/>
      <c r="J27" s="149"/>
      <c r="K27" s="149"/>
      <c r="L27" s="149"/>
      <c r="Q27" t="s">
        <v>2590</v>
      </c>
      <c r="R27" s="533"/>
      <c r="S27" s="534"/>
      <c r="T27" s="535"/>
      <c r="U27" s="536">
        <v>1</v>
      </c>
      <c r="V27" s="535">
        <f t="shared" ref="V27:AH27" si="50">U27+(U27*V$9/100)</f>
        <v>0.98299999999999998</v>
      </c>
      <c r="W27" s="535">
        <f t="shared" si="50"/>
        <v>0.97906799999999994</v>
      </c>
      <c r="X27" s="537">
        <f t="shared" si="50"/>
        <v>0.98787961199999996</v>
      </c>
      <c r="Y27" s="535">
        <f t="shared" si="50"/>
        <v>1.0007220469559999</v>
      </c>
      <c r="Z27" s="535">
        <f t="shared" si="50"/>
        <v>1.0207364878951199</v>
      </c>
      <c r="AA27" s="535">
        <f t="shared" si="50"/>
        <v>1.0431926906288127</v>
      </c>
      <c r="AB27" s="535">
        <f t="shared" si="50"/>
        <v>1.0661429298226466</v>
      </c>
      <c r="AC27" s="537">
        <f t="shared" si="50"/>
        <v>1.0895980742787448</v>
      </c>
      <c r="AD27" s="535">
        <f t="shared" si="50"/>
        <v>1.1135692319128772</v>
      </c>
      <c r="AE27" s="535">
        <f t="shared" si="50"/>
        <v>1.1380677550149605</v>
      </c>
      <c r="AF27" s="535">
        <f t="shared" si="50"/>
        <v>1.1619671778702747</v>
      </c>
      <c r="AG27" s="535">
        <f t="shared" si="50"/>
        <v>1.1863684886055506</v>
      </c>
      <c r="AH27" s="536">
        <f t="shared" si="50"/>
        <v>1.2112822268662671</v>
      </c>
      <c r="AI27" s="535">
        <f t="shared" ref="AI27:AV27" si="51">AH27+(AH27*AI$9/100)</f>
        <v>1.2367191536304587</v>
      </c>
      <c r="AJ27" s="535">
        <f t="shared" si="51"/>
        <v>1.2626902558566984</v>
      </c>
      <c r="AK27" s="535">
        <f t="shared" si="51"/>
        <v>1.289206751229689</v>
      </c>
      <c r="AL27" s="535">
        <f t="shared" si="51"/>
        <v>1.3149908862542827</v>
      </c>
      <c r="AM27" s="536">
        <f t="shared" si="51"/>
        <v>1.3412907039793684</v>
      </c>
      <c r="AN27" s="535">
        <f t="shared" si="51"/>
        <v>1.3681165180589558</v>
      </c>
      <c r="AO27" s="535">
        <f t="shared" si="51"/>
        <v>1.395478848420135</v>
      </c>
      <c r="AP27" s="535">
        <f t="shared" si="51"/>
        <v>1.4233884253885378</v>
      </c>
      <c r="AQ27" s="535">
        <f t="shared" si="51"/>
        <v>1.4518561938963086</v>
      </c>
      <c r="AR27" s="535">
        <f t="shared" si="51"/>
        <v>1.4808933177742347</v>
      </c>
      <c r="AS27" s="535">
        <f t="shared" si="51"/>
        <v>1.5105111841297194</v>
      </c>
      <c r="AT27" s="535">
        <f t="shared" si="51"/>
        <v>1.5407214078123137</v>
      </c>
      <c r="AU27" s="535">
        <f t="shared" si="51"/>
        <v>1.5715358359685601</v>
      </c>
      <c r="AV27" s="536">
        <f t="shared" si="51"/>
        <v>1.6029665526879313</v>
      </c>
    </row>
    <row r="28" spans="1:48" ht="23.5" customHeight="1" x14ac:dyDescent="0.35">
      <c r="A28" s="538" t="s">
        <v>2354</v>
      </c>
      <c r="B28" s="539"/>
      <c r="C28" s="540"/>
      <c r="D28" s="540"/>
      <c r="E28" s="540"/>
      <c r="F28" s="540"/>
      <c r="G28" s="540"/>
      <c r="H28" s="540"/>
      <c r="I28" s="540"/>
      <c r="J28" s="540"/>
      <c r="K28" s="540"/>
      <c r="L28" s="540"/>
      <c r="Y28" s="535"/>
    </row>
    <row r="29" spans="1:48" ht="37" customHeight="1" x14ac:dyDescent="0.35">
      <c r="A29" s="966" t="s">
        <v>2609</v>
      </c>
      <c r="B29" s="966"/>
      <c r="C29" s="966"/>
      <c r="D29" s="966"/>
      <c r="E29" s="966"/>
      <c r="F29" s="966"/>
      <c r="G29" s="966"/>
      <c r="H29" s="966"/>
      <c r="I29" s="966"/>
      <c r="J29" s="966"/>
      <c r="K29" s="966"/>
      <c r="L29" s="966"/>
      <c r="Q29" t="s">
        <v>2591</v>
      </c>
      <c r="X29">
        <v>1</v>
      </c>
      <c r="Y29" s="535">
        <f>X29+(X29*Y$9/100)</f>
        <v>1.0129999999999999</v>
      </c>
      <c r="Z29" s="535">
        <f t="shared" ref="Z29:AV29" si="52">Y29+(Y29*Z$9/100)</f>
        <v>1.0332599999999998</v>
      </c>
      <c r="AA29" s="535">
        <f t="shared" si="52"/>
        <v>1.0559917199999997</v>
      </c>
      <c r="AB29" s="535">
        <f t="shared" si="52"/>
        <v>1.0792235378399997</v>
      </c>
      <c r="AC29" s="535">
        <f t="shared" si="52"/>
        <v>1.1029664556724796</v>
      </c>
      <c r="AD29" s="535">
        <f t="shared" si="52"/>
        <v>1.1272317176972741</v>
      </c>
      <c r="AE29" s="535">
        <f t="shared" si="52"/>
        <v>1.1520308154866141</v>
      </c>
      <c r="AF29" s="535">
        <f t="shared" si="52"/>
        <v>1.1762234626118331</v>
      </c>
      <c r="AG29" s="535">
        <f t="shared" si="52"/>
        <v>1.2009241553266816</v>
      </c>
      <c r="AH29" s="535">
        <f t="shared" si="52"/>
        <v>1.226143562588542</v>
      </c>
      <c r="AI29" s="535">
        <f t="shared" si="52"/>
        <v>1.2518925774029013</v>
      </c>
      <c r="AJ29" s="535">
        <f t="shared" si="52"/>
        <v>1.2781823215283623</v>
      </c>
      <c r="AK29" s="535">
        <f t="shared" si="52"/>
        <v>1.3050241502804578</v>
      </c>
      <c r="AL29" s="535">
        <f t="shared" si="52"/>
        <v>1.3311246332860669</v>
      </c>
      <c r="AM29" s="535">
        <f t="shared" si="52"/>
        <v>1.3577471259517881</v>
      </c>
      <c r="AN29" s="535">
        <f t="shared" si="52"/>
        <v>1.384902068470824</v>
      </c>
      <c r="AO29" s="535">
        <f t="shared" si="52"/>
        <v>1.4126001098402405</v>
      </c>
      <c r="AP29" s="535">
        <f t="shared" si="52"/>
        <v>1.4408521120370454</v>
      </c>
      <c r="AQ29" s="535">
        <f t="shared" si="52"/>
        <v>1.4696691542777864</v>
      </c>
      <c r="AR29" s="535">
        <f t="shared" si="52"/>
        <v>1.4990625373633422</v>
      </c>
      <c r="AS29" s="535">
        <f t="shared" si="52"/>
        <v>1.5290437881106089</v>
      </c>
      <c r="AT29" s="535">
        <f t="shared" si="52"/>
        <v>1.5596246638728211</v>
      </c>
      <c r="AU29" s="535">
        <f t="shared" si="52"/>
        <v>1.5908171571502774</v>
      </c>
      <c r="AV29" s="535">
        <f t="shared" si="52"/>
        <v>1.622633500293283</v>
      </c>
    </row>
    <row r="30" spans="1:48" ht="35.25" customHeight="1" x14ac:dyDescent="0.35">
      <c r="A30" s="966" t="s">
        <v>2544</v>
      </c>
      <c r="B30" s="966"/>
      <c r="C30" s="966"/>
      <c r="D30" s="966"/>
      <c r="E30" s="966"/>
      <c r="F30" s="966"/>
      <c r="G30" s="966"/>
      <c r="H30" s="966"/>
      <c r="I30" s="966"/>
      <c r="J30" s="966"/>
      <c r="K30" s="966"/>
      <c r="L30" s="966"/>
    </row>
    <row r="31" spans="1:48" ht="35.25" customHeight="1" x14ac:dyDescent="0.35">
      <c r="A31" s="186"/>
      <c r="B31" s="186"/>
      <c r="C31" s="186"/>
      <c r="D31" s="186"/>
      <c r="E31" s="186"/>
      <c r="F31" s="186"/>
      <c r="G31" s="186"/>
      <c r="H31" s="186"/>
      <c r="I31" s="186"/>
      <c r="J31" s="186"/>
      <c r="K31" s="186"/>
      <c r="L31" s="186"/>
    </row>
    <row r="32" spans="1:48" x14ac:dyDescent="0.35">
      <c r="A32" s="148" t="s">
        <v>2247</v>
      </c>
      <c r="B32" s="541"/>
      <c r="C32" s="541"/>
      <c r="D32" s="541"/>
      <c r="E32" s="541"/>
      <c r="F32" s="541"/>
      <c r="G32" s="541"/>
      <c r="H32" s="541"/>
      <c r="I32" s="541"/>
      <c r="J32" s="541"/>
      <c r="K32" s="541"/>
      <c r="L32" s="541"/>
    </row>
    <row r="33" spans="1:12" ht="15" thickBot="1" x14ac:dyDescent="0.4">
      <c r="A33" s="154"/>
      <c r="B33" s="541"/>
      <c r="C33" s="541"/>
      <c r="D33" s="541"/>
      <c r="E33" s="541"/>
      <c r="F33" s="541"/>
      <c r="G33" s="541"/>
      <c r="H33" s="541"/>
      <c r="I33" s="541"/>
      <c r="J33" s="541"/>
      <c r="K33" s="541"/>
      <c r="L33" s="541"/>
    </row>
    <row r="34" spans="1:12" ht="15" customHeight="1" x14ac:dyDescent="0.35">
      <c r="A34" s="155"/>
      <c r="B34" s="967" t="s">
        <v>2248</v>
      </c>
      <c r="C34" s="968"/>
      <c r="D34" s="968"/>
      <c r="E34" s="968"/>
      <c r="F34" s="984"/>
      <c r="G34" s="815" t="s">
        <v>2249</v>
      </c>
      <c r="I34" s="541"/>
      <c r="J34" s="541"/>
      <c r="K34" s="541"/>
      <c r="L34" s="541"/>
    </row>
    <row r="35" spans="1:12" x14ac:dyDescent="0.35">
      <c r="A35" s="161" t="s">
        <v>2122</v>
      </c>
      <c r="B35" s="162">
        <f t="shared" ref="B35:G35" si="53">B9</f>
        <v>2026</v>
      </c>
      <c r="C35" s="163">
        <f t="shared" si="53"/>
        <v>2031</v>
      </c>
      <c r="D35" s="163">
        <f t="shared" si="53"/>
        <v>2036</v>
      </c>
      <c r="E35" s="163">
        <f t="shared" si="53"/>
        <v>2041</v>
      </c>
      <c r="F35" s="163">
        <f t="shared" si="53"/>
        <v>2050</v>
      </c>
      <c r="G35" s="816" t="str">
        <f t="shared" si="53"/>
        <v>2026-2050</v>
      </c>
      <c r="I35" s="541"/>
      <c r="J35" s="541"/>
      <c r="K35" s="541"/>
      <c r="L35" s="541"/>
    </row>
    <row r="36" spans="1:12" x14ac:dyDescent="0.35">
      <c r="A36" s="817" t="s">
        <v>1</v>
      </c>
      <c r="B36" s="542">
        <f t="shared" ref="B36:B49" si="54">B10*H10/1000000</f>
        <v>126.3088410035448</v>
      </c>
      <c r="C36" s="191">
        <f t="shared" ref="C36:C49" si="55">C10*I10/1000000</f>
        <v>147.98754164285677</v>
      </c>
      <c r="D36" s="191">
        <f t="shared" ref="D36:D49" si="56">D10*J10/1000000</f>
        <v>177.03252594107627</v>
      </c>
      <c r="E36" s="191">
        <f>E10*K10/1000000</f>
        <v>208.3555967132134</v>
      </c>
      <c r="F36" s="191">
        <f t="shared" ref="F36:F49" si="57">F10*L10/1000000</f>
        <v>266.37106363289678</v>
      </c>
      <c r="G36" s="772">
        <f>(F36-B36)/B36</f>
        <v>1.1088869276016966</v>
      </c>
      <c r="I36" s="541"/>
      <c r="J36" s="541"/>
      <c r="K36" s="541"/>
      <c r="L36" s="541"/>
    </row>
    <row r="37" spans="1:12" x14ac:dyDescent="0.35">
      <c r="A37" s="817" t="s">
        <v>2</v>
      </c>
      <c r="B37" s="542">
        <f t="shared" si="54"/>
        <v>212.705284726515</v>
      </c>
      <c r="C37" s="191">
        <f t="shared" si="55"/>
        <v>244.57543254789647</v>
      </c>
      <c r="D37" s="191">
        <f t="shared" si="56"/>
        <v>280.20757803364899</v>
      </c>
      <c r="E37" s="191">
        <f t="shared" ref="E37:E49" si="58">E11*K11/1000000</f>
        <v>320.03556694216411</v>
      </c>
      <c r="F37" s="191">
        <f t="shared" si="57"/>
        <v>399.9372684227348</v>
      </c>
      <c r="G37" s="772">
        <f t="shared" ref="G37:G50" si="59">(F37-B37)/B37</f>
        <v>0.88024133456276177</v>
      </c>
      <c r="I37" s="541"/>
      <c r="J37" s="541"/>
      <c r="K37" s="541"/>
      <c r="L37" s="541"/>
    </row>
    <row r="38" spans="1:12" x14ac:dyDescent="0.35">
      <c r="A38" s="817" t="s">
        <v>3</v>
      </c>
      <c r="B38" s="542">
        <f t="shared" si="54"/>
        <v>115.28456884212832</v>
      </c>
      <c r="C38" s="191">
        <f t="shared" si="55"/>
        <v>150.3096851771883</v>
      </c>
      <c r="D38" s="191">
        <f t="shared" si="56"/>
        <v>187.98108610497792</v>
      </c>
      <c r="E38" s="191">
        <f t="shared" si="58"/>
        <v>231.75262378019917</v>
      </c>
      <c r="F38" s="191">
        <f t="shared" si="57"/>
        <v>333.42925338717612</v>
      </c>
      <c r="G38" s="772">
        <f t="shared" si="59"/>
        <v>1.8922279602205652</v>
      </c>
      <c r="I38" s="541"/>
      <c r="J38" s="541"/>
      <c r="K38" s="541"/>
      <c r="L38" s="541"/>
    </row>
    <row r="39" spans="1:12" x14ac:dyDescent="0.35">
      <c r="A39" s="817" t="s">
        <v>4</v>
      </c>
      <c r="B39" s="542">
        <f t="shared" si="54"/>
        <v>185.74619539486014</v>
      </c>
      <c r="C39" s="191">
        <f t="shared" si="55"/>
        <v>223.02182897913804</v>
      </c>
      <c r="D39" s="191">
        <f t="shared" si="56"/>
        <v>281.90701279349696</v>
      </c>
      <c r="E39" s="191">
        <f t="shared" si="58"/>
        <v>337.63867806765239</v>
      </c>
      <c r="F39" s="191">
        <f t="shared" si="57"/>
        <v>452.02535001491265</v>
      </c>
      <c r="G39" s="772">
        <f t="shared" si="59"/>
        <v>1.4335645155691885</v>
      </c>
      <c r="I39" s="541"/>
      <c r="J39" s="541"/>
      <c r="K39" s="541"/>
      <c r="L39" s="541"/>
    </row>
    <row r="40" spans="1:12" x14ac:dyDescent="0.35">
      <c r="A40" s="817" t="s">
        <v>5</v>
      </c>
      <c r="B40" s="542">
        <f t="shared" si="54"/>
        <v>117.62787103969441</v>
      </c>
      <c r="C40" s="191">
        <f t="shared" si="55"/>
        <v>135.2484236373499</v>
      </c>
      <c r="D40" s="191">
        <f t="shared" si="56"/>
        <v>171.13532396626997</v>
      </c>
      <c r="E40" s="191">
        <f t="shared" si="58"/>
        <v>210.99503197804688</v>
      </c>
      <c r="F40" s="191">
        <f t="shared" si="57"/>
        <v>303.52733962269804</v>
      </c>
      <c r="G40" s="772">
        <f t="shared" si="59"/>
        <v>1.580403240659439</v>
      </c>
      <c r="I40" s="541"/>
      <c r="J40" s="541"/>
      <c r="K40" s="541"/>
      <c r="L40" s="541"/>
    </row>
    <row r="41" spans="1:12" x14ac:dyDescent="0.35">
      <c r="A41" s="817" t="s">
        <v>6</v>
      </c>
      <c r="B41" s="542">
        <f t="shared" si="54"/>
        <v>85.715715050836806</v>
      </c>
      <c r="C41" s="191">
        <f t="shared" si="55"/>
        <v>110.84191022969074</v>
      </c>
      <c r="D41" s="191">
        <f t="shared" si="56"/>
        <v>140.3548341333813</v>
      </c>
      <c r="E41" s="191">
        <f t="shared" si="58"/>
        <v>157.82627315250934</v>
      </c>
      <c r="F41" s="191">
        <f t="shared" si="57"/>
        <v>192.6448488968434</v>
      </c>
      <c r="G41" s="772">
        <f t="shared" si="59"/>
        <v>1.2474857589718338</v>
      </c>
      <c r="I41" s="541"/>
      <c r="J41" s="541"/>
      <c r="K41" s="541"/>
      <c r="L41" s="541"/>
    </row>
    <row r="42" spans="1:12" x14ac:dyDescent="0.35">
      <c r="A42" s="817" t="s">
        <v>7</v>
      </c>
      <c r="B42" s="542">
        <f t="shared" si="54"/>
        <v>103.42916177042831</v>
      </c>
      <c r="C42" s="191">
        <f t="shared" si="55"/>
        <v>118.29075352651667</v>
      </c>
      <c r="D42" s="191">
        <f t="shared" si="56"/>
        <v>135.79035256034777</v>
      </c>
      <c r="E42" s="191">
        <f t="shared" si="58"/>
        <v>154.41691548167168</v>
      </c>
      <c r="F42" s="191">
        <f t="shared" si="57"/>
        <v>189.21280811056809</v>
      </c>
      <c r="G42" s="772">
        <f>(F42-B42)/B42</f>
        <v>0.82939516159422655</v>
      </c>
      <c r="I42" s="541"/>
      <c r="J42" s="541"/>
      <c r="K42" s="541"/>
      <c r="L42" s="541"/>
    </row>
    <row r="43" spans="1:12" x14ac:dyDescent="0.35">
      <c r="A43" s="817" t="s">
        <v>8</v>
      </c>
      <c r="B43" s="542">
        <f t="shared" si="54"/>
        <v>492.00943282528686</v>
      </c>
      <c r="C43" s="191">
        <f t="shared" si="55"/>
        <v>561.03266785563142</v>
      </c>
      <c r="D43" s="191">
        <f t="shared" si="56"/>
        <v>640.74073236962658</v>
      </c>
      <c r="E43" s="191">
        <f t="shared" si="58"/>
        <v>727.60747909014685</v>
      </c>
      <c r="F43" s="191">
        <f t="shared" si="57"/>
        <v>909.22051377112086</v>
      </c>
      <c r="G43" s="772">
        <f t="shared" si="59"/>
        <v>0.84797374422287985</v>
      </c>
      <c r="I43" s="541"/>
      <c r="J43" s="541"/>
      <c r="K43" s="541"/>
      <c r="L43" s="541"/>
    </row>
    <row r="44" spans="1:12" x14ac:dyDescent="0.35">
      <c r="A44" s="817" t="s">
        <v>9</v>
      </c>
      <c r="B44" s="542">
        <f t="shared" si="54"/>
        <v>114.38948924628281</v>
      </c>
      <c r="C44" s="191">
        <f t="shared" si="55"/>
        <v>147.57368402654376</v>
      </c>
      <c r="D44" s="191">
        <f t="shared" si="56"/>
        <v>217.02111587994452</v>
      </c>
      <c r="E44" s="191">
        <f t="shared" si="58"/>
        <v>285.25308526727264</v>
      </c>
      <c r="F44" s="191">
        <f t="shared" si="57"/>
        <v>445.67551873364465</v>
      </c>
      <c r="G44" s="772">
        <f t="shared" si="59"/>
        <v>2.8961229888359457</v>
      </c>
      <c r="I44" s="541"/>
      <c r="J44" s="541"/>
      <c r="K44" s="541"/>
      <c r="L44" s="541"/>
    </row>
    <row r="45" spans="1:12" x14ac:dyDescent="0.35">
      <c r="A45" s="817" t="s">
        <v>10</v>
      </c>
      <c r="B45" s="542">
        <f t="shared" si="54"/>
        <v>52.593277496854284</v>
      </c>
      <c r="C45" s="191">
        <f t="shared" si="55"/>
        <v>58.591848821583945</v>
      </c>
      <c r="D45" s="191">
        <f t="shared" si="56"/>
        <v>65.783632017442429</v>
      </c>
      <c r="E45" s="191">
        <f t="shared" si="58"/>
        <v>73.562224913201504</v>
      </c>
      <c r="F45" s="191">
        <f t="shared" si="57"/>
        <v>89.629704570739179</v>
      </c>
      <c r="G45" s="772">
        <f t="shared" si="59"/>
        <v>0.70420458348693182</v>
      </c>
      <c r="I45" s="541"/>
      <c r="J45" s="541"/>
      <c r="K45" s="541"/>
      <c r="L45" s="541"/>
    </row>
    <row r="46" spans="1:12" x14ac:dyDescent="0.35">
      <c r="A46" s="817" t="s">
        <v>11</v>
      </c>
      <c r="B46" s="542">
        <f t="shared" si="54"/>
        <v>322.77753524428857</v>
      </c>
      <c r="C46" s="191">
        <f t="shared" si="55"/>
        <v>366.15901759375413</v>
      </c>
      <c r="D46" s="191">
        <f t="shared" si="56"/>
        <v>416.25391533908146</v>
      </c>
      <c r="E46" s="191">
        <f t="shared" si="58"/>
        <v>470.54094640733899</v>
      </c>
      <c r="F46" s="191">
        <f t="shared" si="57"/>
        <v>587.23366149366598</v>
      </c>
      <c r="G46" s="772">
        <f t="shared" si="59"/>
        <v>0.81931391554008981</v>
      </c>
      <c r="I46" s="541"/>
      <c r="J46" s="541"/>
      <c r="K46" s="541"/>
      <c r="L46" s="541"/>
    </row>
    <row r="47" spans="1:12" x14ac:dyDescent="0.35">
      <c r="A47" s="817" t="s">
        <v>12</v>
      </c>
      <c r="B47" s="542">
        <f t="shared" si="54"/>
        <v>485.48111348116919</v>
      </c>
      <c r="C47" s="191">
        <f t="shared" si="55"/>
        <v>549.43997636448933</v>
      </c>
      <c r="D47" s="191">
        <f t="shared" si="56"/>
        <v>621.68803038400222</v>
      </c>
      <c r="E47" s="191">
        <f t="shared" si="58"/>
        <v>699.62115405783027</v>
      </c>
      <c r="F47" s="191">
        <f t="shared" si="57"/>
        <v>871.11355019762323</v>
      </c>
      <c r="G47" s="772">
        <f t="shared" si="59"/>
        <v>0.79433046107860983</v>
      </c>
      <c r="I47" s="541"/>
      <c r="J47" s="541"/>
      <c r="K47" s="541"/>
      <c r="L47" s="541"/>
    </row>
    <row r="48" spans="1:12" x14ac:dyDescent="0.35">
      <c r="A48" s="817" t="s">
        <v>13</v>
      </c>
      <c r="B48" s="542">
        <f t="shared" si="54"/>
        <v>550.36875312316079</v>
      </c>
      <c r="C48" s="191">
        <f t="shared" si="55"/>
        <v>627.9548495944772</v>
      </c>
      <c r="D48" s="191">
        <f t="shared" si="56"/>
        <v>716.63369801827889</v>
      </c>
      <c r="E48" s="191">
        <f t="shared" si="58"/>
        <v>813.26439338910961</v>
      </c>
      <c r="F48" s="191">
        <f t="shared" si="57"/>
        <v>1016.5214452438252</v>
      </c>
      <c r="G48" s="772">
        <f t="shared" si="59"/>
        <v>0.84698248124625874</v>
      </c>
      <c r="I48" s="541"/>
      <c r="J48" s="541"/>
      <c r="K48" s="541"/>
      <c r="L48" s="541"/>
    </row>
    <row r="49" spans="1:18" x14ac:dyDescent="0.35">
      <c r="A49" s="817" t="s">
        <v>14</v>
      </c>
      <c r="B49" s="542">
        <f t="shared" si="54"/>
        <v>288.98085982504222</v>
      </c>
      <c r="C49" s="191">
        <f t="shared" si="55"/>
        <v>328.37668992094552</v>
      </c>
      <c r="D49" s="191">
        <f t="shared" si="56"/>
        <v>374.50138861250127</v>
      </c>
      <c r="E49" s="191">
        <f t="shared" si="58"/>
        <v>425.51549279512739</v>
      </c>
      <c r="F49" s="191">
        <f t="shared" si="57"/>
        <v>532.00653640230723</v>
      </c>
      <c r="G49" s="772">
        <f t="shared" si="59"/>
        <v>0.84097499303033474</v>
      </c>
      <c r="I49" s="541"/>
      <c r="J49" s="541"/>
      <c r="K49" s="541"/>
      <c r="L49" s="541"/>
    </row>
    <row r="50" spans="1:18" ht="15" thickBot="1" x14ac:dyDescent="0.4">
      <c r="A50" s="818" t="s">
        <v>2117</v>
      </c>
      <c r="B50" s="557">
        <f t="shared" ref="B50:F50" si="60">SUM(B36:B49)</f>
        <v>3253.4180990700925</v>
      </c>
      <c r="C50" s="558">
        <f t="shared" si="60"/>
        <v>3769.4043099180622</v>
      </c>
      <c r="D50" s="558">
        <f t="shared" si="60"/>
        <v>4427.0312261540766</v>
      </c>
      <c r="E50" s="558">
        <f t="shared" si="60"/>
        <v>5116.3854620354841</v>
      </c>
      <c r="F50" s="558">
        <f t="shared" si="60"/>
        <v>6588.5488625007565</v>
      </c>
      <c r="G50" s="893">
        <f t="shared" si="59"/>
        <v>1.0251159432548578</v>
      </c>
      <c r="I50" s="541"/>
      <c r="J50" s="541"/>
      <c r="K50" s="541"/>
      <c r="L50" s="541"/>
    </row>
    <row r="51" spans="1:18" x14ac:dyDescent="0.35">
      <c r="A51" s="544" t="s">
        <v>2118</v>
      </c>
      <c r="B51" s="149"/>
      <c r="C51" s="149"/>
      <c r="D51" s="149"/>
      <c r="E51" s="149"/>
      <c r="F51" s="149"/>
      <c r="G51" s="149"/>
      <c r="H51" s="541"/>
      <c r="I51" s="541"/>
      <c r="J51" s="541"/>
      <c r="K51" s="541"/>
      <c r="L51" s="541"/>
    </row>
    <row r="52" spans="1:18" ht="15" customHeight="1" x14ac:dyDescent="0.35">
      <c r="A52" s="959" t="s">
        <v>2250</v>
      </c>
      <c r="B52" s="959"/>
      <c r="C52" s="959"/>
      <c r="D52" s="959"/>
      <c r="E52" s="959"/>
      <c r="F52" s="959"/>
      <c r="G52" s="959"/>
      <c r="H52" s="959"/>
      <c r="I52" s="959"/>
      <c r="J52" s="959"/>
      <c r="K52" s="959"/>
      <c r="L52" s="959"/>
    </row>
    <row r="53" spans="1:18" ht="42.75" customHeight="1" x14ac:dyDescent="0.35"/>
    <row r="54" spans="1:18" x14ac:dyDescent="0.35">
      <c r="A54" s="148" t="str">
        <f>A1</f>
        <v>Milton Keynes -  Retail and Leisure Needs Assessment</v>
      </c>
      <c r="B54" s="149"/>
      <c r="C54" s="149"/>
      <c r="D54" s="149"/>
      <c r="E54" s="149"/>
      <c r="F54" s="149"/>
      <c r="G54" s="149"/>
      <c r="H54" s="149"/>
      <c r="I54" s="149"/>
      <c r="J54" s="149"/>
      <c r="K54" s="149"/>
      <c r="L54" s="149"/>
      <c r="M54"/>
    </row>
    <row r="55" spans="1:18" x14ac:dyDescent="0.35">
      <c r="A55" s="150" t="s">
        <v>2110</v>
      </c>
      <c r="B55" s="149"/>
      <c r="C55" s="149"/>
      <c r="D55" s="149"/>
      <c r="E55" s="149"/>
      <c r="F55" s="149"/>
      <c r="G55" s="149"/>
      <c r="H55" s="149"/>
      <c r="I55" s="149"/>
      <c r="J55" s="149"/>
      <c r="K55" s="149"/>
      <c r="L55" s="149"/>
    </row>
    <row r="56" spans="1:18" x14ac:dyDescent="0.35">
      <c r="A56" s="150"/>
      <c r="B56" s="149"/>
      <c r="C56" s="149"/>
      <c r="D56" s="149"/>
      <c r="E56" s="149"/>
      <c r="F56" s="149"/>
      <c r="G56" s="149"/>
      <c r="H56" s="149"/>
      <c r="I56" s="149"/>
      <c r="J56" s="149"/>
      <c r="K56" s="149"/>
      <c r="L56" s="149"/>
    </row>
    <row r="57" spans="1:18" x14ac:dyDescent="0.35">
      <c r="A57" s="148" t="str">
        <f>A4</f>
        <v>2023 Prices</v>
      </c>
      <c r="B57" s="149"/>
      <c r="C57" s="149"/>
      <c r="D57" s="149"/>
      <c r="E57" s="149"/>
      <c r="F57" s="149"/>
      <c r="G57" s="149"/>
      <c r="H57" s="149"/>
      <c r="I57" s="149"/>
      <c r="J57" s="149"/>
      <c r="K57" s="149"/>
      <c r="L57" s="149"/>
    </row>
    <row r="59" spans="1:18" x14ac:dyDescent="0.35">
      <c r="A59" s="985" t="s">
        <v>2251</v>
      </c>
      <c r="B59" s="985"/>
      <c r="C59" s="985"/>
      <c r="D59" s="985"/>
      <c r="E59" s="985"/>
      <c r="F59" s="985"/>
      <c r="G59" s="985"/>
      <c r="H59" s="985"/>
      <c r="I59" s="985"/>
      <c r="J59" s="985"/>
      <c r="K59" s="985"/>
      <c r="L59" s="985"/>
    </row>
    <row r="60" spans="1:18" x14ac:dyDescent="0.35">
      <c r="A60" s="199"/>
      <c r="B60" s="149"/>
      <c r="C60" s="149"/>
      <c r="D60" s="149"/>
      <c r="E60" s="149"/>
      <c r="F60" s="149"/>
      <c r="G60" s="149"/>
      <c r="H60" s="149"/>
      <c r="I60" s="149"/>
      <c r="J60" s="149"/>
      <c r="K60" s="149"/>
      <c r="L60" s="149"/>
      <c r="R60" s="43"/>
    </row>
    <row r="61" spans="1:18" ht="43" customHeight="1" x14ac:dyDescent="0.35">
      <c r="A61" s="545" t="s">
        <v>2252</v>
      </c>
      <c r="B61" s="546" t="s">
        <v>2091</v>
      </c>
      <c r="C61" s="546" t="s">
        <v>2093</v>
      </c>
      <c r="D61" s="546" t="s">
        <v>2094</v>
      </c>
      <c r="E61" s="546" t="s">
        <v>2095</v>
      </c>
      <c r="F61" s="546" t="s">
        <v>2096</v>
      </c>
      <c r="G61" s="546" t="s">
        <v>2255</v>
      </c>
      <c r="H61" s="546" t="s">
        <v>2098</v>
      </c>
      <c r="I61" s="546" t="s">
        <v>2099</v>
      </c>
      <c r="J61" s="546" t="s">
        <v>2100</v>
      </c>
      <c r="K61" s="45"/>
      <c r="L61" s="45"/>
    </row>
    <row r="62" spans="1:18" x14ac:dyDescent="0.35">
      <c r="A62" s="163" cm="1">
        <f t="array" ref="A62:A66">TRANSPOSE(B35:F35)</f>
        <v>2026</v>
      </c>
      <c r="B62" s="191">
        <f>B84</f>
        <v>752.66762317404505</v>
      </c>
      <c r="C62" s="191">
        <f t="shared" ref="C62:I62" si="61">C84</f>
        <v>282.86310736134504</v>
      </c>
      <c r="D62" s="191">
        <f t="shared" si="61"/>
        <v>264.78920897115131</v>
      </c>
      <c r="E62" s="191">
        <f t="shared" si="61"/>
        <v>411.75156690656576</v>
      </c>
      <c r="F62" s="191">
        <f t="shared" si="61"/>
        <v>650.45899623102559</v>
      </c>
      <c r="G62" s="191">
        <f t="shared" si="61"/>
        <v>202.55767405122396</v>
      </c>
      <c r="H62" s="191">
        <f t="shared" si="61"/>
        <v>160.84070615310097</v>
      </c>
      <c r="I62" s="191">
        <f t="shared" si="61"/>
        <v>527.48921622163471</v>
      </c>
      <c r="J62" s="194">
        <f>J84</f>
        <v>3253.418099070092</v>
      </c>
      <c r="K62" s="45"/>
      <c r="L62" s="45"/>
      <c r="N62" s="547">
        <f>SUM(B62:I62)-J62</f>
        <v>0</v>
      </c>
    </row>
    <row r="63" spans="1:18" x14ac:dyDescent="0.35">
      <c r="A63" s="163">
        <v>2031</v>
      </c>
      <c r="B63" s="191">
        <f>B102</f>
        <v>873.06960026182605</v>
      </c>
      <c r="C63" s="191">
        <f t="shared" ref="C63:I63" si="62">C102</f>
        <v>327.54821461246996</v>
      </c>
      <c r="D63" s="191">
        <f t="shared" si="62"/>
        <v>306.51289748041177</v>
      </c>
      <c r="E63" s="191">
        <f t="shared" si="62"/>
        <v>476.61603922715801</v>
      </c>
      <c r="F63" s="191">
        <f t="shared" si="62"/>
        <v>754.06888002278356</v>
      </c>
      <c r="G63" s="191">
        <f t="shared" si="62"/>
        <v>234.6316259642642</v>
      </c>
      <c r="H63" s="191">
        <f t="shared" si="62"/>
        <v>186.70157729155679</v>
      </c>
      <c r="I63" s="191">
        <f t="shared" si="62"/>
        <v>610.25547505759062</v>
      </c>
      <c r="J63" s="194">
        <f>J102</f>
        <v>3769.4043099180603</v>
      </c>
      <c r="K63" s="45"/>
      <c r="L63" s="45"/>
      <c r="N63" s="547">
        <f>SUM(B63:I63)-J63</f>
        <v>0</v>
      </c>
    </row>
    <row r="64" spans="1:18" x14ac:dyDescent="0.35">
      <c r="A64" s="163">
        <v>2036</v>
      </c>
      <c r="B64" s="191">
        <f>B120</f>
        <v>1026.3725710979195</v>
      </c>
      <c r="C64" s="191">
        <f t="shared" ref="C64:I64" si="63">C120</f>
        <v>384.68664732170981</v>
      </c>
      <c r="D64" s="191">
        <f t="shared" si="63"/>
        <v>359.8554184925606</v>
      </c>
      <c r="E64" s="191">
        <f t="shared" si="63"/>
        <v>558.83073123441818</v>
      </c>
      <c r="F64" s="191">
        <f t="shared" si="63"/>
        <v>886.20436495700301</v>
      </c>
      <c r="G64" s="191">
        <f t="shared" si="63"/>
        <v>275.51169050441547</v>
      </c>
      <c r="H64" s="191">
        <f t="shared" si="63"/>
        <v>219.83281908050634</v>
      </c>
      <c r="I64" s="191">
        <f t="shared" si="63"/>
        <v>715.73698346554249</v>
      </c>
      <c r="J64" s="194">
        <f>J120</f>
        <v>4427.0312261540748</v>
      </c>
      <c r="K64" s="45"/>
      <c r="L64" s="45"/>
      <c r="N64" s="547">
        <f>SUM(B64:I64)-J64</f>
        <v>0</v>
      </c>
    </row>
    <row r="65" spans="1:15" x14ac:dyDescent="0.35">
      <c r="A65" s="163">
        <v>2041</v>
      </c>
      <c r="B65" s="191">
        <f>B138</f>
        <v>1187.0128211975125</v>
      </c>
      <c r="C65" s="191">
        <f t="shared" ref="C65:I65" si="64">C138</f>
        <v>444.59917714521958</v>
      </c>
      <c r="D65" s="191">
        <f t="shared" si="64"/>
        <v>415.7281809050491</v>
      </c>
      <c r="E65" s="191">
        <f t="shared" si="64"/>
        <v>645.16550042445681</v>
      </c>
      <c r="F65" s="191">
        <f t="shared" si="64"/>
        <v>1024.5799747257388</v>
      </c>
      <c r="G65" s="191">
        <f t="shared" si="64"/>
        <v>318.36473352889954</v>
      </c>
      <c r="H65" s="191">
        <f t="shared" si="64"/>
        <v>254.47678839578333</v>
      </c>
      <c r="I65" s="191">
        <f t="shared" si="64"/>
        <v>826.45828571282243</v>
      </c>
      <c r="J65" s="194">
        <f>J138</f>
        <v>5116.3854620354814</v>
      </c>
      <c r="K65" s="45"/>
      <c r="L65" s="45"/>
      <c r="M65"/>
      <c r="N65" s="547">
        <f>SUM(B65:I65)-J65</f>
        <v>0</v>
      </c>
    </row>
    <row r="66" spans="1:15" x14ac:dyDescent="0.35">
      <c r="A66" s="163">
        <v>2050</v>
      </c>
      <c r="B66" s="191">
        <f>B156</f>
        <v>1529.7963937071672</v>
      </c>
      <c r="C66" s="191">
        <f t="shared" ref="C66:I66" si="65">C156</f>
        <v>572.65561516946514</v>
      </c>
      <c r="D66" s="191">
        <f t="shared" si="65"/>
        <v>535.15193525940651</v>
      </c>
      <c r="E66" s="191">
        <f t="shared" si="65"/>
        <v>829.63935132332995</v>
      </c>
      <c r="F66" s="191">
        <f t="shared" si="65"/>
        <v>1320.0634597936978</v>
      </c>
      <c r="G66" s="191">
        <f t="shared" si="65"/>
        <v>409.86853050156157</v>
      </c>
      <c r="H66" s="191">
        <f t="shared" si="65"/>
        <v>328.55978777613973</v>
      </c>
      <c r="I66" s="191">
        <f t="shared" si="65"/>
        <v>1062.8137889699851</v>
      </c>
      <c r="J66" s="194">
        <f>J156</f>
        <v>6588.548862500752</v>
      </c>
      <c r="K66" s="45"/>
      <c r="L66" s="45"/>
      <c r="N66" s="547">
        <f>SUM(B66:I66)-J66</f>
        <v>0</v>
      </c>
    </row>
    <row r="67" spans="1:15" ht="37.5" customHeight="1" x14ac:dyDescent="0.35">
      <c r="A67" s="149"/>
      <c r="B67" s="149"/>
      <c r="C67" s="149"/>
      <c r="D67" s="149"/>
      <c r="E67" s="149"/>
      <c r="G67" s="149"/>
      <c r="H67" s="149"/>
      <c r="I67" s="149"/>
      <c r="J67" s="149"/>
      <c r="K67" s="45"/>
      <c r="L67" s="45"/>
      <c r="N67" s="225"/>
    </row>
    <row r="68" spans="1:15" x14ac:dyDescent="0.35">
      <c r="A68" s="199" t="s">
        <v>2253</v>
      </c>
      <c r="B68" s="149"/>
      <c r="C68" s="149"/>
      <c r="D68" s="149"/>
      <c r="E68" s="149"/>
      <c r="G68" s="149"/>
      <c r="H68" s="149"/>
      <c r="I68" s="149"/>
      <c r="J68" s="149"/>
      <c r="K68" s="45"/>
      <c r="L68" s="45"/>
      <c r="N68" s="225"/>
    </row>
    <row r="69" spans="1:15" ht="40.5" customHeight="1" x14ac:dyDescent="0.35">
      <c r="A69" s="545">
        <f>A62</f>
        <v>2026</v>
      </c>
      <c r="B69" s="546" t="s">
        <v>2091</v>
      </c>
      <c r="C69" s="546" t="s">
        <v>2093</v>
      </c>
      <c r="D69" s="546" t="s">
        <v>2094</v>
      </c>
      <c r="E69" s="546" t="s">
        <v>2095</v>
      </c>
      <c r="F69" s="546" t="s">
        <v>2096</v>
      </c>
      <c r="G69" s="546" t="str">
        <f>G61</f>
        <v>Books</v>
      </c>
      <c r="H69" s="546" t="s">
        <v>2098</v>
      </c>
      <c r="I69" s="546" t="s">
        <v>2099</v>
      </c>
      <c r="J69" s="546" t="s">
        <v>2100</v>
      </c>
      <c r="K69" s="45"/>
      <c r="L69" s="45"/>
      <c r="N69" s="225"/>
    </row>
    <row r="70" spans="1:15" x14ac:dyDescent="0.35">
      <c r="A70" s="548" t="s">
        <v>1</v>
      </c>
      <c r="B70" s="191">
        <f t="shared" ref="B70:J70" si="66">((B166*$U$27)*$B10)/1000000</f>
        <v>31.719552676961371</v>
      </c>
      <c r="C70" s="191">
        <f t="shared" si="66"/>
        <v>10.530471577241448</v>
      </c>
      <c r="D70" s="191">
        <f t="shared" si="66"/>
        <v>9.8639883175978067</v>
      </c>
      <c r="E70" s="191">
        <f t="shared" si="66"/>
        <v>15.374461085869815</v>
      </c>
      <c r="F70" s="191">
        <f t="shared" si="66"/>
        <v>26.091800499915269</v>
      </c>
      <c r="G70" s="191">
        <f t="shared" si="66"/>
        <v>7.7946975865331964</v>
      </c>
      <c r="H70" s="191">
        <f t="shared" si="66"/>
        <v>5.8538694745533473</v>
      </c>
      <c r="I70" s="191">
        <f t="shared" si="66"/>
        <v>19.079999784872527</v>
      </c>
      <c r="J70" s="191">
        <f t="shared" si="66"/>
        <v>126.30884100354477</v>
      </c>
      <c r="K70" s="45"/>
      <c r="L70" s="45"/>
      <c r="N70" s="547">
        <f t="shared" ref="N70:N84" si="67">SUM(B70:I70)-J70</f>
        <v>0</v>
      </c>
      <c r="O70" s="227">
        <f t="shared" ref="O70:O84" si="68">J70-B36</f>
        <v>0</v>
      </c>
    </row>
    <row r="71" spans="1:15" x14ac:dyDescent="0.35">
      <c r="A71" s="548" t="s">
        <v>2</v>
      </c>
      <c r="B71" s="191">
        <f t="shared" ref="B71:J71" si="69">((B167*$U$27)*$B11)/1000000</f>
        <v>51.828835857891924</v>
      </c>
      <c r="C71" s="191">
        <f t="shared" si="69"/>
        <v>18.353432734532372</v>
      </c>
      <c r="D71" s="191">
        <f t="shared" si="69"/>
        <v>16.52401821700429</v>
      </c>
      <c r="E71" s="191">
        <f t="shared" si="69"/>
        <v>24.731042469798094</v>
      </c>
      <c r="F71" s="191">
        <f t="shared" si="69"/>
        <v>44.126996515586008</v>
      </c>
      <c r="G71" s="191">
        <f t="shared" si="69"/>
        <v>13.434993836446582</v>
      </c>
      <c r="H71" s="191">
        <f t="shared" si="69"/>
        <v>10.843868807003018</v>
      </c>
      <c r="I71" s="191">
        <f t="shared" si="69"/>
        <v>32.862096288252665</v>
      </c>
      <c r="J71" s="191">
        <f t="shared" si="69"/>
        <v>212.70528472651498</v>
      </c>
      <c r="K71" s="45"/>
      <c r="L71" s="45"/>
      <c r="N71" s="547">
        <f t="shared" si="67"/>
        <v>0</v>
      </c>
      <c r="O71" s="227">
        <f t="shared" si="68"/>
        <v>0</v>
      </c>
    </row>
    <row r="72" spans="1:15" x14ac:dyDescent="0.35">
      <c r="A72" s="548" t="s">
        <v>3</v>
      </c>
      <c r="B72" s="191">
        <f t="shared" ref="B72:J72" si="70">((B168*$U$27)*$B12)/1000000</f>
        <v>30.851772462702705</v>
      </c>
      <c r="C72" s="191">
        <f t="shared" si="70"/>
        <v>9.1198044296101042</v>
      </c>
      <c r="D72" s="191">
        <f t="shared" si="70"/>
        <v>7.8350051601199935</v>
      </c>
      <c r="E72" s="191">
        <f t="shared" si="70"/>
        <v>14.44608509592828</v>
      </c>
      <c r="F72" s="191">
        <f t="shared" si="70"/>
        <v>24.300475994716201</v>
      </c>
      <c r="G72" s="191">
        <f t="shared" si="70"/>
        <v>6.9459863276855591</v>
      </c>
      <c r="H72" s="191">
        <f t="shared" si="70"/>
        <v>6.5603185170275973</v>
      </c>
      <c r="I72" s="191">
        <f t="shared" si="70"/>
        <v>15.22512085433789</v>
      </c>
      <c r="J72" s="191">
        <f t="shared" si="70"/>
        <v>115.28456884212832</v>
      </c>
      <c r="K72" s="45"/>
      <c r="L72" s="45"/>
      <c r="N72" s="547">
        <f t="shared" si="67"/>
        <v>0</v>
      </c>
      <c r="O72" s="227">
        <f t="shared" si="68"/>
        <v>0</v>
      </c>
    </row>
    <row r="73" spans="1:15" x14ac:dyDescent="0.35">
      <c r="A73" s="548" t="s">
        <v>4</v>
      </c>
      <c r="B73" s="191">
        <f t="shared" ref="B73:J73" si="71">((B169*$U$27)*$B13)/1000000</f>
        <v>45.451358188776695</v>
      </c>
      <c r="C73" s="191">
        <f t="shared" si="71"/>
        <v>15.954204369566785</v>
      </c>
      <c r="D73" s="191">
        <f t="shared" si="71"/>
        <v>13.870641696305928</v>
      </c>
      <c r="E73" s="191">
        <f t="shared" si="71"/>
        <v>21.670798384953503</v>
      </c>
      <c r="F73" s="191">
        <f t="shared" si="71"/>
        <v>38.259178739495901</v>
      </c>
      <c r="G73" s="191">
        <f t="shared" si="71"/>
        <v>11.600915449750589</v>
      </c>
      <c r="H73" s="191">
        <f t="shared" si="71"/>
        <v>9.4722096116575898</v>
      </c>
      <c r="I73" s="191">
        <f t="shared" si="71"/>
        <v>29.466888954353145</v>
      </c>
      <c r="J73" s="191">
        <f t="shared" si="71"/>
        <v>185.74619539486014</v>
      </c>
      <c r="K73" s="45"/>
      <c r="L73" s="45"/>
      <c r="N73" s="547">
        <f t="shared" si="67"/>
        <v>0</v>
      </c>
      <c r="O73" s="227">
        <f t="shared" si="68"/>
        <v>0</v>
      </c>
    </row>
    <row r="74" spans="1:15" x14ac:dyDescent="0.35">
      <c r="A74" s="548" t="s">
        <v>5</v>
      </c>
      <c r="B74" s="191">
        <f t="shared" ref="B74:J74" si="72">((B170*$U$27)*$B14)/1000000</f>
        <v>28.675858164295111</v>
      </c>
      <c r="C74" s="191">
        <f t="shared" si="72"/>
        <v>10.076573505757693</v>
      </c>
      <c r="D74" s="191">
        <f t="shared" si="72"/>
        <v>9.3398124593382228</v>
      </c>
      <c r="E74" s="191">
        <f t="shared" si="72"/>
        <v>14.111871050508656</v>
      </c>
      <c r="F74" s="191">
        <f t="shared" si="72"/>
        <v>24.429994471217821</v>
      </c>
      <c r="G74" s="191">
        <f t="shared" si="72"/>
        <v>7.2038727221623597</v>
      </c>
      <c r="H74" s="191">
        <f t="shared" si="72"/>
        <v>6.5483338267725744</v>
      </c>
      <c r="I74" s="191">
        <f t="shared" si="72"/>
        <v>17.241554839641992</v>
      </c>
      <c r="J74" s="191">
        <f t="shared" si="72"/>
        <v>117.62787103969441</v>
      </c>
      <c r="K74" s="45"/>
      <c r="L74" s="45"/>
      <c r="N74" s="547">
        <f t="shared" si="67"/>
        <v>0</v>
      </c>
      <c r="O74" s="227">
        <f t="shared" si="68"/>
        <v>0</v>
      </c>
    </row>
    <row r="75" spans="1:15" x14ac:dyDescent="0.35">
      <c r="A75" s="548" t="s">
        <v>6</v>
      </c>
      <c r="B75" s="191">
        <f t="shared" ref="B75:J75" si="73">((B171*$U$27)*$B15)/1000000</f>
        <v>21.074540684563381</v>
      </c>
      <c r="C75" s="191">
        <f t="shared" si="73"/>
        <v>6.9820076252528622</v>
      </c>
      <c r="D75" s="191">
        <f t="shared" si="73"/>
        <v>6.9250428557466224</v>
      </c>
      <c r="E75" s="191">
        <f t="shared" si="73"/>
        <v>10.306568534946752</v>
      </c>
      <c r="F75" s="191">
        <f t="shared" si="73"/>
        <v>18.142981592809239</v>
      </c>
      <c r="G75" s="191">
        <f t="shared" si="73"/>
        <v>5.272271220258264</v>
      </c>
      <c r="H75" s="191">
        <f t="shared" si="73"/>
        <v>4.8500487894112485</v>
      </c>
      <c r="I75" s="191">
        <f t="shared" si="73"/>
        <v>12.162253747848439</v>
      </c>
      <c r="J75" s="191">
        <f t="shared" si="73"/>
        <v>85.715715050836806</v>
      </c>
      <c r="K75" s="45"/>
      <c r="L75" s="45"/>
      <c r="N75" s="547">
        <f t="shared" si="67"/>
        <v>0</v>
      </c>
      <c r="O75" s="227">
        <f t="shared" si="68"/>
        <v>0</v>
      </c>
    </row>
    <row r="76" spans="1:15" x14ac:dyDescent="0.35">
      <c r="A76" s="548" t="s">
        <v>7</v>
      </c>
      <c r="B76" s="191">
        <f t="shared" ref="B76:J76" si="74">((B172*$U$27)*$B16)/1000000</f>
        <v>25.840959173697623</v>
      </c>
      <c r="C76" s="191">
        <f t="shared" si="74"/>
        <v>8.7226020915573113</v>
      </c>
      <c r="D76" s="191">
        <f t="shared" si="74"/>
        <v>8.3829504997282474</v>
      </c>
      <c r="E76" s="191">
        <f t="shared" si="74"/>
        <v>12.50425048802475</v>
      </c>
      <c r="F76" s="191">
        <f t="shared" si="74"/>
        <v>21.099500554738768</v>
      </c>
      <c r="G76" s="191">
        <f t="shared" si="74"/>
        <v>6.4133315666458914</v>
      </c>
      <c r="H76" s="191">
        <f t="shared" si="74"/>
        <v>5.26120454319961</v>
      </c>
      <c r="I76" s="191">
        <f t="shared" si="74"/>
        <v>15.204362852836084</v>
      </c>
      <c r="J76" s="191">
        <f t="shared" si="74"/>
        <v>103.42916177042829</v>
      </c>
      <c r="K76" s="45"/>
      <c r="L76" s="45"/>
      <c r="N76" s="547">
        <f t="shared" si="67"/>
        <v>0</v>
      </c>
      <c r="O76" s="227">
        <f t="shared" si="68"/>
        <v>0</v>
      </c>
    </row>
    <row r="77" spans="1:15" x14ac:dyDescent="0.35">
      <c r="A77" s="548" t="s">
        <v>8</v>
      </c>
      <c r="B77" s="191">
        <f t="shared" ref="B77:J77" si="75">((B173*$U$27)*$B17)/1000000</f>
        <v>110.17059904425051</v>
      </c>
      <c r="C77" s="191">
        <f t="shared" si="75"/>
        <v>39.278959723782137</v>
      </c>
      <c r="D77" s="191">
        <f t="shared" si="75"/>
        <v>36.993519934800197</v>
      </c>
      <c r="E77" s="191">
        <f t="shared" si="75"/>
        <v>67.898696917689051</v>
      </c>
      <c r="F77" s="191">
        <f t="shared" si="75"/>
        <v>91.80014964311674</v>
      </c>
      <c r="G77" s="191">
        <f t="shared" si="75"/>
        <v>30.475935576135097</v>
      </c>
      <c r="H77" s="191">
        <f t="shared" si="75"/>
        <v>23.650159564881665</v>
      </c>
      <c r="I77" s="191">
        <f t="shared" si="75"/>
        <v>91.741412420631377</v>
      </c>
      <c r="J77" s="191">
        <f t="shared" si="75"/>
        <v>492.00943282528675</v>
      </c>
      <c r="K77" s="45"/>
      <c r="L77" s="45"/>
      <c r="N77" s="547">
        <f t="shared" si="67"/>
        <v>0</v>
      </c>
      <c r="O77" s="227">
        <f t="shared" si="68"/>
        <v>0</v>
      </c>
    </row>
    <row r="78" spans="1:15" x14ac:dyDescent="0.35">
      <c r="A78" s="548" t="s">
        <v>9</v>
      </c>
      <c r="B78" s="191">
        <f t="shared" ref="B78:J78" si="76">((B174*$U$27)*$B18)/1000000</f>
        <v>24.926351162842387</v>
      </c>
      <c r="C78" s="191">
        <f t="shared" si="76"/>
        <v>10.686868372332103</v>
      </c>
      <c r="D78" s="191">
        <f t="shared" si="76"/>
        <v>10.213741452160804</v>
      </c>
      <c r="E78" s="191">
        <f t="shared" si="76"/>
        <v>13.664180455663153</v>
      </c>
      <c r="F78" s="191">
        <f t="shared" si="76"/>
        <v>22.589216677652754</v>
      </c>
      <c r="G78" s="191">
        <f t="shared" si="76"/>
        <v>7.1405289796209246</v>
      </c>
      <c r="H78" s="191">
        <f t="shared" si="76"/>
        <v>6.0855246979179514</v>
      </c>
      <c r="I78" s="191">
        <f t="shared" si="76"/>
        <v>19.083077448092727</v>
      </c>
      <c r="J78" s="191">
        <f t="shared" si="76"/>
        <v>114.38948924628281</v>
      </c>
      <c r="K78" s="45"/>
      <c r="L78" s="45"/>
      <c r="N78" s="547">
        <f t="shared" si="67"/>
        <v>0</v>
      </c>
      <c r="O78" s="227">
        <f t="shared" si="68"/>
        <v>0</v>
      </c>
    </row>
    <row r="79" spans="1:15" x14ac:dyDescent="0.35">
      <c r="A79" s="548" t="s">
        <v>10</v>
      </c>
      <c r="B79" s="191">
        <f t="shared" ref="B79:J79" si="77">((B175*$U$27)*$B19)/1000000</f>
        <v>11.159085828721778</v>
      </c>
      <c r="C79" s="191">
        <f t="shared" si="77"/>
        <v>5.3673220234190895</v>
      </c>
      <c r="D79" s="191">
        <f t="shared" si="77"/>
        <v>4.8384957900674994</v>
      </c>
      <c r="E79" s="191">
        <f t="shared" si="77"/>
        <v>6.0597358299667867</v>
      </c>
      <c r="F79" s="191">
        <f t="shared" si="77"/>
        <v>10.213790989323037</v>
      </c>
      <c r="G79" s="191">
        <f t="shared" si="77"/>
        <v>3.2166622158056364</v>
      </c>
      <c r="H79" s="191">
        <f t="shared" si="77"/>
        <v>2.8003870840124985</v>
      </c>
      <c r="I79" s="191">
        <f t="shared" si="77"/>
        <v>8.9377977355379468</v>
      </c>
      <c r="J79" s="191">
        <f t="shared" si="77"/>
        <v>52.59327749685427</v>
      </c>
      <c r="K79" s="45"/>
      <c r="L79" s="45"/>
      <c r="N79" s="547">
        <f t="shared" si="67"/>
        <v>0</v>
      </c>
      <c r="O79" s="227">
        <f t="shared" si="68"/>
        <v>0</v>
      </c>
    </row>
    <row r="80" spans="1:15" x14ac:dyDescent="0.35">
      <c r="A80" s="548" t="s">
        <v>11</v>
      </c>
      <c r="B80" s="191">
        <f t="shared" ref="B80:J80" si="78">((B176*$U$27)*$B20)/1000000</f>
        <v>69.481831287997153</v>
      </c>
      <c r="C80" s="191">
        <f t="shared" si="78"/>
        <v>27.756289857597217</v>
      </c>
      <c r="D80" s="191">
        <f t="shared" si="78"/>
        <v>27.296418225957385</v>
      </c>
      <c r="E80" s="191">
        <f t="shared" si="78"/>
        <v>45.228158051196331</v>
      </c>
      <c r="F80" s="191">
        <f t="shared" si="78"/>
        <v>64.314566128896971</v>
      </c>
      <c r="G80" s="191">
        <f t="shared" si="78"/>
        <v>20.726038442333476</v>
      </c>
      <c r="H80" s="191">
        <f t="shared" si="78"/>
        <v>12.941481860203897</v>
      </c>
      <c r="I80" s="191">
        <f t="shared" si="78"/>
        <v>55.032751390106071</v>
      </c>
      <c r="J80" s="191">
        <f t="shared" si="78"/>
        <v>322.77753524428846</v>
      </c>
      <c r="K80" s="45"/>
      <c r="L80" s="45"/>
      <c r="N80" s="547">
        <f t="shared" si="67"/>
        <v>0</v>
      </c>
      <c r="O80" s="227">
        <f t="shared" si="68"/>
        <v>0</v>
      </c>
    </row>
    <row r="81" spans="1:15" x14ac:dyDescent="0.35">
      <c r="A81" s="548" t="s">
        <v>12</v>
      </c>
      <c r="B81" s="191">
        <f t="shared" ref="B81:J81" si="79">((B177*$U$27)*$B21)/1000000</f>
        <v>106.36369804119812</v>
      </c>
      <c r="C81" s="191">
        <f t="shared" si="79"/>
        <v>44.201684785369949</v>
      </c>
      <c r="D81" s="191">
        <f t="shared" si="79"/>
        <v>42.041986801340457</v>
      </c>
      <c r="E81" s="191">
        <f t="shared" si="79"/>
        <v>66.914046793795336</v>
      </c>
      <c r="F81" s="191">
        <f t="shared" si="79"/>
        <v>96.251971352285935</v>
      </c>
      <c r="G81" s="191">
        <f t="shared" si="79"/>
        <v>30.505654709291399</v>
      </c>
      <c r="H81" s="191">
        <f t="shared" si="79"/>
        <v>21.237417939124654</v>
      </c>
      <c r="I81" s="191">
        <f t="shared" si="79"/>
        <v>77.964653058763417</v>
      </c>
      <c r="J81" s="191">
        <f t="shared" si="79"/>
        <v>485.48111348116919</v>
      </c>
      <c r="K81" s="45"/>
      <c r="L81" s="45"/>
      <c r="N81" s="547">
        <f t="shared" si="67"/>
        <v>0</v>
      </c>
      <c r="O81" s="227">
        <f t="shared" si="68"/>
        <v>0</v>
      </c>
    </row>
    <row r="82" spans="1:15" x14ac:dyDescent="0.35">
      <c r="A82" s="548" t="s">
        <v>13</v>
      </c>
      <c r="B82" s="191">
        <f t="shared" ref="B82:J82" si="80">((B178*$U$27)*$B22)/1000000</f>
        <v>129.26672987655917</v>
      </c>
      <c r="C82" s="191">
        <f t="shared" si="80"/>
        <v>49.806519058795388</v>
      </c>
      <c r="D82" s="191">
        <f t="shared" si="80"/>
        <v>45.640755411325699</v>
      </c>
      <c r="E82" s="191">
        <f t="shared" si="80"/>
        <v>64.823202408478451</v>
      </c>
      <c r="F82" s="191">
        <f t="shared" si="80"/>
        <v>110.12525591932078</v>
      </c>
      <c r="G82" s="191">
        <f t="shared" si="80"/>
        <v>33.370550157219483</v>
      </c>
      <c r="H82" s="191">
        <f t="shared" si="80"/>
        <v>30.185185298672689</v>
      </c>
      <c r="I82" s="191">
        <f t="shared" si="80"/>
        <v>87.15055499278921</v>
      </c>
      <c r="J82" s="191">
        <f t="shared" si="80"/>
        <v>550.36875312316079</v>
      </c>
      <c r="K82" s="45"/>
      <c r="L82" s="45"/>
      <c r="N82" s="547">
        <f t="shared" si="67"/>
        <v>0</v>
      </c>
      <c r="O82" s="227">
        <f t="shared" si="68"/>
        <v>0</v>
      </c>
    </row>
    <row r="83" spans="1:15" x14ac:dyDescent="0.35">
      <c r="A83" s="548" t="s">
        <v>14</v>
      </c>
      <c r="B83" s="191">
        <f t="shared" ref="B83:J83" si="81">((B179*$U$27)*$B23)/1000000</f>
        <v>65.856450723587116</v>
      </c>
      <c r="C83" s="191">
        <f t="shared" si="81"/>
        <v>26.026367206530544</v>
      </c>
      <c r="D83" s="191">
        <f t="shared" si="81"/>
        <v>25.022832149658143</v>
      </c>
      <c r="E83" s="191">
        <f t="shared" si="81"/>
        <v>34.018469339746801</v>
      </c>
      <c r="F83" s="191">
        <f t="shared" si="81"/>
        <v>58.7131171519502</v>
      </c>
      <c r="G83" s="191">
        <f t="shared" si="81"/>
        <v>18.4562352613355</v>
      </c>
      <c r="H83" s="191">
        <f t="shared" si="81"/>
        <v>14.550696138662641</v>
      </c>
      <c r="I83" s="191">
        <f t="shared" si="81"/>
        <v>46.336691853571175</v>
      </c>
      <c r="J83" s="191">
        <f t="shared" si="81"/>
        <v>288.9808598250421</v>
      </c>
      <c r="K83" s="45"/>
      <c r="L83" s="45"/>
      <c r="N83" s="547">
        <f t="shared" si="67"/>
        <v>0</v>
      </c>
      <c r="O83" s="227">
        <f t="shared" si="68"/>
        <v>0</v>
      </c>
    </row>
    <row r="84" spans="1:15" x14ac:dyDescent="0.35">
      <c r="A84" s="163" t="s">
        <v>2254</v>
      </c>
      <c r="B84" s="194">
        <f>SUM(B70:B83)</f>
        <v>752.66762317404505</v>
      </c>
      <c r="C84" s="194">
        <f t="shared" ref="C84:I84" si="82">SUM(C70:C83)</f>
        <v>282.86310736134504</v>
      </c>
      <c r="D84" s="194">
        <f t="shared" si="82"/>
        <v>264.78920897115131</v>
      </c>
      <c r="E84" s="194">
        <f t="shared" si="82"/>
        <v>411.75156690656576</v>
      </c>
      <c r="F84" s="194">
        <f t="shared" si="82"/>
        <v>650.45899623102559</v>
      </c>
      <c r="G84" s="194">
        <f t="shared" si="82"/>
        <v>202.55767405122396</v>
      </c>
      <c r="H84" s="194">
        <f t="shared" si="82"/>
        <v>160.84070615310097</v>
      </c>
      <c r="I84" s="194">
        <f t="shared" si="82"/>
        <v>527.48921622163471</v>
      </c>
      <c r="J84" s="194">
        <f>SUM(J70:J83)</f>
        <v>3253.418099070092</v>
      </c>
      <c r="K84" s="45"/>
      <c r="L84" s="45"/>
      <c r="N84" s="547">
        <f t="shared" si="67"/>
        <v>0</v>
      </c>
      <c r="O84" s="227">
        <f t="shared" si="68"/>
        <v>0</v>
      </c>
    </row>
    <row r="85" spans="1:15" x14ac:dyDescent="0.35">
      <c r="A85" s="549"/>
      <c r="B85" s="550"/>
      <c r="C85" s="550"/>
      <c r="D85" s="550"/>
      <c r="E85" s="550"/>
      <c r="G85" s="550"/>
      <c r="H85" s="550"/>
      <c r="I85" s="550"/>
      <c r="J85" s="551"/>
      <c r="K85" s="45"/>
      <c r="L85" s="45"/>
      <c r="N85" s="225"/>
    </row>
    <row r="86" spans="1:15" x14ac:dyDescent="0.35">
      <c r="A86" s="549"/>
      <c r="B86" s="550"/>
      <c r="C86" s="550"/>
      <c r="D86" s="550"/>
      <c r="E86" s="550"/>
      <c r="G86" s="550"/>
      <c r="H86" s="550"/>
      <c r="I86" s="550"/>
      <c r="J86" s="551"/>
      <c r="K86" s="45"/>
      <c r="L86" s="45"/>
      <c r="N86" s="225"/>
    </row>
    <row r="87" spans="1:15" ht="43.5" customHeight="1" x14ac:dyDescent="0.35">
      <c r="A87" s="545">
        <f>A63</f>
        <v>2031</v>
      </c>
      <c r="B87" s="546" t="s">
        <v>2091</v>
      </c>
      <c r="C87" s="546" t="s">
        <v>2093</v>
      </c>
      <c r="D87" s="546" t="s">
        <v>2094</v>
      </c>
      <c r="E87" s="546" t="s">
        <v>2095</v>
      </c>
      <c r="F87" s="546" t="s">
        <v>2096</v>
      </c>
      <c r="G87" s="546" t="str">
        <f>G69</f>
        <v>Books</v>
      </c>
      <c r="H87" s="546" t="s">
        <v>2098</v>
      </c>
      <c r="I87" s="546" t="s">
        <v>2099</v>
      </c>
      <c r="J87" s="546" t="s">
        <v>2100</v>
      </c>
      <c r="N87" s="225"/>
    </row>
    <row r="88" spans="1:15" x14ac:dyDescent="0.35">
      <c r="A88" s="548" t="s">
        <v>1</v>
      </c>
      <c r="B88" s="191">
        <f t="shared" ref="B88:J88" si="83">((B166*$AC$29)*$C10)/1000000</f>
        <v>37.163658421526257</v>
      </c>
      <c r="C88" s="191">
        <f t="shared" si="83"/>
        <v>12.337842613979834</v>
      </c>
      <c r="D88" s="191">
        <f t="shared" si="83"/>
        <v>11.55696917426541</v>
      </c>
      <c r="E88" s="191">
        <f t="shared" si="83"/>
        <v>18.013218093876635</v>
      </c>
      <c r="F88" s="191">
        <f t="shared" si="83"/>
        <v>30.570001136420505</v>
      </c>
      <c r="G88" s="191">
        <f t="shared" si="83"/>
        <v>9.13252092660864</v>
      </c>
      <c r="H88" s="191">
        <f t="shared" si="83"/>
        <v>6.8585836569666512</v>
      </c>
      <c r="I88" s="191">
        <f t="shared" si="83"/>
        <v>22.354747619212798</v>
      </c>
      <c r="J88" s="191">
        <f t="shared" si="83"/>
        <v>147.98754164285671</v>
      </c>
      <c r="N88" s="547">
        <f t="shared" ref="N88:N102" si="84">SUM(B88:I88)-J88</f>
        <v>0</v>
      </c>
      <c r="O88" s="227">
        <f t="shared" ref="O88:O102" si="85">J88-C36</f>
        <v>0</v>
      </c>
    </row>
    <row r="89" spans="1:15" x14ac:dyDescent="0.35">
      <c r="A89" s="548" t="s">
        <v>2</v>
      </c>
      <c r="B89" s="191">
        <f t="shared" ref="B89:J89" si="86">((B167*$AC$29)*$C11)/1000000</f>
        <v>59.594475824594753</v>
      </c>
      <c r="C89" s="191">
        <f t="shared" si="86"/>
        <v>21.103371999235623</v>
      </c>
      <c r="D89" s="191">
        <f t="shared" si="86"/>
        <v>18.999851875092428</v>
      </c>
      <c r="E89" s="191">
        <f t="shared" si="86"/>
        <v>28.436554442867923</v>
      </c>
      <c r="F89" s="191">
        <f t="shared" si="86"/>
        <v>50.738651245620098</v>
      </c>
      <c r="G89" s="191">
        <f t="shared" si="86"/>
        <v>15.447991492322531</v>
      </c>
      <c r="H89" s="191">
        <f t="shared" si="86"/>
        <v>12.468631925978654</v>
      </c>
      <c r="I89" s="191">
        <f t="shared" si="86"/>
        <v>37.785903742184388</v>
      </c>
      <c r="J89" s="191">
        <f t="shared" si="86"/>
        <v>244.57543254789636</v>
      </c>
      <c r="N89" s="547">
        <f t="shared" si="84"/>
        <v>0</v>
      </c>
      <c r="O89" s="227">
        <f t="shared" si="85"/>
        <v>0</v>
      </c>
    </row>
    <row r="90" spans="1:15" x14ac:dyDescent="0.35">
      <c r="A90" s="548" t="s">
        <v>3</v>
      </c>
      <c r="B90" s="191">
        <f t="shared" ref="B90:J90" si="87">((B168*$AC$29)*$C12)/1000000</f>
        <v>40.224986332537497</v>
      </c>
      <c r="C90" s="191">
        <f t="shared" si="87"/>
        <v>11.890532674580239</v>
      </c>
      <c r="D90" s="191">
        <f t="shared" si="87"/>
        <v>10.215392838845613</v>
      </c>
      <c r="E90" s="191">
        <f t="shared" si="87"/>
        <v>18.835014300876352</v>
      </c>
      <c r="F90" s="191">
        <f t="shared" si="87"/>
        <v>31.683311418924685</v>
      </c>
      <c r="G90" s="191">
        <f t="shared" si="87"/>
        <v>9.0562772506804468</v>
      </c>
      <c r="H90" s="191">
        <f t="shared" si="87"/>
        <v>8.5534379914005871</v>
      </c>
      <c r="I90" s="191">
        <f t="shared" si="87"/>
        <v>19.850732369342861</v>
      </c>
      <c r="J90" s="191">
        <f t="shared" si="87"/>
        <v>150.30968517718824</v>
      </c>
      <c r="N90" s="547">
        <f t="shared" si="84"/>
        <v>0</v>
      </c>
      <c r="O90" s="227">
        <f t="shared" si="85"/>
        <v>0</v>
      </c>
    </row>
    <row r="91" spans="1:15" x14ac:dyDescent="0.35">
      <c r="A91" s="548" t="s">
        <v>4</v>
      </c>
      <c r="B91" s="191">
        <f t="shared" ref="B91:J91" si="88">((B169*$AC$29)*$C13)/1000000</f>
        <v>54.57255806127479</v>
      </c>
      <c r="C91" s="191">
        <f t="shared" si="88"/>
        <v>19.155901583038279</v>
      </c>
      <c r="D91" s="191">
        <f t="shared" si="88"/>
        <v>16.654208575569246</v>
      </c>
      <c r="E91" s="191">
        <f t="shared" si="88"/>
        <v>26.019704365822054</v>
      </c>
      <c r="F91" s="191">
        <f t="shared" si="88"/>
        <v>45.937048667852473</v>
      </c>
      <c r="G91" s="191">
        <f t="shared" si="88"/>
        <v>13.928992601628858</v>
      </c>
      <c r="H91" s="191">
        <f t="shared" si="88"/>
        <v>11.3730970778425</v>
      </c>
      <c r="I91" s="191">
        <f t="shared" si="88"/>
        <v>35.380318046109743</v>
      </c>
      <c r="J91" s="191">
        <f t="shared" si="88"/>
        <v>223.02182897913792</v>
      </c>
      <c r="N91" s="547">
        <f t="shared" si="84"/>
        <v>0</v>
      </c>
      <c r="O91" s="227">
        <f t="shared" si="85"/>
        <v>0</v>
      </c>
    </row>
    <row r="92" spans="1:15" x14ac:dyDescent="0.35">
      <c r="A92" s="548" t="s">
        <v>5</v>
      </c>
      <c r="B92" s="191">
        <f t="shared" ref="B92:J92" si="89">((B170*$AC$29)*$C14)/1000000</f>
        <v>32.971476733268084</v>
      </c>
      <c r="C92" s="191">
        <f t="shared" si="89"/>
        <v>11.5860354376363</v>
      </c>
      <c r="D92" s="191">
        <f t="shared" si="89"/>
        <v>10.738908228371317</v>
      </c>
      <c r="E92" s="191">
        <f t="shared" si="89"/>
        <v>16.225817038810249</v>
      </c>
      <c r="F92" s="191">
        <f t="shared" si="89"/>
        <v>28.089586358205732</v>
      </c>
      <c r="G92" s="191">
        <f t="shared" si="89"/>
        <v>8.2830065795186787</v>
      </c>
      <c r="H92" s="191">
        <f t="shared" si="89"/>
        <v>7.5292685287422696</v>
      </c>
      <c r="I92" s="191">
        <f t="shared" si="89"/>
        <v>19.824324732797255</v>
      </c>
      <c r="J92" s="191">
        <f t="shared" si="89"/>
        <v>135.24842363734984</v>
      </c>
      <c r="N92" s="547">
        <f t="shared" si="84"/>
        <v>0</v>
      </c>
      <c r="O92" s="227">
        <f t="shared" si="85"/>
        <v>0</v>
      </c>
    </row>
    <row r="93" spans="1:15" x14ac:dyDescent="0.35">
      <c r="A93" s="548" t="s">
        <v>6</v>
      </c>
      <c r="B93" s="191">
        <f t="shared" ref="B93:J93" si="90">((B171*$AC$29)*$C15)/1000000</f>
        <v>27.252206264684649</v>
      </c>
      <c r="C93" s="191">
        <f t="shared" si="90"/>
        <v>9.0286718364573524</v>
      </c>
      <c r="D93" s="191">
        <f t="shared" si="90"/>
        <v>8.9550087530411915</v>
      </c>
      <c r="E93" s="191">
        <f t="shared" si="90"/>
        <v>13.327774768596182</v>
      </c>
      <c r="F93" s="191">
        <f t="shared" si="90"/>
        <v>23.461307367224258</v>
      </c>
      <c r="G93" s="191">
        <f t="shared" si="90"/>
        <v>6.8177534651126175</v>
      </c>
      <c r="H93" s="191">
        <f t="shared" si="90"/>
        <v>6.2717632607591893</v>
      </c>
      <c r="I93" s="191">
        <f t="shared" si="90"/>
        <v>15.727424513815279</v>
      </c>
      <c r="J93" s="191">
        <f t="shared" si="90"/>
        <v>110.8419102296907</v>
      </c>
      <c r="N93" s="547">
        <f t="shared" si="84"/>
        <v>0</v>
      </c>
      <c r="O93" s="227">
        <f t="shared" si="85"/>
        <v>0</v>
      </c>
    </row>
    <row r="94" spans="1:15" x14ac:dyDescent="0.35">
      <c r="A94" s="548" t="s">
        <v>7</v>
      </c>
      <c r="B94" s="191">
        <f t="shared" ref="B94:J94" si="91">((B172*$AC$29)*$C16)/1000000</f>
        <v>29.554010495506176</v>
      </c>
      <c r="C94" s="191">
        <f t="shared" si="91"/>
        <v>9.9759405999294266</v>
      </c>
      <c r="D94" s="191">
        <f t="shared" si="91"/>
        <v>9.5874849453905338</v>
      </c>
      <c r="E94" s="191">
        <f t="shared" si="91"/>
        <v>14.300968771223907</v>
      </c>
      <c r="F94" s="191">
        <f t="shared" si="91"/>
        <v>24.131258311781142</v>
      </c>
      <c r="G94" s="191">
        <f t="shared" si="91"/>
        <v>7.3348542195267212</v>
      </c>
      <c r="H94" s="191">
        <f t="shared" si="91"/>
        <v>6.0171796736938523</v>
      </c>
      <c r="I94" s="191">
        <f t="shared" si="91"/>
        <v>17.38905650946484</v>
      </c>
      <c r="J94" s="191">
        <f t="shared" si="91"/>
        <v>118.29075352651661</v>
      </c>
      <c r="N94" s="547">
        <f t="shared" si="84"/>
        <v>0</v>
      </c>
      <c r="O94" s="227">
        <f t="shared" si="85"/>
        <v>0</v>
      </c>
    </row>
    <row r="95" spans="1:15" x14ac:dyDescent="0.35">
      <c r="A95" s="548" t="s">
        <v>8</v>
      </c>
      <c r="B95" s="191">
        <f t="shared" ref="B95:J95" si="92">((B173*$AC$29)*$C17)/1000000</f>
        <v>125.62626034651143</v>
      </c>
      <c r="C95" s="191">
        <f t="shared" si="92"/>
        <v>44.78934364710171</v>
      </c>
      <c r="D95" s="191">
        <f t="shared" si="92"/>
        <v>42.183283078967726</v>
      </c>
      <c r="E95" s="191">
        <f t="shared" si="92"/>
        <v>77.424099080594303</v>
      </c>
      <c r="F95" s="191">
        <f t="shared" si="92"/>
        <v>104.67864928539429</v>
      </c>
      <c r="G95" s="191">
        <f t="shared" si="92"/>
        <v>34.751356988204193</v>
      </c>
      <c r="H95" s="191">
        <f t="shared" si="92"/>
        <v>26.968003519169518</v>
      </c>
      <c r="I95" s="191">
        <f t="shared" si="92"/>
        <v>104.61167190968797</v>
      </c>
      <c r="J95" s="191">
        <f t="shared" si="92"/>
        <v>561.03266785563108</v>
      </c>
      <c r="N95" s="547">
        <f t="shared" si="84"/>
        <v>0</v>
      </c>
      <c r="O95" s="227">
        <f t="shared" si="85"/>
        <v>0</v>
      </c>
    </row>
    <row r="96" spans="1:15" x14ac:dyDescent="0.35">
      <c r="A96" s="548" t="s">
        <v>9</v>
      </c>
      <c r="B96" s="191">
        <f t="shared" ref="B96:J96" si="93">((B174*$AC$29)*$C18)/1000000</f>
        <v>32.157442914358576</v>
      </c>
      <c r="C96" s="191">
        <f t="shared" si="93"/>
        <v>13.787110571114392</v>
      </c>
      <c r="D96" s="191">
        <f t="shared" si="93"/>
        <v>13.176730342285108</v>
      </c>
      <c r="E96" s="191">
        <f t="shared" si="93"/>
        <v>17.62813578705822</v>
      </c>
      <c r="F96" s="191">
        <f t="shared" si="93"/>
        <v>29.142309720588141</v>
      </c>
      <c r="G96" s="191">
        <f t="shared" si="93"/>
        <v>9.2119841985849238</v>
      </c>
      <c r="H96" s="191">
        <f t="shared" si="93"/>
        <v>7.8509249829127574</v>
      </c>
      <c r="I96" s="191">
        <f t="shared" si="93"/>
        <v>24.619045509641634</v>
      </c>
      <c r="J96" s="191">
        <f t="shared" si="93"/>
        <v>147.57368402654373</v>
      </c>
      <c r="N96" s="547">
        <f t="shared" si="84"/>
        <v>0</v>
      </c>
      <c r="O96" s="227">
        <f t="shared" si="85"/>
        <v>0</v>
      </c>
    </row>
    <row r="97" spans="1:15" x14ac:dyDescent="0.35">
      <c r="A97" s="548" t="s">
        <v>10</v>
      </c>
      <c r="B97" s="191">
        <f t="shared" ref="B97:J97" si="94">((B175*$AC$29)*$C19)/1000000</f>
        <v>12.431844923577033</v>
      </c>
      <c r="C97" s="191">
        <f t="shared" si="94"/>
        <v>5.9794965353079412</v>
      </c>
      <c r="D97" s="191">
        <f t="shared" si="94"/>
        <v>5.390354572834176</v>
      </c>
      <c r="E97" s="191">
        <f t="shared" si="94"/>
        <v>6.7508841917940146</v>
      </c>
      <c r="F97" s="191">
        <f t="shared" si="94"/>
        <v>11.378733671379692</v>
      </c>
      <c r="G97" s="191">
        <f t="shared" si="94"/>
        <v>3.5835413807374494</v>
      </c>
      <c r="H97" s="191">
        <f t="shared" si="94"/>
        <v>3.1197876321396882</v>
      </c>
      <c r="I97" s="191">
        <f t="shared" si="94"/>
        <v>9.9572059138139295</v>
      </c>
      <c r="J97" s="191">
        <f t="shared" si="94"/>
        <v>58.591848821583916</v>
      </c>
      <c r="N97" s="547">
        <f t="shared" si="84"/>
        <v>0</v>
      </c>
      <c r="O97" s="227">
        <f t="shared" si="85"/>
        <v>0</v>
      </c>
    </row>
    <row r="98" spans="1:15" x14ac:dyDescent="0.35">
      <c r="A98" s="548" t="s">
        <v>11</v>
      </c>
      <c r="B98" s="191">
        <f t="shared" ref="B98:J98" si="95">((B176*$AC$29)*$C20)/1000000</f>
        <v>78.820228507455198</v>
      </c>
      <c r="C98" s="191">
        <f t="shared" si="95"/>
        <v>31.486750831694103</v>
      </c>
      <c r="D98" s="191">
        <f t="shared" si="95"/>
        <v>30.965072194012471</v>
      </c>
      <c r="E98" s="191">
        <f t="shared" si="95"/>
        <v>51.306847941159873</v>
      </c>
      <c r="F98" s="191">
        <f t="shared" si="95"/>
        <v>72.958480003580561</v>
      </c>
      <c r="G98" s="191">
        <f t="shared" si="95"/>
        <v>23.511629670607601</v>
      </c>
      <c r="H98" s="191">
        <f t="shared" si="95"/>
        <v>14.680824303814362</v>
      </c>
      <c r="I98" s="191">
        <f t="shared" si="95"/>
        <v>62.429184141429822</v>
      </c>
      <c r="J98" s="191">
        <f t="shared" si="95"/>
        <v>366.15901759375396</v>
      </c>
      <c r="N98" s="547">
        <f t="shared" si="84"/>
        <v>0</v>
      </c>
      <c r="O98" s="227">
        <f t="shared" si="85"/>
        <v>0</v>
      </c>
    </row>
    <row r="99" spans="1:15" x14ac:dyDescent="0.35">
      <c r="A99" s="548" t="s">
        <v>12</v>
      </c>
      <c r="B99" s="191">
        <f t="shared" ref="B99:J99" si="96">((B177*$AC$29)*$C21)/1000000</f>
        <v>120.37639799980052</v>
      </c>
      <c r="C99" s="191">
        <f t="shared" si="96"/>
        <v>50.024958683972095</v>
      </c>
      <c r="D99" s="191">
        <f t="shared" si="96"/>
        <v>47.580735054363011</v>
      </c>
      <c r="E99" s="191">
        <f t="shared" si="96"/>
        <v>75.729521227320134</v>
      </c>
      <c r="F99" s="191">
        <f t="shared" si="96"/>
        <v>108.93251950755186</v>
      </c>
      <c r="G99" s="191">
        <f t="shared" si="96"/>
        <v>34.52456900387012</v>
      </c>
      <c r="H99" s="191">
        <f t="shared" si="96"/>
        <v>24.035304539129161</v>
      </c>
      <c r="I99" s="191">
        <f t="shared" si="96"/>
        <v>88.235970348482184</v>
      </c>
      <c r="J99" s="191">
        <f t="shared" si="96"/>
        <v>549.43997636448898</v>
      </c>
      <c r="N99" s="547">
        <f t="shared" si="84"/>
        <v>0</v>
      </c>
      <c r="O99" s="227">
        <f t="shared" si="85"/>
        <v>0</v>
      </c>
    </row>
    <row r="100" spans="1:15" x14ac:dyDescent="0.35">
      <c r="A100" s="548" t="s">
        <v>13</v>
      </c>
      <c r="B100" s="191">
        <f t="shared" ref="B100:J100" si="97">((B178*$AC$29)*$C22)/1000000</f>
        <v>147.48960484506222</v>
      </c>
      <c r="C100" s="191">
        <f t="shared" si="97"/>
        <v>56.827799556039395</v>
      </c>
      <c r="D100" s="191">
        <f t="shared" si="97"/>
        <v>52.074783564763486</v>
      </c>
      <c r="E100" s="191">
        <f t="shared" si="97"/>
        <v>73.961401492463153</v>
      </c>
      <c r="F100" s="191">
        <f t="shared" si="97"/>
        <v>125.64973597237497</v>
      </c>
      <c r="G100" s="191">
        <f t="shared" si="97"/>
        <v>38.074833801788138</v>
      </c>
      <c r="H100" s="191">
        <f t="shared" si="97"/>
        <v>34.440424509288448</v>
      </c>
      <c r="I100" s="191">
        <f t="shared" si="97"/>
        <v>99.436265852697318</v>
      </c>
      <c r="J100" s="191">
        <f t="shared" si="97"/>
        <v>627.9548495944772</v>
      </c>
      <c r="N100" s="547">
        <f t="shared" si="84"/>
        <v>0</v>
      </c>
      <c r="O100" s="227">
        <f t="shared" si="85"/>
        <v>0</v>
      </c>
    </row>
    <row r="101" spans="1:15" x14ac:dyDescent="0.35">
      <c r="A101" s="548" t="s">
        <v>14</v>
      </c>
      <c r="B101" s="191">
        <f t="shared" ref="B101:J101" si="98">((B179*$AC$29)*$C23)/1000000</f>
        <v>74.83444859166886</v>
      </c>
      <c r="C101" s="191">
        <f t="shared" si="98"/>
        <v>29.574458042383242</v>
      </c>
      <c r="D101" s="191">
        <f t="shared" si="98"/>
        <v>28.434114282610018</v>
      </c>
      <c r="E101" s="191">
        <f t="shared" si="98"/>
        <v>38.656097724695016</v>
      </c>
      <c r="F101" s="191">
        <f t="shared" si="98"/>
        <v>66.717287355885105</v>
      </c>
      <c r="G101" s="191">
        <f t="shared" si="98"/>
        <v>20.972314385073307</v>
      </c>
      <c r="H101" s="191">
        <f t="shared" si="98"/>
        <v>16.534345689719149</v>
      </c>
      <c r="I101" s="191">
        <f t="shared" si="98"/>
        <v>52.65362384891062</v>
      </c>
      <c r="J101" s="191">
        <f t="shared" si="98"/>
        <v>328.37668992094535</v>
      </c>
      <c r="N101" s="547">
        <f t="shared" si="84"/>
        <v>0</v>
      </c>
      <c r="O101" s="227">
        <f t="shared" si="85"/>
        <v>0</v>
      </c>
    </row>
    <row r="102" spans="1:15" x14ac:dyDescent="0.35">
      <c r="A102" s="163" t="s">
        <v>2254</v>
      </c>
      <c r="B102" s="194">
        <f>SUM(B88:B101)</f>
        <v>873.06960026182605</v>
      </c>
      <c r="C102" s="194">
        <f t="shared" ref="C102:I102" si="99">SUM(C88:C101)</f>
        <v>327.54821461246996</v>
      </c>
      <c r="D102" s="194">
        <f t="shared" si="99"/>
        <v>306.51289748041177</v>
      </c>
      <c r="E102" s="194">
        <f t="shared" si="99"/>
        <v>476.61603922715801</v>
      </c>
      <c r="F102" s="194">
        <f t="shared" si="99"/>
        <v>754.06888002278356</v>
      </c>
      <c r="G102" s="194">
        <f t="shared" si="99"/>
        <v>234.6316259642642</v>
      </c>
      <c r="H102" s="194">
        <f t="shared" si="99"/>
        <v>186.70157729155679</v>
      </c>
      <c r="I102" s="194">
        <f t="shared" si="99"/>
        <v>610.25547505759062</v>
      </c>
      <c r="J102" s="194">
        <f>SUM(J88:J101)</f>
        <v>3769.4043099180603</v>
      </c>
      <c r="N102" s="547">
        <f t="shared" si="84"/>
        <v>0</v>
      </c>
      <c r="O102" s="227">
        <f t="shared" si="85"/>
        <v>0</v>
      </c>
    </row>
    <row r="103" spans="1:15" x14ac:dyDescent="0.35">
      <c r="N103" s="547"/>
      <c r="O103" s="227"/>
    </row>
    <row r="104" spans="1:15" x14ac:dyDescent="0.35">
      <c r="N104" s="225"/>
    </row>
    <row r="105" spans="1:15" ht="33.5" customHeight="1" x14ac:dyDescent="0.35">
      <c r="A105" s="545">
        <f>A64</f>
        <v>2036</v>
      </c>
      <c r="B105" s="546" t="s">
        <v>2091</v>
      </c>
      <c r="C105" s="546" t="s">
        <v>2093</v>
      </c>
      <c r="D105" s="546" t="s">
        <v>2094</v>
      </c>
      <c r="E105" s="546" t="s">
        <v>2095</v>
      </c>
      <c r="F105" s="546" t="s">
        <v>2096</v>
      </c>
      <c r="G105" s="546" t="str">
        <f>G87</f>
        <v>Books</v>
      </c>
      <c r="H105" s="546" t="s">
        <v>2098</v>
      </c>
      <c r="I105" s="546" t="s">
        <v>2099</v>
      </c>
      <c r="J105" s="546" t="s">
        <v>2100</v>
      </c>
      <c r="N105" s="225"/>
    </row>
    <row r="106" spans="1:15" x14ac:dyDescent="0.35">
      <c r="A106" s="548" t="s">
        <v>1</v>
      </c>
      <c r="B106" s="191">
        <f t="shared" ref="B106:J106" si="100">((B166*$AH$29)*$D10)/1000000</f>
        <v>44.45763643707177</v>
      </c>
      <c r="C106" s="191">
        <f t="shared" si="100"/>
        <v>14.759346755603939</v>
      </c>
      <c r="D106" s="191">
        <f t="shared" si="100"/>
        <v>13.825214085121713</v>
      </c>
      <c r="E106" s="191">
        <f t="shared" si="100"/>
        <v>21.548607836073245</v>
      </c>
      <c r="F106" s="191">
        <f t="shared" si="100"/>
        <v>36.569865673306296</v>
      </c>
      <c r="G106" s="191">
        <f t="shared" si="100"/>
        <v>10.924928070965796</v>
      </c>
      <c r="H106" s="191">
        <f t="shared" si="100"/>
        <v>8.2046932849336791</v>
      </c>
      <c r="I106" s="191">
        <f t="shared" si="100"/>
        <v>26.74223379799977</v>
      </c>
      <c r="J106" s="191">
        <f t="shared" si="100"/>
        <v>177.03252594107619</v>
      </c>
      <c r="N106" s="547">
        <f t="shared" ref="N106:N120" si="101">SUM(B106:I106)-J106</f>
        <v>0</v>
      </c>
      <c r="O106" s="227">
        <f>J106-D36</f>
        <v>0</v>
      </c>
    </row>
    <row r="107" spans="1:15" x14ac:dyDescent="0.35">
      <c r="A107" s="548" t="s">
        <v>2</v>
      </c>
      <c r="B107" s="191">
        <f t="shared" ref="B107:J107" si="102">((B167*$AH$29)*$D11)/1000000</f>
        <v>68.276782999144146</v>
      </c>
      <c r="C107" s="191">
        <f t="shared" si="102"/>
        <v>24.177918013457468</v>
      </c>
      <c r="D107" s="191">
        <f t="shared" si="102"/>
        <v>21.767936466288887</v>
      </c>
      <c r="E107" s="191">
        <f t="shared" si="102"/>
        <v>32.579470329660275</v>
      </c>
      <c r="F107" s="191">
        <f t="shared" si="102"/>
        <v>58.130755121714593</v>
      </c>
      <c r="G107" s="191">
        <f t="shared" si="102"/>
        <v>17.698606260056032</v>
      </c>
      <c r="H107" s="191">
        <f t="shared" si="102"/>
        <v>14.285184398834913</v>
      </c>
      <c r="I107" s="191">
        <f t="shared" si="102"/>
        <v>43.290924444492603</v>
      </c>
      <c r="J107" s="191">
        <f t="shared" si="102"/>
        <v>280.20757803364893</v>
      </c>
      <c r="N107" s="547">
        <f t="shared" si="101"/>
        <v>0</v>
      </c>
      <c r="O107" s="227">
        <f t="shared" ref="O107:O120" si="103">J107-D37</f>
        <v>0</v>
      </c>
    </row>
    <row r="108" spans="1:15" x14ac:dyDescent="0.35">
      <c r="A108" s="548" t="s">
        <v>3</v>
      </c>
      <c r="B108" s="191">
        <f t="shared" ref="B108:J108" si="104">((B168*$AH$29)*$D12)/1000000</f>
        <v>50.306383187714012</v>
      </c>
      <c r="C108" s="191">
        <f t="shared" si="104"/>
        <v>14.870600280344041</v>
      </c>
      <c r="D108" s="191">
        <f t="shared" si="104"/>
        <v>12.775628121178752</v>
      </c>
      <c r="E108" s="191">
        <f t="shared" si="104"/>
        <v>23.555544281180289</v>
      </c>
      <c r="F108" s="191">
        <f t="shared" si="104"/>
        <v>39.623948948537887</v>
      </c>
      <c r="G108" s="191">
        <f t="shared" si="104"/>
        <v>11.326008910496201</v>
      </c>
      <c r="H108" s="191">
        <f t="shared" si="104"/>
        <v>10.697145441158058</v>
      </c>
      <c r="I108" s="191">
        <f t="shared" si="104"/>
        <v>24.825826934368635</v>
      </c>
      <c r="J108" s="191">
        <f t="shared" si="104"/>
        <v>187.98108610497786</v>
      </c>
      <c r="N108" s="547">
        <f t="shared" si="101"/>
        <v>0</v>
      </c>
      <c r="O108" s="227">
        <f t="shared" si="103"/>
        <v>0</v>
      </c>
    </row>
    <row r="109" spans="1:15" x14ac:dyDescent="0.35">
      <c r="A109" s="548" t="s">
        <v>4</v>
      </c>
      <c r="B109" s="191">
        <f t="shared" ref="B109:J109" si="105">((B169*$AH$29)*$D13)/1000000</f>
        <v>68.981529269911704</v>
      </c>
      <c r="C109" s="191">
        <f t="shared" si="105"/>
        <v>24.213697006070596</v>
      </c>
      <c r="D109" s="191">
        <f t="shared" si="105"/>
        <v>21.051473801776339</v>
      </c>
      <c r="E109" s="191">
        <f t="shared" si="105"/>
        <v>32.889772113854178</v>
      </c>
      <c r="F109" s="191">
        <f t="shared" si="105"/>
        <v>58.0659580534386</v>
      </c>
      <c r="G109" s="191">
        <f t="shared" si="105"/>
        <v>17.606710130223274</v>
      </c>
      <c r="H109" s="191">
        <f t="shared" si="105"/>
        <v>14.375973141736454</v>
      </c>
      <c r="I109" s="191">
        <f t="shared" si="105"/>
        <v>44.721899276485807</v>
      </c>
      <c r="J109" s="191">
        <f t="shared" si="105"/>
        <v>281.9070127934969</v>
      </c>
      <c r="N109" s="547">
        <f t="shared" si="101"/>
        <v>0</v>
      </c>
      <c r="O109" s="227">
        <f t="shared" si="103"/>
        <v>0</v>
      </c>
    </row>
    <row r="110" spans="1:15" x14ac:dyDescent="0.35">
      <c r="A110" s="548" t="s">
        <v>5</v>
      </c>
      <c r="B110" s="191">
        <f t="shared" ref="B110:J110" si="106">((B170*$AH$29)*$D14)/1000000</f>
        <v>41.720148750302485</v>
      </c>
      <c r="C110" s="191">
        <f t="shared" si="106"/>
        <v>14.660281242324308</v>
      </c>
      <c r="D110" s="191">
        <f t="shared" si="106"/>
        <v>13.588376775718981</v>
      </c>
      <c r="E110" s="191">
        <f t="shared" si="106"/>
        <v>20.531185361537752</v>
      </c>
      <c r="F110" s="191">
        <f t="shared" si="106"/>
        <v>35.542894565482619</v>
      </c>
      <c r="G110" s="191">
        <f t="shared" si="106"/>
        <v>10.48082466529552</v>
      </c>
      <c r="H110" s="191">
        <f t="shared" si="106"/>
        <v>9.5270892942186816</v>
      </c>
      <c r="I110" s="191">
        <f t="shared" si="106"/>
        <v>25.084523311389574</v>
      </c>
      <c r="J110" s="191">
        <f t="shared" si="106"/>
        <v>171.13532396626991</v>
      </c>
      <c r="N110" s="547">
        <f t="shared" si="101"/>
        <v>0</v>
      </c>
      <c r="O110" s="227">
        <f t="shared" si="103"/>
        <v>0</v>
      </c>
    </row>
    <row r="111" spans="1:15" x14ac:dyDescent="0.35">
      <c r="A111" s="548" t="s">
        <v>6</v>
      </c>
      <c r="B111" s="191">
        <f t="shared" ref="B111:J111" si="107">((B171*$AH$29)*$D15)/1000000</f>
        <v>34.508417277564469</v>
      </c>
      <c r="C111" s="191">
        <f t="shared" si="107"/>
        <v>11.432658778838505</v>
      </c>
      <c r="D111" s="191">
        <f t="shared" si="107"/>
        <v>11.339382058569033</v>
      </c>
      <c r="E111" s="191">
        <f t="shared" si="107"/>
        <v>16.87644694265029</v>
      </c>
      <c r="F111" s="191">
        <f t="shared" si="107"/>
        <v>29.708148274017937</v>
      </c>
      <c r="G111" s="191">
        <f t="shared" si="107"/>
        <v>8.6330581525998049</v>
      </c>
      <c r="H111" s="191">
        <f t="shared" si="107"/>
        <v>7.9416918236392524</v>
      </c>
      <c r="I111" s="191">
        <f t="shared" si="107"/>
        <v>19.915030825502022</v>
      </c>
      <c r="J111" s="191">
        <f t="shared" si="107"/>
        <v>140.3548341333813</v>
      </c>
      <c r="N111" s="547">
        <f t="shared" si="101"/>
        <v>0</v>
      </c>
      <c r="O111" s="227">
        <f t="shared" si="103"/>
        <v>0</v>
      </c>
    </row>
    <row r="112" spans="1:15" x14ac:dyDescent="0.35">
      <c r="A112" s="548" t="s">
        <v>7</v>
      </c>
      <c r="B112" s="191">
        <f t="shared" ref="B112:J112" si="108">((B172*$AH$29)*$D16)/1000000</f>
        <v>33.926147100393543</v>
      </c>
      <c r="C112" s="191">
        <f t="shared" si="108"/>
        <v>11.451752996753386</v>
      </c>
      <c r="D112" s="191">
        <f t="shared" si="108"/>
        <v>11.005830312931169</v>
      </c>
      <c r="E112" s="191">
        <f t="shared" si="108"/>
        <v>16.416613585640093</v>
      </c>
      <c r="F112" s="191">
        <f t="shared" si="108"/>
        <v>27.701168317835084</v>
      </c>
      <c r="G112" s="191">
        <f t="shared" si="108"/>
        <v>8.419951777761046</v>
      </c>
      <c r="H112" s="191">
        <f t="shared" si="108"/>
        <v>6.9073441917561764</v>
      </c>
      <c r="I112" s="191">
        <f t="shared" si="108"/>
        <v>19.961544277277145</v>
      </c>
      <c r="J112" s="191">
        <f t="shared" si="108"/>
        <v>135.79035256034766</v>
      </c>
      <c r="N112" s="547">
        <f t="shared" si="101"/>
        <v>0</v>
      </c>
      <c r="O112" s="227">
        <f t="shared" si="103"/>
        <v>0</v>
      </c>
    </row>
    <row r="113" spans="1:15" x14ac:dyDescent="0.35">
      <c r="A113" s="548" t="s">
        <v>8</v>
      </c>
      <c r="B113" s="191">
        <f t="shared" ref="B113:J113" si="109">((B173*$AH$29)*$D17)/1000000</f>
        <v>143.4744653407497</v>
      </c>
      <c r="C113" s="191">
        <f t="shared" si="109"/>
        <v>51.152737612391022</v>
      </c>
      <c r="D113" s="191">
        <f t="shared" si="109"/>
        <v>48.176424016592605</v>
      </c>
      <c r="E113" s="191">
        <f t="shared" si="109"/>
        <v>88.424038011141604</v>
      </c>
      <c r="F113" s="191">
        <f t="shared" si="109"/>
        <v>119.55074677370875</v>
      </c>
      <c r="G113" s="191">
        <f t="shared" si="109"/>
        <v>39.688615660416573</v>
      </c>
      <c r="H113" s="191">
        <f t="shared" si="109"/>
        <v>30.799451289467196</v>
      </c>
      <c r="I113" s="191">
        <f t="shared" si="109"/>
        <v>119.47425366515894</v>
      </c>
      <c r="J113" s="191">
        <f t="shared" si="109"/>
        <v>640.74073236962624</v>
      </c>
      <c r="N113" s="547">
        <f t="shared" si="101"/>
        <v>0</v>
      </c>
      <c r="O113" s="227">
        <f t="shared" si="103"/>
        <v>0</v>
      </c>
    </row>
    <row r="114" spans="1:15" x14ac:dyDescent="0.35">
      <c r="A114" s="548" t="s">
        <v>9</v>
      </c>
      <c r="B114" s="191">
        <f t="shared" ref="B114:J114" si="110">((B174*$AH$29)*$D18)/1000000</f>
        <v>47.290573459319781</v>
      </c>
      <c r="C114" s="191">
        <f t="shared" si="110"/>
        <v>20.275255311544861</v>
      </c>
      <c r="D114" s="191">
        <f t="shared" si="110"/>
        <v>19.377633223667996</v>
      </c>
      <c r="E114" s="191">
        <f t="shared" si="110"/>
        <v>25.923847633311379</v>
      </c>
      <c r="F114" s="191">
        <f t="shared" si="110"/>
        <v>42.856533782428428</v>
      </c>
      <c r="G114" s="191">
        <f t="shared" si="110"/>
        <v>13.547097529161942</v>
      </c>
      <c r="H114" s="191">
        <f t="shared" si="110"/>
        <v>11.545530707053427</v>
      </c>
      <c r="I114" s="191">
        <f t="shared" si="110"/>
        <v>36.204644233456669</v>
      </c>
      <c r="J114" s="191">
        <f t="shared" si="110"/>
        <v>217.02111587994446</v>
      </c>
      <c r="N114" s="547">
        <f t="shared" si="101"/>
        <v>0</v>
      </c>
      <c r="O114" s="227">
        <f t="shared" si="103"/>
        <v>0</v>
      </c>
    </row>
    <row r="115" spans="1:15" x14ac:dyDescent="0.35">
      <c r="A115" s="548" t="s">
        <v>10</v>
      </c>
      <c r="B115" s="191">
        <f t="shared" ref="B115:J115" si="111">((B175*$AH$29)*$D19)/1000000</f>
        <v>13.957776178744467</v>
      </c>
      <c r="C115" s="191">
        <f t="shared" si="111"/>
        <v>6.7134423582716352</v>
      </c>
      <c r="D115" s="191">
        <f t="shared" si="111"/>
        <v>6.0519869025234758</v>
      </c>
      <c r="E115" s="191">
        <f t="shared" si="111"/>
        <v>7.5795130277874243</v>
      </c>
      <c r="F115" s="191">
        <f t="shared" si="111"/>
        <v>12.77540210314681</v>
      </c>
      <c r="G115" s="191">
        <f t="shared" si="111"/>
        <v>4.0233986851575372</v>
      </c>
      <c r="H115" s="191">
        <f t="shared" si="111"/>
        <v>3.5027220627597404</v>
      </c>
      <c r="I115" s="191">
        <f t="shared" si="111"/>
        <v>11.179390699051334</v>
      </c>
      <c r="J115" s="191">
        <f t="shared" si="111"/>
        <v>65.783632017442429</v>
      </c>
      <c r="N115" s="547">
        <f t="shared" si="101"/>
        <v>0</v>
      </c>
      <c r="O115" s="227">
        <f t="shared" si="103"/>
        <v>0</v>
      </c>
    </row>
    <row r="116" spans="1:15" x14ac:dyDescent="0.35">
      <c r="A116" s="548" t="s">
        <v>11</v>
      </c>
      <c r="B116" s="191">
        <f t="shared" ref="B116:J116" si="112">((B176*$AH$29)*$D20)/1000000</f>
        <v>89.603770896475581</v>
      </c>
      <c r="C116" s="191">
        <f t="shared" si="112"/>
        <v>35.794511906682374</v>
      </c>
      <c r="D116" s="191">
        <f t="shared" si="112"/>
        <v>35.201461442130757</v>
      </c>
      <c r="E116" s="191">
        <f t="shared" si="112"/>
        <v>58.326233447866315</v>
      </c>
      <c r="F116" s="191">
        <f t="shared" si="112"/>
        <v>82.940065653039724</v>
      </c>
      <c r="G116" s="191">
        <f t="shared" si="112"/>
        <v>26.728299553313729</v>
      </c>
      <c r="H116" s="191">
        <f t="shared" si="112"/>
        <v>16.689335242995018</v>
      </c>
      <c r="I116" s="191">
        <f t="shared" si="112"/>
        <v>70.970237196577855</v>
      </c>
      <c r="J116" s="191">
        <f t="shared" si="112"/>
        <v>416.25391533908129</v>
      </c>
      <c r="N116" s="547">
        <f t="shared" si="101"/>
        <v>0</v>
      </c>
      <c r="O116" s="227">
        <f t="shared" si="103"/>
        <v>0</v>
      </c>
    </row>
    <row r="117" spans="1:15" x14ac:dyDescent="0.35">
      <c r="A117" s="548" t="s">
        <v>12</v>
      </c>
      <c r="B117" s="191">
        <f t="shared" ref="B117:J117" si="113">((B177*$AH$29)*$D21)/1000000</f>
        <v>136.2051707128995</v>
      </c>
      <c r="C117" s="191">
        <f t="shared" si="113"/>
        <v>56.602940033705408</v>
      </c>
      <c r="D117" s="191">
        <f t="shared" si="113"/>
        <v>53.837315689870501</v>
      </c>
      <c r="E117" s="191">
        <f t="shared" si="113"/>
        <v>85.687498032549371</v>
      </c>
      <c r="F117" s="191">
        <f t="shared" si="113"/>
        <v>123.25649099200447</v>
      </c>
      <c r="G117" s="191">
        <f t="shared" si="113"/>
        <v>39.064342288836407</v>
      </c>
      <c r="H117" s="191">
        <f t="shared" si="113"/>
        <v>27.19580260155351</v>
      </c>
      <c r="I117" s="191">
        <f t="shared" si="113"/>
        <v>99.83847003258289</v>
      </c>
      <c r="J117" s="191">
        <f t="shared" si="113"/>
        <v>621.68803038400199</v>
      </c>
      <c r="N117" s="547">
        <f t="shared" si="101"/>
        <v>0</v>
      </c>
      <c r="O117" s="227">
        <f t="shared" si="103"/>
        <v>0</v>
      </c>
    </row>
    <row r="118" spans="1:15" x14ac:dyDescent="0.35">
      <c r="A118" s="548" t="s">
        <v>13</v>
      </c>
      <c r="B118" s="191">
        <f t="shared" ref="B118:J118" si="114">((B178*$AH$29)*$D22)/1000000</f>
        <v>168.31786713269017</v>
      </c>
      <c r="C118" s="191">
        <f t="shared" si="114"/>
        <v>64.852936755541208</v>
      </c>
      <c r="D118" s="191">
        <f t="shared" si="114"/>
        <v>59.428706926330207</v>
      </c>
      <c r="E118" s="191">
        <f t="shared" si="114"/>
        <v>84.406120434275081</v>
      </c>
      <c r="F118" s="191">
        <f t="shared" si="114"/>
        <v>143.39380451166656</v>
      </c>
      <c r="G118" s="191">
        <f t="shared" si="114"/>
        <v>43.451705112919278</v>
      </c>
      <c r="H118" s="191">
        <f t="shared" si="114"/>
        <v>39.304049954147878</v>
      </c>
      <c r="I118" s="191">
        <f t="shared" si="114"/>
        <v>113.47850719070857</v>
      </c>
      <c r="J118" s="191">
        <f t="shared" si="114"/>
        <v>716.63369801827889</v>
      </c>
      <c r="N118" s="547">
        <f t="shared" si="101"/>
        <v>0</v>
      </c>
      <c r="O118" s="227">
        <f t="shared" si="103"/>
        <v>0</v>
      </c>
    </row>
    <row r="119" spans="1:15" x14ac:dyDescent="0.35">
      <c r="A119" s="548" t="s">
        <v>14</v>
      </c>
      <c r="B119" s="191">
        <f t="shared" ref="B119:J119" si="115">((B179*$AH$29)*$D23)/1000000</f>
        <v>85.345902354938204</v>
      </c>
      <c r="C119" s="191">
        <f t="shared" si="115"/>
        <v>33.728568270181043</v>
      </c>
      <c r="D119" s="191">
        <f t="shared" si="115"/>
        <v>32.428048669860196</v>
      </c>
      <c r="E119" s="191">
        <f t="shared" si="115"/>
        <v>44.085840196891034</v>
      </c>
      <c r="F119" s="191">
        <f t="shared" si="115"/>
        <v>76.088582186675296</v>
      </c>
      <c r="G119" s="191">
        <f t="shared" si="115"/>
        <v>23.918143707212376</v>
      </c>
      <c r="H119" s="191">
        <f t="shared" si="115"/>
        <v>18.856805646252365</v>
      </c>
      <c r="I119" s="191">
        <f t="shared" si="115"/>
        <v>60.049497580490659</v>
      </c>
      <c r="J119" s="191">
        <f t="shared" si="115"/>
        <v>374.50138861250116</v>
      </c>
      <c r="N119" s="547">
        <f t="shared" si="101"/>
        <v>0</v>
      </c>
      <c r="O119" s="227">
        <f t="shared" si="103"/>
        <v>0</v>
      </c>
    </row>
    <row r="120" spans="1:15" x14ac:dyDescent="0.35">
      <c r="A120" s="163" t="s">
        <v>2254</v>
      </c>
      <c r="B120" s="194">
        <f>SUM(B106:B119)</f>
        <v>1026.3725710979195</v>
      </c>
      <c r="C120" s="194">
        <f t="shared" ref="C120:I120" si="116">SUM(C106:C119)</f>
        <v>384.68664732170981</v>
      </c>
      <c r="D120" s="194">
        <f t="shared" si="116"/>
        <v>359.8554184925606</v>
      </c>
      <c r="E120" s="194">
        <f t="shared" si="116"/>
        <v>558.83073123441818</v>
      </c>
      <c r="F120" s="194">
        <f t="shared" si="116"/>
        <v>886.20436495700301</v>
      </c>
      <c r="G120" s="194">
        <f t="shared" si="116"/>
        <v>275.51169050441547</v>
      </c>
      <c r="H120" s="194">
        <f t="shared" si="116"/>
        <v>219.83281908050634</v>
      </c>
      <c r="I120" s="194">
        <f t="shared" si="116"/>
        <v>715.73698346554249</v>
      </c>
      <c r="J120" s="194">
        <f>SUM(J106:J119)</f>
        <v>4427.0312261540748</v>
      </c>
      <c r="N120" s="547">
        <f t="shared" si="101"/>
        <v>0</v>
      </c>
      <c r="O120" s="227">
        <f t="shared" si="103"/>
        <v>0</v>
      </c>
    </row>
    <row r="121" spans="1:15" x14ac:dyDescent="0.35">
      <c r="N121" s="225"/>
      <c r="O121" s="227"/>
    </row>
    <row r="122" spans="1:15" x14ac:dyDescent="0.35">
      <c r="M122"/>
      <c r="N122" s="225"/>
      <c r="O122" s="227"/>
    </row>
    <row r="123" spans="1:15" ht="26" x14ac:dyDescent="0.35">
      <c r="A123" s="545">
        <f>A65</f>
        <v>2041</v>
      </c>
      <c r="B123" s="546" t="s">
        <v>2091</v>
      </c>
      <c r="C123" s="546" t="s">
        <v>2093</v>
      </c>
      <c r="D123" s="546" t="s">
        <v>2094</v>
      </c>
      <c r="E123" s="546" t="s">
        <v>2095</v>
      </c>
      <c r="F123" s="546" t="s">
        <v>2096</v>
      </c>
      <c r="G123" s="546" t="str">
        <f>G105</f>
        <v>Books</v>
      </c>
      <c r="H123" s="546" t="s">
        <v>2098</v>
      </c>
      <c r="I123" s="546" t="s">
        <v>2099</v>
      </c>
      <c r="J123" s="546" t="s">
        <v>2100</v>
      </c>
      <c r="M123"/>
      <c r="N123" s="225"/>
      <c r="O123" s="227"/>
    </row>
    <row r="124" spans="1:15" x14ac:dyDescent="0.35">
      <c r="A124" s="548" t="s">
        <v>1</v>
      </c>
      <c r="B124" s="191">
        <f>((B166*$AM$29)*$E10)/1000000</f>
        <v>52.323703336799774</v>
      </c>
      <c r="C124" s="191">
        <f t="shared" ref="C124:J124" si="117">((C166*$AM$29)*$E10)/1000000</f>
        <v>17.370776833318413</v>
      </c>
      <c r="D124" s="191">
        <f t="shared" si="117"/>
        <v>16.271364344381702</v>
      </c>
      <c r="E124" s="191">
        <f t="shared" si="117"/>
        <v>25.36128895047483</v>
      </c>
      <c r="F124" s="191">
        <f t="shared" si="117"/>
        <v>43.040317837524874</v>
      </c>
      <c r="G124" s="191">
        <f t="shared" si="117"/>
        <v>12.857919160192349</v>
      </c>
      <c r="H124" s="191">
        <f t="shared" si="117"/>
        <v>9.6563823859138829</v>
      </c>
      <c r="I124" s="191">
        <f t="shared" si="117"/>
        <v>31.473843864607453</v>
      </c>
      <c r="J124" s="191">
        <f t="shared" si="117"/>
        <v>208.35559671321326</v>
      </c>
      <c r="M124"/>
      <c r="N124" s="547">
        <f t="shared" ref="N124:N138" si="118">SUM(B124:I124)-J124</f>
        <v>0</v>
      </c>
      <c r="O124" s="227">
        <f>J124-E36</f>
        <v>0</v>
      </c>
    </row>
    <row r="125" spans="1:15" x14ac:dyDescent="0.35">
      <c r="A125" s="548" t="s">
        <v>2</v>
      </c>
      <c r="B125" s="191">
        <f t="shared" ref="B125:J125" si="119">((B167*$AM$29)*$E11)/1000000</f>
        <v>77.981470413673861</v>
      </c>
      <c r="C125" s="191">
        <f t="shared" si="119"/>
        <v>27.614505479180234</v>
      </c>
      <c r="D125" s="191">
        <f t="shared" si="119"/>
        <v>24.861975315004475</v>
      </c>
      <c r="E125" s="191">
        <f t="shared" si="119"/>
        <v>37.210232966562209</v>
      </c>
      <c r="F125" s="191">
        <f t="shared" si="119"/>
        <v>66.393312067812701</v>
      </c>
      <c r="G125" s="191">
        <f t="shared" si="119"/>
        <v>20.214240914794164</v>
      </c>
      <c r="H125" s="191">
        <f t="shared" si="119"/>
        <v>16.315643995200883</v>
      </c>
      <c r="I125" s="191">
        <f t="shared" si="119"/>
        <v>49.444185789935453</v>
      </c>
      <c r="J125" s="191">
        <f t="shared" si="119"/>
        <v>320.03556694216394</v>
      </c>
      <c r="M125"/>
      <c r="N125" s="547">
        <f t="shared" si="118"/>
        <v>0</v>
      </c>
      <c r="O125" s="227">
        <f t="shared" ref="O125:O138" si="120">J125-E37</f>
        <v>0</v>
      </c>
    </row>
    <row r="126" spans="1:15" x14ac:dyDescent="0.35">
      <c r="A126" s="548" t="s">
        <v>3</v>
      </c>
      <c r="B126" s="191">
        <f t="shared" ref="B126:J126" si="121">((B168*$AM$29)*$E12)/1000000</f>
        <v>62.020262454138944</v>
      </c>
      <c r="C126" s="191">
        <f t="shared" si="121"/>
        <v>18.333230771055941</v>
      </c>
      <c r="D126" s="191">
        <f t="shared" si="121"/>
        <v>15.750442764597199</v>
      </c>
      <c r="E126" s="191">
        <f t="shared" si="121"/>
        <v>29.040470532687479</v>
      </c>
      <c r="F126" s="191">
        <f t="shared" si="121"/>
        <v>48.850415345659322</v>
      </c>
      <c r="G126" s="191">
        <f t="shared" si="121"/>
        <v>13.963278627401769</v>
      </c>
      <c r="H126" s="191">
        <f t="shared" si="121"/>
        <v>13.18798382493827</v>
      </c>
      <c r="I126" s="191">
        <f t="shared" si="121"/>
        <v>30.606539459720221</v>
      </c>
      <c r="J126" s="191">
        <f t="shared" si="121"/>
        <v>231.75262378019914</v>
      </c>
      <c r="M126"/>
      <c r="N126" s="547">
        <f t="shared" si="118"/>
        <v>0</v>
      </c>
      <c r="O126" s="227">
        <f t="shared" si="120"/>
        <v>0</v>
      </c>
    </row>
    <row r="127" spans="1:15" x14ac:dyDescent="0.35">
      <c r="A127" s="548" t="s">
        <v>4</v>
      </c>
      <c r="B127" s="191">
        <f t="shared" ref="B127:J127" si="122">((B169*$AM$29)*$E13)/1000000</f>
        <v>82.61884698426816</v>
      </c>
      <c r="C127" s="191">
        <f t="shared" si="122"/>
        <v>29.000628850084915</v>
      </c>
      <c r="D127" s="191">
        <f t="shared" si="122"/>
        <v>25.213249274554904</v>
      </c>
      <c r="E127" s="191">
        <f t="shared" si="122"/>
        <v>39.391922423024674</v>
      </c>
      <c r="F127" s="191">
        <f t="shared" si="122"/>
        <v>69.545319655655646</v>
      </c>
      <c r="G127" s="191">
        <f t="shared" si="122"/>
        <v>21.087472335580227</v>
      </c>
      <c r="H127" s="191">
        <f t="shared" si="122"/>
        <v>17.218034129103224</v>
      </c>
      <c r="I127" s="191">
        <f t="shared" si="122"/>
        <v>53.563204415380497</v>
      </c>
      <c r="J127" s="191">
        <f t="shared" si="122"/>
        <v>337.63867806765228</v>
      </c>
      <c r="M127"/>
      <c r="N127" s="547">
        <f t="shared" si="118"/>
        <v>0</v>
      </c>
      <c r="O127" s="227">
        <f t="shared" si="120"/>
        <v>0</v>
      </c>
    </row>
    <row r="128" spans="1:15" x14ac:dyDescent="0.35">
      <c r="A128" s="548" t="s">
        <v>5</v>
      </c>
      <c r="B128" s="191">
        <f t="shared" ref="B128:J128" si="123">((B170*$AM$29)*$E14)/1000000</f>
        <v>51.437329919297838</v>
      </c>
      <c r="C128" s="191">
        <f t="shared" si="123"/>
        <v>18.074857006967445</v>
      </c>
      <c r="D128" s="191">
        <f t="shared" si="123"/>
        <v>16.75329164005711</v>
      </c>
      <c r="E128" s="191">
        <f t="shared" si="123"/>
        <v>25.313173291790307</v>
      </c>
      <c r="F128" s="191">
        <f t="shared" si="123"/>
        <v>43.821310537352588</v>
      </c>
      <c r="G128" s="191">
        <f t="shared" si="123"/>
        <v>12.921949041018491</v>
      </c>
      <c r="H128" s="191">
        <f t="shared" si="123"/>
        <v>11.746075933964249</v>
      </c>
      <c r="I128" s="191">
        <f t="shared" si="123"/>
        <v>30.927044607598813</v>
      </c>
      <c r="J128" s="191">
        <f t="shared" si="123"/>
        <v>210.99503197804677</v>
      </c>
      <c r="M128"/>
      <c r="N128" s="547">
        <f t="shared" si="118"/>
        <v>0</v>
      </c>
      <c r="O128" s="227">
        <f t="shared" si="120"/>
        <v>0</v>
      </c>
    </row>
    <row r="129" spans="1:15" x14ac:dyDescent="0.35">
      <c r="A129" s="548" t="s">
        <v>6</v>
      </c>
      <c r="B129" s="191">
        <f t="shared" ref="B129:J129" si="124">((B171*$AM$29)*$E15)/1000000</f>
        <v>38.804042090448604</v>
      </c>
      <c r="C129" s="191">
        <f t="shared" si="124"/>
        <v>12.855801785734544</v>
      </c>
      <c r="D129" s="191">
        <f t="shared" si="124"/>
        <v>12.750913933293139</v>
      </c>
      <c r="E129" s="191">
        <f t="shared" si="124"/>
        <v>18.977235386729511</v>
      </c>
      <c r="F129" s="191">
        <f t="shared" si="124"/>
        <v>33.40623323237044</v>
      </c>
      <c r="G129" s="191">
        <f t="shared" si="124"/>
        <v>9.7077054919169186</v>
      </c>
      <c r="H129" s="191">
        <f t="shared" si="124"/>
        <v>8.9302775411326856</v>
      </c>
      <c r="I129" s="191">
        <f t="shared" si="124"/>
        <v>22.394063690883456</v>
      </c>
      <c r="J129" s="191">
        <f t="shared" si="124"/>
        <v>157.82627315250926</v>
      </c>
      <c r="M129"/>
      <c r="N129" s="547">
        <f t="shared" si="118"/>
        <v>0</v>
      </c>
      <c r="O129" s="227">
        <f t="shared" si="120"/>
        <v>0</v>
      </c>
    </row>
    <row r="130" spans="1:15" x14ac:dyDescent="0.35">
      <c r="A130" s="548" t="s">
        <v>7</v>
      </c>
      <c r="B130" s="191">
        <f t="shared" ref="B130:J130" si="125">((B172*$AM$29)*$E16)/1000000</f>
        <v>38.579846731689003</v>
      </c>
      <c r="C130" s="191">
        <f t="shared" si="125"/>
        <v>13.022606844111131</v>
      </c>
      <c r="D130" s="191">
        <f t="shared" si="125"/>
        <v>12.515516288112066</v>
      </c>
      <c r="E130" s="191">
        <f t="shared" si="125"/>
        <v>18.668504682042464</v>
      </c>
      <c r="F130" s="191">
        <f t="shared" si="125"/>
        <v>31.500978429065409</v>
      </c>
      <c r="G130" s="191">
        <f t="shared" si="125"/>
        <v>9.574928980675951</v>
      </c>
      <c r="H130" s="191">
        <f t="shared" si="125"/>
        <v>7.8548347813384423</v>
      </c>
      <c r="I130" s="191">
        <f t="shared" si="125"/>
        <v>22.699698744637075</v>
      </c>
      <c r="J130" s="191">
        <f t="shared" si="125"/>
        <v>154.41691548167154</v>
      </c>
      <c r="M130"/>
      <c r="N130" s="547">
        <f t="shared" si="118"/>
        <v>0</v>
      </c>
      <c r="O130" s="227">
        <f t="shared" si="120"/>
        <v>0</v>
      </c>
    </row>
    <row r="131" spans="1:15" x14ac:dyDescent="0.35">
      <c r="A131" s="548" t="s">
        <v>8</v>
      </c>
      <c r="B131" s="191">
        <f t="shared" ref="B131:J131" si="126">((B173*$AM$29)*$E17)/1000000</f>
        <v>162.92564022629961</v>
      </c>
      <c r="C131" s="191">
        <f t="shared" si="126"/>
        <v>58.087636047525095</v>
      </c>
      <c r="D131" s="191">
        <f t="shared" si="126"/>
        <v>54.707816530804649</v>
      </c>
      <c r="E131" s="191">
        <f t="shared" si="126"/>
        <v>100.4118953860157</v>
      </c>
      <c r="F131" s="191">
        <f t="shared" si="126"/>
        <v>135.75852616965003</v>
      </c>
      <c r="G131" s="191">
        <f t="shared" si="126"/>
        <v>45.06929578591955</v>
      </c>
      <c r="H131" s="191">
        <f t="shared" si="126"/>
        <v>34.975006235691126</v>
      </c>
      <c r="I131" s="191">
        <f t="shared" si="126"/>
        <v>135.67166270824052</v>
      </c>
      <c r="J131" s="191">
        <f t="shared" si="126"/>
        <v>727.60747909014617</v>
      </c>
      <c r="M131"/>
      <c r="N131" s="547">
        <f t="shared" si="118"/>
        <v>0</v>
      </c>
      <c r="O131" s="227">
        <f t="shared" si="120"/>
        <v>0</v>
      </c>
    </row>
    <row r="132" spans="1:15" x14ac:dyDescent="0.35">
      <c r="A132" s="548" t="s">
        <v>9</v>
      </c>
      <c r="B132" s="191">
        <f t="shared" ref="B132:J132" si="127">((B174*$AM$29)*$E18)/1000000</f>
        <v>62.1588453668816</v>
      </c>
      <c r="C132" s="191">
        <f t="shared" si="127"/>
        <v>26.649845148705662</v>
      </c>
      <c r="D132" s="191">
        <f t="shared" si="127"/>
        <v>25.470008481970556</v>
      </c>
      <c r="E132" s="191">
        <f t="shared" si="127"/>
        <v>34.074368705631258</v>
      </c>
      <c r="F132" s="191">
        <f t="shared" si="127"/>
        <v>56.330732775614436</v>
      </c>
      <c r="G132" s="191">
        <f t="shared" si="127"/>
        <v>17.806338111116517</v>
      </c>
      <c r="H132" s="191">
        <f t="shared" si="127"/>
        <v>15.17547378687761</v>
      </c>
      <c r="I132" s="191">
        <f t="shared" si="127"/>
        <v>47.58747289047497</v>
      </c>
      <c r="J132" s="191">
        <f t="shared" si="127"/>
        <v>285.25308526727258</v>
      </c>
      <c r="M132"/>
      <c r="N132" s="547">
        <f t="shared" si="118"/>
        <v>0</v>
      </c>
      <c r="O132" s="227">
        <f t="shared" si="120"/>
        <v>0</v>
      </c>
    </row>
    <row r="133" spans="1:15" x14ac:dyDescent="0.35">
      <c r="A133" s="548" t="s">
        <v>10</v>
      </c>
      <c r="B133" s="191">
        <f t="shared" ref="B133:J133" si="128">((B175*$AM$29)*$E19)/1000000</f>
        <v>15.608214977803009</v>
      </c>
      <c r="C133" s="191">
        <f t="shared" si="128"/>
        <v>7.507274097758037</v>
      </c>
      <c r="D133" s="191">
        <f t="shared" si="128"/>
        <v>6.7676047679632232</v>
      </c>
      <c r="E133" s="191">
        <f t="shared" si="128"/>
        <v>8.4757533900652007</v>
      </c>
      <c r="F133" s="191">
        <f t="shared" si="128"/>
        <v>14.286030947927744</v>
      </c>
      <c r="G133" s="191">
        <f t="shared" si="128"/>
        <v>4.4991459108636906</v>
      </c>
      <c r="H133" s="191">
        <f t="shared" si="128"/>
        <v>3.9169018232505732</v>
      </c>
      <c r="I133" s="191">
        <f t="shared" si="128"/>
        <v>12.501298997570002</v>
      </c>
      <c r="J133" s="191">
        <f t="shared" si="128"/>
        <v>73.562224913201476</v>
      </c>
      <c r="M133"/>
      <c r="N133" s="547">
        <f t="shared" si="118"/>
        <v>0</v>
      </c>
      <c r="O133" s="227">
        <f t="shared" si="120"/>
        <v>0</v>
      </c>
    </row>
    <row r="134" spans="1:15" x14ac:dyDescent="0.35">
      <c r="A134" s="548" t="s">
        <v>11</v>
      </c>
      <c r="B134" s="191">
        <f t="shared" ref="B134:J134" si="129">((B176*$AM$29)*$E20)/1000000</f>
        <v>101.28972150315636</v>
      </c>
      <c r="C134" s="191">
        <f t="shared" si="129"/>
        <v>40.462762962935514</v>
      </c>
      <c r="D134" s="191">
        <f t="shared" si="129"/>
        <v>39.79236800309446</v>
      </c>
      <c r="E134" s="191">
        <f t="shared" si="129"/>
        <v>65.933028076331084</v>
      </c>
      <c r="F134" s="191">
        <f t="shared" si="129"/>
        <v>93.756948702036553</v>
      </c>
      <c r="G134" s="191">
        <f t="shared" si="129"/>
        <v>30.214152718371519</v>
      </c>
      <c r="H134" s="191">
        <f t="shared" si="129"/>
        <v>18.865926086848084</v>
      </c>
      <c r="I134" s="191">
        <f t="shared" si="129"/>
        <v>80.226038354565176</v>
      </c>
      <c r="J134" s="191">
        <f t="shared" si="129"/>
        <v>470.54094640733877</v>
      </c>
      <c r="M134"/>
      <c r="N134" s="547">
        <f t="shared" si="118"/>
        <v>0</v>
      </c>
      <c r="O134" s="227">
        <f t="shared" si="120"/>
        <v>0</v>
      </c>
    </row>
    <row r="135" spans="1:15" x14ac:dyDescent="0.35">
      <c r="A135" s="548" t="s">
        <v>12</v>
      </c>
      <c r="B135" s="191">
        <f t="shared" ref="B135:J135" si="130">((B177*$AM$29)*$E21)/1000000</f>
        <v>153.27948113130446</v>
      </c>
      <c r="C135" s="191">
        <f t="shared" si="130"/>
        <v>63.69853092552988</v>
      </c>
      <c r="D135" s="191">
        <f t="shared" si="130"/>
        <v>60.586215422319903</v>
      </c>
      <c r="E135" s="191">
        <f t="shared" si="130"/>
        <v>96.429050153710136</v>
      </c>
      <c r="F135" s="191">
        <f t="shared" si="130"/>
        <v>138.70759007484941</v>
      </c>
      <c r="G135" s="191">
        <f t="shared" si="130"/>
        <v>43.961342182741674</v>
      </c>
      <c r="H135" s="191">
        <f t="shared" si="130"/>
        <v>30.604994582050125</v>
      </c>
      <c r="I135" s="191">
        <f t="shared" si="130"/>
        <v>112.35394958532426</v>
      </c>
      <c r="J135" s="191">
        <f t="shared" si="130"/>
        <v>699.6211540578297</v>
      </c>
      <c r="M135"/>
      <c r="N135" s="547">
        <f t="shared" si="118"/>
        <v>0</v>
      </c>
      <c r="O135" s="227">
        <f t="shared" si="120"/>
        <v>0</v>
      </c>
    </row>
    <row r="136" spans="1:15" x14ac:dyDescent="0.35">
      <c r="A136" s="548" t="s">
        <v>13</v>
      </c>
      <c r="B136" s="191">
        <f t="shared" ref="B136:J136" si="131">((B178*$AM$29)*$E22)/1000000</f>
        <v>191.01380313087708</v>
      </c>
      <c r="C136" s="191">
        <f t="shared" si="131"/>
        <v>73.597689329775591</v>
      </c>
      <c r="D136" s="191">
        <f t="shared" si="131"/>
        <v>67.442057807206737</v>
      </c>
      <c r="E136" s="191">
        <f t="shared" si="131"/>
        <v>95.78741904425199</v>
      </c>
      <c r="F136" s="191">
        <f t="shared" si="131"/>
        <v>162.72898660001687</v>
      </c>
      <c r="G136" s="191">
        <f t="shared" si="131"/>
        <v>49.31072136030005</v>
      </c>
      <c r="H136" s="191">
        <f t="shared" si="131"/>
        <v>44.603797493876733</v>
      </c>
      <c r="I136" s="191">
        <f t="shared" si="131"/>
        <v>128.7799186228043</v>
      </c>
      <c r="J136" s="191">
        <f t="shared" si="131"/>
        <v>813.26439338910939</v>
      </c>
      <c r="M136"/>
      <c r="N136" s="547">
        <f t="shared" si="118"/>
        <v>0</v>
      </c>
      <c r="O136" s="227">
        <f t="shared" si="120"/>
        <v>0</v>
      </c>
    </row>
    <row r="137" spans="1:15" x14ac:dyDescent="0.35">
      <c r="A137" s="548" t="s">
        <v>14</v>
      </c>
      <c r="B137" s="191">
        <f t="shared" ref="B137:J137" si="132">((B179*$AM$29)*$E23)/1000000</f>
        <v>96.97161293087413</v>
      </c>
      <c r="C137" s="191">
        <f t="shared" si="132"/>
        <v>38.32303106253714</v>
      </c>
      <c r="D137" s="191">
        <f t="shared" si="132"/>
        <v>36.845356331688954</v>
      </c>
      <c r="E137" s="191">
        <f t="shared" si="132"/>
        <v>50.09115743513992</v>
      </c>
      <c r="F137" s="191">
        <f t="shared" si="132"/>
        <v>86.453272350202724</v>
      </c>
      <c r="G137" s="191">
        <f t="shared" si="132"/>
        <v>27.176242908006689</v>
      </c>
      <c r="H137" s="191">
        <f t="shared" si="132"/>
        <v>21.425455795597465</v>
      </c>
      <c r="I137" s="191">
        <f t="shared" si="132"/>
        <v>68.229363981080112</v>
      </c>
      <c r="J137" s="191">
        <f t="shared" si="132"/>
        <v>425.5154927951271</v>
      </c>
      <c r="M137"/>
      <c r="N137" s="547">
        <f t="shared" si="118"/>
        <v>0</v>
      </c>
      <c r="O137" s="227">
        <f t="shared" si="120"/>
        <v>0</v>
      </c>
    </row>
    <row r="138" spans="1:15" x14ac:dyDescent="0.35">
      <c r="A138" s="163" t="s">
        <v>2254</v>
      </c>
      <c r="B138" s="194">
        <f>SUM(B124:B137)</f>
        <v>1187.0128211975125</v>
      </c>
      <c r="C138" s="194">
        <f t="shared" ref="C138:I138" si="133">SUM(C124:C137)</f>
        <v>444.59917714521958</v>
      </c>
      <c r="D138" s="194">
        <f t="shared" si="133"/>
        <v>415.7281809050491</v>
      </c>
      <c r="E138" s="194">
        <f t="shared" si="133"/>
        <v>645.16550042445681</v>
      </c>
      <c r="F138" s="194">
        <f t="shared" si="133"/>
        <v>1024.5799747257388</v>
      </c>
      <c r="G138" s="194">
        <f t="shared" si="133"/>
        <v>318.36473352889954</v>
      </c>
      <c r="H138" s="194">
        <f t="shared" si="133"/>
        <v>254.47678839578333</v>
      </c>
      <c r="I138" s="194">
        <f t="shared" si="133"/>
        <v>826.45828571282243</v>
      </c>
      <c r="J138" s="194">
        <f>SUM(J124:J137)</f>
        <v>5116.3854620354814</v>
      </c>
      <c r="M138"/>
      <c r="N138" s="547">
        <f t="shared" si="118"/>
        <v>0</v>
      </c>
      <c r="O138" s="227">
        <f t="shared" si="120"/>
        <v>0</v>
      </c>
    </row>
    <row r="139" spans="1:15" x14ac:dyDescent="0.35">
      <c r="M139"/>
      <c r="N139" s="225"/>
      <c r="O139" s="227"/>
    </row>
    <row r="140" spans="1:15" x14ac:dyDescent="0.35">
      <c r="N140" s="225"/>
    </row>
    <row r="141" spans="1:15" ht="26" x14ac:dyDescent="0.35">
      <c r="A141" s="545">
        <v>2040</v>
      </c>
      <c r="B141" s="546" t="s">
        <v>2091</v>
      </c>
      <c r="C141" s="546" t="s">
        <v>2093</v>
      </c>
      <c r="D141" s="546" t="s">
        <v>2094</v>
      </c>
      <c r="E141" s="546" t="s">
        <v>2095</v>
      </c>
      <c r="F141" s="546" t="s">
        <v>2096</v>
      </c>
      <c r="G141" s="546" t="str">
        <f>G105</f>
        <v>Books</v>
      </c>
      <c r="H141" s="546" t="s">
        <v>2098</v>
      </c>
      <c r="I141" s="546" t="s">
        <v>2099</v>
      </c>
      <c r="J141" s="546" t="s">
        <v>2100</v>
      </c>
      <c r="N141" s="225"/>
    </row>
    <row r="142" spans="1:15" x14ac:dyDescent="0.35">
      <c r="A142" s="548" t="s">
        <v>1</v>
      </c>
      <c r="B142" s="191">
        <f t="shared" ref="B142:J142" si="134">((B166*$AV$29)*$F10)/1000000</f>
        <v>66.892949989817197</v>
      </c>
      <c r="C142" s="191">
        <f t="shared" si="134"/>
        <v>22.207573850725698</v>
      </c>
      <c r="D142" s="191">
        <f t="shared" si="134"/>
        <v>20.802036016997857</v>
      </c>
      <c r="E142" s="191">
        <f t="shared" si="134"/>
        <v>32.42300000291182</v>
      </c>
      <c r="F142" s="191">
        <f t="shared" si="134"/>
        <v>55.024656991862692</v>
      </c>
      <c r="G142" s="191">
        <f t="shared" si="134"/>
        <v>16.438135844848343</v>
      </c>
      <c r="H142" s="191">
        <f t="shared" si="134"/>
        <v>12.345148810772161</v>
      </c>
      <c r="I142" s="191">
        <f t="shared" si="134"/>
        <v>40.237562124960839</v>
      </c>
      <c r="J142" s="191">
        <f t="shared" si="134"/>
        <v>266.37106363289655</v>
      </c>
      <c r="N142" s="225">
        <f t="shared" ref="N142:N155" si="135">SUM(B142:I142)-J142</f>
        <v>0</v>
      </c>
      <c r="O142" s="227">
        <f>J142-F36</f>
        <v>0</v>
      </c>
    </row>
    <row r="143" spans="1:15" x14ac:dyDescent="0.35">
      <c r="A143" s="548" t="s">
        <v>2</v>
      </c>
      <c r="B143" s="191">
        <f t="shared" ref="B143:J143" si="136">((B167*$AV$29)*$F11)/1000000</f>
        <v>97.450719502277011</v>
      </c>
      <c r="C143" s="191">
        <f t="shared" si="136"/>
        <v>34.508882858585025</v>
      </c>
      <c r="D143" s="191">
        <f t="shared" si="136"/>
        <v>31.069142064679529</v>
      </c>
      <c r="E143" s="191">
        <f t="shared" si="136"/>
        <v>46.500328298541511</v>
      </c>
      <c r="F143" s="191">
        <f t="shared" si="136"/>
        <v>82.969402818711757</v>
      </c>
      <c r="G143" s="191">
        <f t="shared" si="136"/>
        <v>25.261030740882795</v>
      </c>
      <c r="H143" s="191">
        <f t="shared" si="136"/>
        <v>20.389090357502855</v>
      </c>
      <c r="I143" s="191">
        <f t="shared" si="136"/>
        <v>61.788671781554172</v>
      </c>
      <c r="J143" s="191">
        <f t="shared" si="136"/>
        <v>399.93726842273469</v>
      </c>
      <c r="N143" s="225">
        <f t="shared" si="135"/>
        <v>0</v>
      </c>
      <c r="O143" s="227">
        <f t="shared" ref="O143:O155" si="137">J143-F37</f>
        <v>0</v>
      </c>
    </row>
    <row r="144" spans="1:15" x14ac:dyDescent="0.35">
      <c r="A144" s="548" t="s">
        <v>3</v>
      </c>
      <c r="B144" s="191">
        <f t="shared" ref="B144:J144" si="138">((B168*$AV$29)*$F12)/1000000</f>
        <v>89.2303589389916</v>
      </c>
      <c r="C144" s="191">
        <f t="shared" si="138"/>
        <v>26.376553363061696</v>
      </c>
      <c r="D144" s="191">
        <f t="shared" si="138"/>
        <v>22.660620992571442</v>
      </c>
      <c r="E144" s="191">
        <f t="shared" si="138"/>
        <v>41.781371230169334</v>
      </c>
      <c r="F144" s="191">
        <f t="shared" si="138"/>
        <v>70.282516118586827</v>
      </c>
      <c r="G144" s="191">
        <f t="shared" si="138"/>
        <v>20.089375868241934</v>
      </c>
      <c r="H144" s="191">
        <f t="shared" si="138"/>
        <v>18.973936642899922</v>
      </c>
      <c r="I144" s="191">
        <f t="shared" si="138"/>
        <v>44.034520232653243</v>
      </c>
      <c r="J144" s="191">
        <f t="shared" si="138"/>
        <v>333.42925338717606</v>
      </c>
      <c r="N144" s="225">
        <f t="shared" si="135"/>
        <v>0</v>
      </c>
      <c r="O144" s="227">
        <f t="shared" si="137"/>
        <v>0</v>
      </c>
    </row>
    <row r="145" spans="1:15" x14ac:dyDescent="0.35">
      <c r="A145" s="548" t="s">
        <v>4</v>
      </c>
      <c r="B145" s="191">
        <f t="shared" ref="B145:J145" si="139">((B169*$AV$29)*$F13)/1000000</f>
        <v>110.608812472632</v>
      </c>
      <c r="C145" s="191">
        <f t="shared" si="139"/>
        <v>38.82558562791661</v>
      </c>
      <c r="D145" s="191">
        <f t="shared" si="139"/>
        <v>33.755101440304507</v>
      </c>
      <c r="E145" s="191">
        <f t="shared" si="139"/>
        <v>52.737285973676904</v>
      </c>
      <c r="F145" s="191">
        <f t="shared" si="139"/>
        <v>93.106179775256322</v>
      </c>
      <c r="G145" s="191">
        <f t="shared" si="139"/>
        <v>28.231576186631401</v>
      </c>
      <c r="H145" s="191">
        <f t="shared" si="139"/>
        <v>23.051233194963309</v>
      </c>
      <c r="I145" s="191">
        <f t="shared" si="139"/>
        <v>71.709575343531455</v>
      </c>
      <c r="J145" s="191">
        <f t="shared" si="139"/>
        <v>452.02535001491253</v>
      </c>
      <c r="N145" s="225">
        <f t="shared" si="135"/>
        <v>0</v>
      </c>
      <c r="O145" s="227">
        <f t="shared" si="137"/>
        <v>0</v>
      </c>
    </row>
    <row r="146" spans="1:15" x14ac:dyDescent="0.35">
      <c r="A146" s="548" t="s">
        <v>5</v>
      </c>
      <c r="B146" s="191">
        <f t="shared" ref="B146:J146" si="140">((B170*$AV$29)*$F14)/1000000</f>
        <v>73.9952773358375</v>
      </c>
      <c r="C146" s="191">
        <f t="shared" si="140"/>
        <v>26.001622929000181</v>
      </c>
      <c r="D146" s="191">
        <f t="shared" si="140"/>
        <v>24.100482337227742</v>
      </c>
      <c r="E146" s="191">
        <f t="shared" si="140"/>
        <v>36.41431779050064</v>
      </c>
      <c r="F146" s="191">
        <f t="shared" si="140"/>
        <v>63.039236902822623</v>
      </c>
      <c r="G146" s="191">
        <f t="shared" si="140"/>
        <v>18.588896517565875</v>
      </c>
      <c r="H146" s="191">
        <f t="shared" si="140"/>
        <v>16.897341827523764</v>
      </c>
      <c r="I146" s="191">
        <f t="shared" si="140"/>
        <v>44.490163982219606</v>
      </c>
      <c r="J146" s="191">
        <f t="shared" si="140"/>
        <v>303.52733962269787</v>
      </c>
      <c r="N146" s="225">
        <f t="shared" si="135"/>
        <v>0</v>
      </c>
      <c r="O146" s="227">
        <f t="shared" si="137"/>
        <v>0</v>
      </c>
    </row>
    <row r="147" spans="1:15" x14ac:dyDescent="0.35">
      <c r="A147" s="548" t="s">
        <v>6</v>
      </c>
      <c r="B147" s="191">
        <f t="shared" ref="B147:J147" si="141">((B171*$AV$29)*$F15)/1000000</f>
        <v>47.364730065428716</v>
      </c>
      <c r="C147" s="191">
        <f t="shared" si="141"/>
        <v>15.691962706788562</v>
      </c>
      <c r="D147" s="191">
        <f t="shared" si="141"/>
        <v>15.563935198560175</v>
      </c>
      <c r="E147" s="191">
        <f t="shared" si="141"/>
        <v>23.163866006160024</v>
      </c>
      <c r="F147" s="191">
        <f t="shared" si="141"/>
        <v>40.776092755126896</v>
      </c>
      <c r="G147" s="191">
        <f t="shared" si="141"/>
        <v>11.849354484967503</v>
      </c>
      <c r="H147" s="191">
        <f t="shared" si="141"/>
        <v>10.900415584520365</v>
      </c>
      <c r="I147" s="191">
        <f t="shared" si="141"/>
        <v>27.334492095291179</v>
      </c>
      <c r="J147" s="191">
        <f t="shared" si="141"/>
        <v>192.6448488968434</v>
      </c>
      <c r="N147" s="225">
        <f t="shared" si="135"/>
        <v>0</v>
      </c>
      <c r="O147" s="227">
        <f t="shared" si="137"/>
        <v>0</v>
      </c>
    </row>
    <row r="148" spans="1:15" x14ac:dyDescent="0.35">
      <c r="A148" s="548" t="s">
        <v>7</v>
      </c>
      <c r="B148" s="191">
        <f t="shared" ref="B148:J148" si="142">((B172*$AV$29)*$F16)/1000000</f>
        <v>47.273325683316344</v>
      </c>
      <c r="C148" s="191">
        <f t="shared" si="142"/>
        <v>15.957086062806614</v>
      </c>
      <c r="D148" s="191">
        <f t="shared" si="142"/>
        <v>15.335729084086747</v>
      </c>
      <c r="E148" s="191">
        <f t="shared" si="142"/>
        <v>22.875215342154707</v>
      </c>
      <c r="F148" s="191">
        <f t="shared" si="142"/>
        <v>38.599324226893778</v>
      </c>
      <c r="G148" s="191">
        <f t="shared" si="142"/>
        <v>11.732517737721507</v>
      </c>
      <c r="H148" s="191">
        <f t="shared" si="142"/>
        <v>9.624822135486923</v>
      </c>
      <c r="I148" s="191">
        <f t="shared" si="142"/>
        <v>27.814787838101303</v>
      </c>
      <c r="J148" s="191">
        <f t="shared" si="142"/>
        <v>189.21280811056792</v>
      </c>
      <c r="N148" s="225">
        <f t="shared" si="135"/>
        <v>0</v>
      </c>
      <c r="O148" s="227">
        <f t="shared" si="137"/>
        <v>0</v>
      </c>
    </row>
    <row r="149" spans="1:15" x14ac:dyDescent="0.35">
      <c r="A149" s="548" t="s">
        <v>8</v>
      </c>
      <c r="B149" s="191">
        <f t="shared" ref="B149:J149" si="143">((B173*$AV$29)*$F17)/1000000</f>
        <v>203.5923744190811</v>
      </c>
      <c r="C149" s="191">
        <f t="shared" si="143"/>
        <v>72.586486269937311</v>
      </c>
      <c r="D149" s="191">
        <f t="shared" si="143"/>
        <v>68.36305354589642</v>
      </c>
      <c r="E149" s="191">
        <f t="shared" si="143"/>
        <v>125.47500917083627</v>
      </c>
      <c r="F149" s="191">
        <f t="shared" si="143"/>
        <v>169.64426625621098</v>
      </c>
      <c r="G149" s="191">
        <f t="shared" si="143"/>
        <v>56.31872877532561</v>
      </c>
      <c r="H149" s="191">
        <f t="shared" si="143"/>
        <v>43.704873922582891</v>
      </c>
      <c r="I149" s="191">
        <f t="shared" si="143"/>
        <v>169.53572141124945</v>
      </c>
      <c r="J149" s="191">
        <f t="shared" si="143"/>
        <v>909.22051377112007</v>
      </c>
      <c r="N149" s="225">
        <f t="shared" si="135"/>
        <v>0</v>
      </c>
      <c r="O149" s="227">
        <f t="shared" si="137"/>
        <v>0</v>
      </c>
    </row>
    <row r="150" spans="1:15" x14ac:dyDescent="0.35">
      <c r="A150" s="548" t="s">
        <v>9</v>
      </c>
      <c r="B150" s="191">
        <f t="shared" ref="B150:J150" si="144">((B174*$AV$29)*$F18)/1000000</f>
        <v>97.116129793347838</v>
      </c>
      <c r="C150" s="191">
        <f t="shared" si="144"/>
        <v>41.637353544106894</v>
      </c>
      <c r="D150" s="191">
        <f t="shared" si="144"/>
        <v>39.793992873790344</v>
      </c>
      <c r="E150" s="191">
        <f t="shared" si="144"/>
        <v>53.237327596912046</v>
      </c>
      <c r="F150" s="191">
        <f t="shared" si="144"/>
        <v>88.010366397599256</v>
      </c>
      <c r="G150" s="191">
        <f t="shared" si="144"/>
        <v>27.820379109950363</v>
      </c>
      <c r="H150" s="191">
        <f t="shared" si="144"/>
        <v>23.709952674687059</v>
      </c>
      <c r="I150" s="191">
        <f t="shared" si="144"/>
        <v>74.350016743250862</v>
      </c>
      <c r="J150" s="191">
        <f t="shared" si="144"/>
        <v>445.67551873364465</v>
      </c>
      <c r="N150" s="225">
        <f t="shared" si="135"/>
        <v>0</v>
      </c>
      <c r="O150" s="227">
        <f t="shared" si="137"/>
        <v>0</v>
      </c>
    </row>
    <row r="151" spans="1:15" x14ac:dyDescent="0.35">
      <c r="A151" s="548" t="s">
        <v>10</v>
      </c>
      <c r="B151" s="191">
        <f t="shared" ref="B151:J151" si="145">((B175*$AV$29)*$F19)/1000000</f>
        <v>19.017365216831717</v>
      </c>
      <c r="C151" s="191">
        <f t="shared" si="145"/>
        <v>9.1470147933611621</v>
      </c>
      <c r="D151" s="191">
        <f t="shared" si="145"/>
        <v>8.2457867026152538</v>
      </c>
      <c r="E151" s="191">
        <f t="shared" si="145"/>
        <v>10.327029576149382</v>
      </c>
      <c r="F151" s="191">
        <f t="shared" si="145"/>
        <v>17.406389418781838</v>
      </c>
      <c r="G151" s="191">
        <f t="shared" si="145"/>
        <v>5.4818504917051945</v>
      </c>
      <c r="H151" s="191">
        <f t="shared" si="145"/>
        <v>4.7724325041117019</v>
      </c>
      <c r="I151" s="191">
        <f t="shared" si="145"/>
        <v>15.23183586718288</v>
      </c>
      <c r="J151" s="191">
        <f t="shared" si="145"/>
        <v>89.629704570739136</v>
      </c>
      <c r="N151" s="225">
        <f t="shared" si="135"/>
        <v>0</v>
      </c>
      <c r="O151" s="227">
        <f t="shared" si="137"/>
        <v>0</v>
      </c>
    </row>
    <row r="152" spans="1:15" x14ac:dyDescent="0.35">
      <c r="A152" s="548" t="s">
        <v>11</v>
      </c>
      <c r="B152" s="191">
        <f t="shared" ref="B152:J152" si="146">((B176*$AV$29)*$F20)/1000000</f>
        <v>126.40926253946199</v>
      </c>
      <c r="C152" s="191">
        <f t="shared" si="146"/>
        <v>50.497404381690863</v>
      </c>
      <c r="D152" s="191">
        <f t="shared" si="146"/>
        <v>49.660753522886388</v>
      </c>
      <c r="E152" s="191">
        <f t="shared" si="146"/>
        <v>82.284217316788002</v>
      </c>
      <c r="F152" s="191">
        <f t="shared" si="146"/>
        <v>117.00838513022555</v>
      </c>
      <c r="G152" s="191">
        <f t="shared" si="146"/>
        <v>37.707170152156124</v>
      </c>
      <c r="H152" s="191">
        <f t="shared" si="146"/>
        <v>23.544618035978591</v>
      </c>
      <c r="I152" s="191">
        <f t="shared" si="146"/>
        <v>100.12185041447817</v>
      </c>
      <c r="J152" s="191">
        <f t="shared" si="146"/>
        <v>587.23366149366552</v>
      </c>
      <c r="N152" s="225">
        <f t="shared" si="135"/>
        <v>0</v>
      </c>
      <c r="O152" s="227">
        <f t="shared" si="137"/>
        <v>0</v>
      </c>
    </row>
    <row r="153" spans="1:15" x14ac:dyDescent="0.35">
      <c r="A153" s="548" t="s">
        <v>12</v>
      </c>
      <c r="B153" s="191">
        <f t="shared" ref="B153:J153" si="147">((B177*$AV$29)*$F21)/1000000</f>
        <v>190.85162334828891</v>
      </c>
      <c r="C153" s="191">
        <f t="shared" si="147"/>
        <v>79.312429441384182</v>
      </c>
      <c r="D153" s="191">
        <f t="shared" si="147"/>
        <v>75.437217561909989</v>
      </c>
      <c r="E153" s="191">
        <f t="shared" si="147"/>
        <v>120.06591243614638</v>
      </c>
      <c r="F153" s="191">
        <f t="shared" si="147"/>
        <v>172.70784413627226</v>
      </c>
      <c r="G153" s="191">
        <f t="shared" si="147"/>
        <v>54.737225480027668</v>
      </c>
      <c r="H153" s="191">
        <f t="shared" si="147"/>
        <v>38.106945922828658</v>
      </c>
      <c r="I153" s="191">
        <f t="shared" si="147"/>
        <v>139.89435187076469</v>
      </c>
      <c r="J153" s="191">
        <f t="shared" si="147"/>
        <v>871.11355019762266</v>
      </c>
      <c r="N153" s="225">
        <f t="shared" si="135"/>
        <v>0</v>
      </c>
      <c r="O153" s="227">
        <f t="shared" si="137"/>
        <v>0</v>
      </c>
    </row>
    <row r="154" spans="1:15" x14ac:dyDescent="0.35">
      <c r="A154" s="548" t="s">
        <v>13</v>
      </c>
      <c r="B154" s="191">
        <f t="shared" ref="B154:J154" si="148">((B178*$AV$29)*$F22)/1000000</f>
        <v>238.7533854899971</v>
      </c>
      <c r="C154" s="191">
        <f t="shared" si="148"/>
        <v>91.991768153452981</v>
      </c>
      <c r="D154" s="191">
        <f t="shared" si="148"/>
        <v>84.297675675563951</v>
      </c>
      <c r="E154" s="191">
        <f t="shared" si="148"/>
        <v>119.72731922673999</v>
      </c>
      <c r="F154" s="191">
        <f t="shared" si="148"/>
        <v>203.39941842574632</v>
      </c>
      <c r="G154" s="191">
        <f t="shared" si="148"/>
        <v>61.634821529933966</v>
      </c>
      <c r="H154" s="191">
        <f t="shared" si="148"/>
        <v>55.751508439820569</v>
      </c>
      <c r="I154" s="191">
        <f t="shared" si="148"/>
        <v>160.96554830257031</v>
      </c>
      <c r="J154" s="191">
        <f t="shared" si="148"/>
        <v>1016.5214452438252</v>
      </c>
      <c r="N154" s="225">
        <f t="shared" si="135"/>
        <v>0</v>
      </c>
      <c r="O154" s="227">
        <f t="shared" si="137"/>
        <v>0</v>
      </c>
    </row>
    <row r="155" spans="1:15" x14ac:dyDescent="0.35">
      <c r="A155" s="548" t="s">
        <v>14</v>
      </c>
      <c r="B155" s="191">
        <f t="shared" ref="B155:J155" si="149">((B179*$AV$29)*$F23)/1000000</f>
        <v>121.24007891185836</v>
      </c>
      <c r="C155" s="191">
        <f t="shared" si="149"/>
        <v>47.913891186647504</v>
      </c>
      <c r="D155" s="191">
        <f t="shared" si="149"/>
        <v>46.066408242316136</v>
      </c>
      <c r="E155" s="191">
        <f t="shared" si="149"/>
        <v>62.627151355643029</v>
      </c>
      <c r="F155" s="191">
        <f t="shared" si="149"/>
        <v>108.08938043960076</v>
      </c>
      <c r="G155" s="191">
        <f t="shared" si="149"/>
        <v>33.977467581603342</v>
      </c>
      <c r="H155" s="191">
        <f t="shared" si="149"/>
        <v>26.787467722460974</v>
      </c>
      <c r="I155" s="191">
        <f t="shared" si="149"/>
        <v>85.304690962176963</v>
      </c>
      <c r="J155" s="191">
        <f t="shared" si="149"/>
        <v>532.00653640230701</v>
      </c>
      <c r="N155" s="225">
        <f t="shared" si="135"/>
        <v>0</v>
      </c>
      <c r="O155" s="227">
        <f t="shared" si="137"/>
        <v>0</v>
      </c>
    </row>
    <row r="156" spans="1:15" x14ac:dyDescent="0.35">
      <c r="A156" s="163" t="s">
        <v>2254</v>
      </c>
      <c r="B156" s="194">
        <f>SUM(B142:B155)</f>
        <v>1529.7963937071672</v>
      </c>
      <c r="C156" s="194">
        <f t="shared" ref="C156:I156" si="150">SUM(C142:C155)</f>
        <v>572.65561516946514</v>
      </c>
      <c r="D156" s="194">
        <f t="shared" si="150"/>
        <v>535.15193525940651</v>
      </c>
      <c r="E156" s="194">
        <f t="shared" si="150"/>
        <v>829.63935132332995</v>
      </c>
      <c r="F156" s="194">
        <f t="shared" si="150"/>
        <v>1320.0634597936978</v>
      </c>
      <c r="G156" s="194">
        <f t="shared" si="150"/>
        <v>409.86853050156157</v>
      </c>
      <c r="H156" s="194">
        <f t="shared" si="150"/>
        <v>328.55978777613973</v>
      </c>
      <c r="I156" s="194">
        <f t="shared" si="150"/>
        <v>1062.8137889699851</v>
      </c>
      <c r="J156" s="194">
        <f>SUM(J142:J155)</f>
        <v>6588.548862500752</v>
      </c>
      <c r="N156" s="225"/>
    </row>
    <row r="157" spans="1:15" x14ac:dyDescent="0.35">
      <c r="N157" s="225"/>
    </row>
    <row r="158" spans="1:15" x14ac:dyDescent="0.35">
      <c r="N158" s="225"/>
    </row>
    <row r="160" spans="1:15" x14ac:dyDescent="0.35">
      <c r="A160" s="544" t="s">
        <v>2118</v>
      </c>
      <c r="B160" s="149"/>
      <c r="C160" s="149"/>
      <c r="D160" s="149"/>
      <c r="E160" s="149"/>
      <c r="F160" s="149"/>
      <c r="G160" s="149"/>
      <c r="H160" s="149"/>
      <c r="I160" s="149"/>
      <c r="J160" s="149"/>
      <c r="K160" s="149"/>
      <c r="L160" s="149"/>
    </row>
    <row r="161" spans="1:12" x14ac:dyDescent="0.35">
      <c r="A161" s="966" t="s">
        <v>2354</v>
      </c>
      <c r="B161" s="966"/>
      <c r="C161" s="966"/>
      <c r="D161" s="966"/>
      <c r="E161" s="966"/>
      <c r="F161" s="966"/>
      <c r="G161" s="966"/>
      <c r="H161" s="966"/>
      <c r="I161" s="966"/>
      <c r="J161" s="966"/>
      <c r="K161" s="966"/>
      <c r="L161" s="966"/>
    </row>
    <row r="162" spans="1:12" ht="26.15" customHeight="1" x14ac:dyDescent="0.35">
      <c r="A162" s="966" t="s">
        <v>2588</v>
      </c>
      <c r="B162" s="966"/>
      <c r="C162" s="966"/>
      <c r="D162" s="966"/>
      <c r="E162" s="966"/>
      <c r="F162" s="966"/>
      <c r="G162" s="966"/>
      <c r="H162" s="966"/>
      <c r="I162" s="966"/>
      <c r="J162" s="966"/>
      <c r="K162" s="966"/>
      <c r="L162" s="966"/>
    </row>
    <row r="164" spans="1:12" x14ac:dyDescent="0.35">
      <c r="A164" t="s">
        <v>2589</v>
      </c>
    </row>
    <row r="165" spans="1:12" x14ac:dyDescent="0.35">
      <c r="A165" s="560">
        <f>Exp!C469</f>
        <v>0</v>
      </c>
      <c r="B165" s="560" t="str">
        <f>Exp!D469</f>
        <v>Clothing &amp; Footwear</v>
      </c>
      <c r="C165" s="560" t="str">
        <f>Exp!E469</f>
        <v>Furniture</v>
      </c>
      <c r="D165" s="560" t="str">
        <f>Exp!F469</f>
        <v>DIY</v>
      </c>
      <c r="E165" s="560" t="str">
        <f>Exp!G469</f>
        <v>Electrical</v>
      </c>
      <c r="F165" s="560" t="str">
        <f>Exp!H469</f>
        <v>Small Household</v>
      </c>
      <c r="G165" s="560" t="str">
        <f>Exp!I469</f>
        <v>Books/ CDs/ DVDs</v>
      </c>
      <c r="H165" s="560" t="str">
        <f>Exp!J469</f>
        <v>Chemist</v>
      </c>
      <c r="I165" s="560" t="str">
        <f>Exp!K469</f>
        <v>Recreational</v>
      </c>
      <c r="J165" s="560" t="str">
        <f>Exp!L469</f>
        <v xml:space="preserve">Total </v>
      </c>
    </row>
    <row r="166" spans="1:12" x14ac:dyDescent="0.35">
      <c r="A166" s="561" t="str">
        <f>Exp!C470</f>
        <v>Zone 1</v>
      </c>
      <c r="B166" s="559">
        <f>Exp!D470*$X$27</f>
        <v>868.61290644323992</v>
      </c>
      <c r="C166" s="559">
        <f>Exp!E470*$X$27</f>
        <v>288.36798602047207</v>
      </c>
      <c r="D166" s="559">
        <f>Exp!F470*$X$27</f>
        <v>270.11691018877195</v>
      </c>
      <c r="E166" s="559">
        <f>Exp!G470*$X$27</f>
        <v>421.01650880138402</v>
      </c>
      <c r="F166" s="559">
        <f>Exp!H470*$X$27</f>
        <v>714.50171121201595</v>
      </c>
      <c r="G166" s="559">
        <f>Exp!I470*$X$27</f>
        <v>213.45114776483999</v>
      </c>
      <c r="H166" s="559">
        <f>Exp!J470*$X$27</f>
        <v>160.30322463924</v>
      </c>
      <c r="I166" s="559">
        <f>Exp!K470*$X$27</f>
        <v>522.48952678679996</v>
      </c>
      <c r="J166" s="559">
        <f>Exp!L470*$X$27</f>
        <v>3458.8599218567638</v>
      </c>
    </row>
    <row r="167" spans="1:12" x14ac:dyDescent="0.35">
      <c r="A167" s="561" t="str">
        <f>Exp!C471</f>
        <v>Zone 2</v>
      </c>
      <c r="B167" s="559">
        <f>Exp!D471*$X$27</f>
        <v>969.82117269263995</v>
      </c>
      <c r="C167" s="559">
        <f>Exp!E471*$X$27</f>
        <v>343.42943195451596</v>
      </c>
      <c r="D167" s="559">
        <f>Exp!F471*$X$27</f>
        <v>309.19742763949199</v>
      </c>
      <c r="E167" s="559">
        <f>Exp!G471*$X$27</f>
        <v>462.76726484334006</v>
      </c>
      <c r="F167" s="559">
        <f>Exp!H471*$X$27</f>
        <v>825.70435549601996</v>
      </c>
      <c r="G167" s="559">
        <f>Exp!I471*$X$27</f>
        <v>251.39560366176002</v>
      </c>
      <c r="H167" s="559">
        <f>Exp!J471*$X$27</f>
        <v>202.91047230480001</v>
      </c>
      <c r="I167" s="559">
        <f>Exp!K471*$X$27</f>
        <v>614.91554328552002</v>
      </c>
      <c r="J167" s="559">
        <f>Exp!L471*$X$27</f>
        <v>3980.141271878088</v>
      </c>
    </row>
    <row r="168" spans="1:12" x14ac:dyDescent="0.35">
      <c r="A168" s="561" t="str">
        <f>Exp!C472</f>
        <v>Zone 3</v>
      </c>
      <c r="B168" s="559">
        <f>Exp!D472*$X$27</f>
        <v>922.23501178260005</v>
      </c>
      <c r="C168" s="559">
        <f>Exp!E472*$X$27</f>
        <v>272.61328196829601</v>
      </c>
      <c r="D168" s="559">
        <f>Exp!F472*$X$27</f>
        <v>234.20748629257201</v>
      </c>
      <c r="E168" s="559">
        <f>Exp!G472*$X$27</f>
        <v>431.82885115472402</v>
      </c>
      <c r="F168" s="559">
        <f>Exp!H472*$X$27</f>
        <v>726.40072113855592</v>
      </c>
      <c r="G168" s="559">
        <f>Exp!I472*$X$27</f>
        <v>207.63253685015999</v>
      </c>
      <c r="H168" s="559">
        <f>Exp!J472*$X$27</f>
        <v>196.10398177811999</v>
      </c>
      <c r="I168" s="559">
        <f>Exp!K472*$X$27</f>
        <v>455.11613724840004</v>
      </c>
      <c r="J168" s="559">
        <f>Exp!L472*$X$27</f>
        <v>3446.1380082134278</v>
      </c>
    </row>
    <row r="169" spans="1:12" x14ac:dyDescent="0.35">
      <c r="A169" s="561" t="str">
        <f>Exp!C473</f>
        <v>Zone 4</v>
      </c>
      <c r="B169" s="559">
        <f>Exp!D473*$X$27</f>
        <v>971.74753793604009</v>
      </c>
      <c r="C169" s="559">
        <f>Exp!E473*$X$27</f>
        <v>341.10001182942</v>
      </c>
      <c r="D169" s="559">
        <f>Exp!F473*$X$27</f>
        <v>296.55355648550398</v>
      </c>
      <c r="E169" s="559">
        <f>Exp!G473*$X$27</f>
        <v>463.32047742605999</v>
      </c>
      <c r="F169" s="559">
        <f>Exp!H473*$X$27</f>
        <v>817.97913693018006</v>
      </c>
      <c r="G169" s="559">
        <f>Exp!I473*$X$27</f>
        <v>248.02693418483997</v>
      </c>
      <c r="H169" s="559">
        <f>Exp!J473*$X$27</f>
        <v>202.51532046</v>
      </c>
      <c r="I169" s="559">
        <f>Exp!K473*$X$27</f>
        <v>630.00046496076004</v>
      </c>
      <c r="J169" s="559">
        <f>Exp!L473*$X$27</f>
        <v>3971.2434402128042</v>
      </c>
    </row>
    <row r="170" spans="1:12" x14ac:dyDescent="0.35">
      <c r="A170" s="561" t="str">
        <f>Exp!C474</f>
        <v>Zone 5</v>
      </c>
      <c r="B170" s="559">
        <f>Exp!D474*$X$27</f>
        <v>963.66668270987998</v>
      </c>
      <c r="C170" s="559">
        <f>Exp!E474*$X$27</f>
        <v>338.62833704019602</v>
      </c>
      <c r="D170" s="559">
        <f>Exp!F474*$X$27</f>
        <v>313.86911032464002</v>
      </c>
      <c r="E170" s="559">
        <f>Exp!G474*$X$27</f>
        <v>474.23654713866</v>
      </c>
      <c r="F170" s="559">
        <f>Exp!H474*$X$27</f>
        <v>820.98229095066006</v>
      </c>
      <c r="G170" s="559">
        <f>Exp!I474*$X$27</f>
        <v>242.08977771671999</v>
      </c>
      <c r="H170" s="559">
        <f>Exp!J474*$X$27</f>
        <v>220.06006236911998</v>
      </c>
      <c r="I170" s="559">
        <f>Exp!K474*$X$27</f>
        <v>579.41115003023992</v>
      </c>
      <c r="J170" s="559">
        <f>Exp!L474*$X$27</f>
        <v>3952.9439582801156</v>
      </c>
    </row>
    <row r="171" spans="1:12" x14ac:dyDescent="0.35">
      <c r="A171" s="561" t="str">
        <f>Exp!C475</f>
        <v>Zone 6</v>
      </c>
      <c r="B171" s="559">
        <f>Exp!D475*$X$27</f>
        <v>944.74878814008002</v>
      </c>
      <c r="C171" s="559">
        <f>Exp!E475*$X$27</f>
        <v>312.99582474763201</v>
      </c>
      <c r="D171" s="559">
        <f>Exp!F475*$X$27</f>
        <v>310.44215595061195</v>
      </c>
      <c r="E171" s="559">
        <f>Exp!G475*$X$27</f>
        <v>462.03228241201202</v>
      </c>
      <c r="F171" s="559">
        <f>Exp!H475*$X$27</f>
        <v>813.33017547610791</v>
      </c>
      <c r="G171" s="559">
        <f>Exp!I475*$X$27</f>
        <v>236.35019717099999</v>
      </c>
      <c r="H171" s="559">
        <f>Exp!J475*$X$27</f>
        <v>217.42242380508</v>
      </c>
      <c r="I171" s="559">
        <f>Exp!K475*$X$27</f>
        <v>545.22063665892006</v>
      </c>
      <c r="J171" s="559">
        <f>Exp!L475*$X$27</f>
        <v>3842.5424843614437</v>
      </c>
    </row>
    <row r="172" spans="1:12" x14ac:dyDescent="0.35">
      <c r="A172" s="561" t="str">
        <f>Exp!C476</f>
        <v>Zone 7</v>
      </c>
      <c r="B172" s="559">
        <f>Exp!D476*$X$27</f>
        <v>921.06931384044003</v>
      </c>
      <c r="C172" s="559">
        <f>Exp!E476*$X$27</f>
        <v>310.906459368252</v>
      </c>
      <c r="D172" s="559">
        <f>Exp!F476*$X$27</f>
        <v>298.79999472319201</v>
      </c>
      <c r="E172" s="559">
        <f>Exp!G476*$X$27</f>
        <v>445.69868090720399</v>
      </c>
      <c r="F172" s="559">
        <f>Exp!H476*$X$27</f>
        <v>752.06583345831598</v>
      </c>
      <c r="G172" s="559">
        <f>Exp!I476*$X$27</f>
        <v>228.59534221679999</v>
      </c>
      <c r="H172" s="559">
        <f>Exp!J476*$X$27</f>
        <v>187.52918674596</v>
      </c>
      <c r="I172" s="559">
        <f>Exp!K476*$X$27</f>
        <v>541.94087634708001</v>
      </c>
      <c r="J172" s="559">
        <f>Exp!L476*$X$27</f>
        <v>3686.6056876072444</v>
      </c>
    </row>
    <row r="173" spans="1:12" x14ac:dyDescent="0.35">
      <c r="A173" s="561" t="str">
        <f>Exp!C477</f>
        <v>Zone 8</v>
      </c>
      <c r="B173" s="559">
        <f>Exp!D477*$X$27</f>
        <v>1065.428161542</v>
      </c>
      <c r="C173" s="559">
        <f>Exp!E477*$X$27</f>
        <v>379.85551688779202</v>
      </c>
      <c r="D173" s="559">
        <f>Exp!F477*$X$27</f>
        <v>357.75368632851604</v>
      </c>
      <c r="E173" s="559">
        <f>Exp!G477*$X$27</f>
        <v>656.62875990221994</v>
      </c>
      <c r="F173" s="559">
        <f>Exp!H477*$X$27</f>
        <v>887.77283151798019</v>
      </c>
      <c r="G173" s="559">
        <f>Exp!I477*$X$27</f>
        <v>294.72400344408004</v>
      </c>
      <c r="H173" s="559">
        <f>Exp!J477*$X$27</f>
        <v>228.71388777023998</v>
      </c>
      <c r="I173" s="559">
        <f>Exp!K477*$X$27</f>
        <v>887.20480074108002</v>
      </c>
      <c r="J173" s="559">
        <f>Exp!L477*$X$27</f>
        <v>4758.0816481339079</v>
      </c>
    </row>
    <row r="174" spans="1:12" x14ac:dyDescent="0.35">
      <c r="A174" s="561" t="str">
        <f>Exp!C478</f>
        <v>Zone 9</v>
      </c>
      <c r="B174" s="559">
        <f>Exp!D478*$X$27</f>
        <v>984.96536714460001</v>
      </c>
      <c r="C174" s="559">
        <f>Exp!E478*$X$27</f>
        <v>422.29186138047601</v>
      </c>
      <c r="D174" s="559">
        <f>Exp!F478*$X$27</f>
        <v>403.59623972337596</v>
      </c>
      <c r="E174" s="559">
        <f>Exp!G478*$X$27</f>
        <v>539.94042013277999</v>
      </c>
      <c r="F174" s="559">
        <f>Exp!H478*$X$27</f>
        <v>892.61344161677994</v>
      </c>
      <c r="G174" s="559">
        <f>Exp!I478*$X$27</f>
        <v>282.15817477944</v>
      </c>
      <c r="H174" s="559">
        <f>Exp!J478*$X$27</f>
        <v>240.46965515304001</v>
      </c>
      <c r="I174" s="559">
        <f>Exp!K478*$X$27</f>
        <v>754.06826543184002</v>
      </c>
      <c r="J174" s="559">
        <f>Exp!L478*$X$27</f>
        <v>4520.103425362332</v>
      </c>
    </row>
    <row r="175" spans="1:12" x14ac:dyDescent="0.35">
      <c r="A175" s="561" t="str">
        <f>Exp!C479</f>
        <v>Zone 10</v>
      </c>
      <c r="B175" s="559">
        <f>Exp!D479*$X$27</f>
        <v>1082.5876304024398</v>
      </c>
      <c r="C175" s="559">
        <f>Exp!E479*$X$27</f>
        <v>520.70541620752795</v>
      </c>
      <c r="D175" s="559">
        <f>Exp!F479*$X$27</f>
        <v>469.40186431753204</v>
      </c>
      <c r="E175" s="559">
        <f>Exp!G479*$X$27</f>
        <v>587.87925406430406</v>
      </c>
      <c r="F175" s="559">
        <f>Exp!H479*$X$27</f>
        <v>990.88079026125592</v>
      </c>
      <c r="G175" s="559">
        <f>Exp!I479*$X$27</f>
        <v>312.06129063467995</v>
      </c>
      <c r="H175" s="559">
        <f>Exp!J479*$X$27</f>
        <v>271.67677209611998</v>
      </c>
      <c r="I175" s="559">
        <f>Exp!K479*$X$27</f>
        <v>867.09157184076003</v>
      </c>
      <c r="J175" s="559">
        <f>Exp!L479*$X$27</f>
        <v>5102.2845898246196</v>
      </c>
    </row>
    <row r="176" spans="1:12" x14ac:dyDescent="0.35">
      <c r="A176" s="561" t="str">
        <f>Exp!C480</f>
        <v>Zone 11</v>
      </c>
      <c r="B176" s="559">
        <f>Exp!D480*$X$27</f>
        <v>949.28315555916004</v>
      </c>
      <c r="C176" s="559">
        <f>Exp!E480*$X$27</f>
        <v>379.215370899216</v>
      </c>
      <c r="D176" s="559">
        <f>Exp!F480*$X$27</f>
        <v>372.93245656689601</v>
      </c>
      <c r="E176" s="559">
        <f>Exp!G480*$X$27</f>
        <v>617.92166094483605</v>
      </c>
      <c r="F176" s="559">
        <f>Exp!H480*$X$27</f>
        <v>878.68631484680407</v>
      </c>
      <c r="G176" s="559">
        <f>Exp!I480*$X$27</f>
        <v>283.16581198367999</v>
      </c>
      <c r="H176" s="559">
        <f>Exp!J480*$X$27</f>
        <v>176.81069295576</v>
      </c>
      <c r="I176" s="559">
        <f>Exp!K480*$X$27</f>
        <v>751.87517269319994</v>
      </c>
      <c r="J176" s="559">
        <f>Exp!L480*$X$27</f>
        <v>4409.8906364495515</v>
      </c>
    </row>
    <row r="177" spans="1:12" x14ac:dyDescent="0.35">
      <c r="A177" s="561" t="str">
        <f>Exp!C481</f>
        <v>Zone 12</v>
      </c>
      <c r="B177" s="559">
        <f>Exp!D481*$X$27</f>
        <v>993.5796773612401</v>
      </c>
      <c r="C177" s="559">
        <f>Exp!E481*$X$27</f>
        <v>412.90305354802803</v>
      </c>
      <c r="D177" s="559">
        <f>Exp!F481*$X$27</f>
        <v>392.72857611176403</v>
      </c>
      <c r="E177" s="559">
        <f>Exp!G481*$X$27</f>
        <v>625.06699417843208</v>
      </c>
      <c r="F177" s="559">
        <f>Exp!H481*$X$27</f>
        <v>899.12258038024811</v>
      </c>
      <c r="G177" s="559">
        <f>Exp!I481*$X$27</f>
        <v>284.96375287752005</v>
      </c>
      <c r="H177" s="559">
        <f>Exp!J481*$X$27</f>
        <v>198.38598368184</v>
      </c>
      <c r="I177" s="559">
        <f>Exp!K481*$X$27</f>
        <v>728.29448635476001</v>
      </c>
      <c r="J177" s="559">
        <f>Exp!L481*$X$27</f>
        <v>4535.0451044938318</v>
      </c>
    </row>
    <row r="178" spans="1:12" x14ac:dyDescent="0.35">
      <c r="A178" s="561" t="str">
        <f>Exp!C482</f>
        <v>Zone 13</v>
      </c>
      <c r="B178" s="559">
        <f>Exp!D482*$X$27</f>
        <v>994.22179910904003</v>
      </c>
      <c r="C178" s="559">
        <f>Exp!E482*$X$27</f>
        <v>383.07402866368801</v>
      </c>
      <c r="D178" s="559">
        <f>Exp!F482*$X$27</f>
        <v>351.03412920769199</v>
      </c>
      <c r="E178" s="559">
        <f>Exp!G482*$X$27</f>
        <v>498.57098562105597</v>
      </c>
      <c r="F178" s="559">
        <f>Exp!H482*$X$27</f>
        <v>847.00007629190407</v>
      </c>
      <c r="G178" s="559">
        <f>Exp!I482*$X$27</f>
        <v>256.66100199371999</v>
      </c>
      <c r="H178" s="559">
        <f>Exp!J482*$X$27</f>
        <v>232.16158761611999</v>
      </c>
      <c r="I178" s="559">
        <f>Exp!K482*$X$27</f>
        <v>670.29607433423996</v>
      </c>
      <c r="J178" s="559">
        <f>Exp!L482*$X$27</f>
        <v>4233.0196828374601</v>
      </c>
    </row>
    <row r="179" spans="1:12" x14ac:dyDescent="0.35">
      <c r="A179" s="561" t="str">
        <f>Exp!C483</f>
        <v>Zone 14</v>
      </c>
      <c r="B179" s="559">
        <f>Exp!D483*$X$27</f>
        <v>983.65148726064001</v>
      </c>
      <c r="C179" s="559">
        <f>Exp!E483*$X$27</f>
        <v>388.737542479284</v>
      </c>
      <c r="D179" s="559">
        <f>Exp!F483*$X$27</f>
        <v>373.748445126408</v>
      </c>
      <c r="E179" s="559">
        <f>Exp!G483*$X$27</f>
        <v>508.10995115452801</v>
      </c>
      <c r="F179" s="559">
        <f>Exp!H483*$X$27</f>
        <v>876.95653764619203</v>
      </c>
      <c r="G179" s="559">
        <f>Exp!I483*$X$27</f>
        <v>275.6678057286</v>
      </c>
      <c r="H179" s="559">
        <f>Exp!J483*$X$27</f>
        <v>217.33351464</v>
      </c>
      <c r="I179" s="559">
        <f>Exp!K483*$X$27</f>
        <v>692.09857737107995</v>
      </c>
      <c r="J179" s="559">
        <f>Exp!L483*$X$27</f>
        <v>4316.3038614067318</v>
      </c>
      <c r="K179" s="45"/>
      <c r="L179" s="45"/>
    </row>
    <row r="180" spans="1:12" x14ac:dyDescent="0.35">
      <c r="B180" s="432"/>
      <c r="C180" s="432"/>
      <c r="D180" s="432"/>
      <c r="E180" s="432"/>
      <c r="F180" s="432"/>
      <c r="G180" s="432"/>
      <c r="H180" s="432"/>
      <c r="I180" s="432"/>
      <c r="J180" s="432"/>
      <c r="K180" s="45"/>
      <c r="L180" s="45"/>
    </row>
    <row r="181" spans="1:12" x14ac:dyDescent="0.35">
      <c r="A181" s="432"/>
      <c r="B181" s="432"/>
      <c r="C181" s="432"/>
      <c r="D181" s="432"/>
      <c r="E181" s="432"/>
      <c r="F181" s="432"/>
      <c r="G181" s="432"/>
      <c r="H181" s="432"/>
      <c r="I181" s="432"/>
      <c r="J181" s="432"/>
      <c r="K181" s="45"/>
      <c r="L181" s="45"/>
    </row>
    <row r="182" spans="1:12" x14ac:dyDescent="0.35">
      <c r="A182" s="432"/>
      <c r="B182" s="432"/>
      <c r="C182" s="432"/>
      <c r="D182" s="432"/>
      <c r="E182" s="432"/>
      <c r="F182" s="432"/>
      <c r="G182" s="432"/>
      <c r="H182" s="432"/>
      <c r="I182" s="432"/>
      <c r="J182" s="432"/>
      <c r="K182" s="45"/>
      <c r="L182" s="45"/>
    </row>
    <row r="183" spans="1:12" x14ac:dyDescent="0.35">
      <c r="A183" s="432"/>
      <c r="B183" s="432"/>
      <c r="C183" s="432"/>
      <c r="D183" s="432"/>
      <c r="E183" s="432"/>
      <c r="F183" s="432"/>
      <c r="G183" s="432"/>
      <c r="H183" s="432"/>
      <c r="I183" s="432"/>
      <c r="J183" s="432"/>
      <c r="K183" s="45"/>
      <c r="L183" s="45"/>
    </row>
    <row r="184" spans="1:12" x14ac:dyDescent="0.35">
      <c r="A184" s="432"/>
      <c r="B184" s="432"/>
      <c r="C184" s="432"/>
      <c r="D184" s="432"/>
      <c r="E184" s="432"/>
      <c r="F184" s="432"/>
      <c r="G184" s="432"/>
      <c r="H184" s="432"/>
      <c r="I184" s="432"/>
      <c r="J184" s="432"/>
      <c r="K184" s="45"/>
      <c r="L184" s="45"/>
    </row>
    <row r="185" spans="1:12" x14ac:dyDescent="0.35">
      <c r="A185" s="432"/>
      <c r="B185" s="432"/>
      <c r="C185" s="432"/>
      <c r="D185" s="432"/>
      <c r="E185" s="432"/>
      <c r="F185" s="432"/>
      <c r="G185" s="432"/>
      <c r="H185" s="432"/>
      <c r="I185" s="432"/>
      <c r="J185" s="432"/>
      <c r="K185" s="45"/>
      <c r="L185" s="45"/>
    </row>
    <row r="186" spans="1:12" x14ac:dyDescent="0.35">
      <c r="A186" s="432"/>
      <c r="B186" s="432"/>
      <c r="C186" s="432"/>
      <c r="D186" s="432"/>
      <c r="E186" s="432"/>
      <c r="F186" s="432"/>
      <c r="G186" s="432"/>
      <c r="H186" s="432"/>
      <c r="I186" s="432"/>
      <c r="J186" s="432"/>
      <c r="K186" s="45"/>
      <c r="L186" s="45"/>
    </row>
    <row r="187" spans="1:12" x14ac:dyDescent="0.35">
      <c r="A187" s="432"/>
      <c r="B187" s="432"/>
      <c r="C187" s="432"/>
      <c r="D187" s="432"/>
      <c r="E187" s="432"/>
      <c r="F187" s="432"/>
      <c r="G187" s="432"/>
      <c r="H187" s="432"/>
      <c r="I187" s="432"/>
      <c r="J187" s="432"/>
      <c r="K187" s="45"/>
      <c r="L187" s="45"/>
    </row>
    <row r="189" spans="1:12" x14ac:dyDescent="0.35">
      <c r="A189" s="196"/>
      <c r="B189" s="552"/>
      <c r="C189" s="552"/>
      <c r="D189" s="552"/>
      <c r="E189" s="552"/>
      <c r="F189" s="552"/>
      <c r="G189" s="552"/>
      <c r="H189" s="552"/>
      <c r="I189" s="552"/>
      <c r="J189" s="552"/>
      <c r="K189" s="552"/>
      <c r="L189" s="552"/>
    </row>
  </sheetData>
  <mergeCells count="9">
    <mergeCell ref="H8:L8"/>
    <mergeCell ref="B8:F8"/>
    <mergeCell ref="B34:F34"/>
    <mergeCell ref="A162:L162"/>
    <mergeCell ref="A29:L29"/>
    <mergeCell ref="A30:L30"/>
    <mergeCell ref="A52:L52"/>
    <mergeCell ref="A59:L59"/>
    <mergeCell ref="A161:L161"/>
  </mergeCells>
  <phoneticPr fontId="21" type="noConversion"/>
  <pageMargins left="0.7" right="0.7" top="0.75" bottom="0.75" header="0.3" footer="0.3"/>
  <pageSetup paperSize="9" scale="41" fitToHeight="0" orientation="portrait" r:id="rId1"/>
  <rowBreaks count="3" manualBreakCount="3">
    <brk id="53" max="12" man="1"/>
    <brk id="121" max="13" man="1"/>
    <brk id="162" max="11"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83BC1-4C95-40E2-B6D2-BE5D554A0463}">
  <sheetPr>
    <tabColor theme="8" tint="0.39997558519241921"/>
    <pageSetUpPr fitToPage="1"/>
  </sheetPr>
  <dimension ref="A1:AO129"/>
  <sheetViews>
    <sheetView view="pageBreakPreview" topLeftCell="A8" zoomScale="60" zoomScaleNormal="100" workbookViewId="0">
      <selection activeCell="A53" sqref="A53:G53"/>
    </sheetView>
  </sheetViews>
  <sheetFormatPr defaultColWidth="8.7265625" defaultRowHeight="14.5" x14ac:dyDescent="0.35"/>
  <cols>
    <col min="1" max="1" width="52.54296875" customWidth="1"/>
    <col min="3" max="3" width="13" customWidth="1"/>
    <col min="4" max="4" width="14.81640625" customWidth="1"/>
    <col min="5" max="5" width="13.81640625" bestFit="1" customWidth="1"/>
    <col min="6" max="6" width="11.26953125" customWidth="1"/>
    <col min="7" max="8" width="11.54296875" bestFit="1" customWidth="1"/>
    <col min="9" max="10" width="10.54296875" bestFit="1" customWidth="1"/>
  </cols>
  <sheetData>
    <row r="1" spans="1:41" x14ac:dyDescent="0.35">
      <c r="A1" s="148" t="s">
        <v>2127</v>
      </c>
      <c r="B1" s="149"/>
      <c r="C1" s="149"/>
      <c r="D1" s="149"/>
      <c r="E1" s="149"/>
      <c r="F1" s="149"/>
      <c r="G1" s="149"/>
      <c r="H1" s="149"/>
      <c r="I1" s="149"/>
      <c r="J1" s="149"/>
    </row>
    <row r="2" spans="1:41" s="149" customFormat="1" ht="13" x14ac:dyDescent="0.3">
      <c r="A2" s="150" t="s">
        <v>2110</v>
      </c>
      <c r="B2" s="150"/>
    </row>
    <row r="3" spans="1:41" s="149" customFormat="1" ht="13" x14ac:dyDescent="0.3">
      <c r="A3" s="150"/>
      <c r="B3" s="150"/>
    </row>
    <row r="4" spans="1:41" s="149" customFormat="1" ht="13" x14ac:dyDescent="0.3">
      <c r="A4" s="211" t="s">
        <v>2215</v>
      </c>
    </row>
    <row r="5" spans="1:41" s="149" customFormat="1" ht="13" x14ac:dyDescent="0.3">
      <c r="A5" s="211" t="s">
        <v>2216</v>
      </c>
    </row>
    <row r="6" spans="1:41" s="149" customFormat="1" ht="13" x14ac:dyDescent="0.3">
      <c r="A6" s="211" t="s">
        <v>2214</v>
      </c>
      <c r="B6" s="211"/>
    </row>
    <row r="7" spans="1:41" ht="15" thickBot="1" x14ac:dyDescent="0.4"/>
    <row r="8" spans="1:41" ht="68.25" customHeight="1" x14ac:dyDescent="0.35">
      <c r="A8" s="439"/>
      <c r="B8" s="439"/>
      <c r="C8" s="579" t="s">
        <v>0</v>
      </c>
      <c r="D8" s="566" t="s">
        <v>2238</v>
      </c>
      <c r="E8" s="273" t="s">
        <v>2239</v>
      </c>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41" s="212" customFormat="1" x14ac:dyDescent="0.35">
      <c r="A9" s="440" t="s">
        <v>2240</v>
      </c>
      <c r="B9" s="440"/>
      <c r="C9" s="580">
        <f t="shared" ref="C9:E27" ca="1" si="0">C72/C$115</f>
        <v>0.63600505312616606</v>
      </c>
      <c r="D9" s="593">
        <f t="shared" ca="1" si="0"/>
        <v>0.91921204735695361</v>
      </c>
      <c r="E9" s="587">
        <f t="shared" ca="1" si="0"/>
        <v>0.47617912891571951</v>
      </c>
      <c r="F9" s="498">
        <f ca="1">Clothes!F456</f>
        <v>0.96787999999999996</v>
      </c>
      <c r="G9" s="498">
        <f ca="1">Clothes!G456</f>
        <v>0.98669999999999991</v>
      </c>
      <c r="H9" s="498">
        <f ca="1">Clothes!H456</f>
        <v>0.92923999999999995</v>
      </c>
      <c r="I9" s="498">
        <f ca="1">Clothes!I456</f>
        <v>0.73723000000000005</v>
      </c>
      <c r="J9" s="498">
        <f ca="1">Clothes!J456</f>
        <v>0.96165000000000012</v>
      </c>
      <c r="K9" s="498">
        <f ca="1">Clothes!K456</f>
        <v>0.98054999999999981</v>
      </c>
      <c r="L9" s="498">
        <f ca="1">Clothes!L456</f>
        <v>0.94145000000000001</v>
      </c>
      <c r="M9" s="498">
        <f ca="1">Clothes!M456</f>
        <v>0.48169000000000006</v>
      </c>
      <c r="N9" s="498">
        <f ca="1">Clothes!N456</f>
        <v>0.9668500000000001</v>
      </c>
      <c r="O9" s="498">
        <f ca="1">Clothes!O456</f>
        <v>0.79854000000000003</v>
      </c>
      <c r="P9" s="498">
        <f ca="1">Clothes!P456</f>
        <v>0.48160000000000003</v>
      </c>
      <c r="Q9" s="498">
        <f ca="1">Clothes!Q456</f>
        <v>0.74659999999999993</v>
      </c>
      <c r="R9" s="498">
        <f ca="1">Clothes!R456</f>
        <v>0.29417000000000004</v>
      </c>
      <c r="S9" s="498">
        <f ca="1">Clothes!S456</f>
        <v>0.38182000000000005</v>
      </c>
      <c r="T9" s="3"/>
      <c r="U9" s="3"/>
      <c r="V9" s="3"/>
      <c r="W9" s="3"/>
      <c r="X9" s="3"/>
      <c r="Y9" s="3"/>
      <c r="Z9" s="3"/>
      <c r="AA9" s="3"/>
      <c r="AB9" s="3"/>
      <c r="AC9" s="3"/>
      <c r="AD9" s="3"/>
      <c r="AE9" s="3"/>
      <c r="AF9" s="3"/>
      <c r="AG9" s="3"/>
      <c r="AH9" s="3"/>
      <c r="AI9" s="3"/>
      <c r="AJ9" s="3"/>
      <c r="AK9" s="3"/>
      <c r="AL9" s="3"/>
      <c r="AM9" s="3"/>
      <c r="AN9" s="3"/>
      <c r="AO9" s="3"/>
    </row>
    <row r="10" spans="1:41" s="213" customFormat="1" x14ac:dyDescent="0.35">
      <c r="A10" s="443" t="s">
        <v>1815</v>
      </c>
      <c r="B10" s="443"/>
      <c r="C10" s="581">
        <f t="shared" si="0"/>
        <v>0.37014600902910227</v>
      </c>
      <c r="D10" s="594">
        <f t="shared" si="0"/>
        <v>0.54386687286428093</v>
      </c>
      <c r="E10" s="588">
        <f t="shared" si="0"/>
        <v>0.2721078313615386</v>
      </c>
      <c r="F10" s="466">
        <v>0.43098999999999998</v>
      </c>
      <c r="G10" s="466">
        <v>0.53235999999999994</v>
      </c>
      <c r="H10" s="466">
        <v>0.48544999999999999</v>
      </c>
      <c r="I10" s="466">
        <v>0.24459999999999998</v>
      </c>
      <c r="J10" s="466">
        <v>0.7474900000000001</v>
      </c>
      <c r="K10" s="466">
        <v>0.76387999999999989</v>
      </c>
      <c r="L10" s="466">
        <v>0.62249999999999994</v>
      </c>
      <c r="M10" s="466">
        <v>0.40711000000000003</v>
      </c>
      <c r="N10" s="466">
        <v>0.83422000000000007</v>
      </c>
      <c r="O10" s="466">
        <v>0.52942</v>
      </c>
      <c r="P10" s="466">
        <v>0.33005000000000001</v>
      </c>
      <c r="Q10" s="466">
        <v>0.34012999999999999</v>
      </c>
      <c r="R10" s="466">
        <v>0.11491999999999999</v>
      </c>
      <c r="S10" s="466">
        <v>0.18385000000000001</v>
      </c>
      <c r="T10" s="3"/>
      <c r="U10" s="3"/>
      <c r="V10" s="3"/>
      <c r="W10" s="3"/>
      <c r="X10" s="3"/>
      <c r="Y10" s="3"/>
      <c r="Z10" s="3"/>
      <c r="AA10" s="3"/>
      <c r="AB10" s="3"/>
      <c r="AC10" s="3"/>
      <c r="AD10" s="3"/>
      <c r="AE10" s="3"/>
      <c r="AF10" s="3"/>
      <c r="AG10" s="3"/>
      <c r="AH10" s="3"/>
      <c r="AI10" s="3"/>
      <c r="AJ10" s="3"/>
      <c r="AK10" s="3"/>
      <c r="AL10" s="3"/>
      <c r="AM10" s="3"/>
      <c r="AN10" s="3"/>
      <c r="AO10" s="3"/>
    </row>
    <row r="11" spans="1:41" s="214" customFormat="1" x14ac:dyDescent="0.35">
      <c r="A11" s="446" t="s">
        <v>1816</v>
      </c>
      <c r="B11" s="453"/>
      <c r="C11" s="582">
        <f t="shared" si="0"/>
        <v>0.30787892259518362</v>
      </c>
      <c r="D11" s="595">
        <f t="shared" si="0"/>
        <v>0.45536671351432817</v>
      </c>
      <c r="E11" s="589">
        <f t="shared" si="0"/>
        <v>0.22464519965188617</v>
      </c>
      <c r="F11" s="469">
        <v>0.25237999999999999</v>
      </c>
      <c r="G11" s="469">
        <v>0.48853999999999997</v>
      </c>
      <c r="H11" s="469">
        <v>0.42410999999999999</v>
      </c>
      <c r="I11" s="469">
        <v>0.17349999999999999</v>
      </c>
      <c r="J11" s="469">
        <v>0.70790000000000008</v>
      </c>
      <c r="K11" s="469">
        <v>0.67629000000000006</v>
      </c>
      <c r="L11" s="469">
        <v>0.44571</v>
      </c>
      <c r="M11" s="469">
        <v>0.31397000000000003</v>
      </c>
      <c r="N11" s="469">
        <v>0.74165999999999999</v>
      </c>
      <c r="O11" s="469">
        <v>0.42964999999999998</v>
      </c>
      <c r="P11" s="469">
        <v>0.29981000000000002</v>
      </c>
      <c r="Q11" s="469">
        <v>0.28015000000000001</v>
      </c>
      <c r="R11" s="469">
        <v>9.3200000000000005E-2</v>
      </c>
      <c r="S11" s="469">
        <v>0.16431000000000001</v>
      </c>
      <c r="T11"/>
      <c r="U11"/>
      <c r="V11"/>
      <c r="W11"/>
      <c r="X11"/>
      <c r="Y11"/>
      <c r="Z11"/>
      <c r="AA11"/>
      <c r="AB11"/>
      <c r="AC11"/>
      <c r="AD11"/>
      <c r="AE11"/>
      <c r="AF11"/>
      <c r="AG11"/>
      <c r="AH11"/>
      <c r="AI11"/>
      <c r="AJ11"/>
      <c r="AK11"/>
      <c r="AL11"/>
      <c r="AM11"/>
      <c r="AN11"/>
      <c r="AO11"/>
    </row>
    <row r="12" spans="1:41" s="214" customFormat="1" x14ac:dyDescent="0.35">
      <c r="A12" s="446" t="s">
        <v>1821</v>
      </c>
      <c r="B12" s="453"/>
      <c r="C12" s="582">
        <f t="shared" si="0"/>
        <v>1.229214295663664E-2</v>
      </c>
      <c r="D12" s="595">
        <f t="shared" si="0"/>
        <v>2.7414720254577338E-2</v>
      </c>
      <c r="E12" s="589">
        <f t="shared" si="0"/>
        <v>3.7578202092341697E-3</v>
      </c>
      <c r="F12" s="469">
        <v>0.13724</v>
      </c>
      <c r="G12" s="469">
        <v>1.336E-2</v>
      </c>
      <c r="H12" s="469">
        <v>1.512E-2</v>
      </c>
      <c r="I12" s="469">
        <v>0</v>
      </c>
      <c r="J12" s="469">
        <v>1.823E-2</v>
      </c>
      <c r="K12" s="469">
        <v>7.62E-3</v>
      </c>
      <c r="L12" s="469">
        <v>0</v>
      </c>
      <c r="M12" s="469">
        <v>0</v>
      </c>
      <c r="N12" s="469">
        <v>5.0090000000000003E-2</v>
      </c>
      <c r="O12" s="469">
        <v>0</v>
      </c>
      <c r="P12" s="469">
        <v>0</v>
      </c>
      <c r="Q12" s="469">
        <v>8.2000000000000007E-3</v>
      </c>
      <c r="R12" s="469">
        <v>7.2399999999999999E-3</v>
      </c>
      <c r="S12" s="469">
        <v>0</v>
      </c>
      <c r="T12"/>
      <c r="U12"/>
      <c r="V12"/>
      <c r="W12"/>
      <c r="X12"/>
      <c r="Y12"/>
      <c r="Z12"/>
      <c r="AA12"/>
      <c r="AB12"/>
      <c r="AC12"/>
      <c r="AD12"/>
      <c r="AE12"/>
      <c r="AF12"/>
      <c r="AG12"/>
      <c r="AH12"/>
      <c r="AI12"/>
      <c r="AJ12"/>
      <c r="AK12"/>
      <c r="AL12"/>
      <c r="AM12"/>
      <c r="AN12"/>
      <c r="AO12"/>
    </row>
    <row r="13" spans="1:41" s="214" customFormat="1" x14ac:dyDescent="0.35">
      <c r="A13" s="446" t="s">
        <v>1824</v>
      </c>
      <c r="B13" s="453"/>
      <c r="C13" s="582">
        <f t="shared" si="0"/>
        <v>1.5646669218826917E-2</v>
      </c>
      <c r="D13" s="595">
        <f t="shared" si="0"/>
        <v>1.3662244574516551E-2</v>
      </c>
      <c r="E13" s="589">
        <f t="shared" si="0"/>
        <v>1.6766565652403101E-2</v>
      </c>
      <c r="F13" s="469">
        <v>6.4900000000000001E-3</v>
      </c>
      <c r="G13" s="469">
        <v>0</v>
      </c>
      <c r="H13" s="469">
        <v>2.69E-2</v>
      </c>
      <c r="I13" s="469">
        <v>2.2079999999999999E-2</v>
      </c>
      <c r="J13" s="469">
        <v>1.4239999999999999E-2</v>
      </c>
      <c r="K13" s="469">
        <v>1.52E-2</v>
      </c>
      <c r="L13" s="469">
        <v>1.6080000000000001E-2</v>
      </c>
      <c r="M13" s="469">
        <v>2.579E-2</v>
      </c>
      <c r="N13" s="469">
        <v>9.3100000000000006E-3</v>
      </c>
      <c r="O13" s="469">
        <v>2.6360000000000001E-2</v>
      </c>
      <c r="P13" s="469">
        <v>8.5000000000000006E-3</v>
      </c>
      <c r="Q13" s="469">
        <v>4.3580000000000001E-2</v>
      </c>
      <c r="R13" s="469">
        <v>0</v>
      </c>
      <c r="S13" s="469">
        <v>0</v>
      </c>
      <c r="T13"/>
      <c r="U13"/>
      <c r="V13"/>
      <c r="W13"/>
      <c r="X13"/>
      <c r="Y13"/>
      <c r="Z13"/>
      <c r="AA13"/>
      <c r="AB13"/>
      <c r="AC13"/>
      <c r="AD13"/>
      <c r="AE13"/>
      <c r="AF13"/>
      <c r="AG13"/>
      <c r="AH13"/>
      <c r="AI13"/>
      <c r="AJ13"/>
      <c r="AK13"/>
      <c r="AL13"/>
      <c r="AM13"/>
      <c r="AN13"/>
      <c r="AO13"/>
    </row>
    <row r="14" spans="1:41" s="214" customFormat="1" x14ac:dyDescent="0.35">
      <c r="A14" s="446" t="s">
        <v>1828</v>
      </c>
      <c r="B14" s="453"/>
      <c r="C14" s="582">
        <f t="shared" si="0"/>
        <v>2.9252819405187567E-3</v>
      </c>
      <c r="D14" s="595">
        <f t="shared" si="0"/>
        <v>4.6621100959404645E-3</v>
      </c>
      <c r="E14" s="589">
        <f t="shared" si="0"/>
        <v>1.9451148867743512E-3</v>
      </c>
      <c r="F14" s="469">
        <v>0</v>
      </c>
      <c r="G14" s="469">
        <v>6.6899999999999998E-3</v>
      </c>
      <c r="H14" s="469">
        <v>1.932E-2</v>
      </c>
      <c r="I14" s="469">
        <v>0</v>
      </c>
      <c r="J14" s="469">
        <v>0</v>
      </c>
      <c r="K14" s="469">
        <v>7.62E-3</v>
      </c>
      <c r="L14" s="469">
        <v>6.2899999999999996E-3</v>
      </c>
      <c r="M14" s="469">
        <v>0</v>
      </c>
      <c r="N14" s="469">
        <v>0</v>
      </c>
      <c r="O14" s="469">
        <v>0</v>
      </c>
      <c r="P14" s="469">
        <v>0</v>
      </c>
      <c r="Q14" s="469">
        <v>0</v>
      </c>
      <c r="R14" s="469">
        <v>7.2399999999999999E-3</v>
      </c>
      <c r="S14" s="469">
        <v>0</v>
      </c>
      <c r="T14"/>
      <c r="U14"/>
      <c r="V14"/>
      <c r="W14"/>
      <c r="X14"/>
      <c r="Y14"/>
      <c r="Z14"/>
      <c r="AA14"/>
      <c r="AB14"/>
      <c r="AC14"/>
      <c r="AD14"/>
      <c r="AE14"/>
      <c r="AF14"/>
      <c r="AG14"/>
      <c r="AH14"/>
      <c r="AI14"/>
      <c r="AJ14"/>
      <c r="AK14"/>
      <c r="AL14"/>
      <c r="AM14"/>
      <c r="AN14"/>
      <c r="AO14"/>
    </row>
    <row r="15" spans="1:41" s="214" customFormat="1" x14ac:dyDescent="0.35">
      <c r="A15" s="446" t="s">
        <v>1831</v>
      </c>
      <c r="B15" s="453"/>
      <c r="C15" s="582">
        <f t="shared" si="0"/>
        <v>1.5955664818261609E-2</v>
      </c>
      <c r="D15" s="595">
        <f t="shared" si="0"/>
        <v>1.9547793944690323E-2</v>
      </c>
      <c r="E15" s="589">
        <f t="shared" si="0"/>
        <v>1.3928471390097605E-2</v>
      </c>
      <c r="F15" s="469">
        <v>0</v>
      </c>
      <c r="G15" s="469">
        <v>0</v>
      </c>
      <c r="H15" s="469">
        <v>0</v>
      </c>
      <c r="I15" s="469">
        <v>0</v>
      </c>
      <c r="J15" s="469">
        <v>7.1199999999999996E-3</v>
      </c>
      <c r="K15" s="469">
        <v>4.9529999999999998E-2</v>
      </c>
      <c r="L15" s="469">
        <v>0.14812999999999998</v>
      </c>
      <c r="M15" s="469">
        <v>6.0830000000000002E-2</v>
      </c>
      <c r="N15" s="469">
        <v>9.3100000000000006E-3</v>
      </c>
      <c r="O15" s="469">
        <v>0</v>
      </c>
      <c r="P15" s="469">
        <v>0</v>
      </c>
      <c r="Q15" s="469">
        <v>0</v>
      </c>
      <c r="R15" s="469">
        <v>0</v>
      </c>
      <c r="S15" s="469">
        <v>0</v>
      </c>
      <c r="T15"/>
      <c r="U15"/>
      <c r="V15"/>
      <c r="W15"/>
      <c r="X15"/>
      <c r="Y15"/>
      <c r="Z15"/>
      <c r="AA15"/>
      <c r="AB15"/>
      <c r="AC15"/>
      <c r="AD15"/>
      <c r="AE15"/>
      <c r="AF15"/>
      <c r="AG15"/>
      <c r="AH15"/>
      <c r="AI15"/>
      <c r="AJ15"/>
      <c r="AK15"/>
      <c r="AL15"/>
      <c r="AM15"/>
      <c r="AN15"/>
      <c r="AO15"/>
    </row>
    <row r="16" spans="1:41" x14ac:dyDescent="0.35">
      <c r="A16" s="446" t="s">
        <v>1834</v>
      </c>
      <c r="B16" s="453"/>
      <c r="C16" s="582">
        <f t="shared" si="0"/>
        <v>0</v>
      </c>
      <c r="D16" s="595">
        <f t="shared" si="0"/>
        <v>0</v>
      </c>
      <c r="E16" s="589">
        <f t="shared" si="0"/>
        <v>0</v>
      </c>
      <c r="F16" s="469">
        <v>0</v>
      </c>
      <c r="G16" s="469">
        <v>0</v>
      </c>
      <c r="H16" s="469">
        <v>0</v>
      </c>
      <c r="I16" s="469">
        <v>0</v>
      </c>
      <c r="J16" s="469">
        <v>0</v>
      </c>
      <c r="K16" s="469">
        <v>0</v>
      </c>
      <c r="L16" s="469">
        <v>0</v>
      </c>
      <c r="M16" s="469">
        <v>0</v>
      </c>
      <c r="N16" s="469">
        <v>0</v>
      </c>
      <c r="O16" s="469">
        <v>0</v>
      </c>
      <c r="P16" s="469">
        <v>0</v>
      </c>
      <c r="Q16" s="469">
        <v>0</v>
      </c>
      <c r="R16" s="469">
        <v>0</v>
      </c>
      <c r="S16" s="469">
        <v>0</v>
      </c>
    </row>
    <row r="17" spans="1:41" x14ac:dyDescent="0.35">
      <c r="A17" s="453" t="s">
        <v>1837</v>
      </c>
      <c r="B17" s="453"/>
      <c r="C17" s="582">
        <f t="shared" si="0"/>
        <v>3.1215972309680757E-3</v>
      </c>
      <c r="D17" s="595">
        <f t="shared" si="0"/>
        <v>5.2062905002901345E-3</v>
      </c>
      <c r="E17" s="589">
        <f t="shared" si="0"/>
        <v>1.9451148867743512E-3</v>
      </c>
      <c r="F17" s="469">
        <v>0</v>
      </c>
      <c r="G17" s="469">
        <v>0</v>
      </c>
      <c r="H17" s="469">
        <v>0</v>
      </c>
      <c r="I17" s="469">
        <v>0</v>
      </c>
      <c r="J17" s="469">
        <v>0</v>
      </c>
      <c r="K17" s="469">
        <v>0</v>
      </c>
      <c r="L17" s="469">
        <v>0</v>
      </c>
      <c r="M17" s="469">
        <v>0</v>
      </c>
      <c r="N17" s="469">
        <v>2.385E-2</v>
      </c>
      <c r="O17" s="469">
        <v>7.3410000000000003E-2</v>
      </c>
      <c r="P17" s="469">
        <v>0</v>
      </c>
      <c r="Q17" s="469">
        <v>0</v>
      </c>
      <c r="R17" s="469">
        <v>7.2399999999999999E-3</v>
      </c>
      <c r="S17" s="469">
        <v>0</v>
      </c>
    </row>
    <row r="18" spans="1:41" x14ac:dyDescent="0.35">
      <c r="A18" s="446" t="s">
        <v>1840</v>
      </c>
      <c r="B18" s="453"/>
      <c r="C18" s="582">
        <f t="shared" si="0"/>
        <v>1.3836369012250271E-3</v>
      </c>
      <c r="D18" s="595">
        <f t="shared" si="0"/>
        <v>1.1900104604601362E-3</v>
      </c>
      <c r="E18" s="589">
        <f t="shared" si="0"/>
        <v>1.4929086546677029E-3</v>
      </c>
      <c r="F18" s="469">
        <v>0</v>
      </c>
      <c r="G18" s="469">
        <v>0</v>
      </c>
      <c r="H18" s="469">
        <v>0</v>
      </c>
      <c r="I18" s="469">
        <v>0</v>
      </c>
      <c r="J18" s="469">
        <v>0</v>
      </c>
      <c r="K18" s="469">
        <v>7.62E-3</v>
      </c>
      <c r="L18" s="469">
        <v>6.2899999999999996E-3</v>
      </c>
      <c r="M18" s="469">
        <v>6.5199999999999998E-3</v>
      </c>
      <c r="N18" s="469">
        <v>0</v>
      </c>
      <c r="O18" s="469">
        <v>0</v>
      </c>
      <c r="P18" s="469">
        <v>0</v>
      </c>
      <c r="Q18" s="469">
        <v>0</v>
      </c>
      <c r="R18" s="469">
        <v>0</v>
      </c>
      <c r="S18" s="469">
        <v>0</v>
      </c>
    </row>
    <row r="19" spans="1:41" x14ac:dyDescent="0.35">
      <c r="A19" s="446" t="s">
        <v>1843</v>
      </c>
      <c r="B19" s="453"/>
      <c r="C19" s="582">
        <f t="shared" si="0"/>
        <v>3.6262973111778514E-3</v>
      </c>
      <c r="D19" s="595">
        <f t="shared" si="0"/>
        <v>1.276951055050816E-3</v>
      </c>
      <c r="E19" s="589">
        <f t="shared" si="0"/>
        <v>4.9521347527837923E-3</v>
      </c>
      <c r="F19" s="469">
        <v>0</v>
      </c>
      <c r="G19" s="469">
        <v>6.6899999999999998E-3</v>
      </c>
      <c r="H19" s="469">
        <v>0</v>
      </c>
      <c r="I19" s="469">
        <v>0</v>
      </c>
      <c r="J19" s="469">
        <v>0</v>
      </c>
      <c r="K19" s="469">
        <v>0</v>
      </c>
      <c r="L19" s="469">
        <v>0</v>
      </c>
      <c r="M19" s="469">
        <v>0</v>
      </c>
      <c r="N19" s="469">
        <v>0</v>
      </c>
      <c r="O19" s="469">
        <v>0</v>
      </c>
      <c r="P19" s="469">
        <v>2.1739999999999999E-2</v>
      </c>
      <c r="Q19" s="469">
        <v>8.2000000000000007E-3</v>
      </c>
      <c r="R19" s="469">
        <v>0</v>
      </c>
      <c r="S19" s="469">
        <v>0</v>
      </c>
    </row>
    <row r="20" spans="1:41" x14ac:dyDescent="0.35">
      <c r="A20" s="453" t="s">
        <v>1845</v>
      </c>
      <c r="B20" s="453"/>
      <c r="C20" s="582">
        <f t="shared" si="0"/>
        <v>7.3157960563037189E-3</v>
      </c>
      <c r="D20" s="595">
        <f t="shared" si="0"/>
        <v>1.5540038464426951E-2</v>
      </c>
      <c r="E20" s="589">
        <f t="shared" si="0"/>
        <v>2.6745012769174036E-3</v>
      </c>
      <c r="F20" s="469">
        <v>3.4880000000000001E-2</v>
      </c>
      <c r="G20" s="469">
        <v>1.7080000000000001E-2</v>
      </c>
      <c r="H20" s="469">
        <v>0</v>
      </c>
      <c r="I20" s="469">
        <v>4.9020000000000001E-2</v>
      </c>
      <c r="J20" s="469">
        <v>0</v>
      </c>
      <c r="K20" s="469">
        <v>0</v>
      </c>
      <c r="L20" s="469">
        <v>0</v>
      </c>
      <c r="M20" s="469">
        <v>0</v>
      </c>
      <c r="N20" s="469">
        <v>0</v>
      </c>
      <c r="O20" s="469">
        <v>0</v>
      </c>
      <c r="P20" s="469">
        <v>0</v>
      </c>
      <c r="Q20" s="469">
        <v>0</v>
      </c>
      <c r="R20" s="469">
        <v>0</v>
      </c>
      <c r="S20" s="469">
        <v>1.9539999999999998E-2</v>
      </c>
    </row>
    <row r="21" spans="1:41" s="3" customFormat="1" x14ac:dyDescent="0.35">
      <c r="A21" s="454" t="s">
        <v>1853</v>
      </c>
      <c r="B21" s="454"/>
      <c r="C21" s="581">
        <f t="shared" si="0"/>
        <v>0.2658590440970639</v>
      </c>
      <c r="D21" s="594">
        <f t="shared" si="0"/>
        <v>0.37534517449267263</v>
      </c>
      <c r="E21" s="588">
        <f t="shared" si="0"/>
        <v>0.20407129755418091</v>
      </c>
      <c r="F21" s="466">
        <v>0.53688999999999998</v>
      </c>
      <c r="G21" s="466">
        <v>0.45433999999999997</v>
      </c>
      <c r="H21" s="466">
        <v>0.44378999999999996</v>
      </c>
      <c r="I21" s="466">
        <v>0.49263000000000001</v>
      </c>
      <c r="J21" s="466">
        <v>0.21416000000000002</v>
      </c>
      <c r="K21" s="466">
        <v>0.21666999999999997</v>
      </c>
      <c r="L21" s="466">
        <v>0.31895000000000007</v>
      </c>
      <c r="M21" s="466">
        <v>7.4580000000000007E-2</v>
      </c>
      <c r="N21" s="466">
        <v>0.13263</v>
      </c>
      <c r="O21" s="466">
        <v>0.26912000000000003</v>
      </c>
      <c r="P21" s="466">
        <v>0.15155000000000002</v>
      </c>
      <c r="Q21" s="466">
        <v>0.40647</v>
      </c>
      <c r="R21" s="466">
        <v>0.17925000000000002</v>
      </c>
      <c r="S21" s="466">
        <v>0.19797000000000001</v>
      </c>
    </row>
    <row r="22" spans="1:41" s="213" customFormat="1" x14ac:dyDescent="0.35">
      <c r="A22" s="567" t="s">
        <v>1855</v>
      </c>
      <c r="B22" s="491"/>
      <c r="C22" s="583">
        <f t="shared" ca="1" si="0"/>
        <v>3.0270035217564606E-2</v>
      </c>
      <c r="D22" s="596">
        <f t="shared" ca="1" si="0"/>
        <v>5.0731629099997899E-2</v>
      </c>
      <c r="E22" s="590">
        <f t="shared" ca="1" si="0"/>
        <v>1.872267508982095E-2</v>
      </c>
      <c r="F22" s="496">
        <f ca="1">Clothes!F469</f>
        <v>3.2140000000000002E-2</v>
      </c>
      <c r="G22" s="496">
        <f ca="1">Clothes!G469</f>
        <v>2.3769999999999999E-2</v>
      </c>
      <c r="H22" s="496">
        <f ca="1">Clothes!H469</f>
        <v>9.6949999999999995E-2</v>
      </c>
      <c r="I22" s="496">
        <f ca="1">Clothes!I469</f>
        <v>9.1139999999999999E-2</v>
      </c>
      <c r="J22" s="496">
        <f ca="1">Clothes!J469</f>
        <v>5.611E-2</v>
      </c>
      <c r="K22" s="496">
        <f ca="1">Clothes!K469</f>
        <v>4.0419999999999998E-2</v>
      </c>
      <c r="L22" s="496">
        <f ca="1">Clothes!L469</f>
        <v>7.467E-2</v>
      </c>
      <c r="M22" s="496">
        <f ca="1">Clothes!M469</f>
        <v>0</v>
      </c>
      <c r="N22" s="496">
        <f ca="1">Clothes!N469</f>
        <v>0</v>
      </c>
      <c r="O22" s="496">
        <f ca="1">Clothes!O469</f>
        <v>0</v>
      </c>
      <c r="P22" s="496">
        <f ca="1">Clothes!P469</f>
        <v>3.3610000000000001E-2</v>
      </c>
      <c r="Q22" s="496">
        <f ca="1">Clothes!Q469</f>
        <v>4.4040000000000003E-2</v>
      </c>
      <c r="R22" s="496">
        <f ca="1">Clothes!R469</f>
        <v>0</v>
      </c>
      <c r="S22" s="496">
        <f ca="1">Clothes!S469</f>
        <v>3.0200000000000001E-2</v>
      </c>
      <c r="T22" s="3"/>
      <c r="U22" s="3"/>
      <c r="V22" s="3"/>
      <c r="W22" s="3"/>
      <c r="X22" s="3"/>
      <c r="Y22" s="3"/>
      <c r="Z22" s="3"/>
      <c r="AA22" s="3"/>
      <c r="AB22" s="3"/>
      <c r="AC22" s="3"/>
      <c r="AD22" s="3"/>
      <c r="AE22" s="3"/>
      <c r="AF22" s="3"/>
      <c r="AG22" s="3"/>
      <c r="AH22" s="3"/>
      <c r="AI22" s="3"/>
      <c r="AJ22" s="3"/>
      <c r="AK22" s="3"/>
      <c r="AL22" s="3"/>
      <c r="AM22" s="3"/>
      <c r="AN22" s="3"/>
      <c r="AO22" s="3"/>
    </row>
    <row r="23" spans="1:41" x14ac:dyDescent="0.35">
      <c r="A23" s="567" t="s">
        <v>1887</v>
      </c>
      <c r="B23" s="461"/>
      <c r="C23" s="583">
        <f t="shared" ca="1" si="0"/>
        <v>2.5917466888192676E-2</v>
      </c>
      <c r="D23" s="596">
        <f t="shared" ca="1" si="0"/>
        <v>4.4724510178688739E-2</v>
      </c>
      <c r="E23" s="590">
        <f t="shared" ca="1" si="0"/>
        <v>1.5303841035718423E-2</v>
      </c>
      <c r="F23" s="496">
        <f ca="1">Clothes!F470</f>
        <v>8.9230000000000004E-2</v>
      </c>
      <c r="G23" s="496">
        <f ca="1">Clothes!G470</f>
        <v>3.3079999999999998E-2</v>
      </c>
      <c r="H23" s="496">
        <f ca="1">Clothes!H470</f>
        <v>2.69E-2</v>
      </c>
      <c r="I23" s="496">
        <f ca="1">Clothes!I470</f>
        <v>9.8019999999999996E-2</v>
      </c>
      <c r="J23" s="496">
        <f ca="1">Clothes!J470</f>
        <v>3.789E-2</v>
      </c>
      <c r="K23" s="496">
        <f ca="1">Clothes!K470</f>
        <v>3.005E-2</v>
      </c>
      <c r="L23" s="496">
        <f ca="1">Clothes!L470</f>
        <v>0</v>
      </c>
      <c r="M23" s="496">
        <f ca="1">Clothes!M470</f>
        <v>0</v>
      </c>
      <c r="N23" s="496">
        <f ca="1">Clothes!N470</f>
        <v>2.385E-2</v>
      </c>
      <c r="O23" s="496">
        <f ca="1">Clothes!O470</f>
        <v>0</v>
      </c>
      <c r="P23" s="496">
        <f ca="1">Clothes!P470</f>
        <v>8.5000000000000006E-3</v>
      </c>
      <c r="Q23" s="496">
        <f ca="1">Clothes!Q470</f>
        <v>1.6400000000000001E-2</v>
      </c>
      <c r="R23" s="496">
        <f ca="1">Clothes!R470</f>
        <v>3.8899999999999997E-2</v>
      </c>
      <c r="S23" s="496">
        <f ca="1">Clothes!S470</f>
        <v>0</v>
      </c>
    </row>
    <row r="24" spans="1:41" x14ac:dyDescent="0.35">
      <c r="A24" s="567" t="s">
        <v>1888</v>
      </c>
      <c r="B24" s="461"/>
      <c r="C24" s="583">
        <f t="shared" ca="1" si="0"/>
        <v>0.17191294681677141</v>
      </c>
      <c r="D24" s="596">
        <f t="shared" ca="1" si="0"/>
        <v>0.21384222745650486</v>
      </c>
      <c r="E24" s="590">
        <f t="shared" ca="1" si="0"/>
        <v>0.14825044494980275</v>
      </c>
      <c r="F24" s="496">
        <f ca="1">Clothes!F471</f>
        <v>0.32940000000000003</v>
      </c>
      <c r="G24" s="496">
        <f ca="1">Clothes!G471</f>
        <v>0.34061999999999998</v>
      </c>
      <c r="H24" s="496">
        <f ca="1">Clothes!H471</f>
        <v>0.2722</v>
      </c>
      <c r="I24" s="496">
        <f ca="1">Clothes!I471</f>
        <v>0.21267</v>
      </c>
      <c r="J24" s="496">
        <f ca="1">Clothes!J471</f>
        <v>7.7740000000000004E-2</v>
      </c>
      <c r="K24" s="496">
        <f ca="1">Clothes!K471</f>
        <v>0.10091</v>
      </c>
      <c r="L24" s="496">
        <f ca="1">Clothes!L471</f>
        <v>0.14824999999999999</v>
      </c>
      <c r="M24" s="496">
        <f ca="1">Clothes!M471</f>
        <v>3.9899999999999998E-2</v>
      </c>
      <c r="N24" s="496">
        <f ca="1">Clothes!N471</f>
        <v>5.1799999999999999E-2</v>
      </c>
      <c r="O24" s="496">
        <f ca="1">Clothes!O471</f>
        <v>0.21695</v>
      </c>
      <c r="P24" s="496">
        <f ca="1">Clothes!P471</f>
        <v>0.10094</v>
      </c>
      <c r="Q24" s="496">
        <f ca="1">Clothes!Q471</f>
        <v>0.30245</v>
      </c>
      <c r="R24" s="496">
        <f ca="1">Clothes!R471</f>
        <v>0.13311000000000001</v>
      </c>
      <c r="S24" s="496">
        <f ca="1">Clothes!S471</f>
        <v>0.16012000000000001</v>
      </c>
    </row>
    <row r="25" spans="1:41" x14ac:dyDescent="0.35">
      <c r="A25" s="567" t="s">
        <v>1858</v>
      </c>
      <c r="B25" s="461"/>
      <c r="C25" s="583">
        <f t="shared" ca="1" si="0"/>
        <v>1.0292146082122797E-2</v>
      </c>
      <c r="D25" s="596">
        <f t="shared" ca="1" si="0"/>
        <v>1.4458649237989478E-2</v>
      </c>
      <c r="E25" s="590">
        <f t="shared" ca="1" si="0"/>
        <v>7.9408086110239178E-3</v>
      </c>
      <c r="F25" s="496">
        <f ca="1">Clothes!F472</f>
        <v>3.8629999999999998E-2</v>
      </c>
      <c r="G25" s="496">
        <f ca="1">Clothes!G472</f>
        <v>6.6899999999999998E-3</v>
      </c>
      <c r="H25" s="496">
        <f ca="1">Clothes!H472</f>
        <v>4.0189999999999997E-2</v>
      </c>
      <c r="I25" s="496">
        <f ca="1">Clothes!I472</f>
        <v>2.4510000000000001E-2</v>
      </c>
      <c r="J25" s="496">
        <f ca="1">Clothes!J472</f>
        <v>0</v>
      </c>
      <c r="K25" s="496">
        <f ca="1">Clothes!K472</f>
        <v>0</v>
      </c>
      <c r="L25" s="496">
        <f ca="1">Clothes!L472</f>
        <v>0</v>
      </c>
      <c r="M25" s="496">
        <f ca="1">Clothes!M472</f>
        <v>3.4680000000000002E-2</v>
      </c>
      <c r="N25" s="496">
        <f ca="1">Clothes!N472</f>
        <v>0</v>
      </c>
      <c r="O25" s="496">
        <f ca="1">Clothes!O472</f>
        <v>0</v>
      </c>
      <c r="P25" s="496">
        <f ca="1">Clothes!P472</f>
        <v>0</v>
      </c>
      <c r="Q25" s="496">
        <f ca="1">Clothes!Q472</f>
        <v>0</v>
      </c>
      <c r="R25" s="496">
        <f ca="1">Clothes!R472</f>
        <v>0</v>
      </c>
      <c r="S25" s="496">
        <f ca="1">Clothes!S472</f>
        <v>0</v>
      </c>
    </row>
    <row r="26" spans="1:41" x14ac:dyDescent="0.35">
      <c r="A26" s="567" t="s">
        <v>1860</v>
      </c>
      <c r="B26" s="461"/>
      <c r="C26" s="583">
        <f t="shared" ca="1" si="0"/>
        <v>1.711860333735302E-2</v>
      </c>
      <c r="D26" s="596">
        <f t="shared" ca="1" si="0"/>
        <v>2.290422425106043E-2</v>
      </c>
      <c r="E26" s="590">
        <f t="shared" ca="1" si="0"/>
        <v>1.3853527867814869E-2</v>
      </c>
      <c r="F26" s="496">
        <f ca="1">Clothes!F473</f>
        <v>4.7489999999999997E-2</v>
      </c>
      <c r="G26" s="496">
        <f ca="1">Clothes!G473</f>
        <v>5.0180000000000002E-2</v>
      </c>
      <c r="H26" s="496">
        <f ca="1">Clothes!H473</f>
        <v>7.5500000000000003E-3</v>
      </c>
      <c r="I26" s="496">
        <f ca="1">Clothes!I473</f>
        <v>3.3320000000000002E-2</v>
      </c>
      <c r="J26" s="496">
        <f ca="1">Clothes!J473</f>
        <v>7.1199999999999996E-3</v>
      </c>
      <c r="K26" s="496">
        <f ca="1">Clothes!K473</f>
        <v>7.62E-3</v>
      </c>
      <c r="L26" s="496">
        <f ca="1">Clothes!L473</f>
        <v>0</v>
      </c>
      <c r="M26" s="496">
        <f ca="1">Clothes!M473</f>
        <v>0</v>
      </c>
      <c r="N26" s="496">
        <f ca="1">Clothes!N473</f>
        <v>0</v>
      </c>
      <c r="O26" s="496">
        <f ca="1">Clothes!O473</f>
        <v>0</v>
      </c>
      <c r="P26" s="496">
        <f ca="1">Clothes!P473</f>
        <v>8.5000000000000006E-3</v>
      </c>
      <c r="Q26" s="496">
        <f ca="1">Clothes!Q473</f>
        <v>4.3580000000000001E-2</v>
      </c>
      <c r="R26" s="496">
        <f ca="1">Clothes!R473</f>
        <v>7.2399999999999999E-3</v>
      </c>
      <c r="S26" s="496">
        <f ca="1">Clothes!S473</f>
        <v>7.6499999999999997E-3</v>
      </c>
    </row>
    <row r="27" spans="1:41" x14ac:dyDescent="0.35">
      <c r="A27" s="567" t="s">
        <v>1861</v>
      </c>
      <c r="B27" s="461"/>
      <c r="C27" s="583">
        <f t="shared" ca="1" si="0"/>
        <v>0</v>
      </c>
      <c r="D27" s="596">
        <f t="shared" ca="1" si="0"/>
        <v>0</v>
      </c>
      <c r="E27" s="590">
        <f t="shared" ca="1" si="0"/>
        <v>0</v>
      </c>
      <c r="F27" s="496">
        <f ca="1">Clothes!F474</f>
        <v>0</v>
      </c>
      <c r="G27" s="496">
        <f ca="1">Clothes!G474</f>
        <v>0</v>
      </c>
      <c r="H27" s="496">
        <f ca="1">Clothes!H474</f>
        <v>0</v>
      </c>
      <c r="I27" s="496">
        <f ca="1">Clothes!I474</f>
        <v>0</v>
      </c>
      <c r="J27" s="496">
        <f ca="1">Clothes!J474</f>
        <v>0</v>
      </c>
      <c r="K27" s="496">
        <f ca="1">Clothes!K474</f>
        <v>0</v>
      </c>
      <c r="L27" s="496">
        <f ca="1">Clothes!L474</f>
        <v>0</v>
      </c>
      <c r="M27" s="496">
        <f ca="1">Clothes!M474</f>
        <v>0</v>
      </c>
      <c r="N27" s="496">
        <f ca="1">Clothes!N474</f>
        <v>0</v>
      </c>
      <c r="O27" s="496">
        <f ca="1">Clothes!O474</f>
        <v>0</v>
      </c>
      <c r="P27" s="496">
        <f ca="1">Clothes!P474</f>
        <v>0</v>
      </c>
      <c r="Q27" s="496">
        <f ca="1">Clothes!Q474</f>
        <v>0</v>
      </c>
      <c r="R27" s="496">
        <f ca="1">Clothes!R474</f>
        <v>0</v>
      </c>
      <c r="S27" s="496">
        <f ca="1">Clothes!S474</f>
        <v>0</v>
      </c>
    </row>
    <row r="28" spans="1:41" x14ac:dyDescent="0.35">
      <c r="A28" s="567" t="s">
        <v>2365</v>
      </c>
      <c r="B28" s="461"/>
      <c r="C28" s="583">
        <f ca="1">C92/C$115</f>
        <v>0</v>
      </c>
      <c r="D28" s="596">
        <f ca="1">D92/D$115</f>
        <v>0</v>
      </c>
      <c r="E28" s="590">
        <f ca="1">E92/E$115</f>
        <v>0</v>
      </c>
      <c r="F28" s="496">
        <f ca="1">Clothes!F475</f>
        <v>0</v>
      </c>
      <c r="G28" s="496">
        <f ca="1">Clothes!G475</f>
        <v>0</v>
      </c>
      <c r="H28" s="496">
        <f ca="1">Clothes!H475</f>
        <v>0</v>
      </c>
      <c r="I28" s="496">
        <f ca="1">Clothes!I475</f>
        <v>0</v>
      </c>
      <c r="J28" s="496">
        <f ca="1">Clothes!J475</f>
        <v>0</v>
      </c>
      <c r="K28" s="496">
        <f ca="1">Clothes!K475</f>
        <v>0</v>
      </c>
      <c r="L28" s="496">
        <f ca="1">Clothes!L475</f>
        <v>0</v>
      </c>
      <c r="M28" s="496">
        <f ca="1">Clothes!M475</f>
        <v>0</v>
      </c>
      <c r="N28" s="496">
        <f ca="1">Clothes!N475</f>
        <v>0</v>
      </c>
      <c r="O28" s="496">
        <f ca="1">Clothes!O475</f>
        <v>0</v>
      </c>
      <c r="P28" s="496">
        <f ca="1">Clothes!P475</f>
        <v>0</v>
      </c>
      <c r="Q28" s="496">
        <f ca="1">Clothes!Q475</f>
        <v>0</v>
      </c>
      <c r="R28" s="496">
        <f ca="1">Clothes!R475</f>
        <v>0</v>
      </c>
      <c r="S28" s="496">
        <f ca="1">Clothes!S475</f>
        <v>0</v>
      </c>
    </row>
    <row r="29" spans="1:41" x14ac:dyDescent="0.35">
      <c r="A29" s="567" t="s">
        <v>2366</v>
      </c>
      <c r="B29" s="461"/>
      <c r="C29" s="583">
        <f ca="1">C92/C$115</f>
        <v>0</v>
      </c>
      <c r="D29" s="596">
        <f ca="1">D92/D$115</f>
        <v>0</v>
      </c>
      <c r="E29" s="590">
        <f ca="1">E92/E$115</f>
        <v>0</v>
      </c>
      <c r="F29" s="496">
        <f ca="1">Clothes!F476</f>
        <v>0</v>
      </c>
      <c r="G29" s="496">
        <f ca="1">Clothes!G476</f>
        <v>0</v>
      </c>
      <c r="H29" s="496">
        <f ca="1">Clothes!H476</f>
        <v>0</v>
      </c>
      <c r="I29" s="496">
        <f ca="1">Clothes!I476</f>
        <v>0</v>
      </c>
      <c r="J29" s="496">
        <f ca="1">Clothes!J476</f>
        <v>0</v>
      </c>
      <c r="K29" s="496">
        <f ca="1">Clothes!K476</f>
        <v>0</v>
      </c>
      <c r="L29" s="496">
        <f ca="1">Clothes!L476</f>
        <v>0</v>
      </c>
      <c r="M29" s="496">
        <f ca="1">Clothes!M476</f>
        <v>0</v>
      </c>
      <c r="N29" s="496">
        <f ca="1">Clothes!N476</f>
        <v>0</v>
      </c>
      <c r="O29" s="496">
        <f ca="1">Clothes!O476</f>
        <v>0</v>
      </c>
      <c r="P29" s="496">
        <f ca="1">Clothes!P476</f>
        <v>0</v>
      </c>
      <c r="Q29" s="496">
        <f ca="1">Clothes!Q476</f>
        <v>0</v>
      </c>
      <c r="R29" s="496">
        <f ca="1">Clothes!R476</f>
        <v>0</v>
      </c>
      <c r="S29" s="496">
        <f ca="1">Clothes!S476</f>
        <v>0</v>
      </c>
    </row>
    <row r="30" spans="1:41" x14ac:dyDescent="0.35">
      <c r="A30" s="567" t="s">
        <v>1862</v>
      </c>
      <c r="B30" s="461"/>
      <c r="C30" s="583">
        <f t="shared" ref="C30:E49" ca="1" si="1">C93/C$115</f>
        <v>2.7030757614981953E-3</v>
      </c>
      <c r="D30" s="596">
        <f t="shared" ca="1" si="1"/>
        <v>7.4928491688711412E-3</v>
      </c>
      <c r="E30" s="590">
        <f t="shared" ca="1" si="1"/>
        <v>0</v>
      </c>
      <c r="F30" s="496">
        <f ca="1">Clothes!F477</f>
        <v>0</v>
      </c>
      <c r="G30" s="496">
        <f ca="1">Clothes!G477</f>
        <v>0</v>
      </c>
      <c r="H30" s="496">
        <f ca="1">Clothes!H477</f>
        <v>0</v>
      </c>
      <c r="I30" s="496">
        <f ca="1">Clothes!I477</f>
        <v>0</v>
      </c>
      <c r="J30" s="496">
        <f ca="1">Clothes!J477</f>
        <v>7.1199999999999996E-3</v>
      </c>
      <c r="K30" s="496">
        <f ca="1">Clothes!K477</f>
        <v>0</v>
      </c>
      <c r="L30" s="496">
        <f ca="1">Clothes!L477</f>
        <v>2.4850000000000001E-2</v>
      </c>
      <c r="M30" s="496">
        <f ca="1">Clothes!M477</f>
        <v>0</v>
      </c>
      <c r="N30" s="496">
        <f ca="1">Clothes!N477</f>
        <v>4.7669999999999997E-2</v>
      </c>
      <c r="O30" s="496">
        <f ca="1">Clothes!O477</f>
        <v>0</v>
      </c>
      <c r="P30" s="496">
        <f ca="1">Clothes!P477</f>
        <v>0</v>
      </c>
      <c r="Q30" s="496">
        <f ca="1">Clothes!Q477</f>
        <v>0</v>
      </c>
      <c r="R30" s="496">
        <f ca="1">Clothes!R477</f>
        <v>0</v>
      </c>
      <c r="S30" s="496">
        <f ca="1">Clothes!S477</f>
        <v>0</v>
      </c>
    </row>
    <row r="31" spans="1:41" s="212" customFormat="1" x14ac:dyDescent="0.35">
      <c r="A31" s="567" t="s">
        <v>1863</v>
      </c>
      <c r="B31" s="491"/>
      <c r="C31" s="583">
        <f t="shared" ca="1" si="1"/>
        <v>0</v>
      </c>
      <c r="D31" s="596">
        <f t="shared" ca="1" si="1"/>
        <v>0</v>
      </c>
      <c r="E31" s="590">
        <f t="shared" ca="1" si="1"/>
        <v>0</v>
      </c>
      <c r="F31" s="496">
        <f ca="1">Clothes!F478</f>
        <v>0</v>
      </c>
      <c r="G31" s="496">
        <f ca="1">Clothes!G478</f>
        <v>0</v>
      </c>
      <c r="H31" s="496">
        <f ca="1">Clothes!H478</f>
        <v>0</v>
      </c>
      <c r="I31" s="496">
        <f ca="1">Clothes!I478</f>
        <v>0</v>
      </c>
      <c r="J31" s="496">
        <f ca="1">Clothes!J478</f>
        <v>0</v>
      </c>
      <c r="K31" s="496">
        <f ca="1">Clothes!K478</f>
        <v>0</v>
      </c>
      <c r="L31" s="496">
        <f ca="1">Clothes!L478</f>
        <v>0</v>
      </c>
      <c r="M31" s="496">
        <f ca="1">Clothes!M478</f>
        <v>0</v>
      </c>
      <c r="N31" s="496">
        <f ca="1">Clothes!N478</f>
        <v>0</v>
      </c>
      <c r="O31" s="496">
        <f ca="1">Clothes!O478</f>
        <v>0</v>
      </c>
      <c r="P31" s="496">
        <f ca="1">Clothes!P478</f>
        <v>0</v>
      </c>
      <c r="Q31" s="496">
        <f ca="1">Clothes!Q478</f>
        <v>0</v>
      </c>
      <c r="R31" s="496">
        <f ca="1">Clothes!R478</f>
        <v>0</v>
      </c>
      <c r="S31" s="496">
        <f ca="1">Clothes!S478</f>
        <v>0</v>
      </c>
      <c r="T31" s="3"/>
      <c r="U31" s="3"/>
      <c r="V31" s="3"/>
      <c r="W31" s="3"/>
      <c r="X31" s="3"/>
      <c r="Y31" s="3"/>
      <c r="Z31" s="3"/>
      <c r="AA31" s="3"/>
      <c r="AB31" s="3"/>
      <c r="AC31" s="3"/>
      <c r="AD31" s="3"/>
      <c r="AE31" s="3"/>
      <c r="AF31" s="3"/>
      <c r="AG31" s="3"/>
      <c r="AH31" s="3"/>
      <c r="AI31" s="3"/>
      <c r="AJ31" s="3"/>
      <c r="AK31" s="3"/>
      <c r="AL31" s="3"/>
      <c r="AM31" s="3"/>
      <c r="AN31" s="3"/>
      <c r="AO31" s="3"/>
    </row>
    <row r="32" spans="1:41" x14ac:dyDescent="0.35">
      <c r="A32" s="567" t="s">
        <v>1889</v>
      </c>
      <c r="B32" s="461"/>
      <c r="C32" s="583">
        <f t="shared" ca="1" si="1"/>
        <v>6.907152721663954E-3</v>
      </c>
      <c r="D32" s="596">
        <f t="shared" ca="1" si="1"/>
        <v>1.9146430990561916E-2</v>
      </c>
      <c r="E32" s="590">
        <f t="shared" ca="1" si="1"/>
        <v>0</v>
      </c>
      <c r="F32" s="496">
        <f ca="1">Clothes!F479</f>
        <v>0</v>
      </c>
      <c r="G32" s="496">
        <f ca="1">Clothes!G479</f>
        <v>0</v>
      </c>
      <c r="H32" s="496">
        <f ca="1">Clothes!H479</f>
        <v>0</v>
      </c>
      <c r="I32" s="496">
        <f ca="1">Clothes!I479</f>
        <v>3.2969999999999999E-2</v>
      </c>
      <c r="J32" s="496">
        <f ca="1">Clothes!J479</f>
        <v>2.818E-2</v>
      </c>
      <c r="K32" s="496">
        <f ca="1">Clothes!K479</f>
        <v>3.005E-2</v>
      </c>
      <c r="L32" s="496">
        <f ca="1">Clothes!L479</f>
        <v>6.4890000000000003E-2</v>
      </c>
      <c r="M32" s="496">
        <f ca="1">Clothes!M479</f>
        <v>0</v>
      </c>
      <c r="N32" s="496">
        <f ca="1">Clothes!N479</f>
        <v>0</v>
      </c>
      <c r="O32" s="496">
        <f ca="1">Clothes!O479</f>
        <v>5.2170000000000001E-2</v>
      </c>
      <c r="P32" s="496">
        <f ca="1">Clothes!P479</f>
        <v>0</v>
      </c>
      <c r="Q32" s="496">
        <f ca="1">Clothes!Q479</f>
        <v>0</v>
      </c>
      <c r="R32" s="496">
        <f ca="1">Clothes!R479</f>
        <v>0</v>
      </c>
      <c r="S32" s="496">
        <f ca="1">Clothes!S479</f>
        <v>0</v>
      </c>
    </row>
    <row r="33" spans="1:41" x14ac:dyDescent="0.35">
      <c r="A33" s="567" t="s">
        <v>1890</v>
      </c>
      <c r="B33" s="461"/>
      <c r="C33" s="583">
        <f t="shared" ca="1" si="1"/>
        <v>0</v>
      </c>
      <c r="D33" s="596">
        <f t="shared" ca="1" si="1"/>
        <v>0</v>
      </c>
      <c r="E33" s="590">
        <f t="shared" ca="1" si="1"/>
        <v>0</v>
      </c>
      <c r="F33" s="496">
        <f ca="1">Clothes!F480</f>
        <v>0</v>
      </c>
      <c r="G33" s="496">
        <f ca="1">Clothes!G480</f>
        <v>0</v>
      </c>
      <c r="H33" s="496">
        <f ca="1">Clothes!H480</f>
        <v>0</v>
      </c>
      <c r="I33" s="496">
        <f ca="1">Clothes!I480</f>
        <v>0</v>
      </c>
      <c r="J33" s="496">
        <f ca="1">Clothes!J480</f>
        <v>0</v>
      </c>
      <c r="K33" s="496">
        <f ca="1">Clothes!K480</f>
        <v>0</v>
      </c>
      <c r="L33" s="496">
        <f ca="1">Clothes!L480</f>
        <v>0</v>
      </c>
      <c r="M33" s="496">
        <f ca="1">Clothes!M480</f>
        <v>0</v>
      </c>
      <c r="N33" s="496">
        <f ca="1">Clothes!N480</f>
        <v>0</v>
      </c>
      <c r="O33" s="496">
        <f ca="1">Clothes!O480</f>
        <v>0</v>
      </c>
      <c r="P33" s="496">
        <f ca="1">Clothes!P480</f>
        <v>0</v>
      </c>
      <c r="Q33" s="496">
        <f ca="1">Clothes!Q480</f>
        <v>0</v>
      </c>
      <c r="R33" s="496">
        <f ca="1">Clothes!R480</f>
        <v>0</v>
      </c>
      <c r="S33" s="496">
        <f ca="1">Clothes!S480</f>
        <v>0</v>
      </c>
    </row>
    <row r="34" spans="1:41" x14ac:dyDescent="0.35">
      <c r="A34" s="567" t="s">
        <v>1891</v>
      </c>
      <c r="B34" s="461"/>
      <c r="C34" s="583">
        <f t="shared" ca="1" si="1"/>
        <v>2.1594700375068997E-4</v>
      </c>
      <c r="D34" s="596">
        <f t="shared" ca="1" si="1"/>
        <v>5.9859895553824661E-4</v>
      </c>
      <c r="E34" s="590">
        <f t="shared" ca="1" si="1"/>
        <v>0</v>
      </c>
      <c r="F34" s="496">
        <f ca="1">Clothes!F481</f>
        <v>0</v>
      </c>
      <c r="G34" s="496">
        <f ca="1">Clothes!G481</f>
        <v>0</v>
      </c>
      <c r="H34" s="496">
        <f ca="1">Clothes!H481</f>
        <v>0</v>
      </c>
      <c r="I34" s="496">
        <f ca="1">Clothes!I481</f>
        <v>0</v>
      </c>
      <c r="J34" s="496">
        <f ca="1">Clothes!J481</f>
        <v>0</v>
      </c>
      <c r="K34" s="496">
        <f ca="1">Clothes!K481</f>
        <v>0</v>
      </c>
      <c r="L34" s="496">
        <f ca="1">Clothes!L481</f>
        <v>6.2899999999999996E-3</v>
      </c>
      <c r="M34" s="496">
        <f ca="1">Clothes!M481</f>
        <v>0</v>
      </c>
      <c r="N34" s="496">
        <f ca="1">Clothes!N481</f>
        <v>0</v>
      </c>
      <c r="O34" s="496">
        <f ca="1">Clothes!O481</f>
        <v>0</v>
      </c>
      <c r="P34" s="496">
        <f ca="1">Clothes!P481</f>
        <v>0</v>
      </c>
      <c r="Q34" s="496">
        <f ca="1">Clothes!Q481</f>
        <v>0</v>
      </c>
      <c r="R34" s="496">
        <f ca="1">Clothes!R481</f>
        <v>0</v>
      </c>
      <c r="S34" s="496">
        <f ca="1">Clothes!S481</f>
        <v>0</v>
      </c>
    </row>
    <row r="35" spans="1:41" x14ac:dyDescent="0.35">
      <c r="A35" s="567" t="s">
        <v>1892</v>
      </c>
      <c r="B35" s="461"/>
      <c r="C35" s="583">
        <f t="shared" ca="1" si="1"/>
        <v>0</v>
      </c>
      <c r="D35" s="596">
        <f t="shared" ca="1" si="1"/>
        <v>0</v>
      </c>
      <c r="E35" s="590">
        <f t="shared" ca="1" si="1"/>
        <v>0</v>
      </c>
      <c r="F35" s="496">
        <f ca="1">Clothes!F482</f>
        <v>0</v>
      </c>
      <c r="G35" s="496">
        <f ca="1">Clothes!G482</f>
        <v>0</v>
      </c>
      <c r="H35" s="496">
        <f ca="1">Clothes!H482</f>
        <v>0</v>
      </c>
      <c r="I35" s="496">
        <f ca="1">Clothes!I482</f>
        <v>0</v>
      </c>
      <c r="J35" s="496">
        <f ca="1">Clothes!J482</f>
        <v>0</v>
      </c>
      <c r="K35" s="496">
        <f ca="1">Clothes!K482</f>
        <v>0</v>
      </c>
      <c r="L35" s="496">
        <f ca="1">Clothes!L482</f>
        <v>0</v>
      </c>
      <c r="M35" s="496">
        <f ca="1">Clothes!M482</f>
        <v>0</v>
      </c>
      <c r="N35" s="496">
        <f ca="1">Clothes!N482</f>
        <v>0</v>
      </c>
      <c r="O35" s="496">
        <f ca="1">Clothes!O482</f>
        <v>0</v>
      </c>
      <c r="P35" s="496">
        <f ca="1">Clothes!P482</f>
        <v>0</v>
      </c>
      <c r="Q35" s="496">
        <f ca="1">Clothes!Q482</f>
        <v>0</v>
      </c>
      <c r="R35" s="496">
        <f ca="1">Clothes!R482</f>
        <v>0</v>
      </c>
      <c r="S35" s="496">
        <f ca="1">Clothes!S482</f>
        <v>0</v>
      </c>
    </row>
    <row r="36" spans="1:41" x14ac:dyDescent="0.35">
      <c r="A36" s="567" t="s">
        <v>1866</v>
      </c>
      <c r="B36" s="461"/>
      <c r="C36" s="583">
        <f t="shared" ca="1" si="1"/>
        <v>0</v>
      </c>
      <c r="D36" s="596">
        <f t="shared" ca="1" si="1"/>
        <v>0</v>
      </c>
      <c r="E36" s="590">
        <f t="shared" ca="1" si="1"/>
        <v>0</v>
      </c>
      <c r="F36" s="496">
        <f ca="1">Clothes!F483</f>
        <v>0</v>
      </c>
      <c r="G36" s="496">
        <f ca="1">Clothes!G483</f>
        <v>0</v>
      </c>
      <c r="H36" s="496">
        <f ca="1">Clothes!H483</f>
        <v>0</v>
      </c>
      <c r="I36" s="496">
        <f ca="1">Clothes!I483</f>
        <v>0</v>
      </c>
      <c r="J36" s="496">
        <f ca="1">Clothes!J483</f>
        <v>0</v>
      </c>
      <c r="K36" s="496">
        <f ca="1">Clothes!K483</f>
        <v>0</v>
      </c>
      <c r="L36" s="496">
        <f ca="1">Clothes!L483</f>
        <v>0</v>
      </c>
      <c r="M36" s="496">
        <f ca="1">Clothes!M483</f>
        <v>0</v>
      </c>
      <c r="N36" s="496">
        <f ca="1">Clothes!N483</f>
        <v>0</v>
      </c>
      <c r="O36" s="496">
        <f ca="1">Clothes!O483</f>
        <v>0</v>
      </c>
      <c r="P36" s="496">
        <f ca="1">Clothes!P483</f>
        <v>0</v>
      </c>
      <c r="Q36" s="496">
        <f ca="1">Clothes!Q483</f>
        <v>0</v>
      </c>
      <c r="R36" s="496">
        <f ca="1">Clothes!R483</f>
        <v>0</v>
      </c>
      <c r="S36" s="496">
        <f ca="1">Clothes!S483</f>
        <v>0</v>
      </c>
    </row>
    <row r="37" spans="1:41" x14ac:dyDescent="0.35">
      <c r="A37" s="567" t="s">
        <v>1893</v>
      </c>
      <c r="B37" s="461"/>
      <c r="C37" s="583">
        <f t="shared" ca="1" si="1"/>
        <v>0</v>
      </c>
      <c r="D37" s="596">
        <f t="shared" ca="1" si="1"/>
        <v>0</v>
      </c>
      <c r="E37" s="590">
        <f t="shared" ca="1" si="1"/>
        <v>0</v>
      </c>
      <c r="F37" s="496">
        <f ca="1">Clothes!F484</f>
        <v>0</v>
      </c>
      <c r="G37" s="496">
        <f ca="1">Clothes!G484</f>
        <v>0</v>
      </c>
      <c r="H37" s="496">
        <f ca="1">Clothes!H484</f>
        <v>0</v>
      </c>
      <c r="I37" s="496">
        <f ca="1">Clothes!I484</f>
        <v>0</v>
      </c>
      <c r="J37" s="496">
        <f ca="1">Clothes!J484</f>
        <v>0</v>
      </c>
      <c r="K37" s="496">
        <f ca="1">Clothes!K484</f>
        <v>0</v>
      </c>
      <c r="L37" s="496">
        <f ca="1">Clothes!L484</f>
        <v>0</v>
      </c>
      <c r="M37" s="496">
        <f ca="1">Clothes!M484</f>
        <v>0</v>
      </c>
      <c r="N37" s="496">
        <f ca="1">Clothes!N484</f>
        <v>0</v>
      </c>
      <c r="O37" s="496">
        <f ca="1">Clothes!O484</f>
        <v>0</v>
      </c>
      <c r="P37" s="496">
        <f ca="1">Clothes!P484</f>
        <v>0</v>
      </c>
      <c r="Q37" s="496">
        <f ca="1">Clothes!Q484</f>
        <v>0</v>
      </c>
      <c r="R37" s="496">
        <f ca="1">Clothes!R484</f>
        <v>0</v>
      </c>
      <c r="S37" s="496">
        <f ca="1">Clothes!S484</f>
        <v>0</v>
      </c>
    </row>
    <row r="38" spans="1:41" x14ac:dyDescent="0.35">
      <c r="A38" s="567" t="s">
        <v>1894</v>
      </c>
      <c r="B38" s="461"/>
      <c r="C38" s="583">
        <f t="shared" ca="1" si="1"/>
        <v>0</v>
      </c>
      <c r="D38" s="596">
        <f t="shared" ca="1" si="1"/>
        <v>0</v>
      </c>
      <c r="E38" s="590">
        <f t="shared" ca="1" si="1"/>
        <v>0</v>
      </c>
      <c r="F38" s="496">
        <f ca="1">Clothes!F485</f>
        <v>0</v>
      </c>
      <c r="G38" s="496">
        <f ca="1">Clothes!G485</f>
        <v>0</v>
      </c>
      <c r="H38" s="496">
        <f ca="1">Clothes!H485</f>
        <v>0</v>
      </c>
      <c r="I38" s="496">
        <f ca="1">Clothes!I485</f>
        <v>0</v>
      </c>
      <c r="J38" s="496">
        <f ca="1">Clothes!J485</f>
        <v>0</v>
      </c>
      <c r="K38" s="496">
        <f ca="1">Clothes!K485</f>
        <v>0</v>
      </c>
      <c r="L38" s="496">
        <f ca="1">Clothes!L485</f>
        <v>0</v>
      </c>
      <c r="M38" s="496">
        <f ca="1">Clothes!M485</f>
        <v>0</v>
      </c>
      <c r="N38" s="496">
        <f ca="1">Clothes!N485</f>
        <v>0</v>
      </c>
      <c r="O38" s="496">
        <f ca="1">Clothes!O485</f>
        <v>0</v>
      </c>
      <c r="P38" s="496">
        <f ca="1">Clothes!P485</f>
        <v>0</v>
      </c>
      <c r="Q38" s="496">
        <f ca="1">Clothes!Q485</f>
        <v>0</v>
      </c>
      <c r="R38" s="496">
        <f ca="1">Clothes!R485</f>
        <v>0</v>
      </c>
      <c r="S38" s="496">
        <f ca="1">Clothes!S485</f>
        <v>0</v>
      </c>
    </row>
    <row r="39" spans="1:41" s="407" customFormat="1" x14ac:dyDescent="0.35">
      <c r="A39" s="567" t="s">
        <v>1895</v>
      </c>
      <c r="B39" s="491"/>
      <c r="C39" s="583">
        <f t="shared" ca="1" si="1"/>
        <v>5.2167026814659771E-4</v>
      </c>
      <c r="D39" s="596">
        <f t="shared" ca="1" si="1"/>
        <v>1.446055153459904E-3</v>
      </c>
      <c r="E39" s="590">
        <f t="shared" ca="1" si="1"/>
        <v>0</v>
      </c>
      <c r="F39" s="496">
        <f ca="1">Clothes!F486</f>
        <v>0</v>
      </c>
      <c r="G39" s="496">
        <f ca="1">Clothes!G486</f>
        <v>0</v>
      </c>
      <c r="H39" s="496">
        <f ca="1">Clothes!H486</f>
        <v>0</v>
      </c>
      <c r="I39" s="496">
        <f ca="1">Clothes!I486</f>
        <v>0</v>
      </c>
      <c r="J39" s="496">
        <f ca="1">Clothes!J486</f>
        <v>0</v>
      </c>
      <c r="K39" s="496">
        <f ca="1">Clothes!K486</f>
        <v>7.62E-3</v>
      </c>
      <c r="L39" s="496">
        <f ca="1">Clothes!L486</f>
        <v>0</v>
      </c>
      <c r="M39" s="496">
        <f ca="1">Clothes!M486</f>
        <v>0</v>
      </c>
      <c r="N39" s="496">
        <f ca="1">Clothes!N486</f>
        <v>9.3100000000000006E-3</v>
      </c>
      <c r="O39" s="496">
        <f ca="1">Clothes!O486</f>
        <v>0</v>
      </c>
      <c r="P39" s="496">
        <f ca="1">Clothes!P486</f>
        <v>0</v>
      </c>
      <c r="Q39" s="496">
        <f ca="1">Clothes!Q486</f>
        <v>0</v>
      </c>
      <c r="R39" s="496">
        <f ca="1">Clothes!R486</f>
        <v>0</v>
      </c>
      <c r="S39" s="496">
        <f ca="1">Clothes!S486</f>
        <v>0</v>
      </c>
      <c r="T39" s="3"/>
      <c r="U39" s="3"/>
      <c r="V39" s="3"/>
      <c r="W39" s="3"/>
      <c r="X39" s="3"/>
      <c r="Y39" s="3"/>
      <c r="Z39" s="3"/>
      <c r="AA39" s="3"/>
      <c r="AB39" s="3"/>
      <c r="AC39" s="3"/>
      <c r="AD39" s="3"/>
      <c r="AE39" s="3"/>
      <c r="AF39" s="3"/>
      <c r="AG39" s="3"/>
      <c r="AH39" s="3"/>
      <c r="AI39" s="3"/>
      <c r="AJ39" s="3"/>
      <c r="AK39" s="3"/>
      <c r="AL39" s="3"/>
      <c r="AM39" s="3"/>
      <c r="AN39" s="3"/>
      <c r="AO39" s="3"/>
    </row>
    <row r="40" spans="1:41" x14ac:dyDescent="0.35">
      <c r="A40" s="485" t="s">
        <v>1869</v>
      </c>
      <c r="B40" s="568"/>
      <c r="C40" s="580">
        <f t="shared" si="1"/>
        <v>0.36399494687383394</v>
      </c>
      <c r="D40" s="593">
        <f t="shared" si="1"/>
        <v>8.0787952643046321E-2</v>
      </c>
      <c r="E40" s="587">
        <f t="shared" si="1"/>
        <v>0.52382087108428033</v>
      </c>
      <c r="F40" s="498">
        <v>3.2140000000000002E-2</v>
      </c>
      <c r="G40" s="498">
        <v>1.338E-2</v>
      </c>
      <c r="H40" s="498">
        <v>7.0819999999999994E-2</v>
      </c>
      <c r="I40" s="498">
        <v>0.26274999999999998</v>
      </c>
      <c r="J40" s="498">
        <v>3.8309999999999997E-2</v>
      </c>
      <c r="K40" s="498">
        <v>1.9439999999999999E-2</v>
      </c>
      <c r="L40" s="498">
        <v>5.8599999999999999E-2</v>
      </c>
      <c r="M40" s="498">
        <v>0.51832</v>
      </c>
      <c r="N40" s="498">
        <v>3.3160000000000002E-2</v>
      </c>
      <c r="O40" s="498">
        <v>0.20138999999999999</v>
      </c>
      <c r="P40" s="498">
        <v>0.51842999999999995</v>
      </c>
      <c r="Q40" s="498">
        <v>0.25346000000000007</v>
      </c>
      <c r="R40" s="498">
        <v>0.70583000000000018</v>
      </c>
      <c r="S40" s="498">
        <v>0.61819000000000013</v>
      </c>
    </row>
    <row r="41" spans="1:41" x14ac:dyDescent="0.35">
      <c r="A41" s="567" t="s">
        <v>1870</v>
      </c>
      <c r="B41" s="461"/>
      <c r="C41" s="584">
        <f t="shared" si="1"/>
        <v>9.3764815122751602E-2</v>
      </c>
      <c r="D41" s="623">
        <f t="shared" si="1"/>
        <v>9.6231660717557982E-3</v>
      </c>
      <c r="E41" s="621">
        <f t="shared" si="1"/>
        <v>0.14124957749838543</v>
      </c>
      <c r="F41" s="525">
        <v>0</v>
      </c>
      <c r="G41" s="525">
        <v>0</v>
      </c>
      <c r="H41" s="525">
        <v>0</v>
      </c>
      <c r="I41" s="525">
        <v>3.3320000000000002E-2</v>
      </c>
      <c r="J41" s="525">
        <v>3.8309999999999997E-2</v>
      </c>
      <c r="K41" s="525">
        <v>0</v>
      </c>
      <c r="L41" s="525">
        <v>0</v>
      </c>
      <c r="M41" s="525">
        <v>2.579E-2</v>
      </c>
      <c r="N41" s="525">
        <v>0</v>
      </c>
      <c r="O41" s="525">
        <v>0</v>
      </c>
      <c r="P41" s="525">
        <v>0</v>
      </c>
      <c r="Q41" s="525">
        <v>8.2000000000000007E-3</v>
      </c>
      <c r="R41" s="525">
        <v>0.46934000000000009</v>
      </c>
      <c r="S41" s="525">
        <v>5.4339999999999999E-2</v>
      </c>
    </row>
    <row r="42" spans="1:41" ht="14.15" customHeight="1" x14ac:dyDescent="0.35">
      <c r="A42" s="567" t="s">
        <v>1896</v>
      </c>
      <c r="B42" s="569"/>
      <c r="C42" s="584">
        <f t="shared" si="1"/>
        <v>3.5832876887053562E-2</v>
      </c>
      <c r="D42" s="623">
        <f t="shared" si="1"/>
        <v>0</v>
      </c>
      <c r="E42" s="621">
        <f t="shared" si="1"/>
        <v>5.6054915121481808E-2</v>
      </c>
      <c r="F42" s="525">
        <v>0</v>
      </c>
      <c r="G42" s="525">
        <v>0</v>
      </c>
      <c r="H42" s="525">
        <v>0</v>
      </c>
      <c r="I42" s="525">
        <v>0</v>
      </c>
      <c r="J42" s="525">
        <v>0</v>
      </c>
      <c r="K42" s="525">
        <v>0</v>
      </c>
      <c r="L42" s="525">
        <v>0</v>
      </c>
      <c r="M42" s="525">
        <v>0.14444000000000001</v>
      </c>
      <c r="N42" s="525">
        <v>0</v>
      </c>
      <c r="O42" s="525">
        <v>0</v>
      </c>
      <c r="P42" s="525">
        <v>0</v>
      </c>
      <c r="Q42" s="525">
        <v>0</v>
      </c>
      <c r="R42" s="525">
        <v>2.862E-2</v>
      </c>
      <c r="S42" s="525">
        <v>0.11173</v>
      </c>
    </row>
    <row r="43" spans="1:41" x14ac:dyDescent="0.35">
      <c r="A43" s="567" t="s">
        <v>1877</v>
      </c>
      <c r="B43" s="569"/>
      <c r="C43" s="584">
        <f t="shared" si="1"/>
        <v>3.2197161054067981E-2</v>
      </c>
      <c r="D43" s="623">
        <f t="shared" si="1"/>
        <v>2.6856591239373794E-3</v>
      </c>
      <c r="E43" s="621">
        <f t="shared" si="1"/>
        <v>4.8851774700289667E-2</v>
      </c>
      <c r="F43" s="525">
        <v>0</v>
      </c>
      <c r="G43" s="525">
        <v>0</v>
      </c>
      <c r="H43" s="525">
        <v>0</v>
      </c>
      <c r="I43" s="525">
        <v>0</v>
      </c>
      <c r="J43" s="525">
        <v>0</v>
      </c>
      <c r="K43" s="525">
        <v>0</v>
      </c>
      <c r="L43" s="525">
        <v>0</v>
      </c>
      <c r="M43" s="525">
        <v>0</v>
      </c>
      <c r="N43" s="525">
        <v>0</v>
      </c>
      <c r="O43" s="525">
        <v>6.5350000000000005E-2</v>
      </c>
      <c r="P43" s="525">
        <v>0.33829000000000004</v>
      </c>
      <c r="Q43" s="525">
        <v>0</v>
      </c>
      <c r="R43" s="525">
        <v>0</v>
      </c>
      <c r="S43" s="525">
        <v>0</v>
      </c>
    </row>
    <row r="44" spans="1:41" x14ac:dyDescent="0.35">
      <c r="A44" s="567" t="s">
        <v>1897</v>
      </c>
      <c r="B44" s="569"/>
      <c r="C44" s="584">
        <f t="shared" si="1"/>
        <v>2.9633673204662193E-2</v>
      </c>
      <c r="D44" s="623">
        <f t="shared" si="1"/>
        <v>0</v>
      </c>
      <c r="E44" s="621">
        <f t="shared" si="1"/>
        <v>4.6357233371491592E-2</v>
      </c>
      <c r="F44" s="525">
        <v>0</v>
      </c>
      <c r="G44" s="525">
        <v>0</v>
      </c>
      <c r="H44" s="525">
        <v>0</v>
      </c>
      <c r="I44" s="525">
        <v>0</v>
      </c>
      <c r="J44" s="525">
        <v>0</v>
      </c>
      <c r="K44" s="525">
        <v>0</v>
      </c>
      <c r="L44" s="525">
        <v>0</v>
      </c>
      <c r="M44" s="525">
        <v>6.5199999999999998E-3</v>
      </c>
      <c r="N44" s="525">
        <v>0</v>
      </c>
      <c r="O44" s="525">
        <v>0</v>
      </c>
      <c r="P44" s="525">
        <v>0</v>
      </c>
      <c r="Q44" s="525">
        <v>0</v>
      </c>
      <c r="R44" s="525">
        <v>3.8490000000000003E-2</v>
      </c>
      <c r="S44" s="525">
        <v>0.25222999999999995</v>
      </c>
    </row>
    <row r="45" spans="1:41" s="149" customFormat="1" x14ac:dyDescent="0.35">
      <c r="A45" s="567" t="s">
        <v>1875</v>
      </c>
      <c r="B45" s="570"/>
      <c r="C45" s="584">
        <f t="shared" si="1"/>
        <v>6.2163560190357922E-3</v>
      </c>
      <c r="D45" s="623">
        <f t="shared" si="1"/>
        <v>0</v>
      </c>
      <c r="E45" s="621">
        <f t="shared" si="1"/>
        <v>9.7245138901437649E-3</v>
      </c>
      <c r="F45" s="525">
        <v>0</v>
      </c>
      <c r="G45" s="525">
        <v>0</v>
      </c>
      <c r="H45" s="525">
        <v>0</v>
      </c>
      <c r="I45" s="525">
        <v>0</v>
      </c>
      <c r="J45" s="525">
        <v>0</v>
      </c>
      <c r="K45" s="525">
        <v>0</v>
      </c>
      <c r="L45" s="525">
        <v>0</v>
      </c>
      <c r="M45" s="525">
        <v>4.2470000000000001E-2</v>
      </c>
      <c r="N45" s="525">
        <v>0</v>
      </c>
      <c r="O45" s="525">
        <v>0</v>
      </c>
      <c r="P45" s="525">
        <v>0</v>
      </c>
      <c r="Q45" s="525">
        <v>0</v>
      </c>
      <c r="R45" s="525">
        <v>0</v>
      </c>
      <c r="S45" s="525">
        <v>0</v>
      </c>
    </row>
    <row r="46" spans="1:41" s="149" customFormat="1" x14ac:dyDescent="0.35">
      <c r="A46" s="567" t="s">
        <v>1871</v>
      </c>
      <c r="B46" s="570"/>
      <c r="C46" s="584">
        <f t="shared" si="1"/>
        <v>1.6715884722996274E-2</v>
      </c>
      <c r="D46" s="623">
        <f t="shared" si="1"/>
        <v>0</v>
      </c>
      <c r="E46" s="621">
        <f t="shared" si="1"/>
        <v>2.6149379584606329E-2</v>
      </c>
      <c r="F46" s="525">
        <v>0</v>
      </c>
      <c r="G46" s="525">
        <v>0</v>
      </c>
      <c r="H46" s="525">
        <v>0</v>
      </c>
      <c r="I46" s="525">
        <v>0</v>
      </c>
      <c r="J46" s="525">
        <v>0</v>
      </c>
      <c r="K46" s="525">
        <v>0</v>
      </c>
      <c r="L46" s="525">
        <v>0</v>
      </c>
      <c r="M46" s="525">
        <v>0</v>
      </c>
      <c r="N46" s="525">
        <v>0</v>
      </c>
      <c r="O46" s="525">
        <v>0</v>
      </c>
      <c r="P46" s="525">
        <v>0</v>
      </c>
      <c r="Q46" s="525">
        <v>0.11829000000000001</v>
      </c>
      <c r="R46" s="525">
        <v>0</v>
      </c>
      <c r="S46" s="525">
        <v>0</v>
      </c>
    </row>
    <row r="47" spans="1:41" s="149" customFormat="1" x14ac:dyDescent="0.35">
      <c r="A47" s="567" t="s">
        <v>1898</v>
      </c>
      <c r="B47" s="571"/>
      <c r="C47" s="584">
        <f t="shared" si="1"/>
        <v>1.8913494495432042E-2</v>
      </c>
      <c r="D47" s="623">
        <f t="shared" si="1"/>
        <v>2.189393234976546E-3</v>
      </c>
      <c r="E47" s="621">
        <f t="shared" si="1"/>
        <v>2.8351626303586435E-2</v>
      </c>
      <c r="F47" s="525">
        <v>0</v>
      </c>
      <c r="G47" s="525">
        <v>0</v>
      </c>
      <c r="H47" s="525">
        <v>0</v>
      </c>
      <c r="I47" s="525">
        <v>0</v>
      </c>
      <c r="J47" s="525">
        <v>0</v>
      </c>
      <c r="K47" s="525">
        <v>0</v>
      </c>
      <c r="L47" s="525">
        <v>0</v>
      </c>
      <c r="M47" s="525">
        <v>0</v>
      </c>
      <c r="N47" s="525">
        <v>2.385E-2</v>
      </c>
      <c r="O47" s="525">
        <v>0</v>
      </c>
      <c r="P47" s="525">
        <v>4.5199999999999997E-2</v>
      </c>
      <c r="Q47" s="525">
        <v>2.9159999999999998E-2</v>
      </c>
      <c r="R47" s="525">
        <v>5.7239999999999999E-2</v>
      </c>
      <c r="S47" s="525">
        <v>0</v>
      </c>
    </row>
    <row r="48" spans="1:41" s="149" customFormat="1" x14ac:dyDescent="0.35">
      <c r="A48" s="567" t="s">
        <v>1878</v>
      </c>
      <c r="B48" s="571"/>
      <c r="C48" s="584">
        <f t="shared" si="1"/>
        <v>2.3400064164613321E-2</v>
      </c>
      <c r="D48" s="623">
        <f t="shared" si="1"/>
        <v>3.740346546134689E-3</v>
      </c>
      <c r="E48" s="621">
        <f t="shared" si="1"/>
        <v>3.4494890924185499E-2</v>
      </c>
      <c r="F48" s="525">
        <v>0</v>
      </c>
      <c r="G48" s="525">
        <v>0</v>
      </c>
      <c r="H48" s="525">
        <v>7.5500000000000003E-3</v>
      </c>
      <c r="I48" s="525">
        <v>0</v>
      </c>
      <c r="J48" s="525">
        <v>0</v>
      </c>
      <c r="K48" s="525">
        <v>0</v>
      </c>
      <c r="L48" s="525">
        <v>0</v>
      </c>
      <c r="M48" s="525">
        <v>0.15065000000000001</v>
      </c>
      <c r="N48" s="525">
        <v>0</v>
      </c>
      <c r="O48" s="525">
        <v>7.0139999999999994E-2</v>
      </c>
      <c r="P48" s="525">
        <v>0</v>
      </c>
      <c r="Q48" s="525">
        <v>0</v>
      </c>
      <c r="R48" s="525">
        <v>0</v>
      </c>
      <c r="S48" s="525">
        <v>0</v>
      </c>
    </row>
    <row r="49" spans="1:41" s="149" customFormat="1" x14ac:dyDescent="0.35">
      <c r="A49" s="567" t="s">
        <v>1876</v>
      </c>
      <c r="B49" s="571"/>
      <c r="C49" s="584">
        <f t="shared" si="1"/>
        <v>0</v>
      </c>
      <c r="D49" s="623">
        <f t="shared" si="1"/>
        <v>0</v>
      </c>
      <c r="E49" s="621">
        <f t="shared" si="1"/>
        <v>0</v>
      </c>
      <c r="F49" s="525">
        <v>0</v>
      </c>
      <c r="G49" s="525">
        <v>0</v>
      </c>
      <c r="H49" s="525">
        <v>0</v>
      </c>
      <c r="I49" s="525">
        <v>0</v>
      </c>
      <c r="J49" s="525">
        <v>0</v>
      </c>
      <c r="K49" s="525">
        <v>0</v>
      </c>
      <c r="L49" s="525">
        <v>0</v>
      </c>
      <c r="M49" s="525">
        <v>0</v>
      </c>
      <c r="N49" s="525">
        <v>0</v>
      </c>
      <c r="O49" s="525">
        <v>0</v>
      </c>
      <c r="P49" s="525">
        <v>0</v>
      </c>
      <c r="Q49" s="525">
        <v>0</v>
      </c>
      <c r="R49" s="525">
        <v>0</v>
      </c>
      <c r="S49" s="525">
        <v>0</v>
      </c>
    </row>
    <row r="50" spans="1:41" s="149" customFormat="1" x14ac:dyDescent="0.35">
      <c r="A50" s="567" t="s">
        <v>1880</v>
      </c>
      <c r="B50" s="571"/>
      <c r="C50" s="584">
        <f t="shared" ref="C50:D50" si="2">C113/C$115</f>
        <v>0.10732062120322108</v>
      </c>
      <c r="D50" s="623">
        <f t="shared" si="2"/>
        <v>6.2549387666241907E-2</v>
      </c>
      <c r="E50" s="621">
        <f>E113/E$115</f>
        <v>0.13258695969010983</v>
      </c>
      <c r="F50" s="525">
        <v>3.2140000000000002E-2</v>
      </c>
      <c r="G50" s="525">
        <v>1.338E-2</v>
      </c>
      <c r="H50" s="525">
        <v>6.3269999999999993E-2</v>
      </c>
      <c r="I50" s="525">
        <v>0.22943</v>
      </c>
      <c r="J50" s="525">
        <v>0</v>
      </c>
      <c r="K50" s="525">
        <v>1.9439999999999999E-2</v>
      </c>
      <c r="L50" s="525">
        <v>5.8599999999999999E-2</v>
      </c>
      <c r="M50" s="525">
        <v>0.14845</v>
      </c>
      <c r="N50" s="525">
        <v>9.3100000000000006E-3</v>
      </c>
      <c r="O50" s="525">
        <v>6.59E-2</v>
      </c>
      <c r="P50" s="525">
        <v>0.13494</v>
      </c>
      <c r="Q50" s="525">
        <v>9.7810000000000008E-2</v>
      </c>
      <c r="R50" s="525">
        <v>0.11213999999999999</v>
      </c>
      <c r="S50" s="525">
        <v>0.19989000000000001</v>
      </c>
    </row>
    <row r="51" spans="1:41" x14ac:dyDescent="0.35">
      <c r="A51" s="461"/>
      <c r="B51" s="461"/>
      <c r="C51" s="585"/>
      <c r="D51" s="597"/>
      <c r="E51" s="591"/>
      <c r="F51" s="572"/>
      <c r="G51" s="572"/>
      <c r="H51" s="572"/>
      <c r="I51" s="572"/>
      <c r="J51" s="572"/>
      <c r="K51" s="572"/>
      <c r="L51" s="572"/>
      <c r="M51" s="572"/>
      <c r="N51" s="572"/>
      <c r="O51" s="572"/>
      <c r="P51" s="572"/>
      <c r="Q51" s="572"/>
      <c r="R51" s="572"/>
      <c r="S51" s="572"/>
    </row>
    <row r="52" spans="1:41" ht="15" thickBot="1" x14ac:dyDescent="0.4">
      <c r="A52" s="573" t="s">
        <v>1881</v>
      </c>
      <c r="B52" s="574"/>
      <c r="C52" s="586">
        <f t="shared" ref="C52:S52" si="3">SUM(C10+C21+C40)</f>
        <v>1</v>
      </c>
      <c r="D52" s="598">
        <f t="shared" si="3"/>
        <v>0.99999999999999989</v>
      </c>
      <c r="E52" s="592">
        <f t="shared" si="3"/>
        <v>0.99999999999999978</v>
      </c>
      <c r="F52" s="578">
        <f t="shared" si="3"/>
        <v>1.0000199999999999</v>
      </c>
      <c r="G52" s="578">
        <f t="shared" si="3"/>
        <v>1.0000799999999999</v>
      </c>
      <c r="H52" s="578">
        <f t="shared" si="3"/>
        <v>1.0000599999999999</v>
      </c>
      <c r="I52" s="578">
        <f t="shared" si="3"/>
        <v>0.99998000000000009</v>
      </c>
      <c r="J52" s="578">
        <f t="shared" si="3"/>
        <v>0.99996000000000007</v>
      </c>
      <c r="K52" s="578">
        <f t="shared" si="3"/>
        <v>0.99998999999999982</v>
      </c>
      <c r="L52" s="578">
        <f t="shared" si="3"/>
        <v>1.0000500000000001</v>
      </c>
      <c r="M52" s="578">
        <f t="shared" si="3"/>
        <v>1.0000100000000001</v>
      </c>
      <c r="N52" s="578">
        <f t="shared" si="3"/>
        <v>1.0000100000000001</v>
      </c>
      <c r="O52" s="578">
        <f t="shared" si="3"/>
        <v>0.99992999999999999</v>
      </c>
      <c r="P52" s="578">
        <f t="shared" si="3"/>
        <v>1.00003</v>
      </c>
      <c r="Q52" s="578">
        <f t="shared" si="3"/>
        <v>1.0000599999999999</v>
      </c>
      <c r="R52" s="578">
        <f t="shared" si="3"/>
        <v>1.0000000000000002</v>
      </c>
      <c r="S52" s="578">
        <f t="shared" si="3"/>
        <v>1.0000100000000001</v>
      </c>
    </row>
    <row r="54" spans="1:41" x14ac:dyDescent="0.35">
      <c r="A54" s="152" t="s">
        <v>2161</v>
      </c>
    </row>
    <row r="55" spans="1:41" x14ac:dyDescent="0.35">
      <c r="A55" s="152" t="s">
        <v>2355</v>
      </c>
    </row>
    <row r="56" spans="1:41" x14ac:dyDescent="0.35">
      <c r="A56" s="152" t="s">
        <v>2356</v>
      </c>
    </row>
    <row r="57" spans="1:41" ht="48.65" hidden="1" customHeight="1" x14ac:dyDescent="0.35"/>
    <row r="58" spans="1:41" s="212" customFormat="1" hidden="1" x14ac:dyDescent="0.35">
      <c r="A58" s="221"/>
      <c r="B58" s="43"/>
      <c r="C58" s="408">
        <f t="shared" ref="C58:S58" ca="1" si="4">C52-(C40+C9)</f>
        <v>0</v>
      </c>
      <c r="D58" s="408">
        <f t="shared" ca="1" si="4"/>
        <v>0</v>
      </c>
      <c r="E58" s="408">
        <f t="shared" ca="1" si="4"/>
        <v>0</v>
      </c>
      <c r="F58" s="408">
        <f t="shared" ca="1" si="4"/>
        <v>0</v>
      </c>
      <c r="G58" s="408">
        <f t="shared" ca="1" si="4"/>
        <v>0</v>
      </c>
      <c r="H58" s="408">
        <f t="shared" ca="1" si="4"/>
        <v>0</v>
      </c>
      <c r="I58" s="408">
        <f t="shared" ca="1" si="4"/>
        <v>0</v>
      </c>
      <c r="J58" s="408">
        <f t="shared" ca="1" si="4"/>
        <v>0</v>
      </c>
      <c r="K58" s="408">
        <f t="shared" ca="1" si="4"/>
        <v>0</v>
      </c>
      <c r="L58" s="408">
        <f t="shared" ca="1" si="4"/>
        <v>0</v>
      </c>
      <c r="M58" s="408">
        <f t="shared" ca="1" si="4"/>
        <v>0</v>
      </c>
      <c r="N58" s="408">
        <f t="shared" ca="1" si="4"/>
        <v>0</v>
      </c>
      <c r="O58" s="408">
        <f t="shared" ca="1" si="4"/>
        <v>0</v>
      </c>
      <c r="P58" s="408">
        <f t="shared" ca="1" si="4"/>
        <v>0</v>
      </c>
      <c r="Q58" s="408">
        <f t="shared" ca="1" si="4"/>
        <v>0</v>
      </c>
      <c r="R58" s="408">
        <f t="shared" ca="1" si="4"/>
        <v>0</v>
      </c>
      <c r="S58" s="408">
        <f t="shared" ca="1" si="4"/>
        <v>0</v>
      </c>
      <c r="T58" s="3"/>
      <c r="U58" s="3"/>
      <c r="V58" s="3"/>
      <c r="W58" s="3"/>
      <c r="X58" s="3"/>
      <c r="Y58" s="3"/>
      <c r="Z58" s="3"/>
      <c r="AA58" s="3"/>
      <c r="AB58" s="3"/>
      <c r="AC58" s="3"/>
      <c r="AD58" s="3"/>
      <c r="AE58" s="3"/>
      <c r="AF58" s="3"/>
      <c r="AG58" s="3"/>
      <c r="AH58" s="3"/>
      <c r="AI58" s="3"/>
      <c r="AJ58" s="3"/>
      <c r="AK58" s="3"/>
      <c r="AL58" s="3"/>
      <c r="AM58" s="3"/>
      <c r="AN58" s="3"/>
      <c r="AO58" s="3"/>
    </row>
    <row r="59" spans="1:41" s="213" customFormat="1" hidden="1" x14ac:dyDescent="0.35">
      <c r="A59" s="221" t="s">
        <v>2139</v>
      </c>
      <c r="B59" s="43"/>
      <c r="C59" s="408">
        <f t="shared" ref="C59:S59" ca="1" si="5">C21-SUM(C22:C39)</f>
        <v>0</v>
      </c>
      <c r="D59" s="408">
        <f t="shared" ca="1" si="5"/>
        <v>0</v>
      </c>
      <c r="E59" s="408">
        <f t="shared" ca="1" si="5"/>
        <v>0</v>
      </c>
      <c r="F59" s="408">
        <f t="shared" ca="1" si="5"/>
        <v>0</v>
      </c>
      <c r="G59" s="408">
        <f t="shared" ca="1" si="5"/>
        <v>0</v>
      </c>
      <c r="H59" s="408">
        <f t="shared" ca="1" si="5"/>
        <v>0</v>
      </c>
      <c r="I59" s="408">
        <f t="shared" ca="1" si="5"/>
        <v>0</v>
      </c>
      <c r="J59" s="408">
        <f t="shared" ca="1" si="5"/>
        <v>0</v>
      </c>
      <c r="K59" s="408">
        <f t="shared" ca="1" si="5"/>
        <v>0</v>
      </c>
      <c r="L59" s="408">
        <f t="shared" ca="1" si="5"/>
        <v>0</v>
      </c>
      <c r="M59" s="408">
        <f t="shared" ca="1" si="5"/>
        <v>0</v>
      </c>
      <c r="N59" s="408">
        <f t="shared" ca="1" si="5"/>
        <v>0</v>
      </c>
      <c r="O59" s="408">
        <f t="shared" ca="1" si="5"/>
        <v>0</v>
      </c>
      <c r="P59" s="408">
        <f t="shared" ca="1" si="5"/>
        <v>0</v>
      </c>
      <c r="Q59" s="408">
        <f t="shared" ca="1" si="5"/>
        <v>0</v>
      </c>
      <c r="R59" s="408">
        <f t="shared" ca="1" si="5"/>
        <v>0</v>
      </c>
      <c r="S59" s="408">
        <f t="shared" ca="1" si="5"/>
        <v>0</v>
      </c>
      <c r="T59" s="3"/>
      <c r="U59" s="3"/>
      <c r="V59" s="3"/>
      <c r="W59" s="3"/>
      <c r="X59" s="3"/>
      <c r="Y59" s="3"/>
      <c r="Z59" s="3"/>
      <c r="AA59" s="3"/>
      <c r="AB59" s="3"/>
      <c r="AC59" s="3"/>
      <c r="AD59" s="3"/>
      <c r="AE59" s="3"/>
      <c r="AF59" s="3"/>
      <c r="AG59" s="3"/>
      <c r="AH59" s="3"/>
      <c r="AI59" s="3"/>
      <c r="AJ59" s="3"/>
      <c r="AK59" s="3"/>
      <c r="AL59" s="3"/>
      <c r="AM59" s="3"/>
      <c r="AN59" s="3"/>
      <c r="AO59" s="3"/>
    </row>
    <row r="60" spans="1:41" s="214" customFormat="1" hidden="1" x14ac:dyDescent="0.35">
      <c r="A60" s="221" t="s">
        <v>2140</v>
      </c>
      <c r="B60" s="43"/>
      <c r="C60" s="408">
        <f t="shared" ref="C60:S60" si="6">C40-SUM(C41:C50)</f>
        <v>0</v>
      </c>
      <c r="D60" s="408">
        <f t="shared" si="6"/>
        <v>0</v>
      </c>
      <c r="E60" s="408">
        <f t="shared" si="6"/>
        <v>0</v>
      </c>
      <c r="F60" s="408">
        <f t="shared" si="6"/>
        <v>0</v>
      </c>
      <c r="G60" s="408">
        <f t="shared" si="6"/>
        <v>0</v>
      </c>
      <c r="H60" s="408">
        <f t="shared" si="6"/>
        <v>0</v>
      </c>
      <c r="I60" s="408">
        <f t="shared" si="6"/>
        <v>0</v>
      </c>
      <c r="J60" s="408">
        <f t="shared" si="6"/>
        <v>0</v>
      </c>
      <c r="K60" s="408">
        <f t="shared" si="6"/>
        <v>0</v>
      </c>
      <c r="L60" s="408">
        <f t="shared" si="6"/>
        <v>0</v>
      </c>
      <c r="M60" s="408">
        <f t="shared" si="6"/>
        <v>0</v>
      </c>
      <c r="N60" s="408">
        <f t="shared" si="6"/>
        <v>0</v>
      </c>
      <c r="O60" s="408">
        <f t="shared" si="6"/>
        <v>0</v>
      </c>
      <c r="P60" s="408">
        <f t="shared" si="6"/>
        <v>0</v>
      </c>
      <c r="Q60" s="408">
        <f t="shared" si="6"/>
        <v>0</v>
      </c>
      <c r="R60" s="408">
        <f t="shared" si="6"/>
        <v>0</v>
      </c>
      <c r="S60" s="408">
        <f t="shared" si="6"/>
        <v>0</v>
      </c>
      <c r="T60"/>
      <c r="U60"/>
      <c r="V60"/>
      <c r="W60"/>
      <c r="X60"/>
      <c r="Y60"/>
      <c r="Z60"/>
      <c r="AA60"/>
      <c r="AB60"/>
      <c r="AC60"/>
      <c r="AD60"/>
      <c r="AE60"/>
      <c r="AF60"/>
      <c r="AG60"/>
      <c r="AH60"/>
      <c r="AI60"/>
      <c r="AJ60"/>
      <c r="AK60"/>
      <c r="AL60"/>
      <c r="AM60"/>
      <c r="AN60"/>
      <c r="AO60"/>
    </row>
    <row r="61" spans="1:41" s="214" customFormat="1" x14ac:dyDescent="0.3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row>
    <row r="62" spans="1:41" s="214" customFormat="1" hidden="1" x14ac:dyDescent="0.3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row>
    <row r="63" spans="1:41" s="214" customFormat="1" x14ac:dyDescent="0.35">
      <c r="A63" s="154" t="s">
        <v>2217</v>
      </c>
      <c r="B63" s="150"/>
      <c r="C63" s="149"/>
      <c r="D63" s="149"/>
      <c r="E63" s="149"/>
      <c r="F63" s="149"/>
      <c r="G63" s="149"/>
      <c r="H63" s="149"/>
      <c r="I63" s="149"/>
      <c r="J63" s="149"/>
      <c r="K63"/>
      <c r="L63"/>
      <c r="M63"/>
      <c r="N63"/>
      <c r="O63"/>
      <c r="P63"/>
      <c r="Q63"/>
      <c r="R63"/>
      <c r="S63"/>
      <c r="T63"/>
      <c r="U63"/>
      <c r="V63"/>
      <c r="W63"/>
      <c r="X63"/>
      <c r="Y63"/>
      <c r="Z63"/>
      <c r="AA63"/>
      <c r="AB63"/>
      <c r="AC63"/>
      <c r="AD63"/>
      <c r="AE63"/>
      <c r="AF63"/>
      <c r="AG63"/>
      <c r="AH63"/>
      <c r="AI63"/>
      <c r="AJ63"/>
      <c r="AK63"/>
      <c r="AL63"/>
      <c r="AM63"/>
      <c r="AN63"/>
      <c r="AO63"/>
    </row>
    <row r="64" spans="1:41" s="214" customFormat="1" x14ac:dyDescent="0.35">
      <c r="A64" s="211" t="str">
        <f>A5</f>
        <v xml:space="preserve">Clothing &amp; footwear goods </v>
      </c>
      <c r="B64" s="149"/>
      <c r="C64" s="149"/>
      <c r="D64" s="149"/>
      <c r="E64" s="149"/>
      <c r="F64" s="149"/>
      <c r="G64" s="149"/>
      <c r="H64" s="149"/>
      <c r="I64" s="149"/>
      <c r="J64" s="149"/>
      <c r="K64"/>
      <c r="L64"/>
      <c r="M64"/>
      <c r="N64"/>
      <c r="O64"/>
      <c r="P64"/>
      <c r="Q64"/>
      <c r="R64"/>
      <c r="S64"/>
      <c r="T64"/>
      <c r="U64"/>
      <c r="V64"/>
      <c r="W64"/>
      <c r="X64"/>
      <c r="Y64"/>
      <c r="Z64"/>
      <c r="AA64"/>
      <c r="AB64"/>
      <c r="AC64"/>
      <c r="AD64"/>
      <c r="AE64"/>
      <c r="AF64"/>
      <c r="AG64"/>
      <c r="AH64"/>
      <c r="AI64"/>
      <c r="AJ64"/>
      <c r="AK64"/>
      <c r="AL64"/>
      <c r="AM64"/>
      <c r="AN64"/>
      <c r="AO64"/>
    </row>
    <row r="65" spans="1:41" x14ac:dyDescent="0.35">
      <c r="A65" s="211" t="s">
        <v>2610</v>
      </c>
      <c r="B65" s="211"/>
      <c r="C65" s="149"/>
      <c r="D65" s="149"/>
      <c r="E65" s="149"/>
      <c r="F65" s="149"/>
      <c r="G65" s="149"/>
      <c r="H65" s="149"/>
      <c r="I65" s="149"/>
      <c r="J65" s="149"/>
    </row>
    <row r="66" spans="1:41" x14ac:dyDescent="0.35">
      <c r="A66" s="211"/>
      <c r="B66" s="211"/>
      <c r="C66" s="149"/>
      <c r="D66" s="149"/>
      <c r="E66" s="149"/>
      <c r="F66" s="149"/>
      <c r="G66" s="149"/>
      <c r="H66" s="149"/>
      <c r="I66" s="149"/>
      <c r="J66" s="149"/>
    </row>
    <row r="67" spans="1:41" x14ac:dyDescent="0.35">
      <c r="A67" s="409" t="s">
        <v>2543</v>
      </c>
    </row>
    <row r="68" spans="1:41" x14ac:dyDescent="0.35">
      <c r="A68" s="409"/>
    </row>
    <row r="69" spans="1:41" ht="15" thickBot="1" x14ac:dyDescent="0.4"/>
    <row r="70" spans="1:41" ht="15" hidden="1" thickBot="1" x14ac:dyDescent="0.4">
      <c r="C70" s="412"/>
      <c r="D70" s="412"/>
      <c r="E70" s="412"/>
      <c r="F70" s="413" cm="1">
        <f t="array" ref="F70:S70">TRANSPOSE('A8'!B70:B83)</f>
        <v>31.719552676961371</v>
      </c>
      <c r="G70" s="413">
        <v>51.828835857891924</v>
      </c>
      <c r="H70" s="413">
        <v>30.851772462702705</v>
      </c>
      <c r="I70" s="413">
        <v>45.451358188776695</v>
      </c>
      <c r="J70" s="413">
        <v>28.675858164295111</v>
      </c>
      <c r="K70" s="412">
        <v>21.074540684563381</v>
      </c>
      <c r="L70" s="412">
        <v>25.840959173697623</v>
      </c>
      <c r="M70" s="412">
        <v>110.17059904425051</v>
      </c>
      <c r="N70" s="412">
        <v>24.926351162842387</v>
      </c>
      <c r="O70" s="412">
        <v>11.159085828721778</v>
      </c>
      <c r="P70" s="412">
        <v>69.481831287997153</v>
      </c>
      <c r="Q70" s="412">
        <v>106.36369804119812</v>
      </c>
      <c r="R70" s="412">
        <v>129.26672987655917</v>
      </c>
      <c r="S70" s="412">
        <v>65.856450723587116</v>
      </c>
    </row>
    <row r="71" spans="1:41" ht="39" x14ac:dyDescent="0.35">
      <c r="A71" s="439"/>
      <c r="B71" s="439"/>
      <c r="C71" s="579" t="s">
        <v>0</v>
      </c>
      <c r="D71" s="566" t="s">
        <v>2238</v>
      </c>
      <c r="E71" s="273" t="s">
        <v>2239</v>
      </c>
      <c r="F71" s="439" t="s">
        <v>1</v>
      </c>
      <c r="G71" s="439" t="s">
        <v>2</v>
      </c>
      <c r="H71" s="439" t="s">
        <v>3</v>
      </c>
      <c r="I71" s="439" t="s">
        <v>4</v>
      </c>
      <c r="J71" s="439" t="s">
        <v>5</v>
      </c>
      <c r="K71" s="439" t="s">
        <v>6</v>
      </c>
      <c r="L71" s="439" t="s">
        <v>7</v>
      </c>
      <c r="M71" s="439" t="s">
        <v>8</v>
      </c>
      <c r="N71" s="439" t="s">
        <v>9</v>
      </c>
      <c r="O71" s="439" t="s">
        <v>10</v>
      </c>
      <c r="P71" s="439" t="s">
        <v>11</v>
      </c>
      <c r="Q71" s="439" t="s">
        <v>12</v>
      </c>
      <c r="R71" s="439" t="s">
        <v>13</v>
      </c>
      <c r="S71" s="439" t="s">
        <v>14</v>
      </c>
    </row>
    <row r="72" spans="1:41" s="213" customFormat="1" x14ac:dyDescent="0.35">
      <c r="A72" s="440" t="s">
        <v>2240</v>
      </c>
      <c r="B72" s="440"/>
      <c r="C72" s="599">
        <f ca="1">SUM(F72:S72)</f>
        <v>478.71017543474568</v>
      </c>
      <c r="D72" s="611">
        <f ca="1">SUM(F72:L72)+N72+O72</f>
        <v>249.59680873219534</v>
      </c>
      <c r="E72" s="605">
        <f ca="1">SUM(P72:S72)+M72</f>
        <v>229.11336670255042</v>
      </c>
      <c r="F72" s="486">
        <f t="shared" ref="F72:S72" ca="1" si="7">F9*F$70</f>
        <v>30.70072064497737</v>
      </c>
      <c r="G72" s="486">
        <f t="shared" ca="1" si="7"/>
        <v>51.139512340981959</v>
      </c>
      <c r="H72" s="486">
        <f t="shared" ca="1" si="7"/>
        <v>28.66870104324186</v>
      </c>
      <c r="I72" s="486">
        <f t="shared" ca="1" si="7"/>
        <v>33.508104797511848</v>
      </c>
      <c r="J72" s="486">
        <f t="shared" ca="1" si="7"/>
        <v>27.576139003694397</v>
      </c>
      <c r="K72" s="486">
        <f t="shared" ca="1" si="7"/>
        <v>20.664640868248618</v>
      </c>
      <c r="L72" s="486">
        <f t="shared" ca="1" si="7"/>
        <v>24.327971014077626</v>
      </c>
      <c r="M72" s="486">
        <f t="shared" ca="1" si="7"/>
        <v>53.068075853625032</v>
      </c>
      <c r="N72" s="486">
        <f t="shared" ca="1" si="7"/>
        <v>24.100042621794163</v>
      </c>
      <c r="O72" s="486">
        <f t="shared" ca="1" si="7"/>
        <v>8.9109763976674898</v>
      </c>
      <c r="P72" s="486">
        <f t="shared" ca="1" si="7"/>
        <v>33.46244994829943</v>
      </c>
      <c r="Q72" s="486">
        <f t="shared" ca="1" si="7"/>
        <v>79.411136957558512</v>
      </c>
      <c r="R72" s="486">
        <f t="shared" ca="1" si="7"/>
        <v>38.026393927787417</v>
      </c>
      <c r="S72" s="486">
        <f t="shared" ca="1" si="7"/>
        <v>25.145310015280035</v>
      </c>
      <c r="T72" s="3"/>
      <c r="U72" s="3"/>
      <c r="V72" s="3"/>
      <c r="W72" s="3"/>
      <c r="X72" s="3"/>
      <c r="Y72" s="3"/>
      <c r="Z72" s="3"/>
      <c r="AA72" s="3"/>
      <c r="AB72" s="3"/>
      <c r="AC72" s="3"/>
      <c r="AD72" s="3"/>
      <c r="AE72" s="3"/>
      <c r="AF72" s="3"/>
      <c r="AG72" s="3"/>
      <c r="AH72" s="3"/>
      <c r="AI72" s="3"/>
      <c r="AJ72" s="3"/>
      <c r="AK72" s="3"/>
      <c r="AL72" s="3"/>
      <c r="AM72" s="3"/>
      <c r="AN72" s="3"/>
      <c r="AO72" s="3"/>
    </row>
    <row r="73" spans="1:41" s="3" customFormat="1" x14ac:dyDescent="0.35">
      <c r="A73" s="443" t="s">
        <v>1815</v>
      </c>
      <c r="B73" s="443"/>
      <c r="C73" s="601">
        <f t="shared" ref="C73:C115" si="8">SUM(F73:S73)</f>
        <v>278.6025992212397</v>
      </c>
      <c r="D73" s="613">
        <f t="shared" ref="D73:D115" si="9">SUM(F73:L73)+N73+O73</f>
        <v>147.67804255003298</v>
      </c>
      <c r="E73" s="607">
        <f t="shared" ref="E73:E115" si="10">SUM(P73:S73)+M73</f>
        <v>130.92455667120666</v>
      </c>
      <c r="F73" s="444">
        <f t="shared" ref="F73:S73" si="11">F10*F$70</f>
        <v>13.670810008243581</v>
      </c>
      <c r="G73" s="444">
        <f t="shared" si="11"/>
        <v>27.591599057307342</v>
      </c>
      <c r="H73" s="444">
        <f t="shared" si="11"/>
        <v>14.976992942019027</v>
      </c>
      <c r="I73" s="444">
        <f t="shared" si="11"/>
        <v>11.117402212974779</v>
      </c>
      <c r="J73" s="444">
        <f t="shared" si="11"/>
        <v>21.434917219228954</v>
      </c>
      <c r="K73" s="444">
        <f t="shared" si="11"/>
        <v>16.098420138124272</v>
      </c>
      <c r="L73" s="444">
        <f t="shared" si="11"/>
        <v>16.085997085626769</v>
      </c>
      <c r="M73" s="444">
        <f t="shared" si="11"/>
        <v>44.85155257690483</v>
      </c>
      <c r="N73" s="444">
        <f t="shared" si="11"/>
        <v>20.794060667066379</v>
      </c>
      <c r="O73" s="444">
        <f t="shared" si="11"/>
        <v>5.907843219441884</v>
      </c>
      <c r="P73" s="444">
        <f t="shared" si="11"/>
        <v>22.932478416603463</v>
      </c>
      <c r="Q73" s="444">
        <f t="shared" si="11"/>
        <v>36.177484614752714</v>
      </c>
      <c r="R73" s="444">
        <f t="shared" si="11"/>
        <v>14.855332597414179</v>
      </c>
      <c r="S73" s="444">
        <f t="shared" si="11"/>
        <v>12.107708465531493</v>
      </c>
    </row>
    <row r="74" spans="1:41" x14ac:dyDescent="0.35">
      <c r="A74" s="446" t="s">
        <v>1816</v>
      </c>
      <c r="B74" s="453"/>
      <c r="C74" s="600">
        <f t="shared" si="8"/>
        <v>231.73522336616358</v>
      </c>
      <c r="D74" s="612">
        <f t="shared" si="9"/>
        <v>123.64728989665626</v>
      </c>
      <c r="E74" s="606">
        <f t="shared" si="10"/>
        <v>108.08793346950733</v>
      </c>
      <c r="F74" s="489">
        <f t="shared" ref="F74:S74" si="12">F11*F$70</f>
        <v>8.0053807046115111</v>
      </c>
      <c r="G74" s="489">
        <f t="shared" si="12"/>
        <v>25.320459470014519</v>
      </c>
      <c r="H74" s="489">
        <f t="shared" si="12"/>
        <v>13.084545219156844</v>
      </c>
      <c r="I74" s="489">
        <f t="shared" si="12"/>
        <v>7.8858106457527564</v>
      </c>
      <c r="J74" s="489">
        <f t="shared" si="12"/>
        <v>20.29963999450451</v>
      </c>
      <c r="K74" s="489">
        <f t="shared" si="12"/>
        <v>14.25250111956337</v>
      </c>
      <c r="L74" s="489">
        <f t="shared" si="12"/>
        <v>11.517573913308768</v>
      </c>
      <c r="M74" s="489">
        <f t="shared" si="12"/>
        <v>34.590262981923338</v>
      </c>
      <c r="N74" s="489">
        <f t="shared" si="12"/>
        <v>18.486877603433683</v>
      </c>
      <c r="O74" s="489">
        <f t="shared" si="12"/>
        <v>4.7945012263103122</v>
      </c>
      <c r="P74" s="489">
        <f t="shared" si="12"/>
        <v>20.831347838454427</v>
      </c>
      <c r="Q74" s="489">
        <f t="shared" si="12"/>
        <v>29.797790006241655</v>
      </c>
      <c r="R74" s="489">
        <f t="shared" si="12"/>
        <v>12.047659224495316</v>
      </c>
      <c r="S74" s="489">
        <f t="shared" si="12"/>
        <v>10.820873418392599</v>
      </c>
    </row>
    <row r="75" spans="1:41" x14ac:dyDescent="0.35">
      <c r="A75" s="446" t="s">
        <v>1821</v>
      </c>
      <c r="B75" s="453"/>
      <c r="C75" s="600">
        <f t="shared" si="8"/>
        <v>9.2520867284260397</v>
      </c>
      <c r="D75" s="612">
        <f t="shared" si="9"/>
        <v>7.4440132801819274</v>
      </c>
      <c r="E75" s="606">
        <f t="shared" si="10"/>
        <v>1.8080734482441132</v>
      </c>
      <c r="F75" s="489">
        <f t="shared" ref="F75:S75" si="13">F12*F$70</f>
        <v>4.3531914093861781</v>
      </c>
      <c r="G75" s="489">
        <f t="shared" si="13"/>
        <v>0.69243324706143616</v>
      </c>
      <c r="H75" s="489">
        <f t="shared" si="13"/>
        <v>0.46647879963606487</v>
      </c>
      <c r="I75" s="489">
        <f t="shared" si="13"/>
        <v>0</v>
      </c>
      <c r="J75" s="489">
        <f t="shared" si="13"/>
        <v>0.52276089433509987</v>
      </c>
      <c r="K75" s="489">
        <f t="shared" si="13"/>
        <v>0.16058800001637297</v>
      </c>
      <c r="L75" s="489">
        <f t="shared" si="13"/>
        <v>0</v>
      </c>
      <c r="M75" s="489">
        <f t="shared" si="13"/>
        <v>0</v>
      </c>
      <c r="N75" s="489">
        <f t="shared" si="13"/>
        <v>1.2485609297467752</v>
      </c>
      <c r="O75" s="489">
        <f t="shared" si="13"/>
        <v>0</v>
      </c>
      <c r="P75" s="489">
        <f t="shared" si="13"/>
        <v>0</v>
      </c>
      <c r="Q75" s="489">
        <f t="shared" si="13"/>
        <v>0.87218232393782469</v>
      </c>
      <c r="R75" s="489">
        <f t="shared" si="13"/>
        <v>0.9358911243062884</v>
      </c>
      <c r="S75" s="489">
        <f t="shared" si="13"/>
        <v>0</v>
      </c>
    </row>
    <row r="76" spans="1:41" x14ac:dyDescent="0.35">
      <c r="A76" s="446" t="s">
        <v>1824</v>
      </c>
      <c r="B76" s="453"/>
      <c r="C76" s="600">
        <f t="shared" si="8"/>
        <v>11.776981534812135</v>
      </c>
      <c r="D76" s="612">
        <f t="shared" si="9"/>
        <v>3.7097562588775235</v>
      </c>
      <c r="E76" s="606">
        <f t="shared" si="10"/>
        <v>8.0672252759346108</v>
      </c>
      <c r="F76" s="489">
        <f t="shared" ref="F76:S76" si="14">F13*F$70</f>
        <v>0.2058598968734793</v>
      </c>
      <c r="G76" s="489">
        <f t="shared" si="14"/>
        <v>0</v>
      </c>
      <c r="H76" s="489">
        <f t="shared" si="14"/>
        <v>0.82991267924670276</v>
      </c>
      <c r="I76" s="489">
        <f t="shared" si="14"/>
        <v>1.0035659888081894</v>
      </c>
      <c r="J76" s="489">
        <f t="shared" si="14"/>
        <v>0.40834422025956235</v>
      </c>
      <c r="K76" s="489">
        <f t="shared" si="14"/>
        <v>0.32033301840536338</v>
      </c>
      <c r="L76" s="489">
        <f t="shared" si="14"/>
        <v>0.4155226235130578</v>
      </c>
      <c r="M76" s="489">
        <f t="shared" si="14"/>
        <v>2.8412997493512209</v>
      </c>
      <c r="N76" s="489">
        <f t="shared" si="14"/>
        <v>0.23206432932606263</v>
      </c>
      <c r="O76" s="489">
        <f t="shared" si="14"/>
        <v>0.29415350244510607</v>
      </c>
      <c r="P76" s="489">
        <f t="shared" si="14"/>
        <v>0.5905955659479758</v>
      </c>
      <c r="Q76" s="489">
        <f t="shared" si="14"/>
        <v>4.6353299606354144</v>
      </c>
      <c r="R76" s="489">
        <f t="shared" si="14"/>
        <v>0</v>
      </c>
      <c r="S76" s="489">
        <f t="shared" si="14"/>
        <v>0</v>
      </c>
    </row>
    <row r="77" spans="1:41" x14ac:dyDescent="0.35">
      <c r="A77" s="446" t="s">
        <v>1828</v>
      </c>
      <c r="B77" s="453"/>
      <c r="C77" s="600">
        <f t="shared" si="8"/>
        <v>2.2018099133939328</v>
      </c>
      <c r="D77" s="612">
        <f t="shared" si="9"/>
        <v>1.2659187890876442</v>
      </c>
      <c r="E77" s="606">
        <f t="shared" si="10"/>
        <v>0.9358911243062884</v>
      </c>
      <c r="F77" s="489">
        <f t="shared" ref="F77:S77" si="15">F14*F$70</f>
        <v>0</v>
      </c>
      <c r="G77" s="489">
        <f t="shared" si="15"/>
        <v>0.34673491188929695</v>
      </c>
      <c r="H77" s="489">
        <f t="shared" si="15"/>
        <v>0.59605624397941626</v>
      </c>
      <c r="I77" s="489">
        <f t="shared" si="15"/>
        <v>0</v>
      </c>
      <c r="J77" s="489">
        <f t="shared" si="15"/>
        <v>0</v>
      </c>
      <c r="K77" s="489">
        <f t="shared" si="15"/>
        <v>0.16058800001637297</v>
      </c>
      <c r="L77" s="489">
        <f t="shared" si="15"/>
        <v>0.16253963320255804</v>
      </c>
      <c r="M77" s="489">
        <f t="shared" si="15"/>
        <v>0</v>
      </c>
      <c r="N77" s="489">
        <f t="shared" si="15"/>
        <v>0</v>
      </c>
      <c r="O77" s="489">
        <f t="shared" si="15"/>
        <v>0</v>
      </c>
      <c r="P77" s="489">
        <f t="shared" si="15"/>
        <v>0</v>
      </c>
      <c r="Q77" s="489">
        <f t="shared" si="15"/>
        <v>0</v>
      </c>
      <c r="R77" s="489">
        <f t="shared" si="15"/>
        <v>0.9358911243062884</v>
      </c>
      <c r="S77" s="489">
        <f t="shared" si="15"/>
        <v>0</v>
      </c>
    </row>
    <row r="78" spans="1:41" x14ac:dyDescent="0.35">
      <c r="A78" s="446" t="s">
        <v>1831</v>
      </c>
      <c r="B78" s="453"/>
      <c r="C78" s="600">
        <f t="shared" si="8"/>
        <v>12.009557261823856</v>
      </c>
      <c r="D78" s="612">
        <f t="shared" si="9"/>
        <v>5.307879721962097</v>
      </c>
      <c r="E78" s="606">
        <f t="shared" si="10"/>
        <v>6.701677539861759</v>
      </c>
      <c r="F78" s="489">
        <f t="shared" ref="F78:S78" si="16">F15*F$70</f>
        <v>0</v>
      </c>
      <c r="G78" s="489">
        <f t="shared" si="16"/>
        <v>0</v>
      </c>
      <c r="H78" s="489">
        <f t="shared" si="16"/>
        <v>0</v>
      </c>
      <c r="I78" s="489">
        <f t="shared" si="16"/>
        <v>0</v>
      </c>
      <c r="J78" s="489">
        <f t="shared" si="16"/>
        <v>0.20417211012978118</v>
      </c>
      <c r="K78" s="489">
        <f t="shared" si="16"/>
        <v>1.0438220001064242</v>
      </c>
      <c r="L78" s="489">
        <f t="shared" si="16"/>
        <v>3.8278212823998286</v>
      </c>
      <c r="M78" s="489">
        <f t="shared" si="16"/>
        <v>6.701677539861759</v>
      </c>
      <c r="N78" s="489">
        <f t="shared" si="16"/>
        <v>0.23206432932606263</v>
      </c>
      <c r="O78" s="489">
        <f t="shared" si="16"/>
        <v>0</v>
      </c>
      <c r="P78" s="489">
        <f t="shared" si="16"/>
        <v>0</v>
      </c>
      <c r="Q78" s="489">
        <f t="shared" si="16"/>
        <v>0</v>
      </c>
      <c r="R78" s="489">
        <f t="shared" si="16"/>
        <v>0</v>
      </c>
      <c r="S78" s="489">
        <f t="shared" si="16"/>
        <v>0</v>
      </c>
    </row>
    <row r="79" spans="1:41" x14ac:dyDescent="0.35">
      <c r="A79" s="446" t="s">
        <v>1834</v>
      </c>
      <c r="B79" s="453"/>
      <c r="C79" s="600">
        <f t="shared" si="8"/>
        <v>0</v>
      </c>
      <c r="D79" s="612">
        <f t="shared" si="9"/>
        <v>0</v>
      </c>
      <c r="E79" s="606">
        <f t="shared" si="10"/>
        <v>0</v>
      </c>
      <c r="F79" s="489">
        <f t="shared" ref="F79:S79" si="17">F16*F$70</f>
        <v>0</v>
      </c>
      <c r="G79" s="489">
        <f t="shared" si="17"/>
        <v>0</v>
      </c>
      <c r="H79" s="489">
        <f t="shared" si="17"/>
        <v>0</v>
      </c>
      <c r="I79" s="489">
        <f t="shared" si="17"/>
        <v>0</v>
      </c>
      <c r="J79" s="489">
        <f t="shared" si="17"/>
        <v>0</v>
      </c>
      <c r="K79" s="489">
        <f t="shared" si="17"/>
        <v>0</v>
      </c>
      <c r="L79" s="489">
        <f t="shared" si="17"/>
        <v>0</v>
      </c>
      <c r="M79" s="489">
        <f t="shared" si="17"/>
        <v>0</v>
      </c>
      <c r="N79" s="489">
        <f t="shared" si="17"/>
        <v>0</v>
      </c>
      <c r="O79" s="489">
        <f t="shared" si="17"/>
        <v>0</v>
      </c>
      <c r="P79" s="489">
        <f t="shared" si="17"/>
        <v>0</v>
      </c>
      <c r="Q79" s="489">
        <f t="shared" si="17"/>
        <v>0</v>
      </c>
      <c r="R79" s="489">
        <f t="shared" si="17"/>
        <v>0</v>
      </c>
      <c r="S79" s="489">
        <f t="shared" si="17"/>
        <v>0</v>
      </c>
    </row>
    <row r="80" spans="1:41" s="212" customFormat="1" x14ac:dyDescent="0.35">
      <c r="A80" s="453" t="s">
        <v>1837</v>
      </c>
      <c r="B80" s="453"/>
      <c r="C80" s="600">
        <f t="shared" si="8"/>
        <v>2.3495730902265448</v>
      </c>
      <c r="D80" s="612">
        <f t="shared" si="9"/>
        <v>1.4136819659202566</v>
      </c>
      <c r="E80" s="606">
        <f t="shared" si="10"/>
        <v>0.9358911243062884</v>
      </c>
      <c r="F80" s="489">
        <f t="shared" ref="F80:S80" si="18">F17*F$70</f>
        <v>0</v>
      </c>
      <c r="G80" s="489">
        <f t="shared" si="18"/>
        <v>0</v>
      </c>
      <c r="H80" s="489">
        <f t="shared" si="18"/>
        <v>0</v>
      </c>
      <c r="I80" s="489">
        <f t="shared" si="18"/>
        <v>0</v>
      </c>
      <c r="J80" s="489">
        <f t="shared" si="18"/>
        <v>0</v>
      </c>
      <c r="K80" s="489">
        <f t="shared" si="18"/>
        <v>0</v>
      </c>
      <c r="L80" s="489">
        <f t="shared" si="18"/>
        <v>0</v>
      </c>
      <c r="M80" s="489">
        <f t="shared" si="18"/>
        <v>0</v>
      </c>
      <c r="N80" s="489">
        <f t="shared" si="18"/>
        <v>0.59449347523379092</v>
      </c>
      <c r="O80" s="489">
        <f t="shared" si="18"/>
        <v>0.81918849068646582</v>
      </c>
      <c r="P80" s="489">
        <f t="shared" si="18"/>
        <v>0</v>
      </c>
      <c r="Q80" s="489">
        <f t="shared" si="18"/>
        <v>0</v>
      </c>
      <c r="R80" s="489">
        <f t="shared" si="18"/>
        <v>0.9358911243062884</v>
      </c>
      <c r="S80" s="489">
        <f t="shared" si="18"/>
        <v>0</v>
      </c>
      <c r="T80" s="3"/>
      <c r="U80" s="3"/>
      <c r="V80" s="3"/>
      <c r="W80" s="3"/>
      <c r="X80" s="3"/>
      <c r="Y80" s="3"/>
      <c r="Z80" s="3"/>
      <c r="AA80" s="3"/>
      <c r="AB80" s="3"/>
      <c r="AC80" s="3"/>
      <c r="AD80" s="3"/>
      <c r="AE80" s="3"/>
      <c r="AF80" s="3"/>
      <c r="AG80" s="3"/>
      <c r="AH80" s="3"/>
      <c r="AI80" s="3"/>
      <c r="AJ80" s="3"/>
      <c r="AK80" s="3"/>
      <c r="AL80" s="3"/>
      <c r="AM80" s="3"/>
      <c r="AN80" s="3"/>
      <c r="AO80" s="3"/>
    </row>
    <row r="81" spans="1:41" x14ac:dyDescent="0.35">
      <c r="A81" s="446" t="s">
        <v>1840</v>
      </c>
      <c r="B81" s="453"/>
      <c r="C81" s="600">
        <f t="shared" si="8"/>
        <v>1.0414399389874442</v>
      </c>
      <c r="D81" s="612">
        <f t="shared" si="9"/>
        <v>0.32312763321893101</v>
      </c>
      <c r="E81" s="606">
        <f t="shared" si="10"/>
        <v>0.71831230576851324</v>
      </c>
      <c r="F81" s="489">
        <f t="shared" ref="F81:S81" si="19">F18*F$70</f>
        <v>0</v>
      </c>
      <c r="G81" s="489">
        <f t="shared" si="19"/>
        <v>0</v>
      </c>
      <c r="H81" s="489">
        <f t="shared" si="19"/>
        <v>0</v>
      </c>
      <c r="I81" s="489">
        <f t="shared" si="19"/>
        <v>0</v>
      </c>
      <c r="J81" s="489">
        <f t="shared" si="19"/>
        <v>0</v>
      </c>
      <c r="K81" s="489">
        <f t="shared" si="19"/>
        <v>0.16058800001637297</v>
      </c>
      <c r="L81" s="489">
        <f t="shared" si="19"/>
        <v>0.16253963320255804</v>
      </c>
      <c r="M81" s="489">
        <f t="shared" si="19"/>
        <v>0.71831230576851324</v>
      </c>
      <c r="N81" s="489">
        <f t="shared" si="19"/>
        <v>0</v>
      </c>
      <c r="O81" s="489">
        <f t="shared" si="19"/>
        <v>0</v>
      </c>
      <c r="P81" s="489">
        <f t="shared" si="19"/>
        <v>0</v>
      </c>
      <c r="Q81" s="489">
        <f t="shared" si="19"/>
        <v>0</v>
      </c>
      <c r="R81" s="489">
        <f t="shared" si="19"/>
        <v>0</v>
      </c>
      <c r="S81" s="489">
        <f t="shared" si="19"/>
        <v>0</v>
      </c>
    </row>
    <row r="82" spans="1:41" x14ac:dyDescent="0.35">
      <c r="A82" s="446" t="s">
        <v>1843</v>
      </c>
      <c r="B82" s="453"/>
      <c r="C82" s="600">
        <f t="shared" si="8"/>
        <v>2.7294522480281795</v>
      </c>
      <c r="D82" s="612">
        <f t="shared" si="9"/>
        <v>0.34673491188929695</v>
      </c>
      <c r="E82" s="606">
        <f t="shared" si="10"/>
        <v>2.3827173361388829</v>
      </c>
      <c r="F82" s="489">
        <f t="shared" ref="F82:S82" si="20">F19*F$70</f>
        <v>0</v>
      </c>
      <c r="G82" s="489">
        <f t="shared" si="20"/>
        <v>0.34673491188929695</v>
      </c>
      <c r="H82" s="489">
        <f t="shared" si="20"/>
        <v>0</v>
      </c>
      <c r="I82" s="489">
        <f t="shared" si="20"/>
        <v>0</v>
      </c>
      <c r="J82" s="489">
        <f t="shared" si="20"/>
        <v>0</v>
      </c>
      <c r="K82" s="489">
        <f t="shared" si="20"/>
        <v>0</v>
      </c>
      <c r="L82" s="489">
        <f t="shared" si="20"/>
        <v>0</v>
      </c>
      <c r="M82" s="489">
        <f t="shared" si="20"/>
        <v>0</v>
      </c>
      <c r="N82" s="489">
        <f t="shared" si="20"/>
        <v>0</v>
      </c>
      <c r="O82" s="489">
        <f t="shared" si="20"/>
        <v>0</v>
      </c>
      <c r="P82" s="489">
        <f t="shared" si="20"/>
        <v>1.5105350122010581</v>
      </c>
      <c r="Q82" s="489">
        <f t="shared" si="20"/>
        <v>0.87218232393782469</v>
      </c>
      <c r="R82" s="489">
        <f t="shared" si="20"/>
        <v>0</v>
      </c>
      <c r="S82" s="489">
        <f t="shared" si="20"/>
        <v>0</v>
      </c>
    </row>
    <row r="83" spans="1:41" x14ac:dyDescent="0.35">
      <c r="A83" s="453" t="s">
        <v>1845</v>
      </c>
      <c r="B83" s="453"/>
      <c r="C83" s="600">
        <f t="shared" si="8"/>
        <v>5.5064751393779314</v>
      </c>
      <c r="D83" s="612">
        <f t="shared" si="9"/>
        <v>4.2196400922390396</v>
      </c>
      <c r="E83" s="606">
        <f t="shared" si="10"/>
        <v>1.2868350471388921</v>
      </c>
      <c r="F83" s="489">
        <f t="shared" ref="F83:S83" si="21">F20*F$70</f>
        <v>1.1063779973724126</v>
      </c>
      <c r="G83" s="489">
        <f t="shared" si="21"/>
        <v>0.88523651645279411</v>
      </c>
      <c r="H83" s="489">
        <f t="shared" si="21"/>
        <v>0</v>
      </c>
      <c r="I83" s="489">
        <f t="shared" si="21"/>
        <v>2.2280255784138334</v>
      </c>
      <c r="J83" s="489">
        <f t="shared" si="21"/>
        <v>0</v>
      </c>
      <c r="K83" s="489">
        <f t="shared" si="21"/>
        <v>0</v>
      </c>
      <c r="L83" s="489">
        <f t="shared" si="21"/>
        <v>0</v>
      </c>
      <c r="M83" s="489">
        <f t="shared" si="21"/>
        <v>0</v>
      </c>
      <c r="N83" s="489">
        <f t="shared" si="21"/>
        <v>0</v>
      </c>
      <c r="O83" s="489">
        <f t="shared" si="21"/>
        <v>0</v>
      </c>
      <c r="P83" s="489">
        <f t="shared" si="21"/>
        <v>0</v>
      </c>
      <c r="Q83" s="489">
        <f t="shared" si="21"/>
        <v>0</v>
      </c>
      <c r="R83" s="489">
        <f t="shared" si="21"/>
        <v>0</v>
      </c>
      <c r="S83" s="489">
        <f t="shared" si="21"/>
        <v>1.2868350471388921</v>
      </c>
    </row>
    <row r="84" spans="1:41" s="3" customFormat="1" x14ac:dyDescent="0.35">
      <c r="A84" s="454" t="s">
        <v>1853</v>
      </c>
      <c r="B84" s="454"/>
      <c r="C84" s="601">
        <f t="shared" si="8"/>
        <v>200.10757621350606</v>
      </c>
      <c r="D84" s="613">
        <f t="shared" si="9"/>
        <v>101.91876618216234</v>
      </c>
      <c r="E84" s="607">
        <f t="shared" si="10"/>
        <v>98.188810031343749</v>
      </c>
      <c r="F84" s="444">
        <f t="shared" ref="F84:S84" si="22">F21*F$70</f>
        <v>17.029910636733788</v>
      </c>
      <c r="G84" s="444">
        <f t="shared" si="22"/>
        <v>23.547913283674614</v>
      </c>
      <c r="H84" s="444">
        <f t="shared" si="22"/>
        <v>13.691708101222833</v>
      </c>
      <c r="I84" s="444">
        <f t="shared" si="22"/>
        <v>22.390702584537063</v>
      </c>
      <c r="J84" s="444">
        <f t="shared" si="22"/>
        <v>6.1412217844654418</v>
      </c>
      <c r="K84" s="444">
        <f t="shared" si="22"/>
        <v>4.5662207301243471</v>
      </c>
      <c r="L84" s="444">
        <f t="shared" si="22"/>
        <v>8.2419739284508591</v>
      </c>
      <c r="M84" s="444">
        <f t="shared" si="22"/>
        <v>8.2165232767202045</v>
      </c>
      <c r="N84" s="444">
        <f t="shared" si="22"/>
        <v>3.3059819547277858</v>
      </c>
      <c r="O84" s="444">
        <f t="shared" si="22"/>
        <v>3.0031331782256054</v>
      </c>
      <c r="P84" s="444">
        <f t="shared" si="22"/>
        <v>10.529971531695971</v>
      </c>
      <c r="Q84" s="444">
        <f t="shared" si="22"/>
        <v>43.233652342805797</v>
      </c>
      <c r="R84" s="444">
        <f t="shared" si="22"/>
        <v>23.171061330373234</v>
      </c>
      <c r="S84" s="444">
        <f t="shared" si="22"/>
        <v>13.037601549748542</v>
      </c>
    </row>
    <row r="85" spans="1:41" x14ac:dyDescent="0.35">
      <c r="A85" s="567" t="s">
        <v>1855</v>
      </c>
      <c r="B85" s="491"/>
      <c r="C85" s="602">
        <f t="shared" ca="1" si="8"/>
        <v>22.783740157708696</v>
      </c>
      <c r="D85" s="614">
        <f t="shared" ca="1" si="9"/>
        <v>13.775333734532415</v>
      </c>
      <c r="E85" s="608">
        <f t="shared" ca="1" si="10"/>
        <v>9.0084064231762806</v>
      </c>
      <c r="F85" s="484">
        <f t="shared" ref="F85:S85" ca="1" si="23">F22*F$70</f>
        <v>1.0194664230375385</v>
      </c>
      <c r="G85" s="484">
        <f t="shared" ca="1" si="23"/>
        <v>1.2319714283420911</v>
      </c>
      <c r="H85" s="484">
        <f t="shared" ca="1" si="23"/>
        <v>2.9910793402590272</v>
      </c>
      <c r="I85" s="484">
        <f t="shared" ca="1" si="23"/>
        <v>4.1424367853251081</v>
      </c>
      <c r="J85" s="484">
        <f t="shared" ca="1" si="23"/>
        <v>1.6090024015985986</v>
      </c>
      <c r="K85" s="484">
        <f t="shared" ca="1" si="23"/>
        <v>0.85183293447005182</v>
      </c>
      <c r="L85" s="484">
        <f t="shared" ca="1" si="23"/>
        <v>1.9295444215000015</v>
      </c>
      <c r="M85" s="484">
        <f t="shared" ca="1" si="23"/>
        <v>0</v>
      </c>
      <c r="N85" s="484">
        <f t="shared" ca="1" si="23"/>
        <v>0</v>
      </c>
      <c r="O85" s="484">
        <f t="shared" ca="1" si="23"/>
        <v>0</v>
      </c>
      <c r="P85" s="484">
        <f t="shared" ca="1" si="23"/>
        <v>2.3352843495895845</v>
      </c>
      <c r="Q85" s="484">
        <f t="shared" ca="1" si="23"/>
        <v>4.6842572617343654</v>
      </c>
      <c r="R85" s="484">
        <f t="shared" ca="1" si="23"/>
        <v>0</v>
      </c>
      <c r="S85" s="484">
        <f t="shared" ca="1" si="23"/>
        <v>1.9888648118523309</v>
      </c>
    </row>
    <row r="86" spans="1:41" x14ac:dyDescent="0.35">
      <c r="A86" s="567" t="s">
        <v>1887</v>
      </c>
      <c r="B86" s="461"/>
      <c r="C86" s="602">
        <f t="shared" ca="1" si="8"/>
        <v>19.507636079126758</v>
      </c>
      <c r="D86" s="614">
        <f t="shared" ca="1" si="9"/>
        <v>12.144200073104983</v>
      </c>
      <c r="E86" s="608">
        <f t="shared" ca="1" si="10"/>
        <v>7.3634360060217761</v>
      </c>
      <c r="F86" s="484">
        <f t="shared" ref="F86:S86" ca="1" si="24">F23*F$70</f>
        <v>2.830335685365263</v>
      </c>
      <c r="G86" s="484">
        <f t="shared" ca="1" si="24"/>
        <v>1.7144978901790648</v>
      </c>
      <c r="H86" s="484">
        <f t="shared" ca="1" si="24"/>
        <v>0.82991267924670276</v>
      </c>
      <c r="I86" s="484">
        <f t="shared" ca="1" si="24"/>
        <v>4.4551421296638916</v>
      </c>
      <c r="J86" s="484">
        <f t="shared" ca="1" si="24"/>
        <v>1.0865282658451418</v>
      </c>
      <c r="K86" s="484">
        <f t="shared" ca="1" si="24"/>
        <v>0.63328994757112955</v>
      </c>
      <c r="L86" s="484">
        <f t="shared" ca="1" si="24"/>
        <v>0</v>
      </c>
      <c r="M86" s="484">
        <f t="shared" ca="1" si="24"/>
        <v>0</v>
      </c>
      <c r="N86" s="484">
        <f t="shared" ca="1" si="24"/>
        <v>0.59449347523379092</v>
      </c>
      <c r="O86" s="484">
        <f t="shared" ca="1" si="24"/>
        <v>0</v>
      </c>
      <c r="P86" s="484">
        <f t="shared" ca="1" si="24"/>
        <v>0.5905955659479758</v>
      </c>
      <c r="Q86" s="484">
        <f t="shared" ca="1" si="24"/>
        <v>1.7443646478756494</v>
      </c>
      <c r="R86" s="484">
        <f t="shared" ca="1" si="24"/>
        <v>5.0284757921981509</v>
      </c>
      <c r="S86" s="484">
        <f t="shared" ca="1" si="24"/>
        <v>0</v>
      </c>
    </row>
    <row r="87" spans="1:41" x14ac:dyDescent="0.35">
      <c r="A87" s="567" t="s">
        <v>1888</v>
      </c>
      <c r="B87" s="461"/>
      <c r="C87" s="602">
        <f t="shared" ca="1" si="8"/>
        <v>129.3959482328757</v>
      </c>
      <c r="D87" s="614">
        <f t="shared" ca="1" si="9"/>
        <v>58.065315504509734</v>
      </c>
      <c r="E87" s="608">
        <f t="shared" ca="1" si="10"/>
        <v>71.33063272836597</v>
      </c>
      <c r="F87" s="484">
        <f t="shared" ref="F87:S87" ca="1" si="25">F24*F$70</f>
        <v>10.448420651791077</v>
      </c>
      <c r="G87" s="484">
        <f t="shared" ca="1" si="25"/>
        <v>17.653938069915146</v>
      </c>
      <c r="H87" s="484">
        <f t="shared" ca="1" si="25"/>
        <v>8.3978524643476771</v>
      </c>
      <c r="I87" s="484">
        <f t="shared" ca="1" si="25"/>
        <v>9.6661403460071398</v>
      </c>
      <c r="J87" s="484">
        <f t="shared" ca="1" si="25"/>
        <v>2.2292612136923018</v>
      </c>
      <c r="K87" s="484">
        <f t="shared" ca="1" si="25"/>
        <v>2.1266319004792908</v>
      </c>
      <c r="L87" s="484">
        <f t="shared" ca="1" si="25"/>
        <v>3.8309221975006724</v>
      </c>
      <c r="M87" s="484">
        <f t="shared" ca="1" si="25"/>
        <v>4.395806901865595</v>
      </c>
      <c r="N87" s="484">
        <f t="shared" ca="1" si="25"/>
        <v>1.2911849902352357</v>
      </c>
      <c r="O87" s="484">
        <f t="shared" ca="1" si="25"/>
        <v>2.4209636705411897</v>
      </c>
      <c r="P87" s="484">
        <f t="shared" ca="1" si="25"/>
        <v>7.0134960502104331</v>
      </c>
      <c r="Q87" s="484">
        <f t="shared" ca="1" si="25"/>
        <v>32.169700472560372</v>
      </c>
      <c r="R87" s="484">
        <f t="shared" ca="1" si="25"/>
        <v>17.206694413868792</v>
      </c>
      <c r="S87" s="484">
        <f t="shared" ca="1" si="25"/>
        <v>10.54493488986077</v>
      </c>
    </row>
    <row r="88" spans="1:41" s="407" customFormat="1" x14ac:dyDescent="0.35">
      <c r="A88" s="567" t="s">
        <v>1858</v>
      </c>
      <c r="B88" s="461"/>
      <c r="C88" s="602">
        <f t="shared" ca="1" si="8"/>
        <v>7.7467231311378608</v>
      </c>
      <c r="D88" s="614">
        <f t="shared" ca="1" si="9"/>
        <v>3.926006756283253</v>
      </c>
      <c r="E88" s="608">
        <f t="shared" ca="1" si="10"/>
        <v>3.8207163748546078</v>
      </c>
      <c r="F88" s="484">
        <f t="shared" ref="F88:S88" ca="1" si="26">F25*F$70</f>
        <v>1.2253263199110176</v>
      </c>
      <c r="G88" s="484">
        <f t="shared" ca="1" si="26"/>
        <v>0.34673491188929695</v>
      </c>
      <c r="H88" s="484">
        <f t="shared" ca="1" si="26"/>
        <v>1.2399327352760217</v>
      </c>
      <c r="I88" s="484">
        <f t="shared" ca="1" si="26"/>
        <v>1.1140127892069167</v>
      </c>
      <c r="J88" s="484">
        <f t="shared" ca="1" si="26"/>
        <v>0</v>
      </c>
      <c r="K88" s="484">
        <f t="shared" ca="1" si="26"/>
        <v>0</v>
      </c>
      <c r="L88" s="484">
        <f t="shared" ca="1" si="26"/>
        <v>0</v>
      </c>
      <c r="M88" s="484">
        <f t="shared" ca="1" si="26"/>
        <v>3.8207163748546078</v>
      </c>
      <c r="N88" s="484">
        <f t="shared" ca="1" si="26"/>
        <v>0</v>
      </c>
      <c r="O88" s="484">
        <f t="shared" ca="1" si="26"/>
        <v>0</v>
      </c>
      <c r="P88" s="484">
        <f t="shared" ca="1" si="26"/>
        <v>0</v>
      </c>
      <c r="Q88" s="484">
        <f t="shared" ca="1" si="26"/>
        <v>0</v>
      </c>
      <c r="R88" s="484">
        <f t="shared" ca="1" si="26"/>
        <v>0</v>
      </c>
      <c r="S88" s="484">
        <f t="shared" ca="1" si="26"/>
        <v>0</v>
      </c>
      <c r="T88" s="3"/>
      <c r="U88" s="3"/>
      <c r="V88" s="3"/>
      <c r="W88" s="3"/>
      <c r="X88" s="3"/>
      <c r="Y88" s="3"/>
      <c r="Z88" s="3"/>
      <c r="AA88" s="3"/>
      <c r="AB88" s="3"/>
      <c r="AC88" s="3"/>
      <c r="AD88" s="3"/>
      <c r="AE88" s="3"/>
      <c r="AF88" s="3"/>
      <c r="AG88" s="3"/>
      <c r="AH88" s="3"/>
      <c r="AI88" s="3"/>
      <c r="AJ88" s="3"/>
      <c r="AK88" s="3"/>
      <c r="AL88" s="3"/>
      <c r="AM88" s="3"/>
      <c r="AN88" s="3"/>
      <c r="AO88" s="3"/>
    </row>
    <row r="89" spans="1:41" x14ac:dyDescent="0.35">
      <c r="A89" s="567" t="s">
        <v>1860</v>
      </c>
      <c r="B89" s="461"/>
      <c r="C89" s="602">
        <f t="shared" ca="1" si="8"/>
        <v>12.884881285992632</v>
      </c>
      <c r="D89" s="614">
        <f t="shared" ca="1" si="9"/>
        <v>6.2192627870675112</v>
      </c>
      <c r="E89" s="608">
        <f t="shared" ca="1" si="10"/>
        <v>6.6656184989251202</v>
      </c>
      <c r="F89" s="484">
        <f t="shared" ref="F89:S89" ca="1" si="27">F26*F$70</f>
        <v>1.5063615566288955</v>
      </c>
      <c r="G89" s="484">
        <f t="shared" ca="1" si="27"/>
        <v>2.6007709833490167</v>
      </c>
      <c r="H89" s="484">
        <f t="shared" ca="1" si="27"/>
        <v>0.23293088209340543</v>
      </c>
      <c r="I89" s="484">
        <f t="shared" ca="1" si="27"/>
        <v>1.5144392548500396</v>
      </c>
      <c r="J89" s="484">
        <f t="shared" ca="1" si="27"/>
        <v>0.20417211012978118</v>
      </c>
      <c r="K89" s="484">
        <f t="shared" ca="1" si="27"/>
        <v>0.16058800001637297</v>
      </c>
      <c r="L89" s="484">
        <f t="shared" ca="1" si="27"/>
        <v>0</v>
      </c>
      <c r="M89" s="484">
        <f t="shared" ca="1" si="27"/>
        <v>0</v>
      </c>
      <c r="N89" s="484">
        <f t="shared" ca="1" si="27"/>
        <v>0</v>
      </c>
      <c r="O89" s="484">
        <f t="shared" ca="1" si="27"/>
        <v>0</v>
      </c>
      <c r="P89" s="484">
        <f t="shared" ca="1" si="27"/>
        <v>0.5905955659479758</v>
      </c>
      <c r="Q89" s="484">
        <f t="shared" ca="1" si="27"/>
        <v>4.6353299606354144</v>
      </c>
      <c r="R89" s="484">
        <f t="shared" ca="1" si="27"/>
        <v>0.9358911243062884</v>
      </c>
      <c r="S89" s="484">
        <f t="shared" ca="1" si="27"/>
        <v>0.50380184803544137</v>
      </c>
    </row>
    <row r="90" spans="1:41" x14ac:dyDescent="0.35">
      <c r="A90" s="567" t="s">
        <v>1861</v>
      </c>
      <c r="B90" s="461"/>
      <c r="C90" s="602">
        <f t="shared" ca="1" si="8"/>
        <v>0</v>
      </c>
      <c r="D90" s="614">
        <f t="shared" ca="1" si="9"/>
        <v>0</v>
      </c>
      <c r="E90" s="608">
        <f t="shared" ca="1" si="10"/>
        <v>0</v>
      </c>
      <c r="F90" s="484">
        <f t="shared" ref="F90:S91" ca="1" si="28">F27*F$70</f>
        <v>0</v>
      </c>
      <c r="G90" s="484">
        <f t="shared" ca="1" si="28"/>
        <v>0</v>
      </c>
      <c r="H90" s="484">
        <f t="shared" ca="1" si="28"/>
        <v>0</v>
      </c>
      <c r="I90" s="484">
        <f t="shared" ca="1" si="28"/>
        <v>0</v>
      </c>
      <c r="J90" s="484">
        <f t="shared" ca="1" si="28"/>
        <v>0</v>
      </c>
      <c r="K90" s="484">
        <f t="shared" ca="1" si="28"/>
        <v>0</v>
      </c>
      <c r="L90" s="484">
        <f t="shared" ca="1" si="28"/>
        <v>0</v>
      </c>
      <c r="M90" s="484">
        <f t="shared" ca="1" si="28"/>
        <v>0</v>
      </c>
      <c r="N90" s="484">
        <f t="shared" ca="1" si="28"/>
        <v>0</v>
      </c>
      <c r="O90" s="484">
        <f t="shared" ca="1" si="28"/>
        <v>0</v>
      </c>
      <c r="P90" s="484">
        <f t="shared" ca="1" si="28"/>
        <v>0</v>
      </c>
      <c r="Q90" s="484">
        <f t="shared" ca="1" si="28"/>
        <v>0</v>
      </c>
      <c r="R90" s="484">
        <f t="shared" ca="1" si="28"/>
        <v>0</v>
      </c>
      <c r="S90" s="484">
        <f t="shared" ca="1" si="28"/>
        <v>0</v>
      </c>
    </row>
    <row r="91" spans="1:41" x14ac:dyDescent="0.35">
      <c r="A91" s="567" t="s">
        <v>2365</v>
      </c>
      <c r="B91" s="461"/>
      <c r="C91" s="602">
        <f t="shared" ref="C91" ca="1" si="29">SUM(F91:S91)</f>
        <v>0</v>
      </c>
      <c r="D91" s="614">
        <f t="shared" ref="D91" ca="1" si="30">SUM(F91:L91)+N91+O91</f>
        <v>0</v>
      </c>
      <c r="E91" s="608">
        <f t="shared" ref="E91" ca="1" si="31">SUM(P91:S91)+M91</f>
        <v>0</v>
      </c>
      <c r="F91" s="484">
        <f t="shared" ca="1" si="28"/>
        <v>0</v>
      </c>
      <c r="G91" s="484">
        <f t="shared" ca="1" si="28"/>
        <v>0</v>
      </c>
      <c r="H91" s="484">
        <f t="shared" ca="1" si="28"/>
        <v>0</v>
      </c>
      <c r="I91" s="484">
        <f t="shared" ca="1" si="28"/>
        <v>0</v>
      </c>
      <c r="J91" s="484">
        <f t="shared" ca="1" si="28"/>
        <v>0</v>
      </c>
      <c r="K91" s="484">
        <f t="shared" ca="1" si="28"/>
        <v>0</v>
      </c>
      <c r="L91" s="484">
        <f t="shared" ca="1" si="28"/>
        <v>0</v>
      </c>
      <c r="M91" s="484">
        <f t="shared" ca="1" si="28"/>
        <v>0</v>
      </c>
      <c r="N91" s="484">
        <f t="shared" ca="1" si="28"/>
        <v>0</v>
      </c>
      <c r="O91" s="484">
        <f t="shared" ca="1" si="28"/>
        <v>0</v>
      </c>
      <c r="P91" s="484">
        <f t="shared" ca="1" si="28"/>
        <v>0</v>
      </c>
      <c r="Q91" s="484">
        <f t="shared" ca="1" si="28"/>
        <v>0</v>
      </c>
      <c r="R91" s="484">
        <f t="shared" ca="1" si="28"/>
        <v>0</v>
      </c>
      <c r="S91" s="484">
        <f t="shared" ca="1" si="28"/>
        <v>0</v>
      </c>
    </row>
    <row r="92" spans="1:41" ht="14.15" customHeight="1" x14ac:dyDescent="0.35">
      <c r="A92" s="567" t="s">
        <v>2366</v>
      </c>
      <c r="B92" s="461"/>
      <c r="C92" s="602">
        <f t="shared" ca="1" si="8"/>
        <v>0</v>
      </c>
      <c r="D92" s="614">
        <f t="shared" ca="1" si="9"/>
        <v>0</v>
      </c>
      <c r="E92" s="608">
        <f t="shared" ca="1" si="10"/>
        <v>0</v>
      </c>
      <c r="F92" s="484">
        <f t="shared" ref="F92:S92" ca="1" si="32">F29*F$70</f>
        <v>0</v>
      </c>
      <c r="G92" s="484">
        <f t="shared" ca="1" si="32"/>
        <v>0</v>
      </c>
      <c r="H92" s="484">
        <f t="shared" ca="1" si="32"/>
        <v>0</v>
      </c>
      <c r="I92" s="484">
        <f t="shared" ca="1" si="32"/>
        <v>0</v>
      </c>
      <c r="J92" s="484">
        <f t="shared" ca="1" si="32"/>
        <v>0</v>
      </c>
      <c r="K92" s="484">
        <f t="shared" ca="1" si="32"/>
        <v>0</v>
      </c>
      <c r="L92" s="484">
        <f t="shared" ca="1" si="32"/>
        <v>0</v>
      </c>
      <c r="M92" s="484">
        <f t="shared" ca="1" si="32"/>
        <v>0</v>
      </c>
      <c r="N92" s="484">
        <f t="shared" ca="1" si="32"/>
        <v>0</v>
      </c>
      <c r="O92" s="484">
        <f t="shared" ca="1" si="32"/>
        <v>0</v>
      </c>
      <c r="P92" s="484">
        <f t="shared" ca="1" si="32"/>
        <v>0</v>
      </c>
      <c r="Q92" s="484">
        <f t="shared" ca="1" si="32"/>
        <v>0</v>
      </c>
      <c r="R92" s="484">
        <f t="shared" ca="1" si="32"/>
        <v>0</v>
      </c>
      <c r="S92" s="484">
        <f t="shared" ca="1" si="32"/>
        <v>0</v>
      </c>
    </row>
    <row r="93" spans="1:41" x14ac:dyDescent="0.35">
      <c r="A93" s="567" t="s">
        <v>1862</v>
      </c>
      <c r="B93" s="461"/>
      <c r="C93" s="602">
        <f t="shared" ca="1" si="8"/>
        <v>2.0345591055288637</v>
      </c>
      <c r="D93" s="614">
        <f t="shared" ca="1" si="9"/>
        <v>2.0345591055288637</v>
      </c>
      <c r="E93" s="608">
        <f t="shared" ca="1" si="10"/>
        <v>0</v>
      </c>
      <c r="F93" s="484">
        <f t="shared" ref="F93:S93" ca="1" si="33">F30*F$70</f>
        <v>0</v>
      </c>
      <c r="G93" s="484">
        <f t="shared" ca="1" si="33"/>
        <v>0</v>
      </c>
      <c r="H93" s="484">
        <f t="shared" ca="1" si="33"/>
        <v>0</v>
      </c>
      <c r="I93" s="484">
        <f t="shared" ca="1" si="33"/>
        <v>0</v>
      </c>
      <c r="J93" s="484">
        <f t="shared" ca="1" si="33"/>
        <v>0.20417211012978118</v>
      </c>
      <c r="K93" s="484">
        <f t="shared" ca="1" si="33"/>
        <v>0</v>
      </c>
      <c r="L93" s="484">
        <f t="shared" ca="1" si="33"/>
        <v>0.64214783546638599</v>
      </c>
      <c r="M93" s="484">
        <f t="shared" ca="1" si="33"/>
        <v>0</v>
      </c>
      <c r="N93" s="484">
        <f t="shared" ca="1" si="33"/>
        <v>1.1882391599326965</v>
      </c>
      <c r="O93" s="484">
        <f t="shared" ca="1" si="33"/>
        <v>0</v>
      </c>
      <c r="P93" s="484">
        <f t="shared" ca="1" si="33"/>
        <v>0</v>
      </c>
      <c r="Q93" s="484">
        <f t="shared" ca="1" si="33"/>
        <v>0</v>
      </c>
      <c r="R93" s="484">
        <f t="shared" ca="1" si="33"/>
        <v>0</v>
      </c>
      <c r="S93" s="484">
        <f t="shared" ca="1" si="33"/>
        <v>0</v>
      </c>
    </row>
    <row r="94" spans="1:41" x14ac:dyDescent="0.35">
      <c r="A94" s="567" t="s">
        <v>1863</v>
      </c>
      <c r="B94" s="491"/>
      <c r="C94" s="602">
        <f t="shared" ca="1" si="8"/>
        <v>0</v>
      </c>
      <c r="D94" s="614">
        <f t="shared" ca="1" si="9"/>
        <v>0</v>
      </c>
      <c r="E94" s="608">
        <f t="shared" ca="1" si="10"/>
        <v>0</v>
      </c>
      <c r="F94" s="484">
        <f t="shared" ref="F94:S94" ca="1" si="34">F31*F$70</f>
        <v>0</v>
      </c>
      <c r="G94" s="484">
        <f t="shared" ca="1" si="34"/>
        <v>0</v>
      </c>
      <c r="H94" s="484">
        <f t="shared" ca="1" si="34"/>
        <v>0</v>
      </c>
      <c r="I94" s="484">
        <f t="shared" ca="1" si="34"/>
        <v>0</v>
      </c>
      <c r="J94" s="484">
        <f t="shared" ca="1" si="34"/>
        <v>0</v>
      </c>
      <c r="K94" s="484">
        <f t="shared" ca="1" si="34"/>
        <v>0</v>
      </c>
      <c r="L94" s="484">
        <f t="shared" ca="1" si="34"/>
        <v>0</v>
      </c>
      <c r="M94" s="484">
        <f t="shared" ca="1" si="34"/>
        <v>0</v>
      </c>
      <c r="N94" s="484">
        <f t="shared" ca="1" si="34"/>
        <v>0</v>
      </c>
      <c r="O94" s="484">
        <f t="shared" ca="1" si="34"/>
        <v>0</v>
      </c>
      <c r="P94" s="484">
        <f t="shared" ca="1" si="34"/>
        <v>0</v>
      </c>
      <c r="Q94" s="484">
        <f t="shared" ca="1" si="34"/>
        <v>0</v>
      </c>
      <c r="R94" s="484">
        <f t="shared" ca="1" si="34"/>
        <v>0</v>
      </c>
      <c r="S94" s="484">
        <f t="shared" ca="1" si="34"/>
        <v>0</v>
      </c>
    </row>
    <row r="95" spans="1:41" x14ac:dyDescent="0.35">
      <c r="A95" s="567" t="s">
        <v>1889</v>
      </c>
      <c r="B95" s="461"/>
      <c r="C95" s="602">
        <f t="shared" ca="1" si="8"/>
        <v>5.1988962585905876</v>
      </c>
      <c r="D95" s="614">
        <f t="shared" ca="1" si="9"/>
        <v>5.1988962585905876</v>
      </c>
      <c r="E95" s="608">
        <f t="shared" ca="1" si="10"/>
        <v>0</v>
      </c>
      <c r="F95" s="484">
        <f t="shared" ref="F95:S95" ca="1" si="35">F32*F$70</f>
        <v>0</v>
      </c>
      <c r="G95" s="484">
        <f t="shared" ca="1" si="35"/>
        <v>0</v>
      </c>
      <c r="H95" s="484">
        <f t="shared" ca="1" si="35"/>
        <v>0</v>
      </c>
      <c r="I95" s="484">
        <f t="shared" ca="1" si="35"/>
        <v>1.4985312794839676</v>
      </c>
      <c r="J95" s="484">
        <f t="shared" ca="1" si="35"/>
        <v>0.80808568306983619</v>
      </c>
      <c r="K95" s="484">
        <f t="shared" ca="1" si="35"/>
        <v>0.63328994757112955</v>
      </c>
      <c r="L95" s="484">
        <f t="shared" ca="1" si="35"/>
        <v>1.6768198407812389</v>
      </c>
      <c r="M95" s="484">
        <f t="shared" ca="1" si="35"/>
        <v>0</v>
      </c>
      <c r="N95" s="484">
        <f t="shared" ca="1" si="35"/>
        <v>0</v>
      </c>
      <c r="O95" s="484">
        <f t="shared" ca="1" si="35"/>
        <v>0.58216950768441522</v>
      </c>
      <c r="P95" s="484">
        <f t="shared" ca="1" si="35"/>
        <v>0</v>
      </c>
      <c r="Q95" s="484">
        <f t="shared" ca="1" si="35"/>
        <v>0</v>
      </c>
      <c r="R95" s="484">
        <f t="shared" ca="1" si="35"/>
        <v>0</v>
      </c>
      <c r="S95" s="484">
        <f t="shared" ca="1" si="35"/>
        <v>0</v>
      </c>
    </row>
    <row r="96" spans="1:41" x14ac:dyDescent="0.35">
      <c r="A96" s="567" t="s">
        <v>1890</v>
      </c>
      <c r="B96" s="461"/>
      <c r="C96" s="602">
        <f t="shared" ca="1" si="8"/>
        <v>0</v>
      </c>
      <c r="D96" s="614">
        <f t="shared" ca="1" si="9"/>
        <v>0</v>
      </c>
      <c r="E96" s="608">
        <f t="shared" ca="1" si="10"/>
        <v>0</v>
      </c>
      <c r="F96" s="484">
        <f t="shared" ref="F96:S96" ca="1" si="36">F33*F$70</f>
        <v>0</v>
      </c>
      <c r="G96" s="484">
        <f t="shared" ca="1" si="36"/>
        <v>0</v>
      </c>
      <c r="H96" s="484">
        <f t="shared" ca="1" si="36"/>
        <v>0</v>
      </c>
      <c r="I96" s="484">
        <f t="shared" ca="1" si="36"/>
        <v>0</v>
      </c>
      <c r="J96" s="484">
        <f t="shared" ca="1" si="36"/>
        <v>0</v>
      </c>
      <c r="K96" s="484">
        <f t="shared" ca="1" si="36"/>
        <v>0</v>
      </c>
      <c r="L96" s="484">
        <f t="shared" ca="1" si="36"/>
        <v>0</v>
      </c>
      <c r="M96" s="484">
        <f t="shared" ca="1" si="36"/>
        <v>0</v>
      </c>
      <c r="N96" s="484">
        <f t="shared" ca="1" si="36"/>
        <v>0</v>
      </c>
      <c r="O96" s="484">
        <f t="shared" ca="1" si="36"/>
        <v>0</v>
      </c>
      <c r="P96" s="484">
        <f t="shared" ca="1" si="36"/>
        <v>0</v>
      </c>
      <c r="Q96" s="484">
        <f t="shared" ca="1" si="36"/>
        <v>0</v>
      </c>
      <c r="R96" s="484">
        <f t="shared" ca="1" si="36"/>
        <v>0</v>
      </c>
      <c r="S96" s="484">
        <f t="shared" ca="1" si="36"/>
        <v>0</v>
      </c>
    </row>
    <row r="97" spans="1:19" x14ac:dyDescent="0.35">
      <c r="A97" s="567" t="s">
        <v>1891</v>
      </c>
      <c r="B97" s="461"/>
      <c r="C97" s="602">
        <f t="shared" ca="1" si="8"/>
        <v>0.16253963320255804</v>
      </c>
      <c r="D97" s="614">
        <f t="shared" ca="1" si="9"/>
        <v>0.16253963320255804</v>
      </c>
      <c r="E97" s="608">
        <f t="shared" ca="1" si="10"/>
        <v>0</v>
      </c>
      <c r="F97" s="484">
        <f t="shared" ref="F97:S97" ca="1" si="37">F34*F$70</f>
        <v>0</v>
      </c>
      <c r="G97" s="484">
        <f t="shared" ca="1" si="37"/>
        <v>0</v>
      </c>
      <c r="H97" s="484">
        <f t="shared" ca="1" si="37"/>
        <v>0</v>
      </c>
      <c r="I97" s="484">
        <f t="shared" ca="1" si="37"/>
        <v>0</v>
      </c>
      <c r="J97" s="484">
        <f t="shared" ca="1" si="37"/>
        <v>0</v>
      </c>
      <c r="K97" s="484">
        <f t="shared" ca="1" si="37"/>
        <v>0</v>
      </c>
      <c r="L97" s="484">
        <f t="shared" ca="1" si="37"/>
        <v>0.16253963320255804</v>
      </c>
      <c r="M97" s="484">
        <f t="shared" ca="1" si="37"/>
        <v>0</v>
      </c>
      <c r="N97" s="484">
        <f t="shared" ca="1" si="37"/>
        <v>0</v>
      </c>
      <c r="O97" s="484">
        <f t="shared" ca="1" si="37"/>
        <v>0</v>
      </c>
      <c r="P97" s="484">
        <f t="shared" ca="1" si="37"/>
        <v>0</v>
      </c>
      <c r="Q97" s="484">
        <f t="shared" ca="1" si="37"/>
        <v>0</v>
      </c>
      <c r="R97" s="484">
        <f t="shared" ca="1" si="37"/>
        <v>0</v>
      </c>
      <c r="S97" s="484">
        <f t="shared" ca="1" si="37"/>
        <v>0</v>
      </c>
    </row>
    <row r="98" spans="1:19" x14ac:dyDescent="0.35">
      <c r="A98" s="567" t="s">
        <v>1892</v>
      </c>
      <c r="B98" s="461"/>
      <c r="C98" s="602">
        <f t="shared" ca="1" si="8"/>
        <v>0</v>
      </c>
      <c r="D98" s="614">
        <f t="shared" ca="1" si="9"/>
        <v>0</v>
      </c>
      <c r="E98" s="608">
        <f t="shared" ca="1" si="10"/>
        <v>0</v>
      </c>
      <c r="F98" s="484">
        <f t="shared" ref="F98:S98" ca="1" si="38">F35*F$70</f>
        <v>0</v>
      </c>
      <c r="G98" s="484">
        <f t="shared" ca="1" si="38"/>
        <v>0</v>
      </c>
      <c r="H98" s="484">
        <f t="shared" ca="1" si="38"/>
        <v>0</v>
      </c>
      <c r="I98" s="484">
        <f t="shared" ca="1" si="38"/>
        <v>0</v>
      </c>
      <c r="J98" s="484">
        <f t="shared" ca="1" si="38"/>
        <v>0</v>
      </c>
      <c r="K98" s="484">
        <f t="shared" ca="1" si="38"/>
        <v>0</v>
      </c>
      <c r="L98" s="484">
        <f t="shared" ca="1" si="38"/>
        <v>0</v>
      </c>
      <c r="M98" s="484">
        <f t="shared" ca="1" si="38"/>
        <v>0</v>
      </c>
      <c r="N98" s="484">
        <f t="shared" ca="1" si="38"/>
        <v>0</v>
      </c>
      <c r="O98" s="484">
        <f t="shared" ca="1" si="38"/>
        <v>0</v>
      </c>
      <c r="P98" s="484">
        <f t="shared" ca="1" si="38"/>
        <v>0</v>
      </c>
      <c r="Q98" s="484">
        <f t="shared" ca="1" si="38"/>
        <v>0</v>
      </c>
      <c r="R98" s="484">
        <f t="shared" ca="1" si="38"/>
        <v>0</v>
      </c>
      <c r="S98" s="484">
        <f t="shared" ca="1" si="38"/>
        <v>0</v>
      </c>
    </row>
    <row r="99" spans="1:19" x14ac:dyDescent="0.35">
      <c r="A99" s="567" t="s">
        <v>1866</v>
      </c>
      <c r="B99" s="461"/>
      <c r="C99" s="602">
        <f t="shared" ca="1" si="8"/>
        <v>0</v>
      </c>
      <c r="D99" s="614">
        <f t="shared" ca="1" si="9"/>
        <v>0</v>
      </c>
      <c r="E99" s="608">
        <f t="shared" ca="1" si="10"/>
        <v>0</v>
      </c>
      <c r="F99" s="484">
        <f t="shared" ref="F99:S99" ca="1" si="39">F36*F$70</f>
        <v>0</v>
      </c>
      <c r="G99" s="484">
        <f t="shared" ca="1" si="39"/>
        <v>0</v>
      </c>
      <c r="H99" s="484">
        <f t="shared" ca="1" si="39"/>
        <v>0</v>
      </c>
      <c r="I99" s="484">
        <f t="shared" ca="1" si="39"/>
        <v>0</v>
      </c>
      <c r="J99" s="484">
        <f t="shared" ca="1" si="39"/>
        <v>0</v>
      </c>
      <c r="K99" s="484">
        <f t="shared" ca="1" si="39"/>
        <v>0</v>
      </c>
      <c r="L99" s="484">
        <f t="shared" ca="1" si="39"/>
        <v>0</v>
      </c>
      <c r="M99" s="484">
        <f t="shared" ca="1" si="39"/>
        <v>0</v>
      </c>
      <c r="N99" s="484">
        <f t="shared" ca="1" si="39"/>
        <v>0</v>
      </c>
      <c r="O99" s="484">
        <f t="shared" ca="1" si="39"/>
        <v>0</v>
      </c>
      <c r="P99" s="484">
        <f t="shared" ca="1" si="39"/>
        <v>0</v>
      </c>
      <c r="Q99" s="484">
        <f t="shared" ca="1" si="39"/>
        <v>0</v>
      </c>
      <c r="R99" s="484">
        <f t="shared" ca="1" si="39"/>
        <v>0</v>
      </c>
      <c r="S99" s="484">
        <f t="shared" ca="1" si="39"/>
        <v>0</v>
      </c>
    </row>
    <row r="100" spans="1:19" x14ac:dyDescent="0.35">
      <c r="A100" s="567" t="s">
        <v>1893</v>
      </c>
      <c r="B100" s="461"/>
      <c r="C100" s="602">
        <f t="shared" ca="1" si="8"/>
        <v>0</v>
      </c>
      <c r="D100" s="614">
        <f t="shared" ca="1" si="9"/>
        <v>0</v>
      </c>
      <c r="E100" s="608">
        <f t="shared" ca="1" si="10"/>
        <v>0</v>
      </c>
      <c r="F100" s="484">
        <f t="shared" ref="F100:S100" ca="1" si="40">F37*F$70</f>
        <v>0</v>
      </c>
      <c r="G100" s="484">
        <f t="shared" ca="1" si="40"/>
        <v>0</v>
      </c>
      <c r="H100" s="484">
        <f t="shared" ca="1" si="40"/>
        <v>0</v>
      </c>
      <c r="I100" s="484">
        <f t="shared" ca="1" si="40"/>
        <v>0</v>
      </c>
      <c r="J100" s="484">
        <f t="shared" ca="1" si="40"/>
        <v>0</v>
      </c>
      <c r="K100" s="484">
        <f t="shared" ca="1" si="40"/>
        <v>0</v>
      </c>
      <c r="L100" s="484">
        <f t="shared" ca="1" si="40"/>
        <v>0</v>
      </c>
      <c r="M100" s="484">
        <f t="shared" ca="1" si="40"/>
        <v>0</v>
      </c>
      <c r="N100" s="484">
        <f t="shared" ca="1" si="40"/>
        <v>0</v>
      </c>
      <c r="O100" s="484">
        <f t="shared" ca="1" si="40"/>
        <v>0</v>
      </c>
      <c r="P100" s="484">
        <f t="shared" ca="1" si="40"/>
        <v>0</v>
      </c>
      <c r="Q100" s="484">
        <f t="shared" ca="1" si="40"/>
        <v>0</v>
      </c>
      <c r="R100" s="484">
        <f t="shared" ca="1" si="40"/>
        <v>0</v>
      </c>
      <c r="S100" s="484">
        <f t="shared" ca="1" si="40"/>
        <v>0</v>
      </c>
    </row>
    <row r="101" spans="1:19" x14ac:dyDescent="0.35">
      <c r="A101" s="567" t="s">
        <v>1894</v>
      </c>
      <c r="B101" s="461"/>
      <c r="C101" s="602">
        <f t="shared" ca="1" si="8"/>
        <v>0</v>
      </c>
      <c r="D101" s="614">
        <f t="shared" ca="1" si="9"/>
        <v>0</v>
      </c>
      <c r="E101" s="608">
        <f t="shared" ca="1" si="10"/>
        <v>0</v>
      </c>
      <c r="F101" s="484">
        <f t="shared" ref="F101:S101" ca="1" si="41">F38*F$70</f>
        <v>0</v>
      </c>
      <c r="G101" s="484">
        <f t="shared" ca="1" si="41"/>
        <v>0</v>
      </c>
      <c r="H101" s="484">
        <f t="shared" ca="1" si="41"/>
        <v>0</v>
      </c>
      <c r="I101" s="484">
        <f t="shared" ca="1" si="41"/>
        <v>0</v>
      </c>
      <c r="J101" s="484">
        <f t="shared" ca="1" si="41"/>
        <v>0</v>
      </c>
      <c r="K101" s="484">
        <f t="shared" ca="1" si="41"/>
        <v>0</v>
      </c>
      <c r="L101" s="484">
        <f t="shared" ca="1" si="41"/>
        <v>0</v>
      </c>
      <c r="M101" s="484">
        <f t="shared" ca="1" si="41"/>
        <v>0</v>
      </c>
      <c r="N101" s="484">
        <f t="shared" ca="1" si="41"/>
        <v>0</v>
      </c>
      <c r="O101" s="484">
        <f t="shared" ca="1" si="41"/>
        <v>0</v>
      </c>
      <c r="P101" s="484">
        <f t="shared" ca="1" si="41"/>
        <v>0</v>
      </c>
      <c r="Q101" s="484">
        <f t="shared" ca="1" si="41"/>
        <v>0</v>
      </c>
      <c r="R101" s="484">
        <f t="shared" ca="1" si="41"/>
        <v>0</v>
      </c>
      <c r="S101" s="484">
        <f t="shared" ca="1" si="41"/>
        <v>0</v>
      </c>
    </row>
    <row r="102" spans="1:19" x14ac:dyDescent="0.35">
      <c r="A102" s="567" t="s">
        <v>1895</v>
      </c>
      <c r="B102" s="491"/>
      <c r="C102" s="602">
        <f t="shared" ca="1" si="8"/>
        <v>0.3926523293424356</v>
      </c>
      <c r="D102" s="614">
        <f t="shared" ca="1" si="9"/>
        <v>0.3926523293424356</v>
      </c>
      <c r="E102" s="608">
        <f t="shared" ca="1" si="10"/>
        <v>0</v>
      </c>
      <c r="F102" s="484">
        <f t="shared" ref="F102:S102" ca="1" si="42">F39*F$70</f>
        <v>0</v>
      </c>
      <c r="G102" s="484">
        <f t="shared" ca="1" si="42"/>
        <v>0</v>
      </c>
      <c r="H102" s="484">
        <f t="shared" ca="1" si="42"/>
        <v>0</v>
      </c>
      <c r="I102" s="484">
        <f t="shared" ca="1" si="42"/>
        <v>0</v>
      </c>
      <c r="J102" s="484">
        <f t="shared" ca="1" si="42"/>
        <v>0</v>
      </c>
      <c r="K102" s="484">
        <f t="shared" ca="1" si="42"/>
        <v>0.16058800001637297</v>
      </c>
      <c r="L102" s="484">
        <f t="shared" ca="1" si="42"/>
        <v>0</v>
      </c>
      <c r="M102" s="484">
        <f t="shared" ca="1" si="42"/>
        <v>0</v>
      </c>
      <c r="N102" s="484">
        <f t="shared" ca="1" si="42"/>
        <v>0.23206432932606263</v>
      </c>
      <c r="O102" s="484">
        <f t="shared" ca="1" si="42"/>
        <v>0</v>
      </c>
      <c r="P102" s="484">
        <f t="shared" ca="1" si="42"/>
        <v>0</v>
      </c>
      <c r="Q102" s="484">
        <f t="shared" ca="1" si="42"/>
        <v>0</v>
      </c>
      <c r="R102" s="484">
        <f t="shared" ca="1" si="42"/>
        <v>0</v>
      </c>
      <c r="S102" s="484">
        <f t="shared" ca="1" si="42"/>
        <v>0</v>
      </c>
    </row>
    <row r="103" spans="1:19" x14ac:dyDescent="0.35">
      <c r="A103" s="485" t="s">
        <v>1869</v>
      </c>
      <c r="B103" s="568"/>
      <c r="C103" s="599">
        <f t="shared" si="8"/>
        <v>273.9727994594532</v>
      </c>
      <c r="D103" s="611">
        <f t="shared" si="9"/>
        <v>21.936630641092684</v>
      </c>
      <c r="E103" s="605">
        <f t="shared" si="10"/>
        <v>252.03616881836047</v>
      </c>
      <c r="F103" s="486">
        <f t="shared" ref="F103:S103" si="43">F40*F$70</f>
        <v>1.0194664230375385</v>
      </c>
      <c r="G103" s="486">
        <f t="shared" si="43"/>
        <v>0.6934698237785939</v>
      </c>
      <c r="H103" s="486">
        <f t="shared" si="43"/>
        <v>2.1849225258086054</v>
      </c>
      <c r="I103" s="486">
        <f t="shared" si="43"/>
        <v>11.942344364101075</v>
      </c>
      <c r="J103" s="486">
        <f t="shared" si="43"/>
        <v>1.0985721262741457</v>
      </c>
      <c r="K103" s="486">
        <f t="shared" si="43"/>
        <v>0.40968907090791212</v>
      </c>
      <c r="L103" s="486">
        <f t="shared" si="43"/>
        <v>1.5142802075786808</v>
      </c>
      <c r="M103" s="486">
        <f t="shared" si="43"/>
        <v>57.103624896615926</v>
      </c>
      <c r="N103" s="486">
        <f t="shared" si="43"/>
        <v>0.82655780455985361</v>
      </c>
      <c r="O103" s="486">
        <f t="shared" si="43"/>
        <v>2.247328295046279</v>
      </c>
      <c r="P103" s="486">
        <f t="shared" si="43"/>
        <v>36.021465794636363</v>
      </c>
      <c r="Q103" s="486">
        <f t="shared" si="43"/>
        <v>26.958942905522083</v>
      </c>
      <c r="R103" s="486">
        <f t="shared" si="43"/>
        <v>91.240335948771786</v>
      </c>
      <c r="S103" s="486">
        <f t="shared" si="43"/>
        <v>40.711799272814325</v>
      </c>
    </row>
    <row r="104" spans="1:19" x14ac:dyDescent="0.35">
      <c r="A104" s="567" t="s">
        <v>1870</v>
      </c>
      <c r="B104" s="461"/>
      <c r="C104" s="602">
        <f t="shared" si="8"/>
        <v>70.575179986997242</v>
      </c>
      <c r="D104" s="614">
        <f t="shared" si="9"/>
        <v>2.6130113811241853</v>
      </c>
      <c r="E104" s="608">
        <f t="shared" si="10"/>
        <v>67.96216860587306</v>
      </c>
      <c r="F104" s="484">
        <f t="shared" ref="F104:S104" si="44">F41*F$70</f>
        <v>0</v>
      </c>
      <c r="G104" s="484">
        <f t="shared" si="44"/>
        <v>0</v>
      </c>
      <c r="H104" s="484">
        <f t="shared" si="44"/>
        <v>0</v>
      </c>
      <c r="I104" s="484">
        <f t="shared" si="44"/>
        <v>1.5144392548500396</v>
      </c>
      <c r="J104" s="484">
        <f t="shared" si="44"/>
        <v>1.0985721262741457</v>
      </c>
      <c r="K104" s="484">
        <f t="shared" si="44"/>
        <v>0</v>
      </c>
      <c r="L104" s="484">
        <f t="shared" si="44"/>
        <v>0</v>
      </c>
      <c r="M104" s="484">
        <f t="shared" si="44"/>
        <v>2.8412997493512209</v>
      </c>
      <c r="N104" s="484">
        <f t="shared" si="44"/>
        <v>0</v>
      </c>
      <c r="O104" s="484">
        <f t="shared" si="44"/>
        <v>0</v>
      </c>
      <c r="P104" s="484">
        <f t="shared" si="44"/>
        <v>0</v>
      </c>
      <c r="Q104" s="484">
        <f t="shared" si="44"/>
        <v>0.87218232393782469</v>
      </c>
      <c r="R104" s="484">
        <f t="shared" si="44"/>
        <v>60.67004700026429</v>
      </c>
      <c r="S104" s="484">
        <f t="shared" si="44"/>
        <v>3.5786395323197238</v>
      </c>
    </row>
    <row r="105" spans="1:19" x14ac:dyDescent="0.35">
      <c r="A105" s="567" t="s">
        <v>1896</v>
      </c>
      <c r="B105" s="569"/>
      <c r="C105" s="602">
        <f t="shared" si="8"/>
        <v>26.970796374365055</v>
      </c>
      <c r="D105" s="614">
        <f t="shared" si="9"/>
        <v>0</v>
      </c>
      <c r="E105" s="608">
        <f t="shared" si="10"/>
        <v>26.970796374365058</v>
      </c>
      <c r="F105" s="484">
        <f t="shared" ref="F105:S105" si="45">F42*F$70</f>
        <v>0</v>
      </c>
      <c r="G105" s="484">
        <f t="shared" si="45"/>
        <v>0</v>
      </c>
      <c r="H105" s="484">
        <f t="shared" si="45"/>
        <v>0</v>
      </c>
      <c r="I105" s="484">
        <f t="shared" si="45"/>
        <v>0</v>
      </c>
      <c r="J105" s="484">
        <f t="shared" si="45"/>
        <v>0</v>
      </c>
      <c r="K105" s="484">
        <f t="shared" si="45"/>
        <v>0</v>
      </c>
      <c r="L105" s="484">
        <f t="shared" si="45"/>
        <v>0</v>
      </c>
      <c r="M105" s="484">
        <f t="shared" si="45"/>
        <v>15.913041325951545</v>
      </c>
      <c r="N105" s="484">
        <f t="shared" si="45"/>
        <v>0</v>
      </c>
      <c r="O105" s="484">
        <f t="shared" si="45"/>
        <v>0</v>
      </c>
      <c r="P105" s="484">
        <f t="shared" si="45"/>
        <v>0</v>
      </c>
      <c r="Q105" s="484">
        <f t="shared" si="45"/>
        <v>0</v>
      </c>
      <c r="R105" s="484">
        <f t="shared" si="45"/>
        <v>3.6996138090671233</v>
      </c>
      <c r="S105" s="484">
        <f t="shared" si="45"/>
        <v>7.3581412393463879</v>
      </c>
    </row>
    <row r="106" spans="1:19" x14ac:dyDescent="0.35">
      <c r="A106" s="567" t="s">
        <v>1877</v>
      </c>
      <c r="B106" s="569"/>
      <c r="C106" s="602">
        <f t="shared" si="8"/>
        <v>24.23425496532353</v>
      </c>
      <c r="D106" s="614">
        <f t="shared" si="9"/>
        <v>0.72924625890696826</v>
      </c>
      <c r="E106" s="608">
        <f t="shared" si="10"/>
        <v>23.505008706416561</v>
      </c>
      <c r="F106" s="484">
        <f t="shared" ref="F106:S106" si="46">F43*F$70</f>
        <v>0</v>
      </c>
      <c r="G106" s="484">
        <f t="shared" si="46"/>
        <v>0</v>
      </c>
      <c r="H106" s="484">
        <f t="shared" si="46"/>
        <v>0</v>
      </c>
      <c r="I106" s="484">
        <f t="shared" si="46"/>
        <v>0</v>
      </c>
      <c r="J106" s="484">
        <f t="shared" si="46"/>
        <v>0</v>
      </c>
      <c r="K106" s="484">
        <f t="shared" si="46"/>
        <v>0</v>
      </c>
      <c r="L106" s="484">
        <f t="shared" si="46"/>
        <v>0</v>
      </c>
      <c r="M106" s="484">
        <f t="shared" si="46"/>
        <v>0</v>
      </c>
      <c r="N106" s="484">
        <f t="shared" si="46"/>
        <v>0</v>
      </c>
      <c r="O106" s="484">
        <f t="shared" si="46"/>
        <v>0.72924625890696826</v>
      </c>
      <c r="P106" s="484">
        <f t="shared" si="46"/>
        <v>23.505008706416561</v>
      </c>
      <c r="Q106" s="484">
        <f t="shared" si="46"/>
        <v>0</v>
      </c>
      <c r="R106" s="484">
        <f t="shared" si="46"/>
        <v>0</v>
      </c>
      <c r="S106" s="484">
        <f t="shared" si="46"/>
        <v>0</v>
      </c>
    </row>
    <row r="107" spans="1:19" x14ac:dyDescent="0.35">
      <c r="A107" s="567" t="s">
        <v>1897</v>
      </c>
      <c r="B107" s="569"/>
      <c r="C107" s="602">
        <f t="shared" si="8"/>
        <v>22.304761304727649</v>
      </c>
      <c r="D107" s="614">
        <f t="shared" si="9"/>
        <v>0</v>
      </c>
      <c r="E107" s="608">
        <f t="shared" si="10"/>
        <v>22.304761304727652</v>
      </c>
      <c r="F107" s="484">
        <f t="shared" ref="F107:S107" si="47">F44*F$70</f>
        <v>0</v>
      </c>
      <c r="G107" s="484">
        <f t="shared" si="47"/>
        <v>0</v>
      </c>
      <c r="H107" s="484">
        <f t="shared" si="47"/>
        <v>0</v>
      </c>
      <c r="I107" s="484">
        <f t="shared" si="47"/>
        <v>0</v>
      </c>
      <c r="J107" s="484">
        <f t="shared" si="47"/>
        <v>0</v>
      </c>
      <c r="K107" s="484">
        <f t="shared" si="47"/>
        <v>0</v>
      </c>
      <c r="L107" s="484">
        <f t="shared" si="47"/>
        <v>0</v>
      </c>
      <c r="M107" s="484">
        <f t="shared" si="47"/>
        <v>0.71831230576851324</v>
      </c>
      <c r="N107" s="484">
        <f t="shared" si="47"/>
        <v>0</v>
      </c>
      <c r="O107" s="484">
        <f t="shared" si="47"/>
        <v>0</v>
      </c>
      <c r="P107" s="484">
        <f t="shared" si="47"/>
        <v>0</v>
      </c>
      <c r="Q107" s="484">
        <f t="shared" si="47"/>
        <v>0</v>
      </c>
      <c r="R107" s="484">
        <f t="shared" si="47"/>
        <v>4.9754764329487626</v>
      </c>
      <c r="S107" s="484">
        <f t="shared" si="47"/>
        <v>16.610972566010375</v>
      </c>
    </row>
    <row r="108" spans="1:19" x14ac:dyDescent="0.35">
      <c r="A108" s="567" t="s">
        <v>1875</v>
      </c>
      <c r="B108" s="570"/>
      <c r="C108" s="602">
        <f t="shared" si="8"/>
        <v>4.6789453414093192</v>
      </c>
      <c r="D108" s="614">
        <f t="shared" si="9"/>
        <v>0</v>
      </c>
      <c r="E108" s="608">
        <f t="shared" si="10"/>
        <v>4.6789453414093192</v>
      </c>
      <c r="F108" s="484">
        <f t="shared" ref="F108:S108" si="48">F45*F$70</f>
        <v>0</v>
      </c>
      <c r="G108" s="484">
        <f t="shared" si="48"/>
        <v>0</v>
      </c>
      <c r="H108" s="484">
        <f t="shared" si="48"/>
        <v>0</v>
      </c>
      <c r="I108" s="484">
        <f t="shared" si="48"/>
        <v>0</v>
      </c>
      <c r="J108" s="484">
        <f t="shared" si="48"/>
        <v>0</v>
      </c>
      <c r="K108" s="484">
        <f t="shared" si="48"/>
        <v>0</v>
      </c>
      <c r="L108" s="484">
        <f t="shared" si="48"/>
        <v>0</v>
      </c>
      <c r="M108" s="484">
        <f t="shared" si="48"/>
        <v>4.6789453414093192</v>
      </c>
      <c r="N108" s="484">
        <f t="shared" si="48"/>
        <v>0</v>
      </c>
      <c r="O108" s="484">
        <f t="shared" si="48"/>
        <v>0</v>
      </c>
      <c r="P108" s="484">
        <f t="shared" si="48"/>
        <v>0</v>
      </c>
      <c r="Q108" s="484">
        <f t="shared" si="48"/>
        <v>0</v>
      </c>
      <c r="R108" s="484">
        <f t="shared" si="48"/>
        <v>0</v>
      </c>
      <c r="S108" s="484">
        <f t="shared" si="48"/>
        <v>0</v>
      </c>
    </row>
    <row r="109" spans="1:19" x14ac:dyDescent="0.35">
      <c r="A109" s="567" t="s">
        <v>1871</v>
      </c>
      <c r="B109" s="570"/>
      <c r="C109" s="602">
        <f t="shared" si="8"/>
        <v>12.581761841293327</v>
      </c>
      <c r="D109" s="614">
        <f t="shared" si="9"/>
        <v>0</v>
      </c>
      <c r="E109" s="608">
        <f t="shared" si="10"/>
        <v>12.581761841293327</v>
      </c>
      <c r="F109" s="484">
        <f t="shared" ref="F109:S109" si="49">F46*F$70</f>
        <v>0</v>
      </c>
      <c r="G109" s="484">
        <f t="shared" si="49"/>
        <v>0</v>
      </c>
      <c r="H109" s="484">
        <f t="shared" si="49"/>
        <v>0</v>
      </c>
      <c r="I109" s="484">
        <f t="shared" si="49"/>
        <v>0</v>
      </c>
      <c r="J109" s="484">
        <f t="shared" si="49"/>
        <v>0</v>
      </c>
      <c r="K109" s="484">
        <f t="shared" si="49"/>
        <v>0</v>
      </c>
      <c r="L109" s="484">
        <f t="shared" si="49"/>
        <v>0</v>
      </c>
      <c r="M109" s="484">
        <f t="shared" si="49"/>
        <v>0</v>
      </c>
      <c r="N109" s="484">
        <f t="shared" si="49"/>
        <v>0</v>
      </c>
      <c r="O109" s="484">
        <f t="shared" si="49"/>
        <v>0</v>
      </c>
      <c r="P109" s="484">
        <f t="shared" si="49"/>
        <v>0</v>
      </c>
      <c r="Q109" s="484">
        <f t="shared" si="49"/>
        <v>12.581761841293327</v>
      </c>
      <c r="R109" s="484">
        <f t="shared" si="49"/>
        <v>0</v>
      </c>
      <c r="S109" s="484">
        <f t="shared" si="49"/>
        <v>0</v>
      </c>
    </row>
    <row r="110" spans="1:19" x14ac:dyDescent="0.35">
      <c r="A110" s="567" t="s">
        <v>1898</v>
      </c>
      <c r="B110" s="571"/>
      <c r="C110" s="602">
        <f t="shared" si="8"/>
        <v>14.235865302466845</v>
      </c>
      <c r="D110" s="614">
        <f t="shared" si="9"/>
        <v>0.59449347523379092</v>
      </c>
      <c r="E110" s="608">
        <f t="shared" si="10"/>
        <v>13.641371827233055</v>
      </c>
      <c r="F110" s="484">
        <f t="shared" ref="F110:S110" si="50">F47*F$70</f>
        <v>0</v>
      </c>
      <c r="G110" s="484">
        <f t="shared" si="50"/>
        <v>0</v>
      </c>
      <c r="H110" s="484">
        <f t="shared" si="50"/>
        <v>0</v>
      </c>
      <c r="I110" s="484">
        <f t="shared" si="50"/>
        <v>0</v>
      </c>
      <c r="J110" s="484">
        <f t="shared" si="50"/>
        <v>0</v>
      </c>
      <c r="K110" s="484">
        <f t="shared" si="50"/>
        <v>0</v>
      </c>
      <c r="L110" s="484">
        <f t="shared" si="50"/>
        <v>0</v>
      </c>
      <c r="M110" s="484">
        <f t="shared" si="50"/>
        <v>0</v>
      </c>
      <c r="N110" s="484">
        <f t="shared" si="50"/>
        <v>0.59449347523379092</v>
      </c>
      <c r="O110" s="484">
        <f t="shared" si="50"/>
        <v>0</v>
      </c>
      <c r="P110" s="484">
        <f t="shared" si="50"/>
        <v>3.1405787742174711</v>
      </c>
      <c r="Q110" s="484">
        <f t="shared" si="50"/>
        <v>3.1015654348813371</v>
      </c>
      <c r="R110" s="484">
        <f t="shared" si="50"/>
        <v>7.3992276181342467</v>
      </c>
      <c r="S110" s="484">
        <f t="shared" si="50"/>
        <v>0</v>
      </c>
    </row>
    <row r="111" spans="1:19" x14ac:dyDescent="0.35">
      <c r="A111" s="567" t="s">
        <v>1878</v>
      </c>
      <c r="B111" s="571"/>
      <c r="C111" s="602">
        <f t="shared" si="8"/>
        <v>17.612829908136291</v>
      </c>
      <c r="D111" s="614">
        <f t="shared" si="9"/>
        <v>1.0156291621199509</v>
      </c>
      <c r="E111" s="608">
        <f t="shared" si="10"/>
        <v>16.597200746016341</v>
      </c>
      <c r="F111" s="484">
        <f t="shared" ref="F111:S111" si="51">F48*F$70</f>
        <v>0</v>
      </c>
      <c r="G111" s="484">
        <f t="shared" si="51"/>
        <v>0</v>
      </c>
      <c r="H111" s="484">
        <f t="shared" si="51"/>
        <v>0.23293088209340543</v>
      </c>
      <c r="I111" s="484">
        <f t="shared" si="51"/>
        <v>0</v>
      </c>
      <c r="J111" s="484">
        <f t="shared" si="51"/>
        <v>0</v>
      </c>
      <c r="K111" s="484">
        <f t="shared" si="51"/>
        <v>0</v>
      </c>
      <c r="L111" s="484">
        <f t="shared" si="51"/>
        <v>0</v>
      </c>
      <c r="M111" s="484">
        <f t="shared" si="51"/>
        <v>16.597200746016341</v>
      </c>
      <c r="N111" s="484">
        <f t="shared" si="51"/>
        <v>0</v>
      </c>
      <c r="O111" s="484">
        <f t="shared" si="51"/>
        <v>0.78269828002654551</v>
      </c>
      <c r="P111" s="484">
        <f t="shared" si="51"/>
        <v>0</v>
      </c>
      <c r="Q111" s="484">
        <f t="shared" si="51"/>
        <v>0</v>
      </c>
      <c r="R111" s="484">
        <f t="shared" si="51"/>
        <v>0</v>
      </c>
      <c r="S111" s="484">
        <f t="shared" si="51"/>
        <v>0</v>
      </c>
    </row>
    <row r="112" spans="1:19" x14ac:dyDescent="0.35">
      <c r="A112" s="567" t="s">
        <v>1876</v>
      </c>
      <c r="B112" s="571"/>
      <c r="C112" s="602">
        <f t="shared" si="8"/>
        <v>0</v>
      </c>
      <c r="D112" s="614">
        <f t="shared" si="9"/>
        <v>0</v>
      </c>
      <c r="E112" s="608">
        <f t="shared" si="10"/>
        <v>0</v>
      </c>
      <c r="F112" s="484">
        <f t="shared" ref="F112:S112" si="52">F49*F$70</f>
        <v>0</v>
      </c>
      <c r="G112" s="484">
        <f t="shared" si="52"/>
        <v>0</v>
      </c>
      <c r="H112" s="484">
        <f t="shared" si="52"/>
        <v>0</v>
      </c>
      <c r="I112" s="484">
        <f t="shared" si="52"/>
        <v>0</v>
      </c>
      <c r="J112" s="484">
        <f t="shared" si="52"/>
        <v>0</v>
      </c>
      <c r="K112" s="484">
        <f t="shared" si="52"/>
        <v>0</v>
      </c>
      <c r="L112" s="484">
        <f t="shared" si="52"/>
        <v>0</v>
      </c>
      <c r="M112" s="484">
        <f t="shared" si="52"/>
        <v>0</v>
      </c>
      <c r="N112" s="484">
        <f t="shared" si="52"/>
        <v>0</v>
      </c>
      <c r="O112" s="484">
        <f t="shared" si="52"/>
        <v>0</v>
      </c>
      <c r="P112" s="484">
        <f t="shared" si="52"/>
        <v>0</v>
      </c>
      <c r="Q112" s="484">
        <f t="shared" si="52"/>
        <v>0</v>
      </c>
      <c r="R112" s="484">
        <f t="shared" si="52"/>
        <v>0</v>
      </c>
      <c r="S112" s="484">
        <f t="shared" si="52"/>
        <v>0</v>
      </c>
    </row>
    <row r="113" spans="1:19" x14ac:dyDescent="0.35">
      <c r="A113" s="567" t="s">
        <v>1880</v>
      </c>
      <c r="B113" s="571"/>
      <c r="C113" s="602">
        <f t="shared" si="8"/>
        <v>80.778404434733886</v>
      </c>
      <c r="D113" s="614">
        <f t="shared" si="9"/>
        <v>16.984250363707787</v>
      </c>
      <c r="E113" s="608">
        <f t="shared" si="10"/>
        <v>63.794154071026085</v>
      </c>
      <c r="F113" s="484">
        <f t="shared" ref="F113:S113" si="53">F50*F$70</f>
        <v>1.0194664230375385</v>
      </c>
      <c r="G113" s="484">
        <f t="shared" si="53"/>
        <v>0.6934698237785939</v>
      </c>
      <c r="H113" s="484">
        <f t="shared" si="53"/>
        <v>1.9519916437151998</v>
      </c>
      <c r="I113" s="484">
        <f t="shared" si="53"/>
        <v>10.427905109251038</v>
      </c>
      <c r="J113" s="484">
        <f t="shared" si="53"/>
        <v>0</v>
      </c>
      <c r="K113" s="484">
        <f t="shared" si="53"/>
        <v>0.40968907090791212</v>
      </c>
      <c r="L113" s="484">
        <f t="shared" si="53"/>
        <v>1.5142802075786808</v>
      </c>
      <c r="M113" s="484">
        <f t="shared" si="53"/>
        <v>16.354825428118989</v>
      </c>
      <c r="N113" s="484">
        <f t="shared" si="53"/>
        <v>0.23206432932606263</v>
      </c>
      <c r="O113" s="484">
        <f t="shared" si="53"/>
        <v>0.73538375611276519</v>
      </c>
      <c r="P113" s="484">
        <f t="shared" si="53"/>
        <v>9.3758783140023354</v>
      </c>
      <c r="Q113" s="484">
        <f t="shared" si="53"/>
        <v>10.403433305409589</v>
      </c>
      <c r="R113" s="484">
        <f t="shared" si="53"/>
        <v>14.495971088357344</v>
      </c>
      <c r="S113" s="484">
        <f t="shared" si="53"/>
        <v>13.16404593513783</v>
      </c>
    </row>
    <row r="114" spans="1:19" x14ac:dyDescent="0.35">
      <c r="A114" s="461"/>
      <c r="B114" s="461"/>
      <c r="C114" s="602"/>
      <c r="D114" s="614"/>
      <c r="E114" s="608"/>
      <c r="F114" s="572"/>
      <c r="G114" s="572"/>
      <c r="H114" s="572"/>
      <c r="I114" s="572"/>
      <c r="J114" s="572"/>
      <c r="K114" s="572"/>
      <c r="L114" s="572"/>
      <c r="M114" s="572"/>
      <c r="N114" s="572"/>
      <c r="O114" s="572"/>
      <c r="P114" s="572"/>
      <c r="Q114" s="572"/>
      <c r="R114" s="572"/>
      <c r="S114" s="572"/>
    </row>
    <row r="115" spans="1:19" ht="15" thickBot="1" x14ac:dyDescent="0.4">
      <c r="A115" s="573" t="s">
        <v>1881</v>
      </c>
      <c r="B115" s="574"/>
      <c r="C115" s="603">
        <f t="shared" si="8"/>
        <v>752.68297489419888</v>
      </c>
      <c r="D115" s="615">
        <f t="shared" si="9"/>
        <v>271.53343937328805</v>
      </c>
      <c r="E115" s="609">
        <f t="shared" si="10"/>
        <v>481.14953552091094</v>
      </c>
      <c r="F115" s="575">
        <f t="shared" ref="F115:S115" si="54">SUM(F73+F84+F103)</f>
        <v>31.720187068014909</v>
      </c>
      <c r="G115" s="575">
        <f t="shared" si="54"/>
        <v>51.832982164760544</v>
      </c>
      <c r="H115" s="575">
        <f t="shared" si="54"/>
        <v>30.853623569050466</v>
      </c>
      <c r="I115" s="575">
        <f t="shared" si="54"/>
        <v>45.450449161612916</v>
      </c>
      <c r="J115" s="575">
        <f t="shared" si="54"/>
        <v>28.674711129968539</v>
      </c>
      <c r="K115" s="575">
        <f t="shared" si="54"/>
        <v>21.074329939156531</v>
      </c>
      <c r="L115" s="575">
        <f t="shared" si="54"/>
        <v>25.842251221656305</v>
      </c>
      <c r="M115" s="575">
        <f t="shared" si="54"/>
        <v>110.17170075024096</v>
      </c>
      <c r="N115" s="575">
        <f t="shared" si="54"/>
        <v>24.926600426354021</v>
      </c>
      <c r="O115" s="575">
        <f t="shared" si="54"/>
        <v>11.158304692713768</v>
      </c>
      <c r="P115" s="575">
        <f t="shared" si="54"/>
        <v>69.483915742935807</v>
      </c>
      <c r="Q115" s="575">
        <f t="shared" si="54"/>
        <v>106.37007986308059</v>
      </c>
      <c r="R115" s="575">
        <f t="shared" si="54"/>
        <v>129.2667298765592</v>
      </c>
      <c r="S115" s="575">
        <f t="shared" si="54"/>
        <v>65.857109288094364</v>
      </c>
    </row>
    <row r="117" spans="1:19" x14ac:dyDescent="0.35">
      <c r="A117" s="152" t="s">
        <v>2161</v>
      </c>
    </row>
    <row r="118" spans="1:19" x14ac:dyDescent="0.35">
      <c r="A118" s="152" t="s">
        <v>2355</v>
      </c>
    </row>
    <row r="119" spans="1:19" x14ac:dyDescent="0.35">
      <c r="A119" s="152" t="s">
        <v>2356</v>
      </c>
    </row>
    <row r="122" spans="1:19" hidden="1" x14ac:dyDescent="0.35"/>
    <row r="123" spans="1:19" hidden="1" x14ac:dyDescent="0.35"/>
    <row r="124" spans="1:19" hidden="1" x14ac:dyDescent="0.35"/>
    <row r="125" spans="1:19" hidden="1" x14ac:dyDescent="0.35">
      <c r="C125" s="227">
        <f t="shared" ref="C125:S125" ca="1" si="55">C115-(C103+C72)</f>
        <v>0</v>
      </c>
      <c r="D125" s="227">
        <f t="shared" ca="1" si="55"/>
        <v>0</v>
      </c>
      <c r="E125" s="227">
        <f t="shared" ca="1" si="55"/>
        <v>0</v>
      </c>
      <c r="F125" s="227">
        <f t="shared" ca="1" si="55"/>
        <v>0</v>
      </c>
      <c r="G125" s="227">
        <f t="shared" ca="1" si="55"/>
        <v>0</v>
      </c>
      <c r="H125" s="227">
        <f t="shared" ca="1" si="55"/>
        <v>0</v>
      </c>
      <c r="I125" s="227">
        <f t="shared" ca="1" si="55"/>
        <v>0</v>
      </c>
      <c r="J125" s="227">
        <f t="shared" ca="1" si="55"/>
        <v>0</v>
      </c>
      <c r="K125" s="227">
        <f t="shared" ca="1" si="55"/>
        <v>0</v>
      </c>
      <c r="L125" s="227">
        <f t="shared" ca="1" si="55"/>
        <v>0</v>
      </c>
      <c r="M125" s="227">
        <f t="shared" ca="1" si="55"/>
        <v>0</v>
      </c>
      <c r="N125" s="227">
        <f t="shared" ca="1" si="55"/>
        <v>0</v>
      </c>
      <c r="O125" s="227">
        <f t="shared" ca="1" si="55"/>
        <v>0</v>
      </c>
      <c r="P125" s="227">
        <f t="shared" ca="1" si="55"/>
        <v>0</v>
      </c>
      <c r="Q125" s="227">
        <f t="shared" ca="1" si="55"/>
        <v>0</v>
      </c>
      <c r="R125" s="227">
        <f t="shared" ca="1" si="55"/>
        <v>0</v>
      </c>
      <c r="S125" s="227">
        <f t="shared" ca="1" si="55"/>
        <v>0</v>
      </c>
    </row>
    <row r="126" spans="1:19" hidden="1" x14ac:dyDescent="0.35">
      <c r="A126" s="221" t="s">
        <v>2138</v>
      </c>
      <c r="C126" s="408">
        <f t="shared" ref="C126:S126" si="56">SUM(C74:C83)-C73</f>
        <v>0</v>
      </c>
      <c r="D126" s="408">
        <f t="shared" si="56"/>
        <v>0</v>
      </c>
      <c r="E126" s="408">
        <f t="shared" si="56"/>
        <v>0</v>
      </c>
      <c r="F126" s="408">
        <f t="shared" si="56"/>
        <v>0</v>
      </c>
      <c r="G126" s="408">
        <f t="shared" si="56"/>
        <v>0</v>
      </c>
      <c r="H126" s="408">
        <f t="shared" si="56"/>
        <v>0</v>
      </c>
      <c r="I126" s="408">
        <f t="shared" si="56"/>
        <v>0</v>
      </c>
      <c r="J126" s="408">
        <f t="shared" si="56"/>
        <v>0</v>
      </c>
      <c r="K126" s="408">
        <f t="shared" si="56"/>
        <v>0</v>
      </c>
      <c r="L126" s="408">
        <f t="shared" si="56"/>
        <v>0</v>
      </c>
      <c r="M126" s="408">
        <f t="shared" si="56"/>
        <v>0</v>
      </c>
      <c r="N126" s="408">
        <f t="shared" si="56"/>
        <v>0</v>
      </c>
      <c r="O126" s="408">
        <f t="shared" si="56"/>
        <v>0</v>
      </c>
      <c r="P126" s="408">
        <f t="shared" si="56"/>
        <v>0</v>
      </c>
      <c r="Q126" s="408">
        <f t="shared" si="56"/>
        <v>0</v>
      </c>
      <c r="R126" s="408">
        <f t="shared" si="56"/>
        <v>0</v>
      </c>
      <c r="S126" s="408">
        <f t="shared" si="56"/>
        <v>0</v>
      </c>
    </row>
    <row r="127" spans="1:19" hidden="1" x14ac:dyDescent="0.35">
      <c r="A127" s="221" t="s">
        <v>2139</v>
      </c>
      <c r="C127" s="408">
        <f t="shared" ref="C127:S127" ca="1" si="57">C84-SUM(C85:C102)</f>
        <v>0</v>
      </c>
      <c r="D127" s="408">
        <f t="shared" ca="1" si="57"/>
        <v>0</v>
      </c>
      <c r="E127" s="408">
        <f t="shared" ca="1" si="57"/>
        <v>0</v>
      </c>
      <c r="F127" s="408">
        <f t="shared" ca="1" si="57"/>
        <v>0</v>
      </c>
      <c r="G127" s="408">
        <f t="shared" ca="1" si="57"/>
        <v>0</v>
      </c>
      <c r="H127" s="408">
        <f t="shared" ca="1" si="57"/>
        <v>0</v>
      </c>
      <c r="I127" s="408">
        <f t="shared" ca="1" si="57"/>
        <v>0</v>
      </c>
      <c r="J127" s="408">
        <f t="shared" ca="1" si="57"/>
        <v>0</v>
      </c>
      <c r="K127" s="408">
        <f t="shared" ca="1" si="57"/>
        <v>0</v>
      </c>
      <c r="L127" s="408">
        <f t="shared" ca="1" si="57"/>
        <v>0</v>
      </c>
      <c r="M127" s="408">
        <f t="shared" ca="1" si="57"/>
        <v>0</v>
      </c>
      <c r="N127" s="408">
        <f t="shared" ca="1" si="57"/>
        <v>0</v>
      </c>
      <c r="O127" s="408">
        <f t="shared" ca="1" si="57"/>
        <v>0</v>
      </c>
      <c r="P127" s="408">
        <f t="shared" ca="1" si="57"/>
        <v>0</v>
      </c>
      <c r="Q127" s="408">
        <f t="shared" ca="1" si="57"/>
        <v>0</v>
      </c>
      <c r="R127" s="408">
        <f t="shared" ca="1" si="57"/>
        <v>0</v>
      </c>
      <c r="S127" s="408">
        <f t="shared" ca="1" si="57"/>
        <v>0</v>
      </c>
    </row>
    <row r="128" spans="1:19" hidden="1" x14ac:dyDescent="0.35">
      <c r="A128" s="221" t="s">
        <v>2140</v>
      </c>
      <c r="C128" s="408">
        <f t="shared" ref="C128:S128" si="58">C103-SUM(C104:C113)</f>
        <v>0</v>
      </c>
      <c r="D128" s="408">
        <f t="shared" si="58"/>
        <v>0</v>
      </c>
      <c r="E128" s="408">
        <f t="shared" si="58"/>
        <v>0</v>
      </c>
      <c r="F128" s="408">
        <f t="shared" si="58"/>
        <v>0</v>
      </c>
      <c r="G128" s="408">
        <f t="shared" si="58"/>
        <v>0</v>
      </c>
      <c r="H128" s="408">
        <f t="shared" si="58"/>
        <v>0</v>
      </c>
      <c r="I128" s="408">
        <f t="shared" si="58"/>
        <v>0</v>
      </c>
      <c r="J128" s="408">
        <f t="shared" si="58"/>
        <v>0</v>
      </c>
      <c r="K128" s="408">
        <f t="shared" si="58"/>
        <v>0</v>
      </c>
      <c r="L128" s="408">
        <f t="shared" si="58"/>
        <v>0</v>
      </c>
      <c r="M128" s="408">
        <f t="shared" si="58"/>
        <v>0</v>
      </c>
      <c r="N128" s="408">
        <f t="shared" si="58"/>
        <v>0</v>
      </c>
      <c r="O128" s="408">
        <f t="shared" si="58"/>
        <v>0</v>
      </c>
      <c r="P128" s="408">
        <f t="shared" si="58"/>
        <v>0</v>
      </c>
      <c r="Q128" s="408">
        <f t="shared" si="58"/>
        <v>0</v>
      </c>
      <c r="R128" s="408">
        <f t="shared" si="58"/>
        <v>0</v>
      </c>
      <c r="S128" s="408">
        <f t="shared" si="58"/>
        <v>0</v>
      </c>
    </row>
    <row r="129" spans="1:19" hidden="1" x14ac:dyDescent="0.35">
      <c r="A129" s="221" t="s">
        <v>2141</v>
      </c>
      <c r="C129" s="410">
        <f t="shared" ref="C129:S129" si="59">C115-(C103+C84+C73)</f>
        <v>0</v>
      </c>
      <c r="D129" s="410">
        <f t="shared" si="59"/>
        <v>0</v>
      </c>
      <c r="E129" s="410">
        <f t="shared" si="59"/>
        <v>0</v>
      </c>
      <c r="F129" s="410">
        <f t="shared" si="59"/>
        <v>0</v>
      </c>
      <c r="G129" s="410">
        <f t="shared" si="59"/>
        <v>0</v>
      </c>
      <c r="H129" s="410">
        <f t="shared" si="59"/>
        <v>0</v>
      </c>
      <c r="I129" s="410">
        <f t="shared" si="59"/>
        <v>0</v>
      </c>
      <c r="J129" s="410">
        <f t="shared" si="59"/>
        <v>0</v>
      </c>
      <c r="K129" s="410">
        <f t="shared" si="59"/>
        <v>0</v>
      </c>
      <c r="L129" s="410">
        <f t="shared" si="59"/>
        <v>0</v>
      </c>
      <c r="M129" s="410">
        <f t="shared" si="59"/>
        <v>0</v>
      </c>
      <c r="N129" s="410">
        <f t="shared" si="59"/>
        <v>0</v>
      </c>
      <c r="O129" s="410">
        <f t="shared" si="59"/>
        <v>0</v>
      </c>
      <c r="P129" s="410">
        <f t="shared" si="59"/>
        <v>0</v>
      </c>
      <c r="Q129" s="410">
        <f t="shared" si="59"/>
        <v>0</v>
      </c>
      <c r="R129" s="410">
        <f t="shared" si="59"/>
        <v>0</v>
      </c>
      <c r="S129" s="410">
        <f t="shared" si="59"/>
        <v>0</v>
      </c>
    </row>
  </sheetData>
  <phoneticPr fontId="21" type="noConversion"/>
  <dataValidations count="1">
    <dataValidation type="list" allowBlank="1" showInputMessage="1" showErrorMessage="1" sqref="A74:A75 A11:A12" xr:uid="{146AE1EA-EA30-47B4-B772-61D23F30B225}">
      <formula1>$A$447:$A$458</formula1>
    </dataValidation>
  </dataValidations>
  <pageMargins left="0.7" right="0.7" top="0.75" bottom="0.75" header="0.3" footer="0.3"/>
  <pageSetup paperSize="9" scale="36"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5F7A6-0E82-4E9B-B3BA-2D83EB88EFC5}">
  <sheetPr>
    <tabColor theme="8" tint="0.39997558519241921"/>
    <pageSetUpPr fitToPage="1"/>
  </sheetPr>
  <dimension ref="A1:AO130"/>
  <sheetViews>
    <sheetView view="pageBreakPreview" topLeftCell="A65" zoomScale="60" zoomScaleNormal="100" workbookViewId="0">
      <selection activeCell="A53" sqref="A53:G53"/>
    </sheetView>
  </sheetViews>
  <sheetFormatPr defaultColWidth="9.1796875" defaultRowHeight="14.5" x14ac:dyDescent="0.35"/>
  <cols>
    <col min="1" max="1" width="49.6328125" customWidth="1"/>
    <col min="3" max="3" width="13" customWidth="1"/>
    <col min="4" max="4" width="14.81640625" customWidth="1"/>
    <col min="5" max="5" width="15.453125" customWidth="1"/>
    <col min="6" max="6" width="11.26953125" customWidth="1"/>
    <col min="7" max="7" width="11.7265625" bestFit="1" customWidth="1"/>
    <col min="8" max="8" width="12.81640625" bestFit="1" customWidth="1"/>
    <col min="9" max="10" width="11.7265625" bestFit="1" customWidth="1"/>
  </cols>
  <sheetData>
    <row r="1" spans="1:41" x14ac:dyDescent="0.35">
      <c r="A1" s="148" t="str">
        <f>'A9'!A1</f>
        <v>Milton Keynes -  Retail and Leisure Needs Assessment</v>
      </c>
      <c r="B1" s="149"/>
      <c r="C1" s="149"/>
      <c r="D1" s="149"/>
      <c r="E1" s="149"/>
      <c r="F1" s="149"/>
      <c r="G1" s="149"/>
      <c r="H1" s="149"/>
      <c r="I1" s="149"/>
      <c r="J1" s="149"/>
    </row>
    <row r="2" spans="1:41" s="149" customFormat="1" ht="13" x14ac:dyDescent="0.3">
      <c r="A2" s="150" t="str">
        <f>[5]A9!A2</f>
        <v>Nexus Planning</v>
      </c>
      <c r="B2" s="150"/>
    </row>
    <row r="3" spans="1:41" s="149" customFormat="1" ht="13" x14ac:dyDescent="0.3">
      <c r="A3" s="150"/>
      <c r="B3" s="150"/>
    </row>
    <row r="4" spans="1:41" s="149" customFormat="1" ht="13" x14ac:dyDescent="0.3">
      <c r="A4" s="211" t="s">
        <v>2218</v>
      </c>
    </row>
    <row r="5" spans="1:41" s="149" customFormat="1" ht="13" x14ac:dyDescent="0.3">
      <c r="A5" s="211" t="s">
        <v>2219</v>
      </c>
    </row>
    <row r="6" spans="1:41" s="149" customFormat="1" ht="13" x14ac:dyDescent="0.3">
      <c r="A6" s="211" t="s">
        <v>2214</v>
      </c>
      <c r="B6" s="211"/>
    </row>
    <row r="7" spans="1:41" ht="15" thickBot="1" x14ac:dyDescent="0.4"/>
    <row r="8" spans="1:41" ht="68.25" customHeight="1" x14ac:dyDescent="0.35">
      <c r="A8" s="439"/>
      <c r="B8" s="439"/>
      <c r="C8" s="579" t="s">
        <v>0</v>
      </c>
      <c r="D8" s="566" t="s">
        <v>2238</v>
      </c>
      <c r="E8" s="273" t="s">
        <v>2239</v>
      </c>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41" s="212" customFormat="1" x14ac:dyDescent="0.35">
      <c r="A9" s="440" t="s">
        <v>2240</v>
      </c>
      <c r="B9" s="440"/>
      <c r="C9" s="580">
        <f t="shared" ref="C9:E27" ca="1" si="0">C72/C$115</f>
        <v>0.59001675130709996</v>
      </c>
      <c r="D9" s="593">
        <f t="shared" ca="1" si="0"/>
        <v>0.89220567951366214</v>
      </c>
      <c r="E9" s="587">
        <f t="shared" ca="1" si="0"/>
        <v>0.43527890562138061</v>
      </c>
      <c r="F9" s="498">
        <f ca="1">Furniture!F456</f>
        <v>0.90968000000000004</v>
      </c>
      <c r="G9" s="498">
        <f ca="1">Furniture!G456</f>
        <v>0.95926</v>
      </c>
      <c r="H9" s="498">
        <f ca="1">Furniture!H456</f>
        <v>0.92932999999999999</v>
      </c>
      <c r="I9" s="498">
        <f ca="1">Furniture!I456</f>
        <v>0.76187000000000005</v>
      </c>
      <c r="J9" s="498">
        <f ca="1">Furniture!J456</f>
        <v>0.82976000000000005</v>
      </c>
      <c r="K9" s="498">
        <f ca="1">Furniture!K456</f>
        <v>0.9638000000000001</v>
      </c>
      <c r="L9" s="498">
        <f ca="1">Furniture!L456</f>
        <v>0.88594000000000006</v>
      </c>
      <c r="M9" s="498">
        <f ca="1">Furniture!M456</f>
        <v>0.51868000000000003</v>
      </c>
      <c r="N9" s="498">
        <f ca="1">Furniture!N456</f>
        <v>0.94767000000000001</v>
      </c>
      <c r="O9" s="498">
        <f ca="1">Furniture!O456</f>
        <v>0.87657000000000007</v>
      </c>
      <c r="P9" s="498">
        <f ca="1">Furniture!P456</f>
        <v>0.30225000000000002</v>
      </c>
      <c r="Q9" s="498">
        <f ca="1">Furniture!Q456</f>
        <v>0.53530999999999995</v>
      </c>
      <c r="R9" s="498">
        <f ca="1">Furniture!R456</f>
        <v>0.47492000000000001</v>
      </c>
      <c r="S9" s="498">
        <f ca="1">Furniture!S456</f>
        <v>0.20557999999999998</v>
      </c>
      <c r="T9" s="3"/>
      <c r="U9" s="3"/>
      <c r="V9" s="3"/>
      <c r="W9" s="3"/>
      <c r="X9" s="3"/>
      <c r="Y9" s="3"/>
      <c r="Z9" s="3"/>
      <c r="AA9" s="3"/>
      <c r="AB9" s="3"/>
      <c r="AC9" s="3"/>
      <c r="AD9" s="3"/>
      <c r="AE9" s="3"/>
      <c r="AF9" s="3"/>
      <c r="AG9" s="3"/>
      <c r="AH9" s="3"/>
      <c r="AI9" s="3"/>
      <c r="AJ9" s="3"/>
      <c r="AK9" s="3"/>
      <c r="AL9" s="3"/>
      <c r="AM9" s="3"/>
      <c r="AN9" s="3"/>
      <c r="AO9" s="3"/>
    </row>
    <row r="10" spans="1:41" s="619" customFormat="1" x14ac:dyDescent="0.35">
      <c r="A10" s="618" t="s">
        <v>1815</v>
      </c>
      <c r="B10" s="618"/>
      <c r="C10" s="620">
        <f t="shared" ca="1" si="0"/>
        <v>0.2338650858895098</v>
      </c>
      <c r="D10" s="624">
        <f t="shared" ca="1" si="0"/>
        <v>0.27972741470961038</v>
      </c>
      <c r="E10" s="622">
        <f t="shared" ca="1" si="0"/>
        <v>0.21038097612456994</v>
      </c>
      <c r="F10" s="617">
        <f ca="1">Furniture!F457</f>
        <v>0.21171000000000001</v>
      </c>
      <c r="G10" s="617">
        <f ca="1">Furniture!G457</f>
        <v>0.24922000000000002</v>
      </c>
      <c r="H10" s="617">
        <f ca="1">Furniture!H457</f>
        <v>0.34268000000000004</v>
      </c>
      <c r="I10" s="617">
        <f ca="1">Furniture!I457</f>
        <v>0.15672</v>
      </c>
      <c r="J10" s="617">
        <f ca="1">Furniture!J457</f>
        <v>0.30923000000000006</v>
      </c>
      <c r="K10" s="617">
        <f ca="1">Furniture!K457</f>
        <v>0.21289000000000002</v>
      </c>
      <c r="L10" s="617">
        <f ca="1">Furniture!L457</f>
        <v>0.23568</v>
      </c>
      <c r="M10" s="617">
        <f ca="1">Furniture!M457</f>
        <v>0.23436999999999999</v>
      </c>
      <c r="N10" s="617">
        <f ca="1">Furniture!N457</f>
        <v>0.41895000000000004</v>
      </c>
      <c r="O10" s="617">
        <f ca="1">Furniture!O457</f>
        <v>0.60202</v>
      </c>
      <c r="P10" s="617">
        <f ca="1">Furniture!P457</f>
        <v>0.21712999999999999</v>
      </c>
      <c r="Q10" s="617">
        <f ca="1">Furniture!Q457</f>
        <v>0.22441</v>
      </c>
      <c r="R10" s="617">
        <f ca="1">Furniture!R457</f>
        <v>0.21400000000000002</v>
      </c>
      <c r="S10" s="617">
        <f ca="1">Furniture!S457</f>
        <v>0.13624999999999998</v>
      </c>
      <c r="T10" s="565"/>
      <c r="U10" s="565"/>
      <c r="V10" s="565"/>
      <c r="W10" s="565"/>
      <c r="X10" s="565"/>
      <c r="Y10" s="565"/>
      <c r="Z10" s="565"/>
      <c r="AA10" s="565"/>
      <c r="AB10" s="565"/>
      <c r="AC10" s="565"/>
      <c r="AD10" s="565"/>
      <c r="AE10" s="565"/>
      <c r="AF10" s="565"/>
      <c r="AG10" s="565"/>
      <c r="AH10" s="565"/>
      <c r="AI10" s="565"/>
      <c r="AJ10" s="565"/>
      <c r="AK10" s="565"/>
      <c r="AL10" s="565"/>
      <c r="AM10" s="565"/>
      <c r="AN10" s="565"/>
      <c r="AO10" s="565"/>
    </row>
    <row r="11" spans="1:41" s="214" customFormat="1" x14ac:dyDescent="0.35">
      <c r="A11" s="446" t="s">
        <v>1816</v>
      </c>
      <c r="B11" s="453"/>
      <c r="C11" s="582">
        <f t="shared" ca="1" si="0"/>
        <v>0.19586068373701204</v>
      </c>
      <c r="D11" s="595">
        <f t="shared" ca="1" si="0"/>
        <v>0.19681388553373017</v>
      </c>
      <c r="E11" s="589">
        <f t="shared" ca="1" si="0"/>
        <v>0.19537259043259067</v>
      </c>
      <c r="F11" s="469">
        <f ca="1">Furniture!F458</f>
        <v>0.10088999999999999</v>
      </c>
      <c r="G11" s="469">
        <f ca="1">Furniture!G458</f>
        <v>0.22628000000000001</v>
      </c>
      <c r="H11" s="469">
        <f ca="1">Furniture!H458</f>
        <v>0.26114999999999999</v>
      </c>
      <c r="I11" s="469">
        <f ca="1">Furniture!I458</f>
        <v>9.1429999999999997E-2</v>
      </c>
      <c r="J11" s="469">
        <f ca="1">Furniture!J458</f>
        <v>0.28631000000000001</v>
      </c>
      <c r="K11" s="469">
        <f ca="1">Furniture!K458</f>
        <v>0.18465000000000001</v>
      </c>
      <c r="L11" s="469">
        <f ca="1">Furniture!L458</f>
        <v>0.15065999999999999</v>
      </c>
      <c r="M11" s="469">
        <f ca="1">Furniture!M458</f>
        <v>0.19697999999999999</v>
      </c>
      <c r="N11" s="469">
        <f ca="1">Furniture!N458</f>
        <v>0.26185000000000003</v>
      </c>
      <c r="O11" s="469">
        <f ca="1">Furniture!O458</f>
        <v>0.28144999999999998</v>
      </c>
      <c r="P11" s="469">
        <f ca="1">Furniture!P458</f>
        <v>0.21712999999999999</v>
      </c>
      <c r="Q11" s="469">
        <f ca="1">Furniture!Q458</f>
        <v>0.21446000000000001</v>
      </c>
      <c r="R11" s="469">
        <f ca="1">Furniture!R458</f>
        <v>0.21400000000000002</v>
      </c>
      <c r="S11" s="469">
        <f ca="1">Furniture!S458</f>
        <v>0.1017</v>
      </c>
      <c r="T11"/>
      <c r="U11"/>
      <c r="V11"/>
      <c r="W11"/>
      <c r="X11"/>
      <c r="Y11"/>
      <c r="Z11"/>
      <c r="AA11"/>
      <c r="AB11"/>
      <c r="AC11"/>
      <c r="AD11"/>
      <c r="AE11"/>
      <c r="AF11"/>
      <c r="AG11"/>
      <c r="AH11"/>
      <c r="AI11"/>
      <c r="AJ11"/>
      <c r="AK11"/>
      <c r="AL11"/>
      <c r="AM11"/>
      <c r="AN11"/>
      <c r="AO11"/>
    </row>
    <row r="12" spans="1:41" s="214" customFormat="1" x14ac:dyDescent="0.35">
      <c r="A12" s="446" t="s">
        <v>1821</v>
      </c>
      <c r="B12" s="453"/>
      <c r="C12" s="582">
        <f t="shared" ca="1" si="0"/>
        <v>5.431337687009795E-3</v>
      </c>
      <c r="D12" s="595">
        <f t="shared" ca="1" si="0"/>
        <v>1.1446966933109272E-2</v>
      </c>
      <c r="E12" s="589">
        <f t="shared" ca="1" si="0"/>
        <v>2.3509948183618808E-3</v>
      </c>
      <c r="F12" s="469">
        <f ca="1">Furniture!F459</f>
        <v>7.4749999999999997E-2</v>
      </c>
      <c r="G12" s="469">
        <f ca="1">Furniture!G459</f>
        <v>1.1469999999999999E-2</v>
      </c>
      <c r="H12" s="469">
        <f ca="1">Furniture!H459</f>
        <v>1.0840000000000001E-2</v>
      </c>
      <c r="I12" s="469">
        <f ca="1">Furniture!I459</f>
        <v>0</v>
      </c>
      <c r="J12" s="469">
        <f ca="1">Furniture!J459</f>
        <v>0</v>
      </c>
      <c r="K12" s="469">
        <f ca="1">Furniture!K459</f>
        <v>0</v>
      </c>
      <c r="L12" s="469">
        <f ca="1">Furniture!L459</f>
        <v>0</v>
      </c>
      <c r="M12" s="469">
        <f ca="1">Furniture!M459</f>
        <v>0</v>
      </c>
      <c r="N12" s="469">
        <f ca="1">Furniture!N459</f>
        <v>0</v>
      </c>
      <c r="O12" s="469">
        <f ca="1">Furniture!O459</f>
        <v>0</v>
      </c>
      <c r="P12" s="469">
        <f ca="1">Furniture!P459</f>
        <v>0</v>
      </c>
      <c r="Q12" s="469">
        <f ca="1">Furniture!Q459</f>
        <v>9.9500000000000005E-3</v>
      </c>
      <c r="R12" s="469">
        <f ca="1">Furniture!R459</f>
        <v>0</v>
      </c>
      <c r="S12" s="469">
        <f ca="1">Furniture!S459</f>
        <v>0</v>
      </c>
      <c r="T12"/>
      <c r="U12"/>
      <c r="V12"/>
      <c r="W12"/>
      <c r="X12"/>
      <c r="Y12"/>
      <c r="Z12"/>
      <c r="AA12"/>
      <c r="AB12"/>
      <c r="AC12"/>
      <c r="AD12"/>
      <c r="AE12"/>
      <c r="AF12"/>
      <c r="AG12"/>
      <c r="AH12"/>
      <c r="AI12"/>
      <c r="AJ12"/>
      <c r="AK12"/>
      <c r="AL12"/>
      <c r="AM12"/>
      <c r="AN12"/>
      <c r="AO12"/>
    </row>
    <row r="13" spans="1:41" s="214" customFormat="1" x14ac:dyDescent="0.35">
      <c r="A13" s="446" t="s">
        <v>1824</v>
      </c>
      <c r="B13" s="453"/>
      <c r="C13" s="582">
        <f t="shared" ca="1" si="0"/>
        <v>0</v>
      </c>
      <c r="D13" s="595">
        <f t="shared" ca="1" si="0"/>
        <v>0</v>
      </c>
      <c r="E13" s="589">
        <f t="shared" ca="1" si="0"/>
        <v>0</v>
      </c>
      <c r="F13" s="469">
        <f ca="1">Furniture!F460</f>
        <v>0</v>
      </c>
      <c r="G13" s="469">
        <f ca="1">Furniture!G460</f>
        <v>0</v>
      </c>
      <c r="H13" s="469">
        <f ca="1">Furniture!H460</f>
        <v>0</v>
      </c>
      <c r="I13" s="469">
        <f ca="1">Furniture!I460</f>
        <v>0</v>
      </c>
      <c r="J13" s="469">
        <f ca="1">Furniture!J460</f>
        <v>0</v>
      </c>
      <c r="K13" s="469">
        <f ca="1">Furniture!K460</f>
        <v>0</v>
      </c>
      <c r="L13" s="469">
        <f ca="1">Furniture!L460</f>
        <v>0</v>
      </c>
      <c r="M13" s="469">
        <f ca="1">Furniture!M460</f>
        <v>0</v>
      </c>
      <c r="N13" s="469">
        <f ca="1">Furniture!N460</f>
        <v>0</v>
      </c>
      <c r="O13" s="469">
        <f ca="1">Furniture!O460</f>
        <v>0</v>
      </c>
      <c r="P13" s="469">
        <f ca="1">Furniture!P460</f>
        <v>0</v>
      </c>
      <c r="Q13" s="469">
        <f ca="1">Furniture!Q460</f>
        <v>0</v>
      </c>
      <c r="R13" s="469">
        <f ca="1">Furniture!R460</f>
        <v>0</v>
      </c>
      <c r="S13" s="469">
        <f ca="1">Furniture!S460</f>
        <v>0</v>
      </c>
      <c r="T13"/>
      <c r="U13"/>
      <c r="V13"/>
      <c r="W13"/>
      <c r="X13"/>
      <c r="Y13"/>
      <c r="Z13"/>
      <c r="AA13"/>
      <c r="AB13"/>
      <c r="AC13"/>
      <c r="AD13"/>
      <c r="AE13"/>
      <c r="AF13"/>
      <c r="AG13"/>
      <c r="AH13"/>
      <c r="AI13"/>
      <c r="AJ13"/>
      <c r="AK13"/>
      <c r="AL13"/>
      <c r="AM13"/>
      <c r="AN13"/>
      <c r="AO13"/>
    </row>
    <row r="14" spans="1:41" s="214" customFormat="1" x14ac:dyDescent="0.35">
      <c r="A14" s="446" t="s">
        <v>1828</v>
      </c>
      <c r="B14" s="453"/>
      <c r="C14" s="582">
        <f t="shared" ca="1" si="0"/>
        <v>1.3841020868620654E-3</v>
      </c>
      <c r="D14" s="595">
        <f t="shared" ca="1" si="0"/>
        <v>4.087127479931207E-3</v>
      </c>
      <c r="E14" s="589">
        <f t="shared" ca="1" si="0"/>
        <v>0</v>
      </c>
      <c r="F14" s="469">
        <f ca="1">Furniture!F461</f>
        <v>0</v>
      </c>
      <c r="G14" s="469">
        <f ca="1">Furniture!G461</f>
        <v>0</v>
      </c>
      <c r="H14" s="469">
        <f ca="1">Furniture!H461</f>
        <v>4.2930000000000003E-2</v>
      </c>
      <c r="I14" s="469">
        <f ca="1">Furniture!I461</f>
        <v>0</v>
      </c>
      <c r="J14" s="469">
        <f ca="1">Furniture!J461</f>
        <v>0</v>
      </c>
      <c r="K14" s="469">
        <f ca="1">Furniture!K461</f>
        <v>0</v>
      </c>
      <c r="L14" s="469">
        <f ca="1">Furniture!L461</f>
        <v>0</v>
      </c>
      <c r="M14" s="469">
        <f ca="1">Furniture!M461</f>
        <v>0</v>
      </c>
      <c r="N14" s="469">
        <f ca="1">Furniture!N461</f>
        <v>0</v>
      </c>
      <c r="O14" s="469">
        <f ca="1">Furniture!O461</f>
        <v>0</v>
      </c>
      <c r="P14" s="469">
        <f ca="1">Furniture!P461</f>
        <v>0</v>
      </c>
      <c r="Q14" s="469">
        <f ca="1">Furniture!Q461</f>
        <v>0</v>
      </c>
      <c r="R14" s="469">
        <f ca="1">Furniture!R461</f>
        <v>0</v>
      </c>
      <c r="S14" s="469">
        <f ca="1">Furniture!S461</f>
        <v>0</v>
      </c>
      <c r="T14"/>
      <c r="U14"/>
      <c r="V14"/>
      <c r="W14"/>
      <c r="X14"/>
      <c r="Y14"/>
      <c r="Z14"/>
      <c r="AA14"/>
      <c r="AB14"/>
      <c r="AC14"/>
      <c r="AD14"/>
      <c r="AE14"/>
      <c r="AF14"/>
      <c r="AG14"/>
      <c r="AH14"/>
      <c r="AI14"/>
      <c r="AJ14"/>
      <c r="AK14"/>
      <c r="AL14"/>
      <c r="AM14"/>
      <c r="AN14"/>
      <c r="AO14"/>
    </row>
    <row r="15" spans="1:41" s="214" customFormat="1" x14ac:dyDescent="0.35">
      <c r="A15" s="446" t="s">
        <v>1831</v>
      </c>
      <c r="B15" s="453"/>
      <c r="C15" s="582">
        <f t="shared" ca="1" si="0"/>
        <v>1.3735650811240786E-3</v>
      </c>
      <c r="D15" s="595">
        <f t="shared" ca="1" si="0"/>
        <v>4.0560126610773789E-3</v>
      </c>
      <c r="E15" s="589">
        <f t="shared" ca="1" si="0"/>
        <v>0</v>
      </c>
      <c r="F15" s="469">
        <f ca="1">Furniture!F462</f>
        <v>2.5930000000000002E-2</v>
      </c>
      <c r="G15" s="469">
        <f ca="1">Furniture!G462</f>
        <v>0</v>
      </c>
      <c r="H15" s="469">
        <f ca="1">Furniture!H462</f>
        <v>0</v>
      </c>
      <c r="I15" s="469">
        <f ca="1">Furniture!I462</f>
        <v>0</v>
      </c>
      <c r="J15" s="469">
        <f ca="1">Furniture!J462</f>
        <v>1.146E-2</v>
      </c>
      <c r="K15" s="469">
        <f ca="1">Furniture!K462</f>
        <v>0</v>
      </c>
      <c r="L15" s="469">
        <f ca="1">Furniture!L462</f>
        <v>0</v>
      </c>
      <c r="M15" s="469">
        <f ca="1">Furniture!M462</f>
        <v>0</v>
      </c>
      <c r="N15" s="469">
        <f ca="1">Furniture!N462</f>
        <v>0</v>
      </c>
      <c r="O15" s="469">
        <f ca="1">Furniture!O462</f>
        <v>0</v>
      </c>
      <c r="P15" s="469">
        <f ca="1">Furniture!P462</f>
        <v>0</v>
      </c>
      <c r="Q15" s="469">
        <f ca="1">Furniture!Q462</f>
        <v>0</v>
      </c>
      <c r="R15" s="469">
        <f ca="1">Furniture!R462</f>
        <v>0</v>
      </c>
      <c r="S15" s="469">
        <f ca="1">Furniture!S462</f>
        <v>0</v>
      </c>
      <c r="T15"/>
      <c r="U15"/>
      <c r="V15"/>
      <c r="W15"/>
      <c r="X15"/>
      <c r="Y15"/>
      <c r="Z15"/>
      <c r="AA15"/>
      <c r="AB15"/>
      <c r="AC15"/>
      <c r="AD15"/>
      <c r="AE15"/>
      <c r="AF15"/>
      <c r="AG15"/>
      <c r="AH15"/>
      <c r="AI15"/>
      <c r="AJ15"/>
      <c r="AK15"/>
      <c r="AL15"/>
      <c r="AM15"/>
      <c r="AN15"/>
      <c r="AO15"/>
    </row>
    <row r="16" spans="1:41" x14ac:dyDescent="0.35">
      <c r="A16" s="446" t="s">
        <v>1834</v>
      </c>
      <c r="B16" s="453"/>
      <c r="C16" s="582">
        <f t="shared" ca="1" si="0"/>
        <v>2.1833276306153413E-3</v>
      </c>
      <c r="D16" s="595">
        <f t="shared" ca="1" si="0"/>
        <v>6.4471677642014428E-3</v>
      </c>
      <c r="E16" s="589">
        <f t="shared" ca="1" si="0"/>
        <v>0</v>
      </c>
      <c r="F16" s="469">
        <f ca="1">Furniture!F463</f>
        <v>0</v>
      </c>
      <c r="G16" s="469">
        <f ca="1">Furniture!G463</f>
        <v>0</v>
      </c>
      <c r="H16" s="469">
        <f ca="1">Furniture!H463</f>
        <v>0</v>
      </c>
      <c r="I16" s="469">
        <f ca="1">Furniture!I463</f>
        <v>0</v>
      </c>
      <c r="J16" s="469">
        <f ca="1">Furniture!J463</f>
        <v>0</v>
      </c>
      <c r="K16" s="469">
        <f ca="1">Furniture!K463</f>
        <v>0</v>
      </c>
      <c r="L16" s="469">
        <f ca="1">Furniture!L463</f>
        <v>0</v>
      </c>
      <c r="M16" s="469">
        <f ca="1">Furniture!M463</f>
        <v>0</v>
      </c>
      <c r="N16" s="469">
        <f ca="1">Furniture!N463</f>
        <v>5.2350000000000001E-2</v>
      </c>
      <c r="O16" s="469">
        <f ca="1">Furniture!O463</f>
        <v>1.0829999999999999E-2</v>
      </c>
      <c r="P16" s="469">
        <f ca="1">Furniture!P463</f>
        <v>0</v>
      </c>
      <c r="Q16" s="469">
        <f ca="1">Furniture!Q463</f>
        <v>0</v>
      </c>
      <c r="R16" s="469">
        <f ca="1">Furniture!R463</f>
        <v>0</v>
      </c>
      <c r="S16" s="469">
        <f ca="1">Furniture!S463</f>
        <v>0</v>
      </c>
    </row>
    <row r="17" spans="1:41" x14ac:dyDescent="0.35">
      <c r="A17" s="453" t="s">
        <v>1837</v>
      </c>
      <c r="B17" s="453"/>
      <c r="C17" s="582">
        <f t="shared" ca="1" si="0"/>
        <v>5.6717856150731993E-3</v>
      </c>
      <c r="D17" s="595">
        <f t="shared" ca="1" si="0"/>
        <v>1.6748266668825826E-2</v>
      </c>
      <c r="E17" s="589">
        <f t="shared" ca="1" si="0"/>
        <v>0</v>
      </c>
      <c r="F17" s="469">
        <f ca="1">Furniture!F464</f>
        <v>0</v>
      </c>
      <c r="G17" s="469">
        <f ca="1">Furniture!G464</f>
        <v>0</v>
      </c>
      <c r="H17" s="469">
        <f ca="1">Furniture!H464</f>
        <v>0</v>
      </c>
      <c r="I17" s="469">
        <f ca="1">Furniture!I464</f>
        <v>0</v>
      </c>
      <c r="J17" s="469">
        <f ca="1">Furniture!J464</f>
        <v>0</v>
      </c>
      <c r="K17" s="469">
        <f ca="1">Furniture!K464</f>
        <v>0</v>
      </c>
      <c r="L17" s="469">
        <f ca="1">Furniture!L464</f>
        <v>0</v>
      </c>
      <c r="M17" s="469">
        <f ca="1">Furniture!M464</f>
        <v>0</v>
      </c>
      <c r="N17" s="469">
        <f ca="1">Furniture!N464</f>
        <v>0</v>
      </c>
      <c r="O17" s="469">
        <f ca="1">Furniture!O464</f>
        <v>0.29891000000000001</v>
      </c>
      <c r="P17" s="469">
        <f ca="1">Furniture!P464</f>
        <v>0</v>
      </c>
      <c r="Q17" s="469">
        <f ca="1">Furniture!Q464</f>
        <v>0</v>
      </c>
      <c r="R17" s="469">
        <f ca="1">Furniture!R464</f>
        <v>0</v>
      </c>
      <c r="S17" s="469">
        <f ca="1">Furniture!S464</f>
        <v>0</v>
      </c>
    </row>
    <row r="18" spans="1:41" x14ac:dyDescent="0.35">
      <c r="A18" s="446" t="s">
        <v>1840</v>
      </c>
      <c r="B18" s="453"/>
      <c r="C18" s="582">
        <f t="shared" ca="1" si="0"/>
        <v>1.201213870444875E-2</v>
      </c>
      <c r="D18" s="595">
        <f t="shared" ca="1" si="0"/>
        <v>2.0139161675878325E-2</v>
      </c>
      <c r="E18" s="589">
        <f t="shared" ca="1" si="0"/>
        <v>7.8506426698297816E-3</v>
      </c>
      <c r="F18" s="469">
        <f ca="1">Furniture!F465</f>
        <v>0</v>
      </c>
      <c r="G18" s="469">
        <f ca="1">Furniture!G465</f>
        <v>0</v>
      </c>
      <c r="H18" s="469">
        <f ca="1">Furniture!H465</f>
        <v>2.776E-2</v>
      </c>
      <c r="I18" s="469">
        <f ca="1">Furniture!I465</f>
        <v>2.5659999999999999E-2</v>
      </c>
      <c r="J18" s="469">
        <f ca="1">Furniture!J465</f>
        <v>1.146E-2</v>
      </c>
      <c r="K18" s="469">
        <f ca="1">Furniture!K465</f>
        <v>2.8240000000000001E-2</v>
      </c>
      <c r="L18" s="469">
        <f ca="1">Furniture!L465</f>
        <v>2.445E-2</v>
      </c>
      <c r="M18" s="469">
        <f ca="1">Furniture!M465</f>
        <v>3.739E-2</v>
      </c>
      <c r="N18" s="469">
        <f ca="1">Furniture!N465</f>
        <v>6.3869999999999996E-2</v>
      </c>
      <c r="O18" s="469">
        <f ca="1">Furniture!O465</f>
        <v>1.0829999999999999E-2</v>
      </c>
      <c r="P18" s="469">
        <f ca="1">Furniture!P465</f>
        <v>0</v>
      </c>
      <c r="Q18" s="469">
        <f ca="1">Furniture!Q465</f>
        <v>0</v>
      </c>
      <c r="R18" s="469">
        <f ca="1">Furniture!R465</f>
        <v>0</v>
      </c>
      <c r="S18" s="469">
        <f ca="1">Furniture!S465</f>
        <v>0</v>
      </c>
    </row>
    <row r="19" spans="1:41" x14ac:dyDescent="0.35">
      <c r="A19" s="446" t="s">
        <v>1843</v>
      </c>
      <c r="B19" s="453"/>
      <c r="C19" s="582">
        <f t="shared" ca="1" si="0"/>
        <v>0</v>
      </c>
      <c r="D19" s="595">
        <f t="shared" ca="1" si="0"/>
        <v>0</v>
      </c>
      <c r="E19" s="589">
        <f t="shared" ca="1" si="0"/>
        <v>0</v>
      </c>
      <c r="F19" s="469">
        <f ca="1">Furniture!F466</f>
        <v>0</v>
      </c>
      <c r="G19" s="469">
        <f ca="1">Furniture!G466</f>
        <v>0</v>
      </c>
      <c r="H19" s="469">
        <f ca="1">Furniture!H466</f>
        <v>0</v>
      </c>
      <c r="I19" s="469">
        <f ca="1">Furniture!I466</f>
        <v>0</v>
      </c>
      <c r="J19" s="469">
        <f ca="1">Furniture!J466</f>
        <v>0</v>
      </c>
      <c r="K19" s="469">
        <f ca="1">Furniture!K466</f>
        <v>0</v>
      </c>
      <c r="L19" s="469">
        <f ca="1">Furniture!L466</f>
        <v>0</v>
      </c>
      <c r="M19" s="469">
        <f ca="1">Furniture!M466</f>
        <v>0</v>
      </c>
      <c r="N19" s="469">
        <f ca="1">Furniture!N466</f>
        <v>0</v>
      </c>
      <c r="O19" s="469">
        <f ca="1">Furniture!O466</f>
        <v>0</v>
      </c>
      <c r="P19" s="469">
        <f ca="1">Furniture!P466</f>
        <v>0</v>
      </c>
      <c r="Q19" s="469">
        <f ca="1">Furniture!Q466</f>
        <v>0</v>
      </c>
      <c r="R19" s="469">
        <f ca="1">Furniture!R466</f>
        <v>0</v>
      </c>
      <c r="S19" s="469">
        <f ca="1">Furniture!S466</f>
        <v>0</v>
      </c>
    </row>
    <row r="20" spans="1:41" x14ac:dyDescent="0.35">
      <c r="A20" s="453" t="s">
        <v>1845</v>
      </c>
      <c r="B20" s="453"/>
      <c r="C20" s="582">
        <f t="shared" ca="1" si="0"/>
        <v>9.9481453473644482E-3</v>
      </c>
      <c r="D20" s="595">
        <f t="shared" ca="1" si="0"/>
        <v>1.9988825992856767E-2</v>
      </c>
      <c r="E20" s="589">
        <f t="shared" ca="1" si="0"/>
        <v>4.8067482037875671E-3</v>
      </c>
      <c r="F20" s="469">
        <f ca="1">Furniture!F467</f>
        <v>1.014E-2</v>
      </c>
      <c r="G20" s="469">
        <f ca="1">Furniture!G467</f>
        <v>1.1469999999999999E-2</v>
      </c>
      <c r="H20" s="469">
        <f ca="1">Furniture!H467</f>
        <v>0</v>
      </c>
      <c r="I20" s="469">
        <f ca="1">Furniture!I467</f>
        <v>3.9629999999999999E-2</v>
      </c>
      <c r="J20" s="469">
        <f ca="1">Furniture!J467</f>
        <v>0</v>
      </c>
      <c r="K20" s="469">
        <f ca="1">Furniture!K467</f>
        <v>0</v>
      </c>
      <c r="L20" s="469">
        <f ca="1">Furniture!L467</f>
        <v>6.0569999999999999E-2</v>
      </c>
      <c r="M20" s="469">
        <f ca="1">Furniture!M467</f>
        <v>0</v>
      </c>
      <c r="N20" s="469">
        <f ca="1">Furniture!N467</f>
        <v>4.088E-2</v>
      </c>
      <c r="O20" s="469">
        <f ca="1">Furniture!O467</f>
        <v>0</v>
      </c>
      <c r="P20" s="469">
        <f ca="1">Furniture!P467</f>
        <v>0</v>
      </c>
      <c r="Q20" s="469">
        <f ca="1">Furniture!Q467</f>
        <v>0</v>
      </c>
      <c r="R20" s="469">
        <f ca="1">Furniture!R467</f>
        <v>0</v>
      </c>
      <c r="S20" s="469">
        <f ca="1">Furniture!S467</f>
        <v>3.4549999999999997E-2</v>
      </c>
    </row>
    <row r="21" spans="1:41" s="565" customFormat="1" x14ac:dyDescent="0.35">
      <c r="A21" s="576" t="s">
        <v>1853</v>
      </c>
      <c r="B21" s="576"/>
      <c r="C21" s="620">
        <f t="shared" ca="1" si="0"/>
        <v>0.35615166541759014</v>
      </c>
      <c r="D21" s="624">
        <f t="shared" ca="1" si="0"/>
        <v>0.61247826480405188</v>
      </c>
      <c r="E21" s="622">
        <f t="shared" ca="1" si="0"/>
        <v>0.22489792949681067</v>
      </c>
      <c r="F21" s="617">
        <f ca="1">Furniture!F468</f>
        <v>0.69797000000000009</v>
      </c>
      <c r="G21" s="617">
        <f ca="1">Furniture!G468</f>
        <v>0.71004</v>
      </c>
      <c r="H21" s="617">
        <f ca="1">Furniture!H468</f>
        <v>0.58665</v>
      </c>
      <c r="I21" s="617">
        <f ca="1">Furniture!I468</f>
        <v>0.60515000000000008</v>
      </c>
      <c r="J21" s="617">
        <f ca="1">Furniture!J468</f>
        <v>0.52053000000000005</v>
      </c>
      <c r="K21" s="617">
        <f ca="1">Furniture!K468</f>
        <v>0.75091000000000008</v>
      </c>
      <c r="L21" s="617">
        <f ca="1">Furniture!L468</f>
        <v>0.65026000000000006</v>
      </c>
      <c r="M21" s="617">
        <f ca="1">Furniture!M468</f>
        <v>0.28431000000000001</v>
      </c>
      <c r="N21" s="617">
        <f ca="1">Furniture!N468</f>
        <v>0.52871999999999997</v>
      </c>
      <c r="O21" s="617">
        <f ca="1">Furniture!O468</f>
        <v>0.27455000000000002</v>
      </c>
      <c r="P21" s="617">
        <f ca="1">Furniture!P468</f>
        <v>8.5120000000000001E-2</v>
      </c>
      <c r="Q21" s="617">
        <f ca="1">Furniture!Q468</f>
        <v>0.31090000000000001</v>
      </c>
      <c r="R21" s="617">
        <f ca="1">Furniture!R468</f>
        <v>0.26091999999999999</v>
      </c>
      <c r="S21" s="617">
        <f ca="1">Furniture!S468</f>
        <v>6.9330000000000003E-2</v>
      </c>
    </row>
    <row r="22" spans="1:41" s="213" customFormat="1" x14ac:dyDescent="0.35">
      <c r="A22" s="567" t="s">
        <v>1855</v>
      </c>
      <c r="B22" s="491"/>
      <c r="C22" s="583">
        <f t="shared" ca="1" si="0"/>
        <v>5.0572521206773005E-3</v>
      </c>
      <c r="D22" s="596">
        <f t="shared" ca="1" si="0"/>
        <v>3.0873989566717677E-3</v>
      </c>
      <c r="E22" s="590">
        <f t="shared" ca="1" si="0"/>
        <v>6.0659285031126617E-3</v>
      </c>
      <c r="F22" s="496">
        <f ca="1">Furniture!F469</f>
        <v>0</v>
      </c>
      <c r="G22" s="496">
        <f ca="1">Furniture!G469</f>
        <v>0</v>
      </c>
      <c r="H22" s="496">
        <f ca="1">Furniture!H469</f>
        <v>0</v>
      </c>
      <c r="I22" s="496">
        <f ca="1">Furniture!I469</f>
        <v>0</v>
      </c>
      <c r="J22" s="496">
        <f ca="1">Furniture!J469</f>
        <v>2.9350000000000001E-2</v>
      </c>
      <c r="K22" s="496">
        <f ca="1">Furniture!K469</f>
        <v>0</v>
      </c>
      <c r="L22" s="496">
        <f ca="1">Furniture!L469</f>
        <v>0</v>
      </c>
      <c r="M22" s="496">
        <f ca="1">Furniture!M469</f>
        <v>2.8889999999999999E-2</v>
      </c>
      <c r="N22" s="496">
        <f ca="1">Furniture!N469</f>
        <v>0</v>
      </c>
      <c r="O22" s="496">
        <f ca="1">Furniture!O469</f>
        <v>0</v>
      </c>
      <c r="P22" s="496">
        <f ca="1">Furniture!P469</f>
        <v>0</v>
      </c>
      <c r="Q22" s="496">
        <f ca="1">Furniture!Q469</f>
        <v>0</v>
      </c>
      <c r="R22" s="496">
        <f ca="1">Furniture!R469</f>
        <v>0</v>
      </c>
      <c r="S22" s="496">
        <f ca="1">Furniture!S469</f>
        <v>0</v>
      </c>
      <c r="T22" s="3"/>
      <c r="U22" s="3"/>
      <c r="V22" s="3"/>
      <c r="W22" s="3"/>
      <c r="X22" s="3"/>
      <c r="Y22" s="3"/>
      <c r="Z22" s="3"/>
      <c r="AA22" s="3"/>
      <c r="AB22" s="3"/>
      <c r="AC22" s="3"/>
      <c r="AD22" s="3"/>
      <c r="AE22" s="3"/>
      <c r="AF22" s="3"/>
      <c r="AG22" s="3"/>
      <c r="AH22" s="3"/>
      <c r="AI22" s="3"/>
      <c r="AJ22" s="3"/>
      <c r="AK22" s="3"/>
      <c r="AL22" s="3"/>
      <c r="AM22" s="3"/>
      <c r="AN22" s="3"/>
      <c r="AO22" s="3"/>
    </row>
    <row r="23" spans="1:41" x14ac:dyDescent="0.35">
      <c r="A23" s="567" t="s">
        <v>1887</v>
      </c>
      <c r="B23" s="461"/>
      <c r="C23" s="583">
        <f t="shared" ca="1" si="0"/>
        <v>1.9180912089904557E-2</v>
      </c>
      <c r="D23" s="596">
        <f t="shared" ca="1" si="0"/>
        <v>3.3045144556325144E-2</v>
      </c>
      <c r="E23" s="590">
        <f t="shared" ca="1" si="0"/>
        <v>1.2081639867483868E-2</v>
      </c>
      <c r="F23" s="496">
        <f ca="1">Furniture!F470</f>
        <v>1.014E-2</v>
      </c>
      <c r="G23" s="496">
        <f ca="1">Furniture!G470</f>
        <v>0</v>
      </c>
      <c r="H23" s="496">
        <f ca="1">Furniture!H470</f>
        <v>0</v>
      </c>
      <c r="I23" s="496">
        <f ca="1">Furniture!I470</f>
        <v>0.15884999999999999</v>
      </c>
      <c r="J23" s="496">
        <f ca="1">Furniture!J470</f>
        <v>0</v>
      </c>
      <c r="K23" s="496">
        <f ca="1">Furniture!K470</f>
        <v>7.51E-2</v>
      </c>
      <c r="L23" s="496">
        <f ca="1">Furniture!L470</f>
        <v>0</v>
      </c>
      <c r="M23" s="496">
        <f ca="1">Furniture!M470</f>
        <v>2.8889999999999999E-2</v>
      </c>
      <c r="N23" s="496">
        <f ca="1">Furniture!N470</f>
        <v>0</v>
      </c>
      <c r="O23" s="496">
        <f ca="1">Furniture!O470</f>
        <v>0</v>
      </c>
      <c r="P23" s="496">
        <f ca="1">Furniture!P470</f>
        <v>0</v>
      </c>
      <c r="Q23" s="496">
        <f ca="1">Furniture!Q470</f>
        <v>2.546E-2</v>
      </c>
      <c r="R23" s="496">
        <f ca="1">Furniture!R470</f>
        <v>0</v>
      </c>
      <c r="S23" s="496">
        <f ca="1">Furniture!S470</f>
        <v>0</v>
      </c>
    </row>
    <row r="24" spans="1:41" x14ac:dyDescent="0.35">
      <c r="A24" s="567" t="s">
        <v>1888</v>
      </c>
      <c r="B24" s="461"/>
      <c r="C24" s="583">
        <f t="shared" ca="1" si="0"/>
        <v>4.9212358471034546E-3</v>
      </c>
      <c r="D24" s="596">
        <f t="shared" ca="1" si="0"/>
        <v>1.4531961519918958E-2</v>
      </c>
      <c r="E24" s="590">
        <f t="shared" ca="1" si="0"/>
        <v>0</v>
      </c>
      <c r="F24" s="496">
        <f ca="1">Furniture!F471</f>
        <v>9.3960000000000002E-2</v>
      </c>
      <c r="G24" s="496">
        <f ca="1">Furniture!G471</f>
        <v>0</v>
      </c>
      <c r="H24" s="496">
        <f ca="1">Furniture!H471</f>
        <v>0</v>
      </c>
      <c r="I24" s="496">
        <f ca="1">Furniture!I471</f>
        <v>0</v>
      </c>
      <c r="J24" s="496">
        <f ca="1">Furniture!J471</f>
        <v>2.9350000000000001E-2</v>
      </c>
      <c r="K24" s="496">
        <f ca="1">Furniture!K471</f>
        <v>0</v>
      </c>
      <c r="L24" s="496">
        <f ca="1">Furniture!L471</f>
        <v>1.225E-2</v>
      </c>
      <c r="M24" s="496">
        <f ca="1">Furniture!M471</f>
        <v>0</v>
      </c>
      <c r="N24" s="496">
        <f ca="1">Furniture!N471</f>
        <v>0</v>
      </c>
      <c r="O24" s="496">
        <f ca="1">Furniture!O471</f>
        <v>0</v>
      </c>
      <c r="P24" s="496">
        <f ca="1">Furniture!P471</f>
        <v>0</v>
      </c>
      <c r="Q24" s="496">
        <f ca="1">Furniture!Q471</f>
        <v>0</v>
      </c>
      <c r="R24" s="496">
        <f ca="1">Furniture!R471</f>
        <v>0</v>
      </c>
      <c r="S24" s="496">
        <f ca="1">Furniture!S471</f>
        <v>0</v>
      </c>
    </row>
    <row r="25" spans="1:41" x14ac:dyDescent="0.35">
      <c r="A25" s="567" t="s">
        <v>1858</v>
      </c>
      <c r="B25" s="461"/>
      <c r="C25" s="583">
        <f t="shared" ca="1" si="0"/>
        <v>0</v>
      </c>
      <c r="D25" s="596">
        <f t="shared" ca="1" si="0"/>
        <v>0</v>
      </c>
      <c r="E25" s="590">
        <f t="shared" ca="1" si="0"/>
        <v>0</v>
      </c>
      <c r="F25" s="496">
        <f ca="1">Furniture!F472</f>
        <v>0</v>
      </c>
      <c r="G25" s="496">
        <f ca="1">Furniture!G472</f>
        <v>0</v>
      </c>
      <c r="H25" s="496">
        <f ca="1">Furniture!H472</f>
        <v>0</v>
      </c>
      <c r="I25" s="496">
        <f ca="1">Furniture!I472</f>
        <v>0</v>
      </c>
      <c r="J25" s="496">
        <f ca="1">Furniture!J472</f>
        <v>0</v>
      </c>
      <c r="K25" s="496">
        <f ca="1">Furniture!K472</f>
        <v>0</v>
      </c>
      <c r="L25" s="496">
        <f ca="1">Furniture!L472</f>
        <v>0</v>
      </c>
      <c r="M25" s="496">
        <f ca="1">Furniture!M472</f>
        <v>0</v>
      </c>
      <c r="N25" s="496">
        <f ca="1">Furniture!N472</f>
        <v>0</v>
      </c>
      <c r="O25" s="496">
        <f ca="1">Furniture!O472</f>
        <v>0</v>
      </c>
      <c r="P25" s="496">
        <f ca="1">Furniture!P472</f>
        <v>0</v>
      </c>
      <c r="Q25" s="496">
        <f ca="1">Furniture!Q472</f>
        <v>0</v>
      </c>
      <c r="R25" s="496">
        <f ca="1">Furniture!R472</f>
        <v>0</v>
      </c>
      <c r="S25" s="496">
        <f ca="1">Furniture!S472</f>
        <v>0</v>
      </c>
    </row>
    <row r="26" spans="1:41" x14ac:dyDescent="0.35">
      <c r="A26" s="567" t="s">
        <v>1860</v>
      </c>
      <c r="B26" s="461"/>
      <c r="C26" s="583">
        <f t="shared" ca="1" si="0"/>
        <v>7.2315300442279143E-2</v>
      </c>
      <c r="D26" s="596">
        <f t="shared" ca="1" si="0"/>
        <v>9.7750202138598322E-2</v>
      </c>
      <c r="E26" s="590">
        <f t="shared" ca="1" si="0"/>
        <v>5.929119027029367E-2</v>
      </c>
      <c r="F26" s="496">
        <f ca="1">Furniture!F473</f>
        <v>5.0200000000000002E-2</v>
      </c>
      <c r="G26" s="496">
        <f ca="1">Furniture!G473</f>
        <v>0.15844</v>
      </c>
      <c r="H26" s="496">
        <f ca="1">Furniture!H473</f>
        <v>0.12687999999999999</v>
      </c>
      <c r="I26" s="496">
        <f ca="1">Furniture!I473</f>
        <v>0.13261999999999999</v>
      </c>
      <c r="J26" s="496">
        <f ca="1">Furniture!J473</f>
        <v>7.0209999999999995E-2</v>
      </c>
      <c r="K26" s="496">
        <f ca="1">Furniture!K473</f>
        <v>8.6410000000000001E-2</v>
      </c>
      <c r="L26" s="496">
        <f ca="1">Furniture!L473</f>
        <v>6.5060000000000007E-2</v>
      </c>
      <c r="M26" s="496">
        <f ca="1">Furniture!M473</f>
        <v>3.8859999999999999E-2</v>
      </c>
      <c r="N26" s="496">
        <f ca="1">Furniture!N473</f>
        <v>7.2599999999999998E-2</v>
      </c>
      <c r="O26" s="496">
        <f ca="1">Furniture!O473</f>
        <v>0</v>
      </c>
      <c r="P26" s="496">
        <f ca="1">Furniture!P473</f>
        <v>0</v>
      </c>
      <c r="Q26" s="496">
        <f ca="1">Furniture!Q473</f>
        <v>0.10582999999999999</v>
      </c>
      <c r="R26" s="496">
        <f ca="1">Furniture!R473</f>
        <v>9.8129999999999995E-2</v>
      </c>
      <c r="S26" s="496">
        <f ca="1">Furniture!S473</f>
        <v>0</v>
      </c>
    </row>
    <row r="27" spans="1:41" x14ac:dyDescent="0.35">
      <c r="A27" s="567" t="s">
        <v>1861</v>
      </c>
      <c r="B27" s="461"/>
      <c r="C27" s="583">
        <f t="shared" ca="1" si="0"/>
        <v>0</v>
      </c>
      <c r="D27" s="596">
        <f t="shared" ca="1" si="0"/>
        <v>0</v>
      </c>
      <c r="E27" s="590">
        <f t="shared" ca="1" si="0"/>
        <v>0</v>
      </c>
      <c r="F27" s="496">
        <f ca="1">Furniture!F474</f>
        <v>0</v>
      </c>
      <c r="G27" s="496">
        <f ca="1">Furniture!G474</f>
        <v>0</v>
      </c>
      <c r="H27" s="496">
        <f ca="1">Furniture!H474</f>
        <v>0</v>
      </c>
      <c r="I27" s="496">
        <f ca="1">Furniture!I474</f>
        <v>0</v>
      </c>
      <c r="J27" s="496">
        <f ca="1">Furniture!J474</f>
        <v>0</v>
      </c>
      <c r="K27" s="496">
        <f ca="1">Furniture!K474</f>
        <v>0</v>
      </c>
      <c r="L27" s="496">
        <f ca="1">Furniture!L474</f>
        <v>0</v>
      </c>
      <c r="M27" s="496">
        <f ca="1">Furniture!M474</f>
        <v>0</v>
      </c>
      <c r="N27" s="496">
        <f ca="1">Furniture!N474</f>
        <v>0</v>
      </c>
      <c r="O27" s="496">
        <f ca="1">Furniture!O474</f>
        <v>0</v>
      </c>
      <c r="P27" s="496">
        <f ca="1">Furniture!P474</f>
        <v>0</v>
      </c>
      <c r="Q27" s="496">
        <f ca="1">Furniture!Q474</f>
        <v>0</v>
      </c>
      <c r="R27" s="496">
        <f ca="1">Furniture!R474</f>
        <v>0</v>
      </c>
      <c r="S27" s="496">
        <f ca="1">Furniture!S474</f>
        <v>0</v>
      </c>
    </row>
    <row r="28" spans="1:41" x14ac:dyDescent="0.35">
      <c r="A28" s="567" t="s">
        <v>2365</v>
      </c>
      <c r="B28" s="461"/>
      <c r="C28" s="583">
        <f t="shared" ref="C28:E29" ca="1" si="1">C91/C$115</f>
        <v>0.19262997968629653</v>
      </c>
      <c r="D28" s="596">
        <f t="shared" ca="1" si="1"/>
        <v>0.35204138644761224</v>
      </c>
      <c r="E28" s="590">
        <f t="shared" ca="1" si="1"/>
        <v>0.11100231117319101</v>
      </c>
      <c r="F28" s="496">
        <f ca="1">Furniture!F475</f>
        <v>0.35105999999999998</v>
      </c>
      <c r="G28" s="496">
        <f ca="1">Furniture!G475</f>
        <v>0.51722000000000001</v>
      </c>
      <c r="H28" s="496">
        <f ca="1">Furniture!H475</f>
        <v>0.33229999999999998</v>
      </c>
      <c r="I28" s="496">
        <f ca="1">Furniture!I475</f>
        <v>0.16628999999999999</v>
      </c>
      <c r="J28" s="496">
        <f ca="1">Furniture!J475</f>
        <v>0.30487999999999998</v>
      </c>
      <c r="K28" s="496">
        <f ca="1">Furniture!K475</f>
        <v>0.44361</v>
      </c>
      <c r="L28" s="496">
        <f ca="1">Furniture!L475</f>
        <v>0.44467000000000001</v>
      </c>
      <c r="M28" s="496">
        <f ca="1">Furniture!M475</f>
        <v>0.15028</v>
      </c>
      <c r="N28" s="496">
        <f ca="1">Furniture!N475</f>
        <v>0.33621000000000001</v>
      </c>
      <c r="O28" s="496">
        <f ca="1">Furniture!O475</f>
        <v>0.22514000000000001</v>
      </c>
      <c r="P28" s="496">
        <f ca="1">Furniture!P475</f>
        <v>3.492E-2</v>
      </c>
      <c r="Q28" s="496">
        <f ca="1">Furniture!Q475</f>
        <v>0.10323</v>
      </c>
      <c r="R28" s="496">
        <f ca="1">Furniture!R475</f>
        <v>0.16278999999999999</v>
      </c>
      <c r="S28" s="496">
        <f ca="1">Furniture!S475</f>
        <v>4.6969999999999998E-2</v>
      </c>
    </row>
    <row r="29" spans="1:41" x14ac:dyDescent="0.35">
      <c r="A29" s="567" t="s">
        <v>2366</v>
      </c>
      <c r="B29" s="461"/>
      <c r="C29" s="583">
        <f t="shared" ca="1" si="1"/>
        <v>1.7817640989801514E-2</v>
      </c>
      <c r="D29" s="596">
        <f t="shared" ca="1" si="1"/>
        <v>3.4790583687725515E-2</v>
      </c>
      <c r="E29" s="590">
        <f t="shared" ca="1" si="1"/>
        <v>9.1265330673144743E-3</v>
      </c>
      <c r="F29" s="496">
        <f ca="1">Furniture!F476</f>
        <v>0.128</v>
      </c>
      <c r="G29" s="496">
        <f ca="1">Furniture!G476</f>
        <v>1.1469999999999999E-2</v>
      </c>
      <c r="H29" s="496">
        <f ca="1">Furniture!H476</f>
        <v>0</v>
      </c>
      <c r="I29" s="496">
        <f ca="1">Furniture!I476</f>
        <v>3.9629999999999999E-2</v>
      </c>
      <c r="J29" s="496">
        <f ca="1">Furniture!J476</f>
        <v>0</v>
      </c>
      <c r="K29" s="496">
        <f ca="1">Furniture!K476</f>
        <v>4.2389999999999997E-2</v>
      </c>
      <c r="L29" s="496">
        <f ca="1">Furniture!L476</f>
        <v>9.6990000000000007E-2</v>
      </c>
      <c r="M29" s="496">
        <f ca="1">Furniture!M476</f>
        <v>0</v>
      </c>
      <c r="N29" s="496">
        <f ca="1">Furniture!N476</f>
        <v>0</v>
      </c>
      <c r="O29" s="496">
        <f ca="1">Furniture!O476</f>
        <v>0</v>
      </c>
      <c r="P29" s="496">
        <f ca="1">Furniture!P476</f>
        <v>0</v>
      </c>
      <c r="Q29" s="496">
        <f ca="1">Furniture!Q476</f>
        <v>2.546E-2</v>
      </c>
      <c r="R29" s="496">
        <f ca="1">Furniture!R476</f>
        <v>0</v>
      </c>
      <c r="S29" s="496">
        <f ca="1">Furniture!S476</f>
        <v>2.2360000000000001E-2</v>
      </c>
    </row>
    <row r="30" spans="1:41" x14ac:dyDescent="0.35">
      <c r="A30" s="567" t="s">
        <v>1862</v>
      </c>
      <c r="B30" s="461"/>
      <c r="C30" s="583">
        <f t="shared" ref="C30:E49" ca="1" si="2">C93/C$115</f>
        <v>1.111135938552202E-3</v>
      </c>
      <c r="D30" s="596">
        <f t="shared" ca="1" si="2"/>
        <v>3.281083289666648E-3</v>
      </c>
      <c r="E30" s="590">
        <f t="shared" ca="1" si="2"/>
        <v>0</v>
      </c>
      <c r="F30" s="496">
        <f ca="1">Furniture!F477</f>
        <v>0</v>
      </c>
      <c r="G30" s="496">
        <f ca="1">Furniture!G477</f>
        <v>0</v>
      </c>
      <c r="H30" s="496">
        <f ca="1">Furniture!H477</f>
        <v>0</v>
      </c>
      <c r="I30" s="496">
        <f ca="1">Furniture!I477</f>
        <v>0</v>
      </c>
      <c r="J30" s="496">
        <f ca="1">Furniture!J477</f>
        <v>0</v>
      </c>
      <c r="K30" s="496">
        <f ca="1">Furniture!K477</f>
        <v>0</v>
      </c>
      <c r="L30" s="496">
        <f ca="1">Furniture!L477</f>
        <v>0</v>
      </c>
      <c r="M30" s="496">
        <f ca="1">Furniture!M477</f>
        <v>0</v>
      </c>
      <c r="N30" s="496">
        <f ca="1">Furniture!N477</f>
        <v>2.9409999999999999E-2</v>
      </c>
      <c r="O30" s="496">
        <f ca="1">Furniture!O477</f>
        <v>0</v>
      </c>
      <c r="P30" s="496">
        <f ca="1">Furniture!P477</f>
        <v>0</v>
      </c>
      <c r="Q30" s="496">
        <f ca="1">Furniture!Q477</f>
        <v>0</v>
      </c>
      <c r="R30" s="496">
        <f ca="1">Furniture!R477</f>
        <v>0</v>
      </c>
      <c r="S30" s="496">
        <f ca="1">Furniture!S477</f>
        <v>0</v>
      </c>
    </row>
    <row r="31" spans="1:41" s="212" customFormat="1" x14ac:dyDescent="0.35">
      <c r="A31" s="567" t="s">
        <v>1863</v>
      </c>
      <c r="B31" s="491"/>
      <c r="C31" s="583">
        <f t="shared" ca="1" si="2"/>
        <v>2.3080344945989122E-3</v>
      </c>
      <c r="D31" s="596">
        <f t="shared" ca="1" si="2"/>
        <v>6.8154157825819619E-3</v>
      </c>
      <c r="E31" s="590">
        <f t="shared" ca="1" si="2"/>
        <v>0</v>
      </c>
      <c r="F31" s="496">
        <f ca="1">Furniture!F478</f>
        <v>0</v>
      </c>
      <c r="G31" s="496">
        <f ca="1">Furniture!G478</f>
        <v>0</v>
      </c>
      <c r="H31" s="496">
        <f ca="1">Furniture!H478</f>
        <v>0</v>
      </c>
      <c r="I31" s="496">
        <f ca="1">Furniture!I478</f>
        <v>0</v>
      </c>
      <c r="J31" s="496">
        <f ca="1">Furniture!J478</f>
        <v>0</v>
      </c>
      <c r="K31" s="496">
        <f ca="1">Furniture!K478</f>
        <v>0</v>
      </c>
      <c r="L31" s="496">
        <f ca="1">Furniture!L478</f>
        <v>0</v>
      </c>
      <c r="M31" s="496">
        <f ca="1">Furniture!M478</f>
        <v>0</v>
      </c>
      <c r="N31" s="496">
        <f ca="1">Furniture!N478</f>
        <v>6.1089999999999998E-2</v>
      </c>
      <c r="O31" s="496">
        <f ca="1">Furniture!O478</f>
        <v>0</v>
      </c>
      <c r="P31" s="496">
        <f ca="1">Furniture!P478</f>
        <v>0</v>
      </c>
      <c r="Q31" s="496">
        <f ca="1">Furniture!Q478</f>
        <v>0</v>
      </c>
      <c r="R31" s="496">
        <f ca="1">Furniture!R478</f>
        <v>0</v>
      </c>
      <c r="S31" s="496">
        <f ca="1">Furniture!S478</f>
        <v>0</v>
      </c>
      <c r="T31" s="3"/>
      <c r="U31" s="3"/>
      <c r="V31" s="3"/>
      <c r="W31" s="3"/>
      <c r="X31" s="3"/>
      <c r="Y31" s="3"/>
      <c r="Z31" s="3"/>
      <c r="AA31" s="3"/>
      <c r="AB31" s="3"/>
      <c r="AC31" s="3"/>
      <c r="AD31" s="3"/>
      <c r="AE31" s="3"/>
      <c r="AF31" s="3"/>
      <c r="AG31" s="3"/>
      <c r="AH31" s="3"/>
      <c r="AI31" s="3"/>
      <c r="AJ31" s="3"/>
      <c r="AK31" s="3"/>
      <c r="AL31" s="3"/>
      <c r="AM31" s="3"/>
      <c r="AN31" s="3"/>
      <c r="AO31" s="3"/>
    </row>
    <row r="32" spans="1:41" x14ac:dyDescent="0.35">
      <c r="A32" s="567" t="s">
        <v>1889</v>
      </c>
      <c r="B32" s="461"/>
      <c r="C32" s="583">
        <f t="shared" ca="1" si="2"/>
        <v>3.2317442857405294E-2</v>
      </c>
      <c r="D32" s="596">
        <f t="shared" ca="1" si="2"/>
        <v>4.9329715048497681E-2</v>
      </c>
      <c r="E32" s="590">
        <f t="shared" ca="1" si="2"/>
        <v>2.3606196006993582E-2</v>
      </c>
      <c r="F32" s="496">
        <f ca="1">Furniture!F479</f>
        <v>1.014E-2</v>
      </c>
      <c r="G32" s="496">
        <f ca="1">Furniture!G479</f>
        <v>2.291E-2</v>
      </c>
      <c r="H32" s="496">
        <f ca="1">Furniture!H479</f>
        <v>0.12747</v>
      </c>
      <c r="I32" s="496">
        <f ca="1">Furniture!I479</f>
        <v>5.3879999999999997E-2</v>
      </c>
      <c r="J32" s="496">
        <f ca="1">Furniture!J479</f>
        <v>7.528E-2</v>
      </c>
      <c r="K32" s="496">
        <f ca="1">Furniture!K479</f>
        <v>8.9249999999999996E-2</v>
      </c>
      <c r="L32" s="496">
        <f ca="1">Furniture!L479</f>
        <v>3.1289999999999998E-2</v>
      </c>
      <c r="M32" s="496">
        <f ca="1">Furniture!M479</f>
        <v>3.739E-2</v>
      </c>
      <c r="N32" s="496">
        <f ca="1">Furniture!N479</f>
        <v>2.9409999999999999E-2</v>
      </c>
      <c r="O32" s="496">
        <f ca="1">Furniture!O479</f>
        <v>3.8580000000000003E-2</v>
      </c>
      <c r="P32" s="496">
        <f ca="1">Furniture!P479</f>
        <v>2.5100000000000001E-2</v>
      </c>
      <c r="Q32" s="496">
        <f ca="1">Furniture!Q479</f>
        <v>5.092E-2</v>
      </c>
      <c r="R32" s="496">
        <f ca="1">Furniture!R479</f>
        <v>0</v>
      </c>
      <c r="S32" s="496">
        <f ca="1">Furniture!S479</f>
        <v>0</v>
      </c>
    </row>
    <row r="33" spans="1:41" x14ac:dyDescent="0.35">
      <c r="A33" s="567" t="s">
        <v>1890</v>
      </c>
      <c r="B33" s="461"/>
      <c r="C33" s="583">
        <f t="shared" ca="1" si="2"/>
        <v>3.0389562497420393E-3</v>
      </c>
      <c r="D33" s="596">
        <f t="shared" ca="1" si="2"/>
        <v>8.9737611961762508E-3</v>
      </c>
      <c r="E33" s="590">
        <f t="shared" ca="1" si="2"/>
        <v>0</v>
      </c>
      <c r="F33" s="496">
        <f ca="1">Furniture!F480</f>
        <v>0</v>
      </c>
      <c r="G33" s="496">
        <f ca="1">Furniture!G480</f>
        <v>0</v>
      </c>
      <c r="H33" s="496">
        <f ca="1">Furniture!H480</f>
        <v>0</v>
      </c>
      <c r="I33" s="496">
        <f ca="1">Furniture!I480</f>
        <v>5.3879999999999997E-2</v>
      </c>
      <c r="J33" s="496">
        <f ca="1">Furniture!J480</f>
        <v>0</v>
      </c>
      <c r="K33" s="496">
        <f ca="1">Furniture!K480</f>
        <v>0</v>
      </c>
      <c r="L33" s="496">
        <f ca="1">Furniture!L480</f>
        <v>0</v>
      </c>
      <c r="M33" s="496">
        <f ca="1">Furniture!M480</f>
        <v>0</v>
      </c>
      <c r="N33" s="496">
        <f ca="1">Furniture!N480</f>
        <v>0</v>
      </c>
      <c r="O33" s="496">
        <f ca="1">Furniture!O480</f>
        <v>0</v>
      </c>
      <c r="P33" s="496">
        <f ca="1">Furniture!P480</f>
        <v>0</v>
      </c>
      <c r="Q33" s="496">
        <f ca="1">Furniture!Q480</f>
        <v>0</v>
      </c>
      <c r="R33" s="496">
        <f ca="1">Furniture!R480</f>
        <v>0</v>
      </c>
      <c r="S33" s="496">
        <f ca="1">Furniture!S480</f>
        <v>0</v>
      </c>
    </row>
    <row r="34" spans="1:41" x14ac:dyDescent="0.35">
      <c r="A34" s="567" t="s">
        <v>1891</v>
      </c>
      <c r="B34" s="461"/>
      <c r="C34" s="583">
        <f t="shared" ca="1" si="2"/>
        <v>2.7853195080901191E-3</v>
      </c>
      <c r="D34" s="596">
        <f t="shared" ca="1" si="2"/>
        <v>8.2247949843876518E-3</v>
      </c>
      <c r="E34" s="590">
        <f t="shared" ca="1" si="2"/>
        <v>0</v>
      </c>
      <c r="F34" s="496">
        <f ca="1">Furniture!F481</f>
        <v>5.4469999999999998E-2</v>
      </c>
      <c r="G34" s="496">
        <f ca="1">Furniture!G481</f>
        <v>0</v>
      </c>
      <c r="H34" s="496">
        <f ca="1">Furniture!H481</f>
        <v>0</v>
      </c>
      <c r="I34" s="496">
        <f ca="1">Furniture!I481</f>
        <v>0</v>
      </c>
      <c r="J34" s="496">
        <f ca="1">Furniture!J481</f>
        <v>1.146E-2</v>
      </c>
      <c r="K34" s="496">
        <f ca="1">Furniture!K481</f>
        <v>1.4149999999999999E-2</v>
      </c>
      <c r="L34" s="496">
        <f ca="1">Furniture!L481</f>
        <v>0</v>
      </c>
      <c r="M34" s="496">
        <f ca="1">Furniture!M481</f>
        <v>0</v>
      </c>
      <c r="N34" s="496">
        <f ca="1">Furniture!N481</f>
        <v>0</v>
      </c>
      <c r="O34" s="496">
        <f ca="1">Furniture!O481</f>
        <v>0</v>
      </c>
      <c r="P34" s="496">
        <f ca="1">Furniture!P481</f>
        <v>0</v>
      </c>
      <c r="Q34" s="496">
        <f ca="1">Furniture!Q481</f>
        <v>0</v>
      </c>
      <c r="R34" s="496">
        <f ca="1">Furniture!R481</f>
        <v>0</v>
      </c>
      <c r="S34" s="496">
        <f ca="1">Furniture!S481</f>
        <v>0</v>
      </c>
    </row>
    <row r="35" spans="1:41" x14ac:dyDescent="0.35">
      <c r="A35" s="567" t="s">
        <v>1892</v>
      </c>
      <c r="B35" s="461"/>
      <c r="C35" s="583">
        <f t="shared" ca="1" si="2"/>
        <v>0</v>
      </c>
      <c r="D35" s="596">
        <f t="shared" ca="1" si="2"/>
        <v>0</v>
      </c>
      <c r="E35" s="590">
        <f t="shared" ca="1" si="2"/>
        <v>0</v>
      </c>
      <c r="F35" s="496">
        <f ca="1">Furniture!F482</f>
        <v>0</v>
      </c>
      <c r="G35" s="496">
        <f ca="1">Furniture!G482</f>
        <v>0</v>
      </c>
      <c r="H35" s="496">
        <f ca="1">Furniture!H482</f>
        <v>0</v>
      </c>
      <c r="I35" s="496">
        <f ca="1">Furniture!I482</f>
        <v>0</v>
      </c>
      <c r="J35" s="496">
        <f ca="1">Furniture!J482</f>
        <v>0</v>
      </c>
      <c r="K35" s="496">
        <f ca="1">Furniture!K482</f>
        <v>0</v>
      </c>
      <c r="L35" s="496">
        <f ca="1">Furniture!L482</f>
        <v>0</v>
      </c>
      <c r="M35" s="496">
        <f ca="1">Furniture!M482</f>
        <v>0</v>
      </c>
      <c r="N35" s="496">
        <f ca="1">Furniture!N482</f>
        <v>0</v>
      </c>
      <c r="O35" s="496">
        <f ca="1">Furniture!O482</f>
        <v>0</v>
      </c>
      <c r="P35" s="496">
        <f ca="1">Furniture!P482</f>
        <v>0</v>
      </c>
      <c r="Q35" s="496">
        <f ca="1">Furniture!Q482</f>
        <v>0</v>
      </c>
      <c r="R35" s="496">
        <f ca="1">Furniture!R482</f>
        <v>0</v>
      </c>
      <c r="S35" s="496">
        <f ca="1">Furniture!S482</f>
        <v>0</v>
      </c>
    </row>
    <row r="36" spans="1:41" x14ac:dyDescent="0.35">
      <c r="A36" s="567" t="s">
        <v>1866</v>
      </c>
      <c r="B36" s="461"/>
      <c r="C36" s="583">
        <f t="shared" ca="1" si="2"/>
        <v>0</v>
      </c>
      <c r="D36" s="596">
        <f t="shared" ca="1" si="2"/>
        <v>0</v>
      </c>
      <c r="E36" s="590">
        <f t="shared" ca="1" si="2"/>
        <v>0</v>
      </c>
      <c r="F36" s="496">
        <f ca="1">Furniture!F483</f>
        <v>0</v>
      </c>
      <c r="G36" s="496">
        <f ca="1">Furniture!G483</f>
        <v>0</v>
      </c>
      <c r="H36" s="496">
        <f ca="1">Furniture!H483</f>
        <v>0</v>
      </c>
      <c r="I36" s="496">
        <f ca="1">Furniture!I483</f>
        <v>0</v>
      </c>
      <c r="J36" s="496">
        <f ca="1">Furniture!J483</f>
        <v>0</v>
      </c>
      <c r="K36" s="496">
        <f ca="1">Furniture!K483</f>
        <v>0</v>
      </c>
      <c r="L36" s="496">
        <f ca="1">Furniture!L483</f>
        <v>0</v>
      </c>
      <c r="M36" s="496">
        <f ca="1">Furniture!M483</f>
        <v>0</v>
      </c>
      <c r="N36" s="496">
        <f ca="1">Furniture!N483</f>
        <v>0</v>
      </c>
      <c r="O36" s="496">
        <f ca="1">Furniture!O483</f>
        <v>0</v>
      </c>
      <c r="P36" s="496">
        <f ca="1">Furniture!P483</f>
        <v>0</v>
      </c>
      <c r="Q36" s="496">
        <f ca="1">Furniture!Q483</f>
        <v>0</v>
      </c>
      <c r="R36" s="496">
        <f ca="1">Furniture!R483</f>
        <v>0</v>
      </c>
      <c r="S36" s="496">
        <f ca="1">Furniture!S483</f>
        <v>0</v>
      </c>
    </row>
    <row r="37" spans="1:41" x14ac:dyDescent="0.35">
      <c r="A37" s="567" t="s">
        <v>1893</v>
      </c>
      <c r="B37" s="461"/>
      <c r="C37" s="583">
        <f t="shared" ca="1" si="2"/>
        <v>2.6684551931390474E-3</v>
      </c>
      <c r="D37" s="596">
        <f t="shared" ca="1" si="2"/>
        <v>6.0681719588967801E-4</v>
      </c>
      <c r="E37" s="590">
        <f t="shared" ca="1" si="2"/>
        <v>3.7241306084213901E-3</v>
      </c>
      <c r="F37" s="496">
        <f ca="1">Furniture!F484</f>
        <v>0</v>
      </c>
      <c r="G37" s="496">
        <f ca="1">Furniture!G484</f>
        <v>0</v>
      </c>
      <c r="H37" s="496">
        <f ca="1">Furniture!H484</f>
        <v>0</v>
      </c>
      <c r="I37" s="496">
        <f ca="1">Furniture!I484</f>
        <v>0</v>
      </c>
      <c r="J37" s="496">
        <f ca="1">Furniture!J484</f>
        <v>0</v>
      </c>
      <c r="K37" s="496">
        <f ca="1">Furniture!K484</f>
        <v>0</v>
      </c>
      <c r="L37" s="496">
        <f ca="1">Furniture!L484</f>
        <v>0</v>
      </c>
      <c r="M37" s="496">
        <f ca="1">Furniture!M484</f>
        <v>0</v>
      </c>
      <c r="N37" s="496">
        <f ca="1">Furniture!N484</f>
        <v>0</v>
      </c>
      <c r="O37" s="496">
        <f ca="1">Furniture!O484</f>
        <v>1.0829999999999999E-2</v>
      </c>
      <c r="P37" s="496">
        <f ca="1">Furniture!P484</f>
        <v>2.5100000000000001E-2</v>
      </c>
      <c r="Q37" s="496">
        <f ca="1">Furniture!Q484</f>
        <v>0</v>
      </c>
      <c r="R37" s="496">
        <f ca="1">Furniture!R484</f>
        <v>0</v>
      </c>
      <c r="S37" s="496">
        <f ca="1">Furniture!S484</f>
        <v>0</v>
      </c>
    </row>
    <row r="38" spans="1:41" x14ac:dyDescent="0.35">
      <c r="A38" s="567" t="s">
        <v>1894</v>
      </c>
      <c r="B38" s="461"/>
      <c r="C38" s="583">
        <f t="shared" ca="1" si="2"/>
        <v>0</v>
      </c>
      <c r="D38" s="596">
        <f t="shared" ca="1" si="2"/>
        <v>0</v>
      </c>
      <c r="E38" s="590">
        <f t="shared" ca="1" si="2"/>
        <v>0</v>
      </c>
      <c r="F38" s="496">
        <f ca="1">Furniture!F485</f>
        <v>0</v>
      </c>
      <c r="G38" s="496">
        <f ca="1">Furniture!G485</f>
        <v>0</v>
      </c>
      <c r="H38" s="496">
        <f ca="1">Furniture!H485</f>
        <v>0</v>
      </c>
      <c r="I38" s="496">
        <f ca="1">Furniture!I485</f>
        <v>0</v>
      </c>
      <c r="J38" s="496">
        <f ca="1">Furniture!J485</f>
        <v>0</v>
      </c>
      <c r="K38" s="496">
        <f ca="1">Furniture!K485</f>
        <v>0</v>
      </c>
      <c r="L38" s="496">
        <f ca="1">Furniture!L485</f>
        <v>0</v>
      </c>
      <c r="M38" s="496">
        <f ca="1">Furniture!M485</f>
        <v>0</v>
      </c>
      <c r="N38" s="496">
        <f ca="1">Furniture!N485</f>
        <v>0</v>
      </c>
      <c r="O38" s="496">
        <f ca="1">Furniture!O485</f>
        <v>0</v>
      </c>
      <c r="P38" s="496">
        <f ca="1">Furniture!P485</f>
        <v>0</v>
      </c>
      <c r="Q38" s="496">
        <f ca="1">Furniture!Q485</f>
        <v>0</v>
      </c>
      <c r="R38" s="496">
        <f ca="1">Furniture!R485</f>
        <v>0</v>
      </c>
      <c r="S38" s="496">
        <f ca="1">Furniture!S485</f>
        <v>0</v>
      </c>
    </row>
    <row r="39" spans="1:41" s="407" customFormat="1" x14ac:dyDescent="0.35">
      <c r="A39" s="567" t="s">
        <v>1895</v>
      </c>
      <c r="B39" s="491"/>
      <c r="C39" s="583">
        <f t="shared" ca="1" si="2"/>
        <v>0</v>
      </c>
      <c r="D39" s="596">
        <f t="shared" ca="1" si="2"/>
        <v>0</v>
      </c>
      <c r="E39" s="590">
        <f t="shared" ca="1" si="2"/>
        <v>0</v>
      </c>
      <c r="F39" s="496">
        <f ca="1">Furniture!F486</f>
        <v>0</v>
      </c>
      <c r="G39" s="496">
        <f ca="1">Furniture!G486</f>
        <v>0</v>
      </c>
      <c r="H39" s="496">
        <f ca="1">Furniture!H486</f>
        <v>0</v>
      </c>
      <c r="I39" s="496">
        <f ca="1">Furniture!I486</f>
        <v>0</v>
      </c>
      <c r="J39" s="496">
        <f ca="1">Furniture!J486</f>
        <v>0</v>
      </c>
      <c r="K39" s="496">
        <f ca="1">Furniture!K486</f>
        <v>0</v>
      </c>
      <c r="L39" s="496">
        <f ca="1">Furniture!L486</f>
        <v>0</v>
      </c>
      <c r="M39" s="496">
        <f ca="1">Furniture!M486</f>
        <v>0</v>
      </c>
      <c r="N39" s="496">
        <f ca="1">Furniture!N486</f>
        <v>0</v>
      </c>
      <c r="O39" s="496">
        <f ca="1">Furniture!O486</f>
        <v>0</v>
      </c>
      <c r="P39" s="496">
        <f ca="1">Furniture!P486</f>
        <v>0</v>
      </c>
      <c r="Q39" s="496">
        <f ca="1">Furniture!Q486</f>
        <v>0</v>
      </c>
      <c r="R39" s="496">
        <f ca="1">Furniture!R486</f>
        <v>0</v>
      </c>
      <c r="S39" s="496">
        <f ca="1">Furniture!S486</f>
        <v>0</v>
      </c>
      <c r="T39" s="3"/>
      <c r="U39" s="3"/>
      <c r="V39" s="3"/>
      <c r="W39" s="3"/>
      <c r="X39" s="3"/>
      <c r="Y39" s="3"/>
      <c r="Z39" s="3"/>
      <c r="AA39" s="3"/>
      <c r="AB39" s="3"/>
      <c r="AC39" s="3"/>
      <c r="AD39" s="3"/>
      <c r="AE39" s="3"/>
      <c r="AF39" s="3"/>
      <c r="AG39" s="3"/>
      <c r="AH39" s="3"/>
      <c r="AI39" s="3"/>
      <c r="AJ39" s="3"/>
      <c r="AK39" s="3"/>
      <c r="AL39" s="3"/>
      <c r="AM39" s="3"/>
      <c r="AN39" s="3"/>
      <c r="AO39" s="3"/>
    </row>
    <row r="40" spans="1:41" x14ac:dyDescent="0.35">
      <c r="A40" s="485" t="s">
        <v>1869</v>
      </c>
      <c r="B40" s="568"/>
      <c r="C40" s="580">
        <f t="shared" ca="1" si="2"/>
        <v>0.40998324869290015</v>
      </c>
      <c r="D40" s="593">
        <f t="shared" ca="1" si="2"/>
        <v>0.10779432048633793</v>
      </c>
      <c r="E40" s="587">
        <f t="shared" ca="1" si="2"/>
        <v>0.5647210943786195</v>
      </c>
      <c r="F40" s="498">
        <f ca="1">Furniture!F487</f>
        <v>9.0259999999999993E-2</v>
      </c>
      <c r="G40" s="498">
        <f ca="1">Furniture!G487</f>
        <v>4.0779999999999997E-2</v>
      </c>
      <c r="H40" s="498">
        <f ca="1">Furniture!H487</f>
        <v>7.0690000000000003E-2</v>
      </c>
      <c r="I40" s="498">
        <f ca="1">Furniture!I487</f>
        <v>0.23805999999999997</v>
      </c>
      <c r="J40" s="498">
        <f ca="1">Furniture!J487</f>
        <v>0.17023000000000002</v>
      </c>
      <c r="K40" s="498">
        <f ca="1">Furniture!K487</f>
        <v>3.6130000000000002E-2</v>
      </c>
      <c r="L40" s="498">
        <f ca="1">Furniture!L487</f>
        <v>0.11413000000000001</v>
      </c>
      <c r="M40" s="498">
        <f ca="1">Furniture!M487</f>
        <v>0.48136999999999991</v>
      </c>
      <c r="N40" s="498">
        <f ca="1">Furniture!N487</f>
        <v>5.2349999999999994E-2</v>
      </c>
      <c r="O40" s="498">
        <f ca="1">Furniture!O487</f>
        <v>0.12326000000000001</v>
      </c>
      <c r="P40" s="498">
        <f ca="1">Furniture!P487</f>
        <v>0.69774999999999998</v>
      </c>
      <c r="Q40" s="498">
        <f ca="1">Furniture!Q487</f>
        <v>0.46467999999999993</v>
      </c>
      <c r="R40" s="498">
        <f ca="1">Furniture!R487</f>
        <v>0.52508999999999995</v>
      </c>
      <c r="S40" s="498">
        <f ca="1">Furniture!S487</f>
        <v>0.79445000000000021</v>
      </c>
    </row>
    <row r="41" spans="1:41" x14ac:dyDescent="0.35">
      <c r="A41" s="567" t="s">
        <v>1870</v>
      </c>
      <c r="B41" s="461"/>
      <c r="C41" s="584">
        <f t="shared" ca="1" si="2"/>
        <v>0.1210562957243364</v>
      </c>
      <c r="D41" s="623">
        <f t="shared" ca="1" si="2"/>
        <v>2.6833984787238509E-2</v>
      </c>
      <c r="E41" s="621">
        <f t="shared" ca="1" si="2"/>
        <v>0.16930345519660694</v>
      </c>
      <c r="F41" s="525">
        <f ca="1">Furniture!F488</f>
        <v>0</v>
      </c>
      <c r="G41" s="525">
        <f ca="1">Furniture!G488</f>
        <v>4.0779999999999997E-2</v>
      </c>
      <c r="H41" s="525">
        <f ca="1">Furniture!H488</f>
        <v>2.776E-2</v>
      </c>
      <c r="I41" s="525">
        <f ca="1">Furniture!I488</f>
        <v>6.5290000000000001E-2</v>
      </c>
      <c r="J41" s="525">
        <f ca="1">Furniture!J488</f>
        <v>5.2319999999999998E-2</v>
      </c>
      <c r="K41" s="525">
        <f ca="1">Furniture!K488</f>
        <v>0</v>
      </c>
      <c r="L41" s="525">
        <f ca="1">Furniture!L488</f>
        <v>0</v>
      </c>
      <c r="M41" s="525">
        <f ca="1">Furniture!M488</f>
        <v>0</v>
      </c>
      <c r="N41" s="525">
        <f ca="1">Furniture!N488</f>
        <v>0</v>
      </c>
      <c r="O41" s="525">
        <f ca="1">Furniture!O488</f>
        <v>0</v>
      </c>
      <c r="P41" s="525">
        <f ca="1">Furniture!P488</f>
        <v>3.8809999999999997E-2</v>
      </c>
      <c r="Q41" s="525">
        <f ca="1">Furniture!Q488</f>
        <v>0.19018000000000002</v>
      </c>
      <c r="R41" s="525">
        <f ca="1">Furniture!R488</f>
        <v>0.40205000000000002</v>
      </c>
      <c r="S41" s="525">
        <f ca="1">Furniture!S488</f>
        <v>8.3139999999999992E-2</v>
      </c>
    </row>
    <row r="42" spans="1:41" x14ac:dyDescent="0.35">
      <c r="A42" s="567" t="s">
        <v>1896</v>
      </c>
      <c r="B42" s="569"/>
      <c r="C42" s="584">
        <f t="shared" ca="1" si="2"/>
        <v>3.0032308337990567E-2</v>
      </c>
      <c r="D42" s="623">
        <f t="shared" ca="1" si="2"/>
        <v>0</v>
      </c>
      <c r="E42" s="621">
        <f t="shared" ca="1" si="2"/>
        <v>4.5410551084241559E-2</v>
      </c>
      <c r="F42" s="525">
        <f ca="1">Furniture!F489</f>
        <v>0</v>
      </c>
      <c r="G42" s="525">
        <f ca="1">Furniture!G489</f>
        <v>0</v>
      </c>
      <c r="H42" s="525">
        <f ca="1">Furniture!H489</f>
        <v>0</v>
      </c>
      <c r="I42" s="525">
        <f ca="1">Furniture!I489</f>
        <v>0</v>
      </c>
      <c r="J42" s="525">
        <f ca="1">Furniture!J489</f>
        <v>0</v>
      </c>
      <c r="K42" s="525">
        <f ca="1">Furniture!K489</f>
        <v>0</v>
      </c>
      <c r="L42" s="525">
        <f ca="1">Furniture!L489</f>
        <v>0</v>
      </c>
      <c r="M42" s="525">
        <f ca="1">Furniture!M489</f>
        <v>0.10735</v>
      </c>
      <c r="N42" s="525">
        <f ca="1">Furniture!N489</f>
        <v>0</v>
      </c>
      <c r="O42" s="525">
        <f ca="1">Furniture!O489</f>
        <v>0</v>
      </c>
      <c r="P42" s="525">
        <f ca="1">Furniture!P489</f>
        <v>0</v>
      </c>
      <c r="Q42" s="525">
        <f ca="1">Furniture!Q489</f>
        <v>0</v>
      </c>
      <c r="R42" s="525">
        <f ca="1">Furniture!R489</f>
        <v>0</v>
      </c>
      <c r="S42" s="525">
        <f ca="1">Furniture!S489</f>
        <v>0.16438999999999998</v>
      </c>
    </row>
    <row r="43" spans="1:41" x14ac:dyDescent="0.35">
      <c r="A43" s="567" t="s">
        <v>1877</v>
      </c>
      <c r="B43" s="569"/>
      <c r="C43" s="584">
        <f t="shared" ca="1" si="2"/>
        <v>5.3767254786415718E-2</v>
      </c>
      <c r="D43" s="623">
        <f t="shared" ca="1" si="2"/>
        <v>1.9095587058209566E-2</v>
      </c>
      <c r="E43" s="621">
        <f t="shared" ca="1" si="2"/>
        <v>7.1521112290177158E-2</v>
      </c>
      <c r="F43" s="525">
        <f ca="1">Furniture!F490</f>
        <v>0</v>
      </c>
      <c r="G43" s="525">
        <f ca="1">Furniture!G490</f>
        <v>0</v>
      </c>
      <c r="H43" s="525">
        <f ca="1">Furniture!H490</f>
        <v>0</v>
      </c>
      <c r="I43" s="525">
        <f ca="1">Furniture!I490</f>
        <v>5.3879999999999997E-2</v>
      </c>
      <c r="J43" s="525">
        <f ca="1">Furniture!J490</f>
        <v>7.2520000000000001E-2</v>
      </c>
      <c r="K43" s="525">
        <f ca="1">Furniture!K490</f>
        <v>0</v>
      </c>
      <c r="L43" s="525">
        <f ca="1">Furniture!L490</f>
        <v>0</v>
      </c>
      <c r="M43" s="525">
        <f ca="1">Furniture!M490</f>
        <v>0</v>
      </c>
      <c r="N43" s="525">
        <f ca="1">Furniture!N490</f>
        <v>1.1469999999999999E-2</v>
      </c>
      <c r="O43" s="525">
        <f ca="1">Furniture!O490</f>
        <v>2.1659999999999999E-2</v>
      </c>
      <c r="P43" s="525">
        <f ca="1">Furniture!P490</f>
        <v>0.48203999999999997</v>
      </c>
      <c r="Q43" s="525">
        <f ca="1">Furniture!Q490</f>
        <v>0</v>
      </c>
      <c r="R43" s="525">
        <f ca="1">Furniture!R490</f>
        <v>0</v>
      </c>
      <c r="S43" s="525">
        <f ca="1">Furniture!S490</f>
        <v>0</v>
      </c>
    </row>
    <row r="44" spans="1:41" x14ac:dyDescent="0.35">
      <c r="A44" s="567" t="s">
        <v>1897</v>
      </c>
      <c r="B44" s="569"/>
      <c r="C44" s="584">
        <f t="shared" ca="1" si="2"/>
        <v>4.2619926803109942E-2</v>
      </c>
      <c r="D44" s="623">
        <f t="shared" ca="1" si="2"/>
        <v>0</v>
      </c>
      <c r="E44" s="621">
        <f t="shared" ca="1" si="2"/>
        <v>6.4443743102191253E-2</v>
      </c>
      <c r="F44" s="525">
        <f ca="1">Furniture!F491</f>
        <v>0</v>
      </c>
      <c r="G44" s="525">
        <f ca="1">Furniture!G491</f>
        <v>0</v>
      </c>
      <c r="H44" s="525">
        <f ca="1">Furniture!H491</f>
        <v>0</v>
      </c>
      <c r="I44" s="525">
        <f ca="1">Furniture!I491</f>
        <v>0</v>
      </c>
      <c r="J44" s="525">
        <f ca="1">Furniture!J491</f>
        <v>0</v>
      </c>
      <c r="K44" s="525">
        <f ca="1">Furniture!K491</f>
        <v>0</v>
      </c>
      <c r="L44" s="525">
        <f ca="1">Furniture!L491</f>
        <v>0</v>
      </c>
      <c r="M44" s="525">
        <f ca="1">Furniture!M491</f>
        <v>5.756E-2</v>
      </c>
      <c r="N44" s="525">
        <f ca="1">Furniture!N491</f>
        <v>0</v>
      </c>
      <c r="O44" s="525">
        <f ca="1">Furniture!O491</f>
        <v>0</v>
      </c>
      <c r="P44" s="525">
        <f ca="1">Furniture!P491</f>
        <v>0</v>
      </c>
      <c r="Q44" s="525">
        <f ca="1">Furniture!Q491</f>
        <v>0</v>
      </c>
      <c r="R44" s="525">
        <f ca="1">Furniture!R491</f>
        <v>0</v>
      </c>
      <c r="S44" s="525">
        <f ca="1">Furniture!S491</f>
        <v>0.37634000000000001</v>
      </c>
    </row>
    <row r="45" spans="1:41" s="149" customFormat="1" x14ac:dyDescent="0.35">
      <c r="A45" s="567" t="s">
        <v>1875</v>
      </c>
      <c r="B45" s="570"/>
      <c r="C45" s="584">
        <f t="shared" ca="1" si="2"/>
        <v>1.088596345739957E-2</v>
      </c>
      <c r="D45" s="623">
        <f t="shared" ca="1" si="2"/>
        <v>0</v>
      </c>
      <c r="E45" s="621">
        <f t="shared" ca="1" si="2"/>
        <v>1.6460193273192324E-2</v>
      </c>
      <c r="F45" s="525">
        <f ca="1">Furniture!F492</f>
        <v>0</v>
      </c>
      <c r="G45" s="525">
        <f ca="1">Furniture!G492</f>
        <v>0</v>
      </c>
      <c r="H45" s="525">
        <f ca="1">Furniture!H492</f>
        <v>0</v>
      </c>
      <c r="I45" s="525">
        <f ca="1">Furniture!I492</f>
        <v>0</v>
      </c>
      <c r="J45" s="525">
        <f ca="1">Furniture!J492</f>
        <v>0</v>
      </c>
      <c r="K45" s="525">
        <f ca="1">Furniture!K492</f>
        <v>0</v>
      </c>
      <c r="L45" s="525">
        <f ca="1">Furniture!L492</f>
        <v>0</v>
      </c>
      <c r="M45" s="525">
        <f ca="1">Furniture!M492</f>
        <v>4.759E-2</v>
      </c>
      <c r="N45" s="525">
        <f ca="1">Furniture!N492</f>
        <v>0</v>
      </c>
      <c r="O45" s="525">
        <f ca="1">Furniture!O492</f>
        <v>0</v>
      </c>
      <c r="P45" s="525">
        <f ca="1">Furniture!P492</f>
        <v>0</v>
      </c>
      <c r="Q45" s="525">
        <f ca="1">Furniture!Q492</f>
        <v>0</v>
      </c>
      <c r="R45" s="525">
        <f ca="1">Furniture!R492</f>
        <v>0</v>
      </c>
      <c r="S45" s="525">
        <f ca="1">Furniture!S492</f>
        <v>4.6489999999999997E-2</v>
      </c>
    </row>
    <row r="46" spans="1:41" s="149" customFormat="1" x14ac:dyDescent="0.35">
      <c r="A46" s="567" t="s">
        <v>1871</v>
      </c>
      <c r="B46" s="570"/>
      <c r="C46" s="584">
        <f t="shared" ca="1" si="2"/>
        <v>1.5912915517416401E-2</v>
      </c>
      <c r="D46" s="623">
        <f t="shared" ca="1" si="2"/>
        <v>1.2796336393225587E-3</v>
      </c>
      <c r="E46" s="621">
        <f t="shared" ca="1" si="2"/>
        <v>2.3405984593661094E-2</v>
      </c>
      <c r="F46" s="525">
        <f ca="1">Furniture!F493</f>
        <v>0</v>
      </c>
      <c r="G46" s="525">
        <f ca="1">Furniture!G493</f>
        <v>0</v>
      </c>
      <c r="H46" s="525">
        <f ca="1">Furniture!H493</f>
        <v>0</v>
      </c>
      <c r="I46" s="525">
        <f ca="1">Furniture!I493</f>
        <v>0</v>
      </c>
      <c r="J46" s="525">
        <f ca="1">Furniture!J493</f>
        <v>0</v>
      </c>
      <c r="K46" s="525">
        <f ca="1">Furniture!K493</f>
        <v>0</v>
      </c>
      <c r="L46" s="525">
        <f ca="1">Furniture!L493</f>
        <v>0</v>
      </c>
      <c r="M46" s="525">
        <f ca="1">Furniture!M493</f>
        <v>0</v>
      </c>
      <c r="N46" s="525">
        <f ca="1">Furniture!N493</f>
        <v>1.1469999999999999E-2</v>
      </c>
      <c r="O46" s="525">
        <f ca="1">Furniture!O493</f>
        <v>0</v>
      </c>
      <c r="P46" s="525">
        <f ca="1">Furniture!P493</f>
        <v>0</v>
      </c>
      <c r="Q46" s="525">
        <f ca="1">Furniture!Q493</f>
        <v>9.9059999999999995E-2</v>
      </c>
      <c r="R46" s="525">
        <f ca="1">Furniture!R493</f>
        <v>0</v>
      </c>
      <c r="S46" s="525">
        <f ca="1">Furniture!S493</f>
        <v>0</v>
      </c>
    </row>
    <row r="47" spans="1:41" s="149" customFormat="1" x14ac:dyDescent="0.35">
      <c r="A47" s="567" t="s">
        <v>1898</v>
      </c>
      <c r="B47" s="571"/>
      <c r="C47" s="584">
        <f t="shared" ca="1" si="2"/>
        <v>0</v>
      </c>
      <c r="D47" s="623">
        <f t="shared" ca="1" si="2"/>
        <v>0</v>
      </c>
      <c r="E47" s="621">
        <f t="shared" ca="1" si="2"/>
        <v>0</v>
      </c>
      <c r="F47" s="525">
        <f ca="1">Furniture!F494</f>
        <v>0</v>
      </c>
      <c r="G47" s="525">
        <f ca="1">Furniture!G494</f>
        <v>0</v>
      </c>
      <c r="H47" s="525">
        <f ca="1">Furniture!H494</f>
        <v>0</v>
      </c>
      <c r="I47" s="525">
        <f ca="1">Furniture!I494</f>
        <v>0</v>
      </c>
      <c r="J47" s="525">
        <f ca="1">Furniture!J494</f>
        <v>0</v>
      </c>
      <c r="K47" s="525">
        <f ca="1">Furniture!K494</f>
        <v>0</v>
      </c>
      <c r="L47" s="525">
        <f ca="1">Furniture!L494</f>
        <v>0</v>
      </c>
      <c r="M47" s="525">
        <f ca="1">Furniture!M494</f>
        <v>0</v>
      </c>
      <c r="N47" s="525">
        <f ca="1">Furniture!N494</f>
        <v>0</v>
      </c>
      <c r="O47" s="525">
        <f ca="1">Furniture!O494</f>
        <v>0</v>
      </c>
      <c r="P47" s="525">
        <f ca="1">Furniture!P494</f>
        <v>0</v>
      </c>
      <c r="Q47" s="525">
        <f ca="1">Furniture!Q494</f>
        <v>0</v>
      </c>
      <c r="R47" s="525">
        <f ca="1">Furniture!R494</f>
        <v>0</v>
      </c>
      <c r="S47" s="525">
        <f ca="1">Furniture!S494</f>
        <v>0</v>
      </c>
    </row>
    <row r="48" spans="1:41" s="149" customFormat="1" x14ac:dyDescent="0.35">
      <c r="A48" s="567" t="s">
        <v>1878</v>
      </c>
      <c r="B48" s="571"/>
      <c r="C48" s="584">
        <f t="shared" ca="1" si="2"/>
        <v>2.5193747961354668E-2</v>
      </c>
      <c r="D48" s="623">
        <f t="shared" ca="1" si="2"/>
        <v>0</v>
      </c>
      <c r="E48" s="621">
        <f t="shared" ca="1" si="2"/>
        <v>3.8094373763317285E-2</v>
      </c>
      <c r="F48" s="525">
        <f ca="1">Furniture!F495</f>
        <v>0</v>
      </c>
      <c r="G48" s="525">
        <f ca="1">Furniture!G495</f>
        <v>0</v>
      </c>
      <c r="H48" s="525">
        <f ca="1">Furniture!H495</f>
        <v>0</v>
      </c>
      <c r="I48" s="525">
        <f ca="1">Furniture!I495</f>
        <v>0</v>
      </c>
      <c r="J48" s="525">
        <f ca="1">Furniture!J495</f>
        <v>0</v>
      </c>
      <c r="K48" s="525">
        <f ca="1">Furniture!K495</f>
        <v>0</v>
      </c>
      <c r="L48" s="525">
        <f ca="1">Furniture!L495</f>
        <v>0</v>
      </c>
      <c r="M48" s="525">
        <f ca="1">Furniture!M495</f>
        <v>0.15278</v>
      </c>
      <c r="N48" s="525">
        <f ca="1">Furniture!N495</f>
        <v>0</v>
      </c>
      <c r="O48" s="525">
        <f ca="1">Furniture!O495</f>
        <v>0</v>
      </c>
      <c r="P48" s="525">
        <f ca="1">Furniture!P495</f>
        <v>0</v>
      </c>
      <c r="Q48" s="525">
        <f ca="1">Furniture!Q495</f>
        <v>2.546E-2</v>
      </c>
      <c r="R48" s="525">
        <f ca="1">Furniture!R495</f>
        <v>0</v>
      </c>
      <c r="S48" s="525">
        <f ca="1">Furniture!S495</f>
        <v>0</v>
      </c>
    </row>
    <row r="49" spans="1:19" s="149" customFormat="1" x14ac:dyDescent="0.35">
      <c r="A49" s="567" t="s">
        <v>1876</v>
      </c>
      <c r="B49" s="571"/>
      <c r="C49" s="584">
        <f t="shared" ca="1" si="2"/>
        <v>0</v>
      </c>
      <c r="D49" s="623">
        <f t="shared" ca="1" si="2"/>
        <v>0</v>
      </c>
      <c r="E49" s="621">
        <f t="shared" ca="1" si="2"/>
        <v>0</v>
      </c>
      <c r="F49" s="525">
        <f ca="1">Furniture!F496</f>
        <v>0</v>
      </c>
      <c r="G49" s="525">
        <f ca="1">Furniture!G496</f>
        <v>0</v>
      </c>
      <c r="H49" s="525">
        <f ca="1">Furniture!H496</f>
        <v>0</v>
      </c>
      <c r="I49" s="525">
        <f ca="1">Furniture!I496</f>
        <v>0</v>
      </c>
      <c r="J49" s="525">
        <f ca="1">Furniture!J496</f>
        <v>0</v>
      </c>
      <c r="K49" s="525">
        <f ca="1">Furniture!K496</f>
        <v>0</v>
      </c>
      <c r="L49" s="525">
        <f ca="1">Furniture!L496</f>
        <v>0</v>
      </c>
      <c r="M49" s="525">
        <f ca="1">Furniture!M496</f>
        <v>0</v>
      </c>
      <c r="N49" s="525">
        <f ca="1">Furniture!N496</f>
        <v>0</v>
      </c>
      <c r="O49" s="525">
        <f ca="1">Furniture!O496</f>
        <v>0</v>
      </c>
      <c r="P49" s="525">
        <f ca="1">Furniture!P496</f>
        <v>0</v>
      </c>
      <c r="Q49" s="525">
        <f ca="1">Furniture!Q496</f>
        <v>0</v>
      </c>
      <c r="R49" s="525">
        <f ca="1">Furniture!R496</f>
        <v>0</v>
      </c>
      <c r="S49" s="525">
        <f ca="1">Furniture!S496</f>
        <v>0</v>
      </c>
    </row>
    <row r="50" spans="1:19" s="149" customFormat="1" x14ac:dyDescent="0.35">
      <c r="A50" s="567" t="s">
        <v>1880</v>
      </c>
      <c r="B50" s="571"/>
      <c r="C50" s="584">
        <f t="shared" ref="C50:D50" ca="1" si="3">C113/C$115</f>
        <v>0.1105148361048769</v>
      </c>
      <c r="D50" s="623">
        <f t="shared" ca="1" si="3"/>
        <v>6.0585115001567318E-2</v>
      </c>
      <c r="E50" s="621">
        <f ca="1">E113/E$115</f>
        <v>0.13608168107523197</v>
      </c>
      <c r="F50" s="525">
        <f ca="1">Furniture!F497</f>
        <v>9.0259999999999993E-2</v>
      </c>
      <c r="G50" s="525">
        <f ca="1">Furniture!G497</f>
        <v>0</v>
      </c>
      <c r="H50" s="525">
        <f ca="1">Furniture!H497</f>
        <v>4.2930000000000003E-2</v>
      </c>
      <c r="I50" s="525">
        <f ca="1">Furniture!I497</f>
        <v>0.11889</v>
      </c>
      <c r="J50" s="525">
        <f ca="1">Furniture!J497</f>
        <v>4.539E-2</v>
      </c>
      <c r="K50" s="525">
        <f ca="1">Furniture!K497</f>
        <v>3.6130000000000002E-2</v>
      </c>
      <c r="L50" s="525">
        <f ca="1">Furniture!L497</f>
        <v>0.11413000000000001</v>
      </c>
      <c r="M50" s="525">
        <f ca="1">Furniture!M497</f>
        <v>0.11609</v>
      </c>
      <c r="N50" s="525">
        <f ca="1">Furniture!N497</f>
        <v>2.9409999999999999E-2</v>
      </c>
      <c r="O50" s="525">
        <f ca="1">Furniture!O497</f>
        <v>0.1016</v>
      </c>
      <c r="P50" s="525">
        <f ca="1">Furniture!P497</f>
        <v>0.1769</v>
      </c>
      <c r="Q50" s="525">
        <f ca="1">Furniture!Q497</f>
        <v>0.14998</v>
      </c>
      <c r="R50" s="525">
        <f ca="1">Furniture!R497</f>
        <v>0.12304000000000001</v>
      </c>
      <c r="S50" s="525">
        <f ca="1">Furniture!S497</f>
        <v>0.12409000000000001</v>
      </c>
    </row>
    <row r="51" spans="1:19" s="149" customFormat="1" x14ac:dyDescent="0.35">
      <c r="A51" s="461"/>
      <c r="B51" s="461"/>
      <c r="C51" s="585"/>
      <c r="D51" s="597"/>
      <c r="E51" s="591"/>
      <c r="F51" s="572"/>
      <c r="G51" s="572"/>
      <c r="H51" s="572"/>
      <c r="I51" s="572"/>
      <c r="J51" s="572"/>
      <c r="K51" s="572"/>
      <c r="L51" s="572"/>
      <c r="M51" s="572"/>
      <c r="N51" s="572"/>
      <c r="O51" s="572"/>
      <c r="P51" s="572"/>
      <c r="Q51" s="572"/>
      <c r="R51" s="572"/>
      <c r="S51" s="572"/>
    </row>
    <row r="52" spans="1:19" s="149" customFormat="1" ht="15" thickBot="1" x14ac:dyDescent="0.4">
      <c r="A52" s="573" t="s">
        <v>1881</v>
      </c>
      <c r="B52" s="574"/>
      <c r="C52" s="586">
        <f t="shared" ref="C52:S52" ca="1" si="4">SUM(C10+C21+C40)</f>
        <v>1</v>
      </c>
      <c r="D52" s="598">
        <f t="shared" ca="1" si="4"/>
        <v>1.0000000000000002</v>
      </c>
      <c r="E52" s="592">
        <f t="shared" ca="1" si="4"/>
        <v>1</v>
      </c>
      <c r="F52" s="578">
        <f t="shared" ca="1" si="4"/>
        <v>0.99994000000000005</v>
      </c>
      <c r="G52" s="578">
        <f t="shared" ca="1" si="4"/>
        <v>1.00004</v>
      </c>
      <c r="H52" s="578">
        <f t="shared" ca="1" si="4"/>
        <v>1.0000199999999999</v>
      </c>
      <c r="I52" s="578">
        <f t="shared" ca="1" si="4"/>
        <v>0.99992999999999999</v>
      </c>
      <c r="J52" s="578">
        <f t="shared" ca="1" si="4"/>
        <v>0.99999000000000005</v>
      </c>
      <c r="K52" s="578">
        <f t="shared" ca="1" si="4"/>
        <v>0.9999300000000001</v>
      </c>
      <c r="L52" s="578">
        <f t="shared" ca="1" si="4"/>
        <v>1.00007</v>
      </c>
      <c r="M52" s="578">
        <f t="shared" ca="1" si="4"/>
        <v>1.0000499999999999</v>
      </c>
      <c r="N52" s="578">
        <f t="shared" ca="1" si="4"/>
        <v>1.0000199999999999</v>
      </c>
      <c r="O52" s="578">
        <f t="shared" ca="1" si="4"/>
        <v>0.99983000000000011</v>
      </c>
      <c r="P52" s="578">
        <f t="shared" ca="1" si="4"/>
        <v>1</v>
      </c>
      <c r="Q52" s="578">
        <f t="shared" ca="1" si="4"/>
        <v>0.99998999999999993</v>
      </c>
      <c r="R52" s="578">
        <f t="shared" ca="1" si="4"/>
        <v>1.0000100000000001</v>
      </c>
      <c r="S52" s="578">
        <f t="shared" ca="1" si="4"/>
        <v>1.0000300000000002</v>
      </c>
    </row>
    <row r="53" spans="1:19" s="149" customFormat="1" ht="13" x14ac:dyDescent="0.3">
      <c r="A53" s="150"/>
      <c r="B53" s="150"/>
    </row>
    <row r="54" spans="1:19" s="149" customFormat="1" ht="13" x14ac:dyDescent="0.3">
      <c r="A54" s="152" t="s">
        <v>2161</v>
      </c>
      <c r="B54" s="150"/>
    </row>
    <row r="55" spans="1:19" s="149" customFormat="1" ht="13" x14ac:dyDescent="0.3">
      <c r="A55" s="152" t="s">
        <v>2355</v>
      </c>
      <c r="B55" s="150"/>
    </row>
    <row r="56" spans="1:19" s="149" customFormat="1" ht="13" x14ac:dyDescent="0.3">
      <c r="A56" s="152" t="s">
        <v>2356</v>
      </c>
      <c r="B56" s="150"/>
    </row>
    <row r="57" spans="1:19" s="149" customFormat="1" ht="13" x14ac:dyDescent="0.3">
      <c r="A57" s="150"/>
      <c r="B57" s="150"/>
    </row>
    <row r="58" spans="1:19" s="149" customFormat="1" hidden="1" x14ac:dyDescent="0.35">
      <c r="A58" s="221"/>
      <c r="B58" s="43"/>
      <c r="C58" s="408">
        <f t="shared" ref="C58:S58" ca="1" si="5">C52-(C40+C9)</f>
        <v>0</v>
      </c>
      <c r="D58" s="408">
        <f t="shared" ca="1" si="5"/>
        <v>0</v>
      </c>
      <c r="E58" s="408">
        <f t="shared" ca="1" si="5"/>
        <v>0</v>
      </c>
      <c r="F58" s="408">
        <f t="shared" ca="1" si="5"/>
        <v>0</v>
      </c>
      <c r="G58" s="408">
        <f t="shared" ca="1" si="5"/>
        <v>0</v>
      </c>
      <c r="H58" s="408">
        <f t="shared" ca="1" si="5"/>
        <v>0</v>
      </c>
      <c r="I58" s="408">
        <f t="shared" ca="1" si="5"/>
        <v>0</v>
      </c>
      <c r="J58" s="408">
        <f t="shared" ca="1" si="5"/>
        <v>0</v>
      </c>
      <c r="K58" s="408">
        <f t="shared" ca="1" si="5"/>
        <v>0</v>
      </c>
      <c r="L58" s="408">
        <f t="shared" ca="1" si="5"/>
        <v>0</v>
      </c>
      <c r="M58" s="408">
        <f t="shared" ca="1" si="5"/>
        <v>0</v>
      </c>
      <c r="N58" s="408">
        <f t="shared" ca="1" si="5"/>
        <v>0</v>
      </c>
      <c r="O58" s="408">
        <f t="shared" ca="1" si="5"/>
        <v>0</v>
      </c>
      <c r="P58" s="408">
        <f t="shared" ca="1" si="5"/>
        <v>0</v>
      </c>
      <c r="Q58" s="408">
        <f t="shared" ca="1" si="5"/>
        <v>0</v>
      </c>
      <c r="R58" s="408">
        <f t="shared" ca="1" si="5"/>
        <v>0</v>
      </c>
      <c r="S58" s="408">
        <f t="shared" ca="1" si="5"/>
        <v>0</v>
      </c>
    </row>
    <row r="59" spans="1:19" s="149" customFormat="1" hidden="1" x14ac:dyDescent="0.35">
      <c r="A59" s="221" t="s">
        <v>2139</v>
      </c>
      <c r="B59" s="43"/>
      <c r="C59" s="408">
        <f t="shared" ref="C59:S59" ca="1" si="6">C21-SUM(C22:C39)</f>
        <v>0</v>
      </c>
      <c r="D59" s="408">
        <f t="shared" ca="1" si="6"/>
        <v>0</v>
      </c>
      <c r="E59" s="408">
        <f t="shared" ca="1" si="6"/>
        <v>0</v>
      </c>
      <c r="F59" s="408">
        <f t="shared" ca="1" si="6"/>
        <v>0</v>
      </c>
      <c r="G59" s="408">
        <f t="shared" ca="1" si="6"/>
        <v>0</v>
      </c>
      <c r="H59" s="408">
        <f t="shared" ca="1" si="6"/>
        <v>0</v>
      </c>
      <c r="I59" s="408">
        <f t="shared" ca="1" si="6"/>
        <v>0</v>
      </c>
      <c r="J59" s="408">
        <f t="shared" ca="1" si="6"/>
        <v>0</v>
      </c>
      <c r="K59" s="408">
        <f t="shared" ca="1" si="6"/>
        <v>0</v>
      </c>
      <c r="L59" s="408">
        <f t="shared" ca="1" si="6"/>
        <v>0</v>
      </c>
      <c r="M59" s="408">
        <f t="shared" ca="1" si="6"/>
        <v>0</v>
      </c>
      <c r="N59" s="408">
        <f t="shared" ca="1" si="6"/>
        <v>0</v>
      </c>
      <c r="O59" s="408">
        <f t="shared" ca="1" si="6"/>
        <v>0</v>
      </c>
      <c r="P59" s="408">
        <f t="shared" ca="1" si="6"/>
        <v>0</v>
      </c>
      <c r="Q59" s="408">
        <f t="shared" ca="1" si="6"/>
        <v>0</v>
      </c>
      <c r="R59" s="408">
        <f t="shared" ca="1" si="6"/>
        <v>0</v>
      </c>
      <c r="S59" s="408">
        <f t="shared" ca="1" si="6"/>
        <v>0</v>
      </c>
    </row>
    <row r="60" spans="1:19" s="149" customFormat="1" hidden="1" x14ac:dyDescent="0.35">
      <c r="A60" s="221" t="s">
        <v>2140</v>
      </c>
      <c r="B60" s="43"/>
      <c r="C60" s="408">
        <f t="shared" ref="C60:S60" ca="1" si="7">C40-SUM(C41:C50)</f>
        <v>0</v>
      </c>
      <c r="D60" s="408">
        <f t="shared" ca="1" si="7"/>
        <v>0</v>
      </c>
      <c r="E60" s="408">
        <f t="shared" ca="1" si="7"/>
        <v>0</v>
      </c>
      <c r="F60" s="408">
        <f t="shared" ca="1" si="7"/>
        <v>0</v>
      </c>
      <c r="G60" s="408">
        <f t="shared" ca="1" si="7"/>
        <v>0</v>
      </c>
      <c r="H60" s="408">
        <f t="shared" ca="1" si="7"/>
        <v>0</v>
      </c>
      <c r="I60" s="408">
        <f t="shared" ca="1" si="7"/>
        <v>0</v>
      </c>
      <c r="J60" s="408">
        <f t="shared" ca="1" si="7"/>
        <v>0</v>
      </c>
      <c r="K60" s="408">
        <f t="shared" ca="1" si="7"/>
        <v>0</v>
      </c>
      <c r="L60" s="408">
        <f t="shared" ca="1" si="7"/>
        <v>0</v>
      </c>
      <c r="M60" s="408">
        <f t="shared" ca="1" si="7"/>
        <v>0</v>
      </c>
      <c r="N60" s="408">
        <f t="shared" ca="1" si="7"/>
        <v>0</v>
      </c>
      <c r="O60" s="408">
        <f t="shared" ca="1" si="7"/>
        <v>0</v>
      </c>
      <c r="P60" s="408">
        <f t="shared" ca="1" si="7"/>
        <v>0</v>
      </c>
      <c r="Q60" s="408">
        <f t="shared" ca="1" si="7"/>
        <v>0</v>
      </c>
      <c r="R60" s="408">
        <f t="shared" ca="1" si="7"/>
        <v>0</v>
      </c>
      <c r="S60" s="408">
        <f t="shared" ca="1" si="7"/>
        <v>0</v>
      </c>
    </row>
    <row r="61" spans="1:19" s="149" customFormat="1" ht="13" hidden="1" x14ac:dyDescent="0.3">
      <c r="A61" s="150"/>
      <c r="B61" s="150"/>
    </row>
    <row r="62" spans="1:19" s="149" customFormat="1" ht="13" hidden="1" x14ac:dyDescent="0.3">
      <c r="A62" s="150"/>
      <c r="B62" s="150"/>
    </row>
    <row r="63" spans="1:19" s="149" customFormat="1" ht="13" x14ac:dyDescent="0.3">
      <c r="A63" s="150"/>
      <c r="B63" s="150"/>
    </row>
    <row r="64" spans="1:19" s="149" customFormat="1" ht="13" x14ac:dyDescent="0.3">
      <c r="A64" s="414" t="s">
        <v>2220</v>
      </c>
      <c r="B64" s="150"/>
    </row>
    <row r="65" spans="1:41" s="149" customFormat="1" ht="13" x14ac:dyDescent="0.3">
      <c r="A65" s="211" t="str">
        <f>A5</f>
        <v>Furniture goods</v>
      </c>
    </row>
    <row r="66" spans="1:41" s="149" customFormat="1" ht="13" x14ac:dyDescent="0.3">
      <c r="A66" s="211" t="s">
        <v>2610</v>
      </c>
      <c r="B66" s="211"/>
    </row>
    <row r="67" spans="1:41" s="149" customFormat="1" ht="13" x14ac:dyDescent="0.3">
      <c r="A67" s="211"/>
      <c r="B67" s="211"/>
    </row>
    <row r="68" spans="1:41" x14ac:dyDescent="0.35">
      <c r="A68" s="409" t="str">
        <f>'A9'!A67</f>
        <v>2023 Prices</v>
      </c>
    </row>
    <row r="69" spans="1:41" ht="15" thickBot="1" x14ac:dyDescent="0.4"/>
    <row r="70" spans="1:41" ht="15" hidden="1" thickBot="1" x14ac:dyDescent="0.4">
      <c r="C70" s="412"/>
      <c r="D70" s="412"/>
      <c r="E70" s="412"/>
      <c r="F70" s="412" cm="1">
        <f t="array" ref="F70:S70">TRANSPOSE('A8'!C70:C83)</f>
        <v>10.530471577241448</v>
      </c>
      <c r="G70" s="412">
        <v>18.353432734532372</v>
      </c>
      <c r="H70" s="412">
        <v>9.1198044296101042</v>
      </c>
      <c r="I70" s="412">
        <v>15.954204369566785</v>
      </c>
      <c r="J70" s="412">
        <v>10.076573505757693</v>
      </c>
      <c r="K70" s="412">
        <v>6.9820076252528622</v>
      </c>
      <c r="L70" s="412">
        <v>8.7226020915573113</v>
      </c>
      <c r="M70" s="412">
        <v>39.278959723782137</v>
      </c>
      <c r="N70" s="412">
        <v>10.686868372332103</v>
      </c>
      <c r="O70" s="412">
        <v>5.3673220234190895</v>
      </c>
      <c r="P70" s="412">
        <v>27.756289857597217</v>
      </c>
      <c r="Q70" s="412">
        <v>44.201684785369949</v>
      </c>
      <c r="R70" s="412">
        <v>49.806519058795388</v>
      </c>
      <c r="S70" s="412">
        <v>26.026367206530544</v>
      </c>
    </row>
    <row r="71" spans="1:41" ht="48.75" customHeight="1" x14ac:dyDescent="0.35">
      <c r="A71" s="439"/>
      <c r="B71" s="439"/>
      <c r="C71" s="579" t="s">
        <v>0</v>
      </c>
      <c r="D71" s="566" t="s">
        <v>2238</v>
      </c>
      <c r="E71" s="273" t="s">
        <v>2239</v>
      </c>
      <c r="F71" s="439" t="s">
        <v>1</v>
      </c>
      <c r="G71" s="439" t="s">
        <v>2</v>
      </c>
      <c r="H71" s="439" t="s">
        <v>3</v>
      </c>
      <c r="I71" s="439" t="s">
        <v>4</v>
      </c>
      <c r="J71" s="439" t="s">
        <v>5</v>
      </c>
      <c r="K71" s="439" t="s">
        <v>6</v>
      </c>
      <c r="L71" s="439" t="s">
        <v>7</v>
      </c>
      <c r="M71" s="439" t="s">
        <v>8</v>
      </c>
      <c r="N71" s="439" t="s">
        <v>9</v>
      </c>
      <c r="O71" s="439" t="s">
        <v>10</v>
      </c>
      <c r="P71" s="439" t="s">
        <v>11</v>
      </c>
      <c r="Q71" s="439" t="s">
        <v>12</v>
      </c>
      <c r="R71" s="439" t="s">
        <v>13</v>
      </c>
      <c r="S71" s="439" t="s">
        <v>14</v>
      </c>
    </row>
    <row r="72" spans="1:41" s="212" customFormat="1" x14ac:dyDescent="0.35">
      <c r="A72" s="440" t="s">
        <v>2240</v>
      </c>
      <c r="B72" s="440"/>
      <c r="C72" s="599">
        <f ca="1">SUM(F72:S72)</f>
        <v>166.89473342091901</v>
      </c>
      <c r="D72" s="611">
        <f ca="1">SUM(F72:L72)+N72+O72</f>
        <v>85.465967497750853</v>
      </c>
      <c r="E72" s="605">
        <f ca="1">SUM(P72:S72)+M72</f>
        <v>81.428765923168129</v>
      </c>
      <c r="F72" s="486">
        <f t="shared" ref="F72:S72" ca="1" si="8">F9*F$70</f>
        <v>9.5793593843850005</v>
      </c>
      <c r="G72" s="486">
        <f t="shared" ca="1" si="8"/>
        <v>17.605713884927525</v>
      </c>
      <c r="H72" s="486">
        <f t="shared" ca="1" si="8"/>
        <v>8.4753078505695587</v>
      </c>
      <c r="I72" s="486">
        <f t="shared" ca="1" si="8"/>
        <v>12.155029683041848</v>
      </c>
      <c r="J72" s="486">
        <f t="shared" ca="1" si="8"/>
        <v>8.3611376321375044</v>
      </c>
      <c r="K72" s="486">
        <f t="shared" ca="1" si="8"/>
        <v>6.7292589492187096</v>
      </c>
      <c r="L72" s="486">
        <f t="shared" ca="1" si="8"/>
        <v>7.7277020969942845</v>
      </c>
      <c r="M72" s="486">
        <f t="shared" ca="1" si="8"/>
        <v>20.37321082953132</v>
      </c>
      <c r="N72" s="486">
        <f t="shared" ca="1" si="8"/>
        <v>10.127624550407965</v>
      </c>
      <c r="O72" s="486">
        <f t="shared" ca="1" si="8"/>
        <v>4.7048334660684716</v>
      </c>
      <c r="P72" s="486">
        <f t="shared" ca="1" si="8"/>
        <v>8.3893386094587594</v>
      </c>
      <c r="Q72" s="486">
        <f t="shared" ca="1" si="8"/>
        <v>23.661603882456387</v>
      </c>
      <c r="R72" s="486">
        <f t="shared" ca="1" si="8"/>
        <v>23.654112031403105</v>
      </c>
      <c r="S72" s="486">
        <f t="shared" ca="1" si="8"/>
        <v>5.3505005703185491</v>
      </c>
      <c r="T72" s="3"/>
      <c r="U72" s="3"/>
      <c r="V72" s="3"/>
      <c r="W72" s="3"/>
      <c r="X72" s="3"/>
      <c r="Y72" s="3"/>
      <c r="Z72" s="3"/>
      <c r="AA72" s="3"/>
      <c r="AB72" s="3"/>
      <c r="AC72" s="3"/>
      <c r="AD72" s="3"/>
      <c r="AE72" s="3"/>
      <c r="AF72" s="3"/>
      <c r="AG72" s="3"/>
      <c r="AH72" s="3"/>
      <c r="AI72" s="3"/>
      <c r="AJ72" s="3"/>
      <c r="AK72" s="3"/>
      <c r="AL72" s="3"/>
      <c r="AM72" s="3"/>
      <c r="AN72" s="3"/>
      <c r="AO72" s="3"/>
    </row>
    <row r="73" spans="1:41" s="619" customFormat="1" x14ac:dyDescent="0.35">
      <c r="A73" s="618" t="s">
        <v>1815</v>
      </c>
      <c r="B73" s="618"/>
      <c r="C73" s="604">
        <f t="shared" ref="C73:C113" ca="1" si="9">SUM(F73:S73)</f>
        <v>66.152106833446084</v>
      </c>
      <c r="D73" s="616">
        <f t="shared" ref="D73:D115" ca="1" si="10">SUM(F73:L73)+N73+O73</f>
        <v>26.795586133046299</v>
      </c>
      <c r="E73" s="610">
        <f t="shared" ref="E73:E115" ca="1" si="11">SUM(P73:S73)+M73</f>
        <v>39.356520700399777</v>
      </c>
      <c r="F73" s="577">
        <f t="shared" ref="F73:S73" ca="1" si="12">F10*F$70</f>
        <v>2.2294061376177869</v>
      </c>
      <c r="G73" s="577">
        <f t="shared" ca="1" si="12"/>
        <v>4.5740425061001586</v>
      </c>
      <c r="H73" s="577">
        <f t="shared" ca="1" si="12"/>
        <v>3.1251745819387908</v>
      </c>
      <c r="I73" s="577">
        <f t="shared" ca="1" si="12"/>
        <v>2.5003429087985065</v>
      </c>
      <c r="J73" s="577">
        <f t="shared" ca="1" si="12"/>
        <v>3.1159788251854521</v>
      </c>
      <c r="K73" s="577">
        <f t="shared" ca="1" si="12"/>
        <v>1.4863996033400819</v>
      </c>
      <c r="L73" s="577">
        <f t="shared" ca="1" si="12"/>
        <v>2.0557428609382273</v>
      </c>
      <c r="M73" s="577">
        <f t="shared" ca="1" si="12"/>
        <v>9.2058097904628191</v>
      </c>
      <c r="N73" s="577">
        <f t="shared" ca="1" si="12"/>
        <v>4.4772635045885352</v>
      </c>
      <c r="O73" s="577">
        <f t="shared" ca="1" si="12"/>
        <v>3.2312352045387605</v>
      </c>
      <c r="P73" s="577">
        <f t="shared" ca="1" si="12"/>
        <v>6.0267232167800833</v>
      </c>
      <c r="Q73" s="577">
        <f t="shared" ca="1" si="12"/>
        <v>9.9193000826848703</v>
      </c>
      <c r="R73" s="577">
        <f t="shared" ca="1" si="12"/>
        <v>10.658595078582215</v>
      </c>
      <c r="S73" s="577">
        <f t="shared" ca="1" si="12"/>
        <v>3.5460925318897862</v>
      </c>
      <c r="T73" s="565"/>
      <c r="U73" s="565"/>
      <c r="V73" s="565"/>
      <c r="W73" s="565"/>
      <c r="X73" s="565"/>
      <c r="Y73" s="565"/>
      <c r="Z73" s="565"/>
      <c r="AA73" s="565"/>
      <c r="AB73" s="565"/>
      <c r="AC73" s="565"/>
      <c r="AD73" s="565"/>
      <c r="AE73" s="565"/>
      <c r="AF73" s="565"/>
      <c r="AG73" s="565"/>
      <c r="AH73" s="565"/>
      <c r="AI73" s="565"/>
      <c r="AJ73" s="565"/>
      <c r="AK73" s="565"/>
      <c r="AL73" s="565"/>
      <c r="AM73" s="565"/>
      <c r="AN73" s="565"/>
      <c r="AO73" s="565"/>
    </row>
    <row r="74" spans="1:41" s="214" customFormat="1" x14ac:dyDescent="0.35">
      <c r="A74" s="446" t="s">
        <v>1816</v>
      </c>
      <c r="B74" s="453"/>
      <c r="C74" s="600">
        <f t="shared" ca="1" si="9"/>
        <v>55.402014480964453</v>
      </c>
      <c r="D74" s="612">
        <f t="shared" ca="1" si="10"/>
        <v>18.853151835236961</v>
      </c>
      <c r="E74" s="606">
        <f t="shared" ca="1" si="11"/>
        <v>36.548862645727496</v>
      </c>
      <c r="F74" s="489">
        <f t="shared" ref="F74:S74" ca="1" si="13">F11*F$70</f>
        <v>1.0624192774278896</v>
      </c>
      <c r="G74" s="489">
        <f t="shared" ca="1" si="13"/>
        <v>4.1530147591699853</v>
      </c>
      <c r="H74" s="489">
        <f t="shared" ca="1" si="13"/>
        <v>2.3816369267926785</v>
      </c>
      <c r="I74" s="489">
        <f t="shared" ca="1" si="13"/>
        <v>1.458692905509491</v>
      </c>
      <c r="J74" s="489">
        <f t="shared" ca="1" si="13"/>
        <v>2.8850237604334854</v>
      </c>
      <c r="K74" s="489">
        <f t="shared" ca="1" si="13"/>
        <v>1.2892277080029411</v>
      </c>
      <c r="L74" s="489">
        <f t="shared" ca="1" si="13"/>
        <v>1.3141472311140243</v>
      </c>
      <c r="M74" s="489">
        <f t="shared" ca="1" si="13"/>
        <v>7.7371694863906049</v>
      </c>
      <c r="N74" s="489">
        <f t="shared" ca="1" si="13"/>
        <v>2.7983564832951617</v>
      </c>
      <c r="O74" s="489">
        <f t="shared" ca="1" si="13"/>
        <v>1.5106327834913027</v>
      </c>
      <c r="P74" s="489">
        <f t="shared" ca="1" si="13"/>
        <v>6.0267232167800833</v>
      </c>
      <c r="Q74" s="489">
        <f t="shared" ca="1" si="13"/>
        <v>9.4794933190704391</v>
      </c>
      <c r="R74" s="489">
        <f t="shared" ca="1" si="13"/>
        <v>10.658595078582215</v>
      </c>
      <c r="S74" s="489">
        <f t="shared" ca="1" si="13"/>
        <v>2.6468815449041565</v>
      </c>
      <c r="T74"/>
      <c r="U74"/>
      <c r="V74"/>
      <c r="W74"/>
      <c r="X74"/>
      <c r="Y74"/>
      <c r="Z74"/>
      <c r="AA74"/>
      <c r="AB74"/>
      <c r="AC74"/>
      <c r="AD74"/>
      <c r="AE74"/>
      <c r="AF74"/>
      <c r="AG74"/>
      <c r="AH74"/>
      <c r="AI74"/>
      <c r="AJ74"/>
      <c r="AK74"/>
      <c r="AL74"/>
      <c r="AM74"/>
      <c r="AN74"/>
      <c r="AO74"/>
    </row>
    <row r="75" spans="1:41" s="214" customFormat="1" x14ac:dyDescent="0.35">
      <c r="A75" s="446" t="s">
        <v>1821</v>
      </c>
      <c r="B75" s="453"/>
      <c r="C75" s="600">
        <f t="shared" ca="1" si="9"/>
        <v>1.5363320674952889</v>
      </c>
      <c r="D75" s="612">
        <f t="shared" ca="1" si="10"/>
        <v>1.096525303880858</v>
      </c>
      <c r="E75" s="606">
        <f t="shared" ca="1" si="11"/>
        <v>0.439806763614431</v>
      </c>
      <c r="F75" s="489">
        <f t="shared" ref="F75:S75" ca="1" si="14">F12*F$70</f>
        <v>0.78715275039879817</v>
      </c>
      <c r="G75" s="489">
        <f t="shared" ca="1" si="14"/>
        <v>0.21051387346508629</v>
      </c>
      <c r="H75" s="489">
        <f t="shared" ca="1" si="14"/>
        <v>9.8858680016973538E-2</v>
      </c>
      <c r="I75" s="489">
        <f t="shared" ca="1" si="14"/>
        <v>0</v>
      </c>
      <c r="J75" s="489">
        <f t="shared" ca="1" si="14"/>
        <v>0</v>
      </c>
      <c r="K75" s="489">
        <f t="shared" ca="1" si="14"/>
        <v>0</v>
      </c>
      <c r="L75" s="489">
        <f t="shared" ca="1" si="14"/>
        <v>0</v>
      </c>
      <c r="M75" s="489">
        <f t="shared" ca="1" si="14"/>
        <v>0</v>
      </c>
      <c r="N75" s="489">
        <f t="shared" ca="1" si="14"/>
        <v>0</v>
      </c>
      <c r="O75" s="489">
        <f t="shared" ca="1" si="14"/>
        <v>0</v>
      </c>
      <c r="P75" s="489">
        <f t="shared" ca="1" si="14"/>
        <v>0</v>
      </c>
      <c r="Q75" s="489">
        <f t="shared" ca="1" si="14"/>
        <v>0.439806763614431</v>
      </c>
      <c r="R75" s="489">
        <f t="shared" ca="1" si="14"/>
        <v>0</v>
      </c>
      <c r="S75" s="489">
        <f t="shared" ca="1" si="14"/>
        <v>0</v>
      </c>
      <c r="T75"/>
      <c r="U75"/>
      <c r="V75"/>
      <c r="W75"/>
      <c r="X75"/>
      <c r="Y75"/>
      <c r="Z75"/>
      <c r="AA75"/>
      <c r="AB75"/>
      <c r="AC75"/>
      <c r="AD75"/>
      <c r="AE75"/>
      <c r="AF75"/>
      <c r="AG75"/>
      <c r="AH75"/>
      <c r="AI75"/>
      <c r="AJ75"/>
      <c r="AK75"/>
      <c r="AL75"/>
      <c r="AM75"/>
      <c r="AN75"/>
      <c r="AO75"/>
    </row>
    <row r="76" spans="1:41" s="214" customFormat="1" x14ac:dyDescent="0.35">
      <c r="A76" s="446" t="s">
        <v>1824</v>
      </c>
      <c r="B76" s="453"/>
      <c r="C76" s="600">
        <f t="shared" ca="1" si="9"/>
        <v>0</v>
      </c>
      <c r="D76" s="612">
        <f t="shared" ca="1" si="10"/>
        <v>0</v>
      </c>
      <c r="E76" s="606">
        <f t="shared" ca="1" si="11"/>
        <v>0</v>
      </c>
      <c r="F76" s="489">
        <f t="shared" ref="F76:S76" ca="1" si="15">F13*F$70</f>
        <v>0</v>
      </c>
      <c r="G76" s="489">
        <f t="shared" ca="1" si="15"/>
        <v>0</v>
      </c>
      <c r="H76" s="489">
        <f t="shared" ca="1" si="15"/>
        <v>0</v>
      </c>
      <c r="I76" s="489">
        <f t="shared" ca="1" si="15"/>
        <v>0</v>
      </c>
      <c r="J76" s="489">
        <f t="shared" ca="1" si="15"/>
        <v>0</v>
      </c>
      <c r="K76" s="489">
        <f t="shared" ca="1" si="15"/>
        <v>0</v>
      </c>
      <c r="L76" s="489">
        <f t="shared" ca="1" si="15"/>
        <v>0</v>
      </c>
      <c r="M76" s="489">
        <f t="shared" ca="1" si="15"/>
        <v>0</v>
      </c>
      <c r="N76" s="489">
        <f t="shared" ca="1" si="15"/>
        <v>0</v>
      </c>
      <c r="O76" s="489">
        <f t="shared" ca="1" si="15"/>
        <v>0</v>
      </c>
      <c r="P76" s="489">
        <f t="shared" ca="1" si="15"/>
        <v>0</v>
      </c>
      <c r="Q76" s="489">
        <f t="shared" ca="1" si="15"/>
        <v>0</v>
      </c>
      <c r="R76" s="489">
        <f t="shared" ca="1" si="15"/>
        <v>0</v>
      </c>
      <c r="S76" s="489">
        <f t="shared" ca="1" si="15"/>
        <v>0</v>
      </c>
      <c r="T76"/>
      <c r="U76"/>
      <c r="V76"/>
      <c r="W76"/>
      <c r="X76"/>
      <c r="Y76"/>
      <c r="Z76"/>
      <c r="AA76"/>
      <c r="AB76"/>
      <c r="AC76"/>
      <c r="AD76"/>
      <c r="AE76"/>
      <c r="AF76"/>
      <c r="AG76"/>
      <c r="AH76"/>
      <c r="AI76"/>
      <c r="AJ76"/>
      <c r="AK76"/>
      <c r="AL76"/>
      <c r="AM76"/>
      <c r="AN76"/>
      <c r="AO76"/>
    </row>
    <row r="77" spans="1:41" s="214" customFormat="1" x14ac:dyDescent="0.35">
      <c r="A77" s="446" t="s">
        <v>1828</v>
      </c>
      <c r="B77" s="453"/>
      <c r="C77" s="600">
        <f t="shared" ca="1" si="9"/>
        <v>0.39151320416316182</v>
      </c>
      <c r="D77" s="612">
        <f t="shared" ca="1" si="10"/>
        <v>0.39151320416316182</v>
      </c>
      <c r="E77" s="606">
        <f t="shared" ca="1" si="11"/>
        <v>0</v>
      </c>
      <c r="F77" s="489">
        <f t="shared" ref="F77:S77" ca="1" si="16">F14*F$70</f>
        <v>0</v>
      </c>
      <c r="G77" s="489">
        <f t="shared" ca="1" si="16"/>
        <v>0</v>
      </c>
      <c r="H77" s="489">
        <f t="shared" ca="1" si="16"/>
        <v>0.39151320416316182</v>
      </c>
      <c r="I77" s="489">
        <f t="shared" ca="1" si="16"/>
        <v>0</v>
      </c>
      <c r="J77" s="489">
        <f t="shared" ca="1" si="16"/>
        <v>0</v>
      </c>
      <c r="K77" s="489">
        <f t="shared" ca="1" si="16"/>
        <v>0</v>
      </c>
      <c r="L77" s="489">
        <f t="shared" ca="1" si="16"/>
        <v>0</v>
      </c>
      <c r="M77" s="489">
        <f t="shared" ca="1" si="16"/>
        <v>0</v>
      </c>
      <c r="N77" s="489">
        <f t="shared" ca="1" si="16"/>
        <v>0</v>
      </c>
      <c r="O77" s="489">
        <f t="shared" ca="1" si="16"/>
        <v>0</v>
      </c>
      <c r="P77" s="489">
        <f t="shared" ca="1" si="16"/>
        <v>0</v>
      </c>
      <c r="Q77" s="489">
        <f t="shared" ca="1" si="16"/>
        <v>0</v>
      </c>
      <c r="R77" s="489">
        <f t="shared" ca="1" si="16"/>
        <v>0</v>
      </c>
      <c r="S77" s="489">
        <f t="shared" ca="1" si="16"/>
        <v>0</v>
      </c>
      <c r="T77"/>
      <c r="U77"/>
      <c r="V77"/>
      <c r="W77"/>
      <c r="X77"/>
      <c r="Y77"/>
      <c r="Z77"/>
      <c r="AA77"/>
      <c r="AB77"/>
      <c r="AC77"/>
      <c r="AD77"/>
      <c r="AE77"/>
      <c r="AF77"/>
      <c r="AG77"/>
      <c r="AH77"/>
      <c r="AI77"/>
      <c r="AJ77"/>
      <c r="AK77"/>
      <c r="AL77"/>
      <c r="AM77"/>
      <c r="AN77"/>
      <c r="AO77"/>
    </row>
    <row r="78" spans="1:41" s="214" customFormat="1" x14ac:dyDescent="0.35">
      <c r="A78" s="446" t="s">
        <v>1831</v>
      </c>
      <c r="B78" s="453"/>
      <c r="C78" s="600">
        <f t="shared" ca="1" si="9"/>
        <v>0.38853266037385392</v>
      </c>
      <c r="D78" s="612">
        <f t="shared" ca="1" si="10"/>
        <v>0.38853266037385392</v>
      </c>
      <c r="E78" s="606">
        <f t="shared" ca="1" si="11"/>
        <v>0</v>
      </c>
      <c r="F78" s="489">
        <f t="shared" ref="F78:S78" ca="1" si="17">F15*F$70</f>
        <v>0.27305512799787074</v>
      </c>
      <c r="G78" s="489">
        <f t="shared" ca="1" si="17"/>
        <v>0</v>
      </c>
      <c r="H78" s="489">
        <f t="shared" ca="1" si="17"/>
        <v>0</v>
      </c>
      <c r="I78" s="489">
        <f t="shared" ca="1" si="17"/>
        <v>0</v>
      </c>
      <c r="J78" s="489">
        <f t="shared" ca="1" si="17"/>
        <v>0.11547753237598316</v>
      </c>
      <c r="K78" s="489">
        <f t="shared" ca="1" si="17"/>
        <v>0</v>
      </c>
      <c r="L78" s="489">
        <f t="shared" ca="1" si="17"/>
        <v>0</v>
      </c>
      <c r="M78" s="489">
        <f t="shared" ca="1" si="17"/>
        <v>0</v>
      </c>
      <c r="N78" s="489">
        <f t="shared" ca="1" si="17"/>
        <v>0</v>
      </c>
      <c r="O78" s="489">
        <f t="shared" ca="1" si="17"/>
        <v>0</v>
      </c>
      <c r="P78" s="489">
        <f t="shared" ca="1" si="17"/>
        <v>0</v>
      </c>
      <c r="Q78" s="489">
        <f t="shared" ca="1" si="17"/>
        <v>0</v>
      </c>
      <c r="R78" s="489">
        <f t="shared" ca="1" si="17"/>
        <v>0</v>
      </c>
      <c r="S78" s="489">
        <f t="shared" ca="1" si="17"/>
        <v>0</v>
      </c>
      <c r="T78"/>
      <c r="U78"/>
      <c r="V78"/>
      <c r="W78"/>
      <c r="X78"/>
      <c r="Y78"/>
      <c r="Z78"/>
      <c r="AA78"/>
      <c r="AB78"/>
      <c r="AC78"/>
      <c r="AD78"/>
      <c r="AE78"/>
      <c r="AF78"/>
      <c r="AG78"/>
      <c r="AH78"/>
      <c r="AI78"/>
      <c r="AJ78"/>
      <c r="AK78"/>
      <c r="AL78"/>
      <c r="AM78"/>
      <c r="AN78"/>
      <c r="AO78"/>
    </row>
    <row r="79" spans="1:41" x14ac:dyDescent="0.35">
      <c r="A79" s="446" t="s">
        <v>1834</v>
      </c>
      <c r="B79" s="453"/>
      <c r="C79" s="600">
        <f t="shared" ca="1" si="9"/>
        <v>0.61758565680521427</v>
      </c>
      <c r="D79" s="612">
        <f t="shared" ca="1" si="10"/>
        <v>0.61758565680521427</v>
      </c>
      <c r="E79" s="606">
        <f t="shared" ca="1" si="11"/>
        <v>0</v>
      </c>
      <c r="F79" s="489">
        <f t="shared" ref="F79:S79" ca="1" si="18">F16*F$70</f>
        <v>0</v>
      </c>
      <c r="G79" s="489">
        <f t="shared" ca="1" si="18"/>
        <v>0</v>
      </c>
      <c r="H79" s="489">
        <f t="shared" ca="1" si="18"/>
        <v>0</v>
      </c>
      <c r="I79" s="489">
        <f t="shared" ca="1" si="18"/>
        <v>0</v>
      </c>
      <c r="J79" s="489">
        <f t="shared" ca="1" si="18"/>
        <v>0</v>
      </c>
      <c r="K79" s="489">
        <f t="shared" ca="1" si="18"/>
        <v>0</v>
      </c>
      <c r="L79" s="489">
        <f t="shared" ca="1" si="18"/>
        <v>0</v>
      </c>
      <c r="M79" s="489">
        <f t="shared" ca="1" si="18"/>
        <v>0</v>
      </c>
      <c r="N79" s="489">
        <f t="shared" ca="1" si="18"/>
        <v>0.55945755929158558</v>
      </c>
      <c r="O79" s="489">
        <f t="shared" ca="1" si="18"/>
        <v>5.8128097513628733E-2</v>
      </c>
      <c r="P79" s="489">
        <f t="shared" ca="1" si="18"/>
        <v>0</v>
      </c>
      <c r="Q79" s="489">
        <f t="shared" ca="1" si="18"/>
        <v>0</v>
      </c>
      <c r="R79" s="489">
        <f t="shared" ca="1" si="18"/>
        <v>0</v>
      </c>
      <c r="S79" s="489">
        <f t="shared" ca="1" si="18"/>
        <v>0</v>
      </c>
    </row>
    <row r="80" spans="1:41" x14ac:dyDescent="0.35">
      <c r="A80" s="453" t="s">
        <v>1837</v>
      </c>
      <c r="B80" s="453"/>
      <c r="C80" s="600">
        <f t="shared" ca="1" si="9"/>
        <v>1.6043462260202002</v>
      </c>
      <c r="D80" s="612">
        <f t="shared" ca="1" si="10"/>
        <v>1.6043462260202002</v>
      </c>
      <c r="E80" s="606">
        <f t="shared" ca="1" si="11"/>
        <v>0</v>
      </c>
      <c r="F80" s="489">
        <f t="shared" ref="F80:S80" ca="1" si="19">F17*F$70</f>
        <v>0</v>
      </c>
      <c r="G80" s="489">
        <f t="shared" ca="1" si="19"/>
        <v>0</v>
      </c>
      <c r="H80" s="489">
        <f t="shared" ca="1" si="19"/>
        <v>0</v>
      </c>
      <c r="I80" s="489">
        <f t="shared" ca="1" si="19"/>
        <v>0</v>
      </c>
      <c r="J80" s="489">
        <f t="shared" ca="1" si="19"/>
        <v>0</v>
      </c>
      <c r="K80" s="489">
        <f t="shared" ca="1" si="19"/>
        <v>0</v>
      </c>
      <c r="L80" s="489">
        <f t="shared" ca="1" si="19"/>
        <v>0</v>
      </c>
      <c r="M80" s="489">
        <f t="shared" ca="1" si="19"/>
        <v>0</v>
      </c>
      <c r="N80" s="489">
        <f t="shared" ca="1" si="19"/>
        <v>0</v>
      </c>
      <c r="O80" s="489">
        <f t="shared" ca="1" si="19"/>
        <v>1.6043462260202002</v>
      </c>
      <c r="P80" s="489">
        <f t="shared" ca="1" si="19"/>
        <v>0</v>
      </c>
      <c r="Q80" s="489">
        <f t="shared" ca="1" si="19"/>
        <v>0</v>
      </c>
      <c r="R80" s="489">
        <f t="shared" ca="1" si="19"/>
        <v>0</v>
      </c>
      <c r="S80" s="489">
        <f t="shared" ca="1" si="19"/>
        <v>0</v>
      </c>
    </row>
    <row r="81" spans="1:41" x14ac:dyDescent="0.35">
      <c r="A81" s="446" t="s">
        <v>1840</v>
      </c>
      <c r="B81" s="453"/>
      <c r="C81" s="600">
        <f t="shared" ca="1" si="9"/>
        <v>3.3978063884674543</v>
      </c>
      <c r="D81" s="612">
        <f t="shared" ca="1" si="10"/>
        <v>1.9291660843952405</v>
      </c>
      <c r="E81" s="606">
        <f t="shared" ca="1" si="11"/>
        <v>1.468640304072214</v>
      </c>
      <c r="F81" s="489">
        <f t="shared" ref="F81:S81" ca="1" si="20">F18*F$70</f>
        <v>0</v>
      </c>
      <c r="G81" s="489">
        <f t="shared" ca="1" si="20"/>
        <v>0</v>
      </c>
      <c r="H81" s="489">
        <f t="shared" ca="1" si="20"/>
        <v>0.25316577096597648</v>
      </c>
      <c r="I81" s="489">
        <f t="shared" ca="1" si="20"/>
        <v>0.40938488412308366</v>
      </c>
      <c r="J81" s="489">
        <f t="shared" ca="1" si="20"/>
        <v>0.11547753237598316</v>
      </c>
      <c r="K81" s="489">
        <f t="shared" ca="1" si="20"/>
        <v>0.19717189533714083</v>
      </c>
      <c r="L81" s="489">
        <f t="shared" ca="1" si="20"/>
        <v>0.21326762113857625</v>
      </c>
      <c r="M81" s="489">
        <f t="shared" ca="1" si="20"/>
        <v>1.468640304072214</v>
      </c>
      <c r="N81" s="489">
        <f t="shared" ca="1" si="20"/>
        <v>0.68257028294085142</v>
      </c>
      <c r="O81" s="489">
        <f t="shared" ca="1" si="20"/>
        <v>5.8128097513628733E-2</v>
      </c>
      <c r="P81" s="489">
        <f t="shared" ca="1" si="20"/>
        <v>0</v>
      </c>
      <c r="Q81" s="489">
        <f t="shared" ca="1" si="20"/>
        <v>0</v>
      </c>
      <c r="R81" s="489">
        <f t="shared" ca="1" si="20"/>
        <v>0</v>
      </c>
      <c r="S81" s="489">
        <f t="shared" ca="1" si="20"/>
        <v>0</v>
      </c>
    </row>
    <row r="82" spans="1:41" x14ac:dyDescent="0.35">
      <c r="A82" s="446" t="s">
        <v>1843</v>
      </c>
      <c r="B82" s="453"/>
      <c r="C82" s="600">
        <f t="shared" ca="1" si="9"/>
        <v>0</v>
      </c>
      <c r="D82" s="612">
        <f t="shared" ca="1" si="10"/>
        <v>0</v>
      </c>
      <c r="E82" s="606">
        <f t="shared" ca="1" si="11"/>
        <v>0</v>
      </c>
      <c r="F82" s="489">
        <f t="shared" ref="F82:S82" ca="1" si="21">F19*F$70</f>
        <v>0</v>
      </c>
      <c r="G82" s="489">
        <f t="shared" ca="1" si="21"/>
        <v>0</v>
      </c>
      <c r="H82" s="489">
        <f t="shared" ca="1" si="21"/>
        <v>0</v>
      </c>
      <c r="I82" s="489">
        <f t="shared" ca="1" si="21"/>
        <v>0</v>
      </c>
      <c r="J82" s="489">
        <f t="shared" ca="1" si="21"/>
        <v>0</v>
      </c>
      <c r="K82" s="489">
        <f t="shared" ca="1" si="21"/>
        <v>0</v>
      </c>
      <c r="L82" s="489">
        <f t="shared" ca="1" si="21"/>
        <v>0</v>
      </c>
      <c r="M82" s="489">
        <f t="shared" ca="1" si="21"/>
        <v>0</v>
      </c>
      <c r="N82" s="489">
        <f t="shared" ca="1" si="21"/>
        <v>0</v>
      </c>
      <c r="O82" s="489">
        <f t="shared" ca="1" si="21"/>
        <v>0</v>
      </c>
      <c r="P82" s="489">
        <f t="shared" ca="1" si="21"/>
        <v>0</v>
      </c>
      <c r="Q82" s="489">
        <f t="shared" ca="1" si="21"/>
        <v>0</v>
      </c>
      <c r="R82" s="489">
        <f t="shared" ca="1" si="21"/>
        <v>0</v>
      </c>
      <c r="S82" s="489">
        <f t="shared" ca="1" si="21"/>
        <v>0</v>
      </c>
    </row>
    <row r="83" spans="1:41" x14ac:dyDescent="0.35">
      <c r="A83" s="453" t="s">
        <v>1845</v>
      </c>
      <c r="B83" s="453"/>
      <c r="C83" s="600">
        <f t="shared" ca="1" si="9"/>
        <v>2.813976149156439</v>
      </c>
      <c r="D83" s="612">
        <f t="shared" ca="1" si="10"/>
        <v>1.9147651621708088</v>
      </c>
      <c r="E83" s="606">
        <f t="shared" ca="1" si="11"/>
        <v>0.89921098698563029</v>
      </c>
      <c r="F83" s="489">
        <f t="shared" ref="F83:S83" ca="1" si="22">F20*F$70</f>
        <v>0.10677898179322828</v>
      </c>
      <c r="G83" s="489">
        <f t="shared" ca="1" si="22"/>
        <v>0.21051387346508629</v>
      </c>
      <c r="H83" s="489">
        <f t="shared" ca="1" si="22"/>
        <v>0</v>
      </c>
      <c r="I83" s="489">
        <f t="shared" ca="1" si="22"/>
        <v>0.63226511916593164</v>
      </c>
      <c r="J83" s="489">
        <f t="shared" ca="1" si="22"/>
        <v>0</v>
      </c>
      <c r="K83" s="489">
        <f t="shared" ca="1" si="22"/>
        <v>0</v>
      </c>
      <c r="L83" s="489">
        <f t="shared" ca="1" si="22"/>
        <v>0.52832800868562635</v>
      </c>
      <c r="M83" s="489">
        <f t="shared" ca="1" si="22"/>
        <v>0</v>
      </c>
      <c r="N83" s="489">
        <f t="shared" ca="1" si="22"/>
        <v>0.43687917906093637</v>
      </c>
      <c r="O83" s="489">
        <f t="shared" ca="1" si="22"/>
        <v>0</v>
      </c>
      <c r="P83" s="489">
        <f t="shared" ca="1" si="22"/>
        <v>0</v>
      </c>
      <c r="Q83" s="489">
        <f t="shared" ca="1" si="22"/>
        <v>0</v>
      </c>
      <c r="R83" s="489">
        <f t="shared" ca="1" si="22"/>
        <v>0</v>
      </c>
      <c r="S83" s="489">
        <f t="shared" ca="1" si="22"/>
        <v>0.89921098698563029</v>
      </c>
    </row>
    <row r="84" spans="1:41" s="565" customFormat="1" x14ac:dyDescent="0.35">
      <c r="A84" s="576" t="s">
        <v>1853</v>
      </c>
      <c r="B84" s="576"/>
      <c r="C84" s="604">
        <f t="shared" ca="1" si="9"/>
        <v>100.74262658747293</v>
      </c>
      <c r="D84" s="616">
        <f t="shared" ca="1" si="10"/>
        <v>58.670381364704568</v>
      </c>
      <c r="E84" s="610">
        <f t="shared" ca="1" si="11"/>
        <v>42.072245222768345</v>
      </c>
      <c r="F84" s="577">
        <f t="shared" ref="F84:S84" ca="1" si="23">F21*F$70</f>
        <v>7.349953246767214</v>
      </c>
      <c r="G84" s="577">
        <f t="shared" ca="1" si="23"/>
        <v>13.031671378827365</v>
      </c>
      <c r="H84" s="577">
        <f t="shared" ca="1" si="23"/>
        <v>5.3501332686307679</v>
      </c>
      <c r="I84" s="577">
        <f t="shared" ca="1" si="23"/>
        <v>9.6546867742433413</v>
      </c>
      <c r="J84" s="577">
        <f t="shared" ca="1" si="23"/>
        <v>5.2451588069520527</v>
      </c>
      <c r="K84" s="577">
        <f t="shared" ca="1" si="23"/>
        <v>5.2428593458786272</v>
      </c>
      <c r="L84" s="577">
        <f t="shared" ca="1" si="23"/>
        <v>5.6719592360560576</v>
      </c>
      <c r="M84" s="577">
        <f t="shared" ca="1" si="23"/>
        <v>11.167401039068499</v>
      </c>
      <c r="N84" s="577">
        <f t="shared" ca="1" si="23"/>
        <v>5.6503610458194293</v>
      </c>
      <c r="O84" s="577">
        <f t="shared" ca="1" si="23"/>
        <v>1.4735982615297112</v>
      </c>
      <c r="P84" s="577">
        <f t="shared" ca="1" si="23"/>
        <v>2.3626153926786753</v>
      </c>
      <c r="Q84" s="577">
        <f t="shared" ca="1" si="23"/>
        <v>13.742303799771518</v>
      </c>
      <c r="R84" s="577">
        <f t="shared" ca="1" si="23"/>
        <v>12.995516952820893</v>
      </c>
      <c r="S84" s="577">
        <f t="shared" ca="1" si="23"/>
        <v>1.8044080384287626</v>
      </c>
    </row>
    <row r="85" spans="1:41" s="213" customFormat="1" x14ac:dyDescent="0.35">
      <c r="A85" s="567" t="s">
        <v>1855</v>
      </c>
      <c r="B85" s="491"/>
      <c r="C85" s="602">
        <f t="shared" ca="1" si="9"/>
        <v>1.4305165788140544</v>
      </c>
      <c r="D85" s="614">
        <f t="shared" ca="1" si="10"/>
        <v>0.29574743239398832</v>
      </c>
      <c r="E85" s="608">
        <f t="shared" ca="1" si="11"/>
        <v>1.134769146420066</v>
      </c>
      <c r="F85" s="484">
        <f t="shared" ref="F85:S85" ca="1" si="24">F22*F$70</f>
        <v>0</v>
      </c>
      <c r="G85" s="484">
        <f t="shared" ca="1" si="24"/>
        <v>0</v>
      </c>
      <c r="H85" s="484">
        <f t="shared" ca="1" si="24"/>
        <v>0</v>
      </c>
      <c r="I85" s="484">
        <f t="shared" ca="1" si="24"/>
        <v>0</v>
      </c>
      <c r="J85" s="484">
        <f t="shared" ca="1" si="24"/>
        <v>0.29574743239398832</v>
      </c>
      <c r="K85" s="484">
        <f t="shared" ca="1" si="24"/>
        <v>0</v>
      </c>
      <c r="L85" s="484">
        <f t="shared" ca="1" si="24"/>
        <v>0</v>
      </c>
      <c r="M85" s="484">
        <f t="shared" ca="1" si="24"/>
        <v>1.134769146420066</v>
      </c>
      <c r="N85" s="484">
        <f t="shared" ca="1" si="24"/>
        <v>0</v>
      </c>
      <c r="O85" s="484">
        <f t="shared" ca="1" si="24"/>
        <v>0</v>
      </c>
      <c r="P85" s="484">
        <f t="shared" ca="1" si="24"/>
        <v>0</v>
      </c>
      <c r="Q85" s="484">
        <f t="shared" ca="1" si="24"/>
        <v>0</v>
      </c>
      <c r="R85" s="484">
        <f t="shared" ca="1" si="24"/>
        <v>0</v>
      </c>
      <c r="S85" s="484">
        <f t="shared" ca="1" si="24"/>
        <v>0</v>
      </c>
      <c r="T85" s="3"/>
      <c r="U85" s="3"/>
      <c r="V85" s="3"/>
      <c r="W85" s="3"/>
      <c r="X85" s="3"/>
      <c r="Y85" s="3"/>
      <c r="Z85" s="3"/>
      <c r="AA85" s="3"/>
      <c r="AB85" s="3"/>
      <c r="AC85" s="3"/>
      <c r="AD85" s="3"/>
      <c r="AE85" s="3"/>
      <c r="AF85" s="3"/>
      <c r="AG85" s="3"/>
      <c r="AH85" s="3"/>
      <c r="AI85" s="3"/>
      <c r="AJ85" s="3"/>
      <c r="AK85" s="3"/>
      <c r="AL85" s="3"/>
      <c r="AM85" s="3"/>
      <c r="AN85" s="3"/>
      <c r="AO85" s="3"/>
    </row>
    <row r="86" spans="1:41" x14ac:dyDescent="0.35">
      <c r="A86" s="567" t="s">
        <v>1887</v>
      </c>
      <c r="B86" s="461"/>
      <c r="C86" s="602">
        <f t="shared" ca="1" si="9"/>
        <v>5.4255971596109873</v>
      </c>
      <c r="D86" s="614">
        <f t="shared" ca="1" si="10"/>
        <v>3.1654531185554022</v>
      </c>
      <c r="E86" s="608">
        <f t="shared" ca="1" si="11"/>
        <v>2.2601440410555851</v>
      </c>
      <c r="F86" s="484">
        <f t="shared" ref="F86:S86" ca="1" si="25">F23*F$70</f>
        <v>0.10677898179322828</v>
      </c>
      <c r="G86" s="484">
        <f t="shared" ca="1" si="25"/>
        <v>0</v>
      </c>
      <c r="H86" s="484">
        <f t="shared" ca="1" si="25"/>
        <v>0</v>
      </c>
      <c r="I86" s="484">
        <f t="shared" ca="1" si="25"/>
        <v>2.5343253641056838</v>
      </c>
      <c r="J86" s="484">
        <f t="shared" ca="1" si="25"/>
        <v>0</v>
      </c>
      <c r="K86" s="484">
        <f t="shared" ca="1" si="25"/>
        <v>0.52434877265648994</v>
      </c>
      <c r="L86" s="484">
        <f t="shared" ca="1" si="25"/>
        <v>0</v>
      </c>
      <c r="M86" s="484">
        <f t="shared" ca="1" si="25"/>
        <v>1.134769146420066</v>
      </c>
      <c r="N86" s="484">
        <f t="shared" ca="1" si="25"/>
        <v>0</v>
      </c>
      <c r="O86" s="484">
        <f t="shared" ca="1" si="25"/>
        <v>0</v>
      </c>
      <c r="P86" s="484">
        <f t="shared" ca="1" si="25"/>
        <v>0</v>
      </c>
      <c r="Q86" s="484">
        <f t="shared" ca="1" si="25"/>
        <v>1.1253748946355189</v>
      </c>
      <c r="R86" s="484">
        <f t="shared" ca="1" si="25"/>
        <v>0</v>
      </c>
      <c r="S86" s="484">
        <f t="shared" ca="1" si="25"/>
        <v>0</v>
      </c>
    </row>
    <row r="87" spans="1:41" x14ac:dyDescent="0.35">
      <c r="A87" s="567" t="s">
        <v>1888</v>
      </c>
      <c r="B87" s="461"/>
      <c r="C87" s="602">
        <f t="shared" ca="1" si="9"/>
        <v>1.3920424174131718</v>
      </c>
      <c r="D87" s="614">
        <f t="shared" ca="1" si="10"/>
        <v>1.3920424174131718</v>
      </c>
      <c r="E87" s="608">
        <f t="shared" ca="1" si="11"/>
        <v>0</v>
      </c>
      <c r="F87" s="484">
        <f t="shared" ref="F87:S87" ca="1" si="26">F24*F$70</f>
        <v>0.98944310939760649</v>
      </c>
      <c r="G87" s="484">
        <f t="shared" ca="1" si="26"/>
        <v>0</v>
      </c>
      <c r="H87" s="484">
        <f t="shared" ca="1" si="26"/>
        <v>0</v>
      </c>
      <c r="I87" s="484">
        <f t="shared" ca="1" si="26"/>
        <v>0</v>
      </c>
      <c r="J87" s="484">
        <f t="shared" ca="1" si="26"/>
        <v>0.29574743239398832</v>
      </c>
      <c r="K87" s="484">
        <f t="shared" ca="1" si="26"/>
        <v>0</v>
      </c>
      <c r="L87" s="484">
        <f t="shared" ca="1" si="26"/>
        <v>0.10685187562157707</v>
      </c>
      <c r="M87" s="484">
        <f t="shared" ca="1" si="26"/>
        <v>0</v>
      </c>
      <c r="N87" s="484">
        <f t="shared" ca="1" si="26"/>
        <v>0</v>
      </c>
      <c r="O87" s="484">
        <f t="shared" ca="1" si="26"/>
        <v>0</v>
      </c>
      <c r="P87" s="484">
        <f t="shared" ca="1" si="26"/>
        <v>0</v>
      </c>
      <c r="Q87" s="484">
        <f t="shared" ca="1" si="26"/>
        <v>0</v>
      </c>
      <c r="R87" s="484">
        <f t="shared" ca="1" si="26"/>
        <v>0</v>
      </c>
      <c r="S87" s="484">
        <f t="shared" ca="1" si="26"/>
        <v>0</v>
      </c>
    </row>
    <row r="88" spans="1:41" x14ac:dyDescent="0.35">
      <c r="A88" s="567" t="s">
        <v>1858</v>
      </c>
      <c r="B88" s="461"/>
      <c r="C88" s="602">
        <f t="shared" ca="1" si="9"/>
        <v>0</v>
      </c>
      <c r="D88" s="614">
        <f t="shared" ca="1" si="10"/>
        <v>0</v>
      </c>
      <c r="E88" s="608">
        <f t="shared" ca="1" si="11"/>
        <v>0</v>
      </c>
      <c r="F88" s="484">
        <f t="shared" ref="F88:S88" ca="1" si="27">F25*F$70</f>
        <v>0</v>
      </c>
      <c r="G88" s="484">
        <f t="shared" ca="1" si="27"/>
        <v>0</v>
      </c>
      <c r="H88" s="484">
        <f t="shared" ca="1" si="27"/>
        <v>0</v>
      </c>
      <c r="I88" s="484">
        <f t="shared" ca="1" si="27"/>
        <v>0</v>
      </c>
      <c r="J88" s="484">
        <f t="shared" ca="1" si="27"/>
        <v>0</v>
      </c>
      <c r="K88" s="484">
        <f t="shared" ca="1" si="27"/>
        <v>0</v>
      </c>
      <c r="L88" s="484">
        <f t="shared" ca="1" si="27"/>
        <v>0</v>
      </c>
      <c r="M88" s="484">
        <f t="shared" ca="1" si="27"/>
        <v>0</v>
      </c>
      <c r="N88" s="484">
        <f t="shared" ca="1" si="27"/>
        <v>0</v>
      </c>
      <c r="O88" s="484">
        <f t="shared" ca="1" si="27"/>
        <v>0</v>
      </c>
      <c r="P88" s="484">
        <f t="shared" ca="1" si="27"/>
        <v>0</v>
      </c>
      <c r="Q88" s="484">
        <f t="shared" ca="1" si="27"/>
        <v>0</v>
      </c>
      <c r="R88" s="484">
        <f t="shared" ca="1" si="27"/>
        <v>0</v>
      </c>
      <c r="S88" s="484">
        <f t="shared" ca="1" si="27"/>
        <v>0</v>
      </c>
    </row>
    <row r="89" spans="1:41" x14ac:dyDescent="0.35">
      <c r="A89" s="567" t="s">
        <v>1860</v>
      </c>
      <c r="B89" s="461"/>
      <c r="C89" s="602">
        <f t="shared" ca="1" si="9"/>
        <v>20.45542395674455</v>
      </c>
      <c r="D89" s="614">
        <f t="shared" ca="1" si="10"/>
        <v>9.3636655658030836</v>
      </c>
      <c r="E89" s="608">
        <f t="shared" ca="1" si="11"/>
        <v>11.091758390941466</v>
      </c>
      <c r="F89" s="484">
        <f t="shared" ref="F89:S89" ca="1" si="28">F26*F$70</f>
        <v>0.52862967317752074</v>
      </c>
      <c r="G89" s="484">
        <f t="shared" ca="1" si="28"/>
        <v>2.907917882459309</v>
      </c>
      <c r="H89" s="484">
        <f t="shared" ca="1" si="28"/>
        <v>1.1571207860289299</v>
      </c>
      <c r="I89" s="484">
        <f t="shared" ca="1" si="28"/>
        <v>2.1158465834919467</v>
      </c>
      <c r="J89" s="484">
        <f t="shared" ca="1" si="28"/>
        <v>0.70747622583924763</v>
      </c>
      <c r="K89" s="484">
        <f t="shared" ca="1" si="28"/>
        <v>0.60331527889809988</v>
      </c>
      <c r="L89" s="484">
        <f t="shared" ca="1" si="28"/>
        <v>0.5674924920767187</v>
      </c>
      <c r="M89" s="484">
        <f t="shared" ca="1" si="28"/>
        <v>1.5263803748661737</v>
      </c>
      <c r="N89" s="484">
        <f t="shared" ca="1" si="28"/>
        <v>0.77586664383131065</v>
      </c>
      <c r="O89" s="484">
        <f t="shared" ca="1" si="28"/>
        <v>0</v>
      </c>
      <c r="P89" s="484">
        <f t="shared" ca="1" si="28"/>
        <v>0</v>
      </c>
      <c r="Q89" s="484">
        <f t="shared" ca="1" si="28"/>
        <v>4.6778643008357017</v>
      </c>
      <c r="R89" s="484">
        <f t="shared" ca="1" si="28"/>
        <v>4.8875137152395913</v>
      </c>
      <c r="S89" s="484">
        <f t="shared" ca="1" si="28"/>
        <v>0</v>
      </c>
    </row>
    <row r="90" spans="1:41" x14ac:dyDescent="0.35">
      <c r="A90" s="567" t="s">
        <v>1861</v>
      </c>
      <c r="B90" s="461"/>
      <c r="C90" s="602">
        <f t="shared" ca="1" si="9"/>
        <v>0</v>
      </c>
      <c r="D90" s="614">
        <f t="shared" ca="1" si="10"/>
        <v>0</v>
      </c>
      <c r="E90" s="608">
        <f t="shared" ca="1" si="11"/>
        <v>0</v>
      </c>
      <c r="F90" s="484">
        <f t="shared" ref="F90:S91" ca="1" si="29">F27*F$70</f>
        <v>0</v>
      </c>
      <c r="G90" s="484">
        <f t="shared" ca="1" si="29"/>
        <v>0</v>
      </c>
      <c r="H90" s="484">
        <f t="shared" ca="1" si="29"/>
        <v>0</v>
      </c>
      <c r="I90" s="484">
        <f t="shared" ca="1" si="29"/>
        <v>0</v>
      </c>
      <c r="J90" s="484">
        <f t="shared" ca="1" si="29"/>
        <v>0</v>
      </c>
      <c r="K90" s="484">
        <f t="shared" ca="1" si="29"/>
        <v>0</v>
      </c>
      <c r="L90" s="484">
        <f t="shared" ca="1" si="29"/>
        <v>0</v>
      </c>
      <c r="M90" s="484">
        <f t="shared" ca="1" si="29"/>
        <v>0</v>
      </c>
      <c r="N90" s="484">
        <f t="shared" ca="1" si="29"/>
        <v>0</v>
      </c>
      <c r="O90" s="484">
        <f t="shared" ca="1" si="29"/>
        <v>0</v>
      </c>
      <c r="P90" s="484">
        <f t="shared" ca="1" si="29"/>
        <v>0</v>
      </c>
      <c r="Q90" s="484">
        <f t="shared" ca="1" si="29"/>
        <v>0</v>
      </c>
      <c r="R90" s="484">
        <f t="shared" ca="1" si="29"/>
        <v>0</v>
      </c>
      <c r="S90" s="484">
        <f t="shared" ca="1" si="29"/>
        <v>0</v>
      </c>
    </row>
    <row r="91" spans="1:41" x14ac:dyDescent="0.35">
      <c r="A91" s="567" t="s">
        <v>2365</v>
      </c>
      <c r="B91" s="461"/>
      <c r="C91" s="602">
        <f t="shared" ref="C91" ca="1" si="30">SUM(F91:S91)</f>
        <v>54.488163323159938</v>
      </c>
      <c r="D91" s="614">
        <f t="shared" ref="D91" ca="1" si="31">SUM(F91:L91)+N91+O91</f>
        <v>33.722669988376879</v>
      </c>
      <c r="E91" s="608">
        <f t="shared" ref="E91" ca="1" si="32">SUM(P91:S91)+M91</f>
        <v>20.765493334783052</v>
      </c>
      <c r="F91" s="484">
        <f t="shared" ca="1" si="29"/>
        <v>3.6968273519063826</v>
      </c>
      <c r="G91" s="484">
        <f t="shared" ca="1" si="29"/>
        <v>9.4927624789548339</v>
      </c>
      <c r="H91" s="484">
        <f t="shared" ca="1" si="29"/>
        <v>3.0305110119594376</v>
      </c>
      <c r="I91" s="484">
        <f t="shared" ca="1" si="29"/>
        <v>2.6530246446152606</v>
      </c>
      <c r="J91" s="484">
        <f t="shared" ca="1" si="29"/>
        <v>3.0721457304354054</v>
      </c>
      <c r="K91" s="484">
        <f t="shared" ca="1" si="29"/>
        <v>3.0972884026384224</v>
      </c>
      <c r="L91" s="484">
        <f t="shared" ca="1" si="29"/>
        <v>3.8786794720527897</v>
      </c>
      <c r="M91" s="484">
        <f t="shared" ca="1" si="29"/>
        <v>5.9028420672899795</v>
      </c>
      <c r="N91" s="484">
        <f t="shared" ca="1" si="29"/>
        <v>3.5930320154617768</v>
      </c>
      <c r="O91" s="484">
        <f t="shared" ca="1" si="29"/>
        <v>1.2083988803525738</v>
      </c>
      <c r="P91" s="484">
        <f t="shared" ca="1" si="29"/>
        <v>0.96924964182729478</v>
      </c>
      <c r="Q91" s="484">
        <f t="shared" ca="1" si="29"/>
        <v>4.56293992039374</v>
      </c>
      <c r="R91" s="484">
        <f t="shared" ca="1" si="29"/>
        <v>8.1080032375813005</v>
      </c>
      <c r="S91" s="484">
        <f t="shared" ca="1" si="29"/>
        <v>1.2224584676907395</v>
      </c>
    </row>
    <row r="92" spans="1:41" x14ac:dyDescent="0.35">
      <c r="A92" s="567" t="s">
        <v>2366</v>
      </c>
      <c r="B92" s="461"/>
      <c r="C92" s="602">
        <f t="shared" ca="1" si="9"/>
        <v>5.0399762999860771</v>
      </c>
      <c r="D92" s="614">
        <f t="shared" ca="1" si="10"/>
        <v>3.3326518346125358</v>
      </c>
      <c r="E92" s="608">
        <f t="shared" ca="1" si="11"/>
        <v>1.7073244653735418</v>
      </c>
      <c r="F92" s="484">
        <f t="shared" ref="F92:S92" ca="1" si="33">F29*F$70</f>
        <v>1.3479003618869054</v>
      </c>
      <c r="G92" s="484">
        <f t="shared" ca="1" si="33"/>
        <v>0.21051387346508629</v>
      </c>
      <c r="H92" s="484">
        <f t="shared" ca="1" si="33"/>
        <v>0</v>
      </c>
      <c r="I92" s="484">
        <f t="shared" ca="1" si="33"/>
        <v>0.63226511916593164</v>
      </c>
      <c r="J92" s="484">
        <f t="shared" ca="1" si="33"/>
        <v>0</v>
      </c>
      <c r="K92" s="484">
        <f t="shared" ca="1" si="33"/>
        <v>0.29596730323446879</v>
      </c>
      <c r="L92" s="484">
        <f t="shared" ca="1" si="33"/>
        <v>0.84600517686014365</v>
      </c>
      <c r="M92" s="484">
        <f t="shared" ca="1" si="33"/>
        <v>0</v>
      </c>
      <c r="N92" s="484">
        <f t="shared" ca="1" si="33"/>
        <v>0</v>
      </c>
      <c r="O92" s="484">
        <f t="shared" ca="1" si="33"/>
        <v>0</v>
      </c>
      <c r="P92" s="484">
        <f t="shared" ca="1" si="33"/>
        <v>0</v>
      </c>
      <c r="Q92" s="484">
        <f t="shared" ca="1" si="33"/>
        <v>1.1253748946355189</v>
      </c>
      <c r="R92" s="484">
        <f t="shared" ca="1" si="33"/>
        <v>0</v>
      </c>
      <c r="S92" s="484">
        <f t="shared" ca="1" si="33"/>
        <v>0.581949570738023</v>
      </c>
    </row>
    <row r="93" spans="1:41" x14ac:dyDescent="0.35">
      <c r="A93" s="567" t="s">
        <v>1862</v>
      </c>
      <c r="B93" s="461"/>
      <c r="C93" s="602">
        <f t="shared" ca="1" si="9"/>
        <v>0.31430079883028716</v>
      </c>
      <c r="D93" s="614">
        <f t="shared" ca="1" si="10"/>
        <v>0.31430079883028716</v>
      </c>
      <c r="E93" s="608">
        <f t="shared" ca="1" si="11"/>
        <v>0</v>
      </c>
      <c r="F93" s="484">
        <f t="shared" ref="F93:S93" ca="1" si="34">F30*F$70</f>
        <v>0</v>
      </c>
      <c r="G93" s="484">
        <f t="shared" ca="1" si="34"/>
        <v>0</v>
      </c>
      <c r="H93" s="484">
        <f t="shared" ca="1" si="34"/>
        <v>0</v>
      </c>
      <c r="I93" s="484">
        <f t="shared" ca="1" si="34"/>
        <v>0</v>
      </c>
      <c r="J93" s="484">
        <f t="shared" ca="1" si="34"/>
        <v>0</v>
      </c>
      <c r="K93" s="484">
        <f t="shared" ca="1" si="34"/>
        <v>0</v>
      </c>
      <c r="L93" s="484">
        <f t="shared" ca="1" si="34"/>
        <v>0</v>
      </c>
      <c r="M93" s="484">
        <f t="shared" ca="1" si="34"/>
        <v>0</v>
      </c>
      <c r="N93" s="484">
        <f t="shared" ca="1" si="34"/>
        <v>0.31430079883028716</v>
      </c>
      <c r="O93" s="484">
        <f t="shared" ca="1" si="34"/>
        <v>0</v>
      </c>
      <c r="P93" s="484">
        <f t="shared" ca="1" si="34"/>
        <v>0</v>
      </c>
      <c r="Q93" s="484">
        <f t="shared" ca="1" si="34"/>
        <v>0</v>
      </c>
      <c r="R93" s="484">
        <f t="shared" ca="1" si="34"/>
        <v>0</v>
      </c>
      <c r="S93" s="484">
        <f t="shared" ca="1" si="34"/>
        <v>0</v>
      </c>
    </row>
    <row r="94" spans="1:41" s="212" customFormat="1" x14ac:dyDescent="0.35">
      <c r="A94" s="567" t="s">
        <v>1863</v>
      </c>
      <c r="B94" s="491"/>
      <c r="C94" s="602">
        <f t="shared" ca="1" si="9"/>
        <v>0.65286078886576815</v>
      </c>
      <c r="D94" s="614">
        <f t="shared" ca="1" si="10"/>
        <v>0.65286078886576815</v>
      </c>
      <c r="E94" s="608">
        <f t="shared" ca="1" si="11"/>
        <v>0</v>
      </c>
      <c r="F94" s="484">
        <f t="shared" ref="F94:S94" ca="1" si="35">F31*F$70</f>
        <v>0</v>
      </c>
      <c r="G94" s="484">
        <f t="shared" ca="1" si="35"/>
        <v>0</v>
      </c>
      <c r="H94" s="484">
        <f t="shared" ca="1" si="35"/>
        <v>0</v>
      </c>
      <c r="I94" s="484">
        <f t="shared" ca="1" si="35"/>
        <v>0</v>
      </c>
      <c r="J94" s="484">
        <f t="shared" ca="1" si="35"/>
        <v>0</v>
      </c>
      <c r="K94" s="484">
        <f t="shared" ca="1" si="35"/>
        <v>0</v>
      </c>
      <c r="L94" s="484">
        <f t="shared" ca="1" si="35"/>
        <v>0</v>
      </c>
      <c r="M94" s="484">
        <f t="shared" ca="1" si="35"/>
        <v>0</v>
      </c>
      <c r="N94" s="484">
        <f t="shared" ca="1" si="35"/>
        <v>0.65286078886576815</v>
      </c>
      <c r="O94" s="484">
        <f t="shared" ca="1" si="35"/>
        <v>0</v>
      </c>
      <c r="P94" s="484">
        <f t="shared" ca="1" si="35"/>
        <v>0</v>
      </c>
      <c r="Q94" s="484">
        <f t="shared" ca="1" si="35"/>
        <v>0</v>
      </c>
      <c r="R94" s="484">
        <f t="shared" ca="1" si="35"/>
        <v>0</v>
      </c>
      <c r="S94" s="484">
        <f t="shared" ca="1" si="35"/>
        <v>0</v>
      </c>
      <c r="T94" s="3"/>
      <c r="U94" s="3"/>
      <c r="V94" s="3"/>
      <c r="W94" s="3"/>
      <c r="X94" s="3"/>
      <c r="Y94" s="3"/>
      <c r="Z94" s="3"/>
      <c r="AA94" s="3"/>
      <c r="AB94" s="3"/>
      <c r="AC94" s="3"/>
      <c r="AD94" s="3"/>
      <c r="AE94" s="3"/>
      <c r="AF94" s="3"/>
      <c r="AG94" s="3"/>
      <c r="AH94" s="3"/>
      <c r="AI94" s="3"/>
      <c r="AJ94" s="3"/>
      <c r="AK94" s="3"/>
      <c r="AL94" s="3"/>
      <c r="AM94" s="3"/>
      <c r="AN94" s="3"/>
      <c r="AO94" s="3"/>
    </row>
    <row r="95" spans="1:41" x14ac:dyDescent="0.35">
      <c r="A95" s="567" t="s">
        <v>1889</v>
      </c>
      <c r="B95" s="461"/>
      <c r="C95" s="602">
        <f t="shared" ca="1" si="9"/>
        <v>9.1414540325908469</v>
      </c>
      <c r="D95" s="614">
        <f t="shared" ca="1" si="10"/>
        <v>4.7253810638219047</v>
      </c>
      <c r="E95" s="608">
        <f t="shared" ca="1" si="11"/>
        <v>4.4160729687689422</v>
      </c>
      <c r="F95" s="484">
        <f t="shared" ref="F95:S95" ca="1" si="36">F32*F$70</f>
        <v>0.10677898179322828</v>
      </c>
      <c r="G95" s="484">
        <f t="shared" ca="1" si="36"/>
        <v>0.42047714394813662</v>
      </c>
      <c r="H95" s="484">
        <f t="shared" ca="1" si="36"/>
        <v>1.1625014706423999</v>
      </c>
      <c r="I95" s="484">
        <f t="shared" ca="1" si="36"/>
        <v>0.85961253143225835</v>
      </c>
      <c r="J95" s="484">
        <f t="shared" ca="1" si="36"/>
        <v>0.75856445351343915</v>
      </c>
      <c r="K95" s="484">
        <f t="shared" ca="1" si="36"/>
        <v>0.62314418055381793</v>
      </c>
      <c r="L95" s="484">
        <f t="shared" ca="1" si="36"/>
        <v>0.27293021944482826</v>
      </c>
      <c r="M95" s="484">
        <f t="shared" ca="1" si="36"/>
        <v>1.468640304072214</v>
      </c>
      <c r="N95" s="484">
        <f t="shared" ca="1" si="36"/>
        <v>0.31430079883028716</v>
      </c>
      <c r="O95" s="484">
        <f t="shared" ca="1" si="36"/>
        <v>0.20707128366350849</v>
      </c>
      <c r="P95" s="484">
        <f t="shared" ca="1" si="36"/>
        <v>0.69668287542569018</v>
      </c>
      <c r="Q95" s="484">
        <f t="shared" ca="1" si="36"/>
        <v>2.2507497892710377</v>
      </c>
      <c r="R95" s="484">
        <f t="shared" ca="1" si="36"/>
        <v>0</v>
      </c>
      <c r="S95" s="484">
        <f t="shared" ca="1" si="36"/>
        <v>0</v>
      </c>
    </row>
    <row r="96" spans="1:41" x14ac:dyDescent="0.35">
      <c r="A96" s="567" t="s">
        <v>1890</v>
      </c>
      <c r="B96" s="461"/>
      <c r="C96" s="602">
        <f t="shared" ca="1" si="9"/>
        <v>0.85961253143225835</v>
      </c>
      <c r="D96" s="614">
        <f t="shared" ca="1" si="10"/>
        <v>0.85961253143225835</v>
      </c>
      <c r="E96" s="608">
        <f t="shared" ca="1" si="11"/>
        <v>0</v>
      </c>
      <c r="F96" s="484">
        <f t="shared" ref="F96:S96" ca="1" si="37">F33*F$70</f>
        <v>0</v>
      </c>
      <c r="G96" s="484">
        <f t="shared" ca="1" si="37"/>
        <v>0</v>
      </c>
      <c r="H96" s="484">
        <f t="shared" ca="1" si="37"/>
        <v>0</v>
      </c>
      <c r="I96" s="484">
        <f t="shared" ca="1" si="37"/>
        <v>0.85961253143225835</v>
      </c>
      <c r="J96" s="484">
        <f t="shared" ca="1" si="37"/>
        <v>0</v>
      </c>
      <c r="K96" s="484">
        <f t="shared" ca="1" si="37"/>
        <v>0</v>
      </c>
      <c r="L96" s="484">
        <f t="shared" ca="1" si="37"/>
        <v>0</v>
      </c>
      <c r="M96" s="484">
        <f t="shared" ca="1" si="37"/>
        <v>0</v>
      </c>
      <c r="N96" s="484">
        <f t="shared" ca="1" si="37"/>
        <v>0</v>
      </c>
      <c r="O96" s="484">
        <f t="shared" ca="1" si="37"/>
        <v>0</v>
      </c>
      <c r="P96" s="484">
        <f t="shared" ca="1" si="37"/>
        <v>0</v>
      </c>
      <c r="Q96" s="484">
        <f t="shared" ca="1" si="37"/>
        <v>0</v>
      </c>
      <c r="R96" s="484">
        <f t="shared" ca="1" si="37"/>
        <v>0</v>
      </c>
      <c r="S96" s="484">
        <f t="shared" ca="1" si="37"/>
        <v>0</v>
      </c>
    </row>
    <row r="97" spans="1:41" x14ac:dyDescent="0.35">
      <c r="A97" s="567" t="s">
        <v>1891</v>
      </c>
      <c r="B97" s="461"/>
      <c r="C97" s="602">
        <f t="shared" ca="1" si="9"/>
        <v>0.78786772708565278</v>
      </c>
      <c r="D97" s="614">
        <f t="shared" ca="1" si="10"/>
        <v>0.78786772708565278</v>
      </c>
      <c r="E97" s="608">
        <f t="shared" ca="1" si="11"/>
        <v>0</v>
      </c>
      <c r="F97" s="484">
        <f t="shared" ref="F97:S97" ca="1" si="38">F34*F$70</f>
        <v>0.57359478681234166</v>
      </c>
      <c r="G97" s="484">
        <f t="shared" ca="1" si="38"/>
        <v>0</v>
      </c>
      <c r="H97" s="484">
        <f t="shared" ca="1" si="38"/>
        <v>0</v>
      </c>
      <c r="I97" s="484">
        <f t="shared" ca="1" si="38"/>
        <v>0</v>
      </c>
      <c r="J97" s="484">
        <f t="shared" ca="1" si="38"/>
        <v>0.11547753237598316</v>
      </c>
      <c r="K97" s="484">
        <f t="shared" ca="1" si="38"/>
        <v>9.8795407897327991E-2</v>
      </c>
      <c r="L97" s="484">
        <f t="shared" ca="1" si="38"/>
        <v>0</v>
      </c>
      <c r="M97" s="484">
        <f t="shared" ca="1" si="38"/>
        <v>0</v>
      </c>
      <c r="N97" s="484">
        <f t="shared" ca="1" si="38"/>
        <v>0</v>
      </c>
      <c r="O97" s="484">
        <f t="shared" ca="1" si="38"/>
        <v>0</v>
      </c>
      <c r="P97" s="484">
        <f t="shared" ca="1" si="38"/>
        <v>0</v>
      </c>
      <c r="Q97" s="484">
        <f t="shared" ca="1" si="38"/>
        <v>0</v>
      </c>
      <c r="R97" s="484">
        <f t="shared" ca="1" si="38"/>
        <v>0</v>
      </c>
      <c r="S97" s="484">
        <f t="shared" ca="1" si="38"/>
        <v>0</v>
      </c>
    </row>
    <row r="98" spans="1:41" x14ac:dyDescent="0.35">
      <c r="A98" s="567" t="s">
        <v>1892</v>
      </c>
      <c r="B98" s="461"/>
      <c r="C98" s="602">
        <f t="shared" ca="1" si="9"/>
        <v>0</v>
      </c>
      <c r="D98" s="614">
        <f t="shared" ca="1" si="10"/>
        <v>0</v>
      </c>
      <c r="E98" s="608">
        <f t="shared" ca="1" si="11"/>
        <v>0</v>
      </c>
      <c r="F98" s="484">
        <f t="shared" ref="F98:S98" ca="1" si="39">F35*F$70</f>
        <v>0</v>
      </c>
      <c r="G98" s="484">
        <f t="shared" ca="1" si="39"/>
        <v>0</v>
      </c>
      <c r="H98" s="484">
        <f t="shared" ca="1" si="39"/>
        <v>0</v>
      </c>
      <c r="I98" s="484">
        <f t="shared" ca="1" si="39"/>
        <v>0</v>
      </c>
      <c r="J98" s="484">
        <f t="shared" ca="1" si="39"/>
        <v>0</v>
      </c>
      <c r="K98" s="484">
        <f t="shared" ca="1" si="39"/>
        <v>0</v>
      </c>
      <c r="L98" s="484">
        <f t="shared" ca="1" si="39"/>
        <v>0</v>
      </c>
      <c r="M98" s="484">
        <f t="shared" ca="1" si="39"/>
        <v>0</v>
      </c>
      <c r="N98" s="484">
        <f t="shared" ca="1" si="39"/>
        <v>0</v>
      </c>
      <c r="O98" s="484">
        <f t="shared" ca="1" si="39"/>
        <v>0</v>
      </c>
      <c r="P98" s="484">
        <f t="shared" ca="1" si="39"/>
        <v>0</v>
      </c>
      <c r="Q98" s="484">
        <f t="shared" ca="1" si="39"/>
        <v>0</v>
      </c>
      <c r="R98" s="484">
        <f t="shared" ca="1" si="39"/>
        <v>0</v>
      </c>
      <c r="S98" s="484">
        <f t="shared" ca="1" si="39"/>
        <v>0</v>
      </c>
    </row>
    <row r="99" spans="1:41" x14ac:dyDescent="0.35">
      <c r="A99" s="567" t="s">
        <v>1866</v>
      </c>
      <c r="B99" s="461"/>
      <c r="C99" s="602">
        <f t="shared" ca="1" si="9"/>
        <v>0</v>
      </c>
      <c r="D99" s="614">
        <f t="shared" ca="1" si="10"/>
        <v>0</v>
      </c>
      <c r="E99" s="608">
        <f t="shared" ca="1" si="11"/>
        <v>0</v>
      </c>
      <c r="F99" s="484">
        <f t="shared" ref="F99:S99" ca="1" si="40">F36*F$70</f>
        <v>0</v>
      </c>
      <c r="G99" s="484">
        <f t="shared" ca="1" si="40"/>
        <v>0</v>
      </c>
      <c r="H99" s="484">
        <f t="shared" ca="1" si="40"/>
        <v>0</v>
      </c>
      <c r="I99" s="484">
        <f t="shared" ca="1" si="40"/>
        <v>0</v>
      </c>
      <c r="J99" s="484">
        <f t="shared" ca="1" si="40"/>
        <v>0</v>
      </c>
      <c r="K99" s="484">
        <f t="shared" ca="1" si="40"/>
        <v>0</v>
      </c>
      <c r="L99" s="484">
        <f t="shared" ca="1" si="40"/>
        <v>0</v>
      </c>
      <c r="M99" s="484">
        <f t="shared" ca="1" si="40"/>
        <v>0</v>
      </c>
      <c r="N99" s="484">
        <f t="shared" ca="1" si="40"/>
        <v>0</v>
      </c>
      <c r="O99" s="484">
        <f t="shared" ca="1" si="40"/>
        <v>0</v>
      </c>
      <c r="P99" s="484">
        <f t="shared" ca="1" si="40"/>
        <v>0</v>
      </c>
      <c r="Q99" s="484">
        <f t="shared" ca="1" si="40"/>
        <v>0</v>
      </c>
      <c r="R99" s="484">
        <f t="shared" ca="1" si="40"/>
        <v>0</v>
      </c>
      <c r="S99" s="484">
        <f t="shared" ca="1" si="40"/>
        <v>0</v>
      </c>
    </row>
    <row r="100" spans="1:41" x14ac:dyDescent="0.35">
      <c r="A100" s="567" t="s">
        <v>1893</v>
      </c>
      <c r="B100" s="461"/>
      <c r="C100" s="602">
        <f t="shared" ca="1" si="9"/>
        <v>0.75481097293931887</v>
      </c>
      <c r="D100" s="614">
        <f t="shared" ca="1" si="10"/>
        <v>5.8128097513628733E-2</v>
      </c>
      <c r="E100" s="608">
        <f t="shared" ca="1" si="11"/>
        <v>0.69668287542569018</v>
      </c>
      <c r="F100" s="484">
        <f t="shared" ref="F100:S100" ca="1" si="41">F37*F$70</f>
        <v>0</v>
      </c>
      <c r="G100" s="484">
        <f t="shared" ca="1" si="41"/>
        <v>0</v>
      </c>
      <c r="H100" s="484">
        <f t="shared" ca="1" si="41"/>
        <v>0</v>
      </c>
      <c r="I100" s="484">
        <f t="shared" ca="1" si="41"/>
        <v>0</v>
      </c>
      <c r="J100" s="484">
        <f t="shared" ca="1" si="41"/>
        <v>0</v>
      </c>
      <c r="K100" s="484">
        <f t="shared" ca="1" si="41"/>
        <v>0</v>
      </c>
      <c r="L100" s="484">
        <f t="shared" ca="1" si="41"/>
        <v>0</v>
      </c>
      <c r="M100" s="484">
        <f t="shared" ca="1" si="41"/>
        <v>0</v>
      </c>
      <c r="N100" s="484">
        <f t="shared" ca="1" si="41"/>
        <v>0</v>
      </c>
      <c r="O100" s="484">
        <f t="shared" ca="1" si="41"/>
        <v>5.8128097513628733E-2</v>
      </c>
      <c r="P100" s="484">
        <f t="shared" ca="1" si="41"/>
        <v>0.69668287542569018</v>
      </c>
      <c r="Q100" s="484">
        <f t="shared" ca="1" si="41"/>
        <v>0</v>
      </c>
      <c r="R100" s="484">
        <f t="shared" ca="1" si="41"/>
        <v>0</v>
      </c>
      <c r="S100" s="484">
        <f t="shared" ca="1" si="41"/>
        <v>0</v>
      </c>
    </row>
    <row r="101" spans="1:41" x14ac:dyDescent="0.35">
      <c r="A101" s="567" t="s">
        <v>1894</v>
      </c>
      <c r="B101" s="461"/>
      <c r="C101" s="602">
        <f t="shared" ca="1" si="9"/>
        <v>0</v>
      </c>
      <c r="D101" s="614">
        <f t="shared" ca="1" si="10"/>
        <v>0</v>
      </c>
      <c r="E101" s="608">
        <f t="shared" ca="1" si="11"/>
        <v>0</v>
      </c>
      <c r="F101" s="484">
        <f t="shared" ref="F101:S101" ca="1" si="42">F38*F$70</f>
        <v>0</v>
      </c>
      <c r="G101" s="484">
        <f t="shared" ca="1" si="42"/>
        <v>0</v>
      </c>
      <c r="H101" s="484">
        <f t="shared" ca="1" si="42"/>
        <v>0</v>
      </c>
      <c r="I101" s="484">
        <f t="shared" ca="1" si="42"/>
        <v>0</v>
      </c>
      <c r="J101" s="484">
        <f t="shared" ca="1" si="42"/>
        <v>0</v>
      </c>
      <c r="K101" s="484">
        <f t="shared" ca="1" si="42"/>
        <v>0</v>
      </c>
      <c r="L101" s="484">
        <f t="shared" ca="1" si="42"/>
        <v>0</v>
      </c>
      <c r="M101" s="484">
        <f t="shared" ca="1" si="42"/>
        <v>0</v>
      </c>
      <c r="N101" s="484">
        <f t="shared" ca="1" si="42"/>
        <v>0</v>
      </c>
      <c r="O101" s="484">
        <f t="shared" ca="1" si="42"/>
        <v>0</v>
      </c>
      <c r="P101" s="484">
        <f t="shared" ca="1" si="42"/>
        <v>0</v>
      </c>
      <c r="Q101" s="484">
        <f t="shared" ca="1" si="42"/>
        <v>0</v>
      </c>
      <c r="R101" s="484">
        <f t="shared" ca="1" si="42"/>
        <v>0</v>
      </c>
      <c r="S101" s="484">
        <f t="shared" ca="1" si="42"/>
        <v>0</v>
      </c>
    </row>
    <row r="102" spans="1:41" s="407" customFormat="1" x14ac:dyDescent="0.35">
      <c r="A102" s="567" t="s">
        <v>1895</v>
      </c>
      <c r="B102" s="491"/>
      <c r="C102" s="602">
        <f t="shared" ca="1" si="9"/>
        <v>0</v>
      </c>
      <c r="D102" s="614">
        <f t="shared" ca="1" si="10"/>
        <v>0</v>
      </c>
      <c r="E102" s="608">
        <f t="shared" ca="1" si="11"/>
        <v>0</v>
      </c>
      <c r="F102" s="484">
        <f t="shared" ref="F102:S102" ca="1" si="43">F39*F$70</f>
        <v>0</v>
      </c>
      <c r="G102" s="484">
        <f t="shared" ca="1" si="43"/>
        <v>0</v>
      </c>
      <c r="H102" s="484">
        <f t="shared" ca="1" si="43"/>
        <v>0</v>
      </c>
      <c r="I102" s="484">
        <f t="shared" ca="1" si="43"/>
        <v>0</v>
      </c>
      <c r="J102" s="484">
        <f t="shared" ca="1" si="43"/>
        <v>0</v>
      </c>
      <c r="K102" s="484">
        <f t="shared" ca="1" si="43"/>
        <v>0</v>
      </c>
      <c r="L102" s="484">
        <f t="shared" ca="1" si="43"/>
        <v>0</v>
      </c>
      <c r="M102" s="484">
        <f t="shared" ca="1" si="43"/>
        <v>0</v>
      </c>
      <c r="N102" s="484">
        <f t="shared" ca="1" si="43"/>
        <v>0</v>
      </c>
      <c r="O102" s="484">
        <f t="shared" ca="1" si="43"/>
        <v>0</v>
      </c>
      <c r="P102" s="484">
        <f t="shared" ca="1" si="43"/>
        <v>0</v>
      </c>
      <c r="Q102" s="484">
        <f t="shared" ca="1" si="43"/>
        <v>0</v>
      </c>
      <c r="R102" s="484">
        <f t="shared" ca="1" si="43"/>
        <v>0</v>
      </c>
      <c r="S102" s="484">
        <f t="shared" ca="1" si="43"/>
        <v>0</v>
      </c>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35">
      <c r="A103" s="485" t="s">
        <v>1869</v>
      </c>
      <c r="B103" s="568"/>
      <c r="C103" s="599">
        <f t="shared" ca="1" si="9"/>
        <v>115.96966500706966</v>
      </c>
      <c r="D103" s="611">
        <f t="shared" ca="1" si="10"/>
        <v>10.325809510817425</v>
      </c>
      <c r="E103" s="605">
        <f t="shared" ca="1" si="11"/>
        <v>105.64385549625223</v>
      </c>
      <c r="F103" s="486">
        <f t="shared" ref="F103:S103" ca="1" si="44">F40*F$70</f>
        <v>0.95048036456181306</v>
      </c>
      <c r="G103" s="486">
        <f t="shared" ca="1" si="44"/>
        <v>0.74845298691423012</v>
      </c>
      <c r="H103" s="486">
        <f t="shared" ca="1" si="44"/>
        <v>0.6446789751291383</v>
      </c>
      <c r="I103" s="486">
        <f t="shared" ca="1" si="44"/>
        <v>3.7980578922190684</v>
      </c>
      <c r="J103" s="486">
        <f t="shared" ca="1" si="44"/>
        <v>1.7153351078851324</v>
      </c>
      <c r="K103" s="486">
        <f t="shared" ca="1" si="44"/>
        <v>0.25225993550038595</v>
      </c>
      <c r="L103" s="486">
        <f t="shared" ca="1" si="44"/>
        <v>0.99551057670943599</v>
      </c>
      <c r="M103" s="486">
        <f t="shared" ca="1" si="44"/>
        <v>18.907712842237004</v>
      </c>
      <c r="N103" s="486">
        <f t="shared" ca="1" si="44"/>
        <v>0.55945755929158558</v>
      </c>
      <c r="O103" s="486">
        <f t="shared" ca="1" si="44"/>
        <v>0.66157611260663707</v>
      </c>
      <c r="P103" s="486">
        <f t="shared" ca="1" si="44"/>
        <v>19.366951248138459</v>
      </c>
      <c r="Q103" s="486">
        <f t="shared" ca="1" si="44"/>
        <v>20.539638886065706</v>
      </c>
      <c r="R103" s="486">
        <f t="shared" ca="1" si="44"/>
        <v>26.152905092582866</v>
      </c>
      <c r="S103" s="486">
        <f t="shared" ca="1" si="44"/>
        <v>20.676647427228197</v>
      </c>
    </row>
    <row r="104" spans="1:41" x14ac:dyDescent="0.35">
      <c r="A104" s="567" t="s">
        <v>1870</v>
      </c>
      <c r="B104" s="461"/>
      <c r="C104" s="602">
        <f t="shared" ca="1" si="9"/>
        <v>34.24251626598511</v>
      </c>
      <c r="D104" s="614">
        <f t="shared" ca="1" si="10"/>
        <v>2.5704750869904647</v>
      </c>
      <c r="E104" s="608">
        <f t="shared" ca="1" si="11"/>
        <v>31.672041178994643</v>
      </c>
      <c r="F104" s="484">
        <f t="shared" ref="F104:S104" ca="1" si="45">F41*F$70</f>
        <v>0</v>
      </c>
      <c r="G104" s="484">
        <f t="shared" ca="1" si="45"/>
        <v>0.74845298691423012</v>
      </c>
      <c r="H104" s="484">
        <f t="shared" ca="1" si="45"/>
        <v>0.25316577096597648</v>
      </c>
      <c r="I104" s="484">
        <f t="shared" ca="1" si="45"/>
        <v>1.0416500032890155</v>
      </c>
      <c r="J104" s="484">
        <f t="shared" ca="1" si="45"/>
        <v>0.52720632582124249</v>
      </c>
      <c r="K104" s="484">
        <f t="shared" ca="1" si="45"/>
        <v>0</v>
      </c>
      <c r="L104" s="484">
        <f t="shared" ca="1" si="45"/>
        <v>0</v>
      </c>
      <c r="M104" s="484">
        <f t="shared" ca="1" si="45"/>
        <v>0</v>
      </c>
      <c r="N104" s="484">
        <f t="shared" ca="1" si="45"/>
        <v>0</v>
      </c>
      <c r="O104" s="484">
        <f t="shared" ca="1" si="45"/>
        <v>0</v>
      </c>
      <c r="P104" s="484">
        <f t="shared" ca="1" si="45"/>
        <v>1.077221609373348</v>
      </c>
      <c r="Q104" s="484">
        <f t="shared" ca="1" si="45"/>
        <v>8.4062764124816578</v>
      </c>
      <c r="R104" s="484">
        <f t="shared" ca="1" si="45"/>
        <v>20.024710987588687</v>
      </c>
      <c r="S104" s="484">
        <f t="shared" ca="1" si="45"/>
        <v>2.163832169550949</v>
      </c>
    </row>
    <row r="105" spans="1:41" ht="14.15" customHeight="1" x14ac:dyDescent="0.35">
      <c r="A105" s="567" t="s">
        <v>1896</v>
      </c>
      <c r="B105" s="569"/>
      <c r="C105" s="602">
        <f t="shared" ca="1" si="9"/>
        <v>8.4950708314295689</v>
      </c>
      <c r="D105" s="614">
        <f t="shared" ca="1" si="10"/>
        <v>0</v>
      </c>
      <c r="E105" s="608">
        <f t="shared" ca="1" si="11"/>
        <v>8.4950708314295689</v>
      </c>
      <c r="F105" s="484">
        <f t="shared" ref="F105:S105" ca="1" si="46">F42*F$70</f>
        <v>0</v>
      </c>
      <c r="G105" s="484">
        <f t="shared" ca="1" si="46"/>
        <v>0</v>
      </c>
      <c r="H105" s="484">
        <f t="shared" ca="1" si="46"/>
        <v>0</v>
      </c>
      <c r="I105" s="484">
        <f t="shared" ca="1" si="46"/>
        <v>0</v>
      </c>
      <c r="J105" s="484">
        <f t="shared" ca="1" si="46"/>
        <v>0</v>
      </c>
      <c r="K105" s="484">
        <f t="shared" ca="1" si="46"/>
        <v>0</v>
      </c>
      <c r="L105" s="484">
        <f t="shared" ca="1" si="46"/>
        <v>0</v>
      </c>
      <c r="M105" s="484">
        <f t="shared" ca="1" si="46"/>
        <v>4.2165963263480126</v>
      </c>
      <c r="N105" s="484">
        <f t="shared" ca="1" si="46"/>
        <v>0</v>
      </c>
      <c r="O105" s="484">
        <f t="shared" ca="1" si="46"/>
        <v>0</v>
      </c>
      <c r="P105" s="484">
        <f t="shared" ca="1" si="46"/>
        <v>0</v>
      </c>
      <c r="Q105" s="484">
        <f t="shared" ca="1" si="46"/>
        <v>0</v>
      </c>
      <c r="R105" s="484">
        <f t="shared" ca="1" si="46"/>
        <v>0</v>
      </c>
      <c r="S105" s="484">
        <f t="shared" ca="1" si="46"/>
        <v>4.2784745050815554</v>
      </c>
    </row>
    <row r="106" spans="1:41" x14ac:dyDescent="0.35">
      <c r="A106" s="567" t="s">
        <v>1877</v>
      </c>
      <c r="B106" s="569"/>
      <c r="C106" s="602">
        <f t="shared" ca="1" si="9"/>
        <v>15.208842180283876</v>
      </c>
      <c r="D106" s="614">
        <f t="shared" ca="1" si="10"/>
        <v>1.8292002173277129</v>
      </c>
      <c r="E106" s="608">
        <f t="shared" ca="1" si="11"/>
        <v>13.379641962956162</v>
      </c>
      <c r="F106" s="484">
        <f t="shared" ref="F106:S106" ca="1" si="47">F43*F$70</f>
        <v>0</v>
      </c>
      <c r="G106" s="484">
        <f t="shared" ca="1" si="47"/>
        <v>0</v>
      </c>
      <c r="H106" s="484">
        <f t="shared" ca="1" si="47"/>
        <v>0</v>
      </c>
      <c r="I106" s="484">
        <f t="shared" ca="1" si="47"/>
        <v>0.85961253143225835</v>
      </c>
      <c r="J106" s="484">
        <f t="shared" ca="1" si="47"/>
        <v>0.73075311063754789</v>
      </c>
      <c r="K106" s="484">
        <f t="shared" ca="1" si="47"/>
        <v>0</v>
      </c>
      <c r="L106" s="484">
        <f t="shared" ca="1" si="47"/>
        <v>0</v>
      </c>
      <c r="M106" s="484">
        <f t="shared" ca="1" si="47"/>
        <v>0</v>
      </c>
      <c r="N106" s="484">
        <f t="shared" ca="1" si="47"/>
        <v>0.12257838023064922</v>
      </c>
      <c r="O106" s="484">
        <f t="shared" ca="1" si="47"/>
        <v>0.11625619502725747</v>
      </c>
      <c r="P106" s="484">
        <f t="shared" ca="1" si="47"/>
        <v>13.379641962956162</v>
      </c>
      <c r="Q106" s="484">
        <f t="shared" ca="1" si="47"/>
        <v>0</v>
      </c>
      <c r="R106" s="484">
        <f t="shared" ca="1" si="47"/>
        <v>0</v>
      </c>
      <c r="S106" s="484">
        <f t="shared" ca="1" si="47"/>
        <v>0</v>
      </c>
    </row>
    <row r="107" spans="1:41" x14ac:dyDescent="0.35">
      <c r="A107" s="567" t="s">
        <v>1897</v>
      </c>
      <c r="B107" s="569"/>
      <c r="C107" s="602">
        <f t="shared" ca="1" si="9"/>
        <v>12.055659956206604</v>
      </c>
      <c r="D107" s="614">
        <f t="shared" ca="1" si="10"/>
        <v>0</v>
      </c>
      <c r="E107" s="608">
        <f t="shared" ca="1" si="11"/>
        <v>12.055659956206604</v>
      </c>
      <c r="F107" s="484">
        <f t="shared" ref="F107:S107" ca="1" si="48">F44*F$70</f>
        <v>0</v>
      </c>
      <c r="G107" s="484">
        <f t="shared" ca="1" si="48"/>
        <v>0</v>
      </c>
      <c r="H107" s="484">
        <f t="shared" ca="1" si="48"/>
        <v>0</v>
      </c>
      <c r="I107" s="484">
        <f t="shared" ca="1" si="48"/>
        <v>0</v>
      </c>
      <c r="J107" s="484">
        <f t="shared" ca="1" si="48"/>
        <v>0</v>
      </c>
      <c r="K107" s="484">
        <f t="shared" ca="1" si="48"/>
        <v>0</v>
      </c>
      <c r="L107" s="484">
        <f t="shared" ca="1" si="48"/>
        <v>0</v>
      </c>
      <c r="M107" s="484">
        <f t="shared" ca="1" si="48"/>
        <v>2.2608969217008998</v>
      </c>
      <c r="N107" s="484">
        <f t="shared" ca="1" si="48"/>
        <v>0</v>
      </c>
      <c r="O107" s="484">
        <f t="shared" ca="1" si="48"/>
        <v>0</v>
      </c>
      <c r="P107" s="484">
        <f t="shared" ca="1" si="48"/>
        <v>0</v>
      </c>
      <c r="Q107" s="484">
        <f t="shared" ca="1" si="48"/>
        <v>0</v>
      </c>
      <c r="R107" s="484">
        <f t="shared" ca="1" si="48"/>
        <v>0</v>
      </c>
      <c r="S107" s="484">
        <f t="shared" ca="1" si="48"/>
        <v>9.7947630345057046</v>
      </c>
    </row>
    <row r="108" spans="1:41" x14ac:dyDescent="0.35">
      <c r="A108" s="567" t="s">
        <v>1875</v>
      </c>
      <c r="B108" s="570"/>
      <c r="C108" s="602">
        <f t="shared" ca="1" si="9"/>
        <v>3.0792515046863969</v>
      </c>
      <c r="D108" s="614">
        <f t="shared" ca="1" si="10"/>
        <v>0</v>
      </c>
      <c r="E108" s="608">
        <f t="shared" ca="1" si="11"/>
        <v>3.0792515046863969</v>
      </c>
      <c r="F108" s="484">
        <f t="shared" ref="F108:S108" ca="1" si="49">F45*F$70</f>
        <v>0</v>
      </c>
      <c r="G108" s="484">
        <f t="shared" ca="1" si="49"/>
        <v>0</v>
      </c>
      <c r="H108" s="484">
        <f t="shared" ca="1" si="49"/>
        <v>0</v>
      </c>
      <c r="I108" s="484">
        <f t="shared" ca="1" si="49"/>
        <v>0</v>
      </c>
      <c r="J108" s="484">
        <f t="shared" ca="1" si="49"/>
        <v>0</v>
      </c>
      <c r="K108" s="484">
        <f t="shared" ca="1" si="49"/>
        <v>0</v>
      </c>
      <c r="L108" s="484">
        <f t="shared" ca="1" si="49"/>
        <v>0</v>
      </c>
      <c r="M108" s="484">
        <f t="shared" ca="1" si="49"/>
        <v>1.8692856932547919</v>
      </c>
      <c r="N108" s="484">
        <f t="shared" ca="1" si="49"/>
        <v>0</v>
      </c>
      <c r="O108" s="484">
        <f t="shared" ca="1" si="49"/>
        <v>0</v>
      </c>
      <c r="P108" s="484">
        <f t="shared" ca="1" si="49"/>
        <v>0</v>
      </c>
      <c r="Q108" s="484">
        <f t="shared" ca="1" si="49"/>
        <v>0</v>
      </c>
      <c r="R108" s="484">
        <f t="shared" ca="1" si="49"/>
        <v>0</v>
      </c>
      <c r="S108" s="484">
        <f t="shared" ca="1" si="49"/>
        <v>1.209965811431605</v>
      </c>
    </row>
    <row r="109" spans="1:41" x14ac:dyDescent="0.35">
      <c r="A109" s="567" t="s">
        <v>1871</v>
      </c>
      <c r="B109" s="570"/>
      <c r="C109" s="602">
        <f t="shared" ca="1" si="9"/>
        <v>4.501197275069396</v>
      </c>
      <c r="D109" s="614">
        <f t="shared" ca="1" si="10"/>
        <v>0.12257838023064922</v>
      </c>
      <c r="E109" s="608">
        <f t="shared" ca="1" si="11"/>
        <v>4.3786188948387466</v>
      </c>
      <c r="F109" s="484">
        <f t="shared" ref="F109:S109" ca="1" si="50">F46*F$70</f>
        <v>0</v>
      </c>
      <c r="G109" s="484">
        <f t="shared" ca="1" si="50"/>
        <v>0</v>
      </c>
      <c r="H109" s="484">
        <f t="shared" ca="1" si="50"/>
        <v>0</v>
      </c>
      <c r="I109" s="484">
        <f t="shared" ca="1" si="50"/>
        <v>0</v>
      </c>
      <c r="J109" s="484">
        <f t="shared" ca="1" si="50"/>
        <v>0</v>
      </c>
      <c r="K109" s="484">
        <f t="shared" ca="1" si="50"/>
        <v>0</v>
      </c>
      <c r="L109" s="484">
        <f t="shared" ca="1" si="50"/>
        <v>0</v>
      </c>
      <c r="M109" s="484">
        <f t="shared" ca="1" si="50"/>
        <v>0</v>
      </c>
      <c r="N109" s="484">
        <f t="shared" ca="1" si="50"/>
        <v>0.12257838023064922</v>
      </c>
      <c r="O109" s="484">
        <f t="shared" ca="1" si="50"/>
        <v>0</v>
      </c>
      <c r="P109" s="484">
        <f t="shared" ca="1" si="50"/>
        <v>0</v>
      </c>
      <c r="Q109" s="484">
        <f t="shared" ca="1" si="50"/>
        <v>4.3786188948387466</v>
      </c>
      <c r="R109" s="484">
        <f t="shared" ca="1" si="50"/>
        <v>0</v>
      </c>
      <c r="S109" s="484">
        <f t="shared" ca="1" si="50"/>
        <v>0</v>
      </c>
    </row>
    <row r="110" spans="1:41" x14ac:dyDescent="0.35">
      <c r="A110" s="567" t="s">
        <v>1898</v>
      </c>
      <c r="B110" s="571"/>
      <c r="C110" s="602">
        <f t="shared" ca="1" si="9"/>
        <v>0</v>
      </c>
      <c r="D110" s="614">
        <f t="shared" ca="1" si="10"/>
        <v>0</v>
      </c>
      <c r="E110" s="608">
        <f t="shared" ca="1" si="11"/>
        <v>0</v>
      </c>
      <c r="F110" s="484">
        <f t="shared" ref="F110:S110" ca="1" si="51">F47*F$70</f>
        <v>0</v>
      </c>
      <c r="G110" s="484">
        <f t="shared" ca="1" si="51"/>
        <v>0</v>
      </c>
      <c r="H110" s="484">
        <f t="shared" ca="1" si="51"/>
        <v>0</v>
      </c>
      <c r="I110" s="484">
        <f t="shared" ca="1" si="51"/>
        <v>0</v>
      </c>
      <c r="J110" s="484">
        <f t="shared" ca="1" si="51"/>
        <v>0</v>
      </c>
      <c r="K110" s="484">
        <f t="shared" ca="1" si="51"/>
        <v>0</v>
      </c>
      <c r="L110" s="484">
        <f t="shared" ca="1" si="51"/>
        <v>0</v>
      </c>
      <c r="M110" s="484">
        <f t="shared" ca="1" si="51"/>
        <v>0</v>
      </c>
      <c r="N110" s="484">
        <f t="shared" ca="1" si="51"/>
        <v>0</v>
      </c>
      <c r="O110" s="484">
        <f t="shared" ca="1" si="51"/>
        <v>0</v>
      </c>
      <c r="P110" s="484">
        <f t="shared" ca="1" si="51"/>
        <v>0</v>
      </c>
      <c r="Q110" s="484">
        <f t="shared" ca="1" si="51"/>
        <v>0</v>
      </c>
      <c r="R110" s="484">
        <f t="shared" ca="1" si="51"/>
        <v>0</v>
      </c>
      <c r="S110" s="484">
        <f t="shared" ca="1" si="51"/>
        <v>0</v>
      </c>
    </row>
    <row r="111" spans="1:41" x14ac:dyDescent="0.35">
      <c r="A111" s="567" t="s">
        <v>1878</v>
      </c>
      <c r="B111" s="571"/>
      <c r="C111" s="602">
        <f t="shared" ca="1" si="9"/>
        <v>7.1264143612349535</v>
      </c>
      <c r="D111" s="614">
        <f t="shared" ca="1" si="10"/>
        <v>0</v>
      </c>
      <c r="E111" s="608">
        <f t="shared" ca="1" si="11"/>
        <v>7.1264143612349535</v>
      </c>
      <c r="F111" s="484">
        <f t="shared" ref="F111:S111" ca="1" si="52">F48*F$70</f>
        <v>0</v>
      </c>
      <c r="G111" s="484">
        <f t="shared" ca="1" si="52"/>
        <v>0</v>
      </c>
      <c r="H111" s="484">
        <f t="shared" ca="1" si="52"/>
        <v>0</v>
      </c>
      <c r="I111" s="484">
        <f t="shared" ca="1" si="52"/>
        <v>0</v>
      </c>
      <c r="J111" s="484">
        <f t="shared" ca="1" si="52"/>
        <v>0</v>
      </c>
      <c r="K111" s="484">
        <f t="shared" ca="1" si="52"/>
        <v>0</v>
      </c>
      <c r="L111" s="484">
        <f t="shared" ca="1" si="52"/>
        <v>0</v>
      </c>
      <c r="M111" s="484">
        <f t="shared" ca="1" si="52"/>
        <v>6.0010394665994351</v>
      </c>
      <c r="N111" s="484">
        <f t="shared" ca="1" si="52"/>
        <v>0</v>
      </c>
      <c r="O111" s="484">
        <f t="shared" ca="1" si="52"/>
        <v>0</v>
      </c>
      <c r="P111" s="484">
        <f t="shared" ca="1" si="52"/>
        <v>0</v>
      </c>
      <c r="Q111" s="484">
        <f t="shared" ca="1" si="52"/>
        <v>1.1253748946355189</v>
      </c>
      <c r="R111" s="484">
        <f t="shared" ca="1" si="52"/>
        <v>0</v>
      </c>
      <c r="S111" s="484">
        <f t="shared" ca="1" si="52"/>
        <v>0</v>
      </c>
    </row>
    <row r="112" spans="1:41" x14ac:dyDescent="0.35">
      <c r="A112" s="567" t="s">
        <v>1876</v>
      </c>
      <c r="B112" s="571"/>
      <c r="C112" s="602">
        <f t="shared" ca="1" si="9"/>
        <v>0</v>
      </c>
      <c r="D112" s="614">
        <f t="shared" ca="1" si="10"/>
        <v>0</v>
      </c>
      <c r="E112" s="608">
        <f t="shared" ca="1" si="11"/>
        <v>0</v>
      </c>
      <c r="F112" s="484">
        <f t="shared" ref="F112:S112" ca="1" si="53">F49*F$70</f>
        <v>0</v>
      </c>
      <c r="G112" s="484">
        <f t="shared" ca="1" si="53"/>
        <v>0</v>
      </c>
      <c r="H112" s="484">
        <f t="shared" ca="1" si="53"/>
        <v>0</v>
      </c>
      <c r="I112" s="484">
        <f t="shared" ca="1" si="53"/>
        <v>0</v>
      </c>
      <c r="J112" s="484">
        <f t="shared" ca="1" si="53"/>
        <v>0</v>
      </c>
      <c r="K112" s="484">
        <f t="shared" ca="1" si="53"/>
        <v>0</v>
      </c>
      <c r="L112" s="484">
        <f t="shared" ca="1" si="53"/>
        <v>0</v>
      </c>
      <c r="M112" s="484">
        <f t="shared" ca="1" si="53"/>
        <v>0</v>
      </c>
      <c r="N112" s="484">
        <f t="shared" ca="1" si="53"/>
        <v>0</v>
      </c>
      <c r="O112" s="484">
        <f t="shared" ca="1" si="53"/>
        <v>0</v>
      </c>
      <c r="P112" s="484">
        <f t="shared" ca="1" si="53"/>
        <v>0</v>
      </c>
      <c r="Q112" s="484">
        <f t="shared" ca="1" si="53"/>
        <v>0</v>
      </c>
      <c r="R112" s="484">
        <f t="shared" ca="1" si="53"/>
        <v>0</v>
      </c>
      <c r="S112" s="484">
        <f t="shared" ca="1" si="53"/>
        <v>0</v>
      </c>
    </row>
    <row r="113" spans="1:19" x14ac:dyDescent="0.35">
      <c r="A113" s="567" t="s">
        <v>1880</v>
      </c>
      <c r="B113" s="571"/>
      <c r="C113" s="602">
        <f t="shared" ca="1" si="9"/>
        <v>31.260712632173764</v>
      </c>
      <c r="D113" s="614">
        <f t="shared" ca="1" si="10"/>
        <v>5.8035558262686013</v>
      </c>
      <c r="E113" s="608">
        <f t="shared" ca="1" si="11"/>
        <v>25.457156805905164</v>
      </c>
      <c r="F113" s="484">
        <f t="shared" ref="F113:S113" ca="1" si="54">F50*F$70</f>
        <v>0.95048036456181306</v>
      </c>
      <c r="G113" s="484">
        <f t="shared" ca="1" si="54"/>
        <v>0</v>
      </c>
      <c r="H113" s="484">
        <f t="shared" ca="1" si="54"/>
        <v>0.39151320416316182</v>
      </c>
      <c r="I113" s="484">
        <f t="shared" ca="1" si="54"/>
        <v>1.8967953574977949</v>
      </c>
      <c r="J113" s="484">
        <f t="shared" ca="1" si="54"/>
        <v>0.45737567142634172</v>
      </c>
      <c r="K113" s="484">
        <f t="shared" ca="1" si="54"/>
        <v>0.25225993550038595</v>
      </c>
      <c r="L113" s="484">
        <f t="shared" ca="1" si="54"/>
        <v>0.99551057670943599</v>
      </c>
      <c r="M113" s="484">
        <f t="shared" ca="1" si="54"/>
        <v>4.5598944343338683</v>
      </c>
      <c r="N113" s="484">
        <f t="shared" ca="1" si="54"/>
        <v>0.31430079883028716</v>
      </c>
      <c r="O113" s="484">
        <f t="shared" ca="1" si="54"/>
        <v>0.54531991757937948</v>
      </c>
      <c r="P113" s="484">
        <f t="shared" ca="1" si="54"/>
        <v>4.9100876758089473</v>
      </c>
      <c r="Q113" s="484">
        <f t="shared" ca="1" si="54"/>
        <v>6.6293686841097852</v>
      </c>
      <c r="R113" s="484">
        <f t="shared" ca="1" si="54"/>
        <v>6.1281941049941855</v>
      </c>
      <c r="S113" s="484">
        <f t="shared" ca="1" si="54"/>
        <v>3.2296119066583753</v>
      </c>
    </row>
    <row r="114" spans="1:19" x14ac:dyDescent="0.35">
      <c r="A114" s="461"/>
      <c r="B114" s="461"/>
      <c r="C114" s="602"/>
      <c r="D114" s="614"/>
      <c r="E114" s="608"/>
      <c r="F114" s="572"/>
      <c r="G114" s="572"/>
      <c r="H114" s="572"/>
      <c r="I114" s="572"/>
      <c r="J114" s="572"/>
      <c r="K114" s="572"/>
      <c r="L114" s="572"/>
      <c r="M114" s="572"/>
      <c r="N114" s="572"/>
      <c r="O114" s="572"/>
      <c r="P114" s="572"/>
      <c r="Q114" s="572"/>
      <c r="R114" s="572"/>
      <c r="S114" s="572"/>
    </row>
    <row r="115" spans="1:19" ht="15" thickBot="1" x14ac:dyDescent="0.4">
      <c r="A115" s="573" t="s">
        <v>1881</v>
      </c>
      <c r="B115" s="574"/>
      <c r="C115" s="603">
        <f ca="1">SUM(F115:S115)</f>
        <v>282.86439842798865</v>
      </c>
      <c r="D115" s="615">
        <f t="shared" ca="1" si="10"/>
        <v>95.791777008568275</v>
      </c>
      <c r="E115" s="609">
        <f t="shared" ca="1" si="11"/>
        <v>187.07262141942033</v>
      </c>
      <c r="F115" s="575">
        <f t="shared" ref="F115:S115" ca="1" si="55">SUM(F73+F84+F103)</f>
        <v>10.529839748946813</v>
      </c>
      <c r="G115" s="575">
        <f t="shared" ca="1" si="55"/>
        <v>18.354166871841755</v>
      </c>
      <c r="H115" s="575">
        <f t="shared" ca="1" si="55"/>
        <v>9.1199868256986978</v>
      </c>
      <c r="I115" s="575">
        <f t="shared" ca="1" si="55"/>
        <v>15.953087575260916</v>
      </c>
      <c r="J115" s="575">
        <f t="shared" ca="1" si="55"/>
        <v>10.076472740022638</v>
      </c>
      <c r="K115" s="575">
        <f t="shared" ca="1" si="55"/>
        <v>6.9815188847190948</v>
      </c>
      <c r="L115" s="575">
        <f t="shared" ca="1" si="55"/>
        <v>8.7232126737037206</v>
      </c>
      <c r="M115" s="575">
        <f t="shared" ca="1" si="55"/>
        <v>39.280923671768321</v>
      </c>
      <c r="N115" s="575">
        <f t="shared" ca="1" si="55"/>
        <v>10.687082109699551</v>
      </c>
      <c r="O115" s="575">
        <f t="shared" ca="1" si="55"/>
        <v>5.3664095786751087</v>
      </c>
      <c r="P115" s="575">
        <f t="shared" ca="1" si="55"/>
        <v>27.756289857597217</v>
      </c>
      <c r="Q115" s="575">
        <f t="shared" ca="1" si="55"/>
        <v>44.201242768522093</v>
      </c>
      <c r="R115" s="575">
        <f t="shared" ca="1" si="55"/>
        <v>49.807017123985972</v>
      </c>
      <c r="S115" s="575">
        <f t="shared" ca="1" si="55"/>
        <v>26.027147997546745</v>
      </c>
    </row>
    <row r="117" spans="1:19" x14ac:dyDescent="0.35">
      <c r="A117" s="152" t="s">
        <v>2161</v>
      </c>
    </row>
    <row r="118" spans="1:19" x14ac:dyDescent="0.35">
      <c r="A118" s="152" t="s">
        <v>2355</v>
      </c>
    </row>
    <row r="119" spans="1:19" x14ac:dyDescent="0.35">
      <c r="A119" s="152" t="s">
        <v>2356</v>
      </c>
      <c r="C119" s="227"/>
      <c r="D119" s="227"/>
      <c r="E119" s="227"/>
      <c r="F119" s="227"/>
      <c r="G119" s="227"/>
      <c r="H119" s="227"/>
      <c r="I119" s="227"/>
      <c r="J119" s="227"/>
      <c r="K119" s="227"/>
      <c r="L119" s="227"/>
      <c r="M119" s="227"/>
      <c r="N119" s="227"/>
      <c r="O119" s="227"/>
      <c r="P119" s="227"/>
      <c r="Q119" s="227"/>
      <c r="R119" s="227"/>
      <c r="S119" s="227"/>
    </row>
    <row r="120" spans="1:19" x14ac:dyDescent="0.35">
      <c r="C120" s="227"/>
      <c r="D120" s="227"/>
      <c r="E120" s="227"/>
      <c r="F120" s="227"/>
      <c r="G120" s="227"/>
      <c r="H120" s="227"/>
      <c r="I120" s="227"/>
      <c r="J120" s="227"/>
      <c r="K120" s="227"/>
      <c r="L120" s="227"/>
      <c r="M120" s="227"/>
      <c r="N120" s="227"/>
      <c r="O120" s="227"/>
      <c r="P120" s="227"/>
      <c r="Q120" s="227"/>
      <c r="R120" s="227"/>
      <c r="S120" s="227"/>
    </row>
    <row r="121" spans="1:19" hidden="1" x14ac:dyDescent="0.35">
      <c r="C121" s="227"/>
      <c r="D121" s="227"/>
      <c r="E121" s="227"/>
      <c r="F121" s="227"/>
      <c r="G121" s="227"/>
      <c r="H121" s="227"/>
      <c r="I121" s="227"/>
      <c r="J121" s="227"/>
      <c r="K121" s="227"/>
      <c r="L121" s="227"/>
      <c r="M121" s="227"/>
      <c r="N121" s="227"/>
      <c r="O121" s="227"/>
      <c r="P121" s="227"/>
      <c r="Q121" s="227"/>
      <c r="R121" s="227"/>
      <c r="S121" s="227"/>
    </row>
    <row r="122" spans="1:19" hidden="1" x14ac:dyDescent="0.35">
      <c r="C122" s="227">
        <f t="shared" ref="C122:S122" ca="1" si="56">C115-(C103+C72)</f>
        <v>0</v>
      </c>
      <c r="D122" s="227">
        <f t="shared" ca="1" si="56"/>
        <v>0</v>
      </c>
      <c r="E122" s="227">
        <f t="shared" ca="1" si="56"/>
        <v>0</v>
      </c>
      <c r="F122" s="227">
        <f t="shared" ca="1" si="56"/>
        <v>0</v>
      </c>
      <c r="G122" s="227">
        <f t="shared" ca="1" si="56"/>
        <v>0</v>
      </c>
      <c r="H122" s="227">
        <f t="shared" ca="1" si="56"/>
        <v>0</v>
      </c>
      <c r="I122" s="227">
        <f t="shared" ca="1" si="56"/>
        <v>0</v>
      </c>
      <c r="J122" s="227">
        <f t="shared" ca="1" si="56"/>
        <v>0</v>
      </c>
      <c r="K122" s="227">
        <f t="shared" ca="1" si="56"/>
        <v>0</v>
      </c>
      <c r="L122" s="227">
        <f t="shared" ca="1" si="56"/>
        <v>0</v>
      </c>
      <c r="M122" s="227">
        <f t="shared" ca="1" si="56"/>
        <v>0</v>
      </c>
      <c r="N122" s="227">
        <f t="shared" ca="1" si="56"/>
        <v>0</v>
      </c>
      <c r="O122" s="227">
        <f t="shared" ca="1" si="56"/>
        <v>0</v>
      </c>
      <c r="P122" s="227">
        <f t="shared" ca="1" si="56"/>
        <v>0</v>
      </c>
      <c r="Q122" s="227">
        <f t="shared" ca="1" si="56"/>
        <v>0</v>
      </c>
      <c r="R122" s="227">
        <f t="shared" ca="1" si="56"/>
        <v>0</v>
      </c>
      <c r="S122" s="227">
        <f t="shared" ca="1" si="56"/>
        <v>0</v>
      </c>
    </row>
    <row r="123" spans="1:19" hidden="1" x14ac:dyDescent="0.35">
      <c r="A123" s="221" t="s">
        <v>2138</v>
      </c>
      <c r="C123" s="408">
        <f t="shared" ref="C123:S123" ca="1" si="57">SUM(C74:C83)-C73</f>
        <v>0</v>
      </c>
      <c r="D123" s="408">
        <f t="shared" ca="1" si="57"/>
        <v>0</v>
      </c>
      <c r="E123" s="408">
        <f t="shared" ca="1" si="57"/>
        <v>0</v>
      </c>
      <c r="F123" s="408">
        <f t="shared" ca="1" si="57"/>
        <v>0</v>
      </c>
      <c r="G123" s="408">
        <f t="shared" ca="1" si="57"/>
        <v>0</v>
      </c>
      <c r="H123" s="408">
        <f t="shared" ca="1" si="57"/>
        <v>0</v>
      </c>
      <c r="I123" s="408">
        <f t="shared" ca="1" si="57"/>
        <v>0</v>
      </c>
      <c r="J123" s="408">
        <f t="shared" ca="1" si="57"/>
        <v>0</v>
      </c>
      <c r="K123" s="408">
        <f t="shared" ca="1" si="57"/>
        <v>0</v>
      </c>
      <c r="L123" s="408">
        <f t="shared" ca="1" si="57"/>
        <v>0</v>
      </c>
      <c r="M123" s="408">
        <f t="shared" ca="1" si="57"/>
        <v>0</v>
      </c>
      <c r="N123" s="408">
        <f t="shared" ca="1" si="57"/>
        <v>0</v>
      </c>
      <c r="O123" s="408">
        <f t="shared" ca="1" si="57"/>
        <v>0</v>
      </c>
      <c r="P123" s="408">
        <f t="shared" ca="1" si="57"/>
        <v>0</v>
      </c>
      <c r="Q123" s="408">
        <f t="shared" ca="1" si="57"/>
        <v>0</v>
      </c>
      <c r="R123" s="408">
        <f t="shared" ca="1" si="57"/>
        <v>0</v>
      </c>
      <c r="S123" s="408">
        <f t="shared" ca="1" si="57"/>
        <v>0</v>
      </c>
    </row>
    <row r="124" spans="1:19" hidden="1" x14ac:dyDescent="0.35">
      <c r="A124" s="221" t="s">
        <v>2139</v>
      </c>
      <c r="C124" s="408">
        <f t="shared" ref="C124:S124" ca="1" si="58">C84-SUM(C85:C102)</f>
        <v>0</v>
      </c>
      <c r="D124" s="408">
        <f t="shared" ca="1" si="58"/>
        <v>0</v>
      </c>
      <c r="E124" s="408">
        <f t="shared" ca="1" si="58"/>
        <v>0</v>
      </c>
      <c r="F124" s="408">
        <f t="shared" ca="1" si="58"/>
        <v>0</v>
      </c>
      <c r="G124" s="408">
        <f t="shared" ca="1" si="58"/>
        <v>0</v>
      </c>
      <c r="H124" s="408">
        <f t="shared" ca="1" si="58"/>
        <v>0</v>
      </c>
      <c r="I124" s="408">
        <f t="shared" ca="1" si="58"/>
        <v>0</v>
      </c>
      <c r="J124" s="408">
        <f t="shared" ca="1" si="58"/>
        <v>0</v>
      </c>
      <c r="K124" s="408">
        <f t="shared" ca="1" si="58"/>
        <v>0</v>
      </c>
      <c r="L124" s="408">
        <f t="shared" ca="1" si="58"/>
        <v>0</v>
      </c>
      <c r="M124" s="408">
        <f t="shared" ca="1" si="58"/>
        <v>0</v>
      </c>
      <c r="N124" s="408">
        <f t="shared" ca="1" si="58"/>
        <v>0</v>
      </c>
      <c r="O124" s="408">
        <f t="shared" ca="1" si="58"/>
        <v>0</v>
      </c>
      <c r="P124" s="408">
        <f t="shared" ca="1" si="58"/>
        <v>0</v>
      </c>
      <c r="Q124" s="408">
        <f t="shared" ca="1" si="58"/>
        <v>0</v>
      </c>
      <c r="R124" s="408">
        <f t="shared" ca="1" si="58"/>
        <v>0</v>
      </c>
      <c r="S124" s="408">
        <f t="shared" ca="1" si="58"/>
        <v>0</v>
      </c>
    </row>
    <row r="125" spans="1:19" hidden="1" x14ac:dyDescent="0.35">
      <c r="A125" s="221" t="s">
        <v>2140</v>
      </c>
      <c r="C125" s="408">
        <f t="shared" ref="C125:S125" ca="1" si="59">C103-SUM(C104:C113)</f>
        <v>0</v>
      </c>
      <c r="D125" s="408">
        <f t="shared" ca="1" si="59"/>
        <v>0</v>
      </c>
      <c r="E125" s="408">
        <f t="shared" ca="1" si="59"/>
        <v>0</v>
      </c>
      <c r="F125" s="408">
        <f t="shared" ca="1" si="59"/>
        <v>0</v>
      </c>
      <c r="G125" s="408">
        <f t="shared" ca="1" si="59"/>
        <v>0</v>
      </c>
      <c r="H125" s="408">
        <f t="shared" ca="1" si="59"/>
        <v>0</v>
      </c>
      <c r="I125" s="408">
        <f t="shared" ca="1" si="59"/>
        <v>0</v>
      </c>
      <c r="J125" s="408">
        <f t="shared" ca="1" si="59"/>
        <v>0</v>
      </c>
      <c r="K125" s="408">
        <f t="shared" ca="1" si="59"/>
        <v>0</v>
      </c>
      <c r="L125" s="408">
        <f t="shared" ca="1" si="59"/>
        <v>0</v>
      </c>
      <c r="M125" s="408">
        <f t="shared" ca="1" si="59"/>
        <v>0</v>
      </c>
      <c r="N125" s="408">
        <f t="shared" ca="1" si="59"/>
        <v>0</v>
      </c>
      <c r="O125" s="408">
        <f t="shared" ca="1" si="59"/>
        <v>0</v>
      </c>
      <c r="P125" s="408">
        <f t="shared" ca="1" si="59"/>
        <v>0</v>
      </c>
      <c r="Q125" s="408">
        <f t="shared" ca="1" si="59"/>
        <v>0</v>
      </c>
      <c r="R125" s="408">
        <f t="shared" ca="1" si="59"/>
        <v>0</v>
      </c>
      <c r="S125" s="408">
        <f t="shared" ca="1" si="59"/>
        <v>0</v>
      </c>
    </row>
    <row r="126" spans="1:19" hidden="1" x14ac:dyDescent="0.35">
      <c r="A126" s="221" t="s">
        <v>2141</v>
      </c>
      <c r="C126" s="410">
        <f t="shared" ref="C126:S126" ca="1" si="60">C115-(C103+C84+C73)</f>
        <v>0</v>
      </c>
      <c r="D126" s="410">
        <f t="shared" ca="1" si="60"/>
        <v>0</v>
      </c>
      <c r="E126" s="410">
        <f t="shared" ca="1" si="60"/>
        <v>0</v>
      </c>
      <c r="F126" s="410">
        <f t="shared" ca="1" si="60"/>
        <v>0</v>
      </c>
      <c r="G126" s="410">
        <f t="shared" ca="1" si="60"/>
        <v>0</v>
      </c>
      <c r="H126" s="410">
        <f t="shared" ca="1" si="60"/>
        <v>0</v>
      </c>
      <c r="I126" s="410">
        <f t="shared" ca="1" si="60"/>
        <v>0</v>
      </c>
      <c r="J126" s="410">
        <f t="shared" ca="1" si="60"/>
        <v>0</v>
      </c>
      <c r="K126" s="410">
        <f t="shared" ca="1" si="60"/>
        <v>0</v>
      </c>
      <c r="L126" s="410">
        <f t="shared" ca="1" si="60"/>
        <v>0</v>
      </c>
      <c r="M126" s="410">
        <f t="shared" ca="1" si="60"/>
        <v>0</v>
      </c>
      <c r="N126" s="410">
        <f t="shared" ca="1" si="60"/>
        <v>0</v>
      </c>
      <c r="O126" s="410">
        <f t="shared" ca="1" si="60"/>
        <v>0</v>
      </c>
      <c r="P126" s="410">
        <f t="shared" ca="1" si="60"/>
        <v>0</v>
      </c>
      <c r="Q126" s="410">
        <f t="shared" ca="1" si="60"/>
        <v>0</v>
      </c>
      <c r="R126" s="410">
        <f t="shared" ca="1" si="60"/>
        <v>0</v>
      </c>
      <c r="S126" s="410">
        <f t="shared" ca="1" si="60"/>
        <v>0</v>
      </c>
    </row>
    <row r="127" spans="1:19" x14ac:dyDescent="0.35">
      <c r="A127" s="221"/>
      <c r="B127" s="43"/>
      <c r="C127" s="225"/>
      <c r="D127" s="225"/>
      <c r="E127" s="225"/>
      <c r="F127" s="225"/>
      <c r="G127" s="225"/>
      <c r="H127" s="225"/>
      <c r="I127" s="225"/>
      <c r="J127" s="225"/>
    </row>
    <row r="128" spans="1:19" x14ac:dyDescent="0.35">
      <c r="A128" s="221"/>
      <c r="B128" s="43"/>
      <c r="C128" s="225"/>
      <c r="D128" s="225"/>
      <c r="E128" s="225"/>
      <c r="F128" s="225"/>
      <c r="G128" s="225"/>
      <c r="H128" s="225"/>
      <c r="I128" s="225"/>
      <c r="J128" s="225"/>
    </row>
    <row r="129" spans="1:10" x14ac:dyDescent="0.35">
      <c r="A129" s="221"/>
      <c r="B129" s="43"/>
      <c r="C129" s="225"/>
      <c r="D129" s="225"/>
      <c r="E129" s="225"/>
      <c r="F129" s="225"/>
      <c r="G129" s="225"/>
      <c r="H129" s="225"/>
      <c r="I129" s="225"/>
      <c r="J129" s="225"/>
    </row>
    <row r="130" spans="1:10" x14ac:dyDescent="0.35">
      <c r="A130" s="43"/>
      <c r="B130" s="43"/>
      <c r="C130" s="225"/>
      <c r="D130" s="225"/>
      <c r="E130" s="225"/>
      <c r="F130" s="225"/>
      <c r="G130" s="225"/>
      <c r="H130" s="225"/>
      <c r="I130" s="225"/>
      <c r="J130" s="225"/>
    </row>
  </sheetData>
  <phoneticPr fontId="21" type="noConversion"/>
  <dataValidations count="1">
    <dataValidation type="list" allowBlank="1" showInputMessage="1" showErrorMessage="1" sqref="A11:A12 A74:A75" xr:uid="{F3975DE5-C7B6-4505-960F-B3BA08F76252}">
      <formula1>$A$451:$A$462</formula1>
    </dataValidation>
  </dataValidations>
  <pageMargins left="0.7" right="0.7" top="0.75" bottom="0.75" header="0.3" footer="0.3"/>
  <pageSetup paperSize="9" scale="35"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FAE0B-6D9B-4364-A781-78EA911754BC}">
  <sheetPr>
    <tabColor theme="8" tint="0.39997558519241921"/>
    <pageSetUpPr fitToPage="1"/>
  </sheetPr>
  <dimension ref="A1:AO131"/>
  <sheetViews>
    <sheetView view="pageBreakPreview" zoomScale="60" zoomScaleNormal="100" workbookViewId="0">
      <selection activeCell="A53" sqref="A53:G53"/>
    </sheetView>
  </sheetViews>
  <sheetFormatPr defaultColWidth="9.1796875" defaultRowHeight="14.5" x14ac:dyDescent="0.35"/>
  <cols>
    <col min="1" max="1" width="51.81640625" customWidth="1"/>
    <col min="3" max="3" width="13" customWidth="1"/>
    <col min="4" max="4" width="14.81640625" customWidth="1"/>
    <col min="5" max="5" width="15.453125" customWidth="1"/>
    <col min="6" max="6" width="11.26953125" customWidth="1"/>
    <col min="7" max="10" width="11.54296875" bestFit="1" customWidth="1"/>
    <col min="11" max="12" width="9.26953125" bestFit="1" customWidth="1"/>
    <col min="13" max="13" width="9.453125" bestFit="1" customWidth="1"/>
    <col min="14" max="17" width="9.26953125" bestFit="1" customWidth="1"/>
    <col min="18" max="18" width="9.453125" bestFit="1" customWidth="1"/>
    <col min="19" max="19" width="9.26953125" bestFit="1" customWidth="1"/>
  </cols>
  <sheetData>
    <row r="1" spans="1:41" x14ac:dyDescent="0.35">
      <c r="A1" s="148" t="str">
        <f>'A10'!A1</f>
        <v>Milton Keynes -  Retail and Leisure Needs Assessment</v>
      </c>
      <c r="B1" s="149"/>
      <c r="C1" s="149"/>
      <c r="D1" s="149"/>
      <c r="E1" s="149"/>
      <c r="F1" s="149"/>
      <c r="G1" s="149"/>
      <c r="H1" s="149"/>
      <c r="I1" s="149"/>
      <c r="J1" s="149"/>
    </row>
    <row r="2" spans="1:41" s="149" customFormat="1" ht="13" x14ac:dyDescent="0.3">
      <c r="A2" s="150" t="str">
        <f>[5]A9!A2</f>
        <v>Nexus Planning</v>
      </c>
      <c r="B2" s="150"/>
    </row>
    <row r="3" spans="1:41" s="149" customFormat="1" ht="13" x14ac:dyDescent="0.3">
      <c r="A3" s="150"/>
      <c r="B3" s="150"/>
    </row>
    <row r="4" spans="1:41" s="149" customFormat="1" ht="13" x14ac:dyDescent="0.3">
      <c r="A4" s="211" t="s">
        <v>2221</v>
      </c>
    </row>
    <row r="5" spans="1:41" s="149" customFormat="1" ht="13" x14ac:dyDescent="0.3">
      <c r="A5" s="211" t="s">
        <v>2222</v>
      </c>
    </row>
    <row r="6" spans="1:41" s="149" customFormat="1" ht="13" x14ac:dyDescent="0.3">
      <c r="A6" s="211" t="s">
        <v>2214</v>
      </c>
      <c r="B6" s="211"/>
    </row>
    <row r="7" spans="1:41" ht="15" thickBot="1" x14ac:dyDescent="0.4"/>
    <row r="8" spans="1:41" ht="68.25" customHeight="1" x14ac:dyDescent="0.35">
      <c r="A8" s="439"/>
      <c r="B8" s="439"/>
      <c r="C8" s="579" t="s">
        <v>0</v>
      </c>
      <c r="D8" s="566" t="s">
        <v>2238</v>
      </c>
      <c r="E8" s="273" t="s">
        <v>2239</v>
      </c>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41" s="212" customFormat="1" x14ac:dyDescent="0.35">
      <c r="A9" s="440" t="s">
        <v>2240</v>
      </c>
      <c r="B9" s="440"/>
      <c r="C9" s="580">
        <f t="shared" ref="C9:E27" ca="1" si="0">C72/C$115</f>
        <v>0.46232809475650699</v>
      </c>
      <c r="D9" s="593">
        <f t="shared" ca="1" si="0"/>
        <v>0.88226508329608444</v>
      </c>
      <c r="E9" s="587">
        <f t="shared" ca="1" si="0"/>
        <v>0.254036281325564</v>
      </c>
      <c r="F9" s="498">
        <f ca="1">DIY!F456</f>
        <v>0.90975000000000006</v>
      </c>
      <c r="G9" s="498">
        <f ca="1">DIY!G456</f>
        <v>0.94867999999999997</v>
      </c>
      <c r="H9" s="498">
        <f ca="1">DIY!H456</f>
        <v>0.95321999999999996</v>
      </c>
      <c r="I9" s="498">
        <f ca="1">DIY!I456</f>
        <v>0.70498999999999978</v>
      </c>
      <c r="J9" s="498">
        <f ca="1">DIY!J456</f>
        <v>0.95906000000000002</v>
      </c>
      <c r="K9" s="498">
        <f ca="1">DIY!K456</f>
        <v>0.92616000000000009</v>
      </c>
      <c r="L9" s="498">
        <f ca="1">DIY!L456</f>
        <v>0.89731000000000016</v>
      </c>
      <c r="M9" s="498">
        <f ca="1">DIY!M456</f>
        <v>0.38471</v>
      </c>
      <c r="N9" s="498">
        <f ca="1">DIY!N456</f>
        <v>0.87666999999999995</v>
      </c>
      <c r="O9" s="498">
        <f ca="1">DIY!O456</f>
        <v>0.7674700000000001</v>
      </c>
      <c r="P9" s="498">
        <f ca="1">DIY!P456</f>
        <v>0.17786999999999997</v>
      </c>
      <c r="Q9" s="498">
        <f ca="1">DIY!Q456</f>
        <v>0.37717000000000001</v>
      </c>
      <c r="R9" s="498">
        <f ca="1">DIY!R456</f>
        <v>0.15031999999999998</v>
      </c>
      <c r="S9" s="498">
        <f ca="1">DIY!S456</f>
        <v>0.12629000000000001</v>
      </c>
      <c r="T9" s="3"/>
      <c r="U9" s="3"/>
      <c r="V9" s="3"/>
      <c r="W9" s="3"/>
      <c r="X9" s="3"/>
      <c r="Y9" s="3"/>
      <c r="Z9" s="3"/>
      <c r="AA9" s="3"/>
      <c r="AB9" s="3"/>
      <c r="AC9" s="3"/>
      <c r="AD9" s="3"/>
      <c r="AE9" s="3"/>
      <c r="AF9" s="3"/>
      <c r="AG9" s="3"/>
      <c r="AH9" s="3"/>
      <c r="AI9" s="3"/>
      <c r="AJ9" s="3"/>
      <c r="AK9" s="3"/>
      <c r="AL9" s="3"/>
      <c r="AM9" s="3"/>
      <c r="AN9" s="3"/>
      <c r="AO9" s="3"/>
    </row>
    <row r="10" spans="1:41" s="619" customFormat="1" x14ac:dyDescent="0.35">
      <c r="A10" s="618" t="s">
        <v>1815</v>
      </c>
      <c r="B10" s="618"/>
      <c r="C10" s="620">
        <f t="shared" ca="1" si="0"/>
        <v>9.692778484659452E-2</v>
      </c>
      <c r="D10" s="624">
        <f t="shared" ca="1" si="0"/>
        <v>0.16328001964641889</v>
      </c>
      <c r="E10" s="622">
        <f t="shared" ca="1" si="0"/>
        <v>6.40165917656626E-2</v>
      </c>
      <c r="F10" s="617">
        <f ca="1">DIY!F457</f>
        <v>0.25817000000000001</v>
      </c>
      <c r="G10" s="617">
        <f ca="1">DIY!G457</f>
        <v>0.16888</v>
      </c>
      <c r="H10" s="617">
        <f ca="1">DIY!H457</f>
        <v>0.11934999999999998</v>
      </c>
      <c r="I10" s="617">
        <f ca="1">DIY!I457</f>
        <v>0.11161</v>
      </c>
      <c r="J10" s="617">
        <f ca="1">DIY!J457</f>
        <v>2.3009999999999999E-2</v>
      </c>
      <c r="K10" s="617">
        <f ca="1">DIY!K457</f>
        <v>7.9969999999999999E-2</v>
      </c>
      <c r="L10" s="617">
        <f ca="1">DIY!L457</f>
        <v>0.18748000000000001</v>
      </c>
      <c r="M10" s="617">
        <f ca="1">DIY!M457</f>
        <v>0.15092</v>
      </c>
      <c r="N10" s="617">
        <f ca="1">DIY!N457</f>
        <v>0.20623000000000002</v>
      </c>
      <c r="O10" s="617">
        <f ca="1">DIY!O457</f>
        <v>0.42739000000000005</v>
      </c>
      <c r="P10" s="617">
        <f ca="1">DIY!P457</f>
        <v>5.1379999999999995E-2</v>
      </c>
      <c r="Q10" s="617">
        <f ca="1">DIY!Q457</f>
        <v>5.6149999999999999E-2</v>
      </c>
      <c r="R10" s="617">
        <f ca="1">DIY!R457</f>
        <v>3.124E-2</v>
      </c>
      <c r="S10" s="617">
        <f ca="1">DIY!S457</f>
        <v>2.2339999999999999E-2</v>
      </c>
      <c r="T10" s="565"/>
      <c r="U10" s="565"/>
      <c r="V10" s="565"/>
      <c r="W10" s="565"/>
      <c r="X10" s="565"/>
      <c r="Y10" s="565"/>
      <c r="Z10" s="565"/>
      <c r="AA10" s="565"/>
      <c r="AB10" s="565"/>
      <c r="AC10" s="565"/>
      <c r="AD10" s="565"/>
      <c r="AE10" s="565"/>
      <c r="AF10" s="565"/>
      <c r="AG10" s="565"/>
      <c r="AH10" s="565"/>
      <c r="AI10" s="565"/>
      <c r="AJ10" s="565"/>
      <c r="AK10" s="565"/>
      <c r="AL10" s="565"/>
      <c r="AM10" s="565"/>
      <c r="AN10" s="565"/>
      <c r="AO10" s="565"/>
    </row>
    <row r="11" spans="1:41" s="214" customFormat="1" x14ac:dyDescent="0.35">
      <c r="A11" s="446" t="s">
        <v>1816</v>
      </c>
      <c r="B11" s="453"/>
      <c r="C11" s="582">
        <f t="shared" ca="1" si="0"/>
        <v>3.0702566890150471E-2</v>
      </c>
      <c r="D11" s="595">
        <f t="shared" ca="1" si="0"/>
        <v>4.1737790869502966E-2</v>
      </c>
      <c r="E11" s="589">
        <f t="shared" ca="1" si="0"/>
        <v>2.5229015197860499E-2</v>
      </c>
      <c r="F11" s="469">
        <f ca="1">DIY!F458</f>
        <v>4.1860000000000001E-2</v>
      </c>
      <c r="G11" s="469">
        <f ca="1">DIY!G458</f>
        <v>5.0500000000000003E-2</v>
      </c>
      <c r="H11" s="469">
        <f ca="1">DIY!H458</f>
        <v>7.9479999999999995E-2</v>
      </c>
      <c r="I11" s="469">
        <f ca="1">DIY!I458</f>
        <v>3.7150000000000002E-2</v>
      </c>
      <c r="J11" s="469">
        <f ca="1">DIY!J458</f>
        <v>0</v>
      </c>
      <c r="K11" s="469">
        <f ca="1">DIY!K458</f>
        <v>6.0229999999999999E-2</v>
      </c>
      <c r="L11" s="469">
        <f ca="1">DIY!L458</f>
        <v>3.671E-2</v>
      </c>
      <c r="M11" s="469">
        <f ca="1">DIY!M458</f>
        <v>9.801E-2</v>
      </c>
      <c r="N11" s="469">
        <f ca="1">DIY!N458</f>
        <v>3.4619999999999998E-2</v>
      </c>
      <c r="O11" s="469">
        <f ca="1">DIY!O458</f>
        <v>4.1439999999999998E-2</v>
      </c>
      <c r="P11" s="469">
        <f ca="1">DIY!P458</f>
        <v>2.1479999999999999E-2</v>
      </c>
      <c r="Q11" s="469">
        <f ca="1">DIY!Q458</f>
        <v>6.0299999999999998E-3</v>
      </c>
      <c r="R11" s="469">
        <f ca="1">DIY!R458</f>
        <v>0</v>
      </c>
      <c r="S11" s="469">
        <f ca="1">DIY!S458</f>
        <v>0</v>
      </c>
      <c r="T11"/>
      <c r="U11"/>
      <c r="V11"/>
      <c r="W11"/>
      <c r="X11"/>
      <c r="Y11"/>
      <c r="Z11"/>
      <c r="AA11"/>
      <c r="AB11"/>
      <c r="AC11"/>
      <c r="AD11"/>
      <c r="AE11"/>
      <c r="AF11"/>
      <c r="AG11"/>
      <c r="AH11"/>
      <c r="AI11"/>
      <c r="AJ11"/>
      <c r="AK11"/>
      <c r="AL11"/>
      <c r="AM11"/>
      <c r="AN11"/>
      <c r="AO11"/>
    </row>
    <row r="12" spans="1:41" s="214" customFormat="1" x14ac:dyDescent="0.35">
      <c r="A12" s="446" t="s">
        <v>1821</v>
      </c>
      <c r="B12" s="453"/>
      <c r="C12" s="582">
        <f t="shared" ca="1" si="0"/>
        <v>1.0325270224737417E-2</v>
      </c>
      <c r="D12" s="595">
        <f t="shared" ca="1" si="0"/>
        <v>2.8254451817024146E-2</v>
      </c>
      <c r="E12" s="589">
        <f t="shared" ca="1" si="0"/>
        <v>1.4322652046804096E-3</v>
      </c>
      <c r="F12" s="469">
        <f ca="1">DIY!F459</f>
        <v>0.20225000000000001</v>
      </c>
      <c r="G12" s="469">
        <f ca="1">DIY!G459</f>
        <v>2.5250000000000002E-2</v>
      </c>
      <c r="H12" s="469">
        <f ca="1">DIY!H459</f>
        <v>0</v>
      </c>
      <c r="I12" s="469">
        <f ca="1">DIY!I459</f>
        <v>0</v>
      </c>
      <c r="J12" s="469">
        <f ca="1">DIY!J459</f>
        <v>0</v>
      </c>
      <c r="K12" s="469">
        <f ca="1">DIY!K459</f>
        <v>9.8700000000000003E-3</v>
      </c>
      <c r="L12" s="469">
        <f ca="1">DIY!L459</f>
        <v>0</v>
      </c>
      <c r="M12" s="469">
        <f ca="1">DIY!M459</f>
        <v>0</v>
      </c>
      <c r="N12" s="469">
        <f ca="1">DIY!N459</f>
        <v>0</v>
      </c>
      <c r="O12" s="469">
        <f ca="1">DIY!O459</f>
        <v>0</v>
      </c>
      <c r="P12" s="469">
        <f ca="1">DIY!P459</f>
        <v>0</v>
      </c>
      <c r="Q12" s="469">
        <f ca="1">DIY!Q459</f>
        <v>6.0299999999999998E-3</v>
      </c>
      <c r="R12" s="469">
        <f ca="1">DIY!R459</f>
        <v>0</v>
      </c>
      <c r="S12" s="469">
        <f ca="1">DIY!S459</f>
        <v>0</v>
      </c>
      <c r="T12"/>
      <c r="U12"/>
      <c r="V12"/>
      <c r="W12"/>
      <c r="X12"/>
      <c r="Y12"/>
      <c r="Z12"/>
      <c r="AA12"/>
      <c r="AB12"/>
      <c r="AC12"/>
      <c r="AD12"/>
      <c r="AE12"/>
      <c r="AF12"/>
      <c r="AG12"/>
      <c r="AH12"/>
      <c r="AI12"/>
      <c r="AJ12"/>
      <c r="AK12"/>
      <c r="AL12"/>
      <c r="AM12"/>
      <c r="AN12"/>
      <c r="AO12"/>
    </row>
    <row r="13" spans="1:41" s="214" customFormat="1" x14ac:dyDescent="0.35">
      <c r="A13" s="446" t="s">
        <v>1824</v>
      </c>
      <c r="B13" s="453"/>
      <c r="C13" s="582">
        <f t="shared" ca="1" si="0"/>
        <v>1.2802036597113681E-2</v>
      </c>
      <c r="D13" s="595">
        <f t="shared" ca="1" si="0"/>
        <v>2.3269204297459829E-2</v>
      </c>
      <c r="E13" s="589">
        <f t="shared" ca="1" si="0"/>
        <v>7.6102449681526244E-3</v>
      </c>
      <c r="F13" s="469">
        <f ca="1">DIY!F460</f>
        <v>0</v>
      </c>
      <c r="G13" s="469">
        <f ca="1">DIY!G460</f>
        <v>0</v>
      </c>
      <c r="H13" s="469">
        <f ca="1">DIY!H460</f>
        <v>7.1700000000000002E-3</v>
      </c>
      <c r="I13" s="469">
        <f ca="1">DIY!I460</f>
        <v>5.9859999999999997E-2</v>
      </c>
      <c r="J13" s="469">
        <f ca="1">DIY!J460</f>
        <v>7.6699999999999997E-3</v>
      </c>
      <c r="K13" s="469">
        <f ca="1">DIY!K460</f>
        <v>0</v>
      </c>
      <c r="L13" s="469">
        <f ca="1">DIY!L460</f>
        <v>3.0970000000000001E-2</v>
      </c>
      <c r="M13" s="469">
        <f ca="1">DIY!M460</f>
        <v>0</v>
      </c>
      <c r="N13" s="469">
        <f ca="1">DIY!N460</f>
        <v>8.0790000000000001E-2</v>
      </c>
      <c r="O13" s="469">
        <f ca="1">DIY!O460</f>
        <v>0</v>
      </c>
      <c r="P13" s="469">
        <f ca="1">DIY!P460</f>
        <v>0</v>
      </c>
      <c r="Q13" s="469">
        <f ca="1">DIY!Q460</f>
        <v>3.2039999999999999E-2</v>
      </c>
      <c r="R13" s="469">
        <f ca="1">DIY!R460</f>
        <v>0</v>
      </c>
      <c r="S13" s="469">
        <f ca="1">DIY!S460</f>
        <v>0</v>
      </c>
      <c r="T13"/>
      <c r="U13"/>
      <c r="V13"/>
      <c r="W13"/>
      <c r="X13"/>
      <c r="Y13"/>
      <c r="Z13"/>
      <c r="AA13"/>
      <c r="AB13"/>
      <c r="AC13"/>
      <c r="AD13"/>
      <c r="AE13"/>
      <c r="AF13"/>
      <c r="AG13"/>
      <c r="AH13"/>
      <c r="AI13"/>
      <c r="AJ13"/>
      <c r="AK13"/>
      <c r="AL13"/>
      <c r="AM13"/>
      <c r="AN13"/>
      <c r="AO13"/>
    </row>
    <row r="14" spans="1:41" s="214" customFormat="1" x14ac:dyDescent="0.35">
      <c r="A14" s="446" t="s">
        <v>1828</v>
      </c>
      <c r="B14" s="453"/>
      <c r="C14" s="582">
        <f t="shared" ca="1" si="0"/>
        <v>1.067001981023662E-2</v>
      </c>
      <c r="D14" s="595">
        <f t="shared" ca="1" si="0"/>
        <v>1.6841991238505293E-2</v>
      </c>
      <c r="E14" s="589">
        <f t="shared" ca="1" si="0"/>
        <v>7.6086769032712095E-3</v>
      </c>
      <c r="F14" s="469">
        <f ca="1">DIY!F461</f>
        <v>7.0299999999999998E-3</v>
      </c>
      <c r="G14" s="469">
        <f ca="1">DIY!G461</f>
        <v>7.8960000000000002E-2</v>
      </c>
      <c r="H14" s="469">
        <f ca="1">DIY!H461</f>
        <v>7.1700000000000002E-3</v>
      </c>
      <c r="I14" s="469">
        <f ca="1">DIY!I461</f>
        <v>0</v>
      </c>
      <c r="J14" s="469">
        <f ca="1">DIY!J461</f>
        <v>0</v>
      </c>
      <c r="K14" s="469">
        <f ca="1">DIY!K461</f>
        <v>0</v>
      </c>
      <c r="L14" s="469">
        <f ca="1">DIY!L461</f>
        <v>5.77E-3</v>
      </c>
      <c r="M14" s="469">
        <f ca="1">DIY!M461</f>
        <v>2.862E-2</v>
      </c>
      <c r="N14" s="469">
        <f ca="1">DIY!N461</f>
        <v>0</v>
      </c>
      <c r="O14" s="469">
        <f ca="1">DIY!O461</f>
        <v>0</v>
      </c>
      <c r="P14" s="469">
        <f ca="1">DIY!P461</f>
        <v>0</v>
      </c>
      <c r="Q14" s="469">
        <f ca="1">DIY!Q461</f>
        <v>0</v>
      </c>
      <c r="R14" s="469">
        <f ca="1">DIY!R461</f>
        <v>6.3099999999999996E-3</v>
      </c>
      <c r="S14" s="469">
        <f ca="1">DIY!S461</f>
        <v>0</v>
      </c>
      <c r="T14"/>
      <c r="U14"/>
      <c r="V14"/>
      <c r="W14"/>
      <c r="X14"/>
      <c r="Y14"/>
      <c r="Z14"/>
      <c r="AA14"/>
      <c r="AB14"/>
      <c r="AC14"/>
      <c r="AD14"/>
      <c r="AE14"/>
      <c r="AF14"/>
      <c r="AG14"/>
      <c r="AH14"/>
      <c r="AI14"/>
      <c r="AJ14"/>
      <c r="AK14"/>
      <c r="AL14"/>
      <c r="AM14"/>
      <c r="AN14"/>
      <c r="AO14"/>
    </row>
    <row r="15" spans="1:41" s="214" customFormat="1" x14ac:dyDescent="0.35">
      <c r="A15" s="446" t="s">
        <v>1831</v>
      </c>
      <c r="B15" s="453"/>
      <c r="C15" s="582">
        <f t="shared" ca="1" si="0"/>
        <v>3.5146949736151369E-3</v>
      </c>
      <c r="D15" s="595">
        <f t="shared" ca="1" si="0"/>
        <v>1.0600669206320476E-2</v>
      </c>
      <c r="E15" s="589">
        <f t="shared" ca="1" si="0"/>
        <v>0</v>
      </c>
      <c r="F15" s="469">
        <f ca="1">DIY!F462</f>
        <v>0</v>
      </c>
      <c r="G15" s="469">
        <f ca="1">DIY!G462</f>
        <v>0</v>
      </c>
      <c r="H15" s="469">
        <f ca="1">DIY!H462</f>
        <v>0</v>
      </c>
      <c r="I15" s="469">
        <f ca="1">DIY!I462</f>
        <v>1.46E-2</v>
      </c>
      <c r="J15" s="469">
        <f ca="1">DIY!J462</f>
        <v>0</v>
      </c>
      <c r="K15" s="469">
        <f ca="1">DIY!K462</f>
        <v>0</v>
      </c>
      <c r="L15" s="469">
        <f ca="1">DIY!L462</f>
        <v>4.0989999999999999E-2</v>
      </c>
      <c r="M15" s="469">
        <f ca="1">DIY!M462</f>
        <v>0</v>
      </c>
      <c r="N15" s="469">
        <f ca="1">DIY!N462</f>
        <v>3.7650000000000003E-2</v>
      </c>
      <c r="O15" s="469">
        <f ca="1">DIY!O462</f>
        <v>0</v>
      </c>
      <c r="P15" s="469">
        <f ca="1">DIY!P462</f>
        <v>0</v>
      </c>
      <c r="Q15" s="469">
        <f ca="1">DIY!Q462</f>
        <v>0</v>
      </c>
      <c r="R15" s="469">
        <f ca="1">DIY!R462</f>
        <v>0</v>
      </c>
      <c r="S15" s="469">
        <f ca="1">DIY!S462</f>
        <v>0</v>
      </c>
      <c r="T15"/>
      <c r="U15"/>
      <c r="V15"/>
      <c r="W15"/>
      <c r="X15"/>
      <c r="Y15"/>
      <c r="Z15"/>
      <c r="AA15"/>
      <c r="AB15"/>
      <c r="AC15"/>
      <c r="AD15"/>
      <c r="AE15"/>
      <c r="AF15"/>
      <c r="AG15"/>
      <c r="AH15"/>
      <c r="AI15"/>
      <c r="AJ15"/>
      <c r="AK15"/>
      <c r="AL15"/>
      <c r="AM15"/>
      <c r="AN15"/>
      <c r="AO15"/>
    </row>
    <row r="16" spans="1:41" x14ac:dyDescent="0.35">
      <c r="A16" s="446" t="s">
        <v>1834</v>
      </c>
      <c r="B16" s="453"/>
      <c r="C16" s="582">
        <f t="shared" ca="1" si="0"/>
        <v>1.2435973989276727E-3</v>
      </c>
      <c r="D16" s="595">
        <f t="shared" ca="1" si="0"/>
        <v>3.7508132998275859E-3</v>
      </c>
      <c r="E16" s="589">
        <f t="shared" ca="1" si="0"/>
        <v>0</v>
      </c>
      <c r="F16" s="469">
        <f ca="1">DIY!F463</f>
        <v>0</v>
      </c>
      <c r="G16" s="469">
        <f ca="1">DIY!G463</f>
        <v>0</v>
      </c>
      <c r="H16" s="469">
        <f ca="1">DIY!H463</f>
        <v>0</v>
      </c>
      <c r="I16" s="469">
        <f ca="1">DIY!I463</f>
        <v>0</v>
      </c>
      <c r="J16" s="469">
        <f ca="1">DIY!J463</f>
        <v>0</v>
      </c>
      <c r="K16" s="469">
        <f ca="1">DIY!K463</f>
        <v>0</v>
      </c>
      <c r="L16" s="469">
        <f ca="1">DIY!L463</f>
        <v>0</v>
      </c>
      <c r="M16" s="469">
        <f ca="1">DIY!M463</f>
        <v>0</v>
      </c>
      <c r="N16" s="469">
        <f ca="1">DIY!N463</f>
        <v>2.2790000000000001E-2</v>
      </c>
      <c r="O16" s="469">
        <f ca="1">DIY!O463</f>
        <v>1.9949999999999999E-2</v>
      </c>
      <c r="P16" s="469">
        <f ca="1">DIY!P463</f>
        <v>0</v>
      </c>
      <c r="Q16" s="469">
        <f ca="1">DIY!Q463</f>
        <v>0</v>
      </c>
      <c r="R16" s="469">
        <f ca="1">DIY!R463</f>
        <v>0</v>
      </c>
      <c r="S16" s="469">
        <f ca="1">DIY!S463</f>
        <v>0</v>
      </c>
    </row>
    <row r="17" spans="1:41" x14ac:dyDescent="0.35">
      <c r="A17" s="453" t="s">
        <v>1837</v>
      </c>
      <c r="B17" s="453"/>
      <c r="C17" s="582">
        <f t="shared" ca="1" si="0"/>
        <v>6.3232216408876463E-3</v>
      </c>
      <c r="D17" s="595">
        <f t="shared" ca="1" si="0"/>
        <v>1.9071464646717537E-2</v>
      </c>
      <c r="E17" s="589">
        <f t="shared" ca="1" si="0"/>
        <v>0</v>
      </c>
      <c r="F17" s="469">
        <f ca="1">DIY!F464</f>
        <v>0</v>
      </c>
      <c r="G17" s="469">
        <f ca="1">DIY!G464</f>
        <v>0</v>
      </c>
      <c r="H17" s="469">
        <f ca="1">DIY!H464</f>
        <v>0</v>
      </c>
      <c r="I17" s="469">
        <f ca="1">DIY!I464</f>
        <v>0</v>
      </c>
      <c r="J17" s="469">
        <f ca="1">DIY!J464</f>
        <v>0</v>
      </c>
      <c r="K17" s="469">
        <f ca="1">DIY!K464</f>
        <v>0</v>
      </c>
      <c r="L17" s="469">
        <f ca="1">DIY!L464</f>
        <v>0</v>
      </c>
      <c r="M17" s="469">
        <f ca="1">DIY!M464</f>
        <v>0</v>
      </c>
      <c r="N17" s="469">
        <f ca="1">DIY!N464</f>
        <v>0</v>
      </c>
      <c r="O17" s="469">
        <f ca="1">DIY!O464</f>
        <v>0.34605000000000002</v>
      </c>
      <c r="P17" s="469">
        <f ca="1">DIY!P464</f>
        <v>0</v>
      </c>
      <c r="Q17" s="469">
        <f ca="1">DIY!Q464</f>
        <v>0</v>
      </c>
      <c r="R17" s="469">
        <f ca="1">DIY!R464</f>
        <v>0</v>
      </c>
      <c r="S17" s="469">
        <f ca="1">DIY!S464</f>
        <v>0</v>
      </c>
    </row>
    <row r="18" spans="1:41" x14ac:dyDescent="0.35">
      <c r="A18" s="446" t="s">
        <v>1840</v>
      </c>
      <c r="B18" s="453"/>
      <c r="C18" s="582">
        <f t="shared" ca="1" si="0"/>
        <v>8.3314809354699364E-3</v>
      </c>
      <c r="D18" s="595">
        <f t="shared" ca="1" si="0"/>
        <v>4.1793095316434367E-3</v>
      </c>
      <c r="E18" s="589">
        <f t="shared" ca="1" si="0"/>
        <v>1.0390988278195037E-2</v>
      </c>
      <c r="F18" s="469">
        <f ca="1">DIY!F465</f>
        <v>7.0299999999999998E-3</v>
      </c>
      <c r="G18" s="469">
        <f ca="1">DIY!G465</f>
        <v>0</v>
      </c>
      <c r="H18" s="469">
        <f ca="1">DIY!H465</f>
        <v>0</v>
      </c>
      <c r="I18" s="469">
        <f ca="1">DIY!I465</f>
        <v>0</v>
      </c>
      <c r="J18" s="469">
        <f ca="1">DIY!J465</f>
        <v>0</v>
      </c>
      <c r="K18" s="469">
        <f ca="1">DIY!K465</f>
        <v>0</v>
      </c>
      <c r="L18" s="469">
        <f ca="1">DIY!L465</f>
        <v>2.6249999999999999E-2</v>
      </c>
      <c r="M18" s="469">
        <f ca="1">DIY!M465</f>
        <v>1.8960000000000001E-2</v>
      </c>
      <c r="N18" s="469">
        <f ca="1">DIY!N465</f>
        <v>7.5900000000000004E-3</v>
      </c>
      <c r="O18" s="469">
        <f ca="1">DIY!O465</f>
        <v>0</v>
      </c>
      <c r="P18" s="469">
        <f ca="1">DIY!P465</f>
        <v>0</v>
      </c>
      <c r="Q18" s="469">
        <f ca="1">DIY!Q465</f>
        <v>0</v>
      </c>
      <c r="R18" s="469">
        <f ca="1">DIY!R465</f>
        <v>2.4930000000000001E-2</v>
      </c>
      <c r="S18" s="469">
        <f ca="1">DIY!S465</f>
        <v>0</v>
      </c>
    </row>
    <row r="19" spans="1:41" x14ac:dyDescent="0.35">
      <c r="A19" s="446" t="s">
        <v>1843</v>
      </c>
      <c r="B19" s="453"/>
      <c r="C19" s="582">
        <f t="shared" ca="1" si="0"/>
        <v>6.719650495385021E-3</v>
      </c>
      <c r="D19" s="595">
        <f t="shared" ca="1" si="0"/>
        <v>5.2004111488981259E-3</v>
      </c>
      <c r="E19" s="589">
        <f t="shared" ca="1" si="0"/>
        <v>7.473204307388826E-3</v>
      </c>
      <c r="F19" s="469">
        <f ca="1">DIY!F466</f>
        <v>0</v>
      </c>
      <c r="G19" s="469">
        <f ca="1">DIY!G466</f>
        <v>1.417E-2</v>
      </c>
      <c r="H19" s="469">
        <f ca="1">DIY!H466</f>
        <v>0</v>
      </c>
      <c r="I19" s="469">
        <f ca="1">DIY!I466</f>
        <v>0</v>
      </c>
      <c r="J19" s="469">
        <f ca="1">DIY!J466</f>
        <v>0</v>
      </c>
      <c r="K19" s="469">
        <f ca="1">DIY!K466</f>
        <v>0</v>
      </c>
      <c r="L19" s="469">
        <f ca="1">DIY!L466</f>
        <v>5.77E-3</v>
      </c>
      <c r="M19" s="469">
        <f ca="1">DIY!M466</f>
        <v>0</v>
      </c>
      <c r="N19" s="469">
        <f ca="1">DIY!N466</f>
        <v>7.5900000000000004E-3</v>
      </c>
      <c r="O19" s="469">
        <f ca="1">DIY!O466</f>
        <v>1.9949999999999999E-2</v>
      </c>
      <c r="P19" s="469">
        <f ca="1">DIY!P466</f>
        <v>2.9899999999999999E-2</v>
      </c>
      <c r="Q19" s="469">
        <f ca="1">DIY!Q466</f>
        <v>1.205E-2</v>
      </c>
      <c r="R19" s="469">
        <f ca="1">DIY!R466</f>
        <v>0</v>
      </c>
      <c r="S19" s="469">
        <f ca="1">DIY!S466</f>
        <v>0</v>
      </c>
    </row>
    <row r="20" spans="1:41" x14ac:dyDescent="0.35">
      <c r="A20" s="453" t="s">
        <v>1845</v>
      </c>
      <c r="B20" s="453"/>
      <c r="C20" s="582">
        <f t="shared" ca="1" si="0"/>
        <v>6.2952458800709394E-3</v>
      </c>
      <c r="D20" s="595">
        <f t="shared" ca="1" si="0"/>
        <v>1.0373913590519493E-2</v>
      </c>
      <c r="E20" s="589">
        <f t="shared" ca="1" si="0"/>
        <v>4.2721969061139944E-3</v>
      </c>
      <c r="F20" s="469">
        <f ca="1">DIY!F467</f>
        <v>0</v>
      </c>
      <c r="G20" s="469">
        <f ca="1">DIY!G467</f>
        <v>0</v>
      </c>
      <c r="H20" s="469">
        <f ca="1">DIY!H467</f>
        <v>2.5530000000000001E-2</v>
      </c>
      <c r="I20" s="469">
        <f ca="1">DIY!I467</f>
        <v>0</v>
      </c>
      <c r="J20" s="469">
        <f ca="1">DIY!J467</f>
        <v>1.5339999999999999E-2</v>
      </c>
      <c r="K20" s="469">
        <f ca="1">DIY!K467</f>
        <v>9.8700000000000003E-3</v>
      </c>
      <c r="L20" s="469">
        <f ca="1">DIY!L467</f>
        <v>4.1020000000000001E-2</v>
      </c>
      <c r="M20" s="469">
        <f ca="1">DIY!M467</f>
        <v>5.3299999999999997E-3</v>
      </c>
      <c r="N20" s="469">
        <f ca="1">DIY!N467</f>
        <v>1.52E-2</v>
      </c>
      <c r="O20" s="469">
        <f ca="1">DIY!O467</f>
        <v>0</v>
      </c>
      <c r="P20" s="469">
        <f ca="1">DIY!P467</f>
        <v>0</v>
      </c>
      <c r="Q20" s="469">
        <f ca="1">DIY!Q467</f>
        <v>0</v>
      </c>
      <c r="R20" s="469">
        <f ca="1">DIY!R467</f>
        <v>0</v>
      </c>
      <c r="S20" s="469">
        <f ca="1">DIY!S467</f>
        <v>2.2339999999999999E-2</v>
      </c>
    </row>
    <row r="21" spans="1:41" s="565" customFormat="1" x14ac:dyDescent="0.35">
      <c r="A21" s="576" t="s">
        <v>1853</v>
      </c>
      <c r="B21" s="576"/>
      <c r="C21" s="620">
        <f t="shared" ca="1" si="0"/>
        <v>0.36540030990991246</v>
      </c>
      <c r="D21" s="624">
        <f t="shared" ca="1" si="0"/>
        <v>0.71898506364966552</v>
      </c>
      <c r="E21" s="622">
        <f t="shared" ca="1" si="0"/>
        <v>0.19001968955990142</v>
      </c>
      <c r="F21" s="617">
        <f ca="1">DIY!F468</f>
        <v>0.65158000000000005</v>
      </c>
      <c r="G21" s="617">
        <f ca="1">DIY!G468</f>
        <v>0.77979999999999994</v>
      </c>
      <c r="H21" s="617">
        <f ca="1">DIY!H468</f>
        <v>0.83387</v>
      </c>
      <c r="I21" s="617">
        <f ca="1">DIY!I468</f>
        <v>0.5933799999999998</v>
      </c>
      <c r="J21" s="617">
        <f ca="1">DIY!J468</f>
        <v>0.93605000000000005</v>
      </c>
      <c r="K21" s="617">
        <f ca="1">DIY!K468</f>
        <v>0.84619000000000011</v>
      </c>
      <c r="L21" s="617">
        <f ca="1">DIY!L468</f>
        <v>0.70983000000000018</v>
      </c>
      <c r="M21" s="617">
        <f ca="1">DIY!M468</f>
        <v>0.23379000000000003</v>
      </c>
      <c r="N21" s="617">
        <f ca="1">DIY!N468</f>
        <v>0.67043999999999992</v>
      </c>
      <c r="O21" s="617">
        <f ca="1">DIY!O468</f>
        <v>0.34008000000000005</v>
      </c>
      <c r="P21" s="617">
        <f ca="1">DIY!P468</f>
        <v>0.12648999999999999</v>
      </c>
      <c r="Q21" s="617">
        <f ca="1">DIY!Q468</f>
        <v>0.32102000000000003</v>
      </c>
      <c r="R21" s="617">
        <f ca="1">DIY!R468</f>
        <v>0.11907999999999999</v>
      </c>
      <c r="S21" s="617">
        <f ca="1">DIY!S468</f>
        <v>0.10395</v>
      </c>
    </row>
    <row r="22" spans="1:41" s="213" customFormat="1" x14ac:dyDescent="0.35">
      <c r="A22" s="567" t="s">
        <v>1855</v>
      </c>
      <c r="B22" s="491"/>
      <c r="C22" s="583">
        <f t="shared" ca="1" si="0"/>
        <v>4.1285712336591078E-3</v>
      </c>
      <c r="D22" s="596">
        <f t="shared" ca="1" si="0"/>
        <v>3.5781927411207412E-3</v>
      </c>
      <c r="E22" s="590">
        <f t="shared" ca="1" si="0"/>
        <v>4.4015629857857511E-3</v>
      </c>
      <c r="F22" s="496">
        <f ca="1">DIY!F469</f>
        <v>0</v>
      </c>
      <c r="G22" s="496">
        <f ca="1">DIY!G469</f>
        <v>5.5500000000000002E-3</v>
      </c>
      <c r="H22" s="496">
        <f ca="1">DIY!H469</f>
        <v>2.8389999999999999E-2</v>
      </c>
      <c r="I22" s="496">
        <f ca="1">DIY!I469</f>
        <v>0</v>
      </c>
      <c r="J22" s="496">
        <f ca="1">DIY!J469</f>
        <v>0</v>
      </c>
      <c r="K22" s="496">
        <f ca="1">DIY!K469</f>
        <v>0</v>
      </c>
      <c r="L22" s="496">
        <f ca="1">DIY!L469</f>
        <v>0</v>
      </c>
      <c r="M22" s="496">
        <f ca="1">DIY!M469</f>
        <v>2.1059999999999999E-2</v>
      </c>
      <c r="N22" s="496">
        <f ca="1">DIY!N469</f>
        <v>0</v>
      </c>
      <c r="O22" s="496">
        <f ca="1">DIY!O469</f>
        <v>0</v>
      </c>
      <c r="P22" s="496">
        <f ca="1">DIY!P469</f>
        <v>0</v>
      </c>
      <c r="Q22" s="496">
        <f ca="1">DIY!Q469</f>
        <v>0</v>
      </c>
      <c r="R22" s="496">
        <f ca="1">DIY!R469</f>
        <v>0</v>
      </c>
      <c r="S22" s="496">
        <f ca="1">DIY!S469</f>
        <v>0</v>
      </c>
      <c r="T22" s="3"/>
      <c r="U22" s="3"/>
      <c r="V22" s="3"/>
      <c r="W22" s="3"/>
      <c r="X22" s="3"/>
      <c r="Y22" s="3"/>
      <c r="Z22" s="3"/>
      <c r="AA22" s="3"/>
      <c r="AB22" s="3"/>
      <c r="AC22" s="3"/>
      <c r="AD22" s="3"/>
      <c r="AE22" s="3"/>
      <c r="AF22" s="3"/>
      <c r="AG22" s="3"/>
      <c r="AH22" s="3"/>
      <c r="AI22" s="3"/>
      <c r="AJ22" s="3"/>
      <c r="AK22" s="3"/>
      <c r="AL22" s="3"/>
      <c r="AM22" s="3"/>
      <c r="AN22" s="3"/>
      <c r="AO22" s="3"/>
    </row>
    <row r="23" spans="1:41" x14ac:dyDescent="0.35">
      <c r="A23" s="567" t="s">
        <v>1887</v>
      </c>
      <c r="B23" s="461"/>
      <c r="C23" s="583">
        <f t="shared" ca="1" si="0"/>
        <v>1.42870425347201E-2</v>
      </c>
      <c r="D23" s="596">
        <f t="shared" ca="1" si="0"/>
        <v>1.354090615432498E-2</v>
      </c>
      <c r="E23" s="590">
        <f t="shared" ca="1" si="0"/>
        <v>1.4657131628990613E-2</v>
      </c>
      <c r="F23" s="496">
        <f ca="1">DIY!F470</f>
        <v>7.0299999999999998E-3</v>
      </c>
      <c r="G23" s="496">
        <f ca="1">DIY!G470</f>
        <v>0</v>
      </c>
      <c r="H23" s="496">
        <f ca="1">DIY!H470</f>
        <v>0</v>
      </c>
      <c r="I23" s="496">
        <f ca="1">DIY!I470</f>
        <v>7.578E-2</v>
      </c>
      <c r="J23" s="496">
        <f ca="1">DIY!J470</f>
        <v>0</v>
      </c>
      <c r="K23" s="496">
        <f ca="1">DIY!K470</f>
        <v>9.8700000000000003E-3</v>
      </c>
      <c r="L23" s="496">
        <f ca="1">DIY!L470</f>
        <v>0</v>
      </c>
      <c r="M23" s="496">
        <f ca="1">DIY!M470</f>
        <v>2.8330000000000001E-2</v>
      </c>
      <c r="N23" s="496">
        <f ca="1">DIY!N470</f>
        <v>0</v>
      </c>
      <c r="O23" s="496">
        <f ca="1">DIY!O470</f>
        <v>0</v>
      </c>
      <c r="P23" s="496">
        <f ca="1">DIY!P470</f>
        <v>0</v>
      </c>
      <c r="Q23" s="496">
        <f ca="1">DIY!Q470</f>
        <v>0</v>
      </c>
      <c r="R23" s="496">
        <f ca="1">DIY!R470</f>
        <v>3.388E-2</v>
      </c>
      <c r="S23" s="496">
        <f ca="1">DIY!S470</f>
        <v>0</v>
      </c>
    </row>
    <row r="24" spans="1:41" x14ac:dyDescent="0.35">
      <c r="A24" s="567" t="s">
        <v>1888</v>
      </c>
      <c r="B24" s="461"/>
      <c r="C24" s="583">
        <f t="shared" ca="1" si="0"/>
        <v>0</v>
      </c>
      <c r="D24" s="596">
        <f t="shared" ca="1" si="0"/>
        <v>0</v>
      </c>
      <c r="E24" s="590">
        <f t="shared" ca="1" si="0"/>
        <v>0</v>
      </c>
      <c r="F24" s="496">
        <f ca="1">DIY!F471</f>
        <v>0</v>
      </c>
      <c r="G24" s="496">
        <f ca="1">DIY!G471</f>
        <v>0</v>
      </c>
      <c r="H24" s="496">
        <f ca="1">DIY!H471</f>
        <v>0</v>
      </c>
      <c r="I24" s="496">
        <f ca="1">DIY!I471</f>
        <v>0</v>
      </c>
      <c r="J24" s="496">
        <f ca="1">DIY!J471</f>
        <v>0</v>
      </c>
      <c r="K24" s="496">
        <f ca="1">DIY!K471</f>
        <v>0</v>
      </c>
      <c r="L24" s="496">
        <f ca="1">DIY!L471</f>
        <v>0</v>
      </c>
      <c r="M24" s="496">
        <f ca="1">DIY!M471</f>
        <v>0</v>
      </c>
      <c r="N24" s="496">
        <f ca="1">DIY!N471</f>
        <v>0</v>
      </c>
      <c r="O24" s="496">
        <f ca="1">DIY!O471</f>
        <v>0</v>
      </c>
      <c r="P24" s="496">
        <f ca="1">DIY!P471</f>
        <v>0</v>
      </c>
      <c r="Q24" s="496">
        <f ca="1">DIY!Q471</f>
        <v>0</v>
      </c>
      <c r="R24" s="496">
        <f ca="1">DIY!R471</f>
        <v>0</v>
      </c>
      <c r="S24" s="496">
        <f ca="1">DIY!S471</f>
        <v>0</v>
      </c>
    </row>
    <row r="25" spans="1:41" x14ac:dyDescent="0.35">
      <c r="A25" s="567" t="s">
        <v>1858</v>
      </c>
      <c r="B25" s="461"/>
      <c r="C25" s="583">
        <f t="shared" ca="1" si="0"/>
        <v>1.3418555353913487E-3</v>
      </c>
      <c r="D25" s="596">
        <f t="shared" ca="1" si="0"/>
        <v>4.0471696008153668E-3</v>
      </c>
      <c r="E25" s="590">
        <f t="shared" ca="1" si="0"/>
        <v>0</v>
      </c>
      <c r="F25" s="496">
        <f ca="1">DIY!F472</f>
        <v>0</v>
      </c>
      <c r="G25" s="496">
        <f ca="1">DIY!G472</f>
        <v>0</v>
      </c>
      <c r="H25" s="496">
        <f ca="1">DIY!H472</f>
        <v>4.5350000000000001E-2</v>
      </c>
      <c r="I25" s="496">
        <f ca="1">DIY!I472</f>
        <v>0</v>
      </c>
      <c r="J25" s="496">
        <f ca="1">DIY!J472</f>
        <v>0</v>
      </c>
      <c r="K25" s="496">
        <f ca="1">DIY!K472</f>
        <v>0</v>
      </c>
      <c r="L25" s="496">
        <f ca="1">DIY!L472</f>
        <v>0</v>
      </c>
      <c r="M25" s="496">
        <f ca="1">DIY!M472</f>
        <v>0</v>
      </c>
      <c r="N25" s="496">
        <f ca="1">DIY!N472</f>
        <v>0</v>
      </c>
      <c r="O25" s="496">
        <f ca="1">DIY!O472</f>
        <v>0</v>
      </c>
      <c r="P25" s="496">
        <f ca="1">DIY!P472</f>
        <v>0</v>
      </c>
      <c r="Q25" s="496">
        <f ca="1">DIY!Q472</f>
        <v>0</v>
      </c>
      <c r="R25" s="496">
        <f ca="1">DIY!R472</f>
        <v>0</v>
      </c>
      <c r="S25" s="496">
        <f ca="1">DIY!S472</f>
        <v>0</v>
      </c>
    </row>
    <row r="26" spans="1:41" x14ac:dyDescent="0.35">
      <c r="A26" s="567" t="s">
        <v>1860</v>
      </c>
      <c r="B26" s="461"/>
      <c r="C26" s="583">
        <f t="shared" ca="1" si="0"/>
        <v>5.1258941164843341E-3</v>
      </c>
      <c r="D26" s="596">
        <f t="shared" ca="1" si="0"/>
        <v>1.5460205885116689E-2</v>
      </c>
      <c r="E26" s="590">
        <f t="shared" ca="1" si="0"/>
        <v>0</v>
      </c>
      <c r="F26" s="496">
        <f ca="1">DIY!F473</f>
        <v>5.2810000000000003E-2</v>
      </c>
      <c r="G26" s="496">
        <f ca="1">DIY!G473</f>
        <v>2.7459999999999998E-2</v>
      </c>
      <c r="H26" s="496">
        <f ca="1">DIY!H473</f>
        <v>1.434E-2</v>
      </c>
      <c r="I26" s="496">
        <f ca="1">DIY!I473</f>
        <v>0</v>
      </c>
      <c r="J26" s="496">
        <f ca="1">DIY!J473</f>
        <v>7.6699999999999997E-3</v>
      </c>
      <c r="K26" s="496">
        <f ca="1">DIY!K473</f>
        <v>0</v>
      </c>
      <c r="L26" s="496">
        <f ca="1">DIY!L473</f>
        <v>0</v>
      </c>
      <c r="M26" s="496">
        <f ca="1">DIY!M473</f>
        <v>0</v>
      </c>
      <c r="N26" s="496">
        <f ca="1">DIY!N473</f>
        <v>1.9449999999999999E-2</v>
      </c>
      <c r="O26" s="496">
        <f ca="1">DIY!O473</f>
        <v>0</v>
      </c>
      <c r="P26" s="496">
        <f ca="1">DIY!P473</f>
        <v>0</v>
      </c>
      <c r="Q26" s="496">
        <f ca="1">DIY!Q473</f>
        <v>0</v>
      </c>
      <c r="R26" s="496">
        <f ca="1">DIY!R473</f>
        <v>0</v>
      </c>
      <c r="S26" s="496">
        <f ca="1">DIY!S473</f>
        <v>0</v>
      </c>
    </row>
    <row r="27" spans="1:41" x14ac:dyDescent="0.35">
      <c r="A27" s="567" t="s">
        <v>1861</v>
      </c>
      <c r="B27" s="461"/>
      <c r="C27" s="583">
        <f t="shared" ca="1" si="0"/>
        <v>0</v>
      </c>
      <c r="D27" s="596">
        <f t="shared" ca="1" si="0"/>
        <v>0</v>
      </c>
      <c r="E27" s="590">
        <f t="shared" ca="1" si="0"/>
        <v>0</v>
      </c>
      <c r="F27" s="496">
        <f ca="1">DIY!F474</f>
        <v>0</v>
      </c>
      <c r="G27" s="496">
        <f ca="1">DIY!G474</f>
        <v>0</v>
      </c>
      <c r="H27" s="496">
        <f ca="1">DIY!H474</f>
        <v>0</v>
      </c>
      <c r="I27" s="496">
        <f ca="1">DIY!I474</f>
        <v>0</v>
      </c>
      <c r="J27" s="496">
        <f ca="1">DIY!J474</f>
        <v>0</v>
      </c>
      <c r="K27" s="496">
        <f ca="1">DIY!K474</f>
        <v>0</v>
      </c>
      <c r="L27" s="496">
        <f ca="1">DIY!L474</f>
        <v>0</v>
      </c>
      <c r="M27" s="496">
        <f ca="1">DIY!M474</f>
        <v>0</v>
      </c>
      <c r="N27" s="496">
        <f ca="1">DIY!N474</f>
        <v>0</v>
      </c>
      <c r="O27" s="496">
        <f ca="1">DIY!O474</f>
        <v>0</v>
      </c>
      <c r="P27" s="496">
        <f ca="1">DIY!P474</f>
        <v>0</v>
      </c>
      <c r="Q27" s="496">
        <f ca="1">DIY!Q474</f>
        <v>0</v>
      </c>
      <c r="R27" s="496">
        <f ca="1">DIY!R474</f>
        <v>0</v>
      </c>
      <c r="S27" s="496">
        <f ca="1">DIY!S474</f>
        <v>0</v>
      </c>
    </row>
    <row r="28" spans="1:41" x14ac:dyDescent="0.35">
      <c r="A28" s="567" t="s">
        <v>2365</v>
      </c>
      <c r="B28" s="461"/>
      <c r="C28" s="583">
        <f t="shared" ref="C28:E29" ca="1" si="1">C91/C$115</f>
        <v>6.6282182797595082E-2</v>
      </c>
      <c r="D28" s="596">
        <f t="shared" ca="1" si="1"/>
        <v>0.14987064957459381</v>
      </c>
      <c r="E28" s="590">
        <f t="shared" ca="1" si="1"/>
        <v>2.4821692766833481E-2</v>
      </c>
      <c r="F28" s="496">
        <f ca="1">DIY!F475</f>
        <v>3.4819999999999997E-2</v>
      </c>
      <c r="G28" s="496">
        <f ca="1">DIY!G475</f>
        <v>0.23752000000000001</v>
      </c>
      <c r="H28" s="496">
        <f ca="1">DIY!H475</f>
        <v>0.26656999999999997</v>
      </c>
      <c r="I28" s="496">
        <f ca="1">DIY!I475</f>
        <v>0.15126999999999999</v>
      </c>
      <c r="J28" s="496">
        <f ca="1">DIY!J475</f>
        <v>0.21718000000000001</v>
      </c>
      <c r="K28" s="496">
        <f ca="1">DIY!K475</f>
        <v>0.11754000000000001</v>
      </c>
      <c r="L28" s="496">
        <f ca="1">DIY!L475</f>
        <v>0.11899999999999999</v>
      </c>
      <c r="M28" s="496">
        <f ca="1">DIY!M475</f>
        <v>2.8330000000000001E-2</v>
      </c>
      <c r="N28" s="496">
        <f ca="1">DIY!N475</f>
        <v>8.4470000000000003E-2</v>
      </c>
      <c r="O28" s="496">
        <f ca="1">DIY!O475</f>
        <v>0</v>
      </c>
      <c r="P28" s="496">
        <f ca="1">DIY!P475</f>
        <v>1.5440000000000001E-2</v>
      </c>
      <c r="Q28" s="496">
        <f ca="1">DIY!Q475</f>
        <v>5.586E-2</v>
      </c>
      <c r="R28" s="496">
        <f ca="1">DIY!R475</f>
        <v>1.261E-2</v>
      </c>
      <c r="S28" s="496">
        <f ca="1">DIY!S475</f>
        <v>0</v>
      </c>
    </row>
    <row r="29" spans="1:41" x14ac:dyDescent="0.35">
      <c r="A29" s="567" t="s">
        <v>2366</v>
      </c>
      <c r="B29" s="461"/>
      <c r="C29" s="583">
        <f t="shared" ca="1" si="1"/>
        <v>1.3549518456294265E-2</v>
      </c>
      <c r="D29" s="596">
        <f t="shared" ca="1" si="1"/>
        <v>3.0577427976246262E-2</v>
      </c>
      <c r="E29" s="590">
        <f t="shared" ca="1" si="1"/>
        <v>5.1035509667823244E-3</v>
      </c>
      <c r="F29" s="496">
        <f ca="1">DIY!F476</f>
        <v>0.22415999999999997</v>
      </c>
      <c r="G29" s="496">
        <f ca="1">DIY!G476</f>
        <v>1.9720000000000001E-2</v>
      </c>
      <c r="H29" s="496">
        <f ca="1">DIY!H476</f>
        <v>0</v>
      </c>
      <c r="I29" s="496">
        <f ca="1">DIY!I476</f>
        <v>5.7099999999999998E-3</v>
      </c>
      <c r="J29" s="496">
        <f ca="1">DIY!J476</f>
        <v>0</v>
      </c>
      <c r="K29" s="496">
        <f ca="1">DIY!K476</f>
        <v>9.8700000000000003E-3</v>
      </c>
      <c r="L29" s="496">
        <f ca="1">DIY!L476</f>
        <v>0</v>
      </c>
      <c r="M29" s="496">
        <f ca="1">DIY!M476</f>
        <v>0</v>
      </c>
      <c r="N29" s="496">
        <f ca="1">DIY!N476</f>
        <v>0</v>
      </c>
      <c r="O29" s="496">
        <f ca="1">DIY!O476</f>
        <v>0</v>
      </c>
      <c r="P29" s="496">
        <f ca="1">DIY!P476</f>
        <v>0</v>
      </c>
      <c r="Q29" s="496">
        <f ca="1">DIY!Q476</f>
        <v>6.0299999999999998E-3</v>
      </c>
      <c r="R29" s="496">
        <f ca="1">DIY!R476</f>
        <v>6.3099999999999996E-3</v>
      </c>
      <c r="S29" s="496">
        <f ca="1">DIY!S476</f>
        <v>1.4460000000000001E-2</v>
      </c>
    </row>
    <row r="30" spans="1:41" x14ac:dyDescent="0.35">
      <c r="A30" s="567" t="s">
        <v>1862</v>
      </c>
      <c r="B30" s="461"/>
      <c r="C30" s="583">
        <f t="shared" ref="C30:E49" ca="1" si="2">C93/C$115</f>
        <v>1.3664506121047932E-3</v>
      </c>
      <c r="D30" s="596">
        <f t="shared" ca="1" si="2"/>
        <v>0</v>
      </c>
      <c r="E30" s="590">
        <f t="shared" ca="1" si="2"/>
        <v>2.0442200959241616E-3</v>
      </c>
      <c r="F30" s="496">
        <f ca="1">DIY!F477</f>
        <v>0</v>
      </c>
      <c r="G30" s="496">
        <f ca="1">DIY!G477</f>
        <v>0</v>
      </c>
      <c r="H30" s="496">
        <f ca="1">DIY!H477</f>
        <v>0</v>
      </c>
      <c r="I30" s="496">
        <f ca="1">DIY!I477</f>
        <v>0</v>
      </c>
      <c r="J30" s="496">
        <f ca="1">DIY!J477</f>
        <v>0</v>
      </c>
      <c r="K30" s="496">
        <f ca="1">DIY!K477</f>
        <v>0</v>
      </c>
      <c r="L30" s="496">
        <f ca="1">DIY!L477</f>
        <v>0</v>
      </c>
      <c r="M30" s="496">
        <f ca="1">DIY!M477</f>
        <v>0</v>
      </c>
      <c r="N30" s="496">
        <f ca="1">DIY!N477</f>
        <v>0</v>
      </c>
      <c r="O30" s="496">
        <f ca="1">DIY!O477</f>
        <v>0</v>
      </c>
      <c r="P30" s="496">
        <f ca="1">DIY!P477</f>
        <v>0</v>
      </c>
      <c r="Q30" s="496">
        <f ca="1">DIY!Q477</f>
        <v>0</v>
      </c>
      <c r="R30" s="496">
        <f ca="1">DIY!R477</f>
        <v>0</v>
      </c>
      <c r="S30" s="496">
        <f ca="1">DIY!S477</f>
        <v>1.4460000000000001E-2</v>
      </c>
    </row>
    <row r="31" spans="1:41" s="212" customFormat="1" x14ac:dyDescent="0.35">
      <c r="A31" s="567" t="s">
        <v>1863</v>
      </c>
      <c r="B31" s="491"/>
      <c r="C31" s="583">
        <f t="shared" ca="1" si="2"/>
        <v>3.0059251962439343E-3</v>
      </c>
      <c r="D31" s="596">
        <f t="shared" ca="1" si="2"/>
        <v>9.0661690142489013E-3</v>
      </c>
      <c r="E31" s="590">
        <f t="shared" ca="1" si="2"/>
        <v>0</v>
      </c>
      <c r="F31" s="496">
        <f ca="1">DIY!F478</f>
        <v>0</v>
      </c>
      <c r="G31" s="496">
        <f ca="1">DIY!G478</f>
        <v>0</v>
      </c>
      <c r="H31" s="496">
        <f ca="1">DIY!H478</f>
        <v>1.8360000000000001E-2</v>
      </c>
      <c r="I31" s="496">
        <f ca="1">DIY!I478</f>
        <v>0</v>
      </c>
      <c r="J31" s="496">
        <f ca="1">DIY!J478</f>
        <v>4.8550000000000003E-2</v>
      </c>
      <c r="K31" s="496">
        <f ca="1">DIY!K478</f>
        <v>0</v>
      </c>
      <c r="L31" s="496">
        <f ca="1">DIY!L478</f>
        <v>0</v>
      </c>
      <c r="M31" s="496">
        <f ca="1">DIY!M478</f>
        <v>0</v>
      </c>
      <c r="N31" s="496">
        <f ca="1">DIY!N478</f>
        <v>1.9449999999999999E-2</v>
      </c>
      <c r="O31" s="496">
        <f ca="1">DIY!O478</f>
        <v>0</v>
      </c>
      <c r="P31" s="496">
        <f ca="1">DIY!P478</f>
        <v>0</v>
      </c>
      <c r="Q31" s="496">
        <f ca="1">DIY!Q478</f>
        <v>0</v>
      </c>
      <c r="R31" s="496">
        <f ca="1">DIY!R478</f>
        <v>0</v>
      </c>
      <c r="S31" s="496">
        <f ca="1">DIY!S478</f>
        <v>0</v>
      </c>
      <c r="T31" s="3"/>
      <c r="U31" s="3"/>
      <c r="V31" s="3"/>
      <c r="W31" s="3"/>
      <c r="X31" s="3"/>
      <c r="Y31" s="3"/>
      <c r="Z31" s="3"/>
      <c r="AA31" s="3"/>
      <c r="AB31" s="3"/>
      <c r="AC31" s="3"/>
      <c r="AD31" s="3"/>
      <c r="AE31" s="3"/>
      <c r="AF31" s="3"/>
      <c r="AG31" s="3"/>
      <c r="AH31" s="3"/>
      <c r="AI31" s="3"/>
      <c r="AJ31" s="3"/>
      <c r="AK31" s="3"/>
      <c r="AL31" s="3"/>
      <c r="AM31" s="3"/>
      <c r="AN31" s="3"/>
      <c r="AO31" s="3"/>
    </row>
    <row r="32" spans="1:41" x14ac:dyDescent="0.35">
      <c r="A32" s="567" t="s">
        <v>1889</v>
      </c>
      <c r="B32" s="461"/>
      <c r="C32" s="583">
        <f t="shared" ca="1" si="2"/>
        <v>0.19689471211073009</v>
      </c>
      <c r="D32" s="596">
        <f t="shared" ca="1" si="2"/>
        <v>0.40176089591959874</v>
      </c>
      <c r="E32" s="590">
        <f t="shared" ca="1" si="2"/>
        <v>9.5279588649881425E-2</v>
      </c>
      <c r="F32" s="496">
        <f ca="1">DIY!F479</f>
        <v>0.22761000000000001</v>
      </c>
      <c r="G32" s="496">
        <f ca="1">DIY!G479</f>
        <v>0.41820000000000002</v>
      </c>
      <c r="H32" s="496">
        <f ca="1">DIY!H479</f>
        <v>0.3639</v>
      </c>
      <c r="I32" s="496">
        <f ca="1">DIY!I479</f>
        <v>0.31524999999999997</v>
      </c>
      <c r="J32" s="496">
        <f ca="1">DIY!J479</f>
        <v>0.55078000000000005</v>
      </c>
      <c r="K32" s="496">
        <f ca="1">DIY!K479</f>
        <v>0.63992000000000004</v>
      </c>
      <c r="L32" s="496">
        <f ca="1">DIY!L479</f>
        <v>0.53025</v>
      </c>
      <c r="M32" s="496">
        <f ca="1">DIY!M479</f>
        <v>0.15074000000000001</v>
      </c>
      <c r="N32" s="496">
        <f ca="1">DIY!N479</f>
        <v>0.38856000000000002</v>
      </c>
      <c r="O32" s="496">
        <f ca="1">DIY!O479</f>
        <v>0.18673000000000001</v>
      </c>
      <c r="P32" s="496">
        <f ca="1">DIY!P479</f>
        <v>9.5610000000000001E-2</v>
      </c>
      <c r="Q32" s="496">
        <f ca="1">DIY!Q479</f>
        <v>0.12775</v>
      </c>
      <c r="R32" s="496">
        <f ca="1">DIY!R479</f>
        <v>3.7539999999999997E-2</v>
      </c>
      <c r="S32" s="496">
        <f ca="1">DIY!S479</f>
        <v>6.3710000000000003E-2</v>
      </c>
    </row>
    <row r="33" spans="1:41" x14ac:dyDescent="0.35">
      <c r="A33" s="567" t="s">
        <v>1890</v>
      </c>
      <c r="B33" s="461"/>
      <c r="C33" s="583">
        <f t="shared" ca="1" si="2"/>
        <v>4.7027648919772486E-4</v>
      </c>
      <c r="D33" s="596">
        <f t="shared" ca="1" si="2"/>
        <v>1.4184006108408076E-3</v>
      </c>
      <c r="E33" s="590">
        <f t="shared" ca="1" si="2"/>
        <v>0</v>
      </c>
      <c r="F33" s="496">
        <f ca="1">DIY!F480</f>
        <v>0</v>
      </c>
      <c r="G33" s="496">
        <f ca="1">DIY!G480</f>
        <v>0</v>
      </c>
      <c r="H33" s="496">
        <f ca="1">DIY!H480</f>
        <v>7.1700000000000002E-3</v>
      </c>
      <c r="I33" s="496">
        <f ca="1">DIY!I480</f>
        <v>0</v>
      </c>
      <c r="J33" s="496">
        <f ca="1">DIY!J480</f>
        <v>0</v>
      </c>
      <c r="K33" s="496">
        <f ca="1">DIY!K480</f>
        <v>9.8700000000000003E-3</v>
      </c>
      <c r="L33" s="496">
        <f ca="1">DIY!L480</f>
        <v>0</v>
      </c>
      <c r="M33" s="496">
        <f ca="1">DIY!M480</f>
        <v>0</v>
      </c>
      <c r="N33" s="496">
        <f ca="1">DIY!N480</f>
        <v>0</v>
      </c>
      <c r="O33" s="496">
        <f ca="1">DIY!O480</f>
        <v>0</v>
      </c>
      <c r="P33" s="496">
        <f ca="1">DIY!P480</f>
        <v>0</v>
      </c>
      <c r="Q33" s="496">
        <f ca="1">DIY!Q480</f>
        <v>0</v>
      </c>
      <c r="R33" s="496">
        <f ca="1">DIY!R480</f>
        <v>0</v>
      </c>
      <c r="S33" s="496">
        <f ca="1">DIY!S480</f>
        <v>0</v>
      </c>
    </row>
    <row r="34" spans="1:41" x14ac:dyDescent="0.35">
      <c r="A34" s="567" t="s">
        <v>1891</v>
      </c>
      <c r="B34" s="461"/>
      <c r="C34" s="583">
        <f t="shared" ca="1" si="2"/>
        <v>3.7694620838281288E-3</v>
      </c>
      <c r="D34" s="596">
        <f t="shared" ca="1" si="2"/>
        <v>6.5685576212638763E-3</v>
      </c>
      <c r="E34" s="590">
        <f t="shared" ca="1" si="2"/>
        <v>2.3810902533624172E-3</v>
      </c>
      <c r="F34" s="496">
        <f ca="1">DIY!F481</f>
        <v>0</v>
      </c>
      <c r="G34" s="496">
        <f ca="1">DIY!G481</f>
        <v>0</v>
      </c>
      <c r="H34" s="496">
        <f ca="1">DIY!H481</f>
        <v>0</v>
      </c>
      <c r="I34" s="496">
        <f ca="1">DIY!I481</f>
        <v>0</v>
      </c>
      <c r="J34" s="496">
        <f ca="1">DIY!J481</f>
        <v>1.5339999999999999E-2</v>
      </c>
      <c r="K34" s="496">
        <f ca="1">DIY!K481</f>
        <v>9.8700000000000003E-3</v>
      </c>
      <c r="L34" s="496">
        <f ca="1">DIY!L481</f>
        <v>3.4299999999999997E-2</v>
      </c>
      <c r="M34" s="496">
        <f ca="1">DIY!M481</f>
        <v>0</v>
      </c>
      <c r="N34" s="496">
        <f ca="1">DIY!N481</f>
        <v>7.5900000000000004E-3</v>
      </c>
      <c r="O34" s="496">
        <f ca="1">DIY!O481</f>
        <v>0</v>
      </c>
      <c r="P34" s="496">
        <f ca="1">DIY!P481</f>
        <v>1.5440000000000001E-2</v>
      </c>
      <c r="Q34" s="496">
        <f ca="1">DIY!Q481</f>
        <v>0</v>
      </c>
      <c r="R34" s="496">
        <f ca="1">DIY!R481</f>
        <v>0</v>
      </c>
      <c r="S34" s="496">
        <f ca="1">DIY!S481</f>
        <v>0</v>
      </c>
    </row>
    <row r="35" spans="1:41" x14ac:dyDescent="0.35">
      <c r="A35" s="567" t="s">
        <v>1892</v>
      </c>
      <c r="B35" s="461"/>
      <c r="C35" s="583">
        <f t="shared" ca="1" si="2"/>
        <v>0</v>
      </c>
      <c r="D35" s="596">
        <f t="shared" ca="1" si="2"/>
        <v>0</v>
      </c>
      <c r="E35" s="590">
        <f t="shared" ca="1" si="2"/>
        <v>0</v>
      </c>
      <c r="F35" s="496">
        <f ca="1">DIY!F482</f>
        <v>0</v>
      </c>
      <c r="G35" s="496">
        <f ca="1">DIY!G482</f>
        <v>0</v>
      </c>
      <c r="H35" s="496">
        <f ca="1">DIY!H482</f>
        <v>0</v>
      </c>
      <c r="I35" s="496">
        <f ca="1">DIY!I482</f>
        <v>0</v>
      </c>
      <c r="J35" s="496">
        <f ca="1">DIY!J482</f>
        <v>0</v>
      </c>
      <c r="K35" s="496">
        <f ca="1">DIY!K482</f>
        <v>0</v>
      </c>
      <c r="L35" s="496">
        <f ca="1">DIY!L482</f>
        <v>0</v>
      </c>
      <c r="M35" s="496">
        <f ca="1">DIY!M482</f>
        <v>0</v>
      </c>
      <c r="N35" s="496">
        <f ca="1">DIY!N482</f>
        <v>0</v>
      </c>
      <c r="O35" s="496">
        <f ca="1">DIY!O482</f>
        <v>0</v>
      </c>
      <c r="P35" s="496">
        <f ca="1">DIY!P482</f>
        <v>0</v>
      </c>
      <c r="Q35" s="496">
        <f ca="1">DIY!Q482</f>
        <v>0</v>
      </c>
      <c r="R35" s="496">
        <f ca="1">DIY!R482</f>
        <v>0</v>
      </c>
      <c r="S35" s="496">
        <f ca="1">DIY!S482</f>
        <v>0</v>
      </c>
    </row>
    <row r="36" spans="1:41" x14ac:dyDescent="0.35">
      <c r="A36" s="567" t="s">
        <v>1866</v>
      </c>
      <c r="B36" s="461"/>
      <c r="C36" s="583">
        <f t="shared" ca="1" si="2"/>
        <v>2.4046630652176911E-3</v>
      </c>
      <c r="D36" s="596">
        <f t="shared" ca="1" si="2"/>
        <v>7.252702694939662E-3</v>
      </c>
      <c r="E36" s="590">
        <f t="shared" ca="1" si="2"/>
        <v>0</v>
      </c>
      <c r="F36" s="496">
        <f ca="1">DIY!F483</f>
        <v>0</v>
      </c>
      <c r="G36" s="496">
        <f ca="1">DIY!G483</f>
        <v>0</v>
      </c>
      <c r="H36" s="496">
        <f ca="1">DIY!H483</f>
        <v>0</v>
      </c>
      <c r="I36" s="496">
        <f ca="1">DIY!I483</f>
        <v>0</v>
      </c>
      <c r="J36" s="496">
        <f ca="1">DIY!J483</f>
        <v>0</v>
      </c>
      <c r="K36" s="496">
        <f ca="1">DIY!K483</f>
        <v>0</v>
      </c>
      <c r="L36" s="496">
        <f ca="1">DIY!L483</f>
        <v>0</v>
      </c>
      <c r="M36" s="496">
        <f ca="1">DIY!M483</f>
        <v>0</v>
      </c>
      <c r="N36" s="496">
        <f ca="1">DIY!N483</f>
        <v>2.7039999999999998E-2</v>
      </c>
      <c r="O36" s="496">
        <f ca="1">DIY!O483</f>
        <v>7.4520000000000003E-2</v>
      </c>
      <c r="P36" s="496">
        <f ca="1">DIY!P483</f>
        <v>0</v>
      </c>
      <c r="Q36" s="496">
        <f ca="1">DIY!Q483</f>
        <v>0</v>
      </c>
      <c r="R36" s="496">
        <f ca="1">DIY!R483</f>
        <v>0</v>
      </c>
      <c r="S36" s="496">
        <f ca="1">DIY!S483</f>
        <v>0</v>
      </c>
    </row>
    <row r="37" spans="1:41" x14ac:dyDescent="0.35">
      <c r="A37" s="567" t="s">
        <v>1893</v>
      </c>
      <c r="B37" s="461"/>
      <c r="C37" s="583">
        <f t="shared" ca="1" si="2"/>
        <v>2.8468658623039884E-4</v>
      </c>
      <c r="D37" s="596">
        <f t="shared" ca="1" si="2"/>
        <v>8.5864302614032425E-4</v>
      </c>
      <c r="E37" s="590">
        <f t="shared" ca="1" si="2"/>
        <v>0</v>
      </c>
      <c r="F37" s="496">
        <f ca="1">DIY!F484</f>
        <v>0</v>
      </c>
      <c r="G37" s="496">
        <f ca="1">DIY!G484</f>
        <v>0</v>
      </c>
      <c r="H37" s="496">
        <f ca="1">DIY!H484</f>
        <v>0</v>
      </c>
      <c r="I37" s="496">
        <f ca="1">DIY!I484</f>
        <v>0</v>
      </c>
      <c r="J37" s="496">
        <f ca="1">DIY!J484</f>
        <v>0</v>
      </c>
      <c r="K37" s="496">
        <f ca="1">DIY!K484</f>
        <v>0</v>
      </c>
      <c r="L37" s="496">
        <f ca="1">DIY!L484</f>
        <v>0</v>
      </c>
      <c r="M37" s="496">
        <f ca="1">DIY!M484</f>
        <v>0</v>
      </c>
      <c r="N37" s="496">
        <f ca="1">DIY!N484</f>
        <v>0</v>
      </c>
      <c r="O37" s="496">
        <f ca="1">DIY!O484</f>
        <v>1.558E-2</v>
      </c>
      <c r="P37" s="496">
        <f ca="1">DIY!P484</f>
        <v>0</v>
      </c>
      <c r="Q37" s="496">
        <f ca="1">DIY!Q484</f>
        <v>0</v>
      </c>
      <c r="R37" s="496">
        <f ca="1">DIY!R484</f>
        <v>0</v>
      </c>
      <c r="S37" s="496">
        <f ca="1">DIY!S484</f>
        <v>0</v>
      </c>
    </row>
    <row r="38" spans="1:41" x14ac:dyDescent="0.35">
      <c r="A38" s="567" t="s">
        <v>1894</v>
      </c>
      <c r="B38" s="461"/>
      <c r="C38" s="583">
        <f t="shared" ca="1" si="2"/>
        <v>0</v>
      </c>
      <c r="D38" s="596">
        <f t="shared" ca="1" si="2"/>
        <v>0</v>
      </c>
      <c r="E38" s="590">
        <f t="shared" ca="1" si="2"/>
        <v>0</v>
      </c>
      <c r="F38" s="496">
        <f ca="1">DIY!F485</f>
        <v>0</v>
      </c>
      <c r="G38" s="496">
        <f ca="1">DIY!G485</f>
        <v>0</v>
      </c>
      <c r="H38" s="496">
        <f ca="1">DIY!H485</f>
        <v>0</v>
      </c>
      <c r="I38" s="496">
        <f ca="1">DIY!I485</f>
        <v>0</v>
      </c>
      <c r="J38" s="496">
        <f ca="1">DIY!J485</f>
        <v>0</v>
      </c>
      <c r="K38" s="496">
        <f ca="1">DIY!K485</f>
        <v>0</v>
      </c>
      <c r="L38" s="496">
        <f ca="1">DIY!L485</f>
        <v>0</v>
      </c>
      <c r="M38" s="496">
        <f ca="1">DIY!M485</f>
        <v>0</v>
      </c>
      <c r="N38" s="496">
        <f ca="1">DIY!N485</f>
        <v>0</v>
      </c>
      <c r="O38" s="496">
        <f ca="1">DIY!O485</f>
        <v>0</v>
      </c>
      <c r="P38" s="496">
        <f ca="1">DIY!P485</f>
        <v>0</v>
      </c>
      <c r="Q38" s="496">
        <f ca="1">DIY!Q485</f>
        <v>0</v>
      </c>
      <c r="R38" s="496">
        <f ca="1">DIY!R485</f>
        <v>0</v>
      </c>
      <c r="S38" s="496">
        <f ca="1">DIY!S485</f>
        <v>0</v>
      </c>
    </row>
    <row r="39" spans="1:41" s="407" customFormat="1" x14ac:dyDescent="0.35">
      <c r="A39" s="567" t="s">
        <v>1895</v>
      </c>
      <c r="B39" s="491"/>
      <c r="C39" s="583">
        <f t="shared" ca="1" si="2"/>
        <v>5.248906909221545E-2</v>
      </c>
      <c r="D39" s="596">
        <f t="shared" ca="1" si="2"/>
        <v>7.4985142830415366E-2</v>
      </c>
      <c r="E39" s="590">
        <f t="shared" ca="1" si="2"/>
        <v>4.1330852212341208E-2</v>
      </c>
      <c r="F39" s="496">
        <f ca="1">DIY!F486</f>
        <v>0.10514999999999999</v>
      </c>
      <c r="G39" s="496">
        <f ca="1">DIY!G486</f>
        <v>7.1349999999999997E-2</v>
      </c>
      <c r="H39" s="496">
        <f ca="1">DIY!H486</f>
        <v>8.9789999999999995E-2</v>
      </c>
      <c r="I39" s="496">
        <f ca="1">DIY!I486</f>
        <v>4.5370000000000001E-2</v>
      </c>
      <c r="J39" s="496">
        <f ca="1">DIY!J486</f>
        <v>9.6530000000000005E-2</v>
      </c>
      <c r="K39" s="496">
        <f ca="1">DIY!K486</f>
        <v>4.9250000000000002E-2</v>
      </c>
      <c r="L39" s="496">
        <f ca="1">DIY!L486</f>
        <v>2.6280000000000001E-2</v>
      </c>
      <c r="M39" s="496">
        <f ca="1">DIY!M486</f>
        <v>5.3299999999999997E-3</v>
      </c>
      <c r="N39" s="496">
        <f ca="1">DIY!N486</f>
        <v>0.12387999999999999</v>
      </c>
      <c r="O39" s="496">
        <f ca="1">DIY!O486</f>
        <v>6.3250000000000001E-2</v>
      </c>
      <c r="P39" s="496">
        <f ca="1">DIY!P486</f>
        <v>0</v>
      </c>
      <c r="Q39" s="496">
        <f ca="1">DIY!Q486</f>
        <v>0.13138</v>
      </c>
      <c r="R39" s="496">
        <f ca="1">DIY!R486</f>
        <v>2.8739999999999998E-2</v>
      </c>
      <c r="S39" s="496">
        <f ca="1">DIY!S486</f>
        <v>1.132E-2</v>
      </c>
      <c r="T39" s="3"/>
      <c r="U39" s="3"/>
      <c r="V39" s="3"/>
      <c r="W39" s="3"/>
      <c r="X39" s="3"/>
      <c r="Y39" s="3"/>
      <c r="Z39" s="3"/>
      <c r="AA39" s="3"/>
      <c r="AB39" s="3"/>
      <c r="AC39" s="3"/>
      <c r="AD39" s="3"/>
      <c r="AE39" s="3"/>
      <c r="AF39" s="3"/>
      <c r="AG39" s="3"/>
      <c r="AH39" s="3"/>
      <c r="AI39" s="3"/>
      <c r="AJ39" s="3"/>
      <c r="AK39" s="3"/>
      <c r="AL39" s="3"/>
      <c r="AM39" s="3"/>
      <c r="AN39" s="3"/>
      <c r="AO39" s="3"/>
    </row>
    <row r="40" spans="1:41" x14ac:dyDescent="0.35">
      <c r="A40" s="485" t="s">
        <v>1869</v>
      </c>
      <c r="B40" s="568"/>
      <c r="C40" s="580">
        <f t="shared" ca="1" si="2"/>
        <v>0.53767190524349295</v>
      </c>
      <c r="D40" s="593">
        <f t="shared" ca="1" si="2"/>
        <v>0.1177349167039155</v>
      </c>
      <c r="E40" s="587">
        <f t="shared" ca="1" si="2"/>
        <v>0.745963718674436</v>
      </c>
      <c r="F40" s="498">
        <f ca="1">DIY!F487</f>
        <v>9.0200000000000002E-2</v>
      </c>
      <c r="G40" s="498">
        <f ca="1">DIY!G487</f>
        <v>5.1379999999999995E-2</v>
      </c>
      <c r="H40" s="498">
        <f ca="1">DIY!H487</f>
        <v>4.675E-2</v>
      </c>
      <c r="I40" s="498">
        <f ca="1">DIY!I487</f>
        <v>0.29497000000000001</v>
      </c>
      <c r="J40" s="498">
        <f ca="1">DIY!J487</f>
        <v>4.0849999999999997E-2</v>
      </c>
      <c r="K40" s="498">
        <f ca="1">DIY!K487</f>
        <v>7.3970000000000008E-2</v>
      </c>
      <c r="L40" s="498">
        <f ca="1">DIY!L487</f>
        <v>0.10283</v>
      </c>
      <c r="M40" s="498">
        <f ca="1">DIY!M487</f>
        <v>0.6153099999999998</v>
      </c>
      <c r="N40" s="498">
        <f ca="1">DIY!N487</f>
        <v>0.12335</v>
      </c>
      <c r="O40" s="498">
        <f ca="1">DIY!O487</f>
        <v>0.23236999999999997</v>
      </c>
      <c r="P40" s="498">
        <f ca="1">DIY!P487</f>
        <v>0.82216</v>
      </c>
      <c r="Q40" s="498">
        <f ca="1">DIY!Q487</f>
        <v>0.6228499999999999</v>
      </c>
      <c r="R40" s="498">
        <f ca="1">DIY!R487</f>
        <v>0.84976000000000018</v>
      </c>
      <c r="S40" s="498">
        <f ca="1">DIY!S487</f>
        <v>0.8737100000000001</v>
      </c>
    </row>
    <row r="41" spans="1:41" x14ac:dyDescent="0.35">
      <c r="A41" s="567" t="s">
        <v>1870</v>
      </c>
      <c r="B41" s="461"/>
      <c r="C41" s="584">
        <f t="shared" ca="1" si="2"/>
        <v>0.1324981961203435</v>
      </c>
      <c r="D41" s="623">
        <f t="shared" ca="1" si="2"/>
        <v>1.4209440282391324E-2</v>
      </c>
      <c r="E41" s="621">
        <f t="shared" ca="1" si="2"/>
        <v>0.19117028296761823</v>
      </c>
      <c r="F41" s="525">
        <f ca="1">DIY!F488</f>
        <v>0</v>
      </c>
      <c r="G41" s="525">
        <f ca="1">DIY!G488</f>
        <v>2.1909999999999999E-2</v>
      </c>
      <c r="H41" s="525">
        <f ca="1">DIY!H488</f>
        <v>0</v>
      </c>
      <c r="I41" s="525">
        <f ca="1">DIY!I488</f>
        <v>4.512E-2</v>
      </c>
      <c r="J41" s="525">
        <f ca="1">DIY!J488</f>
        <v>0</v>
      </c>
      <c r="K41" s="525">
        <f ca="1">DIY!K488</f>
        <v>0</v>
      </c>
      <c r="L41" s="525">
        <f ca="1">DIY!L488</f>
        <v>3.0970000000000001E-2</v>
      </c>
      <c r="M41" s="525">
        <f ca="1">DIY!M488</f>
        <v>2.1059999999999999E-2</v>
      </c>
      <c r="N41" s="525">
        <f ca="1">DIY!N488</f>
        <v>0</v>
      </c>
      <c r="O41" s="525">
        <f ca="1">DIY!O488</f>
        <v>0</v>
      </c>
      <c r="P41" s="525">
        <f ca="1">DIY!P488</f>
        <v>2.1479999999999999E-2</v>
      </c>
      <c r="Q41" s="525">
        <f ca="1">DIY!Q488</f>
        <v>2.1440000000000001E-2</v>
      </c>
      <c r="R41" s="525">
        <f ca="1">DIY!R488</f>
        <v>0.67507000000000017</v>
      </c>
      <c r="S41" s="525">
        <f ca="1">DIY!S488</f>
        <v>3.0370000000000001E-2</v>
      </c>
    </row>
    <row r="42" spans="1:41" x14ac:dyDescent="0.35">
      <c r="A42" s="567" t="s">
        <v>1896</v>
      </c>
      <c r="B42" s="569"/>
      <c r="C42" s="584">
        <f t="shared" ca="1" si="2"/>
        <v>1.5597689098150871E-2</v>
      </c>
      <c r="D42" s="623">
        <f t="shared" ca="1" si="2"/>
        <v>3.0699416649173339E-3</v>
      </c>
      <c r="E42" s="621">
        <f t="shared" ca="1" si="2"/>
        <v>2.1811543324585909E-2</v>
      </c>
      <c r="F42" s="525">
        <f ca="1">DIY!F489</f>
        <v>0</v>
      </c>
      <c r="G42" s="525">
        <f ca="1">DIY!G489</f>
        <v>0</v>
      </c>
      <c r="H42" s="525">
        <f ca="1">DIY!H489</f>
        <v>0</v>
      </c>
      <c r="I42" s="525">
        <f ca="1">DIY!I489</f>
        <v>0</v>
      </c>
      <c r="J42" s="525">
        <f ca="1">DIY!J489</f>
        <v>0</v>
      </c>
      <c r="K42" s="525">
        <f ca="1">DIY!K489</f>
        <v>3.8920000000000003E-2</v>
      </c>
      <c r="L42" s="525">
        <f ca="1">DIY!L489</f>
        <v>0</v>
      </c>
      <c r="M42" s="525">
        <f ca="1">DIY!M489</f>
        <v>9.4579999999999997E-2</v>
      </c>
      <c r="N42" s="525">
        <f ca="1">DIY!N489</f>
        <v>0</v>
      </c>
      <c r="O42" s="525">
        <f ca="1">DIY!O489</f>
        <v>0</v>
      </c>
      <c r="P42" s="525">
        <f ca="1">DIY!P489</f>
        <v>0</v>
      </c>
      <c r="Q42" s="525">
        <f ca="1">DIY!Q489</f>
        <v>0</v>
      </c>
      <c r="R42" s="525">
        <f ca="1">DIY!R489</f>
        <v>0</v>
      </c>
      <c r="S42" s="525">
        <f ca="1">DIY!S489</f>
        <v>1.4460000000000001E-2</v>
      </c>
    </row>
    <row r="43" spans="1:41" x14ac:dyDescent="0.35">
      <c r="A43" s="567" t="s">
        <v>1877</v>
      </c>
      <c r="B43" s="569"/>
      <c r="C43" s="584">
        <f t="shared" ca="1" si="2"/>
        <v>6.0897167836195761E-2</v>
      </c>
      <c r="D43" s="623">
        <f t="shared" ca="1" si="2"/>
        <v>1.0321722827618507E-2</v>
      </c>
      <c r="E43" s="621">
        <f t="shared" ca="1" si="2"/>
        <v>8.5982957950920702E-2</v>
      </c>
      <c r="F43" s="525">
        <f ca="1">DIY!F490</f>
        <v>0</v>
      </c>
      <c r="G43" s="525">
        <f ca="1">DIY!G490</f>
        <v>2.947E-2</v>
      </c>
      <c r="H43" s="525">
        <f ca="1">DIY!H490</f>
        <v>0</v>
      </c>
      <c r="I43" s="525">
        <f ca="1">DIY!I490</f>
        <v>0</v>
      </c>
      <c r="J43" s="525">
        <f ca="1">DIY!J490</f>
        <v>4.0849999999999997E-2</v>
      </c>
      <c r="K43" s="525">
        <f ca="1">DIY!K490</f>
        <v>0</v>
      </c>
      <c r="L43" s="525">
        <f ca="1">DIY!L490</f>
        <v>0</v>
      </c>
      <c r="M43" s="525">
        <f ca="1">DIY!M490</f>
        <v>0</v>
      </c>
      <c r="N43" s="525">
        <f ca="1">DIY!N490</f>
        <v>0</v>
      </c>
      <c r="O43" s="525">
        <f ca="1">DIY!O490</f>
        <v>7.79E-3</v>
      </c>
      <c r="P43" s="525">
        <f ca="1">DIY!P490</f>
        <v>0.55754999999999999</v>
      </c>
      <c r="Q43" s="525">
        <f ca="1">DIY!Q490</f>
        <v>0</v>
      </c>
      <c r="R43" s="525">
        <f ca="1">DIY!R490</f>
        <v>0</v>
      </c>
      <c r="S43" s="525">
        <f ca="1">DIY!S490</f>
        <v>0</v>
      </c>
    </row>
    <row r="44" spans="1:41" x14ac:dyDescent="0.35">
      <c r="A44" s="567" t="s">
        <v>1897</v>
      </c>
      <c r="B44" s="569"/>
      <c r="C44" s="584">
        <f t="shared" ca="1" si="2"/>
        <v>7.1998555460879299E-2</v>
      </c>
      <c r="D44" s="623">
        <f t="shared" ca="1" si="2"/>
        <v>0</v>
      </c>
      <c r="E44" s="621">
        <f t="shared" ca="1" si="2"/>
        <v>0.10771036482901619</v>
      </c>
      <c r="F44" s="525">
        <f ca="1">DIY!F491</f>
        <v>0</v>
      </c>
      <c r="G44" s="525">
        <f ca="1">DIY!G491</f>
        <v>0</v>
      </c>
      <c r="H44" s="525">
        <f ca="1">DIY!H491</f>
        <v>0</v>
      </c>
      <c r="I44" s="525">
        <f ca="1">DIY!I491</f>
        <v>0</v>
      </c>
      <c r="J44" s="525">
        <f ca="1">DIY!J491</f>
        <v>0</v>
      </c>
      <c r="K44" s="525">
        <f ca="1">DIY!K491</f>
        <v>0</v>
      </c>
      <c r="L44" s="525">
        <f ca="1">DIY!L491</f>
        <v>0</v>
      </c>
      <c r="M44" s="525">
        <f ca="1">DIY!M491</f>
        <v>1.8960000000000001E-2</v>
      </c>
      <c r="N44" s="525">
        <f ca="1">DIY!N491</f>
        <v>0</v>
      </c>
      <c r="O44" s="525">
        <f ca="1">DIY!O491</f>
        <v>0</v>
      </c>
      <c r="P44" s="525">
        <f ca="1">DIY!P491</f>
        <v>0</v>
      </c>
      <c r="Q44" s="525">
        <f ca="1">DIY!Q491</f>
        <v>0</v>
      </c>
      <c r="R44" s="525">
        <f ca="1">DIY!R491</f>
        <v>0</v>
      </c>
      <c r="S44" s="525">
        <f ca="1">DIY!S491</f>
        <v>0.73387000000000013</v>
      </c>
    </row>
    <row r="45" spans="1:41" s="149" customFormat="1" x14ac:dyDescent="0.35">
      <c r="A45" s="567" t="s">
        <v>1875</v>
      </c>
      <c r="B45" s="570"/>
      <c r="C45" s="584">
        <f t="shared" ca="1" si="2"/>
        <v>1.4745876214219999E-2</v>
      </c>
      <c r="D45" s="623">
        <f t="shared" ca="1" si="2"/>
        <v>0</v>
      </c>
      <c r="E45" s="621">
        <f t="shared" ca="1" si="2"/>
        <v>2.2059938516685217E-2</v>
      </c>
      <c r="F45" s="525">
        <f ca="1">DIY!F492</f>
        <v>0</v>
      </c>
      <c r="G45" s="525">
        <f ca="1">DIY!G492</f>
        <v>0</v>
      </c>
      <c r="H45" s="525">
        <f ca="1">DIY!H492</f>
        <v>0</v>
      </c>
      <c r="I45" s="525">
        <f ca="1">DIY!I492</f>
        <v>0</v>
      </c>
      <c r="J45" s="525">
        <f ca="1">DIY!J492</f>
        <v>0</v>
      </c>
      <c r="K45" s="525">
        <f ca="1">DIY!K492</f>
        <v>0</v>
      </c>
      <c r="L45" s="525">
        <f ca="1">DIY!L492</f>
        <v>0</v>
      </c>
      <c r="M45" s="525">
        <f ca="1">DIY!M492</f>
        <v>9.1939999999999994E-2</v>
      </c>
      <c r="N45" s="525">
        <f ca="1">DIY!N492</f>
        <v>0</v>
      </c>
      <c r="O45" s="525">
        <f ca="1">DIY!O492</f>
        <v>0</v>
      </c>
      <c r="P45" s="525">
        <f ca="1">DIY!P492</f>
        <v>0</v>
      </c>
      <c r="Q45" s="525">
        <f ca="1">DIY!Q492</f>
        <v>0</v>
      </c>
      <c r="R45" s="525">
        <f ca="1">DIY!R492</f>
        <v>0</v>
      </c>
      <c r="S45" s="525">
        <f ca="1">DIY!S492</f>
        <v>2.0119999999999999E-2</v>
      </c>
    </row>
    <row r="46" spans="1:41" s="149" customFormat="1" x14ac:dyDescent="0.35">
      <c r="A46" s="567" t="s">
        <v>1871</v>
      </c>
      <c r="B46" s="570"/>
      <c r="C46" s="584">
        <f t="shared" ca="1" si="2"/>
        <v>7.4287996903638506E-2</v>
      </c>
      <c r="D46" s="623">
        <f t="shared" ca="1" si="2"/>
        <v>4.2009048070538501E-3</v>
      </c>
      <c r="E46" s="621">
        <f t="shared" ca="1" si="2"/>
        <v>0.10905170648223228</v>
      </c>
      <c r="F46" s="525">
        <f ca="1">DIY!F493</f>
        <v>3.739E-2</v>
      </c>
      <c r="G46" s="525">
        <f ca="1">DIY!G493</f>
        <v>0</v>
      </c>
      <c r="H46" s="525">
        <f ca="1">DIY!H493</f>
        <v>0</v>
      </c>
      <c r="I46" s="525">
        <f ca="1">DIY!I493</f>
        <v>0</v>
      </c>
      <c r="J46" s="525">
        <f ca="1">DIY!J493</f>
        <v>0</v>
      </c>
      <c r="K46" s="525">
        <f ca="1">DIY!K493</f>
        <v>0</v>
      </c>
      <c r="L46" s="525">
        <f ca="1">DIY!L493</f>
        <v>0</v>
      </c>
      <c r="M46" s="525">
        <f ca="1">DIY!M493</f>
        <v>0</v>
      </c>
      <c r="N46" s="525">
        <f ca="1">DIY!N493</f>
        <v>0</v>
      </c>
      <c r="O46" s="525">
        <f ca="1">DIY!O493</f>
        <v>0</v>
      </c>
      <c r="P46" s="525">
        <f ca="1">DIY!P493</f>
        <v>0</v>
      </c>
      <c r="Q46" s="525">
        <f ca="1">DIY!Q493</f>
        <v>0.45227000000000001</v>
      </c>
      <c r="R46" s="525">
        <f ca="1">DIY!R493</f>
        <v>6.3099999999999996E-3</v>
      </c>
      <c r="S46" s="525">
        <f ca="1">DIY!S493</f>
        <v>0</v>
      </c>
    </row>
    <row r="47" spans="1:41" s="149" customFormat="1" x14ac:dyDescent="0.35">
      <c r="A47" s="567" t="s">
        <v>1898</v>
      </c>
      <c r="B47" s="571"/>
      <c r="C47" s="584">
        <f t="shared" ca="1" si="2"/>
        <v>0</v>
      </c>
      <c r="D47" s="623">
        <f t="shared" ca="1" si="2"/>
        <v>0</v>
      </c>
      <c r="E47" s="621">
        <f t="shared" ca="1" si="2"/>
        <v>0</v>
      </c>
      <c r="F47" s="525">
        <f ca="1">DIY!F494</f>
        <v>0</v>
      </c>
      <c r="G47" s="525">
        <f ca="1">DIY!G494</f>
        <v>0</v>
      </c>
      <c r="H47" s="525">
        <f ca="1">DIY!H494</f>
        <v>0</v>
      </c>
      <c r="I47" s="525">
        <f ca="1">DIY!I494</f>
        <v>0</v>
      </c>
      <c r="J47" s="525">
        <f ca="1">DIY!J494</f>
        <v>0</v>
      </c>
      <c r="K47" s="525">
        <f ca="1">DIY!K494</f>
        <v>0</v>
      </c>
      <c r="L47" s="525">
        <f ca="1">DIY!L494</f>
        <v>0</v>
      </c>
      <c r="M47" s="525">
        <f ca="1">DIY!M494</f>
        <v>0</v>
      </c>
      <c r="N47" s="525">
        <f ca="1">DIY!N494</f>
        <v>0</v>
      </c>
      <c r="O47" s="525">
        <f ca="1">DIY!O494</f>
        <v>0</v>
      </c>
      <c r="P47" s="525">
        <f ca="1">DIY!P494</f>
        <v>0</v>
      </c>
      <c r="Q47" s="525">
        <f ca="1">DIY!Q494</f>
        <v>0</v>
      </c>
      <c r="R47" s="525">
        <f ca="1">DIY!R494</f>
        <v>0</v>
      </c>
      <c r="S47" s="525">
        <f ca="1">DIY!S494</f>
        <v>0</v>
      </c>
    </row>
    <row r="48" spans="1:41" s="149" customFormat="1" x14ac:dyDescent="0.35">
      <c r="A48" s="567" t="s">
        <v>1878</v>
      </c>
      <c r="B48" s="571"/>
      <c r="C48" s="584">
        <f t="shared" ca="1" si="2"/>
        <v>1.9863905998800252E-2</v>
      </c>
      <c r="D48" s="623">
        <f t="shared" ca="1" si="2"/>
        <v>1.3246497841016525E-2</v>
      </c>
      <c r="E48" s="621">
        <f t="shared" ca="1" si="2"/>
        <v>2.3146188776964206E-2</v>
      </c>
      <c r="F48" s="525">
        <f ca="1">DIY!F495</f>
        <v>0</v>
      </c>
      <c r="G48" s="525">
        <f ca="1">DIY!G495</f>
        <v>0</v>
      </c>
      <c r="H48" s="525">
        <f ca="1">DIY!H495</f>
        <v>0</v>
      </c>
      <c r="I48" s="525">
        <f ca="1">DIY!I495</f>
        <v>3.066E-2</v>
      </c>
      <c r="J48" s="525">
        <f ca="1">DIY!J495</f>
        <v>0</v>
      </c>
      <c r="K48" s="525">
        <f ca="1">DIY!K495</f>
        <v>0</v>
      </c>
      <c r="L48" s="525">
        <f ca="1">DIY!L495</f>
        <v>2.2790000000000001E-2</v>
      </c>
      <c r="M48" s="525">
        <f ca="1">DIY!M495</f>
        <v>0.10629</v>
      </c>
      <c r="N48" s="525">
        <f ca="1">DIY!N495</f>
        <v>4.9829999999999999E-2</v>
      </c>
      <c r="O48" s="525">
        <f ca="1">DIY!O495</f>
        <v>7.79E-3</v>
      </c>
      <c r="P48" s="525">
        <f ca="1">DIY!P495</f>
        <v>6.0400000000000002E-3</v>
      </c>
      <c r="Q48" s="525">
        <f ca="1">DIY!Q495</f>
        <v>0</v>
      </c>
      <c r="R48" s="525">
        <f ca="1">DIY!R495</f>
        <v>0</v>
      </c>
      <c r="S48" s="525">
        <f ca="1">DIY!S495</f>
        <v>0</v>
      </c>
    </row>
    <row r="49" spans="1:19" s="149" customFormat="1" x14ac:dyDescent="0.35">
      <c r="A49" s="567" t="s">
        <v>1876</v>
      </c>
      <c r="B49" s="571"/>
      <c r="C49" s="584">
        <f t="shared" ca="1" si="2"/>
        <v>1.6238428368950127E-2</v>
      </c>
      <c r="D49" s="623">
        <f t="shared" ca="1" si="2"/>
        <v>0</v>
      </c>
      <c r="E49" s="621">
        <f t="shared" ca="1" si="2"/>
        <v>2.4292807441391184E-2</v>
      </c>
      <c r="F49" s="525">
        <f ca="1">DIY!F496</f>
        <v>0</v>
      </c>
      <c r="G49" s="525">
        <f ca="1">DIY!G496</f>
        <v>0</v>
      </c>
      <c r="H49" s="525">
        <f ca="1">DIY!H496</f>
        <v>0</v>
      </c>
      <c r="I49" s="525">
        <f ca="1">DIY!I496</f>
        <v>0</v>
      </c>
      <c r="J49" s="525">
        <f ca="1">DIY!J496</f>
        <v>0</v>
      </c>
      <c r="K49" s="525">
        <f ca="1">DIY!K496</f>
        <v>0</v>
      </c>
      <c r="L49" s="525">
        <f ca="1">DIY!L496</f>
        <v>0</v>
      </c>
      <c r="M49" s="525">
        <f ca="1">DIY!M496</f>
        <v>9.5899999999999999E-2</v>
      </c>
      <c r="N49" s="525">
        <f ca="1">DIY!N496</f>
        <v>0</v>
      </c>
      <c r="O49" s="525">
        <f ca="1">DIY!O496</f>
        <v>0</v>
      </c>
      <c r="P49" s="525">
        <f ca="1">DIY!P496</f>
        <v>0</v>
      </c>
      <c r="Q49" s="525">
        <f ca="1">DIY!Q496</f>
        <v>0</v>
      </c>
      <c r="R49" s="525">
        <f ca="1">DIY!R496</f>
        <v>0</v>
      </c>
      <c r="S49" s="525">
        <f ca="1">DIY!S496</f>
        <v>3.006E-2</v>
      </c>
    </row>
    <row r="50" spans="1:19" s="149" customFormat="1" x14ac:dyDescent="0.35">
      <c r="A50" s="567" t="s">
        <v>1880</v>
      </c>
      <c r="B50" s="571"/>
      <c r="C50" s="584">
        <f t="shared" ref="C50:D50" ca="1" si="3">C113/C$115</f>
        <v>0.1315440892423147</v>
      </c>
      <c r="D50" s="623">
        <f t="shared" ca="1" si="3"/>
        <v>7.2686409280917991E-2</v>
      </c>
      <c r="E50" s="621">
        <f ca="1">E113/E$115</f>
        <v>0.16073792838502207</v>
      </c>
      <c r="F50" s="525">
        <f ca="1">DIY!F497</f>
        <v>5.2809999999999996E-2</v>
      </c>
      <c r="G50" s="525">
        <f ca="1">DIY!G497</f>
        <v>0</v>
      </c>
      <c r="H50" s="525">
        <f ca="1">DIY!H497</f>
        <v>4.675E-2</v>
      </c>
      <c r="I50" s="525">
        <f ca="1">DIY!I497</f>
        <v>0.21919000000000002</v>
      </c>
      <c r="J50" s="525">
        <f ca="1">DIY!J497</f>
        <v>0</v>
      </c>
      <c r="K50" s="525">
        <f ca="1">DIY!K497</f>
        <v>3.5049999999999998E-2</v>
      </c>
      <c r="L50" s="525">
        <f ca="1">DIY!L497</f>
        <v>4.9070000000000003E-2</v>
      </c>
      <c r="M50" s="525">
        <f ca="1">DIY!M497</f>
        <v>0.18658</v>
      </c>
      <c r="N50" s="525">
        <f ca="1">DIY!N497</f>
        <v>7.3520000000000002E-2</v>
      </c>
      <c r="O50" s="525">
        <f ca="1">DIY!O497</f>
        <v>0.21678999999999998</v>
      </c>
      <c r="P50" s="525">
        <f ca="1">DIY!P497</f>
        <v>0.23709</v>
      </c>
      <c r="Q50" s="525">
        <f ca="1">DIY!Q497</f>
        <v>0.14914000000000002</v>
      </c>
      <c r="R50" s="525">
        <f ca="1">DIY!R497</f>
        <v>0.16838</v>
      </c>
      <c r="S50" s="525">
        <f ca="1">DIY!S497</f>
        <v>4.4830000000000002E-2</v>
      </c>
    </row>
    <row r="51" spans="1:19" s="149" customFormat="1" x14ac:dyDescent="0.35">
      <c r="A51" s="461"/>
      <c r="B51" s="461"/>
      <c r="C51" s="585"/>
      <c r="D51" s="597"/>
      <c r="E51" s="591"/>
      <c r="F51" s="572"/>
      <c r="G51" s="572"/>
      <c r="H51" s="572"/>
      <c r="I51" s="572"/>
      <c r="J51" s="572"/>
      <c r="K51" s="572"/>
      <c r="L51" s="572"/>
      <c r="M51" s="572"/>
      <c r="N51" s="572"/>
      <c r="O51" s="572"/>
      <c r="P51" s="572"/>
      <c r="Q51" s="572"/>
      <c r="R51" s="572"/>
      <c r="S51" s="572"/>
    </row>
    <row r="52" spans="1:19" s="149" customFormat="1" ht="15" thickBot="1" x14ac:dyDescent="0.4">
      <c r="A52" s="573" t="s">
        <v>1881</v>
      </c>
      <c r="B52" s="574"/>
      <c r="C52" s="586">
        <f t="shared" ref="C52:S52" ca="1" si="4">SUM(C10+C21+C40)</f>
        <v>1</v>
      </c>
      <c r="D52" s="598">
        <f t="shared" ca="1" si="4"/>
        <v>1</v>
      </c>
      <c r="E52" s="592">
        <f t="shared" ca="1" si="4"/>
        <v>1</v>
      </c>
      <c r="F52" s="578">
        <f t="shared" ca="1" si="4"/>
        <v>0.99995000000000012</v>
      </c>
      <c r="G52" s="578">
        <f t="shared" ca="1" si="4"/>
        <v>1.0000599999999999</v>
      </c>
      <c r="H52" s="578">
        <f t="shared" ca="1" si="4"/>
        <v>0.99996999999999991</v>
      </c>
      <c r="I52" s="578">
        <f t="shared" ca="1" si="4"/>
        <v>0.99995999999999974</v>
      </c>
      <c r="J52" s="578">
        <f t="shared" ca="1" si="4"/>
        <v>0.99991000000000008</v>
      </c>
      <c r="K52" s="578">
        <f t="shared" ca="1" si="4"/>
        <v>1.0001300000000002</v>
      </c>
      <c r="L52" s="578">
        <f t="shared" ca="1" si="4"/>
        <v>1.0001400000000003</v>
      </c>
      <c r="M52" s="578">
        <f t="shared" ca="1" si="4"/>
        <v>1.0000199999999997</v>
      </c>
      <c r="N52" s="578">
        <f t="shared" ca="1" si="4"/>
        <v>1.0000199999999999</v>
      </c>
      <c r="O52" s="578">
        <f t="shared" ca="1" si="4"/>
        <v>0.99984000000000006</v>
      </c>
      <c r="P52" s="578">
        <f t="shared" ca="1" si="4"/>
        <v>1.00003</v>
      </c>
      <c r="Q52" s="578">
        <f t="shared" ca="1" si="4"/>
        <v>1.0000199999999999</v>
      </c>
      <c r="R52" s="578">
        <f t="shared" ca="1" si="4"/>
        <v>1.0000800000000001</v>
      </c>
      <c r="S52" s="578">
        <f t="shared" ca="1" si="4"/>
        <v>1</v>
      </c>
    </row>
    <row r="53" spans="1:19" s="149" customFormat="1" ht="13" x14ac:dyDescent="0.3">
      <c r="A53" s="150"/>
      <c r="B53" s="150"/>
    </row>
    <row r="54" spans="1:19" s="149" customFormat="1" ht="13" x14ac:dyDescent="0.3">
      <c r="A54" s="152" t="s">
        <v>2161</v>
      </c>
      <c r="B54" s="150"/>
    </row>
    <row r="55" spans="1:19" s="149" customFormat="1" ht="13" x14ac:dyDescent="0.3">
      <c r="A55" s="152" t="s">
        <v>2355</v>
      </c>
      <c r="B55" s="150"/>
    </row>
    <row r="56" spans="1:19" s="149" customFormat="1" ht="13" x14ac:dyDescent="0.3">
      <c r="A56" s="152" t="s">
        <v>2356</v>
      </c>
      <c r="B56" s="150"/>
    </row>
    <row r="57" spans="1:19" s="149" customFormat="1" ht="13" x14ac:dyDescent="0.3">
      <c r="A57" s="150"/>
      <c r="B57" s="150"/>
    </row>
    <row r="58" spans="1:19" s="149" customFormat="1" hidden="1" x14ac:dyDescent="0.35">
      <c r="A58" s="221"/>
      <c r="B58" s="43"/>
      <c r="C58" s="408">
        <f t="shared" ref="C58:S58" ca="1" si="5">C52-(C40+C9)</f>
        <v>0</v>
      </c>
      <c r="D58" s="408">
        <f t="shared" ca="1" si="5"/>
        <v>0</v>
      </c>
      <c r="E58" s="408">
        <f t="shared" ca="1" si="5"/>
        <v>0</v>
      </c>
      <c r="F58" s="408">
        <f t="shared" ca="1" si="5"/>
        <v>0</v>
      </c>
      <c r="G58" s="408">
        <f t="shared" ca="1" si="5"/>
        <v>0</v>
      </c>
      <c r="H58" s="408">
        <f t="shared" ca="1" si="5"/>
        <v>0</v>
      </c>
      <c r="I58" s="408">
        <f t="shared" ca="1" si="5"/>
        <v>0</v>
      </c>
      <c r="J58" s="408">
        <f t="shared" ca="1" si="5"/>
        <v>0</v>
      </c>
      <c r="K58" s="408">
        <f t="shared" ca="1" si="5"/>
        <v>0</v>
      </c>
      <c r="L58" s="408">
        <f t="shared" ca="1" si="5"/>
        <v>0</v>
      </c>
      <c r="M58" s="408">
        <f t="shared" ca="1" si="5"/>
        <v>0</v>
      </c>
      <c r="N58" s="408">
        <f t="shared" ca="1" si="5"/>
        <v>0</v>
      </c>
      <c r="O58" s="408">
        <f t="shared" ca="1" si="5"/>
        <v>0</v>
      </c>
      <c r="P58" s="408">
        <f t="shared" ca="1" si="5"/>
        <v>0</v>
      </c>
      <c r="Q58" s="408">
        <f t="shared" ca="1" si="5"/>
        <v>0</v>
      </c>
      <c r="R58" s="408">
        <f t="shared" ca="1" si="5"/>
        <v>0</v>
      </c>
      <c r="S58" s="408">
        <f t="shared" ca="1" si="5"/>
        <v>0</v>
      </c>
    </row>
    <row r="59" spans="1:19" s="149" customFormat="1" hidden="1" x14ac:dyDescent="0.35">
      <c r="A59" s="221" t="s">
        <v>2139</v>
      </c>
      <c r="B59" s="43"/>
      <c r="C59" s="408">
        <f t="shared" ref="C59:S59" ca="1" si="6">C21-SUM(C22:C39)</f>
        <v>0</v>
      </c>
      <c r="D59" s="408">
        <f t="shared" ca="1" si="6"/>
        <v>0</v>
      </c>
      <c r="E59" s="408">
        <f t="shared" ca="1" si="6"/>
        <v>0</v>
      </c>
      <c r="F59" s="408">
        <f t="shared" ca="1" si="6"/>
        <v>0</v>
      </c>
      <c r="G59" s="408">
        <f t="shared" ca="1" si="6"/>
        <v>0</v>
      </c>
      <c r="H59" s="408">
        <f t="shared" ca="1" si="6"/>
        <v>0</v>
      </c>
      <c r="I59" s="408">
        <f t="shared" ca="1" si="6"/>
        <v>0</v>
      </c>
      <c r="J59" s="408">
        <f t="shared" ca="1" si="6"/>
        <v>0</v>
      </c>
      <c r="K59" s="408">
        <f t="shared" ca="1" si="6"/>
        <v>0</v>
      </c>
      <c r="L59" s="408">
        <f t="shared" ca="1" si="6"/>
        <v>0</v>
      </c>
      <c r="M59" s="408">
        <f t="shared" ca="1" si="6"/>
        <v>0</v>
      </c>
      <c r="N59" s="408">
        <f t="shared" ca="1" si="6"/>
        <v>0</v>
      </c>
      <c r="O59" s="408">
        <f t="shared" ca="1" si="6"/>
        <v>0</v>
      </c>
      <c r="P59" s="408">
        <f t="shared" ca="1" si="6"/>
        <v>0</v>
      </c>
      <c r="Q59" s="408">
        <f t="shared" ca="1" si="6"/>
        <v>0</v>
      </c>
      <c r="R59" s="408">
        <f t="shared" ca="1" si="6"/>
        <v>0</v>
      </c>
      <c r="S59" s="408">
        <f t="shared" ca="1" si="6"/>
        <v>0</v>
      </c>
    </row>
    <row r="60" spans="1:19" s="149" customFormat="1" hidden="1" x14ac:dyDescent="0.35">
      <c r="A60" s="221" t="s">
        <v>2140</v>
      </c>
      <c r="B60" s="43"/>
      <c r="C60" s="408">
        <f t="shared" ref="C60:S60" ca="1" si="7">C40-SUM(C41:C50)</f>
        <v>0</v>
      </c>
      <c r="D60" s="408">
        <f t="shared" ca="1" si="7"/>
        <v>0</v>
      </c>
      <c r="E60" s="408">
        <f t="shared" ca="1" si="7"/>
        <v>0</v>
      </c>
      <c r="F60" s="408">
        <f t="shared" ca="1" si="7"/>
        <v>0</v>
      </c>
      <c r="G60" s="408">
        <f t="shared" ca="1" si="7"/>
        <v>0</v>
      </c>
      <c r="H60" s="408">
        <f t="shared" ca="1" si="7"/>
        <v>0</v>
      </c>
      <c r="I60" s="408">
        <f t="shared" ca="1" si="7"/>
        <v>0</v>
      </c>
      <c r="J60" s="408">
        <f t="shared" ca="1" si="7"/>
        <v>0</v>
      </c>
      <c r="K60" s="408">
        <f t="shared" ca="1" si="7"/>
        <v>0</v>
      </c>
      <c r="L60" s="408">
        <f t="shared" ca="1" si="7"/>
        <v>0</v>
      </c>
      <c r="M60" s="408">
        <f t="shared" ca="1" si="7"/>
        <v>0</v>
      </c>
      <c r="N60" s="408">
        <f t="shared" ca="1" si="7"/>
        <v>0</v>
      </c>
      <c r="O60" s="408">
        <f t="shared" ca="1" si="7"/>
        <v>0</v>
      </c>
      <c r="P60" s="408">
        <f t="shared" ca="1" si="7"/>
        <v>0</v>
      </c>
      <c r="Q60" s="408">
        <f t="shared" ca="1" si="7"/>
        <v>0</v>
      </c>
      <c r="R60" s="408">
        <f t="shared" ca="1" si="7"/>
        <v>0</v>
      </c>
      <c r="S60" s="408">
        <f t="shared" ca="1" si="7"/>
        <v>0</v>
      </c>
    </row>
    <row r="61" spans="1:19" s="149" customFormat="1" hidden="1" x14ac:dyDescent="0.35">
      <c r="A61" s="221"/>
      <c r="B61" s="43"/>
      <c r="C61" s="408"/>
      <c r="D61" s="408"/>
      <c r="E61" s="408"/>
      <c r="F61" s="408"/>
      <c r="G61" s="408"/>
      <c r="H61" s="408"/>
      <c r="I61" s="408"/>
      <c r="J61" s="408"/>
    </row>
    <row r="62" spans="1:19" s="149" customFormat="1" ht="13" hidden="1" x14ac:dyDescent="0.3">
      <c r="A62" s="150"/>
      <c r="B62" s="150"/>
    </row>
    <row r="63" spans="1:19" s="149" customFormat="1" ht="13" x14ac:dyDescent="0.3">
      <c r="A63" s="150"/>
      <c r="B63" s="150"/>
    </row>
    <row r="64" spans="1:19" s="149" customFormat="1" ht="13" x14ac:dyDescent="0.3">
      <c r="A64" s="414" t="s">
        <v>2223</v>
      </c>
      <c r="B64" s="150"/>
    </row>
    <row r="65" spans="1:41" s="149" customFormat="1" ht="13" x14ac:dyDescent="0.3">
      <c r="A65" s="211" t="str">
        <f>A5</f>
        <v>DIY goods</v>
      </c>
    </row>
    <row r="66" spans="1:41" s="149" customFormat="1" ht="13" x14ac:dyDescent="0.3">
      <c r="A66" s="211" t="s">
        <v>2610</v>
      </c>
      <c r="B66" s="211"/>
    </row>
    <row r="67" spans="1:41" s="149" customFormat="1" ht="13" x14ac:dyDescent="0.3">
      <c r="A67" s="211"/>
      <c r="B67" s="211"/>
    </row>
    <row r="68" spans="1:41" x14ac:dyDescent="0.35">
      <c r="A68" s="409" t="str">
        <f>'A9'!A67</f>
        <v>2023 Prices</v>
      </c>
    </row>
    <row r="69" spans="1:41" ht="15" thickBot="1" x14ac:dyDescent="0.4"/>
    <row r="70" spans="1:41" ht="15" hidden="1" thickBot="1" x14ac:dyDescent="0.4">
      <c r="C70" s="412"/>
      <c r="D70" s="412"/>
      <c r="E70" s="412"/>
      <c r="F70" s="412" cm="1">
        <f t="array" ref="F70:S70">TRANSPOSE('A8'!D70:D83)</f>
        <v>9.8639883175978067</v>
      </c>
      <c r="G70" s="412">
        <v>16.52401821700429</v>
      </c>
      <c r="H70" s="412">
        <v>7.8350051601199935</v>
      </c>
      <c r="I70" s="412">
        <v>13.870641696305928</v>
      </c>
      <c r="J70" s="412">
        <v>9.3398124593382228</v>
      </c>
      <c r="K70" s="412">
        <v>6.9250428557466224</v>
      </c>
      <c r="L70" s="412">
        <v>8.3829504997282474</v>
      </c>
      <c r="M70" s="412">
        <v>36.993519934800197</v>
      </c>
      <c r="N70" s="412">
        <v>10.213741452160804</v>
      </c>
      <c r="O70" s="412">
        <v>4.8384957900674994</v>
      </c>
      <c r="P70" s="412">
        <v>27.296418225957385</v>
      </c>
      <c r="Q70" s="412">
        <v>42.041986801340457</v>
      </c>
      <c r="R70" s="412">
        <v>45.640755411325699</v>
      </c>
      <c r="S70" s="412">
        <v>25.022832149658143</v>
      </c>
    </row>
    <row r="71" spans="1:41" ht="48.75" customHeight="1" x14ac:dyDescent="0.35">
      <c r="A71" s="439"/>
      <c r="B71" s="439"/>
      <c r="C71" s="579" t="s">
        <v>0</v>
      </c>
      <c r="D71" s="566" t="s">
        <v>2238</v>
      </c>
      <c r="E71" s="273" t="s">
        <v>2239</v>
      </c>
      <c r="F71" s="439" t="s">
        <v>1</v>
      </c>
      <c r="G71" s="439" t="s">
        <v>2</v>
      </c>
      <c r="H71" s="439" t="s">
        <v>3</v>
      </c>
      <c r="I71" s="439" t="s">
        <v>4</v>
      </c>
      <c r="J71" s="439" t="s">
        <v>5</v>
      </c>
      <c r="K71" s="439" t="s">
        <v>6</v>
      </c>
      <c r="L71" s="439" t="s">
        <v>7</v>
      </c>
      <c r="M71" s="439" t="s">
        <v>8</v>
      </c>
      <c r="N71" s="439" t="s">
        <v>9</v>
      </c>
      <c r="O71" s="439" t="s">
        <v>10</v>
      </c>
      <c r="P71" s="439" t="s">
        <v>11</v>
      </c>
      <c r="Q71" s="439" t="s">
        <v>12</v>
      </c>
      <c r="R71" s="439" t="s">
        <v>13</v>
      </c>
      <c r="S71" s="439" t="s">
        <v>14</v>
      </c>
    </row>
    <row r="72" spans="1:41" s="212" customFormat="1" x14ac:dyDescent="0.35">
      <c r="A72" s="440" t="s">
        <v>2240</v>
      </c>
      <c r="B72" s="440"/>
      <c r="C72" s="599">
        <f ca="1">SUM(F72:S72)</f>
        <v>122.42245985800223</v>
      </c>
      <c r="D72" s="611">
        <f ca="1">SUM(F72:L72)+N72+O72</f>
        <v>77.457640906561807</v>
      </c>
      <c r="E72" s="605">
        <f ca="1">SUM(P72:S72)+M72</f>
        <v>44.964818951440407</v>
      </c>
      <c r="F72" s="486">
        <f t="shared" ref="F72:S72" ca="1" si="8">F9*F$70</f>
        <v>8.9737633719346057</v>
      </c>
      <c r="G72" s="486">
        <f t="shared" ca="1" si="8"/>
        <v>15.676005602107629</v>
      </c>
      <c r="H72" s="486">
        <f t="shared" ca="1" si="8"/>
        <v>7.4684836187295796</v>
      </c>
      <c r="I72" s="486">
        <f t="shared" ca="1" si="8"/>
        <v>9.7786636894787122</v>
      </c>
      <c r="J72" s="486">
        <f t="shared" ca="1" si="8"/>
        <v>8.957440537252916</v>
      </c>
      <c r="K72" s="486">
        <f t="shared" ca="1" si="8"/>
        <v>6.4136976912782924</v>
      </c>
      <c r="L72" s="486">
        <f t="shared" ca="1" si="8"/>
        <v>7.5221053129111546</v>
      </c>
      <c r="M72" s="486">
        <f t="shared" ca="1" si="8"/>
        <v>14.231777054116984</v>
      </c>
      <c r="N72" s="486">
        <f t="shared" ca="1" si="8"/>
        <v>8.9540807188658107</v>
      </c>
      <c r="O72" s="486">
        <f t="shared" ca="1" si="8"/>
        <v>3.7134003640031041</v>
      </c>
      <c r="P72" s="486">
        <f t="shared" ca="1" si="8"/>
        <v>4.855213909851039</v>
      </c>
      <c r="Q72" s="486">
        <f t="shared" ca="1" si="8"/>
        <v>15.85697616186158</v>
      </c>
      <c r="R72" s="486">
        <f t="shared" ca="1" si="8"/>
        <v>6.8607183534304781</v>
      </c>
      <c r="S72" s="486">
        <f t="shared" ca="1" si="8"/>
        <v>3.1601334721803274</v>
      </c>
      <c r="T72" s="3"/>
      <c r="U72" s="3"/>
      <c r="V72" s="3"/>
      <c r="W72" s="3"/>
      <c r="X72" s="3"/>
      <c r="Y72" s="3"/>
      <c r="Z72" s="3"/>
      <c r="AA72" s="3"/>
      <c r="AB72" s="3"/>
      <c r="AC72" s="3"/>
      <c r="AD72" s="3"/>
      <c r="AE72" s="3"/>
      <c r="AF72" s="3"/>
      <c r="AG72" s="3"/>
      <c r="AH72" s="3"/>
      <c r="AI72" s="3"/>
      <c r="AJ72" s="3"/>
      <c r="AK72" s="3"/>
      <c r="AL72" s="3"/>
      <c r="AM72" s="3"/>
      <c r="AN72" s="3"/>
      <c r="AO72" s="3"/>
    </row>
    <row r="73" spans="1:41" s="619" customFormat="1" x14ac:dyDescent="0.35">
      <c r="A73" s="618" t="s">
        <v>1815</v>
      </c>
      <c r="B73" s="618"/>
      <c r="C73" s="604">
        <f t="shared" ref="C73:C115" ca="1" si="9">SUM(F73:S73)</f>
        <v>25.666054008153665</v>
      </c>
      <c r="D73" s="616">
        <f t="shared" ref="D73:D115" ca="1" si="10">SUM(F73:L73)+N73+O73</f>
        <v>14.33501718297549</v>
      </c>
      <c r="E73" s="610">
        <f t="shared" ref="E73:E115" ca="1" si="11">SUM(P73:S73)+M73</f>
        <v>11.331036825178181</v>
      </c>
      <c r="F73" s="577">
        <f t="shared" ref="F73:S73" ca="1" si="12">F10*F$70</f>
        <v>2.5465858639542258</v>
      </c>
      <c r="G73" s="577">
        <f t="shared" ca="1" si="12"/>
        <v>2.7905761964876845</v>
      </c>
      <c r="H73" s="577">
        <f t="shared" ca="1" si="12"/>
        <v>0.93510786586032113</v>
      </c>
      <c r="I73" s="577">
        <f t="shared" ca="1" si="12"/>
        <v>1.5481023197247046</v>
      </c>
      <c r="J73" s="577">
        <f t="shared" ca="1" si="12"/>
        <v>0.2149090846893725</v>
      </c>
      <c r="K73" s="577">
        <f t="shared" ca="1" si="12"/>
        <v>0.55379567717405742</v>
      </c>
      <c r="L73" s="577">
        <f t="shared" ca="1" si="12"/>
        <v>1.5716355596890519</v>
      </c>
      <c r="M73" s="577">
        <f t="shared" ca="1" si="12"/>
        <v>5.5830620285600459</v>
      </c>
      <c r="N73" s="577">
        <f t="shared" ca="1" si="12"/>
        <v>2.1063798996791228</v>
      </c>
      <c r="O73" s="577">
        <f t="shared" ca="1" si="12"/>
        <v>2.0679247157169489</v>
      </c>
      <c r="P73" s="577">
        <f t="shared" ca="1" si="12"/>
        <v>1.4024899684496903</v>
      </c>
      <c r="Q73" s="577">
        <f t="shared" ca="1" si="12"/>
        <v>2.3606575588952667</v>
      </c>
      <c r="R73" s="577">
        <f t="shared" ca="1" si="12"/>
        <v>1.425817199049815</v>
      </c>
      <c r="S73" s="577">
        <f t="shared" ca="1" si="12"/>
        <v>0.55901007022336291</v>
      </c>
      <c r="T73" s="565"/>
      <c r="U73" s="565"/>
      <c r="V73" s="565"/>
      <c r="W73" s="565"/>
      <c r="X73" s="565"/>
      <c r="Y73" s="565"/>
      <c r="Z73" s="565"/>
      <c r="AA73" s="565"/>
      <c r="AB73" s="565"/>
      <c r="AC73" s="565"/>
      <c r="AD73" s="565"/>
      <c r="AE73" s="565"/>
      <c r="AF73" s="565"/>
      <c r="AG73" s="565"/>
      <c r="AH73" s="565"/>
      <c r="AI73" s="565"/>
      <c r="AJ73" s="565"/>
      <c r="AK73" s="565"/>
      <c r="AL73" s="565"/>
      <c r="AM73" s="565"/>
      <c r="AN73" s="565"/>
      <c r="AO73" s="565"/>
    </row>
    <row r="74" spans="1:41" s="214" customFormat="1" x14ac:dyDescent="0.35">
      <c r="A74" s="446" t="s">
        <v>1816</v>
      </c>
      <c r="B74" s="453"/>
      <c r="C74" s="600">
        <f t="shared" ca="1" si="9"/>
        <v>8.1299055914537259</v>
      </c>
      <c r="D74" s="612">
        <f t="shared" ca="1" si="10"/>
        <v>3.664330458738311</v>
      </c>
      <c r="E74" s="606">
        <f t="shared" ca="1" si="11"/>
        <v>4.465575132715415</v>
      </c>
      <c r="F74" s="489">
        <f t="shared" ref="F74:S74" ca="1" si="13">F11*F$70</f>
        <v>0.41290655097464418</v>
      </c>
      <c r="G74" s="489">
        <f t="shared" ca="1" si="13"/>
        <v>0.83446291995871669</v>
      </c>
      <c r="H74" s="489">
        <f t="shared" ca="1" si="13"/>
        <v>0.622726210126337</v>
      </c>
      <c r="I74" s="489">
        <f t="shared" ca="1" si="13"/>
        <v>0.51529433901776522</v>
      </c>
      <c r="J74" s="489">
        <f t="shared" ca="1" si="13"/>
        <v>0</v>
      </c>
      <c r="K74" s="489">
        <f t="shared" ca="1" si="13"/>
        <v>0.41709533120161907</v>
      </c>
      <c r="L74" s="489">
        <f t="shared" ca="1" si="13"/>
        <v>0.30773811284502395</v>
      </c>
      <c r="M74" s="489">
        <f t="shared" ca="1" si="13"/>
        <v>3.6257348888097671</v>
      </c>
      <c r="N74" s="489">
        <f t="shared" ca="1" si="13"/>
        <v>0.35359972907380699</v>
      </c>
      <c r="O74" s="489">
        <f t="shared" ca="1" si="13"/>
        <v>0.20050726554039716</v>
      </c>
      <c r="P74" s="489">
        <f t="shared" ca="1" si="13"/>
        <v>0.58632706349356456</v>
      </c>
      <c r="Q74" s="489">
        <f t="shared" ca="1" si="13"/>
        <v>0.25351318041208293</v>
      </c>
      <c r="R74" s="489">
        <f t="shared" ca="1" si="13"/>
        <v>0</v>
      </c>
      <c r="S74" s="489">
        <f t="shared" ca="1" si="13"/>
        <v>0</v>
      </c>
      <c r="T74"/>
      <c r="U74"/>
      <c r="V74"/>
      <c r="W74"/>
      <c r="X74"/>
      <c r="Y74"/>
      <c r="Z74"/>
      <c r="AA74"/>
      <c r="AB74"/>
      <c r="AC74"/>
      <c r="AD74"/>
      <c r="AE74"/>
      <c r="AF74"/>
      <c r="AG74"/>
      <c r="AH74"/>
      <c r="AI74"/>
      <c r="AJ74"/>
      <c r="AK74"/>
      <c r="AL74"/>
      <c r="AM74"/>
      <c r="AN74"/>
      <c r="AO74"/>
    </row>
    <row r="75" spans="1:41" s="214" customFormat="1" x14ac:dyDescent="0.35">
      <c r="A75" s="446" t="s">
        <v>1821</v>
      </c>
      <c r="B75" s="453"/>
      <c r="C75" s="600">
        <f t="shared" ca="1" si="9"/>
        <v>2.7340864506118172</v>
      </c>
      <c r="D75" s="612">
        <f t="shared" ca="1" si="10"/>
        <v>2.4805732701997343</v>
      </c>
      <c r="E75" s="606">
        <f t="shared" ca="1" si="11"/>
        <v>0.25351318041208293</v>
      </c>
      <c r="F75" s="489">
        <f t="shared" ref="F75:S75" ca="1" si="14">F12*F$70</f>
        <v>1.9949916372341565</v>
      </c>
      <c r="G75" s="489">
        <f t="shared" ca="1" si="14"/>
        <v>0.41723145997935834</v>
      </c>
      <c r="H75" s="489">
        <f t="shared" ca="1" si="14"/>
        <v>0</v>
      </c>
      <c r="I75" s="489">
        <f t="shared" ca="1" si="14"/>
        <v>0</v>
      </c>
      <c r="J75" s="489">
        <f t="shared" ca="1" si="14"/>
        <v>0</v>
      </c>
      <c r="K75" s="489">
        <f t="shared" ca="1" si="14"/>
        <v>6.8350172986219163E-2</v>
      </c>
      <c r="L75" s="489">
        <f t="shared" ca="1" si="14"/>
        <v>0</v>
      </c>
      <c r="M75" s="489">
        <f t="shared" ca="1" si="14"/>
        <v>0</v>
      </c>
      <c r="N75" s="489">
        <f t="shared" ca="1" si="14"/>
        <v>0</v>
      </c>
      <c r="O75" s="489">
        <f t="shared" ca="1" si="14"/>
        <v>0</v>
      </c>
      <c r="P75" s="489">
        <f t="shared" ca="1" si="14"/>
        <v>0</v>
      </c>
      <c r="Q75" s="489">
        <f t="shared" ca="1" si="14"/>
        <v>0.25351318041208293</v>
      </c>
      <c r="R75" s="489">
        <f t="shared" ca="1" si="14"/>
        <v>0</v>
      </c>
      <c r="S75" s="489">
        <f t="shared" ca="1" si="14"/>
        <v>0</v>
      </c>
      <c r="T75"/>
      <c r="U75"/>
      <c r="V75"/>
      <c r="W75"/>
      <c r="X75"/>
      <c r="Y75"/>
      <c r="Z75"/>
      <c r="AA75"/>
      <c r="AB75"/>
      <c r="AC75"/>
      <c r="AD75"/>
      <c r="AE75"/>
      <c r="AF75"/>
      <c r="AG75"/>
      <c r="AH75"/>
      <c r="AI75"/>
      <c r="AJ75"/>
      <c r="AK75"/>
      <c r="AL75"/>
      <c r="AM75"/>
      <c r="AN75"/>
      <c r="AO75"/>
    </row>
    <row r="76" spans="1:41" s="214" customFormat="1" x14ac:dyDescent="0.35">
      <c r="A76" s="446" t="s">
        <v>1824</v>
      </c>
      <c r="B76" s="453"/>
      <c r="C76" s="600">
        <f t="shared" ca="1" si="9"/>
        <v>3.3899233665136608</v>
      </c>
      <c r="D76" s="612">
        <f t="shared" ca="1" si="10"/>
        <v>2.0428981093987124</v>
      </c>
      <c r="E76" s="606">
        <f t="shared" ca="1" si="11"/>
        <v>1.3470252571149481</v>
      </c>
      <c r="F76" s="489">
        <f t="shared" ref="F76:S76" ca="1" si="15">F13*F$70</f>
        <v>0</v>
      </c>
      <c r="G76" s="489">
        <f t="shared" ca="1" si="15"/>
        <v>0</v>
      </c>
      <c r="H76" s="489">
        <f t="shared" ca="1" si="15"/>
        <v>5.6176986998060355E-2</v>
      </c>
      <c r="I76" s="489">
        <f t="shared" ca="1" si="15"/>
        <v>0.83029661194087279</v>
      </c>
      <c r="J76" s="489">
        <f t="shared" ca="1" si="15"/>
        <v>7.1636361563124168E-2</v>
      </c>
      <c r="K76" s="489">
        <f t="shared" ca="1" si="15"/>
        <v>0</v>
      </c>
      <c r="L76" s="489">
        <f t="shared" ca="1" si="15"/>
        <v>0.25961997697658384</v>
      </c>
      <c r="M76" s="489">
        <f t="shared" ca="1" si="15"/>
        <v>0</v>
      </c>
      <c r="N76" s="489">
        <f t="shared" ca="1" si="15"/>
        <v>0.8251681719200713</v>
      </c>
      <c r="O76" s="489">
        <f t="shared" ca="1" si="15"/>
        <v>0</v>
      </c>
      <c r="P76" s="489">
        <f t="shared" ca="1" si="15"/>
        <v>0</v>
      </c>
      <c r="Q76" s="489">
        <f t="shared" ca="1" si="15"/>
        <v>1.3470252571149481</v>
      </c>
      <c r="R76" s="489">
        <f t="shared" ca="1" si="15"/>
        <v>0</v>
      </c>
      <c r="S76" s="489">
        <f t="shared" ca="1" si="15"/>
        <v>0</v>
      </c>
      <c r="T76"/>
      <c r="U76"/>
      <c r="V76"/>
      <c r="W76"/>
      <c r="X76"/>
      <c r="Y76"/>
      <c r="Z76"/>
      <c r="AA76"/>
      <c r="AB76"/>
      <c r="AC76"/>
      <c r="AD76"/>
      <c r="AE76"/>
      <c r="AF76"/>
      <c r="AG76"/>
      <c r="AH76"/>
      <c r="AI76"/>
      <c r="AJ76"/>
      <c r="AK76"/>
      <c r="AL76"/>
      <c r="AM76"/>
      <c r="AN76"/>
      <c r="AO76"/>
    </row>
    <row r="77" spans="1:41" s="214" customFormat="1" x14ac:dyDescent="0.35">
      <c r="A77" s="446" t="s">
        <v>1828</v>
      </c>
      <c r="B77" s="453"/>
      <c r="C77" s="600">
        <f t="shared" ca="1" si="9"/>
        <v>2.8253746348483104</v>
      </c>
      <c r="D77" s="612">
        <f t="shared" ca="1" si="10"/>
        <v>1.4786269276688635</v>
      </c>
      <c r="E77" s="606">
        <f t="shared" ca="1" si="11"/>
        <v>1.3467477071794467</v>
      </c>
      <c r="F77" s="489">
        <f t="shared" ref="F77:S77" ca="1" si="16">F14*F$70</f>
        <v>6.9343837872712574E-2</v>
      </c>
      <c r="G77" s="489">
        <f t="shared" ca="1" si="16"/>
        <v>1.3047364784146587</v>
      </c>
      <c r="H77" s="489">
        <f t="shared" ca="1" si="16"/>
        <v>5.6176986998060355E-2</v>
      </c>
      <c r="I77" s="489">
        <f t="shared" ca="1" si="16"/>
        <v>0</v>
      </c>
      <c r="J77" s="489">
        <f t="shared" ca="1" si="16"/>
        <v>0</v>
      </c>
      <c r="K77" s="489">
        <f t="shared" ca="1" si="16"/>
        <v>0</v>
      </c>
      <c r="L77" s="489">
        <f t="shared" ca="1" si="16"/>
        <v>4.8369624383431988E-2</v>
      </c>
      <c r="M77" s="489">
        <f t="shared" ca="1" si="16"/>
        <v>1.0587545405339815</v>
      </c>
      <c r="N77" s="489">
        <f t="shared" ca="1" si="16"/>
        <v>0</v>
      </c>
      <c r="O77" s="489">
        <f t="shared" ca="1" si="16"/>
        <v>0</v>
      </c>
      <c r="P77" s="489">
        <f t="shared" ca="1" si="16"/>
        <v>0</v>
      </c>
      <c r="Q77" s="489">
        <f t="shared" ca="1" si="16"/>
        <v>0</v>
      </c>
      <c r="R77" s="489">
        <f t="shared" ca="1" si="16"/>
        <v>0.28799316664546515</v>
      </c>
      <c r="S77" s="489">
        <f t="shared" ca="1" si="16"/>
        <v>0</v>
      </c>
      <c r="T77"/>
      <c r="U77"/>
      <c r="V77"/>
      <c r="W77"/>
      <c r="X77"/>
      <c r="Y77"/>
      <c r="Z77"/>
      <c r="AA77"/>
      <c r="AB77"/>
      <c r="AC77"/>
      <c r="AD77"/>
      <c r="AE77"/>
      <c r="AF77"/>
      <c r="AG77"/>
      <c r="AH77"/>
      <c r="AI77"/>
      <c r="AJ77"/>
      <c r="AK77"/>
      <c r="AL77"/>
      <c r="AM77"/>
      <c r="AN77"/>
      <c r="AO77"/>
    </row>
    <row r="78" spans="1:41" s="214" customFormat="1" x14ac:dyDescent="0.35">
      <c r="A78" s="446" t="s">
        <v>1831</v>
      </c>
      <c r="B78" s="453"/>
      <c r="C78" s="600">
        <f t="shared" ca="1" si="9"/>
        <v>0.93067587542378172</v>
      </c>
      <c r="D78" s="612">
        <f t="shared" ca="1" si="10"/>
        <v>0.93067587542378172</v>
      </c>
      <c r="E78" s="606">
        <f t="shared" ca="1" si="11"/>
        <v>0</v>
      </c>
      <c r="F78" s="489">
        <f t="shared" ref="F78:S78" ca="1" si="17">F15*F$70</f>
        <v>0</v>
      </c>
      <c r="G78" s="489">
        <f t="shared" ca="1" si="17"/>
        <v>0</v>
      </c>
      <c r="H78" s="489">
        <f t="shared" ca="1" si="17"/>
        <v>0</v>
      </c>
      <c r="I78" s="489">
        <f t="shared" ca="1" si="17"/>
        <v>0.20251136876606654</v>
      </c>
      <c r="J78" s="489">
        <f t="shared" ca="1" si="17"/>
        <v>0</v>
      </c>
      <c r="K78" s="489">
        <f t="shared" ca="1" si="17"/>
        <v>0</v>
      </c>
      <c r="L78" s="489">
        <f t="shared" ca="1" si="17"/>
        <v>0.34361714098386087</v>
      </c>
      <c r="M78" s="489">
        <f t="shared" ca="1" si="17"/>
        <v>0</v>
      </c>
      <c r="N78" s="489">
        <f t="shared" ca="1" si="17"/>
        <v>0.38454736567385428</v>
      </c>
      <c r="O78" s="489">
        <f t="shared" ca="1" si="17"/>
        <v>0</v>
      </c>
      <c r="P78" s="489">
        <f t="shared" ca="1" si="17"/>
        <v>0</v>
      </c>
      <c r="Q78" s="489">
        <f t="shared" ca="1" si="17"/>
        <v>0</v>
      </c>
      <c r="R78" s="489">
        <f t="shared" ca="1" si="17"/>
        <v>0</v>
      </c>
      <c r="S78" s="489">
        <f t="shared" ca="1" si="17"/>
        <v>0</v>
      </c>
      <c r="T78"/>
      <c r="U78"/>
      <c r="V78"/>
      <c r="W78"/>
      <c r="X78"/>
      <c r="Y78"/>
      <c r="Z78"/>
      <c r="AA78"/>
      <c r="AB78"/>
      <c r="AC78"/>
      <c r="AD78"/>
      <c r="AE78"/>
      <c r="AF78"/>
      <c r="AG78"/>
      <c r="AH78"/>
      <c r="AI78"/>
      <c r="AJ78"/>
      <c r="AK78"/>
      <c r="AL78"/>
      <c r="AM78"/>
      <c r="AN78"/>
      <c r="AO78"/>
    </row>
    <row r="79" spans="1:41" x14ac:dyDescent="0.35">
      <c r="A79" s="446" t="s">
        <v>1834</v>
      </c>
      <c r="B79" s="453"/>
      <c r="C79" s="600">
        <f t="shared" ca="1" si="9"/>
        <v>0.32929915870659132</v>
      </c>
      <c r="D79" s="612">
        <f t="shared" ca="1" si="10"/>
        <v>0.32929915870659132</v>
      </c>
      <c r="E79" s="606">
        <f t="shared" ca="1" si="11"/>
        <v>0</v>
      </c>
      <c r="F79" s="489">
        <f t="shared" ref="F79:S79" ca="1" si="18">F16*F$70</f>
        <v>0</v>
      </c>
      <c r="G79" s="489">
        <f t="shared" ca="1" si="18"/>
        <v>0</v>
      </c>
      <c r="H79" s="489">
        <f t="shared" ca="1" si="18"/>
        <v>0</v>
      </c>
      <c r="I79" s="489">
        <f t="shared" ca="1" si="18"/>
        <v>0</v>
      </c>
      <c r="J79" s="489">
        <f t="shared" ca="1" si="18"/>
        <v>0</v>
      </c>
      <c r="K79" s="489">
        <f t="shared" ca="1" si="18"/>
        <v>0</v>
      </c>
      <c r="L79" s="489">
        <f t="shared" ca="1" si="18"/>
        <v>0</v>
      </c>
      <c r="M79" s="489">
        <f t="shared" ca="1" si="18"/>
        <v>0</v>
      </c>
      <c r="N79" s="489">
        <f t="shared" ca="1" si="18"/>
        <v>0.23277116769474474</v>
      </c>
      <c r="O79" s="489">
        <f t="shared" ca="1" si="18"/>
        <v>9.6527991011846614E-2</v>
      </c>
      <c r="P79" s="489">
        <f t="shared" ca="1" si="18"/>
        <v>0</v>
      </c>
      <c r="Q79" s="489">
        <f t="shared" ca="1" si="18"/>
        <v>0</v>
      </c>
      <c r="R79" s="489">
        <f t="shared" ca="1" si="18"/>
        <v>0</v>
      </c>
      <c r="S79" s="489">
        <f t="shared" ca="1" si="18"/>
        <v>0</v>
      </c>
    </row>
    <row r="80" spans="1:41" x14ac:dyDescent="0.35">
      <c r="A80" s="453" t="s">
        <v>1837</v>
      </c>
      <c r="B80" s="453"/>
      <c r="C80" s="600">
        <f t="shared" ca="1" si="9"/>
        <v>1.6743614681528582</v>
      </c>
      <c r="D80" s="612">
        <f t="shared" ca="1" si="10"/>
        <v>1.6743614681528582</v>
      </c>
      <c r="E80" s="606">
        <f t="shared" ca="1" si="11"/>
        <v>0</v>
      </c>
      <c r="F80" s="489">
        <f t="shared" ref="F80:S80" ca="1" si="19">F17*F$70</f>
        <v>0</v>
      </c>
      <c r="G80" s="489">
        <f t="shared" ca="1" si="19"/>
        <v>0</v>
      </c>
      <c r="H80" s="489">
        <f t="shared" ca="1" si="19"/>
        <v>0</v>
      </c>
      <c r="I80" s="489">
        <f t="shared" ca="1" si="19"/>
        <v>0</v>
      </c>
      <c r="J80" s="489">
        <f t="shared" ca="1" si="19"/>
        <v>0</v>
      </c>
      <c r="K80" s="489">
        <f t="shared" ca="1" si="19"/>
        <v>0</v>
      </c>
      <c r="L80" s="489">
        <f t="shared" ca="1" si="19"/>
        <v>0</v>
      </c>
      <c r="M80" s="489">
        <f t="shared" ca="1" si="19"/>
        <v>0</v>
      </c>
      <c r="N80" s="489">
        <f t="shared" ca="1" si="19"/>
        <v>0</v>
      </c>
      <c r="O80" s="489">
        <f t="shared" ca="1" si="19"/>
        <v>1.6743614681528582</v>
      </c>
      <c r="P80" s="489">
        <f t="shared" ca="1" si="19"/>
        <v>0</v>
      </c>
      <c r="Q80" s="489">
        <f t="shared" ca="1" si="19"/>
        <v>0</v>
      </c>
      <c r="R80" s="489">
        <f t="shared" ca="1" si="19"/>
        <v>0</v>
      </c>
      <c r="S80" s="489">
        <f t="shared" ca="1" si="19"/>
        <v>0</v>
      </c>
    </row>
    <row r="81" spans="1:41" x14ac:dyDescent="0.35">
      <c r="A81" s="446" t="s">
        <v>1840</v>
      </c>
      <c r="B81" s="453"/>
      <c r="C81" s="600">
        <f t="shared" ca="1" si="9"/>
        <v>2.2061397564806411</v>
      </c>
      <c r="D81" s="612">
        <f t="shared" ca="1" si="10"/>
        <v>0.36691858611247957</v>
      </c>
      <c r="E81" s="606">
        <f t="shared" ca="1" si="11"/>
        <v>1.8392211703681616</v>
      </c>
      <c r="F81" s="489">
        <f t="shared" ref="F81:S81" ca="1" si="20">F18*F$70</f>
        <v>6.9343837872712574E-2</v>
      </c>
      <c r="G81" s="489">
        <f t="shared" ca="1" si="20"/>
        <v>0</v>
      </c>
      <c r="H81" s="489">
        <f t="shared" ca="1" si="20"/>
        <v>0</v>
      </c>
      <c r="I81" s="489">
        <f t="shared" ca="1" si="20"/>
        <v>0</v>
      </c>
      <c r="J81" s="489">
        <f t="shared" ca="1" si="20"/>
        <v>0</v>
      </c>
      <c r="K81" s="489">
        <f t="shared" ca="1" si="20"/>
        <v>0</v>
      </c>
      <c r="L81" s="489">
        <f t="shared" ca="1" si="20"/>
        <v>0.22005245061786649</v>
      </c>
      <c r="M81" s="489">
        <f t="shared" ca="1" si="20"/>
        <v>0.70139713796381176</v>
      </c>
      <c r="N81" s="489">
        <f t="shared" ca="1" si="20"/>
        <v>7.7522297621900507E-2</v>
      </c>
      <c r="O81" s="489">
        <f t="shared" ca="1" si="20"/>
        <v>0</v>
      </c>
      <c r="P81" s="489">
        <f t="shared" ca="1" si="20"/>
        <v>0</v>
      </c>
      <c r="Q81" s="489">
        <f t="shared" ca="1" si="20"/>
        <v>0</v>
      </c>
      <c r="R81" s="489">
        <f t="shared" ca="1" si="20"/>
        <v>1.1378240324043498</v>
      </c>
      <c r="S81" s="489">
        <f t="shared" ca="1" si="20"/>
        <v>0</v>
      </c>
    </row>
    <row r="82" spans="1:41" x14ac:dyDescent="0.35">
      <c r="A82" s="446" t="s">
        <v>1843</v>
      </c>
      <c r="B82" s="453"/>
      <c r="C82" s="600">
        <f t="shared" ca="1" si="9"/>
        <v>1.779334097064408</v>
      </c>
      <c r="D82" s="612">
        <f t="shared" ca="1" si="10"/>
        <v>0.45656525115212987</v>
      </c>
      <c r="E82" s="606">
        <f t="shared" ca="1" si="11"/>
        <v>1.3227688459122784</v>
      </c>
      <c r="F82" s="489">
        <f t="shared" ref="F82:S82" ca="1" si="21">F19*F$70</f>
        <v>0</v>
      </c>
      <c r="G82" s="489">
        <f t="shared" ca="1" si="21"/>
        <v>0.23414533813495078</v>
      </c>
      <c r="H82" s="489">
        <f t="shared" ca="1" si="21"/>
        <v>0</v>
      </c>
      <c r="I82" s="489">
        <f t="shared" ca="1" si="21"/>
        <v>0</v>
      </c>
      <c r="J82" s="489">
        <f t="shared" ca="1" si="21"/>
        <v>0</v>
      </c>
      <c r="K82" s="489">
        <f t="shared" ca="1" si="21"/>
        <v>0</v>
      </c>
      <c r="L82" s="489">
        <f t="shared" ca="1" si="21"/>
        <v>4.8369624383431988E-2</v>
      </c>
      <c r="M82" s="489">
        <f t="shared" ca="1" si="21"/>
        <v>0</v>
      </c>
      <c r="N82" s="489">
        <f t="shared" ca="1" si="21"/>
        <v>7.7522297621900507E-2</v>
      </c>
      <c r="O82" s="489">
        <f t="shared" ca="1" si="21"/>
        <v>9.6527991011846614E-2</v>
      </c>
      <c r="P82" s="489">
        <f t="shared" ca="1" si="21"/>
        <v>0.81616290495612576</v>
      </c>
      <c r="Q82" s="489">
        <f t="shared" ca="1" si="21"/>
        <v>0.50660594095615252</v>
      </c>
      <c r="R82" s="489">
        <f t="shared" ca="1" si="21"/>
        <v>0</v>
      </c>
      <c r="S82" s="489">
        <f t="shared" ca="1" si="21"/>
        <v>0</v>
      </c>
    </row>
    <row r="83" spans="1:41" x14ac:dyDescent="0.35">
      <c r="A83" s="453" t="s">
        <v>1845</v>
      </c>
      <c r="B83" s="453"/>
      <c r="C83" s="600">
        <f t="shared" ca="1" si="9"/>
        <v>1.6669536088978758</v>
      </c>
      <c r="D83" s="612">
        <f t="shared" ca="1" si="10"/>
        <v>0.91076807742202792</v>
      </c>
      <c r="E83" s="606">
        <f t="shared" ca="1" si="11"/>
        <v>0.75618553147584788</v>
      </c>
      <c r="F83" s="489">
        <f t="shared" ref="F83:S83" ca="1" si="22">F20*F$70</f>
        <v>0</v>
      </c>
      <c r="G83" s="489">
        <f t="shared" ca="1" si="22"/>
        <v>0</v>
      </c>
      <c r="H83" s="489">
        <f t="shared" ca="1" si="22"/>
        <v>0.20002768173786345</v>
      </c>
      <c r="I83" s="489">
        <f t="shared" ca="1" si="22"/>
        <v>0</v>
      </c>
      <c r="J83" s="489">
        <f t="shared" ca="1" si="22"/>
        <v>0.14327272312624834</v>
      </c>
      <c r="K83" s="489">
        <f t="shared" ca="1" si="22"/>
        <v>6.8350172986219163E-2</v>
      </c>
      <c r="L83" s="489">
        <f t="shared" ca="1" si="22"/>
        <v>0.34386862949885272</v>
      </c>
      <c r="M83" s="489">
        <f t="shared" ca="1" si="22"/>
        <v>0.19717546125248503</v>
      </c>
      <c r="N83" s="489">
        <f t="shared" ca="1" si="22"/>
        <v>0.15524887007284421</v>
      </c>
      <c r="O83" s="489">
        <f t="shared" ca="1" si="22"/>
        <v>0</v>
      </c>
      <c r="P83" s="489">
        <f t="shared" ca="1" si="22"/>
        <v>0</v>
      </c>
      <c r="Q83" s="489">
        <f t="shared" ca="1" si="22"/>
        <v>0</v>
      </c>
      <c r="R83" s="489">
        <f t="shared" ca="1" si="22"/>
        <v>0</v>
      </c>
      <c r="S83" s="489">
        <f t="shared" ca="1" si="22"/>
        <v>0.55901007022336291</v>
      </c>
    </row>
    <row r="84" spans="1:41" s="565" customFormat="1" x14ac:dyDescent="0.35">
      <c r="A84" s="576" t="s">
        <v>1853</v>
      </c>
      <c r="B84" s="576"/>
      <c r="C84" s="604">
        <f t="shared" ca="1" si="9"/>
        <v>96.756405849848548</v>
      </c>
      <c r="D84" s="616">
        <f t="shared" ca="1" si="10"/>
        <v>63.122623723586322</v>
      </c>
      <c r="E84" s="610">
        <f t="shared" ca="1" si="11"/>
        <v>33.633782126262233</v>
      </c>
      <c r="F84" s="577">
        <f t="shared" ref="F84:S84" ca="1" si="23">F21*F$70</f>
        <v>6.427177507980379</v>
      </c>
      <c r="G84" s="577">
        <f t="shared" ca="1" si="23"/>
        <v>12.885429405619945</v>
      </c>
      <c r="H84" s="577">
        <f t="shared" ca="1" si="23"/>
        <v>6.5333757528692589</v>
      </c>
      <c r="I84" s="577">
        <f t="shared" ca="1" si="23"/>
        <v>8.2305613697540085</v>
      </c>
      <c r="J84" s="577">
        <f t="shared" ca="1" si="23"/>
        <v>8.7425314525635436</v>
      </c>
      <c r="K84" s="577">
        <f t="shared" ca="1" si="23"/>
        <v>5.8599020141042351</v>
      </c>
      <c r="L84" s="577">
        <f t="shared" ca="1" si="23"/>
        <v>5.9504697532221034</v>
      </c>
      <c r="M84" s="577">
        <f t="shared" ca="1" si="23"/>
        <v>8.6487150255569389</v>
      </c>
      <c r="N84" s="577">
        <f t="shared" ca="1" si="23"/>
        <v>6.8477008191866888</v>
      </c>
      <c r="O84" s="577">
        <f t="shared" ca="1" si="23"/>
        <v>1.6454756482861554</v>
      </c>
      <c r="P84" s="577">
        <f t="shared" ca="1" si="23"/>
        <v>3.4527239414013495</v>
      </c>
      <c r="Q84" s="577">
        <f t="shared" ca="1" si="23"/>
        <v>13.496318602966314</v>
      </c>
      <c r="R84" s="577">
        <f t="shared" ca="1" si="23"/>
        <v>5.4349011543806638</v>
      </c>
      <c r="S84" s="577">
        <f t="shared" ca="1" si="23"/>
        <v>2.601123401956964</v>
      </c>
    </row>
    <row r="85" spans="1:41" s="213" customFormat="1" x14ac:dyDescent="0.35">
      <c r="A85" s="567" t="s">
        <v>1855</v>
      </c>
      <c r="B85" s="491"/>
      <c r="C85" s="602">
        <f t="shared" ca="1" si="9"/>
        <v>1.0932276274270725</v>
      </c>
      <c r="D85" s="614">
        <f t="shared" ca="1" si="10"/>
        <v>0.31414409760018042</v>
      </c>
      <c r="E85" s="608">
        <f t="shared" ca="1" si="11"/>
        <v>0.77908352982689211</v>
      </c>
      <c r="F85" s="484">
        <f t="shared" ref="F85:S85" ca="1" si="24">F22*F$70</f>
        <v>0</v>
      </c>
      <c r="G85" s="484">
        <f t="shared" ca="1" si="24"/>
        <v>9.1708301104373807E-2</v>
      </c>
      <c r="H85" s="484">
        <f t="shared" ca="1" si="24"/>
        <v>0.22243579649580661</v>
      </c>
      <c r="I85" s="484">
        <f t="shared" ca="1" si="24"/>
        <v>0</v>
      </c>
      <c r="J85" s="484">
        <f t="shared" ca="1" si="24"/>
        <v>0</v>
      </c>
      <c r="K85" s="484">
        <f t="shared" ca="1" si="24"/>
        <v>0</v>
      </c>
      <c r="L85" s="484">
        <f t="shared" ca="1" si="24"/>
        <v>0</v>
      </c>
      <c r="M85" s="484">
        <f t="shared" ca="1" si="24"/>
        <v>0.77908352982689211</v>
      </c>
      <c r="N85" s="484">
        <f t="shared" ca="1" si="24"/>
        <v>0</v>
      </c>
      <c r="O85" s="484">
        <f t="shared" ca="1" si="24"/>
        <v>0</v>
      </c>
      <c r="P85" s="484">
        <f t="shared" ca="1" si="24"/>
        <v>0</v>
      </c>
      <c r="Q85" s="484">
        <f t="shared" ca="1" si="24"/>
        <v>0</v>
      </c>
      <c r="R85" s="484">
        <f t="shared" ca="1" si="24"/>
        <v>0</v>
      </c>
      <c r="S85" s="484">
        <f t="shared" ca="1" si="24"/>
        <v>0</v>
      </c>
      <c r="T85" s="3"/>
      <c r="U85" s="3"/>
      <c r="V85" s="3"/>
      <c r="W85" s="3"/>
      <c r="X85" s="3"/>
      <c r="Y85" s="3"/>
      <c r="Z85" s="3"/>
      <c r="AA85" s="3"/>
      <c r="AB85" s="3"/>
      <c r="AC85" s="3"/>
      <c r="AD85" s="3"/>
      <c r="AE85" s="3"/>
      <c r="AF85" s="3"/>
      <c r="AG85" s="3"/>
      <c r="AH85" s="3"/>
      <c r="AI85" s="3"/>
      <c r="AJ85" s="3"/>
      <c r="AK85" s="3"/>
      <c r="AL85" s="3"/>
      <c r="AM85" s="3"/>
      <c r="AN85" s="3"/>
      <c r="AO85" s="3"/>
    </row>
    <row r="86" spans="1:41" x14ac:dyDescent="0.35">
      <c r="A86" s="567" t="s">
        <v>1887</v>
      </c>
      <c r="B86" s="461"/>
      <c r="C86" s="602">
        <f t="shared" ca="1" si="9"/>
        <v>3.7831464516935993</v>
      </c>
      <c r="D86" s="614">
        <f t="shared" ca="1" si="10"/>
        <v>1.1888112386049949</v>
      </c>
      <c r="E86" s="608">
        <f t="shared" ca="1" si="11"/>
        <v>2.5943352130886046</v>
      </c>
      <c r="F86" s="484">
        <f t="shared" ref="F86:S86" ca="1" si="25">F23*F$70</f>
        <v>6.9343837872712574E-2</v>
      </c>
      <c r="G86" s="484">
        <f t="shared" ca="1" si="25"/>
        <v>0</v>
      </c>
      <c r="H86" s="484">
        <f t="shared" ca="1" si="25"/>
        <v>0</v>
      </c>
      <c r="I86" s="484">
        <f t="shared" ca="1" si="25"/>
        <v>1.0511172277460632</v>
      </c>
      <c r="J86" s="484">
        <f t="shared" ca="1" si="25"/>
        <v>0</v>
      </c>
      <c r="K86" s="484">
        <f t="shared" ca="1" si="25"/>
        <v>6.8350172986219163E-2</v>
      </c>
      <c r="L86" s="484">
        <f t="shared" ca="1" si="25"/>
        <v>0</v>
      </c>
      <c r="M86" s="484">
        <f t="shared" ca="1" si="25"/>
        <v>1.0480264197528897</v>
      </c>
      <c r="N86" s="484">
        <f t="shared" ca="1" si="25"/>
        <v>0</v>
      </c>
      <c r="O86" s="484">
        <f t="shared" ca="1" si="25"/>
        <v>0</v>
      </c>
      <c r="P86" s="484">
        <f t="shared" ca="1" si="25"/>
        <v>0</v>
      </c>
      <c r="Q86" s="484">
        <f t="shared" ca="1" si="25"/>
        <v>0</v>
      </c>
      <c r="R86" s="484">
        <f t="shared" ca="1" si="25"/>
        <v>1.5463087933357147</v>
      </c>
      <c r="S86" s="484">
        <f t="shared" ca="1" si="25"/>
        <v>0</v>
      </c>
    </row>
    <row r="87" spans="1:41" x14ac:dyDescent="0.35">
      <c r="A87" s="567" t="s">
        <v>1888</v>
      </c>
      <c r="B87" s="461"/>
      <c r="C87" s="602">
        <f t="shared" ca="1" si="9"/>
        <v>0</v>
      </c>
      <c r="D87" s="614">
        <f t="shared" ca="1" si="10"/>
        <v>0</v>
      </c>
      <c r="E87" s="608">
        <f t="shared" ca="1" si="11"/>
        <v>0</v>
      </c>
      <c r="F87" s="484">
        <f t="shared" ref="F87:S87" ca="1" si="26">F24*F$70</f>
        <v>0</v>
      </c>
      <c r="G87" s="484">
        <f t="shared" ca="1" si="26"/>
        <v>0</v>
      </c>
      <c r="H87" s="484">
        <f t="shared" ca="1" si="26"/>
        <v>0</v>
      </c>
      <c r="I87" s="484">
        <f t="shared" ca="1" si="26"/>
        <v>0</v>
      </c>
      <c r="J87" s="484">
        <f t="shared" ca="1" si="26"/>
        <v>0</v>
      </c>
      <c r="K87" s="484">
        <f t="shared" ca="1" si="26"/>
        <v>0</v>
      </c>
      <c r="L87" s="484">
        <f t="shared" ca="1" si="26"/>
        <v>0</v>
      </c>
      <c r="M87" s="484">
        <f t="shared" ca="1" si="26"/>
        <v>0</v>
      </c>
      <c r="N87" s="484">
        <f t="shared" ca="1" si="26"/>
        <v>0</v>
      </c>
      <c r="O87" s="484">
        <f t="shared" ca="1" si="26"/>
        <v>0</v>
      </c>
      <c r="P87" s="484">
        <f t="shared" ca="1" si="26"/>
        <v>0</v>
      </c>
      <c r="Q87" s="484">
        <f t="shared" ca="1" si="26"/>
        <v>0</v>
      </c>
      <c r="R87" s="484">
        <f t="shared" ca="1" si="26"/>
        <v>0</v>
      </c>
      <c r="S87" s="484">
        <f t="shared" ca="1" si="26"/>
        <v>0</v>
      </c>
    </row>
    <row r="88" spans="1:41" x14ac:dyDescent="0.35">
      <c r="A88" s="567" t="s">
        <v>1858</v>
      </c>
      <c r="B88" s="461"/>
      <c r="C88" s="602">
        <f t="shared" ca="1" si="9"/>
        <v>0.3553174840114417</v>
      </c>
      <c r="D88" s="614">
        <f t="shared" ca="1" si="10"/>
        <v>0.3553174840114417</v>
      </c>
      <c r="E88" s="608">
        <f t="shared" ca="1" si="11"/>
        <v>0</v>
      </c>
      <c r="F88" s="484">
        <f t="shared" ref="F88:S88" ca="1" si="27">F25*F$70</f>
        <v>0</v>
      </c>
      <c r="G88" s="484">
        <f t="shared" ca="1" si="27"/>
        <v>0</v>
      </c>
      <c r="H88" s="484">
        <f t="shared" ca="1" si="27"/>
        <v>0.3553174840114417</v>
      </c>
      <c r="I88" s="484">
        <f t="shared" ca="1" si="27"/>
        <v>0</v>
      </c>
      <c r="J88" s="484">
        <f t="shared" ca="1" si="27"/>
        <v>0</v>
      </c>
      <c r="K88" s="484">
        <f t="shared" ca="1" si="27"/>
        <v>0</v>
      </c>
      <c r="L88" s="484">
        <f t="shared" ca="1" si="27"/>
        <v>0</v>
      </c>
      <c r="M88" s="484">
        <f t="shared" ca="1" si="27"/>
        <v>0</v>
      </c>
      <c r="N88" s="484">
        <f t="shared" ca="1" si="27"/>
        <v>0</v>
      </c>
      <c r="O88" s="484">
        <f t="shared" ca="1" si="27"/>
        <v>0</v>
      </c>
      <c r="P88" s="484">
        <f t="shared" ca="1" si="27"/>
        <v>0</v>
      </c>
      <c r="Q88" s="484">
        <f t="shared" ca="1" si="27"/>
        <v>0</v>
      </c>
      <c r="R88" s="484">
        <f t="shared" ca="1" si="27"/>
        <v>0</v>
      </c>
      <c r="S88" s="484">
        <f t="shared" ca="1" si="27"/>
        <v>0</v>
      </c>
    </row>
    <row r="89" spans="1:41" x14ac:dyDescent="0.35">
      <c r="A89" s="567" t="s">
        <v>1860</v>
      </c>
      <c r="B89" s="461"/>
      <c r="C89" s="602">
        <f t="shared" ca="1" si="9"/>
        <v>1.3573143700950505</v>
      </c>
      <c r="D89" s="614">
        <f t="shared" ca="1" si="10"/>
        <v>1.3573143700950505</v>
      </c>
      <c r="E89" s="608">
        <f t="shared" ca="1" si="11"/>
        <v>0</v>
      </c>
      <c r="F89" s="484">
        <f t="shared" ref="F89:S89" ca="1" si="28">F26*F$70</f>
        <v>0.52091722305234023</v>
      </c>
      <c r="G89" s="484">
        <f t="shared" ca="1" si="28"/>
        <v>0.45374954023893777</v>
      </c>
      <c r="H89" s="484">
        <f t="shared" ca="1" si="28"/>
        <v>0.11235397399612071</v>
      </c>
      <c r="I89" s="484">
        <f t="shared" ca="1" si="28"/>
        <v>0</v>
      </c>
      <c r="J89" s="484">
        <f t="shared" ca="1" si="28"/>
        <v>7.1636361563124168E-2</v>
      </c>
      <c r="K89" s="484">
        <f t="shared" ca="1" si="28"/>
        <v>0</v>
      </c>
      <c r="L89" s="484">
        <f t="shared" ca="1" si="28"/>
        <v>0</v>
      </c>
      <c r="M89" s="484">
        <f t="shared" ca="1" si="28"/>
        <v>0</v>
      </c>
      <c r="N89" s="484">
        <f t="shared" ca="1" si="28"/>
        <v>0.19865727124452762</v>
      </c>
      <c r="O89" s="484">
        <f t="shared" ca="1" si="28"/>
        <v>0</v>
      </c>
      <c r="P89" s="484">
        <f t="shared" ca="1" si="28"/>
        <v>0</v>
      </c>
      <c r="Q89" s="484">
        <f t="shared" ca="1" si="28"/>
        <v>0</v>
      </c>
      <c r="R89" s="484">
        <f t="shared" ca="1" si="28"/>
        <v>0</v>
      </c>
      <c r="S89" s="484">
        <f t="shared" ca="1" si="28"/>
        <v>0</v>
      </c>
    </row>
    <row r="90" spans="1:41" x14ac:dyDescent="0.35">
      <c r="A90" s="567" t="s">
        <v>1861</v>
      </c>
      <c r="B90" s="461"/>
      <c r="C90" s="602">
        <f t="shared" ca="1" si="9"/>
        <v>0</v>
      </c>
      <c r="D90" s="614">
        <f t="shared" ca="1" si="10"/>
        <v>0</v>
      </c>
      <c r="E90" s="608">
        <f t="shared" ca="1" si="11"/>
        <v>0</v>
      </c>
      <c r="F90" s="484">
        <f t="shared" ref="F90:S91" ca="1" si="29">F27*F$70</f>
        <v>0</v>
      </c>
      <c r="G90" s="484">
        <f t="shared" ca="1" si="29"/>
        <v>0</v>
      </c>
      <c r="H90" s="484">
        <f t="shared" ca="1" si="29"/>
        <v>0</v>
      </c>
      <c r="I90" s="484">
        <f t="shared" ca="1" si="29"/>
        <v>0</v>
      </c>
      <c r="J90" s="484">
        <f t="shared" ca="1" si="29"/>
        <v>0</v>
      </c>
      <c r="K90" s="484">
        <f t="shared" ca="1" si="29"/>
        <v>0</v>
      </c>
      <c r="L90" s="484">
        <f t="shared" ca="1" si="29"/>
        <v>0</v>
      </c>
      <c r="M90" s="484">
        <f t="shared" ca="1" si="29"/>
        <v>0</v>
      </c>
      <c r="N90" s="484">
        <f t="shared" ca="1" si="29"/>
        <v>0</v>
      </c>
      <c r="O90" s="484">
        <f t="shared" ca="1" si="29"/>
        <v>0</v>
      </c>
      <c r="P90" s="484">
        <f t="shared" ca="1" si="29"/>
        <v>0</v>
      </c>
      <c r="Q90" s="484">
        <f t="shared" ca="1" si="29"/>
        <v>0</v>
      </c>
      <c r="R90" s="484">
        <f t="shared" ca="1" si="29"/>
        <v>0</v>
      </c>
      <c r="S90" s="484">
        <f t="shared" ca="1" si="29"/>
        <v>0</v>
      </c>
    </row>
    <row r="91" spans="1:41" x14ac:dyDescent="0.35">
      <c r="A91" s="567" t="s">
        <v>2365</v>
      </c>
      <c r="B91" s="461"/>
      <c r="C91" s="602">
        <f t="shared" ref="C91" ca="1" si="30">SUM(F91:S91)</f>
        <v>17.551232457791585</v>
      </c>
      <c r="D91" s="614">
        <f t="shared" ref="D91" ca="1" si="31">SUM(F91:L91)+N91+O91</f>
        <v>13.157754032170217</v>
      </c>
      <c r="E91" s="608">
        <f t="shared" ref="E91" ca="1" si="32">SUM(P91:S91)+M91</f>
        <v>4.3934784256213666</v>
      </c>
      <c r="F91" s="484">
        <f t="shared" ca="1" si="29"/>
        <v>0.34346407321875561</v>
      </c>
      <c r="G91" s="484">
        <f t="shared" ca="1" si="29"/>
        <v>3.924784806902859</v>
      </c>
      <c r="H91" s="484">
        <f t="shared" ca="1" si="29"/>
        <v>2.0885773255331865</v>
      </c>
      <c r="I91" s="484">
        <f t="shared" ca="1" si="29"/>
        <v>2.0982119694001975</v>
      </c>
      <c r="J91" s="484">
        <f t="shared" ca="1" si="29"/>
        <v>2.0284204699190753</v>
      </c>
      <c r="K91" s="484">
        <f t="shared" ca="1" si="29"/>
        <v>0.81396953726445809</v>
      </c>
      <c r="L91" s="484">
        <f t="shared" ca="1" si="29"/>
        <v>0.99757110946766137</v>
      </c>
      <c r="M91" s="484">
        <f t="shared" ca="1" si="29"/>
        <v>1.0480264197528897</v>
      </c>
      <c r="N91" s="484">
        <f t="shared" ca="1" si="29"/>
        <v>0.86275474046402312</v>
      </c>
      <c r="O91" s="484">
        <f t="shared" ca="1" si="29"/>
        <v>0</v>
      </c>
      <c r="P91" s="484">
        <f t="shared" ca="1" si="29"/>
        <v>0.42145669740878206</v>
      </c>
      <c r="Q91" s="484">
        <f t="shared" ca="1" si="29"/>
        <v>2.3484653827228779</v>
      </c>
      <c r="R91" s="484">
        <f t="shared" ca="1" si="29"/>
        <v>0.57552992573681705</v>
      </c>
      <c r="S91" s="484">
        <f t="shared" ca="1" si="29"/>
        <v>0</v>
      </c>
    </row>
    <row r="92" spans="1:41" x14ac:dyDescent="0.35">
      <c r="A92" s="567" t="s">
        <v>2366</v>
      </c>
      <c r="B92" s="461"/>
      <c r="C92" s="602">
        <f t="shared" ca="1" si="9"/>
        <v>3.58785329752578</v>
      </c>
      <c r="D92" s="614">
        <f t="shared" ca="1" si="10"/>
        <v>2.6845167975841751</v>
      </c>
      <c r="E92" s="608">
        <f t="shared" ca="1" si="11"/>
        <v>0.90333649994160492</v>
      </c>
      <c r="F92" s="484">
        <f t="shared" ref="F92:S92" ca="1" si="33">F29*F$70</f>
        <v>2.2111116212727242</v>
      </c>
      <c r="G92" s="484">
        <f t="shared" ca="1" si="33"/>
        <v>0.32585363923932464</v>
      </c>
      <c r="H92" s="484">
        <f t="shared" ca="1" si="33"/>
        <v>0</v>
      </c>
      <c r="I92" s="484">
        <f t="shared" ca="1" si="33"/>
        <v>7.9201364085906847E-2</v>
      </c>
      <c r="J92" s="484">
        <f t="shared" ca="1" si="33"/>
        <v>0</v>
      </c>
      <c r="K92" s="484">
        <f t="shared" ca="1" si="33"/>
        <v>6.8350172986219163E-2</v>
      </c>
      <c r="L92" s="484">
        <f t="shared" ca="1" si="33"/>
        <v>0</v>
      </c>
      <c r="M92" s="484">
        <f t="shared" ca="1" si="33"/>
        <v>0</v>
      </c>
      <c r="N92" s="484">
        <f t="shared" ca="1" si="33"/>
        <v>0</v>
      </c>
      <c r="O92" s="484">
        <f t="shared" ca="1" si="33"/>
        <v>0</v>
      </c>
      <c r="P92" s="484">
        <f t="shared" ca="1" si="33"/>
        <v>0</v>
      </c>
      <c r="Q92" s="484">
        <f t="shared" ca="1" si="33"/>
        <v>0.25351318041208293</v>
      </c>
      <c r="R92" s="484">
        <f t="shared" ca="1" si="33"/>
        <v>0.28799316664546515</v>
      </c>
      <c r="S92" s="484">
        <f t="shared" ca="1" si="33"/>
        <v>0.36183015288405679</v>
      </c>
    </row>
    <row r="93" spans="1:41" x14ac:dyDescent="0.35">
      <c r="A93" s="567" t="s">
        <v>1862</v>
      </c>
      <c r="B93" s="461"/>
      <c r="C93" s="602">
        <f t="shared" ca="1" si="9"/>
        <v>0.36183015288405679</v>
      </c>
      <c r="D93" s="614">
        <f t="shared" ca="1" si="10"/>
        <v>0</v>
      </c>
      <c r="E93" s="608">
        <f t="shared" ca="1" si="11"/>
        <v>0.36183015288405679</v>
      </c>
      <c r="F93" s="484">
        <f t="shared" ref="F93:S93" ca="1" si="34">F30*F$70</f>
        <v>0</v>
      </c>
      <c r="G93" s="484">
        <f t="shared" ca="1" si="34"/>
        <v>0</v>
      </c>
      <c r="H93" s="484">
        <f t="shared" ca="1" si="34"/>
        <v>0</v>
      </c>
      <c r="I93" s="484">
        <f t="shared" ca="1" si="34"/>
        <v>0</v>
      </c>
      <c r="J93" s="484">
        <f t="shared" ca="1" si="34"/>
        <v>0</v>
      </c>
      <c r="K93" s="484">
        <f t="shared" ca="1" si="34"/>
        <v>0</v>
      </c>
      <c r="L93" s="484">
        <f t="shared" ca="1" si="34"/>
        <v>0</v>
      </c>
      <c r="M93" s="484">
        <f t="shared" ca="1" si="34"/>
        <v>0</v>
      </c>
      <c r="N93" s="484">
        <f t="shared" ca="1" si="34"/>
        <v>0</v>
      </c>
      <c r="O93" s="484">
        <f t="shared" ca="1" si="34"/>
        <v>0</v>
      </c>
      <c r="P93" s="484">
        <f t="shared" ca="1" si="34"/>
        <v>0</v>
      </c>
      <c r="Q93" s="484">
        <f t="shared" ca="1" si="34"/>
        <v>0</v>
      </c>
      <c r="R93" s="484">
        <f t="shared" ca="1" si="34"/>
        <v>0</v>
      </c>
      <c r="S93" s="484">
        <f t="shared" ca="1" si="34"/>
        <v>0.36183015288405679</v>
      </c>
    </row>
    <row r="94" spans="1:41" s="212" customFormat="1" x14ac:dyDescent="0.35">
      <c r="A94" s="567" t="s">
        <v>1863</v>
      </c>
      <c r="B94" s="491"/>
      <c r="C94" s="602">
        <f t="shared" ca="1" si="9"/>
        <v>0.79595586088520143</v>
      </c>
      <c r="D94" s="614">
        <f t="shared" ca="1" si="10"/>
        <v>0.79595586088520143</v>
      </c>
      <c r="E94" s="608">
        <f t="shared" ca="1" si="11"/>
        <v>0</v>
      </c>
      <c r="F94" s="484">
        <f t="shared" ref="F94:S94" ca="1" si="35">F31*F$70</f>
        <v>0</v>
      </c>
      <c r="G94" s="484">
        <f t="shared" ca="1" si="35"/>
        <v>0</v>
      </c>
      <c r="H94" s="484">
        <f t="shared" ca="1" si="35"/>
        <v>0.14385069473980308</v>
      </c>
      <c r="I94" s="484">
        <f t="shared" ca="1" si="35"/>
        <v>0</v>
      </c>
      <c r="J94" s="484">
        <f t="shared" ca="1" si="35"/>
        <v>0.45344789490087073</v>
      </c>
      <c r="K94" s="484">
        <f t="shared" ca="1" si="35"/>
        <v>0</v>
      </c>
      <c r="L94" s="484">
        <f t="shared" ca="1" si="35"/>
        <v>0</v>
      </c>
      <c r="M94" s="484">
        <f t="shared" ca="1" si="35"/>
        <v>0</v>
      </c>
      <c r="N94" s="484">
        <f t="shared" ca="1" si="35"/>
        <v>0.19865727124452762</v>
      </c>
      <c r="O94" s="484">
        <f t="shared" ca="1" si="35"/>
        <v>0</v>
      </c>
      <c r="P94" s="484">
        <f t="shared" ca="1" si="35"/>
        <v>0</v>
      </c>
      <c r="Q94" s="484">
        <f t="shared" ca="1" si="35"/>
        <v>0</v>
      </c>
      <c r="R94" s="484">
        <f t="shared" ca="1" si="35"/>
        <v>0</v>
      </c>
      <c r="S94" s="484">
        <f t="shared" ca="1" si="35"/>
        <v>0</v>
      </c>
      <c r="T94" s="3"/>
      <c r="U94" s="3"/>
      <c r="V94" s="3"/>
      <c r="W94" s="3"/>
      <c r="X94" s="3"/>
      <c r="Y94" s="3"/>
      <c r="Z94" s="3"/>
      <c r="AA94" s="3"/>
      <c r="AB94" s="3"/>
      <c r="AC94" s="3"/>
      <c r="AD94" s="3"/>
      <c r="AE94" s="3"/>
      <c r="AF94" s="3"/>
      <c r="AG94" s="3"/>
      <c r="AH94" s="3"/>
      <c r="AI94" s="3"/>
      <c r="AJ94" s="3"/>
      <c r="AK94" s="3"/>
      <c r="AL94" s="3"/>
      <c r="AM94" s="3"/>
      <c r="AN94" s="3"/>
      <c r="AO94" s="3"/>
    </row>
    <row r="95" spans="1:41" x14ac:dyDescent="0.35">
      <c r="A95" s="567" t="s">
        <v>1889</v>
      </c>
      <c r="B95" s="461"/>
      <c r="C95" s="602">
        <f t="shared" ca="1" si="9"/>
        <v>52.136859652285935</v>
      </c>
      <c r="D95" s="614">
        <f t="shared" ca="1" si="10"/>
        <v>35.272223502463234</v>
      </c>
      <c r="E95" s="608">
        <f t="shared" ca="1" si="11"/>
        <v>16.864636149822697</v>
      </c>
      <c r="F95" s="484">
        <f t="shared" ref="F95:S95" ca="1" si="36">F32*F$70</f>
        <v>2.2451423809684368</v>
      </c>
      <c r="G95" s="484">
        <f t="shared" ca="1" si="36"/>
        <v>6.910344418351194</v>
      </c>
      <c r="H95" s="484">
        <f t="shared" ca="1" si="36"/>
        <v>2.8511583777676655</v>
      </c>
      <c r="I95" s="484">
        <f t="shared" ca="1" si="36"/>
        <v>4.3727197947604433</v>
      </c>
      <c r="J95" s="484">
        <f t="shared" ca="1" si="36"/>
        <v>5.1441819063543068</v>
      </c>
      <c r="K95" s="484">
        <f t="shared" ca="1" si="36"/>
        <v>4.4314734242493792</v>
      </c>
      <c r="L95" s="484">
        <f t="shared" ca="1" si="36"/>
        <v>4.4450595024809028</v>
      </c>
      <c r="M95" s="484">
        <f t="shared" ca="1" si="36"/>
        <v>5.5764031949717818</v>
      </c>
      <c r="N95" s="484">
        <f t="shared" ca="1" si="36"/>
        <v>3.968651378651602</v>
      </c>
      <c r="O95" s="484">
        <f t="shared" ca="1" si="36"/>
        <v>0.90349231887930415</v>
      </c>
      <c r="P95" s="484">
        <f t="shared" ca="1" si="36"/>
        <v>2.6098105465837858</v>
      </c>
      <c r="Q95" s="484">
        <f t="shared" ca="1" si="36"/>
        <v>5.3708638138712432</v>
      </c>
      <c r="R95" s="484">
        <f t="shared" ca="1" si="36"/>
        <v>1.7133539581411665</v>
      </c>
      <c r="S95" s="484">
        <f t="shared" ca="1" si="36"/>
        <v>1.5942046362547204</v>
      </c>
    </row>
    <row r="96" spans="1:41" x14ac:dyDescent="0.35">
      <c r="A96" s="567" t="s">
        <v>1890</v>
      </c>
      <c r="B96" s="461"/>
      <c r="C96" s="602">
        <f t="shared" ca="1" si="9"/>
        <v>0.12452715998427952</v>
      </c>
      <c r="D96" s="614">
        <f t="shared" ca="1" si="10"/>
        <v>0.12452715998427952</v>
      </c>
      <c r="E96" s="608">
        <f t="shared" ca="1" si="11"/>
        <v>0</v>
      </c>
      <c r="F96" s="484">
        <f t="shared" ref="F96:S96" ca="1" si="37">F33*F$70</f>
        <v>0</v>
      </c>
      <c r="G96" s="484">
        <f t="shared" ca="1" si="37"/>
        <v>0</v>
      </c>
      <c r="H96" s="484">
        <f t="shared" ca="1" si="37"/>
        <v>5.6176986998060355E-2</v>
      </c>
      <c r="I96" s="484">
        <f t="shared" ca="1" si="37"/>
        <v>0</v>
      </c>
      <c r="J96" s="484">
        <f t="shared" ca="1" si="37"/>
        <v>0</v>
      </c>
      <c r="K96" s="484">
        <f t="shared" ca="1" si="37"/>
        <v>6.8350172986219163E-2</v>
      </c>
      <c r="L96" s="484">
        <f t="shared" ca="1" si="37"/>
        <v>0</v>
      </c>
      <c r="M96" s="484">
        <f t="shared" ca="1" si="37"/>
        <v>0</v>
      </c>
      <c r="N96" s="484">
        <f t="shared" ca="1" si="37"/>
        <v>0</v>
      </c>
      <c r="O96" s="484">
        <f t="shared" ca="1" si="37"/>
        <v>0</v>
      </c>
      <c r="P96" s="484">
        <f t="shared" ca="1" si="37"/>
        <v>0</v>
      </c>
      <c r="Q96" s="484">
        <f t="shared" ca="1" si="37"/>
        <v>0</v>
      </c>
      <c r="R96" s="484">
        <f t="shared" ca="1" si="37"/>
        <v>0</v>
      </c>
      <c r="S96" s="484">
        <f t="shared" ca="1" si="37"/>
        <v>0</v>
      </c>
    </row>
    <row r="97" spans="1:41" x14ac:dyDescent="0.35">
      <c r="A97" s="567" t="s">
        <v>1891</v>
      </c>
      <c r="B97" s="461"/>
      <c r="C97" s="602">
        <f t="shared" ca="1" si="9"/>
        <v>0.99813709328382894</v>
      </c>
      <c r="D97" s="614">
        <f t="shared" ca="1" si="10"/>
        <v>0.57668039587504683</v>
      </c>
      <c r="E97" s="608">
        <f t="shared" ca="1" si="11"/>
        <v>0.42145669740878206</v>
      </c>
      <c r="F97" s="484">
        <f t="shared" ref="F97:S97" ca="1" si="38">F34*F$70</f>
        <v>0</v>
      </c>
      <c r="G97" s="484">
        <f t="shared" ca="1" si="38"/>
        <v>0</v>
      </c>
      <c r="H97" s="484">
        <f t="shared" ca="1" si="38"/>
        <v>0</v>
      </c>
      <c r="I97" s="484">
        <f t="shared" ca="1" si="38"/>
        <v>0</v>
      </c>
      <c r="J97" s="484">
        <f t="shared" ca="1" si="38"/>
        <v>0.14327272312624834</v>
      </c>
      <c r="K97" s="484">
        <f t="shared" ca="1" si="38"/>
        <v>6.8350172986219163E-2</v>
      </c>
      <c r="L97" s="484">
        <f t="shared" ca="1" si="38"/>
        <v>0.28753520214067885</v>
      </c>
      <c r="M97" s="484">
        <f t="shared" ca="1" si="38"/>
        <v>0</v>
      </c>
      <c r="N97" s="484">
        <f t="shared" ca="1" si="38"/>
        <v>7.7522297621900507E-2</v>
      </c>
      <c r="O97" s="484">
        <f t="shared" ca="1" si="38"/>
        <v>0</v>
      </c>
      <c r="P97" s="484">
        <f t="shared" ca="1" si="38"/>
        <v>0.42145669740878206</v>
      </c>
      <c r="Q97" s="484">
        <f t="shared" ca="1" si="38"/>
        <v>0</v>
      </c>
      <c r="R97" s="484">
        <f t="shared" ca="1" si="38"/>
        <v>0</v>
      </c>
      <c r="S97" s="484">
        <f t="shared" ca="1" si="38"/>
        <v>0</v>
      </c>
    </row>
    <row r="98" spans="1:41" x14ac:dyDescent="0.35">
      <c r="A98" s="567" t="s">
        <v>1892</v>
      </c>
      <c r="B98" s="461"/>
      <c r="C98" s="602">
        <f t="shared" ca="1" si="9"/>
        <v>0</v>
      </c>
      <c r="D98" s="614">
        <f t="shared" ca="1" si="10"/>
        <v>0</v>
      </c>
      <c r="E98" s="608">
        <f t="shared" ca="1" si="11"/>
        <v>0</v>
      </c>
      <c r="F98" s="484">
        <f t="shared" ref="F98:S98" ca="1" si="39">F35*F$70</f>
        <v>0</v>
      </c>
      <c r="G98" s="484">
        <f t="shared" ca="1" si="39"/>
        <v>0</v>
      </c>
      <c r="H98" s="484">
        <f t="shared" ca="1" si="39"/>
        <v>0</v>
      </c>
      <c r="I98" s="484">
        <f t="shared" ca="1" si="39"/>
        <v>0</v>
      </c>
      <c r="J98" s="484">
        <f t="shared" ca="1" si="39"/>
        <v>0</v>
      </c>
      <c r="K98" s="484">
        <f t="shared" ca="1" si="39"/>
        <v>0</v>
      </c>
      <c r="L98" s="484">
        <f t="shared" ca="1" si="39"/>
        <v>0</v>
      </c>
      <c r="M98" s="484">
        <f t="shared" ca="1" si="39"/>
        <v>0</v>
      </c>
      <c r="N98" s="484">
        <f t="shared" ca="1" si="39"/>
        <v>0</v>
      </c>
      <c r="O98" s="484">
        <f t="shared" ca="1" si="39"/>
        <v>0</v>
      </c>
      <c r="P98" s="484">
        <f t="shared" ca="1" si="39"/>
        <v>0</v>
      </c>
      <c r="Q98" s="484">
        <f t="shared" ca="1" si="39"/>
        <v>0</v>
      </c>
      <c r="R98" s="484">
        <f t="shared" ca="1" si="39"/>
        <v>0</v>
      </c>
      <c r="S98" s="484">
        <f t="shared" ca="1" si="39"/>
        <v>0</v>
      </c>
    </row>
    <row r="99" spans="1:41" x14ac:dyDescent="0.35">
      <c r="A99" s="567" t="s">
        <v>1866</v>
      </c>
      <c r="B99" s="461"/>
      <c r="C99" s="602">
        <f t="shared" ca="1" si="9"/>
        <v>0.63674427514225829</v>
      </c>
      <c r="D99" s="614">
        <f t="shared" ca="1" si="10"/>
        <v>0.63674427514225829</v>
      </c>
      <c r="E99" s="608">
        <f t="shared" ca="1" si="11"/>
        <v>0</v>
      </c>
      <c r="F99" s="484">
        <f t="shared" ref="F99:S99" ca="1" si="40">F36*F$70</f>
        <v>0</v>
      </c>
      <c r="G99" s="484">
        <f t="shared" ca="1" si="40"/>
        <v>0</v>
      </c>
      <c r="H99" s="484">
        <f t="shared" ca="1" si="40"/>
        <v>0</v>
      </c>
      <c r="I99" s="484">
        <f t="shared" ca="1" si="40"/>
        <v>0</v>
      </c>
      <c r="J99" s="484">
        <f t="shared" ca="1" si="40"/>
        <v>0</v>
      </c>
      <c r="K99" s="484">
        <f t="shared" ca="1" si="40"/>
        <v>0</v>
      </c>
      <c r="L99" s="484">
        <f t="shared" ca="1" si="40"/>
        <v>0</v>
      </c>
      <c r="M99" s="484">
        <f t="shared" ca="1" si="40"/>
        <v>0</v>
      </c>
      <c r="N99" s="484">
        <f t="shared" ca="1" si="40"/>
        <v>0.27617956886642814</v>
      </c>
      <c r="O99" s="484">
        <f t="shared" ca="1" si="40"/>
        <v>0.36056470627583009</v>
      </c>
      <c r="P99" s="484">
        <f t="shared" ca="1" si="40"/>
        <v>0</v>
      </c>
      <c r="Q99" s="484">
        <f t="shared" ca="1" si="40"/>
        <v>0</v>
      </c>
      <c r="R99" s="484">
        <f t="shared" ca="1" si="40"/>
        <v>0</v>
      </c>
      <c r="S99" s="484">
        <f t="shared" ca="1" si="40"/>
        <v>0</v>
      </c>
    </row>
    <row r="100" spans="1:41" x14ac:dyDescent="0.35">
      <c r="A100" s="567" t="s">
        <v>1893</v>
      </c>
      <c r="B100" s="461"/>
      <c r="C100" s="602">
        <f t="shared" ca="1" si="9"/>
        <v>7.5383764409251638E-2</v>
      </c>
      <c r="D100" s="614">
        <f t="shared" ca="1" si="10"/>
        <v>7.5383764409251638E-2</v>
      </c>
      <c r="E100" s="608">
        <f t="shared" ca="1" si="11"/>
        <v>0</v>
      </c>
      <c r="F100" s="484">
        <f t="shared" ref="F100:S100" ca="1" si="41">F37*F$70</f>
        <v>0</v>
      </c>
      <c r="G100" s="484">
        <f t="shared" ca="1" si="41"/>
        <v>0</v>
      </c>
      <c r="H100" s="484">
        <f t="shared" ca="1" si="41"/>
        <v>0</v>
      </c>
      <c r="I100" s="484">
        <f t="shared" ca="1" si="41"/>
        <v>0</v>
      </c>
      <c r="J100" s="484">
        <f t="shared" ca="1" si="41"/>
        <v>0</v>
      </c>
      <c r="K100" s="484">
        <f t="shared" ca="1" si="41"/>
        <v>0</v>
      </c>
      <c r="L100" s="484">
        <f t="shared" ca="1" si="41"/>
        <v>0</v>
      </c>
      <c r="M100" s="484">
        <f t="shared" ca="1" si="41"/>
        <v>0</v>
      </c>
      <c r="N100" s="484">
        <f t="shared" ca="1" si="41"/>
        <v>0</v>
      </c>
      <c r="O100" s="484">
        <f t="shared" ca="1" si="41"/>
        <v>7.5383764409251638E-2</v>
      </c>
      <c r="P100" s="484">
        <f t="shared" ca="1" si="41"/>
        <v>0</v>
      </c>
      <c r="Q100" s="484">
        <f t="shared" ca="1" si="41"/>
        <v>0</v>
      </c>
      <c r="R100" s="484">
        <f t="shared" ca="1" si="41"/>
        <v>0</v>
      </c>
      <c r="S100" s="484">
        <f t="shared" ca="1" si="41"/>
        <v>0</v>
      </c>
    </row>
    <row r="101" spans="1:41" x14ac:dyDescent="0.35">
      <c r="A101" s="567" t="s">
        <v>1894</v>
      </c>
      <c r="B101" s="461"/>
      <c r="C101" s="602">
        <f t="shared" ca="1" si="9"/>
        <v>0</v>
      </c>
      <c r="D101" s="614">
        <f t="shared" ca="1" si="10"/>
        <v>0</v>
      </c>
      <c r="E101" s="608">
        <f t="shared" ca="1" si="11"/>
        <v>0</v>
      </c>
      <c r="F101" s="484">
        <f t="shared" ref="F101:S101" ca="1" si="42">F38*F$70</f>
        <v>0</v>
      </c>
      <c r="G101" s="484">
        <f t="shared" ca="1" si="42"/>
        <v>0</v>
      </c>
      <c r="H101" s="484">
        <f t="shared" ca="1" si="42"/>
        <v>0</v>
      </c>
      <c r="I101" s="484">
        <f t="shared" ca="1" si="42"/>
        <v>0</v>
      </c>
      <c r="J101" s="484">
        <f t="shared" ca="1" si="42"/>
        <v>0</v>
      </c>
      <c r="K101" s="484">
        <f t="shared" ca="1" si="42"/>
        <v>0</v>
      </c>
      <c r="L101" s="484">
        <f t="shared" ca="1" si="42"/>
        <v>0</v>
      </c>
      <c r="M101" s="484">
        <f t="shared" ca="1" si="42"/>
        <v>0</v>
      </c>
      <c r="N101" s="484">
        <f t="shared" ca="1" si="42"/>
        <v>0</v>
      </c>
      <c r="O101" s="484">
        <f t="shared" ca="1" si="42"/>
        <v>0</v>
      </c>
      <c r="P101" s="484">
        <f t="shared" ca="1" si="42"/>
        <v>0</v>
      </c>
      <c r="Q101" s="484">
        <f t="shared" ca="1" si="42"/>
        <v>0</v>
      </c>
      <c r="R101" s="484">
        <f t="shared" ca="1" si="42"/>
        <v>0</v>
      </c>
      <c r="S101" s="484">
        <f t="shared" ca="1" si="42"/>
        <v>0</v>
      </c>
    </row>
    <row r="102" spans="1:41" s="407" customFormat="1" x14ac:dyDescent="0.35">
      <c r="A102" s="567" t="s">
        <v>1895</v>
      </c>
      <c r="B102" s="491"/>
      <c r="C102" s="602">
        <f t="shared" ca="1" si="9"/>
        <v>13.898876202429209</v>
      </c>
      <c r="D102" s="614">
        <f t="shared" ca="1" si="10"/>
        <v>6.5832507447609867</v>
      </c>
      <c r="E102" s="608">
        <f t="shared" ca="1" si="11"/>
        <v>7.315625457668224</v>
      </c>
      <c r="F102" s="484">
        <f t="shared" ref="F102:S102" ca="1" si="43">F39*F$70</f>
        <v>1.0371983715954094</v>
      </c>
      <c r="G102" s="484">
        <f t="shared" ca="1" si="43"/>
        <v>1.1789886997832559</v>
      </c>
      <c r="H102" s="484">
        <f t="shared" ca="1" si="43"/>
        <v>0.70350511332717414</v>
      </c>
      <c r="I102" s="484">
        <f t="shared" ca="1" si="43"/>
        <v>0.62931101376139997</v>
      </c>
      <c r="J102" s="484">
        <f t="shared" ca="1" si="43"/>
        <v>0.90157209669991867</v>
      </c>
      <c r="K102" s="484">
        <f t="shared" ca="1" si="43"/>
        <v>0.34105836064552114</v>
      </c>
      <c r="L102" s="484">
        <f t="shared" ca="1" si="43"/>
        <v>0.22030393913285834</v>
      </c>
      <c r="M102" s="484">
        <f t="shared" ca="1" si="43"/>
        <v>0.19717546125248503</v>
      </c>
      <c r="N102" s="484">
        <f t="shared" ca="1" si="43"/>
        <v>1.2652782910936802</v>
      </c>
      <c r="O102" s="484">
        <f t="shared" ca="1" si="43"/>
        <v>0.30603485872176933</v>
      </c>
      <c r="P102" s="484">
        <f t="shared" ca="1" si="43"/>
        <v>0</v>
      </c>
      <c r="Q102" s="484">
        <f t="shared" ca="1" si="43"/>
        <v>5.5234762259601089</v>
      </c>
      <c r="R102" s="484">
        <f t="shared" ca="1" si="43"/>
        <v>1.3117153105215005</v>
      </c>
      <c r="S102" s="484">
        <f t="shared" ca="1" si="43"/>
        <v>0.28325845993413018</v>
      </c>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35">
      <c r="A103" s="485" t="s">
        <v>1869</v>
      </c>
      <c r="B103" s="568"/>
      <c r="C103" s="599">
        <f t="shared" ca="1" si="9"/>
        <v>142.37317174314046</v>
      </c>
      <c r="D103" s="611">
        <f t="shared" ca="1" si="10"/>
        <v>10.336427308384591</v>
      </c>
      <c r="E103" s="605">
        <f t="shared" ca="1" si="11"/>
        <v>132.03674443475589</v>
      </c>
      <c r="F103" s="486">
        <f t="shared" ref="F103:S103" ca="1" si="44">F40*F$70</f>
        <v>0.88973174624732221</v>
      </c>
      <c r="G103" s="486">
        <f t="shared" ca="1" si="44"/>
        <v>0.84900405598968032</v>
      </c>
      <c r="H103" s="486">
        <f t="shared" ca="1" si="44"/>
        <v>0.36628649123560969</v>
      </c>
      <c r="I103" s="486">
        <f t="shared" ca="1" si="44"/>
        <v>4.0914231811593593</v>
      </c>
      <c r="J103" s="486">
        <f t="shared" ca="1" si="44"/>
        <v>0.3815313389639664</v>
      </c>
      <c r="K103" s="486">
        <f t="shared" ca="1" si="44"/>
        <v>0.51224542003957774</v>
      </c>
      <c r="L103" s="486">
        <f t="shared" ca="1" si="44"/>
        <v>0.86201879988705576</v>
      </c>
      <c r="M103" s="486">
        <f t="shared" ca="1" si="44"/>
        <v>22.762482751081901</v>
      </c>
      <c r="N103" s="486">
        <f t="shared" ca="1" si="44"/>
        <v>1.2598650081240352</v>
      </c>
      <c r="O103" s="486">
        <f t="shared" ca="1" si="44"/>
        <v>1.1243212667379847</v>
      </c>
      <c r="P103" s="486">
        <f t="shared" ca="1" si="44"/>
        <v>22.442023208653126</v>
      </c>
      <c r="Q103" s="486">
        <f t="shared" ca="1" si="44"/>
        <v>26.1858514792149</v>
      </c>
      <c r="R103" s="486">
        <f t="shared" ca="1" si="44"/>
        <v>38.783688318328132</v>
      </c>
      <c r="S103" s="486">
        <f t="shared" ca="1" si="44"/>
        <v>21.86269867747782</v>
      </c>
    </row>
    <row r="104" spans="1:41" x14ac:dyDescent="0.35">
      <c r="A104" s="567" t="s">
        <v>1870</v>
      </c>
      <c r="B104" s="461"/>
      <c r="C104" s="602">
        <f t="shared" ca="1" si="9"/>
        <v>35.084943527698435</v>
      </c>
      <c r="D104" s="614">
        <f t="shared" ca="1" si="10"/>
        <v>1.2475045694484712</v>
      </c>
      <c r="E104" s="608">
        <f t="shared" ca="1" si="11"/>
        <v>33.837438958249962</v>
      </c>
      <c r="F104" s="484">
        <f t="shared" ref="F104:S104" ca="1" si="45">F41*F$70</f>
        <v>0</v>
      </c>
      <c r="G104" s="484">
        <f t="shared" ca="1" si="45"/>
        <v>0.36204123913456399</v>
      </c>
      <c r="H104" s="484">
        <f t="shared" ca="1" si="45"/>
        <v>0</v>
      </c>
      <c r="I104" s="484">
        <f t="shared" ca="1" si="45"/>
        <v>0.62584335333732344</v>
      </c>
      <c r="J104" s="484">
        <f t="shared" ca="1" si="45"/>
        <v>0</v>
      </c>
      <c r="K104" s="484">
        <f t="shared" ca="1" si="45"/>
        <v>0</v>
      </c>
      <c r="L104" s="484">
        <f t="shared" ca="1" si="45"/>
        <v>0.25961997697658384</v>
      </c>
      <c r="M104" s="484">
        <f t="shared" ca="1" si="45"/>
        <v>0.77908352982689211</v>
      </c>
      <c r="N104" s="484">
        <f t="shared" ca="1" si="45"/>
        <v>0</v>
      </c>
      <c r="O104" s="484">
        <f t="shared" ca="1" si="45"/>
        <v>0</v>
      </c>
      <c r="P104" s="484">
        <f t="shared" ca="1" si="45"/>
        <v>0.58632706349356456</v>
      </c>
      <c r="Q104" s="484">
        <f t="shared" ca="1" si="45"/>
        <v>0.90138019702073946</v>
      </c>
      <c r="R104" s="484">
        <f t="shared" ca="1" si="45"/>
        <v>30.810704755523648</v>
      </c>
      <c r="S104" s="484">
        <f t="shared" ca="1" si="45"/>
        <v>0.75994341238511787</v>
      </c>
    </row>
    <row r="105" spans="1:41" ht="14.15" customHeight="1" x14ac:dyDescent="0.35">
      <c r="A105" s="567" t="s">
        <v>1896</v>
      </c>
      <c r="B105" s="569"/>
      <c r="C105" s="602">
        <f t="shared" ca="1" si="9"/>
        <v>4.1301999362631179</v>
      </c>
      <c r="D105" s="614">
        <f t="shared" ca="1" si="10"/>
        <v>0.26952266794565855</v>
      </c>
      <c r="E105" s="608">
        <f t="shared" ca="1" si="11"/>
        <v>3.8606772683174593</v>
      </c>
      <c r="F105" s="484">
        <f t="shared" ref="F105:S105" ca="1" si="46">F42*F$70</f>
        <v>0</v>
      </c>
      <c r="G105" s="484">
        <f t="shared" ca="1" si="46"/>
        <v>0</v>
      </c>
      <c r="H105" s="484">
        <f t="shared" ca="1" si="46"/>
        <v>0</v>
      </c>
      <c r="I105" s="484">
        <f t="shared" ca="1" si="46"/>
        <v>0</v>
      </c>
      <c r="J105" s="484">
        <f t="shared" ca="1" si="46"/>
        <v>0</v>
      </c>
      <c r="K105" s="484">
        <f t="shared" ca="1" si="46"/>
        <v>0.26952266794565855</v>
      </c>
      <c r="L105" s="484">
        <f t="shared" ca="1" si="46"/>
        <v>0</v>
      </c>
      <c r="M105" s="484">
        <f t="shared" ca="1" si="46"/>
        <v>3.4988471154334024</v>
      </c>
      <c r="N105" s="484">
        <f t="shared" ca="1" si="46"/>
        <v>0</v>
      </c>
      <c r="O105" s="484">
        <f t="shared" ca="1" si="46"/>
        <v>0</v>
      </c>
      <c r="P105" s="484">
        <f t="shared" ca="1" si="46"/>
        <v>0</v>
      </c>
      <c r="Q105" s="484">
        <f t="shared" ca="1" si="46"/>
        <v>0</v>
      </c>
      <c r="R105" s="484">
        <f t="shared" ca="1" si="46"/>
        <v>0</v>
      </c>
      <c r="S105" s="484">
        <f t="shared" ca="1" si="46"/>
        <v>0.36183015288405679</v>
      </c>
    </row>
    <row r="106" spans="1:41" x14ac:dyDescent="0.35">
      <c r="A106" s="567" t="s">
        <v>1877</v>
      </c>
      <c r="B106" s="569"/>
      <c r="C106" s="602">
        <f t="shared" ca="1" si="9"/>
        <v>16.125304019906249</v>
      </c>
      <c r="D106" s="614">
        <f t="shared" ca="1" si="10"/>
        <v>0.90618603802370867</v>
      </c>
      <c r="E106" s="608">
        <f t="shared" ca="1" si="11"/>
        <v>15.21911798188254</v>
      </c>
      <c r="F106" s="484">
        <f t="shared" ref="F106:S106" ca="1" si="47">F43*F$70</f>
        <v>0</v>
      </c>
      <c r="G106" s="484">
        <f t="shared" ca="1" si="47"/>
        <v>0.48696281685511644</v>
      </c>
      <c r="H106" s="484">
        <f t="shared" ca="1" si="47"/>
        <v>0</v>
      </c>
      <c r="I106" s="484">
        <f t="shared" ca="1" si="47"/>
        <v>0</v>
      </c>
      <c r="J106" s="484">
        <f t="shared" ca="1" si="47"/>
        <v>0.3815313389639664</v>
      </c>
      <c r="K106" s="484">
        <f t="shared" ca="1" si="47"/>
        <v>0</v>
      </c>
      <c r="L106" s="484">
        <f t="shared" ca="1" si="47"/>
        <v>0</v>
      </c>
      <c r="M106" s="484">
        <f t="shared" ca="1" si="47"/>
        <v>0</v>
      </c>
      <c r="N106" s="484">
        <f t="shared" ca="1" si="47"/>
        <v>0</v>
      </c>
      <c r="O106" s="484">
        <f t="shared" ca="1" si="47"/>
        <v>3.7691882204625819E-2</v>
      </c>
      <c r="P106" s="484">
        <f t="shared" ca="1" si="47"/>
        <v>15.21911798188254</v>
      </c>
      <c r="Q106" s="484">
        <f t="shared" ca="1" si="47"/>
        <v>0</v>
      </c>
      <c r="R106" s="484">
        <f t="shared" ca="1" si="47"/>
        <v>0</v>
      </c>
      <c r="S106" s="484">
        <f t="shared" ca="1" si="47"/>
        <v>0</v>
      </c>
    </row>
    <row r="107" spans="1:41" x14ac:dyDescent="0.35">
      <c r="A107" s="567" t="s">
        <v>1897</v>
      </c>
      <c r="B107" s="569"/>
      <c r="C107" s="602">
        <f t="shared" ca="1" si="9"/>
        <v>19.064902967633437</v>
      </c>
      <c r="D107" s="614">
        <f t="shared" ca="1" si="10"/>
        <v>0</v>
      </c>
      <c r="E107" s="608">
        <f t="shared" ca="1" si="11"/>
        <v>19.064902967633437</v>
      </c>
      <c r="F107" s="484">
        <f t="shared" ref="F107:S107" ca="1" si="48">F44*F$70</f>
        <v>0</v>
      </c>
      <c r="G107" s="484">
        <f t="shared" ca="1" si="48"/>
        <v>0</v>
      </c>
      <c r="H107" s="484">
        <f t="shared" ca="1" si="48"/>
        <v>0</v>
      </c>
      <c r="I107" s="484">
        <f t="shared" ca="1" si="48"/>
        <v>0</v>
      </c>
      <c r="J107" s="484">
        <f t="shared" ca="1" si="48"/>
        <v>0</v>
      </c>
      <c r="K107" s="484">
        <f t="shared" ca="1" si="48"/>
        <v>0</v>
      </c>
      <c r="L107" s="484">
        <f t="shared" ca="1" si="48"/>
        <v>0</v>
      </c>
      <c r="M107" s="484">
        <f t="shared" ca="1" si="48"/>
        <v>0.70139713796381176</v>
      </c>
      <c r="N107" s="484">
        <f t="shared" ca="1" si="48"/>
        <v>0</v>
      </c>
      <c r="O107" s="484">
        <f t="shared" ca="1" si="48"/>
        <v>0</v>
      </c>
      <c r="P107" s="484">
        <f t="shared" ca="1" si="48"/>
        <v>0</v>
      </c>
      <c r="Q107" s="484">
        <f t="shared" ca="1" si="48"/>
        <v>0</v>
      </c>
      <c r="R107" s="484">
        <f t="shared" ca="1" si="48"/>
        <v>0</v>
      </c>
      <c r="S107" s="484">
        <f t="shared" ca="1" si="48"/>
        <v>18.363505829669624</v>
      </c>
    </row>
    <row r="108" spans="1:41" x14ac:dyDescent="0.35">
      <c r="A108" s="567" t="s">
        <v>1875</v>
      </c>
      <c r="B108" s="570"/>
      <c r="C108" s="602">
        <f t="shared" ca="1" si="9"/>
        <v>3.9046436056566516</v>
      </c>
      <c r="D108" s="614">
        <f t="shared" ca="1" si="10"/>
        <v>0</v>
      </c>
      <c r="E108" s="608">
        <f t="shared" ca="1" si="11"/>
        <v>3.9046436056566516</v>
      </c>
      <c r="F108" s="484">
        <f t="shared" ref="F108:S108" ca="1" si="49">F45*F$70</f>
        <v>0</v>
      </c>
      <c r="G108" s="484">
        <f t="shared" ca="1" si="49"/>
        <v>0</v>
      </c>
      <c r="H108" s="484">
        <f t="shared" ca="1" si="49"/>
        <v>0</v>
      </c>
      <c r="I108" s="484">
        <f t="shared" ca="1" si="49"/>
        <v>0</v>
      </c>
      <c r="J108" s="484">
        <f t="shared" ca="1" si="49"/>
        <v>0</v>
      </c>
      <c r="K108" s="484">
        <f t="shared" ca="1" si="49"/>
        <v>0</v>
      </c>
      <c r="L108" s="484">
        <f t="shared" ca="1" si="49"/>
        <v>0</v>
      </c>
      <c r="M108" s="484">
        <f t="shared" ca="1" si="49"/>
        <v>3.4011842228055298</v>
      </c>
      <c r="N108" s="484">
        <f t="shared" ca="1" si="49"/>
        <v>0</v>
      </c>
      <c r="O108" s="484">
        <f t="shared" ca="1" si="49"/>
        <v>0</v>
      </c>
      <c r="P108" s="484">
        <f t="shared" ca="1" si="49"/>
        <v>0</v>
      </c>
      <c r="Q108" s="484">
        <f t="shared" ca="1" si="49"/>
        <v>0</v>
      </c>
      <c r="R108" s="484">
        <f t="shared" ca="1" si="49"/>
        <v>0</v>
      </c>
      <c r="S108" s="484">
        <f t="shared" ca="1" si="49"/>
        <v>0.50345938285112179</v>
      </c>
    </row>
    <row r="109" spans="1:41" x14ac:dyDescent="0.35">
      <c r="A109" s="567" t="s">
        <v>1871</v>
      </c>
      <c r="B109" s="570"/>
      <c r="C109" s="602">
        <f t="shared" ca="1" si="9"/>
        <v>19.671137060482693</v>
      </c>
      <c r="D109" s="614">
        <f t="shared" ca="1" si="10"/>
        <v>0.36881452319498198</v>
      </c>
      <c r="E109" s="608">
        <f t="shared" ca="1" si="11"/>
        <v>19.302322537287711</v>
      </c>
      <c r="F109" s="484">
        <f t="shared" ref="F109:S109" ca="1" si="50">F46*F$70</f>
        <v>0.36881452319498198</v>
      </c>
      <c r="G109" s="484">
        <f t="shared" ca="1" si="50"/>
        <v>0</v>
      </c>
      <c r="H109" s="484">
        <f t="shared" ca="1" si="50"/>
        <v>0</v>
      </c>
      <c r="I109" s="484">
        <f t="shared" ca="1" si="50"/>
        <v>0</v>
      </c>
      <c r="J109" s="484">
        <f t="shared" ca="1" si="50"/>
        <v>0</v>
      </c>
      <c r="K109" s="484">
        <f t="shared" ca="1" si="50"/>
        <v>0</v>
      </c>
      <c r="L109" s="484">
        <f t="shared" ca="1" si="50"/>
        <v>0</v>
      </c>
      <c r="M109" s="484">
        <f t="shared" ca="1" si="50"/>
        <v>0</v>
      </c>
      <c r="N109" s="484">
        <f t="shared" ca="1" si="50"/>
        <v>0</v>
      </c>
      <c r="O109" s="484">
        <f t="shared" ca="1" si="50"/>
        <v>0</v>
      </c>
      <c r="P109" s="484">
        <f t="shared" ca="1" si="50"/>
        <v>0</v>
      </c>
      <c r="Q109" s="484">
        <f t="shared" ca="1" si="50"/>
        <v>19.014329370642248</v>
      </c>
      <c r="R109" s="484">
        <f t="shared" ca="1" si="50"/>
        <v>0.28799316664546515</v>
      </c>
      <c r="S109" s="484">
        <f t="shared" ca="1" si="50"/>
        <v>0</v>
      </c>
    </row>
    <row r="110" spans="1:41" x14ac:dyDescent="0.35">
      <c r="A110" s="567" t="s">
        <v>1898</v>
      </c>
      <c r="B110" s="571"/>
      <c r="C110" s="602">
        <f t="shared" ca="1" si="9"/>
        <v>0</v>
      </c>
      <c r="D110" s="614">
        <f t="shared" ca="1" si="10"/>
        <v>0</v>
      </c>
      <c r="E110" s="608">
        <f t="shared" ca="1" si="11"/>
        <v>0</v>
      </c>
      <c r="F110" s="484">
        <f t="shared" ref="F110:S110" ca="1" si="51">F47*F$70</f>
        <v>0</v>
      </c>
      <c r="G110" s="484">
        <f t="shared" ca="1" si="51"/>
        <v>0</v>
      </c>
      <c r="H110" s="484">
        <f t="shared" ca="1" si="51"/>
        <v>0</v>
      </c>
      <c r="I110" s="484">
        <f t="shared" ca="1" si="51"/>
        <v>0</v>
      </c>
      <c r="J110" s="484">
        <f t="shared" ca="1" si="51"/>
        <v>0</v>
      </c>
      <c r="K110" s="484">
        <f t="shared" ca="1" si="51"/>
        <v>0</v>
      </c>
      <c r="L110" s="484">
        <f t="shared" ca="1" si="51"/>
        <v>0</v>
      </c>
      <c r="M110" s="484">
        <f t="shared" ca="1" si="51"/>
        <v>0</v>
      </c>
      <c r="N110" s="484">
        <f t="shared" ca="1" si="51"/>
        <v>0</v>
      </c>
      <c r="O110" s="484">
        <f t="shared" ca="1" si="51"/>
        <v>0</v>
      </c>
      <c r="P110" s="484">
        <f t="shared" ca="1" si="51"/>
        <v>0</v>
      </c>
      <c r="Q110" s="484">
        <f t="shared" ca="1" si="51"/>
        <v>0</v>
      </c>
      <c r="R110" s="484">
        <f t="shared" ca="1" si="51"/>
        <v>0</v>
      </c>
      <c r="S110" s="484">
        <f t="shared" ca="1" si="51"/>
        <v>0</v>
      </c>
    </row>
    <row r="111" spans="1:41" x14ac:dyDescent="0.35">
      <c r="A111" s="567" t="s">
        <v>1878</v>
      </c>
      <c r="B111" s="571"/>
      <c r="C111" s="602">
        <f t="shared" ca="1" si="9"/>
        <v>5.2598755350180397</v>
      </c>
      <c r="D111" s="614">
        <f t="shared" ca="1" si="10"/>
        <v>1.1629639350633452</v>
      </c>
      <c r="E111" s="608">
        <f t="shared" ca="1" si="11"/>
        <v>4.0969115999546952</v>
      </c>
      <c r="F111" s="484">
        <f t="shared" ref="F111:S111" ca="1" si="52">F48*F$70</f>
        <v>0</v>
      </c>
      <c r="G111" s="484">
        <f t="shared" ca="1" si="52"/>
        <v>0</v>
      </c>
      <c r="H111" s="484">
        <f t="shared" ca="1" si="52"/>
        <v>0</v>
      </c>
      <c r="I111" s="484">
        <f t="shared" ca="1" si="52"/>
        <v>0.42527387440873976</v>
      </c>
      <c r="J111" s="484">
        <f t="shared" ca="1" si="52"/>
        <v>0</v>
      </c>
      <c r="K111" s="484">
        <f t="shared" ca="1" si="52"/>
        <v>0</v>
      </c>
      <c r="L111" s="484">
        <f t="shared" ca="1" si="52"/>
        <v>0.19104744188880676</v>
      </c>
      <c r="M111" s="484">
        <f t="shared" ca="1" si="52"/>
        <v>3.9320412338699127</v>
      </c>
      <c r="N111" s="484">
        <f t="shared" ca="1" si="52"/>
        <v>0.50895073656117285</v>
      </c>
      <c r="O111" s="484">
        <f t="shared" ca="1" si="52"/>
        <v>3.7691882204625819E-2</v>
      </c>
      <c r="P111" s="484">
        <f t="shared" ca="1" si="52"/>
        <v>0.16487036608478262</v>
      </c>
      <c r="Q111" s="484">
        <f t="shared" ca="1" si="52"/>
        <v>0</v>
      </c>
      <c r="R111" s="484">
        <f t="shared" ca="1" si="52"/>
        <v>0</v>
      </c>
      <c r="S111" s="484">
        <f t="shared" ca="1" si="52"/>
        <v>0</v>
      </c>
    </row>
    <row r="112" spans="1:41" x14ac:dyDescent="0.35">
      <c r="A112" s="567" t="s">
        <v>1876</v>
      </c>
      <c r="B112" s="571"/>
      <c r="C112" s="602">
        <f t="shared" ca="1" si="9"/>
        <v>4.2998648961660626</v>
      </c>
      <c r="D112" s="614">
        <f t="shared" ca="1" si="10"/>
        <v>0</v>
      </c>
      <c r="E112" s="608">
        <f t="shared" ca="1" si="11"/>
        <v>4.2998648961660626</v>
      </c>
      <c r="F112" s="484">
        <f t="shared" ref="F112:S112" ca="1" si="53">F49*F$70</f>
        <v>0</v>
      </c>
      <c r="G112" s="484">
        <f t="shared" ca="1" si="53"/>
        <v>0</v>
      </c>
      <c r="H112" s="484">
        <f t="shared" ca="1" si="53"/>
        <v>0</v>
      </c>
      <c r="I112" s="484">
        <f t="shared" ca="1" si="53"/>
        <v>0</v>
      </c>
      <c r="J112" s="484">
        <f t="shared" ca="1" si="53"/>
        <v>0</v>
      </c>
      <c r="K112" s="484">
        <f t="shared" ca="1" si="53"/>
        <v>0</v>
      </c>
      <c r="L112" s="484">
        <f t="shared" ca="1" si="53"/>
        <v>0</v>
      </c>
      <c r="M112" s="484">
        <f t="shared" ca="1" si="53"/>
        <v>3.5476785617473388</v>
      </c>
      <c r="N112" s="484">
        <f t="shared" ca="1" si="53"/>
        <v>0</v>
      </c>
      <c r="O112" s="484">
        <f t="shared" ca="1" si="53"/>
        <v>0</v>
      </c>
      <c r="P112" s="484">
        <f t="shared" ca="1" si="53"/>
        <v>0</v>
      </c>
      <c r="Q112" s="484">
        <f t="shared" ca="1" si="53"/>
        <v>0</v>
      </c>
      <c r="R112" s="484">
        <f t="shared" ca="1" si="53"/>
        <v>0</v>
      </c>
      <c r="S112" s="484">
        <f t="shared" ca="1" si="53"/>
        <v>0.75218633441872373</v>
      </c>
    </row>
    <row r="113" spans="1:19" x14ac:dyDescent="0.35">
      <c r="A113" s="567" t="s">
        <v>1880</v>
      </c>
      <c r="B113" s="571"/>
      <c r="C113" s="602">
        <f t="shared" ca="1" si="9"/>
        <v>34.832300194315799</v>
      </c>
      <c r="D113" s="614">
        <f t="shared" ca="1" si="10"/>
        <v>6.3814355747084273</v>
      </c>
      <c r="E113" s="608">
        <f t="shared" ca="1" si="11"/>
        <v>28.450864619607366</v>
      </c>
      <c r="F113" s="484">
        <f t="shared" ref="F113:S113" ca="1" si="54">F50*F$70</f>
        <v>0.52091722305234012</v>
      </c>
      <c r="G113" s="484">
        <f t="shared" ca="1" si="54"/>
        <v>0</v>
      </c>
      <c r="H113" s="484">
        <f t="shared" ca="1" si="54"/>
        <v>0.36628649123560969</v>
      </c>
      <c r="I113" s="484">
        <f t="shared" ca="1" si="54"/>
        <v>3.0403059534132968</v>
      </c>
      <c r="J113" s="484">
        <f t="shared" ca="1" si="54"/>
        <v>0</v>
      </c>
      <c r="K113" s="484">
        <f t="shared" ca="1" si="54"/>
        <v>0.24272275209391911</v>
      </c>
      <c r="L113" s="484">
        <f t="shared" ca="1" si="54"/>
        <v>0.41135138102166513</v>
      </c>
      <c r="M113" s="484">
        <f t="shared" ca="1" si="54"/>
        <v>6.9022509494350208</v>
      </c>
      <c r="N113" s="484">
        <f t="shared" ca="1" si="54"/>
        <v>0.75091427156286228</v>
      </c>
      <c r="O113" s="484">
        <f t="shared" ca="1" si="54"/>
        <v>1.0489375023287331</v>
      </c>
      <c r="P113" s="484">
        <f t="shared" ca="1" si="54"/>
        <v>6.4717077971922361</v>
      </c>
      <c r="Q113" s="484">
        <f t="shared" ca="1" si="54"/>
        <v>6.2701419115519164</v>
      </c>
      <c r="R113" s="484">
        <f t="shared" ca="1" si="54"/>
        <v>7.6849903961590211</v>
      </c>
      <c r="S113" s="484">
        <f t="shared" ca="1" si="54"/>
        <v>1.1217735652691745</v>
      </c>
    </row>
    <row r="114" spans="1:19" x14ac:dyDescent="0.35">
      <c r="A114" s="461"/>
      <c r="B114" s="461"/>
      <c r="C114" s="602"/>
      <c r="D114" s="614"/>
      <c r="E114" s="608"/>
      <c r="F114" s="572"/>
      <c r="G114" s="572"/>
      <c r="H114" s="572"/>
      <c r="I114" s="572"/>
      <c r="J114" s="572"/>
      <c r="K114" s="572"/>
      <c r="L114" s="572"/>
      <c r="M114" s="572"/>
      <c r="N114" s="572"/>
      <c r="O114" s="572"/>
      <c r="P114" s="572"/>
      <c r="Q114" s="572"/>
      <c r="R114" s="572"/>
      <c r="S114" s="572"/>
    </row>
    <row r="115" spans="1:19" ht="15" thickBot="1" x14ac:dyDescent="0.4">
      <c r="A115" s="573" t="s">
        <v>1881</v>
      </c>
      <c r="B115" s="574"/>
      <c r="C115" s="603">
        <f t="shared" ca="1" si="9"/>
        <v>264.7956316011427</v>
      </c>
      <c r="D115" s="615">
        <f t="shared" ca="1" si="10"/>
        <v>87.794068214946407</v>
      </c>
      <c r="E115" s="609">
        <f t="shared" ca="1" si="11"/>
        <v>177.0015633861963</v>
      </c>
      <c r="F115" s="575">
        <f t="shared" ref="F115:S115" ca="1" si="55">SUM(F73+F84+F103)</f>
        <v>9.8634951181819286</v>
      </c>
      <c r="G115" s="575">
        <f t="shared" ca="1" si="55"/>
        <v>16.525009658097311</v>
      </c>
      <c r="H115" s="575">
        <f t="shared" ca="1" si="55"/>
        <v>7.8347701099651905</v>
      </c>
      <c r="I115" s="575">
        <f t="shared" ca="1" si="55"/>
        <v>13.870086870638072</v>
      </c>
      <c r="J115" s="575">
        <f t="shared" ca="1" si="55"/>
        <v>9.338971876216883</v>
      </c>
      <c r="K115" s="575">
        <f t="shared" ca="1" si="55"/>
        <v>6.9259431113178698</v>
      </c>
      <c r="L115" s="575">
        <f t="shared" ca="1" si="55"/>
        <v>8.3841241127982116</v>
      </c>
      <c r="M115" s="575">
        <f t="shared" ca="1" si="55"/>
        <v>36.994259805198887</v>
      </c>
      <c r="N115" s="575">
        <f t="shared" ca="1" si="55"/>
        <v>10.213945726989845</v>
      </c>
      <c r="O115" s="575">
        <f t="shared" ca="1" si="55"/>
        <v>4.8377216307410889</v>
      </c>
      <c r="P115" s="575">
        <f t="shared" ca="1" si="55"/>
        <v>27.297237118504164</v>
      </c>
      <c r="Q115" s="575">
        <f t="shared" ca="1" si="55"/>
        <v>42.042827641076485</v>
      </c>
      <c r="R115" s="575">
        <f t="shared" ca="1" si="55"/>
        <v>45.64440667175861</v>
      </c>
      <c r="S115" s="575">
        <f t="shared" ca="1" si="55"/>
        <v>25.022832149658147</v>
      </c>
    </row>
    <row r="117" spans="1:19" x14ac:dyDescent="0.35">
      <c r="A117" s="152" t="s">
        <v>2161</v>
      </c>
    </row>
    <row r="118" spans="1:19" x14ac:dyDescent="0.35">
      <c r="A118" s="152" t="s">
        <v>2355</v>
      </c>
    </row>
    <row r="119" spans="1:19" x14ac:dyDescent="0.35">
      <c r="A119" s="152" t="s">
        <v>2356</v>
      </c>
    </row>
    <row r="121" spans="1:19" hidden="1" x14ac:dyDescent="0.35"/>
    <row r="122" spans="1:19" hidden="1" x14ac:dyDescent="0.35"/>
    <row r="123" spans="1:19" hidden="1" x14ac:dyDescent="0.35">
      <c r="C123" s="227">
        <f t="shared" ref="C123:S123" ca="1" si="56">C115-(C103+C72)</f>
        <v>0</v>
      </c>
      <c r="D123" s="227">
        <f t="shared" ca="1" si="56"/>
        <v>0</v>
      </c>
      <c r="E123" s="227">
        <f t="shared" ca="1" si="56"/>
        <v>0</v>
      </c>
      <c r="F123" s="227">
        <f t="shared" ca="1" si="56"/>
        <v>0</v>
      </c>
      <c r="G123" s="227">
        <f t="shared" ca="1" si="56"/>
        <v>0</v>
      </c>
      <c r="H123" s="227">
        <f t="shared" ca="1" si="56"/>
        <v>0</v>
      </c>
      <c r="I123" s="227">
        <f t="shared" ca="1" si="56"/>
        <v>0</v>
      </c>
      <c r="J123" s="227">
        <f t="shared" ca="1" si="56"/>
        <v>0</v>
      </c>
      <c r="K123" s="227">
        <f t="shared" ca="1" si="56"/>
        <v>0</v>
      </c>
      <c r="L123" s="227">
        <f t="shared" ca="1" si="56"/>
        <v>0</v>
      </c>
      <c r="M123" s="227">
        <f t="shared" ca="1" si="56"/>
        <v>0</v>
      </c>
      <c r="N123" s="227">
        <f t="shared" ca="1" si="56"/>
        <v>0</v>
      </c>
      <c r="O123" s="227">
        <f t="shared" ca="1" si="56"/>
        <v>0</v>
      </c>
      <c r="P123" s="227">
        <f t="shared" ca="1" si="56"/>
        <v>0</v>
      </c>
      <c r="Q123" s="227">
        <f t="shared" ca="1" si="56"/>
        <v>0</v>
      </c>
      <c r="R123" s="227">
        <f t="shared" ca="1" si="56"/>
        <v>0</v>
      </c>
      <c r="S123" s="227">
        <f t="shared" ca="1" si="56"/>
        <v>0</v>
      </c>
    </row>
    <row r="124" spans="1:19" hidden="1" x14ac:dyDescent="0.35">
      <c r="A124" s="221" t="s">
        <v>2138</v>
      </c>
      <c r="C124" s="408">
        <f t="shared" ref="C124:S124" ca="1" si="57">SUM(C74:C83)-C73</f>
        <v>0</v>
      </c>
      <c r="D124" s="408">
        <f t="shared" ca="1" si="57"/>
        <v>0</v>
      </c>
      <c r="E124" s="408">
        <f t="shared" ca="1" si="57"/>
        <v>0</v>
      </c>
      <c r="F124" s="408">
        <f t="shared" ca="1" si="57"/>
        <v>0</v>
      </c>
      <c r="G124" s="408">
        <f t="shared" ca="1" si="57"/>
        <v>0</v>
      </c>
      <c r="H124" s="408">
        <f t="shared" ca="1" si="57"/>
        <v>0</v>
      </c>
      <c r="I124" s="408">
        <f t="shared" ca="1" si="57"/>
        <v>0</v>
      </c>
      <c r="J124" s="408">
        <f t="shared" ca="1" si="57"/>
        <v>0</v>
      </c>
      <c r="K124" s="408">
        <f t="shared" ca="1" si="57"/>
        <v>0</v>
      </c>
      <c r="L124" s="408">
        <f t="shared" ca="1" si="57"/>
        <v>0</v>
      </c>
      <c r="M124" s="408">
        <f t="shared" ca="1" si="57"/>
        <v>0</v>
      </c>
      <c r="N124" s="408">
        <f t="shared" ca="1" si="57"/>
        <v>0</v>
      </c>
      <c r="O124" s="408">
        <f t="shared" ca="1" si="57"/>
        <v>0</v>
      </c>
      <c r="P124" s="408">
        <f t="shared" ca="1" si="57"/>
        <v>0</v>
      </c>
      <c r="Q124" s="408">
        <f t="shared" ca="1" si="57"/>
        <v>0</v>
      </c>
      <c r="R124" s="408">
        <f t="shared" ca="1" si="57"/>
        <v>0</v>
      </c>
      <c r="S124" s="408">
        <f t="shared" ca="1" si="57"/>
        <v>0</v>
      </c>
    </row>
    <row r="125" spans="1:19" hidden="1" x14ac:dyDescent="0.35">
      <c r="A125" s="221" t="s">
        <v>2139</v>
      </c>
      <c r="C125" s="408">
        <f t="shared" ref="C125:S125" ca="1" si="58">C84-SUM(C85:C102)</f>
        <v>0</v>
      </c>
      <c r="D125" s="408">
        <f t="shared" ca="1" si="58"/>
        <v>0</v>
      </c>
      <c r="E125" s="408">
        <f t="shared" ca="1" si="58"/>
        <v>0</v>
      </c>
      <c r="F125" s="408">
        <f t="shared" ca="1" si="58"/>
        <v>0</v>
      </c>
      <c r="G125" s="408">
        <f t="shared" ca="1" si="58"/>
        <v>0</v>
      </c>
      <c r="H125" s="408">
        <f t="shared" ca="1" si="58"/>
        <v>0</v>
      </c>
      <c r="I125" s="408">
        <f t="shared" ca="1" si="58"/>
        <v>0</v>
      </c>
      <c r="J125" s="408">
        <f t="shared" ca="1" si="58"/>
        <v>0</v>
      </c>
      <c r="K125" s="408">
        <f t="shared" ca="1" si="58"/>
        <v>0</v>
      </c>
      <c r="L125" s="408">
        <f t="shared" ca="1" si="58"/>
        <v>0</v>
      </c>
      <c r="M125" s="408">
        <f t="shared" ca="1" si="58"/>
        <v>0</v>
      </c>
      <c r="N125" s="408">
        <f t="shared" ca="1" si="58"/>
        <v>0</v>
      </c>
      <c r="O125" s="408">
        <f t="shared" ca="1" si="58"/>
        <v>0</v>
      </c>
      <c r="P125" s="408">
        <f t="shared" ca="1" si="58"/>
        <v>0</v>
      </c>
      <c r="Q125" s="408">
        <f t="shared" ca="1" si="58"/>
        <v>0</v>
      </c>
      <c r="R125" s="408">
        <f t="shared" ca="1" si="58"/>
        <v>0</v>
      </c>
      <c r="S125" s="408">
        <f t="shared" ca="1" si="58"/>
        <v>0</v>
      </c>
    </row>
    <row r="126" spans="1:19" hidden="1" x14ac:dyDescent="0.35">
      <c r="A126" s="221" t="s">
        <v>2140</v>
      </c>
      <c r="C126" s="408">
        <f t="shared" ref="C126:S126" ca="1" si="59">C103-SUM(C104:C113)</f>
        <v>0</v>
      </c>
      <c r="D126" s="408">
        <f t="shared" ca="1" si="59"/>
        <v>0</v>
      </c>
      <c r="E126" s="408">
        <f t="shared" ca="1" si="59"/>
        <v>0</v>
      </c>
      <c r="F126" s="408">
        <f t="shared" ca="1" si="59"/>
        <v>0</v>
      </c>
      <c r="G126" s="408">
        <f t="shared" ca="1" si="59"/>
        <v>0</v>
      </c>
      <c r="H126" s="408">
        <f t="shared" ca="1" si="59"/>
        <v>0</v>
      </c>
      <c r="I126" s="408">
        <f t="shared" ca="1" si="59"/>
        <v>0</v>
      </c>
      <c r="J126" s="408">
        <f t="shared" ca="1" si="59"/>
        <v>0</v>
      </c>
      <c r="K126" s="408">
        <f t="shared" ca="1" si="59"/>
        <v>0</v>
      </c>
      <c r="L126" s="408">
        <f t="shared" ca="1" si="59"/>
        <v>0</v>
      </c>
      <c r="M126" s="408">
        <f t="shared" ca="1" si="59"/>
        <v>0</v>
      </c>
      <c r="N126" s="408">
        <f t="shared" ca="1" si="59"/>
        <v>0</v>
      </c>
      <c r="O126" s="408">
        <f t="shared" ca="1" si="59"/>
        <v>0</v>
      </c>
      <c r="P126" s="408">
        <f t="shared" ca="1" si="59"/>
        <v>0</v>
      </c>
      <c r="Q126" s="408">
        <f t="shared" ca="1" si="59"/>
        <v>0</v>
      </c>
      <c r="R126" s="408">
        <f t="shared" ca="1" si="59"/>
        <v>0</v>
      </c>
      <c r="S126" s="408">
        <f t="shared" ca="1" si="59"/>
        <v>0</v>
      </c>
    </row>
    <row r="127" spans="1:19" hidden="1" x14ac:dyDescent="0.35">
      <c r="A127" s="221" t="s">
        <v>2141</v>
      </c>
      <c r="C127" s="410">
        <f t="shared" ref="C127:S127" ca="1" si="60">C115-(C103+C84+C73)</f>
        <v>0</v>
      </c>
      <c r="D127" s="410">
        <f t="shared" ca="1" si="60"/>
        <v>0</v>
      </c>
      <c r="E127" s="410">
        <f t="shared" ca="1" si="60"/>
        <v>0</v>
      </c>
      <c r="F127" s="410">
        <f t="shared" ca="1" si="60"/>
        <v>0</v>
      </c>
      <c r="G127" s="410">
        <f t="shared" ca="1" si="60"/>
        <v>0</v>
      </c>
      <c r="H127" s="410">
        <f t="shared" ca="1" si="60"/>
        <v>0</v>
      </c>
      <c r="I127" s="410">
        <f t="shared" ca="1" si="60"/>
        <v>0</v>
      </c>
      <c r="J127" s="410">
        <f t="shared" ca="1" si="60"/>
        <v>0</v>
      </c>
      <c r="K127" s="410">
        <f t="shared" ca="1" si="60"/>
        <v>0</v>
      </c>
      <c r="L127" s="410">
        <f t="shared" ca="1" si="60"/>
        <v>0</v>
      </c>
      <c r="M127" s="410">
        <f t="shared" ca="1" si="60"/>
        <v>0</v>
      </c>
      <c r="N127" s="410">
        <f t="shared" ca="1" si="60"/>
        <v>0</v>
      </c>
      <c r="O127" s="410">
        <f t="shared" ca="1" si="60"/>
        <v>0</v>
      </c>
      <c r="P127" s="410">
        <f t="shared" ca="1" si="60"/>
        <v>0</v>
      </c>
      <c r="Q127" s="410">
        <f t="shared" ca="1" si="60"/>
        <v>0</v>
      </c>
      <c r="R127" s="410">
        <f t="shared" ca="1" si="60"/>
        <v>0</v>
      </c>
      <c r="S127" s="410">
        <f t="shared" ca="1" si="60"/>
        <v>0</v>
      </c>
    </row>
    <row r="128" spans="1:19" x14ac:dyDescent="0.35">
      <c r="A128" s="221"/>
      <c r="B128" s="43"/>
      <c r="C128" s="225"/>
      <c r="D128" s="225"/>
      <c r="E128" s="225"/>
      <c r="F128" s="225"/>
      <c r="G128" s="225"/>
      <c r="H128" s="225"/>
      <c r="I128" s="225"/>
      <c r="J128" s="225"/>
    </row>
    <row r="129" spans="1:10" x14ac:dyDescent="0.35">
      <c r="A129" s="221"/>
      <c r="B129" s="43"/>
      <c r="C129" s="225"/>
      <c r="D129" s="225"/>
      <c r="E129" s="225"/>
      <c r="F129" s="225"/>
      <c r="G129" s="225"/>
      <c r="H129" s="225"/>
      <c r="I129" s="225"/>
      <c r="J129" s="225"/>
    </row>
    <row r="130" spans="1:10" x14ac:dyDescent="0.35">
      <c r="A130" s="221"/>
      <c r="B130" s="43"/>
      <c r="C130" s="225"/>
      <c r="D130" s="225"/>
      <c r="E130" s="225"/>
      <c r="F130" s="225"/>
      <c r="G130" s="225"/>
      <c r="H130" s="225"/>
      <c r="I130" s="225"/>
      <c r="J130" s="225"/>
    </row>
    <row r="131" spans="1:10" x14ac:dyDescent="0.35">
      <c r="A131" s="43"/>
      <c r="B131" s="43"/>
      <c r="C131" s="225"/>
      <c r="D131" s="225"/>
      <c r="E131" s="225"/>
      <c r="F131" s="225"/>
      <c r="G131" s="225"/>
      <c r="H131" s="225"/>
      <c r="I131" s="225"/>
      <c r="J131" s="225"/>
    </row>
  </sheetData>
  <phoneticPr fontId="21" type="noConversion"/>
  <dataValidations count="1">
    <dataValidation type="list" allowBlank="1" showInputMessage="1" showErrorMessage="1" sqref="A11:A12 A74:A75" xr:uid="{47EB3299-C636-434C-B916-7B708F907DFB}">
      <formula1>$A$451:$A$462</formula1>
    </dataValidation>
  </dataValidations>
  <pageMargins left="0.7" right="0.7" top="0.75" bottom="0.75" header="0.3" footer="0.3"/>
  <pageSetup paperSize="9" scale="35"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9D8A2-E31D-498F-ACCA-F34AC91114DA}">
  <sheetPr>
    <tabColor theme="8" tint="0.39997558519241921"/>
    <pageSetUpPr fitToPage="1"/>
  </sheetPr>
  <dimension ref="A1:AO131"/>
  <sheetViews>
    <sheetView view="pageBreakPreview" zoomScale="60" zoomScaleNormal="100" workbookViewId="0">
      <selection activeCell="A53" sqref="A53:G53"/>
    </sheetView>
  </sheetViews>
  <sheetFormatPr defaultColWidth="9.1796875" defaultRowHeight="14.5" x14ac:dyDescent="0.35"/>
  <cols>
    <col min="1" max="1" width="52.08984375" customWidth="1"/>
    <col min="3" max="3" width="13" customWidth="1"/>
    <col min="4" max="4" width="14.81640625" customWidth="1"/>
    <col min="5" max="5" width="15.453125" customWidth="1"/>
    <col min="6" max="6" width="11.26953125" customWidth="1"/>
    <col min="7" max="7" width="11.7265625" bestFit="1" customWidth="1"/>
    <col min="8" max="8" width="12.81640625" bestFit="1" customWidth="1"/>
    <col min="9" max="10" width="11.7265625" bestFit="1" customWidth="1"/>
  </cols>
  <sheetData>
    <row r="1" spans="1:41" x14ac:dyDescent="0.35">
      <c r="A1" s="148" t="str">
        <f>'A10'!A1</f>
        <v>Milton Keynes -  Retail and Leisure Needs Assessment</v>
      </c>
      <c r="B1" s="149"/>
      <c r="C1" s="149"/>
      <c r="D1" s="149"/>
      <c r="E1" s="149"/>
      <c r="F1" s="149"/>
      <c r="G1" s="149"/>
      <c r="H1" s="149"/>
      <c r="I1" s="149"/>
      <c r="J1" s="149"/>
    </row>
    <row r="2" spans="1:41" s="149" customFormat="1" ht="13" x14ac:dyDescent="0.3">
      <c r="A2" s="150" t="str">
        <f>[5]A9!A2</f>
        <v>Nexus Planning</v>
      </c>
      <c r="B2" s="150"/>
    </row>
    <row r="3" spans="1:41" s="149" customFormat="1" ht="13" x14ac:dyDescent="0.3">
      <c r="A3" s="150"/>
      <c r="B3" s="150"/>
    </row>
    <row r="4" spans="1:41" s="149" customFormat="1" ht="13" x14ac:dyDescent="0.3">
      <c r="A4" s="211" t="s">
        <v>2224</v>
      </c>
    </row>
    <row r="5" spans="1:41" s="149" customFormat="1" ht="13" x14ac:dyDescent="0.3">
      <c r="A5" s="211" t="s">
        <v>2225</v>
      </c>
    </row>
    <row r="6" spans="1:41" s="149" customFormat="1" ht="13" x14ac:dyDescent="0.3">
      <c r="A6" s="211" t="s">
        <v>2214</v>
      </c>
      <c r="B6" s="211"/>
    </row>
    <row r="7" spans="1:41" ht="15" thickBot="1" x14ac:dyDescent="0.4"/>
    <row r="8" spans="1:41" ht="68.25" customHeight="1" x14ac:dyDescent="0.35">
      <c r="A8" s="439"/>
      <c r="B8" s="439"/>
      <c r="C8" s="579" t="s">
        <v>0</v>
      </c>
      <c r="D8" s="566" t="s">
        <v>2238</v>
      </c>
      <c r="E8" s="273" t="s">
        <v>2239</v>
      </c>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41" s="212" customFormat="1" x14ac:dyDescent="0.35">
      <c r="A9" s="440" t="s">
        <v>2240</v>
      </c>
      <c r="B9" s="440"/>
      <c r="C9" s="580">
        <f t="shared" ref="C9:E26" ca="1" si="0">C72/C$115</f>
        <v>0.62508935138263455</v>
      </c>
      <c r="D9" s="593">
        <f t="shared" ca="1" si="0"/>
        <v>0.90895252228958923</v>
      </c>
      <c r="E9" s="587">
        <f t="shared" ca="1" si="0"/>
        <v>0.4898499588487274</v>
      </c>
      <c r="F9" s="498">
        <f ca="1">Electric!F456</f>
        <v>0.81881999999999999</v>
      </c>
      <c r="G9" s="498">
        <f ca="1">Electric!G456</f>
        <v>1.0000899999999999</v>
      </c>
      <c r="H9" s="498">
        <f ca="1">Electric!H456</f>
        <v>0.93959000000000015</v>
      </c>
      <c r="I9" s="498">
        <f ca="1">Electric!I456</f>
        <v>0.71772999999999998</v>
      </c>
      <c r="J9" s="498">
        <f ca="1">Electric!J456</f>
        <v>0.95312000000000019</v>
      </c>
      <c r="K9" s="498">
        <f ca="1">Electric!K456</f>
        <v>0.96548999999999996</v>
      </c>
      <c r="L9" s="498">
        <f ca="1">Electric!L456</f>
        <v>0.92737000000000003</v>
      </c>
      <c r="M9" s="498">
        <f ca="1">Electric!M456</f>
        <v>0.61221000000000003</v>
      </c>
      <c r="N9" s="498">
        <f ca="1">Electric!N456</f>
        <v>0.99993000000000021</v>
      </c>
      <c r="O9" s="498">
        <f ca="1">Electric!O456</f>
        <v>0.93423</v>
      </c>
      <c r="P9" s="498">
        <f ca="1">Electric!P456</f>
        <v>0.36887000000000003</v>
      </c>
      <c r="Q9" s="498">
        <f ca="1">Electric!Q456</f>
        <v>0.67396</v>
      </c>
      <c r="R9" s="498">
        <f ca="1">Electric!R456</f>
        <v>0.32223000000000002</v>
      </c>
      <c r="S9" s="498">
        <f ca="1">Electric!S456</f>
        <v>0.36379</v>
      </c>
      <c r="T9" s="3"/>
      <c r="U9" s="3"/>
      <c r="V9" s="3"/>
      <c r="W9" s="3"/>
      <c r="X9" s="3"/>
      <c r="Y9" s="3"/>
      <c r="Z9" s="3"/>
      <c r="AA9" s="3"/>
      <c r="AB9" s="3"/>
      <c r="AC9" s="3"/>
      <c r="AD9" s="3"/>
      <c r="AE9" s="3"/>
      <c r="AF9" s="3"/>
      <c r="AG9" s="3"/>
      <c r="AH9" s="3"/>
      <c r="AI9" s="3"/>
      <c r="AJ9" s="3"/>
      <c r="AK9" s="3"/>
      <c r="AL9" s="3"/>
      <c r="AM9" s="3"/>
      <c r="AN9" s="3"/>
      <c r="AO9" s="3"/>
    </row>
    <row r="10" spans="1:41" s="619" customFormat="1" x14ac:dyDescent="0.35">
      <c r="A10" s="618" t="s">
        <v>1815</v>
      </c>
      <c r="B10" s="618"/>
      <c r="C10" s="620">
        <f t="shared" ca="1" si="0"/>
        <v>0.54883182860737556</v>
      </c>
      <c r="D10" s="624">
        <f t="shared" ca="1" si="0"/>
        <v>0.75756417601511095</v>
      </c>
      <c r="E10" s="622">
        <f t="shared" ca="1" si="0"/>
        <v>0.44938660725158536</v>
      </c>
      <c r="F10" s="617">
        <f ca="1">Electric!F457</f>
        <v>0.76898</v>
      </c>
      <c r="G10" s="617">
        <f ca="1">Electric!G457</f>
        <v>0.84031999999999996</v>
      </c>
      <c r="H10" s="617">
        <f ca="1">Electric!H457</f>
        <v>0.66913000000000011</v>
      </c>
      <c r="I10" s="617">
        <f ca="1">Electric!I457</f>
        <v>0.47314999999999996</v>
      </c>
      <c r="J10" s="617">
        <f ca="1">Electric!J457</f>
        <v>0.82071000000000016</v>
      </c>
      <c r="K10" s="617">
        <f ca="1">Electric!K457</f>
        <v>0.89239000000000002</v>
      </c>
      <c r="L10" s="617">
        <f ca="1">Electric!L457</f>
        <v>0.88873000000000002</v>
      </c>
      <c r="M10" s="617">
        <f ca="1">Electric!M457</f>
        <v>0.55818000000000001</v>
      </c>
      <c r="N10" s="617">
        <f ca="1">Electric!N457</f>
        <v>0.85348000000000013</v>
      </c>
      <c r="O10" s="617">
        <f ca="1">Electric!O457</f>
        <v>0.75541000000000003</v>
      </c>
      <c r="P10" s="617">
        <f ca="1">Electric!P457</f>
        <v>0.35736000000000001</v>
      </c>
      <c r="Q10" s="617">
        <f ca="1">Electric!Q457</f>
        <v>0.64975000000000005</v>
      </c>
      <c r="R10" s="617">
        <f ca="1">Electric!R457</f>
        <v>0.31226000000000004</v>
      </c>
      <c r="S10" s="617">
        <f ca="1">Electric!S457</f>
        <v>0.22183</v>
      </c>
      <c r="T10" s="565"/>
      <c r="U10" s="565"/>
      <c r="V10" s="565"/>
      <c r="W10" s="565"/>
      <c r="X10" s="565"/>
      <c r="Y10" s="565"/>
      <c r="Z10" s="565"/>
      <c r="AA10" s="565"/>
      <c r="AB10" s="565"/>
      <c r="AC10" s="565"/>
      <c r="AD10" s="565"/>
      <c r="AE10" s="565"/>
      <c r="AF10" s="565"/>
      <c r="AG10" s="565"/>
      <c r="AH10" s="565"/>
      <c r="AI10" s="565"/>
      <c r="AJ10" s="565"/>
      <c r="AK10" s="565"/>
      <c r="AL10" s="565"/>
      <c r="AM10" s="565"/>
      <c r="AN10" s="565"/>
      <c r="AO10" s="565"/>
    </row>
    <row r="11" spans="1:41" s="214" customFormat="1" x14ac:dyDescent="0.35">
      <c r="A11" s="446" t="s">
        <v>1816</v>
      </c>
      <c r="B11" s="453"/>
      <c r="C11" s="582">
        <f t="shared" ca="1" si="0"/>
        <v>0.52003304570745612</v>
      </c>
      <c r="D11" s="595">
        <f t="shared" ca="1" si="0"/>
        <v>0.7024812782029215</v>
      </c>
      <c r="E11" s="589">
        <f t="shared" ca="1" si="0"/>
        <v>0.43311022281099965</v>
      </c>
      <c r="F11" s="469">
        <f ca="1">Electric!F458</f>
        <v>0.70965999999999996</v>
      </c>
      <c r="G11" s="469">
        <f ca="1">Electric!G458</f>
        <v>0.82035999999999998</v>
      </c>
      <c r="H11" s="469">
        <f ca="1">Electric!H458</f>
        <v>0.59369000000000005</v>
      </c>
      <c r="I11" s="469">
        <f ca="1">Electric!I458</f>
        <v>0.42565999999999998</v>
      </c>
      <c r="J11" s="469">
        <f ca="1">Electric!J458</f>
        <v>0.79431000000000007</v>
      </c>
      <c r="K11" s="469">
        <f ca="1">Electric!K458</f>
        <v>0.83901000000000003</v>
      </c>
      <c r="L11" s="469">
        <f ca="1">Electric!L458</f>
        <v>0.74680999999999997</v>
      </c>
      <c r="M11" s="469">
        <f ca="1">Electric!M458</f>
        <v>0.55818000000000001</v>
      </c>
      <c r="N11" s="469">
        <f ca="1">Electric!N458</f>
        <v>0.82423000000000002</v>
      </c>
      <c r="O11" s="469">
        <f ca="1">Electric!O458</f>
        <v>0.64036000000000004</v>
      </c>
      <c r="P11" s="469">
        <f ca="1">Electric!P458</f>
        <v>0.28885</v>
      </c>
      <c r="Q11" s="469">
        <f ca="1">Electric!Q458</f>
        <v>0.64975000000000005</v>
      </c>
      <c r="R11" s="469">
        <f ca="1">Electric!R458</f>
        <v>0.31226000000000004</v>
      </c>
      <c r="S11" s="469">
        <f ca="1">Electric!S458</f>
        <v>0.17948</v>
      </c>
      <c r="T11"/>
      <c r="U11"/>
      <c r="V11"/>
      <c r="W11"/>
      <c r="X11"/>
      <c r="Y11"/>
      <c r="Z11"/>
      <c r="AA11"/>
      <c r="AB11"/>
      <c r="AC11"/>
      <c r="AD11"/>
      <c r="AE11"/>
      <c r="AF11"/>
      <c r="AG11"/>
      <c r="AH11"/>
      <c r="AI11"/>
      <c r="AJ11"/>
      <c r="AK11"/>
      <c r="AL11"/>
      <c r="AM11"/>
      <c r="AN11"/>
      <c r="AO11"/>
    </row>
    <row r="12" spans="1:41" s="214" customFormat="1" x14ac:dyDescent="0.35">
      <c r="A12" s="446" t="s">
        <v>1821</v>
      </c>
      <c r="B12" s="453"/>
      <c r="C12" s="582">
        <f t="shared" ca="1" si="0"/>
        <v>4.7266495336832914E-3</v>
      </c>
      <c r="D12" s="595">
        <f t="shared" ca="1" si="0"/>
        <v>1.4647736128780377E-2</v>
      </c>
      <c r="E12" s="589">
        <f t="shared" ca="1" si="0"/>
        <v>0</v>
      </c>
      <c r="F12" s="469">
        <f ca="1">Electric!F459</f>
        <v>5.9319999999999998E-2</v>
      </c>
      <c r="G12" s="469">
        <f ca="1">Electric!G459</f>
        <v>9.9799999999999993E-3</v>
      </c>
      <c r="H12" s="469">
        <f ca="1">Electric!H459</f>
        <v>4.827E-2</v>
      </c>
      <c r="I12" s="469">
        <f ca="1">Electric!I459</f>
        <v>0</v>
      </c>
      <c r="J12" s="469">
        <f ca="1">Electric!J459</f>
        <v>0</v>
      </c>
      <c r="K12" s="469">
        <f ca="1">Electric!K459</f>
        <v>8.7399999999999995E-3</v>
      </c>
      <c r="L12" s="469">
        <f ca="1">Electric!L459</f>
        <v>0</v>
      </c>
      <c r="M12" s="469">
        <f ca="1">Electric!M459</f>
        <v>0</v>
      </c>
      <c r="N12" s="469">
        <f ca="1">Electric!N459</f>
        <v>0</v>
      </c>
      <c r="O12" s="469">
        <f ca="1">Electric!O459</f>
        <v>0</v>
      </c>
      <c r="P12" s="469">
        <f ca="1">Electric!P459</f>
        <v>0</v>
      </c>
      <c r="Q12" s="469">
        <f ca="1">Electric!Q459</f>
        <v>0</v>
      </c>
      <c r="R12" s="469">
        <f ca="1">Electric!R459</f>
        <v>0</v>
      </c>
      <c r="S12" s="469">
        <f ca="1">Electric!S459</f>
        <v>0</v>
      </c>
      <c r="T12"/>
      <c r="U12"/>
      <c r="V12"/>
      <c r="W12"/>
      <c r="X12"/>
      <c r="Y12"/>
      <c r="Z12"/>
      <c r="AA12"/>
      <c r="AB12"/>
      <c r="AC12"/>
      <c r="AD12"/>
      <c r="AE12"/>
      <c r="AF12"/>
      <c r="AG12"/>
      <c r="AH12"/>
      <c r="AI12"/>
      <c r="AJ12"/>
      <c r="AK12"/>
      <c r="AL12"/>
      <c r="AM12"/>
      <c r="AN12"/>
      <c r="AO12"/>
    </row>
    <row r="13" spans="1:41" s="214" customFormat="1" x14ac:dyDescent="0.35">
      <c r="A13" s="446" t="s">
        <v>1824</v>
      </c>
      <c r="B13" s="453"/>
      <c r="C13" s="582">
        <f t="shared" ca="1" si="0"/>
        <v>1.2169976762935105E-2</v>
      </c>
      <c r="D13" s="595">
        <f t="shared" ca="1" si="0"/>
        <v>1.4393686379664213E-2</v>
      </c>
      <c r="E13" s="589">
        <f t="shared" ca="1" si="0"/>
        <v>1.1110546838378858E-2</v>
      </c>
      <c r="F13" s="469">
        <f ca="1">Electric!F460</f>
        <v>0</v>
      </c>
      <c r="G13" s="469">
        <f ca="1">Electric!G460</f>
        <v>9.9799999999999993E-3</v>
      </c>
      <c r="H13" s="469">
        <f ca="1">Electric!H460</f>
        <v>1.9539999999999998E-2</v>
      </c>
      <c r="I13" s="469">
        <f ca="1">Electric!I460</f>
        <v>4.7489999999999997E-2</v>
      </c>
      <c r="J13" s="469">
        <f ca="1">Electric!J460</f>
        <v>8.8000000000000005E-3</v>
      </c>
      <c r="K13" s="469">
        <f ca="1">Electric!K460</f>
        <v>2.232E-2</v>
      </c>
      <c r="L13" s="469">
        <f ca="1">Electric!L460</f>
        <v>0</v>
      </c>
      <c r="M13" s="469">
        <f ca="1">Electric!M460</f>
        <v>0</v>
      </c>
      <c r="N13" s="469">
        <f ca="1">Electric!N460</f>
        <v>0</v>
      </c>
      <c r="O13" s="469">
        <f ca="1">Electric!O460</f>
        <v>0</v>
      </c>
      <c r="P13" s="469">
        <f ca="1">Electric!P460</f>
        <v>6.8510000000000001E-2</v>
      </c>
      <c r="Q13" s="469">
        <f ca="1">Electric!Q460</f>
        <v>0</v>
      </c>
      <c r="R13" s="469">
        <f ca="1">Electric!R460</f>
        <v>0</v>
      </c>
      <c r="S13" s="469">
        <f ca="1">Electric!S460</f>
        <v>0</v>
      </c>
      <c r="T13"/>
      <c r="U13"/>
      <c r="V13"/>
      <c r="W13"/>
      <c r="X13"/>
      <c r="Y13"/>
      <c r="Z13"/>
      <c r="AA13"/>
      <c r="AB13"/>
      <c r="AC13"/>
      <c r="AD13"/>
      <c r="AE13"/>
      <c r="AF13"/>
      <c r="AG13"/>
      <c r="AH13"/>
      <c r="AI13"/>
      <c r="AJ13"/>
      <c r="AK13"/>
      <c r="AL13"/>
      <c r="AM13"/>
      <c r="AN13"/>
      <c r="AO13"/>
    </row>
    <row r="14" spans="1:41" s="214" customFormat="1" x14ac:dyDescent="0.35">
      <c r="A14" s="446" t="s">
        <v>1828</v>
      </c>
      <c r="B14" s="453"/>
      <c r="C14" s="582">
        <f t="shared" ca="1" si="0"/>
        <v>0</v>
      </c>
      <c r="D14" s="595">
        <f t="shared" ca="1" si="0"/>
        <v>0</v>
      </c>
      <c r="E14" s="589">
        <f t="shared" ca="1" si="0"/>
        <v>0</v>
      </c>
      <c r="F14" s="469">
        <f ca="1">Electric!F461</f>
        <v>0</v>
      </c>
      <c r="G14" s="469">
        <f ca="1">Electric!G461</f>
        <v>0</v>
      </c>
      <c r="H14" s="469">
        <f ca="1">Electric!H461</f>
        <v>0</v>
      </c>
      <c r="I14" s="469">
        <f ca="1">Electric!I461</f>
        <v>0</v>
      </c>
      <c r="J14" s="469">
        <f ca="1">Electric!J461</f>
        <v>0</v>
      </c>
      <c r="K14" s="469">
        <f ca="1">Electric!K461</f>
        <v>0</v>
      </c>
      <c r="L14" s="469">
        <f ca="1">Electric!L461</f>
        <v>0</v>
      </c>
      <c r="M14" s="469">
        <f ca="1">Electric!M461</f>
        <v>0</v>
      </c>
      <c r="N14" s="469">
        <f ca="1">Electric!N461</f>
        <v>0</v>
      </c>
      <c r="O14" s="469">
        <f ca="1">Electric!O461</f>
        <v>0</v>
      </c>
      <c r="P14" s="469">
        <f ca="1">Electric!P461</f>
        <v>0</v>
      </c>
      <c r="Q14" s="469">
        <f ca="1">Electric!Q461</f>
        <v>0</v>
      </c>
      <c r="R14" s="469">
        <f ca="1">Electric!R461</f>
        <v>0</v>
      </c>
      <c r="S14" s="469">
        <f ca="1">Electric!S461</f>
        <v>0</v>
      </c>
      <c r="T14"/>
      <c r="U14"/>
      <c r="V14"/>
      <c r="W14"/>
      <c r="X14"/>
      <c r="Y14"/>
      <c r="Z14"/>
      <c r="AA14"/>
      <c r="AB14"/>
      <c r="AC14"/>
      <c r="AD14"/>
      <c r="AE14"/>
      <c r="AF14"/>
      <c r="AG14"/>
      <c r="AH14"/>
      <c r="AI14"/>
      <c r="AJ14"/>
      <c r="AK14"/>
      <c r="AL14"/>
      <c r="AM14"/>
      <c r="AN14"/>
      <c r="AO14"/>
    </row>
    <row r="15" spans="1:41" s="214" customFormat="1" x14ac:dyDescent="0.35">
      <c r="A15" s="446" t="s">
        <v>1831</v>
      </c>
      <c r="B15" s="453"/>
      <c r="C15" s="582">
        <f t="shared" ca="1" si="0"/>
        <v>5.2027005650965765E-3</v>
      </c>
      <c r="D15" s="595">
        <f t="shared" ca="1" si="0"/>
        <v>1.6123003089506722E-2</v>
      </c>
      <c r="E15" s="589">
        <f t="shared" ca="1" si="0"/>
        <v>0</v>
      </c>
      <c r="F15" s="469">
        <f ca="1">Electric!F462</f>
        <v>0</v>
      </c>
      <c r="G15" s="469">
        <f ca="1">Electric!G462</f>
        <v>0</v>
      </c>
      <c r="H15" s="469">
        <f ca="1">Electric!H462</f>
        <v>7.6299999999999996E-3</v>
      </c>
      <c r="I15" s="469">
        <f ca="1">Electric!I462</f>
        <v>0</v>
      </c>
      <c r="J15" s="469">
        <f ca="1">Electric!J462</f>
        <v>8.8000000000000005E-3</v>
      </c>
      <c r="K15" s="469">
        <f ca="1">Electric!K462</f>
        <v>0</v>
      </c>
      <c r="L15" s="469">
        <f ca="1">Electric!L462</f>
        <v>0.14191999999999999</v>
      </c>
      <c r="M15" s="469">
        <f ca="1">Electric!M462</f>
        <v>0</v>
      </c>
      <c r="N15" s="469">
        <f ca="1">Electric!N462</f>
        <v>9.75E-3</v>
      </c>
      <c r="O15" s="469">
        <f ca="1">Electric!O462</f>
        <v>0</v>
      </c>
      <c r="P15" s="469">
        <f ca="1">Electric!P462</f>
        <v>0</v>
      </c>
      <c r="Q15" s="469">
        <f ca="1">Electric!Q462</f>
        <v>0</v>
      </c>
      <c r="R15" s="469">
        <f ca="1">Electric!R462</f>
        <v>0</v>
      </c>
      <c r="S15" s="469">
        <f ca="1">Electric!S462</f>
        <v>0</v>
      </c>
      <c r="T15"/>
      <c r="U15"/>
      <c r="V15"/>
      <c r="W15"/>
      <c r="X15"/>
      <c r="Y15"/>
      <c r="Z15"/>
      <c r="AA15"/>
      <c r="AB15"/>
      <c r="AC15"/>
      <c r="AD15"/>
      <c r="AE15"/>
      <c r="AF15"/>
      <c r="AG15"/>
      <c r="AH15"/>
      <c r="AI15"/>
      <c r="AJ15"/>
      <c r="AK15"/>
      <c r="AL15"/>
      <c r="AM15"/>
      <c r="AN15"/>
      <c r="AO15"/>
    </row>
    <row r="16" spans="1:41" x14ac:dyDescent="0.35">
      <c r="A16" s="446" t="s">
        <v>1834</v>
      </c>
      <c r="B16" s="453"/>
      <c r="C16" s="582">
        <f t="shared" ca="1" si="0"/>
        <v>0</v>
      </c>
      <c r="D16" s="595">
        <f t="shared" ca="1" si="0"/>
        <v>0</v>
      </c>
      <c r="E16" s="589">
        <f t="shared" ca="1" si="0"/>
        <v>0</v>
      </c>
      <c r="F16" s="469">
        <f ca="1">Electric!F463</f>
        <v>0</v>
      </c>
      <c r="G16" s="469">
        <f ca="1">Electric!G463</f>
        <v>0</v>
      </c>
      <c r="H16" s="469">
        <f ca="1">Electric!H463</f>
        <v>0</v>
      </c>
      <c r="I16" s="469">
        <f ca="1">Electric!I463</f>
        <v>0</v>
      </c>
      <c r="J16" s="469">
        <f ca="1">Electric!J463</f>
        <v>0</v>
      </c>
      <c r="K16" s="469">
        <f ca="1">Electric!K463</f>
        <v>0</v>
      </c>
      <c r="L16" s="469">
        <f ca="1">Electric!L463</f>
        <v>0</v>
      </c>
      <c r="M16" s="469">
        <f ca="1">Electric!M463</f>
        <v>0</v>
      </c>
      <c r="N16" s="469">
        <f ca="1">Electric!N463</f>
        <v>0</v>
      </c>
      <c r="O16" s="469">
        <f ca="1">Electric!O463</f>
        <v>0</v>
      </c>
      <c r="P16" s="469">
        <f ca="1">Electric!P463</f>
        <v>0</v>
      </c>
      <c r="Q16" s="469">
        <f ca="1">Electric!Q463</f>
        <v>0</v>
      </c>
      <c r="R16" s="469">
        <f ca="1">Electric!R463</f>
        <v>0</v>
      </c>
      <c r="S16" s="469">
        <f ca="1">Electric!S463</f>
        <v>0</v>
      </c>
    </row>
    <row r="17" spans="1:41" x14ac:dyDescent="0.35">
      <c r="A17" s="453" t="s">
        <v>1837</v>
      </c>
      <c r="B17" s="453"/>
      <c r="C17" s="582">
        <f t="shared" ca="1" si="0"/>
        <v>2.0167301207717576E-3</v>
      </c>
      <c r="D17" s="595">
        <f t="shared" ca="1" si="0"/>
        <v>6.2497823122943316E-3</v>
      </c>
      <c r="E17" s="589">
        <f t="shared" ca="1" si="0"/>
        <v>0</v>
      </c>
      <c r="F17" s="469">
        <f ca="1">Electric!F464</f>
        <v>0</v>
      </c>
      <c r="G17" s="469">
        <f ca="1">Electric!G464</f>
        <v>0</v>
      </c>
      <c r="H17" s="469">
        <f ca="1">Electric!H464</f>
        <v>0</v>
      </c>
      <c r="I17" s="469">
        <f ca="1">Electric!I464</f>
        <v>0</v>
      </c>
      <c r="J17" s="469">
        <f ca="1">Electric!J464</f>
        <v>0</v>
      </c>
      <c r="K17" s="469">
        <f ca="1">Electric!K464</f>
        <v>0</v>
      </c>
      <c r="L17" s="469">
        <f ca="1">Electric!L464</f>
        <v>0</v>
      </c>
      <c r="M17" s="469">
        <f ca="1">Electric!M464</f>
        <v>0</v>
      </c>
      <c r="N17" s="469">
        <f ca="1">Electric!N464</f>
        <v>9.75E-3</v>
      </c>
      <c r="O17" s="469">
        <f ca="1">Electric!O464</f>
        <v>0.11505</v>
      </c>
      <c r="P17" s="469">
        <f ca="1">Electric!P464</f>
        <v>0</v>
      </c>
      <c r="Q17" s="469">
        <f ca="1">Electric!Q464</f>
        <v>0</v>
      </c>
      <c r="R17" s="469">
        <f ca="1">Electric!R464</f>
        <v>0</v>
      </c>
      <c r="S17" s="469">
        <f ca="1">Electric!S464</f>
        <v>0</v>
      </c>
    </row>
    <row r="18" spans="1:41" x14ac:dyDescent="0.35">
      <c r="A18" s="446" t="s">
        <v>1840</v>
      </c>
      <c r="B18" s="453"/>
      <c r="C18" s="582">
        <f t="shared" ca="1" si="0"/>
        <v>3.2355603372017169E-4</v>
      </c>
      <c r="D18" s="595">
        <f t="shared" ca="1" si="0"/>
        <v>1.0026898273362446E-3</v>
      </c>
      <c r="E18" s="589">
        <f t="shared" ca="1" si="0"/>
        <v>0</v>
      </c>
      <c r="F18" s="469">
        <f ca="1">Electric!F465</f>
        <v>0</v>
      </c>
      <c r="G18" s="469">
        <f ca="1">Electric!G465</f>
        <v>0</v>
      </c>
      <c r="H18" s="469">
        <f ca="1">Electric!H465</f>
        <v>0</v>
      </c>
      <c r="I18" s="469">
        <f ca="1">Electric!I465</f>
        <v>0</v>
      </c>
      <c r="J18" s="469">
        <f ca="1">Electric!J465</f>
        <v>0</v>
      </c>
      <c r="K18" s="469">
        <f ca="1">Electric!K465</f>
        <v>0</v>
      </c>
      <c r="L18" s="469">
        <f ca="1">Electric!L465</f>
        <v>0</v>
      </c>
      <c r="M18" s="469">
        <f ca="1">Electric!M465</f>
        <v>0</v>
      </c>
      <c r="N18" s="469">
        <f ca="1">Electric!N465</f>
        <v>9.75E-3</v>
      </c>
      <c r="O18" s="469">
        <f ca="1">Electric!O465</f>
        <v>0</v>
      </c>
      <c r="P18" s="469">
        <f ca="1">Electric!P465</f>
        <v>0</v>
      </c>
      <c r="Q18" s="469">
        <f ca="1">Electric!Q465</f>
        <v>0</v>
      </c>
      <c r="R18" s="469">
        <f ca="1">Electric!R465</f>
        <v>0</v>
      </c>
      <c r="S18" s="469">
        <f ca="1">Electric!S465</f>
        <v>0</v>
      </c>
    </row>
    <row r="19" spans="1:41" x14ac:dyDescent="0.35">
      <c r="A19" s="446" t="s">
        <v>1843</v>
      </c>
      <c r="B19" s="453"/>
      <c r="C19" s="582">
        <f t="shared" ca="1" si="0"/>
        <v>0</v>
      </c>
      <c r="D19" s="595">
        <f t="shared" ca="1" si="0"/>
        <v>0</v>
      </c>
      <c r="E19" s="589">
        <f t="shared" ca="1" si="0"/>
        <v>0</v>
      </c>
      <c r="F19" s="469">
        <f ca="1">Electric!F466</f>
        <v>0</v>
      </c>
      <c r="G19" s="469">
        <f ca="1">Electric!G466</f>
        <v>0</v>
      </c>
      <c r="H19" s="469">
        <f ca="1">Electric!H466</f>
        <v>0</v>
      </c>
      <c r="I19" s="469">
        <f ca="1">Electric!I466</f>
        <v>0</v>
      </c>
      <c r="J19" s="469">
        <f ca="1">Electric!J466</f>
        <v>0</v>
      </c>
      <c r="K19" s="469">
        <f ca="1">Electric!K466</f>
        <v>0</v>
      </c>
      <c r="L19" s="469">
        <f ca="1">Electric!L466</f>
        <v>0</v>
      </c>
      <c r="M19" s="469">
        <f ca="1">Electric!M466</f>
        <v>0</v>
      </c>
      <c r="N19" s="469">
        <f ca="1">Electric!N466</f>
        <v>0</v>
      </c>
      <c r="O19" s="469">
        <f ca="1">Electric!O466</f>
        <v>0</v>
      </c>
      <c r="P19" s="469">
        <f ca="1">Electric!P466</f>
        <v>0</v>
      </c>
      <c r="Q19" s="469">
        <f ca="1">Electric!Q466</f>
        <v>0</v>
      </c>
      <c r="R19" s="469">
        <f ca="1">Electric!R466</f>
        <v>0</v>
      </c>
      <c r="S19" s="469">
        <f ca="1">Electric!S466</f>
        <v>0</v>
      </c>
    </row>
    <row r="20" spans="1:41" x14ac:dyDescent="0.35">
      <c r="A20" s="453" t="s">
        <v>1845</v>
      </c>
      <c r="B20" s="453"/>
      <c r="C20" s="582">
        <f t="shared" ca="1" si="0"/>
        <v>4.3591698837124456E-3</v>
      </c>
      <c r="D20" s="595">
        <f t="shared" ca="1" si="0"/>
        <v>2.6660000746074274E-3</v>
      </c>
      <c r="E20" s="589">
        <f t="shared" ca="1" si="0"/>
        <v>5.1658376022068993E-3</v>
      </c>
      <c r="F20" s="469">
        <f ca="1">Electric!F467</f>
        <v>0</v>
      </c>
      <c r="G20" s="469">
        <f ca="1">Electric!G467</f>
        <v>0</v>
      </c>
      <c r="H20" s="469">
        <f ca="1">Electric!H467</f>
        <v>0</v>
      </c>
      <c r="I20" s="469">
        <f ca="1">Electric!I467</f>
        <v>0</v>
      </c>
      <c r="J20" s="469">
        <f ca="1">Electric!J467</f>
        <v>8.8000000000000005E-3</v>
      </c>
      <c r="K20" s="469">
        <f ca="1">Electric!K467</f>
        <v>2.232E-2</v>
      </c>
      <c r="L20" s="469">
        <f ca="1">Electric!L467</f>
        <v>0</v>
      </c>
      <c r="M20" s="469">
        <f ca="1">Electric!M467</f>
        <v>0</v>
      </c>
      <c r="N20" s="469">
        <f ca="1">Electric!N467</f>
        <v>0</v>
      </c>
      <c r="O20" s="469">
        <f ca="1">Electric!O467</f>
        <v>0</v>
      </c>
      <c r="P20" s="469">
        <f ca="1">Electric!P467</f>
        <v>0</v>
      </c>
      <c r="Q20" s="469">
        <f ca="1">Electric!Q467</f>
        <v>0</v>
      </c>
      <c r="R20" s="469">
        <f ca="1">Electric!R467</f>
        <v>0</v>
      </c>
      <c r="S20" s="469">
        <f ca="1">Electric!S467</f>
        <v>4.2349999999999999E-2</v>
      </c>
    </row>
    <row r="21" spans="1:41" s="565" customFormat="1" x14ac:dyDescent="0.35">
      <c r="A21" s="576" t="s">
        <v>1853</v>
      </c>
      <c r="B21" s="576"/>
      <c r="C21" s="620">
        <f t="shared" ca="1" si="0"/>
        <v>7.6257522775259004E-2</v>
      </c>
      <c r="D21" s="624">
        <f t="shared" ca="1" si="0"/>
        <v>0.15138834627447836</v>
      </c>
      <c r="E21" s="622">
        <f t="shared" ca="1" si="0"/>
        <v>4.0463351597142025E-2</v>
      </c>
      <c r="F21" s="617">
        <f ca="1">Electric!F468</f>
        <v>4.9840000000000002E-2</v>
      </c>
      <c r="G21" s="617">
        <f ca="1">Electric!G468</f>
        <v>0.15976999999999997</v>
      </c>
      <c r="H21" s="617">
        <f ca="1">Electric!H468</f>
        <v>0.27045999999999998</v>
      </c>
      <c r="I21" s="617">
        <f ca="1">Electric!I468</f>
        <v>0.24458000000000002</v>
      </c>
      <c r="J21" s="617">
        <f ca="1">Electric!J468</f>
        <v>0.13241</v>
      </c>
      <c r="K21" s="617">
        <f ca="1">Electric!K468</f>
        <v>7.3099999999999998E-2</v>
      </c>
      <c r="L21" s="617">
        <f ca="1">Electric!L468</f>
        <v>3.8640000000000001E-2</v>
      </c>
      <c r="M21" s="617">
        <f ca="1">Electric!M468</f>
        <v>5.4030000000000002E-2</v>
      </c>
      <c r="N21" s="617">
        <f ca="1">Electric!N468</f>
        <v>0.14645000000000002</v>
      </c>
      <c r="O21" s="617">
        <f ca="1">Electric!O468</f>
        <v>0.17881999999999998</v>
      </c>
      <c r="P21" s="617">
        <f ca="1">Electric!P468</f>
        <v>1.1509999999999999E-2</v>
      </c>
      <c r="Q21" s="617">
        <f ca="1">Electric!Q468</f>
        <v>2.4209999999999999E-2</v>
      </c>
      <c r="R21" s="617">
        <f ca="1">Electric!R468</f>
        <v>9.9699999999999997E-3</v>
      </c>
      <c r="S21" s="617">
        <f ca="1">Electric!S468</f>
        <v>0.14196</v>
      </c>
    </row>
    <row r="22" spans="1:41" s="213" customFormat="1" x14ac:dyDescent="0.35">
      <c r="A22" s="567" t="s">
        <v>1855</v>
      </c>
      <c r="B22" s="491"/>
      <c r="C22" s="583">
        <f t="shared" ca="1" si="0"/>
        <v>3.8052772076277892E-3</v>
      </c>
      <c r="D22" s="596">
        <f t="shared" ca="1" si="0"/>
        <v>1.1792432681328735E-2</v>
      </c>
      <c r="E22" s="590">
        <f t="shared" ca="1" si="0"/>
        <v>0</v>
      </c>
      <c r="F22" s="496">
        <f ca="1">Electric!F469</f>
        <v>0</v>
      </c>
      <c r="G22" s="496">
        <f ca="1">Electric!G469</f>
        <v>0</v>
      </c>
      <c r="H22" s="496">
        <f ca="1">Electric!H469</f>
        <v>0</v>
      </c>
      <c r="I22" s="496">
        <f ca="1">Electric!I469</f>
        <v>3.4930000000000003E-2</v>
      </c>
      <c r="J22" s="496">
        <f ca="1">Electric!J469</f>
        <v>5.7389999999999997E-2</v>
      </c>
      <c r="K22" s="496">
        <f ca="1">Electric!K469</f>
        <v>0</v>
      </c>
      <c r="L22" s="496">
        <f ca="1">Electric!L469</f>
        <v>0</v>
      </c>
      <c r="M22" s="496">
        <f ca="1">Electric!M469</f>
        <v>0</v>
      </c>
      <c r="N22" s="496">
        <f ca="1">Electric!N469</f>
        <v>0</v>
      </c>
      <c r="O22" s="496">
        <f ca="1">Electric!O469</f>
        <v>0</v>
      </c>
      <c r="P22" s="496">
        <f ca="1">Electric!P469</f>
        <v>0</v>
      </c>
      <c r="Q22" s="496">
        <f ca="1">Electric!Q469</f>
        <v>0</v>
      </c>
      <c r="R22" s="496">
        <f ca="1">Electric!R469</f>
        <v>0</v>
      </c>
      <c r="S22" s="496">
        <f ca="1">Electric!S469</f>
        <v>0</v>
      </c>
      <c r="T22" s="3"/>
      <c r="U22" s="3"/>
      <c r="V22" s="3"/>
      <c r="W22" s="3"/>
      <c r="X22" s="3"/>
      <c r="Y22" s="3"/>
      <c r="Z22" s="3"/>
      <c r="AA22" s="3"/>
      <c r="AB22" s="3"/>
      <c r="AC22" s="3"/>
      <c r="AD22" s="3"/>
      <c r="AE22" s="3"/>
      <c r="AF22" s="3"/>
      <c r="AG22" s="3"/>
      <c r="AH22" s="3"/>
      <c r="AI22" s="3"/>
      <c r="AJ22" s="3"/>
      <c r="AK22" s="3"/>
      <c r="AL22" s="3"/>
      <c r="AM22" s="3"/>
      <c r="AN22" s="3"/>
      <c r="AO22" s="3"/>
    </row>
    <row r="23" spans="1:41" x14ac:dyDescent="0.35">
      <c r="A23" s="567" t="s">
        <v>1887</v>
      </c>
      <c r="B23" s="461"/>
      <c r="C23" s="583">
        <f t="shared" ca="1" si="0"/>
        <v>2.1816897485488269E-2</v>
      </c>
      <c r="D23" s="596">
        <f t="shared" ca="1" si="0"/>
        <v>3.6108612523717117E-2</v>
      </c>
      <c r="E23" s="590">
        <f t="shared" ca="1" si="0"/>
        <v>1.5007973122872347E-2</v>
      </c>
      <c r="F23" s="496">
        <f ca="1">Electric!F470</f>
        <v>0</v>
      </c>
      <c r="G23" s="496">
        <f ca="1">Electric!G470</f>
        <v>9.9799999999999993E-3</v>
      </c>
      <c r="H23" s="496">
        <f ca="1">Electric!H470</f>
        <v>7.1279999999999996E-2</v>
      </c>
      <c r="I23" s="496">
        <f ca="1">Electric!I470</f>
        <v>0.13979</v>
      </c>
      <c r="J23" s="496">
        <f ca="1">Electric!J470</f>
        <v>3.4849999999999999E-2</v>
      </c>
      <c r="K23" s="496">
        <f ca="1">Electric!K470</f>
        <v>0</v>
      </c>
      <c r="L23" s="496">
        <f ca="1">Electric!L470</f>
        <v>0</v>
      </c>
      <c r="M23" s="496">
        <f ca="1">Electric!M470</f>
        <v>3.2800000000000003E-2</v>
      </c>
      <c r="N23" s="496">
        <f ca="1">Electric!N470</f>
        <v>0</v>
      </c>
      <c r="O23" s="496">
        <f ca="1">Electric!O470</f>
        <v>0</v>
      </c>
      <c r="P23" s="496">
        <f ca="1">Electric!P470</f>
        <v>0</v>
      </c>
      <c r="Q23" s="496">
        <f ca="1">Electric!Q470</f>
        <v>0</v>
      </c>
      <c r="R23" s="496">
        <f ca="1">Electric!R470</f>
        <v>0</v>
      </c>
      <c r="S23" s="496">
        <f ca="1">Electric!S470</f>
        <v>5.7570000000000003E-2</v>
      </c>
    </row>
    <row r="24" spans="1:41" x14ac:dyDescent="0.35">
      <c r="A24" s="567" t="s">
        <v>1888</v>
      </c>
      <c r="B24" s="461"/>
      <c r="C24" s="583">
        <f t="shared" ca="1" si="0"/>
        <v>2.0755535163758691E-3</v>
      </c>
      <c r="D24" s="596">
        <f t="shared" ca="1" si="0"/>
        <v>6.4320741388551326E-3</v>
      </c>
      <c r="E24" s="590">
        <f t="shared" ca="1" si="0"/>
        <v>0</v>
      </c>
      <c r="F24" s="496">
        <f ca="1">Electric!F471</f>
        <v>0</v>
      </c>
      <c r="G24" s="496">
        <f ca="1">Electric!G471</f>
        <v>0</v>
      </c>
      <c r="H24" s="496">
        <f ca="1">Electric!H471</f>
        <v>0</v>
      </c>
      <c r="I24" s="496">
        <f ca="1">Electric!I471</f>
        <v>3.4930000000000003E-2</v>
      </c>
      <c r="J24" s="496">
        <f ca="1">Electric!J471</f>
        <v>0</v>
      </c>
      <c r="K24" s="496">
        <f ca="1">Electric!K471</f>
        <v>0</v>
      </c>
      <c r="L24" s="496">
        <f ca="1">Electric!L471</f>
        <v>7.8100000000000001E-3</v>
      </c>
      <c r="M24" s="496">
        <f ca="1">Electric!M471</f>
        <v>0</v>
      </c>
      <c r="N24" s="496">
        <f ca="1">Electric!N471</f>
        <v>0</v>
      </c>
      <c r="O24" s="496">
        <f ca="1">Electric!O471</f>
        <v>0</v>
      </c>
      <c r="P24" s="496">
        <f ca="1">Electric!P471</f>
        <v>0</v>
      </c>
      <c r="Q24" s="496">
        <f ca="1">Electric!Q471</f>
        <v>0</v>
      </c>
      <c r="R24" s="496">
        <f ca="1">Electric!R471</f>
        <v>0</v>
      </c>
      <c r="S24" s="496">
        <f ca="1">Electric!S471</f>
        <v>0</v>
      </c>
    </row>
    <row r="25" spans="1:41" x14ac:dyDescent="0.35">
      <c r="A25" s="567" t="s">
        <v>1858</v>
      </c>
      <c r="B25" s="461"/>
      <c r="C25" s="583">
        <f t="shared" ca="1" si="0"/>
        <v>8.2727417009110186E-3</v>
      </c>
      <c r="D25" s="596">
        <f t="shared" ca="1" si="0"/>
        <v>1.104829541498387E-2</v>
      </c>
      <c r="E25" s="590">
        <f t="shared" ca="1" si="0"/>
        <v>6.9503996829692839E-3</v>
      </c>
      <c r="F25" s="496">
        <f ca="1">Electric!F472</f>
        <v>2.9899999999999999E-2</v>
      </c>
      <c r="G25" s="496">
        <f ca="1">Electric!G472</f>
        <v>0</v>
      </c>
      <c r="H25" s="496">
        <f ca="1">Electric!H472</f>
        <v>6.3560000000000005E-2</v>
      </c>
      <c r="I25" s="496">
        <f ca="1">Electric!I472</f>
        <v>0</v>
      </c>
      <c r="J25" s="496">
        <f ca="1">Electric!J472</f>
        <v>0</v>
      </c>
      <c r="K25" s="496">
        <f ca="1">Electric!K472</f>
        <v>8.7399999999999995E-3</v>
      </c>
      <c r="L25" s="496">
        <f ca="1">Electric!L472</f>
        <v>0</v>
      </c>
      <c r="M25" s="496">
        <f ca="1">Electric!M472</f>
        <v>0</v>
      </c>
      <c r="N25" s="496">
        <f ca="1">Electric!N472</f>
        <v>0</v>
      </c>
      <c r="O25" s="496">
        <f ca="1">Electric!O472</f>
        <v>0</v>
      </c>
      <c r="P25" s="496">
        <f ca="1">Electric!P472</f>
        <v>0</v>
      </c>
      <c r="Q25" s="496">
        <f ca="1">Electric!Q472</f>
        <v>0</v>
      </c>
      <c r="R25" s="496">
        <f ca="1">Electric!R472</f>
        <v>0</v>
      </c>
      <c r="S25" s="496">
        <f ca="1">Electric!S472</f>
        <v>5.6980000000000003E-2</v>
      </c>
    </row>
    <row r="26" spans="1:41" x14ac:dyDescent="0.35">
      <c r="A26" s="567" t="s">
        <v>1860</v>
      </c>
      <c r="B26" s="461"/>
      <c r="C26" s="583">
        <f t="shared" ca="1" si="0"/>
        <v>0</v>
      </c>
      <c r="D26" s="596">
        <f t="shared" ca="1" si="0"/>
        <v>0</v>
      </c>
      <c r="E26" s="590">
        <f t="shared" ca="1" si="0"/>
        <v>0</v>
      </c>
      <c r="F26" s="496">
        <f ca="1">Electric!F473</f>
        <v>0</v>
      </c>
      <c r="G26" s="496">
        <f ca="1">Electric!G473</f>
        <v>0</v>
      </c>
      <c r="H26" s="496">
        <f ca="1">Electric!H473</f>
        <v>0</v>
      </c>
      <c r="I26" s="496">
        <f ca="1">Electric!I473</f>
        <v>0</v>
      </c>
      <c r="J26" s="496">
        <f ca="1">Electric!J473</f>
        <v>0</v>
      </c>
      <c r="K26" s="496">
        <f ca="1">Electric!K473</f>
        <v>0</v>
      </c>
      <c r="L26" s="496">
        <f ca="1">Electric!L473</f>
        <v>0</v>
      </c>
      <c r="M26" s="496">
        <f ca="1">Electric!M473</f>
        <v>0</v>
      </c>
      <c r="N26" s="496">
        <f ca="1">Electric!N473</f>
        <v>0</v>
      </c>
      <c r="O26" s="496">
        <f ca="1">Electric!O473</f>
        <v>0</v>
      </c>
      <c r="P26" s="496">
        <f ca="1">Electric!P473</f>
        <v>0</v>
      </c>
      <c r="Q26" s="496">
        <f ca="1">Electric!Q473</f>
        <v>0</v>
      </c>
      <c r="R26" s="496">
        <f ca="1">Electric!R473</f>
        <v>0</v>
      </c>
      <c r="S26" s="496">
        <f ca="1">Electric!S473</f>
        <v>0</v>
      </c>
    </row>
    <row r="27" spans="1:41" x14ac:dyDescent="0.35">
      <c r="A27" s="567" t="s">
        <v>1861</v>
      </c>
      <c r="B27" s="461"/>
      <c r="C27" s="583">
        <f t="shared" ref="C27:E29" ca="1" si="1">C90/C$115</f>
        <v>0</v>
      </c>
      <c r="D27" s="596">
        <f t="shared" ca="1" si="1"/>
        <v>0</v>
      </c>
      <c r="E27" s="590">
        <f t="shared" ca="1" si="1"/>
        <v>0</v>
      </c>
      <c r="F27" s="496">
        <f ca="1">Electric!F474</f>
        <v>0</v>
      </c>
      <c r="G27" s="496">
        <f ca="1">Electric!G474</f>
        <v>0</v>
      </c>
      <c r="H27" s="496">
        <f ca="1">Electric!H474</f>
        <v>0</v>
      </c>
      <c r="I27" s="496">
        <f ca="1">Electric!I474</f>
        <v>0</v>
      </c>
      <c r="J27" s="496">
        <f ca="1">Electric!J474</f>
        <v>0</v>
      </c>
      <c r="K27" s="496">
        <f ca="1">Electric!K474</f>
        <v>0</v>
      </c>
      <c r="L27" s="496">
        <f ca="1">Electric!L474</f>
        <v>0</v>
      </c>
      <c r="M27" s="496">
        <f ca="1">Electric!M474</f>
        <v>0</v>
      </c>
      <c r="N27" s="496">
        <f ca="1">Electric!N474</f>
        <v>0</v>
      </c>
      <c r="O27" s="496">
        <f ca="1">Electric!O474</f>
        <v>0</v>
      </c>
      <c r="P27" s="496">
        <f ca="1">Electric!P474</f>
        <v>0</v>
      </c>
      <c r="Q27" s="496">
        <f ca="1">Electric!Q474</f>
        <v>0</v>
      </c>
      <c r="R27" s="496">
        <f ca="1">Electric!R474</f>
        <v>0</v>
      </c>
      <c r="S27" s="496">
        <f ca="1">Electric!S474</f>
        <v>0</v>
      </c>
    </row>
    <row r="28" spans="1:41" x14ac:dyDescent="0.35">
      <c r="A28" s="567" t="s">
        <v>2365</v>
      </c>
      <c r="B28" s="461"/>
      <c r="C28" s="583">
        <f t="shared" ca="1" si="1"/>
        <v>6.4689080276700856E-3</v>
      </c>
      <c r="D28" s="596">
        <f t="shared" ca="1" si="1"/>
        <v>2.0046939625079797E-2</v>
      </c>
      <c r="E28" s="590">
        <f t="shared" ca="1" si="1"/>
        <v>0</v>
      </c>
      <c r="F28" s="496">
        <f ca="1">Electric!F475</f>
        <v>0</v>
      </c>
      <c r="G28" s="496">
        <f ca="1">Electric!G475</f>
        <v>6.0970000000000003E-2</v>
      </c>
      <c r="H28" s="496">
        <f ca="1">Electric!H475</f>
        <v>0</v>
      </c>
      <c r="I28" s="496">
        <f ca="1">Electric!I475</f>
        <v>0</v>
      </c>
      <c r="J28" s="496">
        <f ca="1">Electric!J475</f>
        <v>1.763E-2</v>
      </c>
      <c r="K28" s="496">
        <f ca="1">Electric!K475</f>
        <v>1.745E-2</v>
      </c>
      <c r="L28" s="496">
        <f ca="1">Electric!L475</f>
        <v>3.083E-2</v>
      </c>
      <c r="M28" s="496">
        <f ca="1">Electric!M475</f>
        <v>0</v>
      </c>
      <c r="N28" s="496">
        <f ca="1">Electric!N475</f>
        <v>2.5000000000000001E-2</v>
      </c>
      <c r="O28" s="496">
        <f ca="1">Electric!O475</f>
        <v>0</v>
      </c>
      <c r="P28" s="496">
        <f ca="1">Electric!P475</f>
        <v>0</v>
      </c>
      <c r="Q28" s="496">
        <f ca="1">Electric!Q475</f>
        <v>0</v>
      </c>
      <c r="R28" s="496">
        <f ca="1">Electric!R475</f>
        <v>0</v>
      </c>
      <c r="S28" s="496">
        <f ca="1">Electric!S475</f>
        <v>0</v>
      </c>
    </row>
    <row r="29" spans="1:41" x14ac:dyDescent="0.35">
      <c r="A29" s="567" t="s">
        <v>2366</v>
      </c>
      <c r="B29" s="461"/>
      <c r="C29" s="583">
        <f t="shared" ca="1" si="1"/>
        <v>0</v>
      </c>
      <c r="D29" s="596">
        <f t="shared" ca="1" si="1"/>
        <v>0</v>
      </c>
      <c r="E29" s="590">
        <f t="shared" ca="1" si="1"/>
        <v>0</v>
      </c>
      <c r="F29" s="496">
        <f ca="1">Electric!F476</f>
        <v>0</v>
      </c>
      <c r="G29" s="496">
        <f ca="1">Electric!G476</f>
        <v>0</v>
      </c>
      <c r="H29" s="496">
        <f ca="1">Electric!H476</f>
        <v>0</v>
      </c>
      <c r="I29" s="496">
        <f ca="1">Electric!I476</f>
        <v>0</v>
      </c>
      <c r="J29" s="496">
        <f ca="1">Electric!J476</f>
        <v>0</v>
      </c>
      <c r="K29" s="496">
        <f ca="1">Electric!K476</f>
        <v>0</v>
      </c>
      <c r="L29" s="496">
        <f ca="1">Electric!L476</f>
        <v>0</v>
      </c>
      <c r="M29" s="496">
        <f ca="1">Electric!M476</f>
        <v>0</v>
      </c>
      <c r="N29" s="496">
        <f ca="1">Electric!N476</f>
        <v>0</v>
      </c>
      <c r="O29" s="496">
        <f ca="1">Electric!O476</f>
        <v>0</v>
      </c>
      <c r="P29" s="496">
        <f ca="1">Electric!P476</f>
        <v>0</v>
      </c>
      <c r="Q29" s="496">
        <f ca="1">Electric!Q476</f>
        <v>0</v>
      </c>
      <c r="R29" s="496">
        <f ca="1">Electric!R476</f>
        <v>0</v>
      </c>
      <c r="S29" s="496">
        <f ca="1">Electric!S476</f>
        <v>0</v>
      </c>
    </row>
    <row r="30" spans="1:41" x14ac:dyDescent="0.35">
      <c r="A30" s="567" t="s">
        <v>1862</v>
      </c>
      <c r="B30" s="461"/>
      <c r="C30" s="583">
        <f t="shared" ref="C30:E49" ca="1" si="2">C93/C$115</f>
        <v>9.8797030726292031E-3</v>
      </c>
      <c r="D30" s="596">
        <f t="shared" ca="1" si="2"/>
        <v>2.359906493164321E-2</v>
      </c>
      <c r="E30" s="590">
        <f t="shared" ca="1" si="2"/>
        <v>3.3434618341556346E-3</v>
      </c>
      <c r="F30" s="496">
        <f ca="1">Electric!F477</f>
        <v>9.9699999999999997E-3</v>
      </c>
      <c r="G30" s="496">
        <f ca="1">Electric!G477</f>
        <v>3.9419999999999997E-2</v>
      </c>
      <c r="H30" s="496">
        <f ca="1">Electric!H477</f>
        <v>6.7809999999999995E-2</v>
      </c>
      <c r="I30" s="496">
        <f ca="1">Electric!I477</f>
        <v>0</v>
      </c>
      <c r="J30" s="496">
        <f ca="1">Electric!J477</f>
        <v>2.2540000000000001E-2</v>
      </c>
      <c r="K30" s="496">
        <f ca="1">Electric!K477</f>
        <v>0</v>
      </c>
      <c r="L30" s="496">
        <f ca="1">Electric!L477</f>
        <v>0</v>
      </c>
      <c r="M30" s="496">
        <f ca="1">Electric!M477</f>
        <v>0</v>
      </c>
      <c r="N30" s="496">
        <f ca="1">Electric!N477</f>
        <v>5.194E-2</v>
      </c>
      <c r="O30" s="496">
        <f ca="1">Electric!O477</f>
        <v>0</v>
      </c>
      <c r="P30" s="496">
        <f ca="1">Electric!P477</f>
        <v>0</v>
      </c>
      <c r="Q30" s="496">
        <f ca="1">Electric!Q477</f>
        <v>0</v>
      </c>
      <c r="R30" s="496">
        <f ca="1">Electric!R477</f>
        <v>0</v>
      </c>
      <c r="S30" s="496">
        <f ca="1">Electric!S477</f>
        <v>2.741E-2</v>
      </c>
    </row>
    <row r="31" spans="1:41" s="212" customFormat="1" x14ac:dyDescent="0.35">
      <c r="A31" s="567" t="s">
        <v>1863</v>
      </c>
      <c r="B31" s="491"/>
      <c r="C31" s="583">
        <f t="shared" ca="1" si="2"/>
        <v>1.5695925875750391E-3</v>
      </c>
      <c r="D31" s="596">
        <f t="shared" ca="1" si="2"/>
        <v>0</v>
      </c>
      <c r="E31" s="590">
        <f t="shared" ca="1" si="2"/>
        <v>2.3173850799619792E-3</v>
      </c>
      <c r="F31" s="496">
        <f ca="1">Electric!F478</f>
        <v>0</v>
      </c>
      <c r="G31" s="496">
        <f ca="1">Electric!G478</f>
        <v>0</v>
      </c>
      <c r="H31" s="496">
        <f ca="1">Electric!H478</f>
        <v>0</v>
      </c>
      <c r="I31" s="496">
        <f ca="1">Electric!I478</f>
        <v>0</v>
      </c>
      <c r="J31" s="496">
        <f ca="1">Electric!J478</f>
        <v>0</v>
      </c>
      <c r="K31" s="496">
        <f ca="1">Electric!K478</f>
        <v>0</v>
      </c>
      <c r="L31" s="496">
        <f ca="1">Electric!L478</f>
        <v>0</v>
      </c>
      <c r="M31" s="496">
        <f ca="1">Electric!M478</f>
        <v>0</v>
      </c>
      <c r="N31" s="496">
        <f ca="1">Electric!N478</f>
        <v>0</v>
      </c>
      <c r="O31" s="496">
        <f ca="1">Electric!O478</f>
        <v>0</v>
      </c>
      <c r="P31" s="496">
        <f ca="1">Electric!P478</f>
        <v>0</v>
      </c>
      <c r="Q31" s="496">
        <f ca="1">Electric!Q478</f>
        <v>0</v>
      </c>
      <c r="R31" s="496">
        <f ca="1">Electric!R478</f>
        <v>9.9699999999999997E-3</v>
      </c>
      <c r="S31" s="496">
        <f ca="1">Electric!S478</f>
        <v>0</v>
      </c>
      <c r="T31" s="3"/>
      <c r="U31" s="3"/>
      <c r="V31" s="3"/>
      <c r="W31" s="3"/>
      <c r="X31" s="3"/>
      <c r="Y31" s="3"/>
      <c r="Z31" s="3"/>
      <c r="AA31" s="3"/>
      <c r="AB31" s="3"/>
      <c r="AC31" s="3"/>
      <c r="AD31" s="3"/>
      <c r="AE31" s="3"/>
      <c r="AF31" s="3"/>
      <c r="AG31" s="3"/>
      <c r="AH31" s="3"/>
      <c r="AI31" s="3"/>
      <c r="AJ31" s="3"/>
      <c r="AK31" s="3"/>
      <c r="AL31" s="3"/>
      <c r="AM31" s="3"/>
      <c r="AN31" s="3"/>
      <c r="AO31" s="3"/>
    </row>
    <row r="32" spans="1:41" x14ac:dyDescent="0.35">
      <c r="A32" s="567" t="s">
        <v>1889</v>
      </c>
      <c r="B32" s="461"/>
      <c r="C32" s="583">
        <f t="shared" ca="1" si="2"/>
        <v>1.9137757104224929E-2</v>
      </c>
      <c r="D32" s="596">
        <f t="shared" ca="1" si="2"/>
        <v>3.2347875694489006E-2</v>
      </c>
      <c r="E32" s="590">
        <f t="shared" ca="1" si="2"/>
        <v>1.2844131877182785E-2</v>
      </c>
      <c r="F32" s="496">
        <f ca="1">Electric!F479</f>
        <v>9.9699999999999997E-3</v>
      </c>
      <c r="G32" s="496">
        <f ca="1">Electric!G479</f>
        <v>3.9419999999999997E-2</v>
      </c>
      <c r="H32" s="496">
        <f ca="1">Electric!H479</f>
        <v>6.7809999999999995E-2</v>
      </c>
      <c r="I32" s="496">
        <f ca="1">Electric!I479</f>
        <v>3.4930000000000003E-2</v>
      </c>
      <c r="J32" s="496">
        <f ca="1">Electric!J479</f>
        <v>0</v>
      </c>
      <c r="K32" s="496">
        <f ca="1">Electric!K479</f>
        <v>4.691E-2</v>
      </c>
      <c r="L32" s="496">
        <f ca="1">Electric!L479</f>
        <v>0</v>
      </c>
      <c r="M32" s="496">
        <f ca="1">Electric!M479</f>
        <v>2.1229999999999999E-2</v>
      </c>
      <c r="N32" s="496">
        <f ca="1">Electric!N479</f>
        <v>6.9510000000000002E-2</v>
      </c>
      <c r="O32" s="496">
        <f ca="1">Electric!O479</f>
        <v>0</v>
      </c>
      <c r="P32" s="496">
        <f ca="1">Electric!P479</f>
        <v>1.1509999999999999E-2</v>
      </c>
      <c r="Q32" s="496">
        <f ca="1">Electric!Q479</f>
        <v>2.4209999999999999E-2</v>
      </c>
      <c r="R32" s="496">
        <f ca="1">Electric!R479</f>
        <v>0</v>
      </c>
      <c r="S32" s="496">
        <f ca="1">Electric!S479</f>
        <v>0</v>
      </c>
    </row>
    <row r="33" spans="1:41" x14ac:dyDescent="0.35">
      <c r="A33" s="567" t="s">
        <v>1890</v>
      </c>
      <c r="B33" s="461"/>
      <c r="C33" s="583">
        <f t="shared" ca="1" si="2"/>
        <v>0</v>
      </c>
      <c r="D33" s="596">
        <f t="shared" ca="1" si="2"/>
        <v>0</v>
      </c>
      <c r="E33" s="590">
        <f t="shared" ca="1" si="2"/>
        <v>0</v>
      </c>
      <c r="F33" s="496">
        <f ca="1">Electric!F480</f>
        <v>0</v>
      </c>
      <c r="G33" s="496">
        <f ca="1">Electric!G480</f>
        <v>0</v>
      </c>
      <c r="H33" s="496">
        <f ca="1">Electric!H480</f>
        <v>0</v>
      </c>
      <c r="I33" s="496">
        <f ca="1">Electric!I480</f>
        <v>0</v>
      </c>
      <c r="J33" s="496">
        <f ca="1">Electric!J480</f>
        <v>0</v>
      </c>
      <c r="K33" s="496">
        <f ca="1">Electric!K480</f>
        <v>0</v>
      </c>
      <c r="L33" s="496">
        <f ca="1">Electric!L480</f>
        <v>0</v>
      </c>
      <c r="M33" s="496">
        <f ca="1">Electric!M480</f>
        <v>0</v>
      </c>
      <c r="N33" s="496">
        <f ca="1">Electric!N480</f>
        <v>0</v>
      </c>
      <c r="O33" s="496">
        <f ca="1">Electric!O480</f>
        <v>0</v>
      </c>
      <c r="P33" s="496">
        <f ca="1">Electric!P480</f>
        <v>0</v>
      </c>
      <c r="Q33" s="496">
        <f ca="1">Electric!Q480</f>
        <v>0</v>
      </c>
      <c r="R33" s="496">
        <f ca="1">Electric!R480</f>
        <v>0</v>
      </c>
      <c r="S33" s="496">
        <f ca="1">Electric!S480</f>
        <v>0</v>
      </c>
    </row>
    <row r="34" spans="1:41" x14ac:dyDescent="0.35">
      <c r="A34" s="567" t="s">
        <v>1891</v>
      </c>
      <c r="B34" s="461"/>
      <c r="C34" s="583">
        <f t="shared" ca="1" si="2"/>
        <v>5.9942418708479274E-4</v>
      </c>
      <c r="D34" s="596">
        <f t="shared" ca="1" si="2"/>
        <v>1.8575964346535033E-3</v>
      </c>
      <c r="E34" s="590">
        <f t="shared" ca="1" si="2"/>
        <v>0</v>
      </c>
      <c r="F34" s="496">
        <f ca="1">Electric!F481</f>
        <v>0</v>
      </c>
      <c r="G34" s="496">
        <f ca="1">Electric!G481</f>
        <v>9.9799999999999993E-3</v>
      </c>
      <c r="H34" s="496">
        <f ca="1">Electric!H481</f>
        <v>0</v>
      </c>
      <c r="I34" s="496">
        <f ca="1">Electric!I481</f>
        <v>0</v>
      </c>
      <c r="J34" s="496">
        <f ca="1">Electric!J481</f>
        <v>0</v>
      </c>
      <c r="K34" s="496">
        <f ca="1">Electric!K481</f>
        <v>0</v>
      </c>
      <c r="L34" s="496">
        <f ca="1">Electric!L481</f>
        <v>0</v>
      </c>
      <c r="M34" s="496">
        <f ca="1">Electric!M481</f>
        <v>0</v>
      </c>
      <c r="N34" s="496">
        <f ca="1">Electric!N481</f>
        <v>0</v>
      </c>
      <c r="O34" s="496">
        <f ca="1">Electric!O481</f>
        <v>0</v>
      </c>
      <c r="P34" s="496">
        <f ca="1">Electric!P481</f>
        <v>0</v>
      </c>
      <c r="Q34" s="496">
        <f ca="1">Electric!Q481</f>
        <v>0</v>
      </c>
      <c r="R34" s="496">
        <f ca="1">Electric!R481</f>
        <v>0</v>
      </c>
      <c r="S34" s="496">
        <f ca="1">Electric!S481</f>
        <v>0</v>
      </c>
    </row>
    <row r="35" spans="1:41" x14ac:dyDescent="0.35">
      <c r="A35" s="567" t="s">
        <v>1892</v>
      </c>
      <c r="B35" s="461"/>
      <c r="C35" s="583">
        <f t="shared" ca="1" si="2"/>
        <v>0</v>
      </c>
      <c r="D35" s="596">
        <f t="shared" ca="1" si="2"/>
        <v>0</v>
      </c>
      <c r="E35" s="590">
        <f t="shared" ca="1" si="2"/>
        <v>0</v>
      </c>
      <c r="F35" s="496">
        <f ca="1">Electric!F482</f>
        <v>0</v>
      </c>
      <c r="G35" s="496">
        <f ca="1">Electric!G482</f>
        <v>0</v>
      </c>
      <c r="H35" s="496">
        <f ca="1">Electric!H482</f>
        <v>0</v>
      </c>
      <c r="I35" s="496">
        <f ca="1">Electric!I482</f>
        <v>0</v>
      </c>
      <c r="J35" s="496">
        <f ca="1">Electric!J482</f>
        <v>0</v>
      </c>
      <c r="K35" s="496">
        <f ca="1">Electric!K482</f>
        <v>0</v>
      </c>
      <c r="L35" s="496">
        <f ca="1">Electric!L482</f>
        <v>0</v>
      </c>
      <c r="M35" s="496">
        <f ca="1">Electric!M482</f>
        <v>0</v>
      </c>
      <c r="N35" s="496">
        <f ca="1">Electric!N482</f>
        <v>0</v>
      </c>
      <c r="O35" s="496">
        <f ca="1">Electric!O482</f>
        <v>0</v>
      </c>
      <c r="P35" s="496">
        <f ca="1">Electric!P482</f>
        <v>0</v>
      </c>
      <c r="Q35" s="496">
        <f ca="1">Electric!Q482</f>
        <v>0</v>
      </c>
      <c r="R35" s="496">
        <f ca="1">Electric!R482</f>
        <v>0</v>
      </c>
      <c r="S35" s="496">
        <f ca="1">Electric!S482</f>
        <v>0</v>
      </c>
    </row>
    <row r="36" spans="1:41" x14ac:dyDescent="0.35">
      <c r="A36" s="567" t="s">
        <v>1866</v>
      </c>
      <c r="B36" s="461"/>
      <c r="C36" s="583">
        <f t="shared" ca="1" si="2"/>
        <v>0</v>
      </c>
      <c r="D36" s="596">
        <f t="shared" ca="1" si="2"/>
        <v>0</v>
      </c>
      <c r="E36" s="590">
        <f t="shared" ca="1" si="2"/>
        <v>0</v>
      </c>
      <c r="F36" s="496">
        <f ca="1">Electric!F483</f>
        <v>0</v>
      </c>
      <c r="G36" s="496">
        <f ca="1">Electric!G483</f>
        <v>0</v>
      </c>
      <c r="H36" s="496">
        <f ca="1">Electric!H483</f>
        <v>0</v>
      </c>
      <c r="I36" s="496">
        <f ca="1">Electric!I483</f>
        <v>0</v>
      </c>
      <c r="J36" s="496">
        <f ca="1">Electric!J483</f>
        <v>0</v>
      </c>
      <c r="K36" s="496">
        <f ca="1">Electric!K483</f>
        <v>0</v>
      </c>
      <c r="L36" s="496">
        <f ca="1">Electric!L483</f>
        <v>0</v>
      </c>
      <c r="M36" s="496">
        <f ca="1">Electric!M483</f>
        <v>0</v>
      </c>
      <c r="N36" s="496">
        <f ca="1">Electric!N483</f>
        <v>0</v>
      </c>
      <c r="O36" s="496">
        <f ca="1">Electric!O483</f>
        <v>0</v>
      </c>
      <c r="P36" s="496">
        <f ca="1">Electric!P483</f>
        <v>0</v>
      </c>
      <c r="Q36" s="496">
        <f ca="1">Electric!Q483</f>
        <v>0</v>
      </c>
      <c r="R36" s="496">
        <f ca="1">Electric!R483</f>
        <v>0</v>
      </c>
      <c r="S36" s="496">
        <f ca="1">Electric!S483</f>
        <v>0</v>
      </c>
    </row>
    <row r="37" spans="1:41" x14ac:dyDescent="0.35">
      <c r="A37" s="567" t="s">
        <v>1893</v>
      </c>
      <c r="B37" s="461"/>
      <c r="C37" s="583">
        <f t="shared" ca="1" si="2"/>
        <v>2.6316678856720087E-3</v>
      </c>
      <c r="D37" s="596">
        <f t="shared" ca="1" si="2"/>
        <v>8.1554548297279889E-3</v>
      </c>
      <c r="E37" s="590">
        <f t="shared" ca="1" si="2"/>
        <v>0</v>
      </c>
      <c r="F37" s="496">
        <f ca="1">Electric!F484</f>
        <v>0</v>
      </c>
      <c r="G37" s="496">
        <f ca="1">Electric!G484</f>
        <v>0</v>
      </c>
      <c r="H37" s="496">
        <f ca="1">Electric!H484</f>
        <v>0</v>
      </c>
      <c r="I37" s="496">
        <f ca="1">Electric!I484</f>
        <v>0</v>
      </c>
      <c r="J37" s="496">
        <f ca="1">Electric!J484</f>
        <v>0</v>
      </c>
      <c r="K37" s="496">
        <f ca="1">Electric!K484</f>
        <v>0</v>
      </c>
      <c r="L37" s="496">
        <f ca="1">Electric!L484</f>
        <v>0</v>
      </c>
      <c r="M37" s="496">
        <f ca="1">Electric!M484</f>
        <v>0</v>
      </c>
      <c r="N37" s="496">
        <f ca="1">Electric!N484</f>
        <v>0</v>
      </c>
      <c r="O37" s="496">
        <f ca="1">Electric!O484</f>
        <v>0.17881999999999998</v>
      </c>
      <c r="P37" s="496">
        <f ca="1">Electric!P484</f>
        <v>0</v>
      </c>
      <c r="Q37" s="496">
        <f ca="1">Electric!Q484</f>
        <v>0</v>
      </c>
      <c r="R37" s="496">
        <f ca="1">Electric!R484</f>
        <v>0</v>
      </c>
      <c r="S37" s="496">
        <f ca="1">Electric!S484</f>
        <v>0</v>
      </c>
    </row>
    <row r="38" spans="1:41" x14ac:dyDescent="0.35">
      <c r="A38" s="567" t="s">
        <v>1894</v>
      </c>
      <c r="B38" s="461"/>
      <c r="C38" s="583">
        <f t="shared" ca="1" si="2"/>
        <v>0</v>
      </c>
      <c r="D38" s="596">
        <f t="shared" ca="1" si="2"/>
        <v>0</v>
      </c>
      <c r="E38" s="590">
        <f t="shared" ca="1" si="2"/>
        <v>0</v>
      </c>
      <c r="F38" s="496">
        <f ca="1">Electric!F485</f>
        <v>0</v>
      </c>
      <c r="G38" s="496">
        <f ca="1">Electric!G485</f>
        <v>0</v>
      </c>
      <c r="H38" s="496">
        <f ca="1">Electric!H485</f>
        <v>0</v>
      </c>
      <c r="I38" s="496">
        <f ca="1">Electric!I485</f>
        <v>0</v>
      </c>
      <c r="J38" s="496">
        <f ca="1">Electric!J485</f>
        <v>0</v>
      </c>
      <c r="K38" s="496">
        <f ca="1">Electric!K485</f>
        <v>0</v>
      </c>
      <c r="L38" s="496">
        <f ca="1">Electric!L485</f>
        <v>0</v>
      </c>
      <c r="M38" s="496">
        <f ca="1">Electric!M485</f>
        <v>0</v>
      </c>
      <c r="N38" s="496">
        <f ca="1">Electric!N485</f>
        <v>0</v>
      </c>
      <c r="O38" s="496">
        <f ca="1">Electric!O485</f>
        <v>0</v>
      </c>
      <c r="P38" s="496">
        <f ca="1">Electric!P485</f>
        <v>0</v>
      </c>
      <c r="Q38" s="496">
        <f ca="1">Electric!Q485</f>
        <v>0</v>
      </c>
      <c r="R38" s="496">
        <f ca="1">Electric!R485</f>
        <v>0</v>
      </c>
      <c r="S38" s="496">
        <f ca="1">Electric!S485</f>
        <v>0</v>
      </c>
    </row>
    <row r="39" spans="1:41" s="407" customFormat="1" x14ac:dyDescent="0.35">
      <c r="A39" s="567" t="s">
        <v>1895</v>
      </c>
      <c r="B39" s="491"/>
      <c r="C39" s="583">
        <f t="shared" ca="1" si="2"/>
        <v>0</v>
      </c>
      <c r="D39" s="596">
        <f t="shared" ca="1" si="2"/>
        <v>0</v>
      </c>
      <c r="E39" s="590">
        <f t="shared" ca="1" si="2"/>
        <v>0</v>
      </c>
      <c r="F39" s="496">
        <f ca="1">Electric!F486</f>
        <v>0</v>
      </c>
      <c r="G39" s="496">
        <f ca="1">Electric!G486</f>
        <v>0</v>
      </c>
      <c r="H39" s="496">
        <f ca="1">Electric!H486</f>
        <v>0</v>
      </c>
      <c r="I39" s="496">
        <f ca="1">Electric!I486</f>
        <v>0</v>
      </c>
      <c r="J39" s="496">
        <f ca="1">Electric!J486</f>
        <v>0</v>
      </c>
      <c r="K39" s="496">
        <f ca="1">Electric!K486</f>
        <v>0</v>
      </c>
      <c r="L39" s="496">
        <f ca="1">Electric!L486</f>
        <v>0</v>
      </c>
      <c r="M39" s="496">
        <f ca="1">Electric!M486</f>
        <v>0</v>
      </c>
      <c r="N39" s="496">
        <f ca="1">Electric!N486</f>
        <v>0</v>
      </c>
      <c r="O39" s="496">
        <f ca="1">Electric!O486</f>
        <v>0</v>
      </c>
      <c r="P39" s="496">
        <f ca="1">Electric!P486</f>
        <v>0</v>
      </c>
      <c r="Q39" s="496">
        <f ca="1">Electric!Q486</f>
        <v>0</v>
      </c>
      <c r="R39" s="496">
        <f ca="1">Electric!R486</f>
        <v>0</v>
      </c>
      <c r="S39" s="496">
        <f ca="1">Electric!S486</f>
        <v>0</v>
      </c>
      <c r="T39" s="3"/>
      <c r="U39" s="3"/>
      <c r="V39" s="3"/>
      <c r="W39" s="3"/>
      <c r="X39" s="3"/>
      <c r="Y39" s="3"/>
      <c r="Z39" s="3"/>
      <c r="AA39" s="3"/>
      <c r="AB39" s="3"/>
      <c r="AC39" s="3"/>
      <c r="AD39" s="3"/>
      <c r="AE39" s="3"/>
      <c r="AF39" s="3"/>
      <c r="AG39" s="3"/>
      <c r="AH39" s="3"/>
      <c r="AI39" s="3"/>
      <c r="AJ39" s="3"/>
      <c r="AK39" s="3"/>
      <c r="AL39" s="3"/>
      <c r="AM39" s="3"/>
      <c r="AN39" s="3"/>
      <c r="AO39" s="3"/>
    </row>
    <row r="40" spans="1:41" x14ac:dyDescent="0.35">
      <c r="A40" s="485" t="s">
        <v>1869</v>
      </c>
      <c r="B40" s="568"/>
      <c r="C40" s="580">
        <f t="shared" ca="1" si="2"/>
        <v>0.37491064861736539</v>
      </c>
      <c r="D40" s="593">
        <f t="shared" ca="1" si="2"/>
        <v>9.1047477710410746E-2</v>
      </c>
      <c r="E40" s="587">
        <f t="shared" ca="1" si="2"/>
        <v>0.51015004115127238</v>
      </c>
      <c r="F40" s="498">
        <f ca="1">Electric!F487</f>
        <v>0.18110000000000001</v>
      </c>
      <c r="G40" s="498">
        <f ca="1">Electric!G487</f>
        <v>0</v>
      </c>
      <c r="H40" s="498">
        <f ca="1">Electric!H487</f>
        <v>6.0440000000000001E-2</v>
      </c>
      <c r="I40" s="498">
        <f ca="1">Electric!I487</f>
        <v>0.28221000000000002</v>
      </c>
      <c r="J40" s="498">
        <f ca="1">Electric!J487</f>
        <v>4.6850000000000003E-2</v>
      </c>
      <c r="K40" s="498">
        <f ca="1">Electric!K487</f>
        <v>3.449E-2</v>
      </c>
      <c r="L40" s="498">
        <f ca="1">Electric!L487</f>
        <v>7.2739999999999999E-2</v>
      </c>
      <c r="M40" s="498">
        <f ca="1">Electric!M487</f>
        <v>0.38779999999999992</v>
      </c>
      <c r="N40" s="498">
        <f ca="1">Electric!N487</f>
        <v>0</v>
      </c>
      <c r="O40" s="498">
        <f ca="1">Electric!O487</f>
        <v>6.5680000000000002E-2</v>
      </c>
      <c r="P40" s="498">
        <f ca="1">Electric!P487</f>
        <v>0.6311500000000001</v>
      </c>
      <c r="Q40" s="498">
        <f ca="1">Electric!Q487</f>
        <v>0.32605000000000006</v>
      </c>
      <c r="R40" s="498">
        <f ca="1">Electric!R487</f>
        <v>0.67779</v>
      </c>
      <c r="S40" s="498">
        <f ca="1">Electric!S487</f>
        <v>0.6362199999999999</v>
      </c>
    </row>
    <row r="41" spans="1:41" x14ac:dyDescent="0.35">
      <c r="A41" s="567" t="s">
        <v>1870</v>
      </c>
      <c r="B41" s="461"/>
      <c r="C41" s="584">
        <f t="shared" ca="1" si="2"/>
        <v>9.4691610406921617E-2</v>
      </c>
      <c r="D41" s="623">
        <f t="shared" ca="1" si="2"/>
        <v>0</v>
      </c>
      <c r="E41" s="621">
        <f t="shared" ca="1" si="2"/>
        <v>0.13980502131039899</v>
      </c>
      <c r="F41" s="525">
        <f ca="1">Electric!F488</f>
        <v>0</v>
      </c>
      <c r="G41" s="525">
        <f ca="1">Electric!G488</f>
        <v>0</v>
      </c>
      <c r="H41" s="525">
        <f ca="1">Electric!H488</f>
        <v>0</v>
      </c>
      <c r="I41" s="525">
        <f ca="1">Electric!I488</f>
        <v>0</v>
      </c>
      <c r="J41" s="525">
        <f ca="1">Electric!J488</f>
        <v>0</v>
      </c>
      <c r="K41" s="525">
        <f ca="1">Electric!K488</f>
        <v>0</v>
      </c>
      <c r="L41" s="525">
        <f ca="1">Electric!L488</f>
        <v>0</v>
      </c>
      <c r="M41" s="525">
        <f ca="1">Electric!M488</f>
        <v>0</v>
      </c>
      <c r="N41" s="525">
        <f ca="1">Electric!N488</f>
        <v>0</v>
      </c>
      <c r="O41" s="525">
        <f ca="1">Electric!O488</f>
        <v>0</v>
      </c>
      <c r="P41" s="525">
        <f ca="1">Electric!P488</f>
        <v>0</v>
      </c>
      <c r="Q41" s="525">
        <f ca="1">Electric!Q488</f>
        <v>8.3989999999999995E-2</v>
      </c>
      <c r="R41" s="525">
        <f ca="1">Electric!R488</f>
        <v>0.48600999999999994</v>
      </c>
      <c r="S41" s="525">
        <f ca="1">Electric!S488</f>
        <v>5.4820000000000001E-2</v>
      </c>
    </row>
    <row r="42" spans="1:41" x14ac:dyDescent="0.35">
      <c r="A42" s="567" t="s">
        <v>1896</v>
      </c>
      <c r="B42" s="569"/>
      <c r="C42" s="584">
        <f t="shared" ca="1" si="2"/>
        <v>3.6737030598729924E-2</v>
      </c>
      <c r="D42" s="623">
        <f t="shared" ca="1" si="2"/>
        <v>0</v>
      </c>
      <c r="E42" s="621">
        <f t="shared" ca="1" si="2"/>
        <v>5.4239455044274888E-2</v>
      </c>
      <c r="F42" s="525">
        <f ca="1">Electric!F489</f>
        <v>0</v>
      </c>
      <c r="G42" s="525">
        <f ca="1">Electric!G489</f>
        <v>0</v>
      </c>
      <c r="H42" s="525">
        <f ca="1">Electric!H489</f>
        <v>0</v>
      </c>
      <c r="I42" s="525">
        <f ca="1">Electric!I489</f>
        <v>0</v>
      </c>
      <c r="J42" s="525">
        <f ca="1">Electric!J489</f>
        <v>0</v>
      </c>
      <c r="K42" s="525">
        <f ca="1">Electric!K489</f>
        <v>0</v>
      </c>
      <c r="L42" s="525">
        <f ca="1">Electric!L489</f>
        <v>0</v>
      </c>
      <c r="M42" s="525">
        <f ca="1">Electric!M489</f>
        <v>0.18458000000000002</v>
      </c>
      <c r="N42" s="525">
        <f ca="1">Electric!N489</f>
        <v>0</v>
      </c>
      <c r="O42" s="525">
        <f ca="1">Electric!O489</f>
        <v>0</v>
      </c>
      <c r="P42" s="525">
        <f ca="1">Electric!P489</f>
        <v>0</v>
      </c>
      <c r="Q42" s="525">
        <f ca="1">Electric!Q489</f>
        <v>0</v>
      </c>
      <c r="R42" s="525">
        <f ca="1">Electric!R489</f>
        <v>0</v>
      </c>
      <c r="S42" s="525">
        <f ca="1">Electric!S489</f>
        <v>7.6249999999999998E-2</v>
      </c>
    </row>
    <row r="43" spans="1:41" x14ac:dyDescent="0.35">
      <c r="A43" s="567" t="s">
        <v>1877</v>
      </c>
      <c r="B43" s="569"/>
      <c r="C43" s="584">
        <f t="shared" ca="1" si="2"/>
        <v>7.7579847062054744E-2</v>
      </c>
      <c r="D43" s="623">
        <f t="shared" ca="1" si="2"/>
        <v>1.1435164862048666E-2</v>
      </c>
      <c r="E43" s="621">
        <f t="shared" ca="1" si="2"/>
        <v>0.10909279962823773</v>
      </c>
      <c r="F43" s="525">
        <f ca="1">Electric!F490</f>
        <v>4.9349999999999998E-2</v>
      </c>
      <c r="G43" s="525">
        <f ca="1">Electric!G490</f>
        <v>0</v>
      </c>
      <c r="H43" s="525">
        <f ca="1">Electric!H490</f>
        <v>0</v>
      </c>
      <c r="I43" s="525">
        <f ca="1">Electric!I490</f>
        <v>0</v>
      </c>
      <c r="J43" s="525">
        <f ca="1">Electric!J490</f>
        <v>4.6850000000000003E-2</v>
      </c>
      <c r="K43" s="525">
        <f ca="1">Electric!K490</f>
        <v>0</v>
      </c>
      <c r="L43" s="525">
        <f ca="1">Electric!L490</f>
        <v>0</v>
      </c>
      <c r="M43" s="525">
        <f ca="1">Electric!M490</f>
        <v>7.6910000000000006E-2</v>
      </c>
      <c r="N43" s="525">
        <f ca="1">Electric!N490</f>
        <v>0</v>
      </c>
      <c r="O43" s="525">
        <f ca="1">Electric!O490</f>
        <v>1.6420000000000001E-2</v>
      </c>
      <c r="P43" s="525">
        <f ca="1">Electric!P490</f>
        <v>0.48931999999999998</v>
      </c>
      <c r="Q43" s="525">
        <f ca="1">Electric!Q490</f>
        <v>1.8919999999999999E-2</v>
      </c>
      <c r="R43" s="525">
        <f ca="1">Electric!R490</f>
        <v>0</v>
      </c>
      <c r="S43" s="525">
        <f ca="1">Electric!S490</f>
        <v>5.3069999999999999E-2</v>
      </c>
    </row>
    <row r="44" spans="1:41" x14ac:dyDescent="0.35">
      <c r="A44" s="567" t="s">
        <v>1897</v>
      </c>
      <c r="B44" s="569"/>
      <c r="C44" s="584">
        <f t="shared" ca="1" si="2"/>
        <v>2.2081383514694117E-2</v>
      </c>
      <c r="D44" s="623">
        <f t="shared" ca="1" si="2"/>
        <v>0</v>
      </c>
      <c r="E44" s="621">
        <f t="shared" ca="1" si="2"/>
        <v>3.2601497424836791E-2</v>
      </c>
      <c r="F44" s="525">
        <f ca="1">Electric!F491</f>
        <v>0</v>
      </c>
      <c r="G44" s="525">
        <f ca="1">Electric!G491</f>
        <v>0</v>
      </c>
      <c r="H44" s="525">
        <f ca="1">Electric!H491</f>
        <v>0</v>
      </c>
      <c r="I44" s="525">
        <f ca="1">Electric!I491</f>
        <v>0</v>
      </c>
      <c r="J44" s="525">
        <f ca="1">Electric!J491</f>
        <v>0</v>
      </c>
      <c r="K44" s="525">
        <f ca="1">Electric!K491</f>
        <v>0</v>
      </c>
      <c r="L44" s="525">
        <f ca="1">Electric!L491</f>
        <v>0</v>
      </c>
      <c r="M44" s="525">
        <f ca="1">Electric!M491</f>
        <v>0</v>
      </c>
      <c r="N44" s="525">
        <f ca="1">Electric!N491</f>
        <v>0</v>
      </c>
      <c r="O44" s="525">
        <f ca="1">Electric!O491</f>
        <v>0</v>
      </c>
      <c r="P44" s="525">
        <f ca="1">Electric!P491</f>
        <v>0</v>
      </c>
      <c r="Q44" s="525">
        <f ca="1">Electric!Q491</f>
        <v>0</v>
      </c>
      <c r="R44" s="525">
        <f ca="1">Electric!R491</f>
        <v>0</v>
      </c>
      <c r="S44" s="525">
        <f ca="1">Electric!S491</f>
        <v>0.26727000000000001</v>
      </c>
    </row>
    <row r="45" spans="1:41" s="149" customFormat="1" x14ac:dyDescent="0.35">
      <c r="A45" s="567" t="s">
        <v>1875</v>
      </c>
      <c r="B45" s="570"/>
      <c r="C45" s="584">
        <f t="shared" ca="1" si="2"/>
        <v>5.4087459339121052E-3</v>
      </c>
      <c r="D45" s="623">
        <f t="shared" ca="1" si="2"/>
        <v>0</v>
      </c>
      <c r="E45" s="621">
        <f t="shared" ca="1" si="2"/>
        <v>7.9856054544177706E-3</v>
      </c>
      <c r="F45" s="525">
        <f ca="1">Electric!F492</f>
        <v>0</v>
      </c>
      <c r="G45" s="525">
        <f ca="1">Electric!G492</f>
        <v>0</v>
      </c>
      <c r="H45" s="525">
        <f ca="1">Electric!H492</f>
        <v>0</v>
      </c>
      <c r="I45" s="525">
        <f ca="1">Electric!I492</f>
        <v>0</v>
      </c>
      <c r="J45" s="525">
        <f ca="1">Electric!J492</f>
        <v>0</v>
      </c>
      <c r="K45" s="525">
        <f ca="1">Electric!K492</f>
        <v>0</v>
      </c>
      <c r="L45" s="525">
        <f ca="1">Electric!L492</f>
        <v>0</v>
      </c>
      <c r="M45" s="525">
        <f ca="1">Electric!M492</f>
        <v>3.2800000000000003E-2</v>
      </c>
      <c r="N45" s="525">
        <f ca="1">Electric!N492</f>
        <v>0</v>
      </c>
      <c r="O45" s="525">
        <f ca="1">Electric!O492</f>
        <v>0</v>
      </c>
      <c r="P45" s="525">
        <f ca="1">Electric!P492</f>
        <v>0</v>
      </c>
      <c r="Q45" s="525">
        <f ca="1">Electric!Q492</f>
        <v>0</v>
      </c>
      <c r="R45" s="525">
        <f ca="1">Electric!R492</f>
        <v>0</v>
      </c>
      <c r="S45" s="525">
        <f ca="1">Electric!S492</f>
        <v>0</v>
      </c>
    </row>
    <row r="46" spans="1:41" s="149" customFormat="1" x14ac:dyDescent="0.35">
      <c r="A46" s="567" t="s">
        <v>1871</v>
      </c>
      <c r="B46" s="570"/>
      <c r="C46" s="584">
        <f t="shared" ca="1" si="2"/>
        <v>1.5996651162809211E-2</v>
      </c>
      <c r="D46" s="623">
        <f t="shared" ca="1" si="2"/>
        <v>6.1315775495173197E-3</v>
      </c>
      <c r="E46" s="621">
        <f t="shared" ca="1" si="2"/>
        <v>2.0696614735051494E-2</v>
      </c>
      <c r="F46" s="525">
        <f ca="1">Electric!F493</f>
        <v>5.2990000000000002E-2</v>
      </c>
      <c r="G46" s="525">
        <f ca="1">Electric!G493</f>
        <v>0</v>
      </c>
      <c r="H46" s="525">
        <f ca="1">Electric!H493</f>
        <v>0</v>
      </c>
      <c r="I46" s="525">
        <f ca="1">Electric!I493</f>
        <v>0</v>
      </c>
      <c r="J46" s="525">
        <f ca="1">Electric!J493</f>
        <v>0</v>
      </c>
      <c r="K46" s="525">
        <f ca="1">Electric!K493</f>
        <v>0</v>
      </c>
      <c r="L46" s="525">
        <f ca="1">Electric!L493</f>
        <v>0</v>
      </c>
      <c r="M46" s="525">
        <f ca="1">Electric!M493</f>
        <v>0</v>
      </c>
      <c r="N46" s="525">
        <f ca="1">Electric!N493</f>
        <v>0</v>
      </c>
      <c r="O46" s="525">
        <f ca="1">Electric!O493</f>
        <v>0</v>
      </c>
      <c r="P46" s="525">
        <f ca="1">Electric!P493</f>
        <v>0</v>
      </c>
      <c r="Q46" s="525">
        <f ca="1">Electric!Q493</f>
        <v>8.6260000000000003E-2</v>
      </c>
      <c r="R46" s="525">
        <f ca="1">Electric!R493</f>
        <v>0</v>
      </c>
      <c r="S46" s="525">
        <f ca="1">Electric!S493</f>
        <v>0</v>
      </c>
    </row>
    <row r="47" spans="1:41" s="149" customFormat="1" x14ac:dyDescent="0.35">
      <c r="A47" s="567" t="s">
        <v>1898</v>
      </c>
      <c r="B47" s="571"/>
      <c r="C47" s="584">
        <f t="shared" ca="1" si="2"/>
        <v>6.2059518357279863E-3</v>
      </c>
      <c r="D47" s="623">
        <f t="shared" ca="1" si="2"/>
        <v>0</v>
      </c>
      <c r="E47" s="621">
        <f t="shared" ca="1" si="2"/>
        <v>9.1626198447443529E-3</v>
      </c>
      <c r="F47" s="525">
        <f ca="1">Electric!F494</f>
        <v>0</v>
      </c>
      <c r="G47" s="525">
        <f ca="1">Electric!G494</f>
        <v>0</v>
      </c>
      <c r="H47" s="525">
        <f ca="1">Electric!H494</f>
        <v>0</v>
      </c>
      <c r="I47" s="525">
        <f ca="1">Electric!I494</f>
        <v>0</v>
      </c>
      <c r="J47" s="525">
        <f ca="1">Electric!J494</f>
        <v>0</v>
      </c>
      <c r="K47" s="525">
        <f ca="1">Electric!K494</f>
        <v>0</v>
      </c>
      <c r="L47" s="525">
        <f ca="1">Electric!L494</f>
        <v>0</v>
      </c>
      <c r="M47" s="525">
        <f ca="1">Electric!M494</f>
        <v>0</v>
      </c>
      <c r="N47" s="525">
        <f ca="1">Electric!N494</f>
        <v>0</v>
      </c>
      <c r="O47" s="525">
        <f ca="1">Electric!O494</f>
        <v>0</v>
      </c>
      <c r="P47" s="525">
        <f ca="1">Electric!P494</f>
        <v>0</v>
      </c>
      <c r="Q47" s="525">
        <f ca="1">Electric!Q494</f>
        <v>0</v>
      </c>
      <c r="R47" s="525">
        <f ca="1">Electric!R494</f>
        <v>3.9419999999999997E-2</v>
      </c>
      <c r="S47" s="525">
        <f ca="1">Electric!S494</f>
        <v>0</v>
      </c>
    </row>
    <row r="48" spans="1:41" s="149" customFormat="1" x14ac:dyDescent="0.35">
      <c r="A48" s="567" t="s">
        <v>1878</v>
      </c>
      <c r="B48" s="571"/>
      <c r="C48" s="584">
        <f t="shared" ca="1" si="2"/>
        <v>1.6700380332350776E-2</v>
      </c>
      <c r="D48" s="623">
        <f t="shared" ca="1" si="2"/>
        <v>1.4977359166103744E-3</v>
      </c>
      <c r="E48" s="621">
        <f t="shared" ca="1" si="2"/>
        <v>2.3943293842845052E-2</v>
      </c>
      <c r="F48" s="525">
        <f ca="1">Electric!F495</f>
        <v>0</v>
      </c>
      <c r="G48" s="525">
        <f ca="1">Electric!G495</f>
        <v>0</v>
      </c>
      <c r="H48" s="525">
        <f ca="1">Electric!H495</f>
        <v>0</v>
      </c>
      <c r="I48" s="525">
        <f ca="1">Electric!I495</f>
        <v>0</v>
      </c>
      <c r="J48" s="525">
        <f ca="1">Electric!J495</f>
        <v>0</v>
      </c>
      <c r="K48" s="525">
        <f ca="1">Electric!K495</f>
        <v>0</v>
      </c>
      <c r="L48" s="525">
        <f ca="1">Electric!L495</f>
        <v>0</v>
      </c>
      <c r="M48" s="525">
        <f ca="1">Electric!M495</f>
        <v>6.071E-2</v>
      </c>
      <c r="N48" s="525">
        <f ca="1">Electric!N495</f>
        <v>0</v>
      </c>
      <c r="O48" s="525">
        <f ca="1">Electric!O495</f>
        <v>3.2840000000000001E-2</v>
      </c>
      <c r="P48" s="525">
        <f ca="1">Electric!P495</f>
        <v>0</v>
      </c>
      <c r="Q48" s="525">
        <f ca="1">Electric!Q495</f>
        <v>0</v>
      </c>
      <c r="R48" s="525">
        <f ca="1">Electric!R495</f>
        <v>3.9419999999999997E-2</v>
      </c>
      <c r="S48" s="525">
        <f ca="1">Electric!S495</f>
        <v>0</v>
      </c>
    </row>
    <row r="49" spans="1:19" s="149" customFormat="1" x14ac:dyDescent="0.35">
      <c r="A49" s="567" t="s">
        <v>1876</v>
      </c>
      <c r="B49" s="571"/>
      <c r="C49" s="584">
        <f t="shared" ca="1" si="2"/>
        <v>0</v>
      </c>
      <c r="D49" s="623">
        <f t="shared" ca="1" si="2"/>
        <v>0</v>
      </c>
      <c r="E49" s="621">
        <f t="shared" ca="1" si="2"/>
        <v>0</v>
      </c>
      <c r="F49" s="525">
        <f ca="1">Electric!F496</f>
        <v>0</v>
      </c>
      <c r="G49" s="525">
        <f ca="1">Electric!G496</f>
        <v>0</v>
      </c>
      <c r="H49" s="525">
        <f ca="1">Electric!H496</f>
        <v>0</v>
      </c>
      <c r="I49" s="525">
        <f ca="1">Electric!I496</f>
        <v>0</v>
      </c>
      <c r="J49" s="525">
        <f ca="1">Electric!J496</f>
        <v>0</v>
      </c>
      <c r="K49" s="525">
        <f ca="1">Electric!K496</f>
        <v>0</v>
      </c>
      <c r="L49" s="525">
        <f ca="1">Electric!L496</f>
        <v>0</v>
      </c>
      <c r="M49" s="525">
        <f ca="1">Electric!M496</f>
        <v>0</v>
      </c>
      <c r="N49" s="525">
        <f ca="1">Electric!N496</f>
        <v>0</v>
      </c>
      <c r="O49" s="525">
        <f ca="1">Electric!O496</f>
        <v>0</v>
      </c>
      <c r="P49" s="525">
        <f ca="1">Electric!P496</f>
        <v>0</v>
      </c>
      <c r="Q49" s="525">
        <f ca="1">Electric!Q496</f>
        <v>0</v>
      </c>
      <c r="R49" s="525">
        <f ca="1">Electric!R496</f>
        <v>0</v>
      </c>
      <c r="S49" s="525">
        <f ca="1">Electric!S496</f>
        <v>0</v>
      </c>
    </row>
    <row r="50" spans="1:19" s="149" customFormat="1" x14ac:dyDescent="0.35">
      <c r="A50" s="567" t="s">
        <v>1880</v>
      </c>
      <c r="B50" s="571"/>
      <c r="C50" s="584">
        <f t="shared" ref="C50:D50" ca="1" si="3">C113/C$115</f>
        <v>9.9509047770164893E-2</v>
      </c>
      <c r="D50" s="623">
        <f t="shared" ca="1" si="3"/>
        <v>7.1982999382234375E-2</v>
      </c>
      <c r="E50" s="621">
        <f ca="1">E113/E$115</f>
        <v>0.11262313386646536</v>
      </c>
      <c r="F50" s="525">
        <f ca="1">Electric!F497</f>
        <v>7.8759999999999997E-2</v>
      </c>
      <c r="G50" s="525">
        <f ca="1">Electric!G497</f>
        <v>0</v>
      </c>
      <c r="H50" s="525">
        <f ca="1">Electric!H497</f>
        <v>6.0440000000000001E-2</v>
      </c>
      <c r="I50" s="525">
        <f ca="1">Electric!I497</f>
        <v>0.28221000000000002</v>
      </c>
      <c r="J50" s="525">
        <f ca="1">Electric!J497</f>
        <v>0</v>
      </c>
      <c r="K50" s="525">
        <f ca="1">Electric!K497</f>
        <v>3.449E-2</v>
      </c>
      <c r="L50" s="525">
        <f ca="1">Electric!L497</f>
        <v>7.2739999999999999E-2</v>
      </c>
      <c r="M50" s="525">
        <f ca="1">Electric!M497</f>
        <v>3.2800000000000003E-2</v>
      </c>
      <c r="N50" s="525">
        <f ca="1">Electric!N497</f>
        <v>0</v>
      </c>
      <c r="O50" s="525">
        <f ca="1">Electric!O497</f>
        <v>1.6420000000000001E-2</v>
      </c>
      <c r="P50" s="525">
        <f ca="1">Electric!P497</f>
        <v>0.14182999999999998</v>
      </c>
      <c r="Q50" s="525">
        <f ca="1">Electric!Q497</f>
        <v>0.13687999999999997</v>
      </c>
      <c r="R50" s="525">
        <f ca="1">Electric!R497</f>
        <v>0.11294000000000001</v>
      </c>
      <c r="S50" s="525">
        <f ca="1">Electric!S497</f>
        <v>0.18481</v>
      </c>
    </row>
    <row r="51" spans="1:19" s="149" customFormat="1" x14ac:dyDescent="0.35">
      <c r="A51" s="461"/>
      <c r="B51" s="461"/>
      <c r="C51" s="585"/>
      <c r="D51" s="597"/>
      <c r="E51" s="591"/>
      <c r="F51" s="572"/>
      <c r="G51" s="572"/>
      <c r="H51" s="572"/>
      <c r="I51" s="572"/>
      <c r="J51" s="572"/>
      <c r="K51" s="572"/>
      <c r="L51" s="572"/>
      <c r="M51" s="572"/>
      <c r="N51" s="572"/>
      <c r="O51" s="572"/>
      <c r="P51" s="572"/>
      <c r="Q51" s="572"/>
      <c r="R51" s="572"/>
      <c r="S51" s="572"/>
    </row>
    <row r="52" spans="1:19" s="149" customFormat="1" ht="15" thickBot="1" x14ac:dyDescent="0.4">
      <c r="A52" s="573" t="s">
        <v>1881</v>
      </c>
      <c r="B52" s="574"/>
      <c r="C52" s="586">
        <f t="shared" ref="C52:S52" ca="1" si="4">SUM(C10+C21+C40)</f>
        <v>1</v>
      </c>
      <c r="D52" s="598">
        <f t="shared" ca="1" si="4"/>
        <v>1</v>
      </c>
      <c r="E52" s="592">
        <f t="shared" ca="1" si="4"/>
        <v>0.99999999999999978</v>
      </c>
      <c r="F52" s="578">
        <f t="shared" ca="1" si="4"/>
        <v>0.99992000000000003</v>
      </c>
      <c r="G52" s="578">
        <f t="shared" ca="1" si="4"/>
        <v>1.0000899999999999</v>
      </c>
      <c r="H52" s="578">
        <f t="shared" ca="1" si="4"/>
        <v>1.0000300000000002</v>
      </c>
      <c r="I52" s="578">
        <f t="shared" ca="1" si="4"/>
        <v>0.99994000000000005</v>
      </c>
      <c r="J52" s="578">
        <f t="shared" ca="1" si="4"/>
        <v>0.99997000000000025</v>
      </c>
      <c r="K52" s="578">
        <f t="shared" ca="1" si="4"/>
        <v>0.99997999999999998</v>
      </c>
      <c r="L52" s="578">
        <f t="shared" ca="1" si="4"/>
        <v>1.0001100000000001</v>
      </c>
      <c r="M52" s="578">
        <f t="shared" ca="1" si="4"/>
        <v>1.0000100000000001</v>
      </c>
      <c r="N52" s="578">
        <f t="shared" ca="1" si="4"/>
        <v>0.99993000000000021</v>
      </c>
      <c r="O52" s="578">
        <f t="shared" ca="1" si="4"/>
        <v>0.99990999999999997</v>
      </c>
      <c r="P52" s="578">
        <f t="shared" ca="1" si="4"/>
        <v>1.0000200000000001</v>
      </c>
      <c r="Q52" s="578">
        <f t="shared" ca="1" si="4"/>
        <v>1.0000100000000001</v>
      </c>
      <c r="R52" s="578">
        <f t="shared" ca="1" si="4"/>
        <v>1.0000200000000001</v>
      </c>
      <c r="S52" s="578">
        <f t="shared" ca="1" si="4"/>
        <v>1.0000099999999998</v>
      </c>
    </row>
    <row r="53" spans="1:19" s="149" customFormat="1" ht="13" x14ac:dyDescent="0.3">
      <c r="A53" s="150"/>
      <c r="B53" s="150"/>
    </row>
    <row r="54" spans="1:19" s="149" customFormat="1" ht="13" x14ac:dyDescent="0.3">
      <c r="A54" s="152" t="s">
        <v>2161</v>
      </c>
      <c r="B54" s="150"/>
    </row>
    <row r="55" spans="1:19" s="149" customFormat="1" ht="13" x14ac:dyDescent="0.3">
      <c r="A55" s="152" t="s">
        <v>2355</v>
      </c>
      <c r="B55" s="150"/>
    </row>
    <row r="56" spans="1:19" s="149" customFormat="1" ht="13" x14ac:dyDescent="0.3">
      <c r="A56" s="152" t="s">
        <v>2356</v>
      </c>
      <c r="B56" s="150"/>
    </row>
    <row r="57" spans="1:19" s="149" customFormat="1" ht="13" x14ac:dyDescent="0.3">
      <c r="A57" s="150"/>
      <c r="B57" s="150"/>
    </row>
    <row r="58" spans="1:19" s="149" customFormat="1" hidden="1" x14ac:dyDescent="0.35">
      <c r="A58" s="221"/>
      <c r="B58" s="43"/>
      <c r="C58" s="408">
        <f t="shared" ref="C58:S58" ca="1" si="5">C52-(C40+C9)</f>
        <v>0</v>
      </c>
      <c r="D58" s="408">
        <f t="shared" ca="1" si="5"/>
        <v>0</v>
      </c>
      <c r="E58" s="408">
        <f t="shared" ca="1" si="5"/>
        <v>0</v>
      </c>
      <c r="F58" s="408">
        <f t="shared" ca="1" si="5"/>
        <v>0</v>
      </c>
      <c r="G58" s="408">
        <f t="shared" ca="1" si="5"/>
        <v>0</v>
      </c>
      <c r="H58" s="408">
        <f t="shared" ca="1" si="5"/>
        <v>0</v>
      </c>
      <c r="I58" s="408">
        <f t="shared" ca="1" si="5"/>
        <v>0</v>
      </c>
      <c r="J58" s="408">
        <f t="shared" ca="1" si="5"/>
        <v>0</v>
      </c>
      <c r="K58" s="408">
        <f t="shared" ca="1" si="5"/>
        <v>0</v>
      </c>
      <c r="L58" s="408">
        <f t="shared" ca="1" si="5"/>
        <v>0</v>
      </c>
      <c r="M58" s="408">
        <f t="shared" ca="1" si="5"/>
        <v>0</v>
      </c>
      <c r="N58" s="408">
        <f t="shared" ca="1" si="5"/>
        <v>0</v>
      </c>
      <c r="O58" s="408">
        <f t="shared" ca="1" si="5"/>
        <v>0</v>
      </c>
      <c r="P58" s="408">
        <f t="shared" ca="1" si="5"/>
        <v>0</v>
      </c>
      <c r="Q58" s="408">
        <f t="shared" ca="1" si="5"/>
        <v>0</v>
      </c>
      <c r="R58" s="408">
        <f t="shared" ca="1" si="5"/>
        <v>0</v>
      </c>
      <c r="S58" s="408">
        <f t="shared" ca="1" si="5"/>
        <v>0</v>
      </c>
    </row>
    <row r="59" spans="1:19" s="149" customFormat="1" hidden="1" x14ac:dyDescent="0.35">
      <c r="A59" s="221" t="s">
        <v>2139</v>
      </c>
      <c r="B59" s="43"/>
      <c r="C59" s="408">
        <f t="shared" ref="C59:S59" ca="1" si="6">C21-SUM(C22:C39)</f>
        <v>0</v>
      </c>
      <c r="D59" s="408">
        <f t="shared" ca="1" si="6"/>
        <v>0</v>
      </c>
      <c r="E59" s="408">
        <f t="shared" ca="1" si="6"/>
        <v>0</v>
      </c>
      <c r="F59" s="408">
        <f t="shared" ca="1" si="6"/>
        <v>0</v>
      </c>
      <c r="G59" s="408">
        <f t="shared" ca="1" si="6"/>
        <v>0</v>
      </c>
      <c r="H59" s="408">
        <f t="shared" ca="1" si="6"/>
        <v>0</v>
      </c>
      <c r="I59" s="408">
        <f t="shared" ca="1" si="6"/>
        <v>0</v>
      </c>
      <c r="J59" s="408">
        <f t="shared" ca="1" si="6"/>
        <v>0</v>
      </c>
      <c r="K59" s="408">
        <f t="shared" ca="1" si="6"/>
        <v>0</v>
      </c>
      <c r="L59" s="408">
        <f t="shared" ca="1" si="6"/>
        <v>0</v>
      </c>
      <c r="M59" s="408">
        <f t="shared" ca="1" si="6"/>
        <v>0</v>
      </c>
      <c r="N59" s="408">
        <f t="shared" ca="1" si="6"/>
        <v>0</v>
      </c>
      <c r="O59" s="408">
        <f t="shared" ca="1" si="6"/>
        <v>0</v>
      </c>
      <c r="P59" s="408">
        <f t="shared" ca="1" si="6"/>
        <v>0</v>
      </c>
      <c r="Q59" s="408">
        <f t="shared" ca="1" si="6"/>
        <v>0</v>
      </c>
      <c r="R59" s="408">
        <f t="shared" ca="1" si="6"/>
        <v>0</v>
      </c>
      <c r="S59" s="408">
        <f t="shared" ca="1" si="6"/>
        <v>0</v>
      </c>
    </row>
    <row r="60" spans="1:19" s="149" customFormat="1" hidden="1" x14ac:dyDescent="0.35">
      <c r="A60" s="221" t="s">
        <v>2140</v>
      </c>
      <c r="B60" s="43"/>
      <c r="C60" s="408">
        <f t="shared" ref="C60:S60" ca="1" si="7">C40-SUM(C41:C50)</f>
        <v>0</v>
      </c>
      <c r="D60" s="408">
        <f t="shared" ca="1" si="7"/>
        <v>0</v>
      </c>
      <c r="E60" s="408">
        <f t="shared" ca="1" si="7"/>
        <v>0</v>
      </c>
      <c r="F60" s="408">
        <f t="shared" ca="1" si="7"/>
        <v>0</v>
      </c>
      <c r="G60" s="408">
        <f t="shared" ca="1" si="7"/>
        <v>0</v>
      </c>
      <c r="H60" s="408">
        <f t="shared" ca="1" si="7"/>
        <v>0</v>
      </c>
      <c r="I60" s="408">
        <f t="shared" ca="1" si="7"/>
        <v>0</v>
      </c>
      <c r="J60" s="408">
        <f t="shared" ca="1" si="7"/>
        <v>0</v>
      </c>
      <c r="K60" s="408">
        <f t="shared" ca="1" si="7"/>
        <v>0</v>
      </c>
      <c r="L60" s="408">
        <f t="shared" ca="1" si="7"/>
        <v>0</v>
      </c>
      <c r="M60" s="408">
        <f t="shared" ca="1" si="7"/>
        <v>0</v>
      </c>
      <c r="N60" s="408">
        <f t="shared" ca="1" si="7"/>
        <v>0</v>
      </c>
      <c r="O60" s="408">
        <f t="shared" ca="1" si="7"/>
        <v>0</v>
      </c>
      <c r="P60" s="408">
        <f t="shared" ca="1" si="7"/>
        <v>0</v>
      </c>
      <c r="Q60" s="408">
        <f t="shared" ca="1" si="7"/>
        <v>0</v>
      </c>
      <c r="R60" s="408">
        <f t="shared" ca="1" si="7"/>
        <v>0</v>
      </c>
      <c r="S60" s="408">
        <f t="shared" ca="1" si="7"/>
        <v>0</v>
      </c>
    </row>
    <row r="61" spans="1:19" s="149" customFormat="1" hidden="1" x14ac:dyDescent="0.35">
      <c r="A61" s="221"/>
      <c r="B61" s="43"/>
      <c r="C61" s="408"/>
      <c r="D61" s="408"/>
      <c r="E61" s="408"/>
      <c r="F61" s="408"/>
      <c r="G61" s="408"/>
      <c r="H61" s="408"/>
      <c r="I61" s="408"/>
      <c r="J61" s="408"/>
    </row>
    <row r="62" spans="1:19" s="149" customFormat="1" ht="13" hidden="1" x14ac:dyDescent="0.3">
      <c r="A62" s="150"/>
      <c r="B62" s="150"/>
    </row>
    <row r="63" spans="1:19" s="149" customFormat="1" ht="13" x14ac:dyDescent="0.3">
      <c r="A63" s="150"/>
      <c r="B63" s="150"/>
    </row>
    <row r="64" spans="1:19" s="149" customFormat="1" ht="13" x14ac:dyDescent="0.3">
      <c r="A64" s="414" t="s">
        <v>2226</v>
      </c>
      <c r="B64" s="150"/>
    </row>
    <row r="65" spans="1:41" s="149" customFormat="1" ht="13" x14ac:dyDescent="0.3">
      <c r="A65" s="211" t="str">
        <f>A5</f>
        <v xml:space="preserve">Electrical goods </v>
      </c>
    </row>
    <row r="66" spans="1:41" s="149" customFormat="1" ht="13" x14ac:dyDescent="0.3">
      <c r="A66" s="211" t="s">
        <v>2610</v>
      </c>
      <c r="B66" s="211"/>
    </row>
    <row r="67" spans="1:41" s="149" customFormat="1" ht="13" x14ac:dyDescent="0.3">
      <c r="A67" s="211"/>
      <c r="B67" s="211"/>
    </row>
    <row r="68" spans="1:41" x14ac:dyDescent="0.35">
      <c r="A68" s="409" t="str">
        <f>'A9'!A67</f>
        <v>2023 Prices</v>
      </c>
    </row>
    <row r="69" spans="1:41" ht="15" thickBot="1" x14ac:dyDescent="0.4"/>
    <row r="70" spans="1:41" ht="15" hidden="1" thickBot="1" x14ac:dyDescent="0.4">
      <c r="C70" s="412"/>
      <c r="D70" s="412"/>
      <c r="E70" s="412"/>
      <c r="F70" s="412" cm="1">
        <f t="array" ref="F70:S70">TRANSPOSE('A8'!E70:E83)</f>
        <v>15.374461085869815</v>
      </c>
      <c r="G70" s="412">
        <v>24.731042469798094</v>
      </c>
      <c r="H70" s="412">
        <v>14.44608509592828</v>
      </c>
      <c r="I70" s="412">
        <v>21.670798384953503</v>
      </c>
      <c r="J70" s="412">
        <v>14.111871050508656</v>
      </c>
      <c r="K70" s="412">
        <v>10.306568534946752</v>
      </c>
      <c r="L70" s="412">
        <v>12.50425048802475</v>
      </c>
      <c r="M70" s="412">
        <v>67.898696917689051</v>
      </c>
      <c r="N70" s="412">
        <v>13.664180455663153</v>
      </c>
      <c r="O70" s="412">
        <v>6.0597358299667867</v>
      </c>
      <c r="P70" s="412">
        <v>45.228158051196331</v>
      </c>
      <c r="Q70" s="412">
        <v>66.914046793795336</v>
      </c>
      <c r="R70" s="412">
        <v>64.823202408478451</v>
      </c>
      <c r="S70" s="412">
        <v>34.018469339746801</v>
      </c>
    </row>
    <row r="71" spans="1:41" ht="48.75" customHeight="1" x14ac:dyDescent="0.35">
      <c r="A71" s="439"/>
      <c r="B71" s="439"/>
      <c r="C71" s="579" t="s">
        <v>0</v>
      </c>
      <c r="D71" s="566" t="s">
        <v>2238</v>
      </c>
      <c r="E71" s="273" t="s">
        <v>2239</v>
      </c>
      <c r="F71" s="439" t="s">
        <v>1</v>
      </c>
      <c r="G71" s="439" t="s">
        <v>2</v>
      </c>
      <c r="H71" s="439" t="s">
        <v>3</v>
      </c>
      <c r="I71" s="439" t="s">
        <v>4</v>
      </c>
      <c r="J71" s="439" t="s">
        <v>5</v>
      </c>
      <c r="K71" s="439" t="s">
        <v>6</v>
      </c>
      <c r="L71" s="439" t="s">
        <v>7</v>
      </c>
      <c r="M71" s="439" t="s">
        <v>8</v>
      </c>
      <c r="N71" s="439" t="s">
        <v>9</v>
      </c>
      <c r="O71" s="439" t="s">
        <v>10</v>
      </c>
      <c r="P71" s="439" t="s">
        <v>11</v>
      </c>
      <c r="Q71" s="439" t="s">
        <v>12</v>
      </c>
      <c r="R71" s="439" t="s">
        <v>13</v>
      </c>
      <c r="S71" s="439" t="s">
        <v>14</v>
      </c>
    </row>
    <row r="72" spans="1:41" s="212" customFormat="1" x14ac:dyDescent="0.35">
      <c r="A72" s="440" t="s">
        <v>2240</v>
      </c>
      <c r="B72" s="440"/>
      <c r="C72" s="599">
        <f ca="1">SUM(F72:S72)</f>
        <v>257.38355919373549</v>
      </c>
      <c r="D72" s="611">
        <f ca="1">SUM(F72:L72)+N72+O72</f>
        <v>120.77103684307542</v>
      </c>
      <c r="E72" s="605">
        <f ca="1">SUM(P72:S72)+M72</f>
        <v>136.61252235066002</v>
      </c>
      <c r="F72" s="486">
        <f t="shared" ref="F72:S72" ca="1" si="8">F9*F$70</f>
        <v>12.588916226331921</v>
      </c>
      <c r="G72" s="486">
        <f t="shared" ca="1" si="8"/>
        <v>24.733268263620374</v>
      </c>
      <c r="H72" s="486">
        <f t="shared" ca="1" si="8"/>
        <v>13.573397095283255</v>
      </c>
      <c r="I72" s="486">
        <f t="shared" ca="1" si="8"/>
        <v>15.553782124832678</v>
      </c>
      <c r="J72" s="486">
        <f t="shared" ca="1" si="8"/>
        <v>13.450306535660813</v>
      </c>
      <c r="K72" s="486">
        <f t="shared" ca="1" si="8"/>
        <v>9.9508888548057399</v>
      </c>
      <c r="L72" s="486">
        <f t="shared" ca="1" si="8"/>
        <v>11.596066775079512</v>
      </c>
      <c r="M72" s="486">
        <f t="shared" ca="1" si="8"/>
        <v>41.568261239978419</v>
      </c>
      <c r="N72" s="486">
        <f t="shared" ca="1" si="8"/>
        <v>13.66322396303126</v>
      </c>
      <c r="O72" s="486">
        <f t="shared" ca="1" si="8"/>
        <v>5.6611870044298715</v>
      </c>
      <c r="P72" s="486">
        <f t="shared" ca="1" si="8"/>
        <v>16.683310660344791</v>
      </c>
      <c r="Q72" s="486">
        <f t="shared" ca="1" si="8"/>
        <v>45.097390977146304</v>
      </c>
      <c r="R72" s="486">
        <f t="shared" ca="1" si="8"/>
        <v>20.887980512084013</v>
      </c>
      <c r="S72" s="486">
        <f t="shared" ca="1" si="8"/>
        <v>12.375578961106489</v>
      </c>
      <c r="T72" s="3"/>
      <c r="U72" s="3"/>
      <c r="V72" s="3"/>
      <c r="W72" s="3"/>
      <c r="X72" s="3"/>
      <c r="Y72" s="3"/>
      <c r="Z72" s="3"/>
      <c r="AA72" s="3"/>
      <c r="AB72" s="3"/>
      <c r="AC72" s="3"/>
      <c r="AD72" s="3"/>
      <c r="AE72" s="3"/>
      <c r="AF72" s="3"/>
      <c r="AG72" s="3"/>
      <c r="AH72" s="3"/>
      <c r="AI72" s="3"/>
      <c r="AJ72" s="3"/>
      <c r="AK72" s="3"/>
      <c r="AL72" s="3"/>
      <c r="AM72" s="3"/>
      <c r="AN72" s="3"/>
      <c r="AO72" s="3"/>
    </row>
    <row r="73" spans="1:41" s="619" customFormat="1" x14ac:dyDescent="0.35">
      <c r="A73" s="618" t="s">
        <v>1815</v>
      </c>
      <c r="B73" s="618"/>
      <c r="C73" s="604">
        <f t="shared" ref="C73:C115" ca="1" si="9">SUM(F73:S73)</f>
        <v>225.98415591838034</v>
      </c>
      <c r="D73" s="616">
        <f t="shared" ref="D73:D115" ca="1" si="10">SUM(F73:L73)+N73+O73</f>
        <v>100.65631456971309</v>
      </c>
      <c r="E73" s="610">
        <f t="shared" ref="E73:E115" ca="1" si="11">SUM(P73:S73)+M73</f>
        <v>125.32784134866722</v>
      </c>
      <c r="F73" s="577">
        <f t="shared" ref="F73:S73" ca="1" si="12">F10*F$70</f>
        <v>11.822653085812171</v>
      </c>
      <c r="G73" s="577">
        <f t="shared" ca="1" si="12"/>
        <v>20.781989608220734</v>
      </c>
      <c r="H73" s="577">
        <f t="shared" ca="1" si="12"/>
        <v>9.6663089202384924</v>
      </c>
      <c r="I73" s="577">
        <f t="shared" ca="1" si="12"/>
        <v>10.253538255840748</v>
      </c>
      <c r="J73" s="577">
        <f t="shared" ca="1" si="12"/>
        <v>11.58175368986296</v>
      </c>
      <c r="K73" s="577">
        <f t="shared" ca="1" si="12"/>
        <v>9.1974786949011325</v>
      </c>
      <c r="L73" s="577">
        <f t="shared" ca="1" si="12"/>
        <v>11.112902536222236</v>
      </c>
      <c r="M73" s="577">
        <f t="shared" ca="1" si="12"/>
        <v>37.899694645515673</v>
      </c>
      <c r="N73" s="577">
        <f t="shared" ca="1" si="12"/>
        <v>11.662104735299391</v>
      </c>
      <c r="O73" s="577">
        <f t="shared" ca="1" si="12"/>
        <v>4.5775850433152101</v>
      </c>
      <c r="P73" s="577">
        <f t="shared" ca="1" si="12"/>
        <v>16.162734561175522</v>
      </c>
      <c r="Q73" s="577">
        <f t="shared" ca="1" si="12"/>
        <v>43.477401904268525</v>
      </c>
      <c r="R73" s="577">
        <f t="shared" ca="1" si="12"/>
        <v>20.241693184071483</v>
      </c>
      <c r="S73" s="577">
        <f t="shared" ca="1" si="12"/>
        <v>7.5463170536360327</v>
      </c>
      <c r="T73" s="565"/>
      <c r="U73" s="565"/>
      <c r="V73" s="565"/>
      <c r="W73" s="565"/>
      <c r="X73" s="565"/>
      <c r="Y73" s="565"/>
      <c r="Z73" s="565"/>
      <c r="AA73" s="565"/>
      <c r="AB73" s="565"/>
      <c r="AC73" s="565"/>
      <c r="AD73" s="565"/>
      <c r="AE73" s="565"/>
      <c r="AF73" s="565"/>
      <c r="AG73" s="565"/>
      <c r="AH73" s="565"/>
      <c r="AI73" s="565"/>
      <c r="AJ73" s="565"/>
      <c r="AK73" s="565"/>
      <c r="AL73" s="565"/>
      <c r="AM73" s="565"/>
      <c r="AN73" s="565"/>
      <c r="AO73" s="565"/>
    </row>
    <row r="74" spans="1:41" s="214" customFormat="1" x14ac:dyDescent="0.35">
      <c r="A74" s="446" t="s">
        <v>1816</v>
      </c>
      <c r="B74" s="453"/>
      <c r="C74" s="600">
        <f t="shared" ca="1" si="9"/>
        <v>214.12611798055016</v>
      </c>
      <c r="D74" s="612">
        <f t="shared" ca="1" si="10"/>
        <v>93.337539916508646</v>
      </c>
      <c r="E74" s="606">
        <f t="shared" ca="1" si="11"/>
        <v>120.7885780640415</v>
      </c>
      <c r="F74" s="489">
        <f t="shared" ref="F74:S74" ca="1" si="13">F11*F$70</f>
        <v>10.910640054198373</v>
      </c>
      <c r="G74" s="489">
        <f t="shared" ca="1" si="13"/>
        <v>20.288358000523566</v>
      </c>
      <c r="H74" s="489">
        <f t="shared" ca="1" si="13"/>
        <v>8.5764962606016617</v>
      </c>
      <c r="I74" s="489">
        <f t="shared" ca="1" si="13"/>
        <v>9.2243920405393087</v>
      </c>
      <c r="J74" s="489">
        <f t="shared" ca="1" si="13"/>
        <v>11.209200294129531</v>
      </c>
      <c r="K74" s="489">
        <f t="shared" ca="1" si="13"/>
        <v>8.6473140665056754</v>
      </c>
      <c r="L74" s="489">
        <f t="shared" ca="1" si="13"/>
        <v>9.3382993069617637</v>
      </c>
      <c r="M74" s="489">
        <f t="shared" ca="1" si="13"/>
        <v>37.899694645515673</v>
      </c>
      <c r="N74" s="489">
        <f t="shared" ca="1" si="13"/>
        <v>11.262427456971242</v>
      </c>
      <c r="O74" s="489">
        <f t="shared" ca="1" si="13"/>
        <v>3.8804124360775316</v>
      </c>
      <c r="P74" s="489">
        <f t="shared" ca="1" si="13"/>
        <v>13.064153453088061</v>
      </c>
      <c r="Q74" s="489">
        <f t="shared" ca="1" si="13"/>
        <v>43.477401904268525</v>
      </c>
      <c r="R74" s="489">
        <f t="shared" ca="1" si="13"/>
        <v>20.241693184071483</v>
      </c>
      <c r="S74" s="489">
        <f t="shared" ca="1" si="13"/>
        <v>6.1056348770977555</v>
      </c>
      <c r="T74"/>
      <c r="U74"/>
      <c r="V74"/>
      <c r="W74"/>
      <c r="X74"/>
      <c r="Y74"/>
      <c r="Z74"/>
      <c r="AA74"/>
      <c r="AB74"/>
      <c r="AC74"/>
      <c r="AD74"/>
      <c r="AE74"/>
      <c r="AF74"/>
      <c r="AG74"/>
      <c r="AH74"/>
      <c r="AI74"/>
      <c r="AJ74"/>
      <c r="AK74"/>
      <c r="AL74"/>
      <c r="AM74"/>
      <c r="AN74"/>
      <c r="AO74"/>
    </row>
    <row r="75" spans="1:41" s="214" customFormat="1" x14ac:dyDescent="0.35">
      <c r="A75" s="446" t="s">
        <v>1821</v>
      </c>
      <c r="B75" s="453"/>
      <c r="C75" s="600">
        <f t="shared" ca="1" si="9"/>
        <v>1.9462207720382751</v>
      </c>
      <c r="D75" s="612">
        <f t="shared" ca="1" si="10"/>
        <v>1.9462207720382751</v>
      </c>
      <c r="E75" s="606">
        <f t="shared" ca="1" si="11"/>
        <v>0</v>
      </c>
      <c r="F75" s="489">
        <f t="shared" ref="F75:S75" ca="1" si="14">F12*F$70</f>
        <v>0.91201303161379732</v>
      </c>
      <c r="G75" s="489">
        <f t="shared" ca="1" si="14"/>
        <v>0.24681580384858495</v>
      </c>
      <c r="H75" s="489">
        <f t="shared" ca="1" si="14"/>
        <v>0.69731252758045814</v>
      </c>
      <c r="I75" s="489">
        <f t="shared" ca="1" si="14"/>
        <v>0</v>
      </c>
      <c r="J75" s="489">
        <f t="shared" ca="1" si="14"/>
        <v>0</v>
      </c>
      <c r="K75" s="489">
        <f t="shared" ca="1" si="14"/>
        <v>9.0079408995434609E-2</v>
      </c>
      <c r="L75" s="489">
        <f t="shared" ca="1" si="14"/>
        <v>0</v>
      </c>
      <c r="M75" s="489">
        <f t="shared" ca="1" si="14"/>
        <v>0</v>
      </c>
      <c r="N75" s="489">
        <f t="shared" ca="1" si="14"/>
        <v>0</v>
      </c>
      <c r="O75" s="489">
        <f t="shared" ca="1" si="14"/>
        <v>0</v>
      </c>
      <c r="P75" s="489">
        <f t="shared" ca="1" si="14"/>
        <v>0</v>
      </c>
      <c r="Q75" s="489">
        <f t="shared" ca="1" si="14"/>
        <v>0</v>
      </c>
      <c r="R75" s="489">
        <f t="shared" ca="1" si="14"/>
        <v>0</v>
      </c>
      <c r="S75" s="489">
        <f t="shared" ca="1" si="14"/>
        <v>0</v>
      </c>
      <c r="T75"/>
      <c r="U75"/>
      <c r="V75"/>
      <c r="W75"/>
      <c r="X75"/>
      <c r="Y75"/>
      <c r="Z75"/>
      <c r="AA75"/>
      <c r="AB75"/>
      <c r="AC75"/>
      <c r="AD75"/>
      <c r="AE75"/>
      <c r="AF75"/>
      <c r="AG75"/>
      <c r="AH75"/>
      <c r="AI75"/>
      <c r="AJ75"/>
      <c r="AK75"/>
      <c r="AL75"/>
      <c r="AM75"/>
      <c r="AN75"/>
      <c r="AO75"/>
    </row>
    <row r="76" spans="1:41" s="214" customFormat="1" x14ac:dyDescent="0.35">
      <c r="A76" s="446" t="s">
        <v>1824</v>
      </c>
      <c r="B76" s="453"/>
      <c r="C76" s="600">
        <f t="shared" ca="1" si="9"/>
        <v>5.0110467049564136</v>
      </c>
      <c r="D76" s="612">
        <f t="shared" ca="1" si="10"/>
        <v>1.912465596868953</v>
      </c>
      <c r="E76" s="606">
        <f t="shared" ca="1" si="11"/>
        <v>3.0985811080874606</v>
      </c>
      <c r="F76" s="489">
        <f t="shared" ref="F76:S76" ca="1" si="15">F13*F$70</f>
        <v>0</v>
      </c>
      <c r="G76" s="489">
        <f t="shared" ca="1" si="15"/>
        <v>0.24681580384858495</v>
      </c>
      <c r="H76" s="489">
        <f t="shared" ca="1" si="15"/>
        <v>0.28227650277443855</v>
      </c>
      <c r="I76" s="489">
        <f t="shared" ca="1" si="15"/>
        <v>1.0291462153014419</v>
      </c>
      <c r="J76" s="489">
        <f t="shared" ca="1" si="15"/>
        <v>0.12418446524447618</v>
      </c>
      <c r="K76" s="489">
        <f t="shared" ca="1" si="15"/>
        <v>0.2300426097000115</v>
      </c>
      <c r="L76" s="489">
        <f t="shared" ca="1" si="15"/>
        <v>0</v>
      </c>
      <c r="M76" s="489">
        <f t="shared" ca="1" si="15"/>
        <v>0</v>
      </c>
      <c r="N76" s="489">
        <f t="shared" ca="1" si="15"/>
        <v>0</v>
      </c>
      <c r="O76" s="489">
        <f t="shared" ca="1" si="15"/>
        <v>0</v>
      </c>
      <c r="P76" s="489">
        <f t="shared" ca="1" si="15"/>
        <v>3.0985811080874606</v>
      </c>
      <c r="Q76" s="489">
        <f t="shared" ca="1" si="15"/>
        <v>0</v>
      </c>
      <c r="R76" s="489">
        <f t="shared" ca="1" si="15"/>
        <v>0</v>
      </c>
      <c r="S76" s="489">
        <f t="shared" ca="1" si="15"/>
        <v>0</v>
      </c>
      <c r="T76"/>
      <c r="U76"/>
      <c r="V76"/>
      <c r="W76"/>
      <c r="X76"/>
      <c r="Y76"/>
      <c r="Z76"/>
      <c r="AA76"/>
      <c r="AB76"/>
      <c r="AC76"/>
      <c r="AD76"/>
      <c r="AE76"/>
      <c r="AF76"/>
      <c r="AG76"/>
      <c r="AH76"/>
      <c r="AI76"/>
      <c r="AJ76"/>
      <c r="AK76"/>
      <c r="AL76"/>
      <c r="AM76"/>
      <c r="AN76"/>
      <c r="AO76"/>
    </row>
    <row r="77" spans="1:41" s="214" customFormat="1" x14ac:dyDescent="0.35">
      <c r="A77" s="446" t="s">
        <v>1828</v>
      </c>
      <c r="B77" s="453"/>
      <c r="C77" s="600">
        <f t="shared" ca="1" si="9"/>
        <v>0</v>
      </c>
      <c r="D77" s="612">
        <f t="shared" ca="1" si="10"/>
        <v>0</v>
      </c>
      <c r="E77" s="606">
        <f t="shared" ca="1" si="11"/>
        <v>0</v>
      </c>
      <c r="F77" s="489">
        <f t="shared" ref="F77:S77" ca="1" si="16">F14*F$70</f>
        <v>0</v>
      </c>
      <c r="G77" s="489">
        <f t="shared" ca="1" si="16"/>
        <v>0</v>
      </c>
      <c r="H77" s="489">
        <f t="shared" ca="1" si="16"/>
        <v>0</v>
      </c>
      <c r="I77" s="489">
        <f t="shared" ca="1" si="16"/>
        <v>0</v>
      </c>
      <c r="J77" s="489">
        <f t="shared" ca="1" si="16"/>
        <v>0</v>
      </c>
      <c r="K77" s="489">
        <f t="shared" ca="1" si="16"/>
        <v>0</v>
      </c>
      <c r="L77" s="489">
        <f t="shared" ca="1" si="16"/>
        <v>0</v>
      </c>
      <c r="M77" s="489">
        <f t="shared" ca="1" si="16"/>
        <v>0</v>
      </c>
      <c r="N77" s="489">
        <f t="shared" ca="1" si="16"/>
        <v>0</v>
      </c>
      <c r="O77" s="489">
        <f t="shared" ca="1" si="16"/>
        <v>0</v>
      </c>
      <c r="P77" s="489">
        <f t="shared" ca="1" si="16"/>
        <v>0</v>
      </c>
      <c r="Q77" s="489">
        <f t="shared" ca="1" si="16"/>
        <v>0</v>
      </c>
      <c r="R77" s="489">
        <f t="shared" ca="1" si="16"/>
        <v>0</v>
      </c>
      <c r="S77" s="489">
        <f t="shared" ca="1" si="16"/>
        <v>0</v>
      </c>
      <c r="T77"/>
      <c r="U77"/>
      <c r="V77"/>
      <c r="W77"/>
      <c r="X77"/>
      <c r="Y77"/>
      <c r="Z77"/>
      <c r="AA77"/>
      <c r="AB77"/>
      <c r="AC77"/>
      <c r="AD77"/>
      <c r="AE77"/>
      <c r="AF77"/>
      <c r="AG77"/>
      <c r="AH77"/>
      <c r="AI77"/>
      <c r="AJ77"/>
      <c r="AK77"/>
      <c r="AL77"/>
      <c r="AM77"/>
      <c r="AN77"/>
      <c r="AO77"/>
    </row>
    <row r="78" spans="1:41" s="214" customFormat="1" x14ac:dyDescent="0.35">
      <c r="A78" s="446" t="s">
        <v>1831</v>
      </c>
      <c r="B78" s="453"/>
      <c r="C78" s="600">
        <f t="shared" ca="1" si="9"/>
        <v>2.1422370832295972</v>
      </c>
      <c r="D78" s="612">
        <f t="shared" ca="1" si="10"/>
        <v>2.1422370832295972</v>
      </c>
      <c r="E78" s="606">
        <f t="shared" ca="1" si="11"/>
        <v>0</v>
      </c>
      <c r="F78" s="489">
        <f t="shared" ref="F78:S78" ca="1" si="17">F15*F$70</f>
        <v>0</v>
      </c>
      <c r="G78" s="489">
        <f t="shared" ca="1" si="17"/>
        <v>0</v>
      </c>
      <c r="H78" s="489">
        <f t="shared" ca="1" si="17"/>
        <v>0.11022362928193277</v>
      </c>
      <c r="I78" s="489">
        <f t="shared" ca="1" si="17"/>
        <v>0</v>
      </c>
      <c r="J78" s="489">
        <f t="shared" ca="1" si="17"/>
        <v>0.12418446524447618</v>
      </c>
      <c r="K78" s="489">
        <f t="shared" ca="1" si="17"/>
        <v>0</v>
      </c>
      <c r="L78" s="489">
        <f t="shared" ca="1" si="17"/>
        <v>1.7746032292604725</v>
      </c>
      <c r="M78" s="489">
        <f t="shared" ca="1" si="17"/>
        <v>0</v>
      </c>
      <c r="N78" s="489">
        <f t="shared" ca="1" si="17"/>
        <v>0.13322575944271575</v>
      </c>
      <c r="O78" s="489">
        <f t="shared" ca="1" si="17"/>
        <v>0</v>
      </c>
      <c r="P78" s="489">
        <f t="shared" ca="1" si="17"/>
        <v>0</v>
      </c>
      <c r="Q78" s="489">
        <f t="shared" ca="1" si="17"/>
        <v>0</v>
      </c>
      <c r="R78" s="489">
        <f t="shared" ca="1" si="17"/>
        <v>0</v>
      </c>
      <c r="S78" s="489">
        <f t="shared" ca="1" si="17"/>
        <v>0</v>
      </c>
      <c r="T78"/>
      <c r="U78"/>
      <c r="V78"/>
      <c r="W78"/>
      <c r="X78"/>
      <c r="Y78"/>
      <c r="Z78"/>
      <c r="AA78"/>
      <c r="AB78"/>
      <c r="AC78"/>
      <c r="AD78"/>
      <c r="AE78"/>
      <c r="AF78"/>
      <c r="AG78"/>
      <c r="AH78"/>
      <c r="AI78"/>
      <c r="AJ78"/>
      <c r="AK78"/>
      <c r="AL78"/>
      <c r="AM78"/>
      <c r="AN78"/>
      <c r="AO78"/>
    </row>
    <row r="79" spans="1:41" x14ac:dyDescent="0.35">
      <c r="A79" s="446" t="s">
        <v>1834</v>
      </c>
      <c r="B79" s="453"/>
      <c r="C79" s="600">
        <f t="shared" ca="1" si="9"/>
        <v>0</v>
      </c>
      <c r="D79" s="612">
        <f t="shared" ca="1" si="10"/>
        <v>0</v>
      </c>
      <c r="E79" s="606">
        <f t="shared" ca="1" si="11"/>
        <v>0</v>
      </c>
      <c r="F79" s="489">
        <f t="shared" ref="F79:S79" ca="1" si="18">F16*F$70</f>
        <v>0</v>
      </c>
      <c r="G79" s="489">
        <f t="shared" ca="1" si="18"/>
        <v>0</v>
      </c>
      <c r="H79" s="489">
        <f t="shared" ca="1" si="18"/>
        <v>0</v>
      </c>
      <c r="I79" s="489">
        <f t="shared" ca="1" si="18"/>
        <v>0</v>
      </c>
      <c r="J79" s="489">
        <f t="shared" ca="1" si="18"/>
        <v>0</v>
      </c>
      <c r="K79" s="489">
        <f t="shared" ca="1" si="18"/>
        <v>0</v>
      </c>
      <c r="L79" s="489">
        <f t="shared" ca="1" si="18"/>
        <v>0</v>
      </c>
      <c r="M79" s="489">
        <f t="shared" ca="1" si="18"/>
        <v>0</v>
      </c>
      <c r="N79" s="489">
        <f t="shared" ca="1" si="18"/>
        <v>0</v>
      </c>
      <c r="O79" s="489">
        <f t="shared" ca="1" si="18"/>
        <v>0</v>
      </c>
      <c r="P79" s="489">
        <f t="shared" ca="1" si="18"/>
        <v>0</v>
      </c>
      <c r="Q79" s="489">
        <f t="shared" ca="1" si="18"/>
        <v>0</v>
      </c>
      <c r="R79" s="489">
        <f t="shared" ca="1" si="18"/>
        <v>0</v>
      </c>
      <c r="S79" s="489">
        <f t="shared" ca="1" si="18"/>
        <v>0</v>
      </c>
    </row>
    <row r="80" spans="1:41" x14ac:dyDescent="0.35">
      <c r="A80" s="453" t="s">
        <v>1837</v>
      </c>
      <c r="B80" s="453"/>
      <c r="C80" s="600">
        <f t="shared" ca="1" si="9"/>
        <v>0.83039836668039457</v>
      </c>
      <c r="D80" s="612">
        <f t="shared" ca="1" si="10"/>
        <v>0.83039836668039457</v>
      </c>
      <c r="E80" s="606">
        <f t="shared" ca="1" si="11"/>
        <v>0</v>
      </c>
      <c r="F80" s="489">
        <f t="shared" ref="F80:S80" ca="1" si="19">F17*F$70</f>
        <v>0</v>
      </c>
      <c r="G80" s="489">
        <f t="shared" ca="1" si="19"/>
        <v>0</v>
      </c>
      <c r="H80" s="489">
        <f t="shared" ca="1" si="19"/>
        <v>0</v>
      </c>
      <c r="I80" s="489">
        <f t="shared" ca="1" si="19"/>
        <v>0</v>
      </c>
      <c r="J80" s="489">
        <f t="shared" ca="1" si="19"/>
        <v>0</v>
      </c>
      <c r="K80" s="489">
        <f t="shared" ca="1" si="19"/>
        <v>0</v>
      </c>
      <c r="L80" s="489">
        <f t="shared" ca="1" si="19"/>
        <v>0</v>
      </c>
      <c r="M80" s="489">
        <f t="shared" ca="1" si="19"/>
        <v>0</v>
      </c>
      <c r="N80" s="489">
        <f t="shared" ca="1" si="19"/>
        <v>0.13322575944271575</v>
      </c>
      <c r="O80" s="489">
        <f t="shared" ca="1" si="19"/>
        <v>0.69717260723767882</v>
      </c>
      <c r="P80" s="489">
        <f t="shared" ca="1" si="19"/>
        <v>0</v>
      </c>
      <c r="Q80" s="489">
        <f t="shared" ca="1" si="19"/>
        <v>0</v>
      </c>
      <c r="R80" s="489">
        <f t="shared" ca="1" si="19"/>
        <v>0</v>
      </c>
      <c r="S80" s="489">
        <f t="shared" ca="1" si="19"/>
        <v>0</v>
      </c>
    </row>
    <row r="81" spans="1:41" x14ac:dyDescent="0.35">
      <c r="A81" s="446" t="s">
        <v>1840</v>
      </c>
      <c r="B81" s="453"/>
      <c r="C81" s="600">
        <f t="shared" ca="1" si="9"/>
        <v>0.13322575944271575</v>
      </c>
      <c r="D81" s="612">
        <f t="shared" ca="1" si="10"/>
        <v>0.13322575944271575</v>
      </c>
      <c r="E81" s="606">
        <f t="shared" ca="1" si="11"/>
        <v>0</v>
      </c>
      <c r="F81" s="489">
        <f t="shared" ref="F81:S81" ca="1" si="20">F18*F$70</f>
        <v>0</v>
      </c>
      <c r="G81" s="489">
        <f t="shared" ca="1" si="20"/>
        <v>0</v>
      </c>
      <c r="H81" s="489">
        <f t="shared" ca="1" si="20"/>
        <v>0</v>
      </c>
      <c r="I81" s="489">
        <f t="shared" ca="1" si="20"/>
        <v>0</v>
      </c>
      <c r="J81" s="489">
        <f t="shared" ca="1" si="20"/>
        <v>0</v>
      </c>
      <c r="K81" s="489">
        <f t="shared" ca="1" si="20"/>
        <v>0</v>
      </c>
      <c r="L81" s="489">
        <f t="shared" ca="1" si="20"/>
        <v>0</v>
      </c>
      <c r="M81" s="489">
        <f t="shared" ca="1" si="20"/>
        <v>0</v>
      </c>
      <c r="N81" s="489">
        <f t="shared" ca="1" si="20"/>
        <v>0.13322575944271575</v>
      </c>
      <c r="O81" s="489">
        <f t="shared" ca="1" si="20"/>
        <v>0</v>
      </c>
      <c r="P81" s="489">
        <f t="shared" ca="1" si="20"/>
        <v>0</v>
      </c>
      <c r="Q81" s="489">
        <f t="shared" ca="1" si="20"/>
        <v>0</v>
      </c>
      <c r="R81" s="489">
        <f t="shared" ca="1" si="20"/>
        <v>0</v>
      </c>
      <c r="S81" s="489">
        <f t="shared" ca="1" si="20"/>
        <v>0</v>
      </c>
    </row>
    <row r="82" spans="1:41" x14ac:dyDescent="0.35">
      <c r="A82" s="446" t="s">
        <v>1843</v>
      </c>
      <c r="B82" s="453"/>
      <c r="C82" s="600">
        <f t="shared" ca="1" si="9"/>
        <v>0</v>
      </c>
      <c r="D82" s="612">
        <f t="shared" ca="1" si="10"/>
        <v>0</v>
      </c>
      <c r="E82" s="606">
        <f t="shared" ca="1" si="11"/>
        <v>0</v>
      </c>
      <c r="F82" s="489">
        <f t="shared" ref="F82:S82" ca="1" si="21">F19*F$70</f>
        <v>0</v>
      </c>
      <c r="G82" s="489">
        <f t="shared" ca="1" si="21"/>
        <v>0</v>
      </c>
      <c r="H82" s="489">
        <f t="shared" ca="1" si="21"/>
        <v>0</v>
      </c>
      <c r="I82" s="489">
        <f t="shared" ca="1" si="21"/>
        <v>0</v>
      </c>
      <c r="J82" s="489">
        <f t="shared" ca="1" si="21"/>
        <v>0</v>
      </c>
      <c r="K82" s="489">
        <f t="shared" ca="1" si="21"/>
        <v>0</v>
      </c>
      <c r="L82" s="489">
        <f t="shared" ca="1" si="21"/>
        <v>0</v>
      </c>
      <c r="M82" s="489">
        <f t="shared" ca="1" si="21"/>
        <v>0</v>
      </c>
      <c r="N82" s="489">
        <f t="shared" ca="1" si="21"/>
        <v>0</v>
      </c>
      <c r="O82" s="489">
        <f t="shared" ca="1" si="21"/>
        <v>0</v>
      </c>
      <c r="P82" s="489">
        <f t="shared" ca="1" si="21"/>
        <v>0</v>
      </c>
      <c r="Q82" s="489">
        <f t="shared" ca="1" si="21"/>
        <v>0</v>
      </c>
      <c r="R82" s="489">
        <f t="shared" ca="1" si="21"/>
        <v>0</v>
      </c>
      <c r="S82" s="489">
        <f t="shared" ca="1" si="21"/>
        <v>0</v>
      </c>
    </row>
    <row r="83" spans="1:41" x14ac:dyDescent="0.35">
      <c r="A83" s="453" t="s">
        <v>1845</v>
      </c>
      <c r="B83" s="453"/>
      <c r="C83" s="600">
        <f t="shared" ca="1" si="9"/>
        <v>1.7949092514827645</v>
      </c>
      <c r="D83" s="612">
        <f t="shared" ca="1" si="10"/>
        <v>0.35422707494448769</v>
      </c>
      <c r="E83" s="606">
        <f t="shared" ca="1" si="11"/>
        <v>1.4406821765382769</v>
      </c>
      <c r="F83" s="489">
        <f t="shared" ref="F83:S83" ca="1" si="22">F20*F$70</f>
        <v>0</v>
      </c>
      <c r="G83" s="489">
        <f t="shared" ca="1" si="22"/>
        <v>0</v>
      </c>
      <c r="H83" s="489">
        <f t="shared" ca="1" si="22"/>
        <v>0</v>
      </c>
      <c r="I83" s="489">
        <f t="shared" ca="1" si="22"/>
        <v>0</v>
      </c>
      <c r="J83" s="489">
        <f t="shared" ca="1" si="22"/>
        <v>0.12418446524447618</v>
      </c>
      <c r="K83" s="489">
        <f t="shared" ca="1" si="22"/>
        <v>0.2300426097000115</v>
      </c>
      <c r="L83" s="489">
        <f t="shared" ca="1" si="22"/>
        <v>0</v>
      </c>
      <c r="M83" s="489">
        <f t="shared" ca="1" si="22"/>
        <v>0</v>
      </c>
      <c r="N83" s="489">
        <f t="shared" ca="1" si="22"/>
        <v>0</v>
      </c>
      <c r="O83" s="489">
        <f t="shared" ca="1" si="22"/>
        <v>0</v>
      </c>
      <c r="P83" s="489">
        <f t="shared" ca="1" si="22"/>
        <v>0</v>
      </c>
      <c r="Q83" s="489">
        <f t="shared" ca="1" si="22"/>
        <v>0</v>
      </c>
      <c r="R83" s="489">
        <f t="shared" ca="1" si="22"/>
        <v>0</v>
      </c>
      <c r="S83" s="489">
        <f t="shared" ca="1" si="22"/>
        <v>1.4406821765382769</v>
      </c>
    </row>
    <row r="84" spans="1:41" s="565" customFormat="1" x14ac:dyDescent="0.35">
      <c r="A84" s="576" t="s">
        <v>1853</v>
      </c>
      <c r="B84" s="576"/>
      <c r="C84" s="604">
        <f t="shared" ca="1" si="9"/>
        <v>31.399403275355127</v>
      </c>
      <c r="D84" s="616">
        <f t="shared" ca="1" si="10"/>
        <v>20.114722273362347</v>
      </c>
      <c r="E84" s="610">
        <f t="shared" ca="1" si="11"/>
        <v>11.28468100199278</v>
      </c>
      <c r="F84" s="577">
        <f t="shared" ref="F84:S84" ca="1" si="23">F21*F$70</f>
        <v>0.76626314051975164</v>
      </c>
      <c r="G84" s="577">
        <f t="shared" ca="1" si="23"/>
        <v>3.9512786553996406</v>
      </c>
      <c r="H84" s="577">
        <f t="shared" ca="1" si="23"/>
        <v>3.9070881750447626</v>
      </c>
      <c r="I84" s="577">
        <f t="shared" ca="1" si="23"/>
        <v>5.3002438689919282</v>
      </c>
      <c r="J84" s="577">
        <f t="shared" ca="1" si="23"/>
        <v>1.8685528457978511</v>
      </c>
      <c r="K84" s="577">
        <f t="shared" ca="1" si="23"/>
        <v>0.75341015990460758</v>
      </c>
      <c r="L84" s="577">
        <f t="shared" ca="1" si="23"/>
        <v>0.48316423885727638</v>
      </c>
      <c r="M84" s="577">
        <f t="shared" ca="1" si="23"/>
        <v>3.6685665944627397</v>
      </c>
      <c r="N84" s="577">
        <f t="shared" ca="1" si="23"/>
        <v>2.001119227731869</v>
      </c>
      <c r="O84" s="577">
        <f t="shared" ca="1" si="23"/>
        <v>1.0836019611146608</v>
      </c>
      <c r="P84" s="577">
        <f t="shared" ca="1" si="23"/>
        <v>0.52057609916926972</v>
      </c>
      <c r="Q84" s="577">
        <f t="shared" ca="1" si="23"/>
        <v>1.619989072877785</v>
      </c>
      <c r="R84" s="577">
        <f t="shared" ca="1" si="23"/>
        <v>0.64628732801253019</v>
      </c>
      <c r="S84" s="577">
        <f t="shared" ca="1" si="23"/>
        <v>4.8292619074704559</v>
      </c>
    </row>
    <row r="85" spans="1:41" s="213" customFormat="1" x14ac:dyDescent="0.35">
      <c r="A85" s="567" t="s">
        <v>1855</v>
      </c>
      <c r="B85" s="491"/>
      <c r="C85" s="602">
        <f t="shared" ca="1" si="9"/>
        <v>1.5668412671751177</v>
      </c>
      <c r="D85" s="614">
        <f t="shared" ca="1" si="10"/>
        <v>1.5668412671751177</v>
      </c>
      <c r="E85" s="608">
        <f t="shared" ca="1" si="11"/>
        <v>0</v>
      </c>
      <c r="F85" s="484">
        <f t="shared" ref="F85:S85" ca="1" si="24">F22*F$70</f>
        <v>0</v>
      </c>
      <c r="G85" s="484">
        <f t="shared" ca="1" si="24"/>
        <v>0</v>
      </c>
      <c r="H85" s="484">
        <f t="shared" ca="1" si="24"/>
        <v>0</v>
      </c>
      <c r="I85" s="484">
        <f t="shared" ca="1" si="24"/>
        <v>0.75696098758642594</v>
      </c>
      <c r="J85" s="484">
        <f t="shared" ca="1" si="24"/>
        <v>0.80988027958869169</v>
      </c>
      <c r="K85" s="484">
        <f t="shared" ca="1" si="24"/>
        <v>0</v>
      </c>
      <c r="L85" s="484">
        <f t="shared" ca="1" si="24"/>
        <v>0</v>
      </c>
      <c r="M85" s="484">
        <f t="shared" ca="1" si="24"/>
        <v>0</v>
      </c>
      <c r="N85" s="484">
        <f t="shared" ca="1" si="24"/>
        <v>0</v>
      </c>
      <c r="O85" s="484">
        <f t="shared" ca="1" si="24"/>
        <v>0</v>
      </c>
      <c r="P85" s="484">
        <f t="shared" ca="1" si="24"/>
        <v>0</v>
      </c>
      <c r="Q85" s="484">
        <f t="shared" ca="1" si="24"/>
        <v>0</v>
      </c>
      <c r="R85" s="484">
        <f t="shared" ca="1" si="24"/>
        <v>0</v>
      </c>
      <c r="S85" s="484">
        <f t="shared" ca="1" si="24"/>
        <v>0</v>
      </c>
      <c r="T85" s="3"/>
      <c r="U85" s="3"/>
      <c r="V85" s="3"/>
      <c r="W85" s="3"/>
      <c r="X85" s="3"/>
      <c r="Y85" s="3"/>
      <c r="Z85" s="3"/>
      <c r="AA85" s="3"/>
      <c r="AB85" s="3"/>
      <c r="AC85" s="3"/>
      <c r="AD85" s="3"/>
      <c r="AE85" s="3"/>
      <c r="AF85" s="3"/>
      <c r="AG85" s="3"/>
      <c r="AH85" s="3"/>
      <c r="AI85" s="3"/>
      <c r="AJ85" s="3"/>
      <c r="AK85" s="3"/>
      <c r="AL85" s="3"/>
      <c r="AM85" s="3"/>
      <c r="AN85" s="3"/>
      <c r="AO85" s="3"/>
    </row>
    <row r="86" spans="1:41" x14ac:dyDescent="0.35">
      <c r="A86" s="567" t="s">
        <v>1887</v>
      </c>
      <c r="B86" s="461"/>
      <c r="C86" s="602">
        <f t="shared" ca="1" si="9"/>
        <v>8.9832129006186534</v>
      </c>
      <c r="D86" s="614">
        <f t="shared" ca="1" si="10"/>
        <v>4.7976923618292293</v>
      </c>
      <c r="E86" s="608">
        <f t="shared" ca="1" si="11"/>
        <v>4.185520538789425</v>
      </c>
      <c r="F86" s="484">
        <f t="shared" ref="F86:S86" ca="1" si="25">F23*F$70</f>
        <v>0</v>
      </c>
      <c r="G86" s="484">
        <f t="shared" ca="1" si="25"/>
        <v>0.24681580384858495</v>
      </c>
      <c r="H86" s="484">
        <f t="shared" ca="1" si="25"/>
        <v>1.0297169456377677</v>
      </c>
      <c r="I86" s="484">
        <f t="shared" ca="1" si="25"/>
        <v>3.0293609062326503</v>
      </c>
      <c r="J86" s="484">
        <f t="shared" ca="1" si="25"/>
        <v>0.49179870611022664</v>
      </c>
      <c r="K86" s="484">
        <f t="shared" ca="1" si="25"/>
        <v>0</v>
      </c>
      <c r="L86" s="484">
        <f t="shared" ca="1" si="25"/>
        <v>0</v>
      </c>
      <c r="M86" s="484">
        <f t="shared" ca="1" si="25"/>
        <v>2.2270772589002013</v>
      </c>
      <c r="N86" s="484">
        <f t="shared" ca="1" si="25"/>
        <v>0</v>
      </c>
      <c r="O86" s="484">
        <f t="shared" ca="1" si="25"/>
        <v>0</v>
      </c>
      <c r="P86" s="484">
        <f t="shared" ca="1" si="25"/>
        <v>0</v>
      </c>
      <c r="Q86" s="484">
        <f t="shared" ca="1" si="25"/>
        <v>0</v>
      </c>
      <c r="R86" s="484">
        <f t="shared" ca="1" si="25"/>
        <v>0</v>
      </c>
      <c r="S86" s="484">
        <f t="shared" ca="1" si="25"/>
        <v>1.9584432798892235</v>
      </c>
    </row>
    <row r="87" spans="1:41" x14ac:dyDescent="0.35">
      <c r="A87" s="567" t="s">
        <v>1888</v>
      </c>
      <c r="B87" s="461"/>
      <c r="C87" s="602">
        <f t="shared" ca="1" si="9"/>
        <v>0.85461918389789926</v>
      </c>
      <c r="D87" s="614">
        <f t="shared" ca="1" si="10"/>
        <v>0.85461918389789926</v>
      </c>
      <c r="E87" s="608">
        <f t="shared" ca="1" si="11"/>
        <v>0</v>
      </c>
      <c r="F87" s="484">
        <f t="shared" ref="F87:S87" ca="1" si="26">F24*F$70</f>
        <v>0</v>
      </c>
      <c r="G87" s="484">
        <f t="shared" ca="1" si="26"/>
        <v>0</v>
      </c>
      <c r="H87" s="484">
        <f t="shared" ca="1" si="26"/>
        <v>0</v>
      </c>
      <c r="I87" s="484">
        <f t="shared" ca="1" si="26"/>
        <v>0.75696098758642594</v>
      </c>
      <c r="J87" s="484">
        <f t="shared" ca="1" si="26"/>
        <v>0</v>
      </c>
      <c r="K87" s="484">
        <f t="shared" ca="1" si="26"/>
        <v>0</v>
      </c>
      <c r="L87" s="484">
        <f t="shared" ca="1" si="26"/>
        <v>9.7658196311473294E-2</v>
      </c>
      <c r="M87" s="484">
        <f t="shared" ca="1" si="26"/>
        <v>0</v>
      </c>
      <c r="N87" s="484">
        <f t="shared" ca="1" si="26"/>
        <v>0</v>
      </c>
      <c r="O87" s="484">
        <f t="shared" ca="1" si="26"/>
        <v>0</v>
      </c>
      <c r="P87" s="484">
        <f t="shared" ca="1" si="26"/>
        <v>0</v>
      </c>
      <c r="Q87" s="484">
        <f t="shared" ca="1" si="26"/>
        <v>0</v>
      </c>
      <c r="R87" s="484">
        <f t="shared" ca="1" si="26"/>
        <v>0</v>
      </c>
      <c r="S87" s="484">
        <f t="shared" ca="1" si="26"/>
        <v>0</v>
      </c>
    </row>
    <row r="88" spans="1:41" x14ac:dyDescent="0.35">
      <c r="A88" s="567" t="s">
        <v>1858</v>
      </c>
      <c r="B88" s="461"/>
      <c r="C88" s="602">
        <f t="shared" ca="1" si="9"/>
        <v>3.4063413471389166</v>
      </c>
      <c r="D88" s="614">
        <f t="shared" ca="1" si="10"/>
        <v>1.4679689641601437</v>
      </c>
      <c r="E88" s="608">
        <f t="shared" ca="1" si="11"/>
        <v>1.9383723829787729</v>
      </c>
      <c r="F88" s="484">
        <f t="shared" ref="F88:S88" ca="1" si="27">F25*F$70</f>
        <v>0.45969638646750743</v>
      </c>
      <c r="G88" s="484">
        <f t="shared" ca="1" si="27"/>
        <v>0</v>
      </c>
      <c r="H88" s="484">
        <f t="shared" ca="1" si="27"/>
        <v>0.91819316869720158</v>
      </c>
      <c r="I88" s="484">
        <f t="shared" ca="1" si="27"/>
        <v>0</v>
      </c>
      <c r="J88" s="484">
        <f t="shared" ca="1" si="27"/>
        <v>0</v>
      </c>
      <c r="K88" s="484">
        <f t="shared" ca="1" si="27"/>
        <v>9.0079408995434609E-2</v>
      </c>
      <c r="L88" s="484">
        <f t="shared" ca="1" si="27"/>
        <v>0</v>
      </c>
      <c r="M88" s="484">
        <f t="shared" ca="1" si="27"/>
        <v>0</v>
      </c>
      <c r="N88" s="484">
        <f t="shared" ca="1" si="27"/>
        <v>0</v>
      </c>
      <c r="O88" s="484">
        <f t="shared" ca="1" si="27"/>
        <v>0</v>
      </c>
      <c r="P88" s="484">
        <f t="shared" ca="1" si="27"/>
        <v>0</v>
      </c>
      <c r="Q88" s="484">
        <f t="shared" ca="1" si="27"/>
        <v>0</v>
      </c>
      <c r="R88" s="484">
        <f t="shared" ca="1" si="27"/>
        <v>0</v>
      </c>
      <c r="S88" s="484">
        <f t="shared" ca="1" si="27"/>
        <v>1.9383723829787729</v>
      </c>
    </row>
    <row r="89" spans="1:41" x14ac:dyDescent="0.35">
      <c r="A89" s="567" t="s">
        <v>1860</v>
      </c>
      <c r="B89" s="461"/>
      <c r="C89" s="602">
        <f t="shared" ca="1" si="9"/>
        <v>0</v>
      </c>
      <c r="D89" s="614">
        <f t="shared" ca="1" si="10"/>
        <v>0</v>
      </c>
      <c r="E89" s="608">
        <f t="shared" ca="1" si="11"/>
        <v>0</v>
      </c>
      <c r="F89" s="484">
        <f t="shared" ref="F89:S89" ca="1" si="28">F26*F$70</f>
        <v>0</v>
      </c>
      <c r="G89" s="484">
        <f t="shared" ca="1" si="28"/>
        <v>0</v>
      </c>
      <c r="H89" s="484">
        <f t="shared" ca="1" si="28"/>
        <v>0</v>
      </c>
      <c r="I89" s="484">
        <f t="shared" ca="1" si="28"/>
        <v>0</v>
      </c>
      <c r="J89" s="484">
        <f t="shared" ca="1" si="28"/>
        <v>0</v>
      </c>
      <c r="K89" s="484">
        <f t="shared" ca="1" si="28"/>
        <v>0</v>
      </c>
      <c r="L89" s="484">
        <f t="shared" ca="1" si="28"/>
        <v>0</v>
      </c>
      <c r="M89" s="484">
        <f t="shared" ca="1" si="28"/>
        <v>0</v>
      </c>
      <c r="N89" s="484">
        <f t="shared" ca="1" si="28"/>
        <v>0</v>
      </c>
      <c r="O89" s="484">
        <f t="shared" ca="1" si="28"/>
        <v>0</v>
      </c>
      <c r="P89" s="484">
        <f t="shared" ca="1" si="28"/>
        <v>0</v>
      </c>
      <c r="Q89" s="484">
        <f t="shared" ca="1" si="28"/>
        <v>0</v>
      </c>
      <c r="R89" s="484">
        <f t="shared" ca="1" si="28"/>
        <v>0</v>
      </c>
      <c r="S89" s="484">
        <f t="shared" ca="1" si="28"/>
        <v>0</v>
      </c>
    </row>
    <row r="90" spans="1:41" x14ac:dyDescent="0.35">
      <c r="A90" s="567" t="s">
        <v>1861</v>
      </c>
      <c r="B90" s="461"/>
      <c r="C90" s="602">
        <f t="shared" ca="1" si="9"/>
        <v>0</v>
      </c>
      <c r="D90" s="614">
        <f t="shared" ca="1" si="10"/>
        <v>0</v>
      </c>
      <c r="E90" s="608">
        <f t="shared" ca="1" si="11"/>
        <v>0</v>
      </c>
      <c r="F90" s="484">
        <f t="shared" ref="F90:S91" ca="1" si="29">F27*F$70</f>
        <v>0</v>
      </c>
      <c r="G90" s="484">
        <f t="shared" ca="1" si="29"/>
        <v>0</v>
      </c>
      <c r="H90" s="484">
        <f t="shared" ca="1" si="29"/>
        <v>0</v>
      </c>
      <c r="I90" s="484">
        <f t="shared" ca="1" si="29"/>
        <v>0</v>
      </c>
      <c r="J90" s="484">
        <f t="shared" ca="1" si="29"/>
        <v>0</v>
      </c>
      <c r="K90" s="484">
        <f t="shared" ca="1" si="29"/>
        <v>0</v>
      </c>
      <c r="L90" s="484">
        <f t="shared" ca="1" si="29"/>
        <v>0</v>
      </c>
      <c r="M90" s="484">
        <f t="shared" ca="1" si="29"/>
        <v>0</v>
      </c>
      <c r="N90" s="484">
        <f t="shared" ca="1" si="29"/>
        <v>0</v>
      </c>
      <c r="O90" s="484">
        <f t="shared" ca="1" si="29"/>
        <v>0</v>
      </c>
      <c r="P90" s="484">
        <f t="shared" ca="1" si="29"/>
        <v>0</v>
      </c>
      <c r="Q90" s="484">
        <f t="shared" ca="1" si="29"/>
        <v>0</v>
      </c>
      <c r="R90" s="484">
        <f t="shared" ca="1" si="29"/>
        <v>0</v>
      </c>
      <c r="S90" s="484">
        <f t="shared" ca="1" si="29"/>
        <v>0</v>
      </c>
    </row>
    <row r="91" spans="1:41" x14ac:dyDescent="0.35">
      <c r="A91" s="567" t="s">
        <v>2365</v>
      </c>
      <c r="B91" s="461"/>
      <c r="C91" s="602">
        <f t="shared" ref="C91" ca="1" si="30">SUM(F91:S91)</f>
        <v>2.6636041208762604</v>
      </c>
      <c r="D91" s="614">
        <f t="shared" ref="D91" ca="1" si="31">SUM(F91:L91)+N91+O91</f>
        <v>2.6636041208762604</v>
      </c>
      <c r="E91" s="608">
        <f t="shared" ref="E91" ca="1" si="32">SUM(P91:S91)+M91</f>
        <v>0</v>
      </c>
      <c r="F91" s="484">
        <f t="shared" ca="1" si="29"/>
        <v>0</v>
      </c>
      <c r="G91" s="484">
        <f t="shared" ca="1" si="29"/>
        <v>1.5078516593835898</v>
      </c>
      <c r="H91" s="484">
        <f t="shared" ca="1" si="29"/>
        <v>0</v>
      </c>
      <c r="I91" s="484">
        <f t="shared" ca="1" si="29"/>
        <v>0</v>
      </c>
      <c r="J91" s="484">
        <f t="shared" ca="1" si="29"/>
        <v>0.2487922866204676</v>
      </c>
      <c r="K91" s="484">
        <f t="shared" ca="1" si="29"/>
        <v>0.17984962093482082</v>
      </c>
      <c r="L91" s="484">
        <f t="shared" ca="1" si="29"/>
        <v>0.38550604254580306</v>
      </c>
      <c r="M91" s="484">
        <f t="shared" ca="1" si="29"/>
        <v>0</v>
      </c>
      <c r="N91" s="484">
        <f t="shared" ca="1" si="29"/>
        <v>0.34160451139157888</v>
      </c>
      <c r="O91" s="484">
        <f t="shared" ca="1" si="29"/>
        <v>0</v>
      </c>
      <c r="P91" s="484">
        <f t="shared" ca="1" si="29"/>
        <v>0</v>
      </c>
      <c r="Q91" s="484">
        <f t="shared" ca="1" si="29"/>
        <v>0</v>
      </c>
      <c r="R91" s="484">
        <f t="shared" ca="1" si="29"/>
        <v>0</v>
      </c>
      <c r="S91" s="484">
        <f t="shared" ca="1" si="29"/>
        <v>0</v>
      </c>
    </row>
    <row r="92" spans="1:41" x14ac:dyDescent="0.35">
      <c r="A92" s="567" t="s">
        <v>2366</v>
      </c>
      <c r="B92" s="461"/>
      <c r="C92" s="602">
        <f t="shared" ca="1" si="9"/>
        <v>0</v>
      </c>
      <c r="D92" s="614">
        <f t="shared" ca="1" si="10"/>
        <v>0</v>
      </c>
      <c r="E92" s="608">
        <f t="shared" ca="1" si="11"/>
        <v>0</v>
      </c>
      <c r="F92" s="484">
        <f t="shared" ref="F92:S92" ca="1" si="33">F29*F$70</f>
        <v>0</v>
      </c>
      <c r="G92" s="484">
        <f t="shared" ca="1" si="33"/>
        <v>0</v>
      </c>
      <c r="H92" s="484">
        <f t="shared" ca="1" si="33"/>
        <v>0</v>
      </c>
      <c r="I92" s="484">
        <f t="shared" ca="1" si="33"/>
        <v>0</v>
      </c>
      <c r="J92" s="484">
        <f t="shared" ca="1" si="33"/>
        <v>0</v>
      </c>
      <c r="K92" s="484">
        <f t="shared" ca="1" si="33"/>
        <v>0</v>
      </c>
      <c r="L92" s="484">
        <f t="shared" ca="1" si="33"/>
        <v>0</v>
      </c>
      <c r="M92" s="484">
        <f t="shared" ca="1" si="33"/>
        <v>0</v>
      </c>
      <c r="N92" s="484">
        <f t="shared" ca="1" si="33"/>
        <v>0</v>
      </c>
      <c r="O92" s="484">
        <f t="shared" ca="1" si="33"/>
        <v>0</v>
      </c>
      <c r="P92" s="484">
        <f t="shared" ca="1" si="33"/>
        <v>0</v>
      </c>
      <c r="Q92" s="484">
        <f t="shared" ca="1" si="33"/>
        <v>0</v>
      </c>
      <c r="R92" s="484">
        <f t="shared" ca="1" si="33"/>
        <v>0</v>
      </c>
      <c r="S92" s="484">
        <f t="shared" ca="1" si="33"/>
        <v>0</v>
      </c>
    </row>
    <row r="93" spans="1:41" x14ac:dyDescent="0.35">
      <c r="A93" s="567" t="s">
        <v>1862</v>
      </c>
      <c r="B93" s="461"/>
      <c r="C93" s="602">
        <f t="shared" ca="1" si="9"/>
        <v>4.0680154524885284</v>
      </c>
      <c r="D93" s="614">
        <f t="shared" ca="1" si="10"/>
        <v>3.1355692078860686</v>
      </c>
      <c r="E93" s="608">
        <f t="shared" ca="1" si="11"/>
        <v>0.93244624460245984</v>
      </c>
      <c r="F93" s="484">
        <f t="shared" ref="F93:S93" ca="1" si="34">F30*F$70</f>
        <v>0.15328337702612205</v>
      </c>
      <c r="G93" s="484">
        <f t="shared" ca="1" si="34"/>
        <v>0.97489769415944083</v>
      </c>
      <c r="H93" s="484">
        <f t="shared" ca="1" si="34"/>
        <v>0.97958903035489664</v>
      </c>
      <c r="I93" s="484">
        <f t="shared" ca="1" si="34"/>
        <v>0</v>
      </c>
      <c r="J93" s="484">
        <f t="shared" ca="1" si="34"/>
        <v>0.31808157347846511</v>
      </c>
      <c r="K93" s="484">
        <f t="shared" ca="1" si="34"/>
        <v>0</v>
      </c>
      <c r="L93" s="484">
        <f t="shared" ca="1" si="34"/>
        <v>0</v>
      </c>
      <c r="M93" s="484">
        <f t="shared" ca="1" si="34"/>
        <v>0</v>
      </c>
      <c r="N93" s="484">
        <f t="shared" ca="1" si="34"/>
        <v>0.70971753286714423</v>
      </c>
      <c r="O93" s="484">
        <f t="shared" ca="1" si="34"/>
        <v>0</v>
      </c>
      <c r="P93" s="484">
        <f t="shared" ca="1" si="34"/>
        <v>0</v>
      </c>
      <c r="Q93" s="484">
        <f t="shared" ca="1" si="34"/>
        <v>0</v>
      </c>
      <c r="R93" s="484">
        <f t="shared" ca="1" si="34"/>
        <v>0</v>
      </c>
      <c r="S93" s="484">
        <f t="shared" ca="1" si="34"/>
        <v>0.93244624460245984</v>
      </c>
    </row>
    <row r="94" spans="1:41" s="212" customFormat="1" x14ac:dyDescent="0.35">
      <c r="A94" s="567" t="s">
        <v>1863</v>
      </c>
      <c r="B94" s="491"/>
      <c r="C94" s="602">
        <f t="shared" ca="1" si="9"/>
        <v>0.64628732801253019</v>
      </c>
      <c r="D94" s="614">
        <f t="shared" ca="1" si="10"/>
        <v>0</v>
      </c>
      <c r="E94" s="608">
        <f t="shared" ca="1" si="11"/>
        <v>0.64628732801253019</v>
      </c>
      <c r="F94" s="484">
        <f t="shared" ref="F94:S94" ca="1" si="35">F31*F$70</f>
        <v>0</v>
      </c>
      <c r="G94" s="484">
        <f t="shared" ca="1" si="35"/>
        <v>0</v>
      </c>
      <c r="H94" s="484">
        <f t="shared" ca="1" si="35"/>
        <v>0</v>
      </c>
      <c r="I94" s="484">
        <f t="shared" ca="1" si="35"/>
        <v>0</v>
      </c>
      <c r="J94" s="484">
        <f t="shared" ca="1" si="35"/>
        <v>0</v>
      </c>
      <c r="K94" s="484">
        <f t="shared" ca="1" si="35"/>
        <v>0</v>
      </c>
      <c r="L94" s="484">
        <f t="shared" ca="1" si="35"/>
        <v>0</v>
      </c>
      <c r="M94" s="484">
        <f t="shared" ca="1" si="35"/>
        <v>0</v>
      </c>
      <c r="N94" s="484">
        <f t="shared" ca="1" si="35"/>
        <v>0</v>
      </c>
      <c r="O94" s="484">
        <f t="shared" ca="1" si="35"/>
        <v>0</v>
      </c>
      <c r="P94" s="484">
        <f t="shared" ca="1" si="35"/>
        <v>0</v>
      </c>
      <c r="Q94" s="484">
        <f t="shared" ca="1" si="35"/>
        <v>0</v>
      </c>
      <c r="R94" s="484">
        <f t="shared" ca="1" si="35"/>
        <v>0.64628732801253019</v>
      </c>
      <c r="S94" s="484">
        <f t="shared" ca="1" si="35"/>
        <v>0</v>
      </c>
      <c r="T94" s="3"/>
      <c r="U94" s="3"/>
      <c r="V94" s="3"/>
      <c r="W94" s="3"/>
      <c r="X94" s="3"/>
      <c r="Y94" s="3"/>
      <c r="Z94" s="3"/>
      <c r="AA94" s="3"/>
      <c r="AB94" s="3"/>
      <c r="AC94" s="3"/>
      <c r="AD94" s="3"/>
      <c r="AE94" s="3"/>
      <c r="AF94" s="3"/>
      <c r="AG94" s="3"/>
      <c r="AH94" s="3"/>
      <c r="AI94" s="3"/>
      <c r="AJ94" s="3"/>
      <c r="AK94" s="3"/>
      <c r="AL94" s="3"/>
      <c r="AM94" s="3"/>
      <c r="AN94" s="3"/>
      <c r="AO94" s="3"/>
    </row>
    <row r="95" spans="1:41" x14ac:dyDescent="0.35">
      <c r="A95" s="567" t="s">
        <v>1889</v>
      </c>
      <c r="B95" s="461"/>
      <c r="C95" s="602">
        <f t="shared" ca="1" si="9"/>
        <v>7.880063910183976</v>
      </c>
      <c r="D95" s="614">
        <f t="shared" ca="1" si="10"/>
        <v>4.2980094025743831</v>
      </c>
      <c r="E95" s="608">
        <f t="shared" ca="1" si="11"/>
        <v>3.5820545076095933</v>
      </c>
      <c r="F95" s="484">
        <f t="shared" ref="F95:S95" ca="1" si="36">F32*F$70</f>
        <v>0.15328337702612205</v>
      </c>
      <c r="G95" s="484">
        <f t="shared" ca="1" si="36"/>
        <v>0.97489769415944083</v>
      </c>
      <c r="H95" s="484">
        <f t="shared" ca="1" si="36"/>
        <v>0.97958903035489664</v>
      </c>
      <c r="I95" s="484">
        <f t="shared" ca="1" si="36"/>
        <v>0.75696098758642594</v>
      </c>
      <c r="J95" s="484">
        <f t="shared" ca="1" si="36"/>
        <v>0</v>
      </c>
      <c r="K95" s="484">
        <f t="shared" ca="1" si="36"/>
        <v>0.48348112997435216</v>
      </c>
      <c r="L95" s="484">
        <f t="shared" ca="1" si="36"/>
        <v>0</v>
      </c>
      <c r="M95" s="484">
        <f t="shared" ca="1" si="36"/>
        <v>1.4414893355625384</v>
      </c>
      <c r="N95" s="484">
        <f t="shared" ca="1" si="36"/>
        <v>0.94979718347314579</v>
      </c>
      <c r="O95" s="484">
        <f t="shared" ca="1" si="36"/>
        <v>0</v>
      </c>
      <c r="P95" s="484">
        <f t="shared" ca="1" si="36"/>
        <v>0.52057609916926972</v>
      </c>
      <c r="Q95" s="484">
        <f t="shared" ca="1" si="36"/>
        <v>1.619989072877785</v>
      </c>
      <c r="R95" s="484">
        <f t="shared" ca="1" si="36"/>
        <v>0</v>
      </c>
      <c r="S95" s="484">
        <f t="shared" ca="1" si="36"/>
        <v>0</v>
      </c>
    </row>
    <row r="96" spans="1:41" x14ac:dyDescent="0.35">
      <c r="A96" s="567" t="s">
        <v>1890</v>
      </c>
      <c r="B96" s="461"/>
      <c r="C96" s="602">
        <f t="shared" ca="1" si="9"/>
        <v>0</v>
      </c>
      <c r="D96" s="614">
        <f t="shared" ca="1" si="10"/>
        <v>0</v>
      </c>
      <c r="E96" s="608">
        <f t="shared" ca="1" si="11"/>
        <v>0</v>
      </c>
      <c r="F96" s="484">
        <f t="shared" ref="F96:S96" ca="1" si="37">F33*F$70</f>
        <v>0</v>
      </c>
      <c r="G96" s="484">
        <f t="shared" ca="1" si="37"/>
        <v>0</v>
      </c>
      <c r="H96" s="484">
        <f t="shared" ca="1" si="37"/>
        <v>0</v>
      </c>
      <c r="I96" s="484">
        <f t="shared" ca="1" si="37"/>
        <v>0</v>
      </c>
      <c r="J96" s="484">
        <f t="shared" ca="1" si="37"/>
        <v>0</v>
      </c>
      <c r="K96" s="484">
        <f t="shared" ca="1" si="37"/>
        <v>0</v>
      </c>
      <c r="L96" s="484">
        <f t="shared" ca="1" si="37"/>
        <v>0</v>
      </c>
      <c r="M96" s="484">
        <f t="shared" ca="1" si="37"/>
        <v>0</v>
      </c>
      <c r="N96" s="484">
        <f t="shared" ca="1" si="37"/>
        <v>0</v>
      </c>
      <c r="O96" s="484">
        <f t="shared" ca="1" si="37"/>
        <v>0</v>
      </c>
      <c r="P96" s="484">
        <f t="shared" ca="1" si="37"/>
        <v>0</v>
      </c>
      <c r="Q96" s="484">
        <f t="shared" ca="1" si="37"/>
        <v>0</v>
      </c>
      <c r="R96" s="484">
        <f t="shared" ca="1" si="37"/>
        <v>0</v>
      </c>
      <c r="S96" s="484">
        <f t="shared" ca="1" si="37"/>
        <v>0</v>
      </c>
    </row>
    <row r="97" spans="1:41" x14ac:dyDescent="0.35">
      <c r="A97" s="567" t="s">
        <v>1891</v>
      </c>
      <c r="B97" s="461"/>
      <c r="C97" s="602">
        <f t="shared" ca="1" si="9"/>
        <v>0.24681580384858495</v>
      </c>
      <c r="D97" s="614">
        <f t="shared" ca="1" si="10"/>
        <v>0.24681580384858495</v>
      </c>
      <c r="E97" s="608">
        <f t="shared" ca="1" si="11"/>
        <v>0</v>
      </c>
      <c r="F97" s="484">
        <f t="shared" ref="F97:S97" ca="1" si="38">F34*F$70</f>
        <v>0</v>
      </c>
      <c r="G97" s="484">
        <f t="shared" ca="1" si="38"/>
        <v>0.24681580384858495</v>
      </c>
      <c r="H97" s="484">
        <f t="shared" ca="1" si="38"/>
        <v>0</v>
      </c>
      <c r="I97" s="484">
        <f t="shared" ca="1" si="38"/>
        <v>0</v>
      </c>
      <c r="J97" s="484">
        <f t="shared" ca="1" si="38"/>
        <v>0</v>
      </c>
      <c r="K97" s="484">
        <f t="shared" ca="1" si="38"/>
        <v>0</v>
      </c>
      <c r="L97" s="484">
        <f t="shared" ca="1" si="38"/>
        <v>0</v>
      </c>
      <c r="M97" s="484">
        <f t="shared" ca="1" si="38"/>
        <v>0</v>
      </c>
      <c r="N97" s="484">
        <f t="shared" ca="1" si="38"/>
        <v>0</v>
      </c>
      <c r="O97" s="484">
        <f t="shared" ca="1" si="38"/>
        <v>0</v>
      </c>
      <c r="P97" s="484">
        <f t="shared" ca="1" si="38"/>
        <v>0</v>
      </c>
      <c r="Q97" s="484">
        <f t="shared" ca="1" si="38"/>
        <v>0</v>
      </c>
      <c r="R97" s="484">
        <f t="shared" ca="1" si="38"/>
        <v>0</v>
      </c>
      <c r="S97" s="484">
        <f t="shared" ca="1" si="38"/>
        <v>0</v>
      </c>
    </row>
    <row r="98" spans="1:41" x14ac:dyDescent="0.35">
      <c r="A98" s="567" t="s">
        <v>1892</v>
      </c>
      <c r="B98" s="461"/>
      <c r="C98" s="602">
        <f t="shared" ca="1" si="9"/>
        <v>0</v>
      </c>
      <c r="D98" s="614">
        <f t="shared" ca="1" si="10"/>
        <v>0</v>
      </c>
      <c r="E98" s="608">
        <f t="shared" ca="1" si="11"/>
        <v>0</v>
      </c>
      <c r="F98" s="484">
        <f t="shared" ref="F98:S98" ca="1" si="39">F35*F$70</f>
        <v>0</v>
      </c>
      <c r="G98" s="484">
        <f t="shared" ca="1" si="39"/>
        <v>0</v>
      </c>
      <c r="H98" s="484">
        <f t="shared" ca="1" si="39"/>
        <v>0</v>
      </c>
      <c r="I98" s="484">
        <f t="shared" ca="1" si="39"/>
        <v>0</v>
      </c>
      <c r="J98" s="484">
        <f t="shared" ca="1" si="39"/>
        <v>0</v>
      </c>
      <c r="K98" s="484">
        <f t="shared" ca="1" si="39"/>
        <v>0</v>
      </c>
      <c r="L98" s="484">
        <f t="shared" ca="1" si="39"/>
        <v>0</v>
      </c>
      <c r="M98" s="484">
        <f t="shared" ca="1" si="39"/>
        <v>0</v>
      </c>
      <c r="N98" s="484">
        <f t="shared" ca="1" si="39"/>
        <v>0</v>
      </c>
      <c r="O98" s="484">
        <f t="shared" ca="1" si="39"/>
        <v>0</v>
      </c>
      <c r="P98" s="484">
        <f t="shared" ca="1" si="39"/>
        <v>0</v>
      </c>
      <c r="Q98" s="484">
        <f t="shared" ca="1" si="39"/>
        <v>0</v>
      </c>
      <c r="R98" s="484">
        <f t="shared" ca="1" si="39"/>
        <v>0</v>
      </c>
      <c r="S98" s="484">
        <f t="shared" ca="1" si="39"/>
        <v>0</v>
      </c>
    </row>
    <row r="99" spans="1:41" x14ac:dyDescent="0.35">
      <c r="A99" s="567" t="s">
        <v>1866</v>
      </c>
      <c r="B99" s="461"/>
      <c r="C99" s="602">
        <f t="shared" ca="1" si="9"/>
        <v>0</v>
      </c>
      <c r="D99" s="614">
        <f t="shared" ca="1" si="10"/>
        <v>0</v>
      </c>
      <c r="E99" s="608">
        <f t="shared" ca="1" si="11"/>
        <v>0</v>
      </c>
      <c r="F99" s="484">
        <f t="shared" ref="F99:S99" ca="1" si="40">F36*F$70</f>
        <v>0</v>
      </c>
      <c r="G99" s="484">
        <f t="shared" ca="1" si="40"/>
        <v>0</v>
      </c>
      <c r="H99" s="484">
        <f t="shared" ca="1" si="40"/>
        <v>0</v>
      </c>
      <c r="I99" s="484">
        <f t="shared" ca="1" si="40"/>
        <v>0</v>
      </c>
      <c r="J99" s="484">
        <f t="shared" ca="1" si="40"/>
        <v>0</v>
      </c>
      <c r="K99" s="484">
        <f t="shared" ca="1" si="40"/>
        <v>0</v>
      </c>
      <c r="L99" s="484">
        <f t="shared" ca="1" si="40"/>
        <v>0</v>
      </c>
      <c r="M99" s="484">
        <f t="shared" ca="1" si="40"/>
        <v>0</v>
      </c>
      <c r="N99" s="484">
        <f t="shared" ca="1" si="40"/>
        <v>0</v>
      </c>
      <c r="O99" s="484">
        <f t="shared" ca="1" si="40"/>
        <v>0</v>
      </c>
      <c r="P99" s="484">
        <f t="shared" ca="1" si="40"/>
        <v>0</v>
      </c>
      <c r="Q99" s="484">
        <f t="shared" ca="1" si="40"/>
        <v>0</v>
      </c>
      <c r="R99" s="484">
        <f t="shared" ca="1" si="40"/>
        <v>0</v>
      </c>
      <c r="S99" s="484">
        <f t="shared" ca="1" si="40"/>
        <v>0</v>
      </c>
    </row>
    <row r="100" spans="1:41" x14ac:dyDescent="0.35">
      <c r="A100" s="567" t="s">
        <v>1893</v>
      </c>
      <c r="B100" s="461"/>
      <c r="C100" s="602">
        <f t="shared" ca="1" si="9"/>
        <v>1.0836019611146608</v>
      </c>
      <c r="D100" s="614">
        <f t="shared" ca="1" si="10"/>
        <v>1.0836019611146608</v>
      </c>
      <c r="E100" s="608">
        <f t="shared" ca="1" si="11"/>
        <v>0</v>
      </c>
      <c r="F100" s="484">
        <f t="shared" ref="F100:S100" ca="1" si="41">F37*F$70</f>
        <v>0</v>
      </c>
      <c r="G100" s="484">
        <f t="shared" ca="1" si="41"/>
        <v>0</v>
      </c>
      <c r="H100" s="484">
        <f t="shared" ca="1" si="41"/>
        <v>0</v>
      </c>
      <c r="I100" s="484">
        <f t="shared" ca="1" si="41"/>
        <v>0</v>
      </c>
      <c r="J100" s="484">
        <f t="shared" ca="1" si="41"/>
        <v>0</v>
      </c>
      <c r="K100" s="484">
        <f t="shared" ca="1" si="41"/>
        <v>0</v>
      </c>
      <c r="L100" s="484">
        <f t="shared" ca="1" si="41"/>
        <v>0</v>
      </c>
      <c r="M100" s="484">
        <f t="shared" ca="1" si="41"/>
        <v>0</v>
      </c>
      <c r="N100" s="484">
        <f t="shared" ca="1" si="41"/>
        <v>0</v>
      </c>
      <c r="O100" s="484">
        <f t="shared" ca="1" si="41"/>
        <v>1.0836019611146608</v>
      </c>
      <c r="P100" s="484">
        <f t="shared" ca="1" si="41"/>
        <v>0</v>
      </c>
      <c r="Q100" s="484">
        <f t="shared" ca="1" si="41"/>
        <v>0</v>
      </c>
      <c r="R100" s="484">
        <f t="shared" ca="1" si="41"/>
        <v>0</v>
      </c>
      <c r="S100" s="484">
        <f t="shared" ca="1" si="41"/>
        <v>0</v>
      </c>
    </row>
    <row r="101" spans="1:41" x14ac:dyDescent="0.35">
      <c r="A101" s="567" t="s">
        <v>1894</v>
      </c>
      <c r="B101" s="461"/>
      <c r="C101" s="602">
        <f t="shared" ca="1" si="9"/>
        <v>0</v>
      </c>
      <c r="D101" s="614">
        <f t="shared" ca="1" si="10"/>
        <v>0</v>
      </c>
      <c r="E101" s="608">
        <f t="shared" ca="1" si="11"/>
        <v>0</v>
      </c>
      <c r="F101" s="484">
        <f t="shared" ref="F101:S101" ca="1" si="42">F38*F$70</f>
        <v>0</v>
      </c>
      <c r="G101" s="484">
        <f t="shared" ca="1" si="42"/>
        <v>0</v>
      </c>
      <c r="H101" s="484">
        <f t="shared" ca="1" si="42"/>
        <v>0</v>
      </c>
      <c r="I101" s="484">
        <f t="shared" ca="1" si="42"/>
        <v>0</v>
      </c>
      <c r="J101" s="484">
        <f t="shared" ca="1" si="42"/>
        <v>0</v>
      </c>
      <c r="K101" s="484">
        <f t="shared" ca="1" si="42"/>
        <v>0</v>
      </c>
      <c r="L101" s="484">
        <f t="shared" ca="1" si="42"/>
        <v>0</v>
      </c>
      <c r="M101" s="484">
        <f t="shared" ca="1" si="42"/>
        <v>0</v>
      </c>
      <c r="N101" s="484">
        <f t="shared" ca="1" si="42"/>
        <v>0</v>
      </c>
      <c r="O101" s="484">
        <f t="shared" ca="1" si="42"/>
        <v>0</v>
      </c>
      <c r="P101" s="484">
        <f t="shared" ca="1" si="42"/>
        <v>0</v>
      </c>
      <c r="Q101" s="484">
        <f t="shared" ca="1" si="42"/>
        <v>0</v>
      </c>
      <c r="R101" s="484">
        <f t="shared" ca="1" si="42"/>
        <v>0</v>
      </c>
      <c r="S101" s="484">
        <f t="shared" ca="1" si="42"/>
        <v>0</v>
      </c>
    </row>
    <row r="102" spans="1:41" s="407" customFormat="1" x14ac:dyDescent="0.35">
      <c r="A102" s="567" t="s">
        <v>1895</v>
      </c>
      <c r="B102" s="491"/>
      <c r="C102" s="602">
        <f t="shared" ca="1" si="9"/>
        <v>0</v>
      </c>
      <c r="D102" s="614">
        <f t="shared" ca="1" si="10"/>
        <v>0</v>
      </c>
      <c r="E102" s="608">
        <f t="shared" ca="1" si="11"/>
        <v>0</v>
      </c>
      <c r="F102" s="484">
        <f t="shared" ref="F102:S102" ca="1" si="43">F39*F$70</f>
        <v>0</v>
      </c>
      <c r="G102" s="484">
        <f t="shared" ca="1" si="43"/>
        <v>0</v>
      </c>
      <c r="H102" s="484">
        <f t="shared" ca="1" si="43"/>
        <v>0</v>
      </c>
      <c r="I102" s="484">
        <f t="shared" ca="1" si="43"/>
        <v>0</v>
      </c>
      <c r="J102" s="484">
        <f t="shared" ca="1" si="43"/>
        <v>0</v>
      </c>
      <c r="K102" s="484">
        <f t="shared" ca="1" si="43"/>
        <v>0</v>
      </c>
      <c r="L102" s="484">
        <f t="shared" ca="1" si="43"/>
        <v>0</v>
      </c>
      <c r="M102" s="484">
        <f t="shared" ca="1" si="43"/>
        <v>0</v>
      </c>
      <c r="N102" s="484">
        <f t="shared" ca="1" si="43"/>
        <v>0</v>
      </c>
      <c r="O102" s="484">
        <f t="shared" ca="1" si="43"/>
        <v>0</v>
      </c>
      <c r="P102" s="484">
        <f t="shared" ca="1" si="43"/>
        <v>0</v>
      </c>
      <c r="Q102" s="484">
        <f t="shared" ca="1" si="43"/>
        <v>0</v>
      </c>
      <c r="R102" s="484">
        <f t="shared" ca="1" si="43"/>
        <v>0</v>
      </c>
      <c r="S102" s="484">
        <f t="shared" ca="1" si="43"/>
        <v>0</v>
      </c>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35">
      <c r="A103" s="485" t="s">
        <v>1869</v>
      </c>
      <c r="B103" s="568"/>
      <c r="C103" s="599">
        <f t="shared" ca="1" si="9"/>
        <v>154.37127013495012</v>
      </c>
      <c r="D103" s="611">
        <f t="shared" ca="1" si="10"/>
        <v>12.09732963536444</v>
      </c>
      <c r="E103" s="605">
        <f t="shared" ca="1" si="11"/>
        <v>142.27394049958565</v>
      </c>
      <c r="F103" s="486">
        <f t="shared" ref="F103:S103" ca="1" si="44">F40*F$70</f>
        <v>2.7843149026510234</v>
      </c>
      <c r="G103" s="486">
        <f t="shared" ca="1" si="44"/>
        <v>0</v>
      </c>
      <c r="H103" s="486">
        <f t="shared" ca="1" si="44"/>
        <v>0.87312138319790533</v>
      </c>
      <c r="I103" s="486">
        <f t="shared" ca="1" si="44"/>
        <v>6.1157160122177281</v>
      </c>
      <c r="J103" s="486">
        <f t="shared" ca="1" si="44"/>
        <v>0.66114115871633061</v>
      </c>
      <c r="K103" s="486">
        <f t="shared" ca="1" si="44"/>
        <v>0.35547354877031351</v>
      </c>
      <c r="L103" s="486">
        <f t="shared" ca="1" si="44"/>
        <v>0.90955918049892037</v>
      </c>
      <c r="M103" s="486">
        <f t="shared" ca="1" si="44"/>
        <v>26.331114664679809</v>
      </c>
      <c r="N103" s="486">
        <f t="shared" ca="1" si="44"/>
        <v>0</v>
      </c>
      <c r="O103" s="486">
        <f t="shared" ca="1" si="44"/>
        <v>0.39800344931221859</v>
      </c>
      <c r="P103" s="486">
        <f t="shared" ca="1" si="44"/>
        <v>28.545751954012569</v>
      </c>
      <c r="Q103" s="486">
        <f t="shared" ca="1" si="44"/>
        <v>21.817324957116973</v>
      </c>
      <c r="R103" s="486">
        <f t="shared" ca="1" si="44"/>
        <v>43.936518360442612</v>
      </c>
      <c r="S103" s="486">
        <f t="shared" ca="1" si="44"/>
        <v>21.643230563333706</v>
      </c>
    </row>
    <row r="104" spans="1:41" x14ac:dyDescent="0.35">
      <c r="A104" s="567" t="s">
        <v>1870</v>
      </c>
      <c r="B104" s="461"/>
      <c r="C104" s="602">
        <f t="shared" ca="1" si="9"/>
        <v>38.989727881960398</v>
      </c>
      <c r="D104" s="614">
        <f t="shared" ca="1" si="10"/>
        <v>0</v>
      </c>
      <c r="E104" s="608">
        <f t="shared" ca="1" si="11"/>
        <v>38.989727881960398</v>
      </c>
      <c r="F104" s="484">
        <f t="shared" ref="F104:S104" ca="1" si="45">F41*F$70</f>
        <v>0</v>
      </c>
      <c r="G104" s="484">
        <f t="shared" ca="1" si="45"/>
        <v>0</v>
      </c>
      <c r="H104" s="484">
        <f t="shared" ca="1" si="45"/>
        <v>0</v>
      </c>
      <c r="I104" s="484">
        <f t="shared" ca="1" si="45"/>
        <v>0</v>
      </c>
      <c r="J104" s="484">
        <f t="shared" ca="1" si="45"/>
        <v>0</v>
      </c>
      <c r="K104" s="484">
        <f t="shared" ca="1" si="45"/>
        <v>0</v>
      </c>
      <c r="L104" s="484">
        <f t="shared" ca="1" si="45"/>
        <v>0</v>
      </c>
      <c r="M104" s="484">
        <f t="shared" ca="1" si="45"/>
        <v>0</v>
      </c>
      <c r="N104" s="484">
        <f t="shared" ca="1" si="45"/>
        <v>0</v>
      </c>
      <c r="O104" s="484">
        <f t="shared" ca="1" si="45"/>
        <v>0</v>
      </c>
      <c r="P104" s="484">
        <f t="shared" ca="1" si="45"/>
        <v>0</v>
      </c>
      <c r="Q104" s="484">
        <f t="shared" ca="1" si="45"/>
        <v>5.6201107902108696</v>
      </c>
      <c r="R104" s="484">
        <f t="shared" ca="1" si="45"/>
        <v>31.504724602544609</v>
      </c>
      <c r="S104" s="484">
        <f t="shared" ca="1" si="45"/>
        <v>1.8648924892049197</v>
      </c>
    </row>
    <row r="105" spans="1:41" ht="14.15" customHeight="1" x14ac:dyDescent="0.35">
      <c r="A105" s="567" t="s">
        <v>1896</v>
      </c>
      <c r="B105" s="569"/>
      <c r="C105" s="602">
        <f t="shared" ca="1" si="9"/>
        <v>15.126649764222741</v>
      </c>
      <c r="D105" s="614">
        <f t="shared" ca="1" si="10"/>
        <v>0</v>
      </c>
      <c r="E105" s="608">
        <f t="shared" ca="1" si="11"/>
        <v>15.126649764222741</v>
      </c>
      <c r="F105" s="484">
        <f t="shared" ref="F105:S105" ca="1" si="46">F42*F$70</f>
        <v>0</v>
      </c>
      <c r="G105" s="484">
        <f t="shared" ca="1" si="46"/>
        <v>0</v>
      </c>
      <c r="H105" s="484">
        <f t="shared" ca="1" si="46"/>
        <v>0</v>
      </c>
      <c r="I105" s="484">
        <f t="shared" ca="1" si="46"/>
        <v>0</v>
      </c>
      <c r="J105" s="484">
        <f t="shared" ca="1" si="46"/>
        <v>0</v>
      </c>
      <c r="K105" s="484">
        <f t="shared" ca="1" si="46"/>
        <v>0</v>
      </c>
      <c r="L105" s="484">
        <f t="shared" ca="1" si="46"/>
        <v>0</v>
      </c>
      <c r="M105" s="484">
        <f t="shared" ca="1" si="46"/>
        <v>12.532741477067047</v>
      </c>
      <c r="N105" s="484">
        <f t="shared" ca="1" si="46"/>
        <v>0</v>
      </c>
      <c r="O105" s="484">
        <f t="shared" ca="1" si="46"/>
        <v>0</v>
      </c>
      <c r="P105" s="484">
        <f t="shared" ca="1" si="46"/>
        <v>0</v>
      </c>
      <c r="Q105" s="484">
        <f t="shared" ca="1" si="46"/>
        <v>0</v>
      </c>
      <c r="R105" s="484">
        <f t="shared" ca="1" si="46"/>
        <v>0</v>
      </c>
      <c r="S105" s="484">
        <f t="shared" ca="1" si="46"/>
        <v>2.5939082871556933</v>
      </c>
    </row>
    <row r="106" spans="1:41" x14ac:dyDescent="0.35">
      <c r="A106" s="567" t="s">
        <v>1877</v>
      </c>
      <c r="B106" s="569"/>
      <c r="C106" s="602">
        <f t="shared" ca="1" si="9"/>
        <v>31.943876686381884</v>
      </c>
      <c r="D106" s="614">
        <f t="shared" ca="1" si="10"/>
        <v>1.5193716756320605</v>
      </c>
      <c r="E106" s="608">
        <f t="shared" ca="1" si="11"/>
        <v>30.424505010749822</v>
      </c>
      <c r="F106" s="484">
        <f t="shared" ref="F106:S106" ca="1" si="47">F43*F$70</f>
        <v>0.75872965458767527</v>
      </c>
      <c r="G106" s="484">
        <f t="shared" ca="1" si="47"/>
        <v>0</v>
      </c>
      <c r="H106" s="484">
        <f t="shared" ca="1" si="47"/>
        <v>0</v>
      </c>
      <c r="I106" s="484">
        <f t="shared" ca="1" si="47"/>
        <v>0</v>
      </c>
      <c r="J106" s="484">
        <f t="shared" ca="1" si="47"/>
        <v>0.66114115871633061</v>
      </c>
      <c r="K106" s="484">
        <f t="shared" ca="1" si="47"/>
        <v>0</v>
      </c>
      <c r="L106" s="484">
        <f t="shared" ca="1" si="47"/>
        <v>0</v>
      </c>
      <c r="M106" s="484">
        <f t="shared" ca="1" si="47"/>
        <v>5.2220887799394653</v>
      </c>
      <c r="N106" s="484">
        <f t="shared" ca="1" si="47"/>
        <v>0</v>
      </c>
      <c r="O106" s="484">
        <f t="shared" ca="1" si="47"/>
        <v>9.9500862328054648E-2</v>
      </c>
      <c r="P106" s="484">
        <f t="shared" ca="1" si="47"/>
        <v>22.131042297611387</v>
      </c>
      <c r="Q106" s="484">
        <f t="shared" ca="1" si="47"/>
        <v>1.2660137653386077</v>
      </c>
      <c r="R106" s="484">
        <f t="shared" ca="1" si="47"/>
        <v>0</v>
      </c>
      <c r="S106" s="484">
        <f t="shared" ca="1" si="47"/>
        <v>1.8053601678603628</v>
      </c>
    </row>
    <row r="107" spans="1:41" x14ac:dyDescent="0.35">
      <c r="A107" s="567" t="s">
        <v>1897</v>
      </c>
      <c r="B107" s="569"/>
      <c r="C107" s="602">
        <f t="shared" ca="1" si="9"/>
        <v>9.0921163004341281</v>
      </c>
      <c r="D107" s="614">
        <f t="shared" ca="1" si="10"/>
        <v>0</v>
      </c>
      <c r="E107" s="608">
        <f t="shared" ca="1" si="11"/>
        <v>9.0921163004341281</v>
      </c>
      <c r="F107" s="484">
        <f t="shared" ref="F107:S107" ca="1" si="48">F44*F$70</f>
        <v>0</v>
      </c>
      <c r="G107" s="484">
        <f t="shared" ca="1" si="48"/>
        <v>0</v>
      </c>
      <c r="H107" s="484">
        <f t="shared" ca="1" si="48"/>
        <v>0</v>
      </c>
      <c r="I107" s="484">
        <f t="shared" ca="1" si="48"/>
        <v>0</v>
      </c>
      <c r="J107" s="484">
        <f t="shared" ca="1" si="48"/>
        <v>0</v>
      </c>
      <c r="K107" s="484">
        <f t="shared" ca="1" si="48"/>
        <v>0</v>
      </c>
      <c r="L107" s="484">
        <f t="shared" ca="1" si="48"/>
        <v>0</v>
      </c>
      <c r="M107" s="484">
        <f t="shared" ca="1" si="48"/>
        <v>0</v>
      </c>
      <c r="N107" s="484">
        <f t="shared" ca="1" si="48"/>
        <v>0</v>
      </c>
      <c r="O107" s="484">
        <f t="shared" ca="1" si="48"/>
        <v>0</v>
      </c>
      <c r="P107" s="484">
        <f t="shared" ca="1" si="48"/>
        <v>0</v>
      </c>
      <c r="Q107" s="484">
        <f t="shared" ca="1" si="48"/>
        <v>0</v>
      </c>
      <c r="R107" s="484">
        <f t="shared" ca="1" si="48"/>
        <v>0</v>
      </c>
      <c r="S107" s="484">
        <f t="shared" ca="1" si="48"/>
        <v>9.0921163004341281</v>
      </c>
    </row>
    <row r="108" spans="1:41" x14ac:dyDescent="0.35">
      <c r="A108" s="567" t="s">
        <v>1875</v>
      </c>
      <c r="B108" s="570"/>
      <c r="C108" s="602">
        <f t="shared" ca="1" si="9"/>
        <v>2.2270772589002013</v>
      </c>
      <c r="D108" s="614">
        <f t="shared" ca="1" si="10"/>
        <v>0</v>
      </c>
      <c r="E108" s="608">
        <f t="shared" ca="1" si="11"/>
        <v>2.2270772589002013</v>
      </c>
      <c r="F108" s="484">
        <f t="shared" ref="F108:S108" ca="1" si="49">F45*F$70</f>
        <v>0</v>
      </c>
      <c r="G108" s="484">
        <f t="shared" ca="1" si="49"/>
        <v>0</v>
      </c>
      <c r="H108" s="484">
        <f t="shared" ca="1" si="49"/>
        <v>0</v>
      </c>
      <c r="I108" s="484">
        <f t="shared" ca="1" si="49"/>
        <v>0</v>
      </c>
      <c r="J108" s="484">
        <f t="shared" ca="1" si="49"/>
        <v>0</v>
      </c>
      <c r="K108" s="484">
        <f t="shared" ca="1" si="49"/>
        <v>0</v>
      </c>
      <c r="L108" s="484">
        <f t="shared" ca="1" si="49"/>
        <v>0</v>
      </c>
      <c r="M108" s="484">
        <f t="shared" ca="1" si="49"/>
        <v>2.2270772589002013</v>
      </c>
      <c r="N108" s="484">
        <f t="shared" ca="1" si="49"/>
        <v>0</v>
      </c>
      <c r="O108" s="484">
        <f t="shared" ca="1" si="49"/>
        <v>0</v>
      </c>
      <c r="P108" s="484">
        <f t="shared" ca="1" si="49"/>
        <v>0</v>
      </c>
      <c r="Q108" s="484">
        <f t="shared" ca="1" si="49"/>
        <v>0</v>
      </c>
      <c r="R108" s="484">
        <f t="shared" ca="1" si="49"/>
        <v>0</v>
      </c>
      <c r="S108" s="484">
        <f t="shared" ca="1" si="49"/>
        <v>0</v>
      </c>
    </row>
    <row r="109" spans="1:41" x14ac:dyDescent="0.35">
      <c r="A109" s="567" t="s">
        <v>1871</v>
      </c>
      <c r="B109" s="570"/>
      <c r="C109" s="602">
        <f t="shared" ca="1" si="9"/>
        <v>6.5866983693730274</v>
      </c>
      <c r="D109" s="614">
        <f t="shared" ca="1" si="10"/>
        <v>0.81469269294024149</v>
      </c>
      <c r="E109" s="608">
        <f t="shared" ca="1" si="11"/>
        <v>5.7720056764327863</v>
      </c>
      <c r="F109" s="484">
        <f t="shared" ref="F109:S109" ca="1" si="50">F46*F$70</f>
        <v>0.81469269294024149</v>
      </c>
      <c r="G109" s="484">
        <f t="shared" ca="1" si="50"/>
        <v>0</v>
      </c>
      <c r="H109" s="484">
        <f t="shared" ca="1" si="50"/>
        <v>0</v>
      </c>
      <c r="I109" s="484">
        <f t="shared" ca="1" si="50"/>
        <v>0</v>
      </c>
      <c r="J109" s="484">
        <f t="shared" ca="1" si="50"/>
        <v>0</v>
      </c>
      <c r="K109" s="484">
        <f t="shared" ca="1" si="50"/>
        <v>0</v>
      </c>
      <c r="L109" s="484">
        <f t="shared" ca="1" si="50"/>
        <v>0</v>
      </c>
      <c r="M109" s="484">
        <f t="shared" ca="1" si="50"/>
        <v>0</v>
      </c>
      <c r="N109" s="484">
        <f t="shared" ca="1" si="50"/>
        <v>0</v>
      </c>
      <c r="O109" s="484">
        <f t="shared" ca="1" si="50"/>
        <v>0</v>
      </c>
      <c r="P109" s="484">
        <f t="shared" ca="1" si="50"/>
        <v>0</v>
      </c>
      <c r="Q109" s="484">
        <f t="shared" ca="1" si="50"/>
        <v>5.7720056764327863</v>
      </c>
      <c r="R109" s="484">
        <f t="shared" ca="1" si="50"/>
        <v>0</v>
      </c>
      <c r="S109" s="484">
        <f t="shared" ca="1" si="50"/>
        <v>0</v>
      </c>
    </row>
    <row r="110" spans="1:41" x14ac:dyDescent="0.35">
      <c r="A110" s="567" t="s">
        <v>1898</v>
      </c>
      <c r="B110" s="571"/>
      <c r="C110" s="602">
        <f t="shared" ca="1" si="9"/>
        <v>2.5553306389422201</v>
      </c>
      <c r="D110" s="614">
        <f t="shared" ca="1" si="10"/>
        <v>0</v>
      </c>
      <c r="E110" s="608">
        <f t="shared" ca="1" si="11"/>
        <v>2.5553306389422201</v>
      </c>
      <c r="F110" s="484">
        <f t="shared" ref="F110:S110" ca="1" si="51">F47*F$70</f>
        <v>0</v>
      </c>
      <c r="G110" s="484">
        <f t="shared" ca="1" si="51"/>
        <v>0</v>
      </c>
      <c r="H110" s="484">
        <f t="shared" ca="1" si="51"/>
        <v>0</v>
      </c>
      <c r="I110" s="484">
        <f t="shared" ca="1" si="51"/>
        <v>0</v>
      </c>
      <c r="J110" s="484">
        <f t="shared" ca="1" si="51"/>
        <v>0</v>
      </c>
      <c r="K110" s="484">
        <f t="shared" ca="1" si="51"/>
        <v>0</v>
      </c>
      <c r="L110" s="484">
        <f t="shared" ca="1" si="51"/>
        <v>0</v>
      </c>
      <c r="M110" s="484">
        <f t="shared" ca="1" si="51"/>
        <v>0</v>
      </c>
      <c r="N110" s="484">
        <f t="shared" ca="1" si="51"/>
        <v>0</v>
      </c>
      <c r="O110" s="484">
        <f t="shared" ca="1" si="51"/>
        <v>0</v>
      </c>
      <c r="P110" s="484">
        <f t="shared" ca="1" si="51"/>
        <v>0</v>
      </c>
      <c r="Q110" s="484">
        <f t="shared" ca="1" si="51"/>
        <v>0</v>
      </c>
      <c r="R110" s="484">
        <f t="shared" ca="1" si="51"/>
        <v>2.5553306389422201</v>
      </c>
      <c r="S110" s="484">
        <f t="shared" ca="1" si="51"/>
        <v>0</v>
      </c>
    </row>
    <row r="111" spans="1:41" x14ac:dyDescent="0.35">
      <c r="A111" s="567" t="s">
        <v>1878</v>
      </c>
      <c r="B111" s="571"/>
      <c r="C111" s="602">
        <f t="shared" ca="1" si="9"/>
        <v>6.8764622534712316</v>
      </c>
      <c r="D111" s="614">
        <f t="shared" ca="1" si="10"/>
        <v>0.1990017246561093</v>
      </c>
      <c r="E111" s="608">
        <f t="shared" ca="1" si="11"/>
        <v>6.6774605288151232</v>
      </c>
      <c r="F111" s="484">
        <f t="shared" ref="F111:S111" ca="1" si="52">F48*F$70</f>
        <v>0</v>
      </c>
      <c r="G111" s="484">
        <f t="shared" ca="1" si="52"/>
        <v>0</v>
      </c>
      <c r="H111" s="484">
        <f t="shared" ca="1" si="52"/>
        <v>0</v>
      </c>
      <c r="I111" s="484">
        <f t="shared" ca="1" si="52"/>
        <v>0</v>
      </c>
      <c r="J111" s="484">
        <f t="shared" ca="1" si="52"/>
        <v>0</v>
      </c>
      <c r="K111" s="484">
        <f t="shared" ca="1" si="52"/>
        <v>0</v>
      </c>
      <c r="L111" s="484">
        <f t="shared" ca="1" si="52"/>
        <v>0</v>
      </c>
      <c r="M111" s="484">
        <f t="shared" ca="1" si="52"/>
        <v>4.1221298898729026</v>
      </c>
      <c r="N111" s="484">
        <f t="shared" ca="1" si="52"/>
        <v>0</v>
      </c>
      <c r="O111" s="484">
        <f t="shared" ca="1" si="52"/>
        <v>0.1990017246561093</v>
      </c>
      <c r="P111" s="484">
        <f t="shared" ca="1" si="52"/>
        <v>0</v>
      </c>
      <c r="Q111" s="484">
        <f t="shared" ca="1" si="52"/>
        <v>0</v>
      </c>
      <c r="R111" s="484">
        <f t="shared" ca="1" si="52"/>
        <v>2.5553306389422201</v>
      </c>
      <c r="S111" s="484">
        <f t="shared" ca="1" si="52"/>
        <v>0</v>
      </c>
    </row>
    <row r="112" spans="1:41" x14ac:dyDescent="0.35">
      <c r="A112" s="567" t="s">
        <v>1876</v>
      </c>
      <c r="B112" s="571"/>
      <c r="C112" s="602">
        <f t="shared" ca="1" si="9"/>
        <v>0</v>
      </c>
      <c r="D112" s="614">
        <f t="shared" ca="1" si="10"/>
        <v>0</v>
      </c>
      <c r="E112" s="608">
        <f t="shared" ca="1" si="11"/>
        <v>0</v>
      </c>
      <c r="F112" s="484">
        <f t="shared" ref="F112:S112" ca="1" si="53">F49*F$70</f>
        <v>0</v>
      </c>
      <c r="G112" s="484">
        <f t="shared" ca="1" si="53"/>
        <v>0</v>
      </c>
      <c r="H112" s="484">
        <f t="shared" ca="1" si="53"/>
        <v>0</v>
      </c>
      <c r="I112" s="484">
        <f t="shared" ca="1" si="53"/>
        <v>0</v>
      </c>
      <c r="J112" s="484">
        <f t="shared" ca="1" si="53"/>
        <v>0</v>
      </c>
      <c r="K112" s="484">
        <f t="shared" ca="1" si="53"/>
        <v>0</v>
      </c>
      <c r="L112" s="484">
        <f t="shared" ca="1" si="53"/>
        <v>0</v>
      </c>
      <c r="M112" s="484">
        <f t="shared" ca="1" si="53"/>
        <v>0</v>
      </c>
      <c r="N112" s="484">
        <f t="shared" ca="1" si="53"/>
        <v>0</v>
      </c>
      <c r="O112" s="484">
        <f t="shared" ca="1" si="53"/>
        <v>0</v>
      </c>
      <c r="P112" s="484">
        <f t="shared" ca="1" si="53"/>
        <v>0</v>
      </c>
      <c r="Q112" s="484">
        <f t="shared" ca="1" si="53"/>
        <v>0</v>
      </c>
      <c r="R112" s="484">
        <f t="shared" ca="1" si="53"/>
        <v>0</v>
      </c>
      <c r="S112" s="484">
        <f t="shared" ca="1" si="53"/>
        <v>0</v>
      </c>
    </row>
    <row r="113" spans="1:19" x14ac:dyDescent="0.35">
      <c r="A113" s="567" t="s">
        <v>1880</v>
      </c>
      <c r="B113" s="571"/>
      <c r="C113" s="602">
        <f t="shared" ca="1" si="9"/>
        <v>40.973330981264269</v>
      </c>
      <c r="D113" s="614">
        <f t="shared" ca="1" si="10"/>
        <v>9.5642635421360271</v>
      </c>
      <c r="E113" s="608">
        <f t="shared" ca="1" si="11"/>
        <v>31.409067439128243</v>
      </c>
      <c r="F113" s="484">
        <f t="shared" ref="F113:S113" ca="1" si="54">F50*F$70</f>
        <v>1.2108925551231065</v>
      </c>
      <c r="G113" s="484">
        <f t="shared" ca="1" si="54"/>
        <v>0</v>
      </c>
      <c r="H113" s="484">
        <f t="shared" ca="1" si="54"/>
        <v>0.87312138319790533</v>
      </c>
      <c r="I113" s="484">
        <f t="shared" ca="1" si="54"/>
        <v>6.1157160122177281</v>
      </c>
      <c r="J113" s="484">
        <f t="shared" ca="1" si="54"/>
        <v>0</v>
      </c>
      <c r="K113" s="484">
        <f t="shared" ca="1" si="54"/>
        <v>0.35547354877031351</v>
      </c>
      <c r="L113" s="484">
        <f t="shared" ca="1" si="54"/>
        <v>0.90955918049892037</v>
      </c>
      <c r="M113" s="484">
        <f t="shared" ca="1" si="54"/>
        <v>2.2270772589002013</v>
      </c>
      <c r="N113" s="484">
        <f t="shared" ca="1" si="54"/>
        <v>0</v>
      </c>
      <c r="O113" s="484">
        <f t="shared" ca="1" si="54"/>
        <v>9.9500862328054648E-2</v>
      </c>
      <c r="P113" s="484">
        <f t="shared" ca="1" si="54"/>
        <v>6.4147096564011745</v>
      </c>
      <c r="Q113" s="484">
        <f t="shared" ca="1" si="54"/>
        <v>9.1591947251347037</v>
      </c>
      <c r="R113" s="484">
        <f t="shared" ca="1" si="54"/>
        <v>7.3211324800135573</v>
      </c>
      <c r="S113" s="484">
        <f t="shared" ca="1" si="54"/>
        <v>6.2869533186786066</v>
      </c>
    </row>
    <row r="114" spans="1:19" x14ac:dyDescent="0.35">
      <c r="A114" s="461"/>
      <c r="B114" s="461"/>
      <c r="C114" s="602"/>
      <c r="D114" s="614"/>
      <c r="E114" s="608"/>
      <c r="F114" s="572"/>
      <c r="G114" s="572"/>
      <c r="H114" s="572"/>
      <c r="I114" s="572"/>
      <c r="J114" s="572"/>
      <c r="K114" s="572"/>
      <c r="L114" s="572"/>
      <c r="M114" s="572"/>
      <c r="N114" s="572"/>
      <c r="O114" s="572"/>
      <c r="P114" s="572"/>
      <c r="Q114" s="572"/>
      <c r="R114" s="572"/>
      <c r="S114" s="572"/>
    </row>
    <row r="115" spans="1:19" ht="15" thickBot="1" x14ac:dyDescent="0.4">
      <c r="A115" s="573" t="s">
        <v>1881</v>
      </c>
      <c r="B115" s="574"/>
      <c r="C115" s="603">
        <f t="shared" ca="1" si="9"/>
        <v>411.75482932868562</v>
      </c>
      <c r="D115" s="615">
        <f t="shared" ca="1" si="10"/>
        <v>132.86836647843987</v>
      </c>
      <c r="E115" s="609">
        <f t="shared" ca="1" si="11"/>
        <v>278.88646285024572</v>
      </c>
      <c r="F115" s="575">
        <f t="shared" ref="F115:S115" ca="1" si="55">SUM(F73+F84+F103)</f>
        <v>15.373231128982944</v>
      </c>
      <c r="G115" s="575">
        <f t="shared" ca="1" si="55"/>
        <v>24.733268263620374</v>
      </c>
      <c r="H115" s="575">
        <f t="shared" ca="1" si="55"/>
        <v>14.44651847848116</v>
      </c>
      <c r="I115" s="575">
        <f t="shared" ca="1" si="55"/>
        <v>21.669498137050404</v>
      </c>
      <c r="J115" s="575">
        <f t="shared" ca="1" si="55"/>
        <v>14.111447694377143</v>
      </c>
      <c r="K115" s="575">
        <f t="shared" ca="1" si="55"/>
        <v>10.306362403576053</v>
      </c>
      <c r="L115" s="575">
        <f t="shared" ca="1" si="55"/>
        <v>12.505625955578433</v>
      </c>
      <c r="M115" s="575">
        <f t="shared" ca="1" si="55"/>
        <v>67.899375904658228</v>
      </c>
      <c r="N115" s="575">
        <f t="shared" ca="1" si="55"/>
        <v>13.66322396303126</v>
      </c>
      <c r="O115" s="575">
        <f t="shared" ca="1" si="55"/>
        <v>6.0591904537420893</v>
      </c>
      <c r="P115" s="575">
        <f t="shared" ca="1" si="55"/>
        <v>45.22906261435736</v>
      </c>
      <c r="Q115" s="575">
        <f t="shared" ca="1" si="55"/>
        <v>66.914715934263285</v>
      </c>
      <c r="R115" s="575">
        <f t="shared" ca="1" si="55"/>
        <v>64.824498872526618</v>
      </c>
      <c r="S115" s="575">
        <f t="shared" ca="1" si="55"/>
        <v>34.018809524440194</v>
      </c>
    </row>
    <row r="117" spans="1:19" x14ac:dyDescent="0.35">
      <c r="A117" s="152" t="s">
        <v>2161</v>
      </c>
    </row>
    <row r="118" spans="1:19" x14ac:dyDescent="0.35">
      <c r="A118" s="152" t="s">
        <v>2355</v>
      </c>
    </row>
    <row r="119" spans="1:19" x14ac:dyDescent="0.35">
      <c r="A119" s="152" t="s">
        <v>2356</v>
      </c>
    </row>
    <row r="122" spans="1:19" hidden="1" x14ac:dyDescent="0.35"/>
    <row r="123" spans="1:19" hidden="1" x14ac:dyDescent="0.35">
      <c r="C123" s="227">
        <f t="shared" ref="C123:S123" ca="1" si="56">C115-(C103+C72)</f>
        <v>0</v>
      </c>
      <c r="D123" s="227">
        <f t="shared" ca="1" si="56"/>
        <v>0</v>
      </c>
      <c r="E123" s="227">
        <f t="shared" ca="1" si="56"/>
        <v>0</v>
      </c>
      <c r="F123" s="227">
        <f t="shared" ca="1" si="56"/>
        <v>0</v>
      </c>
      <c r="G123" s="227">
        <f t="shared" ca="1" si="56"/>
        <v>0</v>
      </c>
      <c r="H123" s="227">
        <f t="shared" ca="1" si="56"/>
        <v>0</v>
      </c>
      <c r="I123" s="227">
        <f t="shared" ca="1" si="56"/>
        <v>0</v>
      </c>
      <c r="J123" s="227">
        <f t="shared" ca="1" si="56"/>
        <v>0</v>
      </c>
      <c r="K123" s="227">
        <f t="shared" ca="1" si="56"/>
        <v>0</v>
      </c>
      <c r="L123" s="227">
        <f t="shared" ca="1" si="56"/>
        <v>0</v>
      </c>
      <c r="M123" s="227">
        <f t="shared" ca="1" si="56"/>
        <v>0</v>
      </c>
      <c r="N123" s="227">
        <f t="shared" ca="1" si="56"/>
        <v>0</v>
      </c>
      <c r="O123" s="227">
        <f t="shared" ca="1" si="56"/>
        <v>0</v>
      </c>
      <c r="P123" s="227">
        <f t="shared" ca="1" si="56"/>
        <v>0</v>
      </c>
      <c r="Q123" s="227">
        <f t="shared" ca="1" si="56"/>
        <v>0</v>
      </c>
      <c r="R123" s="227">
        <f t="shared" ca="1" si="56"/>
        <v>0</v>
      </c>
      <c r="S123" s="227">
        <f t="shared" ca="1" si="56"/>
        <v>0</v>
      </c>
    </row>
    <row r="124" spans="1:19" hidden="1" x14ac:dyDescent="0.35">
      <c r="A124" s="221" t="s">
        <v>2138</v>
      </c>
      <c r="C124" s="408">
        <f t="shared" ref="C124:S124" ca="1" si="57">SUM(C74:C83)-C73</f>
        <v>0</v>
      </c>
      <c r="D124" s="408">
        <f t="shared" ca="1" si="57"/>
        <v>0</v>
      </c>
      <c r="E124" s="408">
        <f t="shared" ca="1" si="57"/>
        <v>0</v>
      </c>
      <c r="F124" s="408">
        <f t="shared" ca="1" si="57"/>
        <v>0</v>
      </c>
      <c r="G124" s="408">
        <f t="shared" ca="1" si="57"/>
        <v>0</v>
      </c>
      <c r="H124" s="408">
        <f t="shared" ca="1" si="57"/>
        <v>0</v>
      </c>
      <c r="I124" s="408">
        <f t="shared" ca="1" si="57"/>
        <v>0</v>
      </c>
      <c r="J124" s="408">
        <f t="shared" ca="1" si="57"/>
        <v>0</v>
      </c>
      <c r="K124" s="408">
        <f t="shared" ca="1" si="57"/>
        <v>0</v>
      </c>
      <c r="L124" s="408">
        <f t="shared" ca="1" si="57"/>
        <v>0</v>
      </c>
      <c r="M124" s="408">
        <f t="shared" ca="1" si="57"/>
        <v>0</v>
      </c>
      <c r="N124" s="408">
        <f t="shared" ca="1" si="57"/>
        <v>0</v>
      </c>
      <c r="O124" s="408">
        <f t="shared" ca="1" si="57"/>
        <v>0</v>
      </c>
      <c r="P124" s="408">
        <f t="shared" ca="1" si="57"/>
        <v>0</v>
      </c>
      <c r="Q124" s="408">
        <f t="shared" ca="1" si="57"/>
        <v>0</v>
      </c>
      <c r="R124" s="408">
        <f t="shared" ca="1" si="57"/>
        <v>0</v>
      </c>
      <c r="S124" s="408">
        <f t="shared" ca="1" si="57"/>
        <v>0</v>
      </c>
    </row>
    <row r="125" spans="1:19" hidden="1" x14ac:dyDescent="0.35">
      <c r="A125" s="221" t="s">
        <v>2139</v>
      </c>
      <c r="C125" s="408">
        <f t="shared" ref="C125:S125" ca="1" si="58">C84-SUM(C85:C102)</f>
        <v>0</v>
      </c>
      <c r="D125" s="408">
        <f t="shared" ca="1" si="58"/>
        <v>0</v>
      </c>
      <c r="E125" s="408">
        <f t="shared" ca="1" si="58"/>
        <v>0</v>
      </c>
      <c r="F125" s="408">
        <f t="shared" ca="1" si="58"/>
        <v>0</v>
      </c>
      <c r="G125" s="408">
        <f t="shared" ca="1" si="58"/>
        <v>0</v>
      </c>
      <c r="H125" s="408">
        <f t="shared" ca="1" si="58"/>
        <v>0</v>
      </c>
      <c r="I125" s="408">
        <f t="shared" ca="1" si="58"/>
        <v>0</v>
      </c>
      <c r="J125" s="408">
        <f t="shared" ca="1" si="58"/>
        <v>0</v>
      </c>
      <c r="K125" s="408">
        <f t="shared" ca="1" si="58"/>
        <v>0</v>
      </c>
      <c r="L125" s="408">
        <f t="shared" ca="1" si="58"/>
        <v>0</v>
      </c>
      <c r="M125" s="408">
        <f t="shared" ca="1" si="58"/>
        <v>0</v>
      </c>
      <c r="N125" s="408">
        <f t="shared" ca="1" si="58"/>
        <v>0</v>
      </c>
      <c r="O125" s="408">
        <f t="shared" ca="1" si="58"/>
        <v>0</v>
      </c>
      <c r="P125" s="408">
        <f t="shared" ca="1" si="58"/>
        <v>0</v>
      </c>
      <c r="Q125" s="408">
        <f t="shared" ca="1" si="58"/>
        <v>0</v>
      </c>
      <c r="R125" s="408">
        <f t="shared" ca="1" si="58"/>
        <v>0</v>
      </c>
      <c r="S125" s="408">
        <f t="shared" ca="1" si="58"/>
        <v>0</v>
      </c>
    </row>
    <row r="126" spans="1:19" hidden="1" x14ac:dyDescent="0.35">
      <c r="A126" s="221" t="s">
        <v>2140</v>
      </c>
      <c r="C126" s="408">
        <f t="shared" ref="C126:S126" ca="1" si="59">C103-SUM(C104:C113)</f>
        <v>0</v>
      </c>
      <c r="D126" s="408">
        <f t="shared" ca="1" si="59"/>
        <v>0</v>
      </c>
      <c r="E126" s="408">
        <f t="shared" ca="1" si="59"/>
        <v>0</v>
      </c>
      <c r="F126" s="408">
        <f t="shared" ca="1" si="59"/>
        <v>0</v>
      </c>
      <c r="G126" s="408">
        <f t="shared" ca="1" si="59"/>
        <v>0</v>
      </c>
      <c r="H126" s="408">
        <f t="shared" ca="1" si="59"/>
        <v>0</v>
      </c>
      <c r="I126" s="408">
        <f t="shared" ca="1" si="59"/>
        <v>0</v>
      </c>
      <c r="J126" s="408">
        <f t="shared" ca="1" si="59"/>
        <v>0</v>
      </c>
      <c r="K126" s="408">
        <f t="shared" ca="1" si="59"/>
        <v>0</v>
      </c>
      <c r="L126" s="408">
        <f t="shared" ca="1" si="59"/>
        <v>0</v>
      </c>
      <c r="M126" s="408">
        <f t="shared" ca="1" si="59"/>
        <v>0</v>
      </c>
      <c r="N126" s="408">
        <f t="shared" ca="1" si="59"/>
        <v>0</v>
      </c>
      <c r="O126" s="408">
        <f t="shared" ca="1" si="59"/>
        <v>0</v>
      </c>
      <c r="P126" s="408">
        <f t="shared" ca="1" si="59"/>
        <v>0</v>
      </c>
      <c r="Q126" s="408">
        <f t="shared" ca="1" si="59"/>
        <v>0</v>
      </c>
      <c r="R126" s="408">
        <f t="shared" ca="1" si="59"/>
        <v>0</v>
      </c>
      <c r="S126" s="408">
        <f t="shared" ca="1" si="59"/>
        <v>0</v>
      </c>
    </row>
    <row r="127" spans="1:19" hidden="1" x14ac:dyDescent="0.35">
      <c r="A127" s="221" t="s">
        <v>2141</v>
      </c>
      <c r="C127" s="410">
        <f t="shared" ref="C127:S127" ca="1" si="60">C115-(C103+C84+C73)</f>
        <v>0</v>
      </c>
      <c r="D127" s="410">
        <f t="shared" ca="1" si="60"/>
        <v>0</v>
      </c>
      <c r="E127" s="410">
        <f t="shared" ca="1" si="60"/>
        <v>0</v>
      </c>
      <c r="F127" s="410">
        <f t="shared" ca="1" si="60"/>
        <v>0</v>
      </c>
      <c r="G127" s="410">
        <f t="shared" ca="1" si="60"/>
        <v>0</v>
      </c>
      <c r="H127" s="410">
        <f t="shared" ca="1" si="60"/>
        <v>0</v>
      </c>
      <c r="I127" s="410">
        <f t="shared" ca="1" si="60"/>
        <v>0</v>
      </c>
      <c r="J127" s="410">
        <f t="shared" ca="1" si="60"/>
        <v>0</v>
      </c>
      <c r="K127" s="410">
        <f t="shared" ca="1" si="60"/>
        <v>0</v>
      </c>
      <c r="L127" s="410">
        <f t="shared" ca="1" si="60"/>
        <v>0</v>
      </c>
      <c r="M127" s="410">
        <f t="shared" ca="1" si="60"/>
        <v>0</v>
      </c>
      <c r="N127" s="410">
        <f t="shared" ca="1" si="60"/>
        <v>0</v>
      </c>
      <c r="O127" s="410">
        <f t="shared" ca="1" si="60"/>
        <v>0</v>
      </c>
      <c r="P127" s="410">
        <f t="shared" ca="1" si="60"/>
        <v>0</v>
      </c>
      <c r="Q127" s="410">
        <f t="shared" ca="1" si="60"/>
        <v>0</v>
      </c>
      <c r="R127" s="410">
        <f t="shared" ca="1" si="60"/>
        <v>0</v>
      </c>
      <c r="S127" s="410">
        <f t="shared" ca="1" si="60"/>
        <v>0</v>
      </c>
    </row>
    <row r="128" spans="1:19" x14ac:dyDescent="0.35">
      <c r="A128" s="221"/>
      <c r="B128" s="43"/>
      <c r="C128" s="225"/>
      <c r="D128" s="225"/>
      <c r="E128" s="225"/>
      <c r="F128" s="225"/>
      <c r="G128" s="225"/>
      <c r="H128" s="225"/>
      <c r="I128" s="225"/>
      <c r="J128" s="225"/>
    </row>
    <row r="129" spans="1:10" x14ac:dyDescent="0.35">
      <c r="A129" s="221"/>
      <c r="B129" s="43"/>
      <c r="C129" s="225"/>
      <c r="D129" s="225"/>
      <c r="E129" s="225"/>
      <c r="F129" s="225"/>
      <c r="G129" s="225"/>
      <c r="H129" s="225"/>
      <c r="I129" s="225"/>
      <c r="J129" s="225"/>
    </row>
    <row r="130" spans="1:10" x14ac:dyDescent="0.35">
      <c r="A130" s="221"/>
      <c r="B130" s="43"/>
      <c r="C130" s="225"/>
      <c r="D130" s="225"/>
      <c r="E130" s="225"/>
      <c r="F130" s="225"/>
      <c r="G130" s="225"/>
      <c r="H130" s="225"/>
      <c r="I130" s="225"/>
      <c r="J130" s="225"/>
    </row>
    <row r="131" spans="1:10" x14ac:dyDescent="0.35">
      <c r="A131" s="43"/>
      <c r="B131" s="43"/>
      <c r="C131" s="225"/>
      <c r="D131" s="225"/>
      <c r="E131" s="225"/>
      <c r="F131" s="225"/>
      <c r="G131" s="225"/>
      <c r="H131" s="225"/>
      <c r="I131" s="225"/>
      <c r="J131" s="225"/>
    </row>
  </sheetData>
  <phoneticPr fontId="21" type="noConversion"/>
  <dataValidations count="1">
    <dataValidation type="list" allowBlank="1" showInputMessage="1" showErrorMessage="1" sqref="A11:A12 A74:A75" xr:uid="{3B82A1C7-8350-4D3C-BD2F-6B0BE97456C1}">
      <formula1>$A$451:$A$462</formula1>
    </dataValidation>
  </dataValidations>
  <pageMargins left="0.7" right="0.7" top="0.75" bottom="0.75" header="0.3" footer="0.3"/>
  <pageSetup paperSize="9" scale="35"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2095E-C4D0-47C5-A836-57184EA354C0}">
  <sheetPr>
    <tabColor theme="8" tint="0.39997558519241921"/>
    <pageSetUpPr fitToPage="1"/>
  </sheetPr>
  <dimension ref="A1:AO131"/>
  <sheetViews>
    <sheetView view="pageBreakPreview" zoomScale="60" zoomScaleNormal="100" workbookViewId="0">
      <selection activeCell="A53" sqref="A53:G53"/>
    </sheetView>
  </sheetViews>
  <sheetFormatPr defaultColWidth="9.1796875" defaultRowHeight="14.5" x14ac:dyDescent="0.35"/>
  <cols>
    <col min="1" max="1" width="51.6328125" customWidth="1"/>
    <col min="3" max="3" width="13" customWidth="1"/>
    <col min="4" max="4" width="14.81640625" customWidth="1"/>
    <col min="5" max="5" width="15.453125" customWidth="1"/>
    <col min="6" max="6" width="11.26953125" customWidth="1"/>
    <col min="7" max="7" width="12.26953125" bestFit="1" customWidth="1"/>
    <col min="8" max="8" width="14" bestFit="1" customWidth="1"/>
    <col min="9" max="9" width="11.81640625" bestFit="1" customWidth="1"/>
    <col min="10" max="10" width="12.7265625" bestFit="1" customWidth="1"/>
  </cols>
  <sheetData>
    <row r="1" spans="1:41" x14ac:dyDescent="0.35">
      <c r="A1" s="148" t="str">
        <f>'A10'!A1</f>
        <v>Milton Keynes -  Retail and Leisure Needs Assessment</v>
      </c>
      <c r="B1" s="149"/>
      <c r="C1" s="149"/>
      <c r="D1" s="149"/>
      <c r="E1" s="149"/>
      <c r="F1" s="149"/>
      <c r="G1" s="149"/>
      <c r="H1" s="149"/>
      <c r="I1" s="149"/>
      <c r="J1" s="149"/>
    </row>
    <row r="2" spans="1:41" s="149" customFormat="1" ht="13" x14ac:dyDescent="0.3">
      <c r="A2" s="150" t="str">
        <f>[5]A9!A2</f>
        <v>Nexus Planning</v>
      </c>
      <c r="B2" s="150"/>
    </row>
    <row r="3" spans="1:41" s="149" customFormat="1" ht="13" x14ac:dyDescent="0.3">
      <c r="A3" s="150"/>
      <c r="B3" s="150"/>
    </row>
    <row r="4" spans="1:41" s="149" customFormat="1" ht="13" x14ac:dyDescent="0.3">
      <c r="A4" s="211" t="s">
        <v>2227</v>
      </c>
    </row>
    <row r="5" spans="1:41" s="149" customFormat="1" ht="13" x14ac:dyDescent="0.3">
      <c r="A5" s="211" t="s">
        <v>2228</v>
      </c>
    </row>
    <row r="6" spans="1:41" s="149" customFormat="1" ht="13" x14ac:dyDescent="0.3">
      <c r="A6" s="211" t="s">
        <v>2214</v>
      </c>
      <c r="B6" s="211"/>
    </row>
    <row r="7" spans="1:41" ht="15" thickBot="1" x14ac:dyDescent="0.4"/>
    <row r="8" spans="1:41" ht="48.75" customHeight="1" x14ac:dyDescent="0.35">
      <c r="A8" s="439"/>
      <c r="B8" s="439"/>
      <c r="C8" s="579" t="s">
        <v>0</v>
      </c>
      <c r="D8" s="566" t="s">
        <v>2238</v>
      </c>
      <c r="E8" s="273" t="s">
        <v>2239</v>
      </c>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41" s="212" customFormat="1" x14ac:dyDescent="0.35">
      <c r="A9" s="440" t="s">
        <v>2240</v>
      </c>
      <c r="B9" s="440"/>
      <c r="C9" s="580">
        <f t="shared" ref="C9:E27" ca="1" si="0">C72/C$115</f>
        <v>0.6236394311592367</v>
      </c>
      <c r="D9" s="593">
        <f t="shared" ca="1" si="0"/>
        <v>0.88892726920234078</v>
      </c>
      <c r="E9" s="587">
        <f t="shared" ca="1" si="0"/>
        <v>0.47925321245792302</v>
      </c>
      <c r="F9" s="498">
        <f ca="1">'Small household'!F456</f>
        <v>0.88944000000000001</v>
      </c>
      <c r="G9" s="498">
        <f ca="1">'Small household'!G456</f>
        <v>0.98451999999999984</v>
      </c>
      <c r="H9" s="498">
        <f ca="1">'Small household'!H456</f>
        <v>0.97345000000000004</v>
      </c>
      <c r="I9" s="498">
        <f ca="1">'Small household'!I456</f>
        <v>0.60145000000000004</v>
      </c>
      <c r="J9" s="498">
        <f ca="1">'Small household'!J456</f>
        <v>0.97663999999999995</v>
      </c>
      <c r="K9" s="498">
        <f ca="1">'Small household'!K456</f>
        <v>0.99005999999999994</v>
      </c>
      <c r="L9" s="498">
        <f ca="1">'Small household'!L456</f>
        <v>0.93406999999999996</v>
      </c>
      <c r="M9" s="498">
        <f ca="1">'Small household'!M456</f>
        <v>0.64402000000000004</v>
      </c>
      <c r="N9" s="498">
        <f ca="1">'Small household'!N456</f>
        <v>0.99992999999999987</v>
      </c>
      <c r="O9" s="498">
        <f ca="1">'Small household'!O456</f>
        <v>0.62182999999999999</v>
      </c>
      <c r="P9" s="498">
        <f ca="1">'Small household'!P456</f>
        <v>0.38256999999999997</v>
      </c>
      <c r="Q9" s="498">
        <f ca="1">'Small household'!Q456</f>
        <v>0.60651999999999995</v>
      </c>
      <c r="R9" s="498">
        <f ca="1">'Small household'!R456</f>
        <v>0.34432000000000001</v>
      </c>
      <c r="S9" s="498">
        <f ca="1">'Small household'!S456</f>
        <v>0.37204999999999999</v>
      </c>
      <c r="T9" s="3"/>
      <c r="U9" s="3"/>
      <c r="V9" s="3"/>
      <c r="W9" s="3"/>
      <c r="X9" s="3"/>
      <c r="Y9" s="3"/>
      <c r="Z9" s="3"/>
      <c r="AA9" s="3"/>
      <c r="AB9" s="3"/>
      <c r="AC9" s="3"/>
      <c r="AD9" s="3"/>
      <c r="AE9" s="3"/>
      <c r="AF9" s="3"/>
      <c r="AG9" s="3"/>
      <c r="AH9" s="3"/>
      <c r="AI9" s="3"/>
      <c r="AJ9" s="3"/>
      <c r="AK9" s="3"/>
      <c r="AL9" s="3"/>
      <c r="AM9" s="3"/>
      <c r="AN9" s="3"/>
      <c r="AO9" s="3"/>
    </row>
    <row r="10" spans="1:41" s="619" customFormat="1" x14ac:dyDescent="0.35">
      <c r="A10" s="618" t="s">
        <v>1815</v>
      </c>
      <c r="B10" s="618"/>
      <c r="C10" s="620">
        <f t="shared" ca="1" si="0"/>
        <v>0.36036857093505031</v>
      </c>
      <c r="D10" s="624">
        <f t="shared" ca="1" si="0"/>
        <v>0.48386936107888356</v>
      </c>
      <c r="E10" s="622">
        <f t="shared" ca="1" si="0"/>
        <v>0.29315172365313602</v>
      </c>
      <c r="F10" s="617">
        <f ca="1">'Small household'!F457</f>
        <v>0.27992000000000006</v>
      </c>
      <c r="G10" s="617">
        <f ca="1">'Small household'!G457</f>
        <v>0.67367999999999983</v>
      </c>
      <c r="H10" s="617">
        <f ca="1">'Small household'!H457</f>
        <v>0.41386999999999996</v>
      </c>
      <c r="I10" s="617">
        <f ca="1">'Small household'!I457</f>
        <v>0.25795999999999997</v>
      </c>
      <c r="J10" s="617">
        <f ca="1">'Small household'!J457</f>
        <v>0.52783000000000002</v>
      </c>
      <c r="K10" s="617">
        <f ca="1">'Small household'!K457</f>
        <v>0.59377999999999986</v>
      </c>
      <c r="L10" s="617">
        <f ca="1">'Small household'!L457</f>
        <v>0.61682999999999999</v>
      </c>
      <c r="M10" s="617">
        <f ca="1">'Small household'!M457</f>
        <v>0.46029000000000003</v>
      </c>
      <c r="N10" s="617">
        <f ca="1">'Small household'!N457</f>
        <v>0.60096999999999989</v>
      </c>
      <c r="O10" s="617">
        <f ca="1">'Small household'!O457</f>
        <v>0.36336000000000002</v>
      </c>
      <c r="P10" s="617">
        <f ca="1">'Small household'!P457</f>
        <v>0.26147999999999999</v>
      </c>
      <c r="Q10" s="617">
        <f ca="1">'Small household'!Q457</f>
        <v>0.41415000000000002</v>
      </c>
      <c r="R10" s="617">
        <f ca="1">'Small household'!R457</f>
        <v>0.10524</v>
      </c>
      <c r="S10" s="617">
        <f ca="1">'Small household'!S457</f>
        <v>0.22064999999999999</v>
      </c>
      <c r="T10" s="565"/>
      <c r="U10" s="565"/>
      <c r="V10" s="565"/>
      <c r="W10" s="565"/>
      <c r="X10" s="565"/>
      <c r="Y10" s="565"/>
      <c r="Z10" s="565"/>
      <c r="AA10" s="565"/>
      <c r="AB10" s="565"/>
      <c r="AC10" s="565"/>
      <c r="AD10" s="565"/>
      <c r="AE10" s="565"/>
      <c r="AF10" s="565"/>
      <c r="AG10" s="565"/>
      <c r="AH10" s="565"/>
      <c r="AI10" s="565"/>
      <c r="AJ10" s="565"/>
      <c r="AK10" s="565"/>
      <c r="AL10" s="565"/>
      <c r="AM10" s="565"/>
      <c r="AN10" s="565"/>
      <c r="AO10" s="565"/>
    </row>
    <row r="11" spans="1:41" s="214" customFormat="1" x14ac:dyDescent="0.35">
      <c r="A11" s="446" t="s">
        <v>1816</v>
      </c>
      <c r="B11" s="453"/>
      <c r="C11" s="582">
        <f t="shared" ca="1" si="0"/>
        <v>0.28908322902167377</v>
      </c>
      <c r="D11" s="595">
        <f t="shared" ca="1" si="0"/>
        <v>0.3674438751402202</v>
      </c>
      <c r="E11" s="589">
        <f t="shared" ca="1" si="0"/>
        <v>0.24643446882404149</v>
      </c>
      <c r="F11" s="469">
        <f ca="1">'Small household'!F458</f>
        <v>0.16118000000000002</v>
      </c>
      <c r="G11" s="469">
        <f ca="1">'Small household'!G458</f>
        <v>0.49606</v>
      </c>
      <c r="H11" s="469">
        <f ca="1">'Small household'!H458</f>
        <v>0.39307999999999998</v>
      </c>
      <c r="I11" s="469">
        <f ca="1">'Small household'!I458</f>
        <v>0.18032999999999999</v>
      </c>
      <c r="J11" s="469">
        <f ca="1">'Small household'!J458</f>
        <v>0.46450999999999998</v>
      </c>
      <c r="K11" s="469">
        <f ca="1">'Small household'!K458</f>
        <v>0.57365999999999995</v>
      </c>
      <c r="L11" s="469">
        <f ca="1">'Small household'!L458</f>
        <v>0.33150999999999997</v>
      </c>
      <c r="M11" s="469">
        <f ca="1">'Small household'!M458</f>
        <v>0.37590000000000001</v>
      </c>
      <c r="N11" s="469">
        <f ca="1">'Small household'!N458</f>
        <v>0.43958999999999998</v>
      </c>
      <c r="O11" s="469">
        <f ca="1">'Small household'!O458</f>
        <v>0.29465000000000002</v>
      </c>
      <c r="P11" s="469">
        <f ca="1">'Small household'!P458</f>
        <v>0.22816</v>
      </c>
      <c r="Q11" s="469">
        <f ca="1">'Small household'!Q458</f>
        <v>0.35966000000000004</v>
      </c>
      <c r="R11" s="469">
        <f ca="1">'Small household'!R458</f>
        <v>8.4640000000000007E-2</v>
      </c>
      <c r="S11" s="469">
        <f ca="1">'Small household'!S458</f>
        <v>0.18190999999999999</v>
      </c>
      <c r="T11"/>
      <c r="U11"/>
      <c r="V11"/>
      <c r="W11"/>
      <c r="X11"/>
      <c r="Y11"/>
      <c r="Z11"/>
      <c r="AA11"/>
      <c r="AB11"/>
      <c r="AC11"/>
      <c r="AD11"/>
      <c r="AE11"/>
      <c r="AF11"/>
      <c r="AG11"/>
      <c r="AH11"/>
      <c r="AI11"/>
      <c r="AJ11"/>
      <c r="AK11"/>
      <c r="AL11"/>
      <c r="AM11"/>
      <c r="AN11"/>
      <c r="AO11"/>
    </row>
    <row r="12" spans="1:41" s="214" customFormat="1" x14ac:dyDescent="0.35">
      <c r="A12" s="446" t="s">
        <v>1821</v>
      </c>
      <c r="B12" s="453"/>
      <c r="C12" s="582">
        <f t="shared" ca="1" si="0"/>
        <v>7.9376317576254872E-3</v>
      </c>
      <c r="D12" s="595">
        <f t="shared" ca="1" si="0"/>
        <v>2.0516491102597765E-2</v>
      </c>
      <c r="E12" s="589">
        <f t="shared" ca="1" si="0"/>
        <v>1.0914304775610367E-3</v>
      </c>
      <c r="F12" s="469">
        <f ca="1">'Small household'!F459</f>
        <v>9.9129999999999996E-2</v>
      </c>
      <c r="G12" s="469">
        <f ca="1">'Small household'!G459</f>
        <v>1.9769999999999999E-2</v>
      </c>
      <c r="H12" s="469">
        <f ca="1">'Small household'!H459</f>
        <v>2.0789999999999999E-2</v>
      </c>
      <c r="I12" s="469">
        <f ca="1">'Small household'!I459</f>
        <v>0</v>
      </c>
      <c r="J12" s="469">
        <f ca="1">'Small household'!J459</f>
        <v>0</v>
      </c>
      <c r="K12" s="469">
        <f ca="1">'Small household'!K459</f>
        <v>0</v>
      </c>
      <c r="L12" s="469">
        <f ca="1">'Small household'!L459</f>
        <v>3.5040000000000002E-2</v>
      </c>
      <c r="M12" s="469">
        <f ca="1">'Small household'!M459</f>
        <v>0</v>
      </c>
      <c r="N12" s="469">
        <f ca="1">'Small household'!N459</f>
        <v>0</v>
      </c>
      <c r="O12" s="469">
        <f ca="1">'Small household'!O459</f>
        <v>0</v>
      </c>
      <c r="P12" s="469">
        <f ca="1">'Small household'!P459</f>
        <v>0</v>
      </c>
      <c r="Q12" s="469">
        <f ca="1">'Small household'!Q459</f>
        <v>0</v>
      </c>
      <c r="R12" s="469">
        <f ca="1">'Small household'!R459</f>
        <v>0</v>
      </c>
      <c r="S12" s="469">
        <f ca="1">'Small household'!S459</f>
        <v>7.8300000000000002E-3</v>
      </c>
      <c r="T12"/>
      <c r="U12"/>
      <c r="V12"/>
      <c r="W12"/>
      <c r="X12"/>
      <c r="Y12"/>
      <c r="Z12"/>
      <c r="AA12"/>
      <c r="AB12"/>
      <c r="AC12"/>
      <c r="AD12"/>
      <c r="AE12"/>
      <c r="AF12"/>
      <c r="AG12"/>
      <c r="AH12"/>
      <c r="AI12"/>
      <c r="AJ12"/>
      <c r="AK12"/>
      <c r="AL12"/>
      <c r="AM12"/>
      <c r="AN12"/>
      <c r="AO12"/>
    </row>
    <row r="13" spans="1:41" s="214" customFormat="1" x14ac:dyDescent="0.35">
      <c r="A13" s="446" t="s">
        <v>1824</v>
      </c>
      <c r="B13" s="453"/>
      <c r="C13" s="582">
        <f t="shared" ca="1" si="0"/>
        <v>1.923084998624125E-2</v>
      </c>
      <c r="D13" s="595">
        <f t="shared" ca="1" si="0"/>
        <v>2.905798034518876E-2</v>
      </c>
      <c r="E13" s="589">
        <f t="shared" ca="1" si="0"/>
        <v>1.3882311569705284E-2</v>
      </c>
      <c r="F13" s="469">
        <f ca="1">'Small household'!F460</f>
        <v>1.9609999999999999E-2</v>
      </c>
      <c r="G13" s="469">
        <f ca="1">'Small household'!G460</f>
        <v>1.9769999999999999E-2</v>
      </c>
      <c r="H13" s="469">
        <f ca="1">'Small household'!H460</f>
        <v>0</v>
      </c>
      <c r="I13" s="469">
        <f ca="1">'Small household'!I460</f>
        <v>2.7439999999999999E-2</v>
      </c>
      <c r="J13" s="469">
        <f ca="1">'Small household'!J460</f>
        <v>6.3320000000000001E-2</v>
      </c>
      <c r="K13" s="469">
        <f ca="1">'Small household'!K460</f>
        <v>0</v>
      </c>
      <c r="L13" s="469">
        <f ca="1">'Small household'!L460</f>
        <v>3.8039999999999997E-2</v>
      </c>
      <c r="M13" s="469">
        <f ca="1">'Small household'!M460</f>
        <v>0</v>
      </c>
      <c r="N13" s="469">
        <f ca="1">'Small household'!N460</f>
        <v>5.6989999999999999E-2</v>
      </c>
      <c r="O13" s="469">
        <f ca="1">'Small household'!O460</f>
        <v>5.7840000000000003E-2</v>
      </c>
      <c r="P13" s="469">
        <f ca="1">'Small household'!P460</f>
        <v>9.3699999999999999E-3</v>
      </c>
      <c r="Q13" s="469">
        <f ca="1">'Small household'!Q460</f>
        <v>5.4489999999999997E-2</v>
      </c>
      <c r="R13" s="469">
        <f ca="1">'Small household'!R460</f>
        <v>0</v>
      </c>
      <c r="S13" s="469">
        <f ca="1">'Small household'!S460</f>
        <v>0</v>
      </c>
      <c r="T13"/>
      <c r="U13"/>
      <c r="V13"/>
      <c r="W13"/>
      <c r="X13"/>
      <c r="Y13"/>
      <c r="Z13"/>
      <c r="AA13"/>
      <c r="AB13"/>
      <c r="AC13"/>
      <c r="AD13"/>
      <c r="AE13"/>
      <c r="AF13"/>
      <c r="AG13"/>
      <c r="AH13"/>
      <c r="AI13"/>
      <c r="AJ13"/>
      <c r="AK13"/>
      <c r="AL13"/>
      <c r="AM13"/>
      <c r="AN13"/>
      <c r="AO13"/>
    </row>
    <row r="14" spans="1:41" s="214" customFormat="1" x14ac:dyDescent="0.35">
      <c r="A14" s="446" t="s">
        <v>1828</v>
      </c>
      <c r="B14" s="453"/>
      <c r="C14" s="582">
        <f t="shared" ca="1" si="0"/>
        <v>9.4369235470688293E-3</v>
      </c>
      <c r="D14" s="595">
        <f t="shared" ca="1" si="0"/>
        <v>1.688017955331076E-2</v>
      </c>
      <c r="E14" s="589">
        <f t="shared" ca="1" si="0"/>
        <v>5.3858385162032412E-3</v>
      </c>
      <c r="F14" s="469">
        <f ca="1">'Small household'!F461</f>
        <v>0</v>
      </c>
      <c r="G14" s="469">
        <f ca="1">'Small household'!G461</f>
        <v>7.6780000000000001E-2</v>
      </c>
      <c r="H14" s="469">
        <f ca="1">'Small household'!H461</f>
        <v>0</v>
      </c>
      <c r="I14" s="469">
        <f ca="1">'Small household'!I461</f>
        <v>0</v>
      </c>
      <c r="J14" s="469">
        <f ca="1">'Small household'!J461</f>
        <v>0</v>
      </c>
      <c r="K14" s="469">
        <f ca="1">'Small household'!K461</f>
        <v>1.0059999999999999E-2</v>
      </c>
      <c r="L14" s="469">
        <f ca="1">'Small household'!L461</f>
        <v>1.418E-2</v>
      </c>
      <c r="M14" s="469">
        <f ca="1">'Small household'!M461</f>
        <v>0</v>
      </c>
      <c r="N14" s="469">
        <f ca="1">'Small household'!N461</f>
        <v>0</v>
      </c>
      <c r="O14" s="469">
        <f ca="1">'Small household'!O461</f>
        <v>0</v>
      </c>
      <c r="P14" s="469">
        <f ca="1">'Small household'!P461</f>
        <v>0</v>
      </c>
      <c r="Q14" s="469">
        <f ca="1">'Small household'!Q461</f>
        <v>0</v>
      </c>
      <c r="R14" s="469">
        <f ca="1">'Small household'!R461</f>
        <v>2.06E-2</v>
      </c>
      <c r="S14" s="469">
        <f ca="1">'Small household'!S461</f>
        <v>0</v>
      </c>
      <c r="T14"/>
      <c r="U14"/>
      <c r="V14"/>
      <c r="W14"/>
      <c r="X14"/>
      <c r="Y14"/>
      <c r="Z14"/>
      <c r="AA14"/>
      <c r="AB14"/>
      <c r="AC14"/>
      <c r="AD14"/>
      <c r="AE14"/>
      <c r="AF14"/>
      <c r="AG14"/>
      <c r="AH14"/>
      <c r="AI14"/>
      <c r="AJ14"/>
      <c r="AK14"/>
      <c r="AL14"/>
      <c r="AM14"/>
      <c r="AN14"/>
      <c r="AO14"/>
    </row>
    <row r="15" spans="1:41" s="214" customFormat="1" x14ac:dyDescent="0.35">
      <c r="A15" s="446" t="s">
        <v>1831</v>
      </c>
      <c r="B15" s="453"/>
      <c r="C15" s="582">
        <f t="shared" ca="1" si="0"/>
        <v>1.1997487627878846E-2</v>
      </c>
      <c r="D15" s="595">
        <f t="shared" ca="1" si="0"/>
        <v>2.2244183437068122E-2</v>
      </c>
      <c r="E15" s="589">
        <f t="shared" ca="1" si="0"/>
        <v>6.4205954756232676E-3</v>
      </c>
      <c r="F15" s="469">
        <f ca="1">'Small household'!F462</f>
        <v>0</v>
      </c>
      <c r="G15" s="469">
        <f ca="1">'Small household'!G462</f>
        <v>0</v>
      </c>
      <c r="H15" s="469">
        <f ca="1">'Small household'!H462</f>
        <v>0</v>
      </c>
      <c r="I15" s="469">
        <f ca="1">'Small household'!I462</f>
        <v>0</v>
      </c>
      <c r="J15" s="469">
        <f ca="1">'Small household'!J462</f>
        <v>0</v>
      </c>
      <c r="K15" s="469">
        <f ca="1">'Small household'!K462</f>
        <v>0</v>
      </c>
      <c r="L15" s="469">
        <f ca="1">'Small household'!L462</f>
        <v>0.19806000000000001</v>
      </c>
      <c r="M15" s="469">
        <f ca="1">'Small household'!M462</f>
        <v>2.946E-2</v>
      </c>
      <c r="N15" s="469">
        <f ca="1">'Small household'!N462</f>
        <v>4.0750000000000001E-2</v>
      </c>
      <c r="O15" s="469">
        <f ca="1">'Small household'!O462</f>
        <v>0</v>
      </c>
      <c r="P15" s="469">
        <f ca="1">'Small household'!P462</f>
        <v>0</v>
      </c>
      <c r="Q15" s="469">
        <f ca="1">'Small household'!Q462</f>
        <v>0</v>
      </c>
      <c r="R15" s="469">
        <f ca="1">'Small household'!R462</f>
        <v>0</v>
      </c>
      <c r="S15" s="469">
        <f ca="1">'Small household'!S462</f>
        <v>0</v>
      </c>
      <c r="T15"/>
      <c r="U15"/>
      <c r="V15"/>
      <c r="W15"/>
      <c r="X15"/>
      <c r="Y15"/>
      <c r="Z15"/>
      <c r="AA15"/>
      <c r="AB15"/>
      <c r="AC15"/>
      <c r="AD15"/>
      <c r="AE15"/>
      <c r="AF15"/>
      <c r="AG15"/>
      <c r="AH15"/>
      <c r="AI15"/>
      <c r="AJ15"/>
      <c r="AK15"/>
      <c r="AL15"/>
      <c r="AM15"/>
      <c r="AN15"/>
      <c r="AO15"/>
    </row>
    <row r="16" spans="1:41" x14ac:dyDescent="0.35">
      <c r="A16" s="446" t="s">
        <v>1834</v>
      </c>
      <c r="B16" s="453"/>
      <c r="C16" s="582">
        <f t="shared" ca="1" si="0"/>
        <v>1.1050435686666062E-3</v>
      </c>
      <c r="D16" s="595">
        <f t="shared" ca="1" si="0"/>
        <v>3.1353939851522573E-3</v>
      </c>
      <c r="E16" s="589">
        <f t="shared" ca="1" si="0"/>
        <v>0</v>
      </c>
      <c r="F16" s="469">
        <f ca="1">'Small household'!F463</f>
        <v>0</v>
      </c>
      <c r="G16" s="469">
        <f ca="1">'Small household'!G463</f>
        <v>0</v>
      </c>
      <c r="H16" s="469">
        <f ca="1">'Small household'!H463</f>
        <v>0</v>
      </c>
      <c r="I16" s="469">
        <f ca="1">'Small household'!I463</f>
        <v>0</v>
      </c>
      <c r="J16" s="469">
        <f ca="1">'Small household'!J463</f>
        <v>0</v>
      </c>
      <c r="K16" s="469">
        <f ca="1">'Small household'!K463</f>
        <v>0</v>
      </c>
      <c r="L16" s="469">
        <f ca="1">'Small household'!L463</f>
        <v>0</v>
      </c>
      <c r="M16" s="469">
        <f ca="1">'Small household'!M463</f>
        <v>0</v>
      </c>
      <c r="N16" s="469">
        <f ca="1">'Small household'!N463</f>
        <v>3.1820000000000001E-2</v>
      </c>
      <c r="O16" s="469">
        <f ca="1">'Small household'!O463</f>
        <v>0</v>
      </c>
      <c r="P16" s="469">
        <f ca="1">'Small household'!P463</f>
        <v>0</v>
      </c>
      <c r="Q16" s="469">
        <f ca="1">'Small household'!Q463</f>
        <v>0</v>
      </c>
      <c r="R16" s="469">
        <f ca="1">'Small household'!R463</f>
        <v>0</v>
      </c>
      <c r="S16" s="469">
        <f ca="1">'Small household'!S463</f>
        <v>0</v>
      </c>
    </row>
    <row r="17" spans="1:41" x14ac:dyDescent="0.35">
      <c r="A17" s="453" t="s">
        <v>1837</v>
      </c>
      <c r="B17" s="453"/>
      <c r="C17" s="582">
        <f t="shared" ca="1" si="0"/>
        <v>1.7068468904358442E-4</v>
      </c>
      <c r="D17" s="595">
        <f t="shared" ca="1" si="0"/>
        <v>4.8429198862320872E-4</v>
      </c>
      <c r="E17" s="589">
        <f t="shared" ca="1" si="0"/>
        <v>0</v>
      </c>
      <c r="F17" s="469">
        <f ca="1">'Small household'!F464</f>
        <v>0</v>
      </c>
      <c r="G17" s="469">
        <f ca="1">'Small household'!G464</f>
        <v>0</v>
      </c>
      <c r="H17" s="469">
        <f ca="1">'Small household'!H464</f>
        <v>0</v>
      </c>
      <c r="I17" s="469">
        <f ca="1">'Small household'!I464</f>
        <v>0</v>
      </c>
      <c r="J17" s="469">
        <f ca="1">'Small household'!J464</f>
        <v>0</v>
      </c>
      <c r="K17" s="469">
        <f ca="1">'Small household'!K464</f>
        <v>0</v>
      </c>
      <c r="L17" s="469">
        <f ca="1">'Small household'!L464</f>
        <v>0</v>
      </c>
      <c r="M17" s="469">
        <f ca="1">'Small household'!M464</f>
        <v>0</v>
      </c>
      <c r="N17" s="469">
        <f ca="1">'Small household'!N464</f>
        <v>0</v>
      </c>
      <c r="O17" s="469">
        <f ca="1">'Small household'!O464</f>
        <v>1.0869999999999999E-2</v>
      </c>
      <c r="P17" s="469">
        <f ca="1">'Small household'!P464</f>
        <v>0</v>
      </c>
      <c r="Q17" s="469">
        <f ca="1">'Small household'!Q464</f>
        <v>0</v>
      </c>
      <c r="R17" s="469">
        <f ca="1">'Small household'!R464</f>
        <v>0</v>
      </c>
      <c r="S17" s="469">
        <f ca="1">'Small household'!S464</f>
        <v>0</v>
      </c>
    </row>
    <row r="18" spans="1:41" x14ac:dyDescent="0.35">
      <c r="A18" s="446" t="s">
        <v>1840</v>
      </c>
      <c r="B18" s="453"/>
      <c r="C18" s="582">
        <f t="shared" ca="1" si="0"/>
        <v>1.642142319709376E-3</v>
      </c>
      <c r="D18" s="595">
        <f t="shared" ca="1" si="0"/>
        <v>1.6760750479866702E-3</v>
      </c>
      <c r="E18" s="589">
        <f t="shared" ca="1" si="0"/>
        <v>1.6236740086012676E-3</v>
      </c>
      <c r="F18" s="469">
        <f ca="1">'Small household'!F465</f>
        <v>0</v>
      </c>
      <c r="G18" s="469">
        <f ca="1">'Small household'!G465</f>
        <v>0</v>
      </c>
      <c r="H18" s="469">
        <f ca="1">'Small household'!H465</f>
        <v>0</v>
      </c>
      <c r="I18" s="469">
        <f ca="1">'Small household'!I465</f>
        <v>0</v>
      </c>
      <c r="J18" s="469">
        <f ca="1">'Small household'!J465</f>
        <v>0</v>
      </c>
      <c r="K18" s="469">
        <f ca="1">'Small household'!K465</f>
        <v>1.0059999999999999E-2</v>
      </c>
      <c r="L18" s="469">
        <f ca="1">'Small household'!L465</f>
        <v>0</v>
      </c>
      <c r="M18" s="469">
        <f ca="1">'Small household'!M465</f>
        <v>7.45E-3</v>
      </c>
      <c r="N18" s="469">
        <f ca="1">'Small household'!N465</f>
        <v>8.9300000000000004E-3</v>
      </c>
      <c r="O18" s="469">
        <f ca="1">'Small household'!O465</f>
        <v>0</v>
      </c>
      <c r="P18" s="469">
        <f ca="1">'Small household'!P465</f>
        <v>0</v>
      </c>
      <c r="Q18" s="469">
        <f ca="1">'Small household'!Q465</f>
        <v>0</v>
      </c>
      <c r="R18" s="469">
        <f ca="1">'Small household'!R465</f>
        <v>0</v>
      </c>
      <c r="S18" s="469">
        <f ca="1">'Small household'!S465</f>
        <v>0</v>
      </c>
    </row>
    <row r="19" spans="1:41" x14ac:dyDescent="0.35">
      <c r="A19" s="446" t="s">
        <v>1843</v>
      </c>
      <c r="B19" s="453"/>
      <c r="C19" s="582">
        <f t="shared" ca="1" si="0"/>
        <v>5.9803571291821758E-3</v>
      </c>
      <c r="D19" s="595">
        <f t="shared" ca="1" si="0"/>
        <v>1.0249343411569887E-2</v>
      </c>
      <c r="E19" s="589">
        <f t="shared" ca="1" si="0"/>
        <v>3.6569080349889119E-3</v>
      </c>
      <c r="F19" s="469">
        <f ca="1">'Small household'!F466</f>
        <v>0</v>
      </c>
      <c r="G19" s="469">
        <f ca="1">'Small household'!G466</f>
        <v>4.1529999999999997E-2</v>
      </c>
      <c r="H19" s="469">
        <f ca="1">'Small household'!H466</f>
        <v>0</v>
      </c>
      <c r="I19" s="469">
        <f ca="1">'Small household'!I466</f>
        <v>0</v>
      </c>
      <c r="J19" s="469">
        <f ca="1">'Small household'!J466</f>
        <v>0</v>
      </c>
      <c r="K19" s="469">
        <f ca="1">'Small household'!K466</f>
        <v>0</v>
      </c>
      <c r="L19" s="469">
        <f ca="1">'Small household'!L466</f>
        <v>0</v>
      </c>
      <c r="M19" s="469">
        <f ca="1">'Small household'!M466</f>
        <v>0</v>
      </c>
      <c r="N19" s="469">
        <f ca="1">'Small household'!N466</f>
        <v>2.2890000000000001E-2</v>
      </c>
      <c r="O19" s="469">
        <f ca="1">'Small household'!O466</f>
        <v>0</v>
      </c>
      <c r="P19" s="469">
        <f ca="1">'Small household'!P466</f>
        <v>2.3949999999999999E-2</v>
      </c>
      <c r="Q19" s="469">
        <f ca="1">'Small household'!Q466</f>
        <v>0</v>
      </c>
      <c r="R19" s="469">
        <f ca="1">'Small household'!R466</f>
        <v>0</v>
      </c>
      <c r="S19" s="469">
        <f ca="1">'Small household'!S466</f>
        <v>0</v>
      </c>
    </row>
    <row r="20" spans="1:41" x14ac:dyDescent="0.35">
      <c r="A20" s="453" t="s">
        <v>1845</v>
      </c>
      <c r="B20" s="453"/>
      <c r="C20" s="582">
        <f t="shared" ca="1" si="0"/>
        <v>1.3784221287960346E-2</v>
      </c>
      <c r="D20" s="595">
        <f t="shared" ca="1" si="0"/>
        <v>1.2181547067166005E-2</v>
      </c>
      <c r="E20" s="589">
        <f t="shared" ca="1" si="0"/>
        <v>1.4656496746411517E-2</v>
      </c>
      <c r="F20" s="469">
        <f ca="1">'Small household'!F467</f>
        <v>0</v>
      </c>
      <c r="G20" s="469">
        <f ca="1">'Small household'!G467</f>
        <v>1.9769999999999999E-2</v>
      </c>
      <c r="H20" s="469">
        <f ca="1">'Small household'!H467</f>
        <v>0</v>
      </c>
      <c r="I20" s="469">
        <f ca="1">'Small household'!I467</f>
        <v>5.0189999999999999E-2</v>
      </c>
      <c r="J20" s="469">
        <f ca="1">'Small household'!J467</f>
        <v>0</v>
      </c>
      <c r="K20" s="469">
        <f ca="1">'Small household'!K467</f>
        <v>0</v>
      </c>
      <c r="L20" s="469">
        <f ca="1">'Small household'!L467</f>
        <v>0</v>
      </c>
      <c r="M20" s="469">
        <f ca="1">'Small household'!M467</f>
        <v>4.7480000000000001E-2</v>
      </c>
      <c r="N20" s="469">
        <f ca="1">'Small household'!N467</f>
        <v>0</v>
      </c>
      <c r="O20" s="469">
        <f ca="1">'Small household'!O467</f>
        <v>0</v>
      </c>
      <c r="P20" s="469">
        <f ca="1">'Small household'!P467</f>
        <v>0</v>
      </c>
      <c r="Q20" s="469">
        <f ca="1">'Small household'!Q467</f>
        <v>0</v>
      </c>
      <c r="R20" s="469">
        <f ca="1">'Small household'!R467</f>
        <v>0</v>
      </c>
      <c r="S20" s="469">
        <f ca="1">'Small household'!S467</f>
        <v>3.091E-2</v>
      </c>
    </row>
    <row r="21" spans="1:41" s="565" customFormat="1" x14ac:dyDescent="0.35">
      <c r="A21" s="576" t="s">
        <v>1853</v>
      </c>
      <c r="B21" s="576"/>
      <c r="C21" s="620">
        <f t="shared" ca="1" si="0"/>
        <v>0.26327086022418633</v>
      </c>
      <c r="D21" s="624">
        <f t="shared" ca="1" si="0"/>
        <v>0.40505790812345704</v>
      </c>
      <c r="E21" s="622">
        <f t="shared" ca="1" si="0"/>
        <v>0.18610148880478714</v>
      </c>
      <c r="F21" s="617">
        <f ca="1">'Small household'!F468</f>
        <v>0.60951999999999995</v>
      </c>
      <c r="G21" s="617">
        <f ca="1">'Small household'!G468</f>
        <v>0.31083999999999995</v>
      </c>
      <c r="H21" s="617">
        <f ca="1">'Small household'!H468</f>
        <v>0.55958000000000008</v>
      </c>
      <c r="I21" s="617">
        <f ca="1">'Small household'!I468</f>
        <v>0.34349000000000002</v>
      </c>
      <c r="J21" s="617">
        <f ca="1">'Small household'!J468</f>
        <v>0.44880999999999999</v>
      </c>
      <c r="K21" s="617">
        <f ca="1">'Small household'!K468</f>
        <v>0.39628000000000002</v>
      </c>
      <c r="L21" s="617">
        <f ca="1">'Small household'!L468</f>
        <v>0.31723999999999997</v>
      </c>
      <c r="M21" s="617">
        <f ca="1">'Small household'!M468</f>
        <v>0.18373</v>
      </c>
      <c r="N21" s="617">
        <f ca="1">'Small household'!N468</f>
        <v>0.39895999999999998</v>
      </c>
      <c r="O21" s="617">
        <f ca="1">'Small household'!O468</f>
        <v>0.25846999999999998</v>
      </c>
      <c r="P21" s="617">
        <f ca="1">'Small household'!P468</f>
        <v>0.12109</v>
      </c>
      <c r="Q21" s="617">
        <f ca="1">'Small household'!Q468</f>
        <v>0.19236999999999999</v>
      </c>
      <c r="R21" s="617">
        <f ca="1">'Small household'!R468</f>
        <v>0.23908000000000001</v>
      </c>
      <c r="S21" s="617">
        <f ca="1">'Small household'!S468</f>
        <v>0.15140000000000001</v>
      </c>
    </row>
    <row r="22" spans="1:41" s="213" customFormat="1" x14ac:dyDescent="0.35">
      <c r="A22" s="567" t="s">
        <v>1855</v>
      </c>
      <c r="B22" s="491"/>
      <c r="C22" s="583">
        <f t="shared" ca="1" si="0"/>
        <v>2.5523314389238792E-2</v>
      </c>
      <c r="D22" s="596">
        <f t="shared" ca="1" si="0"/>
        <v>4.0056944797311991E-2</v>
      </c>
      <c r="E22" s="590">
        <f t="shared" ca="1" si="0"/>
        <v>1.7613204547402915E-2</v>
      </c>
      <c r="F22" s="496">
        <f ca="1">'Small household'!F469</f>
        <v>4.9910000000000003E-2</v>
      </c>
      <c r="G22" s="496">
        <f ca="1">'Small household'!G469</f>
        <v>3.8289999999999998E-2</v>
      </c>
      <c r="H22" s="496">
        <f ca="1">'Small household'!H469</f>
        <v>0</v>
      </c>
      <c r="I22" s="496">
        <f ca="1">'Small household'!I469</f>
        <v>0.10238</v>
      </c>
      <c r="J22" s="496">
        <f ca="1">'Small household'!J469</f>
        <v>2.3290000000000002E-2</v>
      </c>
      <c r="K22" s="496">
        <f ca="1">'Small household'!K469</f>
        <v>4.9750000000000003E-2</v>
      </c>
      <c r="L22" s="496">
        <f ca="1">'Small household'!L469</f>
        <v>3.8039999999999997E-2</v>
      </c>
      <c r="M22" s="496">
        <f ca="1">'Small household'!M469</f>
        <v>2.946E-2</v>
      </c>
      <c r="N22" s="496">
        <f ca="1">'Small household'!N469</f>
        <v>0</v>
      </c>
      <c r="O22" s="496">
        <f ca="1">'Small household'!O469</f>
        <v>0</v>
      </c>
      <c r="P22" s="496">
        <f ca="1">'Small household'!P469</f>
        <v>0</v>
      </c>
      <c r="Q22" s="496">
        <f ca="1">'Small household'!Q469</f>
        <v>0</v>
      </c>
      <c r="R22" s="496">
        <f ca="1">'Small household'!R469</f>
        <v>4.2810000000000001E-2</v>
      </c>
      <c r="S22" s="496">
        <f ca="1">'Small household'!S469</f>
        <v>0</v>
      </c>
      <c r="T22" s="3"/>
      <c r="U22" s="3"/>
      <c r="V22" s="3"/>
      <c r="W22" s="3"/>
      <c r="X22" s="3"/>
      <c r="Y22" s="3"/>
      <c r="Z22" s="3"/>
      <c r="AA22" s="3"/>
      <c r="AB22" s="3"/>
      <c r="AC22" s="3"/>
      <c r="AD22" s="3"/>
      <c r="AE22" s="3"/>
      <c r="AF22" s="3"/>
      <c r="AG22" s="3"/>
      <c r="AH22" s="3"/>
      <c r="AI22" s="3"/>
      <c r="AJ22" s="3"/>
      <c r="AK22" s="3"/>
      <c r="AL22" s="3"/>
      <c r="AM22" s="3"/>
      <c r="AN22" s="3"/>
      <c r="AO22" s="3"/>
    </row>
    <row r="23" spans="1:41" x14ac:dyDescent="0.35">
      <c r="A23" s="567" t="s">
        <v>1887</v>
      </c>
      <c r="B23" s="461"/>
      <c r="C23" s="583">
        <f t="shared" ca="1" si="0"/>
        <v>1.6934262319653729E-2</v>
      </c>
      <c r="D23" s="596">
        <f t="shared" ca="1" si="0"/>
        <v>4.8048407977343617E-2</v>
      </c>
      <c r="E23" s="590">
        <f t="shared" ca="1" si="0"/>
        <v>0</v>
      </c>
      <c r="F23" s="496">
        <f ca="1">'Small household'!F470</f>
        <v>0.17963999999999999</v>
      </c>
      <c r="G23" s="496">
        <f ca="1">'Small household'!G470</f>
        <v>6.5799999999999997E-2</v>
      </c>
      <c r="H23" s="496">
        <f ca="1">'Small household'!H470</f>
        <v>0</v>
      </c>
      <c r="I23" s="496">
        <f ca="1">'Small household'!I470</f>
        <v>3.0460000000000001E-2</v>
      </c>
      <c r="J23" s="496">
        <f ca="1">'Small household'!J470</f>
        <v>0</v>
      </c>
      <c r="K23" s="496">
        <f ca="1">'Small household'!K470</f>
        <v>0</v>
      </c>
      <c r="L23" s="496">
        <f ca="1">'Small household'!L470</f>
        <v>0</v>
      </c>
      <c r="M23" s="496">
        <f ca="1">'Small household'!M470</f>
        <v>0</v>
      </c>
      <c r="N23" s="496">
        <f ca="1">'Small household'!N470</f>
        <v>9.5089999999999994E-2</v>
      </c>
      <c r="O23" s="496">
        <f ca="1">'Small household'!O470</f>
        <v>1.0869999999999999E-2</v>
      </c>
      <c r="P23" s="496">
        <f ca="1">'Small household'!P470</f>
        <v>0</v>
      </c>
      <c r="Q23" s="496">
        <f ca="1">'Small household'!Q470</f>
        <v>0</v>
      </c>
      <c r="R23" s="496">
        <f ca="1">'Small household'!R470</f>
        <v>0</v>
      </c>
      <c r="S23" s="496">
        <f ca="1">'Small household'!S470</f>
        <v>0</v>
      </c>
    </row>
    <row r="24" spans="1:41" x14ac:dyDescent="0.35">
      <c r="A24" s="567" t="s">
        <v>1888</v>
      </c>
      <c r="B24" s="461"/>
      <c r="C24" s="583">
        <f t="shared" ca="1" si="0"/>
        <v>2.9062969334790634E-2</v>
      </c>
      <c r="D24" s="596">
        <f t="shared" ca="1" si="0"/>
        <v>3.7295036322321375E-2</v>
      </c>
      <c r="E24" s="590">
        <f t="shared" ca="1" si="0"/>
        <v>2.458256407688976E-2</v>
      </c>
      <c r="F24" s="496">
        <f ca="1">'Small household'!F471</f>
        <v>7.1489999999999998E-2</v>
      </c>
      <c r="G24" s="496">
        <f ca="1">'Small household'!G471</f>
        <v>3.9539999999999999E-2</v>
      </c>
      <c r="H24" s="496">
        <f ca="1">'Small household'!H471</f>
        <v>0</v>
      </c>
      <c r="I24" s="496">
        <f ca="1">'Small household'!I471</f>
        <v>4.1419999999999998E-2</v>
      </c>
      <c r="J24" s="496">
        <f ca="1">'Small household'!J471</f>
        <v>7.2239999999999999E-2</v>
      </c>
      <c r="K24" s="496">
        <f ca="1">'Small household'!K471</f>
        <v>0</v>
      </c>
      <c r="L24" s="496">
        <f ca="1">'Small household'!L471</f>
        <v>3.5040000000000002E-2</v>
      </c>
      <c r="M24" s="496">
        <f ca="1">'Small household'!M471</f>
        <v>0</v>
      </c>
      <c r="N24" s="496">
        <f ca="1">'Small household'!N471</f>
        <v>2.2890000000000001E-2</v>
      </c>
      <c r="O24" s="496">
        <f ca="1">'Small household'!O471</f>
        <v>3.2689999999999997E-2</v>
      </c>
      <c r="P24" s="496">
        <f ca="1">'Small household'!P471</f>
        <v>5.9679999999999997E-2</v>
      </c>
      <c r="Q24" s="496">
        <f ca="1">'Small household'!Q471</f>
        <v>4.4130000000000003E-2</v>
      </c>
      <c r="R24" s="496">
        <f ca="1">'Small household'!R471</f>
        <v>2.06E-2</v>
      </c>
      <c r="S24" s="496">
        <f ca="1">'Small household'!S471</f>
        <v>0</v>
      </c>
    </row>
    <row r="25" spans="1:41" x14ac:dyDescent="0.35">
      <c r="A25" s="567" t="s">
        <v>1858</v>
      </c>
      <c r="B25" s="461"/>
      <c r="C25" s="583">
        <f t="shared" ca="1" si="0"/>
        <v>6.1832652923149009E-3</v>
      </c>
      <c r="D25" s="596">
        <f t="shared" ca="1" si="0"/>
        <v>1.7544080030724964E-2</v>
      </c>
      <c r="E25" s="590">
        <f t="shared" ca="1" si="0"/>
        <v>0</v>
      </c>
      <c r="F25" s="496">
        <f ca="1">'Small household'!F472</f>
        <v>5.3289999999999997E-2</v>
      </c>
      <c r="G25" s="496">
        <f ca="1">'Small household'!G472</f>
        <v>2.751E-2</v>
      </c>
      <c r="H25" s="496">
        <f ca="1">'Small household'!H472</f>
        <v>1.038E-2</v>
      </c>
      <c r="I25" s="496">
        <f ca="1">'Small household'!I472</f>
        <v>3.0460000000000001E-2</v>
      </c>
      <c r="J25" s="496">
        <f ca="1">'Small household'!J472</f>
        <v>0</v>
      </c>
      <c r="K25" s="496">
        <f ca="1">'Small household'!K472</f>
        <v>0</v>
      </c>
      <c r="L25" s="496">
        <f ca="1">'Small household'!L472</f>
        <v>0</v>
      </c>
      <c r="M25" s="496">
        <f ca="1">'Small household'!M472</f>
        <v>0</v>
      </c>
      <c r="N25" s="496">
        <f ca="1">'Small household'!N472</f>
        <v>0</v>
      </c>
      <c r="O25" s="496">
        <f ca="1">'Small household'!O472</f>
        <v>0</v>
      </c>
      <c r="P25" s="496">
        <f ca="1">'Small household'!P472</f>
        <v>0</v>
      </c>
      <c r="Q25" s="496">
        <f ca="1">'Small household'!Q472</f>
        <v>0</v>
      </c>
      <c r="R25" s="496">
        <f ca="1">'Small household'!R472</f>
        <v>0</v>
      </c>
      <c r="S25" s="496">
        <f ca="1">'Small household'!S472</f>
        <v>0</v>
      </c>
    </row>
    <row r="26" spans="1:41" x14ac:dyDescent="0.35">
      <c r="A26" s="567" t="s">
        <v>1860</v>
      </c>
      <c r="B26" s="461"/>
      <c r="C26" s="583">
        <f t="shared" ca="1" si="0"/>
        <v>5.9492821312380852E-2</v>
      </c>
      <c r="D26" s="596">
        <f t="shared" ca="1" si="0"/>
        <v>6.5131098471275253E-2</v>
      </c>
      <c r="E26" s="590">
        <f t="shared" ca="1" si="0"/>
        <v>5.6424118559296202E-2</v>
      </c>
      <c r="F26" s="496">
        <f ca="1">'Small household'!F473</f>
        <v>8.0189999999999997E-2</v>
      </c>
      <c r="G26" s="496">
        <f ca="1">'Small household'!G473</f>
        <v>0</v>
      </c>
      <c r="H26" s="496">
        <f ca="1">'Small household'!H473</f>
        <v>0.14951</v>
      </c>
      <c r="I26" s="496">
        <f ca="1">'Small household'!I473</f>
        <v>8.0869999999999997E-2</v>
      </c>
      <c r="J26" s="496">
        <f ca="1">'Small household'!J473</f>
        <v>7.17E-2</v>
      </c>
      <c r="K26" s="496">
        <f ca="1">'Small household'!K473</f>
        <v>3.5740000000000001E-2</v>
      </c>
      <c r="L26" s="496">
        <f ca="1">'Small household'!L473</f>
        <v>7.6039999999999996E-2</v>
      </c>
      <c r="M26" s="496">
        <f ca="1">'Small household'!M473</f>
        <v>0</v>
      </c>
      <c r="N26" s="496">
        <f ca="1">'Small household'!N473</f>
        <v>9.3289999999999998E-2</v>
      </c>
      <c r="O26" s="496">
        <f ca="1">'Small household'!O473</f>
        <v>0</v>
      </c>
      <c r="P26" s="496">
        <f ca="1">'Small household'!P473</f>
        <v>2.809E-2</v>
      </c>
      <c r="Q26" s="496">
        <f ca="1">'Small household'!Q473</f>
        <v>5.2760000000000001E-2</v>
      </c>
      <c r="R26" s="496">
        <f ca="1">'Small household'!R473</f>
        <v>0.1163</v>
      </c>
      <c r="S26" s="496">
        <f ca="1">'Small household'!S473</f>
        <v>6.9389999999999993E-2</v>
      </c>
    </row>
    <row r="27" spans="1:41" x14ac:dyDescent="0.35">
      <c r="A27" s="567" t="s">
        <v>1861</v>
      </c>
      <c r="B27" s="461"/>
      <c r="C27" s="583">
        <f t="shared" ca="1" si="0"/>
        <v>0</v>
      </c>
      <c r="D27" s="596">
        <f t="shared" ca="1" si="0"/>
        <v>0</v>
      </c>
      <c r="E27" s="590">
        <f t="shared" ca="1" si="0"/>
        <v>0</v>
      </c>
      <c r="F27" s="496">
        <f ca="1">'Small household'!F474</f>
        <v>0</v>
      </c>
      <c r="G27" s="496">
        <f ca="1">'Small household'!G474</f>
        <v>0</v>
      </c>
      <c r="H27" s="496">
        <f ca="1">'Small household'!H474</f>
        <v>0</v>
      </c>
      <c r="I27" s="496">
        <f ca="1">'Small household'!I474</f>
        <v>0</v>
      </c>
      <c r="J27" s="496">
        <f ca="1">'Small household'!J474</f>
        <v>0</v>
      </c>
      <c r="K27" s="496">
        <f ca="1">'Small household'!K474</f>
        <v>0</v>
      </c>
      <c r="L27" s="496">
        <f ca="1">'Small household'!L474</f>
        <v>0</v>
      </c>
      <c r="M27" s="496">
        <f ca="1">'Small household'!M474</f>
        <v>0</v>
      </c>
      <c r="N27" s="496">
        <f ca="1">'Small household'!N474</f>
        <v>0</v>
      </c>
      <c r="O27" s="496">
        <f ca="1">'Small household'!O474</f>
        <v>0</v>
      </c>
      <c r="P27" s="496">
        <f ca="1">'Small household'!P474</f>
        <v>0</v>
      </c>
      <c r="Q27" s="496">
        <f ca="1">'Small household'!Q474</f>
        <v>0</v>
      </c>
      <c r="R27" s="496">
        <f ca="1">'Small household'!R474</f>
        <v>0</v>
      </c>
      <c r="S27" s="496">
        <f ca="1">'Small household'!S474</f>
        <v>0</v>
      </c>
    </row>
    <row r="28" spans="1:41" x14ac:dyDescent="0.35">
      <c r="A28" s="567" t="s">
        <v>2365</v>
      </c>
      <c r="B28" s="461"/>
      <c r="C28" s="583">
        <f t="shared" ref="C28:E30" ca="1" si="1">C91/C$115</f>
        <v>8.9168386447898096E-2</v>
      </c>
      <c r="D28" s="596">
        <f t="shared" ca="1" si="1"/>
        <v>0.16035256872613424</v>
      </c>
      <c r="E28" s="590">
        <f t="shared" ca="1" si="1"/>
        <v>5.0425506313191017E-2</v>
      </c>
      <c r="F28" s="496">
        <f ca="1">'Small household'!F475</f>
        <v>0.14771999999999999</v>
      </c>
      <c r="G28" s="496">
        <f ca="1">'Small household'!G475</f>
        <v>0.12424</v>
      </c>
      <c r="H28" s="496">
        <f ca="1">'Small household'!H475</f>
        <v>0.27618999999999999</v>
      </c>
      <c r="I28" s="496">
        <f ca="1">'Small household'!I475</f>
        <v>5.79E-2</v>
      </c>
      <c r="J28" s="496">
        <f ca="1">'Small household'!J475</f>
        <v>0.20079</v>
      </c>
      <c r="K28" s="496">
        <f ca="1">'Small household'!K475</f>
        <v>0.26499</v>
      </c>
      <c r="L28" s="496">
        <f ca="1">'Small household'!L475</f>
        <v>0.13048000000000001</v>
      </c>
      <c r="M28" s="496">
        <f ca="1">'Small household'!M475</f>
        <v>4.5580000000000002E-2</v>
      </c>
      <c r="N28" s="496">
        <f ca="1">'Small household'!N475</f>
        <v>0.16983000000000001</v>
      </c>
      <c r="O28" s="496">
        <f ca="1">'Small household'!O475</f>
        <v>0.21490999999999999</v>
      </c>
      <c r="P28" s="496">
        <f ca="1">'Small household'!P475</f>
        <v>3.3320000000000002E-2</v>
      </c>
      <c r="Q28" s="496">
        <f ca="1">'Small household'!Q475</f>
        <v>6.1379999999999997E-2</v>
      </c>
      <c r="R28" s="496">
        <f ca="1">'Small household'!R475</f>
        <v>5.9369999999999999E-2</v>
      </c>
      <c r="S28" s="496">
        <f ca="1">'Small household'!S475</f>
        <v>4.2009999999999999E-2</v>
      </c>
    </row>
    <row r="29" spans="1:41" x14ac:dyDescent="0.35">
      <c r="A29" s="567" t="s">
        <v>2366</v>
      </c>
      <c r="B29" s="461"/>
      <c r="C29" s="583">
        <f t="shared" ca="1" si="1"/>
        <v>4.1845179389284259E-3</v>
      </c>
      <c r="D29" s="596">
        <f t="shared" ca="1" si="1"/>
        <v>1.1872936731634217E-2</v>
      </c>
      <c r="E29" s="590">
        <f t="shared" ca="1" si="1"/>
        <v>0</v>
      </c>
      <c r="F29" s="496">
        <f ca="1">'Small household'!F476</f>
        <v>0</v>
      </c>
      <c r="G29" s="496">
        <f ca="1">'Small household'!G476</f>
        <v>0</v>
      </c>
      <c r="H29" s="496">
        <f ca="1">'Small household'!H476</f>
        <v>5.5829999999999998E-2</v>
      </c>
      <c r="I29" s="496">
        <f ca="1">'Small household'!I476</f>
        <v>0</v>
      </c>
      <c r="J29" s="496">
        <f ca="1">'Small household'!J476</f>
        <v>4.8410000000000002E-2</v>
      </c>
      <c r="K29" s="496">
        <f ca="1">'Small household'!K476</f>
        <v>1.0059999999999999E-2</v>
      </c>
      <c r="L29" s="496">
        <f ca="1">'Small household'!L476</f>
        <v>0</v>
      </c>
      <c r="M29" s="496">
        <f ca="1">'Small household'!M476</f>
        <v>0</v>
      </c>
      <c r="N29" s="496">
        <f ca="1">'Small household'!N476</f>
        <v>0</v>
      </c>
      <c r="O29" s="496">
        <f ca="1">'Small household'!O476</f>
        <v>0</v>
      </c>
      <c r="P29" s="496">
        <f ca="1">'Small household'!P476</f>
        <v>0</v>
      </c>
      <c r="Q29" s="496">
        <f ca="1">'Small household'!Q476</f>
        <v>0</v>
      </c>
      <c r="R29" s="496">
        <f ca="1">'Small household'!R476</f>
        <v>0</v>
      </c>
      <c r="S29" s="496">
        <f ca="1">'Small household'!S476</f>
        <v>0</v>
      </c>
    </row>
    <row r="30" spans="1:41" x14ac:dyDescent="0.35">
      <c r="A30" s="567" t="s">
        <v>1862</v>
      </c>
      <c r="B30" s="461"/>
      <c r="C30" s="583">
        <f t="shared" ca="1" si="1"/>
        <v>4.3971589342910369E-3</v>
      </c>
      <c r="D30" s="596">
        <f t="shared" ca="1" si="1"/>
        <v>2.2318881030205838E-3</v>
      </c>
      <c r="E30" s="590">
        <f t="shared" ca="1" si="1"/>
        <v>5.5756346235557438E-3</v>
      </c>
      <c r="F30" s="496">
        <f ca="1">'Small household'!F477</f>
        <v>1.9609999999999999E-2</v>
      </c>
      <c r="G30" s="496">
        <f ca="1">'Small household'!G477</f>
        <v>0</v>
      </c>
      <c r="H30" s="496">
        <f ca="1">'Small household'!H477</f>
        <v>0</v>
      </c>
      <c r="I30" s="496">
        <f ca="1">'Small household'!I477</f>
        <v>0</v>
      </c>
      <c r="J30" s="496">
        <f ca="1">'Small household'!J477</f>
        <v>0</v>
      </c>
      <c r="K30" s="496">
        <f ca="1">'Small household'!K477</f>
        <v>0</v>
      </c>
      <c r="L30" s="496">
        <f ca="1">'Small household'!L477</f>
        <v>0</v>
      </c>
      <c r="M30" s="496">
        <f ca="1">'Small household'!M477</f>
        <v>0</v>
      </c>
      <c r="N30" s="496">
        <f ca="1">'Small household'!N477</f>
        <v>0</v>
      </c>
      <c r="O30" s="496">
        <f ca="1">'Small household'!O477</f>
        <v>0</v>
      </c>
      <c r="P30" s="496">
        <f ca="1">'Small household'!P477</f>
        <v>0</v>
      </c>
      <c r="Q30" s="496">
        <f ca="1">'Small household'!Q477</f>
        <v>0</v>
      </c>
      <c r="R30" s="496">
        <f ca="1">'Small household'!R477</f>
        <v>0</v>
      </c>
      <c r="S30" s="496">
        <f ca="1">'Small household'!S477</f>
        <v>0.04</v>
      </c>
    </row>
    <row r="31" spans="1:41" s="212" customFormat="1" x14ac:dyDescent="0.35">
      <c r="A31" s="567" t="s">
        <v>1863</v>
      </c>
      <c r="B31" s="491"/>
      <c r="C31" s="583">
        <f t="shared" ref="C31:E49" ca="1" si="2">C94/C$115</f>
        <v>1.3027437770871007E-3</v>
      </c>
      <c r="D31" s="596">
        <f t="shared" ca="1" si="2"/>
        <v>3.6963384238343686E-3</v>
      </c>
      <c r="E31" s="590">
        <f t="shared" ca="1" si="2"/>
        <v>0</v>
      </c>
      <c r="F31" s="496">
        <f ca="1">'Small household'!F478</f>
        <v>0</v>
      </c>
      <c r="G31" s="496">
        <f ca="1">'Small household'!G478</f>
        <v>0</v>
      </c>
      <c r="H31" s="496">
        <f ca="1">'Small household'!H478</f>
        <v>2.657E-2</v>
      </c>
      <c r="I31" s="496">
        <f ca="1">'Small household'!I478</f>
        <v>0</v>
      </c>
      <c r="J31" s="496">
        <f ca="1">'Small household'!J478</f>
        <v>0</v>
      </c>
      <c r="K31" s="496">
        <f ca="1">'Small household'!K478</f>
        <v>0</v>
      </c>
      <c r="L31" s="496">
        <f ca="1">'Small household'!L478</f>
        <v>0</v>
      </c>
      <c r="M31" s="496">
        <f ca="1">'Small household'!M478</f>
        <v>0</v>
      </c>
      <c r="N31" s="496">
        <f ca="1">'Small household'!N478</f>
        <v>8.9300000000000004E-3</v>
      </c>
      <c r="O31" s="496">
        <f ca="1">'Small household'!O478</f>
        <v>0</v>
      </c>
      <c r="P31" s="496">
        <f ca="1">'Small household'!P478</f>
        <v>0</v>
      </c>
      <c r="Q31" s="496">
        <f ca="1">'Small household'!Q478</f>
        <v>0</v>
      </c>
      <c r="R31" s="496">
        <f ca="1">'Small household'!R478</f>
        <v>0</v>
      </c>
      <c r="S31" s="496">
        <f ca="1">'Small household'!S478</f>
        <v>0</v>
      </c>
      <c r="T31" s="3"/>
      <c r="U31" s="3"/>
      <c r="V31" s="3"/>
      <c r="W31" s="3"/>
      <c r="X31" s="3"/>
      <c r="Y31" s="3"/>
      <c r="Z31" s="3"/>
      <c r="AA31" s="3"/>
      <c r="AB31" s="3"/>
      <c r="AC31" s="3"/>
      <c r="AD31" s="3"/>
      <c r="AE31" s="3"/>
      <c r="AF31" s="3"/>
      <c r="AG31" s="3"/>
      <c r="AH31" s="3"/>
      <c r="AI31" s="3"/>
      <c r="AJ31" s="3"/>
      <c r="AK31" s="3"/>
      <c r="AL31" s="3"/>
      <c r="AM31" s="3"/>
      <c r="AN31" s="3"/>
      <c r="AO31" s="3"/>
    </row>
    <row r="32" spans="1:41" x14ac:dyDescent="0.35">
      <c r="A32" s="567" t="s">
        <v>1889</v>
      </c>
      <c r="B32" s="461"/>
      <c r="C32" s="583">
        <f t="shared" ca="1" si="2"/>
        <v>2.6146696740462171E-2</v>
      </c>
      <c r="D32" s="596">
        <f t="shared" ca="1" si="2"/>
        <v>1.6346712240138728E-2</v>
      </c>
      <c r="E32" s="590">
        <f t="shared" ca="1" si="2"/>
        <v>3.148046068445149E-2</v>
      </c>
      <c r="F32" s="496">
        <f ca="1">'Small household'!F479</f>
        <v>7.6699999999999997E-3</v>
      </c>
      <c r="G32" s="496">
        <f ca="1">'Small household'!G479</f>
        <v>1.546E-2</v>
      </c>
      <c r="H32" s="496">
        <f ca="1">'Small household'!H479</f>
        <v>4.1099999999999998E-2</v>
      </c>
      <c r="I32" s="496">
        <f ca="1">'Small household'!I479</f>
        <v>0</v>
      </c>
      <c r="J32" s="496">
        <f ca="1">'Small household'!J479</f>
        <v>9.0900000000000009E-3</v>
      </c>
      <c r="K32" s="496">
        <f ca="1">'Small household'!K479</f>
        <v>3.5740000000000001E-2</v>
      </c>
      <c r="L32" s="496">
        <f ca="1">'Small household'!L479</f>
        <v>3.764E-2</v>
      </c>
      <c r="M32" s="496">
        <f ca="1">'Small household'!M479</f>
        <v>0.10868999999999999</v>
      </c>
      <c r="N32" s="496">
        <f ca="1">'Small household'!N479</f>
        <v>8.9300000000000004E-3</v>
      </c>
      <c r="O32" s="496">
        <f ca="1">'Small household'!O479</f>
        <v>0</v>
      </c>
      <c r="P32" s="496">
        <f ca="1">'Small household'!P479</f>
        <v>0</v>
      </c>
      <c r="Q32" s="496">
        <f ca="1">'Small household'!Q479</f>
        <v>3.4099999999999998E-2</v>
      </c>
      <c r="R32" s="496">
        <f ca="1">'Small household'!R479</f>
        <v>0</v>
      </c>
      <c r="S32" s="496">
        <f ca="1">'Small household'!S479</f>
        <v>0</v>
      </c>
    </row>
    <row r="33" spans="1:41" x14ac:dyDescent="0.35">
      <c r="A33" s="567" t="s">
        <v>1890</v>
      </c>
      <c r="B33" s="461"/>
      <c r="C33" s="583">
        <f t="shared" ca="1" si="2"/>
        <v>0</v>
      </c>
      <c r="D33" s="596">
        <f t="shared" ca="1" si="2"/>
        <v>0</v>
      </c>
      <c r="E33" s="590">
        <f t="shared" ca="1" si="2"/>
        <v>0</v>
      </c>
      <c r="F33" s="496">
        <f ca="1">'Small household'!F480</f>
        <v>0</v>
      </c>
      <c r="G33" s="496">
        <f ca="1">'Small household'!G480</f>
        <v>0</v>
      </c>
      <c r="H33" s="496">
        <f ca="1">'Small household'!H480</f>
        <v>0</v>
      </c>
      <c r="I33" s="496">
        <f ca="1">'Small household'!I480</f>
        <v>0</v>
      </c>
      <c r="J33" s="496">
        <f ca="1">'Small household'!J480</f>
        <v>0</v>
      </c>
      <c r="K33" s="496">
        <f ca="1">'Small household'!K480</f>
        <v>0</v>
      </c>
      <c r="L33" s="496">
        <f ca="1">'Small household'!L480</f>
        <v>0</v>
      </c>
      <c r="M33" s="496">
        <f ca="1">'Small household'!M480</f>
        <v>0</v>
      </c>
      <c r="N33" s="496">
        <f ca="1">'Small household'!N480</f>
        <v>0</v>
      </c>
      <c r="O33" s="496">
        <f ca="1">'Small household'!O480</f>
        <v>0</v>
      </c>
      <c r="P33" s="496">
        <f ca="1">'Small household'!P480</f>
        <v>0</v>
      </c>
      <c r="Q33" s="496">
        <f ca="1">'Small household'!Q480</f>
        <v>0</v>
      </c>
      <c r="R33" s="496">
        <f ca="1">'Small household'!R480</f>
        <v>0</v>
      </c>
      <c r="S33" s="496">
        <f ca="1">'Small household'!S480</f>
        <v>0</v>
      </c>
    </row>
    <row r="34" spans="1:41" x14ac:dyDescent="0.35">
      <c r="A34" s="567" t="s">
        <v>1891</v>
      </c>
      <c r="B34" s="461"/>
      <c r="C34" s="583">
        <f t="shared" ca="1" si="2"/>
        <v>0</v>
      </c>
      <c r="D34" s="596">
        <f t="shared" ca="1" si="2"/>
        <v>0</v>
      </c>
      <c r="E34" s="590">
        <f t="shared" ca="1" si="2"/>
        <v>0</v>
      </c>
      <c r="F34" s="496">
        <f ca="1">'Small household'!F481</f>
        <v>0</v>
      </c>
      <c r="G34" s="496">
        <f ca="1">'Small household'!G481</f>
        <v>0</v>
      </c>
      <c r="H34" s="496">
        <f ca="1">'Small household'!H481</f>
        <v>0</v>
      </c>
      <c r="I34" s="496">
        <f ca="1">'Small household'!I481</f>
        <v>0</v>
      </c>
      <c r="J34" s="496">
        <f ca="1">'Small household'!J481</f>
        <v>0</v>
      </c>
      <c r="K34" s="496">
        <f ca="1">'Small household'!K481</f>
        <v>0</v>
      </c>
      <c r="L34" s="496">
        <f ca="1">'Small household'!L481</f>
        <v>0</v>
      </c>
      <c r="M34" s="496">
        <f ca="1">'Small household'!M481</f>
        <v>0</v>
      </c>
      <c r="N34" s="496">
        <f ca="1">'Small household'!N481</f>
        <v>0</v>
      </c>
      <c r="O34" s="496">
        <f ca="1">'Small household'!O481</f>
        <v>0</v>
      </c>
      <c r="P34" s="496">
        <f ca="1">'Small household'!P481</f>
        <v>0</v>
      </c>
      <c r="Q34" s="496">
        <f ca="1">'Small household'!Q481</f>
        <v>0</v>
      </c>
      <c r="R34" s="496">
        <f ca="1">'Small household'!R481</f>
        <v>0</v>
      </c>
      <c r="S34" s="496">
        <f ca="1">'Small household'!S481</f>
        <v>0</v>
      </c>
    </row>
    <row r="35" spans="1:41" x14ac:dyDescent="0.35">
      <c r="A35" s="567" t="s">
        <v>1892</v>
      </c>
      <c r="B35" s="461"/>
      <c r="C35" s="583">
        <f t="shared" ca="1" si="2"/>
        <v>0</v>
      </c>
      <c r="D35" s="596">
        <f t="shared" ca="1" si="2"/>
        <v>0</v>
      </c>
      <c r="E35" s="590">
        <f t="shared" ca="1" si="2"/>
        <v>0</v>
      </c>
      <c r="F35" s="496">
        <f ca="1">'Small household'!F482</f>
        <v>0</v>
      </c>
      <c r="G35" s="496">
        <f ca="1">'Small household'!G482</f>
        <v>0</v>
      </c>
      <c r="H35" s="496">
        <f ca="1">'Small household'!H482</f>
        <v>0</v>
      </c>
      <c r="I35" s="496">
        <f ca="1">'Small household'!I482</f>
        <v>0</v>
      </c>
      <c r="J35" s="496">
        <f ca="1">'Small household'!J482</f>
        <v>0</v>
      </c>
      <c r="K35" s="496">
        <f ca="1">'Small household'!K482</f>
        <v>0</v>
      </c>
      <c r="L35" s="496">
        <f ca="1">'Small household'!L482</f>
        <v>0</v>
      </c>
      <c r="M35" s="496">
        <f ca="1">'Small household'!M482</f>
        <v>0</v>
      </c>
      <c r="N35" s="496">
        <f ca="1">'Small household'!N482</f>
        <v>0</v>
      </c>
      <c r="O35" s="496">
        <f ca="1">'Small household'!O482</f>
        <v>0</v>
      </c>
      <c r="P35" s="496">
        <f ca="1">'Small household'!P482</f>
        <v>0</v>
      </c>
      <c r="Q35" s="496">
        <f ca="1">'Small household'!Q482</f>
        <v>0</v>
      </c>
      <c r="R35" s="496">
        <f ca="1">'Small household'!R482</f>
        <v>0</v>
      </c>
      <c r="S35" s="496">
        <f ca="1">'Small household'!S482</f>
        <v>0</v>
      </c>
    </row>
    <row r="36" spans="1:41" x14ac:dyDescent="0.35">
      <c r="A36" s="567" t="s">
        <v>1866</v>
      </c>
      <c r="B36" s="461"/>
      <c r="C36" s="583">
        <f t="shared" ca="1" si="2"/>
        <v>0</v>
      </c>
      <c r="D36" s="596">
        <f t="shared" ca="1" si="2"/>
        <v>0</v>
      </c>
      <c r="E36" s="590">
        <f t="shared" ca="1" si="2"/>
        <v>0</v>
      </c>
      <c r="F36" s="496">
        <f ca="1">'Small household'!F483</f>
        <v>0</v>
      </c>
      <c r="G36" s="496">
        <f ca="1">'Small household'!G483</f>
        <v>0</v>
      </c>
      <c r="H36" s="496">
        <f ca="1">'Small household'!H483</f>
        <v>0</v>
      </c>
      <c r="I36" s="496">
        <f ca="1">'Small household'!I483</f>
        <v>0</v>
      </c>
      <c r="J36" s="496">
        <f ca="1">'Small household'!J483</f>
        <v>0</v>
      </c>
      <c r="K36" s="496">
        <f ca="1">'Small household'!K483</f>
        <v>0</v>
      </c>
      <c r="L36" s="496">
        <f ca="1">'Small household'!L483</f>
        <v>0</v>
      </c>
      <c r="M36" s="496">
        <f ca="1">'Small household'!M483</f>
        <v>0</v>
      </c>
      <c r="N36" s="496">
        <f ca="1">'Small household'!N483</f>
        <v>0</v>
      </c>
      <c r="O36" s="496">
        <f ca="1">'Small household'!O483</f>
        <v>0</v>
      </c>
      <c r="P36" s="496">
        <f ca="1">'Small household'!P483</f>
        <v>0</v>
      </c>
      <c r="Q36" s="496">
        <f ca="1">'Small household'!Q483</f>
        <v>0</v>
      </c>
      <c r="R36" s="496">
        <f ca="1">'Small household'!R483</f>
        <v>0</v>
      </c>
      <c r="S36" s="496">
        <f ca="1">'Small household'!S483</f>
        <v>0</v>
      </c>
    </row>
    <row r="37" spans="1:41" x14ac:dyDescent="0.35">
      <c r="A37" s="567" t="s">
        <v>1893</v>
      </c>
      <c r="B37" s="461"/>
      <c r="C37" s="583">
        <f t="shared" ca="1" si="2"/>
        <v>0</v>
      </c>
      <c r="D37" s="596">
        <f t="shared" ca="1" si="2"/>
        <v>0</v>
      </c>
      <c r="E37" s="590">
        <f t="shared" ca="1" si="2"/>
        <v>0</v>
      </c>
      <c r="F37" s="496">
        <f ca="1">'Small household'!F484</f>
        <v>0</v>
      </c>
      <c r="G37" s="496">
        <f ca="1">'Small household'!G484</f>
        <v>0</v>
      </c>
      <c r="H37" s="496">
        <f ca="1">'Small household'!H484</f>
        <v>0</v>
      </c>
      <c r="I37" s="496">
        <f ca="1">'Small household'!I484</f>
        <v>0</v>
      </c>
      <c r="J37" s="496">
        <f ca="1">'Small household'!J484</f>
        <v>0</v>
      </c>
      <c r="K37" s="496">
        <f ca="1">'Small household'!K484</f>
        <v>0</v>
      </c>
      <c r="L37" s="496">
        <f ca="1">'Small household'!L484</f>
        <v>0</v>
      </c>
      <c r="M37" s="496">
        <f ca="1">'Small household'!M484</f>
        <v>0</v>
      </c>
      <c r="N37" s="496">
        <f ca="1">'Small household'!N484</f>
        <v>0</v>
      </c>
      <c r="O37" s="496">
        <f ca="1">'Small household'!O484</f>
        <v>0</v>
      </c>
      <c r="P37" s="496">
        <f ca="1">'Small household'!P484</f>
        <v>0</v>
      </c>
      <c r="Q37" s="496">
        <f ca="1">'Small household'!Q484</f>
        <v>0</v>
      </c>
      <c r="R37" s="496">
        <f ca="1">'Small household'!R484</f>
        <v>0</v>
      </c>
      <c r="S37" s="496">
        <f ca="1">'Small household'!S484</f>
        <v>0</v>
      </c>
    </row>
    <row r="38" spans="1:41" x14ac:dyDescent="0.35">
      <c r="A38" s="567" t="s">
        <v>1894</v>
      </c>
      <c r="B38" s="461"/>
      <c r="C38" s="583">
        <f t="shared" ca="1" si="2"/>
        <v>0</v>
      </c>
      <c r="D38" s="596">
        <f t="shared" ca="1" si="2"/>
        <v>0</v>
      </c>
      <c r="E38" s="590">
        <f t="shared" ca="1" si="2"/>
        <v>0</v>
      </c>
      <c r="F38" s="496">
        <f ca="1">'Small household'!F485</f>
        <v>0</v>
      </c>
      <c r="G38" s="496">
        <f ca="1">'Small household'!G485</f>
        <v>0</v>
      </c>
      <c r="H38" s="496">
        <f ca="1">'Small household'!H485</f>
        <v>0</v>
      </c>
      <c r="I38" s="496">
        <f ca="1">'Small household'!I485</f>
        <v>0</v>
      </c>
      <c r="J38" s="496">
        <f ca="1">'Small household'!J485</f>
        <v>0</v>
      </c>
      <c r="K38" s="496">
        <f ca="1">'Small household'!K485</f>
        <v>0</v>
      </c>
      <c r="L38" s="496">
        <f ca="1">'Small household'!L485</f>
        <v>0</v>
      </c>
      <c r="M38" s="496">
        <f ca="1">'Small household'!M485</f>
        <v>0</v>
      </c>
      <c r="N38" s="496">
        <f ca="1">'Small household'!N485</f>
        <v>0</v>
      </c>
      <c r="O38" s="496">
        <f ca="1">'Small household'!O485</f>
        <v>0</v>
      </c>
      <c r="P38" s="496">
        <f ca="1">'Small household'!P485</f>
        <v>0</v>
      </c>
      <c r="Q38" s="496">
        <f ca="1">'Small household'!Q485</f>
        <v>0</v>
      </c>
      <c r="R38" s="496">
        <f ca="1">'Small household'!R485</f>
        <v>0</v>
      </c>
      <c r="S38" s="496">
        <f ca="1">'Small household'!S485</f>
        <v>0</v>
      </c>
    </row>
    <row r="39" spans="1:41" s="407" customFormat="1" x14ac:dyDescent="0.35">
      <c r="A39" s="567" t="s">
        <v>1895</v>
      </c>
      <c r="B39" s="491"/>
      <c r="C39" s="583">
        <f t="shared" ca="1" si="2"/>
        <v>8.7472373714057524E-4</v>
      </c>
      <c r="D39" s="596">
        <f t="shared" ca="1" si="2"/>
        <v>2.4818962997176747E-3</v>
      </c>
      <c r="E39" s="590">
        <f t="shared" ca="1" si="2"/>
        <v>0</v>
      </c>
      <c r="F39" s="496">
        <f ca="1">'Small household'!F486</f>
        <v>0</v>
      </c>
      <c r="G39" s="496">
        <f ca="1">'Small household'!G486</f>
        <v>0</v>
      </c>
      <c r="H39" s="496">
        <f ca="1">'Small household'!H486</f>
        <v>0</v>
      </c>
      <c r="I39" s="496">
        <f ca="1">'Small household'!I486</f>
        <v>0</v>
      </c>
      <c r="J39" s="496">
        <f ca="1">'Small household'!J486</f>
        <v>2.3290000000000002E-2</v>
      </c>
      <c r="K39" s="496">
        <f ca="1">'Small household'!K486</f>
        <v>0</v>
      </c>
      <c r="L39" s="496">
        <f ca="1">'Small household'!L486</f>
        <v>0</v>
      </c>
      <c r="M39" s="496">
        <f ca="1">'Small household'!M486</f>
        <v>0</v>
      </c>
      <c r="N39" s="496">
        <f ca="1">'Small household'!N486</f>
        <v>0</v>
      </c>
      <c r="O39" s="496">
        <f ca="1">'Small household'!O486</f>
        <v>0</v>
      </c>
      <c r="P39" s="496">
        <f ca="1">'Small household'!P486</f>
        <v>0</v>
      </c>
      <c r="Q39" s="496">
        <f ca="1">'Small household'!Q486</f>
        <v>0</v>
      </c>
      <c r="R39" s="496">
        <f ca="1">'Small household'!R486</f>
        <v>0</v>
      </c>
      <c r="S39" s="496">
        <f ca="1">'Small household'!S486</f>
        <v>0</v>
      </c>
      <c r="T39" s="3"/>
      <c r="U39" s="3"/>
      <c r="V39" s="3"/>
      <c r="W39" s="3"/>
      <c r="X39" s="3"/>
      <c r="Y39" s="3"/>
      <c r="Z39" s="3"/>
      <c r="AA39" s="3"/>
      <c r="AB39" s="3"/>
      <c r="AC39" s="3"/>
      <c r="AD39" s="3"/>
      <c r="AE39" s="3"/>
      <c r="AF39" s="3"/>
      <c r="AG39" s="3"/>
      <c r="AH39" s="3"/>
      <c r="AI39" s="3"/>
      <c r="AJ39" s="3"/>
      <c r="AK39" s="3"/>
      <c r="AL39" s="3"/>
      <c r="AM39" s="3"/>
      <c r="AN39" s="3"/>
      <c r="AO39" s="3"/>
    </row>
    <row r="40" spans="1:41" x14ac:dyDescent="0.35">
      <c r="A40" s="485" t="s">
        <v>1869</v>
      </c>
      <c r="B40" s="568"/>
      <c r="C40" s="580">
        <f t="shared" ca="1" si="2"/>
        <v>0.37636056884076341</v>
      </c>
      <c r="D40" s="593">
        <f t="shared" ca="1" si="2"/>
        <v>0.11107273079765942</v>
      </c>
      <c r="E40" s="587">
        <f t="shared" ca="1" si="2"/>
        <v>0.52074678754207693</v>
      </c>
      <c r="F40" s="498">
        <f ca="1">'Small household'!F487</f>
        <v>0.11047999999999999</v>
      </c>
      <c r="G40" s="498">
        <f ca="1">'Small household'!G487</f>
        <v>1.5480000000000001E-2</v>
      </c>
      <c r="H40" s="498">
        <f ca="1">'Small household'!H487</f>
        <v>2.657E-2</v>
      </c>
      <c r="I40" s="498">
        <f ca="1">'Small household'!I487</f>
        <v>0.39848</v>
      </c>
      <c r="J40" s="498">
        <f ca="1">'Small household'!J487</f>
        <v>2.3290000000000002E-2</v>
      </c>
      <c r="K40" s="498">
        <f ca="1">'Small household'!K487</f>
        <v>1.0059999999999999E-2</v>
      </c>
      <c r="L40" s="498">
        <f ca="1">'Small household'!L487</f>
        <v>6.6030000000000005E-2</v>
      </c>
      <c r="M40" s="498">
        <f ca="1">'Small household'!M487</f>
        <v>0.35597000000000001</v>
      </c>
      <c r="N40" s="498">
        <f ca="1">'Small household'!N487</f>
        <v>0</v>
      </c>
      <c r="O40" s="498">
        <f ca="1">'Small household'!O487</f>
        <v>0.37809999999999994</v>
      </c>
      <c r="P40" s="498">
        <f ca="1">'Small household'!P487</f>
        <v>0.61743999999999999</v>
      </c>
      <c r="Q40" s="498">
        <f ca="1">'Small household'!Q487</f>
        <v>0.39352000000000004</v>
      </c>
      <c r="R40" s="498">
        <f ca="1">'Small household'!R487</f>
        <v>0.65569</v>
      </c>
      <c r="S40" s="498">
        <f ca="1">'Small household'!S487</f>
        <v>0.62799000000000005</v>
      </c>
    </row>
    <row r="41" spans="1:41" x14ac:dyDescent="0.35">
      <c r="A41" s="567" t="s">
        <v>1870</v>
      </c>
      <c r="B41" s="461"/>
      <c r="C41" s="584">
        <f t="shared" ca="1" si="2"/>
        <v>0.10483242264263577</v>
      </c>
      <c r="D41" s="623">
        <f t="shared" ca="1" si="2"/>
        <v>3.2190139563131902E-2</v>
      </c>
      <c r="E41" s="621">
        <f t="shared" ca="1" si="2"/>
        <v>0.14436889234682102</v>
      </c>
      <c r="F41" s="525">
        <f ca="1">'Small household'!F488</f>
        <v>3.0290000000000001E-2</v>
      </c>
      <c r="G41" s="525">
        <f ca="1">'Small household'!G488</f>
        <v>7.7400000000000004E-3</v>
      </c>
      <c r="H41" s="525">
        <f ca="1">'Small household'!H488</f>
        <v>0</v>
      </c>
      <c r="I41" s="525">
        <f ca="1">'Small household'!I488</f>
        <v>0.1633</v>
      </c>
      <c r="J41" s="525">
        <f ca="1">'Small household'!J488</f>
        <v>0</v>
      </c>
      <c r="K41" s="525">
        <f ca="1">'Small household'!K488</f>
        <v>0</v>
      </c>
      <c r="L41" s="525">
        <f ca="1">'Small household'!L488</f>
        <v>0</v>
      </c>
      <c r="M41" s="525">
        <f ca="1">'Small household'!M488</f>
        <v>0</v>
      </c>
      <c r="N41" s="525">
        <f ca="1">'Small household'!N488</f>
        <v>0</v>
      </c>
      <c r="O41" s="525">
        <f ca="1">'Small household'!O488</f>
        <v>0</v>
      </c>
      <c r="P41" s="525">
        <f ca="1">'Small household'!P488</f>
        <v>3.703E-2</v>
      </c>
      <c r="Q41" s="525">
        <f ca="1">'Small household'!Q488</f>
        <v>4.5870000000000001E-2</v>
      </c>
      <c r="R41" s="525">
        <f ca="1">'Small household'!R488</f>
        <v>0.45764000000000005</v>
      </c>
      <c r="S41" s="525">
        <f ca="1">'Small household'!S488</f>
        <v>6.1579999999999996E-2</v>
      </c>
    </row>
    <row r="42" spans="1:41" x14ac:dyDescent="0.35">
      <c r="A42" s="567" t="s">
        <v>1896</v>
      </c>
      <c r="B42" s="569"/>
      <c r="C42" s="584">
        <f t="shared" ca="1" si="2"/>
        <v>3.4393562691063521E-2</v>
      </c>
      <c r="D42" s="623">
        <f t="shared" ca="1" si="2"/>
        <v>1.4898279012398512E-3</v>
      </c>
      <c r="E42" s="621">
        <f t="shared" ca="1" si="2"/>
        <v>5.2301831243810298E-2</v>
      </c>
      <c r="F42" s="525">
        <f ca="1">'Small household'!F489</f>
        <v>0</v>
      </c>
      <c r="G42" s="525">
        <f ca="1">'Small household'!G489</f>
        <v>7.7400000000000004E-3</v>
      </c>
      <c r="H42" s="525">
        <f ca="1">'Small household'!H489</f>
        <v>0</v>
      </c>
      <c r="I42" s="525">
        <f ca="1">'Small household'!I489</f>
        <v>0</v>
      </c>
      <c r="J42" s="525">
        <f ca="1">'Small household'!J489</f>
        <v>0</v>
      </c>
      <c r="K42" s="525">
        <f ca="1">'Small household'!K489</f>
        <v>0</v>
      </c>
      <c r="L42" s="525">
        <f ca="1">'Small household'!L489</f>
        <v>0</v>
      </c>
      <c r="M42" s="525">
        <f ca="1">'Small household'!M489</f>
        <v>0.16438</v>
      </c>
      <c r="N42" s="525">
        <f ca="1">'Small household'!N489</f>
        <v>0</v>
      </c>
      <c r="O42" s="525">
        <f ca="1">'Small household'!O489</f>
        <v>0</v>
      </c>
      <c r="P42" s="525">
        <f ca="1">'Small household'!P489</f>
        <v>3.703E-2</v>
      </c>
      <c r="Q42" s="525">
        <f ca="1">'Small household'!Q489</f>
        <v>0</v>
      </c>
      <c r="R42" s="525">
        <f ca="1">'Small household'!R489</f>
        <v>0</v>
      </c>
      <c r="S42" s="525">
        <f ca="1">'Small household'!S489</f>
        <v>7.7640000000000001E-2</v>
      </c>
    </row>
    <row r="43" spans="1:41" x14ac:dyDescent="0.35">
      <c r="A43" s="567" t="s">
        <v>1877</v>
      </c>
      <c r="B43" s="569"/>
      <c r="C43" s="584">
        <f t="shared" ca="1" si="2"/>
        <v>5.4412279417889918E-2</v>
      </c>
      <c r="D43" s="623">
        <f t="shared" ca="1" si="2"/>
        <v>1.4962133846759807E-2</v>
      </c>
      <c r="E43" s="621">
        <f t="shared" ca="1" si="2"/>
        <v>7.588351378825843E-2</v>
      </c>
      <c r="F43" s="525">
        <f ca="1">'Small household'!F490</f>
        <v>0</v>
      </c>
      <c r="G43" s="525">
        <f ca="1">'Small household'!G490</f>
        <v>0</v>
      </c>
      <c r="H43" s="525">
        <f ca="1">'Small household'!H490</f>
        <v>0</v>
      </c>
      <c r="I43" s="525">
        <f ca="1">'Small household'!I490</f>
        <v>7.1879999999999999E-2</v>
      </c>
      <c r="J43" s="525">
        <f ca="1">'Small household'!J490</f>
        <v>2.3290000000000002E-2</v>
      </c>
      <c r="K43" s="525">
        <f ca="1">'Small household'!K490</f>
        <v>0</v>
      </c>
      <c r="L43" s="525">
        <f ca="1">'Small household'!L490</f>
        <v>0</v>
      </c>
      <c r="M43" s="525">
        <f ca="1">'Small household'!M490</f>
        <v>0</v>
      </c>
      <c r="N43" s="525">
        <f ca="1">'Small household'!N490</f>
        <v>0</v>
      </c>
      <c r="O43" s="525">
        <f ca="1">'Small household'!O490</f>
        <v>1.0869999999999999E-2</v>
      </c>
      <c r="P43" s="525">
        <f ca="1">'Small household'!P490</f>
        <v>0.49697999999999998</v>
      </c>
      <c r="Q43" s="525">
        <f ca="1">'Small household'!Q490</f>
        <v>0</v>
      </c>
      <c r="R43" s="525">
        <f ca="1">'Small household'!R490</f>
        <v>0</v>
      </c>
      <c r="S43" s="525">
        <f ca="1">'Small household'!S490</f>
        <v>0</v>
      </c>
    </row>
    <row r="44" spans="1:41" x14ac:dyDescent="0.35">
      <c r="A44" s="567" t="s">
        <v>1897</v>
      </c>
      <c r="B44" s="569"/>
      <c r="C44" s="584">
        <f t="shared" ca="1" si="2"/>
        <v>2.4301699381007232E-2</v>
      </c>
      <c r="D44" s="623">
        <f t="shared" ca="1" si="2"/>
        <v>0</v>
      </c>
      <c r="E44" s="621">
        <f t="shared" ca="1" si="2"/>
        <v>3.7528202742497824E-2</v>
      </c>
      <c r="F44" s="525">
        <f ca="1">'Small household'!F491</f>
        <v>0</v>
      </c>
      <c r="G44" s="525">
        <f ca="1">'Small household'!G491</f>
        <v>0</v>
      </c>
      <c r="H44" s="525">
        <f ca="1">'Small household'!H491</f>
        <v>0</v>
      </c>
      <c r="I44" s="525">
        <f ca="1">'Small household'!I491</f>
        <v>0</v>
      </c>
      <c r="J44" s="525">
        <f ca="1">'Small household'!J491</f>
        <v>0</v>
      </c>
      <c r="K44" s="525">
        <f ca="1">'Small household'!K491</f>
        <v>0</v>
      </c>
      <c r="L44" s="525">
        <f ca="1">'Small household'!L491</f>
        <v>0</v>
      </c>
      <c r="M44" s="525">
        <f ca="1">'Small household'!M491</f>
        <v>0</v>
      </c>
      <c r="N44" s="525">
        <f ca="1">'Small household'!N491</f>
        <v>0</v>
      </c>
      <c r="O44" s="525">
        <f ca="1">'Small household'!O491</f>
        <v>0</v>
      </c>
      <c r="P44" s="525">
        <f ca="1">'Small household'!P491</f>
        <v>0</v>
      </c>
      <c r="Q44" s="525">
        <f ca="1">'Small household'!Q491</f>
        <v>0</v>
      </c>
      <c r="R44" s="525">
        <f ca="1">'Small household'!R491</f>
        <v>0</v>
      </c>
      <c r="S44" s="525">
        <f ca="1">'Small household'!S491</f>
        <v>0.26923000000000002</v>
      </c>
    </row>
    <row r="45" spans="1:41" s="149" customFormat="1" x14ac:dyDescent="0.35">
      <c r="A45" s="567" t="s">
        <v>1875</v>
      </c>
      <c r="B45" s="570"/>
      <c r="C45" s="584">
        <f t="shared" ca="1" si="2"/>
        <v>8.3106514790750197E-3</v>
      </c>
      <c r="D45" s="623">
        <f t="shared" ca="1" si="2"/>
        <v>0</v>
      </c>
      <c r="E45" s="621">
        <f t="shared" ca="1" si="2"/>
        <v>1.2833827327841796E-2</v>
      </c>
      <c r="F45" s="525">
        <f ca="1">'Small household'!F492</f>
        <v>0</v>
      </c>
      <c r="G45" s="525">
        <f ca="1">'Small household'!G492</f>
        <v>0</v>
      </c>
      <c r="H45" s="525">
        <f ca="1">'Small household'!H492</f>
        <v>0</v>
      </c>
      <c r="I45" s="525">
        <f ca="1">'Small household'!I492</f>
        <v>0</v>
      </c>
      <c r="J45" s="525">
        <f ca="1">'Small household'!J492</f>
        <v>0</v>
      </c>
      <c r="K45" s="525">
        <f ca="1">'Small household'!K492</f>
        <v>0</v>
      </c>
      <c r="L45" s="525">
        <f ca="1">'Small household'!L492</f>
        <v>0</v>
      </c>
      <c r="M45" s="525">
        <f ca="1">'Small household'!M492</f>
        <v>2.946E-2</v>
      </c>
      <c r="N45" s="525">
        <f ca="1">'Small household'!N492</f>
        <v>0</v>
      </c>
      <c r="O45" s="525">
        <f ca="1">'Small household'!O492</f>
        <v>0</v>
      </c>
      <c r="P45" s="525">
        <f ca="1">'Small household'!P492</f>
        <v>0</v>
      </c>
      <c r="Q45" s="525">
        <f ca="1">'Small household'!Q492</f>
        <v>0</v>
      </c>
      <c r="R45" s="525">
        <f ca="1">'Small household'!R492</f>
        <v>8.0499999999999999E-3</v>
      </c>
      <c r="S45" s="525">
        <f ca="1">'Small household'!S492</f>
        <v>3.091E-2</v>
      </c>
    </row>
    <row r="46" spans="1:41" s="149" customFormat="1" x14ac:dyDescent="0.35">
      <c r="A46" s="567" t="s">
        <v>1871</v>
      </c>
      <c r="B46" s="570"/>
      <c r="C46" s="584">
        <f t="shared" ca="1" si="2"/>
        <v>2.8858393488755085E-2</v>
      </c>
      <c r="D46" s="623">
        <f t="shared" ca="1" si="2"/>
        <v>3.0280427145707466E-3</v>
      </c>
      <c r="E46" s="621">
        <f t="shared" ca="1" si="2"/>
        <v>4.2916884460388126E-2</v>
      </c>
      <c r="F46" s="525">
        <f ca="1">'Small household'!F493</f>
        <v>1.9609999999999999E-2</v>
      </c>
      <c r="G46" s="525">
        <f ca="1">'Small household'!G493</f>
        <v>0</v>
      </c>
      <c r="H46" s="525">
        <f ca="1">'Small household'!H493</f>
        <v>0</v>
      </c>
      <c r="I46" s="525">
        <f ca="1">'Small household'!I493</f>
        <v>0</v>
      </c>
      <c r="J46" s="525">
        <f ca="1">'Small household'!J493</f>
        <v>0</v>
      </c>
      <c r="K46" s="525">
        <f ca="1">'Small household'!K493</f>
        <v>1.0059999999999999E-2</v>
      </c>
      <c r="L46" s="525">
        <f ca="1">'Small household'!L493</f>
        <v>0</v>
      </c>
      <c r="M46" s="525">
        <f ca="1">'Small household'!M493</f>
        <v>0</v>
      </c>
      <c r="N46" s="525">
        <f ca="1">'Small household'!N493</f>
        <v>0</v>
      </c>
      <c r="O46" s="525">
        <f ca="1">'Small household'!O493</f>
        <v>0</v>
      </c>
      <c r="P46" s="525">
        <f ca="1">'Small household'!P493</f>
        <v>0</v>
      </c>
      <c r="Q46" s="525">
        <f ca="1">'Small household'!Q493</f>
        <v>0.17860000000000001</v>
      </c>
      <c r="R46" s="525">
        <f ca="1">'Small household'!R493</f>
        <v>8.0499999999999999E-3</v>
      </c>
      <c r="S46" s="525">
        <f ca="1">'Small household'!S493</f>
        <v>0</v>
      </c>
    </row>
    <row r="47" spans="1:41" s="149" customFormat="1" x14ac:dyDescent="0.35">
      <c r="A47" s="567" t="s">
        <v>1898</v>
      </c>
      <c r="B47" s="571"/>
      <c r="C47" s="584">
        <f t="shared" ca="1" si="2"/>
        <v>5.388918606131228E-3</v>
      </c>
      <c r="D47" s="623">
        <f t="shared" ca="1" si="2"/>
        <v>0</v>
      </c>
      <c r="E47" s="621">
        <f t="shared" ca="1" si="2"/>
        <v>8.3219048529489872E-3</v>
      </c>
      <c r="F47" s="525">
        <f ca="1">'Small household'!F494</f>
        <v>0</v>
      </c>
      <c r="G47" s="525">
        <f ca="1">'Small household'!G494</f>
        <v>0</v>
      </c>
      <c r="H47" s="525">
        <f ca="1">'Small household'!H494</f>
        <v>0</v>
      </c>
      <c r="I47" s="525">
        <f ca="1">'Small household'!I494</f>
        <v>0</v>
      </c>
      <c r="J47" s="525">
        <f ca="1">'Small household'!J494</f>
        <v>0</v>
      </c>
      <c r="K47" s="525">
        <f ca="1">'Small household'!K494</f>
        <v>0</v>
      </c>
      <c r="L47" s="525">
        <f ca="1">'Small household'!L494</f>
        <v>0</v>
      </c>
      <c r="M47" s="525">
        <f ca="1">'Small household'!M494</f>
        <v>0</v>
      </c>
      <c r="N47" s="525">
        <f ca="1">'Small household'!N494</f>
        <v>0</v>
      </c>
      <c r="O47" s="525">
        <f ca="1">'Small household'!O494</f>
        <v>0</v>
      </c>
      <c r="P47" s="525">
        <f ca="1">'Small household'!P494</f>
        <v>0</v>
      </c>
      <c r="Q47" s="525">
        <f ca="1">'Small household'!Q494</f>
        <v>0</v>
      </c>
      <c r="R47" s="525">
        <f ca="1">'Small household'!R494</f>
        <v>3.1829999999999997E-2</v>
      </c>
      <c r="S47" s="525">
        <f ca="1">'Small household'!S494</f>
        <v>0</v>
      </c>
    </row>
    <row r="48" spans="1:41" s="149" customFormat="1" x14ac:dyDescent="0.35">
      <c r="A48" s="567" t="s">
        <v>1878</v>
      </c>
      <c r="B48" s="571"/>
      <c r="C48" s="584">
        <f t="shared" ca="1" si="2"/>
        <v>2.0861432493580384E-2</v>
      </c>
      <c r="D48" s="623">
        <f t="shared" ca="1" si="2"/>
        <v>1.2516226454825169E-2</v>
      </c>
      <c r="E48" s="621">
        <f t="shared" ca="1" si="2"/>
        <v>2.5403415092961575E-2</v>
      </c>
      <c r="F48" s="525">
        <f ca="1">'Small household'!F495</f>
        <v>3.0290000000000001E-2</v>
      </c>
      <c r="G48" s="525">
        <f ca="1">'Small household'!G495</f>
        <v>0</v>
      </c>
      <c r="H48" s="525">
        <f ca="1">'Small household'!H495</f>
        <v>0</v>
      </c>
      <c r="I48" s="525">
        <f ca="1">'Small household'!I495</f>
        <v>3.0460000000000001E-2</v>
      </c>
      <c r="J48" s="525">
        <f ca="1">'Small household'!J495</f>
        <v>0</v>
      </c>
      <c r="K48" s="525">
        <f ca="1">'Small household'!K495</f>
        <v>0</v>
      </c>
      <c r="L48" s="525">
        <f ca="1">'Small household'!L495</f>
        <v>3.8039999999999997E-2</v>
      </c>
      <c r="M48" s="525">
        <f ca="1">'Small household'!M495</f>
        <v>0.11656</v>
      </c>
      <c r="N48" s="525">
        <f ca="1">'Small household'!N495</f>
        <v>0</v>
      </c>
      <c r="O48" s="525">
        <f ca="1">'Small household'!O495</f>
        <v>1.0869999999999999E-2</v>
      </c>
      <c r="P48" s="525">
        <f ca="1">'Small household'!P495</f>
        <v>0</v>
      </c>
      <c r="Q48" s="525">
        <f ca="1">'Small household'!Q495</f>
        <v>0</v>
      </c>
      <c r="R48" s="525">
        <f ca="1">'Small household'!R495</f>
        <v>0</v>
      </c>
      <c r="S48" s="525">
        <f ca="1">'Small household'!S495</f>
        <v>0</v>
      </c>
    </row>
    <row r="49" spans="1:19" s="149" customFormat="1" x14ac:dyDescent="0.35">
      <c r="A49" s="567" t="s">
        <v>1876</v>
      </c>
      <c r="B49" s="571"/>
      <c r="C49" s="584">
        <f t="shared" ca="1" si="2"/>
        <v>5.3799016438597662E-3</v>
      </c>
      <c r="D49" s="623">
        <f t="shared" ca="1" si="2"/>
        <v>0</v>
      </c>
      <c r="E49" s="621">
        <f t="shared" ca="1" si="2"/>
        <v>8.3079802963597748E-3</v>
      </c>
      <c r="F49" s="525">
        <f ca="1">'Small household'!F496</f>
        <v>0</v>
      </c>
      <c r="G49" s="525">
        <f ca="1">'Small household'!G496</f>
        <v>0</v>
      </c>
      <c r="H49" s="525">
        <f ca="1">'Small household'!H496</f>
        <v>0</v>
      </c>
      <c r="I49" s="525">
        <f ca="1">'Small household'!I496</f>
        <v>0</v>
      </c>
      <c r="J49" s="525">
        <f ca="1">'Small household'!J496</f>
        <v>0</v>
      </c>
      <c r="K49" s="525">
        <f ca="1">'Small household'!K496</f>
        <v>0</v>
      </c>
      <c r="L49" s="525">
        <f ca="1">'Small household'!L496</f>
        <v>0</v>
      </c>
      <c r="M49" s="525">
        <f ca="1">'Small household'!M496</f>
        <v>3.8120000000000001E-2</v>
      </c>
      <c r="N49" s="525">
        <f ca="1">'Small household'!N496</f>
        <v>0</v>
      </c>
      <c r="O49" s="525">
        <f ca="1">'Small household'!O496</f>
        <v>0</v>
      </c>
      <c r="P49" s="525">
        <f ca="1">'Small household'!P496</f>
        <v>0</v>
      </c>
      <c r="Q49" s="525">
        <f ca="1">'Small household'!Q496</f>
        <v>0</v>
      </c>
      <c r="R49" s="525">
        <f ca="1">'Small household'!R496</f>
        <v>0</v>
      </c>
      <c r="S49" s="525">
        <f ca="1">'Small household'!S496</f>
        <v>0</v>
      </c>
    </row>
    <row r="50" spans="1:19" s="149" customFormat="1" x14ac:dyDescent="0.35">
      <c r="A50" s="567" t="s">
        <v>1880</v>
      </c>
      <c r="B50" s="571"/>
      <c r="C50" s="584">
        <f t="shared" ref="C50:D50" ca="1" si="3">C113/C$115</f>
        <v>8.9621306996765501E-2</v>
      </c>
      <c r="D50" s="623">
        <f t="shared" ca="1" si="3"/>
        <v>4.6886360317131955E-2</v>
      </c>
      <c r="E50" s="621">
        <f ca="1">E113/E$115</f>
        <v>0.11288033539018921</v>
      </c>
      <c r="F50" s="525">
        <f ca="1">'Small household'!F497</f>
        <v>3.0290000000000001E-2</v>
      </c>
      <c r="G50" s="525">
        <f ca="1">'Small household'!G497</f>
        <v>0</v>
      </c>
      <c r="H50" s="525">
        <f ca="1">'Small household'!H497</f>
        <v>2.657E-2</v>
      </c>
      <c r="I50" s="525">
        <f ca="1">'Small household'!I497</f>
        <v>0.13284000000000001</v>
      </c>
      <c r="J50" s="525">
        <f ca="1">'Small household'!J497</f>
        <v>0</v>
      </c>
      <c r="K50" s="525">
        <f ca="1">'Small household'!K497</f>
        <v>0</v>
      </c>
      <c r="L50" s="525">
        <f ca="1">'Small household'!L497</f>
        <v>2.7990000000000001E-2</v>
      </c>
      <c r="M50" s="525">
        <f ca="1">'Small household'!M497</f>
        <v>7.45E-3</v>
      </c>
      <c r="N50" s="525">
        <f ca="1">'Small household'!N497</f>
        <v>0</v>
      </c>
      <c r="O50" s="525">
        <f ca="1">'Small household'!O497</f>
        <v>0.35635999999999995</v>
      </c>
      <c r="P50" s="525">
        <f ca="1">'Small household'!P497</f>
        <v>4.6399999999999997E-2</v>
      </c>
      <c r="Q50" s="525">
        <f ca="1">'Small household'!Q497</f>
        <v>0.16904999999999998</v>
      </c>
      <c r="R50" s="525">
        <f ca="1">'Small household'!R497</f>
        <v>0.15012</v>
      </c>
      <c r="S50" s="525">
        <f ca="1">'Small household'!S497</f>
        <v>0.18863000000000002</v>
      </c>
    </row>
    <row r="51" spans="1:19" s="149" customFormat="1" x14ac:dyDescent="0.35">
      <c r="A51" s="461"/>
      <c r="B51" s="461"/>
      <c r="C51" s="585"/>
      <c r="D51" s="597"/>
      <c r="E51" s="591"/>
      <c r="F51" s="572"/>
      <c r="G51" s="572"/>
      <c r="H51" s="572"/>
      <c r="I51" s="572"/>
      <c r="J51" s="572"/>
      <c r="K51" s="572"/>
      <c r="L51" s="572"/>
      <c r="M51" s="572"/>
      <c r="N51" s="572"/>
      <c r="O51" s="572"/>
      <c r="P51" s="572"/>
      <c r="Q51" s="572"/>
      <c r="R51" s="572"/>
      <c r="S51" s="572"/>
    </row>
    <row r="52" spans="1:19" s="149" customFormat="1" ht="15" thickBot="1" x14ac:dyDescent="0.4">
      <c r="A52" s="573" t="s">
        <v>1881</v>
      </c>
      <c r="B52" s="574"/>
      <c r="C52" s="586">
        <f t="shared" ref="C52:S52" ca="1" si="4">SUM(C10+C21+C40)</f>
        <v>1</v>
      </c>
      <c r="D52" s="598">
        <f t="shared" ca="1" si="4"/>
        <v>1</v>
      </c>
      <c r="E52" s="592">
        <f t="shared" ca="1" si="4"/>
        <v>1</v>
      </c>
      <c r="F52" s="578">
        <f t="shared" ca="1" si="4"/>
        <v>0.99992000000000003</v>
      </c>
      <c r="G52" s="578">
        <f t="shared" ca="1" si="4"/>
        <v>0.99999999999999989</v>
      </c>
      <c r="H52" s="578">
        <f t="shared" ca="1" si="4"/>
        <v>1.0000200000000001</v>
      </c>
      <c r="I52" s="578">
        <f t="shared" ca="1" si="4"/>
        <v>0.99992999999999999</v>
      </c>
      <c r="J52" s="578">
        <f t="shared" ca="1" si="4"/>
        <v>0.99992999999999999</v>
      </c>
      <c r="K52" s="578">
        <f t="shared" ca="1" si="4"/>
        <v>1.0001199999999999</v>
      </c>
      <c r="L52" s="578">
        <f t="shared" ca="1" si="4"/>
        <v>1.0001</v>
      </c>
      <c r="M52" s="578">
        <f t="shared" ca="1" si="4"/>
        <v>0.99999000000000005</v>
      </c>
      <c r="N52" s="578">
        <f t="shared" ca="1" si="4"/>
        <v>0.99992999999999987</v>
      </c>
      <c r="O52" s="578">
        <f t="shared" ca="1" si="4"/>
        <v>0.99992999999999999</v>
      </c>
      <c r="P52" s="578">
        <f t="shared" ca="1" si="4"/>
        <v>1.0000100000000001</v>
      </c>
      <c r="Q52" s="578">
        <f t="shared" ca="1" si="4"/>
        <v>1.00004</v>
      </c>
      <c r="R52" s="578">
        <f t="shared" ca="1" si="4"/>
        <v>1.0000100000000001</v>
      </c>
      <c r="S52" s="578">
        <f t="shared" ca="1" si="4"/>
        <v>1.00004</v>
      </c>
    </row>
    <row r="53" spans="1:19" s="149" customFormat="1" ht="13" x14ac:dyDescent="0.3">
      <c r="A53" s="150"/>
      <c r="B53" s="150"/>
    </row>
    <row r="54" spans="1:19" s="149" customFormat="1" ht="13" x14ac:dyDescent="0.3">
      <c r="A54" s="152" t="s">
        <v>2161</v>
      </c>
      <c r="B54" s="150"/>
    </row>
    <row r="55" spans="1:19" s="149" customFormat="1" ht="13" x14ac:dyDescent="0.3">
      <c r="A55" s="152" t="s">
        <v>2355</v>
      </c>
      <c r="B55" s="150"/>
    </row>
    <row r="56" spans="1:19" s="149" customFormat="1" ht="13" x14ac:dyDescent="0.3">
      <c r="A56" s="152" t="s">
        <v>2356</v>
      </c>
      <c r="B56" s="150"/>
    </row>
    <row r="57" spans="1:19" s="149" customFormat="1" ht="13" x14ac:dyDescent="0.3">
      <c r="A57" s="150"/>
      <c r="B57" s="150"/>
    </row>
    <row r="58" spans="1:19" s="149" customFormat="1" hidden="1" x14ac:dyDescent="0.35">
      <c r="A58" s="221"/>
      <c r="B58" s="43"/>
      <c r="C58" s="408">
        <f t="shared" ref="C58:S58" ca="1" si="5">C52-(C40+C9)</f>
        <v>0</v>
      </c>
      <c r="D58" s="408">
        <f t="shared" ca="1" si="5"/>
        <v>0</v>
      </c>
      <c r="E58" s="408">
        <f t="shared" ca="1" si="5"/>
        <v>0</v>
      </c>
      <c r="F58" s="408">
        <f t="shared" ca="1" si="5"/>
        <v>0</v>
      </c>
      <c r="G58" s="408">
        <f t="shared" ca="1" si="5"/>
        <v>0</v>
      </c>
      <c r="H58" s="408">
        <f t="shared" ca="1" si="5"/>
        <v>0</v>
      </c>
      <c r="I58" s="408">
        <f t="shared" ca="1" si="5"/>
        <v>0</v>
      </c>
      <c r="J58" s="408">
        <f t="shared" ca="1" si="5"/>
        <v>0</v>
      </c>
      <c r="K58" s="408">
        <f t="shared" ca="1" si="5"/>
        <v>0</v>
      </c>
      <c r="L58" s="408">
        <f t="shared" ca="1" si="5"/>
        <v>0</v>
      </c>
      <c r="M58" s="408">
        <f t="shared" ca="1" si="5"/>
        <v>0</v>
      </c>
      <c r="N58" s="408">
        <f t="shared" ca="1" si="5"/>
        <v>0</v>
      </c>
      <c r="O58" s="408">
        <f t="shared" ca="1" si="5"/>
        <v>0</v>
      </c>
      <c r="P58" s="408">
        <f t="shared" ca="1" si="5"/>
        <v>0</v>
      </c>
      <c r="Q58" s="408">
        <f t="shared" ca="1" si="5"/>
        <v>0</v>
      </c>
      <c r="R58" s="408">
        <f t="shared" ca="1" si="5"/>
        <v>0</v>
      </c>
      <c r="S58" s="408">
        <f t="shared" ca="1" si="5"/>
        <v>0</v>
      </c>
    </row>
    <row r="59" spans="1:19" s="149" customFormat="1" hidden="1" x14ac:dyDescent="0.35">
      <c r="A59" s="221" t="s">
        <v>2139</v>
      </c>
      <c r="B59" s="43"/>
      <c r="C59" s="408">
        <f t="shared" ref="C59:S59" ca="1" si="6">C21-SUM(C22:C39)</f>
        <v>0</v>
      </c>
      <c r="D59" s="408">
        <f t="shared" ca="1" si="6"/>
        <v>0</v>
      </c>
      <c r="E59" s="408">
        <f t="shared" ca="1" si="6"/>
        <v>0</v>
      </c>
      <c r="F59" s="408">
        <f t="shared" ca="1" si="6"/>
        <v>0</v>
      </c>
      <c r="G59" s="408">
        <f t="shared" ca="1" si="6"/>
        <v>0</v>
      </c>
      <c r="H59" s="408">
        <f t="shared" ca="1" si="6"/>
        <v>0</v>
      </c>
      <c r="I59" s="408">
        <f t="shared" ca="1" si="6"/>
        <v>0</v>
      </c>
      <c r="J59" s="408">
        <f t="shared" ca="1" si="6"/>
        <v>0</v>
      </c>
      <c r="K59" s="408">
        <f t="shared" ca="1" si="6"/>
        <v>0</v>
      </c>
      <c r="L59" s="408">
        <f t="shared" ca="1" si="6"/>
        <v>0</v>
      </c>
      <c r="M59" s="408">
        <f t="shared" ca="1" si="6"/>
        <v>0</v>
      </c>
      <c r="N59" s="408">
        <f t="shared" ca="1" si="6"/>
        <v>0</v>
      </c>
      <c r="O59" s="408">
        <f t="shared" ca="1" si="6"/>
        <v>0</v>
      </c>
      <c r="P59" s="408">
        <f t="shared" ca="1" si="6"/>
        <v>0</v>
      </c>
      <c r="Q59" s="408">
        <f t="shared" ca="1" si="6"/>
        <v>0</v>
      </c>
      <c r="R59" s="408">
        <f t="shared" ca="1" si="6"/>
        <v>0</v>
      </c>
      <c r="S59" s="408">
        <f t="shared" ca="1" si="6"/>
        <v>0</v>
      </c>
    </row>
    <row r="60" spans="1:19" s="149" customFormat="1" hidden="1" x14ac:dyDescent="0.35">
      <c r="A60" s="221" t="s">
        <v>2140</v>
      </c>
      <c r="B60" s="43"/>
      <c r="C60" s="408">
        <f t="shared" ref="C60:S60" ca="1" si="7">C40-SUM(C41:C50)</f>
        <v>0</v>
      </c>
      <c r="D60" s="408">
        <f t="shared" ca="1" si="7"/>
        <v>0</v>
      </c>
      <c r="E60" s="408">
        <f t="shared" ca="1" si="7"/>
        <v>0</v>
      </c>
      <c r="F60" s="408">
        <f t="shared" ca="1" si="7"/>
        <v>0</v>
      </c>
      <c r="G60" s="408">
        <f t="shared" ca="1" si="7"/>
        <v>0</v>
      </c>
      <c r="H60" s="408">
        <f t="shared" ca="1" si="7"/>
        <v>0</v>
      </c>
      <c r="I60" s="408">
        <f t="shared" ca="1" si="7"/>
        <v>0</v>
      </c>
      <c r="J60" s="408">
        <f t="shared" ca="1" si="7"/>
        <v>0</v>
      </c>
      <c r="K60" s="408">
        <f t="shared" ca="1" si="7"/>
        <v>0</v>
      </c>
      <c r="L60" s="408">
        <f t="shared" ca="1" si="7"/>
        <v>0</v>
      </c>
      <c r="M60" s="408">
        <f t="shared" ca="1" si="7"/>
        <v>0</v>
      </c>
      <c r="N60" s="408">
        <f t="shared" ca="1" si="7"/>
        <v>0</v>
      </c>
      <c r="O60" s="408">
        <f t="shared" ca="1" si="7"/>
        <v>0</v>
      </c>
      <c r="P60" s="408">
        <f t="shared" ca="1" si="7"/>
        <v>0</v>
      </c>
      <c r="Q60" s="408">
        <f t="shared" ca="1" si="7"/>
        <v>0</v>
      </c>
      <c r="R60" s="408">
        <f t="shared" ca="1" si="7"/>
        <v>0</v>
      </c>
      <c r="S60" s="408">
        <f t="shared" ca="1" si="7"/>
        <v>0</v>
      </c>
    </row>
    <row r="61" spans="1:19" s="149" customFormat="1" x14ac:dyDescent="0.35">
      <c r="A61" s="221"/>
      <c r="B61" s="43"/>
      <c r="C61" s="408"/>
      <c r="D61" s="408"/>
      <c r="E61" s="408"/>
      <c r="F61" s="408"/>
      <c r="G61" s="408"/>
      <c r="H61" s="408"/>
      <c r="I61" s="408"/>
      <c r="J61" s="408"/>
    </row>
    <row r="62" spans="1:19" s="149" customFormat="1" ht="13" hidden="1" x14ac:dyDescent="0.3">
      <c r="A62" s="150"/>
      <c r="B62" s="150"/>
    </row>
    <row r="63" spans="1:19" s="149" customFormat="1" ht="13" x14ac:dyDescent="0.3">
      <c r="A63" s="150"/>
      <c r="B63" s="150"/>
    </row>
    <row r="64" spans="1:19" s="149" customFormat="1" ht="13" x14ac:dyDescent="0.3">
      <c r="A64" s="414" t="s">
        <v>2229</v>
      </c>
      <c r="B64" s="150"/>
    </row>
    <row r="65" spans="1:41" s="149" customFormat="1" ht="13" x14ac:dyDescent="0.3">
      <c r="A65" s="211" t="str">
        <f>A5</f>
        <v>Small household goods</v>
      </c>
    </row>
    <row r="66" spans="1:41" s="149" customFormat="1" ht="13" x14ac:dyDescent="0.3">
      <c r="A66" s="211" t="s">
        <v>2610</v>
      </c>
      <c r="B66" s="211"/>
    </row>
    <row r="67" spans="1:41" s="149" customFormat="1" ht="13" x14ac:dyDescent="0.3">
      <c r="A67" s="211"/>
      <c r="B67" s="211"/>
    </row>
    <row r="68" spans="1:41" x14ac:dyDescent="0.35">
      <c r="A68" s="409" t="str">
        <f>'A9'!A67</f>
        <v>2023 Prices</v>
      </c>
    </row>
    <row r="69" spans="1:41" ht="15" thickBot="1" x14ac:dyDescent="0.4"/>
    <row r="70" spans="1:41" ht="15" hidden="1" thickBot="1" x14ac:dyDescent="0.4">
      <c r="C70" s="412"/>
      <c r="D70" s="412"/>
      <c r="E70" s="412"/>
      <c r="F70" s="412" cm="1">
        <f t="array" ref="F70:S70">TRANSPOSE('A8'!F70:F83)</f>
        <v>26.091800499915269</v>
      </c>
      <c r="G70" s="412">
        <v>44.126996515586008</v>
      </c>
      <c r="H70" s="412">
        <v>24.300475994716201</v>
      </c>
      <c r="I70" s="412">
        <v>38.259178739495901</v>
      </c>
      <c r="J70" s="412">
        <v>24.429994471217821</v>
      </c>
      <c r="K70">
        <v>18.142981592809239</v>
      </c>
      <c r="L70">
        <v>21.099500554738768</v>
      </c>
      <c r="M70">
        <v>91.80014964311674</v>
      </c>
      <c r="N70">
        <v>22.589216677652754</v>
      </c>
      <c r="O70">
        <v>10.213790989323037</v>
      </c>
      <c r="P70">
        <v>64.314566128896971</v>
      </c>
      <c r="Q70">
        <v>96.251971352285935</v>
      </c>
      <c r="R70">
        <v>110.12525591932078</v>
      </c>
      <c r="S70">
        <v>58.7131171519502</v>
      </c>
    </row>
    <row r="71" spans="1:41" ht="48.75" customHeight="1" x14ac:dyDescent="0.35">
      <c r="A71" s="439"/>
      <c r="B71" s="439"/>
      <c r="C71" s="579" t="s">
        <v>0</v>
      </c>
      <c r="D71" s="566" t="s">
        <v>2238</v>
      </c>
      <c r="E71" s="273" t="s">
        <v>2239</v>
      </c>
      <c r="F71" s="439" t="s">
        <v>1</v>
      </c>
      <c r="G71" s="439" t="s">
        <v>2</v>
      </c>
      <c r="H71" s="439" t="s">
        <v>3</v>
      </c>
      <c r="I71" s="439" t="s">
        <v>4</v>
      </c>
      <c r="J71" s="439" t="s">
        <v>5</v>
      </c>
      <c r="K71" s="439" t="s">
        <v>6</v>
      </c>
      <c r="L71" s="439" t="s">
        <v>7</v>
      </c>
      <c r="M71" s="439" t="s">
        <v>8</v>
      </c>
      <c r="N71" s="439" t="s">
        <v>9</v>
      </c>
      <c r="O71" s="439" t="s">
        <v>10</v>
      </c>
      <c r="P71" s="439" t="s">
        <v>11</v>
      </c>
      <c r="Q71" s="439" t="s">
        <v>12</v>
      </c>
      <c r="R71" s="439" t="s">
        <v>13</v>
      </c>
      <c r="S71" s="439" t="s">
        <v>14</v>
      </c>
    </row>
    <row r="72" spans="1:41" s="212" customFormat="1" x14ac:dyDescent="0.35">
      <c r="A72" s="440" t="s">
        <v>2240</v>
      </c>
      <c r="B72" s="440"/>
      <c r="C72" s="599">
        <f ca="1">SUM(F72:S72)</f>
        <v>405.6537657349877</v>
      </c>
      <c r="D72" s="611">
        <f ca="1">SUM(F72:L72)+N72+O72</f>
        <v>203.78652077878348</v>
      </c>
      <c r="E72" s="605">
        <f ca="1">SUM(P72:S72)+M72</f>
        <v>201.86724495620419</v>
      </c>
      <c r="F72" s="486">
        <f t="shared" ref="F72:S72" ca="1" si="8">F9*F$70</f>
        <v>23.207091036644638</v>
      </c>
      <c r="G72" s="486">
        <f t="shared" ca="1" si="8"/>
        <v>43.443910609524728</v>
      </c>
      <c r="H72" s="486">
        <f t="shared" ca="1" si="8"/>
        <v>23.655298357056488</v>
      </c>
      <c r="I72" s="486">
        <f t="shared" ca="1" si="8"/>
        <v>23.010983052869811</v>
      </c>
      <c r="J72" s="486">
        <f t="shared" ca="1" si="8"/>
        <v>23.85930980037017</v>
      </c>
      <c r="K72" s="486">
        <f t="shared" ca="1" si="8"/>
        <v>17.962640355776713</v>
      </c>
      <c r="L72" s="486">
        <f t="shared" ca="1" si="8"/>
        <v>19.70841048316484</v>
      </c>
      <c r="M72" s="486">
        <f t="shared" ca="1" si="8"/>
        <v>59.121132373160044</v>
      </c>
      <c r="N72" s="486">
        <f t="shared" ca="1" si="8"/>
        <v>22.587635432485314</v>
      </c>
      <c r="O72" s="486">
        <f t="shared" ca="1" si="8"/>
        <v>6.3512416508907439</v>
      </c>
      <c r="P72" s="486">
        <f t="shared" ca="1" si="8"/>
        <v>24.604823563932111</v>
      </c>
      <c r="Q72" s="486">
        <f t="shared" ca="1" si="8"/>
        <v>58.378745664588457</v>
      </c>
      <c r="R72" s="486">
        <f t="shared" ca="1" si="8"/>
        <v>37.918328118140529</v>
      </c>
      <c r="S72" s="486">
        <f t="shared" ca="1" si="8"/>
        <v>21.844215236383071</v>
      </c>
      <c r="T72" s="3"/>
      <c r="U72" s="3"/>
      <c r="V72" s="3"/>
      <c r="W72" s="3"/>
      <c r="X72" s="3"/>
      <c r="Y72" s="3"/>
      <c r="Z72" s="3"/>
      <c r="AA72" s="3"/>
      <c r="AB72" s="3"/>
      <c r="AC72" s="3"/>
      <c r="AD72" s="3"/>
      <c r="AE72" s="3"/>
      <c r="AF72" s="3"/>
      <c r="AG72" s="3"/>
      <c r="AH72" s="3"/>
      <c r="AI72" s="3"/>
      <c r="AJ72" s="3"/>
      <c r="AK72" s="3"/>
      <c r="AL72" s="3"/>
      <c r="AM72" s="3"/>
      <c r="AN72" s="3"/>
      <c r="AO72" s="3"/>
    </row>
    <row r="73" spans="1:41" s="619" customFormat="1" x14ac:dyDescent="0.35">
      <c r="A73" s="618" t="s">
        <v>1815</v>
      </c>
      <c r="B73" s="618"/>
      <c r="C73" s="604">
        <f t="shared" ref="C73:C115" ca="1" si="9">SUM(F73:S73)</f>
        <v>234.40606951457045</v>
      </c>
      <c r="D73" s="616">
        <f t="shared" ref="D73:D115" ca="1" si="10">SUM(F73:L73)+N73+O73</f>
        <v>110.92702071587989</v>
      </c>
      <c r="E73" s="610">
        <f t="shared" ref="E73:E115" ca="1" si="11">SUM(P73:S73)+M73</f>
        <v>123.47904879869054</v>
      </c>
      <c r="F73" s="577">
        <f t="shared" ref="F73:S73" ca="1" si="12">F10*F$70</f>
        <v>7.3036167959362839</v>
      </c>
      <c r="G73" s="577">
        <f t="shared" ca="1" si="12"/>
        <v>29.727475012619973</v>
      </c>
      <c r="H73" s="577">
        <f t="shared" ca="1" si="12"/>
        <v>10.057237999933193</v>
      </c>
      <c r="I73" s="577">
        <f t="shared" ca="1" si="12"/>
        <v>9.8693377476403619</v>
      </c>
      <c r="J73" s="577">
        <f t="shared" ca="1" si="12"/>
        <v>12.894883981742902</v>
      </c>
      <c r="K73" s="577">
        <f t="shared" ca="1" si="12"/>
        <v>10.772939610178268</v>
      </c>
      <c r="L73" s="577">
        <f t="shared" ca="1" si="12"/>
        <v>13.014804927179513</v>
      </c>
      <c r="M73" s="577">
        <f t="shared" ca="1" si="12"/>
        <v>42.25469087923021</v>
      </c>
      <c r="N73" s="577">
        <f t="shared" ca="1" si="12"/>
        <v>13.575441546768973</v>
      </c>
      <c r="O73" s="577">
        <f t="shared" ca="1" si="12"/>
        <v>3.7112830938804189</v>
      </c>
      <c r="P73" s="577">
        <f t="shared" ca="1" si="12"/>
        <v>16.816972751383979</v>
      </c>
      <c r="Q73" s="577">
        <f t="shared" ca="1" si="12"/>
        <v>39.862753935549222</v>
      </c>
      <c r="R73" s="577">
        <f t="shared" ca="1" si="12"/>
        <v>11.589581932949319</v>
      </c>
      <c r="S73" s="577">
        <f t="shared" ca="1" si="12"/>
        <v>12.95504929957781</v>
      </c>
      <c r="T73" s="565"/>
      <c r="U73" s="565"/>
      <c r="V73" s="565"/>
      <c r="W73" s="565"/>
      <c r="X73" s="565"/>
      <c r="Y73" s="565"/>
      <c r="Z73" s="565"/>
      <c r="AA73" s="565"/>
      <c r="AB73" s="565"/>
      <c r="AC73" s="565"/>
      <c r="AD73" s="565"/>
      <c r="AE73" s="565"/>
      <c r="AF73" s="565"/>
      <c r="AG73" s="565"/>
      <c r="AH73" s="565"/>
      <c r="AI73" s="565"/>
      <c r="AJ73" s="565"/>
      <c r="AK73" s="565"/>
      <c r="AL73" s="565"/>
      <c r="AM73" s="565"/>
      <c r="AN73" s="565"/>
      <c r="AO73" s="565"/>
    </row>
    <row r="74" spans="1:41" s="214" customFormat="1" x14ac:dyDescent="0.35">
      <c r="A74" s="446" t="s">
        <v>1816</v>
      </c>
      <c r="B74" s="453"/>
      <c r="C74" s="600">
        <f t="shared" ca="1" si="9"/>
        <v>188.03766183528791</v>
      </c>
      <c r="D74" s="612">
        <f t="shared" ca="1" si="10"/>
        <v>84.236485357785483</v>
      </c>
      <c r="E74" s="606">
        <f t="shared" ca="1" si="11"/>
        <v>103.80117647750245</v>
      </c>
      <c r="F74" s="489">
        <f t="shared" ref="F74:S74" ca="1" si="13">F11*F$70</f>
        <v>4.205476404576344</v>
      </c>
      <c r="G74" s="489">
        <f t="shared" ca="1" si="13"/>
        <v>21.889637891521595</v>
      </c>
      <c r="H74" s="489">
        <f t="shared" ca="1" si="13"/>
        <v>9.5520311040030439</v>
      </c>
      <c r="I74" s="489">
        <f t="shared" ca="1" si="13"/>
        <v>6.8992777020932952</v>
      </c>
      <c r="J74" s="489">
        <f t="shared" ca="1" si="13"/>
        <v>11.347976731825389</v>
      </c>
      <c r="K74" s="489">
        <f t="shared" ca="1" si="13"/>
        <v>10.407902820530946</v>
      </c>
      <c r="L74" s="489">
        <f t="shared" ca="1" si="13"/>
        <v>6.9946954289014487</v>
      </c>
      <c r="M74" s="489">
        <f t="shared" ca="1" si="13"/>
        <v>34.507676250847581</v>
      </c>
      <c r="N74" s="489">
        <f t="shared" ca="1" si="13"/>
        <v>9.9299937593293741</v>
      </c>
      <c r="O74" s="489">
        <f t="shared" ca="1" si="13"/>
        <v>3.0094935150040332</v>
      </c>
      <c r="P74" s="489">
        <f t="shared" ca="1" si="13"/>
        <v>14.674011407969132</v>
      </c>
      <c r="Q74" s="489">
        <f t="shared" ca="1" si="13"/>
        <v>34.617984016563163</v>
      </c>
      <c r="R74" s="489">
        <f t="shared" ca="1" si="13"/>
        <v>9.3210016610113122</v>
      </c>
      <c r="S74" s="489">
        <f t="shared" ca="1" si="13"/>
        <v>10.680503141111259</v>
      </c>
      <c r="T74"/>
      <c r="U74"/>
      <c r="V74"/>
      <c r="W74"/>
      <c r="X74"/>
      <c r="Y74"/>
      <c r="Z74"/>
      <c r="AA74"/>
      <c r="AB74"/>
      <c r="AC74"/>
      <c r="AD74"/>
      <c r="AE74"/>
      <c r="AF74"/>
      <c r="AG74"/>
      <c r="AH74"/>
      <c r="AI74"/>
      <c r="AJ74"/>
      <c r="AK74"/>
      <c r="AL74"/>
      <c r="AM74"/>
      <c r="AN74"/>
      <c r="AO74"/>
    </row>
    <row r="75" spans="1:41" s="214" customFormat="1" x14ac:dyDescent="0.35">
      <c r="A75" s="446" t="s">
        <v>1821</v>
      </c>
      <c r="B75" s="453"/>
      <c r="C75" s="600">
        <f t="shared" ca="1" si="9"/>
        <v>5.1631280073377024</v>
      </c>
      <c r="D75" s="612">
        <f t="shared" ca="1" si="10"/>
        <v>4.7034043000379322</v>
      </c>
      <c r="E75" s="606">
        <f t="shared" ca="1" si="11"/>
        <v>0.45972370729977008</v>
      </c>
      <c r="F75" s="489">
        <f t="shared" ref="F75:S75" ca="1" si="14">F12*F$70</f>
        <v>2.5864801835566005</v>
      </c>
      <c r="G75" s="489">
        <f t="shared" ca="1" si="14"/>
        <v>0.87239072111313531</v>
      </c>
      <c r="H75" s="489">
        <f t="shared" ca="1" si="14"/>
        <v>0.50520689593014978</v>
      </c>
      <c r="I75" s="489">
        <f t="shared" ca="1" si="14"/>
        <v>0</v>
      </c>
      <c r="J75" s="489">
        <f t="shared" ca="1" si="14"/>
        <v>0</v>
      </c>
      <c r="K75" s="489">
        <f t="shared" ca="1" si="14"/>
        <v>0</v>
      </c>
      <c r="L75" s="489">
        <f t="shared" ca="1" si="14"/>
        <v>0.7393264994380464</v>
      </c>
      <c r="M75" s="489">
        <f t="shared" ca="1" si="14"/>
        <v>0</v>
      </c>
      <c r="N75" s="489">
        <f t="shared" ca="1" si="14"/>
        <v>0</v>
      </c>
      <c r="O75" s="489">
        <f t="shared" ca="1" si="14"/>
        <v>0</v>
      </c>
      <c r="P75" s="489">
        <f t="shared" ca="1" si="14"/>
        <v>0</v>
      </c>
      <c r="Q75" s="489">
        <f t="shared" ca="1" si="14"/>
        <v>0</v>
      </c>
      <c r="R75" s="489">
        <f t="shared" ca="1" si="14"/>
        <v>0</v>
      </c>
      <c r="S75" s="489">
        <f t="shared" ca="1" si="14"/>
        <v>0.45972370729977008</v>
      </c>
      <c r="T75"/>
      <c r="U75"/>
      <c r="V75"/>
      <c r="W75"/>
      <c r="X75"/>
      <c r="Y75"/>
      <c r="Z75"/>
      <c r="AA75"/>
      <c r="AB75"/>
      <c r="AC75"/>
      <c r="AD75"/>
      <c r="AE75"/>
      <c r="AF75"/>
      <c r="AG75"/>
      <c r="AH75"/>
      <c r="AI75"/>
      <c r="AJ75"/>
      <c r="AK75"/>
      <c r="AL75"/>
      <c r="AM75"/>
      <c r="AN75"/>
      <c r="AO75"/>
    </row>
    <row r="76" spans="1:41" s="214" customFormat="1" x14ac:dyDescent="0.35">
      <c r="A76" s="446" t="s">
        <v>1824</v>
      </c>
      <c r="B76" s="453"/>
      <c r="C76" s="600">
        <f t="shared" ca="1" si="9"/>
        <v>12.508937577443717</v>
      </c>
      <c r="D76" s="612">
        <f t="shared" ca="1" si="10"/>
        <v>6.6615401738298914</v>
      </c>
      <c r="E76" s="606">
        <f t="shared" ca="1" si="11"/>
        <v>5.847397403613825</v>
      </c>
      <c r="F76" s="489">
        <f t="shared" ref="F76:S76" ca="1" si="15">F13*F$70</f>
        <v>0.51166020780333843</v>
      </c>
      <c r="G76" s="489">
        <f t="shared" ca="1" si="15"/>
        <v>0.87239072111313531</v>
      </c>
      <c r="H76" s="489">
        <f t="shared" ca="1" si="15"/>
        <v>0</v>
      </c>
      <c r="I76" s="489">
        <f t="shared" ca="1" si="15"/>
        <v>1.0498318646117675</v>
      </c>
      <c r="J76" s="489">
        <f t="shared" ca="1" si="15"/>
        <v>1.5469072499175125</v>
      </c>
      <c r="K76" s="489">
        <f t="shared" ca="1" si="15"/>
        <v>0</v>
      </c>
      <c r="L76" s="489">
        <f t="shared" ca="1" si="15"/>
        <v>0.80262500110226265</v>
      </c>
      <c r="M76" s="489">
        <f t="shared" ca="1" si="15"/>
        <v>0</v>
      </c>
      <c r="N76" s="489">
        <f t="shared" ca="1" si="15"/>
        <v>1.2873594584594303</v>
      </c>
      <c r="O76" s="489">
        <f t="shared" ca="1" si="15"/>
        <v>0.59076567082244447</v>
      </c>
      <c r="P76" s="489">
        <f t="shared" ca="1" si="15"/>
        <v>0.60262748462776461</v>
      </c>
      <c r="Q76" s="489">
        <f t="shared" ca="1" si="15"/>
        <v>5.2447699189860604</v>
      </c>
      <c r="R76" s="489">
        <f t="shared" ca="1" si="15"/>
        <v>0</v>
      </c>
      <c r="S76" s="489">
        <f t="shared" ca="1" si="15"/>
        <v>0</v>
      </c>
      <c r="T76"/>
      <c r="U76"/>
      <c r="V76"/>
      <c r="W76"/>
      <c r="X76"/>
      <c r="Y76"/>
      <c r="Z76"/>
      <c r="AA76"/>
      <c r="AB76"/>
      <c r="AC76"/>
      <c r="AD76"/>
      <c r="AE76"/>
      <c r="AF76"/>
      <c r="AG76"/>
      <c r="AH76"/>
      <c r="AI76"/>
      <c r="AJ76"/>
      <c r="AK76"/>
      <c r="AL76"/>
      <c r="AM76"/>
      <c r="AN76"/>
      <c r="AO76"/>
    </row>
    <row r="77" spans="1:41" s="214" customFormat="1" x14ac:dyDescent="0.35">
      <c r="A77" s="446" t="s">
        <v>1828</v>
      </c>
      <c r="B77" s="453"/>
      <c r="C77" s="600">
        <f t="shared" ca="1" si="9"/>
        <v>6.1383603770945587</v>
      </c>
      <c r="D77" s="612">
        <f t="shared" ca="1" si="10"/>
        <v>3.8697801051565501</v>
      </c>
      <c r="E77" s="606">
        <f t="shared" ca="1" si="11"/>
        <v>2.2685802719380082</v>
      </c>
      <c r="F77" s="489">
        <f t="shared" ref="F77:S77" ca="1" si="16">F14*F$70</f>
        <v>0</v>
      </c>
      <c r="G77" s="489">
        <f t="shared" ca="1" si="16"/>
        <v>3.3880707924666935</v>
      </c>
      <c r="H77" s="489">
        <f t="shared" ca="1" si="16"/>
        <v>0</v>
      </c>
      <c r="I77" s="489">
        <f t="shared" ca="1" si="16"/>
        <v>0</v>
      </c>
      <c r="J77" s="489">
        <f t="shared" ca="1" si="16"/>
        <v>0</v>
      </c>
      <c r="K77" s="489">
        <f t="shared" ca="1" si="16"/>
        <v>0.18251839482366095</v>
      </c>
      <c r="L77" s="489">
        <f t="shared" ca="1" si="16"/>
        <v>0.29919091786619573</v>
      </c>
      <c r="M77" s="489">
        <f t="shared" ca="1" si="16"/>
        <v>0</v>
      </c>
      <c r="N77" s="489">
        <f t="shared" ca="1" si="16"/>
        <v>0</v>
      </c>
      <c r="O77" s="489">
        <f t="shared" ca="1" si="16"/>
        <v>0</v>
      </c>
      <c r="P77" s="489">
        <f t="shared" ca="1" si="16"/>
        <v>0</v>
      </c>
      <c r="Q77" s="489">
        <f t="shared" ca="1" si="16"/>
        <v>0</v>
      </c>
      <c r="R77" s="489">
        <f t="shared" ca="1" si="16"/>
        <v>2.2685802719380082</v>
      </c>
      <c r="S77" s="489">
        <f t="shared" ca="1" si="16"/>
        <v>0</v>
      </c>
      <c r="T77"/>
      <c r="U77"/>
      <c r="V77"/>
      <c r="W77"/>
      <c r="X77"/>
      <c r="Y77"/>
      <c r="Z77"/>
      <c r="AA77"/>
      <c r="AB77"/>
      <c r="AC77"/>
      <c r="AD77"/>
      <c r="AE77"/>
      <c r="AF77"/>
      <c r="AG77"/>
      <c r="AH77"/>
      <c r="AI77"/>
      <c r="AJ77"/>
      <c r="AK77"/>
      <c r="AL77"/>
      <c r="AM77"/>
      <c r="AN77"/>
      <c r="AO77"/>
    </row>
    <row r="78" spans="1:41" s="214" customFormat="1" x14ac:dyDescent="0.35">
      <c r="A78" s="446" t="s">
        <v>1831</v>
      </c>
      <c r="B78" s="453"/>
      <c r="C78" s="600">
        <f t="shared" ca="1" si="9"/>
        <v>7.8039100679721294</v>
      </c>
      <c r="D78" s="612">
        <f t="shared" ca="1" si="10"/>
        <v>5.0994776594859106</v>
      </c>
      <c r="E78" s="606">
        <f t="shared" ca="1" si="11"/>
        <v>2.7044324084862192</v>
      </c>
      <c r="F78" s="489">
        <f t="shared" ref="F78:S78" ca="1" si="17">F15*F$70</f>
        <v>0</v>
      </c>
      <c r="G78" s="489">
        <f t="shared" ca="1" si="17"/>
        <v>0</v>
      </c>
      <c r="H78" s="489">
        <f t="shared" ca="1" si="17"/>
        <v>0</v>
      </c>
      <c r="I78" s="489">
        <f t="shared" ca="1" si="17"/>
        <v>0</v>
      </c>
      <c r="J78" s="489">
        <f t="shared" ca="1" si="17"/>
        <v>0</v>
      </c>
      <c r="K78" s="489">
        <f t="shared" ca="1" si="17"/>
        <v>0</v>
      </c>
      <c r="L78" s="489">
        <f t="shared" ca="1" si="17"/>
        <v>4.178967079871561</v>
      </c>
      <c r="M78" s="489">
        <f t="shared" ca="1" si="17"/>
        <v>2.7044324084862192</v>
      </c>
      <c r="N78" s="489">
        <f t="shared" ca="1" si="17"/>
        <v>0.92051057961434979</v>
      </c>
      <c r="O78" s="489">
        <f t="shared" ca="1" si="17"/>
        <v>0</v>
      </c>
      <c r="P78" s="489">
        <f t="shared" ca="1" si="17"/>
        <v>0</v>
      </c>
      <c r="Q78" s="489">
        <f t="shared" ca="1" si="17"/>
        <v>0</v>
      </c>
      <c r="R78" s="489">
        <f t="shared" ca="1" si="17"/>
        <v>0</v>
      </c>
      <c r="S78" s="489">
        <f t="shared" ca="1" si="17"/>
        <v>0</v>
      </c>
      <c r="T78"/>
      <c r="U78"/>
      <c r="V78"/>
      <c r="W78"/>
      <c r="X78"/>
      <c r="Y78"/>
      <c r="Z78"/>
      <c r="AA78"/>
      <c r="AB78"/>
      <c r="AC78"/>
      <c r="AD78"/>
      <c r="AE78"/>
      <c r="AF78"/>
      <c r="AG78"/>
      <c r="AH78"/>
      <c r="AI78"/>
      <c r="AJ78"/>
      <c r="AK78"/>
      <c r="AL78"/>
      <c r="AM78"/>
      <c r="AN78"/>
      <c r="AO78"/>
    </row>
    <row r="79" spans="1:41" x14ac:dyDescent="0.35">
      <c r="A79" s="446" t="s">
        <v>1834</v>
      </c>
      <c r="B79" s="453"/>
      <c r="C79" s="600">
        <f t="shared" ca="1" si="9"/>
        <v>0.71878887468291064</v>
      </c>
      <c r="D79" s="612">
        <f t="shared" ca="1" si="10"/>
        <v>0.71878887468291064</v>
      </c>
      <c r="E79" s="606">
        <f t="shared" ca="1" si="11"/>
        <v>0</v>
      </c>
      <c r="F79" s="489">
        <f t="shared" ref="F79:S79" ca="1" si="18">F16*F$70</f>
        <v>0</v>
      </c>
      <c r="G79" s="489">
        <f t="shared" ca="1" si="18"/>
        <v>0</v>
      </c>
      <c r="H79" s="489">
        <f t="shared" ca="1" si="18"/>
        <v>0</v>
      </c>
      <c r="I79" s="489">
        <f t="shared" ca="1" si="18"/>
        <v>0</v>
      </c>
      <c r="J79" s="489">
        <f t="shared" ca="1" si="18"/>
        <v>0</v>
      </c>
      <c r="K79" s="489">
        <f t="shared" ca="1" si="18"/>
        <v>0</v>
      </c>
      <c r="L79" s="489">
        <f t="shared" ca="1" si="18"/>
        <v>0</v>
      </c>
      <c r="M79" s="489">
        <f t="shared" ca="1" si="18"/>
        <v>0</v>
      </c>
      <c r="N79" s="489">
        <f t="shared" ca="1" si="18"/>
        <v>0.71878887468291064</v>
      </c>
      <c r="O79" s="489">
        <f t="shared" ca="1" si="18"/>
        <v>0</v>
      </c>
      <c r="P79" s="489">
        <f t="shared" ca="1" si="18"/>
        <v>0</v>
      </c>
      <c r="Q79" s="489">
        <f t="shared" ca="1" si="18"/>
        <v>0</v>
      </c>
      <c r="R79" s="489">
        <f t="shared" ca="1" si="18"/>
        <v>0</v>
      </c>
      <c r="S79" s="489">
        <f t="shared" ca="1" si="18"/>
        <v>0</v>
      </c>
    </row>
    <row r="80" spans="1:41" x14ac:dyDescent="0.35">
      <c r="A80" s="453" t="s">
        <v>1837</v>
      </c>
      <c r="B80" s="453"/>
      <c r="C80" s="600">
        <f t="shared" ca="1" si="9"/>
        <v>0.11102390805394141</v>
      </c>
      <c r="D80" s="612">
        <f t="shared" ca="1" si="10"/>
        <v>0.11102390805394141</v>
      </c>
      <c r="E80" s="606">
        <f t="shared" ca="1" si="11"/>
        <v>0</v>
      </c>
      <c r="F80" s="489">
        <f t="shared" ref="F80:S80" ca="1" si="19">F17*F$70</f>
        <v>0</v>
      </c>
      <c r="G80" s="489">
        <f t="shared" ca="1" si="19"/>
        <v>0</v>
      </c>
      <c r="H80" s="489">
        <f t="shared" ca="1" si="19"/>
        <v>0</v>
      </c>
      <c r="I80" s="489">
        <f t="shared" ca="1" si="19"/>
        <v>0</v>
      </c>
      <c r="J80" s="489">
        <f t="shared" ca="1" si="19"/>
        <v>0</v>
      </c>
      <c r="K80" s="489">
        <f t="shared" ca="1" si="19"/>
        <v>0</v>
      </c>
      <c r="L80" s="489">
        <f t="shared" ca="1" si="19"/>
        <v>0</v>
      </c>
      <c r="M80" s="489">
        <f t="shared" ca="1" si="19"/>
        <v>0</v>
      </c>
      <c r="N80" s="489">
        <f t="shared" ca="1" si="19"/>
        <v>0</v>
      </c>
      <c r="O80" s="489">
        <f t="shared" ca="1" si="19"/>
        <v>0.11102390805394141</v>
      </c>
      <c r="P80" s="489">
        <f t="shared" ca="1" si="19"/>
        <v>0</v>
      </c>
      <c r="Q80" s="489">
        <f t="shared" ca="1" si="19"/>
        <v>0</v>
      </c>
      <c r="R80" s="489">
        <f t="shared" ca="1" si="19"/>
        <v>0</v>
      </c>
      <c r="S80" s="489">
        <f t="shared" ca="1" si="19"/>
        <v>0</v>
      </c>
    </row>
    <row r="81" spans="1:41" x14ac:dyDescent="0.35">
      <c r="A81" s="446" t="s">
        <v>1840</v>
      </c>
      <c r="B81" s="453"/>
      <c r="C81" s="600">
        <f t="shared" ca="1" si="9"/>
        <v>1.0681512145963197</v>
      </c>
      <c r="D81" s="612">
        <f t="shared" ca="1" si="10"/>
        <v>0.38424009975510004</v>
      </c>
      <c r="E81" s="606">
        <f t="shared" ca="1" si="11"/>
        <v>0.68391111484121969</v>
      </c>
      <c r="F81" s="489">
        <f t="shared" ref="F81:S81" ca="1" si="20">F18*F$70</f>
        <v>0</v>
      </c>
      <c r="G81" s="489">
        <f t="shared" ca="1" si="20"/>
        <v>0</v>
      </c>
      <c r="H81" s="489">
        <f t="shared" ca="1" si="20"/>
        <v>0</v>
      </c>
      <c r="I81" s="489">
        <f t="shared" ca="1" si="20"/>
        <v>0</v>
      </c>
      <c r="J81" s="489">
        <f t="shared" ca="1" si="20"/>
        <v>0</v>
      </c>
      <c r="K81" s="489">
        <f t="shared" ca="1" si="20"/>
        <v>0.18251839482366095</v>
      </c>
      <c r="L81" s="489">
        <f t="shared" ca="1" si="20"/>
        <v>0</v>
      </c>
      <c r="M81" s="489">
        <f t="shared" ca="1" si="20"/>
        <v>0.68391111484121969</v>
      </c>
      <c r="N81" s="489">
        <f t="shared" ca="1" si="20"/>
        <v>0.20172170493143909</v>
      </c>
      <c r="O81" s="489">
        <f t="shared" ca="1" si="20"/>
        <v>0</v>
      </c>
      <c r="P81" s="489">
        <f t="shared" ca="1" si="20"/>
        <v>0</v>
      </c>
      <c r="Q81" s="489">
        <f t="shared" ca="1" si="20"/>
        <v>0</v>
      </c>
      <c r="R81" s="489">
        <f t="shared" ca="1" si="20"/>
        <v>0</v>
      </c>
      <c r="S81" s="489">
        <f t="shared" ca="1" si="20"/>
        <v>0</v>
      </c>
    </row>
    <row r="82" spans="1:41" x14ac:dyDescent="0.35">
      <c r="A82" s="446" t="s">
        <v>1843</v>
      </c>
      <c r="B82" s="453"/>
      <c r="C82" s="600">
        <f t="shared" ca="1" si="9"/>
        <v>3.8899951938308406</v>
      </c>
      <c r="D82" s="612">
        <f t="shared" ca="1" si="10"/>
        <v>2.3496613350437583</v>
      </c>
      <c r="E82" s="606">
        <f t="shared" ca="1" si="11"/>
        <v>1.5403338587870823</v>
      </c>
      <c r="F82" s="489">
        <f t="shared" ref="F82:S82" ca="1" si="21">F19*F$70</f>
        <v>0</v>
      </c>
      <c r="G82" s="489">
        <f t="shared" ca="1" si="21"/>
        <v>1.8325941652922868</v>
      </c>
      <c r="H82" s="489">
        <f t="shared" ca="1" si="21"/>
        <v>0</v>
      </c>
      <c r="I82" s="489">
        <f t="shared" ca="1" si="21"/>
        <v>0</v>
      </c>
      <c r="J82" s="489">
        <f t="shared" ca="1" si="21"/>
        <v>0</v>
      </c>
      <c r="K82" s="489">
        <f t="shared" ca="1" si="21"/>
        <v>0</v>
      </c>
      <c r="L82" s="489">
        <f t="shared" ca="1" si="21"/>
        <v>0</v>
      </c>
      <c r="M82" s="489">
        <f t="shared" ca="1" si="21"/>
        <v>0</v>
      </c>
      <c r="N82" s="489">
        <f t="shared" ca="1" si="21"/>
        <v>0.5170671697514716</v>
      </c>
      <c r="O82" s="489">
        <f t="shared" ca="1" si="21"/>
        <v>0</v>
      </c>
      <c r="P82" s="489">
        <f t="shared" ca="1" si="21"/>
        <v>1.5403338587870823</v>
      </c>
      <c r="Q82" s="489">
        <f t="shared" ca="1" si="21"/>
        <v>0</v>
      </c>
      <c r="R82" s="489">
        <f t="shared" ca="1" si="21"/>
        <v>0</v>
      </c>
      <c r="S82" s="489">
        <f t="shared" ca="1" si="21"/>
        <v>0</v>
      </c>
    </row>
    <row r="83" spans="1:41" x14ac:dyDescent="0.35">
      <c r="A83" s="453" t="s">
        <v>1845</v>
      </c>
      <c r="B83" s="453"/>
      <c r="C83" s="600">
        <f t="shared" ca="1" si="9"/>
        <v>8.9661124582703984</v>
      </c>
      <c r="D83" s="612">
        <f t="shared" ca="1" si="10"/>
        <v>2.7926189020484347</v>
      </c>
      <c r="E83" s="606">
        <f t="shared" ca="1" si="11"/>
        <v>6.1734935562219633</v>
      </c>
      <c r="F83" s="489">
        <f t="shared" ref="F83:S83" ca="1" si="22">F20*F$70</f>
        <v>0</v>
      </c>
      <c r="G83" s="489">
        <f t="shared" ca="1" si="22"/>
        <v>0.87239072111313531</v>
      </c>
      <c r="H83" s="489">
        <f t="shared" ca="1" si="22"/>
        <v>0</v>
      </c>
      <c r="I83" s="489">
        <f t="shared" ca="1" si="22"/>
        <v>1.9202281809352992</v>
      </c>
      <c r="J83" s="489">
        <f t="shared" ca="1" si="22"/>
        <v>0</v>
      </c>
      <c r="K83" s="489">
        <f t="shared" ca="1" si="22"/>
        <v>0</v>
      </c>
      <c r="L83" s="489">
        <f t="shared" ca="1" si="22"/>
        <v>0</v>
      </c>
      <c r="M83" s="489">
        <f t="shared" ca="1" si="22"/>
        <v>4.3586711050551825</v>
      </c>
      <c r="N83" s="489">
        <f t="shared" ca="1" si="22"/>
        <v>0</v>
      </c>
      <c r="O83" s="489">
        <f t="shared" ca="1" si="22"/>
        <v>0</v>
      </c>
      <c r="P83" s="489">
        <f t="shared" ca="1" si="22"/>
        <v>0</v>
      </c>
      <c r="Q83" s="489">
        <f t="shared" ca="1" si="22"/>
        <v>0</v>
      </c>
      <c r="R83" s="489">
        <f t="shared" ca="1" si="22"/>
        <v>0</v>
      </c>
      <c r="S83" s="489">
        <f t="shared" ca="1" si="22"/>
        <v>1.8148224511667808</v>
      </c>
    </row>
    <row r="84" spans="1:41" s="565" customFormat="1" x14ac:dyDescent="0.35">
      <c r="A84" s="576" t="s">
        <v>1853</v>
      </c>
      <c r="B84" s="576"/>
      <c r="C84" s="604">
        <f t="shared" ca="1" si="9"/>
        <v>171.24769622041725</v>
      </c>
      <c r="D84" s="616">
        <f t="shared" ca="1" si="10"/>
        <v>92.859500062903564</v>
      </c>
      <c r="E84" s="610">
        <f t="shared" ca="1" si="11"/>
        <v>78.38819615751369</v>
      </c>
      <c r="F84" s="577">
        <f t="shared" ref="F84:S84" ca="1" si="23">F21*F$70</f>
        <v>15.903474240708354</v>
      </c>
      <c r="G84" s="577">
        <f t="shared" ca="1" si="23"/>
        <v>13.716435596904752</v>
      </c>
      <c r="H84" s="577">
        <f t="shared" ca="1" si="23"/>
        <v>13.598060357123295</v>
      </c>
      <c r="I84" s="577">
        <f t="shared" ca="1" si="23"/>
        <v>13.141645305229448</v>
      </c>
      <c r="J84" s="577">
        <f t="shared" ca="1" si="23"/>
        <v>10.964425818627269</v>
      </c>
      <c r="K84" s="577">
        <f t="shared" ca="1" si="23"/>
        <v>7.1897007455984454</v>
      </c>
      <c r="L84" s="577">
        <f t="shared" ca="1" si="23"/>
        <v>6.693605555985326</v>
      </c>
      <c r="M84" s="577">
        <f t="shared" ca="1" si="23"/>
        <v>16.866441493929837</v>
      </c>
      <c r="N84" s="577">
        <f t="shared" ca="1" si="23"/>
        <v>9.0121938857163428</v>
      </c>
      <c r="O84" s="577">
        <f t="shared" ca="1" si="23"/>
        <v>2.639958557010325</v>
      </c>
      <c r="P84" s="577">
        <f t="shared" ca="1" si="23"/>
        <v>7.7878508125481343</v>
      </c>
      <c r="Q84" s="577">
        <f t="shared" ca="1" si="23"/>
        <v>18.515991729039243</v>
      </c>
      <c r="R84" s="577">
        <f t="shared" ca="1" si="23"/>
        <v>26.328746185191214</v>
      </c>
      <c r="S84" s="577">
        <f t="shared" ca="1" si="23"/>
        <v>8.8891659368052611</v>
      </c>
    </row>
    <row r="85" spans="1:41" s="213" customFormat="1" x14ac:dyDescent="0.35">
      <c r="A85" s="567" t="s">
        <v>1855</v>
      </c>
      <c r="B85" s="491"/>
      <c r="C85" s="602">
        <f t="shared" ca="1" si="9"/>
        <v>16.601946699853677</v>
      </c>
      <c r="D85" s="614">
        <f t="shared" ca="1" si="10"/>
        <v>9.183052085461334</v>
      </c>
      <c r="E85" s="608">
        <f t="shared" ca="1" si="11"/>
        <v>7.4188946143923413</v>
      </c>
      <c r="F85" s="484">
        <f t="shared" ref="F85:S85" ca="1" si="24">F22*F$70</f>
        <v>1.3022417629507712</v>
      </c>
      <c r="G85" s="484">
        <f t="shared" ca="1" si="24"/>
        <v>1.6896226965817882</v>
      </c>
      <c r="H85" s="484">
        <f t="shared" ca="1" si="24"/>
        <v>0</v>
      </c>
      <c r="I85" s="484">
        <f t="shared" ca="1" si="24"/>
        <v>3.9169747193495903</v>
      </c>
      <c r="J85" s="484">
        <f t="shared" ca="1" si="24"/>
        <v>0.56897457123466311</v>
      </c>
      <c r="K85" s="484">
        <f t="shared" ca="1" si="24"/>
        <v>0.90261333424225965</v>
      </c>
      <c r="L85" s="484">
        <f t="shared" ca="1" si="24"/>
        <v>0.80262500110226265</v>
      </c>
      <c r="M85" s="484">
        <f t="shared" ca="1" si="24"/>
        <v>2.7044324084862192</v>
      </c>
      <c r="N85" s="484">
        <f t="shared" ca="1" si="24"/>
        <v>0</v>
      </c>
      <c r="O85" s="484">
        <f t="shared" ca="1" si="24"/>
        <v>0</v>
      </c>
      <c r="P85" s="484">
        <f t="shared" ca="1" si="24"/>
        <v>0</v>
      </c>
      <c r="Q85" s="484">
        <f t="shared" ca="1" si="24"/>
        <v>0</v>
      </c>
      <c r="R85" s="484">
        <f t="shared" ca="1" si="24"/>
        <v>4.7144622059061225</v>
      </c>
      <c r="S85" s="484">
        <f t="shared" ca="1" si="24"/>
        <v>0</v>
      </c>
      <c r="T85" s="3"/>
      <c r="U85" s="3"/>
      <c r="V85" s="3"/>
      <c r="W85" s="3"/>
      <c r="X85" s="3"/>
      <c r="Y85" s="3"/>
      <c r="Z85" s="3"/>
      <c r="AA85" s="3"/>
      <c r="AB85" s="3"/>
      <c r="AC85" s="3"/>
      <c r="AD85" s="3"/>
      <c r="AE85" s="3"/>
      <c r="AF85" s="3"/>
      <c r="AG85" s="3"/>
      <c r="AH85" s="3"/>
      <c r="AI85" s="3"/>
      <c r="AJ85" s="3"/>
      <c r="AK85" s="3"/>
      <c r="AL85" s="3"/>
      <c r="AM85" s="3"/>
      <c r="AN85" s="3"/>
      <c r="AO85" s="3"/>
    </row>
    <row r="86" spans="1:41" x14ac:dyDescent="0.35">
      <c r="A86" s="567" t="s">
        <v>1887</v>
      </c>
      <c r="B86" s="461"/>
      <c r="C86" s="602">
        <f t="shared" ca="1" si="9"/>
        <v>11.015094518867324</v>
      </c>
      <c r="D86" s="614">
        <f t="shared" ca="1" si="10"/>
        <v>11.015094518867324</v>
      </c>
      <c r="E86" s="608">
        <f t="shared" ca="1" si="11"/>
        <v>0</v>
      </c>
      <c r="F86" s="484">
        <f t="shared" ref="F86:S86" ca="1" si="25">F23*F$70</f>
        <v>4.6871310418047791</v>
      </c>
      <c r="G86" s="484">
        <f t="shared" ca="1" si="25"/>
        <v>2.9035563707255592</v>
      </c>
      <c r="H86" s="484">
        <f t="shared" ca="1" si="25"/>
        <v>0</v>
      </c>
      <c r="I86" s="484">
        <f t="shared" ca="1" si="25"/>
        <v>1.1653745844050452</v>
      </c>
      <c r="J86" s="484">
        <f t="shared" ca="1" si="25"/>
        <v>0</v>
      </c>
      <c r="K86" s="484">
        <f t="shared" ca="1" si="25"/>
        <v>0</v>
      </c>
      <c r="L86" s="484">
        <f t="shared" ca="1" si="25"/>
        <v>0</v>
      </c>
      <c r="M86" s="484">
        <f t="shared" ca="1" si="25"/>
        <v>0</v>
      </c>
      <c r="N86" s="484">
        <f t="shared" ca="1" si="25"/>
        <v>2.1480086138780004</v>
      </c>
      <c r="O86" s="484">
        <f t="shared" ca="1" si="25"/>
        <v>0.11102390805394141</v>
      </c>
      <c r="P86" s="484">
        <f t="shared" ca="1" si="25"/>
        <v>0</v>
      </c>
      <c r="Q86" s="484">
        <f t="shared" ca="1" si="25"/>
        <v>0</v>
      </c>
      <c r="R86" s="484">
        <f t="shared" ca="1" si="25"/>
        <v>0</v>
      </c>
      <c r="S86" s="484">
        <f t="shared" ca="1" si="25"/>
        <v>0</v>
      </c>
    </row>
    <row r="87" spans="1:41" x14ac:dyDescent="0.35">
      <c r="A87" s="567" t="s">
        <v>1888</v>
      </c>
      <c r="B87" s="461"/>
      <c r="C87" s="602">
        <f t="shared" ca="1" si="9"/>
        <v>18.904357814873357</v>
      </c>
      <c r="D87" s="614">
        <f t="shared" ca="1" si="10"/>
        <v>8.549884740586398</v>
      </c>
      <c r="E87" s="608">
        <f t="shared" ca="1" si="11"/>
        <v>10.354473074286958</v>
      </c>
      <c r="F87" s="484">
        <f t="shared" ref="F87:S87" ca="1" si="26">F24*F$70</f>
        <v>1.8653028177389426</v>
      </c>
      <c r="G87" s="484">
        <f t="shared" ca="1" si="26"/>
        <v>1.7447814422262706</v>
      </c>
      <c r="H87" s="484">
        <f t="shared" ca="1" si="26"/>
        <v>0</v>
      </c>
      <c r="I87" s="484">
        <f t="shared" ca="1" si="26"/>
        <v>1.5846951833899201</v>
      </c>
      <c r="J87" s="484">
        <f t="shared" ca="1" si="26"/>
        <v>1.7648228006007753</v>
      </c>
      <c r="K87" s="484">
        <f t="shared" ca="1" si="26"/>
        <v>0</v>
      </c>
      <c r="L87" s="484">
        <f t="shared" ca="1" si="26"/>
        <v>0.7393264994380464</v>
      </c>
      <c r="M87" s="484">
        <f t="shared" ca="1" si="26"/>
        <v>0</v>
      </c>
      <c r="N87" s="484">
        <f t="shared" ca="1" si="26"/>
        <v>0.5170671697514716</v>
      </c>
      <c r="O87" s="484">
        <f t="shared" ca="1" si="26"/>
        <v>0.33388882744097004</v>
      </c>
      <c r="P87" s="484">
        <f t="shared" ca="1" si="26"/>
        <v>3.8382933065725711</v>
      </c>
      <c r="Q87" s="484">
        <f t="shared" ca="1" si="26"/>
        <v>4.2475994957763783</v>
      </c>
      <c r="R87" s="484">
        <f t="shared" ca="1" si="26"/>
        <v>2.2685802719380082</v>
      </c>
      <c r="S87" s="484">
        <f t="shared" ca="1" si="26"/>
        <v>0</v>
      </c>
    </row>
    <row r="88" spans="1:41" x14ac:dyDescent="0.35">
      <c r="A88" s="567" t="s">
        <v>1858</v>
      </c>
      <c r="B88" s="461"/>
      <c r="C88" s="602">
        <f t="shared" ca="1" si="9"/>
        <v>4.0219792480144552</v>
      </c>
      <c r="D88" s="614">
        <f t="shared" ca="1" si="10"/>
        <v>4.0219792480144552</v>
      </c>
      <c r="E88" s="608">
        <f t="shared" ca="1" si="11"/>
        <v>0</v>
      </c>
      <c r="F88" s="484">
        <f t="shared" ref="F88:S88" ca="1" si="27">F25*F$70</f>
        <v>1.3904320486404846</v>
      </c>
      <c r="G88" s="484">
        <f t="shared" ca="1" si="27"/>
        <v>1.213933674143771</v>
      </c>
      <c r="H88" s="484">
        <f t="shared" ca="1" si="27"/>
        <v>0.25223894082515419</v>
      </c>
      <c r="I88" s="484">
        <f t="shared" ca="1" si="27"/>
        <v>1.1653745844050452</v>
      </c>
      <c r="J88" s="484">
        <f t="shared" ca="1" si="27"/>
        <v>0</v>
      </c>
      <c r="K88" s="484">
        <f t="shared" ca="1" si="27"/>
        <v>0</v>
      </c>
      <c r="L88" s="484">
        <f t="shared" ca="1" si="27"/>
        <v>0</v>
      </c>
      <c r="M88" s="484">
        <f t="shared" ca="1" si="27"/>
        <v>0</v>
      </c>
      <c r="N88" s="484">
        <f t="shared" ca="1" si="27"/>
        <v>0</v>
      </c>
      <c r="O88" s="484">
        <f t="shared" ca="1" si="27"/>
        <v>0</v>
      </c>
      <c r="P88" s="484">
        <f t="shared" ca="1" si="27"/>
        <v>0</v>
      </c>
      <c r="Q88" s="484">
        <f t="shared" ca="1" si="27"/>
        <v>0</v>
      </c>
      <c r="R88" s="484">
        <f t="shared" ca="1" si="27"/>
        <v>0</v>
      </c>
      <c r="S88" s="484">
        <f t="shared" ca="1" si="27"/>
        <v>0</v>
      </c>
    </row>
    <row r="89" spans="1:41" x14ac:dyDescent="0.35">
      <c r="A89" s="567" t="s">
        <v>1860</v>
      </c>
      <c r="B89" s="461"/>
      <c r="C89" s="602">
        <f t="shared" ca="1" si="9"/>
        <v>38.697820878173296</v>
      </c>
      <c r="D89" s="614">
        <f t="shared" ca="1" si="10"/>
        <v>14.931300244475139</v>
      </c>
      <c r="E89" s="608">
        <f t="shared" ca="1" si="11"/>
        <v>23.766520633698153</v>
      </c>
      <c r="F89" s="484">
        <f t="shared" ref="F89:S89" ca="1" si="28">F26*F$70</f>
        <v>2.0923014820882053</v>
      </c>
      <c r="G89" s="484">
        <f t="shared" ca="1" si="28"/>
        <v>0</v>
      </c>
      <c r="H89" s="484">
        <f t="shared" ca="1" si="28"/>
        <v>3.6331641659700193</v>
      </c>
      <c r="I89" s="484">
        <f t="shared" ca="1" si="28"/>
        <v>3.0940197846630335</v>
      </c>
      <c r="J89" s="484">
        <f t="shared" ca="1" si="28"/>
        <v>1.7516306035863178</v>
      </c>
      <c r="K89" s="484">
        <f t="shared" ca="1" si="28"/>
        <v>0.64843016212700222</v>
      </c>
      <c r="L89" s="484">
        <f t="shared" ca="1" si="28"/>
        <v>1.6044060221823357</v>
      </c>
      <c r="M89" s="484">
        <f t="shared" ca="1" si="28"/>
        <v>0</v>
      </c>
      <c r="N89" s="484">
        <f t="shared" ca="1" si="28"/>
        <v>2.1073480238582252</v>
      </c>
      <c r="O89" s="484">
        <f t="shared" ca="1" si="28"/>
        <v>0</v>
      </c>
      <c r="P89" s="484">
        <f t="shared" ca="1" si="28"/>
        <v>1.8065961625607159</v>
      </c>
      <c r="Q89" s="484">
        <f t="shared" ca="1" si="28"/>
        <v>5.0782540085466064</v>
      </c>
      <c r="R89" s="484">
        <f t="shared" ca="1" si="28"/>
        <v>12.807567263417006</v>
      </c>
      <c r="S89" s="484">
        <f t="shared" ca="1" si="28"/>
        <v>4.0741031991738241</v>
      </c>
    </row>
    <row r="90" spans="1:41" x14ac:dyDescent="0.35">
      <c r="A90" s="567" t="s">
        <v>1861</v>
      </c>
      <c r="B90" s="461"/>
      <c r="C90" s="602">
        <f t="shared" ca="1" si="9"/>
        <v>0</v>
      </c>
      <c r="D90" s="614">
        <f t="shared" ca="1" si="10"/>
        <v>0</v>
      </c>
      <c r="E90" s="608">
        <f t="shared" ca="1" si="11"/>
        <v>0</v>
      </c>
      <c r="F90" s="484">
        <f t="shared" ref="F90:S91" ca="1" si="29">F27*F$70</f>
        <v>0</v>
      </c>
      <c r="G90" s="484">
        <f t="shared" ca="1" si="29"/>
        <v>0</v>
      </c>
      <c r="H90" s="484">
        <f t="shared" ca="1" si="29"/>
        <v>0</v>
      </c>
      <c r="I90" s="484">
        <f t="shared" ca="1" si="29"/>
        <v>0</v>
      </c>
      <c r="J90" s="484">
        <f t="shared" ca="1" si="29"/>
        <v>0</v>
      </c>
      <c r="K90" s="484">
        <f t="shared" ca="1" si="29"/>
        <v>0</v>
      </c>
      <c r="L90" s="484">
        <f t="shared" ca="1" si="29"/>
        <v>0</v>
      </c>
      <c r="M90" s="484">
        <f t="shared" ca="1" si="29"/>
        <v>0</v>
      </c>
      <c r="N90" s="484">
        <f t="shared" ca="1" si="29"/>
        <v>0</v>
      </c>
      <c r="O90" s="484">
        <f t="shared" ca="1" si="29"/>
        <v>0</v>
      </c>
      <c r="P90" s="484">
        <f t="shared" ca="1" si="29"/>
        <v>0</v>
      </c>
      <c r="Q90" s="484">
        <f t="shared" ca="1" si="29"/>
        <v>0</v>
      </c>
      <c r="R90" s="484">
        <f t="shared" ca="1" si="29"/>
        <v>0</v>
      </c>
      <c r="S90" s="484">
        <f t="shared" ca="1" si="29"/>
        <v>0</v>
      </c>
    </row>
    <row r="91" spans="1:41" x14ac:dyDescent="0.35">
      <c r="A91" s="567" t="s">
        <v>2365</v>
      </c>
      <c r="B91" s="461"/>
      <c r="C91" s="602">
        <f t="shared" ref="C91" ca="1" si="30">SUM(F91:S91)</f>
        <v>58.000648996594123</v>
      </c>
      <c r="D91" s="614">
        <f t="shared" ref="D91" ca="1" si="31">SUM(F91:L91)+N91+O91</f>
        <v>36.760816335359209</v>
      </c>
      <c r="E91" s="608">
        <f t="shared" ref="E91" ca="1" si="32">SUM(P91:S91)+M91</f>
        <v>21.239832661234921</v>
      </c>
      <c r="F91" s="484">
        <f t="shared" ca="1" si="29"/>
        <v>3.8542807698474832</v>
      </c>
      <c r="G91" s="484">
        <f t="shared" ca="1" si="29"/>
        <v>5.4823380470964054</v>
      </c>
      <c r="H91" s="484">
        <f t="shared" ca="1" si="29"/>
        <v>6.7115484649806678</v>
      </c>
      <c r="I91" s="484">
        <f t="shared" ca="1" si="29"/>
        <v>2.2152064490168129</v>
      </c>
      <c r="J91" s="484">
        <f t="shared" ca="1" si="29"/>
        <v>4.9052985898758266</v>
      </c>
      <c r="K91" s="484">
        <f t="shared" ca="1" si="29"/>
        <v>4.8077086922785206</v>
      </c>
      <c r="L91" s="484">
        <f t="shared" ca="1" si="29"/>
        <v>2.7530628323823145</v>
      </c>
      <c r="M91" s="484">
        <f t="shared" ca="1" si="29"/>
        <v>4.1842508207332614</v>
      </c>
      <c r="N91" s="484">
        <f t="shared" ca="1" si="29"/>
        <v>3.8363266683657673</v>
      </c>
      <c r="O91" s="484">
        <f t="shared" ca="1" si="29"/>
        <v>2.1950458215154138</v>
      </c>
      <c r="P91" s="484">
        <f t="shared" ca="1" si="29"/>
        <v>2.1429613434148473</v>
      </c>
      <c r="Q91" s="484">
        <f t="shared" ca="1" si="29"/>
        <v>5.9079460016033103</v>
      </c>
      <c r="R91" s="484">
        <f t="shared" ca="1" si="29"/>
        <v>6.5381364439300746</v>
      </c>
      <c r="S91" s="484">
        <f t="shared" ca="1" si="29"/>
        <v>2.4665380515534276</v>
      </c>
    </row>
    <row r="92" spans="1:41" x14ac:dyDescent="0.35">
      <c r="A92" s="567" t="s">
        <v>2366</v>
      </c>
      <c r="B92" s="461"/>
      <c r="C92" s="602">
        <f t="shared" ca="1" si="9"/>
        <v>2.7218700019603213</v>
      </c>
      <c r="D92" s="614">
        <f t="shared" ca="1" si="10"/>
        <v>2.7218700019603213</v>
      </c>
      <c r="E92" s="608">
        <f t="shared" ca="1" si="11"/>
        <v>0</v>
      </c>
      <c r="F92" s="484">
        <f t="shared" ref="F92:S92" ca="1" si="33">F29*F$70</f>
        <v>0</v>
      </c>
      <c r="G92" s="484">
        <f t="shared" ca="1" si="33"/>
        <v>0</v>
      </c>
      <c r="H92" s="484">
        <f t="shared" ca="1" si="33"/>
        <v>1.3566955747850056</v>
      </c>
      <c r="I92" s="484">
        <f t="shared" ca="1" si="33"/>
        <v>0</v>
      </c>
      <c r="J92" s="484">
        <f t="shared" ca="1" si="33"/>
        <v>1.1826560323516548</v>
      </c>
      <c r="K92" s="484">
        <f t="shared" ca="1" si="33"/>
        <v>0.18251839482366095</v>
      </c>
      <c r="L92" s="484">
        <f t="shared" ca="1" si="33"/>
        <v>0</v>
      </c>
      <c r="M92" s="484">
        <f t="shared" ca="1" si="33"/>
        <v>0</v>
      </c>
      <c r="N92" s="484">
        <f t="shared" ca="1" si="33"/>
        <v>0</v>
      </c>
      <c r="O92" s="484">
        <f t="shared" ca="1" si="33"/>
        <v>0</v>
      </c>
      <c r="P92" s="484">
        <f t="shared" ca="1" si="33"/>
        <v>0</v>
      </c>
      <c r="Q92" s="484">
        <f t="shared" ca="1" si="33"/>
        <v>0</v>
      </c>
      <c r="R92" s="484">
        <f t="shared" ca="1" si="33"/>
        <v>0</v>
      </c>
      <c r="S92" s="484">
        <f t="shared" ca="1" si="33"/>
        <v>0</v>
      </c>
    </row>
    <row r="93" spans="1:41" x14ac:dyDescent="0.35">
      <c r="A93" s="567" t="s">
        <v>1862</v>
      </c>
      <c r="B93" s="461"/>
      <c r="C93" s="602">
        <f t="shared" ca="1" si="9"/>
        <v>2.8601848938813466</v>
      </c>
      <c r="D93" s="614">
        <f t="shared" ca="1" si="10"/>
        <v>0.51166020780333843</v>
      </c>
      <c r="E93" s="608">
        <f t="shared" ca="1" si="11"/>
        <v>2.348524686078008</v>
      </c>
      <c r="F93" s="484">
        <f t="shared" ref="F93:S93" ca="1" si="34">F30*F$70</f>
        <v>0.51166020780333843</v>
      </c>
      <c r="G93" s="484">
        <f t="shared" ca="1" si="34"/>
        <v>0</v>
      </c>
      <c r="H93" s="484">
        <f t="shared" ca="1" si="34"/>
        <v>0</v>
      </c>
      <c r="I93" s="484">
        <f t="shared" ca="1" si="34"/>
        <v>0</v>
      </c>
      <c r="J93" s="484">
        <f t="shared" ca="1" si="34"/>
        <v>0</v>
      </c>
      <c r="K93" s="484">
        <f t="shared" ca="1" si="34"/>
        <v>0</v>
      </c>
      <c r="L93" s="484">
        <f t="shared" ca="1" si="34"/>
        <v>0</v>
      </c>
      <c r="M93" s="484">
        <f t="shared" ca="1" si="34"/>
        <v>0</v>
      </c>
      <c r="N93" s="484">
        <f t="shared" ca="1" si="34"/>
        <v>0</v>
      </c>
      <c r="O93" s="484">
        <f t="shared" ca="1" si="34"/>
        <v>0</v>
      </c>
      <c r="P93" s="484">
        <f t="shared" ca="1" si="34"/>
        <v>0</v>
      </c>
      <c r="Q93" s="484">
        <f t="shared" ca="1" si="34"/>
        <v>0</v>
      </c>
      <c r="R93" s="484">
        <f t="shared" ca="1" si="34"/>
        <v>0</v>
      </c>
      <c r="S93" s="484">
        <f t="shared" ca="1" si="34"/>
        <v>2.348524686078008</v>
      </c>
    </row>
    <row r="94" spans="1:41" s="212" customFormat="1" x14ac:dyDescent="0.35">
      <c r="A94" s="567" t="s">
        <v>1863</v>
      </c>
      <c r="B94" s="491"/>
      <c r="C94" s="602">
        <f t="shared" ca="1" si="9"/>
        <v>0.8473853521110486</v>
      </c>
      <c r="D94" s="614">
        <f t="shared" ca="1" si="10"/>
        <v>0.8473853521110486</v>
      </c>
      <c r="E94" s="608">
        <f t="shared" ca="1" si="11"/>
        <v>0</v>
      </c>
      <c r="F94" s="484">
        <f t="shared" ref="F94:S94" ca="1" si="35">F31*F$70</f>
        <v>0</v>
      </c>
      <c r="G94" s="484">
        <f t="shared" ca="1" si="35"/>
        <v>0</v>
      </c>
      <c r="H94" s="484">
        <f t="shared" ca="1" si="35"/>
        <v>0.64566364717960945</v>
      </c>
      <c r="I94" s="484">
        <f t="shared" ca="1" si="35"/>
        <v>0</v>
      </c>
      <c r="J94" s="484">
        <f t="shared" ca="1" si="35"/>
        <v>0</v>
      </c>
      <c r="K94" s="484">
        <f t="shared" ca="1" si="35"/>
        <v>0</v>
      </c>
      <c r="L94" s="484">
        <f t="shared" ca="1" si="35"/>
        <v>0</v>
      </c>
      <c r="M94" s="484">
        <f t="shared" ca="1" si="35"/>
        <v>0</v>
      </c>
      <c r="N94" s="484">
        <f t="shared" ca="1" si="35"/>
        <v>0.20172170493143909</v>
      </c>
      <c r="O94" s="484">
        <f t="shared" ca="1" si="35"/>
        <v>0</v>
      </c>
      <c r="P94" s="484">
        <f t="shared" ca="1" si="35"/>
        <v>0</v>
      </c>
      <c r="Q94" s="484">
        <f t="shared" ca="1" si="35"/>
        <v>0</v>
      </c>
      <c r="R94" s="484">
        <f t="shared" ca="1" si="35"/>
        <v>0</v>
      </c>
      <c r="S94" s="484">
        <f t="shared" ca="1" si="35"/>
        <v>0</v>
      </c>
      <c r="T94" s="3"/>
      <c r="U94" s="3"/>
      <c r="V94" s="3"/>
      <c r="W94" s="3"/>
      <c r="X94" s="3"/>
      <c r="Y94" s="3"/>
      <c r="Z94" s="3"/>
      <c r="AA94" s="3"/>
      <c r="AB94" s="3"/>
      <c r="AC94" s="3"/>
      <c r="AD94" s="3"/>
      <c r="AE94" s="3"/>
      <c r="AF94" s="3"/>
      <c r="AG94" s="3"/>
      <c r="AH94" s="3"/>
      <c r="AI94" s="3"/>
      <c r="AJ94" s="3"/>
      <c r="AK94" s="3"/>
      <c r="AL94" s="3"/>
      <c r="AM94" s="3"/>
      <c r="AN94" s="3"/>
      <c r="AO94" s="3"/>
    </row>
    <row r="95" spans="1:41" x14ac:dyDescent="0.35">
      <c r="A95" s="567" t="s">
        <v>1889</v>
      </c>
      <c r="B95" s="461"/>
      <c r="C95" s="602">
        <f t="shared" ca="1" si="9"/>
        <v>17.00743324485363</v>
      </c>
      <c r="D95" s="614">
        <f t="shared" ca="1" si="10"/>
        <v>3.747482757030324</v>
      </c>
      <c r="E95" s="608">
        <f t="shared" ca="1" si="11"/>
        <v>13.259950487823309</v>
      </c>
      <c r="F95" s="484">
        <f t="shared" ref="F95:S95" ca="1" si="36">F32*F$70</f>
        <v>0.20012410983435011</v>
      </c>
      <c r="G95" s="484">
        <f t="shared" ca="1" si="36"/>
        <v>0.68220336613095967</v>
      </c>
      <c r="H95" s="484">
        <f t="shared" ca="1" si="36"/>
        <v>0.99874956338283583</v>
      </c>
      <c r="I95" s="484">
        <f t="shared" ca="1" si="36"/>
        <v>0</v>
      </c>
      <c r="J95" s="484">
        <f t="shared" ca="1" si="36"/>
        <v>0.22206864974337001</v>
      </c>
      <c r="K95" s="484">
        <f t="shared" ca="1" si="36"/>
        <v>0.64843016212700222</v>
      </c>
      <c r="L95" s="484">
        <f t="shared" ca="1" si="36"/>
        <v>0.79418520088036726</v>
      </c>
      <c r="M95" s="484">
        <f t="shared" ca="1" si="36"/>
        <v>9.9777582647103582</v>
      </c>
      <c r="N95" s="484">
        <f t="shared" ca="1" si="36"/>
        <v>0.20172170493143909</v>
      </c>
      <c r="O95" s="484">
        <f t="shared" ca="1" si="36"/>
        <v>0</v>
      </c>
      <c r="P95" s="484">
        <f t="shared" ca="1" si="36"/>
        <v>0</v>
      </c>
      <c r="Q95" s="484">
        <f t="shared" ca="1" si="36"/>
        <v>3.2821922231129501</v>
      </c>
      <c r="R95" s="484">
        <f t="shared" ca="1" si="36"/>
        <v>0</v>
      </c>
      <c r="S95" s="484">
        <f t="shared" ca="1" si="36"/>
        <v>0</v>
      </c>
    </row>
    <row r="96" spans="1:41" x14ac:dyDescent="0.35">
      <c r="A96" s="567" t="s">
        <v>1890</v>
      </c>
      <c r="B96" s="461"/>
      <c r="C96" s="602">
        <f t="shared" ca="1" si="9"/>
        <v>0</v>
      </c>
      <c r="D96" s="614">
        <f t="shared" ca="1" si="10"/>
        <v>0</v>
      </c>
      <c r="E96" s="608">
        <f t="shared" ca="1" si="11"/>
        <v>0</v>
      </c>
      <c r="F96" s="484">
        <f t="shared" ref="F96:S96" ca="1" si="37">F33*F$70</f>
        <v>0</v>
      </c>
      <c r="G96" s="484">
        <f t="shared" ca="1" si="37"/>
        <v>0</v>
      </c>
      <c r="H96" s="484">
        <f t="shared" ca="1" si="37"/>
        <v>0</v>
      </c>
      <c r="I96" s="484">
        <f t="shared" ca="1" si="37"/>
        <v>0</v>
      </c>
      <c r="J96" s="484">
        <f t="shared" ca="1" si="37"/>
        <v>0</v>
      </c>
      <c r="K96" s="484">
        <f t="shared" ca="1" si="37"/>
        <v>0</v>
      </c>
      <c r="L96" s="484">
        <f t="shared" ca="1" si="37"/>
        <v>0</v>
      </c>
      <c r="M96" s="484">
        <f t="shared" ca="1" si="37"/>
        <v>0</v>
      </c>
      <c r="N96" s="484">
        <f t="shared" ca="1" si="37"/>
        <v>0</v>
      </c>
      <c r="O96" s="484">
        <f t="shared" ca="1" si="37"/>
        <v>0</v>
      </c>
      <c r="P96" s="484">
        <f t="shared" ca="1" si="37"/>
        <v>0</v>
      </c>
      <c r="Q96" s="484">
        <f t="shared" ca="1" si="37"/>
        <v>0</v>
      </c>
      <c r="R96" s="484">
        <f t="shared" ca="1" si="37"/>
        <v>0</v>
      </c>
      <c r="S96" s="484">
        <f t="shared" ca="1" si="37"/>
        <v>0</v>
      </c>
    </row>
    <row r="97" spans="1:41" x14ac:dyDescent="0.35">
      <c r="A97" s="567" t="s">
        <v>1891</v>
      </c>
      <c r="B97" s="461"/>
      <c r="C97" s="602">
        <f t="shared" ca="1" si="9"/>
        <v>0</v>
      </c>
      <c r="D97" s="614">
        <f t="shared" ca="1" si="10"/>
        <v>0</v>
      </c>
      <c r="E97" s="608">
        <f t="shared" ca="1" si="11"/>
        <v>0</v>
      </c>
      <c r="F97" s="484">
        <f t="shared" ref="F97:S97" ca="1" si="38">F34*F$70</f>
        <v>0</v>
      </c>
      <c r="G97" s="484">
        <f t="shared" ca="1" si="38"/>
        <v>0</v>
      </c>
      <c r="H97" s="484">
        <f t="shared" ca="1" si="38"/>
        <v>0</v>
      </c>
      <c r="I97" s="484">
        <f t="shared" ca="1" si="38"/>
        <v>0</v>
      </c>
      <c r="J97" s="484">
        <f t="shared" ca="1" si="38"/>
        <v>0</v>
      </c>
      <c r="K97" s="484">
        <f t="shared" ca="1" si="38"/>
        <v>0</v>
      </c>
      <c r="L97" s="484">
        <f t="shared" ca="1" si="38"/>
        <v>0</v>
      </c>
      <c r="M97" s="484">
        <f t="shared" ca="1" si="38"/>
        <v>0</v>
      </c>
      <c r="N97" s="484">
        <f t="shared" ca="1" si="38"/>
        <v>0</v>
      </c>
      <c r="O97" s="484">
        <f t="shared" ca="1" si="38"/>
        <v>0</v>
      </c>
      <c r="P97" s="484">
        <f t="shared" ca="1" si="38"/>
        <v>0</v>
      </c>
      <c r="Q97" s="484">
        <f t="shared" ca="1" si="38"/>
        <v>0</v>
      </c>
      <c r="R97" s="484">
        <f t="shared" ca="1" si="38"/>
        <v>0</v>
      </c>
      <c r="S97" s="484">
        <f t="shared" ca="1" si="38"/>
        <v>0</v>
      </c>
    </row>
    <row r="98" spans="1:41" x14ac:dyDescent="0.35">
      <c r="A98" s="567" t="s">
        <v>1892</v>
      </c>
      <c r="B98" s="461"/>
      <c r="C98" s="602">
        <f t="shared" ca="1" si="9"/>
        <v>0</v>
      </c>
      <c r="D98" s="614">
        <f t="shared" ca="1" si="10"/>
        <v>0</v>
      </c>
      <c r="E98" s="608">
        <f t="shared" ca="1" si="11"/>
        <v>0</v>
      </c>
      <c r="F98" s="484">
        <f t="shared" ref="F98:S98" ca="1" si="39">F35*F$70</f>
        <v>0</v>
      </c>
      <c r="G98" s="484">
        <f t="shared" ca="1" si="39"/>
        <v>0</v>
      </c>
      <c r="H98" s="484">
        <f t="shared" ca="1" si="39"/>
        <v>0</v>
      </c>
      <c r="I98" s="484">
        <f t="shared" ca="1" si="39"/>
        <v>0</v>
      </c>
      <c r="J98" s="484">
        <f t="shared" ca="1" si="39"/>
        <v>0</v>
      </c>
      <c r="K98" s="484">
        <f t="shared" ca="1" si="39"/>
        <v>0</v>
      </c>
      <c r="L98" s="484">
        <f t="shared" ca="1" si="39"/>
        <v>0</v>
      </c>
      <c r="M98" s="484">
        <f t="shared" ca="1" si="39"/>
        <v>0</v>
      </c>
      <c r="N98" s="484">
        <f t="shared" ca="1" si="39"/>
        <v>0</v>
      </c>
      <c r="O98" s="484">
        <f t="shared" ca="1" si="39"/>
        <v>0</v>
      </c>
      <c r="P98" s="484">
        <f t="shared" ca="1" si="39"/>
        <v>0</v>
      </c>
      <c r="Q98" s="484">
        <f t="shared" ca="1" si="39"/>
        <v>0</v>
      </c>
      <c r="R98" s="484">
        <f t="shared" ca="1" si="39"/>
        <v>0</v>
      </c>
      <c r="S98" s="484">
        <f t="shared" ca="1" si="39"/>
        <v>0</v>
      </c>
    </row>
    <row r="99" spans="1:41" x14ac:dyDescent="0.35">
      <c r="A99" s="567" t="s">
        <v>1866</v>
      </c>
      <c r="B99" s="461"/>
      <c r="C99" s="602">
        <f t="shared" ca="1" si="9"/>
        <v>0</v>
      </c>
      <c r="D99" s="614">
        <f t="shared" ca="1" si="10"/>
        <v>0</v>
      </c>
      <c r="E99" s="608">
        <f t="shared" ca="1" si="11"/>
        <v>0</v>
      </c>
      <c r="F99" s="484">
        <f t="shared" ref="F99:S99" ca="1" si="40">F36*F$70</f>
        <v>0</v>
      </c>
      <c r="G99" s="484">
        <f t="shared" ca="1" si="40"/>
        <v>0</v>
      </c>
      <c r="H99" s="484">
        <f t="shared" ca="1" si="40"/>
        <v>0</v>
      </c>
      <c r="I99" s="484">
        <f t="shared" ca="1" si="40"/>
        <v>0</v>
      </c>
      <c r="J99" s="484">
        <f t="shared" ca="1" si="40"/>
        <v>0</v>
      </c>
      <c r="K99" s="484">
        <f t="shared" ca="1" si="40"/>
        <v>0</v>
      </c>
      <c r="L99" s="484">
        <f t="shared" ca="1" si="40"/>
        <v>0</v>
      </c>
      <c r="M99" s="484">
        <f t="shared" ca="1" si="40"/>
        <v>0</v>
      </c>
      <c r="N99" s="484">
        <f t="shared" ca="1" si="40"/>
        <v>0</v>
      </c>
      <c r="O99" s="484">
        <f t="shared" ca="1" si="40"/>
        <v>0</v>
      </c>
      <c r="P99" s="484">
        <f t="shared" ca="1" si="40"/>
        <v>0</v>
      </c>
      <c r="Q99" s="484">
        <f t="shared" ca="1" si="40"/>
        <v>0</v>
      </c>
      <c r="R99" s="484">
        <f t="shared" ca="1" si="40"/>
        <v>0</v>
      </c>
      <c r="S99" s="484">
        <f t="shared" ca="1" si="40"/>
        <v>0</v>
      </c>
    </row>
    <row r="100" spans="1:41" x14ac:dyDescent="0.35">
      <c r="A100" s="567" t="s">
        <v>1893</v>
      </c>
      <c r="B100" s="461"/>
      <c r="C100" s="602">
        <f t="shared" ca="1" si="9"/>
        <v>0</v>
      </c>
      <c r="D100" s="614">
        <f t="shared" ca="1" si="10"/>
        <v>0</v>
      </c>
      <c r="E100" s="608">
        <f t="shared" ca="1" si="11"/>
        <v>0</v>
      </c>
      <c r="F100" s="484">
        <f t="shared" ref="F100:S100" ca="1" si="41">F37*F$70</f>
        <v>0</v>
      </c>
      <c r="G100" s="484">
        <f t="shared" ca="1" si="41"/>
        <v>0</v>
      </c>
      <c r="H100" s="484">
        <f t="shared" ca="1" si="41"/>
        <v>0</v>
      </c>
      <c r="I100" s="484">
        <f t="shared" ca="1" si="41"/>
        <v>0</v>
      </c>
      <c r="J100" s="484">
        <f t="shared" ca="1" si="41"/>
        <v>0</v>
      </c>
      <c r="K100" s="484">
        <f t="shared" ca="1" si="41"/>
        <v>0</v>
      </c>
      <c r="L100" s="484">
        <f t="shared" ca="1" si="41"/>
        <v>0</v>
      </c>
      <c r="M100" s="484">
        <f t="shared" ca="1" si="41"/>
        <v>0</v>
      </c>
      <c r="N100" s="484">
        <f t="shared" ca="1" si="41"/>
        <v>0</v>
      </c>
      <c r="O100" s="484">
        <f t="shared" ca="1" si="41"/>
        <v>0</v>
      </c>
      <c r="P100" s="484">
        <f t="shared" ca="1" si="41"/>
        <v>0</v>
      </c>
      <c r="Q100" s="484">
        <f t="shared" ca="1" si="41"/>
        <v>0</v>
      </c>
      <c r="R100" s="484">
        <f t="shared" ca="1" si="41"/>
        <v>0</v>
      </c>
      <c r="S100" s="484">
        <f t="shared" ca="1" si="41"/>
        <v>0</v>
      </c>
    </row>
    <row r="101" spans="1:41" x14ac:dyDescent="0.35">
      <c r="A101" s="567" t="s">
        <v>1894</v>
      </c>
      <c r="B101" s="461"/>
      <c r="C101" s="602">
        <f t="shared" ca="1" si="9"/>
        <v>0</v>
      </c>
      <c r="D101" s="614">
        <f t="shared" ca="1" si="10"/>
        <v>0</v>
      </c>
      <c r="E101" s="608">
        <f t="shared" ca="1" si="11"/>
        <v>0</v>
      </c>
      <c r="F101" s="484">
        <f t="shared" ref="F101:S101" ca="1" si="42">F38*F$70</f>
        <v>0</v>
      </c>
      <c r="G101" s="484">
        <f t="shared" ca="1" si="42"/>
        <v>0</v>
      </c>
      <c r="H101" s="484">
        <f t="shared" ca="1" si="42"/>
        <v>0</v>
      </c>
      <c r="I101" s="484">
        <f t="shared" ca="1" si="42"/>
        <v>0</v>
      </c>
      <c r="J101" s="484">
        <f t="shared" ca="1" si="42"/>
        <v>0</v>
      </c>
      <c r="K101" s="484">
        <f t="shared" ca="1" si="42"/>
        <v>0</v>
      </c>
      <c r="L101" s="484">
        <f t="shared" ca="1" si="42"/>
        <v>0</v>
      </c>
      <c r="M101" s="484">
        <f t="shared" ca="1" si="42"/>
        <v>0</v>
      </c>
      <c r="N101" s="484">
        <f t="shared" ca="1" si="42"/>
        <v>0</v>
      </c>
      <c r="O101" s="484">
        <f t="shared" ca="1" si="42"/>
        <v>0</v>
      </c>
      <c r="P101" s="484">
        <f t="shared" ca="1" si="42"/>
        <v>0</v>
      </c>
      <c r="Q101" s="484">
        <f t="shared" ca="1" si="42"/>
        <v>0</v>
      </c>
      <c r="R101" s="484">
        <f t="shared" ca="1" si="42"/>
        <v>0</v>
      </c>
      <c r="S101" s="484">
        <f t="shared" ca="1" si="42"/>
        <v>0</v>
      </c>
    </row>
    <row r="102" spans="1:41" s="407" customFormat="1" x14ac:dyDescent="0.35">
      <c r="A102" s="567" t="s">
        <v>1895</v>
      </c>
      <c r="B102" s="491"/>
      <c r="C102" s="602">
        <f t="shared" ca="1" si="9"/>
        <v>0.56897457123466311</v>
      </c>
      <c r="D102" s="614">
        <f t="shared" ca="1" si="10"/>
        <v>0.56897457123466311</v>
      </c>
      <c r="E102" s="608">
        <f t="shared" ca="1" si="11"/>
        <v>0</v>
      </c>
      <c r="F102" s="484">
        <f t="shared" ref="F102:S102" ca="1" si="43">F39*F$70</f>
        <v>0</v>
      </c>
      <c r="G102" s="484">
        <f t="shared" ca="1" si="43"/>
        <v>0</v>
      </c>
      <c r="H102" s="484">
        <f t="shared" ca="1" si="43"/>
        <v>0</v>
      </c>
      <c r="I102" s="484">
        <f t="shared" ca="1" si="43"/>
        <v>0</v>
      </c>
      <c r="J102" s="484">
        <f t="shared" ca="1" si="43"/>
        <v>0.56897457123466311</v>
      </c>
      <c r="K102" s="484">
        <f t="shared" ca="1" si="43"/>
        <v>0</v>
      </c>
      <c r="L102" s="484">
        <f t="shared" ca="1" si="43"/>
        <v>0</v>
      </c>
      <c r="M102" s="484">
        <f t="shared" ca="1" si="43"/>
        <v>0</v>
      </c>
      <c r="N102" s="484">
        <f t="shared" ca="1" si="43"/>
        <v>0</v>
      </c>
      <c r="O102" s="484">
        <f t="shared" ca="1" si="43"/>
        <v>0</v>
      </c>
      <c r="P102" s="484">
        <f t="shared" ca="1" si="43"/>
        <v>0</v>
      </c>
      <c r="Q102" s="484">
        <f t="shared" ca="1" si="43"/>
        <v>0</v>
      </c>
      <c r="R102" s="484">
        <f t="shared" ca="1" si="43"/>
        <v>0</v>
      </c>
      <c r="S102" s="484">
        <f t="shared" ca="1" si="43"/>
        <v>0</v>
      </c>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35">
      <c r="A103" s="485" t="s">
        <v>1869</v>
      </c>
      <c r="B103" s="568"/>
      <c r="C103" s="599">
        <f t="shared" ca="1" si="9"/>
        <v>244.80825681696723</v>
      </c>
      <c r="D103" s="611">
        <f t="shared" ca="1" si="10"/>
        <v>25.463416577336609</v>
      </c>
      <c r="E103" s="605">
        <f t="shared" ca="1" si="11"/>
        <v>219.3448402396306</v>
      </c>
      <c r="F103" s="486">
        <f t="shared" ref="F103:S103" ca="1" si="44">F40*F$70</f>
        <v>2.8826221192306387</v>
      </c>
      <c r="G103" s="486">
        <f t="shared" ca="1" si="44"/>
        <v>0.6830859060612714</v>
      </c>
      <c r="H103" s="486">
        <f t="shared" ca="1" si="44"/>
        <v>0.64566364717960945</v>
      </c>
      <c r="I103" s="486">
        <f t="shared" ca="1" si="44"/>
        <v>15.245517544114326</v>
      </c>
      <c r="J103" s="486">
        <f t="shared" ca="1" si="44"/>
        <v>0.56897457123466311</v>
      </c>
      <c r="K103" s="486">
        <f t="shared" ca="1" si="44"/>
        <v>0.18251839482366095</v>
      </c>
      <c r="L103" s="486">
        <f t="shared" ca="1" si="44"/>
        <v>1.3932000216294009</v>
      </c>
      <c r="M103" s="486">
        <f t="shared" ca="1" si="44"/>
        <v>32.678099268460265</v>
      </c>
      <c r="N103" s="486">
        <f t="shared" ca="1" si="44"/>
        <v>0</v>
      </c>
      <c r="O103" s="486">
        <f t="shared" ca="1" si="44"/>
        <v>3.8618343730630396</v>
      </c>
      <c r="P103" s="486">
        <f t="shared" ca="1" si="44"/>
        <v>39.710385710626142</v>
      </c>
      <c r="Q103" s="486">
        <f t="shared" ca="1" si="44"/>
        <v>37.877075766551563</v>
      </c>
      <c r="R103" s="486">
        <f t="shared" ca="1" si="44"/>
        <v>72.208029053739438</v>
      </c>
      <c r="S103" s="486">
        <f t="shared" ca="1" si="44"/>
        <v>36.871250440253206</v>
      </c>
    </row>
    <row r="104" spans="1:41" x14ac:dyDescent="0.35">
      <c r="A104" s="567" t="s">
        <v>1870</v>
      </c>
      <c r="B104" s="461"/>
      <c r="C104" s="602">
        <f t="shared" ca="1" si="9"/>
        <v>68.189509661150211</v>
      </c>
      <c r="D104" s="614">
        <f t="shared" ca="1" si="10"/>
        <v>7.3795874783327502</v>
      </c>
      <c r="E104" s="608">
        <f t="shared" ca="1" si="11"/>
        <v>60.809922182817473</v>
      </c>
      <c r="F104" s="484">
        <f t="shared" ref="F104:S104" ca="1" si="45">F41*F$70</f>
        <v>0.7903206371424335</v>
      </c>
      <c r="G104" s="484">
        <f t="shared" ca="1" si="45"/>
        <v>0.3415429530306357</v>
      </c>
      <c r="H104" s="484">
        <f t="shared" ca="1" si="45"/>
        <v>0</v>
      </c>
      <c r="I104" s="484">
        <f t="shared" ca="1" si="45"/>
        <v>6.2477238881596806</v>
      </c>
      <c r="J104" s="484">
        <f t="shared" ca="1" si="45"/>
        <v>0</v>
      </c>
      <c r="K104" s="484">
        <f t="shared" ca="1" si="45"/>
        <v>0</v>
      </c>
      <c r="L104" s="484">
        <f t="shared" ca="1" si="45"/>
        <v>0</v>
      </c>
      <c r="M104" s="484">
        <f t="shared" ca="1" si="45"/>
        <v>0</v>
      </c>
      <c r="N104" s="484">
        <f t="shared" ca="1" si="45"/>
        <v>0</v>
      </c>
      <c r="O104" s="484">
        <f t="shared" ca="1" si="45"/>
        <v>0</v>
      </c>
      <c r="P104" s="484">
        <f t="shared" ca="1" si="45"/>
        <v>2.3815683837530548</v>
      </c>
      <c r="Q104" s="484">
        <f t="shared" ca="1" si="45"/>
        <v>4.4150779259293556</v>
      </c>
      <c r="R104" s="484">
        <f t="shared" ca="1" si="45"/>
        <v>50.397722118917969</v>
      </c>
      <c r="S104" s="484">
        <f t="shared" ca="1" si="45"/>
        <v>3.615553754217093</v>
      </c>
    </row>
    <row r="105" spans="1:41" ht="14.15" customHeight="1" x14ac:dyDescent="0.35">
      <c r="A105" s="567" t="s">
        <v>1896</v>
      </c>
      <c r="B105" s="569"/>
      <c r="C105" s="602">
        <f t="shared" ca="1" si="9"/>
        <v>22.371706350796636</v>
      </c>
      <c r="D105" s="614">
        <f t="shared" ca="1" si="10"/>
        <v>0.3415429530306357</v>
      </c>
      <c r="E105" s="608">
        <f t="shared" ca="1" si="11"/>
        <v>22.030163397765996</v>
      </c>
      <c r="F105" s="484">
        <f t="shared" ref="F105:S105" ca="1" si="46">F42*F$70</f>
        <v>0</v>
      </c>
      <c r="G105" s="484">
        <f t="shared" ca="1" si="46"/>
        <v>0.3415429530306357</v>
      </c>
      <c r="H105" s="484">
        <f t="shared" ca="1" si="46"/>
        <v>0</v>
      </c>
      <c r="I105" s="484">
        <f t="shared" ca="1" si="46"/>
        <v>0</v>
      </c>
      <c r="J105" s="484">
        <f t="shared" ca="1" si="46"/>
        <v>0</v>
      </c>
      <c r="K105" s="484">
        <f t="shared" ca="1" si="46"/>
        <v>0</v>
      </c>
      <c r="L105" s="484">
        <f t="shared" ca="1" si="46"/>
        <v>0</v>
      </c>
      <c r="M105" s="484">
        <f t="shared" ca="1" si="46"/>
        <v>15.090108598335529</v>
      </c>
      <c r="N105" s="484">
        <f t="shared" ca="1" si="46"/>
        <v>0</v>
      </c>
      <c r="O105" s="484">
        <f t="shared" ca="1" si="46"/>
        <v>0</v>
      </c>
      <c r="P105" s="484">
        <f t="shared" ca="1" si="46"/>
        <v>2.3815683837530548</v>
      </c>
      <c r="Q105" s="484">
        <f t="shared" ca="1" si="46"/>
        <v>0</v>
      </c>
      <c r="R105" s="484">
        <f t="shared" ca="1" si="46"/>
        <v>0</v>
      </c>
      <c r="S105" s="484">
        <f t="shared" ca="1" si="46"/>
        <v>4.5584864156774136</v>
      </c>
    </row>
    <row r="106" spans="1:41" x14ac:dyDescent="0.35">
      <c r="A106" s="567" t="s">
        <v>1877</v>
      </c>
      <c r="B106" s="569"/>
      <c r="C106" s="602">
        <f t="shared" ca="1" si="9"/>
        <v>35.393121321822782</v>
      </c>
      <c r="D106" s="614">
        <f t="shared" ca="1" si="10"/>
        <v>3.4300682470835695</v>
      </c>
      <c r="E106" s="608">
        <f t="shared" ca="1" si="11"/>
        <v>31.963053074739214</v>
      </c>
      <c r="F106" s="484">
        <f t="shared" ref="F106:S106" ca="1" si="47">F43*F$70</f>
        <v>0</v>
      </c>
      <c r="G106" s="484">
        <f t="shared" ca="1" si="47"/>
        <v>0</v>
      </c>
      <c r="H106" s="484">
        <f t="shared" ca="1" si="47"/>
        <v>0</v>
      </c>
      <c r="I106" s="484">
        <f t="shared" ca="1" si="47"/>
        <v>2.7500697677949653</v>
      </c>
      <c r="J106" s="484">
        <f t="shared" ca="1" si="47"/>
        <v>0.56897457123466311</v>
      </c>
      <c r="K106" s="484">
        <f t="shared" ca="1" si="47"/>
        <v>0</v>
      </c>
      <c r="L106" s="484">
        <f t="shared" ca="1" si="47"/>
        <v>0</v>
      </c>
      <c r="M106" s="484">
        <f t="shared" ca="1" si="47"/>
        <v>0</v>
      </c>
      <c r="N106" s="484">
        <f t="shared" ca="1" si="47"/>
        <v>0</v>
      </c>
      <c r="O106" s="484">
        <f t="shared" ca="1" si="47"/>
        <v>0.11102390805394141</v>
      </c>
      <c r="P106" s="484">
        <f t="shared" ca="1" si="47"/>
        <v>31.963053074739214</v>
      </c>
      <c r="Q106" s="484">
        <f t="shared" ca="1" si="47"/>
        <v>0</v>
      </c>
      <c r="R106" s="484">
        <f t="shared" ca="1" si="47"/>
        <v>0</v>
      </c>
      <c r="S106" s="484">
        <f t="shared" ca="1" si="47"/>
        <v>0</v>
      </c>
    </row>
    <row r="107" spans="1:41" x14ac:dyDescent="0.35">
      <c r="A107" s="567" t="s">
        <v>1897</v>
      </c>
      <c r="B107" s="569"/>
      <c r="C107" s="602">
        <f t="shared" ca="1" si="9"/>
        <v>15.807332530819554</v>
      </c>
      <c r="D107" s="614">
        <f t="shared" ca="1" si="10"/>
        <v>0</v>
      </c>
      <c r="E107" s="608">
        <f t="shared" ca="1" si="11"/>
        <v>15.807332530819554</v>
      </c>
      <c r="F107" s="484">
        <f t="shared" ref="F107:S107" ca="1" si="48">F44*F$70</f>
        <v>0</v>
      </c>
      <c r="G107" s="484">
        <f t="shared" ca="1" si="48"/>
        <v>0</v>
      </c>
      <c r="H107" s="484">
        <f t="shared" ca="1" si="48"/>
        <v>0</v>
      </c>
      <c r="I107" s="484">
        <f t="shared" ca="1" si="48"/>
        <v>0</v>
      </c>
      <c r="J107" s="484">
        <f t="shared" ca="1" si="48"/>
        <v>0</v>
      </c>
      <c r="K107" s="484">
        <f t="shared" ca="1" si="48"/>
        <v>0</v>
      </c>
      <c r="L107" s="484">
        <f t="shared" ca="1" si="48"/>
        <v>0</v>
      </c>
      <c r="M107" s="484">
        <f t="shared" ca="1" si="48"/>
        <v>0</v>
      </c>
      <c r="N107" s="484">
        <f t="shared" ca="1" si="48"/>
        <v>0</v>
      </c>
      <c r="O107" s="484">
        <f t="shared" ca="1" si="48"/>
        <v>0</v>
      </c>
      <c r="P107" s="484">
        <f t="shared" ca="1" si="48"/>
        <v>0</v>
      </c>
      <c r="Q107" s="484">
        <f t="shared" ca="1" si="48"/>
        <v>0</v>
      </c>
      <c r="R107" s="484">
        <f t="shared" ca="1" si="48"/>
        <v>0</v>
      </c>
      <c r="S107" s="484">
        <f t="shared" ca="1" si="48"/>
        <v>15.807332530819554</v>
      </c>
    </row>
    <row r="108" spans="1:41" x14ac:dyDescent="0.35">
      <c r="A108" s="567" t="s">
        <v>1875</v>
      </c>
      <c r="B108" s="570"/>
      <c r="C108" s="602">
        <f t="shared" ca="1" si="9"/>
        <v>5.4057631698035324</v>
      </c>
      <c r="D108" s="614">
        <f t="shared" ca="1" si="10"/>
        <v>0</v>
      </c>
      <c r="E108" s="608">
        <f t="shared" ca="1" si="11"/>
        <v>5.4057631698035316</v>
      </c>
      <c r="F108" s="484">
        <f t="shared" ref="F108:S108" ca="1" si="49">F45*F$70</f>
        <v>0</v>
      </c>
      <c r="G108" s="484">
        <f t="shared" ca="1" si="49"/>
        <v>0</v>
      </c>
      <c r="H108" s="484">
        <f t="shared" ca="1" si="49"/>
        <v>0</v>
      </c>
      <c r="I108" s="484">
        <f t="shared" ca="1" si="49"/>
        <v>0</v>
      </c>
      <c r="J108" s="484">
        <f t="shared" ca="1" si="49"/>
        <v>0</v>
      </c>
      <c r="K108" s="484">
        <f t="shared" ca="1" si="49"/>
        <v>0</v>
      </c>
      <c r="L108" s="484">
        <f t="shared" ca="1" si="49"/>
        <v>0</v>
      </c>
      <c r="M108" s="484">
        <f t="shared" ca="1" si="49"/>
        <v>2.7044324084862192</v>
      </c>
      <c r="N108" s="484">
        <f t="shared" ca="1" si="49"/>
        <v>0</v>
      </c>
      <c r="O108" s="484">
        <f t="shared" ca="1" si="49"/>
        <v>0</v>
      </c>
      <c r="P108" s="484">
        <f t="shared" ca="1" si="49"/>
        <v>0</v>
      </c>
      <c r="Q108" s="484">
        <f t="shared" ca="1" si="49"/>
        <v>0</v>
      </c>
      <c r="R108" s="484">
        <f t="shared" ca="1" si="49"/>
        <v>0.88650831015053222</v>
      </c>
      <c r="S108" s="484">
        <f t="shared" ca="1" si="49"/>
        <v>1.8148224511667808</v>
      </c>
    </row>
    <row r="109" spans="1:41" x14ac:dyDescent="0.35">
      <c r="A109" s="567" t="s">
        <v>1871</v>
      </c>
      <c r="B109" s="570"/>
      <c r="C109" s="602">
        <f t="shared" ca="1" si="9"/>
        <v>18.771288996295798</v>
      </c>
      <c r="D109" s="614">
        <f t="shared" ca="1" si="10"/>
        <v>0.69417860262699937</v>
      </c>
      <c r="E109" s="608">
        <f t="shared" ca="1" si="11"/>
        <v>18.0771103936688</v>
      </c>
      <c r="F109" s="484">
        <f t="shared" ref="F109:S109" ca="1" si="50">F46*F$70</f>
        <v>0.51166020780333843</v>
      </c>
      <c r="G109" s="484">
        <f t="shared" ca="1" si="50"/>
        <v>0</v>
      </c>
      <c r="H109" s="484">
        <f t="shared" ca="1" si="50"/>
        <v>0</v>
      </c>
      <c r="I109" s="484">
        <f t="shared" ca="1" si="50"/>
        <v>0</v>
      </c>
      <c r="J109" s="484">
        <f t="shared" ca="1" si="50"/>
        <v>0</v>
      </c>
      <c r="K109" s="484">
        <f t="shared" ca="1" si="50"/>
        <v>0.18251839482366095</v>
      </c>
      <c r="L109" s="484">
        <f t="shared" ca="1" si="50"/>
        <v>0</v>
      </c>
      <c r="M109" s="484">
        <f t="shared" ca="1" si="50"/>
        <v>0</v>
      </c>
      <c r="N109" s="484">
        <f t="shared" ca="1" si="50"/>
        <v>0</v>
      </c>
      <c r="O109" s="484">
        <f t="shared" ca="1" si="50"/>
        <v>0</v>
      </c>
      <c r="P109" s="484">
        <f t="shared" ca="1" si="50"/>
        <v>0</v>
      </c>
      <c r="Q109" s="484">
        <f t="shared" ca="1" si="50"/>
        <v>17.190602083518268</v>
      </c>
      <c r="R109" s="484">
        <f t="shared" ca="1" si="50"/>
        <v>0.88650831015053222</v>
      </c>
      <c r="S109" s="484">
        <f t="shared" ca="1" si="50"/>
        <v>0</v>
      </c>
    </row>
    <row r="110" spans="1:41" x14ac:dyDescent="0.35">
      <c r="A110" s="567" t="s">
        <v>1898</v>
      </c>
      <c r="B110" s="571"/>
      <c r="C110" s="602">
        <f t="shared" ca="1" si="9"/>
        <v>3.5052868959119801</v>
      </c>
      <c r="D110" s="614">
        <f t="shared" ca="1" si="10"/>
        <v>0</v>
      </c>
      <c r="E110" s="608">
        <f t="shared" ca="1" si="11"/>
        <v>3.5052868959119801</v>
      </c>
      <c r="F110" s="484">
        <f t="shared" ref="F110:S110" ca="1" si="51">F47*F$70</f>
        <v>0</v>
      </c>
      <c r="G110" s="484">
        <f t="shared" ca="1" si="51"/>
        <v>0</v>
      </c>
      <c r="H110" s="484">
        <f t="shared" ca="1" si="51"/>
        <v>0</v>
      </c>
      <c r="I110" s="484">
        <f t="shared" ca="1" si="51"/>
        <v>0</v>
      </c>
      <c r="J110" s="484">
        <f t="shared" ca="1" si="51"/>
        <v>0</v>
      </c>
      <c r="K110" s="484">
        <f t="shared" ca="1" si="51"/>
        <v>0</v>
      </c>
      <c r="L110" s="484">
        <f t="shared" ca="1" si="51"/>
        <v>0</v>
      </c>
      <c r="M110" s="484">
        <f t="shared" ca="1" si="51"/>
        <v>0</v>
      </c>
      <c r="N110" s="484">
        <f t="shared" ca="1" si="51"/>
        <v>0</v>
      </c>
      <c r="O110" s="484">
        <f t="shared" ca="1" si="51"/>
        <v>0</v>
      </c>
      <c r="P110" s="484">
        <f t="shared" ca="1" si="51"/>
        <v>0</v>
      </c>
      <c r="Q110" s="484">
        <f t="shared" ca="1" si="51"/>
        <v>0</v>
      </c>
      <c r="R110" s="484">
        <f t="shared" ca="1" si="51"/>
        <v>3.5052868959119801</v>
      </c>
      <c r="S110" s="484">
        <f t="shared" ca="1" si="51"/>
        <v>0</v>
      </c>
    </row>
    <row r="111" spans="1:41" x14ac:dyDescent="0.35">
      <c r="A111" s="567" t="s">
        <v>1878</v>
      </c>
      <c r="B111" s="571"/>
      <c r="C111" s="602">
        <f t="shared" ca="1" si="9"/>
        <v>13.569569573105369</v>
      </c>
      <c r="D111" s="614">
        <f t="shared" ca="1" si="10"/>
        <v>2.8693441307036824</v>
      </c>
      <c r="E111" s="608">
        <f t="shared" ca="1" si="11"/>
        <v>10.700225442401686</v>
      </c>
      <c r="F111" s="484">
        <f t="shared" ref="F111:S111" ca="1" si="52">F48*F$70</f>
        <v>0.7903206371424335</v>
      </c>
      <c r="G111" s="484">
        <f t="shared" ca="1" si="52"/>
        <v>0</v>
      </c>
      <c r="H111" s="484">
        <f t="shared" ca="1" si="52"/>
        <v>0</v>
      </c>
      <c r="I111" s="484">
        <f t="shared" ca="1" si="52"/>
        <v>1.1653745844050452</v>
      </c>
      <c r="J111" s="484">
        <f t="shared" ca="1" si="52"/>
        <v>0</v>
      </c>
      <c r="K111" s="484">
        <f t="shared" ca="1" si="52"/>
        <v>0</v>
      </c>
      <c r="L111" s="484">
        <f t="shared" ca="1" si="52"/>
        <v>0.80262500110226265</v>
      </c>
      <c r="M111" s="484">
        <f t="shared" ca="1" si="52"/>
        <v>10.700225442401686</v>
      </c>
      <c r="N111" s="484">
        <f t="shared" ca="1" si="52"/>
        <v>0</v>
      </c>
      <c r="O111" s="484">
        <f t="shared" ca="1" si="52"/>
        <v>0.11102390805394141</v>
      </c>
      <c r="P111" s="484">
        <f t="shared" ca="1" si="52"/>
        <v>0</v>
      </c>
      <c r="Q111" s="484">
        <f t="shared" ca="1" si="52"/>
        <v>0</v>
      </c>
      <c r="R111" s="484">
        <f t="shared" ca="1" si="52"/>
        <v>0</v>
      </c>
      <c r="S111" s="484">
        <f t="shared" ca="1" si="52"/>
        <v>0</v>
      </c>
    </row>
    <row r="112" spans="1:41" x14ac:dyDescent="0.35">
      <c r="A112" s="567" t="s">
        <v>1876</v>
      </c>
      <c r="B112" s="571"/>
      <c r="C112" s="602">
        <f t="shared" ca="1" si="9"/>
        <v>3.4994217043956102</v>
      </c>
      <c r="D112" s="614">
        <f t="shared" ca="1" si="10"/>
        <v>0</v>
      </c>
      <c r="E112" s="608">
        <f t="shared" ca="1" si="11"/>
        <v>3.4994217043956102</v>
      </c>
      <c r="F112" s="484">
        <f t="shared" ref="F112:S112" ca="1" si="53">F49*F$70</f>
        <v>0</v>
      </c>
      <c r="G112" s="484">
        <f t="shared" ca="1" si="53"/>
        <v>0</v>
      </c>
      <c r="H112" s="484">
        <f t="shared" ca="1" si="53"/>
        <v>0</v>
      </c>
      <c r="I112" s="484">
        <f t="shared" ca="1" si="53"/>
        <v>0</v>
      </c>
      <c r="J112" s="484">
        <f t="shared" ca="1" si="53"/>
        <v>0</v>
      </c>
      <c r="K112" s="484">
        <f t="shared" ca="1" si="53"/>
        <v>0</v>
      </c>
      <c r="L112" s="484">
        <f t="shared" ca="1" si="53"/>
        <v>0</v>
      </c>
      <c r="M112" s="484">
        <f t="shared" ca="1" si="53"/>
        <v>3.4994217043956102</v>
      </c>
      <c r="N112" s="484">
        <f t="shared" ca="1" si="53"/>
        <v>0</v>
      </c>
      <c r="O112" s="484">
        <f t="shared" ca="1" si="53"/>
        <v>0</v>
      </c>
      <c r="P112" s="484">
        <f t="shared" ca="1" si="53"/>
        <v>0</v>
      </c>
      <c r="Q112" s="484">
        <f t="shared" ca="1" si="53"/>
        <v>0</v>
      </c>
      <c r="R112" s="484">
        <f t="shared" ca="1" si="53"/>
        <v>0</v>
      </c>
      <c r="S112" s="484">
        <f t="shared" ca="1" si="53"/>
        <v>0</v>
      </c>
    </row>
    <row r="113" spans="1:19" x14ac:dyDescent="0.35">
      <c r="A113" s="567" t="s">
        <v>1880</v>
      </c>
      <c r="B113" s="571"/>
      <c r="C113" s="602">
        <f t="shared" ca="1" si="9"/>
        <v>58.295256612865757</v>
      </c>
      <c r="D113" s="614">
        <f t="shared" ca="1" si="10"/>
        <v>10.748695165558974</v>
      </c>
      <c r="E113" s="608">
        <f t="shared" ca="1" si="11"/>
        <v>47.546561447306786</v>
      </c>
      <c r="F113" s="484">
        <f t="shared" ref="F113:S113" ca="1" si="54">F50*F$70</f>
        <v>0.7903206371424335</v>
      </c>
      <c r="G113" s="484">
        <f t="shared" ca="1" si="54"/>
        <v>0</v>
      </c>
      <c r="H113" s="484">
        <f t="shared" ca="1" si="54"/>
        <v>0.64566364717960945</v>
      </c>
      <c r="I113" s="484">
        <f t="shared" ca="1" si="54"/>
        <v>5.0823493037546363</v>
      </c>
      <c r="J113" s="484">
        <f t="shared" ca="1" si="54"/>
        <v>0</v>
      </c>
      <c r="K113" s="484">
        <f t="shared" ca="1" si="54"/>
        <v>0</v>
      </c>
      <c r="L113" s="484">
        <f t="shared" ca="1" si="54"/>
        <v>0.59057502052713817</v>
      </c>
      <c r="M113" s="484">
        <f t="shared" ca="1" si="54"/>
        <v>0.68391111484121969</v>
      </c>
      <c r="N113" s="484">
        <f t="shared" ca="1" si="54"/>
        <v>0</v>
      </c>
      <c r="O113" s="484">
        <f t="shared" ca="1" si="54"/>
        <v>3.6397865569551571</v>
      </c>
      <c r="P113" s="484">
        <f t="shared" ca="1" si="54"/>
        <v>2.9841958683808194</v>
      </c>
      <c r="Q113" s="484">
        <f t="shared" ca="1" si="54"/>
        <v>16.271395757103935</v>
      </c>
      <c r="R113" s="484">
        <f t="shared" ca="1" si="54"/>
        <v>16.532003418608436</v>
      </c>
      <c r="S113" s="484">
        <f t="shared" ca="1" si="54"/>
        <v>11.075055288372367</v>
      </c>
    </row>
    <row r="114" spans="1:19" x14ac:dyDescent="0.35">
      <c r="A114" s="461"/>
      <c r="B114" s="461"/>
      <c r="C114" s="602"/>
      <c r="D114" s="614"/>
      <c r="E114" s="608"/>
      <c r="F114" s="572"/>
      <c r="G114" s="572"/>
      <c r="H114" s="572"/>
      <c r="I114" s="572"/>
      <c r="J114" s="572"/>
      <c r="K114" s="572"/>
      <c r="L114" s="572"/>
      <c r="M114" s="572"/>
      <c r="N114" s="572"/>
      <c r="O114" s="572"/>
      <c r="P114" s="572"/>
      <c r="Q114" s="572"/>
      <c r="R114" s="572"/>
      <c r="S114" s="572"/>
    </row>
    <row r="115" spans="1:19" ht="15" thickBot="1" x14ac:dyDescent="0.4">
      <c r="A115" s="573" t="s">
        <v>1881</v>
      </c>
      <c r="B115" s="574"/>
      <c r="C115" s="603">
        <f t="shared" ca="1" si="9"/>
        <v>650.46202255195487</v>
      </c>
      <c r="D115" s="615">
        <f t="shared" ca="1" si="10"/>
        <v>229.24993735612006</v>
      </c>
      <c r="E115" s="609">
        <f t="shared" ca="1" si="11"/>
        <v>421.21208519583479</v>
      </c>
      <c r="F115" s="575">
        <f t="shared" ref="F115:S115" ca="1" si="55">SUM(F73+F84+F103)</f>
        <v>26.089713155875277</v>
      </c>
      <c r="G115" s="575">
        <f t="shared" ca="1" si="55"/>
        <v>44.126996515585994</v>
      </c>
      <c r="H115" s="575">
        <f t="shared" ca="1" si="55"/>
        <v>24.300962004236098</v>
      </c>
      <c r="I115" s="575">
        <f t="shared" ca="1" si="55"/>
        <v>38.256500596984139</v>
      </c>
      <c r="J115" s="575">
        <f t="shared" ca="1" si="55"/>
        <v>24.428284371604832</v>
      </c>
      <c r="K115" s="575">
        <f t="shared" ca="1" si="55"/>
        <v>18.145158750600373</v>
      </c>
      <c r="L115" s="575">
        <f t="shared" ca="1" si="55"/>
        <v>21.101610504794241</v>
      </c>
      <c r="M115" s="575">
        <f t="shared" ca="1" si="55"/>
        <v>91.79923164162031</v>
      </c>
      <c r="N115" s="575">
        <f t="shared" ca="1" si="55"/>
        <v>22.587635432485314</v>
      </c>
      <c r="O115" s="575">
        <f t="shared" ca="1" si="55"/>
        <v>10.213076023953784</v>
      </c>
      <c r="P115" s="575">
        <f t="shared" ca="1" si="55"/>
        <v>64.315209274558256</v>
      </c>
      <c r="Q115" s="575">
        <f t="shared" ca="1" si="55"/>
        <v>96.255821431140021</v>
      </c>
      <c r="R115" s="575">
        <f t="shared" ca="1" si="55"/>
        <v>110.12635717187997</v>
      </c>
      <c r="S115" s="575">
        <f t="shared" ca="1" si="55"/>
        <v>58.715465676636278</v>
      </c>
    </row>
    <row r="117" spans="1:19" x14ac:dyDescent="0.35">
      <c r="A117" s="152" t="s">
        <v>2161</v>
      </c>
    </row>
    <row r="118" spans="1:19" x14ac:dyDescent="0.35">
      <c r="A118" s="152" t="s">
        <v>2355</v>
      </c>
    </row>
    <row r="119" spans="1:19" x14ac:dyDescent="0.35">
      <c r="A119" s="152" t="s">
        <v>2356</v>
      </c>
    </row>
    <row r="122" spans="1:19" hidden="1" x14ac:dyDescent="0.35"/>
    <row r="123" spans="1:19" hidden="1" x14ac:dyDescent="0.35">
      <c r="C123" s="227">
        <f t="shared" ref="C123:S123" ca="1" si="56">C115-(C103+C72)</f>
        <v>0</v>
      </c>
      <c r="D123" s="227">
        <f t="shared" ca="1" si="56"/>
        <v>0</v>
      </c>
      <c r="E123" s="227">
        <f t="shared" ca="1" si="56"/>
        <v>0</v>
      </c>
      <c r="F123" s="227">
        <f t="shared" ca="1" si="56"/>
        <v>0</v>
      </c>
      <c r="G123" s="227">
        <f t="shared" ca="1" si="56"/>
        <v>0</v>
      </c>
      <c r="H123" s="227">
        <f t="shared" ca="1" si="56"/>
        <v>0</v>
      </c>
      <c r="I123" s="227">
        <f t="shared" ca="1" si="56"/>
        <v>0</v>
      </c>
      <c r="J123" s="227">
        <f t="shared" ca="1" si="56"/>
        <v>0</v>
      </c>
      <c r="K123" s="227">
        <f t="shared" ca="1" si="56"/>
        <v>0</v>
      </c>
      <c r="L123" s="227">
        <f t="shared" ca="1" si="56"/>
        <v>0</v>
      </c>
      <c r="M123" s="227">
        <f t="shared" ca="1" si="56"/>
        <v>0</v>
      </c>
      <c r="N123" s="227">
        <f t="shared" ca="1" si="56"/>
        <v>0</v>
      </c>
      <c r="O123" s="227">
        <f t="shared" ca="1" si="56"/>
        <v>0</v>
      </c>
      <c r="P123" s="227">
        <f t="shared" ca="1" si="56"/>
        <v>0</v>
      </c>
      <c r="Q123" s="227">
        <f t="shared" ca="1" si="56"/>
        <v>0</v>
      </c>
      <c r="R123" s="227">
        <f t="shared" ca="1" si="56"/>
        <v>0</v>
      </c>
      <c r="S123" s="227">
        <f t="shared" ca="1" si="56"/>
        <v>0</v>
      </c>
    </row>
    <row r="124" spans="1:19" hidden="1" x14ac:dyDescent="0.35">
      <c r="A124" s="221" t="s">
        <v>2138</v>
      </c>
      <c r="C124" s="408">
        <f t="shared" ref="C124:S124" ca="1" si="57">SUM(C74:C83)-C73</f>
        <v>0</v>
      </c>
      <c r="D124" s="408">
        <f t="shared" ca="1" si="57"/>
        <v>0</v>
      </c>
      <c r="E124" s="408">
        <f t="shared" ca="1" si="57"/>
        <v>0</v>
      </c>
      <c r="F124" s="408">
        <f t="shared" ca="1" si="57"/>
        <v>0</v>
      </c>
      <c r="G124" s="408">
        <f t="shared" ca="1" si="57"/>
        <v>0</v>
      </c>
      <c r="H124" s="408">
        <f t="shared" ca="1" si="57"/>
        <v>0</v>
      </c>
      <c r="I124" s="408">
        <f t="shared" ca="1" si="57"/>
        <v>0</v>
      </c>
      <c r="J124" s="408">
        <f t="shared" ca="1" si="57"/>
        <v>0</v>
      </c>
      <c r="K124" s="408">
        <f t="shared" ca="1" si="57"/>
        <v>0</v>
      </c>
      <c r="L124" s="408">
        <f t="shared" ca="1" si="57"/>
        <v>0</v>
      </c>
      <c r="M124" s="408">
        <f t="shared" ca="1" si="57"/>
        <v>0</v>
      </c>
      <c r="N124" s="408">
        <f t="shared" ca="1" si="57"/>
        <v>0</v>
      </c>
      <c r="O124" s="408">
        <f t="shared" ca="1" si="57"/>
        <v>0</v>
      </c>
      <c r="P124" s="408">
        <f t="shared" ca="1" si="57"/>
        <v>0</v>
      </c>
      <c r="Q124" s="408">
        <f t="shared" ca="1" si="57"/>
        <v>0</v>
      </c>
      <c r="R124" s="408">
        <f t="shared" ca="1" si="57"/>
        <v>0</v>
      </c>
      <c r="S124" s="408">
        <f t="shared" ca="1" si="57"/>
        <v>0</v>
      </c>
    </row>
    <row r="125" spans="1:19" hidden="1" x14ac:dyDescent="0.35">
      <c r="A125" s="221" t="s">
        <v>2139</v>
      </c>
      <c r="C125" s="408">
        <f t="shared" ref="C125:S125" ca="1" si="58">C84-SUM(C85:C102)</f>
        <v>0</v>
      </c>
      <c r="D125" s="408">
        <f t="shared" ca="1" si="58"/>
        <v>0</v>
      </c>
      <c r="E125" s="408">
        <f t="shared" ca="1" si="58"/>
        <v>0</v>
      </c>
      <c r="F125" s="408">
        <f t="shared" ca="1" si="58"/>
        <v>0</v>
      </c>
      <c r="G125" s="408">
        <f t="shared" ca="1" si="58"/>
        <v>0</v>
      </c>
      <c r="H125" s="408">
        <f t="shared" ca="1" si="58"/>
        <v>0</v>
      </c>
      <c r="I125" s="408">
        <f t="shared" ca="1" si="58"/>
        <v>0</v>
      </c>
      <c r="J125" s="408">
        <f t="shared" ca="1" si="58"/>
        <v>0</v>
      </c>
      <c r="K125" s="408">
        <f t="shared" ca="1" si="58"/>
        <v>0</v>
      </c>
      <c r="L125" s="408">
        <f t="shared" ca="1" si="58"/>
        <v>0</v>
      </c>
      <c r="M125" s="408">
        <f t="shared" ca="1" si="58"/>
        <v>0</v>
      </c>
      <c r="N125" s="408">
        <f t="shared" ca="1" si="58"/>
        <v>0</v>
      </c>
      <c r="O125" s="408">
        <f t="shared" ca="1" si="58"/>
        <v>0</v>
      </c>
      <c r="P125" s="408">
        <f t="shared" ca="1" si="58"/>
        <v>0</v>
      </c>
      <c r="Q125" s="408">
        <f t="shared" ca="1" si="58"/>
        <v>0</v>
      </c>
      <c r="R125" s="408">
        <f t="shared" ca="1" si="58"/>
        <v>0</v>
      </c>
      <c r="S125" s="408">
        <f t="shared" ca="1" si="58"/>
        <v>0</v>
      </c>
    </row>
    <row r="126" spans="1:19" hidden="1" x14ac:dyDescent="0.35">
      <c r="A126" s="221" t="s">
        <v>2140</v>
      </c>
      <c r="C126" s="408">
        <f t="shared" ref="C126:S126" ca="1" si="59">C103-SUM(C104:C113)</f>
        <v>0</v>
      </c>
      <c r="D126" s="408">
        <f t="shared" ca="1" si="59"/>
        <v>0</v>
      </c>
      <c r="E126" s="408">
        <f t="shared" ca="1" si="59"/>
        <v>0</v>
      </c>
      <c r="F126" s="408">
        <f t="shared" ca="1" si="59"/>
        <v>0</v>
      </c>
      <c r="G126" s="408">
        <f t="shared" ca="1" si="59"/>
        <v>0</v>
      </c>
      <c r="H126" s="408">
        <f t="shared" ca="1" si="59"/>
        <v>0</v>
      </c>
      <c r="I126" s="408">
        <f t="shared" ca="1" si="59"/>
        <v>0</v>
      </c>
      <c r="J126" s="408">
        <f t="shared" ca="1" si="59"/>
        <v>0</v>
      </c>
      <c r="K126" s="408">
        <f t="shared" ca="1" si="59"/>
        <v>0</v>
      </c>
      <c r="L126" s="408">
        <f t="shared" ca="1" si="59"/>
        <v>0</v>
      </c>
      <c r="M126" s="408">
        <f t="shared" ca="1" si="59"/>
        <v>0</v>
      </c>
      <c r="N126" s="408">
        <f t="shared" ca="1" si="59"/>
        <v>0</v>
      </c>
      <c r="O126" s="408">
        <f t="shared" ca="1" si="59"/>
        <v>0</v>
      </c>
      <c r="P126" s="408">
        <f t="shared" ca="1" si="59"/>
        <v>0</v>
      </c>
      <c r="Q126" s="408">
        <f t="shared" ca="1" si="59"/>
        <v>0</v>
      </c>
      <c r="R126" s="408">
        <f t="shared" ca="1" si="59"/>
        <v>0</v>
      </c>
      <c r="S126" s="408">
        <f t="shared" ca="1" si="59"/>
        <v>0</v>
      </c>
    </row>
    <row r="127" spans="1:19" hidden="1" x14ac:dyDescent="0.35">
      <c r="A127" s="221" t="s">
        <v>2141</v>
      </c>
      <c r="C127" s="410">
        <f t="shared" ref="C127:S127" ca="1" si="60">C115-(C103+C84+C73)</f>
        <v>0</v>
      </c>
      <c r="D127" s="410">
        <f t="shared" ca="1" si="60"/>
        <v>0</v>
      </c>
      <c r="E127" s="410">
        <f t="shared" ca="1" si="60"/>
        <v>0</v>
      </c>
      <c r="F127" s="410">
        <f t="shared" ca="1" si="60"/>
        <v>0</v>
      </c>
      <c r="G127" s="410">
        <f t="shared" ca="1" si="60"/>
        <v>0</v>
      </c>
      <c r="H127" s="410">
        <f t="shared" ca="1" si="60"/>
        <v>0</v>
      </c>
      <c r="I127" s="410">
        <f t="shared" ca="1" si="60"/>
        <v>0</v>
      </c>
      <c r="J127" s="410">
        <f t="shared" ca="1" si="60"/>
        <v>0</v>
      </c>
      <c r="K127" s="410">
        <f t="shared" ca="1" si="60"/>
        <v>0</v>
      </c>
      <c r="L127" s="410">
        <f t="shared" ca="1" si="60"/>
        <v>0</v>
      </c>
      <c r="M127" s="410">
        <f t="shared" ca="1" si="60"/>
        <v>0</v>
      </c>
      <c r="N127" s="410">
        <f t="shared" ca="1" si="60"/>
        <v>0</v>
      </c>
      <c r="O127" s="410">
        <f t="shared" ca="1" si="60"/>
        <v>0</v>
      </c>
      <c r="P127" s="410">
        <f t="shared" ca="1" si="60"/>
        <v>0</v>
      </c>
      <c r="Q127" s="410">
        <f t="shared" ca="1" si="60"/>
        <v>0</v>
      </c>
      <c r="R127" s="410">
        <f t="shared" ca="1" si="60"/>
        <v>0</v>
      </c>
      <c r="S127" s="410">
        <f t="shared" ca="1" si="60"/>
        <v>0</v>
      </c>
    </row>
    <row r="128" spans="1:19" x14ac:dyDescent="0.35">
      <c r="A128" s="221"/>
      <c r="B128" s="43"/>
      <c r="C128" s="225"/>
      <c r="D128" s="225"/>
      <c r="E128" s="225"/>
      <c r="F128" s="225"/>
      <c r="G128" s="225"/>
      <c r="H128" s="225"/>
      <c r="I128" s="225"/>
      <c r="J128" s="225"/>
    </row>
    <row r="129" spans="1:10" x14ac:dyDescent="0.35">
      <c r="A129" s="221"/>
      <c r="B129" s="43"/>
      <c r="C129" s="225"/>
      <c r="D129" s="225"/>
      <c r="E129" s="225"/>
      <c r="F129" s="225"/>
      <c r="G129" s="225"/>
      <c r="H129" s="225"/>
      <c r="I129" s="225"/>
      <c r="J129" s="225"/>
    </row>
    <row r="130" spans="1:10" x14ac:dyDescent="0.35">
      <c r="A130" s="221"/>
      <c r="B130" s="43"/>
      <c r="C130" s="225"/>
      <c r="D130" s="225"/>
      <c r="E130" s="225"/>
      <c r="F130" s="225"/>
      <c r="G130" s="225"/>
      <c r="H130" s="225"/>
      <c r="I130" s="225"/>
      <c r="J130" s="225"/>
    </row>
    <row r="131" spans="1:10" x14ac:dyDescent="0.35">
      <c r="A131" s="43"/>
      <c r="B131" s="43"/>
      <c r="C131" s="225"/>
      <c r="D131" s="225"/>
      <c r="E131" s="225"/>
      <c r="F131" s="225"/>
      <c r="G131" s="225"/>
      <c r="H131" s="225"/>
      <c r="I131" s="225"/>
      <c r="J131" s="225"/>
    </row>
  </sheetData>
  <phoneticPr fontId="21" type="noConversion"/>
  <dataValidations count="1">
    <dataValidation type="list" allowBlank="1" showInputMessage="1" showErrorMessage="1" sqref="A11:A12 A74:A75" xr:uid="{66E3D0AC-BF41-4B2C-B76A-F3E874324B69}">
      <formula1>$A$451:$A$462</formula1>
    </dataValidation>
  </dataValidations>
  <pageMargins left="0.7" right="0.7" top="0.75" bottom="0.75" header="0.3" footer="0.3"/>
  <pageSetup paperSize="9" scale="3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89028-49C2-4CF2-B960-F73EED7D26F1}">
  <dimension ref="A1:BB463"/>
  <sheetViews>
    <sheetView workbookViewId="0"/>
  </sheetViews>
  <sheetFormatPr defaultRowHeight="14.5" x14ac:dyDescent="0.35"/>
  <cols>
    <col min="1" max="1" width="12.26953125" customWidth="1"/>
    <col min="2" max="2" width="67.81640625" customWidth="1"/>
    <col min="3" max="4" width="20.453125" customWidth="1"/>
    <col min="5" max="7" width="9.81640625" bestFit="1" customWidth="1"/>
    <col min="8" max="10" width="8.81640625" bestFit="1" customWidth="1"/>
    <col min="11" max="13" width="9.81640625" bestFit="1" customWidth="1"/>
    <col min="14" max="15" width="8.81640625" bestFit="1" customWidth="1"/>
    <col min="16" max="18" width="9.81640625" bestFit="1" customWidth="1"/>
    <col min="19" max="19" width="8.81640625" bestFit="1" customWidth="1"/>
    <col min="21" max="21" width="10.81640625" customWidth="1"/>
    <col min="22" max="38" width="8.7265625" customWidth="1"/>
  </cols>
  <sheetData>
    <row r="1" spans="1:54" ht="45.75" customHeight="1" x14ac:dyDescent="0.35">
      <c r="B1" s="1"/>
      <c r="C1" s="1"/>
      <c r="D1" s="1"/>
      <c r="E1" s="13" t="s">
        <v>0</v>
      </c>
      <c r="F1" s="13" t="s">
        <v>1</v>
      </c>
      <c r="G1" s="13" t="s">
        <v>2</v>
      </c>
      <c r="H1" s="13" t="s">
        <v>3</v>
      </c>
      <c r="I1" s="13" t="s">
        <v>4</v>
      </c>
      <c r="J1" s="13" t="s">
        <v>5</v>
      </c>
      <c r="K1" s="13" t="s">
        <v>6</v>
      </c>
      <c r="L1" s="13" t="s">
        <v>7</v>
      </c>
      <c r="M1" s="13" t="s">
        <v>8</v>
      </c>
      <c r="N1" s="13" t="s">
        <v>9</v>
      </c>
      <c r="O1" s="13" t="s">
        <v>10</v>
      </c>
      <c r="P1" s="13" t="s">
        <v>11</v>
      </c>
      <c r="Q1" s="13" t="s">
        <v>12</v>
      </c>
      <c r="R1" s="13" t="s">
        <v>13</v>
      </c>
      <c r="S1" s="13" t="s">
        <v>14</v>
      </c>
      <c r="U1" s="13" t="s">
        <v>0</v>
      </c>
      <c r="V1" s="13" t="s">
        <v>1</v>
      </c>
      <c r="W1" s="13" t="s">
        <v>2</v>
      </c>
      <c r="X1" s="13" t="s">
        <v>3</v>
      </c>
      <c r="Y1" s="13" t="s">
        <v>4</v>
      </c>
      <c r="Z1" s="13" t="s">
        <v>5</v>
      </c>
      <c r="AA1" s="13" t="s">
        <v>6</v>
      </c>
      <c r="AB1" s="13" t="s">
        <v>7</v>
      </c>
      <c r="AC1" s="13" t="s">
        <v>8</v>
      </c>
      <c r="AD1" s="13" t="s">
        <v>9</v>
      </c>
      <c r="AE1" s="13" t="s">
        <v>10</v>
      </c>
      <c r="AF1" s="13" t="s">
        <v>11</v>
      </c>
      <c r="AG1" s="13" t="s">
        <v>12</v>
      </c>
      <c r="AH1" s="13" t="s">
        <v>13</v>
      </c>
      <c r="AI1" s="13" t="s">
        <v>14</v>
      </c>
      <c r="AJ1" s="33" t="s">
        <v>1899</v>
      </c>
      <c r="AK1" s="33" t="s">
        <v>1900</v>
      </c>
      <c r="AN1" s="13" t="s">
        <v>0</v>
      </c>
      <c r="AO1" s="13" t="s">
        <v>1</v>
      </c>
      <c r="AP1" s="13" t="s">
        <v>2</v>
      </c>
      <c r="AQ1" s="13" t="s">
        <v>3</v>
      </c>
      <c r="AR1" s="13" t="s">
        <v>4</v>
      </c>
      <c r="AS1" s="13" t="s">
        <v>5</v>
      </c>
      <c r="AT1" s="13" t="s">
        <v>6</v>
      </c>
      <c r="AU1" s="13" t="s">
        <v>7</v>
      </c>
      <c r="AV1" s="13" t="s">
        <v>8</v>
      </c>
      <c r="AW1" s="13" t="s">
        <v>9</v>
      </c>
      <c r="AX1" s="13" t="s">
        <v>10</v>
      </c>
      <c r="AY1" s="13" t="s">
        <v>11</v>
      </c>
      <c r="AZ1" s="13" t="s">
        <v>12</v>
      </c>
      <c r="BA1" s="13" t="s">
        <v>13</v>
      </c>
      <c r="BB1" s="13" t="s">
        <v>14</v>
      </c>
    </row>
    <row r="2" spans="1:54" x14ac:dyDescent="0.35">
      <c r="A2" s="3" t="s">
        <v>16</v>
      </c>
      <c r="B2" s="2" t="s">
        <v>17</v>
      </c>
      <c r="C2" s="2"/>
      <c r="D2" s="2"/>
    </row>
    <row r="3" spans="1:54" x14ac:dyDescent="0.35">
      <c r="B3" s="4" t="s">
        <v>18</v>
      </c>
      <c r="C3" s="4"/>
      <c r="D3" s="4"/>
    </row>
    <row r="4" spans="1:54" x14ac:dyDescent="0.35">
      <c r="B4" s="1"/>
      <c r="C4" s="8" t="s">
        <v>1810</v>
      </c>
      <c r="D4" s="10" t="s">
        <v>1811</v>
      </c>
    </row>
    <row r="5" spans="1:54" x14ac:dyDescent="0.35">
      <c r="A5" s="2" t="s">
        <v>1</v>
      </c>
      <c r="B5" s="1" t="s">
        <v>19</v>
      </c>
      <c r="C5" t="str">
        <f>VLOOKUP(B5, [2]Main!$B$3:$D$376, 2, FALSE)</f>
        <v>Out of Centre</v>
      </c>
      <c r="D5" t="str">
        <f>VLOOKUP(B5, [2]Main!$B$3:$D$376, 3, FALSE)</f>
        <v>OoC - Zone 1 - Aldi, Watling Street, Bletchley</v>
      </c>
      <c r="E5" s="5">
        <v>1.515E-2</v>
      </c>
      <c r="F5" s="5">
        <v>7.6950000000000005E-2</v>
      </c>
      <c r="G5" s="5">
        <v>4.9079999999999999E-2</v>
      </c>
      <c r="H5" s="5">
        <v>4.1779999999999998E-2</v>
      </c>
      <c r="I5" s="5">
        <v>1.779E-2</v>
      </c>
      <c r="J5" s="5">
        <v>0</v>
      </c>
      <c r="K5" s="5">
        <v>1.1140000000000001E-2</v>
      </c>
      <c r="L5" s="5">
        <v>0</v>
      </c>
      <c r="M5" s="5">
        <v>0</v>
      </c>
      <c r="N5" s="5">
        <v>0</v>
      </c>
      <c r="O5" s="5">
        <v>0</v>
      </c>
      <c r="P5" s="5">
        <v>0</v>
      </c>
      <c r="Q5" s="5">
        <v>2.5190000000000001E-2</v>
      </c>
      <c r="R5" s="5">
        <v>0</v>
      </c>
      <c r="S5" s="5">
        <v>0</v>
      </c>
      <c r="U5" s="32">
        <f t="shared" ref="U5:AI5" si="0">(E5*$AJ5)*100</f>
        <v>109.97385000000001</v>
      </c>
      <c r="V5" s="32">
        <f t="shared" si="0"/>
        <v>558.58005000000003</v>
      </c>
      <c r="W5" s="32">
        <f t="shared" si="0"/>
        <v>356.27172000000002</v>
      </c>
      <c r="X5" s="32">
        <f t="shared" si="0"/>
        <v>303.28102000000001</v>
      </c>
      <c r="Y5" s="32">
        <f t="shared" si="0"/>
        <v>129.13761000000002</v>
      </c>
      <c r="Z5" s="32">
        <f t="shared" si="0"/>
        <v>0</v>
      </c>
      <c r="AA5" s="32">
        <f t="shared" si="0"/>
        <v>80.865260000000006</v>
      </c>
      <c r="AB5" s="32">
        <f t="shared" si="0"/>
        <v>0</v>
      </c>
      <c r="AC5" s="32">
        <f t="shared" si="0"/>
        <v>0</v>
      </c>
      <c r="AD5" s="32">
        <f t="shared" si="0"/>
        <v>0</v>
      </c>
      <c r="AE5" s="32">
        <f t="shared" si="0"/>
        <v>0</v>
      </c>
      <c r="AF5" s="32">
        <f t="shared" si="0"/>
        <v>0</v>
      </c>
      <c r="AG5" s="32">
        <f t="shared" si="0"/>
        <v>182.85421000000002</v>
      </c>
      <c r="AH5" s="32">
        <f t="shared" si="0"/>
        <v>0</v>
      </c>
      <c r="AI5" s="32">
        <f t="shared" si="0"/>
        <v>0</v>
      </c>
      <c r="AJ5" s="32">
        <f>VLOOKUP(B5, '[3]Q01 Main'!$A$5:$B$392, 2, FALSE)</f>
        <v>72.59</v>
      </c>
      <c r="AK5">
        <f>VLOOKUP(B5, '[3]Q01 Main'!$A$5:$C$392, 3, FALSE)</f>
        <v>25</v>
      </c>
      <c r="AN5" s="5">
        <f>U5/U$383</f>
        <v>1.5493457030236444E-2</v>
      </c>
      <c r="AO5" s="5">
        <f t="shared" ref="AO5:BB20" si="1">V5/V$383</f>
        <v>8.2557162002317747E-2</v>
      </c>
      <c r="AP5" s="5">
        <f t="shared" si="1"/>
        <v>5.1484905468688634E-2</v>
      </c>
      <c r="AQ5" s="5">
        <f t="shared" si="1"/>
        <v>4.2470373859542568E-2</v>
      </c>
      <c r="AR5" s="5">
        <f t="shared" si="1"/>
        <v>1.8093799935981744E-2</v>
      </c>
      <c r="AS5" s="5">
        <f t="shared" si="1"/>
        <v>0</v>
      </c>
      <c r="AT5" s="5">
        <f t="shared" si="1"/>
        <v>1.098716974032992E-2</v>
      </c>
      <c r="AU5" s="5">
        <f t="shared" si="1"/>
        <v>0</v>
      </c>
      <c r="AV5" s="5">
        <f t="shared" si="1"/>
        <v>0</v>
      </c>
      <c r="AW5" s="5">
        <f t="shared" si="1"/>
        <v>0</v>
      </c>
      <c r="AX5" s="5">
        <f t="shared" si="1"/>
        <v>0</v>
      </c>
      <c r="AY5" s="5">
        <f t="shared" si="1"/>
        <v>0</v>
      </c>
      <c r="AZ5" s="5">
        <f t="shared" si="1"/>
        <v>2.6427564586216149E-2</v>
      </c>
      <c r="BA5" s="5">
        <f t="shared" si="1"/>
        <v>0</v>
      </c>
      <c r="BB5" s="5">
        <f t="shared" si="1"/>
        <v>0</v>
      </c>
    </row>
    <row r="6" spans="1:54" x14ac:dyDescent="0.35">
      <c r="A6" s="2" t="s">
        <v>1</v>
      </c>
      <c r="B6" s="1" t="s">
        <v>20</v>
      </c>
      <c r="C6" t="str">
        <f>VLOOKUP(B6, [2]Main!$B$3:$D$376, 2, FALSE)</f>
        <v>Out of Centre</v>
      </c>
      <c r="D6" t="str">
        <f>VLOOKUP(B6, [2]Main!$B$3:$D$376, 3, FALSE)</f>
        <v>OoC - Zone 1 - Asda, Bletcham Way, Bletchley</v>
      </c>
      <c r="E6" s="5">
        <v>4.7160000000000001E-2</v>
      </c>
      <c r="F6" s="5">
        <v>5.423E-2</v>
      </c>
      <c r="G6" s="5">
        <v>7.0550000000000002E-2</v>
      </c>
      <c r="H6" s="5">
        <v>0.13697999999999999</v>
      </c>
      <c r="I6" s="5">
        <v>0.13394</v>
      </c>
      <c r="J6" s="5">
        <v>4.4790000000000003E-2</v>
      </c>
      <c r="K6" s="5">
        <v>5.5799999999999999E-3</v>
      </c>
      <c r="L6" s="5">
        <v>6.2640000000000001E-2</v>
      </c>
      <c r="M6" s="5">
        <v>4.9399999999999999E-2</v>
      </c>
      <c r="N6" s="5">
        <v>0</v>
      </c>
      <c r="O6" s="5">
        <v>0</v>
      </c>
      <c r="P6" s="5">
        <v>0</v>
      </c>
      <c r="Q6" s="5">
        <v>6.2920000000000004E-2</v>
      </c>
      <c r="R6" s="5">
        <v>2.367E-2</v>
      </c>
      <c r="S6" s="5">
        <v>0</v>
      </c>
      <c r="U6" s="32">
        <f>(E6*AJ6)*100</f>
        <v>406.18907999999993</v>
      </c>
      <c r="V6" s="32">
        <f t="shared" ref="V6:V69" si="2">(F6*$AJ6)*100</f>
        <v>467.08299</v>
      </c>
      <c r="W6" s="32">
        <f t="shared" ref="W6:W20" si="3">(G6*$AJ6)*100</f>
        <v>607.64715000000001</v>
      </c>
      <c r="X6" s="32">
        <f t="shared" ref="X6:X20" si="4">(H6*$AJ6)*100</f>
        <v>1179.8087399999997</v>
      </c>
      <c r="Y6" s="32">
        <f t="shared" ref="Y6:Y20" si="5">(I6*$AJ6)*100</f>
        <v>1153.6252199999999</v>
      </c>
      <c r="Z6" s="32">
        <f t="shared" ref="Z6:Z20" si="6">(J6*$AJ6)*100</f>
        <v>385.77627000000001</v>
      </c>
      <c r="AA6" s="32">
        <f t="shared" ref="AA6:AD69" si="7">(K6*$AJ6)*100</f>
        <v>48.060539999999996</v>
      </c>
      <c r="AB6" s="32">
        <f t="shared" si="7"/>
        <v>539.51832000000002</v>
      </c>
      <c r="AC6" s="32">
        <f t="shared" si="7"/>
        <v>425.48219999999998</v>
      </c>
      <c r="AD6" s="32">
        <f t="shared" si="7"/>
        <v>0</v>
      </c>
      <c r="AE6" s="32">
        <f t="shared" ref="AE6:AG69" si="8">(O6*$AJ6)*100</f>
        <v>0</v>
      </c>
      <c r="AF6" s="32">
        <f t="shared" si="8"/>
        <v>0</v>
      </c>
      <c r="AG6" s="32">
        <f t="shared" si="8"/>
        <v>541.92996000000005</v>
      </c>
      <c r="AH6" s="32">
        <f t="shared" ref="AH6:AH20" si="9">(R6*$AJ6)*100</f>
        <v>203.86970999999997</v>
      </c>
      <c r="AI6" s="32">
        <f t="shared" ref="AI6:AI20" si="10">(S6*$AJ6)*100</f>
        <v>0</v>
      </c>
      <c r="AJ6" s="32">
        <f>VLOOKUP(B6, '[3]Q01 Main'!$A$5:$B$392, 2, FALSE)</f>
        <v>86.13</v>
      </c>
      <c r="AK6">
        <f>VLOOKUP(B6, '[3]Q01 Main'!$A$5:$C$392, 3, FALSE)</f>
        <v>46</v>
      </c>
      <c r="AN6" s="5">
        <f t="shared" ref="AN6:AR69" si="11">U6/U$383</f>
        <v>5.7225177231962611E-2</v>
      </c>
      <c r="AO6" s="5">
        <f t="shared" si="1"/>
        <v>6.9034055322879789E-2</v>
      </c>
      <c r="AP6" s="5">
        <f t="shared" si="1"/>
        <v>8.7811224747414873E-2</v>
      </c>
      <c r="AQ6" s="5">
        <f t="shared" si="1"/>
        <v>0.16521613607919097</v>
      </c>
      <c r="AR6" s="5">
        <f t="shared" si="1"/>
        <v>0.16163737219376229</v>
      </c>
      <c r="AS6" s="5">
        <f t="shared" si="1"/>
        <v>5.3976936586872366E-2</v>
      </c>
      <c r="AT6" s="5">
        <f t="shared" si="1"/>
        <v>6.529989649348999E-3</v>
      </c>
      <c r="AU6" s="5">
        <f t="shared" si="1"/>
        <v>7.8593112364693352E-2</v>
      </c>
      <c r="AV6" s="5">
        <f t="shared" si="1"/>
        <v>6.2046739721352218E-2</v>
      </c>
      <c r="AW6" s="5">
        <f t="shared" si="1"/>
        <v>0</v>
      </c>
      <c r="AX6" s="5">
        <f t="shared" si="1"/>
        <v>0</v>
      </c>
      <c r="AY6" s="5">
        <f t="shared" si="1"/>
        <v>0</v>
      </c>
      <c r="AZ6" s="5">
        <f t="shared" si="1"/>
        <v>7.8324086818157113E-2</v>
      </c>
      <c r="BA6" s="5">
        <f t="shared" si="1"/>
        <v>2.7649743654083885E-2</v>
      </c>
      <c r="BB6" s="5">
        <f t="shared" si="1"/>
        <v>0</v>
      </c>
    </row>
    <row r="7" spans="1:54" x14ac:dyDescent="0.35">
      <c r="A7" s="2" t="s">
        <v>1</v>
      </c>
      <c r="B7" s="1" t="s">
        <v>21</v>
      </c>
      <c r="C7" t="str">
        <f>VLOOKUP(B7, [2]Main!$B$3:$D$376, 2, FALSE)</f>
        <v>Local Centres</v>
      </c>
      <c r="D7" t="str">
        <f>VLOOKUP(B7, [2]Main!$B$3:$D$376, 3, FALSE)</f>
        <v>Other Local Centres</v>
      </c>
      <c r="E7" s="5">
        <v>7.7600000000000004E-3</v>
      </c>
      <c r="F7" s="5">
        <v>1.719E-2</v>
      </c>
      <c r="G7" s="5">
        <v>0</v>
      </c>
      <c r="H7" s="5">
        <v>0</v>
      </c>
      <c r="I7" s="5">
        <v>0</v>
      </c>
      <c r="J7" s="5">
        <v>0</v>
      </c>
      <c r="K7" s="5">
        <v>0</v>
      </c>
      <c r="L7" s="5">
        <v>0</v>
      </c>
      <c r="M7" s="5">
        <v>2.0070000000000001E-2</v>
      </c>
      <c r="N7" s="5">
        <v>0</v>
      </c>
      <c r="O7" s="5">
        <v>0</v>
      </c>
      <c r="P7" s="5">
        <v>3.5860000000000003E-2</v>
      </c>
      <c r="Q7" s="5">
        <v>0</v>
      </c>
      <c r="R7" s="5">
        <v>0</v>
      </c>
      <c r="S7" s="5">
        <v>2.18E-2</v>
      </c>
      <c r="U7" s="32">
        <f t="shared" ref="U7:U69" si="12">(E7*AJ7)*100</f>
        <v>63.050000000000004</v>
      </c>
      <c r="V7" s="32">
        <f t="shared" si="2"/>
        <v>139.66875000000002</v>
      </c>
      <c r="W7" s="32">
        <f t="shared" si="3"/>
        <v>0</v>
      </c>
      <c r="X7" s="32">
        <f t="shared" si="4"/>
        <v>0</v>
      </c>
      <c r="Y7" s="32">
        <f t="shared" si="5"/>
        <v>0</v>
      </c>
      <c r="Z7" s="32">
        <f t="shared" si="6"/>
        <v>0</v>
      </c>
      <c r="AA7" s="32">
        <f t="shared" si="7"/>
        <v>0</v>
      </c>
      <c r="AB7" s="32">
        <f t="shared" si="7"/>
        <v>0</v>
      </c>
      <c r="AC7" s="32">
        <f t="shared" si="7"/>
        <v>163.06874999999999</v>
      </c>
      <c r="AD7" s="32">
        <f t="shared" si="7"/>
        <v>0</v>
      </c>
      <c r="AE7" s="32">
        <f t="shared" si="8"/>
        <v>0</v>
      </c>
      <c r="AF7" s="32">
        <f t="shared" si="8"/>
        <v>291.36250000000001</v>
      </c>
      <c r="AG7" s="32">
        <f t="shared" si="8"/>
        <v>0</v>
      </c>
      <c r="AH7" s="32">
        <f t="shared" si="9"/>
        <v>0</v>
      </c>
      <c r="AI7" s="32">
        <f t="shared" si="10"/>
        <v>177.125</v>
      </c>
      <c r="AJ7" s="32">
        <f>VLOOKUP(B7, '[3]Q01 Main'!$A$5:$B$392, 2, FALSE)</f>
        <v>81.25</v>
      </c>
      <c r="AK7">
        <f>VLOOKUP(B7, '[3]Q01 Main'!$A$5:$C$392, 3, FALSE)</f>
        <v>4</v>
      </c>
      <c r="AN7" s="5">
        <f t="shared" si="11"/>
        <v>8.8826795256909501E-3</v>
      </c>
      <c r="AO7" s="5">
        <f t="shared" si="1"/>
        <v>2.0642798861884196E-2</v>
      </c>
      <c r="AP7" s="5">
        <f t="shared" si="1"/>
        <v>0</v>
      </c>
      <c r="AQ7" s="5">
        <f t="shared" si="1"/>
        <v>0</v>
      </c>
      <c r="AR7" s="5">
        <f t="shared" si="1"/>
        <v>0</v>
      </c>
      <c r="AS7" s="5">
        <f t="shared" si="1"/>
        <v>0</v>
      </c>
      <c r="AT7" s="5">
        <f t="shared" si="1"/>
        <v>0</v>
      </c>
      <c r="AU7" s="5">
        <f t="shared" si="1"/>
        <v>0</v>
      </c>
      <c r="AV7" s="5">
        <f t="shared" si="1"/>
        <v>2.3779806271416886E-2</v>
      </c>
      <c r="AW7" s="5">
        <f t="shared" si="1"/>
        <v>0</v>
      </c>
      <c r="AX7" s="5">
        <f t="shared" si="1"/>
        <v>0</v>
      </c>
      <c r="AY7" s="5">
        <f t="shared" si="1"/>
        <v>3.8628443442760396E-2</v>
      </c>
      <c r="AZ7" s="5">
        <f t="shared" si="1"/>
        <v>0</v>
      </c>
      <c r="BA7" s="5">
        <f t="shared" si="1"/>
        <v>0</v>
      </c>
      <c r="BB7" s="5">
        <f t="shared" si="1"/>
        <v>2.4509280411180171E-2</v>
      </c>
    </row>
    <row r="8" spans="1:54" x14ac:dyDescent="0.35">
      <c r="A8" s="2" t="s">
        <v>1</v>
      </c>
      <c r="B8" s="1" t="s">
        <v>22</v>
      </c>
      <c r="C8" t="str">
        <f>VLOOKUP(B8, [2]Main!$B$3:$D$376, 2, FALSE)</f>
        <v>Out of Centre</v>
      </c>
      <c r="D8" t="str">
        <f>VLOOKUP(B8, [2]Main!$B$3:$D$376, 3, FALSE)</f>
        <v>OoC - Zone 1- Co-Op Food, Newton Road, Bletchley</v>
      </c>
      <c r="E8" s="5">
        <v>2.2000000000000001E-4</v>
      </c>
      <c r="F8" s="5">
        <v>4.3499999999999997E-3</v>
      </c>
      <c r="G8" s="5">
        <v>0</v>
      </c>
      <c r="H8" s="5">
        <v>0</v>
      </c>
      <c r="I8" s="5">
        <v>0</v>
      </c>
      <c r="J8" s="5">
        <v>0</v>
      </c>
      <c r="K8" s="5">
        <v>0</v>
      </c>
      <c r="L8" s="5">
        <v>0</v>
      </c>
      <c r="M8" s="5">
        <v>0</v>
      </c>
      <c r="N8" s="5">
        <v>0</v>
      </c>
      <c r="O8" s="5">
        <v>0</v>
      </c>
      <c r="P8" s="5">
        <v>0</v>
      </c>
      <c r="Q8" s="5">
        <v>0</v>
      </c>
      <c r="R8" s="5">
        <v>0</v>
      </c>
      <c r="S8" s="5">
        <v>0</v>
      </c>
      <c r="U8" s="32">
        <f t="shared" si="12"/>
        <v>2.64</v>
      </c>
      <c r="V8" s="32">
        <f t="shared" si="2"/>
        <v>52.2</v>
      </c>
      <c r="W8" s="32">
        <f t="shared" si="3"/>
        <v>0</v>
      </c>
      <c r="X8" s="32">
        <f t="shared" si="4"/>
        <v>0</v>
      </c>
      <c r="Y8" s="32">
        <f t="shared" si="5"/>
        <v>0</v>
      </c>
      <c r="Z8" s="32">
        <f t="shared" si="6"/>
        <v>0</v>
      </c>
      <c r="AA8" s="32">
        <f t="shared" si="7"/>
        <v>0</v>
      </c>
      <c r="AB8" s="32">
        <f t="shared" si="7"/>
        <v>0</v>
      </c>
      <c r="AC8" s="32">
        <f t="shared" si="7"/>
        <v>0</v>
      </c>
      <c r="AD8" s="32">
        <f t="shared" si="7"/>
        <v>0</v>
      </c>
      <c r="AE8" s="32">
        <f t="shared" si="8"/>
        <v>0</v>
      </c>
      <c r="AF8" s="32">
        <f t="shared" si="8"/>
        <v>0</v>
      </c>
      <c r="AG8" s="32">
        <f t="shared" si="8"/>
        <v>0</v>
      </c>
      <c r="AH8" s="32">
        <f t="shared" si="9"/>
        <v>0</v>
      </c>
      <c r="AI8" s="32">
        <f t="shared" si="10"/>
        <v>0</v>
      </c>
      <c r="AJ8" s="32">
        <f>VLOOKUP(B8, '[3]Q01 Main'!$A$5:$B$392, 2, FALSE)</f>
        <v>120</v>
      </c>
      <c r="AK8">
        <f>VLOOKUP(B8, '[3]Q01 Main'!$A$5:$C$392, 3, FALSE)</f>
        <v>1</v>
      </c>
      <c r="AN8" s="5">
        <f t="shared" si="11"/>
        <v>3.7193138695993831E-4</v>
      </c>
      <c r="AO8" s="5">
        <f t="shared" si="1"/>
        <v>7.715069409516123E-3</v>
      </c>
      <c r="AP8" s="5">
        <f t="shared" si="1"/>
        <v>0</v>
      </c>
      <c r="AQ8" s="5">
        <f t="shared" si="1"/>
        <v>0</v>
      </c>
      <c r="AR8" s="5">
        <f t="shared" si="1"/>
        <v>0</v>
      </c>
      <c r="AS8" s="5">
        <f t="shared" si="1"/>
        <v>0</v>
      </c>
      <c r="AT8" s="5">
        <f t="shared" si="1"/>
        <v>0</v>
      </c>
      <c r="AU8" s="5">
        <f t="shared" si="1"/>
        <v>0</v>
      </c>
      <c r="AV8" s="5">
        <f t="shared" si="1"/>
        <v>0</v>
      </c>
      <c r="AW8" s="5">
        <f t="shared" si="1"/>
        <v>0</v>
      </c>
      <c r="AX8" s="5">
        <f t="shared" si="1"/>
        <v>0</v>
      </c>
      <c r="AY8" s="5">
        <f t="shared" si="1"/>
        <v>0</v>
      </c>
      <c r="AZ8" s="5">
        <f t="shared" si="1"/>
        <v>0</v>
      </c>
      <c r="BA8" s="5">
        <f t="shared" si="1"/>
        <v>0</v>
      </c>
      <c r="BB8" s="5">
        <f t="shared" si="1"/>
        <v>0</v>
      </c>
    </row>
    <row r="9" spans="1:54" x14ac:dyDescent="0.35">
      <c r="A9" s="2" t="s">
        <v>1</v>
      </c>
      <c r="B9" s="1" t="s">
        <v>23</v>
      </c>
      <c r="C9" t="str">
        <f>VLOOKUP(B9, [2]Main!$B$3:$D$376, 2, FALSE)</f>
        <v>Out of Centre</v>
      </c>
      <c r="D9" t="str">
        <f>VLOOKUP(B9, [2]Main!$B$3:$D$376, 3, FALSE)</f>
        <v>OoC - Zone 1 - Other</v>
      </c>
      <c r="E9" s="5">
        <v>0</v>
      </c>
      <c r="F9" s="5">
        <v>0</v>
      </c>
      <c r="G9" s="5">
        <v>0</v>
      </c>
      <c r="H9" s="5">
        <v>0</v>
      </c>
      <c r="I9" s="5">
        <v>0</v>
      </c>
      <c r="J9" s="5">
        <v>0</v>
      </c>
      <c r="K9" s="5">
        <v>0</v>
      </c>
      <c r="L9" s="5">
        <v>0</v>
      </c>
      <c r="M9" s="5">
        <v>0</v>
      </c>
      <c r="N9" s="5">
        <v>0</v>
      </c>
      <c r="O9" s="5">
        <v>0</v>
      </c>
      <c r="P9" s="5">
        <v>0</v>
      </c>
      <c r="Q9" s="5">
        <v>0</v>
      </c>
      <c r="R9" s="5">
        <v>0</v>
      </c>
      <c r="S9" s="5">
        <v>0</v>
      </c>
      <c r="U9" s="32">
        <f t="shared" si="12"/>
        <v>0</v>
      </c>
      <c r="V9" s="32">
        <f t="shared" si="2"/>
        <v>0</v>
      </c>
      <c r="W9" s="32">
        <f t="shared" si="3"/>
        <v>0</v>
      </c>
      <c r="X9" s="32">
        <f t="shared" si="4"/>
        <v>0</v>
      </c>
      <c r="Y9" s="32">
        <f t="shared" si="5"/>
        <v>0</v>
      </c>
      <c r="Z9" s="32">
        <f t="shared" si="6"/>
        <v>0</v>
      </c>
      <c r="AA9" s="32">
        <f t="shared" si="7"/>
        <v>0</v>
      </c>
      <c r="AB9" s="32">
        <f t="shared" si="7"/>
        <v>0</v>
      </c>
      <c r="AC9" s="32">
        <f t="shared" si="7"/>
        <v>0</v>
      </c>
      <c r="AD9" s="32">
        <f t="shared" si="7"/>
        <v>0</v>
      </c>
      <c r="AE9" s="32">
        <f t="shared" si="8"/>
        <v>0</v>
      </c>
      <c r="AF9" s="32">
        <f t="shared" si="8"/>
        <v>0</v>
      </c>
      <c r="AG9" s="32">
        <f t="shared" si="8"/>
        <v>0</v>
      </c>
      <c r="AH9" s="32">
        <f t="shared" si="9"/>
        <v>0</v>
      </c>
      <c r="AI9" s="32">
        <f t="shared" si="10"/>
        <v>0</v>
      </c>
      <c r="AJ9" s="32">
        <f>VLOOKUP(B9, '[3]Q01 Main'!$A$5:$B$392, 2, FALSE)</f>
        <v>0</v>
      </c>
      <c r="AK9">
        <f>VLOOKUP(B9, '[3]Q01 Main'!$A$5:$C$392, 3, FALSE)</f>
        <v>0</v>
      </c>
      <c r="AN9" s="5">
        <f t="shared" si="11"/>
        <v>0</v>
      </c>
      <c r="AO9" s="5">
        <f t="shared" si="1"/>
        <v>0</v>
      </c>
      <c r="AP9" s="5">
        <f t="shared" si="1"/>
        <v>0</v>
      </c>
      <c r="AQ9" s="5">
        <f t="shared" si="1"/>
        <v>0</v>
      </c>
      <c r="AR9" s="5">
        <f t="shared" si="1"/>
        <v>0</v>
      </c>
      <c r="AS9" s="5">
        <f t="shared" si="1"/>
        <v>0</v>
      </c>
      <c r="AT9" s="5">
        <f t="shared" si="1"/>
        <v>0</v>
      </c>
      <c r="AU9" s="5">
        <f t="shared" si="1"/>
        <v>0</v>
      </c>
      <c r="AV9" s="5">
        <f t="shared" si="1"/>
        <v>0</v>
      </c>
      <c r="AW9" s="5">
        <f t="shared" si="1"/>
        <v>0</v>
      </c>
      <c r="AX9" s="5">
        <f t="shared" si="1"/>
        <v>0</v>
      </c>
      <c r="AY9" s="5">
        <f t="shared" si="1"/>
        <v>0</v>
      </c>
      <c r="AZ9" s="5">
        <f t="shared" si="1"/>
        <v>0</v>
      </c>
      <c r="BA9" s="5">
        <f t="shared" si="1"/>
        <v>0</v>
      </c>
      <c r="BB9" s="5">
        <f t="shared" si="1"/>
        <v>0</v>
      </c>
    </row>
    <row r="10" spans="1:54" x14ac:dyDescent="0.35">
      <c r="A10" s="2" t="s">
        <v>1</v>
      </c>
      <c r="B10" s="1" t="s">
        <v>24</v>
      </c>
      <c r="C10" t="str">
        <f>VLOOKUP(B10, [2]Main!$B$3:$D$376, 2, FALSE)</f>
        <v>Bletchley TC</v>
      </c>
      <c r="D10" t="str">
        <f>VLOOKUP(B10, [2]Main!$B$3:$D$376, 3, FALSE)</f>
        <v>Farmfoods, The Brunel Centre</v>
      </c>
      <c r="E10" s="5">
        <v>4.4000000000000002E-4</v>
      </c>
      <c r="F10" s="5">
        <v>8.6999999999999994E-3</v>
      </c>
      <c r="G10" s="5">
        <v>0</v>
      </c>
      <c r="H10" s="5">
        <v>0</v>
      </c>
      <c r="I10" s="5">
        <v>0</v>
      </c>
      <c r="J10" s="5">
        <v>0</v>
      </c>
      <c r="K10" s="5">
        <v>0</v>
      </c>
      <c r="L10" s="5">
        <v>0</v>
      </c>
      <c r="M10" s="5">
        <v>0</v>
      </c>
      <c r="N10" s="5">
        <v>0</v>
      </c>
      <c r="O10" s="5">
        <v>0</v>
      </c>
      <c r="P10" s="5">
        <v>0</v>
      </c>
      <c r="Q10" s="5">
        <v>0</v>
      </c>
      <c r="R10" s="5">
        <v>0</v>
      </c>
      <c r="S10" s="5">
        <v>0</v>
      </c>
      <c r="U10" s="32">
        <f t="shared" si="12"/>
        <v>1.87</v>
      </c>
      <c r="V10" s="32">
        <f t="shared" si="2"/>
        <v>36.974999999999994</v>
      </c>
      <c r="W10" s="32">
        <f t="shared" si="3"/>
        <v>0</v>
      </c>
      <c r="X10" s="32">
        <f t="shared" si="4"/>
        <v>0</v>
      </c>
      <c r="Y10" s="32">
        <f t="shared" si="5"/>
        <v>0</v>
      </c>
      <c r="Z10" s="32">
        <f t="shared" si="6"/>
        <v>0</v>
      </c>
      <c r="AA10" s="32">
        <f t="shared" si="7"/>
        <v>0</v>
      </c>
      <c r="AB10" s="32">
        <f t="shared" si="7"/>
        <v>0</v>
      </c>
      <c r="AC10" s="32">
        <f t="shared" si="7"/>
        <v>0</v>
      </c>
      <c r="AD10" s="32">
        <f t="shared" si="7"/>
        <v>0</v>
      </c>
      <c r="AE10" s="32">
        <f t="shared" si="8"/>
        <v>0</v>
      </c>
      <c r="AF10" s="32">
        <f t="shared" si="8"/>
        <v>0</v>
      </c>
      <c r="AG10" s="32">
        <f t="shared" si="8"/>
        <v>0</v>
      </c>
      <c r="AH10" s="32">
        <f t="shared" si="9"/>
        <v>0</v>
      </c>
      <c r="AI10" s="32">
        <f t="shared" si="10"/>
        <v>0</v>
      </c>
      <c r="AJ10" s="32">
        <f>VLOOKUP(B10, '[3]Q01 Main'!$A$5:$B$392, 2, FALSE)</f>
        <v>42.5</v>
      </c>
      <c r="AK10">
        <f>VLOOKUP(B10, '[3]Q01 Main'!$A$5:$C$392, 3, FALSE)</f>
        <v>2</v>
      </c>
      <c r="AN10" s="5">
        <f t="shared" si="11"/>
        <v>2.6345139909662293E-4</v>
      </c>
      <c r="AO10" s="5">
        <f t="shared" si="1"/>
        <v>5.4648408317405856E-3</v>
      </c>
      <c r="AP10" s="5">
        <f t="shared" si="1"/>
        <v>0</v>
      </c>
      <c r="AQ10" s="5">
        <f t="shared" si="1"/>
        <v>0</v>
      </c>
      <c r="AR10" s="5">
        <f t="shared" si="1"/>
        <v>0</v>
      </c>
      <c r="AS10" s="5">
        <f t="shared" si="1"/>
        <v>0</v>
      </c>
      <c r="AT10" s="5">
        <f t="shared" si="1"/>
        <v>0</v>
      </c>
      <c r="AU10" s="5">
        <f t="shared" si="1"/>
        <v>0</v>
      </c>
      <c r="AV10" s="5">
        <f t="shared" si="1"/>
        <v>0</v>
      </c>
      <c r="AW10" s="5">
        <f t="shared" si="1"/>
        <v>0</v>
      </c>
      <c r="AX10" s="5">
        <f t="shared" si="1"/>
        <v>0</v>
      </c>
      <c r="AY10" s="5">
        <f t="shared" si="1"/>
        <v>0</v>
      </c>
      <c r="AZ10" s="5">
        <f t="shared" si="1"/>
        <v>0</v>
      </c>
      <c r="BA10" s="5">
        <f t="shared" si="1"/>
        <v>0</v>
      </c>
      <c r="BB10" s="5">
        <f t="shared" si="1"/>
        <v>0</v>
      </c>
    </row>
    <row r="11" spans="1:54" x14ac:dyDescent="0.35">
      <c r="A11" s="2" t="s">
        <v>1</v>
      </c>
      <c r="B11" s="1" t="s">
        <v>25</v>
      </c>
      <c r="C11" t="str">
        <f>VLOOKUP(B11, [2]Main!$B$3:$D$376, 2, FALSE)</f>
        <v>Out of Centre</v>
      </c>
      <c r="D11" t="str">
        <f>VLOOKUP(B11, [2]Main!$B$3:$D$376, 3, FALSE)</f>
        <v>OoC - Zone 1 - Other</v>
      </c>
      <c r="E11" s="5">
        <v>0</v>
      </c>
      <c r="F11" s="5">
        <v>0</v>
      </c>
      <c r="G11" s="5">
        <v>0</v>
      </c>
      <c r="H11" s="5">
        <v>0</v>
      </c>
      <c r="I11" s="5">
        <v>0</v>
      </c>
      <c r="J11" s="5">
        <v>0</v>
      </c>
      <c r="K11" s="5">
        <v>0</v>
      </c>
      <c r="L11" s="5">
        <v>0</v>
      </c>
      <c r="M11" s="5">
        <v>0</v>
      </c>
      <c r="N11" s="5">
        <v>0</v>
      </c>
      <c r="O11" s="5">
        <v>0</v>
      </c>
      <c r="P11" s="5">
        <v>0</v>
      </c>
      <c r="Q11" s="5">
        <v>0</v>
      </c>
      <c r="R11" s="5">
        <v>0</v>
      </c>
      <c r="S11" s="5">
        <v>0</v>
      </c>
      <c r="U11" s="32">
        <f t="shared" si="12"/>
        <v>0</v>
      </c>
      <c r="V11" s="32">
        <f t="shared" si="2"/>
        <v>0</v>
      </c>
      <c r="W11" s="32">
        <f t="shared" si="3"/>
        <v>0</v>
      </c>
      <c r="X11" s="32">
        <f t="shared" si="4"/>
        <v>0</v>
      </c>
      <c r="Y11" s="32">
        <f t="shared" si="5"/>
        <v>0</v>
      </c>
      <c r="Z11" s="32">
        <f t="shared" si="6"/>
        <v>0</v>
      </c>
      <c r="AA11" s="32">
        <f t="shared" si="7"/>
        <v>0</v>
      </c>
      <c r="AB11" s="32">
        <f t="shared" si="7"/>
        <v>0</v>
      </c>
      <c r="AC11" s="32">
        <f t="shared" si="7"/>
        <v>0</v>
      </c>
      <c r="AD11" s="32">
        <f t="shared" si="7"/>
        <v>0</v>
      </c>
      <c r="AE11" s="32">
        <f t="shared" si="8"/>
        <v>0</v>
      </c>
      <c r="AF11" s="32">
        <f t="shared" si="8"/>
        <v>0</v>
      </c>
      <c r="AG11" s="32">
        <f t="shared" si="8"/>
        <v>0</v>
      </c>
      <c r="AH11" s="32">
        <f t="shared" si="9"/>
        <v>0</v>
      </c>
      <c r="AI11" s="32">
        <f t="shared" si="10"/>
        <v>0</v>
      </c>
      <c r="AJ11" s="32">
        <f>VLOOKUP(B11, '[3]Q01 Main'!$A$5:$B$392, 2, FALSE)</f>
        <v>0</v>
      </c>
      <c r="AK11">
        <f>VLOOKUP(B11, '[3]Q01 Main'!$A$5:$C$392, 3, FALSE)</f>
        <v>0</v>
      </c>
      <c r="AN11" s="5">
        <f t="shared" si="11"/>
        <v>0</v>
      </c>
      <c r="AO11" s="5">
        <f t="shared" si="1"/>
        <v>0</v>
      </c>
      <c r="AP11" s="5">
        <f t="shared" si="1"/>
        <v>0</v>
      </c>
      <c r="AQ11" s="5">
        <f t="shared" si="1"/>
        <v>0</v>
      </c>
      <c r="AR11" s="5">
        <f t="shared" si="1"/>
        <v>0</v>
      </c>
      <c r="AS11" s="5">
        <f t="shared" si="1"/>
        <v>0</v>
      </c>
      <c r="AT11" s="5">
        <f t="shared" si="1"/>
        <v>0</v>
      </c>
      <c r="AU11" s="5">
        <f t="shared" si="1"/>
        <v>0</v>
      </c>
      <c r="AV11" s="5">
        <f t="shared" si="1"/>
        <v>0</v>
      </c>
      <c r="AW11" s="5">
        <f t="shared" si="1"/>
        <v>0</v>
      </c>
      <c r="AX11" s="5">
        <f t="shared" si="1"/>
        <v>0</v>
      </c>
      <c r="AY11" s="5">
        <f t="shared" si="1"/>
        <v>0</v>
      </c>
      <c r="AZ11" s="5">
        <f t="shared" si="1"/>
        <v>0</v>
      </c>
      <c r="BA11" s="5">
        <f t="shared" si="1"/>
        <v>0</v>
      </c>
      <c r="BB11" s="5">
        <f t="shared" si="1"/>
        <v>0</v>
      </c>
    </row>
    <row r="12" spans="1:54" x14ac:dyDescent="0.35">
      <c r="A12" s="2" t="s">
        <v>1</v>
      </c>
      <c r="B12" s="1" t="s">
        <v>26</v>
      </c>
      <c r="C12" t="str">
        <f>VLOOKUP(B12, [2]Main!$B$3:$D$376, 2, FALSE)</f>
        <v>Bletchley TC</v>
      </c>
      <c r="D12" t="str">
        <f>VLOOKUP(B12, [2]Main!$B$3:$D$376, 3, FALSE)</f>
        <v>Bletchley TC - Other in Centre</v>
      </c>
      <c r="E12" s="5">
        <v>0</v>
      </c>
      <c r="F12" s="5">
        <v>0</v>
      </c>
      <c r="G12" s="5">
        <v>0</v>
      </c>
      <c r="H12" s="5">
        <v>0</v>
      </c>
      <c r="I12" s="5">
        <v>0</v>
      </c>
      <c r="J12" s="5">
        <v>0</v>
      </c>
      <c r="K12" s="5">
        <v>0</v>
      </c>
      <c r="L12" s="5">
        <v>0</v>
      </c>
      <c r="M12" s="5">
        <v>0</v>
      </c>
      <c r="N12" s="5">
        <v>0</v>
      </c>
      <c r="O12" s="5">
        <v>0</v>
      </c>
      <c r="P12" s="5">
        <v>0</v>
      </c>
      <c r="Q12" s="5">
        <v>0</v>
      </c>
      <c r="R12" s="5">
        <v>0</v>
      </c>
      <c r="S12" s="5">
        <v>0</v>
      </c>
      <c r="U12" s="32">
        <f t="shared" si="12"/>
        <v>0</v>
      </c>
      <c r="V12" s="32">
        <f t="shared" si="2"/>
        <v>0</v>
      </c>
      <c r="W12" s="32">
        <f t="shared" si="3"/>
        <v>0</v>
      </c>
      <c r="X12" s="32">
        <f t="shared" si="4"/>
        <v>0</v>
      </c>
      <c r="Y12" s="32">
        <f t="shared" si="5"/>
        <v>0</v>
      </c>
      <c r="Z12" s="32">
        <f t="shared" si="6"/>
        <v>0</v>
      </c>
      <c r="AA12" s="32">
        <f t="shared" si="7"/>
        <v>0</v>
      </c>
      <c r="AB12" s="32">
        <f t="shared" si="7"/>
        <v>0</v>
      </c>
      <c r="AC12" s="32">
        <f t="shared" si="7"/>
        <v>0</v>
      </c>
      <c r="AD12" s="32">
        <f t="shared" si="7"/>
        <v>0</v>
      </c>
      <c r="AE12" s="32">
        <f t="shared" si="8"/>
        <v>0</v>
      </c>
      <c r="AF12" s="32">
        <f t="shared" si="8"/>
        <v>0</v>
      </c>
      <c r="AG12" s="32">
        <f t="shared" si="8"/>
        <v>0</v>
      </c>
      <c r="AH12" s="32">
        <f t="shared" si="9"/>
        <v>0</v>
      </c>
      <c r="AI12" s="32">
        <f t="shared" si="10"/>
        <v>0</v>
      </c>
      <c r="AJ12" s="32">
        <f>VLOOKUP(B12, '[3]Q01 Main'!$A$5:$B$392, 2, FALSE)</f>
        <v>0</v>
      </c>
      <c r="AK12">
        <f>VLOOKUP(B12, '[3]Q01 Main'!$A$5:$C$392, 3, FALSE)</f>
        <v>0</v>
      </c>
      <c r="AN12" s="5">
        <f t="shared" si="11"/>
        <v>0</v>
      </c>
      <c r="AO12" s="5">
        <f t="shared" si="1"/>
        <v>0</v>
      </c>
      <c r="AP12" s="5">
        <f t="shared" si="1"/>
        <v>0</v>
      </c>
      <c r="AQ12" s="5">
        <f t="shared" si="1"/>
        <v>0</v>
      </c>
      <c r="AR12" s="5">
        <f t="shared" si="1"/>
        <v>0</v>
      </c>
      <c r="AS12" s="5">
        <f t="shared" si="1"/>
        <v>0</v>
      </c>
      <c r="AT12" s="5">
        <f t="shared" si="1"/>
        <v>0</v>
      </c>
      <c r="AU12" s="5">
        <f t="shared" si="1"/>
        <v>0</v>
      </c>
      <c r="AV12" s="5">
        <f t="shared" si="1"/>
        <v>0</v>
      </c>
      <c r="AW12" s="5">
        <f t="shared" si="1"/>
        <v>0</v>
      </c>
      <c r="AX12" s="5">
        <f t="shared" si="1"/>
        <v>0</v>
      </c>
      <c r="AY12" s="5">
        <f t="shared" si="1"/>
        <v>0</v>
      </c>
      <c r="AZ12" s="5">
        <f t="shared" si="1"/>
        <v>0</v>
      </c>
      <c r="BA12" s="5">
        <f t="shared" si="1"/>
        <v>0</v>
      </c>
      <c r="BB12" s="5">
        <f t="shared" si="1"/>
        <v>0</v>
      </c>
    </row>
    <row r="13" spans="1:54" x14ac:dyDescent="0.35">
      <c r="A13" s="2" t="s">
        <v>1</v>
      </c>
      <c r="B13" s="1" t="s">
        <v>27</v>
      </c>
      <c r="C13" t="str">
        <f>VLOOKUP(B13, [2]Main!$B$3:$D$376, 2, FALSE)</f>
        <v>Out of Centre</v>
      </c>
      <c r="D13" t="str">
        <f>VLOOKUP(B13, [2]Main!$B$3:$D$376, 3, FALSE)</f>
        <v>OoC - Zone 1 - Other</v>
      </c>
      <c r="E13" s="5">
        <v>2.5999999999999999E-3</v>
      </c>
      <c r="F13" s="5">
        <v>2.3369999999999998E-2</v>
      </c>
      <c r="G13" s="5">
        <v>0</v>
      </c>
      <c r="H13" s="5">
        <v>2.8160000000000001E-2</v>
      </c>
      <c r="I13" s="5">
        <v>0</v>
      </c>
      <c r="J13" s="5">
        <v>0</v>
      </c>
      <c r="K13" s="5">
        <v>0</v>
      </c>
      <c r="L13" s="5">
        <v>0</v>
      </c>
      <c r="M13" s="5">
        <v>0</v>
      </c>
      <c r="N13" s="5">
        <v>0</v>
      </c>
      <c r="O13" s="5">
        <v>0</v>
      </c>
      <c r="P13" s="5">
        <v>0</v>
      </c>
      <c r="Q13" s="5">
        <v>0</v>
      </c>
      <c r="R13" s="5">
        <v>0</v>
      </c>
      <c r="S13" s="5">
        <v>0</v>
      </c>
      <c r="U13" s="32">
        <f t="shared" si="12"/>
        <v>16.465800000000002</v>
      </c>
      <c r="V13" s="32">
        <f t="shared" si="2"/>
        <v>148.00220999999999</v>
      </c>
      <c r="W13" s="32">
        <f t="shared" si="3"/>
        <v>0</v>
      </c>
      <c r="X13" s="32">
        <f t="shared" si="4"/>
        <v>178.33727999999999</v>
      </c>
      <c r="Y13" s="32">
        <f t="shared" si="5"/>
        <v>0</v>
      </c>
      <c r="Z13" s="32">
        <f t="shared" si="6"/>
        <v>0</v>
      </c>
      <c r="AA13" s="32">
        <f t="shared" si="7"/>
        <v>0</v>
      </c>
      <c r="AB13" s="32">
        <f t="shared" si="7"/>
        <v>0</v>
      </c>
      <c r="AC13" s="32">
        <f t="shared" si="7"/>
        <v>0</v>
      </c>
      <c r="AD13" s="32">
        <f t="shared" si="7"/>
        <v>0</v>
      </c>
      <c r="AE13" s="32">
        <f t="shared" si="8"/>
        <v>0</v>
      </c>
      <c r="AF13" s="32">
        <f t="shared" si="8"/>
        <v>0</v>
      </c>
      <c r="AG13" s="32">
        <f t="shared" si="8"/>
        <v>0</v>
      </c>
      <c r="AH13" s="32">
        <f t="shared" si="9"/>
        <v>0</v>
      </c>
      <c r="AI13" s="32">
        <f t="shared" si="10"/>
        <v>0</v>
      </c>
      <c r="AJ13" s="32">
        <f>VLOOKUP(B13, '[3]Q01 Main'!$A$5:$B$392, 2, FALSE)</f>
        <v>63.33</v>
      </c>
      <c r="AK13">
        <f>VLOOKUP(B13, '[3]Q01 Main'!$A$5:$C$392, 3, FALSE)</f>
        <v>3</v>
      </c>
      <c r="AN13" s="5">
        <f t="shared" si="11"/>
        <v>2.3197529664412699E-3</v>
      </c>
      <c r="AO13" s="5">
        <f t="shared" si="1"/>
        <v>2.1874469787582014E-2</v>
      </c>
      <c r="AP13" s="5">
        <f t="shared" si="1"/>
        <v>0</v>
      </c>
      <c r="AQ13" s="5">
        <f t="shared" si="1"/>
        <v>2.4973705755453879E-2</v>
      </c>
      <c r="AR13" s="5">
        <f t="shared" si="1"/>
        <v>0</v>
      </c>
      <c r="AS13" s="5">
        <f t="shared" si="1"/>
        <v>0</v>
      </c>
      <c r="AT13" s="5">
        <f t="shared" si="1"/>
        <v>0</v>
      </c>
      <c r="AU13" s="5">
        <f t="shared" si="1"/>
        <v>0</v>
      </c>
      <c r="AV13" s="5">
        <f t="shared" si="1"/>
        <v>0</v>
      </c>
      <c r="AW13" s="5">
        <f t="shared" si="1"/>
        <v>0</v>
      </c>
      <c r="AX13" s="5">
        <f t="shared" si="1"/>
        <v>0</v>
      </c>
      <c r="AY13" s="5">
        <f t="shared" si="1"/>
        <v>0</v>
      </c>
      <c r="AZ13" s="5">
        <f t="shared" si="1"/>
        <v>0</v>
      </c>
      <c r="BA13" s="5">
        <f t="shared" si="1"/>
        <v>0</v>
      </c>
      <c r="BB13" s="5">
        <f t="shared" si="1"/>
        <v>0</v>
      </c>
    </row>
    <row r="14" spans="1:54" x14ac:dyDescent="0.35">
      <c r="A14" s="2" t="s">
        <v>1</v>
      </c>
      <c r="B14" s="1" t="s">
        <v>28</v>
      </c>
      <c r="C14" t="str">
        <f>VLOOKUP(B14, [2]Main!$B$3:$D$376, 2, FALSE)</f>
        <v>Out of Centre</v>
      </c>
      <c r="D14" t="str">
        <f>VLOOKUP(B14, [2]Main!$B$3:$D$376, 3, FALSE)</f>
        <v>OoC - Zone 1 - Other</v>
      </c>
      <c r="E14" s="5">
        <v>1.17E-3</v>
      </c>
      <c r="F14" s="5">
        <v>2.3130000000000001E-2</v>
      </c>
      <c r="G14" s="5">
        <v>0</v>
      </c>
      <c r="H14" s="5">
        <v>0</v>
      </c>
      <c r="I14" s="5">
        <v>0</v>
      </c>
      <c r="J14" s="5">
        <v>0</v>
      </c>
      <c r="K14" s="5">
        <v>0</v>
      </c>
      <c r="L14" s="5">
        <v>0</v>
      </c>
      <c r="M14" s="5">
        <v>0</v>
      </c>
      <c r="N14" s="5">
        <v>0</v>
      </c>
      <c r="O14" s="5">
        <v>0</v>
      </c>
      <c r="P14" s="5">
        <v>0</v>
      </c>
      <c r="Q14" s="5">
        <v>0</v>
      </c>
      <c r="R14" s="5">
        <v>0</v>
      </c>
      <c r="S14" s="5">
        <v>0</v>
      </c>
      <c r="U14" s="32">
        <f t="shared" si="12"/>
        <v>11.700000000000001</v>
      </c>
      <c r="V14" s="32">
        <f t="shared" si="2"/>
        <v>231.3</v>
      </c>
      <c r="W14" s="32">
        <f t="shared" si="3"/>
        <v>0</v>
      </c>
      <c r="X14" s="32">
        <f t="shared" si="4"/>
        <v>0</v>
      </c>
      <c r="Y14" s="32">
        <f t="shared" si="5"/>
        <v>0</v>
      </c>
      <c r="Z14" s="32">
        <f t="shared" si="6"/>
        <v>0</v>
      </c>
      <c r="AA14" s="32">
        <f t="shared" si="7"/>
        <v>0</v>
      </c>
      <c r="AB14" s="32">
        <f t="shared" si="7"/>
        <v>0</v>
      </c>
      <c r="AC14" s="32">
        <f t="shared" si="7"/>
        <v>0</v>
      </c>
      <c r="AD14" s="32">
        <f t="shared" si="7"/>
        <v>0</v>
      </c>
      <c r="AE14" s="32">
        <f t="shared" si="8"/>
        <v>0</v>
      </c>
      <c r="AF14" s="32">
        <f t="shared" si="8"/>
        <v>0</v>
      </c>
      <c r="AG14" s="32">
        <f t="shared" si="8"/>
        <v>0</v>
      </c>
      <c r="AH14" s="32">
        <f t="shared" si="9"/>
        <v>0</v>
      </c>
      <c r="AI14" s="32">
        <f t="shared" si="10"/>
        <v>0</v>
      </c>
      <c r="AJ14" s="32">
        <f>VLOOKUP(B14, '[3]Q01 Main'!$A$5:$B$392, 2, FALSE)</f>
        <v>100</v>
      </c>
      <c r="AK14">
        <f>VLOOKUP(B14, '[3]Q01 Main'!$A$5:$C$392, 3, FALSE)</f>
        <v>1</v>
      </c>
      <c r="AN14" s="5">
        <f t="shared" si="11"/>
        <v>1.6483322831179084E-3</v>
      </c>
      <c r="AO14" s="5">
        <f t="shared" si="1"/>
        <v>3.4185738590442133E-2</v>
      </c>
      <c r="AP14" s="5">
        <f t="shared" si="1"/>
        <v>0</v>
      </c>
      <c r="AQ14" s="5">
        <f t="shared" si="1"/>
        <v>0</v>
      </c>
      <c r="AR14" s="5">
        <f t="shared" si="1"/>
        <v>0</v>
      </c>
      <c r="AS14" s="5">
        <f t="shared" si="1"/>
        <v>0</v>
      </c>
      <c r="AT14" s="5">
        <f t="shared" si="1"/>
        <v>0</v>
      </c>
      <c r="AU14" s="5">
        <f t="shared" si="1"/>
        <v>0</v>
      </c>
      <c r="AV14" s="5">
        <f t="shared" si="1"/>
        <v>0</v>
      </c>
      <c r="AW14" s="5">
        <f t="shared" si="1"/>
        <v>0</v>
      </c>
      <c r="AX14" s="5">
        <f t="shared" si="1"/>
        <v>0</v>
      </c>
      <c r="AY14" s="5">
        <f t="shared" si="1"/>
        <v>0</v>
      </c>
      <c r="AZ14" s="5">
        <f t="shared" si="1"/>
        <v>0</v>
      </c>
      <c r="BA14" s="5">
        <f t="shared" si="1"/>
        <v>0</v>
      </c>
      <c r="BB14" s="5">
        <f t="shared" si="1"/>
        <v>0</v>
      </c>
    </row>
    <row r="15" spans="1:54" x14ac:dyDescent="0.35">
      <c r="A15" s="2" t="s">
        <v>1</v>
      </c>
      <c r="B15" s="1" t="s">
        <v>29</v>
      </c>
      <c r="C15" t="str">
        <f>VLOOKUP(B15, [2]Main!$B$3:$D$376, 2, FALSE)</f>
        <v>Out of Centre</v>
      </c>
      <c r="D15" t="str">
        <f>VLOOKUP(B15, [2]Main!$B$3:$D$376, 3, FALSE)</f>
        <v>OoC - Zone 1 - Lidl, Princes Way, Bletchley</v>
      </c>
      <c r="E15" s="5">
        <v>6.1700000000000001E-3</v>
      </c>
      <c r="F15" s="5">
        <v>6.4149999999999999E-2</v>
      </c>
      <c r="G15" s="5">
        <v>4.2100000000000002E-3</v>
      </c>
      <c r="H15" s="5">
        <v>4.45E-3</v>
      </c>
      <c r="I15" s="5">
        <v>1.779E-2</v>
      </c>
      <c r="J15" s="5">
        <v>0</v>
      </c>
      <c r="K15" s="5">
        <v>1.984E-2</v>
      </c>
      <c r="L15" s="5">
        <v>0</v>
      </c>
      <c r="M15" s="5">
        <v>0</v>
      </c>
      <c r="N15" s="5">
        <v>0</v>
      </c>
      <c r="O15" s="5">
        <v>0</v>
      </c>
      <c r="P15" s="5">
        <v>0</v>
      </c>
      <c r="Q15" s="5">
        <v>4.7400000000000003E-3</v>
      </c>
      <c r="R15" s="5">
        <v>0</v>
      </c>
      <c r="S15" s="5">
        <v>0</v>
      </c>
      <c r="U15" s="32">
        <f t="shared" si="12"/>
        <v>29.221119999999999</v>
      </c>
      <c r="V15" s="32">
        <f t="shared" si="2"/>
        <v>303.81439999999998</v>
      </c>
      <c r="W15" s="32">
        <f t="shared" si="3"/>
        <v>19.938559999999999</v>
      </c>
      <c r="X15" s="32">
        <f t="shared" si="4"/>
        <v>21.075199999999999</v>
      </c>
      <c r="Y15" s="32">
        <f t="shared" si="5"/>
        <v>84.253439999999998</v>
      </c>
      <c r="Z15" s="32">
        <f t="shared" si="6"/>
        <v>0</v>
      </c>
      <c r="AA15" s="32">
        <f t="shared" si="7"/>
        <v>93.962239999999994</v>
      </c>
      <c r="AB15" s="32">
        <f t="shared" si="7"/>
        <v>0</v>
      </c>
      <c r="AC15" s="32">
        <f t="shared" si="7"/>
        <v>0</v>
      </c>
      <c r="AD15" s="32">
        <f t="shared" si="7"/>
        <v>0</v>
      </c>
      <c r="AE15" s="32">
        <f t="shared" si="8"/>
        <v>0</v>
      </c>
      <c r="AF15" s="32">
        <f t="shared" si="8"/>
        <v>0</v>
      </c>
      <c r="AG15" s="32">
        <f t="shared" si="8"/>
        <v>22.448640000000001</v>
      </c>
      <c r="AH15" s="32">
        <f t="shared" si="9"/>
        <v>0</v>
      </c>
      <c r="AI15" s="32">
        <f t="shared" si="10"/>
        <v>0</v>
      </c>
      <c r="AJ15" s="32">
        <f>VLOOKUP(B15, '[3]Q01 Main'!$A$5:$B$392, 2, FALSE)</f>
        <v>47.36</v>
      </c>
      <c r="AK15">
        <f>VLOOKUP(B15, '[3]Q01 Main'!$A$5:$C$392, 3, FALSE)</f>
        <v>12</v>
      </c>
      <c r="AN15" s="5">
        <f t="shared" si="11"/>
        <v>4.1167620038343906E-3</v>
      </c>
      <c r="AO15" s="5">
        <f t="shared" si="1"/>
        <v>4.490324106533515E-2</v>
      </c>
      <c r="AP15" s="5">
        <f t="shared" si="1"/>
        <v>2.8813257386294268E-3</v>
      </c>
      <c r="AQ15" s="5">
        <f t="shared" si="1"/>
        <v>2.9512945556719357E-3</v>
      </c>
      <c r="AR15" s="5">
        <f t="shared" si="1"/>
        <v>1.1804964388594782E-2</v>
      </c>
      <c r="AS15" s="5">
        <f t="shared" si="1"/>
        <v>0</v>
      </c>
      <c r="AT15" s="5">
        <f t="shared" si="1"/>
        <v>1.2766657524648006E-2</v>
      </c>
      <c r="AU15" s="5">
        <f t="shared" si="1"/>
        <v>0</v>
      </c>
      <c r="AV15" s="5">
        <f t="shared" si="1"/>
        <v>0</v>
      </c>
      <c r="AW15" s="5">
        <f t="shared" si="1"/>
        <v>0</v>
      </c>
      <c r="AX15" s="5">
        <f t="shared" si="1"/>
        <v>0</v>
      </c>
      <c r="AY15" s="5">
        <f t="shared" si="1"/>
        <v>0</v>
      </c>
      <c r="AZ15" s="5">
        <f t="shared" si="1"/>
        <v>3.2444584320629817E-3</v>
      </c>
      <c r="BA15" s="5">
        <f t="shared" si="1"/>
        <v>0</v>
      </c>
      <c r="BB15" s="5">
        <f t="shared" si="1"/>
        <v>0</v>
      </c>
    </row>
    <row r="16" spans="1:54" x14ac:dyDescent="0.35">
      <c r="A16" s="2" t="s">
        <v>1</v>
      </c>
      <c r="B16" s="1" t="s">
        <v>30</v>
      </c>
      <c r="C16" t="str">
        <f>VLOOKUP(B16, [2]Main!$B$3:$D$376, 2, FALSE)</f>
        <v>Bletchley TC</v>
      </c>
      <c r="D16" t="str">
        <f>VLOOKUP(B16, [2]Main!$B$3:$D$376, 3, FALSE)</f>
        <v>Bletchley TC - Other in Centre</v>
      </c>
      <c r="E16" s="5">
        <v>8.7000000000000001E-4</v>
      </c>
      <c r="F16" s="5">
        <v>1.719E-2</v>
      </c>
      <c r="G16" s="5">
        <v>0</v>
      </c>
      <c r="H16" s="5">
        <v>0</v>
      </c>
      <c r="I16" s="5">
        <v>0</v>
      </c>
      <c r="J16" s="5">
        <v>0</v>
      </c>
      <c r="K16" s="5">
        <v>0</v>
      </c>
      <c r="L16" s="5">
        <v>0</v>
      </c>
      <c r="M16" s="5">
        <v>0</v>
      </c>
      <c r="N16" s="5">
        <v>0</v>
      </c>
      <c r="O16" s="5">
        <v>0</v>
      </c>
      <c r="P16" s="5">
        <v>0</v>
      </c>
      <c r="Q16" s="5">
        <v>0</v>
      </c>
      <c r="R16" s="5">
        <v>0</v>
      </c>
      <c r="S16" s="5">
        <v>0</v>
      </c>
      <c r="U16" s="32">
        <f t="shared" si="12"/>
        <v>1.218</v>
      </c>
      <c r="V16" s="32">
        <f t="shared" si="2"/>
        <v>24.066000000000003</v>
      </c>
      <c r="W16" s="32">
        <f t="shared" si="3"/>
        <v>0</v>
      </c>
      <c r="X16" s="32">
        <f t="shared" si="4"/>
        <v>0</v>
      </c>
      <c r="Y16" s="32">
        <f t="shared" si="5"/>
        <v>0</v>
      </c>
      <c r="Z16" s="32">
        <f t="shared" si="6"/>
        <v>0</v>
      </c>
      <c r="AA16" s="32">
        <f t="shared" si="7"/>
        <v>0</v>
      </c>
      <c r="AB16" s="32">
        <f t="shared" si="7"/>
        <v>0</v>
      </c>
      <c r="AC16" s="32">
        <f t="shared" si="7"/>
        <v>0</v>
      </c>
      <c r="AD16" s="32">
        <f t="shared" si="7"/>
        <v>0</v>
      </c>
      <c r="AE16" s="32">
        <f t="shared" si="8"/>
        <v>0</v>
      </c>
      <c r="AF16" s="32">
        <f t="shared" si="8"/>
        <v>0</v>
      </c>
      <c r="AG16" s="32">
        <f t="shared" si="8"/>
        <v>0</v>
      </c>
      <c r="AH16" s="32">
        <f t="shared" si="9"/>
        <v>0</v>
      </c>
      <c r="AI16" s="32">
        <f t="shared" si="10"/>
        <v>0</v>
      </c>
      <c r="AJ16" s="32">
        <f>VLOOKUP(B16, '[3]Q01 Main'!$A$5:$B$392, 2, FALSE)</f>
        <v>14</v>
      </c>
      <c r="AK16">
        <f>VLOOKUP(B16, '[3]Q01 Main'!$A$5:$C$392, 3, FALSE)</f>
        <v>1</v>
      </c>
      <c r="AN16" s="5">
        <f t="shared" si="11"/>
        <v>1.7159561716560787E-4</v>
      </c>
      <c r="AO16" s="5">
        <f t="shared" si="1"/>
        <v>3.5569130346631232E-3</v>
      </c>
      <c r="AP16" s="5">
        <f t="shared" si="1"/>
        <v>0</v>
      </c>
      <c r="AQ16" s="5">
        <f t="shared" si="1"/>
        <v>0</v>
      </c>
      <c r="AR16" s="5">
        <f t="shared" si="1"/>
        <v>0</v>
      </c>
      <c r="AS16" s="5">
        <f t="shared" si="1"/>
        <v>0</v>
      </c>
      <c r="AT16" s="5">
        <f t="shared" si="1"/>
        <v>0</v>
      </c>
      <c r="AU16" s="5">
        <f t="shared" si="1"/>
        <v>0</v>
      </c>
      <c r="AV16" s="5">
        <f t="shared" si="1"/>
        <v>0</v>
      </c>
      <c r="AW16" s="5">
        <f t="shared" si="1"/>
        <v>0</v>
      </c>
      <c r="AX16" s="5">
        <f t="shared" si="1"/>
        <v>0</v>
      </c>
      <c r="AY16" s="5">
        <f t="shared" si="1"/>
        <v>0</v>
      </c>
      <c r="AZ16" s="5">
        <f t="shared" si="1"/>
        <v>0</v>
      </c>
      <c r="BA16" s="5">
        <f t="shared" si="1"/>
        <v>0</v>
      </c>
      <c r="BB16" s="5">
        <f t="shared" si="1"/>
        <v>0</v>
      </c>
    </row>
    <row r="17" spans="1:54" x14ac:dyDescent="0.35">
      <c r="A17" s="2" t="s">
        <v>1</v>
      </c>
      <c r="B17" s="1" t="s">
        <v>31</v>
      </c>
      <c r="C17" t="str">
        <f>VLOOKUP(B17, [2]Main!$B$3:$D$376, 2, FALSE)</f>
        <v>Out of Centre</v>
      </c>
      <c r="D17" t="str">
        <f>VLOOKUP(B17, [2]Main!$B$3:$D$376, 3, FALSE)</f>
        <v>OoC - Zone 1 - Other</v>
      </c>
      <c r="E17" s="5">
        <v>0</v>
      </c>
      <c r="F17" s="5">
        <v>0</v>
      </c>
      <c r="G17" s="5">
        <v>0</v>
      </c>
      <c r="H17" s="5">
        <v>0</v>
      </c>
      <c r="I17" s="5">
        <v>0</v>
      </c>
      <c r="J17" s="5">
        <v>0</v>
      </c>
      <c r="K17" s="5">
        <v>0</v>
      </c>
      <c r="L17" s="5">
        <v>0</v>
      </c>
      <c r="M17" s="5">
        <v>0</v>
      </c>
      <c r="N17" s="5">
        <v>0</v>
      </c>
      <c r="O17" s="5">
        <v>0</v>
      </c>
      <c r="P17" s="5">
        <v>0</v>
      </c>
      <c r="Q17" s="5">
        <v>0</v>
      </c>
      <c r="R17" s="5">
        <v>0</v>
      </c>
      <c r="S17" s="5">
        <v>0</v>
      </c>
      <c r="U17" s="32">
        <f t="shared" si="12"/>
        <v>0</v>
      </c>
      <c r="V17" s="32">
        <f t="shared" si="2"/>
        <v>0</v>
      </c>
      <c r="W17" s="32">
        <f t="shared" si="3"/>
        <v>0</v>
      </c>
      <c r="X17" s="32">
        <f t="shared" si="4"/>
        <v>0</v>
      </c>
      <c r="Y17" s="32">
        <f t="shared" si="5"/>
        <v>0</v>
      </c>
      <c r="Z17" s="32">
        <f t="shared" si="6"/>
        <v>0</v>
      </c>
      <c r="AA17" s="32">
        <f t="shared" si="7"/>
        <v>0</v>
      </c>
      <c r="AB17" s="32">
        <f t="shared" si="7"/>
        <v>0</v>
      </c>
      <c r="AC17" s="32">
        <f t="shared" si="7"/>
        <v>0</v>
      </c>
      <c r="AD17" s="32">
        <f t="shared" si="7"/>
        <v>0</v>
      </c>
      <c r="AE17" s="32">
        <f t="shared" si="8"/>
        <v>0</v>
      </c>
      <c r="AF17" s="32">
        <f t="shared" si="8"/>
        <v>0</v>
      </c>
      <c r="AG17" s="32">
        <f t="shared" si="8"/>
        <v>0</v>
      </c>
      <c r="AH17" s="32">
        <f t="shared" si="9"/>
        <v>0</v>
      </c>
      <c r="AI17" s="32">
        <f t="shared" si="10"/>
        <v>0</v>
      </c>
      <c r="AJ17" s="32">
        <f>VLOOKUP(B17, '[3]Q01 Main'!$A$5:$B$392, 2, FALSE)</f>
        <v>0</v>
      </c>
      <c r="AK17">
        <f>VLOOKUP(B17, '[3]Q01 Main'!$A$5:$C$392, 3, FALSE)</f>
        <v>0</v>
      </c>
      <c r="AN17" s="5">
        <f t="shared" si="11"/>
        <v>0</v>
      </c>
      <c r="AO17" s="5">
        <f t="shared" si="1"/>
        <v>0</v>
      </c>
      <c r="AP17" s="5">
        <f t="shared" si="1"/>
        <v>0</v>
      </c>
      <c r="AQ17" s="5">
        <f t="shared" si="1"/>
        <v>0</v>
      </c>
      <c r="AR17" s="5">
        <f t="shared" si="1"/>
        <v>0</v>
      </c>
      <c r="AS17" s="5">
        <f t="shared" si="1"/>
        <v>0</v>
      </c>
      <c r="AT17" s="5">
        <f t="shared" si="1"/>
        <v>0</v>
      </c>
      <c r="AU17" s="5">
        <f t="shared" si="1"/>
        <v>0</v>
      </c>
      <c r="AV17" s="5">
        <f t="shared" si="1"/>
        <v>0</v>
      </c>
      <c r="AW17" s="5">
        <f t="shared" si="1"/>
        <v>0</v>
      </c>
      <c r="AX17" s="5">
        <f t="shared" si="1"/>
        <v>0</v>
      </c>
      <c r="AY17" s="5">
        <f t="shared" si="1"/>
        <v>0</v>
      </c>
      <c r="AZ17" s="5">
        <f t="shared" si="1"/>
        <v>0</v>
      </c>
      <c r="BA17" s="5">
        <f t="shared" si="1"/>
        <v>0</v>
      </c>
      <c r="BB17" s="5">
        <f t="shared" si="1"/>
        <v>0</v>
      </c>
    </row>
    <row r="18" spans="1:54" x14ac:dyDescent="0.35">
      <c r="A18" s="2" t="s">
        <v>1</v>
      </c>
      <c r="B18" s="1" t="s">
        <v>32</v>
      </c>
      <c r="C18" t="str">
        <f>VLOOKUP(B18, [2]Main!$B$3:$D$376, 2, FALSE)</f>
        <v>Out of Centre</v>
      </c>
      <c r="D18" t="str">
        <f>VLOOKUP(B18, [2]Main!$B$3:$D$376, 3, FALSE)</f>
        <v>OoC - Zone 1 - Other</v>
      </c>
      <c r="E18" s="5">
        <v>1.2899999999999999E-3</v>
      </c>
      <c r="F18" s="5">
        <v>1.3050000000000001E-2</v>
      </c>
      <c r="G18" s="5">
        <v>0</v>
      </c>
      <c r="H18" s="5">
        <v>4.45E-3</v>
      </c>
      <c r="I18" s="5">
        <v>0</v>
      </c>
      <c r="J18" s="5">
        <v>5.0200000000000002E-3</v>
      </c>
      <c r="K18" s="5">
        <v>0</v>
      </c>
      <c r="L18" s="5">
        <v>4.3899999999999998E-3</v>
      </c>
      <c r="M18" s="5">
        <v>0</v>
      </c>
      <c r="N18" s="5">
        <v>0</v>
      </c>
      <c r="O18" s="5">
        <v>0</v>
      </c>
      <c r="P18" s="5">
        <v>0</v>
      </c>
      <c r="Q18" s="5">
        <v>0</v>
      </c>
      <c r="R18" s="5">
        <v>0</v>
      </c>
      <c r="S18" s="5">
        <v>0</v>
      </c>
      <c r="U18" s="32">
        <f t="shared" si="12"/>
        <v>7.9979999999999993</v>
      </c>
      <c r="V18" s="32">
        <f t="shared" si="2"/>
        <v>80.910000000000011</v>
      </c>
      <c r="W18" s="32">
        <f t="shared" si="3"/>
        <v>0</v>
      </c>
      <c r="X18" s="32">
        <f t="shared" si="4"/>
        <v>27.589999999999996</v>
      </c>
      <c r="Y18" s="32">
        <f t="shared" si="5"/>
        <v>0</v>
      </c>
      <c r="Z18" s="32">
        <f t="shared" si="6"/>
        <v>31.124000000000002</v>
      </c>
      <c r="AA18" s="32">
        <f t="shared" si="7"/>
        <v>0</v>
      </c>
      <c r="AB18" s="32">
        <f t="shared" si="7"/>
        <v>27.217999999999996</v>
      </c>
      <c r="AC18" s="32">
        <f t="shared" si="7"/>
        <v>0</v>
      </c>
      <c r="AD18" s="32">
        <f t="shared" si="7"/>
        <v>0</v>
      </c>
      <c r="AE18" s="32">
        <f t="shared" si="8"/>
        <v>0</v>
      </c>
      <c r="AF18" s="32">
        <f t="shared" si="8"/>
        <v>0</v>
      </c>
      <c r="AG18" s="32">
        <f t="shared" si="8"/>
        <v>0</v>
      </c>
      <c r="AH18" s="32">
        <f t="shared" si="9"/>
        <v>0</v>
      </c>
      <c r="AI18" s="32">
        <f t="shared" si="10"/>
        <v>0</v>
      </c>
      <c r="AJ18" s="32">
        <f>VLOOKUP(B18, '[3]Q01 Main'!$A$5:$B$392, 2, FALSE)</f>
        <v>62</v>
      </c>
      <c r="AK18">
        <f>VLOOKUP(B18, '[3]Q01 Main'!$A$5:$C$392, 3, FALSE)</f>
        <v>6</v>
      </c>
      <c r="AN18" s="5">
        <f t="shared" si="11"/>
        <v>1.1267830427672675E-3</v>
      </c>
      <c r="AO18" s="5">
        <f t="shared" si="1"/>
        <v>1.1958357584749991E-2</v>
      </c>
      <c r="AP18" s="5">
        <f t="shared" si="1"/>
        <v>0</v>
      </c>
      <c r="AQ18" s="5">
        <f t="shared" si="1"/>
        <v>3.8636035146043073E-3</v>
      </c>
      <c r="AR18" s="5">
        <f t="shared" si="1"/>
        <v>0</v>
      </c>
      <c r="AS18" s="5">
        <f t="shared" si="1"/>
        <v>4.3547991542606176E-3</v>
      </c>
      <c r="AT18" s="5">
        <f t="shared" si="1"/>
        <v>0</v>
      </c>
      <c r="AU18" s="5">
        <f t="shared" si="1"/>
        <v>3.9649206580088395E-3</v>
      </c>
      <c r="AV18" s="5">
        <f t="shared" si="1"/>
        <v>0</v>
      </c>
      <c r="AW18" s="5">
        <f t="shared" si="1"/>
        <v>0</v>
      </c>
      <c r="AX18" s="5">
        <f t="shared" si="1"/>
        <v>0</v>
      </c>
      <c r="AY18" s="5">
        <f t="shared" si="1"/>
        <v>0</v>
      </c>
      <c r="AZ18" s="5">
        <f t="shared" si="1"/>
        <v>0</v>
      </c>
      <c r="BA18" s="5">
        <f t="shared" si="1"/>
        <v>0</v>
      </c>
      <c r="BB18" s="5">
        <f t="shared" si="1"/>
        <v>0</v>
      </c>
    </row>
    <row r="19" spans="1:54" x14ac:dyDescent="0.35">
      <c r="A19" s="2" t="s">
        <v>1</v>
      </c>
      <c r="B19" s="1" t="s">
        <v>33</v>
      </c>
      <c r="C19" t="str">
        <f>VLOOKUP(B19, [2]Main!$B$3:$D$376, 2, FALSE)</f>
        <v>Out of Centre</v>
      </c>
      <c r="D19" t="str">
        <f>VLOOKUP(B19, [2]Main!$B$3:$D$376, 3, FALSE)</f>
        <v>OoC - Zone 1 - Tesco Express, Buckingham Road, Bletchley</v>
      </c>
      <c r="E19" s="5"/>
      <c r="F19" s="5"/>
      <c r="G19" s="5"/>
      <c r="H19" s="5"/>
      <c r="I19" s="5"/>
      <c r="J19" s="5"/>
      <c r="K19" s="5"/>
      <c r="L19" s="5"/>
      <c r="M19" s="5"/>
      <c r="N19" s="5"/>
      <c r="O19" s="5"/>
      <c r="P19" s="5"/>
      <c r="Q19" s="5"/>
      <c r="R19" s="5"/>
      <c r="S19" s="5"/>
      <c r="U19" s="32">
        <f t="shared" si="12"/>
        <v>0</v>
      </c>
      <c r="V19" s="32">
        <f t="shared" si="2"/>
        <v>0</v>
      </c>
      <c r="W19" s="32">
        <f t="shared" si="3"/>
        <v>0</v>
      </c>
      <c r="X19" s="32">
        <f t="shared" si="4"/>
        <v>0</v>
      </c>
      <c r="Y19" s="32">
        <f t="shared" si="5"/>
        <v>0</v>
      </c>
      <c r="Z19" s="32">
        <f t="shared" si="6"/>
        <v>0</v>
      </c>
      <c r="AA19" s="32">
        <f t="shared" si="7"/>
        <v>0</v>
      </c>
      <c r="AB19" s="32">
        <f t="shared" si="7"/>
        <v>0</v>
      </c>
      <c r="AC19" s="32">
        <f t="shared" si="7"/>
        <v>0</v>
      </c>
      <c r="AD19" s="32">
        <f t="shared" si="7"/>
        <v>0</v>
      </c>
      <c r="AE19" s="32">
        <f t="shared" si="8"/>
        <v>0</v>
      </c>
      <c r="AF19" s="32">
        <f t="shared" si="8"/>
        <v>0</v>
      </c>
      <c r="AG19" s="32">
        <f t="shared" si="8"/>
        <v>0</v>
      </c>
      <c r="AH19" s="32">
        <f t="shared" si="9"/>
        <v>0</v>
      </c>
      <c r="AI19" s="32">
        <f t="shared" si="10"/>
        <v>0</v>
      </c>
      <c r="AJ19" s="32">
        <f>VLOOKUP(B19, '[3]Q01 Main'!$A$5:$B$392, 2, FALSE)</f>
        <v>98.38</v>
      </c>
      <c r="AK19">
        <f>VLOOKUP(B19, '[3]Q01 Main'!$A$5:$C$392, 3, FALSE)</f>
        <v>13</v>
      </c>
      <c r="AN19" s="5">
        <f>U19/U$383</f>
        <v>0</v>
      </c>
      <c r="AO19" s="5">
        <f t="shared" si="1"/>
        <v>0</v>
      </c>
      <c r="AP19" s="5">
        <f t="shared" si="1"/>
        <v>0</v>
      </c>
      <c r="AQ19" s="5">
        <f t="shared" si="1"/>
        <v>0</v>
      </c>
      <c r="AR19" s="5">
        <f t="shared" si="1"/>
        <v>0</v>
      </c>
      <c r="AS19" s="5">
        <f t="shared" si="1"/>
        <v>0</v>
      </c>
      <c r="AT19" s="5">
        <f t="shared" si="1"/>
        <v>0</v>
      </c>
      <c r="AU19" s="5">
        <f t="shared" si="1"/>
        <v>0</v>
      </c>
      <c r="AV19" s="5">
        <f t="shared" si="1"/>
        <v>0</v>
      </c>
      <c r="AW19" s="5">
        <f t="shared" si="1"/>
        <v>0</v>
      </c>
      <c r="AX19" s="5">
        <f t="shared" si="1"/>
        <v>0</v>
      </c>
      <c r="AY19" s="5">
        <f t="shared" si="1"/>
        <v>0</v>
      </c>
      <c r="AZ19" s="5">
        <f t="shared" si="1"/>
        <v>0</v>
      </c>
      <c r="BA19" s="5">
        <f t="shared" si="1"/>
        <v>0</v>
      </c>
      <c r="BB19" s="5">
        <f t="shared" si="1"/>
        <v>0</v>
      </c>
    </row>
    <row r="20" spans="1:54" x14ac:dyDescent="0.35">
      <c r="A20" s="2" t="s">
        <v>1</v>
      </c>
      <c r="B20" s="1" t="s">
        <v>34</v>
      </c>
      <c r="C20" t="str">
        <f>VLOOKUP(B20, [2]Main!$B$3:$D$376, 2, FALSE)</f>
        <v>Local Centres</v>
      </c>
      <c r="D20" t="str">
        <f>VLOOKUP(B20, [2]Main!$B$3:$D$376, 3, FALSE)</f>
        <v>Other Local Centres</v>
      </c>
      <c r="E20" s="5">
        <v>1.1800000000000001E-3</v>
      </c>
      <c r="F20" s="5">
        <v>2.3369999999999998E-2</v>
      </c>
      <c r="G20" s="5">
        <v>0</v>
      </c>
      <c r="H20" s="5">
        <v>0</v>
      </c>
      <c r="I20" s="5">
        <v>0</v>
      </c>
      <c r="J20" s="5">
        <v>0</v>
      </c>
      <c r="K20" s="5">
        <v>0</v>
      </c>
      <c r="L20" s="5">
        <v>0</v>
      </c>
      <c r="M20" s="5">
        <v>0</v>
      </c>
      <c r="N20" s="5">
        <v>0</v>
      </c>
      <c r="O20" s="5">
        <v>0</v>
      </c>
      <c r="P20" s="5">
        <v>0</v>
      </c>
      <c r="Q20" s="5">
        <v>0</v>
      </c>
      <c r="R20" s="5">
        <v>0</v>
      </c>
      <c r="S20" s="5">
        <v>0</v>
      </c>
      <c r="U20" s="32">
        <f t="shared" si="12"/>
        <v>1.534</v>
      </c>
      <c r="V20" s="32">
        <f t="shared" si="2"/>
        <v>30.380999999999997</v>
      </c>
      <c r="W20" s="32">
        <f t="shared" si="3"/>
        <v>0</v>
      </c>
      <c r="X20" s="32">
        <f t="shared" si="4"/>
        <v>0</v>
      </c>
      <c r="Y20" s="32">
        <f t="shared" si="5"/>
        <v>0</v>
      </c>
      <c r="Z20" s="32">
        <f t="shared" si="6"/>
        <v>0</v>
      </c>
      <c r="AA20" s="32">
        <f t="shared" si="7"/>
        <v>0</v>
      </c>
      <c r="AB20" s="32">
        <f t="shared" si="7"/>
        <v>0</v>
      </c>
      <c r="AC20" s="32">
        <f t="shared" si="7"/>
        <v>0</v>
      </c>
      <c r="AD20" s="32">
        <f t="shared" si="7"/>
        <v>0</v>
      </c>
      <c r="AE20" s="32">
        <f t="shared" si="8"/>
        <v>0</v>
      </c>
      <c r="AF20" s="32">
        <f t="shared" si="8"/>
        <v>0</v>
      </c>
      <c r="AG20" s="32">
        <f t="shared" si="8"/>
        <v>0</v>
      </c>
      <c r="AH20" s="32">
        <f t="shared" si="9"/>
        <v>0</v>
      </c>
      <c r="AI20" s="32">
        <f t="shared" si="10"/>
        <v>0</v>
      </c>
      <c r="AJ20" s="32">
        <f>VLOOKUP(B20, '[3]Q01 Main'!$A$5:$B$392, 2, FALSE)</f>
        <v>13</v>
      </c>
      <c r="AK20">
        <f>VLOOKUP(B20, '[3]Q01 Main'!$A$5:$C$392, 3, FALSE)</f>
        <v>1</v>
      </c>
      <c r="AN20" s="5">
        <f t="shared" si="11"/>
        <v>2.1611467711990352E-4</v>
      </c>
      <c r="AO20" s="5">
        <f t="shared" si="1"/>
        <v>4.4902590752971131E-3</v>
      </c>
      <c r="AP20" s="5">
        <f t="shared" si="1"/>
        <v>0</v>
      </c>
      <c r="AQ20" s="5">
        <f t="shared" si="1"/>
        <v>0</v>
      </c>
      <c r="AR20" s="5">
        <f t="shared" si="1"/>
        <v>0</v>
      </c>
      <c r="AS20" s="5">
        <f t="shared" si="1"/>
        <v>0</v>
      </c>
      <c r="AT20" s="5">
        <f t="shared" si="1"/>
        <v>0</v>
      </c>
      <c r="AU20" s="5">
        <f t="shared" si="1"/>
        <v>0</v>
      </c>
      <c r="AV20" s="5">
        <f t="shared" si="1"/>
        <v>0</v>
      </c>
      <c r="AW20" s="5">
        <f t="shared" si="1"/>
        <v>0</v>
      </c>
      <c r="AX20" s="5">
        <f t="shared" si="1"/>
        <v>0</v>
      </c>
      <c r="AY20" s="5">
        <f t="shared" si="1"/>
        <v>0</v>
      </c>
      <c r="AZ20" s="5">
        <f t="shared" si="1"/>
        <v>0</v>
      </c>
      <c r="BA20" s="5">
        <f t="shared" si="1"/>
        <v>0</v>
      </c>
      <c r="BB20" s="5">
        <f t="shared" si="1"/>
        <v>0</v>
      </c>
    </row>
    <row r="21" spans="1:54" x14ac:dyDescent="0.35">
      <c r="A21" s="2" t="s">
        <v>1</v>
      </c>
      <c r="B21" s="1" t="s">
        <v>35</v>
      </c>
      <c r="C21" t="str">
        <f>VLOOKUP(B21, [2]Main!$B$3:$D$376, 2, FALSE)</f>
        <v>Out of Centre</v>
      </c>
      <c r="D21" t="str">
        <f>VLOOKUP(B21, [2]Main!$B$3:$D$376, 3, FALSE)</f>
        <v>OoC - Zone 1 - Tesco Extra, Watling Street, Bletchley</v>
      </c>
      <c r="E21" s="5">
        <f>'(F) Zone Filt Nulls &amp; SFT (Wtd)'!C26</f>
        <v>6.3259999999999997E-2</v>
      </c>
      <c r="F21" s="5">
        <f>'(F) Zone Filt Nulls &amp; SFT (Wtd)'!E26</f>
        <v>0.36825000000000002</v>
      </c>
      <c r="G21" s="5">
        <f>'(F) Zone Filt Nulls &amp; SFT (Wtd)'!G26</f>
        <v>0.16381000000000001</v>
      </c>
      <c r="H21" s="5">
        <f>'(F) Zone Filt Nulls &amp; SFT (Wtd)'!I26</f>
        <v>9.0270000000000003E-2</v>
      </c>
      <c r="I21" s="5">
        <f>'(F) Zone Filt Nulls &amp; SFT (Wtd)'!K26</f>
        <v>0.10869999999999999</v>
      </c>
      <c r="J21" s="5">
        <f>'(F) Zone Filt Nulls &amp; SFT (Wtd)'!M26</f>
        <v>1.0059999999999999E-2</v>
      </c>
      <c r="K21" s="5">
        <f>'(F) Zone Filt Nulls &amp; SFT (Wtd)'!O26</f>
        <v>5.5799999999999999E-3</v>
      </c>
      <c r="L21" s="5">
        <f>'(F) Zone Filt Nulls &amp; SFT (Wtd)'!Q26</f>
        <v>2.3539999999999998E-2</v>
      </c>
      <c r="M21" s="5">
        <f>'(F) Zone Filt Nulls &amp; SFT (Wtd)'!S26</f>
        <v>2.0070000000000001E-2</v>
      </c>
      <c r="N21" s="5">
        <f>'(F) Zone Filt Nulls &amp; SFT (Wtd)'!U26</f>
        <v>0</v>
      </c>
      <c r="O21" s="5">
        <f>'(F) Zone Filt Nulls &amp; SFT (Wtd)'!W26</f>
        <v>0</v>
      </c>
      <c r="P21" s="5">
        <f>'(F) Zone Filt Nulls &amp; SFT (Wtd)'!Y26</f>
        <v>0</v>
      </c>
      <c r="Q21" s="5">
        <f>'(F) Zone Filt Nulls &amp; SFT (Wtd)'!AA26</f>
        <v>7.1970000000000006E-2</v>
      </c>
      <c r="R21" s="5">
        <f>'(F) Zone Filt Nulls &amp; SFT (Wtd)'!AC26</f>
        <v>3.2820000000000002E-2</v>
      </c>
      <c r="S21" s="5">
        <f>'(F) Zone Filt Nulls &amp; SFT (Wtd)'!AE26</f>
        <v>0</v>
      </c>
      <c r="U21" s="32">
        <f t="shared" si="12"/>
        <v>447.43798000000004</v>
      </c>
      <c r="V21" s="32">
        <f t="shared" si="2"/>
        <v>2604.6322500000001</v>
      </c>
      <c r="W21" s="32">
        <f t="shared" ref="W21:AC83" si="13">(G21*$AJ21)*100</f>
        <v>1158.6281300000001</v>
      </c>
      <c r="X21" s="32">
        <f t="shared" si="13"/>
        <v>638.47971000000007</v>
      </c>
      <c r="Y21" s="32">
        <f t="shared" si="13"/>
        <v>768.83510000000001</v>
      </c>
      <c r="Z21" s="32">
        <f t="shared" ref="Z21:Z52" si="14">(J21*$AJ21)*100</f>
        <v>71.154380000000003</v>
      </c>
      <c r="AA21" s="32">
        <f t="shared" si="7"/>
        <v>39.46734</v>
      </c>
      <c r="AB21" s="32">
        <f t="shared" si="7"/>
        <v>166.49841999999998</v>
      </c>
      <c r="AC21" s="32">
        <f t="shared" si="7"/>
        <v>141.95511000000002</v>
      </c>
      <c r="AD21" s="32">
        <f t="shared" si="7"/>
        <v>0</v>
      </c>
      <c r="AE21" s="32">
        <f t="shared" si="8"/>
        <v>0</v>
      </c>
      <c r="AF21" s="32">
        <f t="shared" si="8"/>
        <v>0</v>
      </c>
      <c r="AG21" s="32">
        <f t="shared" si="8"/>
        <v>509.04381000000012</v>
      </c>
      <c r="AH21" s="32">
        <f t="shared" ref="AH21:AH83" si="15">(R21*$AJ21)*100</f>
        <v>232.13586000000004</v>
      </c>
      <c r="AI21" s="32">
        <f t="shared" ref="AI21:AI84" si="16">(S21*$AJ21)*100</f>
        <v>0</v>
      </c>
      <c r="AJ21" s="32">
        <f>VLOOKUP(B21, '[3]Q01 Main'!$A$5:$B$392, 2, FALSE)</f>
        <v>70.73</v>
      </c>
      <c r="AK21">
        <f>VLOOKUP(B21, '[3]Q01 Main'!$A$5:$C$392, 3, FALSE)</f>
        <v>72</v>
      </c>
      <c r="AN21" s="5">
        <f t="shared" si="11"/>
        <v>6.303645018180043E-2</v>
      </c>
      <c r="AO21" s="5">
        <f t="shared" si="11"/>
        <v>0.38496012634126725</v>
      </c>
      <c r="AP21" s="5">
        <f t="shared" si="11"/>
        <v>0.16743360866928614</v>
      </c>
      <c r="AQ21" s="5">
        <f t="shared" si="11"/>
        <v>8.9410382441447611E-2</v>
      </c>
      <c r="AR21" s="5">
        <f t="shared" si="11"/>
        <v>0.10772344697381743</v>
      </c>
      <c r="AS21" s="5">
        <f t="shared" ref="AS21:AV84" si="17">Z21/Z$383</f>
        <v>9.9557587021571331E-3</v>
      </c>
      <c r="AT21" s="5">
        <f t="shared" si="17"/>
        <v>5.3624308359277225E-3</v>
      </c>
      <c r="AU21" s="5">
        <f t="shared" si="17"/>
        <v>2.4254281173628926E-2</v>
      </c>
      <c r="AV21" s="5">
        <f t="shared" si="17"/>
        <v>2.0700870124028513E-2</v>
      </c>
      <c r="AW21" s="5">
        <f t="shared" ref="AW21:AZ84" si="18">AD21/AD$383</f>
        <v>0</v>
      </c>
      <c r="AX21" s="5">
        <f t="shared" si="18"/>
        <v>0</v>
      </c>
      <c r="AY21" s="5">
        <f t="shared" si="18"/>
        <v>0</v>
      </c>
      <c r="AZ21" s="5">
        <f t="shared" si="18"/>
        <v>7.3571115294466249E-2</v>
      </c>
      <c r="BA21" s="5">
        <f t="shared" ref="BA21:BB84" si="19">AH21/AH$383</f>
        <v>3.1483328356725022E-2</v>
      </c>
      <c r="BB21" s="5">
        <f t="shared" si="19"/>
        <v>0</v>
      </c>
    </row>
    <row r="22" spans="1:54" x14ac:dyDescent="0.35">
      <c r="A22" s="2" t="s">
        <v>2</v>
      </c>
      <c r="B22" s="1" t="s">
        <v>36</v>
      </c>
      <c r="C22" t="str">
        <f>VLOOKUP(B22, [2]Main!$B$3:$D$376, 2, FALSE)</f>
        <v>Westcroft TC</v>
      </c>
      <c r="D22" t="str">
        <f>VLOOKUP(B22, [2]Main!$B$3:$D$376, 3, FALSE)</f>
        <v>Aldi, Barnsdale Drive, Westcroft</v>
      </c>
      <c r="E22" s="5">
        <v>1.1199999999999999E-3</v>
      </c>
      <c r="F22" s="5">
        <v>0</v>
      </c>
      <c r="G22" s="5">
        <v>8.4100000000000008E-3</v>
      </c>
      <c r="H22" s="5">
        <v>0</v>
      </c>
      <c r="I22" s="5">
        <v>0</v>
      </c>
      <c r="J22" s="5">
        <v>0</v>
      </c>
      <c r="K22" s="5">
        <v>5.5799999999999999E-3</v>
      </c>
      <c r="L22" s="5">
        <v>4.3899999999999998E-3</v>
      </c>
      <c r="M22" s="5">
        <v>0</v>
      </c>
      <c r="N22" s="5">
        <v>0</v>
      </c>
      <c r="O22" s="5">
        <v>0</v>
      </c>
      <c r="P22" s="5">
        <v>0</v>
      </c>
      <c r="Q22" s="5">
        <v>0</v>
      </c>
      <c r="R22" s="5">
        <v>0</v>
      </c>
      <c r="S22" s="5">
        <v>0</v>
      </c>
      <c r="U22" s="32">
        <f t="shared" si="12"/>
        <v>7.2519999999999989</v>
      </c>
      <c r="V22" s="32">
        <f t="shared" si="2"/>
        <v>0</v>
      </c>
      <c r="W22" s="32">
        <f t="shared" si="13"/>
        <v>54.454750000000004</v>
      </c>
      <c r="X22" s="32">
        <f t="shared" si="13"/>
        <v>0</v>
      </c>
      <c r="Y22" s="32">
        <f t="shared" si="13"/>
        <v>0</v>
      </c>
      <c r="Z22" s="32">
        <f t="shared" si="14"/>
        <v>0</v>
      </c>
      <c r="AA22" s="32">
        <f t="shared" si="7"/>
        <v>36.130499999999998</v>
      </c>
      <c r="AB22" s="32">
        <f t="shared" si="7"/>
        <v>28.425249999999995</v>
      </c>
      <c r="AC22" s="32">
        <f t="shared" si="7"/>
        <v>0</v>
      </c>
      <c r="AD22" s="32">
        <f t="shared" si="7"/>
        <v>0</v>
      </c>
      <c r="AE22" s="32">
        <f t="shared" si="8"/>
        <v>0</v>
      </c>
      <c r="AF22" s="32">
        <f t="shared" si="8"/>
        <v>0</v>
      </c>
      <c r="AG22" s="32">
        <f t="shared" si="8"/>
        <v>0</v>
      </c>
      <c r="AH22" s="32">
        <f t="shared" si="15"/>
        <v>0</v>
      </c>
      <c r="AI22" s="32">
        <f t="shared" si="16"/>
        <v>0</v>
      </c>
      <c r="AJ22" s="32">
        <f>VLOOKUP(B22, '[3]Q01 Main'!$A$5:$B$392, 2, FALSE)</f>
        <v>64.75</v>
      </c>
      <c r="AK22">
        <f>VLOOKUP(B22, '[3]Q01 Main'!$A$5:$C$392, 3, FALSE)</f>
        <v>4</v>
      </c>
      <c r="AN22" s="5">
        <f t="shared" si="11"/>
        <v>1.0216842493308606E-3</v>
      </c>
      <c r="AO22" s="5">
        <f t="shared" si="11"/>
        <v>0</v>
      </c>
      <c r="AP22" s="5">
        <f t="shared" si="11"/>
        <v>7.8692680296686829E-3</v>
      </c>
      <c r="AQ22" s="5">
        <f t="shared" si="11"/>
        <v>0</v>
      </c>
      <c r="AR22" s="5">
        <f t="shared" si="11"/>
        <v>0</v>
      </c>
      <c r="AS22" s="5">
        <f t="shared" si="17"/>
        <v>0</v>
      </c>
      <c r="AT22" s="5">
        <f t="shared" si="17"/>
        <v>4.9090541018849149E-3</v>
      </c>
      <c r="AU22" s="5">
        <f t="shared" si="17"/>
        <v>4.1407840742914894E-3</v>
      </c>
      <c r="AV22" s="5">
        <f t="shared" si="17"/>
        <v>0</v>
      </c>
      <c r="AW22" s="5">
        <f t="shared" si="18"/>
        <v>0</v>
      </c>
      <c r="AX22" s="5">
        <f t="shared" si="18"/>
        <v>0</v>
      </c>
      <c r="AY22" s="5">
        <f t="shared" si="18"/>
        <v>0</v>
      </c>
      <c r="AZ22" s="5">
        <f t="shared" si="18"/>
        <v>0</v>
      </c>
      <c r="BA22" s="5">
        <f t="shared" si="19"/>
        <v>0</v>
      </c>
      <c r="BB22" s="5">
        <f t="shared" si="19"/>
        <v>0</v>
      </c>
    </row>
    <row r="23" spans="1:54" x14ac:dyDescent="0.35">
      <c r="A23" s="2" t="s">
        <v>2</v>
      </c>
      <c r="B23" s="1" t="s">
        <v>37</v>
      </c>
      <c r="C23" t="str">
        <f>VLOOKUP(B23, [2]Main!$B$3:$D$376, 2, FALSE)</f>
        <v>Out of Centre</v>
      </c>
      <c r="D23" t="str">
        <f>VLOOKUP(B23, [2]Main!$B$3:$D$376, 3, FALSE)</f>
        <v>OoC - Zone 2</v>
      </c>
      <c r="E23" s="5">
        <v>0</v>
      </c>
      <c r="F23" s="5">
        <v>0</v>
      </c>
      <c r="G23" s="5">
        <v>0</v>
      </c>
      <c r="H23" s="5">
        <v>0</v>
      </c>
      <c r="I23" s="5">
        <v>0</v>
      </c>
      <c r="J23" s="5">
        <v>0</v>
      </c>
      <c r="K23" s="5">
        <v>0</v>
      </c>
      <c r="L23" s="5">
        <v>0</v>
      </c>
      <c r="M23" s="5">
        <v>0</v>
      </c>
      <c r="N23" s="5">
        <v>0</v>
      </c>
      <c r="O23" s="5">
        <v>0</v>
      </c>
      <c r="P23" s="5">
        <v>0</v>
      </c>
      <c r="Q23" s="5">
        <v>0</v>
      </c>
      <c r="R23" s="5">
        <v>0</v>
      </c>
      <c r="S23" s="5">
        <v>0</v>
      </c>
      <c r="U23" s="32">
        <f t="shared" si="12"/>
        <v>0</v>
      </c>
      <c r="V23" s="32">
        <f t="shared" si="2"/>
        <v>0</v>
      </c>
      <c r="W23" s="32">
        <f t="shared" si="13"/>
        <v>0</v>
      </c>
      <c r="X23" s="32">
        <f t="shared" si="13"/>
        <v>0</v>
      </c>
      <c r="Y23" s="32">
        <f t="shared" si="13"/>
        <v>0</v>
      </c>
      <c r="Z23" s="32">
        <f t="shared" si="14"/>
        <v>0</v>
      </c>
      <c r="AA23" s="32">
        <f t="shared" si="7"/>
        <v>0</v>
      </c>
      <c r="AB23" s="32">
        <f t="shared" si="7"/>
        <v>0</v>
      </c>
      <c r="AC23" s="32">
        <f t="shared" si="7"/>
        <v>0</v>
      </c>
      <c r="AD23" s="32">
        <f t="shared" si="7"/>
        <v>0</v>
      </c>
      <c r="AE23" s="32">
        <f t="shared" si="8"/>
        <v>0</v>
      </c>
      <c r="AF23" s="32">
        <f t="shared" si="8"/>
        <v>0</v>
      </c>
      <c r="AG23" s="32">
        <f t="shared" si="8"/>
        <v>0</v>
      </c>
      <c r="AH23" s="32">
        <f t="shared" si="15"/>
        <v>0</v>
      </c>
      <c r="AI23" s="32">
        <f t="shared" si="16"/>
        <v>0</v>
      </c>
      <c r="AJ23" s="32">
        <f>VLOOKUP(B23, '[3]Q01 Main'!$A$5:$B$392, 2, FALSE)</f>
        <v>0</v>
      </c>
      <c r="AK23">
        <f>VLOOKUP(B23, '[3]Q01 Main'!$A$5:$C$392, 3, FALSE)</f>
        <v>0</v>
      </c>
      <c r="AN23" s="5">
        <f t="shared" si="11"/>
        <v>0</v>
      </c>
      <c r="AO23" s="5">
        <f t="shared" si="11"/>
        <v>0</v>
      </c>
      <c r="AP23" s="5">
        <f t="shared" si="11"/>
        <v>0</v>
      </c>
      <c r="AQ23" s="5">
        <f t="shared" si="11"/>
        <v>0</v>
      </c>
      <c r="AR23" s="5">
        <f t="shared" si="11"/>
        <v>0</v>
      </c>
      <c r="AS23" s="5">
        <f t="shared" si="17"/>
        <v>0</v>
      </c>
      <c r="AT23" s="5">
        <f t="shared" si="17"/>
        <v>0</v>
      </c>
      <c r="AU23" s="5">
        <f t="shared" si="17"/>
        <v>0</v>
      </c>
      <c r="AV23" s="5">
        <f t="shared" si="17"/>
        <v>0</v>
      </c>
      <c r="AW23" s="5">
        <f t="shared" si="18"/>
        <v>0</v>
      </c>
      <c r="AX23" s="5">
        <f t="shared" si="18"/>
        <v>0</v>
      </c>
      <c r="AY23" s="5">
        <f t="shared" si="18"/>
        <v>0</v>
      </c>
      <c r="AZ23" s="5">
        <f t="shared" si="18"/>
        <v>0</v>
      </c>
      <c r="BA23" s="5">
        <f t="shared" si="19"/>
        <v>0</v>
      </c>
      <c r="BB23" s="5">
        <f t="shared" si="19"/>
        <v>0</v>
      </c>
    </row>
    <row r="24" spans="1:54" x14ac:dyDescent="0.35">
      <c r="A24" s="2" t="s">
        <v>2</v>
      </c>
      <c r="B24" s="1" t="s">
        <v>38</v>
      </c>
      <c r="C24" t="str">
        <f>VLOOKUP(B24, [2]Main!$B$3:$D$376, 2, FALSE)</f>
        <v>Local Centres</v>
      </c>
      <c r="D24" t="str">
        <f>VLOOKUP(B24, [2]Main!$B$3:$D$376, 3, FALSE)</f>
        <v>Other Local Centres</v>
      </c>
      <c r="E24" s="5">
        <v>0</v>
      </c>
      <c r="F24" s="5">
        <v>0</v>
      </c>
      <c r="G24" s="5">
        <v>0</v>
      </c>
      <c r="H24" s="5">
        <v>0</v>
      </c>
      <c r="I24" s="5">
        <v>0</v>
      </c>
      <c r="J24" s="5">
        <v>0</v>
      </c>
      <c r="K24" s="5">
        <v>0</v>
      </c>
      <c r="L24" s="5">
        <v>0</v>
      </c>
      <c r="M24" s="5">
        <v>0</v>
      </c>
      <c r="N24" s="5">
        <v>0</v>
      </c>
      <c r="O24" s="5">
        <v>0</v>
      </c>
      <c r="P24" s="5">
        <v>0</v>
      </c>
      <c r="Q24" s="5">
        <v>0</v>
      </c>
      <c r="R24" s="5">
        <v>0</v>
      </c>
      <c r="S24" s="5">
        <v>0</v>
      </c>
      <c r="U24" s="32">
        <f t="shared" si="12"/>
        <v>0</v>
      </c>
      <c r="V24" s="32">
        <f t="shared" si="2"/>
        <v>0</v>
      </c>
      <c r="W24" s="32">
        <f t="shared" si="13"/>
        <v>0</v>
      </c>
      <c r="X24" s="32">
        <f t="shared" si="13"/>
        <v>0</v>
      </c>
      <c r="Y24" s="32">
        <f t="shared" si="13"/>
        <v>0</v>
      </c>
      <c r="Z24" s="32">
        <f t="shared" si="14"/>
        <v>0</v>
      </c>
      <c r="AA24" s="32">
        <f t="shared" si="7"/>
        <v>0</v>
      </c>
      <c r="AB24" s="32">
        <f t="shared" si="7"/>
        <v>0</v>
      </c>
      <c r="AC24" s="32">
        <f t="shared" si="7"/>
        <v>0</v>
      </c>
      <c r="AD24" s="32">
        <f t="shared" si="7"/>
        <v>0</v>
      </c>
      <c r="AE24" s="32">
        <f t="shared" si="8"/>
        <v>0</v>
      </c>
      <c r="AF24" s="32">
        <f t="shared" si="8"/>
        <v>0</v>
      </c>
      <c r="AG24" s="32">
        <f t="shared" si="8"/>
        <v>0</v>
      </c>
      <c r="AH24" s="32">
        <f t="shared" si="15"/>
        <v>0</v>
      </c>
      <c r="AI24" s="32">
        <f t="shared" si="16"/>
        <v>0</v>
      </c>
      <c r="AJ24" s="32">
        <f>VLOOKUP(B24, '[3]Q01 Main'!$A$5:$B$392, 2, FALSE)</f>
        <v>0</v>
      </c>
      <c r="AK24">
        <f>VLOOKUP(B24, '[3]Q01 Main'!$A$5:$C$392, 3, FALSE)</f>
        <v>0</v>
      </c>
      <c r="AN24" s="5">
        <f t="shared" si="11"/>
        <v>0</v>
      </c>
      <c r="AO24" s="5">
        <f t="shared" si="11"/>
        <v>0</v>
      </c>
      <c r="AP24" s="5">
        <f t="shared" si="11"/>
        <v>0</v>
      </c>
      <c r="AQ24" s="5">
        <f t="shared" si="11"/>
        <v>0</v>
      </c>
      <c r="AR24" s="5">
        <f t="shared" si="11"/>
        <v>0</v>
      </c>
      <c r="AS24" s="5">
        <f t="shared" si="17"/>
        <v>0</v>
      </c>
      <c r="AT24" s="5">
        <f t="shared" si="17"/>
        <v>0</v>
      </c>
      <c r="AU24" s="5">
        <f t="shared" si="17"/>
        <v>0</v>
      </c>
      <c r="AV24" s="5">
        <f t="shared" si="17"/>
        <v>0</v>
      </c>
      <c r="AW24" s="5">
        <f t="shared" si="18"/>
        <v>0</v>
      </c>
      <c r="AX24" s="5">
        <f t="shared" si="18"/>
        <v>0</v>
      </c>
      <c r="AY24" s="5">
        <f t="shared" si="18"/>
        <v>0</v>
      </c>
      <c r="AZ24" s="5">
        <f t="shared" si="18"/>
        <v>0</v>
      </c>
      <c r="BA24" s="5">
        <f t="shared" si="19"/>
        <v>0</v>
      </c>
      <c r="BB24" s="5">
        <f t="shared" si="19"/>
        <v>0</v>
      </c>
    </row>
    <row r="25" spans="1:54" x14ac:dyDescent="0.35">
      <c r="A25" s="2" t="s">
        <v>2</v>
      </c>
      <c r="B25" s="1" t="s">
        <v>39</v>
      </c>
      <c r="C25" t="str">
        <f>VLOOKUP(B25, [2]Main!$B$3:$D$376, 2, FALSE)</f>
        <v>Out of Centre</v>
      </c>
      <c r="D25" t="str">
        <f>VLOOKUP(B25, [2]Main!$B$3:$D$376, 3, FALSE)</f>
        <v>OoC - Zone 2</v>
      </c>
      <c r="E25" s="5">
        <v>0</v>
      </c>
      <c r="F25" s="5">
        <v>0</v>
      </c>
      <c r="G25" s="5">
        <v>0</v>
      </c>
      <c r="H25" s="5">
        <v>0</v>
      </c>
      <c r="I25" s="5">
        <v>0</v>
      </c>
      <c r="J25" s="5">
        <v>0</v>
      </c>
      <c r="K25" s="5">
        <v>0</v>
      </c>
      <c r="L25" s="5">
        <v>0</v>
      </c>
      <c r="M25" s="5">
        <v>0</v>
      </c>
      <c r="N25" s="5">
        <v>0</v>
      </c>
      <c r="O25" s="5">
        <v>0</v>
      </c>
      <c r="P25" s="5">
        <v>0</v>
      </c>
      <c r="Q25" s="5">
        <v>0</v>
      </c>
      <c r="R25" s="5">
        <v>0</v>
      </c>
      <c r="S25" s="5">
        <v>0</v>
      </c>
      <c r="U25" s="32">
        <f t="shared" si="12"/>
        <v>0</v>
      </c>
      <c r="V25" s="32">
        <f t="shared" si="2"/>
        <v>0</v>
      </c>
      <c r="W25" s="32">
        <f t="shared" si="13"/>
        <v>0</v>
      </c>
      <c r="X25" s="32">
        <f t="shared" si="13"/>
        <v>0</v>
      </c>
      <c r="Y25" s="32">
        <f t="shared" si="13"/>
        <v>0</v>
      </c>
      <c r="Z25" s="32">
        <f t="shared" si="14"/>
        <v>0</v>
      </c>
      <c r="AA25" s="32">
        <f t="shared" si="7"/>
        <v>0</v>
      </c>
      <c r="AB25" s="32">
        <f t="shared" si="7"/>
        <v>0</v>
      </c>
      <c r="AC25" s="32">
        <f t="shared" si="7"/>
        <v>0</v>
      </c>
      <c r="AD25" s="32">
        <f t="shared" si="7"/>
        <v>0</v>
      </c>
      <c r="AE25" s="32">
        <f t="shared" si="8"/>
        <v>0</v>
      </c>
      <c r="AF25" s="32">
        <f t="shared" si="8"/>
        <v>0</v>
      </c>
      <c r="AG25" s="32">
        <f t="shared" si="8"/>
        <v>0</v>
      </c>
      <c r="AH25" s="32">
        <f t="shared" si="15"/>
        <v>0</v>
      </c>
      <c r="AI25" s="32">
        <f t="shared" si="16"/>
        <v>0</v>
      </c>
      <c r="AJ25" s="32">
        <f>VLOOKUP(B25, '[3]Q01 Main'!$A$5:$B$392, 2, FALSE)</f>
        <v>0</v>
      </c>
      <c r="AK25">
        <f>VLOOKUP(B25, '[3]Q01 Main'!$A$5:$C$392, 3, FALSE)</f>
        <v>0</v>
      </c>
      <c r="AN25" s="5">
        <f t="shared" si="11"/>
        <v>0</v>
      </c>
      <c r="AO25" s="5">
        <f t="shared" si="11"/>
        <v>0</v>
      </c>
      <c r="AP25" s="5">
        <f t="shared" si="11"/>
        <v>0</v>
      </c>
      <c r="AQ25" s="5">
        <f t="shared" si="11"/>
        <v>0</v>
      </c>
      <c r="AR25" s="5">
        <f t="shared" si="11"/>
        <v>0</v>
      </c>
      <c r="AS25" s="5">
        <f t="shared" si="17"/>
        <v>0</v>
      </c>
      <c r="AT25" s="5">
        <f t="shared" si="17"/>
        <v>0</v>
      </c>
      <c r="AU25" s="5">
        <f t="shared" si="17"/>
        <v>0</v>
      </c>
      <c r="AV25" s="5">
        <f t="shared" si="17"/>
        <v>0</v>
      </c>
      <c r="AW25" s="5">
        <f t="shared" si="18"/>
        <v>0</v>
      </c>
      <c r="AX25" s="5">
        <f t="shared" si="18"/>
        <v>0</v>
      </c>
      <c r="AY25" s="5">
        <f t="shared" si="18"/>
        <v>0</v>
      </c>
      <c r="AZ25" s="5">
        <f t="shared" si="18"/>
        <v>0</v>
      </c>
      <c r="BA25" s="5">
        <f t="shared" si="19"/>
        <v>0</v>
      </c>
      <c r="BB25" s="5">
        <f t="shared" si="19"/>
        <v>0</v>
      </c>
    </row>
    <row r="26" spans="1:54" x14ac:dyDescent="0.35">
      <c r="A26" s="2" t="s">
        <v>2</v>
      </c>
      <c r="B26" s="1" t="s">
        <v>40</v>
      </c>
      <c r="C26" t="str">
        <f>VLOOKUP(B26, [2]Main!$B$3:$D$376, 2, FALSE)</f>
        <v>Local Centres</v>
      </c>
      <c r="D26" t="str">
        <f>VLOOKUP(B26, [2]Main!$B$3:$D$376, 3, FALSE)</f>
        <v>Other Local Centres</v>
      </c>
      <c r="E26" s="5">
        <v>0</v>
      </c>
      <c r="F26" s="5">
        <v>0</v>
      </c>
      <c r="G26" s="5">
        <v>0</v>
      </c>
      <c r="H26" s="5">
        <v>0</v>
      </c>
      <c r="I26" s="5">
        <v>0</v>
      </c>
      <c r="J26" s="5">
        <v>0</v>
      </c>
      <c r="K26" s="5">
        <v>0</v>
      </c>
      <c r="L26" s="5">
        <v>0</v>
      </c>
      <c r="M26" s="5">
        <v>0</v>
      </c>
      <c r="N26" s="5">
        <v>0</v>
      </c>
      <c r="O26" s="5">
        <v>0</v>
      </c>
      <c r="P26" s="5">
        <v>0</v>
      </c>
      <c r="Q26" s="5">
        <v>0</v>
      </c>
      <c r="R26" s="5">
        <v>0</v>
      </c>
      <c r="S26" s="5">
        <v>0</v>
      </c>
      <c r="U26" s="32">
        <f t="shared" si="12"/>
        <v>0</v>
      </c>
      <c r="V26" s="32">
        <f t="shared" si="2"/>
        <v>0</v>
      </c>
      <c r="W26" s="32">
        <f t="shared" si="13"/>
        <v>0</v>
      </c>
      <c r="X26" s="32">
        <f t="shared" si="13"/>
        <v>0</v>
      </c>
      <c r="Y26" s="32">
        <f t="shared" si="13"/>
        <v>0</v>
      </c>
      <c r="Z26" s="32">
        <f t="shared" si="14"/>
        <v>0</v>
      </c>
      <c r="AA26" s="32">
        <f t="shared" si="7"/>
        <v>0</v>
      </c>
      <c r="AB26" s="32">
        <f t="shared" si="7"/>
        <v>0</v>
      </c>
      <c r="AC26" s="32">
        <f t="shared" si="7"/>
        <v>0</v>
      </c>
      <c r="AD26" s="32">
        <f t="shared" si="7"/>
        <v>0</v>
      </c>
      <c r="AE26" s="32">
        <f t="shared" si="8"/>
        <v>0</v>
      </c>
      <c r="AF26" s="32">
        <f t="shared" si="8"/>
        <v>0</v>
      </c>
      <c r="AG26" s="32">
        <f t="shared" si="8"/>
        <v>0</v>
      </c>
      <c r="AH26" s="32">
        <f t="shared" si="15"/>
        <v>0</v>
      </c>
      <c r="AI26" s="32">
        <f t="shared" si="16"/>
        <v>0</v>
      </c>
      <c r="AJ26" s="32">
        <f>VLOOKUP(B26, '[3]Q01 Main'!$A$5:$B$392, 2, FALSE)</f>
        <v>0</v>
      </c>
      <c r="AK26">
        <f>VLOOKUP(B26, '[3]Q01 Main'!$A$5:$C$392, 3, FALSE)</f>
        <v>0</v>
      </c>
      <c r="AN26" s="5">
        <f t="shared" si="11"/>
        <v>0</v>
      </c>
      <c r="AO26" s="5">
        <f t="shared" si="11"/>
        <v>0</v>
      </c>
      <c r="AP26" s="5">
        <f t="shared" si="11"/>
        <v>0</v>
      </c>
      <c r="AQ26" s="5">
        <f t="shared" si="11"/>
        <v>0</v>
      </c>
      <c r="AR26" s="5">
        <f t="shared" si="11"/>
        <v>0</v>
      </c>
      <c r="AS26" s="5">
        <f t="shared" si="17"/>
        <v>0</v>
      </c>
      <c r="AT26" s="5">
        <f t="shared" si="17"/>
        <v>0</v>
      </c>
      <c r="AU26" s="5">
        <f t="shared" si="17"/>
        <v>0</v>
      </c>
      <c r="AV26" s="5">
        <f t="shared" si="17"/>
        <v>0</v>
      </c>
      <c r="AW26" s="5">
        <f t="shared" si="18"/>
        <v>0</v>
      </c>
      <c r="AX26" s="5">
        <f t="shared" si="18"/>
        <v>0</v>
      </c>
      <c r="AY26" s="5">
        <f t="shared" si="18"/>
        <v>0</v>
      </c>
      <c r="AZ26" s="5">
        <f t="shared" si="18"/>
        <v>0</v>
      </c>
      <c r="BA26" s="5">
        <f t="shared" si="19"/>
        <v>0</v>
      </c>
      <c r="BB26" s="5">
        <f t="shared" si="19"/>
        <v>0</v>
      </c>
    </row>
    <row r="27" spans="1:54" x14ac:dyDescent="0.35">
      <c r="A27" s="2" t="s">
        <v>2</v>
      </c>
      <c r="B27" s="1" t="s">
        <v>41</v>
      </c>
      <c r="C27" t="str">
        <f>VLOOKUP(B27, [2]Main!$B$3:$D$376, 2, FALSE)</f>
        <v>Westcroft TC</v>
      </c>
      <c r="D27" t="str">
        <f>VLOOKUP(B27, [2]Main!$B$3:$D$376, 3, FALSE)</f>
        <v>Morrisons Superstore, Barnsdale Drive, Westcroft</v>
      </c>
      <c r="E27" s="5">
        <v>4.2889999999999998E-2</v>
      </c>
      <c r="F27" s="5">
        <v>2.853E-2</v>
      </c>
      <c r="G27" s="5">
        <v>0.32789000000000001</v>
      </c>
      <c r="H27" s="5">
        <v>5.7389999999999997E-2</v>
      </c>
      <c r="I27" s="5">
        <v>4.8489999999999998E-2</v>
      </c>
      <c r="J27" s="5">
        <v>0</v>
      </c>
      <c r="K27" s="5">
        <v>6.0639999999999999E-2</v>
      </c>
      <c r="L27" s="5">
        <v>0</v>
      </c>
      <c r="M27" s="5">
        <v>0</v>
      </c>
      <c r="N27" s="5">
        <v>0</v>
      </c>
      <c r="O27" s="5">
        <v>0</v>
      </c>
      <c r="P27" s="5">
        <v>0</v>
      </c>
      <c r="Q27" s="5">
        <v>0</v>
      </c>
      <c r="R27" s="5">
        <v>2.6499999999999999E-2</v>
      </c>
      <c r="S27" s="5">
        <v>5.5199999999999997E-3</v>
      </c>
      <c r="U27" s="32">
        <f t="shared" si="12"/>
        <v>273.93842999999998</v>
      </c>
      <c r="V27" s="32">
        <f t="shared" si="2"/>
        <v>182.22110999999998</v>
      </c>
      <c r="W27" s="32">
        <f t="shared" si="13"/>
        <v>2094.2334299999998</v>
      </c>
      <c r="X27" s="32">
        <f t="shared" si="13"/>
        <v>366.54992999999996</v>
      </c>
      <c r="Y27" s="32">
        <f t="shared" si="13"/>
        <v>309.70562999999999</v>
      </c>
      <c r="Z27" s="32">
        <f t="shared" si="14"/>
        <v>0</v>
      </c>
      <c r="AA27" s="32">
        <f t="shared" si="7"/>
        <v>387.30768</v>
      </c>
      <c r="AB27" s="32">
        <f t="shared" si="7"/>
        <v>0</v>
      </c>
      <c r="AC27" s="32">
        <f t="shared" si="7"/>
        <v>0</v>
      </c>
      <c r="AD27" s="32">
        <f t="shared" si="7"/>
        <v>0</v>
      </c>
      <c r="AE27" s="32">
        <f t="shared" si="8"/>
        <v>0</v>
      </c>
      <c r="AF27" s="32">
        <f t="shared" si="8"/>
        <v>0</v>
      </c>
      <c r="AG27" s="32">
        <f t="shared" si="8"/>
        <v>0</v>
      </c>
      <c r="AH27" s="32">
        <f t="shared" si="15"/>
        <v>169.25549999999998</v>
      </c>
      <c r="AI27" s="32">
        <f t="shared" si="16"/>
        <v>35.256239999999991</v>
      </c>
      <c r="AJ27" s="32">
        <f>VLOOKUP(B27, '[3]Q01 Main'!$A$5:$B$392, 2, FALSE)</f>
        <v>63.87</v>
      </c>
      <c r="AK27">
        <f>VLOOKUP(B27, '[3]Q01 Main'!$A$5:$C$392, 3, FALSE)</f>
        <v>56</v>
      </c>
      <c r="AN27" s="5">
        <f t="shared" si="11"/>
        <v>3.8593295534669683E-2</v>
      </c>
      <c r="AO27" s="5">
        <f t="shared" si="11"/>
        <v>2.6931963822396019E-2</v>
      </c>
      <c r="AP27" s="5">
        <f t="shared" si="11"/>
        <v>0.30263813858960664</v>
      </c>
      <c r="AQ27" s="5">
        <f t="shared" si="11"/>
        <v>5.1330322501847152E-2</v>
      </c>
      <c r="AR27" s="5">
        <f t="shared" si="11"/>
        <v>4.3393645803629047E-2</v>
      </c>
      <c r="AS27" s="5">
        <f t="shared" si="17"/>
        <v>0</v>
      </c>
      <c r="AT27" s="5">
        <f t="shared" si="17"/>
        <v>5.2623527357648803E-2</v>
      </c>
      <c r="AU27" s="5">
        <f t="shared" si="17"/>
        <v>0</v>
      </c>
      <c r="AV27" s="5">
        <f t="shared" si="17"/>
        <v>0</v>
      </c>
      <c r="AW27" s="5">
        <f t="shared" si="18"/>
        <v>0</v>
      </c>
      <c r="AX27" s="5">
        <f t="shared" si="18"/>
        <v>0</v>
      </c>
      <c r="AY27" s="5">
        <f t="shared" si="18"/>
        <v>0</v>
      </c>
      <c r="AZ27" s="5">
        <f t="shared" si="18"/>
        <v>0</v>
      </c>
      <c r="BA27" s="5">
        <f t="shared" si="19"/>
        <v>2.2955205984468197E-2</v>
      </c>
      <c r="BB27" s="5">
        <f t="shared" si="19"/>
        <v>4.8785042902123729E-3</v>
      </c>
    </row>
    <row r="28" spans="1:54" x14ac:dyDescent="0.35">
      <c r="A28" s="2" t="s">
        <v>2</v>
      </c>
      <c r="B28" s="1" t="s">
        <v>42</v>
      </c>
      <c r="C28" t="str">
        <f>VLOOKUP(B28, [2]Main!$B$3:$D$376, 2, FALSE)</f>
        <v>Local Centres</v>
      </c>
      <c r="D28" t="str">
        <f>VLOOKUP(B28, [2]Main!$B$3:$D$376, 3, FALSE)</f>
        <v>Other Local Centres</v>
      </c>
      <c r="E28" s="5">
        <v>0</v>
      </c>
      <c r="F28" s="5">
        <v>0</v>
      </c>
      <c r="G28" s="5">
        <v>0</v>
      </c>
      <c r="H28" s="5">
        <v>0</v>
      </c>
      <c r="I28" s="5">
        <v>0</v>
      </c>
      <c r="J28" s="5">
        <v>0</v>
      </c>
      <c r="K28" s="5">
        <v>0</v>
      </c>
      <c r="L28" s="5">
        <v>0</v>
      </c>
      <c r="M28" s="5">
        <v>0</v>
      </c>
      <c r="N28" s="5">
        <v>0</v>
      </c>
      <c r="O28" s="5">
        <v>0</v>
      </c>
      <c r="P28" s="5">
        <v>0</v>
      </c>
      <c r="Q28" s="5">
        <v>0</v>
      </c>
      <c r="R28" s="5">
        <v>0</v>
      </c>
      <c r="S28" s="5">
        <v>0</v>
      </c>
      <c r="U28" s="32">
        <f t="shared" si="12"/>
        <v>0</v>
      </c>
      <c r="V28" s="32">
        <f t="shared" si="2"/>
        <v>0</v>
      </c>
      <c r="W28" s="32">
        <f t="shared" si="13"/>
        <v>0</v>
      </c>
      <c r="X28" s="32">
        <f t="shared" si="13"/>
        <v>0</v>
      </c>
      <c r="Y28" s="32">
        <f t="shared" si="13"/>
        <v>0</v>
      </c>
      <c r="Z28" s="32">
        <f t="shared" si="14"/>
        <v>0</v>
      </c>
      <c r="AA28" s="32">
        <f t="shared" si="7"/>
        <v>0</v>
      </c>
      <c r="AB28" s="32">
        <f t="shared" si="7"/>
        <v>0</v>
      </c>
      <c r="AC28" s="32">
        <f t="shared" si="7"/>
        <v>0</v>
      </c>
      <c r="AD28" s="32">
        <f t="shared" si="7"/>
        <v>0</v>
      </c>
      <c r="AE28" s="32">
        <f t="shared" si="8"/>
        <v>0</v>
      </c>
      <c r="AF28" s="32">
        <f t="shared" si="8"/>
        <v>0</v>
      </c>
      <c r="AG28" s="32">
        <f t="shared" si="8"/>
        <v>0</v>
      </c>
      <c r="AH28" s="32">
        <f t="shared" si="15"/>
        <v>0</v>
      </c>
      <c r="AI28" s="32">
        <f t="shared" si="16"/>
        <v>0</v>
      </c>
      <c r="AJ28" s="32">
        <f>VLOOKUP(B28, '[3]Q01 Main'!$A$5:$B$392, 2, FALSE)</f>
        <v>0</v>
      </c>
      <c r="AK28">
        <f>VLOOKUP(B28, '[3]Q01 Main'!$A$5:$C$392, 3, FALSE)</f>
        <v>0</v>
      </c>
      <c r="AN28" s="5">
        <f t="shared" si="11"/>
        <v>0</v>
      </c>
      <c r="AO28" s="5">
        <f t="shared" si="11"/>
        <v>0</v>
      </c>
      <c r="AP28" s="5">
        <f t="shared" si="11"/>
        <v>0</v>
      </c>
      <c r="AQ28" s="5">
        <f t="shared" si="11"/>
        <v>0</v>
      </c>
      <c r="AR28" s="5">
        <f t="shared" si="11"/>
        <v>0</v>
      </c>
      <c r="AS28" s="5">
        <f t="shared" si="17"/>
        <v>0</v>
      </c>
      <c r="AT28" s="5">
        <f t="shared" si="17"/>
        <v>0</v>
      </c>
      <c r="AU28" s="5">
        <f t="shared" si="17"/>
        <v>0</v>
      </c>
      <c r="AV28" s="5">
        <f t="shared" si="17"/>
        <v>0</v>
      </c>
      <c r="AW28" s="5">
        <f t="shared" si="18"/>
        <v>0</v>
      </c>
      <c r="AX28" s="5">
        <f t="shared" si="18"/>
        <v>0</v>
      </c>
      <c r="AY28" s="5">
        <f t="shared" si="18"/>
        <v>0</v>
      </c>
      <c r="AZ28" s="5">
        <f t="shared" si="18"/>
        <v>0</v>
      </c>
      <c r="BA28" s="5">
        <f t="shared" si="19"/>
        <v>0</v>
      </c>
      <c r="BB28" s="5">
        <f t="shared" si="19"/>
        <v>0</v>
      </c>
    </row>
    <row r="29" spans="1:54" x14ac:dyDescent="0.35">
      <c r="A29" s="2" t="s">
        <v>2</v>
      </c>
      <c r="B29" s="1" t="s">
        <v>43</v>
      </c>
      <c r="C29" t="str">
        <f>VLOOKUP(B29, [2]Main!$B$3:$D$376, 2, FALSE)</f>
        <v>Local Centres</v>
      </c>
      <c r="D29" t="str">
        <f>VLOOKUP(B29, [2]Main!$B$3:$D$376, 3, FALSE)</f>
        <v>Other Local Centres</v>
      </c>
      <c r="E29" s="5">
        <v>0</v>
      </c>
      <c r="F29" s="5">
        <v>0</v>
      </c>
      <c r="G29" s="5">
        <v>0</v>
      </c>
      <c r="H29" s="5">
        <v>0</v>
      </c>
      <c r="I29" s="5">
        <v>0</v>
      </c>
      <c r="J29" s="5">
        <v>0</v>
      </c>
      <c r="K29" s="5">
        <v>0</v>
      </c>
      <c r="L29" s="5">
        <v>0</v>
      </c>
      <c r="M29" s="5">
        <v>0</v>
      </c>
      <c r="N29" s="5">
        <v>0</v>
      </c>
      <c r="O29" s="5">
        <v>0</v>
      </c>
      <c r="P29" s="5">
        <v>0</v>
      </c>
      <c r="Q29" s="5">
        <v>0</v>
      </c>
      <c r="R29" s="5">
        <v>0</v>
      </c>
      <c r="S29" s="5">
        <v>0</v>
      </c>
      <c r="U29" s="32">
        <f t="shared" si="12"/>
        <v>0</v>
      </c>
      <c r="V29" s="32">
        <f t="shared" si="2"/>
        <v>0</v>
      </c>
      <c r="W29" s="32">
        <f t="shared" si="13"/>
        <v>0</v>
      </c>
      <c r="X29" s="32">
        <f t="shared" si="13"/>
        <v>0</v>
      </c>
      <c r="Y29" s="32">
        <f t="shared" si="13"/>
        <v>0</v>
      </c>
      <c r="Z29" s="32">
        <f t="shared" si="14"/>
        <v>0</v>
      </c>
      <c r="AA29" s="32">
        <f t="shared" si="7"/>
        <v>0</v>
      </c>
      <c r="AB29" s="32">
        <f t="shared" si="7"/>
        <v>0</v>
      </c>
      <c r="AC29" s="32">
        <f t="shared" si="7"/>
        <v>0</v>
      </c>
      <c r="AD29" s="32">
        <f t="shared" si="7"/>
        <v>0</v>
      </c>
      <c r="AE29" s="32">
        <f t="shared" si="8"/>
        <v>0</v>
      </c>
      <c r="AF29" s="32">
        <f t="shared" si="8"/>
        <v>0</v>
      </c>
      <c r="AG29" s="32">
        <f t="shared" si="8"/>
        <v>0</v>
      </c>
      <c r="AH29" s="32">
        <f t="shared" si="15"/>
        <v>0</v>
      </c>
      <c r="AI29" s="32">
        <f t="shared" si="16"/>
        <v>0</v>
      </c>
      <c r="AJ29" s="32">
        <f>VLOOKUP(B29, '[3]Q01 Main'!$A$5:$B$392, 2, FALSE)</f>
        <v>0</v>
      </c>
      <c r="AK29">
        <f>VLOOKUP(B29, '[3]Q01 Main'!$A$5:$C$392, 3, FALSE)</f>
        <v>0</v>
      </c>
      <c r="AN29" s="5">
        <f t="shared" si="11"/>
        <v>0</v>
      </c>
      <c r="AO29" s="5">
        <f t="shared" si="11"/>
        <v>0</v>
      </c>
      <c r="AP29" s="5">
        <f t="shared" si="11"/>
        <v>0</v>
      </c>
      <c r="AQ29" s="5">
        <f t="shared" si="11"/>
        <v>0</v>
      </c>
      <c r="AR29" s="5">
        <f t="shared" si="11"/>
        <v>0</v>
      </c>
      <c r="AS29" s="5">
        <f t="shared" si="17"/>
        <v>0</v>
      </c>
      <c r="AT29" s="5">
        <f t="shared" si="17"/>
        <v>0</v>
      </c>
      <c r="AU29" s="5">
        <f t="shared" si="17"/>
        <v>0</v>
      </c>
      <c r="AV29" s="5">
        <f t="shared" si="17"/>
        <v>0</v>
      </c>
      <c r="AW29" s="5">
        <f t="shared" si="18"/>
        <v>0</v>
      </c>
      <c r="AX29" s="5">
        <f t="shared" si="18"/>
        <v>0</v>
      </c>
      <c r="AY29" s="5">
        <f t="shared" si="18"/>
        <v>0</v>
      </c>
      <c r="AZ29" s="5">
        <f t="shared" si="18"/>
        <v>0</v>
      </c>
      <c r="BA29" s="5">
        <f t="shared" si="19"/>
        <v>0</v>
      </c>
      <c r="BB29" s="5">
        <f t="shared" si="19"/>
        <v>0</v>
      </c>
    </row>
    <row r="30" spans="1:54" x14ac:dyDescent="0.35">
      <c r="A30" s="2" t="s">
        <v>2</v>
      </c>
      <c r="B30" s="1" t="s">
        <v>44</v>
      </c>
      <c r="C30" t="str">
        <f>VLOOKUP(B30, [2]Main!$B$3:$D$376, 2, FALSE)</f>
        <v>Local Centres</v>
      </c>
      <c r="D30" t="str">
        <f>VLOOKUP(B30, [2]Main!$B$3:$D$376, 3, FALSE)</f>
        <v>Shenley Church End LC - Sainsbury's Superstore, Engaine Drive</v>
      </c>
      <c r="E30" s="5">
        <v>1.397E-2</v>
      </c>
      <c r="F30" s="5">
        <v>4.3499999999999997E-3</v>
      </c>
      <c r="G30" s="5">
        <v>8.8050000000000003E-2</v>
      </c>
      <c r="H30" s="5">
        <v>2.6540000000000001E-2</v>
      </c>
      <c r="I30" s="5">
        <v>0</v>
      </c>
      <c r="J30" s="5">
        <v>1.0059999999999999E-2</v>
      </c>
      <c r="K30" s="5">
        <v>2.7869999999999999E-2</v>
      </c>
      <c r="L30" s="5">
        <v>0</v>
      </c>
      <c r="M30" s="5">
        <v>2.3599999999999999E-2</v>
      </c>
      <c r="N30" s="5">
        <v>7.0400000000000003E-3</v>
      </c>
      <c r="O30" s="5">
        <v>0</v>
      </c>
      <c r="P30" s="5">
        <v>0</v>
      </c>
      <c r="Q30" s="5">
        <v>0</v>
      </c>
      <c r="R30" s="5">
        <v>0</v>
      </c>
      <c r="S30" s="5">
        <v>0</v>
      </c>
      <c r="U30" s="32">
        <f t="shared" si="12"/>
        <v>87.941150000000007</v>
      </c>
      <c r="V30" s="32">
        <f t="shared" si="2"/>
        <v>27.383249999999997</v>
      </c>
      <c r="W30" s="32">
        <f t="shared" si="13"/>
        <v>554.27475000000004</v>
      </c>
      <c r="X30" s="32">
        <f t="shared" si="13"/>
        <v>167.06930000000003</v>
      </c>
      <c r="Y30" s="32">
        <f t="shared" si="13"/>
        <v>0</v>
      </c>
      <c r="Z30" s="32">
        <f t="shared" si="14"/>
        <v>63.3277</v>
      </c>
      <c r="AA30" s="32">
        <f t="shared" si="7"/>
        <v>175.44165000000001</v>
      </c>
      <c r="AB30" s="32">
        <f t="shared" si="7"/>
        <v>0</v>
      </c>
      <c r="AC30" s="32">
        <f t="shared" si="7"/>
        <v>148.56199999999998</v>
      </c>
      <c r="AD30" s="32">
        <f t="shared" si="7"/>
        <v>44.316800000000008</v>
      </c>
      <c r="AE30" s="32">
        <f t="shared" si="8"/>
        <v>0</v>
      </c>
      <c r="AF30" s="32">
        <f t="shared" si="8"/>
        <v>0</v>
      </c>
      <c r="AG30" s="32">
        <f t="shared" si="8"/>
        <v>0</v>
      </c>
      <c r="AH30" s="32">
        <f t="shared" si="15"/>
        <v>0</v>
      </c>
      <c r="AI30" s="32">
        <f t="shared" si="16"/>
        <v>0</v>
      </c>
      <c r="AJ30" s="32">
        <f>VLOOKUP(B30, '[3]Q01 Main'!$A$5:$B$392, 2, FALSE)</f>
        <v>62.95</v>
      </c>
      <c r="AK30">
        <f>VLOOKUP(B30, '[3]Q01 Main'!$A$5:$C$392, 3, FALSE)</f>
        <v>23</v>
      </c>
      <c r="AN30" s="5">
        <f t="shared" si="11"/>
        <v>1.2389421928163629E-2</v>
      </c>
      <c r="AO30" s="5">
        <f t="shared" si="11"/>
        <v>4.0471968277419985E-3</v>
      </c>
      <c r="AP30" s="5">
        <f t="shared" si="11"/>
        <v>8.0098367356889924E-2</v>
      </c>
      <c r="AQ30" s="5">
        <f t="shared" si="11"/>
        <v>2.3395778711942067E-2</v>
      </c>
      <c r="AR30" s="5">
        <f t="shared" si="11"/>
        <v>0</v>
      </c>
      <c r="AS30" s="5">
        <f t="shared" si="17"/>
        <v>8.8606674720881021E-3</v>
      </c>
      <c r="AT30" s="5">
        <f t="shared" si="17"/>
        <v>2.3837271877609156E-2</v>
      </c>
      <c r="AU30" s="5">
        <f t="shared" si="17"/>
        <v>0</v>
      </c>
      <c r="AV30" s="5">
        <f t="shared" si="17"/>
        <v>2.1664332248172841E-2</v>
      </c>
      <c r="AW30" s="5">
        <f t="shared" si="18"/>
        <v>5.9928185352903125E-3</v>
      </c>
      <c r="AX30" s="5">
        <f t="shared" si="18"/>
        <v>0</v>
      </c>
      <c r="AY30" s="5">
        <f t="shared" si="18"/>
        <v>0</v>
      </c>
      <c r="AZ30" s="5">
        <f t="shared" si="18"/>
        <v>0</v>
      </c>
      <c r="BA30" s="5">
        <f t="shared" si="19"/>
        <v>0</v>
      </c>
      <c r="BB30" s="5">
        <f t="shared" si="19"/>
        <v>0</v>
      </c>
    </row>
    <row r="31" spans="1:54" x14ac:dyDescent="0.35">
      <c r="A31" s="2" t="s">
        <v>2</v>
      </c>
      <c r="B31" s="1" t="s">
        <v>45</v>
      </c>
      <c r="C31" t="str">
        <f>VLOOKUP(B31, [2]Main!$B$3:$D$376, 2, FALSE)</f>
        <v>Local Centres</v>
      </c>
      <c r="D31" t="str">
        <f>VLOOKUP(B31, [2]Main!$B$3:$D$376, 3, FALSE)</f>
        <v>Other Local Centres</v>
      </c>
      <c r="E31" s="5">
        <v>2.3500000000000001E-3</v>
      </c>
      <c r="F31" s="5">
        <v>0</v>
      </c>
      <c r="G31" s="5">
        <v>1.6619999999999999E-2</v>
      </c>
      <c r="H31" s="5">
        <v>1.763E-2</v>
      </c>
      <c r="I31" s="5">
        <v>0</v>
      </c>
      <c r="J31" s="5">
        <v>0</v>
      </c>
      <c r="K31" s="5">
        <v>0</v>
      </c>
      <c r="L31" s="5">
        <v>0</v>
      </c>
      <c r="M31" s="5">
        <v>0</v>
      </c>
      <c r="N31" s="5">
        <v>0</v>
      </c>
      <c r="O31" s="5">
        <v>0</v>
      </c>
      <c r="P31" s="5">
        <v>0</v>
      </c>
      <c r="Q31" s="5">
        <v>0</v>
      </c>
      <c r="R31" s="5">
        <v>0</v>
      </c>
      <c r="S31" s="5">
        <v>0</v>
      </c>
      <c r="U31" s="32">
        <f t="shared" si="12"/>
        <v>7.0500000000000007</v>
      </c>
      <c r="V31" s="32">
        <f t="shared" si="2"/>
        <v>0</v>
      </c>
      <c r="W31" s="32">
        <f t="shared" si="13"/>
        <v>49.86</v>
      </c>
      <c r="X31" s="32">
        <f t="shared" si="13"/>
        <v>52.89</v>
      </c>
      <c r="Y31" s="32">
        <f t="shared" si="13"/>
        <v>0</v>
      </c>
      <c r="Z31" s="32">
        <f t="shared" si="14"/>
        <v>0</v>
      </c>
      <c r="AA31" s="32">
        <f t="shared" si="7"/>
        <v>0</v>
      </c>
      <c r="AB31" s="32">
        <f t="shared" si="7"/>
        <v>0</v>
      </c>
      <c r="AC31" s="32">
        <f t="shared" si="7"/>
        <v>0</v>
      </c>
      <c r="AD31" s="32">
        <f t="shared" si="7"/>
        <v>0</v>
      </c>
      <c r="AE31" s="32">
        <f t="shared" si="8"/>
        <v>0</v>
      </c>
      <c r="AF31" s="32">
        <f t="shared" si="8"/>
        <v>0</v>
      </c>
      <c r="AG31" s="32">
        <f t="shared" si="8"/>
        <v>0</v>
      </c>
      <c r="AH31" s="32">
        <f t="shared" si="15"/>
        <v>0</v>
      </c>
      <c r="AI31" s="32">
        <f t="shared" si="16"/>
        <v>0</v>
      </c>
      <c r="AJ31" s="32">
        <f>VLOOKUP(B31, '[3]Q01 Main'!$A$5:$B$392, 2, FALSE)</f>
        <v>30</v>
      </c>
      <c r="AK31">
        <f>VLOOKUP(B31, '[3]Q01 Main'!$A$5:$C$392, 3, FALSE)</f>
        <v>2</v>
      </c>
      <c r="AN31" s="5">
        <f t="shared" si="11"/>
        <v>9.9322586290438069E-4</v>
      </c>
      <c r="AO31" s="5">
        <f t="shared" si="11"/>
        <v>0</v>
      </c>
      <c r="AP31" s="5">
        <f t="shared" si="11"/>
        <v>7.2052796855973161E-3</v>
      </c>
      <c r="AQ31" s="5">
        <f t="shared" si="11"/>
        <v>7.4065237364052865E-3</v>
      </c>
      <c r="AR31" s="5">
        <f t="shared" si="11"/>
        <v>0</v>
      </c>
      <c r="AS31" s="5">
        <f t="shared" si="17"/>
        <v>0</v>
      </c>
      <c r="AT31" s="5">
        <f t="shared" si="17"/>
        <v>0</v>
      </c>
      <c r="AU31" s="5">
        <f t="shared" si="17"/>
        <v>0</v>
      </c>
      <c r="AV31" s="5">
        <f t="shared" si="17"/>
        <v>0</v>
      </c>
      <c r="AW31" s="5">
        <f t="shared" si="18"/>
        <v>0</v>
      </c>
      <c r="AX31" s="5">
        <f t="shared" si="18"/>
        <v>0</v>
      </c>
      <c r="AY31" s="5">
        <f t="shared" si="18"/>
        <v>0</v>
      </c>
      <c r="AZ31" s="5">
        <f t="shared" si="18"/>
        <v>0</v>
      </c>
      <c r="BA31" s="5">
        <f t="shared" si="19"/>
        <v>0</v>
      </c>
      <c r="BB31" s="5">
        <f t="shared" si="19"/>
        <v>0</v>
      </c>
    </row>
    <row r="32" spans="1:54" x14ac:dyDescent="0.35">
      <c r="A32" s="2" t="s">
        <v>2</v>
      </c>
      <c r="B32" s="1" t="s">
        <v>46</v>
      </c>
      <c r="C32" t="str">
        <f>VLOOKUP(B32, [2]Main!$B$3:$D$376, 2, FALSE)</f>
        <v>Local Centres</v>
      </c>
      <c r="D32" t="str">
        <f>VLOOKUP(B32, [2]Main!$B$3:$D$376, 3, FALSE)</f>
        <v>Other Local Centres</v>
      </c>
      <c r="E32" s="5">
        <v>0</v>
      </c>
      <c r="F32" s="5">
        <v>0</v>
      </c>
      <c r="G32" s="5">
        <v>0</v>
      </c>
      <c r="H32" s="5">
        <v>0</v>
      </c>
      <c r="I32" s="5">
        <v>0</v>
      </c>
      <c r="J32" s="5">
        <v>0</v>
      </c>
      <c r="K32" s="5">
        <v>0</v>
      </c>
      <c r="L32" s="5">
        <v>0</v>
      </c>
      <c r="M32" s="5">
        <v>0</v>
      </c>
      <c r="N32" s="5">
        <v>0</v>
      </c>
      <c r="O32" s="5">
        <v>0</v>
      </c>
      <c r="P32" s="5">
        <v>0</v>
      </c>
      <c r="Q32" s="5">
        <v>0</v>
      </c>
      <c r="R32" s="5">
        <v>0</v>
      </c>
      <c r="S32" s="5">
        <v>0</v>
      </c>
      <c r="U32" s="32">
        <f t="shared" si="12"/>
        <v>0</v>
      </c>
      <c r="V32" s="32">
        <f t="shared" si="2"/>
        <v>0</v>
      </c>
      <c r="W32" s="32">
        <f t="shared" si="13"/>
        <v>0</v>
      </c>
      <c r="X32" s="32">
        <f t="shared" si="13"/>
        <v>0</v>
      </c>
      <c r="Y32" s="32">
        <f t="shared" si="13"/>
        <v>0</v>
      </c>
      <c r="Z32" s="32">
        <f t="shared" si="14"/>
        <v>0</v>
      </c>
      <c r="AA32" s="32">
        <f t="shared" si="7"/>
        <v>0</v>
      </c>
      <c r="AB32" s="32">
        <f t="shared" si="7"/>
        <v>0</v>
      </c>
      <c r="AC32" s="32">
        <f t="shared" si="7"/>
        <v>0</v>
      </c>
      <c r="AD32" s="32">
        <f t="shared" si="7"/>
        <v>0</v>
      </c>
      <c r="AE32" s="32">
        <f t="shared" si="8"/>
        <v>0</v>
      </c>
      <c r="AF32" s="32">
        <f t="shared" si="8"/>
        <v>0</v>
      </c>
      <c r="AG32" s="32">
        <f t="shared" si="8"/>
        <v>0</v>
      </c>
      <c r="AH32" s="32">
        <f t="shared" si="15"/>
        <v>0</v>
      </c>
      <c r="AI32" s="32">
        <f t="shared" si="16"/>
        <v>0</v>
      </c>
      <c r="AJ32" s="32">
        <f>VLOOKUP(B32, '[3]Q01 Main'!$A$5:$B$392, 2, FALSE)</f>
        <v>0</v>
      </c>
      <c r="AK32">
        <f>VLOOKUP(B32, '[3]Q01 Main'!$A$5:$C$392, 3, FALSE)</f>
        <v>0</v>
      </c>
      <c r="AN32" s="5">
        <f t="shared" si="11"/>
        <v>0</v>
      </c>
      <c r="AO32" s="5">
        <f t="shared" si="11"/>
        <v>0</v>
      </c>
      <c r="AP32" s="5">
        <f t="shared" si="11"/>
        <v>0</v>
      </c>
      <c r="AQ32" s="5">
        <f t="shared" si="11"/>
        <v>0</v>
      </c>
      <c r="AR32" s="5">
        <f t="shared" si="11"/>
        <v>0</v>
      </c>
      <c r="AS32" s="5">
        <f t="shared" si="17"/>
        <v>0</v>
      </c>
      <c r="AT32" s="5">
        <f t="shared" si="17"/>
        <v>0</v>
      </c>
      <c r="AU32" s="5">
        <f t="shared" si="17"/>
        <v>0</v>
      </c>
      <c r="AV32" s="5">
        <f t="shared" si="17"/>
        <v>0</v>
      </c>
      <c r="AW32" s="5">
        <f t="shared" si="18"/>
        <v>0</v>
      </c>
      <c r="AX32" s="5">
        <f t="shared" si="18"/>
        <v>0</v>
      </c>
      <c r="AY32" s="5">
        <f t="shared" si="18"/>
        <v>0</v>
      </c>
      <c r="AZ32" s="5">
        <f t="shared" si="18"/>
        <v>0</v>
      </c>
      <c r="BA32" s="5">
        <f t="shared" si="19"/>
        <v>0</v>
      </c>
      <c r="BB32" s="5">
        <f t="shared" si="19"/>
        <v>0</v>
      </c>
    </row>
    <row r="33" spans="1:54" x14ac:dyDescent="0.35">
      <c r="A33" s="2" t="s">
        <v>2</v>
      </c>
      <c r="B33" s="1" t="s">
        <v>47</v>
      </c>
      <c r="C33" t="str">
        <f>VLOOKUP(B33, [2]Main!$B$3:$D$376, 2, FALSE)</f>
        <v>Local Centres</v>
      </c>
      <c r="D33" t="str">
        <f>VLOOKUP(B33, [2]Main!$B$3:$D$376, 3, FALSE)</f>
        <v>Other Local Centres</v>
      </c>
      <c r="E33" s="5">
        <v>0</v>
      </c>
      <c r="F33" s="5">
        <v>0</v>
      </c>
      <c r="G33" s="5">
        <v>0</v>
      </c>
      <c r="H33" s="5">
        <v>0</v>
      </c>
      <c r="I33" s="5">
        <v>0</v>
      </c>
      <c r="J33" s="5">
        <v>0</v>
      </c>
      <c r="K33" s="5">
        <v>0</v>
      </c>
      <c r="L33" s="5">
        <v>0</v>
      </c>
      <c r="M33" s="5">
        <v>0</v>
      </c>
      <c r="N33" s="5">
        <v>0</v>
      </c>
      <c r="O33" s="5">
        <v>0</v>
      </c>
      <c r="P33" s="5">
        <v>0</v>
      </c>
      <c r="Q33" s="5">
        <v>0</v>
      </c>
      <c r="R33" s="5">
        <v>0</v>
      </c>
      <c r="S33" s="5">
        <v>0</v>
      </c>
      <c r="U33" s="32">
        <f t="shared" si="12"/>
        <v>0</v>
      </c>
      <c r="V33" s="32">
        <f t="shared" si="2"/>
        <v>0</v>
      </c>
      <c r="W33" s="32">
        <f t="shared" si="13"/>
        <v>0</v>
      </c>
      <c r="X33" s="32">
        <f t="shared" si="13"/>
        <v>0</v>
      </c>
      <c r="Y33" s="32">
        <f t="shared" si="13"/>
        <v>0</v>
      </c>
      <c r="Z33" s="32">
        <f t="shared" si="14"/>
        <v>0</v>
      </c>
      <c r="AA33" s="32">
        <f t="shared" si="7"/>
        <v>0</v>
      </c>
      <c r="AB33" s="32">
        <f t="shared" si="7"/>
        <v>0</v>
      </c>
      <c r="AC33" s="32">
        <f t="shared" si="7"/>
        <v>0</v>
      </c>
      <c r="AD33" s="32">
        <f t="shared" si="7"/>
        <v>0</v>
      </c>
      <c r="AE33" s="32">
        <f t="shared" si="8"/>
        <v>0</v>
      </c>
      <c r="AF33" s="32">
        <f t="shared" si="8"/>
        <v>0</v>
      </c>
      <c r="AG33" s="32">
        <f t="shared" si="8"/>
        <v>0</v>
      </c>
      <c r="AH33" s="32">
        <f t="shared" si="15"/>
        <v>0</v>
      </c>
      <c r="AI33" s="32">
        <f t="shared" si="16"/>
        <v>0</v>
      </c>
      <c r="AJ33" s="32">
        <f>VLOOKUP(B33, '[3]Q01 Main'!$A$5:$B$392, 2, FALSE)</f>
        <v>0</v>
      </c>
      <c r="AK33">
        <f>VLOOKUP(B33, '[3]Q01 Main'!$A$5:$C$392, 3, FALSE)</f>
        <v>0</v>
      </c>
      <c r="AN33" s="5">
        <f t="shared" si="11"/>
        <v>0</v>
      </c>
      <c r="AO33" s="5">
        <f t="shared" si="11"/>
        <v>0</v>
      </c>
      <c r="AP33" s="5">
        <f t="shared" si="11"/>
        <v>0</v>
      </c>
      <c r="AQ33" s="5">
        <f t="shared" si="11"/>
        <v>0</v>
      </c>
      <c r="AR33" s="5">
        <f t="shared" si="11"/>
        <v>0</v>
      </c>
      <c r="AS33" s="5">
        <f t="shared" si="17"/>
        <v>0</v>
      </c>
      <c r="AT33" s="5">
        <f t="shared" si="17"/>
        <v>0</v>
      </c>
      <c r="AU33" s="5">
        <f t="shared" si="17"/>
        <v>0</v>
      </c>
      <c r="AV33" s="5">
        <f t="shared" si="17"/>
        <v>0</v>
      </c>
      <c r="AW33" s="5">
        <f t="shared" si="18"/>
        <v>0</v>
      </c>
      <c r="AX33" s="5">
        <f t="shared" si="18"/>
        <v>0</v>
      </c>
      <c r="AY33" s="5">
        <f t="shared" si="18"/>
        <v>0</v>
      </c>
      <c r="AZ33" s="5">
        <f t="shared" si="18"/>
        <v>0</v>
      </c>
      <c r="BA33" s="5">
        <f t="shared" si="19"/>
        <v>0</v>
      </c>
      <c r="BB33" s="5">
        <f t="shared" si="19"/>
        <v>0</v>
      </c>
    </row>
    <row r="34" spans="1:54" x14ac:dyDescent="0.35">
      <c r="A34" s="2" t="s">
        <v>3</v>
      </c>
      <c r="B34" s="1" t="s">
        <v>48</v>
      </c>
      <c r="C34" t="str">
        <f>VLOOKUP(B34, [2]Main!$B$3:$D$376, 2, FALSE)</f>
        <v>Central Milton Keynes</v>
      </c>
      <c r="D34" t="str">
        <f>VLOOKUP(B34, [2]Main!$B$3:$D$376, 3, FALSE)</f>
        <v>Aldi, The Place Retail Park, Milton Keynes</v>
      </c>
      <c r="E34" s="5">
        <v>1.201E-2</v>
      </c>
      <c r="F34" s="5">
        <v>0</v>
      </c>
      <c r="G34" s="5">
        <v>3.3340000000000002E-2</v>
      </c>
      <c r="H34" s="5">
        <v>2.0320000000000001E-2</v>
      </c>
      <c r="I34" s="5">
        <v>8.4700000000000001E-3</v>
      </c>
      <c r="J34" s="5">
        <v>1.7899999999999999E-2</v>
      </c>
      <c r="K34" s="5">
        <v>0.10174999999999999</v>
      </c>
      <c r="L34" s="5">
        <v>1.7319999999999999E-2</v>
      </c>
      <c r="M34" s="5">
        <v>1.9859999999999999E-2</v>
      </c>
      <c r="N34" s="5">
        <v>0</v>
      </c>
      <c r="O34" s="5">
        <v>0</v>
      </c>
      <c r="P34" s="5">
        <v>0</v>
      </c>
      <c r="Q34" s="5">
        <v>0</v>
      </c>
      <c r="R34" s="5">
        <v>0</v>
      </c>
      <c r="S34" s="5">
        <v>0</v>
      </c>
      <c r="U34" s="32">
        <f t="shared" si="12"/>
        <v>73.93356</v>
      </c>
      <c r="V34" s="32">
        <f t="shared" si="2"/>
        <v>0</v>
      </c>
      <c r="W34" s="32">
        <f t="shared" si="13"/>
        <v>205.24104000000003</v>
      </c>
      <c r="X34" s="32">
        <f t="shared" si="13"/>
        <v>125.08992000000001</v>
      </c>
      <c r="Y34" s="32">
        <f t="shared" si="13"/>
        <v>52.14132</v>
      </c>
      <c r="Z34" s="32">
        <f t="shared" si="14"/>
        <v>110.19239999999999</v>
      </c>
      <c r="AA34" s="32">
        <f t="shared" si="7"/>
        <v>626.37299999999993</v>
      </c>
      <c r="AB34" s="32">
        <f t="shared" si="7"/>
        <v>106.62191999999999</v>
      </c>
      <c r="AC34" s="32">
        <f t="shared" si="7"/>
        <v>122.25816</v>
      </c>
      <c r="AD34" s="32">
        <f t="shared" si="7"/>
        <v>0</v>
      </c>
      <c r="AE34" s="32">
        <f t="shared" si="8"/>
        <v>0</v>
      </c>
      <c r="AF34" s="32">
        <f t="shared" si="8"/>
        <v>0</v>
      </c>
      <c r="AG34" s="32">
        <f t="shared" si="8"/>
        <v>0</v>
      </c>
      <c r="AH34" s="32">
        <f t="shared" si="15"/>
        <v>0</v>
      </c>
      <c r="AI34" s="32">
        <f t="shared" si="16"/>
        <v>0</v>
      </c>
      <c r="AJ34" s="32">
        <f>VLOOKUP(B34, '[3]Q01 Main'!$A$5:$B$392, 2, FALSE)</f>
        <v>61.56</v>
      </c>
      <c r="AK34">
        <f>VLOOKUP(B34, '[3]Q01 Main'!$A$5:$C$392, 3, FALSE)</f>
        <v>18</v>
      </c>
      <c r="AN34" s="5">
        <f t="shared" si="11"/>
        <v>1.0415989209729476E-2</v>
      </c>
      <c r="AO34" s="5">
        <f t="shared" si="11"/>
        <v>0</v>
      </c>
      <c r="AP34" s="5">
        <f t="shared" si="11"/>
        <v>2.9659428322560497E-2</v>
      </c>
      <c r="AQ34" s="5">
        <f t="shared" si="11"/>
        <v>1.7517138621006588E-2</v>
      </c>
      <c r="AR34" s="5">
        <f t="shared" si="11"/>
        <v>7.3056533451254322E-3</v>
      </c>
      <c r="AS34" s="5">
        <f t="shared" si="17"/>
        <v>1.5417869500255353E-2</v>
      </c>
      <c r="AT34" s="5">
        <f t="shared" si="17"/>
        <v>8.5105352678760585E-2</v>
      </c>
      <c r="AU34" s="5">
        <f t="shared" si="17"/>
        <v>1.5531907311505834E-2</v>
      </c>
      <c r="AV34" s="5">
        <f t="shared" si="17"/>
        <v>1.7828525452607501E-2</v>
      </c>
      <c r="AW34" s="5">
        <f t="shared" si="18"/>
        <v>0</v>
      </c>
      <c r="AX34" s="5">
        <f t="shared" si="18"/>
        <v>0</v>
      </c>
      <c r="AY34" s="5">
        <f t="shared" si="18"/>
        <v>0</v>
      </c>
      <c r="AZ34" s="5">
        <f t="shared" si="18"/>
        <v>0</v>
      </c>
      <c r="BA34" s="5">
        <f t="shared" si="19"/>
        <v>0</v>
      </c>
      <c r="BB34" s="5">
        <f t="shared" si="19"/>
        <v>0</v>
      </c>
    </row>
    <row r="35" spans="1:54" x14ac:dyDescent="0.35">
      <c r="A35" s="2" t="s">
        <v>3</v>
      </c>
      <c r="B35" s="1" t="s">
        <v>49</v>
      </c>
      <c r="C35" t="str">
        <f>VLOOKUP(B35, [2]Main!$B$3:$D$376, 2, FALSE)</f>
        <v>Local Centres</v>
      </c>
      <c r="D35" t="str">
        <f>VLOOKUP(B35, [2]Main!$B$3:$D$376, 3, FALSE)</f>
        <v>Other Local Centres</v>
      </c>
      <c r="E35" s="5">
        <v>4.4999999999999999E-4</v>
      </c>
      <c r="F35" s="5">
        <v>0</v>
      </c>
      <c r="G35" s="5">
        <v>0</v>
      </c>
      <c r="H35" s="5">
        <v>8.9200000000000008E-3</v>
      </c>
      <c r="I35" s="5">
        <v>0</v>
      </c>
      <c r="J35" s="5">
        <v>0</v>
      </c>
      <c r="K35" s="5">
        <v>0</v>
      </c>
      <c r="L35" s="5">
        <v>0</v>
      </c>
      <c r="M35" s="5">
        <v>0</v>
      </c>
      <c r="N35" s="5">
        <v>0</v>
      </c>
      <c r="O35" s="5">
        <v>0</v>
      </c>
      <c r="P35" s="5">
        <v>0</v>
      </c>
      <c r="Q35" s="5">
        <v>0</v>
      </c>
      <c r="R35" s="5">
        <v>0</v>
      </c>
      <c r="S35" s="5">
        <v>0</v>
      </c>
      <c r="U35" s="32">
        <f t="shared" si="12"/>
        <v>1.35</v>
      </c>
      <c r="V35" s="32">
        <f t="shared" si="2"/>
        <v>0</v>
      </c>
      <c r="W35" s="32">
        <f t="shared" si="13"/>
        <v>0</v>
      </c>
      <c r="X35" s="32">
        <f t="shared" si="13"/>
        <v>26.76</v>
      </c>
      <c r="Y35" s="32">
        <f t="shared" si="13"/>
        <v>0</v>
      </c>
      <c r="Z35" s="32">
        <f t="shared" si="14"/>
        <v>0</v>
      </c>
      <c r="AA35" s="32">
        <f t="shared" si="7"/>
        <v>0</v>
      </c>
      <c r="AB35" s="32">
        <f t="shared" si="7"/>
        <v>0</v>
      </c>
      <c r="AC35" s="32">
        <f t="shared" si="7"/>
        <v>0</v>
      </c>
      <c r="AD35" s="32">
        <f t="shared" si="7"/>
        <v>0</v>
      </c>
      <c r="AE35" s="32">
        <f t="shared" si="8"/>
        <v>0</v>
      </c>
      <c r="AF35" s="32">
        <f t="shared" si="8"/>
        <v>0</v>
      </c>
      <c r="AG35" s="32">
        <f t="shared" si="8"/>
        <v>0</v>
      </c>
      <c r="AH35" s="32">
        <f t="shared" si="15"/>
        <v>0</v>
      </c>
      <c r="AI35" s="32">
        <f t="shared" si="16"/>
        <v>0</v>
      </c>
      <c r="AJ35" s="32">
        <f>VLOOKUP(B35, '[3]Q01 Main'!$A$5:$B$392, 2, FALSE)</f>
        <v>30</v>
      </c>
      <c r="AK35">
        <f>VLOOKUP(B35, '[3]Q01 Main'!$A$5:$C$392, 3, FALSE)</f>
        <v>2</v>
      </c>
      <c r="AN35" s="5">
        <f t="shared" si="11"/>
        <v>1.901921865136048E-4</v>
      </c>
      <c r="AO35" s="5">
        <f t="shared" si="11"/>
        <v>0</v>
      </c>
      <c r="AP35" s="5">
        <f t="shared" si="11"/>
        <v>0</v>
      </c>
      <c r="AQ35" s="5">
        <f t="shared" si="11"/>
        <v>3.7473733255096514E-3</v>
      </c>
      <c r="AR35" s="5">
        <f t="shared" si="11"/>
        <v>0</v>
      </c>
      <c r="AS35" s="5">
        <f t="shared" si="17"/>
        <v>0</v>
      </c>
      <c r="AT35" s="5">
        <f t="shared" si="17"/>
        <v>0</v>
      </c>
      <c r="AU35" s="5">
        <f t="shared" si="17"/>
        <v>0</v>
      </c>
      <c r="AV35" s="5">
        <f t="shared" si="17"/>
        <v>0</v>
      </c>
      <c r="AW35" s="5">
        <f t="shared" si="18"/>
        <v>0</v>
      </c>
      <c r="AX35" s="5">
        <f t="shared" si="18"/>
        <v>0</v>
      </c>
      <c r="AY35" s="5">
        <f t="shared" si="18"/>
        <v>0</v>
      </c>
      <c r="AZ35" s="5">
        <f t="shared" si="18"/>
        <v>0</v>
      </c>
      <c r="BA35" s="5">
        <f t="shared" si="19"/>
        <v>0</v>
      </c>
      <c r="BB35" s="5">
        <f t="shared" si="19"/>
        <v>0</v>
      </c>
    </row>
    <row r="36" spans="1:54" x14ac:dyDescent="0.35">
      <c r="A36" s="2" t="s">
        <v>3</v>
      </c>
      <c r="B36" s="1" t="s">
        <v>50</v>
      </c>
      <c r="C36" t="str">
        <f>VLOOKUP(B36, [2]Main!$B$3:$D$376, 2, FALSE)</f>
        <v>Local Centres</v>
      </c>
      <c r="D36" t="str">
        <f>VLOOKUP(B36, [2]Main!$B$3:$D$376, 3, FALSE)</f>
        <v>Other Local Centres</v>
      </c>
      <c r="E36" s="5">
        <v>0</v>
      </c>
      <c r="F36" s="5">
        <v>0</v>
      </c>
      <c r="G36" s="5">
        <v>0</v>
      </c>
      <c r="H36" s="5">
        <v>0</v>
      </c>
      <c r="I36" s="5">
        <v>0</v>
      </c>
      <c r="J36" s="5">
        <v>0</v>
      </c>
      <c r="K36" s="5">
        <v>0</v>
      </c>
      <c r="L36" s="5">
        <v>0</v>
      </c>
      <c r="M36" s="5">
        <v>0</v>
      </c>
      <c r="N36" s="5">
        <v>0</v>
      </c>
      <c r="O36" s="5">
        <v>0</v>
      </c>
      <c r="P36" s="5">
        <v>0</v>
      </c>
      <c r="Q36" s="5">
        <v>0</v>
      </c>
      <c r="R36" s="5">
        <v>0</v>
      </c>
      <c r="S36" s="5">
        <v>0</v>
      </c>
      <c r="U36" s="32">
        <f t="shared" si="12"/>
        <v>0</v>
      </c>
      <c r="V36" s="32">
        <f t="shared" si="2"/>
        <v>0</v>
      </c>
      <c r="W36" s="32">
        <f t="shared" si="13"/>
        <v>0</v>
      </c>
      <c r="X36" s="32">
        <f t="shared" si="13"/>
        <v>0</v>
      </c>
      <c r="Y36" s="32">
        <f t="shared" si="13"/>
        <v>0</v>
      </c>
      <c r="Z36" s="32">
        <f t="shared" si="14"/>
        <v>0</v>
      </c>
      <c r="AA36" s="32">
        <f t="shared" si="7"/>
        <v>0</v>
      </c>
      <c r="AB36" s="32">
        <f t="shared" si="7"/>
        <v>0</v>
      </c>
      <c r="AC36" s="32">
        <f t="shared" si="7"/>
        <v>0</v>
      </c>
      <c r="AD36" s="32">
        <f t="shared" si="7"/>
        <v>0</v>
      </c>
      <c r="AE36" s="32">
        <f t="shared" si="8"/>
        <v>0</v>
      </c>
      <c r="AF36" s="32">
        <f t="shared" si="8"/>
        <v>0</v>
      </c>
      <c r="AG36" s="32">
        <f t="shared" si="8"/>
        <v>0</v>
      </c>
      <c r="AH36" s="32">
        <f t="shared" si="15"/>
        <v>0</v>
      </c>
      <c r="AI36" s="32">
        <f t="shared" si="16"/>
        <v>0</v>
      </c>
      <c r="AJ36" s="32">
        <f>VLOOKUP(B36, '[3]Q01 Main'!$A$5:$B$392, 2, FALSE)</f>
        <v>0</v>
      </c>
      <c r="AK36">
        <f>VLOOKUP(B36, '[3]Q01 Main'!$A$5:$C$392, 3, FALSE)</f>
        <v>0</v>
      </c>
      <c r="AN36" s="5">
        <f t="shared" si="11"/>
        <v>0</v>
      </c>
      <c r="AO36" s="5">
        <f t="shared" si="11"/>
        <v>0</v>
      </c>
      <c r="AP36" s="5">
        <f t="shared" si="11"/>
        <v>0</v>
      </c>
      <c r="AQ36" s="5">
        <f t="shared" si="11"/>
        <v>0</v>
      </c>
      <c r="AR36" s="5">
        <f t="shared" si="11"/>
        <v>0</v>
      </c>
      <c r="AS36" s="5">
        <f t="shared" si="17"/>
        <v>0</v>
      </c>
      <c r="AT36" s="5">
        <f t="shared" si="17"/>
        <v>0</v>
      </c>
      <c r="AU36" s="5">
        <f t="shared" si="17"/>
        <v>0</v>
      </c>
      <c r="AV36" s="5">
        <f t="shared" si="17"/>
        <v>0</v>
      </c>
      <c r="AW36" s="5">
        <f t="shared" si="18"/>
        <v>0</v>
      </c>
      <c r="AX36" s="5">
        <f t="shared" si="18"/>
        <v>0</v>
      </c>
      <c r="AY36" s="5">
        <f t="shared" si="18"/>
        <v>0</v>
      </c>
      <c r="AZ36" s="5">
        <f t="shared" si="18"/>
        <v>0</v>
      </c>
      <c r="BA36" s="5">
        <f t="shared" si="19"/>
        <v>0</v>
      </c>
      <c r="BB36" s="5">
        <f t="shared" si="19"/>
        <v>0</v>
      </c>
    </row>
    <row r="37" spans="1:54" x14ac:dyDescent="0.35">
      <c r="A37" s="2" t="s">
        <v>3</v>
      </c>
      <c r="B37" s="1" t="s">
        <v>51</v>
      </c>
      <c r="C37" t="str">
        <f>VLOOKUP(B37, [2]Main!$B$3:$D$376, 2, FALSE)</f>
        <v>Local Centres</v>
      </c>
      <c r="D37" t="str">
        <f>VLOOKUP(B37, [2]Main!$B$3:$D$376, 3, FALSE)</f>
        <v>Other Local Centres</v>
      </c>
      <c r="E37" s="5">
        <v>0</v>
      </c>
      <c r="F37" s="5">
        <v>0</v>
      </c>
      <c r="G37" s="5">
        <v>0</v>
      </c>
      <c r="H37" s="5">
        <v>0</v>
      </c>
      <c r="I37" s="5">
        <v>0</v>
      </c>
      <c r="J37" s="5">
        <v>0</v>
      </c>
      <c r="K37" s="5">
        <v>0</v>
      </c>
      <c r="L37" s="5">
        <v>0</v>
      </c>
      <c r="M37" s="5">
        <v>0</v>
      </c>
      <c r="N37" s="5">
        <v>0</v>
      </c>
      <c r="O37" s="5">
        <v>0</v>
      </c>
      <c r="P37" s="5">
        <v>0</v>
      </c>
      <c r="Q37" s="5">
        <v>0</v>
      </c>
      <c r="R37" s="5">
        <v>0</v>
      </c>
      <c r="S37" s="5">
        <v>0</v>
      </c>
      <c r="U37" s="32">
        <f t="shared" si="12"/>
        <v>0</v>
      </c>
      <c r="V37" s="32">
        <f t="shared" si="2"/>
        <v>0</v>
      </c>
      <c r="W37" s="32">
        <f t="shared" si="13"/>
        <v>0</v>
      </c>
      <c r="X37" s="32">
        <f t="shared" si="13"/>
        <v>0</v>
      </c>
      <c r="Y37" s="32">
        <f t="shared" si="13"/>
        <v>0</v>
      </c>
      <c r="Z37" s="32">
        <f t="shared" si="14"/>
        <v>0</v>
      </c>
      <c r="AA37" s="32">
        <f t="shared" si="7"/>
        <v>0</v>
      </c>
      <c r="AB37" s="32">
        <f t="shared" si="7"/>
        <v>0</v>
      </c>
      <c r="AC37" s="32">
        <f t="shared" si="7"/>
        <v>0</v>
      </c>
      <c r="AD37" s="32">
        <f t="shared" si="7"/>
        <v>0</v>
      </c>
      <c r="AE37" s="32">
        <f t="shared" si="8"/>
        <v>0</v>
      </c>
      <c r="AF37" s="32">
        <f t="shared" si="8"/>
        <v>0</v>
      </c>
      <c r="AG37" s="32">
        <f t="shared" si="8"/>
        <v>0</v>
      </c>
      <c r="AH37" s="32">
        <f t="shared" si="15"/>
        <v>0</v>
      </c>
      <c r="AI37" s="32">
        <f t="shared" si="16"/>
        <v>0</v>
      </c>
      <c r="AJ37" s="32">
        <f>VLOOKUP(B37, '[3]Q01 Main'!$A$5:$B$392, 2, FALSE)</f>
        <v>0</v>
      </c>
      <c r="AK37">
        <f>VLOOKUP(B37, '[3]Q01 Main'!$A$5:$C$392, 3, FALSE)</f>
        <v>0</v>
      </c>
      <c r="AN37" s="5">
        <f t="shared" si="11"/>
        <v>0</v>
      </c>
      <c r="AO37" s="5">
        <f t="shared" si="11"/>
        <v>0</v>
      </c>
      <c r="AP37" s="5">
        <f t="shared" si="11"/>
        <v>0</v>
      </c>
      <c r="AQ37" s="5">
        <f t="shared" si="11"/>
        <v>0</v>
      </c>
      <c r="AR37" s="5">
        <f t="shared" si="11"/>
        <v>0</v>
      </c>
      <c r="AS37" s="5">
        <f t="shared" si="17"/>
        <v>0</v>
      </c>
      <c r="AT37" s="5">
        <f t="shared" si="17"/>
        <v>0</v>
      </c>
      <c r="AU37" s="5">
        <f t="shared" si="17"/>
        <v>0</v>
      </c>
      <c r="AV37" s="5">
        <f t="shared" si="17"/>
        <v>0</v>
      </c>
      <c r="AW37" s="5">
        <f t="shared" si="18"/>
        <v>0</v>
      </c>
      <c r="AX37" s="5">
        <f t="shared" si="18"/>
        <v>0</v>
      </c>
      <c r="AY37" s="5">
        <f t="shared" si="18"/>
        <v>0</v>
      </c>
      <c r="AZ37" s="5">
        <f t="shared" si="18"/>
        <v>0</v>
      </c>
      <c r="BA37" s="5">
        <f t="shared" si="19"/>
        <v>0</v>
      </c>
      <c r="BB37" s="5">
        <f t="shared" si="19"/>
        <v>0</v>
      </c>
    </row>
    <row r="38" spans="1:54" x14ac:dyDescent="0.35">
      <c r="A38" s="2" t="s">
        <v>3</v>
      </c>
      <c r="B38" s="1" t="s">
        <v>52</v>
      </c>
      <c r="C38" t="str">
        <f>VLOOKUP(B38, [2]Main!$B$3:$D$376, 2, FALSE)</f>
        <v>Local Centres</v>
      </c>
      <c r="D38" t="str">
        <f>VLOOKUP(B38, [2]Main!$B$3:$D$376, 3, FALSE)</f>
        <v>Other Local Centres</v>
      </c>
      <c r="E38" s="5">
        <v>0</v>
      </c>
      <c r="F38" s="5">
        <v>0</v>
      </c>
      <c r="G38" s="5">
        <v>0</v>
      </c>
      <c r="H38" s="5">
        <v>0</v>
      </c>
      <c r="I38" s="5">
        <v>0</v>
      </c>
      <c r="J38" s="5">
        <v>0</v>
      </c>
      <c r="K38" s="5">
        <v>0</v>
      </c>
      <c r="L38" s="5">
        <v>0</v>
      </c>
      <c r="M38" s="5">
        <v>0</v>
      </c>
      <c r="N38" s="5">
        <v>0</v>
      </c>
      <c r="O38" s="5">
        <v>0</v>
      </c>
      <c r="P38" s="5">
        <v>0</v>
      </c>
      <c r="Q38" s="5">
        <v>0</v>
      </c>
      <c r="R38" s="5">
        <v>0</v>
      </c>
      <c r="S38" s="5">
        <v>0</v>
      </c>
      <c r="U38" s="32">
        <f t="shared" si="12"/>
        <v>0</v>
      </c>
      <c r="V38" s="32">
        <f t="shared" si="2"/>
        <v>0</v>
      </c>
      <c r="W38" s="32">
        <f t="shared" si="13"/>
        <v>0</v>
      </c>
      <c r="X38" s="32">
        <f t="shared" si="13"/>
        <v>0</v>
      </c>
      <c r="Y38" s="32">
        <f t="shared" si="13"/>
        <v>0</v>
      </c>
      <c r="Z38" s="32">
        <f t="shared" si="14"/>
        <v>0</v>
      </c>
      <c r="AA38" s="32">
        <f t="shared" si="7"/>
        <v>0</v>
      </c>
      <c r="AB38" s="32">
        <f t="shared" si="7"/>
        <v>0</v>
      </c>
      <c r="AC38" s="32">
        <f t="shared" si="7"/>
        <v>0</v>
      </c>
      <c r="AD38" s="32">
        <f t="shared" si="7"/>
        <v>0</v>
      </c>
      <c r="AE38" s="32">
        <f t="shared" si="8"/>
        <v>0</v>
      </c>
      <c r="AF38" s="32">
        <f t="shared" si="8"/>
        <v>0</v>
      </c>
      <c r="AG38" s="32">
        <f t="shared" si="8"/>
        <v>0</v>
      </c>
      <c r="AH38" s="32">
        <f t="shared" si="15"/>
        <v>0</v>
      </c>
      <c r="AI38" s="32">
        <f t="shared" si="16"/>
        <v>0</v>
      </c>
      <c r="AJ38" s="32">
        <f>VLOOKUP(B38, '[3]Q01 Main'!$A$5:$B$392, 2, FALSE)</f>
        <v>0</v>
      </c>
      <c r="AK38">
        <f>VLOOKUP(B38, '[3]Q01 Main'!$A$5:$C$392, 3, FALSE)</f>
        <v>0</v>
      </c>
      <c r="AN38" s="5">
        <f t="shared" si="11"/>
        <v>0</v>
      </c>
      <c r="AO38" s="5">
        <f t="shared" si="11"/>
        <v>0</v>
      </c>
      <c r="AP38" s="5">
        <f t="shared" si="11"/>
        <v>0</v>
      </c>
      <c r="AQ38" s="5">
        <f t="shared" si="11"/>
        <v>0</v>
      </c>
      <c r="AR38" s="5">
        <f t="shared" si="11"/>
        <v>0</v>
      </c>
      <c r="AS38" s="5">
        <f t="shared" si="17"/>
        <v>0</v>
      </c>
      <c r="AT38" s="5">
        <f t="shared" si="17"/>
        <v>0</v>
      </c>
      <c r="AU38" s="5">
        <f t="shared" si="17"/>
        <v>0</v>
      </c>
      <c r="AV38" s="5">
        <f t="shared" si="17"/>
        <v>0</v>
      </c>
      <c r="AW38" s="5">
        <f t="shared" si="18"/>
        <v>0</v>
      </c>
      <c r="AX38" s="5">
        <f t="shared" si="18"/>
        <v>0</v>
      </c>
      <c r="AY38" s="5">
        <f t="shared" si="18"/>
        <v>0</v>
      </c>
      <c r="AZ38" s="5">
        <f t="shared" si="18"/>
        <v>0</v>
      </c>
      <c r="BA38" s="5">
        <f t="shared" si="19"/>
        <v>0</v>
      </c>
      <c r="BB38" s="5">
        <f t="shared" si="19"/>
        <v>0</v>
      </c>
    </row>
    <row r="39" spans="1:54" x14ac:dyDescent="0.35">
      <c r="A39" s="2" t="s">
        <v>3</v>
      </c>
      <c r="B39" s="1" t="s">
        <v>53</v>
      </c>
      <c r="C39" t="str">
        <f>VLOOKUP(B39, [2]Main!$B$3:$D$376, 2, FALSE)</f>
        <v>Local Centres</v>
      </c>
      <c r="D39" t="str">
        <f>VLOOKUP(B39, [2]Main!$B$3:$D$376, 3, FALSE)</f>
        <v>Oldbrook LC</v>
      </c>
      <c r="E39" s="5">
        <v>4.4200000000000003E-3</v>
      </c>
      <c r="F39" s="5">
        <v>0</v>
      </c>
      <c r="G39" s="5">
        <v>0</v>
      </c>
      <c r="H39" s="5">
        <v>8.7480000000000002E-2</v>
      </c>
      <c r="I39" s="5">
        <v>0</v>
      </c>
      <c r="J39" s="5">
        <v>0</v>
      </c>
      <c r="K39" s="5">
        <v>0</v>
      </c>
      <c r="L39" s="5">
        <v>0</v>
      </c>
      <c r="M39" s="5">
        <v>0</v>
      </c>
      <c r="N39" s="5">
        <v>0</v>
      </c>
      <c r="O39" s="5">
        <v>0</v>
      </c>
      <c r="P39" s="5">
        <v>0</v>
      </c>
      <c r="Q39" s="5">
        <v>0</v>
      </c>
      <c r="R39" s="5">
        <v>0</v>
      </c>
      <c r="S39" s="5">
        <v>0</v>
      </c>
      <c r="U39" s="32">
        <f t="shared" si="12"/>
        <v>18.232500000000002</v>
      </c>
      <c r="V39" s="32">
        <f t="shared" si="2"/>
        <v>0</v>
      </c>
      <c r="W39" s="32">
        <f t="shared" si="13"/>
        <v>0</v>
      </c>
      <c r="X39" s="32">
        <f t="shared" si="13"/>
        <v>360.85500000000002</v>
      </c>
      <c r="Y39" s="32">
        <f t="shared" si="13"/>
        <v>0</v>
      </c>
      <c r="Z39" s="32">
        <f t="shared" si="14"/>
        <v>0</v>
      </c>
      <c r="AA39" s="32">
        <f t="shared" si="7"/>
        <v>0</v>
      </c>
      <c r="AB39" s="32">
        <f t="shared" si="7"/>
        <v>0</v>
      </c>
      <c r="AC39" s="32">
        <f t="shared" si="7"/>
        <v>0</v>
      </c>
      <c r="AD39" s="32">
        <f t="shared" si="7"/>
        <v>0</v>
      </c>
      <c r="AE39" s="32">
        <f t="shared" si="8"/>
        <v>0</v>
      </c>
      <c r="AF39" s="32">
        <f t="shared" si="8"/>
        <v>0</v>
      </c>
      <c r="AG39" s="32">
        <f t="shared" si="8"/>
        <v>0</v>
      </c>
      <c r="AH39" s="32">
        <f t="shared" si="15"/>
        <v>0</v>
      </c>
      <c r="AI39" s="32">
        <f t="shared" si="16"/>
        <v>0</v>
      </c>
      <c r="AJ39" s="32">
        <f>VLOOKUP(B39, '[3]Q01 Main'!$A$5:$B$392, 2, FALSE)</f>
        <v>41.25</v>
      </c>
      <c r="AK39">
        <f>VLOOKUP(B39, '[3]Q01 Main'!$A$5:$C$392, 3, FALSE)</f>
        <v>5</v>
      </c>
      <c r="AN39" s="5">
        <f t="shared" si="11"/>
        <v>2.568651141192074E-3</v>
      </c>
      <c r="AO39" s="5">
        <f t="shared" si="11"/>
        <v>0</v>
      </c>
      <c r="AP39" s="5">
        <f t="shared" si="11"/>
        <v>0</v>
      </c>
      <c r="AQ39" s="5">
        <f t="shared" si="11"/>
        <v>5.0532825163556998E-2</v>
      </c>
      <c r="AR39" s="5">
        <f t="shared" si="11"/>
        <v>0</v>
      </c>
      <c r="AS39" s="5">
        <f t="shared" si="17"/>
        <v>0</v>
      </c>
      <c r="AT39" s="5">
        <f t="shared" si="17"/>
        <v>0</v>
      </c>
      <c r="AU39" s="5">
        <f t="shared" si="17"/>
        <v>0</v>
      </c>
      <c r="AV39" s="5">
        <f t="shared" si="17"/>
        <v>0</v>
      </c>
      <c r="AW39" s="5">
        <f t="shared" si="18"/>
        <v>0</v>
      </c>
      <c r="AX39" s="5">
        <f t="shared" si="18"/>
        <v>0</v>
      </c>
      <c r="AY39" s="5">
        <f t="shared" si="18"/>
        <v>0</v>
      </c>
      <c r="AZ39" s="5">
        <f t="shared" si="18"/>
        <v>0</v>
      </c>
      <c r="BA39" s="5">
        <f t="shared" si="19"/>
        <v>0</v>
      </c>
      <c r="BB39" s="5">
        <f t="shared" si="19"/>
        <v>0</v>
      </c>
    </row>
    <row r="40" spans="1:54" x14ac:dyDescent="0.35">
      <c r="A40" s="2" t="s">
        <v>3</v>
      </c>
      <c r="B40" s="1" t="s">
        <v>54</v>
      </c>
      <c r="C40" t="str">
        <f>VLOOKUP(B40, [2]Main!$B$3:$D$376, 2, FALSE)</f>
        <v>Local Centres</v>
      </c>
      <c r="D40" t="str">
        <f>VLOOKUP(B40, [2]Main!$B$3:$D$376, 3, FALSE)</f>
        <v>Other Local Centres</v>
      </c>
      <c r="E40" s="5">
        <v>2.2000000000000001E-4</v>
      </c>
      <c r="F40" s="5">
        <v>0</v>
      </c>
      <c r="G40" s="5">
        <v>0</v>
      </c>
      <c r="H40" s="5">
        <v>4.45E-3</v>
      </c>
      <c r="I40" s="5">
        <v>0</v>
      </c>
      <c r="J40" s="5">
        <v>0</v>
      </c>
      <c r="K40" s="5">
        <v>0</v>
      </c>
      <c r="L40" s="5">
        <v>0</v>
      </c>
      <c r="M40" s="5">
        <v>0</v>
      </c>
      <c r="N40" s="5">
        <v>0</v>
      </c>
      <c r="O40" s="5">
        <v>0</v>
      </c>
      <c r="P40" s="5">
        <v>0</v>
      </c>
      <c r="Q40" s="5">
        <v>0</v>
      </c>
      <c r="R40" s="5">
        <v>0</v>
      </c>
      <c r="S40" s="5">
        <v>0</v>
      </c>
      <c r="U40" s="32">
        <f t="shared" si="12"/>
        <v>0.88</v>
      </c>
      <c r="V40" s="32">
        <f t="shared" si="2"/>
        <v>0</v>
      </c>
      <c r="W40" s="32">
        <f t="shared" si="13"/>
        <v>0</v>
      </c>
      <c r="X40" s="32">
        <f t="shared" si="13"/>
        <v>17.8</v>
      </c>
      <c r="Y40" s="32">
        <f t="shared" si="13"/>
        <v>0</v>
      </c>
      <c r="Z40" s="32">
        <f t="shared" si="14"/>
        <v>0</v>
      </c>
      <c r="AA40" s="32">
        <f t="shared" si="7"/>
        <v>0</v>
      </c>
      <c r="AB40" s="32">
        <f t="shared" si="7"/>
        <v>0</v>
      </c>
      <c r="AC40" s="32">
        <f t="shared" si="7"/>
        <v>0</v>
      </c>
      <c r="AD40" s="32">
        <f t="shared" si="7"/>
        <v>0</v>
      </c>
      <c r="AE40" s="32">
        <f t="shared" si="8"/>
        <v>0</v>
      </c>
      <c r="AF40" s="32">
        <f t="shared" si="8"/>
        <v>0</v>
      </c>
      <c r="AG40" s="32">
        <f t="shared" si="8"/>
        <v>0</v>
      </c>
      <c r="AH40" s="32">
        <f t="shared" si="15"/>
        <v>0</v>
      </c>
      <c r="AI40" s="32">
        <f t="shared" si="16"/>
        <v>0</v>
      </c>
      <c r="AJ40" s="32">
        <f>VLOOKUP(B40, '[3]Q01 Main'!$A$5:$B$392, 2, FALSE)</f>
        <v>40</v>
      </c>
      <c r="AK40">
        <f>VLOOKUP(B40, '[3]Q01 Main'!$A$5:$C$392, 3, FALSE)</f>
        <v>1</v>
      </c>
      <c r="AN40" s="5">
        <f t="shared" si="11"/>
        <v>1.2397712898664609E-4</v>
      </c>
      <c r="AO40" s="5">
        <f t="shared" si="11"/>
        <v>0</v>
      </c>
      <c r="AP40" s="5">
        <f t="shared" si="11"/>
        <v>0</v>
      </c>
      <c r="AQ40" s="5">
        <f t="shared" si="11"/>
        <v>2.4926474287769729E-3</v>
      </c>
      <c r="AR40" s="5">
        <f t="shared" si="11"/>
        <v>0</v>
      </c>
      <c r="AS40" s="5">
        <f t="shared" si="17"/>
        <v>0</v>
      </c>
      <c r="AT40" s="5">
        <f t="shared" si="17"/>
        <v>0</v>
      </c>
      <c r="AU40" s="5">
        <f t="shared" si="17"/>
        <v>0</v>
      </c>
      <c r="AV40" s="5">
        <f t="shared" si="17"/>
        <v>0</v>
      </c>
      <c r="AW40" s="5">
        <f t="shared" si="18"/>
        <v>0</v>
      </c>
      <c r="AX40" s="5">
        <f t="shared" si="18"/>
        <v>0</v>
      </c>
      <c r="AY40" s="5">
        <f t="shared" si="18"/>
        <v>0</v>
      </c>
      <c r="AZ40" s="5">
        <f t="shared" si="18"/>
        <v>0</v>
      </c>
      <c r="BA40" s="5">
        <f t="shared" si="19"/>
        <v>0</v>
      </c>
      <c r="BB40" s="5">
        <f t="shared" si="19"/>
        <v>0</v>
      </c>
    </row>
    <row r="41" spans="1:54" x14ac:dyDescent="0.35">
      <c r="A41" s="2" t="s">
        <v>3</v>
      </c>
      <c r="B41" s="1" t="s">
        <v>55</v>
      </c>
      <c r="C41" t="str">
        <f>VLOOKUP(B41, [2]Main!$B$3:$D$376, 2, FALSE)</f>
        <v>Central Milton Keynes</v>
      </c>
      <c r="D41" t="str">
        <f>VLOOKUP(B41, [2]Main!$B$3:$D$376, 3, FALSE)</f>
        <v>Central Milton Keynes - Other in Centre</v>
      </c>
      <c r="E41" s="5">
        <v>0</v>
      </c>
      <c r="F41" s="5">
        <v>0</v>
      </c>
      <c r="G41" s="5">
        <v>0</v>
      </c>
      <c r="H41" s="5">
        <v>0</v>
      </c>
      <c r="I41" s="5">
        <v>0</v>
      </c>
      <c r="J41" s="5">
        <v>0</v>
      </c>
      <c r="K41" s="5">
        <v>0</v>
      </c>
      <c r="L41" s="5">
        <v>0</v>
      </c>
      <c r="M41" s="5">
        <v>0</v>
      </c>
      <c r="N41" s="5">
        <v>0</v>
      </c>
      <c r="O41" s="5">
        <v>0</v>
      </c>
      <c r="P41" s="5">
        <v>0</v>
      </c>
      <c r="Q41" s="5">
        <v>0</v>
      </c>
      <c r="R41" s="5">
        <v>0</v>
      </c>
      <c r="S41" s="5">
        <v>0</v>
      </c>
      <c r="U41" s="32">
        <f t="shared" si="12"/>
        <v>0</v>
      </c>
      <c r="V41" s="32">
        <f t="shared" si="2"/>
        <v>0</v>
      </c>
      <c r="W41" s="32">
        <f t="shared" si="13"/>
        <v>0</v>
      </c>
      <c r="X41" s="32">
        <f t="shared" si="13"/>
        <v>0</v>
      </c>
      <c r="Y41" s="32">
        <f t="shared" si="13"/>
        <v>0</v>
      </c>
      <c r="Z41" s="32">
        <f t="shared" si="14"/>
        <v>0</v>
      </c>
      <c r="AA41" s="32">
        <f t="shared" si="7"/>
        <v>0</v>
      </c>
      <c r="AB41" s="32">
        <f t="shared" si="7"/>
        <v>0</v>
      </c>
      <c r="AC41" s="32">
        <f t="shared" si="7"/>
        <v>0</v>
      </c>
      <c r="AD41" s="32">
        <f t="shared" si="7"/>
        <v>0</v>
      </c>
      <c r="AE41" s="32">
        <f t="shared" si="8"/>
        <v>0</v>
      </c>
      <c r="AF41" s="32">
        <f t="shared" si="8"/>
        <v>0</v>
      </c>
      <c r="AG41" s="32">
        <f t="shared" si="8"/>
        <v>0</v>
      </c>
      <c r="AH41" s="32">
        <f t="shared" si="15"/>
        <v>0</v>
      </c>
      <c r="AI41" s="32">
        <f t="shared" si="16"/>
        <v>0</v>
      </c>
      <c r="AJ41" s="32">
        <f>VLOOKUP(B41, '[3]Q01 Main'!$A$5:$B$392, 2, FALSE)</f>
        <v>0</v>
      </c>
      <c r="AK41">
        <f>VLOOKUP(B41, '[3]Q01 Main'!$A$5:$C$392, 3, FALSE)</f>
        <v>0</v>
      </c>
      <c r="AN41" s="5">
        <f t="shared" si="11"/>
        <v>0</v>
      </c>
      <c r="AO41" s="5">
        <f t="shared" si="11"/>
        <v>0</v>
      </c>
      <c r="AP41" s="5">
        <f t="shared" si="11"/>
        <v>0</v>
      </c>
      <c r="AQ41" s="5">
        <f t="shared" si="11"/>
        <v>0</v>
      </c>
      <c r="AR41" s="5">
        <f t="shared" si="11"/>
        <v>0</v>
      </c>
      <c r="AS41" s="5">
        <f t="shared" si="17"/>
        <v>0</v>
      </c>
      <c r="AT41" s="5">
        <f t="shared" si="17"/>
        <v>0</v>
      </c>
      <c r="AU41" s="5">
        <f t="shared" si="17"/>
        <v>0</v>
      </c>
      <c r="AV41" s="5">
        <f t="shared" si="17"/>
        <v>0</v>
      </c>
      <c r="AW41" s="5">
        <f t="shared" si="18"/>
        <v>0</v>
      </c>
      <c r="AX41" s="5">
        <f t="shared" si="18"/>
        <v>0</v>
      </c>
      <c r="AY41" s="5">
        <f t="shared" si="18"/>
        <v>0</v>
      </c>
      <c r="AZ41" s="5">
        <f t="shared" si="18"/>
        <v>0</v>
      </c>
      <c r="BA41" s="5">
        <f t="shared" si="19"/>
        <v>0</v>
      </c>
      <c r="BB41" s="5">
        <f t="shared" si="19"/>
        <v>0</v>
      </c>
    </row>
    <row r="42" spans="1:54" x14ac:dyDescent="0.35">
      <c r="A42" s="2" t="s">
        <v>3</v>
      </c>
      <c r="B42" s="1" t="s">
        <v>56</v>
      </c>
      <c r="C42" t="str">
        <f>VLOOKUP(B42, [2]Main!$B$3:$D$376, 2, FALSE)</f>
        <v>Central Milton Keynes</v>
      </c>
      <c r="D42" t="str">
        <f>VLOOKUP(B42, [2]Main!$B$3:$D$376, 3, FALSE)</f>
        <v>Central Milton Keynes - Other in Centre</v>
      </c>
      <c r="E42" s="5">
        <v>1.32E-3</v>
      </c>
      <c r="F42" s="5">
        <v>1.719E-2</v>
      </c>
      <c r="G42" s="5">
        <v>0</v>
      </c>
      <c r="H42" s="5">
        <v>4.45E-3</v>
      </c>
      <c r="I42" s="5">
        <v>0</v>
      </c>
      <c r="J42" s="5">
        <v>5.0200000000000002E-3</v>
      </c>
      <c r="K42" s="5">
        <v>0</v>
      </c>
      <c r="L42" s="5">
        <v>0</v>
      </c>
      <c r="M42" s="5">
        <v>0</v>
      </c>
      <c r="N42" s="5">
        <v>0</v>
      </c>
      <c r="O42" s="5">
        <v>0</v>
      </c>
      <c r="P42" s="5">
        <v>0</v>
      </c>
      <c r="Q42" s="5">
        <v>0</v>
      </c>
      <c r="R42" s="5">
        <v>0</v>
      </c>
      <c r="S42" s="5">
        <v>0</v>
      </c>
      <c r="U42" s="32">
        <f t="shared" si="12"/>
        <v>8.3595599999999983</v>
      </c>
      <c r="V42" s="32">
        <f t="shared" si="2"/>
        <v>108.86427</v>
      </c>
      <c r="W42" s="32">
        <f t="shared" si="13"/>
        <v>0</v>
      </c>
      <c r="X42" s="32">
        <f t="shared" si="13"/>
        <v>28.181849999999997</v>
      </c>
      <c r="Y42" s="32">
        <f t="shared" si="13"/>
        <v>0</v>
      </c>
      <c r="Z42" s="32">
        <f t="shared" si="14"/>
        <v>31.79166</v>
      </c>
      <c r="AA42" s="32">
        <f t="shared" si="7"/>
        <v>0</v>
      </c>
      <c r="AB42" s="32">
        <f t="shared" si="7"/>
        <v>0</v>
      </c>
      <c r="AC42" s="32">
        <f t="shared" si="7"/>
        <v>0</v>
      </c>
      <c r="AD42" s="32">
        <f t="shared" si="7"/>
        <v>0</v>
      </c>
      <c r="AE42" s="32">
        <f t="shared" si="8"/>
        <v>0</v>
      </c>
      <c r="AF42" s="32">
        <f t="shared" si="8"/>
        <v>0</v>
      </c>
      <c r="AG42" s="32">
        <f t="shared" si="8"/>
        <v>0</v>
      </c>
      <c r="AH42" s="32">
        <f t="shared" si="15"/>
        <v>0</v>
      </c>
      <c r="AI42" s="32">
        <f t="shared" si="16"/>
        <v>0</v>
      </c>
      <c r="AJ42" s="32">
        <f>VLOOKUP(B42, '[3]Q01 Main'!$A$5:$B$392, 2, FALSE)</f>
        <v>63.33</v>
      </c>
      <c r="AK42">
        <f>VLOOKUP(B42, '[3]Q01 Main'!$A$5:$C$392, 3, FALSE)</f>
        <v>3</v>
      </c>
      <c r="AN42" s="5">
        <f t="shared" si="11"/>
        <v>1.1777207368086442E-3</v>
      </c>
      <c r="AO42" s="5">
        <f t="shared" si="11"/>
        <v>1.6089950177515397E-2</v>
      </c>
      <c r="AP42" s="5">
        <f t="shared" si="11"/>
        <v>0</v>
      </c>
      <c r="AQ42" s="5">
        <f t="shared" si="11"/>
        <v>3.9464840416111417E-3</v>
      </c>
      <c r="AR42" s="5">
        <f t="shared" si="11"/>
        <v>0</v>
      </c>
      <c r="AS42" s="5">
        <f t="shared" si="17"/>
        <v>4.4482166199891109E-3</v>
      </c>
      <c r="AT42" s="5">
        <f t="shared" si="17"/>
        <v>0</v>
      </c>
      <c r="AU42" s="5">
        <f t="shared" si="17"/>
        <v>0</v>
      </c>
      <c r="AV42" s="5">
        <f t="shared" si="17"/>
        <v>0</v>
      </c>
      <c r="AW42" s="5">
        <f t="shared" si="18"/>
        <v>0</v>
      </c>
      <c r="AX42" s="5">
        <f t="shared" si="18"/>
        <v>0</v>
      </c>
      <c r="AY42" s="5">
        <f t="shared" si="18"/>
        <v>0</v>
      </c>
      <c r="AZ42" s="5">
        <f t="shared" si="18"/>
        <v>0</v>
      </c>
      <c r="BA42" s="5">
        <f t="shared" si="19"/>
        <v>0</v>
      </c>
      <c r="BB42" s="5">
        <f t="shared" si="19"/>
        <v>0</v>
      </c>
    </row>
    <row r="43" spans="1:54" x14ac:dyDescent="0.35">
      <c r="A43" s="2" t="s">
        <v>3</v>
      </c>
      <c r="B43" s="1" t="s">
        <v>57</v>
      </c>
      <c r="C43" t="str">
        <f>VLOOKUP(B43, [2]Main!$B$3:$D$376, 2, FALSE)</f>
        <v>Central Milton Keynes</v>
      </c>
      <c r="D43" t="str">
        <f>VLOOKUP(B43, [2]Main!$B$3:$D$376, 3, FALSE)</f>
        <v>Central Milton Keynes - Other in Centre</v>
      </c>
      <c r="E43" s="5">
        <v>3.9399999999999999E-3</v>
      </c>
      <c r="F43" s="5">
        <v>0</v>
      </c>
      <c r="G43" s="5">
        <v>0</v>
      </c>
      <c r="H43" s="5">
        <v>1.14E-2</v>
      </c>
      <c r="I43" s="5">
        <v>0</v>
      </c>
      <c r="J43" s="5">
        <v>0</v>
      </c>
      <c r="K43" s="5">
        <v>1.6729999999999998E-2</v>
      </c>
      <c r="L43" s="5">
        <v>0</v>
      </c>
      <c r="M43" s="5">
        <v>1.9859999999999999E-2</v>
      </c>
      <c r="N43" s="5">
        <v>7.0400000000000003E-3</v>
      </c>
      <c r="O43" s="5">
        <v>0</v>
      </c>
      <c r="P43" s="5">
        <v>0</v>
      </c>
      <c r="Q43" s="5">
        <v>0</v>
      </c>
      <c r="R43" s="5">
        <v>0</v>
      </c>
      <c r="S43" s="5">
        <v>0</v>
      </c>
      <c r="U43" s="32">
        <f t="shared" si="12"/>
        <v>32.701999999999998</v>
      </c>
      <c r="V43" s="32">
        <f t="shared" si="2"/>
        <v>0</v>
      </c>
      <c r="W43" s="32">
        <f t="shared" si="13"/>
        <v>0</v>
      </c>
      <c r="X43" s="32">
        <f t="shared" si="13"/>
        <v>94.62</v>
      </c>
      <c r="Y43" s="32">
        <f t="shared" si="13"/>
        <v>0</v>
      </c>
      <c r="Z43" s="32">
        <f t="shared" si="14"/>
        <v>0</v>
      </c>
      <c r="AA43" s="32">
        <f t="shared" si="7"/>
        <v>138.85899999999998</v>
      </c>
      <c r="AB43" s="32">
        <f t="shared" si="7"/>
        <v>0</v>
      </c>
      <c r="AC43" s="32">
        <f t="shared" si="7"/>
        <v>164.83799999999999</v>
      </c>
      <c r="AD43" s="32">
        <f t="shared" si="7"/>
        <v>58.432000000000009</v>
      </c>
      <c r="AE43" s="32">
        <f t="shared" si="8"/>
        <v>0</v>
      </c>
      <c r="AF43" s="32">
        <f t="shared" si="8"/>
        <v>0</v>
      </c>
      <c r="AG43" s="32">
        <f t="shared" si="8"/>
        <v>0</v>
      </c>
      <c r="AH43" s="32">
        <f t="shared" si="15"/>
        <v>0</v>
      </c>
      <c r="AI43" s="32">
        <f t="shared" si="16"/>
        <v>0</v>
      </c>
      <c r="AJ43" s="32">
        <f>VLOOKUP(B43, '[3]Q01 Main'!$A$5:$B$392, 2, FALSE)</f>
        <v>83</v>
      </c>
      <c r="AK43">
        <f>VLOOKUP(B43, '[3]Q01 Main'!$A$5:$C$392, 3, FALSE)</f>
        <v>6</v>
      </c>
      <c r="AN43" s="5">
        <f t="shared" si="11"/>
        <v>4.6071591728651141E-3</v>
      </c>
      <c r="AO43" s="5">
        <f t="shared" si="11"/>
        <v>0</v>
      </c>
      <c r="AP43" s="5">
        <f t="shared" si="11"/>
        <v>0</v>
      </c>
      <c r="AQ43" s="5">
        <f t="shared" si="11"/>
        <v>1.3250241556790852E-2</v>
      </c>
      <c r="AR43" s="5">
        <f t="shared" si="11"/>
        <v>0</v>
      </c>
      <c r="AS43" s="5">
        <f t="shared" si="17"/>
        <v>0</v>
      </c>
      <c r="AT43" s="5">
        <f t="shared" si="17"/>
        <v>1.8866784116844143E-2</v>
      </c>
      <c r="AU43" s="5">
        <f t="shared" si="17"/>
        <v>0</v>
      </c>
      <c r="AV43" s="5">
        <f t="shared" si="17"/>
        <v>2.4037810470539676E-2</v>
      </c>
      <c r="AW43" s="5">
        <f t="shared" si="18"/>
        <v>7.9015716986353592E-3</v>
      </c>
      <c r="AX43" s="5">
        <f t="shared" si="18"/>
        <v>0</v>
      </c>
      <c r="AY43" s="5">
        <f t="shared" si="18"/>
        <v>0</v>
      </c>
      <c r="AZ43" s="5">
        <f t="shared" si="18"/>
        <v>0</v>
      </c>
      <c r="BA43" s="5">
        <f t="shared" si="19"/>
        <v>0</v>
      </c>
      <c r="BB43" s="5">
        <f t="shared" si="19"/>
        <v>0</v>
      </c>
    </row>
    <row r="44" spans="1:54" x14ac:dyDescent="0.35">
      <c r="A44" s="2" t="s">
        <v>3</v>
      </c>
      <c r="B44" s="1" t="s">
        <v>58</v>
      </c>
      <c r="C44" t="str">
        <f>VLOOKUP(B44, [2]Main!$B$3:$D$376, 2, FALSE)</f>
        <v>Central Milton Keynes</v>
      </c>
      <c r="D44" t="str">
        <f>VLOOKUP(B44, [2]Main!$B$3:$D$376, 3, FALSE)</f>
        <v>Morrisons Superstore, Elder Gate, Westcroft</v>
      </c>
      <c r="E44" s="5">
        <v>1.392E-2</v>
      </c>
      <c r="F44" s="5">
        <v>0</v>
      </c>
      <c r="G44" s="5">
        <v>2.2589999999999999E-2</v>
      </c>
      <c r="H44" s="5">
        <v>8.7410000000000002E-2</v>
      </c>
      <c r="I44" s="5">
        <v>2.4879999999999999E-2</v>
      </c>
      <c r="J44" s="5">
        <v>4.4790000000000003E-2</v>
      </c>
      <c r="K44" s="5">
        <v>4.7710000000000002E-2</v>
      </c>
      <c r="L44" s="5">
        <v>3.2039999999999999E-2</v>
      </c>
      <c r="M44" s="5">
        <v>3.7399999999999998E-3</v>
      </c>
      <c r="N44" s="5">
        <v>7.0400000000000003E-3</v>
      </c>
      <c r="O44" s="5">
        <v>2.9000000000000001E-2</v>
      </c>
      <c r="P44" s="5">
        <v>0</v>
      </c>
      <c r="Q44" s="5">
        <v>0</v>
      </c>
      <c r="R44" s="5">
        <v>0</v>
      </c>
      <c r="S44" s="5">
        <v>0</v>
      </c>
      <c r="U44" s="32">
        <f t="shared" si="12"/>
        <v>128.00832</v>
      </c>
      <c r="V44" s="32">
        <f t="shared" si="2"/>
        <v>0</v>
      </c>
      <c r="W44" s="32">
        <f t="shared" si="13"/>
        <v>207.73764</v>
      </c>
      <c r="X44" s="32">
        <f t="shared" si="13"/>
        <v>803.82236</v>
      </c>
      <c r="Y44" s="32">
        <f t="shared" si="13"/>
        <v>228.79647999999997</v>
      </c>
      <c r="Z44" s="32">
        <f t="shared" si="14"/>
        <v>411.88884000000002</v>
      </c>
      <c r="AA44" s="32">
        <f t="shared" si="7"/>
        <v>438.74116000000004</v>
      </c>
      <c r="AB44" s="32">
        <f t="shared" si="7"/>
        <v>294.63983999999994</v>
      </c>
      <c r="AC44" s="32">
        <f t="shared" si="7"/>
        <v>34.393039999999999</v>
      </c>
      <c r="AD44" s="32">
        <f t="shared" si="7"/>
        <v>64.739839999999987</v>
      </c>
      <c r="AE44" s="32">
        <f t="shared" si="8"/>
        <v>266.68400000000003</v>
      </c>
      <c r="AF44" s="32">
        <f t="shared" si="8"/>
        <v>0</v>
      </c>
      <c r="AG44" s="32">
        <f t="shared" si="8"/>
        <v>0</v>
      </c>
      <c r="AH44" s="32">
        <f t="shared" si="15"/>
        <v>0</v>
      </c>
      <c r="AI44" s="32">
        <f t="shared" si="16"/>
        <v>0</v>
      </c>
      <c r="AJ44" s="32">
        <f>VLOOKUP(B44, '[3]Q01 Main'!$A$5:$B$392, 2, FALSE)</f>
        <v>91.96</v>
      </c>
      <c r="AK44">
        <f>VLOOKUP(B44, '[3]Q01 Main'!$A$5:$C$392, 3, FALSE)</f>
        <v>30</v>
      </c>
      <c r="AN44" s="5">
        <f t="shared" si="11"/>
        <v>1.8034209090913488E-2</v>
      </c>
      <c r="AO44" s="5">
        <f t="shared" si="11"/>
        <v>0</v>
      </c>
      <c r="AP44" s="5">
        <f t="shared" si="11"/>
        <v>3.0020212543640765E-2</v>
      </c>
      <c r="AQ44" s="5">
        <f t="shared" si="11"/>
        <v>0.11256436735097967</v>
      </c>
      <c r="AR44" s="5">
        <f t="shared" si="11"/>
        <v>3.2057258417411062E-2</v>
      </c>
      <c r="AS44" s="5">
        <f t="shared" si="17"/>
        <v>5.7630547875638954E-2</v>
      </c>
      <c r="AT44" s="5">
        <f t="shared" si="17"/>
        <v>5.9611798651104907E-2</v>
      </c>
      <c r="AU44" s="5">
        <f t="shared" si="17"/>
        <v>4.2920993029922069E-2</v>
      </c>
      <c r="AV44" s="5">
        <f t="shared" si="17"/>
        <v>5.0154295552341686E-3</v>
      </c>
      <c r="AW44" s="5">
        <f t="shared" si="18"/>
        <v>8.7545606434518974E-3</v>
      </c>
      <c r="AX44" s="5">
        <f t="shared" si="18"/>
        <v>4.7049917890938583E-2</v>
      </c>
      <c r="AY44" s="5">
        <f t="shared" si="18"/>
        <v>0</v>
      </c>
      <c r="AZ44" s="5">
        <f t="shared" si="18"/>
        <v>0</v>
      </c>
      <c r="BA44" s="5">
        <f t="shared" si="19"/>
        <v>0</v>
      </c>
      <c r="BB44" s="5">
        <f t="shared" si="19"/>
        <v>0</v>
      </c>
    </row>
    <row r="45" spans="1:54" x14ac:dyDescent="0.35">
      <c r="A45" s="2" t="s">
        <v>3</v>
      </c>
      <c r="B45" s="1" t="s">
        <v>59</v>
      </c>
      <c r="C45" t="str">
        <f>VLOOKUP(B45, [2]Main!$B$3:$D$376, 2, FALSE)</f>
        <v>Local Centres</v>
      </c>
      <c r="D45" t="str">
        <f>VLOOKUP(B45, [2]Main!$B$3:$D$376, 3, FALSE)</f>
        <v>Other Local Centres</v>
      </c>
      <c r="E45" s="5">
        <v>0</v>
      </c>
      <c r="F45" s="5">
        <v>0</v>
      </c>
      <c r="G45" s="5">
        <v>0</v>
      </c>
      <c r="H45" s="5">
        <v>0</v>
      </c>
      <c r="I45" s="5">
        <v>0</v>
      </c>
      <c r="J45" s="5">
        <v>0</v>
      </c>
      <c r="K45" s="5">
        <v>0</v>
      </c>
      <c r="L45" s="5">
        <v>0</v>
      </c>
      <c r="M45" s="5">
        <v>0</v>
      </c>
      <c r="N45" s="5">
        <v>0</v>
      </c>
      <c r="O45" s="5">
        <v>0</v>
      </c>
      <c r="P45" s="5">
        <v>0</v>
      </c>
      <c r="Q45" s="5">
        <v>0</v>
      </c>
      <c r="R45" s="5">
        <v>0</v>
      </c>
      <c r="S45" s="5">
        <v>0</v>
      </c>
      <c r="U45" s="32">
        <f t="shared" si="12"/>
        <v>0</v>
      </c>
      <c r="V45" s="32">
        <f t="shared" si="2"/>
        <v>0</v>
      </c>
      <c r="W45" s="32">
        <f t="shared" si="13"/>
        <v>0</v>
      </c>
      <c r="X45" s="32">
        <f t="shared" si="13"/>
        <v>0</v>
      </c>
      <c r="Y45" s="32">
        <f t="shared" si="13"/>
        <v>0</v>
      </c>
      <c r="Z45" s="32">
        <f t="shared" si="14"/>
        <v>0</v>
      </c>
      <c r="AA45" s="32">
        <f t="shared" si="7"/>
        <v>0</v>
      </c>
      <c r="AB45" s="32">
        <f t="shared" si="7"/>
        <v>0</v>
      </c>
      <c r="AC45" s="32">
        <f t="shared" si="7"/>
        <v>0</v>
      </c>
      <c r="AD45" s="32">
        <f t="shared" si="7"/>
        <v>0</v>
      </c>
      <c r="AE45" s="32">
        <f t="shared" si="8"/>
        <v>0</v>
      </c>
      <c r="AF45" s="32">
        <f t="shared" si="8"/>
        <v>0</v>
      </c>
      <c r="AG45" s="32">
        <f t="shared" si="8"/>
        <v>0</v>
      </c>
      <c r="AH45" s="32">
        <f t="shared" si="15"/>
        <v>0</v>
      </c>
      <c r="AI45" s="32">
        <f t="shared" si="16"/>
        <v>0</v>
      </c>
      <c r="AJ45" s="32">
        <f>VLOOKUP(B45, '[3]Q01 Main'!$A$5:$B$392, 2, FALSE)</f>
        <v>0</v>
      </c>
      <c r="AK45">
        <f>VLOOKUP(B45, '[3]Q01 Main'!$A$5:$C$392, 3, FALSE)</f>
        <v>0</v>
      </c>
      <c r="AN45" s="5">
        <f t="shared" si="11"/>
        <v>0</v>
      </c>
      <c r="AO45" s="5">
        <f t="shared" si="11"/>
        <v>0</v>
      </c>
      <c r="AP45" s="5">
        <f t="shared" si="11"/>
        <v>0</v>
      </c>
      <c r="AQ45" s="5">
        <f t="shared" si="11"/>
        <v>0</v>
      </c>
      <c r="AR45" s="5">
        <f t="shared" si="11"/>
        <v>0</v>
      </c>
      <c r="AS45" s="5">
        <f t="shared" si="17"/>
        <v>0</v>
      </c>
      <c r="AT45" s="5">
        <f t="shared" si="17"/>
        <v>0</v>
      </c>
      <c r="AU45" s="5">
        <f t="shared" si="17"/>
        <v>0</v>
      </c>
      <c r="AV45" s="5">
        <f t="shared" si="17"/>
        <v>0</v>
      </c>
      <c r="AW45" s="5">
        <f t="shared" si="18"/>
        <v>0</v>
      </c>
      <c r="AX45" s="5">
        <f t="shared" si="18"/>
        <v>0</v>
      </c>
      <c r="AY45" s="5">
        <f t="shared" si="18"/>
        <v>0</v>
      </c>
      <c r="AZ45" s="5">
        <f t="shared" si="18"/>
        <v>0</v>
      </c>
      <c r="BA45" s="5">
        <f t="shared" si="19"/>
        <v>0</v>
      </c>
      <c r="BB45" s="5">
        <f t="shared" si="19"/>
        <v>0</v>
      </c>
    </row>
    <row r="46" spans="1:54" x14ac:dyDescent="0.35">
      <c r="A46" s="2" t="s">
        <v>3</v>
      </c>
      <c r="B46" s="1" t="s">
        <v>60</v>
      </c>
      <c r="C46" t="str">
        <f>VLOOKUP(B46, [2]Main!$B$3:$D$376, 2, FALSE)</f>
        <v>Local Centres</v>
      </c>
      <c r="D46" t="str">
        <f>VLOOKUP(B46, [2]Main!$B$3:$D$376, 3, FALSE)</f>
        <v>Other Local Centres</v>
      </c>
      <c r="E46" s="5">
        <v>0</v>
      </c>
      <c r="F46" s="5">
        <v>0</v>
      </c>
      <c r="G46" s="5">
        <v>0</v>
      </c>
      <c r="H46" s="5">
        <v>0</v>
      </c>
      <c r="I46" s="5">
        <v>0</v>
      </c>
      <c r="J46" s="5">
        <v>0</v>
      </c>
      <c r="K46" s="5">
        <v>0</v>
      </c>
      <c r="L46" s="5">
        <v>0</v>
      </c>
      <c r="M46" s="5">
        <v>0</v>
      </c>
      <c r="N46" s="5">
        <v>0</v>
      </c>
      <c r="O46" s="5">
        <v>0</v>
      </c>
      <c r="P46" s="5">
        <v>0</v>
      </c>
      <c r="Q46" s="5">
        <v>0</v>
      </c>
      <c r="R46" s="5">
        <v>0</v>
      </c>
      <c r="S46" s="5">
        <v>0</v>
      </c>
      <c r="U46" s="32">
        <f t="shared" si="12"/>
        <v>0</v>
      </c>
      <c r="V46" s="32">
        <f t="shared" si="2"/>
        <v>0</v>
      </c>
      <c r="W46" s="32">
        <f t="shared" si="13"/>
        <v>0</v>
      </c>
      <c r="X46" s="32">
        <f t="shared" si="13"/>
        <v>0</v>
      </c>
      <c r="Y46" s="32">
        <f t="shared" si="13"/>
        <v>0</v>
      </c>
      <c r="Z46" s="32">
        <f t="shared" si="14"/>
        <v>0</v>
      </c>
      <c r="AA46" s="32">
        <f t="shared" si="7"/>
        <v>0</v>
      </c>
      <c r="AB46" s="32">
        <f t="shared" si="7"/>
        <v>0</v>
      </c>
      <c r="AC46" s="32">
        <f t="shared" si="7"/>
        <v>0</v>
      </c>
      <c r="AD46" s="32">
        <f t="shared" si="7"/>
        <v>0</v>
      </c>
      <c r="AE46" s="32">
        <f t="shared" si="8"/>
        <v>0</v>
      </c>
      <c r="AF46" s="32">
        <f t="shared" si="8"/>
        <v>0</v>
      </c>
      <c r="AG46" s="32">
        <f t="shared" si="8"/>
        <v>0</v>
      </c>
      <c r="AH46" s="32">
        <f t="shared" si="15"/>
        <v>0</v>
      </c>
      <c r="AI46" s="32">
        <f t="shared" si="16"/>
        <v>0</v>
      </c>
      <c r="AJ46" s="32">
        <f>VLOOKUP(B46, '[3]Q01 Main'!$A$5:$B$392, 2, FALSE)</f>
        <v>0</v>
      </c>
      <c r="AK46">
        <f>VLOOKUP(B46, '[3]Q01 Main'!$A$5:$C$392, 3, FALSE)</f>
        <v>0</v>
      </c>
      <c r="AN46" s="5">
        <f t="shared" si="11"/>
        <v>0</v>
      </c>
      <c r="AO46" s="5">
        <f t="shared" si="11"/>
        <v>0</v>
      </c>
      <c r="AP46" s="5">
        <f t="shared" si="11"/>
        <v>0</v>
      </c>
      <c r="AQ46" s="5">
        <f t="shared" si="11"/>
        <v>0</v>
      </c>
      <c r="AR46" s="5">
        <f t="shared" si="11"/>
        <v>0</v>
      </c>
      <c r="AS46" s="5">
        <f t="shared" si="17"/>
        <v>0</v>
      </c>
      <c r="AT46" s="5">
        <f t="shared" si="17"/>
        <v>0</v>
      </c>
      <c r="AU46" s="5">
        <f t="shared" si="17"/>
        <v>0</v>
      </c>
      <c r="AV46" s="5">
        <f t="shared" si="17"/>
        <v>0</v>
      </c>
      <c r="AW46" s="5">
        <f t="shared" si="18"/>
        <v>0</v>
      </c>
      <c r="AX46" s="5">
        <f t="shared" si="18"/>
        <v>0</v>
      </c>
      <c r="AY46" s="5">
        <f t="shared" si="18"/>
        <v>0</v>
      </c>
      <c r="AZ46" s="5">
        <f t="shared" si="18"/>
        <v>0</v>
      </c>
      <c r="BA46" s="5">
        <f t="shared" si="19"/>
        <v>0</v>
      </c>
      <c r="BB46" s="5">
        <f t="shared" si="19"/>
        <v>0</v>
      </c>
    </row>
    <row r="47" spans="1:54" x14ac:dyDescent="0.35">
      <c r="A47" s="2" t="s">
        <v>3</v>
      </c>
      <c r="B47" s="1" t="s">
        <v>61</v>
      </c>
      <c r="C47" t="str">
        <f>VLOOKUP(B47, [2]Main!$B$3:$D$376, 2, FALSE)</f>
        <v>Central Milton Keynes</v>
      </c>
      <c r="D47" t="str">
        <f>VLOOKUP(B47, [2]Main!$B$3:$D$376, 3, FALSE)</f>
        <v>Sainsbury's Superstore, Witan Gate, Milton Keynes</v>
      </c>
      <c r="E47" s="5">
        <v>4.5539999999999997E-2</v>
      </c>
      <c r="F47" s="5">
        <v>5.0779999999999999E-2</v>
      </c>
      <c r="G47" s="5">
        <v>0.10012</v>
      </c>
      <c r="H47" s="5">
        <v>0.20729</v>
      </c>
      <c r="I47" s="5">
        <v>5.5759999999999997E-2</v>
      </c>
      <c r="J47" s="5">
        <v>0.1792</v>
      </c>
      <c r="K47" s="5">
        <v>0.15351999999999999</v>
      </c>
      <c r="L47" s="5">
        <v>3.2039999999999999E-2</v>
      </c>
      <c r="M47" s="5">
        <v>1.329E-2</v>
      </c>
      <c r="N47" s="5">
        <v>6.0350000000000001E-2</v>
      </c>
      <c r="O47" s="5">
        <v>0</v>
      </c>
      <c r="P47" s="5">
        <v>1.7069999999999998E-2</v>
      </c>
      <c r="Q47" s="5">
        <v>0</v>
      </c>
      <c r="R47" s="5">
        <v>4.45E-3</v>
      </c>
      <c r="S47" s="5">
        <v>0</v>
      </c>
      <c r="U47" s="32">
        <f t="shared" si="12"/>
        <v>348.1533</v>
      </c>
      <c r="V47" s="32">
        <f t="shared" si="2"/>
        <v>388.2131</v>
      </c>
      <c r="W47" s="32">
        <f t="shared" si="13"/>
        <v>765.41740000000004</v>
      </c>
      <c r="X47" s="32">
        <f t="shared" si="13"/>
        <v>1584.7320500000001</v>
      </c>
      <c r="Y47" s="32">
        <f t="shared" si="13"/>
        <v>426.28519999999997</v>
      </c>
      <c r="Z47" s="32">
        <f t="shared" si="14"/>
        <v>1369.9839999999999</v>
      </c>
      <c r="AA47" s="32">
        <f t="shared" si="7"/>
        <v>1173.6604</v>
      </c>
      <c r="AB47" s="32">
        <f t="shared" si="7"/>
        <v>244.94579999999999</v>
      </c>
      <c r="AC47" s="32">
        <f t="shared" si="7"/>
        <v>101.60205000000001</v>
      </c>
      <c r="AD47" s="32">
        <f t="shared" si="7"/>
        <v>461.37575000000004</v>
      </c>
      <c r="AE47" s="32">
        <f t="shared" si="8"/>
        <v>0</v>
      </c>
      <c r="AF47" s="32">
        <f t="shared" si="8"/>
        <v>130.50014999999999</v>
      </c>
      <c r="AG47" s="32">
        <f t="shared" si="8"/>
        <v>0</v>
      </c>
      <c r="AH47" s="32">
        <f t="shared" si="15"/>
        <v>34.020250000000004</v>
      </c>
      <c r="AI47" s="32">
        <f t="shared" si="16"/>
        <v>0</v>
      </c>
      <c r="AJ47" s="32">
        <f>VLOOKUP(B47, '[3]Q01 Main'!$A$5:$B$392, 2, FALSE)</f>
        <v>76.45</v>
      </c>
      <c r="AK47">
        <f>VLOOKUP(B47, '[3]Q01 Main'!$A$5:$C$392, 3, FALSE)</f>
        <v>81</v>
      </c>
      <c r="AN47" s="5">
        <f t="shared" si="11"/>
        <v>4.9048916569575558E-2</v>
      </c>
      <c r="AO47" s="5">
        <f t="shared" si="11"/>
        <v>5.7377222455621137E-2</v>
      </c>
      <c r="AP47" s="5">
        <f t="shared" si="11"/>
        <v>0.11061063865268182</v>
      </c>
      <c r="AQ47" s="5">
        <f t="shared" si="11"/>
        <v>0.22192012751308771</v>
      </c>
      <c r="AR47" s="5">
        <f t="shared" si="11"/>
        <v>5.9727906722681044E-2</v>
      </c>
      <c r="AS47" s="5">
        <f t="shared" si="17"/>
        <v>0.19168503934425452</v>
      </c>
      <c r="AT47" s="5">
        <f t="shared" si="17"/>
        <v>0.15946533817245512</v>
      </c>
      <c r="AU47" s="5">
        <f t="shared" si="17"/>
        <v>3.5681926023679242E-2</v>
      </c>
      <c r="AV47" s="5">
        <f t="shared" si="17"/>
        <v>1.4816309475474684E-2</v>
      </c>
      <c r="AW47" s="5">
        <f t="shared" si="18"/>
        <v>6.2390360909033798E-2</v>
      </c>
      <c r="AX47" s="5">
        <f t="shared" si="18"/>
        <v>0</v>
      </c>
      <c r="AY47" s="5">
        <f t="shared" si="18"/>
        <v>1.7301532158554195E-2</v>
      </c>
      <c r="AZ47" s="5">
        <f t="shared" si="18"/>
        <v>0</v>
      </c>
      <c r="BA47" s="5">
        <f t="shared" si="19"/>
        <v>4.6139820944849901E-3</v>
      </c>
      <c r="BB47" s="5">
        <f t="shared" si="19"/>
        <v>0</v>
      </c>
    </row>
    <row r="48" spans="1:54" x14ac:dyDescent="0.35">
      <c r="A48" s="2" t="s">
        <v>3</v>
      </c>
      <c r="B48" s="1" t="s">
        <v>62</v>
      </c>
      <c r="C48" t="str">
        <f>VLOOKUP(B48, [2]Main!$B$3:$D$376, 2, FALSE)</f>
        <v>Local Centres</v>
      </c>
      <c r="D48" t="str">
        <f>VLOOKUP(B48, [2]Main!$B$3:$D$376, 3, FALSE)</f>
        <v>Oldbrook LC</v>
      </c>
      <c r="E48" s="5">
        <v>0</v>
      </c>
      <c r="F48" s="5">
        <v>0</v>
      </c>
      <c r="G48" s="5">
        <v>0</v>
      </c>
      <c r="H48" s="5">
        <v>0</v>
      </c>
      <c r="I48" s="5">
        <v>0</v>
      </c>
      <c r="J48" s="5">
        <v>0</v>
      </c>
      <c r="K48" s="5">
        <v>0</v>
      </c>
      <c r="L48" s="5">
        <v>0</v>
      </c>
      <c r="M48" s="5">
        <v>0</v>
      </c>
      <c r="N48" s="5">
        <v>0</v>
      </c>
      <c r="O48" s="5">
        <v>0</v>
      </c>
      <c r="P48" s="5">
        <v>0</v>
      </c>
      <c r="Q48" s="5">
        <v>0</v>
      </c>
      <c r="R48" s="5">
        <v>0</v>
      </c>
      <c r="S48" s="5">
        <v>0</v>
      </c>
      <c r="U48" s="32">
        <f t="shared" si="12"/>
        <v>0</v>
      </c>
      <c r="V48" s="32">
        <f t="shared" si="2"/>
        <v>0</v>
      </c>
      <c r="W48" s="32">
        <f t="shared" si="13"/>
        <v>0</v>
      </c>
      <c r="X48" s="32">
        <f t="shared" si="13"/>
        <v>0</v>
      </c>
      <c r="Y48" s="32">
        <f t="shared" si="13"/>
        <v>0</v>
      </c>
      <c r="Z48" s="32">
        <f t="shared" si="14"/>
        <v>0</v>
      </c>
      <c r="AA48" s="32">
        <f t="shared" si="7"/>
        <v>0</v>
      </c>
      <c r="AB48" s="32">
        <f t="shared" si="7"/>
        <v>0</v>
      </c>
      <c r="AC48" s="32">
        <f t="shared" si="7"/>
        <v>0</v>
      </c>
      <c r="AD48" s="32">
        <f t="shared" si="7"/>
        <v>0</v>
      </c>
      <c r="AE48" s="32">
        <f t="shared" si="8"/>
        <v>0</v>
      </c>
      <c r="AF48" s="32">
        <f t="shared" si="8"/>
        <v>0</v>
      </c>
      <c r="AG48" s="32">
        <f t="shared" si="8"/>
        <v>0</v>
      </c>
      <c r="AH48" s="32">
        <f t="shared" si="15"/>
        <v>0</v>
      </c>
      <c r="AI48" s="32">
        <f t="shared" si="16"/>
        <v>0</v>
      </c>
      <c r="AJ48" s="32">
        <f>VLOOKUP(B48, '[3]Q01 Main'!$A$5:$B$392, 2, FALSE)</f>
        <v>0</v>
      </c>
      <c r="AK48">
        <f>VLOOKUP(B48, '[3]Q01 Main'!$A$5:$C$392, 3, FALSE)</f>
        <v>0</v>
      </c>
      <c r="AN48" s="5">
        <f t="shared" si="11"/>
        <v>0</v>
      </c>
      <c r="AO48" s="5">
        <f t="shared" si="11"/>
        <v>0</v>
      </c>
      <c r="AP48" s="5">
        <f t="shared" si="11"/>
        <v>0</v>
      </c>
      <c r="AQ48" s="5">
        <f t="shared" si="11"/>
        <v>0</v>
      </c>
      <c r="AR48" s="5">
        <f t="shared" si="11"/>
        <v>0</v>
      </c>
      <c r="AS48" s="5">
        <f t="shared" si="17"/>
        <v>0</v>
      </c>
      <c r="AT48" s="5">
        <f t="shared" si="17"/>
        <v>0</v>
      </c>
      <c r="AU48" s="5">
        <f t="shared" si="17"/>
        <v>0</v>
      </c>
      <c r="AV48" s="5">
        <f t="shared" si="17"/>
        <v>0</v>
      </c>
      <c r="AW48" s="5">
        <f t="shared" si="18"/>
        <v>0</v>
      </c>
      <c r="AX48" s="5">
        <f t="shared" si="18"/>
        <v>0</v>
      </c>
      <c r="AY48" s="5">
        <f t="shared" si="18"/>
        <v>0</v>
      </c>
      <c r="AZ48" s="5">
        <f t="shared" si="18"/>
        <v>0</v>
      </c>
      <c r="BA48" s="5">
        <f t="shared" si="19"/>
        <v>0</v>
      </c>
      <c r="BB48" s="5">
        <f t="shared" si="19"/>
        <v>0</v>
      </c>
    </row>
    <row r="49" spans="1:54" x14ac:dyDescent="0.35">
      <c r="A49" s="2" t="s">
        <v>4</v>
      </c>
      <c r="B49" s="1" t="s">
        <v>63</v>
      </c>
      <c r="C49" t="str">
        <f>VLOOKUP(B49, [2]Main!$B$3:$D$376, 2, FALSE)</f>
        <v>Kingston TC</v>
      </c>
      <c r="D49" t="str">
        <f>VLOOKUP(B49, [2]Main!$B$3:$D$376, 3, FALSE)</f>
        <v>Aldi, Winchester Circle, Kingston</v>
      </c>
      <c r="E49" s="5">
        <v>2.4199999999999998E-3</v>
      </c>
      <c r="F49" s="5">
        <v>0</v>
      </c>
      <c r="G49" s="5">
        <v>0</v>
      </c>
      <c r="H49" s="5">
        <v>0</v>
      </c>
      <c r="I49" s="5">
        <v>0</v>
      </c>
      <c r="J49" s="5">
        <v>5.0200000000000002E-3</v>
      </c>
      <c r="K49" s="5">
        <v>0</v>
      </c>
      <c r="L49" s="5">
        <v>0</v>
      </c>
      <c r="M49" s="5">
        <v>0</v>
      </c>
      <c r="N49" s="5">
        <v>7.0400000000000003E-3</v>
      </c>
      <c r="O49" s="5">
        <v>2.086E-2</v>
      </c>
      <c r="P49" s="5">
        <v>0</v>
      </c>
      <c r="Q49" s="5">
        <v>1.2120000000000001E-2</v>
      </c>
      <c r="R49" s="5">
        <v>0</v>
      </c>
      <c r="S49" s="5">
        <v>0</v>
      </c>
      <c r="U49" s="32">
        <f t="shared" si="12"/>
        <v>21.295999999999999</v>
      </c>
      <c r="V49" s="32">
        <f t="shared" si="2"/>
        <v>0</v>
      </c>
      <c r="W49" s="32">
        <f t="shared" si="13"/>
        <v>0</v>
      </c>
      <c r="X49" s="32">
        <f t="shared" si="13"/>
        <v>0</v>
      </c>
      <c r="Y49" s="32">
        <f t="shared" si="13"/>
        <v>0</v>
      </c>
      <c r="Z49" s="32">
        <f t="shared" si="14"/>
        <v>44.176000000000002</v>
      </c>
      <c r="AA49" s="32">
        <f t="shared" si="7"/>
        <v>0</v>
      </c>
      <c r="AB49" s="32">
        <f t="shared" si="7"/>
        <v>0</v>
      </c>
      <c r="AC49" s="32">
        <f t="shared" si="7"/>
        <v>0</v>
      </c>
      <c r="AD49" s="32">
        <f t="shared" si="7"/>
        <v>61.952000000000005</v>
      </c>
      <c r="AE49" s="32">
        <f t="shared" si="8"/>
        <v>183.56799999999998</v>
      </c>
      <c r="AF49" s="32">
        <f t="shared" si="8"/>
        <v>0</v>
      </c>
      <c r="AG49" s="32">
        <f t="shared" si="8"/>
        <v>106.65599999999999</v>
      </c>
      <c r="AH49" s="32">
        <f t="shared" si="15"/>
        <v>0</v>
      </c>
      <c r="AI49" s="32">
        <f t="shared" si="16"/>
        <v>0</v>
      </c>
      <c r="AJ49" s="32">
        <f>VLOOKUP(B49, '[3]Q01 Main'!$A$5:$B$392, 2, FALSE)</f>
        <v>88</v>
      </c>
      <c r="AK49">
        <f>VLOOKUP(B49, '[3]Q01 Main'!$A$5:$C$392, 3, FALSE)</f>
        <v>4</v>
      </c>
      <c r="AN49" s="5">
        <f t="shared" si="11"/>
        <v>3.0002465214768355E-3</v>
      </c>
      <c r="AO49" s="5">
        <f t="shared" si="11"/>
        <v>0</v>
      </c>
      <c r="AP49" s="5">
        <f t="shared" si="11"/>
        <v>0</v>
      </c>
      <c r="AQ49" s="5">
        <f t="shared" si="11"/>
        <v>0</v>
      </c>
      <c r="AR49" s="5">
        <f t="shared" si="11"/>
        <v>0</v>
      </c>
      <c r="AS49" s="5">
        <f t="shared" si="17"/>
        <v>6.1810052512086188E-3</v>
      </c>
      <c r="AT49" s="5">
        <f t="shared" si="17"/>
        <v>0</v>
      </c>
      <c r="AU49" s="5">
        <f t="shared" si="17"/>
        <v>0</v>
      </c>
      <c r="AV49" s="5">
        <f t="shared" si="17"/>
        <v>0</v>
      </c>
      <c r="AW49" s="5">
        <f t="shared" si="18"/>
        <v>8.3775699937338743E-3</v>
      </c>
      <c r="AX49" s="5">
        <f t="shared" si="18"/>
        <v>3.2386117380134589E-2</v>
      </c>
      <c r="AY49" s="5">
        <f t="shared" si="18"/>
        <v>0</v>
      </c>
      <c r="AZ49" s="5">
        <f t="shared" si="18"/>
        <v>1.5414784972724822E-2</v>
      </c>
      <c r="BA49" s="5">
        <f t="shared" si="19"/>
        <v>0</v>
      </c>
      <c r="BB49" s="5">
        <f t="shared" si="19"/>
        <v>0</v>
      </c>
    </row>
    <row r="50" spans="1:54" x14ac:dyDescent="0.35">
      <c r="A50" s="2" t="s">
        <v>4</v>
      </c>
      <c r="B50" s="1" t="s">
        <v>64</v>
      </c>
      <c r="C50" t="str">
        <f>VLOOKUP(B50, [2]Main!$B$3:$D$376, 2, FALSE)</f>
        <v>Local Centres</v>
      </c>
      <c r="D50" t="str">
        <f>VLOOKUP(B50, [2]Main!$B$3:$D$376, 3, FALSE)</f>
        <v>Other Local Centres</v>
      </c>
      <c r="E50" s="5">
        <v>0</v>
      </c>
      <c r="F50" s="5">
        <v>0</v>
      </c>
      <c r="G50" s="5">
        <v>0</v>
      </c>
      <c r="H50" s="5">
        <v>0</v>
      </c>
      <c r="I50" s="5">
        <v>0</v>
      </c>
      <c r="J50" s="5">
        <v>0</v>
      </c>
      <c r="K50" s="5">
        <v>0</v>
      </c>
      <c r="L50" s="5">
        <v>0</v>
      </c>
      <c r="M50" s="5">
        <v>0</v>
      </c>
      <c r="N50" s="5">
        <v>0</v>
      </c>
      <c r="O50" s="5">
        <v>0</v>
      </c>
      <c r="P50" s="5">
        <v>0</v>
      </c>
      <c r="Q50" s="5">
        <v>0</v>
      </c>
      <c r="R50" s="5">
        <v>0</v>
      </c>
      <c r="S50" s="5">
        <v>0</v>
      </c>
      <c r="U50" s="32">
        <f t="shared" si="12"/>
        <v>0</v>
      </c>
      <c r="V50" s="32">
        <f t="shared" si="2"/>
        <v>0</v>
      </c>
      <c r="W50" s="32">
        <f t="shared" si="13"/>
        <v>0</v>
      </c>
      <c r="X50" s="32">
        <f t="shared" si="13"/>
        <v>0</v>
      </c>
      <c r="Y50" s="32">
        <f t="shared" si="13"/>
        <v>0</v>
      </c>
      <c r="Z50" s="32">
        <f t="shared" si="14"/>
        <v>0</v>
      </c>
      <c r="AA50" s="32">
        <f t="shared" si="7"/>
        <v>0</v>
      </c>
      <c r="AB50" s="32">
        <f t="shared" si="7"/>
        <v>0</v>
      </c>
      <c r="AC50" s="32">
        <f t="shared" si="7"/>
        <v>0</v>
      </c>
      <c r="AD50" s="32">
        <f t="shared" si="7"/>
        <v>0</v>
      </c>
      <c r="AE50" s="32">
        <f t="shared" si="8"/>
        <v>0</v>
      </c>
      <c r="AF50" s="32">
        <f t="shared" si="8"/>
        <v>0</v>
      </c>
      <c r="AG50" s="32">
        <f t="shared" si="8"/>
        <v>0</v>
      </c>
      <c r="AH50" s="32">
        <f t="shared" si="15"/>
        <v>0</v>
      </c>
      <c r="AI50" s="32">
        <f t="shared" si="16"/>
        <v>0</v>
      </c>
      <c r="AJ50" s="32">
        <f>VLOOKUP(B50, '[3]Q01 Main'!$A$5:$B$392, 2, FALSE)</f>
        <v>0</v>
      </c>
      <c r="AK50">
        <f>VLOOKUP(B50, '[3]Q01 Main'!$A$5:$C$392, 3, FALSE)</f>
        <v>0</v>
      </c>
      <c r="AN50" s="5">
        <f t="shared" si="11"/>
        <v>0</v>
      </c>
      <c r="AO50" s="5">
        <f t="shared" si="11"/>
        <v>0</v>
      </c>
      <c r="AP50" s="5">
        <f t="shared" si="11"/>
        <v>0</v>
      </c>
      <c r="AQ50" s="5">
        <f t="shared" si="11"/>
        <v>0</v>
      </c>
      <c r="AR50" s="5">
        <f t="shared" si="11"/>
        <v>0</v>
      </c>
      <c r="AS50" s="5">
        <f t="shared" si="17"/>
        <v>0</v>
      </c>
      <c r="AT50" s="5">
        <f t="shared" si="17"/>
        <v>0</v>
      </c>
      <c r="AU50" s="5">
        <f t="shared" si="17"/>
        <v>0</v>
      </c>
      <c r="AV50" s="5">
        <f t="shared" si="17"/>
        <v>0</v>
      </c>
      <c r="AW50" s="5">
        <f t="shared" si="18"/>
        <v>0</v>
      </c>
      <c r="AX50" s="5">
        <f t="shared" si="18"/>
        <v>0</v>
      </c>
      <c r="AY50" s="5">
        <f t="shared" si="18"/>
        <v>0</v>
      </c>
      <c r="AZ50" s="5">
        <f t="shared" si="18"/>
        <v>0</v>
      </c>
      <c r="BA50" s="5">
        <f t="shared" si="19"/>
        <v>0</v>
      </c>
      <c r="BB50" s="5">
        <f t="shared" si="19"/>
        <v>0</v>
      </c>
    </row>
    <row r="51" spans="1:54" x14ac:dyDescent="0.35">
      <c r="A51" s="2" t="s">
        <v>4</v>
      </c>
      <c r="B51" s="1" t="s">
        <v>65</v>
      </c>
      <c r="C51" t="str">
        <f>VLOOKUP(B51, [2]Main!$B$3:$D$376, 2, FALSE)</f>
        <v>Local Centres</v>
      </c>
      <c r="D51" t="str">
        <f>VLOOKUP(B51, [2]Main!$B$3:$D$376, 3, FALSE)</f>
        <v>Other Local Centres</v>
      </c>
      <c r="E51" s="5">
        <v>0</v>
      </c>
      <c r="F51" s="5">
        <v>0</v>
      </c>
      <c r="G51" s="5">
        <v>0</v>
      </c>
      <c r="H51" s="5">
        <v>0</v>
      </c>
      <c r="I51" s="5">
        <v>0</v>
      </c>
      <c r="J51" s="5">
        <v>0</v>
      </c>
      <c r="K51" s="5">
        <v>0</v>
      </c>
      <c r="L51" s="5">
        <v>0</v>
      </c>
      <c r="M51" s="5">
        <v>0</v>
      </c>
      <c r="N51" s="5">
        <v>0</v>
      </c>
      <c r="O51" s="5">
        <v>0</v>
      </c>
      <c r="P51" s="5">
        <v>0</v>
      </c>
      <c r="Q51" s="5">
        <v>0</v>
      </c>
      <c r="R51" s="5">
        <v>0</v>
      </c>
      <c r="S51" s="5">
        <v>0</v>
      </c>
      <c r="U51" s="32">
        <f t="shared" si="12"/>
        <v>0</v>
      </c>
      <c r="V51" s="32">
        <f t="shared" si="2"/>
        <v>0</v>
      </c>
      <c r="W51" s="32">
        <f t="shared" si="13"/>
        <v>0</v>
      </c>
      <c r="X51" s="32">
        <f t="shared" si="13"/>
        <v>0</v>
      </c>
      <c r="Y51" s="32">
        <f t="shared" si="13"/>
        <v>0</v>
      </c>
      <c r="Z51" s="32">
        <f t="shared" si="14"/>
        <v>0</v>
      </c>
      <c r="AA51" s="32">
        <f t="shared" si="7"/>
        <v>0</v>
      </c>
      <c r="AB51" s="32">
        <f t="shared" si="7"/>
        <v>0</v>
      </c>
      <c r="AC51" s="32">
        <f t="shared" si="7"/>
        <v>0</v>
      </c>
      <c r="AD51" s="32">
        <f t="shared" si="7"/>
        <v>0</v>
      </c>
      <c r="AE51" s="32">
        <f t="shared" si="8"/>
        <v>0</v>
      </c>
      <c r="AF51" s="32">
        <f t="shared" si="8"/>
        <v>0</v>
      </c>
      <c r="AG51" s="32">
        <f t="shared" si="8"/>
        <v>0</v>
      </c>
      <c r="AH51" s="32">
        <f t="shared" si="15"/>
        <v>0</v>
      </c>
      <c r="AI51" s="32">
        <f t="shared" si="16"/>
        <v>0</v>
      </c>
      <c r="AJ51" s="32">
        <f>VLOOKUP(B51, '[3]Q01 Main'!$A$5:$B$392, 2, FALSE)</f>
        <v>0</v>
      </c>
      <c r="AK51">
        <f>VLOOKUP(B51, '[3]Q01 Main'!$A$5:$C$392, 3, FALSE)</f>
        <v>0</v>
      </c>
      <c r="AN51" s="5">
        <f t="shared" si="11"/>
        <v>0</v>
      </c>
      <c r="AO51" s="5">
        <f t="shared" si="11"/>
        <v>0</v>
      </c>
      <c r="AP51" s="5">
        <f t="shared" si="11"/>
        <v>0</v>
      </c>
      <c r="AQ51" s="5">
        <f t="shared" si="11"/>
        <v>0</v>
      </c>
      <c r="AR51" s="5">
        <f t="shared" si="11"/>
        <v>0</v>
      </c>
      <c r="AS51" s="5">
        <f t="shared" si="17"/>
        <v>0</v>
      </c>
      <c r="AT51" s="5">
        <f t="shared" si="17"/>
        <v>0</v>
      </c>
      <c r="AU51" s="5">
        <f t="shared" si="17"/>
        <v>0</v>
      </c>
      <c r="AV51" s="5">
        <f t="shared" si="17"/>
        <v>0</v>
      </c>
      <c r="AW51" s="5">
        <f t="shared" si="18"/>
        <v>0</v>
      </c>
      <c r="AX51" s="5">
        <f t="shared" si="18"/>
        <v>0</v>
      </c>
      <c r="AY51" s="5">
        <f t="shared" si="18"/>
        <v>0</v>
      </c>
      <c r="AZ51" s="5">
        <f t="shared" si="18"/>
        <v>0</v>
      </c>
      <c r="BA51" s="5">
        <f t="shared" si="19"/>
        <v>0</v>
      </c>
      <c r="BB51" s="5">
        <f t="shared" si="19"/>
        <v>0</v>
      </c>
    </row>
    <row r="52" spans="1:54" x14ac:dyDescent="0.35">
      <c r="A52" s="2" t="s">
        <v>4</v>
      </c>
      <c r="B52" s="1" t="s">
        <v>66</v>
      </c>
      <c r="C52" t="str">
        <f>VLOOKUP(B52, [2]Main!$B$3:$D$376, 2, FALSE)</f>
        <v>Local Centres</v>
      </c>
      <c r="D52" t="str">
        <f>VLOOKUP(B52, [2]Main!$B$3:$D$376, 3, FALSE)</f>
        <v>Other Local Centres</v>
      </c>
      <c r="E52" s="5">
        <v>0</v>
      </c>
      <c r="F52" s="5">
        <v>0</v>
      </c>
      <c r="G52" s="5">
        <v>0</v>
      </c>
      <c r="H52" s="5">
        <v>0</v>
      </c>
      <c r="I52" s="5">
        <v>0</v>
      </c>
      <c r="J52" s="5">
        <v>0</v>
      </c>
      <c r="K52" s="5">
        <v>0</v>
      </c>
      <c r="L52" s="5">
        <v>0</v>
      </c>
      <c r="M52" s="5">
        <v>0</v>
      </c>
      <c r="N52" s="5">
        <v>0</v>
      </c>
      <c r="O52" s="5">
        <v>0</v>
      </c>
      <c r="P52" s="5">
        <v>0</v>
      </c>
      <c r="Q52" s="5">
        <v>0</v>
      </c>
      <c r="R52" s="5">
        <v>0</v>
      </c>
      <c r="S52" s="5">
        <v>0</v>
      </c>
      <c r="U52" s="32">
        <f t="shared" si="12"/>
        <v>0</v>
      </c>
      <c r="V52" s="32">
        <f t="shared" si="2"/>
        <v>0</v>
      </c>
      <c r="W52" s="32">
        <f t="shared" si="13"/>
        <v>0</v>
      </c>
      <c r="X52" s="32">
        <f t="shared" si="13"/>
        <v>0</v>
      </c>
      <c r="Y52" s="32">
        <f t="shared" si="13"/>
        <v>0</v>
      </c>
      <c r="Z52" s="32">
        <f t="shared" si="14"/>
        <v>0</v>
      </c>
      <c r="AA52" s="32">
        <f t="shared" si="7"/>
        <v>0</v>
      </c>
      <c r="AB52" s="32">
        <f t="shared" si="7"/>
        <v>0</v>
      </c>
      <c r="AC52" s="32">
        <f t="shared" si="7"/>
        <v>0</v>
      </c>
      <c r="AD52" s="32">
        <f t="shared" si="7"/>
        <v>0</v>
      </c>
      <c r="AE52" s="32">
        <f t="shared" si="8"/>
        <v>0</v>
      </c>
      <c r="AF52" s="32">
        <f t="shared" si="8"/>
        <v>0</v>
      </c>
      <c r="AG52" s="32">
        <f t="shared" si="8"/>
        <v>0</v>
      </c>
      <c r="AH52" s="32">
        <f t="shared" si="15"/>
        <v>0</v>
      </c>
      <c r="AI52" s="32">
        <f t="shared" si="16"/>
        <v>0</v>
      </c>
      <c r="AJ52" s="32">
        <f>VLOOKUP(B52, '[3]Q01 Main'!$A$5:$B$392, 2, FALSE)</f>
        <v>0</v>
      </c>
      <c r="AK52">
        <f>VLOOKUP(B52, '[3]Q01 Main'!$A$5:$C$392, 3, FALSE)</f>
        <v>0</v>
      </c>
      <c r="AN52" s="5">
        <f t="shared" si="11"/>
        <v>0</v>
      </c>
      <c r="AO52" s="5">
        <f t="shared" si="11"/>
        <v>0</v>
      </c>
      <c r="AP52" s="5">
        <f t="shared" si="11"/>
        <v>0</v>
      </c>
      <c r="AQ52" s="5">
        <f t="shared" si="11"/>
        <v>0</v>
      </c>
      <c r="AR52" s="5">
        <f t="shared" si="11"/>
        <v>0</v>
      </c>
      <c r="AS52" s="5">
        <f t="shared" si="17"/>
        <v>0</v>
      </c>
      <c r="AT52" s="5">
        <f t="shared" si="17"/>
        <v>0</v>
      </c>
      <c r="AU52" s="5">
        <f t="shared" si="17"/>
        <v>0</v>
      </c>
      <c r="AV52" s="5">
        <f t="shared" si="17"/>
        <v>0</v>
      </c>
      <c r="AW52" s="5">
        <f t="shared" si="18"/>
        <v>0</v>
      </c>
      <c r="AX52" s="5">
        <f t="shared" si="18"/>
        <v>0</v>
      </c>
      <c r="AY52" s="5">
        <f t="shared" si="18"/>
        <v>0</v>
      </c>
      <c r="AZ52" s="5">
        <f t="shared" si="18"/>
        <v>0</v>
      </c>
      <c r="BA52" s="5">
        <f t="shared" si="19"/>
        <v>0</v>
      </c>
      <c r="BB52" s="5">
        <f t="shared" si="19"/>
        <v>0</v>
      </c>
    </row>
    <row r="53" spans="1:54" x14ac:dyDescent="0.35">
      <c r="A53" s="2" t="s">
        <v>4</v>
      </c>
      <c r="B53" s="1" t="s">
        <v>67</v>
      </c>
      <c r="C53" t="str">
        <f>VLOOKUP(B53, [2]Main!$B$3:$D$376, 2, FALSE)</f>
        <v>Out of Centre</v>
      </c>
      <c r="D53" t="str">
        <f>VLOOKUP(B53, [2]Main!$B$3:$D$376, 3, FALSE)</f>
        <v>OoC - Zone 4</v>
      </c>
      <c r="E53" s="5">
        <v>3.8600000000000001E-3</v>
      </c>
      <c r="F53" s="5">
        <v>0</v>
      </c>
      <c r="G53" s="5">
        <v>0</v>
      </c>
      <c r="H53" s="5">
        <v>0</v>
      </c>
      <c r="I53" s="5">
        <v>0</v>
      </c>
      <c r="J53" s="5">
        <v>0</v>
      </c>
      <c r="K53" s="5">
        <v>2.2030000000000001E-2</v>
      </c>
      <c r="L53" s="5">
        <v>0</v>
      </c>
      <c r="M53" s="5">
        <v>0</v>
      </c>
      <c r="N53" s="5">
        <v>5.5550000000000002E-2</v>
      </c>
      <c r="O53" s="5">
        <v>0</v>
      </c>
      <c r="P53" s="5">
        <v>0</v>
      </c>
      <c r="Q53" s="5">
        <v>0</v>
      </c>
      <c r="R53" s="5">
        <v>0</v>
      </c>
      <c r="S53" s="5">
        <v>1.4109999999999999E-2</v>
      </c>
      <c r="U53" s="32">
        <f t="shared" si="12"/>
        <v>69.962500000000006</v>
      </c>
      <c r="V53" s="32">
        <f t="shared" si="2"/>
        <v>0</v>
      </c>
      <c r="W53" s="32">
        <f t="shared" si="13"/>
        <v>0</v>
      </c>
      <c r="X53" s="32">
        <f t="shared" si="13"/>
        <v>0</v>
      </c>
      <c r="Y53" s="32">
        <f t="shared" si="13"/>
        <v>0</v>
      </c>
      <c r="Z53" s="32">
        <f t="shared" si="13"/>
        <v>0</v>
      </c>
      <c r="AA53" s="32">
        <f t="shared" si="7"/>
        <v>399.29374999999999</v>
      </c>
      <c r="AB53" s="32">
        <f t="shared" si="7"/>
        <v>0</v>
      </c>
      <c r="AC53" s="32">
        <f t="shared" si="7"/>
        <v>0</v>
      </c>
      <c r="AD53" s="32">
        <f t="shared" si="7"/>
        <v>1006.84375</v>
      </c>
      <c r="AE53" s="32">
        <f t="shared" si="8"/>
        <v>0</v>
      </c>
      <c r="AF53" s="32">
        <f t="shared" si="8"/>
        <v>0</v>
      </c>
      <c r="AG53" s="32">
        <f t="shared" si="8"/>
        <v>0</v>
      </c>
      <c r="AH53" s="32">
        <f t="shared" si="15"/>
        <v>0</v>
      </c>
      <c r="AI53" s="32">
        <f t="shared" si="16"/>
        <v>255.74374999999998</v>
      </c>
      <c r="AJ53" s="32">
        <f>VLOOKUP(B53, '[3]Q01 Main'!$A$5:$B$392, 2, FALSE)</f>
        <v>181.25</v>
      </c>
      <c r="AK53">
        <f>VLOOKUP(B53, '[3]Q01 Main'!$A$5:$C$392, 3, FALSE)</f>
        <v>4</v>
      </c>
      <c r="AN53" s="5">
        <f t="shared" si="11"/>
        <v>9.8565339621911677E-3</v>
      </c>
      <c r="AO53" s="5">
        <f t="shared" si="11"/>
        <v>0</v>
      </c>
      <c r="AP53" s="5">
        <f t="shared" si="11"/>
        <v>0</v>
      </c>
      <c r="AQ53" s="5">
        <f t="shared" si="11"/>
        <v>0</v>
      </c>
      <c r="AR53" s="5">
        <f t="shared" si="11"/>
        <v>0</v>
      </c>
      <c r="AS53" s="5">
        <f t="shared" si="17"/>
        <v>0</v>
      </c>
      <c r="AT53" s="5">
        <f t="shared" si="17"/>
        <v>5.4252075705968905E-2</v>
      </c>
      <c r="AU53" s="5">
        <f t="shared" si="17"/>
        <v>0</v>
      </c>
      <c r="AV53" s="5">
        <f t="shared" si="17"/>
        <v>0</v>
      </c>
      <c r="AW53" s="5">
        <f t="shared" si="18"/>
        <v>0.1361522467132375</v>
      </c>
      <c r="AX53" s="5">
        <f t="shared" si="18"/>
        <v>0</v>
      </c>
      <c r="AY53" s="5">
        <f t="shared" si="18"/>
        <v>0</v>
      </c>
      <c r="AZ53" s="5">
        <f t="shared" si="18"/>
        <v>0</v>
      </c>
      <c r="BA53" s="5">
        <f t="shared" si="19"/>
        <v>0</v>
      </c>
      <c r="BB53" s="5">
        <f t="shared" si="19"/>
        <v>3.5387976187194123E-2</v>
      </c>
    </row>
    <row r="54" spans="1:54" x14ac:dyDescent="0.35">
      <c r="A54" s="2" t="s">
        <v>4</v>
      </c>
      <c r="B54" s="1" t="s">
        <v>68</v>
      </c>
      <c r="C54" t="str">
        <f>VLOOKUP(B54, [2]Main!$B$3:$D$376, 2, FALSE)</f>
        <v>Kingston TC</v>
      </c>
      <c r="D54" t="str">
        <f>VLOOKUP(B54, [2]Main!$B$3:$D$376, 3, FALSE)</f>
        <v>Kingston TC - Other in Centre</v>
      </c>
      <c r="E54" s="5">
        <v>9.8999999999999999E-4</v>
      </c>
      <c r="F54" s="5">
        <v>0</v>
      </c>
      <c r="G54" s="5">
        <v>0</v>
      </c>
      <c r="H54" s="5">
        <v>0</v>
      </c>
      <c r="I54" s="5">
        <v>1.7610000000000001E-2</v>
      </c>
      <c r="J54" s="5">
        <v>0</v>
      </c>
      <c r="K54" s="5">
        <v>0</v>
      </c>
      <c r="L54" s="5">
        <v>0</v>
      </c>
      <c r="M54" s="5">
        <v>0</v>
      </c>
      <c r="N54" s="5">
        <v>0</v>
      </c>
      <c r="O54" s="5">
        <v>0</v>
      </c>
      <c r="P54" s="5">
        <v>0</v>
      </c>
      <c r="Q54" s="5">
        <v>0</v>
      </c>
      <c r="R54" s="5">
        <v>0</v>
      </c>
      <c r="S54" s="5">
        <v>0</v>
      </c>
      <c r="U54" s="32">
        <f t="shared" si="12"/>
        <v>0.8909999999999999</v>
      </c>
      <c r="V54" s="32">
        <f t="shared" si="2"/>
        <v>0</v>
      </c>
      <c r="W54" s="32">
        <f t="shared" si="13"/>
        <v>0</v>
      </c>
      <c r="X54" s="32">
        <f t="shared" si="13"/>
        <v>0</v>
      </c>
      <c r="Y54" s="32">
        <f t="shared" si="13"/>
        <v>15.849000000000002</v>
      </c>
      <c r="Z54" s="32">
        <f t="shared" si="13"/>
        <v>0</v>
      </c>
      <c r="AA54" s="32">
        <f t="shared" si="7"/>
        <v>0</v>
      </c>
      <c r="AB54" s="32">
        <f t="shared" si="7"/>
        <v>0</v>
      </c>
      <c r="AC54" s="32">
        <f t="shared" si="7"/>
        <v>0</v>
      </c>
      <c r="AD54" s="32">
        <f t="shared" si="7"/>
        <v>0</v>
      </c>
      <c r="AE54" s="32">
        <f t="shared" si="8"/>
        <v>0</v>
      </c>
      <c r="AF54" s="32">
        <f t="shared" si="8"/>
        <v>0</v>
      </c>
      <c r="AG54" s="32">
        <f t="shared" si="8"/>
        <v>0</v>
      </c>
      <c r="AH54" s="32">
        <f t="shared" si="15"/>
        <v>0</v>
      </c>
      <c r="AI54" s="32">
        <f t="shared" si="16"/>
        <v>0</v>
      </c>
      <c r="AJ54" s="32">
        <f>VLOOKUP(B54, '[3]Q01 Main'!$A$5:$B$392, 2, FALSE)</f>
        <v>9</v>
      </c>
      <c r="AK54">
        <f>VLOOKUP(B54, '[3]Q01 Main'!$A$5:$C$392, 3, FALSE)</f>
        <v>1</v>
      </c>
      <c r="AN54" s="5">
        <f t="shared" si="11"/>
        <v>1.2552684309897916E-4</v>
      </c>
      <c r="AO54" s="5">
        <f t="shared" si="11"/>
        <v>0</v>
      </c>
      <c r="AP54" s="5">
        <f t="shared" si="11"/>
        <v>0</v>
      </c>
      <c r="AQ54" s="5">
        <f t="shared" si="11"/>
        <v>0</v>
      </c>
      <c r="AR54" s="5">
        <f t="shared" si="11"/>
        <v>2.2206438169745796E-3</v>
      </c>
      <c r="AS54" s="5">
        <f t="shared" si="17"/>
        <v>0</v>
      </c>
      <c r="AT54" s="5">
        <f t="shared" si="17"/>
        <v>0</v>
      </c>
      <c r="AU54" s="5">
        <f t="shared" si="17"/>
        <v>0</v>
      </c>
      <c r="AV54" s="5">
        <f t="shared" si="17"/>
        <v>0</v>
      </c>
      <c r="AW54" s="5">
        <f t="shared" si="18"/>
        <v>0</v>
      </c>
      <c r="AX54" s="5">
        <f t="shared" si="18"/>
        <v>0</v>
      </c>
      <c r="AY54" s="5">
        <f t="shared" si="18"/>
        <v>0</v>
      </c>
      <c r="AZ54" s="5">
        <f t="shared" si="18"/>
        <v>0</v>
      </c>
      <c r="BA54" s="5">
        <f t="shared" si="19"/>
        <v>0</v>
      </c>
      <c r="BB54" s="5">
        <f t="shared" si="19"/>
        <v>0</v>
      </c>
    </row>
    <row r="55" spans="1:54" x14ac:dyDescent="0.35">
      <c r="A55" s="2" t="s">
        <v>4</v>
      </c>
      <c r="B55" s="1" t="s">
        <v>69</v>
      </c>
      <c r="C55" t="str">
        <f>VLOOKUP(B55, [2]Main!$B$3:$D$376, 2, FALSE)</f>
        <v>Local Centres</v>
      </c>
      <c r="D55" t="str">
        <f>VLOOKUP(B55, [2]Main!$B$3:$D$376, 3, FALSE)</f>
        <v>Other Local Centres</v>
      </c>
      <c r="E55" s="5">
        <v>2.96E-3</v>
      </c>
      <c r="F55" s="5">
        <v>0</v>
      </c>
      <c r="G55" s="5">
        <v>0</v>
      </c>
      <c r="H55" s="5">
        <v>4.45E-3</v>
      </c>
      <c r="I55" s="5">
        <v>4.8489999999999998E-2</v>
      </c>
      <c r="J55" s="5">
        <v>0</v>
      </c>
      <c r="K55" s="5">
        <v>0</v>
      </c>
      <c r="L55" s="5">
        <v>0</v>
      </c>
      <c r="M55" s="5">
        <v>0</v>
      </c>
      <c r="N55" s="5">
        <v>0</v>
      </c>
      <c r="O55" s="5">
        <v>0</v>
      </c>
      <c r="P55" s="5">
        <v>0</v>
      </c>
      <c r="Q55" s="5">
        <v>0</v>
      </c>
      <c r="R55" s="5">
        <v>0</v>
      </c>
      <c r="S55" s="5">
        <v>0</v>
      </c>
      <c r="U55" s="32">
        <f t="shared" si="12"/>
        <v>17.463999999999999</v>
      </c>
      <c r="V55" s="32">
        <f t="shared" si="2"/>
        <v>0</v>
      </c>
      <c r="W55" s="32">
        <f t="shared" si="13"/>
        <v>0</v>
      </c>
      <c r="X55" s="32">
        <f t="shared" si="13"/>
        <v>26.254999999999999</v>
      </c>
      <c r="Y55" s="32">
        <f t="shared" si="13"/>
        <v>286.09100000000001</v>
      </c>
      <c r="Z55" s="32">
        <f t="shared" si="13"/>
        <v>0</v>
      </c>
      <c r="AA55" s="32">
        <f t="shared" si="7"/>
        <v>0</v>
      </c>
      <c r="AB55" s="32">
        <f t="shared" si="7"/>
        <v>0</v>
      </c>
      <c r="AC55" s="32">
        <f t="shared" si="7"/>
        <v>0</v>
      </c>
      <c r="AD55" s="32">
        <f t="shared" si="7"/>
        <v>0</v>
      </c>
      <c r="AE55" s="32">
        <f t="shared" si="8"/>
        <v>0</v>
      </c>
      <c r="AF55" s="32">
        <f t="shared" si="8"/>
        <v>0</v>
      </c>
      <c r="AG55" s="32">
        <f t="shared" si="8"/>
        <v>0</v>
      </c>
      <c r="AH55" s="32">
        <f t="shared" si="15"/>
        <v>0</v>
      </c>
      <c r="AI55" s="32">
        <f t="shared" si="16"/>
        <v>0</v>
      </c>
      <c r="AJ55" s="32">
        <f>VLOOKUP(B55, '[3]Q01 Main'!$A$5:$B$392, 2, FALSE)</f>
        <v>59</v>
      </c>
      <c r="AK55">
        <f>VLOOKUP(B55, '[3]Q01 Main'!$A$5:$C$392, 3, FALSE)</f>
        <v>4</v>
      </c>
      <c r="AN55" s="5">
        <f t="shared" si="11"/>
        <v>2.4603824779804401E-3</v>
      </c>
      <c r="AO55" s="5">
        <f t="shared" si="11"/>
        <v>0</v>
      </c>
      <c r="AP55" s="5">
        <f t="shared" si="11"/>
        <v>0</v>
      </c>
      <c r="AQ55" s="5">
        <f t="shared" si="11"/>
        <v>3.6766549574460349E-3</v>
      </c>
      <c r="AR55" s="5">
        <f t="shared" si="11"/>
        <v>4.0084939759106215E-2</v>
      </c>
      <c r="AS55" s="5">
        <f t="shared" si="17"/>
        <v>0</v>
      </c>
      <c r="AT55" s="5">
        <f t="shared" si="17"/>
        <v>0</v>
      </c>
      <c r="AU55" s="5">
        <f t="shared" si="17"/>
        <v>0</v>
      </c>
      <c r="AV55" s="5">
        <f t="shared" si="17"/>
        <v>0</v>
      </c>
      <c r="AW55" s="5">
        <f t="shared" si="18"/>
        <v>0</v>
      </c>
      <c r="AX55" s="5">
        <f t="shared" si="18"/>
        <v>0</v>
      </c>
      <c r="AY55" s="5">
        <f t="shared" si="18"/>
        <v>0</v>
      </c>
      <c r="AZ55" s="5">
        <f t="shared" si="18"/>
        <v>0</v>
      </c>
      <c r="BA55" s="5">
        <f t="shared" si="19"/>
        <v>0</v>
      </c>
      <c r="BB55" s="5">
        <f t="shared" si="19"/>
        <v>0</v>
      </c>
    </row>
    <row r="56" spans="1:54" x14ac:dyDescent="0.35">
      <c r="A56" s="2" t="s">
        <v>4</v>
      </c>
      <c r="B56" s="1" t="s">
        <v>70</v>
      </c>
      <c r="C56" t="str">
        <f>VLOOKUP(B56, [2]Main!$B$3:$D$376, 2, FALSE)</f>
        <v>Kingston TC</v>
      </c>
      <c r="D56" t="str">
        <f>VLOOKUP(B56, [2]Main!$B$3:$D$376, 3, FALSE)</f>
        <v>Kingston TC - Other in Centre</v>
      </c>
      <c r="E56" s="5">
        <v>2.2000000000000001E-4</v>
      </c>
      <c r="F56" s="5">
        <v>0</v>
      </c>
      <c r="G56" s="5">
        <v>0</v>
      </c>
      <c r="H56" s="5">
        <v>0</v>
      </c>
      <c r="I56" s="5">
        <v>0</v>
      </c>
      <c r="J56" s="5">
        <v>5.0200000000000002E-3</v>
      </c>
      <c r="K56" s="5">
        <v>0</v>
      </c>
      <c r="L56" s="5">
        <v>0</v>
      </c>
      <c r="M56" s="5">
        <v>0</v>
      </c>
      <c r="N56" s="5">
        <v>0</v>
      </c>
      <c r="O56" s="5">
        <v>0</v>
      </c>
      <c r="P56" s="5">
        <v>0</v>
      </c>
      <c r="Q56" s="5">
        <v>0</v>
      </c>
      <c r="R56" s="5">
        <v>0</v>
      </c>
      <c r="S56" s="5">
        <v>0</v>
      </c>
      <c r="U56" s="32">
        <f t="shared" si="12"/>
        <v>0.55000000000000004</v>
      </c>
      <c r="V56" s="32">
        <f t="shared" si="2"/>
        <v>0</v>
      </c>
      <c r="W56" s="32">
        <f t="shared" si="13"/>
        <v>0</v>
      </c>
      <c r="X56" s="32">
        <f t="shared" si="13"/>
        <v>0</v>
      </c>
      <c r="Y56" s="32">
        <f t="shared" si="13"/>
        <v>0</v>
      </c>
      <c r="Z56" s="32">
        <f t="shared" si="13"/>
        <v>12.55</v>
      </c>
      <c r="AA56" s="32">
        <f t="shared" si="7"/>
        <v>0</v>
      </c>
      <c r="AB56" s="32">
        <f t="shared" si="7"/>
        <v>0</v>
      </c>
      <c r="AC56" s="32">
        <f t="shared" si="7"/>
        <v>0</v>
      </c>
      <c r="AD56" s="32">
        <f t="shared" si="7"/>
        <v>0</v>
      </c>
      <c r="AE56" s="32">
        <f t="shared" si="8"/>
        <v>0</v>
      </c>
      <c r="AF56" s="32">
        <f t="shared" si="8"/>
        <v>0</v>
      </c>
      <c r="AG56" s="32">
        <f t="shared" si="8"/>
        <v>0</v>
      </c>
      <c r="AH56" s="32">
        <f t="shared" si="15"/>
        <v>0</v>
      </c>
      <c r="AI56" s="32">
        <f t="shared" si="16"/>
        <v>0</v>
      </c>
      <c r="AJ56" s="32">
        <f>VLOOKUP(B56, '[3]Q01 Main'!$A$5:$B$392, 2, FALSE)</f>
        <v>25</v>
      </c>
      <c r="AK56">
        <f>VLOOKUP(B56, '[3]Q01 Main'!$A$5:$C$392, 3, FALSE)</f>
        <v>1</v>
      </c>
      <c r="AN56" s="5">
        <f t="shared" si="11"/>
        <v>7.7485705616653819E-5</v>
      </c>
      <c r="AO56" s="5">
        <f t="shared" si="11"/>
        <v>0</v>
      </c>
      <c r="AP56" s="5">
        <f t="shared" si="11"/>
        <v>0</v>
      </c>
      <c r="AQ56" s="5">
        <f t="shared" si="11"/>
        <v>0</v>
      </c>
      <c r="AR56" s="5">
        <f t="shared" si="11"/>
        <v>0</v>
      </c>
      <c r="AS56" s="5">
        <f t="shared" si="17"/>
        <v>1.7559674009115394E-3</v>
      </c>
      <c r="AT56" s="5">
        <f t="shared" si="17"/>
        <v>0</v>
      </c>
      <c r="AU56" s="5">
        <f t="shared" si="17"/>
        <v>0</v>
      </c>
      <c r="AV56" s="5">
        <f t="shared" si="17"/>
        <v>0</v>
      </c>
      <c r="AW56" s="5">
        <f t="shared" si="18"/>
        <v>0</v>
      </c>
      <c r="AX56" s="5">
        <f t="shared" si="18"/>
        <v>0</v>
      </c>
      <c r="AY56" s="5">
        <f t="shared" si="18"/>
        <v>0</v>
      </c>
      <c r="AZ56" s="5">
        <f t="shared" si="18"/>
        <v>0</v>
      </c>
      <c r="BA56" s="5">
        <f t="shared" si="19"/>
        <v>0</v>
      </c>
      <c r="BB56" s="5">
        <f t="shared" si="19"/>
        <v>0</v>
      </c>
    </row>
    <row r="57" spans="1:54" x14ac:dyDescent="0.35">
      <c r="A57" s="2" t="s">
        <v>4</v>
      </c>
      <c r="B57" s="1" t="s">
        <v>71</v>
      </c>
      <c r="C57" t="str">
        <f>VLOOKUP(B57, [2]Main!$B$3:$D$376, 2, FALSE)</f>
        <v>Out of Centre</v>
      </c>
      <c r="D57" t="str">
        <f>VLOOKUP(B57, [2]Main!$B$3:$D$376, 3, FALSE)</f>
        <v>OoC - Zone 4</v>
      </c>
      <c r="E57" s="5">
        <v>0</v>
      </c>
      <c r="F57" s="5">
        <v>0</v>
      </c>
      <c r="G57" s="5">
        <v>0</v>
      </c>
      <c r="H57" s="5">
        <v>0</v>
      </c>
      <c r="I57" s="5">
        <v>0</v>
      </c>
      <c r="J57" s="5">
        <v>0</v>
      </c>
      <c r="K57" s="5">
        <v>0</v>
      </c>
      <c r="L57" s="5">
        <v>0</v>
      </c>
      <c r="M57" s="5">
        <v>0</v>
      </c>
      <c r="N57" s="5">
        <v>0</v>
      </c>
      <c r="O57" s="5">
        <v>0</v>
      </c>
      <c r="P57" s="5">
        <v>0</v>
      </c>
      <c r="Q57" s="5">
        <v>0</v>
      </c>
      <c r="R57" s="5">
        <v>0</v>
      </c>
      <c r="S57" s="5">
        <v>0</v>
      </c>
      <c r="U57" s="32">
        <f t="shared" si="12"/>
        <v>0</v>
      </c>
      <c r="V57" s="32">
        <f t="shared" si="2"/>
        <v>0</v>
      </c>
      <c r="W57" s="32">
        <f t="shared" si="13"/>
        <v>0</v>
      </c>
      <c r="X57" s="32">
        <f t="shared" si="13"/>
        <v>0</v>
      </c>
      <c r="Y57" s="32">
        <f t="shared" si="13"/>
        <v>0</v>
      </c>
      <c r="Z57" s="32">
        <f t="shared" si="13"/>
        <v>0</v>
      </c>
      <c r="AA57" s="32">
        <f t="shared" si="7"/>
        <v>0</v>
      </c>
      <c r="AB57" s="32">
        <f t="shared" si="7"/>
        <v>0</v>
      </c>
      <c r="AC57" s="32">
        <f t="shared" si="7"/>
        <v>0</v>
      </c>
      <c r="AD57" s="32">
        <f t="shared" si="7"/>
        <v>0</v>
      </c>
      <c r="AE57" s="32">
        <f t="shared" si="8"/>
        <v>0</v>
      </c>
      <c r="AF57" s="32">
        <f t="shared" si="8"/>
        <v>0</v>
      </c>
      <c r="AG57" s="32">
        <f t="shared" si="8"/>
        <v>0</v>
      </c>
      <c r="AH57" s="32">
        <f t="shared" si="15"/>
        <v>0</v>
      </c>
      <c r="AI57" s="32">
        <f t="shared" si="16"/>
        <v>0</v>
      </c>
      <c r="AJ57" s="32">
        <f>VLOOKUP(B57, '[3]Q01 Main'!$A$5:$B$392, 2, FALSE)</f>
        <v>0</v>
      </c>
      <c r="AK57">
        <f>VLOOKUP(B57, '[3]Q01 Main'!$A$5:$C$392, 3, FALSE)</f>
        <v>0</v>
      </c>
      <c r="AN57" s="5">
        <f t="shared" si="11"/>
        <v>0</v>
      </c>
      <c r="AO57" s="5">
        <f t="shared" si="11"/>
        <v>0</v>
      </c>
      <c r="AP57" s="5">
        <f t="shared" si="11"/>
        <v>0</v>
      </c>
      <c r="AQ57" s="5">
        <f t="shared" si="11"/>
        <v>0</v>
      </c>
      <c r="AR57" s="5">
        <f t="shared" si="11"/>
        <v>0</v>
      </c>
      <c r="AS57" s="5">
        <f t="shared" si="17"/>
        <v>0</v>
      </c>
      <c r="AT57" s="5">
        <f t="shared" si="17"/>
        <v>0</v>
      </c>
      <c r="AU57" s="5">
        <f t="shared" si="17"/>
        <v>0</v>
      </c>
      <c r="AV57" s="5">
        <f t="shared" si="17"/>
        <v>0</v>
      </c>
      <c r="AW57" s="5">
        <f t="shared" si="18"/>
        <v>0</v>
      </c>
      <c r="AX57" s="5">
        <f t="shared" si="18"/>
        <v>0</v>
      </c>
      <c r="AY57" s="5">
        <f t="shared" si="18"/>
        <v>0</v>
      </c>
      <c r="AZ57" s="5">
        <f t="shared" si="18"/>
        <v>0</v>
      </c>
      <c r="BA57" s="5">
        <f t="shared" si="19"/>
        <v>0</v>
      </c>
      <c r="BB57" s="5">
        <f t="shared" si="19"/>
        <v>0</v>
      </c>
    </row>
    <row r="58" spans="1:54" x14ac:dyDescent="0.35">
      <c r="A58" s="2" t="s">
        <v>4</v>
      </c>
      <c r="B58" s="1" t="s">
        <v>72</v>
      </c>
      <c r="C58" t="str">
        <f>VLOOKUP(B58, [2]Main!$B$3:$D$376, 2, FALSE)</f>
        <v>Local Centres</v>
      </c>
      <c r="D58" t="str">
        <f>VLOOKUP(B58, [2]Main!$B$3:$D$376, 3, FALSE)</f>
        <v>Other Local Centres</v>
      </c>
      <c r="E58" s="5">
        <v>0</v>
      </c>
      <c r="F58" s="5">
        <v>0</v>
      </c>
      <c r="G58" s="5">
        <v>0</v>
      </c>
      <c r="H58" s="5">
        <v>0</v>
      </c>
      <c r="I58" s="5">
        <v>0</v>
      </c>
      <c r="J58" s="5">
        <v>0</v>
      </c>
      <c r="K58" s="5">
        <v>0</v>
      </c>
      <c r="L58" s="5">
        <v>0</v>
      </c>
      <c r="M58" s="5">
        <v>0</v>
      </c>
      <c r="N58" s="5">
        <v>0</v>
      </c>
      <c r="O58" s="5">
        <v>0</v>
      </c>
      <c r="P58" s="5">
        <v>0</v>
      </c>
      <c r="Q58" s="5">
        <v>0</v>
      </c>
      <c r="R58" s="5">
        <v>0</v>
      </c>
      <c r="S58" s="5">
        <v>0</v>
      </c>
      <c r="U58" s="32">
        <f t="shared" si="12"/>
        <v>0</v>
      </c>
      <c r="V58" s="32">
        <f t="shared" si="2"/>
        <v>0</v>
      </c>
      <c r="W58" s="32">
        <f t="shared" si="13"/>
        <v>0</v>
      </c>
      <c r="X58" s="32">
        <f t="shared" si="13"/>
        <v>0</v>
      </c>
      <c r="Y58" s="32">
        <f t="shared" si="13"/>
        <v>0</v>
      </c>
      <c r="Z58" s="32">
        <f t="shared" si="13"/>
        <v>0</v>
      </c>
      <c r="AA58" s="32">
        <f t="shared" si="7"/>
        <v>0</v>
      </c>
      <c r="AB58" s="32">
        <f t="shared" si="7"/>
        <v>0</v>
      </c>
      <c r="AC58" s="32">
        <f t="shared" si="7"/>
        <v>0</v>
      </c>
      <c r="AD58" s="32">
        <f t="shared" si="7"/>
        <v>0</v>
      </c>
      <c r="AE58" s="32">
        <f t="shared" si="8"/>
        <v>0</v>
      </c>
      <c r="AF58" s="32">
        <f t="shared" si="8"/>
        <v>0</v>
      </c>
      <c r="AG58" s="32">
        <f t="shared" si="8"/>
        <v>0</v>
      </c>
      <c r="AH58" s="32">
        <f t="shared" si="15"/>
        <v>0</v>
      </c>
      <c r="AI58" s="32">
        <f t="shared" si="16"/>
        <v>0</v>
      </c>
      <c r="AJ58" s="32">
        <f>VLOOKUP(B58, '[3]Q01 Main'!$A$5:$B$392, 2, FALSE)</f>
        <v>0</v>
      </c>
      <c r="AK58">
        <f>VLOOKUP(B58, '[3]Q01 Main'!$A$5:$C$392, 3, FALSE)</f>
        <v>0</v>
      </c>
      <c r="AN58" s="5">
        <f t="shared" si="11"/>
        <v>0</v>
      </c>
      <c r="AO58" s="5">
        <f t="shared" si="11"/>
        <v>0</v>
      </c>
      <c r="AP58" s="5">
        <f t="shared" si="11"/>
        <v>0</v>
      </c>
      <c r="AQ58" s="5">
        <f t="shared" si="11"/>
        <v>0</v>
      </c>
      <c r="AR58" s="5">
        <f t="shared" si="11"/>
        <v>0</v>
      </c>
      <c r="AS58" s="5">
        <f t="shared" si="17"/>
        <v>0</v>
      </c>
      <c r="AT58" s="5">
        <f t="shared" si="17"/>
        <v>0</v>
      </c>
      <c r="AU58" s="5">
        <f t="shared" si="17"/>
        <v>0</v>
      </c>
      <c r="AV58" s="5">
        <f t="shared" si="17"/>
        <v>0</v>
      </c>
      <c r="AW58" s="5">
        <f t="shared" si="18"/>
        <v>0</v>
      </c>
      <c r="AX58" s="5">
        <f t="shared" si="18"/>
        <v>0</v>
      </c>
      <c r="AY58" s="5">
        <f t="shared" si="18"/>
        <v>0</v>
      </c>
      <c r="AZ58" s="5">
        <f t="shared" si="18"/>
        <v>0</v>
      </c>
      <c r="BA58" s="5">
        <f t="shared" si="19"/>
        <v>0</v>
      </c>
      <c r="BB58" s="5">
        <f t="shared" si="19"/>
        <v>0</v>
      </c>
    </row>
    <row r="59" spans="1:54" x14ac:dyDescent="0.35">
      <c r="A59" s="2" t="s">
        <v>4</v>
      </c>
      <c r="B59" s="1" t="s">
        <v>73</v>
      </c>
      <c r="C59" t="str">
        <f>VLOOKUP(B59, [2]Main!$B$3:$D$376, 2, FALSE)</f>
        <v>Kingston TC</v>
      </c>
      <c r="D59" t="str">
        <f>VLOOKUP(B59, [2]Main!$B$3:$D$376, 3, FALSE)</f>
        <v>Kingston TC - Other in Centre</v>
      </c>
      <c r="E59" s="5">
        <v>5.0000000000000001E-4</v>
      </c>
      <c r="F59" s="5">
        <v>0</v>
      </c>
      <c r="G59" s="5">
        <v>0</v>
      </c>
      <c r="H59" s="5">
        <v>0</v>
      </c>
      <c r="I59" s="5">
        <v>0</v>
      </c>
      <c r="J59" s="5">
        <v>0</v>
      </c>
      <c r="K59" s="5">
        <v>0</v>
      </c>
      <c r="L59" s="5">
        <v>0</v>
      </c>
      <c r="M59" s="5">
        <v>0</v>
      </c>
      <c r="N59" s="5">
        <v>0</v>
      </c>
      <c r="O59" s="5">
        <v>0</v>
      </c>
      <c r="P59" s="5">
        <v>6.6800000000000002E-3</v>
      </c>
      <c r="Q59" s="5">
        <v>0</v>
      </c>
      <c r="R59" s="5">
        <v>0</v>
      </c>
      <c r="S59" s="5">
        <v>0</v>
      </c>
      <c r="U59" s="32">
        <f t="shared" si="12"/>
        <v>2</v>
      </c>
      <c r="V59" s="32">
        <f t="shared" si="2"/>
        <v>0</v>
      </c>
      <c r="W59" s="32">
        <f t="shared" si="13"/>
        <v>0</v>
      </c>
      <c r="X59" s="32">
        <f t="shared" si="13"/>
        <v>0</v>
      </c>
      <c r="Y59" s="32">
        <f t="shared" si="13"/>
        <v>0</v>
      </c>
      <c r="Z59" s="32">
        <f t="shared" si="13"/>
        <v>0</v>
      </c>
      <c r="AA59" s="32">
        <f t="shared" si="7"/>
        <v>0</v>
      </c>
      <c r="AB59" s="32">
        <f t="shared" si="7"/>
        <v>0</v>
      </c>
      <c r="AC59" s="32">
        <f t="shared" si="7"/>
        <v>0</v>
      </c>
      <c r="AD59" s="32">
        <f t="shared" si="7"/>
        <v>0</v>
      </c>
      <c r="AE59" s="32">
        <f t="shared" si="8"/>
        <v>0</v>
      </c>
      <c r="AF59" s="32">
        <f t="shared" si="8"/>
        <v>26.72</v>
      </c>
      <c r="AG59" s="32">
        <f t="shared" si="8"/>
        <v>0</v>
      </c>
      <c r="AH59" s="32">
        <f t="shared" si="15"/>
        <v>0</v>
      </c>
      <c r="AI59" s="32">
        <f t="shared" si="16"/>
        <v>0</v>
      </c>
      <c r="AJ59" s="32">
        <f>VLOOKUP(B59, '[3]Q01 Main'!$A$5:$B$392, 2, FALSE)</f>
        <v>40</v>
      </c>
      <c r="AK59">
        <f>VLOOKUP(B59, '[3]Q01 Main'!$A$5:$C$392, 3, FALSE)</f>
        <v>1</v>
      </c>
      <c r="AN59" s="5">
        <f t="shared" si="11"/>
        <v>2.8176620224237749E-4</v>
      </c>
      <c r="AO59" s="5">
        <f t="shared" si="11"/>
        <v>0</v>
      </c>
      <c r="AP59" s="5">
        <f t="shared" si="11"/>
        <v>0</v>
      </c>
      <c r="AQ59" s="5">
        <f t="shared" si="11"/>
        <v>0</v>
      </c>
      <c r="AR59" s="5">
        <f t="shared" si="11"/>
        <v>0</v>
      </c>
      <c r="AS59" s="5">
        <f t="shared" si="17"/>
        <v>0</v>
      </c>
      <c r="AT59" s="5">
        <f t="shared" si="17"/>
        <v>0</v>
      </c>
      <c r="AU59" s="5">
        <f t="shared" si="17"/>
        <v>0</v>
      </c>
      <c r="AV59" s="5">
        <f t="shared" si="17"/>
        <v>0</v>
      </c>
      <c r="AW59" s="5">
        <f t="shared" si="18"/>
        <v>0</v>
      </c>
      <c r="AX59" s="5">
        <f t="shared" si="18"/>
        <v>0</v>
      </c>
      <c r="AY59" s="5">
        <f t="shared" si="18"/>
        <v>3.5425012099723117E-3</v>
      </c>
      <c r="AZ59" s="5">
        <f t="shared" si="18"/>
        <v>0</v>
      </c>
      <c r="BA59" s="5">
        <f t="shared" si="19"/>
        <v>0</v>
      </c>
      <c r="BB59" s="5">
        <f t="shared" si="19"/>
        <v>0</v>
      </c>
    </row>
    <row r="60" spans="1:54" x14ac:dyDescent="0.35">
      <c r="A60" s="2" t="s">
        <v>4</v>
      </c>
      <c r="B60" s="1" t="s">
        <v>74</v>
      </c>
      <c r="C60" t="str">
        <f>VLOOKUP(B60, [2]Main!$B$3:$D$376, 2, FALSE)</f>
        <v>Out of Centre</v>
      </c>
      <c r="D60" t="str">
        <f>VLOOKUP(B60, [2]Main!$B$3:$D$376, 3, FALSE)</f>
        <v>OoC - Zone 4</v>
      </c>
      <c r="E60" s="5">
        <v>0</v>
      </c>
      <c r="F60" s="5">
        <v>0</v>
      </c>
      <c r="G60" s="5">
        <v>0</v>
      </c>
      <c r="H60" s="5">
        <v>0</v>
      </c>
      <c r="I60" s="5">
        <v>0</v>
      </c>
      <c r="J60" s="5">
        <v>0</v>
      </c>
      <c r="K60" s="5">
        <v>0</v>
      </c>
      <c r="L60" s="5">
        <v>0</v>
      </c>
      <c r="M60" s="5">
        <v>0</v>
      </c>
      <c r="N60" s="5">
        <v>0</v>
      </c>
      <c r="O60" s="5">
        <v>0</v>
      </c>
      <c r="P60" s="5">
        <v>0</v>
      </c>
      <c r="Q60" s="5">
        <v>0</v>
      </c>
      <c r="R60" s="5">
        <v>0</v>
      </c>
      <c r="S60" s="5">
        <v>0</v>
      </c>
      <c r="U60" s="32">
        <f t="shared" si="12"/>
        <v>0</v>
      </c>
      <c r="V60" s="32">
        <f t="shared" si="2"/>
        <v>0</v>
      </c>
      <c r="W60" s="32">
        <f t="shared" si="13"/>
        <v>0</v>
      </c>
      <c r="X60" s="32">
        <f t="shared" si="13"/>
        <v>0</v>
      </c>
      <c r="Y60" s="32">
        <f t="shared" si="13"/>
        <v>0</v>
      </c>
      <c r="Z60" s="32">
        <f t="shared" si="13"/>
        <v>0</v>
      </c>
      <c r="AA60" s="32">
        <f t="shared" si="7"/>
        <v>0</v>
      </c>
      <c r="AB60" s="32">
        <f t="shared" si="7"/>
        <v>0</v>
      </c>
      <c r="AC60" s="32">
        <f t="shared" si="7"/>
        <v>0</v>
      </c>
      <c r="AD60" s="32">
        <f t="shared" si="7"/>
        <v>0</v>
      </c>
      <c r="AE60" s="32">
        <f t="shared" si="8"/>
        <v>0</v>
      </c>
      <c r="AF60" s="32">
        <f t="shared" si="8"/>
        <v>0</v>
      </c>
      <c r="AG60" s="32">
        <f t="shared" si="8"/>
        <v>0</v>
      </c>
      <c r="AH60" s="32">
        <f t="shared" si="15"/>
        <v>0</v>
      </c>
      <c r="AI60" s="32">
        <f t="shared" si="16"/>
        <v>0</v>
      </c>
      <c r="AJ60" s="32">
        <f>VLOOKUP(B60, '[3]Q01 Main'!$A$5:$B$392, 2, FALSE)</f>
        <v>0</v>
      </c>
      <c r="AK60">
        <f>VLOOKUP(B60, '[3]Q01 Main'!$A$5:$C$392, 3, FALSE)</f>
        <v>0</v>
      </c>
      <c r="AN60" s="5">
        <f t="shared" si="11"/>
        <v>0</v>
      </c>
      <c r="AO60" s="5">
        <f t="shared" si="11"/>
        <v>0</v>
      </c>
      <c r="AP60" s="5">
        <f t="shared" si="11"/>
        <v>0</v>
      </c>
      <c r="AQ60" s="5">
        <f t="shared" si="11"/>
        <v>0</v>
      </c>
      <c r="AR60" s="5">
        <f t="shared" si="11"/>
        <v>0</v>
      </c>
      <c r="AS60" s="5">
        <f t="shared" si="17"/>
        <v>0</v>
      </c>
      <c r="AT60" s="5">
        <f t="shared" si="17"/>
        <v>0</v>
      </c>
      <c r="AU60" s="5">
        <f t="shared" si="17"/>
        <v>0</v>
      </c>
      <c r="AV60" s="5">
        <f t="shared" si="17"/>
        <v>0</v>
      </c>
      <c r="AW60" s="5">
        <f t="shared" si="18"/>
        <v>0</v>
      </c>
      <c r="AX60" s="5">
        <f t="shared" si="18"/>
        <v>0</v>
      </c>
      <c r="AY60" s="5">
        <f t="shared" si="18"/>
        <v>0</v>
      </c>
      <c r="AZ60" s="5">
        <f t="shared" si="18"/>
        <v>0</v>
      </c>
      <c r="BA60" s="5">
        <f t="shared" si="19"/>
        <v>0</v>
      </c>
      <c r="BB60" s="5">
        <f t="shared" si="19"/>
        <v>0</v>
      </c>
    </row>
    <row r="61" spans="1:54" x14ac:dyDescent="0.35">
      <c r="A61" s="2" t="s">
        <v>4</v>
      </c>
      <c r="B61" s="1" t="s">
        <v>75</v>
      </c>
      <c r="C61" t="str">
        <f>VLOOKUP(B61, [2]Main!$B$3:$D$376, 2, FALSE)</f>
        <v>Local Centres</v>
      </c>
      <c r="D61" t="str">
        <f>VLOOKUP(B61, [2]Main!$B$3:$D$376, 3, FALSE)</f>
        <v>Other Local Centres</v>
      </c>
      <c r="E61" s="5">
        <v>0</v>
      </c>
      <c r="F61" s="5">
        <v>0</v>
      </c>
      <c r="G61" s="5">
        <v>0</v>
      </c>
      <c r="H61" s="5">
        <v>0</v>
      </c>
      <c r="I61" s="5">
        <v>0</v>
      </c>
      <c r="J61" s="5">
        <v>0</v>
      </c>
      <c r="K61" s="5">
        <v>0</v>
      </c>
      <c r="L61" s="5">
        <v>0</v>
      </c>
      <c r="M61" s="5">
        <v>0</v>
      </c>
      <c r="N61" s="5">
        <v>0</v>
      </c>
      <c r="O61" s="5">
        <v>0</v>
      </c>
      <c r="P61" s="5">
        <v>0</v>
      </c>
      <c r="Q61" s="5">
        <v>0</v>
      </c>
      <c r="R61" s="5">
        <v>0</v>
      </c>
      <c r="S61" s="5">
        <v>0</v>
      </c>
      <c r="U61" s="32">
        <f t="shared" si="12"/>
        <v>0</v>
      </c>
      <c r="V61" s="32">
        <f t="shared" si="2"/>
        <v>0</v>
      </c>
      <c r="W61" s="32">
        <f t="shared" si="13"/>
        <v>0</v>
      </c>
      <c r="X61" s="32">
        <f t="shared" si="13"/>
        <v>0</v>
      </c>
      <c r="Y61" s="32">
        <f t="shared" si="13"/>
        <v>0</v>
      </c>
      <c r="Z61" s="32">
        <f t="shared" si="13"/>
        <v>0</v>
      </c>
      <c r="AA61" s="32">
        <f t="shared" si="7"/>
        <v>0</v>
      </c>
      <c r="AB61" s="32">
        <f t="shared" si="7"/>
        <v>0</v>
      </c>
      <c r="AC61" s="32">
        <f t="shared" si="7"/>
        <v>0</v>
      </c>
      <c r="AD61" s="32">
        <f t="shared" si="7"/>
        <v>0</v>
      </c>
      <c r="AE61" s="32">
        <f t="shared" si="8"/>
        <v>0</v>
      </c>
      <c r="AF61" s="32">
        <f t="shared" si="8"/>
        <v>0</v>
      </c>
      <c r="AG61" s="32">
        <f t="shared" si="8"/>
        <v>0</v>
      </c>
      <c r="AH61" s="32">
        <f t="shared" si="15"/>
        <v>0</v>
      </c>
      <c r="AI61" s="32">
        <f t="shared" si="16"/>
        <v>0</v>
      </c>
      <c r="AJ61" s="32">
        <f>VLOOKUP(B61, '[3]Q01 Main'!$A$5:$B$392, 2, FALSE)</f>
        <v>0</v>
      </c>
      <c r="AK61">
        <f>VLOOKUP(B61, '[3]Q01 Main'!$A$5:$C$392, 3, FALSE)</f>
        <v>0</v>
      </c>
      <c r="AN61" s="5">
        <f t="shared" si="11"/>
        <v>0</v>
      </c>
      <c r="AO61" s="5">
        <f t="shared" si="11"/>
        <v>0</v>
      </c>
      <c r="AP61" s="5">
        <f t="shared" si="11"/>
        <v>0</v>
      </c>
      <c r="AQ61" s="5">
        <f t="shared" si="11"/>
        <v>0</v>
      </c>
      <c r="AR61" s="5">
        <f t="shared" si="11"/>
        <v>0</v>
      </c>
      <c r="AS61" s="5">
        <f t="shared" si="17"/>
        <v>0</v>
      </c>
      <c r="AT61" s="5">
        <f t="shared" si="17"/>
        <v>0</v>
      </c>
      <c r="AU61" s="5">
        <f t="shared" si="17"/>
        <v>0</v>
      </c>
      <c r="AV61" s="5">
        <f t="shared" si="17"/>
        <v>0</v>
      </c>
      <c r="AW61" s="5">
        <f t="shared" si="18"/>
        <v>0</v>
      </c>
      <c r="AX61" s="5">
        <f t="shared" si="18"/>
        <v>0</v>
      </c>
      <c r="AY61" s="5">
        <f t="shared" si="18"/>
        <v>0</v>
      </c>
      <c r="AZ61" s="5">
        <f t="shared" si="18"/>
        <v>0</v>
      </c>
      <c r="BA61" s="5">
        <f t="shared" si="19"/>
        <v>0</v>
      </c>
      <c r="BB61" s="5">
        <f t="shared" si="19"/>
        <v>0</v>
      </c>
    </row>
    <row r="62" spans="1:54" x14ac:dyDescent="0.35">
      <c r="A62" s="2" t="s">
        <v>4</v>
      </c>
      <c r="B62" s="1" t="s">
        <v>76</v>
      </c>
      <c r="C62" t="str">
        <f>VLOOKUP(B62, [2]Main!$B$3:$D$376, 2, FALSE)</f>
        <v>Local Centres</v>
      </c>
      <c r="D62" t="str">
        <f>VLOOKUP(B62, [2]Main!$B$3:$D$376, 3, FALSE)</f>
        <v>Other Local Centres</v>
      </c>
      <c r="E62" s="5">
        <v>0</v>
      </c>
      <c r="F62" s="5">
        <v>0</v>
      </c>
      <c r="G62" s="5">
        <v>0</v>
      </c>
      <c r="H62" s="5">
        <v>0</v>
      </c>
      <c r="I62" s="5">
        <v>0</v>
      </c>
      <c r="J62" s="5">
        <v>0</v>
      </c>
      <c r="K62" s="5">
        <v>0</v>
      </c>
      <c r="L62" s="5">
        <v>0</v>
      </c>
      <c r="M62" s="5">
        <v>0</v>
      </c>
      <c r="N62" s="5">
        <v>0</v>
      </c>
      <c r="O62" s="5">
        <v>0</v>
      </c>
      <c r="P62" s="5">
        <v>0</v>
      </c>
      <c r="Q62" s="5">
        <v>0</v>
      </c>
      <c r="R62" s="5">
        <v>0</v>
      </c>
      <c r="S62" s="5">
        <v>0</v>
      </c>
      <c r="U62" s="32">
        <f t="shared" si="12"/>
        <v>0</v>
      </c>
      <c r="V62" s="32">
        <f t="shared" si="2"/>
        <v>0</v>
      </c>
      <c r="W62" s="32">
        <f t="shared" si="13"/>
        <v>0</v>
      </c>
      <c r="X62" s="32">
        <f t="shared" si="13"/>
        <v>0</v>
      </c>
      <c r="Y62" s="32">
        <f t="shared" si="13"/>
        <v>0</v>
      </c>
      <c r="Z62" s="32">
        <f t="shared" si="13"/>
        <v>0</v>
      </c>
      <c r="AA62" s="32">
        <f t="shared" si="7"/>
        <v>0</v>
      </c>
      <c r="AB62" s="32">
        <f t="shared" si="7"/>
        <v>0</v>
      </c>
      <c r="AC62" s="32">
        <f t="shared" si="7"/>
        <v>0</v>
      </c>
      <c r="AD62" s="32">
        <f t="shared" si="7"/>
        <v>0</v>
      </c>
      <c r="AE62" s="32">
        <f t="shared" si="8"/>
        <v>0</v>
      </c>
      <c r="AF62" s="32">
        <f t="shared" si="8"/>
        <v>0</v>
      </c>
      <c r="AG62" s="32">
        <f t="shared" si="8"/>
        <v>0</v>
      </c>
      <c r="AH62" s="32">
        <f t="shared" si="15"/>
        <v>0</v>
      </c>
      <c r="AI62" s="32">
        <f t="shared" si="16"/>
        <v>0</v>
      </c>
      <c r="AJ62" s="32">
        <f>VLOOKUP(B62, '[3]Q01 Main'!$A$5:$B$392, 2, FALSE)</f>
        <v>0</v>
      </c>
      <c r="AK62">
        <f>VLOOKUP(B62, '[3]Q01 Main'!$A$5:$C$392, 3, FALSE)</f>
        <v>0</v>
      </c>
      <c r="AN62" s="5">
        <f t="shared" si="11"/>
        <v>0</v>
      </c>
      <c r="AO62" s="5">
        <f t="shared" si="11"/>
        <v>0</v>
      </c>
      <c r="AP62" s="5">
        <f t="shared" si="11"/>
        <v>0</v>
      </c>
      <c r="AQ62" s="5">
        <f t="shared" si="11"/>
        <v>0</v>
      </c>
      <c r="AR62" s="5">
        <f t="shared" si="11"/>
        <v>0</v>
      </c>
      <c r="AS62" s="5">
        <f t="shared" si="17"/>
        <v>0</v>
      </c>
      <c r="AT62" s="5">
        <f t="shared" si="17"/>
        <v>0</v>
      </c>
      <c r="AU62" s="5">
        <f t="shared" si="17"/>
        <v>0</v>
      </c>
      <c r="AV62" s="5">
        <f t="shared" si="17"/>
        <v>0</v>
      </c>
      <c r="AW62" s="5">
        <f t="shared" si="18"/>
        <v>0</v>
      </c>
      <c r="AX62" s="5">
        <f t="shared" si="18"/>
        <v>0</v>
      </c>
      <c r="AY62" s="5">
        <f t="shared" si="18"/>
        <v>0</v>
      </c>
      <c r="AZ62" s="5">
        <f t="shared" si="18"/>
        <v>0</v>
      </c>
      <c r="BA62" s="5">
        <f t="shared" si="19"/>
        <v>0</v>
      </c>
      <c r="BB62" s="5">
        <f t="shared" si="19"/>
        <v>0</v>
      </c>
    </row>
    <row r="63" spans="1:54" x14ac:dyDescent="0.35">
      <c r="A63" s="2" t="s">
        <v>4</v>
      </c>
      <c r="B63" s="1" t="s">
        <v>77</v>
      </c>
      <c r="C63" t="str">
        <f>VLOOKUP(B63, [2]Main!$B$3:$D$376, 2, FALSE)</f>
        <v>Local Centres</v>
      </c>
      <c r="D63" t="str">
        <f>VLOOKUP(B63, [2]Main!$B$3:$D$376, 3, FALSE)</f>
        <v>Other Local Centres</v>
      </c>
      <c r="E63" s="5">
        <v>0</v>
      </c>
      <c r="F63" s="5">
        <v>0</v>
      </c>
      <c r="G63" s="5">
        <v>0</v>
      </c>
      <c r="H63" s="5">
        <v>0</v>
      </c>
      <c r="I63" s="5">
        <v>0</v>
      </c>
      <c r="J63" s="5">
        <v>0</v>
      </c>
      <c r="K63" s="5">
        <v>0</v>
      </c>
      <c r="L63" s="5">
        <v>0</v>
      </c>
      <c r="M63" s="5">
        <v>0</v>
      </c>
      <c r="N63" s="5">
        <v>0</v>
      </c>
      <c r="O63" s="5">
        <v>0</v>
      </c>
      <c r="P63" s="5">
        <v>0</v>
      </c>
      <c r="Q63" s="5">
        <v>0</v>
      </c>
      <c r="R63" s="5">
        <v>0</v>
      </c>
      <c r="S63" s="5">
        <v>0</v>
      </c>
      <c r="U63" s="32">
        <f t="shared" si="12"/>
        <v>0</v>
      </c>
      <c r="V63" s="32">
        <f t="shared" si="2"/>
        <v>0</v>
      </c>
      <c r="W63" s="32">
        <f t="shared" si="13"/>
        <v>0</v>
      </c>
      <c r="X63" s="32">
        <f t="shared" si="13"/>
        <v>0</v>
      </c>
      <c r="Y63" s="32">
        <f t="shared" si="13"/>
        <v>0</v>
      </c>
      <c r="Z63" s="32">
        <f t="shared" si="13"/>
        <v>0</v>
      </c>
      <c r="AA63" s="32">
        <f t="shared" si="7"/>
        <v>0</v>
      </c>
      <c r="AB63" s="32">
        <f t="shared" si="7"/>
        <v>0</v>
      </c>
      <c r="AC63" s="32">
        <f t="shared" si="7"/>
        <v>0</v>
      </c>
      <c r="AD63" s="32">
        <f t="shared" si="7"/>
        <v>0</v>
      </c>
      <c r="AE63" s="32">
        <f t="shared" si="8"/>
        <v>0</v>
      </c>
      <c r="AF63" s="32">
        <f t="shared" si="8"/>
        <v>0</v>
      </c>
      <c r="AG63" s="32">
        <f t="shared" si="8"/>
        <v>0</v>
      </c>
      <c r="AH63" s="32">
        <f t="shared" si="15"/>
        <v>0</v>
      </c>
      <c r="AI63" s="32">
        <f t="shared" si="16"/>
        <v>0</v>
      </c>
      <c r="AJ63" s="32">
        <f>VLOOKUP(B63, '[3]Q01 Main'!$A$5:$B$392, 2, FALSE)</f>
        <v>0</v>
      </c>
      <c r="AK63">
        <f>VLOOKUP(B63, '[3]Q01 Main'!$A$5:$C$392, 3, FALSE)</f>
        <v>0</v>
      </c>
      <c r="AN63" s="5">
        <f t="shared" si="11"/>
        <v>0</v>
      </c>
      <c r="AO63" s="5">
        <f t="shared" si="11"/>
        <v>0</v>
      </c>
      <c r="AP63" s="5">
        <f t="shared" si="11"/>
        <v>0</v>
      </c>
      <c r="AQ63" s="5">
        <f t="shared" si="11"/>
        <v>0</v>
      </c>
      <c r="AR63" s="5">
        <f t="shared" si="11"/>
        <v>0</v>
      </c>
      <c r="AS63" s="5">
        <f t="shared" si="17"/>
        <v>0</v>
      </c>
      <c r="AT63" s="5">
        <f t="shared" si="17"/>
        <v>0</v>
      </c>
      <c r="AU63" s="5">
        <f t="shared" si="17"/>
        <v>0</v>
      </c>
      <c r="AV63" s="5">
        <f t="shared" si="17"/>
        <v>0</v>
      </c>
      <c r="AW63" s="5">
        <f t="shared" si="18"/>
        <v>0</v>
      </c>
      <c r="AX63" s="5">
        <f t="shared" si="18"/>
        <v>0</v>
      </c>
      <c r="AY63" s="5">
        <f t="shared" si="18"/>
        <v>0</v>
      </c>
      <c r="AZ63" s="5">
        <f t="shared" si="18"/>
        <v>0</v>
      </c>
      <c r="BA63" s="5">
        <f t="shared" si="19"/>
        <v>0</v>
      </c>
      <c r="BB63" s="5">
        <f t="shared" si="19"/>
        <v>0</v>
      </c>
    </row>
    <row r="64" spans="1:54" x14ac:dyDescent="0.35">
      <c r="A64" s="2" t="s">
        <v>4</v>
      </c>
      <c r="B64" s="1" t="s">
        <v>78</v>
      </c>
      <c r="C64" t="str">
        <f>VLOOKUP(B64, [2]Main!$B$3:$D$376, 2, FALSE)</f>
        <v>Kingston TC</v>
      </c>
      <c r="D64" t="str">
        <f>VLOOKUP(B64, [2]Main!$B$3:$D$376, 3, FALSE)</f>
        <v>Tesco Extra, Winchester Circle, Kingston</v>
      </c>
      <c r="E64" s="5">
        <v>3.7420000000000002E-2</v>
      </c>
      <c r="F64" s="5">
        <v>0</v>
      </c>
      <c r="G64" s="5">
        <v>4.2100000000000002E-3</v>
      </c>
      <c r="H64" s="5">
        <v>4.2410000000000003E-2</v>
      </c>
      <c r="I64" s="5">
        <v>0.16036</v>
      </c>
      <c r="J64" s="5">
        <v>0.1024</v>
      </c>
      <c r="K64" s="5">
        <v>5.7579999999999999E-2</v>
      </c>
      <c r="L64" s="5">
        <v>0</v>
      </c>
      <c r="M64" s="5">
        <v>0</v>
      </c>
      <c r="N64" s="5">
        <v>0.11054</v>
      </c>
      <c r="O64" s="5">
        <v>0.11115999999999999</v>
      </c>
      <c r="P64" s="5">
        <v>4.8829999999999998E-2</v>
      </c>
      <c r="Q64" s="5">
        <v>7.4120000000000005E-2</v>
      </c>
      <c r="R64" s="5">
        <v>0</v>
      </c>
      <c r="S64" s="5">
        <v>0</v>
      </c>
      <c r="U64" s="32">
        <f t="shared" si="12"/>
        <v>283.53134</v>
      </c>
      <c r="V64" s="32">
        <f t="shared" si="2"/>
        <v>0</v>
      </c>
      <c r="W64" s="32">
        <f t="shared" si="13"/>
        <v>31.899169999999998</v>
      </c>
      <c r="X64" s="32">
        <f t="shared" si="13"/>
        <v>321.34057000000001</v>
      </c>
      <c r="Y64" s="32">
        <f t="shared" si="13"/>
        <v>1215.04772</v>
      </c>
      <c r="Z64" s="32">
        <f t="shared" si="13"/>
        <v>775.88479999999993</v>
      </c>
      <c r="AA64" s="32">
        <f t="shared" si="7"/>
        <v>436.28365999999994</v>
      </c>
      <c r="AB64" s="32">
        <f t="shared" si="7"/>
        <v>0</v>
      </c>
      <c r="AC64" s="32">
        <f t="shared" si="7"/>
        <v>0</v>
      </c>
      <c r="AD64" s="32">
        <f t="shared" si="7"/>
        <v>837.56158000000005</v>
      </c>
      <c r="AE64" s="32">
        <f t="shared" si="8"/>
        <v>842.25932</v>
      </c>
      <c r="AF64" s="32">
        <f t="shared" si="8"/>
        <v>369.98490999999996</v>
      </c>
      <c r="AG64" s="32">
        <f t="shared" si="8"/>
        <v>561.60724000000005</v>
      </c>
      <c r="AH64" s="32">
        <f t="shared" si="15"/>
        <v>0</v>
      </c>
      <c r="AI64" s="32">
        <f t="shared" si="16"/>
        <v>0</v>
      </c>
      <c r="AJ64" s="32">
        <f>VLOOKUP(B64, '[3]Q01 Main'!$A$5:$B$392, 2, FALSE)</f>
        <v>75.77</v>
      </c>
      <c r="AK64">
        <f>VLOOKUP(B64, '[3]Q01 Main'!$A$5:$C$392, 3, FALSE)</f>
        <v>55</v>
      </c>
      <c r="AN64" s="5">
        <f t="shared" si="11"/>
        <v>3.9944774444246142E-2</v>
      </c>
      <c r="AO64" s="5">
        <f t="shared" si="11"/>
        <v>0</v>
      </c>
      <c r="AP64" s="5">
        <f t="shared" si="11"/>
        <v>4.6097561489854659E-3</v>
      </c>
      <c r="AQ64" s="5">
        <f t="shared" si="11"/>
        <v>4.4999367728776794E-2</v>
      </c>
      <c r="AR64" s="5">
        <f t="shared" si="11"/>
        <v>0.17024343534273834</v>
      </c>
      <c r="AS64" s="5">
        <f t="shared" si="17"/>
        <v>0.10856003312053938</v>
      </c>
      <c r="AT64" s="5">
        <f t="shared" si="17"/>
        <v>5.9277897917503583E-2</v>
      </c>
      <c r="AU64" s="5">
        <f t="shared" si="17"/>
        <v>0</v>
      </c>
      <c r="AV64" s="5">
        <f t="shared" si="17"/>
        <v>0</v>
      </c>
      <c r="AW64" s="5">
        <f t="shared" si="18"/>
        <v>0.11326076253409631</v>
      </c>
      <c r="AX64" s="5">
        <f t="shared" si="18"/>
        <v>0.14859621067959744</v>
      </c>
      <c r="AY64" s="5">
        <f t="shared" si="18"/>
        <v>4.9052095484524577E-2</v>
      </c>
      <c r="AZ64" s="5">
        <f t="shared" si="18"/>
        <v>8.1168005960522274E-2</v>
      </c>
      <c r="BA64" s="5">
        <f t="shared" si="19"/>
        <v>0</v>
      </c>
      <c r="BB64" s="5">
        <f t="shared" si="19"/>
        <v>0</v>
      </c>
    </row>
    <row r="65" spans="1:54" x14ac:dyDescent="0.35">
      <c r="A65" s="2" t="s">
        <v>4</v>
      </c>
      <c r="B65" s="1" t="s">
        <v>79</v>
      </c>
      <c r="C65" t="str">
        <f>VLOOKUP(B65, [2]Main!$B$3:$D$376, 2, FALSE)</f>
        <v>Local Centres</v>
      </c>
      <c r="D65" t="str">
        <f>VLOOKUP(B65, [2]Main!$B$3:$D$376, 3, FALSE)</f>
        <v>Oakgrove LC - Waitrose, Babbage Gate</v>
      </c>
      <c r="E65" s="5">
        <v>1.357E-2</v>
      </c>
      <c r="F65" s="5">
        <v>4.3499999999999997E-3</v>
      </c>
      <c r="G65" s="5">
        <v>3.3110000000000001E-2</v>
      </c>
      <c r="H65" s="5">
        <v>2.7269999999999999E-2</v>
      </c>
      <c r="I65" s="5">
        <v>3.6670000000000001E-2</v>
      </c>
      <c r="J65" s="5">
        <v>7.1559999999999999E-2</v>
      </c>
      <c r="K65" s="5">
        <v>2.5420000000000002E-2</v>
      </c>
      <c r="L65" s="5">
        <v>0</v>
      </c>
      <c r="M65" s="5">
        <v>0</v>
      </c>
      <c r="N65" s="5">
        <v>6.9650000000000004E-2</v>
      </c>
      <c r="O65" s="5">
        <v>2.9000000000000001E-2</v>
      </c>
      <c r="P65" s="5">
        <v>0</v>
      </c>
      <c r="Q65" s="5">
        <v>0</v>
      </c>
      <c r="R65" s="5">
        <v>0</v>
      </c>
      <c r="S65" s="5">
        <v>0</v>
      </c>
      <c r="U65" s="32">
        <f t="shared" si="12"/>
        <v>123.79911000000001</v>
      </c>
      <c r="V65" s="32">
        <f t="shared" si="2"/>
        <v>39.685049999999997</v>
      </c>
      <c r="W65" s="32">
        <f t="shared" si="13"/>
        <v>302.06253000000004</v>
      </c>
      <c r="X65" s="32">
        <f t="shared" si="13"/>
        <v>248.78421</v>
      </c>
      <c r="Y65" s="32">
        <f t="shared" si="13"/>
        <v>334.54041000000001</v>
      </c>
      <c r="Z65" s="32">
        <f t="shared" si="13"/>
        <v>652.84187999999995</v>
      </c>
      <c r="AA65" s="32">
        <f t="shared" si="7"/>
        <v>231.90666000000002</v>
      </c>
      <c r="AB65" s="32">
        <f t="shared" si="7"/>
        <v>0</v>
      </c>
      <c r="AC65" s="32">
        <f t="shared" si="7"/>
        <v>0</v>
      </c>
      <c r="AD65" s="32">
        <f t="shared" si="7"/>
        <v>635.41695000000004</v>
      </c>
      <c r="AE65" s="32">
        <f t="shared" si="8"/>
        <v>264.56700000000006</v>
      </c>
      <c r="AF65" s="32">
        <f t="shared" si="8"/>
        <v>0</v>
      </c>
      <c r="AG65" s="32">
        <f t="shared" si="8"/>
        <v>0</v>
      </c>
      <c r="AH65" s="32">
        <f t="shared" si="15"/>
        <v>0</v>
      </c>
      <c r="AI65" s="32">
        <f t="shared" si="16"/>
        <v>0</v>
      </c>
      <c r="AJ65" s="32">
        <f>VLOOKUP(B65, '[3]Q01 Main'!$A$5:$B$392, 2, FALSE)</f>
        <v>91.23</v>
      </c>
      <c r="AK65">
        <f>VLOOKUP(B65, '[3]Q01 Main'!$A$5:$C$392, 3, FALSE)</f>
        <v>28</v>
      </c>
      <c r="AN65" s="5">
        <f t="shared" si="11"/>
        <v>1.7441202532843168E-2</v>
      </c>
      <c r="AO65" s="5">
        <f t="shared" si="11"/>
        <v>5.8653815185846321E-3</v>
      </c>
      <c r="AP65" s="5">
        <f t="shared" si="11"/>
        <v>4.3651123369216407E-2</v>
      </c>
      <c r="AQ65" s="5">
        <f t="shared" si="11"/>
        <v>3.4838838279596093E-2</v>
      </c>
      <c r="AR65" s="5">
        <f t="shared" ref="AR65:AU128" si="20">Y65/Y$383</f>
        <v>4.6873310176960108E-2</v>
      </c>
      <c r="AS65" s="5">
        <f t="shared" si="17"/>
        <v>9.1344148145801024E-2</v>
      </c>
      <c r="AT65" s="5">
        <f t="shared" si="17"/>
        <v>3.1509177579259362E-2</v>
      </c>
      <c r="AU65" s="5">
        <f t="shared" si="17"/>
        <v>0</v>
      </c>
      <c r="AV65" s="5">
        <f t="shared" si="17"/>
        <v>0</v>
      </c>
      <c r="AW65" s="5">
        <f t="shared" si="18"/>
        <v>8.592539343088032E-2</v>
      </c>
      <c r="AX65" s="5">
        <f t="shared" si="18"/>
        <v>4.6676424632343713E-2</v>
      </c>
      <c r="AY65" s="5">
        <f t="shared" si="18"/>
        <v>0</v>
      </c>
      <c r="AZ65" s="5">
        <f t="shared" si="18"/>
        <v>0</v>
      </c>
      <c r="BA65" s="5">
        <f t="shared" si="19"/>
        <v>0</v>
      </c>
      <c r="BB65" s="5">
        <f t="shared" si="19"/>
        <v>0</v>
      </c>
    </row>
    <row r="66" spans="1:54" x14ac:dyDescent="0.35">
      <c r="A66" s="2" t="s">
        <v>5</v>
      </c>
      <c r="B66" s="1" t="s">
        <v>80</v>
      </c>
      <c r="C66" t="str">
        <f>VLOOKUP(B66, [2]Main!$B$3:$D$376, 2, FALSE)</f>
        <v>Local Centres</v>
      </c>
      <c r="D66" t="str">
        <f>VLOOKUP(B66, [2]Main!$B$3:$D$376, 3, FALSE)</f>
        <v>Stantonbury LC - Aldi</v>
      </c>
      <c r="E66" s="5">
        <v>2.9059999999999999E-2</v>
      </c>
      <c r="F66" s="5">
        <v>4.0559999999999999E-2</v>
      </c>
      <c r="G66" s="5">
        <v>0</v>
      </c>
      <c r="H66" s="5">
        <v>0</v>
      </c>
      <c r="I66" s="5">
        <v>1.779E-2</v>
      </c>
      <c r="J66" s="5">
        <v>0.1968</v>
      </c>
      <c r="K66" s="5">
        <v>0.10808</v>
      </c>
      <c r="L66" s="5">
        <v>0.1216</v>
      </c>
      <c r="M66" s="5">
        <v>4.0140000000000002E-2</v>
      </c>
      <c r="N66" s="5">
        <v>8.5129999999999997E-2</v>
      </c>
      <c r="O66" s="5">
        <v>8.1399999999999997E-3</v>
      </c>
      <c r="P66" s="5">
        <v>0</v>
      </c>
      <c r="Q66" s="5">
        <v>0</v>
      </c>
      <c r="R66" s="5">
        <v>0</v>
      </c>
      <c r="S66" s="5">
        <v>0</v>
      </c>
      <c r="U66" s="32">
        <f t="shared" si="12"/>
        <v>194.84729999999999</v>
      </c>
      <c r="V66" s="32">
        <f t="shared" si="2"/>
        <v>271.95479999999998</v>
      </c>
      <c r="W66" s="32">
        <f t="shared" si="13"/>
        <v>0</v>
      </c>
      <c r="X66" s="32">
        <f t="shared" si="13"/>
        <v>0</v>
      </c>
      <c r="Y66" s="32">
        <f t="shared" si="13"/>
        <v>119.28194999999999</v>
      </c>
      <c r="Z66" s="32">
        <f t="shared" si="13"/>
        <v>1319.5439999999999</v>
      </c>
      <c r="AA66" s="32">
        <f t="shared" si="7"/>
        <v>724.67639999999994</v>
      </c>
      <c r="AB66" s="32">
        <f t="shared" si="7"/>
        <v>815.32799999999986</v>
      </c>
      <c r="AC66" s="32">
        <f t="shared" si="7"/>
        <v>269.13870000000003</v>
      </c>
      <c r="AD66" s="32">
        <f t="shared" si="7"/>
        <v>570.79665</v>
      </c>
      <c r="AE66" s="32">
        <f t="shared" si="8"/>
        <v>54.578699999999991</v>
      </c>
      <c r="AF66" s="32">
        <f t="shared" si="8"/>
        <v>0</v>
      </c>
      <c r="AG66" s="32">
        <f t="shared" si="8"/>
        <v>0</v>
      </c>
      <c r="AH66" s="32">
        <f t="shared" si="15"/>
        <v>0</v>
      </c>
      <c r="AI66" s="32">
        <f t="shared" si="16"/>
        <v>0</v>
      </c>
      <c r="AJ66" s="32">
        <f>VLOOKUP(B66, '[3]Q01 Main'!$A$5:$B$392, 2, FALSE)</f>
        <v>67.05</v>
      </c>
      <c r="AK66">
        <f>VLOOKUP(B66, '[3]Q01 Main'!$A$5:$C$392, 3, FALSE)</f>
        <v>48</v>
      </c>
      <c r="AN66" s="5">
        <f t="shared" si="11"/>
        <v>2.7450691869090597E-2</v>
      </c>
      <c r="AO66" s="5">
        <f t="shared" si="11"/>
        <v>4.0194447476074237E-2</v>
      </c>
      <c r="AP66" s="5">
        <f t="shared" si="11"/>
        <v>0</v>
      </c>
      <c r="AQ66" s="5">
        <f t="shared" si="11"/>
        <v>0</v>
      </c>
      <c r="AR66" s="5">
        <f t="shared" si="20"/>
        <v>1.6712898273971287E-2</v>
      </c>
      <c r="AS66" s="5">
        <f t="shared" si="17"/>
        <v>0.18462758948752317</v>
      </c>
      <c r="AT66" s="5">
        <f t="shared" si="17"/>
        <v>9.8461843981101652E-2</v>
      </c>
      <c r="AU66" s="5">
        <f t="shared" si="17"/>
        <v>0.11877106437846391</v>
      </c>
      <c r="AV66" s="5">
        <f t="shared" si="17"/>
        <v>3.9247655643040058E-2</v>
      </c>
      <c r="AW66" s="5">
        <f t="shared" si="18"/>
        <v>7.718699779771139E-2</v>
      </c>
      <c r="AX66" s="5">
        <f t="shared" si="18"/>
        <v>9.6290866853435859E-3</v>
      </c>
      <c r="AY66" s="5">
        <f t="shared" si="18"/>
        <v>0</v>
      </c>
      <c r="AZ66" s="5">
        <f t="shared" si="18"/>
        <v>0</v>
      </c>
      <c r="BA66" s="5">
        <f t="shared" si="19"/>
        <v>0</v>
      </c>
      <c r="BB66" s="5">
        <f t="shared" si="19"/>
        <v>0</v>
      </c>
    </row>
    <row r="67" spans="1:54" x14ac:dyDescent="0.35">
      <c r="A67" s="2" t="s">
        <v>5</v>
      </c>
      <c r="B67" s="1" t="s">
        <v>81</v>
      </c>
      <c r="C67" t="str">
        <f>VLOOKUP(B67, [2]Main!$B$3:$D$376, 2, FALSE)</f>
        <v>Local Centres</v>
      </c>
      <c r="D67" t="str">
        <f>VLOOKUP(B67, [2]Main!$B$3:$D$376, 3, FALSE)</f>
        <v>Other Local Centres</v>
      </c>
      <c r="E67" s="5">
        <v>3.4099999999999998E-3</v>
      </c>
      <c r="F67" s="5">
        <v>0</v>
      </c>
      <c r="G67" s="5">
        <v>0</v>
      </c>
      <c r="H67" s="5">
        <v>0</v>
      </c>
      <c r="I67" s="5">
        <v>1.3089999999999999E-2</v>
      </c>
      <c r="J67" s="5">
        <v>4.4630000000000003E-2</v>
      </c>
      <c r="K67" s="5">
        <v>1.984E-2</v>
      </c>
      <c r="L67" s="5">
        <v>0</v>
      </c>
      <c r="M67" s="5">
        <v>0</v>
      </c>
      <c r="N67" s="5">
        <v>0</v>
      </c>
      <c r="O67" s="5">
        <v>0</v>
      </c>
      <c r="P67" s="5">
        <v>0</v>
      </c>
      <c r="Q67" s="5">
        <v>0</v>
      </c>
      <c r="R67" s="5">
        <v>0</v>
      </c>
      <c r="S67" s="5">
        <v>0</v>
      </c>
      <c r="U67" s="32">
        <f t="shared" si="12"/>
        <v>19.890529999999998</v>
      </c>
      <c r="V67" s="32">
        <f t="shared" si="2"/>
        <v>0</v>
      </c>
      <c r="W67" s="32">
        <f t="shared" si="13"/>
        <v>0</v>
      </c>
      <c r="X67" s="32">
        <f t="shared" si="13"/>
        <v>0</v>
      </c>
      <c r="Y67" s="32">
        <f t="shared" si="13"/>
        <v>76.35396999999999</v>
      </c>
      <c r="Z67" s="32">
        <f t="shared" si="13"/>
        <v>260.32679000000002</v>
      </c>
      <c r="AA67" s="32">
        <f t="shared" si="7"/>
        <v>115.72672</v>
      </c>
      <c r="AB67" s="32">
        <f t="shared" si="7"/>
        <v>0</v>
      </c>
      <c r="AC67" s="32">
        <f t="shared" si="7"/>
        <v>0</v>
      </c>
      <c r="AD67" s="32">
        <f t="shared" si="7"/>
        <v>0</v>
      </c>
      <c r="AE67" s="32">
        <f t="shared" si="8"/>
        <v>0</v>
      </c>
      <c r="AF67" s="32">
        <f t="shared" si="8"/>
        <v>0</v>
      </c>
      <c r="AG67" s="32">
        <f t="shared" si="8"/>
        <v>0</v>
      </c>
      <c r="AH67" s="32">
        <f t="shared" si="15"/>
        <v>0</v>
      </c>
      <c r="AI67" s="32">
        <f t="shared" si="16"/>
        <v>0</v>
      </c>
      <c r="AJ67" s="32">
        <f>VLOOKUP(B67, '[3]Q01 Main'!$A$5:$B$392, 2, FALSE)</f>
        <v>58.33</v>
      </c>
      <c r="AK67">
        <f>VLOOKUP(B67, '[3]Q01 Main'!$A$5:$C$392, 3, FALSE)</f>
        <v>6</v>
      </c>
      <c r="AN67" s="5">
        <f t="shared" si="11"/>
        <v>2.8022395493440379E-3</v>
      </c>
      <c r="AO67" s="5">
        <f t="shared" si="11"/>
        <v>0</v>
      </c>
      <c r="AP67" s="5">
        <f t="shared" si="11"/>
        <v>0</v>
      </c>
      <c r="AQ67" s="5">
        <f t="shared" si="11"/>
        <v>0</v>
      </c>
      <c r="AR67" s="5">
        <f t="shared" si="20"/>
        <v>1.0698149497252981E-2</v>
      </c>
      <c r="AS67" s="5">
        <f t="shared" si="17"/>
        <v>3.6424331221031406E-2</v>
      </c>
      <c r="AT67" s="5">
        <f t="shared" si="17"/>
        <v>1.5723799269694218E-2</v>
      </c>
      <c r="AU67" s="5">
        <f t="shared" si="17"/>
        <v>0</v>
      </c>
      <c r="AV67" s="5">
        <f t="shared" si="17"/>
        <v>0</v>
      </c>
      <c r="AW67" s="5">
        <f t="shared" si="18"/>
        <v>0</v>
      </c>
      <c r="AX67" s="5">
        <f t="shared" si="18"/>
        <v>0</v>
      </c>
      <c r="AY67" s="5">
        <f t="shared" si="18"/>
        <v>0</v>
      </c>
      <c r="AZ67" s="5">
        <f t="shared" si="18"/>
        <v>0</v>
      </c>
      <c r="BA67" s="5">
        <f t="shared" si="19"/>
        <v>0</v>
      </c>
      <c r="BB67" s="5">
        <f t="shared" si="19"/>
        <v>0</v>
      </c>
    </row>
    <row r="68" spans="1:54" x14ac:dyDescent="0.35">
      <c r="A68" s="2" t="s">
        <v>5</v>
      </c>
      <c r="B68" s="1" t="s">
        <v>82</v>
      </c>
      <c r="C68" t="str">
        <f>VLOOKUP(B68, [2]Main!$B$3:$D$376, 2, FALSE)</f>
        <v>Out of Centre</v>
      </c>
      <c r="D68" t="str">
        <f>VLOOKUP(B68, [2]Main!$B$3:$D$376, 3, FALSE)</f>
        <v>OoC - Zone 5</v>
      </c>
      <c r="E68" s="5">
        <v>0</v>
      </c>
      <c r="F68" s="5">
        <v>0</v>
      </c>
      <c r="G68" s="5">
        <v>0</v>
      </c>
      <c r="H68" s="5">
        <v>0</v>
      </c>
      <c r="I68" s="5">
        <v>0</v>
      </c>
      <c r="J68" s="5">
        <v>0</v>
      </c>
      <c r="K68" s="5">
        <v>0</v>
      </c>
      <c r="L68" s="5">
        <v>0</v>
      </c>
      <c r="M68" s="5">
        <v>0</v>
      </c>
      <c r="N68" s="5">
        <v>0</v>
      </c>
      <c r="O68" s="5">
        <v>0</v>
      </c>
      <c r="P68" s="5">
        <v>0</v>
      </c>
      <c r="Q68" s="5">
        <v>0</v>
      </c>
      <c r="R68" s="5">
        <v>0</v>
      </c>
      <c r="S68" s="5">
        <v>0</v>
      </c>
      <c r="U68" s="32">
        <f t="shared" si="12"/>
        <v>0</v>
      </c>
      <c r="V68" s="32">
        <f t="shared" si="2"/>
        <v>0</v>
      </c>
      <c r="W68" s="32">
        <f t="shared" si="13"/>
        <v>0</v>
      </c>
      <c r="X68" s="32">
        <f t="shared" si="13"/>
        <v>0</v>
      </c>
      <c r="Y68" s="32">
        <f t="shared" si="13"/>
        <v>0</v>
      </c>
      <c r="Z68" s="32">
        <f t="shared" si="13"/>
        <v>0</v>
      </c>
      <c r="AA68" s="32">
        <f t="shared" si="7"/>
        <v>0</v>
      </c>
      <c r="AB68" s="32">
        <f t="shared" si="7"/>
        <v>0</v>
      </c>
      <c r="AC68" s="32">
        <f t="shared" si="7"/>
        <v>0</v>
      </c>
      <c r="AD68" s="32">
        <f t="shared" si="7"/>
        <v>0</v>
      </c>
      <c r="AE68" s="32">
        <f t="shared" si="8"/>
        <v>0</v>
      </c>
      <c r="AF68" s="32">
        <f t="shared" si="8"/>
        <v>0</v>
      </c>
      <c r="AG68" s="32">
        <f t="shared" si="8"/>
        <v>0</v>
      </c>
      <c r="AH68" s="32">
        <f t="shared" si="15"/>
        <v>0</v>
      </c>
      <c r="AI68" s="32">
        <f t="shared" si="16"/>
        <v>0</v>
      </c>
      <c r="AJ68" s="32">
        <f>VLOOKUP(B68, '[3]Q01 Main'!$A$5:$B$392, 2, FALSE)</f>
        <v>0</v>
      </c>
      <c r="AK68">
        <f>VLOOKUP(B68, '[3]Q01 Main'!$A$5:$C$392, 3, FALSE)</f>
        <v>0</v>
      </c>
      <c r="AN68" s="5">
        <f t="shared" si="11"/>
        <v>0</v>
      </c>
      <c r="AO68" s="5">
        <f t="shared" si="11"/>
        <v>0</v>
      </c>
      <c r="AP68" s="5">
        <f t="shared" si="11"/>
        <v>0</v>
      </c>
      <c r="AQ68" s="5">
        <f t="shared" si="11"/>
        <v>0</v>
      </c>
      <c r="AR68" s="5">
        <f t="shared" si="20"/>
        <v>0</v>
      </c>
      <c r="AS68" s="5">
        <f t="shared" si="17"/>
        <v>0</v>
      </c>
      <c r="AT68" s="5">
        <f t="shared" si="17"/>
        <v>0</v>
      </c>
      <c r="AU68" s="5">
        <f t="shared" si="17"/>
        <v>0</v>
      </c>
      <c r="AV68" s="5">
        <f t="shared" si="17"/>
        <v>0</v>
      </c>
      <c r="AW68" s="5">
        <f t="shared" si="18"/>
        <v>0</v>
      </c>
      <c r="AX68" s="5">
        <f t="shared" si="18"/>
        <v>0</v>
      </c>
      <c r="AY68" s="5">
        <f t="shared" si="18"/>
        <v>0</v>
      </c>
      <c r="AZ68" s="5">
        <f t="shared" si="18"/>
        <v>0</v>
      </c>
      <c r="BA68" s="5">
        <f t="shared" si="19"/>
        <v>0</v>
      </c>
      <c r="BB68" s="5">
        <f t="shared" si="19"/>
        <v>0</v>
      </c>
    </row>
    <row r="69" spans="1:54" x14ac:dyDescent="0.35">
      <c r="A69" s="2" t="s">
        <v>5</v>
      </c>
      <c r="B69" s="1" t="s">
        <v>83</v>
      </c>
      <c r="C69" t="str">
        <f>VLOOKUP(B69, [2]Main!$B$3:$D$376, 2, FALSE)</f>
        <v>Central Milton Keynes</v>
      </c>
      <c r="D69" t="str">
        <f>VLOOKUP(B69, [2]Main!$B$3:$D$376, 3, FALSE)</f>
        <v>Central Milton Keynes - Other in Centre</v>
      </c>
      <c r="E69" s="5">
        <v>0</v>
      </c>
      <c r="F69" s="5">
        <v>0</v>
      </c>
      <c r="G69" s="5">
        <v>0</v>
      </c>
      <c r="H69" s="5">
        <v>0</v>
      </c>
      <c r="I69" s="5">
        <v>0</v>
      </c>
      <c r="J69" s="5">
        <v>0</v>
      </c>
      <c r="K69" s="5">
        <v>0</v>
      </c>
      <c r="L69" s="5">
        <v>0</v>
      </c>
      <c r="M69" s="5">
        <v>0</v>
      </c>
      <c r="N69" s="5">
        <v>0</v>
      </c>
      <c r="O69" s="5">
        <v>0</v>
      </c>
      <c r="P69" s="5">
        <v>0</v>
      </c>
      <c r="Q69" s="5">
        <v>0</v>
      </c>
      <c r="R69" s="5">
        <v>0</v>
      </c>
      <c r="S69" s="5">
        <v>0</v>
      </c>
      <c r="U69" s="32">
        <f t="shared" si="12"/>
        <v>0</v>
      </c>
      <c r="V69" s="32">
        <f t="shared" si="2"/>
        <v>0</v>
      </c>
      <c r="W69" s="32">
        <f t="shared" si="13"/>
        <v>0</v>
      </c>
      <c r="X69" s="32">
        <f t="shared" si="13"/>
        <v>0</v>
      </c>
      <c r="Y69" s="32">
        <f t="shared" si="13"/>
        <v>0</v>
      </c>
      <c r="Z69" s="32">
        <f t="shared" si="13"/>
        <v>0</v>
      </c>
      <c r="AA69" s="32">
        <f t="shared" si="7"/>
        <v>0</v>
      </c>
      <c r="AB69" s="32">
        <f t="shared" si="7"/>
        <v>0</v>
      </c>
      <c r="AC69" s="32">
        <f t="shared" si="7"/>
        <v>0</v>
      </c>
      <c r="AD69" s="32">
        <f t="shared" ref="AD69:AG132" si="21">(N69*$AJ69)*100</f>
        <v>0</v>
      </c>
      <c r="AE69" s="32">
        <f t="shared" si="8"/>
        <v>0</v>
      </c>
      <c r="AF69" s="32">
        <f t="shared" si="8"/>
        <v>0</v>
      </c>
      <c r="AG69" s="32">
        <f t="shared" si="8"/>
        <v>0</v>
      </c>
      <c r="AH69" s="32">
        <f t="shared" si="15"/>
        <v>0</v>
      </c>
      <c r="AI69" s="32">
        <f t="shared" si="16"/>
        <v>0</v>
      </c>
      <c r="AJ69" s="32">
        <f>VLOOKUP(B69, '[3]Q01 Main'!$A$5:$B$392, 2, FALSE)</f>
        <v>0</v>
      </c>
      <c r="AK69">
        <f>VLOOKUP(B69, '[3]Q01 Main'!$A$5:$C$392, 3, FALSE)</f>
        <v>0</v>
      </c>
      <c r="AN69" s="5">
        <f t="shared" si="11"/>
        <v>0</v>
      </c>
      <c r="AO69" s="5">
        <f t="shared" si="11"/>
        <v>0</v>
      </c>
      <c r="AP69" s="5">
        <f t="shared" si="11"/>
        <v>0</v>
      </c>
      <c r="AQ69" s="5">
        <f t="shared" si="11"/>
        <v>0</v>
      </c>
      <c r="AR69" s="5">
        <f t="shared" si="20"/>
        <v>0</v>
      </c>
      <c r="AS69" s="5">
        <f t="shared" si="17"/>
        <v>0</v>
      </c>
      <c r="AT69" s="5">
        <f t="shared" si="17"/>
        <v>0</v>
      </c>
      <c r="AU69" s="5">
        <f t="shared" si="17"/>
        <v>0</v>
      </c>
      <c r="AV69" s="5">
        <f t="shared" si="17"/>
        <v>0</v>
      </c>
      <c r="AW69" s="5">
        <f t="shared" si="18"/>
        <v>0</v>
      </c>
      <c r="AX69" s="5">
        <f t="shared" si="18"/>
        <v>0</v>
      </c>
      <c r="AY69" s="5">
        <f t="shared" si="18"/>
        <v>0</v>
      </c>
      <c r="AZ69" s="5">
        <f t="shared" si="18"/>
        <v>0</v>
      </c>
      <c r="BA69" s="5">
        <f t="shared" si="19"/>
        <v>0</v>
      </c>
      <c r="BB69" s="5">
        <f t="shared" si="19"/>
        <v>0</v>
      </c>
    </row>
    <row r="70" spans="1:54" x14ac:dyDescent="0.35">
      <c r="A70" s="2" t="s">
        <v>5</v>
      </c>
      <c r="B70" s="1" t="s">
        <v>84</v>
      </c>
      <c r="C70" t="str">
        <f>VLOOKUP(B70, [2]Main!$B$3:$D$376, 2, FALSE)</f>
        <v>Out of Centre</v>
      </c>
      <c r="D70" t="str">
        <f>VLOOKUP(B70, [2]Main!$B$3:$D$376, 3, FALSE)</f>
        <v>OoC - Zone 5</v>
      </c>
      <c r="E70" s="5">
        <v>0</v>
      </c>
      <c r="F70" s="5">
        <v>0</v>
      </c>
      <c r="G70" s="5">
        <v>0</v>
      </c>
      <c r="H70" s="5">
        <v>0</v>
      </c>
      <c r="I70" s="5">
        <v>0</v>
      </c>
      <c r="J70" s="5">
        <v>0</v>
      </c>
      <c r="K70" s="5">
        <v>0</v>
      </c>
      <c r="L70" s="5">
        <v>0</v>
      </c>
      <c r="M70" s="5">
        <v>0</v>
      </c>
      <c r="N70" s="5">
        <v>0</v>
      </c>
      <c r="O70" s="5">
        <v>0</v>
      </c>
      <c r="P70" s="5">
        <v>0</v>
      </c>
      <c r="Q70" s="5">
        <v>0</v>
      </c>
      <c r="R70" s="5">
        <v>0</v>
      </c>
      <c r="S70" s="5">
        <v>0</v>
      </c>
      <c r="U70" s="32">
        <f t="shared" ref="U70:U133" si="22">(E70*AJ70)*100</f>
        <v>0</v>
      </c>
      <c r="V70" s="32">
        <f t="shared" ref="V70:V133" si="23">(F70*$AJ70)*100</f>
        <v>0</v>
      </c>
      <c r="W70" s="32">
        <f t="shared" si="13"/>
        <v>0</v>
      </c>
      <c r="X70" s="32">
        <f t="shared" si="13"/>
        <v>0</v>
      </c>
      <c r="Y70" s="32">
        <f t="shared" si="13"/>
        <v>0</v>
      </c>
      <c r="Z70" s="32">
        <f t="shared" si="13"/>
        <v>0</v>
      </c>
      <c r="AA70" s="32">
        <f>(K70*$AJ70)*100</f>
        <v>0</v>
      </c>
      <c r="AB70" s="32">
        <f>(L70*$AJ70)*100</f>
        <v>0</v>
      </c>
      <c r="AC70" s="32">
        <f>(M70*$AJ70)*100</f>
        <v>0</v>
      </c>
      <c r="AD70" s="32">
        <f t="shared" si="21"/>
        <v>0</v>
      </c>
      <c r="AE70" s="32">
        <f t="shared" si="21"/>
        <v>0</v>
      </c>
      <c r="AF70" s="32">
        <f t="shared" si="21"/>
        <v>0</v>
      </c>
      <c r="AG70" s="32">
        <f t="shared" si="21"/>
        <v>0</v>
      </c>
      <c r="AH70" s="32">
        <f t="shared" si="15"/>
        <v>0</v>
      </c>
      <c r="AI70" s="32">
        <f t="shared" si="16"/>
        <v>0</v>
      </c>
      <c r="AJ70" s="32">
        <f>VLOOKUP(B70, '[3]Q01 Main'!$A$5:$B$392, 2, FALSE)</f>
        <v>0</v>
      </c>
      <c r="AK70">
        <f>VLOOKUP(B70, '[3]Q01 Main'!$A$5:$C$392, 3, FALSE)</f>
        <v>0</v>
      </c>
      <c r="AN70" s="5">
        <f t="shared" ref="AN70:AQ133" si="24">U70/U$383</f>
        <v>0</v>
      </c>
      <c r="AO70" s="5">
        <f t="shared" si="24"/>
        <v>0</v>
      </c>
      <c r="AP70" s="5">
        <f t="shared" si="24"/>
        <v>0</v>
      </c>
      <c r="AQ70" s="5">
        <f t="shared" si="24"/>
        <v>0</v>
      </c>
      <c r="AR70" s="5">
        <f t="shared" si="20"/>
        <v>0</v>
      </c>
      <c r="AS70" s="5">
        <f t="shared" si="17"/>
        <v>0</v>
      </c>
      <c r="AT70" s="5">
        <f t="shared" si="17"/>
        <v>0</v>
      </c>
      <c r="AU70" s="5">
        <f t="shared" si="17"/>
        <v>0</v>
      </c>
      <c r="AV70" s="5">
        <f t="shared" si="17"/>
        <v>0</v>
      </c>
      <c r="AW70" s="5">
        <f t="shared" si="18"/>
        <v>0</v>
      </c>
      <c r="AX70" s="5">
        <f t="shared" si="18"/>
        <v>0</v>
      </c>
      <c r="AY70" s="5">
        <f t="shared" si="18"/>
        <v>0</v>
      </c>
      <c r="AZ70" s="5">
        <f t="shared" si="18"/>
        <v>0</v>
      </c>
      <c r="BA70" s="5">
        <f t="shared" si="19"/>
        <v>0</v>
      </c>
      <c r="BB70" s="5">
        <f t="shared" si="19"/>
        <v>0</v>
      </c>
    </row>
    <row r="71" spans="1:54" x14ac:dyDescent="0.35">
      <c r="A71" s="2" t="s">
        <v>5</v>
      </c>
      <c r="B71" s="1" t="s">
        <v>85</v>
      </c>
      <c r="C71" t="str">
        <f>VLOOKUP(B71, [2]Main!$B$3:$D$376, 2, FALSE)</f>
        <v>Local Centres</v>
      </c>
      <c r="D71" t="str">
        <f>VLOOKUP(B71, [2]Main!$B$3:$D$376, 3, FALSE)</f>
        <v>Other Local Centres</v>
      </c>
      <c r="E71" s="5">
        <v>0</v>
      </c>
      <c r="F71" s="5">
        <v>0</v>
      </c>
      <c r="G71" s="5">
        <v>0</v>
      </c>
      <c r="H71" s="5">
        <v>0</v>
      </c>
      <c r="I71" s="5">
        <v>0</v>
      </c>
      <c r="J71" s="5">
        <v>0</v>
      </c>
      <c r="K71" s="5">
        <v>0</v>
      </c>
      <c r="L71" s="5">
        <v>0</v>
      </c>
      <c r="M71" s="5">
        <v>0</v>
      </c>
      <c r="N71" s="5">
        <v>0</v>
      </c>
      <c r="O71" s="5">
        <v>0</v>
      </c>
      <c r="P71" s="5">
        <v>0</v>
      </c>
      <c r="Q71" s="5">
        <v>0</v>
      </c>
      <c r="R71" s="5">
        <v>0</v>
      </c>
      <c r="S71" s="5">
        <v>0</v>
      </c>
      <c r="U71" s="32">
        <f t="shared" si="22"/>
        <v>0</v>
      </c>
      <c r="V71" s="32">
        <f t="shared" si="23"/>
        <v>0</v>
      </c>
      <c r="W71" s="32">
        <f t="shared" si="13"/>
        <v>0</v>
      </c>
      <c r="X71" s="32">
        <f t="shared" si="13"/>
        <v>0</v>
      </c>
      <c r="Y71" s="32">
        <f t="shared" si="13"/>
        <v>0</v>
      </c>
      <c r="Z71" s="32">
        <f t="shared" si="13"/>
        <v>0</v>
      </c>
      <c r="AA71" s="32">
        <f t="shared" si="13"/>
        <v>0</v>
      </c>
      <c r="AB71" s="32">
        <f t="shared" si="13"/>
        <v>0</v>
      </c>
      <c r="AC71" s="32">
        <f t="shared" si="13"/>
        <v>0</v>
      </c>
      <c r="AD71" s="32">
        <f t="shared" si="21"/>
        <v>0</v>
      </c>
      <c r="AE71" s="32">
        <f t="shared" si="21"/>
        <v>0</v>
      </c>
      <c r="AF71" s="32">
        <f t="shared" si="21"/>
        <v>0</v>
      </c>
      <c r="AG71" s="32">
        <f t="shared" si="21"/>
        <v>0</v>
      </c>
      <c r="AH71" s="32">
        <f t="shared" si="15"/>
        <v>0</v>
      </c>
      <c r="AI71" s="32">
        <f t="shared" si="16"/>
        <v>0</v>
      </c>
      <c r="AJ71" s="32">
        <f>VLOOKUP(B71, '[3]Q01 Main'!$A$5:$B$392, 2, FALSE)</f>
        <v>0</v>
      </c>
      <c r="AK71">
        <f>VLOOKUP(B71, '[3]Q01 Main'!$A$5:$C$392, 3, FALSE)</f>
        <v>0</v>
      </c>
      <c r="AN71" s="5">
        <f t="shared" si="24"/>
        <v>0</v>
      </c>
      <c r="AO71" s="5">
        <f t="shared" si="24"/>
        <v>0</v>
      </c>
      <c r="AP71" s="5">
        <f t="shared" si="24"/>
        <v>0</v>
      </c>
      <c r="AQ71" s="5">
        <f t="shared" si="24"/>
        <v>0</v>
      </c>
      <c r="AR71" s="5">
        <f t="shared" si="20"/>
        <v>0</v>
      </c>
      <c r="AS71" s="5">
        <f t="shared" si="17"/>
        <v>0</v>
      </c>
      <c r="AT71" s="5">
        <f t="shared" si="17"/>
        <v>0</v>
      </c>
      <c r="AU71" s="5">
        <f t="shared" si="17"/>
        <v>0</v>
      </c>
      <c r="AV71" s="5">
        <f t="shared" si="17"/>
        <v>0</v>
      </c>
      <c r="AW71" s="5">
        <f t="shared" si="18"/>
        <v>0</v>
      </c>
      <c r="AX71" s="5">
        <f t="shared" si="18"/>
        <v>0</v>
      </c>
      <c r="AY71" s="5">
        <f t="shared" si="18"/>
        <v>0</v>
      </c>
      <c r="AZ71" s="5">
        <f t="shared" si="18"/>
        <v>0</v>
      </c>
      <c r="BA71" s="5">
        <f t="shared" si="19"/>
        <v>0</v>
      </c>
      <c r="BB71" s="5">
        <f t="shared" si="19"/>
        <v>0</v>
      </c>
    </row>
    <row r="72" spans="1:54" x14ac:dyDescent="0.35">
      <c r="A72" s="2" t="s">
        <v>5</v>
      </c>
      <c r="B72" s="1" t="s">
        <v>86</v>
      </c>
      <c r="C72" t="str">
        <f>VLOOKUP(B72, [2]Main!$B$3:$D$376, 2, FALSE)</f>
        <v>Local Centres</v>
      </c>
      <c r="D72" t="str">
        <f>VLOOKUP(B72, [2]Main!$B$3:$D$376, 3, FALSE)</f>
        <v>Other Local Centres</v>
      </c>
      <c r="E72" s="5">
        <v>0</v>
      </c>
      <c r="F72" s="5">
        <v>0</v>
      </c>
      <c r="G72" s="5">
        <v>0</v>
      </c>
      <c r="H72" s="5">
        <v>0</v>
      </c>
      <c r="I72" s="5">
        <v>0</v>
      </c>
      <c r="J72" s="5">
        <v>0</v>
      </c>
      <c r="K72" s="5">
        <v>0</v>
      </c>
      <c r="L72" s="5">
        <v>0</v>
      </c>
      <c r="M72" s="5">
        <v>0</v>
      </c>
      <c r="N72" s="5">
        <v>0</v>
      </c>
      <c r="O72" s="5">
        <v>0</v>
      </c>
      <c r="P72" s="5">
        <v>0</v>
      </c>
      <c r="Q72" s="5">
        <v>0</v>
      </c>
      <c r="R72" s="5">
        <v>0</v>
      </c>
      <c r="S72" s="5">
        <v>0</v>
      </c>
      <c r="U72" s="32">
        <f t="shared" si="22"/>
        <v>0</v>
      </c>
      <c r="V72" s="32">
        <f t="shared" si="23"/>
        <v>0</v>
      </c>
      <c r="W72" s="32">
        <f t="shared" si="13"/>
        <v>0</v>
      </c>
      <c r="X72" s="32">
        <f t="shared" si="13"/>
        <v>0</v>
      </c>
      <c r="Y72" s="32">
        <f t="shared" si="13"/>
        <v>0</v>
      </c>
      <c r="Z72" s="32">
        <f t="shared" si="13"/>
        <v>0</v>
      </c>
      <c r="AA72" s="32">
        <f t="shared" si="13"/>
        <v>0</v>
      </c>
      <c r="AB72" s="32">
        <f t="shared" si="13"/>
        <v>0</v>
      </c>
      <c r="AC72" s="32">
        <f t="shared" si="13"/>
        <v>0</v>
      </c>
      <c r="AD72" s="32">
        <f t="shared" si="21"/>
        <v>0</v>
      </c>
      <c r="AE72" s="32">
        <f t="shared" si="21"/>
        <v>0</v>
      </c>
      <c r="AF72" s="32">
        <f t="shared" si="21"/>
        <v>0</v>
      </c>
      <c r="AG72" s="32">
        <f t="shared" si="21"/>
        <v>0</v>
      </c>
      <c r="AH72" s="32">
        <f t="shared" si="15"/>
        <v>0</v>
      </c>
      <c r="AI72" s="32">
        <f t="shared" si="16"/>
        <v>0</v>
      </c>
      <c r="AJ72" s="32">
        <f>VLOOKUP(B72, '[3]Q01 Main'!$A$5:$B$392, 2, FALSE)</f>
        <v>0</v>
      </c>
      <c r="AK72">
        <f>VLOOKUP(B72, '[3]Q01 Main'!$A$5:$C$392, 3, FALSE)</f>
        <v>0</v>
      </c>
      <c r="AN72" s="5">
        <f t="shared" si="24"/>
        <v>0</v>
      </c>
      <c r="AO72" s="5">
        <f t="shared" si="24"/>
        <v>0</v>
      </c>
      <c r="AP72" s="5">
        <f t="shared" si="24"/>
        <v>0</v>
      </c>
      <c r="AQ72" s="5">
        <f t="shared" si="24"/>
        <v>0</v>
      </c>
      <c r="AR72" s="5">
        <f t="shared" si="20"/>
        <v>0</v>
      </c>
      <c r="AS72" s="5">
        <f t="shared" si="17"/>
        <v>0</v>
      </c>
      <c r="AT72" s="5">
        <f t="shared" si="17"/>
        <v>0</v>
      </c>
      <c r="AU72" s="5">
        <f t="shared" si="17"/>
        <v>0</v>
      </c>
      <c r="AV72" s="5">
        <f t="shared" si="17"/>
        <v>0</v>
      </c>
      <c r="AW72" s="5">
        <f t="shared" si="18"/>
        <v>0</v>
      </c>
      <c r="AX72" s="5">
        <f t="shared" si="18"/>
        <v>0</v>
      </c>
      <c r="AY72" s="5">
        <f t="shared" si="18"/>
        <v>0</v>
      </c>
      <c r="AZ72" s="5">
        <f t="shared" si="18"/>
        <v>0</v>
      </c>
      <c r="BA72" s="5">
        <f t="shared" si="19"/>
        <v>0</v>
      </c>
      <c r="BB72" s="5">
        <f t="shared" si="19"/>
        <v>0</v>
      </c>
    </row>
    <row r="73" spans="1:54" x14ac:dyDescent="0.35">
      <c r="A73" s="2" t="s">
        <v>5</v>
      </c>
      <c r="B73" s="1" t="s">
        <v>87</v>
      </c>
      <c r="C73" t="str">
        <f>VLOOKUP(B73, [2]Main!$B$3:$D$376, 2, FALSE)</f>
        <v>Local Centres</v>
      </c>
      <c r="D73" t="str">
        <f>VLOOKUP(B73, [2]Main!$B$3:$D$376, 3, FALSE)</f>
        <v>Other Local Centres</v>
      </c>
      <c r="E73" s="5">
        <v>0</v>
      </c>
      <c r="F73" s="5">
        <v>0</v>
      </c>
      <c r="G73" s="5">
        <v>0</v>
      </c>
      <c r="H73" s="5">
        <v>0</v>
      </c>
      <c r="I73" s="5">
        <v>0</v>
      </c>
      <c r="J73" s="5">
        <v>0</v>
      </c>
      <c r="K73" s="5">
        <v>0</v>
      </c>
      <c r="L73" s="5">
        <v>0</v>
      </c>
      <c r="M73" s="5">
        <v>0</v>
      </c>
      <c r="N73" s="5">
        <v>0</v>
      </c>
      <c r="O73" s="5">
        <v>0</v>
      </c>
      <c r="P73" s="5">
        <v>0</v>
      </c>
      <c r="Q73" s="5">
        <v>0</v>
      </c>
      <c r="R73" s="5">
        <v>0</v>
      </c>
      <c r="S73" s="5">
        <v>0</v>
      </c>
      <c r="U73" s="32">
        <f t="shared" si="22"/>
        <v>0</v>
      </c>
      <c r="V73" s="32">
        <f t="shared" si="23"/>
        <v>0</v>
      </c>
      <c r="W73" s="32">
        <f t="shared" si="13"/>
        <v>0</v>
      </c>
      <c r="X73" s="32">
        <f t="shared" si="13"/>
        <v>0</v>
      </c>
      <c r="Y73" s="32">
        <f t="shared" si="13"/>
        <v>0</v>
      </c>
      <c r="Z73" s="32">
        <f t="shared" si="13"/>
        <v>0</v>
      </c>
      <c r="AA73" s="32">
        <f t="shared" si="13"/>
        <v>0</v>
      </c>
      <c r="AB73" s="32">
        <f t="shared" si="13"/>
        <v>0</v>
      </c>
      <c r="AC73" s="32">
        <f t="shared" si="13"/>
        <v>0</v>
      </c>
      <c r="AD73" s="32">
        <f t="shared" si="21"/>
        <v>0</v>
      </c>
      <c r="AE73" s="32">
        <f t="shared" si="21"/>
        <v>0</v>
      </c>
      <c r="AF73" s="32">
        <f t="shared" si="21"/>
        <v>0</v>
      </c>
      <c r="AG73" s="32">
        <f t="shared" si="21"/>
        <v>0</v>
      </c>
      <c r="AH73" s="32">
        <f t="shared" si="15"/>
        <v>0</v>
      </c>
      <c r="AI73" s="32">
        <f t="shared" si="16"/>
        <v>0</v>
      </c>
      <c r="AJ73" s="32">
        <f>VLOOKUP(B73, '[3]Q01 Main'!$A$5:$B$392, 2, FALSE)</f>
        <v>0</v>
      </c>
      <c r="AK73">
        <f>VLOOKUP(B73, '[3]Q01 Main'!$A$5:$C$392, 3, FALSE)</f>
        <v>0</v>
      </c>
      <c r="AN73" s="5">
        <f t="shared" si="24"/>
        <v>0</v>
      </c>
      <c r="AO73" s="5">
        <f t="shared" si="24"/>
        <v>0</v>
      </c>
      <c r="AP73" s="5">
        <f t="shared" si="24"/>
        <v>0</v>
      </c>
      <c r="AQ73" s="5">
        <f t="shared" si="24"/>
        <v>0</v>
      </c>
      <c r="AR73" s="5">
        <f t="shared" si="20"/>
        <v>0</v>
      </c>
      <c r="AS73" s="5">
        <f t="shared" si="17"/>
        <v>0</v>
      </c>
      <c r="AT73" s="5">
        <f t="shared" si="17"/>
        <v>0</v>
      </c>
      <c r="AU73" s="5">
        <f t="shared" si="17"/>
        <v>0</v>
      </c>
      <c r="AV73" s="5">
        <f t="shared" si="17"/>
        <v>0</v>
      </c>
      <c r="AW73" s="5">
        <f t="shared" si="18"/>
        <v>0</v>
      </c>
      <c r="AX73" s="5">
        <f t="shared" si="18"/>
        <v>0</v>
      </c>
      <c r="AY73" s="5">
        <f t="shared" si="18"/>
        <v>0</v>
      </c>
      <c r="AZ73" s="5">
        <f t="shared" si="18"/>
        <v>0</v>
      </c>
      <c r="BA73" s="5">
        <f t="shared" si="19"/>
        <v>0</v>
      </c>
      <c r="BB73" s="5">
        <f t="shared" si="19"/>
        <v>0</v>
      </c>
    </row>
    <row r="74" spans="1:54" x14ac:dyDescent="0.35">
      <c r="A74" s="2" t="s">
        <v>5</v>
      </c>
      <c r="B74" s="1" t="s">
        <v>88</v>
      </c>
      <c r="C74" t="str">
        <f>VLOOKUP(B74, [2]Main!$B$3:$D$376, 2, FALSE)</f>
        <v>Out of Centre</v>
      </c>
      <c r="D74" t="str">
        <f>VLOOKUP(B74, [2]Main!$B$3:$D$376, 3, FALSE)</f>
        <v>OoC - Zone 5</v>
      </c>
      <c r="E74" s="5">
        <v>1.155E-2</v>
      </c>
      <c r="F74" s="5">
        <v>0</v>
      </c>
      <c r="G74" s="5">
        <v>0</v>
      </c>
      <c r="H74" s="5">
        <v>1.14E-2</v>
      </c>
      <c r="I74" s="5">
        <v>0</v>
      </c>
      <c r="J74" s="5">
        <v>9.7479999999999997E-2</v>
      </c>
      <c r="K74" s="5">
        <v>5.5799999999999999E-3</v>
      </c>
      <c r="L74" s="5">
        <v>0</v>
      </c>
      <c r="M74" s="5">
        <v>0</v>
      </c>
      <c r="N74" s="5">
        <v>0.16564999999999999</v>
      </c>
      <c r="O74" s="5">
        <v>2.9000000000000001E-2</v>
      </c>
      <c r="P74" s="5">
        <v>0</v>
      </c>
      <c r="Q74" s="5">
        <v>0</v>
      </c>
      <c r="R74" s="5">
        <v>0</v>
      </c>
      <c r="S74" s="5">
        <v>0</v>
      </c>
      <c r="U74" s="32">
        <f t="shared" si="22"/>
        <v>59.078249999999997</v>
      </c>
      <c r="V74" s="32">
        <f t="shared" si="23"/>
        <v>0</v>
      </c>
      <c r="W74" s="32">
        <f t="shared" si="13"/>
        <v>0</v>
      </c>
      <c r="X74" s="32">
        <f t="shared" si="13"/>
        <v>58.311</v>
      </c>
      <c r="Y74" s="32">
        <f t="shared" si="13"/>
        <v>0</v>
      </c>
      <c r="Z74" s="32">
        <f t="shared" si="13"/>
        <v>498.61019999999996</v>
      </c>
      <c r="AA74" s="32">
        <f t="shared" si="13"/>
        <v>28.541699999999999</v>
      </c>
      <c r="AB74" s="32">
        <f t="shared" si="13"/>
        <v>0</v>
      </c>
      <c r="AC74" s="32">
        <f t="shared" si="13"/>
        <v>0</v>
      </c>
      <c r="AD74" s="32">
        <f t="shared" si="21"/>
        <v>847.29975000000002</v>
      </c>
      <c r="AE74" s="32">
        <f t="shared" si="21"/>
        <v>148.33500000000001</v>
      </c>
      <c r="AF74" s="32">
        <f t="shared" si="21"/>
        <v>0</v>
      </c>
      <c r="AG74" s="32">
        <f t="shared" si="21"/>
        <v>0</v>
      </c>
      <c r="AH74" s="32">
        <f t="shared" si="15"/>
        <v>0</v>
      </c>
      <c r="AI74" s="32">
        <f t="shared" si="16"/>
        <v>0</v>
      </c>
      <c r="AJ74" s="32">
        <f>VLOOKUP(B74, '[3]Q01 Main'!$A$5:$B$392, 2, FALSE)</f>
        <v>51.15</v>
      </c>
      <c r="AK74">
        <f>VLOOKUP(B74, '[3]Q01 Main'!$A$5:$C$392, 3, FALSE)</f>
        <v>29</v>
      </c>
      <c r="AN74" s="5">
        <f t="shared" si="24"/>
        <v>8.3231270688128682E-3</v>
      </c>
      <c r="AO74" s="5">
        <f t="shared" si="24"/>
        <v>0</v>
      </c>
      <c r="AP74" s="5">
        <f t="shared" si="24"/>
        <v>0</v>
      </c>
      <c r="AQ74" s="5">
        <f t="shared" si="24"/>
        <v>8.1656609112030366E-3</v>
      </c>
      <c r="AR74" s="5">
        <f t="shared" si="20"/>
        <v>0</v>
      </c>
      <c r="AS74" s="5">
        <f t="shared" si="17"/>
        <v>6.9764402945177911E-2</v>
      </c>
      <c r="AT74" s="5">
        <f t="shared" si="17"/>
        <v>3.87796320172067E-3</v>
      </c>
      <c r="AU74" s="5">
        <f t="shared" si="17"/>
        <v>0</v>
      </c>
      <c r="AV74" s="5">
        <f t="shared" si="17"/>
        <v>0</v>
      </c>
      <c r="AW74" s="5">
        <f t="shared" si="18"/>
        <v>0.1145776239878973</v>
      </c>
      <c r="AX74" s="5">
        <f t="shared" si="18"/>
        <v>2.6170109831682345E-2</v>
      </c>
      <c r="AY74" s="5">
        <f t="shared" si="18"/>
        <v>0</v>
      </c>
      <c r="AZ74" s="5">
        <f t="shared" si="18"/>
        <v>0</v>
      </c>
      <c r="BA74" s="5">
        <f t="shared" si="19"/>
        <v>0</v>
      </c>
      <c r="BB74" s="5">
        <f t="shared" si="19"/>
        <v>0</v>
      </c>
    </row>
    <row r="75" spans="1:54" x14ac:dyDescent="0.35">
      <c r="A75" s="2" t="s">
        <v>5</v>
      </c>
      <c r="B75" s="1" t="s">
        <v>89</v>
      </c>
      <c r="C75" t="str">
        <f>VLOOKUP(B75, [2]Main!$B$3:$D$376, 2, FALSE)</f>
        <v>Local Centres</v>
      </c>
      <c r="D75" t="str">
        <f>VLOOKUP(B75, [2]Main!$B$3:$D$376, 3, FALSE)</f>
        <v>Willen LC - Sainsbury's Local, Granville Square</v>
      </c>
      <c r="E75" s="5">
        <v>5.3E-3</v>
      </c>
      <c r="F75" s="5">
        <v>4.65E-2</v>
      </c>
      <c r="G75" s="5">
        <v>0</v>
      </c>
      <c r="H75" s="5">
        <v>2.3959999999999999E-2</v>
      </c>
      <c r="I75" s="5">
        <v>3.0880000000000001E-2</v>
      </c>
      <c r="J75" s="5">
        <v>0</v>
      </c>
      <c r="K75" s="5">
        <v>0</v>
      </c>
      <c r="L75" s="5">
        <v>0</v>
      </c>
      <c r="M75" s="5">
        <v>0</v>
      </c>
      <c r="N75" s="5">
        <v>0</v>
      </c>
      <c r="O75" s="5">
        <v>0</v>
      </c>
      <c r="P75" s="5">
        <v>0</v>
      </c>
      <c r="Q75" s="5">
        <v>0</v>
      </c>
      <c r="R75" s="5">
        <v>0</v>
      </c>
      <c r="S75" s="5">
        <v>0</v>
      </c>
      <c r="U75" s="32">
        <f t="shared" si="22"/>
        <v>30.209999999999997</v>
      </c>
      <c r="V75" s="32">
        <f t="shared" si="23"/>
        <v>265.05</v>
      </c>
      <c r="W75" s="32">
        <f t="shared" si="13"/>
        <v>0</v>
      </c>
      <c r="X75" s="32">
        <f t="shared" si="13"/>
        <v>136.57199999999997</v>
      </c>
      <c r="Y75" s="32">
        <f t="shared" si="13"/>
        <v>176.01600000000002</v>
      </c>
      <c r="Z75" s="32">
        <f t="shared" si="13"/>
        <v>0</v>
      </c>
      <c r="AA75" s="32">
        <f t="shared" si="13"/>
        <v>0</v>
      </c>
      <c r="AB75" s="32">
        <f t="shared" si="13"/>
        <v>0</v>
      </c>
      <c r="AC75" s="32">
        <f t="shared" si="13"/>
        <v>0</v>
      </c>
      <c r="AD75" s="32">
        <f t="shared" si="21"/>
        <v>0</v>
      </c>
      <c r="AE75" s="32">
        <f t="shared" si="21"/>
        <v>0</v>
      </c>
      <c r="AF75" s="32">
        <f t="shared" si="21"/>
        <v>0</v>
      </c>
      <c r="AG75" s="32">
        <f t="shared" si="21"/>
        <v>0</v>
      </c>
      <c r="AH75" s="32">
        <f t="shared" si="15"/>
        <v>0</v>
      </c>
      <c r="AI75" s="32">
        <f t="shared" si="16"/>
        <v>0</v>
      </c>
      <c r="AJ75" s="32">
        <f>VLOOKUP(B75, '[3]Q01 Main'!$A$5:$B$392, 2, FALSE)</f>
        <v>57</v>
      </c>
      <c r="AK75">
        <f>VLOOKUP(B75, '[3]Q01 Main'!$A$5:$C$392, 3, FALSE)</f>
        <v>5</v>
      </c>
      <c r="AN75" s="5">
        <f t="shared" si="24"/>
        <v>4.2560784848711111E-3</v>
      </c>
      <c r="AO75" s="5">
        <f t="shared" si="24"/>
        <v>3.9173930019008589E-2</v>
      </c>
      <c r="AP75" s="5">
        <f t="shared" si="24"/>
        <v>0</v>
      </c>
      <c r="AQ75" s="5">
        <f t="shared" si="24"/>
        <v>1.9125047451849925E-2</v>
      </c>
      <c r="AR75" s="5">
        <f t="shared" si="20"/>
        <v>2.466205073434271E-2</v>
      </c>
      <c r="AS75" s="5">
        <f t="shared" si="17"/>
        <v>0</v>
      </c>
      <c r="AT75" s="5">
        <f t="shared" si="17"/>
        <v>0</v>
      </c>
      <c r="AU75" s="5">
        <f t="shared" si="17"/>
        <v>0</v>
      </c>
      <c r="AV75" s="5">
        <f t="shared" si="17"/>
        <v>0</v>
      </c>
      <c r="AW75" s="5">
        <f t="shared" si="18"/>
        <v>0</v>
      </c>
      <c r="AX75" s="5">
        <f t="shared" si="18"/>
        <v>0</v>
      </c>
      <c r="AY75" s="5">
        <f t="shared" si="18"/>
        <v>0</v>
      </c>
      <c r="AZ75" s="5">
        <f t="shared" si="18"/>
        <v>0</v>
      </c>
      <c r="BA75" s="5">
        <f t="shared" si="19"/>
        <v>0</v>
      </c>
      <c r="BB75" s="5">
        <f t="shared" si="19"/>
        <v>0</v>
      </c>
    </row>
    <row r="76" spans="1:54" x14ac:dyDescent="0.35">
      <c r="A76" s="2" t="s">
        <v>5</v>
      </c>
      <c r="B76" s="1" t="s">
        <v>90</v>
      </c>
      <c r="C76" t="str">
        <f>VLOOKUP(B76, [2]Main!$B$3:$D$376, 2, FALSE)</f>
        <v>Local Centres</v>
      </c>
      <c r="D76" t="str">
        <f>VLOOKUP(B76, [2]Main!$B$3:$D$376, 3, FALSE)</f>
        <v>Other Local Centres</v>
      </c>
      <c r="E76" s="5">
        <v>0</v>
      </c>
      <c r="F76" s="5">
        <v>0</v>
      </c>
      <c r="G76" s="5">
        <v>0</v>
      </c>
      <c r="H76" s="5">
        <v>0</v>
      </c>
      <c r="I76" s="5">
        <v>0</v>
      </c>
      <c r="J76" s="5">
        <v>0</v>
      </c>
      <c r="K76" s="5">
        <v>0</v>
      </c>
      <c r="L76" s="5">
        <v>0</v>
      </c>
      <c r="M76" s="5">
        <v>0</v>
      </c>
      <c r="N76" s="5">
        <v>0</v>
      </c>
      <c r="O76" s="5">
        <v>0</v>
      </c>
      <c r="P76" s="5">
        <v>0</v>
      </c>
      <c r="Q76" s="5">
        <v>0</v>
      </c>
      <c r="R76" s="5">
        <v>0</v>
      </c>
      <c r="S76" s="5">
        <v>0</v>
      </c>
      <c r="U76" s="32">
        <f t="shared" si="22"/>
        <v>0</v>
      </c>
      <c r="V76" s="32">
        <f t="shared" si="23"/>
        <v>0</v>
      </c>
      <c r="W76" s="32">
        <f t="shared" si="13"/>
        <v>0</v>
      </c>
      <c r="X76" s="32">
        <f t="shared" si="13"/>
        <v>0</v>
      </c>
      <c r="Y76" s="32">
        <f t="shared" si="13"/>
        <v>0</v>
      </c>
      <c r="Z76" s="32">
        <f t="shared" si="13"/>
        <v>0</v>
      </c>
      <c r="AA76" s="32">
        <f t="shared" si="13"/>
        <v>0</v>
      </c>
      <c r="AB76" s="32">
        <f t="shared" si="13"/>
        <v>0</v>
      </c>
      <c r="AC76" s="32">
        <f t="shared" si="13"/>
        <v>0</v>
      </c>
      <c r="AD76" s="32">
        <f t="shared" si="21"/>
        <v>0</v>
      </c>
      <c r="AE76" s="32">
        <f t="shared" si="21"/>
        <v>0</v>
      </c>
      <c r="AF76" s="32">
        <f t="shared" si="21"/>
        <v>0</v>
      </c>
      <c r="AG76" s="32">
        <f t="shared" si="21"/>
        <v>0</v>
      </c>
      <c r="AH76" s="32">
        <f t="shared" si="15"/>
        <v>0</v>
      </c>
      <c r="AI76" s="32">
        <f t="shared" si="16"/>
        <v>0</v>
      </c>
      <c r="AJ76" s="32">
        <f>VLOOKUP(B76, '[3]Q01 Main'!$A$5:$B$392, 2, FALSE)</f>
        <v>0</v>
      </c>
      <c r="AK76">
        <f>VLOOKUP(B76, '[3]Q01 Main'!$A$5:$C$392, 3, FALSE)</f>
        <v>0</v>
      </c>
      <c r="AN76" s="5">
        <f t="shared" si="24"/>
        <v>0</v>
      </c>
      <c r="AO76" s="5">
        <f t="shared" si="24"/>
        <v>0</v>
      </c>
      <c r="AP76" s="5">
        <f t="shared" si="24"/>
        <v>0</v>
      </c>
      <c r="AQ76" s="5">
        <f t="shared" si="24"/>
        <v>0</v>
      </c>
      <c r="AR76" s="5">
        <f t="shared" si="20"/>
        <v>0</v>
      </c>
      <c r="AS76" s="5">
        <f t="shared" si="17"/>
        <v>0</v>
      </c>
      <c r="AT76" s="5">
        <f t="shared" si="17"/>
        <v>0</v>
      </c>
      <c r="AU76" s="5">
        <f t="shared" si="17"/>
        <v>0</v>
      </c>
      <c r="AV76" s="5">
        <f t="shared" si="17"/>
        <v>0</v>
      </c>
      <c r="AW76" s="5">
        <f t="shared" si="18"/>
        <v>0</v>
      </c>
      <c r="AX76" s="5">
        <f t="shared" si="18"/>
        <v>0</v>
      </c>
      <c r="AY76" s="5">
        <f t="shared" si="18"/>
        <v>0</v>
      </c>
      <c r="AZ76" s="5">
        <f t="shared" si="18"/>
        <v>0</v>
      </c>
      <c r="BA76" s="5">
        <f t="shared" si="19"/>
        <v>0</v>
      </c>
      <c r="BB76" s="5">
        <f t="shared" si="19"/>
        <v>0</v>
      </c>
    </row>
    <row r="77" spans="1:54" x14ac:dyDescent="0.35">
      <c r="A77" s="2" t="s">
        <v>6</v>
      </c>
      <c r="B77" s="1" t="s">
        <v>91</v>
      </c>
      <c r="C77" t="str">
        <f>VLOOKUP(B77, [2]Main!$B$3:$D$376, 2, FALSE)</f>
        <v>Local Centres</v>
      </c>
      <c r="D77" t="str">
        <f>VLOOKUP(B77, [2]Main!$B$3:$D$376, 3, FALSE)</f>
        <v>Other Local Centres</v>
      </c>
      <c r="E77" s="5">
        <v>0</v>
      </c>
      <c r="F77" s="5">
        <v>0</v>
      </c>
      <c r="G77" s="5">
        <v>0</v>
      </c>
      <c r="H77" s="5">
        <v>0</v>
      </c>
      <c r="I77" s="5">
        <v>0</v>
      </c>
      <c r="J77" s="5">
        <v>0</v>
      </c>
      <c r="K77" s="5">
        <v>0</v>
      </c>
      <c r="L77" s="5">
        <v>0</v>
      </c>
      <c r="M77" s="5">
        <v>0</v>
      </c>
      <c r="N77" s="5">
        <v>0</v>
      </c>
      <c r="O77" s="5">
        <v>0</v>
      </c>
      <c r="P77" s="5">
        <v>0</v>
      </c>
      <c r="Q77" s="5">
        <v>0</v>
      </c>
      <c r="R77" s="5">
        <v>0</v>
      </c>
      <c r="S77" s="5">
        <v>0</v>
      </c>
      <c r="U77" s="32">
        <f t="shared" si="22"/>
        <v>0</v>
      </c>
      <c r="V77" s="32">
        <f t="shared" si="23"/>
        <v>0</v>
      </c>
      <c r="W77" s="32">
        <f t="shared" si="13"/>
        <v>0</v>
      </c>
      <c r="X77" s="32">
        <f t="shared" si="13"/>
        <v>0</v>
      </c>
      <c r="Y77" s="32">
        <f t="shared" si="13"/>
        <v>0</v>
      </c>
      <c r="Z77" s="32">
        <f t="shared" si="13"/>
        <v>0</v>
      </c>
      <c r="AA77" s="32">
        <f t="shared" si="13"/>
        <v>0</v>
      </c>
      <c r="AB77" s="32">
        <f t="shared" si="13"/>
        <v>0</v>
      </c>
      <c r="AC77" s="32">
        <f t="shared" si="13"/>
        <v>0</v>
      </c>
      <c r="AD77" s="32">
        <f t="shared" si="21"/>
        <v>0</v>
      </c>
      <c r="AE77" s="32">
        <f t="shared" si="21"/>
        <v>0</v>
      </c>
      <c r="AF77" s="32">
        <f t="shared" si="21"/>
        <v>0</v>
      </c>
      <c r="AG77" s="32">
        <f t="shared" si="21"/>
        <v>0</v>
      </c>
      <c r="AH77" s="32">
        <f t="shared" si="15"/>
        <v>0</v>
      </c>
      <c r="AI77" s="32">
        <f t="shared" si="16"/>
        <v>0</v>
      </c>
      <c r="AJ77" s="32">
        <f>VLOOKUP(B77, '[3]Q01 Main'!$A$5:$B$392, 2, FALSE)</f>
        <v>0</v>
      </c>
      <c r="AK77">
        <f>VLOOKUP(B77, '[3]Q01 Main'!$A$5:$C$392, 3, FALSE)</f>
        <v>0</v>
      </c>
      <c r="AN77" s="5">
        <f t="shared" si="24"/>
        <v>0</v>
      </c>
      <c r="AO77" s="5">
        <f t="shared" si="24"/>
        <v>0</v>
      </c>
      <c r="AP77" s="5">
        <f t="shared" si="24"/>
        <v>0</v>
      </c>
      <c r="AQ77" s="5">
        <f t="shared" si="24"/>
        <v>0</v>
      </c>
      <c r="AR77" s="5">
        <f t="shared" si="20"/>
        <v>0</v>
      </c>
      <c r="AS77" s="5">
        <f t="shared" si="17"/>
        <v>0</v>
      </c>
      <c r="AT77" s="5">
        <f t="shared" si="17"/>
        <v>0</v>
      </c>
      <c r="AU77" s="5">
        <f t="shared" si="17"/>
        <v>0</v>
      </c>
      <c r="AV77" s="5">
        <f t="shared" si="17"/>
        <v>0</v>
      </c>
      <c r="AW77" s="5">
        <f t="shared" si="18"/>
        <v>0</v>
      </c>
      <c r="AX77" s="5">
        <f t="shared" si="18"/>
        <v>0</v>
      </c>
      <c r="AY77" s="5">
        <f t="shared" si="18"/>
        <v>0</v>
      </c>
      <c r="AZ77" s="5">
        <f t="shared" si="18"/>
        <v>0</v>
      </c>
      <c r="BA77" s="5">
        <f t="shared" si="19"/>
        <v>0</v>
      </c>
      <c r="BB77" s="5">
        <f t="shared" si="19"/>
        <v>0</v>
      </c>
    </row>
    <row r="78" spans="1:54" x14ac:dyDescent="0.35">
      <c r="A78" s="2" t="s">
        <v>6</v>
      </c>
      <c r="B78" s="1" t="s">
        <v>92</v>
      </c>
      <c r="C78" t="str">
        <f>VLOOKUP(B78, [2]Main!$B$3:$D$376, 2, FALSE)</f>
        <v>Local Centres</v>
      </c>
      <c r="D78" t="str">
        <f>VLOOKUP(B78, [2]Main!$B$3:$D$376, 3, FALSE)</f>
        <v>Other Local Centres</v>
      </c>
      <c r="E78" s="5">
        <v>0</v>
      </c>
      <c r="F78" s="5">
        <v>0</v>
      </c>
      <c r="G78" s="5">
        <v>0</v>
      </c>
      <c r="H78" s="5">
        <v>0</v>
      </c>
      <c r="I78" s="5">
        <v>0</v>
      </c>
      <c r="J78" s="5">
        <v>0</v>
      </c>
      <c r="K78" s="5">
        <v>0</v>
      </c>
      <c r="L78" s="5">
        <v>0</v>
      </c>
      <c r="M78" s="5">
        <v>0</v>
      </c>
      <c r="N78" s="5">
        <v>0</v>
      </c>
      <c r="O78" s="5">
        <v>0</v>
      </c>
      <c r="P78" s="5">
        <v>0</v>
      </c>
      <c r="Q78" s="5">
        <v>0</v>
      </c>
      <c r="R78" s="5">
        <v>0</v>
      </c>
      <c r="S78" s="5">
        <v>0</v>
      </c>
      <c r="U78" s="32">
        <f t="shared" si="22"/>
        <v>0</v>
      </c>
      <c r="V78" s="32">
        <f t="shared" si="23"/>
        <v>0</v>
      </c>
      <c r="W78" s="32">
        <f t="shared" si="13"/>
        <v>0</v>
      </c>
      <c r="X78" s="32">
        <f t="shared" si="13"/>
        <v>0</v>
      </c>
      <c r="Y78" s="32">
        <f t="shared" si="13"/>
        <v>0</v>
      </c>
      <c r="Z78" s="32">
        <f t="shared" si="13"/>
        <v>0</v>
      </c>
      <c r="AA78" s="32">
        <f t="shared" si="13"/>
        <v>0</v>
      </c>
      <c r="AB78" s="32">
        <f t="shared" si="13"/>
        <v>0</v>
      </c>
      <c r="AC78" s="32">
        <f t="shared" si="13"/>
        <v>0</v>
      </c>
      <c r="AD78" s="32">
        <f t="shared" si="21"/>
        <v>0</v>
      </c>
      <c r="AE78" s="32">
        <f t="shared" si="21"/>
        <v>0</v>
      </c>
      <c r="AF78" s="32">
        <f t="shared" si="21"/>
        <v>0</v>
      </c>
      <c r="AG78" s="32">
        <f t="shared" si="21"/>
        <v>0</v>
      </c>
      <c r="AH78" s="32">
        <f t="shared" si="15"/>
        <v>0</v>
      </c>
      <c r="AI78" s="32">
        <f t="shared" si="16"/>
        <v>0</v>
      </c>
      <c r="AJ78" s="32">
        <f>VLOOKUP(B78, '[3]Q01 Main'!$A$5:$B$392, 2, FALSE)</f>
        <v>0</v>
      </c>
      <c r="AK78">
        <f>VLOOKUP(B78, '[3]Q01 Main'!$A$5:$C$392, 3, FALSE)</f>
        <v>0</v>
      </c>
      <c r="AN78" s="5">
        <f t="shared" si="24"/>
        <v>0</v>
      </c>
      <c r="AO78" s="5">
        <f t="shared" si="24"/>
        <v>0</v>
      </c>
      <c r="AP78" s="5">
        <f t="shared" si="24"/>
        <v>0</v>
      </c>
      <c r="AQ78" s="5">
        <f t="shared" si="24"/>
        <v>0</v>
      </c>
      <c r="AR78" s="5">
        <f t="shared" si="20"/>
        <v>0</v>
      </c>
      <c r="AS78" s="5">
        <f t="shared" si="17"/>
        <v>0</v>
      </c>
      <c r="AT78" s="5">
        <f t="shared" si="17"/>
        <v>0</v>
      </c>
      <c r="AU78" s="5">
        <f t="shared" si="17"/>
        <v>0</v>
      </c>
      <c r="AV78" s="5">
        <f t="shared" si="17"/>
        <v>0</v>
      </c>
      <c r="AW78" s="5">
        <f t="shared" si="18"/>
        <v>0</v>
      </c>
      <c r="AX78" s="5">
        <f t="shared" si="18"/>
        <v>0</v>
      </c>
      <c r="AY78" s="5">
        <f t="shared" si="18"/>
        <v>0</v>
      </c>
      <c r="AZ78" s="5">
        <f t="shared" si="18"/>
        <v>0</v>
      </c>
      <c r="BA78" s="5">
        <f t="shared" si="19"/>
        <v>0</v>
      </c>
      <c r="BB78" s="5">
        <f t="shared" si="19"/>
        <v>0</v>
      </c>
    </row>
    <row r="79" spans="1:54" x14ac:dyDescent="0.35">
      <c r="A79" s="2" t="s">
        <v>6</v>
      </c>
      <c r="B79" s="1" t="s">
        <v>93</v>
      </c>
      <c r="C79" t="str">
        <f>VLOOKUP(B79, [2]Main!$B$3:$D$376, 2, FALSE)</f>
        <v>Local Centres</v>
      </c>
      <c r="D79" t="str">
        <f>VLOOKUP(B79, [2]Main!$B$3:$D$376, 3, FALSE)</f>
        <v>Other Local Centres</v>
      </c>
      <c r="E79" s="5">
        <v>0</v>
      </c>
      <c r="F79" s="5">
        <v>0</v>
      </c>
      <c r="G79" s="5">
        <v>0</v>
      </c>
      <c r="H79" s="5">
        <v>0</v>
      </c>
      <c r="I79" s="5">
        <v>0</v>
      </c>
      <c r="J79" s="5">
        <v>0</v>
      </c>
      <c r="K79" s="5">
        <v>0</v>
      </c>
      <c r="L79" s="5">
        <v>0</v>
      </c>
      <c r="M79" s="5">
        <v>0</v>
      </c>
      <c r="N79" s="5">
        <v>0</v>
      </c>
      <c r="O79" s="5">
        <v>0</v>
      </c>
      <c r="P79" s="5">
        <v>0</v>
      </c>
      <c r="Q79" s="5">
        <v>0</v>
      </c>
      <c r="R79" s="5">
        <v>0</v>
      </c>
      <c r="S79" s="5">
        <v>0</v>
      </c>
      <c r="U79" s="32">
        <f t="shared" si="22"/>
        <v>0</v>
      </c>
      <c r="V79" s="32">
        <f t="shared" si="23"/>
        <v>0</v>
      </c>
      <c r="W79" s="32">
        <f t="shared" si="13"/>
        <v>0</v>
      </c>
      <c r="X79" s="32">
        <f t="shared" si="13"/>
        <v>0</v>
      </c>
      <c r="Y79" s="32">
        <f t="shared" si="13"/>
        <v>0</v>
      </c>
      <c r="Z79" s="32">
        <f t="shared" si="13"/>
        <v>0</v>
      </c>
      <c r="AA79" s="32">
        <f t="shared" si="13"/>
        <v>0</v>
      </c>
      <c r="AB79" s="32">
        <f t="shared" si="13"/>
        <v>0</v>
      </c>
      <c r="AC79" s="32">
        <f t="shared" si="13"/>
        <v>0</v>
      </c>
      <c r="AD79" s="32">
        <f t="shared" si="21"/>
        <v>0</v>
      </c>
      <c r="AE79" s="32">
        <f t="shared" si="21"/>
        <v>0</v>
      </c>
      <c r="AF79" s="32">
        <f t="shared" si="21"/>
        <v>0</v>
      </c>
      <c r="AG79" s="32">
        <f t="shared" si="21"/>
        <v>0</v>
      </c>
      <c r="AH79" s="32">
        <f t="shared" si="15"/>
        <v>0</v>
      </c>
      <c r="AI79" s="32">
        <f t="shared" si="16"/>
        <v>0</v>
      </c>
      <c r="AJ79" s="32">
        <f>VLOOKUP(B79, '[3]Q01 Main'!$A$5:$B$392, 2, FALSE)</f>
        <v>0</v>
      </c>
      <c r="AK79">
        <f>VLOOKUP(B79, '[3]Q01 Main'!$A$5:$C$392, 3, FALSE)</f>
        <v>0</v>
      </c>
      <c r="AN79" s="5">
        <f t="shared" si="24"/>
        <v>0</v>
      </c>
      <c r="AO79" s="5">
        <f t="shared" si="24"/>
        <v>0</v>
      </c>
      <c r="AP79" s="5">
        <f t="shared" si="24"/>
        <v>0</v>
      </c>
      <c r="AQ79" s="5">
        <f t="shared" si="24"/>
        <v>0</v>
      </c>
      <c r="AR79" s="5">
        <f t="shared" si="20"/>
        <v>0</v>
      </c>
      <c r="AS79" s="5">
        <f t="shared" si="17"/>
        <v>0</v>
      </c>
      <c r="AT79" s="5">
        <f t="shared" si="17"/>
        <v>0</v>
      </c>
      <c r="AU79" s="5">
        <f t="shared" si="17"/>
        <v>0</v>
      </c>
      <c r="AV79" s="5">
        <f t="shared" si="17"/>
        <v>0</v>
      </c>
      <c r="AW79" s="5">
        <f t="shared" si="18"/>
        <v>0</v>
      </c>
      <c r="AX79" s="5">
        <f t="shared" si="18"/>
        <v>0</v>
      </c>
      <c r="AY79" s="5">
        <f t="shared" si="18"/>
        <v>0</v>
      </c>
      <c r="AZ79" s="5">
        <f t="shared" si="18"/>
        <v>0</v>
      </c>
      <c r="BA79" s="5">
        <f t="shared" si="19"/>
        <v>0</v>
      </c>
      <c r="BB79" s="5">
        <f t="shared" si="19"/>
        <v>0</v>
      </c>
    </row>
    <row r="80" spans="1:54" x14ac:dyDescent="0.35">
      <c r="A80" s="2" t="s">
        <v>6</v>
      </c>
      <c r="B80" s="1" t="s">
        <v>94</v>
      </c>
      <c r="C80" t="str">
        <f>VLOOKUP(B80, [2]Main!$B$3:$D$376, 2, FALSE)</f>
        <v>Local Centres</v>
      </c>
      <c r="D80" t="str">
        <f>VLOOKUP(B80, [2]Main!$B$3:$D$376, 3, FALSE)</f>
        <v>Other Local Centres</v>
      </c>
      <c r="E80" s="5">
        <v>1.9000000000000001E-4</v>
      </c>
      <c r="F80" s="5">
        <v>0</v>
      </c>
      <c r="G80" s="5">
        <v>0</v>
      </c>
      <c r="H80" s="5">
        <v>0</v>
      </c>
      <c r="I80" s="5">
        <v>0</v>
      </c>
      <c r="J80" s="5">
        <v>0</v>
      </c>
      <c r="K80" s="5">
        <v>5.5799999999999999E-3</v>
      </c>
      <c r="L80" s="5">
        <v>0</v>
      </c>
      <c r="M80" s="5">
        <v>0</v>
      </c>
      <c r="N80" s="5">
        <v>0</v>
      </c>
      <c r="O80" s="5">
        <v>0</v>
      </c>
      <c r="P80" s="5">
        <v>0</v>
      </c>
      <c r="Q80" s="5">
        <v>0</v>
      </c>
      <c r="R80" s="5">
        <v>0</v>
      </c>
      <c r="S80" s="5">
        <v>0</v>
      </c>
      <c r="U80" s="32">
        <f t="shared" si="22"/>
        <v>0.247</v>
      </c>
      <c r="V80" s="32">
        <f t="shared" si="23"/>
        <v>0</v>
      </c>
      <c r="W80" s="32">
        <f t="shared" si="13"/>
        <v>0</v>
      </c>
      <c r="X80" s="32">
        <f t="shared" si="13"/>
        <v>0</v>
      </c>
      <c r="Y80" s="32">
        <f t="shared" si="13"/>
        <v>0</v>
      </c>
      <c r="Z80" s="32">
        <f t="shared" si="13"/>
        <v>0</v>
      </c>
      <c r="AA80" s="32">
        <f t="shared" si="13"/>
        <v>7.2539999999999996</v>
      </c>
      <c r="AB80" s="32">
        <f t="shared" si="13"/>
        <v>0</v>
      </c>
      <c r="AC80" s="32">
        <f t="shared" si="13"/>
        <v>0</v>
      </c>
      <c r="AD80" s="32">
        <f t="shared" si="21"/>
        <v>0</v>
      </c>
      <c r="AE80" s="32">
        <f t="shared" si="21"/>
        <v>0</v>
      </c>
      <c r="AF80" s="32">
        <f t="shared" si="21"/>
        <v>0</v>
      </c>
      <c r="AG80" s="32">
        <f t="shared" si="21"/>
        <v>0</v>
      </c>
      <c r="AH80" s="32">
        <f t="shared" si="15"/>
        <v>0</v>
      </c>
      <c r="AI80" s="32">
        <f t="shared" si="16"/>
        <v>0</v>
      </c>
      <c r="AJ80" s="32">
        <f>VLOOKUP(B80, '[3]Q01 Main'!$A$5:$B$392, 2, FALSE)</f>
        <v>13</v>
      </c>
      <c r="AK80">
        <f>VLOOKUP(B80, '[3]Q01 Main'!$A$5:$C$392, 3, FALSE)</f>
        <v>1</v>
      </c>
      <c r="AN80" s="5">
        <f t="shared" si="24"/>
        <v>3.4798125976933618E-5</v>
      </c>
      <c r="AO80" s="5">
        <f t="shared" si="24"/>
        <v>0</v>
      </c>
      <c r="AP80" s="5">
        <f t="shared" si="24"/>
        <v>0</v>
      </c>
      <c r="AQ80" s="5">
        <f t="shared" si="24"/>
        <v>0</v>
      </c>
      <c r="AR80" s="5">
        <f t="shared" si="20"/>
        <v>0</v>
      </c>
      <c r="AS80" s="5">
        <f t="shared" si="17"/>
        <v>0</v>
      </c>
      <c r="AT80" s="5">
        <f t="shared" si="17"/>
        <v>9.8560159574523376E-4</v>
      </c>
      <c r="AU80" s="5">
        <f t="shared" si="17"/>
        <v>0</v>
      </c>
      <c r="AV80" s="5">
        <f t="shared" si="17"/>
        <v>0</v>
      </c>
      <c r="AW80" s="5">
        <f t="shared" si="18"/>
        <v>0</v>
      </c>
      <c r="AX80" s="5">
        <f t="shared" si="18"/>
        <v>0</v>
      </c>
      <c r="AY80" s="5">
        <f t="shared" si="18"/>
        <v>0</v>
      </c>
      <c r="AZ80" s="5">
        <f t="shared" si="18"/>
        <v>0</v>
      </c>
      <c r="BA80" s="5">
        <f t="shared" si="19"/>
        <v>0</v>
      </c>
      <c r="BB80" s="5">
        <f t="shared" si="19"/>
        <v>0</v>
      </c>
    </row>
    <row r="81" spans="1:54" x14ac:dyDescent="0.35">
      <c r="A81" s="2" t="s">
        <v>7</v>
      </c>
      <c r="B81" s="1" t="s">
        <v>95</v>
      </c>
      <c r="C81" t="str">
        <f>VLOOKUP(B81, [2]Main!$B$3:$D$376, 2, FALSE)</f>
        <v>Wolverton TC</v>
      </c>
      <c r="D81" t="str">
        <f>VLOOKUP(B81, [2]Main!$B$3:$D$376, 3, FALSE)</f>
        <v>Wolverton TC - Other in Centre</v>
      </c>
      <c r="E81" s="5">
        <v>1.23E-3</v>
      </c>
      <c r="F81" s="5">
        <v>0</v>
      </c>
      <c r="G81" s="5">
        <v>0</v>
      </c>
      <c r="H81" s="5">
        <v>0</v>
      </c>
      <c r="I81" s="5">
        <v>0</v>
      </c>
      <c r="J81" s="5">
        <v>5.0200000000000002E-3</v>
      </c>
      <c r="K81" s="5">
        <v>0</v>
      </c>
      <c r="L81" s="5">
        <v>2.3539999999999998E-2</v>
      </c>
      <c r="M81" s="5">
        <v>0</v>
      </c>
      <c r="N81" s="5">
        <v>0</v>
      </c>
      <c r="O81" s="5">
        <v>0</v>
      </c>
      <c r="P81" s="5">
        <v>0</v>
      </c>
      <c r="Q81" s="5">
        <v>0</v>
      </c>
      <c r="R81" s="5">
        <v>0</v>
      </c>
      <c r="S81" s="5">
        <v>0</v>
      </c>
      <c r="U81" s="32">
        <f t="shared" si="22"/>
        <v>6.15</v>
      </c>
      <c r="V81" s="32">
        <f t="shared" si="23"/>
        <v>0</v>
      </c>
      <c r="W81" s="32">
        <f t="shared" si="13"/>
        <v>0</v>
      </c>
      <c r="X81" s="32">
        <f t="shared" si="13"/>
        <v>0</v>
      </c>
      <c r="Y81" s="32">
        <f t="shared" si="13"/>
        <v>0</v>
      </c>
      <c r="Z81" s="32">
        <f t="shared" si="13"/>
        <v>25.1</v>
      </c>
      <c r="AA81" s="32">
        <f t="shared" si="13"/>
        <v>0</v>
      </c>
      <c r="AB81" s="32">
        <f t="shared" si="13"/>
        <v>117.69999999999999</v>
      </c>
      <c r="AC81" s="32">
        <f t="shared" si="13"/>
        <v>0</v>
      </c>
      <c r="AD81" s="32">
        <f t="shared" si="21"/>
        <v>0</v>
      </c>
      <c r="AE81" s="32">
        <f t="shared" si="21"/>
        <v>0</v>
      </c>
      <c r="AF81" s="32">
        <f t="shared" si="21"/>
        <v>0</v>
      </c>
      <c r="AG81" s="32">
        <f t="shared" si="21"/>
        <v>0</v>
      </c>
      <c r="AH81" s="32">
        <f t="shared" si="15"/>
        <v>0</v>
      </c>
      <c r="AI81" s="32">
        <f t="shared" si="16"/>
        <v>0</v>
      </c>
      <c r="AJ81" s="32">
        <f>VLOOKUP(B81, '[3]Q01 Main'!$A$5:$B$392, 2, FALSE)</f>
        <v>50</v>
      </c>
      <c r="AK81">
        <f>VLOOKUP(B81, '[3]Q01 Main'!$A$5:$C$392, 3, FALSE)</f>
        <v>2</v>
      </c>
      <c r="AN81" s="5">
        <f t="shared" si="24"/>
        <v>8.6643107189531075E-4</v>
      </c>
      <c r="AO81" s="5">
        <f t="shared" si="24"/>
        <v>0</v>
      </c>
      <c r="AP81" s="5">
        <f t="shared" si="24"/>
        <v>0</v>
      </c>
      <c r="AQ81" s="5">
        <f t="shared" si="24"/>
        <v>0</v>
      </c>
      <c r="AR81" s="5">
        <f t="shared" si="20"/>
        <v>0</v>
      </c>
      <c r="AS81" s="5">
        <f t="shared" si="17"/>
        <v>3.5119348018230788E-3</v>
      </c>
      <c r="AT81" s="5">
        <f t="shared" si="17"/>
        <v>0</v>
      </c>
      <c r="AU81" s="5">
        <f t="shared" si="17"/>
        <v>1.7145681587465662E-2</v>
      </c>
      <c r="AV81" s="5">
        <f t="shared" si="17"/>
        <v>0</v>
      </c>
      <c r="AW81" s="5">
        <f t="shared" si="18"/>
        <v>0</v>
      </c>
      <c r="AX81" s="5">
        <f t="shared" si="18"/>
        <v>0</v>
      </c>
      <c r="AY81" s="5">
        <f t="shared" si="18"/>
        <v>0</v>
      </c>
      <c r="AZ81" s="5">
        <f t="shared" si="18"/>
        <v>0</v>
      </c>
      <c r="BA81" s="5">
        <f t="shared" si="19"/>
        <v>0</v>
      </c>
      <c r="BB81" s="5">
        <f t="shared" si="19"/>
        <v>0</v>
      </c>
    </row>
    <row r="82" spans="1:54" x14ac:dyDescent="0.35">
      <c r="A82" s="2" t="s">
        <v>7</v>
      </c>
      <c r="B82" s="1" t="s">
        <v>96</v>
      </c>
      <c r="C82" t="str">
        <f>VLOOKUP(B82, [2]Main!$B$3:$D$376, 2, FALSE)</f>
        <v>Local Centres</v>
      </c>
      <c r="D82" t="str">
        <f>VLOOKUP(B82, [2]Main!$B$3:$D$376, 3, FALSE)</f>
        <v>Other Local Centres</v>
      </c>
      <c r="E82" s="5">
        <v>0</v>
      </c>
      <c r="F82" s="5">
        <v>0</v>
      </c>
      <c r="G82" s="5">
        <v>0</v>
      </c>
      <c r="H82" s="5">
        <v>0</v>
      </c>
      <c r="I82" s="5">
        <v>0</v>
      </c>
      <c r="J82" s="5">
        <v>0</v>
      </c>
      <c r="K82" s="5">
        <v>0</v>
      </c>
      <c r="L82" s="5">
        <v>0</v>
      </c>
      <c r="M82" s="5">
        <v>0</v>
      </c>
      <c r="N82" s="5">
        <v>0</v>
      </c>
      <c r="O82" s="5">
        <v>0</v>
      </c>
      <c r="P82" s="5">
        <v>0</v>
      </c>
      <c r="Q82" s="5">
        <v>0</v>
      </c>
      <c r="R82" s="5">
        <v>0</v>
      </c>
      <c r="S82" s="5">
        <v>0</v>
      </c>
      <c r="U82" s="32">
        <f t="shared" si="22"/>
        <v>0</v>
      </c>
      <c r="V82" s="32">
        <f t="shared" si="23"/>
        <v>0</v>
      </c>
      <c r="W82" s="32">
        <f t="shared" si="13"/>
        <v>0</v>
      </c>
      <c r="X82" s="32">
        <f t="shared" si="13"/>
        <v>0</v>
      </c>
      <c r="Y82" s="32">
        <f t="shared" si="13"/>
        <v>0</v>
      </c>
      <c r="Z82" s="32">
        <f t="shared" si="13"/>
        <v>0</v>
      </c>
      <c r="AA82" s="32">
        <f t="shared" si="13"/>
        <v>0</v>
      </c>
      <c r="AB82" s="32">
        <f t="shared" si="13"/>
        <v>0</v>
      </c>
      <c r="AC82" s="32">
        <f t="shared" si="13"/>
        <v>0</v>
      </c>
      <c r="AD82" s="32">
        <f t="shared" si="21"/>
        <v>0</v>
      </c>
      <c r="AE82" s="32">
        <f t="shared" si="21"/>
        <v>0</v>
      </c>
      <c r="AF82" s="32">
        <f t="shared" si="21"/>
        <v>0</v>
      </c>
      <c r="AG82" s="32">
        <f t="shared" si="21"/>
        <v>0</v>
      </c>
      <c r="AH82" s="32">
        <f t="shared" si="15"/>
        <v>0</v>
      </c>
      <c r="AI82" s="32">
        <f t="shared" si="16"/>
        <v>0</v>
      </c>
      <c r="AJ82" s="32">
        <f>VLOOKUP(B82, '[3]Q01 Main'!$A$5:$B$392, 2, FALSE)</f>
        <v>0</v>
      </c>
      <c r="AK82">
        <f>VLOOKUP(B82, '[3]Q01 Main'!$A$5:$C$392, 3, FALSE)</f>
        <v>0</v>
      </c>
      <c r="AN82" s="5">
        <f t="shared" si="24"/>
        <v>0</v>
      </c>
      <c r="AO82" s="5">
        <f t="shared" si="24"/>
        <v>0</v>
      </c>
      <c r="AP82" s="5">
        <f t="shared" si="24"/>
        <v>0</v>
      </c>
      <c r="AQ82" s="5">
        <f t="shared" si="24"/>
        <v>0</v>
      </c>
      <c r="AR82" s="5">
        <f t="shared" si="20"/>
        <v>0</v>
      </c>
      <c r="AS82" s="5">
        <f t="shared" si="17"/>
        <v>0</v>
      </c>
      <c r="AT82" s="5">
        <f t="shared" si="17"/>
        <v>0</v>
      </c>
      <c r="AU82" s="5">
        <f t="shared" si="17"/>
        <v>0</v>
      </c>
      <c r="AV82" s="5">
        <f t="shared" si="17"/>
        <v>0</v>
      </c>
      <c r="AW82" s="5">
        <f t="shared" si="18"/>
        <v>0</v>
      </c>
      <c r="AX82" s="5">
        <f t="shared" si="18"/>
        <v>0</v>
      </c>
      <c r="AY82" s="5">
        <f t="shared" si="18"/>
        <v>0</v>
      </c>
      <c r="AZ82" s="5">
        <f t="shared" si="18"/>
        <v>0</v>
      </c>
      <c r="BA82" s="5">
        <f t="shared" si="19"/>
        <v>0</v>
      </c>
      <c r="BB82" s="5">
        <f t="shared" si="19"/>
        <v>0</v>
      </c>
    </row>
    <row r="83" spans="1:54" x14ac:dyDescent="0.35">
      <c r="A83" s="2" t="s">
        <v>7</v>
      </c>
      <c r="B83" s="1" t="s">
        <v>97</v>
      </c>
      <c r="C83" t="str">
        <f>VLOOKUP(B83, [2]Main!$B$3:$D$376, 2, FALSE)</f>
        <v>Wolverton TC</v>
      </c>
      <c r="D83" t="str">
        <f>VLOOKUP(B83, [2]Main!$B$3:$D$376, 3, FALSE)</f>
        <v>Wolverton TC - Other in Centre</v>
      </c>
      <c r="E83" s="5">
        <v>0</v>
      </c>
      <c r="F83" s="5">
        <v>0</v>
      </c>
      <c r="G83" s="5">
        <v>0</v>
      </c>
      <c r="H83" s="5">
        <v>0</v>
      </c>
      <c r="I83" s="5">
        <v>0</v>
      </c>
      <c r="J83" s="5">
        <v>0</v>
      </c>
      <c r="K83" s="5">
        <v>0</v>
      </c>
      <c r="L83" s="5">
        <v>0</v>
      </c>
      <c r="M83" s="5">
        <v>0</v>
      </c>
      <c r="N83" s="5">
        <v>0</v>
      </c>
      <c r="O83" s="5">
        <v>0</v>
      </c>
      <c r="P83" s="5">
        <v>0</v>
      </c>
      <c r="Q83" s="5">
        <v>0</v>
      </c>
      <c r="R83" s="5">
        <v>0</v>
      </c>
      <c r="S83" s="5">
        <v>0</v>
      </c>
      <c r="U83" s="32">
        <f t="shared" si="22"/>
        <v>0</v>
      </c>
      <c r="V83" s="32">
        <f t="shared" si="23"/>
        <v>0</v>
      </c>
      <c r="W83" s="32">
        <f t="shared" si="13"/>
        <v>0</v>
      </c>
      <c r="X83" s="32">
        <f t="shared" si="13"/>
        <v>0</v>
      </c>
      <c r="Y83" s="32">
        <f t="shared" si="13"/>
        <v>0</v>
      </c>
      <c r="Z83" s="32">
        <f t="shared" ref="W83:AC84" si="25">(J83*$AJ83)*100</f>
        <v>0</v>
      </c>
      <c r="AA83" s="32">
        <f t="shared" si="25"/>
        <v>0</v>
      </c>
      <c r="AB83" s="32">
        <f t="shared" si="25"/>
        <v>0</v>
      </c>
      <c r="AC83" s="32">
        <f t="shared" si="25"/>
        <v>0</v>
      </c>
      <c r="AD83" s="32">
        <f t="shared" si="21"/>
        <v>0</v>
      </c>
      <c r="AE83" s="32">
        <f t="shared" si="21"/>
        <v>0</v>
      </c>
      <c r="AF83" s="32">
        <f t="shared" si="21"/>
        <v>0</v>
      </c>
      <c r="AG83" s="32">
        <f t="shared" si="21"/>
        <v>0</v>
      </c>
      <c r="AH83" s="32">
        <f t="shared" si="15"/>
        <v>0</v>
      </c>
      <c r="AI83" s="32">
        <f t="shared" si="16"/>
        <v>0</v>
      </c>
      <c r="AJ83" s="32">
        <f>VLOOKUP(B83, '[3]Q01 Main'!$A$5:$B$392, 2, FALSE)</f>
        <v>0</v>
      </c>
      <c r="AK83">
        <f>VLOOKUP(B83, '[3]Q01 Main'!$A$5:$C$392, 3, FALSE)</f>
        <v>0</v>
      </c>
      <c r="AN83" s="5">
        <f t="shared" si="24"/>
        <v>0</v>
      </c>
      <c r="AO83" s="5">
        <f t="shared" si="24"/>
        <v>0</v>
      </c>
      <c r="AP83" s="5">
        <f t="shared" si="24"/>
        <v>0</v>
      </c>
      <c r="AQ83" s="5">
        <f t="shared" si="24"/>
        <v>0</v>
      </c>
      <c r="AR83" s="5">
        <f t="shared" si="20"/>
        <v>0</v>
      </c>
      <c r="AS83" s="5">
        <f t="shared" si="17"/>
        <v>0</v>
      </c>
      <c r="AT83" s="5">
        <f t="shared" si="17"/>
        <v>0</v>
      </c>
      <c r="AU83" s="5">
        <f t="shared" si="17"/>
        <v>0</v>
      </c>
      <c r="AV83" s="5">
        <f t="shared" si="17"/>
        <v>0</v>
      </c>
      <c r="AW83" s="5">
        <f t="shared" si="18"/>
        <v>0</v>
      </c>
      <c r="AX83" s="5">
        <f t="shared" si="18"/>
        <v>0</v>
      </c>
      <c r="AY83" s="5">
        <f t="shared" si="18"/>
        <v>0</v>
      </c>
      <c r="AZ83" s="5">
        <f t="shared" si="18"/>
        <v>0</v>
      </c>
      <c r="BA83" s="5">
        <f t="shared" si="19"/>
        <v>0</v>
      </c>
      <c r="BB83" s="5">
        <f t="shared" si="19"/>
        <v>0</v>
      </c>
    </row>
    <row r="84" spans="1:54" x14ac:dyDescent="0.35">
      <c r="A84" s="2" t="s">
        <v>7</v>
      </c>
      <c r="B84" s="1" t="s">
        <v>98</v>
      </c>
      <c r="C84" t="str">
        <f>VLOOKUP(B84, [2]Main!$B$3:$D$376, 2, FALSE)</f>
        <v>Out of Centre</v>
      </c>
      <c r="D84" t="str">
        <f>VLOOKUP(B84, [2]Main!$B$3:$D$376, 3, FALSE)</f>
        <v>OoC - Zone 7 - Other</v>
      </c>
      <c r="E84" s="5">
        <v>0</v>
      </c>
      <c r="F84" s="5">
        <v>0</v>
      </c>
      <c r="G84" s="5">
        <v>0</v>
      </c>
      <c r="H84" s="5">
        <v>0</v>
      </c>
      <c r="I84" s="5">
        <v>0</v>
      </c>
      <c r="J84" s="5">
        <v>0</v>
      </c>
      <c r="K84" s="5">
        <v>0</v>
      </c>
      <c r="L84" s="5">
        <v>0</v>
      </c>
      <c r="M84" s="5">
        <v>0</v>
      </c>
      <c r="N84" s="5">
        <v>0</v>
      </c>
      <c r="O84" s="5">
        <v>0</v>
      </c>
      <c r="P84" s="5">
        <v>0</v>
      </c>
      <c r="Q84" s="5">
        <v>0</v>
      </c>
      <c r="R84" s="5">
        <v>0</v>
      </c>
      <c r="S84" s="5">
        <v>0</v>
      </c>
      <c r="U84" s="32">
        <f t="shared" si="22"/>
        <v>0</v>
      </c>
      <c r="V84" s="32">
        <f t="shared" si="23"/>
        <v>0</v>
      </c>
      <c r="W84" s="32">
        <f t="shared" si="25"/>
        <v>0</v>
      </c>
      <c r="X84" s="32">
        <f t="shared" si="25"/>
        <v>0</v>
      </c>
      <c r="Y84" s="32">
        <f t="shared" si="25"/>
        <v>0</v>
      </c>
      <c r="Z84" s="32">
        <f t="shared" si="25"/>
        <v>0</v>
      </c>
      <c r="AA84" s="32">
        <f t="shared" si="25"/>
        <v>0</v>
      </c>
      <c r="AB84" s="32">
        <f t="shared" si="25"/>
        <v>0</v>
      </c>
      <c r="AC84" s="32">
        <f t="shared" si="25"/>
        <v>0</v>
      </c>
      <c r="AD84" s="32">
        <f t="shared" si="21"/>
        <v>0</v>
      </c>
      <c r="AE84" s="32">
        <f t="shared" si="21"/>
        <v>0</v>
      </c>
      <c r="AF84" s="32">
        <f t="shared" si="21"/>
        <v>0</v>
      </c>
      <c r="AG84" s="32">
        <f t="shared" si="21"/>
        <v>0</v>
      </c>
      <c r="AH84" s="32">
        <f t="shared" ref="AH84:AI147" si="26">(R84*$AJ84)*100</f>
        <v>0</v>
      </c>
      <c r="AI84" s="32">
        <f t="shared" si="16"/>
        <v>0</v>
      </c>
      <c r="AJ84" s="32">
        <f>VLOOKUP(B84, '[3]Q01 Main'!$A$5:$B$392, 2, FALSE)</f>
        <v>0</v>
      </c>
      <c r="AK84">
        <f>VLOOKUP(B84, '[3]Q01 Main'!$A$5:$C$392, 3, FALSE)</f>
        <v>0</v>
      </c>
      <c r="AN84" s="5">
        <f t="shared" si="24"/>
        <v>0</v>
      </c>
      <c r="AO84" s="5">
        <f t="shared" si="24"/>
        <v>0</v>
      </c>
      <c r="AP84" s="5">
        <f t="shared" si="24"/>
        <v>0</v>
      </c>
      <c r="AQ84" s="5">
        <f t="shared" si="24"/>
        <v>0</v>
      </c>
      <c r="AR84" s="5">
        <f t="shared" si="20"/>
        <v>0</v>
      </c>
      <c r="AS84" s="5">
        <f t="shared" si="17"/>
        <v>0</v>
      </c>
      <c r="AT84" s="5">
        <f t="shared" si="17"/>
        <v>0</v>
      </c>
      <c r="AU84" s="5">
        <f t="shared" si="17"/>
        <v>0</v>
      </c>
      <c r="AV84" s="5">
        <f t="shared" ref="AV84:AY147" si="27">AC84/AC$383</f>
        <v>0</v>
      </c>
      <c r="AW84" s="5">
        <f t="shared" si="18"/>
        <v>0</v>
      </c>
      <c r="AX84" s="5">
        <f t="shared" si="18"/>
        <v>0</v>
      </c>
      <c r="AY84" s="5">
        <f t="shared" si="18"/>
        <v>0</v>
      </c>
      <c r="AZ84" s="5">
        <f t="shared" ref="AZ84:BB147" si="28">AG84/AG$383</f>
        <v>0</v>
      </c>
      <c r="BA84" s="5">
        <f t="shared" si="19"/>
        <v>0</v>
      </c>
      <c r="BB84" s="5">
        <f t="shared" si="19"/>
        <v>0</v>
      </c>
    </row>
    <row r="85" spans="1:54" x14ac:dyDescent="0.35">
      <c r="A85" s="2" t="s">
        <v>7</v>
      </c>
      <c r="B85" s="1" t="s">
        <v>99</v>
      </c>
      <c r="C85" t="str">
        <f>VLOOKUP(B85, [2]Main!$B$3:$D$376, 2, FALSE)</f>
        <v>Out of Centre</v>
      </c>
      <c r="D85" t="str">
        <f>VLOOKUP(B85, [2]Main!$B$3:$D$376, 3, FALSE)</f>
        <v>OoC - Zone 7 - Other</v>
      </c>
      <c r="E85" s="5">
        <v>0</v>
      </c>
      <c r="F85" s="5">
        <v>0</v>
      </c>
      <c r="G85" s="5">
        <v>0</v>
      </c>
      <c r="H85" s="5">
        <v>0</v>
      </c>
      <c r="I85" s="5">
        <v>0</v>
      </c>
      <c r="J85" s="5">
        <v>0</v>
      </c>
      <c r="K85" s="5">
        <v>0</v>
      </c>
      <c r="L85" s="5">
        <v>0</v>
      </c>
      <c r="M85" s="5">
        <v>0</v>
      </c>
      <c r="N85" s="5">
        <v>0</v>
      </c>
      <c r="O85" s="5">
        <v>0</v>
      </c>
      <c r="P85" s="5">
        <v>0</v>
      </c>
      <c r="Q85" s="5">
        <v>0</v>
      </c>
      <c r="R85" s="5">
        <v>0</v>
      </c>
      <c r="S85" s="5">
        <v>0</v>
      </c>
      <c r="U85" s="32">
        <f t="shared" si="22"/>
        <v>0</v>
      </c>
      <c r="V85" s="32">
        <f t="shared" si="23"/>
        <v>0</v>
      </c>
      <c r="W85" s="32">
        <f t="shared" ref="W85:Z148" si="29">(G85*$AJ85)*100</f>
        <v>0</v>
      </c>
      <c r="X85" s="32">
        <f t="shared" si="29"/>
        <v>0</v>
      </c>
      <c r="Y85" s="32">
        <f t="shared" si="29"/>
        <v>0</v>
      </c>
      <c r="Z85" s="32">
        <f t="shared" si="29"/>
        <v>0</v>
      </c>
      <c r="AA85" s="32">
        <f t="shared" ref="AA85:AG148" si="30">(K85*$AJ85)*100</f>
        <v>0</v>
      </c>
      <c r="AB85" s="32">
        <f t="shared" si="30"/>
        <v>0</v>
      </c>
      <c r="AC85" s="32">
        <f t="shared" si="30"/>
        <v>0</v>
      </c>
      <c r="AD85" s="32">
        <f t="shared" si="21"/>
        <v>0</v>
      </c>
      <c r="AE85" s="32">
        <f t="shared" si="21"/>
        <v>0</v>
      </c>
      <c r="AF85" s="32">
        <f t="shared" si="21"/>
        <v>0</v>
      </c>
      <c r="AG85" s="32">
        <f t="shared" si="21"/>
        <v>0</v>
      </c>
      <c r="AH85" s="32">
        <f t="shared" si="26"/>
        <v>0</v>
      </c>
      <c r="AI85" s="32">
        <f t="shared" si="26"/>
        <v>0</v>
      </c>
      <c r="AJ85" s="32">
        <f>VLOOKUP(B85, '[3]Q01 Main'!$A$5:$B$392, 2, FALSE)</f>
        <v>0</v>
      </c>
      <c r="AK85">
        <f>VLOOKUP(B85, '[3]Q01 Main'!$A$5:$C$392, 3, FALSE)</f>
        <v>0</v>
      </c>
      <c r="AN85" s="5">
        <f t="shared" si="24"/>
        <v>0</v>
      </c>
      <c r="AO85" s="5">
        <f t="shared" si="24"/>
        <v>0</v>
      </c>
      <c r="AP85" s="5">
        <f t="shared" si="24"/>
        <v>0</v>
      </c>
      <c r="AQ85" s="5">
        <f t="shared" si="24"/>
        <v>0</v>
      </c>
      <c r="AR85" s="5">
        <f t="shared" si="20"/>
        <v>0</v>
      </c>
      <c r="AS85" s="5">
        <f t="shared" si="20"/>
        <v>0</v>
      </c>
      <c r="AT85" s="5">
        <f t="shared" si="20"/>
        <v>0</v>
      </c>
      <c r="AU85" s="5">
        <f t="shared" si="20"/>
        <v>0</v>
      </c>
      <c r="AV85" s="5">
        <f t="shared" si="27"/>
        <v>0</v>
      </c>
      <c r="AW85" s="5">
        <f t="shared" si="27"/>
        <v>0</v>
      </c>
      <c r="AX85" s="5">
        <f t="shared" si="27"/>
        <v>0</v>
      </c>
      <c r="AY85" s="5">
        <f t="shared" si="27"/>
        <v>0</v>
      </c>
      <c r="AZ85" s="5">
        <f t="shared" si="28"/>
        <v>0</v>
      </c>
      <c r="BA85" s="5">
        <f t="shared" si="28"/>
        <v>0</v>
      </c>
      <c r="BB85" s="5">
        <f t="shared" si="28"/>
        <v>0</v>
      </c>
    </row>
    <row r="86" spans="1:54" x14ac:dyDescent="0.35">
      <c r="A86" s="2" t="s">
        <v>7</v>
      </c>
      <c r="B86" s="1" t="s">
        <v>100</v>
      </c>
      <c r="C86" t="str">
        <f>VLOOKUP(B86, [2]Main!$B$3:$D$376, 2, FALSE)</f>
        <v>Out of Centre</v>
      </c>
      <c r="D86" t="str">
        <f>VLOOKUP(B86, [2]Main!$B$3:$D$376, 3, FALSE)</f>
        <v>OoC - Zone 7 - Lidl, Stratford Road, Wolverton</v>
      </c>
      <c r="E86" s="5">
        <v>9.0299999999999998E-3</v>
      </c>
      <c r="F86" s="5">
        <v>0</v>
      </c>
      <c r="G86" s="5">
        <v>0</v>
      </c>
      <c r="H86" s="5">
        <v>0</v>
      </c>
      <c r="I86" s="5">
        <v>0</v>
      </c>
      <c r="J86" s="5">
        <v>0</v>
      </c>
      <c r="K86" s="5">
        <v>2.5420000000000002E-2</v>
      </c>
      <c r="L86" s="5">
        <v>7.7259999999999995E-2</v>
      </c>
      <c r="M86" s="5">
        <v>2.3599999999999999E-2</v>
      </c>
      <c r="N86" s="5">
        <v>5.0189999999999999E-2</v>
      </c>
      <c r="O86" s="5">
        <v>0</v>
      </c>
      <c r="P86" s="5">
        <v>0</v>
      </c>
      <c r="Q86" s="5">
        <v>0</v>
      </c>
      <c r="R86" s="5">
        <v>0</v>
      </c>
      <c r="S86" s="5">
        <v>0</v>
      </c>
      <c r="U86" s="32">
        <f t="shared" si="22"/>
        <v>61.963860000000004</v>
      </c>
      <c r="V86" s="32">
        <f t="shared" si="23"/>
        <v>0</v>
      </c>
      <c r="W86" s="32">
        <f t="shared" si="29"/>
        <v>0</v>
      </c>
      <c r="X86" s="32">
        <f t="shared" si="29"/>
        <v>0</v>
      </c>
      <c r="Y86" s="32">
        <f t="shared" si="29"/>
        <v>0</v>
      </c>
      <c r="Z86" s="32">
        <f t="shared" si="29"/>
        <v>0</v>
      </c>
      <c r="AA86" s="32">
        <f t="shared" si="30"/>
        <v>174.43204000000003</v>
      </c>
      <c r="AB86" s="32">
        <f t="shared" si="30"/>
        <v>530.15812000000005</v>
      </c>
      <c r="AC86" s="32">
        <f t="shared" si="30"/>
        <v>161.94319999999999</v>
      </c>
      <c r="AD86" s="32">
        <f t="shared" si="21"/>
        <v>344.40378000000004</v>
      </c>
      <c r="AE86" s="32">
        <f t="shared" si="21"/>
        <v>0</v>
      </c>
      <c r="AF86" s="32">
        <f t="shared" si="21"/>
        <v>0</v>
      </c>
      <c r="AG86" s="32">
        <f t="shared" si="21"/>
        <v>0</v>
      </c>
      <c r="AH86" s="32">
        <f t="shared" si="26"/>
        <v>0</v>
      </c>
      <c r="AI86" s="32">
        <f t="shared" si="26"/>
        <v>0</v>
      </c>
      <c r="AJ86" s="32">
        <f>VLOOKUP(B86, '[3]Q01 Main'!$A$5:$B$392, 2, FALSE)</f>
        <v>68.62</v>
      </c>
      <c r="AK86">
        <f>VLOOKUP(B86, '[3]Q01 Main'!$A$5:$C$392, 3, FALSE)</f>
        <v>15</v>
      </c>
      <c r="AN86" s="5">
        <f t="shared" si="24"/>
        <v>8.7296607542391817E-3</v>
      </c>
      <c r="AO86" s="5">
        <f t="shared" si="24"/>
        <v>0</v>
      </c>
      <c r="AP86" s="5">
        <f t="shared" si="24"/>
        <v>0</v>
      </c>
      <c r="AQ86" s="5">
        <f t="shared" si="24"/>
        <v>0</v>
      </c>
      <c r="AR86" s="5">
        <f t="shared" si="20"/>
        <v>0</v>
      </c>
      <c r="AS86" s="5">
        <f t="shared" si="20"/>
        <v>0</v>
      </c>
      <c r="AT86" s="5">
        <f t="shared" si="20"/>
        <v>2.3700096081209883E-2</v>
      </c>
      <c r="AU86" s="5">
        <f t="shared" si="20"/>
        <v>7.7229586376630521E-2</v>
      </c>
      <c r="AV86" s="5">
        <f t="shared" si="27"/>
        <v>2.3615670831924077E-2</v>
      </c>
      <c r="AW86" s="5">
        <f t="shared" si="27"/>
        <v>4.6572617075421666E-2</v>
      </c>
      <c r="AX86" s="5">
        <f t="shared" si="27"/>
        <v>0</v>
      </c>
      <c r="AY86" s="5">
        <f t="shared" si="27"/>
        <v>0</v>
      </c>
      <c r="AZ86" s="5">
        <f t="shared" si="28"/>
        <v>0</v>
      </c>
      <c r="BA86" s="5">
        <f t="shared" si="28"/>
        <v>0</v>
      </c>
      <c r="BB86" s="5">
        <f t="shared" si="28"/>
        <v>0</v>
      </c>
    </row>
    <row r="87" spans="1:54" x14ac:dyDescent="0.35">
      <c r="A87" s="2" t="s">
        <v>7</v>
      </c>
      <c r="B87" s="1" t="s">
        <v>101</v>
      </c>
      <c r="C87" t="str">
        <f>VLOOKUP(B87, [2]Main!$B$3:$D$376, 2, FALSE)</f>
        <v>Stony Stratford DC</v>
      </c>
      <c r="D87" t="str">
        <f>VLOOKUP(B87, [2]Main!$B$3:$D$376, 3, FALSE)</f>
        <v>Stony Stratford DC - Other in Centre</v>
      </c>
      <c r="E87" s="5">
        <v>0</v>
      </c>
      <c r="F87" s="5">
        <v>0</v>
      </c>
      <c r="G87" s="5">
        <v>0</v>
      </c>
      <c r="H87" s="5">
        <v>0</v>
      </c>
      <c r="I87" s="5">
        <v>0</v>
      </c>
      <c r="J87" s="5">
        <v>0</v>
      </c>
      <c r="K87" s="5">
        <v>0</v>
      </c>
      <c r="L87" s="5">
        <v>0</v>
      </c>
      <c r="M87" s="5">
        <v>0</v>
      </c>
      <c r="N87" s="5">
        <v>0</v>
      </c>
      <c r="O87" s="5">
        <v>0</v>
      </c>
      <c r="P87" s="5">
        <v>0</v>
      </c>
      <c r="Q87" s="5">
        <v>0</v>
      </c>
      <c r="R87" s="5">
        <v>0</v>
      </c>
      <c r="S87" s="5">
        <v>0</v>
      </c>
      <c r="U87" s="32">
        <f t="shared" si="22"/>
        <v>0</v>
      </c>
      <c r="V87" s="32">
        <f t="shared" si="23"/>
        <v>0</v>
      </c>
      <c r="W87" s="32">
        <f t="shared" si="29"/>
        <v>0</v>
      </c>
      <c r="X87" s="32">
        <f t="shared" si="29"/>
        <v>0</v>
      </c>
      <c r="Y87" s="32">
        <f t="shared" si="29"/>
        <v>0</v>
      </c>
      <c r="Z87" s="32">
        <f t="shared" si="29"/>
        <v>0</v>
      </c>
      <c r="AA87" s="32">
        <f t="shared" si="30"/>
        <v>0</v>
      </c>
      <c r="AB87" s="32">
        <f t="shared" si="30"/>
        <v>0</v>
      </c>
      <c r="AC87" s="32">
        <f t="shared" si="30"/>
        <v>0</v>
      </c>
      <c r="AD87" s="32">
        <f t="shared" si="21"/>
        <v>0</v>
      </c>
      <c r="AE87" s="32">
        <f t="shared" si="21"/>
        <v>0</v>
      </c>
      <c r="AF87" s="32">
        <f t="shared" si="21"/>
        <v>0</v>
      </c>
      <c r="AG87" s="32">
        <f t="shared" si="21"/>
        <v>0</v>
      </c>
      <c r="AH87" s="32">
        <f t="shared" si="26"/>
        <v>0</v>
      </c>
      <c r="AI87" s="32">
        <f t="shared" si="26"/>
        <v>0</v>
      </c>
      <c r="AJ87" s="32">
        <f>VLOOKUP(B87, '[3]Q01 Main'!$A$5:$B$392, 2, FALSE)</f>
        <v>0</v>
      </c>
      <c r="AK87">
        <f>VLOOKUP(B87, '[3]Q01 Main'!$A$5:$C$392, 3, FALSE)</f>
        <v>0</v>
      </c>
      <c r="AN87" s="5">
        <f t="shared" si="24"/>
        <v>0</v>
      </c>
      <c r="AO87" s="5">
        <f t="shared" si="24"/>
        <v>0</v>
      </c>
      <c r="AP87" s="5">
        <f t="shared" si="24"/>
        <v>0</v>
      </c>
      <c r="AQ87" s="5">
        <f t="shared" si="24"/>
        <v>0</v>
      </c>
      <c r="AR87" s="5">
        <f t="shared" si="20"/>
        <v>0</v>
      </c>
      <c r="AS87" s="5">
        <f t="shared" si="20"/>
        <v>0</v>
      </c>
      <c r="AT87" s="5">
        <f t="shared" si="20"/>
        <v>0</v>
      </c>
      <c r="AU87" s="5">
        <f t="shared" si="20"/>
        <v>0</v>
      </c>
      <c r="AV87" s="5">
        <f t="shared" si="27"/>
        <v>0</v>
      </c>
      <c r="AW87" s="5">
        <f t="shared" si="27"/>
        <v>0</v>
      </c>
      <c r="AX87" s="5">
        <f t="shared" si="27"/>
        <v>0</v>
      </c>
      <c r="AY87" s="5">
        <f t="shared" si="27"/>
        <v>0</v>
      </c>
      <c r="AZ87" s="5">
        <f t="shared" si="28"/>
        <v>0</v>
      </c>
      <c r="BA87" s="5">
        <f t="shared" si="28"/>
        <v>0</v>
      </c>
      <c r="BB87" s="5">
        <f t="shared" si="28"/>
        <v>0</v>
      </c>
    </row>
    <row r="88" spans="1:54" x14ac:dyDescent="0.35">
      <c r="A88" s="2" t="s">
        <v>7</v>
      </c>
      <c r="B88" s="1" t="s">
        <v>102</v>
      </c>
      <c r="C88" t="str">
        <f>VLOOKUP(B88, [2]Main!$B$3:$D$376, 2, FALSE)</f>
        <v>Wolverton TC</v>
      </c>
      <c r="D88" t="str">
        <f>VLOOKUP(B88, [2]Main!$B$3:$D$376, 3, FALSE)</f>
        <v>Wolverton TC - Other in Centre</v>
      </c>
      <c r="E88" s="5">
        <v>0</v>
      </c>
      <c r="F88" s="5">
        <v>0</v>
      </c>
      <c r="G88" s="5">
        <v>0</v>
      </c>
      <c r="H88" s="5">
        <v>0</v>
      </c>
      <c r="I88" s="5">
        <v>0</v>
      </c>
      <c r="J88" s="5">
        <v>0</v>
      </c>
      <c r="K88" s="5">
        <v>0</v>
      </c>
      <c r="L88" s="5">
        <v>0</v>
      </c>
      <c r="M88" s="5">
        <v>0</v>
      </c>
      <c r="N88" s="5">
        <v>0</v>
      </c>
      <c r="O88" s="5">
        <v>0</v>
      </c>
      <c r="P88" s="5">
        <v>0</v>
      </c>
      <c r="Q88" s="5">
        <v>0</v>
      </c>
      <c r="R88" s="5">
        <v>0</v>
      </c>
      <c r="S88" s="5">
        <v>0</v>
      </c>
      <c r="U88" s="32">
        <f t="shared" si="22"/>
        <v>0</v>
      </c>
      <c r="V88" s="32">
        <f t="shared" si="23"/>
        <v>0</v>
      </c>
      <c r="W88" s="32">
        <f t="shared" si="29"/>
        <v>0</v>
      </c>
      <c r="X88" s="32">
        <f t="shared" si="29"/>
        <v>0</v>
      </c>
      <c r="Y88" s="32">
        <f t="shared" si="29"/>
        <v>0</v>
      </c>
      <c r="Z88" s="32">
        <f t="shared" si="29"/>
        <v>0</v>
      </c>
      <c r="AA88" s="32">
        <f t="shared" si="30"/>
        <v>0</v>
      </c>
      <c r="AB88" s="32">
        <f t="shared" si="30"/>
        <v>0</v>
      </c>
      <c r="AC88" s="32">
        <f t="shared" si="30"/>
        <v>0</v>
      </c>
      <c r="AD88" s="32">
        <f t="shared" si="21"/>
        <v>0</v>
      </c>
      <c r="AE88" s="32">
        <f t="shared" si="21"/>
        <v>0</v>
      </c>
      <c r="AF88" s="32">
        <f t="shared" si="21"/>
        <v>0</v>
      </c>
      <c r="AG88" s="32">
        <f t="shared" si="21"/>
        <v>0</v>
      </c>
      <c r="AH88" s="32">
        <f t="shared" si="26"/>
        <v>0</v>
      </c>
      <c r="AI88" s="32">
        <f t="shared" si="26"/>
        <v>0</v>
      </c>
      <c r="AJ88" s="32">
        <f>VLOOKUP(B88, '[3]Q01 Main'!$A$5:$B$392, 2, FALSE)</f>
        <v>0</v>
      </c>
      <c r="AK88">
        <f>VLOOKUP(B88, '[3]Q01 Main'!$A$5:$C$392, 3, FALSE)</f>
        <v>0</v>
      </c>
      <c r="AN88" s="5">
        <f t="shared" si="24"/>
        <v>0</v>
      </c>
      <c r="AO88" s="5">
        <f t="shared" si="24"/>
        <v>0</v>
      </c>
      <c r="AP88" s="5">
        <f t="shared" si="24"/>
        <v>0</v>
      </c>
      <c r="AQ88" s="5">
        <f t="shared" si="24"/>
        <v>0</v>
      </c>
      <c r="AR88" s="5">
        <f t="shared" si="20"/>
        <v>0</v>
      </c>
      <c r="AS88" s="5">
        <f t="shared" si="20"/>
        <v>0</v>
      </c>
      <c r="AT88" s="5">
        <f t="shared" si="20"/>
        <v>0</v>
      </c>
      <c r="AU88" s="5">
        <f t="shared" si="20"/>
        <v>0</v>
      </c>
      <c r="AV88" s="5">
        <f t="shared" si="27"/>
        <v>0</v>
      </c>
      <c r="AW88" s="5">
        <f t="shared" si="27"/>
        <v>0</v>
      </c>
      <c r="AX88" s="5">
        <f t="shared" si="27"/>
        <v>0</v>
      </c>
      <c r="AY88" s="5">
        <f t="shared" si="27"/>
        <v>0</v>
      </c>
      <c r="AZ88" s="5">
        <f t="shared" si="28"/>
        <v>0</v>
      </c>
      <c r="BA88" s="5">
        <f t="shared" si="28"/>
        <v>0</v>
      </c>
      <c r="BB88" s="5">
        <f t="shared" si="28"/>
        <v>0</v>
      </c>
    </row>
    <row r="89" spans="1:54" x14ac:dyDescent="0.35">
      <c r="A89" s="2" t="s">
        <v>7</v>
      </c>
      <c r="B89" s="1" t="s">
        <v>103</v>
      </c>
      <c r="C89" t="str">
        <f>VLOOKUP(B89, [2]Main!$B$3:$D$376, 2, FALSE)</f>
        <v>Stony Stratford DC</v>
      </c>
      <c r="D89" t="str">
        <f>VLOOKUP(B89, [2]Main!$B$3:$D$376, 3, FALSE)</f>
        <v>Stony Stratford DC - Other in Centre</v>
      </c>
      <c r="E89" s="5">
        <v>0</v>
      </c>
      <c r="F89" s="5">
        <v>0</v>
      </c>
      <c r="G89" s="5">
        <v>0</v>
      </c>
      <c r="H89" s="5">
        <v>0</v>
      </c>
      <c r="I89" s="5">
        <v>0</v>
      </c>
      <c r="J89" s="5">
        <v>0</v>
      </c>
      <c r="K89" s="5">
        <v>0</v>
      </c>
      <c r="L89" s="5">
        <v>0</v>
      </c>
      <c r="M89" s="5">
        <v>0</v>
      </c>
      <c r="N89" s="5">
        <v>0</v>
      </c>
      <c r="O89" s="5">
        <v>0</v>
      </c>
      <c r="P89" s="5">
        <v>0</v>
      </c>
      <c r="Q89" s="5">
        <v>0</v>
      </c>
      <c r="R89" s="5">
        <v>0</v>
      </c>
      <c r="S89" s="5">
        <v>0</v>
      </c>
      <c r="U89" s="32">
        <f t="shared" si="22"/>
        <v>0</v>
      </c>
      <c r="V89" s="32">
        <f t="shared" si="23"/>
        <v>0</v>
      </c>
      <c r="W89" s="32">
        <f t="shared" si="29"/>
        <v>0</v>
      </c>
      <c r="X89" s="32">
        <f t="shared" si="29"/>
        <v>0</v>
      </c>
      <c r="Y89" s="32">
        <f t="shared" si="29"/>
        <v>0</v>
      </c>
      <c r="Z89" s="32">
        <f t="shared" si="29"/>
        <v>0</v>
      </c>
      <c r="AA89" s="32">
        <f t="shared" si="30"/>
        <v>0</v>
      </c>
      <c r="AB89" s="32">
        <f t="shared" si="30"/>
        <v>0</v>
      </c>
      <c r="AC89" s="32">
        <f t="shared" si="30"/>
        <v>0</v>
      </c>
      <c r="AD89" s="32">
        <f t="shared" si="21"/>
        <v>0</v>
      </c>
      <c r="AE89" s="32">
        <f t="shared" si="21"/>
        <v>0</v>
      </c>
      <c r="AF89" s="32">
        <f t="shared" si="21"/>
        <v>0</v>
      </c>
      <c r="AG89" s="32">
        <f t="shared" si="21"/>
        <v>0</v>
      </c>
      <c r="AH89" s="32">
        <f t="shared" si="26"/>
        <v>0</v>
      </c>
      <c r="AI89" s="32">
        <f t="shared" si="26"/>
        <v>0</v>
      </c>
      <c r="AJ89" s="32">
        <f>VLOOKUP(B89, '[3]Q01 Main'!$A$5:$B$392, 2, FALSE)</f>
        <v>0</v>
      </c>
      <c r="AK89">
        <f>VLOOKUP(B89, '[3]Q01 Main'!$A$5:$C$392, 3, FALSE)</f>
        <v>0</v>
      </c>
      <c r="AN89" s="5">
        <f t="shared" si="24"/>
        <v>0</v>
      </c>
      <c r="AO89" s="5">
        <f t="shared" si="24"/>
        <v>0</v>
      </c>
      <c r="AP89" s="5">
        <f t="shared" si="24"/>
        <v>0</v>
      </c>
      <c r="AQ89" s="5">
        <f t="shared" si="24"/>
        <v>0</v>
      </c>
      <c r="AR89" s="5">
        <f t="shared" si="20"/>
        <v>0</v>
      </c>
      <c r="AS89" s="5">
        <f t="shared" si="20"/>
        <v>0</v>
      </c>
      <c r="AT89" s="5">
        <f t="shared" si="20"/>
        <v>0</v>
      </c>
      <c r="AU89" s="5">
        <f t="shared" si="20"/>
        <v>0</v>
      </c>
      <c r="AV89" s="5">
        <f t="shared" si="27"/>
        <v>0</v>
      </c>
      <c r="AW89" s="5">
        <f t="shared" si="27"/>
        <v>0</v>
      </c>
      <c r="AX89" s="5">
        <f t="shared" si="27"/>
        <v>0</v>
      </c>
      <c r="AY89" s="5">
        <f t="shared" si="27"/>
        <v>0</v>
      </c>
      <c r="AZ89" s="5">
        <f t="shared" si="28"/>
        <v>0</v>
      </c>
      <c r="BA89" s="5">
        <f t="shared" si="28"/>
        <v>0</v>
      </c>
      <c r="BB89" s="5">
        <f t="shared" si="28"/>
        <v>0</v>
      </c>
    </row>
    <row r="90" spans="1:54" x14ac:dyDescent="0.35">
      <c r="A90" s="2" t="s">
        <v>7</v>
      </c>
      <c r="B90" s="1" t="s">
        <v>104</v>
      </c>
      <c r="C90" t="str">
        <f>VLOOKUP(B90, [2]Main!$B$3:$D$376, 2, FALSE)</f>
        <v>Out of Centre</v>
      </c>
      <c r="D90" t="str">
        <f>VLOOKUP(B90, [2]Main!$B$3:$D$376, 3, FALSE)</f>
        <v>OoC - Zone 7 - Other</v>
      </c>
      <c r="E90" s="5">
        <v>0</v>
      </c>
      <c r="F90" s="5">
        <v>0</v>
      </c>
      <c r="G90" s="5">
        <v>0</v>
      </c>
      <c r="H90" s="5">
        <v>0</v>
      </c>
      <c r="I90" s="5">
        <v>0</v>
      </c>
      <c r="J90" s="5">
        <v>0</v>
      </c>
      <c r="K90" s="5">
        <v>0</v>
      </c>
      <c r="L90" s="5">
        <v>0</v>
      </c>
      <c r="M90" s="5">
        <v>0</v>
      </c>
      <c r="N90" s="5">
        <v>0</v>
      </c>
      <c r="O90" s="5">
        <v>0</v>
      </c>
      <c r="P90" s="5">
        <v>0</v>
      </c>
      <c r="Q90" s="5">
        <v>0</v>
      </c>
      <c r="R90" s="5">
        <v>0</v>
      </c>
      <c r="S90" s="5">
        <v>0</v>
      </c>
      <c r="U90" s="32">
        <f t="shared" si="22"/>
        <v>0</v>
      </c>
      <c r="V90" s="32">
        <f t="shared" si="23"/>
        <v>0</v>
      </c>
      <c r="W90" s="32">
        <f t="shared" si="29"/>
        <v>0</v>
      </c>
      <c r="X90" s="32">
        <f t="shared" si="29"/>
        <v>0</v>
      </c>
      <c r="Y90" s="32">
        <f t="shared" si="29"/>
        <v>0</v>
      </c>
      <c r="Z90" s="32">
        <f t="shared" si="29"/>
        <v>0</v>
      </c>
      <c r="AA90" s="32">
        <f t="shared" si="30"/>
        <v>0</v>
      </c>
      <c r="AB90" s="32">
        <f t="shared" si="30"/>
        <v>0</v>
      </c>
      <c r="AC90" s="32">
        <f t="shared" si="30"/>
        <v>0</v>
      </c>
      <c r="AD90" s="32">
        <f t="shared" si="21"/>
        <v>0</v>
      </c>
      <c r="AE90" s="32">
        <f t="shared" si="21"/>
        <v>0</v>
      </c>
      <c r="AF90" s="32">
        <f t="shared" si="21"/>
        <v>0</v>
      </c>
      <c r="AG90" s="32">
        <f t="shared" si="21"/>
        <v>0</v>
      </c>
      <c r="AH90" s="32">
        <f t="shared" si="26"/>
        <v>0</v>
      </c>
      <c r="AI90" s="32">
        <f t="shared" si="26"/>
        <v>0</v>
      </c>
      <c r="AJ90" s="32">
        <f>VLOOKUP(B90, '[3]Q01 Main'!$A$5:$B$392, 2, FALSE)</f>
        <v>0</v>
      </c>
      <c r="AK90">
        <f>VLOOKUP(B90, '[3]Q01 Main'!$A$5:$C$392, 3, FALSE)</f>
        <v>0</v>
      </c>
      <c r="AN90" s="5">
        <f t="shared" si="24"/>
        <v>0</v>
      </c>
      <c r="AO90" s="5">
        <f t="shared" si="24"/>
        <v>0</v>
      </c>
      <c r="AP90" s="5">
        <f t="shared" si="24"/>
        <v>0</v>
      </c>
      <c r="AQ90" s="5">
        <f t="shared" si="24"/>
        <v>0</v>
      </c>
      <c r="AR90" s="5">
        <f t="shared" si="20"/>
        <v>0</v>
      </c>
      <c r="AS90" s="5">
        <f t="shared" si="20"/>
        <v>0</v>
      </c>
      <c r="AT90" s="5">
        <f t="shared" si="20"/>
        <v>0</v>
      </c>
      <c r="AU90" s="5">
        <f t="shared" si="20"/>
        <v>0</v>
      </c>
      <c r="AV90" s="5">
        <f t="shared" si="27"/>
        <v>0</v>
      </c>
      <c r="AW90" s="5">
        <f t="shared" si="27"/>
        <v>0</v>
      </c>
      <c r="AX90" s="5">
        <f t="shared" si="27"/>
        <v>0</v>
      </c>
      <c r="AY90" s="5">
        <f t="shared" si="27"/>
        <v>0</v>
      </c>
      <c r="AZ90" s="5">
        <f t="shared" si="28"/>
        <v>0</v>
      </c>
      <c r="BA90" s="5">
        <f t="shared" si="28"/>
        <v>0</v>
      </c>
      <c r="BB90" s="5">
        <f t="shared" si="28"/>
        <v>0</v>
      </c>
    </row>
    <row r="91" spans="1:54" x14ac:dyDescent="0.35">
      <c r="A91" s="2" t="s">
        <v>7</v>
      </c>
      <c r="B91" s="1" t="s">
        <v>105</v>
      </c>
      <c r="C91" t="str">
        <f>VLOOKUP(B91, [2]Main!$B$3:$D$376, 2, FALSE)</f>
        <v>Out of Centre</v>
      </c>
      <c r="D91" t="str">
        <f>VLOOKUP(B91, [2]Main!$B$3:$D$376, 3, FALSE)</f>
        <v>OoC - Zone 7 - Other</v>
      </c>
      <c r="E91" s="5">
        <v>0</v>
      </c>
      <c r="F91" s="5">
        <v>0</v>
      </c>
      <c r="G91" s="5">
        <v>0</v>
      </c>
      <c r="H91" s="5">
        <v>0</v>
      </c>
      <c r="I91" s="5">
        <v>0</v>
      </c>
      <c r="J91" s="5">
        <v>0</v>
      </c>
      <c r="K91" s="5">
        <v>0</v>
      </c>
      <c r="L91" s="5">
        <v>0</v>
      </c>
      <c r="M91" s="5">
        <v>0</v>
      </c>
      <c r="N91" s="5">
        <v>0</v>
      </c>
      <c r="O91" s="5">
        <v>0</v>
      </c>
      <c r="P91" s="5">
        <v>0</v>
      </c>
      <c r="Q91" s="5">
        <v>0</v>
      </c>
      <c r="R91" s="5">
        <v>0</v>
      </c>
      <c r="S91" s="5">
        <v>0</v>
      </c>
      <c r="U91" s="32">
        <f t="shared" si="22"/>
        <v>0</v>
      </c>
      <c r="V91" s="32">
        <f t="shared" si="23"/>
        <v>0</v>
      </c>
      <c r="W91" s="32">
        <f t="shared" si="29"/>
        <v>0</v>
      </c>
      <c r="X91" s="32">
        <f t="shared" si="29"/>
        <v>0</v>
      </c>
      <c r="Y91" s="32">
        <f t="shared" si="29"/>
        <v>0</v>
      </c>
      <c r="Z91" s="32">
        <f t="shared" si="29"/>
        <v>0</v>
      </c>
      <c r="AA91" s="32">
        <f t="shared" si="30"/>
        <v>0</v>
      </c>
      <c r="AB91" s="32">
        <f t="shared" si="30"/>
        <v>0</v>
      </c>
      <c r="AC91" s="32">
        <f t="shared" si="30"/>
        <v>0</v>
      </c>
      <c r="AD91" s="32">
        <f t="shared" si="21"/>
        <v>0</v>
      </c>
      <c r="AE91" s="32">
        <f t="shared" si="21"/>
        <v>0</v>
      </c>
      <c r="AF91" s="32">
        <f t="shared" si="21"/>
        <v>0</v>
      </c>
      <c r="AG91" s="32">
        <f t="shared" si="21"/>
        <v>0</v>
      </c>
      <c r="AH91" s="32">
        <f t="shared" si="26"/>
        <v>0</v>
      </c>
      <c r="AI91" s="32">
        <f t="shared" si="26"/>
        <v>0</v>
      </c>
      <c r="AJ91" s="32">
        <f>VLOOKUP(B91, '[3]Q01 Main'!$A$5:$B$392, 2, FALSE)</f>
        <v>0</v>
      </c>
      <c r="AK91">
        <f>VLOOKUP(B91, '[3]Q01 Main'!$A$5:$C$392, 3, FALSE)</f>
        <v>0</v>
      </c>
      <c r="AN91" s="5">
        <f t="shared" si="24"/>
        <v>0</v>
      </c>
      <c r="AO91" s="5">
        <f t="shared" si="24"/>
        <v>0</v>
      </c>
      <c r="AP91" s="5">
        <f t="shared" si="24"/>
        <v>0</v>
      </c>
      <c r="AQ91" s="5">
        <f t="shared" si="24"/>
        <v>0</v>
      </c>
      <c r="AR91" s="5">
        <f t="shared" si="20"/>
        <v>0</v>
      </c>
      <c r="AS91" s="5">
        <f t="shared" si="20"/>
        <v>0</v>
      </c>
      <c r="AT91" s="5">
        <f t="shared" si="20"/>
        <v>0</v>
      </c>
      <c r="AU91" s="5">
        <f t="shared" si="20"/>
        <v>0</v>
      </c>
      <c r="AV91" s="5">
        <f t="shared" si="27"/>
        <v>0</v>
      </c>
      <c r="AW91" s="5">
        <f t="shared" si="27"/>
        <v>0</v>
      </c>
      <c r="AX91" s="5">
        <f t="shared" si="27"/>
        <v>0</v>
      </c>
      <c r="AY91" s="5">
        <f t="shared" si="27"/>
        <v>0</v>
      </c>
      <c r="AZ91" s="5">
        <f t="shared" si="28"/>
        <v>0</v>
      </c>
      <c r="BA91" s="5">
        <f t="shared" si="28"/>
        <v>0</v>
      </c>
      <c r="BB91" s="5">
        <f t="shared" si="28"/>
        <v>0</v>
      </c>
    </row>
    <row r="92" spans="1:54" x14ac:dyDescent="0.35">
      <c r="A92" s="2" t="s">
        <v>7</v>
      </c>
      <c r="B92" s="1" t="s">
        <v>106</v>
      </c>
      <c r="C92" t="str">
        <f>VLOOKUP(B92, [2]Main!$B$3:$D$376, 2, FALSE)</f>
        <v>Local Centres</v>
      </c>
      <c r="D92" t="str">
        <f>VLOOKUP(B92, [2]Main!$B$3:$D$376, 3, FALSE)</f>
        <v>Greenleys LC - Tesco Express, Ardwell Lane</v>
      </c>
      <c r="E92" s="5"/>
      <c r="F92" s="5"/>
      <c r="G92" s="5"/>
      <c r="H92" s="5"/>
      <c r="I92" s="5"/>
      <c r="J92" s="5"/>
      <c r="K92" s="5"/>
      <c r="L92" s="5"/>
      <c r="M92" s="5"/>
      <c r="N92" s="5"/>
      <c r="O92" s="5"/>
      <c r="P92" s="5"/>
      <c r="Q92" s="5"/>
      <c r="R92" s="5"/>
      <c r="S92" s="5"/>
      <c r="U92" s="32">
        <f t="shared" si="22"/>
        <v>0</v>
      </c>
      <c r="V92" s="32">
        <f t="shared" si="23"/>
        <v>0</v>
      </c>
      <c r="W92" s="32">
        <f t="shared" si="29"/>
        <v>0</v>
      </c>
      <c r="X92" s="32">
        <f t="shared" si="29"/>
        <v>0</v>
      </c>
      <c r="Y92" s="32">
        <f t="shared" si="29"/>
        <v>0</v>
      </c>
      <c r="Z92" s="32">
        <f t="shared" si="29"/>
        <v>0</v>
      </c>
      <c r="AA92" s="32">
        <f t="shared" si="30"/>
        <v>0</v>
      </c>
      <c r="AB92" s="32">
        <f t="shared" si="30"/>
        <v>0</v>
      </c>
      <c r="AC92" s="32">
        <f t="shared" si="30"/>
        <v>0</v>
      </c>
      <c r="AD92" s="32">
        <f t="shared" si="21"/>
        <v>0</v>
      </c>
      <c r="AE92" s="32">
        <f t="shared" si="21"/>
        <v>0</v>
      </c>
      <c r="AF92" s="32">
        <f t="shared" si="21"/>
        <v>0</v>
      </c>
      <c r="AG92" s="32">
        <f t="shared" si="21"/>
        <v>0</v>
      </c>
      <c r="AH92" s="32">
        <f t="shared" si="26"/>
        <v>0</v>
      </c>
      <c r="AI92" s="32">
        <f t="shared" si="26"/>
        <v>0</v>
      </c>
      <c r="AJ92" s="32">
        <f>VLOOKUP(B92, '[3]Q01 Main'!$A$5:$B$392, 2, FALSE)</f>
        <v>74.760000000000005</v>
      </c>
      <c r="AK92">
        <f>VLOOKUP(B92, '[3]Q01 Main'!$A$5:$C$392, 3, FALSE)</f>
        <v>21</v>
      </c>
      <c r="AN92" s="5">
        <f t="shared" si="24"/>
        <v>0</v>
      </c>
      <c r="AO92" s="5">
        <f t="shared" si="24"/>
        <v>0</v>
      </c>
      <c r="AP92" s="5">
        <f t="shared" si="24"/>
        <v>0</v>
      </c>
      <c r="AQ92" s="5">
        <f t="shared" si="24"/>
        <v>0</v>
      </c>
      <c r="AR92" s="5">
        <f t="shared" si="20"/>
        <v>0</v>
      </c>
      <c r="AS92" s="5">
        <f t="shared" si="20"/>
        <v>0</v>
      </c>
      <c r="AT92" s="5">
        <f t="shared" si="20"/>
        <v>0</v>
      </c>
      <c r="AU92" s="5">
        <f t="shared" si="20"/>
        <v>0</v>
      </c>
      <c r="AV92" s="5">
        <f t="shared" si="27"/>
        <v>0</v>
      </c>
      <c r="AW92" s="5">
        <f t="shared" si="27"/>
        <v>0</v>
      </c>
      <c r="AX92" s="5">
        <f t="shared" si="27"/>
        <v>0</v>
      </c>
      <c r="AY92" s="5">
        <f t="shared" si="27"/>
        <v>0</v>
      </c>
      <c r="AZ92" s="5">
        <f t="shared" si="28"/>
        <v>0</v>
      </c>
      <c r="BA92" s="5">
        <f t="shared" si="28"/>
        <v>0</v>
      </c>
      <c r="BB92" s="5">
        <f t="shared" si="28"/>
        <v>0</v>
      </c>
    </row>
    <row r="93" spans="1:54" x14ac:dyDescent="0.35">
      <c r="A93" s="2" t="s">
        <v>7</v>
      </c>
      <c r="B93" s="1" t="s">
        <v>107</v>
      </c>
      <c r="C93" t="str">
        <f>VLOOKUP(B93, [2]Main!$B$3:$D$376, 2, FALSE)</f>
        <v>Stony Stratford DC</v>
      </c>
      <c r="D93" t="str">
        <f>VLOOKUP(B93, [2]Main!$B$3:$D$376, 3, FALSE)</f>
        <v>Tesco Express, Cofferidge Close, Stony Stratford</v>
      </c>
      <c r="E93" s="5">
        <v>1.6900000000000001E-3</v>
      </c>
      <c r="F93" s="5">
        <v>0</v>
      </c>
      <c r="G93" s="5">
        <v>0</v>
      </c>
      <c r="H93" s="5">
        <v>0</v>
      </c>
      <c r="I93" s="5">
        <v>0</v>
      </c>
      <c r="J93" s="5">
        <v>0</v>
      </c>
      <c r="K93" s="5">
        <v>0</v>
      </c>
      <c r="L93" s="5">
        <v>0</v>
      </c>
      <c r="M93" s="5">
        <v>1.329E-2</v>
      </c>
      <c r="N93" s="5">
        <v>0</v>
      </c>
      <c r="O93" s="5">
        <v>0</v>
      </c>
      <c r="P93" s="5">
        <v>0</v>
      </c>
      <c r="Q93" s="5">
        <v>0</v>
      </c>
      <c r="R93" s="5">
        <v>0</v>
      </c>
      <c r="S93" s="5">
        <v>0</v>
      </c>
      <c r="U93" s="32">
        <f t="shared" si="22"/>
        <v>3.2109999999999999</v>
      </c>
      <c r="V93" s="32">
        <f t="shared" si="23"/>
        <v>0</v>
      </c>
      <c r="W93" s="32">
        <f t="shared" si="29"/>
        <v>0</v>
      </c>
      <c r="X93" s="32">
        <f t="shared" si="29"/>
        <v>0</v>
      </c>
      <c r="Y93" s="32">
        <f t="shared" si="29"/>
        <v>0</v>
      </c>
      <c r="Z93" s="32">
        <f t="shared" si="29"/>
        <v>0</v>
      </c>
      <c r="AA93" s="32">
        <f t="shared" si="30"/>
        <v>0</v>
      </c>
      <c r="AB93" s="32">
        <f t="shared" si="30"/>
        <v>0</v>
      </c>
      <c r="AC93" s="32">
        <f t="shared" si="30"/>
        <v>25.251000000000001</v>
      </c>
      <c r="AD93" s="32">
        <f t="shared" si="21"/>
        <v>0</v>
      </c>
      <c r="AE93" s="32">
        <f t="shared" si="21"/>
        <v>0</v>
      </c>
      <c r="AF93" s="32">
        <f t="shared" si="21"/>
        <v>0</v>
      </c>
      <c r="AG93" s="32">
        <f t="shared" si="21"/>
        <v>0</v>
      </c>
      <c r="AH93" s="32">
        <f t="shared" si="26"/>
        <v>0</v>
      </c>
      <c r="AI93" s="32">
        <f t="shared" si="26"/>
        <v>0</v>
      </c>
      <c r="AJ93" s="32">
        <f>VLOOKUP(B93, '[3]Q01 Main'!$A$5:$B$392, 2, FALSE)</f>
        <v>19</v>
      </c>
      <c r="AK93">
        <f>VLOOKUP(B93, '[3]Q01 Main'!$A$5:$C$392, 3, FALSE)</f>
        <v>2</v>
      </c>
      <c r="AN93" s="5">
        <f t="shared" si="24"/>
        <v>4.5237563770013703E-4</v>
      </c>
      <c r="AO93" s="5">
        <f t="shared" si="24"/>
        <v>0</v>
      </c>
      <c r="AP93" s="5">
        <f t="shared" si="24"/>
        <v>0</v>
      </c>
      <c r="AQ93" s="5">
        <f t="shared" si="24"/>
        <v>0</v>
      </c>
      <c r="AR93" s="5">
        <f t="shared" si="20"/>
        <v>0</v>
      </c>
      <c r="AS93" s="5">
        <f t="shared" si="20"/>
        <v>0</v>
      </c>
      <c r="AT93" s="5">
        <f t="shared" si="20"/>
        <v>0</v>
      </c>
      <c r="AU93" s="5">
        <f t="shared" si="20"/>
        <v>0</v>
      </c>
      <c r="AV93" s="5">
        <f t="shared" si="27"/>
        <v>3.6822744281755264E-3</v>
      </c>
      <c r="AW93" s="5">
        <f t="shared" si="27"/>
        <v>0</v>
      </c>
      <c r="AX93" s="5">
        <f t="shared" si="27"/>
        <v>0</v>
      </c>
      <c r="AY93" s="5">
        <f t="shared" si="27"/>
        <v>0</v>
      </c>
      <c r="AZ93" s="5">
        <f t="shared" si="28"/>
        <v>0</v>
      </c>
      <c r="BA93" s="5">
        <f t="shared" si="28"/>
        <v>0</v>
      </c>
      <c r="BB93" s="5">
        <f t="shared" si="28"/>
        <v>0</v>
      </c>
    </row>
    <row r="94" spans="1:54" x14ac:dyDescent="0.35">
      <c r="A94" s="2" t="s">
        <v>7</v>
      </c>
      <c r="B94" s="1" t="s">
        <v>108</v>
      </c>
      <c r="C94" t="str">
        <f>VLOOKUP(B94, [2]Main!$B$3:$D$376, 2, FALSE)</f>
        <v>Wolverton TC</v>
      </c>
      <c r="D94" t="str">
        <f>VLOOKUP(B94, [2]Main!$B$3:$D$376, 3, FALSE)</f>
        <v>Tesco Superstore, McConnell Drive, Wolverton</v>
      </c>
      <c r="E94" s="5">
        <f>'(F) Zone Filt Nulls &amp; SFT (Wtd)'!C106</f>
        <v>6.6840000000000011E-2</v>
      </c>
      <c r="F94" s="5">
        <f>'(F) Zone Filt Nulls &amp; SFT (Wtd)'!E106</f>
        <v>5.7770000000000002E-2</v>
      </c>
      <c r="G94" s="5">
        <f>'(F) Zone Filt Nulls &amp; SFT (Wtd)'!G106</f>
        <v>2.2589999999999999E-2</v>
      </c>
      <c r="H94" s="5">
        <f>'(F) Zone Filt Nulls &amp; SFT (Wtd)'!I106</f>
        <v>4.6649999999999997E-2</v>
      </c>
      <c r="I94" s="5">
        <f>'(F) Zone Filt Nulls &amp; SFT (Wtd)'!K106</f>
        <v>0.11423000000000001</v>
      </c>
      <c r="J94" s="5">
        <f>'(F) Zone Filt Nulls &amp; SFT (Wtd)'!M106</f>
        <v>7.6560000000000003E-2</v>
      </c>
      <c r="K94" s="5">
        <f>'(F) Zone Filt Nulls &amp; SFT (Wtd)'!O106</f>
        <v>0.27456999999999998</v>
      </c>
      <c r="L94" s="5">
        <f>'(F) Zone Filt Nulls &amp; SFT (Wtd)'!Q106</f>
        <v>0.48063999999999996</v>
      </c>
      <c r="M94" s="5">
        <f>'(F) Zone Filt Nulls &amp; SFT (Wtd)'!S106</f>
        <v>7.5670000000000001E-2</v>
      </c>
      <c r="N94" s="5">
        <f>'(F) Zone Filt Nulls &amp; SFT (Wtd)'!U106</f>
        <v>0.27126</v>
      </c>
      <c r="O94" s="5">
        <f>'(F) Zone Filt Nulls &amp; SFT (Wtd)'!W106</f>
        <v>8.1399999999999997E-3</v>
      </c>
      <c r="P94" s="5">
        <f>'(F) Zone Filt Nulls &amp; SFT (Wtd)'!Y106</f>
        <v>0</v>
      </c>
      <c r="Q94" s="5">
        <f>'(F) Zone Filt Nulls &amp; SFT (Wtd)'!AA106</f>
        <v>0</v>
      </c>
      <c r="R94" s="5">
        <f>'(F) Zone Filt Nulls &amp; SFT (Wtd)'!AC106</f>
        <v>0</v>
      </c>
      <c r="S94" s="5">
        <f>'(F) Zone Filt Nulls &amp; SFT (Wtd)'!AE106</f>
        <v>0</v>
      </c>
      <c r="U94" s="32">
        <f t="shared" si="22"/>
        <v>487.59780000000006</v>
      </c>
      <c r="V94" s="32">
        <f t="shared" si="23"/>
        <v>421.43215000000004</v>
      </c>
      <c r="W94" s="32">
        <f t="shared" si="29"/>
        <v>164.79405</v>
      </c>
      <c r="X94" s="32">
        <f t="shared" si="29"/>
        <v>340.31175000000002</v>
      </c>
      <c r="Y94" s="32">
        <f t="shared" si="29"/>
        <v>833.30785000000014</v>
      </c>
      <c r="Z94" s="32">
        <f t="shared" si="29"/>
        <v>558.50520000000006</v>
      </c>
      <c r="AA94" s="32">
        <f t="shared" si="30"/>
        <v>2002.9881499999999</v>
      </c>
      <c r="AB94" s="32">
        <f t="shared" si="30"/>
        <v>3506.2688000000003</v>
      </c>
      <c r="AC94" s="32">
        <f t="shared" si="30"/>
        <v>552.01265000000001</v>
      </c>
      <c r="AD94" s="32">
        <f t="shared" si="21"/>
        <v>1978.8417000000002</v>
      </c>
      <c r="AE94" s="32">
        <f t="shared" si="21"/>
        <v>59.381300000000003</v>
      </c>
      <c r="AF94" s="32">
        <f t="shared" si="21"/>
        <v>0</v>
      </c>
      <c r="AG94" s="32">
        <f t="shared" si="21"/>
        <v>0</v>
      </c>
      <c r="AH94" s="32">
        <f t="shared" si="26"/>
        <v>0</v>
      </c>
      <c r="AI94" s="32">
        <f t="shared" si="26"/>
        <v>0</v>
      </c>
      <c r="AJ94" s="32">
        <f>VLOOKUP(B94, '[3]Q01 Main'!$A$5:$B$392, 2, FALSE)</f>
        <v>72.95</v>
      </c>
      <c r="AK94">
        <f>VLOOKUP(B94, '[3]Q01 Main'!$A$5:$C$392, 3, FALSE)</f>
        <v>94</v>
      </c>
      <c r="AN94" s="5">
        <f t="shared" si="24"/>
        <v>6.8694290163869173E-2</v>
      </c>
      <c r="AO94" s="5">
        <f t="shared" si="24"/>
        <v>6.2286940395624719E-2</v>
      </c>
      <c r="AP94" s="5">
        <f t="shared" si="24"/>
        <v>2.3814424804899887E-2</v>
      </c>
      <c r="AQ94" s="5">
        <f t="shared" si="24"/>
        <v>4.7656022956184943E-2</v>
      </c>
      <c r="AR94" s="5">
        <f t="shared" si="20"/>
        <v>0.11675688843074519</v>
      </c>
      <c r="AS94" s="5">
        <f t="shared" si="20"/>
        <v>7.8144774855743393E-2</v>
      </c>
      <c r="AT94" s="5">
        <f t="shared" si="20"/>
        <v>0.27214616996123431</v>
      </c>
      <c r="AU94" s="5">
        <f t="shared" si="20"/>
        <v>0.51076778593768335</v>
      </c>
      <c r="AV94" s="5">
        <f t="shared" si="27"/>
        <v>8.049827987503097E-2</v>
      </c>
      <c r="AW94" s="5">
        <f t="shared" si="27"/>
        <v>0.26759240780393417</v>
      </c>
      <c r="AX94" s="5">
        <f t="shared" si="27"/>
        <v>1.0476388869437954E-2</v>
      </c>
      <c r="AY94" s="5">
        <f t="shared" si="27"/>
        <v>0</v>
      </c>
      <c r="AZ94" s="5">
        <f t="shared" si="28"/>
        <v>0</v>
      </c>
      <c r="BA94" s="5">
        <f t="shared" si="28"/>
        <v>0</v>
      </c>
      <c r="BB94" s="5">
        <f t="shared" si="28"/>
        <v>0</v>
      </c>
    </row>
    <row r="95" spans="1:54" x14ac:dyDescent="0.35">
      <c r="A95" s="2" t="s">
        <v>8</v>
      </c>
      <c r="B95" s="1" t="s">
        <v>109</v>
      </c>
      <c r="C95" t="str">
        <f>VLOOKUP(B95, [2]Main!$B$3:$D$376, 2, FALSE)</f>
        <v>Outside of MKCC</v>
      </c>
      <c r="D95" t="str">
        <f>VLOOKUP(B95, [2]Main!$B$3:$D$376, 3, FALSE)</f>
        <v>Towcester</v>
      </c>
      <c r="E95" s="5">
        <v>1.474E-2</v>
      </c>
      <c r="F95" s="5">
        <v>0</v>
      </c>
      <c r="G95" s="5">
        <v>0</v>
      </c>
      <c r="H95" s="5">
        <v>0</v>
      </c>
      <c r="I95" s="5">
        <v>0</v>
      </c>
      <c r="J95" s="5">
        <v>0</v>
      </c>
      <c r="K95" s="5">
        <v>0</v>
      </c>
      <c r="L95" s="5">
        <v>0</v>
      </c>
      <c r="M95" s="5">
        <v>0.11591</v>
      </c>
      <c r="N95" s="5">
        <v>0</v>
      </c>
      <c r="O95" s="5">
        <v>0</v>
      </c>
      <c r="P95" s="5">
        <v>0</v>
      </c>
      <c r="Q95" s="5">
        <v>0</v>
      </c>
      <c r="R95" s="5">
        <v>0</v>
      </c>
      <c r="S95" s="5">
        <v>0</v>
      </c>
      <c r="U95" s="32">
        <f t="shared" si="22"/>
        <v>70.751999999999995</v>
      </c>
      <c r="V95" s="32">
        <f t="shared" si="23"/>
        <v>0</v>
      </c>
      <c r="W95" s="32">
        <f t="shared" si="29"/>
        <v>0</v>
      </c>
      <c r="X95" s="32">
        <f t="shared" si="29"/>
        <v>0</v>
      </c>
      <c r="Y95" s="32">
        <f t="shared" si="29"/>
        <v>0</v>
      </c>
      <c r="Z95" s="32">
        <f t="shared" si="29"/>
        <v>0</v>
      </c>
      <c r="AA95" s="32">
        <f t="shared" si="30"/>
        <v>0</v>
      </c>
      <c r="AB95" s="32">
        <f t="shared" si="30"/>
        <v>0</v>
      </c>
      <c r="AC95" s="32">
        <f t="shared" si="30"/>
        <v>556.36799999999994</v>
      </c>
      <c r="AD95" s="32">
        <f t="shared" si="21"/>
        <v>0</v>
      </c>
      <c r="AE95" s="32">
        <f t="shared" si="21"/>
        <v>0</v>
      </c>
      <c r="AF95" s="32">
        <f t="shared" si="21"/>
        <v>0</v>
      </c>
      <c r="AG95" s="32">
        <f t="shared" si="21"/>
        <v>0</v>
      </c>
      <c r="AH95" s="32">
        <f t="shared" si="26"/>
        <v>0</v>
      </c>
      <c r="AI95" s="32">
        <f t="shared" si="26"/>
        <v>0</v>
      </c>
      <c r="AJ95" s="32">
        <f>VLOOKUP(B95, '[3]Q01 Main'!$A$5:$B$392, 2, FALSE)</f>
        <v>48</v>
      </c>
      <c r="AK95">
        <f>VLOOKUP(B95, '[3]Q01 Main'!$A$5:$C$392, 3, FALSE)</f>
        <v>9</v>
      </c>
      <c r="AN95" s="5">
        <f t="shared" si="24"/>
        <v>9.9677611705263451E-3</v>
      </c>
      <c r="AO95" s="5">
        <f t="shared" si="24"/>
        <v>0</v>
      </c>
      <c r="AP95" s="5">
        <f t="shared" si="24"/>
        <v>0</v>
      </c>
      <c r="AQ95" s="5">
        <f t="shared" si="24"/>
        <v>0</v>
      </c>
      <c r="AR95" s="5">
        <f t="shared" si="20"/>
        <v>0</v>
      </c>
      <c r="AS95" s="5">
        <f t="shared" si="20"/>
        <v>0</v>
      </c>
      <c r="AT95" s="5">
        <f t="shared" si="20"/>
        <v>0</v>
      </c>
      <c r="AU95" s="5">
        <f t="shared" si="20"/>
        <v>0</v>
      </c>
      <c r="AV95" s="5">
        <f t="shared" si="27"/>
        <v>8.1133406956364534E-2</v>
      </c>
      <c r="AW95" s="5">
        <f t="shared" si="27"/>
        <v>0</v>
      </c>
      <c r="AX95" s="5">
        <f t="shared" si="27"/>
        <v>0</v>
      </c>
      <c r="AY95" s="5">
        <f t="shared" si="27"/>
        <v>0</v>
      </c>
      <c r="AZ95" s="5">
        <f t="shared" si="28"/>
        <v>0</v>
      </c>
      <c r="BA95" s="5">
        <f t="shared" si="28"/>
        <v>0</v>
      </c>
      <c r="BB95" s="5">
        <f t="shared" si="28"/>
        <v>0</v>
      </c>
    </row>
    <row r="96" spans="1:54" x14ac:dyDescent="0.35">
      <c r="A96" s="2" t="s">
        <v>8</v>
      </c>
      <c r="B96" s="1" t="s">
        <v>110</v>
      </c>
      <c r="C96" t="str">
        <f>VLOOKUP(B96, [2]Main!$B$3:$D$376, 2, FALSE)</f>
        <v>Outside of MKCC</v>
      </c>
      <c r="D96" t="str">
        <f>VLOOKUP(B96, [2]Main!$B$3:$D$376, 3, FALSE)</f>
        <v>Buckingham</v>
      </c>
      <c r="E96" s="5">
        <v>8.3599999999999994E-3</v>
      </c>
      <c r="F96" s="5">
        <v>0</v>
      </c>
      <c r="G96" s="5">
        <v>0</v>
      </c>
      <c r="H96" s="5">
        <v>0</v>
      </c>
      <c r="I96" s="5">
        <v>0</v>
      </c>
      <c r="J96" s="5">
        <v>0</v>
      </c>
      <c r="K96" s="5">
        <v>0</v>
      </c>
      <c r="L96" s="5">
        <v>0</v>
      </c>
      <c r="M96" s="5">
        <v>2.2239999999999999E-2</v>
      </c>
      <c r="N96" s="5">
        <v>0</v>
      </c>
      <c r="O96" s="5">
        <v>0</v>
      </c>
      <c r="P96" s="5">
        <v>0</v>
      </c>
      <c r="Q96" s="5">
        <v>0</v>
      </c>
      <c r="R96" s="5">
        <v>2.6499999999999999E-2</v>
      </c>
      <c r="S96" s="5">
        <v>1.4109999999999999E-2</v>
      </c>
      <c r="U96" s="32">
        <f t="shared" si="22"/>
        <v>64.489040000000003</v>
      </c>
      <c r="V96" s="32">
        <f t="shared" si="23"/>
        <v>0</v>
      </c>
      <c r="W96" s="32">
        <f t="shared" si="29"/>
        <v>0</v>
      </c>
      <c r="X96" s="32">
        <f t="shared" si="29"/>
        <v>0</v>
      </c>
      <c r="Y96" s="32">
        <f t="shared" si="29"/>
        <v>0</v>
      </c>
      <c r="Z96" s="32">
        <f t="shared" si="29"/>
        <v>0</v>
      </c>
      <c r="AA96" s="32">
        <f t="shared" si="30"/>
        <v>0</v>
      </c>
      <c r="AB96" s="32">
        <f t="shared" si="30"/>
        <v>0</v>
      </c>
      <c r="AC96" s="32">
        <f t="shared" si="30"/>
        <v>171.55936</v>
      </c>
      <c r="AD96" s="32">
        <f t="shared" si="21"/>
        <v>0</v>
      </c>
      <c r="AE96" s="32">
        <f t="shared" si="21"/>
        <v>0</v>
      </c>
      <c r="AF96" s="32">
        <f t="shared" si="21"/>
        <v>0</v>
      </c>
      <c r="AG96" s="32">
        <f t="shared" si="21"/>
        <v>0</v>
      </c>
      <c r="AH96" s="32">
        <f t="shared" si="26"/>
        <v>204.42100000000002</v>
      </c>
      <c r="AI96" s="32">
        <f t="shared" si="26"/>
        <v>108.84453999999999</v>
      </c>
      <c r="AJ96" s="32">
        <f>VLOOKUP(B96, '[3]Q01 Main'!$A$5:$B$392, 2, FALSE)</f>
        <v>77.14</v>
      </c>
      <c r="AK96">
        <f>VLOOKUP(B96, '[3]Q01 Main'!$A$5:$C$392, 3, FALSE)</f>
        <v>7</v>
      </c>
      <c r="AN96" s="5">
        <f t="shared" si="24"/>
        <v>9.0854159435283851E-3</v>
      </c>
      <c r="AO96" s="5">
        <f t="shared" si="24"/>
        <v>0</v>
      </c>
      <c r="AP96" s="5">
        <f t="shared" si="24"/>
        <v>0</v>
      </c>
      <c r="AQ96" s="5">
        <f t="shared" si="24"/>
        <v>0</v>
      </c>
      <c r="AR96" s="5">
        <f t="shared" si="20"/>
        <v>0</v>
      </c>
      <c r="AS96" s="5">
        <f t="shared" si="20"/>
        <v>0</v>
      </c>
      <c r="AT96" s="5">
        <f t="shared" si="20"/>
        <v>0</v>
      </c>
      <c r="AU96" s="5">
        <f t="shared" si="20"/>
        <v>0</v>
      </c>
      <c r="AV96" s="5">
        <f t="shared" si="27"/>
        <v>2.5017965397099492E-2</v>
      </c>
      <c r="AW96" s="5">
        <f t="shared" si="27"/>
        <v>0</v>
      </c>
      <c r="AX96" s="5">
        <f t="shared" si="27"/>
        <v>0</v>
      </c>
      <c r="AY96" s="5">
        <f t="shared" si="27"/>
        <v>0</v>
      </c>
      <c r="AZ96" s="5">
        <f t="shared" si="28"/>
        <v>0</v>
      </c>
      <c r="BA96" s="5">
        <f t="shared" si="28"/>
        <v>2.7724512128415171E-2</v>
      </c>
      <c r="BB96" s="5">
        <f t="shared" si="28"/>
        <v>1.5061122665269818E-2</v>
      </c>
    </row>
    <row r="97" spans="1:54" x14ac:dyDescent="0.35">
      <c r="A97" s="2" t="s">
        <v>8</v>
      </c>
      <c r="B97" s="1" t="s">
        <v>111</v>
      </c>
      <c r="C97" t="str">
        <f>VLOOKUP(B97, [2]Main!$B$3:$D$376, 2, FALSE)</f>
        <v>Outside of MKCC</v>
      </c>
      <c r="D97" t="s">
        <v>1880</v>
      </c>
      <c r="E97" s="5">
        <v>0</v>
      </c>
      <c r="F97" s="5">
        <v>0</v>
      </c>
      <c r="G97" s="5">
        <v>0</v>
      </c>
      <c r="H97" s="5">
        <v>0</v>
      </c>
      <c r="I97" s="5">
        <v>0</v>
      </c>
      <c r="J97" s="5">
        <v>0</v>
      </c>
      <c r="K97" s="5">
        <v>0</v>
      </c>
      <c r="L97" s="5">
        <v>0</v>
      </c>
      <c r="M97" s="5">
        <v>0</v>
      </c>
      <c r="N97" s="5">
        <v>0</v>
      </c>
      <c r="O97" s="5">
        <v>0</v>
      </c>
      <c r="P97" s="5">
        <v>0</v>
      </c>
      <c r="Q97" s="5">
        <v>0</v>
      </c>
      <c r="R97" s="5">
        <v>0</v>
      </c>
      <c r="S97" s="5">
        <v>0</v>
      </c>
      <c r="U97" s="32">
        <f t="shared" si="22"/>
        <v>0</v>
      </c>
      <c r="V97" s="32">
        <f t="shared" si="23"/>
        <v>0</v>
      </c>
      <c r="W97" s="32">
        <f t="shared" si="29"/>
        <v>0</v>
      </c>
      <c r="X97" s="32">
        <f t="shared" si="29"/>
        <v>0</v>
      </c>
      <c r="Y97" s="32">
        <f t="shared" si="29"/>
        <v>0</v>
      </c>
      <c r="Z97" s="32">
        <f t="shared" si="29"/>
        <v>0</v>
      </c>
      <c r="AA97" s="32">
        <f t="shared" si="30"/>
        <v>0</v>
      </c>
      <c r="AB97" s="32">
        <f t="shared" si="30"/>
        <v>0</v>
      </c>
      <c r="AC97" s="32">
        <f t="shared" si="30"/>
        <v>0</v>
      </c>
      <c r="AD97" s="32">
        <f t="shared" si="21"/>
        <v>0</v>
      </c>
      <c r="AE97" s="32">
        <f t="shared" si="21"/>
        <v>0</v>
      </c>
      <c r="AF97" s="32">
        <f t="shared" si="21"/>
        <v>0</v>
      </c>
      <c r="AG97" s="32">
        <f t="shared" si="21"/>
        <v>0</v>
      </c>
      <c r="AH97" s="32">
        <f t="shared" si="26"/>
        <v>0</v>
      </c>
      <c r="AI97" s="32">
        <f t="shared" si="26"/>
        <v>0</v>
      </c>
      <c r="AJ97" s="32">
        <f>VLOOKUP(B97, '[3]Q01 Main'!$A$5:$B$392, 2, FALSE)</f>
        <v>0</v>
      </c>
      <c r="AK97">
        <f>VLOOKUP(B97, '[3]Q01 Main'!$A$5:$C$392, 3, FALSE)</f>
        <v>0</v>
      </c>
      <c r="AN97" s="5">
        <f t="shared" si="24"/>
        <v>0</v>
      </c>
      <c r="AO97" s="5">
        <f t="shared" si="24"/>
        <v>0</v>
      </c>
      <c r="AP97" s="5">
        <f t="shared" si="24"/>
        <v>0</v>
      </c>
      <c r="AQ97" s="5">
        <f t="shared" si="24"/>
        <v>0</v>
      </c>
      <c r="AR97" s="5">
        <f t="shared" si="20"/>
        <v>0</v>
      </c>
      <c r="AS97" s="5">
        <f t="shared" si="20"/>
        <v>0</v>
      </c>
      <c r="AT97" s="5">
        <f t="shared" si="20"/>
        <v>0</v>
      </c>
      <c r="AU97" s="5">
        <f t="shared" si="20"/>
        <v>0</v>
      </c>
      <c r="AV97" s="5">
        <f t="shared" si="27"/>
        <v>0</v>
      </c>
      <c r="AW97" s="5">
        <f t="shared" si="27"/>
        <v>0</v>
      </c>
      <c r="AX97" s="5">
        <f t="shared" si="27"/>
        <v>0</v>
      </c>
      <c r="AY97" s="5">
        <f t="shared" si="27"/>
        <v>0</v>
      </c>
      <c r="AZ97" s="5">
        <f t="shared" si="28"/>
        <v>0</v>
      </c>
      <c r="BA97" s="5">
        <f t="shared" si="28"/>
        <v>0</v>
      </c>
      <c r="BB97" s="5">
        <f t="shared" si="28"/>
        <v>0</v>
      </c>
    </row>
    <row r="98" spans="1:54" x14ac:dyDescent="0.35">
      <c r="A98" s="2" t="s">
        <v>8</v>
      </c>
      <c r="B98" s="1" t="s">
        <v>112</v>
      </c>
      <c r="C98" t="str">
        <f>VLOOKUP(B98, [2]Main!$B$3:$D$376, 2, FALSE)</f>
        <v>Outside of MKCC</v>
      </c>
      <c r="D98" t="str">
        <f>VLOOKUP(B98, [2]Main!$B$3:$D$376, 3, FALSE)</f>
        <v>Brackley</v>
      </c>
      <c r="E98" s="5">
        <v>0</v>
      </c>
      <c r="F98" s="5">
        <v>0</v>
      </c>
      <c r="G98" s="5">
        <v>0</v>
      </c>
      <c r="H98" s="5">
        <v>0</v>
      </c>
      <c r="I98" s="5">
        <v>0</v>
      </c>
      <c r="J98" s="5">
        <v>0</v>
      </c>
      <c r="K98" s="5">
        <v>0</v>
      </c>
      <c r="L98" s="5">
        <v>0</v>
      </c>
      <c r="M98" s="5">
        <v>0</v>
      </c>
      <c r="N98" s="5">
        <v>0</v>
      </c>
      <c r="O98" s="5">
        <v>0</v>
      </c>
      <c r="P98" s="5">
        <v>0</v>
      </c>
      <c r="Q98" s="5">
        <v>0</v>
      </c>
      <c r="R98" s="5">
        <v>0</v>
      </c>
      <c r="S98" s="5">
        <v>0</v>
      </c>
      <c r="U98" s="32">
        <f t="shared" si="22"/>
        <v>0</v>
      </c>
      <c r="V98" s="32">
        <f t="shared" si="23"/>
        <v>0</v>
      </c>
      <c r="W98" s="32">
        <f t="shared" si="29"/>
        <v>0</v>
      </c>
      <c r="X98" s="32">
        <f t="shared" si="29"/>
        <v>0</v>
      </c>
      <c r="Y98" s="32">
        <f t="shared" si="29"/>
        <v>0</v>
      </c>
      <c r="Z98" s="32">
        <f t="shared" si="29"/>
        <v>0</v>
      </c>
      <c r="AA98" s="32">
        <f t="shared" si="30"/>
        <v>0</v>
      </c>
      <c r="AB98" s="32">
        <f t="shared" si="30"/>
        <v>0</v>
      </c>
      <c r="AC98" s="32">
        <f t="shared" si="30"/>
        <v>0</v>
      </c>
      <c r="AD98" s="32">
        <f t="shared" si="21"/>
        <v>0</v>
      </c>
      <c r="AE98" s="32">
        <f t="shared" si="21"/>
        <v>0</v>
      </c>
      <c r="AF98" s="32">
        <f t="shared" si="21"/>
        <v>0</v>
      </c>
      <c r="AG98" s="32">
        <f t="shared" si="21"/>
        <v>0</v>
      </c>
      <c r="AH98" s="32">
        <f t="shared" si="26"/>
        <v>0</v>
      </c>
      <c r="AI98" s="32">
        <f t="shared" si="26"/>
        <v>0</v>
      </c>
      <c r="AJ98" s="32">
        <f>VLOOKUP(B98, '[3]Q01 Main'!$A$5:$B$392, 2, FALSE)</f>
        <v>0</v>
      </c>
      <c r="AK98">
        <f>VLOOKUP(B98, '[3]Q01 Main'!$A$5:$C$392, 3, FALSE)</f>
        <v>0</v>
      </c>
      <c r="AN98" s="5">
        <f t="shared" si="24"/>
        <v>0</v>
      </c>
      <c r="AO98" s="5">
        <f t="shared" si="24"/>
        <v>0</v>
      </c>
      <c r="AP98" s="5">
        <f t="shared" si="24"/>
        <v>0</v>
      </c>
      <c r="AQ98" s="5">
        <f t="shared" si="24"/>
        <v>0</v>
      </c>
      <c r="AR98" s="5">
        <f t="shared" si="20"/>
        <v>0</v>
      </c>
      <c r="AS98" s="5">
        <f t="shared" si="20"/>
        <v>0</v>
      </c>
      <c r="AT98" s="5">
        <f t="shared" si="20"/>
        <v>0</v>
      </c>
      <c r="AU98" s="5">
        <f t="shared" si="20"/>
        <v>0</v>
      </c>
      <c r="AV98" s="5">
        <f t="shared" si="27"/>
        <v>0</v>
      </c>
      <c r="AW98" s="5">
        <f t="shared" si="27"/>
        <v>0</v>
      </c>
      <c r="AX98" s="5">
        <f t="shared" si="27"/>
        <v>0</v>
      </c>
      <c r="AY98" s="5">
        <f t="shared" si="27"/>
        <v>0</v>
      </c>
      <c r="AZ98" s="5">
        <f t="shared" si="28"/>
        <v>0</v>
      </c>
      <c r="BA98" s="5">
        <f t="shared" si="28"/>
        <v>0</v>
      </c>
      <c r="BB98" s="5">
        <f t="shared" si="28"/>
        <v>0</v>
      </c>
    </row>
    <row r="99" spans="1:54" x14ac:dyDescent="0.35">
      <c r="A99" s="2" t="s">
        <v>8</v>
      </c>
      <c r="B99" s="1" t="s">
        <v>113</v>
      </c>
      <c r="C99" t="str">
        <f>VLOOKUP(B99, [2]Main!$B$3:$D$376, 2, FALSE)</f>
        <v>Outside of MKCC</v>
      </c>
      <c r="D99" t="s">
        <v>1880</v>
      </c>
      <c r="E99" s="5">
        <v>0</v>
      </c>
      <c r="F99" s="5">
        <v>0</v>
      </c>
      <c r="G99" s="5">
        <v>0</v>
      </c>
      <c r="H99" s="5">
        <v>0</v>
      </c>
      <c r="I99" s="5">
        <v>0</v>
      </c>
      <c r="J99" s="5">
        <v>0</v>
      </c>
      <c r="K99" s="5">
        <v>0</v>
      </c>
      <c r="L99" s="5">
        <v>0</v>
      </c>
      <c r="M99" s="5">
        <v>0</v>
      </c>
      <c r="N99" s="5">
        <v>0</v>
      </c>
      <c r="O99" s="5">
        <v>0</v>
      </c>
      <c r="P99" s="5">
        <v>0</v>
      </c>
      <c r="Q99" s="5">
        <v>0</v>
      </c>
      <c r="R99" s="5">
        <v>0</v>
      </c>
      <c r="S99" s="5">
        <v>0</v>
      </c>
      <c r="U99" s="32">
        <f t="shared" si="22"/>
        <v>0</v>
      </c>
      <c r="V99" s="32">
        <f t="shared" si="23"/>
        <v>0</v>
      </c>
      <c r="W99" s="32">
        <f t="shared" si="29"/>
        <v>0</v>
      </c>
      <c r="X99" s="32">
        <f t="shared" si="29"/>
        <v>0</v>
      </c>
      <c r="Y99" s="32">
        <f t="shared" si="29"/>
        <v>0</v>
      </c>
      <c r="Z99" s="32">
        <f t="shared" si="29"/>
        <v>0</v>
      </c>
      <c r="AA99" s="32">
        <f t="shared" si="30"/>
        <v>0</v>
      </c>
      <c r="AB99" s="32">
        <f t="shared" si="30"/>
        <v>0</v>
      </c>
      <c r="AC99" s="32">
        <f t="shared" si="30"/>
        <v>0</v>
      </c>
      <c r="AD99" s="32">
        <f t="shared" si="21"/>
        <v>0</v>
      </c>
      <c r="AE99" s="32">
        <f t="shared" si="21"/>
        <v>0</v>
      </c>
      <c r="AF99" s="32">
        <f t="shared" si="21"/>
        <v>0</v>
      </c>
      <c r="AG99" s="32">
        <f t="shared" si="21"/>
        <v>0</v>
      </c>
      <c r="AH99" s="32">
        <f t="shared" si="26"/>
        <v>0</v>
      </c>
      <c r="AI99" s="32">
        <f t="shared" si="26"/>
        <v>0</v>
      </c>
      <c r="AJ99" s="32">
        <f>VLOOKUP(B99, '[3]Q01 Main'!$A$5:$B$392, 2, FALSE)</f>
        <v>0</v>
      </c>
      <c r="AK99">
        <f>VLOOKUP(B99, '[3]Q01 Main'!$A$5:$C$392, 3, FALSE)</f>
        <v>0</v>
      </c>
      <c r="AN99" s="5">
        <f t="shared" si="24"/>
        <v>0</v>
      </c>
      <c r="AO99" s="5">
        <f t="shared" si="24"/>
        <v>0</v>
      </c>
      <c r="AP99" s="5">
        <f t="shared" si="24"/>
        <v>0</v>
      </c>
      <c r="AQ99" s="5">
        <f t="shared" si="24"/>
        <v>0</v>
      </c>
      <c r="AR99" s="5">
        <f t="shared" si="20"/>
        <v>0</v>
      </c>
      <c r="AS99" s="5">
        <f t="shared" si="20"/>
        <v>0</v>
      </c>
      <c r="AT99" s="5">
        <f t="shared" si="20"/>
        <v>0</v>
      </c>
      <c r="AU99" s="5">
        <f t="shared" si="20"/>
        <v>0</v>
      </c>
      <c r="AV99" s="5">
        <f t="shared" si="27"/>
        <v>0</v>
      </c>
      <c r="AW99" s="5">
        <f t="shared" si="27"/>
        <v>0</v>
      </c>
      <c r="AX99" s="5">
        <f t="shared" si="27"/>
        <v>0</v>
      </c>
      <c r="AY99" s="5">
        <f t="shared" si="27"/>
        <v>0</v>
      </c>
      <c r="AZ99" s="5">
        <f t="shared" si="28"/>
        <v>0</v>
      </c>
      <c r="BA99" s="5">
        <f t="shared" si="28"/>
        <v>0</v>
      </c>
      <c r="BB99" s="5">
        <f t="shared" si="28"/>
        <v>0</v>
      </c>
    </row>
    <row r="100" spans="1:54" x14ac:dyDescent="0.35">
      <c r="A100" s="2" t="s">
        <v>8</v>
      </c>
      <c r="B100" s="1" t="s">
        <v>114</v>
      </c>
      <c r="C100" t="str">
        <f>VLOOKUP(B100, [2]Main!$B$3:$D$376, 2, FALSE)</f>
        <v>Outside of MKCC</v>
      </c>
      <c r="D100" t="str">
        <f>VLOOKUP(B100, [2]Main!$B$3:$D$376, 3, FALSE)</f>
        <v>Brackley</v>
      </c>
      <c r="E100" s="5">
        <v>0</v>
      </c>
      <c r="F100" s="5">
        <v>0</v>
      </c>
      <c r="G100" s="5">
        <v>0</v>
      </c>
      <c r="H100" s="5">
        <v>0</v>
      </c>
      <c r="I100" s="5">
        <v>0</v>
      </c>
      <c r="J100" s="5">
        <v>0</v>
      </c>
      <c r="K100" s="5">
        <v>0</v>
      </c>
      <c r="L100" s="5">
        <v>0</v>
      </c>
      <c r="M100" s="5">
        <v>0</v>
      </c>
      <c r="N100" s="5">
        <v>0</v>
      </c>
      <c r="O100" s="5">
        <v>0</v>
      </c>
      <c r="P100" s="5">
        <v>0</v>
      </c>
      <c r="Q100" s="5">
        <v>0</v>
      </c>
      <c r="R100" s="5">
        <v>0</v>
      </c>
      <c r="S100" s="5">
        <v>0</v>
      </c>
      <c r="U100" s="32">
        <f t="shared" si="22"/>
        <v>0</v>
      </c>
      <c r="V100" s="32">
        <f t="shared" si="23"/>
        <v>0</v>
      </c>
      <c r="W100" s="32">
        <f t="shared" si="29"/>
        <v>0</v>
      </c>
      <c r="X100" s="32">
        <f t="shared" si="29"/>
        <v>0</v>
      </c>
      <c r="Y100" s="32">
        <f t="shared" si="29"/>
        <v>0</v>
      </c>
      <c r="Z100" s="32">
        <f t="shared" si="29"/>
        <v>0</v>
      </c>
      <c r="AA100" s="32">
        <f t="shared" si="30"/>
        <v>0</v>
      </c>
      <c r="AB100" s="32">
        <f t="shared" si="30"/>
        <v>0</v>
      </c>
      <c r="AC100" s="32">
        <f t="shared" si="30"/>
        <v>0</v>
      </c>
      <c r="AD100" s="32">
        <f t="shared" si="21"/>
        <v>0</v>
      </c>
      <c r="AE100" s="32">
        <f t="shared" si="21"/>
        <v>0</v>
      </c>
      <c r="AF100" s="32">
        <f t="shared" si="21"/>
        <v>0</v>
      </c>
      <c r="AG100" s="32">
        <f t="shared" si="21"/>
        <v>0</v>
      </c>
      <c r="AH100" s="32">
        <f t="shared" si="26"/>
        <v>0</v>
      </c>
      <c r="AI100" s="32">
        <f t="shared" si="26"/>
        <v>0</v>
      </c>
      <c r="AJ100" s="32">
        <f>VLOOKUP(B100, '[3]Q01 Main'!$A$5:$B$392, 2, FALSE)</f>
        <v>0</v>
      </c>
      <c r="AK100">
        <f>VLOOKUP(B100, '[3]Q01 Main'!$A$5:$C$392, 3, FALSE)</f>
        <v>0</v>
      </c>
      <c r="AN100" s="5">
        <f t="shared" si="24"/>
        <v>0</v>
      </c>
      <c r="AO100" s="5">
        <f t="shared" si="24"/>
        <v>0</v>
      </c>
      <c r="AP100" s="5">
        <f t="shared" si="24"/>
        <v>0</v>
      </c>
      <c r="AQ100" s="5">
        <f t="shared" si="24"/>
        <v>0</v>
      </c>
      <c r="AR100" s="5">
        <f t="shared" si="20"/>
        <v>0</v>
      </c>
      <c r="AS100" s="5">
        <f t="shared" si="20"/>
        <v>0</v>
      </c>
      <c r="AT100" s="5">
        <f t="shared" si="20"/>
        <v>0</v>
      </c>
      <c r="AU100" s="5">
        <f t="shared" si="20"/>
        <v>0</v>
      </c>
      <c r="AV100" s="5">
        <f t="shared" si="27"/>
        <v>0</v>
      </c>
      <c r="AW100" s="5">
        <f t="shared" si="27"/>
        <v>0</v>
      </c>
      <c r="AX100" s="5">
        <f t="shared" si="27"/>
        <v>0</v>
      </c>
      <c r="AY100" s="5">
        <f t="shared" si="27"/>
        <v>0</v>
      </c>
      <c r="AZ100" s="5">
        <f t="shared" si="28"/>
        <v>0</v>
      </c>
      <c r="BA100" s="5">
        <f t="shared" si="28"/>
        <v>0</v>
      </c>
      <c r="BB100" s="5">
        <f t="shared" si="28"/>
        <v>0</v>
      </c>
    </row>
    <row r="101" spans="1:54" x14ac:dyDescent="0.35">
      <c r="A101" s="2" t="s">
        <v>8</v>
      </c>
      <c r="B101" s="1" t="s">
        <v>115</v>
      </c>
      <c r="C101" t="str">
        <f>VLOOKUP(B101, [2]Main!$B$3:$D$376, 2, FALSE)</f>
        <v>Outside of MKCC</v>
      </c>
      <c r="D101" t="str">
        <f>VLOOKUP(B101, [2]Main!$B$3:$D$376, 3, FALSE)</f>
        <v>Towcester</v>
      </c>
      <c r="E101" s="5">
        <v>0</v>
      </c>
      <c r="F101" s="5">
        <v>0</v>
      </c>
      <c r="G101" s="5">
        <v>0</v>
      </c>
      <c r="H101" s="5">
        <v>0</v>
      </c>
      <c r="I101" s="5">
        <v>0</v>
      </c>
      <c r="J101" s="5">
        <v>0</v>
      </c>
      <c r="K101" s="5">
        <v>0</v>
      </c>
      <c r="L101" s="5">
        <v>0</v>
      </c>
      <c r="M101" s="5">
        <v>0</v>
      </c>
      <c r="N101" s="5">
        <v>0</v>
      </c>
      <c r="O101" s="5">
        <v>0</v>
      </c>
      <c r="P101" s="5">
        <v>0</v>
      </c>
      <c r="Q101" s="5">
        <v>0</v>
      </c>
      <c r="R101" s="5">
        <v>0</v>
      </c>
      <c r="S101" s="5">
        <v>0</v>
      </c>
      <c r="U101" s="32">
        <f t="shared" si="22"/>
        <v>0</v>
      </c>
      <c r="V101" s="32">
        <f t="shared" si="23"/>
        <v>0</v>
      </c>
      <c r="W101" s="32">
        <f t="shared" si="29"/>
        <v>0</v>
      </c>
      <c r="X101" s="32">
        <f t="shared" si="29"/>
        <v>0</v>
      </c>
      <c r="Y101" s="32">
        <f t="shared" si="29"/>
        <v>0</v>
      </c>
      <c r="Z101" s="32">
        <f t="shared" si="29"/>
        <v>0</v>
      </c>
      <c r="AA101" s="32">
        <f t="shared" si="30"/>
        <v>0</v>
      </c>
      <c r="AB101" s="32">
        <f t="shared" si="30"/>
        <v>0</v>
      </c>
      <c r="AC101" s="32">
        <f t="shared" si="30"/>
        <v>0</v>
      </c>
      <c r="AD101" s="32">
        <f t="shared" si="21"/>
        <v>0</v>
      </c>
      <c r="AE101" s="32">
        <f t="shared" si="21"/>
        <v>0</v>
      </c>
      <c r="AF101" s="32">
        <f t="shared" si="21"/>
        <v>0</v>
      </c>
      <c r="AG101" s="32">
        <f t="shared" si="21"/>
        <v>0</v>
      </c>
      <c r="AH101" s="32">
        <f t="shared" si="26"/>
        <v>0</v>
      </c>
      <c r="AI101" s="32">
        <f t="shared" si="26"/>
        <v>0</v>
      </c>
      <c r="AJ101" s="32">
        <f>VLOOKUP(B101, '[3]Q01 Main'!$A$5:$B$392, 2, FALSE)</f>
        <v>0</v>
      </c>
      <c r="AK101">
        <f>VLOOKUP(B101, '[3]Q01 Main'!$A$5:$C$392, 3, FALSE)</f>
        <v>0</v>
      </c>
      <c r="AN101" s="5">
        <f t="shared" si="24"/>
        <v>0</v>
      </c>
      <c r="AO101" s="5">
        <f t="shared" si="24"/>
        <v>0</v>
      </c>
      <c r="AP101" s="5">
        <f t="shared" si="24"/>
        <v>0</v>
      </c>
      <c r="AQ101" s="5">
        <f t="shared" si="24"/>
        <v>0</v>
      </c>
      <c r="AR101" s="5">
        <f t="shared" si="20"/>
        <v>0</v>
      </c>
      <c r="AS101" s="5">
        <f t="shared" si="20"/>
        <v>0</v>
      </c>
      <c r="AT101" s="5">
        <f t="shared" si="20"/>
        <v>0</v>
      </c>
      <c r="AU101" s="5">
        <f t="shared" si="20"/>
        <v>0</v>
      </c>
      <c r="AV101" s="5">
        <f t="shared" si="27"/>
        <v>0</v>
      </c>
      <c r="AW101" s="5">
        <f t="shared" si="27"/>
        <v>0</v>
      </c>
      <c r="AX101" s="5">
        <f t="shared" si="27"/>
        <v>0</v>
      </c>
      <c r="AY101" s="5">
        <f t="shared" si="27"/>
        <v>0</v>
      </c>
      <c r="AZ101" s="5">
        <f t="shared" si="28"/>
        <v>0</v>
      </c>
      <c r="BA101" s="5">
        <f t="shared" si="28"/>
        <v>0</v>
      </c>
      <c r="BB101" s="5">
        <f t="shared" si="28"/>
        <v>0</v>
      </c>
    </row>
    <row r="102" spans="1:54" x14ac:dyDescent="0.35">
      <c r="A102" s="2" t="s">
        <v>8</v>
      </c>
      <c r="B102" s="1" t="s">
        <v>116</v>
      </c>
      <c r="C102" t="str">
        <f>VLOOKUP(B102, [2]Main!$B$3:$D$376, 2, FALSE)</f>
        <v>Outside of MKCC</v>
      </c>
      <c r="D102" t="s">
        <v>1880</v>
      </c>
      <c r="E102" s="5">
        <v>0</v>
      </c>
      <c r="F102" s="5">
        <v>0</v>
      </c>
      <c r="G102" s="5">
        <v>0</v>
      </c>
      <c r="H102" s="5">
        <v>0</v>
      </c>
      <c r="I102" s="5">
        <v>0</v>
      </c>
      <c r="J102" s="5">
        <v>0</v>
      </c>
      <c r="K102" s="5">
        <v>0</v>
      </c>
      <c r="L102" s="5">
        <v>0</v>
      </c>
      <c r="M102" s="5">
        <v>0</v>
      </c>
      <c r="N102" s="5">
        <v>0</v>
      </c>
      <c r="O102" s="5">
        <v>0</v>
      </c>
      <c r="P102" s="5">
        <v>0</v>
      </c>
      <c r="Q102" s="5">
        <v>0</v>
      </c>
      <c r="R102" s="5">
        <v>0</v>
      </c>
      <c r="S102" s="5">
        <v>0</v>
      </c>
      <c r="U102" s="32">
        <f t="shared" si="22"/>
        <v>0</v>
      </c>
      <c r="V102" s="32">
        <f t="shared" si="23"/>
        <v>0</v>
      </c>
      <c r="W102" s="32">
        <f t="shared" si="29"/>
        <v>0</v>
      </c>
      <c r="X102" s="32">
        <f t="shared" si="29"/>
        <v>0</v>
      </c>
      <c r="Y102" s="32">
        <f t="shared" si="29"/>
        <v>0</v>
      </c>
      <c r="Z102" s="32">
        <f t="shared" si="29"/>
        <v>0</v>
      </c>
      <c r="AA102" s="32">
        <f t="shared" si="30"/>
        <v>0</v>
      </c>
      <c r="AB102" s="32">
        <f t="shared" si="30"/>
        <v>0</v>
      </c>
      <c r="AC102" s="32">
        <f t="shared" si="30"/>
        <v>0</v>
      </c>
      <c r="AD102" s="32">
        <f t="shared" si="21"/>
        <v>0</v>
      </c>
      <c r="AE102" s="32">
        <f t="shared" si="21"/>
        <v>0</v>
      </c>
      <c r="AF102" s="32">
        <f t="shared" si="21"/>
        <v>0</v>
      </c>
      <c r="AG102" s="32">
        <f t="shared" si="21"/>
        <v>0</v>
      </c>
      <c r="AH102" s="32">
        <f t="shared" si="26"/>
        <v>0</v>
      </c>
      <c r="AI102" s="32">
        <f t="shared" si="26"/>
        <v>0</v>
      </c>
      <c r="AJ102" s="32">
        <f>VLOOKUP(B102, '[3]Q01 Main'!$A$5:$B$392, 2, FALSE)</f>
        <v>0</v>
      </c>
      <c r="AK102">
        <f>VLOOKUP(B102, '[3]Q01 Main'!$A$5:$C$392, 3, FALSE)</f>
        <v>0</v>
      </c>
      <c r="AN102" s="5">
        <f t="shared" si="24"/>
        <v>0</v>
      </c>
      <c r="AO102" s="5">
        <f t="shared" si="24"/>
        <v>0</v>
      </c>
      <c r="AP102" s="5">
        <f t="shared" si="24"/>
        <v>0</v>
      </c>
      <c r="AQ102" s="5">
        <f t="shared" si="24"/>
        <v>0</v>
      </c>
      <c r="AR102" s="5">
        <f t="shared" si="20"/>
        <v>0</v>
      </c>
      <c r="AS102" s="5">
        <f t="shared" si="20"/>
        <v>0</v>
      </c>
      <c r="AT102" s="5">
        <f t="shared" si="20"/>
        <v>0</v>
      </c>
      <c r="AU102" s="5">
        <f t="shared" si="20"/>
        <v>0</v>
      </c>
      <c r="AV102" s="5">
        <f t="shared" si="27"/>
        <v>0</v>
      </c>
      <c r="AW102" s="5">
        <f t="shared" si="27"/>
        <v>0</v>
      </c>
      <c r="AX102" s="5">
        <f t="shared" si="27"/>
        <v>0</v>
      </c>
      <c r="AY102" s="5">
        <f t="shared" si="27"/>
        <v>0</v>
      </c>
      <c r="AZ102" s="5">
        <f t="shared" si="28"/>
        <v>0</v>
      </c>
      <c r="BA102" s="5">
        <f t="shared" si="28"/>
        <v>0</v>
      </c>
      <c r="BB102" s="5">
        <f t="shared" si="28"/>
        <v>0</v>
      </c>
    </row>
    <row r="103" spans="1:54" x14ac:dyDescent="0.35">
      <c r="A103" s="2" t="s">
        <v>8</v>
      </c>
      <c r="B103" s="1" t="s">
        <v>117</v>
      </c>
      <c r="C103" t="str">
        <f>VLOOKUP(B103, [2]Main!$B$3:$D$376, 2, FALSE)</f>
        <v>Outside of MKCC</v>
      </c>
      <c r="D103" t="str">
        <f>VLOOKUP(B103, [2]Main!$B$3:$D$376, 3, FALSE)</f>
        <v>Buckingham</v>
      </c>
      <c r="E103" s="5">
        <v>3.5000000000000001E-3</v>
      </c>
      <c r="F103" s="5">
        <v>0</v>
      </c>
      <c r="G103" s="5">
        <v>0</v>
      </c>
      <c r="H103" s="5">
        <v>0</v>
      </c>
      <c r="I103" s="5">
        <v>0</v>
      </c>
      <c r="J103" s="5">
        <v>0</v>
      </c>
      <c r="K103" s="5">
        <v>0</v>
      </c>
      <c r="L103" s="5">
        <v>0</v>
      </c>
      <c r="M103" s="5">
        <v>1.9109999999999999E-2</v>
      </c>
      <c r="N103" s="5">
        <v>0</v>
      </c>
      <c r="O103" s="5">
        <v>0</v>
      </c>
      <c r="P103" s="5">
        <v>0</v>
      </c>
      <c r="Q103" s="5">
        <v>0</v>
      </c>
      <c r="R103" s="5">
        <v>0</v>
      </c>
      <c r="S103" s="5">
        <v>1.4109999999999999E-2</v>
      </c>
      <c r="U103" s="32">
        <f t="shared" si="22"/>
        <v>17.034500000000001</v>
      </c>
      <c r="V103" s="32">
        <f t="shared" si="23"/>
        <v>0</v>
      </c>
      <c r="W103" s="32">
        <f t="shared" si="29"/>
        <v>0</v>
      </c>
      <c r="X103" s="32">
        <f t="shared" si="29"/>
        <v>0</v>
      </c>
      <c r="Y103" s="32">
        <f t="shared" si="29"/>
        <v>0</v>
      </c>
      <c r="Z103" s="32">
        <f t="shared" si="29"/>
        <v>0</v>
      </c>
      <c r="AA103" s="32">
        <f t="shared" si="30"/>
        <v>0</v>
      </c>
      <c r="AB103" s="32">
        <f t="shared" si="30"/>
        <v>0</v>
      </c>
      <c r="AC103" s="32">
        <f t="shared" si="30"/>
        <v>93.008369999999999</v>
      </c>
      <c r="AD103" s="32">
        <f t="shared" si="21"/>
        <v>0</v>
      </c>
      <c r="AE103" s="32">
        <f t="shared" si="21"/>
        <v>0</v>
      </c>
      <c r="AF103" s="32">
        <f t="shared" si="21"/>
        <v>0</v>
      </c>
      <c r="AG103" s="32">
        <f t="shared" si="21"/>
        <v>0</v>
      </c>
      <c r="AH103" s="32">
        <f t="shared" si="26"/>
        <v>0</v>
      </c>
      <c r="AI103" s="32">
        <f t="shared" si="26"/>
        <v>68.673370000000006</v>
      </c>
      <c r="AJ103" s="32">
        <f>VLOOKUP(B103, '[3]Q01 Main'!$A$5:$B$392, 2, FALSE)</f>
        <v>48.67</v>
      </c>
      <c r="AK103">
        <f>VLOOKUP(B103, '[3]Q01 Main'!$A$5:$C$392, 3, FALSE)</f>
        <v>3</v>
      </c>
      <c r="AN103" s="5">
        <f t="shared" si="24"/>
        <v>2.3998731860488897E-3</v>
      </c>
      <c r="AO103" s="5">
        <f t="shared" si="24"/>
        <v>0</v>
      </c>
      <c r="AP103" s="5">
        <f t="shared" si="24"/>
        <v>0</v>
      </c>
      <c r="AQ103" s="5">
        <f t="shared" si="24"/>
        <v>0</v>
      </c>
      <c r="AR103" s="5">
        <f t="shared" si="20"/>
        <v>0</v>
      </c>
      <c r="AS103" s="5">
        <f t="shared" si="20"/>
        <v>0</v>
      </c>
      <c r="AT103" s="5">
        <f t="shared" si="20"/>
        <v>0</v>
      </c>
      <c r="AU103" s="5">
        <f t="shared" si="20"/>
        <v>0</v>
      </c>
      <c r="AV103" s="5">
        <f t="shared" si="27"/>
        <v>1.3563119973755011E-2</v>
      </c>
      <c r="AW103" s="5">
        <f t="shared" si="27"/>
        <v>0</v>
      </c>
      <c r="AX103" s="5">
        <f t="shared" si="27"/>
        <v>0</v>
      </c>
      <c r="AY103" s="5">
        <f t="shared" si="27"/>
        <v>0</v>
      </c>
      <c r="AZ103" s="5">
        <f t="shared" si="28"/>
        <v>0</v>
      </c>
      <c r="BA103" s="5">
        <f t="shared" si="28"/>
        <v>0</v>
      </c>
      <c r="BB103" s="5">
        <f t="shared" si="28"/>
        <v>9.50252579879028E-3</v>
      </c>
    </row>
    <row r="104" spans="1:54" x14ac:dyDescent="0.35">
      <c r="A104" s="2" t="s">
        <v>8</v>
      </c>
      <c r="B104" s="1" t="s">
        <v>118</v>
      </c>
      <c r="C104" t="str">
        <f>VLOOKUP(B104, [2]Main!$B$3:$D$376, 2, FALSE)</f>
        <v>Outside of MKCC</v>
      </c>
      <c r="D104" t="str">
        <f>VLOOKUP(B104, [2]Main!$B$3:$D$376, 3, FALSE)</f>
        <v>Brackley</v>
      </c>
      <c r="E104" s="5">
        <v>1.8799999999999999E-3</v>
      </c>
      <c r="F104" s="5">
        <v>0</v>
      </c>
      <c r="G104" s="5">
        <v>0</v>
      </c>
      <c r="H104" s="5">
        <v>0</v>
      </c>
      <c r="I104" s="5">
        <v>0</v>
      </c>
      <c r="J104" s="5">
        <v>0</v>
      </c>
      <c r="K104" s="5">
        <v>0</v>
      </c>
      <c r="L104" s="5">
        <v>0</v>
      </c>
      <c r="M104" s="5">
        <v>1.477E-2</v>
      </c>
      <c r="N104" s="5">
        <v>0</v>
      </c>
      <c r="O104" s="5">
        <v>0</v>
      </c>
      <c r="P104" s="5">
        <v>0</v>
      </c>
      <c r="Q104" s="5">
        <v>0</v>
      </c>
      <c r="R104" s="5">
        <v>0</v>
      </c>
      <c r="S104" s="5">
        <v>0</v>
      </c>
      <c r="U104" s="32">
        <f t="shared" si="22"/>
        <v>10.34</v>
      </c>
      <c r="V104" s="32">
        <f t="shared" si="23"/>
        <v>0</v>
      </c>
      <c r="W104" s="32">
        <f t="shared" si="29"/>
        <v>0</v>
      </c>
      <c r="X104" s="32">
        <f t="shared" si="29"/>
        <v>0</v>
      </c>
      <c r="Y104" s="32">
        <f t="shared" si="29"/>
        <v>0</v>
      </c>
      <c r="Z104" s="32">
        <f t="shared" si="29"/>
        <v>0</v>
      </c>
      <c r="AA104" s="32">
        <f t="shared" si="30"/>
        <v>0</v>
      </c>
      <c r="AB104" s="32">
        <f t="shared" si="30"/>
        <v>0</v>
      </c>
      <c r="AC104" s="32">
        <f t="shared" si="30"/>
        <v>81.234999999999999</v>
      </c>
      <c r="AD104" s="32">
        <f t="shared" si="21"/>
        <v>0</v>
      </c>
      <c r="AE104" s="32">
        <f t="shared" si="21"/>
        <v>0</v>
      </c>
      <c r="AF104" s="32">
        <f t="shared" si="21"/>
        <v>0</v>
      </c>
      <c r="AG104" s="32">
        <f t="shared" si="21"/>
        <v>0</v>
      </c>
      <c r="AH104" s="32">
        <f t="shared" si="26"/>
        <v>0</v>
      </c>
      <c r="AI104" s="32">
        <f t="shared" si="26"/>
        <v>0</v>
      </c>
      <c r="AJ104" s="32">
        <f>VLOOKUP(B104, '[3]Q01 Main'!$A$5:$B$392, 2, FALSE)</f>
        <v>55</v>
      </c>
      <c r="AK104">
        <f>VLOOKUP(B104, '[3]Q01 Main'!$A$5:$C$392, 3, FALSE)</f>
        <v>1</v>
      </c>
      <c r="AN104" s="5">
        <f t="shared" si="24"/>
        <v>1.4567312655930915E-3</v>
      </c>
      <c r="AO104" s="5">
        <f t="shared" si="24"/>
        <v>0</v>
      </c>
      <c r="AP104" s="5">
        <f t="shared" si="24"/>
        <v>0</v>
      </c>
      <c r="AQ104" s="5">
        <f t="shared" si="24"/>
        <v>0</v>
      </c>
      <c r="AR104" s="5">
        <f t="shared" si="20"/>
        <v>0</v>
      </c>
      <c r="AS104" s="5">
        <f t="shared" si="20"/>
        <v>0</v>
      </c>
      <c r="AT104" s="5">
        <f t="shared" si="20"/>
        <v>0</v>
      </c>
      <c r="AU104" s="5">
        <f t="shared" si="20"/>
        <v>0</v>
      </c>
      <c r="AV104" s="5">
        <f t="shared" si="27"/>
        <v>1.18462462149158E-2</v>
      </c>
      <c r="AW104" s="5">
        <f t="shared" si="27"/>
        <v>0</v>
      </c>
      <c r="AX104" s="5">
        <f t="shared" si="27"/>
        <v>0</v>
      </c>
      <c r="AY104" s="5">
        <f t="shared" si="27"/>
        <v>0</v>
      </c>
      <c r="AZ104" s="5">
        <f t="shared" si="28"/>
        <v>0</v>
      </c>
      <c r="BA104" s="5">
        <f t="shared" si="28"/>
        <v>0</v>
      </c>
      <c r="BB104" s="5">
        <f t="shared" si="28"/>
        <v>0</v>
      </c>
    </row>
    <row r="105" spans="1:54" x14ac:dyDescent="0.35">
      <c r="A105" s="2" t="s">
        <v>8</v>
      </c>
      <c r="B105" s="1" t="s">
        <v>119</v>
      </c>
      <c r="C105" t="str">
        <f>VLOOKUP(B105, [2]Main!$B$3:$D$376, 2, FALSE)</f>
        <v>Outside of MKCC</v>
      </c>
      <c r="D105" t="str">
        <f>VLOOKUP(B105, [2]Main!$B$3:$D$376, 3, FALSE)</f>
        <v>Buckingham</v>
      </c>
      <c r="E105" s="5">
        <v>0</v>
      </c>
      <c r="F105" s="5">
        <v>0</v>
      </c>
      <c r="G105" s="5">
        <v>0</v>
      </c>
      <c r="H105" s="5">
        <v>0</v>
      </c>
      <c r="I105" s="5">
        <v>0</v>
      </c>
      <c r="J105" s="5">
        <v>0</v>
      </c>
      <c r="K105" s="5">
        <v>0</v>
      </c>
      <c r="L105" s="5">
        <v>0</v>
      </c>
      <c r="M105" s="5">
        <v>0</v>
      </c>
      <c r="N105" s="5">
        <v>0</v>
      </c>
      <c r="O105" s="5">
        <v>0</v>
      </c>
      <c r="P105" s="5">
        <v>0</v>
      </c>
      <c r="Q105" s="5">
        <v>0</v>
      </c>
      <c r="R105" s="5">
        <v>0</v>
      </c>
      <c r="S105" s="5">
        <v>0</v>
      </c>
      <c r="U105" s="32">
        <f t="shared" si="22"/>
        <v>0</v>
      </c>
      <c r="V105" s="32">
        <f t="shared" si="23"/>
        <v>0</v>
      </c>
      <c r="W105" s="32">
        <f t="shared" si="29"/>
        <v>0</v>
      </c>
      <c r="X105" s="32">
        <f t="shared" si="29"/>
        <v>0</v>
      </c>
      <c r="Y105" s="32">
        <f t="shared" si="29"/>
        <v>0</v>
      </c>
      <c r="Z105" s="32">
        <f t="shared" si="29"/>
        <v>0</v>
      </c>
      <c r="AA105" s="32">
        <f t="shared" si="30"/>
        <v>0</v>
      </c>
      <c r="AB105" s="32">
        <f t="shared" si="30"/>
        <v>0</v>
      </c>
      <c r="AC105" s="32">
        <f t="shared" si="30"/>
        <v>0</v>
      </c>
      <c r="AD105" s="32">
        <f t="shared" si="21"/>
        <v>0</v>
      </c>
      <c r="AE105" s="32">
        <f t="shared" si="21"/>
        <v>0</v>
      </c>
      <c r="AF105" s="32">
        <f t="shared" si="21"/>
        <v>0</v>
      </c>
      <c r="AG105" s="32">
        <f t="shared" si="21"/>
        <v>0</v>
      </c>
      <c r="AH105" s="32">
        <f t="shared" si="26"/>
        <v>0</v>
      </c>
      <c r="AI105" s="32">
        <f t="shared" si="26"/>
        <v>0</v>
      </c>
      <c r="AJ105" s="32">
        <f>VLOOKUP(B105, '[3]Q01 Main'!$A$5:$B$392, 2, FALSE)</f>
        <v>0</v>
      </c>
      <c r="AK105">
        <f>VLOOKUP(B105, '[3]Q01 Main'!$A$5:$C$392, 3, FALSE)</f>
        <v>0</v>
      </c>
      <c r="AN105" s="5">
        <f t="shared" si="24"/>
        <v>0</v>
      </c>
      <c r="AO105" s="5">
        <f t="shared" si="24"/>
        <v>0</v>
      </c>
      <c r="AP105" s="5">
        <f t="shared" si="24"/>
        <v>0</v>
      </c>
      <c r="AQ105" s="5">
        <f t="shared" si="24"/>
        <v>0</v>
      </c>
      <c r="AR105" s="5">
        <f t="shared" si="20"/>
        <v>0</v>
      </c>
      <c r="AS105" s="5">
        <f t="shared" si="20"/>
        <v>0</v>
      </c>
      <c r="AT105" s="5">
        <f t="shared" si="20"/>
        <v>0</v>
      </c>
      <c r="AU105" s="5">
        <f t="shared" si="20"/>
        <v>0</v>
      </c>
      <c r="AV105" s="5">
        <f t="shared" si="27"/>
        <v>0</v>
      </c>
      <c r="AW105" s="5">
        <f t="shared" si="27"/>
        <v>0</v>
      </c>
      <c r="AX105" s="5">
        <f t="shared" si="27"/>
        <v>0</v>
      </c>
      <c r="AY105" s="5">
        <f t="shared" si="27"/>
        <v>0</v>
      </c>
      <c r="AZ105" s="5">
        <f t="shared" si="28"/>
        <v>0</v>
      </c>
      <c r="BA105" s="5">
        <f t="shared" si="28"/>
        <v>0</v>
      </c>
      <c r="BB105" s="5">
        <f t="shared" si="28"/>
        <v>0</v>
      </c>
    </row>
    <row r="106" spans="1:54" x14ac:dyDescent="0.35">
      <c r="A106" s="2" t="s">
        <v>8</v>
      </c>
      <c r="B106" s="1" t="s">
        <v>120</v>
      </c>
      <c r="C106" t="str">
        <f>VLOOKUP(B106, [2]Main!$B$3:$D$376, 2, FALSE)</f>
        <v>Outside of MKCC</v>
      </c>
      <c r="D106" t="s">
        <v>1880</v>
      </c>
      <c r="E106" s="5">
        <v>0</v>
      </c>
      <c r="F106" s="5">
        <v>0</v>
      </c>
      <c r="G106" s="5">
        <v>0</v>
      </c>
      <c r="H106" s="5">
        <v>0</v>
      </c>
      <c r="I106" s="5">
        <v>0</v>
      </c>
      <c r="J106" s="5">
        <v>0</v>
      </c>
      <c r="K106" s="5">
        <v>0</v>
      </c>
      <c r="L106" s="5">
        <v>0</v>
      </c>
      <c r="M106" s="5">
        <v>0</v>
      </c>
      <c r="N106" s="5">
        <v>0</v>
      </c>
      <c r="O106" s="5">
        <v>0</v>
      </c>
      <c r="P106" s="5">
        <v>0</v>
      </c>
      <c r="Q106" s="5">
        <v>0</v>
      </c>
      <c r="R106" s="5">
        <v>0</v>
      </c>
      <c r="S106" s="5">
        <v>0</v>
      </c>
      <c r="U106" s="32">
        <f t="shared" si="22"/>
        <v>0</v>
      </c>
      <c r="V106" s="32">
        <f t="shared" si="23"/>
        <v>0</v>
      </c>
      <c r="W106" s="32">
        <f t="shared" si="29"/>
        <v>0</v>
      </c>
      <c r="X106" s="32">
        <f t="shared" si="29"/>
        <v>0</v>
      </c>
      <c r="Y106" s="32">
        <f t="shared" si="29"/>
        <v>0</v>
      </c>
      <c r="Z106" s="32">
        <f t="shared" si="29"/>
        <v>0</v>
      </c>
      <c r="AA106" s="32">
        <f t="shared" si="30"/>
        <v>0</v>
      </c>
      <c r="AB106" s="32">
        <f t="shared" si="30"/>
        <v>0</v>
      </c>
      <c r="AC106" s="32">
        <f t="shared" si="30"/>
        <v>0</v>
      </c>
      <c r="AD106" s="32">
        <f t="shared" si="21"/>
        <v>0</v>
      </c>
      <c r="AE106" s="32">
        <f t="shared" si="21"/>
        <v>0</v>
      </c>
      <c r="AF106" s="32">
        <f t="shared" si="21"/>
        <v>0</v>
      </c>
      <c r="AG106" s="32">
        <f t="shared" si="21"/>
        <v>0</v>
      </c>
      <c r="AH106" s="32">
        <f t="shared" si="26"/>
        <v>0</v>
      </c>
      <c r="AI106" s="32">
        <f t="shared" si="26"/>
        <v>0</v>
      </c>
      <c r="AJ106" s="32">
        <f>VLOOKUP(B106, '[3]Q01 Main'!$A$5:$B$392, 2, FALSE)</f>
        <v>0</v>
      </c>
      <c r="AK106">
        <f>VLOOKUP(B106, '[3]Q01 Main'!$A$5:$C$392, 3, FALSE)</f>
        <v>0</v>
      </c>
      <c r="AN106" s="5">
        <f t="shared" si="24"/>
        <v>0</v>
      </c>
      <c r="AO106" s="5">
        <f t="shared" si="24"/>
        <v>0</v>
      </c>
      <c r="AP106" s="5">
        <f t="shared" si="24"/>
        <v>0</v>
      </c>
      <c r="AQ106" s="5">
        <f t="shared" si="24"/>
        <v>0</v>
      </c>
      <c r="AR106" s="5">
        <f t="shared" si="20"/>
        <v>0</v>
      </c>
      <c r="AS106" s="5">
        <f t="shared" si="20"/>
        <v>0</v>
      </c>
      <c r="AT106" s="5">
        <f t="shared" si="20"/>
        <v>0</v>
      </c>
      <c r="AU106" s="5">
        <f t="shared" si="20"/>
        <v>0</v>
      </c>
      <c r="AV106" s="5">
        <f t="shared" si="27"/>
        <v>0</v>
      </c>
      <c r="AW106" s="5">
        <f t="shared" si="27"/>
        <v>0</v>
      </c>
      <c r="AX106" s="5">
        <f t="shared" si="27"/>
        <v>0</v>
      </c>
      <c r="AY106" s="5">
        <f t="shared" si="27"/>
        <v>0</v>
      </c>
      <c r="AZ106" s="5">
        <f t="shared" si="28"/>
        <v>0</v>
      </c>
      <c r="BA106" s="5">
        <f t="shared" si="28"/>
        <v>0</v>
      </c>
      <c r="BB106" s="5">
        <f t="shared" si="28"/>
        <v>0</v>
      </c>
    </row>
    <row r="107" spans="1:54" x14ac:dyDescent="0.35">
      <c r="A107" s="2" t="s">
        <v>8</v>
      </c>
      <c r="B107" s="1" t="s">
        <v>121</v>
      </c>
      <c r="C107" t="str">
        <f>VLOOKUP(B107, [2]Main!$B$3:$D$376, 2, FALSE)</f>
        <v>Outside of MKCC</v>
      </c>
      <c r="D107" t="str">
        <f>VLOOKUP(B107, [2]Main!$B$3:$D$376, 3, FALSE)</f>
        <v>Brackley</v>
      </c>
      <c r="E107" s="5">
        <v>0</v>
      </c>
      <c r="F107" s="5">
        <v>0</v>
      </c>
      <c r="G107" s="5">
        <v>0</v>
      </c>
      <c r="H107" s="5">
        <v>0</v>
      </c>
      <c r="I107" s="5">
        <v>0</v>
      </c>
      <c r="J107" s="5">
        <v>0</v>
      </c>
      <c r="K107" s="5">
        <v>0</v>
      </c>
      <c r="L107" s="5">
        <v>0</v>
      </c>
      <c r="M107" s="5">
        <v>0</v>
      </c>
      <c r="N107" s="5">
        <v>0</v>
      </c>
      <c r="O107" s="5">
        <v>0</v>
      </c>
      <c r="P107" s="5">
        <v>0</v>
      </c>
      <c r="Q107" s="5">
        <v>0</v>
      </c>
      <c r="R107" s="5">
        <v>0</v>
      </c>
      <c r="S107" s="5">
        <v>0</v>
      </c>
      <c r="U107" s="32">
        <f t="shared" si="22"/>
        <v>0</v>
      </c>
      <c r="V107" s="32">
        <f t="shared" si="23"/>
        <v>0</v>
      </c>
      <c r="W107" s="32">
        <f t="shared" si="29"/>
        <v>0</v>
      </c>
      <c r="X107" s="32">
        <f t="shared" si="29"/>
        <v>0</v>
      </c>
      <c r="Y107" s="32">
        <f t="shared" si="29"/>
        <v>0</v>
      </c>
      <c r="Z107" s="32">
        <f t="shared" si="29"/>
        <v>0</v>
      </c>
      <c r="AA107" s="32">
        <f t="shared" si="30"/>
        <v>0</v>
      </c>
      <c r="AB107" s="32">
        <f t="shared" si="30"/>
        <v>0</v>
      </c>
      <c r="AC107" s="32">
        <f t="shared" si="30"/>
        <v>0</v>
      </c>
      <c r="AD107" s="32">
        <f t="shared" si="21"/>
        <v>0</v>
      </c>
      <c r="AE107" s="32">
        <f t="shared" si="21"/>
        <v>0</v>
      </c>
      <c r="AF107" s="32">
        <f t="shared" si="21"/>
        <v>0</v>
      </c>
      <c r="AG107" s="32">
        <f t="shared" si="21"/>
        <v>0</v>
      </c>
      <c r="AH107" s="32">
        <f t="shared" si="26"/>
        <v>0</v>
      </c>
      <c r="AI107" s="32">
        <f t="shared" si="26"/>
        <v>0</v>
      </c>
      <c r="AJ107" s="32">
        <f>VLOOKUP(B107, '[3]Q01 Main'!$A$5:$B$392, 2, FALSE)</f>
        <v>0</v>
      </c>
      <c r="AK107">
        <f>VLOOKUP(B107, '[3]Q01 Main'!$A$5:$C$392, 3, FALSE)</f>
        <v>0</v>
      </c>
      <c r="AN107" s="5">
        <f t="shared" si="24"/>
        <v>0</v>
      </c>
      <c r="AO107" s="5">
        <f t="shared" si="24"/>
        <v>0</v>
      </c>
      <c r="AP107" s="5">
        <f t="shared" si="24"/>
        <v>0</v>
      </c>
      <c r="AQ107" s="5">
        <f t="shared" si="24"/>
        <v>0</v>
      </c>
      <c r="AR107" s="5">
        <f t="shared" si="20"/>
        <v>0</v>
      </c>
      <c r="AS107" s="5">
        <f t="shared" si="20"/>
        <v>0</v>
      </c>
      <c r="AT107" s="5">
        <f t="shared" si="20"/>
        <v>0</v>
      </c>
      <c r="AU107" s="5">
        <f t="shared" si="20"/>
        <v>0</v>
      </c>
      <c r="AV107" s="5">
        <f t="shared" si="27"/>
        <v>0</v>
      </c>
      <c r="AW107" s="5">
        <f t="shared" si="27"/>
        <v>0</v>
      </c>
      <c r="AX107" s="5">
        <f t="shared" si="27"/>
        <v>0</v>
      </c>
      <c r="AY107" s="5">
        <f t="shared" si="27"/>
        <v>0</v>
      </c>
      <c r="AZ107" s="5">
        <f t="shared" si="28"/>
        <v>0</v>
      </c>
      <c r="BA107" s="5">
        <f t="shared" si="28"/>
        <v>0</v>
      </c>
      <c r="BB107" s="5">
        <f t="shared" si="28"/>
        <v>0</v>
      </c>
    </row>
    <row r="108" spans="1:54" x14ac:dyDescent="0.35">
      <c r="A108" s="2" t="s">
        <v>8</v>
      </c>
      <c r="B108" s="1" t="s">
        <v>122</v>
      </c>
      <c r="C108" t="str">
        <f>VLOOKUP(B108, [2]Main!$B$3:$D$376, 2, FALSE)</f>
        <v>Outside of MKCC</v>
      </c>
      <c r="D108" t="s">
        <v>1880</v>
      </c>
      <c r="E108" s="5">
        <v>0</v>
      </c>
      <c r="F108" s="5">
        <v>0</v>
      </c>
      <c r="G108" s="5">
        <v>0</v>
      </c>
      <c r="H108" s="5">
        <v>0</v>
      </c>
      <c r="I108" s="5">
        <v>0</v>
      </c>
      <c r="J108" s="5">
        <v>0</v>
      </c>
      <c r="K108" s="5">
        <v>0</v>
      </c>
      <c r="L108" s="5">
        <v>0</v>
      </c>
      <c r="M108" s="5">
        <v>0</v>
      </c>
      <c r="N108" s="5">
        <v>0</v>
      </c>
      <c r="O108" s="5">
        <v>0</v>
      </c>
      <c r="P108" s="5">
        <v>0</v>
      </c>
      <c r="Q108" s="5">
        <v>0</v>
      </c>
      <c r="R108" s="5">
        <v>0</v>
      </c>
      <c r="S108" s="5">
        <v>0</v>
      </c>
      <c r="U108" s="32">
        <f t="shared" si="22"/>
        <v>0</v>
      </c>
      <c r="V108" s="32">
        <f t="shared" si="23"/>
        <v>0</v>
      </c>
      <c r="W108" s="32">
        <f t="shared" si="29"/>
        <v>0</v>
      </c>
      <c r="X108" s="32">
        <f t="shared" si="29"/>
        <v>0</v>
      </c>
      <c r="Y108" s="32">
        <f t="shared" si="29"/>
        <v>0</v>
      </c>
      <c r="Z108" s="32">
        <f t="shared" si="29"/>
        <v>0</v>
      </c>
      <c r="AA108" s="32">
        <f t="shared" si="30"/>
        <v>0</v>
      </c>
      <c r="AB108" s="32">
        <f t="shared" si="30"/>
        <v>0</v>
      </c>
      <c r="AC108" s="32">
        <f t="shared" si="30"/>
        <v>0</v>
      </c>
      <c r="AD108" s="32">
        <f t="shared" si="21"/>
        <v>0</v>
      </c>
      <c r="AE108" s="32">
        <f t="shared" si="21"/>
        <v>0</v>
      </c>
      <c r="AF108" s="32">
        <f t="shared" si="21"/>
        <v>0</v>
      </c>
      <c r="AG108" s="32">
        <f t="shared" si="21"/>
        <v>0</v>
      </c>
      <c r="AH108" s="32">
        <f t="shared" si="26"/>
        <v>0</v>
      </c>
      <c r="AI108" s="32">
        <f t="shared" si="26"/>
        <v>0</v>
      </c>
      <c r="AJ108" s="32">
        <f>VLOOKUP(B108, '[3]Q01 Main'!$A$5:$B$392, 2, FALSE)</f>
        <v>0</v>
      </c>
      <c r="AK108">
        <f>VLOOKUP(B108, '[3]Q01 Main'!$A$5:$C$392, 3, FALSE)</f>
        <v>0</v>
      </c>
      <c r="AN108" s="5">
        <f t="shared" si="24"/>
        <v>0</v>
      </c>
      <c r="AO108" s="5">
        <f t="shared" si="24"/>
        <v>0</v>
      </c>
      <c r="AP108" s="5">
        <f t="shared" si="24"/>
        <v>0</v>
      </c>
      <c r="AQ108" s="5">
        <f t="shared" si="24"/>
        <v>0</v>
      </c>
      <c r="AR108" s="5">
        <f t="shared" si="20"/>
        <v>0</v>
      </c>
      <c r="AS108" s="5">
        <f t="shared" si="20"/>
        <v>0</v>
      </c>
      <c r="AT108" s="5">
        <f t="shared" si="20"/>
        <v>0</v>
      </c>
      <c r="AU108" s="5">
        <f t="shared" si="20"/>
        <v>0</v>
      </c>
      <c r="AV108" s="5">
        <f t="shared" si="27"/>
        <v>0</v>
      </c>
      <c r="AW108" s="5">
        <f t="shared" si="27"/>
        <v>0</v>
      </c>
      <c r="AX108" s="5">
        <f t="shared" si="27"/>
        <v>0</v>
      </c>
      <c r="AY108" s="5">
        <f t="shared" si="27"/>
        <v>0</v>
      </c>
      <c r="AZ108" s="5">
        <f t="shared" si="28"/>
        <v>0</v>
      </c>
      <c r="BA108" s="5">
        <f t="shared" si="28"/>
        <v>0</v>
      </c>
      <c r="BB108" s="5">
        <f t="shared" si="28"/>
        <v>0</v>
      </c>
    </row>
    <row r="109" spans="1:54" x14ac:dyDescent="0.35">
      <c r="A109" s="2" t="s">
        <v>8</v>
      </c>
      <c r="B109" s="1" t="s">
        <v>123</v>
      </c>
      <c r="C109" t="str">
        <f>VLOOKUP(B109, [2]Main!$B$3:$D$376, 2, FALSE)</f>
        <v>Outside of MKCC</v>
      </c>
      <c r="D109" t="str">
        <f>VLOOKUP(B109, [2]Main!$B$3:$D$376, 3, FALSE)</f>
        <v>Buckingham</v>
      </c>
      <c r="E109" s="5">
        <v>0</v>
      </c>
      <c r="F109" s="5">
        <v>0</v>
      </c>
      <c r="G109" s="5">
        <v>0</v>
      </c>
      <c r="H109" s="5">
        <v>0</v>
      </c>
      <c r="I109" s="5">
        <v>0</v>
      </c>
      <c r="J109" s="5">
        <v>0</v>
      </c>
      <c r="K109" s="5">
        <v>0</v>
      </c>
      <c r="L109" s="5">
        <v>0</v>
      </c>
      <c r="M109" s="5">
        <v>0</v>
      </c>
      <c r="N109" s="5">
        <v>0</v>
      </c>
      <c r="O109" s="5">
        <v>0</v>
      </c>
      <c r="P109" s="5">
        <v>0</v>
      </c>
      <c r="Q109" s="5">
        <v>0</v>
      </c>
      <c r="R109" s="5">
        <v>0</v>
      </c>
      <c r="S109" s="5">
        <v>0</v>
      </c>
      <c r="U109" s="32">
        <f t="shared" si="22"/>
        <v>0</v>
      </c>
      <c r="V109" s="32">
        <f t="shared" si="23"/>
        <v>0</v>
      </c>
      <c r="W109" s="32">
        <f t="shared" si="29"/>
        <v>0</v>
      </c>
      <c r="X109" s="32">
        <f t="shared" si="29"/>
        <v>0</v>
      </c>
      <c r="Y109" s="32">
        <f t="shared" si="29"/>
        <v>0</v>
      </c>
      <c r="Z109" s="32">
        <f t="shared" si="29"/>
        <v>0</v>
      </c>
      <c r="AA109" s="32">
        <f t="shared" si="30"/>
        <v>0</v>
      </c>
      <c r="AB109" s="32">
        <f t="shared" si="30"/>
        <v>0</v>
      </c>
      <c r="AC109" s="32">
        <f t="shared" si="30"/>
        <v>0</v>
      </c>
      <c r="AD109" s="32">
        <f t="shared" si="21"/>
        <v>0</v>
      </c>
      <c r="AE109" s="32">
        <f t="shared" si="21"/>
        <v>0</v>
      </c>
      <c r="AF109" s="32">
        <f t="shared" si="21"/>
        <v>0</v>
      </c>
      <c r="AG109" s="32">
        <f t="shared" si="21"/>
        <v>0</v>
      </c>
      <c r="AH109" s="32">
        <f t="shared" si="26"/>
        <v>0</v>
      </c>
      <c r="AI109" s="32">
        <f t="shared" si="26"/>
        <v>0</v>
      </c>
      <c r="AJ109" s="32">
        <f>VLOOKUP(B109, '[3]Q01 Main'!$A$5:$B$392, 2, FALSE)</f>
        <v>0</v>
      </c>
      <c r="AK109">
        <f>VLOOKUP(B109, '[3]Q01 Main'!$A$5:$C$392, 3, FALSE)</f>
        <v>0</v>
      </c>
      <c r="AN109" s="5">
        <f t="shared" si="24"/>
        <v>0</v>
      </c>
      <c r="AO109" s="5">
        <f t="shared" si="24"/>
        <v>0</v>
      </c>
      <c r="AP109" s="5">
        <f t="shared" si="24"/>
        <v>0</v>
      </c>
      <c r="AQ109" s="5">
        <f t="shared" si="24"/>
        <v>0</v>
      </c>
      <c r="AR109" s="5">
        <f t="shared" si="20"/>
        <v>0</v>
      </c>
      <c r="AS109" s="5">
        <f t="shared" si="20"/>
        <v>0</v>
      </c>
      <c r="AT109" s="5">
        <f t="shared" si="20"/>
        <v>0</v>
      </c>
      <c r="AU109" s="5">
        <f t="shared" si="20"/>
        <v>0</v>
      </c>
      <c r="AV109" s="5">
        <f t="shared" si="27"/>
        <v>0</v>
      </c>
      <c r="AW109" s="5">
        <f t="shared" si="27"/>
        <v>0</v>
      </c>
      <c r="AX109" s="5">
        <f t="shared" si="27"/>
        <v>0</v>
      </c>
      <c r="AY109" s="5">
        <f t="shared" si="27"/>
        <v>0</v>
      </c>
      <c r="AZ109" s="5">
        <f t="shared" si="28"/>
        <v>0</v>
      </c>
      <c r="BA109" s="5">
        <f t="shared" si="28"/>
        <v>0</v>
      </c>
      <c r="BB109" s="5">
        <f t="shared" si="28"/>
        <v>0</v>
      </c>
    </row>
    <row r="110" spans="1:54" x14ac:dyDescent="0.35">
      <c r="A110" s="2" t="s">
        <v>8</v>
      </c>
      <c r="B110" s="1" t="s">
        <v>124</v>
      </c>
      <c r="C110" t="str">
        <f>VLOOKUP(B110, [2]Main!$B$3:$D$376, 2, FALSE)</f>
        <v>Outside of MKCC</v>
      </c>
      <c r="D110" t="str">
        <f>VLOOKUP(B110, [2]Main!$B$3:$D$376, 3, FALSE)</f>
        <v>Brackley</v>
      </c>
      <c r="E110" s="5">
        <v>4.5999999999999999E-3</v>
      </c>
      <c r="F110" s="5">
        <v>0</v>
      </c>
      <c r="G110" s="5">
        <v>0</v>
      </c>
      <c r="H110" s="5">
        <v>0</v>
      </c>
      <c r="I110" s="5">
        <v>0</v>
      </c>
      <c r="J110" s="5">
        <v>0</v>
      </c>
      <c r="K110" s="5">
        <v>0</v>
      </c>
      <c r="L110" s="5">
        <v>0</v>
      </c>
      <c r="M110" s="5">
        <v>3.6130000000000002E-2</v>
      </c>
      <c r="N110" s="5">
        <v>0</v>
      </c>
      <c r="O110" s="5">
        <v>0</v>
      </c>
      <c r="P110" s="5">
        <v>0</v>
      </c>
      <c r="Q110" s="5">
        <v>0</v>
      </c>
      <c r="R110" s="5">
        <v>0</v>
      </c>
      <c r="S110" s="5">
        <v>0</v>
      </c>
      <c r="U110" s="32">
        <f t="shared" si="22"/>
        <v>33.212000000000003</v>
      </c>
      <c r="V110" s="32">
        <f t="shared" si="23"/>
        <v>0</v>
      </c>
      <c r="W110" s="32">
        <f t="shared" si="29"/>
        <v>0</v>
      </c>
      <c r="X110" s="32">
        <f t="shared" si="29"/>
        <v>0</v>
      </c>
      <c r="Y110" s="32">
        <f t="shared" si="29"/>
        <v>0</v>
      </c>
      <c r="Z110" s="32">
        <f t="shared" si="29"/>
        <v>0</v>
      </c>
      <c r="AA110" s="32">
        <f t="shared" si="30"/>
        <v>0</v>
      </c>
      <c r="AB110" s="32">
        <f t="shared" si="30"/>
        <v>0</v>
      </c>
      <c r="AC110" s="32">
        <f t="shared" si="30"/>
        <v>260.85860000000002</v>
      </c>
      <c r="AD110" s="32">
        <f t="shared" si="21"/>
        <v>0</v>
      </c>
      <c r="AE110" s="32">
        <f t="shared" si="21"/>
        <v>0</v>
      </c>
      <c r="AF110" s="32">
        <f t="shared" si="21"/>
        <v>0</v>
      </c>
      <c r="AG110" s="32">
        <f t="shared" si="21"/>
        <v>0</v>
      </c>
      <c r="AH110" s="32">
        <f t="shared" si="26"/>
        <v>0</v>
      </c>
      <c r="AI110" s="32">
        <f t="shared" si="26"/>
        <v>0</v>
      </c>
      <c r="AJ110" s="32">
        <f>VLOOKUP(B110, '[3]Q01 Main'!$A$5:$B$392, 2, FALSE)</f>
        <v>72.2</v>
      </c>
      <c r="AK110">
        <f>VLOOKUP(B110, '[3]Q01 Main'!$A$5:$C$392, 3, FALSE)</f>
        <v>5</v>
      </c>
      <c r="AN110" s="5">
        <f t="shared" si="24"/>
        <v>4.6790095544369205E-3</v>
      </c>
      <c r="AO110" s="5">
        <f t="shared" si="24"/>
        <v>0</v>
      </c>
      <c r="AP110" s="5">
        <f t="shared" si="24"/>
        <v>0</v>
      </c>
      <c r="AQ110" s="5">
        <f t="shared" si="24"/>
        <v>0</v>
      </c>
      <c r="AR110" s="5">
        <f t="shared" si="20"/>
        <v>0</v>
      </c>
      <c r="AS110" s="5">
        <f t="shared" si="20"/>
        <v>0</v>
      </c>
      <c r="AT110" s="5">
        <f t="shared" si="20"/>
        <v>0</v>
      </c>
      <c r="AU110" s="5">
        <f t="shared" si="20"/>
        <v>0</v>
      </c>
      <c r="AV110" s="5">
        <f t="shared" si="27"/>
        <v>3.8040194532876652E-2</v>
      </c>
      <c r="AW110" s="5">
        <f t="shared" si="27"/>
        <v>0</v>
      </c>
      <c r="AX110" s="5">
        <f t="shared" si="27"/>
        <v>0</v>
      </c>
      <c r="AY110" s="5">
        <f t="shared" si="27"/>
        <v>0</v>
      </c>
      <c r="AZ110" s="5">
        <f t="shared" si="28"/>
        <v>0</v>
      </c>
      <c r="BA110" s="5">
        <f t="shared" si="28"/>
        <v>0</v>
      </c>
      <c r="BB110" s="5">
        <f t="shared" si="28"/>
        <v>0</v>
      </c>
    </row>
    <row r="111" spans="1:54" x14ac:dyDescent="0.35">
      <c r="A111" s="2" t="s">
        <v>8</v>
      </c>
      <c r="B111" s="1" t="s">
        <v>125</v>
      </c>
      <c r="C111" t="str">
        <f>VLOOKUP(B111, [2]Main!$B$3:$D$376, 2, FALSE)</f>
        <v>Outside of MKCC</v>
      </c>
      <c r="D111" t="str">
        <f>VLOOKUP(B111, [2]Main!$B$3:$D$376, 3, FALSE)</f>
        <v>Brackley</v>
      </c>
      <c r="E111" s="5">
        <v>0</v>
      </c>
      <c r="F111" s="5">
        <v>0</v>
      </c>
      <c r="G111" s="5">
        <v>0</v>
      </c>
      <c r="H111" s="5">
        <v>0</v>
      </c>
      <c r="I111" s="5">
        <v>0</v>
      </c>
      <c r="J111" s="5">
        <v>0</v>
      </c>
      <c r="K111" s="5">
        <v>0</v>
      </c>
      <c r="L111" s="5">
        <v>0</v>
      </c>
      <c r="M111" s="5">
        <v>0</v>
      </c>
      <c r="N111" s="5">
        <v>0</v>
      </c>
      <c r="O111" s="5">
        <v>0</v>
      </c>
      <c r="P111" s="5">
        <v>0</v>
      </c>
      <c r="Q111" s="5">
        <v>0</v>
      </c>
      <c r="R111" s="5">
        <v>0</v>
      </c>
      <c r="S111" s="5">
        <v>0</v>
      </c>
      <c r="U111" s="32">
        <f t="shared" si="22"/>
        <v>0</v>
      </c>
      <c r="V111" s="32">
        <f t="shared" si="23"/>
        <v>0</v>
      </c>
      <c r="W111" s="32">
        <f t="shared" si="29"/>
        <v>0</v>
      </c>
      <c r="X111" s="32">
        <f t="shared" si="29"/>
        <v>0</v>
      </c>
      <c r="Y111" s="32">
        <f t="shared" si="29"/>
        <v>0</v>
      </c>
      <c r="Z111" s="32">
        <f t="shared" si="29"/>
        <v>0</v>
      </c>
      <c r="AA111" s="32">
        <f t="shared" si="30"/>
        <v>0</v>
      </c>
      <c r="AB111" s="32">
        <f t="shared" si="30"/>
        <v>0</v>
      </c>
      <c r="AC111" s="32">
        <f t="shared" si="30"/>
        <v>0</v>
      </c>
      <c r="AD111" s="32">
        <f t="shared" si="21"/>
        <v>0</v>
      </c>
      <c r="AE111" s="32">
        <f t="shared" si="21"/>
        <v>0</v>
      </c>
      <c r="AF111" s="32">
        <f t="shared" si="21"/>
        <v>0</v>
      </c>
      <c r="AG111" s="32">
        <f t="shared" si="21"/>
        <v>0</v>
      </c>
      <c r="AH111" s="32">
        <f t="shared" si="26"/>
        <v>0</v>
      </c>
      <c r="AI111" s="32">
        <f t="shared" si="26"/>
        <v>0</v>
      </c>
      <c r="AJ111" s="32">
        <f>VLOOKUP(B111, '[3]Q01 Main'!$A$5:$B$392, 2, FALSE)</f>
        <v>0</v>
      </c>
      <c r="AK111">
        <f>VLOOKUP(B111, '[3]Q01 Main'!$A$5:$C$392, 3, FALSE)</f>
        <v>0</v>
      </c>
      <c r="AN111" s="5">
        <f t="shared" si="24"/>
        <v>0</v>
      </c>
      <c r="AO111" s="5">
        <f t="shared" si="24"/>
        <v>0</v>
      </c>
      <c r="AP111" s="5">
        <f t="shared" si="24"/>
        <v>0</v>
      </c>
      <c r="AQ111" s="5">
        <f t="shared" si="24"/>
        <v>0</v>
      </c>
      <c r="AR111" s="5">
        <f t="shared" si="20"/>
        <v>0</v>
      </c>
      <c r="AS111" s="5">
        <f t="shared" si="20"/>
        <v>0</v>
      </c>
      <c r="AT111" s="5">
        <f t="shared" si="20"/>
        <v>0</v>
      </c>
      <c r="AU111" s="5">
        <f t="shared" si="20"/>
        <v>0</v>
      </c>
      <c r="AV111" s="5">
        <f t="shared" si="27"/>
        <v>0</v>
      </c>
      <c r="AW111" s="5">
        <f t="shared" si="27"/>
        <v>0</v>
      </c>
      <c r="AX111" s="5">
        <f t="shared" si="27"/>
        <v>0</v>
      </c>
      <c r="AY111" s="5">
        <f t="shared" si="27"/>
        <v>0</v>
      </c>
      <c r="AZ111" s="5">
        <f t="shared" si="28"/>
        <v>0</v>
      </c>
      <c r="BA111" s="5">
        <f t="shared" si="28"/>
        <v>0</v>
      </c>
      <c r="BB111" s="5">
        <f t="shared" si="28"/>
        <v>0</v>
      </c>
    </row>
    <row r="112" spans="1:54" x14ac:dyDescent="0.35">
      <c r="A112" s="2" t="s">
        <v>8</v>
      </c>
      <c r="B112" s="1" t="s">
        <v>126</v>
      </c>
      <c r="C112" t="str">
        <f>VLOOKUP(B112, [2]Main!$B$3:$D$376, 2, FALSE)</f>
        <v>Outside of MKCC</v>
      </c>
      <c r="D112" t="str">
        <f>VLOOKUP(B112, [2]Main!$B$3:$D$376, 3, FALSE)</f>
        <v>Buckingham</v>
      </c>
      <c r="E112" s="5">
        <v>0</v>
      </c>
      <c r="F112" s="5">
        <v>0</v>
      </c>
      <c r="G112" s="5">
        <v>0</v>
      </c>
      <c r="H112" s="5">
        <v>0</v>
      </c>
      <c r="I112" s="5">
        <v>0</v>
      </c>
      <c r="J112" s="5">
        <v>0</v>
      </c>
      <c r="K112" s="5">
        <v>0</v>
      </c>
      <c r="L112" s="5">
        <v>0</v>
      </c>
      <c r="M112" s="5">
        <v>0</v>
      </c>
      <c r="N112" s="5">
        <v>0</v>
      </c>
      <c r="O112" s="5">
        <v>0</v>
      </c>
      <c r="P112" s="5">
        <v>0</v>
      </c>
      <c r="Q112" s="5">
        <v>0</v>
      </c>
      <c r="R112" s="5">
        <v>0</v>
      </c>
      <c r="S112" s="5">
        <v>0</v>
      </c>
      <c r="U112" s="32">
        <f t="shared" si="22"/>
        <v>0</v>
      </c>
      <c r="V112" s="32">
        <f t="shared" si="23"/>
        <v>0</v>
      </c>
      <c r="W112" s="32">
        <f t="shared" si="29"/>
        <v>0</v>
      </c>
      <c r="X112" s="32">
        <f t="shared" si="29"/>
        <v>0</v>
      </c>
      <c r="Y112" s="32">
        <f t="shared" si="29"/>
        <v>0</v>
      </c>
      <c r="Z112" s="32">
        <f t="shared" si="29"/>
        <v>0</v>
      </c>
      <c r="AA112" s="32">
        <f t="shared" si="30"/>
        <v>0</v>
      </c>
      <c r="AB112" s="32">
        <f t="shared" si="30"/>
        <v>0</v>
      </c>
      <c r="AC112" s="32">
        <f t="shared" si="30"/>
        <v>0</v>
      </c>
      <c r="AD112" s="32">
        <f t="shared" si="21"/>
        <v>0</v>
      </c>
      <c r="AE112" s="32">
        <f t="shared" si="21"/>
        <v>0</v>
      </c>
      <c r="AF112" s="32">
        <f t="shared" si="21"/>
        <v>0</v>
      </c>
      <c r="AG112" s="32">
        <f t="shared" si="21"/>
        <v>0</v>
      </c>
      <c r="AH112" s="32">
        <f t="shared" si="26"/>
        <v>0</v>
      </c>
      <c r="AI112" s="32">
        <f t="shared" si="26"/>
        <v>0</v>
      </c>
      <c r="AJ112" s="32">
        <f>VLOOKUP(B112, '[3]Q01 Main'!$A$5:$B$392, 2, FALSE)</f>
        <v>0</v>
      </c>
      <c r="AK112">
        <f>VLOOKUP(B112, '[3]Q01 Main'!$A$5:$C$392, 3, FALSE)</f>
        <v>0</v>
      </c>
      <c r="AN112" s="5">
        <f t="shared" si="24"/>
        <v>0</v>
      </c>
      <c r="AO112" s="5">
        <f t="shared" si="24"/>
        <v>0</v>
      </c>
      <c r="AP112" s="5">
        <f t="shared" si="24"/>
        <v>0</v>
      </c>
      <c r="AQ112" s="5">
        <f t="shared" si="24"/>
        <v>0</v>
      </c>
      <c r="AR112" s="5">
        <f t="shared" si="20"/>
        <v>0</v>
      </c>
      <c r="AS112" s="5">
        <f t="shared" si="20"/>
        <v>0</v>
      </c>
      <c r="AT112" s="5">
        <f t="shared" si="20"/>
        <v>0</v>
      </c>
      <c r="AU112" s="5">
        <f t="shared" si="20"/>
        <v>0</v>
      </c>
      <c r="AV112" s="5">
        <f t="shared" si="27"/>
        <v>0</v>
      </c>
      <c r="AW112" s="5">
        <f t="shared" si="27"/>
        <v>0</v>
      </c>
      <c r="AX112" s="5">
        <f t="shared" si="27"/>
        <v>0</v>
      </c>
      <c r="AY112" s="5">
        <f t="shared" si="27"/>
        <v>0</v>
      </c>
      <c r="AZ112" s="5">
        <f t="shared" si="28"/>
        <v>0</v>
      </c>
      <c r="BA112" s="5">
        <f t="shared" si="28"/>
        <v>0</v>
      </c>
      <c r="BB112" s="5">
        <f t="shared" si="28"/>
        <v>0</v>
      </c>
    </row>
    <row r="113" spans="1:54" x14ac:dyDescent="0.35">
      <c r="A113" s="2" t="s">
        <v>8</v>
      </c>
      <c r="B113" s="1" t="s">
        <v>127</v>
      </c>
      <c r="C113" t="str">
        <f>VLOOKUP(B113, [2]Main!$B$3:$D$376, 2, FALSE)</f>
        <v>Outside of MKCC</v>
      </c>
      <c r="D113" t="str">
        <f>VLOOKUP(B113, [2]Main!$B$3:$D$376, 3, FALSE)</f>
        <v>Brackley</v>
      </c>
      <c r="E113" s="5">
        <v>2.3500000000000001E-3</v>
      </c>
      <c r="F113" s="5">
        <v>0</v>
      </c>
      <c r="G113" s="5">
        <v>0</v>
      </c>
      <c r="H113" s="5">
        <v>0</v>
      </c>
      <c r="I113" s="5">
        <v>0</v>
      </c>
      <c r="J113" s="5">
        <v>0</v>
      </c>
      <c r="K113" s="5">
        <v>0</v>
      </c>
      <c r="L113" s="5">
        <v>0</v>
      </c>
      <c r="M113" s="5">
        <v>1.8499999999999999E-2</v>
      </c>
      <c r="N113" s="5">
        <v>0</v>
      </c>
      <c r="O113" s="5">
        <v>0</v>
      </c>
      <c r="P113" s="5">
        <v>0</v>
      </c>
      <c r="Q113" s="5">
        <v>0</v>
      </c>
      <c r="R113" s="5">
        <v>0</v>
      </c>
      <c r="S113" s="5">
        <v>0</v>
      </c>
      <c r="U113" s="32">
        <f t="shared" si="22"/>
        <v>12.925000000000001</v>
      </c>
      <c r="V113" s="32">
        <f t="shared" si="23"/>
        <v>0</v>
      </c>
      <c r="W113" s="32">
        <f t="shared" si="29"/>
        <v>0</v>
      </c>
      <c r="X113" s="32">
        <f t="shared" si="29"/>
        <v>0</v>
      </c>
      <c r="Y113" s="32">
        <f t="shared" si="29"/>
        <v>0</v>
      </c>
      <c r="Z113" s="32">
        <f t="shared" si="29"/>
        <v>0</v>
      </c>
      <c r="AA113" s="32">
        <f t="shared" si="30"/>
        <v>0</v>
      </c>
      <c r="AB113" s="32">
        <f t="shared" si="30"/>
        <v>0</v>
      </c>
      <c r="AC113" s="32">
        <f t="shared" si="30"/>
        <v>101.74999999999999</v>
      </c>
      <c r="AD113" s="32">
        <f t="shared" si="21"/>
        <v>0</v>
      </c>
      <c r="AE113" s="32">
        <f t="shared" si="21"/>
        <v>0</v>
      </c>
      <c r="AF113" s="32">
        <f t="shared" si="21"/>
        <v>0</v>
      </c>
      <c r="AG113" s="32">
        <f t="shared" si="21"/>
        <v>0</v>
      </c>
      <c r="AH113" s="32">
        <f t="shared" si="26"/>
        <v>0</v>
      </c>
      <c r="AI113" s="32">
        <f t="shared" si="26"/>
        <v>0</v>
      </c>
      <c r="AJ113" s="32">
        <f>VLOOKUP(B113, '[3]Q01 Main'!$A$5:$B$392, 2, FALSE)</f>
        <v>55</v>
      </c>
      <c r="AK113">
        <f>VLOOKUP(B113, '[3]Q01 Main'!$A$5:$C$392, 3, FALSE)</f>
        <v>2</v>
      </c>
      <c r="AN113" s="5">
        <f t="shared" si="24"/>
        <v>1.8209140819913645E-3</v>
      </c>
      <c r="AO113" s="5">
        <f t="shared" si="24"/>
        <v>0</v>
      </c>
      <c r="AP113" s="5">
        <f t="shared" si="24"/>
        <v>0</v>
      </c>
      <c r="AQ113" s="5">
        <f t="shared" si="24"/>
        <v>0</v>
      </c>
      <c r="AR113" s="5">
        <f t="shared" si="20"/>
        <v>0</v>
      </c>
      <c r="AS113" s="5">
        <f t="shared" si="20"/>
        <v>0</v>
      </c>
      <c r="AT113" s="5">
        <f t="shared" si="20"/>
        <v>0</v>
      </c>
      <c r="AU113" s="5">
        <f t="shared" si="20"/>
        <v>0</v>
      </c>
      <c r="AV113" s="5">
        <f t="shared" si="27"/>
        <v>1.4837884561675171E-2</v>
      </c>
      <c r="AW113" s="5">
        <f t="shared" si="27"/>
        <v>0</v>
      </c>
      <c r="AX113" s="5">
        <f t="shared" si="27"/>
        <v>0</v>
      </c>
      <c r="AY113" s="5">
        <f t="shared" si="27"/>
        <v>0</v>
      </c>
      <c r="AZ113" s="5">
        <f t="shared" si="28"/>
        <v>0</v>
      </c>
      <c r="BA113" s="5">
        <f t="shared" si="28"/>
        <v>0</v>
      </c>
      <c r="BB113" s="5">
        <f t="shared" si="28"/>
        <v>0</v>
      </c>
    </row>
    <row r="114" spans="1:54" x14ac:dyDescent="0.35">
      <c r="A114" s="2" t="s">
        <v>8</v>
      </c>
      <c r="B114" s="1" t="s">
        <v>128</v>
      </c>
      <c r="C114" t="str">
        <f>VLOOKUP(B114, [2]Main!$B$3:$D$376, 2, FALSE)</f>
        <v>Outside of MKCC</v>
      </c>
      <c r="D114" t="str">
        <f>VLOOKUP(B114, [2]Main!$B$3:$D$376, 3, FALSE)</f>
        <v>Buckingham</v>
      </c>
      <c r="E114" s="5">
        <v>1.7239999999999998E-2</v>
      </c>
      <c r="F114" s="5">
        <v>0</v>
      </c>
      <c r="G114" s="5">
        <v>1.0749999999999999E-2</v>
      </c>
      <c r="H114" s="5">
        <v>0</v>
      </c>
      <c r="I114" s="5">
        <v>0</v>
      </c>
      <c r="J114" s="5">
        <v>0</v>
      </c>
      <c r="K114" s="5">
        <v>0</v>
      </c>
      <c r="L114" s="5">
        <v>0</v>
      </c>
      <c r="M114" s="5">
        <v>1.9109999999999999E-2</v>
      </c>
      <c r="N114" s="5">
        <v>0</v>
      </c>
      <c r="O114" s="5">
        <v>0</v>
      </c>
      <c r="P114" s="5">
        <v>0</v>
      </c>
      <c r="Q114" s="5">
        <v>0</v>
      </c>
      <c r="R114" s="5">
        <v>5.731E-2</v>
      </c>
      <c r="S114" s="5">
        <v>5.5789999999999999E-2</v>
      </c>
      <c r="U114" s="32">
        <f t="shared" si="22"/>
        <v>135.28227999999999</v>
      </c>
      <c r="V114" s="32">
        <f t="shared" si="23"/>
        <v>0</v>
      </c>
      <c r="W114" s="32">
        <f t="shared" si="29"/>
        <v>84.355249999999998</v>
      </c>
      <c r="X114" s="32">
        <f t="shared" si="29"/>
        <v>0</v>
      </c>
      <c r="Y114" s="32">
        <f t="shared" si="29"/>
        <v>0</v>
      </c>
      <c r="Z114" s="32">
        <f t="shared" si="29"/>
        <v>0</v>
      </c>
      <c r="AA114" s="32">
        <f t="shared" si="30"/>
        <v>0</v>
      </c>
      <c r="AB114" s="32">
        <f t="shared" si="30"/>
        <v>0</v>
      </c>
      <c r="AC114" s="32">
        <f t="shared" si="30"/>
        <v>149.95616999999999</v>
      </c>
      <c r="AD114" s="32">
        <f t="shared" si="21"/>
        <v>0</v>
      </c>
      <c r="AE114" s="32">
        <f t="shared" si="21"/>
        <v>0</v>
      </c>
      <c r="AF114" s="32">
        <f t="shared" si="21"/>
        <v>0</v>
      </c>
      <c r="AG114" s="32">
        <f t="shared" si="21"/>
        <v>0</v>
      </c>
      <c r="AH114" s="32">
        <f t="shared" si="26"/>
        <v>449.71156999999999</v>
      </c>
      <c r="AI114" s="32">
        <f t="shared" si="26"/>
        <v>437.78413</v>
      </c>
      <c r="AJ114" s="32">
        <f>VLOOKUP(B114, '[3]Q01 Main'!$A$5:$B$392, 2, FALSE)</f>
        <v>78.47</v>
      </c>
      <c r="AK114">
        <f>VLOOKUP(B114, '[3]Q01 Main'!$A$5:$C$392, 3, FALSE)</f>
        <v>17</v>
      </c>
      <c r="AN114" s="5">
        <f t="shared" si="24"/>
        <v>1.9058987133144967E-2</v>
      </c>
      <c r="AO114" s="5">
        <f t="shared" si="24"/>
        <v>0</v>
      </c>
      <c r="AP114" s="5">
        <f t="shared" si="24"/>
        <v>1.2190195932580887E-2</v>
      </c>
      <c r="AQ114" s="5">
        <f t="shared" si="24"/>
        <v>0</v>
      </c>
      <c r="AR114" s="5">
        <f t="shared" si="20"/>
        <v>0</v>
      </c>
      <c r="AS114" s="5">
        <f t="shared" si="20"/>
        <v>0</v>
      </c>
      <c r="AT114" s="5">
        <f t="shared" si="20"/>
        <v>0</v>
      </c>
      <c r="AU114" s="5">
        <f t="shared" si="20"/>
        <v>0</v>
      </c>
      <c r="AV114" s="5">
        <f t="shared" si="27"/>
        <v>2.1867639702908476E-2</v>
      </c>
      <c r="AW114" s="5">
        <f t="shared" si="27"/>
        <v>0</v>
      </c>
      <c r="AX114" s="5">
        <f t="shared" si="27"/>
        <v>0</v>
      </c>
      <c r="AY114" s="5">
        <f t="shared" si="27"/>
        <v>0</v>
      </c>
      <c r="AZ114" s="5">
        <f t="shared" si="28"/>
        <v>0</v>
      </c>
      <c r="BA114" s="5">
        <f t="shared" si="28"/>
        <v>6.0991942494917975E-2</v>
      </c>
      <c r="BB114" s="5">
        <f t="shared" si="28"/>
        <v>6.0577411442396915E-2</v>
      </c>
    </row>
    <row r="115" spans="1:54" x14ac:dyDescent="0.35">
      <c r="A115" s="2" t="s">
        <v>8</v>
      </c>
      <c r="B115" s="1" t="s">
        <v>129</v>
      </c>
      <c r="C115" t="str">
        <f>VLOOKUP(B115, [2]Main!$B$3:$D$376, 2, FALSE)</f>
        <v>Outside of MKCC</v>
      </c>
      <c r="D115" t="str">
        <f>VLOOKUP(B115, [2]Main!$B$3:$D$376, 3, FALSE)</f>
        <v>Towcester</v>
      </c>
      <c r="E115" s="5">
        <v>2.1700000000000001E-3</v>
      </c>
      <c r="F115" s="5">
        <v>0</v>
      </c>
      <c r="G115" s="5">
        <v>0</v>
      </c>
      <c r="H115" s="5">
        <v>0</v>
      </c>
      <c r="I115" s="5">
        <v>0</v>
      </c>
      <c r="J115" s="5">
        <v>0</v>
      </c>
      <c r="K115" s="5">
        <v>0</v>
      </c>
      <c r="L115" s="5">
        <v>0</v>
      </c>
      <c r="M115" s="5">
        <v>1.703E-2</v>
      </c>
      <c r="N115" s="5">
        <v>0</v>
      </c>
      <c r="O115" s="5">
        <v>0</v>
      </c>
      <c r="P115" s="5">
        <v>0</v>
      </c>
      <c r="Q115" s="5">
        <v>0</v>
      </c>
      <c r="R115" s="5">
        <v>0</v>
      </c>
      <c r="S115" s="5">
        <v>0</v>
      </c>
      <c r="U115" s="32">
        <f t="shared" si="22"/>
        <v>10.12739</v>
      </c>
      <c r="V115" s="32">
        <f t="shared" si="23"/>
        <v>0</v>
      </c>
      <c r="W115" s="32">
        <f t="shared" si="29"/>
        <v>0</v>
      </c>
      <c r="X115" s="32">
        <f t="shared" si="29"/>
        <v>0</v>
      </c>
      <c r="Y115" s="32">
        <f t="shared" si="29"/>
        <v>0</v>
      </c>
      <c r="Z115" s="32">
        <f t="shared" si="29"/>
        <v>0</v>
      </c>
      <c r="AA115" s="32">
        <f t="shared" si="30"/>
        <v>0</v>
      </c>
      <c r="AB115" s="32">
        <f t="shared" si="30"/>
        <v>0</v>
      </c>
      <c r="AC115" s="32">
        <f t="shared" si="30"/>
        <v>79.479010000000002</v>
      </c>
      <c r="AD115" s="32">
        <f t="shared" si="21"/>
        <v>0</v>
      </c>
      <c r="AE115" s="32">
        <f t="shared" si="21"/>
        <v>0</v>
      </c>
      <c r="AF115" s="32">
        <f t="shared" si="21"/>
        <v>0</v>
      </c>
      <c r="AG115" s="32">
        <f t="shared" si="21"/>
        <v>0</v>
      </c>
      <c r="AH115" s="32">
        <f t="shared" si="26"/>
        <v>0</v>
      </c>
      <c r="AI115" s="32">
        <f t="shared" si="26"/>
        <v>0</v>
      </c>
      <c r="AJ115" s="32">
        <f>VLOOKUP(B115, '[3]Q01 Main'!$A$5:$B$392, 2, FALSE)</f>
        <v>46.67</v>
      </c>
      <c r="AK115">
        <f>VLOOKUP(B115, '[3]Q01 Main'!$A$5:$C$392, 3, FALSE)</f>
        <v>3</v>
      </c>
      <c r="AN115" s="5">
        <f t="shared" si="24"/>
        <v>1.4267781094637157E-3</v>
      </c>
      <c r="AO115" s="5">
        <f t="shared" si="24"/>
        <v>0</v>
      </c>
      <c r="AP115" s="5">
        <f t="shared" si="24"/>
        <v>0</v>
      </c>
      <c r="AQ115" s="5">
        <f t="shared" si="24"/>
        <v>0</v>
      </c>
      <c r="AR115" s="5">
        <f t="shared" si="20"/>
        <v>0</v>
      </c>
      <c r="AS115" s="5">
        <f t="shared" si="20"/>
        <v>0</v>
      </c>
      <c r="AT115" s="5">
        <f t="shared" si="20"/>
        <v>0</v>
      </c>
      <c r="AU115" s="5">
        <f t="shared" si="20"/>
        <v>0</v>
      </c>
      <c r="AV115" s="5">
        <f t="shared" si="27"/>
        <v>1.1590175680159477E-2</v>
      </c>
      <c r="AW115" s="5">
        <f t="shared" si="27"/>
        <v>0</v>
      </c>
      <c r="AX115" s="5">
        <f t="shared" si="27"/>
        <v>0</v>
      </c>
      <c r="AY115" s="5">
        <f t="shared" si="27"/>
        <v>0</v>
      </c>
      <c r="AZ115" s="5">
        <f t="shared" si="28"/>
        <v>0</v>
      </c>
      <c r="BA115" s="5">
        <f t="shared" si="28"/>
        <v>0</v>
      </c>
      <c r="BB115" s="5">
        <f t="shared" si="28"/>
        <v>0</v>
      </c>
    </row>
    <row r="116" spans="1:54" x14ac:dyDescent="0.35">
      <c r="A116" s="2" t="s">
        <v>8</v>
      </c>
      <c r="B116" s="1" t="s">
        <v>130</v>
      </c>
      <c r="C116" t="str">
        <f>VLOOKUP(B116, [2]Main!$B$3:$D$376, 2, FALSE)</f>
        <v>Outside of MKCC</v>
      </c>
      <c r="D116" t="str">
        <f>VLOOKUP(B116, [2]Main!$B$3:$D$376, 3, FALSE)</f>
        <v>Brackley</v>
      </c>
      <c r="E116" s="5">
        <v>1.9009999999999999E-2</v>
      </c>
      <c r="F116" s="5">
        <v>0</v>
      </c>
      <c r="G116" s="5">
        <v>0</v>
      </c>
      <c r="H116" s="5">
        <v>0</v>
      </c>
      <c r="I116" s="5">
        <v>0</v>
      </c>
      <c r="J116" s="5">
        <v>0</v>
      </c>
      <c r="K116" s="5">
        <v>0</v>
      </c>
      <c r="L116" s="5">
        <v>0</v>
      </c>
      <c r="M116" s="5">
        <v>0.14294000000000001</v>
      </c>
      <c r="N116" s="5">
        <v>0</v>
      </c>
      <c r="O116" s="5">
        <v>0</v>
      </c>
      <c r="P116" s="5">
        <v>0</v>
      </c>
      <c r="Q116" s="5">
        <v>0</v>
      </c>
      <c r="R116" s="5">
        <v>0</v>
      </c>
      <c r="S116" s="5">
        <v>1.103E-2</v>
      </c>
      <c r="U116" s="32">
        <f t="shared" si="22"/>
        <v>108.50908</v>
      </c>
      <c r="V116" s="32">
        <f t="shared" si="23"/>
        <v>0</v>
      </c>
      <c r="W116" s="32">
        <f t="shared" si="29"/>
        <v>0</v>
      </c>
      <c r="X116" s="32">
        <f t="shared" si="29"/>
        <v>0</v>
      </c>
      <c r="Y116" s="32">
        <f t="shared" si="29"/>
        <v>0</v>
      </c>
      <c r="Z116" s="32">
        <f t="shared" si="29"/>
        <v>0</v>
      </c>
      <c r="AA116" s="32">
        <f t="shared" si="30"/>
        <v>0</v>
      </c>
      <c r="AB116" s="32">
        <f t="shared" si="30"/>
        <v>0</v>
      </c>
      <c r="AC116" s="32">
        <f t="shared" si="30"/>
        <v>815.90152000000012</v>
      </c>
      <c r="AD116" s="32">
        <f t="shared" si="21"/>
        <v>0</v>
      </c>
      <c r="AE116" s="32">
        <f t="shared" si="21"/>
        <v>0</v>
      </c>
      <c r="AF116" s="32">
        <f t="shared" si="21"/>
        <v>0</v>
      </c>
      <c r="AG116" s="32">
        <f t="shared" si="21"/>
        <v>0</v>
      </c>
      <c r="AH116" s="32">
        <f t="shared" si="26"/>
        <v>0</v>
      </c>
      <c r="AI116" s="32">
        <f t="shared" si="26"/>
        <v>62.959239999999994</v>
      </c>
      <c r="AJ116" s="32">
        <f>VLOOKUP(B116, '[3]Q01 Main'!$A$5:$B$392, 2, FALSE)</f>
        <v>57.08</v>
      </c>
      <c r="AK116">
        <f>VLOOKUP(B116, '[3]Q01 Main'!$A$5:$C$392, 3, FALSE)</f>
        <v>14</v>
      </c>
      <c r="AN116" s="5">
        <f t="shared" si="24"/>
        <v>1.5287095690207158E-2</v>
      </c>
      <c r="AO116" s="5">
        <f t="shared" si="24"/>
        <v>0</v>
      </c>
      <c r="AP116" s="5">
        <f t="shared" si="24"/>
        <v>0</v>
      </c>
      <c r="AQ116" s="5">
        <f t="shared" si="24"/>
        <v>0</v>
      </c>
      <c r="AR116" s="5">
        <f t="shared" si="20"/>
        <v>0</v>
      </c>
      <c r="AS116" s="5">
        <f t="shared" si="20"/>
        <v>0</v>
      </c>
      <c r="AT116" s="5">
        <f t="shared" si="20"/>
        <v>0</v>
      </c>
      <c r="AU116" s="5">
        <f t="shared" si="20"/>
        <v>0</v>
      </c>
      <c r="AV116" s="5">
        <f t="shared" si="27"/>
        <v>0.11898036921331999</v>
      </c>
      <c r="AW116" s="5">
        <f t="shared" si="27"/>
        <v>0</v>
      </c>
      <c r="AX116" s="5">
        <f t="shared" si="27"/>
        <v>0</v>
      </c>
      <c r="AY116" s="5">
        <f t="shared" si="27"/>
        <v>0</v>
      </c>
      <c r="AZ116" s="5">
        <f t="shared" si="28"/>
        <v>0</v>
      </c>
      <c r="BA116" s="5">
        <f t="shared" si="28"/>
        <v>0</v>
      </c>
      <c r="BB116" s="5">
        <f t="shared" si="28"/>
        <v>8.7118456888343881E-3</v>
      </c>
    </row>
    <row r="117" spans="1:54" x14ac:dyDescent="0.35">
      <c r="A117" s="2" t="s">
        <v>8</v>
      </c>
      <c r="B117" s="1" t="s">
        <v>131</v>
      </c>
      <c r="C117" t="str">
        <f>VLOOKUP(B117, [2]Main!$B$3:$D$376, 2, FALSE)</f>
        <v>Outside of MKCC</v>
      </c>
      <c r="D117" t="str">
        <f>VLOOKUP(B117, [2]Main!$B$3:$D$376, 3, FALSE)</f>
        <v>Buckingham</v>
      </c>
      <c r="E117" s="5">
        <v>2.0500000000000002E-3</v>
      </c>
      <c r="F117" s="5">
        <v>0</v>
      </c>
      <c r="G117" s="5">
        <v>0</v>
      </c>
      <c r="H117" s="5">
        <v>0</v>
      </c>
      <c r="I117" s="5">
        <v>0</v>
      </c>
      <c r="J117" s="5">
        <v>0</v>
      </c>
      <c r="K117" s="5">
        <v>0</v>
      </c>
      <c r="L117" s="5">
        <v>0</v>
      </c>
      <c r="M117" s="5">
        <v>9.5600000000000008E-3</v>
      </c>
      <c r="N117" s="5">
        <v>0</v>
      </c>
      <c r="O117" s="5">
        <v>0</v>
      </c>
      <c r="P117" s="5">
        <v>0</v>
      </c>
      <c r="Q117" s="5">
        <v>0</v>
      </c>
      <c r="R117" s="5">
        <v>0</v>
      </c>
      <c r="S117" s="5">
        <v>1.103E-2</v>
      </c>
      <c r="U117" s="32">
        <f t="shared" si="22"/>
        <v>10.932650000000001</v>
      </c>
      <c r="V117" s="32">
        <f t="shared" si="23"/>
        <v>0</v>
      </c>
      <c r="W117" s="32">
        <f t="shared" si="29"/>
        <v>0</v>
      </c>
      <c r="X117" s="32">
        <f t="shared" si="29"/>
        <v>0</v>
      </c>
      <c r="Y117" s="32">
        <f t="shared" si="29"/>
        <v>0</v>
      </c>
      <c r="Z117" s="32">
        <f t="shared" si="29"/>
        <v>0</v>
      </c>
      <c r="AA117" s="32">
        <f t="shared" si="30"/>
        <v>0</v>
      </c>
      <c r="AB117" s="32">
        <f t="shared" si="30"/>
        <v>0</v>
      </c>
      <c r="AC117" s="32">
        <f t="shared" si="30"/>
        <v>50.98348</v>
      </c>
      <c r="AD117" s="32">
        <f t="shared" si="21"/>
        <v>0</v>
      </c>
      <c r="AE117" s="32">
        <f t="shared" si="21"/>
        <v>0</v>
      </c>
      <c r="AF117" s="32">
        <f t="shared" si="21"/>
        <v>0</v>
      </c>
      <c r="AG117" s="32">
        <f t="shared" si="21"/>
        <v>0</v>
      </c>
      <c r="AH117" s="32">
        <f t="shared" si="26"/>
        <v>0</v>
      </c>
      <c r="AI117" s="32">
        <f t="shared" si="26"/>
        <v>58.822989999999997</v>
      </c>
      <c r="AJ117" s="32">
        <f>VLOOKUP(B117, '[3]Q01 Main'!$A$5:$B$392, 2, FALSE)</f>
        <v>53.33</v>
      </c>
      <c r="AK117">
        <f>VLOOKUP(B117, '[3]Q01 Main'!$A$5:$C$392, 3, FALSE)</f>
        <v>3</v>
      </c>
      <c r="AN117" s="5">
        <f t="shared" si="24"/>
        <v>1.5402256354725642E-3</v>
      </c>
      <c r="AO117" s="5">
        <f t="shared" si="24"/>
        <v>0</v>
      </c>
      <c r="AP117" s="5">
        <f t="shared" si="24"/>
        <v>0</v>
      </c>
      <c r="AQ117" s="5">
        <f t="shared" si="24"/>
        <v>0</v>
      </c>
      <c r="AR117" s="5">
        <f t="shared" si="20"/>
        <v>0</v>
      </c>
      <c r="AS117" s="5">
        <f t="shared" si="20"/>
        <v>0</v>
      </c>
      <c r="AT117" s="5">
        <f t="shared" si="20"/>
        <v>0</v>
      </c>
      <c r="AU117" s="5">
        <f t="shared" si="20"/>
        <v>0</v>
      </c>
      <c r="AV117" s="5">
        <f t="shared" si="27"/>
        <v>7.4347615802700237E-3</v>
      </c>
      <c r="AW117" s="5">
        <f t="shared" si="27"/>
        <v>0</v>
      </c>
      <c r="AX117" s="5">
        <f t="shared" si="27"/>
        <v>0</v>
      </c>
      <c r="AY117" s="5">
        <f t="shared" si="27"/>
        <v>0</v>
      </c>
      <c r="AZ117" s="5">
        <f t="shared" si="28"/>
        <v>0</v>
      </c>
      <c r="BA117" s="5">
        <f t="shared" si="28"/>
        <v>0</v>
      </c>
      <c r="BB117" s="5">
        <f t="shared" si="28"/>
        <v>8.1395012366071821E-3</v>
      </c>
    </row>
    <row r="118" spans="1:54" x14ac:dyDescent="0.35">
      <c r="A118" s="2" t="s">
        <v>8</v>
      </c>
      <c r="B118" s="1" t="s">
        <v>132</v>
      </c>
      <c r="C118" t="str">
        <f>VLOOKUP(B118, [2]Main!$B$3:$D$376, 2, FALSE)</f>
        <v>Outside of MKCC</v>
      </c>
      <c r="D118" t="str">
        <f>VLOOKUP(B118, [2]Main!$B$3:$D$376, 3, FALSE)</f>
        <v>Brackley</v>
      </c>
      <c r="E118" s="5">
        <v>2.7100000000000002E-3</v>
      </c>
      <c r="F118" s="5">
        <v>0</v>
      </c>
      <c r="G118" s="5">
        <v>0</v>
      </c>
      <c r="H118" s="5">
        <v>0</v>
      </c>
      <c r="I118" s="5">
        <v>0</v>
      </c>
      <c r="J118" s="5">
        <v>0</v>
      </c>
      <c r="K118" s="5">
        <v>0</v>
      </c>
      <c r="L118" s="5">
        <v>0</v>
      </c>
      <c r="M118" s="5">
        <v>3.7399999999999998E-3</v>
      </c>
      <c r="N118" s="5">
        <v>0</v>
      </c>
      <c r="O118" s="5">
        <v>0</v>
      </c>
      <c r="P118" s="5">
        <v>0</v>
      </c>
      <c r="Q118" s="5">
        <v>0</v>
      </c>
      <c r="R118" s="5">
        <v>0</v>
      </c>
      <c r="S118" s="5">
        <v>2.963E-2</v>
      </c>
      <c r="U118" s="32">
        <f t="shared" si="22"/>
        <v>25.203000000000003</v>
      </c>
      <c r="V118" s="32">
        <f t="shared" si="23"/>
        <v>0</v>
      </c>
      <c r="W118" s="32">
        <f t="shared" si="29"/>
        <v>0</v>
      </c>
      <c r="X118" s="32">
        <f t="shared" si="29"/>
        <v>0</v>
      </c>
      <c r="Y118" s="32">
        <f t="shared" si="29"/>
        <v>0</v>
      </c>
      <c r="Z118" s="32">
        <f t="shared" si="29"/>
        <v>0</v>
      </c>
      <c r="AA118" s="32">
        <f t="shared" si="30"/>
        <v>0</v>
      </c>
      <c r="AB118" s="32">
        <f t="shared" si="30"/>
        <v>0</v>
      </c>
      <c r="AC118" s="32">
        <f t="shared" si="30"/>
        <v>34.781999999999996</v>
      </c>
      <c r="AD118" s="32">
        <f t="shared" si="21"/>
        <v>0</v>
      </c>
      <c r="AE118" s="32">
        <f t="shared" si="21"/>
        <v>0</v>
      </c>
      <c r="AF118" s="32">
        <f t="shared" si="21"/>
        <v>0</v>
      </c>
      <c r="AG118" s="32">
        <f t="shared" si="21"/>
        <v>0</v>
      </c>
      <c r="AH118" s="32">
        <f t="shared" si="26"/>
        <v>0</v>
      </c>
      <c r="AI118" s="32">
        <f t="shared" si="26"/>
        <v>275.55900000000003</v>
      </c>
      <c r="AJ118" s="32">
        <f>VLOOKUP(B118, '[3]Q01 Main'!$A$5:$B$392, 2, FALSE)</f>
        <v>93</v>
      </c>
      <c r="AK118">
        <f>VLOOKUP(B118, '[3]Q01 Main'!$A$5:$C$392, 3, FALSE)</f>
        <v>2</v>
      </c>
      <c r="AN118" s="5">
        <f t="shared" si="24"/>
        <v>3.5506767975573201E-3</v>
      </c>
      <c r="AO118" s="5">
        <f t="shared" si="24"/>
        <v>0</v>
      </c>
      <c r="AP118" s="5">
        <f t="shared" si="24"/>
        <v>0</v>
      </c>
      <c r="AQ118" s="5">
        <f t="shared" si="24"/>
        <v>0</v>
      </c>
      <c r="AR118" s="5">
        <f t="shared" si="20"/>
        <v>0</v>
      </c>
      <c r="AS118" s="5">
        <f t="shared" si="20"/>
        <v>0</v>
      </c>
      <c r="AT118" s="5">
        <f t="shared" si="20"/>
        <v>0</v>
      </c>
      <c r="AU118" s="5">
        <f t="shared" si="20"/>
        <v>0</v>
      </c>
      <c r="AV118" s="5">
        <f t="shared" si="27"/>
        <v>5.0721503766504748E-3</v>
      </c>
      <c r="AW118" s="5">
        <f t="shared" si="27"/>
        <v>0</v>
      </c>
      <c r="AX118" s="5">
        <f t="shared" si="27"/>
        <v>0</v>
      </c>
      <c r="AY118" s="5">
        <f t="shared" si="27"/>
        <v>0</v>
      </c>
      <c r="AZ118" s="5">
        <f t="shared" si="28"/>
        <v>0</v>
      </c>
      <c r="BA118" s="5">
        <f t="shared" si="28"/>
        <v>0</v>
      </c>
      <c r="BB118" s="5">
        <f t="shared" si="28"/>
        <v>3.8129867612276061E-2</v>
      </c>
    </row>
    <row r="119" spans="1:54" x14ac:dyDescent="0.35">
      <c r="A119" s="2" t="s">
        <v>8</v>
      </c>
      <c r="B119" s="1" t="s">
        <v>133</v>
      </c>
      <c r="C119" t="str">
        <f>VLOOKUP(B119, [2]Main!$B$3:$D$376, 2, FALSE)</f>
        <v>Outside of MKCC</v>
      </c>
      <c r="D119" t="str">
        <f>VLOOKUP(B119, [2]Main!$B$3:$D$376, 3, FALSE)</f>
        <v>Towcester</v>
      </c>
      <c r="E119" s="5">
        <v>5.2199999999999998E-3</v>
      </c>
      <c r="F119" s="5">
        <v>0</v>
      </c>
      <c r="G119" s="5">
        <v>0</v>
      </c>
      <c r="H119" s="5">
        <v>0</v>
      </c>
      <c r="I119" s="5">
        <v>0</v>
      </c>
      <c r="J119" s="5">
        <v>0</v>
      </c>
      <c r="K119" s="5">
        <v>0</v>
      </c>
      <c r="L119" s="5">
        <v>0</v>
      </c>
      <c r="M119" s="5">
        <v>3.8969999999999998E-2</v>
      </c>
      <c r="N119" s="5">
        <v>7.0400000000000003E-3</v>
      </c>
      <c r="O119" s="5">
        <v>0</v>
      </c>
      <c r="P119" s="5">
        <v>0</v>
      </c>
      <c r="Q119" s="5">
        <v>0</v>
      </c>
      <c r="R119" s="5">
        <v>0</v>
      </c>
      <c r="S119" s="5">
        <v>0</v>
      </c>
      <c r="U119" s="32">
        <f t="shared" si="22"/>
        <v>29.492999999999999</v>
      </c>
      <c r="V119" s="32">
        <f t="shared" si="23"/>
        <v>0</v>
      </c>
      <c r="W119" s="32">
        <f t="shared" si="29"/>
        <v>0</v>
      </c>
      <c r="X119" s="32">
        <f t="shared" si="29"/>
        <v>0</v>
      </c>
      <c r="Y119" s="32">
        <f t="shared" si="29"/>
        <v>0</v>
      </c>
      <c r="Z119" s="32">
        <f t="shared" si="29"/>
        <v>0</v>
      </c>
      <c r="AA119" s="32">
        <f t="shared" si="30"/>
        <v>0</v>
      </c>
      <c r="AB119" s="32">
        <f t="shared" si="30"/>
        <v>0</v>
      </c>
      <c r="AC119" s="32">
        <f t="shared" si="30"/>
        <v>220.18049999999997</v>
      </c>
      <c r="AD119" s="32">
        <f t="shared" si="21"/>
        <v>39.776000000000003</v>
      </c>
      <c r="AE119" s="32">
        <f t="shared" si="21"/>
        <v>0</v>
      </c>
      <c r="AF119" s="32">
        <f t="shared" si="21"/>
        <v>0</v>
      </c>
      <c r="AG119" s="32">
        <f t="shared" si="21"/>
        <v>0</v>
      </c>
      <c r="AH119" s="32">
        <f t="shared" si="26"/>
        <v>0</v>
      </c>
      <c r="AI119" s="32">
        <f t="shared" si="26"/>
        <v>0</v>
      </c>
      <c r="AJ119" s="32">
        <f>VLOOKUP(B119, '[3]Q01 Main'!$A$5:$B$392, 2, FALSE)</f>
        <v>56.5</v>
      </c>
      <c r="AK119">
        <f>VLOOKUP(B119, '[3]Q01 Main'!$A$5:$C$392, 3, FALSE)</f>
        <v>4</v>
      </c>
      <c r="AN119" s="5">
        <f t="shared" si="24"/>
        <v>4.1550653013672188E-3</v>
      </c>
      <c r="AO119" s="5">
        <f t="shared" si="24"/>
        <v>0</v>
      </c>
      <c r="AP119" s="5">
        <f t="shared" si="24"/>
        <v>0</v>
      </c>
      <c r="AQ119" s="5">
        <f t="shared" si="24"/>
        <v>0</v>
      </c>
      <c r="AR119" s="5">
        <f t="shared" si="20"/>
        <v>0</v>
      </c>
      <c r="AS119" s="5">
        <f t="shared" si="20"/>
        <v>0</v>
      </c>
      <c r="AT119" s="5">
        <f t="shared" si="20"/>
        <v>0</v>
      </c>
      <c r="AU119" s="5">
        <f t="shared" si="20"/>
        <v>0</v>
      </c>
      <c r="AV119" s="5">
        <f t="shared" si="27"/>
        <v>3.2108234316775626E-2</v>
      </c>
      <c r="AW119" s="5">
        <f t="shared" si="27"/>
        <v>5.3787807346132267E-3</v>
      </c>
      <c r="AX119" s="5">
        <f t="shared" si="27"/>
        <v>0</v>
      </c>
      <c r="AY119" s="5">
        <f t="shared" si="27"/>
        <v>0</v>
      </c>
      <c r="AZ119" s="5">
        <f t="shared" si="28"/>
        <v>0</v>
      </c>
      <c r="BA119" s="5">
        <f t="shared" si="28"/>
        <v>0</v>
      </c>
      <c r="BB119" s="5">
        <f t="shared" si="28"/>
        <v>0</v>
      </c>
    </row>
    <row r="120" spans="1:54" x14ac:dyDescent="0.35">
      <c r="A120" s="2" t="s">
        <v>9</v>
      </c>
      <c r="B120" s="1" t="s">
        <v>134</v>
      </c>
      <c r="C120" t="str">
        <f>VLOOKUP(B120, [2]Main!$B$3:$D$376, 2, FALSE)</f>
        <v>Outside of MKCC</v>
      </c>
      <c r="D120" t="s">
        <v>1880</v>
      </c>
      <c r="E120" s="5">
        <v>0</v>
      </c>
      <c r="F120" s="5">
        <v>0</v>
      </c>
      <c r="G120" s="5">
        <v>0</v>
      </c>
      <c r="H120" s="5">
        <v>0</v>
      </c>
      <c r="I120" s="5">
        <v>0</v>
      </c>
      <c r="J120" s="5">
        <v>0</v>
      </c>
      <c r="K120" s="5">
        <v>0</v>
      </c>
      <c r="L120" s="5">
        <v>0</v>
      </c>
      <c r="M120" s="5">
        <v>0</v>
      </c>
      <c r="N120" s="5">
        <v>0</v>
      </c>
      <c r="O120" s="5">
        <v>0</v>
      </c>
      <c r="P120" s="5">
        <v>0</v>
      </c>
      <c r="Q120" s="5">
        <v>0</v>
      </c>
      <c r="R120" s="5">
        <v>0</v>
      </c>
      <c r="S120" s="5">
        <v>0</v>
      </c>
      <c r="U120" s="32">
        <f t="shared" si="22"/>
        <v>0</v>
      </c>
      <c r="V120" s="32">
        <f t="shared" si="23"/>
        <v>0</v>
      </c>
      <c r="W120" s="32">
        <f t="shared" si="29"/>
        <v>0</v>
      </c>
      <c r="X120" s="32">
        <f t="shared" si="29"/>
        <v>0</v>
      </c>
      <c r="Y120" s="32">
        <f t="shared" si="29"/>
        <v>0</v>
      </c>
      <c r="Z120" s="32">
        <f t="shared" si="29"/>
        <v>0</v>
      </c>
      <c r="AA120" s="32">
        <f t="shared" si="30"/>
        <v>0</v>
      </c>
      <c r="AB120" s="32">
        <f t="shared" si="30"/>
        <v>0</v>
      </c>
      <c r="AC120" s="32">
        <f t="shared" si="30"/>
        <v>0</v>
      </c>
      <c r="AD120" s="32">
        <f t="shared" si="21"/>
        <v>0</v>
      </c>
      <c r="AE120" s="32">
        <f t="shared" si="21"/>
        <v>0</v>
      </c>
      <c r="AF120" s="32">
        <f t="shared" si="21"/>
        <v>0</v>
      </c>
      <c r="AG120" s="32">
        <f t="shared" si="21"/>
        <v>0</v>
      </c>
      <c r="AH120" s="32">
        <f t="shared" si="26"/>
        <v>0</v>
      </c>
      <c r="AI120" s="32">
        <f t="shared" si="26"/>
        <v>0</v>
      </c>
      <c r="AJ120" s="32">
        <f>VLOOKUP(B120, '[3]Q01 Main'!$A$5:$B$392, 2, FALSE)</f>
        <v>0</v>
      </c>
      <c r="AK120">
        <f>VLOOKUP(B120, '[3]Q01 Main'!$A$5:$C$392, 3, FALSE)</f>
        <v>0</v>
      </c>
      <c r="AN120" s="5">
        <f t="shared" si="24"/>
        <v>0</v>
      </c>
      <c r="AO120" s="5">
        <f t="shared" si="24"/>
        <v>0</v>
      </c>
      <c r="AP120" s="5">
        <f t="shared" si="24"/>
        <v>0</v>
      </c>
      <c r="AQ120" s="5">
        <f t="shared" si="24"/>
        <v>0</v>
      </c>
      <c r="AR120" s="5">
        <f t="shared" si="20"/>
        <v>0</v>
      </c>
      <c r="AS120" s="5">
        <f t="shared" si="20"/>
        <v>0</v>
      </c>
      <c r="AT120" s="5">
        <f t="shared" si="20"/>
        <v>0</v>
      </c>
      <c r="AU120" s="5">
        <f t="shared" si="20"/>
        <v>0</v>
      </c>
      <c r="AV120" s="5">
        <f t="shared" si="27"/>
        <v>0</v>
      </c>
      <c r="AW120" s="5">
        <f t="shared" si="27"/>
        <v>0</v>
      </c>
      <c r="AX120" s="5">
        <f t="shared" si="27"/>
        <v>0</v>
      </c>
      <c r="AY120" s="5">
        <f t="shared" si="27"/>
        <v>0</v>
      </c>
      <c r="AZ120" s="5">
        <f t="shared" si="28"/>
        <v>0</v>
      </c>
      <c r="BA120" s="5">
        <f t="shared" si="28"/>
        <v>0</v>
      </c>
      <c r="BB120" s="5">
        <f t="shared" si="28"/>
        <v>0</v>
      </c>
    </row>
    <row r="121" spans="1:54" x14ac:dyDescent="0.35">
      <c r="A121" s="2" t="s">
        <v>9</v>
      </c>
      <c r="B121" s="1" t="s">
        <v>135</v>
      </c>
      <c r="C121" t="str">
        <f>VLOOKUP(B121, [2]Main!$B$3:$D$376, 2, FALSE)</f>
        <v>Newport Pagnell DC</v>
      </c>
      <c r="D121" t="str">
        <f>VLOOKUP(B121, [2]Main!$B$3:$D$376, 3, FALSE)</f>
        <v>Co-Op Food, High Street, Newport Pagnell</v>
      </c>
      <c r="E121" s="5">
        <v>1.9499999999999999E-3</v>
      </c>
      <c r="F121" s="5">
        <v>0</v>
      </c>
      <c r="G121" s="5">
        <v>0</v>
      </c>
      <c r="H121" s="5">
        <v>0</v>
      </c>
      <c r="I121" s="5">
        <v>0</v>
      </c>
      <c r="J121" s="5">
        <v>0</v>
      </c>
      <c r="K121" s="5">
        <v>0</v>
      </c>
      <c r="L121" s="5">
        <v>0</v>
      </c>
      <c r="M121" s="5">
        <v>0</v>
      </c>
      <c r="N121" s="5">
        <v>5.3310000000000003E-2</v>
      </c>
      <c r="O121" s="5">
        <v>0</v>
      </c>
      <c r="P121" s="5">
        <v>0</v>
      </c>
      <c r="Q121" s="5">
        <v>0</v>
      </c>
      <c r="R121" s="5">
        <v>0</v>
      </c>
      <c r="S121" s="5">
        <v>0</v>
      </c>
      <c r="U121" s="32">
        <f t="shared" si="22"/>
        <v>8.19</v>
      </c>
      <c r="V121" s="32">
        <f t="shared" si="23"/>
        <v>0</v>
      </c>
      <c r="W121" s="32">
        <f t="shared" si="29"/>
        <v>0</v>
      </c>
      <c r="X121" s="32">
        <f t="shared" si="29"/>
        <v>0</v>
      </c>
      <c r="Y121" s="32">
        <f t="shared" si="29"/>
        <v>0</v>
      </c>
      <c r="Z121" s="32">
        <f t="shared" si="29"/>
        <v>0</v>
      </c>
      <c r="AA121" s="32">
        <f t="shared" si="30"/>
        <v>0</v>
      </c>
      <c r="AB121" s="32">
        <f t="shared" si="30"/>
        <v>0</v>
      </c>
      <c r="AC121" s="32">
        <f t="shared" si="30"/>
        <v>0</v>
      </c>
      <c r="AD121" s="32">
        <f t="shared" si="21"/>
        <v>223.90199999999999</v>
      </c>
      <c r="AE121" s="32">
        <f t="shared" si="21"/>
        <v>0</v>
      </c>
      <c r="AF121" s="32">
        <f t="shared" si="21"/>
        <v>0</v>
      </c>
      <c r="AG121" s="32">
        <f t="shared" si="21"/>
        <v>0</v>
      </c>
      <c r="AH121" s="32">
        <f t="shared" si="26"/>
        <v>0</v>
      </c>
      <c r="AI121" s="32">
        <f t="shared" si="26"/>
        <v>0</v>
      </c>
      <c r="AJ121" s="32">
        <f>VLOOKUP(B121, '[3]Q01 Main'!$A$5:$B$392, 2, FALSE)</f>
        <v>42</v>
      </c>
      <c r="AK121">
        <f>VLOOKUP(B121, '[3]Q01 Main'!$A$5:$C$392, 3, FALSE)</f>
        <v>6</v>
      </c>
      <c r="AN121" s="5">
        <f t="shared" si="24"/>
        <v>1.1538325981825357E-3</v>
      </c>
      <c r="AO121" s="5">
        <f t="shared" si="24"/>
        <v>0</v>
      </c>
      <c r="AP121" s="5">
        <f t="shared" si="24"/>
        <v>0</v>
      </c>
      <c r="AQ121" s="5">
        <f t="shared" si="24"/>
        <v>0</v>
      </c>
      <c r="AR121" s="5">
        <f t="shared" si="20"/>
        <v>0</v>
      </c>
      <c r="AS121" s="5">
        <f t="shared" si="20"/>
        <v>0</v>
      </c>
      <c r="AT121" s="5">
        <f t="shared" si="20"/>
        <v>0</v>
      </c>
      <c r="AU121" s="5">
        <f t="shared" si="20"/>
        <v>0</v>
      </c>
      <c r="AV121" s="5">
        <f t="shared" si="27"/>
        <v>0</v>
      </c>
      <c r="AW121" s="5">
        <f t="shared" si="27"/>
        <v>3.0277548371916999E-2</v>
      </c>
      <c r="AX121" s="5">
        <f t="shared" si="27"/>
        <v>0</v>
      </c>
      <c r="AY121" s="5">
        <f t="shared" si="27"/>
        <v>0</v>
      </c>
      <c r="AZ121" s="5">
        <f t="shared" si="28"/>
        <v>0</v>
      </c>
      <c r="BA121" s="5">
        <f t="shared" si="28"/>
        <v>0</v>
      </c>
      <c r="BB121" s="5">
        <f t="shared" si="28"/>
        <v>0</v>
      </c>
    </row>
    <row r="122" spans="1:54" x14ac:dyDescent="0.35">
      <c r="A122" s="2" t="s">
        <v>9</v>
      </c>
      <c r="B122" s="1" t="s">
        <v>136</v>
      </c>
      <c r="C122" t="str">
        <f>VLOOKUP(B122, [2]Main!$B$3:$D$376, 2, FALSE)</f>
        <v>Local Centres</v>
      </c>
      <c r="D122" t="str">
        <f>VLOOKUP(B122, [2]Main!$B$3:$D$376, 3, FALSE)</f>
        <v>Other Local Centres</v>
      </c>
      <c r="E122" s="5">
        <v>0</v>
      </c>
      <c r="F122" s="5">
        <v>0</v>
      </c>
      <c r="G122" s="5">
        <v>0</v>
      </c>
      <c r="H122" s="5">
        <v>0</v>
      </c>
      <c r="I122" s="5">
        <v>0</v>
      </c>
      <c r="J122" s="5">
        <v>0</v>
      </c>
      <c r="K122" s="5">
        <v>0</v>
      </c>
      <c r="L122" s="5">
        <v>0</v>
      </c>
      <c r="M122" s="5">
        <v>0</v>
      </c>
      <c r="N122" s="5">
        <v>0</v>
      </c>
      <c r="O122" s="5">
        <v>0</v>
      </c>
      <c r="P122" s="5">
        <v>0</v>
      </c>
      <c r="Q122" s="5">
        <v>0</v>
      </c>
      <c r="R122" s="5">
        <v>0</v>
      </c>
      <c r="S122" s="5">
        <v>0</v>
      </c>
      <c r="U122" s="32">
        <f t="shared" si="22"/>
        <v>0</v>
      </c>
      <c r="V122" s="32">
        <f t="shared" si="23"/>
        <v>0</v>
      </c>
      <c r="W122" s="32">
        <f t="shared" si="29"/>
        <v>0</v>
      </c>
      <c r="X122" s="32">
        <f t="shared" si="29"/>
        <v>0</v>
      </c>
      <c r="Y122" s="32">
        <f t="shared" si="29"/>
        <v>0</v>
      </c>
      <c r="Z122" s="32">
        <f t="shared" si="29"/>
        <v>0</v>
      </c>
      <c r="AA122" s="32">
        <f t="shared" si="30"/>
        <v>0</v>
      </c>
      <c r="AB122" s="32">
        <f t="shared" si="30"/>
        <v>0</v>
      </c>
      <c r="AC122" s="32">
        <f t="shared" si="30"/>
        <v>0</v>
      </c>
      <c r="AD122" s="32">
        <f t="shared" si="21"/>
        <v>0</v>
      </c>
      <c r="AE122" s="32">
        <f t="shared" si="21"/>
        <v>0</v>
      </c>
      <c r="AF122" s="32">
        <f t="shared" si="21"/>
        <v>0</v>
      </c>
      <c r="AG122" s="32">
        <f t="shared" si="21"/>
        <v>0</v>
      </c>
      <c r="AH122" s="32">
        <f t="shared" si="26"/>
        <v>0</v>
      </c>
      <c r="AI122" s="32">
        <f t="shared" si="26"/>
        <v>0</v>
      </c>
      <c r="AJ122" s="32">
        <f>VLOOKUP(B122, '[3]Q01 Main'!$A$5:$B$392, 2, FALSE)</f>
        <v>0</v>
      </c>
      <c r="AK122">
        <f>VLOOKUP(B122, '[3]Q01 Main'!$A$5:$C$392, 3, FALSE)</f>
        <v>0</v>
      </c>
      <c r="AN122" s="5">
        <f t="shared" si="24"/>
        <v>0</v>
      </c>
      <c r="AO122" s="5">
        <f t="shared" si="24"/>
        <v>0</v>
      </c>
      <c r="AP122" s="5">
        <f t="shared" si="24"/>
        <v>0</v>
      </c>
      <c r="AQ122" s="5">
        <f t="shared" si="24"/>
        <v>0</v>
      </c>
      <c r="AR122" s="5">
        <f t="shared" si="20"/>
        <v>0</v>
      </c>
      <c r="AS122" s="5">
        <f t="shared" si="20"/>
        <v>0</v>
      </c>
      <c r="AT122" s="5">
        <f t="shared" si="20"/>
        <v>0</v>
      </c>
      <c r="AU122" s="5">
        <f t="shared" si="20"/>
        <v>0</v>
      </c>
      <c r="AV122" s="5">
        <f t="shared" si="27"/>
        <v>0</v>
      </c>
      <c r="AW122" s="5">
        <f t="shared" si="27"/>
        <v>0</v>
      </c>
      <c r="AX122" s="5">
        <f t="shared" si="27"/>
        <v>0</v>
      </c>
      <c r="AY122" s="5">
        <f t="shared" si="27"/>
        <v>0</v>
      </c>
      <c r="AZ122" s="5">
        <f t="shared" si="28"/>
        <v>0</v>
      </c>
      <c r="BA122" s="5">
        <f t="shared" si="28"/>
        <v>0</v>
      </c>
      <c r="BB122" s="5">
        <f t="shared" si="28"/>
        <v>0</v>
      </c>
    </row>
    <row r="123" spans="1:54" x14ac:dyDescent="0.35">
      <c r="A123" s="2" t="s">
        <v>9</v>
      </c>
      <c r="B123" s="1" t="s">
        <v>137</v>
      </c>
      <c r="C123" t="str">
        <f>VLOOKUP(B123, [2]Main!$B$3:$D$376, 2, FALSE)</f>
        <v>Newport Pagnell DC</v>
      </c>
      <c r="D123" t="str">
        <f>VLOOKUP(B123, [2]Main!$B$3:$D$376, 3, FALSE)</f>
        <v>Newport Pagnell DC - Other in Centre</v>
      </c>
      <c r="E123" s="5">
        <v>0</v>
      </c>
      <c r="F123" s="5">
        <v>0</v>
      </c>
      <c r="G123" s="5">
        <v>0</v>
      </c>
      <c r="H123" s="5">
        <v>0</v>
      </c>
      <c r="I123" s="5">
        <v>0</v>
      </c>
      <c r="J123" s="5">
        <v>0</v>
      </c>
      <c r="K123" s="5">
        <v>0</v>
      </c>
      <c r="L123" s="5">
        <v>0</v>
      </c>
      <c r="M123" s="5">
        <v>0</v>
      </c>
      <c r="N123" s="5">
        <v>0</v>
      </c>
      <c r="O123" s="5">
        <v>0</v>
      </c>
      <c r="P123" s="5">
        <v>0</v>
      </c>
      <c r="Q123" s="5">
        <v>0</v>
      </c>
      <c r="R123" s="5">
        <v>0</v>
      </c>
      <c r="S123" s="5">
        <v>0</v>
      </c>
      <c r="U123" s="32">
        <f t="shared" si="22"/>
        <v>0</v>
      </c>
      <c r="V123" s="32">
        <f t="shared" si="23"/>
        <v>0</v>
      </c>
      <c r="W123" s="32">
        <f t="shared" si="29"/>
        <v>0</v>
      </c>
      <c r="X123" s="32">
        <f t="shared" si="29"/>
        <v>0</v>
      </c>
      <c r="Y123" s="32">
        <f t="shared" si="29"/>
        <v>0</v>
      </c>
      <c r="Z123" s="32">
        <f t="shared" si="29"/>
        <v>0</v>
      </c>
      <c r="AA123" s="32">
        <f t="shared" si="30"/>
        <v>0</v>
      </c>
      <c r="AB123" s="32">
        <f t="shared" si="30"/>
        <v>0</v>
      </c>
      <c r="AC123" s="32">
        <f t="shared" si="30"/>
        <v>0</v>
      </c>
      <c r="AD123" s="32">
        <f t="shared" si="21"/>
        <v>0</v>
      </c>
      <c r="AE123" s="32">
        <f t="shared" si="21"/>
        <v>0</v>
      </c>
      <c r="AF123" s="32">
        <f t="shared" si="21"/>
        <v>0</v>
      </c>
      <c r="AG123" s="32">
        <f t="shared" si="21"/>
        <v>0</v>
      </c>
      <c r="AH123" s="32">
        <f t="shared" si="26"/>
        <v>0</v>
      </c>
      <c r="AI123" s="32">
        <f t="shared" si="26"/>
        <v>0</v>
      </c>
      <c r="AJ123" s="32">
        <f>VLOOKUP(B123, '[3]Q01 Main'!$A$5:$B$392, 2, FALSE)</f>
        <v>0</v>
      </c>
      <c r="AK123">
        <f>VLOOKUP(B123, '[3]Q01 Main'!$A$5:$C$392, 3, FALSE)</f>
        <v>0</v>
      </c>
      <c r="AN123" s="5">
        <f t="shared" si="24"/>
        <v>0</v>
      </c>
      <c r="AO123" s="5">
        <f t="shared" si="24"/>
        <v>0</v>
      </c>
      <c r="AP123" s="5">
        <f t="shared" si="24"/>
        <v>0</v>
      </c>
      <c r="AQ123" s="5">
        <f t="shared" si="24"/>
        <v>0</v>
      </c>
      <c r="AR123" s="5">
        <f t="shared" si="20"/>
        <v>0</v>
      </c>
      <c r="AS123" s="5">
        <f t="shared" si="20"/>
        <v>0</v>
      </c>
      <c r="AT123" s="5">
        <f t="shared" si="20"/>
        <v>0</v>
      </c>
      <c r="AU123" s="5">
        <f t="shared" si="20"/>
        <v>0</v>
      </c>
      <c r="AV123" s="5">
        <f t="shared" si="27"/>
        <v>0</v>
      </c>
      <c r="AW123" s="5">
        <f t="shared" si="27"/>
        <v>0</v>
      </c>
      <c r="AX123" s="5">
        <f t="shared" si="27"/>
        <v>0</v>
      </c>
      <c r="AY123" s="5">
        <f t="shared" si="27"/>
        <v>0</v>
      </c>
      <c r="AZ123" s="5">
        <f t="shared" si="28"/>
        <v>0</v>
      </c>
      <c r="BA123" s="5">
        <f t="shared" si="28"/>
        <v>0</v>
      </c>
      <c r="BB123" s="5">
        <f t="shared" si="28"/>
        <v>0</v>
      </c>
    </row>
    <row r="124" spans="1:54" x14ac:dyDescent="0.35">
      <c r="A124" s="2" t="s">
        <v>9</v>
      </c>
      <c r="B124" s="1" t="s">
        <v>138</v>
      </c>
      <c r="C124" t="str">
        <f>VLOOKUP(B124, [2]Main!$B$3:$D$376, 2, FALSE)</f>
        <v>Out of Centre</v>
      </c>
      <c r="D124" t="str">
        <f>VLOOKUP(B124, [2]Main!$B$3:$D$376, 3, FALSE)</f>
        <v>OoC - Zone 9</v>
      </c>
      <c r="E124" s="5">
        <v>0</v>
      </c>
      <c r="F124" s="5">
        <v>0</v>
      </c>
      <c r="G124" s="5">
        <v>0</v>
      </c>
      <c r="H124" s="5">
        <v>0</v>
      </c>
      <c r="I124" s="5">
        <v>0</v>
      </c>
      <c r="J124" s="5">
        <v>0</v>
      </c>
      <c r="K124" s="5">
        <v>0</v>
      </c>
      <c r="L124" s="5">
        <v>0</v>
      </c>
      <c r="M124" s="5">
        <v>0</v>
      </c>
      <c r="N124" s="5">
        <v>0</v>
      </c>
      <c r="O124" s="5">
        <v>0</v>
      </c>
      <c r="P124" s="5">
        <v>0</v>
      </c>
      <c r="Q124" s="5">
        <v>0</v>
      </c>
      <c r="R124" s="5">
        <v>0</v>
      </c>
      <c r="S124" s="5">
        <v>0</v>
      </c>
      <c r="U124" s="32">
        <f t="shared" si="22"/>
        <v>0</v>
      </c>
      <c r="V124" s="32">
        <f t="shared" si="23"/>
        <v>0</v>
      </c>
      <c r="W124" s="32">
        <f t="shared" si="29"/>
        <v>0</v>
      </c>
      <c r="X124" s="32">
        <f t="shared" si="29"/>
        <v>0</v>
      </c>
      <c r="Y124" s="32">
        <f t="shared" si="29"/>
        <v>0</v>
      </c>
      <c r="Z124" s="32">
        <f t="shared" si="29"/>
        <v>0</v>
      </c>
      <c r="AA124" s="32">
        <f t="shared" si="30"/>
        <v>0</v>
      </c>
      <c r="AB124" s="32">
        <f t="shared" si="30"/>
        <v>0</v>
      </c>
      <c r="AC124" s="32">
        <f t="shared" si="30"/>
        <v>0</v>
      </c>
      <c r="AD124" s="32">
        <f t="shared" si="21"/>
        <v>0</v>
      </c>
      <c r="AE124" s="32">
        <f t="shared" si="21"/>
        <v>0</v>
      </c>
      <c r="AF124" s="32">
        <f t="shared" si="21"/>
        <v>0</v>
      </c>
      <c r="AG124" s="32">
        <f t="shared" si="21"/>
        <v>0</v>
      </c>
      <c r="AH124" s="32">
        <f t="shared" si="26"/>
        <v>0</v>
      </c>
      <c r="AI124" s="32">
        <f t="shared" si="26"/>
        <v>0</v>
      </c>
      <c r="AJ124" s="32">
        <f>VLOOKUP(B124, '[3]Q01 Main'!$A$5:$B$392, 2, FALSE)</f>
        <v>0</v>
      </c>
      <c r="AK124">
        <f>VLOOKUP(B124, '[3]Q01 Main'!$A$5:$C$392, 3, FALSE)</f>
        <v>0</v>
      </c>
      <c r="AN124" s="5">
        <f t="shared" si="24"/>
        <v>0</v>
      </c>
      <c r="AO124" s="5">
        <f t="shared" si="24"/>
        <v>0</v>
      </c>
      <c r="AP124" s="5">
        <f t="shared" si="24"/>
        <v>0</v>
      </c>
      <c r="AQ124" s="5">
        <f t="shared" si="24"/>
        <v>0</v>
      </c>
      <c r="AR124" s="5">
        <f t="shared" si="20"/>
        <v>0</v>
      </c>
      <c r="AS124" s="5">
        <f t="shared" si="20"/>
        <v>0</v>
      </c>
      <c r="AT124" s="5">
        <f t="shared" si="20"/>
        <v>0</v>
      </c>
      <c r="AU124" s="5">
        <f t="shared" si="20"/>
        <v>0</v>
      </c>
      <c r="AV124" s="5">
        <f t="shared" si="27"/>
        <v>0</v>
      </c>
      <c r="AW124" s="5">
        <f t="shared" si="27"/>
        <v>0</v>
      </c>
      <c r="AX124" s="5">
        <f t="shared" si="27"/>
        <v>0</v>
      </c>
      <c r="AY124" s="5">
        <f t="shared" si="27"/>
        <v>0</v>
      </c>
      <c r="AZ124" s="5">
        <f t="shared" si="28"/>
        <v>0</v>
      </c>
      <c r="BA124" s="5">
        <f t="shared" si="28"/>
        <v>0</v>
      </c>
      <c r="BB124" s="5">
        <f t="shared" si="28"/>
        <v>0</v>
      </c>
    </row>
    <row r="125" spans="1:54" x14ac:dyDescent="0.35">
      <c r="A125" s="2" t="s">
        <v>9</v>
      </c>
      <c r="B125" s="1" t="s">
        <v>139</v>
      </c>
      <c r="C125" t="str">
        <f>VLOOKUP(B125, [2]Main!$B$3:$D$376, 2, FALSE)</f>
        <v>Out of Centre</v>
      </c>
      <c r="D125" t="str">
        <f>VLOOKUP(B125, [2]Main!$B$3:$D$376, 3, FALSE)</f>
        <v>OoC - Zone 9</v>
      </c>
      <c r="E125" s="5">
        <v>0</v>
      </c>
      <c r="F125" s="5">
        <v>0</v>
      </c>
      <c r="G125" s="5">
        <v>0</v>
      </c>
      <c r="H125" s="5">
        <v>0</v>
      </c>
      <c r="I125" s="5">
        <v>0</v>
      </c>
      <c r="J125" s="5">
        <v>0</v>
      </c>
      <c r="K125" s="5">
        <v>0</v>
      </c>
      <c r="L125" s="5">
        <v>0</v>
      </c>
      <c r="M125" s="5">
        <v>0</v>
      </c>
      <c r="N125" s="5">
        <v>0</v>
      </c>
      <c r="O125" s="5">
        <v>0</v>
      </c>
      <c r="P125" s="5">
        <v>0</v>
      </c>
      <c r="Q125" s="5">
        <v>0</v>
      </c>
      <c r="R125" s="5">
        <v>0</v>
      </c>
      <c r="S125" s="5">
        <v>0</v>
      </c>
      <c r="U125" s="32">
        <f t="shared" si="22"/>
        <v>0</v>
      </c>
      <c r="V125" s="32">
        <f t="shared" si="23"/>
        <v>0</v>
      </c>
      <c r="W125" s="32">
        <f t="shared" si="29"/>
        <v>0</v>
      </c>
      <c r="X125" s="32">
        <f t="shared" si="29"/>
        <v>0</v>
      </c>
      <c r="Y125" s="32">
        <f t="shared" si="29"/>
        <v>0</v>
      </c>
      <c r="Z125" s="32">
        <f t="shared" si="29"/>
        <v>0</v>
      </c>
      <c r="AA125" s="32">
        <f t="shared" si="30"/>
        <v>0</v>
      </c>
      <c r="AB125" s="32">
        <f t="shared" si="30"/>
        <v>0</v>
      </c>
      <c r="AC125" s="32">
        <f t="shared" si="30"/>
        <v>0</v>
      </c>
      <c r="AD125" s="32">
        <f t="shared" si="21"/>
        <v>0</v>
      </c>
      <c r="AE125" s="32">
        <f t="shared" si="21"/>
        <v>0</v>
      </c>
      <c r="AF125" s="32">
        <f t="shared" si="21"/>
        <v>0</v>
      </c>
      <c r="AG125" s="32">
        <f t="shared" si="21"/>
        <v>0</v>
      </c>
      <c r="AH125" s="32">
        <f t="shared" si="26"/>
        <v>0</v>
      </c>
      <c r="AI125" s="32">
        <f t="shared" si="26"/>
        <v>0</v>
      </c>
      <c r="AJ125" s="32">
        <f>VLOOKUP(B125, '[3]Q01 Main'!$A$5:$B$392, 2, FALSE)</f>
        <v>0</v>
      </c>
      <c r="AK125">
        <f>VLOOKUP(B125, '[3]Q01 Main'!$A$5:$C$392, 3, FALSE)</f>
        <v>0</v>
      </c>
      <c r="AN125" s="5">
        <f t="shared" si="24"/>
        <v>0</v>
      </c>
      <c r="AO125" s="5">
        <f t="shared" si="24"/>
        <v>0</v>
      </c>
      <c r="AP125" s="5">
        <f t="shared" si="24"/>
        <v>0</v>
      </c>
      <c r="AQ125" s="5">
        <f t="shared" si="24"/>
        <v>0</v>
      </c>
      <c r="AR125" s="5">
        <f t="shared" si="20"/>
        <v>0</v>
      </c>
      <c r="AS125" s="5">
        <f t="shared" si="20"/>
        <v>0</v>
      </c>
      <c r="AT125" s="5">
        <f t="shared" si="20"/>
        <v>0</v>
      </c>
      <c r="AU125" s="5">
        <f t="shared" si="20"/>
        <v>0</v>
      </c>
      <c r="AV125" s="5">
        <f t="shared" si="27"/>
        <v>0</v>
      </c>
      <c r="AW125" s="5">
        <f t="shared" si="27"/>
        <v>0</v>
      </c>
      <c r="AX125" s="5">
        <f t="shared" si="27"/>
        <v>0</v>
      </c>
      <c r="AY125" s="5">
        <f t="shared" si="27"/>
        <v>0</v>
      </c>
      <c r="AZ125" s="5">
        <f t="shared" si="28"/>
        <v>0</v>
      </c>
      <c r="BA125" s="5">
        <f t="shared" si="28"/>
        <v>0</v>
      </c>
      <c r="BB125" s="5">
        <f t="shared" si="28"/>
        <v>0</v>
      </c>
    </row>
    <row r="126" spans="1:54" x14ac:dyDescent="0.35">
      <c r="A126" s="2" t="s">
        <v>9</v>
      </c>
      <c r="B126" s="1" t="s">
        <v>140</v>
      </c>
      <c r="C126" t="str">
        <f>VLOOKUP(B126, [2]Main!$B$3:$D$376, 2, FALSE)</f>
        <v>Out of Centre</v>
      </c>
      <c r="D126" t="str">
        <f>VLOOKUP(B126, [2]Main!$B$3:$D$376, 3, FALSE)</f>
        <v>OoC - Zone 9</v>
      </c>
      <c r="E126" s="5">
        <v>0</v>
      </c>
      <c r="F126" s="5">
        <v>0</v>
      </c>
      <c r="G126" s="5">
        <v>0</v>
      </c>
      <c r="H126" s="5">
        <v>0</v>
      </c>
      <c r="I126" s="5">
        <v>0</v>
      </c>
      <c r="J126" s="5">
        <v>0</v>
      </c>
      <c r="K126" s="5">
        <v>0</v>
      </c>
      <c r="L126" s="5">
        <v>0</v>
      </c>
      <c r="M126" s="5">
        <v>0</v>
      </c>
      <c r="N126" s="5">
        <v>0</v>
      </c>
      <c r="O126" s="5">
        <v>0</v>
      </c>
      <c r="P126" s="5">
        <v>0</v>
      </c>
      <c r="Q126" s="5">
        <v>0</v>
      </c>
      <c r="R126" s="5">
        <v>0</v>
      </c>
      <c r="S126" s="5">
        <v>0</v>
      </c>
      <c r="U126" s="32">
        <f t="shared" si="22"/>
        <v>0</v>
      </c>
      <c r="V126" s="32">
        <f t="shared" si="23"/>
        <v>0</v>
      </c>
      <c r="W126" s="32">
        <f t="shared" si="29"/>
        <v>0</v>
      </c>
      <c r="X126" s="32">
        <f t="shared" si="29"/>
        <v>0</v>
      </c>
      <c r="Y126" s="32">
        <f t="shared" si="29"/>
        <v>0</v>
      </c>
      <c r="Z126" s="32">
        <f t="shared" si="29"/>
        <v>0</v>
      </c>
      <c r="AA126" s="32">
        <f t="shared" si="30"/>
        <v>0</v>
      </c>
      <c r="AB126" s="32">
        <f t="shared" si="30"/>
        <v>0</v>
      </c>
      <c r="AC126" s="32">
        <f t="shared" si="30"/>
        <v>0</v>
      </c>
      <c r="AD126" s="32">
        <f t="shared" si="21"/>
        <v>0</v>
      </c>
      <c r="AE126" s="32">
        <f t="shared" si="21"/>
        <v>0</v>
      </c>
      <c r="AF126" s="32">
        <f t="shared" si="21"/>
        <v>0</v>
      </c>
      <c r="AG126" s="32">
        <f t="shared" si="21"/>
        <v>0</v>
      </c>
      <c r="AH126" s="32">
        <f t="shared" si="26"/>
        <v>0</v>
      </c>
      <c r="AI126" s="32">
        <f t="shared" si="26"/>
        <v>0</v>
      </c>
      <c r="AJ126" s="32">
        <f>VLOOKUP(B126, '[3]Q01 Main'!$A$5:$B$392, 2, FALSE)</f>
        <v>0</v>
      </c>
      <c r="AK126">
        <f>VLOOKUP(B126, '[3]Q01 Main'!$A$5:$C$392, 3, FALSE)</f>
        <v>0</v>
      </c>
      <c r="AN126" s="5">
        <f t="shared" si="24"/>
        <v>0</v>
      </c>
      <c r="AO126" s="5">
        <f t="shared" si="24"/>
        <v>0</v>
      </c>
      <c r="AP126" s="5">
        <f t="shared" si="24"/>
        <v>0</v>
      </c>
      <c r="AQ126" s="5">
        <f t="shared" si="24"/>
        <v>0</v>
      </c>
      <c r="AR126" s="5">
        <f t="shared" si="20"/>
        <v>0</v>
      </c>
      <c r="AS126" s="5">
        <f t="shared" si="20"/>
        <v>0</v>
      </c>
      <c r="AT126" s="5">
        <f t="shared" si="20"/>
        <v>0</v>
      </c>
      <c r="AU126" s="5">
        <f t="shared" si="20"/>
        <v>0</v>
      </c>
      <c r="AV126" s="5">
        <f t="shared" si="27"/>
        <v>0</v>
      </c>
      <c r="AW126" s="5">
        <f t="shared" si="27"/>
        <v>0</v>
      </c>
      <c r="AX126" s="5">
        <f t="shared" si="27"/>
        <v>0</v>
      </c>
      <c r="AY126" s="5">
        <f t="shared" si="27"/>
        <v>0</v>
      </c>
      <c r="AZ126" s="5">
        <f t="shared" si="28"/>
        <v>0</v>
      </c>
      <c r="BA126" s="5">
        <f t="shared" si="28"/>
        <v>0</v>
      </c>
      <c r="BB126" s="5">
        <f t="shared" si="28"/>
        <v>0</v>
      </c>
    </row>
    <row r="127" spans="1:54" x14ac:dyDescent="0.35">
      <c r="A127" s="2" t="s">
        <v>9</v>
      </c>
      <c r="B127" s="1" t="s">
        <v>141</v>
      </c>
      <c r="C127" t="str">
        <f>VLOOKUP(B127, [2]Main!$B$3:$D$376, 2, FALSE)</f>
        <v>Out of Centre</v>
      </c>
      <c r="D127" t="str">
        <f>VLOOKUP(B127, [2]Main!$B$3:$D$376, 3, FALSE)</f>
        <v>OoC - Zone 9</v>
      </c>
      <c r="E127" s="5">
        <v>0</v>
      </c>
      <c r="F127" s="5">
        <v>0</v>
      </c>
      <c r="G127" s="5">
        <v>0</v>
      </c>
      <c r="H127" s="5">
        <v>0</v>
      </c>
      <c r="I127" s="5">
        <v>0</v>
      </c>
      <c r="J127" s="5">
        <v>0</v>
      </c>
      <c r="K127" s="5">
        <v>0</v>
      </c>
      <c r="L127" s="5">
        <v>0</v>
      </c>
      <c r="M127" s="5">
        <v>0</v>
      </c>
      <c r="N127" s="5">
        <v>0</v>
      </c>
      <c r="O127" s="5">
        <v>0</v>
      </c>
      <c r="P127" s="5">
        <v>0</v>
      </c>
      <c r="Q127" s="5">
        <v>0</v>
      </c>
      <c r="R127" s="5">
        <v>0</v>
      </c>
      <c r="S127" s="5">
        <v>0</v>
      </c>
      <c r="U127" s="32">
        <f t="shared" si="22"/>
        <v>0</v>
      </c>
      <c r="V127" s="32">
        <f t="shared" si="23"/>
        <v>0</v>
      </c>
      <c r="W127" s="32">
        <f t="shared" si="29"/>
        <v>0</v>
      </c>
      <c r="X127" s="32">
        <f t="shared" si="29"/>
        <v>0</v>
      </c>
      <c r="Y127" s="32">
        <f t="shared" si="29"/>
        <v>0</v>
      </c>
      <c r="Z127" s="32">
        <f t="shared" si="29"/>
        <v>0</v>
      </c>
      <c r="AA127" s="32">
        <f t="shared" si="30"/>
        <v>0</v>
      </c>
      <c r="AB127" s="32">
        <f t="shared" si="30"/>
        <v>0</v>
      </c>
      <c r="AC127" s="32">
        <f t="shared" si="30"/>
        <v>0</v>
      </c>
      <c r="AD127" s="32">
        <f t="shared" si="21"/>
        <v>0</v>
      </c>
      <c r="AE127" s="32">
        <f t="shared" si="21"/>
        <v>0</v>
      </c>
      <c r="AF127" s="32">
        <f t="shared" si="21"/>
        <v>0</v>
      </c>
      <c r="AG127" s="32">
        <f t="shared" si="21"/>
        <v>0</v>
      </c>
      <c r="AH127" s="32">
        <f t="shared" si="26"/>
        <v>0</v>
      </c>
      <c r="AI127" s="32">
        <f t="shared" si="26"/>
        <v>0</v>
      </c>
      <c r="AJ127" s="32">
        <f>VLOOKUP(B127, '[3]Q01 Main'!$A$5:$B$392, 2, FALSE)</f>
        <v>0</v>
      </c>
      <c r="AK127">
        <f>VLOOKUP(B127, '[3]Q01 Main'!$A$5:$C$392, 3, FALSE)</f>
        <v>0</v>
      </c>
      <c r="AN127" s="5">
        <f t="shared" si="24"/>
        <v>0</v>
      </c>
      <c r="AO127" s="5">
        <f t="shared" si="24"/>
        <v>0</v>
      </c>
      <c r="AP127" s="5">
        <f t="shared" si="24"/>
        <v>0</v>
      </c>
      <c r="AQ127" s="5">
        <f t="shared" si="24"/>
        <v>0</v>
      </c>
      <c r="AR127" s="5">
        <f t="shared" si="20"/>
        <v>0</v>
      </c>
      <c r="AS127" s="5">
        <f t="shared" si="20"/>
        <v>0</v>
      </c>
      <c r="AT127" s="5">
        <f t="shared" si="20"/>
        <v>0</v>
      </c>
      <c r="AU127" s="5">
        <f t="shared" si="20"/>
        <v>0</v>
      </c>
      <c r="AV127" s="5">
        <f t="shared" si="27"/>
        <v>0</v>
      </c>
      <c r="AW127" s="5">
        <f t="shared" si="27"/>
        <v>0</v>
      </c>
      <c r="AX127" s="5">
        <f t="shared" si="27"/>
        <v>0</v>
      </c>
      <c r="AY127" s="5">
        <f t="shared" si="27"/>
        <v>0</v>
      </c>
      <c r="AZ127" s="5">
        <f t="shared" si="28"/>
        <v>0</v>
      </c>
      <c r="BA127" s="5">
        <f t="shared" si="28"/>
        <v>0</v>
      </c>
      <c r="BB127" s="5">
        <f t="shared" si="28"/>
        <v>0</v>
      </c>
    </row>
    <row r="128" spans="1:54" x14ac:dyDescent="0.35">
      <c r="A128" s="2" t="s">
        <v>9</v>
      </c>
      <c r="B128" s="1" t="s">
        <v>142</v>
      </c>
      <c r="C128" t="str">
        <f>VLOOKUP(B128, [2]Main!$B$3:$D$376, 2, FALSE)</f>
        <v>Out of Centre</v>
      </c>
      <c r="D128" t="str">
        <f>VLOOKUP(B128, [2]Main!$B$3:$D$376, 3, FALSE)</f>
        <v>OoC - Zone 9</v>
      </c>
      <c r="E128" s="5">
        <v>0</v>
      </c>
      <c r="F128" s="5">
        <v>0</v>
      </c>
      <c r="G128" s="5">
        <v>0</v>
      </c>
      <c r="H128" s="5">
        <v>0</v>
      </c>
      <c r="I128" s="5">
        <v>0</v>
      </c>
      <c r="J128" s="5">
        <v>0</v>
      </c>
      <c r="K128" s="5">
        <v>0</v>
      </c>
      <c r="L128" s="5">
        <v>0</v>
      </c>
      <c r="M128" s="5">
        <v>0</v>
      </c>
      <c r="N128" s="5">
        <v>0</v>
      </c>
      <c r="O128" s="5">
        <v>0</v>
      </c>
      <c r="P128" s="5">
        <v>0</v>
      </c>
      <c r="Q128" s="5">
        <v>0</v>
      </c>
      <c r="R128" s="5">
        <v>0</v>
      </c>
      <c r="S128" s="5">
        <v>0</v>
      </c>
      <c r="U128" s="32">
        <f t="shared" si="22"/>
        <v>0</v>
      </c>
      <c r="V128" s="32">
        <f t="shared" si="23"/>
        <v>0</v>
      </c>
      <c r="W128" s="32">
        <f t="shared" si="29"/>
        <v>0</v>
      </c>
      <c r="X128" s="32">
        <f t="shared" si="29"/>
        <v>0</v>
      </c>
      <c r="Y128" s="32">
        <f t="shared" si="29"/>
        <v>0</v>
      </c>
      <c r="Z128" s="32">
        <f t="shared" si="29"/>
        <v>0</v>
      </c>
      <c r="AA128" s="32">
        <f t="shared" si="30"/>
        <v>0</v>
      </c>
      <c r="AB128" s="32">
        <f t="shared" si="30"/>
        <v>0</v>
      </c>
      <c r="AC128" s="32">
        <f t="shared" si="30"/>
        <v>0</v>
      </c>
      <c r="AD128" s="32">
        <f t="shared" si="21"/>
        <v>0</v>
      </c>
      <c r="AE128" s="32">
        <f t="shared" si="21"/>
        <v>0</v>
      </c>
      <c r="AF128" s="32">
        <f t="shared" si="21"/>
        <v>0</v>
      </c>
      <c r="AG128" s="32">
        <f t="shared" si="21"/>
        <v>0</v>
      </c>
      <c r="AH128" s="32">
        <f t="shared" si="26"/>
        <v>0</v>
      </c>
      <c r="AI128" s="32">
        <f t="shared" si="26"/>
        <v>0</v>
      </c>
      <c r="AJ128" s="32">
        <f>VLOOKUP(B128, '[3]Q01 Main'!$A$5:$B$392, 2, FALSE)</f>
        <v>0</v>
      </c>
      <c r="AK128">
        <f>VLOOKUP(B128, '[3]Q01 Main'!$A$5:$C$392, 3, FALSE)</f>
        <v>0</v>
      </c>
      <c r="AN128" s="5">
        <f t="shared" si="24"/>
        <v>0</v>
      </c>
      <c r="AO128" s="5">
        <f t="shared" si="24"/>
        <v>0</v>
      </c>
      <c r="AP128" s="5">
        <f t="shared" si="24"/>
        <v>0</v>
      </c>
      <c r="AQ128" s="5">
        <f t="shared" si="24"/>
        <v>0</v>
      </c>
      <c r="AR128" s="5">
        <f t="shared" si="20"/>
        <v>0</v>
      </c>
      <c r="AS128" s="5">
        <f t="shared" si="20"/>
        <v>0</v>
      </c>
      <c r="AT128" s="5">
        <f t="shared" si="20"/>
        <v>0</v>
      </c>
      <c r="AU128" s="5">
        <f t="shared" si="20"/>
        <v>0</v>
      </c>
      <c r="AV128" s="5">
        <f t="shared" si="27"/>
        <v>0</v>
      </c>
      <c r="AW128" s="5">
        <f t="shared" si="27"/>
        <v>0</v>
      </c>
      <c r="AX128" s="5">
        <f t="shared" si="27"/>
        <v>0</v>
      </c>
      <c r="AY128" s="5">
        <f t="shared" si="27"/>
        <v>0</v>
      </c>
      <c r="AZ128" s="5">
        <f t="shared" si="28"/>
        <v>0</v>
      </c>
      <c r="BA128" s="5">
        <f t="shared" si="28"/>
        <v>0</v>
      </c>
      <c r="BB128" s="5">
        <f t="shared" si="28"/>
        <v>0</v>
      </c>
    </row>
    <row r="129" spans="1:54" x14ac:dyDescent="0.35">
      <c r="A129" s="2" t="s">
        <v>9</v>
      </c>
      <c r="B129" s="1" t="s">
        <v>143</v>
      </c>
      <c r="C129" t="str">
        <f>VLOOKUP(B129, [2]Main!$B$3:$D$376, 2, FALSE)</f>
        <v>Out of Centre</v>
      </c>
      <c r="D129" t="str">
        <f>VLOOKUP(B129, [2]Main!$B$3:$D$376, 3, FALSE)</f>
        <v>OoC - Zone 9</v>
      </c>
      <c r="E129" s="5">
        <v>0</v>
      </c>
      <c r="F129" s="5">
        <v>0</v>
      </c>
      <c r="G129" s="5">
        <v>0</v>
      </c>
      <c r="H129" s="5">
        <v>0</v>
      </c>
      <c r="I129" s="5">
        <v>0</v>
      </c>
      <c r="J129" s="5">
        <v>0</v>
      </c>
      <c r="K129" s="5">
        <v>0</v>
      </c>
      <c r="L129" s="5">
        <v>0</v>
      </c>
      <c r="M129" s="5">
        <v>0</v>
      </c>
      <c r="N129" s="5">
        <v>0</v>
      </c>
      <c r="O129" s="5">
        <v>0</v>
      </c>
      <c r="P129" s="5">
        <v>0</v>
      </c>
      <c r="Q129" s="5">
        <v>0</v>
      </c>
      <c r="R129" s="5">
        <v>0</v>
      </c>
      <c r="S129" s="5">
        <v>0</v>
      </c>
      <c r="U129" s="32">
        <f t="shared" si="22"/>
        <v>0</v>
      </c>
      <c r="V129" s="32">
        <f t="shared" si="23"/>
        <v>0</v>
      </c>
      <c r="W129" s="32">
        <f t="shared" si="29"/>
        <v>0</v>
      </c>
      <c r="X129" s="32">
        <f t="shared" si="29"/>
        <v>0</v>
      </c>
      <c r="Y129" s="32">
        <f t="shared" si="29"/>
        <v>0</v>
      </c>
      <c r="Z129" s="32">
        <f t="shared" si="29"/>
        <v>0</v>
      </c>
      <c r="AA129" s="32">
        <f t="shared" si="30"/>
        <v>0</v>
      </c>
      <c r="AB129" s="32">
        <f t="shared" si="30"/>
        <v>0</v>
      </c>
      <c r="AC129" s="32">
        <f t="shared" si="30"/>
        <v>0</v>
      </c>
      <c r="AD129" s="32">
        <f t="shared" si="21"/>
        <v>0</v>
      </c>
      <c r="AE129" s="32">
        <f t="shared" si="21"/>
        <v>0</v>
      </c>
      <c r="AF129" s="32">
        <f t="shared" si="21"/>
        <v>0</v>
      </c>
      <c r="AG129" s="32">
        <f t="shared" si="21"/>
        <v>0</v>
      </c>
      <c r="AH129" s="32">
        <f t="shared" si="26"/>
        <v>0</v>
      </c>
      <c r="AI129" s="32">
        <f t="shared" si="26"/>
        <v>0</v>
      </c>
      <c r="AJ129" s="32">
        <f>VLOOKUP(B129, '[3]Q01 Main'!$A$5:$B$392, 2, FALSE)</f>
        <v>0</v>
      </c>
      <c r="AK129">
        <f>VLOOKUP(B129, '[3]Q01 Main'!$A$5:$C$392, 3, FALSE)</f>
        <v>0</v>
      </c>
      <c r="AN129" s="5">
        <f t="shared" si="24"/>
        <v>0</v>
      </c>
      <c r="AO129" s="5">
        <f t="shared" si="24"/>
        <v>0</v>
      </c>
      <c r="AP129" s="5">
        <f t="shared" si="24"/>
        <v>0</v>
      </c>
      <c r="AQ129" s="5">
        <f t="shared" si="24"/>
        <v>0</v>
      </c>
      <c r="AR129" s="5">
        <f t="shared" ref="AR129:AU192" si="31">Y129/Y$383</f>
        <v>0</v>
      </c>
      <c r="AS129" s="5">
        <f t="shared" si="31"/>
        <v>0</v>
      </c>
      <c r="AT129" s="5">
        <f t="shared" si="31"/>
        <v>0</v>
      </c>
      <c r="AU129" s="5">
        <f t="shared" si="31"/>
        <v>0</v>
      </c>
      <c r="AV129" s="5">
        <f t="shared" si="27"/>
        <v>0</v>
      </c>
      <c r="AW129" s="5">
        <f t="shared" si="27"/>
        <v>0</v>
      </c>
      <c r="AX129" s="5">
        <f t="shared" si="27"/>
        <v>0</v>
      </c>
      <c r="AY129" s="5">
        <f t="shared" si="27"/>
        <v>0</v>
      </c>
      <c r="AZ129" s="5">
        <f t="shared" si="28"/>
        <v>0</v>
      </c>
      <c r="BA129" s="5">
        <f t="shared" si="28"/>
        <v>0</v>
      </c>
      <c r="BB129" s="5">
        <f t="shared" si="28"/>
        <v>0</v>
      </c>
    </row>
    <row r="130" spans="1:54" x14ac:dyDescent="0.35">
      <c r="A130" s="2" t="s">
        <v>9</v>
      </c>
      <c r="B130" s="1" t="s">
        <v>144</v>
      </c>
      <c r="C130" t="str">
        <f>VLOOKUP(B130, [2]Main!$B$3:$D$376, 2, FALSE)</f>
        <v>Local Centres</v>
      </c>
      <c r="D130" t="str">
        <f>VLOOKUP(B130, [2]Main!$B$3:$D$376, 3, FALSE)</f>
        <v>Other Local Centres</v>
      </c>
      <c r="E130" s="5">
        <v>0</v>
      </c>
      <c r="F130" s="5">
        <v>0</v>
      </c>
      <c r="G130" s="5">
        <v>0</v>
      </c>
      <c r="H130" s="5">
        <v>0</v>
      </c>
      <c r="I130" s="5">
        <v>0</v>
      </c>
      <c r="J130" s="5">
        <v>0</v>
      </c>
      <c r="K130" s="5">
        <v>0</v>
      </c>
      <c r="L130" s="5">
        <v>0</v>
      </c>
      <c r="M130" s="5">
        <v>0</v>
      </c>
      <c r="N130" s="5">
        <v>0</v>
      </c>
      <c r="O130" s="5">
        <v>0</v>
      </c>
      <c r="P130" s="5">
        <v>0</v>
      </c>
      <c r="Q130" s="5">
        <v>0</v>
      </c>
      <c r="R130" s="5">
        <v>0</v>
      </c>
      <c r="S130" s="5">
        <v>0</v>
      </c>
      <c r="U130" s="32">
        <f t="shared" si="22"/>
        <v>0</v>
      </c>
      <c r="V130" s="32">
        <f t="shared" si="23"/>
        <v>0</v>
      </c>
      <c r="W130" s="32">
        <f t="shared" si="29"/>
        <v>0</v>
      </c>
      <c r="X130" s="32">
        <f t="shared" si="29"/>
        <v>0</v>
      </c>
      <c r="Y130" s="32">
        <f t="shared" si="29"/>
        <v>0</v>
      </c>
      <c r="Z130" s="32">
        <f t="shared" si="29"/>
        <v>0</v>
      </c>
      <c r="AA130" s="32">
        <f t="shared" si="30"/>
        <v>0</v>
      </c>
      <c r="AB130" s="32">
        <f t="shared" si="30"/>
        <v>0</v>
      </c>
      <c r="AC130" s="32">
        <f t="shared" si="30"/>
        <v>0</v>
      </c>
      <c r="AD130" s="32">
        <f t="shared" si="21"/>
        <v>0</v>
      </c>
      <c r="AE130" s="32">
        <f t="shared" si="21"/>
        <v>0</v>
      </c>
      <c r="AF130" s="32">
        <f t="shared" si="21"/>
        <v>0</v>
      </c>
      <c r="AG130" s="32">
        <f t="shared" si="21"/>
        <v>0</v>
      </c>
      <c r="AH130" s="32">
        <f t="shared" si="26"/>
        <v>0</v>
      </c>
      <c r="AI130" s="32">
        <f t="shared" si="26"/>
        <v>0</v>
      </c>
      <c r="AJ130" s="32">
        <f>VLOOKUP(B130, '[3]Q01 Main'!$A$5:$B$392, 2, FALSE)</f>
        <v>0</v>
      </c>
      <c r="AK130">
        <f>VLOOKUP(B130, '[3]Q01 Main'!$A$5:$C$392, 3, FALSE)</f>
        <v>0</v>
      </c>
      <c r="AN130" s="5">
        <f t="shared" si="24"/>
        <v>0</v>
      </c>
      <c r="AO130" s="5">
        <f t="shared" si="24"/>
        <v>0</v>
      </c>
      <c r="AP130" s="5">
        <f t="shared" si="24"/>
        <v>0</v>
      </c>
      <c r="AQ130" s="5">
        <f t="shared" si="24"/>
        <v>0</v>
      </c>
      <c r="AR130" s="5">
        <f t="shared" si="31"/>
        <v>0</v>
      </c>
      <c r="AS130" s="5">
        <f t="shared" si="31"/>
        <v>0</v>
      </c>
      <c r="AT130" s="5">
        <f t="shared" si="31"/>
        <v>0</v>
      </c>
      <c r="AU130" s="5">
        <f t="shared" si="31"/>
        <v>0</v>
      </c>
      <c r="AV130" s="5">
        <f t="shared" si="27"/>
        <v>0</v>
      </c>
      <c r="AW130" s="5">
        <f t="shared" si="27"/>
        <v>0</v>
      </c>
      <c r="AX130" s="5">
        <f t="shared" si="27"/>
        <v>0</v>
      </c>
      <c r="AY130" s="5">
        <f t="shared" si="27"/>
        <v>0</v>
      </c>
      <c r="AZ130" s="5">
        <f t="shared" si="28"/>
        <v>0</v>
      </c>
      <c r="BA130" s="5">
        <f t="shared" si="28"/>
        <v>0</v>
      </c>
      <c r="BB130" s="5">
        <f t="shared" si="28"/>
        <v>0</v>
      </c>
    </row>
    <row r="131" spans="1:54" x14ac:dyDescent="0.35">
      <c r="A131" s="2" t="s">
        <v>9</v>
      </c>
      <c r="B131" s="1" t="s">
        <v>145</v>
      </c>
      <c r="C131" t="str">
        <f>VLOOKUP(B131, [2]Main!$B$3:$D$376, 2, FALSE)</f>
        <v>Out of Centre</v>
      </c>
      <c r="D131" t="str">
        <f>VLOOKUP(B131, [2]Main!$B$3:$D$376, 3, FALSE)</f>
        <v>OoC - Zone 9</v>
      </c>
      <c r="E131" s="5">
        <v>0</v>
      </c>
      <c r="F131" s="5">
        <v>0</v>
      </c>
      <c r="G131" s="5">
        <v>0</v>
      </c>
      <c r="H131" s="5">
        <v>0</v>
      </c>
      <c r="I131" s="5">
        <v>0</v>
      </c>
      <c r="J131" s="5">
        <v>0</v>
      </c>
      <c r="K131" s="5">
        <v>0</v>
      </c>
      <c r="L131" s="5">
        <v>0</v>
      </c>
      <c r="M131" s="5">
        <v>0</v>
      </c>
      <c r="N131" s="5">
        <v>0</v>
      </c>
      <c r="O131" s="5">
        <v>0</v>
      </c>
      <c r="P131" s="5">
        <v>0</v>
      </c>
      <c r="Q131" s="5">
        <v>0</v>
      </c>
      <c r="R131" s="5">
        <v>0</v>
      </c>
      <c r="S131" s="5">
        <v>0</v>
      </c>
      <c r="U131" s="32">
        <f t="shared" si="22"/>
        <v>0</v>
      </c>
      <c r="V131" s="32">
        <f t="shared" si="23"/>
        <v>0</v>
      </c>
      <c r="W131" s="32">
        <f t="shared" si="29"/>
        <v>0</v>
      </c>
      <c r="X131" s="32">
        <f t="shared" si="29"/>
        <v>0</v>
      </c>
      <c r="Y131" s="32">
        <f t="shared" si="29"/>
        <v>0</v>
      </c>
      <c r="Z131" s="32">
        <f t="shared" si="29"/>
        <v>0</v>
      </c>
      <c r="AA131" s="32">
        <f t="shared" si="30"/>
        <v>0</v>
      </c>
      <c r="AB131" s="32">
        <f t="shared" si="30"/>
        <v>0</v>
      </c>
      <c r="AC131" s="32">
        <f t="shared" si="30"/>
        <v>0</v>
      </c>
      <c r="AD131" s="32">
        <f t="shared" si="21"/>
        <v>0</v>
      </c>
      <c r="AE131" s="32">
        <f t="shared" si="21"/>
        <v>0</v>
      </c>
      <c r="AF131" s="32">
        <f t="shared" si="21"/>
        <v>0</v>
      </c>
      <c r="AG131" s="32">
        <f t="shared" si="21"/>
        <v>0</v>
      </c>
      <c r="AH131" s="32">
        <f t="shared" si="26"/>
        <v>0</v>
      </c>
      <c r="AI131" s="32">
        <f t="shared" si="26"/>
        <v>0</v>
      </c>
      <c r="AJ131" s="32">
        <f>VLOOKUP(B131, '[3]Q01 Main'!$A$5:$B$392, 2, FALSE)</f>
        <v>0</v>
      </c>
      <c r="AK131">
        <f>VLOOKUP(B131, '[3]Q01 Main'!$A$5:$C$392, 3, FALSE)</f>
        <v>0</v>
      </c>
      <c r="AN131" s="5">
        <f t="shared" si="24"/>
        <v>0</v>
      </c>
      <c r="AO131" s="5">
        <f t="shared" si="24"/>
        <v>0</v>
      </c>
      <c r="AP131" s="5">
        <f t="shared" si="24"/>
        <v>0</v>
      </c>
      <c r="AQ131" s="5">
        <f t="shared" si="24"/>
        <v>0</v>
      </c>
      <c r="AR131" s="5">
        <f t="shared" si="31"/>
        <v>0</v>
      </c>
      <c r="AS131" s="5">
        <f t="shared" si="31"/>
        <v>0</v>
      </c>
      <c r="AT131" s="5">
        <f t="shared" si="31"/>
        <v>0</v>
      </c>
      <c r="AU131" s="5">
        <f t="shared" si="31"/>
        <v>0</v>
      </c>
      <c r="AV131" s="5">
        <f t="shared" si="27"/>
        <v>0</v>
      </c>
      <c r="AW131" s="5">
        <f t="shared" si="27"/>
        <v>0</v>
      </c>
      <c r="AX131" s="5">
        <f t="shared" si="27"/>
        <v>0</v>
      </c>
      <c r="AY131" s="5">
        <f t="shared" si="27"/>
        <v>0</v>
      </c>
      <c r="AZ131" s="5">
        <f t="shared" si="28"/>
        <v>0</v>
      </c>
      <c r="BA131" s="5">
        <f t="shared" si="28"/>
        <v>0</v>
      </c>
      <c r="BB131" s="5">
        <f t="shared" si="28"/>
        <v>0</v>
      </c>
    </row>
    <row r="132" spans="1:54" x14ac:dyDescent="0.35">
      <c r="A132" s="2" t="s">
        <v>10</v>
      </c>
      <c r="B132" s="1" t="s">
        <v>146</v>
      </c>
      <c r="C132" t="str">
        <f>VLOOKUP(B132, [2]Main!$B$3:$D$376, 2, FALSE)</f>
        <v>Olney DC</v>
      </c>
      <c r="D132" t="str">
        <f>VLOOKUP(B132, [2]Main!$B$3:$D$376, 3, FALSE)</f>
        <v>Olney DC - Other in Centre</v>
      </c>
      <c r="E132" s="5">
        <v>0</v>
      </c>
      <c r="F132" s="5">
        <v>0</v>
      </c>
      <c r="G132" s="5">
        <v>0</v>
      </c>
      <c r="H132" s="5">
        <v>0</v>
      </c>
      <c r="I132" s="5">
        <v>0</v>
      </c>
      <c r="J132" s="5">
        <v>0</v>
      </c>
      <c r="K132" s="5">
        <v>0</v>
      </c>
      <c r="L132" s="5">
        <v>0</v>
      </c>
      <c r="M132" s="5">
        <v>0</v>
      </c>
      <c r="N132" s="5">
        <v>0</v>
      </c>
      <c r="O132" s="5">
        <v>0</v>
      </c>
      <c r="P132" s="5">
        <v>0</v>
      </c>
      <c r="Q132" s="5">
        <v>0</v>
      </c>
      <c r="R132" s="5">
        <v>0</v>
      </c>
      <c r="S132" s="5">
        <v>0</v>
      </c>
      <c r="U132" s="32">
        <f t="shared" si="22"/>
        <v>0</v>
      </c>
      <c r="V132" s="32">
        <f t="shared" si="23"/>
        <v>0</v>
      </c>
      <c r="W132" s="32">
        <f t="shared" si="29"/>
        <v>0</v>
      </c>
      <c r="X132" s="32">
        <f t="shared" si="29"/>
        <v>0</v>
      </c>
      <c r="Y132" s="32">
        <f t="shared" si="29"/>
        <v>0</v>
      </c>
      <c r="Z132" s="32">
        <f t="shared" si="29"/>
        <v>0</v>
      </c>
      <c r="AA132" s="32">
        <f t="shared" si="30"/>
        <v>0</v>
      </c>
      <c r="AB132" s="32">
        <f t="shared" si="30"/>
        <v>0</v>
      </c>
      <c r="AC132" s="32">
        <f t="shared" si="30"/>
        <v>0</v>
      </c>
      <c r="AD132" s="32">
        <f t="shared" si="21"/>
        <v>0</v>
      </c>
      <c r="AE132" s="32">
        <f t="shared" si="21"/>
        <v>0</v>
      </c>
      <c r="AF132" s="32">
        <f t="shared" si="21"/>
        <v>0</v>
      </c>
      <c r="AG132" s="32">
        <f t="shared" si="21"/>
        <v>0</v>
      </c>
      <c r="AH132" s="32">
        <f t="shared" si="26"/>
        <v>0</v>
      </c>
      <c r="AI132" s="32">
        <f t="shared" si="26"/>
        <v>0</v>
      </c>
      <c r="AJ132" s="32">
        <f>VLOOKUP(B132, '[3]Q01 Main'!$A$5:$B$392, 2, FALSE)</f>
        <v>0</v>
      </c>
      <c r="AK132">
        <f>VLOOKUP(B132, '[3]Q01 Main'!$A$5:$C$392, 3, FALSE)</f>
        <v>0</v>
      </c>
      <c r="AN132" s="5">
        <f t="shared" si="24"/>
        <v>0</v>
      </c>
      <c r="AO132" s="5">
        <f t="shared" si="24"/>
        <v>0</v>
      </c>
      <c r="AP132" s="5">
        <f t="shared" si="24"/>
        <v>0</v>
      </c>
      <c r="AQ132" s="5">
        <f t="shared" si="24"/>
        <v>0</v>
      </c>
      <c r="AR132" s="5">
        <f t="shared" si="31"/>
        <v>0</v>
      </c>
      <c r="AS132" s="5">
        <f t="shared" si="31"/>
        <v>0</v>
      </c>
      <c r="AT132" s="5">
        <f t="shared" si="31"/>
        <v>0</v>
      </c>
      <c r="AU132" s="5">
        <f t="shared" si="31"/>
        <v>0</v>
      </c>
      <c r="AV132" s="5">
        <f t="shared" si="27"/>
        <v>0</v>
      </c>
      <c r="AW132" s="5">
        <f t="shared" si="27"/>
        <v>0</v>
      </c>
      <c r="AX132" s="5">
        <f t="shared" si="27"/>
        <v>0</v>
      </c>
      <c r="AY132" s="5">
        <f t="shared" si="27"/>
        <v>0</v>
      </c>
      <c r="AZ132" s="5">
        <f t="shared" si="28"/>
        <v>0</v>
      </c>
      <c r="BA132" s="5">
        <f t="shared" si="28"/>
        <v>0</v>
      </c>
      <c r="BB132" s="5">
        <f t="shared" si="28"/>
        <v>0</v>
      </c>
    </row>
    <row r="133" spans="1:54" x14ac:dyDescent="0.35">
      <c r="A133" s="2" t="s">
        <v>10</v>
      </c>
      <c r="B133" s="1" t="s">
        <v>147</v>
      </c>
      <c r="C133" t="str">
        <f>VLOOKUP(B133, [2]Main!$B$3:$D$376, 2, FALSE)</f>
        <v>Olney DC</v>
      </c>
      <c r="D133" t="str">
        <f>VLOOKUP(B133, [2]Main!$B$3:$D$376, 3, FALSE)</f>
        <v>Co-Op Food, Stanley Court</v>
      </c>
      <c r="E133" s="5">
        <v>3.29E-3</v>
      </c>
      <c r="F133" s="5">
        <v>0</v>
      </c>
      <c r="G133" s="5">
        <v>0</v>
      </c>
      <c r="H133" s="5">
        <v>0</v>
      </c>
      <c r="I133" s="5">
        <v>0</v>
      </c>
      <c r="J133" s="5">
        <v>0</v>
      </c>
      <c r="K133" s="5">
        <v>0</v>
      </c>
      <c r="L133" s="5">
        <v>0</v>
      </c>
      <c r="M133" s="5">
        <v>0</v>
      </c>
      <c r="N133" s="5">
        <v>7.0400000000000003E-3</v>
      </c>
      <c r="O133" s="5">
        <v>0.23147999999999999</v>
      </c>
      <c r="P133" s="5">
        <v>0</v>
      </c>
      <c r="Q133" s="5">
        <v>0</v>
      </c>
      <c r="R133" s="5">
        <v>0</v>
      </c>
      <c r="S133" s="5">
        <v>0</v>
      </c>
      <c r="U133" s="32">
        <f t="shared" si="22"/>
        <v>13.031689999999999</v>
      </c>
      <c r="V133" s="32">
        <f t="shared" si="23"/>
        <v>0</v>
      </c>
      <c r="W133" s="32">
        <f t="shared" si="29"/>
        <v>0</v>
      </c>
      <c r="X133" s="32">
        <f t="shared" si="29"/>
        <v>0</v>
      </c>
      <c r="Y133" s="32">
        <f t="shared" si="29"/>
        <v>0</v>
      </c>
      <c r="Z133" s="32">
        <f t="shared" si="29"/>
        <v>0</v>
      </c>
      <c r="AA133" s="32">
        <f t="shared" si="30"/>
        <v>0</v>
      </c>
      <c r="AB133" s="32">
        <f t="shared" si="30"/>
        <v>0</v>
      </c>
      <c r="AC133" s="32">
        <f t="shared" si="30"/>
        <v>0</v>
      </c>
      <c r="AD133" s="32">
        <f t="shared" si="30"/>
        <v>27.885439999999999</v>
      </c>
      <c r="AE133" s="32">
        <f t="shared" si="30"/>
        <v>916.89227999999991</v>
      </c>
      <c r="AF133" s="32">
        <f t="shared" si="30"/>
        <v>0</v>
      </c>
      <c r="AG133" s="32">
        <f t="shared" si="30"/>
        <v>0</v>
      </c>
      <c r="AH133" s="32">
        <f t="shared" si="26"/>
        <v>0</v>
      </c>
      <c r="AI133" s="32">
        <f t="shared" si="26"/>
        <v>0</v>
      </c>
      <c r="AJ133" s="32">
        <f>VLOOKUP(B133, '[3]Q01 Main'!$A$5:$B$392, 2, FALSE)</f>
        <v>39.61</v>
      </c>
      <c r="AK133">
        <f>VLOOKUP(B133, '[3]Q01 Main'!$A$5:$C$392, 3, FALSE)</f>
        <v>19</v>
      </c>
      <c r="AN133" s="5">
        <f t="shared" si="24"/>
        <v>1.8359449000499839E-3</v>
      </c>
      <c r="AO133" s="5">
        <f t="shared" si="24"/>
        <v>0</v>
      </c>
      <c r="AP133" s="5">
        <f t="shared" si="24"/>
        <v>0</v>
      </c>
      <c r="AQ133" s="5">
        <f t="shared" ref="AQ133:AQ164" si="32">X133/X$383</f>
        <v>0</v>
      </c>
      <c r="AR133" s="5">
        <f t="shared" si="31"/>
        <v>0</v>
      </c>
      <c r="AS133" s="5">
        <f t="shared" si="31"/>
        <v>0</v>
      </c>
      <c r="AT133" s="5">
        <f t="shared" si="31"/>
        <v>0</v>
      </c>
      <c r="AU133" s="5">
        <f t="shared" si="31"/>
        <v>0</v>
      </c>
      <c r="AV133" s="5">
        <f t="shared" si="27"/>
        <v>0</v>
      </c>
      <c r="AW133" s="5">
        <f t="shared" si="27"/>
        <v>3.7708584937704405E-3</v>
      </c>
      <c r="AX133" s="5">
        <f t="shared" si="27"/>
        <v>0.16176338471312662</v>
      </c>
      <c r="AY133" s="5">
        <f t="shared" si="27"/>
        <v>0</v>
      </c>
      <c r="AZ133" s="5">
        <f t="shared" si="28"/>
        <v>0</v>
      </c>
      <c r="BA133" s="5">
        <f t="shared" si="28"/>
        <v>0</v>
      </c>
      <c r="BB133" s="5">
        <f t="shared" si="28"/>
        <v>0</v>
      </c>
    </row>
    <row r="134" spans="1:54" x14ac:dyDescent="0.35">
      <c r="A134" s="2" t="s">
        <v>10</v>
      </c>
      <c r="B134" s="1" t="s">
        <v>148</v>
      </c>
      <c r="C134" t="str">
        <f>VLOOKUP(B134, [2]Main!$B$3:$D$376, 2, FALSE)</f>
        <v>Olney DC</v>
      </c>
      <c r="D134" t="str">
        <f>VLOOKUP(B134, [2]Main!$B$3:$D$376, 3, FALSE)</f>
        <v>Olney DC - Other in Centre</v>
      </c>
      <c r="E134" s="5">
        <v>0</v>
      </c>
      <c r="F134" s="5">
        <v>0</v>
      </c>
      <c r="G134" s="5">
        <v>0</v>
      </c>
      <c r="H134" s="5">
        <v>0</v>
      </c>
      <c r="I134" s="5">
        <v>0</v>
      </c>
      <c r="J134" s="5">
        <v>0</v>
      </c>
      <c r="K134" s="5">
        <v>0</v>
      </c>
      <c r="L134" s="5">
        <v>0</v>
      </c>
      <c r="M134" s="5">
        <v>0</v>
      </c>
      <c r="N134" s="5">
        <v>0</v>
      </c>
      <c r="O134" s="5">
        <v>0</v>
      </c>
      <c r="P134" s="5">
        <v>0</v>
      </c>
      <c r="Q134" s="5">
        <v>0</v>
      </c>
      <c r="R134" s="5">
        <v>0</v>
      </c>
      <c r="S134" s="5">
        <v>0</v>
      </c>
      <c r="U134" s="32">
        <f t="shared" ref="U134:U197" si="33">(E134*AJ134)*100</f>
        <v>0</v>
      </c>
      <c r="V134" s="32">
        <f t="shared" ref="V134:X197" si="34">(F134*$AJ134)*100</f>
        <v>0</v>
      </c>
      <c r="W134" s="32">
        <f t="shared" si="29"/>
        <v>0</v>
      </c>
      <c r="X134" s="32">
        <f t="shared" si="29"/>
        <v>0</v>
      </c>
      <c r="Y134" s="32">
        <f t="shared" si="29"/>
        <v>0</v>
      </c>
      <c r="Z134" s="32">
        <f t="shared" si="29"/>
        <v>0</v>
      </c>
      <c r="AA134" s="32">
        <f t="shared" si="30"/>
        <v>0</v>
      </c>
      <c r="AB134" s="32">
        <f t="shared" si="30"/>
        <v>0</v>
      </c>
      <c r="AC134" s="32">
        <f t="shared" si="30"/>
        <v>0</v>
      </c>
      <c r="AD134" s="32">
        <f t="shared" si="30"/>
        <v>0</v>
      </c>
      <c r="AE134" s="32">
        <f t="shared" si="30"/>
        <v>0</v>
      </c>
      <c r="AF134" s="32">
        <f t="shared" si="30"/>
        <v>0</v>
      </c>
      <c r="AG134" s="32">
        <f t="shared" si="30"/>
        <v>0</v>
      </c>
      <c r="AH134" s="32">
        <f t="shared" si="26"/>
        <v>0</v>
      </c>
      <c r="AI134" s="32">
        <f t="shared" si="26"/>
        <v>0</v>
      </c>
      <c r="AJ134" s="32">
        <f>VLOOKUP(B134, '[3]Q01 Main'!$A$5:$B$392, 2, FALSE)</f>
        <v>0</v>
      </c>
      <c r="AK134">
        <f>VLOOKUP(B134, '[3]Q01 Main'!$A$5:$C$392, 3, FALSE)</f>
        <v>0</v>
      </c>
      <c r="AN134" s="5">
        <f t="shared" ref="AN134:AN165" si="35">U134/U$383</f>
        <v>0</v>
      </c>
      <c r="AO134" s="5">
        <f t="shared" ref="AO134:AO165" si="36">V134/V$383</f>
        <v>0</v>
      </c>
      <c r="AP134" s="5">
        <f t="shared" ref="AP134:AP165" si="37">W134/W$383</f>
        <v>0</v>
      </c>
      <c r="AQ134" s="5">
        <f t="shared" si="32"/>
        <v>0</v>
      </c>
      <c r="AR134" s="5">
        <f t="shared" si="31"/>
        <v>0</v>
      </c>
      <c r="AS134" s="5">
        <f t="shared" si="31"/>
        <v>0</v>
      </c>
      <c r="AT134" s="5">
        <f t="shared" si="31"/>
        <v>0</v>
      </c>
      <c r="AU134" s="5">
        <f t="shared" si="31"/>
        <v>0</v>
      </c>
      <c r="AV134" s="5">
        <f t="shared" si="27"/>
        <v>0</v>
      </c>
      <c r="AW134" s="5">
        <f t="shared" si="27"/>
        <v>0</v>
      </c>
      <c r="AX134" s="5">
        <f t="shared" si="27"/>
        <v>0</v>
      </c>
      <c r="AY134" s="5">
        <f t="shared" si="27"/>
        <v>0</v>
      </c>
      <c r="AZ134" s="5">
        <f t="shared" si="28"/>
        <v>0</v>
      </c>
      <c r="BA134" s="5">
        <f t="shared" si="28"/>
        <v>0</v>
      </c>
      <c r="BB134" s="5">
        <f t="shared" si="28"/>
        <v>0</v>
      </c>
    </row>
    <row r="135" spans="1:54" x14ac:dyDescent="0.35">
      <c r="A135" s="2" t="s">
        <v>10</v>
      </c>
      <c r="B135" s="1" t="s">
        <v>149</v>
      </c>
      <c r="C135" t="str">
        <f>VLOOKUP(B135, [2]Main!$B$3:$D$376, 2, FALSE)</f>
        <v>Out of Centre</v>
      </c>
      <c r="D135" t="str">
        <f>VLOOKUP(B135, [2]Main!$B$3:$D$376, 3, FALSE)</f>
        <v>OoC - Zone 10 - Other</v>
      </c>
      <c r="E135" s="5">
        <v>0</v>
      </c>
      <c r="F135" s="5">
        <v>0</v>
      </c>
      <c r="G135" s="5">
        <v>0</v>
      </c>
      <c r="H135" s="5">
        <v>0</v>
      </c>
      <c r="I135" s="5">
        <v>0</v>
      </c>
      <c r="J135" s="5">
        <v>0</v>
      </c>
      <c r="K135" s="5">
        <v>0</v>
      </c>
      <c r="L135" s="5">
        <v>0</v>
      </c>
      <c r="M135" s="5">
        <v>0</v>
      </c>
      <c r="N135" s="5">
        <v>0</v>
      </c>
      <c r="O135" s="5">
        <v>0</v>
      </c>
      <c r="P135" s="5">
        <v>0</v>
      </c>
      <c r="Q135" s="5">
        <v>0</v>
      </c>
      <c r="R135" s="5">
        <v>0</v>
      </c>
      <c r="S135" s="5">
        <v>0</v>
      </c>
      <c r="U135" s="32">
        <f t="shared" si="33"/>
        <v>0</v>
      </c>
      <c r="V135" s="32">
        <f t="shared" si="34"/>
        <v>0</v>
      </c>
      <c r="W135" s="32">
        <f t="shared" si="29"/>
        <v>0</v>
      </c>
      <c r="X135" s="32">
        <f t="shared" si="29"/>
        <v>0</v>
      </c>
      <c r="Y135" s="32">
        <f t="shared" si="29"/>
        <v>0</v>
      </c>
      <c r="Z135" s="32">
        <f t="shared" si="29"/>
        <v>0</v>
      </c>
      <c r="AA135" s="32">
        <f t="shared" si="30"/>
        <v>0</v>
      </c>
      <c r="AB135" s="32">
        <f t="shared" si="30"/>
        <v>0</v>
      </c>
      <c r="AC135" s="32">
        <f t="shared" si="30"/>
        <v>0</v>
      </c>
      <c r="AD135" s="32">
        <f t="shared" si="30"/>
        <v>0</v>
      </c>
      <c r="AE135" s="32">
        <f t="shared" si="30"/>
        <v>0</v>
      </c>
      <c r="AF135" s="32">
        <f t="shared" si="30"/>
        <v>0</v>
      </c>
      <c r="AG135" s="32">
        <f t="shared" si="30"/>
        <v>0</v>
      </c>
      <c r="AH135" s="32">
        <f t="shared" si="26"/>
        <v>0</v>
      </c>
      <c r="AI135" s="32">
        <f t="shared" si="26"/>
        <v>0</v>
      </c>
      <c r="AJ135" s="32">
        <f>VLOOKUP(B135, '[3]Q01 Main'!$A$5:$B$392, 2, FALSE)</f>
        <v>0</v>
      </c>
      <c r="AK135">
        <f>VLOOKUP(B135, '[3]Q01 Main'!$A$5:$C$392, 3, FALSE)</f>
        <v>0</v>
      </c>
      <c r="AN135" s="5">
        <f t="shared" si="35"/>
        <v>0</v>
      </c>
      <c r="AO135" s="5">
        <f t="shared" si="36"/>
        <v>0</v>
      </c>
      <c r="AP135" s="5">
        <f t="shared" si="37"/>
        <v>0</v>
      </c>
      <c r="AQ135" s="5">
        <f t="shared" si="32"/>
        <v>0</v>
      </c>
      <c r="AR135" s="5">
        <f t="shared" si="31"/>
        <v>0</v>
      </c>
      <c r="AS135" s="5">
        <f t="shared" si="31"/>
        <v>0</v>
      </c>
      <c r="AT135" s="5">
        <f t="shared" si="31"/>
        <v>0</v>
      </c>
      <c r="AU135" s="5">
        <f t="shared" si="31"/>
        <v>0</v>
      </c>
      <c r="AV135" s="5">
        <f t="shared" si="27"/>
        <v>0</v>
      </c>
      <c r="AW135" s="5">
        <f t="shared" si="27"/>
        <v>0</v>
      </c>
      <c r="AX135" s="5">
        <f t="shared" si="27"/>
        <v>0</v>
      </c>
      <c r="AY135" s="5">
        <f t="shared" si="27"/>
        <v>0</v>
      </c>
      <c r="AZ135" s="5">
        <f t="shared" si="28"/>
        <v>0</v>
      </c>
      <c r="BA135" s="5">
        <f t="shared" si="28"/>
        <v>0</v>
      </c>
      <c r="BB135" s="5">
        <f t="shared" si="28"/>
        <v>0</v>
      </c>
    </row>
    <row r="136" spans="1:54" x14ac:dyDescent="0.35">
      <c r="A136" s="2" t="s">
        <v>10</v>
      </c>
      <c r="B136" s="1" t="s">
        <v>150</v>
      </c>
      <c r="C136" t="str">
        <f>VLOOKUP(B136, [2]Main!$B$3:$D$376, 2, FALSE)</f>
        <v>Out of Centre</v>
      </c>
      <c r="D136" t="str">
        <f>VLOOKUP(B136, [2]Main!$B$3:$D$376, 3, FALSE)</f>
        <v>OoC - Zone 10 - Other</v>
      </c>
      <c r="E136" s="5">
        <v>0</v>
      </c>
      <c r="F136" s="5">
        <v>0</v>
      </c>
      <c r="G136" s="5">
        <v>0</v>
      </c>
      <c r="H136" s="5">
        <v>0</v>
      </c>
      <c r="I136" s="5">
        <v>0</v>
      </c>
      <c r="J136" s="5">
        <v>0</v>
      </c>
      <c r="K136" s="5">
        <v>0</v>
      </c>
      <c r="L136" s="5">
        <v>0</v>
      </c>
      <c r="M136" s="5">
        <v>0</v>
      </c>
      <c r="N136" s="5">
        <v>0</v>
      </c>
      <c r="O136" s="5">
        <v>0</v>
      </c>
      <c r="P136" s="5">
        <v>0</v>
      </c>
      <c r="Q136" s="5">
        <v>0</v>
      </c>
      <c r="R136" s="5">
        <v>0</v>
      </c>
      <c r="S136" s="5">
        <v>0</v>
      </c>
      <c r="U136" s="32">
        <f t="shared" si="33"/>
        <v>0</v>
      </c>
      <c r="V136" s="32">
        <f t="shared" si="34"/>
        <v>0</v>
      </c>
      <c r="W136" s="32">
        <f t="shared" si="29"/>
        <v>0</v>
      </c>
      <c r="X136" s="32">
        <f t="shared" si="29"/>
        <v>0</v>
      </c>
      <c r="Y136" s="32">
        <f t="shared" si="29"/>
        <v>0</v>
      </c>
      <c r="Z136" s="32">
        <f t="shared" si="29"/>
        <v>0</v>
      </c>
      <c r="AA136" s="32">
        <f t="shared" si="30"/>
        <v>0</v>
      </c>
      <c r="AB136" s="32">
        <f t="shared" si="30"/>
        <v>0</v>
      </c>
      <c r="AC136" s="32">
        <f t="shared" si="30"/>
        <v>0</v>
      </c>
      <c r="AD136" s="32">
        <f t="shared" si="30"/>
        <v>0</v>
      </c>
      <c r="AE136" s="32">
        <f t="shared" si="30"/>
        <v>0</v>
      </c>
      <c r="AF136" s="32">
        <f t="shared" si="30"/>
        <v>0</v>
      </c>
      <c r="AG136" s="32">
        <f t="shared" si="30"/>
        <v>0</v>
      </c>
      <c r="AH136" s="32">
        <f t="shared" si="26"/>
        <v>0</v>
      </c>
      <c r="AI136" s="32">
        <f t="shared" si="26"/>
        <v>0</v>
      </c>
      <c r="AJ136" s="32">
        <f>VLOOKUP(B136, '[3]Q01 Main'!$A$5:$B$392, 2, FALSE)</f>
        <v>0</v>
      </c>
      <c r="AK136">
        <f>VLOOKUP(B136, '[3]Q01 Main'!$A$5:$C$392, 3, FALSE)</f>
        <v>0</v>
      </c>
      <c r="AN136" s="5">
        <f t="shared" si="35"/>
        <v>0</v>
      </c>
      <c r="AO136" s="5">
        <f t="shared" si="36"/>
        <v>0</v>
      </c>
      <c r="AP136" s="5">
        <f t="shared" si="37"/>
        <v>0</v>
      </c>
      <c r="AQ136" s="5">
        <f t="shared" si="32"/>
        <v>0</v>
      </c>
      <c r="AR136" s="5">
        <f t="shared" si="31"/>
        <v>0</v>
      </c>
      <c r="AS136" s="5">
        <f t="shared" si="31"/>
        <v>0</v>
      </c>
      <c r="AT136" s="5">
        <f t="shared" si="31"/>
        <v>0</v>
      </c>
      <c r="AU136" s="5">
        <f t="shared" si="31"/>
        <v>0</v>
      </c>
      <c r="AV136" s="5">
        <f t="shared" si="27"/>
        <v>0</v>
      </c>
      <c r="AW136" s="5">
        <f t="shared" si="27"/>
        <v>0</v>
      </c>
      <c r="AX136" s="5">
        <f t="shared" si="27"/>
        <v>0</v>
      </c>
      <c r="AY136" s="5">
        <f t="shared" si="27"/>
        <v>0</v>
      </c>
      <c r="AZ136" s="5">
        <f t="shared" si="28"/>
        <v>0</v>
      </c>
      <c r="BA136" s="5">
        <f t="shared" si="28"/>
        <v>0</v>
      </c>
      <c r="BB136" s="5">
        <f t="shared" si="28"/>
        <v>0</v>
      </c>
    </row>
    <row r="137" spans="1:54" x14ac:dyDescent="0.35">
      <c r="A137" s="2" t="s">
        <v>10</v>
      </c>
      <c r="B137" s="1" t="s">
        <v>151</v>
      </c>
      <c r="C137" t="str">
        <f>VLOOKUP(B137, [2]Main!$B$3:$D$376, 2, FALSE)</f>
        <v>Out of Centre</v>
      </c>
      <c r="D137" t="str">
        <f>VLOOKUP(B137, [2]Main!$B$3:$D$376, 3, FALSE)</f>
        <v>OoC - Zone 10 - Sainsbury's Superstore, Lavendon Road, Olney</v>
      </c>
      <c r="E137" s="5">
        <v>7.7600000000000004E-3</v>
      </c>
      <c r="F137" s="5">
        <v>0</v>
      </c>
      <c r="G137" s="5">
        <v>0</v>
      </c>
      <c r="H137" s="5">
        <v>0</v>
      </c>
      <c r="I137" s="5">
        <v>0</v>
      </c>
      <c r="J137" s="5">
        <v>0</v>
      </c>
      <c r="K137" s="5">
        <v>0</v>
      </c>
      <c r="L137" s="5">
        <v>0</v>
      </c>
      <c r="M137" s="5">
        <v>0</v>
      </c>
      <c r="N137" s="5">
        <v>3.6080000000000001E-2</v>
      </c>
      <c r="O137" s="5">
        <v>0.39351000000000003</v>
      </c>
      <c r="P137" s="5">
        <v>1.7069999999999998E-2</v>
      </c>
      <c r="Q137" s="5">
        <v>0</v>
      </c>
      <c r="R137" s="5">
        <v>0</v>
      </c>
      <c r="S137" s="5">
        <v>0</v>
      </c>
      <c r="U137" s="32">
        <f t="shared" si="33"/>
        <v>41.174560000000007</v>
      </c>
      <c r="V137" s="32">
        <f t="shared" si="34"/>
        <v>0</v>
      </c>
      <c r="W137" s="32">
        <f t="shared" si="29"/>
        <v>0</v>
      </c>
      <c r="X137" s="32">
        <f t="shared" si="29"/>
        <v>0</v>
      </c>
      <c r="Y137" s="32">
        <f t="shared" si="29"/>
        <v>0</v>
      </c>
      <c r="Z137" s="32">
        <f t="shared" si="29"/>
        <v>0</v>
      </c>
      <c r="AA137" s="32">
        <f t="shared" si="30"/>
        <v>0</v>
      </c>
      <c r="AB137" s="32">
        <f t="shared" si="30"/>
        <v>0</v>
      </c>
      <c r="AC137" s="32">
        <f t="shared" si="30"/>
        <v>0</v>
      </c>
      <c r="AD137" s="32">
        <f t="shared" si="30"/>
        <v>191.44048000000004</v>
      </c>
      <c r="AE137" s="32">
        <f t="shared" si="30"/>
        <v>2087.9640600000002</v>
      </c>
      <c r="AF137" s="32">
        <f t="shared" si="30"/>
        <v>90.573419999999999</v>
      </c>
      <c r="AG137" s="32">
        <f t="shared" si="30"/>
        <v>0</v>
      </c>
      <c r="AH137" s="32">
        <f t="shared" si="26"/>
        <v>0</v>
      </c>
      <c r="AI137" s="32">
        <f t="shared" si="26"/>
        <v>0</v>
      </c>
      <c r="AJ137" s="32">
        <f>VLOOKUP(B137, '[3]Q01 Main'!$A$5:$B$392, 2, FALSE)</f>
        <v>53.06</v>
      </c>
      <c r="AK137">
        <f>VLOOKUP(B137, '[3]Q01 Main'!$A$5:$C$392, 3, FALSE)</f>
        <v>36</v>
      </c>
      <c r="AN137" s="5">
        <f t="shared" si="35"/>
        <v>5.8007997001004539E-3</v>
      </c>
      <c r="AO137" s="5">
        <f t="shared" si="36"/>
        <v>0</v>
      </c>
      <c r="AP137" s="5">
        <f t="shared" si="37"/>
        <v>0</v>
      </c>
      <c r="AQ137" s="5">
        <f t="shared" si="32"/>
        <v>0</v>
      </c>
      <c r="AR137" s="5">
        <f t="shared" si="31"/>
        <v>0</v>
      </c>
      <c r="AS137" s="5">
        <f t="shared" si="31"/>
        <v>0</v>
      </c>
      <c r="AT137" s="5">
        <f t="shared" si="31"/>
        <v>0</v>
      </c>
      <c r="AU137" s="5">
        <f t="shared" si="31"/>
        <v>0</v>
      </c>
      <c r="AV137" s="5">
        <f t="shared" si="27"/>
        <v>0</v>
      </c>
      <c r="AW137" s="5">
        <f t="shared" si="27"/>
        <v>2.5887881276375424E-2</v>
      </c>
      <c r="AX137" s="5">
        <f t="shared" si="27"/>
        <v>0.36837057184619537</v>
      </c>
      <c r="AY137" s="5">
        <f t="shared" si="27"/>
        <v>1.2008100671456974E-2</v>
      </c>
      <c r="AZ137" s="5">
        <f t="shared" si="28"/>
        <v>0</v>
      </c>
      <c r="BA137" s="5">
        <f t="shared" si="28"/>
        <v>0</v>
      </c>
      <c r="BB137" s="5">
        <f t="shared" si="28"/>
        <v>0</v>
      </c>
    </row>
    <row r="138" spans="1:54" x14ac:dyDescent="0.35">
      <c r="A138" s="2" t="s">
        <v>10</v>
      </c>
      <c r="B138" s="1" t="s">
        <v>152</v>
      </c>
      <c r="C138" t="str">
        <f>VLOOKUP(B138, [2]Main!$B$3:$D$376, 2, FALSE)</f>
        <v>Olney DC</v>
      </c>
      <c r="D138" t="str">
        <f>VLOOKUP(B138, [2]Main!$B$3:$D$376, 3, FALSE)</f>
        <v>Olney DC - Other in Centre</v>
      </c>
      <c r="E138" s="5">
        <v>2.1000000000000001E-4</v>
      </c>
      <c r="F138" s="5">
        <v>0</v>
      </c>
      <c r="G138" s="5">
        <v>0</v>
      </c>
      <c r="H138" s="5">
        <v>0</v>
      </c>
      <c r="I138" s="5">
        <v>0</v>
      </c>
      <c r="J138" s="5">
        <v>0</v>
      </c>
      <c r="K138" s="5">
        <v>0</v>
      </c>
      <c r="L138" s="5">
        <v>0</v>
      </c>
      <c r="M138" s="5">
        <v>0</v>
      </c>
      <c r="N138" s="5">
        <v>0</v>
      </c>
      <c r="O138" s="5">
        <v>1.6279999999999999E-2</v>
      </c>
      <c r="P138" s="5">
        <v>0</v>
      </c>
      <c r="Q138" s="5">
        <v>0</v>
      </c>
      <c r="R138" s="5">
        <v>0</v>
      </c>
      <c r="S138" s="5">
        <v>0</v>
      </c>
      <c r="U138" s="32">
        <f t="shared" si="33"/>
        <v>1.302</v>
      </c>
      <c r="V138" s="32">
        <f t="shared" si="34"/>
        <v>0</v>
      </c>
      <c r="W138" s="32">
        <f t="shared" si="29"/>
        <v>0</v>
      </c>
      <c r="X138" s="32">
        <f t="shared" si="29"/>
        <v>0</v>
      </c>
      <c r="Y138" s="32">
        <f t="shared" si="29"/>
        <v>0</v>
      </c>
      <c r="Z138" s="32">
        <f t="shared" si="29"/>
        <v>0</v>
      </c>
      <c r="AA138" s="32">
        <f t="shared" si="30"/>
        <v>0</v>
      </c>
      <c r="AB138" s="32">
        <f t="shared" si="30"/>
        <v>0</v>
      </c>
      <c r="AC138" s="32">
        <f t="shared" si="30"/>
        <v>0</v>
      </c>
      <c r="AD138" s="32">
        <f t="shared" si="30"/>
        <v>0</v>
      </c>
      <c r="AE138" s="32">
        <f t="shared" si="30"/>
        <v>100.93600000000001</v>
      </c>
      <c r="AF138" s="32">
        <f t="shared" si="30"/>
        <v>0</v>
      </c>
      <c r="AG138" s="32">
        <f t="shared" si="30"/>
        <v>0</v>
      </c>
      <c r="AH138" s="32">
        <f t="shared" si="26"/>
        <v>0</v>
      </c>
      <c r="AI138" s="32">
        <f t="shared" si="26"/>
        <v>0</v>
      </c>
      <c r="AJ138" s="32">
        <f>VLOOKUP(B138, '[3]Q01 Main'!$A$5:$B$392, 2, FALSE)</f>
        <v>62</v>
      </c>
      <c r="AK138">
        <f>VLOOKUP(B138, '[3]Q01 Main'!$A$5:$C$392, 3, FALSE)</f>
        <v>2</v>
      </c>
      <c r="AN138" s="5">
        <f t="shared" si="35"/>
        <v>1.8342979765978773E-4</v>
      </c>
      <c r="AO138" s="5">
        <f t="shared" si="36"/>
        <v>0</v>
      </c>
      <c r="AP138" s="5">
        <f t="shared" si="37"/>
        <v>0</v>
      </c>
      <c r="AQ138" s="5">
        <f t="shared" si="32"/>
        <v>0</v>
      </c>
      <c r="AR138" s="5">
        <f t="shared" si="31"/>
        <v>0</v>
      </c>
      <c r="AS138" s="5">
        <f t="shared" si="31"/>
        <v>0</v>
      </c>
      <c r="AT138" s="5">
        <f t="shared" si="31"/>
        <v>0</v>
      </c>
      <c r="AU138" s="5">
        <f t="shared" si="31"/>
        <v>0</v>
      </c>
      <c r="AV138" s="5">
        <f t="shared" si="27"/>
        <v>0</v>
      </c>
      <c r="AW138" s="5">
        <f t="shared" si="27"/>
        <v>0</v>
      </c>
      <c r="AX138" s="5">
        <f t="shared" si="27"/>
        <v>1.7807706919949366E-2</v>
      </c>
      <c r="AY138" s="5">
        <f t="shared" si="27"/>
        <v>0</v>
      </c>
      <c r="AZ138" s="5">
        <f t="shared" si="28"/>
        <v>0</v>
      </c>
      <c r="BA138" s="5">
        <f t="shared" si="28"/>
        <v>0</v>
      </c>
      <c r="BB138" s="5">
        <f t="shared" si="28"/>
        <v>0</v>
      </c>
    </row>
    <row r="139" spans="1:54" x14ac:dyDescent="0.35">
      <c r="A139" s="2" t="s">
        <v>11</v>
      </c>
      <c r="B139" s="1" t="s">
        <v>153</v>
      </c>
      <c r="C139" t="str">
        <f>VLOOKUP(B139, [2]Main!$B$3:$D$376, 2, FALSE)</f>
        <v>Outside of MKCC</v>
      </c>
      <c r="D139" t="s">
        <v>1880</v>
      </c>
      <c r="E139" s="5">
        <v>0</v>
      </c>
      <c r="F139" s="5">
        <v>0</v>
      </c>
      <c r="G139" s="5">
        <v>0</v>
      </c>
      <c r="H139" s="5">
        <v>0</v>
      </c>
      <c r="I139" s="5">
        <v>0</v>
      </c>
      <c r="J139" s="5">
        <v>0</v>
      </c>
      <c r="K139" s="5">
        <v>0</v>
      </c>
      <c r="L139" s="5">
        <v>0</v>
      </c>
      <c r="M139" s="5">
        <v>0</v>
      </c>
      <c r="N139" s="5">
        <v>0</v>
      </c>
      <c r="O139" s="5">
        <v>0</v>
      </c>
      <c r="P139" s="5">
        <v>0</v>
      </c>
      <c r="Q139" s="5">
        <v>0</v>
      </c>
      <c r="R139" s="5">
        <v>0</v>
      </c>
      <c r="S139" s="5">
        <v>0</v>
      </c>
      <c r="U139" s="32">
        <f t="shared" si="33"/>
        <v>0</v>
      </c>
      <c r="V139" s="32">
        <f t="shared" si="34"/>
        <v>0</v>
      </c>
      <c r="W139" s="32">
        <f t="shared" si="29"/>
        <v>0</v>
      </c>
      <c r="X139" s="32">
        <f t="shared" si="29"/>
        <v>0</v>
      </c>
      <c r="Y139" s="32">
        <f t="shared" si="29"/>
        <v>0</v>
      </c>
      <c r="Z139" s="32">
        <f t="shared" si="29"/>
        <v>0</v>
      </c>
      <c r="AA139" s="32">
        <f t="shared" si="30"/>
        <v>0</v>
      </c>
      <c r="AB139" s="32">
        <f t="shared" si="30"/>
        <v>0</v>
      </c>
      <c r="AC139" s="32">
        <f t="shared" si="30"/>
        <v>0</v>
      </c>
      <c r="AD139" s="32">
        <f t="shared" si="30"/>
        <v>0</v>
      </c>
      <c r="AE139" s="32">
        <f t="shared" si="30"/>
        <v>0</v>
      </c>
      <c r="AF139" s="32">
        <f t="shared" si="30"/>
        <v>0</v>
      </c>
      <c r="AG139" s="32">
        <f t="shared" si="30"/>
        <v>0</v>
      </c>
      <c r="AH139" s="32">
        <f t="shared" si="26"/>
        <v>0</v>
      </c>
      <c r="AI139" s="32">
        <f t="shared" si="26"/>
        <v>0</v>
      </c>
      <c r="AJ139" s="32">
        <f>VLOOKUP(B139, '[3]Q01 Main'!$A$5:$B$392, 2, FALSE)</f>
        <v>0</v>
      </c>
      <c r="AK139">
        <f>VLOOKUP(B139, '[3]Q01 Main'!$A$5:$C$392, 3, FALSE)</f>
        <v>0</v>
      </c>
      <c r="AN139" s="5">
        <f t="shared" si="35"/>
        <v>0</v>
      </c>
      <c r="AO139" s="5">
        <f t="shared" si="36"/>
        <v>0</v>
      </c>
      <c r="AP139" s="5">
        <f t="shared" si="37"/>
        <v>0</v>
      </c>
      <c r="AQ139" s="5">
        <f t="shared" si="32"/>
        <v>0</v>
      </c>
      <c r="AR139" s="5">
        <f t="shared" si="31"/>
        <v>0</v>
      </c>
      <c r="AS139" s="5">
        <f t="shared" si="31"/>
        <v>0</v>
      </c>
      <c r="AT139" s="5">
        <f t="shared" si="31"/>
        <v>0</v>
      </c>
      <c r="AU139" s="5">
        <f t="shared" si="31"/>
        <v>0</v>
      </c>
      <c r="AV139" s="5">
        <f t="shared" si="27"/>
        <v>0</v>
      </c>
      <c r="AW139" s="5">
        <f t="shared" si="27"/>
        <v>0</v>
      </c>
      <c r="AX139" s="5">
        <f t="shared" si="27"/>
        <v>0</v>
      </c>
      <c r="AY139" s="5">
        <f t="shared" si="27"/>
        <v>0</v>
      </c>
      <c r="AZ139" s="5">
        <f t="shared" si="28"/>
        <v>0</v>
      </c>
      <c r="BA139" s="5">
        <f t="shared" si="28"/>
        <v>0</v>
      </c>
      <c r="BB139" s="5">
        <f t="shared" si="28"/>
        <v>0</v>
      </c>
    </row>
    <row r="140" spans="1:54" x14ac:dyDescent="0.35">
      <c r="A140" s="2" t="s">
        <v>11</v>
      </c>
      <c r="B140" s="1" t="s">
        <v>154</v>
      </c>
      <c r="C140" t="str">
        <f>VLOOKUP(B140, [2]Main!$B$3:$D$376, 2, FALSE)</f>
        <v>Outside of MKCC</v>
      </c>
      <c r="D140" t="s">
        <v>1880</v>
      </c>
      <c r="E140" s="5">
        <v>0</v>
      </c>
      <c r="F140" s="5">
        <v>0</v>
      </c>
      <c r="G140" s="5">
        <v>0</v>
      </c>
      <c r="H140" s="5">
        <v>0</v>
      </c>
      <c r="I140" s="5">
        <v>0</v>
      </c>
      <c r="J140" s="5">
        <v>0</v>
      </c>
      <c r="K140" s="5">
        <v>0</v>
      </c>
      <c r="L140" s="5">
        <v>0</v>
      </c>
      <c r="M140" s="5">
        <v>0</v>
      </c>
      <c r="N140" s="5">
        <v>0</v>
      </c>
      <c r="O140" s="5">
        <v>0</v>
      </c>
      <c r="P140" s="5">
        <v>0</v>
      </c>
      <c r="Q140" s="5">
        <v>0</v>
      </c>
      <c r="R140" s="5">
        <v>0</v>
      </c>
      <c r="S140" s="5">
        <v>0</v>
      </c>
      <c r="U140" s="32">
        <f t="shared" si="33"/>
        <v>0</v>
      </c>
      <c r="V140" s="32">
        <f t="shared" si="34"/>
        <v>0</v>
      </c>
      <c r="W140" s="32">
        <f t="shared" si="29"/>
        <v>0</v>
      </c>
      <c r="X140" s="32">
        <f t="shared" si="29"/>
        <v>0</v>
      </c>
      <c r="Y140" s="32">
        <f t="shared" si="29"/>
        <v>0</v>
      </c>
      <c r="Z140" s="32">
        <f t="shared" si="29"/>
        <v>0</v>
      </c>
      <c r="AA140" s="32">
        <f t="shared" si="30"/>
        <v>0</v>
      </c>
      <c r="AB140" s="32">
        <f t="shared" si="30"/>
        <v>0</v>
      </c>
      <c r="AC140" s="32">
        <f t="shared" si="30"/>
        <v>0</v>
      </c>
      <c r="AD140" s="32">
        <f t="shared" si="30"/>
        <v>0</v>
      </c>
      <c r="AE140" s="32">
        <f t="shared" si="30"/>
        <v>0</v>
      </c>
      <c r="AF140" s="32">
        <f t="shared" si="30"/>
        <v>0</v>
      </c>
      <c r="AG140" s="32">
        <f t="shared" si="30"/>
        <v>0</v>
      </c>
      <c r="AH140" s="32">
        <f t="shared" si="26"/>
        <v>0</v>
      </c>
      <c r="AI140" s="32">
        <f t="shared" si="26"/>
        <v>0</v>
      </c>
      <c r="AJ140" s="32">
        <f>VLOOKUP(B140, '[3]Q01 Main'!$A$5:$B$392, 2, FALSE)</f>
        <v>0</v>
      </c>
      <c r="AK140">
        <f>VLOOKUP(B140, '[3]Q01 Main'!$A$5:$C$392, 3, FALSE)</f>
        <v>0</v>
      </c>
      <c r="AN140" s="5">
        <f t="shared" si="35"/>
        <v>0</v>
      </c>
      <c r="AO140" s="5">
        <f t="shared" si="36"/>
        <v>0</v>
      </c>
      <c r="AP140" s="5">
        <f t="shared" si="37"/>
        <v>0</v>
      </c>
      <c r="AQ140" s="5">
        <f t="shared" si="32"/>
        <v>0</v>
      </c>
      <c r="AR140" s="5">
        <f t="shared" si="31"/>
        <v>0</v>
      </c>
      <c r="AS140" s="5">
        <f t="shared" si="31"/>
        <v>0</v>
      </c>
      <c r="AT140" s="5">
        <f t="shared" si="31"/>
        <v>0</v>
      </c>
      <c r="AU140" s="5">
        <f t="shared" si="31"/>
        <v>0</v>
      </c>
      <c r="AV140" s="5">
        <f t="shared" si="27"/>
        <v>0</v>
      </c>
      <c r="AW140" s="5">
        <f t="shared" si="27"/>
        <v>0</v>
      </c>
      <c r="AX140" s="5">
        <f t="shared" si="27"/>
        <v>0</v>
      </c>
      <c r="AY140" s="5">
        <f t="shared" si="27"/>
        <v>0</v>
      </c>
      <c r="AZ140" s="5">
        <f t="shared" si="28"/>
        <v>0</v>
      </c>
      <c r="BA140" s="5">
        <f t="shared" si="28"/>
        <v>0</v>
      </c>
      <c r="BB140" s="5">
        <f t="shared" si="28"/>
        <v>0</v>
      </c>
    </row>
    <row r="141" spans="1:54" x14ac:dyDescent="0.35">
      <c r="A141" s="2" t="s">
        <v>11</v>
      </c>
      <c r="B141" s="1" t="s">
        <v>155</v>
      </c>
      <c r="C141" t="str">
        <f>VLOOKUP(B141, [2]Main!$B$3:$D$376, 2, FALSE)</f>
        <v>Outside of MKCC</v>
      </c>
      <c r="D141" t="s">
        <v>1880</v>
      </c>
      <c r="E141" s="5">
        <v>0</v>
      </c>
      <c r="F141" s="5">
        <v>0</v>
      </c>
      <c r="G141" s="5">
        <v>0</v>
      </c>
      <c r="H141" s="5">
        <v>0</v>
      </c>
      <c r="I141" s="5">
        <v>0</v>
      </c>
      <c r="J141" s="5">
        <v>0</v>
      </c>
      <c r="K141" s="5">
        <v>0</v>
      </c>
      <c r="L141" s="5">
        <v>0</v>
      </c>
      <c r="M141" s="5">
        <v>0</v>
      </c>
      <c r="N141" s="5">
        <v>0</v>
      </c>
      <c r="O141" s="5">
        <v>0</v>
      </c>
      <c r="P141" s="5">
        <v>0</v>
      </c>
      <c r="Q141" s="5">
        <v>0</v>
      </c>
      <c r="R141" s="5">
        <v>0</v>
      </c>
      <c r="S141" s="5">
        <v>0</v>
      </c>
      <c r="U141" s="32">
        <f t="shared" si="33"/>
        <v>0</v>
      </c>
      <c r="V141" s="32">
        <f t="shared" si="34"/>
        <v>0</v>
      </c>
      <c r="W141" s="32">
        <f t="shared" si="29"/>
        <v>0</v>
      </c>
      <c r="X141" s="32">
        <f t="shared" si="29"/>
        <v>0</v>
      </c>
      <c r="Y141" s="32">
        <f t="shared" si="29"/>
        <v>0</v>
      </c>
      <c r="Z141" s="32">
        <f t="shared" si="29"/>
        <v>0</v>
      </c>
      <c r="AA141" s="32">
        <f t="shared" si="30"/>
        <v>0</v>
      </c>
      <c r="AB141" s="32">
        <f t="shared" si="30"/>
        <v>0</v>
      </c>
      <c r="AC141" s="32">
        <f t="shared" si="30"/>
        <v>0</v>
      </c>
      <c r="AD141" s="32">
        <f t="shared" si="30"/>
        <v>0</v>
      </c>
      <c r="AE141" s="32">
        <f t="shared" si="30"/>
        <v>0</v>
      </c>
      <c r="AF141" s="32">
        <f t="shared" si="30"/>
        <v>0</v>
      </c>
      <c r="AG141" s="32">
        <f t="shared" si="30"/>
        <v>0</v>
      </c>
      <c r="AH141" s="32">
        <f t="shared" si="26"/>
        <v>0</v>
      </c>
      <c r="AI141" s="32">
        <f t="shared" si="26"/>
        <v>0</v>
      </c>
      <c r="AJ141" s="32">
        <f>VLOOKUP(B141, '[3]Q01 Main'!$A$5:$B$392, 2, FALSE)</f>
        <v>0</v>
      </c>
      <c r="AK141">
        <f>VLOOKUP(B141, '[3]Q01 Main'!$A$5:$C$392, 3, FALSE)</f>
        <v>0</v>
      </c>
      <c r="AN141" s="5">
        <f t="shared" si="35"/>
        <v>0</v>
      </c>
      <c r="AO141" s="5">
        <f t="shared" si="36"/>
        <v>0</v>
      </c>
      <c r="AP141" s="5">
        <f t="shared" si="37"/>
        <v>0</v>
      </c>
      <c r="AQ141" s="5">
        <f t="shared" si="32"/>
        <v>0</v>
      </c>
      <c r="AR141" s="5">
        <f t="shared" si="31"/>
        <v>0</v>
      </c>
      <c r="AS141" s="5">
        <f t="shared" si="31"/>
        <v>0</v>
      </c>
      <c r="AT141" s="5">
        <f t="shared" si="31"/>
        <v>0</v>
      </c>
      <c r="AU141" s="5">
        <f t="shared" si="31"/>
        <v>0</v>
      </c>
      <c r="AV141" s="5">
        <f t="shared" si="27"/>
        <v>0</v>
      </c>
      <c r="AW141" s="5">
        <f t="shared" si="27"/>
        <v>0</v>
      </c>
      <c r="AX141" s="5">
        <f t="shared" si="27"/>
        <v>0</v>
      </c>
      <c r="AY141" s="5">
        <f t="shared" si="27"/>
        <v>0</v>
      </c>
      <c r="AZ141" s="5">
        <f t="shared" si="28"/>
        <v>0</v>
      </c>
      <c r="BA141" s="5">
        <f t="shared" si="28"/>
        <v>0</v>
      </c>
      <c r="BB141" s="5">
        <f t="shared" si="28"/>
        <v>0</v>
      </c>
    </row>
    <row r="142" spans="1:54" x14ac:dyDescent="0.35">
      <c r="A142" s="2" t="s">
        <v>11</v>
      </c>
      <c r="B142" s="1" t="s">
        <v>156</v>
      </c>
      <c r="C142" t="str">
        <f>VLOOKUP(B142, [2]Main!$B$3:$D$376, 2, FALSE)</f>
        <v>Outside of MKCC</v>
      </c>
      <c r="D142" t="str">
        <f>VLOOKUP(B142, [2]Main!$B$3:$D$376, 3, FALSE)</f>
        <v>Flitwick</v>
      </c>
      <c r="E142" s="5">
        <v>0</v>
      </c>
      <c r="F142" s="5">
        <v>0</v>
      </c>
      <c r="G142" s="5">
        <v>0</v>
      </c>
      <c r="H142" s="5">
        <v>0</v>
      </c>
      <c r="I142" s="5">
        <v>0</v>
      </c>
      <c r="J142" s="5">
        <v>0</v>
      </c>
      <c r="K142" s="5">
        <v>0</v>
      </c>
      <c r="L142" s="5">
        <v>0</v>
      </c>
      <c r="M142" s="5">
        <v>0</v>
      </c>
      <c r="N142" s="5">
        <v>0</v>
      </c>
      <c r="O142" s="5">
        <v>0</v>
      </c>
      <c r="P142" s="5">
        <v>0</v>
      </c>
      <c r="Q142" s="5">
        <v>0</v>
      </c>
      <c r="R142" s="5">
        <v>0</v>
      </c>
      <c r="S142" s="5">
        <v>0</v>
      </c>
      <c r="U142" s="32">
        <f t="shared" si="33"/>
        <v>0</v>
      </c>
      <c r="V142" s="32">
        <f t="shared" si="34"/>
        <v>0</v>
      </c>
      <c r="W142" s="32">
        <f t="shared" si="29"/>
        <v>0</v>
      </c>
      <c r="X142" s="32">
        <f t="shared" si="29"/>
        <v>0</v>
      </c>
      <c r="Y142" s="32">
        <f t="shared" si="29"/>
        <v>0</v>
      </c>
      <c r="Z142" s="32">
        <f t="shared" si="29"/>
        <v>0</v>
      </c>
      <c r="AA142" s="32">
        <f t="shared" si="30"/>
        <v>0</v>
      </c>
      <c r="AB142" s="32">
        <f t="shared" si="30"/>
        <v>0</v>
      </c>
      <c r="AC142" s="32">
        <f t="shared" si="30"/>
        <v>0</v>
      </c>
      <c r="AD142" s="32">
        <f t="shared" si="30"/>
        <v>0</v>
      </c>
      <c r="AE142" s="32">
        <f t="shared" si="30"/>
        <v>0</v>
      </c>
      <c r="AF142" s="32">
        <f t="shared" si="30"/>
        <v>0</v>
      </c>
      <c r="AG142" s="32">
        <f t="shared" si="30"/>
        <v>0</v>
      </c>
      <c r="AH142" s="32">
        <f t="shared" si="26"/>
        <v>0</v>
      </c>
      <c r="AI142" s="32">
        <f t="shared" si="26"/>
        <v>0</v>
      </c>
      <c r="AJ142" s="32">
        <f>VLOOKUP(B142, '[3]Q01 Main'!$A$5:$B$392, 2, FALSE)</f>
        <v>0</v>
      </c>
      <c r="AK142">
        <f>VLOOKUP(B142, '[3]Q01 Main'!$A$5:$C$392, 3, FALSE)</f>
        <v>0</v>
      </c>
      <c r="AN142" s="5">
        <f t="shared" si="35"/>
        <v>0</v>
      </c>
      <c r="AO142" s="5">
        <f t="shared" si="36"/>
        <v>0</v>
      </c>
      <c r="AP142" s="5">
        <f t="shared" si="37"/>
        <v>0</v>
      </c>
      <c r="AQ142" s="5">
        <f t="shared" si="32"/>
        <v>0</v>
      </c>
      <c r="AR142" s="5">
        <f t="shared" si="31"/>
        <v>0</v>
      </c>
      <c r="AS142" s="5">
        <f t="shared" si="31"/>
        <v>0</v>
      </c>
      <c r="AT142" s="5">
        <f t="shared" si="31"/>
        <v>0</v>
      </c>
      <c r="AU142" s="5">
        <f t="shared" si="31"/>
        <v>0</v>
      </c>
      <c r="AV142" s="5">
        <f t="shared" si="27"/>
        <v>0</v>
      </c>
      <c r="AW142" s="5">
        <f t="shared" si="27"/>
        <v>0</v>
      </c>
      <c r="AX142" s="5">
        <f t="shared" si="27"/>
        <v>0</v>
      </c>
      <c r="AY142" s="5">
        <f t="shared" si="27"/>
        <v>0</v>
      </c>
      <c r="AZ142" s="5">
        <f t="shared" si="28"/>
        <v>0</v>
      </c>
      <c r="BA142" s="5">
        <f t="shared" si="28"/>
        <v>0</v>
      </c>
      <c r="BB142" s="5">
        <f t="shared" si="28"/>
        <v>0</v>
      </c>
    </row>
    <row r="143" spans="1:54" x14ac:dyDescent="0.35">
      <c r="A143" s="2" t="s">
        <v>11</v>
      </c>
      <c r="B143" s="1" t="s">
        <v>157</v>
      </c>
      <c r="C143" t="str">
        <f>VLOOKUP(B143, [2]Main!$B$3:$D$376, 2, FALSE)</f>
        <v>Outside of MKCC</v>
      </c>
      <c r="D143" t="s">
        <v>1880</v>
      </c>
      <c r="E143" s="5">
        <v>1.98E-3</v>
      </c>
      <c r="F143" s="5">
        <v>0</v>
      </c>
      <c r="G143" s="5">
        <v>0</v>
      </c>
      <c r="H143" s="5">
        <v>0</v>
      </c>
      <c r="I143" s="5">
        <v>0</v>
      </c>
      <c r="J143" s="5">
        <v>0</v>
      </c>
      <c r="K143" s="5">
        <v>0</v>
      </c>
      <c r="L143" s="5">
        <v>0</v>
      </c>
      <c r="M143" s="5">
        <v>0</v>
      </c>
      <c r="N143" s="5">
        <v>0</v>
      </c>
      <c r="O143" s="5">
        <v>0</v>
      </c>
      <c r="P143" s="5">
        <v>2.639E-2</v>
      </c>
      <c r="Q143" s="5">
        <v>0</v>
      </c>
      <c r="R143" s="5">
        <v>0</v>
      </c>
      <c r="S143" s="5">
        <v>0</v>
      </c>
      <c r="U143" s="32">
        <f t="shared" si="33"/>
        <v>1.9799999999999998</v>
      </c>
      <c r="V143" s="32">
        <f t="shared" si="34"/>
        <v>0</v>
      </c>
      <c r="W143" s="32">
        <f t="shared" si="29"/>
        <v>0</v>
      </c>
      <c r="X143" s="32">
        <f t="shared" si="29"/>
        <v>0</v>
      </c>
      <c r="Y143" s="32">
        <f t="shared" si="29"/>
        <v>0</v>
      </c>
      <c r="Z143" s="32">
        <f t="shared" si="29"/>
        <v>0</v>
      </c>
      <c r="AA143" s="32">
        <f t="shared" si="30"/>
        <v>0</v>
      </c>
      <c r="AB143" s="32">
        <f t="shared" si="30"/>
        <v>0</v>
      </c>
      <c r="AC143" s="32">
        <f t="shared" si="30"/>
        <v>0</v>
      </c>
      <c r="AD143" s="32">
        <f t="shared" si="30"/>
        <v>0</v>
      </c>
      <c r="AE143" s="32">
        <f t="shared" si="30"/>
        <v>0</v>
      </c>
      <c r="AF143" s="32">
        <f t="shared" si="30"/>
        <v>26.39</v>
      </c>
      <c r="AG143" s="32">
        <f t="shared" si="30"/>
        <v>0</v>
      </c>
      <c r="AH143" s="32">
        <f t="shared" si="26"/>
        <v>0</v>
      </c>
      <c r="AI143" s="32">
        <f t="shared" si="26"/>
        <v>0</v>
      </c>
      <c r="AJ143" s="32">
        <f>VLOOKUP(B143, '[3]Q01 Main'!$A$5:$B$392, 2, FALSE)</f>
        <v>10</v>
      </c>
      <c r="AK143">
        <f>VLOOKUP(B143, '[3]Q01 Main'!$A$5:$C$392, 3, FALSE)</f>
        <v>1</v>
      </c>
      <c r="AN143" s="5">
        <f t="shared" si="35"/>
        <v>2.7894854021995368E-4</v>
      </c>
      <c r="AO143" s="5">
        <f t="shared" si="36"/>
        <v>0</v>
      </c>
      <c r="AP143" s="5">
        <f t="shared" si="37"/>
        <v>0</v>
      </c>
      <c r="AQ143" s="5">
        <f t="shared" si="32"/>
        <v>0</v>
      </c>
      <c r="AR143" s="5">
        <f t="shared" si="31"/>
        <v>0</v>
      </c>
      <c r="AS143" s="5">
        <f t="shared" si="31"/>
        <v>0</v>
      </c>
      <c r="AT143" s="5">
        <f t="shared" si="31"/>
        <v>0</v>
      </c>
      <c r="AU143" s="5">
        <f t="shared" si="31"/>
        <v>0</v>
      </c>
      <c r="AV143" s="5">
        <f t="shared" si="27"/>
        <v>0</v>
      </c>
      <c r="AW143" s="5">
        <f t="shared" si="27"/>
        <v>0</v>
      </c>
      <c r="AX143" s="5">
        <f t="shared" si="27"/>
        <v>0</v>
      </c>
      <c r="AY143" s="5">
        <f t="shared" si="27"/>
        <v>3.4987502594000489E-3</v>
      </c>
      <c r="AZ143" s="5">
        <f t="shared" si="28"/>
        <v>0</v>
      </c>
      <c r="BA143" s="5">
        <f t="shared" si="28"/>
        <v>0</v>
      </c>
      <c r="BB143" s="5">
        <f t="shared" si="28"/>
        <v>0</v>
      </c>
    </row>
    <row r="144" spans="1:54" x14ac:dyDescent="0.35">
      <c r="A144" s="2" t="s">
        <v>11</v>
      </c>
      <c r="B144" s="1" t="s">
        <v>158</v>
      </c>
      <c r="C144" t="str">
        <f>VLOOKUP(B144, [2]Main!$B$3:$D$376, 2, FALSE)</f>
        <v>Outside of MKCC</v>
      </c>
      <c r="D144" t="s">
        <v>1880</v>
      </c>
      <c r="E144" s="5">
        <v>1.98E-3</v>
      </c>
      <c r="F144" s="5">
        <v>0</v>
      </c>
      <c r="G144" s="5">
        <v>0</v>
      </c>
      <c r="H144" s="5">
        <v>0</v>
      </c>
      <c r="I144" s="5">
        <v>0</v>
      </c>
      <c r="J144" s="5">
        <v>0</v>
      </c>
      <c r="K144" s="5">
        <v>0</v>
      </c>
      <c r="L144" s="5">
        <v>0</v>
      </c>
      <c r="M144" s="5">
        <v>0</v>
      </c>
      <c r="N144" s="5">
        <v>0</v>
      </c>
      <c r="O144" s="5">
        <v>0</v>
      </c>
      <c r="P144" s="5">
        <v>2.639E-2</v>
      </c>
      <c r="Q144" s="5">
        <v>0</v>
      </c>
      <c r="R144" s="5">
        <v>0</v>
      </c>
      <c r="S144" s="5">
        <v>0</v>
      </c>
      <c r="U144" s="32">
        <f t="shared" si="33"/>
        <v>9.9</v>
      </c>
      <c r="V144" s="32">
        <f t="shared" si="34"/>
        <v>0</v>
      </c>
      <c r="W144" s="32">
        <f t="shared" si="29"/>
        <v>0</v>
      </c>
      <c r="X144" s="32">
        <f t="shared" si="29"/>
        <v>0</v>
      </c>
      <c r="Y144" s="32">
        <f t="shared" si="29"/>
        <v>0</v>
      </c>
      <c r="Z144" s="32">
        <f t="shared" si="29"/>
        <v>0</v>
      </c>
      <c r="AA144" s="32">
        <f t="shared" si="30"/>
        <v>0</v>
      </c>
      <c r="AB144" s="32">
        <f t="shared" si="30"/>
        <v>0</v>
      </c>
      <c r="AC144" s="32">
        <f t="shared" si="30"/>
        <v>0</v>
      </c>
      <c r="AD144" s="32">
        <f t="shared" si="30"/>
        <v>0</v>
      </c>
      <c r="AE144" s="32">
        <f t="shared" si="30"/>
        <v>0</v>
      </c>
      <c r="AF144" s="32">
        <f t="shared" si="30"/>
        <v>131.95000000000002</v>
      </c>
      <c r="AG144" s="32">
        <f t="shared" si="30"/>
        <v>0</v>
      </c>
      <c r="AH144" s="32">
        <f t="shared" si="26"/>
        <v>0</v>
      </c>
      <c r="AI144" s="32">
        <f t="shared" si="26"/>
        <v>0</v>
      </c>
      <c r="AJ144" s="32">
        <f>VLOOKUP(B144, '[3]Q01 Main'!$A$5:$B$392, 2, FALSE)</f>
        <v>50</v>
      </c>
      <c r="AK144">
        <f>VLOOKUP(B144, '[3]Q01 Main'!$A$5:$C$392, 3, FALSE)</f>
        <v>1</v>
      </c>
      <c r="AN144" s="5">
        <f t="shared" si="35"/>
        <v>1.3947427010997685E-3</v>
      </c>
      <c r="AO144" s="5">
        <f t="shared" si="36"/>
        <v>0</v>
      </c>
      <c r="AP144" s="5">
        <f t="shared" si="37"/>
        <v>0</v>
      </c>
      <c r="AQ144" s="5">
        <f t="shared" si="32"/>
        <v>0</v>
      </c>
      <c r="AR144" s="5">
        <f t="shared" si="31"/>
        <v>0</v>
      </c>
      <c r="AS144" s="5">
        <f t="shared" si="31"/>
        <v>0</v>
      </c>
      <c r="AT144" s="5">
        <f t="shared" si="31"/>
        <v>0</v>
      </c>
      <c r="AU144" s="5">
        <f t="shared" si="31"/>
        <v>0</v>
      </c>
      <c r="AV144" s="5">
        <f t="shared" si="27"/>
        <v>0</v>
      </c>
      <c r="AW144" s="5">
        <f t="shared" si="27"/>
        <v>0</v>
      </c>
      <c r="AX144" s="5">
        <f t="shared" si="27"/>
        <v>0</v>
      </c>
      <c r="AY144" s="5">
        <f t="shared" si="27"/>
        <v>1.7493751297000246E-2</v>
      </c>
      <c r="AZ144" s="5">
        <f t="shared" si="28"/>
        <v>0</v>
      </c>
      <c r="BA144" s="5">
        <f t="shared" si="28"/>
        <v>0</v>
      </c>
      <c r="BB144" s="5">
        <f t="shared" si="28"/>
        <v>0</v>
      </c>
    </row>
    <row r="145" spans="1:54" x14ac:dyDescent="0.35">
      <c r="A145" s="2" t="s">
        <v>11</v>
      </c>
      <c r="B145" s="1" t="s">
        <v>159</v>
      </c>
      <c r="C145" t="str">
        <f>VLOOKUP(B145, [2]Main!$B$3:$D$376, 2, FALSE)</f>
        <v>Outside of MKCC</v>
      </c>
      <c r="D145" t="s">
        <v>1880</v>
      </c>
      <c r="E145" s="5">
        <v>0</v>
      </c>
      <c r="F145" s="5">
        <v>0</v>
      </c>
      <c r="G145" s="5">
        <v>0</v>
      </c>
      <c r="H145" s="5">
        <v>0</v>
      </c>
      <c r="I145" s="5">
        <v>0</v>
      </c>
      <c r="J145" s="5">
        <v>0</v>
      </c>
      <c r="K145" s="5">
        <v>0</v>
      </c>
      <c r="L145" s="5">
        <v>0</v>
      </c>
      <c r="M145" s="5">
        <v>0</v>
      </c>
      <c r="N145" s="5">
        <v>0</v>
      </c>
      <c r="O145" s="5">
        <v>0</v>
      </c>
      <c r="P145" s="5">
        <v>0</v>
      </c>
      <c r="Q145" s="5">
        <v>0</v>
      </c>
      <c r="R145" s="5">
        <v>0</v>
      </c>
      <c r="S145" s="5">
        <v>0</v>
      </c>
      <c r="U145" s="32">
        <f t="shared" si="33"/>
        <v>0</v>
      </c>
      <c r="V145" s="32">
        <f t="shared" si="34"/>
        <v>0</v>
      </c>
      <c r="W145" s="32">
        <f t="shared" si="29"/>
        <v>0</v>
      </c>
      <c r="X145" s="32">
        <f t="shared" si="29"/>
        <v>0</v>
      </c>
      <c r="Y145" s="32">
        <f t="shared" si="29"/>
        <v>0</v>
      </c>
      <c r="Z145" s="32">
        <f t="shared" si="29"/>
        <v>0</v>
      </c>
      <c r="AA145" s="32">
        <f t="shared" si="30"/>
        <v>0</v>
      </c>
      <c r="AB145" s="32">
        <f t="shared" si="30"/>
        <v>0</v>
      </c>
      <c r="AC145" s="32">
        <f t="shared" si="30"/>
        <v>0</v>
      </c>
      <c r="AD145" s="32">
        <f t="shared" si="30"/>
        <v>0</v>
      </c>
      <c r="AE145" s="32">
        <f t="shared" si="30"/>
        <v>0</v>
      </c>
      <c r="AF145" s="32">
        <f t="shared" si="30"/>
        <v>0</v>
      </c>
      <c r="AG145" s="32">
        <f t="shared" si="30"/>
        <v>0</v>
      </c>
      <c r="AH145" s="32">
        <f t="shared" si="26"/>
        <v>0</v>
      </c>
      <c r="AI145" s="32">
        <f t="shared" si="26"/>
        <v>0</v>
      </c>
      <c r="AJ145" s="32">
        <f>VLOOKUP(B145, '[3]Q01 Main'!$A$5:$B$392, 2, FALSE)</f>
        <v>0</v>
      </c>
      <c r="AK145">
        <f>VLOOKUP(B145, '[3]Q01 Main'!$A$5:$C$392, 3, FALSE)</f>
        <v>0</v>
      </c>
      <c r="AN145" s="5">
        <f t="shared" si="35"/>
        <v>0</v>
      </c>
      <c r="AO145" s="5">
        <f t="shared" si="36"/>
        <v>0</v>
      </c>
      <c r="AP145" s="5">
        <f t="shared" si="37"/>
        <v>0</v>
      </c>
      <c r="AQ145" s="5">
        <f t="shared" si="32"/>
        <v>0</v>
      </c>
      <c r="AR145" s="5">
        <f t="shared" si="31"/>
        <v>0</v>
      </c>
      <c r="AS145" s="5">
        <f t="shared" si="31"/>
        <v>0</v>
      </c>
      <c r="AT145" s="5">
        <f t="shared" si="31"/>
        <v>0</v>
      </c>
      <c r="AU145" s="5">
        <f t="shared" si="31"/>
        <v>0</v>
      </c>
      <c r="AV145" s="5">
        <f t="shared" si="27"/>
        <v>0</v>
      </c>
      <c r="AW145" s="5">
        <f t="shared" si="27"/>
        <v>0</v>
      </c>
      <c r="AX145" s="5">
        <f t="shared" si="27"/>
        <v>0</v>
      </c>
      <c r="AY145" s="5">
        <f t="shared" si="27"/>
        <v>0</v>
      </c>
      <c r="AZ145" s="5">
        <f t="shared" si="28"/>
        <v>0</v>
      </c>
      <c r="BA145" s="5">
        <f t="shared" si="28"/>
        <v>0</v>
      </c>
      <c r="BB145" s="5">
        <f t="shared" si="28"/>
        <v>0</v>
      </c>
    </row>
    <row r="146" spans="1:54" x14ac:dyDescent="0.35">
      <c r="A146" s="2" t="s">
        <v>11</v>
      </c>
      <c r="B146" s="1" t="s">
        <v>160</v>
      </c>
      <c r="C146" t="str">
        <f>VLOOKUP(B146, [2]Main!$B$3:$D$376, 2, FALSE)</f>
        <v>Outside of MKCC</v>
      </c>
      <c r="D146" t="s">
        <v>1880</v>
      </c>
      <c r="E146" s="5">
        <v>1.7799999999999999E-3</v>
      </c>
      <c r="F146" s="5">
        <v>0</v>
      </c>
      <c r="G146" s="5">
        <v>0</v>
      </c>
      <c r="H146" s="5">
        <v>0</v>
      </c>
      <c r="I146" s="5">
        <v>0</v>
      </c>
      <c r="J146" s="5">
        <v>0</v>
      </c>
      <c r="K146" s="5">
        <v>0</v>
      </c>
      <c r="L146" s="5">
        <v>0</v>
      </c>
      <c r="M146" s="5">
        <v>0</v>
      </c>
      <c r="N146" s="5">
        <v>0</v>
      </c>
      <c r="O146" s="5">
        <v>0</v>
      </c>
      <c r="P146" s="5">
        <v>2.375E-2</v>
      </c>
      <c r="Q146" s="5">
        <v>0</v>
      </c>
      <c r="R146" s="5">
        <v>0</v>
      </c>
      <c r="S146" s="5">
        <v>0</v>
      </c>
      <c r="U146" s="32">
        <f t="shared" si="33"/>
        <v>17.622</v>
      </c>
      <c r="V146" s="32">
        <f t="shared" si="34"/>
        <v>0</v>
      </c>
      <c r="W146" s="32">
        <f t="shared" si="29"/>
        <v>0</v>
      </c>
      <c r="X146" s="32">
        <f t="shared" si="29"/>
        <v>0</v>
      </c>
      <c r="Y146" s="32">
        <f t="shared" si="29"/>
        <v>0</v>
      </c>
      <c r="Z146" s="32">
        <f t="shared" si="29"/>
        <v>0</v>
      </c>
      <c r="AA146" s="32">
        <f t="shared" si="30"/>
        <v>0</v>
      </c>
      <c r="AB146" s="32">
        <f t="shared" si="30"/>
        <v>0</v>
      </c>
      <c r="AC146" s="32">
        <f t="shared" si="30"/>
        <v>0</v>
      </c>
      <c r="AD146" s="32">
        <f t="shared" si="30"/>
        <v>0</v>
      </c>
      <c r="AE146" s="32">
        <f t="shared" si="30"/>
        <v>0</v>
      </c>
      <c r="AF146" s="32">
        <f t="shared" si="30"/>
        <v>235.12499999999997</v>
      </c>
      <c r="AG146" s="32">
        <f t="shared" si="30"/>
        <v>0</v>
      </c>
      <c r="AH146" s="32">
        <f t="shared" si="26"/>
        <v>0</v>
      </c>
      <c r="AI146" s="32">
        <f t="shared" si="26"/>
        <v>0</v>
      </c>
      <c r="AJ146" s="32">
        <f>VLOOKUP(B146, '[3]Q01 Main'!$A$5:$B$392, 2, FALSE)</f>
        <v>99</v>
      </c>
      <c r="AK146">
        <f>VLOOKUP(B146, '[3]Q01 Main'!$A$5:$C$392, 3, FALSE)</f>
        <v>2</v>
      </c>
      <c r="AN146" s="5">
        <f t="shared" si="35"/>
        <v>2.4826420079575879E-3</v>
      </c>
      <c r="AO146" s="5">
        <f t="shared" si="36"/>
        <v>0</v>
      </c>
      <c r="AP146" s="5">
        <f t="shared" si="37"/>
        <v>0</v>
      </c>
      <c r="AQ146" s="5">
        <f t="shared" si="32"/>
        <v>0</v>
      </c>
      <c r="AR146" s="5">
        <f t="shared" si="31"/>
        <v>0</v>
      </c>
      <c r="AS146" s="5">
        <f t="shared" si="31"/>
        <v>0</v>
      </c>
      <c r="AT146" s="5">
        <f t="shared" si="31"/>
        <v>0</v>
      </c>
      <c r="AU146" s="5">
        <f t="shared" si="31"/>
        <v>0</v>
      </c>
      <c r="AV146" s="5">
        <f t="shared" si="27"/>
        <v>0</v>
      </c>
      <c r="AW146" s="5">
        <f t="shared" si="27"/>
        <v>0</v>
      </c>
      <c r="AX146" s="5">
        <f t="shared" si="27"/>
        <v>0</v>
      </c>
      <c r="AY146" s="5">
        <f t="shared" si="27"/>
        <v>3.1172552282737263E-2</v>
      </c>
      <c r="AZ146" s="5">
        <f t="shared" si="28"/>
        <v>0</v>
      </c>
      <c r="BA146" s="5">
        <f t="shared" si="28"/>
        <v>0</v>
      </c>
      <c r="BB146" s="5">
        <f t="shared" si="28"/>
        <v>0</v>
      </c>
    </row>
    <row r="147" spans="1:54" x14ac:dyDescent="0.35">
      <c r="A147" s="2" t="s">
        <v>11</v>
      </c>
      <c r="B147" s="1" t="s">
        <v>161</v>
      </c>
      <c r="C147" t="str">
        <f>VLOOKUP(B147, [2]Main!$B$3:$D$376, 2, FALSE)</f>
        <v>Outside of MKCC</v>
      </c>
      <c r="D147" t="str">
        <f>VLOOKUP(B147, [2]Main!$B$3:$D$376, 3, FALSE)</f>
        <v>Flitwick</v>
      </c>
      <c r="E147" s="5">
        <v>6.4999999999999997E-4</v>
      </c>
      <c r="F147" s="5">
        <v>0</v>
      </c>
      <c r="G147" s="5">
        <v>0</v>
      </c>
      <c r="H147" s="5">
        <v>0</v>
      </c>
      <c r="I147" s="5">
        <v>0</v>
      </c>
      <c r="J147" s="5">
        <v>0</v>
      </c>
      <c r="K147" s="5">
        <v>0</v>
      </c>
      <c r="L147" s="5">
        <v>0</v>
      </c>
      <c r="M147" s="5">
        <v>0</v>
      </c>
      <c r="N147" s="5">
        <v>0</v>
      </c>
      <c r="O147" s="5">
        <v>0</v>
      </c>
      <c r="P147" s="5">
        <v>0</v>
      </c>
      <c r="Q147" s="5">
        <v>4.7400000000000003E-3</v>
      </c>
      <c r="R147" s="5">
        <v>0</v>
      </c>
      <c r="S147" s="5">
        <v>0</v>
      </c>
      <c r="U147" s="32">
        <f t="shared" si="33"/>
        <v>5.7850000000000001</v>
      </c>
      <c r="V147" s="32">
        <f t="shared" si="34"/>
        <v>0</v>
      </c>
      <c r="W147" s="32">
        <f t="shared" si="29"/>
        <v>0</v>
      </c>
      <c r="X147" s="32">
        <f t="shared" si="29"/>
        <v>0</v>
      </c>
      <c r="Y147" s="32">
        <f t="shared" si="29"/>
        <v>0</v>
      </c>
      <c r="Z147" s="32">
        <f t="shared" si="29"/>
        <v>0</v>
      </c>
      <c r="AA147" s="32">
        <f t="shared" si="30"/>
        <v>0</v>
      </c>
      <c r="AB147" s="32">
        <f t="shared" si="30"/>
        <v>0</v>
      </c>
      <c r="AC147" s="32">
        <f t="shared" si="30"/>
        <v>0</v>
      </c>
      <c r="AD147" s="32">
        <f t="shared" si="30"/>
        <v>0</v>
      </c>
      <c r="AE147" s="32">
        <f t="shared" si="30"/>
        <v>0</v>
      </c>
      <c r="AF147" s="32">
        <f t="shared" si="30"/>
        <v>0</v>
      </c>
      <c r="AG147" s="32">
        <f t="shared" si="30"/>
        <v>42.186</v>
      </c>
      <c r="AH147" s="32">
        <f t="shared" si="26"/>
        <v>0</v>
      </c>
      <c r="AI147" s="32">
        <f t="shared" si="26"/>
        <v>0</v>
      </c>
      <c r="AJ147" s="32">
        <f>VLOOKUP(B147, '[3]Q01 Main'!$A$5:$B$392, 2, FALSE)</f>
        <v>89</v>
      </c>
      <c r="AK147">
        <f>VLOOKUP(B147, '[3]Q01 Main'!$A$5:$C$392, 3, FALSE)</f>
        <v>1</v>
      </c>
      <c r="AN147" s="5">
        <f t="shared" si="35"/>
        <v>8.1500873998607685E-4</v>
      </c>
      <c r="AO147" s="5">
        <f t="shared" si="36"/>
        <v>0</v>
      </c>
      <c r="AP147" s="5">
        <f t="shared" si="37"/>
        <v>0</v>
      </c>
      <c r="AQ147" s="5">
        <f t="shared" si="32"/>
        <v>0</v>
      </c>
      <c r="AR147" s="5">
        <f t="shared" si="31"/>
        <v>0</v>
      </c>
      <c r="AS147" s="5">
        <f t="shared" si="31"/>
        <v>0</v>
      </c>
      <c r="AT147" s="5">
        <f t="shared" si="31"/>
        <v>0</v>
      </c>
      <c r="AU147" s="5">
        <f t="shared" si="31"/>
        <v>0</v>
      </c>
      <c r="AV147" s="5">
        <f t="shared" si="27"/>
        <v>0</v>
      </c>
      <c r="AW147" s="5">
        <f t="shared" si="27"/>
        <v>0</v>
      </c>
      <c r="AX147" s="5">
        <f t="shared" si="27"/>
        <v>0</v>
      </c>
      <c r="AY147" s="5">
        <f t="shared" si="27"/>
        <v>0</v>
      </c>
      <c r="AZ147" s="5">
        <f t="shared" si="28"/>
        <v>6.0970608203886273E-3</v>
      </c>
      <c r="BA147" s="5">
        <f t="shared" si="28"/>
        <v>0</v>
      </c>
      <c r="BB147" s="5">
        <f t="shared" si="28"/>
        <v>0</v>
      </c>
    </row>
    <row r="148" spans="1:54" x14ac:dyDescent="0.35">
      <c r="A148" s="2" t="s">
        <v>11</v>
      </c>
      <c r="B148" s="1" t="s">
        <v>162</v>
      </c>
      <c r="C148" t="str">
        <f>VLOOKUP(B148, [2]Main!$B$3:$D$376, 2, FALSE)</f>
        <v>Outside of MKCC</v>
      </c>
      <c r="D148" t="s">
        <v>1880</v>
      </c>
      <c r="E148" s="5">
        <v>0</v>
      </c>
      <c r="F148" s="5">
        <v>0</v>
      </c>
      <c r="G148" s="5">
        <v>0</v>
      </c>
      <c r="H148" s="5">
        <v>0</v>
      </c>
      <c r="I148" s="5">
        <v>0</v>
      </c>
      <c r="J148" s="5">
        <v>0</v>
      </c>
      <c r="K148" s="5">
        <v>0</v>
      </c>
      <c r="L148" s="5">
        <v>0</v>
      </c>
      <c r="M148" s="5">
        <v>0</v>
      </c>
      <c r="N148" s="5">
        <v>0</v>
      </c>
      <c r="O148" s="5">
        <v>0</v>
      </c>
      <c r="P148" s="5">
        <v>0</v>
      </c>
      <c r="Q148" s="5">
        <v>0</v>
      </c>
      <c r="R148" s="5">
        <v>0</v>
      </c>
      <c r="S148" s="5">
        <v>0</v>
      </c>
      <c r="U148" s="32">
        <f t="shared" si="33"/>
        <v>0</v>
      </c>
      <c r="V148" s="32">
        <f t="shared" si="34"/>
        <v>0</v>
      </c>
      <c r="W148" s="32">
        <f t="shared" si="29"/>
        <v>0</v>
      </c>
      <c r="X148" s="32">
        <f t="shared" si="29"/>
        <v>0</v>
      </c>
      <c r="Y148" s="32">
        <f t="shared" si="29"/>
        <v>0</v>
      </c>
      <c r="Z148" s="32">
        <f t="shared" ref="Z148:AD211" si="38">(J148*$AJ148)*100</f>
        <v>0</v>
      </c>
      <c r="AA148" s="32">
        <f t="shared" si="30"/>
        <v>0</v>
      </c>
      <c r="AB148" s="32">
        <f t="shared" si="30"/>
        <v>0</v>
      </c>
      <c r="AC148" s="32">
        <f t="shared" si="30"/>
        <v>0</v>
      </c>
      <c r="AD148" s="32">
        <f t="shared" si="30"/>
        <v>0</v>
      </c>
      <c r="AE148" s="32">
        <f t="shared" si="30"/>
        <v>0</v>
      </c>
      <c r="AF148" s="32">
        <f t="shared" si="30"/>
        <v>0</v>
      </c>
      <c r="AG148" s="32">
        <f t="shared" ref="AG148:AG211" si="39">(Q148*$AJ148)*100</f>
        <v>0</v>
      </c>
      <c r="AH148" s="32">
        <f t="shared" ref="AH148:AI211" si="40">(R148*$AJ148)*100</f>
        <v>0</v>
      </c>
      <c r="AI148" s="32">
        <f t="shared" si="40"/>
        <v>0</v>
      </c>
      <c r="AJ148" s="32">
        <f>VLOOKUP(B148, '[3]Q01 Main'!$A$5:$B$392, 2, FALSE)</f>
        <v>0</v>
      </c>
      <c r="AK148">
        <f>VLOOKUP(B148, '[3]Q01 Main'!$A$5:$C$392, 3, FALSE)</f>
        <v>0</v>
      </c>
      <c r="AN148" s="5">
        <f t="shared" si="35"/>
        <v>0</v>
      </c>
      <c r="AO148" s="5">
        <f t="shared" si="36"/>
        <v>0</v>
      </c>
      <c r="AP148" s="5">
        <f t="shared" si="37"/>
        <v>0</v>
      </c>
      <c r="AQ148" s="5">
        <f t="shared" si="32"/>
        <v>0</v>
      </c>
      <c r="AR148" s="5">
        <f t="shared" si="31"/>
        <v>0</v>
      </c>
      <c r="AS148" s="5">
        <f t="shared" si="31"/>
        <v>0</v>
      </c>
      <c r="AT148" s="5">
        <f t="shared" si="31"/>
        <v>0</v>
      </c>
      <c r="AU148" s="5">
        <f t="shared" si="31"/>
        <v>0</v>
      </c>
      <c r="AV148" s="5">
        <f t="shared" ref="AV148:AY211" si="41">AC148/AC$383</f>
        <v>0</v>
      </c>
      <c r="AW148" s="5">
        <f t="shared" si="41"/>
        <v>0</v>
      </c>
      <c r="AX148" s="5">
        <f t="shared" si="41"/>
        <v>0</v>
      </c>
      <c r="AY148" s="5">
        <f t="shared" si="41"/>
        <v>0</v>
      </c>
      <c r="AZ148" s="5">
        <f t="shared" ref="AZ148:BB211" si="42">AG148/AG$383</f>
        <v>0</v>
      </c>
      <c r="BA148" s="5">
        <f t="shared" si="42"/>
        <v>0</v>
      </c>
      <c r="BB148" s="5">
        <f t="shared" si="42"/>
        <v>0</v>
      </c>
    </row>
    <row r="149" spans="1:54" x14ac:dyDescent="0.35">
      <c r="A149" s="2" t="s">
        <v>11</v>
      </c>
      <c r="B149" s="1" t="s">
        <v>163</v>
      </c>
      <c r="C149" t="str">
        <f>VLOOKUP(B149, [2]Main!$B$3:$D$376, 2, FALSE)</f>
        <v>Outside of MKCC</v>
      </c>
      <c r="D149" t="s">
        <v>1880</v>
      </c>
      <c r="E149" s="5">
        <v>0</v>
      </c>
      <c r="F149" s="5">
        <v>0</v>
      </c>
      <c r="G149" s="5">
        <v>0</v>
      </c>
      <c r="H149" s="5">
        <v>0</v>
      </c>
      <c r="I149" s="5">
        <v>0</v>
      </c>
      <c r="J149" s="5">
        <v>0</v>
      </c>
      <c r="K149" s="5">
        <v>0</v>
      </c>
      <c r="L149" s="5">
        <v>0</v>
      </c>
      <c r="M149" s="5">
        <v>0</v>
      </c>
      <c r="N149" s="5">
        <v>0</v>
      </c>
      <c r="O149" s="5">
        <v>0</v>
      </c>
      <c r="P149" s="5">
        <v>0</v>
      </c>
      <c r="Q149" s="5">
        <v>0</v>
      </c>
      <c r="R149" s="5">
        <v>0</v>
      </c>
      <c r="S149" s="5">
        <v>0</v>
      </c>
      <c r="U149" s="32">
        <f t="shared" si="33"/>
        <v>0</v>
      </c>
      <c r="V149" s="32">
        <f t="shared" si="34"/>
        <v>0</v>
      </c>
      <c r="W149" s="32">
        <f t="shared" si="34"/>
        <v>0</v>
      </c>
      <c r="X149" s="32">
        <f t="shared" si="34"/>
        <v>0</v>
      </c>
      <c r="Y149" s="32">
        <f t="shared" ref="Y149:Y180" si="43">(I149*$AJ149)*100</f>
        <v>0</v>
      </c>
      <c r="Z149" s="32">
        <f t="shared" si="38"/>
        <v>0</v>
      </c>
      <c r="AA149" s="32">
        <f t="shared" si="38"/>
        <v>0</v>
      </c>
      <c r="AB149" s="32">
        <f t="shared" si="38"/>
        <v>0</v>
      </c>
      <c r="AC149" s="32">
        <f t="shared" si="38"/>
        <v>0</v>
      </c>
      <c r="AD149" s="32">
        <f t="shared" si="38"/>
        <v>0</v>
      </c>
      <c r="AE149" s="32">
        <f t="shared" ref="AE149:AG212" si="44">(O149*$AJ149)*100</f>
        <v>0</v>
      </c>
      <c r="AF149" s="32">
        <f t="shared" si="44"/>
        <v>0</v>
      </c>
      <c r="AG149" s="32">
        <f t="shared" si="39"/>
        <v>0</v>
      </c>
      <c r="AH149" s="32">
        <f t="shared" si="40"/>
        <v>0</v>
      </c>
      <c r="AI149" s="32">
        <f t="shared" si="40"/>
        <v>0</v>
      </c>
      <c r="AJ149" s="32">
        <f>VLOOKUP(B149, '[3]Q01 Main'!$A$5:$B$392, 2, FALSE)</f>
        <v>0</v>
      </c>
      <c r="AK149">
        <f>VLOOKUP(B149, '[3]Q01 Main'!$A$5:$C$392, 3, FALSE)</f>
        <v>0</v>
      </c>
      <c r="AN149" s="5">
        <f t="shared" si="35"/>
        <v>0</v>
      </c>
      <c r="AO149" s="5">
        <f t="shared" si="36"/>
        <v>0</v>
      </c>
      <c r="AP149" s="5">
        <f t="shared" si="37"/>
        <v>0</v>
      </c>
      <c r="AQ149" s="5">
        <f t="shared" si="32"/>
        <v>0</v>
      </c>
      <c r="AR149" s="5">
        <f t="shared" si="31"/>
        <v>0</v>
      </c>
      <c r="AS149" s="5">
        <f t="shared" si="31"/>
        <v>0</v>
      </c>
      <c r="AT149" s="5">
        <f t="shared" si="31"/>
        <v>0</v>
      </c>
      <c r="AU149" s="5">
        <f t="shared" si="31"/>
        <v>0</v>
      </c>
      <c r="AV149" s="5">
        <f t="shared" si="41"/>
        <v>0</v>
      </c>
      <c r="AW149" s="5">
        <f t="shared" si="41"/>
        <v>0</v>
      </c>
      <c r="AX149" s="5">
        <f t="shared" si="41"/>
        <v>0</v>
      </c>
      <c r="AY149" s="5">
        <f t="shared" si="41"/>
        <v>0</v>
      </c>
      <c r="AZ149" s="5">
        <f t="shared" si="42"/>
        <v>0</v>
      </c>
      <c r="BA149" s="5">
        <f t="shared" si="42"/>
        <v>0</v>
      </c>
      <c r="BB149" s="5">
        <f t="shared" si="42"/>
        <v>0</v>
      </c>
    </row>
    <row r="150" spans="1:54" x14ac:dyDescent="0.35">
      <c r="A150" s="2" t="s">
        <v>11</v>
      </c>
      <c r="B150" s="1" t="s">
        <v>164</v>
      </c>
      <c r="C150" t="str">
        <f>VLOOKUP(B150, [2]Main!$B$3:$D$376, 2, FALSE)</f>
        <v>Outside of MKCC</v>
      </c>
      <c r="D150" t="s">
        <v>1880</v>
      </c>
      <c r="E150" s="5">
        <v>0</v>
      </c>
      <c r="F150" s="5">
        <v>0</v>
      </c>
      <c r="G150" s="5">
        <v>0</v>
      </c>
      <c r="H150" s="5">
        <v>0</v>
      </c>
      <c r="I150" s="5">
        <v>0</v>
      </c>
      <c r="J150" s="5">
        <v>0</v>
      </c>
      <c r="K150" s="5">
        <v>0</v>
      </c>
      <c r="L150" s="5">
        <v>0</v>
      </c>
      <c r="M150" s="5">
        <v>0</v>
      </c>
      <c r="N150" s="5">
        <v>0</v>
      </c>
      <c r="O150" s="5">
        <v>0</v>
      </c>
      <c r="P150" s="5">
        <v>0</v>
      </c>
      <c r="Q150" s="5">
        <v>0</v>
      </c>
      <c r="R150" s="5">
        <v>0</v>
      </c>
      <c r="S150" s="5">
        <v>0</v>
      </c>
      <c r="U150" s="32">
        <f t="shared" si="33"/>
        <v>0</v>
      </c>
      <c r="V150" s="32">
        <f t="shared" si="34"/>
        <v>0</v>
      </c>
      <c r="W150" s="32">
        <f t="shared" si="34"/>
        <v>0</v>
      </c>
      <c r="X150" s="32">
        <f t="shared" si="34"/>
        <v>0</v>
      </c>
      <c r="Y150" s="32">
        <f t="shared" si="43"/>
        <v>0</v>
      </c>
      <c r="Z150" s="32">
        <f t="shared" si="38"/>
        <v>0</v>
      </c>
      <c r="AA150" s="32">
        <f t="shared" si="38"/>
        <v>0</v>
      </c>
      <c r="AB150" s="32">
        <f t="shared" si="38"/>
        <v>0</v>
      </c>
      <c r="AC150" s="32">
        <f t="shared" si="38"/>
        <v>0</v>
      </c>
      <c r="AD150" s="32">
        <f t="shared" si="38"/>
        <v>0</v>
      </c>
      <c r="AE150" s="32">
        <f t="shared" si="44"/>
        <v>0</v>
      </c>
      <c r="AF150" s="32">
        <f t="shared" si="44"/>
        <v>0</v>
      </c>
      <c r="AG150" s="32">
        <f t="shared" si="39"/>
        <v>0</v>
      </c>
      <c r="AH150" s="32">
        <f t="shared" si="40"/>
        <v>0</v>
      </c>
      <c r="AI150" s="32">
        <f t="shared" si="40"/>
        <v>0</v>
      </c>
      <c r="AJ150" s="32">
        <f>VLOOKUP(B150, '[3]Q01 Main'!$A$5:$B$392, 2, FALSE)</f>
        <v>0</v>
      </c>
      <c r="AK150">
        <f>VLOOKUP(B150, '[3]Q01 Main'!$A$5:$C$392, 3, FALSE)</f>
        <v>0</v>
      </c>
      <c r="AN150" s="5">
        <f t="shared" si="35"/>
        <v>0</v>
      </c>
      <c r="AO150" s="5">
        <f t="shared" si="36"/>
        <v>0</v>
      </c>
      <c r="AP150" s="5">
        <f t="shared" si="37"/>
        <v>0</v>
      </c>
      <c r="AQ150" s="5">
        <f t="shared" si="32"/>
        <v>0</v>
      </c>
      <c r="AR150" s="5">
        <f t="shared" si="31"/>
        <v>0</v>
      </c>
      <c r="AS150" s="5">
        <f t="shared" si="31"/>
        <v>0</v>
      </c>
      <c r="AT150" s="5">
        <f t="shared" si="31"/>
        <v>0</v>
      </c>
      <c r="AU150" s="5">
        <f t="shared" si="31"/>
        <v>0</v>
      </c>
      <c r="AV150" s="5">
        <f t="shared" si="41"/>
        <v>0</v>
      </c>
      <c r="AW150" s="5">
        <f t="shared" si="41"/>
        <v>0</v>
      </c>
      <c r="AX150" s="5">
        <f t="shared" si="41"/>
        <v>0</v>
      </c>
      <c r="AY150" s="5">
        <f t="shared" si="41"/>
        <v>0</v>
      </c>
      <c r="AZ150" s="5">
        <f t="shared" si="42"/>
        <v>0</v>
      </c>
      <c r="BA150" s="5">
        <f t="shared" si="42"/>
        <v>0</v>
      </c>
      <c r="BB150" s="5">
        <f t="shared" si="42"/>
        <v>0</v>
      </c>
    </row>
    <row r="151" spans="1:54" x14ac:dyDescent="0.35">
      <c r="A151" s="2" t="s">
        <v>11</v>
      </c>
      <c r="B151" s="1" t="s">
        <v>165</v>
      </c>
      <c r="C151" t="str">
        <f>VLOOKUP(B151, [2]Main!$B$3:$D$376, 2, FALSE)</f>
        <v>Outside of MKCC</v>
      </c>
      <c r="D151" t="s">
        <v>1880</v>
      </c>
      <c r="E151" s="5">
        <v>1.8799999999999999E-3</v>
      </c>
      <c r="F151" s="5">
        <v>0</v>
      </c>
      <c r="G151" s="5">
        <v>0</v>
      </c>
      <c r="H151" s="5">
        <v>0</v>
      </c>
      <c r="I151" s="5">
        <v>0</v>
      </c>
      <c r="J151" s="5">
        <v>0</v>
      </c>
      <c r="K151" s="5">
        <v>0</v>
      </c>
      <c r="L151" s="5">
        <v>0</v>
      </c>
      <c r="M151" s="5">
        <v>1.477E-2</v>
      </c>
      <c r="N151" s="5">
        <v>0</v>
      </c>
      <c r="O151" s="5">
        <v>0</v>
      </c>
      <c r="P151" s="5">
        <v>0</v>
      </c>
      <c r="Q151" s="5">
        <v>0</v>
      </c>
      <c r="R151" s="5">
        <v>0</v>
      </c>
      <c r="S151" s="5">
        <v>0</v>
      </c>
      <c r="U151" s="32">
        <f t="shared" si="33"/>
        <v>9.4</v>
      </c>
      <c r="V151" s="32">
        <f t="shared" si="34"/>
        <v>0</v>
      </c>
      <c r="W151" s="32">
        <f t="shared" si="34"/>
        <v>0</v>
      </c>
      <c r="X151" s="32">
        <f t="shared" si="34"/>
        <v>0</v>
      </c>
      <c r="Y151" s="32">
        <f t="shared" si="43"/>
        <v>0</v>
      </c>
      <c r="Z151" s="32">
        <f t="shared" si="38"/>
        <v>0</v>
      </c>
      <c r="AA151" s="32">
        <f t="shared" si="38"/>
        <v>0</v>
      </c>
      <c r="AB151" s="32">
        <f t="shared" si="38"/>
        <v>0</v>
      </c>
      <c r="AC151" s="32">
        <f t="shared" si="38"/>
        <v>73.850000000000009</v>
      </c>
      <c r="AD151" s="32">
        <f t="shared" ref="AD151:AD182" si="45">(N151*$AJ151)*100</f>
        <v>0</v>
      </c>
      <c r="AE151" s="32">
        <f t="shared" si="44"/>
        <v>0</v>
      </c>
      <c r="AF151" s="32">
        <f t="shared" si="44"/>
        <v>0</v>
      </c>
      <c r="AG151" s="32">
        <f t="shared" si="39"/>
        <v>0</v>
      </c>
      <c r="AH151" s="32">
        <f t="shared" si="40"/>
        <v>0</v>
      </c>
      <c r="AI151" s="32">
        <f t="shared" si="40"/>
        <v>0</v>
      </c>
      <c r="AJ151" s="32">
        <f>VLOOKUP(B151, '[3]Q01 Main'!$A$5:$B$392, 2, FALSE)</f>
        <v>50</v>
      </c>
      <c r="AK151">
        <f>VLOOKUP(B151, '[3]Q01 Main'!$A$5:$C$392, 3, FALSE)</f>
        <v>1</v>
      </c>
      <c r="AN151" s="5">
        <f t="shared" si="35"/>
        <v>1.3243011505391742E-3</v>
      </c>
      <c r="AO151" s="5">
        <f t="shared" si="36"/>
        <v>0</v>
      </c>
      <c r="AP151" s="5">
        <f t="shared" si="37"/>
        <v>0</v>
      </c>
      <c r="AQ151" s="5">
        <f t="shared" si="32"/>
        <v>0</v>
      </c>
      <c r="AR151" s="5">
        <f t="shared" si="31"/>
        <v>0</v>
      </c>
      <c r="AS151" s="5">
        <f t="shared" si="31"/>
        <v>0</v>
      </c>
      <c r="AT151" s="5">
        <f t="shared" si="31"/>
        <v>0</v>
      </c>
      <c r="AU151" s="5">
        <f t="shared" si="31"/>
        <v>0</v>
      </c>
      <c r="AV151" s="5">
        <f t="shared" si="41"/>
        <v>1.0769314740832547E-2</v>
      </c>
      <c r="AW151" s="5">
        <f t="shared" si="41"/>
        <v>0</v>
      </c>
      <c r="AX151" s="5">
        <f t="shared" si="41"/>
        <v>0</v>
      </c>
      <c r="AY151" s="5">
        <f t="shared" si="41"/>
        <v>0</v>
      </c>
      <c r="AZ151" s="5">
        <f t="shared" si="42"/>
        <v>0</v>
      </c>
      <c r="BA151" s="5">
        <f t="shared" si="42"/>
        <v>0</v>
      </c>
      <c r="BB151" s="5">
        <f t="shared" si="42"/>
        <v>0</v>
      </c>
    </row>
    <row r="152" spans="1:54" x14ac:dyDescent="0.35">
      <c r="A152" s="2" t="s">
        <v>11</v>
      </c>
      <c r="B152" s="1" t="s">
        <v>166</v>
      </c>
      <c r="C152" t="str">
        <f>VLOOKUP(B152, [2]Main!$B$3:$D$376, 2, FALSE)</f>
        <v>Outside of MKCC</v>
      </c>
      <c r="D152" t="s">
        <v>1880</v>
      </c>
      <c r="E152" s="5">
        <v>0</v>
      </c>
      <c r="F152" s="5">
        <v>0</v>
      </c>
      <c r="G152" s="5">
        <v>0</v>
      </c>
      <c r="H152" s="5">
        <v>0</v>
      </c>
      <c r="I152" s="5">
        <v>0</v>
      </c>
      <c r="J152" s="5">
        <v>0</v>
      </c>
      <c r="K152" s="5">
        <v>0</v>
      </c>
      <c r="L152" s="5">
        <v>0</v>
      </c>
      <c r="M152" s="5">
        <v>0</v>
      </c>
      <c r="N152" s="5">
        <v>0</v>
      </c>
      <c r="O152" s="5">
        <v>0</v>
      </c>
      <c r="P152" s="5">
        <v>0</v>
      </c>
      <c r="Q152" s="5">
        <v>0</v>
      </c>
      <c r="R152" s="5">
        <v>0</v>
      </c>
      <c r="S152" s="5">
        <v>0</v>
      </c>
      <c r="U152" s="32">
        <f t="shared" si="33"/>
        <v>0</v>
      </c>
      <c r="V152" s="32">
        <f t="shared" si="34"/>
        <v>0</v>
      </c>
      <c r="W152" s="32">
        <f t="shared" si="34"/>
        <v>0</v>
      </c>
      <c r="X152" s="32">
        <f t="shared" si="34"/>
        <v>0</v>
      </c>
      <c r="Y152" s="32">
        <f t="shared" si="43"/>
        <v>0</v>
      </c>
      <c r="Z152" s="32">
        <f t="shared" si="38"/>
        <v>0</v>
      </c>
      <c r="AA152" s="32">
        <f t="shared" si="38"/>
        <v>0</v>
      </c>
      <c r="AB152" s="32">
        <f t="shared" si="38"/>
        <v>0</v>
      </c>
      <c r="AC152" s="32">
        <f t="shared" si="38"/>
        <v>0</v>
      </c>
      <c r="AD152" s="32">
        <f t="shared" si="45"/>
        <v>0</v>
      </c>
      <c r="AE152" s="32">
        <f t="shared" si="44"/>
        <v>0</v>
      </c>
      <c r="AF152" s="32">
        <f t="shared" si="44"/>
        <v>0</v>
      </c>
      <c r="AG152" s="32">
        <f t="shared" si="39"/>
        <v>0</v>
      </c>
      <c r="AH152" s="32">
        <f t="shared" si="40"/>
        <v>0</v>
      </c>
      <c r="AI152" s="32">
        <f t="shared" si="40"/>
        <v>0</v>
      </c>
      <c r="AJ152" s="32">
        <f>VLOOKUP(B152, '[3]Q01 Main'!$A$5:$B$392, 2, FALSE)</f>
        <v>0</v>
      </c>
      <c r="AK152">
        <f>VLOOKUP(B152, '[3]Q01 Main'!$A$5:$C$392, 3, FALSE)</f>
        <v>0</v>
      </c>
      <c r="AN152" s="5">
        <f t="shared" si="35"/>
        <v>0</v>
      </c>
      <c r="AO152" s="5">
        <f t="shared" si="36"/>
        <v>0</v>
      </c>
      <c r="AP152" s="5">
        <f t="shared" si="37"/>
        <v>0</v>
      </c>
      <c r="AQ152" s="5">
        <f t="shared" si="32"/>
        <v>0</v>
      </c>
      <c r="AR152" s="5">
        <f t="shared" si="31"/>
        <v>0</v>
      </c>
      <c r="AS152" s="5">
        <f t="shared" si="31"/>
        <v>0</v>
      </c>
      <c r="AT152" s="5">
        <f t="shared" si="31"/>
        <v>0</v>
      </c>
      <c r="AU152" s="5">
        <f t="shared" si="31"/>
        <v>0</v>
      </c>
      <c r="AV152" s="5">
        <f t="shared" si="41"/>
        <v>0</v>
      </c>
      <c r="AW152" s="5">
        <f t="shared" si="41"/>
        <v>0</v>
      </c>
      <c r="AX152" s="5">
        <f t="shared" si="41"/>
        <v>0</v>
      </c>
      <c r="AY152" s="5">
        <f t="shared" si="41"/>
        <v>0</v>
      </c>
      <c r="AZ152" s="5">
        <f t="shared" si="42"/>
        <v>0</v>
      </c>
      <c r="BA152" s="5">
        <f t="shared" si="42"/>
        <v>0</v>
      </c>
      <c r="BB152" s="5">
        <f t="shared" si="42"/>
        <v>0</v>
      </c>
    </row>
    <row r="153" spans="1:54" x14ac:dyDescent="0.35">
      <c r="A153" s="2" t="s">
        <v>11</v>
      </c>
      <c r="B153" s="1" t="s">
        <v>167</v>
      </c>
      <c r="C153" t="str">
        <f>VLOOKUP(B153, [2]Main!$B$3:$D$376, 2, FALSE)</f>
        <v>Outside of MKCC</v>
      </c>
      <c r="D153" t="s">
        <v>1880</v>
      </c>
      <c r="E153" s="5">
        <v>3.3020000000000001E-2</v>
      </c>
      <c r="F153" s="5">
        <v>0</v>
      </c>
      <c r="G153" s="5">
        <v>0</v>
      </c>
      <c r="H153" s="5">
        <v>0</v>
      </c>
      <c r="I153" s="5">
        <v>0</v>
      </c>
      <c r="J153" s="5">
        <v>2.673E-2</v>
      </c>
      <c r="K153" s="5">
        <v>0</v>
      </c>
      <c r="L153" s="5">
        <v>0</v>
      </c>
      <c r="M153" s="5">
        <v>0</v>
      </c>
      <c r="N153" s="5">
        <v>0</v>
      </c>
      <c r="O153" s="5">
        <v>0</v>
      </c>
      <c r="P153" s="5">
        <v>0.38990999999999998</v>
      </c>
      <c r="Q153" s="5">
        <v>1.8950000000000002E-2</v>
      </c>
      <c r="R153" s="5">
        <v>0</v>
      </c>
      <c r="S153" s="5">
        <v>0</v>
      </c>
      <c r="U153" s="32">
        <f t="shared" si="33"/>
        <v>271.52346</v>
      </c>
      <c r="V153" s="32">
        <f t="shared" si="34"/>
        <v>0</v>
      </c>
      <c r="W153" s="32">
        <f t="shared" si="34"/>
        <v>0</v>
      </c>
      <c r="X153" s="32">
        <f t="shared" si="34"/>
        <v>0</v>
      </c>
      <c r="Y153" s="32">
        <f t="shared" si="43"/>
        <v>0</v>
      </c>
      <c r="Z153" s="32">
        <f t="shared" si="38"/>
        <v>219.80079000000003</v>
      </c>
      <c r="AA153" s="32">
        <f t="shared" si="38"/>
        <v>0</v>
      </c>
      <c r="AB153" s="32">
        <f t="shared" si="38"/>
        <v>0</v>
      </c>
      <c r="AC153" s="32">
        <f t="shared" si="38"/>
        <v>0</v>
      </c>
      <c r="AD153" s="32">
        <f t="shared" si="45"/>
        <v>0</v>
      </c>
      <c r="AE153" s="32">
        <f t="shared" si="44"/>
        <v>0</v>
      </c>
      <c r="AF153" s="32">
        <f t="shared" si="44"/>
        <v>3206.22993</v>
      </c>
      <c r="AG153" s="32">
        <f t="shared" si="39"/>
        <v>155.82585000000003</v>
      </c>
      <c r="AH153" s="32">
        <f t="shared" si="40"/>
        <v>0</v>
      </c>
      <c r="AI153" s="32">
        <f t="shared" si="40"/>
        <v>0</v>
      </c>
      <c r="AJ153" s="32">
        <f>VLOOKUP(B153, '[3]Q01 Main'!$A$5:$B$392, 2, FALSE)</f>
        <v>82.23</v>
      </c>
      <c r="AK153">
        <f>VLOOKUP(B153, '[3]Q01 Main'!$A$5:$C$392, 3, FALSE)</f>
        <v>35</v>
      </c>
      <c r="AN153" s="5">
        <f t="shared" si="35"/>
        <v>3.8253067071955048E-2</v>
      </c>
      <c r="AO153" s="5">
        <f t="shared" si="36"/>
        <v>0</v>
      </c>
      <c r="AP153" s="5">
        <f t="shared" si="37"/>
        <v>0</v>
      </c>
      <c r="AQ153" s="5">
        <f t="shared" si="32"/>
        <v>0</v>
      </c>
      <c r="AR153" s="5">
        <f t="shared" si="31"/>
        <v>0</v>
      </c>
      <c r="AS153" s="5">
        <f t="shared" si="31"/>
        <v>3.0754025652159612E-2</v>
      </c>
      <c r="AT153" s="5">
        <f t="shared" si="31"/>
        <v>0</v>
      </c>
      <c r="AU153" s="5">
        <f t="shared" si="31"/>
        <v>0</v>
      </c>
      <c r="AV153" s="5">
        <f t="shared" si="41"/>
        <v>0</v>
      </c>
      <c r="AW153" s="5">
        <f t="shared" si="41"/>
        <v>0</v>
      </c>
      <c r="AX153" s="5">
        <f t="shared" si="41"/>
        <v>0</v>
      </c>
      <c r="AY153" s="5">
        <f t="shared" si="41"/>
        <v>0.42507759754769608</v>
      </c>
      <c r="AZ153" s="5">
        <f t="shared" si="42"/>
        <v>2.2521208098391771E-2</v>
      </c>
      <c r="BA153" s="5">
        <f t="shared" si="42"/>
        <v>0</v>
      </c>
      <c r="BB153" s="5">
        <f t="shared" si="42"/>
        <v>0</v>
      </c>
    </row>
    <row r="154" spans="1:54" x14ac:dyDescent="0.35">
      <c r="A154" s="2" t="s">
        <v>11</v>
      </c>
      <c r="B154" s="1" t="s">
        <v>168</v>
      </c>
      <c r="C154" t="str">
        <f>VLOOKUP(B154, [2]Main!$B$3:$D$376, 2, FALSE)</f>
        <v>Outside of MKCC</v>
      </c>
      <c r="D154" t="s">
        <v>1880</v>
      </c>
      <c r="E154" s="5">
        <v>5.4799999999999996E-3</v>
      </c>
      <c r="F154" s="5">
        <v>0</v>
      </c>
      <c r="G154" s="5">
        <v>0</v>
      </c>
      <c r="H154" s="5">
        <v>0</v>
      </c>
      <c r="I154" s="5">
        <v>0</v>
      </c>
      <c r="J154" s="5">
        <v>0</v>
      </c>
      <c r="K154" s="5">
        <v>0</v>
      </c>
      <c r="L154" s="5">
        <v>0</v>
      </c>
      <c r="M154" s="5">
        <v>0</v>
      </c>
      <c r="N154" s="5">
        <v>0</v>
      </c>
      <c r="O154" s="5">
        <v>0</v>
      </c>
      <c r="P154" s="5">
        <v>7.3099999999999998E-2</v>
      </c>
      <c r="Q154" s="5">
        <v>0</v>
      </c>
      <c r="R154" s="5">
        <v>0</v>
      </c>
      <c r="S154" s="5">
        <v>0</v>
      </c>
      <c r="U154" s="32">
        <f t="shared" si="33"/>
        <v>38.436719999999994</v>
      </c>
      <c r="V154" s="32">
        <f t="shared" si="34"/>
        <v>0</v>
      </c>
      <c r="W154" s="32">
        <f t="shared" si="34"/>
        <v>0</v>
      </c>
      <c r="X154" s="32">
        <f t="shared" si="34"/>
        <v>0</v>
      </c>
      <c r="Y154" s="32">
        <f t="shared" si="43"/>
        <v>0</v>
      </c>
      <c r="Z154" s="32">
        <f t="shared" si="38"/>
        <v>0</v>
      </c>
      <c r="AA154" s="32">
        <f t="shared" si="38"/>
        <v>0</v>
      </c>
      <c r="AB154" s="32">
        <f t="shared" si="38"/>
        <v>0</v>
      </c>
      <c r="AC154" s="32">
        <f t="shared" si="38"/>
        <v>0</v>
      </c>
      <c r="AD154" s="32">
        <f t="shared" si="45"/>
        <v>0</v>
      </c>
      <c r="AE154" s="32">
        <f t="shared" si="44"/>
        <v>0</v>
      </c>
      <c r="AF154" s="32">
        <f t="shared" si="44"/>
        <v>512.72339999999997</v>
      </c>
      <c r="AG154" s="32">
        <f t="shared" si="39"/>
        <v>0</v>
      </c>
      <c r="AH154" s="32">
        <f t="shared" si="40"/>
        <v>0</v>
      </c>
      <c r="AI154" s="32">
        <f t="shared" si="40"/>
        <v>0</v>
      </c>
      <c r="AJ154" s="32">
        <f>VLOOKUP(B154, '[3]Q01 Main'!$A$5:$B$392, 2, FALSE)</f>
        <v>70.14</v>
      </c>
      <c r="AK154">
        <f>VLOOKUP(B154, '[3]Q01 Main'!$A$5:$C$392, 3, FALSE)</f>
        <v>8</v>
      </c>
      <c r="AN154" s="5">
        <f t="shared" si="35"/>
        <v>5.4150843105268166E-3</v>
      </c>
      <c r="AO154" s="5">
        <f t="shared" si="36"/>
        <v>0</v>
      </c>
      <c r="AP154" s="5">
        <f t="shared" si="37"/>
        <v>0</v>
      </c>
      <c r="AQ154" s="5">
        <f t="shared" si="32"/>
        <v>0</v>
      </c>
      <c r="AR154" s="5">
        <f t="shared" si="31"/>
        <v>0</v>
      </c>
      <c r="AS154" s="5">
        <f t="shared" si="31"/>
        <v>0</v>
      </c>
      <c r="AT154" s="5">
        <f t="shared" si="31"/>
        <v>0</v>
      </c>
      <c r="AU154" s="5">
        <f t="shared" si="31"/>
        <v>0</v>
      </c>
      <c r="AV154" s="5">
        <f t="shared" si="41"/>
        <v>0</v>
      </c>
      <c r="AW154" s="5">
        <f t="shared" si="41"/>
        <v>0</v>
      </c>
      <c r="AX154" s="5">
        <f t="shared" si="41"/>
        <v>0</v>
      </c>
      <c r="AY154" s="5">
        <f t="shared" si="41"/>
        <v>6.7976170092856197E-2</v>
      </c>
      <c r="AZ154" s="5">
        <f t="shared" si="42"/>
        <v>0</v>
      </c>
      <c r="BA154" s="5">
        <f t="shared" si="42"/>
        <v>0</v>
      </c>
      <c r="BB154" s="5">
        <f t="shared" si="42"/>
        <v>0</v>
      </c>
    </row>
    <row r="155" spans="1:54" x14ac:dyDescent="0.35">
      <c r="A155" s="2" t="s">
        <v>12</v>
      </c>
      <c r="B155" s="1" t="s">
        <v>169</v>
      </c>
      <c r="C155" t="str">
        <f>VLOOKUP(B155, [2]Main!$B$3:$D$376, 2, FALSE)</f>
        <v>Outside of MKCC</v>
      </c>
      <c r="D155" t="s">
        <v>1880</v>
      </c>
      <c r="E155" s="5">
        <v>9.5899999999999996E-3</v>
      </c>
      <c r="F155" s="5">
        <v>0</v>
      </c>
      <c r="G155" s="5">
        <v>0</v>
      </c>
      <c r="H155" s="5">
        <v>4.45E-3</v>
      </c>
      <c r="I155" s="5">
        <v>0</v>
      </c>
      <c r="J155" s="5">
        <v>2.7029999999999998E-2</v>
      </c>
      <c r="K155" s="5">
        <v>0</v>
      </c>
      <c r="L155" s="5">
        <v>1.7319999999999999E-2</v>
      </c>
      <c r="M155" s="5">
        <v>0</v>
      </c>
      <c r="N155" s="5">
        <v>0</v>
      </c>
      <c r="O155" s="5">
        <v>0</v>
      </c>
      <c r="P155" s="5">
        <v>0</v>
      </c>
      <c r="Q155" s="5">
        <v>5.416E-2</v>
      </c>
      <c r="R155" s="5">
        <v>0</v>
      </c>
      <c r="S155" s="5">
        <v>0</v>
      </c>
      <c r="U155" s="32">
        <f t="shared" si="33"/>
        <v>70.006999999999991</v>
      </c>
      <c r="V155" s="32">
        <f t="shared" si="34"/>
        <v>0</v>
      </c>
      <c r="W155" s="32">
        <f t="shared" si="34"/>
        <v>0</v>
      </c>
      <c r="X155" s="32">
        <f t="shared" si="34"/>
        <v>32.484999999999999</v>
      </c>
      <c r="Y155" s="32">
        <f t="shared" si="43"/>
        <v>0</v>
      </c>
      <c r="Z155" s="32">
        <f t="shared" si="38"/>
        <v>197.31899999999999</v>
      </c>
      <c r="AA155" s="32">
        <f t="shared" si="38"/>
        <v>0</v>
      </c>
      <c r="AB155" s="32">
        <f t="shared" si="38"/>
        <v>126.43599999999999</v>
      </c>
      <c r="AC155" s="32">
        <f t="shared" si="38"/>
        <v>0</v>
      </c>
      <c r="AD155" s="32">
        <f t="shared" si="45"/>
        <v>0</v>
      </c>
      <c r="AE155" s="32">
        <f t="shared" si="44"/>
        <v>0</v>
      </c>
      <c r="AF155" s="32">
        <f t="shared" si="44"/>
        <v>0</v>
      </c>
      <c r="AG155" s="32">
        <f t="shared" si="39"/>
        <v>395.36799999999999</v>
      </c>
      <c r="AH155" s="32">
        <f t="shared" si="40"/>
        <v>0</v>
      </c>
      <c r="AI155" s="32">
        <f t="shared" si="40"/>
        <v>0</v>
      </c>
      <c r="AJ155" s="32">
        <f>VLOOKUP(B155, '[3]Q01 Main'!$A$5:$B$392, 2, FALSE)</f>
        <v>73</v>
      </c>
      <c r="AK155">
        <f>VLOOKUP(B155, '[3]Q01 Main'!$A$5:$C$392, 3, FALSE)</f>
        <v>7</v>
      </c>
      <c r="AN155" s="5">
        <f t="shared" si="35"/>
        <v>9.8628032601910595E-3</v>
      </c>
      <c r="AO155" s="5">
        <f t="shared" si="36"/>
        <v>0</v>
      </c>
      <c r="AP155" s="5">
        <f t="shared" si="37"/>
        <v>0</v>
      </c>
      <c r="AQ155" s="5">
        <f t="shared" si="32"/>
        <v>4.5490815575179753E-3</v>
      </c>
      <c r="AR155" s="5">
        <f t="shared" si="31"/>
        <v>0</v>
      </c>
      <c r="AS155" s="5">
        <f t="shared" si="31"/>
        <v>2.7608424827128605E-2</v>
      </c>
      <c r="AT155" s="5">
        <f t="shared" si="31"/>
        <v>0</v>
      </c>
      <c r="AU155" s="5">
        <f t="shared" si="31"/>
        <v>1.8418278650746037E-2</v>
      </c>
      <c r="AV155" s="5">
        <f t="shared" si="41"/>
        <v>0</v>
      </c>
      <c r="AW155" s="5">
        <f t="shared" si="41"/>
        <v>0</v>
      </c>
      <c r="AX155" s="5">
        <f t="shared" si="41"/>
        <v>0</v>
      </c>
      <c r="AY155" s="5">
        <f t="shared" si="41"/>
        <v>0</v>
      </c>
      <c r="AZ155" s="5">
        <f t="shared" si="42"/>
        <v>5.7141770787356244E-2</v>
      </c>
      <c r="BA155" s="5">
        <f t="shared" si="42"/>
        <v>0</v>
      </c>
      <c r="BB155" s="5">
        <f t="shared" si="42"/>
        <v>0</v>
      </c>
    </row>
    <row r="156" spans="1:54" x14ac:dyDescent="0.35">
      <c r="A156" s="2" t="s">
        <v>12</v>
      </c>
      <c r="B156" s="1" t="s">
        <v>170</v>
      </c>
      <c r="C156" t="str">
        <f>VLOOKUP(B156, [2]Main!$B$3:$D$376, 2, FALSE)</f>
        <v>Outside of MKCC</v>
      </c>
      <c r="D156" t="s">
        <v>1880</v>
      </c>
      <c r="E156" s="5">
        <v>4.0299999999999997E-3</v>
      </c>
      <c r="F156" s="5">
        <v>0</v>
      </c>
      <c r="G156" s="5">
        <v>0</v>
      </c>
      <c r="H156" s="5">
        <v>0</v>
      </c>
      <c r="I156" s="5">
        <v>0</v>
      </c>
      <c r="J156" s="5">
        <v>0</v>
      </c>
      <c r="K156" s="5">
        <v>0</v>
      </c>
      <c r="L156" s="5">
        <v>0</v>
      </c>
      <c r="M156" s="5">
        <v>0</v>
      </c>
      <c r="N156" s="5">
        <v>0</v>
      </c>
      <c r="O156" s="5">
        <v>0</v>
      </c>
      <c r="P156" s="5">
        <v>0</v>
      </c>
      <c r="Q156" s="5">
        <v>0</v>
      </c>
      <c r="R156" s="5">
        <v>2.392E-2</v>
      </c>
      <c r="S156" s="5">
        <v>0</v>
      </c>
      <c r="U156" s="32">
        <f t="shared" si="33"/>
        <v>18.134999999999998</v>
      </c>
      <c r="V156" s="32">
        <f t="shared" si="34"/>
        <v>0</v>
      </c>
      <c r="W156" s="32">
        <f t="shared" si="34"/>
        <v>0</v>
      </c>
      <c r="X156" s="32">
        <f t="shared" si="34"/>
        <v>0</v>
      </c>
      <c r="Y156" s="32">
        <f t="shared" si="43"/>
        <v>0</v>
      </c>
      <c r="Z156" s="32">
        <f t="shared" si="38"/>
        <v>0</v>
      </c>
      <c r="AA156" s="32">
        <f t="shared" si="38"/>
        <v>0</v>
      </c>
      <c r="AB156" s="32">
        <f t="shared" si="38"/>
        <v>0</v>
      </c>
      <c r="AC156" s="32">
        <f t="shared" si="38"/>
        <v>0</v>
      </c>
      <c r="AD156" s="32">
        <f t="shared" si="45"/>
        <v>0</v>
      </c>
      <c r="AE156" s="32">
        <f t="shared" si="44"/>
        <v>0</v>
      </c>
      <c r="AF156" s="32">
        <f t="shared" si="44"/>
        <v>0</v>
      </c>
      <c r="AG156" s="32">
        <f t="shared" si="39"/>
        <v>0</v>
      </c>
      <c r="AH156" s="32">
        <f t="shared" si="40"/>
        <v>107.64</v>
      </c>
      <c r="AI156" s="32">
        <f t="shared" si="40"/>
        <v>0</v>
      </c>
      <c r="AJ156" s="32">
        <f>VLOOKUP(B156, '[3]Q01 Main'!$A$5:$B$392, 2, FALSE)</f>
        <v>45</v>
      </c>
      <c r="AK156">
        <f>VLOOKUP(B156, '[3]Q01 Main'!$A$5:$C$392, 3, FALSE)</f>
        <v>1</v>
      </c>
      <c r="AN156" s="5">
        <f t="shared" si="35"/>
        <v>2.5549150388327574E-3</v>
      </c>
      <c r="AO156" s="5">
        <f t="shared" si="36"/>
        <v>0</v>
      </c>
      <c r="AP156" s="5">
        <f t="shared" si="37"/>
        <v>0</v>
      </c>
      <c r="AQ156" s="5">
        <f t="shared" si="32"/>
        <v>0</v>
      </c>
      <c r="AR156" s="5">
        <f t="shared" si="31"/>
        <v>0</v>
      </c>
      <c r="AS156" s="5">
        <f t="shared" si="31"/>
        <v>0</v>
      </c>
      <c r="AT156" s="5">
        <f t="shared" si="31"/>
        <v>0</v>
      </c>
      <c r="AU156" s="5">
        <f t="shared" si="31"/>
        <v>0</v>
      </c>
      <c r="AV156" s="5">
        <f t="shared" si="41"/>
        <v>0</v>
      </c>
      <c r="AW156" s="5">
        <f t="shared" si="41"/>
        <v>0</v>
      </c>
      <c r="AX156" s="5">
        <f t="shared" si="41"/>
        <v>0</v>
      </c>
      <c r="AY156" s="5">
        <f t="shared" si="41"/>
        <v>0</v>
      </c>
      <c r="AZ156" s="5">
        <f t="shared" si="42"/>
        <v>0</v>
      </c>
      <c r="BA156" s="5">
        <f t="shared" si="42"/>
        <v>1.4598629717605376E-2</v>
      </c>
      <c r="BB156" s="5">
        <f t="shared" si="42"/>
        <v>0</v>
      </c>
    </row>
    <row r="157" spans="1:54" x14ac:dyDescent="0.35">
      <c r="A157" s="2" t="s">
        <v>12</v>
      </c>
      <c r="B157" s="1" t="s">
        <v>171</v>
      </c>
      <c r="C157" t="str">
        <f>VLOOKUP(B157, [2]Main!$B$3:$D$376, 2, FALSE)</f>
        <v>Woburn Sands DC</v>
      </c>
      <c r="D157" t="str">
        <f>VLOOKUP(B157, [2]Main!$B$3:$D$376, 3, FALSE)</f>
        <v>Woburn Sands DC - Other in Centre</v>
      </c>
      <c r="E157" s="5">
        <v>1.39E-3</v>
      </c>
      <c r="F157" s="5">
        <v>0</v>
      </c>
      <c r="G157" s="5">
        <v>0</v>
      </c>
      <c r="H157" s="5">
        <v>0</v>
      </c>
      <c r="I157" s="5">
        <v>1.3089999999999999E-2</v>
      </c>
      <c r="J157" s="5">
        <v>0</v>
      </c>
      <c r="K157" s="5">
        <v>0</v>
      </c>
      <c r="L157" s="5">
        <v>0</v>
      </c>
      <c r="M157" s="5">
        <v>0</v>
      </c>
      <c r="N157" s="5">
        <v>0</v>
      </c>
      <c r="O157" s="5">
        <v>0</v>
      </c>
      <c r="P157" s="5">
        <v>0</v>
      </c>
      <c r="Q157" s="5">
        <v>4.7400000000000003E-3</v>
      </c>
      <c r="R157" s="5">
        <v>0</v>
      </c>
      <c r="S157" s="5">
        <v>0</v>
      </c>
      <c r="U157" s="32">
        <f t="shared" si="33"/>
        <v>6.9499999999999993</v>
      </c>
      <c r="V157" s="32">
        <f t="shared" si="34"/>
        <v>0</v>
      </c>
      <c r="W157" s="32">
        <f t="shared" si="34"/>
        <v>0</v>
      </c>
      <c r="X157" s="32">
        <f t="shared" si="34"/>
        <v>0</v>
      </c>
      <c r="Y157" s="32">
        <f t="shared" si="43"/>
        <v>65.45</v>
      </c>
      <c r="Z157" s="32">
        <f t="shared" si="38"/>
        <v>0</v>
      </c>
      <c r="AA157" s="32">
        <f t="shared" si="38"/>
        <v>0</v>
      </c>
      <c r="AB157" s="32">
        <f t="shared" si="38"/>
        <v>0</v>
      </c>
      <c r="AC157" s="32">
        <f t="shared" si="38"/>
        <v>0</v>
      </c>
      <c r="AD157" s="32">
        <f t="shared" si="45"/>
        <v>0</v>
      </c>
      <c r="AE157" s="32">
        <f t="shared" si="44"/>
        <v>0</v>
      </c>
      <c r="AF157" s="32">
        <f t="shared" si="44"/>
        <v>0</v>
      </c>
      <c r="AG157" s="32">
        <f t="shared" si="39"/>
        <v>23.700000000000003</v>
      </c>
      <c r="AH157" s="32">
        <f t="shared" si="40"/>
        <v>0</v>
      </c>
      <c r="AI157" s="32">
        <f t="shared" si="40"/>
        <v>0</v>
      </c>
      <c r="AJ157" s="32">
        <f>VLOOKUP(B157, '[3]Q01 Main'!$A$5:$B$392, 2, FALSE)</f>
        <v>50</v>
      </c>
      <c r="AK157">
        <f>VLOOKUP(B157, '[3]Q01 Main'!$A$5:$C$392, 3, FALSE)</f>
        <v>2</v>
      </c>
      <c r="AN157" s="5">
        <f t="shared" si="35"/>
        <v>9.7913755279226155E-4</v>
      </c>
      <c r="AO157" s="5">
        <f t="shared" si="36"/>
        <v>0</v>
      </c>
      <c r="AP157" s="5">
        <f t="shared" si="37"/>
        <v>0</v>
      </c>
      <c r="AQ157" s="5">
        <f t="shared" si="32"/>
        <v>0</v>
      </c>
      <c r="AR157" s="5">
        <f t="shared" si="31"/>
        <v>9.1703664471566807E-3</v>
      </c>
      <c r="AS157" s="5">
        <f t="shared" si="31"/>
        <v>0</v>
      </c>
      <c r="AT157" s="5">
        <f t="shared" si="31"/>
        <v>0</v>
      </c>
      <c r="AU157" s="5">
        <f t="shared" si="31"/>
        <v>0</v>
      </c>
      <c r="AV157" s="5">
        <f t="shared" si="41"/>
        <v>0</v>
      </c>
      <c r="AW157" s="5">
        <f t="shared" si="41"/>
        <v>0</v>
      </c>
      <c r="AX157" s="5">
        <f t="shared" si="41"/>
        <v>0</v>
      </c>
      <c r="AY157" s="5">
        <f t="shared" si="41"/>
        <v>0</v>
      </c>
      <c r="AZ157" s="5">
        <f t="shared" si="42"/>
        <v>3.4253150676340606E-3</v>
      </c>
      <c r="BA157" s="5">
        <f t="shared" si="42"/>
        <v>0</v>
      </c>
      <c r="BB157" s="5">
        <f t="shared" si="42"/>
        <v>0</v>
      </c>
    </row>
    <row r="158" spans="1:54" x14ac:dyDescent="0.35">
      <c r="A158" s="2" t="s">
        <v>12</v>
      </c>
      <c r="B158" s="1" t="s">
        <v>172</v>
      </c>
      <c r="C158" t="str">
        <f>VLOOKUP(B158, [2]Main!$B$3:$D$376, 2, FALSE)</f>
        <v>Outside of MKCC</v>
      </c>
      <c r="D158" t="s">
        <v>1880</v>
      </c>
      <c r="E158" s="5">
        <v>0</v>
      </c>
      <c r="F158" s="5">
        <v>0</v>
      </c>
      <c r="G158" s="5">
        <v>0</v>
      </c>
      <c r="H158" s="5">
        <v>0</v>
      </c>
      <c r="I158" s="5">
        <v>0</v>
      </c>
      <c r="J158" s="5">
        <v>0</v>
      </c>
      <c r="K158" s="5">
        <v>0</v>
      </c>
      <c r="L158" s="5">
        <v>0</v>
      </c>
      <c r="M158" s="5">
        <v>0</v>
      </c>
      <c r="N158" s="5">
        <v>0</v>
      </c>
      <c r="O158" s="5">
        <v>0</v>
      </c>
      <c r="P158" s="5">
        <v>0</v>
      </c>
      <c r="Q158" s="5">
        <v>0</v>
      </c>
      <c r="R158" s="5">
        <v>0</v>
      </c>
      <c r="S158" s="5">
        <v>0</v>
      </c>
      <c r="U158" s="32">
        <f t="shared" si="33"/>
        <v>0</v>
      </c>
      <c r="V158" s="32">
        <f t="shared" si="34"/>
        <v>0</v>
      </c>
      <c r="W158" s="32">
        <f t="shared" si="34"/>
        <v>0</v>
      </c>
      <c r="X158" s="32">
        <f t="shared" si="34"/>
        <v>0</v>
      </c>
      <c r="Y158" s="32">
        <f t="shared" si="43"/>
        <v>0</v>
      </c>
      <c r="Z158" s="32">
        <f t="shared" si="38"/>
        <v>0</v>
      </c>
      <c r="AA158" s="32">
        <f t="shared" si="38"/>
        <v>0</v>
      </c>
      <c r="AB158" s="32">
        <f t="shared" si="38"/>
        <v>0</v>
      </c>
      <c r="AC158" s="32">
        <f t="shared" si="38"/>
        <v>0</v>
      </c>
      <c r="AD158" s="32">
        <f t="shared" si="45"/>
        <v>0</v>
      </c>
      <c r="AE158" s="32">
        <f t="shared" si="44"/>
        <v>0</v>
      </c>
      <c r="AF158" s="32">
        <f t="shared" si="44"/>
        <v>0</v>
      </c>
      <c r="AG158" s="32">
        <f t="shared" si="39"/>
        <v>0</v>
      </c>
      <c r="AH158" s="32">
        <f t="shared" si="40"/>
        <v>0</v>
      </c>
      <c r="AI158" s="32">
        <f t="shared" si="40"/>
        <v>0</v>
      </c>
      <c r="AJ158" s="32">
        <f>VLOOKUP(B158, '[3]Q01 Main'!$A$5:$B$392, 2, FALSE)</f>
        <v>0</v>
      </c>
      <c r="AK158">
        <f>VLOOKUP(B158, '[3]Q01 Main'!$A$5:$C$392, 3, FALSE)</f>
        <v>0</v>
      </c>
      <c r="AN158" s="5">
        <f t="shared" si="35"/>
        <v>0</v>
      </c>
      <c r="AO158" s="5">
        <f t="shared" si="36"/>
        <v>0</v>
      </c>
      <c r="AP158" s="5">
        <f t="shared" si="37"/>
        <v>0</v>
      </c>
      <c r="AQ158" s="5">
        <f t="shared" si="32"/>
        <v>0</v>
      </c>
      <c r="AR158" s="5">
        <f t="shared" si="31"/>
        <v>0</v>
      </c>
      <c r="AS158" s="5">
        <f t="shared" si="31"/>
        <v>0</v>
      </c>
      <c r="AT158" s="5">
        <f t="shared" si="31"/>
        <v>0</v>
      </c>
      <c r="AU158" s="5">
        <f t="shared" si="31"/>
        <v>0</v>
      </c>
      <c r="AV158" s="5">
        <f t="shared" si="41"/>
        <v>0</v>
      </c>
      <c r="AW158" s="5">
        <f t="shared" si="41"/>
        <v>0</v>
      </c>
      <c r="AX158" s="5">
        <f t="shared" si="41"/>
        <v>0</v>
      </c>
      <c r="AY158" s="5">
        <f t="shared" si="41"/>
        <v>0</v>
      </c>
      <c r="AZ158" s="5">
        <f t="shared" si="42"/>
        <v>0</v>
      </c>
      <c r="BA158" s="5">
        <f t="shared" si="42"/>
        <v>0</v>
      </c>
      <c r="BB158" s="5">
        <f t="shared" si="42"/>
        <v>0</v>
      </c>
    </row>
    <row r="159" spans="1:54" x14ac:dyDescent="0.35">
      <c r="A159" s="2" t="s">
        <v>12</v>
      </c>
      <c r="B159" s="1" t="s">
        <v>173</v>
      </c>
      <c r="C159" t="str">
        <f>VLOOKUP(B159, [2]Main!$B$3:$D$376, 2, FALSE)</f>
        <v>Outside of MKCC</v>
      </c>
      <c r="D159" t="s">
        <v>1880</v>
      </c>
      <c r="E159" s="5">
        <v>0</v>
      </c>
      <c r="F159" s="5">
        <v>0</v>
      </c>
      <c r="G159" s="5">
        <v>0</v>
      </c>
      <c r="H159" s="5">
        <v>0</v>
      </c>
      <c r="I159" s="5">
        <v>0</v>
      </c>
      <c r="J159" s="5">
        <v>0</v>
      </c>
      <c r="K159" s="5">
        <v>0</v>
      </c>
      <c r="L159" s="5">
        <v>0</v>
      </c>
      <c r="M159" s="5">
        <v>0</v>
      </c>
      <c r="N159" s="5">
        <v>0</v>
      </c>
      <c r="O159" s="5">
        <v>0</v>
      </c>
      <c r="P159" s="5">
        <v>0</v>
      </c>
      <c r="Q159" s="5">
        <v>0</v>
      </c>
      <c r="R159" s="5">
        <v>0</v>
      </c>
      <c r="S159" s="5">
        <v>0</v>
      </c>
      <c r="U159" s="32">
        <f t="shared" si="33"/>
        <v>0</v>
      </c>
      <c r="V159" s="32">
        <f t="shared" si="34"/>
        <v>0</v>
      </c>
      <c r="W159" s="32">
        <f t="shared" si="34"/>
        <v>0</v>
      </c>
      <c r="X159" s="32">
        <f t="shared" ref="X159:X190" si="46">(H159*$AJ159)*100</f>
        <v>0</v>
      </c>
      <c r="Y159" s="32">
        <f t="shared" si="43"/>
        <v>0</v>
      </c>
      <c r="Z159" s="32">
        <f t="shared" si="38"/>
        <v>0</v>
      </c>
      <c r="AA159" s="32">
        <f t="shared" si="38"/>
        <v>0</v>
      </c>
      <c r="AB159" s="32">
        <f t="shared" si="38"/>
        <v>0</v>
      </c>
      <c r="AC159" s="32">
        <f t="shared" si="38"/>
        <v>0</v>
      </c>
      <c r="AD159" s="32">
        <f t="shared" si="45"/>
        <v>0</v>
      </c>
      <c r="AE159" s="32">
        <f t="shared" si="44"/>
        <v>0</v>
      </c>
      <c r="AF159" s="32">
        <f t="shared" si="44"/>
        <v>0</v>
      </c>
      <c r="AG159" s="32">
        <f t="shared" si="39"/>
        <v>0</v>
      </c>
      <c r="AH159" s="32">
        <f t="shared" si="40"/>
        <v>0</v>
      </c>
      <c r="AI159" s="32">
        <f t="shared" si="40"/>
        <v>0</v>
      </c>
      <c r="AJ159" s="32">
        <f>VLOOKUP(B159, '[3]Q01 Main'!$A$5:$B$392, 2, FALSE)</f>
        <v>0</v>
      </c>
      <c r="AK159">
        <f>VLOOKUP(B159, '[3]Q01 Main'!$A$5:$C$392, 3, FALSE)</f>
        <v>0</v>
      </c>
      <c r="AN159" s="5">
        <f t="shared" si="35"/>
        <v>0</v>
      </c>
      <c r="AO159" s="5">
        <f t="shared" si="36"/>
        <v>0</v>
      </c>
      <c r="AP159" s="5">
        <f t="shared" si="37"/>
        <v>0</v>
      </c>
      <c r="AQ159" s="5">
        <f t="shared" si="32"/>
        <v>0</v>
      </c>
      <c r="AR159" s="5">
        <f t="shared" si="31"/>
        <v>0</v>
      </c>
      <c r="AS159" s="5">
        <f t="shared" si="31"/>
        <v>0</v>
      </c>
      <c r="AT159" s="5">
        <f t="shared" si="31"/>
        <v>0</v>
      </c>
      <c r="AU159" s="5">
        <f t="shared" si="31"/>
        <v>0</v>
      </c>
      <c r="AV159" s="5">
        <f t="shared" si="41"/>
        <v>0</v>
      </c>
      <c r="AW159" s="5">
        <f t="shared" si="41"/>
        <v>0</v>
      </c>
      <c r="AX159" s="5">
        <f t="shared" si="41"/>
        <v>0</v>
      </c>
      <c r="AY159" s="5">
        <f t="shared" si="41"/>
        <v>0</v>
      </c>
      <c r="AZ159" s="5">
        <f t="shared" si="42"/>
        <v>0</v>
      </c>
      <c r="BA159" s="5">
        <f t="shared" si="42"/>
        <v>0</v>
      </c>
      <c r="BB159" s="5">
        <f t="shared" si="42"/>
        <v>0</v>
      </c>
    </row>
    <row r="160" spans="1:54" x14ac:dyDescent="0.35">
      <c r="A160" s="2" t="s">
        <v>12</v>
      </c>
      <c r="B160" s="1" t="s">
        <v>174</v>
      </c>
      <c r="C160" t="str">
        <f>VLOOKUP(B160, [2]Main!$B$3:$D$376, 2, FALSE)</f>
        <v>Outside of MKCC</v>
      </c>
      <c r="D160" t="str">
        <f>VLOOKUP(B160, [2]Main!$B$3:$D$376, 3, FALSE)</f>
        <v>Leighton Buzzard</v>
      </c>
      <c r="E160" s="5">
        <v>0</v>
      </c>
      <c r="F160" s="5">
        <v>0</v>
      </c>
      <c r="G160" s="5">
        <v>0</v>
      </c>
      <c r="H160" s="5">
        <v>0</v>
      </c>
      <c r="I160" s="5">
        <v>0</v>
      </c>
      <c r="J160" s="5">
        <v>0</v>
      </c>
      <c r="K160" s="5">
        <v>0</v>
      </c>
      <c r="L160" s="5">
        <v>0</v>
      </c>
      <c r="M160" s="5">
        <v>0</v>
      </c>
      <c r="N160" s="5">
        <v>0</v>
      </c>
      <c r="O160" s="5">
        <v>0</v>
      </c>
      <c r="P160" s="5">
        <v>0</v>
      </c>
      <c r="Q160" s="5">
        <v>0</v>
      </c>
      <c r="R160" s="5">
        <v>0</v>
      </c>
      <c r="S160" s="5">
        <v>0</v>
      </c>
      <c r="U160" s="32">
        <f t="shared" si="33"/>
        <v>0</v>
      </c>
      <c r="V160" s="32">
        <f t="shared" si="34"/>
        <v>0</v>
      </c>
      <c r="W160" s="32">
        <f t="shared" si="34"/>
        <v>0</v>
      </c>
      <c r="X160" s="32">
        <f t="shared" si="46"/>
        <v>0</v>
      </c>
      <c r="Y160" s="32">
        <f t="shared" si="43"/>
        <v>0</v>
      </c>
      <c r="Z160" s="32">
        <f t="shared" si="38"/>
        <v>0</v>
      </c>
      <c r="AA160" s="32">
        <f t="shared" si="38"/>
        <v>0</v>
      </c>
      <c r="AB160" s="32">
        <f t="shared" si="38"/>
        <v>0</v>
      </c>
      <c r="AC160" s="32">
        <f t="shared" si="38"/>
        <v>0</v>
      </c>
      <c r="AD160" s="32">
        <f t="shared" si="45"/>
        <v>0</v>
      </c>
      <c r="AE160" s="32">
        <f t="shared" si="44"/>
        <v>0</v>
      </c>
      <c r="AF160" s="32">
        <f t="shared" si="44"/>
        <v>0</v>
      </c>
      <c r="AG160" s="32">
        <f t="shared" si="39"/>
        <v>0</v>
      </c>
      <c r="AH160" s="32">
        <f t="shared" si="40"/>
        <v>0</v>
      </c>
      <c r="AI160" s="32">
        <f t="shared" si="40"/>
        <v>0</v>
      </c>
      <c r="AJ160" s="32">
        <f>VLOOKUP(B160, '[3]Q01 Main'!$A$5:$B$392, 2, FALSE)</f>
        <v>0</v>
      </c>
      <c r="AK160">
        <f>VLOOKUP(B160, '[3]Q01 Main'!$A$5:$C$392, 3, FALSE)</f>
        <v>0</v>
      </c>
      <c r="AN160" s="5">
        <f t="shared" si="35"/>
        <v>0</v>
      </c>
      <c r="AO160" s="5">
        <f t="shared" si="36"/>
        <v>0</v>
      </c>
      <c r="AP160" s="5">
        <f t="shared" si="37"/>
        <v>0</v>
      </c>
      <c r="AQ160" s="5">
        <f t="shared" si="32"/>
        <v>0</v>
      </c>
      <c r="AR160" s="5">
        <f t="shared" si="31"/>
        <v>0</v>
      </c>
      <c r="AS160" s="5">
        <f t="shared" si="31"/>
        <v>0</v>
      </c>
      <c r="AT160" s="5">
        <f t="shared" si="31"/>
        <v>0</v>
      </c>
      <c r="AU160" s="5">
        <f t="shared" si="31"/>
        <v>0</v>
      </c>
      <c r="AV160" s="5">
        <f t="shared" si="41"/>
        <v>0</v>
      </c>
      <c r="AW160" s="5">
        <f t="shared" si="41"/>
        <v>0</v>
      </c>
      <c r="AX160" s="5">
        <f t="shared" si="41"/>
        <v>0</v>
      </c>
      <c r="AY160" s="5">
        <f t="shared" si="41"/>
        <v>0</v>
      </c>
      <c r="AZ160" s="5">
        <f t="shared" si="42"/>
        <v>0</v>
      </c>
      <c r="BA160" s="5">
        <f t="shared" si="42"/>
        <v>0</v>
      </c>
      <c r="BB160" s="5">
        <f t="shared" si="42"/>
        <v>0</v>
      </c>
    </row>
    <row r="161" spans="1:54" x14ac:dyDescent="0.35">
      <c r="A161" s="2" t="s">
        <v>12</v>
      </c>
      <c r="B161" s="1" t="s">
        <v>175</v>
      </c>
      <c r="C161" t="str">
        <f>VLOOKUP(B161, [2]Main!$B$3:$D$376, 2, FALSE)</f>
        <v>Outside of MKCC</v>
      </c>
      <c r="D161" t="str">
        <f>VLOOKUP(B161, [2]Main!$B$3:$D$376, 3, FALSE)</f>
        <v>Leighton Buzzard</v>
      </c>
      <c r="E161" s="5">
        <v>7.5000000000000002E-4</v>
      </c>
      <c r="F161" s="5">
        <v>0</v>
      </c>
      <c r="G161" s="5">
        <v>0</v>
      </c>
      <c r="H161" s="5">
        <v>0</v>
      </c>
      <c r="I161" s="5">
        <v>0</v>
      </c>
      <c r="J161" s="5">
        <v>0</v>
      </c>
      <c r="K161" s="5">
        <v>0</v>
      </c>
      <c r="L161" s="5">
        <v>0</v>
      </c>
      <c r="M161" s="5">
        <v>0</v>
      </c>
      <c r="N161" s="5">
        <v>0</v>
      </c>
      <c r="O161" s="5">
        <v>0</v>
      </c>
      <c r="P161" s="5">
        <v>0</v>
      </c>
      <c r="Q161" s="5">
        <v>0</v>
      </c>
      <c r="R161" s="5">
        <v>4.45E-3</v>
      </c>
      <c r="S161" s="5">
        <v>0</v>
      </c>
      <c r="U161" s="32">
        <f t="shared" si="33"/>
        <v>1.5</v>
      </c>
      <c r="V161" s="32">
        <f t="shared" si="34"/>
        <v>0</v>
      </c>
      <c r="W161" s="32">
        <f t="shared" si="34"/>
        <v>0</v>
      </c>
      <c r="X161" s="32">
        <f t="shared" si="46"/>
        <v>0</v>
      </c>
      <c r="Y161" s="32">
        <f t="shared" si="43"/>
        <v>0</v>
      </c>
      <c r="Z161" s="32">
        <f t="shared" si="38"/>
        <v>0</v>
      </c>
      <c r="AA161" s="32">
        <f t="shared" si="38"/>
        <v>0</v>
      </c>
      <c r="AB161" s="32">
        <f t="shared" si="38"/>
        <v>0</v>
      </c>
      <c r="AC161" s="32">
        <f t="shared" si="38"/>
        <v>0</v>
      </c>
      <c r="AD161" s="32">
        <f t="shared" si="45"/>
        <v>0</v>
      </c>
      <c r="AE161" s="32">
        <f t="shared" si="44"/>
        <v>0</v>
      </c>
      <c r="AF161" s="32">
        <f t="shared" si="44"/>
        <v>0</v>
      </c>
      <c r="AG161" s="32">
        <f t="shared" si="39"/>
        <v>0</v>
      </c>
      <c r="AH161" s="32">
        <f t="shared" si="40"/>
        <v>8.9</v>
      </c>
      <c r="AI161" s="32">
        <f t="shared" si="40"/>
        <v>0</v>
      </c>
      <c r="AJ161" s="32">
        <f>VLOOKUP(B161, '[3]Q01 Main'!$A$5:$B$392, 2, FALSE)</f>
        <v>20</v>
      </c>
      <c r="AK161">
        <f>VLOOKUP(B161, '[3]Q01 Main'!$A$5:$C$392, 3, FALSE)</f>
        <v>1</v>
      </c>
      <c r="AN161" s="5">
        <f t="shared" si="35"/>
        <v>2.1132465168178312E-4</v>
      </c>
      <c r="AO161" s="5">
        <f t="shared" si="36"/>
        <v>0</v>
      </c>
      <c r="AP161" s="5">
        <f t="shared" si="37"/>
        <v>0</v>
      </c>
      <c r="AQ161" s="5">
        <f t="shared" si="32"/>
        <v>0</v>
      </c>
      <c r="AR161" s="5">
        <f t="shared" si="31"/>
        <v>0</v>
      </c>
      <c r="AS161" s="5">
        <f t="shared" si="31"/>
        <v>0</v>
      </c>
      <c r="AT161" s="5">
        <f t="shared" si="31"/>
        <v>0</v>
      </c>
      <c r="AU161" s="5">
        <f t="shared" si="31"/>
        <v>0</v>
      </c>
      <c r="AV161" s="5">
        <f t="shared" si="41"/>
        <v>0</v>
      </c>
      <c r="AW161" s="5">
        <f t="shared" si="41"/>
        <v>0</v>
      </c>
      <c r="AX161" s="5">
        <f t="shared" si="41"/>
        <v>0</v>
      </c>
      <c r="AY161" s="5">
        <f t="shared" si="41"/>
        <v>0</v>
      </c>
      <c r="AZ161" s="5">
        <f t="shared" si="42"/>
        <v>0</v>
      </c>
      <c r="BA161" s="5">
        <f t="shared" si="42"/>
        <v>1.2070587559149745E-3</v>
      </c>
      <c r="BB161" s="5">
        <f t="shared" si="42"/>
        <v>0</v>
      </c>
    </row>
    <row r="162" spans="1:54" x14ac:dyDescent="0.35">
      <c r="A162" s="2" t="s">
        <v>12</v>
      </c>
      <c r="B162" s="1" t="s">
        <v>176</v>
      </c>
      <c r="C162" t="str">
        <f>VLOOKUP(B162, [2]Main!$B$3:$D$376, 2, FALSE)</f>
        <v>Outside of MKCC</v>
      </c>
      <c r="D162" t="str">
        <f>VLOOKUP(B162, [2]Main!$B$3:$D$376, 3, FALSE)</f>
        <v>Leighton Buzzard</v>
      </c>
      <c r="E162" s="5">
        <v>6.4999999999999997E-4</v>
      </c>
      <c r="F162" s="5">
        <v>0</v>
      </c>
      <c r="G162" s="5">
        <v>0</v>
      </c>
      <c r="H162" s="5">
        <v>0</v>
      </c>
      <c r="I162" s="5">
        <v>0</v>
      </c>
      <c r="J162" s="5">
        <v>0</v>
      </c>
      <c r="K162" s="5">
        <v>0</v>
      </c>
      <c r="L162" s="5">
        <v>0</v>
      </c>
      <c r="M162" s="5">
        <v>0</v>
      </c>
      <c r="N162" s="5">
        <v>0</v>
      </c>
      <c r="O162" s="5">
        <v>0</v>
      </c>
      <c r="P162" s="5">
        <v>0</v>
      </c>
      <c r="Q162" s="5">
        <v>4.7400000000000003E-3</v>
      </c>
      <c r="R162" s="5">
        <v>0</v>
      </c>
      <c r="S162" s="5">
        <v>0</v>
      </c>
      <c r="U162" s="32">
        <f t="shared" si="33"/>
        <v>5.7850000000000001</v>
      </c>
      <c r="V162" s="32">
        <f t="shared" si="34"/>
        <v>0</v>
      </c>
      <c r="W162" s="32">
        <f t="shared" si="34"/>
        <v>0</v>
      </c>
      <c r="X162" s="32">
        <f t="shared" si="46"/>
        <v>0</v>
      </c>
      <c r="Y162" s="32">
        <f t="shared" si="43"/>
        <v>0</v>
      </c>
      <c r="Z162" s="32">
        <f t="shared" si="38"/>
        <v>0</v>
      </c>
      <c r="AA162" s="32">
        <f t="shared" si="38"/>
        <v>0</v>
      </c>
      <c r="AB162" s="32">
        <f t="shared" si="38"/>
        <v>0</v>
      </c>
      <c r="AC162" s="32">
        <f t="shared" si="38"/>
        <v>0</v>
      </c>
      <c r="AD162" s="32">
        <f t="shared" si="45"/>
        <v>0</v>
      </c>
      <c r="AE162" s="32">
        <f t="shared" si="44"/>
        <v>0</v>
      </c>
      <c r="AF162" s="32">
        <f t="shared" si="44"/>
        <v>0</v>
      </c>
      <c r="AG162" s="32">
        <f t="shared" si="39"/>
        <v>42.186</v>
      </c>
      <c r="AH162" s="32">
        <f t="shared" si="40"/>
        <v>0</v>
      </c>
      <c r="AI162" s="32">
        <f t="shared" si="40"/>
        <v>0</v>
      </c>
      <c r="AJ162" s="32">
        <f>VLOOKUP(B162, '[3]Q01 Main'!$A$5:$B$392, 2, FALSE)</f>
        <v>89</v>
      </c>
      <c r="AK162">
        <f>VLOOKUP(B162, '[3]Q01 Main'!$A$5:$C$392, 3, FALSE)</f>
        <v>1</v>
      </c>
      <c r="AN162" s="5">
        <f t="shared" si="35"/>
        <v>8.1500873998607685E-4</v>
      </c>
      <c r="AO162" s="5">
        <f t="shared" si="36"/>
        <v>0</v>
      </c>
      <c r="AP162" s="5">
        <f t="shared" si="37"/>
        <v>0</v>
      </c>
      <c r="AQ162" s="5">
        <f t="shared" si="32"/>
        <v>0</v>
      </c>
      <c r="AR162" s="5">
        <f t="shared" si="31"/>
        <v>0</v>
      </c>
      <c r="AS162" s="5">
        <f t="shared" si="31"/>
        <v>0</v>
      </c>
      <c r="AT162" s="5">
        <f t="shared" si="31"/>
        <v>0</v>
      </c>
      <c r="AU162" s="5">
        <f t="shared" si="31"/>
        <v>0</v>
      </c>
      <c r="AV162" s="5">
        <f t="shared" si="41"/>
        <v>0</v>
      </c>
      <c r="AW162" s="5">
        <f t="shared" si="41"/>
        <v>0</v>
      </c>
      <c r="AX162" s="5">
        <f t="shared" si="41"/>
        <v>0</v>
      </c>
      <c r="AY162" s="5">
        <f t="shared" si="41"/>
        <v>0</v>
      </c>
      <c r="AZ162" s="5">
        <f t="shared" si="42"/>
        <v>6.0970608203886273E-3</v>
      </c>
      <c r="BA162" s="5">
        <f t="shared" si="42"/>
        <v>0</v>
      </c>
      <c r="BB162" s="5">
        <f t="shared" si="42"/>
        <v>0</v>
      </c>
    </row>
    <row r="163" spans="1:54" x14ac:dyDescent="0.35">
      <c r="A163" s="2" t="s">
        <v>12</v>
      </c>
      <c r="B163" s="1" t="s">
        <v>177</v>
      </c>
      <c r="C163" t="str">
        <f>VLOOKUP(B163, [2]Main!$B$3:$D$376, 2, FALSE)</f>
        <v>Outside of MKCC</v>
      </c>
      <c r="D163" t="s">
        <v>1880</v>
      </c>
      <c r="E163" s="5">
        <v>0</v>
      </c>
      <c r="F163" s="5">
        <v>0</v>
      </c>
      <c r="G163" s="5">
        <v>0</v>
      </c>
      <c r="H163" s="5">
        <v>0</v>
      </c>
      <c r="I163" s="5">
        <v>0</v>
      </c>
      <c r="J163" s="5">
        <v>0</v>
      </c>
      <c r="K163" s="5">
        <v>0</v>
      </c>
      <c r="L163" s="5">
        <v>0</v>
      </c>
      <c r="M163" s="5">
        <v>0</v>
      </c>
      <c r="N163" s="5">
        <v>0</v>
      </c>
      <c r="O163" s="5">
        <v>0</v>
      </c>
      <c r="P163" s="5">
        <v>0</v>
      </c>
      <c r="Q163" s="5">
        <v>0</v>
      </c>
      <c r="R163" s="5">
        <v>0</v>
      </c>
      <c r="S163" s="5">
        <v>0</v>
      </c>
      <c r="U163" s="32">
        <f t="shared" si="33"/>
        <v>0</v>
      </c>
      <c r="V163" s="32">
        <f t="shared" si="34"/>
        <v>0</v>
      </c>
      <c r="W163" s="32">
        <f t="shared" si="34"/>
        <v>0</v>
      </c>
      <c r="X163" s="32">
        <f t="shared" si="46"/>
        <v>0</v>
      </c>
      <c r="Y163" s="32">
        <f t="shared" si="43"/>
        <v>0</v>
      </c>
      <c r="Z163" s="32">
        <f t="shared" si="38"/>
        <v>0</v>
      </c>
      <c r="AA163" s="32">
        <f t="shared" si="38"/>
        <v>0</v>
      </c>
      <c r="AB163" s="32">
        <f t="shared" si="38"/>
        <v>0</v>
      </c>
      <c r="AC163" s="32">
        <f t="shared" si="38"/>
        <v>0</v>
      </c>
      <c r="AD163" s="32">
        <f t="shared" si="45"/>
        <v>0</v>
      </c>
      <c r="AE163" s="32">
        <f t="shared" si="44"/>
        <v>0</v>
      </c>
      <c r="AF163" s="32">
        <f t="shared" si="44"/>
        <v>0</v>
      </c>
      <c r="AG163" s="32">
        <f t="shared" si="39"/>
        <v>0</v>
      </c>
      <c r="AH163" s="32">
        <f t="shared" si="40"/>
        <v>0</v>
      </c>
      <c r="AI163" s="32">
        <f t="shared" si="40"/>
        <v>0</v>
      </c>
      <c r="AJ163" s="32">
        <f>VLOOKUP(B163, '[3]Q01 Main'!$A$5:$B$392, 2, FALSE)</f>
        <v>0</v>
      </c>
      <c r="AK163">
        <f>VLOOKUP(B163, '[3]Q01 Main'!$A$5:$C$392, 3, FALSE)</f>
        <v>0</v>
      </c>
      <c r="AN163" s="5">
        <f t="shared" si="35"/>
        <v>0</v>
      </c>
      <c r="AO163" s="5">
        <f t="shared" si="36"/>
        <v>0</v>
      </c>
      <c r="AP163" s="5">
        <f t="shared" si="37"/>
        <v>0</v>
      </c>
      <c r="AQ163" s="5">
        <f t="shared" si="32"/>
        <v>0</v>
      </c>
      <c r="AR163" s="5">
        <f t="shared" si="31"/>
        <v>0</v>
      </c>
      <c r="AS163" s="5">
        <f t="shared" si="31"/>
        <v>0</v>
      </c>
      <c r="AT163" s="5">
        <f t="shared" si="31"/>
        <v>0</v>
      </c>
      <c r="AU163" s="5">
        <f t="shared" si="31"/>
        <v>0</v>
      </c>
      <c r="AV163" s="5">
        <f t="shared" si="41"/>
        <v>0</v>
      </c>
      <c r="AW163" s="5">
        <f t="shared" si="41"/>
        <v>0</v>
      </c>
      <c r="AX163" s="5">
        <f t="shared" si="41"/>
        <v>0</v>
      </c>
      <c r="AY163" s="5">
        <f t="shared" si="41"/>
        <v>0</v>
      </c>
      <c r="AZ163" s="5">
        <f t="shared" si="42"/>
        <v>0</v>
      </c>
      <c r="BA163" s="5">
        <f t="shared" si="42"/>
        <v>0</v>
      </c>
      <c r="BB163" s="5">
        <f t="shared" si="42"/>
        <v>0</v>
      </c>
    </row>
    <row r="164" spans="1:54" x14ac:dyDescent="0.35">
      <c r="A164" s="2" t="s">
        <v>12</v>
      </c>
      <c r="B164" s="1" t="s">
        <v>178</v>
      </c>
      <c r="C164" t="str">
        <f>VLOOKUP(B164, [2]Main!$B$3:$D$376, 2, FALSE)</f>
        <v>Outside of MKCC</v>
      </c>
      <c r="D164" t="str">
        <f>VLOOKUP(B164, [2]Main!$B$3:$D$376, 3, FALSE)</f>
        <v>Leighton Buzzard</v>
      </c>
      <c r="E164" s="5">
        <v>1.456E-2</v>
      </c>
      <c r="F164" s="5">
        <v>1.1129999999999999E-2</v>
      </c>
      <c r="G164" s="5">
        <v>0</v>
      </c>
      <c r="H164" s="5">
        <v>0</v>
      </c>
      <c r="I164" s="5">
        <v>0</v>
      </c>
      <c r="J164" s="5">
        <v>0</v>
      </c>
      <c r="K164" s="5">
        <v>0</v>
      </c>
      <c r="L164" s="5">
        <v>0</v>
      </c>
      <c r="M164" s="5">
        <v>0</v>
      </c>
      <c r="N164" s="5">
        <v>0</v>
      </c>
      <c r="O164" s="5">
        <v>0</v>
      </c>
      <c r="P164" s="5">
        <v>0</v>
      </c>
      <c r="Q164" s="5">
        <v>0.10213999999999999</v>
      </c>
      <c r="R164" s="5">
        <v>0</v>
      </c>
      <c r="S164" s="5">
        <v>0</v>
      </c>
      <c r="U164" s="32">
        <f t="shared" si="33"/>
        <v>103.53616000000001</v>
      </c>
      <c r="V164" s="32">
        <f t="shared" si="34"/>
        <v>79.14542999999999</v>
      </c>
      <c r="W164" s="32">
        <f t="shared" si="34"/>
        <v>0</v>
      </c>
      <c r="X164" s="32">
        <f t="shared" si="46"/>
        <v>0</v>
      </c>
      <c r="Y164" s="32">
        <f t="shared" si="43"/>
        <v>0</v>
      </c>
      <c r="Z164" s="32">
        <f t="shared" si="38"/>
        <v>0</v>
      </c>
      <c r="AA164" s="32">
        <f t="shared" si="38"/>
        <v>0</v>
      </c>
      <c r="AB164" s="32">
        <f t="shared" si="38"/>
        <v>0</v>
      </c>
      <c r="AC164" s="32">
        <f t="shared" si="38"/>
        <v>0</v>
      </c>
      <c r="AD164" s="32">
        <f t="shared" si="45"/>
        <v>0</v>
      </c>
      <c r="AE164" s="32">
        <f t="shared" si="44"/>
        <v>0</v>
      </c>
      <c r="AF164" s="32">
        <f t="shared" si="44"/>
        <v>0</v>
      </c>
      <c r="AG164" s="32">
        <f t="shared" si="39"/>
        <v>726.31754000000001</v>
      </c>
      <c r="AH164" s="32">
        <f t="shared" si="40"/>
        <v>0</v>
      </c>
      <c r="AI164" s="32">
        <f t="shared" si="40"/>
        <v>0</v>
      </c>
      <c r="AJ164" s="32">
        <f>VLOOKUP(B164, '[3]Q01 Main'!$A$5:$B$392, 2, FALSE)</f>
        <v>71.11</v>
      </c>
      <c r="AK164">
        <f>VLOOKUP(B164, '[3]Q01 Main'!$A$5:$C$392, 3, FALSE)</f>
        <v>9</v>
      </c>
      <c r="AN164" s="5">
        <f t="shared" si="35"/>
        <v>1.4586495298979579E-2</v>
      </c>
      <c r="AO164" s="5">
        <f t="shared" si="36"/>
        <v>1.1697557201072788E-2</v>
      </c>
      <c r="AP164" s="5">
        <f t="shared" si="37"/>
        <v>0</v>
      </c>
      <c r="AQ164" s="5">
        <f t="shared" si="32"/>
        <v>0</v>
      </c>
      <c r="AR164" s="5">
        <f t="shared" si="31"/>
        <v>0</v>
      </c>
      <c r="AS164" s="5">
        <f t="shared" si="31"/>
        <v>0</v>
      </c>
      <c r="AT164" s="5">
        <f t="shared" si="31"/>
        <v>0</v>
      </c>
      <c r="AU164" s="5">
        <f t="shared" si="31"/>
        <v>0</v>
      </c>
      <c r="AV164" s="5">
        <f t="shared" si="41"/>
        <v>0</v>
      </c>
      <c r="AW164" s="5">
        <f t="shared" si="41"/>
        <v>0</v>
      </c>
      <c r="AX164" s="5">
        <f t="shared" si="41"/>
        <v>0</v>
      </c>
      <c r="AY164" s="5">
        <f t="shared" si="41"/>
        <v>0</v>
      </c>
      <c r="AZ164" s="5">
        <f t="shared" si="42"/>
        <v>0.10497326639868794</v>
      </c>
      <c r="BA164" s="5">
        <f t="shared" si="42"/>
        <v>0</v>
      </c>
      <c r="BB164" s="5">
        <f t="shared" si="42"/>
        <v>0</v>
      </c>
    </row>
    <row r="165" spans="1:54" x14ac:dyDescent="0.35">
      <c r="A165" s="2" t="s">
        <v>12</v>
      </c>
      <c r="B165" s="1" t="s">
        <v>179</v>
      </c>
      <c r="C165" t="str">
        <f>VLOOKUP(B165, [2]Main!$B$3:$D$376, 2, FALSE)</f>
        <v>Outside of MKCC</v>
      </c>
      <c r="D165" t="s">
        <v>1880</v>
      </c>
      <c r="E165" s="5">
        <v>0</v>
      </c>
      <c r="F165" s="5">
        <v>0</v>
      </c>
      <c r="G165" s="5">
        <v>0</v>
      </c>
      <c r="H165" s="5">
        <v>0</v>
      </c>
      <c r="I165" s="5">
        <v>0</v>
      </c>
      <c r="J165" s="5">
        <v>0</v>
      </c>
      <c r="K165" s="5">
        <v>0</v>
      </c>
      <c r="L165" s="5">
        <v>0</v>
      </c>
      <c r="M165" s="5">
        <v>0</v>
      </c>
      <c r="N165" s="5">
        <v>0</v>
      </c>
      <c r="O165" s="5">
        <v>0</v>
      </c>
      <c r="P165" s="5">
        <v>0</v>
      </c>
      <c r="Q165" s="5">
        <v>0</v>
      </c>
      <c r="R165" s="5">
        <v>0</v>
      </c>
      <c r="S165" s="5">
        <v>0</v>
      </c>
      <c r="U165" s="32">
        <f t="shared" si="33"/>
        <v>0</v>
      </c>
      <c r="V165" s="32">
        <f t="shared" si="34"/>
        <v>0</v>
      </c>
      <c r="W165" s="32">
        <f t="shared" si="34"/>
        <v>0</v>
      </c>
      <c r="X165" s="32">
        <f t="shared" si="46"/>
        <v>0</v>
      </c>
      <c r="Y165" s="32">
        <f t="shared" si="43"/>
        <v>0</v>
      </c>
      <c r="Z165" s="32">
        <f t="shared" si="38"/>
        <v>0</v>
      </c>
      <c r="AA165" s="32">
        <f t="shared" si="38"/>
        <v>0</v>
      </c>
      <c r="AB165" s="32">
        <f t="shared" si="38"/>
        <v>0</v>
      </c>
      <c r="AC165" s="32">
        <f t="shared" si="38"/>
        <v>0</v>
      </c>
      <c r="AD165" s="32">
        <f t="shared" si="45"/>
        <v>0</v>
      </c>
      <c r="AE165" s="32">
        <f t="shared" si="44"/>
        <v>0</v>
      </c>
      <c r="AF165" s="32">
        <f t="shared" si="44"/>
        <v>0</v>
      </c>
      <c r="AG165" s="32">
        <f t="shared" si="39"/>
        <v>0</v>
      </c>
      <c r="AH165" s="32">
        <f t="shared" si="40"/>
        <v>0</v>
      </c>
      <c r="AI165" s="32">
        <f t="shared" si="40"/>
        <v>0</v>
      </c>
      <c r="AJ165" s="32">
        <f>VLOOKUP(B165, '[3]Q01 Main'!$A$5:$B$392, 2, FALSE)</f>
        <v>0</v>
      </c>
      <c r="AK165">
        <f>VLOOKUP(B165, '[3]Q01 Main'!$A$5:$C$392, 3, FALSE)</f>
        <v>0</v>
      </c>
      <c r="AN165" s="5">
        <f t="shared" si="35"/>
        <v>0</v>
      </c>
      <c r="AO165" s="5">
        <f t="shared" si="36"/>
        <v>0</v>
      </c>
      <c r="AP165" s="5">
        <f t="shared" si="37"/>
        <v>0</v>
      </c>
      <c r="AQ165" s="5">
        <f t="shared" ref="AQ165:AQ197" si="47">X165/X$383</f>
        <v>0</v>
      </c>
      <c r="AR165" s="5">
        <f t="shared" si="31"/>
        <v>0</v>
      </c>
      <c r="AS165" s="5">
        <f t="shared" si="31"/>
        <v>0</v>
      </c>
      <c r="AT165" s="5">
        <f t="shared" si="31"/>
        <v>0</v>
      </c>
      <c r="AU165" s="5">
        <f t="shared" si="31"/>
        <v>0</v>
      </c>
      <c r="AV165" s="5">
        <f t="shared" si="41"/>
        <v>0</v>
      </c>
      <c r="AW165" s="5">
        <f t="shared" si="41"/>
        <v>0</v>
      </c>
      <c r="AX165" s="5">
        <f t="shared" si="41"/>
        <v>0</v>
      </c>
      <c r="AY165" s="5">
        <f t="shared" si="41"/>
        <v>0</v>
      </c>
      <c r="AZ165" s="5">
        <f t="shared" si="42"/>
        <v>0</v>
      </c>
      <c r="BA165" s="5">
        <f t="shared" si="42"/>
        <v>0</v>
      </c>
      <c r="BB165" s="5">
        <f t="shared" si="42"/>
        <v>0</v>
      </c>
    </row>
    <row r="166" spans="1:54" x14ac:dyDescent="0.35">
      <c r="A166" s="2" t="s">
        <v>12</v>
      </c>
      <c r="B166" s="1" t="s">
        <v>180</v>
      </c>
      <c r="C166" t="str">
        <f>VLOOKUP(B166, [2]Main!$B$3:$D$376, 2, FALSE)</f>
        <v>Outside of MKCC</v>
      </c>
      <c r="D166" t="s">
        <v>1880</v>
      </c>
      <c r="E166" s="5">
        <v>0</v>
      </c>
      <c r="F166" s="5">
        <v>0</v>
      </c>
      <c r="G166" s="5">
        <v>0</v>
      </c>
      <c r="H166" s="5">
        <v>0</v>
      </c>
      <c r="I166" s="5">
        <v>0</v>
      </c>
      <c r="J166" s="5">
        <v>0</v>
      </c>
      <c r="K166" s="5">
        <v>0</v>
      </c>
      <c r="L166" s="5">
        <v>0</v>
      </c>
      <c r="M166" s="5">
        <v>0</v>
      </c>
      <c r="N166" s="5">
        <v>0</v>
      </c>
      <c r="O166" s="5">
        <v>0</v>
      </c>
      <c r="P166" s="5">
        <v>0</v>
      </c>
      <c r="Q166" s="5">
        <v>0</v>
      </c>
      <c r="R166" s="5">
        <v>0</v>
      </c>
      <c r="S166" s="5">
        <v>0</v>
      </c>
      <c r="U166" s="32">
        <f t="shared" si="33"/>
        <v>0</v>
      </c>
      <c r="V166" s="32">
        <f t="shared" si="34"/>
        <v>0</v>
      </c>
      <c r="W166" s="32">
        <f t="shared" si="34"/>
        <v>0</v>
      </c>
      <c r="X166" s="32">
        <f t="shared" si="46"/>
        <v>0</v>
      </c>
      <c r="Y166" s="32">
        <f t="shared" si="43"/>
        <v>0</v>
      </c>
      <c r="Z166" s="32">
        <f t="shared" si="38"/>
        <v>0</v>
      </c>
      <c r="AA166" s="32">
        <f t="shared" si="38"/>
        <v>0</v>
      </c>
      <c r="AB166" s="32">
        <f t="shared" si="38"/>
        <v>0</v>
      </c>
      <c r="AC166" s="32">
        <f t="shared" si="38"/>
        <v>0</v>
      </c>
      <c r="AD166" s="32">
        <f t="shared" si="45"/>
        <v>0</v>
      </c>
      <c r="AE166" s="32">
        <f t="shared" si="44"/>
        <v>0</v>
      </c>
      <c r="AF166" s="32">
        <f t="shared" si="44"/>
        <v>0</v>
      </c>
      <c r="AG166" s="32">
        <f t="shared" si="39"/>
        <v>0</v>
      </c>
      <c r="AH166" s="32">
        <f t="shared" si="40"/>
        <v>0</v>
      </c>
      <c r="AI166" s="32">
        <f t="shared" si="40"/>
        <v>0</v>
      </c>
      <c r="AJ166" s="32">
        <f>VLOOKUP(B166, '[3]Q01 Main'!$A$5:$B$392, 2, FALSE)</f>
        <v>0</v>
      </c>
      <c r="AK166">
        <f>VLOOKUP(B166, '[3]Q01 Main'!$A$5:$C$392, 3, FALSE)</f>
        <v>0</v>
      </c>
      <c r="AN166" s="5">
        <f t="shared" ref="AN166:AN197" si="48">U166/U$383</f>
        <v>0</v>
      </c>
      <c r="AO166" s="5">
        <f t="shared" ref="AO166:AO197" si="49">V166/V$383</f>
        <v>0</v>
      </c>
      <c r="AP166" s="5">
        <f t="shared" ref="AP166:AP197" si="50">W166/W$383</f>
        <v>0</v>
      </c>
      <c r="AQ166" s="5">
        <f t="shared" si="47"/>
        <v>0</v>
      </c>
      <c r="AR166" s="5">
        <f t="shared" si="31"/>
        <v>0</v>
      </c>
      <c r="AS166" s="5">
        <f t="shared" si="31"/>
        <v>0</v>
      </c>
      <c r="AT166" s="5">
        <f t="shared" si="31"/>
        <v>0</v>
      </c>
      <c r="AU166" s="5">
        <f t="shared" si="31"/>
        <v>0</v>
      </c>
      <c r="AV166" s="5">
        <f t="shared" si="41"/>
        <v>0</v>
      </c>
      <c r="AW166" s="5">
        <f t="shared" si="41"/>
        <v>0</v>
      </c>
      <c r="AX166" s="5">
        <f t="shared" si="41"/>
        <v>0</v>
      </c>
      <c r="AY166" s="5">
        <f t="shared" si="41"/>
        <v>0</v>
      </c>
      <c r="AZ166" s="5">
        <f t="shared" si="42"/>
        <v>0</v>
      </c>
      <c r="BA166" s="5">
        <f t="shared" si="42"/>
        <v>0</v>
      </c>
      <c r="BB166" s="5">
        <f t="shared" si="42"/>
        <v>0</v>
      </c>
    </row>
    <row r="167" spans="1:54" x14ac:dyDescent="0.35">
      <c r="A167" s="2" t="s">
        <v>12</v>
      </c>
      <c r="B167" s="1" t="s">
        <v>181</v>
      </c>
      <c r="C167" t="str">
        <f>VLOOKUP(B167, [2]Main!$B$3:$D$376, 2, FALSE)</f>
        <v>Outside of MKCC</v>
      </c>
      <c r="D167" t="s">
        <v>1880</v>
      </c>
      <c r="E167" s="5">
        <v>0</v>
      </c>
      <c r="F167" s="5">
        <v>0</v>
      </c>
      <c r="G167" s="5">
        <v>0</v>
      </c>
      <c r="H167" s="5">
        <v>0</v>
      </c>
      <c r="I167" s="5">
        <v>0</v>
      </c>
      <c r="J167" s="5">
        <v>0</v>
      </c>
      <c r="K167" s="5">
        <v>0</v>
      </c>
      <c r="L167" s="5">
        <v>0</v>
      </c>
      <c r="M167" s="5">
        <v>0</v>
      </c>
      <c r="N167" s="5">
        <v>0</v>
      </c>
      <c r="O167" s="5">
        <v>0</v>
      </c>
      <c r="P167" s="5">
        <v>0</v>
      </c>
      <c r="Q167" s="5">
        <v>0</v>
      </c>
      <c r="R167" s="5">
        <v>0</v>
      </c>
      <c r="S167" s="5">
        <v>0</v>
      </c>
      <c r="U167" s="32">
        <f t="shared" si="33"/>
        <v>0</v>
      </c>
      <c r="V167" s="32">
        <f t="shared" si="34"/>
        <v>0</v>
      </c>
      <c r="W167" s="32">
        <f t="shared" si="34"/>
        <v>0</v>
      </c>
      <c r="X167" s="32">
        <f t="shared" si="46"/>
        <v>0</v>
      </c>
      <c r="Y167" s="32">
        <f t="shared" si="43"/>
        <v>0</v>
      </c>
      <c r="Z167" s="32">
        <f t="shared" si="38"/>
        <v>0</v>
      </c>
      <c r="AA167" s="32">
        <f t="shared" si="38"/>
        <v>0</v>
      </c>
      <c r="AB167" s="32">
        <f t="shared" si="38"/>
        <v>0</v>
      </c>
      <c r="AC167" s="32">
        <f t="shared" si="38"/>
        <v>0</v>
      </c>
      <c r="AD167" s="32">
        <f t="shared" si="45"/>
        <v>0</v>
      </c>
      <c r="AE167" s="32">
        <f t="shared" si="44"/>
        <v>0</v>
      </c>
      <c r="AF167" s="32">
        <f t="shared" si="44"/>
        <v>0</v>
      </c>
      <c r="AG167" s="32">
        <f t="shared" si="39"/>
        <v>0</v>
      </c>
      <c r="AH167" s="32">
        <f t="shared" si="40"/>
        <v>0</v>
      </c>
      <c r="AI167" s="32">
        <f t="shared" si="40"/>
        <v>0</v>
      </c>
      <c r="AJ167" s="32">
        <f>VLOOKUP(B167, '[3]Q01 Main'!$A$5:$B$392, 2, FALSE)</f>
        <v>0</v>
      </c>
      <c r="AK167">
        <f>VLOOKUP(B167, '[3]Q01 Main'!$A$5:$C$392, 3, FALSE)</f>
        <v>0</v>
      </c>
      <c r="AN167" s="5">
        <f t="shared" si="48"/>
        <v>0</v>
      </c>
      <c r="AO167" s="5">
        <f t="shared" si="49"/>
        <v>0</v>
      </c>
      <c r="AP167" s="5">
        <f t="shared" si="50"/>
        <v>0</v>
      </c>
      <c r="AQ167" s="5">
        <f t="shared" si="47"/>
        <v>0</v>
      </c>
      <c r="AR167" s="5">
        <f t="shared" si="31"/>
        <v>0</v>
      </c>
      <c r="AS167" s="5">
        <f t="shared" si="31"/>
        <v>0</v>
      </c>
      <c r="AT167" s="5">
        <f t="shared" si="31"/>
        <v>0</v>
      </c>
      <c r="AU167" s="5">
        <f t="shared" si="31"/>
        <v>0</v>
      </c>
      <c r="AV167" s="5">
        <f t="shared" si="41"/>
        <v>0</v>
      </c>
      <c r="AW167" s="5">
        <f t="shared" si="41"/>
        <v>0</v>
      </c>
      <c r="AX167" s="5">
        <f t="shared" si="41"/>
        <v>0</v>
      </c>
      <c r="AY167" s="5">
        <f t="shared" si="41"/>
        <v>0</v>
      </c>
      <c r="AZ167" s="5">
        <f t="shared" si="42"/>
        <v>0</v>
      </c>
      <c r="BA167" s="5">
        <f t="shared" si="42"/>
        <v>0</v>
      </c>
      <c r="BB167" s="5">
        <f t="shared" si="42"/>
        <v>0</v>
      </c>
    </row>
    <row r="168" spans="1:54" x14ac:dyDescent="0.35">
      <c r="A168" s="2" t="s">
        <v>12</v>
      </c>
      <c r="B168" s="1" t="s">
        <v>182</v>
      </c>
      <c r="C168" t="str">
        <f>VLOOKUP(B168, [2]Main!$B$3:$D$376, 2, FALSE)</f>
        <v>Outside of MKCC</v>
      </c>
      <c r="D168" t="str">
        <f>VLOOKUP(B168, [2]Main!$B$3:$D$376, 3, FALSE)</f>
        <v>Leighton Buzzard</v>
      </c>
      <c r="E168" s="5">
        <v>3.3500000000000001E-3</v>
      </c>
      <c r="F168" s="5">
        <v>0</v>
      </c>
      <c r="G168" s="5">
        <v>0</v>
      </c>
      <c r="H168" s="5">
        <v>0</v>
      </c>
      <c r="I168" s="5">
        <v>2.6190000000000001E-2</v>
      </c>
      <c r="J168" s="5">
        <v>0</v>
      </c>
      <c r="K168" s="5">
        <v>0</v>
      </c>
      <c r="L168" s="5">
        <v>0</v>
      </c>
      <c r="M168" s="5">
        <v>1.477E-2</v>
      </c>
      <c r="N168" s="5">
        <v>0</v>
      </c>
      <c r="O168" s="5">
        <v>0</v>
      </c>
      <c r="P168" s="5">
        <v>0</v>
      </c>
      <c r="Q168" s="5">
        <v>0</v>
      </c>
      <c r="R168" s="5">
        <v>0</v>
      </c>
      <c r="S168" s="5">
        <v>0</v>
      </c>
      <c r="U168" s="32">
        <f t="shared" si="33"/>
        <v>12.562500000000002</v>
      </c>
      <c r="V168" s="32">
        <f t="shared" si="34"/>
        <v>0</v>
      </c>
      <c r="W168" s="32">
        <f t="shared" si="34"/>
        <v>0</v>
      </c>
      <c r="X168" s="32">
        <f t="shared" si="46"/>
        <v>0</v>
      </c>
      <c r="Y168" s="32">
        <f t="shared" si="43"/>
        <v>98.212500000000006</v>
      </c>
      <c r="Z168" s="32">
        <f t="shared" si="38"/>
        <v>0</v>
      </c>
      <c r="AA168" s="32">
        <f t="shared" si="38"/>
        <v>0</v>
      </c>
      <c r="AB168" s="32">
        <f t="shared" si="38"/>
        <v>0</v>
      </c>
      <c r="AC168" s="32">
        <f t="shared" si="38"/>
        <v>55.387500000000003</v>
      </c>
      <c r="AD168" s="32">
        <f t="shared" si="45"/>
        <v>0</v>
      </c>
      <c r="AE168" s="32">
        <f t="shared" si="44"/>
        <v>0</v>
      </c>
      <c r="AF168" s="32">
        <f t="shared" si="44"/>
        <v>0</v>
      </c>
      <c r="AG168" s="32">
        <f t="shared" si="39"/>
        <v>0</v>
      </c>
      <c r="AH168" s="32">
        <f t="shared" si="40"/>
        <v>0</v>
      </c>
      <c r="AI168" s="32">
        <f t="shared" si="40"/>
        <v>0</v>
      </c>
      <c r="AJ168" s="32">
        <f>VLOOKUP(B168, '[3]Q01 Main'!$A$5:$B$392, 2, FALSE)</f>
        <v>37.5</v>
      </c>
      <c r="AK168">
        <f>VLOOKUP(B168, '[3]Q01 Main'!$A$5:$C$392, 3, FALSE)</f>
        <v>3</v>
      </c>
      <c r="AN168" s="5">
        <f t="shared" si="48"/>
        <v>1.7698439578349339E-3</v>
      </c>
      <c r="AO168" s="5">
        <f t="shared" si="49"/>
        <v>0</v>
      </c>
      <c r="AP168" s="5">
        <f t="shared" si="50"/>
        <v>0</v>
      </c>
      <c r="AQ168" s="5">
        <f t="shared" si="47"/>
        <v>0</v>
      </c>
      <c r="AR168" s="5">
        <f t="shared" si="31"/>
        <v>1.3760803891388472E-2</v>
      </c>
      <c r="AS168" s="5">
        <f t="shared" si="31"/>
        <v>0</v>
      </c>
      <c r="AT168" s="5">
        <f t="shared" si="31"/>
        <v>0</v>
      </c>
      <c r="AU168" s="5">
        <f t="shared" si="31"/>
        <v>0</v>
      </c>
      <c r="AV168" s="5">
        <f t="shared" si="41"/>
        <v>8.0769860556244091E-3</v>
      </c>
      <c r="AW168" s="5">
        <f t="shared" si="41"/>
        <v>0</v>
      </c>
      <c r="AX168" s="5">
        <f t="shared" si="41"/>
        <v>0</v>
      </c>
      <c r="AY168" s="5">
        <f t="shared" si="41"/>
        <v>0</v>
      </c>
      <c r="AZ168" s="5">
        <f t="shared" si="42"/>
        <v>0</v>
      </c>
      <c r="BA168" s="5">
        <f t="shared" si="42"/>
        <v>0</v>
      </c>
      <c r="BB168" s="5">
        <f t="shared" si="42"/>
        <v>0</v>
      </c>
    </row>
    <row r="169" spans="1:54" x14ac:dyDescent="0.35">
      <c r="A169" s="2" t="s">
        <v>12</v>
      </c>
      <c r="B169" s="1" t="s">
        <v>183</v>
      </c>
      <c r="C169" t="str">
        <f>VLOOKUP(B169, [2]Main!$B$3:$D$376, 2, FALSE)</f>
        <v>Outside of MKCC</v>
      </c>
      <c r="D169" t="str">
        <f>VLOOKUP(B169, [2]Main!$B$3:$D$376, 3, FALSE)</f>
        <v>Leighton Buzzard</v>
      </c>
      <c r="E169" s="5">
        <v>0</v>
      </c>
      <c r="F169" s="5">
        <v>0</v>
      </c>
      <c r="G169" s="5">
        <v>0</v>
      </c>
      <c r="H169" s="5">
        <v>0</v>
      </c>
      <c r="I169" s="5">
        <v>0</v>
      </c>
      <c r="J169" s="5">
        <v>0</v>
      </c>
      <c r="K169" s="5">
        <v>0</v>
      </c>
      <c r="L169" s="5">
        <v>0</v>
      </c>
      <c r="M169" s="5">
        <v>0</v>
      </c>
      <c r="N169" s="5">
        <v>0</v>
      </c>
      <c r="O169" s="5">
        <v>0</v>
      </c>
      <c r="P169" s="5">
        <v>0</v>
      </c>
      <c r="Q169" s="5">
        <v>0</v>
      </c>
      <c r="R169" s="5">
        <v>0</v>
      </c>
      <c r="S169" s="5">
        <v>0</v>
      </c>
      <c r="U169" s="32">
        <f t="shared" si="33"/>
        <v>0</v>
      </c>
      <c r="V169" s="32">
        <f t="shared" si="34"/>
        <v>0</v>
      </c>
      <c r="W169" s="32">
        <f t="shared" si="34"/>
        <v>0</v>
      </c>
      <c r="X169" s="32">
        <f t="shared" si="46"/>
        <v>0</v>
      </c>
      <c r="Y169" s="32">
        <f t="shared" si="43"/>
        <v>0</v>
      </c>
      <c r="Z169" s="32">
        <f t="shared" si="38"/>
        <v>0</v>
      </c>
      <c r="AA169" s="32">
        <f t="shared" si="38"/>
        <v>0</v>
      </c>
      <c r="AB169" s="32">
        <f t="shared" si="38"/>
        <v>0</v>
      </c>
      <c r="AC169" s="32">
        <f t="shared" si="38"/>
        <v>0</v>
      </c>
      <c r="AD169" s="32">
        <f t="shared" si="45"/>
        <v>0</v>
      </c>
      <c r="AE169" s="32">
        <f t="shared" si="44"/>
        <v>0</v>
      </c>
      <c r="AF169" s="32">
        <f t="shared" si="44"/>
        <v>0</v>
      </c>
      <c r="AG169" s="32">
        <f t="shared" si="39"/>
        <v>0</v>
      </c>
      <c r="AH169" s="32">
        <f t="shared" si="40"/>
        <v>0</v>
      </c>
      <c r="AI169" s="32">
        <f t="shared" si="40"/>
        <v>0</v>
      </c>
      <c r="AJ169" s="32">
        <f>VLOOKUP(B169, '[3]Q01 Main'!$A$5:$B$392, 2, FALSE)</f>
        <v>0</v>
      </c>
      <c r="AK169">
        <f>VLOOKUP(B169, '[3]Q01 Main'!$A$5:$C$392, 3, FALSE)</f>
        <v>0</v>
      </c>
      <c r="AN169" s="5">
        <f t="shared" si="48"/>
        <v>0</v>
      </c>
      <c r="AO169" s="5">
        <f t="shared" si="49"/>
        <v>0</v>
      </c>
      <c r="AP169" s="5">
        <f t="shared" si="50"/>
        <v>0</v>
      </c>
      <c r="AQ169" s="5">
        <f t="shared" si="47"/>
        <v>0</v>
      </c>
      <c r="AR169" s="5">
        <f t="shared" si="31"/>
        <v>0</v>
      </c>
      <c r="AS169" s="5">
        <f t="shared" si="31"/>
        <v>0</v>
      </c>
      <c r="AT169" s="5">
        <f t="shared" si="31"/>
        <v>0</v>
      </c>
      <c r="AU169" s="5">
        <f t="shared" si="31"/>
        <v>0</v>
      </c>
      <c r="AV169" s="5">
        <f t="shared" si="41"/>
        <v>0</v>
      </c>
      <c r="AW169" s="5">
        <f t="shared" si="41"/>
        <v>0</v>
      </c>
      <c r="AX169" s="5">
        <f t="shared" si="41"/>
        <v>0</v>
      </c>
      <c r="AY169" s="5">
        <f t="shared" si="41"/>
        <v>0</v>
      </c>
      <c r="AZ169" s="5">
        <f t="shared" si="42"/>
        <v>0</v>
      </c>
      <c r="BA169" s="5">
        <f t="shared" si="42"/>
        <v>0</v>
      </c>
      <c r="BB169" s="5">
        <f t="shared" si="42"/>
        <v>0</v>
      </c>
    </row>
    <row r="170" spans="1:54" x14ac:dyDescent="0.35">
      <c r="A170" s="2" t="s">
        <v>12</v>
      </c>
      <c r="B170" s="1" t="s">
        <v>184</v>
      </c>
      <c r="C170" t="str">
        <f>VLOOKUP(B170, [2]Main!$B$3:$D$376, 2, FALSE)</f>
        <v>Woburn Sands DC</v>
      </c>
      <c r="D170" t="str">
        <f>VLOOKUP(B170, [2]Main!$B$3:$D$376, 3, FALSE)</f>
        <v>Woburn Sands DC - Other in Centre</v>
      </c>
      <c r="E170" s="5">
        <v>6.4999999999999997E-4</v>
      </c>
      <c r="F170" s="5">
        <v>0</v>
      </c>
      <c r="G170" s="5">
        <v>0</v>
      </c>
      <c r="H170" s="5">
        <v>0</v>
      </c>
      <c r="I170" s="5">
        <v>0</v>
      </c>
      <c r="J170" s="5">
        <v>0</v>
      </c>
      <c r="K170" s="5">
        <v>0</v>
      </c>
      <c r="L170" s="5">
        <v>0</v>
      </c>
      <c r="M170" s="5">
        <v>0</v>
      </c>
      <c r="N170" s="5">
        <v>0</v>
      </c>
      <c r="O170" s="5">
        <v>0</v>
      </c>
      <c r="P170" s="5">
        <v>0</v>
      </c>
      <c r="Q170" s="5">
        <v>4.7400000000000003E-3</v>
      </c>
      <c r="R170" s="5">
        <v>0</v>
      </c>
      <c r="S170" s="5">
        <v>0</v>
      </c>
      <c r="U170" s="32">
        <f t="shared" si="33"/>
        <v>0.77999999999999992</v>
      </c>
      <c r="V170" s="32">
        <f t="shared" si="34"/>
        <v>0</v>
      </c>
      <c r="W170" s="32">
        <f t="shared" si="34"/>
        <v>0</v>
      </c>
      <c r="X170" s="32">
        <f t="shared" si="46"/>
        <v>0</v>
      </c>
      <c r="Y170" s="32">
        <f t="shared" si="43"/>
        <v>0</v>
      </c>
      <c r="Z170" s="32">
        <f t="shared" si="38"/>
        <v>0</v>
      </c>
      <c r="AA170" s="32">
        <f t="shared" si="38"/>
        <v>0</v>
      </c>
      <c r="AB170" s="32">
        <f t="shared" si="38"/>
        <v>0</v>
      </c>
      <c r="AC170" s="32">
        <f t="shared" si="38"/>
        <v>0</v>
      </c>
      <c r="AD170" s="32">
        <f t="shared" si="45"/>
        <v>0</v>
      </c>
      <c r="AE170" s="32">
        <f t="shared" si="44"/>
        <v>0</v>
      </c>
      <c r="AF170" s="32">
        <f t="shared" si="44"/>
        <v>0</v>
      </c>
      <c r="AG170" s="32">
        <f t="shared" si="39"/>
        <v>5.6879999999999997</v>
      </c>
      <c r="AH170" s="32">
        <f t="shared" si="40"/>
        <v>0</v>
      </c>
      <c r="AI170" s="32">
        <f t="shared" si="40"/>
        <v>0</v>
      </c>
      <c r="AJ170" s="32">
        <f>VLOOKUP(B170, '[3]Q01 Main'!$A$5:$B$392, 2, FALSE)</f>
        <v>12</v>
      </c>
      <c r="AK170">
        <f>VLOOKUP(B170, '[3]Q01 Main'!$A$5:$C$392, 3, FALSE)</f>
        <v>1</v>
      </c>
      <c r="AN170" s="5">
        <f t="shared" si="48"/>
        <v>1.098888188745272E-4</v>
      </c>
      <c r="AO170" s="5">
        <f t="shared" si="49"/>
        <v>0</v>
      </c>
      <c r="AP170" s="5">
        <f t="shared" si="50"/>
        <v>0</v>
      </c>
      <c r="AQ170" s="5">
        <f t="shared" si="47"/>
        <v>0</v>
      </c>
      <c r="AR170" s="5">
        <f t="shared" si="31"/>
        <v>0</v>
      </c>
      <c r="AS170" s="5">
        <f t="shared" si="31"/>
        <v>0</v>
      </c>
      <c r="AT170" s="5">
        <f t="shared" si="31"/>
        <v>0</v>
      </c>
      <c r="AU170" s="5">
        <f t="shared" si="31"/>
        <v>0</v>
      </c>
      <c r="AV170" s="5">
        <f t="shared" si="41"/>
        <v>0</v>
      </c>
      <c r="AW170" s="5">
        <f t="shared" si="41"/>
        <v>0</v>
      </c>
      <c r="AX170" s="5">
        <f t="shared" si="41"/>
        <v>0</v>
      </c>
      <c r="AY170" s="5">
        <f t="shared" si="41"/>
        <v>0</v>
      </c>
      <c r="AZ170" s="5">
        <f t="shared" si="42"/>
        <v>8.2207561623217436E-4</v>
      </c>
      <c r="BA170" s="5">
        <f t="shared" si="42"/>
        <v>0</v>
      </c>
      <c r="BB170" s="5">
        <f t="shared" si="42"/>
        <v>0</v>
      </c>
    </row>
    <row r="171" spans="1:54" x14ac:dyDescent="0.35">
      <c r="A171" s="2" t="s">
        <v>12</v>
      </c>
      <c r="B171" s="1" t="s">
        <v>185</v>
      </c>
      <c r="C171" t="str">
        <f>VLOOKUP(B171, [2]Main!$B$3:$D$376, 2, FALSE)</f>
        <v>Outside of MKCC</v>
      </c>
      <c r="D171" t="str">
        <f>VLOOKUP(B171, [2]Main!$B$3:$D$376, 3, FALSE)</f>
        <v>Leighton Buzzard</v>
      </c>
      <c r="E171" s="5">
        <v>2.7019999999999999E-2</v>
      </c>
      <c r="F171" s="5">
        <v>0</v>
      </c>
      <c r="G171" s="5">
        <v>0</v>
      </c>
      <c r="H171" s="5">
        <v>0</v>
      </c>
      <c r="I171" s="5">
        <v>0</v>
      </c>
      <c r="J171" s="5">
        <v>0</v>
      </c>
      <c r="K171" s="5">
        <v>0</v>
      </c>
      <c r="L171" s="5">
        <v>0</v>
      </c>
      <c r="M171" s="5">
        <v>0</v>
      </c>
      <c r="N171" s="5">
        <v>0</v>
      </c>
      <c r="O171" s="5">
        <v>0</v>
      </c>
      <c r="P171" s="5">
        <v>0</v>
      </c>
      <c r="Q171" s="5">
        <v>0.19161</v>
      </c>
      <c r="R171" s="5">
        <v>4.45E-3</v>
      </c>
      <c r="S171" s="5">
        <v>0</v>
      </c>
      <c r="U171" s="32">
        <f t="shared" si="33"/>
        <v>209.48606000000001</v>
      </c>
      <c r="V171" s="32">
        <f t="shared" si="34"/>
        <v>0</v>
      </c>
      <c r="W171" s="32">
        <f t="shared" si="34"/>
        <v>0</v>
      </c>
      <c r="X171" s="32">
        <f t="shared" si="46"/>
        <v>0</v>
      </c>
      <c r="Y171" s="32">
        <f t="shared" si="43"/>
        <v>0</v>
      </c>
      <c r="Z171" s="32">
        <f t="shared" si="38"/>
        <v>0</v>
      </c>
      <c r="AA171" s="32">
        <f t="shared" si="38"/>
        <v>0</v>
      </c>
      <c r="AB171" s="32">
        <f t="shared" si="38"/>
        <v>0</v>
      </c>
      <c r="AC171" s="32">
        <f t="shared" si="38"/>
        <v>0</v>
      </c>
      <c r="AD171" s="32">
        <f t="shared" si="45"/>
        <v>0</v>
      </c>
      <c r="AE171" s="32">
        <f t="shared" si="44"/>
        <v>0</v>
      </c>
      <c r="AF171" s="32">
        <f t="shared" si="44"/>
        <v>0</v>
      </c>
      <c r="AG171" s="32">
        <f t="shared" si="39"/>
        <v>1485.55233</v>
      </c>
      <c r="AH171" s="32">
        <f t="shared" si="40"/>
        <v>34.50085</v>
      </c>
      <c r="AI171" s="32">
        <f t="shared" si="40"/>
        <v>0</v>
      </c>
      <c r="AJ171" s="32">
        <f>VLOOKUP(B171, '[3]Q01 Main'!$A$5:$B$392, 2, FALSE)</f>
        <v>77.53</v>
      </c>
      <c r="AK171">
        <f>VLOOKUP(B171, '[3]Q01 Main'!$A$5:$C$392, 3, FALSE)</f>
        <v>19</v>
      </c>
      <c r="AN171" s="5">
        <f t="shared" si="48"/>
        <v>2.9513045774459411E-2</v>
      </c>
      <c r="AO171" s="5">
        <f t="shared" si="49"/>
        <v>0</v>
      </c>
      <c r="AP171" s="5">
        <f t="shared" si="50"/>
        <v>0</v>
      </c>
      <c r="AQ171" s="5">
        <f t="shared" si="47"/>
        <v>0</v>
      </c>
      <c r="AR171" s="5">
        <f t="shared" si="31"/>
        <v>0</v>
      </c>
      <c r="AS171" s="5">
        <f t="shared" si="31"/>
        <v>0</v>
      </c>
      <c r="AT171" s="5">
        <f t="shared" si="31"/>
        <v>0</v>
      </c>
      <c r="AU171" s="5">
        <f t="shared" si="31"/>
        <v>0</v>
      </c>
      <c r="AV171" s="5">
        <f t="shared" si="41"/>
        <v>0</v>
      </c>
      <c r="AW171" s="5">
        <f t="shared" si="41"/>
        <v>0</v>
      </c>
      <c r="AX171" s="5">
        <f t="shared" si="41"/>
        <v>0</v>
      </c>
      <c r="AY171" s="5">
        <f t="shared" si="41"/>
        <v>0</v>
      </c>
      <c r="AZ171" s="5">
        <f t="shared" si="42"/>
        <v>0.21470399914379262</v>
      </c>
      <c r="BA171" s="5">
        <f t="shared" si="42"/>
        <v>4.6791632673043983E-3</v>
      </c>
      <c r="BB171" s="5">
        <f t="shared" si="42"/>
        <v>0</v>
      </c>
    </row>
    <row r="172" spans="1:54" x14ac:dyDescent="0.35">
      <c r="A172" s="2" t="s">
        <v>12</v>
      </c>
      <c r="B172" s="1" t="s">
        <v>186</v>
      </c>
      <c r="C172" t="str">
        <f>VLOOKUP(B172, [2]Main!$B$3:$D$376, 2, FALSE)</f>
        <v>Outside of MKCC</v>
      </c>
      <c r="D172" t="str">
        <f>VLOOKUP(B172, [2]Main!$B$3:$D$376, 3, FALSE)</f>
        <v>Leighton Buzzard</v>
      </c>
      <c r="E172" s="5">
        <v>6.5700000000000003E-3</v>
      </c>
      <c r="F172" s="5">
        <v>0</v>
      </c>
      <c r="G172" s="5">
        <v>0</v>
      </c>
      <c r="H172" s="5">
        <v>0</v>
      </c>
      <c r="I172" s="5">
        <v>0</v>
      </c>
      <c r="J172" s="5">
        <v>0</v>
      </c>
      <c r="K172" s="5">
        <v>0</v>
      </c>
      <c r="L172" s="5">
        <v>0</v>
      </c>
      <c r="M172" s="5">
        <v>0</v>
      </c>
      <c r="N172" s="5">
        <v>0</v>
      </c>
      <c r="O172" s="5">
        <v>0</v>
      </c>
      <c r="P172" s="5">
        <v>0</v>
      </c>
      <c r="Q172" s="5">
        <v>4.793E-2</v>
      </c>
      <c r="R172" s="5">
        <v>0</v>
      </c>
      <c r="S172" s="5">
        <v>0</v>
      </c>
      <c r="U172" s="32">
        <f t="shared" si="33"/>
        <v>46.929510000000008</v>
      </c>
      <c r="V172" s="32">
        <f t="shared" si="34"/>
        <v>0</v>
      </c>
      <c r="W172" s="32">
        <f t="shared" si="34"/>
        <v>0</v>
      </c>
      <c r="X172" s="32">
        <f t="shared" si="46"/>
        <v>0</v>
      </c>
      <c r="Y172" s="32">
        <f t="shared" si="43"/>
        <v>0</v>
      </c>
      <c r="Z172" s="32">
        <f t="shared" si="38"/>
        <v>0</v>
      </c>
      <c r="AA172" s="32">
        <f t="shared" si="38"/>
        <v>0</v>
      </c>
      <c r="AB172" s="32">
        <f t="shared" si="38"/>
        <v>0</v>
      </c>
      <c r="AC172" s="32">
        <f t="shared" si="38"/>
        <v>0</v>
      </c>
      <c r="AD172" s="32">
        <f t="shared" si="45"/>
        <v>0</v>
      </c>
      <c r="AE172" s="32">
        <f t="shared" si="44"/>
        <v>0</v>
      </c>
      <c r="AF172" s="32">
        <f t="shared" si="44"/>
        <v>0</v>
      </c>
      <c r="AG172" s="32">
        <f t="shared" si="39"/>
        <v>342.36399000000006</v>
      </c>
      <c r="AH172" s="32">
        <f t="shared" si="40"/>
        <v>0</v>
      </c>
      <c r="AI172" s="32">
        <f t="shared" si="40"/>
        <v>0</v>
      </c>
      <c r="AJ172" s="32">
        <f>VLOOKUP(B172, '[3]Q01 Main'!$A$5:$B$392, 2, FALSE)</f>
        <v>71.430000000000007</v>
      </c>
      <c r="AK172">
        <f>VLOOKUP(B172, '[3]Q01 Main'!$A$5:$C$392, 3, FALSE)</f>
        <v>7</v>
      </c>
      <c r="AN172" s="5">
        <f t="shared" si="48"/>
        <v>6.6115749028978392E-3</v>
      </c>
      <c r="AO172" s="5">
        <f t="shared" si="49"/>
        <v>0</v>
      </c>
      <c r="AP172" s="5">
        <f t="shared" si="50"/>
        <v>0</v>
      </c>
      <c r="AQ172" s="5">
        <f t="shared" si="47"/>
        <v>0</v>
      </c>
      <c r="AR172" s="5">
        <f t="shared" si="31"/>
        <v>0</v>
      </c>
      <c r="AS172" s="5">
        <f t="shared" si="31"/>
        <v>0</v>
      </c>
      <c r="AT172" s="5">
        <f t="shared" si="31"/>
        <v>0</v>
      </c>
      <c r="AU172" s="5">
        <f t="shared" si="31"/>
        <v>0</v>
      </c>
      <c r="AV172" s="5">
        <f t="shared" si="41"/>
        <v>0</v>
      </c>
      <c r="AW172" s="5">
        <f t="shared" si="41"/>
        <v>0</v>
      </c>
      <c r="AX172" s="5">
        <f t="shared" si="41"/>
        <v>0</v>
      </c>
      <c r="AY172" s="5">
        <f t="shared" si="41"/>
        <v>0</v>
      </c>
      <c r="AZ172" s="5">
        <f t="shared" si="42"/>
        <v>4.948120394777708E-2</v>
      </c>
      <c r="BA172" s="5">
        <f t="shared" si="42"/>
        <v>0</v>
      </c>
      <c r="BB172" s="5">
        <f t="shared" si="42"/>
        <v>0</v>
      </c>
    </row>
    <row r="173" spans="1:54" x14ac:dyDescent="0.35">
      <c r="A173" s="2" t="s">
        <v>13</v>
      </c>
      <c r="B173" s="1" t="s">
        <v>187</v>
      </c>
      <c r="C173" t="s">
        <v>1869</v>
      </c>
      <c r="D173" t="s">
        <v>1870</v>
      </c>
      <c r="E173" s="5">
        <v>2.7060000000000001E-2</v>
      </c>
      <c r="F173" s="5">
        <v>0</v>
      </c>
      <c r="G173" s="5">
        <v>0</v>
      </c>
      <c r="H173" s="5">
        <v>0</v>
      </c>
      <c r="I173" s="5">
        <v>0</v>
      </c>
      <c r="J173" s="5">
        <v>0</v>
      </c>
      <c r="K173" s="5">
        <v>0</v>
      </c>
      <c r="L173" s="5">
        <v>0</v>
      </c>
      <c r="M173" s="5">
        <v>0</v>
      </c>
      <c r="N173" s="5">
        <v>0</v>
      </c>
      <c r="O173" s="5">
        <v>0</v>
      </c>
      <c r="P173" s="5">
        <v>0</v>
      </c>
      <c r="Q173" s="5">
        <v>0</v>
      </c>
      <c r="R173" s="5">
        <v>0.16061</v>
      </c>
      <c r="S173" s="5">
        <v>0</v>
      </c>
      <c r="U173" s="32">
        <f t="shared" si="33"/>
        <v>190.20474000000002</v>
      </c>
      <c r="V173" s="32">
        <f t="shared" si="34"/>
        <v>0</v>
      </c>
      <c r="W173" s="32">
        <f t="shared" si="34"/>
        <v>0</v>
      </c>
      <c r="X173" s="32">
        <f t="shared" si="46"/>
        <v>0</v>
      </c>
      <c r="Y173" s="32">
        <f t="shared" si="43"/>
        <v>0</v>
      </c>
      <c r="Z173" s="32">
        <f t="shared" si="38"/>
        <v>0</v>
      </c>
      <c r="AA173" s="32">
        <f t="shared" si="38"/>
        <v>0</v>
      </c>
      <c r="AB173" s="32">
        <f t="shared" si="38"/>
        <v>0</v>
      </c>
      <c r="AC173" s="32">
        <f t="shared" si="38"/>
        <v>0</v>
      </c>
      <c r="AD173" s="32">
        <f t="shared" si="45"/>
        <v>0</v>
      </c>
      <c r="AE173" s="32">
        <f t="shared" si="44"/>
        <v>0</v>
      </c>
      <c r="AF173" s="32">
        <f t="shared" si="44"/>
        <v>0</v>
      </c>
      <c r="AG173" s="32">
        <f t="shared" si="39"/>
        <v>0</v>
      </c>
      <c r="AH173" s="32">
        <f t="shared" si="40"/>
        <v>1128.92769</v>
      </c>
      <c r="AI173" s="32">
        <f t="shared" si="40"/>
        <v>0</v>
      </c>
      <c r="AJ173" s="32">
        <f>VLOOKUP(B173, '[3]Q01 Main'!$A$5:$B$392, 2, FALSE)</f>
        <v>70.290000000000006</v>
      </c>
      <c r="AK173">
        <f>VLOOKUP(B173, '[3]Q01 Main'!$A$5:$C$392, 3, FALSE)</f>
        <v>7</v>
      </c>
      <c r="AN173" s="5">
        <f t="shared" si="48"/>
        <v>2.6796633619149416E-2</v>
      </c>
      <c r="AO173" s="5">
        <f t="shared" si="49"/>
        <v>0</v>
      </c>
      <c r="AP173" s="5">
        <f t="shared" si="50"/>
        <v>0</v>
      </c>
      <c r="AQ173" s="5">
        <f t="shared" si="47"/>
        <v>0</v>
      </c>
      <c r="AR173" s="5">
        <f t="shared" si="31"/>
        <v>0</v>
      </c>
      <c r="AS173" s="5">
        <f t="shared" si="31"/>
        <v>0</v>
      </c>
      <c r="AT173" s="5">
        <f t="shared" si="31"/>
        <v>0</v>
      </c>
      <c r="AU173" s="5">
        <f t="shared" si="31"/>
        <v>0</v>
      </c>
      <c r="AV173" s="5">
        <f t="shared" si="41"/>
        <v>0</v>
      </c>
      <c r="AW173" s="5">
        <f t="shared" si="41"/>
        <v>0</v>
      </c>
      <c r="AX173" s="5">
        <f t="shared" si="41"/>
        <v>0</v>
      </c>
      <c r="AY173" s="5">
        <f t="shared" si="41"/>
        <v>0</v>
      </c>
      <c r="AZ173" s="5">
        <f t="shared" si="42"/>
        <v>0</v>
      </c>
      <c r="BA173" s="5">
        <f t="shared" si="42"/>
        <v>0.15311034303476023</v>
      </c>
      <c r="BB173" s="5">
        <f t="shared" si="42"/>
        <v>0</v>
      </c>
    </row>
    <row r="174" spans="1:54" x14ac:dyDescent="0.35">
      <c r="A174" s="2" t="s">
        <v>13</v>
      </c>
      <c r="B174" s="1" t="s">
        <v>188</v>
      </c>
      <c r="C174" t="str">
        <f>VLOOKUP(B174, [2]Main!$B$3:$D$376, 2, FALSE)</f>
        <v>Outside of MKCC</v>
      </c>
      <c r="D174" t="str">
        <f>VLOOKUP(B174, [2]Main!$B$3:$D$376, 3, FALSE)</f>
        <v>Aylesbury</v>
      </c>
      <c r="E174" s="5">
        <v>1.098E-2</v>
      </c>
      <c r="F174" s="5">
        <v>0</v>
      </c>
      <c r="G174" s="5">
        <v>0</v>
      </c>
      <c r="H174" s="5">
        <v>0</v>
      </c>
      <c r="I174" s="5">
        <v>0</v>
      </c>
      <c r="J174" s="5">
        <v>0</v>
      </c>
      <c r="K174" s="5">
        <v>0</v>
      </c>
      <c r="L174" s="5">
        <v>0</v>
      </c>
      <c r="M174" s="5">
        <v>0</v>
      </c>
      <c r="N174" s="5">
        <v>0</v>
      </c>
      <c r="O174" s="5">
        <v>0</v>
      </c>
      <c r="P174" s="5">
        <v>0</v>
      </c>
      <c r="Q174" s="5">
        <v>0</v>
      </c>
      <c r="R174" s="5">
        <v>6.5189999999999998E-2</v>
      </c>
      <c r="S174" s="5">
        <v>0</v>
      </c>
      <c r="U174" s="32">
        <f t="shared" si="33"/>
        <v>80.51634</v>
      </c>
      <c r="V174" s="32">
        <f t="shared" si="34"/>
        <v>0</v>
      </c>
      <c r="W174" s="32">
        <f t="shared" si="34"/>
        <v>0</v>
      </c>
      <c r="X174" s="32">
        <f t="shared" si="46"/>
        <v>0</v>
      </c>
      <c r="Y174" s="32">
        <f t="shared" si="43"/>
        <v>0</v>
      </c>
      <c r="Z174" s="32">
        <f t="shared" si="38"/>
        <v>0</v>
      </c>
      <c r="AA174" s="32">
        <f t="shared" si="38"/>
        <v>0</v>
      </c>
      <c r="AB174" s="32">
        <f t="shared" si="38"/>
        <v>0</v>
      </c>
      <c r="AC174" s="32">
        <f t="shared" si="38"/>
        <v>0</v>
      </c>
      <c r="AD174" s="32">
        <f t="shared" si="45"/>
        <v>0</v>
      </c>
      <c r="AE174" s="32">
        <f t="shared" si="44"/>
        <v>0</v>
      </c>
      <c r="AF174" s="32">
        <f t="shared" si="44"/>
        <v>0</v>
      </c>
      <c r="AG174" s="32">
        <f t="shared" si="39"/>
        <v>0</v>
      </c>
      <c r="AH174" s="32">
        <f t="shared" si="40"/>
        <v>478.03826999999995</v>
      </c>
      <c r="AI174" s="32">
        <f t="shared" si="40"/>
        <v>0</v>
      </c>
      <c r="AJ174" s="32">
        <f>VLOOKUP(B174, '[3]Q01 Main'!$A$5:$B$392, 2, FALSE)</f>
        <v>73.33</v>
      </c>
      <c r="AK174">
        <f>VLOOKUP(B174, '[3]Q01 Main'!$A$5:$C$392, 3, FALSE)</f>
        <v>3</v>
      </c>
      <c r="AN174" s="5">
        <f t="shared" si="48"/>
        <v>1.1343391670128013E-2</v>
      </c>
      <c r="AO174" s="5">
        <f t="shared" si="49"/>
        <v>0</v>
      </c>
      <c r="AP174" s="5">
        <f t="shared" si="50"/>
        <v>0</v>
      </c>
      <c r="AQ174" s="5">
        <f t="shared" si="47"/>
        <v>0</v>
      </c>
      <c r="AR174" s="5">
        <f t="shared" si="31"/>
        <v>0</v>
      </c>
      <c r="AS174" s="5">
        <f t="shared" si="31"/>
        <v>0</v>
      </c>
      <c r="AT174" s="5">
        <f t="shared" si="31"/>
        <v>0</v>
      </c>
      <c r="AU174" s="5">
        <f t="shared" si="31"/>
        <v>0</v>
      </c>
      <c r="AV174" s="5">
        <f t="shared" si="41"/>
        <v>0</v>
      </c>
      <c r="AW174" s="5">
        <f t="shared" si="41"/>
        <v>0</v>
      </c>
      <c r="AX174" s="5">
        <f t="shared" si="41"/>
        <v>0</v>
      </c>
      <c r="AY174" s="5">
        <f t="shared" si="41"/>
        <v>0</v>
      </c>
      <c r="AZ174" s="5">
        <f t="shared" si="42"/>
        <v>0</v>
      </c>
      <c r="BA174" s="5">
        <f t="shared" si="42"/>
        <v>6.4833739265836701E-2</v>
      </c>
      <c r="BB174" s="5">
        <f t="shared" si="42"/>
        <v>0</v>
      </c>
    </row>
    <row r="175" spans="1:54" x14ac:dyDescent="0.35">
      <c r="A175" s="2" t="s">
        <v>13</v>
      </c>
      <c r="B175" s="1" t="s">
        <v>189</v>
      </c>
      <c r="C175" t="str">
        <f>VLOOKUP(B175, [2]Main!$B$3:$D$376, 2, FALSE)</f>
        <v>Outside of MKCC</v>
      </c>
      <c r="D175" t="str">
        <f>VLOOKUP(B175, [2]Main!$B$3:$D$376, 3, FALSE)</f>
        <v>Aylesbury</v>
      </c>
      <c r="E175" s="5">
        <v>2.6700000000000001E-3</v>
      </c>
      <c r="F175" s="5">
        <v>0</v>
      </c>
      <c r="G175" s="5">
        <v>0</v>
      </c>
      <c r="H175" s="5">
        <v>0</v>
      </c>
      <c r="I175" s="5">
        <v>0</v>
      </c>
      <c r="J175" s="5">
        <v>0</v>
      </c>
      <c r="K175" s="5">
        <v>0</v>
      </c>
      <c r="L175" s="5">
        <v>0</v>
      </c>
      <c r="M175" s="5">
        <v>0</v>
      </c>
      <c r="N175" s="5">
        <v>0</v>
      </c>
      <c r="O175" s="5">
        <v>0</v>
      </c>
      <c r="P175" s="5">
        <v>0</v>
      </c>
      <c r="Q175" s="5">
        <v>0</v>
      </c>
      <c r="R175" s="5">
        <v>1.584E-2</v>
      </c>
      <c r="S175" s="5">
        <v>0</v>
      </c>
      <c r="U175" s="32">
        <f t="shared" si="33"/>
        <v>13.350000000000001</v>
      </c>
      <c r="V175" s="32">
        <f t="shared" si="34"/>
        <v>0</v>
      </c>
      <c r="W175" s="32">
        <f t="shared" si="34"/>
        <v>0</v>
      </c>
      <c r="X175" s="32">
        <f t="shared" si="46"/>
        <v>0</v>
      </c>
      <c r="Y175" s="32">
        <f t="shared" si="43"/>
        <v>0</v>
      </c>
      <c r="Z175" s="32">
        <f t="shared" si="38"/>
        <v>0</v>
      </c>
      <c r="AA175" s="32">
        <f t="shared" si="38"/>
        <v>0</v>
      </c>
      <c r="AB175" s="32">
        <f t="shared" si="38"/>
        <v>0</v>
      </c>
      <c r="AC175" s="32">
        <f t="shared" si="38"/>
        <v>0</v>
      </c>
      <c r="AD175" s="32">
        <f t="shared" si="45"/>
        <v>0</v>
      </c>
      <c r="AE175" s="32">
        <f t="shared" si="44"/>
        <v>0</v>
      </c>
      <c r="AF175" s="32">
        <f t="shared" si="44"/>
        <v>0</v>
      </c>
      <c r="AG175" s="32">
        <f t="shared" si="39"/>
        <v>0</v>
      </c>
      <c r="AH175" s="32">
        <f t="shared" si="40"/>
        <v>79.2</v>
      </c>
      <c r="AI175" s="32">
        <f t="shared" si="40"/>
        <v>0</v>
      </c>
      <c r="AJ175" s="32">
        <f>VLOOKUP(B175, '[3]Q01 Main'!$A$5:$B$392, 2, FALSE)</f>
        <v>50</v>
      </c>
      <c r="AK175">
        <f>VLOOKUP(B175, '[3]Q01 Main'!$A$5:$C$392, 3, FALSE)</f>
        <v>2</v>
      </c>
      <c r="AN175" s="5">
        <f t="shared" si="48"/>
        <v>1.8807893999678699E-3</v>
      </c>
      <c r="AO175" s="5">
        <f t="shared" si="49"/>
        <v>0</v>
      </c>
      <c r="AP175" s="5">
        <f t="shared" si="50"/>
        <v>0</v>
      </c>
      <c r="AQ175" s="5">
        <f t="shared" si="47"/>
        <v>0</v>
      </c>
      <c r="AR175" s="5">
        <f t="shared" si="31"/>
        <v>0</v>
      </c>
      <c r="AS175" s="5">
        <f t="shared" si="31"/>
        <v>0</v>
      </c>
      <c r="AT175" s="5">
        <f t="shared" si="31"/>
        <v>0</v>
      </c>
      <c r="AU175" s="5">
        <f t="shared" si="31"/>
        <v>0</v>
      </c>
      <c r="AV175" s="5">
        <f t="shared" si="41"/>
        <v>0</v>
      </c>
      <c r="AW175" s="5">
        <f t="shared" si="41"/>
        <v>0</v>
      </c>
      <c r="AX175" s="5">
        <f t="shared" si="41"/>
        <v>0</v>
      </c>
      <c r="AY175" s="5">
        <f t="shared" si="41"/>
        <v>0</v>
      </c>
      <c r="AZ175" s="5">
        <f t="shared" si="42"/>
        <v>0</v>
      </c>
      <c r="BA175" s="5">
        <f t="shared" si="42"/>
        <v>1.0741466681850111E-2</v>
      </c>
      <c r="BB175" s="5">
        <f t="shared" si="42"/>
        <v>0</v>
      </c>
    </row>
    <row r="176" spans="1:54" x14ac:dyDescent="0.35">
      <c r="A176" s="2" t="s">
        <v>13</v>
      </c>
      <c r="B176" s="1" t="s">
        <v>190</v>
      </c>
      <c r="C176" t="str">
        <f>VLOOKUP(B176, [2]Main!$B$3:$D$376, 2, FALSE)</f>
        <v>Outside of MKCC</v>
      </c>
      <c r="D176" t="s">
        <v>1880</v>
      </c>
      <c r="E176" s="5">
        <v>0</v>
      </c>
      <c r="F176" s="5">
        <v>0</v>
      </c>
      <c r="G176" s="5">
        <v>0</v>
      </c>
      <c r="H176" s="5">
        <v>0</v>
      </c>
      <c r="I176" s="5">
        <v>0</v>
      </c>
      <c r="J176" s="5">
        <v>0</v>
      </c>
      <c r="K176" s="5">
        <v>0</v>
      </c>
      <c r="L176" s="5">
        <v>0</v>
      </c>
      <c r="M176" s="5">
        <v>0</v>
      </c>
      <c r="N176" s="5">
        <v>0</v>
      </c>
      <c r="O176" s="5">
        <v>0</v>
      </c>
      <c r="P176" s="5">
        <v>0</v>
      </c>
      <c r="Q176" s="5">
        <v>0</v>
      </c>
      <c r="R176" s="5">
        <v>0</v>
      </c>
      <c r="S176" s="5">
        <v>0</v>
      </c>
      <c r="U176" s="32">
        <f t="shared" si="33"/>
        <v>0</v>
      </c>
      <c r="V176" s="32">
        <f t="shared" si="34"/>
        <v>0</v>
      </c>
      <c r="W176" s="32">
        <f t="shared" si="34"/>
        <v>0</v>
      </c>
      <c r="X176" s="32">
        <f t="shared" si="46"/>
        <v>0</v>
      </c>
      <c r="Y176" s="32">
        <f t="shared" si="43"/>
        <v>0</v>
      </c>
      <c r="Z176" s="32">
        <f t="shared" si="38"/>
        <v>0</v>
      </c>
      <c r="AA176" s="32">
        <f t="shared" si="38"/>
        <v>0</v>
      </c>
      <c r="AB176" s="32">
        <f t="shared" si="38"/>
        <v>0</v>
      </c>
      <c r="AC176" s="32">
        <f t="shared" si="38"/>
        <v>0</v>
      </c>
      <c r="AD176" s="32">
        <f t="shared" si="45"/>
        <v>0</v>
      </c>
      <c r="AE176" s="32">
        <f t="shared" si="44"/>
        <v>0</v>
      </c>
      <c r="AF176" s="32">
        <f t="shared" si="44"/>
        <v>0</v>
      </c>
      <c r="AG176" s="32">
        <f t="shared" si="39"/>
        <v>0</v>
      </c>
      <c r="AH176" s="32">
        <f t="shared" si="40"/>
        <v>0</v>
      </c>
      <c r="AI176" s="32">
        <f t="shared" si="40"/>
        <v>0</v>
      </c>
      <c r="AJ176" s="32">
        <f>VLOOKUP(B176, '[3]Q01 Main'!$A$5:$B$392, 2, FALSE)</f>
        <v>0</v>
      </c>
      <c r="AK176">
        <f>VLOOKUP(B176, '[3]Q01 Main'!$A$5:$C$392, 3, FALSE)</f>
        <v>0</v>
      </c>
      <c r="AN176" s="5">
        <f t="shared" si="48"/>
        <v>0</v>
      </c>
      <c r="AO176" s="5">
        <f t="shared" si="49"/>
        <v>0</v>
      </c>
      <c r="AP176" s="5">
        <f t="shared" si="50"/>
        <v>0</v>
      </c>
      <c r="AQ176" s="5">
        <f t="shared" si="47"/>
        <v>0</v>
      </c>
      <c r="AR176" s="5">
        <f t="shared" si="31"/>
        <v>0</v>
      </c>
      <c r="AS176" s="5">
        <f t="shared" si="31"/>
        <v>0</v>
      </c>
      <c r="AT176" s="5">
        <f t="shared" si="31"/>
        <v>0</v>
      </c>
      <c r="AU176" s="5">
        <f t="shared" si="31"/>
        <v>0</v>
      </c>
      <c r="AV176" s="5">
        <f t="shared" si="41"/>
        <v>0</v>
      </c>
      <c r="AW176" s="5">
        <f t="shared" si="41"/>
        <v>0</v>
      </c>
      <c r="AX176" s="5">
        <f t="shared" si="41"/>
        <v>0</v>
      </c>
      <c r="AY176" s="5">
        <f t="shared" si="41"/>
        <v>0</v>
      </c>
      <c r="AZ176" s="5">
        <f t="shared" si="42"/>
        <v>0</v>
      </c>
      <c r="BA176" s="5">
        <f t="shared" si="42"/>
        <v>0</v>
      </c>
      <c r="BB176" s="5">
        <f t="shared" si="42"/>
        <v>0</v>
      </c>
    </row>
    <row r="177" spans="1:54" x14ac:dyDescent="0.35">
      <c r="A177" s="2" t="s">
        <v>13</v>
      </c>
      <c r="B177" s="1" t="s">
        <v>191</v>
      </c>
      <c r="C177" t="str">
        <f>VLOOKUP(B177, [2]Main!$B$3:$D$376, 2, FALSE)</f>
        <v>Outside of MKCC</v>
      </c>
      <c r="D177" t="str">
        <f>VLOOKUP(B177, [2]Main!$B$3:$D$376, 3, FALSE)</f>
        <v>Aylesbury</v>
      </c>
      <c r="E177" s="5">
        <v>0</v>
      </c>
      <c r="F177" s="5">
        <v>0</v>
      </c>
      <c r="G177" s="5">
        <v>0</v>
      </c>
      <c r="H177" s="5">
        <v>0</v>
      </c>
      <c r="I177" s="5">
        <v>0</v>
      </c>
      <c r="J177" s="5">
        <v>0</v>
      </c>
      <c r="K177" s="5">
        <v>0</v>
      </c>
      <c r="L177" s="5">
        <v>0</v>
      </c>
      <c r="M177" s="5">
        <v>0</v>
      </c>
      <c r="N177" s="5">
        <v>0</v>
      </c>
      <c r="O177" s="5">
        <v>0</v>
      </c>
      <c r="P177" s="5">
        <v>0</v>
      </c>
      <c r="Q177" s="5">
        <v>0</v>
      </c>
      <c r="R177" s="5">
        <v>0</v>
      </c>
      <c r="S177" s="5">
        <v>0</v>
      </c>
      <c r="U177" s="32">
        <f t="shared" si="33"/>
        <v>0</v>
      </c>
      <c r="V177" s="32">
        <f t="shared" si="34"/>
        <v>0</v>
      </c>
      <c r="W177" s="32">
        <f t="shared" si="34"/>
        <v>0</v>
      </c>
      <c r="X177" s="32">
        <f t="shared" si="46"/>
        <v>0</v>
      </c>
      <c r="Y177" s="32">
        <f t="shared" si="43"/>
        <v>0</v>
      </c>
      <c r="Z177" s="32">
        <f t="shared" si="38"/>
        <v>0</v>
      </c>
      <c r="AA177" s="32">
        <f t="shared" si="38"/>
        <v>0</v>
      </c>
      <c r="AB177" s="32">
        <f t="shared" si="38"/>
        <v>0</v>
      </c>
      <c r="AC177" s="32">
        <f t="shared" si="38"/>
        <v>0</v>
      </c>
      <c r="AD177" s="32">
        <f t="shared" si="45"/>
        <v>0</v>
      </c>
      <c r="AE177" s="32">
        <f t="shared" si="44"/>
        <v>0</v>
      </c>
      <c r="AF177" s="32">
        <f t="shared" si="44"/>
        <v>0</v>
      </c>
      <c r="AG177" s="32">
        <f t="shared" si="39"/>
        <v>0</v>
      </c>
      <c r="AH177" s="32">
        <f t="shared" si="40"/>
        <v>0</v>
      </c>
      <c r="AI177" s="32">
        <f t="shared" si="40"/>
        <v>0</v>
      </c>
      <c r="AJ177" s="32">
        <f>VLOOKUP(B177, '[3]Q01 Main'!$A$5:$B$392, 2, FALSE)</f>
        <v>0</v>
      </c>
      <c r="AK177">
        <f>VLOOKUP(B177, '[3]Q01 Main'!$A$5:$C$392, 3, FALSE)</f>
        <v>0</v>
      </c>
      <c r="AN177" s="5">
        <f t="shared" si="48"/>
        <v>0</v>
      </c>
      <c r="AO177" s="5">
        <f t="shared" si="49"/>
        <v>0</v>
      </c>
      <c r="AP177" s="5">
        <f t="shared" si="50"/>
        <v>0</v>
      </c>
      <c r="AQ177" s="5">
        <f t="shared" si="47"/>
        <v>0</v>
      </c>
      <c r="AR177" s="5">
        <f t="shared" si="31"/>
        <v>0</v>
      </c>
      <c r="AS177" s="5">
        <f t="shared" si="31"/>
        <v>0</v>
      </c>
      <c r="AT177" s="5">
        <f t="shared" si="31"/>
        <v>0</v>
      </c>
      <c r="AU177" s="5">
        <f t="shared" si="31"/>
        <v>0</v>
      </c>
      <c r="AV177" s="5">
        <f t="shared" si="41"/>
        <v>0</v>
      </c>
      <c r="AW177" s="5">
        <f t="shared" si="41"/>
        <v>0</v>
      </c>
      <c r="AX177" s="5">
        <f t="shared" si="41"/>
        <v>0</v>
      </c>
      <c r="AY177" s="5">
        <f t="shared" si="41"/>
        <v>0</v>
      </c>
      <c r="AZ177" s="5">
        <f t="shared" si="42"/>
        <v>0</v>
      </c>
      <c r="BA177" s="5">
        <f t="shared" si="42"/>
        <v>0</v>
      </c>
      <c r="BB177" s="5">
        <f t="shared" si="42"/>
        <v>0</v>
      </c>
    </row>
    <row r="178" spans="1:54" x14ac:dyDescent="0.35">
      <c r="A178" s="2" t="s">
        <v>13</v>
      </c>
      <c r="B178" s="1" t="s">
        <v>192</v>
      </c>
      <c r="C178" t="str">
        <f>VLOOKUP(B178, [2]Main!$B$3:$D$376, 2, FALSE)</f>
        <v>Outside of MKCC</v>
      </c>
      <c r="D178" t="str">
        <f>VLOOKUP(B178, [2]Main!$B$3:$D$376, 3, FALSE)</f>
        <v>Aylesbury</v>
      </c>
      <c r="E178" s="5">
        <v>0</v>
      </c>
      <c r="F178" s="5">
        <v>0</v>
      </c>
      <c r="G178" s="5">
        <v>0</v>
      </c>
      <c r="H178" s="5">
        <v>0</v>
      </c>
      <c r="I178" s="5">
        <v>0</v>
      </c>
      <c r="J178" s="5">
        <v>0</v>
      </c>
      <c r="K178" s="5">
        <v>0</v>
      </c>
      <c r="L178" s="5">
        <v>0</v>
      </c>
      <c r="M178" s="5">
        <v>0</v>
      </c>
      <c r="N178" s="5">
        <v>0</v>
      </c>
      <c r="O178" s="5">
        <v>0</v>
      </c>
      <c r="P178" s="5">
        <v>0</v>
      </c>
      <c r="Q178" s="5">
        <v>0</v>
      </c>
      <c r="R178" s="5">
        <v>0</v>
      </c>
      <c r="S178" s="5">
        <v>0</v>
      </c>
      <c r="U178" s="32">
        <f t="shared" si="33"/>
        <v>0</v>
      </c>
      <c r="V178" s="32">
        <f t="shared" si="34"/>
        <v>0</v>
      </c>
      <c r="W178" s="32">
        <f t="shared" si="34"/>
        <v>0</v>
      </c>
      <c r="X178" s="32">
        <f t="shared" si="46"/>
        <v>0</v>
      </c>
      <c r="Y178" s="32">
        <f t="shared" si="43"/>
        <v>0</v>
      </c>
      <c r="Z178" s="32">
        <f t="shared" si="38"/>
        <v>0</v>
      </c>
      <c r="AA178" s="32">
        <f t="shared" si="38"/>
        <v>0</v>
      </c>
      <c r="AB178" s="32">
        <f t="shared" si="38"/>
        <v>0</v>
      </c>
      <c r="AC178" s="32">
        <f t="shared" si="38"/>
        <v>0</v>
      </c>
      <c r="AD178" s="32">
        <f t="shared" si="45"/>
        <v>0</v>
      </c>
      <c r="AE178" s="32">
        <f t="shared" si="44"/>
        <v>0</v>
      </c>
      <c r="AF178" s="32">
        <f t="shared" si="44"/>
        <v>0</v>
      </c>
      <c r="AG178" s="32">
        <f t="shared" si="39"/>
        <v>0</v>
      </c>
      <c r="AH178" s="32">
        <f t="shared" si="40"/>
        <v>0</v>
      </c>
      <c r="AI178" s="32">
        <f t="shared" si="40"/>
        <v>0</v>
      </c>
      <c r="AJ178" s="32">
        <f>VLOOKUP(B178, '[3]Q01 Main'!$A$5:$B$392, 2, FALSE)</f>
        <v>0</v>
      </c>
      <c r="AK178">
        <f>VLOOKUP(B178, '[3]Q01 Main'!$A$5:$C$392, 3, FALSE)</f>
        <v>0</v>
      </c>
      <c r="AN178" s="5">
        <f t="shared" si="48"/>
        <v>0</v>
      </c>
      <c r="AO178" s="5">
        <f t="shared" si="49"/>
        <v>0</v>
      </c>
      <c r="AP178" s="5">
        <f t="shared" si="50"/>
        <v>0</v>
      </c>
      <c r="AQ178" s="5">
        <f t="shared" si="47"/>
        <v>0</v>
      </c>
      <c r="AR178" s="5">
        <f t="shared" si="31"/>
        <v>0</v>
      </c>
      <c r="AS178" s="5">
        <f t="shared" si="31"/>
        <v>0</v>
      </c>
      <c r="AT178" s="5">
        <f t="shared" si="31"/>
        <v>0</v>
      </c>
      <c r="AU178" s="5">
        <f t="shared" si="31"/>
        <v>0</v>
      </c>
      <c r="AV178" s="5">
        <f t="shared" si="41"/>
        <v>0</v>
      </c>
      <c r="AW178" s="5">
        <f t="shared" si="41"/>
        <v>0</v>
      </c>
      <c r="AX178" s="5">
        <f t="shared" si="41"/>
        <v>0</v>
      </c>
      <c r="AY178" s="5">
        <f t="shared" si="41"/>
        <v>0</v>
      </c>
      <c r="AZ178" s="5">
        <f t="shared" si="42"/>
        <v>0</v>
      </c>
      <c r="BA178" s="5">
        <f t="shared" si="42"/>
        <v>0</v>
      </c>
      <c r="BB178" s="5">
        <f t="shared" si="42"/>
        <v>0</v>
      </c>
    </row>
    <row r="179" spans="1:54" x14ac:dyDescent="0.35">
      <c r="A179" s="2" t="s">
        <v>13</v>
      </c>
      <c r="B179" s="1" t="s">
        <v>193</v>
      </c>
      <c r="C179" t="str">
        <f>VLOOKUP(B179, [2]Main!$B$3:$D$376, 2, FALSE)</f>
        <v>Outside of MKCC</v>
      </c>
      <c r="D179" t="str">
        <f>VLOOKUP(B179, [2]Main!$B$3:$D$376, 3, FALSE)</f>
        <v>Aylesbury</v>
      </c>
      <c r="E179" s="5">
        <v>0</v>
      </c>
      <c r="F179" s="5">
        <v>0</v>
      </c>
      <c r="G179" s="5">
        <v>0</v>
      </c>
      <c r="H179" s="5">
        <v>0</v>
      </c>
      <c r="I179" s="5">
        <v>0</v>
      </c>
      <c r="J179" s="5">
        <v>0</v>
      </c>
      <c r="K179" s="5">
        <v>0</v>
      </c>
      <c r="L179" s="5">
        <v>0</v>
      </c>
      <c r="M179" s="5">
        <v>0</v>
      </c>
      <c r="N179" s="5">
        <v>0</v>
      </c>
      <c r="O179" s="5">
        <v>0</v>
      </c>
      <c r="P179" s="5">
        <v>0</v>
      </c>
      <c r="Q179" s="5">
        <v>0</v>
      </c>
      <c r="R179" s="5">
        <v>0</v>
      </c>
      <c r="S179" s="5">
        <v>0</v>
      </c>
      <c r="U179" s="32">
        <f t="shared" si="33"/>
        <v>0</v>
      </c>
      <c r="V179" s="32">
        <f t="shared" si="34"/>
        <v>0</v>
      </c>
      <c r="W179" s="32">
        <f t="shared" si="34"/>
        <v>0</v>
      </c>
      <c r="X179" s="32">
        <f t="shared" si="46"/>
        <v>0</v>
      </c>
      <c r="Y179" s="32">
        <f t="shared" si="43"/>
        <v>0</v>
      </c>
      <c r="Z179" s="32">
        <f t="shared" si="38"/>
        <v>0</v>
      </c>
      <c r="AA179" s="32">
        <f t="shared" si="38"/>
        <v>0</v>
      </c>
      <c r="AB179" s="32">
        <f t="shared" si="38"/>
        <v>0</v>
      </c>
      <c r="AC179" s="32">
        <f t="shared" si="38"/>
        <v>0</v>
      </c>
      <c r="AD179" s="32">
        <f t="shared" si="45"/>
        <v>0</v>
      </c>
      <c r="AE179" s="32">
        <f t="shared" si="44"/>
        <v>0</v>
      </c>
      <c r="AF179" s="32">
        <f t="shared" si="44"/>
        <v>0</v>
      </c>
      <c r="AG179" s="32">
        <f t="shared" si="39"/>
        <v>0</v>
      </c>
      <c r="AH179" s="32">
        <f t="shared" si="40"/>
        <v>0</v>
      </c>
      <c r="AI179" s="32">
        <f t="shared" si="40"/>
        <v>0</v>
      </c>
      <c r="AJ179" s="32">
        <f>VLOOKUP(B179, '[3]Q01 Main'!$A$5:$B$392, 2, FALSE)</f>
        <v>0</v>
      </c>
      <c r="AK179">
        <f>VLOOKUP(B179, '[3]Q01 Main'!$A$5:$C$392, 3, FALSE)</f>
        <v>0</v>
      </c>
      <c r="AN179" s="5">
        <f t="shared" si="48"/>
        <v>0</v>
      </c>
      <c r="AO179" s="5">
        <f t="shared" si="49"/>
        <v>0</v>
      </c>
      <c r="AP179" s="5">
        <f t="shared" si="50"/>
        <v>0</v>
      </c>
      <c r="AQ179" s="5">
        <f t="shared" si="47"/>
        <v>0</v>
      </c>
      <c r="AR179" s="5">
        <f t="shared" si="31"/>
        <v>0</v>
      </c>
      <c r="AS179" s="5">
        <f t="shared" si="31"/>
        <v>0</v>
      </c>
      <c r="AT179" s="5">
        <f t="shared" si="31"/>
        <v>0</v>
      </c>
      <c r="AU179" s="5">
        <f t="shared" si="31"/>
        <v>0</v>
      </c>
      <c r="AV179" s="5">
        <f t="shared" si="41"/>
        <v>0</v>
      </c>
      <c r="AW179" s="5">
        <f t="shared" si="41"/>
        <v>0</v>
      </c>
      <c r="AX179" s="5">
        <f t="shared" si="41"/>
        <v>0</v>
      </c>
      <c r="AY179" s="5">
        <f t="shared" si="41"/>
        <v>0</v>
      </c>
      <c r="AZ179" s="5">
        <f t="shared" si="42"/>
        <v>0</v>
      </c>
      <c r="BA179" s="5">
        <f t="shared" si="42"/>
        <v>0</v>
      </c>
      <c r="BB179" s="5">
        <f t="shared" si="42"/>
        <v>0</v>
      </c>
    </row>
    <row r="180" spans="1:54" x14ac:dyDescent="0.35">
      <c r="A180" s="2" t="s">
        <v>13</v>
      </c>
      <c r="B180" s="1" t="s">
        <v>194</v>
      </c>
      <c r="C180" t="str">
        <f>VLOOKUP(B180, [2]Main!$B$3:$D$376, 2, FALSE)</f>
        <v>Outside of MKCC</v>
      </c>
      <c r="D180" t="str">
        <f>VLOOKUP(B180, [2]Main!$B$3:$D$376, 3, FALSE)</f>
        <v>Aylesbury</v>
      </c>
      <c r="E180" s="5">
        <v>0</v>
      </c>
      <c r="F180" s="5">
        <v>0</v>
      </c>
      <c r="G180" s="5">
        <v>0</v>
      </c>
      <c r="H180" s="5">
        <v>0</v>
      </c>
      <c r="I180" s="5">
        <v>0</v>
      </c>
      <c r="J180" s="5">
        <v>0</v>
      </c>
      <c r="K180" s="5">
        <v>0</v>
      </c>
      <c r="L180" s="5">
        <v>0</v>
      </c>
      <c r="M180" s="5">
        <v>0</v>
      </c>
      <c r="N180" s="5">
        <v>0</v>
      </c>
      <c r="O180" s="5">
        <v>0</v>
      </c>
      <c r="P180" s="5">
        <v>0</v>
      </c>
      <c r="Q180" s="5">
        <v>0</v>
      </c>
      <c r="R180" s="5">
        <v>0</v>
      </c>
      <c r="S180" s="5">
        <v>0</v>
      </c>
      <c r="U180" s="32">
        <f t="shared" si="33"/>
        <v>0</v>
      </c>
      <c r="V180" s="32">
        <f t="shared" si="34"/>
        <v>0</v>
      </c>
      <c r="W180" s="32">
        <f t="shared" si="34"/>
        <v>0</v>
      </c>
      <c r="X180" s="32">
        <f t="shared" si="46"/>
        <v>0</v>
      </c>
      <c r="Y180" s="32">
        <f t="shared" si="43"/>
        <v>0</v>
      </c>
      <c r="Z180" s="32">
        <f t="shared" si="38"/>
        <v>0</v>
      </c>
      <c r="AA180" s="32">
        <f t="shared" si="38"/>
        <v>0</v>
      </c>
      <c r="AB180" s="32">
        <f t="shared" si="38"/>
        <v>0</v>
      </c>
      <c r="AC180" s="32">
        <f t="shared" si="38"/>
        <v>0</v>
      </c>
      <c r="AD180" s="32">
        <f t="shared" si="45"/>
        <v>0</v>
      </c>
      <c r="AE180" s="32">
        <f t="shared" si="44"/>
        <v>0</v>
      </c>
      <c r="AF180" s="32">
        <f t="shared" si="44"/>
        <v>0</v>
      </c>
      <c r="AG180" s="32">
        <f t="shared" si="39"/>
        <v>0</v>
      </c>
      <c r="AH180" s="32">
        <f t="shared" si="40"/>
        <v>0</v>
      </c>
      <c r="AI180" s="32">
        <f t="shared" si="40"/>
        <v>0</v>
      </c>
      <c r="AJ180" s="32">
        <f>VLOOKUP(B180, '[3]Q01 Main'!$A$5:$B$392, 2, FALSE)</f>
        <v>0</v>
      </c>
      <c r="AK180">
        <f>VLOOKUP(B180, '[3]Q01 Main'!$A$5:$C$392, 3, FALSE)</f>
        <v>0</v>
      </c>
      <c r="AN180" s="5">
        <f t="shared" si="48"/>
        <v>0</v>
      </c>
      <c r="AO180" s="5">
        <f t="shared" si="49"/>
        <v>0</v>
      </c>
      <c r="AP180" s="5">
        <f t="shared" si="50"/>
        <v>0</v>
      </c>
      <c r="AQ180" s="5">
        <f t="shared" si="47"/>
        <v>0</v>
      </c>
      <c r="AR180" s="5">
        <f t="shared" si="31"/>
        <v>0</v>
      </c>
      <c r="AS180" s="5">
        <f t="shared" si="31"/>
        <v>0</v>
      </c>
      <c r="AT180" s="5">
        <f t="shared" si="31"/>
        <v>0</v>
      </c>
      <c r="AU180" s="5">
        <f t="shared" si="31"/>
        <v>0</v>
      </c>
      <c r="AV180" s="5">
        <f t="shared" si="41"/>
        <v>0</v>
      </c>
      <c r="AW180" s="5">
        <f t="shared" si="41"/>
        <v>0</v>
      </c>
      <c r="AX180" s="5">
        <f t="shared" si="41"/>
        <v>0</v>
      </c>
      <c r="AY180" s="5">
        <f t="shared" si="41"/>
        <v>0</v>
      </c>
      <c r="AZ180" s="5">
        <f t="shared" si="42"/>
        <v>0</v>
      </c>
      <c r="BA180" s="5">
        <f t="shared" si="42"/>
        <v>0</v>
      </c>
      <c r="BB180" s="5">
        <f t="shared" si="42"/>
        <v>0</v>
      </c>
    </row>
    <row r="181" spans="1:54" x14ac:dyDescent="0.35">
      <c r="A181" s="2" t="s">
        <v>13</v>
      </c>
      <c r="B181" s="1" t="s">
        <v>195</v>
      </c>
      <c r="C181" t="str">
        <f>VLOOKUP(B181, [2]Main!$B$3:$D$376, 2, FALSE)</f>
        <v>Outside of MKCC</v>
      </c>
      <c r="D181" t="str">
        <f>VLOOKUP(B181, [2]Main!$B$3:$D$376, 3, FALSE)</f>
        <v>Aylesbury</v>
      </c>
      <c r="E181" s="5">
        <v>0</v>
      </c>
      <c r="F181" s="5">
        <v>0</v>
      </c>
      <c r="G181" s="5">
        <v>0</v>
      </c>
      <c r="H181" s="5">
        <v>0</v>
      </c>
      <c r="I181" s="5">
        <v>0</v>
      </c>
      <c r="J181" s="5">
        <v>0</v>
      </c>
      <c r="K181" s="5">
        <v>0</v>
      </c>
      <c r="L181" s="5">
        <v>0</v>
      </c>
      <c r="M181" s="5">
        <v>0</v>
      </c>
      <c r="N181" s="5">
        <v>0</v>
      </c>
      <c r="O181" s="5">
        <v>0</v>
      </c>
      <c r="P181" s="5">
        <v>0</v>
      </c>
      <c r="Q181" s="5">
        <v>0</v>
      </c>
      <c r="R181" s="5">
        <v>0</v>
      </c>
      <c r="S181" s="5">
        <v>0</v>
      </c>
      <c r="U181" s="32">
        <f t="shared" si="33"/>
        <v>0</v>
      </c>
      <c r="V181" s="32">
        <f t="shared" si="34"/>
        <v>0</v>
      </c>
      <c r="W181" s="32">
        <f t="shared" si="34"/>
        <v>0</v>
      </c>
      <c r="X181" s="32">
        <f t="shared" si="46"/>
        <v>0</v>
      </c>
      <c r="Y181" s="32">
        <f t="shared" ref="Y181:Y212" si="51">(I181*$AJ181)*100</f>
        <v>0</v>
      </c>
      <c r="Z181" s="32">
        <f t="shared" si="38"/>
        <v>0</v>
      </c>
      <c r="AA181" s="32">
        <f t="shared" si="38"/>
        <v>0</v>
      </c>
      <c r="AB181" s="32">
        <f t="shared" si="38"/>
        <v>0</v>
      </c>
      <c r="AC181" s="32">
        <f t="shared" si="38"/>
        <v>0</v>
      </c>
      <c r="AD181" s="32">
        <f t="shared" si="45"/>
        <v>0</v>
      </c>
      <c r="AE181" s="32">
        <f t="shared" si="44"/>
        <v>0</v>
      </c>
      <c r="AF181" s="32">
        <f t="shared" si="44"/>
        <v>0</v>
      </c>
      <c r="AG181" s="32">
        <f t="shared" si="39"/>
        <v>0</v>
      </c>
      <c r="AH181" s="32">
        <f t="shared" si="40"/>
        <v>0</v>
      </c>
      <c r="AI181" s="32">
        <f t="shared" si="40"/>
        <v>0</v>
      </c>
      <c r="AJ181" s="32">
        <f>VLOOKUP(B181, '[3]Q01 Main'!$A$5:$B$392, 2, FALSE)</f>
        <v>0</v>
      </c>
      <c r="AK181">
        <f>VLOOKUP(B181, '[3]Q01 Main'!$A$5:$C$392, 3, FALSE)</f>
        <v>0</v>
      </c>
      <c r="AN181" s="5">
        <f t="shared" si="48"/>
        <v>0</v>
      </c>
      <c r="AO181" s="5">
        <f t="shared" si="49"/>
        <v>0</v>
      </c>
      <c r="AP181" s="5">
        <f t="shared" si="50"/>
        <v>0</v>
      </c>
      <c r="AQ181" s="5">
        <f t="shared" si="47"/>
        <v>0</v>
      </c>
      <c r="AR181" s="5">
        <f t="shared" si="31"/>
        <v>0</v>
      </c>
      <c r="AS181" s="5">
        <f t="shared" si="31"/>
        <v>0</v>
      </c>
      <c r="AT181" s="5">
        <f t="shared" si="31"/>
        <v>0</v>
      </c>
      <c r="AU181" s="5">
        <f t="shared" si="31"/>
        <v>0</v>
      </c>
      <c r="AV181" s="5">
        <f t="shared" si="41"/>
        <v>0</v>
      </c>
      <c r="AW181" s="5">
        <f t="shared" si="41"/>
        <v>0</v>
      </c>
      <c r="AX181" s="5">
        <f t="shared" si="41"/>
        <v>0</v>
      </c>
      <c r="AY181" s="5">
        <f t="shared" si="41"/>
        <v>0</v>
      </c>
      <c r="AZ181" s="5">
        <f t="shared" si="42"/>
        <v>0</v>
      </c>
      <c r="BA181" s="5">
        <f t="shared" si="42"/>
        <v>0</v>
      </c>
      <c r="BB181" s="5">
        <f t="shared" si="42"/>
        <v>0</v>
      </c>
    </row>
    <row r="182" spans="1:54" x14ac:dyDescent="0.35">
      <c r="A182" s="2" t="s">
        <v>13</v>
      </c>
      <c r="B182" s="1" t="s">
        <v>196</v>
      </c>
      <c r="C182" t="str">
        <f>VLOOKUP(B182, [2]Main!$B$3:$D$376, 2, FALSE)</f>
        <v>Outside of MKCC</v>
      </c>
      <c r="D182" t="str">
        <f>VLOOKUP(B182, [2]Main!$B$3:$D$376, 3, FALSE)</f>
        <v>Aylesbury</v>
      </c>
      <c r="E182" s="5">
        <v>7.5000000000000002E-4</v>
      </c>
      <c r="F182" s="5">
        <v>0</v>
      </c>
      <c r="G182" s="5">
        <v>0</v>
      </c>
      <c r="H182" s="5">
        <v>0</v>
      </c>
      <c r="I182" s="5">
        <v>0</v>
      </c>
      <c r="J182" s="5">
        <v>0</v>
      </c>
      <c r="K182" s="5">
        <v>0</v>
      </c>
      <c r="L182" s="5">
        <v>0</v>
      </c>
      <c r="M182" s="5">
        <v>0</v>
      </c>
      <c r="N182" s="5">
        <v>0</v>
      </c>
      <c r="O182" s="5">
        <v>0</v>
      </c>
      <c r="P182" s="5">
        <v>0</v>
      </c>
      <c r="Q182" s="5">
        <v>0</v>
      </c>
      <c r="R182" s="5">
        <v>4.45E-3</v>
      </c>
      <c r="S182" s="5">
        <v>0</v>
      </c>
      <c r="U182" s="32">
        <f t="shared" si="33"/>
        <v>0</v>
      </c>
      <c r="V182" s="32">
        <f t="shared" si="34"/>
        <v>0</v>
      </c>
      <c r="W182" s="32">
        <f t="shared" si="34"/>
        <v>0</v>
      </c>
      <c r="X182" s="32">
        <f t="shared" si="46"/>
        <v>0</v>
      </c>
      <c r="Y182" s="32">
        <f t="shared" si="51"/>
        <v>0</v>
      </c>
      <c r="Z182" s="32">
        <f t="shared" si="38"/>
        <v>0</v>
      </c>
      <c r="AA182" s="32">
        <f t="shared" si="38"/>
        <v>0</v>
      </c>
      <c r="AB182" s="32">
        <f t="shared" si="38"/>
        <v>0</v>
      </c>
      <c r="AC182" s="32">
        <f t="shared" si="38"/>
        <v>0</v>
      </c>
      <c r="AD182" s="32">
        <f t="shared" si="45"/>
        <v>0</v>
      </c>
      <c r="AE182" s="32">
        <f t="shared" si="44"/>
        <v>0</v>
      </c>
      <c r="AF182" s="32">
        <f t="shared" si="44"/>
        <v>0</v>
      </c>
      <c r="AG182" s="32">
        <f t="shared" si="39"/>
        <v>0</v>
      </c>
      <c r="AH182" s="32">
        <f t="shared" si="40"/>
        <v>0</v>
      </c>
      <c r="AI182" s="32">
        <f t="shared" si="40"/>
        <v>0</v>
      </c>
      <c r="AJ182" s="32">
        <f>VLOOKUP(B182, '[3]Q01 Main'!$A$5:$B$392, 2, FALSE)</f>
        <v>0</v>
      </c>
      <c r="AK182">
        <f>VLOOKUP(B182, '[3]Q01 Main'!$A$5:$C$392, 3, FALSE)</f>
        <v>1</v>
      </c>
      <c r="AN182" s="5">
        <f t="shared" si="48"/>
        <v>0</v>
      </c>
      <c r="AO182" s="5">
        <f t="shared" si="49"/>
        <v>0</v>
      </c>
      <c r="AP182" s="5">
        <f t="shared" si="50"/>
        <v>0</v>
      </c>
      <c r="AQ182" s="5">
        <f t="shared" si="47"/>
        <v>0</v>
      </c>
      <c r="AR182" s="5">
        <f t="shared" si="31"/>
        <v>0</v>
      </c>
      <c r="AS182" s="5">
        <f t="shared" si="31"/>
        <v>0</v>
      </c>
      <c r="AT182" s="5">
        <f t="shared" si="31"/>
        <v>0</v>
      </c>
      <c r="AU182" s="5">
        <f t="shared" si="31"/>
        <v>0</v>
      </c>
      <c r="AV182" s="5">
        <f t="shared" si="41"/>
        <v>0</v>
      </c>
      <c r="AW182" s="5">
        <f t="shared" si="41"/>
        <v>0</v>
      </c>
      <c r="AX182" s="5">
        <f t="shared" si="41"/>
        <v>0</v>
      </c>
      <c r="AY182" s="5">
        <f t="shared" si="41"/>
        <v>0</v>
      </c>
      <c r="AZ182" s="5">
        <f t="shared" si="42"/>
        <v>0</v>
      </c>
      <c r="BA182" s="5">
        <f t="shared" si="42"/>
        <v>0</v>
      </c>
      <c r="BB182" s="5">
        <f t="shared" si="42"/>
        <v>0</v>
      </c>
    </row>
    <row r="183" spans="1:54" x14ac:dyDescent="0.35">
      <c r="A183" s="2" t="s">
        <v>13</v>
      </c>
      <c r="B183" s="1" t="s">
        <v>197</v>
      </c>
      <c r="C183" t="str">
        <f>VLOOKUP(B183, [2]Main!$B$3:$D$376, 2, FALSE)</f>
        <v>Outside of MKCC</v>
      </c>
      <c r="D183" t="str">
        <f>VLOOKUP(B183, [2]Main!$B$3:$D$376, 3, FALSE)</f>
        <v>Aylesbury</v>
      </c>
      <c r="E183" s="5">
        <v>0</v>
      </c>
      <c r="F183" s="5">
        <v>0</v>
      </c>
      <c r="G183" s="5">
        <v>0</v>
      </c>
      <c r="H183" s="5">
        <v>0</v>
      </c>
      <c r="I183" s="5">
        <v>0</v>
      </c>
      <c r="J183" s="5">
        <v>0</v>
      </c>
      <c r="K183" s="5">
        <v>0</v>
      </c>
      <c r="L183" s="5">
        <v>0</v>
      </c>
      <c r="M183" s="5">
        <v>0</v>
      </c>
      <c r="N183" s="5">
        <v>0</v>
      </c>
      <c r="O183" s="5">
        <v>0</v>
      </c>
      <c r="P183" s="5">
        <v>0</v>
      </c>
      <c r="Q183" s="5">
        <v>0</v>
      </c>
      <c r="R183" s="5">
        <v>0</v>
      </c>
      <c r="S183" s="5">
        <v>0</v>
      </c>
      <c r="U183" s="32">
        <f t="shared" si="33"/>
        <v>0</v>
      </c>
      <c r="V183" s="32">
        <f t="shared" si="34"/>
        <v>0</v>
      </c>
      <c r="W183" s="32">
        <f t="shared" si="34"/>
        <v>0</v>
      </c>
      <c r="X183" s="32">
        <f t="shared" si="46"/>
        <v>0</v>
      </c>
      <c r="Y183" s="32">
        <f t="shared" si="51"/>
        <v>0</v>
      </c>
      <c r="Z183" s="32">
        <f t="shared" si="38"/>
        <v>0</v>
      </c>
      <c r="AA183" s="32">
        <f t="shared" si="38"/>
        <v>0</v>
      </c>
      <c r="AB183" s="32">
        <f t="shared" si="38"/>
        <v>0</v>
      </c>
      <c r="AC183" s="32">
        <f t="shared" si="38"/>
        <v>0</v>
      </c>
      <c r="AD183" s="32">
        <f t="shared" ref="AD183:AD214" si="52">(N183*$AJ183)*100</f>
        <v>0</v>
      </c>
      <c r="AE183" s="32">
        <f t="shared" si="44"/>
        <v>0</v>
      </c>
      <c r="AF183" s="32">
        <f t="shared" si="44"/>
        <v>0</v>
      </c>
      <c r="AG183" s="32">
        <f t="shared" si="39"/>
        <v>0</v>
      </c>
      <c r="AH183" s="32">
        <f t="shared" si="40"/>
        <v>0</v>
      </c>
      <c r="AI183" s="32">
        <f t="shared" si="40"/>
        <v>0</v>
      </c>
      <c r="AJ183" s="32">
        <f>VLOOKUP(B183, '[3]Q01 Main'!$A$5:$B$392, 2, FALSE)</f>
        <v>0</v>
      </c>
      <c r="AK183">
        <f>VLOOKUP(B183, '[3]Q01 Main'!$A$5:$C$392, 3, FALSE)</f>
        <v>0</v>
      </c>
      <c r="AN183" s="5">
        <f t="shared" si="48"/>
        <v>0</v>
      </c>
      <c r="AO183" s="5">
        <f t="shared" si="49"/>
        <v>0</v>
      </c>
      <c r="AP183" s="5">
        <f t="shared" si="50"/>
        <v>0</v>
      </c>
      <c r="AQ183" s="5">
        <f t="shared" si="47"/>
        <v>0</v>
      </c>
      <c r="AR183" s="5">
        <f t="shared" si="31"/>
        <v>0</v>
      </c>
      <c r="AS183" s="5">
        <f t="shared" si="31"/>
        <v>0</v>
      </c>
      <c r="AT183" s="5">
        <f t="shared" si="31"/>
        <v>0</v>
      </c>
      <c r="AU183" s="5">
        <f t="shared" si="31"/>
        <v>0</v>
      </c>
      <c r="AV183" s="5">
        <f t="shared" si="41"/>
        <v>0</v>
      </c>
      <c r="AW183" s="5">
        <f t="shared" si="41"/>
        <v>0</v>
      </c>
      <c r="AX183" s="5">
        <f t="shared" si="41"/>
        <v>0</v>
      </c>
      <c r="AY183" s="5">
        <f t="shared" si="41"/>
        <v>0</v>
      </c>
      <c r="AZ183" s="5">
        <f t="shared" si="42"/>
        <v>0</v>
      </c>
      <c r="BA183" s="5">
        <f t="shared" si="42"/>
        <v>0</v>
      </c>
      <c r="BB183" s="5">
        <f t="shared" si="42"/>
        <v>0</v>
      </c>
    </row>
    <row r="184" spans="1:54" x14ac:dyDescent="0.35">
      <c r="A184" s="2" t="s">
        <v>13</v>
      </c>
      <c r="B184" s="1" t="s">
        <v>198</v>
      </c>
      <c r="C184" t="str">
        <f>VLOOKUP(B184, [2]Main!$B$3:$D$376, 2, FALSE)</f>
        <v>Outside of MKCC</v>
      </c>
      <c r="D184" t="str">
        <f>VLOOKUP(B184, [2]Main!$B$3:$D$376, 3, FALSE)</f>
        <v>Aylesbury</v>
      </c>
      <c r="E184" s="5">
        <v>0</v>
      </c>
      <c r="F184" s="5">
        <v>0</v>
      </c>
      <c r="G184" s="5">
        <v>0</v>
      </c>
      <c r="H184" s="5">
        <v>0</v>
      </c>
      <c r="I184" s="5">
        <v>0</v>
      </c>
      <c r="J184" s="5">
        <v>0</v>
      </c>
      <c r="K184" s="5">
        <v>0</v>
      </c>
      <c r="L184" s="5">
        <v>0</v>
      </c>
      <c r="M184" s="5">
        <v>0</v>
      </c>
      <c r="N184" s="5">
        <v>0</v>
      </c>
      <c r="O184" s="5">
        <v>0</v>
      </c>
      <c r="P184" s="5">
        <v>0</v>
      </c>
      <c r="Q184" s="5">
        <v>0</v>
      </c>
      <c r="R184" s="5">
        <v>0</v>
      </c>
      <c r="S184" s="5">
        <v>0</v>
      </c>
      <c r="U184" s="32">
        <f t="shared" si="33"/>
        <v>0</v>
      </c>
      <c r="V184" s="32">
        <f t="shared" si="34"/>
        <v>0</v>
      </c>
      <c r="W184" s="32">
        <f t="shared" si="34"/>
        <v>0</v>
      </c>
      <c r="X184" s="32">
        <f t="shared" si="46"/>
        <v>0</v>
      </c>
      <c r="Y184" s="32">
        <f t="shared" si="51"/>
        <v>0</v>
      </c>
      <c r="Z184" s="32">
        <f t="shared" si="38"/>
        <v>0</v>
      </c>
      <c r="AA184" s="32">
        <f t="shared" si="38"/>
        <v>0</v>
      </c>
      <c r="AB184" s="32">
        <f t="shared" si="38"/>
        <v>0</v>
      </c>
      <c r="AC184" s="32">
        <f t="shared" si="38"/>
        <v>0</v>
      </c>
      <c r="AD184" s="32">
        <f t="shared" si="52"/>
        <v>0</v>
      </c>
      <c r="AE184" s="32">
        <f t="shared" si="44"/>
        <v>0</v>
      </c>
      <c r="AF184" s="32">
        <f t="shared" si="44"/>
        <v>0</v>
      </c>
      <c r="AG184" s="32">
        <f t="shared" si="39"/>
        <v>0</v>
      </c>
      <c r="AH184" s="32">
        <f t="shared" si="40"/>
        <v>0</v>
      </c>
      <c r="AI184" s="32">
        <f t="shared" si="40"/>
        <v>0</v>
      </c>
      <c r="AJ184" s="32">
        <f>VLOOKUP(B184, '[3]Q01 Main'!$A$5:$B$392, 2, FALSE)</f>
        <v>0</v>
      </c>
      <c r="AK184">
        <f>VLOOKUP(B184, '[3]Q01 Main'!$A$5:$C$392, 3, FALSE)</f>
        <v>0</v>
      </c>
      <c r="AN184" s="5">
        <f t="shared" si="48"/>
        <v>0</v>
      </c>
      <c r="AO184" s="5">
        <f t="shared" si="49"/>
        <v>0</v>
      </c>
      <c r="AP184" s="5">
        <f t="shared" si="50"/>
        <v>0</v>
      </c>
      <c r="AQ184" s="5">
        <f t="shared" si="47"/>
        <v>0</v>
      </c>
      <c r="AR184" s="5">
        <f t="shared" si="31"/>
        <v>0</v>
      </c>
      <c r="AS184" s="5">
        <f t="shared" si="31"/>
        <v>0</v>
      </c>
      <c r="AT184" s="5">
        <f t="shared" si="31"/>
        <v>0</v>
      </c>
      <c r="AU184" s="5">
        <f t="shared" si="31"/>
        <v>0</v>
      </c>
      <c r="AV184" s="5">
        <f t="shared" si="41"/>
        <v>0</v>
      </c>
      <c r="AW184" s="5">
        <f t="shared" si="41"/>
        <v>0</v>
      </c>
      <c r="AX184" s="5">
        <f t="shared" si="41"/>
        <v>0</v>
      </c>
      <c r="AY184" s="5">
        <f t="shared" si="41"/>
        <v>0</v>
      </c>
      <c r="AZ184" s="5">
        <f t="shared" si="42"/>
        <v>0</v>
      </c>
      <c r="BA184" s="5">
        <f t="shared" si="42"/>
        <v>0</v>
      </c>
      <c r="BB184" s="5">
        <f t="shared" si="42"/>
        <v>0</v>
      </c>
    </row>
    <row r="185" spans="1:54" x14ac:dyDescent="0.35">
      <c r="A185" s="2" t="s">
        <v>13</v>
      </c>
      <c r="B185" s="1" t="s">
        <v>199</v>
      </c>
      <c r="C185" t="str">
        <f>VLOOKUP(B185, [2]Main!$B$3:$D$376, 2, FALSE)</f>
        <v>Outside of MKCC</v>
      </c>
      <c r="D185" t="s">
        <v>1880</v>
      </c>
      <c r="E185" s="5">
        <v>0</v>
      </c>
      <c r="F185" s="5">
        <v>0</v>
      </c>
      <c r="G185" s="5">
        <v>0</v>
      </c>
      <c r="H185" s="5">
        <v>0</v>
      </c>
      <c r="I185" s="5">
        <v>0</v>
      </c>
      <c r="J185" s="5">
        <v>0</v>
      </c>
      <c r="K185" s="5">
        <v>0</v>
      </c>
      <c r="L185" s="5">
        <v>0</v>
      </c>
      <c r="M185" s="5">
        <v>0</v>
      </c>
      <c r="N185" s="5">
        <v>0</v>
      </c>
      <c r="O185" s="5">
        <v>0</v>
      </c>
      <c r="P185" s="5">
        <v>0</v>
      </c>
      <c r="Q185" s="5">
        <v>0</v>
      </c>
      <c r="R185" s="5">
        <v>0</v>
      </c>
      <c r="S185" s="5">
        <v>0</v>
      </c>
      <c r="U185" s="32">
        <f t="shared" si="33"/>
        <v>0</v>
      </c>
      <c r="V185" s="32">
        <f t="shared" si="34"/>
        <v>0</v>
      </c>
      <c r="W185" s="32">
        <f t="shared" si="34"/>
        <v>0</v>
      </c>
      <c r="X185" s="32">
        <f t="shared" si="46"/>
        <v>0</v>
      </c>
      <c r="Y185" s="32">
        <f t="shared" si="51"/>
        <v>0</v>
      </c>
      <c r="Z185" s="32">
        <f t="shared" si="38"/>
        <v>0</v>
      </c>
      <c r="AA185" s="32">
        <f t="shared" si="38"/>
        <v>0</v>
      </c>
      <c r="AB185" s="32">
        <f t="shared" si="38"/>
        <v>0</v>
      </c>
      <c r="AC185" s="32">
        <f t="shared" si="38"/>
        <v>0</v>
      </c>
      <c r="AD185" s="32">
        <f t="shared" si="52"/>
        <v>0</v>
      </c>
      <c r="AE185" s="32">
        <f t="shared" si="44"/>
        <v>0</v>
      </c>
      <c r="AF185" s="32">
        <f t="shared" si="44"/>
        <v>0</v>
      </c>
      <c r="AG185" s="32">
        <f t="shared" si="39"/>
        <v>0</v>
      </c>
      <c r="AH185" s="32">
        <f t="shared" si="40"/>
        <v>0</v>
      </c>
      <c r="AI185" s="32">
        <f t="shared" si="40"/>
        <v>0</v>
      </c>
      <c r="AJ185" s="32">
        <f>VLOOKUP(B185, '[3]Q01 Main'!$A$5:$B$392, 2, FALSE)</f>
        <v>0</v>
      </c>
      <c r="AK185">
        <f>VLOOKUP(B185, '[3]Q01 Main'!$A$5:$C$392, 3, FALSE)</f>
        <v>0</v>
      </c>
      <c r="AN185" s="5">
        <f t="shared" si="48"/>
        <v>0</v>
      </c>
      <c r="AO185" s="5">
        <f t="shared" si="49"/>
        <v>0</v>
      </c>
      <c r="AP185" s="5">
        <f t="shared" si="50"/>
        <v>0</v>
      </c>
      <c r="AQ185" s="5">
        <f t="shared" si="47"/>
        <v>0</v>
      </c>
      <c r="AR185" s="5">
        <f t="shared" si="31"/>
        <v>0</v>
      </c>
      <c r="AS185" s="5">
        <f t="shared" si="31"/>
        <v>0</v>
      </c>
      <c r="AT185" s="5">
        <f t="shared" si="31"/>
        <v>0</v>
      </c>
      <c r="AU185" s="5">
        <f t="shared" si="31"/>
        <v>0</v>
      </c>
      <c r="AV185" s="5">
        <f t="shared" si="41"/>
        <v>0</v>
      </c>
      <c r="AW185" s="5">
        <f t="shared" si="41"/>
        <v>0</v>
      </c>
      <c r="AX185" s="5">
        <f t="shared" si="41"/>
        <v>0</v>
      </c>
      <c r="AY185" s="5">
        <f t="shared" si="41"/>
        <v>0</v>
      </c>
      <c r="AZ185" s="5">
        <f t="shared" si="42"/>
        <v>0</v>
      </c>
      <c r="BA185" s="5">
        <f t="shared" si="42"/>
        <v>0</v>
      </c>
      <c r="BB185" s="5">
        <f t="shared" si="42"/>
        <v>0</v>
      </c>
    </row>
    <row r="186" spans="1:54" x14ac:dyDescent="0.35">
      <c r="A186" s="2" t="s">
        <v>13</v>
      </c>
      <c r="B186" s="1" t="s">
        <v>200</v>
      </c>
      <c r="C186" t="str">
        <f>VLOOKUP(B186, [2]Main!$B$3:$D$376, 2, FALSE)</f>
        <v>Outside of MKCC</v>
      </c>
      <c r="D186" t="s">
        <v>1880</v>
      </c>
      <c r="E186" s="5">
        <v>0</v>
      </c>
      <c r="F186" s="5">
        <v>0</v>
      </c>
      <c r="G186" s="5">
        <v>0</v>
      </c>
      <c r="H186" s="5">
        <v>0</v>
      </c>
      <c r="I186" s="5">
        <v>0</v>
      </c>
      <c r="J186" s="5">
        <v>0</v>
      </c>
      <c r="K186" s="5">
        <v>0</v>
      </c>
      <c r="L186" s="5">
        <v>0</v>
      </c>
      <c r="M186" s="5">
        <v>0</v>
      </c>
      <c r="N186" s="5">
        <v>0</v>
      </c>
      <c r="O186" s="5">
        <v>0</v>
      </c>
      <c r="P186" s="5">
        <v>0</v>
      </c>
      <c r="Q186" s="5">
        <v>0</v>
      </c>
      <c r="R186" s="5">
        <v>0</v>
      </c>
      <c r="S186" s="5">
        <v>0</v>
      </c>
      <c r="U186" s="32">
        <f t="shared" si="33"/>
        <v>0</v>
      </c>
      <c r="V186" s="32">
        <f t="shared" si="34"/>
        <v>0</v>
      </c>
      <c r="W186" s="32">
        <f t="shared" si="34"/>
        <v>0</v>
      </c>
      <c r="X186" s="32">
        <f t="shared" si="46"/>
        <v>0</v>
      </c>
      <c r="Y186" s="32">
        <f t="shared" si="51"/>
        <v>0</v>
      </c>
      <c r="Z186" s="32">
        <f t="shared" si="38"/>
        <v>0</v>
      </c>
      <c r="AA186" s="32">
        <f t="shared" si="38"/>
        <v>0</v>
      </c>
      <c r="AB186" s="32">
        <f t="shared" si="38"/>
        <v>0</v>
      </c>
      <c r="AC186" s="32">
        <f t="shared" si="38"/>
        <v>0</v>
      </c>
      <c r="AD186" s="32">
        <f t="shared" si="52"/>
        <v>0</v>
      </c>
      <c r="AE186" s="32">
        <f t="shared" si="44"/>
        <v>0</v>
      </c>
      <c r="AF186" s="32">
        <f t="shared" si="44"/>
        <v>0</v>
      </c>
      <c r="AG186" s="32">
        <f t="shared" si="39"/>
        <v>0</v>
      </c>
      <c r="AH186" s="32">
        <f t="shared" si="40"/>
        <v>0</v>
      </c>
      <c r="AI186" s="32">
        <f t="shared" si="40"/>
        <v>0</v>
      </c>
      <c r="AJ186" s="32">
        <f>VLOOKUP(B186, '[3]Q01 Main'!$A$5:$B$392, 2, FALSE)</f>
        <v>0</v>
      </c>
      <c r="AK186">
        <f>VLOOKUP(B186, '[3]Q01 Main'!$A$5:$C$392, 3, FALSE)</f>
        <v>0</v>
      </c>
      <c r="AN186" s="5">
        <f t="shared" si="48"/>
        <v>0</v>
      </c>
      <c r="AO186" s="5">
        <f t="shared" si="49"/>
        <v>0</v>
      </c>
      <c r="AP186" s="5">
        <f t="shared" si="50"/>
        <v>0</v>
      </c>
      <c r="AQ186" s="5">
        <f t="shared" si="47"/>
        <v>0</v>
      </c>
      <c r="AR186" s="5">
        <f t="shared" si="31"/>
        <v>0</v>
      </c>
      <c r="AS186" s="5">
        <f t="shared" si="31"/>
        <v>0</v>
      </c>
      <c r="AT186" s="5">
        <f t="shared" si="31"/>
        <v>0</v>
      </c>
      <c r="AU186" s="5">
        <f t="shared" si="31"/>
        <v>0</v>
      </c>
      <c r="AV186" s="5">
        <f t="shared" si="41"/>
        <v>0</v>
      </c>
      <c r="AW186" s="5">
        <f t="shared" si="41"/>
        <v>0</v>
      </c>
      <c r="AX186" s="5">
        <f t="shared" si="41"/>
        <v>0</v>
      </c>
      <c r="AY186" s="5">
        <f t="shared" si="41"/>
        <v>0</v>
      </c>
      <c r="AZ186" s="5">
        <f t="shared" si="42"/>
        <v>0</v>
      </c>
      <c r="BA186" s="5">
        <f t="shared" si="42"/>
        <v>0</v>
      </c>
      <c r="BB186" s="5">
        <f t="shared" si="42"/>
        <v>0</v>
      </c>
    </row>
    <row r="187" spans="1:54" x14ac:dyDescent="0.35">
      <c r="A187" s="2" t="s">
        <v>13</v>
      </c>
      <c r="B187" s="1" t="s">
        <v>201</v>
      </c>
      <c r="C187" t="str">
        <f>VLOOKUP(B187, [2]Main!$B$3:$D$376, 2, FALSE)</f>
        <v>Outside of MKCC</v>
      </c>
      <c r="D187" t="str">
        <f>VLOOKUP(B187, [2]Main!$B$3:$D$376, 3, FALSE)</f>
        <v>Aylesbury</v>
      </c>
      <c r="E187" s="5">
        <v>0</v>
      </c>
      <c r="F187" s="5">
        <v>0</v>
      </c>
      <c r="G187" s="5">
        <v>0</v>
      </c>
      <c r="H187" s="5">
        <v>0</v>
      </c>
      <c r="I187" s="5">
        <v>0</v>
      </c>
      <c r="J187" s="5">
        <v>0</v>
      </c>
      <c r="K187" s="5">
        <v>0</v>
      </c>
      <c r="L187" s="5">
        <v>0</v>
      </c>
      <c r="M187" s="5">
        <v>0</v>
      </c>
      <c r="N187" s="5">
        <v>0</v>
      </c>
      <c r="O187" s="5">
        <v>0</v>
      </c>
      <c r="P187" s="5">
        <v>0</v>
      </c>
      <c r="Q187" s="5">
        <v>0</v>
      </c>
      <c r="R187" s="5">
        <v>0</v>
      </c>
      <c r="S187" s="5">
        <v>0</v>
      </c>
      <c r="U187" s="32">
        <f t="shared" si="33"/>
        <v>0</v>
      </c>
      <c r="V187" s="32">
        <f t="shared" si="34"/>
        <v>0</v>
      </c>
      <c r="W187" s="32">
        <f t="shared" si="34"/>
        <v>0</v>
      </c>
      <c r="X187" s="32">
        <f t="shared" si="46"/>
        <v>0</v>
      </c>
      <c r="Y187" s="32">
        <f t="shared" si="51"/>
        <v>0</v>
      </c>
      <c r="Z187" s="32">
        <f t="shared" si="38"/>
        <v>0</v>
      </c>
      <c r="AA187" s="32">
        <f t="shared" si="38"/>
        <v>0</v>
      </c>
      <c r="AB187" s="32">
        <f t="shared" si="38"/>
        <v>0</v>
      </c>
      <c r="AC187" s="32">
        <f t="shared" si="38"/>
        <v>0</v>
      </c>
      <c r="AD187" s="32">
        <f t="shared" si="52"/>
        <v>0</v>
      </c>
      <c r="AE187" s="32">
        <f t="shared" si="44"/>
        <v>0</v>
      </c>
      <c r="AF187" s="32">
        <f t="shared" si="44"/>
        <v>0</v>
      </c>
      <c r="AG187" s="32">
        <f t="shared" si="39"/>
        <v>0</v>
      </c>
      <c r="AH187" s="32">
        <f t="shared" si="40"/>
        <v>0</v>
      </c>
      <c r="AI187" s="32">
        <f t="shared" si="40"/>
        <v>0</v>
      </c>
      <c r="AJ187" s="32">
        <f>VLOOKUP(B187, '[3]Q01 Main'!$A$5:$B$392, 2, FALSE)</f>
        <v>0</v>
      </c>
      <c r="AK187">
        <f>VLOOKUP(B187, '[3]Q01 Main'!$A$5:$C$392, 3, FALSE)</f>
        <v>0</v>
      </c>
      <c r="AN187" s="5">
        <f t="shared" si="48"/>
        <v>0</v>
      </c>
      <c r="AO187" s="5">
        <f t="shared" si="49"/>
        <v>0</v>
      </c>
      <c r="AP187" s="5">
        <f t="shared" si="50"/>
        <v>0</v>
      </c>
      <c r="AQ187" s="5">
        <f t="shared" si="47"/>
        <v>0</v>
      </c>
      <c r="AR187" s="5">
        <f t="shared" si="31"/>
        <v>0</v>
      </c>
      <c r="AS187" s="5">
        <f t="shared" si="31"/>
        <v>0</v>
      </c>
      <c r="AT187" s="5">
        <f t="shared" si="31"/>
        <v>0</v>
      </c>
      <c r="AU187" s="5">
        <f t="shared" si="31"/>
        <v>0</v>
      </c>
      <c r="AV187" s="5">
        <f t="shared" si="41"/>
        <v>0</v>
      </c>
      <c r="AW187" s="5">
        <f t="shared" si="41"/>
        <v>0</v>
      </c>
      <c r="AX187" s="5">
        <f t="shared" si="41"/>
        <v>0</v>
      </c>
      <c r="AY187" s="5">
        <f t="shared" si="41"/>
        <v>0</v>
      </c>
      <c r="AZ187" s="5">
        <f t="shared" si="42"/>
        <v>0</v>
      </c>
      <c r="BA187" s="5">
        <f t="shared" si="42"/>
        <v>0</v>
      </c>
      <c r="BB187" s="5">
        <f t="shared" si="42"/>
        <v>0</v>
      </c>
    </row>
    <row r="188" spans="1:54" x14ac:dyDescent="0.35">
      <c r="A188" s="2" t="s">
        <v>13</v>
      </c>
      <c r="B188" s="1" t="s">
        <v>202</v>
      </c>
      <c r="C188" t="str">
        <f>VLOOKUP(B188, [2]Main!$B$3:$D$376, 2, FALSE)</f>
        <v>Outside of MKCC</v>
      </c>
      <c r="D188" t="str">
        <f>VLOOKUP(B188, [2]Main!$B$3:$D$376, 3, FALSE)</f>
        <v>Aylesbury</v>
      </c>
      <c r="E188" s="5">
        <v>5.5300000000000002E-3</v>
      </c>
      <c r="F188" s="5">
        <v>0</v>
      </c>
      <c r="G188" s="5">
        <v>0</v>
      </c>
      <c r="H188" s="5">
        <v>0</v>
      </c>
      <c r="I188" s="5">
        <v>0</v>
      </c>
      <c r="J188" s="5">
        <v>0</v>
      </c>
      <c r="K188" s="5">
        <v>0</v>
      </c>
      <c r="L188" s="5">
        <v>0</v>
      </c>
      <c r="M188" s="5">
        <v>0</v>
      </c>
      <c r="N188" s="5">
        <v>0</v>
      </c>
      <c r="O188" s="5">
        <v>0</v>
      </c>
      <c r="P188" s="5">
        <v>0</v>
      </c>
      <c r="Q188" s="5">
        <v>0</v>
      </c>
      <c r="R188" s="5">
        <v>3.2820000000000002E-2</v>
      </c>
      <c r="S188" s="5">
        <v>0</v>
      </c>
      <c r="U188" s="32">
        <f t="shared" si="33"/>
        <v>15.7605</v>
      </c>
      <c r="V188" s="32">
        <f t="shared" si="34"/>
        <v>0</v>
      </c>
      <c r="W188" s="32">
        <f t="shared" si="34"/>
        <v>0</v>
      </c>
      <c r="X188" s="32">
        <f t="shared" si="46"/>
        <v>0</v>
      </c>
      <c r="Y188" s="32">
        <f t="shared" si="51"/>
        <v>0</v>
      </c>
      <c r="Z188" s="32">
        <f t="shared" si="38"/>
        <v>0</v>
      </c>
      <c r="AA188" s="32">
        <f t="shared" si="38"/>
        <v>0</v>
      </c>
      <c r="AB188" s="32">
        <f t="shared" si="38"/>
        <v>0</v>
      </c>
      <c r="AC188" s="32">
        <f t="shared" si="38"/>
        <v>0</v>
      </c>
      <c r="AD188" s="32">
        <f t="shared" si="52"/>
        <v>0</v>
      </c>
      <c r="AE188" s="32">
        <f t="shared" si="44"/>
        <v>0</v>
      </c>
      <c r="AF188" s="32">
        <f t="shared" si="44"/>
        <v>0</v>
      </c>
      <c r="AG188" s="32">
        <f t="shared" si="39"/>
        <v>0</v>
      </c>
      <c r="AH188" s="32">
        <f t="shared" si="40"/>
        <v>93.537000000000006</v>
      </c>
      <c r="AI188" s="32">
        <f t="shared" si="40"/>
        <v>0</v>
      </c>
      <c r="AJ188" s="32">
        <f>VLOOKUP(B188, '[3]Q01 Main'!$A$5:$B$392, 2, FALSE)</f>
        <v>28.5</v>
      </c>
      <c r="AK188">
        <f>VLOOKUP(B188, '[3]Q01 Main'!$A$5:$C$392, 3, FALSE)</f>
        <v>3</v>
      </c>
      <c r="AN188" s="5">
        <f t="shared" si="48"/>
        <v>2.2203881152204953E-3</v>
      </c>
      <c r="AO188" s="5">
        <f t="shared" si="49"/>
        <v>0</v>
      </c>
      <c r="AP188" s="5">
        <f t="shared" si="50"/>
        <v>0</v>
      </c>
      <c r="AQ188" s="5">
        <f t="shared" si="47"/>
        <v>0</v>
      </c>
      <c r="AR188" s="5">
        <f t="shared" si="31"/>
        <v>0</v>
      </c>
      <c r="AS188" s="5">
        <f t="shared" si="31"/>
        <v>0</v>
      </c>
      <c r="AT188" s="5">
        <f t="shared" si="31"/>
        <v>0</v>
      </c>
      <c r="AU188" s="5">
        <f t="shared" si="31"/>
        <v>0</v>
      </c>
      <c r="AV188" s="5">
        <f t="shared" si="41"/>
        <v>0</v>
      </c>
      <c r="AW188" s="5">
        <f t="shared" si="41"/>
        <v>0</v>
      </c>
      <c r="AX188" s="5">
        <f t="shared" si="41"/>
        <v>0</v>
      </c>
      <c r="AY188" s="5">
        <f t="shared" si="41"/>
        <v>0</v>
      </c>
      <c r="AZ188" s="5">
        <f t="shared" si="42"/>
        <v>0</v>
      </c>
      <c r="BA188" s="5">
        <f t="shared" si="42"/>
        <v>1.2685916275507751E-2</v>
      </c>
      <c r="BB188" s="5">
        <f t="shared" si="42"/>
        <v>0</v>
      </c>
    </row>
    <row r="189" spans="1:54" x14ac:dyDescent="0.35">
      <c r="A189" s="2" t="s">
        <v>13</v>
      </c>
      <c r="B189" s="1" t="s">
        <v>203</v>
      </c>
      <c r="C189" t="str">
        <f>VLOOKUP(B189, [2]Main!$B$3:$D$376, 2, FALSE)</f>
        <v>Outside of MKCC</v>
      </c>
      <c r="D189" t="s">
        <v>1880</v>
      </c>
      <c r="E189" s="5">
        <v>0</v>
      </c>
      <c r="F189" s="5">
        <v>0</v>
      </c>
      <c r="G189" s="5">
        <v>0</v>
      </c>
      <c r="H189" s="5">
        <v>0</v>
      </c>
      <c r="I189" s="5">
        <v>0</v>
      </c>
      <c r="J189" s="5">
        <v>0</v>
      </c>
      <c r="K189" s="5">
        <v>0</v>
      </c>
      <c r="L189" s="5">
        <v>0</v>
      </c>
      <c r="M189" s="5">
        <v>0</v>
      </c>
      <c r="N189" s="5">
        <v>0</v>
      </c>
      <c r="O189" s="5">
        <v>0</v>
      </c>
      <c r="P189" s="5">
        <v>0</v>
      </c>
      <c r="Q189" s="5">
        <v>0</v>
      </c>
      <c r="R189" s="5">
        <v>0</v>
      </c>
      <c r="S189" s="5">
        <v>0</v>
      </c>
      <c r="U189" s="32">
        <f t="shared" si="33"/>
        <v>0</v>
      </c>
      <c r="V189" s="32">
        <f t="shared" si="34"/>
        <v>0</v>
      </c>
      <c r="W189" s="32">
        <f t="shared" si="34"/>
        <v>0</v>
      </c>
      <c r="X189" s="32">
        <f t="shared" si="46"/>
        <v>0</v>
      </c>
      <c r="Y189" s="32">
        <f t="shared" si="51"/>
        <v>0</v>
      </c>
      <c r="Z189" s="32">
        <f t="shared" si="38"/>
        <v>0</v>
      </c>
      <c r="AA189" s="32">
        <f t="shared" si="38"/>
        <v>0</v>
      </c>
      <c r="AB189" s="32">
        <f t="shared" si="38"/>
        <v>0</v>
      </c>
      <c r="AC189" s="32">
        <f t="shared" si="38"/>
        <v>0</v>
      </c>
      <c r="AD189" s="32">
        <f t="shared" si="52"/>
        <v>0</v>
      </c>
      <c r="AE189" s="32">
        <f t="shared" si="44"/>
        <v>0</v>
      </c>
      <c r="AF189" s="32">
        <f t="shared" si="44"/>
        <v>0</v>
      </c>
      <c r="AG189" s="32">
        <f t="shared" si="39"/>
        <v>0</v>
      </c>
      <c r="AH189" s="32">
        <f t="shared" si="40"/>
        <v>0</v>
      </c>
      <c r="AI189" s="32">
        <f t="shared" si="40"/>
        <v>0</v>
      </c>
      <c r="AJ189" s="32">
        <f>VLOOKUP(B189, '[3]Q01 Main'!$A$5:$B$392, 2, FALSE)</f>
        <v>0</v>
      </c>
      <c r="AK189">
        <f>VLOOKUP(B189, '[3]Q01 Main'!$A$5:$C$392, 3, FALSE)</f>
        <v>0</v>
      </c>
      <c r="AN189" s="5">
        <f t="shared" si="48"/>
        <v>0</v>
      </c>
      <c r="AO189" s="5">
        <f t="shared" si="49"/>
        <v>0</v>
      </c>
      <c r="AP189" s="5">
        <f t="shared" si="50"/>
        <v>0</v>
      </c>
      <c r="AQ189" s="5">
        <f t="shared" si="47"/>
        <v>0</v>
      </c>
      <c r="AR189" s="5">
        <f t="shared" si="31"/>
        <v>0</v>
      </c>
      <c r="AS189" s="5">
        <f t="shared" si="31"/>
        <v>0</v>
      </c>
      <c r="AT189" s="5">
        <f t="shared" si="31"/>
        <v>0</v>
      </c>
      <c r="AU189" s="5">
        <f t="shared" si="31"/>
        <v>0</v>
      </c>
      <c r="AV189" s="5">
        <f t="shared" si="41"/>
        <v>0</v>
      </c>
      <c r="AW189" s="5">
        <f t="shared" si="41"/>
        <v>0</v>
      </c>
      <c r="AX189" s="5">
        <f t="shared" si="41"/>
        <v>0</v>
      </c>
      <c r="AY189" s="5">
        <f t="shared" si="41"/>
        <v>0</v>
      </c>
      <c r="AZ189" s="5">
        <f t="shared" si="42"/>
        <v>0</v>
      </c>
      <c r="BA189" s="5">
        <f t="shared" si="42"/>
        <v>0</v>
      </c>
      <c r="BB189" s="5">
        <f t="shared" si="42"/>
        <v>0</v>
      </c>
    </row>
    <row r="190" spans="1:54" x14ac:dyDescent="0.35">
      <c r="A190" s="2" t="s">
        <v>13</v>
      </c>
      <c r="B190" s="1" t="s">
        <v>204</v>
      </c>
      <c r="C190" t="str">
        <f>VLOOKUP(B190, [2]Main!$B$3:$D$376, 2, FALSE)</f>
        <v>Outside of MKCC</v>
      </c>
      <c r="D190" t="str">
        <f>VLOOKUP(B190, [2]Main!$B$3:$D$376, 3, FALSE)</f>
        <v>Aylesbury</v>
      </c>
      <c r="E190" s="5">
        <v>0</v>
      </c>
      <c r="F190" s="5">
        <v>0</v>
      </c>
      <c r="G190" s="5">
        <v>0</v>
      </c>
      <c r="H190" s="5">
        <v>0</v>
      </c>
      <c r="I190" s="5">
        <v>0</v>
      </c>
      <c r="J190" s="5">
        <v>0</v>
      </c>
      <c r="K190" s="5">
        <v>0</v>
      </c>
      <c r="L190" s="5">
        <v>0</v>
      </c>
      <c r="M190" s="5">
        <v>0</v>
      </c>
      <c r="N190" s="5">
        <v>0</v>
      </c>
      <c r="O190" s="5">
        <v>0</v>
      </c>
      <c r="P190" s="5">
        <v>0</v>
      </c>
      <c r="Q190" s="5">
        <v>0</v>
      </c>
      <c r="R190" s="5">
        <v>0</v>
      </c>
      <c r="S190" s="5">
        <v>0</v>
      </c>
      <c r="U190" s="32">
        <f t="shared" si="33"/>
        <v>0</v>
      </c>
      <c r="V190" s="32">
        <f t="shared" si="34"/>
        <v>0</v>
      </c>
      <c r="W190" s="32">
        <f t="shared" si="34"/>
        <v>0</v>
      </c>
      <c r="X190" s="32">
        <f t="shared" si="46"/>
        <v>0</v>
      </c>
      <c r="Y190" s="32">
        <f t="shared" si="51"/>
        <v>0</v>
      </c>
      <c r="Z190" s="32">
        <f t="shared" si="38"/>
        <v>0</v>
      </c>
      <c r="AA190" s="32">
        <f t="shared" si="38"/>
        <v>0</v>
      </c>
      <c r="AB190" s="32">
        <f t="shared" si="38"/>
        <v>0</v>
      </c>
      <c r="AC190" s="32">
        <f t="shared" si="38"/>
        <v>0</v>
      </c>
      <c r="AD190" s="32">
        <f t="shared" si="52"/>
        <v>0</v>
      </c>
      <c r="AE190" s="32">
        <f t="shared" si="44"/>
        <v>0</v>
      </c>
      <c r="AF190" s="32">
        <f t="shared" si="44"/>
        <v>0</v>
      </c>
      <c r="AG190" s="32">
        <f t="shared" si="39"/>
        <v>0</v>
      </c>
      <c r="AH190" s="32">
        <f t="shared" si="40"/>
        <v>0</v>
      </c>
      <c r="AI190" s="32">
        <f t="shared" si="40"/>
        <v>0</v>
      </c>
      <c r="AJ190" s="32">
        <f>VLOOKUP(B190, '[3]Q01 Main'!$A$5:$B$392, 2, FALSE)</f>
        <v>0</v>
      </c>
      <c r="AK190">
        <f>VLOOKUP(B190, '[3]Q01 Main'!$A$5:$C$392, 3, FALSE)</f>
        <v>0</v>
      </c>
      <c r="AN190" s="5">
        <f t="shared" si="48"/>
        <v>0</v>
      </c>
      <c r="AO190" s="5">
        <f t="shared" si="49"/>
        <v>0</v>
      </c>
      <c r="AP190" s="5">
        <f t="shared" si="50"/>
        <v>0</v>
      </c>
      <c r="AQ190" s="5">
        <f t="shared" si="47"/>
        <v>0</v>
      </c>
      <c r="AR190" s="5">
        <f t="shared" si="31"/>
        <v>0</v>
      </c>
      <c r="AS190" s="5">
        <f t="shared" si="31"/>
        <v>0</v>
      </c>
      <c r="AT190" s="5">
        <f t="shared" si="31"/>
        <v>0</v>
      </c>
      <c r="AU190" s="5">
        <f t="shared" si="31"/>
        <v>0</v>
      </c>
      <c r="AV190" s="5">
        <f t="shared" si="41"/>
        <v>0</v>
      </c>
      <c r="AW190" s="5">
        <f t="shared" si="41"/>
        <v>0</v>
      </c>
      <c r="AX190" s="5">
        <f t="shared" si="41"/>
        <v>0</v>
      </c>
      <c r="AY190" s="5">
        <f t="shared" si="41"/>
        <v>0</v>
      </c>
      <c r="AZ190" s="5">
        <f t="shared" si="42"/>
        <v>0</v>
      </c>
      <c r="BA190" s="5">
        <f t="shared" si="42"/>
        <v>0</v>
      </c>
      <c r="BB190" s="5">
        <f t="shared" si="42"/>
        <v>0</v>
      </c>
    </row>
    <row r="191" spans="1:54" x14ac:dyDescent="0.35">
      <c r="A191" s="2" t="s">
        <v>13</v>
      </c>
      <c r="B191" s="1" t="s">
        <v>205</v>
      </c>
      <c r="C191" t="str">
        <f>VLOOKUP(B191, [2]Main!$B$3:$D$376, 2, FALSE)</f>
        <v>Outside of MKCC</v>
      </c>
      <c r="D191" t="str">
        <f>VLOOKUP(B191, [2]Main!$B$3:$D$376, 3, FALSE)</f>
        <v>Aylesbury</v>
      </c>
      <c r="E191" s="5">
        <v>2.96E-3</v>
      </c>
      <c r="F191" s="5">
        <v>0</v>
      </c>
      <c r="G191" s="5">
        <v>0</v>
      </c>
      <c r="H191" s="5">
        <v>0</v>
      </c>
      <c r="I191" s="5">
        <v>0</v>
      </c>
      <c r="J191" s="5">
        <v>0</v>
      </c>
      <c r="K191" s="5">
        <v>0</v>
      </c>
      <c r="L191" s="5">
        <v>0</v>
      </c>
      <c r="M191" s="5">
        <v>0</v>
      </c>
      <c r="N191" s="5">
        <v>0</v>
      </c>
      <c r="O191" s="5">
        <v>0</v>
      </c>
      <c r="P191" s="5">
        <v>0</v>
      </c>
      <c r="Q191" s="5">
        <v>0</v>
      </c>
      <c r="R191" s="5">
        <v>1.7600000000000001E-2</v>
      </c>
      <c r="S191" s="5">
        <v>0</v>
      </c>
      <c r="U191" s="32">
        <f t="shared" si="33"/>
        <v>0</v>
      </c>
      <c r="V191" s="32">
        <f t="shared" si="34"/>
        <v>0</v>
      </c>
      <c r="W191" s="32">
        <f t="shared" si="34"/>
        <v>0</v>
      </c>
      <c r="X191" s="32">
        <f t="shared" si="34"/>
        <v>0</v>
      </c>
      <c r="Y191" s="32">
        <f t="shared" si="51"/>
        <v>0</v>
      </c>
      <c r="Z191" s="32">
        <f t="shared" si="38"/>
        <v>0</v>
      </c>
      <c r="AA191" s="32">
        <f t="shared" si="38"/>
        <v>0</v>
      </c>
      <c r="AB191" s="32">
        <f t="shared" si="38"/>
        <v>0</v>
      </c>
      <c r="AC191" s="32">
        <f t="shared" si="38"/>
        <v>0</v>
      </c>
      <c r="AD191" s="32">
        <f t="shared" si="52"/>
        <v>0</v>
      </c>
      <c r="AE191" s="32">
        <f t="shared" si="44"/>
        <v>0</v>
      </c>
      <c r="AF191" s="32">
        <f t="shared" si="44"/>
        <v>0</v>
      </c>
      <c r="AG191" s="32">
        <f t="shared" si="39"/>
        <v>0</v>
      </c>
      <c r="AH191" s="32">
        <f t="shared" si="40"/>
        <v>0</v>
      </c>
      <c r="AI191" s="32">
        <f t="shared" si="40"/>
        <v>0</v>
      </c>
      <c r="AJ191" s="32">
        <f>VLOOKUP(B191, '[3]Q01 Main'!$A$5:$B$392, 2, FALSE)</f>
        <v>0</v>
      </c>
      <c r="AK191">
        <f>VLOOKUP(B191, '[3]Q01 Main'!$A$5:$C$392, 3, FALSE)</f>
        <v>1</v>
      </c>
      <c r="AN191" s="5">
        <f t="shared" si="48"/>
        <v>0</v>
      </c>
      <c r="AO191" s="5">
        <f t="shared" si="49"/>
        <v>0</v>
      </c>
      <c r="AP191" s="5">
        <f t="shared" si="50"/>
        <v>0</v>
      </c>
      <c r="AQ191" s="5">
        <f t="shared" si="47"/>
        <v>0</v>
      </c>
      <c r="AR191" s="5">
        <f t="shared" si="31"/>
        <v>0</v>
      </c>
      <c r="AS191" s="5">
        <f t="shared" si="31"/>
        <v>0</v>
      </c>
      <c r="AT191" s="5">
        <f t="shared" si="31"/>
        <v>0</v>
      </c>
      <c r="AU191" s="5">
        <f t="shared" si="31"/>
        <v>0</v>
      </c>
      <c r="AV191" s="5">
        <f t="shared" si="41"/>
        <v>0</v>
      </c>
      <c r="AW191" s="5">
        <f t="shared" si="41"/>
        <v>0</v>
      </c>
      <c r="AX191" s="5">
        <f t="shared" si="41"/>
        <v>0</v>
      </c>
      <c r="AY191" s="5">
        <f t="shared" si="41"/>
        <v>0</v>
      </c>
      <c r="AZ191" s="5">
        <f t="shared" si="42"/>
        <v>0</v>
      </c>
      <c r="BA191" s="5">
        <f t="shared" si="42"/>
        <v>0</v>
      </c>
      <c r="BB191" s="5">
        <f t="shared" si="42"/>
        <v>0</v>
      </c>
    </row>
    <row r="192" spans="1:54" x14ac:dyDescent="0.35">
      <c r="A192" s="2" t="s">
        <v>13</v>
      </c>
      <c r="B192" s="1" t="s">
        <v>206</v>
      </c>
      <c r="C192" t="str">
        <f>VLOOKUP(B192, [2]Main!$B$3:$D$376, 2, FALSE)</f>
        <v>Outside of MKCC</v>
      </c>
      <c r="D192" t="str">
        <f>VLOOKUP(B192, [2]Main!$B$3:$D$376, 3, FALSE)</f>
        <v>Aylesbury</v>
      </c>
      <c r="E192" s="5">
        <v>4.7099999999999998E-3</v>
      </c>
      <c r="F192" s="5">
        <v>0</v>
      </c>
      <c r="G192" s="5">
        <v>0</v>
      </c>
      <c r="H192" s="5">
        <v>0</v>
      </c>
      <c r="I192" s="5">
        <v>0</v>
      </c>
      <c r="J192" s="5">
        <v>0</v>
      </c>
      <c r="K192" s="5">
        <v>0</v>
      </c>
      <c r="L192" s="5">
        <v>4.0840000000000001E-2</v>
      </c>
      <c r="M192" s="5">
        <v>0</v>
      </c>
      <c r="N192" s="5">
        <v>0</v>
      </c>
      <c r="O192" s="5">
        <v>0</v>
      </c>
      <c r="P192" s="5">
        <v>0</v>
      </c>
      <c r="Q192" s="5">
        <v>0</v>
      </c>
      <c r="R192" s="5">
        <v>1.7600000000000001E-2</v>
      </c>
      <c r="S192" s="5">
        <v>0</v>
      </c>
      <c r="U192" s="32">
        <f t="shared" si="33"/>
        <v>17.742570000000001</v>
      </c>
      <c r="V192" s="32">
        <f t="shared" si="34"/>
        <v>0</v>
      </c>
      <c r="W192" s="32">
        <f t="shared" si="34"/>
        <v>0</v>
      </c>
      <c r="X192" s="32">
        <f t="shared" si="34"/>
        <v>0</v>
      </c>
      <c r="Y192" s="32">
        <f t="shared" si="51"/>
        <v>0</v>
      </c>
      <c r="Z192" s="32">
        <f t="shared" si="38"/>
        <v>0</v>
      </c>
      <c r="AA192" s="32">
        <f t="shared" si="38"/>
        <v>0</v>
      </c>
      <c r="AB192" s="32">
        <f t="shared" si="38"/>
        <v>153.84428</v>
      </c>
      <c r="AC192" s="32">
        <f t="shared" si="38"/>
        <v>0</v>
      </c>
      <c r="AD192" s="32">
        <f t="shared" si="52"/>
        <v>0</v>
      </c>
      <c r="AE192" s="32">
        <f t="shared" si="44"/>
        <v>0</v>
      </c>
      <c r="AF192" s="32">
        <f t="shared" si="44"/>
        <v>0</v>
      </c>
      <c r="AG192" s="32">
        <f t="shared" si="39"/>
        <v>0</v>
      </c>
      <c r="AH192" s="32">
        <f t="shared" si="40"/>
        <v>66.299199999999999</v>
      </c>
      <c r="AI192" s="32">
        <f t="shared" si="40"/>
        <v>0</v>
      </c>
      <c r="AJ192" s="32">
        <f>VLOOKUP(B192, '[3]Q01 Main'!$A$5:$B$392, 2, FALSE)</f>
        <v>37.67</v>
      </c>
      <c r="AK192">
        <f>VLOOKUP(B192, '[3]Q01 Main'!$A$5:$C$392, 3, FALSE)</f>
        <v>3</v>
      </c>
      <c r="AN192" s="5">
        <f t="shared" si="48"/>
        <v>2.4996282834597698E-3</v>
      </c>
      <c r="AO192" s="5">
        <f t="shared" si="49"/>
        <v>0</v>
      </c>
      <c r="AP192" s="5">
        <f t="shared" si="50"/>
        <v>0</v>
      </c>
      <c r="AQ192" s="5">
        <f t="shared" si="47"/>
        <v>0</v>
      </c>
      <c r="AR192" s="5">
        <f t="shared" si="31"/>
        <v>0</v>
      </c>
      <c r="AS192" s="5">
        <f t="shared" si="31"/>
        <v>0</v>
      </c>
      <c r="AT192" s="5">
        <f t="shared" si="31"/>
        <v>0</v>
      </c>
      <c r="AU192" s="5">
        <f t="shared" ref="AU192:AX255" si="53">AB192/AB$383</f>
        <v>2.2410917917866712E-2</v>
      </c>
      <c r="AV192" s="5">
        <f t="shared" si="41"/>
        <v>0</v>
      </c>
      <c r="AW192" s="5">
        <f t="shared" si="41"/>
        <v>0</v>
      </c>
      <c r="AX192" s="5">
        <f t="shared" si="41"/>
        <v>0</v>
      </c>
      <c r="AY192" s="5">
        <f t="shared" si="41"/>
        <v>0</v>
      </c>
      <c r="AZ192" s="5">
        <f t="shared" si="42"/>
        <v>0</v>
      </c>
      <c r="BA192" s="5">
        <f t="shared" si="42"/>
        <v>8.9918011090065249E-3</v>
      </c>
      <c r="BB192" s="5">
        <f t="shared" si="42"/>
        <v>0</v>
      </c>
    </row>
    <row r="193" spans="1:54" x14ac:dyDescent="0.35">
      <c r="A193" s="2" t="s">
        <v>13</v>
      </c>
      <c r="B193" s="1" t="s">
        <v>207</v>
      </c>
      <c r="C193" t="str">
        <f>VLOOKUP(B193, [2]Main!$B$3:$D$376, 2, FALSE)</f>
        <v>Outside of MKCC</v>
      </c>
      <c r="D193" t="str">
        <f>VLOOKUP(B193, [2]Main!$B$3:$D$376, 3, FALSE)</f>
        <v>Aylesbury</v>
      </c>
      <c r="E193" s="5">
        <v>7.5000000000000002E-4</v>
      </c>
      <c r="F193" s="5">
        <v>0</v>
      </c>
      <c r="G193" s="5">
        <v>0</v>
      </c>
      <c r="H193" s="5">
        <v>0</v>
      </c>
      <c r="I193" s="5">
        <v>0</v>
      </c>
      <c r="J193" s="5">
        <v>0</v>
      </c>
      <c r="K193" s="5">
        <v>0</v>
      </c>
      <c r="L193" s="5">
        <v>0</v>
      </c>
      <c r="M193" s="5">
        <v>0</v>
      </c>
      <c r="N193" s="5">
        <v>0</v>
      </c>
      <c r="O193" s="5">
        <v>0</v>
      </c>
      <c r="P193" s="5">
        <v>0</v>
      </c>
      <c r="Q193" s="5">
        <v>0</v>
      </c>
      <c r="R193" s="5">
        <v>4.45E-3</v>
      </c>
      <c r="S193" s="5">
        <v>0</v>
      </c>
      <c r="U193" s="32">
        <f t="shared" si="33"/>
        <v>1.875</v>
      </c>
      <c r="V193" s="32">
        <f t="shared" si="34"/>
        <v>0</v>
      </c>
      <c r="W193" s="32">
        <f t="shared" si="34"/>
        <v>0</v>
      </c>
      <c r="X193" s="32">
        <f t="shared" si="34"/>
        <v>0</v>
      </c>
      <c r="Y193" s="32">
        <f t="shared" si="51"/>
        <v>0</v>
      </c>
      <c r="Z193" s="32">
        <f t="shared" si="38"/>
        <v>0</v>
      </c>
      <c r="AA193" s="32">
        <f t="shared" si="38"/>
        <v>0</v>
      </c>
      <c r="AB193" s="32">
        <f t="shared" si="38"/>
        <v>0</v>
      </c>
      <c r="AC193" s="32">
        <f t="shared" si="38"/>
        <v>0</v>
      </c>
      <c r="AD193" s="32">
        <f t="shared" si="52"/>
        <v>0</v>
      </c>
      <c r="AE193" s="32">
        <f t="shared" si="44"/>
        <v>0</v>
      </c>
      <c r="AF193" s="32">
        <f t="shared" si="44"/>
        <v>0</v>
      </c>
      <c r="AG193" s="32">
        <f t="shared" si="39"/>
        <v>0</v>
      </c>
      <c r="AH193" s="32">
        <f t="shared" si="40"/>
        <v>11.125</v>
      </c>
      <c r="AI193" s="32">
        <f t="shared" si="40"/>
        <v>0</v>
      </c>
      <c r="AJ193" s="32">
        <f>VLOOKUP(B193, '[3]Q01 Main'!$A$5:$B$392, 2, FALSE)</f>
        <v>25</v>
      </c>
      <c r="AK193">
        <f>VLOOKUP(B193, '[3]Q01 Main'!$A$5:$C$392, 3, FALSE)</f>
        <v>1</v>
      </c>
      <c r="AN193" s="5">
        <f t="shared" si="48"/>
        <v>2.641558146022289E-4</v>
      </c>
      <c r="AO193" s="5">
        <f t="shared" si="49"/>
        <v>0</v>
      </c>
      <c r="AP193" s="5">
        <f t="shared" si="50"/>
        <v>0</v>
      </c>
      <c r="AQ193" s="5">
        <f t="shared" si="47"/>
        <v>0</v>
      </c>
      <c r="AR193" s="5">
        <f t="shared" ref="AR193:AR224" si="54">Y193/Y$383</f>
        <v>0</v>
      </c>
      <c r="AS193" s="5">
        <f t="shared" ref="AS193:AS224" si="55">Z193/Z$383</f>
        <v>0</v>
      </c>
      <c r="AT193" s="5">
        <f t="shared" ref="AT193:AT224" si="56">AA193/AA$383</f>
        <v>0</v>
      </c>
      <c r="AU193" s="5">
        <f t="shared" si="53"/>
        <v>0</v>
      </c>
      <c r="AV193" s="5">
        <f t="shared" si="41"/>
        <v>0</v>
      </c>
      <c r="AW193" s="5">
        <f t="shared" si="41"/>
        <v>0</v>
      </c>
      <c r="AX193" s="5">
        <f t="shared" si="41"/>
        <v>0</v>
      </c>
      <c r="AY193" s="5">
        <f t="shared" si="41"/>
        <v>0</v>
      </c>
      <c r="AZ193" s="5">
        <f t="shared" si="42"/>
        <v>0</v>
      </c>
      <c r="BA193" s="5">
        <f t="shared" si="42"/>
        <v>1.5088234448937181E-3</v>
      </c>
      <c r="BB193" s="5">
        <f t="shared" si="42"/>
        <v>0</v>
      </c>
    </row>
    <row r="194" spans="1:54" x14ac:dyDescent="0.35">
      <c r="A194" s="2" t="s">
        <v>13</v>
      </c>
      <c r="B194" s="1" t="s">
        <v>208</v>
      </c>
      <c r="C194" t="str">
        <f>VLOOKUP(B194, [2]Main!$B$3:$D$376, 2, FALSE)</f>
        <v>Outside of MKCC</v>
      </c>
      <c r="D194" t="str">
        <f>VLOOKUP(B194, [2]Main!$B$3:$D$376, 3, FALSE)</f>
        <v>Aylesbury</v>
      </c>
      <c r="E194" s="5">
        <v>9.6600000000000002E-3</v>
      </c>
      <c r="F194" s="5">
        <v>0</v>
      </c>
      <c r="G194" s="5">
        <v>0</v>
      </c>
      <c r="H194" s="5">
        <v>0</v>
      </c>
      <c r="I194" s="5">
        <v>0</v>
      </c>
      <c r="J194" s="5">
        <v>0</v>
      </c>
      <c r="K194" s="5">
        <v>0</v>
      </c>
      <c r="L194" s="5">
        <v>0</v>
      </c>
      <c r="M194" s="5">
        <v>0</v>
      </c>
      <c r="N194" s="5">
        <v>0</v>
      </c>
      <c r="O194" s="5">
        <v>0</v>
      </c>
      <c r="P194" s="5">
        <v>0</v>
      </c>
      <c r="Q194" s="5">
        <v>0</v>
      </c>
      <c r="R194" s="5">
        <v>5.7360000000000001E-2</v>
      </c>
      <c r="S194" s="5">
        <v>0</v>
      </c>
      <c r="U194" s="32">
        <f t="shared" si="33"/>
        <v>57.477000000000004</v>
      </c>
      <c r="V194" s="32">
        <f t="shared" si="34"/>
        <v>0</v>
      </c>
      <c r="W194" s="32">
        <f t="shared" si="34"/>
        <v>0</v>
      </c>
      <c r="X194" s="32">
        <f t="shared" si="34"/>
        <v>0</v>
      </c>
      <c r="Y194" s="32">
        <f t="shared" si="51"/>
        <v>0</v>
      </c>
      <c r="Z194" s="32">
        <f t="shared" si="38"/>
        <v>0</v>
      </c>
      <c r="AA194" s="32">
        <f t="shared" si="38"/>
        <v>0</v>
      </c>
      <c r="AB194" s="32">
        <f t="shared" si="38"/>
        <v>0</v>
      </c>
      <c r="AC194" s="32">
        <f t="shared" si="38"/>
        <v>0</v>
      </c>
      <c r="AD194" s="32">
        <f t="shared" si="52"/>
        <v>0</v>
      </c>
      <c r="AE194" s="32">
        <f t="shared" si="44"/>
        <v>0</v>
      </c>
      <c r="AF194" s="32">
        <f t="shared" si="44"/>
        <v>0</v>
      </c>
      <c r="AG194" s="32">
        <f t="shared" si="39"/>
        <v>0</v>
      </c>
      <c r="AH194" s="32">
        <f t="shared" si="40"/>
        <v>341.29200000000003</v>
      </c>
      <c r="AI194" s="32">
        <f t="shared" si="40"/>
        <v>0</v>
      </c>
      <c r="AJ194" s="32">
        <f>VLOOKUP(B194, '[3]Q01 Main'!$A$5:$B$392, 2, FALSE)</f>
        <v>59.5</v>
      </c>
      <c r="AK194">
        <f>VLOOKUP(B194, '[3]Q01 Main'!$A$5:$C$392, 3, FALSE)</f>
        <v>4</v>
      </c>
      <c r="AN194" s="5">
        <f t="shared" si="48"/>
        <v>8.0975380031425657E-3</v>
      </c>
      <c r="AO194" s="5">
        <f t="shared" si="49"/>
        <v>0</v>
      </c>
      <c r="AP194" s="5">
        <f t="shared" si="50"/>
        <v>0</v>
      </c>
      <c r="AQ194" s="5">
        <f t="shared" si="47"/>
        <v>0</v>
      </c>
      <c r="AR194" s="5">
        <f t="shared" si="54"/>
        <v>0</v>
      </c>
      <c r="AS194" s="5">
        <f t="shared" si="55"/>
        <v>0</v>
      </c>
      <c r="AT194" s="5">
        <f t="shared" si="56"/>
        <v>0</v>
      </c>
      <c r="AU194" s="5">
        <f t="shared" si="53"/>
        <v>0</v>
      </c>
      <c r="AV194" s="5">
        <f t="shared" si="41"/>
        <v>0</v>
      </c>
      <c r="AW194" s="5">
        <f t="shared" si="41"/>
        <v>0</v>
      </c>
      <c r="AX194" s="5">
        <f t="shared" si="41"/>
        <v>0</v>
      </c>
      <c r="AY194" s="5">
        <f t="shared" si="41"/>
        <v>0</v>
      </c>
      <c r="AZ194" s="5">
        <f t="shared" si="42"/>
        <v>0</v>
      </c>
      <c r="BA194" s="5">
        <f t="shared" si="42"/>
        <v>4.6287583924015004E-2</v>
      </c>
      <c r="BB194" s="5">
        <f t="shared" si="42"/>
        <v>0</v>
      </c>
    </row>
    <row r="195" spans="1:54" x14ac:dyDescent="0.35">
      <c r="A195" s="2" t="s">
        <v>13</v>
      </c>
      <c r="B195" s="1" t="s">
        <v>209</v>
      </c>
      <c r="C195" t="str">
        <f>VLOOKUP(B195, [2]Main!$B$3:$D$376, 2, FALSE)</f>
        <v>Outside of MKCC</v>
      </c>
      <c r="D195" t="str">
        <f>VLOOKUP(B195, [2]Main!$B$3:$D$376, 3, FALSE)</f>
        <v>Aylesbury</v>
      </c>
      <c r="E195" s="5">
        <v>7.3999999999999999E-4</v>
      </c>
      <c r="F195" s="5">
        <v>0</v>
      </c>
      <c r="G195" s="5">
        <v>0</v>
      </c>
      <c r="H195" s="5">
        <v>0</v>
      </c>
      <c r="I195" s="5">
        <v>1.3089999999999999E-2</v>
      </c>
      <c r="J195" s="5">
        <v>0</v>
      </c>
      <c r="K195" s="5">
        <v>0</v>
      </c>
      <c r="L195" s="5">
        <v>0</v>
      </c>
      <c r="M195" s="5">
        <v>0</v>
      </c>
      <c r="N195" s="5">
        <v>0</v>
      </c>
      <c r="O195" s="5">
        <v>0</v>
      </c>
      <c r="P195" s="5">
        <v>0</v>
      </c>
      <c r="Q195" s="5">
        <v>0</v>
      </c>
      <c r="R195" s="5">
        <v>0</v>
      </c>
      <c r="S195" s="5">
        <v>0</v>
      </c>
      <c r="U195" s="32">
        <f t="shared" si="33"/>
        <v>4.4400000000000004</v>
      </c>
      <c r="V195" s="32">
        <f t="shared" si="34"/>
        <v>0</v>
      </c>
      <c r="W195" s="32">
        <f t="shared" si="34"/>
        <v>0</v>
      </c>
      <c r="X195" s="32">
        <f t="shared" si="34"/>
        <v>0</v>
      </c>
      <c r="Y195" s="32">
        <f t="shared" si="51"/>
        <v>78.539999999999992</v>
      </c>
      <c r="Z195" s="32">
        <f t="shared" si="38"/>
        <v>0</v>
      </c>
      <c r="AA195" s="32">
        <f t="shared" si="38"/>
        <v>0</v>
      </c>
      <c r="AB195" s="32">
        <f t="shared" si="38"/>
        <v>0</v>
      </c>
      <c r="AC195" s="32">
        <f t="shared" si="38"/>
        <v>0</v>
      </c>
      <c r="AD195" s="32">
        <f t="shared" si="52"/>
        <v>0</v>
      </c>
      <c r="AE195" s="32">
        <f t="shared" si="44"/>
        <v>0</v>
      </c>
      <c r="AF195" s="32">
        <f t="shared" si="44"/>
        <v>0</v>
      </c>
      <c r="AG195" s="32">
        <f t="shared" si="39"/>
        <v>0</v>
      </c>
      <c r="AH195" s="32">
        <f t="shared" si="40"/>
        <v>0</v>
      </c>
      <c r="AI195" s="32">
        <f t="shared" si="40"/>
        <v>0</v>
      </c>
      <c r="AJ195" s="32">
        <f>VLOOKUP(B195, '[3]Q01 Main'!$A$5:$B$392, 2, FALSE)</f>
        <v>60</v>
      </c>
      <c r="AK195">
        <f>VLOOKUP(B195, '[3]Q01 Main'!$A$5:$C$392, 3, FALSE)</f>
        <v>1</v>
      </c>
      <c r="AN195" s="5">
        <f t="shared" si="48"/>
        <v>6.2552096897807807E-4</v>
      </c>
      <c r="AO195" s="5">
        <f t="shared" si="49"/>
        <v>0</v>
      </c>
      <c r="AP195" s="5">
        <f t="shared" si="50"/>
        <v>0</v>
      </c>
      <c r="AQ195" s="5">
        <f t="shared" si="47"/>
        <v>0</v>
      </c>
      <c r="AR195" s="5">
        <f t="shared" si="54"/>
        <v>1.1004439736588014E-2</v>
      </c>
      <c r="AS195" s="5">
        <f t="shared" si="55"/>
        <v>0</v>
      </c>
      <c r="AT195" s="5">
        <f t="shared" si="56"/>
        <v>0</v>
      </c>
      <c r="AU195" s="5">
        <f t="shared" si="53"/>
        <v>0</v>
      </c>
      <c r="AV195" s="5">
        <f t="shared" si="41"/>
        <v>0</v>
      </c>
      <c r="AW195" s="5">
        <f t="shared" si="41"/>
        <v>0</v>
      </c>
      <c r="AX195" s="5">
        <f t="shared" si="41"/>
        <v>0</v>
      </c>
      <c r="AY195" s="5">
        <f t="shared" si="41"/>
        <v>0</v>
      </c>
      <c r="AZ195" s="5">
        <f t="shared" si="42"/>
        <v>0</v>
      </c>
      <c r="BA195" s="5">
        <f t="shared" si="42"/>
        <v>0</v>
      </c>
      <c r="BB195" s="5">
        <f t="shared" si="42"/>
        <v>0</v>
      </c>
    </row>
    <row r="196" spans="1:54" x14ac:dyDescent="0.35">
      <c r="A196" s="2" t="s">
        <v>13</v>
      </c>
      <c r="B196" s="1" t="s">
        <v>210</v>
      </c>
      <c r="C196" t="str">
        <f>VLOOKUP(B196, [2]Main!$B$3:$D$376, 2, FALSE)</f>
        <v>Outside of MKCC</v>
      </c>
      <c r="D196" t="str">
        <f>VLOOKUP(B196, [2]Main!$B$3:$D$376, 3, FALSE)</f>
        <v>Aylesbury</v>
      </c>
      <c r="E196" s="5">
        <v>4.3130000000000002E-2</v>
      </c>
      <c r="F196" s="5">
        <v>0</v>
      </c>
      <c r="G196" s="5">
        <v>0</v>
      </c>
      <c r="H196" s="5">
        <v>0</v>
      </c>
      <c r="I196" s="5">
        <v>0</v>
      </c>
      <c r="J196" s="5">
        <v>0</v>
      </c>
      <c r="K196" s="5">
        <v>0</v>
      </c>
      <c r="L196" s="5">
        <v>0</v>
      </c>
      <c r="M196" s="5">
        <v>0</v>
      </c>
      <c r="N196" s="5">
        <v>0</v>
      </c>
      <c r="O196" s="5">
        <v>0</v>
      </c>
      <c r="P196" s="5">
        <v>0</v>
      </c>
      <c r="Q196" s="5">
        <v>1.2120000000000001E-2</v>
      </c>
      <c r="R196" s="5">
        <v>0.20352000000000001</v>
      </c>
      <c r="S196" s="5">
        <v>9.5140000000000002E-2</v>
      </c>
      <c r="U196" s="32">
        <f t="shared" si="33"/>
        <v>420.30185000000006</v>
      </c>
      <c r="V196" s="32">
        <f t="shared" si="34"/>
        <v>0</v>
      </c>
      <c r="W196" s="32">
        <f t="shared" si="34"/>
        <v>0</v>
      </c>
      <c r="X196" s="32">
        <f t="shared" si="34"/>
        <v>0</v>
      </c>
      <c r="Y196" s="32">
        <f t="shared" si="51"/>
        <v>0</v>
      </c>
      <c r="Z196" s="32">
        <f t="shared" si="38"/>
        <v>0</v>
      </c>
      <c r="AA196" s="32">
        <f t="shared" si="38"/>
        <v>0</v>
      </c>
      <c r="AB196" s="32">
        <f t="shared" si="38"/>
        <v>0</v>
      </c>
      <c r="AC196" s="32">
        <f t="shared" si="38"/>
        <v>0</v>
      </c>
      <c r="AD196" s="32">
        <f t="shared" si="52"/>
        <v>0</v>
      </c>
      <c r="AE196" s="32">
        <f t="shared" si="44"/>
        <v>0</v>
      </c>
      <c r="AF196" s="32">
        <f t="shared" si="44"/>
        <v>0</v>
      </c>
      <c r="AG196" s="32">
        <f t="shared" si="39"/>
        <v>118.10940000000001</v>
      </c>
      <c r="AH196" s="32">
        <f t="shared" si="40"/>
        <v>1983.3024000000003</v>
      </c>
      <c r="AI196" s="32">
        <f t="shared" si="40"/>
        <v>927.13929999999993</v>
      </c>
      <c r="AJ196" s="32">
        <f>VLOOKUP(B196, '[3]Q01 Main'!$A$5:$B$392, 2, FALSE)</f>
        <v>97.45</v>
      </c>
      <c r="AK196">
        <f>VLOOKUP(B196, '[3]Q01 Main'!$A$5:$C$392, 3, FALSE)</f>
        <v>23</v>
      </c>
      <c r="AN196" s="5">
        <f t="shared" si="48"/>
        <v>5.9213428034972711E-2</v>
      </c>
      <c r="AO196" s="5">
        <f t="shared" si="49"/>
        <v>0</v>
      </c>
      <c r="AP196" s="5">
        <f t="shared" si="50"/>
        <v>0</v>
      </c>
      <c r="AQ196" s="5">
        <f t="shared" si="47"/>
        <v>0</v>
      </c>
      <c r="AR196" s="5">
        <f t="shared" si="54"/>
        <v>0</v>
      </c>
      <c r="AS196" s="5">
        <f t="shared" si="55"/>
        <v>0</v>
      </c>
      <c r="AT196" s="5">
        <f t="shared" si="56"/>
        <v>0</v>
      </c>
      <c r="AU196" s="5">
        <f t="shared" si="53"/>
        <v>0</v>
      </c>
      <c r="AV196" s="5">
        <f t="shared" si="41"/>
        <v>0</v>
      </c>
      <c r="AW196" s="5">
        <f t="shared" si="41"/>
        <v>0</v>
      </c>
      <c r="AX196" s="5">
        <f t="shared" si="41"/>
        <v>0</v>
      </c>
      <c r="AY196" s="5">
        <f t="shared" si="41"/>
        <v>0</v>
      </c>
      <c r="AZ196" s="5">
        <f t="shared" si="42"/>
        <v>1.7070122677182206E-2</v>
      </c>
      <c r="BA196" s="5">
        <f t="shared" si="42"/>
        <v>0.26898455365698692</v>
      </c>
      <c r="BB196" s="5">
        <f t="shared" si="42"/>
        <v>0.12829085156767986</v>
      </c>
    </row>
    <row r="197" spans="1:54" x14ac:dyDescent="0.35">
      <c r="A197" s="2" t="s">
        <v>13</v>
      </c>
      <c r="B197" s="1" t="s">
        <v>211</v>
      </c>
      <c r="C197" t="str">
        <f>VLOOKUP(B197, [2]Main!$B$3:$D$376, 2, FALSE)</f>
        <v>Outside of MKCC</v>
      </c>
      <c r="D197" t="str">
        <f>VLOOKUP(B197, [2]Main!$B$3:$D$376, 3, FALSE)</f>
        <v>Aylesbury</v>
      </c>
      <c r="E197" s="5">
        <v>2.8989999999999998E-2</v>
      </c>
      <c r="F197" s="5">
        <v>0</v>
      </c>
      <c r="G197" s="5">
        <v>0</v>
      </c>
      <c r="H197" s="5">
        <v>0</v>
      </c>
      <c r="I197" s="5">
        <v>0</v>
      </c>
      <c r="J197" s="5">
        <v>0</v>
      </c>
      <c r="K197" s="5">
        <v>0</v>
      </c>
      <c r="L197" s="5">
        <v>0</v>
      </c>
      <c r="M197" s="5">
        <v>0</v>
      </c>
      <c r="N197" s="5">
        <v>0</v>
      </c>
      <c r="O197" s="5">
        <v>0</v>
      </c>
      <c r="P197" s="5">
        <v>0</v>
      </c>
      <c r="Q197" s="5">
        <v>2.9929999999999998E-2</v>
      </c>
      <c r="R197" s="5">
        <v>0.14774000000000001</v>
      </c>
      <c r="S197" s="5">
        <v>0</v>
      </c>
      <c r="U197" s="32">
        <f t="shared" si="33"/>
        <v>210.90225000000001</v>
      </c>
      <c r="V197" s="32">
        <f t="shared" si="34"/>
        <v>0</v>
      </c>
      <c r="W197" s="32">
        <f t="shared" si="34"/>
        <v>0</v>
      </c>
      <c r="X197" s="32">
        <f t="shared" si="34"/>
        <v>0</v>
      </c>
      <c r="Y197" s="32">
        <f t="shared" si="51"/>
        <v>0</v>
      </c>
      <c r="Z197" s="32">
        <f t="shared" si="38"/>
        <v>0</v>
      </c>
      <c r="AA197" s="32">
        <f t="shared" si="38"/>
        <v>0</v>
      </c>
      <c r="AB197" s="32">
        <f t="shared" si="38"/>
        <v>0</v>
      </c>
      <c r="AC197" s="32">
        <f t="shared" si="38"/>
        <v>0</v>
      </c>
      <c r="AD197" s="32">
        <f t="shared" si="52"/>
        <v>0</v>
      </c>
      <c r="AE197" s="32">
        <f t="shared" si="44"/>
        <v>0</v>
      </c>
      <c r="AF197" s="32">
        <f t="shared" si="44"/>
        <v>0</v>
      </c>
      <c r="AG197" s="32">
        <f t="shared" si="39"/>
        <v>217.74074999999996</v>
      </c>
      <c r="AH197" s="32">
        <f t="shared" si="40"/>
        <v>1074.8085000000001</v>
      </c>
      <c r="AI197" s="32">
        <f t="shared" si="40"/>
        <v>0</v>
      </c>
      <c r="AJ197" s="32">
        <f>VLOOKUP(B197, '[3]Q01 Main'!$A$5:$B$392, 2, FALSE)</f>
        <v>72.75</v>
      </c>
      <c r="AK197">
        <f>VLOOKUP(B197, '[3]Q01 Main'!$A$5:$C$392, 3, FALSE)</f>
        <v>16</v>
      </c>
      <c r="AN197" s="5">
        <f t="shared" si="48"/>
        <v>2.9712563013436229E-2</v>
      </c>
      <c r="AO197" s="5">
        <f t="shared" si="49"/>
        <v>0</v>
      </c>
      <c r="AP197" s="5">
        <f t="shared" si="50"/>
        <v>0</v>
      </c>
      <c r="AQ197" s="5">
        <f t="shared" si="47"/>
        <v>0</v>
      </c>
      <c r="AR197" s="5">
        <f t="shared" si="54"/>
        <v>0</v>
      </c>
      <c r="AS197" s="5">
        <f t="shared" si="55"/>
        <v>0</v>
      </c>
      <c r="AT197" s="5">
        <f t="shared" si="56"/>
        <v>0</v>
      </c>
      <c r="AU197" s="5">
        <f t="shared" si="53"/>
        <v>0</v>
      </c>
      <c r="AV197" s="5">
        <f t="shared" si="41"/>
        <v>0</v>
      </c>
      <c r="AW197" s="5">
        <f t="shared" si="41"/>
        <v>0</v>
      </c>
      <c r="AX197" s="5">
        <f t="shared" si="41"/>
        <v>0</v>
      </c>
      <c r="AY197" s="5">
        <f t="shared" si="41"/>
        <v>0</v>
      </c>
      <c r="AZ197" s="5">
        <f t="shared" si="42"/>
        <v>3.1469648599702145E-2</v>
      </c>
      <c r="BA197" s="5">
        <f t="shared" si="42"/>
        <v>0.1457704506580719</v>
      </c>
      <c r="BB197" s="5">
        <f t="shared" si="42"/>
        <v>0</v>
      </c>
    </row>
    <row r="198" spans="1:54" x14ac:dyDescent="0.35">
      <c r="A198" s="2" t="s">
        <v>13</v>
      </c>
      <c r="B198" s="1" t="s">
        <v>212</v>
      </c>
      <c r="C198" t="str">
        <f>VLOOKUP(B198, [2]Main!$B$3:$D$376, 2, FALSE)</f>
        <v>Outside of MKCC</v>
      </c>
      <c r="D198" t="s">
        <v>1880</v>
      </c>
      <c r="E198" s="5">
        <v>0</v>
      </c>
      <c r="F198" s="5">
        <v>0</v>
      </c>
      <c r="G198" s="5">
        <v>0</v>
      </c>
      <c r="H198" s="5">
        <v>0</v>
      </c>
      <c r="I198" s="5">
        <v>0</v>
      </c>
      <c r="J198" s="5">
        <v>0</v>
      </c>
      <c r="K198" s="5">
        <v>0</v>
      </c>
      <c r="L198" s="5">
        <v>0</v>
      </c>
      <c r="M198" s="5">
        <v>0</v>
      </c>
      <c r="N198" s="5">
        <v>0</v>
      </c>
      <c r="O198" s="5">
        <v>0</v>
      </c>
      <c r="P198" s="5">
        <v>0</v>
      </c>
      <c r="Q198" s="5">
        <v>0</v>
      </c>
      <c r="R198" s="5">
        <v>0</v>
      </c>
      <c r="S198" s="5">
        <v>0</v>
      </c>
      <c r="U198" s="32">
        <f t="shared" ref="U198:U261" si="57">(E198*AJ198)*100</f>
        <v>0</v>
      </c>
      <c r="V198" s="32">
        <f t="shared" ref="V198:V261" si="58">(F198*$AJ198)*100</f>
        <v>0</v>
      </c>
      <c r="W198" s="32">
        <f t="shared" ref="W198:AB261" si="59">(G198*$AJ198)*100</f>
        <v>0</v>
      </c>
      <c r="X198" s="32">
        <f t="shared" ref="X198:X222" si="60">(H198*$AJ198)*100</f>
        <v>0</v>
      </c>
      <c r="Y198" s="32">
        <f t="shared" si="51"/>
        <v>0</v>
      </c>
      <c r="Z198" s="32">
        <f t="shared" si="38"/>
        <v>0</v>
      </c>
      <c r="AA198" s="32">
        <f t="shared" si="38"/>
        <v>0</v>
      </c>
      <c r="AB198" s="32">
        <f t="shared" si="38"/>
        <v>0</v>
      </c>
      <c r="AC198" s="32">
        <f t="shared" si="38"/>
        <v>0</v>
      </c>
      <c r="AD198" s="32">
        <f t="shared" si="52"/>
        <v>0</v>
      </c>
      <c r="AE198" s="32">
        <f t="shared" si="44"/>
        <v>0</v>
      </c>
      <c r="AF198" s="32">
        <f t="shared" si="44"/>
        <v>0</v>
      </c>
      <c r="AG198" s="32">
        <f t="shared" si="39"/>
        <v>0</v>
      </c>
      <c r="AH198" s="32">
        <f t="shared" si="40"/>
        <v>0</v>
      </c>
      <c r="AI198" s="32">
        <f t="shared" si="40"/>
        <v>0</v>
      </c>
      <c r="AJ198" s="32">
        <f>VLOOKUP(B198, '[3]Q01 Main'!$A$5:$B$392, 2, FALSE)</f>
        <v>0</v>
      </c>
      <c r="AK198">
        <f>VLOOKUP(B198, '[3]Q01 Main'!$A$5:$C$392, 3, FALSE)</f>
        <v>0</v>
      </c>
      <c r="AN198" s="5">
        <f t="shared" ref="AN198:AQ261" si="61">U198/U$383</f>
        <v>0</v>
      </c>
      <c r="AO198" s="5">
        <f t="shared" si="61"/>
        <v>0</v>
      </c>
      <c r="AP198" s="5">
        <f t="shared" si="61"/>
        <v>0</v>
      </c>
      <c r="AQ198" s="5">
        <f t="shared" si="61"/>
        <v>0</v>
      </c>
      <c r="AR198" s="5">
        <f t="shared" si="54"/>
        <v>0</v>
      </c>
      <c r="AS198" s="5">
        <f t="shared" si="55"/>
        <v>0</v>
      </c>
      <c r="AT198" s="5">
        <f t="shared" si="56"/>
        <v>0</v>
      </c>
      <c r="AU198" s="5">
        <f t="shared" si="53"/>
        <v>0</v>
      </c>
      <c r="AV198" s="5">
        <f t="shared" si="41"/>
        <v>0</v>
      </c>
      <c r="AW198" s="5">
        <f t="shared" si="41"/>
        <v>0</v>
      </c>
      <c r="AX198" s="5">
        <f t="shared" si="41"/>
        <v>0</v>
      </c>
      <c r="AY198" s="5">
        <f t="shared" si="41"/>
        <v>0</v>
      </c>
      <c r="AZ198" s="5">
        <f t="shared" si="42"/>
        <v>0</v>
      </c>
      <c r="BA198" s="5">
        <f t="shared" si="42"/>
        <v>0</v>
      </c>
      <c r="BB198" s="5">
        <f t="shared" si="42"/>
        <v>0</v>
      </c>
    </row>
    <row r="199" spans="1:54" x14ac:dyDescent="0.35">
      <c r="A199" s="2" t="s">
        <v>13</v>
      </c>
      <c r="B199" s="1" t="s">
        <v>213</v>
      </c>
      <c r="C199" t="str">
        <f>VLOOKUP(B199, [2]Main!$B$3:$D$376, 2, FALSE)</f>
        <v>Outside of MKCC</v>
      </c>
      <c r="D199" t="str">
        <f>VLOOKUP(B199, [2]Main!$B$3:$D$376, 3, FALSE)</f>
        <v>Aylesbury</v>
      </c>
      <c r="E199" s="5">
        <v>4.5900000000000003E-3</v>
      </c>
      <c r="F199" s="5">
        <v>0</v>
      </c>
      <c r="G199" s="5">
        <v>0</v>
      </c>
      <c r="H199" s="5">
        <v>0</v>
      </c>
      <c r="I199" s="5">
        <v>0</v>
      </c>
      <c r="J199" s="5">
        <v>0</v>
      </c>
      <c r="K199" s="5">
        <v>0</v>
      </c>
      <c r="L199" s="5">
        <v>0</v>
      </c>
      <c r="M199" s="5">
        <v>0</v>
      </c>
      <c r="N199" s="5">
        <v>0</v>
      </c>
      <c r="O199" s="5">
        <v>0</v>
      </c>
      <c r="P199" s="5">
        <v>0</v>
      </c>
      <c r="Q199" s="5">
        <v>0</v>
      </c>
      <c r="R199" s="5">
        <v>2.7230000000000001E-2</v>
      </c>
      <c r="S199" s="5">
        <v>0</v>
      </c>
      <c r="U199" s="32">
        <f t="shared" si="57"/>
        <v>61.965000000000003</v>
      </c>
      <c r="V199" s="32">
        <f t="shared" si="58"/>
        <v>0</v>
      </c>
      <c r="W199" s="32">
        <f t="shared" si="59"/>
        <v>0</v>
      </c>
      <c r="X199" s="32">
        <f t="shared" si="60"/>
        <v>0</v>
      </c>
      <c r="Y199" s="32">
        <f t="shared" si="51"/>
        <v>0</v>
      </c>
      <c r="Z199" s="32">
        <f t="shared" si="38"/>
        <v>0</v>
      </c>
      <c r="AA199" s="32">
        <f t="shared" si="38"/>
        <v>0</v>
      </c>
      <c r="AB199" s="32">
        <f t="shared" si="38"/>
        <v>0</v>
      </c>
      <c r="AC199" s="32">
        <f t="shared" si="38"/>
        <v>0</v>
      </c>
      <c r="AD199" s="32">
        <f t="shared" si="52"/>
        <v>0</v>
      </c>
      <c r="AE199" s="32">
        <f t="shared" si="44"/>
        <v>0</v>
      </c>
      <c r="AF199" s="32">
        <f t="shared" si="44"/>
        <v>0</v>
      </c>
      <c r="AG199" s="32">
        <f t="shared" si="39"/>
        <v>0</v>
      </c>
      <c r="AH199" s="32">
        <f t="shared" si="40"/>
        <v>367.60500000000002</v>
      </c>
      <c r="AI199" s="32">
        <f t="shared" si="40"/>
        <v>0</v>
      </c>
      <c r="AJ199" s="32">
        <f>VLOOKUP(B199, '[3]Q01 Main'!$A$5:$B$392, 2, FALSE)</f>
        <v>135</v>
      </c>
      <c r="AK199">
        <f>VLOOKUP(B199, '[3]Q01 Main'!$A$5:$C$392, 3, FALSE)</f>
        <v>3</v>
      </c>
      <c r="AN199" s="5">
        <f t="shared" si="61"/>
        <v>8.7298213609744608E-3</v>
      </c>
      <c r="AO199" s="5">
        <f t="shared" si="61"/>
        <v>0</v>
      </c>
      <c r="AP199" s="5">
        <f t="shared" si="61"/>
        <v>0</v>
      </c>
      <c r="AQ199" s="5">
        <f t="shared" si="61"/>
        <v>0</v>
      </c>
      <c r="AR199" s="5">
        <f t="shared" si="54"/>
        <v>0</v>
      </c>
      <c r="AS199" s="5">
        <f t="shared" si="55"/>
        <v>0</v>
      </c>
      <c r="AT199" s="5">
        <f t="shared" si="56"/>
        <v>0</v>
      </c>
      <c r="AU199" s="5">
        <f t="shared" si="53"/>
        <v>0</v>
      </c>
      <c r="AV199" s="5">
        <f t="shared" si="41"/>
        <v>0</v>
      </c>
      <c r="AW199" s="5">
        <f t="shared" si="41"/>
        <v>0</v>
      </c>
      <c r="AX199" s="5">
        <f t="shared" si="41"/>
        <v>0</v>
      </c>
      <c r="AY199" s="5">
        <f t="shared" si="41"/>
        <v>0</v>
      </c>
      <c r="AZ199" s="5">
        <f t="shared" si="42"/>
        <v>0</v>
      </c>
      <c r="BA199" s="5">
        <f t="shared" si="42"/>
        <v>4.985627347956452E-2</v>
      </c>
      <c r="BB199" s="5">
        <f t="shared" si="42"/>
        <v>0</v>
      </c>
    </row>
    <row r="200" spans="1:54" x14ac:dyDescent="0.35">
      <c r="A200" s="2" t="s">
        <v>14</v>
      </c>
      <c r="B200" s="1" t="s">
        <v>214</v>
      </c>
      <c r="C200" t="str">
        <f>VLOOKUP(B200, [2]Main!$B$3:$D$376, 2, FALSE)</f>
        <v>Outside of MKCC</v>
      </c>
      <c r="D200" t="str">
        <f>VLOOKUP(B200, [2]Main!$B$3:$D$376, 3, FALSE)</f>
        <v xml:space="preserve">Bicester </v>
      </c>
      <c r="E200" s="5">
        <v>1.055E-2</v>
      </c>
      <c r="F200" s="5">
        <v>0</v>
      </c>
      <c r="G200" s="5">
        <v>0</v>
      </c>
      <c r="H200" s="5">
        <v>0</v>
      </c>
      <c r="I200" s="5">
        <v>0</v>
      </c>
      <c r="J200" s="5">
        <v>0</v>
      </c>
      <c r="K200" s="5">
        <v>0</v>
      </c>
      <c r="L200" s="5">
        <v>0</v>
      </c>
      <c r="M200" s="5">
        <v>0</v>
      </c>
      <c r="N200" s="5">
        <v>0</v>
      </c>
      <c r="O200" s="5">
        <v>0</v>
      </c>
      <c r="P200" s="5">
        <v>0</v>
      </c>
      <c r="Q200" s="5">
        <v>0</v>
      </c>
      <c r="R200" s="5">
        <v>0</v>
      </c>
      <c r="S200" s="5">
        <v>0.13965</v>
      </c>
      <c r="U200" s="32">
        <f t="shared" si="57"/>
        <v>51.167499999999997</v>
      </c>
      <c r="V200" s="32">
        <f t="shared" si="58"/>
        <v>0</v>
      </c>
      <c r="W200" s="32">
        <f t="shared" si="59"/>
        <v>0</v>
      </c>
      <c r="X200" s="32">
        <f t="shared" si="60"/>
        <v>0</v>
      </c>
      <c r="Y200" s="32">
        <f t="shared" si="51"/>
        <v>0</v>
      </c>
      <c r="Z200" s="32">
        <f t="shared" si="38"/>
        <v>0</v>
      </c>
      <c r="AA200" s="32">
        <f t="shared" si="38"/>
        <v>0</v>
      </c>
      <c r="AB200" s="32">
        <f t="shared" si="38"/>
        <v>0</v>
      </c>
      <c r="AC200" s="32">
        <f t="shared" si="38"/>
        <v>0</v>
      </c>
      <c r="AD200" s="32">
        <f t="shared" si="52"/>
        <v>0</v>
      </c>
      <c r="AE200" s="32">
        <f t="shared" si="44"/>
        <v>0</v>
      </c>
      <c r="AF200" s="32">
        <f t="shared" si="44"/>
        <v>0</v>
      </c>
      <c r="AG200" s="32">
        <f t="shared" si="39"/>
        <v>0</v>
      </c>
      <c r="AH200" s="32">
        <f t="shared" si="40"/>
        <v>0</v>
      </c>
      <c r="AI200" s="32">
        <f t="shared" si="40"/>
        <v>677.30250000000001</v>
      </c>
      <c r="AJ200" s="32">
        <f>VLOOKUP(B200, '[3]Q01 Main'!$A$5:$B$392, 2, FALSE)</f>
        <v>48.5</v>
      </c>
      <c r="AK200">
        <f>VLOOKUP(B200, '[3]Q01 Main'!$A$5:$C$392, 3, FALSE)</f>
        <v>9</v>
      </c>
      <c r="AN200" s="5">
        <f t="shared" si="61"/>
        <v>7.2086360766184243E-3</v>
      </c>
      <c r="AO200" s="5">
        <f t="shared" si="61"/>
        <v>0</v>
      </c>
      <c r="AP200" s="5">
        <f t="shared" si="61"/>
        <v>0</v>
      </c>
      <c r="AQ200" s="5">
        <f t="shared" si="61"/>
        <v>0</v>
      </c>
      <c r="AR200" s="5">
        <f t="shared" si="54"/>
        <v>0</v>
      </c>
      <c r="AS200" s="5">
        <f t="shared" si="55"/>
        <v>0</v>
      </c>
      <c r="AT200" s="5">
        <f t="shared" si="56"/>
        <v>0</v>
      </c>
      <c r="AU200" s="5">
        <f t="shared" si="53"/>
        <v>0</v>
      </c>
      <c r="AV200" s="5">
        <f t="shared" si="41"/>
        <v>0</v>
      </c>
      <c r="AW200" s="5">
        <f t="shared" si="41"/>
        <v>0</v>
      </c>
      <c r="AX200" s="5">
        <f t="shared" si="41"/>
        <v>0</v>
      </c>
      <c r="AY200" s="5">
        <f t="shared" si="41"/>
        <v>0</v>
      </c>
      <c r="AZ200" s="5">
        <f t="shared" si="42"/>
        <v>0</v>
      </c>
      <c r="BA200" s="5">
        <f t="shared" si="42"/>
        <v>0</v>
      </c>
      <c r="BB200" s="5">
        <f t="shared" si="42"/>
        <v>9.3720236531790305E-2</v>
      </c>
    </row>
    <row r="201" spans="1:54" x14ac:dyDescent="0.35">
      <c r="A201" s="2" t="s">
        <v>14</v>
      </c>
      <c r="B201" s="1" t="s">
        <v>215</v>
      </c>
      <c r="C201" t="str">
        <f>VLOOKUP(B201, [2]Main!$B$3:$D$376, 2, FALSE)</f>
        <v>Outside of MKCC</v>
      </c>
      <c r="D201" t="str">
        <f>VLOOKUP(B201, [2]Main!$B$3:$D$376, 3, FALSE)</f>
        <v xml:space="preserve">Bicester </v>
      </c>
      <c r="E201" s="5">
        <v>0</v>
      </c>
      <c r="F201" s="5">
        <v>0</v>
      </c>
      <c r="G201" s="5">
        <v>0</v>
      </c>
      <c r="H201" s="5">
        <v>0</v>
      </c>
      <c r="I201" s="5">
        <v>0</v>
      </c>
      <c r="J201" s="5">
        <v>0</v>
      </c>
      <c r="K201" s="5">
        <v>0</v>
      </c>
      <c r="L201" s="5">
        <v>0</v>
      </c>
      <c r="M201" s="5">
        <v>0</v>
      </c>
      <c r="N201" s="5">
        <v>0</v>
      </c>
      <c r="O201" s="5">
        <v>0</v>
      </c>
      <c r="P201" s="5">
        <v>0</v>
      </c>
      <c r="Q201" s="5">
        <v>0</v>
      </c>
      <c r="R201" s="5">
        <v>0</v>
      </c>
      <c r="S201" s="5">
        <v>0</v>
      </c>
      <c r="U201" s="32">
        <f t="shared" si="57"/>
        <v>0</v>
      </c>
      <c r="V201" s="32">
        <f t="shared" si="58"/>
        <v>0</v>
      </c>
      <c r="W201" s="32">
        <f t="shared" si="59"/>
        <v>0</v>
      </c>
      <c r="X201" s="32">
        <f t="shared" si="60"/>
        <v>0</v>
      </c>
      <c r="Y201" s="32">
        <f t="shared" si="51"/>
        <v>0</v>
      </c>
      <c r="Z201" s="32">
        <f t="shared" si="38"/>
        <v>0</v>
      </c>
      <c r="AA201" s="32">
        <f t="shared" si="38"/>
        <v>0</v>
      </c>
      <c r="AB201" s="32">
        <f t="shared" si="38"/>
        <v>0</v>
      </c>
      <c r="AC201" s="32">
        <f t="shared" si="38"/>
        <v>0</v>
      </c>
      <c r="AD201" s="32">
        <f t="shared" si="52"/>
        <v>0</v>
      </c>
      <c r="AE201" s="32">
        <f t="shared" si="44"/>
        <v>0</v>
      </c>
      <c r="AF201" s="32">
        <f t="shared" si="44"/>
        <v>0</v>
      </c>
      <c r="AG201" s="32">
        <f t="shared" si="39"/>
        <v>0</v>
      </c>
      <c r="AH201" s="32">
        <f t="shared" si="40"/>
        <v>0</v>
      </c>
      <c r="AI201" s="32">
        <f t="shared" si="40"/>
        <v>0</v>
      </c>
      <c r="AJ201" s="32">
        <f>VLOOKUP(B201, '[3]Q01 Main'!$A$5:$B$392, 2, FALSE)</f>
        <v>0</v>
      </c>
      <c r="AK201">
        <f>VLOOKUP(B201, '[3]Q01 Main'!$A$5:$C$392, 3, FALSE)</f>
        <v>0</v>
      </c>
      <c r="AN201" s="5">
        <f t="shared" si="61"/>
        <v>0</v>
      </c>
      <c r="AO201" s="5">
        <f t="shared" si="61"/>
        <v>0</v>
      </c>
      <c r="AP201" s="5">
        <f t="shared" si="61"/>
        <v>0</v>
      </c>
      <c r="AQ201" s="5">
        <f t="shared" si="61"/>
        <v>0</v>
      </c>
      <c r="AR201" s="5">
        <f t="shared" si="54"/>
        <v>0</v>
      </c>
      <c r="AS201" s="5">
        <f t="shared" si="55"/>
        <v>0</v>
      </c>
      <c r="AT201" s="5">
        <f t="shared" si="56"/>
        <v>0</v>
      </c>
      <c r="AU201" s="5">
        <f t="shared" si="53"/>
        <v>0</v>
      </c>
      <c r="AV201" s="5">
        <f t="shared" si="41"/>
        <v>0</v>
      </c>
      <c r="AW201" s="5">
        <f t="shared" si="41"/>
        <v>0</v>
      </c>
      <c r="AX201" s="5">
        <f t="shared" si="41"/>
        <v>0</v>
      </c>
      <c r="AY201" s="5">
        <f t="shared" si="41"/>
        <v>0</v>
      </c>
      <c r="AZ201" s="5">
        <f t="shared" si="42"/>
        <v>0</v>
      </c>
      <c r="BA201" s="5">
        <f t="shared" si="42"/>
        <v>0</v>
      </c>
      <c r="BB201" s="5">
        <f t="shared" si="42"/>
        <v>0</v>
      </c>
    </row>
    <row r="202" spans="1:54" x14ac:dyDescent="0.35">
      <c r="A202" s="2" t="s">
        <v>14</v>
      </c>
      <c r="B202" s="1" t="s">
        <v>216</v>
      </c>
      <c r="C202" t="str">
        <f>VLOOKUP(B202, [2]Main!$B$3:$D$376, 2, FALSE)</f>
        <v>Outside of MKCC</v>
      </c>
      <c r="D202" t="str">
        <f>VLOOKUP(B202, [2]Main!$B$3:$D$376, 3, FALSE)</f>
        <v xml:space="preserve">Bicester </v>
      </c>
      <c r="E202" s="5">
        <v>0</v>
      </c>
      <c r="F202" s="5">
        <v>0</v>
      </c>
      <c r="G202" s="5">
        <v>0</v>
      </c>
      <c r="H202" s="5">
        <v>0</v>
      </c>
      <c r="I202" s="5">
        <v>0</v>
      </c>
      <c r="J202" s="5">
        <v>0</v>
      </c>
      <c r="K202" s="5">
        <v>0</v>
      </c>
      <c r="L202" s="5">
        <v>0</v>
      </c>
      <c r="M202" s="5">
        <v>0</v>
      </c>
      <c r="N202" s="5">
        <v>0</v>
      </c>
      <c r="O202" s="5">
        <v>0</v>
      </c>
      <c r="P202" s="5">
        <v>0</v>
      </c>
      <c r="Q202" s="5">
        <v>0</v>
      </c>
      <c r="R202" s="5">
        <v>0</v>
      </c>
      <c r="S202" s="5">
        <v>0</v>
      </c>
      <c r="U202" s="32">
        <f t="shared" si="57"/>
        <v>0</v>
      </c>
      <c r="V202" s="32">
        <f t="shared" si="58"/>
        <v>0</v>
      </c>
      <c r="W202" s="32">
        <f t="shared" si="59"/>
        <v>0</v>
      </c>
      <c r="X202" s="32">
        <f t="shared" si="60"/>
        <v>0</v>
      </c>
      <c r="Y202" s="32">
        <f t="shared" si="51"/>
        <v>0</v>
      </c>
      <c r="Z202" s="32">
        <f t="shared" si="38"/>
        <v>0</v>
      </c>
      <c r="AA202" s="32">
        <f t="shared" si="38"/>
        <v>0</v>
      </c>
      <c r="AB202" s="32">
        <f t="shared" si="38"/>
        <v>0</v>
      </c>
      <c r="AC202" s="32">
        <f t="shared" si="38"/>
        <v>0</v>
      </c>
      <c r="AD202" s="32">
        <f t="shared" si="52"/>
        <v>0</v>
      </c>
      <c r="AE202" s="32">
        <f t="shared" si="44"/>
        <v>0</v>
      </c>
      <c r="AF202" s="32">
        <f t="shared" si="44"/>
        <v>0</v>
      </c>
      <c r="AG202" s="32">
        <f t="shared" si="39"/>
        <v>0</v>
      </c>
      <c r="AH202" s="32">
        <f t="shared" si="40"/>
        <v>0</v>
      </c>
      <c r="AI202" s="32">
        <f t="shared" si="40"/>
        <v>0</v>
      </c>
      <c r="AJ202" s="32">
        <f>VLOOKUP(B202, '[3]Q01 Main'!$A$5:$B$392, 2, FALSE)</f>
        <v>0</v>
      </c>
      <c r="AK202">
        <f>VLOOKUP(B202, '[3]Q01 Main'!$A$5:$C$392, 3, FALSE)</f>
        <v>0</v>
      </c>
      <c r="AN202" s="5">
        <f t="shared" si="61"/>
        <v>0</v>
      </c>
      <c r="AO202" s="5">
        <f t="shared" si="61"/>
        <v>0</v>
      </c>
      <c r="AP202" s="5">
        <f t="shared" si="61"/>
        <v>0</v>
      </c>
      <c r="AQ202" s="5">
        <f t="shared" si="61"/>
        <v>0</v>
      </c>
      <c r="AR202" s="5">
        <f t="shared" si="54"/>
        <v>0</v>
      </c>
      <c r="AS202" s="5">
        <f t="shared" si="55"/>
        <v>0</v>
      </c>
      <c r="AT202" s="5">
        <f t="shared" si="56"/>
        <v>0</v>
      </c>
      <c r="AU202" s="5">
        <f t="shared" si="53"/>
        <v>0</v>
      </c>
      <c r="AV202" s="5">
        <f t="shared" si="41"/>
        <v>0</v>
      </c>
      <c r="AW202" s="5">
        <f t="shared" si="41"/>
        <v>0</v>
      </c>
      <c r="AX202" s="5">
        <f t="shared" si="41"/>
        <v>0</v>
      </c>
      <c r="AY202" s="5">
        <f t="shared" si="41"/>
        <v>0</v>
      </c>
      <c r="AZ202" s="5">
        <f t="shared" si="42"/>
        <v>0</v>
      </c>
      <c r="BA202" s="5">
        <f t="shared" si="42"/>
        <v>0</v>
      </c>
      <c r="BB202" s="5">
        <f t="shared" si="42"/>
        <v>0</v>
      </c>
    </row>
    <row r="203" spans="1:54" x14ac:dyDescent="0.35">
      <c r="A203" s="2" t="s">
        <v>14</v>
      </c>
      <c r="B203" s="1" t="s">
        <v>217</v>
      </c>
      <c r="C203" t="str">
        <f>VLOOKUP(B203, [2]Main!$B$3:$D$376, 2, FALSE)</f>
        <v>Outside of MKCC</v>
      </c>
      <c r="D203" t="s">
        <v>1880</v>
      </c>
      <c r="E203" s="5">
        <v>0</v>
      </c>
      <c r="F203" s="5">
        <v>0</v>
      </c>
      <c r="G203" s="5">
        <v>0</v>
      </c>
      <c r="H203" s="5">
        <v>0</v>
      </c>
      <c r="I203" s="5">
        <v>0</v>
      </c>
      <c r="J203" s="5">
        <v>0</v>
      </c>
      <c r="K203" s="5">
        <v>0</v>
      </c>
      <c r="L203" s="5">
        <v>0</v>
      </c>
      <c r="M203" s="5">
        <v>0</v>
      </c>
      <c r="N203" s="5">
        <v>0</v>
      </c>
      <c r="O203" s="5">
        <v>0</v>
      </c>
      <c r="P203" s="5">
        <v>0</v>
      </c>
      <c r="Q203" s="5">
        <v>0</v>
      </c>
      <c r="R203" s="5">
        <v>0</v>
      </c>
      <c r="S203" s="5">
        <v>0</v>
      </c>
      <c r="U203" s="32">
        <f t="shared" si="57"/>
        <v>0</v>
      </c>
      <c r="V203" s="32">
        <f t="shared" si="58"/>
        <v>0</v>
      </c>
      <c r="W203" s="32">
        <f t="shared" si="59"/>
        <v>0</v>
      </c>
      <c r="X203" s="32">
        <f t="shared" si="60"/>
        <v>0</v>
      </c>
      <c r="Y203" s="32">
        <f t="shared" si="51"/>
        <v>0</v>
      </c>
      <c r="Z203" s="32">
        <f t="shared" si="38"/>
        <v>0</v>
      </c>
      <c r="AA203" s="32">
        <f t="shared" si="38"/>
        <v>0</v>
      </c>
      <c r="AB203" s="32">
        <f t="shared" si="38"/>
        <v>0</v>
      </c>
      <c r="AC203" s="32">
        <f t="shared" si="38"/>
        <v>0</v>
      </c>
      <c r="AD203" s="32">
        <f t="shared" si="52"/>
        <v>0</v>
      </c>
      <c r="AE203" s="32">
        <f t="shared" si="44"/>
        <v>0</v>
      </c>
      <c r="AF203" s="32">
        <f t="shared" si="44"/>
        <v>0</v>
      </c>
      <c r="AG203" s="32">
        <f t="shared" si="39"/>
        <v>0</v>
      </c>
      <c r="AH203" s="32">
        <f t="shared" si="40"/>
        <v>0</v>
      </c>
      <c r="AI203" s="32">
        <f t="shared" si="40"/>
        <v>0</v>
      </c>
      <c r="AJ203" s="32">
        <f>VLOOKUP(B203, '[3]Q01 Main'!$A$5:$B$392, 2, FALSE)</f>
        <v>0</v>
      </c>
      <c r="AK203">
        <f>VLOOKUP(B203, '[3]Q01 Main'!$A$5:$C$392, 3, FALSE)</f>
        <v>0</v>
      </c>
      <c r="AN203" s="5">
        <f t="shared" si="61"/>
        <v>0</v>
      </c>
      <c r="AO203" s="5">
        <f t="shared" si="61"/>
        <v>0</v>
      </c>
      <c r="AP203" s="5">
        <f t="shared" si="61"/>
        <v>0</v>
      </c>
      <c r="AQ203" s="5">
        <f t="shared" si="61"/>
        <v>0</v>
      </c>
      <c r="AR203" s="5">
        <f t="shared" si="54"/>
        <v>0</v>
      </c>
      <c r="AS203" s="5">
        <f t="shared" si="55"/>
        <v>0</v>
      </c>
      <c r="AT203" s="5">
        <f t="shared" si="56"/>
        <v>0</v>
      </c>
      <c r="AU203" s="5">
        <f t="shared" si="53"/>
        <v>0</v>
      </c>
      <c r="AV203" s="5">
        <f t="shared" si="41"/>
        <v>0</v>
      </c>
      <c r="AW203" s="5">
        <f t="shared" si="41"/>
        <v>0</v>
      </c>
      <c r="AX203" s="5">
        <f t="shared" si="41"/>
        <v>0</v>
      </c>
      <c r="AY203" s="5">
        <f t="shared" si="41"/>
        <v>0</v>
      </c>
      <c r="AZ203" s="5">
        <f t="shared" si="42"/>
        <v>0</v>
      </c>
      <c r="BA203" s="5">
        <f t="shared" si="42"/>
        <v>0</v>
      </c>
      <c r="BB203" s="5">
        <f t="shared" si="42"/>
        <v>0</v>
      </c>
    </row>
    <row r="204" spans="1:54" x14ac:dyDescent="0.35">
      <c r="A204" s="2" t="s">
        <v>14</v>
      </c>
      <c r="B204" s="1" t="s">
        <v>218</v>
      </c>
      <c r="C204" t="str">
        <f>VLOOKUP(B204, [2]Main!$B$3:$D$376, 2, FALSE)</f>
        <v>Outside of MKCC</v>
      </c>
      <c r="D204" t="s">
        <v>1880</v>
      </c>
      <c r="E204" s="5">
        <v>0</v>
      </c>
      <c r="F204" s="5">
        <v>0</v>
      </c>
      <c r="G204" s="5">
        <v>0</v>
      </c>
      <c r="H204" s="5">
        <v>0</v>
      </c>
      <c r="I204" s="5">
        <v>0</v>
      </c>
      <c r="J204" s="5">
        <v>0</v>
      </c>
      <c r="K204" s="5">
        <v>0</v>
      </c>
      <c r="L204" s="5">
        <v>0</v>
      </c>
      <c r="M204" s="5">
        <v>0</v>
      </c>
      <c r="N204" s="5">
        <v>0</v>
      </c>
      <c r="O204" s="5">
        <v>0</v>
      </c>
      <c r="P204" s="5">
        <v>0</v>
      </c>
      <c r="Q204" s="5">
        <v>0</v>
      </c>
      <c r="R204" s="5">
        <v>0</v>
      </c>
      <c r="S204" s="5">
        <v>0</v>
      </c>
      <c r="U204" s="32">
        <f t="shared" si="57"/>
        <v>0</v>
      </c>
      <c r="V204" s="32">
        <f t="shared" si="58"/>
        <v>0</v>
      </c>
      <c r="W204" s="32">
        <f t="shared" si="59"/>
        <v>0</v>
      </c>
      <c r="X204" s="32">
        <f t="shared" si="60"/>
        <v>0</v>
      </c>
      <c r="Y204" s="32">
        <f t="shared" si="51"/>
        <v>0</v>
      </c>
      <c r="Z204" s="32">
        <f t="shared" si="38"/>
        <v>0</v>
      </c>
      <c r="AA204" s="32">
        <f t="shared" si="38"/>
        <v>0</v>
      </c>
      <c r="AB204" s="32">
        <f t="shared" si="38"/>
        <v>0</v>
      </c>
      <c r="AC204" s="32">
        <f t="shared" si="38"/>
        <v>0</v>
      </c>
      <c r="AD204" s="32">
        <f t="shared" si="52"/>
        <v>0</v>
      </c>
      <c r="AE204" s="32">
        <f t="shared" si="44"/>
        <v>0</v>
      </c>
      <c r="AF204" s="32">
        <f t="shared" si="44"/>
        <v>0</v>
      </c>
      <c r="AG204" s="32">
        <f t="shared" si="39"/>
        <v>0</v>
      </c>
      <c r="AH204" s="32">
        <f t="shared" si="40"/>
        <v>0</v>
      </c>
      <c r="AI204" s="32">
        <f t="shared" si="40"/>
        <v>0</v>
      </c>
      <c r="AJ204" s="32">
        <f>VLOOKUP(B204, '[3]Q01 Main'!$A$5:$B$392, 2, FALSE)</f>
        <v>0</v>
      </c>
      <c r="AK204">
        <f>VLOOKUP(B204, '[3]Q01 Main'!$A$5:$C$392, 3, FALSE)</f>
        <v>0</v>
      </c>
      <c r="AN204" s="5">
        <f t="shared" si="61"/>
        <v>0</v>
      </c>
      <c r="AO204" s="5">
        <f t="shared" si="61"/>
        <v>0</v>
      </c>
      <c r="AP204" s="5">
        <f t="shared" si="61"/>
        <v>0</v>
      </c>
      <c r="AQ204" s="5">
        <f t="shared" si="61"/>
        <v>0</v>
      </c>
      <c r="AR204" s="5">
        <f t="shared" si="54"/>
        <v>0</v>
      </c>
      <c r="AS204" s="5">
        <f t="shared" si="55"/>
        <v>0</v>
      </c>
      <c r="AT204" s="5">
        <f t="shared" si="56"/>
        <v>0</v>
      </c>
      <c r="AU204" s="5">
        <f t="shared" si="53"/>
        <v>0</v>
      </c>
      <c r="AV204" s="5">
        <f t="shared" si="41"/>
        <v>0</v>
      </c>
      <c r="AW204" s="5">
        <f t="shared" si="41"/>
        <v>0</v>
      </c>
      <c r="AX204" s="5">
        <f t="shared" si="41"/>
        <v>0</v>
      </c>
      <c r="AY204" s="5">
        <f t="shared" si="41"/>
        <v>0</v>
      </c>
      <c r="AZ204" s="5">
        <f t="shared" si="42"/>
        <v>0</v>
      </c>
      <c r="BA204" s="5">
        <f t="shared" si="42"/>
        <v>0</v>
      </c>
      <c r="BB204" s="5">
        <f t="shared" si="42"/>
        <v>0</v>
      </c>
    </row>
    <row r="205" spans="1:54" x14ac:dyDescent="0.35">
      <c r="A205" s="2" t="s">
        <v>14</v>
      </c>
      <c r="B205" s="1" t="s">
        <v>219</v>
      </c>
      <c r="C205" t="str">
        <f>VLOOKUP(B205, [2]Main!$B$3:$D$376, 2, FALSE)</f>
        <v>Outside of MKCC</v>
      </c>
      <c r="D205" t="s">
        <v>1880</v>
      </c>
      <c r="E205" s="5">
        <v>1.65E-3</v>
      </c>
      <c r="F205" s="5">
        <v>0</v>
      </c>
      <c r="G205" s="5">
        <v>0</v>
      </c>
      <c r="H205" s="5">
        <v>0</v>
      </c>
      <c r="I205" s="5">
        <v>0</v>
      </c>
      <c r="J205" s="5">
        <v>0</v>
      </c>
      <c r="K205" s="5">
        <v>0</v>
      </c>
      <c r="L205" s="5">
        <v>0</v>
      </c>
      <c r="M205" s="5">
        <v>0</v>
      </c>
      <c r="N205" s="5">
        <v>0</v>
      </c>
      <c r="O205" s="5">
        <v>0</v>
      </c>
      <c r="P205" s="5">
        <v>0</v>
      </c>
      <c r="Q205" s="5">
        <v>0</v>
      </c>
      <c r="R205" s="5">
        <v>0</v>
      </c>
      <c r="S205" s="5">
        <v>2.18E-2</v>
      </c>
      <c r="U205" s="32">
        <f t="shared" si="57"/>
        <v>1.6500000000000001</v>
      </c>
      <c r="V205" s="32">
        <f t="shared" si="58"/>
        <v>0</v>
      </c>
      <c r="W205" s="32">
        <f t="shared" si="59"/>
        <v>0</v>
      </c>
      <c r="X205" s="32">
        <f t="shared" si="60"/>
        <v>0</v>
      </c>
      <c r="Y205" s="32">
        <f t="shared" si="51"/>
        <v>0</v>
      </c>
      <c r="Z205" s="32">
        <f t="shared" si="38"/>
        <v>0</v>
      </c>
      <c r="AA205" s="32">
        <f t="shared" si="38"/>
        <v>0</v>
      </c>
      <c r="AB205" s="32">
        <f t="shared" si="38"/>
        <v>0</v>
      </c>
      <c r="AC205" s="32">
        <f t="shared" si="38"/>
        <v>0</v>
      </c>
      <c r="AD205" s="32">
        <f t="shared" si="52"/>
        <v>0</v>
      </c>
      <c r="AE205" s="32">
        <f t="shared" si="44"/>
        <v>0</v>
      </c>
      <c r="AF205" s="32">
        <f t="shared" si="44"/>
        <v>0</v>
      </c>
      <c r="AG205" s="32">
        <f t="shared" si="39"/>
        <v>0</v>
      </c>
      <c r="AH205" s="32">
        <f t="shared" si="40"/>
        <v>0</v>
      </c>
      <c r="AI205" s="32">
        <f t="shared" si="40"/>
        <v>21.8</v>
      </c>
      <c r="AJ205" s="32">
        <f>VLOOKUP(B205, '[3]Q01 Main'!$A$5:$B$392, 2, FALSE)</f>
        <v>10</v>
      </c>
      <c r="AK205">
        <f>VLOOKUP(B205, '[3]Q01 Main'!$A$5:$C$392, 3, FALSE)</f>
        <v>1</v>
      </c>
      <c r="AN205" s="5">
        <f t="shared" si="61"/>
        <v>2.3245711684996144E-4</v>
      </c>
      <c r="AO205" s="5">
        <f t="shared" si="61"/>
        <v>0</v>
      </c>
      <c r="AP205" s="5">
        <f t="shared" si="61"/>
        <v>0</v>
      </c>
      <c r="AQ205" s="5">
        <f t="shared" si="61"/>
        <v>0</v>
      </c>
      <c r="AR205" s="5">
        <f t="shared" si="54"/>
        <v>0</v>
      </c>
      <c r="AS205" s="5">
        <f t="shared" si="55"/>
        <v>0</v>
      </c>
      <c r="AT205" s="5">
        <f t="shared" si="56"/>
        <v>0</v>
      </c>
      <c r="AU205" s="5">
        <f t="shared" si="53"/>
        <v>0</v>
      </c>
      <c r="AV205" s="5">
        <f t="shared" si="41"/>
        <v>0</v>
      </c>
      <c r="AW205" s="5">
        <f t="shared" si="41"/>
        <v>0</v>
      </c>
      <c r="AX205" s="5">
        <f t="shared" si="41"/>
        <v>0</v>
      </c>
      <c r="AY205" s="5">
        <f t="shared" si="41"/>
        <v>0</v>
      </c>
      <c r="AZ205" s="5">
        <f t="shared" si="42"/>
        <v>0</v>
      </c>
      <c r="BA205" s="5">
        <f t="shared" si="42"/>
        <v>0</v>
      </c>
      <c r="BB205" s="5">
        <f t="shared" si="42"/>
        <v>3.0165268198375597E-3</v>
      </c>
    </row>
    <row r="206" spans="1:54" x14ac:dyDescent="0.35">
      <c r="A206" s="2" t="s">
        <v>14</v>
      </c>
      <c r="B206" s="1" t="s">
        <v>220</v>
      </c>
      <c r="C206" t="str">
        <f>VLOOKUP(B206, [2]Main!$B$3:$D$376, 2, FALSE)</f>
        <v>Outside of MKCC</v>
      </c>
      <c r="D206" t="str">
        <f>VLOOKUP(B206, [2]Main!$B$3:$D$376, 3, FALSE)</f>
        <v xml:space="preserve">Bicester </v>
      </c>
      <c r="E206" s="5">
        <v>4.2000000000000002E-4</v>
      </c>
      <c r="F206" s="5">
        <v>0</v>
      </c>
      <c r="G206" s="5">
        <v>0</v>
      </c>
      <c r="H206" s="5">
        <v>0</v>
      </c>
      <c r="I206" s="5">
        <v>0</v>
      </c>
      <c r="J206" s="5">
        <v>0</v>
      </c>
      <c r="K206" s="5">
        <v>0</v>
      </c>
      <c r="L206" s="5">
        <v>0</v>
      </c>
      <c r="M206" s="5">
        <v>0</v>
      </c>
      <c r="N206" s="5">
        <v>0</v>
      </c>
      <c r="O206" s="5">
        <v>0</v>
      </c>
      <c r="P206" s="5">
        <v>0</v>
      </c>
      <c r="Q206" s="5">
        <v>0</v>
      </c>
      <c r="R206" s="5">
        <v>0</v>
      </c>
      <c r="S206" s="5">
        <v>5.5199999999999997E-3</v>
      </c>
      <c r="U206" s="32">
        <f t="shared" si="57"/>
        <v>1.6800000000000002</v>
      </c>
      <c r="V206" s="32">
        <f t="shared" si="58"/>
        <v>0</v>
      </c>
      <c r="W206" s="32">
        <f t="shared" si="59"/>
        <v>0</v>
      </c>
      <c r="X206" s="32">
        <f t="shared" si="60"/>
        <v>0</v>
      </c>
      <c r="Y206" s="32">
        <f t="shared" si="51"/>
        <v>0</v>
      </c>
      <c r="Z206" s="32">
        <f t="shared" si="38"/>
        <v>0</v>
      </c>
      <c r="AA206" s="32">
        <f t="shared" si="38"/>
        <v>0</v>
      </c>
      <c r="AB206" s="32">
        <f t="shared" si="38"/>
        <v>0</v>
      </c>
      <c r="AC206" s="32">
        <f t="shared" si="38"/>
        <v>0</v>
      </c>
      <c r="AD206" s="32">
        <f t="shared" si="52"/>
        <v>0</v>
      </c>
      <c r="AE206" s="32">
        <f t="shared" si="44"/>
        <v>0</v>
      </c>
      <c r="AF206" s="32">
        <f t="shared" si="44"/>
        <v>0</v>
      </c>
      <c r="AG206" s="32">
        <f t="shared" si="39"/>
        <v>0</v>
      </c>
      <c r="AH206" s="32">
        <f t="shared" si="40"/>
        <v>0</v>
      </c>
      <c r="AI206" s="32">
        <f t="shared" si="40"/>
        <v>22.08</v>
      </c>
      <c r="AJ206" s="32">
        <f>VLOOKUP(B206, '[3]Q01 Main'!$A$5:$B$392, 2, FALSE)</f>
        <v>40</v>
      </c>
      <c r="AK206">
        <f>VLOOKUP(B206, '[3]Q01 Main'!$A$5:$C$392, 3, FALSE)</f>
        <v>1</v>
      </c>
      <c r="AN206" s="5">
        <f t="shared" si="61"/>
        <v>2.3668360988359711E-4</v>
      </c>
      <c r="AO206" s="5">
        <f t="shared" si="61"/>
        <v>0</v>
      </c>
      <c r="AP206" s="5">
        <f t="shared" si="61"/>
        <v>0</v>
      </c>
      <c r="AQ206" s="5">
        <f t="shared" si="61"/>
        <v>0</v>
      </c>
      <c r="AR206" s="5">
        <f t="shared" si="54"/>
        <v>0</v>
      </c>
      <c r="AS206" s="5">
        <f t="shared" si="55"/>
        <v>0</v>
      </c>
      <c r="AT206" s="5">
        <f t="shared" si="56"/>
        <v>0</v>
      </c>
      <c r="AU206" s="5">
        <f t="shared" si="53"/>
        <v>0</v>
      </c>
      <c r="AV206" s="5">
        <f t="shared" si="41"/>
        <v>0</v>
      </c>
      <c r="AW206" s="5">
        <f t="shared" si="41"/>
        <v>0</v>
      </c>
      <c r="AX206" s="5">
        <f t="shared" si="41"/>
        <v>0</v>
      </c>
      <c r="AY206" s="5">
        <f t="shared" si="41"/>
        <v>0</v>
      </c>
      <c r="AZ206" s="5">
        <f t="shared" si="42"/>
        <v>0</v>
      </c>
      <c r="BA206" s="5">
        <f t="shared" si="42"/>
        <v>0</v>
      </c>
      <c r="BB206" s="5">
        <f t="shared" si="42"/>
        <v>3.0552712010097848E-3</v>
      </c>
    </row>
    <row r="207" spans="1:54" x14ac:dyDescent="0.35">
      <c r="A207" s="2" t="s">
        <v>14</v>
      </c>
      <c r="B207" s="1" t="s">
        <v>221</v>
      </c>
      <c r="C207" t="str">
        <f>VLOOKUP(B207, [2]Main!$B$3:$D$376, 2, FALSE)</f>
        <v>Outside of MKCC</v>
      </c>
      <c r="D207" t="str">
        <f>VLOOKUP(B207, [2]Main!$B$3:$D$376, 3, FALSE)</f>
        <v xml:space="preserve">Bicester </v>
      </c>
      <c r="E207" s="5">
        <v>1.2200000000000001E-2</v>
      </c>
      <c r="F207" s="5">
        <v>0</v>
      </c>
      <c r="G207" s="5">
        <v>0</v>
      </c>
      <c r="H207" s="5">
        <v>0</v>
      </c>
      <c r="I207" s="5">
        <v>0</v>
      </c>
      <c r="J207" s="5">
        <v>0</v>
      </c>
      <c r="K207" s="5">
        <v>0</v>
      </c>
      <c r="L207" s="5">
        <v>0</v>
      </c>
      <c r="M207" s="5">
        <v>2.0070000000000001E-2</v>
      </c>
      <c r="N207" s="5">
        <v>0</v>
      </c>
      <c r="O207" s="5">
        <v>0</v>
      </c>
      <c r="P207" s="5">
        <v>0</v>
      </c>
      <c r="Q207" s="5">
        <v>0</v>
      </c>
      <c r="R207" s="5">
        <v>2.392E-2</v>
      </c>
      <c r="S207" s="5">
        <v>7.4410000000000004E-2</v>
      </c>
      <c r="U207" s="32">
        <f t="shared" si="57"/>
        <v>92.573599999999999</v>
      </c>
      <c r="V207" s="32">
        <f t="shared" si="58"/>
        <v>0</v>
      </c>
      <c r="W207" s="32">
        <f t="shared" si="59"/>
        <v>0</v>
      </c>
      <c r="X207" s="32">
        <f t="shared" si="60"/>
        <v>0</v>
      </c>
      <c r="Y207" s="32">
        <f t="shared" si="51"/>
        <v>0</v>
      </c>
      <c r="Z207" s="32">
        <f t="shared" si="38"/>
        <v>0</v>
      </c>
      <c r="AA207" s="32">
        <f t="shared" si="38"/>
        <v>0</v>
      </c>
      <c r="AB207" s="32">
        <f t="shared" si="38"/>
        <v>0</v>
      </c>
      <c r="AC207" s="32">
        <f t="shared" si="38"/>
        <v>152.29115999999999</v>
      </c>
      <c r="AD207" s="32">
        <f t="shared" si="52"/>
        <v>0</v>
      </c>
      <c r="AE207" s="32">
        <f t="shared" si="44"/>
        <v>0</v>
      </c>
      <c r="AF207" s="32">
        <f t="shared" si="44"/>
        <v>0</v>
      </c>
      <c r="AG207" s="32">
        <f t="shared" si="39"/>
        <v>0</v>
      </c>
      <c r="AH207" s="32">
        <f t="shared" si="40"/>
        <v>181.50495999999998</v>
      </c>
      <c r="AI207" s="32">
        <f t="shared" si="40"/>
        <v>564.62307999999996</v>
      </c>
      <c r="AJ207" s="32">
        <f>VLOOKUP(B207, '[3]Q01 Main'!$A$5:$B$392, 2, FALSE)</f>
        <v>75.88</v>
      </c>
      <c r="AK207">
        <f>VLOOKUP(B207, '[3]Q01 Main'!$A$5:$C$392, 3, FALSE)</f>
        <v>8</v>
      </c>
      <c r="AN207" s="5">
        <f t="shared" si="61"/>
        <v>1.3042055849952477E-2</v>
      </c>
      <c r="AO207" s="5">
        <f t="shared" si="61"/>
        <v>0</v>
      </c>
      <c r="AP207" s="5">
        <f t="shared" si="61"/>
        <v>0</v>
      </c>
      <c r="AQ207" s="5">
        <f t="shared" si="61"/>
        <v>0</v>
      </c>
      <c r="AR207" s="5">
        <f t="shared" si="54"/>
        <v>0</v>
      </c>
      <c r="AS207" s="5">
        <f t="shared" si="55"/>
        <v>0</v>
      </c>
      <c r="AT207" s="5">
        <f t="shared" si="56"/>
        <v>0</v>
      </c>
      <c r="AU207" s="5">
        <f t="shared" si="53"/>
        <v>0</v>
      </c>
      <c r="AV207" s="5">
        <f t="shared" si="41"/>
        <v>2.2208143998462933E-2</v>
      </c>
      <c r="AW207" s="5">
        <f t="shared" si="41"/>
        <v>0</v>
      </c>
      <c r="AX207" s="5">
        <f t="shared" si="41"/>
        <v>0</v>
      </c>
      <c r="AY207" s="5">
        <f t="shared" si="41"/>
        <v>0</v>
      </c>
      <c r="AZ207" s="5">
        <f t="shared" si="42"/>
        <v>0</v>
      </c>
      <c r="BA207" s="5">
        <f t="shared" si="42"/>
        <v>2.4616533843819909E-2</v>
      </c>
      <c r="BB207" s="5">
        <f t="shared" si="42"/>
        <v>7.8128470821985679E-2</v>
      </c>
    </row>
    <row r="208" spans="1:54" x14ac:dyDescent="0.35">
      <c r="A208" s="2" t="s">
        <v>14</v>
      </c>
      <c r="B208" s="1" t="s">
        <v>222</v>
      </c>
      <c r="C208" t="str">
        <f>VLOOKUP(B208, [2]Main!$B$3:$D$376, 2, FALSE)</f>
        <v>Outside of MKCC</v>
      </c>
      <c r="D208" t="s">
        <v>1880</v>
      </c>
      <c r="E208" s="5">
        <v>1.65E-3</v>
      </c>
      <c r="F208" s="5">
        <v>0</v>
      </c>
      <c r="G208" s="5">
        <v>0</v>
      </c>
      <c r="H208" s="5">
        <v>0</v>
      </c>
      <c r="I208" s="5">
        <v>0</v>
      </c>
      <c r="J208" s="5">
        <v>0</v>
      </c>
      <c r="K208" s="5">
        <v>0</v>
      </c>
      <c r="L208" s="5">
        <v>0</v>
      </c>
      <c r="M208" s="5">
        <v>0</v>
      </c>
      <c r="N208" s="5">
        <v>0</v>
      </c>
      <c r="O208" s="5">
        <v>0</v>
      </c>
      <c r="P208" s="5">
        <v>0</v>
      </c>
      <c r="Q208" s="5">
        <v>0</v>
      </c>
      <c r="R208" s="5">
        <v>0</v>
      </c>
      <c r="S208" s="5">
        <v>2.18E-2</v>
      </c>
      <c r="U208" s="32">
        <f t="shared" si="57"/>
        <v>4.95</v>
      </c>
      <c r="V208" s="32">
        <f t="shared" si="58"/>
        <v>0</v>
      </c>
      <c r="W208" s="32">
        <f t="shared" si="59"/>
        <v>0</v>
      </c>
      <c r="X208" s="32">
        <f t="shared" si="60"/>
        <v>0</v>
      </c>
      <c r="Y208" s="32">
        <f t="shared" si="51"/>
        <v>0</v>
      </c>
      <c r="Z208" s="32">
        <f t="shared" si="38"/>
        <v>0</v>
      </c>
      <c r="AA208" s="32">
        <f t="shared" si="38"/>
        <v>0</v>
      </c>
      <c r="AB208" s="32">
        <f t="shared" si="38"/>
        <v>0</v>
      </c>
      <c r="AC208" s="32">
        <f t="shared" si="38"/>
        <v>0</v>
      </c>
      <c r="AD208" s="32">
        <f t="shared" si="52"/>
        <v>0</v>
      </c>
      <c r="AE208" s="32">
        <f t="shared" si="44"/>
        <v>0</v>
      </c>
      <c r="AF208" s="32">
        <f t="shared" si="44"/>
        <v>0</v>
      </c>
      <c r="AG208" s="32">
        <f t="shared" si="39"/>
        <v>0</v>
      </c>
      <c r="AH208" s="32">
        <f t="shared" si="40"/>
        <v>0</v>
      </c>
      <c r="AI208" s="32">
        <f t="shared" si="40"/>
        <v>65.400000000000006</v>
      </c>
      <c r="AJ208" s="32">
        <f>VLOOKUP(B208, '[3]Q01 Main'!$A$5:$B$392, 2, FALSE)</f>
        <v>30</v>
      </c>
      <c r="AK208">
        <f>VLOOKUP(B208, '[3]Q01 Main'!$A$5:$C$392, 3, FALSE)</f>
        <v>1</v>
      </c>
      <c r="AN208" s="5">
        <f t="shared" si="61"/>
        <v>6.9737135054988427E-4</v>
      </c>
      <c r="AO208" s="5">
        <f t="shared" si="61"/>
        <v>0</v>
      </c>
      <c r="AP208" s="5">
        <f t="shared" si="61"/>
        <v>0</v>
      </c>
      <c r="AQ208" s="5">
        <f t="shared" si="61"/>
        <v>0</v>
      </c>
      <c r="AR208" s="5">
        <f t="shared" si="54"/>
        <v>0</v>
      </c>
      <c r="AS208" s="5">
        <f t="shared" si="55"/>
        <v>0</v>
      </c>
      <c r="AT208" s="5">
        <f t="shared" si="56"/>
        <v>0</v>
      </c>
      <c r="AU208" s="5">
        <f t="shared" si="53"/>
        <v>0</v>
      </c>
      <c r="AV208" s="5">
        <f t="shared" si="41"/>
        <v>0</v>
      </c>
      <c r="AW208" s="5">
        <f t="shared" si="41"/>
        <v>0</v>
      </c>
      <c r="AX208" s="5">
        <f t="shared" si="41"/>
        <v>0</v>
      </c>
      <c r="AY208" s="5">
        <f t="shared" si="41"/>
        <v>0</v>
      </c>
      <c r="AZ208" s="5">
        <f t="shared" si="42"/>
        <v>0</v>
      </c>
      <c r="BA208" s="5">
        <f t="shared" si="42"/>
        <v>0</v>
      </c>
      <c r="BB208" s="5">
        <f t="shared" si="42"/>
        <v>9.0495804595126794E-3</v>
      </c>
    </row>
    <row r="209" spans="1:54" x14ac:dyDescent="0.35">
      <c r="A209" s="2" t="s">
        <v>14</v>
      </c>
      <c r="B209" s="1" t="s">
        <v>223</v>
      </c>
      <c r="C209" t="str">
        <f>VLOOKUP(B209, [2]Main!$B$3:$D$376, 2, FALSE)</f>
        <v>Outside of MKCC</v>
      </c>
      <c r="D209" t="str">
        <f>VLOOKUP(B209, [2]Main!$B$3:$D$376, 3, FALSE)</f>
        <v xml:space="preserve">Bicester </v>
      </c>
      <c r="E209" s="5">
        <v>4.2000000000000002E-4</v>
      </c>
      <c r="F209" s="5">
        <v>0</v>
      </c>
      <c r="G209" s="5">
        <v>0</v>
      </c>
      <c r="H209" s="5">
        <v>0</v>
      </c>
      <c r="I209" s="5">
        <v>0</v>
      </c>
      <c r="J209" s="5">
        <v>0</v>
      </c>
      <c r="K209" s="5">
        <v>0</v>
      </c>
      <c r="L209" s="5">
        <v>0</v>
      </c>
      <c r="M209" s="5">
        <v>0</v>
      </c>
      <c r="N209" s="5">
        <v>0</v>
      </c>
      <c r="O209" s="5">
        <v>0</v>
      </c>
      <c r="P209" s="5">
        <v>0</v>
      </c>
      <c r="Q209" s="5">
        <v>0</v>
      </c>
      <c r="R209" s="5">
        <v>0</v>
      </c>
      <c r="S209" s="5">
        <v>5.5199999999999997E-3</v>
      </c>
      <c r="U209" s="32">
        <f t="shared" si="57"/>
        <v>1.6800000000000002</v>
      </c>
      <c r="V209" s="32">
        <f t="shared" si="58"/>
        <v>0</v>
      </c>
      <c r="W209" s="32">
        <f t="shared" si="59"/>
        <v>0</v>
      </c>
      <c r="X209" s="32">
        <f t="shared" si="60"/>
        <v>0</v>
      </c>
      <c r="Y209" s="32">
        <f t="shared" si="51"/>
        <v>0</v>
      </c>
      <c r="Z209" s="32">
        <f t="shared" si="38"/>
        <v>0</v>
      </c>
      <c r="AA209" s="32">
        <f t="shared" si="38"/>
        <v>0</v>
      </c>
      <c r="AB209" s="32">
        <f t="shared" si="38"/>
        <v>0</v>
      </c>
      <c r="AC209" s="32">
        <f t="shared" si="38"/>
        <v>0</v>
      </c>
      <c r="AD209" s="32">
        <f t="shared" si="52"/>
        <v>0</v>
      </c>
      <c r="AE209" s="32">
        <f t="shared" si="44"/>
        <v>0</v>
      </c>
      <c r="AF209" s="32">
        <f t="shared" si="44"/>
        <v>0</v>
      </c>
      <c r="AG209" s="32">
        <f t="shared" si="39"/>
        <v>0</v>
      </c>
      <c r="AH209" s="32">
        <f t="shared" si="40"/>
        <v>0</v>
      </c>
      <c r="AI209" s="32">
        <f t="shared" si="40"/>
        <v>22.08</v>
      </c>
      <c r="AJ209" s="32">
        <f>VLOOKUP(B209, '[3]Q01 Main'!$A$5:$B$392, 2, FALSE)</f>
        <v>40</v>
      </c>
      <c r="AK209">
        <f>VLOOKUP(B209, '[3]Q01 Main'!$A$5:$C$392, 3, FALSE)</f>
        <v>1</v>
      </c>
      <c r="AN209" s="5">
        <f t="shared" si="61"/>
        <v>2.3668360988359711E-4</v>
      </c>
      <c r="AO209" s="5">
        <f t="shared" si="61"/>
        <v>0</v>
      </c>
      <c r="AP209" s="5">
        <f t="shared" si="61"/>
        <v>0</v>
      </c>
      <c r="AQ209" s="5">
        <f t="shared" si="61"/>
        <v>0</v>
      </c>
      <c r="AR209" s="5">
        <f t="shared" si="54"/>
        <v>0</v>
      </c>
      <c r="AS209" s="5">
        <f t="shared" si="55"/>
        <v>0</v>
      </c>
      <c r="AT209" s="5">
        <f t="shared" si="56"/>
        <v>0</v>
      </c>
      <c r="AU209" s="5">
        <f t="shared" si="53"/>
        <v>0</v>
      </c>
      <c r="AV209" s="5">
        <f t="shared" si="41"/>
        <v>0</v>
      </c>
      <c r="AW209" s="5">
        <f t="shared" si="41"/>
        <v>0</v>
      </c>
      <c r="AX209" s="5">
        <f t="shared" si="41"/>
        <v>0</v>
      </c>
      <c r="AY209" s="5">
        <f t="shared" si="41"/>
        <v>0</v>
      </c>
      <c r="AZ209" s="5">
        <f t="shared" si="42"/>
        <v>0</v>
      </c>
      <c r="BA209" s="5">
        <f t="shared" si="42"/>
        <v>0</v>
      </c>
      <c r="BB209" s="5">
        <f t="shared" si="42"/>
        <v>3.0552712010097848E-3</v>
      </c>
    </row>
    <row r="210" spans="1:54" x14ac:dyDescent="0.35">
      <c r="A210" s="2" t="s">
        <v>14</v>
      </c>
      <c r="B210" s="1" t="s">
        <v>224</v>
      </c>
      <c r="C210" t="str">
        <f>VLOOKUP(B210, [2]Main!$B$3:$D$376, 2, FALSE)</f>
        <v>Outside of MKCC</v>
      </c>
      <c r="D210" t="str">
        <f>VLOOKUP(B210, [2]Main!$B$3:$D$376, 3, FALSE)</f>
        <v xml:space="preserve">Bicester </v>
      </c>
      <c r="E210" s="5">
        <v>3.13E-3</v>
      </c>
      <c r="F210" s="5">
        <v>0</v>
      </c>
      <c r="G210" s="5">
        <v>0</v>
      </c>
      <c r="H210" s="5">
        <v>0</v>
      </c>
      <c r="I210" s="5">
        <v>0</v>
      </c>
      <c r="J210" s="5">
        <v>0</v>
      </c>
      <c r="K210" s="5">
        <v>0</v>
      </c>
      <c r="L210" s="5">
        <v>0</v>
      </c>
      <c r="M210" s="5">
        <v>0</v>
      </c>
      <c r="N210" s="5">
        <v>0</v>
      </c>
      <c r="O210" s="5">
        <v>0</v>
      </c>
      <c r="P210" s="5">
        <v>0</v>
      </c>
      <c r="Q210" s="5">
        <v>0</v>
      </c>
      <c r="R210" s="5">
        <v>0</v>
      </c>
      <c r="S210" s="5">
        <v>4.1439999999999998E-2</v>
      </c>
      <c r="U210" s="32">
        <f t="shared" si="57"/>
        <v>19.302710000000001</v>
      </c>
      <c r="V210" s="32">
        <f t="shared" si="58"/>
        <v>0</v>
      </c>
      <c r="W210" s="32">
        <f t="shared" si="59"/>
        <v>0</v>
      </c>
      <c r="X210" s="32">
        <f t="shared" si="60"/>
        <v>0</v>
      </c>
      <c r="Y210" s="32">
        <f t="shared" si="51"/>
        <v>0</v>
      </c>
      <c r="Z210" s="32">
        <f t="shared" si="38"/>
        <v>0</v>
      </c>
      <c r="AA210" s="32">
        <f t="shared" si="38"/>
        <v>0</v>
      </c>
      <c r="AB210" s="32">
        <f t="shared" si="38"/>
        <v>0</v>
      </c>
      <c r="AC210" s="32">
        <f t="shared" si="38"/>
        <v>0</v>
      </c>
      <c r="AD210" s="32">
        <f t="shared" si="52"/>
        <v>0</v>
      </c>
      <c r="AE210" s="32">
        <f t="shared" si="44"/>
        <v>0</v>
      </c>
      <c r="AF210" s="32">
        <f t="shared" si="44"/>
        <v>0</v>
      </c>
      <c r="AG210" s="32">
        <f t="shared" si="39"/>
        <v>0</v>
      </c>
      <c r="AH210" s="32">
        <f t="shared" si="40"/>
        <v>0</v>
      </c>
      <c r="AI210" s="32">
        <f t="shared" si="40"/>
        <v>255.56047999999998</v>
      </c>
      <c r="AJ210" s="32">
        <f>VLOOKUP(B210, '[3]Q01 Main'!$A$5:$B$392, 2, FALSE)</f>
        <v>61.67</v>
      </c>
      <c r="AK210">
        <f>VLOOKUP(B210, '[3]Q01 Main'!$A$5:$C$392, 3, FALSE)</f>
        <v>3</v>
      </c>
      <c r="AN210" s="5">
        <f t="shared" si="61"/>
        <v>2.7194256448429812E-3</v>
      </c>
      <c r="AO210" s="5">
        <f t="shared" si="61"/>
        <v>0</v>
      </c>
      <c r="AP210" s="5">
        <f t="shared" si="61"/>
        <v>0</v>
      </c>
      <c r="AQ210" s="5">
        <f t="shared" si="61"/>
        <v>0</v>
      </c>
      <c r="AR210" s="5">
        <f t="shared" si="54"/>
        <v>0</v>
      </c>
      <c r="AS210" s="5">
        <f t="shared" si="55"/>
        <v>0</v>
      </c>
      <c r="AT210" s="5">
        <f t="shared" si="56"/>
        <v>0</v>
      </c>
      <c r="AU210" s="5">
        <f t="shared" si="53"/>
        <v>0</v>
      </c>
      <c r="AV210" s="5">
        <f t="shared" si="41"/>
        <v>0</v>
      </c>
      <c r="AW210" s="5">
        <f t="shared" si="41"/>
        <v>0</v>
      </c>
      <c r="AX210" s="5">
        <f t="shared" si="41"/>
        <v>0</v>
      </c>
      <c r="AY210" s="5">
        <f t="shared" si="41"/>
        <v>0</v>
      </c>
      <c r="AZ210" s="5">
        <f t="shared" si="42"/>
        <v>0</v>
      </c>
      <c r="BA210" s="5">
        <f t="shared" si="42"/>
        <v>0</v>
      </c>
      <c r="BB210" s="5">
        <f t="shared" si="42"/>
        <v>3.5362616605989002E-2</v>
      </c>
    </row>
    <row r="211" spans="1:54" x14ac:dyDescent="0.35">
      <c r="A211" s="2" t="s">
        <v>14</v>
      </c>
      <c r="B211" s="1" t="s">
        <v>225</v>
      </c>
      <c r="C211" t="str">
        <f>VLOOKUP(B211, [2]Main!$B$3:$D$376, 2, FALSE)</f>
        <v>Outside of MKCC</v>
      </c>
      <c r="D211" t="s">
        <v>1880</v>
      </c>
      <c r="E211" s="5">
        <v>0</v>
      </c>
      <c r="F211" s="5">
        <v>0</v>
      </c>
      <c r="G211" s="5">
        <v>0</v>
      </c>
      <c r="H211" s="5">
        <v>0</v>
      </c>
      <c r="I211" s="5">
        <v>0</v>
      </c>
      <c r="J211" s="5">
        <v>0</v>
      </c>
      <c r="K211" s="5">
        <v>0</v>
      </c>
      <c r="L211" s="5">
        <v>0</v>
      </c>
      <c r="M211" s="5">
        <v>0</v>
      </c>
      <c r="N211" s="5">
        <v>0</v>
      </c>
      <c r="O211" s="5">
        <v>0</v>
      </c>
      <c r="P211" s="5">
        <v>0</v>
      </c>
      <c r="Q211" s="5">
        <v>0</v>
      </c>
      <c r="R211" s="5">
        <v>0</v>
      </c>
      <c r="S211" s="5">
        <v>0</v>
      </c>
      <c r="U211" s="32">
        <f t="shared" si="57"/>
        <v>0</v>
      </c>
      <c r="V211" s="32">
        <f t="shared" si="58"/>
        <v>0</v>
      </c>
      <c r="W211" s="32">
        <f t="shared" si="59"/>
        <v>0</v>
      </c>
      <c r="X211" s="32">
        <f t="shared" si="60"/>
        <v>0</v>
      </c>
      <c r="Y211" s="32">
        <f t="shared" si="51"/>
        <v>0</v>
      </c>
      <c r="Z211" s="32">
        <f t="shared" si="38"/>
        <v>0</v>
      </c>
      <c r="AA211" s="32">
        <f t="shared" si="38"/>
        <v>0</v>
      </c>
      <c r="AB211" s="32">
        <f t="shared" si="38"/>
        <v>0</v>
      </c>
      <c r="AC211" s="32">
        <f t="shared" si="38"/>
        <v>0</v>
      </c>
      <c r="AD211" s="32">
        <f t="shared" si="52"/>
        <v>0</v>
      </c>
      <c r="AE211" s="32">
        <f t="shared" si="44"/>
        <v>0</v>
      </c>
      <c r="AF211" s="32">
        <f t="shared" si="44"/>
        <v>0</v>
      </c>
      <c r="AG211" s="32">
        <f t="shared" si="39"/>
        <v>0</v>
      </c>
      <c r="AH211" s="32">
        <f t="shared" si="40"/>
        <v>0</v>
      </c>
      <c r="AI211" s="32">
        <f t="shared" si="40"/>
        <v>0</v>
      </c>
      <c r="AJ211" s="32">
        <f>VLOOKUP(B211, '[3]Q01 Main'!$A$5:$B$392, 2, FALSE)</f>
        <v>0</v>
      </c>
      <c r="AK211">
        <f>VLOOKUP(B211, '[3]Q01 Main'!$A$5:$C$392, 3, FALSE)</f>
        <v>0</v>
      </c>
      <c r="AN211" s="5">
        <f t="shared" si="61"/>
        <v>0</v>
      </c>
      <c r="AO211" s="5">
        <f t="shared" si="61"/>
        <v>0</v>
      </c>
      <c r="AP211" s="5">
        <f t="shared" si="61"/>
        <v>0</v>
      </c>
      <c r="AQ211" s="5">
        <f t="shared" si="61"/>
        <v>0</v>
      </c>
      <c r="AR211" s="5">
        <f t="shared" si="54"/>
        <v>0</v>
      </c>
      <c r="AS211" s="5">
        <f t="shared" si="55"/>
        <v>0</v>
      </c>
      <c r="AT211" s="5">
        <f t="shared" si="56"/>
        <v>0</v>
      </c>
      <c r="AU211" s="5">
        <f t="shared" si="53"/>
        <v>0</v>
      </c>
      <c r="AV211" s="5">
        <f t="shared" si="41"/>
        <v>0</v>
      </c>
      <c r="AW211" s="5">
        <f t="shared" si="41"/>
        <v>0</v>
      </c>
      <c r="AX211" s="5">
        <f t="shared" si="41"/>
        <v>0</v>
      </c>
      <c r="AY211" s="5">
        <f t="shared" ref="AY211:BB274" si="62">AF211/AF$383</f>
        <v>0</v>
      </c>
      <c r="AZ211" s="5">
        <f t="shared" si="42"/>
        <v>0</v>
      </c>
      <c r="BA211" s="5">
        <f t="shared" si="42"/>
        <v>0</v>
      </c>
      <c r="BB211" s="5">
        <f t="shared" si="42"/>
        <v>0</v>
      </c>
    </row>
    <row r="212" spans="1:54" x14ac:dyDescent="0.35">
      <c r="A212" s="2" t="s">
        <v>14</v>
      </c>
      <c r="B212" s="1" t="s">
        <v>226</v>
      </c>
      <c r="C212" t="str">
        <f>VLOOKUP(B212, [2]Main!$B$3:$D$376, 2, FALSE)</f>
        <v>Outside of MKCC</v>
      </c>
      <c r="D212" t="s">
        <v>1880</v>
      </c>
      <c r="E212" s="5">
        <v>0</v>
      </c>
      <c r="F212" s="5">
        <v>0</v>
      </c>
      <c r="G212" s="5">
        <v>0</v>
      </c>
      <c r="H212" s="5">
        <v>0</v>
      </c>
      <c r="I212" s="5">
        <v>0</v>
      </c>
      <c r="J212" s="5">
        <v>0</v>
      </c>
      <c r="K212" s="5">
        <v>0</v>
      </c>
      <c r="L212" s="5">
        <v>0</v>
      </c>
      <c r="M212" s="5">
        <v>0</v>
      </c>
      <c r="N212" s="5">
        <v>0</v>
      </c>
      <c r="O212" s="5">
        <v>0</v>
      </c>
      <c r="P212" s="5">
        <v>0</v>
      </c>
      <c r="Q212" s="5">
        <v>0</v>
      </c>
      <c r="R212" s="5">
        <v>0</v>
      </c>
      <c r="S212" s="5">
        <v>0</v>
      </c>
      <c r="U212" s="32">
        <f t="shared" si="57"/>
        <v>0</v>
      </c>
      <c r="V212" s="32">
        <f t="shared" si="58"/>
        <v>0</v>
      </c>
      <c r="W212" s="32">
        <f t="shared" si="59"/>
        <v>0</v>
      </c>
      <c r="X212" s="32">
        <f t="shared" si="60"/>
        <v>0</v>
      </c>
      <c r="Y212" s="32">
        <f t="shared" si="51"/>
        <v>0</v>
      </c>
      <c r="Z212" s="32">
        <f t="shared" ref="Z212:Z222" si="63">(J212*$AJ212)*100</f>
        <v>0</v>
      </c>
      <c r="AA212" s="32">
        <f t="shared" ref="AA212:AA222" si="64">(K212*$AJ212)*100</f>
        <v>0</v>
      </c>
      <c r="AB212" s="32">
        <f t="shared" ref="AB212:AB222" si="65">(L212*$AJ212)*100</f>
        <v>0</v>
      </c>
      <c r="AC212" s="32">
        <f t="shared" ref="AC212:AC222" si="66">(M212*$AJ212)*100</f>
        <v>0</v>
      </c>
      <c r="AD212" s="32">
        <f t="shared" si="52"/>
        <v>0</v>
      </c>
      <c r="AE212" s="32">
        <f t="shared" si="44"/>
        <v>0</v>
      </c>
      <c r="AF212" s="32">
        <f t="shared" si="44"/>
        <v>0</v>
      </c>
      <c r="AG212" s="32">
        <f t="shared" si="44"/>
        <v>0</v>
      </c>
      <c r="AH212" s="32">
        <f t="shared" ref="AH212:AI274" si="67">(R212*$AJ212)*100</f>
        <v>0</v>
      </c>
      <c r="AI212" s="32">
        <f t="shared" si="67"/>
        <v>0</v>
      </c>
      <c r="AJ212" s="32">
        <f>VLOOKUP(B212, '[3]Q01 Main'!$A$5:$B$392, 2, FALSE)</f>
        <v>0</v>
      </c>
      <c r="AK212">
        <f>VLOOKUP(B212, '[3]Q01 Main'!$A$5:$C$392, 3, FALSE)</f>
        <v>0</v>
      </c>
      <c r="AN212" s="5">
        <f t="shared" si="61"/>
        <v>0</v>
      </c>
      <c r="AO212" s="5">
        <f t="shared" si="61"/>
        <v>0</v>
      </c>
      <c r="AP212" s="5">
        <f t="shared" si="61"/>
        <v>0</v>
      </c>
      <c r="AQ212" s="5">
        <f t="shared" si="61"/>
        <v>0</v>
      </c>
      <c r="AR212" s="5">
        <f t="shared" si="54"/>
        <v>0</v>
      </c>
      <c r="AS212" s="5">
        <f t="shared" si="55"/>
        <v>0</v>
      </c>
      <c r="AT212" s="5">
        <f t="shared" si="56"/>
        <v>0</v>
      </c>
      <c r="AU212" s="5">
        <f t="shared" si="53"/>
        <v>0</v>
      </c>
      <c r="AV212" s="5">
        <f t="shared" si="53"/>
        <v>0</v>
      </c>
      <c r="AW212" s="5">
        <f t="shared" si="53"/>
        <v>0</v>
      </c>
      <c r="AX212" s="5">
        <f t="shared" si="53"/>
        <v>0</v>
      </c>
      <c r="AY212" s="5">
        <f t="shared" si="62"/>
        <v>0</v>
      </c>
      <c r="AZ212" s="5">
        <f t="shared" si="62"/>
        <v>0</v>
      </c>
      <c r="BA212" s="5">
        <f t="shared" si="62"/>
        <v>0</v>
      </c>
      <c r="BB212" s="5">
        <f t="shared" si="62"/>
        <v>0</v>
      </c>
    </row>
    <row r="213" spans="1:54" x14ac:dyDescent="0.35">
      <c r="A213" s="2" t="s">
        <v>14</v>
      </c>
      <c r="B213" s="1" t="s">
        <v>227</v>
      </c>
      <c r="C213" t="str">
        <f>VLOOKUP(B213, [2]Main!$B$3:$D$376, 2, FALSE)</f>
        <v>Outside of MKCC</v>
      </c>
      <c r="D213" t="str">
        <f>VLOOKUP(B213, [2]Main!$B$3:$D$376, 3, FALSE)</f>
        <v xml:space="preserve">Bicester </v>
      </c>
      <c r="E213" s="5">
        <v>1.2540000000000001E-2</v>
      </c>
      <c r="F213" s="5">
        <v>0</v>
      </c>
      <c r="G213" s="5">
        <v>0</v>
      </c>
      <c r="H213" s="5">
        <v>0</v>
      </c>
      <c r="I213" s="5">
        <v>0</v>
      </c>
      <c r="J213" s="5">
        <v>0</v>
      </c>
      <c r="K213" s="5">
        <v>0</v>
      </c>
      <c r="L213" s="5">
        <v>0</v>
      </c>
      <c r="M213" s="5">
        <v>0</v>
      </c>
      <c r="N213" s="5">
        <v>0</v>
      </c>
      <c r="O213" s="5">
        <v>0</v>
      </c>
      <c r="P213" s="5">
        <v>0</v>
      </c>
      <c r="Q213" s="5">
        <v>0</v>
      </c>
      <c r="R213" s="5">
        <v>0</v>
      </c>
      <c r="S213" s="5">
        <v>0.16606000000000001</v>
      </c>
      <c r="U213" s="32">
        <f t="shared" si="57"/>
        <v>59.176259999999999</v>
      </c>
      <c r="V213" s="32">
        <f t="shared" si="58"/>
        <v>0</v>
      </c>
      <c r="W213" s="32">
        <f t="shared" si="59"/>
        <v>0</v>
      </c>
      <c r="X213" s="32">
        <f t="shared" si="60"/>
        <v>0</v>
      </c>
      <c r="Y213" s="32">
        <f t="shared" ref="Y213:Y222" si="68">(I213*$AJ213)*100</f>
        <v>0</v>
      </c>
      <c r="Z213" s="32">
        <f t="shared" si="63"/>
        <v>0</v>
      </c>
      <c r="AA213" s="32">
        <f t="shared" si="64"/>
        <v>0</v>
      </c>
      <c r="AB213" s="32">
        <f t="shared" si="65"/>
        <v>0</v>
      </c>
      <c r="AC213" s="32">
        <f t="shared" si="66"/>
        <v>0</v>
      </c>
      <c r="AD213" s="32">
        <f t="shared" si="52"/>
        <v>0</v>
      </c>
      <c r="AE213" s="32">
        <f t="shared" ref="AE213:AE222" si="69">(O213*$AJ213)*100</f>
        <v>0</v>
      </c>
      <c r="AF213" s="32">
        <f t="shared" ref="AF213:AF222" si="70">(P213*$AJ213)*100</f>
        <v>0</v>
      </c>
      <c r="AG213" s="32">
        <f t="shared" ref="AG213:AG222" si="71">(Q213*$AJ213)*100</f>
        <v>0</v>
      </c>
      <c r="AH213" s="32">
        <f t="shared" si="67"/>
        <v>0</v>
      </c>
      <c r="AI213" s="32">
        <f t="shared" si="67"/>
        <v>783.63714000000004</v>
      </c>
      <c r="AJ213" s="32">
        <f>VLOOKUP(B213, '[3]Q01 Main'!$A$5:$B$392, 2, FALSE)</f>
        <v>47.19</v>
      </c>
      <c r="AK213">
        <f>VLOOKUP(B213, '[3]Q01 Main'!$A$5:$C$392, 3, FALSE)</f>
        <v>18</v>
      </c>
      <c r="AN213" s="5">
        <f t="shared" si="61"/>
        <v>8.3369350215537555E-3</v>
      </c>
      <c r="AO213" s="5">
        <f t="shared" si="61"/>
        <v>0</v>
      </c>
      <c r="AP213" s="5">
        <f t="shared" si="61"/>
        <v>0</v>
      </c>
      <c r="AQ213" s="5">
        <f t="shared" si="61"/>
        <v>0</v>
      </c>
      <c r="AR213" s="5">
        <f t="shared" si="54"/>
        <v>0</v>
      </c>
      <c r="AS213" s="5">
        <f t="shared" si="55"/>
        <v>0</v>
      </c>
      <c r="AT213" s="5">
        <f t="shared" si="56"/>
        <v>0</v>
      </c>
      <c r="AU213" s="5">
        <f t="shared" si="53"/>
        <v>0</v>
      </c>
      <c r="AV213" s="5">
        <f t="shared" si="53"/>
        <v>0</v>
      </c>
      <c r="AW213" s="5">
        <f t="shared" si="53"/>
        <v>0</v>
      </c>
      <c r="AX213" s="5">
        <f t="shared" si="53"/>
        <v>0</v>
      </c>
      <c r="AY213" s="5">
        <f t="shared" si="62"/>
        <v>0</v>
      </c>
      <c r="AZ213" s="5">
        <f t="shared" si="62"/>
        <v>0</v>
      </c>
      <c r="BA213" s="5">
        <f t="shared" si="62"/>
        <v>0</v>
      </c>
      <c r="BB213" s="5">
        <f t="shared" si="62"/>
        <v>0.10843405733168809</v>
      </c>
    </row>
    <row r="214" spans="1:54" x14ac:dyDescent="0.35">
      <c r="A214" s="2" t="s">
        <v>14</v>
      </c>
      <c r="B214" s="1" t="s">
        <v>228</v>
      </c>
      <c r="C214" t="str">
        <f>VLOOKUP(B214, [2]Main!$B$3:$D$376, 2, FALSE)</f>
        <v>Outside of MKCC</v>
      </c>
      <c r="D214" t="str">
        <f>VLOOKUP(B214, [2]Main!$B$3:$D$376, 3, FALSE)</f>
        <v xml:space="preserve">Bicester </v>
      </c>
      <c r="E214" s="5">
        <v>0</v>
      </c>
      <c r="F214" s="5">
        <v>0</v>
      </c>
      <c r="G214" s="5">
        <v>0</v>
      </c>
      <c r="H214" s="5">
        <v>0</v>
      </c>
      <c r="I214" s="5">
        <v>0</v>
      </c>
      <c r="J214" s="5">
        <v>0</v>
      </c>
      <c r="K214" s="5">
        <v>0</v>
      </c>
      <c r="L214" s="5">
        <v>0</v>
      </c>
      <c r="M214" s="5">
        <v>0</v>
      </c>
      <c r="N214" s="5">
        <v>0</v>
      </c>
      <c r="O214" s="5">
        <v>0</v>
      </c>
      <c r="P214" s="5">
        <v>0</v>
      </c>
      <c r="Q214" s="5">
        <v>0</v>
      </c>
      <c r="R214" s="5">
        <v>0</v>
      </c>
      <c r="S214" s="5">
        <v>0</v>
      </c>
      <c r="U214" s="32">
        <f t="shared" si="57"/>
        <v>0</v>
      </c>
      <c r="V214" s="32">
        <f t="shared" si="58"/>
        <v>0</v>
      </c>
      <c r="W214" s="32">
        <f t="shared" si="59"/>
        <v>0</v>
      </c>
      <c r="X214" s="32">
        <f t="shared" si="60"/>
        <v>0</v>
      </c>
      <c r="Y214" s="32">
        <f t="shared" si="68"/>
        <v>0</v>
      </c>
      <c r="Z214" s="32">
        <f t="shared" si="63"/>
        <v>0</v>
      </c>
      <c r="AA214" s="32">
        <f t="shared" si="64"/>
        <v>0</v>
      </c>
      <c r="AB214" s="32">
        <f t="shared" si="65"/>
        <v>0</v>
      </c>
      <c r="AC214" s="32">
        <f t="shared" si="66"/>
        <v>0</v>
      </c>
      <c r="AD214" s="32">
        <f t="shared" si="52"/>
        <v>0</v>
      </c>
      <c r="AE214" s="32">
        <f t="shared" si="69"/>
        <v>0</v>
      </c>
      <c r="AF214" s="32">
        <f t="shared" si="70"/>
        <v>0</v>
      </c>
      <c r="AG214" s="32">
        <f t="shared" si="71"/>
        <v>0</v>
      </c>
      <c r="AH214" s="32">
        <f t="shared" si="67"/>
        <v>0</v>
      </c>
      <c r="AI214" s="32">
        <f t="shared" si="67"/>
        <v>0</v>
      </c>
      <c r="AJ214" s="32">
        <f>VLOOKUP(B214, '[3]Q01 Main'!$A$5:$B$392, 2, FALSE)</f>
        <v>0</v>
      </c>
      <c r="AK214">
        <f>VLOOKUP(B214, '[3]Q01 Main'!$A$5:$C$392, 3, FALSE)</f>
        <v>0</v>
      </c>
      <c r="AN214" s="5">
        <f t="shared" si="61"/>
        <v>0</v>
      </c>
      <c r="AO214" s="5">
        <f t="shared" si="61"/>
        <v>0</v>
      </c>
      <c r="AP214" s="5">
        <f t="shared" si="61"/>
        <v>0</v>
      </c>
      <c r="AQ214" s="5">
        <f t="shared" si="61"/>
        <v>0</v>
      </c>
      <c r="AR214" s="5">
        <f t="shared" si="54"/>
        <v>0</v>
      </c>
      <c r="AS214" s="5">
        <f t="shared" si="55"/>
        <v>0</v>
      </c>
      <c r="AT214" s="5">
        <f t="shared" si="56"/>
        <v>0</v>
      </c>
      <c r="AU214" s="5">
        <f t="shared" si="53"/>
        <v>0</v>
      </c>
      <c r="AV214" s="5">
        <f t="shared" si="53"/>
        <v>0</v>
      </c>
      <c r="AW214" s="5">
        <f t="shared" si="53"/>
        <v>0</v>
      </c>
      <c r="AX214" s="5">
        <f t="shared" si="53"/>
        <v>0</v>
      </c>
      <c r="AY214" s="5">
        <f t="shared" si="62"/>
        <v>0</v>
      </c>
      <c r="AZ214" s="5">
        <f t="shared" si="62"/>
        <v>0</v>
      </c>
      <c r="BA214" s="5">
        <f t="shared" si="62"/>
        <v>0</v>
      </c>
      <c r="BB214" s="5">
        <f t="shared" si="62"/>
        <v>0</v>
      </c>
    </row>
    <row r="215" spans="1:54" x14ac:dyDescent="0.35">
      <c r="A215" s="2" t="s">
        <v>14</v>
      </c>
      <c r="B215" s="1" t="s">
        <v>229</v>
      </c>
      <c r="C215" t="str">
        <f>VLOOKUP(B215, [2]Main!$B$3:$D$376, 2, FALSE)</f>
        <v>Outside of MKCC</v>
      </c>
      <c r="D215" t="str">
        <f>VLOOKUP(B215, [2]Main!$B$3:$D$376, 3, FALSE)</f>
        <v xml:space="preserve">Bicester </v>
      </c>
      <c r="E215" s="5">
        <v>1.65E-3</v>
      </c>
      <c r="F215" s="5">
        <v>0</v>
      </c>
      <c r="G215" s="5">
        <v>0</v>
      </c>
      <c r="H215" s="5">
        <v>0</v>
      </c>
      <c r="I215" s="5">
        <v>0</v>
      </c>
      <c r="J215" s="5">
        <v>0</v>
      </c>
      <c r="K215" s="5">
        <v>0</v>
      </c>
      <c r="L215" s="5">
        <v>0</v>
      </c>
      <c r="M215" s="5">
        <v>0</v>
      </c>
      <c r="N215" s="5">
        <v>0</v>
      </c>
      <c r="O215" s="5">
        <v>0</v>
      </c>
      <c r="P215" s="5">
        <v>0</v>
      </c>
      <c r="Q215" s="5">
        <v>0</v>
      </c>
      <c r="R215" s="5">
        <v>0</v>
      </c>
      <c r="S215" s="5">
        <v>2.18E-2</v>
      </c>
      <c r="U215" s="32">
        <f t="shared" si="57"/>
        <v>24.75</v>
      </c>
      <c r="V215" s="32">
        <f t="shared" si="58"/>
        <v>0</v>
      </c>
      <c r="W215" s="32">
        <f t="shared" si="59"/>
        <v>0</v>
      </c>
      <c r="X215" s="32">
        <f t="shared" si="60"/>
        <v>0</v>
      </c>
      <c r="Y215" s="32">
        <f t="shared" si="68"/>
        <v>0</v>
      </c>
      <c r="Z215" s="32">
        <f t="shared" si="63"/>
        <v>0</v>
      </c>
      <c r="AA215" s="32">
        <f t="shared" si="64"/>
        <v>0</v>
      </c>
      <c r="AB215" s="32">
        <f t="shared" si="65"/>
        <v>0</v>
      </c>
      <c r="AC215" s="32">
        <f t="shared" si="66"/>
        <v>0</v>
      </c>
      <c r="AD215" s="32">
        <f t="shared" ref="AD215:AD222" si="72">(N215*$AJ215)*100</f>
        <v>0</v>
      </c>
      <c r="AE215" s="32">
        <f t="shared" si="69"/>
        <v>0</v>
      </c>
      <c r="AF215" s="32">
        <f t="shared" si="70"/>
        <v>0</v>
      </c>
      <c r="AG215" s="32">
        <f t="shared" si="71"/>
        <v>0</v>
      </c>
      <c r="AH215" s="32">
        <f t="shared" si="67"/>
        <v>0</v>
      </c>
      <c r="AI215" s="32">
        <f t="shared" si="67"/>
        <v>327</v>
      </c>
      <c r="AJ215" s="32">
        <f>VLOOKUP(B215, '[3]Q01 Main'!$A$5:$B$392, 2, FALSE)</f>
        <v>150</v>
      </c>
      <c r="AK215">
        <f>VLOOKUP(B215, '[3]Q01 Main'!$A$5:$C$392, 3, FALSE)</f>
        <v>1</v>
      </c>
      <c r="AN215" s="5">
        <f t="shared" si="61"/>
        <v>3.4868567527494214E-3</v>
      </c>
      <c r="AO215" s="5">
        <f t="shared" si="61"/>
        <v>0</v>
      </c>
      <c r="AP215" s="5">
        <f t="shared" si="61"/>
        <v>0</v>
      </c>
      <c r="AQ215" s="5">
        <f t="shared" si="61"/>
        <v>0</v>
      </c>
      <c r="AR215" s="5">
        <f t="shared" si="54"/>
        <v>0</v>
      </c>
      <c r="AS215" s="5">
        <f t="shared" si="55"/>
        <v>0</v>
      </c>
      <c r="AT215" s="5">
        <f t="shared" si="56"/>
        <v>0</v>
      </c>
      <c r="AU215" s="5">
        <f t="shared" si="53"/>
        <v>0</v>
      </c>
      <c r="AV215" s="5">
        <f t="shared" si="53"/>
        <v>0</v>
      </c>
      <c r="AW215" s="5">
        <f t="shared" si="53"/>
        <v>0</v>
      </c>
      <c r="AX215" s="5">
        <f t="shared" si="53"/>
        <v>0</v>
      </c>
      <c r="AY215" s="5">
        <f t="shared" si="62"/>
        <v>0</v>
      </c>
      <c r="AZ215" s="5">
        <f t="shared" si="62"/>
        <v>0</v>
      </c>
      <c r="BA215" s="5">
        <f t="shared" si="62"/>
        <v>0</v>
      </c>
      <c r="BB215" s="5">
        <f t="shared" si="62"/>
        <v>4.5247902297563397E-2</v>
      </c>
    </row>
    <row r="216" spans="1:54" x14ac:dyDescent="0.35">
      <c r="A216" s="2" t="s">
        <v>14</v>
      </c>
      <c r="B216" s="1" t="s">
        <v>230</v>
      </c>
      <c r="C216" t="str">
        <f>VLOOKUP(B216, [2]Main!$B$3:$D$376, 2, FALSE)</f>
        <v>Outside of MKCC</v>
      </c>
      <c r="D216" t="str">
        <f>VLOOKUP(B216, [2]Main!$B$3:$D$376, 3, FALSE)</f>
        <v xml:space="preserve">Bicester </v>
      </c>
      <c r="E216" s="5">
        <v>2.2100000000000002E-3</v>
      </c>
      <c r="F216" s="5">
        <v>0</v>
      </c>
      <c r="G216" s="5">
        <v>0</v>
      </c>
      <c r="H216" s="5">
        <v>0</v>
      </c>
      <c r="I216" s="5">
        <v>0</v>
      </c>
      <c r="J216" s="5">
        <v>0</v>
      </c>
      <c r="K216" s="5">
        <v>0</v>
      </c>
      <c r="L216" s="5">
        <v>0</v>
      </c>
      <c r="M216" s="5">
        <v>0</v>
      </c>
      <c r="N216" s="5">
        <v>0</v>
      </c>
      <c r="O216" s="5">
        <v>0</v>
      </c>
      <c r="P216" s="5">
        <v>0</v>
      </c>
      <c r="Q216" s="5">
        <v>0</v>
      </c>
      <c r="R216" s="5">
        <v>0</v>
      </c>
      <c r="S216" s="5">
        <v>2.9329999999999998E-2</v>
      </c>
      <c r="U216" s="32">
        <f t="shared" si="57"/>
        <v>6.63</v>
      </c>
      <c r="V216" s="32">
        <f t="shared" si="58"/>
        <v>0</v>
      </c>
      <c r="W216" s="32">
        <f t="shared" si="59"/>
        <v>0</v>
      </c>
      <c r="X216" s="32">
        <f t="shared" si="60"/>
        <v>0</v>
      </c>
      <c r="Y216" s="32">
        <f t="shared" si="68"/>
        <v>0</v>
      </c>
      <c r="Z216" s="32">
        <f t="shared" si="63"/>
        <v>0</v>
      </c>
      <c r="AA216" s="32">
        <f t="shared" si="64"/>
        <v>0</v>
      </c>
      <c r="AB216" s="32">
        <f t="shared" si="65"/>
        <v>0</v>
      </c>
      <c r="AC216" s="32">
        <f t="shared" si="66"/>
        <v>0</v>
      </c>
      <c r="AD216" s="32">
        <f t="shared" si="72"/>
        <v>0</v>
      </c>
      <c r="AE216" s="32">
        <f t="shared" si="69"/>
        <v>0</v>
      </c>
      <c r="AF216" s="32">
        <f t="shared" si="70"/>
        <v>0</v>
      </c>
      <c r="AG216" s="32">
        <f t="shared" si="71"/>
        <v>0</v>
      </c>
      <c r="AH216" s="32">
        <f t="shared" si="67"/>
        <v>0</v>
      </c>
      <c r="AI216" s="32">
        <f t="shared" si="67"/>
        <v>87.99</v>
      </c>
      <c r="AJ216" s="32">
        <f>VLOOKUP(B216, '[3]Q01 Main'!$A$5:$B$392, 2, FALSE)</f>
        <v>30</v>
      </c>
      <c r="AK216">
        <f>VLOOKUP(B216, '[3]Q01 Main'!$A$5:$C$392, 3, FALSE)</f>
        <v>1</v>
      </c>
      <c r="AN216" s="5">
        <f t="shared" si="61"/>
        <v>9.3405496043348136E-4</v>
      </c>
      <c r="AO216" s="5">
        <f t="shared" si="61"/>
        <v>0</v>
      </c>
      <c r="AP216" s="5">
        <f t="shared" si="61"/>
        <v>0</v>
      </c>
      <c r="AQ216" s="5">
        <f t="shared" si="61"/>
        <v>0</v>
      </c>
      <c r="AR216" s="5">
        <f t="shared" si="54"/>
        <v>0</v>
      </c>
      <c r="AS216" s="5">
        <f t="shared" si="55"/>
        <v>0</v>
      </c>
      <c r="AT216" s="5">
        <f t="shared" si="56"/>
        <v>0</v>
      </c>
      <c r="AU216" s="5">
        <f t="shared" si="53"/>
        <v>0</v>
      </c>
      <c r="AV216" s="5">
        <f t="shared" si="53"/>
        <v>0</v>
      </c>
      <c r="AW216" s="5">
        <f t="shared" si="53"/>
        <v>0</v>
      </c>
      <c r="AX216" s="5">
        <f t="shared" si="53"/>
        <v>0</v>
      </c>
      <c r="AY216" s="5">
        <f t="shared" si="62"/>
        <v>0</v>
      </c>
      <c r="AZ216" s="5">
        <f t="shared" si="62"/>
        <v>0</v>
      </c>
      <c r="BA216" s="5">
        <f t="shared" si="62"/>
        <v>0</v>
      </c>
      <c r="BB216" s="5">
        <f t="shared" si="62"/>
        <v>1.2175421783371873E-2</v>
      </c>
    </row>
    <row r="217" spans="1:54" x14ac:dyDescent="0.35">
      <c r="A217" s="2" t="s">
        <v>14</v>
      </c>
      <c r="B217" s="1" t="s">
        <v>231</v>
      </c>
      <c r="C217" t="str">
        <f>VLOOKUP(B217, [2]Main!$B$3:$D$376, 2, FALSE)</f>
        <v>Outside of MKCC</v>
      </c>
      <c r="D217" t="str">
        <f>VLOOKUP(B217, [2]Main!$B$3:$D$376, 3, FALSE)</f>
        <v xml:space="preserve">Bicester </v>
      </c>
      <c r="E217" s="5">
        <v>0</v>
      </c>
      <c r="F217" s="5">
        <v>0</v>
      </c>
      <c r="G217" s="5">
        <v>0</v>
      </c>
      <c r="H217" s="5">
        <v>0</v>
      </c>
      <c r="I217" s="5">
        <v>0</v>
      </c>
      <c r="J217" s="5">
        <v>0</v>
      </c>
      <c r="K217" s="5">
        <v>0</v>
      </c>
      <c r="L217" s="5">
        <v>0</v>
      </c>
      <c r="M217" s="5">
        <v>0</v>
      </c>
      <c r="N217" s="5">
        <v>0</v>
      </c>
      <c r="O217" s="5">
        <v>0</v>
      </c>
      <c r="P217" s="5">
        <v>0</v>
      </c>
      <c r="Q217" s="5">
        <v>0</v>
      </c>
      <c r="R217" s="5">
        <v>0</v>
      </c>
      <c r="S217" s="5">
        <v>0</v>
      </c>
      <c r="U217" s="32">
        <f t="shared" si="57"/>
        <v>0</v>
      </c>
      <c r="V217" s="32">
        <f t="shared" si="58"/>
        <v>0</v>
      </c>
      <c r="W217" s="32">
        <f t="shared" si="59"/>
        <v>0</v>
      </c>
      <c r="X217" s="32">
        <f t="shared" si="60"/>
        <v>0</v>
      </c>
      <c r="Y217" s="32">
        <f t="shared" si="68"/>
        <v>0</v>
      </c>
      <c r="Z217" s="32">
        <f t="shared" si="63"/>
        <v>0</v>
      </c>
      <c r="AA217" s="32">
        <f t="shared" si="64"/>
        <v>0</v>
      </c>
      <c r="AB217" s="32">
        <f t="shared" si="65"/>
        <v>0</v>
      </c>
      <c r="AC217" s="32">
        <f t="shared" si="66"/>
        <v>0</v>
      </c>
      <c r="AD217" s="32">
        <f t="shared" si="72"/>
        <v>0</v>
      </c>
      <c r="AE217" s="32">
        <f t="shared" si="69"/>
        <v>0</v>
      </c>
      <c r="AF217" s="32">
        <f t="shared" si="70"/>
        <v>0</v>
      </c>
      <c r="AG217" s="32">
        <f t="shared" si="71"/>
        <v>0</v>
      </c>
      <c r="AH217" s="32">
        <f t="shared" si="67"/>
        <v>0</v>
      </c>
      <c r="AI217" s="32">
        <f t="shared" si="67"/>
        <v>0</v>
      </c>
      <c r="AJ217" s="32">
        <f>VLOOKUP(B217, '[3]Q01 Main'!$A$5:$B$392, 2, FALSE)</f>
        <v>0</v>
      </c>
      <c r="AK217">
        <f>VLOOKUP(B217, '[3]Q01 Main'!$A$5:$C$392, 3, FALSE)</f>
        <v>0</v>
      </c>
      <c r="AN217" s="5">
        <f t="shared" si="61"/>
        <v>0</v>
      </c>
      <c r="AO217" s="5">
        <f t="shared" si="61"/>
        <v>0</v>
      </c>
      <c r="AP217" s="5">
        <f t="shared" si="61"/>
        <v>0</v>
      </c>
      <c r="AQ217" s="5">
        <f t="shared" si="61"/>
        <v>0</v>
      </c>
      <c r="AR217" s="5">
        <f t="shared" si="54"/>
        <v>0</v>
      </c>
      <c r="AS217" s="5">
        <f t="shared" si="55"/>
        <v>0</v>
      </c>
      <c r="AT217" s="5">
        <f t="shared" si="56"/>
        <v>0</v>
      </c>
      <c r="AU217" s="5">
        <f t="shared" si="53"/>
        <v>0</v>
      </c>
      <c r="AV217" s="5">
        <f t="shared" si="53"/>
        <v>0</v>
      </c>
      <c r="AW217" s="5">
        <f t="shared" si="53"/>
        <v>0</v>
      </c>
      <c r="AX217" s="5">
        <f t="shared" si="53"/>
        <v>0</v>
      </c>
      <c r="AY217" s="5">
        <f t="shared" si="62"/>
        <v>0</v>
      </c>
      <c r="AZ217" s="5">
        <f t="shared" si="62"/>
        <v>0</v>
      </c>
      <c r="BA217" s="5">
        <f t="shared" si="62"/>
        <v>0</v>
      </c>
      <c r="BB217" s="5">
        <f t="shared" si="62"/>
        <v>0</v>
      </c>
    </row>
    <row r="218" spans="1:54" x14ac:dyDescent="0.35">
      <c r="A218" s="2" t="s">
        <v>14</v>
      </c>
      <c r="B218" s="1" t="s">
        <v>232</v>
      </c>
      <c r="C218" t="str">
        <f>VLOOKUP(B218, [2]Main!$B$3:$D$376, 2, FALSE)</f>
        <v>Outside of MKCC</v>
      </c>
      <c r="D218" t="str">
        <f>VLOOKUP(B218, [2]Main!$B$3:$D$376, 3, FALSE)</f>
        <v xml:space="preserve">Bicester </v>
      </c>
      <c r="E218" s="5">
        <v>1.242E-2</v>
      </c>
      <c r="F218" s="5">
        <v>0</v>
      </c>
      <c r="G218" s="5">
        <v>0</v>
      </c>
      <c r="H218" s="5">
        <v>0</v>
      </c>
      <c r="I218" s="5">
        <v>0</v>
      </c>
      <c r="J218" s="5">
        <v>0</v>
      </c>
      <c r="K218" s="5">
        <v>0</v>
      </c>
      <c r="L218" s="5">
        <v>0</v>
      </c>
      <c r="M218" s="5">
        <v>0</v>
      </c>
      <c r="N218" s="5">
        <v>0</v>
      </c>
      <c r="O218" s="5">
        <v>0</v>
      </c>
      <c r="P218" s="5">
        <v>0</v>
      </c>
      <c r="Q218" s="5">
        <v>0</v>
      </c>
      <c r="R218" s="5">
        <v>0</v>
      </c>
      <c r="S218" s="5">
        <v>0.16447999999999999</v>
      </c>
      <c r="U218" s="32">
        <f t="shared" si="57"/>
        <v>142.14690000000002</v>
      </c>
      <c r="V218" s="32">
        <f t="shared" si="58"/>
        <v>0</v>
      </c>
      <c r="W218" s="32">
        <f t="shared" si="59"/>
        <v>0</v>
      </c>
      <c r="X218" s="32">
        <f t="shared" si="60"/>
        <v>0</v>
      </c>
      <c r="Y218" s="32">
        <f t="shared" si="68"/>
        <v>0</v>
      </c>
      <c r="Z218" s="32">
        <f t="shared" si="63"/>
        <v>0</v>
      </c>
      <c r="AA218" s="32">
        <f t="shared" si="64"/>
        <v>0</v>
      </c>
      <c r="AB218" s="32">
        <f t="shared" si="65"/>
        <v>0</v>
      </c>
      <c r="AC218" s="32">
        <f t="shared" si="66"/>
        <v>0</v>
      </c>
      <c r="AD218" s="32">
        <f t="shared" si="72"/>
        <v>0</v>
      </c>
      <c r="AE218" s="32">
        <f t="shared" si="69"/>
        <v>0</v>
      </c>
      <c r="AF218" s="32">
        <f t="shared" si="70"/>
        <v>0</v>
      </c>
      <c r="AG218" s="32">
        <f t="shared" si="71"/>
        <v>0</v>
      </c>
      <c r="AH218" s="32">
        <f t="shared" si="67"/>
        <v>0</v>
      </c>
      <c r="AI218" s="32">
        <f t="shared" si="67"/>
        <v>1882.4735999999998</v>
      </c>
      <c r="AJ218" s="32">
        <f>VLOOKUP(B218, '[3]Q01 Main'!$A$5:$B$392, 2, FALSE)</f>
        <v>114.45</v>
      </c>
      <c r="AK218">
        <f>VLOOKUP(B218, '[3]Q01 Main'!$A$5:$C$392, 3, FALSE)</f>
        <v>12</v>
      </c>
      <c r="AN218" s="5">
        <f t="shared" si="61"/>
        <v>2.0026096086763506E-2</v>
      </c>
      <c r="AO218" s="5">
        <f t="shared" si="61"/>
        <v>0</v>
      </c>
      <c r="AP218" s="5">
        <f t="shared" si="61"/>
        <v>0</v>
      </c>
      <c r="AQ218" s="5">
        <f t="shared" si="61"/>
        <v>0</v>
      </c>
      <c r="AR218" s="5">
        <f t="shared" si="54"/>
        <v>0</v>
      </c>
      <c r="AS218" s="5">
        <f t="shared" si="55"/>
        <v>0</v>
      </c>
      <c r="AT218" s="5">
        <f t="shared" si="56"/>
        <v>0</v>
      </c>
      <c r="AU218" s="5">
        <f t="shared" si="53"/>
        <v>0</v>
      </c>
      <c r="AV218" s="5">
        <f t="shared" si="53"/>
        <v>0</v>
      </c>
      <c r="AW218" s="5">
        <f t="shared" si="53"/>
        <v>0</v>
      </c>
      <c r="AX218" s="5">
        <f t="shared" si="53"/>
        <v>0</v>
      </c>
      <c r="AY218" s="5">
        <f t="shared" si="62"/>
        <v>0</v>
      </c>
      <c r="AZ218" s="5">
        <f t="shared" si="62"/>
        <v>0</v>
      </c>
      <c r="BA218" s="5">
        <f t="shared" si="62"/>
        <v>0</v>
      </c>
      <c r="BB218" s="5">
        <f t="shared" si="62"/>
        <v>0.26048312394661294</v>
      </c>
    </row>
    <row r="219" spans="1:54" x14ac:dyDescent="0.35">
      <c r="A219" s="2" t="s">
        <v>233</v>
      </c>
      <c r="B219" s="1" t="s">
        <v>234</v>
      </c>
      <c r="C219" t="str">
        <f>VLOOKUP(B219, [2]Main!$B$3:$D$376, 2, FALSE)</f>
        <v>Outside of MKCC</v>
      </c>
      <c r="D219" t="str">
        <f>VLOOKUP(B219, [2]Main!$B$3:$D$376, 3, FALSE)</f>
        <v xml:space="preserve">Dunstable </v>
      </c>
      <c r="E219" s="5">
        <v>4.2300000000000003E-3</v>
      </c>
      <c r="F219" s="5">
        <v>0</v>
      </c>
      <c r="G219" s="5">
        <v>0</v>
      </c>
      <c r="H219" s="5">
        <v>0</v>
      </c>
      <c r="I219" s="5">
        <v>0</v>
      </c>
      <c r="J219" s="5">
        <v>0</v>
      </c>
      <c r="K219" s="5">
        <v>0</v>
      </c>
      <c r="L219" s="5">
        <v>0</v>
      </c>
      <c r="M219" s="5">
        <v>0</v>
      </c>
      <c r="N219" s="5">
        <v>0</v>
      </c>
      <c r="O219" s="5">
        <v>0</v>
      </c>
      <c r="P219" s="5">
        <v>0</v>
      </c>
      <c r="Q219" s="5">
        <v>3.0849999999999999E-2</v>
      </c>
      <c r="R219" s="5">
        <v>0</v>
      </c>
      <c r="S219" s="5">
        <v>0</v>
      </c>
      <c r="U219" s="32">
        <f t="shared" si="57"/>
        <v>16.074000000000002</v>
      </c>
      <c r="V219" s="32">
        <f t="shared" si="58"/>
        <v>0</v>
      </c>
      <c r="W219" s="32">
        <f t="shared" si="59"/>
        <v>0</v>
      </c>
      <c r="X219" s="32">
        <f t="shared" si="60"/>
        <v>0</v>
      </c>
      <c r="Y219" s="32">
        <f t="shared" si="68"/>
        <v>0</v>
      </c>
      <c r="Z219" s="32">
        <f t="shared" si="63"/>
        <v>0</v>
      </c>
      <c r="AA219" s="32">
        <f t="shared" si="64"/>
        <v>0</v>
      </c>
      <c r="AB219" s="32">
        <f t="shared" si="65"/>
        <v>0</v>
      </c>
      <c r="AC219" s="32">
        <f t="shared" si="66"/>
        <v>0</v>
      </c>
      <c r="AD219" s="32">
        <f t="shared" si="72"/>
        <v>0</v>
      </c>
      <c r="AE219" s="32">
        <f t="shared" si="69"/>
        <v>0</v>
      </c>
      <c r="AF219" s="32">
        <f t="shared" si="70"/>
        <v>0</v>
      </c>
      <c r="AG219" s="32">
        <f t="shared" si="71"/>
        <v>117.22999999999999</v>
      </c>
      <c r="AH219" s="32">
        <f t="shared" si="67"/>
        <v>0</v>
      </c>
      <c r="AI219" s="32">
        <f t="shared" si="67"/>
        <v>0</v>
      </c>
      <c r="AJ219" s="32">
        <f>VLOOKUP(B219, '[3]Q01 Main'!$A$5:$B$392, 2, FALSE)</f>
        <v>38</v>
      </c>
      <c r="AK219">
        <f>VLOOKUP(B219, '[3]Q01 Main'!$A$5:$C$392, 3, FALSE)</f>
        <v>2</v>
      </c>
      <c r="AN219" s="5">
        <f t="shared" si="61"/>
        <v>2.2645549674219878E-3</v>
      </c>
      <c r="AO219" s="5">
        <f t="shared" si="61"/>
        <v>0</v>
      </c>
      <c r="AP219" s="5">
        <f t="shared" si="61"/>
        <v>0</v>
      </c>
      <c r="AQ219" s="5">
        <f t="shared" si="61"/>
        <v>0</v>
      </c>
      <c r="AR219" s="5">
        <f t="shared" si="54"/>
        <v>0</v>
      </c>
      <c r="AS219" s="5">
        <f t="shared" si="55"/>
        <v>0</v>
      </c>
      <c r="AT219" s="5">
        <f t="shared" si="56"/>
        <v>0</v>
      </c>
      <c r="AU219" s="5">
        <f t="shared" si="53"/>
        <v>0</v>
      </c>
      <c r="AV219" s="5">
        <f t="shared" si="53"/>
        <v>0</v>
      </c>
      <c r="AW219" s="5">
        <f t="shared" si="53"/>
        <v>0</v>
      </c>
      <c r="AX219" s="5">
        <f t="shared" si="53"/>
        <v>0</v>
      </c>
      <c r="AY219" s="5">
        <f t="shared" si="62"/>
        <v>0</v>
      </c>
      <c r="AZ219" s="5">
        <f t="shared" si="62"/>
        <v>1.6943024699524929E-2</v>
      </c>
      <c r="BA219" s="5">
        <f t="shared" si="62"/>
        <v>0</v>
      </c>
      <c r="BB219" s="5">
        <f t="shared" si="62"/>
        <v>0</v>
      </c>
    </row>
    <row r="220" spans="1:54" x14ac:dyDescent="0.35">
      <c r="A220" s="2" t="s">
        <v>233</v>
      </c>
      <c r="B220" s="1" t="s">
        <v>235</v>
      </c>
      <c r="C220" t="str">
        <f>VLOOKUP(B220, [2]Main!$B$3:$D$376, 2, FALSE)</f>
        <v>Outside of MKCC</v>
      </c>
      <c r="D220" t="str">
        <f>VLOOKUP(B220, [2]Main!$B$3:$D$376, 3, FALSE)</f>
        <v>Bedford</v>
      </c>
      <c r="E220" s="5">
        <v>3.5999999999999999E-3</v>
      </c>
      <c r="F220" s="5">
        <v>0</v>
      </c>
      <c r="G220" s="5">
        <v>0</v>
      </c>
      <c r="H220" s="5">
        <v>0</v>
      </c>
      <c r="I220" s="5">
        <v>0</v>
      </c>
      <c r="J220" s="5">
        <v>5.0200000000000002E-3</v>
      </c>
      <c r="K220" s="5">
        <v>0</v>
      </c>
      <c r="L220" s="5">
        <v>0</v>
      </c>
      <c r="M220" s="5">
        <v>0</v>
      </c>
      <c r="N220" s="5">
        <v>0</v>
      </c>
      <c r="O220" s="5">
        <v>1.6279999999999999E-2</v>
      </c>
      <c r="P220" s="5">
        <v>4.215E-2</v>
      </c>
      <c r="Q220" s="5">
        <v>0</v>
      </c>
      <c r="R220" s="5">
        <v>0</v>
      </c>
      <c r="S220" s="5">
        <v>0</v>
      </c>
      <c r="U220" s="32">
        <f t="shared" si="57"/>
        <v>29.087999999999997</v>
      </c>
      <c r="V220" s="32">
        <f t="shared" si="58"/>
        <v>0</v>
      </c>
      <c r="W220" s="32">
        <f t="shared" si="59"/>
        <v>0</v>
      </c>
      <c r="X220" s="32">
        <f t="shared" si="60"/>
        <v>0</v>
      </c>
      <c r="Y220" s="32">
        <f t="shared" si="68"/>
        <v>0</v>
      </c>
      <c r="Z220" s="32">
        <f t="shared" si="63"/>
        <v>40.561599999999999</v>
      </c>
      <c r="AA220" s="32">
        <f t="shared" si="64"/>
        <v>0</v>
      </c>
      <c r="AB220" s="32">
        <f t="shared" si="65"/>
        <v>0</v>
      </c>
      <c r="AC220" s="32">
        <f t="shared" si="66"/>
        <v>0</v>
      </c>
      <c r="AD220" s="32">
        <f t="shared" si="72"/>
        <v>0</v>
      </c>
      <c r="AE220" s="32">
        <f t="shared" si="69"/>
        <v>131.54239999999999</v>
      </c>
      <c r="AF220" s="32">
        <f t="shared" si="70"/>
        <v>340.572</v>
      </c>
      <c r="AG220" s="32">
        <f t="shared" si="71"/>
        <v>0</v>
      </c>
      <c r="AH220" s="32">
        <f t="shared" si="67"/>
        <v>0</v>
      </c>
      <c r="AI220" s="32">
        <f t="shared" si="67"/>
        <v>0</v>
      </c>
      <c r="AJ220" s="32">
        <f>VLOOKUP(B220, '[3]Q01 Main'!$A$5:$B$392, 2, FALSE)</f>
        <v>80.8</v>
      </c>
      <c r="AK220">
        <f>VLOOKUP(B220, '[3]Q01 Main'!$A$5:$C$392, 3, FALSE)</f>
        <v>5</v>
      </c>
      <c r="AN220" s="5">
        <f t="shared" si="61"/>
        <v>4.0980076454131377E-3</v>
      </c>
      <c r="AO220" s="5">
        <f t="shared" si="61"/>
        <v>0</v>
      </c>
      <c r="AP220" s="5">
        <f t="shared" si="61"/>
        <v>0</v>
      </c>
      <c r="AQ220" s="5">
        <f t="shared" si="61"/>
        <v>0</v>
      </c>
      <c r="AR220" s="5">
        <f t="shared" si="54"/>
        <v>0</v>
      </c>
      <c r="AS220" s="5">
        <f t="shared" si="55"/>
        <v>5.6752866397460945E-3</v>
      </c>
      <c r="AT220" s="5">
        <f t="shared" si="56"/>
        <v>0</v>
      </c>
      <c r="AU220" s="5">
        <f t="shared" si="53"/>
        <v>0</v>
      </c>
      <c r="AV220" s="5">
        <f t="shared" si="53"/>
        <v>0</v>
      </c>
      <c r="AW220" s="5">
        <f t="shared" si="53"/>
        <v>0</v>
      </c>
      <c r="AX220" s="5">
        <f t="shared" si="53"/>
        <v>2.3207463211804977E-2</v>
      </c>
      <c r="AY220" s="5">
        <f t="shared" si="62"/>
        <v>4.5152571934232416E-2</v>
      </c>
      <c r="AZ220" s="5">
        <f t="shared" si="62"/>
        <v>0</v>
      </c>
      <c r="BA220" s="5">
        <f t="shared" si="62"/>
        <v>0</v>
      </c>
      <c r="BB220" s="5">
        <f t="shared" si="62"/>
        <v>0</v>
      </c>
    </row>
    <row r="221" spans="1:54" x14ac:dyDescent="0.35">
      <c r="A221" s="2" t="s">
        <v>233</v>
      </c>
      <c r="B221" s="1" t="s">
        <v>236</v>
      </c>
      <c r="C221" t="str">
        <f>VLOOKUP(B221, [2]Main!$B$3:$D$376, 2, FALSE)</f>
        <v>Outside of MKCC</v>
      </c>
      <c r="D221" t="s">
        <v>1880</v>
      </c>
      <c r="E221" s="5">
        <v>1.65E-3</v>
      </c>
      <c r="F221" s="5">
        <v>0</v>
      </c>
      <c r="G221" s="5">
        <v>0</v>
      </c>
      <c r="H221" s="5">
        <v>0</v>
      </c>
      <c r="I221" s="5">
        <v>0</v>
      </c>
      <c r="J221" s="5">
        <v>0</v>
      </c>
      <c r="K221" s="5">
        <v>0</v>
      </c>
      <c r="L221" s="5">
        <v>0</v>
      </c>
      <c r="M221" s="5">
        <v>0</v>
      </c>
      <c r="N221" s="5">
        <v>0</v>
      </c>
      <c r="O221" s="5">
        <v>0</v>
      </c>
      <c r="P221" s="5">
        <v>0</v>
      </c>
      <c r="Q221" s="5">
        <v>0</v>
      </c>
      <c r="R221" s="5">
        <v>0</v>
      </c>
      <c r="S221" s="5">
        <v>2.18E-2</v>
      </c>
      <c r="U221" s="32">
        <f t="shared" si="57"/>
        <v>8.25</v>
      </c>
      <c r="V221" s="32">
        <f t="shared" si="58"/>
        <v>0</v>
      </c>
      <c r="W221" s="32">
        <f t="shared" si="59"/>
        <v>0</v>
      </c>
      <c r="X221" s="32">
        <f t="shared" si="60"/>
        <v>0</v>
      </c>
      <c r="Y221" s="32">
        <f t="shared" si="68"/>
        <v>0</v>
      </c>
      <c r="Z221" s="32">
        <f t="shared" si="63"/>
        <v>0</v>
      </c>
      <c r="AA221" s="32">
        <f t="shared" si="64"/>
        <v>0</v>
      </c>
      <c r="AB221" s="32">
        <f t="shared" si="65"/>
        <v>0</v>
      </c>
      <c r="AC221" s="32">
        <f t="shared" si="66"/>
        <v>0</v>
      </c>
      <c r="AD221" s="32">
        <f t="shared" si="72"/>
        <v>0</v>
      </c>
      <c r="AE221" s="32">
        <f t="shared" si="69"/>
        <v>0</v>
      </c>
      <c r="AF221" s="32">
        <f t="shared" si="70"/>
        <v>0</v>
      </c>
      <c r="AG221" s="32">
        <f t="shared" si="71"/>
        <v>0</v>
      </c>
      <c r="AH221" s="32">
        <f t="shared" si="67"/>
        <v>0</v>
      </c>
      <c r="AI221" s="32">
        <f t="shared" si="67"/>
        <v>109.00000000000001</v>
      </c>
      <c r="AJ221" s="32">
        <f>VLOOKUP(B221, '[3]Q01 Main'!$A$5:$B$392, 2, FALSE)</f>
        <v>50</v>
      </c>
      <c r="AK221">
        <f>VLOOKUP(B221, '[3]Q01 Main'!$A$5:$C$392, 3, FALSE)</f>
        <v>1</v>
      </c>
      <c r="AN221" s="5">
        <f t="shared" si="61"/>
        <v>1.1622855842498071E-3</v>
      </c>
      <c r="AO221" s="5">
        <f t="shared" si="61"/>
        <v>0</v>
      </c>
      <c r="AP221" s="5">
        <f t="shared" si="61"/>
        <v>0</v>
      </c>
      <c r="AQ221" s="5">
        <f t="shared" si="61"/>
        <v>0</v>
      </c>
      <c r="AR221" s="5">
        <f t="shared" si="54"/>
        <v>0</v>
      </c>
      <c r="AS221" s="5">
        <f t="shared" si="55"/>
        <v>0</v>
      </c>
      <c r="AT221" s="5">
        <f t="shared" si="56"/>
        <v>0</v>
      </c>
      <c r="AU221" s="5">
        <f t="shared" si="53"/>
        <v>0</v>
      </c>
      <c r="AV221" s="5">
        <f t="shared" si="53"/>
        <v>0</v>
      </c>
      <c r="AW221" s="5">
        <f t="shared" si="53"/>
        <v>0</v>
      </c>
      <c r="AX221" s="5">
        <f t="shared" si="53"/>
        <v>0</v>
      </c>
      <c r="AY221" s="5">
        <f t="shared" si="62"/>
        <v>0</v>
      </c>
      <c r="AZ221" s="5">
        <f t="shared" si="62"/>
        <v>0</v>
      </c>
      <c r="BA221" s="5">
        <f t="shared" si="62"/>
        <v>0</v>
      </c>
      <c r="BB221" s="5">
        <f t="shared" si="62"/>
        <v>1.50826340991878E-2</v>
      </c>
    </row>
    <row r="222" spans="1:54" x14ac:dyDescent="0.35">
      <c r="A222" s="2" t="s">
        <v>233</v>
      </c>
      <c r="B222" s="1" t="s">
        <v>237</v>
      </c>
      <c r="C222" t="str">
        <f>VLOOKUP(B222, [2]Main!$B$3:$D$376, 2, FALSE)</f>
        <v>Outside of MKCC</v>
      </c>
      <c r="D222" t="s">
        <v>1880</v>
      </c>
      <c r="E222" s="5">
        <v>3.4499999999999999E-3</v>
      </c>
      <c r="F222" s="5">
        <v>0</v>
      </c>
      <c r="G222" s="5">
        <v>0</v>
      </c>
      <c r="H222" s="5">
        <v>0</v>
      </c>
      <c r="I222" s="5">
        <v>0</v>
      </c>
      <c r="J222" s="5">
        <v>0</v>
      </c>
      <c r="K222" s="5">
        <v>0</v>
      </c>
      <c r="L222" s="5">
        <v>0</v>
      </c>
      <c r="M222" s="5">
        <v>0</v>
      </c>
      <c r="N222" s="5">
        <v>0</v>
      </c>
      <c r="O222" s="5">
        <v>0</v>
      </c>
      <c r="P222" s="5">
        <v>0</v>
      </c>
      <c r="Q222" s="5">
        <v>2.5190000000000001E-2</v>
      </c>
      <c r="R222" s="5">
        <v>0</v>
      </c>
      <c r="S222" s="5">
        <v>0</v>
      </c>
      <c r="U222" s="32">
        <f t="shared" si="57"/>
        <v>22.08</v>
      </c>
      <c r="V222" s="32">
        <f t="shared" si="58"/>
        <v>0</v>
      </c>
      <c r="W222" s="32">
        <f t="shared" si="59"/>
        <v>0</v>
      </c>
      <c r="X222" s="32">
        <f t="shared" si="60"/>
        <v>0</v>
      </c>
      <c r="Y222" s="32">
        <f t="shared" si="68"/>
        <v>0</v>
      </c>
      <c r="Z222" s="32">
        <f t="shared" si="63"/>
        <v>0</v>
      </c>
      <c r="AA222" s="32">
        <f t="shared" si="64"/>
        <v>0</v>
      </c>
      <c r="AB222" s="32">
        <f t="shared" si="65"/>
        <v>0</v>
      </c>
      <c r="AC222" s="32">
        <f t="shared" si="66"/>
        <v>0</v>
      </c>
      <c r="AD222" s="32">
        <f t="shared" si="72"/>
        <v>0</v>
      </c>
      <c r="AE222" s="32">
        <f t="shared" si="69"/>
        <v>0</v>
      </c>
      <c r="AF222" s="32">
        <f t="shared" si="70"/>
        <v>0</v>
      </c>
      <c r="AG222" s="32">
        <f t="shared" si="71"/>
        <v>161.21600000000001</v>
      </c>
      <c r="AH222" s="32">
        <f t="shared" si="67"/>
        <v>0</v>
      </c>
      <c r="AI222" s="32">
        <f t="shared" si="67"/>
        <v>0</v>
      </c>
      <c r="AJ222" s="32">
        <f>VLOOKUP(B222, '[3]Q01 Main'!$A$5:$B$392, 2, FALSE)</f>
        <v>64</v>
      </c>
      <c r="AK222">
        <f>VLOOKUP(B222, '[3]Q01 Main'!$A$5:$C$392, 3, FALSE)</f>
        <v>1</v>
      </c>
      <c r="AN222" s="5">
        <f t="shared" si="61"/>
        <v>3.110698872755847E-3</v>
      </c>
      <c r="AO222" s="5">
        <f t="shared" si="61"/>
        <v>0</v>
      </c>
      <c r="AP222" s="5">
        <f t="shared" si="61"/>
        <v>0</v>
      </c>
      <c r="AQ222" s="5">
        <f t="shared" si="61"/>
        <v>0</v>
      </c>
      <c r="AR222" s="5">
        <f t="shared" si="54"/>
        <v>0</v>
      </c>
      <c r="AS222" s="5">
        <f t="shared" si="55"/>
        <v>0</v>
      </c>
      <c r="AT222" s="5">
        <f t="shared" si="56"/>
        <v>0</v>
      </c>
      <c r="AU222" s="5">
        <f t="shared" si="53"/>
        <v>0</v>
      </c>
      <c r="AV222" s="5">
        <f t="shared" si="53"/>
        <v>0</v>
      </c>
      <c r="AW222" s="5">
        <f t="shared" si="53"/>
        <v>0</v>
      </c>
      <c r="AX222" s="5">
        <f t="shared" si="53"/>
        <v>0</v>
      </c>
      <c r="AY222" s="5">
        <f t="shared" si="62"/>
        <v>0</v>
      </c>
      <c r="AZ222" s="5">
        <f t="shared" si="62"/>
        <v>2.3300236031379436E-2</v>
      </c>
      <c r="BA222" s="5">
        <f t="shared" si="62"/>
        <v>0</v>
      </c>
      <c r="BB222" s="5">
        <f t="shared" si="62"/>
        <v>0</v>
      </c>
    </row>
    <row r="223" spans="1:54" x14ac:dyDescent="0.35">
      <c r="A223" s="2" t="s">
        <v>233</v>
      </c>
      <c r="B223" s="1" t="s">
        <v>238</v>
      </c>
      <c r="C223" t="str">
        <f>VLOOKUP(B223, [2]Main!$B$3:$D$376, 2, FALSE)</f>
        <v>Outside of MKCC</v>
      </c>
      <c r="D223" t="str">
        <f>VLOOKUP(B223, [2]Main!$B$3:$D$376, 3, FALSE)</f>
        <v>Northampton</v>
      </c>
      <c r="E223" s="5">
        <v>0</v>
      </c>
      <c r="F223" s="5">
        <v>0</v>
      </c>
      <c r="G223" s="5">
        <v>0</v>
      </c>
      <c r="H223" s="5">
        <v>0</v>
      </c>
      <c r="I223" s="5">
        <v>0</v>
      </c>
      <c r="J223" s="5">
        <v>0</v>
      </c>
      <c r="K223" s="5">
        <v>0</v>
      </c>
      <c r="L223" s="5">
        <v>0</v>
      </c>
      <c r="M223" s="5">
        <v>0</v>
      </c>
      <c r="N223" s="5">
        <v>0</v>
      </c>
      <c r="O223" s="5">
        <v>0</v>
      </c>
      <c r="P223" s="5">
        <v>0</v>
      </c>
      <c r="Q223" s="5">
        <v>0</v>
      </c>
      <c r="R223" s="5">
        <v>0</v>
      </c>
      <c r="S223" s="5">
        <v>0</v>
      </c>
      <c r="U223" s="32">
        <f t="shared" si="57"/>
        <v>0</v>
      </c>
      <c r="V223" s="32">
        <f t="shared" si="58"/>
        <v>0</v>
      </c>
      <c r="W223" s="32">
        <f t="shared" si="59"/>
        <v>0</v>
      </c>
      <c r="X223" s="32">
        <f t="shared" si="59"/>
        <v>0</v>
      </c>
      <c r="Y223" s="32">
        <f t="shared" si="59"/>
        <v>0</v>
      </c>
      <c r="Z223" s="32">
        <f t="shared" si="59"/>
        <v>0</v>
      </c>
      <c r="AA223" s="32">
        <f t="shared" si="59"/>
        <v>0</v>
      </c>
      <c r="AB223" s="32">
        <f t="shared" si="59"/>
        <v>0</v>
      </c>
      <c r="AC223" s="32">
        <f t="shared" ref="AC223:AF286" si="73">(M223*$AJ223)*100</f>
        <v>0</v>
      </c>
      <c r="AD223" s="32">
        <f t="shared" si="73"/>
        <v>0</v>
      </c>
      <c r="AE223" s="32">
        <f t="shared" si="73"/>
        <v>0</v>
      </c>
      <c r="AF223" s="32">
        <f t="shared" si="73"/>
        <v>0</v>
      </c>
      <c r="AG223" s="32">
        <f t="shared" ref="AG223:AG286" si="74">(Q223*$AJ223)*100</f>
        <v>0</v>
      </c>
      <c r="AH223" s="32">
        <f t="shared" si="67"/>
        <v>0</v>
      </c>
      <c r="AI223" s="32">
        <f t="shared" si="67"/>
        <v>0</v>
      </c>
      <c r="AJ223" s="32">
        <f>VLOOKUP(B223, '[3]Q01 Main'!$A$5:$B$392, 2, FALSE)</f>
        <v>0</v>
      </c>
      <c r="AK223">
        <f>VLOOKUP(B223, '[3]Q01 Main'!$A$5:$C$392, 3, FALSE)</f>
        <v>0</v>
      </c>
      <c r="AN223" s="5">
        <f t="shared" si="61"/>
        <v>0</v>
      </c>
      <c r="AO223" s="5">
        <f t="shared" si="61"/>
        <v>0</v>
      </c>
      <c r="AP223" s="5">
        <f t="shared" si="61"/>
        <v>0</v>
      </c>
      <c r="AQ223" s="5">
        <f t="shared" si="61"/>
        <v>0</v>
      </c>
      <c r="AR223" s="5">
        <f t="shared" si="54"/>
        <v>0</v>
      </c>
      <c r="AS223" s="5">
        <f t="shared" si="55"/>
        <v>0</v>
      </c>
      <c r="AT223" s="5">
        <f t="shared" si="56"/>
        <v>0</v>
      </c>
      <c r="AU223" s="5">
        <f t="shared" si="53"/>
        <v>0</v>
      </c>
      <c r="AV223" s="5">
        <f t="shared" si="53"/>
        <v>0</v>
      </c>
      <c r="AW223" s="5">
        <f t="shared" si="53"/>
        <v>0</v>
      </c>
      <c r="AX223" s="5">
        <f t="shared" si="53"/>
        <v>0</v>
      </c>
      <c r="AY223" s="5">
        <f t="shared" si="62"/>
        <v>0</v>
      </c>
      <c r="AZ223" s="5">
        <f t="shared" si="62"/>
        <v>0</v>
      </c>
      <c r="BA223" s="5">
        <f t="shared" si="62"/>
        <v>0</v>
      </c>
      <c r="BB223" s="5">
        <f t="shared" si="62"/>
        <v>0</v>
      </c>
    </row>
    <row r="224" spans="1:54" x14ac:dyDescent="0.35">
      <c r="A224" s="2" t="s">
        <v>233</v>
      </c>
      <c r="B224" s="1" t="s">
        <v>239</v>
      </c>
      <c r="C224" t="str">
        <f>VLOOKUP(B224, [2]Main!$B$3:$D$376, 2, FALSE)</f>
        <v>Outside of MKCC</v>
      </c>
      <c r="D224" t="s">
        <v>1880</v>
      </c>
      <c r="E224" s="5">
        <v>0</v>
      </c>
      <c r="F224" s="5">
        <v>0</v>
      </c>
      <c r="G224" s="5">
        <v>0</v>
      </c>
      <c r="H224" s="5">
        <v>0</v>
      </c>
      <c r="I224" s="5">
        <v>0</v>
      </c>
      <c r="J224" s="5">
        <v>0</v>
      </c>
      <c r="K224" s="5">
        <v>0</v>
      </c>
      <c r="L224" s="5">
        <v>0</v>
      </c>
      <c r="M224" s="5">
        <v>0</v>
      </c>
      <c r="N224" s="5">
        <v>0</v>
      </c>
      <c r="O224" s="5">
        <v>0</v>
      </c>
      <c r="P224" s="5">
        <v>0</v>
      </c>
      <c r="Q224" s="5">
        <v>0</v>
      </c>
      <c r="R224" s="5">
        <v>0</v>
      </c>
      <c r="S224" s="5">
        <v>0</v>
      </c>
      <c r="U224" s="32">
        <f t="shared" si="57"/>
        <v>0</v>
      </c>
      <c r="V224" s="32">
        <f t="shared" si="58"/>
        <v>0</v>
      </c>
      <c r="W224" s="32">
        <f t="shared" si="59"/>
        <v>0</v>
      </c>
      <c r="X224" s="32">
        <f t="shared" si="59"/>
        <v>0</v>
      </c>
      <c r="Y224" s="32">
        <f t="shared" si="59"/>
        <v>0</v>
      </c>
      <c r="Z224" s="32">
        <f t="shared" si="59"/>
        <v>0</v>
      </c>
      <c r="AA224" s="32">
        <f t="shared" si="59"/>
        <v>0</v>
      </c>
      <c r="AB224" s="32">
        <f t="shared" si="59"/>
        <v>0</v>
      </c>
      <c r="AC224" s="32">
        <f t="shared" si="73"/>
        <v>0</v>
      </c>
      <c r="AD224" s="32">
        <f t="shared" si="73"/>
        <v>0</v>
      </c>
      <c r="AE224" s="32">
        <f t="shared" si="73"/>
        <v>0</v>
      </c>
      <c r="AF224" s="32">
        <f t="shared" si="73"/>
        <v>0</v>
      </c>
      <c r="AG224" s="32">
        <f t="shared" si="74"/>
        <v>0</v>
      </c>
      <c r="AH224" s="32">
        <f t="shared" si="67"/>
        <v>0</v>
      </c>
      <c r="AI224" s="32">
        <f t="shared" si="67"/>
        <v>0</v>
      </c>
      <c r="AJ224" s="32">
        <f>VLOOKUP(B224, '[3]Q01 Main'!$A$5:$B$392, 2, FALSE)</f>
        <v>0</v>
      </c>
      <c r="AK224">
        <f>VLOOKUP(B224, '[3]Q01 Main'!$A$5:$C$392, 3, FALSE)</f>
        <v>0</v>
      </c>
      <c r="AN224" s="5">
        <f t="shared" si="61"/>
        <v>0</v>
      </c>
      <c r="AO224" s="5">
        <f t="shared" si="61"/>
        <v>0</v>
      </c>
      <c r="AP224" s="5">
        <f t="shared" si="61"/>
        <v>0</v>
      </c>
      <c r="AQ224" s="5">
        <f t="shared" si="61"/>
        <v>0</v>
      </c>
      <c r="AR224" s="5">
        <f t="shared" si="54"/>
        <v>0</v>
      </c>
      <c r="AS224" s="5">
        <f t="shared" si="55"/>
        <v>0</v>
      </c>
      <c r="AT224" s="5">
        <f t="shared" si="56"/>
        <v>0</v>
      </c>
      <c r="AU224" s="5">
        <f t="shared" si="53"/>
        <v>0</v>
      </c>
      <c r="AV224" s="5">
        <f t="shared" si="53"/>
        <v>0</v>
      </c>
      <c r="AW224" s="5">
        <f t="shared" si="53"/>
        <v>0</v>
      </c>
      <c r="AX224" s="5">
        <f t="shared" si="53"/>
        <v>0</v>
      </c>
      <c r="AY224" s="5">
        <f t="shared" si="62"/>
        <v>0</v>
      </c>
      <c r="AZ224" s="5">
        <f t="shared" si="62"/>
        <v>0</v>
      </c>
      <c r="BA224" s="5">
        <f t="shared" si="62"/>
        <v>0</v>
      </c>
      <c r="BB224" s="5">
        <f t="shared" si="62"/>
        <v>0</v>
      </c>
    </row>
    <row r="225" spans="1:54" x14ac:dyDescent="0.35">
      <c r="A225" s="2" t="s">
        <v>233</v>
      </c>
      <c r="B225" s="1" t="s">
        <v>240</v>
      </c>
      <c r="C225" t="str">
        <f>VLOOKUP(B225, [2]Main!$B$3:$D$376, 2, FALSE)</f>
        <v>Outside of MKCC</v>
      </c>
      <c r="D225" t="str">
        <f>VLOOKUP(B225, [2]Main!$B$3:$D$376, 3, FALSE)</f>
        <v>Leighton Buzzard</v>
      </c>
      <c r="E225" s="5">
        <v>1.787E-2</v>
      </c>
      <c r="F225" s="5">
        <v>0</v>
      </c>
      <c r="G225" s="5">
        <v>0</v>
      </c>
      <c r="H225" s="5">
        <v>0</v>
      </c>
      <c r="I225" s="5">
        <v>0</v>
      </c>
      <c r="J225" s="5">
        <v>0</v>
      </c>
      <c r="K225" s="5">
        <v>0</v>
      </c>
      <c r="L225" s="5">
        <v>0</v>
      </c>
      <c r="M225" s="5">
        <v>0</v>
      </c>
      <c r="N225" s="5">
        <v>0</v>
      </c>
      <c r="O225" s="5">
        <v>0</v>
      </c>
      <c r="P225" s="5">
        <v>0</v>
      </c>
      <c r="Q225" s="5">
        <v>0.13038</v>
      </c>
      <c r="R225" s="5">
        <v>0</v>
      </c>
      <c r="S225" s="5">
        <v>0</v>
      </c>
      <c r="U225" s="32">
        <f t="shared" si="57"/>
        <v>87.366430000000008</v>
      </c>
      <c r="V225" s="32">
        <f t="shared" si="58"/>
        <v>0</v>
      </c>
      <c r="W225" s="32">
        <f t="shared" si="59"/>
        <v>0</v>
      </c>
      <c r="X225" s="32">
        <f t="shared" si="59"/>
        <v>0</v>
      </c>
      <c r="Y225" s="32">
        <f t="shared" si="59"/>
        <v>0</v>
      </c>
      <c r="Z225" s="32">
        <f t="shared" si="59"/>
        <v>0</v>
      </c>
      <c r="AA225" s="32">
        <f t="shared" si="59"/>
        <v>0</v>
      </c>
      <c r="AB225" s="32">
        <f t="shared" si="59"/>
        <v>0</v>
      </c>
      <c r="AC225" s="32">
        <f t="shared" si="73"/>
        <v>0</v>
      </c>
      <c r="AD225" s="32">
        <f t="shared" si="73"/>
        <v>0</v>
      </c>
      <c r="AE225" s="32">
        <f t="shared" si="73"/>
        <v>0</v>
      </c>
      <c r="AF225" s="32">
        <f t="shared" si="73"/>
        <v>0</v>
      </c>
      <c r="AG225" s="32">
        <f t="shared" si="74"/>
        <v>637.42782</v>
      </c>
      <c r="AH225" s="32">
        <f t="shared" si="67"/>
        <v>0</v>
      </c>
      <c r="AI225" s="32">
        <f t="shared" si="67"/>
        <v>0</v>
      </c>
      <c r="AJ225" s="32">
        <f>VLOOKUP(B225, '[3]Q01 Main'!$A$5:$B$392, 2, FALSE)</f>
        <v>48.89</v>
      </c>
      <c r="AK225">
        <f>VLOOKUP(B225, '[3]Q01 Main'!$A$5:$C$392, 3, FALSE)</f>
        <v>10</v>
      </c>
      <c r="AN225" s="5">
        <f t="shared" si="61"/>
        <v>1.2308453592287258E-2</v>
      </c>
      <c r="AO225" s="5">
        <f t="shared" si="61"/>
        <v>0</v>
      </c>
      <c r="AP225" s="5">
        <f t="shared" si="61"/>
        <v>0</v>
      </c>
      <c r="AQ225" s="5">
        <f t="shared" si="61"/>
        <v>0</v>
      </c>
      <c r="AR225" s="5">
        <f t="shared" ref="AR225:AR261" si="75">Y225/Y$383</f>
        <v>0</v>
      </c>
      <c r="AS225" s="5">
        <f t="shared" ref="AS225:AS261" si="76">Z225/Z$383</f>
        <v>0</v>
      </c>
      <c r="AT225" s="5">
        <f t="shared" ref="AT225:AT261" si="77">AA225/AA$383</f>
        <v>0</v>
      </c>
      <c r="AU225" s="5">
        <f t="shared" si="53"/>
        <v>0</v>
      </c>
      <c r="AV225" s="5">
        <f t="shared" si="53"/>
        <v>0</v>
      </c>
      <c r="AW225" s="5">
        <f t="shared" si="53"/>
        <v>0</v>
      </c>
      <c r="AX225" s="5">
        <f t="shared" si="53"/>
        <v>0</v>
      </c>
      <c r="AY225" s="5">
        <f t="shared" si="62"/>
        <v>0</v>
      </c>
      <c r="AZ225" s="5">
        <f t="shared" si="62"/>
        <v>9.212620744198867E-2</v>
      </c>
      <c r="BA225" s="5">
        <f t="shared" si="62"/>
        <v>0</v>
      </c>
      <c r="BB225" s="5">
        <f t="shared" si="62"/>
        <v>0</v>
      </c>
    </row>
    <row r="226" spans="1:54" x14ac:dyDescent="0.35">
      <c r="A226" s="2" t="s">
        <v>233</v>
      </c>
      <c r="B226" s="1" t="s">
        <v>241</v>
      </c>
      <c r="C226" t="str">
        <f>VLOOKUP(B226, [2]Main!$B$3:$D$376, 2, FALSE)</f>
        <v>Outside of MKCC</v>
      </c>
      <c r="D226" t="str">
        <f>VLOOKUP(B226, [2]Main!$B$3:$D$376, 3, FALSE)</f>
        <v>Northampton</v>
      </c>
      <c r="E226" s="5">
        <v>2.5300000000000001E-3</v>
      </c>
      <c r="F226" s="5">
        <v>0</v>
      </c>
      <c r="G226" s="5">
        <v>0</v>
      </c>
      <c r="H226" s="5">
        <v>0</v>
      </c>
      <c r="I226" s="5">
        <v>0</v>
      </c>
      <c r="J226" s="5">
        <v>0</v>
      </c>
      <c r="K226" s="5">
        <v>0</v>
      </c>
      <c r="L226" s="5">
        <v>0</v>
      </c>
      <c r="M226" s="5">
        <v>1.9859999999999999E-2</v>
      </c>
      <c r="N226" s="5">
        <v>0</v>
      </c>
      <c r="O226" s="5">
        <v>0</v>
      </c>
      <c r="P226" s="5">
        <v>0</v>
      </c>
      <c r="Q226" s="5">
        <v>0</v>
      </c>
      <c r="R226" s="5">
        <v>0</v>
      </c>
      <c r="S226" s="5">
        <v>0</v>
      </c>
      <c r="U226" s="32">
        <f t="shared" si="57"/>
        <v>25.3</v>
      </c>
      <c r="V226" s="32">
        <f t="shared" si="58"/>
        <v>0</v>
      </c>
      <c r="W226" s="32">
        <f t="shared" si="59"/>
        <v>0</v>
      </c>
      <c r="X226" s="32">
        <f t="shared" si="59"/>
        <v>0</v>
      </c>
      <c r="Y226" s="32">
        <f t="shared" si="59"/>
        <v>0</v>
      </c>
      <c r="Z226" s="32">
        <f t="shared" si="59"/>
        <v>0</v>
      </c>
      <c r="AA226" s="32">
        <f t="shared" si="59"/>
        <v>0</v>
      </c>
      <c r="AB226" s="32">
        <f t="shared" si="59"/>
        <v>0</v>
      </c>
      <c r="AC226" s="32">
        <f t="shared" si="73"/>
        <v>198.6</v>
      </c>
      <c r="AD226" s="32">
        <f t="shared" si="73"/>
        <v>0</v>
      </c>
      <c r="AE226" s="32">
        <f t="shared" si="73"/>
        <v>0</v>
      </c>
      <c r="AF226" s="32">
        <f t="shared" si="73"/>
        <v>0</v>
      </c>
      <c r="AG226" s="32">
        <f t="shared" si="74"/>
        <v>0</v>
      </c>
      <c r="AH226" s="32">
        <f t="shared" si="67"/>
        <v>0</v>
      </c>
      <c r="AI226" s="32">
        <f t="shared" si="67"/>
        <v>0</v>
      </c>
      <c r="AJ226" s="32">
        <f>VLOOKUP(B226, '[3]Q01 Main'!$A$5:$B$392, 2, FALSE)</f>
        <v>100</v>
      </c>
      <c r="AK226">
        <f>VLOOKUP(B226, '[3]Q01 Main'!$A$5:$C$392, 3, FALSE)</f>
        <v>1</v>
      </c>
      <c r="AN226" s="5">
        <f t="shared" si="61"/>
        <v>3.564342458366075E-3</v>
      </c>
      <c r="AO226" s="5">
        <f t="shared" si="61"/>
        <v>0</v>
      </c>
      <c r="AP226" s="5">
        <f t="shared" si="61"/>
        <v>0</v>
      </c>
      <c r="AQ226" s="5">
        <f t="shared" si="61"/>
        <v>0</v>
      </c>
      <c r="AR226" s="5">
        <f t="shared" si="75"/>
        <v>0</v>
      </c>
      <c r="AS226" s="5">
        <f t="shared" si="76"/>
        <v>0</v>
      </c>
      <c r="AT226" s="5">
        <f t="shared" si="77"/>
        <v>0</v>
      </c>
      <c r="AU226" s="5">
        <f t="shared" si="53"/>
        <v>0</v>
      </c>
      <c r="AV226" s="5">
        <f t="shared" si="53"/>
        <v>2.896121743438515E-2</v>
      </c>
      <c r="AW226" s="5">
        <f t="shared" si="53"/>
        <v>0</v>
      </c>
      <c r="AX226" s="5">
        <f t="shared" si="53"/>
        <v>0</v>
      </c>
      <c r="AY226" s="5">
        <f t="shared" si="62"/>
        <v>0</v>
      </c>
      <c r="AZ226" s="5">
        <f t="shared" si="62"/>
        <v>0</v>
      </c>
      <c r="BA226" s="5">
        <f t="shared" si="62"/>
        <v>0</v>
      </c>
      <c r="BB226" s="5">
        <f t="shared" si="62"/>
        <v>0</v>
      </c>
    </row>
    <row r="227" spans="1:54" x14ac:dyDescent="0.35">
      <c r="A227" s="2" t="s">
        <v>233</v>
      </c>
      <c r="B227" s="1" t="s">
        <v>242</v>
      </c>
      <c r="C227" t="str">
        <f>VLOOKUP(B227, [2]Main!$B$3:$D$376, 2, FALSE)</f>
        <v>Outside of MKCC</v>
      </c>
      <c r="D227" t="str">
        <f>VLOOKUP(B227, [2]Main!$B$3:$D$376, 3, FALSE)</f>
        <v>Bedford</v>
      </c>
      <c r="E227" s="5">
        <v>3.6900000000000001E-3</v>
      </c>
      <c r="F227" s="5">
        <v>0</v>
      </c>
      <c r="G227" s="5">
        <v>0</v>
      </c>
      <c r="H227" s="5">
        <v>0</v>
      </c>
      <c r="I227" s="5">
        <v>0</v>
      </c>
      <c r="J227" s="5">
        <v>0</v>
      </c>
      <c r="K227" s="5">
        <v>0</v>
      </c>
      <c r="L227" s="5">
        <v>0</v>
      </c>
      <c r="M227" s="5">
        <v>0</v>
      </c>
      <c r="N227" s="5">
        <v>0</v>
      </c>
      <c r="O227" s="5">
        <v>0</v>
      </c>
      <c r="P227" s="5">
        <v>4.9209999999999997E-2</v>
      </c>
      <c r="Q227" s="5">
        <v>0</v>
      </c>
      <c r="R227" s="5">
        <v>0</v>
      </c>
      <c r="S227" s="5">
        <v>0</v>
      </c>
      <c r="U227" s="32">
        <f t="shared" si="57"/>
        <v>27.058769999999999</v>
      </c>
      <c r="V227" s="32">
        <f t="shared" si="58"/>
        <v>0</v>
      </c>
      <c r="W227" s="32">
        <f t="shared" si="59"/>
        <v>0</v>
      </c>
      <c r="X227" s="32">
        <f t="shared" si="59"/>
        <v>0</v>
      </c>
      <c r="Y227" s="32">
        <f t="shared" si="59"/>
        <v>0</v>
      </c>
      <c r="Z227" s="32">
        <f t="shared" si="59"/>
        <v>0</v>
      </c>
      <c r="AA227" s="32">
        <f t="shared" si="59"/>
        <v>0</v>
      </c>
      <c r="AB227" s="32">
        <f t="shared" si="59"/>
        <v>0</v>
      </c>
      <c r="AC227" s="32">
        <f t="shared" si="73"/>
        <v>0</v>
      </c>
      <c r="AD227" s="32">
        <f t="shared" si="73"/>
        <v>0</v>
      </c>
      <c r="AE227" s="32">
        <f t="shared" si="73"/>
        <v>0</v>
      </c>
      <c r="AF227" s="32">
        <f t="shared" si="73"/>
        <v>360.85692999999998</v>
      </c>
      <c r="AG227" s="32">
        <f t="shared" si="74"/>
        <v>0</v>
      </c>
      <c r="AH227" s="32">
        <f t="shared" si="67"/>
        <v>0</v>
      </c>
      <c r="AI227" s="32">
        <f t="shared" si="67"/>
        <v>0</v>
      </c>
      <c r="AJ227" s="32">
        <f>VLOOKUP(B227, '[3]Q01 Main'!$A$5:$B$392, 2, FALSE)</f>
        <v>73.33</v>
      </c>
      <c r="AK227">
        <f>VLOOKUP(B227, '[3]Q01 Main'!$A$5:$C$392, 3, FALSE)</f>
        <v>3</v>
      </c>
      <c r="AN227" s="5">
        <f t="shared" si="61"/>
        <v>3.8121234301249879E-3</v>
      </c>
      <c r="AO227" s="5">
        <f t="shared" si="61"/>
        <v>0</v>
      </c>
      <c r="AP227" s="5">
        <f t="shared" si="61"/>
        <v>0</v>
      </c>
      <c r="AQ227" s="5">
        <f t="shared" si="61"/>
        <v>0</v>
      </c>
      <c r="AR227" s="5">
        <f t="shared" si="75"/>
        <v>0</v>
      </c>
      <c r="AS227" s="5">
        <f t="shared" si="76"/>
        <v>0</v>
      </c>
      <c r="AT227" s="5">
        <f t="shared" si="77"/>
        <v>0</v>
      </c>
      <c r="AU227" s="5">
        <f t="shared" si="53"/>
        <v>0</v>
      </c>
      <c r="AV227" s="5">
        <f t="shared" si="53"/>
        <v>0</v>
      </c>
      <c r="AW227" s="5">
        <f t="shared" si="53"/>
        <v>0</v>
      </c>
      <c r="AX227" s="5">
        <f t="shared" si="53"/>
        <v>0</v>
      </c>
      <c r="AY227" s="5">
        <f t="shared" si="62"/>
        <v>4.7841920327540935E-2</v>
      </c>
      <c r="AZ227" s="5">
        <f t="shared" si="62"/>
        <v>0</v>
      </c>
      <c r="BA227" s="5">
        <f t="shared" si="62"/>
        <v>0</v>
      </c>
      <c r="BB227" s="5">
        <f t="shared" si="62"/>
        <v>0</v>
      </c>
    </row>
    <row r="228" spans="1:54" x14ac:dyDescent="0.35">
      <c r="A228" s="2" t="s">
        <v>233</v>
      </c>
      <c r="B228" s="1" t="s">
        <v>243</v>
      </c>
      <c r="C228" t="str">
        <f>VLOOKUP(B228, [2]Main!$B$3:$D$376, 2, FALSE)</f>
        <v>Outside of MKCC</v>
      </c>
      <c r="D228" t="s">
        <v>1880</v>
      </c>
      <c r="E228" s="5">
        <v>0</v>
      </c>
      <c r="F228" s="5">
        <v>0</v>
      </c>
      <c r="G228" s="5">
        <v>0</v>
      </c>
      <c r="H228" s="5">
        <v>0</v>
      </c>
      <c r="I228" s="5">
        <v>0</v>
      </c>
      <c r="J228" s="5">
        <v>0</v>
      </c>
      <c r="K228" s="5">
        <v>0</v>
      </c>
      <c r="L228" s="5">
        <v>0</v>
      </c>
      <c r="M228" s="5">
        <v>0</v>
      </c>
      <c r="N228" s="5">
        <v>0</v>
      </c>
      <c r="O228" s="5">
        <v>0</v>
      </c>
      <c r="P228" s="5">
        <v>0</v>
      </c>
      <c r="Q228" s="5">
        <v>0</v>
      </c>
      <c r="R228" s="5">
        <v>0</v>
      </c>
      <c r="S228" s="5">
        <v>0</v>
      </c>
      <c r="U228" s="32">
        <f t="shared" si="57"/>
        <v>0</v>
      </c>
      <c r="V228" s="32">
        <f t="shared" si="58"/>
        <v>0</v>
      </c>
      <c r="W228" s="32">
        <f t="shared" si="59"/>
        <v>0</v>
      </c>
      <c r="X228" s="32">
        <f t="shared" si="59"/>
        <v>0</v>
      </c>
      <c r="Y228" s="32">
        <f t="shared" si="59"/>
        <v>0</v>
      </c>
      <c r="Z228" s="32">
        <f t="shared" si="59"/>
        <v>0</v>
      </c>
      <c r="AA228" s="32">
        <f t="shared" si="59"/>
        <v>0</v>
      </c>
      <c r="AB228" s="32">
        <f t="shared" si="59"/>
        <v>0</v>
      </c>
      <c r="AC228" s="32">
        <f t="shared" si="73"/>
        <v>0</v>
      </c>
      <c r="AD228" s="32">
        <f t="shared" si="73"/>
        <v>0</v>
      </c>
      <c r="AE228" s="32">
        <f t="shared" si="73"/>
        <v>0</v>
      </c>
      <c r="AF228" s="32">
        <f t="shared" si="73"/>
        <v>0</v>
      </c>
      <c r="AG228" s="32">
        <f t="shared" si="74"/>
        <v>0</v>
      </c>
      <c r="AH228" s="32">
        <f t="shared" si="67"/>
        <v>0</v>
      </c>
      <c r="AI228" s="32">
        <f t="shared" si="67"/>
        <v>0</v>
      </c>
      <c r="AJ228" s="32">
        <f>VLOOKUP(B228, '[3]Q01 Main'!$A$5:$B$392, 2, FALSE)</f>
        <v>0</v>
      </c>
      <c r="AK228">
        <f>VLOOKUP(B228, '[3]Q01 Main'!$A$5:$C$392, 3, FALSE)</f>
        <v>0</v>
      </c>
      <c r="AN228" s="5">
        <f t="shared" si="61"/>
        <v>0</v>
      </c>
      <c r="AO228" s="5">
        <f t="shared" si="61"/>
        <v>0</v>
      </c>
      <c r="AP228" s="5">
        <f t="shared" si="61"/>
        <v>0</v>
      </c>
      <c r="AQ228" s="5">
        <f t="shared" si="61"/>
        <v>0</v>
      </c>
      <c r="AR228" s="5">
        <f t="shared" si="75"/>
        <v>0</v>
      </c>
      <c r="AS228" s="5">
        <f t="shared" si="76"/>
        <v>0</v>
      </c>
      <c r="AT228" s="5">
        <f t="shared" si="77"/>
        <v>0</v>
      </c>
      <c r="AU228" s="5">
        <f t="shared" si="53"/>
        <v>0</v>
      </c>
      <c r="AV228" s="5">
        <f t="shared" si="53"/>
        <v>0</v>
      </c>
      <c r="AW228" s="5">
        <f t="shared" si="53"/>
        <v>0</v>
      </c>
      <c r="AX228" s="5">
        <f t="shared" si="53"/>
        <v>0</v>
      </c>
      <c r="AY228" s="5">
        <f t="shared" si="62"/>
        <v>0</v>
      </c>
      <c r="AZ228" s="5">
        <f t="shared" si="62"/>
        <v>0</v>
      </c>
      <c r="BA228" s="5">
        <f t="shared" si="62"/>
        <v>0</v>
      </c>
      <c r="BB228" s="5">
        <f t="shared" si="62"/>
        <v>0</v>
      </c>
    </row>
    <row r="229" spans="1:54" x14ac:dyDescent="0.35">
      <c r="A229" s="2" t="s">
        <v>233</v>
      </c>
      <c r="B229" s="1" t="s">
        <v>244</v>
      </c>
      <c r="C229" t="str">
        <f>VLOOKUP(B229, [2]Main!$B$3:$D$376, 2, FALSE)</f>
        <v>Outside of MKCC</v>
      </c>
      <c r="D229" t="str">
        <f>VLOOKUP(B229, [2]Main!$B$3:$D$376, 3, FALSE)</f>
        <v xml:space="preserve">Dunstable </v>
      </c>
      <c r="E229" s="5">
        <v>3.46E-3</v>
      </c>
      <c r="F229" s="5">
        <v>0</v>
      </c>
      <c r="G229" s="5">
        <v>0</v>
      </c>
      <c r="H229" s="5">
        <v>0</v>
      </c>
      <c r="I229" s="5">
        <v>1.3089999999999999E-2</v>
      </c>
      <c r="J229" s="5">
        <v>0</v>
      </c>
      <c r="K229" s="5">
        <v>0</v>
      </c>
      <c r="L229" s="5">
        <v>1.7319999999999999E-2</v>
      </c>
      <c r="M229" s="5">
        <v>0</v>
      </c>
      <c r="N229" s="5">
        <v>0</v>
      </c>
      <c r="O229" s="5">
        <v>0</v>
      </c>
      <c r="P229" s="5">
        <v>2.639E-2</v>
      </c>
      <c r="Q229" s="5">
        <v>0</v>
      </c>
      <c r="R229" s="5">
        <v>0</v>
      </c>
      <c r="S229" s="5">
        <v>0</v>
      </c>
      <c r="U229" s="32">
        <f t="shared" si="57"/>
        <v>23.64218</v>
      </c>
      <c r="V229" s="32">
        <f t="shared" si="58"/>
        <v>0</v>
      </c>
      <c r="W229" s="32">
        <f t="shared" si="59"/>
        <v>0</v>
      </c>
      <c r="X229" s="32">
        <f t="shared" si="59"/>
        <v>0</v>
      </c>
      <c r="Y229" s="32">
        <f t="shared" si="59"/>
        <v>89.443969999999993</v>
      </c>
      <c r="Z229" s="32">
        <f t="shared" si="59"/>
        <v>0</v>
      </c>
      <c r="AA229" s="32">
        <f t="shared" si="59"/>
        <v>0</v>
      </c>
      <c r="AB229" s="32">
        <f t="shared" si="59"/>
        <v>118.34756</v>
      </c>
      <c r="AC229" s="32">
        <f t="shared" si="73"/>
        <v>0</v>
      </c>
      <c r="AD229" s="32">
        <f t="shared" si="73"/>
        <v>0</v>
      </c>
      <c r="AE229" s="32">
        <f t="shared" si="73"/>
        <v>0</v>
      </c>
      <c r="AF229" s="32">
        <f t="shared" si="73"/>
        <v>180.32286999999999</v>
      </c>
      <c r="AG229" s="32">
        <f t="shared" si="74"/>
        <v>0</v>
      </c>
      <c r="AH229" s="32">
        <f t="shared" si="67"/>
        <v>0</v>
      </c>
      <c r="AI229" s="32">
        <f t="shared" si="67"/>
        <v>0</v>
      </c>
      <c r="AJ229" s="32">
        <f>VLOOKUP(B229, '[3]Q01 Main'!$A$5:$B$392, 2, FALSE)</f>
        <v>68.33</v>
      </c>
      <c r="AK229">
        <f>VLOOKUP(B229, '[3]Q01 Main'!$A$5:$C$392, 3, FALSE)</f>
        <v>3</v>
      </c>
      <c r="AN229" s="5">
        <f t="shared" si="61"/>
        <v>3.3307836356653458E-3</v>
      </c>
      <c r="AO229" s="5">
        <f t="shared" si="61"/>
        <v>0</v>
      </c>
      <c r="AP229" s="5">
        <f t="shared" si="61"/>
        <v>0</v>
      </c>
      <c r="AQ229" s="5">
        <f t="shared" si="61"/>
        <v>0</v>
      </c>
      <c r="AR229" s="5">
        <f t="shared" si="75"/>
        <v>1.2532222786684317E-2</v>
      </c>
      <c r="AS229" s="5">
        <f t="shared" si="76"/>
        <v>0</v>
      </c>
      <c r="AT229" s="5">
        <f t="shared" si="77"/>
        <v>0</v>
      </c>
      <c r="AU229" s="5">
        <f t="shared" si="53"/>
        <v>1.7240013427472285E-2</v>
      </c>
      <c r="AV229" s="5">
        <f t="shared" si="53"/>
        <v>0</v>
      </c>
      <c r="AW229" s="5">
        <f t="shared" si="53"/>
        <v>0</v>
      </c>
      <c r="AX229" s="5">
        <f t="shared" si="53"/>
        <v>0</v>
      </c>
      <c r="AY229" s="5">
        <f t="shared" si="62"/>
        <v>2.3906960522480532E-2</v>
      </c>
      <c r="AZ229" s="5">
        <f t="shared" si="62"/>
        <v>0</v>
      </c>
      <c r="BA229" s="5">
        <f t="shared" si="62"/>
        <v>0</v>
      </c>
      <c r="BB229" s="5">
        <f t="shared" si="62"/>
        <v>0</v>
      </c>
    </row>
    <row r="230" spans="1:54" x14ac:dyDescent="0.35">
      <c r="A230" s="2" t="s">
        <v>233</v>
      </c>
      <c r="B230" s="1" t="s">
        <v>245</v>
      </c>
      <c r="C230" t="str">
        <f>VLOOKUP(B230, [2]Main!$B$3:$D$376, 2, FALSE)</f>
        <v>Outside of MKCC</v>
      </c>
      <c r="D230" t="s">
        <v>1880</v>
      </c>
      <c r="E230" s="5">
        <v>4.5100000000000001E-3</v>
      </c>
      <c r="F230" s="5">
        <v>0</v>
      </c>
      <c r="G230" s="5">
        <v>0</v>
      </c>
      <c r="H230" s="5">
        <v>0</v>
      </c>
      <c r="I230" s="5">
        <v>1.779E-2</v>
      </c>
      <c r="J230" s="5">
        <v>1.9879999999999998E-2</v>
      </c>
      <c r="K230" s="5">
        <v>0</v>
      </c>
      <c r="L230" s="5">
        <v>1.7319999999999999E-2</v>
      </c>
      <c r="M230" s="5">
        <v>1.477E-2</v>
      </c>
      <c r="N230" s="5">
        <v>0</v>
      </c>
      <c r="O230" s="5">
        <v>0</v>
      </c>
      <c r="P230" s="5">
        <v>0</v>
      </c>
      <c r="Q230" s="5">
        <v>0</v>
      </c>
      <c r="R230" s="5">
        <v>0</v>
      </c>
      <c r="S230" s="5">
        <v>0</v>
      </c>
      <c r="U230" s="32">
        <f t="shared" si="57"/>
        <v>15.108499999999999</v>
      </c>
      <c r="V230" s="32">
        <f t="shared" si="58"/>
        <v>0</v>
      </c>
      <c r="W230" s="32">
        <f t="shared" si="59"/>
        <v>0</v>
      </c>
      <c r="X230" s="32">
        <f t="shared" si="59"/>
        <v>0</v>
      </c>
      <c r="Y230" s="32">
        <f t="shared" si="59"/>
        <v>59.596499999999999</v>
      </c>
      <c r="Z230" s="32">
        <f t="shared" si="59"/>
        <v>66.597999999999985</v>
      </c>
      <c r="AA230" s="32">
        <f t="shared" si="59"/>
        <v>0</v>
      </c>
      <c r="AB230" s="32">
        <f t="shared" si="59"/>
        <v>58.021999999999998</v>
      </c>
      <c r="AC230" s="32">
        <f t="shared" si="73"/>
        <v>49.479500000000002</v>
      </c>
      <c r="AD230" s="32">
        <f t="shared" si="73"/>
        <v>0</v>
      </c>
      <c r="AE230" s="32">
        <f t="shared" si="73"/>
        <v>0</v>
      </c>
      <c r="AF230" s="32">
        <f t="shared" si="73"/>
        <v>0</v>
      </c>
      <c r="AG230" s="32">
        <f t="shared" si="74"/>
        <v>0</v>
      </c>
      <c r="AH230" s="32">
        <f t="shared" si="67"/>
        <v>0</v>
      </c>
      <c r="AI230" s="32">
        <f t="shared" si="67"/>
        <v>0</v>
      </c>
      <c r="AJ230" s="32">
        <f>VLOOKUP(B230, '[3]Q01 Main'!$A$5:$B$392, 2, FALSE)</f>
        <v>33.5</v>
      </c>
      <c r="AK230">
        <f>VLOOKUP(B230, '[3]Q01 Main'!$A$5:$C$392, 3, FALSE)</f>
        <v>4</v>
      </c>
      <c r="AN230" s="5">
        <f t="shared" si="61"/>
        <v>2.12853233328948E-3</v>
      </c>
      <c r="AO230" s="5">
        <f t="shared" si="61"/>
        <v>0</v>
      </c>
      <c r="AP230" s="5">
        <f t="shared" si="61"/>
        <v>0</v>
      </c>
      <c r="AQ230" s="5">
        <f t="shared" si="61"/>
        <v>0</v>
      </c>
      <c r="AR230" s="5">
        <f t="shared" si="75"/>
        <v>8.35021763129065E-3</v>
      </c>
      <c r="AS230" s="5">
        <f t="shared" si="76"/>
        <v>9.3182403956897746E-3</v>
      </c>
      <c r="AT230" s="5">
        <f t="shared" si="77"/>
        <v>0</v>
      </c>
      <c r="AU230" s="5">
        <f t="shared" si="53"/>
        <v>8.4522237643834559E-3</v>
      </c>
      <c r="AV230" s="5">
        <f t="shared" si="53"/>
        <v>7.2154408763578058E-3</v>
      </c>
      <c r="AW230" s="5">
        <f t="shared" si="53"/>
        <v>0</v>
      </c>
      <c r="AX230" s="5">
        <f t="shared" si="53"/>
        <v>0</v>
      </c>
      <c r="AY230" s="5">
        <f t="shared" si="62"/>
        <v>0</v>
      </c>
      <c r="AZ230" s="5">
        <f t="shared" si="62"/>
        <v>0</v>
      </c>
      <c r="BA230" s="5">
        <f t="shared" si="62"/>
        <v>0</v>
      </c>
      <c r="BB230" s="5">
        <f t="shared" si="62"/>
        <v>0</v>
      </c>
    </row>
    <row r="231" spans="1:54" x14ac:dyDescent="0.35">
      <c r="A231" s="2" t="s">
        <v>233</v>
      </c>
      <c r="B231" s="1" t="s">
        <v>246</v>
      </c>
      <c r="C231" t="str">
        <f>VLOOKUP(B231, [2]Main!$B$3:$D$376, 2, FALSE)</f>
        <v>Outside of MKCC</v>
      </c>
      <c r="D231" t="str">
        <f>VLOOKUP(B231, [2]Main!$B$3:$D$376, 3, FALSE)</f>
        <v>Northampton</v>
      </c>
      <c r="E231" s="5">
        <v>2.3400000000000001E-3</v>
      </c>
      <c r="F231" s="5">
        <v>1.719E-2</v>
      </c>
      <c r="G231" s="5">
        <v>0</v>
      </c>
      <c r="H231" s="5">
        <v>0</v>
      </c>
      <c r="I231" s="5">
        <v>2.6190000000000001E-2</v>
      </c>
      <c r="J231" s="5">
        <v>0</v>
      </c>
      <c r="K231" s="5">
        <v>0</v>
      </c>
      <c r="L231" s="5">
        <v>0</v>
      </c>
      <c r="M231" s="5">
        <v>0</v>
      </c>
      <c r="N231" s="5">
        <v>0</v>
      </c>
      <c r="O231" s="5">
        <v>0</v>
      </c>
      <c r="P231" s="5">
        <v>0</v>
      </c>
      <c r="Q231" s="5">
        <v>0</v>
      </c>
      <c r="R231" s="5">
        <v>0</v>
      </c>
      <c r="S231" s="5">
        <v>0</v>
      </c>
      <c r="U231" s="32">
        <f t="shared" si="57"/>
        <v>19.89</v>
      </c>
      <c r="V231" s="32">
        <f t="shared" si="58"/>
        <v>146.11500000000001</v>
      </c>
      <c r="W231" s="32">
        <f t="shared" si="59"/>
        <v>0</v>
      </c>
      <c r="X231" s="32">
        <f t="shared" si="59"/>
        <v>0</v>
      </c>
      <c r="Y231" s="32">
        <f t="shared" si="59"/>
        <v>222.61500000000001</v>
      </c>
      <c r="Z231" s="32">
        <f t="shared" si="59"/>
        <v>0</v>
      </c>
      <c r="AA231" s="32">
        <f t="shared" si="59"/>
        <v>0</v>
      </c>
      <c r="AB231" s="32">
        <f t="shared" si="59"/>
        <v>0</v>
      </c>
      <c r="AC231" s="32">
        <f t="shared" si="73"/>
        <v>0</v>
      </c>
      <c r="AD231" s="32">
        <f t="shared" si="73"/>
        <v>0</v>
      </c>
      <c r="AE231" s="32">
        <f t="shared" si="73"/>
        <v>0</v>
      </c>
      <c r="AF231" s="32">
        <f t="shared" si="73"/>
        <v>0</v>
      </c>
      <c r="AG231" s="32">
        <f t="shared" si="74"/>
        <v>0</v>
      </c>
      <c r="AH231" s="32">
        <f t="shared" si="67"/>
        <v>0</v>
      </c>
      <c r="AI231" s="32">
        <f t="shared" si="67"/>
        <v>0</v>
      </c>
      <c r="AJ231" s="32">
        <f>VLOOKUP(B231, '[3]Q01 Main'!$A$5:$B$392, 2, FALSE)</f>
        <v>85</v>
      </c>
      <c r="AK231">
        <f>VLOOKUP(B231, '[3]Q01 Main'!$A$5:$C$392, 3, FALSE)</f>
        <v>3</v>
      </c>
      <c r="AN231" s="5">
        <f t="shared" si="61"/>
        <v>2.8021648813004443E-3</v>
      </c>
      <c r="AO231" s="5">
        <f t="shared" si="61"/>
        <v>2.159554342474039E-2</v>
      </c>
      <c r="AP231" s="5">
        <f t="shared" si="61"/>
        <v>0</v>
      </c>
      <c r="AQ231" s="5">
        <f t="shared" si="61"/>
        <v>0</v>
      </c>
      <c r="AR231" s="5">
        <f t="shared" si="75"/>
        <v>3.1191155487147203E-2</v>
      </c>
      <c r="AS231" s="5">
        <f t="shared" si="76"/>
        <v>0</v>
      </c>
      <c r="AT231" s="5">
        <f t="shared" si="77"/>
        <v>0</v>
      </c>
      <c r="AU231" s="5">
        <f t="shared" si="53"/>
        <v>0</v>
      </c>
      <c r="AV231" s="5">
        <f t="shared" si="53"/>
        <v>0</v>
      </c>
      <c r="AW231" s="5">
        <f t="shared" si="53"/>
        <v>0</v>
      </c>
      <c r="AX231" s="5">
        <f t="shared" si="53"/>
        <v>0</v>
      </c>
      <c r="AY231" s="5">
        <f t="shared" si="62"/>
        <v>0</v>
      </c>
      <c r="AZ231" s="5">
        <f t="shared" si="62"/>
        <v>0</v>
      </c>
      <c r="BA231" s="5">
        <f t="shared" si="62"/>
        <v>0</v>
      </c>
      <c r="BB231" s="5">
        <f t="shared" si="62"/>
        <v>0</v>
      </c>
    </row>
    <row r="232" spans="1:54" x14ac:dyDescent="0.35">
      <c r="A232" s="2" t="s">
        <v>233</v>
      </c>
      <c r="B232" s="1" t="s">
        <v>247</v>
      </c>
      <c r="C232" t="str">
        <f>VLOOKUP(B232, [2]Main!$B$3:$D$376, 2, FALSE)</f>
        <v>Outside of MKCC</v>
      </c>
      <c r="D232" t="s">
        <v>1880</v>
      </c>
      <c r="E232" s="5">
        <v>0</v>
      </c>
      <c r="F232" s="5">
        <v>0</v>
      </c>
      <c r="G232" s="5">
        <v>0</v>
      </c>
      <c r="H232" s="5">
        <v>0</v>
      </c>
      <c r="I232" s="5">
        <v>0</v>
      </c>
      <c r="J232" s="5">
        <v>0</v>
      </c>
      <c r="K232" s="5">
        <v>0</v>
      </c>
      <c r="L232" s="5">
        <v>0</v>
      </c>
      <c r="M232" s="5">
        <v>0</v>
      </c>
      <c r="N232" s="5">
        <v>0</v>
      </c>
      <c r="O232" s="5">
        <v>0</v>
      </c>
      <c r="P232" s="5">
        <v>0</v>
      </c>
      <c r="Q232" s="5">
        <v>0</v>
      </c>
      <c r="R232" s="5">
        <v>0</v>
      </c>
      <c r="S232" s="5">
        <v>0</v>
      </c>
      <c r="U232" s="32">
        <f t="shared" si="57"/>
        <v>0</v>
      </c>
      <c r="V232" s="32">
        <f t="shared" si="58"/>
        <v>0</v>
      </c>
      <c r="W232" s="32">
        <f t="shared" si="59"/>
        <v>0</v>
      </c>
      <c r="X232" s="32">
        <f t="shared" si="59"/>
        <v>0</v>
      </c>
      <c r="Y232" s="32">
        <f t="shared" si="59"/>
        <v>0</v>
      </c>
      <c r="Z232" s="32">
        <f t="shared" si="59"/>
        <v>0</v>
      </c>
      <c r="AA232" s="32">
        <f t="shared" si="59"/>
        <v>0</v>
      </c>
      <c r="AB232" s="32">
        <f t="shared" si="59"/>
        <v>0</v>
      </c>
      <c r="AC232" s="32">
        <f t="shared" si="73"/>
        <v>0</v>
      </c>
      <c r="AD232" s="32">
        <f t="shared" si="73"/>
        <v>0</v>
      </c>
      <c r="AE232" s="32">
        <f t="shared" si="73"/>
        <v>0</v>
      </c>
      <c r="AF232" s="32">
        <f t="shared" si="73"/>
        <v>0</v>
      </c>
      <c r="AG232" s="32">
        <f t="shared" si="74"/>
        <v>0</v>
      </c>
      <c r="AH232" s="32">
        <f t="shared" si="67"/>
        <v>0</v>
      </c>
      <c r="AI232" s="32">
        <f t="shared" si="67"/>
        <v>0</v>
      </c>
      <c r="AJ232" s="32">
        <f>VLOOKUP(B232, '[3]Q01 Main'!$A$5:$B$392, 2, FALSE)</f>
        <v>0</v>
      </c>
      <c r="AK232">
        <f>VLOOKUP(B232, '[3]Q01 Main'!$A$5:$C$392, 3, FALSE)</f>
        <v>0</v>
      </c>
      <c r="AN232" s="5">
        <f t="shared" si="61"/>
        <v>0</v>
      </c>
      <c r="AO232" s="5">
        <f t="shared" si="61"/>
        <v>0</v>
      </c>
      <c r="AP232" s="5">
        <f t="shared" si="61"/>
        <v>0</v>
      </c>
      <c r="AQ232" s="5">
        <f t="shared" si="61"/>
        <v>0</v>
      </c>
      <c r="AR232" s="5">
        <f t="shared" si="75"/>
        <v>0</v>
      </c>
      <c r="AS232" s="5">
        <f t="shared" si="76"/>
        <v>0</v>
      </c>
      <c r="AT232" s="5">
        <f t="shared" si="77"/>
        <v>0</v>
      </c>
      <c r="AU232" s="5">
        <f t="shared" si="53"/>
        <v>0</v>
      </c>
      <c r="AV232" s="5">
        <f t="shared" si="53"/>
        <v>0</v>
      </c>
      <c r="AW232" s="5">
        <f t="shared" si="53"/>
        <v>0</v>
      </c>
      <c r="AX232" s="5">
        <f t="shared" si="53"/>
        <v>0</v>
      </c>
      <c r="AY232" s="5">
        <f t="shared" si="62"/>
        <v>0</v>
      </c>
      <c r="AZ232" s="5">
        <f t="shared" si="62"/>
        <v>0</v>
      </c>
      <c r="BA232" s="5">
        <f t="shared" si="62"/>
        <v>0</v>
      </c>
      <c r="BB232" s="5">
        <f t="shared" si="62"/>
        <v>0</v>
      </c>
    </row>
    <row r="233" spans="1:54" x14ac:dyDescent="0.35">
      <c r="A233" s="2" t="s">
        <v>233</v>
      </c>
      <c r="B233" s="1" t="s">
        <v>248</v>
      </c>
      <c r="C233" t="str">
        <f>VLOOKUP(B233, [2]Main!$B$3:$D$376, 2, FALSE)</f>
        <v>Outside of MKCC</v>
      </c>
      <c r="D233" t="s">
        <v>1880</v>
      </c>
      <c r="E233" s="5">
        <v>2.7E-4</v>
      </c>
      <c r="F233" s="5">
        <v>0</v>
      </c>
      <c r="G233" s="5">
        <v>0</v>
      </c>
      <c r="H233" s="5">
        <v>0</v>
      </c>
      <c r="I233" s="5">
        <v>0</v>
      </c>
      <c r="J233" s="5">
        <v>0</v>
      </c>
      <c r="K233" s="5">
        <v>0</v>
      </c>
      <c r="L233" s="5">
        <v>0</v>
      </c>
      <c r="M233" s="5">
        <v>0</v>
      </c>
      <c r="N233" s="5">
        <v>0</v>
      </c>
      <c r="O233" s="5">
        <v>2.086E-2</v>
      </c>
      <c r="P233" s="5">
        <v>0</v>
      </c>
      <c r="Q233" s="5">
        <v>0</v>
      </c>
      <c r="R233" s="5">
        <v>0</v>
      </c>
      <c r="S233" s="5">
        <v>0</v>
      </c>
      <c r="U233" s="32">
        <f t="shared" si="57"/>
        <v>1.4850000000000001</v>
      </c>
      <c r="V233" s="32">
        <f t="shared" si="58"/>
        <v>0</v>
      </c>
      <c r="W233" s="32">
        <f t="shared" si="59"/>
        <v>0</v>
      </c>
      <c r="X233" s="32">
        <f t="shared" si="59"/>
        <v>0</v>
      </c>
      <c r="Y233" s="32">
        <f t="shared" si="59"/>
        <v>0</v>
      </c>
      <c r="Z233" s="32">
        <f t="shared" si="59"/>
        <v>0</v>
      </c>
      <c r="AA233" s="32">
        <f t="shared" si="59"/>
        <v>0</v>
      </c>
      <c r="AB233" s="32">
        <f t="shared" si="59"/>
        <v>0</v>
      </c>
      <c r="AC233" s="32">
        <f t="shared" si="73"/>
        <v>0</v>
      </c>
      <c r="AD233" s="32">
        <f t="shared" si="73"/>
        <v>0</v>
      </c>
      <c r="AE233" s="32">
        <f t="shared" si="73"/>
        <v>114.73</v>
      </c>
      <c r="AF233" s="32">
        <f t="shared" si="73"/>
        <v>0</v>
      </c>
      <c r="AG233" s="32">
        <f t="shared" si="74"/>
        <v>0</v>
      </c>
      <c r="AH233" s="32">
        <f t="shared" si="67"/>
        <v>0</v>
      </c>
      <c r="AI233" s="32">
        <f t="shared" si="67"/>
        <v>0</v>
      </c>
      <c r="AJ233" s="32">
        <f>VLOOKUP(B233, '[3]Q01 Main'!$A$5:$B$392, 2, FALSE)</f>
        <v>55</v>
      </c>
      <c r="AK233">
        <f>VLOOKUP(B233, '[3]Q01 Main'!$A$5:$C$392, 3, FALSE)</f>
        <v>1</v>
      </c>
      <c r="AN233" s="5">
        <f t="shared" si="61"/>
        <v>2.092114051649653E-4</v>
      </c>
      <c r="AO233" s="5">
        <f t="shared" si="61"/>
        <v>0</v>
      </c>
      <c r="AP233" s="5">
        <f t="shared" si="61"/>
        <v>0</v>
      </c>
      <c r="AQ233" s="5">
        <f t="shared" si="61"/>
        <v>0</v>
      </c>
      <c r="AR233" s="5">
        <f t="shared" si="75"/>
        <v>0</v>
      </c>
      <c r="AS233" s="5">
        <f t="shared" si="76"/>
        <v>0</v>
      </c>
      <c r="AT233" s="5">
        <f t="shared" si="77"/>
        <v>0</v>
      </c>
      <c r="AU233" s="5">
        <f t="shared" si="53"/>
        <v>0</v>
      </c>
      <c r="AV233" s="5">
        <f t="shared" si="53"/>
        <v>0</v>
      </c>
      <c r="AW233" s="5">
        <f t="shared" si="53"/>
        <v>0</v>
      </c>
      <c r="AX233" s="5">
        <f t="shared" si="53"/>
        <v>2.0241323362584121E-2</v>
      </c>
      <c r="AY233" s="5">
        <f t="shared" si="62"/>
        <v>0</v>
      </c>
      <c r="AZ233" s="5">
        <f t="shared" si="62"/>
        <v>0</v>
      </c>
      <c r="BA233" s="5">
        <f t="shared" si="62"/>
        <v>0</v>
      </c>
      <c r="BB233" s="5">
        <f t="shared" si="62"/>
        <v>0</v>
      </c>
    </row>
    <row r="234" spans="1:54" x14ac:dyDescent="0.35">
      <c r="A234" s="2" t="s">
        <v>233</v>
      </c>
      <c r="B234" s="1" t="s">
        <v>249</v>
      </c>
      <c r="C234" t="str">
        <f>VLOOKUP(B234, [2]Main!$B$3:$D$376, 2, FALSE)</f>
        <v>Outside of MKCC</v>
      </c>
      <c r="D234" t="str">
        <f>VLOOKUP(B234, [2]Main!$B$3:$D$376, 3, FALSE)</f>
        <v>Bedford</v>
      </c>
      <c r="E234" s="5">
        <v>1.2800000000000001E-3</v>
      </c>
      <c r="F234" s="5">
        <v>0</v>
      </c>
      <c r="G234" s="5">
        <v>0</v>
      </c>
      <c r="H234" s="5">
        <v>0</v>
      </c>
      <c r="I234" s="5">
        <v>0</v>
      </c>
      <c r="J234" s="5">
        <v>0</v>
      </c>
      <c r="K234" s="5">
        <v>0</v>
      </c>
      <c r="L234" s="5">
        <v>0</v>
      </c>
      <c r="M234" s="5">
        <v>0</v>
      </c>
      <c r="N234" s="5">
        <v>0</v>
      </c>
      <c r="O234" s="5">
        <v>0</v>
      </c>
      <c r="P234" s="5">
        <v>1.7069999999999998E-2</v>
      </c>
      <c r="Q234" s="5">
        <v>0</v>
      </c>
      <c r="R234" s="5">
        <v>0</v>
      </c>
      <c r="S234" s="5">
        <v>0</v>
      </c>
      <c r="U234" s="32">
        <f t="shared" si="57"/>
        <v>16.128</v>
      </c>
      <c r="V234" s="32">
        <f t="shared" si="58"/>
        <v>0</v>
      </c>
      <c r="W234" s="32">
        <f t="shared" si="59"/>
        <v>0</v>
      </c>
      <c r="X234" s="32">
        <f t="shared" si="59"/>
        <v>0</v>
      </c>
      <c r="Y234" s="32">
        <f t="shared" si="59"/>
        <v>0</v>
      </c>
      <c r="Z234" s="32">
        <f t="shared" si="59"/>
        <v>0</v>
      </c>
      <c r="AA234" s="32">
        <f t="shared" si="59"/>
        <v>0</v>
      </c>
      <c r="AB234" s="32">
        <f t="shared" si="59"/>
        <v>0</v>
      </c>
      <c r="AC234" s="32">
        <f t="shared" si="73"/>
        <v>0</v>
      </c>
      <c r="AD234" s="32">
        <f t="shared" si="73"/>
        <v>0</v>
      </c>
      <c r="AE234" s="32">
        <f t="shared" si="73"/>
        <v>0</v>
      </c>
      <c r="AF234" s="32">
        <f t="shared" si="73"/>
        <v>215.08199999999999</v>
      </c>
      <c r="AG234" s="32">
        <f t="shared" si="74"/>
        <v>0</v>
      </c>
      <c r="AH234" s="32">
        <f t="shared" si="67"/>
        <v>0</v>
      </c>
      <c r="AI234" s="32">
        <f t="shared" si="67"/>
        <v>0</v>
      </c>
      <c r="AJ234" s="32">
        <f>VLOOKUP(B234, '[3]Q01 Main'!$A$5:$B$392, 2, FALSE)</f>
        <v>126</v>
      </c>
      <c r="AK234">
        <f>VLOOKUP(B234, '[3]Q01 Main'!$A$5:$C$392, 3, FALSE)</f>
        <v>1</v>
      </c>
      <c r="AN234" s="5">
        <f t="shared" si="61"/>
        <v>2.2721626548825322E-3</v>
      </c>
      <c r="AO234" s="5">
        <f t="shared" si="61"/>
        <v>0</v>
      </c>
      <c r="AP234" s="5">
        <f t="shared" si="61"/>
        <v>0</v>
      </c>
      <c r="AQ234" s="5">
        <f t="shared" si="61"/>
        <v>0</v>
      </c>
      <c r="AR234" s="5">
        <f t="shared" si="75"/>
        <v>0</v>
      </c>
      <c r="AS234" s="5">
        <f t="shared" si="76"/>
        <v>0</v>
      </c>
      <c r="AT234" s="5">
        <f t="shared" si="77"/>
        <v>0</v>
      </c>
      <c r="AU234" s="5">
        <f t="shared" si="53"/>
        <v>0</v>
      </c>
      <c r="AV234" s="5">
        <f t="shared" si="53"/>
        <v>0</v>
      </c>
      <c r="AW234" s="5">
        <f t="shared" si="53"/>
        <v>0</v>
      </c>
      <c r="AX234" s="5">
        <f t="shared" si="53"/>
        <v>0</v>
      </c>
      <c r="AY234" s="5">
        <f t="shared" si="62"/>
        <v>2.8515278639343739E-2</v>
      </c>
      <c r="AZ234" s="5">
        <f t="shared" si="62"/>
        <v>0</v>
      </c>
      <c r="BA234" s="5">
        <f t="shared" si="62"/>
        <v>0</v>
      </c>
      <c r="BB234" s="5">
        <f t="shared" si="62"/>
        <v>0</v>
      </c>
    </row>
    <row r="235" spans="1:54" x14ac:dyDescent="0.35">
      <c r="A235" s="2" t="s">
        <v>233</v>
      </c>
      <c r="B235" s="1" t="s">
        <v>250</v>
      </c>
      <c r="C235" t="str">
        <f>VLOOKUP(B235, [2]Main!$B$3:$D$376, 2, FALSE)</f>
        <v>Outside of MKCC</v>
      </c>
      <c r="D235" t="str">
        <f>VLOOKUP(B235, [2]Main!$B$3:$D$376, 3, FALSE)</f>
        <v>Northampton</v>
      </c>
      <c r="E235" s="5">
        <v>0</v>
      </c>
      <c r="F235" s="5">
        <v>0</v>
      </c>
      <c r="G235" s="5">
        <v>0</v>
      </c>
      <c r="H235" s="5">
        <v>0</v>
      </c>
      <c r="I235" s="5">
        <v>0</v>
      </c>
      <c r="J235" s="5">
        <v>0</v>
      </c>
      <c r="K235" s="5">
        <v>0</v>
      </c>
      <c r="L235" s="5">
        <v>0</v>
      </c>
      <c r="M235" s="5">
        <v>0</v>
      </c>
      <c r="N235" s="5">
        <v>0</v>
      </c>
      <c r="O235" s="5">
        <v>0</v>
      </c>
      <c r="P235" s="5">
        <v>0</v>
      </c>
      <c r="Q235" s="5">
        <v>0</v>
      </c>
      <c r="R235" s="5">
        <v>0</v>
      </c>
      <c r="S235" s="5">
        <v>0</v>
      </c>
      <c r="U235" s="32">
        <f t="shared" si="57"/>
        <v>0</v>
      </c>
      <c r="V235" s="32">
        <f t="shared" si="58"/>
        <v>0</v>
      </c>
      <c r="W235" s="32">
        <f t="shared" si="59"/>
        <v>0</v>
      </c>
      <c r="X235" s="32">
        <f t="shared" si="59"/>
        <v>0</v>
      </c>
      <c r="Y235" s="32">
        <f t="shared" si="59"/>
        <v>0</v>
      </c>
      <c r="Z235" s="32">
        <f t="shared" si="59"/>
        <v>0</v>
      </c>
      <c r="AA235" s="32">
        <f t="shared" si="59"/>
        <v>0</v>
      </c>
      <c r="AB235" s="32">
        <f t="shared" si="59"/>
        <v>0</v>
      </c>
      <c r="AC235" s="32">
        <f t="shared" si="73"/>
        <v>0</v>
      </c>
      <c r="AD235" s="32">
        <f t="shared" si="73"/>
        <v>0</v>
      </c>
      <c r="AE235" s="32">
        <f t="shared" si="73"/>
        <v>0</v>
      </c>
      <c r="AF235" s="32">
        <f t="shared" si="73"/>
        <v>0</v>
      </c>
      <c r="AG235" s="32">
        <f t="shared" si="74"/>
        <v>0</v>
      </c>
      <c r="AH235" s="32">
        <f t="shared" si="67"/>
        <v>0</v>
      </c>
      <c r="AI235" s="32">
        <f t="shared" si="67"/>
        <v>0</v>
      </c>
      <c r="AJ235" s="32">
        <f>VLOOKUP(B235, '[3]Q01 Main'!$A$5:$B$392, 2, FALSE)</f>
        <v>0</v>
      </c>
      <c r="AK235">
        <f>VLOOKUP(B235, '[3]Q01 Main'!$A$5:$C$392, 3, FALSE)</f>
        <v>0</v>
      </c>
      <c r="AN235" s="5">
        <f t="shared" si="61"/>
        <v>0</v>
      </c>
      <c r="AO235" s="5">
        <f t="shared" si="61"/>
        <v>0</v>
      </c>
      <c r="AP235" s="5">
        <f t="shared" si="61"/>
        <v>0</v>
      </c>
      <c r="AQ235" s="5">
        <f t="shared" si="61"/>
        <v>0</v>
      </c>
      <c r="AR235" s="5">
        <f t="shared" si="75"/>
        <v>0</v>
      </c>
      <c r="AS235" s="5">
        <f t="shared" si="76"/>
        <v>0</v>
      </c>
      <c r="AT235" s="5">
        <f t="shared" si="77"/>
        <v>0</v>
      </c>
      <c r="AU235" s="5">
        <f t="shared" si="53"/>
        <v>0</v>
      </c>
      <c r="AV235" s="5">
        <f t="shared" si="53"/>
        <v>0</v>
      </c>
      <c r="AW235" s="5">
        <f t="shared" si="53"/>
        <v>0</v>
      </c>
      <c r="AX235" s="5">
        <f t="shared" si="53"/>
        <v>0</v>
      </c>
      <c r="AY235" s="5">
        <f t="shared" si="62"/>
        <v>0</v>
      </c>
      <c r="AZ235" s="5">
        <f t="shared" si="62"/>
        <v>0</v>
      </c>
      <c r="BA235" s="5">
        <f t="shared" si="62"/>
        <v>0</v>
      </c>
      <c r="BB235" s="5">
        <f t="shared" si="62"/>
        <v>0</v>
      </c>
    </row>
    <row r="236" spans="1:54" x14ac:dyDescent="0.35">
      <c r="A236" s="2" t="s">
        <v>233</v>
      </c>
      <c r="B236" s="1" t="s">
        <v>251</v>
      </c>
      <c r="C236" t="str">
        <f>VLOOKUP(B236, [2]Main!$B$3:$D$376, 2, FALSE)</f>
        <v>Outside of MKCC</v>
      </c>
      <c r="D236" t="s">
        <v>1880</v>
      </c>
      <c r="E236" s="5">
        <v>0</v>
      </c>
      <c r="F236" s="5">
        <v>0</v>
      </c>
      <c r="G236" s="5">
        <v>0</v>
      </c>
      <c r="H236" s="5">
        <v>0</v>
      </c>
      <c r="I236" s="5">
        <v>0</v>
      </c>
      <c r="J236" s="5">
        <v>0</v>
      </c>
      <c r="K236" s="5">
        <v>0</v>
      </c>
      <c r="L236" s="5">
        <v>0</v>
      </c>
      <c r="M236" s="5">
        <v>0</v>
      </c>
      <c r="N236" s="5">
        <v>0</v>
      </c>
      <c r="O236" s="5">
        <v>0</v>
      </c>
      <c r="P236" s="5">
        <v>0</v>
      </c>
      <c r="Q236" s="5">
        <v>0</v>
      </c>
      <c r="R236" s="5">
        <v>0</v>
      </c>
      <c r="S236" s="5">
        <v>0</v>
      </c>
      <c r="U236" s="32">
        <f t="shared" si="57"/>
        <v>0</v>
      </c>
      <c r="V236" s="32">
        <f t="shared" si="58"/>
        <v>0</v>
      </c>
      <c r="W236" s="32">
        <f t="shared" si="59"/>
        <v>0</v>
      </c>
      <c r="X236" s="32">
        <f t="shared" si="59"/>
        <v>0</v>
      </c>
      <c r="Y236" s="32">
        <f t="shared" si="59"/>
        <v>0</v>
      </c>
      <c r="Z236" s="32">
        <f t="shared" si="59"/>
        <v>0</v>
      </c>
      <c r="AA236" s="32">
        <f t="shared" si="59"/>
        <v>0</v>
      </c>
      <c r="AB236" s="32">
        <f t="shared" si="59"/>
        <v>0</v>
      </c>
      <c r="AC236" s="32">
        <f t="shared" si="73"/>
        <v>0</v>
      </c>
      <c r="AD236" s="32">
        <f t="shared" si="73"/>
        <v>0</v>
      </c>
      <c r="AE236" s="32">
        <f t="shared" si="73"/>
        <v>0</v>
      </c>
      <c r="AF236" s="32">
        <f t="shared" si="73"/>
        <v>0</v>
      </c>
      <c r="AG236" s="32">
        <f t="shared" si="74"/>
        <v>0</v>
      </c>
      <c r="AH236" s="32">
        <f t="shared" si="67"/>
        <v>0</v>
      </c>
      <c r="AI236" s="32">
        <f t="shared" si="67"/>
        <v>0</v>
      </c>
      <c r="AJ236" s="32">
        <f>VLOOKUP(B236, '[3]Q01 Main'!$A$5:$B$392, 2, FALSE)</f>
        <v>0</v>
      </c>
      <c r="AK236">
        <f>VLOOKUP(B236, '[3]Q01 Main'!$A$5:$C$392, 3, FALSE)</f>
        <v>0</v>
      </c>
      <c r="AN236" s="5">
        <f t="shared" si="61"/>
        <v>0</v>
      </c>
      <c r="AO236" s="5">
        <f t="shared" si="61"/>
        <v>0</v>
      </c>
      <c r="AP236" s="5">
        <f t="shared" si="61"/>
        <v>0</v>
      </c>
      <c r="AQ236" s="5">
        <f t="shared" si="61"/>
        <v>0</v>
      </c>
      <c r="AR236" s="5">
        <f t="shared" si="75"/>
        <v>0</v>
      </c>
      <c r="AS236" s="5">
        <f t="shared" si="76"/>
        <v>0</v>
      </c>
      <c r="AT236" s="5">
        <f t="shared" si="77"/>
        <v>0</v>
      </c>
      <c r="AU236" s="5">
        <f t="shared" si="53"/>
        <v>0</v>
      </c>
      <c r="AV236" s="5">
        <f t="shared" si="53"/>
        <v>0</v>
      </c>
      <c r="AW236" s="5">
        <f t="shared" si="53"/>
        <v>0</v>
      </c>
      <c r="AX236" s="5">
        <f t="shared" si="53"/>
        <v>0</v>
      </c>
      <c r="AY236" s="5">
        <f t="shared" si="62"/>
        <v>0</v>
      </c>
      <c r="AZ236" s="5">
        <f t="shared" si="62"/>
        <v>0</v>
      </c>
      <c r="BA236" s="5">
        <f t="shared" si="62"/>
        <v>0</v>
      </c>
      <c r="BB236" s="5">
        <f t="shared" si="62"/>
        <v>0</v>
      </c>
    </row>
    <row r="237" spans="1:54" x14ac:dyDescent="0.35">
      <c r="A237" s="2" t="s">
        <v>233</v>
      </c>
      <c r="B237" s="1" t="s">
        <v>252</v>
      </c>
      <c r="C237" t="str">
        <f>VLOOKUP(B237, [2]Main!$B$3:$D$376, 2, FALSE)</f>
        <v>Outside of MKCC</v>
      </c>
      <c r="D237" t="s">
        <v>1880</v>
      </c>
      <c r="E237" s="5">
        <v>0</v>
      </c>
      <c r="F237" s="5">
        <v>0</v>
      </c>
      <c r="G237" s="5">
        <v>0</v>
      </c>
      <c r="H237" s="5">
        <v>0</v>
      </c>
      <c r="I237" s="5">
        <v>0</v>
      </c>
      <c r="J237" s="5">
        <v>0</v>
      </c>
      <c r="K237" s="5">
        <v>0</v>
      </c>
      <c r="L237" s="5">
        <v>0</v>
      </c>
      <c r="M237" s="5">
        <v>0</v>
      </c>
      <c r="N237" s="5">
        <v>0</v>
      </c>
      <c r="O237" s="5">
        <v>0</v>
      </c>
      <c r="P237" s="5">
        <v>0</v>
      </c>
      <c r="Q237" s="5">
        <v>0</v>
      </c>
      <c r="R237" s="5">
        <v>0</v>
      </c>
      <c r="S237" s="5">
        <v>0</v>
      </c>
      <c r="U237" s="32">
        <f t="shared" si="57"/>
        <v>0</v>
      </c>
      <c r="V237" s="32">
        <f t="shared" si="58"/>
        <v>0</v>
      </c>
      <c r="W237" s="32">
        <f t="shared" si="59"/>
        <v>0</v>
      </c>
      <c r="X237" s="32">
        <f t="shared" si="59"/>
        <v>0</v>
      </c>
      <c r="Y237" s="32">
        <f t="shared" si="59"/>
        <v>0</v>
      </c>
      <c r="Z237" s="32">
        <f t="shared" si="59"/>
        <v>0</v>
      </c>
      <c r="AA237" s="32">
        <f t="shared" si="59"/>
        <v>0</v>
      </c>
      <c r="AB237" s="32">
        <f t="shared" si="59"/>
        <v>0</v>
      </c>
      <c r="AC237" s="32">
        <f t="shared" si="73"/>
        <v>0</v>
      </c>
      <c r="AD237" s="32">
        <f t="shared" si="73"/>
        <v>0</v>
      </c>
      <c r="AE237" s="32">
        <f t="shared" si="73"/>
        <v>0</v>
      </c>
      <c r="AF237" s="32">
        <f t="shared" si="73"/>
        <v>0</v>
      </c>
      <c r="AG237" s="32">
        <f t="shared" si="74"/>
        <v>0</v>
      </c>
      <c r="AH237" s="32">
        <f t="shared" si="67"/>
        <v>0</v>
      </c>
      <c r="AI237" s="32">
        <f t="shared" si="67"/>
        <v>0</v>
      </c>
      <c r="AJ237" s="32">
        <f>VLOOKUP(B237, '[3]Q01 Main'!$A$5:$B$392, 2, FALSE)</f>
        <v>0</v>
      </c>
      <c r="AK237">
        <f>VLOOKUP(B237, '[3]Q01 Main'!$A$5:$C$392, 3, FALSE)</f>
        <v>0</v>
      </c>
      <c r="AN237" s="5">
        <f t="shared" si="61"/>
        <v>0</v>
      </c>
      <c r="AO237" s="5">
        <f t="shared" si="61"/>
        <v>0</v>
      </c>
      <c r="AP237" s="5">
        <f t="shared" si="61"/>
        <v>0</v>
      </c>
      <c r="AQ237" s="5">
        <f t="shared" si="61"/>
        <v>0</v>
      </c>
      <c r="AR237" s="5">
        <f t="shared" si="75"/>
        <v>0</v>
      </c>
      <c r="AS237" s="5">
        <f t="shared" si="76"/>
        <v>0</v>
      </c>
      <c r="AT237" s="5">
        <f t="shared" si="77"/>
        <v>0</v>
      </c>
      <c r="AU237" s="5">
        <f t="shared" si="53"/>
        <v>0</v>
      </c>
      <c r="AV237" s="5">
        <f t="shared" si="53"/>
        <v>0</v>
      </c>
      <c r="AW237" s="5">
        <f t="shared" si="53"/>
        <v>0</v>
      </c>
      <c r="AX237" s="5">
        <f t="shared" si="53"/>
        <v>0</v>
      </c>
      <c r="AY237" s="5">
        <f t="shared" si="62"/>
        <v>0</v>
      </c>
      <c r="AZ237" s="5">
        <f t="shared" si="62"/>
        <v>0</v>
      </c>
      <c r="BA237" s="5">
        <f t="shared" si="62"/>
        <v>0</v>
      </c>
      <c r="BB237" s="5">
        <f t="shared" si="62"/>
        <v>0</v>
      </c>
    </row>
    <row r="238" spans="1:54" x14ac:dyDescent="0.35">
      <c r="A238" s="2" t="s">
        <v>233</v>
      </c>
      <c r="B238" s="1" t="s">
        <v>253</v>
      </c>
      <c r="C238" t="str">
        <f>VLOOKUP(B238, [2]Main!$B$3:$D$376, 2, FALSE)</f>
        <v>Outside of MKCC</v>
      </c>
      <c r="D238" t="str">
        <f>VLOOKUP(B238, [2]Main!$B$3:$D$376, 3, FALSE)</f>
        <v>Northampton</v>
      </c>
      <c r="E238" s="5">
        <v>0</v>
      </c>
      <c r="F238" s="5">
        <v>0</v>
      </c>
      <c r="G238" s="5">
        <v>0</v>
      </c>
      <c r="H238" s="5">
        <v>0</v>
      </c>
      <c r="I238" s="5">
        <v>0</v>
      </c>
      <c r="J238" s="5">
        <v>0</v>
      </c>
      <c r="K238" s="5">
        <v>0</v>
      </c>
      <c r="L238" s="5">
        <v>0</v>
      </c>
      <c r="M238" s="5">
        <v>0</v>
      </c>
      <c r="N238" s="5">
        <v>0</v>
      </c>
      <c r="O238" s="5">
        <v>0</v>
      </c>
      <c r="P238" s="5">
        <v>0</v>
      </c>
      <c r="Q238" s="5">
        <v>0</v>
      </c>
      <c r="R238" s="5">
        <v>0</v>
      </c>
      <c r="S238" s="5">
        <v>0</v>
      </c>
      <c r="U238" s="32">
        <f t="shared" si="57"/>
        <v>0</v>
      </c>
      <c r="V238" s="32">
        <f t="shared" si="58"/>
        <v>0</v>
      </c>
      <c r="W238" s="32">
        <f t="shared" si="59"/>
        <v>0</v>
      </c>
      <c r="X238" s="32">
        <f t="shared" si="59"/>
        <v>0</v>
      </c>
      <c r="Y238" s="32">
        <f t="shared" si="59"/>
        <v>0</v>
      </c>
      <c r="Z238" s="32">
        <f t="shared" si="59"/>
        <v>0</v>
      </c>
      <c r="AA238" s="32">
        <f t="shared" si="59"/>
        <v>0</v>
      </c>
      <c r="AB238" s="32">
        <f t="shared" si="59"/>
        <v>0</v>
      </c>
      <c r="AC238" s="32">
        <f t="shared" si="73"/>
        <v>0</v>
      </c>
      <c r="AD238" s="32">
        <f t="shared" si="73"/>
        <v>0</v>
      </c>
      <c r="AE238" s="32">
        <f t="shared" si="73"/>
        <v>0</v>
      </c>
      <c r="AF238" s="32">
        <f t="shared" si="73"/>
        <v>0</v>
      </c>
      <c r="AG238" s="32">
        <f t="shared" si="74"/>
        <v>0</v>
      </c>
      <c r="AH238" s="32">
        <f t="shared" si="67"/>
        <v>0</v>
      </c>
      <c r="AI238" s="32">
        <f t="shared" si="67"/>
        <v>0</v>
      </c>
      <c r="AJ238" s="32">
        <f>VLOOKUP(B238, '[3]Q01 Main'!$A$5:$B$392, 2, FALSE)</f>
        <v>0</v>
      </c>
      <c r="AK238">
        <f>VLOOKUP(B238, '[3]Q01 Main'!$A$5:$C$392, 3, FALSE)</f>
        <v>0</v>
      </c>
      <c r="AN238" s="5">
        <f t="shared" si="61"/>
        <v>0</v>
      </c>
      <c r="AO238" s="5">
        <f t="shared" si="61"/>
        <v>0</v>
      </c>
      <c r="AP238" s="5">
        <f t="shared" si="61"/>
        <v>0</v>
      </c>
      <c r="AQ238" s="5">
        <f t="shared" si="61"/>
        <v>0</v>
      </c>
      <c r="AR238" s="5">
        <f t="shared" si="75"/>
        <v>0</v>
      </c>
      <c r="AS238" s="5">
        <f t="shared" si="76"/>
        <v>0</v>
      </c>
      <c r="AT238" s="5">
        <f t="shared" si="77"/>
        <v>0</v>
      </c>
      <c r="AU238" s="5">
        <f t="shared" si="53"/>
        <v>0</v>
      </c>
      <c r="AV238" s="5">
        <f t="shared" si="53"/>
        <v>0</v>
      </c>
      <c r="AW238" s="5">
        <f t="shared" si="53"/>
        <v>0</v>
      </c>
      <c r="AX238" s="5">
        <f t="shared" si="53"/>
        <v>0</v>
      </c>
      <c r="AY238" s="5">
        <f t="shared" si="62"/>
        <v>0</v>
      </c>
      <c r="AZ238" s="5">
        <f t="shared" si="62"/>
        <v>0</v>
      </c>
      <c r="BA238" s="5">
        <f t="shared" si="62"/>
        <v>0</v>
      </c>
      <c r="BB238" s="5">
        <f t="shared" si="62"/>
        <v>0</v>
      </c>
    </row>
    <row r="239" spans="1:54" x14ac:dyDescent="0.35">
      <c r="A239" s="2" t="s">
        <v>233</v>
      </c>
      <c r="B239" s="1" t="s">
        <v>254</v>
      </c>
      <c r="C239" t="str">
        <f>VLOOKUP(B239, [2]Main!$B$3:$D$376, 2, FALSE)</f>
        <v>Outside of MKCC</v>
      </c>
      <c r="D239" t="s">
        <v>1880</v>
      </c>
      <c r="E239" s="5">
        <v>0</v>
      </c>
      <c r="F239" s="5">
        <v>0</v>
      </c>
      <c r="G239" s="5">
        <v>0</v>
      </c>
      <c r="H239" s="5">
        <v>0</v>
      </c>
      <c r="I239" s="5">
        <v>0</v>
      </c>
      <c r="J239" s="5">
        <v>0</v>
      </c>
      <c r="K239" s="5">
        <v>0</v>
      </c>
      <c r="L239" s="5">
        <v>0</v>
      </c>
      <c r="M239" s="5">
        <v>0</v>
      </c>
      <c r="N239" s="5">
        <v>0</v>
      </c>
      <c r="O239" s="5">
        <v>0</v>
      </c>
      <c r="P239" s="5">
        <v>0</v>
      </c>
      <c r="Q239" s="5">
        <v>0</v>
      </c>
      <c r="R239" s="5">
        <v>0</v>
      </c>
      <c r="S239" s="5">
        <v>0</v>
      </c>
      <c r="U239" s="32">
        <f t="shared" si="57"/>
        <v>0</v>
      </c>
      <c r="V239" s="32">
        <f t="shared" si="58"/>
        <v>0</v>
      </c>
      <c r="W239" s="32">
        <f t="shared" si="59"/>
        <v>0</v>
      </c>
      <c r="X239" s="32">
        <f t="shared" si="59"/>
        <v>0</v>
      </c>
      <c r="Y239" s="32">
        <f t="shared" si="59"/>
        <v>0</v>
      </c>
      <c r="Z239" s="32">
        <f t="shared" si="59"/>
        <v>0</v>
      </c>
      <c r="AA239" s="32">
        <f t="shared" si="59"/>
        <v>0</v>
      </c>
      <c r="AB239" s="32">
        <f t="shared" si="59"/>
        <v>0</v>
      </c>
      <c r="AC239" s="32">
        <f t="shared" si="73"/>
        <v>0</v>
      </c>
      <c r="AD239" s="32">
        <f t="shared" si="73"/>
        <v>0</v>
      </c>
      <c r="AE239" s="32">
        <f t="shared" si="73"/>
        <v>0</v>
      </c>
      <c r="AF239" s="32">
        <f t="shared" si="73"/>
        <v>0</v>
      </c>
      <c r="AG239" s="32">
        <f t="shared" si="74"/>
        <v>0</v>
      </c>
      <c r="AH239" s="32">
        <f t="shared" si="67"/>
        <v>0</v>
      </c>
      <c r="AI239" s="32">
        <f t="shared" si="67"/>
        <v>0</v>
      </c>
      <c r="AJ239" s="32">
        <f>VLOOKUP(B239, '[3]Q01 Main'!$A$5:$B$392, 2, FALSE)</f>
        <v>0</v>
      </c>
      <c r="AK239">
        <f>VLOOKUP(B239, '[3]Q01 Main'!$A$5:$C$392, 3, FALSE)</f>
        <v>0</v>
      </c>
      <c r="AN239" s="5">
        <f t="shared" si="61"/>
        <v>0</v>
      </c>
      <c r="AO239" s="5">
        <f t="shared" si="61"/>
        <v>0</v>
      </c>
      <c r="AP239" s="5">
        <f t="shared" si="61"/>
        <v>0</v>
      </c>
      <c r="AQ239" s="5">
        <f t="shared" si="61"/>
        <v>0</v>
      </c>
      <c r="AR239" s="5">
        <f t="shared" si="75"/>
        <v>0</v>
      </c>
      <c r="AS239" s="5">
        <f t="shared" si="76"/>
        <v>0</v>
      </c>
      <c r="AT239" s="5">
        <f t="shared" si="77"/>
        <v>0</v>
      </c>
      <c r="AU239" s="5">
        <f t="shared" si="53"/>
        <v>0</v>
      </c>
      <c r="AV239" s="5">
        <f t="shared" si="53"/>
        <v>0</v>
      </c>
      <c r="AW239" s="5">
        <f t="shared" si="53"/>
        <v>0</v>
      </c>
      <c r="AX239" s="5">
        <f t="shared" si="53"/>
        <v>0</v>
      </c>
      <c r="AY239" s="5">
        <f t="shared" si="62"/>
        <v>0</v>
      </c>
      <c r="AZ239" s="5">
        <f t="shared" si="62"/>
        <v>0</v>
      </c>
      <c r="BA239" s="5">
        <f t="shared" si="62"/>
        <v>0</v>
      </c>
      <c r="BB239" s="5">
        <f t="shared" si="62"/>
        <v>0</v>
      </c>
    </row>
    <row r="240" spans="1:54" x14ac:dyDescent="0.35">
      <c r="A240" s="2" t="s">
        <v>233</v>
      </c>
      <c r="B240" s="1" t="s">
        <v>255</v>
      </c>
      <c r="C240" t="str">
        <f>VLOOKUP(B240, [2]Main!$B$3:$D$376, 2, FALSE)</f>
        <v>Outside of MKCC</v>
      </c>
      <c r="D240" t="s">
        <v>1880</v>
      </c>
      <c r="E240" s="5">
        <v>0</v>
      </c>
      <c r="F240" s="5">
        <v>0</v>
      </c>
      <c r="G240" s="5">
        <v>0</v>
      </c>
      <c r="H240" s="5">
        <v>0</v>
      </c>
      <c r="I240" s="5">
        <v>0</v>
      </c>
      <c r="J240" s="5">
        <v>0</v>
      </c>
      <c r="K240" s="5">
        <v>0</v>
      </c>
      <c r="L240" s="5">
        <v>0</v>
      </c>
      <c r="M240" s="5">
        <v>0</v>
      </c>
      <c r="N240" s="5">
        <v>0</v>
      </c>
      <c r="O240" s="5">
        <v>0</v>
      </c>
      <c r="P240" s="5">
        <v>0</v>
      </c>
      <c r="Q240" s="5">
        <v>0</v>
      </c>
      <c r="R240" s="5">
        <v>0</v>
      </c>
      <c r="S240" s="5">
        <v>0</v>
      </c>
      <c r="U240" s="32">
        <f t="shared" si="57"/>
        <v>0</v>
      </c>
      <c r="V240" s="32">
        <f t="shared" si="58"/>
        <v>0</v>
      </c>
      <c r="W240" s="32">
        <f t="shared" si="59"/>
        <v>0</v>
      </c>
      <c r="X240" s="32">
        <f t="shared" si="59"/>
        <v>0</v>
      </c>
      <c r="Y240" s="32">
        <f t="shared" si="59"/>
        <v>0</v>
      </c>
      <c r="Z240" s="32">
        <f t="shared" si="59"/>
        <v>0</v>
      </c>
      <c r="AA240" s="32">
        <f t="shared" si="59"/>
        <v>0</v>
      </c>
      <c r="AB240" s="32">
        <f t="shared" si="59"/>
        <v>0</v>
      </c>
      <c r="AC240" s="32">
        <f t="shared" si="73"/>
        <v>0</v>
      </c>
      <c r="AD240" s="32">
        <f t="shared" si="73"/>
        <v>0</v>
      </c>
      <c r="AE240" s="32">
        <f t="shared" si="73"/>
        <v>0</v>
      </c>
      <c r="AF240" s="32">
        <f t="shared" si="73"/>
        <v>0</v>
      </c>
      <c r="AG240" s="32">
        <f t="shared" si="74"/>
        <v>0</v>
      </c>
      <c r="AH240" s="32">
        <f t="shared" si="67"/>
        <v>0</v>
      </c>
      <c r="AI240" s="32">
        <f t="shared" si="67"/>
        <v>0</v>
      </c>
      <c r="AJ240" s="32">
        <f>VLOOKUP(B240, '[3]Q01 Main'!$A$5:$B$392, 2, FALSE)</f>
        <v>0</v>
      </c>
      <c r="AK240">
        <f>VLOOKUP(B240, '[3]Q01 Main'!$A$5:$C$392, 3, FALSE)</f>
        <v>0</v>
      </c>
      <c r="AN240" s="5">
        <f t="shared" si="61"/>
        <v>0</v>
      </c>
      <c r="AO240" s="5">
        <f t="shared" si="61"/>
        <v>0</v>
      </c>
      <c r="AP240" s="5">
        <f t="shared" si="61"/>
        <v>0</v>
      </c>
      <c r="AQ240" s="5">
        <f t="shared" si="61"/>
        <v>0</v>
      </c>
      <c r="AR240" s="5">
        <f t="shared" si="75"/>
        <v>0</v>
      </c>
      <c r="AS240" s="5">
        <f t="shared" si="76"/>
        <v>0</v>
      </c>
      <c r="AT240" s="5">
        <f t="shared" si="77"/>
        <v>0</v>
      </c>
      <c r="AU240" s="5">
        <f t="shared" si="53"/>
        <v>0</v>
      </c>
      <c r="AV240" s="5">
        <f t="shared" si="53"/>
        <v>0</v>
      </c>
      <c r="AW240" s="5">
        <f t="shared" si="53"/>
        <v>0</v>
      </c>
      <c r="AX240" s="5">
        <f t="shared" si="53"/>
        <v>0</v>
      </c>
      <c r="AY240" s="5">
        <f t="shared" si="62"/>
        <v>0</v>
      </c>
      <c r="AZ240" s="5">
        <f t="shared" si="62"/>
        <v>0</v>
      </c>
      <c r="BA240" s="5">
        <f t="shared" si="62"/>
        <v>0</v>
      </c>
      <c r="BB240" s="5">
        <f t="shared" si="62"/>
        <v>0</v>
      </c>
    </row>
    <row r="241" spans="1:54" x14ac:dyDescent="0.35">
      <c r="A241" s="2" t="s">
        <v>233</v>
      </c>
      <c r="B241" s="1" t="s">
        <v>256</v>
      </c>
      <c r="C241" t="str">
        <f>VLOOKUP(B241, [2]Main!$B$3:$D$376, 2, FALSE)</f>
        <v>Outside of MKCC</v>
      </c>
      <c r="D241" t="s">
        <v>1880</v>
      </c>
      <c r="E241" s="5">
        <v>0</v>
      </c>
      <c r="F241" s="5">
        <v>0</v>
      </c>
      <c r="G241" s="5">
        <v>0</v>
      </c>
      <c r="H241" s="5">
        <v>0</v>
      </c>
      <c r="I241" s="5">
        <v>0</v>
      </c>
      <c r="J241" s="5">
        <v>0</v>
      </c>
      <c r="K241" s="5">
        <v>0</v>
      </c>
      <c r="L241" s="5">
        <v>0</v>
      </c>
      <c r="M241" s="5">
        <v>0</v>
      </c>
      <c r="N241" s="5">
        <v>0</v>
      </c>
      <c r="O241" s="5">
        <v>0</v>
      </c>
      <c r="P241" s="5">
        <v>0</v>
      </c>
      <c r="Q241" s="5">
        <v>0</v>
      </c>
      <c r="R241" s="5">
        <v>0</v>
      </c>
      <c r="S241" s="5">
        <v>0</v>
      </c>
      <c r="U241" s="32">
        <f t="shared" si="57"/>
        <v>0</v>
      </c>
      <c r="V241" s="32">
        <f t="shared" si="58"/>
        <v>0</v>
      </c>
      <c r="W241" s="32">
        <f t="shared" si="59"/>
        <v>0</v>
      </c>
      <c r="X241" s="32">
        <f t="shared" si="59"/>
        <v>0</v>
      </c>
      <c r="Y241" s="32">
        <f t="shared" si="59"/>
        <v>0</v>
      </c>
      <c r="Z241" s="32">
        <f t="shared" si="59"/>
        <v>0</v>
      </c>
      <c r="AA241" s="32">
        <f t="shared" si="59"/>
        <v>0</v>
      </c>
      <c r="AB241" s="32">
        <f t="shared" si="59"/>
        <v>0</v>
      </c>
      <c r="AC241" s="32">
        <f t="shared" si="73"/>
        <v>0</v>
      </c>
      <c r="AD241" s="32">
        <f t="shared" si="73"/>
        <v>0</v>
      </c>
      <c r="AE241" s="32">
        <f t="shared" si="73"/>
        <v>0</v>
      </c>
      <c r="AF241" s="32">
        <f t="shared" si="73"/>
        <v>0</v>
      </c>
      <c r="AG241" s="32">
        <f t="shared" si="74"/>
        <v>0</v>
      </c>
      <c r="AH241" s="32">
        <f t="shared" si="67"/>
        <v>0</v>
      </c>
      <c r="AI241" s="32">
        <f t="shared" si="67"/>
        <v>0</v>
      </c>
      <c r="AJ241" s="32">
        <f>VLOOKUP(B241, '[3]Q01 Main'!$A$5:$B$392, 2, FALSE)</f>
        <v>0</v>
      </c>
      <c r="AK241">
        <f>VLOOKUP(B241, '[3]Q01 Main'!$A$5:$C$392, 3, FALSE)</f>
        <v>0</v>
      </c>
      <c r="AN241" s="5">
        <f t="shared" si="61"/>
        <v>0</v>
      </c>
      <c r="AO241" s="5">
        <f t="shared" si="61"/>
        <v>0</v>
      </c>
      <c r="AP241" s="5">
        <f t="shared" si="61"/>
        <v>0</v>
      </c>
      <c r="AQ241" s="5">
        <f t="shared" si="61"/>
        <v>0</v>
      </c>
      <c r="AR241" s="5">
        <f t="shared" si="75"/>
        <v>0</v>
      </c>
      <c r="AS241" s="5">
        <f t="shared" si="76"/>
        <v>0</v>
      </c>
      <c r="AT241" s="5">
        <f t="shared" si="77"/>
        <v>0</v>
      </c>
      <c r="AU241" s="5">
        <f t="shared" si="53"/>
        <v>0</v>
      </c>
      <c r="AV241" s="5">
        <f t="shared" si="53"/>
        <v>0</v>
      </c>
      <c r="AW241" s="5">
        <f t="shared" si="53"/>
        <v>0</v>
      </c>
      <c r="AX241" s="5">
        <f t="shared" si="53"/>
        <v>0</v>
      </c>
      <c r="AY241" s="5">
        <f t="shared" si="62"/>
        <v>0</v>
      </c>
      <c r="AZ241" s="5">
        <f t="shared" si="62"/>
        <v>0</v>
      </c>
      <c r="BA241" s="5">
        <f t="shared" si="62"/>
        <v>0</v>
      </c>
      <c r="BB241" s="5">
        <f t="shared" si="62"/>
        <v>0</v>
      </c>
    </row>
    <row r="242" spans="1:54" x14ac:dyDescent="0.35">
      <c r="A242" s="2" t="s">
        <v>233</v>
      </c>
      <c r="B242" s="1" t="s">
        <v>257</v>
      </c>
      <c r="C242" t="str">
        <f>VLOOKUP(B242, [2]Main!$B$3:$D$376, 2, FALSE)</f>
        <v>Outside of MKCC</v>
      </c>
      <c r="D242" t="str">
        <f>VLOOKUP(B242, [2]Main!$B$3:$D$376, 3, FALSE)</f>
        <v>Bedford</v>
      </c>
      <c r="E242" s="5">
        <v>0</v>
      </c>
      <c r="F242" s="5">
        <v>0</v>
      </c>
      <c r="G242" s="5">
        <v>0</v>
      </c>
      <c r="H242" s="5">
        <v>0</v>
      </c>
      <c r="I242" s="5">
        <v>0</v>
      </c>
      <c r="J242" s="5">
        <v>0</v>
      </c>
      <c r="K242" s="5">
        <v>0</v>
      </c>
      <c r="L242" s="5">
        <v>0</v>
      </c>
      <c r="M242" s="5">
        <v>0</v>
      </c>
      <c r="N242" s="5">
        <v>0</v>
      </c>
      <c r="O242" s="5">
        <v>0</v>
      </c>
      <c r="P242" s="5">
        <v>0</v>
      </c>
      <c r="Q242" s="5">
        <v>0</v>
      </c>
      <c r="R242" s="5">
        <v>0</v>
      </c>
      <c r="S242" s="5">
        <v>0</v>
      </c>
      <c r="U242" s="32">
        <f t="shared" si="57"/>
        <v>0</v>
      </c>
      <c r="V242" s="32">
        <f t="shared" si="58"/>
        <v>0</v>
      </c>
      <c r="W242" s="32">
        <f t="shared" si="59"/>
        <v>0</v>
      </c>
      <c r="X242" s="32">
        <f t="shared" si="59"/>
        <v>0</v>
      </c>
      <c r="Y242" s="32">
        <f t="shared" si="59"/>
        <v>0</v>
      </c>
      <c r="Z242" s="32">
        <f t="shared" si="59"/>
        <v>0</v>
      </c>
      <c r="AA242" s="32">
        <f t="shared" si="59"/>
        <v>0</v>
      </c>
      <c r="AB242" s="32">
        <f t="shared" si="59"/>
        <v>0</v>
      </c>
      <c r="AC242" s="32">
        <f t="shared" si="73"/>
        <v>0</v>
      </c>
      <c r="AD242" s="32">
        <f t="shared" si="73"/>
        <v>0</v>
      </c>
      <c r="AE242" s="32">
        <f t="shared" si="73"/>
        <v>0</v>
      </c>
      <c r="AF242" s="32">
        <f t="shared" si="73"/>
        <v>0</v>
      </c>
      <c r="AG242" s="32">
        <f t="shared" si="74"/>
        <v>0</v>
      </c>
      <c r="AH242" s="32">
        <f t="shared" si="67"/>
        <v>0</v>
      </c>
      <c r="AI242" s="32">
        <f t="shared" si="67"/>
        <v>0</v>
      </c>
      <c r="AJ242" s="32">
        <f>VLOOKUP(B242, '[3]Q01 Main'!$A$5:$B$392, 2, FALSE)</f>
        <v>0</v>
      </c>
      <c r="AK242">
        <f>VLOOKUP(B242, '[3]Q01 Main'!$A$5:$C$392, 3, FALSE)</f>
        <v>0</v>
      </c>
      <c r="AN242" s="5">
        <f t="shared" si="61"/>
        <v>0</v>
      </c>
      <c r="AO242" s="5">
        <f t="shared" si="61"/>
        <v>0</v>
      </c>
      <c r="AP242" s="5">
        <f t="shared" si="61"/>
        <v>0</v>
      </c>
      <c r="AQ242" s="5">
        <f t="shared" si="61"/>
        <v>0</v>
      </c>
      <c r="AR242" s="5">
        <f t="shared" si="75"/>
        <v>0</v>
      </c>
      <c r="AS242" s="5">
        <f t="shared" si="76"/>
        <v>0</v>
      </c>
      <c r="AT242" s="5">
        <f t="shared" si="77"/>
        <v>0</v>
      </c>
      <c r="AU242" s="5">
        <f t="shared" si="53"/>
        <v>0</v>
      </c>
      <c r="AV242" s="5">
        <f t="shared" si="53"/>
        <v>0</v>
      </c>
      <c r="AW242" s="5">
        <f t="shared" si="53"/>
        <v>0</v>
      </c>
      <c r="AX242" s="5">
        <f t="shared" si="53"/>
        <v>0</v>
      </c>
      <c r="AY242" s="5">
        <f t="shared" si="62"/>
        <v>0</v>
      </c>
      <c r="AZ242" s="5">
        <f t="shared" si="62"/>
        <v>0</v>
      </c>
      <c r="BA242" s="5">
        <f t="shared" si="62"/>
        <v>0</v>
      </c>
      <c r="BB242" s="5">
        <f t="shared" si="62"/>
        <v>0</v>
      </c>
    </row>
    <row r="243" spans="1:54" x14ac:dyDescent="0.35">
      <c r="A243" s="2" t="s">
        <v>233</v>
      </c>
      <c r="B243" s="1" t="s">
        <v>258</v>
      </c>
      <c r="C243" t="str">
        <f>VLOOKUP(B243, [2]Main!$B$3:$D$376, 2, FALSE)</f>
        <v>Outside of MKCC</v>
      </c>
      <c r="D243" t="s">
        <v>1880</v>
      </c>
      <c r="E243" s="5">
        <v>0</v>
      </c>
      <c r="F243" s="5">
        <v>0</v>
      </c>
      <c r="G243" s="5">
        <v>0</v>
      </c>
      <c r="H243" s="5">
        <v>0</v>
      </c>
      <c r="I243" s="5">
        <v>0</v>
      </c>
      <c r="J243" s="5">
        <v>0</v>
      </c>
      <c r="K243" s="5">
        <v>0</v>
      </c>
      <c r="L243" s="5">
        <v>0</v>
      </c>
      <c r="M243" s="5">
        <v>0</v>
      </c>
      <c r="N243" s="5">
        <v>0</v>
      </c>
      <c r="O243" s="5">
        <v>0</v>
      </c>
      <c r="P243" s="5">
        <v>0</v>
      </c>
      <c r="Q243" s="5">
        <v>0</v>
      </c>
      <c r="R243" s="5">
        <v>0</v>
      </c>
      <c r="S243" s="5">
        <v>0</v>
      </c>
      <c r="U243" s="32">
        <f t="shared" si="57"/>
        <v>0</v>
      </c>
      <c r="V243" s="32">
        <f t="shared" si="58"/>
        <v>0</v>
      </c>
      <c r="W243" s="32">
        <f t="shared" si="59"/>
        <v>0</v>
      </c>
      <c r="X243" s="32">
        <f t="shared" si="59"/>
        <v>0</v>
      </c>
      <c r="Y243" s="32">
        <f t="shared" si="59"/>
        <v>0</v>
      </c>
      <c r="Z243" s="32">
        <f t="shared" si="59"/>
        <v>0</v>
      </c>
      <c r="AA243" s="32">
        <f t="shared" si="59"/>
        <v>0</v>
      </c>
      <c r="AB243" s="32">
        <f t="shared" si="59"/>
        <v>0</v>
      </c>
      <c r="AC243" s="32">
        <f t="shared" si="73"/>
        <v>0</v>
      </c>
      <c r="AD243" s="32">
        <f t="shared" si="73"/>
        <v>0</v>
      </c>
      <c r="AE243" s="32">
        <f t="shared" si="73"/>
        <v>0</v>
      </c>
      <c r="AF243" s="32">
        <f t="shared" si="73"/>
        <v>0</v>
      </c>
      <c r="AG243" s="32">
        <f t="shared" si="74"/>
        <v>0</v>
      </c>
      <c r="AH243" s="32">
        <f t="shared" si="67"/>
        <v>0</v>
      </c>
      <c r="AI243" s="32">
        <f t="shared" si="67"/>
        <v>0</v>
      </c>
      <c r="AJ243" s="32">
        <f>VLOOKUP(B243, '[3]Q01 Main'!$A$5:$B$392, 2, FALSE)</f>
        <v>0</v>
      </c>
      <c r="AK243">
        <f>VLOOKUP(B243, '[3]Q01 Main'!$A$5:$C$392, 3, FALSE)</f>
        <v>0</v>
      </c>
      <c r="AN243" s="5">
        <f t="shared" si="61"/>
        <v>0</v>
      </c>
      <c r="AO243" s="5">
        <f t="shared" si="61"/>
        <v>0</v>
      </c>
      <c r="AP243" s="5">
        <f t="shared" si="61"/>
        <v>0</v>
      </c>
      <c r="AQ243" s="5">
        <f t="shared" si="61"/>
        <v>0</v>
      </c>
      <c r="AR243" s="5">
        <f t="shared" si="75"/>
        <v>0</v>
      </c>
      <c r="AS243" s="5">
        <f t="shared" si="76"/>
        <v>0</v>
      </c>
      <c r="AT243" s="5">
        <f t="shared" si="77"/>
        <v>0</v>
      </c>
      <c r="AU243" s="5">
        <f t="shared" si="53"/>
        <v>0</v>
      </c>
      <c r="AV243" s="5">
        <f t="shared" si="53"/>
        <v>0</v>
      </c>
      <c r="AW243" s="5">
        <f t="shared" si="53"/>
        <v>0</v>
      </c>
      <c r="AX243" s="5">
        <f t="shared" si="53"/>
        <v>0</v>
      </c>
      <c r="AY243" s="5">
        <f t="shared" si="62"/>
        <v>0</v>
      </c>
      <c r="AZ243" s="5">
        <f t="shared" si="62"/>
        <v>0</v>
      </c>
      <c r="BA243" s="5">
        <f t="shared" si="62"/>
        <v>0</v>
      </c>
      <c r="BB243" s="5">
        <f t="shared" si="62"/>
        <v>0</v>
      </c>
    </row>
    <row r="244" spans="1:54" x14ac:dyDescent="0.35">
      <c r="A244" s="2" t="s">
        <v>233</v>
      </c>
      <c r="B244" s="1" t="s">
        <v>259</v>
      </c>
      <c r="C244" t="str">
        <f>VLOOKUP(B244, [2]Main!$B$3:$D$376, 2, FALSE)</f>
        <v>Outside of MKCC</v>
      </c>
      <c r="D244" t="str">
        <f>VLOOKUP(B244, [2]Main!$B$3:$D$376, 3, FALSE)</f>
        <v>Northampton</v>
      </c>
      <c r="E244" s="5">
        <v>0</v>
      </c>
      <c r="F244" s="5">
        <v>0</v>
      </c>
      <c r="G244" s="5">
        <v>0</v>
      </c>
      <c r="H244" s="5">
        <v>0</v>
      </c>
      <c r="I244" s="5">
        <v>0</v>
      </c>
      <c r="J244" s="5">
        <v>0</v>
      </c>
      <c r="K244" s="5">
        <v>0</v>
      </c>
      <c r="L244" s="5">
        <v>0</v>
      </c>
      <c r="M244" s="5">
        <v>0</v>
      </c>
      <c r="N244" s="5">
        <v>0</v>
      </c>
      <c r="O244" s="5">
        <v>0</v>
      </c>
      <c r="P244" s="5">
        <v>0</v>
      </c>
      <c r="Q244" s="5">
        <v>0</v>
      </c>
      <c r="R244" s="5">
        <v>0</v>
      </c>
      <c r="S244" s="5">
        <v>0</v>
      </c>
      <c r="U244" s="32">
        <f t="shared" si="57"/>
        <v>0</v>
      </c>
      <c r="V244" s="32">
        <f t="shared" si="58"/>
        <v>0</v>
      </c>
      <c r="W244" s="32">
        <f t="shared" si="59"/>
        <v>0</v>
      </c>
      <c r="X244" s="32">
        <f t="shared" si="59"/>
        <v>0</v>
      </c>
      <c r="Y244" s="32">
        <f t="shared" si="59"/>
        <v>0</v>
      </c>
      <c r="Z244" s="32">
        <f t="shared" si="59"/>
        <v>0</v>
      </c>
      <c r="AA244" s="32">
        <f t="shared" si="59"/>
        <v>0</v>
      </c>
      <c r="AB244" s="32">
        <f t="shared" si="59"/>
        <v>0</v>
      </c>
      <c r="AC244" s="32">
        <f t="shared" si="73"/>
        <v>0</v>
      </c>
      <c r="AD244" s="32">
        <f t="shared" si="73"/>
        <v>0</v>
      </c>
      <c r="AE244" s="32">
        <f t="shared" si="73"/>
        <v>0</v>
      </c>
      <c r="AF244" s="32">
        <f t="shared" si="73"/>
        <v>0</v>
      </c>
      <c r="AG244" s="32">
        <f t="shared" si="74"/>
        <v>0</v>
      </c>
      <c r="AH244" s="32">
        <f t="shared" si="67"/>
        <v>0</v>
      </c>
      <c r="AI244" s="32">
        <f t="shared" si="67"/>
        <v>0</v>
      </c>
      <c r="AJ244" s="32">
        <f>VLOOKUP(B244, '[3]Q01 Main'!$A$5:$B$392, 2, FALSE)</f>
        <v>0</v>
      </c>
      <c r="AK244">
        <f>VLOOKUP(B244, '[3]Q01 Main'!$A$5:$C$392, 3, FALSE)</f>
        <v>0</v>
      </c>
      <c r="AN244" s="5">
        <f t="shared" si="61"/>
        <v>0</v>
      </c>
      <c r="AO244" s="5">
        <f t="shared" si="61"/>
        <v>0</v>
      </c>
      <c r="AP244" s="5">
        <f t="shared" si="61"/>
        <v>0</v>
      </c>
      <c r="AQ244" s="5">
        <f t="shared" si="61"/>
        <v>0</v>
      </c>
      <c r="AR244" s="5">
        <f t="shared" si="75"/>
        <v>0</v>
      </c>
      <c r="AS244" s="5">
        <f t="shared" si="76"/>
        <v>0</v>
      </c>
      <c r="AT244" s="5">
        <f t="shared" si="77"/>
        <v>0</v>
      </c>
      <c r="AU244" s="5">
        <f t="shared" si="53"/>
        <v>0</v>
      </c>
      <c r="AV244" s="5">
        <f t="shared" si="53"/>
        <v>0</v>
      </c>
      <c r="AW244" s="5">
        <f t="shared" si="53"/>
        <v>0</v>
      </c>
      <c r="AX244" s="5">
        <f t="shared" si="53"/>
        <v>0</v>
      </c>
      <c r="AY244" s="5">
        <f t="shared" si="62"/>
        <v>0</v>
      </c>
      <c r="AZ244" s="5">
        <f t="shared" si="62"/>
        <v>0</v>
      </c>
      <c r="BA244" s="5">
        <f t="shared" si="62"/>
        <v>0</v>
      </c>
      <c r="BB244" s="5">
        <f t="shared" si="62"/>
        <v>0</v>
      </c>
    </row>
    <row r="245" spans="1:54" x14ac:dyDescent="0.35">
      <c r="A245" s="2" t="s">
        <v>233</v>
      </c>
      <c r="B245" s="1" t="s">
        <v>260</v>
      </c>
      <c r="C245" t="str">
        <f>VLOOKUP(B245, [2]Main!$B$3:$D$376, 2, FALSE)</f>
        <v>Outside of MKCC</v>
      </c>
      <c r="D245" t="s">
        <v>1880</v>
      </c>
      <c r="E245" s="5">
        <v>0</v>
      </c>
      <c r="F245" s="5">
        <v>0</v>
      </c>
      <c r="G245" s="5">
        <v>0</v>
      </c>
      <c r="H245" s="5">
        <v>0</v>
      </c>
      <c r="I245" s="5">
        <v>0</v>
      </c>
      <c r="J245" s="5">
        <v>0</v>
      </c>
      <c r="K245" s="5">
        <v>0</v>
      </c>
      <c r="L245" s="5">
        <v>0</v>
      </c>
      <c r="M245" s="5">
        <v>0</v>
      </c>
      <c r="N245" s="5">
        <v>0</v>
      </c>
      <c r="O245" s="5">
        <v>0</v>
      </c>
      <c r="P245" s="5">
        <v>0</v>
      </c>
      <c r="Q245" s="5">
        <v>0</v>
      </c>
      <c r="R245" s="5">
        <v>0</v>
      </c>
      <c r="S245" s="5">
        <v>0</v>
      </c>
      <c r="U245" s="32">
        <f t="shared" si="57"/>
        <v>0</v>
      </c>
      <c r="V245" s="32">
        <f t="shared" si="58"/>
        <v>0</v>
      </c>
      <c r="W245" s="32">
        <f t="shared" si="59"/>
        <v>0</v>
      </c>
      <c r="X245" s="32">
        <f t="shared" si="59"/>
        <v>0</v>
      </c>
      <c r="Y245" s="32">
        <f t="shared" si="59"/>
        <v>0</v>
      </c>
      <c r="Z245" s="32">
        <f t="shared" si="59"/>
        <v>0</v>
      </c>
      <c r="AA245" s="32">
        <f t="shared" si="59"/>
        <v>0</v>
      </c>
      <c r="AB245" s="32">
        <f t="shared" si="59"/>
        <v>0</v>
      </c>
      <c r="AC245" s="32">
        <f t="shared" si="73"/>
        <v>0</v>
      </c>
      <c r="AD245" s="32">
        <f t="shared" si="73"/>
        <v>0</v>
      </c>
      <c r="AE245" s="32">
        <f t="shared" si="73"/>
        <v>0</v>
      </c>
      <c r="AF245" s="32">
        <f t="shared" si="73"/>
        <v>0</v>
      </c>
      <c r="AG245" s="32">
        <f t="shared" si="74"/>
        <v>0</v>
      </c>
      <c r="AH245" s="32">
        <f t="shared" si="67"/>
        <v>0</v>
      </c>
      <c r="AI245" s="32">
        <f t="shared" si="67"/>
        <v>0</v>
      </c>
      <c r="AJ245" s="32">
        <f>VLOOKUP(B245, '[3]Q01 Main'!$A$5:$B$392, 2, FALSE)</f>
        <v>0</v>
      </c>
      <c r="AK245">
        <f>VLOOKUP(B245, '[3]Q01 Main'!$A$5:$C$392, 3, FALSE)</f>
        <v>0</v>
      </c>
      <c r="AN245" s="5">
        <f t="shared" si="61"/>
        <v>0</v>
      </c>
      <c r="AO245" s="5">
        <f t="shared" si="61"/>
        <v>0</v>
      </c>
      <c r="AP245" s="5">
        <f t="shared" si="61"/>
        <v>0</v>
      </c>
      <c r="AQ245" s="5">
        <f t="shared" si="61"/>
        <v>0</v>
      </c>
      <c r="AR245" s="5">
        <f t="shared" si="75"/>
        <v>0</v>
      </c>
      <c r="AS245" s="5">
        <f t="shared" si="76"/>
        <v>0</v>
      </c>
      <c r="AT245" s="5">
        <f t="shared" si="77"/>
        <v>0</v>
      </c>
      <c r="AU245" s="5">
        <f t="shared" si="53"/>
        <v>0</v>
      </c>
      <c r="AV245" s="5">
        <f t="shared" si="53"/>
        <v>0</v>
      </c>
      <c r="AW245" s="5">
        <f t="shared" si="53"/>
        <v>0</v>
      </c>
      <c r="AX245" s="5">
        <f t="shared" si="53"/>
        <v>0</v>
      </c>
      <c r="AY245" s="5">
        <f t="shared" si="62"/>
        <v>0</v>
      </c>
      <c r="AZ245" s="5">
        <f t="shared" si="62"/>
        <v>0</v>
      </c>
      <c r="BA245" s="5">
        <f t="shared" si="62"/>
        <v>0</v>
      </c>
      <c r="BB245" s="5">
        <f t="shared" si="62"/>
        <v>0</v>
      </c>
    </row>
    <row r="246" spans="1:54" x14ac:dyDescent="0.35">
      <c r="A246" s="2" t="s">
        <v>233</v>
      </c>
      <c r="B246" s="1" t="s">
        <v>261</v>
      </c>
      <c r="C246" t="str">
        <f>VLOOKUP(B246, [2]Main!$B$3:$D$376, 2, FALSE)</f>
        <v>Outside of MKCC</v>
      </c>
      <c r="D246" t="s">
        <v>1880</v>
      </c>
      <c r="E246" s="5">
        <v>0</v>
      </c>
      <c r="F246" s="5">
        <v>0</v>
      </c>
      <c r="G246" s="5">
        <v>0</v>
      </c>
      <c r="H246" s="5">
        <v>0</v>
      </c>
      <c r="I246" s="5">
        <v>0</v>
      </c>
      <c r="J246" s="5">
        <v>0</v>
      </c>
      <c r="K246" s="5">
        <v>0</v>
      </c>
      <c r="L246" s="5">
        <v>0</v>
      </c>
      <c r="M246" s="5">
        <v>0</v>
      </c>
      <c r="N246" s="5">
        <v>0</v>
      </c>
      <c r="O246" s="5">
        <v>0</v>
      </c>
      <c r="P246" s="5">
        <v>0</v>
      </c>
      <c r="Q246" s="5">
        <v>0</v>
      </c>
      <c r="R246" s="5">
        <v>0</v>
      </c>
      <c r="S246" s="5">
        <v>0</v>
      </c>
      <c r="U246" s="32">
        <f t="shared" si="57"/>
        <v>0</v>
      </c>
      <c r="V246" s="32">
        <f t="shared" si="58"/>
        <v>0</v>
      </c>
      <c r="W246" s="32">
        <f t="shared" si="59"/>
        <v>0</v>
      </c>
      <c r="X246" s="32">
        <f t="shared" si="59"/>
        <v>0</v>
      </c>
      <c r="Y246" s="32">
        <f t="shared" si="59"/>
        <v>0</v>
      </c>
      <c r="Z246" s="32">
        <f t="shared" si="59"/>
        <v>0</v>
      </c>
      <c r="AA246" s="32">
        <f t="shared" si="59"/>
        <v>0</v>
      </c>
      <c r="AB246" s="32">
        <f t="shared" si="59"/>
        <v>0</v>
      </c>
      <c r="AC246" s="32">
        <f t="shared" si="73"/>
        <v>0</v>
      </c>
      <c r="AD246" s="32">
        <f t="shared" si="73"/>
        <v>0</v>
      </c>
      <c r="AE246" s="32">
        <f t="shared" si="73"/>
        <v>0</v>
      </c>
      <c r="AF246" s="32">
        <f t="shared" si="73"/>
        <v>0</v>
      </c>
      <c r="AG246" s="32">
        <f t="shared" si="74"/>
        <v>0</v>
      </c>
      <c r="AH246" s="32">
        <f t="shared" si="67"/>
        <v>0</v>
      </c>
      <c r="AI246" s="32">
        <f t="shared" si="67"/>
        <v>0</v>
      </c>
      <c r="AJ246" s="32">
        <f>VLOOKUP(B246, '[3]Q01 Main'!$A$5:$B$392, 2, FALSE)</f>
        <v>0</v>
      </c>
      <c r="AK246">
        <f>VLOOKUP(B246, '[3]Q01 Main'!$A$5:$C$392, 3, FALSE)</f>
        <v>0</v>
      </c>
      <c r="AN246" s="5">
        <f t="shared" si="61"/>
        <v>0</v>
      </c>
      <c r="AO246" s="5">
        <f t="shared" si="61"/>
        <v>0</v>
      </c>
      <c r="AP246" s="5">
        <f t="shared" si="61"/>
        <v>0</v>
      </c>
      <c r="AQ246" s="5">
        <f t="shared" si="61"/>
        <v>0</v>
      </c>
      <c r="AR246" s="5">
        <f t="shared" si="75"/>
        <v>0</v>
      </c>
      <c r="AS246" s="5">
        <f t="shared" si="76"/>
        <v>0</v>
      </c>
      <c r="AT246" s="5">
        <f t="shared" si="77"/>
        <v>0</v>
      </c>
      <c r="AU246" s="5">
        <f t="shared" si="53"/>
        <v>0</v>
      </c>
      <c r="AV246" s="5">
        <f t="shared" si="53"/>
        <v>0</v>
      </c>
      <c r="AW246" s="5">
        <f t="shared" si="53"/>
        <v>0</v>
      </c>
      <c r="AX246" s="5">
        <f t="shared" si="53"/>
        <v>0</v>
      </c>
      <c r="AY246" s="5">
        <f t="shared" si="62"/>
        <v>0</v>
      </c>
      <c r="AZ246" s="5">
        <f t="shared" si="62"/>
        <v>0</v>
      </c>
      <c r="BA246" s="5">
        <f t="shared" si="62"/>
        <v>0</v>
      </c>
      <c r="BB246" s="5">
        <f t="shared" si="62"/>
        <v>0</v>
      </c>
    </row>
    <row r="247" spans="1:54" x14ac:dyDescent="0.35">
      <c r="A247" s="2" t="s">
        <v>233</v>
      </c>
      <c r="B247" s="1" t="s">
        <v>262</v>
      </c>
      <c r="C247" t="str">
        <f>VLOOKUP(B247, [2]Main!$B$3:$D$376, 2, FALSE)</f>
        <v>Outside of MKCC</v>
      </c>
      <c r="D247" t="str">
        <f>VLOOKUP(B247, [2]Main!$B$3:$D$376, 3, FALSE)</f>
        <v>Bedford</v>
      </c>
      <c r="E247" s="5">
        <v>0</v>
      </c>
      <c r="F247" s="5">
        <v>0</v>
      </c>
      <c r="G247" s="5">
        <v>0</v>
      </c>
      <c r="H247" s="5">
        <v>0</v>
      </c>
      <c r="I247" s="5">
        <v>0</v>
      </c>
      <c r="J247" s="5">
        <v>0</v>
      </c>
      <c r="K247" s="5">
        <v>0</v>
      </c>
      <c r="L247" s="5">
        <v>0</v>
      </c>
      <c r="M247" s="5">
        <v>0</v>
      </c>
      <c r="N247" s="5">
        <v>0</v>
      </c>
      <c r="O247" s="5">
        <v>0</v>
      </c>
      <c r="P247" s="5">
        <v>0</v>
      </c>
      <c r="Q247" s="5">
        <v>0</v>
      </c>
      <c r="R247" s="5">
        <v>0</v>
      </c>
      <c r="S247" s="5">
        <v>0</v>
      </c>
      <c r="U247" s="32">
        <f t="shared" si="57"/>
        <v>0</v>
      </c>
      <c r="V247" s="32">
        <f t="shared" si="58"/>
        <v>0</v>
      </c>
      <c r="W247" s="32">
        <f t="shared" si="59"/>
        <v>0</v>
      </c>
      <c r="X247" s="32">
        <f t="shared" si="59"/>
        <v>0</v>
      </c>
      <c r="Y247" s="32">
        <f t="shared" si="59"/>
        <v>0</v>
      </c>
      <c r="Z247" s="32">
        <f t="shared" si="59"/>
        <v>0</v>
      </c>
      <c r="AA247" s="32">
        <f t="shared" si="59"/>
        <v>0</v>
      </c>
      <c r="AB247" s="32">
        <f t="shared" si="59"/>
        <v>0</v>
      </c>
      <c r="AC247" s="32">
        <f t="shared" si="73"/>
        <v>0</v>
      </c>
      <c r="AD247" s="32">
        <f t="shared" si="73"/>
        <v>0</v>
      </c>
      <c r="AE247" s="32">
        <f t="shared" si="73"/>
        <v>0</v>
      </c>
      <c r="AF247" s="32">
        <f t="shared" si="73"/>
        <v>0</v>
      </c>
      <c r="AG247" s="32">
        <f t="shared" si="74"/>
        <v>0</v>
      </c>
      <c r="AH247" s="32">
        <f t="shared" si="67"/>
        <v>0</v>
      </c>
      <c r="AI247" s="32">
        <f t="shared" si="67"/>
        <v>0</v>
      </c>
      <c r="AJ247" s="32">
        <f>VLOOKUP(B247, '[3]Q01 Main'!$A$5:$B$392, 2, FALSE)</f>
        <v>0</v>
      </c>
      <c r="AK247">
        <f>VLOOKUP(B247, '[3]Q01 Main'!$A$5:$C$392, 3, FALSE)</f>
        <v>0</v>
      </c>
      <c r="AN247" s="5">
        <f t="shared" si="61"/>
        <v>0</v>
      </c>
      <c r="AO247" s="5">
        <f t="shared" si="61"/>
        <v>0</v>
      </c>
      <c r="AP247" s="5">
        <f t="shared" si="61"/>
        <v>0</v>
      </c>
      <c r="AQ247" s="5">
        <f t="shared" si="61"/>
        <v>0</v>
      </c>
      <c r="AR247" s="5">
        <f t="shared" si="75"/>
        <v>0</v>
      </c>
      <c r="AS247" s="5">
        <f t="shared" si="76"/>
        <v>0</v>
      </c>
      <c r="AT247" s="5">
        <f t="shared" si="77"/>
        <v>0</v>
      </c>
      <c r="AU247" s="5">
        <f t="shared" si="53"/>
        <v>0</v>
      </c>
      <c r="AV247" s="5">
        <f t="shared" si="53"/>
        <v>0</v>
      </c>
      <c r="AW247" s="5">
        <f t="shared" si="53"/>
        <v>0</v>
      </c>
      <c r="AX247" s="5">
        <f t="shared" si="53"/>
        <v>0</v>
      </c>
      <c r="AY247" s="5">
        <f t="shared" si="62"/>
        <v>0</v>
      </c>
      <c r="AZ247" s="5">
        <f t="shared" si="62"/>
        <v>0</v>
      </c>
      <c r="BA247" s="5">
        <f t="shared" si="62"/>
        <v>0</v>
      </c>
      <c r="BB247" s="5">
        <f t="shared" si="62"/>
        <v>0</v>
      </c>
    </row>
    <row r="248" spans="1:54" x14ac:dyDescent="0.35">
      <c r="A248" s="2" t="s">
        <v>233</v>
      </c>
      <c r="B248" s="1" t="s">
        <v>263</v>
      </c>
      <c r="C248" t="str">
        <f>VLOOKUP(B248, [2]Main!$B$3:$D$376, 2, FALSE)</f>
        <v>Outside of MKCC</v>
      </c>
      <c r="D248" t="s">
        <v>1880</v>
      </c>
      <c r="E248" s="5">
        <v>0</v>
      </c>
      <c r="F248" s="5">
        <v>0</v>
      </c>
      <c r="G248" s="5">
        <v>0</v>
      </c>
      <c r="H248" s="5">
        <v>0</v>
      </c>
      <c r="I248" s="5">
        <v>0</v>
      </c>
      <c r="J248" s="5">
        <v>0</v>
      </c>
      <c r="K248" s="5">
        <v>0</v>
      </c>
      <c r="L248" s="5">
        <v>0</v>
      </c>
      <c r="M248" s="5">
        <v>0</v>
      </c>
      <c r="N248" s="5">
        <v>0</v>
      </c>
      <c r="O248" s="5">
        <v>0</v>
      </c>
      <c r="P248" s="5">
        <v>0</v>
      </c>
      <c r="Q248" s="5">
        <v>0</v>
      </c>
      <c r="R248" s="5">
        <v>0</v>
      </c>
      <c r="S248" s="5">
        <v>0</v>
      </c>
      <c r="U248" s="32">
        <f t="shared" si="57"/>
        <v>0</v>
      </c>
      <c r="V248" s="32">
        <f t="shared" si="58"/>
        <v>0</v>
      </c>
      <c r="W248" s="32">
        <f t="shared" si="59"/>
        <v>0</v>
      </c>
      <c r="X248" s="32">
        <f t="shared" si="59"/>
        <v>0</v>
      </c>
      <c r="Y248" s="32">
        <f t="shared" si="59"/>
        <v>0</v>
      </c>
      <c r="Z248" s="32">
        <f t="shared" si="59"/>
        <v>0</v>
      </c>
      <c r="AA248" s="32">
        <f t="shared" si="59"/>
        <v>0</v>
      </c>
      <c r="AB248" s="32">
        <f t="shared" si="59"/>
        <v>0</v>
      </c>
      <c r="AC248" s="32">
        <f t="shared" si="73"/>
        <v>0</v>
      </c>
      <c r="AD248" s="32">
        <f t="shared" si="73"/>
        <v>0</v>
      </c>
      <c r="AE248" s="32">
        <f t="shared" si="73"/>
        <v>0</v>
      </c>
      <c r="AF248" s="32">
        <f t="shared" si="73"/>
        <v>0</v>
      </c>
      <c r="AG248" s="32">
        <f t="shared" si="74"/>
        <v>0</v>
      </c>
      <c r="AH248" s="32">
        <f t="shared" si="67"/>
        <v>0</v>
      </c>
      <c r="AI248" s="32">
        <f t="shared" si="67"/>
        <v>0</v>
      </c>
      <c r="AJ248" s="32">
        <f>VLOOKUP(B248, '[3]Q01 Main'!$A$5:$B$392, 2, FALSE)</f>
        <v>0</v>
      </c>
      <c r="AK248">
        <f>VLOOKUP(B248, '[3]Q01 Main'!$A$5:$C$392, 3, FALSE)</f>
        <v>0</v>
      </c>
      <c r="AN248" s="5">
        <f t="shared" si="61"/>
        <v>0</v>
      </c>
      <c r="AO248" s="5">
        <f t="shared" si="61"/>
        <v>0</v>
      </c>
      <c r="AP248" s="5">
        <f t="shared" si="61"/>
        <v>0</v>
      </c>
      <c r="AQ248" s="5">
        <f t="shared" si="61"/>
        <v>0</v>
      </c>
      <c r="AR248" s="5">
        <f t="shared" si="75"/>
        <v>0</v>
      </c>
      <c r="AS248" s="5">
        <f t="shared" si="76"/>
        <v>0</v>
      </c>
      <c r="AT248" s="5">
        <f t="shared" si="77"/>
        <v>0</v>
      </c>
      <c r="AU248" s="5">
        <f t="shared" si="53"/>
        <v>0</v>
      </c>
      <c r="AV248" s="5">
        <f t="shared" si="53"/>
        <v>0</v>
      </c>
      <c r="AW248" s="5">
        <f t="shared" si="53"/>
        <v>0</v>
      </c>
      <c r="AX248" s="5">
        <f t="shared" si="53"/>
        <v>0</v>
      </c>
      <c r="AY248" s="5">
        <f t="shared" si="62"/>
        <v>0</v>
      </c>
      <c r="AZ248" s="5">
        <f t="shared" si="62"/>
        <v>0</v>
      </c>
      <c r="BA248" s="5">
        <f t="shared" si="62"/>
        <v>0</v>
      </c>
      <c r="BB248" s="5">
        <f t="shared" si="62"/>
        <v>0</v>
      </c>
    </row>
    <row r="249" spans="1:54" x14ac:dyDescent="0.35">
      <c r="A249" s="2" t="s">
        <v>233</v>
      </c>
      <c r="B249" s="1" t="s">
        <v>264</v>
      </c>
      <c r="C249" t="str">
        <f>VLOOKUP(B249, [2]Main!$B$3:$D$376, 2, FALSE)</f>
        <v>Outside of MKCC</v>
      </c>
      <c r="D249" t="s">
        <v>1880</v>
      </c>
      <c r="E249" s="5">
        <v>0</v>
      </c>
      <c r="F249" s="5">
        <v>0</v>
      </c>
      <c r="G249" s="5">
        <v>0</v>
      </c>
      <c r="H249" s="5">
        <v>0</v>
      </c>
      <c r="I249" s="5">
        <v>0</v>
      </c>
      <c r="J249" s="5">
        <v>0</v>
      </c>
      <c r="K249" s="5">
        <v>0</v>
      </c>
      <c r="L249" s="5">
        <v>0</v>
      </c>
      <c r="M249" s="5">
        <v>0</v>
      </c>
      <c r="N249" s="5">
        <v>0</v>
      </c>
      <c r="O249" s="5">
        <v>0</v>
      </c>
      <c r="P249" s="5">
        <v>0</v>
      </c>
      <c r="Q249" s="5">
        <v>0</v>
      </c>
      <c r="R249" s="5">
        <v>0</v>
      </c>
      <c r="S249" s="5">
        <v>0</v>
      </c>
      <c r="U249" s="32">
        <f t="shared" si="57"/>
        <v>0</v>
      </c>
      <c r="V249" s="32">
        <f t="shared" si="58"/>
        <v>0</v>
      </c>
      <c r="W249" s="32">
        <f t="shared" si="59"/>
        <v>0</v>
      </c>
      <c r="X249" s="32">
        <f t="shared" si="59"/>
        <v>0</v>
      </c>
      <c r="Y249" s="32">
        <f t="shared" si="59"/>
        <v>0</v>
      </c>
      <c r="Z249" s="32">
        <f t="shared" si="59"/>
        <v>0</v>
      </c>
      <c r="AA249" s="32">
        <f t="shared" si="59"/>
        <v>0</v>
      </c>
      <c r="AB249" s="32">
        <f t="shared" si="59"/>
        <v>0</v>
      </c>
      <c r="AC249" s="32">
        <f t="shared" si="73"/>
        <v>0</v>
      </c>
      <c r="AD249" s="32">
        <f t="shared" si="73"/>
        <v>0</v>
      </c>
      <c r="AE249" s="32">
        <f t="shared" si="73"/>
        <v>0</v>
      </c>
      <c r="AF249" s="32">
        <f t="shared" si="73"/>
        <v>0</v>
      </c>
      <c r="AG249" s="32">
        <f t="shared" si="74"/>
        <v>0</v>
      </c>
      <c r="AH249" s="32">
        <f t="shared" si="67"/>
        <v>0</v>
      </c>
      <c r="AI249" s="32">
        <f t="shared" si="67"/>
        <v>0</v>
      </c>
      <c r="AJ249" s="32">
        <f>VLOOKUP(B249, '[3]Q01 Main'!$A$5:$B$392, 2, FALSE)</f>
        <v>0</v>
      </c>
      <c r="AK249">
        <f>VLOOKUP(B249, '[3]Q01 Main'!$A$5:$C$392, 3, FALSE)</f>
        <v>0</v>
      </c>
      <c r="AN249" s="5">
        <f t="shared" si="61"/>
        <v>0</v>
      </c>
      <c r="AO249" s="5">
        <f t="shared" si="61"/>
        <v>0</v>
      </c>
      <c r="AP249" s="5">
        <f t="shared" si="61"/>
        <v>0</v>
      </c>
      <c r="AQ249" s="5">
        <f t="shared" si="61"/>
        <v>0</v>
      </c>
      <c r="AR249" s="5">
        <f t="shared" si="75"/>
        <v>0</v>
      </c>
      <c r="AS249" s="5">
        <f t="shared" si="76"/>
        <v>0</v>
      </c>
      <c r="AT249" s="5">
        <f t="shared" si="77"/>
        <v>0</v>
      </c>
      <c r="AU249" s="5">
        <f t="shared" si="53"/>
        <v>0</v>
      </c>
      <c r="AV249" s="5">
        <f t="shared" si="53"/>
        <v>0</v>
      </c>
      <c r="AW249" s="5">
        <f t="shared" si="53"/>
        <v>0</v>
      </c>
      <c r="AX249" s="5">
        <f t="shared" si="53"/>
        <v>0</v>
      </c>
      <c r="AY249" s="5">
        <f t="shared" si="62"/>
        <v>0</v>
      </c>
      <c r="AZ249" s="5">
        <f t="shared" si="62"/>
        <v>0</v>
      </c>
      <c r="BA249" s="5">
        <f t="shared" si="62"/>
        <v>0</v>
      </c>
      <c r="BB249" s="5">
        <f t="shared" si="62"/>
        <v>0</v>
      </c>
    </row>
    <row r="250" spans="1:54" x14ac:dyDescent="0.35">
      <c r="A250" s="2" t="s">
        <v>233</v>
      </c>
      <c r="B250" s="1" t="s">
        <v>265</v>
      </c>
      <c r="C250" t="str">
        <f>VLOOKUP(B250, [2]Main!$B$3:$D$376, 2, FALSE)</f>
        <v>Outside of MKCC</v>
      </c>
      <c r="D250" t="str">
        <f>VLOOKUP(B250, [2]Main!$B$3:$D$376, 3, FALSE)</f>
        <v>Northampton</v>
      </c>
      <c r="E250" s="5">
        <v>0</v>
      </c>
      <c r="F250" s="5">
        <v>0</v>
      </c>
      <c r="G250" s="5">
        <v>0</v>
      </c>
      <c r="H250" s="5">
        <v>0</v>
      </c>
      <c r="I250" s="5">
        <v>0</v>
      </c>
      <c r="J250" s="5">
        <v>0</v>
      </c>
      <c r="K250" s="5">
        <v>0</v>
      </c>
      <c r="L250" s="5">
        <v>0</v>
      </c>
      <c r="M250" s="5">
        <v>0</v>
      </c>
      <c r="N250" s="5">
        <v>0</v>
      </c>
      <c r="O250" s="5">
        <v>0</v>
      </c>
      <c r="P250" s="5">
        <v>0</v>
      </c>
      <c r="Q250" s="5">
        <v>0</v>
      </c>
      <c r="R250" s="5">
        <v>0</v>
      </c>
      <c r="S250" s="5">
        <v>0</v>
      </c>
      <c r="U250" s="32">
        <f t="shared" si="57"/>
        <v>0</v>
      </c>
      <c r="V250" s="32">
        <f t="shared" si="58"/>
        <v>0</v>
      </c>
      <c r="W250" s="32">
        <f t="shared" si="59"/>
        <v>0</v>
      </c>
      <c r="X250" s="32">
        <f t="shared" si="59"/>
        <v>0</v>
      </c>
      <c r="Y250" s="32">
        <f t="shared" si="59"/>
        <v>0</v>
      </c>
      <c r="Z250" s="32">
        <f t="shared" si="59"/>
        <v>0</v>
      </c>
      <c r="AA250" s="32">
        <f t="shared" si="59"/>
        <v>0</v>
      </c>
      <c r="AB250" s="32">
        <f t="shared" si="59"/>
        <v>0</v>
      </c>
      <c r="AC250" s="32">
        <f t="shared" si="73"/>
        <v>0</v>
      </c>
      <c r="AD250" s="32">
        <f t="shared" si="73"/>
        <v>0</v>
      </c>
      <c r="AE250" s="32">
        <f t="shared" si="73"/>
        <v>0</v>
      </c>
      <c r="AF250" s="32">
        <f t="shared" si="73"/>
        <v>0</v>
      </c>
      <c r="AG250" s="32">
        <f t="shared" si="74"/>
        <v>0</v>
      </c>
      <c r="AH250" s="32">
        <f t="shared" si="67"/>
        <v>0</v>
      </c>
      <c r="AI250" s="32">
        <f t="shared" si="67"/>
        <v>0</v>
      </c>
      <c r="AJ250" s="32">
        <f>VLOOKUP(B250, '[3]Q01 Main'!$A$5:$B$392, 2, FALSE)</f>
        <v>0</v>
      </c>
      <c r="AK250">
        <f>VLOOKUP(B250, '[3]Q01 Main'!$A$5:$C$392, 3, FALSE)</f>
        <v>0</v>
      </c>
      <c r="AN250" s="5">
        <f t="shared" si="61"/>
        <v>0</v>
      </c>
      <c r="AO250" s="5">
        <f t="shared" si="61"/>
        <v>0</v>
      </c>
      <c r="AP250" s="5">
        <f t="shared" si="61"/>
        <v>0</v>
      </c>
      <c r="AQ250" s="5">
        <f t="shared" si="61"/>
        <v>0</v>
      </c>
      <c r="AR250" s="5">
        <f t="shared" si="75"/>
        <v>0</v>
      </c>
      <c r="AS250" s="5">
        <f t="shared" si="76"/>
        <v>0</v>
      </c>
      <c r="AT250" s="5">
        <f t="shared" si="77"/>
        <v>0</v>
      </c>
      <c r="AU250" s="5">
        <f t="shared" si="53"/>
        <v>0</v>
      </c>
      <c r="AV250" s="5">
        <f t="shared" si="53"/>
        <v>0</v>
      </c>
      <c r="AW250" s="5">
        <f t="shared" si="53"/>
        <v>0</v>
      </c>
      <c r="AX250" s="5">
        <f t="shared" si="53"/>
        <v>0</v>
      </c>
      <c r="AY250" s="5">
        <f t="shared" si="62"/>
        <v>0</v>
      </c>
      <c r="AZ250" s="5">
        <f t="shared" si="62"/>
        <v>0</v>
      </c>
      <c r="BA250" s="5">
        <f t="shared" si="62"/>
        <v>0</v>
      </c>
      <c r="BB250" s="5">
        <f t="shared" si="62"/>
        <v>0</v>
      </c>
    </row>
    <row r="251" spans="1:54" x14ac:dyDescent="0.35">
      <c r="A251" s="2" t="s">
        <v>233</v>
      </c>
      <c r="B251" s="1" t="s">
        <v>266</v>
      </c>
      <c r="C251" t="str">
        <f>VLOOKUP(B251, [2]Main!$B$3:$D$376, 2, FALSE)</f>
        <v>Outside of MKCC</v>
      </c>
      <c r="D251" t="s">
        <v>1880</v>
      </c>
      <c r="E251" s="5">
        <v>0</v>
      </c>
      <c r="F251" s="5">
        <v>0</v>
      </c>
      <c r="G251" s="5">
        <v>0</v>
      </c>
      <c r="H251" s="5">
        <v>0</v>
      </c>
      <c r="I251" s="5">
        <v>0</v>
      </c>
      <c r="J251" s="5">
        <v>0</v>
      </c>
      <c r="K251" s="5">
        <v>0</v>
      </c>
      <c r="L251" s="5">
        <v>0</v>
      </c>
      <c r="M251" s="5">
        <v>0</v>
      </c>
      <c r="N251" s="5">
        <v>0</v>
      </c>
      <c r="O251" s="5">
        <v>0</v>
      </c>
      <c r="P251" s="5">
        <v>0</v>
      </c>
      <c r="Q251" s="5">
        <v>0</v>
      </c>
      <c r="R251" s="5">
        <v>0</v>
      </c>
      <c r="S251" s="5">
        <v>0</v>
      </c>
      <c r="U251" s="32">
        <f t="shared" si="57"/>
        <v>0</v>
      </c>
      <c r="V251" s="32">
        <f t="shared" si="58"/>
        <v>0</v>
      </c>
      <c r="W251" s="32">
        <f t="shared" si="59"/>
        <v>0</v>
      </c>
      <c r="X251" s="32">
        <f t="shared" si="59"/>
        <v>0</v>
      </c>
      <c r="Y251" s="32">
        <f t="shared" si="59"/>
        <v>0</v>
      </c>
      <c r="Z251" s="32">
        <f t="shared" si="59"/>
        <v>0</v>
      </c>
      <c r="AA251" s="32">
        <f t="shared" si="59"/>
        <v>0</v>
      </c>
      <c r="AB251" s="32">
        <f t="shared" si="59"/>
        <v>0</v>
      </c>
      <c r="AC251" s="32">
        <f t="shared" si="73"/>
        <v>0</v>
      </c>
      <c r="AD251" s="32">
        <f t="shared" si="73"/>
        <v>0</v>
      </c>
      <c r="AE251" s="32">
        <f t="shared" si="73"/>
        <v>0</v>
      </c>
      <c r="AF251" s="32">
        <f t="shared" si="73"/>
        <v>0</v>
      </c>
      <c r="AG251" s="32">
        <f t="shared" si="74"/>
        <v>0</v>
      </c>
      <c r="AH251" s="32">
        <f t="shared" si="67"/>
        <v>0</v>
      </c>
      <c r="AI251" s="32">
        <f t="shared" si="67"/>
        <v>0</v>
      </c>
      <c r="AJ251" s="32">
        <f>VLOOKUP(B251, '[3]Q01 Main'!$A$5:$B$392, 2, FALSE)</f>
        <v>0</v>
      </c>
      <c r="AK251">
        <f>VLOOKUP(B251, '[3]Q01 Main'!$A$5:$C$392, 3, FALSE)</f>
        <v>0</v>
      </c>
      <c r="AN251" s="5">
        <f t="shared" si="61"/>
        <v>0</v>
      </c>
      <c r="AO251" s="5">
        <f t="shared" si="61"/>
        <v>0</v>
      </c>
      <c r="AP251" s="5">
        <f t="shared" si="61"/>
        <v>0</v>
      </c>
      <c r="AQ251" s="5">
        <f t="shared" si="61"/>
        <v>0</v>
      </c>
      <c r="AR251" s="5">
        <f t="shared" si="75"/>
        <v>0</v>
      </c>
      <c r="AS251" s="5">
        <f t="shared" si="76"/>
        <v>0</v>
      </c>
      <c r="AT251" s="5">
        <f t="shared" si="77"/>
        <v>0</v>
      </c>
      <c r="AU251" s="5">
        <f t="shared" si="53"/>
        <v>0</v>
      </c>
      <c r="AV251" s="5">
        <f t="shared" si="53"/>
        <v>0</v>
      </c>
      <c r="AW251" s="5">
        <f t="shared" si="53"/>
        <v>0</v>
      </c>
      <c r="AX251" s="5">
        <f t="shared" si="53"/>
        <v>0</v>
      </c>
      <c r="AY251" s="5">
        <f t="shared" si="62"/>
        <v>0</v>
      </c>
      <c r="AZ251" s="5">
        <f t="shared" si="62"/>
        <v>0</v>
      </c>
      <c r="BA251" s="5">
        <f t="shared" si="62"/>
        <v>0</v>
      </c>
      <c r="BB251" s="5">
        <f t="shared" si="62"/>
        <v>0</v>
      </c>
    </row>
    <row r="252" spans="1:54" x14ac:dyDescent="0.35">
      <c r="A252" s="2" t="s">
        <v>233</v>
      </c>
      <c r="B252" s="1" t="s">
        <v>267</v>
      </c>
      <c r="C252" t="str">
        <f>VLOOKUP(B252, [2]Main!$B$3:$D$376, 2, FALSE)</f>
        <v>Outside of MKCC</v>
      </c>
      <c r="D252" t="s">
        <v>1880</v>
      </c>
      <c r="E252" s="5">
        <v>0</v>
      </c>
      <c r="F252" s="5">
        <v>0</v>
      </c>
      <c r="G252" s="5">
        <v>0</v>
      </c>
      <c r="H252" s="5">
        <v>0</v>
      </c>
      <c r="I252" s="5">
        <v>0</v>
      </c>
      <c r="J252" s="5">
        <v>0</v>
      </c>
      <c r="K252" s="5">
        <v>0</v>
      </c>
      <c r="L252" s="5">
        <v>0</v>
      </c>
      <c r="M252" s="5">
        <v>0</v>
      </c>
      <c r="N252" s="5">
        <v>0</v>
      </c>
      <c r="O252" s="5">
        <v>0</v>
      </c>
      <c r="P252" s="5">
        <v>0</v>
      </c>
      <c r="Q252" s="5">
        <v>0</v>
      </c>
      <c r="R252" s="5">
        <v>0</v>
      </c>
      <c r="S252" s="5">
        <v>0</v>
      </c>
      <c r="U252" s="32">
        <f t="shared" si="57"/>
        <v>0</v>
      </c>
      <c r="V252" s="32">
        <f t="shared" si="58"/>
        <v>0</v>
      </c>
      <c r="W252" s="32">
        <f t="shared" si="59"/>
        <v>0</v>
      </c>
      <c r="X252" s="32">
        <f t="shared" si="59"/>
        <v>0</v>
      </c>
      <c r="Y252" s="32">
        <f t="shared" si="59"/>
        <v>0</v>
      </c>
      <c r="Z252" s="32">
        <f t="shared" si="59"/>
        <v>0</v>
      </c>
      <c r="AA252" s="32">
        <f t="shared" si="59"/>
        <v>0</v>
      </c>
      <c r="AB252" s="32">
        <f t="shared" si="59"/>
        <v>0</v>
      </c>
      <c r="AC252" s="32">
        <f t="shared" si="73"/>
        <v>0</v>
      </c>
      <c r="AD252" s="32">
        <f t="shared" si="73"/>
        <v>0</v>
      </c>
      <c r="AE252" s="32">
        <f t="shared" si="73"/>
        <v>0</v>
      </c>
      <c r="AF252" s="32">
        <f t="shared" si="73"/>
        <v>0</v>
      </c>
      <c r="AG252" s="32">
        <f t="shared" si="74"/>
        <v>0</v>
      </c>
      <c r="AH252" s="32">
        <f t="shared" si="67"/>
        <v>0</v>
      </c>
      <c r="AI252" s="32">
        <f t="shared" si="67"/>
        <v>0</v>
      </c>
      <c r="AJ252" s="32">
        <f>VLOOKUP(B252, '[3]Q01 Main'!$A$5:$B$392, 2, FALSE)</f>
        <v>0</v>
      </c>
      <c r="AK252">
        <f>VLOOKUP(B252, '[3]Q01 Main'!$A$5:$C$392, 3, FALSE)</f>
        <v>0</v>
      </c>
      <c r="AN252" s="5">
        <f t="shared" si="61"/>
        <v>0</v>
      </c>
      <c r="AO252" s="5">
        <f t="shared" si="61"/>
        <v>0</v>
      </c>
      <c r="AP252" s="5">
        <f t="shared" si="61"/>
        <v>0</v>
      </c>
      <c r="AQ252" s="5">
        <f t="shared" si="61"/>
        <v>0</v>
      </c>
      <c r="AR252" s="5">
        <f t="shared" si="75"/>
        <v>0</v>
      </c>
      <c r="AS252" s="5">
        <f t="shared" si="76"/>
        <v>0</v>
      </c>
      <c r="AT252" s="5">
        <f t="shared" si="77"/>
        <v>0</v>
      </c>
      <c r="AU252" s="5">
        <f t="shared" si="53"/>
        <v>0</v>
      </c>
      <c r="AV252" s="5">
        <f t="shared" si="53"/>
        <v>0</v>
      </c>
      <c r="AW252" s="5">
        <f t="shared" si="53"/>
        <v>0</v>
      </c>
      <c r="AX252" s="5">
        <f t="shared" si="53"/>
        <v>0</v>
      </c>
      <c r="AY252" s="5">
        <f t="shared" si="62"/>
        <v>0</v>
      </c>
      <c r="AZ252" s="5">
        <f t="shared" si="62"/>
        <v>0</v>
      </c>
      <c r="BA252" s="5">
        <f t="shared" si="62"/>
        <v>0</v>
      </c>
      <c r="BB252" s="5">
        <f t="shared" si="62"/>
        <v>0</v>
      </c>
    </row>
    <row r="253" spans="1:54" x14ac:dyDescent="0.35">
      <c r="A253" s="2" t="s">
        <v>233</v>
      </c>
      <c r="B253" s="1" t="s">
        <v>268</v>
      </c>
      <c r="C253" t="str">
        <f>VLOOKUP(B253, [2]Main!$B$3:$D$376, 2, FALSE)</f>
        <v>Outside of MKCC</v>
      </c>
      <c r="D253" t="s">
        <v>1880</v>
      </c>
      <c r="E253" s="5">
        <v>0</v>
      </c>
      <c r="F253" s="5">
        <v>0</v>
      </c>
      <c r="G253" s="5">
        <v>0</v>
      </c>
      <c r="H253" s="5">
        <v>0</v>
      </c>
      <c r="I253" s="5">
        <v>0</v>
      </c>
      <c r="J253" s="5">
        <v>0</v>
      </c>
      <c r="K253" s="5">
        <v>0</v>
      </c>
      <c r="L253" s="5">
        <v>0</v>
      </c>
      <c r="M253" s="5">
        <v>0</v>
      </c>
      <c r="N253" s="5">
        <v>0</v>
      </c>
      <c r="O253" s="5">
        <v>0</v>
      </c>
      <c r="P253" s="5">
        <v>0</v>
      </c>
      <c r="Q253" s="5">
        <v>0</v>
      </c>
      <c r="R253" s="5">
        <v>0</v>
      </c>
      <c r="S253" s="5">
        <v>0</v>
      </c>
      <c r="U253" s="32">
        <f t="shared" si="57"/>
        <v>0</v>
      </c>
      <c r="V253" s="32">
        <f t="shared" si="58"/>
        <v>0</v>
      </c>
      <c r="W253" s="32">
        <f t="shared" si="59"/>
        <v>0</v>
      </c>
      <c r="X253" s="32">
        <f t="shared" si="59"/>
        <v>0</v>
      </c>
      <c r="Y253" s="32">
        <f t="shared" si="59"/>
        <v>0</v>
      </c>
      <c r="Z253" s="32">
        <f t="shared" si="59"/>
        <v>0</v>
      </c>
      <c r="AA253" s="32">
        <f t="shared" si="59"/>
        <v>0</v>
      </c>
      <c r="AB253" s="32">
        <f t="shared" si="59"/>
        <v>0</v>
      </c>
      <c r="AC253" s="32">
        <f t="shared" si="73"/>
        <v>0</v>
      </c>
      <c r="AD253" s="32">
        <f t="shared" si="73"/>
        <v>0</v>
      </c>
      <c r="AE253" s="32">
        <f t="shared" si="73"/>
        <v>0</v>
      </c>
      <c r="AF253" s="32">
        <f t="shared" si="73"/>
        <v>0</v>
      </c>
      <c r="AG253" s="32">
        <f t="shared" si="74"/>
        <v>0</v>
      </c>
      <c r="AH253" s="32">
        <f t="shared" si="67"/>
        <v>0</v>
      </c>
      <c r="AI253" s="32">
        <f t="shared" si="67"/>
        <v>0</v>
      </c>
      <c r="AJ253" s="32">
        <f>VLOOKUP(B253, '[3]Q01 Main'!$A$5:$B$392, 2, FALSE)</f>
        <v>0</v>
      </c>
      <c r="AK253">
        <f>VLOOKUP(B253, '[3]Q01 Main'!$A$5:$C$392, 3, FALSE)</f>
        <v>0</v>
      </c>
      <c r="AN253" s="5">
        <f t="shared" si="61"/>
        <v>0</v>
      </c>
      <c r="AO253" s="5">
        <f t="shared" si="61"/>
        <v>0</v>
      </c>
      <c r="AP253" s="5">
        <f t="shared" si="61"/>
        <v>0</v>
      </c>
      <c r="AQ253" s="5">
        <f t="shared" si="61"/>
        <v>0</v>
      </c>
      <c r="AR253" s="5">
        <f t="shared" si="75"/>
        <v>0</v>
      </c>
      <c r="AS253" s="5">
        <f t="shared" si="76"/>
        <v>0</v>
      </c>
      <c r="AT253" s="5">
        <f t="shared" si="77"/>
        <v>0</v>
      </c>
      <c r="AU253" s="5">
        <f t="shared" si="53"/>
        <v>0</v>
      </c>
      <c r="AV253" s="5">
        <f t="shared" si="53"/>
        <v>0</v>
      </c>
      <c r="AW253" s="5">
        <f t="shared" si="53"/>
        <v>0</v>
      </c>
      <c r="AX253" s="5">
        <f t="shared" si="53"/>
        <v>0</v>
      </c>
      <c r="AY253" s="5">
        <f t="shared" si="62"/>
        <v>0</v>
      </c>
      <c r="AZ253" s="5">
        <f t="shared" si="62"/>
        <v>0</v>
      </c>
      <c r="BA253" s="5">
        <f t="shared" si="62"/>
        <v>0</v>
      </c>
      <c r="BB253" s="5">
        <f t="shared" si="62"/>
        <v>0</v>
      </c>
    </row>
    <row r="254" spans="1:54" x14ac:dyDescent="0.35">
      <c r="A254" s="2" t="s">
        <v>233</v>
      </c>
      <c r="B254" s="1" t="s">
        <v>269</v>
      </c>
      <c r="C254" t="str">
        <f>VLOOKUP(B254, [2]Main!$B$3:$D$376, 2, FALSE)</f>
        <v>Outside of MKCC</v>
      </c>
      <c r="D254" t="s">
        <v>1880</v>
      </c>
      <c r="E254" s="5">
        <v>0</v>
      </c>
      <c r="F254" s="5">
        <v>0</v>
      </c>
      <c r="G254" s="5">
        <v>0</v>
      </c>
      <c r="H254" s="5">
        <v>0</v>
      </c>
      <c r="I254" s="5">
        <v>0</v>
      </c>
      <c r="J254" s="5">
        <v>0</v>
      </c>
      <c r="K254" s="5">
        <v>0</v>
      </c>
      <c r="L254" s="5">
        <v>0</v>
      </c>
      <c r="M254" s="5">
        <v>0</v>
      </c>
      <c r="N254" s="5">
        <v>0</v>
      </c>
      <c r="O254" s="5">
        <v>0</v>
      </c>
      <c r="P254" s="5">
        <v>0</v>
      </c>
      <c r="Q254" s="5">
        <v>0</v>
      </c>
      <c r="R254" s="5">
        <v>0</v>
      </c>
      <c r="S254" s="5">
        <v>0</v>
      </c>
      <c r="U254" s="32">
        <f t="shared" si="57"/>
        <v>0</v>
      </c>
      <c r="V254" s="32">
        <f t="shared" si="58"/>
        <v>0</v>
      </c>
      <c r="W254" s="32">
        <f t="shared" si="59"/>
        <v>0</v>
      </c>
      <c r="X254" s="32">
        <f t="shared" si="59"/>
        <v>0</v>
      </c>
      <c r="Y254" s="32">
        <f t="shared" si="59"/>
        <v>0</v>
      </c>
      <c r="Z254" s="32">
        <f t="shared" si="59"/>
        <v>0</v>
      </c>
      <c r="AA254" s="32">
        <f t="shared" si="59"/>
        <v>0</v>
      </c>
      <c r="AB254" s="32">
        <f t="shared" si="59"/>
        <v>0</v>
      </c>
      <c r="AC254" s="32">
        <f t="shared" si="73"/>
        <v>0</v>
      </c>
      <c r="AD254" s="32">
        <f t="shared" si="73"/>
        <v>0</v>
      </c>
      <c r="AE254" s="32">
        <f t="shared" si="73"/>
        <v>0</v>
      </c>
      <c r="AF254" s="32">
        <f t="shared" si="73"/>
        <v>0</v>
      </c>
      <c r="AG254" s="32">
        <f t="shared" si="74"/>
        <v>0</v>
      </c>
      <c r="AH254" s="32">
        <f t="shared" si="67"/>
        <v>0</v>
      </c>
      <c r="AI254" s="32">
        <f t="shared" si="67"/>
        <v>0</v>
      </c>
      <c r="AJ254" s="32">
        <f>VLOOKUP(B254, '[3]Q01 Main'!$A$5:$B$392, 2, FALSE)</f>
        <v>0</v>
      </c>
      <c r="AK254">
        <f>VLOOKUP(B254, '[3]Q01 Main'!$A$5:$C$392, 3, FALSE)</f>
        <v>0</v>
      </c>
      <c r="AN254" s="5">
        <f t="shared" si="61"/>
        <v>0</v>
      </c>
      <c r="AO254" s="5">
        <f t="shared" si="61"/>
        <v>0</v>
      </c>
      <c r="AP254" s="5">
        <f t="shared" si="61"/>
        <v>0</v>
      </c>
      <c r="AQ254" s="5">
        <f t="shared" si="61"/>
        <v>0</v>
      </c>
      <c r="AR254" s="5">
        <f t="shared" si="75"/>
        <v>0</v>
      </c>
      <c r="AS254" s="5">
        <f t="shared" si="76"/>
        <v>0</v>
      </c>
      <c r="AT254" s="5">
        <f t="shared" si="77"/>
        <v>0</v>
      </c>
      <c r="AU254" s="5">
        <f t="shared" si="53"/>
        <v>0</v>
      </c>
      <c r="AV254" s="5">
        <f t="shared" si="53"/>
        <v>0</v>
      </c>
      <c r="AW254" s="5">
        <f t="shared" si="53"/>
        <v>0</v>
      </c>
      <c r="AX254" s="5">
        <f t="shared" si="53"/>
        <v>0</v>
      </c>
      <c r="AY254" s="5">
        <f t="shared" si="62"/>
        <v>0</v>
      </c>
      <c r="AZ254" s="5">
        <f t="shared" si="62"/>
        <v>0</v>
      </c>
      <c r="BA254" s="5">
        <f t="shared" si="62"/>
        <v>0</v>
      </c>
      <c r="BB254" s="5">
        <f t="shared" si="62"/>
        <v>0</v>
      </c>
    </row>
    <row r="255" spans="1:54" x14ac:dyDescent="0.35">
      <c r="A255" s="2" t="s">
        <v>233</v>
      </c>
      <c r="B255" s="1" t="s">
        <v>270</v>
      </c>
      <c r="C255" t="str">
        <f>VLOOKUP(B255, [2]Main!$B$3:$D$376, 2, FALSE)</f>
        <v>Outside of MKCC</v>
      </c>
      <c r="D255" t="s">
        <v>1880</v>
      </c>
      <c r="E255" s="5">
        <v>0</v>
      </c>
      <c r="F255" s="5">
        <v>0</v>
      </c>
      <c r="G255" s="5">
        <v>0</v>
      </c>
      <c r="H255" s="5">
        <v>0</v>
      </c>
      <c r="I255" s="5">
        <v>0</v>
      </c>
      <c r="J255" s="5">
        <v>0</v>
      </c>
      <c r="K255" s="5">
        <v>0</v>
      </c>
      <c r="L255" s="5">
        <v>0</v>
      </c>
      <c r="M255" s="5">
        <v>0</v>
      </c>
      <c r="N255" s="5">
        <v>0</v>
      </c>
      <c r="O255" s="5">
        <v>0</v>
      </c>
      <c r="P255" s="5">
        <v>0</v>
      </c>
      <c r="Q255" s="5">
        <v>0</v>
      </c>
      <c r="R255" s="5">
        <v>0</v>
      </c>
      <c r="S255" s="5">
        <v>0</v>
      </c>
      <c r="U255" s="32">
        <f t="shared" si="57"/>
        <v>0</v>
      </c>
      <c r="V255" s="32">
        <f t="shared" si="58"/>
        <v>0</v>
      </c>
      <c r="W255" s="32">
        <f t="shared" si="59"/>
        <v>0</v>
      </c>
      <c r="X255" s="32">
        <f t="shared" si="59"/>
        <v>0</v>
      </c>
      <c r="Y255" s="32">
        <f t="shared" si="59"/>
        <v>0</v>
      </c>
      <c r="Z255" s="32">
        <f t="shared" si="59"/>
        <v>0</v>
      </c>
      <c r="AA255" s="32">
        <f t="shared" si="59"/>
        <v>0</v>
      </c>
      <c r="AB255" s="32">
        <f t="shared" si="59"/>
        <v>0</v>
      </c>
      <c r="AC255" s="32">
        <f t="shared" si="73"/>
        <v>0</v>
      </c>
      <c r="AD255" s="32">
        <f t="shared" si="73"/>
        <v>0</v>
      </c>
      <c r="AE255" s="32">
        <f t="shared" si="73"/>
        <v>0</v>
      </c>
      <c r="AF255" s="32">
        <f t="shared" si="73"/>
        <v>0</v>
      </c>
      <c r="AG255" s="32">
        <f t="shared" si="74"/>
        <v>0</v>
      </c>
      <c r="AH255" s="32">
        <f t="shared" si="67"/>
        <v>0</v>
      </c>
      <c r="AI255" s="32">
        <f t="shared" si="67"/>
        <v>0</v>
      </c>
      <c r="AJ255" s="32">
        <f>VLOOKUP(B255, '[3]Q01 Main'!$A$5:$B$392, 2, FALSE)</f>
        <v>0</v>
      </c>
      <c r="AK255">
        <f>VLOOKUP(B255, '[3]Q01 Main'!$A$5:$C$392, 3, FALSE)</f>
        <v>0</v>
      </c>
      <c r="AN255" s="5">
        <f t="shared" si="61"/>
        <v>0</v>
      </c>
      <c r="AO255" s="5">
        <f t="shared" si="61"/>
        <v>0</v>
      </c>
      <c r="AP255" s="5">
        <f t="shared" si="61"/>
        <v>0</v>
      </c>
      <c r="AQ255" s="5">
        <f t="shared" si="61"/>
        <v>0</v>
      </c>
      <c r="AR255" s="5">
        <f t="shared" si="75"/>
        <v>0</v>
      </c>
      <c r="AS255" s="5">
        <f t="shared" si="76"/>
        <v>0</v>
      </c>
      <c r="AT255" s="5">
        <f t="shared" si="77"/>
        <v>0</v>
      </c>
      <c r="AU255" s="5">
        <f t="shared" si="53"/>
        <v>0</v>
      </c>
      <c r="AV255" s="5">
        <f t="shared" si="53"/>
        <v>0</v>
      </c>
      <c r="AW255" s="5">
        <f t="shared" si="53"/>
        <v>0</v>
      </c>
      <c r="AX255" s="5">
        <f t="shared" si="53"/>
        <v>0</v>
      </c>
      <c r="AY255" s="5">
        <f t="shared" si="62"/>
        <v>0</v>
      </c>
      <c r="AZ255" s="5">
        <f t="shared" si="62"/>
        <v>0</v>
      </c>
      <c r="BA255" s="5">
        <f t="shared" si="62"/>
        <v>0</v>
      </c>
      <c r="BB255" s="5">
        <f t="shared" si="62"/>
        <v>0</v>
      </c>
    </row>
    <row r="256" spans="1:54" x14ac:dyDescent="0.35">
      <c r="A256" s="2" t="s">
        <v>233</v>
      </c>
      <c r="B256" s="1" t="s">
        <v>271</v>
      </c>
      <c r="C256" t="str">
        <f>VLOOKUP(B256, [2]Main!$B$3:$D$376, 2, FALSE)</f>
        <v>Outside of MKCC</v>
      </c>
      <c r="D256" t="s">
        <v>1880</v>
      </c>
      <c r="E256" s="5">
        <v>0</v>
      </c>
      <c r="F256" s="5">
        <v>0</v>
      </c>
      <c r="G256" s="5">
        <v>0</v>
      </c>
      <c r="H256" s="5">
        <v>0</v>
      </c>
      <c r="I256" s="5">
        <v>0</v>
      </c>
      <c r="J256" s="5">
        <v>0</v>
      </c>
      <c r="K256" s="5">
        <v>0</v>
      </c>
      <c r="L256" s="5">
        <v>0</v>
      </c>
      <c r="M256" s="5">
        <v>0</v>
      </c>
      <c r="N256" s="5">
        <v>0</v>
      </c>
      <c r="O256" s="5">
        <v>0</v>
      </c>
      <c r="P256" s="5">
        <v>0</v>
      </c>
      <c r="Q256" s="5">
        <v>0</v>
      </c>
      <c r="R256" s="5">
        <v>0</v>
      </c>
      <c r="S256" s="5">
        <v>0</v>
      </c>
      <c r="U256" s="32">
        <f t="shared" si="57"/>
        <v>0</v>
      </c>
      <c r="V256" s="32">
        <f t="shared" si="58"/>
        <v>0</v>
      </c>
      <c r="W256" s="32">
        <f t="shared" si="59"/>
        <v>0</v>
      </c>
      <c r="X256" s="32">
        <f t="shared" si="59"/>
        <v>0</v>
      </c>
      <c r="Y256" s="32">
        <f t="shared" si="59"/>
        <v>0</v>
      </c>
      <c r="Z256" s="32">
        <f t="shared" si="59"/>
        <v>0</v>
      </c>
      <c r="AA256" s="32">
        <f t="shared" si="59"/>
        <v>0</v>
      </c>
      <c r="AB256" s="32">
        <f t="shared" si="59"/>
        <v>0</v>
      </c>
      <c r="AC256" s="32">
        <f t="shared" si="73"/>
        <v>0</v>
      </c>
      <c r="AD256" s="32">
        <f t="shared" si="73"/>
        <v>0</v>
      </c>
      <c r="AE256" s="32">
        <f t="shared" si="73"/>
        <v>0</v>
      </c>
      <c r="AF256" s="32">
        <f t="shared" si="73"/>
        <v>0</v>
      </c>
      <c r="AG256" s="32">
        <f t="shared" si="74"/>
        <v>0</v>
      </c>
      <c r="AH256" s="32">
        <f t="shared" si="67"/>
        <v>0</v>
      </c>
      <c r="AI256" s="32">
        <f t="shared" si="67"/>
        <v>0</v>
      </c>
      <c r="AJ256" s="32">
        <f>VLOOKUP(B256, '[3]Q01 Main'!$A$5:$B$392, 2, FALSE)</f>
        <v>0</v>
      </c>
      <c r="AK256">
        <f>VLOOKUP(B256, '[3]Q01 Main'!$A$5:$C$392, 3, FALSE)</f>
        <v>0</v>
      </c>
      <c r="AN256" s="5">
        <f t="shared" si="61"/>
        <v>0</v>
      </c>
      <c r="AO256" s="5">
        <f t="shared" si="61"/>
        <v>0</v>
      </c>
      <c r="AP256" s="5">
        <f t="shared" si="61"/>
        <v>0</v>
      </c>
      <c r="AQ256" s="5">
        <f t="shared" si="61"/>
        <v>0</v>
      </c>
      <c r="AR256" s="5">
        <f t="shared" si="75"/>
        <v>0</v>
      </c>
      <c r="AS256" s="5">
        <f t="shared" si="76"/>
        <v>0</v>
      </c>
      <c r="AT256" s="5">
        <f t="shared" si="77"/>
        <v>0</v>
      </c>
      <c r="AU256" s="5">
        <f t="shared" ref="AU256:AX261" si="78">AB256/AB$383</f>
        <v>0</v>
      </c>
      <c r="AV256" s="5">
        <f t="shared" si="78"/>
        <v>0</v>
      </c>
      <c r="AW256" s="5">
        <f t="shared" si="78"/>
        <v>0</v>
      </c>
      <c r="AX256" s="5">
        <f t="shared" si="78"/>
        <v>0</v>
      </c>
      <c r="AY256" s="5">
        <f t="shared" si="62"/>
        <v>0</v>
      </c>
      <c r="AZ256" s="5">
        <f t="shared" si="62"/>
        <v>0</v>
      </c>
      <c r="BA256" s="5">
        <f t="shared" si="62"/>
        <v>0</v>
      </c>
      <c r="BB256" s="5">
        <f t="shared" si="62"/>
        <v>0</v>
      </c>
    </row>
    <row r="257" spans="1:54" x14ac:dyDescent="0.35">
      <c r="A257" s="2" t="s">
        <v>233</v>
      </c>
      <c r="B257" s="1" t="s">
        <v>272</v>
      </c>
      <c r="C257" t="str">
        <f>VLOOKUP(B257, [2]Main!$B$3:$D$376, 2, FALSE)</f>
        <v>Outside of MKCC</v>
      </c>
      <c r="D257" t="s">
        <v>1880</v>
      </c>
      <c r="E257" s="5">
        <v>0</v>
      </c>
      <c r="F257" s="5">
        <v>0</v>
      </c>
      <c r="G257" s="5">
        <v>0</v>
      </c>
      <c r="H257" s="5">
        <v>0</v>
      </c>
      <c r="I257" s="5">
        <v>0</v>
      </c>
      <c r="J257" s="5">
        <v>0</v>
      </c>
      <c r="K257" s="5">
        <v>0</v>
      </c>
      <c r="L257" s="5">
        <v>0</v>
      </c>
      <c r="M257" s="5">
        <v>0</v>
      </c>
      <c r="N257" s="5">
        <v>0</v>
      </c>
      <c r="O257" s="5">
        <v>0</v>
      </c>
      <c r="P257" s="5">
        <v>0</v>
      </c>
      <c r="Q257" s="5">
        <v>0</v>
      </c>
      <c r="R257" s="5">
        <v>0</v>
      </c>
      <c r="S257" s="5">
        <v>0</v>
      </c>
      <c r="U257" s="32">
        <f t="shared" si="57"/>
        <v>0</v>
      </c>
      <c r="V257" s="32">
        <f t="shared" si="58"/>
        <v>0</v>
      </c>
      <c r="W257" s="32">
        <f t="shared" si="59"/>
        <v>0</v>
      </c>
      <c r="X257" s="32">
        <f t="shared" si="59"/>
        <v>0</v>
      </c>
      <c r="Y257" s="32">
        <f t="shared" si="59"/>
        <v>0</v>
      </c>
      <c r="Z257" s="32">
        <f t="shared" si="59"/>
        <v>0</v>
      </c>
      <c r="AA257" s="32">
        <f t="shared" si="59"/>
        <v>0</v>
      </c>
      <c r="AB257" s="32">
        <f t="shared" si="59"/>
        <v>0</v>
      </c>
      <c r="AC257" s="32">
        <f t="shared" si="73"/>
        <v>0</v>
      </c>
      <c r="AD257" s="32">
        <f t="shared" si="73"/>
        <v>0</v>
      </c>
      <c r="AE257" s="32">
        <f t="shared" si="73"/>
        <v>0</v>
      </c>
      <c r="AF257" s="32">
        <f t="shared" si="73"/>
        <v>0</v>
      </c>
      <c r="AG257" s="32">
        <f t="shared" si="74"/>
        <v>0</v>
      </c>
      <c r="AH257" s="32">
        <f t="shared" si="67"/>
        <v>0</v>
      </c>
      <c r="AI257" s="32">
        <f t="shared" si="67"/>
        <v>0</v>
      </c>
      <c r="AJ257" s="32">
        <f>VLOOKUP(B257, '[3]Q01 Main'!$A$5:$B$392, 2, FALSE)</f>
        <v>0</v>
      </c>
      <c r="AK257">
        <f>VLOOKUP(B257, '[3]Q01 Main'!$A$5:$C$392, 3, FALSE)</f>
        <v>0</v>
      </c>
      <c r="AN257" s="5">
        <f t="shared" si="61"/>
        <v>0</v>
      </c>
      <c r="AO257" s="5">
        <f t="shared" si="61"/>
        <v>0</v>
      </c>
      <c r="AP257" s="5">
        <f t="shared" si="61"/>
        <v>0</v>
      </c>
      <c r="AQ257" s="5">
        <f t="shared" si="61"/>
        <v>0</v>
      </c>
      <c r="AR257" s="5">
        <f t="shared" si="75"/>
        <v>0</v>
      </c>
      <c r="AS257" s="5">
        <f t="shared" si="76"/>
        <v>0</v>
      </c>
      <c r="AT257" s="5">
        <f t="shared" si="77"/>
        <v>0</v>
      </c>
      <c r="AU257" s="5">
        <f t="shared" si="78"/>
        <v>0</v>
      </c>
      <c r="AV257" s="5">
        <f t="shared" si="78"/>
        <v>0</v>
      </c>
      <c r="AW257" s="5">
        <f t="shared" si="78"/>
        <v>0</v>
      </c>
      <c r="AX257" s="5">
        <f t="shared" si="78"/>
        <v>0</v>
      </c>
      <c r="AY257" s="5">
        <f t="shared" si="62"/>
        <v>0</v>
      </c>
      <c r="AZ257" s="5">
        <f t="shared" si="62"/>
        <v>0</v>
      </c>
      <c r="BA257" s="5">
        <f t="shared" si="62"/>
        <v>0</v>
      </c>
      <c r="BB257" s="5">
        <f t="shared" si="62"/>
        <v>0</v>
      </c>
    </row>
    <row r="258" spans="1:54" x14ac:dyDescent="0.35">
      <c r="A258" s="2" t="s">
        <v>233</v>
      </c>
      <c r="B258" s="1" t="s">
        <v>273</v>
      </c>
      <c r="C258" t="str">
        <f>VLOOKUP(B258, [2]Main!$B$3:$D$376, 2, FALSE)</f>
        <v>Outside of MKCC</v>
      </c>
      <c r="D258" t="s">
        <v>1880</v>
      </c>
      <c r="E258" s="5">
        <v>0</v>
      </c>
      <c r="F258" s="5">
        <v>0</v>
      </c>
      <c r="G258" s="5">
        <v>0</v>
      </c>
      <c r="H258" s="5">
        <v>0</v>
      </c>
      <c r="I258" s="5">
        <v>0</v>
      </c>
      <c r="J258" s="5">
        <v>0</v>
      </c>
      <c r="K258" s="5">
        <v>0</v>
      </c>
      <c r="L258" s="5">
        <v>0</v>
      </c>
      <c r="M258" s="5">
        <v>0</v>
      </c>
      <c r="N258" s="5">
        <v>0</v>
      </c>
      <c r="O258" s="5">
        <v>0</v>
      </c>
      <c r="P258" s="5">
        <v>0</v>
      </c>
      <c r="Q258" s="5">
        <v>0</v>
      </c>
      <c r="R258" s="5">
        <v>0</v>
      </c>
      <c r="S258" s="5">
        <v>0</v>
      </c>
      <c r="U258" s="32">
        <f t="shared" si="57"/>
        <v>0</v>
      </c>
      <c r="V258" s="32">
        <f t="shared" si="58"/>
        <v>0</v>
      </c>
      <c r="W258" s="32">
        <f t="shared" si="59"/>
        <v>0</v>
      </c>
      <c r="X258" s="32">
        <f t="shared" si="59"/>
        <v>0</v>
      </c>
      <c r="Y258" s="32">
        <f t="shared" si="59"/>
        <v>0</v>
      </c>
      <c r="Z258" s="32">
        <f t="shared" si="59"/>
        <v>0</v>
      </c>
      <c r="AA258" s="32">
        <f t="shared" si="59"/>
        <v>0</v>
      </c>
      <c r="AB258" s="32">
        <f t="shared" ref="AB258:AE321" si="79">(L258*$AJ258)*100</f>
        <v>0</v>
      </c>
      <c r="AC258" s="32">
        <f t="shared" si="73"/>
        <v>0</v>
      </c>
      <c r="AD258" s="32">
        <f t="shared" si="73"/>
        <v>0</v>
      </c>
      <c r="AE258" s="32">
        <f t="shared" si="73"/>
        <v>0</v>
      </c>
      <c r="AF258" s="32">
        <f t="shared" si="73"/>
        <v>0</v>
      </c>
      <c r="AG258" s="32">
        <f t="shared" si="74"/>
        <v>0</v>
      </c>
      <c r="AH258" s="32">
        <f t="shared" si="67"/>
        <v>0</v>
      </c>
      <c r="AI258" s="32">
        <f t="shared" si="67"/>
        <v>0</v>
      </c>
      <c r="AJ258" s="32">
        <f>VLOOKUP(B258, '[3]Q01 Main'!$A$5:$B$392, 2, FALSE)</f>
        <v>0</v>
      </c>
      <c r="AK258">
        <f>VLOOKUP(B258, '[3]Q01 Main'!$A$5:$C$392, 3, FALSE)</f>
        <v>0</v>
      </c>
      <c r="AN258" s="5">
        <f t="shared" si="61"/>
        <v>0</v>
      </c>
      <c r="AO258" s="5">
        <f t="shared" si="61"/>
        <v>0</v>
      </c>
      <c r="AP258" s="5">
        <f t="shared" si="61"/>
        <v>0</v>
      </c>
      <c r="AQ258" s="5">
        <f t="shared" si="61"/>
        <v>0</v>
      </c>
      <c r="AR258" s="5">
        <f t="shared" si="75"/>
        <v>0</v>
      </c>
      <c r="AS258" s="5">
        <f t="shared" si="76"/>
        <v>0</v>
      </c>
      <c r="AT258" s="5">
        <f t="shared" si="77"/>
        <v>0</v>
      </c>
      <c r="AU258" s="5">
        <f t="shared" si="78"/>
        <v>0</v>
      </c>
      <c r="AV258" s="5">
        <f t="shared" si="78"/>
        <v>0</v>
      </c>
      <c r="AW258" s="5">
        <f t="shared" si="78"/>
        <v>0</v>
      </c>
      <c r="AX258" s="5">
        <f t="shared" si="78"/>
        <v>0</v>
      </c>
      <c r="AY258" s="5">
        <f t="shared" si="62"/>
        <v>0</v>
      </c>
      <c r="AZ258" s="5">
        <f t="shared" si="62"/>
        <v>0</v>
      </c>
      <c r="BA258" s="5">
        <f t="shared" si="62"/>
        <v>0</v>
      </c>
      <c r="BB258" s="5">
        <f t="shared" si="62"/>
        <v>0</v>
      </c>
    </row>
    <row r="259" spans="1:54" x14ac:dyDescent="0.35">
      <c r="A259" s="2" t="s">
        <v>233</v>
      </c>
      <c r="B259" s="1" t="s">
        <v>274</v>
      </c>
      <c r="C259" t="str">
        <f>VLOOKUP(B259, [2]Main!$B$3:$D$376, 2, FALSE)</f>
        <v>Outside of MKCC</v>
      </c>
      <c r="D259" t="s">
        <v>1880</v>
      </c>
      <c r="E259" s="5">
        <v>0</v>
      </c>
      <c r="F259" s="5">
        <v>0</v>
      </c>
      <c r="G259" s="5">
        <v>0</v>
      </c>
      <c r="H259" s="5">
        <v>0</v>
      </c>
      <c r="I259" s="5">
        <v>0</v>
      </c>
      <c r="J259" s="5">
        <v>0</v>
      </c>
      <c r="K259" s="5">
        <v>0</v>
      </c>
      <c r="L259" s="5">
        <v>0</v>
      </c>
      <c r="M259" s="5">
        <v>0</v>
      </c>
      <c r="N259" s="5">
        <v>0</v>
      </c>
      <c r="O259" s="5">
        <v>0</v>
      </c>
      <c r="P259" s="5">
        <v>0</v>
      </c>
      <c r="Q259" s="5">
        <v>0</v>
      </c>
      <c r="R259" s="5">
        <v>0</v>
      </c>
      <c r="S259" s="5">
        <v>0</v>
      </c>
      <c r="U259" s="32">
        <f t="shared" si="57"/>
        <v>0</v>
      </c>
      <c r="V259" s="32">
        <f t="shared" si="58"/>
        <v>0</v>
      </c>
      <c r="W259" s="32">
        <f t="shared" si="59"/>
        <v>0</v>
      </c>
      <c r="X259" s="32">
        <f t="shared" si="59"/>
        <v>0</v>
      </c>
      <c r="Y259" s="32">
        <f t="shared" si="59"/>
        <v>0</v>
      </c>
      <c r="Z259" s="32">
        <f t="shared" si="59"/>
        <v>0</v>
      </c>
      <c r="AA259" s="32">
        <f t="shared" si="59"/>
        <v>0</v>
      </c>
      <c r="AB259" s="32">
        <f t="shared" si="79"/>
        <v>0</v>
      </c>
      <c r="AC259" s="32">
        <f t="shared" si="73"/>
        <v>0</v>
      </c>
      <c r="AD259" s="32">
        <f t="shared" si="73"/>
        <v>0</v>
      </c>
      <c r="AE259" s="32">
        <f t="shared" si="73"/>
        <v>0</v>
      </c>
      <c r="AF259" s="32">
        <f t="shared" si="73"/>
        <v>0</v>
      </c>
      <c r="AG259" s="32">
        <f t="shared" si="74"/>
        <v>0</v>
      </c>
      <c r="AH259" s="32">
        <f t="shared" si="67"/>
        <v>0</v>
      </c>
      <c r="AI259" s="32">
        <f t="shared" si="67"/>
        <v>0</v>
      </c>
      <c r="AJ259" s="32">
        <f>VLOOKUP(B259, '[3]Q01 Main'!$A$5:$B$392, 2, FALSE)</f>
        <v>0</v>
      </c>
      <c r="AK259">
        <f>VLOOKUP(B259, '[3]Q01 Main'!$A$5:$C$392, 3, FALSE)</f>
        <v>0</v>
      </c>
      <c r="AN259" s="5">
        <f t="shared" si="61"/>
        <v>0</v>
      </c>
      <c r="AO259" s="5">
        <f t="shared" si="61"/>
        <v>0</v>
      </c>
      <c r="AP259" s="5">
        <f t="shared" si="61"/>
        <v>0</v>
      </c>
      <c r="AQ259" s="5">
        <f t="shared" si="61"/>
        <v>0</v>
      </c>
      <c r="AR259" s="5">
        <f t="shared" si="75"/>
        <v>0</v>
      </c>
      <c r="AS259" s="5">
        <f t="shared" si="76"/>
        <v>0</v>
      </c>
      <c r="AT259" s="5">
        <f t="shared" si="77"/>
        <v>0</v>
      </c>
      <c r="AU259" s="5">
        <f t="shared" si="78"/>
        <v>0</v>
      </c>
      <c r="AV259" s="5">
        <f t="shared" si="78"/>
        <v>0</v>
      </c>
      <c r="AW259" s="5">
        <f t="shared" si="78"/>
        <v>0</v>
      </c>
      <c r="AX259" s="5">
        <f t="shared" si="78"/>
        <v>0</v>
      </c>
      <c r="AY259" s="5">
        <f t="shared" si="62"/>
        <v>0</v>
      </c>
      <c r="AZ259" s="5">
        <f t="shared" si="62"/>
        <v>0</v>
      </c>
      <c r="BA259" s="5">
        <f t="shared" si="62"/>
        <v>0</v>
      </c>
      <c r="BB259" s="5">
        <f t="shared" si="62"/>
        <v>0</v>
      </c>
    </row>
    <row r="260" spans="1:54" x14ac:dyDescent="0.35">
      <c r="A260" s="2" t="s">
        <v>233</v>
      </c>
      <c r="B260" s="1" t="s">
        <v>275</v>
      </c>
      <c r="C260" t="str">
        <f>VLOOKUP(B260, [2]Main!$B$3:$D$376, 2, FALSE)</f>
        <v>Outside of MKCC</v>
      </c>
      <c r="D260" t="str">
        <f>VLOOKUP(B260, [2]Main!$B$3:$D$376, 3, FALSE)</f>
        <v xml:space="preserve">Dunstable </v>
      </c>
      <c r="E260" s="5">
        <v>0</v>
      </c>
      <c r="F260" s="5">
        <v>0</v>
      </c>
      <c r="G260" s="5">
        <v>0</v>
      </c>
      <c r="H260" s="5">
        <v>0</v>
      </c>
      <c r="I260" s="5">
        <v>0</v>
      </c>
      <c r="J260" s="5">
        <v>0</v>
      </c>
      <c r="K260" s="5">
        <v>0</v>
      </c>
      <c r="L260" s="5">
        <v>0</v>
      </c>
      <c r="M260" s="5">
        <v>0</v>
      </c>
      <c r="N260" s="5">
        <v>0</v>
      </c>
      <c r="O260" s="5">
        <v>0</v>
      </c>
      <c r="P260" s="5">
        <v>0</v>
      </c>
      <c r="Q260" s="5">
        <v>0</v>
      </c>
      <c r="R260" s="5">
        <v>0</v>
      </c>
      <c r="S260" s="5">
        <v>0</v>
      </c>
      <c r="U260" s="32">
        <f t="shared" si="57"/>
        <v>0</v>
      </c>
      <c r="V260" s="32">
        <f t="shared" si="58"/>
        <v>0</v>
      </c>
      <c r="W260" s="32">
        <f t="shared" si="59"/>
        <v>0</v>
      </c>
      <c r="X260" s="32">
        <f t="shared" si="59"/>
        <v>0</v>
      </c>
      <c r="Y260" s="32">
        <f t="shared" si="59"/>
        <v>0</v>
      </c>
      <c r="Z260" s="32">
        <f t="shared" si="59"/>
        <v>0</v>
      </c>
      <c r="AA260" s="32">
        <f t="shared" si="59"/>
        <v>0</v>
      </c>
      <c r="AB260" s="32">
        <f t="shared" si="79"/>
        <v>0</v>
      </c>
      <c r="AC260" s="32">
        <f t="shared" si="73"/>
        <v>0</v>
      </c>
      <c r="AD260" s="32">
        <f t="shared" si="73"/>
        <v>0</v>
      </c>
      <c r="AE260" s="32">
        <f t="shared" si="73"/>
        <v>0</v>
      </c>
      <c r="AF260" s="32">
        <f t="shared" si="73"/>
        <v>0</v>
      </c>
      <c r="AG260" s="32">
        <f t="shared" si="74"/>
        <v>0</v>
      </c>
      <c r="AH260" s="32">
        <f t="shared" si="67"/>
        <v>0</v>
      </c>
      <c r="AI260" s="32">
        <f t="shared" si="67"/>
        <v>0</v>
      </c>
      <c r="AJ260" s="32">
        <f>VLOOKUP(B260, '[3]Q01 Main'!$A$5:$B$392, 2, FALSE)</f>
        <v>0</v>
      </c>
      <c r="AK260">
        <f>VLOOKUP(B260, '[3]Q01 Main'!$A$5:$C$392, 3, FALSE)</f>
        <v>0</v>
      </c>
      <c r="AN260" s="5">
        <f t="shared" si="61"/>
        <v>0</v>
      </c>
      <c r="AO260" s="5">
        <f t="shared" si="61"/>
        <v>0</v>
      </c>
      <c r="AP260" s="5">
        <f t="shared" si="61"/>
        <v>0</v>
      </c>
      <c r="AQ260" s="5">
        <f t="shared" si="61"/>
        <v>0</v>
      </c>
      <c r="AR260" s="5">
        <f t="shared" si="75"/>
        <v>0</v>
      </c>
      <c r="AS260" s="5">
        <f t="shared" si="76"/>
        <v>0</v>
      </c>
      <c r="AT260" s="5">
        <f t="shared" si="77"/>
        <v>0</v>
      </c>
      <c r="AU260" s="5">
        <f t="shared" si="78"/>
        <v>0</v>
      </c>
      <c r="AV260" s="5">
        <f t="shared" si="78"/>
        <v>0</v>
      </c>
      <c r="AW260" s="5">
        <f t="shared" si="78"/>
        <v>0</v>
      </c>
      <c r="AX260" s="5">
        <f t="shared" si="78"/>
        <v>0</v>
      </c>
      <c r="AY260" s="5">
        <f t="shared" si="62"/>
        <v>0</v>
      </c>
      <c r="AZ260" s="5">
        <f t="shared" si="62"/>
        <v>0</v>
      </c>
      <c r="BA260" s="5">
        <f t="shared" si="62"/>
        <v>0</v>
      </c>
      <c r="BB260" s="5">
        <f t="shared" si="62"/>
        <v>0</v>
      </c>
    </row>
    <row r="261" spans="1:54" x14ac:dyDescent="0.35">
      <c r="A261" s="2" t="s">
        <v>233</v>
      </c>
      <c r="B261" s="1" t="s">
        <v>276</v>
      </c>
      <c r="C261" t="str">
        <f>VLOOKUP(B261, [2]Main!$B$3:$D$376, 2, FALSE)</f>
        <v>Outside of MKCC</v>
      </c>
      <c r="D261" t="s">
        <v>1880</v>
      </c>
      <c r="E261" s="5">
        <v>0</v>
      </c>
      <c r="F261" s="5">
        <v>0</v>
      </c>
      <c r="G261" s="5">
        <v>0</v>
      </c>
      <c r="H261" s="5">
        <v>0</v>
      </c>
      <c r="I261" s="5">
        <v>0</v>
      </c>
      <c r="J261" s="5">
        <v>0</v>
      </c>
      <c r="K261" s="5">
        <v>0</v>
      </c>
      <c r="L261" s="5">
        <v>0</v>
      </c>
      <c r="M261" s="5">
        <v>0</v>
      </c>
      <c r="N261" s="5">
        <v>0</v>
      </c>
      <c r="O261" s="5">
        <v>0</v>
      </c>
      <c r="P261" s="5">
        <v>0</v>
      </c>
      <c r="Q261" s="5">
        <v>0</v>
      </c>
      <c r="R261" s="5">
        <v>0</v>
      </c>
      <c r="S261" s="5">
        <v>0</v>
      </c>
      <c r="U261" s="32">
        <f t="shared" si="57"/>
        <v>0</v>
      </c>
      <c r="V261" s="32">
        <f t="shared" si="58"/>
        <v>0</v>
      </c>
      <c r="W261" s="32">
        <f t="shared" si="59"/>
        <v>0</v>
      </c>
      <c r="X261" s="32">
        <f t="shared" si="59"/>
        <v>0</v>
      </c>
      <c r="Y261" s="32">
        <f t="shared" si="59"/>
        <v>0</v>
      </c>
      <c r="Z261" s="32">
        <f t="shared" si="59"/>
        <v>0</v>
      </c>
      <c r="AA261" s="32">
        <f t="shared" si="59"/>
        <v>0</v>
      </c>
      <c r="AB261" s="32">
        <f t="shared" si="79"/>
        <v>0</v>
      </c>
      <c r="AC261" s="32">
        <f t="shared" si="73"/>
        <v>0</v>
      </c>
      <c r="AD261" s="32">
        <f t="shared" si="73"/>
        <v>0</v>
      </c>
      <c r="AE261" s="32">
        <f t="shared" si="73"/>
        <v>0</v>
      </c>
      <c r="AF261" s="32">
        <f t="shared" si="73"/>
        <v>0</v>
      </c>
      <c r="AG261" s="32">
        <f t="shared" si="74"/>
        <v>0</v>
      </c>
      <c r="AH261" s="32">
        <f t="shared" si="67"/>
        <v>0</v>
      </c>
      <c r="AI261" s="32">
        <f t="shared" si="67"/>
        <v>0</v>
      </c>
      <c r="AJ261" s="32">
        <f>VLOOKUP(B261, '[3]Q01 Main'!$A$5:$B$392, 2, FALSE)</f>
        <v>0</v>
      </c>
      <c r="AK261">
        <f>VLOOKUP(B261, '[3]Q01 Main'!$A$5:$C$392, 3, FALSE)</f>
        <v>0</v>
      </c>
      <c r="AN261" s="5">
        <f t="shared" si="61"/>
        <v>0</v>
      </c>
      <c r="AO261" s="5">
        <f t="shared" si="61"/>
        <v>0</v>
      </c>
      <c r="AP261" s="5">
        <f t="shared" si="61"/>
        <v>0</v>
      </c>
      <c r="AQ261" s="5">
        <f t="shared" ref="AQ261:AU324" si="80">X261/X$383</f>
        <v>0</v>
      </c>
      <c r="AR261" s="5">
        <f t="shared" si="75"/>
        <v>0</v>
      </c>
      <c r="AS261" s="5">
        <f t="shared" si="76"/>
        <v>0</v>
      </c>
      <c r="AT261" s="5">
        <f t="shared" si="77"/>
        <v>0</v>
      </c>
      <c r="AU261" s="5">
        <f t="shared" si="78"/>
        <v>0</v>
      </c>
      <c r="AV261" s="5">
        <f t="shared" si="78"/>
        <v>0</v>
      </c>
      <c r="AW261" s="5">
        <f t="shared" si="78"/>
        <v>0</v>
      </c>
      <c r="AX261" s="5">
        <f t="shared" si="78"/>
        <v>0</v>
      </c>
      <c r="AY261" s="5">
        <f t="shared" si="62"/>
        <v>0</v>
      </c>
      <c r="AZ261" s="5">
        <f t="shared" si="62"/>
        <v>0</v>
      </c>
      <c r="BA261" s="5">
        <f t="shared" si="62"/>
        <v>0</v>
      </c>
      <c r="BB261" s="5">
        <f t="shared" si="62"/>
        <v>0</v>
      </c>
    </row>
    <row r="262" spans="1:54" x14ac:dyDescent="0.35">
      <c r="A262" s="2" t="s">
        <v>233</v>
      </c>
      <c r="B262" s="1" t="s">
        <v>277</v>
      </c>
      <c r="C262" t="str">
        <f>VLOOKUP(B262, [2]Main!$B$3:$D$376, 2, FALSE)</f>
        <v>Outside of MKCC</v>
      </c>
      <c r="D262" t="s">
        <v>1880</v>
      </c>
      <c r="E262" s="5">
        <v>0</v>
      </c>
      <c r="F262" s="5">
        <v>0</v>
      </c>
      <c r="G262" s="5">
        <v>0</v>
      </c>
      <c r="H262" s="5">
        <v>0</v>
      </c>
      <c r="I262" s="5">
        <v>0</v>
      </c>
      <c r="J262" s="5">
        <v>0</v>
      </c>
      <c r="K262" s="5">
        <v>0</v>
      </c>
      <c r="L262" s="5">
        <v>0</v>
      </c>
      <c r="M262" s="5">
        <v>0</v>
      </c>
      <c r="N262" s="5">
        <v>0</v>
      </c>
      <c r="O262" s="5">
        <v>0</v>
      </c>
      <c r="P262" s="5">
        <v>0</v>
      </c>
      <c r="Q262" s="5">
        <v>0</v>
      </c>
      <c r="R262" s="5">
        <v>0</v>
      </c>
      <c r="S262" s="5">
        <v>0</v>
      </c>
      <c r="U262" s="32">
        <f t="shared" ref="U262:U325" si="81">(E262*AJ262)*100</f>
        <v>0</v>
      </c>
      <c r="V262" s="32">
        <f t="shared" ref="V262:W325" si="82">(F262*$AJ262)*100</f>
        <v>0</v>
      </c>
      <c r="W262" s="32">
        <f t="shared" si="82"/>
        <v>0</v>
      </c>
      <c r="X262" s="32">
        <f t="shared" ref="X262:AA325" si="83">(H262*$AJ262)*100</f>
        <v>0</v>
      </c>
      <c r="Y262" s="32">
        <f t="shared" si="83"/>
        <v>0</v>
      </c>
      <c r="Z262" s="32">
        <f t="shared" si="83"/>
        <v>0</v>
      </c>
      <c r="AA262" s="32">
        <f t="shared" si="83"/>
        <v>0</v>
      </c>
      <c r="AB262" s="32">
        <f t="shared" si="79"/>
        <v>0</v>
      </c>
      <c r="AC262" s="32">
        <f t="shared" si="73"/>
        <v>0</v>
      </c>
      <c r="AD262" s="32">
        <f t="shared" si="73"/>
        <v>0</v>
      </c>
      <c r="AE262" s="32">
        <f t="shared" si="73"/>
        <v>0</v>
      </c>
      <c r="AF262" s="32">
        <f t="shared" si="73"/>
        <v>0</v>
      </c>
      <c r="AG262" s="32">
        <f t="shared" si="74"/>
        <v>0</v>
      </c>
      <c r="AH262" s="32">
        <f t="shared" si="67"/>
        <v>0</v>
      </c>
      <c r="AI262" s="32">
        <f t="shared" si="67"/>
        <v>0</v>
      </c>
      <c r="AJ262" s="32">
        <f>VLOOKUP(B262, '[3]Q01 Main'!$A$5:$B$392, 2, FALSE)</f>
        <v>0</v>
      </c>
      <c r="AK262">
        <f>VLOOKUP(B262, '[3]Q01 Main'!$A$5:$C$392, 3, FALSE)</f>
        <v>0</v>
      </c>
      <c r="AN262" s="5">
        <f t="shared" ref="AN262:AN293" si="84">U262/U$383</f>
        <v>0</v>
      </c>
      <c r="AO262" s="5">
        <f t="shared" ref="AO262:AO293" si="85">V262/V$383</f>
        <v>0</v>
      </c>
      <c r="AP262" s="5">
        <f t="shared" ref="AP262:AP293" si="86">W262/W$383</f>
        <v>0</v>
      </c>
      <c r="AQ262" s="5">
        <f t="shared" si="80"/>
        <v>0</v>
      </c>
      <c r="AR262" s="5">
        <f t="shared" si="80"/>
        <v>0</v>
      </c>
      <c r="AS262" s="5">
        <f t="shared" si="80"/>
        <v>0</v>
      </c>
      <c r="AT262" s="5">
        <f t="shared" si="80"/>
        <v>0</v>
      </c>
      <c r="AU262" s="5">
        <f t="shared" si="80"/>
        <v>0</v>
      </c>
      <c r="AV262" s="5">
        <f t="shared" ref="AV262:AZ325" si="87">AC262/AC$383</f>
        <v>0</v>
      </c>
      <c r="AW262" s="5">
        <f t="shared" si="87"/>
        <v>0</v>
      </c>
      <c r="AX262" s="5">
        <f t="shared" si="87"/>
        <v>0</v>
      </c>
      <c r="AY262" s="5">
        <f t="shared" si="62"/>
        <v>0</v>
      </c>
      <c r="AZ262" s="5">
        <f t="shared" si="62"/>
        <v>0</v>
      </c>
      <c r="BA262" s="5">
        <f t="shared" si="62"/>
        <v>0</v>
      </c>
      <c r="BB262" s="5">
        <f t="shared" si="62"/>
        <v>0</v>
      </c>
    </row>
    <row r="263" spans="1:54" x14ac:dyDescent="0.35">
      <c r="A263" s="2" t="s">
        <v>233</v>
      </c>
      <c r="B263" s="1" t="s">
        <v>278</v>
      </c>
      <c r="C263" t="str">
        <f>VLOOKUP(B263, [2]Main!$B$3:$D$376, 2, FALSE)</f>
        <v>Outside of MKCC</v>
      </c>
      <c r="D263" t="str">
        <f>VLOOKUP(B263, [2]Main!$B$3:$D$376, 3, FALSE)</f>
        <v>Northampton</v>
      </c>
      <c r="E263" s="5">
        <v>0</v>
      </c>
      <c r="F263" s="5">
        <v>0</v>
      </c>
      <c r="G263" s="5">
        <v>0</v>
      </c>
      <c r="H263" s="5">
        <v>0</v>
      </c>
      <c r="I263" s="5">
        <v>0</v>
      </c>
      <c r="J263" s="5">
        <v>0</v>
      </c>
      <c r="K263" s="5">
        <v>0</v>
      </c>
      <c r="L263" s="5">
        <v>0</v>
      </c>
      <c r="M263" s="5">
        <v>0</v>
      </c>
      <c r="N263" s="5">
        <v>0</v>
      </c>
      <c r="O263" s="5">
        <v>0</v>
      </c>
      <c r="P263" s="5">
        <v>0</v>
      </c>
      <c r="Q263" s="5">
        <v>0</v>
      </c>
      <c r="R263" s="5">
        <v>0</v>
      </c>
      <c r="S263" s="5">
        <v>0</v>
      </c>
      <c r="U263" s="32">
        <f t="shared" si="81"/>
        <v>0</v>
      </c>
      <c r="V263" s="32">
        <f t="shared" si="82"/>
        <v>0</v>
      </c>
      <c r="W263" s="32">
        <f t="shared" si="82"/>
        <v>0</v>
      </c>
      <c r="X263" s="32">
        <f t="shared" si="83"/>
        <v>0</v>
      </c>
      <c r="Y263" s="32">
        <f t="shared" si="83"/>
        <v>0</v>
      </c>
      <c r="Z263" s="32">
        <f t="shared" si="83"/>
        <v>0</v>
      </c>
      <c r="AA263" s="32">
        <f t="shared" si="83"/>
        <v>0</v>
      </c>
      <c r="AB263" s="32">
        <f t="shared" si="79"/>
        <v>0</v>
      </c>
      <c r="AC263" s="32">
        <f t="shared" si="73"/>
        <v>0</v>
      </c>
      <c r="AD263" s="32">
        <f t="shared" si="73"/>
        <v>0</v>
      </c>
      <c r="AE263" s="32">
        <f t="shared" si="73"/>
        <v>0</v>
      </c>
      <c r="AF263" s="32">
        <f t="shared" si="73"/>
        <v>0</v>
      </c>
      <c r="AG263" s="32">
        <f t="shared" si="74"/>
        <v>0</v>
      </c>
      <c r="AH263" s="32">
        <f t="shared" si="67"/>
        <v>0</v>
      </c>
      <c r="AI263" s="32">
        <f t="shared" si="67"/>
        <v>0</v>
      </c>
      <c r="AJ263" s="32">
        <f>VLOOKUP(B263, '[3]Q01 Main'!$A$5:$B$392, 2, FALSE)</f>
        <v>0</v>
      </c>
      <c r="AK263">
        <f>VLOOKUP(B263, '[3]Q01 Main'!$A$5:$C$392, 3, FALSE)</f>
        <v>0</v>
      </c>
      <c r="AN263" s="5">
        <f t="shared" si="84"/>
        <v>0</v>
      </c>
      <c r="AO263" s="5">
        <f t="shared" si="85"/>
        <v>0</v>
      </c>
      <c r="AP263" s="5">
        <f t="shared" si="86"/>
        <v>0</v>
      </c>
      <c r="AQ263" s="5">
        <f t="shared" si="80"/>
        <v>0</v>
      </c>
      <c r="AR263" s="5">
        <f t="shared" si="80"/>
        <v>0</v>
      </c>
      <c r="AS263" s="5">
        <f t="shared" si="80"/>
        <v>0</v>
      </c>
      <c r="AT263" s="5">
        <f t="shared" si="80"/>
        <v>0</v>
      </c>
      <c r="AU263" s="5">
        <f t="shared" si="80"/>
        <v>0</v>
      </c>
      <c r="AV263" s="5">
        <f t="shared" si="87"/>
        <v>0</v>
      </c>
      <c r="AW263" s="5">
        <f t="shared" si="87"/>
        <v>0</v>
      </c>
      <c r="AX263" s="5">
        <f t="shared" si="87"/>
        <v>0</v>
      </c>
      <c r="AY263" s="5">
        <f t="shared" si="62"/>
        <v>0</v>
      </c>
      <c r="AZ263" s="5">
        <f t="shared" si="62"/>
        <v>0</v>
      </c>
      <c r="BA263" s="5">
        <f t="shared" si="62"/>
        <v>0</v>
      </c>
      <c r="BB263" s="5">
        <f t="shared" si="62"/>
        <v>0</v>
      </c>
    </row>
    <row r="264" spans="1:54" x14ac:dyDescent="0.35">
      <c r="A264" s="2" t="s">
        <v>233</v>
      </c>
      <c r="B264" s="1" t="s">
        <v>279</v>
      </c>
      <c r="C264" t="str">
        <f>VLOOKUP(B264, [2]Main!$B$3:$D$376, 2, FALSE)</f>
        <v>Outside of MKCC</v>
      </c>
      <c r="D264" t="s">
        <v>1880</v>
      </c>
      <c r="E264" s="5">
        <v>0</v>
      </c>
      <c r="F264" s="5">
        <v>0</v>
      </c>
      <c r="G264" s="5">
        <v>0</v>
      </c>
      <c r="H264" s="5">
        <v>0</v>
      </c>
      <c r="I264" s="5">
        <v>0</v>
      </c>
      <c r="J264" s="5">
        <v>0</v>
      </c>
      <c r="K264" s="5">
        <v>0</v>
      </c>
      <c r="L264" s="5">
        <v>0</v>
      </c>
      <c r="M264" s="5">
        <v>0</v>
      </c>
      <c r="N264" s="5">
        <v>0</v>
      </c>
      <c r="O264" s="5">
        <v>0</v>
      </c>
      <c r="P264" s="5">
        <v>0</v>
      </c>
      <c r="Q264" s="5">
        <v>0</v>
      </c>
      <c r="R264" s="5">
        <v>0</v>
      </c>
      <c r="S264" s="5">
        <v>0</v>
      </c>
      <c r="U264" s="32">
        <f t="shared" si="81"/>
        <v>0</v>
      </c>
      <c r="V264" s="32">
        <f t="shared" si="82"/>
        <v>0</v>
      </c>
      <c r="W264" s="32">
        <f t="shared" si="82"/>
        <v>0</v>
      </c>
      <c r="X264" s="32">
        <f t="shared" si="83"/>
        <v>0</v>
      </c>
      <c r="Y264" s="32">
        <f t="shared" si="83"/>
        <v>0</v>
      </c>
      <c r="Z264" s="32">
        <f t="shared" si="83"/>
        <v>0</v>
      </c>
      <c r="AA264" s="32">
        <f t="shared" si="83"/>
        <v>0</v>
      </c>
      <c r="AB264" s="32">
        <f t="shared" si="79"/>
        <v>0</v>
      </c>
      <c r="AC264" s="32">
        <f t="shared" si="73"/>
        <v>0</v>
      </c>
      <c r="AD264" s="32">
        <f t="shared" si="73"/>
        <v>0</v>
      </c>
      <c r="AE264" s="32">
        <f t="shared" si="73"/>
        <v>0</v>
      </c>
      <c r="AF264" s="32">
        <f t="shared" si="73"/>
        <v>0</v>
      </c>
      <c r="AG264" s="32">
        <f t="shared" si="74"/>
        <v>0</v>
      </c>
      <c r="AH264" s="32">
        <f t="shared" si="67"/>
        <v>0</v>
      </c>
      <c r="AI264" s="32">
        <f t="shared" si="67"/>
        <v>0</v>
      </c>
      <c r="AJ264" s="32">
        <f>VLOOKUP(B264, '[3]Q01 Main'!$A$5:$B$392, 2, FALSE)</f>
        <v>0</v>
      </c>
      <c r="AK264">
        <f>VLOOKUP(B264, '[3]Q01 Main'!$A$5:$C$392, 3, FALSE)</f>
        <v>0</v>
      </c>
      <c r="AN264" s="5">
        <f t="shared" si="84"/>
        <v>0</v>
      </c>
      <c r="AO264" s="5">
        <f t="shared" si="85"/>
        <v>0</v>
      </c>
      <c r="AP264" s="5">
        <f t="shared" si="86"/>
        <v>0</v>
      </c>
      <c r="AQ264" s="5">
        <f t="shared" si="80"/>
        <v>0</v>
      </c>
      <c r="AR264" s="5">
        <f t="shared" si="80"/>
        <v>0</v>
      </c>
      <c r="AS264" s="5">
        <f t="shared" si="80"/>
        <v>0</v>
      </c>
      <c r="AT264" s="5">
        <f t="shared" si="80"/>
        <v>0</v>
      </c>
      <c r="AU264" s="5">
        <f t="shared" ref="AU264:AU295" si="88">AB264/AB$383</f>
        <v>0</v>
      </c>
      <c r="AV264" s="5">
        <f t="shared" si="87"/>
        <v>0</v>
      </c>
      <c r="AW264" s="5">
        <f t="shared" si="87"/>
        <v>0</v>
      </c>
      <c r="AX264" s="5">
        <f t="shared" si="87"/>
        <v>0</v>
      </c>
      <c r="AY264" s="5">
        <f t="shared" si="62"/>
        <v>0</v>
      </c>
      <c r="AZ264" s="5">
        <f t="shared" si="62"/>
        <v>0</v>
      </c>
      <c r="BA264" s="5">
        <f t="shared" si="62"/>
        <v>0</v>
      </c>
      <c r="BB264" s="5">
        <f t="shared" si="62"/>
        <v>0</v>
      </c>
    </row>
    <row r="265" spans="1:54" x14ac:dyDescent="0.35">
      <c r="A265" s="2" t="s">
        <v>233</v>
      </c>
      <c r="B265" s="1" t="s">
        <v>280</v>
      </c>
      <c r="C265" t="str">
        <f>VLOOKUP(B265, [2]Main!$B$3:$D$376, 2, FALSE)</f>
        <v>Outside of MKCC</v>
      </c>
      <c r="D265" t="s">
        <v>1880</v>
      </c>
      <c r="E265" s="5">
        <v>0</v>
      </c>
      <c r="F265" s="5">
        <v>0</v>
      </c>
      <c r="G265" s="5">
        <v>0</v>
      </c>
      <c r="H265" s="5">
        <v>0</v>
      </c>
      <c r="I265" s="5">
        <v>0</v>
      </c>
      <c r="J265" s="5">
        <v>0</v>
      </c>
      <c r="K265" s="5">
        <v>0</v>
      </c>
      <c r="L265" s="5">
        <v>0</v>
      </c>
      <c r="M265" s="5">
        <v>0</v>
      </c>
      <c r="N265" s="5">
        <v>0</v>
      </c>
      <c r="O265" s="5">
        <v>0</v>
      </c>
      <c r="P265" s="5">
        <v>0</v>
      </c>
      <c r="Q265" s="5">
        <v>0</v>
      </c>
      <c r="R265" s="5">
        <v>0</v>
      </c>
      <c r="S265" s="5">
        <v>0</v>
      </c>
      <c r="U265" s="32">
        <f t="shared" si="81"/>
        <v>0</v>
      </c>
      <c r="V265" s="32">
        <f t="shared" si="82"/>
        <v>0</v>
      </c>
      <c r="W265" s="32">
        <f t="shared" si="82"/>
        <v>0</v>
      </c>
      <c r="X265" s="32">
        <f t="shared" si="83"/>
        <v>0</v>
      </c>
      <c r="Y265" s="32">
        <f t="shared" si="83"/>
        <v>0</v>
      </c>
      <c r="Z265" s="32">
        <f t="shared" si="83"/>
        <v>0</v>
      </c>
      <c r="AA265" s="32">
        <f t="shared" si="83"/>
        <v>0</v>
      </c>
      <c r="AB265" s="32">
        <f t="shared" si="79"/>
        <v>0</v>
      </c>
      <c r="AC265" s="32">
        <f t="shared" si="73"/>
        <v>0</v>
      </c>
      <c r="AD265" s="32">
        <f t="shared" si="73"/>
        <v>0</v>
      </c>
      <c r="AE265" s="32">
        <f t="shared" si="73"/>
        <v>0</v>
      </c>
      <c r="AF265" s="32">
        <f t="shared" si="73"/>
        <v>0</v>
      </c>
      <c r="AG265" s="32">
        <f t="shared" si="74"/>
        <v>0</v>
      </c>
      <c r="AH265" s="32">
        <f t="shared" si="67"/>
        <v>0</v>
      </c>
      <c r="AI265" s="32">
        <f t="shared" si="67"/>
        <v>0</v>
      </c>
      <c r="AJ265" s="32">
        <f>VLOOKUP(B265, '[3]Q01 Main'!$A$5:$B$392, 2, FALSE)</f>
        <v>0</v>
      </c>
      <c r="AK265">
        <f>VLOOKUP(B265, '[3]Q01 Main'!$A$5:$C$392, 3, FALSE)</f>
        <v>0</v>
      </c>
      <c r="AN265" s="5">
        <f t="shared" si="84"/>
        <v>0</v>
      </c>
      <c r="AO265" s="5">
        <f t="shared" si="85"/>
        <v>0</v>
      </c>
      <c r="AP265" s="5">
        <f t="shared" si="86"/>
        <v>0</v>
      </c>
      <c r="AQ265" s="5">
        <f t="shared" si="80"/>
        <v>0</v>
      </c>
      <c r="AR265" s="5">
        <f t="shared" si="80"/>
        <v>0</v>
      </c>
      <c r="AS265" s="5">
        <f t="shared" si="80"/>
        <v>0</v>
      </c>
      <c r="AT265" s="5">
        <f t="shared" si="80"/>
        <v>0</v>
      </c>
      <c r="AU265" s="5">
        <f t="shared" si="88"/>
        <v>0</v>
      </c>
      <c r="AV265" s="5">
        <f t="shared" si="87"/>
        <v>0</v>
      </c>
      <c r="AW265" s="5">
        <f t="shared" si="87"/>
        <v>0</v>
      </c>
      <c r="AX265" s="5">
        <f t="shared" si="87"/>
        <v>0</v>
      </c>
      <c r="AY265" s="5">
        <f t="shared" si="62"/>
        <v>0</v>
      </c>
      <c r="AZ265" s="5">
        <f t="shared" si="62"/>
        <v>0</v>
      </c>
      <c r="BA265" s="5">
        <f t="shared" si="62"/>
        <v>0</v>
      </c>
      <c r="BB265" s="5">
        <f t="shared" si="62"/>
        <v>0</v>
      </c>
    </row>
    <row r="266" spans="1:54" x14ac:dyDescent="0.35">
      <c r="A266" s="2" t="s">
        <v>233</v>
      </c>
      <c r="B266" s="1" t="s">
        <v>281</v>
      </c>
      <c r="C266" t="str">
        <f>VLOOKUP(B266, [2]Main!$B$3:$D$376, 2, FALSE)</f>
        <v>Outside of MKCC</v>
      </c>
      <c r="D266" t="s">
        <v>1880</v>
      </c>
      <c r="E266" s="5">
        <v>0</v>
      </c>
      <c r="F266" s="5">
        <v>0</v>
      </c>
      <c r="G266" s="5">
        <v>0</v>
      </c>
      <c r="H266" s="5">
        <v>0</v>
      </c>
      <c r="I266" s="5">
        <v>0</v>
      </c>
      <c r="J266" s="5">
        <v>0</v>
      </c>
      <c r="K266" s="5">
        <v>0</v>
      </c>
      <c r="L266" s="5">
        <v>0</v>
      </c>
      <c r="M266" s="5">
        <v>0</v>
      </c>
      <c r="N266" s="5">
        <v>0</v>
      </c>
      <c r="O266" s="5">
        <v>0</v>
      </c>
      <c r="P266" s="5">
        <v>0</v>
      </c>
      <c r="Q266" s="5">
        <v>0</v>
      </c>
      <c r="R266" s="5">
        <v>0</v>
      </c>
      <c r="S266" s="5">
        <v>0</v>
      </c>
      <c r="U266" s="32">
        <f t="shared" si="81"/>
        <v>0</v>
      </c>
      <c r="V266" s="32">
        <f t="shared" si="82"/>
        <v>0</v>
      </c>
      <c r="W266" s="32">
        <f t="shared" si="82"/>
        <v>0</v>
      </c>
      <c r="X266" s="32">
        <f t="shared" si="83"/>
        <v>0</v>
      </c>
      <c r="Y266" s="32">
        <f t="shared" si="83"/>
        <v>0</v>
      </c>
      <c r="Z266" s="32">
        <f t="shared" si="83"/>
        <v>0</v>
      </c>
      <c r="AA266" s="32">
        <f t="shared" si="83"/>
        <v>0</v>
      </c>
      <c r="AB266" s="32">
        <f t="shared" si="79"/>
        <v>0</v>
      </c>
      <c r="AC266" s="32">
        <f t="shared" si="73"/>
        <v>0</v>
      </c>
      <c r="AD266" s="32">
        <f t="shared" si="73"/>
        <v>0</v>
      </c>
      <c r="AE266" s="32">
        <f t="shared" si="73"/>
        <v>0</v>
      </c>
      <c r="AF266" s="32">
        <f t="shared" si="73"/>
        <v>0</v>
      </c>
      <c r="AG266" s="32">
        <f t="shared" si="74"/>
        <v>0</v>
      </c>
      <c r="AH266" s="32">
        <f t="shared" si="67"/>
        <v>0</v>
      </c>
      <c r="AI266" s="32">
        <f t="shared" si="67"/>
        <v>0</v>
      </c>
      <c r="AJ266" s="32">
        <f>VLOOKUP(B266, '[3]Q01 Main'!$A$5:$B$392, 2, FALSE)</f>
        <v>0</v>
      </c>
      <c r="AK266">
        <f>VLOOKUP(B266, '[3]Q01 Main'!$A$5:$C$392, 3, FALSE)</f>
        <v>0</v>
      </c>
      <c r="AN266" s="5">
        <f t="shared" si="84"/>
        <v>0</v>
      </c>
      <c r="AO266" s="5">
        <f t="shared" si="85"/>
        <v>0</v>
      </c>
      <c r="AP266" s="5">
        <f t="shared" si="86"/>
        <v>0</v>
      </c>
      <c r="AQ266" s="5">
        <f t="shared" si="80"/>
        <v>0</v>
      </c>
      <c r="AR266" s="5">
        <f t="shared" si="80"/>
        <v>0</v>
      </c>
      <c r="AS266" s="5">
        <f t="shared" si="80"/>
        <v>0</v>
      </c>
      <c r="AT266" s="5">
        <f t="shared" si="80"/>
        <v>0</v>
      </c>
      <c r="AU266" s="5">
        <f t="shared" si="88"/>
        <v>0</v>
      </c>
      <c r="AV266" s="5">
        <f t="shared" si="87"/>
        <v>0</v>
      </c>
      <c r="AW266" s="5">
        <f t="shared" si="87"/>
        <v>0</v>
      </c>
      <c r="AX266" s="5">
        <f t="shared" si="87"/>
        <v>0</v>
      </c>
      <c r="AY266" s="5">
        <f t="shared" si="62"/>
        <v>0</v>
      </c>
      <c r="AZ266" s="5">
        <f t="shared" si="62"/>
        <v>0</v>
      </c>
      <c r="BA266" s="5">
        <f t="shared" si="62"/>
        <v>0</v>
      </c>
      <c r="BB266" s="5">
        <f t="shared" si="62"/>
        <v>0</v>
      </c>
    </row>
    <row r="267" spans="1:54" x14ac:dyDescent="0.35">
      <c r="A267" s="2" t="s">
        <v>233</v>
      </c>
      <c r="B267" s="1" t="s">
        <v>282</v>
      </c>
      <c r="C267" t="str">
        <f>VLOOKUP(B267, [2]Main!$B$3:$D$376, 2, FALSE)</f>
        <v>Outside of MKCC</v>
      </c>
      <c r="D267" t="s">
        <v>1880</v>
      </c>
      <c r="E267" s="5">
        <v>0</v>
      </c>
      <c r="F267" s="5">
        <v>0</v>
      </c>
      <c r="G267" s="5">
        <v>0</v>
      </c>
      <c r="H267" s="5">
        <v>0</v>
      </c>
      <c r="I267" s="5">
        <v>0</v>
      </c>
      <c r="J267" s="5">
        <v>0</v>
      </c>
      <c r="K267" s="5">
        <v>0</v>
      </c>
      <c r="L267" s="5">
        <v>0</v>
      </c>
      <c r="M267" s="5">
        <v>0</v>
      </c>
      <c r="N267" s="5">
        <v>0</v>
      </c>
      <c r="O267" s="5">
        <v>0</v>
      </c>
      <c r="P267" s="5">
        <v>0</v>
      </c>
      <c r="Q267" s="5">
        <v>0</v>
      </c>
      <c r="R267" s="5">
        <v>0</v>
      </c>
      <c r="S267" s="5">
        <v>0</v>
      </c>
      <c r="U267" s="32">
        <f t="shared" si="81"/>
        <v>0</v>
      </c>
      <c r="V267" s="32">
        <f t="shared" si="82"/>
        <v>0</v>
      </c>
      <c r="W267" s="32">
        <f t="shared" si="82"/>
        <v>0</v>
      </c>
      <c r="X267" s="32">
        <f t="shared" si="83"/>
        <v>0</v>
      </c>
      <c r="Y267" s="32">
        <f t="shared" si="83"/>
        <v>0</v>
      </c>
      <c r="Z267" s="32">
        <f t="shared" si="83"/>
        <v>0</v>
      </c>
      <c r="AA267" s="32">
        <f t="shared" si="83"/>
        <v>0</v>
      </c>
      <c r="AB267" s="32">
        <f t="shared" si="79"/>
        <v>0</v>
      </c>
      <c r="AC267" s="32">
        <f t="shared" si="73"/>
        <v>0</v>
      </c>
      <c r="AD267" s="32">
        <f t="shared" si="73"/>
        <v>0</v>
      </c>
      <c r="AE267" s="32">
        <f t="shared" si="73"/>
        <v>0</v>
      </c>
      <c r="AF267" s="32">
        <f t="shared" si="73"/>
        <v>0</v>
      </c>
      <c r="AG267" s="32">
        <f t="shared" si="74"/>
        <v>0</v>
      </c>
      <c r="AH267" s="32">
        <f t="shared" si="67"/>
        <v>0</v>
      </c>
      <c r="AI267" s="32">
        <f t="shared" si="67"/>
        <v>0</v>
      </c>
      <c r="AJ267" s="32">
        <f>VLOOKUP(B267, '[3]Q01 Main'!$A$5:$B$392, 2, FALSE)</f>
        <v>0</v>
      </c>
      <c r="AK267">
        <f>VLOOKUP(B267, '[3]Q01 Main'!$A$5:$C$392, 3, FALSE)</f>
        <v>0</v>
      </c>
      <c r="AN267" s="5">
        <f t="shared" si="84"/>
        <v>0</v>
      </c>
      <c r="AO267" s="5">
        <f t="shared" si="85"/>
        <v>0</v>
      </c>
      <c r="AP267" s="5">
        <f t="shared" si="86"/>
        <v>0</v>
      </c>
      <c r="AQ267" s="5">
        <f t="shared" si="80"/>
        <v>0</v>
      </c>
      <c r="AR267" s="5">
        <f t="shared" si="80"/>
        <v>0</v>
      </c>
      <c r="AS267" s="5">
        <f t="shared" si="80"/>
        <v>0</v>
      </c>
      <c r="AT267" s="5">
        <f t="shared" si="80"/>
        <v>0</v>
      </c>
      <c r="AU267" s="5">
        <f t="shared" si="88"/>
        <v>0</v>
      </c>
      <c r="AV267" s="5">
        <f t="shared" si="87"/>
        <v>0</v>
      </c>
      <c r="AW267" s="5">
        <f t="shared" si="87"/>
        <v>0</v>
      </c>
      <c r="AX267" s="5">
        <f t="shared" si="87"/>
        <v>0</v>
      </c>
      <c r="AY267" s="5">
        <f t="shared" si="62"/>
        <v>0</v>
      </c>
      <c r="AZ267" s="5">
        <f t="shared" si="62"/>
        <v>0</v>
      </c>
      <c r="BA267" s="5">
        <f t="shared" si="62"/>
        <v>0</v>
      </c>
      <c r="BB267" s="5">
        <f t="shared" si="62"/>
        <v>0</v>
      </c>
    </row>
    <row r="268" spans="1:54" x14ac:dyDescent="0.35">
      <c r="A268" s="2" t="s">
        <v>233</v>
      </c>
      <c r="B268" s="1" t="s">
        <v>283</v>
      </c>
      <c r="C268" t="str">
        <f>VLOOKUP(B268, [2]Main!$B$3:$D$376, 2, FALSE)</f>
        <v>Outside of MKCC</v>
      </c>
      <c r="D268" t="s">
        <v>1880</v>
      </c>
      <c r="E268" s="5">
        <v>0</v>
      </c>
      <c r="F268" s="5">
        <v>0</v>
      </c>
      <c r="G268" s="5">
        <v>0</v>
      </c>
      <c r="H268" s="5">
        <v>0</v>
      </c>
      <c r="I268" s="5">
        <v>0</v>
      </c>
      <c r="J268" s="5">
        <v>0</v>
      </c>
      <c r="K268" s="5">
        <v>0</v>
      </c>
      <c r="L268" s="5">
        <v>0</v>
      </c>
      <c r="M268" s="5">
        <v>0</v>
      </c>
      <c r="N268" s="5">
        <v>0</v>
      </c>
      <c r="O268" s="5">
        <v>0</v>
      </c>
      <c r="P268" s="5">
        <v>0</v>
      </c>
      <c r="Q268" s="5">
        <v>0</v>
      </c>
      <c r="R268" s="5">
        <v>0</v>
      </c>
      <c r="S268" s="5">
        <v>0</v>
      </c>
      <c r="U268" s="32">
        <f t="shared" si="81"/>
        <v>0</v>
      </c>
      <c r="V268" s="32">
        <f t="shared" si="82"/>
        <v>0</v>
      </c>
      <c r="W268" s="32">
        <f t="shared" si="82"/>
        <v>0</v>
      </c>
      <c r="X268" s="32">
        <f t="shared" si="83"/>
        <v>0</v>
      </c>
      <c r="Y268" s="32">
        <f t="shared" si="83"/>
        <v>0</v>
      </c>
      <c r="Z268" s="32">
        <f t="shared" si="83"/>
        <v>0</v>
      </c>
      <c r="AA268" s="32">
        <f t="shared" si="83"/>
        <v>0</v>
      </c>
      <c r="AB268" s="32">
        <f t="shared" si="79"/>
        <v>0</v>
      </c>
      <c r="AC268" s="32">
        <f t="shared" si="73"/>
        <v>0</v>
      </c>
      <c r="AD268" s="32">
        <f t="shared" si="73"/>
        <v>0</v>
      </c>
      <c r="AE268" s="32">
        <f t="shared" si="73"/>
        <v>0</v>
      </c>
      <c r="AF268" s="32">
        <f t="shared" si="73"/>
        <v>0</v>
      </c>
      <c r="AG268" s="32">
        <f t="shared" si="74"/>
        <v>0</v>
      </c>
      <c r="AH268" s="32">
        <f t="shared" si="67"/>
        <v>0</v>
      </c>
      <c r="AI268" s="32">
        <f t="shared" si="67"/>
        <v>0</v>
      </c>
      <c r="AJ268" s="32">
        <f>VLOOKUP(B268, '[3]Q01 Main'!$A$5:$B$392, 2, FALSE)</f>
        <v>0</v>
      </c>
      <c r="AK268">
        <f>VLOOKUP(B268, '[3]Q01 Main'!$A$5:$C$392, 3, FALSE)</f>
        <v>0</v>
      </c>
      <c r="AN268" s="5">
        <f t="shared" si="84"/>
        <v>0</v>
      </c>
      <c r="AO268" s="5">
        <f t="shared" si="85"/>
        <v>0</v>
      </c>
      <c r="AP268" s="5">
        <f t="shared" si="86"/>
        <v>0</v>
      </c>
      <c r="AQ268" s="5">
        <f t="shared" si="80"/>
        <v>0</v>
      </c>
      <c r="AR268" s="5">
        <f t="shared" si="80"/>
        <v>0</v>
      </c>
      <c r="AS268" s="5">
        <f t="shared" si="80"/>
        <v>0</v>
      </c>
      <c r="AT268" s="5">
        <f t="shared" si="80"/>
        <v>0</v>
      </c>
      <c r="AU268" s="5">
        <f t="shared" si="88"/>
        <v>0</v>
      </c>
      <c r="AV268" s="5">
        <f t="shared" si="87"/>
        <v>0</v>
      </c>
      <c r="AW268" s="5">
        <f t="shared" si="87"/>
        <v>0</v>
      </c>
      <c r="AX268" s="5">
        <f t="shared" si="87"/>
        <v>0</v>
      </c>
      <c r="AY268" s="5">
        <f t="shared" si="62"/>
        <v>0</v>
      </c>
      <c r="AZ268" s="5">
        <f t="shared" si="62"/>
        <v>0</v>
      </c>
      <c r="BA268" s="5">
        <f t="shared" si="62"/>
        <v>0</v>
      </c>
      <c r="BB268" s="5">
        <f t="shared" si="62"/>
        <v>0</v>
      </c>
    </row>
    <row r="269" spans="1:54" x14ac:dyDescent="0.35">
      <c r="A269" s="2" t="s">
        <v>233</v>
      </c>
      <c r="B269" s="1" t="s">
        <v>284</v>
      </c>
      <c r="C269" t="str">
        <f>VLOOKUP(B269, [2]Main!$B$3:$D$376, 2, FALSE)</f>
        <v>Outside of MKCC</v>
      </c>
      <c r="D269" t="s">
        <v>1880</v>
      </c>
      <c r="E269" s="5">
        <v>0</v>
      </c>
      <c r="F269" s="5">
        <v>0</v>
      </c>
      <c r="G269" s="5">
        <v>0</v>
      </c>
      <c r="H269" s="5">
        <v>0</v>
      </c>
      <c r="I269" s="5">
        <v>0</v>
      </c>
      <c r="J269" s="5">
        <v>0</v>
      </c>
      <c r="K269" s="5">
        <v>0</v>
      </c>
      <c r="L269" s="5">
        <v>0</v>
      </c>
      <c r="M269" s="5">
        <v>0</v>
      </c>
      <c r="N269" s="5">
        <v>0</v>
      </c>
      <c r="O269" s="5">
        <v>0</v>
      </c>
      <c r="P269" s="5">
        <v>0</v>
      </c>
      <c r="Q269" s="5">
        <v>0</v>
      </c>
      <c r="R269" s="5">
        <v>0</v>
      </c>
      <c r="S269" s="5">
        <v>0</v>
      </c>
      <c r="U269" s="32">
        <f t="shared" si="81"/>
        <v>0</v>
      </c>
      <c r="V269" s="32">
        <f t="shared" si="82"/>
        <v>0</v>
      </c>
      <c r="W269" s="32">
        <f t="shared" si="82"/>
        <v>0</v>
      </c>
      <c r="X269" s="32">
        <f t="shared" si="83"/>
        <v>0</v>
      </c>
      <c r="Y269" s="32">
        <f t="shared" si="83"/>
        <v>0</v>
      </c>
      <c r="Z269" s="32">
        <f t="shared" si="83"/>
        <v>0</v>
      </c>
      <c r="AA269" s="32">
        <f t="shared" si="83"/>
        <v>0</v>
      </c>
      <c r="AB269" s="32">
        <f t="shared" si="79"/>
        <v>0</v>
      </c>
      <c r="AC269" s="32">
        <f t="shared" si="73"/>
        <v>0</v>
      </c>
      <c r="AD269" s="32">
        <f t="shared" si="73"/>
        <v>0</v>
      </c>
      <c r="AE269" s="32">
        <f t="shared" si="73"/>
        <v>0</v>
      </c>
      <c r="AF269" s="32">
        <f t="shared" si="73"/>
        <v>0</v>
      </c>
      <c r="AG269" s="32">
        <f t="shared" si="74"/>
        <v>0</v>
      </c>
      <c r="AH269" s="32">
        <f t="shared" si="67"/>
        <v>0</v>
      </c>
      <c r="AI269" s="32">
        <f t="shared" si="67"/>
        <v>0</v>
      </c>
      <c r="AJ269" s="32">
        <f>VLOOKUP(B269, '[3]Q01 Main'!$A$5:$B$392, 2, FALSE)</f>
        <v>0</v>
      </c>
      <c r="AK269">
        <f>VLOOKUP(B269, '[3]Q01 Main'!$A$5:$C$392, 3, FALSE)</f>
        <v>0</v>
      </c>
      <c r="AN269" s="5">
        <f t="shared" si="84"/>
        <v>0</v>
      </c>
      <c r="AO269" s="5">
        <f t="shared" si="85"/>
        <v>0</v>
      </c>
      <c r="AP269" s="5">
        <f t="shared" si="86"/>
        <v>0</v>
      </c>
      <c r="AQ269" s="5">
        <f t="shared" si="80"/>
        <v>0</v>
      </c>
      <c r="AR269" s="5">
        <f t="shared" si="80"/>
        <v>0</v>
      </c>
      <c r="AS269" s="5">
        <f t="shared" si="80"/>
        <v>0</v>
      </c>
      <c r="AT269" s="5">
        <f t="shared" si="80"/>
        <v>0</v>
      </c>
      <c r="AU269" s="5">
        <f t="shared" si="88"/>
        <v>0</v>
      </c>
      <c r="AV269" s="5">
        <f t="shared" si="87"/>
        <v>0</v>
      </c>
      <c r="AW269" s="5">
        <f t="shared" si="87"/>
        <v>0</v>
      </c>
      <c r="AX269" s="5">
        <f t="shared" si="87"/>
        <v>0</v>
      </c>
      <c r="AY269" s="5">
        <f t="shared" si="62"/>
        <v>0</v>
      </c>
      <c r="AZ269" s="5">
        <f t="shared" si="62"/>
        <v>0</v>
      </c>
      <c r="BA269" s="5">
        <f t="shared" si="62"/>
        <v>0</v>
      </c>
      <c r="BB269" s="5">
        <f t="shared" si="62"/>
        <v>0</v>
      </c>
    </row>
    <row r="270" spans="1:54" x14ac:dyDescent="0.35">
      <c r="A270" s="2" t="s">
        <v>233</v>
      </c>
      <c r="B270" s="1" t="s">
        <v>285</v>
      </c>
      <c r="C270" t="str">
        <f>VLOOKUP(B270, [2]Main!$B$3:$D$376, 2, FALSE)</f>
        <v>Outside of MKCC</v>
      </c>
      <c r="D270" t="str">
        <f>VLOOKUP(B270, [2]Main!$B$3:$D$376, 3, FALSE)</f>
        <v>Northampton</v>
      </c>
      <c r="E270" s="5">
        <v>0</v>
      </c>
      <c r="F270" s="5">
        <v>0</v>
      </c>
      <c r="G270" s="5">
        <v>0</v>
      </c>
      <c r="H270" s="5">
        <v>0</v>
      </c>
      <c r="I270" s="5">
        <v>0</v>
      </c>
      <c r="J270" s="5">
        <v>0</v>
      </c>
      <c r="K270" s="5">
        <v>0</v>
      </c>
      <c r="L270" s="5">
        <v>0</v>
      </c>
      <c r="M270" s="5">
        <v>0</v>
      </c>
      <c r="N270" s="5">
        <v>0</v>
      </c>
      <c r="O270" s="5">
        <v>0</v>
      </c>
      <c r="P270" s="5">
        <v>0</v>
      </c>
      <c r="Q270" s="5">
        <v>0</v>
      </c>
      <c r="R270" s="5">
        <v>0</v>
      </c>
      <c r="S270" s="5">
        <v>0</v>
      </c>
      <c r="U270" s="32">
        <f t="shared" si="81"/>
        <v>0</v>
      </c>
      <c r="V270" s="32">
        <f t="shared" si="82"/>
        <v>0</v>
      </c>
      <c r="W270" s="32">
        <f t="shared" si="82"/>
        <v>0</v>
      </c>
      <c r="X270" s="32">
        <f t="shared" si="83"/>
        <v>0</v>
      </c>
      <c r="Y270" s="32">
        <f t="shared" si="83"/>
        <v>0</v>
      </c>
      <c r="Z270" s="32">
        <f t="shared" si="83"/>
        <v>0</v>
      </c>
      <c r="AA270" s="32">
        <f t="shared" si="83"/>
        <v>0</v>
      </c>
      <c r="AB270" s="32">
        <f t="shared" si="79"/>
        <v>0</v>
      </c>
      <c r="AC270" s="32">
        <f t="shared" si="73"/>
        <v>0</v>
      </c>
      <c r="AD270" s="32">
        <f t="shared" si="73"/>
        <v>0</v>
      </c>
      <c r="AE270" s="32">
        <f t="shared" si="73"/>
        <v>0</v>
      </c>
      <c r="AF270" s="32">
        <f t="shared" si="73"/>
        <v>0</v>
      </c>
      <c r="AG270" s="32">
        <f t="shared" si="74"/>
        <v>0</v>
      </c>
      <c r="AH270" s="32">
        <f t="shared" si="67"/>
        <v>0</v>
      </c>
      <c r="AI270" s="32">
        <f t="shared" si="67"/>
        <v>0</v>
      </c>
      <c r="AJ270" s="32">
        <f>VLOOKUP(B270, '[3]Q01 Main'!$A$5:$B$392, 2, FALSE)</f>
        <v>0</v>
      </c>
      <c r="AK270">
        <f>VLOOKUP(B270, '[3]Q01 Main'!$A$5:$C$392, 3, FALSE)</f>
        <v>0</v>
      </c>
      <c r="AN270" s="5">
        <f t="shared" si="84"/>
        <v>0</v>
      </c>
      <c r="AO270" s="5">
        <f t="shared" si="85"/>
        <v>0</v>
      </c>
      <c r="AP270" s="5">
        <f t="shared" si="86"/>
        <v>0</v>
      </c>
      <c r="AQ270" s="5">
        <f t="shared" si="80"/>
        <v>0</v>
      </c>
      <c r="AR270" s="5">
        <f t="shared" si="80"/>
        <v>0</v>
      </c>
      <c r="AS270" s="5">
        <f t="shared" si="80"/>
        <v>0</v>
      </c>
      <c r="AT270" s="5">
        <f t="shared" si="80"/>
        <v>0</v>
      </c>
      <c r="AU270" s="5">
        <f t="shared" si="88"/>
        <v>0</v>
      </c>
      <c r="AV270" s="5">
        <f t="shared" si="87"/>
        <v>0</v>
      </c>
      <c r="AW270" s="5">
        <f t="shared" si="87"/>
        <v>0</v>
      </c>
      <c r="AX270" s="5">
        <f t="shared" si="87"/>
        <v>0</v>
      </c>
      <c r="AY270" s="5">
        <f t="shared" si="62"/>
        <v>0</v>
      </c>
      <c r="AZ270" s="5">
        <f t="shared" si="62"/>
        <v>0</v>
      </c>
      <c r="BA270" s="5">
        <f t="shared" si="62"/>
        <v>0</v>
      </c>
      <c r="BB270" s="5">
        <f t="shared" si="62"/>
        <v>0</v>
      </c>
    </row>
    <row r="271" spans="1:54" x14ac:dyDescent="0.35">
      <c r="A271" s="2" t="s">
        <v>233</v>
      </c>
      <c r="B271" s="1" t="s">
        <v>286</v>
      </c>
      <c r="C271" t="str">
        <f>VLOOKUP(B271, [2]Main!$B$3:$D$376, 2, FALSE)</f>
        <v>Outside of MKCC</v>
      </c>
      <c r="D271" t="s">
        <v>1880</v>
      </c>
      <c r="E271" s="5">
        <v>0</v>
      </c>
      <c r="F271" s="5">
        <v>0</v>
      </c>
      <c r="G271" s="5">
        <v>0</v>
      </c>
      <c r="H271" s="5">
        <v>0</v>
      </c>
      <c r="I271" s="5">
        <v>0</v>
      </c>
      <c r="J271" s="5">
        <v>0</v>
      </c>
      <c r="K271" s="5">
        <v>0</v>
      </c>
      <c r="L271" s="5">
        <v>0</v>
      </c>
      <c r="M271" s="5">
        <v>0</v>
      </c>
      <c r="N271" s="5">
        <v>0</v>
      </c>
      <c r="O271" s="5">
        <v>0</v>
      </c>
      <c r="P271" s="5">
        <v>0</v>
      </c>
      <c r="Q271" s="5">
        <v>0</v>
      </c>
      <c r="R271" s="5">
        <v>0</v>
      </c>
      <c r="S271" s="5">
        <v>0</v>
      </c>
      <c r="U271" s="32">
        <f t="shared" si="81"/>
        <v>0</v>
      </c>
      <c r="V271" s="32">
        <f t="shared" si="82"/>
        <v>0</v>
      </c>
      <c r="W271" s="32">
        <f t="shared" si="82"/>
        <v>0</v>
      </c>
      <c r="X271" s="32">
        <f t="shared" si="83"/>
        <v>0</v>
      </c>
      <c r="Y271" s="32">
        <f t="shared" si="83"/>
        <v>0</v>
      </c>
      <c r="Z271" s="32">
        <f t="shared" si="83"/>
        <v>0</v>
      </c>
      <c r="AA271" s="32">
        <f t="shared" si="83"/>
        <v>0</v>
      </c>
      <c r="AB271" s="32">
        <f t="shared" si="79"/>
        <v>0</v>
      </c>
      <c r="AC271" s="32">
        <f t="shared" si="73"/>
        <v>0</v>
      </c>
      <c r="AD271" s="32">
        <f t="shared" si="73"/>
        <v>0</v>
      </c>
      <c r="AE271" s="32">
        <f t="shared" si="73"/>
        <v>0</v>
      </c>
      <c r="AF271" s="32">
        <f t="shared" si="73"/>
        <v>0</v>
      </c>
      <c r="AG271" s="32">
        <f t="shared" si="74"/>
        <v>0</v>
      </c>
      <c r="AH271" s="32">
        <f t="shared" si="67"/>
        <v>0</v>
      </c>
      <c r="AI271" s="32">
        <f t="shared" si="67"/>
        <v>0</v>
      </c>
      <c r="AJ271" s="32">
        <f>VLOOKUP(B271, '[3]Q01 Main'!$A$5:$B$392, 2, FALSE)</f>
        <v>0</v>
      </c>
      <c r="AK271">
        <f>VLOOKUP(B271, '[3]Q01 Main'!$A$5:$C$392, 3, FALSE)</f>
        <v>0</v>
      </c>
      <c r="AN271" s="5">
        <f t="shared" si="84"/>
        <v>0</v>
      </c>
      <c r="AO271" s="5">
        <f t="shared" si="85"/>
        <v>0</v>
      </c>
      <c r="AP271" s="5">
        <f t="shared" si="86"/>
        <v>0</v>
      </c>
      <c r="AQ271" s="5">
        <f t="shared" si="80"/>
        <v>0</v>
      </c>
      <c r="AR271" s="5">
        <f t="shared" si="80"/>
        <v>0</v>
      </c>
      <c r="AS271" s="5">
        <f t="shared" si="80"/>
        <v>0</v>
      </c>
      <c r="AT271" s="5">
        <f t="shared" si="80"/>
        <v>0</v>
      </c>
      <c r="AU271" s="5">
        <f t="shared" si="88"/>
        <v>0</v>
      </c>
      <c r="AV271" s="5">
        <f t="shared" si="87"/>
        <v>0</v>
      </c>
      <c r="AW271" s="5">
        <f t="shared" si="87"/>
        <v>0</v>
      </c>
      <c r="AX271" s="5">
        <f t="shared" si="87"/>
        <v>0</v>
      </c>
      <c r="AY271" s="5">
        <f t="shared" si="62"/>
        <v>0</v>
      </c>
      <c r="AZ271" s="5">
        <f t="shared" si="62"/>
        <v>0</v>
      </c>
      <c r="BA271" s="5">
        <f t="shared" si="62"/>
        <v>0</v>
      </c>
      <c r="BB271" s="5">
        <f t="shared" si="62"/>
        <v>0</v>
      </c>
    </row>
    <row r="272" spans="1:54" x14ac:dyDescent="0.35">
      <c r="A272" s="2" t="s">
        <v>233</v>
      </c>
      <c r="B272" s="1" t="s">
        <v>287</v>
      </c>
      <c r="C272" t="str">
        <f>VLOOKUP(B272, [2]Main!$B$3:$D$376, 2, FALSE)</f>
        <v>Outside of MKCC</v>
      </c>
      <c r="D272" t="s">
        <v>1880</v>
      </c>
      <c r="E272" s="5">
        <v>0</v>
      </c>
      <c r="F272" s="5">
        <v>0</v>
      </c>
      <c r="G272" s="5">
        <v>0</v>
      </c>
      <c r="H272" s="5">
        <v>0</v>
      </c>
      <c r="I272" s="5">
        <v>0</v>
      </c>
      <c r="J272" s="5">
        <v>0</v>
      </c>
      <c r="K272" s="5">
        <v>0</v>
      </c>
      <c r="L272" s="5">
        <v>0</v>
      </c>
      <c r="M272" s="5">
        <v>0</v>
      </c>
      <c r="N272" s="5">
        <v>0</v>
      </c>
      <c r="O272" s="5">
        <v>0</v>
      </c>
      <c r="P272" s="5">
        <v>0</v>
      </c>
      <c r="Q272" s="5">
        <v>0</v>
      </c>
      <c r="R272" s="5">
        <v>0</v>
      </c>
      <c r="S272" s="5">
        <v>0</v>
      </c>
      <c r="U272" s="32">
        <f t="shared" si="81"/>
        <v>0</v>
      </c>
      <c r="V272" s="32">
        <f t="shared" si="82"/>
        <v>0</v>
      </c>
      <c r="W272" s="32">
        <f t="shared" si="82"/>
        <v>0</v>
      </c>
      <c r="X272" s="32">
        <f t="shared" si="83"/>
        <v>0</v>
      </c>
      <c r="Y272" s="32">
        <f t="shared" si="83"/>
        <v>0</v>
      </c>
      <c r="Z272" s="32">
        <f t="shared" si="83"/>
        <v>0</v>
      </c>
      <c r="AA272" s="32">
        <f t="shared" si="83"/>
        <v>0</v>
      </c>
      <c r="AB272" s="32">
        <f t="shared" si="79"/>
        <v>0</v>
      </c>
      <c r="AC272" s="32">
        <f t="shared" si="73"/>
        <v>0</v>
      </c>
      <c r="AD272" s="32">
        <f t="shared" si="73"/>
        <v>0</v>
      </c>
      <c r="AE272" s="32">
        <f t="shared" si="73"/>
        <v>0</v>
      </c>
      <c r="AF272" s="32">
        <f t="shared" si="73"/>
        <v>0</v>
      </c>
      <c r="AG272" s="32">
        <f t="shared" si="74"/>
        <v>0</v>
      </c>
      <c r="AH272" s="32">
        <f t="shared" si="67"/>
        <v>0</v>
      </c>
      <c r="AI272" s="32">
        <f t="shared" si="67"/>
        <v>0</v>
      </c>
      <c r="AJ272" s="32">
        <f>VLOOKUP(B272, '[3]Q01 Main'!$A$5:$B$392, 2, FALSE)</f>
        <v>0</v>
      </c>
      <c r="AK272">
        <f>VLOOKUP(B272, '[3]Q01 Main'!$A$5:$C$392, 3, FALSE)</f>
        <v>0</v>
      </c>
      <c r="AN272" s="5">
        <f t="shared" si="84"/>
        <v>0</v>
      </c>
      <c r="AO272" s="5">
        <f t="shared" si="85"/>
        <v>0</v>
      </c>
      <c r="AP272" s="5">
        <f t="shared" si="86"/>
        <v>0</v>
      </c>
      <c r="AQ272" s="5">
        <f t="shared" si="80"/>
        <v>0</v>
      </c>
      <c r="AR272" s="5">
        <f t="shared" si="80"/>
        <v>0</v>
      </c>
      <c r="AS272" s="5">
        <f t="shared" si="80"/>
        <v>0</v>
      </c>
      <c r="AT272" s="5">
        <f t="shared" si="80"/>
        <v>0</v>
      </c>
      <c r="AU272" s="5">
        <f t="shared" si="88"/>
        <v>0</v>
      </c>
      <c r="AV272" s="5">
        <f t="shared" si="87"/>
        <v>0</v>
      </c>
      <c r="AW272" s="5">
        <f t="shared" si="87"/>
        <v>0</v>
      </c>
      <c r="AX272" s="5">
        <f t="shared" si="87"/>
        <v>0</v>
      </c>
      <c r="AY272" s="5">
        <f t="shared" si="62"/>
        <v>0</v>
      </c>
      <c r="AZ272" s="5">
        <f t="shared" si="62"/>
        <v>0</v>
      </c>
      <c r="BA272" s="5">
        <f t="shared" si="62"/>
        <v>0</v>
      </c>
      <c r="BB272" s="5">
        <f t="shared" si="62"/>
        <v>0</v>
      </c>
    </row>
    <row r="273" spans="1:54" x14ac:dyDescent="0.35">
      <c r="A273" s="2" t="s">
        <v>233</v>
      </c>
      <c r="B273" s="1" t="s">
        <v>288</v>
      </c>
      <c r="C273" t="str">
        <f>VLOOKUP(B273, [2]Main!$B$3:$D$376, 2, FALSE)</f>
        <v>Outside of MKCC</v>
      </c>
      <c r="D273" t="s">
        <v>1880</v>
      </c>
      <c r="E273" s="5">
        <v>0</v>
      </c>
      <c r="F273" s="5">
        <v>0</v>
      </c>
      <c r="G273" s="5">
        <v>0</v>
      </c>
      <c r="H273" s="5">
        <v>0</v>
      </c>
      <c r="I273" s="5">
        <v>0</v>
      </c>
      <c r="J273" s="5">
        <v>0</v>
      </c>
      <c r="K273" s="5">
        <v>0</v>
      </c>
      <c r="L273" s="5">
        <v>0</v>
      </c>
      <c r="M273" s="5">
        <v>0</v>
      </c>
      <c r="N273" s="5">
        <v>0</v>
      </c>
      <c r="O273" s="5">
        <v>0</v>
      </c>
      <c r="P273" s="5">
        <v>0</v>
      </c>
      <c r="Q273" s="5">
        <v>0</v>
      </c>
      <c r="R273" s="5">
        <v>0</v>
      </c>
      <c r="S273" s="5">
        <v>0</v>
      </c>
      <c r="U273" s="32">
        <f t="shared" si="81"/>
        <v>0</v>
      </c>
      <c r="V273" s="32">
        <f t="shared" si="82"/>
        <v>0</v>
      </c>
      <c r="W273" s="32">
        <f t="shared" si="82"/>
        <v>0</v>
      </c>
      <c r="X273" s="32">
        <f t="shared" si="83"/>
        <v>0</v>
      </c>
      <c r="Y273" s="32">
        <f t="shared" si="83"/>
        <v>0</v>
      </c>
      <c r="Z273" s="32">
        <f t="shared" si="83"/>
        <v>0</v>
      </c>
      <c r="AA273" s="32">
        <f t="shared" si="83"/>
        <v>0</v>
      </c>
      <c r="AB273" s="32">
        <f t="shared" si="79"/>
        <v>0</v>
      </c>
      <c r="AC273" s="32">
        <f t="shared" si="73"/>
        <v>0</v>
      </c>
      <c r="AD273" s="32">
        <f t="shared" si="73"/>
        <v>0</v>
      </c>
      <c r="AE273" s="32">
        <f t="shared" si="73"/>
        <v>0</v>
      </c>
      <c r="AF273" s="32">
        <f t="shared" si="73"/>
        <v>0</v>
      </c>
      <c r="AG273" s="32">
        <f t="shared" si="74"/>
        <v>0</v>
      </c>
      <c r="AH273" s="32">
        <f t="shared" si="67"/>
        <v>0</v>
      </c>
      <c r="AI273" s="32">
        <f t="shared" si="67"/>
        <v>0</v>
      </c>
      <c r="AJ273" s="32">
        <f>VLOOKUP(B273, '[3]Q01 Main'!$A$5:$B$392, 2, FALSE)</f>
        <v>0</v>
      </c>
      <c r="AK273">
        <f>VLOOKUP(B273, '[3]Q01 Main'!$A$5:$C$392, 3, FALSE)</f>
        <v>0</v>
      </c>
      <c r="AN273" s="5">
        <f t="shared" si="84"/>
        <v>0</v>
      </c>
      <c r="AO273" s="5">
        <f t="shared" si="85"/>
        <v>0</v>
      </c>
      <c r="AP273" s="5">
        <f t="shared" si="86"/>
        <v>0</v>
      </c>
      <c r="AQ273" s="5">
        <f t="shared" si="80"/>
        <v>0</v>
      </c>
      <c r="AR273" s="5">
        <f t="shared" si="80"/>
        <v>0</v>
      </c>
      <c r="AS273" s="5">
        <f t="shared" si="80"/>
        <v>0</v>
      </c>
      <c r="AT273" s="5">
        <f t="shared" si="80"/>
        <v>0</v>
      </c>
      <c r="AU273" s="5">
        <f t="shared" si="88"/>
        <v>0</v>
      </c>
      <c r="AV273" s="5">
        <f t="shared" si="87"/>
        <v>0</v>
      </c>
      <c r="AW273" s="5">
        <f t="shared" si="87"/>
        <v>0</v>
      </c>
      <c r="AX273" s="5">
        <f t="shared" si="87"/>
        <v>0</v>
      </c>
      <c r="AY273" s="5">
        <f t="shared" si="62"/>
        <v>0</v>
      </c>
      <c r="AZ273" s="5">
        <f t="shared" si="62"/>
        <v>0</v>
      </c>
      <c r="BA273" s="5">
        <f t="shared" si="62"/>
        <v>0</v>
      </c>
      <c r="BB273" s="5">
        <f t="shared" si="62"/>
        <v>0</v>
      </c>
    </row>
    <row r="274" spans="1:54" x14ac:dyDescent="0.35">
      <c r="A274" s="2" t="s">
        <v>233</v>
      </c>
      <c r="B274" s="1" t="s">
        <v>289</v>
      </c>
      <c r="C274" t="str">
        <f>VLOOKUP(B274, [2]Main!$B$3:$D$376, 2, FALSE)</f>
        <v>Outside of MKCC</v>
      </c>
      <c r="D274" t="str">
        <f>VLOOKUP(B274, [2]Main!$B$3:$D$376, 3, FALSE)</f>
        <v>Bedford</v>
      </c>
      <c r="E274" s="5">
        <v>0</v>
      </c>
      <c r="F274" s="5">
        <v>0</v>
      </c>
      <c r="G274" s="5">
        <v>0</v>
      </c>
      <c r="H274" s="5">
        <v>0</v>
      </c>
      <c r="I274" s="5">
        <v>0</v>
      </c>
      <c r="J274" s="5">
        <v>0</v>
      </c>
      <c r="K274" s="5">
        <v>0</v>
      </c>
      <c r="L274" s="5">
        <v>0</v>
      </c>
      <c r="M274" s="5">
        <v>0</v>
      </c>
      <c r="N274" s="5">
        <v>0</v>
      </c>
      <c r="O274" s="5">
        <v>0</v>
      </c>
      <c r="P274" s="5">
        <v>0</v>
      </c>
      <c r="Q274" s="5">
        <v>0</v>
      </c>
      <c r="R274" s="5">
        <v>0</v>
      </c>
      <c r="S274" s="5">
        <v>0</v>
      </c>
      <c r="U274" s="32">
        <f t="shared" si="81"/>
        <v>0</v>
      </c>
      <c r="V274" s="32">
        <f t="shared" si="82"/>
        <v>0</v>
      </c>
      <c r="W274" s="32">
        <f t="shared" si="82"/>
        <v>0</v>
      </c>
      <c r="X274" s="32">
        <f t="shared" si="83"/>
        <v>0</v>
      </c>
      <c r="Y274" s="32">
        <f t="shared" si="83"/>
        <v>0</v>
      </c>
      <c r="Z274" s="32">
        <f t="shared" si="83"/>
        <v>0</v>
      </c>
      <c r="AA274" s="32">
        <f t="shared" si="83"/>
        <v>0</v>
      </c>
      <c r="AB274" s="32">
        <f t="shared" si="79"/>
        <v>0</v>
      </c>
      <c r="AC274" s="32">
        <f t="shared" si="73"/>
        <v>0</v>
      </c>
      <c r="AD274" s="32">
        <f t="shared" si="73"/>
        <v>0</v>
      </c>
      <c r="AE274" s="32">
        <f t="shared" si="73"/>
        <v>0</v>
      </c>
      <c r="AF274" s="32">
        <f t="shared" si="73"/>
        <v>0</v>
      </c>
      <c r="AG274" s="32">
        <f t="shared" si="74"/>
        <v>0</v>
      </c>
      <c r="AH274" s="32">
        <f t="shared" si="67"/>
        <v>0</v>
      </c>
      <c r="AI274" s="32">
        <f t="shared" si="67"/>
        <v>0</v>
      </c>
      <c r="AJ274" s="32">
        <f>VLOOKUP(B274, '[3]Q01 Main'!$A$5:$B$392, 2, FALSE)</f>
        <v>0</v>
      </c>
      <c r="AK274">
        <f>VLOOKUP(B274, '[3]Q01 Main'!$A$5:$C$392, 3, FALSE)</f>
        <v>0</v>
      </c>
      <c r="AN274" s="5">
        <f t="shared" si="84"/>
        <v>0</v>
      </c>
      <c r="AO274" s="5">
        <f t="shared" si="85"/>
        <v>0</v>
      </c>
      <c r="AP274" s="5">
        <f t="shared" si="86"/>
        <v>0</v>
      </c>
      <c r="AQ274" s="5">
        <f t="shared" si="80"/>
        <v>0</v>
      </c>
      <c r="AR274" s="5">
        <f t="shared" si="80"/>
        <v>0</v>
      </c>
      <c r="AS274" s="5">
        <f t="shared" si="80"/>
        <v>0</v>
      </c>
      <c r="AT274" s="5">
        <f t="shared" si="80"/>
        <v>0</v>
      </c>
      <c r="AU274" s="5">
        <f t="shared" si="88"/>
        <v>0</v>
      </c>
      <c r="AV274" s="5">
        <f t="shared" si="87"/>
        <v>0</v>
      </c>
      <c r="AW274" s="5">
        <f t="shared" si="87"/>
        <v>0</v>
      </c>
      <c r="AX274" s="5">
        <f t="shared" si="87"/>
        <v>0</v>
      </c>
      <c r="AY274" s="5">
        <f t="shared" si="62"/>
        <v>0</v>
      </c>
      <c r="AZ274" s="5">
        <f t="shared" si="62"/>
        <v>0</v>
      </c>
      <c r="BA274" s="5">
        <f t="shared" si="62"/>
        <v>0</v>
      </c>
      <c r="BB274" s="5">
        <f t="shared" si="62"/>
        <v>0</v>
      </c>
    </row>
    <row r="275" spans="1:54" x14ac:dyDescent="0.35">
      <c r="A275" s="2" t="s">
        <v>233</v>
      </c>
      <c r="B275" s="1" t="s">
        <v>290</v>
      </c>
      <c r="C275" t="str">
        <f>VLOOKUP(B275, [2]Main!$B$3:$D$376, 2, FALSE)</f>
        <v>Outside of MKCC</v>
      </c>
      <c r="D275" t="s">
        <v>1880</v>
      </c>
      <c r="E275" s="5">
        <v>0</v>
      </c>
      <c r="F275" s="5">
        <v>0</v>
      </c>
      <c r="G275" s="5">
        <v>0</v>
      </c>
      <c r="H275" s="5">
        <v>0</v>
      </c>
      <c r="I275" s="5">
        <v>0</v>
      </c>
      <c r="J275" s="5">
        <v>0</v>
      </c>
      <c r="K275" s="5">
        <v>0</v>
      </c>
      <c r="L275" s="5">
        <v>0</v>
      </c>
      <c r="M275" s="5">
        <v>0</v>
      </c>
      <c r="N275" s="5">
        <v>0</v>
      </c>
      <c r="O275" s="5">
        <v>0</v>
      </c>
      <c r="P275" s="5">
        <v>0</v>
      </c>
      <c r="Q275" s="5">
        <v>0</v>
      </c>
      <c r="R275" s="5">
        <v>0</v>
      </c>
      <c r="S275" s="5">
        <v>0</v>
      </c>
      <c r="U275" s="32">
        <f t="shared" si="81"/>
        <v>0</v>
      </c>
      <c r="V275" s="32">
        <f t="shared" si="82"/>
        <v>0</v>
      </c>
      <c r="W275" s="32">
        <f t="shared" si="82"/>
        <v>0</v>
      </c>
      <c r="X275" s="32">
        <f t="shared" si="83"/>
        <v>0</v>
      </c>
      <c r="Y275" s="32">
        <f t="shared" si="83"/>
        <v>0</v>
      </c>
      <c r="Z275" s="32">
        <f t="shared" si="83"/>
        <v>0</v>
      </c>
      <c r="AA275" s="32">
        <f t="shared" si="83"/>
        <v>0</v>
      </c>
      <c r="AB275" s="32">
        <f t="shared" si="79"/>
        <v>0</v>
      </c>
      <c r="AC275" s="32">
        <f t="shared" si="73"/>
        <v>0</v>
      </c>
      <c r="AD275" s="32">
        <f t="shared" si="73"/>
        <v>0</v>
      </c>
      <c r="AE275" s="32">
        <f t="shared" si="73"/>
        <v>0</v>
      </c>
      <c r="AF275" s="32">
        <f t="shared" si="73"/>
        <v>0</v>
      </c>
      <c r="AG275" s="32">
        <f t="shared" si="74"/>
        <v>0</v>
      </c>
      <c r="AH275" s="32">
        <f t="shared" ref="AH275:AH286" si="89">(R275*$AJ275)*100</f>
        <v>0</v>
      </c>
      <c r="AI275" s="32">
        <f t="shared" ref="AI275:AI338" si="90">(S275*$AJ275)*100</f>
        <v>0</v>
      </c>
      <c r="AJ275" s="32">
        <f>VLOOKUP(B275, '[3]Q01 Main'!$A$5:$B$392, 2, FALSE)</f>
        <v>0</v>
      </c>
      <c r="AK275">
        <f>VLOOKUP(B275, '[3]Q01 Main'!$A$5:$C$392, 3, FALSE)</f>
        <v>0</v>
      </c>
      <c r="AN275" s="5">
        <f t="shared" si="84"/>
        <v>0</v>
      </c>
      <c r="AO275" s="5">
        <f t="shared" si="85"/>
        <v>0</v>
      </c>
      <c r="AP275" s="5">
        <f t="shared" si="86"/>
        <v>0</v>
      </c>
      <c r="AQ275" s="5">
        <f t="shared" si="80"/>
        <v>0</v>
      </c>
      <c r="AR275" s="5">
        <f t="shared" si="80"/>
        <v>0</v>
      </c>
      <c r="AS275" s="5">
        <f t="shared" si="80"/>
        <v>0</v>
      </c>
      <c r="AT275" s="5">
        <f t="shared" si="80"/>
        <v>0</v>
      </c>
      <c r="AU275" s="5">
        <f t="shared" si="88"/>
        <v>0</v>
      </c>
      <c r="AV275" s="5">
        <f t="shared" si="87"/>
        <v>0</v>
      </c>
      <c r="AW275" s="5">
        <f t="shared" si="87"/>
        <v>0</v>
      </c>
      <c r="AX275" s="5">
        <f t="shared" si="87"/>
        <v>0</v>
      </c>
      <c r="AY275" s="5">
        <f t="shared" si="87"/>
        <v>0</v>
      </c>
      <c r="AZ275" s="5">
        <f t="shared" si="87"/>
        <v>0</v>
      </c>
      <c r="BA275" s="5">
        <f t="shared" ref="BA275:BB338" si="91">AH275/AH$383</f>
        <v>0</v>
      </c>
      <c r="BB275" s="5">
        <f t="shared" si="91"/>
        <v>0</v>
      </c>
    </row>
    <row r="276" spans="1:54" x14ac:dyDescent="0.35">
      <c r="A276" s="2" t="s">
        <v>233</v>
      </c>
      <c r="B276" s="1" t="s">
        <v>291</v>
      </c>
      <c r="C276" t="str">
        <f>VLOOKUP(B276, [2]Main!$B$3:$D$376, 2, FALSE)</f>
        <v>Outside of MKCC</v>
      </c>
      <c r="D276" t="s">
        <v>1880</v>
      </c>
      <c r="E276" s="5">
        <v>0</v>
      </c>
      <c r="F276" s="5">
        <v>0</v>
      </c>
      <c r="G276" s="5">
        <v>0</v>
      </c>
      <c r="H276" s="5">
        <v>0</v>
      </c>
      <c r="I276" s="5">
        <v>0</v>
      </c>
      <c r="J276" s="5">
        <v>0</v>
      </c>
      <c r="K276" s="5">
        <v>0</v>
      </c>
      <c r="L276" s="5">
        <v>0</v>
      </c>
      <c r="M276" s="5">
        <v>0</v>
      </c>
      <c r="N276" s="5">
        <v>0</v>
      </c>
      <c r="O276" s="5">
        <v>0</v>
      </c>
      <c r="P276" s="5">
        <v>0</v>
      </c>
      <c r="Q276" s="5">
        <v>0</v>
      </c>
      <c r="R276" s="5">
        <v>0</v>
      </c>
      <c r="S276" s="5">
        <v>0</v>
      </c>
      <c r="U276" s="32">
        <f t="shared" si="81"/>
        <v>0</v>
      </c>
      <c r="V276" s="32">
        <f t="shared" si="82"/>
        <v>0</v>
      </c>
      <c r="W276" s="32">
        <f t="shared" si="82"/>
        <v>0</v>
      </c>
      <c r="X276" s="32">
        <f t="shared" si="83"/>
        <v>0</v>
      </c>
      <c r="Y276" s="32">
        <f t="shared" si="83"/>
        <v>0</v>
      </c>
      <c r="Z276" s="32">
        <f t="shared" si="83"/>
        <v>0</v>
      </c>
      <c r="AA276" s="32">
        <f t="shared" si="83"/>
        <v>0</v>
      </c>
      <c r="AB276" s="32">
        <f t="shared" si="79"/>
        <v>0</v>
      </c>
      <c r="AC276" s="32">
        <f t="shared" si="73"/>
        <v>0</v>
      </c>
      <c r="AD276" s="32">
        <f t="shared" si="73"/>
        <v>0</v>
      </c>
      <c r="AE276" s="32">
        <f t="shared" si="73"/>
        <v>0</v>
      </c>
      <c r="AF276" s="32">
        <f t="shared" si="73"/>
        <v>0</v>
      </c>
      <c r="AG276" s="32">
        <f t="shared" si="74"/>
        <v>0</v>
      </c>
      <c r="AH276" s="32">
        <f t="shared" si="89"/>
        <v>0</v>
      </c>
      <c r="AI276" s="32">
        <f t="shared" si="90"/>
        <v>0</v>
      </c>
      <c r="AJ276" s="32">
        <f>VLOOKUP(B276, '[3]Q01 Main'!$A$5:$B$392, 2, FALSE)</f>
        <v>0</v>
      </c>
      <c r="AK276">
        <f>VLOOKUP(B276, '[3]Q01 Main'!$A$5:$C$392, 3, FALSE)</f>
        <v>0</v>
      </c>
      <c r="AN276" s="5">
        <f t="shared" si="84"/>
        <v>0</v>
      </c>
      <c r="AO276" s="5">
        <f t="shared" si="85"/>
        <v>0</v>
      </c>
      <c r="AP276" s="5">
        <f t="shared" si="86"/>
        <v>0</v>
      </c>
      <c r="AQ276" s="5">
        <f t="shared" si="80"/>
        <v>0</v>
      </c>
      <c r="AR276" s="5">
        <f t="shared" si="80"/>
        <v>0</v>
      </c>
      <c r="AS276" s="5">
        <f t="shared" si="80"/>
        <v>0</v>
      </c>
      <c r="AT276" s="5">
        <f t="shared" si="80"/>
        <v>0</v>
      </c>
      <c r="AU276" s="5">
        <f t="shared" si="88"/>
        <v>0</v>
      </c>
      <c r="AV276" s="5">
        <f t="shared" si="87"/>
        <v>0</v>
      </c>
      <c r="AW276" s="5">
        <f t="shared" si="87"/>
        <v>0</v>
      </c>
      <c r="AX276" s="5">
        <f t="shared" si="87"/>
        <v>0</v>
      </c>
      <c r="AY276" s="5">
        <f t="shared" si="87"/>
        <v>0</v>
      </c>
      <c r="AZ276" s="5">
        <f t="shared" si="87"/>
        <v>0</v>
      </c>
      <c r="BA276" s="5">
        <f t="shared" si="91"/>
        <v>0</v>
      </c>
      <c r="BB276" s="5">
        <f t="shared" si="91"/>
        <v>0</v>
      </c>
    </row>
    <row r="277" spans="1:54" x14ac:dyDescent="0.35">
      <c r="A277" s="2" t="s">
        <v>233</v>
      </c>
      <c r="B277" s="1" t="s">
        <v>292</v>
      </c>
      <c r="C277" t="str">
        <f>VLOOKUP(B277, [2]Main!$B$3:$D$376, 2, FALSE)</f>
        <v>Outside of MKCC</v>
      </c>
      <c r="D277" t="str">
        <f>VLOOKUP(B277, [2]Main!$B$3:$D$376, 3, FALSE)</f>
        <v xml:space="preserve">Dunstable </v>
      </c>
      <c r="E277" s="5">
        <v>0</v>
      </c>
      <c r="F277" s="5">
        <v>0</v>
      </c>
      <c r="G277" s="5">
        <v>0</v>
      </c>
      <c r="H277" s="5">
        <v>0</v>
      </c>
      <c r="I277" s="5">
        <v>0</v>
      </c>
      <c r="J277" s="5">
        <v>0</v>
      </c>
      <c r="K277" s="5">
        <v>0</v>
      </c>
      <c r="L277" s="5">
        <v>0</v>
      </c>
      <c r="M277" s="5">
        <v>0</v>
      </c>
      <c r="N277" s="5">
        <v>0</v>
      </c>
      <c r="O277" s="5">
        <v>0</v>
      </c>
      <c r="P277" s="5">
        <v>0</v>
      </c>
      <c r="Q277" s="5">
        <v>0</v>
      </c>
      <c r="R277" s="5">
        <v>0</v>
      </c>
      <c r="S277" s="5">
        <v>0</v>
      </c>
      <c r="U277" s="32">
        <f t="shared" si="81"/>
        <v>0</v>
      </c>
      <c r="V277" s="32">
        <f t="shared" si="82"/>
        <v>0</v>
      </c>
      <c r="W277" s="32">
        <f t="shared" si="82"/>
        <v>0</v>
      </c>
      <c r="X277" s="32">
        <f t="shared" si="83"/>
        <v>0</v>
      </c>
      <c r="Y277" s="32">
        <f t="shared" si="83"/>
        <v>0</v>
      </c>
      <c r="Z277" s="32">
        <f t="shared" si="83"/>
        <v>0</v>
      </c>
      <c r="AA277" s="32">
        <f t="shared" si="83"/>
        <v>0</v>
      </c>
      <c r="AB277" s="32">
        <f t="shared" si="79"/>
        <v>0</v>
      </c>
      <c r="AC277" s="32">
        <f t="shared" si="73"/>
        <v>0</v>
      </c>
      <c r="AD277" s="32">
        <f t="shared" si="73"/>
        <v>0</v>
      </c>
      <c r="AE277" s="32">
        <f t="shared" si="73"/>
        <v>0</v>
      </c>
      <c r="AF277" s="32">
        <f t="shared" si="73"/>
        <v>0</v>
      </c>
      <c r="AG277" s="32">
        <f t="shared" si="74"/>
        <v>0</v>
      </c>
      <c r="AH277" s="32">
        <f t="shared" si="89"/>
        <v>0</v>
      </c>
      <c r="AI277" s="32">
        <f t="shared" si="90"/>
        <v>0</v>
      </c>
      <c r="AJ277" s="32">
        <f>VLOOKUP(B277, '[3]Q01 Main'!$A$5:$B$392, 2, FALSE)</f>
        <v>0</v>
      </c>
      <c r="AK277">
        <f>VLOOKUP(B277, '[3]Q01 Main'!$A$5:$C$392, 3, FALSE)</f>
        <v>0</v>
      </c>
      <c r="AN277" s="5">
        <f t="shared" si="84"/>
        <v>0</v>
      </c>
      <c r="AO277" s="5">
        <f t="shared" si="85"/>
        <v>0</v>
      </c>
      <c r="AP277" s="5">
        <f t="shared" si="86"/>
        <v>0</v>
      </c>
      <c r="AQ277" s="5">
        <f t="shared" si="80"/>
        <v>0</v>
      </c>
      <c r="AR277" s="5">
        <f t="shared" si="80"/>
        <v>0</v>
      </c>
      <c r="AS277" s="5">
        <f t="shared" si="80"/>
        <v>0</v>
      </c>
      <c r="AT277" s="5">
        <f t="shared" si="80"/>
        <v>0</v>
      </c>
      <c r="AU277" s="5">
        <f t="shared" si="88"/>
        <v>0</v>
      </c>
      <c r="AV277" s="5">
        <f t="shared" si="87"/>
        <v>0</v>
      </c>
      <c r="AW277" s="5">
        <f t="shared" si="87"/>
        <v>0</v>
      </c>
      <c r="AX277" s="5">
        <f t="shared" si="87"/>
        <v>0</v>
      </c>
      <c r="AY277" s="5">
        <f t="shared" si="87"/>
        <v>0</v>
      </c>
      <c r="AZ277" s="5">
        <f t="shared" si="87"/>
        <v>0</v>
      </c>
      <c r="BA277" s="5">
        <f t="shared" si="91"/>
        <v>0</v>
      </c>
      <c r="BB277" s="5">
        <f t="shared" si="91"/>
        <v>0</v>
      </c>
    </row>
    <row r="278" spans="1:54" x14ac:dyDescent="0.35">
      <c r="A278" s="2" t="s">
        <v>233</v>
      </c>
      <c r="B278" s="1" t="s">
        <v>293</v>
      </c>
      <c r="C278" t="str">
        <f>VLOOKUP(B278, [2]Main!$B$3:$D$376, 2, FALSE)</f>
        <v>Outside of MKCC</v>
      </c>
      <c r="D278" t="s">
        <v>1880</v>
      </c>
      <c r="E278" s="5">
        <v>0</v>
      </c>
      <c r="F278" s="5">
        <v>0</v>
      </c>
      <c r="G278" s="5">
        <v>0</v>
      </c>
      <c r="H278" s="5">
        <v>0</v>
      </c>
      <c r="I278" s="5">
        <v>0</v>
      </c>
      <c r="J278" s="5">
        <v>0</v>
      </c>
      <c r="K278" s="5">
        <v>0</v>
      </c>
      <c r="L278" s="5">
        <v>0</v>
      </c>
      <c r="M278" s="5">
        <v>0</v>
      </c>
      <c r="N278" s="5">
        <v>0</v>
      </c>
      <c r="O278" s="5">
        <v>0</v>
      </c>
      <c r="P278" s="5">
        <v>0</v>
      </c>
      <c r="Q278" s="5">
        <v>0</v>
      </c>
      <c r="R278" s="5">
        <v>0</v>
      </c>
      <c r="S278" s="5">
        <v>0</v>
      </c>
      <c r="U278" s="32">
        <f t="shared" si="81"/>
        <v>0</v>
      </c>
      <c r="V278" s="32">
        <f t="shared" si="82"/>
        <v>0</v>
      </c>
      <c r="W278" s="32">
        <f t="shared" si="82"/>
        <v>0</v>
      </c>
      <c r="X278" s="32">
        <f t="shared" si="83"/>
        <v>0</v>
      </c>
      <c r="Y278" s="32">
        <f t="shared" si="83"/>
        <v>0</v>
      </c>
      <c r="Z278" s="32">
        <f t="shared" si="83"/>
        <v>0</v>
      </c>
      <c r="AA278" s="32">
        <f t="shared" si="83"/>
        <v>0</v>
      </c>
      <c r="AB278" s="32">
        <f t="shared" si="79"/>
        <v>0</v>
      </c>
      <c r="AC278" s="32">
        <f t="shared" si="73"/>
        <v>0</v>
      </c>
      <c r="AD278" s="32">
        <f t="shared" si="73"/>
        <v>0</v>
      </c>
      <c r="AE278" s="32">
        <f t="shared" si="73"/>
        <v>0</v>
      </c>
      <c r="AF278" s="32">
        <f t="shared" si="73"/>
        <v>0</v>
      </c>
      <c r="AG278" s="32">
        <f t="shared" si="74"/>
        <v>0</v>
      </c>
      <c r="AH278" s="32">
        <f t="shared" si="89"/>
        <v>0</v>
      </c>
      <c r="AI278" s="32">
        <f t="shared" si="90"/>
        <v>0</v>
      </c>
      <c r="AJ278" s="32">
        <f>VLOOKUP(B278, '[3]Q01 Main'!$A$5:$B$392, 2, FALSE)</f>
        <v>0</v>
      </c>
      <c r="AK278">
        <f>VLOOKUP(B278, '[3]Q01 Main'!$A$5:$C$392, 3, FALSE)</f>
        <v>0</v>
      </c>
      <c r="AN278" s="5">
        <f t="shared" si="84"/>
        <v>0</v>
      </c>
      <c r="AO278" s="5">
        <f t="shared" si="85"/>
        <v>0</v>
      </c>
      <c r="AP278" s="5">
        <f t="shared" si="86"/>
        <v>0</v>
      </c>
      <c r="AQ278" s="5">
        <f t="shared" si="80"/>
        <v>0</v>
      </c>
      <c r="AR278" s="5">
        <f t="shared" si="80"/>
        <v>0</v>
      </c>
      <c r="AS278" s="5">
        <f t="shared" si="80"/>
        <v>0</v>
      </c>
      <c r="AT278" s="5">
        <f t="shared" si="80"/>
        <v>0</v>
      </c>
      <c r="AU278" s="5">
        <f t="shared" si="88"/>
        <v>0</v>
      </c>
      <c r="AV278" s="5">
        <f t="shared" si="87"/>
        <v>0</v>
      </c>
      <c r="AW278" s="5">
        <f t="shared" si="87"/>
        <v>0</v>
      </c>
      <c r="AX278" s="5">
        <f t="shared" si="87"/>
        <v>0</v>
      </c>
      <c r="AY278" s="5">
        <f t="shared" si="87"/>
        <v>0</v>
      </c>
      <c r="AZ278" s="5">
        <f t="shared" si="87"/>
        <v>0</v>
      </c>
      <c r="BA278" s="5">
        <f t="shared" si="91"/>
        <v>0</v>
      </c>
      <c r="BB278" s="5">
        <f t="shared" si="91"/>
        <v>0</v>
      </c>
    </row>
    <row r="279" spans="1:54" x14ac:dyDescent="0.35">
      <c r="A279" s="2" t="s">
        <v>233</v>
      </c>
      <c r="B279" s="1" t="s">
        <v>294</v>
      </c>
      <c r="C279" t="str">
        <f>VLOOKUP(B279, [2]Main!$B$3:$D$376, 2, FALSE)</f>
        <v>Outside of MKCC</v>
      </c>
      <c r="D279" t="str">
        <f>VLOOKUP(B279, [2]Main!$B$3:$D$376, 3, FALSE)</f>
        <v>Northampton</v>
      </c>
      <c r="E279" s="5">
        <v>0</v>
      </c>
      <c r="F279" s="5">
        <v>0</v>
      </c>
      <c r="G279" s="5">
        <v>0</v>
      </c>
      <c r="H279" s="5">
        <v>0</v>
      </c>
      <c r="I279" s="5">
        <v>0</v>
      </c>
      <c r="J279" s="5">
        <v>0</v>
      </c>
      <c r="K279" s="5">
        <v>0</v>
      </c>
      <c r="L279" s="5">
        <v>0</v>
      </c>
      <c r="M279" s="5">
        <v>0</v>
      </c>
      <c r="N279" s="5">
        <v>0</v>
      </c>
      <c r="O279" s="5">
        <v>0</v>
      </c>
      <c r="P279" s="5">
        <v>0</v>
      </c>
      <c r="Q279" s="5">
        <v>0</v>
      </c>
      <c r="R279" s="5">
        <v>0</v>
      </c>
      <c r="S279" s="5">
        <v>0</v>
      </c>
      <c r="U279" s="32">
        <f t="shared" si="81"/>
        <v>0</v>
      </c>
      <c r="V279" s="32">
        <f t="shared" si="82"/>
        <v>0</v>
      </c>
      <c r="W279" s="32">
        <f t="shared" si="82"/>
        <v>0</v>
      </c>
      <c r="X279" s="32">
        <f t="shared" si="83"/>
        <v>0</v>
      </c>
      <c r="Y279" s="32">
        <f t="shared" si="83"/>
        <v>0</v>
      </c>
      <c r="Z279" s="32">
        <f t="shared" si="83"/>
        <v>0</v>
      </c>
      <c r="AA279" s="32">
        <f t="shared" si="83"/>
        <v>0</v>
      </c>
      <c r="AB279" s="32">
        <f t="shared" si="79"/>
        <v>0</v>
      </c>
      <c r="AC279" s="32">
        <f t="shared" si="73"/>
        <v>0</v>
      </c>
      <c r="AD279" s="32">
        <f t="shared" si="73"/>
        <v>0</v>
      </c>
      <c r="AE279" s="32">
        <f t="shared" si="73"/>
        <v>0</v>
      </c>
      <c r="AF279" s="32">
        <f t="shared" si="73"/>
        <v>0</v>
      </c>
      <c r="AG279" s="32">
        <f t="shared" si="74"/>
        <v>0</v>
      </c>
      <c r="AH279" s="32">
        <f t="shared" si="89"/>
        <v>0</v>
      </c>
      <c r="AI279" s="32">
        <f t="shared" si="90"/>
        <v>0</v>
      </c>
      <c r="AJ279" s="32">
        <f>VLOOKUP(B279, '[3]Q01 Main'!$A$5:$B$392, 2, FALSE)</f>
        <v>0</v>
      </c>
      <c r="AK279">
        <f>VLOOKUP(B279, '[3]Q01 Main'!$A$5:$C$392, 3, FALSE)</f>
        <v>0</v>
      </c>
      <c r="AN279" s="5">
        <f t="shared" si="84"/>
        <v>0</v>
      </c>
      <c r="AO279" s="5">
        <f t="shared" si="85"/>
        <v>0</v>
      </c>
      <c r="AP279" s="5">
        <f t="shared" si="86"/>
        <v>0</v>
      </c>
      <c r="AQ279" s="5">
        <f t="shared" si="80"/>
        <v>0</v>
      </c>
      <c r="AR279" s="5">
        <f t="shared" si="80"/>
        <v>0</v>
      </c>
      <c r="AS279" s="5">
        <f t="shared" si="80"/>
        <v>0</v>
      </c>
      <c r="AT279" s="5">
        <f t="shared" si="80"/>
        <v>0</v>
      </c>
      <c r="AU279" s="5">
        <f t="shared" si="88"/>
        <v>0</v>
      </c>
      <c r="AV279" s="5">
        <f t="shared" si="87"/>
        <v>0</v>
      </c>
      <c r="AW279" s="5">
        <f t="shared" si="87"/>
        <v>0</v>
      </c>
      <c r="AX279" s="5">
        <f t="shared" si="87"/>
        <v>0</v>
      </c>
      <c r="AY279" s="5">
        <f t="shared" si="87"/>
        <v>0</v>
      </c>
      <c r="AZ279" s="5">
        <f t="shared" si="87"/>
        <v>0</v>
      </c>
      <c r="BA279" s="5">
        <f t="shared" si="91"/>
        <v>0</v>
      </c>
      <c r="BB279" s="5">
        <f t="shared" si="91"/>
        <v>0</v>
      </c>
    </row>
    <row r="280" spans="1:54" x14ac:dyDescent="0.35">
      <c r="A280" s="2" t="s">
        <v>233</v>
      </c>
      <c r="B280" s="1" t="s">
        <v>295</v>
      </c>
      <c r="C280" t="str">
        <f>VLOOKUP(B280, [2]Main!$B$3:$D$376, 2, FALSE)</f>
        <v>Outside of MKCC</v>
      </c>
      <c r="D280" t="str">
        <f>VLOOKUP(B280, [2]Main!$B$3:$D$376, 3, FALSE)</f>
        <v xml:space="preserve">Dunstable </v>
      </c>
      <c r="E280" s="5">
        <v>0</v>
      </c>
      <c r="F280" s="5">
        <v>0</v>
      </c>
      <c r="G280" s="5">
        <v>0</v>
      </c>
      <c r="H280" s="5">
        <v>0</v>
      </c>
      <c r="I280" s="5">
        <v>0</v>
      </c>
      <c r="J280" s="5">
        <v>0</v>
      </c>
      <c r="K280" s="5">
        <v>0</v>
      </c>
      <c r="L280" s="5">
        <v>0</v>
      </c>
      <c r="M280" s="5">
        <v>0</v>
      </c>
      <c r="N280" s="5">
        <v>0</v>
      </c>
      <c r="O280" s="5">
        <v>0</v>
      </c>
      <c r="P280" s="5">
        <v>0</v>
      </c>
      <c r="Q280" s="5">
        <v>0</v>
      </c>
      <c r="R280" s="5">
        <v>0</v>
      </c>
      <c r="S280" s="5">
        <v>0</v>
      </c>
      <c r="U280" s="32">
        <f t="shared" si="81"/>
        <v>0</v>
      </c>
      <c r="V280" s="32">
        <f t="shared" si="82"/>
        <v>0</v>
      </c>
      <c r="W280" s="32">
        <f t="shared" si="82"/>
        <v>0</v>
      </c>
      <c r="X280" s="32">
        <f t="shared" si="83"/>
        <v>0</v>
      </c>
      <c r="Y280" s="32">
        <f t="shared" si="83"/>
        <v>0</v>
      </c>
      <c r="Z280" s="32">
        <f t="shared" si="83"/>
        <v>0</v>
      </c>
      <c r="AA280" s="32">
        <f t="shared" si="83"/>
        <v>0</v>
      </c>
      <c r="AB280" s="32">
        <f t="shared" si="79"/>
        <v>0</v>
      </c>
      <c r="AC280" s="32">
        <f t="shared" si="73"/>
        <v>0</v>
      </c>
      <c r="AD280" s="32">
        <f t="shared" si="73"/>
        <v>0</v>
      </c>
      <c r="AE280" s="32">
        <f t="shared" si="73"/>
        <v>0</v>
      </c>
      <c r="AF280" s="32">
        <f t="shared" si="73"/>
        <v>0</v>
      </c>
      <c r="AG280" s="32">
        <f t="shared" si="74"/>
        <v>0</v>
      </c>
      <c r="AH280" s="32">
        <f t="shared" si="89"/>
        <v>0</v>
      </c>
      <c r="AI280" s="32">
        <f t="shared" si="90"/>
        <v>0</v>
      </c>
      <c r="AJ280" s="32">
        <f>VLOOKUP(B280, '[3]Q01 Main'!$A$5:$B$392, 2, FALSE)</f>
        <v>0</v>
      </c>
      <c r="AK280">
        <f>VLOOKUP(B280, '[3]Q01 Main'!$A$5:$C$392, 3, FALSE)</f>
        <v>0</v>
      </c>
      <c r="AN280" s="5">
        <f t="shared" si="84"/>
        <v>0</v>
      </c>
      <c r="AO280" s="5">
        <f t="shared" si="85"/>
        <v>0</v>
      </c>
      <c r="AP280" s="5">
        <f t="shared" si="86"/>
        <v>0</v>
      </c>
      <c r="AQ280" s="5">
        <f t="shared" si="80"/>
        <v>0</v>
      </c>
      <c r="AR280" s="5">
        <f t="shared" si="80"/>
        <v>0</v>
      </c>
      <c r="AS280" s="5">
        <f t="shared" si="80"/>
        <v>0</v>
      </c>
      <c r="AT280" s="5">
        <f t="shared" si="80"/>
        <v>0</v>
      </c>
      <c r="AU280" s="5">
        <f t="shared" si="88"/>
        <v>0</v>
      </c>
      <c r="AV280" s="5">
        <f t="shared" si="87"/>
        <v>0</v>
      </c>
      <c r="AW280" s="5">
        <f t="shared" si="87"/>
        <v>0</v>
      </c>
      <c r="AX280" s="5">
        <f t="shared" si="87"/>
        <v>0</v>
      </c>
      <c r="AY280" s="5">
        <f t="shared" si="87"/>
        <v>0</v>
      </c>
      <c r="AZ280" s="5">
        <f t="shared" si="87"/>
        <v>0</v>
      </c>
      <c r="BA280" s="5">
        <f t="shared" si="91"/>
        <v>0</v>
      </c>
      <c r="BB280" s="5">
        <f t="shared" si="91"/>
        <v>0</v>
      </c>
    </row>
    <row r="281" spans="1:54" x14ac:dyDescent="0.35">
      <c r="A281" s="2" t="s">
        <v>233</v>
      </c>
      <c r="B281" s="1" t="s">
        <v>296</v>
      </c>
      <c r="C281" t="str">
        <f>VLOOKUP(B281, [2]Main!$B$3:$D$376, 2, FALSE)</f>
        <v>Outside of MKCC</v>
      </c>
      <c r="D281" t="str">
        <f>VLOOKUP(B281, [2]Main!$B$3:$D$376, 3, FALSE)</f>
        <v>Bedford</v>
      </c>
      <c r="E281" s="5">
        <v>0</v>
      </c>
      <c r="F281" s="5">
        <v>0</v>
      </c>
      <c r="G281" s="5">
        <v>0</v>
      </c>
      <c r="H281" s="5">
        <v>0</v>
      </c>
      <c r="I281" s="5">
        <v>0</v>
      </c>
      <c r="J281" s="5">
        <v>0</v>
      </c>
      <c r="K281" s="5">
        <v>0</v>
      </c>
      <c r="L281" s="5">
        <v>0</v>
      </c>
      <c r="M281" s="5">
        <v>0</v>
      </c>
      <c r="N281" s="5">
        <v>0</v>
      </c>
      <c r="O281" s="5">
        <v>0</v>
      </c>
      <c r="P281" s="5">
        <v>0</v>
      </c>
      <c r="Q281" s="5">
        <v>0</v>
      </c>
      <c r="R281" s="5">
        <v>0</v>
      </c>
      <c r="S281" s="5">
        <v>0</v>
      </c>
      <c r="U281" s="32">
        <f t="shared" si="81"/>
        <v>0</v>
      </c>
      <c r="V281" s="32">
        <f t="shared" si="82"/>
        <v>0</v>
      </c>
      <c r="W281" s="32">
        <f t="shared" si="82"/>
        <v>0</v>
      </c>
      <c r="X281" s="32">
        <f t="shared" si="83"/>
        <v>0</v>
      </c>
      <c r="Y281" s="32">
        <f t="shared" si="83"/>
        <v>0</v>
      </c>
      <c r="Z281" s="32">
        <f t="shared" si="83"/>
        <v>0</v>
      </c>
      <c r="AA281" s="32">
        <f t="shared" si="83"/>
        <v>0</v>
      </c>
      <c r="AB281" s="32">
        <f t="shared" si="79"/>
        <v>0</v>
      </c>
      <c r="AC281" s="32">
        <f t="shared" si="73"/>
        <v>0</v>
      </c>
      <c r="AD281" s="32">
        <f t="shared" si="73"/>
        <v>0</v>
      </c>
      <c r="AE281" s="32">
        <f t="shared" si="73"/>
        <v>0</v>
      </c>
      <c r="AF281" s="32">
        <f t="shared" si="73"/>
        <v>0</v>
      </c>
      <c r="AG281" s="32">
        <f t="shared" si="74"/>
        <v>0</v>
      </c>
      <c r="AH281" s="32">
        <f t="shared" si="89"/>
        <v>0</v>
      </c>
      <c r="AI281" s="32">
        <f t="shared" si="90"/>
        <v>0</v>
      </c>
      <c r="AJ281" s="32">
        <f>VLOOKUP(B281, '[3]Q01 Main'!$A$5:$B$392, 2, FALSE)</f>
        <v>0</v>
      </c>
      <c r="AK281">
        <f>VLOOKUP(B281, '[3]Q01 Main'!$A$5:$C$392, 3, FALSE)</f>
        <v>0</v>
      </c>
      <c r="AN281" s="5">
        <f t="shared" si="84"/>
        <v>0</v>
      </c>
      <c r="AO281" s="5">
        <f t="shared" si="85"/>
        <v>0</v>
      </c>
      <c r="AP281" s="5">
        <f t="shared" si="86"/>
        <v>0</v>
      </c>
      <c r="AQ281" s="5">
        <f t="shared" si="80"/>
        <v>0</v>
      </c>
      <c r="AR281" s="5">
        <f t="shared" si="80"/>
        <v>0</v>
      </c>
      <c r="AS281" s="5">
        <f t="shared" si="80"/>
        <v>0</v>
      </c>
      <c r="AT281" s="5">
        <f t="shared" si="80"/>
        <v>0</v>
      </c>
      <c r="AU281" s="5">
        <f t="shared" si="88"/>
        <v>0</v>
      </c>
      <c r="AV281" s="5">
        <f t="shared" si="87"/>
        <v>0</v>
      </c>
      <c r="AW281" s="5">
        <f t="shared" si="87"/>
        <v>0</v>
      </c>
      <c r="AX281" s="5">
        <f t="shared" si="87"/>
        <v>0</v>
      </c>
      <c r="AY281" s="5">
        <f t="shared" si="87"/>
        <v>0</v>
      </c>
      <c r="AZ281" s="5">
        <f t="shared" si="87"/>
        <v>0</v>
      </c>
      <c r="BA281" s="5">
        <f t="shared" si="91"/>
        <v>0</v>
      </c>
      <c r="BB281" s="5">
        <f t="shared" si="91"/>
        <v>0</v>
      </c>
    </row>
    <row r="282" spans="1:54" x14ac:dyDescent="0.35">
      <c r="A282" s="2" t="s">
        <v>233</v>
      </c>
      <c r="B282" s="1" t="s">
        <v>297</v>
      </c>
      <c r="C282" t="str">
        <f>VLOOKUP(B282, [2]Main!$B$3:$D$376, 2, FALSE)</f>
        <v>Outside of MKCC</v>
      </c>
      <c r="D282" t="s">
        <v>1880</v>
      </c>
      <c r="E282" s="5">
        <v>0</v>
      </c>
      <c r="F282" s="5">
        <v>0</v>
      </c>
      <c r="G282" s="5">
        <v>0</v>
      </c>
      <c r="H282" s="5">
        <v>0</v>
      </c>
      <c r="I282" s="5">
        <v>0</v>
      </c>
      <c r="J282" s="5">
        <v>0</v>
      </c>
      <c r="K282" s="5">
        <v>0</v>
      </c>
      <c r="L282" s="5">
        <v>0</v>
      </c>
      <c r="M282" s="5">
        <v>0</v>
      </c>
      <c r="N282" s="5">
        <v>0</v>
      </c>
      <c r="O282" s="5">
        <v>0</v>
      </c>
      <c r="P282" s="5">
        <v>0</v>
      </c>
      <c r="Q282" s="5">
        <v>0</v>
      </c>
      <c r="R282" s="5">
        <v>0</v>
      </c>
      <c r="S282" s="5">
        <v>0</v>
      </c>
      <c r="U282" s="32">
        <f t="shared" si="81"/>
        <v>0</v>
      </c>
      <c r="V282" s="32">
        <f t="shared" si="82"/>
        <v>0</v>
      </c>
      <c r="W282" s="32">
        <f t="shared" si="82"/>
        <v>0</v>
      </c>
      <c r="X282" s="32">
        <f t="shared" si="83"/>
        <v>0</v>
      </c>
      <c r="Y282" s="32">
        <f t="shared" si="83"/>
        <v>0</v>
      </c>
      <c r="Z282" s="32">
        <f t="shared" si="83"/>
        <v>0</v>
      </c>
      <c r="AA282" s="32">
        <f t="shared" si="83"/>
        <v>0</v>
      </c>
      <c r="AB282" s="32">
        <f t="shared" si="79"/>
        <v>0</v>
      </c>
      <c r="AC282" s="32">
        <f t="shared" si="73"/>
        <v>0</v>
      </c>
      <c r="AD282" s="32">
        <f t="shared" si="73"/>
        <v>0</v>
      </c>
      <c r="AE282" s="32">
        <f t="shared" si="73"/>
        <v>0</v>
      </c>
      <c r="AF282" s="32">
        <f t="shared" si="73"/>
        <v>0</v>
      </c>
      <c r="AG282" s="32">
        <f t="shared" si="74"/>
        <v>0</v>
      </c>
      <c r="AH282" s="32">
        <f t="shared" si="89"/>
        <v>0</v>
      </c>
      <c r="AI282" s="32">
        <f t="shared" si="90"/>
        <v>0</v>
      </c>
      <c r="AJ282" s="32">
        <f>VLOOKUP(B282, '[3]Q01 Main'!$A$5:$B$392, 2, FALSE)</f>
        <v>0</v>
      </c>
      <c r="AK282">
        <f>VLOOKUP(B282, '[3]Q01 Main'!$A$5:$C$392, 3, FALSE)</f>
        <v>0</v>
      </c>
      <c r="AN282" s="5">
        <f t="shared" si="84"/>
        <v>0</v>
      </c>
      <c r="AO282" s="5">
        <f t="shared" si="85"/>
        <v>0</v>
      </c>
      <c r="AP282" s="5">
        <f t="shared" si="86"/>
        <v>0</v>
      </c>
      <c r="AQ282" s="5">
        <f t="shared" si="80"/>
        <v>0</v>
      </c>
      <c r="AR282" s="5">
        <f t="shared" si="80"/>
        <v>0</v>
      </c>
      <c r="AS282" s="5">
        <f t="shared" si="80"/>
        <v>0</v>
      </c>
      <c r="AT282" s="5">
        <f t="shared" si="80"/>
        <v>0</v>
      </c>
      <c r="AU282" s="5">
        <f t="shared" si="88"/>
        <v>0</v>
      </c>
      <c r="AV282" s="5">
        <f t="shared" si="87"/>
        <v>0</v>
      </c>
      <c r="AW282" s="5">
        <f t="shared" si="87"/>
        <v>0</v>
      </c>
      <c r="AX282" s="5">
        <f t="shared" si="87"/>
        <v>0</v>
      </c>
      <c r="AY282" s="5">
        <f t="shared" si="87"/>
        <v>0</v>
      </c>
      <c r="AZ282" s="5">
        <f t="shared" si="87"/>
        <v>0</v>
      </c>
      <c r="BA282" s="5">
        <f t="shared" si="91"/>
        <v>0</v>
      </c>
      <c r="BB282" s="5">
        <f t="shared" si="91"/>
        <v>0</v>
      </c>
    </row>
    <row r="283" spans="1:54" x14ac:dyDescent="0.35">
      <c r="A283" s="2" t="s">
        <v>233</v>
      </c>
      <c r="B283" s="1" t="s">
        <v>298</v>
      </c>
      <c r="C283" t="str">
        <f>VLOOKUP(B283, [2]Main!$B$3:$D$376, 2, FALSE)</f>
        <v>Outside of MKCC</v>
      </c>
      <c r="D283" t="s">
        <v>1880</v>
      </c>
      <c r="E283" s="5">
        <v>0</v>
      </c>
      <c r="F283" s="5">
        <v>0</v>
      </c>
      <c r="G283" s="5">
        <v>0</v>
      </c>
      <c r="H283" s="5">
        <v>0</v>
      </c>
      <c r="I283" s="5">
        <v>0</v>
      </c>
      <c r="J283" s="5">
        <v>0</v>
      </c>
      <c r="K283" s="5">
        <v>0</v>
      </c>
      <c r="L283" s="5">
        <v>0</v>
      </c>
      <c r="M283" s="5">
        <v>0</v>
      </c>
      <c r="N283" s="5">
        <v>0</v>
      </c>
      <c r="O283" s="5">
        <v>0</v>
      </c>
      <c r="P283" s="5">
        <v>0</v>
      </c>
      <c r="Q283" s="5">
        <v>0</v>
      </c>
      <c r="R283" s="5">
        <v>0</v>
      </c>
      <c r="S283" s="5">
        <v>0</v>
      </c>
      <c r="U283" s="32">
        <f t="shared" si="81"/>
        <v>0</v>
      </c>
      <c r="V283" s="32">
        <f t="shared" si="82"/>
        <v>0</v>
      </c>
      <c r="W283" s="32">
        <f t="shared" si="82"/>
        <v>0</v>
      </c>
      <c r="X283" s="32">
        <f t="shared" si="83"/>
        <v>0</v>
      </c>
      <c r="Y283" s="32">
        <f t="shared" si="83"/>
        <v>0</v>
      </c>
      <c r="Z283" s="32">
        <f t="shared" si="83"/>
        <v>0</v>
      </c>
      <c r="AA283" s="32">
        <f t="shared" si="83"/>
        <v>0</v>
      </c>
      <c r="AB283" s="32">
        <f t="shared" si="79"/>
        <v>0</v>
      </c>
      <c r="AC283" s="32">
        <f t="shared" si="73"/>
        <v>0</v>
      </c>
      <c r="AD283" s="32">
        <f t="shared" si="73"/>
        <v>0</v>
      </c>
      <c r="AE283" s="32">
        <f t="shared" si="73"/>
        <v>0</v>
      </c>
      <c r="AF283" s="32">
        <f t="shared" si="73"/>
        <v>0</v>
      </c>
      <c r="AG283" s="32">
        <f t="shared" si="74"/>
        <v>0</v>
      </c>
      <c r="AH283" s="32">
        <f t="shared" si="89"/>
        <v>0</v>
      </c>
      <c r="AI283" s="32">
        <f t="shared" si="90"/>
        <v>0</v>
      </c>
      <c r="AJ283" s="32">
        <f>VLOOKUP(B283, '[3]Q01 Main'!$A$5:$B$392, 2, FALSE)</f>
        <v>0</v>
      </c>
      <c r="AK283">
        <f>VLOOKUP(B283, '[3]Q01 Main'!$A$5:$C$392, 3, FALSE)</f>
        <v>0</v>
      </c>
      <c r="AN283" s="5">
        <f t="shared" si="84"/>
        <v>0</v>
      </c>
      <c r="AO283" s="5">
        <f t="shared" si="85"/>
        <v>0</v>
      </c>
      <c r="AP283" s="5">
        <f t="shared" si="86"/>
        <v>0</v>
      </c>
      <c r="AQ283" s="5">
        <f t="shared" si="80"/>
        <v>0</v>
      </c>
      <c r="AR283" s="5">
        <f t="shared" si="80"/>
        <v>0</v>
      </c>
      <c r="AS283" s="5">
        <f t="shared" si="80"/>
        <v>0</v>
      </c>
      <c r="AT283" s="5">
        <f t="shared" si="80"/>
        <v>0</v>
      </c>
      <c r="AU283" s="5">
        <f t="shared" si="88"/>
        <v>0</v>
      </c>
      <c r="AV283" s="5">
        <f t="shared" si="87"/>
        <v>0</v>
      </c>
      <c r="AW283" s="5">
        <f t="shared" si="87"/>
        <v>0</v>
      </c>
      <c r="AX283" s="5">
        <f t="shared" si="87"/>
        <v>0</v>
      </c>
      <c r="AY283" s="5">
        <f t="shared" si="87"/>
        <v>0</v>
      </c>
      <c r="AZ283" s="5">
        <f t="shared" si="87"/>
        <v>0</v>
      </c>
      <c r="BA283" s="5">
        <f t="shared" si="91"/>
        <v>0</v>
      </c>
      <c r="BB283" s="5">
        <f t="shared" si="91"/>
        <v>0</v>
      </c>
    </row>
    <row r="284" spans="1:54" x14ac:dyDescent="0.35">
      <c r="A284" s="2" t="s">
        <v>233</v>
      </c>
      <c r="B284" s="1" t="s">
        <v>299</v>
      </c>
      <c r="C284" t="str">
        <f>VLOOKUP(B284, [2]Main!$B$3:$D$376, 2, FALSE)</f>
        <v>Outside of MKCC</v>
      </c>
      <c r="D284" t="s">
        <v>1880</v>
      </c>
      <c r="E284" s="5">
        <v>0</v>
      </c>
      <c r="F284" s="5">
        <v>0</v>
      </c>
      <c r="G284" s="5">
        <v>0</v>
      </c>
      <c r="H284" s="5">
        <v>0</v>
      </c>
      <c r="I284" s="5">
        <v>0</v>
      </c>
      <c r="J284" s="5">
        <v>0</v>
      </c>
      <c r="K284" s="5">
        <v>0</v>
      </c>
      <c r="L284" s="5">
        <v>0</v>
      </c>
      <c r="M284" s="5">
        <v>0</v>
      </c>
      <c r="N284" s="5">
        <v>0</v>
      </c>
      <c r="O284" s="5">
        <v>0</v>
      </c>
      <c r="P284" s="5">
        <v>0</v>
      </c>
      <c r="Q284" s="5">
        <v>0</v>
      </c>
      <c r="R284" s="5">
        <v>0</v>
      </c>
      <c r="S284" s="5">
        <v>0</v>
      </c>
      <c r="U284" s="32">
        <f t="shared" si="81"/>
        <v>0</v>
      </c>
      <c r="V284" s="32">
        <f t="shared" si="82"/>
        <v>0</v>
      </c>
      <c r="W284" s="32">
        <f t="shared" si="82"/>
        <v>0</v>
      </c>
      <c r="X284" s="32">
        <f t="shared" si="83"/>
        <v>0</v>
      </c>
      <c r="Y284" s="32">
        <f t="shared" si="83"/>
        <v>0</v>
      </c>
      <c r="Z284" s="32">
        <f t="shared" si="83"/>
        <v>0</v>
      </c>
      <c r="AA284" s="32">
        <f t="shared" si="83"/>
        <v>0</v>
      </c>
      <c r="AB284" s="32">
        <f t="shared" si="79"/>
        <v>0</v>
      </c>
      <c r="AC284" s="32">
        <f t="shared" si="73"/>
        <v>0</v>
      </c>
      <c r="AD284" s="32">
        <f t="shared" si="73"/>
        <v>0</v>
      </c>
      <c r="AE284" s="32">
        <f t="shared" si="73"/>
        <v>0</v>
      </c>
      <c r="AF284" s="32">
        <f t="shared" si="73"/>
        <v>0</v>
      </c>
      <c r="AG284" s="32">
        <f t="shared" si="74"/>
        <v>0</v>
      </c>
      <c r="AH284" s="32">
        <f t="shared" si="89"/>
        <v>0</v>
      </c>
      <c r="AI284" s="32">
        <f t="shared" si="90"/>
        <v>0</v>
      </c>
      <c r="AJ284" s="32">
        <f>VLOOKUP(B284, '[3]Q01 Main'!$A$5:$B$392, 2, FALSE)</f>
        <v>0</v>
      </c>
      <c r="AK284">
        <f>VLOOKUP(B284, '[3]Q01 Main'!$A$5:$C$392, 3, FALSE)</f>
        <v>0</v>
      </c>
      <c r="AN284" s="5">
        <f t="shared" si="84"/>
        <v>0</v>
      </c>
      <c r="AO284" s="5">
        <f t="shared" si="85"/>
        <v>0</v>
      </c>
      <c r="AP284" s="5">
        <f t="shared" si="86"/>
        <v>0</v>
      </c>
      <c r="AQ284" s="5">
        <f t="shared" si="80"/>
        <v>0</v>
      </c>
      <c r="AR284" s="5">
        <f t="shared" si="80"/>
        <v>0</v>
      </c>
      <c r="AS284" s="5">
        <f t="shared" si="80"/>
        <v>0</v>
      </c>
      <c r="AT284" s="5">
        <f t="shared" si="80"/>
        <v>0</v>
      </c>
      <c r="AU284" s="5">
        <f t="shared" si="88"/>
        <v>0</v>
      </c>
      <c r="AV284" s="5">
        <f t="shared" si="87"/>
        <v>0</v>
      </c>
      <c r="AW284" s="5">
        <f t="shared" si="87"/>
        <v>0</v>
      </c>
      <c r="AX284" s="5">
        <f t="shared" si="87"/>
        <v>0</v>
      </c>
      <c r="AY284" s="5">
        <f t="shared" si="87"/>
        <v>0</v>
      </c>
      <c r="AZ284" s="5">
        <f t="shared" si="87"/>
        <v>0</v>
      </c>
      <c r="BA284" s="5">
        <f t="shared" si="91"/>
        <v>0</v>
      </c>
      <c r="BB284" s="5">
        <f t="shared" si="91"/>
        <v>0</v>
      </c>
    </row>
    <row r="285" spans="1:54" x14ac:dyDescent="0.35">
      <c r="A285" s="2" t="s">
        <v>233</v>
      </c>
      <c r="B285" s="1" t="s">
        <v>300</v>
      </c>
      <c r="C285" t="str">
        <f>VLOOKUP(B285, [2]Main!$B$3:$D$376, 2, FALSE)</f>
        <v>Outside of MKCC</v>
      </c>
      <c r="D285" t="s">
        <v>1880</v>
      </c>
      <c r="E285" s="5">
        <v>0</v>
      </c>
      <c r="F285" s="5">
        <v>0</v>
      </c>
      <c r="G285" s="5">
        <v>0</v>
      </c>
      <c r="H285" s="5">
        <v>0</v>
      </c>
      <c r="I285" s="5">
        <v>0</v>
      </c>
      <c r="J285" s="5">
        <v>0</v>
      </c>
      <c r="K285" s="5">
        <v>0</v>
      </c>
      <c r="L285" s="5">
        <v>0</v>
      </c>
      <c r="M285" s="5">
        <v>0</v>
      </c>
      <c r="N285" s="5">
        <v>0</v>
      </c>
      <c r="O285" s="5">
        <v>0</v>
      </c>
      <c r="P285" s="5">
        <v>0</v>
      </c>
      <c r="Q285" s="5">
        <v>0</v>
      </c>
      <c r="R285" s="5">
        <v>0</v>
      </c>
      <c r="S285" s="5">
        <v>0</v>
      </c>
      <c r="U285" s="32">
        <f t="shared" si="81"/>
        <v>0</v>
      </c>
      <c r="V285" s="32">
        <f t="shared" si="82"/>
        <v>0</v>
      </c>
      <c r="W285" s="32">
        <f t="shared" si="82"/>
        <v>0</v>
      </c>
      <c r="X285" s="32">
        <f t="shared" si="83"/>
        <v>0</v>
      </c>
      <c r="Y285" s="32">
        <f t="shared" si="83"/>
        <v>0</v>
      </c>
      <c r="Z285" s="32">
        <f t="shared" si="83"/>
        <v>0</v>
      </c>
      <c r="AA285" s="32">
        <f t="shared" si="83"/>
        <v>0</v>
      </c>
      <c r="AB285" s="32">
        <f t="shared" si="79"/>
        <v>0</v>
      </c>
      <c r="AC285" s="32">
        <f t="shared" si="73"/>
        <v>0</v>
      </c>
      <c r="AD285" s="32">
        <f t="shared" si="73"/>
        <v>0</v>
      </c>
      <c r="AE285" s="32">
        <f t="shared" si="73"/>
        <v>0</v>
      </c>
      <c r="AF285" s="32">
        <f t="shared" si="73"/>
        <v>0</v>
      </c>
      <c r="AG285" s="32">
        <f t="shared" si="74"/>
        <v>0</v>
      </c>
      <c r="AH285" s="32">
        <f t="shared" si="89"/>
        <v>0</v>
      </c>
      <c r="AI285" s="32">
        <f t="shared" si="90"/>
        <v>0</v>
      </c>
      <c r="AJ285" s="32">
        <f>VLOOKUP(B285, '[3]Q01 Main'!$A$5:$B$392, 2, FALSE)</f>
        <v>0</v>
      </c>
      <c r="AK285">
        <f>VLOOKUP(B285, '[3]Q01 Main'!$A$5:$C$392, 3, FALSE)</f>
        <v>0</v>
      </c>
      <c r="AN285" s="5">
        <f t="shared" si="84"/>
        <v>0</v>
      </c>
      <c r="AO285" s="5">
        <f t="shared" si="85"/>
        <v>0</v>
      </c>
      <c r="AP285" s="5">
        <f t="shared" si="86"/>
        <v>0</v>
      </c>
      <c r="AQ285" s="5">
        <f t="shared" si="80"/>
        <v>0</v>
      </c>
      <c r="AR285" s="5">
        <f t="shared" si="80"/>
        <v>0</v>
      </c>
      <c r="AS285" s="5">
        <f t="shared" si="80"/>
        <v>0</v>
      </c>
      <c r="AT285" s="5">
        <f t="shared" si="80"/>
        <v>0</v>
      </c>
      <c r="AU285" s="5">
        <f t="shared" si="88"/>
        <v>0</v>
      </c>
      <c r="AV285" s="5">
        <f t="shared" si="87"/>
        <v>0</v>
      </c>
      <c r="AW285" s="5">
        <f t="shared" si="87"/>
        <v>0</v>
      </c>
      <c r="AX285" s="5">
        <f t="shared" si="87"/>
        <v>0</v>
      </c>
      <c r="AY285" s="5">
        <f t="shared" si="87"/>
        <v>0</v>
      </c>
      <c r="AZ285" s="5">
        <f t="shared" si="87"/>
        <v>0</v>
      </c>
      <c r="BA285" s="5">
        <f t="shared" si="91"/>
        <v>0</v>
      </c>
      <c r="BB285" s="5">
        <f t="shared" si="91"/>
        <v>0</v>
      </c>
    </row>
    <row r="286" spans="1:54" x14ac:dyDescent="0.35">
      <c r="A286" s="2" t="s">
        <v>233</v>
      </c>
      <c r="B286" s="1" t="s">
        <v>301</v>
      </c>
      <c r="C286" t="str">
        <f>VLOOKUP(B286, [2]Main!$B$3:$D$376, 2, FALSE)</f>
        <v>Outside of MKCC</v>
      </c>
      <c r="D286" t="s">
        <v>1880</v>
      </c>
      <c r="E286" s="5">
        <v>0</v>
      </c>
      <c r="F286" s="5">
        <v>0</v>
      </c>
      <c r="G286" s="5">
        <v>0</v>
      </c>
      <c r="H286" s="5">
        <v>0</v>
      </c>
      <c r="I286" s="5">
        <v>0</v>
      </c>
      <c r="J286" s="5">
        <v>0</v>
      </c>
      <c r="K286" s="5">
        <v>0</v>
      </c>
      <c r="L286" s="5">
        <v>0</v>
      </c>
      <c r="M286" s="5">
        <v>0</v>
      </c>
      <c r="N286" s="5">
        <v>0</v>
      </c>
      <c r="O286" s="5">
        <v>0</v>
      </c>
      <c r="P286" s="5">
        <v>0</v>
      </c>
      <c r="Q286" s="5">
        <v>0</v>
      </c>
      <c r="R286" s="5">
        <v>0</v>
      </c>
      <c r="S286" s="5">
        <v>0</v>
      </c>
      <c r="U286" s="32">
        <f t="shared" si="81"/>
        <v>0</v>
      </c>
      <c r="V286" s="32">
        <f t="shared" si="82"/>
        <v>0</v>
      </c>
      <c r="W286" s="32">
        <f t="shared" si="82"/>
        <v>0</v>
      </c>
      <c r="X286" s="32">
        <f t="shared" si="83"/>
        <v>0</v>
      </c>
      <c r="Y286" s="32">
        <f t="shared" si="83"/>
        <v>0</v>
      </c>
      <c r="Z286" s="32">
        <f t="shared" si="83"/>
        <v>0</v>
      </c>
      <c r="AA286" s="32">
        <f t="shared" si="83"/>
        <v>0</v>
      </c>
      <c r="AB286" s="32">
        <f t="shared" si="79"/>
        <v>0</v>
      </c>
      <c r="AC286" s="32">
        <f t="shared" si="73"/>
        <v>0</v>
      </c>
      <c r="AD286" s="32">
        <f t="shared" si="73"/>
        <v>0</v>
      </c>
      <c r="AE286" s="32">
        <f t="shared" si="73"/>
        <v>0</v>
      </c>
      <c r="AF286" s="32">
        <f t="shared" ref="AF286:AG349" si="92">(P286*$AJ286)*100</f>
        <v>0</v>
      </c>
      <c r="AG286" s="32">
        <f t="shared" si="74"/>
        <v>0</v>
      </c>
      <c r="AH286" s="32">
        <f t="shared" si="89"/>
        <v>0</v>
      </c>
      <c r="AI286" s="32">
        <f t="shared" si="90"/>
        <v>0</v>
      </c>
      <c r="AJ286" s="32">
        <f>VLOOKUP(B286, '[3]Q01 Main'!$A$5:$B$392, 2, FALSE)</f>
        <v>0</v>
      </c>
      <c r="AK286">
        <f>VLOOKUP(B286, '[3]Q01 Main'!$A$5:$C$392, 3, FALSE)</f>
        <v>0</v>
      </c>
      <c r="AN286" s="5">
        <f t="shared" si="84"/>
        <v>0</v>
      </c>
      <c r="AO286" s="5">
        <f t="shared" si="85"/>
        <v>0</v>
      </c>
      <c r="AP286" s="5">
        <f t="shared" si="86"/>
        <v>0</v>
      </c>
      <c r="AQ286" s="5">
        <f t="shared" si="80"/>
        <v>0</v>
      </c>
      <c r="AR286" s="5">
        <f t="shared" si="80"/>
        <v>0</v>
      </c>
      <c r="AS286" s="5">
        <f t="shared" si="80"/>
        <v>0</v>
      </c>
      <c r="AT286" s="5">
        <f t="shared" si="80"/>
        <v>0</v>
      </c>
      <c r="AU286" s="5">
        <f t="shared" si="88"/>
        <v>0</v>
      </c>
      <c r="AV286" s="5">
        <f t="shared" si="87"/>
        <v>0</v>
      </c>
      <c r="AW286" s="5">
        <f t="shared" si="87"/>
        <v>0</v>
      </c>
      <c r="AX286" s="5">
        <f t="shared" si="87"/>
        <v>0</v>
      </c>
      <c r="AY286" s="5">
        <f t="shared" si="87"/>
        <v>0</v>
      </c>
      <c r="AZ286" s="5">
        <f t="shared" si="87"/>
        <v>0</v>
      </c>
      <c r="BA286" s="5">
        <f t="shared" si="91"/>
        <v>0</v>
      </c>
      <c r="BB286" s="5">
        <f t="shared" si="91"/>
        <v>0</v>
      </c>
    </row>
    <row r="287" spans="1:54" x14ac:dyDescent="0.35">
      <c r="A287" s="2" t="s">
        <v>233</v>
      </c>
      <c r="B287" s="1" t="s">
        <v>302</v>
      </c>
      <c r="C287" t="str">
        <f>VLOOKUP(B287, [2]Main!$B$3:$D$376, 2, FALSE)</f>
        <v>Outside of MKCC</v>
      </c>
      <c r="D287" t="str">
        <f>VLOOKUP(B287, [2]Main!$B$3:$D$376, 3, FALSE)</f>
        <v>Bedford</v>
      </c>
      <c r="E287" s="5">
        <v>1.1E-4</v>
      </c>
      <c r="F287" s="5">
        <v>0</v>
      </c>
      <c r="G287" s="5">
        <v>0</v>
      </c>
      <c r="H287" s="5">
        <v>0</v>
      </c>
      <c r="I287" s="5">
        <v>0</v>
      </c>
      <c r="J287" s="5">
        <v>0</v>
      </c>
      <c r="K287" s="5">
        <v>0</v>
      </c>
      <c r="L287" s="5">
        <v>0</v>
      </c>
      <c r="M287" s="5">
        <v>0</v>
      </c>
      <c r="N287" s="5">
        <v>0</v>
      </c>
      <c r="O287" s="5">
        <v>8.1399999999999997E-3</v>
      </c>
      <c r="P287" s="5">
        <v>0</v>
      </c>
      <c r="Q287" s="5">
        <v>0</v>
      </c>
      <c r="R287" s="5">
        <v>0</v>
      </c>
      <c r="S287" s="5">
        <v>0</v>
      </c>
      <c r="U287" s="32">
        <f t="shared" si="81"/>
        <v>0.22</v>
      </c>
      <c r="V287" s="32">
        <f t="shared" si="82"/>
        <v>0</v>
      </c>
      <c r="W287" s="32">
        <f t="shared" si="82"/>
        <v>0</v>
      </c>
      <c r="X287" s="32">
        <f t="shared" si="83"/>
        <v>0</v>
      </c>
      <c r="Y287" s="32">
        <f t="shared" si="83"/>
        <v>0</v>
      </c>
      <c r="Z287" s="32">
        <f t="shared" si="83"/>
        <v>0</v>
      </c>
      <c r="AA287" s="32">
        <f t="shared" si="83"/>
        <v>0</v>
      </c>
      <c r="AB287" s="32">
        <f t="shared" si="79"/>
        <v>0</v>
      </c>
      <c r="AC287" s="32">
        <f t="shared" si="79"/>
        <v>0</v>
      </c>
      <c r="AD287" s="32">
        <f t="shared" si="79"/>
        <v>0</v>
      </c>
      <c r="AE287" s="32">
        <f t="shared" si="79"/>
        <v>16.28</v>
      </c>
      <c r="AF287" s="32">
        <f t="shared" si="92"/>
        <v>0</v>
      </c>
      <c r="AG287" s="32">
        <f t="shared" si="92"/>
        <v>0</v>
      </c>
      <c r="AH287" s="32">
        <f t="shared" ref="AH287:AI350" si="93">(R287*$AJ287)*100</f>
        <v>0</v>
      </c>
      <c r="AI287" s="32">
        <f t="shared" si="90"/>
        <v>0</v>
      </c>
      <c r="AJ287" s="32">
        <f>VLOOKUP(B287, '[3]Q01 Main'!$A$5:$B$392, 2, FALSE)</f>
        <v>20</v>
      </c>
      <c r="AK287">
        <f>VLOOKUP(B287, '[3]Q01 Main'!$A$5:$C$392, 3, FALSE)</f>
        <v>1</v>
      </c>
      <c r="AN287" s="5">
        <f t="shared" si="84"/>
        <v>3.0994282246661523E-5</v>
      </c>
      <c r="AO287" s="5">
        <f t="shared" si="85"/>
        <v>0</v>
      </c>
      <c r="AP287" s="5">
        <f t="shared" si="86"/>
        <v>0</v>
      </c>
      <c r="AQ287" s="5">
        <f t="shared" si="80"/>
        <v>0</v>
      </c>
      <c r="AR287" s="5">
        <f t="shared" si="80"/>
        <v>0</v>
      </c>
      <c r="AS287" s="5">
        <f t="shared" si="80"/>
        <v>0</v>
      </c>
      <c r="AT287" s="5">
        <f t="shared" si="80"/>
        <v>0</v>
      </c>
      <c r="AU287" s="5">
        <f t="shared" si="88"/>
        <v>0</v>
      </c>
      <c r="AV287" s="5">
        <f t="shared" si="87"/>
        <v>0</v>
      </c>
      <c r="AW287" s="5">
        <f t="shared" si="87"/>
        <v>0</v>
      </c>
      <c r="AX287" s="5">
        <f t="shared" si="87"/>
        <v>2.8722107935402206E-3</v>
      </c>
      <c r="AY287" s="5">
        <f t="shared" si="87"/>
        <v>0</v>
      </c>
      <c r="AZ287" s="5">
        <f t="shared" ref="AZ287:AZ318" si="94">AG287/AG$383</f>
        <v>0</v>
      </c>
      <c r="BA287" s="5">
        <f t="shared" si="91"/>
        <v>0</v>
      </c>
      <c r="BB287" s="5">
        <f t="shared" si="91"/>
        <v>0</v>
      </c>
    </row>
    <row r="288" spans="1:54" x14ac:dyDescent="0.35">
      <c r="A288" s="2" t="s">
        <v>233</v>
      </c>
      <c r="B288" s="1" t="s">
        <v>303</v>
      </c>
      <c r="C288" t="str">
        <f>VLOOKUP(B288, [2]Main!$B$3:$D$376, 2, FALSE)</f>
        <v>Outside of MKCC</v>
      </c>
      <c r="D288" t="s">
        <v>1880</v>
      </c>
      <c r="E288" s="5">
        <v>0</v>
      </c>
      <c r="F288" s="5">
        <v>0</v>
      </c>
      <c r="G288" s="5">
        <v>0</v>
      </c>
      <c r="H288" s="5">
        <v>0</v>
      </c>
      <c r="I288" s="5">
        <v>0</v>
      </c>
      <c r="J288" s="5">
        <v>0</v>
      </c>
      <c r="K288" s="5">
        <v>0</v>
      </c>
      <c r="L288" s="5">
        <v>0</v>
      </c>
      <c r="M288" s="5">
        <v>0</v>
      </c>
      <c r="N288" s="5">
        <v>0</v>
      </c>
      <c r="O288" s="5">
        <v>0</v>
      </c>
      <c r="P288" s="5">
        <v>0</v>
      </c>
      <c r="Q288" s="5">
        <v>0</v>
      </c>
      <c r="R288" s="5">
        <v>0</v>
      </c>
      <c r="S288" s="5">
        <v>0</v>
      </c>
      <c r="U288" s="32">
        <f t="shared" si="81"/>
        <v>0</v>
      </c>
      <c r="V288" s="32">
        <f t="shared" si="82"/>
        <v>0</v>
      </c>
      <c r="W288" s="32">
        <f t="shared" si="82"/>
        <v>0</v>
      </c>
      <c r="X288" s="32">
        <f t="shared" si="83"/>
        <v>0</v>
      </c>
      <c r="Y288" s="32">
        <f t="shared" si="83"/>
        <v>0</v>
      </c>
      <c r="Z288" s="32">
        <f t="shared" si="83"/>
        <v>0</v>
      </c>
      <c r="AA288" s="32">
        <f t="shared" si="83"/>
        <v>0</v>
      </c>
      <c r="AB288" s="32">
        <f t="shared" si="79"/>
        <v>0</v>
      </c>
      <c r="AC288" s="32">
        <f t="shared" si="79"/>
        <v>0</v>
      </c>
      <c r="AD288" s="32">
        <f t="shared" si="79"/>
        <v>0</v>
      </c>
      <c r="AE288" s="32">
        <f t="shared" si="79"/>
        <v>0</v>
      </c>
      <c r="AF288" s="32">
        <f t="shared" si="92"/>
        <v>0</v>
      </c>
      <c r="AG288" s="32">
        <f t="shared" si="92"/>
        <v>0</v>
      </c>
      <c r="AH288" s="32">
        <f t="shared" si="93"/>
        <v>0</v>
      </c>
      <c r="AI288" s="32">
        <f t="shared" si="90"/>
        <v>0</v>
      </c>
      <c r="AJ288" s="32">
        <f>VLOOKUP(B288, '[3]Q01 Main'!$A$5:$B$392, 2, FALSE)</f>
        <v>0</v>
      </c>
      <c r="AK288">
        <f>VLOOKUP(B288, '[3]Q01 Main'!$A$5:$C$392, 3, FALSE)</f>
        <v>0</v>
      </c>
      <c r="AN288" s="5">
        <f t="shared" si="84"/>
        <v>0</v>
      </c>
      <c r="AO288" s="5">
        <f t="shared" si="85"/>
        <v>0</v>
      </c>
      <c r="AP288" s="5">
        <f t="shared" si="86"/>
        <v>0</v>
      </c>
      <c r="AQ288" s="5">
        <f t="shared" si="80"/>
        <v>0</v>
      </c>
      <c r="AR288" s="5">
        <f t="shared" si="80"/>
        <v>0</v>
      </c>
      <c r="AS288" s="5">
        <f t="shared" si="80"/>
        <v>0</v>
      </c>
      <c r="AT288" s="5">
        <f t="shared" si="80"/>
        <v>0</v>
      </c>
      <c r="AU288" s="5">
        <f t="shared" si="88"/>
        <v>0</v>
      </c>
      <c r="AV288" s="5">
        <f t="shared" si="87"/>
        <v>0</v>
      </c>
      <c r="AW288" s="5">
        <f t="shared" si="87"/>
        <v>0</v>
      </c>
      <c r="AX288" s="5">
        <f t="shared" si="87"/>
        <v>0</v>
      </c>
      <c r="AY288" s="5">
        <f t="shared" si="87"/>
        <v>0</v>
      </c>
      <c r="AZ288" s="5">
        <f t="shared" si="94"/>
        <v>0</v>
      </c>
      <c r="BA288" s="5">
        <f t="shared" si="91"/>
        <v>0</v>
      </c>
      <c r="BB288" s="5">
        <f t="shared" si="91"/>
        <v>0</v>
      </c>
    </row>
    <row r="289" spans="1:54" x14ac:dyDescent="0.35">
      <c r="A289" s="2" t="s">
        <v>233</v>
      </c>
      <c r="B289" s="1" t="s">
        <v>304</v>
      </c>
      <c r="C289" t="str">
        <f>VLOOKUP(B289, [2]Main!$B$3:$D$376, 2, FALSE)</f>
        <v>Outside of MKCC</v>
      </c>
      <c r="D289" t="str">
        <f>VLOOKUP(B289, [2]Main!$B$3:$D$376, 3, FALSE)</f>
        <v>Northampton</v>
      </c>
      <c r="E289" s="5">
        <v>0</v>
      </c>
      <c r="F289" s="5">
        <v>0</v>
      </c>
      <c r="G289" s="5">
        <v>0</v>
      </c>
      <c r="H289" s="5">
        <v>0</v>
      </c>
      <c r="I289" s="5">
        <v>0</v>
      </c>
      <c r="J289" s="5">
        <v>0</v>
      </c>
      <c r="K289" s="5">
        <v>0</v>
      </c>
      <c r="L289" s="5">
        <v>0</v>
      </c>
      <c r="M289" s="5">
        <v>0</v>
      </c>
      <c r="N289" s="5">
        <v>0</v>
      </c>
      <c r="O289" s="5">
        <v>0</v>
      </c>
      <c r="P289" s="5">
        <v>0</v>
      </c>
      <c r="Q289" s="5">
        <v>0</v>
      </c>
      <c r="R289" s="5">
        <v>0</v>
      </c>
      <c r="S289" s="5">
        <v>0</v>
      </c>
      <c r="U289" s="32">
        <f t="shared" si="81"/>
        <v>0</v>
      </c>
      <c r="V289" s="32">
        <f t="shared" si="82"/>
        <v>0</v>
      </c>
      <c r="W289" s="32">
        <f t="shared" si="82"/>
        <v>0</v>
      </c>
      <c r="X289" s="32">
        <f t="shared" si="83"/>
        <v>0</v>
      </c>
      <c r="Y289" s="32">
        <f t="shared" si="83"/>
        <v>0</v>
      </c>
      <c r="Z289" s="32">
        <f t="shared" si="83"/>
        <v>0</v>
      </c>
      <c r="AA289" s="32">
        <f t="shared" si="83"/>
        <v>0</v>
      </c>
      <c r="AB289" s="32">
        <f t="shared" si="79"/>
        <v>0</v>
      </c>
      <c r="AC289" s="32">
        <f t="shared" si="79"/>
        <v>0</v>
      </c>
      <c r="AD289" s="32">
        <f t="shared" si="79"/>
        <v>0</v>
      </c>
      <c r="AE289" s="32">
        <f t="shared" si="79"/>
        <v>0</v>
      </c>
      <c r="AF289" s="32">
        <f t="shared" si="92"/>
        <v>0</v>
      </c>
      <c r="AG289" s="32">
        <f t="shared" si="92"/>
        <v>0</v>
      </c>
      <c r="AH289" s="32">
        <f t="shared" si="93"/>
        <v>0</v>
      </c>
      <c r="AI289" s="32">
        <f t="shared" si="90"/>
        <v>0</v>
      </c>
      <c r="AJ289" s="32">
        <f>VLOOKUP(B289, '[3]Q01 Main'!$A$5:$B$392, 2, FALSE)</f>
        <v>0</v>
      </c>
      <c r="AK289">
        <f>VLOOKUP(B289, '[3]Q01 Main'!$A$5:$C$392, 3, FALSE)</f>
        <v>0</v>
      </c>
      <c r="AN289" s="5">
        <f t="shared" si="84"/>
        <v>0</v>
      </c>
      <c r="AO289" s="5">
        <f t="shared" si="85"/>
        <v>0</v>
      </c>
      <c r="AP289" s="5">
        <f t="shared" si="86"/>
        <v>0</v>
      </c>
      <c r="AQ289" s="5">
        <f t="shared" si="80"/>
        <v>0</v>
      </c>
      <c r="AR289" s="5">
        <f t="shared" si="80"/>
        <v>0</v>
      </c>
      <c r="AS289" s="5">
        <f t="shared" si="80"/>
        <v>0</v>
      </c>
      <c r="AT289" s="5">
        <f t="shared" si="80"/>
        <v>0</v>
      </c>
      <c r="AU289" s="5">
        <f t="shared" si="88"/>
        <v>0</v>
      </c>
      <c r="AV289" s="5">
        <f t="shared" si="87"/>
        <v>0</v>
      </c>
      <c r="AW289" s="5">
        <f t="shared" si="87"/>
        <v>0</v>
      </c>
      <c r="AX289" s="5">
        <f t="shared" si="87"/>
        <v>0</v>
      </c>
      <c r="AY289" s="5">
        <f t="shared" si="87"/>
        <v>0</v>
      </c>
      <c r="AZ289" s="5">
        <f t="shared" si="94"/>
        <v>0</v>
      </c>
      <c r="BA289" s="5">
        <f t="shared" si="91"/>
        <v>0</v>
      </c>
      <c r="BB289" s="5">
        <f t="shared" si="91"/>
        <v>0</v>
      </c>
    </row>
    <row r="290" spans="1:54" x14ac:dyDescent="0.35">
      <c r="A290" s="2" t="s">
        <v>233</v>
      </c>
      <c r="B290" s="1" t="s">
        <v>305</v>
      </c>
      <c r="C290" t="str">
        <f>VLOOKUP(B290, [2]Main!$B$3:$D$376, 2, FALSE)</f>
        <v>Outside of MKCC</v>
      </c>
      <c r="D290" t="str">
        <f>VLOOKUP(B290, [2]Main!$B$3:$D$376, 3, FALSE)</f>
        <v xml:space="preserve">Dunstable </v>
      </c>
      <c r="E290" s="5">
        <v>0</v>
      </c>
      <c r="F290" s="5">
        <v>0</v>
      </c>
      <c r="G290" s="5">
        <v>0</v>
      </c>
      <c r="H290" s="5">
        <v>0</v>
      </c>
      <c r="I290" s="5">
        <v>0</v>
      </c>
      <c r="J290" s="5">
        <v>0</v>
      </c>
      <c r="K290" s="5">
        <v>0</v>
      </c>
      <c r="L290" s="5">
        <v>0</v>
      </c>
      <c r="M290" s="5">
        <v>0</v>
      </c>
      <c r="N290" s="5">
        <v>0</v>
      </c>
      <c r="O290" s="5">
        <v>0</v>
      </c>
      <c r="P290" s="5">
        <v>0</v>
      </c>
      <c r="Q290" s="5">
        <v>0</v>
      </c>
      <c r="R290" s="5">
        <v>0</v>
      </c>
      <c r="S290" s="5">
        <v>0</v>
      </c>
      <c r="U290" s="32">
        <f t="shared" si="81"/>
        <v>0</v>
      </c>
      <c r="V290" s="32">
        <f t="shared" si="82"/>
        <v>0</v>
      </c>
      <c r="W290" s="32">
        <f t="shared" si="82"/>
        <v>0</v>
      </c>
      <c r="X290" s="32">
        <f t="shared" si="83"/>
        <v>0</v>
      </c>
      <c r="Y290" s="32">
        <f t="shared" si="83"/>
        <v>0</v>
      </c>
      <c r="Z290" s="32">
        <f t="shared" si="83"/>
        <v>0</v>
      </c>
      <c r="AA290" s="32">
        <f t="shared" si="83"/>
        <v>0</v>
      </c>
      <c r="AB290" s="32">
        <f t="shared" si="79"/>
        <v>0</v>
      </c>
      <c r="AC290" s="32">
        <f t="shared" si="79"/>
        <v>0</v>
      </c>
      <c r="AD290" s="32">
        <f t="shared" si="79"/>
        <v>0</v>
      </c>
      <c r="AE290" s="32">
        <f t="shared" si="79"/>
        <v>0</v>
      </c>
      <c r="AF290" s="32">
        <f t="shared" si="92"/>
        <v>0</v>
      </c>
      <c r="AG290" s="32">
        <f t="shared" si="92"/>
        <v>0</v>
      </c>
      <c r="AH290" s="32">
        <f t="shared" si="93"/>
        <v>0</v>
      </c>
      <c r="AI290" s="32">
        <f t="shared" si="90"/>
        <v>0</v>
      </c>
      <c r="AJ290" s="32">
        <f>VLOOKUP(B290, '[3]Q01 Main'!$A$5:$B$392, 2, FALSE)</f>
        <v>0</v>
      </c>
      <c r="AK290">
        <f>VLOOKUP(B290, '[3]Q01 Main'!$A$5:$C$392, 3, FALSE)</f>
        <v>0</v>
      </c>
      <c r="AN290" s="5">
        <f t="shared" si="84"/>
        <v>0</v>
      </c>
      <c r="AO290" s="5">
        <f t="shared" si="85"/>
        <v>0</v>
      </c>
      <c r="AP290" s="5">
        <f t="shared" si="86"/>
        <v>0</v>
      </c>
      <c r="AQ290" s="5">
        <f t="shared" si="80"/>
        <v>0</v>
      </c>
      <c r="AR290" s="5">
        <f t="shared" si="80"/>
        <v>0</v>
      </c>
      <c r="AS290" s="5">
        <f t="shared" si="80"/>
        <v>0</v>
      </c>
      <c r="AT290" s="5">
        <f t="shared" si="80"/>
        <v>0</v>
      </c>
      <c r="AU290" s="5">
        <f t="shared" si="88"/>
        <v>0</v>
      </c>
      <c r="AV290" s="5">
        <f t="shared" si="87"/>
        <v>0</v>
      </c>
      <c r="AW290" s="5">
        <f t="shared" si="87"/>
        <v>0</v>
      </c>
      <c r="AX290" s="5">
        <f t="shared" si="87"/>
        <v>0</v>
      </c>
      <c r="AY290" s="5">
        <f t="shared" si="87"/>
        <v>0</v>
      </c>
      <c r="AZ290" s="5">
        <f t="shared" si="94"/>
        <v>0</v>
      </c>
      <c r="BA290" s="5">
        <f t="shared" si="91"/>
        <v>0</v>
      </c>
      <c r="BB290" s="5">
        <f t="shared" si="91"/>
        <v>0</v>
      </c>
    </row>
    <row r="291" spans="1:54" x14ac:dyDescent="0.35">
      <c r="A291" s="2" t="s">
        <v>233</v>
      </c>
      <c r="B291" s="1" t="s">
        <v>306</v>
      </c>
      <c r="C291" t="str">
        <f>VLOOKUP(B291, [2]Main!$B$3:$D$376, 2, FALSE)</f>
        <v>Outside of MKCC</v>
      </c>
      <c r="D291" t="s">
        <v>1880</v>
      </c>
      <c r="E291" s="5">
        <v>0</v>
      </c>
      <c r="F291" s="5">
        <v>0</v>
      </c>
      <c r="G291" s="5">
        <v>0</v>
      </c>
      <c r="H291" s="5">
        <v>0</v>
      </c>
      <c r="I291" s="5">
        <v>0</v>
      </c>
      <c r="J291" s="5">
        <v>0</v>
      </c>
      <c r="K291" s="5">
        <v>0</v>
      </c>
      <c r="L291" s="5">
        <v>0</v>
      </c>
      <c r="M291" s="5">
        <v>0</v>
      </c>
      <c r="N291" s="5">
        <v>0</v>
      </c>
      <c r="O291" s="5">
        <v>0</v>
      </c>
      <c r="P291" s="5">
        <v>0</v>
      </c>
      <c r="Q291" s="5">
        <v>0</v>
      </c>
      <c r="R291" s="5">
        <v>0</v>
      </c>
      <c r="S291" s="5">
        <v>0</v>
      </c>
      <c r="U291" s="32">
        <f t="shared" si="81"/>
        <v>0</v>
      </c>
      <c r="V291" s="32">
        <f t="shared" si="82"/>
        <v>0</v>
      </c>
      <c r="W291" s="32">
        <f t="shared" si="82"/>
        <v>0</v>
      </c>
      <c r="X291" s="32">
        <f t="shared" si="83"/>
        <v>0</v>
      </c>
      <c r="Y291" s="32">
        <f t="shared" si="83"/>
        <v>0</v>
      </c>
      <c r="Z291" s="32">
        <f t="shared" si="83"/>
        <v>0</v>
      </c>
      <c r="AA291" s="32">
        <f t="shared" si="83"/>
        <v>0</v>
      </c>
      <c r="AB291" s="32">
        <f t="shared" si="79"/>
        <v>0</v>
      </c>
      <c r="AC291" s="32">
        <f t="shared" si="79"/>
        <v>0</v>
      </c>
      <c r="AD291" s="32">
        <f t="shared" si="79"/>
        <v>0</v>
      </c>
      <c r="AE291" s="32">
        <f t="shared" si="79"/>
        <v>0</v>
      </c>
      <c r="AF291" s="32">
        <f t="shared" si="92"/>
        <v>0</v>
      </c>
      <c r="AG291" s="32">
        <f t="shared" si="92"/>
        <v>0</v>
      </c>
      <c r="AH291" s="32">
        <f t="shared" si="93"/>
        <v>0</v>
      </c>
      <c r="AI291" s="32">
        <f t="shared" si="90"/>
        <v>0</v>
      </c>
      <c r="AJ291" s="32">
        <f>VLOOKUP(B291, '[3]Q01 Main'!$A$5:$B$392, 2, FALSE)</f>
        <v>0</v>
      </c>
      <c r="AK291">
        <f>VLOOKUP(B291, '[3]Q01 Main'!$A$5:$C$392, 3, FALSE)</f>
        <v>0</v>
      </c>
      <c r="AN291" s="5">
        <f t="shared" si="84"/>
        <v>0</v>
      </c>
      <c r="AO291" s="5">
        <f t="shared" si="85"/>
        <v>0</v>
      </c>
      <c r="AP291" s="5">
        <f t="shared" si="86"/>
        <v>0</v>
      </c>
      <c r="AQ291" s="5">
        <f t="shared" si="80"/>
        <v>0</v>
      </c>
      <c r="AR291" s="5">
        <f t="shared" si="80"/>
        <v>0</v>
      </c>
      <c r="AS291" s="5">
        <f t="shared" si="80"/>
        <v>0</v>
      </c>
      <c r="AT291" s="5">
        <f t="shared" si="80"/>
        <v>0</v>
      </c>
      <c r="AU291" s="5">
        <f t="shared" si="88"/>
        <v>0</v>
      </c>
      <c r="AV291" s="5">
        <f t="shared" si="87"/>
        <v>0</v>
      </c>
      <c r="AW291" s="5">
        <f t="shared" si="87"/>
        <v>0</v>
      </c>
      <c r="AX291" s="5">
        <f t="shared" si="87"/>
        <v>0</v>
      </c>
      <c r="AY291" s="5">
        <f t="shared" si="87"/>
        <v>0</v>
      </c>
      <c r="AZ291" s="5">
        <f t="shared" si="94"/>
        <v>0</v>
      </c>
      <c r="BA291" s="5">
        <f t="shared" si="91"/>
        <v>0</v>
      </c>
      <c r="BB291" s="5">
        <f t="shared" si="91"/>
        <v>0</v>
      </c>
    </row>
    <row r="292" spans="1:54" x14ac:dyDescent="0.35">
      <c r="A292" s="2" t="s">
        <v>233</v>
      </c>
      <c r="B292" s="1" t="s">
        <v>307</v>
      </c>
      <c r="C292" t="str">
        <f>VLOOKUP(B292, [2]Main!$B$3:$D$376, 2, FALSE)</f>
        <v>Outside of MKCC</v>
      </c>
      <c r="D292" t="s">
        <v>1880</v>
      </c>
      <c r="E292" s="5">
        <v>0</v>
      </c>
      <c r="F292" s="5">
        <v>0</v>
      </c>
      <c r="G292" s="5">
        <v>0</v>
      </c>
      <c r="H292" s="5">
        <v>0</v>
      </c>
      <c r="I292" s="5">
        <v>0</v>
      </c>
      <c r="J292" s="5">
        <v>0</v>
      </c>
      <c r="K292" s="5">
        <v>0</v>
      </c>
      <c r="L292" s="5">
        <v>0</v>
      </c>
      <c r="M292" s="5">
        <v>0</v>
      </c>
      <c r="N292" s="5">
        <v>0</v>
      </c>
      <c r="O292" s="5">
        <v>0</v>
      </c>
      <c r="P292" s="5">
        <v>0</v>
      </c>
      <c r="Q292" s="5">
        <v>0</v>
      </c>
      <c r="R292" s="5">
        <v>0</v>
      </c>
      <c r="S292" s="5">
        <v>0</v>
      </c>
      <c r="U292" s="32">
        <f t="shared" si="81"/>
        <v>0</v>
      </c>
      <c r="V292" s="32">
        <f t="shared" si="82"/>
        <v>0</v>
      </c>
      <c r="W292" s="32">
        <f t="shared" si="82"/>
        <v>0</v>
      </c>
      <c r="X292" s="32">
        <f t="shared" si="83"/>
        <v>0</v>
      </c>
      <c r="Y292" s="32">
        <f t="shared" si="83"/>
        <v>0</v>
      </c>
      <c r="Z292" s="32">
        <f t="shared" si="83"/>
        <v>0</v>
      </c>
      <c r="AA292" s="32">
        <f t="shared" si="83"/>
        <v>0</v>
      </c>
      <c r="AB292" s="32">
        <f t="shared" si="79"/>
        <v>0</v>
      </c>
      <c r="AC292" s="32">
        <f t="shared" si="79"/>
        <v>0</v>
      </c>
      <c r="AD292" s="32">
        <f t="shared" si="79"/>
        <v>0</v>
      </c>
      <c r="AE292" s="32">
        <f t="shared" si="79"/>
        <v>0</v>
      </c>
      <c r="AF292" s="32">
        <f t="shared" si="92"/>
        <v>0</v>
      </c>
      <c r="AG292" s="32">
        <f t="shared" si="92"/>
        <v>0</v>
      </c>
      <c r="AH292" s="32">
        <f t="shared" si="93"/>
        <v>0</v>
      </c>
      <c r="AI292" s="32">
        <f t="shared" si="90"/>
        <v>0</v>
      </c>
      <c r="AJ292" s="32">
        <f>VLOOKUP(B292, '[3]Q01 Main'!$A$5:$B$392, 2, FALSE)</f>
        <v>0</v>
      </c>
      <c r="AK292">
        <f>VLOOKUP(B292, '[3]Q01 Main'!$A$5:$C$392, 3, FALSE)</f>
        <v>0</v>
      </c>
      <c r="AN292" s="5">
        <f t="shared" si="84"/>
        <v>0</v>
      </c>
      <c r="AO292" s="5">
        <f t="shared" si="85"/>
        <v>0</v>
      </c>
      <c r="AP292" s="5">
        <f t="shared" si="86"/>
        <v>0</v>
      </c>
      <c r="AQ292" s="5">
        <f t="shared" si="80"/>
        <v>0</v>
      </c>
      <c r="AR292" s="5">
        <f t="shared" si="80"/>
        <v>0</v>
      </c>
      <c r="AS292" s="5">
        <f t="shared" si="80"/>
        <v>0</v>
      </c>
      <c r="AT292" s="5">
        <f t="shared" si="80"/>
        <v>0</v>
      </c>
      <c r="AU292" s="5">
        <f t="shared" si="88"/>
        <v>0</v>
      </c>
      <c r="AV292" s="5">
        <f t="shared" si="87"/>
        <v>0</v>
      </c>
      <c r="AW292" s="5">
        <f t="shared" si="87"/>
        <v>0</v>
      </c>
      <c r="AX292" s="5">
        <f t="shared" si="87"/>
        <v>0</v>
      </c>
      <c r="AY292" s="5">
        <f t="shared" si="87"/>
        <v>0</v>
      </c>
      <c r="AZ292" s="5">
        <f t="shared" si="94"/>
        <v>0</v>
      </c>
      <c r="BA292" s="5">
        <f t="shared" si="91"/>
        <v>0</v>
      </c>
      <c r="BB292" s="5">
        <f t="shared" si="91"/>
        <v>0</v>
      </c>
    </row>
    <row r="293" spans="1:54" x14ac:dyDescent="0.35">
      <c r="A293" s="2" t="s">
        <v>233</v>
      </c>
      <c r="B293" s="1" t="s">
        <v>308</v>
      </c>
      <c r="C293" t="str">
        <f>VLOOKUP(B293, [2]Main!$B$3:$D$376, 2, FALSE)</f>
        <v>Outside of MKCC</v>
      </c>
      <c r="D293" t="s">
        <v>1880</v>
      </c>
      <c r="E293" s="5">
        <v>0</v>
      </c>
      <c r="F293" s="5">
        <v>0</v>
      </c>
      <c r="G293" s="5">
        <v>0</v>
      </c>
      <c r="H293" s="5">
        <v>0</v>
      </c>
      <c r="I293" s="5">
        <v>0</v>
      </c>
      <c r="J293" s="5">
        <v>0</v>
      </c>
      <c r="K293" s="5">
        <v>0</v>
      </c>
      <c r="L293" s="5">
        <v>0</v>
      </c>
      <c r="M293" s="5">
        <v>0</v>
      </c>
      <c r="N293" s="5">
        <v>0</v>
      </c>
      <c r="O293" s="5">
        <v>0</v>
      </c>
      <c r="P293" s="5">
        <v>0</v>
      </c>
      <c r="Q293" s="5">
        <v>0</v>
      </c>
      <c r="R293" s="5">
        <v>0</v>
      </c>
      <c r="S293" s="5">
        <v>0</v>
      </c>
      <c r="U293" s="32">
        <f t="shared" si="81"/>
        <v>0</v>
      </c>
      <c r="V293" s="32">
        <f t="shared" si="82"/>
        <v>0</v>
      </c>
      <c r="W293" s="32">
        <f t="shared" si="82"/>
        <v>0</v>
      </c>
      <c r="X293" s="32">
        <f t="shared" si="83"/>
        <v>0</v>
      </c>
      <c r="Y293" s="32">
        <f t="shared" si="83"/>
        <v>0</v>
      </c>
      <c r="Z293" s="32">
        <f t="shared" si="83"/>
        <v>0</v>
      </c>
      <c r="AA293" s="32">
        <f t="shared" si="83"/>
        <v>0</v>
      </c>
      <c r="AB293" s="32">
        <f t="shared" si="79"/>
        <v>0</v>
      </c>
      <c r="AC293" s="32">
        <f t="shared" si="79"/>
        <v>0</v>
      </c>
      <c r="AD293" s="32">
        <f t="shared" si="79"/>
        <v>0</v>
      </c>
      <c r="AE293" s="32">
        <f t="shared" si="79"/>
        <v>0</v>
      </c>
      <c r="AF293" s="32">
        <f t="shared" si="92"/>
        <v>0</v>
      </c>
      <c r="AG293" s="32">
        <f t="shared" si="92"/>
        <v>0</v>
      </c>
      <c r="AH293" s="32">
        <f t="shared" si="93"/>
        <v>0</v>
      </c>
      <c r="AI293" s="32">
        <f t="shared" si="90"/>
        <v>0</v>
      </c>
      <c r="AJ293" s="32">
        <f>VLOOKUP(B293, '[3]Q01 Main'!$A$5:$B$392, 2, FALSE)</f>
        <v>0</v>
      </c>
      <c r="AK293">
        <f>VLOOKUP(B293, '[3]Q01 Main'!$A$5:$C$392, 3, FALSE)</f>
        <v>0</v>
      </c>
      <c r="AN293" s="5">
        <f t="shared" si="84"/>
        <v>0</v>
      </c>
      <c r="AO293" s="5">
        <f t="shared" si="85"/>
        <v>0</v>
      </c>
      <c r="AP293" s="5">
        <f t="shared" si="86"/>
        <v>0</v>
      </c>
      <c r="AQ293" s="5">
        <f t="shared" si="80"/>
        <v>0</v>
      </c>
      <c r="AR293" s="5">
        <f t="shared" si="80"/>
        <v>0</v>
      </c>
      <c r="AS293" s="5">
        <f t="shared" si="80"/>
        <v>0</v>
      </c>
      <c r="AT293" s="5">
        <f t="shared" si="80"/>
        <v>0</v>
      </c>
      <c r="AU293" s="5">
        <f t="shared" si="88"/>
        <v>0</v>
      </c>
      <c r="AV293" s="5">
        <f t="shared" si="87"/>
        <v>0</v>
      </c>
      <c r="AW293" s="5">
        <f t="shared" si="87"/>
        <v>0</v>
      </c>
      <c r="AX293" s="5">
        <f t="shared" si="87"/>
        <v>0</v>
      </c>
      <c r="AY293" s="5">
        <f t="shared" si="87"/>
        <v>0</v>
      </c>
      <c r="AZ293" s="5">
        <f t="shared" si="94"/>
        <v>0</v>
      </c>
      <c r="BA293" s="5">
        <f t="shared" si="91"/>
        <v>0</v>
      </c>
      <c r="BB293" s="5">
        <f t="shared" si="91"/>
        <v>0</v>
      </c>
    </row>
    <row r="294" spans="1:54" x14ac:dyDescent="0.35">
      <c r="A294" s="2" t="s">
        <v>233</v>
      </c>
      <c r="B294" s="1" t="s">
        <v>309</v>
      </c>
      <c r="C294" t="str">
        <f>VLOOKUP(B294, [2]Main!$B$3:$D$376, 2, FALSE)</f>
        <v>Outside of MKCC</v>
      </c>
      <c r="D294" t="s">
        <v>1880</v>
      </c>
      <c r="E294" s="5">
        <v>0</v>
      </c>
      <c r="F294" s="5">
        <v>0</v>
      </c>
      <c r="G294" s="5">
        <v>0</v>
      </c>
      <c r="H294" s="5">
        <v>0</v>
      </c>
      <c r="I294" s="5">
        <v>0</v>
      </c>
      <c r="J294" s="5">
        <v>0</v>
      </c>
      <c r="K294" s="5">
        <v>0</v>
      </c>
      <c r="L294" s="5">
        <v>0</v>
      </c>
      <c r="M294" s="5">
        <v>0</v>
      </c>
      <c r="N294" s="5">
        <v>0</v>
      </c>
      <c r="O294" s="5">
        <v>0</v>
      </c>
      <c r="P294" s="5">
        <v>0</v>
      </c>
      <c r="Q294" s="5">
        <v>0</v>
      </c>
      <c r="R294" s="5">
        <v>0</v>
      </c>
      <c r="S294" s="5">
        <v>0</v>
      </c>
      <c r="U294" s="32">
        <f t="shared" si="81"/>
        <v>0</v>
      </c>
      <c r="V294" s="32">
        <f t="shared" si="82"/>
        <v>0</v>
      </c>
      <c r="W294" s="32">
        <f t="shared" si="82"/>
        <v>0</v>
      </c>
      <c r="X294" s="32">
        <f t="shared" si="83"/>
        <v>0</v>
      </c>
      <c r="Y294" s="32">
        <f t="shared" si="83"/>
        <v>0</v>
      </c>
      <c r="Z294" s="32">
        <f t="shared" si="83"/>
        <v>0</v>
      </c>
      <c r="AA294" s="32">
        <f t="shared" si="83"/>
        <v>0</v>
      </c>
      <c r="AB294" s="32">
        <f t="shared" si="79"/>
        <v>0</v>
      </c>
      <c r="AC294" s="32">
        <f t="shared" si="79"/>
        <v>0</v>
      </c>
      <c r="AD294" s="32">
        <f t="shared" si="79"/>
        <v>0</v>
      </c>
      <c r="AE294" s="32">
        <f t="shared" si="79"/>
        <v>0</v>
      </c>
      <c r="AF294" s="32">
        <f t="shared" si="92"/>
        <v>0</v>
      </c>
      <c r="AG294" s="32">
        <f t="shared" si="92"/>
        <v>0</v>
      </c>
      <c r="AH294" s="32">
        <f t="shared" si="93"/>
        <v>0</v>
      </c>
      <c r="AI294" s="32">
        <f t="shared" si="90"/>
        <v>0</v>
      </c>
      <c r="AJ294" s="32">
        <f>VLOOKUP(B294, '[3]Q01 Main'!$A$5:$B$392, 2, FALSE)</f>
        <v>0</v>
      </c>
      <c r="AK294">
        <f>VLOOKUP(B294, '[3]Q01 Main'!$A$5:$C$392, 3, FALSE)</f>
        <v>0</v>
      </c>
      <c r="AN294" s="5">
        <f t="shared" ref="AN294:AN325" si="95">U294/U$383</f>
        <v>0</v>
      </c>
      <c r="AO294" s="5">
        <f t="shared" ref="AO294:AO325" si="96">V294/V$383</f>
        <v>0</v>
      </c>
      <c r="AP294" s="5">
        <f t="shared" ref="AP294:AP325" si="97">W294/W$383</f>
        <v>0</v>
      </c>
      <c r="AQ294" s="5">
        <f t="shared" si="80"/>
        <v>0</v>
      </c>
      <c r="AR294" s="5">
        <f t="shared" si="80"/>
        <v>0</v>
      </c>
      <c r="AS294" s="5">
        <f t="shared" si="80"/>
        <v>0</v>
      </c>
      <c r="AT294" s="5">
        <f t="shared" si="80"/>
        <v>0</v>
      </c>
      <c r="AU294" s="5">
        <f t="shared" si="88"/>
        <v>0</v>
      </c>
      <c r="AV294" s="5">
        <f t="shared" si="87"/>
        <v>0</v>
      </c>
      <c r="AW294" s="5">
        <f t="shared" si="87"/>
        <v>0</v>
      </c>
      <c r="AX294" s="5">
        <f t="shared" si="87"/>
        <v>0</v>
      </c>
      <c r="AY294" s="5">
        <f t="shared" si="87"/>
        <v>0</v>
      </c>
      <c r="AZ294" s="5">
        <f t="shared" si="94"/>
        <v>0</v>
      </c>
      <c r="BA294" s="5">
        <f t="shared" si="91"/>
        <v>0</v>
      </c>
      <c r="BB294" s="5">
        <f t="shared" si="91"/>
        <v>0</v>
      </c>
    </row>
    <row r="295" spans="1:54" x14ac:dyDescent="0.35">
      <c r="A295" s="2" t="s">
        <v>233</v>
      </c>
      <c r="B295" s="1" t="s">
        <v>310</v>
      </c>
      <c r="C295" t="str">
        <f>VLOOKUP(B295, [2]Main!$B$3:$D$376, 2, FALSE)</f>
        <v>Outside of MKCC</v>
      </c>
      <c r="D295" t="str">
        <f>VLOOKUP(B295, [2]Main!$B$3:$D$376, 3, FALSE)</f>
        <v>Northampton</v>
      </c>
      <c r="E295" s="5">
        <v>0</v>
      </c>
      <c r="F295" s="5">
        <v>0</v>
      </c>
      <c r="G295" s="5">
        <v>0</v>
      </c>
      <c r="H295" s="5">
        <v>0</v>
      </c>
      <c r="I295" s="5">
        <v>0</v>
      </c>
      <c r="J295" s="5">
        <v>0</v>
      </c>
      <c r="K295" s="5">
        <v>0</v>
      </c>
      <c r="L295" s="5">
        <v>0</v>
      </c>
      <c r="M295" s="5">
        <v>0</v>
      </c>
      <c r="N295" s="5">
        <v>0</v>
      </c>
      <c r="O295" s="5">
        <v>0</v>
      </c>
      <c r="P295" s="5">
        <v>0</v>
      </c>
      <c r="Q295" s="5">
        <v>0</v>
      </c>
      <c r="R295" s="5">
        <v>0</v>
      </c>
      <c r="S295" s="5">
        <v>0</v>
      </c>
      <c r="U295" s="32">
        <f t="shared" si="81"/>
        <v>0</v>
      </c>
      <c r="V295" s="32">
        <f t="shared" si="82"/>
        <v>0</v>
      </c>
      <c r="W295" s="32">
        <f t="shared" si="82"/>
        <v>0</v>
      </c>
      <c r="X295" s="32">
        <f t="shared" si="83"/>
        <v>0</v>
      </c>
      <c r="Y295" s="32">
        <f t="shared" si="83"/>
        <v>0</v>
      </c>
      <c r="Z295" s="32">
        <f t="shared" si="83"/>
        <v>0</v>
      </c>
      <c r="AA295" s="32">
        <f t="shared" si="83"/>
        <v>0</v>
      </c>
      <c r="AB295" s="32">
        <f t="shared" si="79"/>
        <v>0</v>
      </c>
      <c r="AC295" s="32">
        <f t="shared" si="79"/>
        <v>0</v>
      </c>
      <c r="AD295" s="32">
        <f t="shared" si="79"/>
        <v>0</v>
      </c>
      <c r="AE295" s="32">
        <f t="shared" si="79"/>
        <v>0</v>
      </c>
      <c r="AF295" s="32">
        <f t="shared" si="92"/>
        <v>0</v>
      </c>
      <c r="AG295" s="32">
        <f t="shared" si="92"/>
        <v>0</v>
      </c>
      <c r="AH295" s="32">
        <f t="shared" si="93"/>
        <v>0</v>
      </c>
      <c r="AI295" s="32">
        <f t="shared" si="90"/>
        <v>0</v>
      </c>
      <c r="AJ295" s="32">
        <f>VLOOKUP(B295, '[3]Q01 Main'!$A$5:$B$392, 2, FALSE)</f>
        <v>0</v>
      </c>
      <c r="AK295">
        <f>VLOOKUP(B295, '[3]Q01 Main'!$A$5:$C$392, 3, FALSE)</f>
        <v>0</v>
      </c>
      <c r="AN295" s="5">
        <f t="shared" si="95"/>
        <v>0</v>
      </c>
      <c r="AO295" s="5">
        <f t="shared" si="96"/>
        <v>0</v>
      </c>
      <c r="AP295" s="5">
        <f t="shared" si="97"/>
        <v>0</v>
      </c>
      <c r="AQ295" s="5">
        <f t="shared" si="80"/>
        <v>0</v>
      </c>
      <c r="AR295" s="5">
        <f t="shared" si="80"/>
        <v>0</v>
      </c>
      <c r="AS295" s="5">
        <f t="shared" si="80"/>
        <v>0</v>
      </c>
      <c r="AT295" s="5">
        <f t="shared" si="80"/>
        <v>0</v>
      </c>
      <c r="AU295" s="5">
        <f t="shared" si="88"/>
        <v>0</v>
      </c>
      <c r="AV295" s="5">
        <f t="shared" si="87"/>
        <v>0</v>
      </c>
      <c r="AW295" s="5">
        <f t="shared" si="87"/>
        <v>0</v>
      </c>
      <c r="AX295" s="5">
        <f t="shared" si="87"/>
        <v>0</v>
      </c>
      <c r="AY295" s="5">
        <f t="shared" si="87"/>
        <v>0</v>
      </c>
      <c r="AZ295" s="5">
        <f t="shared" si="94"/>
        <v>0</v>
      </c>
      <c r="BA295" s="5">
        <f t="shared" si="91"/>
        <v>0</v>
      </c>
      <c r="BB295" s="5">
        <f t="shared" si="91"/>
        <v>0</v>
      </c>
    </row>
    <row r="296" spans="1:54" x14ac:dyDescent="0.35">
      <c r="A296" s="2" t="s">
        <v>233</v>
      </c>
      <c r="B296" s="1" t="s">
        <v>311</v>
      </c>
      <c r="C296" t="str">
        <f>VLOOKUP(B296, [2]Main!$B$3:$D$376, 2, FALSE)</f>
        <v>Outside of MKCC</v>
      </c>
      <c r="D296" t="s">
        <v>1880</v>
      </c>
      <c r="E296" s="5">
        <v>0</v>
      </c>
      <c r="F296" s="5">
        <v>0</v>
      </c>
      <c r="G296" s="5">
        <v>0</v>
      </c>
      <c r="H296" s="5">
        <v>0</v>
      </c>
      <c r="I296" s="5">
        <v>0</v>
      </c>
      <c r="J296" s="5">
        <v>0</v>
      </c>
      <c r="K296" s="5">
        <v>0</v>
      </c>
      <c r="L296" s="5">
        <v>0</v>
      </c>
      <c r="M296" s="5">
        <v>0</v>
      </c>
      <c r="N296" s="5">
        <v>0</v>
      </c>
      <c r="O296" s="5">
        <v>0</v>
      </c>
      <c r="P296" s="5">
        <v>0</v>
      </c>
      <c r="Q296" s="5">
        <v>0</v>
      </c>
      <c r="R296" s="5">
        <v>0</v>
      </c>
      <c r="S296" s="5">
        <v>0</v>
      </c>
      <c r="U296" s="32">
        <f t="shared" si="81"/>
        <v>0</v>
      </c>
      <c r="V296" s="32">
        <f t="shared" si="82"/>
        <v>0</v>
      </c>
      <c r="W296" s="32">
        <f t="shared" si="82"/>
        <v>0</v>
      </c>
      <c r="X296" s="32">
        <f t="shared" si="83"/>
        <v>0</v>
      </c>
      <c r="Y296" s="32">
        <f t="shared" si="83"/>
        <v>0</v>
      </c>
      <c r="Z296" s="32">
        <f t="shared" si="83"/>
        <v>0</v>
      </c>
      <c r="AA296" s="32">
        <f t="shared" si="83"/>
        <v>0</v>
      </c>
      <c r="AB296" s="32">
        <f t="shared" si="79"/>
        <v>0</v>
      </c>
      <c r="AC296" s="32">
        <f t="shared" si="79"/>
        <v>0</v>
      </c>
      <c r="AD296" s="32">
        <f t="shared" si="79"/>
        <v>0</v>
      </c>
      <c r="AE296" s="32">
        <f t="shared" si="79"/>
        <v>0</v>
      </c>
      <c r="AF296" s="32">
        <f t="shared" si="92"/>
        <v>0</v>
      </c>
      <c r="AG296" s="32">
        <f t="shared" si="92"/>
        <v>0</v>
      </c>
      <c r="AH296" s="32">
        <f t="shared" si="93"/>
        <v>0</v>
      </c>
      <c r="AI296" s="32">
        <f t="shared" si="90"/>
        <v>0</v>
      </c>
      <c r="AJ296" s="32">
        <f>VLOOKUP(B296, '[3]Q01 Main'!$A$5:$B$392, 2, FALSE)</f>
        <v>0</v>
      </c>
      <c r="AK296">
        <f>VLOOKUP(B296, '[3]Q01 Main'!$A$5:$C$392, 3, FALSE)</f>
        <v>0</v>
      </c>
      <c r="AN296" s="5">
        <f t="shared" si="95"/>
        <v>0</v>
      </c>
      <c r="AO296" s="5">
        <f t="shared" si="96"/>
        <v>0</v>
      </c>
      <c r="AP296" s="5">
        <f t="shared" si="97"/>
        <v>0</v>
      </c>
      <c r="AQ296" s="5">
        <f t="shared" si="80"/>
        <v>0</v>
      </c>
      <c r="AR296" s="5">
        <f t="shared" si="80"/>
        <v>0</v>
      </c>
      <c r="AS296" s="5">
        <f t="shared" si="80"/>
        <v>0</v>
      </c>
      <c r="AT296" s="5">
        <f t="shared" si="80"/>
        <v>0</v>
      </c>
      <c r="AU296" s="5">
        <f t="shared" ref="AU296:AU327" si="98">AB296/AB$383</f>
        <v>0</v>
      </c>
      <c r="AV296" s="5">
        <f t="shared" si="87"/>
        <v>0</v>
      </c>
      <c r="AW296" s="5">
        <f t="shared" si="87"/>
        <v>0</v>
      </c>
      <c r="AX296" s="5">
        <f t="shared" si="87"/>
        <v>0</v>
      </c>
      <c r="AY296" s="5">
        <f t="shared" si="87"/>
        <v>0</v>
      </c>
      <c r="AZ296" s="5">
        <f t="shared" si="94"/>
        <v>0</v>
      </c>
      <c r="BA296" s="5">
        <f t="shared" si="91"/>
        <v>0</v>
      </c>
      <c r="BB296" s="5">
        <f t="shared" si="91"/>
        <v>0</v>
      </c>
    </row>
    <row r="297" spans="1:54" x14ac:dyDescent="0.35">
      <c r="A297" s="2" t="s">
        <v>233</v>
      </c>
      <c r="B297" s="1" t="s">
        <v>312</v>
      </c>
      <c r="C297" t="str">
        <f>VLOOKUP(B297, [2]Main!$B$3:$D$376, 2, FALSE)</f>
        <v>Outside of MKCC</v>
      </c>
      <c r="D297" t="s">
        <v>1880</v>
      </c>
      <c r="E297" s="5">
        <v>0</v>
      </c>
      <c r="F297" s="5">
        <v>0</v>
      </c>
      <c r="G297" s="5">
        <v>0</v>
      </c>
      <c r="H297" s="5">
        <v>0</v>
      </c>
      <c r="I297" s="5">
        <v>0</v>
      </c>
      <c r="J297" s="5">
        <v>0</v>
      </c>
      <c r="K297" s="5">
        <v>0</v>
      </c>
      <c r="L297" s="5">
        <v>0</v>
      </c>
      <c r="M297" s="5">
        <v>0</v>
      </c>
      <c r="N297" s="5">
        <v>0</v>
      </c>
      <c r="O297" s="5">
        <v>0</v>
      </c>
      <c r="P297" s="5">
        <v>0</v>
      </c>
      <c r="Q297" s="5">
        <v>0</v>
      </c>
      <c r="R297" s="5">
        <v>0</v>
      </c>
      <c r="S297" s="5">
        <v>0</v>
      </c>
      <c r="U297" s="32">
        <f t="shared" si="81"/>
        <v>0</v>
      </c>
      <c r="V297" s="32">
        <f t="shared" si="82"/>
        <v>0</v>
      </c>
      <c r="W297" s="32">
        <f t="shared" si="82"/>
        <v>0</v>
      </c>
      <c r="X297" s="32">
        <f t="shared" si="83"/>
        <v>0</v>
      </c>
      <c r="Y297" s="32">
        <f t="shared" si="83"/>
        <v>0</v>
      </c>
      <c r="Z297" s="32">
        <f t="shared" si="83"/>
        <v>0</v>
      </c>
      <c r="AA297" s="32">
        <f t="shared" si="83"/>
        <v>0</v>
      </c>
      <c r="AB297" s="32">
        <f t="shared" si="79"/>
        <v>0</v>
      </c>
      <c r="AC297" s="32">
        <f t="shared" si="79"/>
        <v>0</v>
      </c>
      <c r="AD297" s="32">
        <f t="shared" si="79"/>
        <v>0</v>
      </c>
      <c r="AE297" s="32">
        <f t="shared" si="79"/>
        <v>0</v>
      </c>
      <c r="AF297" s="32">
        <f t="shared" si="92"/>
        <v>0</v>
      </c>
      <c r="AG297" s="32">
        <f t="shared" si="92"/>
        <v>0</v>
      </c>
      <c r="AH297" s="32">
        <f t="shared" si="93"/>
        <v>0</v>
      </c>
      <c r="AI297" s="32">
        <f t="shared" si="90"/>
        <v>0</v>
      </c>
      <c r="AJ297" s="32">
        <f>VLOOKUP(B297, '[3]Q01 Main'!$A$5:$B$392, 2, FALSE)</f>
        <v>0</v>
      </c>
      <c r="AK297">
        <f>VLOOKUP(B297, '[3]Q01 Main'!$A$5:$C$392, 3, FALSE)</f>
        <v>0</v>
      </c>
      <c r="AN297" s="5">
        <f t="shared" si="95"/>
        <v>0</v>
      </c>
      <c r="AO297" s="5">
        <f t="shared" si="96"/>
        <v>0</v>
      </c>
      <c r="AP297" s="5">
        <f t="shared" si="97"/>
        <v>0</v>
      </c>
      <c r="AQ297" s="5">
        <f t="shared" si="80"/>
        <v>0</v>
      </c>
      <c r="AR297" s="5">
        <f t="shared" si="80"/>
        <v>0</v>
      </c>
      <c r="AS297" s="5">
        <f t="shared" si="80"/>
        <v>0</v>
      </c>
      <c r="AT297" s="5">
        <f t="shared" si="80"/>
        <v>0</v>
      </c>
      <c r="AU297" s="5">
        <f t="shared" si="98"/>
        <v>0</v>
      </c>
      <c r="AV297" s="5">
        <f t="shared" si="87"/>
        <v>0</v>
      </c>
      <c r="AW297" s="5">
        <f t="shared" si="87"/>
        <v>0</v>
      </c>
      <c r="AX297" s="5">
        <f t="shared" si="87"/>
        <v>0</v>
      </c>
      <c r="AY297" s="5">
        <f t="shared" si="87"/>
        <v>0</v>
      </c>
      <c r="AZ297" s="5">
        <f t="shared" si="94"/>
        <v>0</v>
      </c>
      <c r="BA297" s="5">
        <f t="shared" si="91"/>
        <v>0</v>
      </c>
      <c r="BB297" s="5">
        <f t="shared" si="91"/>
        <v>0</v>
      </c>
    </row>
    <row r="298" spans="1:54" x14ac:dyDescent="0.35">
      <c r="A298" s="2" t="s">
        <v>233</v>
      </c>
      <c r="B298" s="1" t="s">
        <v>313</v>
      </c>
      <c r="C298" t="str">
        <f>VLOOKUP(B298, [2]Main!$B$3:$D$376, 2, FALSE)</f>
        <v>Outside of MKCC</v>
      </c>
      <c r="D298" t="s">
        <v>1880</v>
      </c>
      <c r="E298" s="5">
        <v>0</v>
      </c>
      <c r="F298" s="5">
        <v>0</v>
      </c>
      <c r="G298" s="5">
        <v>0</v>
      </c>
      <c r="H298" s="5">
        <v>0</v>
      </c>
      <c r="I298" s="5">
        <v>0</v>
      </c>
      <c r="J298" s="5">
        <v>0</v>
      </c>
      <c r="K298" s="5">
        <v>0</v>
      </c>
      <c r="L298" s="5">
        <v>0</v>
      </c>
      <c r="M298" s="5">
        <v>0</v>
      </c>
      <c r="N298" s="5">
        <v>0</v>
      </c>
      <c r="O298" s="5">
        <v>0</v>
      </c>
      <c r="P298" s="5">
        <v>0</v>
      </c>
      <c r="Q298" s="5">
        <v>0</v>
      </c>
      <c r="R298" s="5">
        <v>0</v>
      </c>
      <c r="S298" s="5">
        <v>0</v>
      </c>
      <c r="U298" s="32">
        <f t="shared" si="81"/>
        <v>0</v>
      </c>
      <c r="V298" s="32">
        <f t="shared" si="82"/>
        <v>0</v>
      </c>
      <c r="W298" s="32">
        <f t="shared" si="82"/>
        <v>0</v>
      </c>
      <c r="X298" s="32">
        <f t="shared" si="83"/>
        <v>0</v>
      </c>
      <c r="Y298" s="32">
        <f t="shared" si="83"/>
        <v>0</v>
      </c>
      <c r="Z298" s="32">
        <f t="shared" si="83"/>
        <v>0</v>
      </c>
      <c r="AA298" s="32">
        <f t="shared" si="83"/>
        <v>0</v>
      </c>
      <c r="AB298" s="32">
        <f t="shared" si="79"/>
        <v>0</v>
      </c>
      <c r="AC298" s="32">
        <f t="shared" si="79"/>
        <v>0</v>
      </c>
      <c r="AD298" s="32">
        <f t="shared" si="79"/>
        <v>0</v>
      </c>
      <c r="AE298" s="32">
        <f t="shared" si="79"/>
        <v>0</v>
      </c>
      <c r="AF298" s="32">
        <f t="shared" si="92"/>
        <v>0</v>
      </c>
      <c r="AG298" s="32">
        <f t="shared" si="92"/>
        <v>0</v>
      </c>
      <c r="AH298" s="32">
        <f t="shared" si="93"/>
        <v>0</v>
      </c>
      <c r="AI298" s="32">
        <f t="shared" si="90"/>
        <v>0</v>
      </c>
      <c r="AJ298" s="32">
        <f>VLOOKUP(B298, '[3]Q01 Main'!$A$5:$B$392, 2, FALSE)</f>
        <v>0</v>
      </c>
      <c r="AK298">
        <f>VLOOKUP(B298, '[3]Q01 Main'!$A$5:$C$392, 3, FALSE)</f>
        <v>0</v>
      </c>
      <c r="AN298" s="5">
        <f t="shared" si="95"/>
        <v>0</v>
      </c>
      <c r="AO298" s="5">
        <f t="shared" si="96"/>
        <v>0</v>
      </c>
      <c r="AP298" s="5">
        <f t="shared" si="97"/>
        <v>0</v>
      </c>
      <c r="AQ298" s="5">
        <f t="shared" si="80"/>
        <v>0</v>
      </c>
      <c r="AR298" s="5">
        <f t="shared" si="80"/>
        <v>0</v>
      </c>
      <c r="AS298" s="5">
        <f t="shared" si="80"/>
        <v>0</v>
      </c>
      <c r="AT298" s="5">
        <f t="shared" si="80"/>
        <v>0</v>
      </c>
      <c r="AU298" s="5">
        <f t="shared" si="98"/>
        <v>0</v>
      </c>
      <c r="AV298" s="5">
        <f t="shared" si="87"/>
        <v>0</v>
      </c>
      <c r="AW298" s="5">
        <f t="shared" si="87"/>
        <v>0</v>
      </c>
      <c r="AX298" s="5">
        <f t="shared" si="87"/>
        <v>0</v>
      </c>
      <c r="AY298" s="5">
        <f t="shared" si="87"/>
        <v>0</v>
      </c>
      <c r="AZ298" s="5">
        <f t="shared" si="94"/>
        <v>0</v>
      </c>
      <c r="BA298" s="5">
        <f t="shared" si="91"/>
        <v>0</v>
      </c>
      <c r="BB298" s="5">
        <f t="shared" si="91"/>
        <v>0</v>
      </c>
    </row>
    <row r="299" spans="1:54" x14ac:dyDescent="0.35">
      <c r="A299" s="2" t="s">
        <v>233</v>
      </c>
      <c r="B299" s="1" t="s">
        <v>314</v>
      </c>
      <c r="C299" t="str">
        <f>VLOOKUP(B299, [2]Main!$B$3:$D$376, 2, FALSE)</f>
        <v>Outside of MKCC</v>
      </c>
      <c r="D299" t="s">
        <v>1880</v>
      </c>
      <c r="E299" s="5">
        <v>0</v>
      </c>
      <c r="F299" s="5">
        <v>0</v>
      </c>
      <c r="G299" s="5">
        <v>0</v>
      </c>
      <c r="H299" s="5">
        <v>0</v>
      </c>
      <c r="I299" s="5">
        <v>0</v>
      </c>
      <c r="J299" s="5">
        <v>0</v>
      </c>
      <c r="K299" s="5">
        <v>0</v>
      </c>
      <c r="L299" s="5">
        <v>0</v>
      </c>
      <c r="M299" s="5">
        <v>0</v>
      </c>
      <c r="N299" s="5">
        <v>0</v>
      </c>
      <c r="O299" s="5">
        <v>0</v>
      </c>
      <c r="P299" s="5">
        <v>0</v>
      </c>
      <c r="Q299" s="5">
        <v>0</v>
      </c>
      <c r="R299" s="5">
        <v>0</v>
      </c>
      <c r="S299" s="5">
        <v>0</v>
      </c>
      <c r="U299" s="32">
        <f t="shared" si="81"/>
        <v>0</v>
      </c>
      <c r="V299" s="32">
        <f t="shared" si="82"/>
        <v>0</v>
      </c>
      <c r="W299" s="32">
        <f t="shared" si="82"/>
        <v>0</v>
      </c>
      <c r="X299" s="32">
        <f t="shared" si="83"/>
        <v>0</v>
      </c>
      <c r="Y299" s="32">
        <f t="shared" si="83"/>
        <v>0</v>
      </c>
      <c r="Z299" s="32">
        <f t="shared" si="83"/>
        <v>0</v>
      </c>
      <c r="AA299" s="32">
        <f t="shared" si="83"/>
        <v>0</v>
      </c>
      <c r="AB299" s="32">
        <f t="shared" si="79"/>
        <v>0</v>
      </c>
      <c r="AC299" s="32">
        <f t="shared" si="79"/>
        <v>0</v>
      </c>
      <c r="AD299" s="32">
        <f t="shared" si="79"/>
        <v>0</v>
      </c>
      <c r="AE299" s="32">
        <f t="shared" si="79"/>
        <v>0</v>
      </c>
      <c r="AF299" s="32">
        <f t="shared" si="92"/>
        <v>0</v>
      </c>
      <c r="AG299" s="32">
        <f t="shared" si="92"/>
        <v>0</v>
      </c>
      <c r="AH299" s="32">
        <f t="shared" si="93"/>
        <v>0</v>
      </c>
      <c r="AI299" s="32">
        <f t="shared" si="90"/>
        <v>0</v>
      </c>
      <c r="AJ299" s="32">
        <f>VLOOKUP(B299, '[3]Q01 Main'!$A$5:$B$392, 2, FALSE)</f>
        <v>0</v>
      </c>
      <c r="AK299">
        <f>VLOOKUP(B299, '[3]Q01 Main'!$A$5:$C$392, 3, FALSE)</f>
        <v>0</v>
      </c>
      <c r="AN299" s="5">
        <f t="shared" si="95"/>
        <v>0</v>
      </c>
      <c r="AO299" s="5">
        <f t="shared" si="96"/>
        <v>0</v>
      </c>
      <c r="AP299" s="5">
        <f t="shared" si="97"/>
        <v>0</v>
      </c>
      <c r="AQ299" s="5">
        <f t="shared" si="80"/>
        <v>0</v>
      </c>
      <c r="AR299" s="5">
        <f t="shared" si="80"/>
        <v>0</v>
      </c>
      <c r="AS299" s="5">
        <f t="shared" si="80"/>
        <v>0</v>
      </c>
      <c r="AT299" s="5">
        <f t="shared" si="80"/>
        <v>0</v>
      </c>
      <c r="AU299" s="5">
        <f t="shared" si="98"/>
        <v>0</v>
      </c>
      <c r="AV299" s="5">
        <f t="shared" si="87"/>
        <v>0</v>
      </c>
      <c r="AW299" s="5">
        <f t="shared" si="87"/>
        <v>0</v>
      </c>
      <c r="AX299" s="5">
        <f t="shared" si="87"/>
        <v>0</v>
      </c>
      <c r="AY299" s="5">
        <f t="shared" si="87"/>
        <v>0</v>
      </c>
      <c r="AZ299" s="5">
        <f t="shared" si="94"/>
        <v>0</v>
      </c>
      <c r="BA299" s="5">
        <f t="shared" si="91"/>
        <v>0</v>
      </c>
      <c r="BB299" s="5">
        <f t="shared" si="91"/>
        <v>0</v>
      </c>
    </row>
    <row r="300" spans="1:54" x14ac:dyDescent="0.35">
      <c r="A300" s="2" t="s">
        <v>233</v>
      </c>
      <c r="B300" s="1" t="s">
        <v>315</v>
      </c>
      <c r="C300" t="str">
        <f>VLOOKUP(B300, [2]Main!$B$3:$D$376, 2, FALSE)</f>
        <v>Outside of MKCC</v>
      </c>
      <c r="D300" t="s">
        <v>1880</v>
      </c>
      <c r="E300" s="5">
        <v>2.7E-4</v>
      </c>
      <c r="F300" s="5">
        <v>0</v>
      </c>
      <c r="G300" s="5">
        <v>0</v>
      </c>
      <c r="H300" s="5">
        <v>0</v>
      </c>
      <c r="I300" s="5">
        <v>0</v>
      </c>
      <c r="J300" s="5">
        <v>0</v>
      </c>
      <c r="K300" s="5">
        <v>0</v>
      </c>
      <c r="L300" s="5">
        <v>0</v>
      </c>
      <c r="M300" s="5">
        <v>0</v>
      </c>
      <c r="N300" s="5">
        <v>0</v>
      </c>
      <c r="O300" s="5">
        <v>2.086E-2</v>
      </c>
      <c r="P300" s="5">
        <v>0</v>
      </c>
      <c r="Q300" s="5">
        <v>0</v>
      </c>
      <c r="R300" s="5">
        <v>0</v>
      </c>
      <c r="S300" s="5">
        <v>0</v>
      </c>
      <c r="U300" s="32">
        <f t="shared" si="81"/>
        <v>1.6199999999999999</v>
      </c>
      <c r="V300" s="32">
        <f t="shared" si="82"/>
        <v>0</v>
      </c>
      <c r="W300" s="32">
        <f t="shared" si="82"/>
        <v>0</v>
      </c>
      <c r="X300" s="32">
        <f t="shared" si="83"/>
        <v>0</v>
      </c>
      <c r="Y300" s="32">
        <f t="shared" si="83"/>
        <v>0</v>
      </c>
      <c r="Z300" s="32">
        <f t="shared" si="83"/>
        <v>0</v>
      </c>
      <c r="AA300" s="32">
        <f t="shared" si="83"/>
        <v>0</v>
      </c>
      <c r="AB300" s="32">
        <f t="shared" si="79"/>
        <v>0</v>
      </c>
      <c r="AC300" s="32">
        <f t="shared" si="79"/>
        <v>0</v>
      </c>
      <c r="AD300" s="32">
        <f t="shared" si="79"/>
        <v>0</v>
      </c>
      <c r="AE300" s="32">
        <f t="shared" si="79"/>
        <v>125.16000000000001</v>
      </c>
      <c r="AF300" s="32">
        <f t="shared" si="92"/>
        <v>0</v>
      </c>
      <c r="AG300" s="32">
        <f t="shared" si="92"/>
        <v>0</v>
      </c>
      <c r="AH300" s="32">
        <f t="shared" si="93"/>
        <v>0</v>
      </c>
      <c r="AI300" s="32">
        <f t="shared" si="90"/>
        <v>0</v>
      </c>
      <c r="AJ300" s="32">
        <f>VLOOKUP(B300, '[3]Q01 Main'!$A$5:$B$392, 2, FALSE)</f>
        <v>60</v>
      </c>
      <c r="AK300">
        <f>VLOOKUP(B300, '[3]Q01 Main'!$A$5:$C$392, 3, FALSE)</f>
        <v>1</v>
      </c>
      <c r="AN300" s="5">
        <f t="shared" si="95"/>
        <v>2.2823062381632575E-4</v>
      </c>
      <c r="AO300" s="5">
        <f t="shared" si="96"/>
        <v>0</v>
      </c>
      <c r="AP300" s="5">
        <f t="shared" si="97"/>
        <v>0</v>
      </c>
      <c r="AQ300" s="5">
        <f t="shared" si="80"/>
        <v>0</v>
      </c>
      <c r="AR300" s="5">
        <f t="shared" si="80"/>
        <v>0</v>
      </c>
      <c r="AS300" s="5">
        <f t="shared" si="80"/>
        <v>0</v>
      </c>
      <c r="AT300" s="5">
        <f t="shared" si="80"/>
        <v>0</v>
      </c>
      <c r="AU300" s="5">
        <f t="shared" si="98"/>
        <v>0</v>
      </c>
      <c r="AV300" s="5">
        <f t="shared" si="87"/>
        <v>0</v>
      </c>
      <c r="AW300" s="5">
        <f t="shared" si="87"/>
        <v>0</v>
      </c>
      <c r="AX300" s="5">
        <f t="shared" si="87"/>
        <v>2.2081443668273588E-2</v>
      </c>
      <c r="AY300" s="5">
        <f t="shared" si="87"/>
        <v>0</v>
      </c>
      <c r="AZ300" s="5">
        <f t="shared" si="94"/>
        <v>0</v>
      </c>
      <c r="BA300" s="5">
        <f t="shared" si="91"/>
        <v>0</v>
      </c>
      <c r="BB300" s="5">
        <f t="shared" si="91"/>
        <v>0</v>
      </c>
    </row>
    <row r="301" spans="1:54" x14ac:dyDescent="0.35">
      <c r="A301" s="2" t="s">
        <v>233</v>
      </c>
      <c r="B301" s="1" t="s">
        <v>316</v>
      </c>
      <c r="C301" t="str">
        <f>VLOOKUP(B301, [2]Main!$B$3:$D$376, 2, FALSE)</f>
        <v>Outside of MKCC</v>
      </c>
      <c r="D301" t="s">
        <v>1880</v>
      </c>
      <c r="E301" s="5">
        <v>0</v>
      </c>
      <c r="F301" s="5">
        <v>0</v>
      </c>
      <c r="G301" s="5">
        <v>0</v>
      </c>
      <c r="H301" s="5">
        <v>0</v>
      </c>
      <c r="I301" s="5">
        <v>0</v>
      </c>
      <c r="J301" s="5">
        <v>0</v>
      </c>
      <c r="K301" s="5">
        <v>0</v>
      </c>
      <c r="L301" s="5">
        <v>0</v>
      </c>
      <c r="M301" s="5">
        <v>0</v>
      </c>
      <c r="N301" s="5">
        <v>0</v>
      </c>
      <c r="O301" s="5">
        <v>0</v>
      </c>
      <c r="P301" s="5">
        <v>0</v>
      </c>
      <c r="Q301" s="5">
        <v>0</v>
      </c>
      <c r="R301" s="5">
        <v>0</v>
      </c>
      <c r="S301" s="5">
        <v>0</v>
      </c>
      <c r="U301" s="32">
        <f t="shared" si="81"/>
        <v>0</v>
      </c>
      <c r="V301" s="32">
        <f t="shared" si="82"/>
        <v>0</v>
      </c>
      <c r="W301" s="32">
        <f t="shared" si="82"/>
        <v>0</v>
      </c>
      <c r="X301" s="32">
        <f t="shared" si="83"/>
        <v>0</v>
      </c>
      <c r="Y301" s="32">
        <f t="shared" si="83"/>
        <v>0</v>
      </c>
      <c r="Z301" s="32">
        <f t="shared" si="83"/>
        <v>0</v>
      </c>
      <c r="AA301" s="32">
        <f t="shared" si="83"/>
        <v>0</v>
      </c>
      <c r="AB301" s="32">
        <f t="shared" si="79"/>
        <v>0</v>
      </c>
      <c r="AC301" s="32">
        <f t="shared" si="79"/>
        <v>0</v>
      </c>
      <c r="AD301" s="32">
        <f t="shared" si="79"/>
        <v>0</v>
      </c>
      <c r="AE301" s="32">
        <f t="shared" si="79"/>
        <v>0</v>
      </c>
      <c r="AF301" s="32">
        <f t="shared" si="92"/>
        <v>0</v>
      </c>
      <c r="AG301" s="32">
        <f t="shared" si="92"/>
        <v>0</v>
      </c>
      <c r="AH301" s="32">
        <f t="shared" si="93"/>
        <v>0</v>
      </c>
      <c r="AI301" s="32">
        <f t="shared" si="90"/>
        <v>0</v>
      </c>
      <c r="AJ301" s="32">
        <f>VLOOKUP(B301, '[3]Q01 Main'!$A$5:$B$392, 2, FALSE)</f>
        <v>0</v>
      </c>
      <c r="AK301">
        <f>VLOOKUP(B301, '[3]Q01 Main'!$A$5:$C$392, 3, FALSE)</f>
        <v>0</v>
      </c>
      <c r="AN301" s="5">
        <f t="shared" si="95"/>
        <v>0</v>
      </c>
      <c r="AO301" s="5">
        <f t="shared" si="96"/>
        <v>0</v>
      </c>
      <c r="AP301" s="5">
        <f t="shared" si="97"/>
        <v>0</v>
      </c>
      <c r="AQ301" s="5">
        <f t="shared" si="80"/>
        <v>0</v>
      </c>
      <c r="AR301" s="5">
        <f t="shared" si="80"/>
        <v>0</v>
      </c>
      <c r="AS301" s="5">
        <f t="shared" si="80"/>
        <v>0</v>
      </c>
      <c r="AT301" s="5">
        <f t="shared" si="80"/>
        <v>0</v>
      </c>
      <c r="AU301" s="5">
        <f t="shared" si="98"/>
        <v>0</v>
      </c>
      <c r="AV301" s="5">
        <f t="shared" si="87"/>
        <v>0</v>
      </c>
      <c r="AW301" s="5">
        <f t="shared" si="87"/>
        <v>0</v>
      </c>
      <c r="AX301" s="5">
        <f t="shared" si="87"/>
        <v>0</v>
      </c>
      <c r="AY301" s="5">
        <f t="shared" si="87"/>
        <v>0</v>
      </c>
      <c r="AZ301" s="5">
        <f t="shared" si="94"/>
        <v>0</v>
      </c>
      <c r="BA301" s="5">
        <f t="shared" si="91"/>
        <v>0</v>
      </c>
      <c r="BB301" s="5">
        <f t="shared" si="91"/>
        <v>0</v>
      </c>
    </row>
    <row r="302" spans="1:54" x14ac:dyDescent="0.35">
      <c r="A302" s="2" t="s">
        <v>233</v>
      </c>
      <c r="B302" s="1" t="s">
        <v>317</v>
      </c>
      <c r="C302" t="str">
        <f>VLOOKUP(B302, [2]Main!$B$3:$D$376, 2, FALSE)</f>
        <v>Outside of MKCC</v>
      </c>
      <c r="D302" t="s">
        <v>1880</v>
      </c>
      <c r="E302" s="5">
        <v>3.49E-3</v>
      </c>
      <c r="F302" s="5">
        <v>0</v>
      </c>
      <c r="G302" s="5">
        <v>0</v>
      </c>
      <c r="H302" s="5">
        <v>0</v>
      </c>
      <c r="I302" s="5">
        <v>0</v>
      </c>
      <c r="J302" s="5">
        <v>0</v>
      </c>
      <c r="K302" s="5">
        <v>0</v>
      </c>
      <c r="L302" s="5">
        <v>0</v>
      </c>
      <c r="M302" s="5">
        <v>0</v>
      </c>
      <c r="N302" s="5">
        <v>0</v>
      </c>
      <c r="O302" s="5">
        <v>0</v>
      </c>
      <c r="P302" s="5">
        <v>0</v>
      </c>
      <c r="Q302" s="5">
        <v>2.546E-2</v>
      </c>
      <c r="R302" s="5">
        <v>0</v>
      </c>
      <c r="S302" s="5">
        <v>0</v>
      </c>
      <c r="U302" s="32">
        <f t="shared" si="81"/>
        <v>27.92</v>
      </c>
      <c r="V302" s="32">
        <f t="shared" si="82"/>
        <v>0</v>
      </c>
      <c r="W302" s="32">
        <f t="shared" si="82"/>
        <v>0</v>
      </c>
      <c r="X302" s="32">
        <f t="shared" si="83"/>
        <v>0</v>
      </c>
      <c r="Y302" s="32">
        <f t="shared" si="83"/>
        <v>0</v>
      </c>
      <c r="Z302" s="32">
        <f t="shared" si="83"/>
        <v>0</v>
      </c>
      <c r="AA302" s="32">
        <f t="shared" si="83"/>
        <v>0</v>
      </c>
      <c r="AB302" s="32">
        <f t="shared" si="79"/>
        <v>0</v>
      </c>
      <c r="AC302" s="32">
        <f t="shared" si="79"/>
        <v>0</v>
      </c>
      <c r="AD302" s="32">
        <f t="shared" si="79"/>
        <v>0</v>
      </c>
      <c r="AE302" s="32">
        <f t="shared" si="79"/>
        <v>0</v>
      </c>
      <c r="AF302" s="32">
        <f t="shared" si="92"/>
        <v>0</v>
      </c>
      <c r="AG302" s="32">
        <f t="shared" si="92"/>
        <v>203.68</v>
      </c>
      <c r="AH302" s="32">
        <f t="shared" si="93"/>
        <v>0</v>
      </c>
      <c r="AI302" s="32">
        <f t="shared" si="90"/>
        <v>0</v>
      </c>
      <c r="AJ302" s="32">
        <f>VLOOKUP(B302, '[3]Q01 Main'!$A$5:$B$392, 2, FALSE)</f>
        <v>80</v>
      </c>
      <c r="AK302">
        <f>VLOOKUP(B302, '[3]Q01 Main'!$A$5:$C$392, 3, FALSE)</f>
        <v>1</v>
      </c>
      <c r="AN302" s="5">
        <f t="shared" si="95"/>
        <v>3.9334561833035894E-3</v>
      </c>
      <c r="AO302" s="5">
        <f t="shared" si="96"/>
        <v>0</v>
      </c>
      <c r="AP302" s="5">
        <f t="shared" si="97"/>
        <v>0</v>
      </c>
      <c r="AQ302" s="5">
        <f t="shared" si="80"/>
        <v>0</v>
      </c>
      <c r="AR302" s="5">
        <f t="shared" si="80"/>
        <v>0</v>
      </c>
      <c r="AS302" s="5">
        <f t="shared" si="80"/>
        <v>0</v>
      </c>
      <c r="AT302" s="5">
        <f t="shared" si="80"/>
        <v>0</v>
      </c>
      <c r="AU302" s="5">
        <f t="shared" si="98"/>
        <v>0</v>
      </c>
      <c r="AV302" s="5">
        <f t="shared" si="87"/>
        <v>0</v>
      </c>
      <c r="AW302" s="5">
        <f t="shared" si="87"/>
        <v>0</v>
      </c>
      <c r="AX302" s="5">
        <f t="shared" si="87"/>
        <v>0</v>
      </c>
      <c r="AY302" s="5">
        <f t="shared" si="87"/>
        <v>0</v>
      </c>
      <c r="AZ302" s="5">
        <f t="shared" si="94"/>
        <v>2.9437475652983349E-2</v>
      </c>
      <c r="BA302" s="5">
        <f t="shared" si="91"/>
        <v>0</v>
      </c>
      <c r="BB302" s="5">
        <f t="shared" si="91"/>
        <v>0</v>
      </c>
    </row>
    <row r="303" spans="1:54" x14ac:dyDescent="0.35">
      <c r="A303" s="2" t="s">
        <v>233</v>
      </c>
      <c r="B303" s="1" t="s">
        <v>318</v>
      </c>
      <c r="C303" t="str">
        <f>VLOOKUP(B303, [2]Main!$B$3:$D$376, 2, FALSE)</f>
        <v>Outside of MKCC</v>
      </c>
      <c r="D303" t="s">
        <v>1880</v>
      </c>
      <c r="E303" s="5">
        <v>1.1E-4</v>
      </c>
      <c r="F303" s="5">
        <v>0</v>
      </c>
      <c r="G303" s="5">
        <v>0</v>
      </c>
      <c r="H303" s="5">
        <v>0</v>
      </c>
      <c r="I303" s="5">
        <v>0</v>
      </c>
      <c r="J303" s="5">
        <v>0</v>
      </c>
      <c r="K303" s="5">
        <v>0</v>
      </c>
      <c r="L303" s="5">
        <v>0</v>
      </c>
      <c r="M303" s="5">
        <v>0</v>
      </c>
      <c r="N303" s="5">
        <v>0</v>
      </c>
      <c r="O303" s="5">
        <v>8.1399999999999997E-3</v>
      </c>
      <c r="P303" s="5">
        <v>0</v>
      </c>
      <c r="Q303" s="5">
        <v>0</v>
      </c>
      <c r="R303" s="5">
        <v>0</v>
      </c>
      <c r="S303" s="5">
        <v>0</v>
      </c>
      <c r="U303" s="32">
        <f t="shared" si="81"/>
        <v>0.38500000000000001</v>
      </c>
      <c r="V303" s="32">
        <f t="shared" si="82"/>
        <v>0</v>
      </c>
      <c r="W303" s="32">
        <f t="shared" si="82"/>
        <v>0</v>
      </c>
      <c r="X303" s="32">
        <f t="shared" si="83"/>
        <v>0</v>
      </c>
      <c r="Y303" s="32">
        <f t="shared" si="83"/>
        <v>0</v>
      </c>
      <c r="Z303" s="32">
        <f t="shared" si="83"/>
        <v>0</v>
      </c>
      <c r="AA303" s="32">
        <f t="shared" si="83"/>
        <v>0</v>
      </c>
      <c r="AB303" s="32">
        <f t="shared" si="79"/>
        <v>0</v>
      </c>
      <c r="AC303" s="32">
        <f t="shared" si="79"/>
        <v>0</v>
      </c>
      <c r="AD303" s="32">
        <f t="shared" si="79"/>
        <v>0</v>
      </c>
      <c r="AE303" s="32">
        <f t="shared" si="79"/>
        <v>28.49</v>
      </c>
      <c r="AF303" s="32">
        <f t="shared" si="92"/>
        <v>0</v>
      </c>
      <c r="AG303" s="32">
        <f t="shared" si="92"/>
        <v>0</v>
      </c>
      <c r="AH303" s="32">
        <f t="shared" si="93"/>
        <v>0</v>
      </c>
      <c r="AI303" s="32">
        <f t="shared" si="90"/>
        <v>0</v>
      </c>
      <c r="AJ303" s="32">
        <f>VLOOKUP(B303, '[3]Q01 Main'!$A$5:$B$392, 2, FALSE)</f>
        <v>35</v>
      </c>
      <c r="AK303">
        <f>VLOOKUP(B303, '[3]Q01 Main'!$A$5:$C$392, 3, FALSE)</f>
        <v>1</v>
      </c>
      <c r="AN303" s="5">
        <f t="shared" si="95"/>
        <v>5.4239993931657668E-5</v>
      </c>
      <c r="AO303" s="5">
        <f t="shared" si="96"/>
        <v>0</v>
      </c>
      <c r="AP303" s="5">
        <f t="shared" si="97"/>
        <v>0</v>
      </c>
      <c r="AQ303" s="5">
        <f t="shared" si="80"/>
        <v>0</v>
      </c>
      <c r="AR303" s="5">
        <f t="shared" si="80"/>
        <v>0</v>
      </c>
      <c r="AS303" s="5">
        <f t="shared" si="80"/>
        <v>0</v>
      </c>
      <c r="AT303" s="5">
        <f t="shared" si="80"/>
        <v>0</v>
      </c>
      <c r="AU303" s="5">
        <f t="shared" si="98"/>
        <v>0</v>
      </c>
      <c r="AV303" s="5">
        <f t="shared" si="87"/>
        <v>0</v>
      </c>
      <c r="AW303" s="5">
        <f t="shared" si="87"/>
        <v>0</v>
      </c>
      <c r="AX303" s="5">
        <f t="shared" si="87"/>
        <v>5.0263688886953853E-3</v>
      </c>
      <c r="AY303" s="5">
        <f t="shared" si="87"/>
        <v>0</v>
      </c>
      <c r="AZ303" s="5">
        <f t="shared" si="94"/>
        <v>0</v>
      </c>
      <c r="BA303" s="5">
        <f t="shared" si="91"/>
        <v>0</v>
      </c>
      <c r="BB303" s="5">
        <f t="shared" si="91"/>
        <v>0</v>
      </c>
    </row>
    <row r="304" spans="1:54" x14ac:dyDescent="0.35">
      <c r="A304" s="2" t="s">
        <v>233</v>
      </c>
      <c r="B304" s="1" t="s">
        <v>319</v>
      </c>
      <c r="C304" t="str">
        <f>VLOOKUP(B304, [2]Main!$B$3:$D$376, 2, FALSE)</f>
        <v>Outside of MKCC</v>
      </c>
      <c r="D304" t="str">
        <f>VLOOKUP(B304, [2]Main!$B$3:$D$376, 3, FALSE)</f>
        <v xml:space="preserve">Dunstable </v>
      </c>
      <c r="E304" s="5">
        <v>1.2999999999999999E-3</v>
      </c>
      <c r="F304" s="5">
        <v>0</v>
      </c>
      <c r="G304" s="5">
        <v>0</v>
      </c>
      <c r="H304" s="5">
        <v>0</v>
      </c>
      <c r="I304" s="5">
        <v>0</v>
      </c>
      <c r="J304" s="5">
        <v>0</v>
      </c>
      <c r="K304" s="5">
        <v>0</v>
      </c>
      <c r="L304" s="5">
        <v>0</v>
      </c>
      <c r="M304" s="5">
        <v>0</v>
      </c>
      <c r="N304" s="5">
        <v>0</v>
      </c>
      <c r="O304" s="5">
        <v>0</v>
      </c>
      <c r="P304" s="5">
        <v>0</v>
      </c>
      <c r="Q304" s="5">
        <v>9.4800000000000006E-3</v>
      </c>
      <c r="R304" s="5">
        <v>0</v>
      </c>
      <c r="S304" s="5">
        <v>0</v>
      </c>
      <c r="U304" s="32">
        <f t="shared" si="81"/>
        <v>7.3449999999999998</v>
      </c>
      <c r="V304" s="32">
        <f t="shared" si="82"/>
        <v>0</v>
      </c>
      <c r="W304" s="32">
        <f t="shared" si="82"/>
        <v>0</v>
      </c>
      <c r="X304" s="32">
        <f t="shared" si="83"/>
        <v>0</v>
      </c>
      <c r="Y304" s="32">
        <f t="shared" si="83"/>
        <v>0</v>
      </c>
      <c r="Z304" s="32">
        <f t="shared" si="83"/>
        <v>0</v>
      </c>
      <c r="AA304" s="32">
        <f t="shared" si="83"/>
        <v>0</v>
      </c>
      <c r="AB304" s="32">
        <f t="shared" si="79"/>
        <v>0</v>
      </c>
      <c r="AC304" s="32">
        <f t="shared" si="79"/>
        <v>0</v>
      </c>
      <c r="AD304" s="32">
        <f t="shared" si="79"/>
        <v>0</v>
      </c>
      <c r="AE304" s="32">
        <f t="shared" si="79"/>
        <v>0</v>
      </c>
      <c r="AF304" s="32">
        <f t="shared" si="92"/>
        <v>0</v>
      </c>
      <c r="AG304" s="32">
        <f t="shared" si="92"/>
        <v>53.561999999999998</v>
      </c>
      <c r="AH304" s="32">
        <f t="shared" si="93"/>
        <v>0</v>
      </c>
      <c r="AI304" s="32">
        <f t="shared" si="90"/>
        <v>0</v>
      </c>
      <c r="AJ304" s="32">
        <f>VLOOKUP(B304, '[3]Q01 Main'!$A$5:$B$392, 2, FALSE)</f>
        <v>56.5</v>
      </c>
      <c r="AK304">
        <f>VLOOKUP(B304, '[3]Q01 Main'!$A$5:$C$392, 3, FALSE)</f>
        <v>2</v>
      </c>
      <c r="AN304" s="5">
        <f t="shared" si="95"/>
        <v>1.0347863777351311E-3</v>
      </c>
      <c r="AO304" s="5">
        <f t="shared" si="96"/>
        <v>0</v>
      </c>
      <c r="AP304" s="5">
        <f t="shared" si="97"/>
        <v>0</v>
      </c>
      <c r="AQ304" s="5">
        <f t="shared" si="80"/>
        <v>0</v>
      </c>
      <c r="AR304" s="5">
        <f t="shared" si="80"/>
        <v>0</v>
      </c>
      <c r="AS304" s="5">
        <f t="shared" si="80"/>
        <v>0</v>
      </c>
      <c r="AT304" s="5">
        <f t="shared" si="80"/>
        <v>0</v>
      </c>
      <c r="AU304" s="5">
        <f t="shared" si="98"/>
        <v>0</v>
      </c>
      <c r="AV304" s="5">
        <f t="shared" si="87"/>
        <v>0</v>
      </c>
      <c r="AW304" s="5">
        <f t="shared" si="87"/>
        <v>0</v>
      </c>
      <c r="AX304" s="5">
        <f t="shared" si="87"/>
        <v>0</v>
      </c>
      <c r="AY304" s="5">
        <f t="shared" si="87"/>
        <v>0</v>
      </c>
      <c r="AZ304" s="5">
        <f t="shared" si="94"/>
        <v>7.7412120528529754E-3</v>
      </c>
      <c r="BA304" s="5">
        <f t="shared" si="91"/>
        <v>0</v>
      </c>
      <c r="BB304" s="5">
        <f t="shared" si="91"/>
        <v>0</v>
      </c>
    </row>
    <row r="305" spans="1:54" x14ac:dyDescent="0.35">
      <c r="A305" s="2" t="s">
        <v>233</v>
      </c>
      <c r="B305" s="1" t="s">
        <v>320</v>
      </c>
      <c r="C305" t="str">
        <f>VLOOKUP(B305, [2]Main!$B$3:$D$376, 2, FALSE)</f>
        <v>Outside of MKCC</v>
      </c>
      <c r="D305" t="s">
        <v>1880</v>
      </c>
      <c r="E305" s="5">
        <v>0</v>
      </c>
      <c r="F305" s="5">
        <v>0</v>
      </c>
      <c r="G305" s="5">
        <v>0</v>
      </c>
      <c r="H305" s="5">
        <v>0</v>
      </c>
      <c r="I305" s="5">
        <v>0</v>
      </c>
      <c r="J305" s="5">
        <v>0</v>
      </c>
      <c r="K305" s="5">
        <v>0</v>
      </c>
      <c r="L305" s="5">
        <v>0</v>
      </c>
      <c r="M305" s="5">
        <v>0</v>
      </c>
      <c r="N305" s="5">
        <v>0</v>
      </c>
      <c r="O305" s="5">
        <v>0</v>
      </c>
      <c r="P305" s="5">
        <v>0</v>
      </c>
      <c r="Q305" s="5">
        <v>0</v>
      </c>
      <c r="R305" s="5">
        <v>0</v>
      </c>
      <c r="S305" s="5">
        <v>0</v>
      </c>
      <c r="U305" s="32">
        <f t="shared" si="81"/>
        <v>0</v>
      </c>
      <c r="V305" s="32">
        <f t="shared" si="82"/>
        <v>0</v>
      </c>
      <c r="W305" s="32">
        <f t="shared" si="82"/>
        <v>0</v>
      </c>
      <c r="X305" s="32">
        <f t="shared" si="83"/>
        <v>0</v>
      </c>
      <c r="Y305" s="32">
        <f t="shared" si="83"/>
        <v>0</v>
      </c>
      <c r="Z305" s="32">
        <f t="shared" si="83"/>
        <v>0</v>
      </c>
      <c r="AA305" s="32">
        <f t="shared" si="83"/>
        <v>0</v>
      </c>
      <c r="AB305" s="32">
        <f t="shared" si="79"/>
        <v>0</v>
      </c>
      <c r="AC305" s="32">
        <f t="shared" si="79"/>
        <v>0</v>
      </c>
      <c r="AD305" s="32">
        <f t="shared" si="79"/>
        <v>0</v>
      </c>
      <c r="AE305" s="32">
        <f t="shared" si="79"/>
        <v>0</v>
      </c>
      <c r="AF305" s="32">
        <f t="shared" si="92"/>
        <v>0</v>
      </c>
      <c r="AG305" s="32">
        <f t="shared" si="92"/>
        <v>0</v>
      </c>
      <c r="AH305" s="32">
        <f t="shared" si="93"/>
        <v>0</v>
      </c>
      <c r="AI305" s="32">
        <f t="shared" si="90"/>
        <v>0</v>
      </c>
      <c r="AJ305" s="32">
        <f>VLOOKUP(B305, '[3]Q01 Main'!$A$5:$B$392, 2, FALSE)</f>
        <v>0</v>
      </c>
      <c r="AK305">
        <f>VLOOKUP(B305, '[3]Q01 Main'!$A$5:$C$392, 3, FALSE)</f>
        <v>0</v>
      </c>
      <c r="AN305" s="5">
        <f t="shared" si="95"/>
        <v>0</v>
      </c>
      <c r="AO305" s="5">
        <f t="shared" si="96"/>
        <v>0</v>
      </c>
      <c r="AP305" s="5">
        <f t="shared" si="97"/>
        <v>0</v>
      </c>
      <c r="AQ305" s="5">
        <f t="shared" si="80"/>
        <v>0</v>
      </c>
      <c r="AR305" s="5">
        <f t="shared" si="80"/>
        <v>0</v>
      </c>
      <c r="AS305" s="5">
        <f t="shared" si="80"/>
        <v>0</v>
      </c>
      <c r="AT305" s="5">
        <f t="shared" si="80"/>
        <v>0</v>
      </c>
      <c r="AU305" s="5">
        <f t="shared" si="98"/>
        <v>0</v>
      </c>
      <c r="AV305" s="5">
        <f t="shared" si="87"/>
        <v>0</v>
      </c>
      <c r="AW305" s="5">
        <f t="shared" si="87"/>
        <v>0</v>
      </c>
      <c r="AX305" s="5">
        <f t="shared" si="87"/>
        <v>0</v>
      </c>
      <c r="AY305" s="5">
        <f t="shared" si="87"/>
        <v>0</v>
      </c>
      <c r="AZ305" s="5">
        <f t="shared" si="94"/>
        <v>0</v>
      </c>
      <c r="BA305" s="5">
        <f t="shared" si="91"/>
        <v>0</v>
      </c>
      <c r="BB305" s="5">
        <f t="shared" si="91"/>
        <v>0</v>
      </c>
    </row>
    <row r="306" spans="1:54" x14ac:dyDescent="0.35">
      <c r="A306" s="2" t="s">
        <v>233</v>
      </c>
      <c r="B306" s="1" t="s">
        <v>321</v>
      </c>
      <c r="C306" t="str">
        <f>VLOOKUP(B306, [2]Main!$B$3:$D$376, 2, FALSE)</f>
        <v>Outside of MKCC</v>
      </c>
      <c r="D306" t="str">
        <f>VLOOKUP(B306, [2]Main!$B$3:$D$376, 3, FALSE)</f>
        <v>Bedford</v>
      </c>
      <c r="E306" s="5">
        <v>0</v>
      </c>
      <c r="F306" s="5">
        <v>0</v>
      </c>
      <c r="G306" s="5">
        <v>0</v>
      </c>
      <c r="H306" s="5">
        <v>0</v>
      </c>
      <c r="I306" s="5">
        <v>0</v>
      </c>
      <c r="J306" s="5">
        <v>0</v>
      </c>
      <c r="K306" s="5">
        <v>0</v>
      </c>
      <c r="L306" s="5">
        <v>0</v>
      </c>
      <c r="M306" s="5">
        <v>0</v>
      </c>
      <c r="N306" s="5">
        <v>0</v>
      </c>
      <c r="O306" s="5">
        <v>0</v>
      </c>
      <c r="P306" s="5">
        <v>0</v>
      </c>
      <c r="Q306" s="5">
        <v>0</v>
      </c>
      <c r="R306" s="5">
        <v>0</v>
      </c>
      <c r="S306" s="5">
        <v>0</v>
      </c>
      <c r="U306" s="32">
        <f t="shared" si="81"/>
        <v>0</v>
      </c>
      <c r="V306" s="32">
        <f t="shared" si="82"/>
        <v>0</v>
      </c>
      <c r="W306" s="32">
        <f t="shared" si="82"/>
        <v>0</v>
      </c>
      <c r="X306" s="32">
        <f t="shared" si="83"/>
        <v>0</v>
      </c>
      <c r="Y306" s="32">
        <f t="shared" si="83"/>
        <v>0</v>
      </c>
      <c r="Z306" s="32">
        <f t="shared" si="83"/>
        <v>0</v>
      </c>
      <c r="AA306" s="32">
        <f t="shared" si="83"/>
        <v>0</v>
      </c>
      <c r="AB306" s="32">
        <f t="shared" si="79"/>
        <v>0</v>
      </c>
      <c r="AC306" s="32">
        <f t="shared" si="79"/>
        <v>0</v>
      </c>
      <c r="AD306" s="32">
        <f t="shared" si="79"/>
        <v>0</v>
      </c>
      <c r="AE306" s="32">
        <f t="shared" si="79"/>
        <v>0</v>
      </c>
      <c r="AF306" s="32">
        <f t="shared" si="92"/>
        <v>0</v>
      </c>
      <c r="AG306" s="32">
        <f t="shared" si="92"/>
        <v>0</v>
      </c>
      <c r="AH306" s="32">
        <f t="shared" si="93"/>
        <v>0</v>
      </c>
      <c r="AI306" s="32">
        <f t="shared" si="90"/>
        <v>0</v>
      </c>
      <c r="AJ306" s="32">
        <f>VLOOKUP(B306, '[3]Q01 Main'!$A$5:$B$392, 2, FALSE)</f>
        <v>0</v>
      </c>
      <c r="AK306">
        <f>VLOOKUP(B306, '[3]Q01 Main'!$A$5:$C$392, 3, FALSE)</f>
        <v>0</v>
      </c>
      <c r="AN306" s="5">
        <f t="shared" si="95"/>
        <v>0</v>
      </c>
      <c r="AO306" s="5">
        <f t="shared" si="96"/>
        <v>0</v>
      </c>
      <c r="AP306" s="5">
        <f t="shared" si="97"/>
        <v>0</v>
      </c>
      <c r="AQ306" s="5">
        <f t="shared" si="80"/>
        <v>0</v>
      </c>
      <c r="AR306" s="5">
        <f t="shared" si="80"/>
        <v>0</v>
      </c>
      <c r="AS306" s="5">
        <f t="shared" si="80"/>
        <v>0</v>
      </c>
      <c r="AT306" s="5">
        <f t="shared" si="80"/>
        <v>0</v>
      </c>
      <c r="AU306" s="5">
        <f t="shared" si="98"/>
        <v>0</v>
      </c>
      <c r="AV306" s="5">
        <f t="shared" si="87"/>
        <v>0</v>
      </c>
      <c r="AW306" s="5">
        <f t="shared" si="87"/>
        <v>0</v>
      </c>
      <c r="AX306" s="5">
        <f t="shared" si="87"/>
        <v>0</v>
      </c>
      <c r="AY306" s="5">
        <f t="shared" si="87"/>
        <v>0</v>
      </c>
      <c r="AZ306" s="5">
        <f t="shared" si="94"/>
        <v>0</v>
      </c>
      <c r="BA306" s="5">
        <f t="shared" si="91"/>
        <v>0</v>
      </c>
      <c r="BB306" s="5">
        <f t="shared" si="91"/>
        <v>0</v>
      </c>
    </row>
    <row r="307" spans="1:54" x14ac:dyDescent="0.35">
      <c r="A307" s="2" t="s">
        <v>233</v>
      </c>
      <c r="B307" s="1" t="s">
        <v>322</v>
      </c>
      <c r="C307" t="str">
        <f>VLOOKUP(B307, [2]Main!$B$3:$D$376, 2, FALSE)</f>
        <v>Outside of MKCC</v>
      </c>
      <c r="D307" t="str">
        <f>VLOOKUP(B307, [2]Main!$B$3:$D$376, 3, FALSE)</f>
        <v>Bedford</v>
      </c>
      <c r="E307" s="5">
        <v>3.7499999999999999E-3</v>
      </c>
      <c r="F307" s="5">
        <v>0</v>
      </c>
      <c r="G307" s="5">
        <v>2.2360000000000001E-2</v>
      </c>
      <c r="H307" s="5">
        <v>0</v>
      </c>
      <c r="I307" s="5">
        <v>0</v>
      </c>
      <c r="J307" s="5">
        <v>0</v>
      </c>
      <c r="K307" s="5">
        <v>0</v>
      </c>
      <c r="L307" s="5">
        <v>0</v>
      </c>
      <c r="M307" s="5">
        <v>0</v>
      </c>
      <c r="N307" s="5">
        <v>0</v>
      </c>
      <c r="O307" s="5">
        <v>0</v>
      </c>
      <c r="P307" s="5">
        <v>2.375E-2</v>
      </c>
      <c r="Q307" s="5">
        <v>0</v>
      </c>
      <c r="R307" s="5">
        <v>0</v>
      </c>
      <c r="S307" s="5">
        <v>0</v>
      </c>
      <c r="U307" s="32">
        <f t="shared" si="81"/>
        <v>32.876249999999999</v>
      </c>
      <c r="V307" s="32">
        <f t="shared" si="82"/>
        <v>0</v>
      </c>
      <c r="W307" s="32">
        <f t="shared" si="82"/>
        <v>196.03012000000001</v>
      </c>
      <c r="X307" s="32">
        <f t="shared" si="83"/>
        <v>0</v>
      </c>
      <c r="Y307" s="32">
        <f t="shared" si="83"/>
        <v>0</v>
      </c>
      <c r="Z307" s="32">
        <f t="shared" si="83"/>
        <v>0</v>
      </c>
      <c r="AA307" s="32">
        <f t="shared" si="83"/>
        <v>0</v>
      </c>
      <c r="AB307" s="32">
        <f t="shared" si="79"/>
        <v>0</v>
      </c>
      <c r="AC307" s="32">
        <f t="shared" si="79"/>
        <v>0</v>
      </c>
      <c r="AD307" s="32">
        <f t="shared" si="79"/>
        <v>0</v>
      </c>
      <c r="AE307" s="32">
        <f t="shared" si="79"/>
        <v>0</v>
      </c>
      <c r="AF307" s="32">
        <f t="shared" si="92"/>
        <v>208.21625</v>
      </c>
      <c r="AG307" s="32">
        <f t="shared" si="92"/>
        <v>0</v>
      </c>
      <c r="AH307" s="32">
        <f t="shared" si="93"/>
        <v>0</v>
      </c>
      <c r="AI307" s="32">
        <f t="shared" si="90"/>
        <v>0</v>
      </c>
      <c r="AJ307" s="32">
        <f>VLOOKUP(B307, '[3]Q01 Main'!$A$5:$B$392, 2, FALSE)</f>
        <v>87.67</v>
      </c>
      <c r="AK307">
        <f>VLOOKUP(B307, '[3]Q01 Main'!$A$5:$C$392, 3, FALSE)</f>
        <v>3</v>
      </c>
      <c r="AN307" s="5">
        <f t="shared" si="95"/>
        <v>4.6317080532354811E-3</v>
      </c>
      <c r="AO307" s="5">
        <f t="shared" si="96"/>
        <v>0</v>
      </c>
      <c r="AP307" s="5">
        <f t="shared" si="97"/>
        <v>2.8328356225455362E-2</v>
      </c>
      <c r="AQ307" s="5">
        <f t="shared" si="80"/>
        <v>0</v>
      </c>
      <c r="AR307" s="5">
        <f t="shared" si="80"/>
        <v>0</v>
      </c>
      <c r="AS307" s="5">
        <f t="shared" si="80"/>
        <v>0</v>
      </c>
      <c r="AT307" s="5">
        <f t="shared" si="80"/>
        <v>0</v>
      </c>
      <c r="AU307" s="5">
        <f t="shared" si="98"/>
        <v>0</v>
      </c>
      <c r="AV307" s="5">
        <f t="shared" si="87"/>
        <v>0</v>
      </c>
      <c r="AW307" s="5">
        <f t="shared" si="87"/>
        <v>0</v>
      </c>
      <c r="AX307" s="5">
        <f t="shared" si="87"/>
        <v>0</v>
      </c>
      <c r="AY307" s="5">
        <f t="shared" si="87"/>
        <v>2.7605026854824001E-2</v>
      </c>
      <c r="AZ307" s="5">
        <f t="shared" si="94"/>
        <v>0</v>
      </c>
      <c r="BA307" s="5">
        <f t="shared" si="91"/>
        <v>0</v>
      </c>
      <c r="BB307" s="5">
        <f t="shared" si="91"/>
        <v>0</v>
      </c>
    </row>
    <row r="308" spans="1:54" x14ac:dyDescent="0.35">
      <c r="A308" s="2" t="s">
        <v>233</v>
      </c>
      <c r="B308" s="1" t="s">
        <v>323</v>
      </c>
      <c r="C308" t="str">
        <f>VLOOKUP(B308, [2]Main!$B$3:$D$376, 2, FALSE)</f>
        <v>Outside of MKCC</v>
      </c>
      <c r="D308" t="str">
        <f>VLOOKUP(B308, [2]Main!$B$3:$D$376, 3, FALSE)</f>
        <v>Bedford</v>
      </c>
      <c r="E308" s="5">
        <v>0</v>
      </c>
      <c r="F308" s="5">
        <v>0</v>
      </c>
      <c r="G308" s="5">
        <v>0</v>
      </c>
      <c r="H308" s="5">
        <v>0</v>
      </c>
      <c r="I308" s="5">
        <v>0</v>
      </c>
      <c r="J308" s="5">
        <v>0</v>
      </c>
      <c r="K308" s="5">
        <v>0</v>
      </c>
      <c r="L308" s="5">
        <v>0</v>
      </c>
      <c r="M308" s="5">
        <v>0</v>
      </c>
      <c r="N308" s="5">
        <v>0</v>
      </c>
      <c r="O308" s="5">
        <v>0</v>
      </c>
      <c r="P308" s="5">
        <v>0</v>
      </c>
      <c r="Q308" s="5">
        <v>0</v>
      </c>
      <c r="R308" s="5">
        <v>0</v>
      </c>
      <c r="S308" s="5">
        <v>0</v>
      </c>
      <c r="U308" s="32">
        <f t="shared" si="81"/>
        <v>0</v>
      </c>
      <c r="V308" s="32">
        <f t="shared" si="82"/>
        <v>0</v>
      </c>
      <c r="W308" s="32">
        <f t="shared" si="82"/>
        <v>0</v>
      </c>
      <c r="X308" s="32">
        <f t="shared" si="83"/>
        <v>0</v>
      </c>
      <c r="Y308" s="32">
        <f t="shared" si="83"/>
        <v>0</v>
      </c>
      <c r="Z308" s="32">
        <f t="shared" si="83"/>
        <v>0</v>
      </c>
      <c r="AA308" s="32">
        <f t="shared" si="83"/>
        <v>0</v>
      </c>
      <c r="AB308" s="32">
        <f t="shared" si="79"/>
        <v>0</v>
      </c>
      <c r="AC308" s="32">
        <f t="shared" si="79"/>
        <v>0</v>
      </c>
      <c r="AD308" s="32">
        <f t="shared" si="79"/>
        <v>0</v>
      </c>
      <c r="AE308" s="32">
        <f t="shared" si="79"/>
        <v>0</v>
      </c>
      <c r="AF308" s="32">
        <f t="shared" si="92"/>
        <v>0</v>
      </c>
      <c r="AG308" s="32">
        <f t="shared" si="92"/>
        <v>0</v>
      </c>
      <c r="AH308" s="32">
        <f t="shared" si="93"/>
        <v>0</v>
      </c>
      <c r="AI308" s="32">
        <f t="shared" si="90"/>
        <v>0</v>
      </c>
      <c r="AJ308" s="32">
        <f>VLOOKUP(B308, '[3]Q01 Main'!$A$5:$B$392, 2, FALSE)</f>
        <v>0</v>
      </c>
      <c r="AK308">
        <f>VLOOKUP(B308, '[3]Q01 Main'!$A$5:$C$392, 3, FALSE)</f>
        <v>0</v>
      </c>
      <c r="AN308" s="5">
        <f t="shared" si="95"/>
        <v>0</v>
      </c>
      <c r="AO308" s="5">
        <f t="shared" si="96"/>
        <v>0</v>
      </c>
      <c r="AP308" s="5">
        <f t="shared" si="97"/>
        <v>0</v>
      </c>
      <c r="AQ308" s="5">
        <f t="shared" si="80"/>
        <v>0</v>
      </c>
      <c r="AR308" s="5">
        <f t="shared" si="80"/>
        <v>0</v>
      </c>
      <c r="AS308" s="5">
        <f t="shared" si="80"/>
        <v>0</v>
      </c>
      <c r="AT308" s="5">
        <f t="shared" si="80"/>
        <v>0</v>
      </c>
      <c r="AU308" s="5">
        <f t="shared" si="98"/>
        <v>0</v>
      </c>
      <c r="AV308" s="5">
        <f t="shared" si="87"/>
        <v>0</v>
      </c>
      <c r="AW308" s="5">
        <f t="shared" si="87"/>
        <v>0</v>
      </c>
      <c r="AX308" s="5">
        <f t="shared" si="87"/>
        <v>0</v>
      </c>
      <c r="AY308" s="5">
        <f t="shared" si="87"/>
        <v>0</v>
      </c>
      <c r="AZ308" s="5">
        <f t="shared" si="94"/>
        <v>0</v>
      </c>
      <c r="BA308" s="5">
        <f t="shared" si="91"/>
        <v>0</v>
      </c>
      <c r="BB308" s="5">
        <f t="shared" si="91"/>
        <v>0</v>
      </c>
    </row>
    <row r="309" spans="1:54" x14ac:dyDescent="0.35">
      <c r="A309" s="2" t="s">
        <v>233</v>
      </c>
      <c r="B309" s="1" t="s">
        <v>324</v>
      </c>
      <c r="C309" t="str">
        <f>VLOOKUP(B309, [2]Main!$B$3:$D$376, 2, FALSE)</f>
        <v>Outside of MKCC</v>
      </c>
      <c r="D309" t="s">
        <v>1880</v>
      </c>
      <c r="E309" s="5">
        <v>0</v>
      </c>
      <c r="F309" s="5">
        <v>0</v>
      </c>
      <c r="G309" s="5">
        <v>0</v>
      </c>
      <c r="H309" s="5">
        <v>0</v>
      </c>
      <c r="I309" s="5">
        <v>0</v>
      </c>
      <c r="J309" s="5">
        <v>0</v>
      </c>
      <c r="K309" s="5">
        <v>0</v>
      </c>
      <c r="L309" s="5">
        <v>0</v>
      </c>
      <c r="M309" s="5">
        <v>0</v>
      </c>
      <c r="N309" s="5">
        <v>0</v>
      </c>
      <c r="O309" s="5">
        <v>0</v>
      </c>
      <c r="P309" s="5">
        <v>0</v>
      </c>
      <c r="Q309" s="5">
        <v>0</v>
      </c>
      <c r="R309" s="5">
        <v>0</v>
      </c>
      <c r="S309" s="5">
        <v>0</v>
      </c>
      <c r="U309" s="32">
        <f t="shared" si="81"/>
        <v>0</v>
      </c>
      <c r="V309" s="32">
        <f t="shared" si="82"/>
        <v>0</v>
      </c>
      <c r="W309" s="32">
        <f t="shared" si="82"/>
        <v>0</v>
      </c>
      <c r="X309" s="32">
        <f t="shared" si="83"/>
        <v>0</v>
      </c>
      <c r="Y309" s="32">
        <f t="shared" si="83"/>
        <v>0</v>
      </c>
      <c r="Z309" s="32">
        <f t="shared" si="83"/>
        <v>0</v>
      </c>
      <c r="AA309" s="32">
        <f t="shared" si="83"/>
        <v>0</v>
      </c>
      <c r="AB309" s="32">
        <f t="shared" si="79"/>
        <v>0</v>
      </c>
      <c r="AC309" s="32">
        <f t="shared" si="79"/>
        <v>0</v>
      </c>
      <c r="AD309" s="32">
        <f t="shared" si="79"/>
        <v>0</v>
      </c>
      <c r="AE309" s="32">
        <f t="shared" si="79"/>
        <v>0</v>
      </c>
      <c r="AF309" s="32">
        <f t="shared" si="92"/>
        <v>0</v>
      </c>
      <c r="AG309" s="32">
        <f t="shared" si="92"/>
        <v>0</v>
      </c>
      <c r="AH309" s="32">
        <f t="shared" si="93"/>
        <v>0</v>
      </c>
      <c r="AI309" s="32">
        <f t="shared" si="90"/>
        <v>0</v>
      </c>
      <c r="AJ309" s="32">
        <f>VLOOKUP(B309, '[3]Q01 Main'!$A$5:$B$392, 2, FALSE)</f>
        <v>0</v>
      </c>
      <c r="AK309">
        <f>VLOOKUP(B309, '[3]Q01 Main'!$A$5:$C$392, 3, FALSE)</f>
        <v>0</v>
      </c>
      <c r="AN309" s="5">
        <f t="shared" si="95"/>
        <v>0</v>
      </c>
      <c r="AO309" s="5">
        <f t="shared" si="96"/>
        <v>0</v>
      </c>
      <c r="AP309" s="5">
        <f t="shared" si="97"/>
        <v>0</v>
      </c>
      <c r="AQ309" s="5">
        <f t="shared" si="80"/>
        <v>0</v>
      </c>
      <c r="AR309" s="5">
        <f t="shared" si="80"/>
        <v>0</v>
      </c>
      <c r="AS309" s="5">
        <f t="shared" si="80"/>
        <v>0</v>
      </c>
      <c r="AT309" s="5">
        <f t="shared" si="80"/>
        <v>0</v>
      </c>
      <c r="AU309" s="5">
        <f t="shared" si="98"/>
        <v>0</v>
      </c>
      <c r="AV309" s="5">
        <f t="shared" si="87"/>
        <v>0</v>
      </c>
      <c r="AW309" s="5">
        <f t="shared" si="87"/>
        <v>0</v>
      </c>
      <c r="AX309" s="5">
        <f t="shared" si="87"/>
        <v>0</v>
      </c>
      <c r="AY309" s="5">
        <f t="shared" si="87"/>
        <v>0</v>
      </c>
      <c r="AZ309" s="5">
        <f t="shared" si="94"/>
        <v>0</v>
      </c>
      <c r="BA309" s="5">
        <f t="shared" si="91"/>
        <v>0</v>
      </c>
      <c r="BB309" s="5">
        <f t="shared" si="91"/>
        <v>0</v>
      </c>
    </row>
    <row r="310" spans="1:54" x14ac:dyDescent="0.35">
      <c r="A310" s="2" t="s">
        <v>233</v>
      </c>
      <c r="B310" s="1" t="s">
        <v>325</v>
      </c>
      <c r="C310" t="str">
        <f>VLOOKUP(B310, [2]Main!$B$3:$D$376, 2, FALSE)</f>
        <v>Outside of MKCC</v>
      </c>
      <c r="D310" t="str">
        <f>VLOOKUP(B310, [2]Main!$B$3:$D$376, 3, FALSE)</f>
        <v>Northampton</v>
      </c>
      <c r="E310" s="5">
        <v>0</v>
      </c>
      <c r="F310" s="5">
        <v>0</v>
      </c>
      <c r="G310" s="5">
        <v>0</v>
      </c>
      <c r="H310" s="5">
        <v>0</v>
      </c>
      <c r="I310" s="5">
        <v>0</v>
      </c>
      <c r="J310" s="5">
        <v>0</v>
      </c>
      <c r="K310" s="5">
        <v>0</v>
      </c>
      <c r="L310" s="5">
        <v>0</v>
      </c>
      <c r="M310" s="5">
        <v>0</v>
      </c>
      <c r="N310" s="5">
        <v>0</v>
      </c>
      <c r="O310" s="5">
        <v>0</v>
      </c>
      <c r="P310" s="5">
        <v>0</v>
      </c>
      <c r="Q310" s="5">
        <v>0</v>
      </c>
      <c r="R310" s="5">
        <v>0</v>
      </c>
      <c r="S310" s="5">
        <v>0</v>
      </c>
      <c r="U310" s="32">
        <f t="shared" si="81"/>
        <v>0</v>
      </c>
      <c r="V310" s="32">
        <f t="shared" si="82"/>
        <v>0</v>
      </c>
      <c r="W310" s="32">
        <f t="shared" si="82"/>
        <v>0</v>
      </c>
      <c r="X310" s="32">
        <f t="shared" si="83"/>
        <v>0</v>
      </c>
      <c r="Y310" s="32">
        <f t="shared" si="83"/>
        <v>0</v>
      </c>
      <c r="Z310" s="32">
        <f t="shared" si="83"/>
        <v>0</v>
      </c>
      <c r="AA310" s="32">
        <f t="shared" si="83"/>
        <v>0</v>
      </c>
      <c r="AB310" s="32">
        <f t="shared" si="79"/>
        <v>0</v>
      </c>
      <c r="AC310" s="32">
        <f t="shared" si="79"/>
        <v>0</v>
      </c>
      <c r="AD310" s="32">
        <f t="shared" si="79"/>
        <v>0</v>
      </c>
      <c r="AE310" s="32">
        <f t="shared" si="79"/>
        <v>0</v>
      </c>
      <c r="AF310" s="32">
        <f t="shared" si="92"/>
        <v>0</v>
      </c>
      <c r="AG310" s="32">
        <f t="shared" si="92"/>
        <v>0</v>
      </c>
      <c r="AH310" s="32">
        <f t="shared" si="93"/>
        <v>0</v>
      </c>
      <c r="AI310" s="32">
        <f t="shared" si="90"/>
        <v>0</v>
      </c>
      <c r="AJ310" s="32">
        <f>VLOOKUP(B310, '[3]Q01 Main'!$A$5:$B$392, 2, FALSE)</f>
        <v>0</v>
      </c>
      <c r="AK310">
        <f>VLOOKUP(B310, '[3]Q01 Main'!$A$5:$C$392, 3, FALSE)</f>
        <v>0</v>
      </c>
      <c r="AN310" s="5">
        <f t="shared" si="95"/>
        <v>0</v>
      </c>
      <c r="AO310" s="5">
        <f t="shared" si="96"/>
        <v>0</v>
      </c>
      <c r="AP310" s="5">
        <f t="shared" si="97"/>
        <v>0</v>
      </c>
      <c r="AQ310" s="5">
        <f t="shared" si="80"/>
        <v>0</v>
      </c>
      <c r="AR310" s="5">
        <f t="shared" si="80"/>
        <v>0</v>
      </c>
      <c r="AS310" s="5">
        <f t="shared" si="80"/>
        <v>0</v>
      </c>
      <c r="AT310" s="5">
        <f t="shared" si="80"/>
        <v>0</v>
      </c>
      <c r="AU310" s="5">
        <f t="shared" si="98"/>
        <v>0</v>
      </c>
      <c r="AV310" s="5">
        <f t="shared" si="87"/>
        <v>0</v>
      </c>
      <c r="AW310" s="5">
        <f t="shared" si="87"/>
        <v>0</v>
      </c>
      <c r="AX310" s="5">
        <f t="shared" si="87"/>
        <v>0</v>
      </c>
      <c r="AY310" s="5">
        <f t="shared" si="87"/>
        <v>0</v>
      </c>
      <c r="AZ310" s="5">
        <f t="shared" si="94"/>
        <v>0</v>
      </c>
      <c r="BA310" s="5">
        <f t="shared" si="91"/>
        <v>0</v>
      </c>
      <c r="BB310" s="5">
        <f t="shared" si="91"/>
        <v>0</v>
      </c>
    </row>
    <row r="311" spans="1:54" x14ac:dyDescent="0.35">
      <c r="A311" s="2" t="s">
        <v>233</v>
      </c>
      <c r="B311" s="1" t="s">
        <v>326</v>
      </c>
      <c r="C311" t="str">
        <f>VLOOKUP(B311, [2]Main!$B$3:$D$376, 2, FALSE)</f>
        <v>Outside of MKCC</v>
      </c>
      <c r="D311" t="str">
        <f>VLOOKUP(B311, [2]Main!$B$3:$D$376, 3, FALSE)</f>
        <v>Northampton</v>
      </c>
      <c r="E311" s="5">
        <v>2.5300000000000001E-3</v>
      </c>
      <c r="F311" s="5">
        <v>0</v>
      </c>
      <c r="G311" s="5">
        <v>0</v>
      </c>
      <c r="H311" s="5">
        <v>0</v>
      </c>
      <c r="I311" s="5">
        <v>0</v>
      </c>
      <c r="J311" s="5">
        <v>0</v>
      </c>
      <c r="K311" s="5">
        <v>0</v>
      </c>
      <c r="L311" s="5">
        <v>0</v>
      </c>
      <c r="M311" s="5">
        <v>1.9859999999999999E-2</v>
      </c>
      <c r="N311" s="5">
        <v>0</v>
      </c>
      <c r="O311" s="5">
        <v>0</v>
      </c>
      <c r="P311" s="5">
        <v>0</v>
      </c>
      <c r="Q311" s="5">
        <v>0</v>
      </c>
      <c r="R311" s="5">
        <v>0</v>
      </c>
      <c r="S311" s="5">
        <v>0</v>
      </c>
      <c r="U311" s="32">
        <f t="shared" si="81"/>
        <v>20.240000000000002</v>
      </c>
      <c r="V311" s="32">
        <f t="shared" si="82"/>
        <v>0</v>
      </c>
      <c r="W311" s="32">
        <f t="shared" si="82"/>
        <v>0</v>
      </c>
      <c r="X311" s="32">
        <f t="shared" si="83"/>
        <v>0</v>
      </c>
      <c r="Y311" s="32">
        <f t="shared" si="83"/>
        <v>0</v>
      </c>
      <c r="Z311" s="32">
        <f t="shared" si="83"/>
        <v>0</v>
      </c>
      <c r="AA311" s="32">
        <f t="shared" si="83"/>
        <v>0</v>
      </c>
      <c r="AB311" s="32">
        <f t="shared" si="79"/>
        <v>0</v>
      </c>
      <c r="AC311" s="32">
        <f t="shared" si="79"/>
        <v>158.88</v>
      </c>
      <c r="AD311" s="32">
        <f t="shared" si="79"/>
        <v>0</v>
      </c>
      <c r="AE311" s="32">
        <f t="shared" si="79"/>
        <v>0</v>
      </c>
      <c r="AF311" s="32">
        <f t="shared" si="92"/>
        <v>0</v>
      </c>
      <c r="AG311" s="32">
        <f t="shared" si="92"/>
        <v>0</v>
      </c>
      <c r="AH311" s="32">
        <f t="shared" si="93"/>
        <v>0</v>
      </c>
      <c r="AI311" s="32">
        <f t="shared" si="90"/>
        <v>0</v>
      </c>
      <c r="AJ311" s="32">
        <f>VLOOKUP(B311, '[3]Q01 Main'!$A$5:$B$392, 2, FALSE)</f>
        <v>80</v>
      </c>
      <c r="AK311">
        <f>VLOOKUP(B311, '[3]Q01 Main'!$A$5:$C$392, 3, FALSE)</f>
        <v>1</v>
      </c>
      <c r="AN311" s="5">
        <f t="shared" si="95"/>
        <v>2.8514739666928605E-3</v>
      </c>
      <c r="AO311" s="5">
        <f t="shared" si="96"/>
        <v>0</v>
      </c>
      <c r="AP311" s="5">
        <f t="shared" si="97"/>
        <v>0</v>
      </c>
      <c r="AQ311" s="5">
        <f t="shared" si="80"/>
        <v>0</v>
      </c>
      <c r="AR311" s="5">
        <f t="shared" si="80"/>
        <v>0</v>
      </c>
      <c r="AS311" s="5">
        <f t="shared" si="80"/>
        <v>0</v>
      </c>
      <c r="AT311" s="5">
        <f t="shared" si="80"/>
        <v>0</v>
      </c>
      <c r="AU311" s="5">
        <f t="shared" si="98"/>
        <v>0</v>
      </c>
      <c r="AV311" s="5">
        <f t="shared" si="87"/>
        <v>2.3168973947508123E-2</v>
      </c>
      <c r="AW311" s="5">
        <f t="shared" si="87"/>
        <v>0</v>
      </c>
      <c r="AX311" s="5">
        <f t="shared" si="87"/>
        <v>0</v>
      </c>
      <c r="AY311" s="5">
        <f t="shared" si="87"/>
        <v>0</v>
      </c>
      <c r="AZ311" s="5">
        <f t="shared" si="94"/>
        <v>0</v>
      </c>
      <c r="BA311" s="5">
        <f t="shared" si="91"/>
        <v>0</v>
      </c>
      <c r="BB311" s="5">
        <f t="shared" si="91"/>
        <v>0</v>
      </c>
    </row>
    <row r="312" spans="1:54" x14ac:dyDescent="0.35">
      <c r="A312" s="2" t="s">
        <v>233</v>
      </c>
      <c r="B312" s="1" t="s">
        <v>327</v>
      </c>
      <c r="C312" t="str">
        <f>VLOOKUP(B312, [2]Main!$B$3:$D$376, 2, FALSE)</f>
        <v>Outside of MKCC</v>
      </c>
      <c r="D312" t="str">
        <f>VLOOKUP(B312, [2]Main!$B$3:$D$376, 3, FALSE)</f>
        <v>Northampton</v>
      </c>
      <c r="E312" s="5">
        <v>0</v>
      </c>
      <c r="F312" s="5">
        <v>0</v>
      </c>
      <c r="G312" s="5">
        <v>0</v>
      </c>
      <c r="H312" s="5">
        <v>0</v>
      </c>
      <c r="I312" s="5">
        <v>0</v>
      </c>
      <c r="J312" s="5">
        <v>0</v>
      </c>
      <c r="K312" s="5">
        <v>0</v>
      </c>
      <c r="L312" s="5">
        <v>0</v>
      </c>
      <c r="M312" s="5">
        <v>0</v>
      </c>
      <c r="N312" s="5">
        <v>0</v>
      </c>
      <c r="O312" s="5">
        <v>0</v>
      </c>
      <c r="P312" s="5">
        <v>0</v>
      </c>
      <c r="Q312" s="5">
        <v>0</v>
      </c>
      <c r="R312" s="5">
        <v>0</v>
      </c>
      <c r="S312" s="5">
        <v>0</v>
      </c>
      <c r="U312" s="32">
        <f t="shared" si="81"/>
        <v>0</v>
      </c>
      <c r="V312" s="32">
        <f t="shared" si="82"/>
        <v>0</v>
      </c>
      <c r="W312" s="32">
        <f t="shared" si="82"/>
        <v>0</v>
      </c>
      <c r="X312" s="32">
        <f t="shared" si="83"/>
        <v>0</v>
      </c>
      <c r="Y312" s="32">
        <f t="shared" si="83"/>
        <v>0</v>
      </c>
      <c r="Z312" s="32">
        <f t="shared" si="83"/>
        <v>0</v>
      </c>
      <c r="AA312" s="32">
        <f t="shared" si="83"/>
        <v>0</v>
      </c>
      <c r="AB312" s="32">
        <f t="shared" si="79"/>
        <v>0</v>
      </c>
      <c r="AC312" s="32">
        <f t="shared" si="79"/>
        <v>0</v>
      </c>
      <c r="AD312" s="32">
        <f t="shared" si="79"/>
        <v>0</v>
      </c>
      <c r="AE312" s="32">
        <f t="shared" si="79"/>
        <v>0</v>
      </c>
      <c r="AF312" s="32">
        <f t="shared" si="92"/>
        <v>0</v>
      </c>
      <c r="AG312" s="32">
        <f t="shared" si="92"/>
        <v>0</v>
      </c>
      <c r="AH312" s="32">
        <f t="shared" si="93"/>
        <v>0</v>
      </c>
      <c r="AI312" s="32">
        <f t="shared" si="90"/>
        <v>0</v>
      </c>
      <c r="AJ312" s="32">
        <f>VLOOKUP(B312, '[3]Q01 Main'!$A$5:$B$392, 2, FALSE)</f>
        <v>0</v>
      </c>
      <c r="AK312">
        <f>VLOOKUP(B312, '[3]Q01 Main'!$A$5:$C$392, 3, FALSE)</f>
        <v>0</v>
      </c>
      <c r="AN312" s="5">
        <f t="shared" si="95"/>
        <v>0</v>
      </c>
      <c r="AO312" s="5">
        <f t="shared" si="96"/>
        <v>0</v>
      </c>
      <c r="AP312" s="5">
        <f t="shared" si="97"/>
        <v>0</v>
      </c>
      <c r="AQ312" s="5">
        <f t="shared" si="80"/>
        <v>0</v>
      </c>
      <c r="AR312" s="5">
        <f t="shared" si="80"/>
        <v>0</v>
      </c>
      <c r="AS312" s="5">
        <f t="shared" si="80"/>
        <v>0</v>
      </c>
      <c r="AT312" s="5">
        <f t="shared" si="80"/>
        <v>0</v>
      </c>
      <c r="AU312" s="5">
        <f t="shared" si="98"/>
        <v>0</v>
      </c>
      <c r="AV312" s="5">
        <f t="shared" si="87"/>
        <v>0</v>
      </c>
      <c r="AW312" s="5">
        <f t="shared" si="87"/>
        <v>0</v>
      </c>
      <c r="AX312" s="5">
        <f t="shared" si="87"/>
        <v>0</v>
      </c>
      <c r="AY312" s="5">
        <f t="shared" si="87"/>
        <v>0</v>
      </c>
      <c r="AZ312" s="5">
        <f t="shared" si="94"/>
        <v>0</v>
      </c>
      <c r="BA312" s="5">
        <f t="shared" si="91"/>
        <v>0</v>
      </c>
      <c r="BB312" s="5">
        <f t="shared" si="91"/>
        <v>0</v>
      </c>
    </row>
    <row r="313" spans="1:54" x14ac:dyDescent="0.35">
      <c r="A313" s="2" t="s">
        <v>233</v>
      </c>
      <c r="B313" s="1" t="s">
        <v>328</v>
      </c>
      <c r="C313" t="str">
        <f>VLOOKUP(B313, [2]Main!$B$3:$D$376, 2, FALSE)</f>
        <v>Outside of MKCC</v>
      </c>
      <c r="D313" t="s">
        <v>1880</v>
      </c>
      <c r="E313" s="5">
        <v>0</v>
      </c>
      <c r="F313" s="5">
        <v>0</v>
      </c>
      <c r="G313" s="5">
        <v>0</v>
      </c>
      <c r="H313" s="5">
        <v>0</v>
      </c>
      <c r="I313" s="5">
        <v>0</v>
      </c>
      <c r="J313" s="5">
        <v>0</v>
      </c>
      <c r="K313" s="5">
        <v>0</v>
      </c>
      <c r="L313" s="5">
        <v>0</v>
      </c>
      <c r="M313" s="5">
        <v>0</v>
      </c>
      <c r="N313" s="5">
        <v>0</v>
      </c>
      <c r="O313" s="5">
        <v>0</v>
      </c>
      <c r="P313" s="5">
        <v>0</v>
      </c>
      <c r="Q313" s="5">
        <v>0</v>
      </c>
      <c r="R313" s="5">
        <v>0</v>
      </c>
      <c r="S313" s="5">
        <v>0</v>
      </c>
      <c r="U313" s="32">
        <f t="shared" si="81"/>
        <v>0</v>
      </c>
      <c r="V313" s="32">
        <f t="shared" si="82"/>
        <v>0</v>
      </c>
      <c r="W313" s="32">
        <f t="shared" si="82"/>
        <v>0</v>
      </c>
      <c r="X313" s="32">
        <f t="shared" si="83"/>
        <v>0</v>
      </c>
      <c r="Y313" s="32">
        <f t="shared" si="83"/>
        <v>0</v>
      </c>
      <c r="Z313" s="32">
        <f t="shared" si="83"/>
        <v>0</v>
      </c>
      <c r="AA313" s="32">
        <f t="shared" si="83"/>
        <v>0</v>
      </c>
      <c r="AB313" s="32">
        <f t="shared" si="79"/>
        <v>0</v>
      </c>
      <c r="AC313" s="32">
        <f t="shared" si="79"/>
        <v>0</v>
      </c>
      <c r="AD313" s="32">
        <f t="shared" si="79"/>
        <v>0</v>
      </c>
      <c r="AE313" s="32">
        <f t="shared" si="79"/>
        <v>0</v>
      </c>
      <c r="AF313" s="32">
        <f t="shared" si="92"/>
        <v>0</v>
      </c>
      <c r="AG313" s="32">
        <f t="shared" si="92"/>
        <v>0</v>
      </c>
      <c r="AH313" s="32">
        <f t="shared" si="93"/>
        <v>0</v>
      </c>
      <c r="AI313" s="32">
        <f t="shared" si="90"/>
        <v>0</v>
      </c>
      <c r="AJ313" s="32">
        <f>VLOOKUP(B313, '[3]Q01 Main'!$A$5:$B$392, 2, FALSE)</f>
        <v>0</v>
      </c>
      <c r="AK313">
        <f>VLOOKUP(B313, '[3]Q01 Main'!$A$5:$C$392, 3, FALSE)</f>
        <v>0</v>
      </c>
      <c r="AN313" s="5">
        <f t="shared" si="95"/>
        <v>0</v>
      </c>
      <c r="AO313" s="5">
        <f t="shared" si="96"/>
        <v>0</v>
      </c>
      <c r="AP313" s="5">
        <f t="shared" si="97"/>
        <v>0</v>
      </c>
      <c r="AQ313" s="5">
        <f t="shared" si="80"/>
        <v>0</v>
      </c>
      <c r="AR313" s="5">
        <f t="shared" si="80"/>
        <v>0</v>
      </c>
      <c r="AS313" s="5">
        <f t="shared" si="80"/>
        <v>0</v>
      </c>
      <c r="AT313" s="5">
        <f t="shared" si="80"/>
        <v>0</v>
      </c>
      <c r="AU313" s="5">
        <f t="shared" si="98"/>
        <v>0</v>
      </c>
      <c r="AV313" s="5">
        <f t="shared" si="87"/>
        <v>0</v>
      </c>
      <c r="AW313" s="5">
        <f t="shared" si="87"/>
        <v>0</v>
      </c>
      <c r="AX313" s="5">
        <f t="shared" si="87"/>
        <v>0</v>
      </c>
      <c r="AY313" s="5">
        <f t="shared" si="87"/>
        <v>0</v>
      </c>
      <c r="AZ313" s="5">
        <f t="shared" si="94"/>
        <v>0</v>
      </c>
      <c r="BA313" s="5">
        <f t="shared" si="91"/>
        <v>0</v>
      </c>
      <c r="BB313" s="5">
        <f t="shared" si="91"/>
        <v>0</v>
      </c>
    </row>
    <row r="314" spans="1:54" x14ac:dyDescent="0.35">
      <c r="A314" s="2" t="s">
        <v>233</v>
      </c>
      <c r="B314" s="1" t="s">
        <v>329</v>
      </c>
      <c r="C314" t="str">
        <f>VLOOKUP(B314, [2]Main!$B$3:$D$376, 2, FALSE)</f>
        <v>Outside of MKCC</v>
      </c>
      <c r="D314" t="s">
        <v>1880</v>
      </c>
      <c r="E314" s="5">
        <v>0</v>
      </c>
      <c r="F314" s="5">
        <v>0</v>
      </c>
      <c r="G314" s="5">
        <v>0</v>
      </c>
      <c r="H314" s="5">
        <v>0</v>
      </c>
      <c r="I314" s="5">
        <v>0</v>
      </c>
      <c r="J314" s="5">
        <v>0</v>
      </c>
      <c r="K314" s="5">
        <v>0</v>
      </c>
      <c r="L314" s="5">
        <v>0</v>
      </c>
      <c r="M314" s="5">
        <v>0</v>
      </c>
      <c r="N314" s="5">
        <v>0</v>
      </c>
      <c r="O314" s="5">
        <v>0</v>
      </c>
      <c r="P314" s="5">
        <v>0</v>
      </c>
      <c r="Q314" s="5">
        <v>0</v>
      </c>
      <c r="R314" s="5">
        <v>0</v>
      </c>
      <c r="S314" s="5">
        <v>0</v>
      </c>
      <c r="U314" s="32">
        <f t="shared" si="81"/>
        <v>0</v>
      </c>
      <c r="V314" s="32">
        <f t="shared" si="82"/>
        <v>0</v>
      </c>
      <c r="W314" s="32">
        <f t="shared" si="82"/>
        <v>0</v>
      </c>
      <c r="X314" s="32">
        <f t="shared" si="83"/>
        <v>0</v>
      </c>
      <c r="Y314" s="32">
        <f t="shared" si="83"/>
        <v>0</v>
      </c>
      <c r="Z314" s="32">
        <f t="shared" si="83"/>
        <v>0</v>
      </c>
      <c r="AA314" s="32">
        <f t="shared" si="83"/>
        <v>0</v>
      </c>
      <c r="AB314" s="32">
        <f t="shared" si="79"/>
        <v>0</v>
      </c>
      <c r="AC314" s="32">
        <f t="shared" si="79"/>
        <v>0</v>
      </c>
      <c r="AD314" s="32">
        <f t="shared" si="79"/>
        <v>0</v>
      </c>
      <c r="AE314" s="32">
        <f t="shared" si="79"/>
        <v>0</v>
      </c>
      <c r="AF314" s="32">
        <f t="shared" si="92"/>
        <v>0</v>
      </c>
      <c r="AG314" s="32">
        <f t="shared" si="92"/>
        <v>0</v>
      </c>
      <c r="AH314" s="32">
        <f t="shared" si="93"/>
        <v>0</v>
      </c>
      <c r="AI314" s="32">
        <f t="shared" si="90"/>
        <v>0</v>
      </c>
      <c r="AJ314" s="32">
        <f>VLOOKUP(B314, '[3]Q01 Main'!$A$5:$B$392, 2, FALSE)</f>
        <v>0</v>
      </c>
      <c r="AK314">
        <f>VLOOKUP(B314, '[3]Q01 Main'!$A$5:$C$392, 3, FALSE)</f>
        <v>0</v>
      </c>
      <c r="AN314" s="5">
        <f t="shared" si="95"/>
        <v>0</v>
      </c>
      <c r="AO314" s="5">
        <f t="shared" si="96"/>
        <v>0</v>
      </c>
      <c r="AP314" s="5">
        <f t="shared" si="97"/>
        <v>0</v>
      </c>
      <c r="AQ314" s="5">
        <f t="shared" si="80"/>
        <v>0</v>
      </c>
      <c r="AR314" s="5">
        <f t="shared" si="80"/>
        <v>0</v>
      </c>
      <c r="AS314" s="5">
        <f t="shared" si="80"/>
        <v>0</v>
      </c>
      <c r="AT314" s="5">
        <f t="shared" si="80"/>
        <v>0</v>
      </c>
      <c r="AU314" s="5">
        <f t="shared" si="98"/>
        <v>0</v>
      </c>
      <c r="AV314" s="5">
        <f t="shared" si="87"/>
        <v>0</v>
      </c>
      <c r="AW314" s="5">
        <f t="shared" si="87"/>
        <v>0</v>
      </c>
      <c r="AX314" s="5">
        <f t="shared" si="87"/>
        <v>0</v>
      </c>
      <c r="AY314" s="5">
        <f t="shared" si="87"/>
        <v>0</v>
      </c>
      <c r="AZ314" s="5">
        <f t="shared" si="94"/>
        <v>0</v>
      </c>
      <c r="BA314" s="5">
        <f t="shared" si="91"/>
        <v>0</v>
      </c>
      <c r="BB314" s="5">
        <f t="shared" si="91"/>
        <v>0</v>
      </c>
    </row>
    <row r="315" spans="1:54" x14ac:dyDescent="0.35">
      <c r="A315" s="2" t="s">
        <v>233</v>
      </c>
      <c r="B315" s="1" t="s">
        <v>330</v>
      </c>
      <c r="C315" t="str">
        <f>VLOOKUP(B315, [2]Main!$B$3:$D$376, 2, FALSE)</f>
        <v>Outside of MKCC</v>
      </c>
      <c r="D315" t="s">
        <v>1880</v>
      </c>
      <c r="E315" s="5">
        <v>0</v>
      </c>
      <c r="F315" s="5">
        <v>0</v>
      </c>
      <c r="G315" s="5">
        <v>0</v>
      </c>
      <c r="H315" s="5">
        <v>0</v>
      </c>
      <c r="I315" s="5">
        <v>0</v>
      </c>
      <c r="J315" s="5">
        <v>0</v>
      </c>
      <c r="K315" s="5">
        <v>0</v>
      </c>
      <c r="L315" s="5">
        <v>0</v>
      </c>
      <c r="M315" s="5">
        <v>0</v>
      </c>
      <c r="N315" s="5">
        <v>0</v>
      </c>
      <c r="O315" s="5">
        <v>0</v>
      </c>
      <c r="P315" s="5">
        <v>0</v>
      </c>
      <c r="Q315" s="5">
        <v>0</v>
      </c>
      <c r="R315" s="5">
        <v>0</v>
      </c>
      <c r="S315" s="5">
        <v>0</v>
      </c>
      <c r="U315" s="32">
        <f t="shared" si="81"/>
        <v>0</v>
      </c>
      <c r="V315" s="32">
        <f t="shared" si="82"/>
        <v>0</v>
      </c>
      <c r="W315" s="32">
        <f t="shared" si="82"/>
        <v>0</v>
      </c>
      <c r="X315" s="32">
        <f t="shared" si="83"/>
        <v>0</v>
      </c>
      <c r="Y315" s="32">
        <f t="shared" si="83"/>
        <v>0</v>
      </c>
      <c r="Z315" s="32">
        <f t="shared" si="83"/>
        <v>0</v>
      </c>
      <c r="AA315" s="32">
        <f t="shared" si="83"/>
        <v>0</v>
      </c>
      <c r="AB315" s="32">
        <f t="shared" si="79"/>
        <v>0</v>
      </c>
      <c r="AC315" s="32">
        <f t="shared" si="79"/>
        <v>0</v>
      </c>
      <c r="AD315" s="32">
        <f t="shared" si="79"/>
        <v>0</v>
      </c>
      <c r="AE315" s="32">
        <f t="shared" si="79"/>
        <v>0</v>
      </c>
      <c r="AF315" s="32">
        <f t="shared" si="92"/>
        <v>0</v>
      </c>
      <c r="AG315" s="32">
        <f t="shared" si="92"/>
        <v>0</v>
      </c>
      <c r="AH315" s="32">
        <f t="shared" si="93"/>
        <v>0</v>
      </c>
      <c r="AI315" s="32">
        <f t="shared" si="90"/>
        <v>0</v>
      </c>
      <c r="AJ315" s="32">
        <f>VLOOKUP(B315, '[3]Q01 Main'!$A$5:$B$392, 2, FALSE)</f>
        <v>0</v>
      </c>
      <c r="AK315">
        <f>VLOOKUP(B315, '[3]Q01 Main'!$A$5:$C$392, 3, FALSE)</f>
        <v>0</v>
      </c>
      <c r="AN315" s="5">
        <f t="shared" si="95"/>
        <v>0</v>
      </c>
      <c r="AO315" s="5">
        <f t="shared" si="96"/>
        <v>0</v>
      </c>
      <c r="AP315" s="5">
        <f t="shared" si="97"/>
        <v>0</v>
      </c>
      <c r="AQ315" s="5">
        <f t="shared" si="80"/>
        <v>0</v>
      </c>
      <c r="AR315" s="5">
        <f t="shared" si="80"/>
        <v>0</v>
      </c>
      <c r="AS315" s="5">
        <f t="shared" si="80"/>
        <v>0</v>
      </c>
      <c r="AT315" s="5">
        <f t="shared" si="80"/>
        <v>0</v>
      </c>
      <c r="AU315" s="5">
        <f t="shared" si="98"/>
        <v>0</v>
      </c>
      <c r="AV315" s="5">
        <f t="shared" si="87"/>
        <v>0</v>
      </c>
      <c r="AW315" s="5">
        <f t="shared" si="87"/>
        <v>0</v>
      </c>
      <c r="AX315" s="5">
        <f t="shared" si="87"/>
        <v>0</v>
      </c>
      <c r="AY315" s="5">
        <f t="shared" si="87"/>
        <v>0</v>
      </c>
      <c r="AZ315" s="5">
        <f t="shared" si="94"/>
        <v>0</v>
      </c>
      <c r="BA315" s="5">
        <f t="shared" si="91"/>
        <v>0</v>
      </c>
      <c r="BB315" s="5">
        <f t="shared" si="91"/>
        <v>0</v>
      </c>
    </row>
    <row r="316" spans="1:54" x14ac:dyDescent="0.35">
      <c r="A316" s="2" t="s">
        <v>233</v>
      </c>
      <c r="B316" s="1" t="s">
        <v>331</v>
      </c>
      <c r="C316" t="str">
        <f>VLOOKUP(B316, [2]Main!$B$3:$D$376, 2, FALSE)</f>
        <v>Outside of MKCC</v>
      </c>
      <c r="D316" t="s">
        <v>1880</v>
      </c>
      <c r="E316" s="5">
        <v>0</v>
      </c>
      <c r="F316" s="5">
        <v>0</v>
      </c>
      <c r="G316" s="5">
        <v>0</v>
      </c>
      <c r="H316" s="5">
        <v>0</v>
      </c>
      <c r="I316" s="5">
        <v>0</v>
      </c>
      <c r="J316" s="5">
        <v>0</v>
      </c>
      <c r="K316" s="5">
        <v>0</v>
      </c>
      <c r="L316" s="5">
        <v>0</v>
      </c>
      <c r="M316" s="5">
        <v>0</v>
      </c>
      <c r="N316" s="5">
        <v>0</v>
      </c>
      <c r="O316" s="5">
        <v>0</v>
      </c>
      <c r="P316" s="5">
        <v>0</v>
      </c>
      <c r="Q316" s="5">
        <v>0</v>
      </c>
      <c r="R316" s="5">
        <v>0</v>
      </c>
      <c r="S316" s="5">
        <v>0</v>
      </c>
      <c r="U316" s="32">
        <f t="shared" si="81"/>
        <v>0</v>
      </c>
      <c r="V316" s="32">
        <f t="shared" si="82"/>
        <v>0</v>
      </c>
      <c r="W316" s="32">
        <f t="shared" si="82"/>
        <v>0</v>
      </c>
      <c r="X316" s="32">
        <f t="shared" si="83"/>
        <v>0</v>
      </c>
      <c r="Y316" s="32">
        <f t="shared" si="83"/>
        <v>0</v>
      </c>
      <c r="Z316" s="32">
        <f t="shared" si="83"/>
        <v>0</v>
      </c>
      <c r="AA316" s="32">
        <f t="shared" si="83"/>
        <v>0</v>
      </c>
      <c r="AB316" s="32">
        <f t="shared" si="79"/>
        <v>0</v>
      </c>
      <c r="AC316" s="32">
        <f t="shared" si="79"/>
        <v>0</v>
      </c>
      <c r="AD316" s="32">
        <f t="shared" si="79"/>
        <v>0</v>
      </c>
      <c r="AE316" s="32">
        <f t="shared" si="79"/>
        <v>0</v>
      </c>
      <c r="AF316" s="32">
        <f t="shared" si="92"/>
        <v>0</v>
      </c>
      <c r="AG316" s="32">
        <f t="shared" si="92"/>
        <v>0</v>
      </c>
      <c r="AH316" s="32">
        <f t="shared" si="93"/>
        <v>0</v>
      </c>
      <c r="AI316" s="32">
        <f t="shared" si="90"/>
        <v>0</v>
      </c>
      <c r="AJ316" s="32">
        <f>VLOOKUP(B316, '[3]Q01 Main'!$A$5:$B$392, 2, FALSE)</f>
        <v>0</v>
      </c>
      <c r="AK316">
        <f>VLOOKUP(B316, '[3]Q01 Main'!$A$5:$C$392, 3, FALSE)</f>
        <v>0</v>
      </c>
      <c r="AN316" s="5">
        <f t="shared" si="95"/>
        <v>0</v>
      </c>
      <c r="AO316" s="5">
        <f t="shared" si="96"/>
        <v>0</v>
      </c>
      <c r="AP316" s="5">
        <f t="shared" si="97"/>
        <v>0</v>
      </c>
      <c r="AQ316" s="5">
        <f t="shared" si="80"/>
        <v>0</v>
      </c>
      <c r="AR316" s="5">
        <f t="shared" si="80"/>
        <v>0</v>
      </c>
      <c r="AS316" s="5">
        <f t="shared" si="80"/>
        <v>0</v>
      </c>
      <c r="AT316" s="5">
        <f t="shared" si="80"/>
        <v>0</v>
      </c>
      <c r="AU316" s="5">
        <f t="shared" si="98"/>
        <v>0</v>
      </c>
      <c r="AV316" s="5">
        <f t="shared" si="87"/>
        <v>0</v>
      </c>
      <c r="AW316" s="5">
        <f t="shared" si="87"/>
        <v>0</v>
      </c>
      <c r="AX316" s="5">
        <f t="shared" si="87"/>
        <v>0</v>
      </c>
      <c r="AY316" s="5">
        <f t="shared" si="87"/>
        <v>0</v>
      </c>
      <c r="AZ316" s="5">
        <f t="shared" si="94"/>
        <v>0</v>
      </c>
      <c r="BA316" s="5">
        <f t="shared" si="91"/>
        <v>0</v>
      </c>
      <c r="BB316" s="5">
        <f t="shared" si="91"/>
        <v>0</v>
      </c>
    </row>
    <row r="317" spans="1:54" x14ac:dyDescent="0.35">
      <c r="A317" s="2" t="s">
        <v>233</v>
      </c>
      <c r="B317" s="1" t="s">
        <v>332</v>
      </c>
      <c r="C317" t="str">
        <f>VLOOKUP(B317, [2]Main!$B$3:$D$376, 2, FALSE)</f>
        <v>Outside of MKCC</v>
      </c>
      <c r="D317" t="s">
        <v>1880</v>
      </c>
      <c r="E317" s="5">
        <v>0</v>
      </c>
      <c r="F317" s="5">
        <v>0</v>
      </c>
      <c r="G317" s="5">
        <v>0</v>
      </c>
      <c r="H317" s="5">
        <v>0</v>
      </c>
      <c r="I317" s="5">
        <v>0</v>
      </c>
      <c r="J317" s="5">
        <v>0</v>
      </c>
      <c r="K317" s="5">
        <v>0</v>
      </c>
      <c r="L317" s="5">
        <v>0</v>
      </c>
      <c r="M317" s="5">
        <v>0</v>
      </c>
      <c r="N317" s="5">
        <v>0</v>
      </c>
      <c r="O317" s="5">
        <v>0</v>
      </c>
      <c r="P317" s="5">
        <v>0</v>
      </c>
      <c r="Q317" s="5">
        <v>0</v>
      </c>
      <c r="R317" s="5">
        <v>0</v>
      </c>
      <c r="S317" s="5">
        <v>0</v>
      </c>
      <c r="U317" s="32">
        <f t="shared" si="81"/>
        <v>0</v>
      </c>
      <c r="V317" s="32">
        <f t="shared" si="82"/>
        <v>0</v>
      </c>
      <c r="W317" s="32">
        <f t="shared" si="82"/>
        <v>0</v>
      </c>
      <c r="X317" s="32">
        <f t="shared" si="83"/>
        <v>0</v>
      </c>
      <c r="Y317" s="32">
        <f t="shared" si="83"/>
        <v>0</v>
      </c>
      <c r="Z317" s="32">
        <f t="shared" si="83"/>
        <v>0</v>
      </c>
      <c r="AA317" s="32">
        <f t="shared" si="83"/>
        <v>0</v>
      </c>
      <c r="AB317" s="32">
        <f t="shared" si="79"/>
        <v>0</v>
      </c>
      <c r="AC317" s="32">
        <f t="shared" si="79"/>
        <v>0</v>
      </c>
      <c r="AD317" s="32">
        <f t="shared" si="79"/>
        <v>0</v>
      </c>
      <c r="AE317" s="32">
        <f t="shared" si="79"/>
        <v>0</v>
      </c>
      <c r="AF317" s="32">
        <f t="shared" si="92"/>
        <v>0</v>
      </c>
      <c r="AG317" s="32">
        <f t="shared" si="92"/>
        <v>0</v>
      </c>
      <c r="AH317" s="32">
        <f t="shared" si="93"/>
        <v>0</v>
      </c>
      <c r="AI317" s="32">
        <f t="shared" si="90"/>
        <v>0</v>
      </c>
      <c r="AJ317" s="32">
        <f>VLOOKUP(B317, '[3]Q01 Main'!$A$5:$B$392, 2, FALSE)</f>
        <v>0</v>
      </c>
      <c r="AK317">
        <f>VLOOKUP(B317, '[3]Q01 Main'!$A$5:$C$392, 3, FALSE)</f>
        <v>0</v>
      </c>
      <c r="AN317" s="5">
        <f t="shared" si="95"/>
        <v>0</v>
      </c>
      <c r="AO317" s="5">
        <f t="shared" si="96"/>
        <v>0</v>
      </c>
      <c r="AP317" s="5">
        <f t="shared" si="97"/>
        <v>0</v>
      </c>
      <c r="AQ317" s="5">
        <f t="shared" si="80"/>
        <v>0</v>
      </c>
      <c r="AR317" s="5">
        <f t="shared" si="80"/>
        <v>0</v>
      </c>
      <c r="AS317" s="5">
        <f t="shared" si="80"/>
        <v>0</v>
      </c>
      <c r="AT317" s="5">
        <f t="shared" si="80"/>
        <v>0</v>
      </c>
      <c r="AU317" s="5">
        <f t="shared" si="98"/>
        <v>0</v>
      </c>
      <c r="AV317" s="5">
        <f t="shared" si="87"/>
        <v>0</v>
      </c>
      <c r="AW317" s="5">
        <f t="shared" si="87"/>
        <v>0</v>
      </c>
      <c r="AX317" s="5">
        <f t="shared" si="87"/>
        <v>0</v>
      </c>
      <c r="AY317" s="5">
        <f t="shared" si="87"/>
        <v>0</v>
      </c>
      <c r="AZ317" s="5">
        <f t="shared" si="94"/>
        <v>0</v>
      </c>
      <c r="BA317" s="5">
        <f t="shared" si="91"/>
        <v>0</v>
      </c>
      <c r="BB317" s="5">
        <f t="shared" si="91"/>
        <v>0</v>
      </c>
    </row>
    <row r="318" spans="1:54" x14ac:dyDescent="0.35">
      <c r="A318" s="2" t="s">
        <v>233</v>
      </c>
      <c r="B318" s="1" t="s">
        <v>333</v>
      </c>
      <c r="C318" t="str">
        <f>VLOOKUP(B318, [2]Main!$B$3:$D$376, 2, FALSE)</f>
        <v>Outside of MKCC</v>
      </c>
      <c r="D318" t="s">
        <v>1880</v>
      </c>
      <c r="E318" s="5">
        <v>0</v>
      </c>
      <c r="F318" s="5">
        <v>0</v>
      </c>
      <c r="G318" s="5">
        <v>0</v>
      </c>
      <c r="H318" s="5">
        <v>0</v>
      </c>
      <c r="I318" s="5">
        <v>0</v>
      </c>
      <c r="J318" s="5">
        <v>0</v>
      </c>
      <c r="K318" s="5">
        <v>0</v>
      </c>
      <c r="L318" s="5">
        <v>0</v>
      </c>
      <c r="M318" s="5">
        <v>0</v>
      </c>
      <c r="N318" s="5">
        <v>0</v>
      </c>
      <c r="O318" s="5">
        <v>0</v>
      </c>
      <c r="P318" s="5">
        <v>0</v>
      </c>
      <c r="Q318" s="5">
        <v>0</v>
      </c>
      <c r="R318" s="5">
        <v>0</v>
      </c>
      <c r="S318" s="5">
        <v>0</v>
      </c>
      <c r="U318" s="32">
        <f t="shared" si="81"/>
        <v>0</v>
      </c>
      <c r="V318" s="32">
        <f t="shared" si="82"/>
        <v>0</v>
      </c>
      <c r="W318" s="32">
        <f t="shared" si="82"/>
        <v>0</v>
      </c>
      <c r="X318" s="32">
        <f t="shared" si="83"/>
        <v>0</v>
      </c>
      <c r="Y318" s="32">
        <f t="shared" si="83"/>
        <v>0</v>
      </c>
      <c r="Z318" s="32">
        <f t="shared" si="83"/>
        <v>0</v>
      </c>
      <c r="AA318" s="32">
        <f t="shared" si="83"/>
        <v>0</v>
      </c>
      <c r="AB318" s="32">
        <f t="shared" si="79"/>
        <v>0</v>
      </c>
      <c r="AC318" s="32">
        <f t="shared" si="79"/>
        <v>0</v>
      </c>
      <c r="AD318" s="32">
        <f t="shared" si="79"/>
        <v>0</v>
      </c>
      <c r="AE318" s="32">
        <f t="shared" si="79"/>
        <v>0</v>
      </c>
      <c r="AF318" s="32">
        <f t="shared" si="92"/>
        <v>0</v>
      </c>
      <c r="AG318" s="32">
        <f t="shared" si="92"/>
        <v>0</v>
      </c>
      <c r="AH318" s="32">
        <f t="shared" si="93"/>
        <v>0</v>
      </c>
      <c r="AI318" s="32">
        <f t="shared" si="90"/>
        <v>0</v>
      </c>
      <c r="AJ318" s="32">
        <f>VLOOKUP(B318, '[3]Q01 Main'!$A$5:$B$392, 2, FALSE)</f>
        <v>0</v>
      </c>
      <c r="AK318">
        <f>VLOOKUP(B318, '[3]Q01 Main'!$A$5:$C$392, 3, FALSE)</f>
        <v>0</v>
      </c>
      <c r="AN318" s="5">
        <f t="shared" si="95"/>
        <v>0</v>
      </c>
      <c r="AO318" s="5">
        <f t="shared" si="96"/>
        <v>0</v>
      </c>
      <c r="AP318" s="5">
        <f t="shared" si="97"/>
        <v>0</v>
      </c>
      <c r="AQ318" s="5">
        <f t="shared" si="80"/>
        <v>0</v>
      </c>
      <c r="AR318" s="5">
        <f t="shared" si="80"/>
        <v>0</v>
      </c>
      <c r="AS318" s="5">
        <f t="shared" si="80"/>
        <v>0</v>
      </c>
      <c r="AT318" s="5">
        <f t="shared" si="80"/>
        <v>0</v>
      </c>
      <c r="AU318" s="5">
        <f t="shared" si="98"/>
        <v>0</v>
      </c>
      <c r="AV318" s="5">
        <f t="shared" si="87"/>
        <v>0</v>
      </c>
      <c r="AW318" s="5">
        <f t="shared" si="87"/>
        <v>0</v>
      </c>
      <c r="AX318" s="5">
        <f t="shared" si="87"/>
        <v>0</v>
      </c>
      <c r="AY318" s="5">
        <f t="shared" si="87"/>
        <v>0</v>
      </c>
      <c r="AZ318" s="5">
        <f t="shared" si="94"/>
        <v>0</v>
      </c>
      <c r="BA318" s="5">
        <f t="shared" si="91"/>
        <v>0</v>
      </c>
      <c r="BB318" s="5">
        <f t="shared" si="91"/>
        <v>0</v>
      </c>
    </row>
    <row r="319" spans="1:54" x14ac:dyDescent="0.35">
      <c r="A319" s="2" t="s">
        <v>233</v>
      </c>
      <c r="B319" s="1" t="s">
        <v>334</v>
      </c>
      <c r="C319" t="str">
        <f>VLOOKUP(B319, [2]Main!$B$3:$D$376, 2, FALSE)</f>
        <v>Outside of MKCC</v>
      </c>
      <c r="D319" t="str">
        <f>VLOOKUP(B319, [2]Main!$B$3:$D$376, 3, FALSE)</f>
        <v>Bedford</v>
      </c>
      <c r="E319" s="5">
        <v>2E-3</v>
      </c>
      <c r="F319" s="5">
        <v>0</v>
      </c>
      <c r="G319" s="5">
        <v>0</v>
      </c>
      <c r="H319" s="5">
        <v>0</v>
      </c>
      <c r="I319" s="5">
        <v>0</v>
      </c>
      <c r="J319" s="5">
        <v>0</v>
      </c>
      <c r="K319" s="5">
        <v>0</v>
      </c>
      <c r="L319" s="5">
        <v>0</v>
      </c>
      <c r="M319" s="5">
        <v>0</v>
      </c>
      <c r="N319" s="5">
        <v>0</v>
      </c>
      <c r="O319" s="5">
        <v>0</v>
      </c>
      <c r="P319" s="5">
        <v>2.6700000000000002E-2</v>
      </c>
      <c r="Q319" s="5">
        <v>0</v>
      </c>
      <c r="R319" s="5">
        <v>0</v>
      </c>
      <c r="S319" s="5">
        <v>0</v>
      </c>
      <c r="U319" s="32">
        <f t="shared" si="81"/>
        <v>16.25</v>
      </c>
      <c r="V319" s="32">
        <f t="shared" si="82"/>
        <v>0</v>
      </c>
      <c r="W319" s="32">
        <f t="shared" si="82"/>
        <v>0</v>
      </c>
      <c r="X319" s="32">
        <f t="shared" si="83"/>
        <v>0</v>
      </c>
      <c r="Y319" s="32">
        <f t="shared" si="83"/>
        <v>0</v>
      </c>
      <c r="Z319" s="32">
        <f t="shared" si="83"/>
        <v>0</v>
      </c>
      <c r="AA319" s="32">
        <f t="shared" si="83"/>
        <v>0</v>
      </c>
      <c r="AB319" s="32">
        <f t="shared" si="79"/>
        <v>0</v>
      </c>
      <c r="AC319" s="32">
        <f t="shared" si="79"/>
        <v>0</v>
      </c>
      <c r="AD319" s="32">
        <f t="shared" si="79"/>
        <v>0</v>
      </c>
      <c r="AE319" s="32">
        <f t="shared" si="79"/>
        <v>0</v>
      </c>
      <c r="AF319" s="32">
        <f t="shared" si="92"/>
        <v>216.9375</v>
      </c>
      <c r="AG319" s="32">
        <f t="shared" si="92"/>
        <v>0</v>
      </c>
      <c r="AH319" s="32">
        <f t="shared" si="93"/>
        <v>0</v>
      </c>
      <c r="AI319" s="32">
        <f t="shared" si="90"/>
        <v>0</v>
      </c>
      <c r="AJ319" s="32">
        <f>VLOOKUP(B319, '[3]Q01 Main'!$A$5:$B$392, 2, FALSE)</f>
        <v>81.25</v>
      </c>
      <c r="AK319">
        <f>VLOOKUP(B319, '[3]Q01 Main'!$A$5:$C$392, 3, FALSE)</f>
        <v>4</v>
      </c>
      <c r="AN319" s="5">
        <f t="shared" si="95"/>
        <v>2.2893503932193168E-3</v>
      </c>
      <c r="AO319" s="5">
        <f t="shared" si="96"/>
        <v>0</v>
      </c>
      <c r="AP319" s="5">
        <f t="shared" si="97"/>
        <v>0</v>
      </c>
      <c r="AQ319" s="5">
        <f t="shared" si="80"/>
        <v>0</v>
      </c>
      <c r="AR319" s="5">
        <f t="shared" si="80"/>
        <v>0</v>
      </c>
      <c r="AS319" s="5">
        <f t="shared" si="80"/>
        <v>0</v>
      </c>
      <c r="AT319" s="5">
        <f t="shared" si="80"/>
        <v>0</v>
      </c>
      <c r="AU319" s="5">
        <f t="shared" si="98"/>
        <v>0</v>
      </c>
      <c r="AV319" s="5">
        <f t="shared" si="87"/>
        <v>0</v>
      </c>
      <c r="AW319" s="5">
        <f t="shared" si="87"/>
        <v>0</v>
      </c>
      <c r="AX319" s="5">
        <f t="shared" si="87"/>
        <v>0</v>
      </c>
      <c r="AY319" s="5">
        <f t="shared" si="87"/>
        <v>2.8761278302334145E-2</v>
      </c>
      <c r="AZ319" s="5">
        <f t="shared" ref="AZ319:AZ350" si="99">AG319/AG$383</f>
        <v>0</v>
      </c>
      <c r="BA319" s="5">
        <f t="shared" si="91"/>
        <v>0</v>
      </c>
      <c r="BB319" s="5">
        <f t="shared" si="91"/>
        <v>0</v>
      </c>
    </row>
    <row r="320" spans="1:54" x14ac:dyDescent="0.35">
      <c r="A320" s="2" t="s">
        <v>233</v>
      </c>
      <c r="B320" s="1" t="s">
        <v>335</v>
      </c>
      <c r="C320" t="str">
        <f>VLOOKUP(B320, [2]Main!$B$3:$D$376, 2, FALSE)</f>
        <v>Outside of MKCC</v>
      </c>
      <c r="D320" t="s">
        <v>1880</v>
      </c>
      <c r="E320" s="5">
        <v>3.7100000000000002E-3</v>
      </c>
      <c r="F320" s="5">
        <v>4.3499999999999997E-3</v>
      </c>
      <c r="G320" s="5">
        <v>0</v>
      </c>
      <c r="H320" s="5">
        <v>0</v>
      </c>
      <c r="I320" s="5">
        <v>0</v>
      </c>
      <c r="J320" s="5">
        <v>0</v>
      </c>
      <c r="K320" s="5">
        <v>0</v>
      </c>
      <c r="L320" s="5">
        <v>0</v>
      </c>
      <c r="M320" s="5">
        <v>0</v>
      </c>
      <c r="N320" s="5">
        <v>0</v>
      </c>
      <c r="O320" s="5">
        <v>0</v>
      </c>
      <c r="P320" s="5">
        <v>0</v>
      </c>
      <c r="Q320" s="5">
        <v>2.546E-2</v>
      </c>
      <c r="R320" s="5">
        <v>0</v>
      </c>
      <c r="S320" s="5">
        <v>0</v>
      </c>
      <c r="U320" s="32">
        <f t="shared" si="81"/>
        <v>20.405000000000001</v>
      </c>
      <c r="V320" s="32">
        <f t="shared" si="82"/>
        <v>23.925000000000001</v>
      </c>
      <c r="W320" s="32">
        <f t="shared" si="82"/>
        <v>0</v>
      </c>
      <c r="X320" s="32">
        <f t="shared" si="83"/>
        <v>0</v>
      </c>
      <c r="Y320" s="32">
        <f t="shared" si="83"/>
        <v>0</v>
      </c>
      <c r="Z320" s="32">
        <f t="shared" si="83"/>
        <v>0</v>
      </c>
      <c r="AA320" s="32">
        <f t="shared" si="83"/>
        <v>0</v>
      </c>
      <c r="AB320" s="32">
        <f t="shared" si="79"/>
        <v>0</v>
      </c>
      <c r="AC320" s="32">
        <f t="shared" si="79"/>
        <v>0</v>
      </c>
      <c r="AD320" s="32">
        <f t="shared" si="79"/>
        <v>0</v>
      </c>
      <c r="AE320" s="32">
        <f t="shared" si="79"/>
        <v>0</v>
      </c>
      <c r="AF320" s="32">
        <f t="shared" si="92"/>
        <v>0</v>
      </c>
      <c r="AG320" s="32">
        <f t="shared" si="92"/>
        <v>140.03</v>
      </c>
      <c r="AH320" s="32">
        <f t="shared" si="93"/>
        <v>0</v>
      </c>
      <c r="AI320" s="32">
        <f t="shared" si="90"/>
        <v>0</v>
      </c>
      <c r="AJ320" s="32">
        <f>VLOOKUP(B320, '[3]Q01 Main'!$A$5:$B$392, 2, FALSE)</f>
        <v>55</v>
      </c>
      <c r="AK320">
        <f>VLOOKUP(B320, '[3]Q01 Main'!$A$5:$C$392, 3, FALSE)</f>
        <v>2</v>
      </c>
      <c r="AN320" s="5">
        <f t="shared" si="95"/>
        <v>2.8747196783778565E-3</v>
      </c>
      <c r="AO320" s="5">
        <f t="shared" si="96"/>
        <v>3.5360734793615563E-3</v>
      </c>
      <c r="AP320" s="5">
        <f t="shared" si="97"/>
        <v>0</v>
      </c>
      <c r="AQ320" s="5">
        <f t="shared" si="80"/>
        <v>0</v>
      </c>
      <c r="AR320" s="5">
        <f t="shared" si="80"/>
        <v>0</v>
      </c>
      <c r="AS320" s="5">
        <f t="shared" si="80"/>
        <v>0</v>
      </c>
      <c r="AT320" s="5">
        <f t="shared" si="80"/>
        <v>0</v>
      </c>
      <c r="AU320" s="5">
        <f t="shared" si="98"/>
        <v>0</v>
      </c>
      <c r="AV320" s="5">
        <f t="shared" si="87"/>
        <v>0</v>
      </c>
      <c r="AW320" s="5">
        <f t="shared" si="87"/>
        <v>0</v>
      </c>
      <c r="AX320" s="5">
        <f t="shared" si="87"/>
        <v>0</v>
      </c>
      <c r="AY320" s="5">
        <f t="shared" si="87"/>
        <v>0</v>
      </c>
      <c r="AZ320" s="5">
        <f t="shared" si="99"/>
        <v>2.0238264511426053E-2</v>
      </c>
      <c r="BA320" s="5">
        <f t="shared" si="91"/>
        <v>0</v>
      </c>
      <c r="BB320" s="5">
        <f t="shared" si="91"/>
        <v>0</v>
      </c>
    </row>
    <row r="321" spans="1:54" x14ac:dyDescent="0.35">
      <c r="A321" s="2" t="s">
        <v>233</v>
      </c>
      <c r="B321" s="1" t="s">
        <v>336</v>
      </c>
      <c r="C321" t="str">
        <f>VLOOKUP(B321, [2]Main!$B$3:$D$376, 2, FALSE)</f>
        <v>Outside of MKCC</v>
      </c>
      <c r="D321" t="str">
        <f>VLOOKUP(B321, [2]Main!$B$3:$D$376, 3, FALSE)</f>
        <v>Northampton</v>
      </c>
      <c r="E321" s="5">
        <v>0</v>
      </c>
      <c r="F321" s="5">
        <v>0</v>
      </c>
      <c r="G321" s="5">
        <v>0</v>
      </c>
      <c r="H321" s="5">
        <v>0</v>
      </c>
      <c r="I321" s="5">
        <v>0</v>
      </c>
      <c r="J321" s="5">
        <v>0</v>
      </c>
      <c r="K321" s="5">
        <v>0</v>
      </c>
      <c r="L321" s="5">
        <v>0</v>
      </c>
      <c r="M321" s="5">
        <v>0</v>
      </c>
      <c r="N321" s="5">
        <v>0</v>
      </c>
      <c r="O321" s="5">
        <v>0</v>
      </c>
      <c r="P321" s="5">
        <v>0</v>
      </c>
      <c r="Q321" s="5">
        <v>0</v>
      </c>
      <c r="R321" s="5">
        <v>0</v>
      </c>
      <c r="S321" s="5">
        <v>0</v>
      </c>
      <c r="U321" s="32">
        <f t="shared" si="81"/>
        <v>0</v>
      </c>
      <c r="V321" s="32">
        <f t="shared" si="82"/>
        <v>0</v>
      </c>
      <c r="W321" s="32">
        <f t="shared" ref="W321:Z377" si="100">(G321*$AJ321)*100</f>
        <v>0</v>
      </c>
      <c r="X321" s="32">
        <f t="shared" si="83"/>
        <v>0</v>
      </c>
      <c r="Y321" s="32">
        <f t="shared" si="83"/>
        <v>0</v>
      </c>
      <c r="Z321" s="32">
        <f t="shared" si="83"/>
        <v>0</v>
      </c>
      <c r="AA321" s="32">
        <f t="shared" si="83"/>
        <v>0</v>
      </c>
      <c r="AB321" s="32">
        <f t="shared" si="79"/>
        <v>0</v>
      </c>
      <c r="AC321" s="32">
        <f t="shared" si="79"/>
        <v>0</v>
      </c>
      <c r="AD321" s="32">
        <f t="shared" si="79"/>
        <v>0</v>
      </c>
      <c r="AE321" s="32">
        <f t="shared" si="79"/>
        <v>0</v>
      </c>
      <c r="AF321" s="32">
        <f t="shared" si="92"/>
        <v>0</v>
      </c>
      <c r="AG321" s="32">
        <f t="shared" si="92"/>
        <v>0</v>
      </c>
      <c r="AH321" s="32">
        <f t="shared" si="93"/>
        <v>0</v>
      </c>
      <c r="AI321" s="32">
        <f t="shared" si="90"/>
        <v>0</v>
      </c>
      <c r="AJ321" s="32">
        <f>VLOOKUP(B321, '[3]Q01 Main'!$A$5:$B$392, 2, FALSE)</f>
        <v>0</v>
      </c>
      <c r="AK321">
        <f>VLOOKUP(B321, '[3]Q01 Main'!$A$5:$C$392, 3, FALSE)</f>
        <v>0</v>
      </c>
      <c r="AN321" s="5">
        <f t="shared" si="95"/>
        <v>0</v>
      </c>
      <c r="AO321" s="5">
        <f t="shared" si="96"/>
        <v>0</v>
      </c>
      <c r="AP321" s="5">
        <f t="shared" si="97"/>
        <v>0</v>
      </c>
      <c r="AQ321" s="5">
        <f t="shared" si="80"/>
        <v>0</v>
      </c>
      <c r="AR321" s="5">
        <f t="shared" si="80"/>
        <v>0</v>
      </c>
      <c r="AS321" s="5">
        <f t="shared" si="80"/>
        <v>0</v>
      </c>
      <c r="AT321" s="5">
        <f t="shared" si="80"/>
        <v>0</v>
      </c>
      <c r="AU321" s="5">
        <f t="shared" si="98"/>
        <v>0</v>
      </c>
      <c r="AV321" s="5">
        <f t="shared" si="87"/>
        <v>0</v>
      </c>
      <c r="AW321" s="5">
        <f t="shared" si="87"/>
        <v>0</v>
      </c>
      <c r="AX321" s="5">
        <f t="shared" si="87"/>
        <v>0</v>
      </c>
      <c r="AY321" s="5">
        <f t="shared" si="87"/>
        <v>0</v>
      </c>
      <c r="AZ321" s="5">
        <f t="shared" si="99"/>
        <v>0</v>
      </c>
      <c r="BA321" s="5">
        <f t="shared" si="91"/>
        <v>0</v>
      </c>
      <c r="BB321" s="5">
        <f t="shared" si="91"/>
        <v>0</v>
      </c>
    </row>
    <row r="322" spans="1:54" x14ac:dyDescent="0.35">
      <c r="A322" s="2" t="s">
        <v>233</v>
      </c>
      <c r="B322" s="1" t="s">
        <v>337</v>
      </c>
      <c r="C322" t="str">
        <f>VLOOKUP(B322, [2]Main!$B$3:$D$376, 2, FALSE)</f>
        <v>Outside of MKCC</v>
      </c>
      <c r="D322" t="s">
        <v>1880</v>
      </c>
      <c r="E322" s="5">
        <v>0</v>
      </c>
      <c r="F322" s="5">
        <v>0</v>
      </c>
      <c r="G322" s="5">
        <v>0</v>
      </c>
      <c r="H322" s="5">
        <v>0</v>
      </c>
      <c r="I322" s="5">
        <v>0</v>
      </c>
      <c r="J322" s="5">
        <v>0</v>
      </c>
      <c r="K322" s="5">
        <v>0</v>
      </c>
      <c r="L322" s="5">
        <v>0</v>
      </c>
      <c r="M322" s="5">
        <v>0</v>
      </c>
      <c r="N322" s="5">
        <v>0</v>
      </c>
      <c r="O322" s="5">
        <v>0</v>
      </c>
      <c r="P322" s="5">
        <v>0</v>
      </c>
      <c r="Q322" s="5">
        <v>0</v>
      </c>
      <c r="R322" s="5">
        <v>0</v>
      </c>
      <c r="S322" s="5">
        <v>0</v>
      </c>
      <c r="U322" s="32">
        <f t="shared" si="81"/>
        <v>0</v>
      </c>
      <c r="V322" s="32">
        <f t="shared" si="82"/>
        <v>0</v>
      </c>
      <c r="W322" s="32">
        <f t="shared" si="100"/>
        <v>0</v>
      </c>
      <c r="X322" s="32">
        <f t="shared" si="83"/>
        <v>0</v>
      </c>
      <c r="Y322" s="32">
        <f t="shared" si="83"/>
        <v>0</v>
      </c>
      <c r="Z322" s="32">
        <f t="shared" si="83"/>
        <v>0</v>
      </c>
      <c r="AA322" s="32">
        <f t="shared" si="83"/>
        <v>0</v>
      </c>
      <c r="AB322" s="32">
        <f t="shared" ref="AB322:AG377" si="101">(L322*$AJ322)*100</f>
        <v>0</v>
      </c>
      <c r="AC322" s="32">
        <f t="shared" si="101"/>
        <v>0</v>
      </c>
      <c r="AD322" s="32">
        <f t="shared" si="101"/>
        <v>0</v>
      </c>
      <c r="AE322" s="32">
        <f t="shared" si="101"/>
        <v>0</v>
      </c>
      <c r="AF322" s="32">
        <f t="shared" si="92"/>
        <v>0</v>
      </c>
      <c r="AG322" s="32">
        <f t="shared" si="92"/>
        <v>0</v>
      </c>
      <c r="AH322" s="32">
        <f t="shared" si="93"/>
        <v>0</v>
      </c>
      <c r="AI322" s="32">
        <f t="shared" si="90"/>
        <v>0</v>
      </c>
      <c r="AJ322" s="32">
        <f>VLOOKUP(B322, '[3]Q01 Main'!$A$5:$B$392, 2, FALSE)</f>
        <v>0</v>
      </c>
      <c r="AK322">
        <f>VLOOKUP(B322, '[3]Q01 Main'!$A$5:$C$392, 3, FALSE)</f>
        <v>0</v>
      </c>
      <c r="AN322" s="5">
        <f t="shared" si="95"/>
        <v>0</v>
      </c>
      <c r="AO322" s="5">
        <f t="shared" si="96"/>
        <v>0</v>
      </c>
      <c r="AP322" s="5">
        <f t="shared" si="97"/>
        <v>0</v>
      </c>
      <c r="AQ322" s="5">
        <f t="shared" si="80"/>
        <v>0</v>
      </c>
      <c r="AR322" s="5">
        <f t="shared" si="80"/>
        <v>0</v>
      </c>
      <c r="AS322" s="5">
        <f t="shared" si="80"/>
        <v>0</v>
      </c>
      <c r="AT322" s="5">
        <f t="shared" si="80"/>
        <v>0</v>
      </c>
      <c r="AU322" s="5">
        <f t="shared" si="98"/>
        <v>0</v>
      </c>
      <c r="AV322" s="5">
        <f t="shared" si="87"/>
        <v>0</v>
      </c>
      <c r="AW322" s="5">
        <f t="shared" si="87"/>
        <v>0</v>
      </c>
      <c r="AX322" s="5">
        <f t="shared" si="87"/>
        <v>0</v>
      </c>
      <c r="AY322" s="5">
        <f t="shared" si="87"/>
        <v>0</v>
      </c>
      <c r="AZ322" s="5">
        <f t="shared" si="99"/>
        <v>0</v>
      </c>
      <c r="BA322" s="5">
        <f t="shared" si="91"/>
        <v>0</v>
      </c>
      <c r="BB322" s="5">
        <f t="shared" si="91"/>
        <v>0</v>
      </c>
    </row>
    <row r="323" spans="1:54" x14ac:dyDescent="0.35">
      <c r="A323" s="2" t="s">
        <v>233</v>
      </c>
      <c r="B323" s="1" t="s">
        <v>338</v>
      </c>
      <c r="C323" t="str">
        <f>VLOOKUP(B323, [2]Main!$B$3:$D$376, 2, FALSE)</f>
        <v>Outside of MKCC</v>
      </c>
      <c r="D323" t="s">
        <v>1880</v>
      </c>
      <c r="E323" s="5">
        <v>1.1E-4</v>
      </c>
      <c r="F323" s="5">
        <v>0</v>
      </c>
      <c r="G323" s="5">
        <v>0</v>
      </c>
      <c r="H323" s="5">
        <v>0</v>
      </c>
      <c r="I323" s="5">
        <v>0</v>
      </c>
      <c r="J323" s="5">
        <v>0</v>
      </c>
      <c r="K323" s="5">
        <v>0</v>
      </c>
      <c r="L323" s="5">
        <v>0</v>
      </c>
      <c r="M323" s="5">
        <v>0</v>
      </c>
      <c r="N323" s="5">
        <v>0</v>
      </c>
      <c r="O323" s="5">
        <v>8.1399999999999997E-3</v>
      </c>
      <c r="P323" s="5">
        <v>0</v>
      </c>
      <c r="Q323" s="5">
        <v>0</v>
      </c>
      <c r="R323" s="5">
        <v>0</v>
      </c>
      <c r="S323" s="5">
        <v>0</v>
      </c>
      <c r="U323" s="32">
        <f t="shared" si="81"/>
        <v>0.49500000000000005</v>
      </c>
      <c r="V323" s="32">
        <f t="shared" si="82"/>
        <v>0</v>
      </c>
      <c r="W323" s="32">
        <f t="shared" si="100"/>
        <v>0</v>
      </c>
      <c r="X323" s="32">
        <f t="shared" si="83"/>
        <v>0</v>
      </c>
      <c r="Y323" s="32">
        <f t="shared" si="83"/>
        <v>0</v>
      </c>
      <c r="Z323" s="32">
        <f t="shared" si="83"/>
        <v>0</v>
      </c>
      <c r="AA323" s="32">
        <f t="shared" si="83"/>
        <v>0</v>
      </c>
      <c r="AB323" s="32">
        <f t="shared" si="101"/>
        <v>0</v>
      </c>
      <c r="AC323" s="32">
        <f t="shared" si="101"/>
        <v>0</v>
      </c>
      <c r="AD323" s="32">
        <f t="shared" si="101"/>
        <v>0</v>
      </c>
      <c r="AE323" s="32">
        <f t="shared" si="101"/>
        <v>36.629999999999995</v>
      </c>
      <c r="AF323" s="32">
        <f t="shared" si="92"/>
        <v>0</v>
      </c>
      <c r="AG323" s="32">
        <f t="shared" si="92"/>
        <v>0</v>
      </c>
      <c r="AH323" s="32">
        <f t="shared" si="93"/>
        <v>0</v>
      </c>
      <c r="AI323" s="32">
        <f t="shared" si="90"/>
        <v>0</v>
      </c>
      <c r="AJ323" s="32">
        <f>VLOOKUP(B323, '[3]Q01 Main'!$A$5:$B$392, 2, FALSE)</f>
        <v>45</v>
      </c>
      <c r="AK323">
        <f>VLOOKUP(B323, '[3]Q01 Main'!$A$5:$C$392, 3, FALSE)</f>
        <v>1</v>
      </c>
      <c r="AN323" s="5">
        <f t="shared" si="95"/>
        <v>6.9737135054988433E-5</v>
      </c>
      <c r="AO323" s="5">
        <f t="shared" si="96"/>
        <v>0</v>
      </c>
      <c r="AP323" s="5">
        <f t="shared" si="97"/>
        <v>0</v>
      </c>
      <c r="AQ323" s="5">
        <f t="shared" si="80"/>
        <v>0</v>
      </c>
      <c r="AR323" s="5">
        <f t="shared" si="80"/>
        <v>0</v>
      </c>
      <c r="AS323" s="5">
        <f t="shared" si="80"/>
        <v>0</v>
      </c>
      <c r="AT323" s="5">
        <f t="shared" si="80"/>
        <v>0</v>
      </c>
      <c r="AU323" s="5">
        <f t="shared" si="98"/>
        <v>0</v>
      </c>
      <c r="AV323" s="5">
        <f t="shared" si="87"/>
        <v>0</v>
      </c>
      <c r="AW323" s="5">
        <f t="shared" si="87"/>
        <v>0</v>
      </c>
      <c r="AX323" s="5">
        <f t="shared" si="87"/>
        <v>6.4624742854654952E-3</v>
      </c>
      <c r="AY323" s="5">
        <f t="shared" si="87"/>
        <v>0</v>
      </c>
      <c r="AZ323" s="5">
        <f t="shared" si="99"/>
        <v>0</v>
      </c>
      <c r="BA323" s="5">
        <f t="shared" si="91"/>
        <v>0</v>
      </c>
      <c r="BB323" s="5">
        <f t="shared" si="91"/>
        <v>0</v>
      </c>
    </row>
    <row r="324" spans="1:54" x14ac:dyDescent="0.35">
      <c r="A324" s="2" t="s">
        <v>233</v>
      </c>
      <c r="B324" s="1" t="s">
        <v>339</v>
      </c>
      <c r="C324" t="str">
        <f>VLOOKUP(B324, [2]Main!$B$3:$D$376, 2, FALSE)</f>
        <v>Outside of MKCC</v>
      </c>
      <c r="D324" t="s">
        <v>1880</v>
      </c>
      <c r="E324" s="5">
        <v>4.8000000000000001E-4</v>
      </c>
      <c r="F324" s="5">
        <v>0</v>
      </c>
      <c r="G324" s="5">
        <v>0</v>
      </c>
      <c r="H324" s="5">
        <v>0</v>
      </c>
      <c r="I324" s="5">
        <v>0</v>
      </c>
      <c r="J324" s="5">
        <v>0</v>
      </c>
      <c r="K324" s="5">
        <v>0</v>
      </c>
      <c r="L324" s="5">
        <v>0</v>
      </c>
      <c r="M324" s="5">
        <v>3.7399999999999998E-3</v>
      </c>
      <c r="N324" s="5">
        <v>0</v>
      </c>
      <c r="O324" s="5">
        <v>0</v>
      </c>
      <c r="P324" s="5">
        <v>0</v>
      </c>
      <c r="Q324" s="5">
        <v>0</v>
      </c>
      <c r="R324" s="5">
        <v>0</v>
      </c>
      <c r="S324" s="5">
        <v>0</v>
      </c>
      <c r="U324" s="32">
        <f t="shared" si="81"/>
        <v>3.2160000000000002</v>
      </c>
      <c r="V324" s="32">
        <f t="shared" si="82"/>
        <v>0</v>
      </c>
      <c r="W324" s="32">
        <f t="shared" si="100"/>
        <v>0</v>
      </c>
      <c r="X324" s="32">
        <f t="shared" si="83"/>
        <v>0</v>
      </c>
      <c r="Y324" s="32">
        <f t="shared" si="83"/>
        <v>0</v>
      </c>
      <c r="Z324" s="32">
        <f t="shared" si="83"/>
        <v>0</v>
      </c>
      <c r="AA324" s="32">
        <f t="shared" si="83"/>
        <v>0</v>
      </c>
      <c r="AB324" s="32">
        <f t="shared" si="101"/>
        <v>0</v>
      </c>
      <c r="AC324" s="32">
        <f t="shared" si="101"/>
        <v>25.057999999999996</v>
      </c>
      <c r="AD324" s="32">
        <f t="shared" si="101"/>
        <v>0</v>
      </c>
      <c r="AE324" s="32">
        <f t="shared" si="101"/>
        <v>0</v>
      </c>
      <c r="AF324" s="32">
        <f t="shared" si="92"/>
        <v>0</v>
      </c>
      <c r="AG324" s="32">
        <f t="shared" si="92"/>
        <v>0</v>
      </c>
      <c r="AH324" s="32">
        <f t="shared" si="93"/>
        <v>0</v>
      </c>
      <c r="AI324" s="32">
        <f t="shared" si="90"/>
        <v>0</v>
      </c>
      <c r="AJ324" s="32">
        <f>VLOOKUP(B324, '[3]Q01 Main'!$A$5:$B$392, 2, FALSE)</f>
        <v>67</v>
      </c>
      <c r="AK324">
        <f>VLOOKUP(B324, '[3]Q01 Main'!$A$5:$C$392, 3, FALSE)</f>
        <v>1</v>
      </c>
      <c r="AN324" s="5">
        <f t="shared" si="95"/>
        <v>4.53080053205743E-4</v>
      </c>
      <c r="AO324" s="5">
        <f t="shared" si="96"/>
        <v>0</v>
      </c>
      <c r="AP324" s="5">
        <f t="shared" si="97"/>
        <v>0</v>
      </c>
      <c r="AQ324" s="5">
        <f t="shared" si="80"/>
        <v>0</v>
      </c>
      <c r="AR324" s="5">
        <f t="shared" si="80"/>
        <v>0</v>
      </c>
      <c r="AS324" s="5">
        <f t="shared" si="80"/>
        <v>0</v>
      </c>
      <c r="AT324" s="5">
        <f t="shared" si="80"/>
        <v>0</v>
      </c>
      <c r="AU324" s="5">
        <f t="shared" si="98"/>
        <v>0</v>
      </c>
      <c r="AV324" s="5">
        <f t="shared" si="87"/>
        <v>3.6541298412428149E-3</v>
      </c>
      <c r="AW324" s="5">
        <f t="shared" si="87"/>
        <v>0</v>
      </c>
      <c r="AX324" s="5">
        <f t="shared" si="87"/>
        <v>0</v>
      </c>
      <c r="AY324" s="5">
        <f t="shared" si="87"/>
        <v>0</v>
      </c>
      <c r="AZ324" s="5">
        <f t="shared" si="99"/>
        <v>0</v>
      </c>
      <c r="BA324" s="5">
        <f t="shared" si="91"/>
        <v>0</v>
      </c>
      <c r="BB324" s="5">
        <f t="shared" si="91"/>
        <v>0</v>
      </c>
    </row>
    <row r="325" spans="1:54" x14ac:dyDescent="0.35">
      <c r="A325" s="2" t="s">
        <v>233</v>
      </c>
      <c r="B325" s="1" t="s">
        <v>340</v>
      </c>
      <c r="C325" t="str">
        <f>VLOOKUP(B325, [2]Main!$B$3:$D$376, 2, FALSE)</f>
        <v>Outside of MKCC</v>
      </c>
      <c r="D325" t="str">
        <f>VLOOKUP(B325, [2]Main!$B$3:$D$376, 3, FALSE)</f>
        <v>Northampton</v>
      </c>
      <c r="E325" s="5">
        <v>1.1E-4</v>
      </c>
      <c r="F325" s="5">
        <v>0</v>
      </c>
      <c r="G325" s="5">
        <v>0</v>
      </c>
      <c r="H325" s="5">
        <v>0</v>
      </c>
      <c r="I325" s="5">
        <v>0</v>
      </c>
      <c r="J325" s="5">
        <v>0</v>
      </c>
      <c r="K325" s="5">
        <v>0</v>
      </c>
      <c r="L325" s="5">
        <v>0</v>
      </c>
      <c r="M325" s="5">
        <v>0</v>
      </c>
      <c r="N325" s="5">
        <v>0</v>
      </c>
      <c r="O325" s="5">
        <v>8.1399999999999997E-3</v>
      </c>
      <c r="P325" s="5">
        <v>0</v>
      </c>
      <c r="Q325" s="5">
        <v>0</v>
      </c>
      <c r="R325" s="5">
        <v>0</v>
      </c>
      <c r="S325" s="5">
        <v>0</v>
      </c>
      <c r="U325" s="32">
        <f t="shared" si="81"/>
        <v>0.77</v>
      </c>
      <c r="V325" s="32">
        <f t="shared" si="82"/>
        <v>0</v>
      </c>
      <c r="W325" s="32">
        <f t="shared" si="100"/>
        <v>0</v>
      </c>
      <c r="X325" s="32">
        <f t="shared" si="83"/>
        <v>0</v>
      </c>
      <c r="Y325" s="32">
        <f t="shared" si="83"/>
        <v>0</v>
      </c>
      <c r="Z325" s="32">
        <f t="shared" si="83"/>
        <v>0</v>
      </c>
      <c r="AA325" s="32">
        <f t="shared" ref="AA325:AA377" si="102">(K325*$AJ325)*100</f>
        <v>0</v>
      </c>
      <c r="AB325" s="32">
        <f t="shared" si="101"/>
        <v>0</v>
      </c>
      <c r="AC325" s="32">
        <f t="shared" si="101"/>
        <v>0</v>
      </c>
      <c r="AD325" s="32">
        <f t="shared" si="101"/>
        <v>0</v>
      </c>
      <c r="AE325" s="32">
        <f t="shared" si="101"/>
        <v>56.98</v>
      </c>
      <c r="AF325" s="32">
        <f t="shared" si="92"/>
        <v>0</v>
      </c>
      <c r="AG325" s="32">
        <f t="shared" si="92"/>
        <v>0</v>
      </c>
      <c r="AH325" s="32">
        <f t="shared" si="93"/>
        <v>0</v>
      </c>
      <c r="AI325" s="32">
        <f t="shared" si="90"/>
        <v>0</v>
      </c>
      <c r="AJ325" s="32">
        <f>VLOOKUP(B325, '[3]Q01 Main'!$A$5:$B$392, 2, FALSE)</f>
        <v>70</v>
      </c>
      <c r="AK325">
        <f>VLOOKUP(B325, '[3]Q01 Main'!$A$5:$C$392, 3, FALSE)</f>
        <v>1</v>
      </c>
      <c r="AN325" s="5">
        <f t="shared" si="95"/>
        <v>1.0847998786331534E-4</v>
      </c>
      <c r="AO325" s="5">
        <f t="shared" si="96"/>
        <v>0</v>
      </c>
      <c r="AP325" s="5">
        <f t="shared" si="97"/>
        <v>0</v>
      </c>
      <c r="AQ325" s="5">
        <f>X325/X$383</f>
        <v>0</v>
      </c>
      <c r="AR325" s="5">
        <f>Y325/Y$383</f>
        <v>0</v>
      </c>
      <c r="AS325" s="5">
        <f>Z325/Z$383</f>
        <v>0</v>
      </c>
      <c r="AT325" s="5">
        <f>AA325/AA$383</f>
        <v>0</v>
      </c>
      <c r="AU325" s="5">
        <f t="shared" si="98"/>
        <v>0</v>
      </c>
      <c r="AV325" s="5">
        <f t="shared" si="87"/>
        <v>0</v>
      </c>
      <c r="AW325" s="5">
        <f t="shared" si="87"/>
        <v>0</v>
      </c>
      <c r="AX325" s="5">
        <f t="shared" si="87"/>
        <v>1.0052737777390771E-2</v>
      </c>
      <c r="AY325" s="5">
        <f t="shared" si="87"/>
        <v>0</v>
      </c>
      <c r="AZ325" s="5">
        <f t="shared" si="99"/>
        <v>0</v>
      </c>
      <c r="BA325" s="5">
        <f t="shared" si="91"/>
        <v>0</v>
      </c>
      <c r="BB325" s="5">
        <f t="shared" si="91"/>
        <v>0</v>
      </c>
    </row>
    <row r="326" spans="1:54" x14ac:dyDescent="0.35">
      <c r="A326" s="2" t="s">
        <v>233</v>
      </c>
      <c r="B326" s="1" t="s">
        <v>341</v>
      </c>
      <c r="C326" t="str">
        <f>VLOOKUP(B326, [2]Main!$B$3:$D$376, 2, FALSE)</f>
        <v>Outside of MKCC</v>
      </c>
      <c r="D326" t="s">
        <v>1880</v>
      </c>
      <c r="E326" s="5">
        <v>0</v>
      </c>
      <c r="F326" s="5">
        <v>0</v>
      </c>
      <c r="G326" s="5">
        <v>0</v>
      </c>
      <c r="H326" s="5">
        <v>0</v>
      </c>
      <c r="I326" s="5">
        <v>0</v>
      </c>
      <c r="J326" s="5">
        <v>0</v>
      </c>
      <c r="K326" s="5">
        <v>0</v>
      </c>
      <c r="L326" s="5">
        <v>0</v>
      </c>
      <c r="M326" s="5">
        <v>0</v>
      </c>
      <c r="N326" s="5">
        <v>0</v>
      </c>
      <c r="O326" s="5">
        <v>0</v>
      </c>
      <c r="P326" s="5">
        <v>0</v>
      </c>
      <c r="Q326" s="5">
        <v>0</v>
      </c>
      <c r="R326" s="5">
        <v>0</v>
      </c>
      <c r="S326" s="5">
        <v>0</v>
      </c>
      <c r="U326" s="32">
        <f t="shared" ref="U326:U377" si="103">(E326*AJ326)*100</f>
        <v>0</v>
      </c>
      <c r="V326" s="32">
        <f t="shared" ref="V326:V376" si="104">(F326*$AJ326)*100</f>
        <v>0</v>
      </c>
      <c r="W326" s="32">
        <f t="shared" si="100"/>
        <v>0</v>
      </c>
      <c r="X326" s="32">
        <f t="shared" si="100"/>
        <v>0</v>
      </c>
      <c r="Y326" s="32">
        <f t="shared" si="100"/>
        <v>0</v>
      </c>
      <c r="Z326" s="32">
        <f t="shared" si="100"/>
        <v>0</v>
      </c>
      <c r="AA326" s="32">
        <f t="shared" si="102"/>
        <v>0</v>
      </c>
      <c r="AB326" s="32">
        <f t="shared" si="101"/>
        <v>0</v>
      </c>
      <c r="AC326" s="32">
        <f t="shared" si="101"/>
        <v>0</v>
      </c>
      <c r="AD326" s="32">
        <f t="shared" si="101"/>
        <v>0</v>
      </c>
      <c r="AE326" s="32">
        <f t="shared" si="101"/>
        <v>0</v>
      </c>
      <c r="AF326" s="32">
        <f t="shared" si="92"/>
        <v>0</v>
      </c>
      <c r="AG326" s="32">
        <f t="shared" si="92"/>
        <v>0</v>
      </c>
      <c r="AH326" s="32">
        <f t="shared" si="93"/>
        <v>0</v>
      </c>
      <c r="AI326" s="32">
        <f t="shared" si="90"/>
        <v>0</v>
      </c>
      <c r="AJ326" s="32">
        <f>VLOOKUP(B326, '[3]Q01 Main'!$A$5:$B$392, 2, FALSE)</f>
        <v>0</v>
      </c>
      <c r="AK326">
        <f>VLOOKUP(B326, '[3]Q01 Main'!$A$5:$C$392, 3, FALSE)</f>
        <v>0</v>
      </c>
      <c r="AN326" s="5">
        <f t="shared" ref="AN326:AR377" si="105">U326/U$383</f>
        <v>0</v>
      </c>
      <c r="AO326" s="5">
        <f t="shared" si="105"/>
        <v>0</v>
      </c>
      <c r="AP326" s="5">
        <f t="shared" si="105"/>
        <v>0</v>
      </c>
      <c r="AQ326" s="5">
        <f t="shared" si="105"/>
        <v>0</v>
      </c>
      <c r="AR326" s="5">
        <f t="shared" si="105"/>
        <v>0</v>
      </c>
      <c r="AS326" s="5">
        <f t="shared" ref="AS326:AX377" si="106">Z326/Z$383</f>
        <v>0</v>
      </c>
      <c r="AT326" s="5">
        <f t="shared" si="106"/>
        <v>0</v>
      </c>
      <c r="AU326" s="5">
        <f t="shared" si="98"/>
        <v>0</v>
      </c>
      <c r="AV326" s="5">
        <f t="shared" ref="AV326:AY327" si="107">AC326/AC$383</f>
        <v>0</v>
      </c>
      <c r="AW326" s="5">
        <f t="shared" si="107"/>
        <v>0</v>
      </c>
      <c r="AX326" s="5">
        <f t="shared" si="107"/>
        <v>0</v>
      </c>
      <c r="AY326" s="5">
        <f t="shared" si="107"/>
        <v>0</v>
      </c>
      <c r="AZ326" s="5">
        <f t="shared" si="99"/>
        <v>0</v>
      </c>
      <c r="BA326" s="5">
        <f t="shared" si="91"/>
        <v>0</v>
      </c>
      <c r="BB326" s="5">
        <f t="shared" si="91"/>
        <v>0</v>
      </c>
    </row>
    <row r="327" spans="1:54" x14ac:dyDescent="0.35">
      <c r="A327" s="2" t="s">
        <v>233</v>
      </c>
      <c r="B327" s="1" t="s">
        <v>342</v>
      </c>
      <c r="C327" t="str">
        <f>VLOOKUP(B327, [2]Main!$B$3:$D$376, 2, FALSE)</f>
        <v>Outside of MKCC</v>
      </c>
      <c r="D327" t="s">
        <v>1880</v>
      </c>
      <c r="E327" s="5">
        <v>0</v>
      </c>
      <c r="F327" s="5">
        <v>0</v>
      </c>
      <c r="G327" s="5">
        <v>0</v>
      </c>
      <c r="H327" s="5">
        <v>0</v>
      </c>
      <c r="I327" s="5">
        <v>0</v>
      </c>
      <c r="J327" s="5">
        <v>0</v>
      </c>
      <c r="K327" s="5">
        <v>0</v>
      </c>
      <c r="L327" s="5">
        <v>0</v>
      </c>
      <c r="M327" s="5">
        <v>0</v>
      </c>
      <c r="N327" s="5">
        <v>0</v>
      </c>
      <c r="O327" s="5">
        <v>0</v>
      </c>
      <c r="P327" s="5">
        <v>0</v>
      </c>
      <c r="Q327" s="5">
        <v>0</v>
      </c>
      <c r="R327" s="5">
        <v>0</v>
      </c>
      <c r="S327" s="5">
        <v>0</v>
      </c>
      <c r="U327" s="32">
        <f t="shared" si="103"/>
        <v>0</v>
      </c>
      <c r="V327" s="32">
        <f t="shared" si="104"/>
        <v>0</v>
      </c>
      <c r="W327" s="32">
        <f t="shared" si="100"/>
        <v>0</v>
      </c>
      <c r="X327" s="32">
        <f t="shared" si="100"/>
        <v>0</v>
      </c>
      <c r="Y327" s="32">
        <f t="shared" si="100"/>
        <v>0</v>
      </c>
      <c r="Z327" s="32">
        <f t="shared" si="100"/>
        <v>0</v>
      </c>
      <c r="AA327" s="32">
        <f t="shared" si="102"/>
        <v>0</v>
      </c>
      <c r="AB327" s="32">
        <f t="shared" si="101"/>
        <v>0</v>
      </c>
      <c r="AC327" s="32">
        <f t="shared" si="101"/>
        <v>0</v>
      </c>
      <c r="AD327" s="32">
        <f t="shared" si="101"/>
        <v>0</v>
      </c>
      <c r="AE327" s="32">
        <f t="shared" si="101"/>
        <v>0</v>
      </c>
      <c r="AF327" s="32">
        <f t="shared" si="92"/>
        <v>0</v>
      </c>
      <c r="AG327" s="32">
        <f t="shared" si="92"/>
        <v>0</v>
      </c>
      <c r="AH327" s="32">
        <f t="shared" si="93"/>
        <v>0</v>
      </c>
      <c r="AI327" s="32">
        <f t="shared" si="90"/>
        <v>0</v>
      </c>
      <c r="AJ327" s="32">
        <f>VLOOKUP(B327, '[3]Q01 Main'!$A$5:$B$392, 2, FALSE)</f>
        <v>0</v>
      </c>
      <c r="AK327">
        <f>VLOOKUP(B327, '[3]Q01 Main'!$A$5:$C$392, 3, FALSE)</f>
        <v>0</v>
      </c>
      <c r="AN327" s="5">
        <f t="shared" si="105"/>
        <v>0</v>
      </c>
      <c r="AO327" s="5">
        <f t="shared" si="105"/>
        <v>0</v>
      </c>
      <c r="AP327" s="5">
        <f t="shared" si="105"/>
        <v>0</v>
      </c>
      <c r="AQ327" s="5">
        <f t="shared" si="105"/>
        <v>0</v>
      </c>
      <c r="AR327" s="5">
        <f t="shared" si="105"/>
        <v>0</v>
      </c>
      <c r="AS327" s="5">
        <f t="shared" si="106"/>
        <v>0</v>
      </c>
      <c r="AT327" s="5">
        <f t="shared" si="106"/>
        <v>0</v>
      </c>
      <c r="AU327" s="5">
        <f t="shared" si="98"/>
        <v>0</v>
      </c>
      <c r="AV327" s="5">
        <f t="shared" si="107"/>
        <v>0</v>
      </c>
      <c r="AW327" s="5">
        <f t="shared" si="107"/>
        <v>0</v>
      </c>
      <c r="AX327" s="5">
        <f t="shared" si="107"/>
        <v>0</v>
      </c>
      <c r="AY327" s="5">
        <f t="shared" si="107"/>
        <v>0</v>
      </c>
      <c r="AZ327" s="5">
        <f t="shared" si="99"/>
        <v>0</v>
      </c>
      <c r="BA327" s="5">
        <f t="shared" si="91"/>
        <v>0</v>
      </c>
      <c r="BB327" s="5">
        <f t="shared" si="91"/>
        <v>0</v>
      </c>
    </row>
    <row r="328" spans="1:54" x14ac:dyDescent="0.35">
      <c r="A328" s="2" t="s">
        <v>233</v>
      </c>
      <c r="B328" s="1" t="s">
        <v>343</v>
      </c>
      <c r="C328" t="str">
        <f>VLOOKUP(B328, [2]Main!$B$3:$D$376, 2, FALSE)</f>
        <v>Outside of MKCC</v>
      </c>
      <c r="D328" t="s">
        <v>1880</v>
      </c>
      <c r="E328" s="5">
        <v>4.0600000000000002E-3</v>
      </c>
      <c r="F328" s="5">
        <v>2.3369999999999998E-2</v>
      </c>
      <c r="G328" s="5">
        <v>0</v>
      </c>
      <c r="H328" s="5">
        <v>0</v>
      </c>
      <c r="I328" s="5">
        <v>1.779E-2</v>
      </c>
      <c r="J328" s="5">
        <v>0</v>
      </c>
      <c r="K328" s="5">
        <v>0</v>
      </c>
      <c r="L328" s="5">
        <v>0</v>
      </c>
      <c r="M328" s="5">
        <v>1.477E-2</v>
      </c>
      <c r="N328" s="5">
        <v>0</v>
      </c>
      <c r="O328" s="5">
        <v>0</v>
      </c>
      <c r="P328" s="5">
        <v>0</v>
      </c>
      <c r="Q328" s="5">
        <v>0</v>
      </c>
      <c r="R328" s="5">
        <v>0</v>
      </c>
      <c r="S328" s="5">
        <v>0</v>
      </c>
      <c r="U328" s="32">
        <f t="shared" si="103"/>
        <v>23.345000000000002</v>
      </c>
      <c r="V328" s="32">
        <f t="shared" si="104"/>
        <v>134.3775</v>
      </c>
      <c r="W328" s="32">
        <f t="shared" si="100"/>
        <v>0</v>
      </c>
      <c r="X328" s="32">
        <f t="shared" si="100"/>
        <v>0</v>
      </c>
      <c r="Y328" s="32">
        <f t="shared" si="100"/>
        <v>102.2925</v>
      </c>
      <c r="Z328" s="32">
        <f t="shared" si="100"/>
        <v>0</v>
      </c>
      <c r="AA328" s="32">
        <f t="shared" si="102"/>
        <v>0</v>
      </c>
      <c r="AB328" s="32">
        <f t="shared" si="101"/>
        <v>0</v>
      </c>
      <c r="AC328" s="32">
        <f t="shared" si="101"/>
        <v>84.927499999999995</v>
      </c>
      <c r="AD328" s="32">
        <f t="shared" si="101"/>
        <v>0</v>
      </c>
      <c r="AE328" s="32">
        <f t="shared" si="101"/>
        <v>0</v>
      </c>
      <c r="AF328" s="32">
        <f t="shared" si="92"/>
        <v>0</v>
      </c>
      <c r="AG328" s="32">
        <f t="shared" si="92"/>
        <v>0</v>
      </c>
      <c r="AH328" s="32">
        <f t="shared" si="93"/>
        <v>0</v>
      </c>
      <c r="AI328" s="32">
        <f t="shared" si="90"/>
        <v>0</v>
      </c>
      <c r="AJ328" s="32">
        <f>VLOOKUP(B328, '[3]Q01 Main'!$A$5:$B$392, 2, FALSE)</f>
        <v>57.5</v>
      </c>
      <c r="AK328">
        <f>VLOOKUP(B328, '[3]Q01 Main'!$A$5:$C$392, 3, FALSE)</f>
        <v>3</v>
      </c>
      <c r="AN328" s="5">
        <f t="shared" si="105"/>
        <v>3.2889159956741515E-3</v>
      </c>
      <c r="AO328" s="5">
        <f t="shared" si="105"/>
        <v>1.9860761294583387E-2</v>
      </c>
      <c r="AP328" s="5">
        <f t="shared" si="105"/>
        <v>0</v>
      </c>
      <c r="AQ328" s="5">
        <f t="shared" si="105"/>
        <v>0</v>
      </c>
      <c r="AR328" s="5">
        <f t="shared" si="105"/>
        <v>1.4332463098483954E-2</v>
      </c>
      <c r="AS328" s="5">
        <f t="shared" si="106"/>
        <v>0</v>
      </c>
      <c r="AT328" s="5">
        <f t="shared" si="106"/>
        <v>0</v>
      </c>
      <c r="AU328" s="5">
        <f t="shared" si="106"/>
        <v>0</v>
      </c>
      <c r="AV328" s="5">
        <f t="shared" si="106"/>
        <v>1.2384711951957426E-2</v>
      </c>
      <c r="AW328" s="5">
        <f t="shared" si="106"/>
        <v>0</v>
      </c>
      <c r="AX328" s="5">
        <f t="shared" si="106"/>
        <v>0</v>
      </c>
      <c r="AY328" s="5">
        <f t="shared" ref="AY328:BB377" si="108">AF328/AF$383</f>
        <v>0</v>
      </c>
      <c r="AZ328" s="5">
        <f t="shared" si="99"/>
        <v>0</v>
      </c>
      <c r="BA328" s="5">
        <f t="shared" si="91"/>
        <v>0</v>
      </c>
      <c r="BB328" s="5">
        <f t="shared" si="91"/>
        <v>0</v>
      </c>
    </row>
    <row r="329" spans="1:54" x14ac:dyDescent="0.35">
      <c r="A329" s="2" t="s">
        <v>233</v>
      </c>
      <c r="B329" s="1" t="s">
        <v>344</v>
      </c>
      <c r="C329" t="str">
        <f>VLOOKUP(B329, [2]Main!$B$3:$D$376, 2, FALSE)</f>
        <v>Outside of MKCC</v>
      </c>
      <c r="D329" t="s">
        <v>1880</v>
      </c>
      <c r="E329" s="5">
        <v>0</v>
      </c>
      <c r="F329" s="5">
        <v>0</v>
      </c>
      <c r="G329" s="5">
        <v>0</v>
      </c>
      <c r="H329" s="5">
        <v>0</v>
      </c>
      <c r="I329" s="5">
        <v>0</v>
      </c>
      <c r="J329" s="5">
        <v>0</v>
      </c>
      <c r="K329" s="5">
        <v>0</v>
      </c>
      <c r="L329" s="5">
        <v>0</v>
      </c>
      <c r="M329" s="5">
        <v>0</v>
      </c>
      <c r="N329" s="5">
        <v>0</v>
      </c>
      <c r="O329" s="5">
        <v>0</v>
      </c>
      <c r="P329" s="5">
        <v>0</v>
      </c>
      <c r="Q329" s="5">
        <v>0</v>
      </c>
      <c r="R329" s="5">
        <v>0</v>
      </c>
      <c r="S329" s="5">
        <v>0</v>
      </c>
      <c r="U329" s="32">
        <f t="shared" si="103"/>
        <v>0</v>
      </c>
      <c r="V329" s="32">
        <f t="shared" si="104"/>
        <v>0</v>
      </c>
      <c r="W329" s="32">
        <f t="shared" si="100"/>
        <v>0</v>
      </c>
      <c r="X329" s="32">
        <f t="shared" si="100"/>
        <v>0</v>
      </c>
      <c r="Y329" s="32">
        <f t="shared" si="100"/>
        <v>0</v>
      </c>
      <c r="Z329" s="32">
        <f t="shared" si="100"/>
        <v>0</v>
      </c>
      <c r="AA329" s="32">
        <f t="shared" si="102"/>
        <v>0</v>
      </c>
      <c r="AB329" s="32">
        <f t="shared" si="101"/>
        <v>0</v>
      </c>
      <c r="AC329" s="32">
        <f t="shared" si="101"/>
        <v>0</v>
      </c>
      <c r="AD329" s="32">
        <f t="shared" si="101"/>
        <v>0</v>
      </c>
      <c r="AE329" s="32">
        <f t="shared" si="101"/>
        <v>0</v>
      </c>
      <c r="AF329" s="32">
        <f t="shared" si="92"/>
        <v>0</v>
      </c>
      <c r="AG329" s="32">
        <f t="shared" si="92"/>
        <v>0</v>
      </c>
      <c r="AH329" s="32">
        <f t="shared" si="93"/>
        <v>0</v>
      </c>
      <c r="AI329" s="32">
        <f t="shared" si="90"/>
        <v>0</v>
      </c>
      <c r="AJ329" s="32">
        <f>VLOOKUP(B329, '[3]Q01 Main'!$A$5:$B$392, 2, FALSE)</f>
        <v>0</v>
      </c>
      <c r="AK329">
        <f>VLOOKUP(B329, '[3]Q01 Main'!$A$5:$C$392, 3, FALSE)</f>
        <v>0</v>
      </c>
      <c r="AN329" s="5">
        <f t="shared" si="105"/>
        <v>0</v>
      </c>
      <c r="AO329" s="5">
        <f t="shared" si="105"/>
        <v>0</v>
      </c>
      <c r="AP329" s="5">
        <f t="shared" si="105"/>
        <v>0</v>
      </c>
      <c r="AQ329" s="5">
        <f t="shared" si="105"/>
        <v>0</v>
      </c>
      <c r="AR329" s="5">
        <f t="shared" si="105"/>
        <v>0</v>
      </c>
      <c r="AS329" s="5">
        <f t="shared" si="106"/>
        <v>0</v>
      </c>
      <c r="AT329" s="5">
        <f t="shared" si="106"/>
        <v>0</v>
      </c>
      <c r="AU329" s="5">
        <f t="shared" si="106"/>
        <v>0</v>
      </c>
      <c r="AV329" s="5">
        <f t="shared" si="106"/>
        <v>0</v>
      </c>
      <c r="AW329" s="5">
        <f t="shared" si="106"/>
        <v>0</v>
      </c>
      <c r="AX329" s="5">
        <f t="shared" ref="AX329:AX377" si="109">AE329/AE$383</f>
        <v>0</v>
      </c>
      <c r="AY329" s="5">
        <f t="shared" si="108"/>
        <v>0</v>
      </c>
      <c r="AZ329" s="5">
        <f t="shared" si="99"/>
        <v>0</v>
      </c>
      <c r="BA329" s="5">
        <f t="shared" si="91"/>
        <v>0</v>
      </c>
      <c r="BB329" s="5">
        <f t="shared" si="91"/>
        <v>0</v>
      </c>
    </row>
    <row r="330" spans="1:54" x14ac:dyDescent="0.35">
      <c r="A330" s="2" t="s">
        <v>233</v>
      </c>
      <c r="B330" s="1" t="s">
        <v>345</v>
      </c>
      <c r="C330" t="str">
        <f>VLOOKUP(B330, [2]Main!$B$3:$D$376, 2, FALSE)</f>
        <v>Outside of MKCC</v>
      </c>
      <c r="D330" t="str">
        <f>VLOOKUP(B330, [2]Main!$B$3:$D$376, 3, FALSE)</f>
        <v>Bedford</v>
      </c>
      <c r="E330" s="5">
        <v>1.39E-3</v>
      </c>
      <c r="F330" s="5">
        <v>0</v>
      </c>
      <c r="G330" s="5">
        <v>0</v>
      </c>
      <c r="H330" s="5">
        <v>0</v>
      </c>
      <c r="I330" s="5">
        <v>0</v>
      </c>
      <c r="J330" s="5">
        <v>0</v>
      </c>
      <c r="K330" s="5">
        <v>0</v>
      </c>
      <c r="L330" s="5">
        <v>0</v>
      </c>
      <c r="M330" s="5">
        <v>0</v>
      </c>
      <c r="N330" s="5">
        <v>0</v>
      </c>
      <c r="O330" s="5">
        <v>8.1399999999999997E-3</v>
      </c>
      <c r="P330" s="5">
        <v>1.7069999999999998E-2</v>
      </c>
      <c r="Q330" s="5">
        <v>0</v>
      </c>
      <c r="R330" s="5">
        <v>0</v>
      </c>
      <c r="S330" s="5">
        <v>0</v>
      </c>
      <c r="U330" s="32">
        <f t="shared" si="103"/>
        <v>9.0350000000000001</v>
      </c>
      <c r="V330" s="32">
        <f t="shared" si="104"/>
        <v>0</v>
      </c>
      <c r="W330" s="32">
        <f t="shared" si="100"/>
        <v>0</v>
      </c>
      <c r="X330" s="32">
        <f t="shared" si="100"/>
        <v>0</v>
      </c>
      <c r="Y330" s="32">
        <f t="shared" si="100"/>
        <v>0</v>
      </c>
      <c r="Z330" s="32">
        <f t="shared" si="100"/>
        <v>0</v>
      </c>
      <c r="AA330" s="32">
        <f t="shared" si="102"/>
        <v>0</v>
      </c>
      <c r="AB330" s="32">
        <f t="shared" si="101"/>
        <v>0</v>
      </c>
      <c r="AC330" s="32">
        <f t="shared" si="101"/>
        <v>0</v>
      </c>
      <c r="AD330" s="32">
        <f t="shared" si="101"/>
        <v>0</v>
      </c>
      <c r="AE330" s="32">
        <f t="shared" si="101"/>
        <v>52.910000000000004</v>
      </c>
      <c r="AF330" s="32">
        <f t="shared" si="92"/>
        <v>110.95499999999998</v>
      </c>
      <c r="AG330" s="32">
        <f t="shared" si="92"/>
        <v>0</v>
      </c>
      <c r="AH330" s="32">
        <f t="shared" si="93"/>
        <v>0</v>
      </c>
      <c r="AI330" s="32">
        <f t="shared" si="90"/>
        <v>0</v>
      </c>
      <c r="AJ330" s="32">
        <f>VLOOKUP(B330, '[3]Q01 Main'!$A$5:$B$392, 2, FALSE)</f>
        <v>65</v>
      </c>
      <c r="AK330">
        <f>VLOOKUP(B330, '[3]Q01 Main'!$A$5:$C$392, 3, FALSE)</f>
        <v>2</v>
      </c>
      <c r="AN330" s="5">
        <f t="shared" si="105"/>
        <v>1.2728788186299402E-3</v>
      </c>
      <c r="AO330" s="5">
        <f t="shared" si="105"/>
        <v>0</v>
      </c>
      <c r="AP330" s="5">
        <f t="shared" si="105"/>
        <v>0</v>
      </c>
      <c r="AQ330" s="5">
        <f t="shared" si="105"/>
        <v>0</v>
      </c>
      <c r="AR330" s="5">
        <f t="shared" si="105"/>
        <v>0</v>
      </c>
      <c r="AS330" s="5">
        <f t="shared" si="106"/>
        <v>0</v>
      </c>
      <c r="AT330" s="5">
        <f t="shared" si="106"/>
        <v>0</v>
      </c>
      <c r="AU330" s="5">
        <f t="shared" si="106"/>
        <v>0</v>
      </c>
      <c r="AV330" s="5">
        <f t="shared" si="106"/>
        <v>0</v>
      </c>
      <c r="AW330" s="5">
        <f t="shared" si="106"/>
        <v>0</v>
      </c>
      <c r="AX330" s="5">
        <f t="shared" si="109"/>
        <v>9.3346850790057157E-3</v>
      </c>
      <c r="AY330" s="5">
        <f t="shared" si="108"/>
        <v>1.4710262790137641E-2</v>
      </c>
      <c r="AZ330" s="5">
        <f t="shared" si="99"/>
        <v>0</v>
      </c>
      <c r="BA330" s="5">
        <f t="shared" si="91"/>
        <v>0</v>
      </c>
      <c r="BB330" s="5">
        <f t="shared" si="91"/>
        <v>0</v>
      </c>
    </row>
    <row r="331" spans="1:54" x14ac:dyDescent="0.35">
      <c r="A331" s="2" t="s">
        <v>233</v>
      </c>
      <c r="B331" s="1" t="s">
        <v>346</v>
      </c>
      <c r="C331" t="str">
        <f>VLOOKUP(B331, [2]Main!$B$3:$D$376, 2, FALSE)</f>
        <v>Outside of MKCC</v>
      </c>
      <c r="D331" t="s">
        <v>1880</v>
      </c>
      <c r="E331" s="5">
        <v>0</v>
      </c>
      <c r="F331" s="5">
        <v>0</v>
      </c>
      <c r="G331" s="5">
        <v>0</v>
      </c>
      <c r="H331" s="5">
        <v>0</v>
      </c>
      <c r="I331" s="5">
        <v>0</v>
      </c>
      <c r="J331" s="5">
        <v>0</v>
      </c>
      <c r="K331" s="5">
        <v>0</v>
      </c>
      <c r="L331" s="5">
        <v>0</v>
      </c>
      <c r="M331" s="5">
        <v>0</v>
      </c>
      <c r="N331" s="5">
        <v>0</v>
      </c>
      <c r="O331" s="5">
        <v>0</v>
      </c>
      <c r="P331" s="5">
        <v>0</v>
      </c>
      <c r="Q331" s="5">
        <v>0</v>
      </c>
      <c r="R331" s="5">
        <v>0</v>
      </c>
      <c r="S331" s="5">
        <v>0</v>
      </c>
      <c r="U331" s="32">
        <f t="shared" si="103"/>
        <v>0</v>
      </c>
      <c r="V331" s="32">
        <f t="shared" si="104"/>
        <v>0</v>
      </c>
      <c r="W331" s="32">
        <f t="shared" si="100"/>
        <v>0</v>
      </c>
      <c r="X331" s="32">
        <f t="shared" si="100"/>
        <v>0</v>
      </c>
      <c r="Y331" s="32">
        <f t="shared" si="100"/>
        <v>0</v>
      </c>
      <c r="Z331" s="32">
        <f t="shared" si="100"/>
        <v>0</v>
      </c>
      <c r="AA331" s="32">
        <f t="shared" si="102"/>
        <v>0</v>
      </c>
      <c r="AB331" s="32">
        <f t="shared" si="101"/>
        <v>0</v>
      </c>
      <c r="AC331" s="32">
        <f t="shared" si="101"/>
        <v>0</v>
      </c>
      <c r="AD331" s="32">
        <f t="shared" si="101"/>
        <v>0</v>
      </c>
      <c r="AE331" s="32">
        <f t="shared" si="101"/>
        <v>0</v>
      </c>
      <c r="AF331" s="32">
        <f t="shared" si="92"/>
        <v>0</v>
      </c>
      <c r="AG331" s="32">
        <f t="shared" si="92"/>
        <v>0</v>
      </c>
      <c r="AH331" s="32">
        <f t="shared" si="93"/>
        <v>0</v>
      </c>
      <c r="AI331" s="32">
        <f t="shared" si="90"/>
        <v>0</v>
      </c>
      <c r="AJ331" s="32">
        <f>VLOOKUP(B331, '[3]Q01 Main'!$A$5:$B$392, 2, FALSE)</f>
        <v>0</v>
      </c>
      <c r="AK331">
        <f>VLOOKUP(B331, '[3]Q01 Main'!$A$5:$C$392, 3, FALSE)</f>
        <v>0</v>
      </c>
      <c r="AN331" s="5">
        <f t="shared" si="105"/>
        <v>0</v>
      </c>
      <c r="AO331" s="5">
        <f t="shared" si="105"/>
        <v>0</v>
      </c>
      <c r="AP331" s="5">
        <f t="shared" si="105"/>
        <v>0</v>
      </c>
      <c r="AQ331" s="5">
        <f t="shared" si="105"/>
        <v>0</v>
      </c>
      <c r="AR331" s="5">
        <f t="shared" si="105"/>
        <v>0</v>
      </c>
      <c r="AS331" s="5">
        <f t="shared" si="106"/>
        <v>0</v>
      </c>
      <c r="AT331" s="5">
        <f t="shared" si="106"/>
        <v>0</v>
      </c>
      <c r="AU331" s="5">
        <f t="shared" si="106"/>
        <v>0</v>
      </c>
      <c r="AV331" s="5">
        <f t="shared" si="106"/>
        <v>0</v>
      </c>
      <c r="AW331" s="5">
        <f t="shared" si="106"/>
        <v>0</v>
      </c>
      <c r="AX331" s="5">
        <f t="shared" si="109"/>
        <v>0</v>
      </c>
      <c r="AY331" s="5">
        <f t="shared" si="108"/>
        <v>0</v>
      </c>
      <c r="AZ331" s="5">
        <f t="shared" si="99"/>
        <v>0</v>
      </c>
      <c r="BA331" s="5">
        <f t="shared" si="91"/>
        <v>0</v>
      </c>
      <c r="BB331" s="5">
        <f t="shared" si="91"/>
        <v>0</v>
      </c>
    </row>
    <row r="332" spans="1:54" x14ac:dyDescent="0.35">
      <c r="A332" s="2" t="s">
        <v>233</v>
      </c>
      <c r="B332" s="1" t="s">
        <v>347</v>
      </c>
      <c r="C332" t="str">
        <f>VLOOKUP(B332, [2]Main!$B$3:$D$376, 2, FALSE)</f>
        <v>Outside of MKCC</v>
      </c>
      <c r="D332" t="str">
        <f>VLOOKUP(B332, [2]Main!$B$3:$D$376, 3, FALSE)</f>
        <v>Northampton</v>
      </c>
      <c r="E332" s="5">
        <v>2.5300000000000001E-3</v>
      </c>
      <c r="F332" s="5">
        <v>0</v>
      </c>
      <c r="G332" s="5">
        <v>0</v>
      </c>
      <c r="H332" s="5">
        <v>0</v>
      </c>
      <c r="I332" s="5">
        <v>0</v>
      </c>
      <c r="J332" s="5">
        <v>0</v>
      </c>
      <c r="K332" s="5">
        <v>0</v>
      </c>
      <c r="L332" s="5">
        <v>0</v>
      </c>
      <c r="M332" s="5">
        <v>1.9859999999999999E-2</v>
      </c>
      <c r="N332" s="5">
        <v>0</v>
      </c>
      <c r="O332" s="5">
        <v>0</v>
      </c>
      <c r="P332" s="5">
        <v>0</v>
      </c>
      <c r="Q332" s="5">
        <v>0</v>
      </c>
      <c r="R332" s="5">
        <v>0</v>
      </c>
      <c r="S332" s="5">
        <v>0</v>
      </c>
      <c r="U332" s="32">
        <f t="shared" si="103"/>
        <v>35.42</v>
      </c>
      <c r="V332" s="32">
        <f t="shared" si="104"/>
        <v>0</v>
      </c>
      <c r="W332" s="32">
        <f t="shared" si="100"/>
        <v>0</v>
      </c>
      <c r="X332" s="32">
        <f t="shared" si="100"/>
        <v>0</v>
      </c>
      <c r="Y332" s="32">
        <f t="shared" si="100"/>
        <v>0</v>
      </c>
      <c r="Z332" s="32">
        <f t="shared" si="100"/>
        <v>0</v>
      </c>
      <c r="AA332" s="32">
        <f t="shared" si="102"/>
        <v>0</v>
      </c>
      <c r="AB332" s="32">
        <f t="shared" si="101"/>
        <v>0</v>
      </c>
      <c r="AC332" s="32">
        <f t="shared" si="101"/>
        <v>278.03999999999996</v>
      </c>
      <c r="AD332" s="32">
        <f t="shared" si="101"/>
        <v>0</v>
      </c>
      <c r="AE332" s="32">
        <f t="shared" si="101"/>
        <v>0</v>
      </c>
      <c r="AF332" s="32">
        <f t="shared" si="92"/>
        <v>0</v>
      </c>
      <c r="AG332" s="32">
        <f t="shared" si="92"/>
        <v>0</v>
      </c>
      <c r="AH332" s="32">
        <f t="shared" si="93"/>
        <v>0</v>
      </c>
      <c r="AI332" s="32">
        <f t="shared" si="90"/>
        <v>0</v>
      </c>
      <c r="AJ332" s="32">
        <f>VLOOKUP(B332, '[3]Q01 Main'!$A$5:$B$392, 2, FALSE)</f>
        <v>140</v>
      </c>
      <c r="AK332">
        <f>VLOOKUP(B332, '[3]Q01 Main'!$A$5:$C$392, 3, FALSE)</f>
        <v>1</v>
      </c>
      <c r="AN332" s="5">
        <f t="shared" si="105"/>
        <v>4.9900794417125057E-3</v>
      </c>
      <c r="AO332" s="5">
        <f t="shared" si="105"/>
        <v>0</v>
      </c>
      <c r="AP332" s="5">
        <f t="shared" si="105"/>
        <v>0</v>
      </c>
      <c r="AQ332" s="5">
        <f t="shared" si="105"/>
        <v>0</v>
      </c>
      <c r="AR332" s="5">
        <f t="shared" si="105"/>
        <v>0</v>
      </c>
      <c r="AS332" s="5">
        <f t="shared" si="106"/>
        <v>0</v>
      </c>
      <c r="AT332" s="5">
        <f t="shared" si="106"/>
        <v>0</v>
      </c>
      <c r="AU332" s="5">
        <f t="shared" si="106"/>
        <v>0</v>
      </c>
      <c r="AV332" s="5">
        <f t="shared" si="106"/>
        <v>4.0545704408139212E-2</v>
      </c>
      <c r="AW332" s="5">
        <f t="shared" si="106"/>
        <v>0</v>
      </c>
      <c r="AX332" s="5">
        <f t="shared" si="109"/>
        <v>0</v>
      </c>
      <c r="AY332" s="5">
        <f t="shared" si="108"/>
        <v>0</v>
      </c>
      <c r="AZ332" s="5">
        <f t="shared" si="99"/>
        <v>0</v>
      </c>
      <c r="BA332" s="5">
        <f t="shared" si="91"/>
        <v>0</v>
      </c>
      <c r="BB332" s="5">
        <f t="shared" si="91"/>
        <v>0</v>
      </c>
    </row>
    <row r="333" spans="1:54" x14ac:dyDescent="0.35">
      <c r="A333" s="2" t="s">
        <v>233</v>
      </c>
      <c r="B333" s="1" t="s">
        <v>348</v>
      </c>
      <c r="C333" t="str">
        <f>VLOOKUP(B333, [2]Main!$B$3:$D$376, 2, FALSE)</f>
        <v>Outside of MKCC</v>
      </c>
      <c r="D333" t="s">
        <v>1880</v>
      </c>
      <c r="E333" s="5">
        <v>1.07E-3</v>
      </c>
      <c r="F333" s="5">
        <v>0</v>
      </c>
      <c r="G333" s="5">
        <v>0</v>
      </c>
      <c r="H333" s="5">
        <v>0</v>
      </c>
      <c r="I333" s="5">
        <v>0</v>
      </c>
      <c r="J333" s="5">
        <v>0</v>
      </c>
      <c r="K333" s="5">
        <v>0</v>
      </c>
      <c r="L333" s="5">
        <v>0</v>
      </c>
      <c r="M333" s="5">
        <v>0</v>
      </c>
      <c r="N333" s="5">
        <v>0</v>
      </c>
      <c r="O333" s="5">
        <v>0</v>
      </c>
      <c r="P333" s="5">
        <v>0</v>
      </c>
      <c r="Q333" s="5">
        <v>0</v>
      </c>
      <c r="R333" s="5">
        <v>0</v>
      </c>
      <c r="S333" s="5">
        <v>1.4109999999999999E-2</v>
      </c>
      <c r="U333" s="32">
        <f t="shared" si="103"/>
        <v>0</v>
      </c>
      <c r="V333" s="32">
        <f t="shared" si="104"/>
        <v>0</v>
      </c>
      <c r="W333" s="32">
        <f t="shared" si="100"/>
        <v>0</v>
      </c>
      <c r="X333" s="32">
        <f t="shared" si="100"/>
        <v>0</v>
      </c>
      <c r="Y333" s="32">
        <f t="shared" si="100"/>
        <v>0</v>
      </c>
      <c r="Z333" s="32">
        <f t="shared" si="100"/>
        <v>0</v>
      </c>
      <c r="AA333" s="32">
        <f t="shared" si="102"/>
        <v>0</v>
      </c>
      <c r="AB333" s="32">
        <f t="shared" si="101"/>
        <v>0</v>
      </c>
      <c r="AC333" s="32">
        <f t="shared" si="101"/>
        <v>0</v>
      </c>
      <c r="AD333" s="32">
        <f t="shared" si="101"/>
        <v>0</v>
      </c>
      <c r="AE333" s="32">
        <f t="shared" si="101"/>
        <v>0</v>
      </c>
      <c r="AF333" s="32">
        <f t="shared" si="92"/>
        <v>0</v>
      </c>
      <c r="AG333" s="32">
        <f t="shared" si="92"/>
        <v>0</v>
      </c>
      <c r="AH333" s="32">
        <f t="shared" si="93"/>
        <v>0</v>
      </c>
      <c r="AI333" s="32">
        <f t="shared" si="90"/>
        <v>0</v>
      </c>
      <c r="AJ333" s="32">
        <f>VLOOKUP(B333, '[3]Q01 Main'!$A$5:$B$392, 2, FALSE)</f>
        <v>0</v>
      </c>
      <c r="AK333">
        <f>VLOOKUP(B333, '[3]Q01 Main'!$A$5:$C$392, 3, FALSE)</f>
        <v>1</v>
      </c>
      <c r="AN333" s="5">
        <f t="shared" si="105"/>
        <v>0</v>
      </c>
      <c r="AO333" s="5">
        <f t="shared" si="105"/>
        <v>0</v>
      </c>
      <c r="AP333" s="5">
        <f t="shared" si="105"/>
        <v>0</v>
      </c>
      <c r="AQ333" s="5">
        <f t="shared" si="105"/>
        <v>0</v>
      </c>
      <c r="AR333" s="5">
        <f t="shared" si="105"/>
        <v>0</v>
      </c>
      <c r="AS333" s="5">
        <f t="shared" si="106"/>
        <v>0</v>
      </c>
      <c r="AT333" s="5">
        <f t="shared" si="106"/>
        <v>0</v>
      </c>
      <c r="AU333" s="5">
        <f t="shared" si="106"/>
        <v>0</v>
      </c>
      <c r="AV333" s="5">
        <f t="shared" si="106"/>
        <v>0</v>
      </c>
      <c r="AW333" s="5">
        <f t="shared" si="106"/>
        <v>0</v>
      </c>
      <c r="AX333" s="5">
        <f t="shared" si="109"/>
        <v>0</v>
      </c>
      <c r="AY333" s="5">
        <f t="shared" si="108"/>
        <v>0</v>
      </c>
      <c r="AZ333" s="5">
        <f t="shared" si="99"/>
        <v>0</v>
      </c>
      <c r="BA333" s="5">
        <f t="shared" si="91"/>
        <v>0</v>
      </c>
      <c r="BB333" s="5">
        <f t="shared" si="91"/>
        <v>0</v>
      </c>
    </row>
    <row r="334" spans="1:54" x14ac:dyDescent="0.35">
      <c r="A334" s="2" t="s">
        <v>233</v>
      </c>
      <c r="B334" s="1" t="s">
        <v>349</v>
      </c>
      <c r="C334" t="str">
        <f>VLOOKUP(B334, [2]Main!$B$3:$D$376, 2, FALSE)</f>
        <v>Outside of MKCC</v>
      </c>
      <c r="D334" t="str">
        <f>VLOOKUP(B334, [2]Main!$B$3:$D$376, 3, FALSE)</f>
        <v xml:space="preserve">Dunstable </v>
      </c>
      <c r="E334" s="5">
        <v>1.2999999999999999E-3</v>
      </c>
      <c r="F334" s="5">
        <v>0</v>
      </c>
      <c r="G334" s="5">
        <v>0</v>
      </c>
      <c r="H334" s="5">
        <v>0</v>
      </c>
      <c r="I334" s="5">
        <v>0</v>
      </c>
      <c r="J334" s="5">
        <v>0</v>
      </c>
      <c r="K334" s="5">
        <v>0</v>
      </c>
      <c r="L334" s="5">
        <v>0</v>
      </c>
      <c r="M334" s="5">
        <v>0</v>
      </c>
      <c r="N334" s="5">
        <v>0</v>
      </c>
      <c r="O334" s="5">
        <v>0</v>
      </c>
      <c r="P334" s="5">
        <v>0</v>
      </c>
      <c r="Q334" s="5">
        <v>9.4800000000000006E-3</v>
      </c>
      <c r="R334" s="5">
        <v>0</v>
      </c>
      <c r="S334" s="5">
        <v>0</v>
      </c>
      <c r="U334" s="32">
        <f t="shared" si="103"/>
        <v>0.77999999999999992</v>
      </c>
      <c r="V334" s="32">
        <f t="shared" si="104"/>
        <v>0</v>
      </c>
      <c r="W334" s="32">
        <f t="shared" si="100"/>
        <v>0</v>
      </c>
      <c r="X334" s="32">
        <f t="shared" si="100"/>
        <v>0</v>
      </c>
      <c r="Y334" s="32">
        <f t="shared" si="100"/>
        <v>0</v>
      </c>
      <c r="Z334" s="32">
        <f t="shared" si="100"/>
        <v>0</v>
      </c>
      <c r="AA334" s="32">
        <f t="shared" si="102"/>
        <v>0</v>
      </c>
      <c r="AB334" s="32">
        <f t="shared" si="101"/>
        <v>0</v>
      </c>
      <c r="AC334" s="32">
        <f t="shared" si="101"/>
        <v>0</v>
      </c>
      <c r="AD334" s="32">
        <f t="shared" si="101"/>
        <v>0</v>
      </c>
      <c r="AE334" s="32">
        <f t="shared" si="101"/>
        <v>0</v>
      </c>
      <c r="AF334" s="32">
        <f t="shared" si="92"/>
        <v>0</v>
      </c>
      <c r="AG334" s="32">
        <f t="shared" si="92"/>
        <v>5.6879999999999997</v>
      </c>
      <c r="AH334" s="32">
        <f t="shared" si="93"/>
        <v>0</v>
      </c>
      <c r="AI334" s="32">
        <f t="shared" si="90"/>
        <v>0</v>
      </c>
      <c r="AJ334" s="32">
        <f>VLOOKUP(B334, '[3]Q01 Main'!$A$5:$B$392, 2, FALSE)</f>
        <v>6</v>
      </c>
      <c r="AK334">
        <f>VLOOKUP(B334, '[3]Q01 Main'!$A$5:$C$392, 3, FALSE)</f>
        <v>2</v>
      </c>
      <c r="AN334" s="5">
        <f t="shared" si="105"/>
        <v>1.098888188745272E-4</v>
      </c>
      <c r="AO334" s="5">
        <f t="shared" si="105"/>
        <v>0</v>
      </c>
      <c r="AP334" s="5">
        <f t="shared" si="105"/>
        <v>0</v>
      </c>
      <c r="AQ334" s="5">
        <f t="shared" si="105"/>
        <v>0</v>
      </c>
      <c r="AR334" s="5">
        <f t="shared" si="105"/>
        <v>0</v>
      </c>
      <c r="AS334" s="5">
        <f t="shared" si="106"/>
        <v>0</v>
      </c>
      <c r="AT334" s="5">
        <f t="shared" si="106"/>
        <v>0</v>
      </c>
      <c r="AU334" s="5">
        <f t="shared" si="106"/>
        <v>0</v>
      </c>
      <c r="AV334" s="5">
        <f t="shared" si="106"/>
        <v>0</v>
      </c>
      <c r="AW334" s="5">
        <f t="shared" si="106"/>
        <v>0</v>
      </c>
      <c r="AX334" s="5">
        <f t="shared" si="109"/>
        <v>0</v>
      </c>
      <c r="AY334" s="5">
        <f t="shared" si="108"/>
        <v>0</v>
      </c>
      <c r="AZ334" s="5">
        <f t="shared" si="99"/>
        <v>8.2207561623217436E-4</v>
      </c>
      <c r="BA334" s="5">
        <f t="shared" si="91"/>
        <v>0</v>
      </c>
      <c r="BB334" s="5">
        <f t="shared" si="91"/>
        <v>0</v>
      </c>
    </row>
    <row r="335" spans="1:54" x14ac:dyDescent="0.35">
      <c r="A335" s="2" t="s">
        <v>233</v>
      </c>
      <c r="B335" s="1" t="s">
        <v>350</v>
      </c>
      <c r="C335" t="str">
        <f>VLOOKUP(B335, [2]Main!$B$3:$D$376, 2, FALSE)</f>
        <v>Outside of MKCC</v>
      </c>
      <c r="D335" t="str">
        <f>VLOOKUP(B335, [2]Main!$B$3:$D$376, 3, FALSE)</f>
        <v>Northampton</v>
      </c>
      <c r="E335" s="5">
        <v>0</v>
      </c>
      <c r="F335" s="5">
        <v>0</v>
      </c>
      <c r="G335" s="5">
        <v>0</v>
      </c>
      <c r="H335" s="5">
        <v>0</v>
      </c>
      <c r="I335" s="5">
        <v>0</v>
      </c>
      <c r="J335" s="5">
        <v>0</v>
      </c>
      <c r="K335" s="5">
        <v>0</v>
      </c>
      <c r="L335" s="5">
        <v>0</v>
      </c>
      <c r="M335" s="5">
        <v>0</v>
      </c>
      <c r="N335" s="5">
        <v>0</v>
      </c>
      <c r="O335" s="5">
        <v>0</v>
      </c>
      <c r="P335" s="5">
        <v>0</v>
      </c>
      <c r="Q335" s="5">
        <v>0</v>
      </c>
      <c r="R335" s="5">
        <v>0</v>
      </c>
      <c r="S335" s="5">
        <v>0</v>
      </c>
      <c r="U335" s="32">
        <f t="shared" si="103"/>
        <v>0</v>
      </c>
      <c r="V335" s="32">
        <f t="shared" si="104"/>
        <v>0</v>
      </c>
      <c r="W335" s="32">
        <f t="shared" si="100"/>
        <v>0</v>
      </c>
      <c r="X335" s="32">
        <f t="shared" si="100"/>
        <v>0</v>
      </c>
      <c r="Y335" s="32">
        <f t="shared" si="100"/>
        <v>0</v>
      </c>
      <c r="Z335" s="32">
        <f t="shared" si="100"/>
        <v>0</v>
      </c>
      <c r="AA335" s="32">
        <f t="shared" si="102"/>
        <v>0</v>
      </c>
      <c r="AB335" s="32">
        <f t="shared" si="101"/>
        <v>0</v>
      </c>
      <c r="AC335" s="32">
        <f t="shared" si="101"/>
        <v>0</v>
      </c>
      <c r="AD335" s="32">
        <f t="shared" si="101"/>
        <v>0</v>
      </c>
      <c r="AE335" s="32">
        <f t="shared" si="101"/>
        <v>0</v>
      </c>
      <c r="AF335" s="32">
        <f t="shared" si="92"/>
        <v>0</v>
      </c>
      <c r="AG335" s="32">
        <f t="shared" si="92"/>
        <v>0</v>
      </c>
      <c r="AH335" s="32">
        <f t="shared" si="93"/>
        <v>0</v>
      </c>
      <c r="AI335" s="32">
        <f t="shared" si="90"/>
        <v>0</v>
      </c>
      <c r="AJ335" s="32">
        <f>VLOOKUP(B335, '[3]Q01 Main'!$A$5:$B$392, 2, FALSE)</f>
        <v>0</v>
      </c>
      <c r="AK335">
        <f>VLOOKUP(B335, '[3]Q01 Main'!$A$5:$C$392, 3, FALSE)</f>
        <v>0</v>
      </c>
      <c r="AN335" s="5">
        <f t="shared" si="105"/>
        <v>0</v>
      </c>
      <c r="AO335" s="5">
        <f t="shared" si="105"/>
        <v>0</v>
      </c>
      <c r="AP335" s="5">
        <f t="shared" si="105"/>
        <v>0</v>
      </c>
      <c r="AQ335" s="5">
        <f t="shared" si="105"/>
        <v>0</v>
      </c>
      <c r="AR335" s="5">
        <f t="shared" si="105"/>
        <v>0</v>
      </c>
      <c r="AS335" s="5">
        <f t="shared" si="106"/>
        <v>0</v>
      </c>
      <c r="AT335" s="5">
        <f t="shared" si="106"/>
        <v>0</v>
      </c>
      <c r="AU335" s="5">
        <f t="shared" si="106"/>
        <v>0</v>
      </c>
      <c r="AV335" s="5">
        <f t="shared" si="106"/>
        <v>0</v>
      </c>
      <c r="AW335" s="5">
        <f t="shared" si="106"/>
        <v>0</v>
      </c>
      <c r="AX335" s="5">
        <f t="shared" si="109"/>
        <v>0</v>
      </c>
      <c r="AY335" s="5">
        <f t="shared" si="108"/>
        <v>0</v>
      </c>
      <c r="AZ335" s="5">
        <f t="shared" si="99"/>
        <v>0</v>
      </c>
      <c r="BA335" s="5">
        <f t="shared" si="91"/>
        <v>0</v>
      </c>
      <c r="BB335" s="5">
        <f t="shared" si="91"/>
        <v>0</v>
      </c>
    </row>
    <row r="336" spans="1:54" x14ac:dyDescent="0.35">
      <c r="A336" s="2" t="s">
        <v>233</v>
      </c>
      <c r="B336" s="1" t="s">
        <v>351</v>
      </c>
      <c r="C336" t="str">
        <f>VLOOKUP(B336, [2]Main!$B$3:$D$376, 2, FALSE)</f>
        <v>Outside of MKCC</v>
      </c>
      <c r="D336" t="s">
        <v>1880</v>
      </c>
      <c r="E336" s="5">
        <v>0</v>
      </c>
      <c r="F336" s="5">
        <v>0</v>
      </c>
      <c r="G336" s="5">
        <v>0</v>
      </c>
      <c r="H336" s="5">
        <v>0</v>
      </c>
      <c r="I336" s="5">
        <v>0</v>
      </c>
      <c r="J336" s="5">
        <v>0</v>
      </c>
      <c r="K336" s="5">
        <v>0</v>
      </c>
      <c r="L336" s="5">
        <v>0</v>
      </c>
      <c r="M336" s="5">
        <v>0</v>
      </c>
      <c r="N336" s="5">
        <v>0</v>
      </c>
      <c r="O336" s="5">
        <v>0</v>
      </c>
      <c r="P336" s="5">
        <v>0</v>
      </c>
      <c r="Q336" s="5">
        <v>0</v>
      </c>
      <c r="R336" s="5">
        <v>0</v>
      </c>
      <c r="S336" s="5">
        <v>0</v>
      </c>
      <c r="U336" s="32">
        <f t="shared" si="103"/>
        <v>0</v>
      </c>
      <c r="V336" s="32">
        <f t="shared" si="104"/>
        <v>0</v>
      </c>
      <c r="W336" s="32">
        <f t="shared" si="100"/>
        <v>0</v>
      </c>
      <c r="X336" s="32">
        <f t="shared" si="100"/>
        <v>0</v>
      </c>
      <c r="Y336" s="32">
        <f t="shared" si="100"/>
        <v>0</v>
      </c>
      <c r="Z336" s="32">
        <f t="shared" si="100"/>
        <v>0</v>
      </c>
      <c r="AA336" s="32">
        <f t="shared" si="102"/>
        <v>0</v>
      </c>
      <c r="AB336" s="32">
        <f t="shared" si="101"/>
        <v>0</v>
      </c>
      <c r="AC336" s="32">
        <f t="shared" si="101"/>
        <v>0</v>
      </c>
      <c r="AD336" s="32">
        <f t="shared" si="101"/>
        <v>0</v>
      </c>
      <c r="AE336" s="32">
        <f t="shared" si="101"/>
        <v>0</v>
      </c>
      <c r="AF336" s="32">
        <f t="shared" si="92"/>
        <v>0</v>
      </c>
      <c r="AG336" s="32">
        <f t="shared" si="92"/>
        <v>0</v>
      </c>
      <c r="AH336" s="32">
        <f t="shared" si="93"/>
        <v>0</v>
      </c>
      <c r="AI336" s="32">
        <f t="shared" si="90"/>
        <v>0</v>
      </c>
      <c r="AJ336" s="32">
        <f>VLOOKUP(B336, '[3]Q01 Main'!$A$5:$B$392, 2, FALSE)</f>
        <v>0</v>
      </c>
      <c r="AK336">
        <f>VLOOKUP(B336, '[3]Q01 Main'!$A$5:$C$392, 3, FALSE)</f>
        <v>0</v>
      </c>
      <c r="AN336" s="5">
        <f t="shared" si="105"/>
        <v>0</v>
      </c>
      <c r="AO336" s="5">
        <f t="shared" si="105"/>
        <v>0</v>
      </c>
      <c r="AP336" s="5">
        <f t="shared" si="105"/>
        <v>0</v>
      </c>
      <c r="AQ336" s="5">
        <f t="shared" si="105"/>
        <v>0</v>
      </c>
      <c r="AR336" s="5">
        <f t="shared" si="105"/>
        <v>0</v>
      </c>
      <c r="AS336" s="5">
        <f t="shared" si="106"/>
        <v>0</v>
      </c>
      <c r="AT336" s="5">
        <f t="shared" si="106"/>
        <v>0</v>
      </c>
      <c r="AU336" s="5">
        <f t="shared" si="106"/>
        <v>0</v>
      </c>
      <c r="AV336" s="5">
        <f t="shared" si="106"/>
        <v>0</v>
      </c>
      <c r="AW336" s="5">
        <f t="shared" si="106"/>
        <v>0</v>
      </c>
      <c r="AX336" s="5">
        <f t="shared" si="109"/>
        <v>0</v>
      </c>
      <c r="AY336" s="5">
        <f t="shared" si="108"/>
        <v>0</v>
      </c>
      <c r="AZ336" s="5">
        <f t="shared" si="99"/>
        <v>0</v>
      </c>
      <c r="BA336" s="5">
        <f t="shared" si="91"/>
        <v>0</v>
      </c>
      <c r="BB336" s="5">
        <f t="shared" si="91"/>
        <v>0</v>
      </c>
    </row>
    <row r="337" spans="1:54" x14ac:dyDescent="0.35">
      <c r="A337" s="2" t="s">
        <v>233</v>
      </c>
      <c r="B337" s="1" t="s">
        <v>352</v>
      </c>
      <c r="C337" t="str">
        <f>VLOOKUP(B337, [2]Main!$B$3:$D$376, 2, FALSE)</f>
        <v>Outside of MKCC</v>
      </c>
      <c r="D337" t="s">
        <v>1880</v>
      </c>
      <c r="E337" s="5">
        <v>1E-3</v>
      </c>
      <c r="F337" s="5">
        <v>0</v>
      </c>
      <c r="G337" s="5">
        <v>0</v>
      </c>
      <c r="H337" s="5">
        <v>0</v>
      </c>
      <c r="I337" s="5">
        <v>1.779E-2</v>
      </c>
      <c r="J337" s="5">
        <v>0</v>
      </c>
      <c r="K337" s="5">
        <v>0</v>
      </c>
      <c r="L337" s="5">
        <v>0</v>
      </c>
      <c r="M337" s="5">
        <v>0</v>
      </c>
      <c r="N337" s="5">
        <v>0</v>
      </c>
      <c r="O337" s="5">
        <v>0</v>
      </c>
      <c r="P337" s="5">
        <v>0</v>
      </c>
      <c r="Q337" s="5">
        <v>0</v>
      </c>
      <c r="R337" s="5">
        <v>0</v>
      </c>
      <c r="S337" s="5">
        <v>0</v>
      </c>
      <c r="U337" s="32">
        <f t="shared" si="103"/>
        <v>11.9</v>
      </c>
      <c r="V337" s="32">
        <f t="shared" si="104"/>
        <v>0</v>
      </c>
      <c r="W337" s="32">
        <f t="shared" si="100"/>
        <v>0</v>
      </c>
      <c r="X337" s="32">
        <f t="shared" si="100"/>
        <v>0</v>
      </c>
      <c r="Y337" s="32">
        <f t="shared" si="100"/>
        <v>211.70099999999999</v>
      </c>
      <c r="Z337" s="32">
        <f t="shared" si="100"/>
        <v>0</v>
      </c>
      <c r="AA337" s="32">
        <f t="shared" si="102"/>
        <v>0</v>
      </c>
      <c r="AB337" s="32">
        <f t="shared" si="101"/>
        <v>0</v>
      </c>
      <c r="AC337" s="32">
        <f t="shared" si="101"/>
        <v>0</v>
      </c>
      <c r="AD337" s="32">
        <f t="shared" si="101"/>
        <v>0</v>
      </c>
      <c r="AE337" s="32">
        <f t="shared" si="101"/>
        <v>0</v>
      </c>
      <c r="AF337" s="32">
        <f t="shared" si="92"/>
        <v>0</v>
      </c>
      <c r="AG337" s="32">
        <f t="shared" si="92"/>
        <v>0</v>
      </c>
      <c r="AH337" s="32">
        <f t="shared" si="93"/>
        <v>0</v>
      </c>
      <c r="AI337" s="32">
        <f t="shared" si="90"/>
        <v>0</v>
      </c>
      <c r="AJ337" s="32">
        <f>VLOOKUP(B337, '[3]Q01 Main'!$A$5:$B$392, 2, FALSE)</f>
        <v>119</v>
      </c>
      <c r="AK337">
        <f>VLOOKUP(B337, '[3]Q01 Main'!$A$5:$C$392, 3, FALSE)</f>
        <v>1</v>
      </c>
      <c r="AN337" s="5">
        <f t="shared" si="105"/>
        <v>1.676508903342146E-3</v>
      </c>
      <c r="AO337" s="5">
        <f t="shared" si="105"/>
        <v>0</v>
      </c>
      <c r="AP337" s="5">
        <f t="shared" si="105"/>
        <v>0</v>
      </c>
      <c r="AQ337" s="5">
        <f t="shared" si="105"/>
        <v>0</v>
      </c>
      <c r="AR337" s="5">
        <f t="shared" si="105"/>
        <v>2.9661967108166789E-2</v>
      </c>
      <c r="AS337" s="5">
        <f t="shared" si="106"/>
        <v>0</v>
      </c>
      <c r="AT337" s="5">
        <f t="shared" si="106"/>
        <v>0</v>
      </c>
      <c r="AU337" s="5">
        <f t="shared" si="106"/>
        <v>0</v>
      </c>
      <c r="AV337" s="5">
        <f t="shared" si="106"/>
        <v>0</v>
      </c>
      <c r="AW337" s="5">
        <f t="shared" si="106"/>
        <v>0</v>
      </c>
      <c r="AX337" s="5">
        <f t="shared" si="109"/>
        <v>0</v>
      </c>
      <c r="AY337" s="5">
        <f t="shared" si="108"/>
        <v>0</v>
      </c>
      <c r="AZ337" s="5">
        <f t="shared" si="99"/>
        <v>0</v>
      </c>
      <c r="BA337" s="5">
        <f t="shared" si="91"/>
        <v>0</v>
      </c>
      <c r="BB337" s="5">
        <f t="shared" si="91"/>
        <v>0</v>
      </c>
    </row>
    <row r="338" spans="1:54" x14ac:dyDescent="0.35">
      <c r="A338" s="2" t="s">
        <v>233</v>
      </c>
      <c r="B338" s="1" t="s">
        <v>353</v>
      </c>
      <c r="C338" t="str">
        <f>VLOOKUP(B338, [2]Main!$B$3:$D$376, 2, FALSE)</f>
        <v>Outside of MKCC</v>
      </c>
      <c r="D338" t="s">
        <v>1880</v>
      </c>
      <c r="E338" s="5">
        <v>0</v>
      </c>
      <c r="F338" s="5">
        <v>0</v>
      </c>
      <c r="G338" s="5">
        <v>0</v>
      </c>
      <c r="H338" s="5">
        <v>0</v>
      </c>
      <c r="I338" s="5">
        <v>0</v>
      </c>
      <c r="J338" s="5">
        <v>0</v>
      </c>
      <c r="K338" s="5">
        <v>0</v>
      </c>
      <c r="L338" s="5">
        <v>0</v>
      </c>
      <c r="M338" s="5">
        <v>0</v>
      </c>
      <c r="N338" s="5">
        <v>0</v>
      </c>
      <c r="O338" s="5">
        <v>0</v>
      </c>
      <c r="P338" s="5">
        <v>0</v>
      </c>
      <c r="Q338" s="5">
        <v>0</v>
      </c>
      <c r="R338" s="5">
        <v>0</v>
      </c>
      <c r="S338" s="5">
        <v>0</v>
      </c>
      <c r="U338" s="32">
        <f t="shared" si="103"/>
        <v>0</v>
      </c>
      <c r="V338" s="32">
        <f t="shared" si="104"/>
        <v>0</v>
      </c>
      <c r="W338" s="32">
        <f t="shared" si="100"/>
        <v>0</v>
      </c>
      <c r="X338" s="32">
        <f t="shared" si="100"/>
        <v>0</v>
      </c>
      <c r="Y338" s="32">
        <f t="shared" si="100"/>
        <v>0</v>
      </c>
      <c r="Z338" s="32">
        <f t="shared" si="100"/>
        <v>0</v>
      </c>
      <c r="AA338" s="32">
        <f t="shared" si="102"/>
        <v>0</v>
      </c>
      <c r="AB338" s="32">
        <f t="shared" si="101"/>
        <v>0</v>
      </c>
      <c r="AC338" s="32">
        <f t="shared" si="101"/>
        <v>0</v>
      </c>
      <c r="AD338" s="32">
        <f t="shared" si="101"/>
        <v>0</v>
      </c>
      <c r="AE338" s="32">
        <f t="shared" si="101"/>
        <v>0</v>
      </c>
      <c r="AF338" s="32">
        <f t="shared" si="92"/>
        <v>0</v>
      </c>
      <c r="AG338" s="32">
        <f t="shared" si="92"/>
        <v>0</v>
      </c>
      <c r="AH338" s="32">
        <f t="shared" si="93"/>
        <v>0</v>
      </c>
      <c r="AI338" s="32">
        <f t="shared" si="90"/>
        <v>0</v>
      </c>
      <c r="AJ338" s="32">
        <f>VLOOKUP(B338, '[3]Q01 Main'!$A$5:$B$392, 2, FALSE)</f>
        <v>0</v>
      </c>
      <c r="AK338">
        <f>VLOOKUP(B338, '[3]Q01 Main'!$A$5:$C$392, 3, FALSE)</f>
        <v>0</v>
      </c>
      <c r="AN338" s="5">
        <f t="shared" si="105"/>
        <v>0</v>
      </c>
      <c r="AO338" s="5">
        <f t="shared" si="105"/>
        <v>0</v>
      </c>
      <c r="AP338" s="5">
        <f t="shared" si="105"/>
        <v>0</v>
      </c>
      <c r="AQ338" s="5">
        <f t="shared" si="105"/>
        <v>0</v>
      </c>
      <c r="AR338" s="5">
        <f t="shared" si="105"/>
        <v>0</v>
      </c>
      <c r="AS338" s="5">
        <f t="shared" si="106"/>
        <v>0</v>
      </c>
      <c r="AT338" s="5">
        <f t="shared" si="106"/>
        <v>0</v>
      </c>
      <c r="AU338" s="5">
        <f t="shared" si="106"/>
        <v>0</v>
      </c>
      <c r="AV338" s="5">
        <f t="shared" si="106"/>
        <v>0</v>
      </c>
      <c r="AW338" s="5">
        <f t="shared" si="106"/>
        <v>0</v>
      </c>
      <c r="AX338" s="5">
        <f t="shared" si="109"/>
        <v>0</v>
      </c>
      <c r="AY338" s="5">
        <f t="shared" si="108"/>
        <v>0</v>
      </c>
      <c r="AZ338" s="5">
        <f t="shared" si="99"/>
        <v>0</v>
      </c>
      <c r="BA338" s="5">
        <f t="shared" si="91"/>
        <v>0</v>
      </c>
      <c r="BB338" s="5">
        <f t="shared" si="91"/>
        <v>0</v>
      </c>
    </row>
    <row r="339" spans="1:54" x14ac:dyDescent="0.35">
      <c r="A339" s="2" t="s">
        <v>233</v>
      </c>
      <c r="B339" s="1" t="s">
        <v>354</v>
      </c>
      <c r="C339" t="str">
        <f>VLOOKUP(B339, [2]Main!$B$3:$D$376, 2, FALSE)</f>
        <v>Outside of MKCC</v>
      </c>
      <c r="D339" t="str">
        <f>VLOOKUP(B339, [2]Main!$B$3:$D$376, 3, FALSE)</f>
        <v>Bedford</v>
      </c>
      <c r="E339" s="5">
        <v>3.3899999999999998E-3</v>
      </c>
      <c r="F339" s="5">
        <v>0</v>
      </c>
      <c r="G339" s="5">
        <v>0</v>
      </c>
      <c r="H339" s="5">
        <v>0</v>
      </c>
      <c r="I339" s="5">
        <v>0</v>
      </c>
      <c r="J339" s="5">
        <v>0</v>
      </c>
      <c r="K339" s="5">
        <v>0</v>
      </c>
      <c r="L339" s="5">
        <v>0</v>
      </c>
      <c r="M339" s="5">
        <v>0</v>
      </c>
      <c r="N339" s="5">
        <v>0</v>
      </c>
      <c r="O339" s="5">
        <v>8.1399999999999997E-3</v>
      </c>
      <c r="P339" s="5">
        <v>4.376E-2</v>
      </c>
      <c r="Q339" s="5">
        <v>0</v>
      </c>
      <c r="R339" s="5">
        <v>0</v>
      </c>
      <c r="S339" s="5">
        <v>0</v>
      </c>
      <c r="U339" s="32">
        <f t="shared" si="103"/>
        <v>24.204600000000003</v>
      </c>
      <c r="V339" s="32">
        <f t="shared" si="104"/>
        <v>0</v>
      </c>
      <c r="W339" s="32">
        <f t="shared" si="100"/>
        <v>0</v>
      </c>
      <c r="X339" s="32">
        <f t="shared" si="100"/>
        <v>0</v>
      </c>
      <c r="Y339" s="32">
        <f t="shared" si="100"/>
        <v>0</v>
      </c>
      <c r="Z339" s="32">
        <f t="shared" si="100"/>
        <v>0</v>
      </c>
      <c r="AA339" s="32">
        <f t="shared" si="102"/>
        <v>0</v>
      </c>
      <c r="AB339" s="32">
        <f t="shared" si="101"/>
        <v>0</v>
      </c>
      <c r="AC339" s="32">
        <f t="shared" si="101"/>
        <v>0</v>
      </c>
      <c r="AD339" s="32">
        <f t="shared" si="101"/>
        <v>0</v>
      </c>
      <c r="AE339" s="32">
        <f t="shared" si="101"/>
        <v>58.119600000000005</v>
      </c>
      <c r="AF339" s="32">
        <f t="shared" si="92"/>
        <v>312.44640000000004</v>
      </c>
      <c r="AG339" s="32">
        <f t="shared" si="92"/>
        <v>0</v>
      </c>
      <c r="AH339" s="32">
        <f t="shared" si="93"/>
        <v>0</v>
      </c>
      <c r="AI339" s="32">
        <f t="shared" si="93"/>
        <v>0</v>
      </c>
      <c r="AJ339" s="32">
        <f>VLOOKUP(B339, '[3]Q01 Main'!$A$5:$B$392, 2, FALSE)</f>
        <v>71.400000000000006</v>
      </c>
      <c r="AK339">
        <f>VLOOKUP(B339, '[3]Q01 Main'!$A$5:$C$392, 3, FALSE)</f>
        <v>6</v>
      </c>
      <c r="AN339" s="5">
        <f t="shared" si="105"/>
        <v>3.4100191093979254E-3</v>
      </c>
      <c r="AO339" s="5">
        <f t="shared" si="105"/>
        <v>0</v>
      </c>
      <c r="AP339" s="5">
        <f t="shared" si="105"/>
        <v>0</v>
      </c>
      <c r="AQ339" s="5">
        <f t="shared" si="105"/>
        <v>0</v>
      </c>
      <c r="AR339" s="5">
        <f t="shared" si="105"/>
        <v>0</v>
      </c>
      <c r="AS339" s="5">
        <f t="shared" si="106"/>
        <v>0</v>
      </c>
      <c r="AT339" s="5">
        <f t="shared" si="106"/>
        <v>0</v>
      </c>
      <c r="AU339" s="5">
        <f t="shared" si="106"/>
        <v>0</v>
      </c>
      <c r="AV339" s="5">
        <f t="shared" si="106"/>
        <v>0</v>
      </c>
      <c r="AW339" s="5">
        <f t="shared" si="106"/>
        <v>0</v>
      </c>
      <c r="AX339" s="5">
        <f t="shared" si="109"/>
        <v>1.0253792532938587E-2</v>
      </c>
      <c r="AY339" s="5">
        <f t="shared" si="108"/>
        <v>4.1423718190549887E-2</v>
      </c>
      <c r="AZ339" s="5">
        <f t="shared" si="99"/>
        <v>0</v>
      </c>
      <c r="BA339" s="5">
        <f t="shared" ref="BA339:BA350" si="110">AH339/AH$383</f>
        <v>0</v>
      </c>
      <c r="BB339" s="5">
        <f t="shared" ref="BB339:BB350" si="111">AI339/AI$383</f>
        <v>0</v>
      </c>
    </row>
    <row r="340" spans="1:54" x14ac:dyDescent="0.35">
      <c r="A340" s="2" t="s">
        <v>233</v>
      </c>
      <c r="B340" s="1" t="s">
        <v>355</v>
      </c>
      <c r="C340" t="str">
        <f>VLOOKUP(B340, [2]Main!$B$3:$D$376, 2, FALSE)</f>
        <v>Outside of MKCC</v>
      </c>
      <c r="D340" t="s">
        <v>1880</v>
      </c>
      <c r="E340" s="5">
        <v>1.9000000000000001E-4</v>
      </c>
      <c r="F340" s="5">
        <v>0</v>
      </c>
      <c r="G340" s="5">
        <v>0</v>
      </c>
      <c r="H340" s="5">
        <v>0</v>
      </c>
      <c r="I340" s="5">
        <v>0</v>
      </c>
      <c r="J340" s="5">
        <v>0</v>
      </c>
      <c r="K340" s="5">
        <v>0</v>
      </c>
      <c r="L340" s="5">
        <v>4.3899999999999998E-3</v>
      </c>
      <c r="M340" s="5">
        <v>0</v>
      </c>
      <c r="N340" s="5">
        <v>0</v>
      </c>
      <c r="O340" s="5">
        <v>0</v>
      </c>
      <c r="P340" s="5">
        <v>0</v>
      </c>
      <c r="Q340" s="5">
        <v>0</v>
      </c>
      <c r="R340" s="5">
        <v>0</v>
      </c>
      <c r="S340" s="5">
        <v>0</v>
      </c>
      <c r="U340" s="32">
        <f t="shared" si="103"/>
        <v>1.33</v>
      </c>
      <c r="V340" s="32">
        <f t="shared" si="104"/>
        <v>0</v>
      </c>
      <c r="W340" s="32">
        <f t="shared" si="100"/>
        <v>0</v>
      </c>
      <c r="X340" s="32">
        <f t="shared" si="100"/>
        <v>0</v>
      </c>
      <c r="Y340" s="32">
        <f t="shared" si="100"/>
        <v>0</v>
      </c>
      <c r="Z340" s="32">
        <f t="shared" si="100"/>
        <v>0</v>
      </c>
      <c r="AA340" s="32">
        <f t="shared" si="102"/>
        <v>0</v>
      </c>
      <c r="AB340" s="32">
        <f t="shared" si="101"/>
        <v>30.729999999999997</v>
      </c>
      <c r="AC340" s="32">
        <f t="shared" si="101"/>
        <v>0</v>
      </c>
      <c r="AD340" s="32">
        <f t="shared" si="101"/>
        <v>0</v>
      </c>
      <c r="AE340" s="32">
        <f t="shared" si="101"/>
        <v>0</v>
      </c>
      <c r="AF340" s="32">
        <f t="shared" si="92"/>
        <v>0</v>
      </c>
      <c r="AG340" s="32">
        <f t="shared" si="92"/>
        <v>0</v>
      </c>
      <c r="AH340" s="32">
        <f t="shared" si="93"/>
        <v>0</v>
      </c>
      <c r="AI340" s="32">
        <f t="shared" si="93"/>
        <v>0</v>
      </c>
      <c r="AJ340" s="32">
        <f>VLOOKUP(B340, '[3]Q01 Main'!$A$5:$B$392, 2, FALSE)</f>
        <v>70</v>
      </c>
      <c r="AK340">
        <f>VLOOKUP(B340, '[3]Q01 Main'!$A$5:$C$392, 3, FALSE)</f>
        <v>1</v>
      </c>
      <c r="AN340" s="5">
        <f t="shared" si="105"/>
        <v>1.8737452449118104E-4</v>
      </c>
      <c r="AO340" s="5">
        <f t="shared" si="105"/>
        <v>0</v>
      </c>
      <c r="AP340" s="5">
        <f t="shared" si="105"/>
        <v>0</v>
      </c>
      <c r="AQ340" s="5">
        <f t="shared" si="105"/>
        <v>0</v>
      </c>
      <c r="AR340" s="5">
        <f t="shared" si="105"/>
        <v>0</v>
      </c>
      <c r="AS340" s="5">
        <f t="shared" si="106"/>
        <v>0</v>
      </c>
      <c r="AT340" s="5">
        <f t="shared" si="106"/>
        <v>0</v>
      </c>
      <c r="AU340" s="5">
        <f t="shared" si="106"/>
        <v>4.4765233235583672E-3</v>
      </c>
      <c r="AV340" s="5">
        <f t="shared" si="106"/>
        <v>0</v>
      </c>
      <c r="AW340" s="5">
        <f t="shared" si="106"/>
        <v>0</v>
      </c>
      <c r="AX340" s="5">
        <f t="shared" si="109"/>
        <v>0</v>
      </c>
      <c r="AY340" s="5">
        <f t="shared" si="108"/>
        <v>0</v>
      </c>
      <c r="AZ340" s="5">
        <f t="shared" si="99"/>
        <v>0</v>
      </c>
      <c r="BA340" s="5">
        <f t="shared" si="110"/>
        <v>0</v>
      </c>
      <c r="BB340" s="5">
        <f t="shared" si="111"/>
        <v>0</v>
      </c>
    </row>
    <row r="341" spans="1:54" x14ac:dyDescent="0.35">
      <c r="A341" s="2" t="s">
        <v>233</v>
      </c>
      <c r="B341" s="1" t="s">
        <v>356</v>
      </c>
      <c r="C341" t="str">
        <f>VLOOKUP(B341, [2]Main!$B$3:$D$376, 2, FALSE)</f>
        <v>Outside of MKCC</v>
      </c>
      <c r="D341" t="str">
        <f>VLOOKUP(B341, [2]Main!$B$3:$D$376, 3, FALSE)</f>
        <v>Northampton</v>
      </c>
      <c r="E341" s="5">
        <v>4.8000000000000001E-4</v>
      </c>
      <c r="F341" s="5">
        <v>0</v>
      </c>
      <c r="G341" s="5">
        <v>0</v>
      </c>
      <c r="H341" s="5">
        <v>0</v>
      </c>
      <c r="I341" s="5">
        <v>0</v>
      </c>
      <c r="J341" s="5">
        <v>0</v>
      </c>
      <c r="K341" s="5">
        <v>0</v>
      </c>
      <c r="L341" s="5">
        <v>0</v>
      </c>
      <c r="M341" s="5">
        <v>3.7399999999999998E-3</v>
      </c>
      <c r="N341" s="5">
        <v>0</v>
      </c>
      <c r="O341" s="5">
        <v>0</v>
      </c>
      <c r="P341" s="5">
        <v>0</v>
      </c>
      <c r="Q341" s="5">
        <v>0</v>
      </c>
      <c r="R341" s="5">
        <v>0</v>
      </c>
      <c r="S341" s="5">
        <v>0</v>
      </c>
      <c r="U341" s="32">
        <f t="shared" si="103"/>
        <v>1.9200000000000002</v>
      </c>
      <c r="V341" s="32">
        <f t="shared" si="104"/>
        <v>0</v>
      </c>
      <c r="W341" s="32">
        <f t="shared" si="100"/>
        <v>0</v>
      </c>
      <c r="X341" s="32">
        <f t="shared" si="100"/>
        <v>0</v>
      </c>
      <c r="Y341" s="32">
        <f t="shared" si="100"/>
        <v>0</v>
      </c>
      <c r="Z341" s="32">
        <f t="shared" si="100"/>
        <v>0</v>
      </c>
      <c r="AA341" s="32">
        <f t="shared" si="102"/>
        <v>0</v>
      </c>
      <c r="AB341" s="32">
        <f t="shared" si="101"/>
        <v>0</v>
      </c>
      <c r="AC341" s="32">
        <f t="shared" si="101"/>
        <v>14.959999999999999</v>
      </c>
      <c r="AD341" s="32">
        <f t="shared" si="101"/>
        <v>0</v>
      </c>
      <c r="AE341" s="32">
        <f t="shared" si="101"/>
        <v>0</v>
      </c>
      <c r="AF341" s="32">
        <f t="shared" si="92"/>
        <v>0</v>
      </c>
      <c r="AG341" s="32">
        <f t="shared" si="92"/>
        <v>0</v>
      </c>
      <c r="AH341" s="32">
        <f t="shared" si="93"/>
        <v>0</v>
      </c>
      <c r="AI341" s="32">
        <f t="shared" si="93"/>
        <v>0</v>
      </c>
      <c r="AJ341" s="32">
        <f>VLOOKUP(B341, '[3]Q01 Main'!$A$5:$B$392, 2, FALSE)</f>
        <v>40</v>
      </c>
      <c r="AK341">
        <f>VLOOKUP(B341, '[3]Q01 Main'!$A$5:$C$392, 3, FALSE)</f>
        <v>1</v>
      </c>
      <c r="AN341" s="5">
        <f t="shared" si="105"/>
        <v>2.7049555415268239E-4</v>
      </c>
      <c r="AO341" s="5">
        <f t="shared" si="105"/>
        <v>0</v>
      </c>
      <c r="AP341" s="5">
        <f t="shared" si="105"/>
        <v>0</v>
      </c>
      <c r="AQ341" s="5">
        <f t="shared" si="105"/>
        <v>0</v>
      </c>
      <c r="AR341" s="5">
        <f t="shared" si="105"/>
        <v>0</v>
      </c>
      <c r="AS341" s="5">
        <f t="shared" si="106"/>
        <v>0</v>
      </c>
      <c r="AT341" s="5">
        <f t="shared" si="106"/>
        <v>0</v>
      </c>
      <c r="AU341" s="5">
        <f t="shared" si="106"/>
        <v>0</v>
      </c>
      <c r="AV341" s="5">
        <f t="shared" si="106"/>
        <v>2.1815700544733224E-3</v>
      </c>
      <c r="AW341" s="5">
        <f t="shared" si="106"/>
        <v>0</v>
      </c>
      <c r="AX341" s="5">
        <f t="shared" si="109"/>
        <v>0</v>
      </c>
      <c r="AY341" s="5">
        <f t="shared" si="108"/>
        <v>0</v>
      </c>
      <c r="AZ341" s="5">
        <f t="shared" si="99"/>
        <v>0</v>
      </c>
      <c r="BA341" s="5">
        <f t="shared" si="110"/>
        <v>0</v>
      </c>
      <c r="BB341" s="5">
        <f t="shared" si="111"/>
        <v>0</v>
      </c>
    </row>
    <row r="342" spans="1:54" x14ac:dyDescent="0.35">
      <c r="A342" s="2" t="s">
        <v>233</v>
      </c>
      <c r="B342" s="1" t="s">
        <v>357</v>
      </c>
      <c r="C342" t="str">
        <f>VLOOKUP(B342, [2]Main!$B$3:$D$376, 2, FALSE)</f>
        <v>Outside of MKCC</v>
      </c>
      <c r="D342" t="s">
        <v>1880</v>
      </c>
      <c r="E342" s="5">
        <v>1.97E-3</v>
      </c>
      <c r="F342" s="5">
        <v>0</v>
      </c>
      <c r="G342" s="5">
        <v>2.2360000000000001E-2</v>
      </c>
      <c r="H342" s="5">
        <v>0</v>
      </c>
      <c r="I342" s="5">
        <v>0</v>
      </c>
      <c r="J342" s="5">
        <v>0</v>
      </c>
      <c r="K342" s="5">
        <v>0</v>
      </c>
      <c r="L342" s="5">
        <v>0</v>
      </c>
      <c r="M342" s="5">
        <v>0</v>
      </c>
      <c r="N342" s="5">
        <v>0</v>
      </c>
      <c r="O342" s="5">
        <v>0</v>
      </c>
      <c r="P342" s="5">
        <v>0</v>
      </c>
      <c r="Q342" s="5">
        <v>0</v>
      </c>
      <c r="R342" s="5">
        <v>0</v>
      </c>
      <c r="S342" s="5">
        <v>0</v>
      </c>
      <c r="U342" s="32">
        <f t="shared" si="103"/>
        <v>5.91</v>
      </c>
      <c r="V342" s="32">
        <f t="shared" si="104"/>
        <v>0</v>
      </c>
      <c r="W342" s="32">
        <f t="shared" si="100"/>
        <v>67.080000000000013</v>
      </c>
      <c r="X342" s="32">
        <f t="shared" si="100"/>
        <v>0</v>
      </c>
      <c r="Y342" s="32">
        <f t="shared" si="100"/>
        <v>0</v>
      </c>
      <c r="Z342" s="32">
        <f t="shared" si="100"/>
        <v>0</v>
      </c>
      <c r="AA342" s="32">
        <f t="shared" si="102"/>
        <v>0</v>
      </c>
      <c r="AB342" s="32">
        <f t="shared" si="101"/>
        <v>0</v>
      </c>
      <c r="AC342" s="32">
        <f t="shared" si="101"/>
        <v>0</v>
      </c>
      <c r="AD342" s="32">
        <f t="shared" si="101"/>
        <v>0</v>
      </c>
      <c r="AE342" s="32">
        <f t="shared" si="101"/>
        <v>0</v>
      </c>
      <c r="AF342" s="32">
        <f t="shared" si="92"/>
        <v>0</v>
      </c>
      <c r="AG342" s="32">
        <f t="shared" si="92"/>
        <v>0</v>
      </c>
      <c r="AH342" s="32">
        <f t="shared" si="93"/>
        <v>0</v>
      </c>
      <c r="AI342" s="32">
        <f t="shared" si="93"/>
        <v>0</v>
      </c>
      <c r="AJ342" s="32">
        <f>VLOOKUP(B342, '[3]Q01 Main'!$A$5:$B$392, 2, FALSE)</f>
        <v>30</v>
      </c>
      <c r="AK342">
        <f>VLOOKUP(B342, '[3]Q01 Main'!$A$5:$C$392, 3, FALSE)</f>
        <v>1</v>
      </c>
      <c r="AN342" s="5">
        <f t="shared" si="105"/>
        <v>8.326191276262255E-4</v>
      </c>
      <c r="AO342" s="5">
        <f t="shared" si="105"/>
        <v>0</v>
      </c>
      <c r="AP342" s="5">
        <f t="shared" si="105"/>
        <v>9.693745714197113E-3</v>
      </c>
      <c r="AQ342" s="5">
        <f t="shared" si="105"/>
        <v>0</v>
      </c>
      <c r="AR342" s="5">
        <f t="shared" si="105"/>
        <v>0</v>
      </c>
      <c r="AS342" s="5">
        <f t="shared" si="106"/>
        <v>0</v>
      </c>
      <c r="AT342" s="5">
        <f t="shared" si="106"/>
        <v>0</v>
      </c>
      <c r="AU342" s="5">
        <f t="shared" si="106"/>
        <v>0</v>
      </c>
      <c r="AV342" s="5">
        <f t="shared" si="106"/>
        <v>0</v>
      </c>
      <c r="AW342" s="5">
        <f t="shared" si="106"/>
        <v>0</v>
      </c>
      <c r="AX342" s="5">
        <f t="shared" si="109"/>
        <v>0</v>
      </c>
      <c r="AY342" s="5">
        <f t="shared" si="108"/>
        <v>0</v>
      </c>
      <c r="AZ342" s="5">
        <f t="shared" si="99"/>
        <v>0</v>
      </c>
      <c r="BA342" s="5">
        <f t="shared" si="110"/>
        <v>0</v>
      </c>
      <c r="BB342" s="5">
        <f t="shared" si="111"/>
        <v>0</v>
      </c>
    </row>
    <row r="343" spans="1:54" x14ac:dyDescent="0.35">
      <c r="A343" s="2" t="s">
        <v>233</v>
      </c>
      <c r="B343" s="1" t="s">
        <v>358</v>
      </c>
      <c r="C343" t="str">
        <f>VLOOKUP(B343, [2]Main!$B$3:$D$376, 2, FALSE)</f>
        <v>Outside of MKCC</v>
      </c>
      <c r="D343" t="s">
        <v>1880</v>
      </c>
      <c r="E343" s="5">
        <v>0</v>
      </c>
      <c r="F343" s="5">
        <v>0</v>
      </c>
      <c r="G343" s="5">
        <v>0</v>
      </c>
      <c r="H343" s="5">
        <v>0</v>
      </c>
      <c r="I343" s="5">
        <v>0</v>
      </c>
      <c r="J343" s="5">
        <v>0</v>
      </c>
      <c r="K343" s="5">
        <v>0</v>
      </c>
      <c r="L343" s="5">
        <v>0</v>
      </c>
      <c r="M343" s="5">
        <v>0</v>
      </c>
      <c r="N343" s="5">
        <v>0</v>
      </c>
      <c r="O343" s="5">
        <v>0</v>
      </c>
      <c r="P343" s="5">
        <v>0</v>
      </c>
      <c r="Q343" s="5">
        <v>0</v>
      </c>
      <c r="R343" s="5">
        <v>0</v>
      </c>
      <c r="S343" s="5">
        <v>0</v>
      </c>
      <c r="U343" s="32">
        <f t="shared" si="103"/>
        <v>0</v>
      </c>
      <c r="V343" s="32">
        <f t="shared" si="104"/>
        <v>0</v>
      </c>
      <c r="W343" s="32">
        <f t="shared" si="100"/>
        <v>0</v>
      </c>
      <c r="X343" s="32">
        <f t="shared" si="100"/>
        <v>0</v>
      </c>
      <c r="Y343" s="32">
        <f t="shared" si="100"/>
        <v>0</v>
      </c>
      <c r="Z343" s="32">
        <f t="shared" si="100"/>
        <v>0</v>
      </c>
      <c r="AA343" s="32">
        <f t="shared" si="102"/>
        <v>0</v>
      </c>
      <c r="AB343" s="32">
        <f t="shared" si="101"/>
        <v>0</v>
      </c>
      <c r="AC343" s="32">
        <f t="shared" si="101"/>
        <v>0</v>
      </c>
      <c r="AD343" s="32">
        <f t="shared" si="101"/>
        <v>0</v>
      </c>
      <c r="AE343" s="32">
        <f t="shared" si="101"/>
        <v>0</v>
      </c>
      <c r="AF343" s="32">
        <f t="shared" si="92"/>
        <v>0</v>
      </c>
      <c r="AG343" s="32">
        <f t="shared" si="92"/>
        <v>0</v>
      </c>
      <c r="AH343" s="32">
        <f t="shared" si="93"/>
        <v>0</v>
      </c>
      <c r="AI343" s="32">
        <f t="shared" si="93"/>
        <v>0</v>
      </c>
      <c r="AJ343" s="32">
        <f>VLOOKUP(B343, '[3]Q01 Main'!$A$5:$B$392, 2, FALSE)</f>
        <v>0</v>
      </c>
      <c r="AK343">
        <f>VLOOKUP(B343, '[3]Q01 Main'!$A$5:$C$392, 3, FALSE)</f>
        <v>0</v>
      </c>
      <c r="AN343" s="5">
        <f t="shared" si="105"/>
        <v>0</v>
      </c>
      <c r="AO343" s="5">
        <f t="shared" si="105"/>
        <v>0</v>
      </c>
      <c r="AP343" s="5">
        <f t="shared" si="105"/>
        <v>0</v>
      </c>
      <c r="AQ343" s="5">
        <f t="shared" si="105"/>
        <v>0</v>
      </c>
      <c r="AR343" s="5">
        <f t="shared" si="105"/>
        <v>0</v>
      </c>
      <c r="AS343" s="5">
        <f t="shared" si="106"/>
        <v>0</v>
      </c>
      <c r="AT343" s="5">
        <f t="shared" si="106"/>
        <v>0</v>
      </c>
      <c r="AU343" s="5">
        <f t="shared" si="106"/>
        <v>0</v>
      </c>
      <c r="AV343" s="5">
        <f t="shared" si="106"/>
        <v>0</v>
      </c>
      <c r="AW343" s="5">
        <f t="shared" si="106"/>
        <v>0</v>
      </c>
      <c r="AX343" s="5">
        <f t="shared" si="109"/>
        <v>0</v>
      </c>
      <c r="AY343" s="5">
        <f t="shared" si="108"/>
        <v>0</v>
      </c>
      <c r="AZ343" s="5">
        <f t="shared" si="99"/>
        <v>0</v>
      </c>
      <c r="BA343" s="5">
        <f t="shared" si="110"/>
        <v>0</v>
      </c>
      <c r="BB343" s="5">
        <f t="shared" si="111"/>
        <v>0</v>
      </c>
    </row>
    <row r="344" spans="1:54" x14ac:dyDescent="0.35">
      <c r="A344" s="2" t="s">
        <v>233</v>
      </c>
      <c r="B344" s="1" t="s">
        <v>359</v>
      </c>
      <c r="C344" t="str">
        <f>VLOOKUP(B344, [2]Main!$B$3:$D$376, 2, FALSE)</f>
        <v>Outside of MKCC</v>
      </c>
      <c r="D344" t="str">
        <f>VLOOKUP(B344, [2]Main!$B$3:$D$376, 3, FALSE)</f>
        <v>Bedford</v>
      </c>
      <c r="E344" s="5">
        <v>0</v>
      </c>
      <c r="F344" s="5">
        <v>0</v>
      </c>
      <c r="G344" s="5">
        <v>0</v>
      </c>
      <c r="H344" s="5">
        <v>0</v>
      </c>
      <c r="I344" s="5">
        <v>0</v>
      </c>
      <c r="J344" s="5">
        <v>0</v>
      </c>
      <c r="K344" s="5">
        <v>0</v>
      </c>
      <c r="L344" s="5">
        <v>0</v>
      </c>
      <c r="M344" s="5">
        <v>0</v>
      </c>
      <c r="N344" s="5">
        <v>0</v>
      </c>
      <c r="O344" s="5">
        <v>0</v>
      </c>
      <c r="P344" s="5">
        <v>0</v>
      </c>
      <c r="Q344" s="5">
        <v>0</v>
      </c>
      <c r="R344" s="5">
        <v>0</v>
      </c>
      <c r="S344" s="5">
        <v>0</v>
      </c>
      <c r="U344" s="32">
        <f t="shared" si="103"/>
        <v>0</v>
      </c>
      <c r="V344" s="32">
        <f t="shared" si="104"/>
        <v>0</v>
      </c>
      <c r="W344" s="32">
        <f t="shared" si="100"/>
        <v>0</v>
      </c>
      <c r="X344" s="32">
        <f t="shared" si="100"/>
        <v>0</v>
      </c>
      <c r="Y344" s="32">
        <f t="shared" si="100"/>
        <v>0</v>
      </c>
      <c r="Z344" s="32">
        <f t="shared" si="100"/>
        <v>0</v>
      </c>
      <c r="AA344" s="32">
        <f t="shared" si="102"/>
        <v>0</v>
      </c>
      <c r="AB344" s="32">
        <f t="shared" si="101"/>
        <v>0</v>
      </c>
      <c r="AC344" s="32">
        <f t="shared" si="101"/>
        <v>0</v>
      </c>
      <c r="AD344" s="32">
        <f t="shared" si="101"/>
        <v>0</v>
      </c>
      <c r="AE344" s="32">
        <f t="shared" si="101"/>
        <v>0</v>
      </c>
      <c r="AF344" s="32">
        <f t="shared" si="92"/>
        <v>0</v>
      </c>
      <c r="AG344" s="32">
        <f t="shared" si="92"/>
        <v>0</v>
      </c>
      <c r="AH344" s="32">
        <f t="shared" si="93"/>
        <v>0</v>
      </c>
      <c r="AI344" s="32">
        <f t="shared" si="93"/>
        <v>0</v>
      </c>
      <c r="AJ344" s="32">
        <f>VLOOKUP(B344, '[3]Q01 Main'!$A$5:$B$392, 2, FALSE)</f>
        <v>0</v>
      </c>
      <c r="AK344">
        <f>VLOOKUP(B344, '[3]Q01 Main'!$A$5:$C$392, 3, FALSE)</f>
        <v>0</v>
      </c>
      <c r="AN344" s="5">
        <f t="shared" si="105"/>
        <v>0</v>
      </c>
      <c r="AO344" s="5">
        <f t="shared" si="105"/>
        <v>0</v>
      </c>
      <c r="AP344" s="5">
        <f t="shared" si="105"/>
        <v>0</v>
      </c>
      <c r="AQ344" s="5">
        <f t="shared" si="105"/>
        <v>0</v>
      </c>
      <c r="AR344" s="5">
        <f t="shared" si="105"/>
        <v>0</v>
      </c>
      <c r="AS344" s="5">
        <f t="shared" si="106"/>
        <v>0</v>
      </c>
      <c r="AT344" s="5">
        <f t="shared" si="106"/>
        <v>0</v>
      </c>
      <c r="AU344" s="5">
        <f t="shared" si="106"/>
        <v>0</v>
      </c>
      <c r="AV344" s="5">
        <f t="shared" si="106"/>
        <v>0</v>
      </c>
      <c r="AW344" s="5">
        <f t="shared" si="106"/>
        <v>0</v>
      </c>
      <c r="AX344" s="5">
        <f t="shared" si="109"/>
        <v>0</v>
      </c>
      <c r="AY344" s="5">
        <f t="shared" si="108"/>
        <v>0</v>
      </c>
      <c r="AZ344" s="5">
        <f t="shared" si="99"/>
        <v>0</v>
      </c>
      <c r="BA344" s="5">
        <f t="shared" si="110"/>
        <v>0</v>
      </c>
      <c r="BB344" s="5">
        <f t="shared" si="111"/>
        <v>0</v>
      </c>
    </row>
    <row r="345" spans="1:54" x14ac:dyDescent="0.35">
      <c r="A345" s="2" t="s">
        <v>233</v>
      </c>
      <c r="B345" s="1" t="s">
        <v>360</v>
      </c>
      <c r="C345" t="str">
        <f>VLOOKUP(B345, [2]Main!$B$3:$D$376, 2, FALSE)</f>
        <v>Outside of MKCC</v>
      </c>
      <c r="D345" t="str">
        <f>VLOOKUP(B345, [2]Main!$B$3:$D$376, 3, FALSE)</f>
        <v>Northampton</v>
      </c>
      <c r="E345" s="5">
        <v>0</v>
      </c>
      <c r="F345" s="5">
        <v>0</v>
      </c>
      <c r="G345" s="5">
        <v>0</v>
      </c>
      <c r="H345" s="5">
        <v>0</v>
      </c>
      <c r="I345" s="5">
        <v>0</v>
      </c>
      <c r="J345" s="5">
        <v>0</v>
      </c>
      <c r="K345" s="5">
        <v>0</v>
      </c>
      <c r="L345" s="5">
        <v>0</v>
      </c>
      <c r="M345" s="5">
        <v>0</v>
      </c>
      <c r="N345" s="5">
        <v>0</v>
      </c>
      <c r="O345" s="5">
        <v>0</v>
      </c>
      <c r="P345" s="5">
        <v>0</v>
      </c>
      <c r="Q345" s="5">
        <v>0</v>
      </c>
      <c r="R345" s="5">
        <v>0</v>
      </c>
      <c r="S345" s="5">
        <v>0</v>
      </c>
      <c r="U345" s="32">
        <f t="shared" si="103"/>
        <v>0</v>
      </c>
      <c r="V345" s="32">
        <f t="shared" si="104"/>
        <v>0</v>
      </c>
      <c r="W345" s="32">
        <f t="shared" si="100"/>
        <v>0</v>
      </c>
      <c r="X345" s="32">
        <f t="shared" si="100"/>
        <v>0</v>
      </c>
      <c r="Y345" s="32">
        <f t="shared" si="100"/>
        <v>0</v>
      </c>
      <c r="Z345" s="32">
        <f t="shared" si="100"/>
        <v>0</v>
      </c>
      <c r="AA345" s="32">
        <f t="shared" si="102"/>
        <v>0</v>
      </c>
      <c r="AB345" s="32">
        <f t="shared" si="101"/>
        <v>0</v>
      </c>
      <c r="AC345" s="32">
        <f t="shared" si="101"/>
        <v>0</v>
      </c>
      <c r="AD345" s="32">
        <f t="shared" si="101"/>
        <v>0</v>
      </c>
      <c r="AE345" s="32">
        <f t="shared" si="101"/>
        <v>0</v>
      </c>
      <c r="AF345" s="32">
        <f t="shared" si="92"/>
        <v>0</v>
      </c>
      <c r="AG345" s="32">
        <f t="shared" si="92"/>
        <v>0</v>
      </c>
      <c r="AH345" s="32">
        <f t="shared" si="93"/>
        <v>0</v>
      </c>
      <c r="AI345" s="32">
        <f t="shared" si="93"/>
        <v>0</v>
      </c>
      <c r="AJ345" s="32">
        <f>VLOOKUP(B345, '[3]Q01 Main'!$A$5:$B$392, 2, FALSE)</f>
        <v>0</v>
      </c>
      <c r="AK345">
        <f>VLOOKUP(B345, '[3]Q01 Main'!$A$5:$C$392, 3, FALSE)</f>
        <v>0</v>
      </c>
      <c r="AN345" s="5">
        <f t="shared" si="105"/>
        <v>0</v>
      </c>
      <c r="AO345" s="5">
        <f t="shared" si="105"/>
        <v>0</v>
      </c>
      <c r="AP345" s="5">
        <f t="shared" si="105"/>
        <v>0</v>
      </c>
      <c r="AQ345" s="5">
        <f t="shared" si="105"/>
        <v>0</v>
      </c>
      <c r="AR345" s="5">
        <f t="shared" si="105"/>
        <v>0</v>
      </c>
      <c r="AS345" s="5">
        <f t="shared" si="106"/>
        <v>0</v>
      </c>
      <c r="AT345" s="5">
        <f t="shared" si="106"/>
        <v>0</v>
      </c>
      <c r="AU345" s="5">
        <f t="shared" si="106"/>
        <v>0</v>
      </c>
      <c r="AV345" s="5">
        <f t="shared" si="106"/>
        <v>0</v>
      </c>
      <c r="AW345" s="5">
        <f t="shared" si="106"/>
        <v>0</v>
      </c>
      <c r="AX345" s="5">
        <f t="shared" si="109"/>
        <v>0</v>
      </c>
      <c r="AY345" s="5">
        <f t="shared" si="108"/>
        <v>0</v>
      </c>
      <c r="AZ345" s="5">
        <f t="shared" si="99"/>
        <v>0</v>
      </c>
      <c r="BA345" s="5">
        <f t="shared" si="110"/>
        <v>0</v>
      </c>
      <c r="BB345" s="5">
        <f t="shared" si="111"/>
        <v>0</v>
      </c>
    </row>
    <row r="346" spans="1:54" x14ac:dyDescent="0.35">
      <c r="A346" s="2" t="s">
        <v>233</v>
      </c>
      <c r="B346" s="1" t="s">
        <v>361</v>
      </c>
      <c r="C346" t="str">
        <f>VLOOKUP(B346, [2]Main!$B$3:$D$376, 2, FALSE)</f>
        <v>Outside of MKCC</v>
      </c>
      <c r="D346" t="str">
        <f>VLOOKUP(B346, [2]Main!$B$3:$D$376, 3, FALSE)</f>
        <v>Northampton</v>
      </c>
      <c r="E346" s="5">
        <v>0</v>
      </c>
      <c r="F346" s="5">
        <v>0</v>
      </c>
      <c r="G346" s="5">
        <v>0</v>
      </c>
      <c r="H346" s="5">
        <v>0</v>
      </c>
      <c r="I346" s="5">
        <v>0</v>
      </c>
      <c r="J346" s="5">
        <v>0</v>
      </c>
      <c r="K346" s="5">
        <v>0</v>
      </c>
      <c r="L346" s="5">
        <v>0</v>
      </c>
      <c r="M346" s="5">
        <v>0</v>
      </c>
      <c r="N346" s="5">
        <v>0</v>
      </c>
      <c r="O346" s="5">
        <v>0</v>
      </c>
      <c r="P346" s="5">
        <v>0</v>
      </c>
      <c r="Q346" s="5">
        <v>0</v>
      </c>
      <c r="R346" s="5">
        <v>0</v>
      </c>
      <c r="S346" s="5">
        <v>0</v>
      </c>
      <c r="U346" s="32">
        <f t="shared" si="103"/>
        <v>0</v>
      </c>
      <c r="V346" s="32">
        <f t="shared" si="104"/>
        <v>0</v>
      </c>
      <c r="W346" s="32">
        <f t="shared" si="100"/>
        <v>0</v>
      </c>
      <c r="X346" s="32">
        <f t="shared" si="100"/>
        <v>0</v>
      </c>
      <c r="Y346" s="32">
        <f t="shared" si="100"/>
        <v>0</v>
      </c>
      <c r="Z346" s="32">
        <f t="shared" si="100"/>
        <v>0</v>
      </c>
      <c r="AA346" s="32">
        <f t="shared" si="102"/>
        <v>0</v>
      </c>
      <c r="AB346" s="32">
        <f t="shared" si="101"/>
        <v>0</v>
      </c>
      <c r="AC346" s="32">
        <f t="shared" si="101"/>
        <v>0</v>
      </c>
      <c r="AD346" s="32">
        <f t="shared" si="101"/>
        <v>0</v>
      </c>
      <c r="AE346" s="32">
        <f t="shared" si="101"/>
        <v>0</v>
      </c>
      <c r="AF346" s="32">
        <f t="shared" si="92"/>
        <v>0</v>
      </c>
      <c r="AG346" s="32">
        <f t="shared" si="92"/>
        <v>0</v>
      </c>
      <c r="AH346" s="32">
        <f t="shared" si="93"/>
        <v>0</v>
      </c>
      <c r="AI346" s="32">
        <f t="shared" si="93"/>
        <v>0</v>
      </c>
      <c r="AJ346" s="32">
        <f>VLOOKUP(B346, '[3]Q01 Main'!$A$5:$B$392, 2, FALSE)</f>
        <v>0</v>
      </c>
      <c r="AK346">
        <f>VLOOKUP(B346, '[3]Q01 Main'!$A$5:$C$392, 3, FALSE)</f>
        <v>0</v>
      </c>
      <c r="AN346" s="5">
        <f t="shared" si="105"/>
        <v>0</v>
      </c>
      <c r="AO346" s="5">
        <f t="shared" si="105"/>
        <v>0</v>
      </c>
      <c r="AP346" s="5">
        <f t="shared" si="105"/>
        <v>0</v>
      </c>
      <c r="AQ346" s="5">
        <f t="shared" si="105"/>
        <v>0</v>
      </c>
      <c r="AR346" s="5">
        <f t="shared" si="105"/>
        <v>0</v>
      </c>
      <c r="AS346" s="5">
        <f t="shared" si="106"/>
        <v>0</v>
      </c>
      <c r="AT346" s="5">
        <f t="shared" si="106"/>
        <v>0</v>
      </c>
      <c r="AU346" s="5">
        <f t="shared" si="106"/>
        <v>0</v>
      </c>
      <c r="AV346" s="5">
        <f t="shared" si="106"/>
        <v>0</v>
      </c>
      <c r="AW346" s="5">
        <f t="shared" si="106"/>
        <v>0</v>
      </c>
      <c r="AX346" s="5">
        <f t="shared" si="109"/>
        <v>0</v>
      </c>
      <c r="AY346" s="5">
        <f t="shared" si="108"/>
        <v>0</v>
      </c>
      <c r="AZ346" s="5">
        <f t="shared" si="99"/>
        <v>0</v>
      </c>
      <c r="BA346" s="5">
        <f t="shared" si="110"/>
        <v>0</v>
      </c>
      <c r="BB346" s="5">
        <f t="shared" si="111"/>
        <v>0</v>
      </c>
    </row>
    <row r="347" spans="1:54" x14ac:dyDescent="0.35">
      <c r="A347" s="2" t="s">
        <v>233</v>
      </c>
      <c r="B347" s="1" t="s">
        <v>362</v>
      </c>
      <c r="C347" t="str">
        <f>VLOOKUP(B347, [2]Main!$B$3:$D$376, 2, FALSE)</f>
        <v>Outside of MKCC</v>
      </c>
      <c r="D347" t="s">
        <v>1880</v>
      </c>
      <c r="E347" s="5">
        <v>0</v>
      </c>
      <c r="F347" s="5">
        <v>0</v>
      </c>
      <c r="G347" s="5">
        <v>0</v>
      </c>
      <c r="H347" s="5">
        <v>0</v>
      </c>
      <c r="I347" s="5">
        <v>0</v>
      </c>
      <c r="J347" s="5">
        <v>0</v>
      </c>
      <c r="K347" s="5">
        <v>0</v>
      </c>
      <c r="L347" s="5">
        <v>0</v>
      </c>
      <c r="M347" s="5">
        <v>0</v>
      </c>
      <c r="N347" s="5">
        <v>0</v>
      </c>
      <c r="O347" s="5">
        <v>0</v>
      </c>
      <c r="P347" s="5">
        <v>0</v>
      </c>
      <c r="Q347" s="5">
        <v>0</v>
      </c>
      <c r="R347" s="5">
        <v>0</v>
      </c>
      <c r="S347" s="5">
        <v>0</v>
      </c>
      <c r="U347" s="32">
        <f t="shared" si="103"/>
        <v>0</v>
      </c>
      <c r="V347" s="32">
        <f t="shared" si="104"/>
        <v>0</v>
      </c>
      <c r="W347" s="32">
        <f t="shared" si="100"/>
        <v>0</v>
      </c>
      <c r="X347" s="32">
        <f t="shared" si="100"/>
        <v>0</v>
      </c>
      <c r="Y347" s="32">
        <f t="shared" si="100"/>
        <v>0</v>
      </c>
      <c r="Z347" s="32">
        <f t="shared" si="100"/>
        <v>0</v>
      </c>
      <c r="AA347" s="32">
        <f t="shared" si="102"/>
        <v>0</v>
      </c>
      <c r="AB347" s="32">
        <f t="shared" si="101"/>
        <v>0</v>
      </c>
      <c r="AC347" s="32">
        <f t="shared" si="101"/>
        <v>0</v>
      </c>
      <c r="AD347" s="32">
        <f t="shared" si="101"/>
        <v>0</v>
      </c>
      <c r="AE347" s="32">
        <f t="shared" si="101"/>
        <v>0</v>
      </c>
      <c r="AF347" s="32">
        <f t="shared" si="92"/>
        <v>0</v>
      </c>
      <c r="AG347" s="32">
        <f t="shared" si="92"/>
        <v>0</v>
      </c>
      <c r="AH347" s="32">
        <f t="shared" si="93"/>
        <v>0</v>
      </c>
      <c r="AI347" s="32">
        <f t="shared" si="93"/>
        <v>0</v>
      </c>
      <c r="AJ347" s="32">
        <f>VLOOKUP(B347, '[3]Q01 Main'!$A$5:$B$392, 2, FALSE)</f>
        <v>0</v>
      </c>
      <c r="AK347">
        <f>VLOOKUP(B347, '[3]Q01 Main'!$A$5:$C$392, 3, FALSE)</f>
        <v>0</v>
      </c>
      <c r="AN347" s="5">
        <f t="shared" si="105"/>
        <v>0</v>
      </c>
      <c r="AO347" s="5">
        <f t="shared" si="105"/>
        <v>0</v>
      </c>
      <c r="AP347" s="5">
        <f t="shared" si="105"/>
        <v>0</v>
      </c>
      <c r="AQ347" s="5">
        <f t="shared" si="105"/>
        <v>0</v>
      </c>
      <c r="AR347" s="5">
        <f t="shared" si="105"/>
        <v>0</v>
      </c>
      <c r="AS347" s="5">
        <f t="shared" si="106"/>
        <v>0</v>
      </c>
      <c r="AT347" s="5">
        <f t="shared" si="106"/>
        <v>0</v>
      </c>
      <c r="AU347" s="5">
        <f t="shared" si="106"/>
        <v>0</v>
      </c>
      <c r="AV347" s="5">
        <f t="shared" si="106"/>
        <v>0</v>
      </c>
      <c r="AW347" s="5">
        <f t="shared" si="106"/>
        <v>0</v>
      </c>
      <c r="AX347" s="5">
        <f t="shared" si="109"/>
        <v>0</v>
      </c>
      <c r="AY347" s="5">
        <f t="shared" si="108"/>
        <v>0</v>
      </c>
      <c r="AZ347" s="5">
        <f t="shared" si="99"/>
        <v>0</v>
      </c>
      <c r="BA347" s="5">
        <f t="shared" si="110"/>
        <v>0</v>
      </c>
      <c r="BB347" s="5">
        <f t="shared" si="111"/>
        <v>0</v>
      </c>
    </row>
    <row r="348" spans="1:54" x14ac:dyDescent="0.35">
      <c r="A348" s="2" t="s">
        <v>233</v>
      </c>
      <c r="B348" s="1" t="s">
        <v>363</v>
      </c>
      <c r="C348" t="str">
        <f>VLOOKUP(B348, [2]Main!$B$3:$D$376, 2, FALSE)</f>
        <v>Outside of MKCC</v>
      </c>
      <c r="D348" t="str">
        <f>VLOOKUP(B348, [2]Main!$B$3:$D$376, 3, FALSE)</f>
        <v>Northampton</v>
      </c>
      <c r="E348" s="5">
        <v>0</v>
      </c>
      <c r="F348" s="5">
        <v>0</v>
      </c>
      <c r="G348" s="5">
        <v>0</v>
      </c>
      <c r="H348" s="5">
        <v>0</v>
      </c>
      <c r="I348" s="5">
        <v>0</v>
      </c>
      <c r="J348" s="5">
        <v>0</v>
      </c>
      <c r="K348" s="5">
        <v>0</v>
      </c>
      <c r="L348" s="5">
        <v>0</v>
      </c>
      <c r="M348" s="5">
        <v>0</v>
      </c>
      <c r="N348" s="5">
        <v>0</v>
      </c>
      <c r="O348" s="5">
        <v>0</v>
      </c>
      <c r="P348" s="5">
        <v>0</v>
      </c>
      <c r="Q348" s="5">
        <v>0</v>
      </c>
      <c r="R348" s="5">
        <v>0</v>
      </c>
      <c r="S348" s="5">
        <v>0</v>
      </c>
      <c r="U348" s="32">
        <f t="shared" si="103"/>
        <v>0</v>
      </c>
      <c r="V348" s="32">
        <f t="shared" si="104"/>
        <v>0</v>
      </c>
      <c r="W348" s="32">
        <f t="shared" si="100"/>
        <v>0</v>
      </c>
      <c r="X348" s="32">
        <f t="shared" si="100"/>
        <v>0</v>
      </c>
      <c r="Y348" s="32">
        <f t="shared" si="100"/>
        <v>0</v>
      </c>
      <c r="Z348" s="32">
        <f t="shared" si="100"/>
        <v>0</v>
      </c>
      <c r="AA348" s="32">
        <f t="shared" si="102"/>
        <v>0</v>
      </c>
      <c r="AB348" s="32">
        <f t="shared" si="101"/>
        <v>0</v>
      </c>
      <c r="AC348" s="32">
        <f t="shared" si="101"/>
        <v>0</v>
      </c>
      <c r="AD348" s="32">
        <f t="shared" si="101"/>
        <v>0</v>
      </c>
      <c r="AE348" s="32">
        <f t="shared" si="101"/>
        <v>0</v>
      </c>
      <c r="AF348" s="32">
        <f t="shared" si="92"/>
        <v>0</v>
      </c>
      <c r="AG348" s="32">
        <f t="shared" si="92"/>
        <v>0</v>
      </c>
      <c r="AH348" s="32">
        <f t="shared" si="93"/>
        <v>0</v>
      </c>
      <c r="AI348" s="32">
        <f t="shared" si="93"/>
        <v>0</v>
      </c>
      <c r="AJ348" s="32">
        <f>VLOOKUP(B348, '[3]Q01 Main'!$A$5:$B$392, 2, FALSE)</f>
        <v>0</v>
      </c>
      <c r="AK348">
        <f>VLOOKUP(B348, '[3]Q01 Main'!$A$5:$C$392, 3, FALSE)</f>
        <v>0</v>
      </c>
      <c r="AN348" s="5">
        <f t="shared" si="105"/>
        <v>0</v>
      </c>
      <c r="AO348" s="5">
        <f t="shared" si="105"/>
        <v>0</v>
      </c>
      <c r="AP348" s="5">
        <f t="shared" si="105"/>
        <v>0</v>
      </c>
      <c r="AQ348" s="5">
        <f t="shared" si="105"/>
        <v>0</v>
      </c>
      <c r="AR348" s="5">
        <f t="shared" si="105"/>
        <v>0</v>
      </c>
      <c r="AS348" s="5">
        <f t="shared" si="106"/>
        <v>0</v>
      </c>
      <c r="AT348" s="5">
        <f t="shared" si="106"/>
        <v>0</v>
      </c>
      <c r="AU348" s="5">
        <f t="shared" si="106"/>
        <v>0</v>
      </c>
      <c r="AV348" s="5">
        <f t="shared" si="106"/>
        <v>0</v>
      </c>
      <c r="AW348" s="5">
        <f t="shared" si="106"/>
        <v>0</v>
      </c>
      <c r="AX348" s="5">
        <f t="shared" si="109"/>
        <v>0</v>
      </c>
      <c r="AY348" s="5">
        <f t="shared" si="108"/>
        <v>0</v>
      </c>
      <c r="AZ348" s="5">
        <f t="shared" si="99"/>
        <v>0</v>
      </c>
      <c r="BA348" s="5">
        <f t="shared" si="110"/>
        <v>0</v>
      </c>
      <c r="BB348" s="5">
        <f t="shared" si="111"/>
        <v>0</v>
      </c>
    </row>
    <row r="349" spans="1:54" x14ac:dyDescent="0.35">
      <c r="A349" s="2" t="s">
        <v>233</v>
      </c>
      <c r="B349" s="1" t="s">
        <v>364</v>
      </c>
      <c r="C349" t="str">
        <f>VLOOKUP(B349, [2]Main!$B$3:$D$376, 2, FALSE)</f>
        <v>Outside of MKCC</v>
      </c>
      <c r="D349" t="str">
        <f>VLOOKUP(B349, [2]Main!$B$3:$D$376, 3, FALSE)</f>
        <v>Northampton</v>
      </c>
      <c r="E349" s="5">
        <v>1.8799999999999999E-3</v>
      </c>
      <c r="F349" s="5">
        <v>0</v>
      </c>
      <c r="G349" s="5">
        <v>0</v>
      </c>
      <c r="H349" s="5">
        <v>0</v>
      </c>
      <c r="I349" s="5">
        <v>0</v>
      </c>
      <c r="J349" s="5">
        <v>0</v>
      </c>
      <c r="K349" s="5">
        <v>0</v>
      </c>
      <c r="L349" s="5">
        <v>0</v>
      </c>
      <c r="M349" s="5">
        <v>1.477E-2</v>
      </c>
      <c r="N349" s="5">
        <v>0</v>
      </c>
      <c r="O349" s="5">
        <v>0</v>
      </c>
      <c r="P349" s="5">
        <v>0</v>
      </c>
      <c r="Q349" s="5">
        <v>0</v>
      </c>
      <c r="R349" s="5">
        <v>0</v>
      </c>
      <c r="S349" s="5">
        <v>0</v>
      </c>
      <c r="U349" s="32">
        <f t="shared" si="103"/>
        <v>14.851999999999999</v>
      </c>
      <c r="V349" s="32">
        <f t="shared" si="104"/>
        <v>0</v>
      </c>
      <c r="W349" s="32">
        <f t="shared" si="100"/>
        <v>0</v>
      </c>
      <c r="X349" s="32">
        <f t="shared" si="100"/>
        <v>0</v>
      </c>
      <c r="Y349" s="32">
        <f t="shared" si="100"/>
        <v>0</v>
      </c>
      <c r="Z349" s="32">
        <f t="shared" si="100"/>
        <v>0</v>
      </c>
      <c r="AA349" s="32">
        <f t="shared" si="102"/>
        <v>0</v>
      </c>
      <c r="AB349" s="32">
        <f t="shared" si="101"/>
        <v>0</v>
      </c>
      <c r="AC349" s="32">
        <f t="shared" si="101"/>
        <v>116.68300000000001</v>
      </c>
      <c r="AD349" s="32">
        <f t="shared" si="101"/>
        <v>0</v>
      </c>
      <c r="AE349" s="32">
        <f t="shared" si="101"/>
        <v>0</v>
      </c>
      <c r="AF349" s="32">
        <f t="shared" si="92"/>
        <v>0</v>
      </c>
      <c r="AG349" s="32">
        <f t="shared" si="92"/>
        <v>0</v>
      </c>
      <c r="AH349" s="32">
        <f t="shared" si="93"/>
        <v>0</v>
      </c>
      <c r="AI349" s="32">
        <f t="shared" si="93"/>
        <v>0</v>
      </c>
      <c r="AJ349" s="32">
        <f>VLOOKUP(B349, '[3]Q01 Main'!$A$5:$B$392, 2, FALSE)</f>
        <v>79</v>
      </c>
      <c r="AK349">
        <f>VLOOKUP(B349, '[3]Q01 Main'!$A$5:$C$392, 3, FALSE)</f>
        <v>1</v>
      </c>
      <c r="AN349" s="5">
        <f t="shared" si="105"/>
        <v>2.0923958178518951E-3</v>
      </c>
      <c r="AO349" s="5">
        <f t="shared" si="105"/>
        <v>0</v>
      </c>
      <c r="AP349" s="5">
        <f t="shared" si="105"/>
        <v>0</v>
      </c>
      <c r="AQ349" s="5">
        <f t="shared" si="105"/>
        <v>0</v>
      </c>
      <c r="AR349" s="5">
        <f t="shared" si="105"/>
        <v>0</v>
      </c>
      <c r="AS349" s="5">
        <f t="shared" si="106"/>
        <v>0</v>
      </c>
      <c r="AT349" s="5">
        <f t="shared" si="106"/>
        <v>0</v>
      </c>
      <c r="AU349" s="5">
        <f t="shared" si="106"/>
        <v>0</v>
      </c>
      <c r="AV349" s="5">
        <f t="shared" si="106"/>
        <v>1.7015517290515422E-2</v>
      </c>
      <c r="AW349" s="5">
        <f t="shared" si="106"/>
        <v>0</v>
      </c>
      <c r="AX349" s="5">
        <f t="shared" si="109"/>
        <v>0</v>
      </c>
      <c r="AY349" s="5">
        <f t="shared" si="108"/>
        <v>0</v>
      </c>
      <c r="AZ349" s="5">
        <f t="shared" si="99"/>
        <v>0</v>
      </c>
      <c r="BA349" s="5">
        <f t="shared" si="110"/>
        <v>0</v>
      </c>
      <c r="BB349" s="5">
        <f t="shared" si="111"/>
        <v>0</v>
      </c>
    </row>
    <row r="350" spans="1:54" x14ac:dyDescent="0.35">
      <c r="A350" s="2" t="s">
        <v>233</v>
      </c>
      <c r="B350" s="1" t="s">
        <v>365</v>
      </c>
      <c r="C350" t="str">
        <f>VLOOKUP(B350, [2]Main!$B$3:$D$376, 2, FALSE)</f>
        <v>Outside of MKCC</v>
      </c>
      <c r="D350" t="str">
        <f>VLOOKUP(B350, [2]Main!$B$3:$D$376, 3, FALSE)</f>
        <v>Northampton</v>
      </c>
      <c r="E350" s="5">
        <v>0</v>
      </c>
      <c r="F350" s="5">
        <v>0</v>
      </c>
      <c r="G350" s="5">
        <v>0</v>
      </c>
      <c r="H350" s="5">
        <v>0</v>
      </c>
      <c r="I350" s="5">
        <v>0</v>
      </c>
      <c r="J350" s="5">
        <v>0</v>
      </c>
      <c r="K350" s="5">
        <v>0</v>
      </c>
      <c r="L350" s="5">
        <v>0</v>
      </c>
      <c r="M350" s="5">
        <v>0</v>
      </c>
      <c r="N350" s="5">
        <v>0</v>
      </c>
      <c r="O350" s="5">
        <v>0</v>
      </c>
      <c r="P350" s="5">
        <v>0</v>
      </c>
      <c r="Q350" s="5">
        <v>0</v>
      </c>
      <c r="R350" s="5">
        <v>0</v>
      </c>
      <c r="S350" s="5">
        <v>0</v>
      </c>
      <c r="U350" s="32">
        <f t="shared" si="103"/>
        <v>0</v>
      </c>
      <c r="V350" s="32">
        <f t="shared" si="104"/>
        <v>0</v>
      </c>
      <c r="W350" s="32">
        <f t="shared" si="100"/>
        <v>0</v>
      </c>
      <c r="X350" s="32">
        <f t="shared" si="100"/>
        <v>0</v>
      </c>
      <c r="Y350" s="32">
        <f t="shared" si="100"/>
        <v>0</v>
      </c>
      <c r="Z350" s="32">
        <f t="shared" si="100"/>
        <v>0</v>
      </c>
      <c r="AA350" s="32">
        <f t="shared" si="102"/>
        <v>0</v>
      </c>
      <c r="AB350" s="32">
        <f t="shared" si="101"/>
        <v>0</v>
      </c>
      <c r="AC350" s="32">
        <f t="shared" si="101"/>
        <v>0</v>
      </c>
      <c r="AD350" s="32">
        <f t="shared" si="101"/>
        <v>0</v>
      </c>
      <c r="AE350" s="32">
        <f t="shared" si="101"/>
        <v>0</v>
      </c>
      <c r="AF350" s="32">
        <f t="shared" si="101"/>
        <v>0</v>
      </c>
      <c r="AG350" s="32">
        <f t="shared" si="101"/>
        <v>0</v>
      </c>
      <c r="AH350" s="32">
        <f t="shared" si="93"/>
        <v>0</v>
      </c>
      <c r="AI350" s="32">
        <f t="shared" si="93"/>
        <v>0</v>
      </c>
      <c r="AJ350" s="32">
        <f>VLOOKUP(B350, '[3]Q01 Main'!$A$5:$B$392, 2, FALSE)</f>
        <v>0</v>
      </c>
      <c r="AK350">
        <f>VLOOKUP(B350, '[3]Q01 Main'!$A$5:$C$392, 3, FALSE)</f>
        <v>0</v>
      </c>
      <c r="AN350" s="5">
        <f t="shared" si="105"/>
        <v>0</v>
      </c>
      <c r="AO350" s="5">
        <f t="shared" si="105"/>
        <v>0</v>
      </c>
      <c r="AP350" s="5">
        <f t="shared" si="105"/>
        <v>0</v>
      </c>
      <c r="AQ350" s="5">
        <f t="shared" si="105"/>
        <v>0</v>
      </c>
      <c r="AR350" s="5">
        <f t="shared" si="105"/>
        <v>0</v>
      </c>
      <c r="AS350" s="5">
        <f t="shared" si="106"/>
        <v>0</v>
      </c>
      <c r="AT350" s="5">
        <f t="shared" si="106"/>
        <v>0</v>
      </c>
      <c r="AU350" s="5">
        <f t="shared" si="106"/>
        <v>0</v>
      </c>
      <c r="AV350" s="5">
        <f t="shared" si="106"/>
        <v>0</v>
      </c>
      <c r="AW350" s="5">
        <f t="shared" si="106"/>
        <v>0</v>
      </c>
      <c r="AX350" s="5">
        <f t="shared" si="109"/>
        <v>0</v>
      </c>
      <c r="AY350" s="5">
        <f t="shared" si="108"/>
        <v>0</v>
      </c>
      <c r="AZ350" s="5">
        <f t="shared" si="99"/>
        <v>0</v>
      </c>
      <c r="BA350" s="5">
        <f t="shared" si="110"/>
        <v>0</v>
      </c>
      <c r="BB350" s="5">
        <f t="shared" si="111"/>
        <v>0</v>
      </c>
    </row>
    <row r="351" spans="1:54" x14ac:dyDescent="0.35">
      <c r="A351" s="2" t="s">
        <v>233</v>
      </c>
      <c r="B351" s="1" t="s">
        <v>366</v>
      </c>
      <c r="C351" t="str">
        <f>VLOOKUP(B351, [2]Main!$B$3:$D$376, 2, FALSE)</f>
        <v>Outside of MKCC</v>
      </c>
      <c r="D351" t="str">
        <f>VLOOKUP(B351, [2]Main!$B$3:$D$376, 3, FALSE)</f>
        <v xml:space="preserve">Dunstable </v>
      </c>
      <c r="E351" s="5">
        <v>0</v>
      </c>
      <c r="F351" s="5">
        <v>0</v>
      </c>
      <c r="G351" s="5">
        <v>0</v>
      </c>
      <c r="H351" s="5">
        <v>0</v>
      </c>
      <c r="I351" s="5">
        <v>0</v>
      </c>
      <c r="J351" s="5">
        <v>0</v>
      </c>
      <c r="K351" s="5">
        <v>0</v>
      </c>
      <c r="L351" s="5">
        <v>0</v>
      </c>
      <c r="M351" s="5">
        <v>0</v>
      </c>
      <c r="N351" s="5">
        <v>0</v>
      </c>
      <c r="O351" s="5">
        <v>0</v>
      </c>
      <c r="P351" s="5">
        <v>0</v>
      </c>
      <c r="Q351" s="5">
        <v>0</v>
      </c>
      <c r="R351" s="5">
        <v>0</v>
      </c>
      <c r="S351" s="5">
        <v>0</v>
      </c>
      <c r="U351" s="32">
        <f t="shared" si="103"/>
        <v>0</v>
      </c>
      <c r="V351" s="32">
        <f t="shared" si="104"/>
        <v>0</v>
      </c>
      <c r="W351" s="32">
        <f t="shared" si="100"/>
        <v>0</v>
      </c>
      <c r="X351" s="32">
        <f t="shared" si="100"/>
        <v>0</v>
      </c>
      <c r="Y351" s="32">
        <f t="shared" si="100"/>
        <v>0</v>
      </c>
      <c r="Z351" s="32">
        <f t="shared" si="100"/>
        <v>0</v>
      </c>
      <c r="AA351" s="32">
        <f t="shared" si="102"/>
        <v>0</v>
      </c>
      <c r="AB351" s="32">
        <f t="shared" si="101"/>
        <v>0</v>
      </c>
      <c r="AC351" s="32">
        <f t="shared" si="101"/>
        <v>0</v>
      </c>
      <c r="AD351" s="32">
        <f t="shared" si="101"/>
        <v>0</v>
      </c>
      <c r="AE351" s="32">
        <f t="shared" si="101"/>
        <v>0</v>
      </c>
      <c r="AF351" s="32">
        <f t="shared" si="101"/>
        <v>0</v>
      </c>
      <c r="AG351" s="32">
        <f t="shared" si="101"/>
        <v>0</v>
      </c>
      <c r="AH351" s="32">
        <f t="shared" ref="AH351:AI377" si="112">(R351*$AJ351)*100</f>
        <v>0</v>
      </c>
      <c r="AI351" s="32">
        <f t="shared" si="112"/>
        <v>0</v>
      </c>
      <c r="AJ351" s="32">
        <f>VLOOKUP(B351, '[3]Q01 Main'!$A$5:$B$392, 2, FALSE)</f>
        <v>0</v>
      </c>
      <c r="AK351">
        <f>VLOOKUP(B351, '[3]Q01 Main'!$A$5:$C$392, 3, FALSE)</f>
        <v>0</v>
      </c>
      <c r="AN351" s="5">
        <f t="shared" si="105"/>
        <v>0</v>
      </c>
      <c r="AO351" s="5">
        <f t="shared" si="105"/>
        <v>0</v>
      </c>
      <c r="AP351" s="5">
        <f t="shared" si="105"/>
        <v>0</v>
      </c>
      <c r="AQ351" s="5">
        <f t="shared" si="105"/>
        <v>0</v>
      </c>
      <c r="AR351" s="5">
        <f t="shared" si="105"/>
        <v>0</v>
      </c>
      <c r="AS351" s="5">
        <f t="shared" si="106"/>
        <v>0</v>
      </c>
      <c r="AT351" s="5">
        <f t="shared" si="106"/>
        <v>0</v>
      </c>
      <c r="AU351" s="5">
        <f t="shared" si="106"/>
        <v>0</v>
      </c>
      <c r="AV351" s="5">
        <f t="shared" si="106"/>
        <v>0</v>
      </c>
      <c r="AW351" s="5">
        <f t="shared" si="106"/>
        <v>0</v>
      </c>
      <c r="AX351" s="5">
        <f t="shared" si="109"/>
        <v>0</v>
      </c>
      <c r="AY351" s="5">
        <f t="shared" si="108"/>
        <v>0</v>
      </c>
      <c r="AZ351" s="5">
        <f t="shared" si="108"/>
        <v>0</v>
      </c>
      <c r="BA351" s="5">
        <f t="shared" si="108"/>
        <v>0</v>
      </c>
      <c r="BB351" s="5">
        <f t="shared" si="108"/>
        <v>0</v>
      </c>
    </row>
    <row r="352" spans="1:54" x14ac:dyDescent="0.35">
      <c r="A352" s="2" t="s">
        <v>233</v>
      </c>
      <c r="B352" s="1" t="s">
        <v>367</v>
      </c>
      <c r="C352" t="str">
        <f>VLOOKUP(B352, [2]Main!$B$3:$D$376, 2, FALSE)</f>
        <v>Outside of MKCC</v>
      </c>
      <c r="D352" t="s">
        <v>1880</v>
      </c>
      <c r="E352" s="5">
        <v>0</v>
      </c>
      <c r="F352" s="5">
        <v>0</v>
      </c>
      <c r="G352" s="5">
        <v>0</v>
      </c>
      <c r="H352" s="5">
        <v>0</v>
      </c>
      <c r="I352" s="5">
        <v>0</v>
      </c>
      <c r="J352" s="5">
        <v>0</v>
      </c>
      <c r="K352" s="5">
        <v>0</v>
      </c>
      <c r="L352" s="5">
        <v>0</v>
      </c>
      <c r="M352" s="5">
        <v>0</v>
      </c>
      <c r="N352" s="5">
        <v>0</v>
      </c>
      <c r="O352" s="5">
        <v>0</v>
      </c>
      <c r="P352" s="5">
        <v>0</v>
      </c>
      <c r="Q352" s="5">
        <v>0</v>
      </c>
      <c r="R352" s="5">
        <v>0</v>
      </c>
      <c r="S352" s="5">
        <v>0</v>
      </c>
      <c r="U352" s="32">
        <f t="shared" si="103"/>
        <v>0</v>
      </c>
      <c r="V352" s="32">
        <f t="shared" si="104"/>
        <v>0</v>
      </c>
      <c r="W352" s="32">
        <f t="shared" si="100"/>
        <v>0</v>
      </c>
      <c r="X352" s="32">
        <f t="shared" si="100"/>
        <v>0</v>
      </c>
      <c r="Y352" s="32">
        <f t="shared" si="100"/>
        <v>0</v>
      </c>
      <c r="Z352" s="32">
        <f t="shared" si="100"/>
        <v>0</v>
      </c>
      <c r="AA352" s="32">
        <f t="shared" si="102"/>
        <v>0</v>
      </c>
      <c r="AB352" s="32">
        <f t="shared" si="101"/>
        <v>0</v>
      </c>
      <c r="AC352" s="32">
        <f t="shared" si="101"/>
        <v>0</v>
      </c>
      <c r="AD352" s="32">
        <f t="shared" si="101"/>
        <v>0</v>
      </c>
      <c r="AE352" s="32">
        <f t="shared" si="101"/>
        <v>0</v>
      </c>
      <c r="AF352" s="32">
        <f t="shared" si="101"/>
        <v>0</v>
      </c>
      <c r="AG352" s="32">
        <f t="shared" si="101"/>
        <v>0</v>
      </c>
      <c r="AH352" s="32">
        <f t="shared" si="112"/>
        <v>0</v>
      </c>
      <c r="AI352" s="32">
        <f t="shared" si="112"/>
        <v>0</v>
      </c>
      <c r="AJ352" s="32">
        <f>VLOOKUP(B352, '[3]Q01 Main'!$A$5:$B$392, 2, FALSE)</f>
        <v>0</v>
      </c>
      <c r="AK352">
        <f>VLOOKUP(B352, '[3]Q01 Main'!$A$5:$C$392, 3, FALSE)</f>
        <v>0</v>
      </c>
      <c r="AN352" s="5">
        <f t="shared" si="105"/>
        <v>0</v>
      </c>
      <c r="AO352" s="5">
        <f t="shared" si="105"/>
        <v>0</v>
      </c>
      <c r="AP352" s="5">
        <f t="shared" si="105"/>
        <v>0</v>
      </c>
      <c r="AQ352" s="5">
        <f t="shared" si="105"/>
        <v>0</v>
      </c>
      <c r="AR352" s="5">
        <f t="shared" si="105"/>
        <v>0</v>
      </c>
      <c r="AS352" s="5">
        <f t="shared" si="106"/>
        <v>0</v>
      </c>
      <c r="AT352" s="5">
        <f t="shared" si="106"/>
        <v>0</v>
      </c>
      <c r="AU352" s="5">
        <f t="shared" si="106"/>
        <v>0</v>
      </c>
      <c r="AV352" s="5">
        <f t="shared" si="106"/>
        <v>0</v>
      </c>
      <c r="AW352" s="5">
        <f t="shared" si="106"/>
        <v>0</v>
      </c>
      <c r="AX352" s="5">
        <f t="shared" si="109"/>
        <v>0</v>
      </c>
      <c r="AY352" s="5">
        <f t="shared" si="108"/>
        <v>0</v>
      </c>
      <c r="AZ352" s="5">
        <f t="shared" si="108"/>
        <v>0</v>
      </c>
      <c r="BA352" s="5">
        <f t="shared" si="108"/>
        <v>0</v>
      </c>
      <c r="BB352" s="5">
        <f t="shared" si="108"/>
        <v>0</v>
      </c>
    </row>
    <row r="353" spans="1:54" x14ac:dyDescent="0.35">
      <c r="A353" s="2" t="s">
        <v>233</v>
      </c>
      <c r="B353" s="1" t="s">
        <v>368</v>
      </c>
      <c r="C353" t="str">
        <f>VLOOKUP(B353, [2]Main!$B$3:$D$376, 2, FALSE)</f>
        <v>Outside of MKCC</v>
      </c>
      <c r="D353" t="str">
        <f>VLOOKUP(B353, [2]Main!$B$3:$D$376, 3, FALSE)</f>
        <v xml:space="preserve">Dunstable </v>
      </c>
      <c r="E353" s="5">
        <v>0</v>
      </c>
      <c r="F353" s="5">
        <v>0</v>
      </c>
      <c r="G353" s="5">
        <v>0</v>
      </c>
      <c r="H353" s="5">
        <v>0</v>
      </c>
      <c r="I353" s="5">
        <v>0</v>
      </c>
      <c r="J353" s="5">
        <v>0</v>
      </c>
      <c r="K353" s="5">
        <v>0</v>
      </c>
      <c r="L353" s="5">
        <v>0</v>
      </c>
      <c r="M353" s="5">
        <v>0</v>
      </c>
      <c r="N353" s="5">
        <v>0</v>
      </c>
      <c r="O353" s="5">
        <v>0</v>
      </c>
      <c r="P353" s="5">
        <v>0</v>
      </c>
      <c r="Q353" s="5">
        <v>0</v>
      </c>
      <c r="R353" s="5">
        <v>0</v>
      </c>
      <c r="S353" s="5">
        <v>0</v>
      </c>
      <c r="U353" s="32">
        <f t="shared" si="103"/>
        <v>0</v>
      </c>
      <c r="V353" s="32">
        <f t="shared" si="104"/>
        <v>0</v>
      </c>
      <c r="W353" s="32">
        <f t="shared" si="100"/>
        <v>0</v>
      </c>
      <c r="X353" s="32">
        <f t="shared" si="100"/>
        <v>0</v>
      </c>
      <c r="Y353" s="32">
        <f t="shared" si="100"/>
        <v>0</v>
      </c>
      <c r="Z353" s="32">
        <f t="shared" si="100"/>
        <v>0</v>
      </c>
      <c r="AA353" s="32">
        <f t="shared" si="102"/>
        <v>0</v>
      </c>
      <c r="AB353" s="32">
        <f t="shared" si="101"/>
        <v>0</v>
      </c>
      <c r="AC353" s="32">
        <f t="shared" si="101"/>
        <v>0</v>
      </c>
      <c r="AD353" s="32">
        <f t="shared" si="101"/>
        <v>0</v>
      </c>
      <c r="AE353" s="32">
        <f t="shared" si="101"/>
        <v>0</v>
      </c>
      <c r="AF353" s="32">
        <f t="shared" si="101"/>
        <v>0</v>
      </c>
      <c r="AG353" s="32">
        <f t="shared" ref="AG353:AG377" si="113">(Q353*$AJ353)*100</f>
        <v>0</v>
      </c>
      <c r="AH353" s="32">
        <f t="shared" si="112"/>
        <v>0</v>
      </c>
      <c r="AI353" s="32">
        <f t="shared" si="112"/>
        <v>0</v>
      </c>
      <c r="AJ353" s="32">
        <f>VLOOKUP(B353, '[3]Q01 Main'!$A$5:$B$392, 2, FALSE)</f>
        <v>0</v>
      </c>
      <c r="AK353">
        <f>VLOOKUP(B353, '[3]Q01 Main'!$A$5:$C$392, 3, FALSE)</f>
        <v>0</v>
      </c>
      <c r="AN353" s="5">
        <f t="shared" si="105"/>
        <v>0</v>
      </c>
      <c r="AO353" s="5">
        <f t="shared" si="105"/>
        <v>0</v>
      </c>
      <c r="AP353" s="5">
        <f t="shared" si="105"/>
        <v>0</v>
      </c>
      <c r="AQ353" s="5">
        <f t="shared" si="105"/>
        <v>0</v>
      </c>
      <c r="AR353" s="5">
        <f t="shared" si="105"/>
        <v>0</v>
      </c>
      <c r="AS353" s="5">
        <f t="shared" si="106"/>
        <v>0</v>
      </c>
      <c r="AT353" s="5">
        <f t="shared" si="106"/>
        <v>0</v>
      </c>
      <c r="AU353" s="5">
        <f t="shared" si="106"/>
        <v>0</v>
      </c>
      <c r="AV353" s="5">
        <f t="shared" si="106"/>
        <v>0</v>
      </c>
      <c r="AW353" s="5">
        <f t="shared" si="106"/>
        <v>0</v>
      </c>
      <c r="AX353" s="5">
        <f t="shared" si="109"/>
        <v>0</v>
      </c>
      <c r="AY353" s="5">
        <f t="shared" si="108"/>
        <v>0</v>
      </c>
      <c r="AZ353" s="5">
        <f t="shared" si="108"/>
        <v>0</v>
      </c>
      <c r="BA353" s="5">
        <f t="shared" si="108"/>
        <v>0</v>
      </c>
      <c r="BB353" s="5">
        <f t="shared" si="108"/>
        <v>0</v>
      </c>
    </row>
    <row r="354" spans="1:54" x14ac:dyDescent="0.35">
      <c r="A354" s="2" t="s">
        <v>233</v>
      </c>
      <c r="B354" s="1" t="s">
        <v>369</v>
      </c>
      <c r="C354" t="str">
        <f>VLOOKUP(B354, [2]Main!$B$3:$D$376, 2, FALSE)</f>
        <v>Outside of MKCC</v>
      </c>
      <c r="D354" t="str">
        <f>VLOOKUP(B354, [2]Main!$B$3:$D$376, 3, FALSE)</f>
        <v>Northampton</v>
      </c>
      <c r="E354" s="5">
        <v>0</v>
      </c>
      <c r="F354" s="5">
        <v>0</v>
      </c>
      <c r="G354" s="5">
        <v>0</v>
      </c>
      <c r="H354" s="5">
        <v>0</v>
      </c>
      <c r="I354" s="5">
        <v>0</v>
      </c>
      <c r="J354" s="5">
        <v>0</v>
      </c>
      <c r="K354" s="5">
        <v>0</v>
      </c>
      <c r="L354" s="5">
        <v>0</v>
      </c>
      <c r="M354" s="5">
        <v>0</v>
      </c>
      <c r="N354" s="5">
        <v>0</v>
      </c>
      <c r="O354" s="5">
        <v>0</v>
      </c>
      <c r="P354" s="5">
        <v>0</v>
      </c>
      <c r="Q354" s="5">
        <v>0</v>
      </c>
      <c r="R354" s="5">
        <v>0</v>
      </c>
      <c r="S354" s="5">
        <v>0</v>
      </c>
      <c r="U354" s="32">
        <f t="shared" si="103"/>
        <v>0</v>
      </c>
      <c r="V354" s="32">
        <f t="shared" si="104"/>
        <v>0</v>
      </c>
      <c r="W354" s="32">
        <f t="shared" si="100"/>
        <v>0</v>
      </c>
      <c r="X354" s="32">
        <f t="shared" si="100"/>
        <v>0</v>
      </c>
      <c r="Y354" s="32">
        <f t="shared" si="100"/>
        <v>0</v>
      </c>
      <c r="Z354" s="32">
        <f t="shared" si="100"/>
        <v>0</v>
      </c>
      <c r="AA354" s="32">
        <f t="shared" si="102"/>
        <v>0</v>
      </c>
      <c r="AB354" s="32">
        <f t="shared" si="101"/>
        <v>0</v>
      </c>
      <c r="AC354" s="32">
        <f t="shared" si="101"/>
        <v>0</v>
      </c>
      <c r="AD354" s="32">
        <f t="shared" si="101"/>
        <v>0</v>
      </c>
      <c r="AE354" s="32">
        <f t="shared" si="101"/>
        <v>0</v>
      </c>
      <c r="AF354" s="32">
        <f t="shared" si="101"/>
        <v>0</v>
      </c>
      <c r="AG354" s="32">
        <f t="shared" si="113"/>
        <v>0</v>
      </c>
      <c r="AH354" s="32">
        <f t="shared" si="112"/>
        <v>0</v>
      </c>
      <c r="AI354" s="32">
        <f t="shared" si="112"/>
        <v>0</v>
      </c>
      <c r="AJ354" s="32">
        <f>VLOOKUP(B354, '[3]Q01 Main'!$A$5:$B$392, 2, FALSE)</f>
        <v>0</v>
      </c>
      <c r="AK354">
        <f>VLOOKUP(B354, '[3]Q01 Main'!$A$5:$C$392, 3, FALSE)</f>
        <v>0</v>
      </c>
      <c r="AN354" s="5">
        <f t="shared" si="105"/>
        <v>0</v>
      </c>
      <c r="AO354" s="5">
        <f t="shared" si="105"/>
        <v>0</v>
      </c>
      <c r="AP354" s="5">
        <f t="shared" si="105"/>
        <v>0</v>
      </c>
      <c r="AQ354" s="5">
        <f t="shared" si="105"/>
        <v>0</v>
      </c>
      <c r="AR354" s="5">
        <f t="shared" si="105"/>
        <v>0</v>
      </c>
      <c r="AS354" s="5">
        <f t="shared" si="106"/>
        <v>0</v>
      </c>
      <c r="AT354" s="5">
        <f t="shared" si="106"/>
        <v>0</v>
      </c>
      <c r="AU354" s="5">
        <f t="shared" si="106"/>
        <v>0</v>
      </c>
      <c r="AV354" s="5">
        <f t="shared" si="106"/>
        <v>0</v>
      </c>
      <c r="AW354" s="5">
        <f t="shared" si="106"/>
        <v>0</v>
      </c>
      <c r="AX354" s="5">
        <f t="shared" si="109"/>
        <v>0</v>
      </c>
      <c r="AY354" s="5">
        <f t="shared" si="108"/>
        <v>0</v>
      </c>
      <c r="AZ354" s="5">
        <f t="shared" si="108"/>
        <v>0</v>
      </c>
      <c r="BA354" s="5">
        <f t="shared" si="108"/>
        <v>0</v>
      </c>
      <c r="BB354" s="5">
        <f t="shared" si="108"/>
        <v>0</v>
      </c>
    </row>
    <row r="355" spans="1:54" x14ac:dyDescent="0.35">
      <c r="A355" s="2" t="s">
        <v>233</v>
      </c>
      <c r="B355" s="1" t="s">
        <v>370</v>
      </c>
      <c r="C355" t="str">
        <f>VLOOKUP(B355, [2]Main!$B$3:$D$376, 2, FALSE)</f>
        <v>Outside of MKCC</v>
      </c>
      <c r="D355" t="s">
        <v>1880</v>
      </c>
      <c r="E355" s="5">
        <v>2.66E-3</v>
      </c>
      <c r="F355" s="5">
        <v>0</v>
      </c>
      <c r="G355" s="5">
        <v>0</v>
      </c>
      <c r="H355" s="5">
        <v>0</v>
      </c>
      <c r="I355" s="5">
        <v>0</v>
      </c>
      <c r="J355" s="5">
        <v>0</v>
      </c>
      <c r="K355" s="5">
        <v>0</v>
      </c>
      <c r="L355" s="5">
        <v>0</v>
      </c>
      <c r="M355" s="5">
        <v>0</v>
      </c>
      <c r="N355" s="5">
        <v>0</v>
      </c>
      <c r="O355" s="5">
        <v>0</v>
      </c>
      <c r="P355" s="5">
        <v>3.5490000000000001E-2</v>
      </c>
      <c r="Q355" s="5">
        <v>0</v>
      </c>
      <c r="R355" s="5">
        <v>0</v>
      </c>
      <c r="S355" s="5">
        <v>0</v>
      </c>
      <c r="U355" s="32">
        <f t="shared" si="103"/>
        <v>14.63</v>
      </c>
      <c r="V355" s="32">
        <f t="shared" si="104"/>
        <v>0</v>
      </c>
      <c r="W355" s="32">
        <f t="shared" si="100"/>
        <v>0</v>
      </c>
      <c r="X355" s="32">
        <f t="shared" si="100"/>
        <v>0</v>
      </c>
      <c r="Y355" s="32">
        <f t="shared" si="100"/>
        <v>0</v>
      </c>
      <c r="Z355" s="32">
        <f t="shared" si="100"/>
        <v>0</v>
      </c>
      <c r="AA355" s="32">
        <f t="shared" si="102"/>
        <v>0</v>
      </c>
      <c r="AB355" s="32">
        <f t="shared" si="101"/>
        <v>0</v>
      </c>
      <c r="AC355" s="32">
        <f t="shared" si="101"/>
        <v>0</v>
      </c>
      <c r="AD355" s="32">
        <f t="shared" si="101"/>
        <v>0</v>
      </c>
      <c r="AE355" s="32">
        <f t="shared" si="101"/>
        <v>0</v>
      </c>
      <c r="AF355" s="32">
        <f t="shared" si="101"/>
        <v>195.19499999999999</v>
      </c>
      <c r="AG355" s="32">
        <f t="shared" si="113"/>
        <v>0</v>
      </c>
      <c r="AH355" s="32">
        <f t="shared" si="112"/>
        <v>0</v>
      </c>
      <c r="AI355" s="32">
        <f t="shared" si="112"/>
        <v>0</v>
      </c>
      <c r="AJ355" s="32">
        <f>VLOOKUP(B355, '[3]Q01 Main'!$A$5:$B$392, 2, FALSE)</f>
        <v>55</v>
      </c>
      <c r="AK355">
        <f>VLOOKUP(B355, '[3]Q01 Main'!$A$5:$C$392, 3, FALSE)</f>
        <v>1</v>
      </c>
      <c r="AN355" s="5">
        <f t="shared" si="105"/>
        <v>2.0611197694029916E-3</v>
      </c>
      <c r="AO355" s="5">
        <f t="shared" si="105"/>
        <v>0</v>
      </c>
      <c r="AP355" s="5">
        <f t="shared" si="105"/>
        <v>0</v>
      </c>
      <c r="AQ355" s="5">
        <f t="shared" si="105"/>
        <v>0</v>
      </c>
      <c r="AR355" s="5">
        <f t="shared" si="105"/>
        <v>0</v>
      </c>
      <c r="AS355" s="5">
        <f t="shared" si="106"/>
        <v>0</v>
      </c>
      <c r="AT355" s="5">
        <f t="shared" si="106"/>
        <v>0</v>
      </c>
      <c r="AU355" s="5">
        <f t="shared" si="106"/>
        <v>0</v>
      </c>
      <c r="AV355" s="5">
        <f t="shared" si="106"/>
        <v>0</v>
      </c>
      <c r="AW355" s="5">
        <f t="shared" si="106"/>
        <v>0</v>
      </c>
      <c r="AX355" s="5">
        <f t="shared" si="109"/>
        <v>0</v>
      </c>
      <c r="AY355" s="5">
        <f t="shared" si="108"/>
        <v>2.5878687263493464E-2</v>
      </c>
      <c r="AZ355" s="5">
        <f t="shared" si="108"/>
        <v>0</v>
      </c>
      <c r="BA355" s="5">
        <f t="shared" si="108"/>
        <v>0</v>
      </c>
      <c r="BB355" s="5">
        <f t="shared" si="108"/>
        <v>0</v>
      </c>
    </row>
    <row r="356" spans="1:54" x14ac:dyDescent="0.35">
      <c r="A356" s="2" t="s">
        <v>233</v>
      </c>
      <c r="B356" s="1" t="s">
        <v>371</v>
      </c>
      <c r="C356" t="str">
        <f>VLOOKUP(B356, [2]Main!$B$3:$D$376, 2, FALSE)</f>
        <v>Outside of MKCC</v>
      </c>
      <c r="D356" t="s">
        <v>1880</v>
      </c>
      <c r="E356" s="5">
        <v>0</v>
      </c>
      <c r="F356" s="5">
        <v>0</v>
      </c>
      <c r="G356" s="5">
        <v>0</v>
      </c>
      <c r="H356" s="5">
        <v>0</v>
      </c>
      <c r="I356" s="5">
        <v>0</v>
      </c>
      <c r="J356" s="5">
        <v>0</v>
      </c>
      <c r="K356" s="5">
        <v>0</v>
      </c>
      <c r="L356" s="5">
        <v>0</v>
      </c>
      <c r="M356" s="5">
        <v>0</v>
      </c>
      <c r="N356" s="5">
        <v>0</v>
      </c>
      <c r="O356" s="5">
        <v>0</v>
      </c>
      <c r="P356" s="5">
        <v>0</v>
      </c>
      <c r="Q356" s="5">
        <v>0</v>
      </c>
      <c r="R356" s="5">
        <v>0</v>
      </c>
      <c r="S356" s="5">
        <v>0</v>
      </c>
      <c r="U356" s="32">
        <f t="shared" si="103"/>
        <v>0</v>
      </c>
      <c r="V356" s="32">
        <f t="shared" si="104"/>
        <v>0</v>
      </c>
      <c r="W356" s="32">
        <f t="shared" si="100"/>
        <v>0</v>
      </c>
      <c r="X356" s="32">
        <f t="shared" si="100"/>
        <v>0</v>
      </c>
      <c r="Y356" s="32">
        <f t="shared" si="100"/>
        <v>0</v>
      </c>
      <c r="Z356" s="32">
        <f t="shared" si="100"/>
        <v>0</v>
      </c>
      <c r="AA356" s="32">
        <f t="shared" si="102"/>
        <v>0</v>
      </c>
      <c r="AB356" s="32">
        <f t="shared" si="101"/>
        <v>0</v>
      </c>
      <c r="AC356" s="32">
        <f t="shared" si="101"/>
        <v>0</v>
      </c>
      <c r="AD356" s="32">
        <f t="shared" si="101"/>
        <v>0</v>
      </c>
      <c r="AE356" s="32">
        <f t="shared" si="101"/>
        <v>0</v>
      </c>
      <c r="AF356" s="32">
        <f t="shared" si="101"/>
        <v>0</v>
      </c>
      <c r="AG356" s="32">
        <f t="shared" si="113"/>
        <v>0</v>
      </c>
      <c r="AH356" s="32">
        <f t="shared" si="112"/>
        <v>0</v>
      </c>
      <c r="AI356" s="32">
        <f t="shared" si="112"/>
        <v>0</v>
      </c>
      <c r="AJ356" s="32">
        <f>VLOOKUP(B356, '[3]Q01 Main'!$A$5:$B$392, 2, FALSE)</f>
        <v>0</v>
      </c>
      <c r="AK356">
        <f>VLOOKUP(B356, '[3]Q01 Main'!$A$5:$C$392, 3, FALSE)</f>
        <v>0</v>
      </c>
      <c r="AN356" s="5">
        <f t="shared" si="105"/>
        <v>0</v>
      </c>
      <c r="AO356" s="5">
        <f t="shared" si="105"/>
        <v>0</v>
      </c>
      <c r="AP356" s="5">
        <f t="shared" si="105"/>
        <v>0</v>
      </c>
      <c r="AQ356" s="5">
        <f t="shared" si="105"/>
        <v>0</v>
      </c>
      <c r="AR356" s="5">
        <f t="shared" si="105"/>
        <v>0</v>
      </c>
      <c r="AS356" s="5">
        <f t="shared" si="106"/>
        <v>0</v>
      </c>
      <c r="AT356" s="5">
        <f t="shared" si="106"/>
        <v>0</v>
      </c>
      <c r="AU356" s="5">
        <f t="shared" si="106"/>
        <v>0</v>
      </c>
      <c r="AV356" s="5">
        <f t="shared" si="106"/>
        <v>0</v>
      </c>
      <c r="AW356" s="5">
        <f t="shared" si="106"/>
        <v>0</v>
      </c>
      <c r="AX356" s="5">
        <f t="shared" si="109"/>
        <v>0</v>
      </c>
      <c r="AY356" s="5">
        <f t="shared" si="108"/>
        <v>0</v>
      </c>
      <c r="AZ356" s="5">
        <f t="shared" si="108"/>
        <v>0</v>
      </c>
      <c r="BA356" s="5">
        <f t="shared" si="108"/>
        <v>0</v>
      </c>
      <c r="BB356" s="5">
        <f t="shared" si="108"/>
        <v>0</v>
      </c>
    </row>
    <row r="357" spans="1:54" x14ac:dyDescent="0.35">
      <c r="A357" s="2" t="s">
        <v>233</v>
      </c>
      <c r="B357" s="1" t="s">
        <v>372</v>
      </c>
      <c r="C357" t="str">
        <f>VLOOKUP(B357, [2]Main!$B$3:$D$376, 2, FALSE)</f>
        <v>Outside of MKCC</v>
      </c>
      <c r="D357" t="s">
        <v>1880</v>
      </c>
      <c r="E357" s="5">
        <v>0</v>
      </c>
      <c r="F357" s="5">
        <v>0</v>
      </c>
      <c r="G357" s="5">
        <v>0</v>
      </c>
      <c r="H357" s="5">
        <v>0</v>
      </c>
      <c r="I357" s="5">
        <v>0</v>
      </c>
      <c r="J357" s="5">
        <v>0</v>
      </c>
      <c r="K357" s="5">
        <v>0</v>
      </c>
      <c r="L357" s="5">
        <v>0</v>
      </c>
      <c r="M357" s="5">
        <v>0</v>
      </c>
      <c r="N357" s="5">
        <v>0</v>
      </c>
      <c r="O357" s="5">
        <v>0</v>
      </c>
      <c r="P357" s="5">
        <v>0</v>
      </c>
      <c r="Q357" s="5">
        <v>0</v>
      </c>
      <c r="R357" s="5">
        <v>0</v>
      </c>
      <c r="S357" s="5">
        <v>0</v>
      </c>
      <c r="U357" s="32">
        <f t="shared" si="103"/>
        <v>0</v>
      </c>
      <c r="V357" s="32">
        <f t="shared" si="104"/>
        <v>0</v>
      </c>
      <c r="W357" s="32">
        <f t="shared" si="100"/>
        <v>0</v>
      </c>
      <c r="X357" s="32">
        <f t="shared" si="100"/>
        <v>0</v>
      </c>
      <c r="Y357" s="32">
        <f t="shared" si="100"/>
        <v>0</v>
      </c>
      <c r="Z357" s="32">
        <f t="shared" si="100"/>
        <v>0</v>
      </c>
      <c r="AA357" s="32">
        <f t="shared" si="102"/>
        <v>0</v>
      </c>
      <c r="AB357" s="32">
        <f t="shared" si="101"/>
        <v>0</v>
      </c>
      <c r="AC357" s="32">
        <f t="shared" si="101"/>
        <v>0</v>
      </c>
      <c r="AD357" s="32">
        <f t="shared" si="101"/>
        <v>0</v>
      </c>
      <c r="AE357" s="32">
        <f t="shared" si="101"/>
        <v>0</v>
      </c>
      <c r="AF357" s="32">
        <f t="shared" si="101"/>
        <v>0</v>
      </c>
      <c r="AG357" s="32">
        <f t="shared" si="113"/>
        <v>0</v>
      </c>
      <c r="AH357" s="32">
        <f t="shared" si="112"/>
        <v>0</v>
      </c>
      <c r="AI357" s="32">
        <f t="shared" si="112"/>
        <v>0</v>
      </c>
      <c r="AJ357" s="32">
        <f>VLOOKUP(B357, '[3]Q01 Main'!$A$5:$B$392, 2, FALSE)</f>
        <v>0</v>
      </c>
      <c r="AK357">
        <f>VLOOKUP(B357, '[3]Q01 Main'!$A$5:$C$392, 3, FALSE)</f>
        <v>0</v>
      </c>
      <c r="AN357" s="5">
        <f t="shared" si="105"/>
        <v>0</v>
      </c>
      <c r="AO357" s="5">
        <f t="shared" si="105"/>
        <v>0</v>
      </c>
      <c r="AP357" s="5">
        <f t="shared" si="105"/>
        <v>0</v>
      </c>
      <c r="AQ357" s="5">
        <f t="shared" si="105"/>
        <v>0</v>
      </c>
      <c r="AR357" s="5">
        <f t="shared" si="105"/>
        <v>0</v>
      </c>
      <c r="AS357" s="5">
        <f t="shared" si="106"/>
        <v>0</v>
      </c>
      <c r="AT357" s="5">
        <f t="shared" si="106"/>
        <v>0</v>
      </c>
      <c r="AU357" s="5">
        <f t="shared" si="106"/>
        <v>0</v>
      </c>
      <c r="AV357" s="5">
        <f t="shared" si="106"/>
        <v>0</v>
      </c>
      <c r="AW357" s="5">
        <f t="shared" si="106"/>
        <v>0</v>
      </c>
      <c r="AX357" s="5">
        <f t="shared" si="109"/>
        <v>0</v>
      </c>
      <c r="AY357" s="5">
        <f t="shared" si="108"/>
        <v>0</v>
      </c>
      <c r="AZ357" s="5">
        <f t="shared" si="108"/>
        <v>0</v>
      </c>
      <c r="BA357" s="5">
        <f t="shared" si="108"/>
        <v>0</v>
      </c>
      <c r="BB357" s="5">
        <f t="shared" si="108"/>
        <v>0</v>
      </c>
    </row>
    <row r="358" spans="1:54" x14ac:dyDescent="0.35">
      <c r="A358" s="2" t="s">
        <v>233</v>
      </c>
      <c r="B358" s="1" t="s">
        <v>373</v>
      </c>
      <c r="C358" t="str">
        <f>VLOOKUP(B358, [2]Main!$B$3:$D$376, 2, FALSE)</f>
        <v>Outside of MKCC</v>
      </c>
      <c r="D358" t="str">
        <f>VLOOKUP(B358, [2]Main!$B$3:$D$376, 3, FALSE)</f>
        <v>Bedford</v>
      </c>
      <c r="E358" s="5">
        <v>2.5000000000000001E-3</v>
      </c>
      <c r="F358" s="5">
        <v>0</v>
      </c>
      <c r="G358" s="5">
        <v>0</v>
      </c>
      <c r="H358" s="5">
        <v>0</v>
      </c>
      <c r="I358" s="5">
        <v>0</v>
      </c>
      <c r="J358" s="5">
        <v>0</v>
      </c>
      <c r="K358" s="5">
        <v>0</v>
      </c>
      <c r="L358" s="5">
        <v>0</v>
      </c>
      <c r="M358" s="5">
        <v>0</v>
      </c>
      <c r="N358" s="5">
        <v>0</v>
      </c>
      <c r="O358" s="5">
        <v>0</v>
      </c>
      <c r="P358" s="5">
        <v>3.3369999999999997E-2</v>
      </c>
      <c r="Q358" s="5">
        <v>0</v>
      </c>
      <c r="R358" s="5">
        <v>0</v>
      </c>
      <c r="S358" s="5">
        <v>0</v>
      </c>
      <c r="U358" s="32">
        <f t="shared" si="103"/>
        <v>17.5</v>
      </c>
      <c r="V358" s="32">
        <f t="shared" si="104"/>
        <v>0</v>
      </c>
      <c r="W358" s="32">
        <f t="shared" si="100"/>
        <v>0</v>
      </c>
      <c r="X358" s="32">
        <f t="shared" si="100"/>
        <v>0</v>
      </c>
      <c r="Y358" s="32">
        <f t="shared" si="100"/>
        <v>0</v>
      </c>
      <c r="Z358" s="32">
        <f t="shared" si="100"/>
        <v>0</v>
      </c>
      <c r="AA358" s="32">
        <f t="shared" si="102"/>
        <v>0</v>
      </c>
      <c r="AB358" s="32">
        <f t="shared" si="101"/>
        <v>0</v>
      </c>
      <c r="AC358" s="32">
        <f t="shared" si="101"/>
        <v>0</v>
      </c>
      <c r="AD358" s="32">
        <f t="shared" si="101"/>
        <v>0</v>
      </c>
      <c r="AE358" s="32">
        <f t="shared" si="101"/>
        <v>0</v>
      </c>
      <c r="AF358" s="32">
        <f t="shared" si="101"/>
        <v>233.58999999999997</v>
      </c>
      <c r="AG358" s="32">
        <f t="shared" si="113"/>
        <v>0</v>
      </c>
      <c r="AH358" s="32">
        <f t="shared" si="112"/>
        <v>0</v>
      </c>
      <c r="AI358" s="32">
        <f t="shared" si="112"/>
        <v>0</v>
      </c>
      <c r="AJ358" s="32">
        <f>VLOOKUP(B358, '[3]Q01 Main'!$A$5:$B$392, 2, FALSE)</f>
        <v>70</v>
      </c>
      <c r="AK358">
        <f>VLOOKUP(B358, '[3]Q01 Main'!$A$5:$C$392, 3, FALSE)</f>
        <v>5</v>
      </c>
      <c r="AN358" s="5">
        <f t="shared" si="105"/>
        <v>2.4654542696208029E-3</v>
      </c>
      <c r="AO358" s="5">
        <f t="shared" si="105"/>
        <v>0</v>
      </c>
      <c r="AP358" s="5">
        <f t="shared" si="105"/>
        <v>0</v>
      </c>
      <c r="AQ358" s="5">
        <f t="shared" si="105"/>
        <v>0</v>
      </c>
      <c r="AR358" s="5">
        <f t="shared" si="105"/>
        <v>0</v>
      </c>
      <c r="AS358" s="5">
        <f t="shared" si="106"/>
        <v>0</v>
      </c>
      <c r="AT358" s="5">
        <f t="shared" si="106"/>
        <v>0</v>
      </c>
      <c r="AU358" s="5">
        <f t="shared" si="106"/>
        <v>0</v>
      </c>
      <c r="AV358" s="5">
        <f t="shared" si="106"/>
        <v>0</v>
      </c>
      <c r="AW358" s="5">
        <f t="shared" si="106"/>
        <v>0</v>
      </c>
      <c r="AX358" s="5">
        <f t="shared" si="109"/>
        <v>0</v>
      </c>
      <c r="AY358" s="5">
        <f t="shared" si="108"/>
        <v>3.0969044073257193E-2</v>
      </c>
      <c r="AZ358" s="5">
        <f t="shared" si="108"/>
        <v>0</v>
      </c>
      <c r="BA358" s="5">
        <f t="shared" si="108"/>
        <v>0</v>
      </c>
      <c r="BB358" s="5">
        <f t="shared" si="108"/>
        <v>0</v>
      </c>
    </row>
    <row r="359" spans="1:54" x14ac:dyDescent="0.35">
      <c r="A359" s="2" t="s">
        <v>233</v>
      </c>
      <c r="B359" s="1" t="s">
        <v>374</v>
      </c>
      <c r="C359" t="str">
        <f>VLOOKUP(B359, [2]Main!$B$3:$D$376, 2, FALSE)</f>
        <v>Outside of MKCC</v>
      </c>
      <c r="D359" t="s">
        <v>1880</v>
      </c>
      <c r="E359" s="5">
        <v>0</v>
      </c>
      <c r="F359" s="5">
        <v>0</v>
      </c>
      <c r="G359" s="5">
        <v>0</v>
      </c>
      <c r="H359" s="5">
        <v>0</v>
      </c>
      <c r="I359" s="5">
        <v>0</v>
      </c>
      <c r="J359" s="5">
        <v>0</v>
      </c>
      <c r="K359" s="5">
        <v>0</v>
      </c>
      <c r="L359" s="5">
        <v>0</v>
      </c>
      <c r="M359" s="5">
        <v>0</v>
      </c>
      <c r="N359" s="5">
        <v>0</v>
      </c>
      <c r="O359" s="5">
        <v>0</v>
      </c>
      <c r="P359" s="5">
        <v>0</v>
      </c>
      <c r="Q359" s="5">
        <v>0</v>
      </c>
      <c r="R359" s="5">
        <v>0</v>
      </c>
      <c r="S359" s="5">
        <v>0</v>
      </c>
      <c r="U359" s="32">
        <f t="shared" si="103"/>
        <v>0</v>
      </c>
      <c r="V359" s="32">
        <f t="shared" si="104"/>
        <v>0</v>
      </c>
      <c r="W359" s="32">
        <f t="shared" si="100"/>
        <v>0</v>
      </c>
      <c r="X359" s="32">
        <f t="shared" si="100"/>
        <v>0</v>
      </c>
      <c r="Y359" s="32">
        <f t="shared" si="100"/>
        <v>0</v>
      </c>
      <c r="Z359" s="32">
        <f t="shared" si="100"/>
        <v>0</v>
      </c>
      <c r="AA359" s="32">
        <f t="shared" si="102"/>
        <v>0</v>
      </c>
      <c r="AB359" s="32">
        <f t="shared" si="101"/>
        <v>0</v>
      </c>
      <c r="AC359" s="32">
        <f t="shared" si="101"/>
        <v>0</v>
      </c>
      <c r="AD359" s="32">
        <f t="shared" si="101"/>
        <v>0</v>
      </c>
      <c r="AE359" s="32">
        <f t="shared" si="101"/>
        <v>0</v>
      </c>
      <c r="AF359" s="32">
        <f t="shared" si="101"/>
        <v>0</v>
      </c>
      <c r="AG359" s="32">
        <f t="shared" si="113"/>
        <v>0</v>
      </c>
      <c r="AH359" s="32">
        <f t="shared" si="112"/>
        <v>0</v>
      </c>
      <c r="AI359" s="32">
        <f t="shared" si="112"/>
        <v>0</v>
      </c>
      <c r="AJ359" s="32">
        <f>VLOOKUP(B359, '[3]Q01 Main'!$A$5:$B$392, 2, FALSE)</f>
        <v>0</v>
      </c>
      <c r="AK359">
        <f>VLOOKUP(B359, '[3]Q01 Main'!$A$5:$C$392, 3, FALSE)</f>
        <v>0</v>
      </c>
      <c r="AN359" s="5">
        <f t="shared" si="105"/>
        <v>0</v>
      </c>
      <c r="AO359" s="5">
        <f t="shared" si="105"/>
        <v>0</v>
      </c>
      <c r="AP359" s="5">
        <f t="shared" si="105"/>
        <v>0</v>
      </c>
      <c r="AQ359" s="5">
        <f t="shared" si="105"/>
        <v>0</v>
      </c>
      <c r="AR359" s="5">
        <f t="shared" si="105"/>
        <v>0</v>
      </c>
      <c r="AS359" s="5">
        <f t="shared" si="106"/>
        <v>0</v>
      </c>
      <c r="AT359" s="5">
        <f t="shared" si="106"/>
        <v>0</v>
      </c>
      <c r="AU359" s="5">
        <f t="shared" si="106"/>
        <v>0</v>
      </c>
      <c r="AV359" s="5">
        <f t="shared" si="106"/>
        <v>0</v>
      </c>
      <c r="AW359" s="5">
        <f t="shared" si="106"/>
        <v>0</v>
      </c>
      <c r="AX359" s="5">
        <f t="shared" si="109"/>
        <v>0</v>
      </c>
      <c r="AY359" s="5">
        <f t="shared" si="108"/>
        <v>0</v>
      </c>
      <c r="AZ359" s="5">
        <f t="shared" si="108"/>
        <v>0</v>
      </c>
      <c r="BA359" s="5">
        <f t="shared" si="108"/>
        <v>0</v>
      </c>
      <c r="BB359" s="5">
        <f t="shared" si="108"/>
        <v>0</v>
      </c>
    </row>
    <row r="360" spans="1:54" x14ac:dyDescent="0.35">
      <c r="A360" s="2" t="s">
        <v>233</v>
      </c>
      <c r="B360" s="1" t="s">
        <v>375</v>
      </c>
      <c r="C360" t="str">
        <f>VLOOKUP(B360, [2]Main!$B$3:$D$376, 2, FALSE)</f>
        <v>Outside of MKCC</v>
      </c>
      <c r="D360" t="str">
        <f>VLOOKUP(B360, [2]Main!$B$3:$D$376, 3, FALSE)</f>
        <v>Northampton</v>
      </c>
      <c r="E360" s="5">
        <v>2.3500000000000001E-3</v>
      </c>
      <c r="F360" s="5">
        <v>0</v>
      </c>
      <c r="G360" s="5">
        <v>0</v>
      </c>
      <c r="H360" s="5">
        <v>0</v>
      </c>
      <c r="I360" s="5">
        <v>0</v>
      </c>
      <c r="J360" s="5">
        <v>0</v>
      </c>
      <c r="K360" s="5">
        <v>0</v>
      </c>
      <c r="L360" s="5">
        <v>0</v>
      </c>
      <c r="M360" s="5">
        <v>1.8499999999999999E-2</v>
      </c>
      <c r="N360" s="5">
        <v>0</v>
      </c>
      <c r="O360" s="5">
        <v>0</v>
      </c>
      <c r="P360" s="5">
        <v>0</v>
      </c>
      <c r="Q360" s="5">
        <v>0</v>
      </c>
      <c r="R360" s="5">
        <v>0</v>
      </c>
      <c r="S360" s="5">
        <v>0</v>
      </c>
      <c r="U360" s="32">
        <f t="shared" si="103"/>
        <v>28.787499999999998</v>
      </c>
      <c r="V360" s="32">
        <f t="shared" si="104"/>
        <v>0</v>
      </c>
      <c r="W360" s="32">
        <f t="shared" si="100"/>
        <v>0</v>
      </c>
      <c r="X360" s="32">
        <f t="shared" si="100"/>
        <v>0</v>
      </c>
      <c r="Y360" s="32">
        <f t="shared" si="100"/>
        <v>0</v>
      </c>
      <c r="Z360" s="32">
        <f t="shared" si="100"/>
        <v>0</v>
      </c>
      <c r="AA360" s="32">
        <f t="shared" si="102"/>
        <v>0</v>
      </c>
      <c r="AB360" s="32">
        <f t="shared" si="101"/>
        <v>0</v>
      </c>
      <c r="AC360" s="32">
        <f t="shared" si="101"/>
        <v>226.625</v>
      </c>
      <c r="AD360" s="32">
        <f t="shared" si="101"/>
        <v>0</v>
      </c>
      <c r="AE360" s="32">
        <f t="shared" si="101"/>
        <v>0</v>
      </c>
      <c r="AF360" s="32">
        <f t="shared" si="101"/>
        <v>0</v>
      </c>
      <c r="AG360" s="32">
        <f t="shared" si="113"/>
        <v>0</v>
      </c>
      <c r="AH360" s="32">
        <f t="shared" si="112"/>
        <v>0</v>
      </c>
      <c r="AI360" s="32">
        <f t="shared" si="112"/>
        <v>0</v>
      </c>
      <c r="AJ360" s="32">
        <f>VLOOKUP(B360, '[3]Q01 Main'!$A$5:$B$392, 2, FALSE)</f>
        <v>122.5</v>
      </c>
      <c r="AK360">
        <f>VLOOKUP(B360, '[3]Q01 Main'!$A$5:$C$392, 3, FALSE)</f>
        <v>2</v>
      </c>
      <c r="AN360" s="5">
        <f t="shared" si="105"/>
        <v>4.0556722735262205E-3</v>
      </c>
      <c r="AO360" s="5">
        <f t="shared" si="105"/>
        <v>0</v>
      </c>
      <c r="AP360" s="5">
        <f t="shared" si="105"/>
        <v>0</v>
      </c>
      <c r="AQ360" s="5">
        <f t="shared" si="105"/>
        <v>0</v>
      </c>
      <c r="AR360" s="5">
        <f t="shared" si="105"/>
        <v>0</v>
      </c>
      <c r="AS360" s="5">
        <f t="shared" si="106"/>
        <v>0</v>
      </c>
      <c r="AT360" s="5">
        <f t="shared" si="106"/>
        <v>0</v>
      </c>
      <c r="AU360" s="5">
        <f t="shared" si="106"/>
        <v>0</v>
      </c>
      <c r="AV360" s="5">
        <f t="shared" si="106"/>
        <v>3.3048015614640158E-2</v>
      </c>
      <c r="AW360" s="5">
        <f t="shared" si="106"/>
        <v>0</v>
      </c>
      <c r="AX360" s="5">
        <f t="shared" si="109"/>
        <v>0</v>
      </c>
      <c r="AY360" s="5">
        <f t="shared" si="108"/>
        <v>0</v>
      </c>
      <c r="AZ360" s="5">
        <f t="shared" si="108"/>
        <v>0</v>
      </c>
      <c r="BA360" s="5">
        <f t="shared" si="108"/>
        <v>0</v>
      </c>
      <c r="BB360" s="5">
        <f t="shared" si="108"/>
        <v>0</v>
      </c>
    </row>
    <row r="361" spans="1:54" x14ac:dyDescent="0.35">
      <c r="A361" s="2" t="s">
        <v>233</v>
      </c>
      <c r="B361" s="1" t="s">
        <v>376</v>
      </c>
      <c r="C361" t="str">
        <f>VLOOKUP(B361, [2]Main!$B$3:$D$376, 2, FALSE)</f>
        <v>Outside of MKCC</v>
      </c>
      <c r="D361" t="s">
        <v>1880</v>
      </c>
      <c r="E361" s="5">
        <v>1.01E-3</v>
      </c>
      <c r="F361" s="5">
        <v>0</v>
      </c>
      <c r="G361" s="5">
        <v>0</v>
      </c>
      <c r="H361" s="5">
        <v>0</v>
      </c>
      <c r="I361" s="5">
        <v>0</v>
      </c>
      <c r="J361" s="5">
        <v>0</v>
      </c>
      <c r="K361" s="5">
        <v>0</v>
      </c>
      <c r="L361" s="5">
        <v>2.3539999999999998E-2</v>
      </c>
      <c r="M361" s="5">
        <v>0</v>
      </c>
      <c r="N361" s="5">
        <v>0</v>
      </c>
      <c r="O361" s="5">
        <v>0</v>
      </c>
      <c r="P361" s="5">
        <v>0</v>
      </c>
      <c r="Q361" s="5">
        <v>0</v>
      </c>
      <c r="R361" s="5">
        <v>0</v>
      </c>
      <c r="S361" s="5">
        <v>0</v>
      </c>
      <c r="U361" s="32">
        <f t="shared" si="103"/>
        <v>0</v>
      </c>
      <c r="V361" s="32">
        <f t="shared" si="104"/>
        <v>0</v>
      </c>
      <c r="W361" s="32">
        <f t="shared" si="100"/>
        <v>0</v>
      </c>
      <c r="X361" s="32">
        <f t="shared" si="100"/>
        <v>0</v>
      </c>
      <c r="Y361" s="32">
        <f t="shared" si="100"/>
        <v>0</v>
      </c>
      <c r="Z361" s="32">
        <f t="shared" si="100"/>
        <v>0</v>
      </c>
      <c r="AA361" s="32">
        <f t="shared" si="102"/>
        <v>0</v>
      </c>
      <c r="AB361" s="32">
        <f t="shared" si="101"/>
        <v>0</v>
      </c>
      <c r="AC361" s="32">
        <f t="shared" si="101"/>
        <v>0</v>
      </c>
      <c r="AD361" s="32">
        <f t="shared" si="101"/>
        <v>0</v>
      </c>
      <c r="AE361" s="32">
        <f t="shared" si="101"/>
        <v>0</v>
      </c>
      <c r="AF361" s="32">
        <f t="shared" si="101"/>
        <v>0</v>
      </c>
      <c r="AG361" s="32">
        <f t="shared" si="113"/>
        <v>0</v>
      </c>
      <c r="AH361" s="32">
        <f t="shared" si="112"/>
        <v>0</v>
      </c>
      <c r="AI361" s="32">
        <f t="shared" si="112"/>
        <v>0</v>
      </c>
      <c r="AJ361" s="32">
        <f>VLOOKUP(B361, '[3]Q01 Main'!$A$5:$B$392, 2, FALSE)</f>
        <v>0</v>
      </c>
      <c r="AK361">
        <f>VLOOKUP(B361, '[3]Q01 Main'!$A$5:$C$392, 3, FALSE)</f>
        <v>1</v>
      </c>
      <c r="AN361" s="5">
        <f t="shared" si="105"/>
        <v>0</v>
      </c>
      <c r="AO361" s="5">
        <f t="shared" si="105"/>
        <v>0</v>
      </c>
      <c r="AP361" s="5">
        <f t="shared" si="105"/>
        <v>0</v>
      </c>
      <c r="AQ361" s="5">
        <f t="shared" si="105"/>
        <v>0</v>
      </c>
      <c r="AR361" s="5">
        <f t="shared" si="105"/>
        <v>0</v>
      </c>
      <c r="AS361" s="5">
        <f t="shared" si="106"/>
        <v>0</v>
      </c>
      <c r="AT361" s="5">
        <f t="shared" si="106"/>
        <v>0</v>
      </c>
      <c r="AU361" s="5">
        <f t="shared" si="106"/>
        <v>0</v>
      </c>
      <c r="AV361" s="5">
        <f t="shared" si="106"/>
        <v>0</v>
      </c>
      <c r="AW361" s="5">
        <f t="shared" si="106"/>
        <v>0</v>
      </c>
      <c r="AX361" s="5">
        <f t="shared" si="109"/>
        <v>0</v>
      </c>
      <c r="AY361" s="5">
        <f t="shared" si="108"/>
        <v>0</v>
      </c>
      <c r="AZ361" s="5">
        <f t="shared" si="108"/>
        <v>0</v>
      </c>
      <c r="BA361" s="5">
        <f t="shared" si="108"/>
        <v>0</v>
      </c>
      <c r="BB361" s="5">
        <f t="shared" si="108"/>
        <v>0</v>
      </c>
    </row>
    <row r="362" spans="1:54" x14ac:dyDescent="0.35">
      <c r="A362" s="2" t="s">
        <v>233</v>
      </c>
      <c r="B362" s="1" t="s">
        <v>377</v>
      </c>
      <c r="C362" t="str">
        <f>VLOOKUP(B362, [2]Main!$B$3:$D$376, 2, FALSE)</f>
        <v>Outside of MKCC</v>
      </c>
      <c r="D362" t="str">
        <f>VLOOKUP(B362, [2]Main!$B$3:$D$376, 3, FALSE)</f>
        <v xml:space="preserve">Dunstable </v>
      </c>
      <c r="E362" s="5">
        <v>6.4999999999999997E-4</v>
      </c>
      <c r="F362" s="5">
        <v>0</v>
      </c>
      <c r="G362" s="5">
        <v>0</v>
      </c>
      <c r="H362" s="5">
        <v>0</v>
      </c>
      <c r="I362" s="5">
        <v>0</v>
      </c>
      <c r="J362" s="5">
        <v>0</v>
      </c>
      <c r="K362" s="5">
        <v>0</v>
      </c>
      <c r="L362" s="5">
        <v>0</v>
      </c>
      <c r="M362" s="5">
        <v>0</v>
      </c>
      <c r="N362" s="5">
        <v>0</v>
      </c>
      <c r="O362" s="5">
        <v>0</v>
      </c>
      <c r="P362" s="5">
        <v>0</v>
      </c>
      <c r="Q362" s="5">
        <v>4.7400000000000003E-3</v>
      </c>
      <c r="R362" s="5">
        <v>0</v>
      </c>
      <c r="S362" s="5">
        <v>0</v>
      </c>
      <c r="U362" s="32">
        <f t="shared" si="103"/>
        <v>3.25</v>
      </c>
      <c r="V362" s="32">
        <f t="shared" si="104"/>
        <v>0</v>
      </c>
      <c r="W362" s="32">
        <f t="shared" si="100"/>
        <v>0</v>
      </c>
      <c r="X362" s="32">
        <f t="shared" si="100"/>
        <v>0</v>
      </c>
      <c r="Y362" s="32">
        <f t="shared" si="100"/>
        <v>0</v>
      </c>
      <c r="Z362" s="32">
        <f t="shared" si="100"/>
        <v>0</v>
      </c>
      <c r="AA362" s="32">
        <f t="shared" si="102"/>
        <v>0</v>
      </c>
      <c r="AB362" s="32">
        <f t="shared" si="101"/>
        <v>0</v>
      </c>
      <c r="AC362" s="32">
        <f t="shared" si="101"/>
        <v>0</v>
      </c>
      <c r="AD362" s="32">
        <f t="shared" si="101"/>
        <v>0</v>
      </c>
      <c r="AE362" s="32">
        <f t="shared" si="101"/>
        <v>0</v>
      </c>
      <c r="AF362" s="32">
        <f t="shared" si="101"/>
        <v>0</v>
      </c>
      <c r="AG362" s="32">
        <f t="shared" si="113"/>
        <v>23.700000000000003</v>
      </c>
      <c r="AH362" s="32">
        <f t="shared" si="112"/>
        <v>0</v>
      </c>
      <c r="AI362" s="32">
        <f t="shared" si="112"/>
        <v>0</v>
      </c>
      <c r="AJ362" s="32">
        <f>VLOOKUP(B362, '[3]Q01 Main'!$A$5:$B$392, 2, FALSE)</f>
        <v>50</v>
      </c>
      <c r="AK362">
        <f>VLOOKUP(B362, '[3]Q01 Main'!$A$5:$C$392, 3, FALSE)</f>
        <v>1</v>
      </c>
      <c r="AN362" s="5">
        <f t="shared" si="105"/>
        <v>4.5787007864386337E-4</v>
      </c>
      <c r="AO362" s="5">
        <f t="shared" si="105"/>
        <v>0</v>
      </c>
      <c r="AP362" s="5">
        <f t="shared" si="105"/>
        <v>0</v>
      </c>
      <c r="AQ362" s="5">
        <f t="shared" si="105"/>
        <v>0</v>
      </c>
      <c r="AR362" s="5">
        <f t="shared" si="105"/>
        <v>0</v>
      </c>
      <c r="AS362" s="5">
        <f t="shared" si="106"/>
        <v>0</v>
      </c>
      <c r="AT362" s="5">
        <f t="shared" si="106"/>
        <v>0</v>
      </c>
      <c r="AU362" s="5">
        <f t="shared" si="106"/>
        <v>0</v>
      </c>
      <c r="AV362" s="5">
        <f t="shared" si="106"/>
        <v>0</v>
      </c>
      <c r="AW362" s="5">
        <f t="shared" si="106"/>
        <v>0</v>
      </c>
      <c r="AX362" s="5">
        <f t="shared" si="109"/>
        <v>0</v>
      </c>
      <c r="AY362" s="5">
        <f t="shared" si="108"/>
        <v>0</v>
      </c>
      <c r="AZ362" s="5">
        <f t="shared" si="108"/>
        <v>3.4253150676340606E-3</v>
      </c>
      <c r="BA362" s="5">
        <f t="shared" si="108"/>
        <v>0</v>
      </c>
      <c r="BB362" s="5">
        <f t="shared" si="108"/>
        <v>0</v>
      </c>
    </row>
    <row r="363" spans="1:54" x14ac:dyDescent="0.35">
      <c r="A363" s="2" t="s">
        <v>233</v>
      </c>
      <c r="B363" s="1" t="s">
        <v>378</v>
      </c>
      <c r="C363" t="str">
        <f>VLOOKUP(B363, [2]Main!$B$3:$D$376, 2, FALSE)</f>
        <v>Outside of MKCC</v>
      </c>
      <c r="D363" t="str">
        <f>VLOOKUP(B363, [2]Main!$B$3:$D$376, 3, FALSE)</f>
        <v>Northampton</v>
      </c>
      <c r="E363" s="5">
        <v>2.5500000000000002E-3</v>
      </c>
      <c r="F363" s="5">
        <v>0</v>
      </c>
      <c r="G363" s="5">
        <v>0</v>
      </c>
      <c r="H363" s="5">
        <v>0</v>
      </c>
      <c r="I363" s="5">
        <v>0</v>
      </c>
      <c r="J363" s="5">
        <v>0</v>
      </c>
      <c r="K363" s="5">
        <v>0</v>
      </c>
      <c r="L363" s="5">
        <v>0</v>
      </c>
      <c r="M363" s="5">
        <v>2.0070000000000001E-2</v>
      </c>
      <c r="N363" s="5">
        <v>0</v>
      </c>
      <c r="O363" s="5">
        <v>0</v>
      </c>
      <c r="P363" s="5">
        <v>0</v>
      </c>
      <c r="Q363" s="5">
        <v>0</v>
      </c>
      <c r="R363" s="5">
        <v>0</v>
      </c>
      <c r="S363" s="5">
        <v>0</v>
      </c>
      <c r="U363" s="32">
        <f t="shared" si="103"/>
        <v>43.350000000000009</v>
      </c>
      <c r="V363" s="32">
        <f t="shared" si="104"/>
        <v>0</v>
      </c>
      <c r="W363" s="32">
        <f t="shared" si="100"/>
        <v>0</v>
      </c>
      <c r="X363" s="32">
        <f t="shared" si="100"/>
        <v>0</v>
      </c>
      <c r="Y363" s="32">
        <f t="shared" si="100"/>
        <v>0</v>
      </c>
      <c r="Z363" s="32">
        <f t="shared" si="100"/>
        <v>0</v>
      </c>
      <c r="AA363" s="32">
        <f t="shared" si="102"/>
        <v>0</v>
      </c>
      <c r="AB363" s="32">
        <f t="shared" si="101"/>
        <v>0</v>
      </c>
      <c r="AC363" s="32">
        <f t="shared" si="101"/>
        <v>341.19</v>
      </c>
      <c r="AD363" s="32">
        <f t="shared" si="101"/>
        <v>0</v>
      </c>
      <c r="AE363" s="32">
        <f t="shared" si="101"/>
        <v>0</v>
      </c>
      <c r="AF363" s="32">
        <f t="shared" si="101"/>
        <v>0</v>
      </c>
      <c r="AG363" s="32">
        <f t="shared" si="113"/>
        <v>0</v>
      </c>
      <c r="AH363" s="32">
        <f t="shared" si="112"/>
        <v>0</v>
      </c>
      <c r="AI363" s="32">
        <f t="shared" si="112"/>
        <v>0</v>
      </c>
      <c r="AJ363" s="32">
        <f>VLOOKUP(B363, '[3]Q01 Main'!$A$5:$B$392, 2, FALSE)</f>
        <v>170</v>
      </c>
      <c r="AK363">
        <f>VLOOKUP(B363, '[3]Q01 Main'!$A$5:$C$392, 3, FALSE)</f>
        <v>1</v>
      </c>
      <c r="AN363" s="5">
        <f t="shared" si="105"/>
        <v>6.1072824336035328E-3</v>
      </c>
      <c r="AO363" s="5">
        <f t="shared" si="105"/>
        <v>0</v>
      </c>
      <c r="AP363" s="5">
        <f t="shared" si="105"/>
        <v>0</v>
      </c>
      <c r="AQ363" s="5">
        <f t="shared" si="105"/>
        <v>0</v>
      </c>
      <c r="AR363" s="5">
        <f t="shared" si="105"/>
        <v>0</v>
      </c>
      <c r="AS363" s="5">
        <f t="shared" si="106"/>
        <v>0</v>
      </c>
      <c r="AT363" s="5">
        <f t="shared" si="106"/>
        <v>0</v>
      </c>
      <c r="AU363" s="5">
        <f t="shared" si="106"/>
        <v>0</v>
      </c>
      <c r="AV363" s="5">
        <f t="shared" si="106"/>
        <v>4.9754671583272257E-2</v>
      </c>
      <c r="AW363" s="5">
        <f t="shared" si="106"/>
        <v>0</v>
      </c>
      <c r="AX363" s="5">
        <f t="shared" si="109"/>
        <v>0</v>
      </c>
      <c r="AY363" s="5">
        <f t="shared" si="108"/>
        <v>0</v>
      </c>
      <c r="AZ363" s="5">
        <f t="shared" si="108"/>
        <v>0</v>
      </c>
      <c r="BA363" s="5">
        <f t="shared" si="108"/>
        <v>0</v>
      </c>
      <c r="BB363" s="5">
        <f t="shared" si="108"/>
        <v>0</v>
      </c>
    </row>
    <row r="364" spans="1:54" x14ac:dyDescent="0.35">
      <c r="A364" s="2" t="s">
        <v>233</v>
      </c>
      <c r="B364" s="1" t="s">
        <v>379</v>
      </c>
      <c r="C364" t="str">
        <f>VLOOKUP(B364, [2]Main!$B$3:$D$376, 2, FALSE)</f>
        <v>Outside of MKCC</v>
      </c>
      <c r="D364" t="s">
        <v>1880</v>
      </c>
      <c r="E364" s="5">
        <v>0</v>
      </c>
      <c r="F364" s="5">
        <v>0</v>
      </c>
      <c r="G364" s="5">
        <v>0</v>
      </c>
      <c r="H364" s="5">
        <v>0</v>
      </c>
      <c r="I364" s="5">
        <v>0</v>
      </c>
      <c r="J364" s="5">
        <v>0</v>
      </c>
      <c r="K364" s="5">
        <v>0</v>
      </c>
      <c r="L364" s="5">
        <v>0</v>
      </c>
      <c r="M364" s="5">
        <v>0</v>
      </c>
      <c r="N364" s="5">
        <v>0</v>
      </c>
      <c r="O364" s="5">
        <v>0</v>
      </c>
      <c r="P364" s="5">
        <v>0</v>
      </c>
      <c r="Q364" s="5">
        <v>0</v>
      </c>
      <c r="R364" s="5">
        <v>0</v>
      </c>
      <c r="S364" s="5">
        <v>0</v>
      </c>
      <c r="U364" s="32">
        <f t="shared" si="103"/>
        <v>0</v>
      </c>
      <c r="V364" s="32">
        <f t="shared" si="104"/>
        <v>0</v>
      </c>
      <c r="W364" s="32">
        <f t="shared" si="100"/>
        <v>0</v>
      </c>
      <c r="X364" s="32">
        <f t="shared" si="100"/>
        <v>0</v>
      </c>
      <c r="Y364" s="32">
        <f t="shared" si="100"/>
        <v>0</v>
      </c>
      <c r="Z364" s="32">
        <f t="shared" si="100"/>
        <v>0</v>
      </c>
      <c r="AA364" s="32">
        <f t="shared" si="102"/>
        <v>0</v>
      </c>
      <c r="AB364" s="32">
        <f t="shared" si="101"/>
        <v>0</v>
      </c>
      <c r="AC364" s="32">
        <f t="shared" si="101"/>
        <v>0</v>
      </c>
      <c r="AD364" s="32">
        <f t="shared" si="101"/>
        <v>0</v>
      </c>
      <c r="AE364" s="32">
        <f t="shared" si="101"/>
        <v>0</v>
      </c>
      <c r="AF364" s="32">
        <f t="shared" si="101"/>
        <v>0</v>
      </c>
      <c r="AG364" s="32">
        <f t="shared" si="113"/>
        <v>0</v>
      </c>
      <c r="AH364" s="32">
        <f t="shared" si="112"/>
        <v>0</v>
      </c>
      <c r="AI364" s="32">
        <f t="shared" si="112"/>
        <v>0</v>
      </c>
      <c r="AJ364" s="32">
        <f>VLOOKUP(B364, '[3]Q01 Main'!$A$5:$B$392, 2, FALSE)</f>
        <v>0</v>
      </c>
      <c r="AK364">
        <f>VLOOKUP(B364, '[3]Q01 Main'!$A$5:$C$392, 3, FALSE)</f>
        <v>0</v>
      </c>
      <c r="AN364" s="5">
        <f t="shared" si="105"/>
        <v>0</v>
      </c>
      <c r="AO364" s="5">
        <f t="shared" si="105"/>
        <v>0</v>
      </c>
      <c r="AP364" s="5">
        <f t="shared" si="105"/>
        <v>0</v>
      </c>
      <c r="AQ364" s="5">
        <f t="shared" si="105"/>
        <v>0</v>
      </c>
      <c r="AR364" s="5">
        <f t="shared" si="105"/>
        <v>0</v>
      </c>
      <c r="AS364" s="5">
        <f t="shared" si="106"/>
        <v>0</v>
      </c>
      <c r="AT364" s="5">
        <f t="shared" si="106"/>
        <v>0</v>
      </c>
      <c r="AU364" s="5">
        <f t="shared" si="106"/>
        <v>0</v>
      </c>
      <c r="AV364" s="5">
        <f t="shared" si="106"/>
        <v>0</v>
      </c>
      <c r="AW364" s="5">
        <f t="shared" si="106"/>
        <v>0</v>
      </c>
      <c r="AX364" s="5">
        <f t="shared" si="109"/>
        <v>0</v>
      </c>
      <c r="AY364" s="5">
        <f t="shared" si="108"/>
        <v>0</v>
      </c>
      <c r="AZ364" s="5">
        <f t="shared" si="108"/>
        <v>0</v>
      </c>
      <c r="BA364" s="5">
        <f t="shared" si="108"/>
        <v>0</v>
      </c>
      <c r="BB364" s="5">
        <f t="shared" si="108"/>
        <v>0</v>
      </c>
    </row>
    <row r="365" spans="1:54" x14ac:dyDescent="0.35">
      <c r="A365" s="2" t="s">
        <v>233</v>
      </c>
      <c r="B365" s="1" t="s">
        <v>380</v>
      </c>
      <c r="C365" t="str">
        <f>VLOOKUP(B365, [2]Main!$B$3:$D$376, 2, FALSE)</f>
        <v>Outside of MKCC</v>
      </c>
      <c r="D365" t="s">
        <v>1880</v>
      </c>
      <c r="E365" s="5">
        <v>2.96E-3</v>
      </c>
      <c r="F365" s="5">
        <v>0</v>
      </c>
      <c r="G365" s="5">
        <v>0</v>
      </c>
      <c r="H365" s="5">
        <v>0</v>
      </c>
      <c r="I365" s="5">
        <v>0</v>
      </c>
      <c r="J365" s="5">
        <v>0</v>
      </c>
      <c r="K365" s="5">
        <v>0</v>
      </c>
      <c r="L365" s="5">
        <v>0</v>
      </c>
      <c r="M365" s="5">
        <v>0</v>
      </c>
      <c r="N365" s="5">
        <v>0</v>
      </c>
      <c r="O365" s="5">
        <v>0</v>
      </c>
      <c r="P365" s="5">
        <v>0</v>
      </c>
      <c r="Q365" s="5">
        <v>0</v>
      </c>
      <c r="R365" s="5">
        <v>1.7600000000000001E-2</v>
      </c>
      <c r="S365" s="5">
        <v>0</v>
      </c>
      <c r="U365" s="32">
        <f t="shared" si="103"/>
        <v>20.72</v>
      </c>
      <c r="V365" s="32">
        <f t="shared" si="104"/>
        <v>0</v>
      </c>
      <c r="W365" s="32">
        <f t="shared" si="100"/>
        <v>0</v>
      </c>
      <c r="X365" s="32">
        <f t="shared" si="100"/>
        <v>0</v>
      </c>
      <c r="Y365" s="32">
        <f t="shared" si="100"/>
        <v>0</v>
      </c>
      <c r="Z365" s="32">
        <f t="shared" si="100"/>
        <v>0</v>
      </c>
      <c r="AA365" s="32">
        <f t="shared" si="102"/>
        <v>0</v>
      </c>
      <c r="AB365" s="32">
        <f t="shared" si="101"/>
        <v>0</v>
      </c>
      <c r="AC365" s="32">
        <f t="shared" si="101"/>
        <v>0</v>
      </c>
      <c r="AD365" s="32">
        <f t="shared" si="101"/>
        <v>0</v>
      </c>
      <c r="AE365" s="32">
        <f t="shared" si="101"/>
        <v>0</v>
      </c>
      <c r="AF365" s="32">
        <f t="shared" si="101"/>
        <v>0</v>
      </c>
      <c r="AG365" s="32">
        <f t="shared" si="113"/>
        <v>0</v>
      </c>
      <c r="AH365" s="32">
        <f t="shared" si="112"/>
        <v>123.2</v>
      </c>
      <c r="AI365" s="32">
        <f t="shared" si="112"/>
        <v>0</v>
      </c>
      <c r="AJ365" s="32">
        <f>VLOOKUP(B365, '[3]Q01 Main'!$A$5:$B$392, 2, FALSE)</f>
        <v>70</v>
      </c>
      <c r="AK365">
        <f>VLOOKUP(B365, '[3]Q01 Main'!$A$5:$C$392, 3, FALSE)</f>
        <v>1</v>
      </c>
      <c r="AN365" s="5">
        <f t="shared" si="105"/>
        <v>2.9190978552310304E-3</v>
      </c>
      <c r="AO365" s="5">
        <f t="shared" si="105"/>
        <v>0</v>
      </c>
      <c r="AP365" s="5">
        <f t="shared" si="105"/>
        <v>0</v>
      </c>
      <c r="AQ365" s="5">
        <f t="shared" si="105"/>
        <v>0</v>
      </c>
      <c r="AR365" s="5">
        <f t="shared" si="105"/>
        <v>0</v>
      </c>
      <c r="AS365" s="5">
        <f t="shared" si="106"/>
        <v>0</v>
      </c>
      <c r="AT365" s="5">
        <f t="shared" si="106"/>
        <v>0</v>
      </c>
      <c r="AU365" s="5">
        <f t="shared" si="106"/>
        <v>0</v>
      </c>
      <c r="AV365" s="5">
        <f t="shared" si="106"/>
        <v>0</v>
      </c>
      <c r="AW365" s="5">
        <f t="shared" si="106"/>
        <v>0</v>
      </c>
      <c r="AX365" s="5">
        <f t="shared" si="109"/>
        <v>0</v>
      </c>
      <c r="AY365" s="5">
        <f t="shared" si="108"/>
        <v>0</v>
      </c>
      <c r="AZ365" s="5">
        <f t="shared" si="108"/>
        <v>0</v>
      </c>
      <c r="BA365" s="5">
        <f t="shared" si="108"/>
        <v>1.6708948171766838E-2</v>
      </c>
      <c r="BB365" s="5">
        <f t="shared" si="108"/>
        <v>0</v>
      </c>
    </row>
    <row r="366" spans="1:54" x14ac:dyDescent="0.35">
      <c r="A366" s="2" t="s">
        <v>233</v>
      </c>
      <c r="B366" s="1" t="s">
        <v>381</v>
      </c>
      <c r="C366" t="str">
        <f>VLOOKUP(B366, [2]Main!$B$3:$D$376, 2, FALSE)</f>
        <v>Outside of MKCC</v>
      </c>
      <c r="D366" t="s">
        <v>1880</v>
      </c>
      <c r="E366" s="5">
        <v>0</v>
      </c>
      <c r="F366" s="5">
        <v>0</v>
      </c>
      <c r="G366" s="5">
        <v>0</v>
      </c>
      <c r="H366" s="5">
        <v>0</v>
      </c>
      <c r="I366" s="5">
        <v>0</v>
      </c>
      <c r="J366" s="5">
        <v>0</v>
      </c>
      <c r="K366" s="5">
        <v>0</v>
      </c>
      <c r="L366" s="5">
        <v>0</v>
      </c>
      <c r="M366" s="5">
        <v>0</v>
      </c>
      <c r="N366" s="5">
        <v>0</v>
      </c>
      <c r="O366" s="5">
        <v>0</v>
      </c>
      <c r="P366" s="5">
        <v>0</v>
      </c>
      <c r="Q366" s="5">
        <v>0</v>
      </c>
      <c r="R366" s="5">
        <v>0</v>
      </c>
      <c r="S366" s="5">
        <v>0</v>
      </c>
      <c r="U366" s="32">
        <f t="shared" si="103"/>
        <v>0</v>
      </c>
      <c r="V366" s="32">
        <f t="shared" si="104"/>
        <v>0</v>
      </c>
      <c r="W366" s="32">
        <f t="shared" si="100"/>
        <v>0</v>
      </c>
      <c r="X366" s="32">
        <f t="shared" si="100"/>
        <v>0</v>
      </c>
      <c r="Y366" s="32">
        <f t="shared" si="100"/>
        <v>0</v>
      </c>
      <c r="Z366" s="32">
        <f t="shared" si="100"/>
        <v>0</v>
      </c>
      <c r="AA366" s="32">
        <f t="shared" si="102"/>
        <v>0</v>
      </c>
      <c r="AB366" s="32">
        <f t="shared" si="101"/>
        <v>0</v>
      </c>
      <c r="AC366" s="32">
        <f t="shared" si="101"/>
        <v>0</v>
      </c>
      <c r="AD366" s="32">
        <f t="shared" si="101"/>
        <v>0</v>
      </c>
      <c r="AE366" s="32">
        <f t="shared" si="101"/>
        <v>0</v>
      </c>
      <c r="AF366" s="32">
        <f t="shared" si="101"/>
        <v>0</v>
      </c>
      <c r="AG366" s="32">
        <f t="shared" si="113"/>
        <v>0</v>
      </c>
      <c r="AH366" s="32">
        <f t="shared" si="112"/>
        <v>0</v>
      </c>
      <c r="AI366" s="32">
        <f t="shared" si="112"/>
        <v>0</v>
      </c>
      <c r="AJ366" s="32">
        <f>VLOOKUP(B366, '[3]Q01 Main'!$A$5:$B$392, 2, FALSE)</f>
        <v>0</v>
      </c>
      <c r="AK366">
        <f>VLOOKUP(B366, '[3]Q01 Main'!$A$5:$C$392, 3, FALSE)</f>
        <v>0</v>
      </c>
      <c r="AN366" s="5">
        <f t="shared" si="105"/>
        <v>0</v>
      </c>
      <c r="AO366" s="5">
        <f t="shared" si="105"/>
        <v>0</v>
      </c>
      <c r="AP366" s="5">
        <f t="shared" si="105"/>
        <v>0</v>
      </c>
      <c r="AQ366" s="5">
        <f t="shared" si="105"/>
        <v>0</v>
      </c>
      <c r="AR366" s="5">
        <f t="shared" si="105"/>
        <v>0</v>
      </c>
      <c r="AS366" s="5">
        <f t="shared" si="106"/>
        <v>0</v>
      </c>
      <c r="AT366" s="5">
        <f t="shared" si="106"/>
        <v>0</v>
      </c>
      <c r="AU366" s="5">
        <f t="shared" si="106"/>
        <v>0</v>
      </c>
      <c r="AV366" s="5">
        <f t="shared" si="106"/>
        <v>0</v>
      </c>
      <c r="AW366" s="5">
        <f t="shared" si="106"/>
        <v>0</v>
      </c>
      <c r="AX366" s="5">
        <f t="shared" si="109"/>
        <v>0</v>
      </c>
      <c r="AY366" s="5">
        <f t="shared" si="108"/>
        <v>0</v>
      </c>
      <c r="AZ366" s="5">
        <f t="shared" si="108"/>
        <v>0</v>
      </c>
      <c r="BA366" s="5">
        <f t="shared" si="108"/>
        <v>0</v>
      </c>
      <c r="BB366" s="5">
        <f t="shared" si="108"/>
        <v>0</v>
      </c>
    </row>
    <row r="367" spans="1:54" x14ac:dyDescent="0.35">
      <c r="A367" s="2" t="s">
        <v>233</v>
      </c>
      <c r="B367" s="1" t="s">
        <v>382</v>
      </c>
      <c r="C367" t="str">
        <f>VLOOKUP(B367, [2]Main!$B$3:$D$376, 2, FALSE)</f>
        <v>Outside of MKCC</v>
      </c>
      <c r="D367" t="str">
        <f>VLOOKUP(B367, [2]Main!$B$3:$D$376, 3, FALSE)</f>
        <v>Bedford</v>
      </c>
      <c r="E367" s="5">
        <v>5.0000000000000001E-4</v>
      </c>
      <c r="F367" s="5">
        <v>0</v>
      </c>
      <c r="G367" s="5">
        <v>0</v>
      </c>
      <c r="H367" s="5">
        <v>0</v>
      </c>
      <c r="I367" s="5">
        <v>0</v>
      </c>
      <c r="J367" s="5">
        <v>0</v>
      </c>
      <c r="K367" s="5">
        <v>0</v>
      </c>
      <c r="L367" s="5">
        <v>0</v>
      </c>
      <c r="M367" s="5">
        <v>0</v>
      </c>
      <c r="N367" s="5">
        <v>0</v>
      </c>
      <c r="O367" s="5">
        <v>0</v>
      </c>
      <c r="P367" s="5">
        <v>6.6800000000000002E-3</v>
      </c>
      <c r="Q367" s="5">
        <v>0</v>
      </c>
      <c r="R367" s="5">
        <v>0</v>
      </c>
      <c r="S367" s="5">
        <v>0</v>
      </c>
      <c r="U367" s="32">
        <f t="shared" si="103"/>
        <v>3.5000000000000004</v>
      </c>
      <c r="V367" s="32">
        <f t="shared" si="104"/>
        <v>0</v>
      </c>
      <c r="W367" s="32">
        <f t="shared" si="100"/>
        <v>0</v>
      </c>
      <c r="X367" s="32">
        <f t="shared" si="100"/>
        <v>0</v>
      </c>
      <c r="Y367" s="32">
        <f t="shared" si="100"/>
        <v>0</v>
      </c>
      <c r="Z367" s="32">
        <f t="shared" si="100"/>
        <v>0</v>
      </c>
      <c r="AA367" s="32">
        <f t="shared" si="102"/>
        <v>0</v>
      </c>
      <c r="AB367" s="32">
        <f t="shared" si="101"/>
        <v>0</v>
      </c>
      <c r="AC367" s="32">
        <f t="shared" si="101"/>
        <v>0</v>
      </c>
      <c r="AD367" s="32">
        <f t="shared" si="101"/>
        <v>0</v>
      </c>
      <c r="AE367" s="32">
        <f t="shared" si="101"/>
        <v>0</v>
      </c>
      <c r="AF367" s="32">
        <f t="shared" si="101"/>
        <v>46.760000000000005</v>
      </c>
      <c r="AG367" s="32">
        <f t="shared" si="113"/>
        <v>0</v>
      </c>
      <c r="AH367" s="32">
        <f t="shared" si="112"/>
        <v>0</v>
      </c>
      <c r="AI367" s="32">
        <f t="shared" si="112"/>
        <v>0</v>
      </c>
      <c r="AJ367" s="32">
        <f>VLOOKUP(B367, '[3]Q01 Main'!$A$5:$B$392, 2, FALSE)</f>
        <v>70</v>
      </c>
      <c r="AK367">
        <f>VLOOKUP(B367, '[3]Q01 Main'!$A$5:$C$392, 3, FALSE)</f>
        <v>1</v>
      </c>
      <c r="AN367" s="5">
        <f t="shared" si="105"/>
        <v>4.9309085392416061E-4</v>
      </c>
      <c r="AO367" s="5">
        <f t="shared" si="105"/>
        <v>0</v>
      </c>
      <c r="AP367" s="5">
        <f t="shared" si="105"/>
        <v>0</v>
      </c>
      <c r="AQ367" s="5">
        <f t="shared" si="105"/>
        <v>0</v>
      </c>
      <c r="AR367" s="5">
        <f t="shared" si="105"/>
        <v>0</v>
      </c>
      <c r="AS367" s="5">
        <f t="shared" si="106"/>
        <v>0</v>
      </c>
      <c r="AT367" s="5">
        <f t="shared" si="106"/>
        <v>0</v>
      </c>
      <c r="AU367" s="5">
        <f t="shared" si="106"/>
        <v>0</v>
      </c>
      <c r="AV367" s="5">
        <f t="shared" si="106"/>
        <v>0</v>
      </c>
      <c r="AW367" s="5">
        <f t="shared" si="106"/>
        <v>0</v>
      </c>
      <c r="AX367" s="5">
        <f t="shared" si="109"/>
        <v>0</v>
      </c>
      <c r="AY367" s="5">
        <f t="shared" si="108"/>
        <v>6.1993771174515457E-3</v>
      </c>
      <c r="AZ367" s="5">
        <f t="shared" si="108"/>
        <v>0</v>
      </c>
      <c r="BA367" s="5">
        <f t="shared" si="108"/>
        <v>0</v>
      </c>
      <c r="BB367" s="5">
        <f t="shared" si="108"/>
        <v>0</v>
      </c>
    </row>
    <row r="368" spans="1:54" x14ac:dyDescent="0.35">
      <c r="A368" s="2" t="s">
        <v>233</v>
      </c>
      <c r="B368" s="1" t="s">
        <v>383</v>
      </c>
      <c r="C368" t="str">
        <f>VLOOKUP(B368, [2]Main!$B$3:$D$376, 2, FALSE)</f>
        <v>Outside of MKCC</v>
      </c>
      <c r="D368" t="s">
        <v>1880</v>
      </c>
      <c r="E368" s="5">
        <v>2.1000000000000001E-4</v>
      </c>
      <c r="F368" s="5">
        <v>0</v>
      </c>
      <c r="G368" s="5">
        <v>0</v>
      </c>
      <c r="H368" s="5">
        <v>0</v>
      </c>
      <c r="I368" s="5">
        <v>0</v>
      </c>
      <c r="J368" s="5">
        <v>0</v>
      </c>
      <c r="K368" s="5">
        <v>0</v>
      </c>
      <c r="L368" s="5">
        <v>0</v>
      </c>
      <c r="M368" s="5">
        <v>0</v>
      </c>
      <c r="N368" s="5">
        <v>0</v>
      </c>
      <c r="O368" s="5">
        <v>1.6279999999999999E-2</v>
      </c>
      <c r="P368" s="5">
        <v>0</v>
      </c>
      <c r="Q368" s="5">
        <v>0</v>
      </c>
      <c r="R368" s="5">
        <v>0</v>
      </c>
      <c r="S368" s="5">
        <v>0</v>
      </c>
      <c r="U368" s="32">
        <f t="shared" si="103"/>
        <v>1.575</v>
      </c>
      <c r="V368" s="32">
        <f t="shared" si="104"/>
        <v>0</v>
      </c>
      <c r="W368" s="32">
        <f t="shared" si="100"/>
        <v>0</v>
      </c>
      <c r="X368" s="32">
        <f t="shared" si="100"/>
        <v>0</v>
      </c>
      <c r="Y368" s="32">
        <f t="shared" si="100"/>
        <v>0</v>
      </c>
      <c r="Z368" s="32">
        <f t="shared" si="100"/>
        <v>0</v>
      </c>
      <c r="AA368" s="32">
        <f t="shared" si="102"/>
        <v>0</v>
      </c>
      <c r="AB368" s="32">
        <f t="shared" si="101"/>
        <v>0</v>
      </c>
      <c r="AC368" s="32">
        <f t="shared" si="101"/>
        <v>0</v>
      </c>
      <c r="AD368" s="32">
        <f t="shared" si="101"/>
        <v>0</v>
      </c>
      <c r="AE368" s="32">
        <f t="shared" si="101"/>
        <v>122.09999999999998</v>
      </c>
      <c r="AF368" s="32">
        <f t="shared" si="101"/>
        <v>0</v>
      </c>
      <c r="AG368" s="32">
        <f t="shared" si="113"/>
        <v>0</v>
      </c>
      <c r="AH368" s="32">
        <f t="shared" si="112"/>
        <v>0</v>
      </c>
      <c r="AI368" s="32">
        <f t="shared" si="112"/>
        <v>0</v>
      </c>
      <c r="AJ368" s="32">
        <f>VLOOKUP(B368, '[3]Q01 Main'!$A$5:$B$392, 2, FALSE)</f>
        <v>75</v>
      </c>
      <c r="AK368">
        <f>VLOOKUP(B368, '[3]Q01 Main'!$A$5:$C$392, 3, FALSE)</f>
        <v>2</v>
      </c>
      <c r="AN368" s="5">
        <f t="shared" si="105"/>
        <v>2.2189088426587225E-4</v>
      </c>
      <c r="AO368" s="5">
        <f t="shared" si="105"/>
        <v>0</v>
      </c>
      <c r="AP368" s="5">
        <f t="shared" si="105"/>
        <v>0</v>
      </c>
      <c r="AQ368" s="5">
        <f t="shared" si="105"/>
        <v>0</v>
      </c>
      <c r="AR368" s="5">
        <f t="shared" si="105"/>
        <v>0</v>
      </c>
      <c r="AS368" s="5">
        <f t="shared" si="106"/>
        <v>0</v>
      </c>
      <c r="AT368" s="5">
        <f t="shared" si="106"/>
        <v>0</v>
      </c>
      <c r="AU368" s="5">
        <f t="shared" si="106"/>
        <v>0</v>
      </c>
      <c r="AV368" s="5">
        <f t="shared" si="106"/>
        <v>0</v>
      </c>
      <c r="AW368" s="5">
        <f t="shared" si="106"/>
        <v>0</v>
      </c>
      <c r="AX368" s="5">
        <f t="shared" si="109"/>
        <v>2.1541580951551648E-2</v>
      </c>
      <c r="AY368" s="5">
        <f t="shared" si="108"/>
        <v>0</v>
      </c>
      <c r="AZ368" s="5">
        <f t="shared" si="108"/>
        <v>0</v>
      </c>
      <c r="BA368" s="5">
        <f t="shared" si="108"/>
        <v>0</v>
      </c>
      <c r="BB368" s="5">
        <f t="shared" si="108"/>
        <v>0</v>
      </c>
    </row>
    <row r="369" spans="1:54" x14ac:dyDescent="0.35">
      <c r="A369" s="2" t="s">
        <v>233</v>
      </c>
      <c r="B369" s="1" t="s">
        <v>384</v>
      </c>
      <c r="C369" t="str">
        <f>VLOOKUP(B369, [2]Main!$B$3:$D$376, 2, FALSE)</f>
        <v>Outside of MKCC</v>
      </c>
      <c r="D369" t="s">
        <v>1880</v>
      </c>
      <c r="E369" s="5">
        <v>0</v>
      </c>
      <c r="F369" s="5">
        <v>0</v>
      </c>
      <c r="G369" s="5">
        <v>0</v>
      </c>
      <c r="H369" s="5">
        <v>0</v>
      </c>
      <c r="I369" s="5">
        <v>0</v>
      </c>
      <c r="J369" s="5">
        <v>0</v>
      </c>
      <c r="K369" s="5">
        <v>0</v>
      </c>
      <c r="L369" s="5">
        <v>0</v>
      </c>
      <c r="M369" s="5">
        <v>0</v>
      </c>
      <c r="N369" s="5">
        <v>0</v>
      </c>
      <c r="O369" s="5">
        <v>0</v>
      </c>
      <c r="P369" s="5">
        <v>0</v>
      </c>
      <c r="Q369" s="5">
        <v>0</v>
      </c>
      <c r="R369" s="5">
        <v>0</v>
      </c>
      <c r="S369" s="5">
        <v>0</v>
      </c>
      <c r="U369" s="32">
        <f t="shared" si="103"/>
        <v>0</v>
      </c>
      <c r="V369" s="32">
        <f t="shared" si="104"/>
        <v>0</v>
      </c>
      <c r="W369" s="32">
        <f t="shared" si="100"/>
        <v>0</v>
      </c>
      <c r="X369" s="32">
        <f t="shared" si="100"/>
        <v>0</v>
      </c>
      <c r="Y369" s="32">
        <f t="shared" si="100"/>
        <v>0</v>
      </c>
      <c r="Z369" s="32">
        <f t="shared" si="100"/>
        <v>0</v>
      </c>
      <c r="AA369" s="32">
        <f t="shared" si="102"/>
        <v>0</v>
      </c>
      <c r="AB369" s="32">
        <f t="shared" si="101"/>
        <v>0</v>
      </c>
      <c r="AC369" s="32">
        <f t="shared" si="101"/>
        <v>0</v>
      </c>
      <c r="AD369" s="32">
        <f t="shared" si="101"/>
        <v>0</v>
      </c>
      <c r="AE369" s="32">
        <f t="shared" si="101"/>
        <v>0</v>
      </c>
      <c r="AF369" s="32">
        <f t="shared" si="101"/>
        <v>0</v>
      </c>
      <c r="AG369" s="32">
        <f t="shared" si="113"/>
        <v>0</v>
      </c>
      <c r="AH369" s="32">
        <f t="shared" si="112"/>
        <v>0</v>
      </c>
      <c r="AI369" s="32">
        <f t="shared" si="112"/>
        <v>0</v>
      </c>
      <c r="AJ369" s="32">
        <f>VLOOKUP(B369, '[3]Q01 Main'!$A$5:$B$392, 2, FALSE)</f>
        <v>0</v>
      </c>
      <c r="AK369">
        <f>VLOOKUP(B369, '[3]Q01 Main'!$A$5:$C$392, 3, FALSE)</f>
        <v>0</v>
      </c>
      <c r="AN369" s="5">
        <f t="shared" si="105"/>
        <v>0</v>
      </c>
      <c r="AO369" s="5">
        <f t="shared" si="105"/>
        <v>0</v>
      </c>
      <c r="AP369" s="5">
        <f t="shared" si="105"/>
        <v>0</v>
      </c>
      <c r="AQ369" s="5">
        <f t="shared" si="105"/>
        <v>0</v>
      </c>
      <c r="AR369" s="5">
        <f t="shared" si="105"/>
        <v>0</v>
      </c>
      <c r="AS369" s="5">
        <f t="shared" si="106"/>
        <v>0</v>
      </c>
      <c r="AT369" s="5">
        <f t="shared" si="106"/>
        <v>0</v>
      </c>
      <c r="AU369" s="5">
        <f t="shared" si="106"/>
        <v>0</v>
      </c>
      <c r="AV369" s="5">
        <f t="shared" si="106"/>
        <v>0</v>
      </c>
      <c r="AW369" s="5">
        <f t="shared" si="106"/>
        <v>0</v>
      </c>
      <c r="AX369" s="5">
        <f t="shared" si="109"/>
        <v>0</v>
      </c>
      <c r="AY369" s="5">
        <f t="shared" si="108"/>
        <v>0</v>
      </c>
      <c r="AZ369" s="5">
        <f t="shared" si="108"/>
        <v>0</v>
      </c>
      <c r="BA369" s="5">
        <f t="shared" si="108"/>
        <v>0</v>
      </c>
      <c r="BB369" s="5">
        <f t="shared" si="108"/>
        <v>0</v>
      </c>
    </row>
    <row r="370" spans="1:54" x14ac:dyDescent="0.35">
      <c r="A370" s="2" t="s">
        <v>233</v>
      </c>
      <c r="B370" s="1" t="s">
        <v>385</v>
      </c>
      <c r="C370" t="str">
        <f>VLOOKUP(B370, [2]Main!$B$3:$D$376, 2, FALSE)</f>
        <v>Outside of MKCC</v>
      </c>
      <c r="D370" t="s">
        <v>1880</v>
      </c>
      <c r="E370" s="5">
        <v>1.66E-3</v>
      </c>
      <c r="F370" s="5">
        <v>0</v>
      </c>
      <c r="G370" s="5">
        <v>0</v>
      </c>
      <c r="H370" s="5">
        <v>0</v>
      </c>
      <c r="I370" s="5">
        <v>0</v>
      </c>
      <c r="J370" s="5">
        <v>0</v>
      </c>
      <c r="K370" s="5">
        <v>0</v>
      </c>
      <c r="L370" s="5">
        <v>0</v>
      </c>
      <c r="M370" s="5">
        <v>0</v>
      </c>
      <c r="N370" s="5">
        <v>0</v>
      </c>
      <c r="O370" s="5">
        <v>0</v>
      </c>
      <c r="P370" s="5">
        <v>0</v>
      </c>
      <c r="Q370" s="5">
        <v>1.2120000000000001E-2</v>
      </c>
      <c r="R370" s="5">
        <v>0</v>
      </c>
      <c r="S370" s="5">
        <v>0</v>
      </c>
      <c r="U370" s="32">
        <f t="shared" si="103"/>
        <v>13.28</v>
      </c>
      <c r="V370" s="32">
        <f t="shared" si="104"/>
        <v>0</v>
      </c>
      <c r="W370" s="32">
        <f t="shared" si="100"/>
        <v>0</v>
      </c>
      <c r="X370" s="32">
        <f t="shared" si="100"/>
        <v>0</v>
      </c>
      <c r="Y370" s="32">
        <f t="shared" si="100"/>
        <v>0</v>
      </c>
      <c r="Z370" s="32">
        <f t="shared" si="100"/>
        <v>0</v>
      </c>
      <c r="AA370" s="32">
        <f t="shared" si="102"/>
        <v>0</v>
      </c>
      <c r="AB370" s="32">
        <f t="shared" si="101"/>
        <v>0</v>
      </c>
      <c r="AC370" s="32">
        <f t="shared" si="101"/>
        <v>0</v>
      </c>
      <c r="AD370" s="32">
        <f t="shared" si="101"/>
        <v>0</v>
      </c>
      <c r="AE370" s="32">
        <f t="shared" si="101"/>
        <v>0</v>
      </c>
      <c r="AF370" s="32">
        <f t="shared" si="101"/>
        <v>0</v>
      </c>
      <c r="AG370" s="32">
        <f t="shared" si="113"/>
        <v>96.960000000000008</v>
      </c>
      <c r="AH370" s="32">
        <f t="shared" si="112"/>
        <v>0</v>
      </c>
      <c r="AI370" s="32">
        <f t="shared" si="112"/>
        <v>0</v>
      </c>
      <c r="AJ370" s="32">
        <f>VLOOKUP(B370, '[3]Q01 Main'!$A$5:$B$392, 2, FALSE)</f>
        <v>80</v>
      </c>
      <c r="AK370">
        <f>VLOOKUP(B370, '[3]Q01 Main'!$A$5:$C$392, 3, FALSE)</f>
        <v>1</v>
      </c>
      <c r="AN370" s="5">
        <f t="shared" si="105"/>
        <v>1.8709275828893864E-3</v>
      </c>
      <c r="AO370" s="5">
        <f t="shared" si="105"/>
        <v>0</v>
      </c>
      <c r="AP370" s="5">
        <f t="shared" si="105"/>
        <v>0</v>
      </c>
      <c r="AQ370" s="5">
        <f t="shared" si="105"/>
        <v>0</v>
      </c>
      <c r="AR370" s="5">
        <f t="shared" si="105"/>
        <v>0</v>
      </c>
      <c r="AS370" s="5">
        <f t="shared" si="106"/>
        <v>0</v>
      </c>
      <c r="AT370" s="5">
        <f t="shared" si="106"/>
        <v>0</v>
      </c>
      <c r="AU370" s="5">
        <f t="shared" si="106"/>
        <v>0</v>
      </c>
      <c r="AV370" s="5">
        <f t="shared" si="106"/>
        <v>0</v>
      </c>
      <c r="AW370" s="5">
        <f t="shared" si="106"/>
        <v>0</v>
      </c>
      <c r="AX370" s="5">
        <f t="shared" si="109"/>
        <v>0</v>
      </c>
      <c r="AY370" s="5">
        <f t="shared" si="108"/>
        <v>0</v>
      </c>
      <c r="AZ370" s="5">
        <f t="shared" si="108"/>
        <v>1.4013440884295295E-2</v>
      </c>
      <c r="BA370" s="5">
        <f t="shared" si="108"/>
        <v>0</v>
      </c>
      <c r="BB370" s="5">
        <f t="shared" si="108"/>
        <v>0</v>
      </c>
    </row>
    <row r="371" spans="1:54" x14ac:dyDescent="0.35">
      <c r="A371" s="2" t="s">
        <v>233</v>
      </c>
      <c r="B371" s="1" t="s">
        <v>386</v>
      </c>
      <c r="C371" t="str">
        <f>VLOOKUP(B371, [2]Main!$B$3:$D$376, 2, FALSE)</f>
        <v>Outside of MKCC</v>
      </c>
      <c r="D371" t="s">
        <v>1880</v>
      </c>
      <c r="E371" s="5">
        <v>0</v>
      </c>
      <c r="F371" s="5">
        <v>0</v>
      </c>
      <c r="G371" s="5">
        <v>0</v>
      </c>
      <c r="H371" s="5">
        <v>0</v>
      </c>
      <c r="I371" s="5">
        <v>0</v>
      </c>
      <c r="J371" s="5">
        <v>0</v>
      </c>
      <c r="K371" s="5">
        <v>0</v>
      </c>
      <c r="L371" s="5">
        <v>0</v>
      </c>
      <c r="M371" s="5">
        <v>0</v>
      </c>
      <c r="N371" s="5">
        <v>0</v>
      </c>
      <c r="O371" s="5">
        <v>0</v>
      </c>
      <c r="P371" s="5">
        <v>0</v>
      </c>
      <c r="Q371" s="5">
        <v>0</v>
      </c>
      <c r="R371" s="5">
        <v>0</v>
      </c>
      <c r="S371" s="5">
        <v>0</v>
      </c>
      <c r="U371" s="32">
        <f t="shared" si="103"/>
        <v>0</v>
      </c>
      <c r="V371" s="32">
        <f t="shared" si="104"/>
        <v>0</v>
      </c>
      <c r="W371" s="32">
        <f t="shared" si="100"/>
        <v>0</v>
      </c>
      <c r="X371" s="32">
        <f t="shared" si="100"/>
        <v>0</v>
      </c>
      <c r="Y371" s="32">
        <f t="shared" si="100"/>
        <v>0</v>
      </c>
      <c r="Z371" s="32">
        <f t="shared" si="100"/>
        <v>0</v>
      </c>
      <c r="AA371" s="32">
        <f t="shared" si="102"/>
        <v>0</v>
      </c>
      <c r="AB371" s="32">
        <f t="shared" si="101"/>
        <v>0</v>
      </c>
      <c r="AC371" s="32">
        <f t="shared" si="101"/>
        <v>0</v>
      </c>
      <c r="AD371" s="32">
        <f t="shared" si="101"/>
        <v>0</v>
      </c>
      <c r="AE371" s="32">
        <f t="shared" si="101"/>
        <v>0</v>
      </c>
      <c r="AF371" s="32">
        <f t="shared" si="101"/>
        <v>0</v>
      </c>
      <c r="AG371" s="32">
        <f t="shared" si="113"/>
        <v>0</v>
      </c>
      <c r="AH371" s="32">
        <f t="shared" si="112"/>
        <v>0</v>
      </c>
      <c r="AI371" s="32">
        <f t="shared" si="112"/>
        <v>0</v>
      </c>
      <c r="AJ371" s="32">
        <f>VLOOKUP(B371, '[3]Q01 Main'!$A$5:$B$392, 2, FALSE)</f>
        <v>0</v>
      </c>
      <c r="AK371">
        <f>VLOOKUP(B371, '[3]Q01 Main'!$A$5:$C$392, 3, FALSE)</f>
        <v>0</v>
      </c>
      <c r="AN371" s="5">
        <f t="shared" si="105"/>
        <v>0</v>
      </c>
      <c r="AO371" s="5">
        <f t="shared" si="105"/>
        <v>0</v>
      </c>
      <c r="AP371" s="5">
        <f t="shared" si="105"/>
        <v>0</v>
      </c>
      <c r="AQ371" s="5">
        <f t="shared" si="105"/>
        <v>0</v>
      </c>
      <c r="AR371" s="5">
        <f t="shared" si="105"/>
        <v>0</v>
      </c>
      <c r="AS371" s="5">
        <f t="shared" si="106"/>
        <v>0</v>
      </c>
      <c r="AT371" s="5">
        <f t="shared" si="106"/>
        <v>0</v>
      </c>
      <c r="AU371" s="5">
        <f t="shared" si="106"/>
        <v>0</v>
      </c>
      <c r="AV371" s="5">
        <f t="shared" si="106"/>
        <v>0</v>
      </c>
      <c r="AW371" s="5">
        <f t="shared" si="106"/>
        <v>0</v>
      </c>
      <c r="AX371" s="5">
        <f t="shared" si="109"/>
        <v>0</v>
      </c>
      <c r="AY371" s="5">
        <f t="shared" si="108"/>
        <v>0</v>
      </c>
      <c r="AZ371" s="5">
        <f t="shared" si="108"/>
        <v>0</v>
      </c>
      <c r="BA371" s="5">
        <f t="shared" si="108"/>
        <v>0</v>
      </c>
      <c r="BB371" s="5">
        <f t="shared" si="108"/>
        <v>0</v>
      </c>
    </row>
    <row r="372" spans="1:54" x14ac:dyDescent="0.35">
      <c r="A372" s="2" t="s">
        <v>233</v>
      </c>
      <c r="B372" s="1" t="s">
        <v>387</v>
      </c>
      <c r="C372" t="str">
        <f>VLOOKUP(B372, [2]Main!$B$3:$D$376, 2, FALSE)</f>
        <v>Outside of MKCC</v>
      </c>
      <c r="D372" t="str">
        <f>VLOOKUP(B372, [2]Main!$B$3:$D$376, 3, FALSE)</f>
        <v>Bedford</v>
      </c>
      <c r="E372" s="5">
        <v>5.0000000000000001E-4</v>
      </c>
      <c r="F372" s="5">
        <v>0</v>
      </c>
      <c r="G372" s="5">
        <v>0</v>
      </c>
      <c r="H372" s="5">
        <v>0</v>
      </c>
      <c r="I372" s="5">
        <v>0</v>
      </c>
      <c r="J372" s="5">
        <v>0</v>
      </c>
      <c r="K372" s="5">
        <v>0</v>
      </c>
      <c r="L372" s="5">
        <v>0</v>
      </c>
      <c r="M372" s="5">
        <v>0</v>
      </c>
      <c r="N372" s="5">
        <v>0</v>
      </c>
      <c r="O372" s="5">
        <v>0</v>
      </c>
      <c r="P372" s="5">
        <v>6.6800000000000002E-3</v>
      </c>
      <c r="Q372" s="5">
        <v>0</v>
      </c>
      <c r="R372" s="5">
        <v>0</v>
      </c>
      <c r="S372" s="5">
        <v>0</v>
      </c>
      <c r="U372" s="32">
        <f t="shared" si="103"/>
        <v>5</v>
      </c>
      <c r="V372" s="32">
        <f t="shared" si="104"/>
        <v>0</v>
      </c>
      <c r="W372" s="32">
        <f t="shared" si="100"/>
        <v>0</v>
      </c>
      <c r="X372" s="32">
        <f t="shared" si="100"/>
        <v>0</v>
      </c>
      <c r="Y372" s="32">
        <f t="shared" si="100"/>
        <v>0</v>
      </c>
      <c r="Z372" s="32">
        <f t="shared" si="100"/>
        <v>0</v>
      </c>
      <c r="AA372" s="32">
        <f t="shared" si="102"/>
        <v>0</v>
      </c>
      <c r="AB372" s="32">
        <f t="shared" si="101"/>
        <v>0</v>
      </c>
      <c r="AC372" s="32">
        <f t="shared" si="101"/>
        <v>0</v>
      </c>
      <c r="AD372" s="32">
        <f t="shared" si="101"/>
        <v>0</v>
      </c>
      <c r="AE372" s="32">
        <f t="shared" si="101"/>
        <v>0</v>
      </c>
      <c r="AF372" s="32">
        <f t="shared" si="101"/>
        <v>66.8</v>
      </c>
      <c r="AG372" s="32">
        <f t="shared" si="113"/>
        <v>0</v>
      </c>
      <c r="AH372" s="32">
        <f t="shared" si="112"/>
        <v>0</v>
      </c>
      <c r="AI372" s="32">
        <f t="shared" si="112"/>
        <v>0</v>
      </c>
      <c r="AJ372" s="32">
        <f>VLOOKUP(B372, '[3]Q01 Main'!$A$5:$B$392, 2, FALSE)</f>
        <v>100</v>
      </c>
      <c r="AK372">
        <f>VLOOKUP(B372, '[3]Q01 Main'!$A$5:$C$392, 3, FALSE)</f>
        <v>1</v>
      </c>
      <c r="AN372" s="5">
        <f t="shared" si="105"/>
        <v>7.0441550560594373E-4</v>
      </c>
      <c r="AO372" s="5">
        <f t="shared" si="105"/>
        <v>0</v>
      </c>
      <c r="AP372" s="5">
        <f t="shared" si="105"/>
        <v>0</v>
      </c>
      <c r="AQ372" s="5">
        <f t="shared" si="105"/>
        <v>0</v>
      </c>
      <c r="AR372" s="5">
        <f t="shared" si="105"/>
        <v>0</v>
      </c>
      <c r="AS372" s="5">
        <f t="shared" si="106"/>
        <v>0</v>
      </c>
      <c r="AT372" s="5">
        <f t="shared" si="106"/>
        <v>0</v>
      </c>
      <c r="AU372" s="5">
        <f t="shared" si="106"/>
        <v>0</v>
      </c>
      <c r="AV372" s="5">
        <f t="shared" si="106"/>
        <v>0</v>
      </c>
      <c r="AW372" s="5">
        <f t="shared" si="106"/>
        <v>0</v>
      </c>
      <c r="AX372" s="5">
        <f t="shared" si="109"/>
        <v>0</v>
      </c>
      <c r="AY372" s="5">
        <f t="shared" si="108"/>
        <v>8.8562530249307794E-3</v>
      </c>
      <c r="AZ372" s="5">
        <f t="shared" si="108"/>
        <v>0</v>
      </c>
      <c r="BA372" s="5">
        <f t="shared" si="108"/>
        <v>0</v>
      </c>
      <c r="BB372" s="5">
        <f t="shared" si="108"/>
        <v>0</v>
      </c>
    </row>
    <row r="373" spans="1:54" x14ac:dyDescent="0.35">
      <c r="A373" s="2" t="s">
        <v>233</v>
      </c>
      <c r="B373" s="1" t="s">
        <v>388</v>
      </c>
      <c r="C373" t="str">
        <f>VLOOKUP(B373, [2]Main!$B$3:$D$376, 2, FALSE)</f>
        <v>Outside of MKCC</v>
      </c>
      <c r="D373" t="str">
        <f>VLOOKUP(B373, [2]Main!$B$3:$D$376, 3, FALSE)</f>
        <v>Northampton</v>
      </c>
      <c r="E373" s="5">
        <v>0</v>
      </c>
      <c r="F373" s="5">
        <v>0</v>
      </c>
      <c r="G373" s="5">
        <v>0</v>
      </c>
      <c r="H373" s="5">
        <v>0</v>
      </c>
      <c r="I373" s="5">
        <v>0</v>
      </c>
      <c r="J373" s="5">
        <v>0</v>
      </c>
      <c r="K373" s="5">
        <v>0</v>
      </c>
      <c r="L373" s="5">
        <v>0</v>
      </c>
      <c r="M373" s="5">
        <v>0</v>
      </c>
      <c r="N373" s="5">
        <v>0</v>
      </c>
      <c r="O373" s="5">
        <v>0</v>
      </c>
      <c r="P373" s="5">
        <v>0</v>
      </c>
      <c r="Q373" s="5">
        <v>0</v>
      </c>
      <c r="R373" s="5">
        <v>0</v>
      </c>
      <c r="S373" s="5">
        <v>0</v>
      </c>
      <c r="U373" s="32">
        <f t="shared" si="103"/>
        <v>0</v>
      </c>
      <c r="V373" s="32">
        <f t="shared" si="104"/>
        <v>0</v>
      </c>
      <c r="W373" s="32">
        <f t="shared" si="100"/>
        <v>0</v>
      </c>
      <c r="X373" s="32">
        <f t="shared" si="100"/>
        <v>0</v>
      </c>
      <c r="Y373" s="32">
        <f t="shared" si="100"/>
        <v>0</v>
      </c>
      <c r="Z373" s="32">
        <f t="shared" si="100"/>
        <v>0</v>
      </c>
      <c r="AA373" s="32">
        <f t="shared" si="102"/>
        <v>0</v>
      </c>
      <c r="AB373" s="32">
        <f t="shared" si="101"/>
        <v>0</v>
      </c>
      <c r="AC373" s="32">
        <f t="shared" si="101"/>
        <v>0</v>
      </c>
      <c r="AD373" s="32">
        <f t="shared" si="101"/>
        <v>0</v>
      </c>
      <c r="AE373" s="32">
        <f t="shared" si="101"/>
        <v>0</v>
      </c>
      <c r="AF373" s="32">
        <f t="shared" si="101"/>
        <v>0</v>
      </c>
      <c r="AG373" s="32">
        <f t="shared" si="113"/>
        <v>0</v>
      </c>
      <c r="AH373" s="32">
        <f t="shared" si="112"/>
        <v>0</v>
      </c>
      <c r="AI373" s="32">
        <f t="shared" si="112"/>
        <v>0</v>
      </c>
      <c r="AJ373" s="32">
        <f>VLOOKUP(B373, '[3]Q01 Main'!$A$5:$B$392, 2, FALSE)</f>
        <v>0</v>
      </c>
      <c r="AK373">
        <f>VLOOKUP(B373, '[3]Q01 Main'!$A$5:$C$392, 3, FALSE)</f>
        <v>0</v>
      </c>
      <c r="AN373" s="5">
        <f t="shared" si="105"/>
        <v>0</v>
      </c>
      <c r="AO373" s="5">
        <f t="shared" si="105"/>
        <v>0</v>
      </c>
      <c r="AP373" s="5">
        <f t="shared" si="105"/>
        <v>0</v>
      </c>
      <c r="AQ373" s="5">
        <f t="shared" si="105"/>
        <v>0</v>
      </c>
      <c r="AR373" s="5">
        <f>Y373/Y$383</f>
        <v>0</v>
      </c>
      <c r="AS373" s="5">
        <f t="shared" si="106"/>
        <v>0</v>
      </c>
      <c r="AT373" s="5">
        <f t="shared" si="106"/>
        <v>0</v>
      </c>
      <c r="AU373" s="5">
        <f t="shared" si="106"/>
        <v>0</v>
      </c>
      <c r="AV373" s="5">
        <f t="shared" si="106"/>
        <v>0</v>
      </c>
      <c r="AW373" s="5">
        <f t="shared" si="106"/>
        <v>0</v>
      </c>
      <c r="AX373" s="5">
        <f t="shared" si="109"/>
        <v>0</v>
      </c>
      <c r="AY373" s="5">
        <f t="shared" si="108"/>
        <v>0</v>
      </c>
      <c r="AZ373" s="5">
        <f t="shared" si="108"/>
        <v>0</v>
      </c>
      <c r="BA373" s="5">
        <f t="shared" si="108"/>
        <v>0</v>
      </c>
      <c r="BB373" s="5">
        <f t="shared" si="108"/>
        <v>0</v>
      </c>
    </row>
    <row r="374" spans="1:54" x14ac:dyDescent="0.35">
      <c r="A374" s="2" t="s">
        <v>233</v>
      </c>
      <c r="B374" s="1" t="s">
        <v>389</v>
      </c>
      <c r="C374" t="str">
        <f>VLOOKUP(B374, [2]Main!$B$3:$D$376, 2, FALSE)</f>
        <v>Outside of MKCC</v>
      </c>
      <c r="D374" t="s">
        <v>1880</v>
      </c>
      <c r="E374" s="5">
        <v>2.5300000000000001E-3</v>
      </c>
      <c r="F374" s="5">
        <v>0</v>
      </c>
      <c r="G374" s="5">
        <v>0</v>
      </c>
      <c r="H374" s="5">
        <v>0</v>
      </c>
      <c r="I374" s="5">
        <v>0</v>
      </c>
      <c r="J374" s="5">
        <v>0</v>
      </c>
      <c r="K374" s="5">
        <v>0</v>
      </c>
      <c r="L374" s="5">
        <v>0</v>
      </c>
      <c r="M374" s="5">
        <v>1.9859999999999999E-2</v>
      </c>
      <c r="N374" s="5">
        <v>0</v>
      </c>
      <c r="O374" s="5">
        <v>0</v>
      </c>
      <c r="P374" s="5">
        <v>0</v>
      </c>
      <c r="Q374" s="5">
        <v>0</v>
      </c>
      <c r="R374" s="5">
        <v>0</v>
      </c>
      <c r="S374" s="5">
        <v>0</v>
      </c>
      <c r="U374" s="32">
        <f t="shared" si="103"/>
        <v>19.734000000000002</v>
      </c>
      <c r="V374" s="32">
        <f t="shared" si="104"/>
        <v>0</v>
      </c>
      <c r="W374" s="32">
        <f t="shared" si="100"/>
        <v>0</v>
      </c>
      <c r="X374" s="32">
        <f t="shared" si="100"/>
        <v>0</v>
      </c>
      <c r="Y374" s="32">
        <f t="shared" si="100"/>
        <v>0</v>
      </c>
      <c r="Z374" s="32">
        <f t="shared" si="100"/>
        <v>0</v>
      </c>
      <c r="AA374" s="32">
        <f t="shared" si="102"/>
        <v>0</v>
      </c>
      <c r="AB374" s="32">
        <f t="shared" si="101"/>
        <v>0</v>
      </c>
      <c r="AC374" s="32">
        <f t="shared" si="101"/>
        <v>154.90800000000002</v>
      </c>
      <c r="AD374" s="32">
        <f t="shared" si="101"/>
        <v>0</v>
      </c>
      <c r="AE374" s="32">
        <f t="shared" si="101"/>
        <v>0</v>
      </c>
      <c r="AF374" s="32">
        <f t="shared" si="101"/>
        <v>0</v>
      </c>
      <c r="AG374" s="32">
        <f t="shared" si="113"/>
        <v>0</v>
      </c>
      <c r="AH374" s="32">
        <f t="shared" si="112"/>
        <v>0</v>
      </c>
      <c r="AI374" s="32">
        <f t="shared" si="112"/>
        <v>0</v>
      </c>
      <c r="AJ374" s="32">
        <f>VLOOKUP(B374, '[3]Q01 Main'!$A$5:$B$392, 2, FALSE)</f>
        <v>78</v>
      </c>
      <c r="AK374">
        <f>VLOOKUP(B374, '[3]Q01 Main'!$A$5:$C$392, 3, FALSE)</f>
        <v>1</v>
      </c>
      <c r="AN374" s="5">
        <f t="shared" si="105"/>
        <v>2.7801871175255387E-3</v>
      </c>
      <c r="AO374" s="5">
        <f t="shared" si="105"/>
        <v>0</v>
      </c>
      <c r="AP374" s="5">
        <f t="shared" si="105"/>
        <v>0</v>
      </c>
      <c r="AQ374" s="5">
        <f t="shared" si="105"/>
        <v>0</v>
      </c>
      <c r="AR374" s="5">
        <f>Y374/Y$383</f>
        <v>0</v>
      </c>
      <c r="AS374" s="5">
        <f t="shared" si="106"/>
        <v>0</v>
      </c>
      <c r="AT374" s="5">
        <f t="shared" si="106"/>
        <v>0</v>
      </c>
      <c r="AU374" s="5">
        <f t="shared" si="106"/>
        <v>0</v>
      </c>
      <c r="AV374" s="5">
        <f t="shared" si="106"/>
        <v>2.2589749598820423E-2</v>
      </c>
      <c r="AW374" s="5">
        <f t="shared" si="106"/>
        <v>0</v>
      </c>
      <c r="AX374" s="5">
        <f t="shared" si="109"/>
        <v>0</v>
      </c>
      <c r="AY374" s="5">
        <f t="shared" si="108"/>
        <v>0</v>
      </c>
      <c r="AZ374" s="5">
        <f t="shared" si="108"/>
        <v>0</v>
      </c>
      <c r="BA374" s="5">
        <f t="shared" si="108"/>
        <v>0</v>
      </c>
      <c r="BB374" s="5">
        <f t="shared" si="108"/>
        <v>0</v>
      </c>
    </row>
    <row r="375" spans="1:54" x14ac:dyDescent="0.35">
      <c r="A375" s="2" t="s">
        <v>233</v>
      </c>
      <c r="B375" s="1" t="s">
        <v>390</v>
      </c>
      <c r="C375" t="str">
        <f>VLOOKUP(B375, [2]Main!$B$3:$D$376, 2, FALSE)</f>
        <v>Outside of MKCC</v>
      </c>
      <c r="D375" t="str">
        <f>VLOOKUP(B375, [2]Main!$B$3:$D$376, 3, FALSE)</f>
        <v>Northampton</v>
      </c>
      <c r="E375" s="5">
        <v>0</v>
      </c>
      <c r="F375" s="5">
        <v>0</v>
      </c>
      <c r="G375" s="5">
        <v>0</v>
      </c>
      <c r="H375" s="5">
        <v>0</v>
      </c>
      <c r="I375" s="5">
        <v>0</v>
      </c>
      <c r="J375" s="5">
        <v>0</v>
      </c>
      <c r="K375" s="5">
        <v>0</v>
      </c>
      <c r="L375" s="5">
        <v>0</v>
      </c>
      <c r="M375" s="5">
        <v>0</v>
      </c>
      <c r="N375" s="5">
        <v>0</v>
      </c>
      <c r="O375" s="5">
        <v>0</v>
      </c>
      <c r="P375" s="5">
        <v>0</v>
      </c>
      <c r="Q375" s="5">
        <v>0</v>
      </c>
      <c r="R375" s="5">
        <v>0</v>
      </c>
      <c r="S375" s="5">
        <v>0</v>
      </c>
      <c r="U375" s="32">
        <f t="shared" si="103"/>
        <v>0</v>
      </c>
      <c r="V375" s="32">
        <f t="shared" si="104"/>
        <v>0</v>
      </c>
      <c r="W375" s="32">
        <f t="shared" si="100"/>
        <v>0</v>
      </c>
      <c r="X375" s="32">
        <f t="shared" si="100"/>
        <v>0</v>
      </c>
      <c r="Y375" s="32">
        <f t="shared" si="100"/>
        <v>0</v>
      </c>
      <c r="Z375" s="32">
        <f t="shared" si="100"/>
        <v>0</v>
      </c>
      <c r="AA375" s="32">
        <f t="shared" si="102"/>
        <v>0</v>
      </c>
      <c r="AB375" s="32">
        <f t="shared" si="101"/>
        <v>0</v>
      </c>
      <c r="AC375" s="32">
        <f t="shared" si="101"/>
        <v>0</v>
      </c>
      <c r="AD375" s="32">
        <f t="shared" si="101"/>
        <v>0</v>
      </c>
      <c r="AE375" s="32">
        <f t="shared" si="101"/>
        <v>0</v>
      </c>
      <c r="AF375" s="32">
        <f t="shared" si="101"/>
        <v>0</v>
      </c>
      <c r="AG375" s="32">
        <f t="shared" si="113"/>
        <v>0</v>
      </c>
      <c r="AH375" s="32">
        <f t="shared" si="112"/>
        <v>0</v>
      </c>
      <c r="AI375" s="32">
        <f t="shared" si="112"/>
        <v>0</v>
      </c>
      <c r="AJ375" s="32">
        <f>VLOOKUP(B375, '[3]Q01 Main'!$A$5:$B$392, 2, FALSE)</f>
        <v>0</v>
      </c>
      <c r="AK375">
        <f>VLOOKUP(B375, '[3]Q01 Main'!$A$5:$C$392, 3, FALSE)</f>
        <v>0</v>
      </c>
      <c r="AN375" s="5">
        <f t="shared" si="105"/>
        <v>0</v>
      </c>
      <c r="AO375" s="5">
        <f t="shared" si="105"/>
        <v>0</v>
      </c>
      <c r="AP375" s="5">
        <f t="shared" si="105"/>
        <v>0</v>
      </c>
      <c r="AQ375" s="5">
        <f t="shared" si="105"/>
        <v>0</v>
      </c>
      <c r="AR375" s="5">
        <f>Y375/Y$383</f>
        <v>0</v>
      </c>
      <c r="AS375" s="5">
        <f t="shared" si="106"/>
        <v>0</v>
      </c>
      <c r="AT375" s="5">
        <f t="shared" si="106"/>
        <v>0</v>
      </c>
      <c r="AU375" s="5">
        <f t="shared" si="106"/>
        <v>0</v>
      </c>
      <c r="AV375" s="5">
        <f t="shared" si="106"/>
        <v>0</v>
      </c>
      <c r="AW375" s="5">
        <f t="shared" si="106"/>
        <v>0</v>
      </c>
      <c r="AX375" s="5">
        <f t="shared" si="109"/>
        <v>0</v>
      </c>
      <c r="AY375" s="5">
        <f t="shared" si="108"/>
        <v>0</v>
      </c>
      <c r="AZ375" s="5">
        <f t="shared" si="108"/>
        <v>0</v>
      </c>
      <c r="BA375" s="5">
        <f t="shared" si="108"/>
        <v>0</v>
      </c>
      <c r="BB375" s="5">
        <f t="shared" si="108"/>
        <v>0</v>
      </c>
    </row>
    <row r="376" spans="1:54" x14ac:dyDescent="0.35">
      <c r="A376" s="2" t="s">
        <v>233</v>
      </c>
      <c r="B376" s="1" t="s">
        <v>391</v>
      </c>
      <c r="C376" t="str">
        <f>VLOOKUP(B376, [2]Main!$B$3:$D$376, 2, FALSE)</f>
        <v>Outside of MKCC</v>
      </c>
      <c r="D376" t="s">
        <v>1880</v>
      </c>
      <c r="E376" s="5">
        <v>0</v>
      </c>
      <c r="F376" s="5">
        <v>0</v>
      </c>
      <c r="G376" s="5">
        <v>0</v>
      </c>
      <c r="H376" s="5">
        <v>0</v>
      </c>
      <c r="I376" s="5">
        <v>0</v>
      </c>
      <c r="J376" s="5">
        <v>0</v>
      </c>
      <c r="K376" s="5">
        <v>0</v>
      </c>
      <c r="L376" s="5">
        <v>0</v>
      </c>
      <c r="M376" s="5">
        <v>0</v>
      </c>
      <c r="N376" s="5">
        <v>0</v>
      </c>
      <c r="O376" s="5">
        <v>0</v>
      </c>
      <c r="P376" s="5">
        <v>0</v>
      </c>
      <c r="Q376" s="5">
        <v>0</v>
      </c>
      <c r="R376" s="5">
        <v>0</v>
      </c>
      <c r="S376" s="5">
        <v>0</v>
      </c>
      <c r="U376" s="32">
        <f t="shared" si="103"/>
        <v>0</v>
      </c>
      <c r="V376" s="32">
        <f t="shared" si="104"/>
        <v>0</v>
      </c>
      <c r="W376" s="32">
        <f t="shared" si="100"/>
        <v>0</v>
      </c>
      <c r="X376" s="32">
        <f t="shared" si="100"/>
        <v>0</v>
      </c>
      <c r="Y376" s="32">
        <f t="shared" si="100"/>
        <v>0</v>
      </c>
      <c r="Z376" s="32">
        <f t="shared" si="100"/>
        <v>0</v>
      </c>
      <c r="AA376" s="32">
        <f t="shared" si="102"/>
        <v>0</v>
      </c>
      <c r="AB376" s="32">
        <f t="shared" si="101"/>
        <v>0</v>
      </c>
      <c r="AC376" s="32">
        <f t="shared" si="101"/>
        <v>0</v>
      </c>
      <c r="AD376" s="32">
        <f t="shared" si="101"/>
        <v>0</v>
      </c>
      <c r="AE376" s="32">
        <f t="shared" si="101"/>
        <v>0</v>
      </c>
      <c r="AF376" s="32">
        <f t="shared" si="101"/>
        <v>0</v>
      </c>
      <c r="AG376" s="32">
        <f t="shared" si="113"/>
        <v>0</v>
      </c>
      <c r="AH376" s="32">
        <f t="shared" si="112"/>
        <v>0</v>
      </c>
      <c r="AI376" s="32">
        <f t="shared" si="112"/>
        <v>0</v>
      </c>
      <c r="AJ376" s="32">
        <f>VLOOKUP(B376, '[3]Q01 Main'!$A$5:$B$392, 2, FALSE)</f>
        <v>0</v>
      </c>
      <c r="AK376">
        <f>VLOOKUP(B376, '[3]Q01 Main'!$A$5:$C$392, 3, FALSE)</f>
        <v>0</v>
      </c>
      <c r="AN376" s="5">
        <f t="shared" si="105"/>
        <v>0</v>
      </c>
      <c r="AO376" s="5">
        <f t="shared" si="105"/>
        <v>0</v>
      </c>
      <c r="AP376" s="5">
        <f t="shared" si="105"/>
        <v>0</v>
      </c>
      <c r="AQ376" s="5">
        <f t="shared" si="105"/>
        <v>0</v>
      </c>
      <c r="AR376" s="5">
        <f>Y376/Y$383</f>
        <v>0</v>
      </c>
      <c r="AS376" s="5">
        <f t="shared" si="106"/>
        <v>0</v>
      </c>
      <c r="AT376" s="5">
        <f t="shared" si="106"/>
        <v>0</v>
      </c>
      <c r="AU376" s="5">
        <f t="shared" si="106"/>
        <v>0</v>
      </c>
      <c r="AV376" s="5">
        <f t="shared" si="106"/>
        <v>0</v>
      </c>
      <c r="AW376" s="5">
        <f t="shared" si="106"/>
        <v>0</v>
      </c>
      <c r="AX376" s="5">
        <f t="shared" si="109"/>
        <v>0</v>
      </c>
      <c r="AY376" s="5">
        <f t="shared" si="108"/>
        <v>0</v>
      </c>
      <c r="AZ376" s="5">
        <f t="shared" si="108"/>
        <v>0</v>
      </c>
      <c r="BA376" s="5">
        <f t="shared" si="108"/>
        <v>0</v>
      </c>
      <c r="BB376" s="5">
        <f t="shared" si="108"/>
        <v>0</v>
      </c>
    </row>
    <row r="377" spans="1:54" x14ac:dyDescent="0.35">
      <c r="A377" s="2" t="s">
        <v>233</v>
      </c>
      <c r="B377" s="1" t="s">
        <v>392</v>
      </c>
      <c r="C377" t="str">
        <f>VLOOKUP(B377, [2]Main!$B$3:$D$376, 2, FALSE)</f>
        <v>Outside of MKCC</v>
      </c>
      <c r="D377" t="str">
        <f>VLOOKUP(B377, [2]Main!$B$3:$D$376, 3, FALSE)</f>
        <v>Bedford</v>
      </c>
      <c r="E377" s="5">
        <v>5.0000000000000001E-4</v>
      </c>
      <c r="F377" s="5">
        <v>0</v>
      </c>
      <c r="G377" s="5">
        <v>0</v>
      </c>
      <c r="H377" s="5">
        <v>0</v>
      </c>
      <c r="I377" s="5">
        <v>0</v>
      </c>
      <c r="J377" s="5">
        <v>0</v>
      </c>
      <c r="K377" s="5">
        <v>0</v>
      </c>
      <c r="L377" s="5">
        <v>0</v>
      </c>
      <c r="M377" s="5">
        <v>0</v>
      </c>
      <c r="N377" s="5">
        <v>0</v>
      </c>
      <c r="O377" s="5">
        <v>0</v>
      </c>
      <c r="P377" s="5">
        <v>6.6800000000000002E-3</v>
      </c>
      <c r="Q377" s="5">
        <v>0</v>
      </c>
      <c r="R377" s="5">
        <v>0</v>
      </c>
      <c r="S377" s="5">
        <v>0</v>
      </c>
      <c r="U377" s="32">
        <f t="shared" si="103"/>
        <v>2.5</v>
      </c>
      <c r="V377" s="32">
        <f>(F377*$AJ377)*100</f>
        <v>0</v>
      </c>
      <c r="W377" s="32">
        <f t="shared" si="100"/>
        <v>0</v>
      </c>
      <c r="X377" s="32">
        <f t="shared" si="100"/>
        <v>0</v>
      </c>
      <c r="Y377" s="32">
        <f t="shared" si="100"/>
        <v>0</v>
      </c>
      <c r="Z377" s="32">
        <f t="shared" si="100"/>
        <v>0</v>
      </c>
      <c r="AA377" s="32">
        <f t="shared" si="102"/>
        <v>0</v>
      </c>
      <c r="AB377" s="32">
        <f t="shared" si="101"/>
        <v>0</v>
      </c>
      <c r="AC377" s="32">
        <f t="shared" si="101"/>
        <v>0</v>
      </c>
      <c r="AD377" s="32">
        <f t="shared" si="101"/>
        <v>0</v>
      </c>
      <c r="AE377" s="32">
        <f t="shared" si="101"/>
        <v>0</v>
      </c>
      <c r="AF377" s="32">
        <f t="shared" si="101"/>
        <v>33.4</v>
      </c>
      <c r="AG377" s="32">
        <f t="shared" si="113"/>
        <v>0</v>
      </c>
      <c r="AH377" s="32">
        <f t="shared" si="112"/>
        <v>0</v>
      </c>
      <c r="AI377" s="32">
        <f t="shared" si="112"/>
        <v>0</v>
      </c>
      <c r="AJ377" s="32">
        <f>VLOOKUP(B377, '[3]Q01 Main'!$A$5:$B$392, 2, FALSE)</f>
        <v>50</v>
      </c>
      <c r="AK377">
        <f>VLOOKUP(B377, '[3]Q01 Main'!$A$5:$C$392, 3, FALSE)</f>
        <v>1</v>
      </c>
      <c r="AN377" s="5">
        <f t="shared" si="105"/>
        <v>3.5220775280297187E-4</v>
      </c>
      <c r="AO377" s="5">
        <f t="shared" si="105"/>
        <v>0</v>
      </c>
      <c r="AP377" s="5">
        <f t="shared" si="105"/>
        <v>0</v>
      </c>
      <c r="AQ377" s="5">
        <f t="shared" si="105"/>
        <v>0</v>
      </c>
      <c r="AR377" s="5">
        <f>Y377/Y$383</f>
        <v>0</v>
      </c>
      <c r="AS377" s="5">
        <f t="shared" si="106"/>
        <v>0</v>
      </c>
      <c r="AT377" s="5">
        <f t="shared" si="106"/>
        <v>0</v>
      </c>
      <c r="AU377" s="5">
        <f t="shared" si="106"/>
        <v>0</v>
      </c>
      <c r="AV377" s="5">
        <f t="shared" si="106"/>
        <v>0</v>
      </c>
      <c r="AW377" s="5">
        <f t="shared" si="106"/>
        <v>0</v>
      </c>
      <c r="AX377" s="5">
        <f t="shared" si="109"/>
        <v>0</v>
      </c>
      <c r="AY377" s="5">
        <f t="shared" si="108"/>
        <v>4.4281265124653897E-3</v>
      </c>
      <c r="AZ377" s="5">
        <f t="shared" si="108"/>
        <v>0</v>
      </c>
      <c r="BA377" s="5">
        <f t="shared" si="108"/>
        <v>0</v>
      </c>
      <c r="BB377" s="5">
        <f t="shared" si="108"/>
        <v>0</v>
      </c>
    </row>
    <row r="378" spans="1:54" x14ac:dyDescent="0.35">
      <c r="B378" s="2"/>
      <c r="C378" s="2"/>
      <c r="D378" s="2"/>
    </row>
    <row r="379" spans="1:54" x14ac:dyDescent="0.35">
      <c r="B379" s="1"/>
      <c r="C379" s="1"/>
      <c r="D379" s="1"/>
      <c r="E379" s="5"/>
      <c r="F379" s="5"/>
      <c r="G379" s="5"/>
      <c r="H379" s="5"/>
      <c r="I379" s="5"/>
      <c r="J379" s="5"/>
      <c r="K379" s="5"/>
      <c r="L379" s="5"/>
      <c r="M379" s="5"/>
      <c r="N379" s="5"/>
      <c r="O379" s="5"/>
      <c r="P379" s="5"/>
      <c r="Q379" s="5"/>
      <c r="R379" s="5"/>
      <c r="S379" s="5"/>
    </row>
    <row r="380" spans="1:54" x14ac:dyDescent="0.35">
      <c r="B380" s="1"/>
      <c r="C380" s="1"/>
      <c r="D380" s="1"/>
      <c r="E380" s="5"/>
      <c r="F380" s="5"/>
      <c r="G380" s="5"/>
      <c r="H380" s="5"/>
      <c r="I380" s="5"/>
      <c r="J380" s="5"/>
      <c r="K380" s="5"/>
      <c r="L380" s="5"/>
      <c r="M380" s="5"/>
      <c r="N380" s="5"/>
      <c r="O380" s="5"/>
      <c r="P380" s="5"/>
      <c r="Q380" s="5"/>
      <c r="R380" s="5"/>
      <c r="S380" s="5"/>
    </row>
    <row r="381" spans="1:54" x14ac:dyDescent="0.35">
      <c r="B381" s="1"/>
      <c r="C381" s="1"/>
      <c r="D381" s="1"/>
      <c r="E381" s="5"/>
      <c r="F381" s="5"/>
      <c r="G381" s="5"/>
      <c r="H381" s="5"/>
      <c r="I381" s="5"/>
      <c r="J381" s="5"/>
      <c r="K381" s="5"/>
      <c r="L381" s="5"/>
      <c r="M381" s="5"/>
      <c r="N381" s="5"/>
      <c r="O381" s="5"/>
      <c r="P381" s="5"/>
      <c r="Q381" s="5"/>
      <c r="R381" s="5"/>
      <c r="S381" s="5"/>
    </row>
    <row r="382" spans="1:54" x14ac:dyDescent="0.35">
      <c r="B382" s="1"/>
      <c r="C382" s="1"/>
      <c r="D382" s="1"/>
      <c r="E382" s="5"/>
      <c r="F382" s="5"/>
      <c r="G382" s="5"/>
      <c r="H382" s="5"/>
      <c r="I382" s="5"/>
      <c r="J382" s="5"/>
      <c r="K382" s="5"/>
      <c r="L382" s="5"/>
      <c r="M382" s="5"/>
      <c r="N382" s="5"/>
      <c r="O382" s="5"/>
      <c r="P382" s="5"/>
      <c r="Q382" s="5"/>
      <c r="R382" s="5"/>
      <c r="S382" s="5"/>
    </row>
    <row r="383" spans="1:54" x14ac:dyDescent="0.35">
      <c r="A383" t="s">
        <v>1812</v>
      </c>
      <c r="E383" s="426">
        <f>SUM(E3:E377)</f>
        <v>1.0000800000000003</v>
      </c>
      <c r="F383" s="426">
        <f t="shared" ref="F383:BB383" si="114">SUM(F3:F377)</f>
        <v>1</v>
      </c>
      <c r="G383" s="426">
        <f t="shared" si="114"/>
        <v>1.0000500000000001</v>
      </c>
      <c r="H383" s="426">
        <f t="shared" si="114"/>
        <v>0.99995999999999974</v>
      </c>
      <c r="I383" s="426">
        <f t="shared" si="114"/>
        <v>0.99996000000000018</v>
      </c>
      <c r="J383" s="426">
        <f t="shared" si="114"/>
        <v>0.99999000000000005</v>
      </c>
      <c r="K383" s="426">
        <f t="shared" si="114"/>
        <v>1.0000399999999998</v>
      </c>
      <c r="L383" s="426">
        <f t="shared" si="114"/>
        <v>1.00013</v>
      </c>
      <c r="M383" s="426">
        <f t="shared" si="114"/>
        <v>1.0000099999999996</v>
      </c>
      <c r="N383" s="426">
        <f t="shared" si="114"/>
        <v>0.99995000000000001</v>
      </c>
      <c r="O383" s="426">
        <f>SUM(O3:O377)</f>
        <v>0.99969000000000008</v>
      </c>
      <c r="P383" s="426">
        <f t="shared" si="114"/>
        <v>1.0000500000000001</v>
      </c>
      <c r="Q383" s="426">
        <f t="shared" si="114"/>
        <v>1.0000200000000004</v>
      </c>
      <c r="R383" s="426">
        <f t="shared" si="114"/>
        <v>0.99999999999999989</v>
      </c>
      <c r="S383" s="426">
        <f t="shared" si="114"/>
        <v>0.99999000000000005</v>
      </c>
      <c r="T383" s="426"/>
      <c r="U383" s="694">
        <f>SUM(U3:U377)</f>
        <v>7098.0833899999989</v>
      </c>
      <c r="V383" s="426">
        <f t="shared" si="114"/>
        <v>6765.9793099999997</v>
      </c>
      <c r="W383" s="426">
        <f t="shared" si="114"/>
        <v>6919.9256900000009</v>
      </c>
      <c r="X383" s="426">
        <f t="shared" si="114"/>
        <v>7141.0018899999986</v>
      </c>
      <c r="Y383" s="426">
        <f t="shared" si="114"/>
        <v>7137.1193699999976</v>
      </c>
      <c r="Z383" s="426">
        <f t="shared" si="114"/>
        <v>7147.0575100000015</v>
      </c>
      <c r="AA383" s="426">
        <f t="shared" si="114"/>
        <v>7359.971849999999</v>
      </c>
      <c r="AB383" s="426">
        <f t="shared" si="114"/>
        <v>6864.7023099999997</v>
      </c>
      <c r="AC383" s="426">
        <f t="shared" si="114"/>
        <v>6857.4465300000011</v>
      </c>
      <c r="AD383" s="426">
        <f t="shared" si="114"/>
        <v>7394.9844700000003</v>
      </c>
      <c r="AE383" s="426">
        <f t="shared" si="114"/>
        <v>5668.1076599999997</v>
      </c>
      <c r="AF383" s="426">
        <f t="shared" si="114"/>
        <v>7542.69326</v>
      </c>
      <c r="AG383" s="426">
        <f t="shared" si="114"/>
        <v>6919.0715399999999</v>
      </c>
      <c r="AH383" s="426">
        <f t="shared" si="114"/>
        <v>7373.2947599999998</v>
      </c>
      <c r="AI383" s="426">
        <f t="shared" si="114"/>
        <v>7226.8543599999994</v>
      </c>
      <c r="AJ383" s="426">
        <f t="shared" si="114"/>
        <v>9202.0199999999986</v>
      </c>
      <c r="AK383" s="426">
        <f t="shared" si="114"/>
        <v>1189</v>
      </c>
      <c r="AL383" s="426"/>
      <c r="AM383" s="426"/>
      <c r="AN383" s="426">
        <f t="shared" si="114"/>
        <v>0.99999999999999989</v>
      </c>
      <c r="AO383" s="426">
        <f t="shared" si="114"/>
        <v>1.0000000000000002</v>
      </c>
      <c r="AP383" s="426">
        <f t="shared" si="114"/>
        <v>1</v>
      </c>
      <c r="AQ383" s="426">
        <f t="shared" si="114"/>
        <v>1.0000000000000002</v>
      </c>
      <c r="AR383" s="426">
        <f t="shared" si="114"/>
        <v>1</v>
      </c>
      <c r="AS383" s="426">
        <f t="shared" si="114"/>
        <v>0.99999999999999967</v>
      </c>
      <c r="AT383" s="426">
        <f t="shared" si="114"/>
        <v>1.0000000000000002</v>
      </c>
      <c r="AU383" s="426">
        <f t="shared" si="114"/>
        <v>1.0000000000000002</v>
      </c>
      <c r="AV383" s="426">
        <f t="shared" si="114"/>
        <v>1</v>
      </c>
      <c r="AW383" s="426">
        <f t="shared" si="114"/>
        <v>1</v>
      </c>
      <c r="AX383" s="426">
        <f t="shared" si="114"/>
        <v>1</v>
      </c>
      <c r="AY383" s="426">
        <f t="shared" si="114"/>
        <v>1</v>
      </c>
      <c r="AZ383" s="426">
        <f t="shared" si="114"/>
        <v>1</v>
      </c>
      <c r="BA383" s="426">
        <f t="shared" si="114"/>
        <v>1.0000000000000002</v>
      </c>
      <c r="BB383" s="426">
        <f t="shared" si="114"/>
        <v>0.99999999999999989</v>
      </c>
    </row>
    <row r="385" spans="1:54" x14ac:dyDescent="0.35">
      <c r="A385" t="s">
        <v>1813</v>
      </c>
      <c r="E385" s="13" t="s">
        <v>0</v>
      </c>
      <c r="F385" s="13" t="s">
        <v>1</v>
      </c>
      <c r="G385" s="13" t="s">
        <v>2</v>
      </c>
      <c r="H385" s="13" t="s">
        <v>3</v>
      </c>
      <c r="I385" s="13" t="s">
        <v>4</v>
      </c>
      <c r="J385" s="13" t="s">
        <v>5</v>
      </c>
      <c r="K385" s="13" t="s">
        <v>6</v>
      </c>
      <c r="L385" s="13" t="s">
        <v>7</v>
      </c>
      <c r="M385" s="13" t="s">
        <v>8</v>
      </c>
      <c r="N385" s="13" t="s">
        <v>9</v>
      </c>
      <c r="O385" s="13" t="s">
        <v>10</v>
      </c>
      <c r="P385" s="13" t="s">
        <v>11</v>
      </c>
      <c r="Q385" s="13" t="s">
        <v>12</v>
      </c>
      <c r="R385" s="13" t="s">
        <v>13</v>
      </c>
      <c r="S385" s="13" t="s">
        <v>14</v>
      </c>
      <c r="AN385" s="13" t="s">
        <v>0</v>
      </c>
      <c r="AO385" s="13" t="s">
        <v>1</v>
      </c>
      <c r="AP385" s="13" t="s">
        <v>2</v>
      </c>
      <c r="AQ385" s="13" t="s">
        <v>3</v>
      </c>
      <c r="AR385" s="13" t="s">
        <v>4</v>
      </c>
      <c r="AS385" s="13" t="s">
        <v>5</v>
      </c>
      <c r="AT385" s="13" t="s">
        <v>6</v>
      </c>
      <c r="AU385" s="13" t="s">
        <v>7</v>
      </c>
      <c r="AV385" s="13" t="s">
        <v>8</v>
      </c>
      <c r="AW385" s="13" t="s">
        <v>9</v>
      </c>
      <c r="AX385" s="13" t="s">
        <v>10</v>
      </c>
      <c r="AY385" s="13" t="s">
        <v>11</v>
      </c>
      <c r="AZ385" s="13" t="s">
        <v>12</v>
      </c>
      <c r="BA385" s="13" t="s">
        <v>13</v>
      </c>
      <c r="BB385" s="13" t="s">
        <v>14</v>
      </c>
    </row>
    <row r="386" spans="1:54" x14ac:dyDescent="0.35">
      <c r="A386" s="14" t="s">
        <v>1814</v>
      </c>
      <c r="B386" s="15"/>
      <c r="C386" s="15"/>
      <c r="D386" s="15"/>
      <c r="E386" s="420">
        <f ca="1">SUM(E387+E425)</f>
        <v>0.49490999999999996</v>
      </c>
      <c r="F386" s="420">
        <f t="shared" ref="F386:S386" ca="1" si="115">SUM(F387+F425)</f>
        <v>0.94396000000000002</v>
      </c>
      <c r="G386" s="420">
        <f t="shared" ca="1" si="115"/>
        <v>0.94457999999999998</v>
      </c>
      <c r="H386" s="420">
        <f t="shared" ca="1" si="115"/>
        <v>0.99550999999999989</v>
      </c>
      <c r="I386" s="420">
        <f t="shared" ca="1" si="115"/>
        <v>0.86802999999999997</v>
      </c>
      <c r="J386" s="420">
        <f t="shared" ca="1" si="115"/>
        <v>0.92133000000000009</v>
      </c>
      <c r="K386" s="420">
        <f t="shared" ca="1" si="115"/>
        <v>1.00004</v>
      </c>
      <c r="L386" s="420">
        <f t="shared" ca="1" si="115"/>
        <v>0.87940000000000007</v>
      </c>
      <c r="M386" s="420">
        <f t="shared" ca="1" si="115"/>
        <v>0.32258999999999999</v>
      </c>
      <c r="N386" s="420">
        <f t="shared" ca="1" si="115"/>
        <v>0.99291000000000007</v>
      </c>
      <c r="O386" s="420">
        <f t="shared" ca="1" si="115"/>
        <v>0.87657000000000007</v>
      </c>
      <c r="P386" s="420">
        <f t="shared" ca="1" si="115"/>
        <v>0.12550999999999998</v>
      </c>
      <c r="Q386" s="420">
        <f t="shared" ca="1" si="115"/>
        <v>0.26054000000000005</v>
      </c>
      <c r="R386" s="420">
        <f t="shared" ca="1" si="115"/>
        <v>8.743999999999999E-2</v>
      </c>
      <c r="S386" s="420">
        <f t="shared" ca="1" si="115"/>
        <v>4.1430000000000002E-2</v>
      </c>
      <c r="T386" s="420"/>
      <c r="U386" s="420"/>
      <c r="V386" s="420"/>
      <c r="W386" s="420"/>
      <c r="X386" s="420"/>
      <c r="Y386" s="420"/>
      <c r="Z386" s="420"/>
      <c r="AA386" s="420"/>
      <c r="AB386" s="420"/>
      <c r="AC386" s="420"/>
      <c r="AD386" s="420"/>
      <c r="AE386" s="420"/>
      <c r="AF386" s="420"/>
      <c r="AG386" s="420"/>
      <c r="AH386" s="420"/>
      <c r="AI386" s="420"/>
      <c r="AJ386" s="420"/>
      <c r="AK386" s="420"/>
      <c r="AL386" s="420"/>
      <c r="AM386" s="420"/>
      <c r="AN386" s="420">
        <f t="shared" ref="AN386:BB386" ca="1" si="116">SUM(AN387+AN425)</f>
        <v>0.49889757494100118</v>
      </c>
      <c r="AO386" s="420">
        <f t="shared" ca="1" si="116"/>
        <v>0.94331006460024192</v>
      </c>
      <c r="AP386" s="420">
        <f t="shared" ca="1" si="116"/>
        <v>0.94978770212776653</v>
      </c>
      <c r="AQ386" s="420">
        <f t="shared" ca="1" si="116"/>
        <v>0.99545091844248212</v>
      </c>
      <c r="AR386" s="420">
        <f t="shared" ca="1" si="116"/>
        <v>0.87916673026025083</v>
      </c>
      <c r="AS386" s="420">
        <f t="shared" ca="1" si="116"/>
        <v>0.92664402248527566</v>
      </c>
      <c r="AT386" s="420">
        <f t="shared" ca="1" si="116"/>
        <v>1</v>
      </c>
      <c r="AU386" s="420">
        <f t="shared" ca="1" si="116"/>
        <v>0.9290020429159731</v>
      </c>
      <c r="AV386" s="420">
        <f t="shared" ca="1" si="116"/>
        <v>0.33693370409699713</v>
      </c>
      <c r="AW386" s="420">
        <f t="shared" ca="1" si="116"/>
        <v>0.99462121926538671</v>
      </c>
      <c r="AX386" s="420">
        <f t="shared" ca="1" si="116"/>
        <v>0.86892591944874953</v>
      </c>
      <c r="AY386" s="420">
        <f t="shared" ca="1" si="116"/>
        <v>0.12053267296726847</v>
      </c>
      <c r="AZ386" s="420">
        <f t="shared" ca="1" si="116"/>
        <v>0.28239740674801583</v>
      </c>
      <c r="BA386" s="420">
        <f t="shared" ca="1" si="116"/>
        <v>8.670226008976209E-2</v>
      </c>
      <c r="BB386" s="420">
        <f t="shared" ca="1" si="116"/>
        <v>6.4775760888586664E-2</v>
      </c>
    </row>
    <row r="387" spans="1:54" s="3" customFormat="1" x14ac:dyDescent="0.35">
      <c r="A387" s="213" t="s">
        <v>1815</v>
      </c>
      <c r="B387" s="213"/>
      <c r="C387" s="213"/>
      <c r="D387" s="213"/>
      <c r="E387" s="421">
        <f t="shared" ref="E387:S387" ca="1" si="117">SUM(E388+E393+E396+E400+E403+E406+E409+E412+E415+E417)</f>
        <v>0.32568999999999998</v>
      </c>
      <c r="F387" s="421">
        <f t="shared" ca="1" si="117"/>
        <v>0.31647999999999998</v>
      </c>
      <c r="G387" s="421">
        <f t="shared" ca="1" si="117"/>
        <v>0.65693000000000001</v>
      </c>
      <c r="H387" s="421">
        <f t="shared" ca="1" si="117"/>
        <v>0.67801999999999996</v>
      </c>
      <c r="I387" s="421">
        <f t="shared" ca="1" si="117"/>
        <v>0.58980999999999995</v>
      </c>
      <c r="J387" s="421">
        <f t="shared" ca="1" si="117"/>
        <v>0.7639800000000001</v>
      </c>
      <c r="K387" s="421">
        <f t="shared" ca="1" si="117"/>
        <v>0.90487000000000006</v>
      </c>
      <c r="L387" s="421">
        <f t="shared" ca="1" si="117"/>
        <v>0.71157000000000004</v>
      </c>
      <c r="M387" s="421">
        <f t="shared" ca="1" si="117"/>
        <v>0.22951999999999997</v>
      </c>
      <c r="N387" s="421">
        <f t="shared" ca="1" si="117"/>
        <v>0.68544000000000005</v>
      </c>
      <c r="O387" s="421">
        <f t="shared" ca="1" si="117"/>
        <v>0.45405999999999996</v>
      </c>
      <c r="P387" s="421">
        <f t="shared" ca="1" si="117"/>
        <v>0.10843999999999999</v>
      </c>
      <c r="Q387" s="421">
        <f t="shared" ca="1" si="117"/>
        <v>9.5720000000000013E-2</v>
      </c>
      <c r="R387" s="421">
        <f t="shared" ca="1" si="117"/>
        <v>3.0949999999999998E-2</v>
      </c>
      <c r="S387" s="421">
        <f t="shared" ca="1" si="117"/>
        <v>2.7320000000000001E-2</v>
      </c>
      <c r="T387" s="421"/>
      <c r="U387" s="421"/>
      <c r="V387" s="421"/>
      <c r="W387" s="421"/>
      <c r="X387" s="421"/>
      <c r="Y387" s="421"/>
      <c r="Z387" s="421"/>
      <c r="AA387" s="421"/>
      <c r="AB387" s="421"/>
      <c r="AC387" s="421"/>
      <c r="AD387" s="421"/>
      <c r="AE387" s="421"/>
      <c r="AF387" s="421"/>
      <c r="AG387" s="421"/>
      <c r="AH387" s="421"/>
      <c r="AI387" s="421"/>
      <c r="AJ387" s="421"/>
      <c r="AK387" s="421"/>
      <c r="AL387" s="421"/>
      <c r="AM387" s="421"/>
      <c r="AN387" s="421">
        <f t="shared" ref="AN387:BB387" ca="1" si="118">SUM(AN388+AN393+AN396+AN400+AN403+AN406+AN409+AN412+AN415+AN417)</f>
        <v>0.32084880732853727</v>
      </c>
      <c r="AO387" s="421">
        <f t="shared" ca="1" si="118"/>
        <v>0.28612184449615174</v>
      </c>
      <c r="AP387" s="421">
        <f t="shared" ca="1" si="118"/>
        <v>0.64017663750374743</v>
      </c>
      <c r="AQ387" s="421">
        <f t="shared" ca="1" si="118"/>
        <v>0.65839976132536782</v>
      </c>
      <c r="AR387" s="421">
        <f t="shared" ca="1" si="118"/>
        <v>0.57990714676809463</v>
      </c>
      <c r="AS387" s="421">
        <f t="shared" ca="1" si="118"/>
        <v>0.78859212509680765</v>
      </c>
      <c r="AT387" s="421">
        <f t="shared" ca="1" si="118"/>
        <v>0.88252361726084594</v>
      </c>
      <c r="AU387" s="421">
        <f t="shared" ca="1" si="118"/>
        <v>0.74496014234301144</v>
      </c>
      <c r="AV387" s="421">
        <f t="shared" ca="1" si="118"/>
        <v>0.23057042341969231</v>
      </c>
      <c r="AW387" s="421">
        <f t="shared" ca="1" si="118"/>
        <v>0.67143085021245485</v>
      </c>
      <c r="AX387" s="421">
        <f t="shared" ca="1" si="118"/>
        <v>0.47438523777087188</v>
      </c>
      <c r="AY387" s="421">
        <f t="shared" ca="1" si="118"/>
        <v>0.10852457229581149</v>
      </c>
      <c r="AZ387" s="421">
        <f t="shared" ca="1" si="118"/>
        <v>0.10083018161711332</v>
      </c>
      <c r="BA387" s="421">
        <f t="shared" ca="1" si="118"/>
        <v>2.7569188078953186E-2</v>
      </c>
      <c r="BB387" s="421">
        <f t="shared" ca="1" si="118"/>
        <v>2.9387784701392545E-2</v>
      </c>
    </row>
    <row r="388" spans="1:54" x14ac:dyDescent="0.35">
      <c r="A388" s="18" t="s">
        <v>1816</v>
      </c>
      <c r="B388" s="19"/>
      <c r="C388" s="19"/>
      <c r="D388" s="19"/>
      <c r="E388" s="20">
        <f ca="1">SUMIF($C$4:$S$377, $A388, E$4:E$377)</f>
        <v>7.6729999999999993E-2</v>
      </c>
      <c r="F388" s="20">
        <f t="shared" ref="F388:BB388" ca="1" si="119">SUMIF($C$4:$S$377, $A388, F$4:F$377)</f>
        <v>6.7970000000000003E-2</v>
      </c>
      <c r="G388" s="20">
        <f t="shared" ca="1" si="119"/>
        <v>0.15604999999999999</v>
      </c>
      <c r="H388" s="20">
        <f t="shared" ca="1" si="119"/>
        <v>0.33087</v>
      </c>
      <c r="I388" s="20">
        <f t="shared" ca="1" si="119"/>
        <v>8.9109999999999995E-2</v>
      </c>
      <c r="J388" s="20">
        <f t="shared" ca="1" si="119"/>
        <v>0.24691000000000002</v>
      </c>
      <c r="K388" s="20">
        <f t="shared" ca="1" si="119"/>
        <v>0.31970999999999999</v>
      </c>
      <c r="L388" s="20">
        <f t="shared" ca="1" si="119"/>
        <v>8.14E-2</v>
      </c>
      <c r="M388" s="20">
        <f t="shared" ca="1" si="119"/>
        <v>5.6749999999999995E-2</v>
      </c>
      <c r="N388" s="20">
        <f t="shared" ca="1" si="119"/>
        <v>7.4429999999999996E-2</v>
      </c>
      <c r="O388" s="20">
        <f t="shared" ca="1" si="119"/>
        <v>2.9000000000000001E-2</v>
      </c>
      <c r="P388" s="20">
        <f t="shared" ca="1" si="119"/>
        <v>1.7069999999999998E-2</v>
      </c>
      <c r="Q388" s="20">
        <f t="shared" ca="1" si="119"/>
        <v>0</v>
      </c>
      <c r="R388" s="20">
        <f t="shared" ca="1" si="119"/>
        <v>4.45E-3</v>
      </c>
      <c r="S388" s="20">
        <f t="shared" ca="1" si="119"/>
        <v>0</v>
      </c>
      <c r="T388" s="20"/>
      <c r="U388" s="20"/>
      <c r="V388" s="20"/>
      <c r="W388" s="20"/>
      <c r="X388" s="20"/>
      <c r="Y388" s="20"/>
      <c r="Z388" s="20"/>
      <c r="AA388" s="20"/>
      <c r="AB388" s="20"/>
      <c r="AC388" s="20"/>
      <c r="AD388" s="20"/>
      <c r="AE388" s="20"/>
      <c r="AF388" s="20"/>
      <c r="AG388" s="20"/>
      <c r="AH388" s="20"/>
      <c r="AI388" s="20"/>
      <c r="AJ388" s="20"/>
      <c r="AK388" s="20"/>
      <c r="AL388" s="20"/>
      <c r="AM388" s="20"/>
      <c r="AN388" s="20">
        <f t="shared" ca="1" si="119"/>
        <v>8.328399477989229E-2</v>
      </c>
      <c r="AO388" s="20">
        <f t="shared" ca="1" si="119"/>
        <v>7.346717263313654E-2</v>
      </c>
      <c r="AP388" s="20">
        <f t="shared" ca="1" si="119"/>
        <v>0.17029027951888309</v>
      </c>
      <c r="AQ388" s="20">
        <f t="shared" ca="1" si="119"/>
        <v>0.36919835908347598</v>
      </c>
      <c r="AR388" s="20">
        <f t="shared" ca="1" si="119"/>
        <v>9.909081848521753E-2</v>
      </c>
      <c r="AS388" s="20">
        <f t="shared" ca="1" si="119"/>
        <v>0.26918167334013793</v>
      </c>
      <c r="AT388" s="20">
        <f t="shared" ca="1" si="119"/>
        <v>0.32304927361916475</v>
      </c>
      <c r="AU388" s="20">
        <f t="shared" ca="1" si="119"/>
        <v>9.4134826365107144E-2</v>
      </c>
      <c r="AV388" s="20">
        <f t="shared" ca="1" si="119"/>
        <v>6.1698074953856027E-2</v>
      </c>
      <c r="AW388" s="20">
        <f t="shared" ca="1" si="119"/>
        <v>7.9046493251121064E-2</v>
      </c>
      <c r="AX388" s="20">
        <f t="shared" ca="1" si="119"/>
        <v>4.7049917890938583E-2</v>
      </c>
      <c r="AY388" s="20">
        <f t="shared" ca="1" si="119"/>
        <v>1.7301532158554195E-2</v>
      </c>
      <c r="AZ388" s="20">
        <f t="shared" ca="1" si="119"/>
        <v>0</v>
      </c>
      <c r="BA388" s="20">
        <f t="shared" ca="1" si="119"/>
        <v>4.6139820944849901E-3</v>
      </c>
      <c r="BB388" s="20">
        <f t="shared" ca="1" si="119"/>
        <v>0</v>
      </c>
    </row>
    <row r="389" spans="1:54" x14ac:dyDescent="0.35">
      <c r="A389" s="21" t="s">
        <v>1817</v>
      </c>
      <c r="E389" s="22">
        <f ca="1">SUMIF($D$4:$S$377, $A389, E$4:E$377)</f>
        <v>1.201E-2</v>
      </c>
      <c r="F389" s="22">
        <f t="shared" ref="F389:BB389" ca="1" si="120">SUMIF($D$4:$S$377, $A389, F$4:F$377)</f>
        <v>0</v>
      </c>
      <c r="G389" s="22">
        <f t="shared" ca="1" si="120"/>
        <v>3.3340000000000002E-2</v>
      </c>
      <c r="H389" s="22">
        <f t="shared" ca="1" si="120"/>
        <v>2.0320000000000001E-2</v>
      </c>
      <c r="I389" s="22">
        <f t="shared" ca="1" si="120"/>
        <v>8.4700000000000001E-3</v>
      </c>
      <c r="J389" s="22">
        <f t="shared" ca="1" si="120"/>
        <v>1.7899999999999999E-2</v>
      </c>
      <c r="K389" s="22">
        <f t="shared" ca="1" si="120"/>
        <v>0.10174999999999999</v>
      </c>
      <c r="L389" s="22">
        <f t="shared" ca="1" si="120"/>
        <v>1.7319999999999999E-2</v>
      </c>
      <c r="M389" s="22">
        <f t="shared" ca="1" si="120"/>
        <v>1.9859999999999999E-2</v>
      </c>
      <c r="N389" s="22">
        <f t="shared" ca="1" si="120"/>
        <v>0</v>
      </c>
      <c r="O389" s="22">
        <f t="shared" ca="1" si="120"/>
        <v>0</v>
      </c>
      <c r="P389" s="22">
        <f t="shared" ca="1" si="120"/>
        <v>0</v>
      </c>
      <c r="Q389" s="22">
        <f t="shared" ca="1" si="120"/>
        <v>0</v>
      </c>
      <c r="R389" s="22">
        <f t="shared" ca="1" si="120"/>
        <v>0</v>
      </c>
      <c r="S389" s="22">
        <f t="shared" ca="1" si="120"/>
        <v>0</v>
      </c>
      <c r="T389" s="22"/>
      <c r="U389" s="22"/>
      <c r="V389" s="22"/>
      <c r="W389" s="22"/>
      <c r="X389" s="22"/>
      <c r="Y389" s="22"/>
      <c r="Z389" s="22"/>
      <c r="AA389" s="22"/>
      <c r="AB389" s="22"/>
      <c r="AC389" s="22"/>
      <c r="AD389" s="22"/>
      <c r="AE389" s="22"/>
      <c r="AF389" s="22"/>
      <c r="AG389" s="22"/>
      <c r="AH389" s="22"/>
      <c r="AI389" s="22"/>
      <c r="AJ389" s="22"/>
      <c r="AK389" s="22"/>
      <c r="AL389" s="22"/>
      <c r="AM389" s="22"/>
      <c r="AN389" s="22">
        <f ca="1">SUMIF($D$4:$S$377, $A389, AN$4:AN$377)</f>
        <v>1.0415989209729476E-2</v>
      </c>
      <c r="AO389" s="22">
        <f t="shared" ca="1" si="120"/>
        <v>0</v>
      </c>
      <c r="AP389" s="22">
        <f t="shared" ca="1" si="120"/>
        <v>2.9659428322560497E-2</v>
      </c>
      <c r="AQ389" s="22">
        <f t="shared" ca="1" si="120"/>
        <v>1.7517138621006588E-2</v>
      </c>
      <c r="AR389" s="22">
        <f t="shared" ca="1" si="120"/>
        <v>7.3056533451254322E-3</v>
      </c>
      <c r="AS389" s="22">
        <f t="shared" ca="1" si="120"/>
        <v>1.5417869500255353E-2</v>
      </c>
      <c r="AT389" s="22">
        <f t="shared" ca="1" si="120"/>
        <v>8.5105352678760585E-2</v>
      </c>
      <c r="AU389" s="22">
        <f t="shared" ca="1" si="120"/>
        <v>1.5531907311505834E-2</v>
      </c>
      <c r="AV389" s="22">
        <f t="shared" ca="1" si="120"/>
        <v>1.7828525452607501E-2</v>
      </c>
      <c r="AW389" s="22">
        <f t="shared" ca="1" si="120"/>
        <v>0</v>
      </c>
      <c r="AX389" s="22">
        <f t="shared" ca="1" si="120"/>
        <v>0</v>
      </c>
      <c r="AY389" s="22">
        <f t="shared" ca="1" si="120"/>
        <v>0</v>
      </c>
      <c r="AZ389" s="22">
        <f t="shared" ca="1" si="120"/>
        <v>0</v>
      </c>
      <c r="BA389" s="22">
        <f t="shared" ca="1" si="120"/>
        <v>0</v>
      </c>
      <c r="BB389" s="22">
        <f t="shared" ca="1" si="120"/>
        <v>0</v>
      </c>
    </row>
    <row r="390" spans="1:54" x14ac:dyDescent="0.35">
      <c r="A390" s="21" t="s">
        <v>1818</v>
      </c>
      <c r="E390" s="22">
        <f t="shared" ref="E390:S390" ca="1" si="121">SUMIF($D$3:$S$376, $A390, E$3:E$376)</f>
        <v>1.392E-2</v>
      </c>
      <c r="F390" s="22">
        <f t="shared" ca="1" si="121"/>
        <v>0</v>
      </c>
      <c r="G390" s="22">
        <f t="shared" ca="1" si="121"/>
        <v>2.2589999999999999E-2</v>
      </c>
      <c r="H390" s="22">
        <f t="shared" ca="1" si="121"/>
        <v>8.7410000000000002E-2</v>
      </c>
      <c r="I390" s="22">
        <f t="shared" ca="1" si="121"/>
        <v>2.4879999999999999E-2</v>
      </c>
      <c r="J390" s="22">
        <f t="shared" ca="1" si="121"/>
        <v>4.4790000000000003E-2</v>
      </c>
      <c r="K390" s="22">
        <f t="shared" ca="1" si="121"/>
        <v>4.7710000000000002E-2</v>
      </c>
      <c r="L390" s="22">
        <f t="shared" ca="1" si="121"/>
        <v>3.2039999999999999E-2</v>
      </c>
      <c r="M390" s="22">
        <f t="shared" ca="1" si="121"/>
        <v>3.7399999999999998E-3</v>
      </c>
      <c r="N390" s="22">
        <f t="shared" ca="1" si="121"/>
        <v>7.0400000000000003E-3</v>
      </c>
      <c r="O390" s="22">
        <f t="shared" ca="1" si="121"/>
        <v>2.9000000000000001E-2</v>
      </c>
      <c r="P390" s="22">
        <f t="shared" ca="1" si="121"/>
        <v>0</v>
      </c>
      <c r="Q390" s="22">
        <f t="shared" ca="1" si="121"/>
        <v>0</v>
      </c>
      <c r="R390" s="22">
        <f t="shared" ca="1" si="121"/>
        <v>0</v>
      </c>
      <c r="S390" s="22">
        <f t="shared" ca="1" si="121"/>
        <v>0</v>
      </c>
      <c r="T390" s="22"/>
      <c r="U390" s="22"/>
      <c r="V390" s="22"/>
      <c r="W390" s="22"/>
      <c r="X390" s="22"/>
      <c r="Y390" s="22"/>
      <c r="Z390" s="22"/>
      <c r="AA390" s="22"/>
      <c r="AB390" s="22"/>
      <c r="AC390" s="22"/>
      <c r="AD390" s="22"/>
      <c r="AE390" s="22"/>
      <c r="AF390" s="22"/>
      <c r="AG390" s="22"/>
      <c r="AH390" s="22"/>
      <c r="AI390" s="22"/>
      <c r="AJ390" s="22"/>
      <c r="AK390" s="22"/>
      <c r="AL390" s="22"/>
      <c r="AM390" s="22"/>
      <c r="AN390" s="22">
        <f t="shared" ref="F390:BB392" ca="1" si="122">SUMIF($D$3:$S$376, $A390, AN$3:AN$376)</f>
        <v>1.8034209090913488E-2</v>
      </c>
      <c r="AO390" s="22">
        <f t="shared" ca="1" si="122"/>
        <v>0</v>
      </c>
      <c r="AP390" s="22">
        <f t="shared" ca="1" si="122"/>
        <v>3.0020212543640765E-2</v>
      </c>
      <c r="AQ390" s="22">
        <f t="shared" ca="1" si="122"/>
        <v>0.11256436735097967</v>
      </c>
      <c r="AR390" s="22">
        <f t="shared" ca="1" si="122"/>
        <v>3.2057258417411062E-2</v>
      </c>
      <c r="AS390" s="22">
        <f t="shared" ca="1" si="122"/>
        <v>5.7630547875638954E-2</v>
      </c>
      <c r="AT390" s="22">
        <f t="shared" ca="1" si="122"/>
        <v>5.9611798651104907E-2</v>
      </c>
      <c r="AU390" s="22">
        <f t="shared" ca="1" si="122"/>
        <v>4.2920993029922069E-2</v>
      </c>
      <c r="AV390" s="22">
        <f t="shared" ca="1" si="122"/>
        <v>5.0154295552341686E-3</v>
      </c>
      <c r="AW390" s="22">
        <f t="shared" ca="1" si="122"/>
        <v>8.7545606434518974E-3</v>
      </c>
      <c r="AX390" s="22">
        <f t="shared" ca="1" si="122"/>
        <v>4.7049917890938583E-2</v>
      </c>
      <c r="AY390" s="22">
        <f t="shared" ca="1" si="122"/>
        <v>0</v>
      </c>
      <c r="AZ390" s="22">
        <f t="shared" ca="1" si="122"/>
        <v>0</v>
      </c>
      <c r="BA390" s="22">
        <f t="shared" ca="1" si="122"/>
        <v>0</v>
      </c>
      <c r="BB390" s="22">
        <f t="shared" ca="1" si="122"/>
        <v>0</v>
      </c>
    </row>
    <row r="391" spans="1:54" x14ac:dyDescent="0.35">
      <c r="A391" s="21" t="s">
        <v>1819</v>
      </c>
      <c r="E391" s="22">
        <f ca="1">SUMIF($D$3:$S$376, $A391, E$3:E$376)</f>
        <v>4.5539999999999997E-2</v>
      </c>
      <c r="F391" s="22">
        <f t="shared" ca="1" si="122"/>
        <v>5.0779999999999999E-2</v>
      </c>
      <c r="G391" s="22">
        <f t="shared" ca="1" si="122"/>
        <v>0.10012</v>
      </c>
      <c r="H391" s="22">
        <f t="shared" ca="1" si="122"/>
        <v>0.20729</v>
      </c>
      <c r="I391" s="22">
        <f t="shared" ca="1" si="122"/>
        <v>5.5759999999999997E-2</v>
      </c>
      <c r="J391" s="22">
        <f t="shared" ca="1" si="122"/>
        <v>0.1792</v>
      </c>
      <c r="K391" s="22">
        <f t="shared" ca="1" si="122"/>
        <v>0.15351999999999999</v>
      </c>
      <c r="L391" s="22">
        <f t="shared" ca="1" si="122"/>
        <v>3.2039999999999999E-2</v>
      </c>
      <c r="M391" s="22">
        <f t="shared" ca="1" si="122"/>
        <v>1.329E-2</v>
      </c>
      <c r="N391" s="22">
        <f t="shared" ca="1" si="122"/>
        <v>6.0350000000000001E-2</v>
      </c>
      <c r="O391" s="22">
        <f t="shared" ca="1" si="122"/>
        <v>0</v>
      </c>
      <c r="P391" s="22">
        <f t="shared" ca="1" si="122"/>
        <v>1.7069999999999998E-2</v>
      </c>
      <c r="Q391" s="22">
        <f t="shared" ca="1" si="122"/>
        <v>0</v>
      </c>
      <c r="R391" s="22">
        <f t="shared" ca="1" si="122"/>
        <v>4.45E-3</v>
      </c>
      <c r="S391" s="22">
        <f t="shared" ca="1" si="122"/>
        <v>0</v>
      </c>
      <c r="T391" s="22"/>
      <c r="U391" s="22"/>
      <c r="V391" s="22"/>
      <c r="W391" s="22"/>
      <c r="X391" s="22"/>
      <c r="Y391" s="22"/>
      <c r="Z391" s="22"/>
      <c r="AA391" s="22"/>
      <c r="AB391" s="22"/>
      <c r="AC391" s="22"/>
      <c r="AD391" s="22"/>
      <c r="AE391" s="22"/>
      <c r="AF391" s="22"/>
      <c r="AG391" s="22"/>
      <c r="AH391" s="22"/>
      <c r="AI391" s="22"/>
      <c r="AJ391" s="22"/>
      <c r="AK391" s="22"/>
      <c r="AL391" s="22"/>
      <c r="AM391" s="22"/>
      <c r="AN391" s="22">
        <f t="shared" ca="1" si="122"/>
        <v>4.9048916569575558E-2</v>
      </c>
      <c r="AO391" s="22">
        <f t="shared" ca="1" si="122"/>
        <v>5.7377222455621137E-2</v>
      </c>
      <c r="AP391" s="22">
        <f t="shared" ca="1" si="122"/>
        <v>0.11061063865268182</v>
      </c>
      <c r="AQ391" s="22">
        <f t="shared" ca="1" si="122"/>
        <v>0.22192012751308771</v>
      </c>
      <c r="AR391" s="22">
        <f t="shared" ca="1" si="122"/>
        <v>5.9727906722681044E-2</v>
      </c>
      <c r="AS391" s="22">
        <f t="shared" ca="1" si="122"/>
        <v>0.19168503934425452</v>
      </c>
      <c r="AT391" s="22">
        <f t="shared" ca="1" si="122"/>
        <v>0.15946533817245512</v>
      </c>
      <c r="AU391" s="22">
        <f t="shared" ca="1" si="122"/>
        <v>3.5681926023679242E-2</v>
      </c>
      <c r="AV391" s="22">
        <f t="shared" ca="1" si="122"/>
        <v>1.4816309475474684E-2</v>
      </c>
      <c r="AW391" s="22">
        <f t="shared" ca="1" si="122"/>
        <v>6.2390360909033798E-2</v>
      </c>
      <c r="AX391" s="22">
        <f t="shared" ca="1" si="122"/>
        <v>0</v>
      </c>
      <c r="AY391" s="22">
        <f t="shared" ca="1" si="122"/>
        <v>1.7301532158554195E-2</v>
      </c>
      <c r="AZ391" s="22">
        <f t="shared" ca="1" si="122"/>
        <v>0</v>
      </c>
      <c r="BA391" s="22">
        <f t="shared" ca="1" si="122"/>
        <v>4.6139820944849901E-3</v>
      </c>
      <c r="BB391" s="22">
        <f t="shared" ca="1" si="122"/>
        <v>0</v>
      </c>
    </row>
    <row r="392" spans="1:54" x14ac:dyDescent="0.35">
      <c r="A392" s="21" t="s">
        <v>1820</v>
      </c>
      <c r="E392" s="22">
        <f ca="1">SUMIF($D$3:$S$376, $A392, E$3:E$376)</f>
        <v>5.2599999999999999E-3</v>
      </c>
      <c r="F392" s="22">
        <f t="shared" ca="1" si="122"/>
        <v>1.719E-2</v>
      </c>
      <c r="G392" s="22">
        <f t="shared" ca="1" si="122"/>
        <v>0</v>
      </c>
      <c r="H392" s="22">
        <f t="shared" ca="1" si="122"/>
        <v>1.585E-2</v>
      </c>
      <c r="I392" s="22">
        <f t="shared" ca="1" si="122"/>
        <v>0</v>
      </c>
      <c r="J392" s="22">
        <f t="shared" ca="1" si="122"/>
        <v>5.0200000000000002E-3</v>
      </c>
      <c r="K392" s="22">
        <f t="shared" ca="1" si="122"/>
        <v>1.6729999999999998E-2</v>
      </c>
      <c r="L392" s="22">
        <f t="shared" ca="1" si="122"/>
        <v>0</v>
      </c>
      <c r="M392" s="22">
        <f t="shared" ca="1" si="122"/>
        <v>1.9859999999999999E-2</v>
      </c>
      <c r="N392" s="22">
        <f t="shared" ca="1" si="122"/>
        <v>7.0400000000000003E-3</v>
      </c>
      <c r="O392" s="22">
        <f t="shared" ca="1" si="122"/>
        <v>0</v>
      </c>
      <c r="P392" s="22">
        <f t="shared" ca="1" si="122"/>
        <v>0</v>
      </c>
      <c r="Q392" s="22">
        <f t="shared" ca="1" si="122"/>
        <v>0</v>
      </c>
      <c r="R392" s="22">
        <f t="shared" ca="1" si="122"/>
        <v>0</v>
      </c>
      <c r="S392" s="22">
        <f t="shared" ca="1" si="122"/>
        <v>0</v>
      </c>
      <c r="T392" s="22"/>
      <c r="U392" s="22"/>
      <c r="V392" s="22"/>
      <c r="W392" s="22"/>
      <c r="X392" s="22"/>
      <c r="Y392" s="22"/>
      <c r="Z392" s="22"/>
      <c r="AA392" s="22"/>
      <c r="AB392" s="22"/>
      <c r="AC392" s="22"/>
      <c r="AD392" s="22"/>
      <c r="AE392" s="22"/>
      <c r="AF392" s="22"/>
      <c r="AG392" s="22"/>
      <c r="AH392" s="22"/>
      <c r="AI392" s="22"/>
      <c r="AJ392" s="22"/>
      <c r="AK392" s="22"/>
      <c r="AL392" s="22"/>
      <c r="AM392" s="22"/>
      <c r="AN392" s="22">
        <f t="shared" ca="1" si="122"/>
        <v>5.7848799096737579E-3</v>
      </c>
      <c r="AO392" s="22">
        <f t="shared" ca="1" si="122"/>
        <v>1.6089950177515397E-2</v>
      </c>
      <c r="AP392" s="22">
        <f t="shared" ca="1" si="122"/>
        <v>0</v>
      </c>
      <c r="AQ392" s="22">
        <f t="shared" ca="1" si="122"/>
        <v>1.7196725598401994E-2</v>
      </c>
      <c r="AR392" s="22">
        <f t="shared" ca="1" si="122"/>
        <v>0</v>
      </c>
      <c r="AS392" s="22">
        <f t="shared" ca="1" si="122"/>
        <v>4.4482166199891109E-3</v>
      </c>
      <c r="AT392" s="22">
        <f t="shared" ca="1" si="122"/>
        <v>1.8866784116844143E-2</v>
      </c>
      <c r="AU392" s="22">
        <f t="shared" ca="1" si="122"/>
        <v>0</v>
      </c>
      <c r="AV392" s="22">
        <f t="shared" ca="1" si="122"/>
        <v>2.4037810470539676E-2</v>
      </c>
      <c r="AW392" s="22">
        <f t="shared" ca="1" si="122"/>
        <v>7.9015716986353592E-3</v>
      </c>
      <c r="AX392" s="22">
        <f t="shared" ca="1" si="122"/>
        <v>0</v>
      </c>
      <c r="AY392" s="22">
        <f t="shared" ca="1" si="122"/>
        <v>0</v>
      </c>
      <c r="AZ392" s="22">
        <f t="shared" ca="1" si="122"/>
        <v>0</v>
      </c>
      <c r="BA392" s="22">
        <f t="shared" ca="1" si="122"/>
        <v>0</v>
      </c>
      <c r="BB392" s="22">
        <f t="shared" ca="1" si="122"/>
        <v>0</v>
      </c>
    </row>
    <row r="393" spans="1:54" x14ac:dyDescent="0.35">
      <c r="A393" s="18" t="s">
        <v>1821</v>
      </c>
      <c r="B393" s="19"/>
      <c r="C393" s="19"/>
      <c r="D393" s="19"/>
      <c r="E393" s="20">
        <f ca="1">SUMIF($C$4:$S$377, $A393, E$4:E$377)</f>
        <v>1.31E-3</v>
      </c>
      <c r="F393" s="20">
        <f t="shared" ref="F393:BB393" ca="1" si="123">SUMIF($C$4:$S$377, $A393, F$4:F$377)</f>
        <v>2.589E-2</v>
      </c>
      <c r="G393" s="20">
        <f t="shared" ca="1" si="123"/>
        <v>0</v>
      </c>
      <c r="H393" s="20">
        <f t="shared" ca="1" si="123"/>
        <v>0</v>
      </c>
      <c r="I393" s="20">
        <f t="shared" ca="1" si="123"/>
        <v>0</v>
      </c>
      <c r="J393" s="20">
        <f t="shared" ca="1" si="123"/>
        <v>0</v>
      </c>
      <c r="K393" s="20">
        <f t="shared" ca="1" si="123"/>
        <v>0</v>
      </c>
      <c r="L393" s="20">
        <f t="shared" ca="1" si="123"/>
        <v>0</v>
      </c>
      <c r="M393" s="20">
        <f t="shared" ca="1" si="123"/>
        <v>0</v>
      </c>
      <c r="N393" s="20">
        <f t="shared" ca="1" si="123"/>
        <v>0</v>
      </c>
      <c r="O393" s="20">
        <f t="shared" ca="1" si="123"/>
        <v>0</v>
      </c>
      <c r="P393" s="20">
        <f t="shared" ca="1" si="123"/>
        <v>0</v>
      </c>
      <c r="Q393" s="20">
        <f t="shared" ca="1" si="123"/>
        <v>0</v>
      </c>
      <c r="R393" s="20">
        <f t="shared" ca="1" si="123"/>
        <v>0</v>
      </c>
      <c r="S393" s="20">
        <f t="shared" ca="1" si="123"/>
        <v>0</v>
      </c>
      <c r="T393" s="20"/>
      <c r="U393" s="20"/>
      <c r="V393" s="20"/>
      <c r="W393" s="20"/>
      <c r="X393" s="20"/>
      <c r="Y393" s="20"/>
      <c r="Z393" s="20"/>
      <c r="AA393" s="20"/>
      <c r="AB393" s="20"/>
      <c r="AC393" s="20"/>
      <c r="AD393" s="20"/>
      <c r="AE393" s="20"/>
      <c r="AF393" s="20"/>
      <c r="AG393" s="20"/>
      <c r="AH393" s="20"/>
      <c r="AI393" s="20"/>
      <c r="AJ393" s="20"/>
      <c r="AK393" s="20"/>
      <c r="AL393" s="20"/>
      <c r="AM393" s="20"/>
      <c r="AN393" s="20">
        <f t="shared" ca="1" si="123"/>
        <v>4.350470162622308E-4</v>
      </c>
      <c r="AO393" s="20">
        <f t="shared" ca="1" si="123"/>
        <v>9.0217538664037096E-3</v>
      </c>
      <c r="AP393" s="20">
        <f t="shared" ca="1" si="123"/>
        <v>0</v>
      </c>
      <c r="AQ393" s="20">
        <f t="shared" ca="1" si="123"/>
        <v>0</v>
      </c>
      <c r="AR393" s="20">
        <f t="shared" ca="1" si="123"/>
        <v>0</v>
      </c>
      <c r="AS393" s="20">
        <f t="shared" ca="1" si="123"/>
        <v>0</v>
      </c>
      <c r="AT393" s="20">
        <f t="shared" ca="1" si="123"/>
        <v>0</v>
      </c>
      <c r="AU393" s="20">
        <f t="shared" ca="1" si="123"/>
        <v>0</v>
      </c>
      <c r="AV393" s="20">
        <f t="shared" ca="1" si="123"/>
        <v>0</v>
      </c>
      <c r="AW393" s="20">
        <f t="shared" ca="1" si="123"/>
        <v>0</v>
      </c>
      <c r="AX393" s="20">
        <f t="shared" ca="1" si="123"/>
        <v>0</v>
      </c>
      <c r="AY393" s="20">
        <f t="shared" ca="1" si="123"/>
        <v>0</v>
      </c>
      <c r="AZ393" s="20">
        <f t="shared" ca="1" si="123"/>
        <v>0</v>
      </c>
      <c r="BA393" s="20">
        <f t="shared" ca="1" si="123"/>
        <v>0</v>
      </c>
      <c r="BB393" s="20">
        <f t="shared" ca="1" si="123"/>
        <v>0</v>
      </c>
    </row>
    <row r="394" spans="1:54" x14ac:dyDescent="0.35">
      <c r="A394" s="21" t="s">
        <v>1822</v>
      </c>
      <c r="E394" s="22">
        <f ca="1">SUMIF($D$4:$S$377, $A394, E$4:E$377)</f>
        <v>4.4000000000000002E-4</v>
      </c>
      <c r="F394" s="22">
        <f t="shared" ref="F394:BB394" ca="1" si="124">SUMIF($D$4:$S$377, $A394, F$4:F$377)</f>
        <v>8.6999999999999994E-3</v>
      </c>
      <c r="G394" s="22">
        <f t="shared" ca="1" si="124"/>
        <v>0</v>
      </c>
      <c r="H394" s="22">
        <f t="shared" ca="1" si="124"/>
        <v>0</v>
      </c>
      <c r="I394" s="22">
        <f t="shared" ca="1" si="124"/>
        <v>0</v>
      </c>
      <c r="J394" s="22">
        <f t="shared" ca="1" si="124"/>
        <v>0</v>
      </c>
      <c r="K394" s="22">
        <f t="shared" ca="1" si="124"/>
        <v>0</v>
      </c>
      <c r="L394" s="22">
        <f t="shared" ca="1" si="124"/>
        <v>0</v>
      </c>
      <c r="M394" s="22">
        <f t="shared" ca="1" si="124"/>
        <v>0</v>
      </c>
      <c r="N394" s="22">
        <f t="shared" ca="1" si="124"/>
        <v>0</v>
      </c>
      <c r="O394" s="22">
        <f t="shared" ca="1" si="124"/>
        <v>0</v>
      </c>
      <c r="P394" s="22">
        <f t="shared" ca="1" si="124"/>
        <v>0</v>
      </c>
      <c r="Q394" s="22">
        <f t="shared" ca="1" si="124"/>
        <v>0</v>
      </c>
      <c r="R394" s="22">
        <f t="shared" ca="1" si="124"/>
        <v>0</v>
      </c>
      <c r="S394" s="22">
        <f t="shared" ca="1" si="124"/>
        <v>0</v>
      </c>
      <c r="T394" s="22"/>
      <c r="U394" s="22"/>
      <c r="V394" s="22"/>
      <c r="W394" s="22"/>
      <c r="X394" s="22"/>
      <c r="Y394" s="22"/>
      <c r="Z394" s="22"/>
      <c r="AA394" s="22"/>
      <c r="AB394" s="22"/>
      <c r="AC394" s="22"/>
      <c r="AD394" s="22"/>
      <c r="AE394" s="22"/>
      <c r="AF394" s="22"/>
      <c r="AG394" s="22"/>
      <c r="AH394" s="22"/>
      <c r="AI394" s="22"/>
      <c r="AJ394" s="22"/>
      <c r="AK394" s="22"/>
      <c r="AL394" s="22"/>
      <c r="AM394" s="22"/>
      <c r="AN394" s="22">
        <f t="shared" ca="1" si="124"/>
        <v>2.6345139909662293E-4</v>
      </c>
      <c r="AO394" s="22">
        <f t="shared" ca="1" si="124"/>
        <v>5.4648408317405856E-3</v>
      </c>
      <c r="AP394" s="22">
        <f t="shared" ca="1" si="124"/>
        <v>0</v>
      </c>
      <c r="AQ394" s="22">
        <f t="shared" ca="1" si="124"/>
        <v>0</v>
      </c>
      <c r="AR394" s="22">
        <f t="shared" ca="1" si="124"/>
        <v>0</v>
      </c>
      <c r="AS394" s="22">
        <f t="shared" ca="1" si="124"/>
        <v>0</v>
      </c>
      <c r="AT394" s="22">
        <f t="shared" ca="1" si="124"/>
        <v>0</v>
      </c>
      <c r="AU394" s="22">
        <f t="shared" ca="1" si="124"/>
        <v>0</v>
      </c>
      <c r="AV394" s="22">
        <f t="shared" ca="1" si="124"/>
        <v>0</v>
      </c>
      <c r="AW394" s="22">
        <f t="shared" ca="1" si="124"/>
        <v>0</v>
      </c>
      <c r="AX394" s="22">
        <f t="shared" ca="1" si="124"/>
        <v>0</v>
      </c>
      <c r="AY394" s="22">
        <f t="shared" ca="1" si="124"/>
        <v>0</v>
      </c>
      <c r="AZ394" s="22">
        <f t="shared" ca="1" si="124"/>
        <v>0</v>
      </c>
      <c r="BA394" s="22">
        <f t="shared" ca="1" si="124"/>
        <v>0</v>
      </c>
      <c r="BB394" s="22">
        <f t="shared" ca="1" si="124"/>
        <v>0</v>
      </c>
    </row>
    <row r="395" spans="1:54" x14ac:dyDescent="0.35">
      <c r="A395" s="21" t="s">
        <v>1823</v>
      </c>
      <c r="E395" s="22">
        <f ca="1">SUMIF($D$3:$S$376, $A395, E$3:E$376)</f>
        <v>8.7000000000000001E-4</v>
      </c>
      <c r="F395" s="22">
        <f t="shared" ref="F395:BB395" ca="1" si="125">SUMIF($D$3:$S$376, $A395, F$3:F$376)</f>
        <v>1.719E-2</v>
      </c>
      <c r="G395" s="22">
        <f t="shared" ca="1" si="125"/>
        <v>0</v>
      </c>
      <c r="H395" s="22">
        <f t="shared" ca="1" si="125"/>
        <v>0</v>
      </c>
      <c r="I395" s="22">
        <f t="shared" ca="1" si="125"/>
        <v>0</v>
      </c>
      <c r="J395" s="22">
        <f t="shared" ca="1" si="125"/>
        <v>0</v>
      </c>
      <c r="K395" s="22">
        <f t="shared" ca="1" si="125"/>
        <v>0</v>
      </c>
      <c r="L395" s="22">
        <f t="shared" ca="1" si="125"/>
        <v>0</v>
      </c>
      <c r="M395" s="22">
        <f t="shared" ca="1" si="125"/>
        <v>0</v>
      </c>
      <c r="N395" s="22">
        <f t="shared" ca="1" si="125"/>
        <v>0</v>
      </c>
      <c r="O395" s="22">
        <f t="shared" ca="1" si="125"/>
        <v>0</v>
      </c>
      <c r="P395" s="22">
        <f t="shared" ca="1" si="125"/>
        <v>0</v>
      </c>
      <c r="Q395" s="22">
        <f t="shared" ca="1" si="125"/>
        <v>0</v>
      </c>
      <c r="R395" s="22">
        <f t="shared" ca="1" si="125"/>
        <v>0</v>
      </c>
      <c r="S395" s="22">
        <f t="shared" ca="1" si="125"/>
        <v>0</v>
      </c>
      <c r="T395" s="22"/>
      <c r="U395" s="22"/>
      <c r="V395" s="22"/>
      <c r="W395" s="22"/>
      <c r="X395" s="22"/>
      <c r="Y395" s="22"/>
      <c r="Z395" s="22"/>
      <c r="AA395" s="22"/>
      <c r="AB395" s="22"/>
      <c r="AC395" s="22"/>
      <c r="AD395" s="22"/>
      <c r="AE395" s="22"/>
      <c r="AF395" s="22"/>
      <c r="AG395" s="22"/>
      <c r="AH395" s="22"/>
      <c r="AI395" s="22"/>
      <c r="AJ395" s="22"/>
      <c r="AK395" s="22"/>
      <c r="AL395" s="22"/>
      <c r="AM395" s="22"/>
      <c r="AN395" s="22">
        <f t="shared" ca="1" si="125"/>
        <v>1.7159561716560787E-4</v>
      </c>
      <c r="AO395" s="22">
        <f t="shared" ca="1" si="125"/>
        <v>3.5569130346631232E-3</v>
      </c>
      <c r="AP395" s="22">
        <f t="shared" ca="1" si="125"/>
        <v>0</v>
      </c>
      <c r="AQ395" s="22">
        <f t="shared" ca="1" si="125"/>
        <v>0</v>
      </c>
      <c r="AR395" s="22">
        <f t="shared" ca="1" si="125"/>
        <v>0</v>
      </c>
      <c r="AS395" s="22">
        <f t="shared" ca="1" si="125"/>
        <v>0</v>
      </c>
      <c r="AT395" s="22">
        <f t="shared" ca="1" si="125"/>
        <v>0</v>
      </c>
      <c r="AU395" s="22">
        <f t="shared" ca="1" si="125"/>
        <v>0</v>
      </c>
      <c r="AV395" s="22">
        <f t="shared" ca="1" si="125"/>
        <v>0</v>
      </c>
      <c r="AW395" s="22">
        <f t="shared" ca="1" si="125"/>
        <v>0</v>
      </c>
      <c r="AX395" s="22">
        <f t="shared" ca="1" si="125"/>
        <v>0</v>
      </c>
      <c r="AY395" s="22">
        <f t="shared" ca="1" si="125"/>
        <v>0</v>
      </c>
      <c r="AZ395" s="22">
        <f t="shared" ca="1" si="125"/>
        <v>0</v>
      </c>
      <c r="BA395" s="22">
        <f t="shared" ca="1" si="125"/>
        <v>0</v>
      </c>
      <c r="BB395" s="22">
        <f t="shared" ca="1" si="125"/>
        <v>0</v>
      </c>
    </row>
    <row r="396" spans="1:54" x14ac:dyDescent="0.35">
      <c r="A396" s="18" t="s">
        <v>1824</v>
      </c>
      <c r="B396" s="19"/>
      <c r="C396" s="19"/>
      <c r="D396" s="19"/>
      <c r="E396" s="20">
        <f ca="1">SUMIF($C$4:$S$377, $A396, E$4:E$377)</f>
        <v>4.1550000000000004E-2</v>
      </c>
      <c r="F396" s="20">
        <f t="shared" ref="F396:BB396" ca="1" si="126">SUMIF($C$4:$S$377, $A396, F$4:F$377)</f>
        <v>0</v>
      </c>
      <c r="G396" s="20">
        <f t="shared" ca="1" si="126"/>
        <v>4.2100000000000002E-3</v>
      </c>
      <c r="H396" s="20">
        <f t="shared" ca="1" si="126"/>
        <v>4.2410000000000003E-2</v>
      </c>
      <c r="I396" s="20">
        <f t="shared" ca="1" si="126"/>
        <v>0.17797000000000002</v>
      </c>
      <c r="J396" s="20">
        <f t="shared" ca="1" si="126"/>
        <v>0.11244000000000001</v>
      </c>
      <c r="K396" s="20">
        <f t="shared" ca="1" si="126"/>
        <v>5.7579999999999999E-2</v>
      </c>
      <c r="L396" s="20">
        <f t="shared" ca="1" si="126"/>
        <v>0</v>
      </c>
      <c r="M396" s="20">
        <f t="shared" ca="1" si="126"/>
        <v>0</v>
      </c>
      <c r="N396" s="20">
        <f t="shared" ca="1" si="126"/>
        <v>0.11758</v>
      </c>
      <c r="O396" s="20">
        <f t="shared" ca="1" si="126"/>
        <v>0.13202</v>
      </c>
      <c r="P396" s="20">
        <f t="shared" ca="1" si="126"/>
        <v>5.5509999999999997E-2</v>
      </c>
      <c r="Q396" s="20">
        <f t="shared" ca="1" si="126"/>
        <v>8.6240000000000011E-2</v>
      </c>
      <c r="R396" s="20">
        <f t="shared" ca="1" si="126"/>
        <v>0</v>
      </c>
      <c r="S396" s="20">
        <f t="shared" ca="1" si="126"/>
        <v>0</v>
      </c>
      <c r="T396" s="20"/>
      <c r="U396" s="20"/>
      <c r="V396" s="20"/>
      <c r="W396" s="20"/>
      <c r="X396" s="20"/>
      <c r="Y396" s="20"/>
      <c r="Z396" s="20"/>
      <c r="AA396" s="20"/>
      <c r="AB396" s="20"/>
      <c r="AC396" s="20"/>
      <c r="AD396" s="20"/>
      <c r="AE396" s="20"/>
      <c r="AF396" s="20"/>
      <c r="AG396" s="20"/>
      <c r="AH396" s="20"/>
      <c r="AI396" s="20"/>
      <c r="AJ396" s="20"/>
      <c r="AK396" s="20"/>
      <c r="AL396" s="20"/>
      <c r="AM396" s="20"/>
      <c r="AN396" s="20">
        <f t="shared" ca="1" si="126"/>
        <v>4.342979971668099E-2</v>
      </c>
      <c r="AO396" s="20">
        <f t="shared" ca="1" si="126"/>
        <v>0</v>
      </c>
      <c r="AP396" s="20">
        <f t="shared" ca="1" si="126"/>
        <v>4.6097561489854659E-3</v>
      </c>
      <c r="AQ396" s="20">
        <f t="shared" ca="1" si="126"/>
        <v>4.4999367728776794E-2</v>
      </c>
      <c r="AR396" s="20">
        <f t="shared" ca="1" si="126"/>
        <v>0.1724640791597129</v>
      </c>
      <c r="AS396" s="20">
        <f t="shared" ca="1" si="126"/>
        <v>0.11649700577265955</v>
      </c>
      <c r="AT396" s="20">
        <f t="shared" ca="1" si="126"/>
        <v>5.9277897917503583E-2</v>
      </c>
      <c r="AU396" s="20">
        <f t="shared" ca="1" si="126"/>
        <v>0</v>
      </c>
      <c r="AV396" s="20">
        <f t="shared" ca="1" si="126"/>
        <v>0</v>
      </c>
      <c r="AW396" s="20">
        <f t="shared" ca="1" si="126"/>
        <v>0.12163833252783018</v>
      </c>
      <c r="AX396" s="20">
        <f t="shared" ca="1" si="126"/>
        <v>0.18098232805973202</v>
      </c>
      <c r="AY396" s="20">
        <f t="shared" ca="1" si="126"/>
        <v>5.2594596694496891E-2</v>
      </c>
      <c r="AZ396" s="20">
        <f t="shared" ca="1" si="126"/>
        <v>9.6582790933247092E-2</v>
      </c>
      <c r="BA396" s="20">
        <f t="shared" ca="1" si="126"/>
        <v>0</v>
      </c>
      <c r="BB396" s="20">
        <f t="shared" ca="1" si="126"/>
        <v>0</v>
      </c>
    </row>
    <row r="397" spans="1:54" x14ac:dyDescent="0.35">
      <c r="A397" s="21" t="s">
        <v>1825</v>
      </c>
      <c r="E397" s="22">
        <f ca="1">SUMIF($D$4:$S$377, $A397, E$4:E$377)</f>
        <v>2.4199999999999998E-3</v>
      </c>
      <c r="F397" s="22">
        <f t="shared" ref="F397:BB399" ca="1" si="127">SUMIF($D$4:$S$377, $A397, F$4:F$377)</f>
        <v>0</v>
      </c>
      <c r="G397" s="22">
        <f t="shared" ca="1" si="127"/>
        <v>0</v>
      </c>
      <c r="H397" s="22">
        <f t="shared" ca="1" si="127"/>
        <v>0</v>
      </c>
      <c r="I397" s="22">
        <f t="shared" ca="1" si="127"/>
        <v>0</v>
      </c>
      <c r="J397" s="22">
        <f t="shared" ca="1" si="127"/>
        <v>5.0200000000000002E-3</v>
      </c>
      <c r="K397" s="22">
        <f t="shared" ca="1" si="127"/>
        <v>0</v>
      </c>
      <c r="L397" s="22">
        <f t="shared" ca="1" si="127"/>
        <v>0</v>
      </c>
      <c r="M397" s="22">
        <f t="shared" ca="1" si="127"/>
        <v>0</v>
      </c>
      <c r="N397" s="22">
        <f t="shared" ca="1" si="127"/>
        <v>7.0400000000000003E-3</v>
      </c>
      <c r="O397" s="22">
        <f t="shared" ca="1" si="127"/>
        <v>2.086E-2</v>
      </c>
      <c r="P397" s="22">
        <f t="shared" ca="1" si="127"/>
        <v>0</v>
      </c>
      <c r="Q397" s="22">
        <f t="shared" ca="1" si="127"/>
        <v>1.2120000000000001E-2</v>
      </c>
      <c r="R397" s="22">
        <f t="shared" ca="1" si="127"/>
        <v>0</v>
      </c>
      <c r="S397" s="22">
        <f t="shared" ca="1" si="127"/>
        <v>0</v>
      </c>
      <c r="T397" s="22"/>
      <c r="U397" s="22"/>
      <c r="V397" s="22"/>
      <c r="W397" s="22"/>
      <c r="X397" s="22"/>
      <c r="Y397" s="22"/>
      <c r="Z397" s="22"/>
      <c r="AA397" s="22"/>
      <c r="AB397" s="22"/>
      <c r="AC397" s="22"/>
      <c r="AD397" s="22"/>
      <c r="AE397" s="22"/>
      <c r="AF397" s="22"/>
      <c r="AG397" s="22"/>
      <c r="AH397" s="22"/>
      <c r="AI397" s="22"/>
      <c r="AJ397" s="22"/>
      <c r="AK397" s="22"/>
      <c r="AL397" s="22"/>
      <c r="AM397" s="22"/>
      <c r="AN397" s="22">
        <f t="shared" ca="1" si="127"/>
        <v>3.0002465214768355E-3</v>
      </c>
      <c r="AO397" s="22">
        <f t="shared" ca="1" si="127"/>
        <v>0</v>
      </c>
      <c r="AP397" s="22">
        <f t="shared" ca="1" si="127"/>
        <v>0</v>
      </c>
      <c r="AQ397" s="22">
        <f t="shared" ca="1" si="127"/>
        <v>0</v>
      </c>
      <c r="AR397" s="22">
        <f t="shared" ca="1" si="127"/>
        <v>0</v>
      </c>
      <c r="AS397" s="22">
        <f t="shared" ca="1" si="127"/>
        <v>6.1810052512086188E-3</v>
      </c>
      <c r="AT397" s="22">
        <f t="shared" ca="1" si="127"/>
        <v>0</v>
      </c>
      <c r="AU397" s="22">
        <f t="shared" ca="1" si="127"/>
        <v>0</v>
      </c>
      <c r="AV397" s="22">
        <f t="shared" ca="1" si="127"/>
        <v>0</v>
      </c>
      <c r="AW397" s="22">
        <f t="shared" ca="1" si="127"/>
        <v>8.3775699937338743E-3</v>
      </c>
      <c r="AX397" s="22">
        <f t="shared" ca="1" si="127"/>
        <v>3.2386117380134589E-2</v>
      </c>
      <c r="AY397" s="22">
        <f t="shared" ca="1" si="127"/>
        <v>0</v>
      </c>
      <c r="AZ397" s="22">
        <f t="shared" ca="1" si="127"/>
        <v>1.5414784972724822E-2</v>
      </c>
      <c r="BA397" s="22">
        <f t="shared" ca="1" si="127"/>
        <v>0</v>
      </c>
      <c r="BB397" s="22">
        <f t="shared" ca="1" si="127"/>
        <v>0</v>
      </c>
    </row>
    <row r="398" spans="1:54" x14ac:dyDescent="0.35">
      <c r="A398" s="21" t="s">
        <v>1826</v>
      </c>
      <c r="E398" s="22">
        <f t="shared" ref="E398:S399" ca="1" si="128">SUMIF($D$4:$S$377, $A398, E$4:E$377)</f>
        <v>3.7420000000000002E-2</v>
      </c>
      <c r="F398" s="22">
        <f t="shared" ca="1" si="128"/>
        <v>0</v>
      </c>
      <c r="G398" s="22">
        <f t="shared" ca="1" si="128"/>
        <v>4.2100000000000002E-3</v>
      </c>
      <c r="H398" s="22">
        <f t="shared" ca="1" si="128"/>
        <v>4.2410000000000003E-2</v>
      </c>
      <c r="I398" s="22">
        <f t="shared" ca="1" si="128"/>
        <v>0.16036</v>
      </c>
      <c r="J398" s="22">
        <f t="shared" ca="1" si="128"/>
        <v>0.1024</v>
      </c>
      <c r="K398" s="22">
        <f t="shared" ca="1" si="128"/>
        <v>5.7579999999999999E-2</v>
      </c>
      <c r="L398" s="22">
        <f t="shared" ca="1" si="128"/>
        <v>0</v>
      </c>
      <c r="M398" s="22">
        <f t="shared" ca="1" si="128"/>
        <v>0</v>
      </c>
      <c r="N398" s="22">
        <f t="shared" ca="1" si="128"/>
        <v>0.11054</v>
      </c>
      <c r="O398" s="22">
        <f t="shared" ca="1" si="128"/>
        <v>0.11115999999999999</v>
      </c>
      <c r="P398" s="22">
        <f t="shared" ca="1" si="128"/>
        <v>4.8829999999999998E-2</v>
      </c>
      <c r="Q398" s="22">
        <f t="shared" ca="1" si="128"/>
        <v>7.4120000000000005E-2</v>
      </c>
      <c r="R398" s="22">
        <f t="shared" ca="1" si="128"/>
        <v>0</v>
      </c>
      <c r="S398" s="22">
        <f t="shared" ca="1" si="128"/>
        <v>0</v>
      </c>
      <c r="T398" s="22"/>
      <c r="U398" s="22"/>
      <c r="V398" s="22"/>
      <c r="W398" s="22"/>
      <c r="X398" s="22"/>
      <c r="Y398" s="22"/>
      <c r="Z398" s="22"/>
      <c r="AA398" s="22"/>
      <c r="AB398" s="22"/>
      <c r="AC398" s="22"/>
      <c r="AD398" s="22"/>
      <c r="AE398" s="22"/>
      <c r="AF398" s="22"/>
      <c r="AG398" s="22"/>
      <c r="AH398" s="22"/>
      <c r="AI398" s="22"/>
      <c r="AJ398" s="22"/>
      <c r="AK398" s="22"/>
      <c r="AL398" s="22"/>
      <c r="AM398" s="22"/>
      <c r="AN398" s="22">
        <f t="shared" ca="1" si="127"/>
        <v>3.9944774444246142E-2</v>
      </c>
      <c r="AO398" s="22">
        <f t="shared" ca="1" si="127"/>
        <v>0</v>
      </c>
      <c r="AP398" s="22">
        <f t="shared" ca="1" si="127"/>
        <v>4.6097561489854659E-3</v>
      </c>
      <c r="AQ398" s="22">
        <f t="shared" ca="1" si="127"/>
        <v>4.4999367728776794E-2</v>
      </c>
      <c r="AR398" s="22">
        <f t="shared" ca="1" si="127"/>
        <v>0.17024343534273834</v>
      </c>
      <c r="AS398" s="22">
        <f t="shared" ca="1" si="127"/>
        <v>0.10856003312053938</v>
      </c>
      <c r="AT398" s="22">
        <f t="shared" ca="1" si="127"/>
        <v>5.9277897917503583E-2</v>
      </c>
      <c r="AU398" s="22">
        <f t="shared" ca="1" si="127"/>
        <v>0</v>
      </c>
      <c r="AV398" s="22">
        <f t="shared" ca="1" si="127"/>
        <v>0</v>
      </c>
      <c r="AW398" s="22">
        <f t="shared" ca="1" si="127"/>
        <v>0.11326076253409631</v>
      </c>
      <c r="AX398" s="22">
        <f t="shared" ca="1" si="127"/>
        <v>0.14859621067959744</v>
      </c>
      <c r="AY398" s="22">
        <f t="shared" ca="1" si="127"/>
        <v>4.9052095484524577E-2</v>
      </c>
      <c r="AZ398" s="22">
        <f t="shared" ca="1" si="127"/>
        <v>8.1168005960522274E-2</v>
      </c>
      <c r="BA398" s="22">
        <f t="shared" ca="1" si="127"/>
        <v>0</v>
      </c>
      <c r="BB398" s="22">
        <f t="shared" ca="1" si="127"/>
        <v>0</v>
      </c>
    </row>
    <row r="399" spans="1:54" x14ac:dyDescent="0.35">
      <c r="A399" s="21" t="s">
        <v>1827</v>
      </c>
      <c r="E399" s="22">
        <f t="shared" ca="1" si="128"/>
        <v>1.7099999999999999E-3</v>
      </c>
      <c r="F399" s="22">
        <f t="shared" ca="1" si="127"/>
        <v>0</v>
      </c>
      <c r="G399" s="22">
        <f t="shared" ca="1" si="127"/>
        <v>0</v>
      </c>
      <c r="H399" s="22">
        <f t="shared" ca="1" si="127"/>
        <v>0</v>
      </c>
      <c r="I399" s="22">
        <f t="shared" ca="1" si="127"/>
        <v>1.7610000000000001E-2</v>
      </c>
      <c r="J399" s="22">
        <f t="shared" ca="1" si="127"/>
        <v>5.0200000000000002E-3</v>
      </c>
      <c r="K399" s="22">
        <f t="shared" ca="1" si="127"/>
        <v>0</v>
      </c>
      <c r="L399" s="22">
        <f t="shared" ca="1" si="127"/>
        <v>0</v>
      </c>
      <c r="M399" s="22">
        <f t="shared" ca="1" si="127"/>
        <v>0</v>
      </c>
      <c r="N399" s="22">
        <f t="shared" ca="1" si="127"/>
        <v>0</v>
      </c>
      <c r="O399" s="22">
        <f t="shared" ca="1" si="127"/>
        <v>0</v>
      </c>
      <c r="P399" s="22">
        <f t="shared" ca="1" si="127"/>
        <v>6.6800000000000002E-3</v>
      </c>
      <c r="Q399" s="22">
        <f t="shared" ca="1" si="127"/>
        <v>0</v>
      </c>
      <c r="R399" s="22">
        <f t="shared" ca="1" si="127"/>
        <v>0</v>
      </c>
      <c r="S399" s="22">
        <f t="shared" ca="1" si="127"/>
        <v>0</v>
      </c>
      <c r="T399" s="22"/>
      <c r="U399" s="22"/>
      <c r="V399" s="22"/>
      <c r="W399" s="22"/>
      <c r="X399" s="22"/>
      <c r="Y399" s="22"/>
      <c r="Z399" s="22"/>
      <c r="AA399" s="22"/>
      <c r="AB399" s="22"/>
      <c r="AC399" s="22"/>
      <c r="AD399" s="22"/>
      <c r="AE399" s="22"/>
      <c r="AF399" s="22"/>
      <c r="AG399" s="22"/>
      <c r="AH399" s="22"/>
      <c r="AI399" s="22"/>
      <c r="AJ399" s="22"/>
      <c r="AK399" s="22"/>
      <c r="AL399" s="22"/>
      <c r="AM399" s="22"/>
      <c r="AN399" s="22">
        <f t="shared" ca="1" si="127"/>
        <v>4.8477875095801046E-4</v>
      </c>
      <c r="AO399" s="22">
        <f t="shared" ca="1" si="127"/>
        <v>0</v>
      </c>
      <c r="AP399" s="22">
        <f t="shared" ca="1" si="127"/>
        <v>0</v>
      </c>
      <c r="AQ399" s="22">
        <f t="shared" ca="1" si="127"/>
        <v>0</v>
      </c>
      <c r="AR399" s="22">
        <f t="shared" ca="1" si="127"/>
        <v>2.2206438169745796E-3</v>
      </c>
      <c r="AS399" s="22">
        <f t="shared" ca="1" si="127"/>
        <v>1.7559674009115394E-3</v>
      </c>
      <c r="AT399" s="22">
        <f t="shared" ca="1" si="127"/>
        <v>0</v>
      </c>
      <c r="AU399" s="22">
        <f t="shared" ca="1" si="127"/>
        <v>0</v>
      </c>
      <c r="AV399" s="22">
        <f t="shared" ca="1" si="127"/>
        <v>0</v>
      </c>
      <c r="AW399" s="22">
        <f t="shared" ca="1" si="127"/>
        <v>0</v>
      </c>
      <c r="AX399" s="22">
        <f t="shared" ca="1" si="127"/>
        <v>0</v>
      </c>
      <c r="AY399" s="22">
        <f t="shared" ca="1" si="127"/>
        <v>3.5425012099723117E-3</v>
      </c>
      <c r="AZ399" s="22">
        <f t="shared" ca="1" si="127"/>
        <v>0</v>
      </c>
      <c r="BA399" s="22">
        <f t="shared" ca="1" si="127"/>
        <v>0</v>
      </c>
      <c r="BB399" s="22">
        <f t="shared" ca="1" si="127"/>
        <v>0</v>
      </c>
    </row>
    <row r="400" spans="1:54" x14ac:dyDescent="0.35">
      <c r="A400" s="18" t="s">
        <v>1828</v>
      </c>
      <c r="B400" s="19"/>
      <c r="C400" s="19"/>
      <c r="D400" s="19"/>
      <c r="E400" s="20">
        <f ca="1">SUMIF($C$4:$S$377, $A400, E$4:E$377)</f>
        <v>4.4010000000000001E-2</v>
      </c>
      <c r="F400" s="20">
        <f t="shared" ref="F400:BB400" ca="1" si="129">SUMIF($C$4:$S$377, $A400, F$4:F$377)</f>
        <v>2.853E-2</v>
      </c>
      <c r="G400" s="20">
        <f t="shared" ca="1" si="129"/>
        <v>0.33630000000000004</v>
      </c>
      <c r="H400" s="20">
        <f t="shared" ca="1" si="129"/>
        <v>5.7389999999999997E-2</v>
      </c>
      <c r="I400" s="20">
        <f t="shared" ca="1" si="129"/>
        <v>4.8489999999999998E-2</v>
      </c>
      <c r="J400" s="20">
        <f t="shared" ca="1" si="129"/>
        <v>0</v>
      </c>
      <c r="K400" s="20">
        <f t="shared" ca="1" si="129"/>
        <v>6.6220000000000001E-2</v>
      </c>
      <c r="L400" s="20">
        <f t="shared" ca="1" si="129"/>
        <v>4.3899999999999998E-3</v>
      </c>
      <c r="M400" s="20">
        <f t="shared" ca="1" si="129"/>
        <v>0</v>
      </c>
      <c r="N400" s="20">
        <f t="shared" ca="1" si="129"/>
        <v>0</v>
      </c>
      <c r="O400" s="20">
        <f t="shared" ca="1" si="129"/>
        <v>0</v>
      </c>
      <c r="P400" s="20">
        <f t="shared" ca="1" si="129"/>
        <v>0</v>
      </c>
      <c r="Q400" s="20">
        <f t="shared" ca="1" si="129"/>
        <v>0</v>
      </c>
      <c r="R400" s="20">
        <f t="shared" ca="1" si="129"/>
        <v>2.6499999999999999E-2</v>
      </c>
      <c r="S400" s="20">
        <f t="shared" ca="1" si="129"/>
        <v>5.5199999999999997E-3</v>
      </c>
      <c r="T400" s="20"/>
      <c r="U400" s="20"/>
      <c r="V400" s="20"/>
      <c r="W400" s="20"/>
      <c r="X400" s="20"/>
      <c r="Y400" s="20"/>
      <c r="Z400" s="20"/>
      <c r="AA400" s="20"/>
      <c r="AB400" s="20"/>
      <c r="AC400" s="20"/>
      <c r="AD400" s="20"/>
      <c r="AE400" s="20"/>
      <c r="AF400" s="20"/>
      <c r="AG400" s="20"/>
      <c r="AH400" s="20"/>
      <c r="AI400" s="20"/>
      <c r="AJ400" s="20"/>
      <c r="AK400" s="20"/>
      <c r="AL400" s="20"/>
      <c r="AM400" s="20"/>
      <c r="AN400" s="20">
        <f t="shared" ca="1" si="129"/>
        <v>3.9614979784000547E-2</v>
      </c>
      <c r="AO400" s="20">
        <f t="shared" ca="1" si="129"/>
        <v>2.6931963822396019E-2</v>
      </c>
      <c r="AP400" s="20">
        <f t="shared" ca="1" si="129"/>
        <v>0.31050740661927534</v>
      </c>
      <c r="AQ400" s="20">
        <f t="shared" ca="1" si="129"/>
        <v>5.1330322501847152E-2</v>
      </c>
      <c r="AR400" s="20">
        <f t="shared" ca="1" si="129"/>
        <v>4.3393645803629047E-2</v>
      </c>
      <c r="AS400" s="20">
        <f t="shared" ca="1" si="129"/>
        <v>0</v>
      </c>
      <c r="AT400" s="20">
        <f t="shared" ca="1" si="129"/>
        <v>5.7532581459533716E-2</v>
      </c>
      <c r="AU400" s="20">
        <f t="shared" ca="1" si="129"/>
        <v>4.1407840742914894E-3</v>
      </c>
      <c r="AV400" s="20">
        <f t="shared" ca="1" si="129"/>
        <v>0</v>
      </c>
      <c r="AW400" s="20">
        <f t="shared" ca="1" si="129"/>
        <v>0</v>
      </c>
      <c r="AX400" s="20">
        <f t="shared" ca="1" si="129"/>
        <v>0</v>
      </c>
      <c r="AY400" s="20">
        <f t="shared" ca="1" si="129"/>
        <v>0</v>
      </c>
      <c r="AZ400" s="20">
        <f t="shared" ca="1" si="129"/>
        <v>0</v>
      </c>
      <c r="BA400" s="20">
        <f t="shared" ca="1" si="129"/>
        <v>2.2955205984468197E-2</v>
      </c>
      <c r="BB400" s="20">
        <f t="shared" ca="1" si="129"/>
        <v>4.8785042902123729E-3</v>
      </c>
    </row>
    <row r="401" spans="1:54" x14ac:dyDescent="0.35">
      <c r="A401" s="21" t="s">
        <v>1829</v>
      </c>
      <c r="E401" s="22">
        <f ca="1">SUMIF($D$4:$S$377, $A401, E$4:E$377)</f>
        <v>1.1199999999999999E-3</v>
      </c>
      <c r="F401" s="22">
        <f t="shared" ref="F401:BB402" ca="1" si="130">SUMIF($D$4:$S$377, $A401, F$4:F$377)</f>
        <v>0</v>
      </c>
      <c r="G401" s="22">
        <f t="shared" ca="1" si="130"/>
        <v>8.4100000000000008E-3</v>
      </c>
      <c r="H401" s="22">
        <f t="shared" ca="1" si="130"/>
        <v>0</v>
      </c>
      <c r="I401" s="22">
        <f t="shared" ca="1" si="130"/>
        <v>0</v>
      </c>
      <c r="J401" s="22">
        <f t="shared" ca="1" si="130"/>
        <v>0</v>
      </c>
      <c r="K401" s="22">
        <f t="shared" ca="1" si="130"/>
        <v>5.5799999999999999E-3</v>
      </c>
      <c r="L401" s="22">
        <f t="shared" ca="1" si="130"/>
        <v>4.3899999999999998E-3</v>
      </c>
      <c r="M401" s="22">
        <f t="shared" ca="1" si="130"/>
        <v>0</v>
      </c>
      <c r="N401" s="22">
        <f t="shared" ca="1" si="130"/>
        <v>0</v>
      </c>
      <c r="O401" s="22">
        <f t="shared" ca="1" si="130"/>
        <v>0</v>
      </c>
      <c r="P401" s="22">
        <f t="shared" ca="1" si="130"/>
        <v>0</v>
      </c>
      <c r="Q401" s="22">
        <f t="shared" ca="1" si="130"/>
        <v>0</v>
      </c>
      <c r="R401" s="22">
        <f t="shared" ca="1" si="130"/>
        <v>0</v>
      </c>
      <c r="S401" s="22">
        <f t="shared" ca="1" si="130"/>
        <v>0</v>
      </c>
      <c r="T401" s="22"/>
      <c r="U401" s="22"/>
      <c r="V401" s="22"/>
      <c r="W401" s="22"/>
      <c r="X401" s="22"/>
      <c r="Y401" s="22"/>
      <c r="Z401" s="22"/>
      <c r="AA401" s="22"/>
      <c r="AB401" s="22"/>
      <c r="AC401" s="22"/>
      <c r="AD401" s="22"/>
      <c r="AE401" s="22"/>
      <c r="AF401" s="22"/>
      <c r="AG401" s="22"/>
      <c r="AH401" s="22"/>
      <c r="AI401" s="22"/>
      <c r="AJ401" s="22"/>
      <c r="AK401" s="22"/>
      <c r="AL401" s="22"/>
      <c r="AM401" s="22"/>
      <c r="AN401" s="22">
        <f t="shared" ca="1" si="130"/>
        <v>1.0216842493308606E-3</v>
      </c>
      <c r="AO401" s="22">
        <f t="shared" ca="1" si="130"/>
        <v>0</v>
      </c>
      <c r="AP401" s="22">
        <f t="shared" ca="1" si="130"/>
        <v>7.8692680296686829E-3</v>
      </c>
      <c r="AQ401" s="22">
        <f t="shared" ca="1" si="130"/>
        <v>0</v>
      </c>
      <c r="AR401" s="22">
        <f t="shared" ca="1" si="130"/>
        <v>0</v>
      </c>
      <c r="AS401" s="22">
        <f t="shared" ca="1" si="130"/>
        <v>0</v>
      </c>
      <c r="AT401" s="22">
        <f t="shared" ca="1" si="130"/>
        <v>4.9090541018849149E-3</v>
      </c>
      <c r="AU401" s="22">
        <f t="shared" ca="1" si="130"/>
        <v>4.1407840742914894E-3</v>
      </c>
      <c r="AV401" s="22">
        <f t="shared" ca="1" si="130"/>
        <v>0</v>
      </c>
      <c r="AW401" s="22">
        <f t="shared" ca="1" si="130"/>
        <v>0</v>
      </c>
      <c r="AX401" s="22">
        <f t="shared" ca="1" si="130"/>
        <v>0</v>
      </c>
      <c r="AY401" s="22">
        <f t="shared" ca="1" si="130"/>
        <v>0</v>
      </c>
      <c r="AZ401" s="22">
        <f t="shared" ca="1" si="130"/>
        <v>0</v>
      </c>
      <c r="BA401" s="22">
        <f t="shared" ca="1" si="130"/>
        <v>0</v>
      </c>
      <c r="BB401" s="22">
        <f t="shared" ca="1" si="130"/>
        <v>0</v>
      </c>
    </row>
    <row r="402" spans="1:54" x14ac:dyDescent="0.35">
      <c r="A402" s="21" t="s">
        <v>1830</v>
      </c>
      <c r="E402" s="22">
        <f ca="1">SUMIF($D$4:$S$377, $A402, E$4:E$377)</f>
        <v>4.2889999999999998E-2</v>
      </c>
      <c r="F402" s="22">
        <f t="shared" ca="1" si="130"/>
        <v>2.853E-2</v>
      </c>
      <c r="G402" s="22">
        <f t="shared" ca="1" si="130"/>
        <v>0.32789000000000001</v>
      </c>
      <c r="H402" s="22">
        <f t="shared" ca="1" si="130"/>
        <v>5.7389999999999997E-2</v>
      </c>
      <c r="I402" s="22">
        <f t="shared" ca="1" si="130"/>
        <v>4.8489999999999998E-2</v>
      </c>
      <c r="J402" s="22">
        <f t="shared" ca="1" si="130"/>
        <v>0</v>
      </c>
      <c r="K402" s="22">
        <f t="shared" ca="1" si="130"/>
        <v>6.0639999999999999E-2</v>
      </c>
      <c r="L402" s="22">
        <f t="shared" ca="1" si="130"/>
        <v>0</v>
      </c>
      <c r="M402" s="22">
        <f t="shared" ca="1" si="130"/>
        <v>0</v>
      </c>
      <c r="N402" s="22">
        <f t="shared" ca="1" si="130"/>
        <v>0</v>
      </c>
      <c r="O402" s="22">
        <f t="shared" ca="1" si="130"/>
        <v>0</v>
      </c>
      <c r="P402" s="22">
        <f t="shared" ca="1" si="130"/>
        <v>0</v>
      </c>
      <c r="Q402" s="22">
        <f t="shared" ca="1" si="130"/>
        <v>0</v>
      </c>
      <c r="R402" s="22">
        <f t="shared" ca="1" si="130"/>
        <v>2.6499999999999999E-2</v>
      </c>
      <c r="S402" s="22">
        <f t="shared" ca="1" si="130"/>
        <v>5.5199999999999997E-3</v>
      </c>
      <c r="T402" s="22"/>
      <c r="U402" s="22"/>
      <c r="V402" s="22"/>
      <c r="W402" s="22"/>
      <c r="X402" s="22"/>
      <c r="Y402" s="22"/>
      <c r="Z402" s="22"/>
      <c r="AA402" s="22"/>
      <c r="AB402" s="22"/>
      <c r="AC402" s="22"/>
      <c r="AD402" s="22"/>
      <c r="AE402" s="22"/>
      <c r="AF402" s="22"/>
      <c r="AG402" s="22"/>
      <c r="AH402" s="22"/>
      <c r="AI402" s="22"/>
      <c r="AJ402" s="22"/>
      <c r="AK402" s="22"/>
      <c r="AL402" s="22"/>
      <c r="AM402" s="22"/>
      <c r="AN402" s="22">
        <f t="shared" ca="1" si="130"/>
        <v>3.8593295534669683E-2</v>
      </c>
      <c r="AO402" s="22">
        <f t="shared" ca="1" si="130"/>
        <v>2.6931963822396019E-2</v>
      </c>
      <c r="AP402" s="22">
        <f t="shared" ca="1" si="130"/>
        <v>0.30263813858960664</v>
      </c>
      <c r="AQ402" s="22">
        <f t="shared" ca="1" si="130"/>
        <v>5.1330322501847152E-2</v>
      </c>
      <c r="AR402" s="22">
        <f t="shared" ca="1" si="130"/>
        <v>4.3393645803629047E-2</v>
      </c>
      <c r="AS402" s="22">
        <f t="shared" ca="1" si="130"/>
        <v>0</v>
      </c>
      <c r="AT402" s="22">
        <f t="shared" ca="1" si="130"/>
        <v>5.2623527357648803E-2</v>
      </c>
      <c r="AU402" s="22">
        <f t="shared" ca="1" si="130"/>
        <v>0</v>
      </c>
      <c r="AV402" s="22">
        <f t="shared" ca="1" si="130"/>
        <v>0</v>
      </c>
      <c r="AW402" s="22">
        <f t="shared" ca="1" si="130"/>
        <v>0</v>
      </c>
      <c r="AX402" s="22">
        <f t="shared" ca="1" si="130"/>
        <v>0</v>
      </c>
      <c r="AY402" s="22">
        <f t="shared" ca="1" si="130"/>
        <v>0</v>
      </c>
      <c r="AZ402" s="22">
        <f t="shared" ca="1" si="130"/>
        <v>0</v>
      </c>
      <c r="BA402" s="22">
        <f t="shared" ca="1" si="130"/>
        <v>2.2955205984468197E-2</v>
      </c>
      <c r="BB402" s="22">
        <f t="shared" ca="1" si="130"/>
        <v>4.8785042902123729E-3</v>
      </c>
    </row>
    <row r="403" spans="1:54" x14ac:dyDescent="0.35">
      <c r="A403" s="18" t="s">
        <v>1831</v>
      </c>
      <c r="B403" s="19"/>
      <c r="C403" s="19"/>
      <c r="D403" s="19"/>
      <c r="E403" s="20">
        <f ca="1">SUMIF($C$4:$S$377, $A403, E$4:E$377)</f>
        <v>6.8070000000000006E-2</v>
      </c>
      <c r="F403" s="20">
        <f t="shared" ref="F403:BB403" ca="1" si="131">SUMIF($C$4:$S$377, $A403, F$4:F$377)</f>
        <v>5.7770000000000002E-2</v>
      </c>
      <c r="G403" s="20">
        <f t="shared" ca="1" si="131"/>
        <v>2.2589999999999999E-2</v>
      </c>
      <c r="H403" s="20">
        <f t="shared" ca="1" si="131"/>
        <v>4.6649999999999997E-2</v>
      </c>
      <c r="I403" s="20">
        <f t="shared" ca="1" si="131"/>
        <v>0.11423000000000001</v>
      </c>
      <c r="J403" s="20">
        <f t="shared" ca="1" si="131"/>
        <v>8.158E-2</v>
      </c>
      <c r="K403" s="20">
        <f t="shared" ca="1" si="131"/>
        <v>0.27456999999999998</v>
      </c>
      <c r="L403" s="20">
        <f t="shared" ca="1" si="131"/>
        <v>0.50417999999999996</v>
      </c>
      <c r="M403" s="20">
        <f t="shared" ca="1" si="131"/>
        <v>7.5670000000000001E-2</v>
      </c>
      <c r="N403" s="20">
        <f t="shared" ca="1" si="131"/>
        <v>0.27126</v>
      </c>
      <c r="O403" s="20">
        <f t="shared" ca="1" si="131"/>
        <v>8.1399999999999997E-3</v>
      </c>
      <c r="P403" s="20">
        <f t="shared" ca="1" si="131"/>
        <v>0</v>
      </c>
      <c r="Q403" s="20">
        <f t="shared" ca="1" si="131"/>
        <v>0</v>
      </c>
      <c r="R403" s="20">
        <f t="shared" ca="1" si="131"/>
        <v>0</v>
      </c>
      <c r="S403" s="20">
        <f t="shared" ca="1" si="131"/>
        <v>0</v>
      </c>
      <c r="T403" s="20"/>
      <c r="U403" s="20"/>
      <c r="V403" s="20"/>
      <c r="W403" s="20"/>
      <c r="X403" s="20"/>
      <c r="Y403" s="20"/>
      <c r="Z403" s="20"/>
      <c r="AA403" s="20"/>
      <c r="AB403" s="20"/>
      <c r="AC403" s="20"/>
      <c r="AD403" s="20"/>
      <c r="AE403" s="20"/>
      <c r="AF403" s="20"/>
      <c r="AG403" s="20"/>
      <c r="AH403" s="20"/>
      <c r="AI403" s="20"/>
      <c r="AJ403" s="20"/>
      <c r="AK403" s="20"/>
      <c r="AL403" s="20"/>
      <c r="AM403" s="20"/>
      <c r="AN403" s="20">
        <f t="shared" ca="1" si="131"/>
        <v>6.9560721235764483E-2</v>
      </c>
      <c r="AO403" s="20">
        <f t="shared" ca="1" si="131"/>
        <v>6.2286940395624719E-2</v>
      </c>
      <c r="AP403" s="20">
        <f t="shared" ca="1" si="131"/>
        <v>2.3814424804899887E-2</v>
      </c>
      <c r="AQ403" s="20">
        <f t="shared" ca="1" si="131"/>
        <v>4.7656022956184943E-2</v>
      </c>
      <c r="AR403" s="20">
        <f t="shared" ca="1" si="131"/>
        <v>0.11675688843074519</v>
      </c>
      <c r="AS403" s="20">
        <f t="shared" ca="1" si="131"/>
        <v>8.1656709657566467E-2</v>
      </c>
      <c r="AT403" s="20">
        <f t="shared" ca="1" si="131"/>
        <v>0.27214616996123431</v>
      </c>
      <c r="AU403" s="20">
        <f t="shared" ca="1" si="131"/>
        <v>0.527913467525149</v>
      </c>
      <c r="AV403" s="20">
        <f t="shared" ca="1" si="131"/>
        <v>8.049827987503097E-2</v>
      </c>
      <c r="AW403" s="20">
        <f t="shared" ca="1" si="131"/>
        <v>0.26759240780393417</v>
      </c>
      <c r="AX403" s="20">
        <f t="shared" ca="1" si="131"/>
        <v>1.0476388869437954E-2</v>
      </c>
      <c r="AY403" s="20">
        <f t="shared" ca="1" si="131"/>
        <v>0</v>
      </c>
      <c r="AZ403" s="20">
        <f t="shared" ca="1" si="131"/>
        <v>0</v>
      </c>
      <c r="BA403" s="20">
        <f t="shared" ca="1" si="131"/>
        <v>0</v>
      </c>
      <c r="BB403" s="20">
        <f t="shared" ca="1" si="131"/>
        <v>0</v>
      </c>
    </row>
    <row r="404" spans="1:54" x14ac:dyDescent="0.35">
      <c r="A404" s="21" t="s">
        <v>1832</v>
      </c>
      <c r="E404" s="22">
        <f ca="1">SUMIF($D$4:$S$377, $A404, E$4:E$377)</f>
        <v>6.6840000000000011E-2</v>
      </c>
      <c r="F404" s="22">
        <f t="shared" ref="F404:BB404" ca="1" si="132">SUMIF($D$4:$S$377, $A404, F$4:F$377)</f>
        <v>5.7770000000000002E-2</v>
      </c>
      <c r="G404" s="22">
        <f t="shared" ca="1" si="132"/>
        <v>2.2589999999999999E-2</v>
      </c>
      <c r="H404" s="22">
        <f t="shared" ca="1" si="132"/>
        <v>4.6649999999999997E-2</v>
      </c>
      <c r="I404" s="22">
        <f t="shared" ca="1" si="132"/>
        <v>0.11423000000000001</v>
      </c>
      <c r="J404" s="22">
        <f t="shared" ca="1" si="132"/>
        <v>7.6560000000000003E-2</v>
      </c>
      <c r="K404" s="22">
        <f t="shared" ca="1" si="132"/>
        <v>0.27456999999999998</v>
      </c>
      <c r="L404" s="22">
        <f t="shared" ca="1" si="132"/>
        <v>0.48063999999999996</v>
      </c>
      <c r="M404" s="22">
        <f t="shared" ca="1" si="132"/>
        <v>7.5670000000000001E-2</v>
      </c>
      <c r="N404" s="22">
        <f t="shared" ca="1" si="132"/>
        <v>0.27126</v>
      </c>
      <c r="O404" s="22">
        <f t="shared" ca="1" si="132"/>
        <v>8.1399999999999997E-3</v>
      </c>
      <c r="P404" s="22">
        <f t="shared" ca="1" si="132"/>
        <v>0</v>
      </c>
      <c r="Q404" s="22">
        <f t="shared" ca="1" si="132"/>
        <v>0</v>
      </c>
      <c r="R404" s="22">
        <f t="shared" ca="1" si="132"/>
        <v>0</v>
      </c>
      <c r="S404" s="22">
        <f t="shared" ca="1" si="132"/>
        <v>0</v>
      </c>
      <c r="T404" s="22"/>
      <c r="U404" s="22"/>
      <c r="V404" s="22"/>
      <c r="W404" s="22"/>
      <c r="X404" s="22"/>
      <c r="Y404" s="22"/>
      <c r="Z404" s="22"/>
      <c r="AA404" s="22"/>
      <c r="AB404" s="22"/>
      <c r="AC404" s="22"/>
      <c r="AD404" s="22"/>
      <c r="AE404" s="22"/>
      <c r="AF404" s="22"/>
      <c r="AG404" s="22"/>
      <c r="AH404" s="22"/>
      <c r="AI404" s="22"/>
      <c r="AJ404" s="22"/>
      <c r="AK404" s="22"/>
      <c r="AL404" s="22"/>
      <c r="AM404" s="22"/>
      <c r="AN404" s="22">
        <f t="shared" ca="1" si="132"/>
        <v>6.8694290163869173E-2</v>
      </c>
      <c r="AO404" s="22">
        <f t="shared" ca="1" si="132"/>
        <v>6.2286940395624719E-2</v>
      </c>
      <c r="AP404" s="22">
        <f t="shared" ca="1" si="132"/>
        <v>2.3814424804899887E-2</v>
      </c>
      <c r="AQ404" s="22">
        <f t="shared" ca="1" si="132"/>
        <v>4.7656022956184943E-2</v>
      </c>
      <c r="AR404" s="22">
        <f t="shared" ca="1" si="132"/>
        <v>0.11675688843074519</v>
      </c>
      <c r="AS404" s="22">
        <f t="shared" ca="1" si="132"/>
        <v>7.8144774855743393E-2</v>
      </c>
      <c r="AT404" s="22">
        <f t="shared" ca="1" si="132"/>
        <v>0.27214616996123431</v>
      </c>
      <c r="AU404" s="22">
        <f t="shared" ca="1" si="132"/>
        <v>0.51076778593768335</v>
      </c>
      <c r="AV404" s="22">
        <f t="shared" ca="1" si="132"/>
        <v>8.049827987503097E-2</v>
      </c>
      <c r="AW404" s="22">
        <f t="shared" ca="1" si="132"/>
        <v>0.26759240780393417</v>
      </c>
      <c r="AX404" s="22">
        <f t="shared" ca="1" si="132"/>
        <v>1.0476388869437954E-2</v>
      </c>
      <c r="AY404" s="22">
        <f t="shared" ca="1" si="132"/>
        <v>0</v>
      </c>
      <c r="AZ404" s="22">
        <f t="shared" ca="1" si="132"/>
        <v>0</v>
      </c>
      <c r="BA404" s="22">
        <f t="shared" ca="1" si="132"/>
        <v>0</v>
      </c>
      <c r="BB404" s="22">
        <f t="shared" ca="1" si="132"/>
        <v>0</v>
      </c>
    </row>
    <row r="405" spans="1:54" x14ac:dyDescent="0.35">
      <c r="A405" s="21" t="s">
        <v>1833</v>
      </c>
      <c r="E405" s="22">
        <f ca="1">SUMIF($D$3:$S$376, $A405, E$3:E$376)</f>
        <v>1.23E-3</v>
      </c>
      <c r="F405" s="22">
        <f t="shared" ref="F405:BB405" ca="1" si="133">SUMIF($D$3:$S$376, $A405, F$3:F$376)</f>
        <v>0</v>
      </c>
      <c r="G405" s="22">
        <f t="shared" ca="1" si="133"/>
        <v>0</v>
      </c>
      <c r="H405" s="22">
        <f t="shared" ca="1" si="133"/>
        <v>0</v>
      </c>
      <c r="I405" s="22">
        <f t="shared" ca="1" si="133"/>
        <v>0</v>
      </c>
      <c r="J405" s="22">
        <f t="shared" ca="1" si="133"/>
        <v>5.0200000000000002E-3</v>
      </c>
      <c r="K405" s="22">
        <f t="shared" ca="1" si="133"/>
        <v>0</v>
      </c>
      <c r="L405" s="22">
        <f t="shared" ca="1" si="133"/>
        <v>2.3539999999999998E-2</v>
      </c>
      <c r="M405" s="22">
        <f t="shared" ca="1" si="133"/>
        <v>0</v>
      </c>
      <c r="N405" s="22">
        <f t="shared" ca="1" si="133"/>
        <v>0</v>
      </c>
      <c r="O405" s="22">
        <f t="shared" ca="1" si="133"/>
        <v>0</v>
      </c>
      <c r="P405" s="22">
        <f t="shared" ca="1" si="133"/>
        <v>0</v>
      </c>
      <c r="Q405" s="22">
        <f t="shared" ca="1" si="133"/>
        <v>0</v>
      </c>
      <c r="R405" s="22">
        <f t="shared" ca="1" si="133"/>
        <v>0</v>
      </c>
      <c r="S405" s="22">
        <f t="shared" ca="1" si="133"/>
        <v>0</v>
      </c>
      <c r="T405" s="22"/>
      <c r="U405" s="22"/>
      <c r="V405" s="22"/>
      <c r="W405" s="22"/>
      <c r="X405" s="22"/>
      <c r="Y405" s="22"/>
      <c r="Z405" s="22"/>
      <c r="AA405" s="22"/>
      <c r="AB405" s="22"/>
      <c r="AC405" s="22"/>
      <c r="AD405" s="22"/>
      <c r="AE405" s="22"/>
      <c r="AF405" s="22"/>
      <c r="AG405" s="22"/>
      <c r="AH405" s="22"/>
      <c r="AI405" s="22"/>
      <c r="AJ405" s="22"/>
      <c r="AK405" s="22"/>
      <c r="AL405" s="22"/>
      <c r="AM405" s="22"/>
      <c r="AN405" s="22">
        <f t="shared" ca="1" si="133"/>
        <v>8.6643107189531075E-4</v>
      </c>
      <c r="AO405" s="22">
        <f t="shared" ca="1" si="133"/>
        <v>0</v>
      </c>
      <c r="AP405" s="22">
        <f t="shared" ca="1" si="133"/>
        <v>0</v>
      </c>
      <c r="AQ405" s="22">
        <f t="shared" ca="1" si="133"/>
        <v>0</v>
      </c>
      <c r="AR405" s="22">
        <f t="shared" ca="1" si="133"/>
        <v>0</v>
      </c>
      <c r="AS405" s="22">
        <f t="shared" ca="1" si="133"/>
        <v>3.5119348018230788E-3</v>
      </c>
      <c r="AT405" s="22">
        <f t="shared" ca="1" si="133"/>
        <v>0</v>
      </c>
      <c r="AU405" s="22">
        <f t="shared" ca="1" si="133"/>
        <v>1.7145681587465662E-2</v>
      </c>
      <c r="AV405" s="22">
        <f t="shared" ca="1" si="133"/>
        <v>0</v>
      </c>
      <c r="AW405" s="22">
        <f t="shared" ca="1" si="133"/>
        <v>0</v>
      </c>
      <c r="AX405" s="22">
        <f t="shared" ca="1" si="133"/>
        <v>0</v>
      </c>
      <c r="AY405" s="22">
        <f t="shared" ca="1" si="133"/>
        <v>0</v>
      </c>
      <c r="AZ405" s="22">
        <f t="shared" ca="1" si="133"/>
        <v>0</v>
      </c>
      <c r="BA405" s="22">
        <f t="shared" ca="1" si="133"/>
        <v>0</v>
      </c>
      <c r="BB405" s="22">
        <f t="shared" ca="1" si="133"/>
        <v>0</v>
      </c>
    </row>
    <row r="406" spans="1:54" x14ac:dyDescent="0.35">
      <c r="A406" s="18" t="s">
        <v>1834</v>
      </c>
      <c r="B406" s="19"/>
      <c r="C406" s="19"/>
      <c r="D406" s="19"/>
      <c r="E406" s="20">
        <f ca="1">SUMIF($C$4:$S$377, $A406, E$4:E$377)</f>
        <v>1.9499999999999999E-3</v>
      </c>
      <c r="F406" s="20">
        <f t="shared" ref="F406:BB406" ca="1" si="134">SUMIF($C$4:$S$377, $A406, F$4:F$377)</f>
        <v>0</v>
      </c>
      <c r="G406" s="20">
        <f t="shared" ca="1" si="134"/>
        <v>0</v>
      </c>
      <c r="H406" s="20">
        <f t="shared" ca="1" si="134"/>
        <v>0</v>
      </c>
      <c r="I406" s="20">
        <f t="shared" ca="1" si="134"/>
        <v>0</v>
      </c>
      <c r="J406" s="20">
        <f t="shared" ca="1" si="134"/>
        <v>0</v>
      </c>
      <c r="K406" s="20">
        <f t="shared" ca="1" si="134"/>
        <v>0</v>
      </c>
      <c r="L406" s="20">
        <f t="shared" ca="1" si="134"/>
        <v>0</v>
      </c>
      <c r="M406" s="20">
        <f t="shared" ca="1" si="134"/>
        <v>0</v>
      </c>
      <c r="N406" s="20">
        <f t="shared" ca="1" si="134"/>
        <v>5.3310000000000003E-2</v>
      </c>
      <c r="O406" s="20">
        <f t="shared" ca="1" si="134"/>
        <v>0</v>
      </c>
      <c r="P406" s="20">
        <f t="shared" ca="1" si="134"/>
        <v>0</v>
      </c>
      <c r="Q406" s="20">
        <f t="shared" ca="1" si="134"/>
        <v>0</v>
      </c>
      <c r="R406" s="20">
        <f t="shared" ca="1" si="134"/>
        <v>0</v>
      </c>
      <c r="S406" s="20">
        <f t="shared" ca="1" si="134"/>
        <v>0</v>
      </c>
      <c r="T406" s="20"/>
      <c r="U406" s="20"/>
      <c r="V406" s="20"/>
      <c r="W406" s="20"/>
      <c r="X406" s="20"/>
      <c r="Y406" s="20"/>
      <c r="Z406" s="20"/>
      <c r="AA406" s="20"/>
      <c r="AB406" s="20"/>
      <c r="AC406" s="20"/>
      <c r="AD406" s="20"/>
      <c r="AE406" s="20"/>
      <c r="AF406" s="20"/>
      <c r="AG406" s="20"/>
      <c r="AH406" s="20"/>
      <c r="AI406" s="20"/>
      <c r="AJ406" s="20"/>
      <c r="AK406" s="20"/>
      <c r="AL406" s="20"/>
      <c r="AM406" s="20"/>
      <c r="AN406" s="20">
        <f t="shared" ca="1" si="134"/>
        <v>1.1538325981825357E-3</v>
      </c>
      <c r="AO406" s="20">
        <f t="shared" ca="1" si="134"/>
        <v>0</v>
      </c>
      <c r="AP406" s="20">
        <f t="shared" ca="1" si="134"/>
        <v>0</v>
      </c>
      <c r="AQ406" s="20">
        <f t="shared" ca="1" si="134"/>
        <v>0</v>
      </c>
      <c r="AR406" s="20">
        <f t="shared" ca="1" si="134"/>
        <v>0</v>
      </c>
      <c r="AS406" s="20">
        <f t="shared" ca="1" si="134"/>
        <v>0</v>
      </c>
      <c r="AT406" s="20">
        <f t="shared" ca="1" si="134"/>
        <v>0</v>
      </c>
      <c r="AU406" s="20">
        <f t="shared" ca="1" si="134"/>
        <v>0</v>
      </c>
      <c r="AV406" s="20">
        <f t="shared" ca="1" si="134"/>
        <v>0</v>
      </c>
      <c r="AW406" s="20">
        <f t="shared" ca="1" si="134"/>
        <v>3.0277548371916999E-2</v>
      </c>
      <c r="AX406" s="20">
        <f t="shared" ca="1" si="134"/>
        <v>0</v>
      </c>
      <c r="AY406" s="20">
        <f t="shared" ca="1" si="134"/>
        <v>0</v>
      </c>
      <c r="AZ406" s="20">
        <f t="shared" ca="1" si="134"/>
        <v>0</v>
      </c>
      <c r="BA406" s="20">
        <f t="shared" ca="1" si="134"/>
        <v>0</v>
      </c>
      <c r="BB406" s="20">
        <f t="shared" ca="1" si="134"/>
        <v>0</v>
      </c>
    </row>
    <row r="407" spans="1:54" x14ac:dyDescent="0.35">
      <c r="A407" s="21" t="s">
        <v>1835</v>
      </c>
      <c r="E407" s="22">
        <f ca="1">SUMIF($D$4:$S$377, $A407, E$4:E$377)</f>
        <v>1.9499999999999999E-3</v>
      </c>
      <c r="F407" s="22">
        <f t="shared" ref="F407:BB408" ca="1" si="135">SUMIF($D$4:$S$377, $A407, F$4:F$377)</f>
        <v>0</v>
      </c>
      <c r="G407" s="22">
        <f t="shared" ca="1" si="135"/>
        <v>0</v>
      </c>
      <c r="H407" s="22">
        <f t="shared" ca="1" si="135"/>
        <v>0</v>
      </c>
      <c r="I407" s="22">
        <f t="shared" ca="1" si="135"/>
        <v>0</v>
      </c>
      <c r="J407" s="22">
        <f t="shared" ca="1" si="135"/>
        <v>0</v>
      </c>
      <c r="K407" s="22">
        <f t="shared" ca="1" si="135"/>
        <v>0</v>
      </c>
      <c r="L407" s="22">
        <f t="shared" ca="1" si="135"/>
        <v>0</v>
      </c>
      <c r="M407" s="22">
        <f t="shared" ca="1" si="135"/>
        <v>0</v>
      </c>
      <c r="N407" s="22">
        <f t="shared" ca="1" si="135"/>
        <v>5.3310000000000003E-2</v>
      </c>
      <c r="O407" s="22">
        <f t="shared" ca="1" si="135"/>
        <v>0</v>
      </c>
      <c r="P407" s="22">
        <f t="shared" ca="1" si="135"/>
        <v>0</v>
      </c>
      <c r="Q407" s="22">
        <f t="shared" ca="1" si="135"/>
        <v>0</v>
      </c>
      <c r="R407" s="22">
        <f t="shared" ca="1" si="135"/>
        <v>0</v>
      </c>
      <c r="S407" s="22">
        <f t="shared" ca="1" si="135"/>
        <v>0</v>
      </c>
      <c r="T407" s="22"/>
      <c r="U407" s="22"/>
      <c r="V407" s="22"/>
      <c r="W407" s="22"/>
      <c r="X407" s="22"/>
      <c r="Y407" s="22"/>
      <c r="Z407" s="22"/>
      <c r="AA407" s="22"/>
      <c r="AB407" s="22"/>
      <c r="AC407" s="22"/>
      <c r="AD407" s="22"/>
      <c r="AE407" s="22"/>
      <c r="AF407" s="22"/>
      <c r="AG407" s="22"/>
      <c r="AH407" s="22"/>
      <c r="AI407" s="22"/>
      <c r="AJ407" s="22"/>
      <c r="AK407" s="22"/>
      <c r="AL407" s="22"/>
      <c r="AM407" s="22"/>
      <c r="AN407" s="22">
        <f t="shared" ca="1" si="135"/>
        <v>1.1538325981825357E-3</v>
      </c>
      <c r="AO407" s="22">
        <f t="shared" ca="1" si="135"/>
        <v>0</v>
      </c>
      <c r="AP407" s="22">
        <f t="shared" ca="1" si="135"/>
        <v>0</v>
      </c>
      <c r="AQ407" s="22">
        <f t="shared" ca="1" si="135"/>
        <v>0</v>
      </c>
      <c r="AR407" s="22">
        <f t="shared" ca="1" si="135"/>
        <v>0</v>
      </c>
      <c r="AS407" s="22">
        <f t="shared" ca="1" si="135"/>
        <v>0</v>
      </c>
      <c r="AT407" s="22">
        <f t="shared" ca="1" si="135"/>
        <v>0</v>
      </c>
      <c r="AU407" s="22">
        <f t="shared" ca="1" si="135"/>
        <v>0</v>
      </c>
      <c r="AV407" s="22">
        <f t="shared" ca="1" si="135"/>
        <v>0</v>
      </c>
      <c r="AW407" s="22">
        <f t="shared" ca="1" si="135"/>
        <v>3.0277548371916999E-2</v>
      </c>
      <c r="AX407" s="22">
        <f t="shared" ca="1" si="135"/>
        <v>0</v>
      </c>
      <c r="AY407" s="22">
        <f t="shared" ca="1" si="135"/>
        <v>0</v>
      </c>
      <c r="AZ407" s="22">
        <f t="shared" ca="1" si="135"/>
        <v>0</v>
      </c>
      <c r="BA407" s="22">
        <f t="shared" ca="1" si="135"/>
        <v>0</v>
      </c>
      <c r="BB407" s="22">
        <f t="shared" ca="1" si="135"/>
        <v>0</v>
      </c>
    </row>
    <row r="408" spans="1:54" x14ac:dyDescent="0.35">
      <c r="A408" s="21" t="s">
        <v>1836</v>
      </c>
      <c r="E408" s="22">
        <f ca="1">SUMIF($D$4:$S$377, $A408, E$4:E$377)</f>
        <v>0</v>
      </c>
      <c r="F408" s="22">
        <f t="shared" ca="1" si="135"/>
        <v>0</v>
      </c>
      <c r="G408" s="22">
        <f t="shared" ca="1" si="135"/>
        <v>0</v>
      </c>
      <c r="H408" s="22">
        <f t="shared" ca="1" si="135"/>
        <v>0</v>
      </c>
      <c r="I408" s="22">
        <f t="shared" ca="1" si="135"/>
        <v>0</v>
      </c>
      <c r="J408" s="22">
        <f t="shared" ca="1" si="135"/>
        <v>0</v>
      </c>
      <c r="K408" s="22">
        <f t="shared" ca="1" si="135"/>
        <v>0</v>
      </c>
      <c r="L408" s="22">
        <f t="shared" ca="1" si="135"/>
        <v>0</v>
      </c>
      <c r="M408" s="22">
        <f t="shared" ca="1" si="135"/>
        <v>0</v>
      </c>
      <c r="N408" s="22">
        <f t="shared" ca="1" si="135"/>
        <v>0</v>
      </c>
      <c r="O408" s="22">
        <f t="shared" ca="1" si="135"/>
        <v>0</v>
      </c>
      <c r="P408" s="22">
        <f t="shared" ca="1" si="135"/>
        <v>0</v>
      </c>
      <c r="Q408" s="22">
        <f t="shared" ca="1" si="135"/>
        <v>0</v>
      </c>
      <c r="R408" s="22">
        <f t="shared" ca="1" si="135"/>
        <v>0</v>
      </c>
      <c r="S408" s="22">
        <f t="shared" ca="1" si="135"/>
        <v>0</v>
      </c>
      <c r="T408" s="22"/>
      <c r="U408" s="22"/>
      <c r="V408" s="22"/>
      <c r="W408" s="22"/>
      <c r="X408" s="22"/>
      <c r="Y408" s="22"/>
      <c r="Z408" s="22"/>
      <c r="AA408" s="22"/>
      <c r="AB408" s="22"/>
      <c r="AC408" s="22"/>
      <c r="AD408" s="22"/>
      <c r="AE408" s="22"/>
      <c r="AF408" s="22"/>
      <c r="AG408" s="22"/>
      <c r="AH408" s="22"/>
      <c r="AI408" s="22"/>
      <c r="AJ408" s="22"/>
      <c r="AK408" s="22"/>
      <c r="AL408" s="22"/>
      <c r="AM408" s="22"/>
      <c r="AN408" s="22">
        <f t="shared" ca="1" si="135"/>
        <v>0</v>
      </c>
      <c r="AO408" s="22">
        <f t="shared" ca="1" si="135"/>
        <v>0</v>
      </c>
      <c r="AP408" s="22">
        <f t="shared" ca="1" si="135"/>
        <v>0</v>
      </c>
      <c r="AQ408" s="22">
        <f t="shared" ca="1" si="135"/>
        <v>0</v>
      </c>
      <c r="AR408" s="22">
        <f t="shared" ca="1" si="135"/>
        <v>0</v>
      </c>
      <c r="AS408" s="22">
        <f t="shared" ca="1" si="135"/>
        <v>0</v>
      </c>
      <c r="AT408" s="22">
        <f t="shared" ca="1" si="135"/>
        <v>0</v>
      </c>
      <c r="AU408" s="22">
        <f t="shared" ca="1" si="135"/>
        <v>0</v>
      </c>
      <c r="AV408" s="22">
        <f t="shared" ca="1" si="135"/>
        <v>0</v>
      </c>
      <c r="AW408" s="22">
        <f t="shared" ca="1" si="135"/>
        <v>0</v>
      </c>
      <c r="AX408" s="22">
        <f t="shared" ca="1" si="135"/>
        <v>0</v>
      </c>
      <c r="AY408" s="22">
        <f t="shared" ca="1" si="135"/>
        <v>0</v>
      </c>
      <c r="AZ408" s="22">
        <f t="shared" ca="1" si="135"/>
        <v>0</v>
      </c>
      <c r="BA408" s="22">
        <f t="shared" ca="1" si="135"/>
        <v>0</v>
      </c>
      <c r="BB408" s="22">
        <f t="shared" ca="1" si="135"/>
        <v>0</v>
      </c>
    </row>
    <row r="409" spans="1:54" x14ac:dyDescent="0.35">
      <c r="A409" s="19" t="s">
        <v>1837</v>
      </c>
      <c r="B409" s="19"/>
      <c r="C409" s="19"/>
      <c r="D409" s="19"/>
      <c r="E409" s="20">
        <f ca="1">SUMIF($C$4:$S$377, $A409, E$4:E$377)</f>
        <v>3.5000000000000001E-3</v>
      </c>
      <c r="F409" s="20">
        <f t="shared" ref="F409:BB409" ca="1" si="136">SUMIF($C$4:$S$377, $A409, F$4:F$377)</f>
        <v>0</v>
      </c>
      <c r="G409" s="20">
        <f t="shared" ca="1" si="136"/>
        <v>0</v>
      </c>
      <c r="H409" s="20">
        <f t="shared" ca="1" si="136"/>
        <v>0</v>
      </c>
      <c r="I409" s="20">
        <f t="shared" ca="1" si="136"/>
        <v>0</v>
      </c>
      <c r="J409" s="20">
        <f t="shared" ca="1" si="136"/>
        <v>0</v>
      </c>
      <c r="K409" s="20">
        <f t="shared" ca="1" si="136"/>
        <v>0</v>
      </c>
      <c r="L409" s="20">
        <f t="shared" ca="1" si="136"/>
        <v>0</v>
      </c>
      <c r="M409" s="20">
        <f t="shared" ca="1" si="136"/>
        <v>0</v>
      </c>
      <c r="N409" s="20">
        <f t="shared" ca="1" si="136"/>
        <v>7.0400000000000003E-3</v>
      </c>
      <c r="O409" s="20">
        <f t="shared" ca="1" si="136"/>
        <v>0.24775999999999998</v>
      </c>
      <c r="P409" s="20">
        <f t="shared" ca="1" si="136"/>
        <v>0</v>
      </c>
      <c r="Q409" s="20">
        <f t="shared" ca="1" si="136"/>
        <v>0</v>
      </c>
      <c r="R409" s="20">
        <f t="shared" ca="1" si="136"/>
        <v>0</v>
      </c>
      <c r="S409" s="20">
        <f t="shared" ca="1" si="136"/>
        <v>0</v>
      </c>
      <c r="T409" s="20"/>
      <c r="U409" s="20"/>
      <c r="V409" s="20"/>
      <c r="W409" s="20"/>
      <c r="X409" s="20"/>
      <c r="Y409" s="20"/>
      <c r="Z409" s="20"/>
      <c r="AA409" s="20"/>
      <c r="AB409" s="20"/>
      <c r="AC409" s="20"/>
      <c r="AD409" s="20"/>
      <c r="AE409" s="20"/>
      <c r="AF409" s="20"/>
      <c r="AG409" s="20"/>
      <c r="AH409" s="20"/>
      <c r="AI409" s="20"/>
      <c r="AJ409" s="20"/>
      <c r="AK409" s="20"/>
      <c r="AL409" s="20"/>
      <c r="AM409" s="20"/>
      <c r="AN409" s="20">
        <f t="shared" ca="1" si="136"/>
        <v>2.0193746977097715E-3</v>
      </c>
      <c r="AO409" s="20">
        <f t="shared" ca="1" si="136"/>
        <v>0</v>
      </c>
      <c r="AP409" s="20">
        <f t="shared" ca="1" si="136"/>
        <v>0</v>
      </c>
      <c r="AQ409" s="20">
        <f t="shared" ca="1" si="136"/>
        <v>0</v>
      </c>
      <c r="AR409" s="20">
        <f t="shared" ca="1" si="136"/>
        <v>0</v>
      </c>
      <c r="AS409" s="20">
        <f t="shared" ca="1" si="136"/>
        <v>0</v>
      </c>
      <c r="AT409" s="20">
        <f t="shared" ca="1" si="136"/>
        <v>0</v>
      </c>
      <c r="AU409" s="20">
        <f t="shared" ca="1" si="136"/>
        <v>0</v>
      </c>
      <c r="AV409" s="20">
        <f t="shared" ca="1" si="136"/>
        <v>0</v>
      </c>
      <c r="AW409" s="20">
        <f t="shared" ca="1" si="136"/>
        <v>3.7708584937704405E-3</v>
      </c>
      <c r="AX409" s="20">
        <f t="shared" ca="1" si="136"/>
        <v>0.179571091633076</v>
      </c>
      <c r="AY409" s="20">
        <f t="shared" ca="1" si="136"/>
        <v>0</v>
      </c>
      <c r="AZ409" s="20">
        <f t="shared" ca="1" si="136"/>
        <v>0</v>
      </c>
      <c r="BA409" s="20">
        <f t="shared" ca="1" si="136"/>
        <v>0</v>
      </c>
      <c r="BB409" s="20">
        <f t="shared" ca="1" si="136"/>
        <v>0</v>
      </c>
    </row>
    <row r="410" spans="1:54" x14ac:dyDescent="0.35">
      <c r="A410" s="21" t="s">
        <v>1838</v>
      </c>
      <c r="E410" s="22">
        <f ca="1">SUMIF($D$4:$S$377, $A410, E$4:E$377)</f>
        <v>3.29E-3</v>
      </c>
      <c r="F410" s="22">
        <f t="shared" ref="F410:BB411" ca="1" si="137">SUMIF($D$4:$S$377, $A410, F$4:F$377)</f>
        <v>0</v>
      </c>
      <c r="G410" s="22">
        <f t="shared" ca="1" si="137"/>
        <v>0</v>
      </c>
      <c r="H410" s="22">
        <f t="shared" ca="1" si="137"/>
        <v>0</v>
      </c>
      <c r="I410" s="22">
        <f t="shared" ca="1" si="137"/>
        <v>0</v>
      </c>
      <c r="J410" s="22">
        <f t="shared" ca="1" si="137"/>
        <v>0</v>
      </c>
      <c r="K410" s="22">
        <f t="shared" ca="1" si="137"/>
        <v>0</v>
      </c>
      <c r="L410" s="22">
        <f t="shared" ca="1" si="137"/>
        <v>0</v>
      </c>
      <c r="M410" s="22">
        <f t="shared" ca="1" si="137"/>
        <v>0</v>
      </c>
      <c r="N410" s="22">
        <f t="shared" ca="1" si="137"/>
        <v>7.0400000000000003E-3</v>
      </c>
      <c r="O410" s="22">
        <f t="shared" ca="1" si="137"/>
        <v>0.23147999999999999</v>
      </c>
      <c r="P410" s="22">
        <f t="shared" ca="1" si="137"/>
        <v>0</v>
      </c>
      <c r="Q410" s="22">
        <f t="shared" ca="1" si="137"/>
        <v>0</v>
      </c>
      <c r="R410" s="22">
        <f t="shared" ca="1" si="137"/>
        <v>0</v>
      </c>
      <c r="S410" s="22">
        <f t="shared" ca="1" si="137"/>
        <v>0</v>
      </c>
      <c r="T410" s="22"/>
      <c r="U410" s="22"/>
      <c r="V410" s="22"/>
      <c r="W410" s="22"/>
      <c r="X410" s="22"/>
      <c r="Y410" s="22"/>
      <c r="Z410" s="22"/>
      <c r="AA410" s="22"/>
      <c r="AB410" s="22"/>
      <c r="AC410" s="22"/>
      <c r="AD410" s="22"/>
      <c r="AE410" s="22"/>
      <c r="AF410" s="22"/>
      <c r="AG410" s="22"/>
      <c r="AH410" s="22"/>
      <c r="AI410" s="22"/>
      <c r="AJ410" s="22"/>
      <c r="AK410" s="22"/>
      <c r="AL410" s="22"/>
      <c r="AM410" s="22"/>
      <c r="AN410" s="22">
        <f t="shared" ca="1" si="137"/>
        <v>1.8359449000499839E-3</v>
      </c>
      <c r="AO410" s="22">
        <f t="shared" ca="1" si="137"/>
        <v>0</v>
      </c>
      <c r="AP410" s="22">
        <f t="shared" ca="1" si="137"/>
        <v>0</v>
      </c>
      <c r="AQ410" s="22">
        <f t="shared" ca="1" si="137"/>
        <v>0</v>
      </c>
      <c r="AR410" s="22">
        <f t="shared" ca="1" si="137"/>
        <v>0</v>
      </c>
      <c r="AS410" s="22">
        <f t="shared" ca="1" si="137"/>
        <v>0</v>
      </c>
      <c r="AT410" s="22">
        <f t="shared" ca="1" si="137"/>
        <v>0</v>
      </c>
      <c r="AU410" s="22">
        <f t="shared" ca="1" si="137"/>
        <v>0</v>
      </c>
      <c r="AV410" s="22">
        <f t="shared" ca="1" si="137"/>
        <v>0</v>
      </c>
      <c r="AW410" s="22">
        <f t="shared" ca="1" si="137"/>
        <v>3.7708584937704405E-3</v>
      </c>
      <c r="AX410" s="22">
        <f t="shared" ca="1" si="137"/>
        <v>0.16176338471312662</v>
      </c>
      <c r="AY410" s="22">
        <f t="shared" ca="1" si="137"/>
        <v>0</v>
      </c>
      <c r="AZ410" s="22">
        <f t="shared" ca="1" si="137"/>
        <v>0</v>
      </c>
      <c r="BA410" s="22">
        <f t="shared" ca="1" si="137"/>
        <v>0</v>
      </c>
      <c r="BB410" s="22">
        <f t="shared" ca="1" si="137"/>
        <v>0</v>
      </c>
    </row>
    <row r="411" spans="1:54" x14ac:dyDescent="0.35">
      <c r="A411" s="21" t="s">
        <v>1839</v>
      </c>
      <c r="E411" s="22">
        <f ca="1">SUMIF($D$4:$S$377, $A411, E$4:E$377)</f>
        <v>2.1000000000000001E-4</v>
      </c>
      <c r="F411" s="22">
        <f t="shared" ca="1" si="137"/>
        <v>0</v>
      </c>
      <c r="G411" s="22">
        <f t="shared" ca="1" si="137"/>
        <v>0</v>
      </c>
      <c r="H411" s="22">
        <f t="shared" ca="1" si="137"/>
        <v>0</v>
      </c>
      <c r="I411" s="22">
        <f t="shared" ca="1" si="137"/>
        <v>0</v>
      </c>
      <c r="J411" s="22">
        <f t="shared" ca="1" si="137"/>
        <v>0</v>
      </c>
      <c r="K411" s="22">
        <f t="shared" ca="1" si="137"/>
        <v>0</v>
      </c>
      <c r="L411" s="22">
        <f t="shared" ca="1" si="137"/>
        <v>0</v>
      </c>
      <c r="M411" s="22">
        <f t="shared" ca="1" si="137"/>
        <v>0</v>
      </c>
      <c r="N411" s="22">
        <f t="shared" ca="1" si="137"/>
        <v>0</v>
      </c>
      <c r="O411" s="22">
        <f t="shared" ca="1" si="137"/>
        <v>1.6279999999999999E-2</v>
      </c>
      <c r="P411" s="22">
        <f t="shared" ca="1" si="137"/>
        <v>0</v>
      </c>
      <c r="Q411" s="22">
        <f t="shared" ca="1" si="137"/>
        <v>0</v>
      </c>
      <c r="R411" s="22">
        <f t="shared" ca="1" si="137"/>
        <v>0</v>
      </c>
      <c r="S411" s="22">
        <f t="shared" ca="1" si="137"/>
        <v>0</v>
      </c>
      <c r="T411" s="22"/>
      <c r="U411" s="22"/>
      <c r="V411" s="22"/>
      <c r="W411" s="22"/>
      <c r="X411" s="22"/>
      <c r="Y411" s="22"/>
      <c r="Z411" s="22"/>
      <c r="AA411" s="22"/>
      <c r="AB411" s="22"/>
      <c r="AC411" s="22"/>
      <c r="AD411" s="22"/>
      <c r="AE411" s="22"/>
      <c r="AF411" s="22"/>
      <c r="AG411" s="22"/>
      <c r="AH411" s="22"/>
      <c r="AI411" s="22"/>
      <c r="AJ411" s="22"/>
      <c r="AK411" s="22"/>
      <c r="AL411" s="22"/>
      <c r="AM411" s="22"/>
      <c r="AN411" s="22">
        <f t="shared" ca="1" si="137"/>
        <v>1.8342979765978773E-4</v>
      </c>
      <c r="AO411" s="22">
        <f t="shared" ca="1" si="137"/>
        <v>0</v>
      </c>
      <c r="AP411" s="22">
        <f t="shared" ca="1" si="137"/>
        <v>0</v>
      </c>
      <c r="AQ411" s="22">
        <f t="shared" ca="1" si="137"/>
        <v>0</v>
      </c>
      <c r="AR411" s="22">
        <f t="shared" ca="1" si="137"/>
        <v>0</v>
      </c>
      <c r="AS411" s="22">
        <f t="shared" ca="1" si="137"/>
        <v>0</v>
      </c>
      <c r="AT411" s="22">
        <f t="shared" ca="1" si="137"/>
        <v>0</v>
      </c>
      <c r="AU411" s="22">
        <f t="shared" ca="1" si="137"/>
        <v>0</v>
      </c>
      <c r="AV411" s="22">
        <f t="shared" ca="1" si="137"/>
        <v>0</v>
      </c>
      <c r="AW411" s="22">
        <f t="shared" ca="1" si="137"/>
        <v>0</v>
      </c>
      <c r="AX411" s="22">
        <f t="shared" ca="1" si="137"/>
        <v>1.7807706919949366E-2</v>
      </c>
      <c r="AY411" s="22">
        <f t="shared" ca="1" si="137"/>
        <v>0</v>
      </c>
      <c r="AZ411" s="22">
        <f t="shared" ca="1" si="137"/>
        <v>0</v>
      </c>
      <c r="BA411" s="22">
        <f t="shared" ca="1" si="137"/>
        <v>0</v>
      </c>
      <c r="BB411" s="22">
        <f t="shared" ca="1" si="137"/>
        <v>0</v>
      </c>
    </row>
    <row r="412" spans="1:54" x14ac:dyDescent="0.35">
      <c r="A412" s="18" t="s">
        <v>1840</v>
      </c>
      <c r="B412" s="19"/>
      <c r="C412" s="19"/>
      <c r="D412" s="19"/>
      <c r="E412" s="20">
        <f ca="1">SUMIF($C$4:$S$377, $A412, E$4:E$377)</f>
        <v>1.6900000000000001E-3</v>
      </c>
      <c r="F412" s="20">
        <f t="shared" ref="F412:BB412" ca="1" si="138">SUMIF($C$4:$S$377, $A412, F$4:F$377)</f>
        <v>0</v>
      </c>
      <c r="G412" s="20">
        <f t="shared" ca="1" si="138"/>
        <v>0</v>
      </c>
      <c r="H412" s="20">
        <f t="shared" ca="1" si="138"/>
        <v>0</v>
      </c>
      <c r="I412" s="20">
        <f t="shared" ca="1" si="138"/>
        <v>0</v>
      </c>
      <c r="J412" s="20">
        <f t="shared" ca="1" si="138"/>
        <v>0</v>
      </c>
      <c r="K412" s="20">
        <f t="shared" ca="1" si="138"/>
        <v>0</v>
      </c>
      <c r="L412" s="20">
        <f t="shared" ca="1" si="138"/>
        <v>0</v>
      </c>
      <c r="M412" s="20">
        <f t="shared" ca="1" si="138"/>
        <v>1.329E-2</v>
      </c>
      <c r="N412" s="20">
        <f t="shared" ca="1" si="138"/>
        <v>0</v>
      </c>
      <c r="O412" s="20">
        <f t="shared" ca="1" si="138"/>
        <v>0</v>
      </c>
      <c r="P412" s="20">
        <f t="shared" ca="1" si="138"/>
        <v>0</v>
      </c>
      <c r="Q412" s="20">
        <f t="shared" ca="1" si="138"/>
        <v>0</v>
      </c>
      <c r="R412" s="20">
        <f t="shared" ca="1" si="138"/>
        <v>0</v>
      </c>
      <c r="S412" s="20">
        <f t="shared" ca="1" si="138"/>
        <v>0</v>
      </c>
      <c r="T412" s="20"/>
      <c r="U412" s="20"/>
      <c r="V412" s="20"/>
      <c r="W412" s="20"/>
      <c r="X412" s="20"/>
      <c r="Y412" s="20"/>
      <c r="Z412" s="20"/>
      <c r="AA412" s="20"/>
      <c r="AB412" s="20"/>
      <c r="AC412" s="20"/>
      <c r="AD412" s="20"/>
      <c r="AE412" s="20"/>
      <c r="AF412" s="20"/>
      <c r="AG412" s="20"/>
      <c r="AH412" s="20"/>
      <c r="AI412" s="20"/>
      <c r="AJ412" s="20"/>
      <c r="AK412" s="20"/>
      <c r="AL412" s="20"/>
      <c r="AM412" s="20"/>
      <c r="AN412" s="20">
        <f t="shared" ca="1" si="138"/>
        <v>4.5237563770013703E-4</v>
      </c>
      <c r="AO412" s="20">
        <f t="shared" ca="1" si="138"/>
        <v>0</v>
      </c>
      <c r="AP412" s="20">
        <f t="shared" ca="1" si="138"/>
        <v>0</v>
      </c>
      <c r="AQ412" s="20">
        <f t="shared" ca="1" si="138"/>
        <v>0</v>
      </c>
      <c r="AR412" s="20">
        <f t="shared" ca="1" si="138"/>
        <v>0</v>
      </c>
      <c r="AS412" s="20">
        <f t="shared" ca="1" si="138"/>
        <v>0</v>
      </c>
      <c r="AT412" s="20">
        <f t="shared" ca="1" si="138"/>
        <v>0</v>
      </c>
      <c r="AU412" s="20">
        <f t="shared" ca="1" si="138"/>
        <v>0</v>
      </c>
      <c r="AV412" s="20">
        <f t="shared" ca="1" si="138"/>
        <v>3.6822744281755264E-3</v>
      </c>
      <c r="AW412" s="20">
        <f t="shared" ca="1" si="138"/>
        <v>0</v>
      </c>
      <c r="AX412" s="20">
        <f t="shared" ca="1" si="138"/>
        <v>0</v>
      </c>
      <c r="AY412" s="20">
        <f t="shared" ca="1" si="138"/>
        <v>0</v>
      </c>
      <c r="AZ412" s="20">
        <f t="shared" ca="1" si="138"/>
        <v>0</v>
      </c>
      <c r="BA412" s="20">
        <f t="shared" ca="1" si="138"/>
        <v>0</v>
      </c>
      <c r="BB412" s="20">
        <f t="shared" ca="1" si="138"/>
        <v>0</v>
      </c>
    </row>
    <row r="413" spans="1:54" x14ac:dyDescent="0.35">
      <c r="A413" s="21" t="s">
        <v>1841</v>
      </c>
      <c r="E413" s="22">
        <f ca="1">SUMIF($D$4:$S$377, $A413, E$4:E$377)</f>
        <v>1.6900000000000001E-3</v>
      </c>
      <c r="F413" s="22">
        <f t="shared" ref="F413:BB413" ca="1" si="139">SUMIF($D$4:$S$377, $A413, F$4:F$377)</f>
        <v>0</v>
      </c>
      <c r="G413" s="22">
        <f t="shared" ca="1" si="139"/>
        <v>0</v>
      </c>
      <c r="H413" s="22">
        <f t="shared" ca="1" si="139"/>
        <v>0</v>
      </c>
      <c r="I413" s="22">
        <f t="shared" ca="1" si="139"/>
        <v>0</v>
      </c>
      <c r="J413" s="22">
        <f t="shared" ca="1" si="139"/>
        <v>0</v>
      </c>
      <c r="K413" s="22">
        <f t="shared" ca="1" si="139"/>
        <v>0</v>
      </c>
      <c r="L413" s="22">
        <f t="shared" ca="1" si="139"/>
        <v>0</v>
      </c>
      <c r="M413" s="22">
        <f t="shared" ca="1" si="139"/>
        <v>1.329E-2</v>
      </c>
      <c r="N413" s="22">
        <f t="shared" ca="1" si="139"/>
        <v>0</v>
      </c>
      <c r="O413" s="22">
        <f t="shared" ca="1" si="139"/>
        <v>0</v>
      </c>
      <c r="P413" s="22">
        <f t="shared" ca="1" si="139"/>
        <v>0</v>
      </c>
      <c r="Q413" s="22">
        <f t="shared" ca="1" si="139"/>
        <v>0</v>
      </c>
      <c r="R413" s="22">
        <f t="shared" ca="1" si="139"/>
        <v>0</v>
      </c>
      <c r="S413" s="22">
        <f t="shared" ca="1" si="139"/>
        <v>0</v>
      </c>
      <c r="T413" s="22"/>
      <c r="U413" s="22"/>
      <c r="V413" s="22"/>
      <c r="W413" s="22"/>
      <c r="X413" s="22"/>
      <c r="Y413" s="22"/>
      <c r="Z413" s="22"/>
      <c r="AA413" s="22"/>
      <c r="AB413" s="22"/>
      <c r="AC413" s="22"/>
      <c r="AD413" s="22"/>
      <c r="AE413" s="22"/>
      <c r="AF413" s="22"/>
      <c r="AG413" s="22"/>
      <c r="AH413" s="22"/>
      <c r="AI413" s="22"/>
      <c r="AJ413" s="22"/>
      <c r="AK413" s="22"/>
      <c r="AL413" s="22"/>
      <c r="AM413" s="22"/>
      <c r="AN413" s="22">
        <f t="shared" ca="1" si="139"/>
        <v>4.5237563770013703E-4</v>
      </c>
      <c r="AO413" s="22">
        <f t="shared" ca="1" si="139"/>
        <v>0</v>
      </c>
      <c r="AP413" s="22">
        <f t="shared" ca="1" si="139"/>
        <v>0</v>
      </c>
      <c r="AQ413" s="22">
        <f t="shared" ca="1" si="139"/>
        <v>0</v>
      </c>
      <c r="AR413" s="22">
        <f t="shared" ca="1" si="139"/>
        <v>0</v>
      </c>
      <c r="AS413" s="22">
        <f t="shared" ca="1" si="139"/>
        <v>0</v>
      </c>
      <c r="AT413" s="22">
        <f t="shared" ca="1" si="139"/>
        <v>0</v>
      </c>
      <c r="AU413" s="22">
        <f t="shared" ca="1" si="139"/>
        <v>0</v>
      </c>
      <c r="AV413" s="22">
        <f t="shared" ca="1" si="139"/>
        <v>3.6822744281755264E-3</v>
      </c>
      <c r="AW413" s="22">
        <f t="shared" ca="1" si="139"/>
        <v>0</v>
      </c>
      <c r="AX413" s="22">
        <f t="shared" ca="1" si="139"/>
        <v>0</v>
      </c>
      <c r="AY413" s="22">
        <f t="shared" ca="1" si="139"/>
        <v>0</v>
      </c>
      <c r="AZ413" s="22">
        <f t="shared" ca="1" si="139"/>
        <v>0</v>
      </c>
      <c r="BA413" s="22">
        <f t="shared" ca="1" si="139"/>
        <v>0</v>
      </c>
      <c r="BB413" s="22">
        <f t="shared" ca="1" si="139"/>
        <v>0</v>
      </c>
    </row>
    <row r="414" spans="1:54" x14ac:dyDescent="0.35">
      <c r="A414" s="21" t="s">
        <v>1842</v>
      </c>
      <c r="E414" s="22">
        <f ca="1">SUMIF($D$3:$S$376, $A414, E$3:E$376)</f>
        <v>0</v>
      </c>
      <c r="F414" s="22">
        <f t="shared" ref="F414:BB414" ca="1" si="140">SUMIF($D$3:$S$376, $A414, F$3:F$376)</f>
        <v>0</v>
      </c>
      <c r="G414" s="22">
        <f t="shared" ca="1" si="140"/>
        <v>0</v>
      </c>
      <c r="H414" s="22">
        <f t="shared" ca="1" si="140"/>
        <v>0</v>
      </c>
      <c r="I414" s="22">
        <f t="shared" ca="1" si="140"/>
        <v>0</v>
      </c>
      <c r="J414" s="22">
        <f t="shared" ca="1" si="140"/>
        <v>0</v>
      </c>
      <c r="K414" s="22">
        <f t="shared" ca="1" si="140"/>
        <v>0</v>
      </c>
      <c r="L414" s="22">
        <f t="shared" ca="1" si="140"/>
        <v>0</v>
      </c>
      <c r="M414" s="22">
        <f t="shared" ca="1" si="140"/>
        <v>0</v>
      </c>
      <c r="N414" s="22">
        <f t="shared" ca="1" si="140"/>
        <v>0</v>
      </c>
      <c r="O414" s="22">
        <f t="shared" ca="1" si="140"/>
        <v>0</v>
      </c>
      <c r="P414" s="22">
        <f t="shared" ca="1" si="140"/>
        <v>0</v>
      </c>
      <c r="Q414" s="22">
        <f t="shared" ca="1" si="140"/>
        <v>0</v>
      </c>
      <c r="R414" s="22">
        <f t="shared" ca="1" si="140"/>
        <v>0</v>
      </c>
      <c r="S414" s="22">
        <f t="shared" ca="1" si="140"/>
        <v>0</v>
      </c>
      <c r="T414" s="22"/>
      <c r="U414" s="22"/>
      <c r="V414" s="22"/>
      <c r="W414" s="22"/>
      <c r="X414" s="22"/>
      <c r="Y414" s="22"/>
      <c r="Z414" s="22"/>
      <c r="AA414" s="22"/>
      <c r="AB414" s="22"/>
      <c r="AC414" s="22"/>
      <c r="AD414" s="22"/>
      <c r="AE414" s="22"/>
      <c r="AF414" s="22"/>
      <c r="AG414" s="22"/>
      <c r="AH414" s="22"/>
      <c r="AI414" s="22"/>
      <c r="AJ414" s="22"/>
      <c r="AK414" s="22"/>
      <c r="AL414" s="22"/>
      <c r="AM414" s="22"/>
      <c r="AN414" s="22">
        <f t="shared" ca="1" si="140"/>
        <v>0</v>
      </c>
      <c r="AO414" s="22">
        <f t="shared" ca="1" si="140"/>
        <v>0</v>
      </c>
      <c r="AP414" s="22">
        <f t="shared" ca="1" si="140"/>
        <v>0</v>
      </c>
      <c r="AQ414" s="22">
        <f t="shared" ca="1" si="140"/>
        <v>0</v>
      </c>
      <c r="AR414" s="22">
        <f t="shared" ca="1" si="140"/>
        <v>0</v>
      </c>
      <c r="AS414" s="22">
        <f t="shared" ca="1" si="140"/>
        <v>0</v>
      </c>
      <c r="AT414" s="22">
        <f t="shared" ca="1" si="140"/>
        <v>0</v>
      </c>
      <c r="AU414" s="22">
        <f t="shared" ca="1" si="140"/>
        <v>0</v>
      </c>
      <c r="AV414" s="22">
        <f t="shared" ca="1" si="140"/>
        <v>0</v>
      </c>
      <c r="AW414" s="22">
        <f t="shared" ca="1" si="140"/>
        <v>0</v>
      </c>
      <c r="AX414" s="22">
        <f t="shared" ca="1" si="140"/>
        <v>0</v>
      </c>
      <c r="AY414" s="22">
        <f t="shared" ca="1" si="140"/>
        <v>0</v>
      </c>
      <c r="AZ414" s="22">
        <f t="shared" ca="1" si="140"/>
        <v>0</v>
      </c>
      <c r="BA414" s="22">
        <f t="shared" ca="1" si="140"/>
        <v>0</v>
      </c>
      <c r="BB414" s="22">
        <f t="shared" ca="1" si="140"/>
        <v>0</v>
      </c>
    </row>
    <row r="415" spans="1:54" x14ac:dyDescent="0.35">
      <c r="A415" s="18" t="s">
        <v>1843</v>
      </c>
      <c r="B415" s="19"/>
      <c r="C415" s="19"/>
      <c r="D415" s="19"/>
      <c r="E415" s="20">
        <f ca="1">SUMIF($C$4:$S$377, $A415, E$4:E$377)</f>
        <v>2.0400000000000001E-3</v>
      </c>
      <c r="F415" s="20">
        <f t="shared" ref="F415:BB415" ca="1" si="141">SUMIF($C$4:$S$377, $A415, F$4:F$377)</f>
        <v>0</v>
      </c>
      <c r="G415" s="20">
        <f t="shared" ca="1" si="141"/>
        <v>0</v>
      </c>
      <c r="H415" s="20">
        <f t="shared" ca="1" si="141"/>
        <v>0</v>
      </c>
      <c r="I415" s="20">
        <f t="shared" ca="1" si="141"/>
        <v>1.3089999999999999E-2</v>
      </c>
      <c r="J415" s="20">
        <f t="shared" ca="1" si="141"/>
        <v>0</v>
      </c>
      <c r="K415" s="20">
        <f t="shared" ca="1" si="141"/>
        <v>0</v>
      </c>
      <c r="L415" s="20">
        <f t="shared" ca="1" si="141"/>
        <v>0</v>
      </c>
      <c r="M415" s="20">
        <f t="shared" ca="1" si="141"/>
        <v>0</v>
      </c>
      <c r="N415" s="20">
        <f t="shared" ca="1" si="141"/>
        <v>0</v>
      </c>
      <c r="O415" s="20">
        <f t="shared" ca="1" si="141"/>
        <v>0</v>
      </c>
      <c r="P415" s="20">
        <f t="shared" ca="1" si="141"/>
        <v>0</v>
      </c>
      <c r="Q415" s="20">
        <f t="shared" ca="1" si="141"/>
        <v>9.4800000000000006E-3</v>
      </c>
      <c r="R415" s="20">
        <f t="shared" ca="1" si="141"/>
        <v>0</v>
      </c>
      <c r="S415" s="20">
        <f t="shared" ca="1" si="141"/>
        <v>0</v>
      </c>
      <c r="T415" s="20"/>
      <c r="U415" s="20"/>
      <c r="V415" s="20"/>
      <c r="W415" s="20"/>
      <c r="X415" s="20"/>
      <c r="Y415" s="20"/>
      <c r="Z415" s="20"/>
      <c r="AA415" s="20"/>
      <c r="AB415" s="20"/>
      <c r="AC415" s="20"/>
      <c r="AD415" s="20"/>
      <c r="AE415" s="20"/>
      <c r="AF415" s="20"/>
      <c r="AG415" s="20"/>
      <c r="AH415" s="20"/>
      <c r="AI415" s="20"/>
      <c r="AJ415" s="20"/>
      <c r="AK415" s="20"/>
      <c r="AL415" s="20"/>
      <c r="AM415" s="20"/>
      <c r="AN415" s="20">
        <f t="shared" ca="1" si="141"/>
        <v>1.0890263716667888E-3</v>
      </c>
      <c r="AO415" s="20">
        <f t="shared" ca="1" si="141"/>
        <v>0</v>
      </c>
      <c r="AP415" s="20">
        <f t="shared" ca="1" si="141"/>
        <v>0</v>
      </c>
      <c r="AQ415" s="20">
        <f t="shared" ca="1" si="141"/>
        <v>0</v>
      </c>
      <c r="AR415" s="20">
        <f t="shared" ca="1" si="141"/>
        <v>9.1703664471566807E-3</v>
      </c>
      <c r="AS415" s="20">
        <f t="shared" ca="1" si="141"/>
        <v>0</v>
      </c>
      <c r="AT415" s="20">
        <f t="shared" ca="1" si="141"/>
        <v>0</v>
      </c>
      <c r="AU415" s="20">
        <f t="shared" ca="1" si="141"/>
        <v>0</v>
      </c>
      <c r="AV415" s="20">
        <f t="shared" ca="1" si="141"/>
        <v>0</v>
      </c>
      <c r="AW415" s="20">
        <f t="shared" ca="1" si="141"/>
        <v>0</v>
      </c>
      <c r="AX415" s="20">
        <f t="shared" ca="1" si="141"/>
        <v>0</v>
      </c>
      <c r="AY415" s="20">
        <f t="shared" ca="1" si="141"/>
        <v>0</v>
      </c>
      <c r="AZ415" s="20">
        <f t="shared" ca="1" si="141"/>
        <v>4.2473906838662347E-3</v>
      </c>
      <c r="BA415" s="20">
        <f t="shared" ca="1" si="141"/>
        <v>0</v>
      </c>
      <c r="BB415" s="20">
        <f t="shared" ca="1" si="141"/>
        <v>0</v>
      </c>
    </row>
    <row r="416" spans="1:54" x14ac:dyDescent="0.35">
      <c r="A416" s="21" t="s">
        <v>1844</v>
      </c>
      <c r="E416" s="22">
        <f ca="1">SUMIF($D$4:$S$377, $A416, E$4:E$377)</f>
        <v>2.0400000000000001E-3</v>
      </c>
      <c r="F416" s="22">
        <f t="shared" ref="F416:BB416" ca="1" si="142">SUMIF($D$4:$S$377, $A416, F$4:F$377)</f>
        <v>0</v>
      </c>
      <c r="G416" s="22">
        <f t="shared" ca="1" si="142"/>
        <v>0</v>
      </c>
      <c r="H416" s="22">
        <f t="shared" ca="1" si="142"/>
        <v>0</v>
      </c>
      <c r="I416" s="22">
        <f t="shared" ca="1" si="142"/>
        <v>1.3089999999999999E-2</v>
      </c>
      <c r="J416" s="22">
        <f t="shared" ca="1" si="142"/>
        <v>0</v>
      </c>
      <c r="K416" s="22">
        <f t="shared" ca="1" si="142"/>
        <v>0</v>
      </c>
      <c r="L416" s="22">
        <f t="shared" ca="1" si="142"/>
        <v>0</v>
      </c>
      <c r="M416" s="22">
        <f t="shared" ca="1" si="142"/>
        <v>0</v>
      </c>
      <c r="N416" s="22">
        <f t="shared" ca="1" si="142"/>
        <v>0</v>
      </c>
      <c r="O416" s="22">
        <f t="shared" ca="1" si="142"/>
        <v>0</v>
      </c>
      <c r="P416" s="22">
        <f t="shared" ca="1" si="142"/>
        <v>0</v>
      </c>
      <c r="Q416" s="22">
        <f t="shared" ca="1" si="142"/>
        <v>9.4800000000000006E-3</v>
      </c>
      <c r="R416" s="22">
        <f t="shared" ca="1" si="142"/>
        <v>0</v>
      </c>
      <c r="S416" s="22">
        <f t="shared" ca="1" si="142"/>
        <v>0</v>
      </c>
      <c r="T416" s="22"/>
      <c r="U416" s="22"/>
      <c r="V416" s="22"/>
      <c r="W416" s="22"/>
      <c r="X416" s="22"/>
      <c r="Y416" s="22"/>
      <c r="Z416" s="22"/>
      <c r="AA416" s="22"/>
      <c r="AB416" s="22"/>
      <c r="AC416" s="22"/>
      <c r="AD416" s="22"/>
      <c r="AE416" s="22"/>
      <c r="AF416" s="22"/>
      <c r="AG416" s="22"/>
      <c r="AH416" s="22"/>
      <c r="AI416" s="22"/>
      <c r="AJ416" s="22"/>
      <c r="AK416" s="22"/>
      <c r="AL416" s="22"/>
      <c r="AM416" s="22"/>
      <c r="AN416" s="22">
        <f t="shared" ca="1" si="142"/>
        <v>1.0890263716667888E-3</v>
      </c>
      <c r="AO416" s="22">
        <f t="shared" ca="1" si="142"/>
        <v>0</v>
      </c>
      <c r="AP416" s="22">
        <f t="shared" ca="1" si="142"/>
        <v>0</v>
      </c>
      <c r="AQ416" s="22">
        <f t="shared" ca="1" si="142"/>
        <v>0</v>
      </c>
      <c r="AR416" s="22">
        <f t="shared" ca="1" si="142"/>
        <v>9.1703664471566807E-3</v>
      </c>
      <c r="AS416" s="22">
        <f t="shared" ca="1" si="142"/>
        <v>0</v>
      </c>
      <c r="AT416" s="22">
        <f t="shared" ca="1" si="142"/>
        <v>0</v>
      </c>
      <c r="AU416" s="22">
        <f t="shared" ca="1" si="142"/>
        <v>0</v>
      </c>
      <c r="AV416" s="22">
        <f t="shared" ca="1" si="142"/>
        <v>0</v>
      </c>
      <c r="AW416" s="22">
        <f t="shared" ca="1" si="142"/>
        <v>0</v>
      </c>
      <c r="AX416" s="22">
        <f t="shared" ca="1" si="142"/>
        <v>0</v>
      </c>
      <c r="AY416" s="22">
        <f t="shared" ca="1" si="142"/>
        <v>0</v>
      </c>
      <c r="AZ416" s="22">
        <f t="shared" ca="1" si="142"/>
        <v>4.2473906838662347E-3</v>
      </c>
      <c r="BA416" s="22">
        <f t="shared" ca="1" si="142"/>
        <v>0</v>
      </c>
      <c r="BB416" s="22">
        <f t="shared" ca="1" si="142"/>
        <v>0</v>
      </c>
    </row>
    <row r="417" spans="1:54" x14ac:dyDescent="0.35">
      <c r="A417" s="19" t="s">
        <v>1845</v>
      </c>
      <c r="B417" s="19"/>
      <c r="C417" s="19"/>
      <c r="D417" s="19"/>
      <c r="E417" s="20">
        <f ca="1">SUMIF($C$4:$S$377, $A417, E$4:E$377)</f>
        <v>8.4839999999999985E-2</v>
      </c>
      <c r="F417" s="20">
        <f t="shared" ref="F417:BB417" ca="1" si="143">SUMIF($C$4:$S$377, $A417, F$4:F$377)</f>
        <v>0.13632</v>
      </c>
      <c r="G417" s="20">
        <f t="shared" ca="1" si="143"/>
        <v>0.13778000000000001</v>
      </c>
      <c r="H417" s="20">
        <f t="shared" ca="1" si="143"/>
        <v>0.20070000000000002</v>
      </c>
      <c r="I417" s="20">
        <f t="shared" ca="1" si="143"/>
        <v>0.14692</v>
      </c>
      <c r="J417" s="20">
        <f t="shared" ca="1" si="143"/>
        <v>0.32305</v>
      </c>
      <c r="K417" s="20">
        <f t="shared" ca="1" si="143"/>
        <v>0.18679000000000001</v>
      </c>
      <c r="L417" s="20">
        <f t="shared" ca="1" si="143"/>
        <v>0.1216</v>
      </c>
      <c r="M417" s="20">
        <f t="shared" ca="1" si="143"/>
        <v>8.3809999999999996E-2</v>
      </c>
      <c r="N417" s="20">
        <f t="shared" ca="1" si="143"/>
        <v>0.16182000000000002</v>
      </c>
      <c r="O417" s="20">
        <f t="shared" ca="1" si="143"/>
        <v>3.7139999999999999E-2</v>
      </c>
      <c r="P417" s="20">
        <f t="shared" ca="1" si="143"/>
        <v>3.5860000000000003E-2</v>
      </c>
      <c r="Q417" s="20">
        <f t="shared" ca="1" si="143"/>
        <v>0</v>
      </c>
      <c r="R417" s="20">
        <f t="shared" ca="1" si="143"/>
        <v>0</v>
      </c>
      <c r="S417" s="20">
        <f t="shared" ca="1" si="143"/>
        <v>2.18E-2</v>
      </c>
      <c r="T417" s="20"/>
      <c r="U417" s="20"/>
      <c r="V417" s="20"/>
      <c r="W417" s="20"/>
      <c r="X417" s="20"/>
      <c r="Y417" s="20"/>
      <c r="Z417" s="20"/>
      <c r="AA417" s="20"/>
      <c r="AB417" s="20"/>
      <c r="AC417" s="20"/>
      <c r="AD417" s="20"/>
      <c r="AE417" s="20"/>
      <c r="AF417" s="20"/>
      <c r="AG417" s="20"/>
      <c r="AH417" s="20"/>
      <c r="AI417" s="20"/>
      <c r="AJ417" s="20"/>
      <c r="AK417" s="20"/>
      <c r="AL417" s="20"/>
      <c r="AM417" s="20"/>
      <c r="AN417" s="20">
        <f t="shared" ca="1" si="143"/>
        <v>7.9809655490677478E-2</v>
      </c>
      <c r="AO417" s="20">
        <f t="shared" ca="1" si="143"/>
        <v>0.11441401377859076</v>
      </c>
      <c r="AP417" s="20">
        <f t="shared" ca="1" si="143"/>
        <v>0.13095477041170364</v>
      </c>
      <c r="AQ417" s="20">
        <f t="shared" ca="1" si="143"/>
        <v>0.14521568905508303</v>
      </c>
      <c r="AR417" s="20">
        <f t="shared" ca="1" si="143"/>
        <v>0.13903134844163331</v>
      </c>
      <c r="AS417" s="20">
        <f t="shared" ca="1" si="143"/>
        <v>0.32125673632644369</v>
      </c>
      <c r="AT417" s="20">
        <f t="shared" ca="1" si="143"/>
        <v>0.17051769430340963</v>
      </c>
      <c r="AU417" s="20">
        <f t="shared" ca="1" si="143"/>
        <v>0.11877106437846391</v>
      </c>
      <c r="AV417" s="20">
        <f t="shared" ca="1" si="143"/>
        <v>8.4691794162629785E-2</v>
      </c>
      <c r="AW417" s="20">
        <f t="shared" ca="1" si="143"/>
        <v>0.16910520976388202</v>
      </c>
      <c r="AX417" s="20">
        <f t="shared" ca="1" si="143"/>
        <v>5.6305511317687296E-2</v>
      </c>
      <c r="AY417" s="20">
        <f t="shared" ca="1" si="143"/>
        <v>3.8628443442760396E-2</v>
      </c>
      <c r="AZ417" s="20">
        <f t="shared" ca="1" si="143"/>
        <v>0</v>
      </c>
      <c r="BA417" s="20">
        <f t="shared" ca="1" si="143"/>
        <v>0</v>
      </c>
      <c r="BB417" s="20">
        <f t="shared" ca="1" si="143"/>
        <v>2.4509280411180171E-2</v>
      </c>
    </row>
    <row r="418" spans="1:54" x14ac:dyDescent="0.35">
      <c r="A418" s="21" t="s">
        <v>1846</v>
      </c>
      <c r="E418" s="22">
        <f t="shared" ref="E418:S424" ca="1" si="144">SUMIF($D$4:$S$377, $A418, E$4:E$377)</f>
        <v>2.9059999999999999E-2</v>
      </c>
      <c r="F418" s="22">
        <f t="shared" ca="1" si="144"/>
        <v>4.0559999999999999E-2</v>
      </c>
      <c r="G418" s="22">
        <f t="shared" ca="1" si="144"/>
        <v>0</v>
      </c>
      <c r="H418" s="22">
        <f t="shared" ca="1" si="144"/>
        <v>0</v>
      </c>
      <c r="I418" s="22">
        <f t="shared" ca="1" si="144"/>
        <v>1.779E-2</v>
      </c>
      <c r="J418" s="22">
        <f t="shared" ca="1" si="144"/>
        <v>0.1968</v>
      </c>
      <c r="K418" s="22">
        <f t="shared" ca="1" si="144"/>
        <v>0.10808</v>
      </c>
      <c r="L418" s="22">
        <f t="shared" ca="1" si="144"/>
        <v>0.1216</v>
      </c>
      <c r="M418" s="22">
        <f t="shared" ca="1" si="144"/>
        <v>4.0140000000000002E-2</v>
      </c>
      <c r="N418" s="22">
        <f t="shared" ca="1" si="144"/>
        <v>8.5129999999999997E-2</v>
      </c>
      <c r="O418" s="22">
        <f t="shared" ca="1" si="144"/>
        <v>8.1399999999999997E-3</v>
      </c>
      <c r="P418" s="22">
        <f t="shared" ca="1" si="144"/>
        <v>0</v>
      </c>
      <c r="Q418" s="22">
        <f t="shared" ca="1" si="144"/>
        <v>0</v>
      </c>
      <c r="R418" s="22">
        <f t="shared" ca="1" si="144"/>
        <v>0</v>
      </c>
      <c r="S418" s="22">
        <f t="shared" ca="1" si="144"/>
        <v>0</v>
      </c>
      <c r="T418" s="22"/>
      <c r="U418" s="22"/>
      <c r="V418" s="22"/>
      <c r="W418" s="22"/>
      <c r="X418" s="22"/>
      <c r="Y418" s="22"/>
      <c r="Z418" s="22"/>
      <c r="AA418" s="22"/>
      <c r="AB418" s="22"/>
      <c r="AC418" s="22"/>
      <c r="AD418" s="22"/>
      <c r="AE418" s="22"/>
      <c r="AF418" s="22"/>
      <c r="AG418" s="22"/>
      <c r="AH418" s="22"/>
      <c r="AI418" s="22"/>
      <c r="AJ418" s="22"/>
      <c r="AK418" s="22"/>
      <c r="AL418" s="22"/>
      <c r="AM418" s="22"/>
      <c r="AN418" s="22">
        <f t="shared" ref="AN418:BB424" ca="1" si="145">SUMIF($D$4:$S$377, $A418, AN$4:AN$377)</f>
        <v>2.7450691869090597E-2</v>
      </c>
      <c r="AO418" s="22">
        <f t="shared" ca="1" si="145"/>
        <v>4.0194447476074237E-2</v>
      </c>
      <c r="AP418" s="22">
        <f t="shared" ca="1" si="145"/>
        <v>0</v>
      </c>
      <c r="AQ418" s="22">
        <f t="shared" ca="1" si="145"/>
        <v>0</v>
      </c>
      <c r="AR418" s="22">
        <f t="shared" ca="1" si="145"/>
        <v>1.6712898273971287E-2</v>
      </c>
      <c r="AS418" s="22">
        <f t="shared" ca="1" si="145"/>
        <v>0.18462758948752317</v>
      </c>
      <c r="AT418" s="22">
        <f t="shared" ca="1" si="145"/>
        <v>9.8461843981101652E-2</v>
      </c>
      <c r="AU418" s="22">
        <f t="shared" ca="1" si="145"/>
        <v>0.11877106437846391</v>
      </c>
      <c r="AV418" s="22">
        <f t="shared" ca="1" si="145"/>
        <v>3.9247655643040058E-2</v>
      </c>
      <c r="AW418" s="22">
        <f t="shared" ca="1" si="145"/>
        <v>7.718699779771139E-2</v>
      </c>
      <c r="AX418" s="22">
        <f t="shared" ca="1" si="145"/>
        <v>9.6290866853435859E-3</v>
      </c>
      <c r="AY418" s="22">
        <f t="shared" ca="1" si="145"/>
        <v>0</v>
      </c>
      <c r="AZ418" s="22">
        <f t="shared" ca="1" si="145"/>
        <v>0</v>
      </c>
      <c r="BA418" s="22">
        <f t="shared" ca="1" si="145"/>
        <v>0</v>
      </c>
      <c r="BB418" s="22">
        <f t="shared" ca="1" si="145"/>
        <v>0</v>
      </c>
    </row>
    <row r="419" spans="1:54" x14ac:dyDescent="0.35">
      <c r="A419" s="21" t="s">
        <v>1847</v>
      </c>
      <c r="E419" s="22">
        <f t="shared" ca="1" si="144"/>
        <v>5.3E-3</v>
      </c>
      <c r="F419" s="22">
        <f t="shared" ca="1" si="144"/>
        <v>4.65E-2</v>
      </c>
      <c r="G419" s="22">
        <f t="shared" ca="1" si="144"/>
        <v>0</v>
      </c>
      <c r="H419" s="22">
        <f t="shared" ca="1" si="144"/>
        <v>2.3959999999999999E-2</v>
      </c>
      <c r="I419" s="22">
        <f t="shared" ca="1" si="144"/>
        <v>3.0880000000000001E-2</v>
      </c>
      <c r="J419" s="22">
        <f t="shared" ca="1" si="144"/>
        <v>0</v>
      </c>
      <c r="K419" s="22">
        <f t="shared" ca="1" si="144"/>
        <v>0</v>
      </c>
      <c r="L419" s="22">
        <f t="shared" ca="1" si="144"/>
        <v>0</v>
      </c>
      <c r="M419" s="22">
        <f t="shared" ca="1" si="144"/>
        <v>0</v>
      </c>
      <c r="N419" s="22">
        <f t="shared" ca="1" si="144"/>
        <v>0</v>
      </c>
      <c r="O419" s="22">
        <f t="shared" ca="1" si="144"/>
        <v>0</v>
      </c>
      <c r="P419" s="22">
        <f t="shared" ca="1" si="144"/>
        <v>0</v>
      </c>
      <c r="Q419" s="22">
        <f t="shared" ca="1" si="144"/>
        <v>0</v>
      </c>
      <c r="R419" s="22">
        <f t="shared" ca="1" si="144"/>
        <v>0</v>
      </c>
      <c r="S419" s="22">
        <f t="shared" ca="1" si="144"/>
        <v>0</v>
      </c>
      <c r="T419" s="22"/>
      <c r="U419" s="22"/>
      <c r="V419" s="22"/>
      <c r="W419" s="22"/>
      <c r="X419" s="22"/>
      <c r="Y419" s="22"/>
      <c r="Z419" s="22"/>
      <c r="AA419" s="22"/>
      <c r="AB419" s="22"/>
      <c r="AC419" s="22"/>
      <c r="AD419" s="22"/>
      <c r="AE419" s="22"/>
      <c r="AF419" s="22"/>
      <c r="AG419" s="22"/>
      <c r="AH419" s="22"/>
      <c r="AI419" s="22"/>
      <c r="AJ419" s="22"/>
      <c r="AK419" s="22"/>
      <c r="AL419" s="22"/>
      <c r="AM419" s="22"/>
      <c r="AN419" s="22">
        <f t="shared" ca="1" si="145"/>
        <v>4.2560784848711111E-3</v>
      </c>
      <c r="AO419" s="22">
        <f t="shared" ca="1" si="145"/>
        <v>3.9173930019008589E-2</v>
      </c>
      <c r="AP419" s="22">
        <f t="shared" ca="1" si="145"/>
        <v>0</v>
      </c>
      <c r="AQ419" s="22">
        <f t="shared" ca="1" si="145"/>
        <v>1.9125047451849925E-2</v>
      </c>
      <c r="AR419" s="22">
        <f t="shared" ca="1" si="145"/>
        <v>2.466205073434271E-2</v>
      </c>
      <c r="AS419" s="22">
        <f t="shared" ca="1" si="145"/>
        <v>0</v>
      </c>
      <c r="AT419" s="22">
        <f t="shared" ca="1" si="145"/>
        <v>0</v>
      </c>
      <c r="AU419" s="22">
        <f t="shared" ca="1" si="145"/>
        <v>0</v>
      </c>
      <c r="AV419" s="22">
        <f t="shared" ca="1" si="145"/>
        <v>0</v>
      </c>
      <c r="AW419" s="22">
        <f t="shared" ca="1" si="145"/>
        <v>0</v>
      </c>
      <c r="AX419" s="22">
        <f t="shared" ca="1" si="145"/>
        <v>0</v>
      </c>
      <c r="AY419" s="22">
        <f t="shared" ca="1" si="145"/>
        <v>0</v>
      </c>
      <c r="AZ419" s="22">
        <f t="shared" ca="1" si="145"/>
        <v>0</v>
      </c>
      <c r="BA419" s="22">
        <f t="shared" ca="1" si="145"/>
        <v>0</v>
      </c>
      <c r="BB419" s="22">
        <f t="shared" ca="1" si="145"/>
        <v>0</v>
      </c>
    </row>
    <row r="420" spans="1:54" x14ac:dyDescent="0.35">
      <c r="A420" s="21" t="s">
        <v>1848</v>
      </c>
      <c r="E420" s="22">
        <f t="shared" ca="1" si="144"/>
        <v>1.397E-2</v>
      </c>
      <c r="F420" s="22">
        <f t="shared" ca="1" si="144"/>
        <v>4.3499999999999997E-3</v>
      </c>
      <c r="G420" s="22">
        <f t="shared" ca="1" si="144"/>
        <v>8.8050000000000003E-2</v>
      </c>
      <c r="H420" s="22">
        <f t="shared" ca="1" si="144"/>
        <v>2.6540000000000001E-2</v>
      </c>
      <c r="I420" s="22">
        <f t="shared" ca="1" si="144"/>
        <v>0</v>
      </c>
      <c r="J420" s="22">
        <f t="shared" ca="1" si="144"/>
        <v>1.0059999999999999E-2</v>
      </c>
      <c r="K420" s="22">
        <f t="shared" ca="1" si="144"/>
        <v>2.7869999999999999E-2</v>
      </c>
      <c r="L420" s="22">
        <f t="shared" ca="1" si="144"/>
        <v>0</v>
      </c>
      <c r="M420" s="22">
        <f t="shared" ca="1" si="144"/>
        <v>2.3599999999999999E-2</v>
      </c>
      <c r="N420" s="22">
        <f t="shared" ca="1" si="144"/>
        <v>7.0400000000000003E-3</v>
      </c>
      <c r="O420" s="22">
        <f t="shared" ca="1" si="144"/>
        <v>0</v>
      </c>
      <c r="P420" s="22">
        <f t="shared" ca="1" si="144"/>
        <v>0</v>
      </c>
      <c r="Q420" s="22">
        <f t="shared" ca="1" si="144"/>
        <v>0</v>
      </c>
      <c r="R420" s="22">
        <f t="shared" ca="1" si="144"/>
        <v>0</v>
      </c>
      <c r="S420" s="22">
        <f t="shared" ca="1" si="144"/>
        <v>0</v>
      </c>
      <c r="T420" s="22"/>
      <c r="U420" s="22"/>
      <c r="V420" s="22"/>
      <c r="W420" s="22"/>
      <c r="X420" s="22"/>
      <c r="Y420" s="22"/>
      <c r="Z420" s="22"/>
      <c r="AA420" s="22"/>
      <c r="AB420" s="22"/>
      <c r="AC420" s="22"/>
      <c r="AD420" s="22"/>
      <c r="AE420" s="22"/>
      <c r="AF420" s="22"/>
      <c r="AG420" s="22"/>
      <c r="AH420" s="22"/>
      <c r="AI420" s="22"/>
      <c r="AJ420" s="22"/>
      <c r="AK420" s="22"/>
      <c r="AL420" s="22"/>
      <c r="AM420" s="22"/>
      <c r="AN420" s="22">
        <f t="shared" ca="1" si="145"/>
        <v>1.2389421928163629E-2</v>
      </c>
      <c r="AO420" s="22">
        <f t="shared" ca="1" si="145"/>
        <v>4.0471968277419985E-3</v>
      </c>
      <c r="AP420" s="22">
        <f t="shared" ca="1" si="145"/>
        <v>8.0098367356889924E-2</v>
      </c>
      <c r="AQ420" s="22">
        <f t="shared" ca="1" si="145"/>
        <v>2.3395778711942067E-2</v>
      </c>
      <c r="AR420" s="22">
        <f t="shared" ca="1" si="145"/>
        <v>0</v>
      </c>
      <c r="AS420" s="22">
        <f t="shared" ca="1" si="145"/>
        <v>8.8606674720881021E-3</v>
      </c>
      <c r="AT420" s="22">
        <f t="shared" ca="1" si="145"/>
        <v>2.3837271877609156E-2</v>
      </c>
      <c r="AU420" s="22">
        <f t="shared" ca="1" si="145"/>
        <v>0</v>
      </c>
      <c r="AV420" s="22">
        <f t="shared" ca="1" si="145"/>
        <v>2.1664332248172841E-2</v>
      </c>
      <c r="AW420" s="22">
        <f t="shared" ca="1" si="145"/>
        <v>5.9928185352903125E-3</v>
      </c>
      <c r="AX420" s="22">
        <f t="shared" ca="1" si="145"/>
        <v>0</v>
      </c>
      <c r="AY420" s="22">
        <f t="shared" ca="1" si="145"/>
        <v>0</v>
      </c>
      <c r="AZ420" s="22">
        <f t="shared" ca="1" si="145"/>
        <v>0</v>
      </c>
      <c r="BA420" s="22">
        <f t="shared" ca="1" si="145"/>
        <v>0</v>
      </c>
      <c r="BB420" s="22">
        <f t="shared" ca="1" si="145"/>
        <v>0</v>
      </c>
    </row>
    <row r="421" spans="1:54" x14ac:dyDescent="0.35">
      <c r="A421" s="21" t="s">
        <v>1849</v>
      </c>
      <c r="E421" s="22">
        <f t="shared" ca="1" si="144"/>
        <v>0</v>
      </c>
      <c r="F421" s="22">
        <f t="shared" ca="1" si="144"/>
        <v>0</v>
      </c>
      <c r="G421" s="22">
        <f t="shared" ca="1" si="144"/>
        <v>0</v>
      </c>
      <c r="H421" s="22">
        <f t="shared" ca="1" si="144"/>
        <v>0</v>
      </c>
      <c r="I421" s="22">
        <f t="shared" ca="1" si="144"/>
        <v>0</v>
      </c>
      <c r="J421" s="22">
        <f t="shared" ca="1" si="144"/>
        <v>0</v>
      </c>
      <c r="K421" s="22">
        <f t="shared" ca="1" si="144"/>
        <v>0</v>
      </c>
      <c r="L421" s="22">
        <f t="shared" ca="1" si="144"/>
        <v>0</v>
      </c>
      <c r="M421" s="22">
        <f t="shared" ca="1" si="144"/>
        <v>0</v>
      </c>
      <c r="N421" s="22">
        <f t="shared" ca="1" si="144"/>
        <v>0</v>
      </c>
      <c r="O421" s="22">
        <f t="shared" ca="1" si="144"/>
        <v>0</v>
      </c>
      <c r="P421" s="22">
        <f t="shared" ca="1" si="144"/>
        <v>0</v>
      </c>
      <c r="Q421" s="22">
        <f t="shared" ca="1" si="144"/>
        <v>0</v>
      </c>
      <c r="R421" s="22">
        <f t="shared" ca="1" si="144"/>
        <v>0</v>
      </c>
      <c r="S421" s="22">
        <f t="shared" ca="1" si="144"/>
        <v>0</v>
      </c>
      <c r="T421" s="22"/>
      <c r="U421" s="22"/>
      <c r="V421" s="22"/>
      <c r="W421" s="22"/>
      <c r="X421" s="22"/>
      <c r="Y421" s="22"/>
      <c r="Z421" s="22"/>
      <c r="AA421" s="22"/>
      <c r="AB421" s="22"/>
      <c r="AC421" s="22"/>
      <c r="AD421" s="22"/>
      <c r="AE421" s="22"/>
      <c r="AF421" s="22"/>
      <c r="AG421" s="22"/>
      <c r="AH421" s="22"/>
      <c r="AI421" s="22"/>
      <c r="AJ421" s="22"/>
      <c r="AK421" s="22"/>
      <c r="AL421" s="22"/>
      <c r="AM421" s="22"/>
      <c r="AN421" s="22">
        <f t="shared" ca="1" si="145"/>
        <v>0</v>
      </c>
      <c r="AO421" s="22">
        <f t="shared" ca="1" si="145"/>
        <v>0</v>
      </c>
      <c r="AP421" s="22">
        <f t="shared" ca="1" si="145"/>
        <v>0</v>
      </c>
      <c r="AQ421" s="22">
        <f t="shared" ca="1" si="145"/>
        <v>0</v>
      </c>
      <c r="AR421" s="22">
        <f t="shared" ca="1" si="145"/>
        <v>0</v>
      </c>
      <c r="AS421" s="22">
        <f t="shared" ca="1" si="145"/>
        <v>0</v>
      </c>
      <c r="AT421" s="22">
        <f t="shared" ca="1" si="145"/>
        <v>0</v>
      </c>
      <c r="AU421" s="22">
        <f t="shared" ca="1" si="145"/>
        <v>0</v>
      </c>
      <c r="AV421" s="22">
        <f t="shared" ca="1" si="145"/>
        <v>0</v>
      </c>
      <c r="AW421" s="22">
        <f t="shared" ca="1" si="145"/>
        <v>0</v>
      </c>
      <c r="AX421" s="22">
        <f t="shared" ca="1" si="145"/>
        <v>0</v>
      </c>
      <c r="AY421" s="22">
        <f t="shared" ca="1" si="145"/>
        <v>0</v>
      </c>
      <c r="AZ421" s="22">
        <f t="shared" ca="1" si="145"/>
        <v>0</v>
      </c>
      <c r="BA421" s="22">
        <f t="shared" ca="1" si="145"/>
        <v>0</v>
      </c>
      <c r="BB421" s="22">
        <f t="shared" ca="1" si="145"/>
        <v>0</v>
      </c>
    </row>
    <row r="422" spans="1:54" x14ac:dyDescent="0.35">
      <c r="A422" s="21" t="s">
        <v>1850</v>
      </c>
      <c r="E422" s="22">
        <f t="shared" ca="1" si="144"/>
        <v>1.357E-2</v>
      </c>
      <c r="F422" s="22">
        <f t="shared" ca="1" si="144"/>
        <v>4.3499999999999997E-3</v>
      </c>
      <c r="G422" s="22">
        <f t="shared" ca="1" si="144"/>
        <v>3.3110000000000001E-2</v>
      </c>
      <c r="H422" s="22">
        <f t="shared" ca="1" si="144"/>
        <v>2.7269999999999999E-2</v>
      </c>
      <c r="I422" s="22">
        <f t="shared" ca="1" si="144"/>
        <v>3.6670000000000001E-2</v>
      </c>
      <c r="J422" s="22">
        <f t="shared" ca="1" si="144"/>
        <v>7.1559999999999999E-2</v>
      </c>
      <c r="K422" s="22">
        <f t="shared" ca="1" si="144"/>
        <v>2.5420000000000002E-2</v>
      </c>
      <c r="L422" s="22">
        <f t="shared" ca="1" si="144"/>
        <v>0</v>
      </c>
      <c r="M422" s="22">
        <f t="shared" ca="1" si="144"/>
        <v>0</v>
      </c>
      <c r="N422" s="22">
        <f t="shared" ca="1" si="144"/>
        <v>6.9650000000000004E-2</v>
      </c>
      <c r="O422" s="22">
        <f t="shared" ca="1" si="144"/>
        <v>2.9000000000000001E-2</v>
      </c>
      <c r="P422" s="22">
        <f t="shared" ca="1" si="144"/>
        <v>0</v>
      </c>
      <c r="Q422" s="22">
        <f t="shared" ca="1" si="144"/>
        <v>0</v>
      </c>
      <c r="R422" s="22">
        <f t="shared" ca="1" si="144"/>
        <v>0</v>
      </c>
      <c r="S422" s="22">
        <f t="shared" ca="1" si="144"/>
        <v>0</v>
      </c>
      <c r="T422" s="22"/>
      <c r="U422" s="22"/>
      <c r="V422" s="22"/>
      <c r="W422" s="22"/>
      <c r="X422" s="22"/>
      <c r="Y422" s="22"/>
      <c r="Z422" s="22"/>
      <c r="AA422" s="22"/>
      <c r="AB422" s="22"/>
      <c r="AC422" s="22"/>
      <c r="AD422" s="22"/>
      <c r="AE422" s="22"/>
      <c r="AF422" s="22"/>
      <c r="AG422" s="22"/>
      <c r="AH422" s="22"/>
      <c r="AI422" s="22"/>
      <c r="AJ422" s="22"/>
      <c r="AK422" s="22"/>
      <c r="AL422" s="22"/>
      <c r="AM422" s="22"/>
      <c r="AN422" s="22">
        <f t="shared" ca="1" si="145"/>
        <v>1.7441202532843168E-2</v>
      </c>
      <c r="AO422" s="22">
        <f t="shared" ca="1" si="145"/>
        <v>5.8653815185846321E-3</v>
      </c>
      <c r="AP422" s="22">
        <f t="shared" ca="1" si="145"/>
        <v>4.3651123369216407E-2</v>
      </c>
      <c r="AQ422" s="22">
        <f t="shared" ca="1" si="145"/>
        <v>3.4838838279596093E-2</v>
      </c>
      <c r="AR422" s="22">
        <f t="shared" ca="1" si="145"/>
        <v>4.6873310176960108E-2</v>
      </c>
      <c r="AS422" s="22">
        <f t="shared" ca="1" si="145"/>
        <v>9.1344148145801024E-2</v>
      </c>
      <c r="AT422" s="22">
        <f t="shared" ca="1" si="145"/>
        <v>3.1509177579259362E-2</v>
      </c>
      <c r="AU422" s="22">
        <f t="shared" ca="1" si="145"/>
        <v>0</v>
      </c>
      <c r="AV422" s="22">
        <f t="shared" ca="1" si="145"/>
        <v>0</v>
      </c>
      <c r="AW422" s="22">
        <f t="shared" ca="1" si="145"/>
        <v>8.592539343088032E-2</v>
      </c>
      <c r="AX422" s="22">
        <f t="shared" ca="1" si="145"/>
        <v>4.6676424632343713E-2</v>
      </c>
      <c r="AY422" s="22">
        <f t="shared" ca="1" si="145"/>
        <v>0</v>
      </c>
      <c r="AZ422" s="22">
        <f t="shared" ca="1" si="145"/>
        <v>0</v>
      </c>
      <c r="BA422" s="22">
        <f t="shared" ca="1" si="145"/>
        <v>0</v>
      </c>
      <c r="BB422" s="22">
        <f t="shared" ca="1" si="145"/>
        <v>0</v>
      </c>
    </row>
    <row r="423" spans="1:54" x14ac:dyDescent="0.35">
      <c r="A423" s="21" t="s">
        <v>1851</v>
      </c>
      <c r="E423" s="22">
        <f t="shared" ca="1" si="144"/>
        <v>4.4200000000000003E-3</v>
      </c>
      <c r="F423" s="22">
        <f t="shared" ca="1" si="144"/>
        <v>0</v>
      </c>
      <c r="G423" s="22">
        <f t="shared" ca="1" si="144"/>
        <v>0</v>
      </c>
      <c r="H423" s="22">
        <f t="shared" ca="1" si="144"/>
        <v>8.7480000000000002E-2</v>
      </c>
      <c r="I423" s="22">
        <f t="shared" ca="1" si="144"/>
        <v>0</v>
      </c>
      <c r="J423" s="22">
        <f t="shared" ca="1" si="144"/>
        <v>0</v>
      </c>
      <c r="K423" s="22">
        <f t="shared" ca="1" si="144"/>
        <v>0</v>
      </c>
      <c r="L423" s="22">
        <f t="shared" ca="1" si="144"/>
        <v>0</v>
      </c>
      <c r="M423" s="22">
        <f t="shared" ca="1" si="144"/>
        <v>0</v>
      </c>
      <c r="N423" s="22">
        <f t="shared" ca="1" si="144"/>
        <v>0</v>
      </c>
      <c r="O423" s="22">
        <f t="shared" ca="1" si="144"/>
        <v>0</v>
      </c>
      <c r="P423" s="22">
        <f t="shared" ca="1" si="144"/>
        <v>0</v>
      </c>
      <c r="Q423" s="22">
        <f t="shared" ca="1" si="144"/>
        <v>0</v>
      </c>
      <c r="R423" s="22">
        <f t="shared" ca="1" si="144"/>
        <v>0</v>
      </c>
      <c r="S423" s="22">
        <f t="shared" ca="1" si="144"/>
        <v>0</v>
      </c>
      <c r="T423" s="22"/>
      <c r="U423" s="22"/>
      <c r="V423" s="22"/>
      <c r="W423" s="22"/>
      <c r="X423" s="22"/>
      <c r="Y423" s="22"/>
      <c r="Z423" s="22"/>
      <c r="AA423" s="22"/>
      <c r="AB423" s="22"/>
      <c r="AC423" s="22"/>
      <c r="AD423" s="22"/>
      <c r="AE423" s="22"/>
      <c r="AF423" s="22"/>
      <c r="AG423" s="22"/>
      <c r="AH423" s="22"/>
      <c r="AI423" s="22"/>
      <c r="AJ423" s="22"/>
      <c r="AK423" s="22"/>
      <c r="AL423" s="22"/>
      <c r="AM423" s="22"/>
      <c r="AN423" s="22">
        <f t="shared" ca="1" si="145"/>
        <v>2.568651141192074E-3</v>
      </c>
      <c r="AO423" s="22">
        <f t="shared" ca="1" si="145"/>
        <v>0</v>
      </c>
      <c r="AP423" s="22">
        <f t="shared" ca="1" si="145"/>
        <v>0</v>
      </c>
      <c r="AQ423" s="22">
        <f t="shared" ca="1" si="145"/>
        <v>5.0532825163556998E-2</v>
      </c>
      <c r="AR423" s="22">
        <f t="shared" ca="1" si="145"/>
        <v>0</v>
      </c>
      <c r="AS423" s="22">
        <f t="shared" ca="1" si="145"/>
        <v>0</v>
      </c>
      <c r="AT423" s="22">
        <f t="shared" ca="1" si="145"/>
        <v>0</v>
      </c>
      <c r="AU423" s="22">
        <f t="shared" ca="1" si="145"/>
        <v>0</v>
      </c>
      <c r="AV423" s="22">
        <f t="shared" ca="1" si="145"/>
        <v>0</v>
      </c>
      <c r="AW423" s="22">
        <f t="shared" ca="1" si="145"/>
        <v>0</v>
      </c>
      <c r="AX423" s="22">
        <f t="shared" ca="1" si="145"/>
        <v>0</v>
      </c>
      <c r="AY423" s="22">
        <f t="shared" ca="1" si="145"/>
        <v>0</v>
      </c>
      <c r="AZ423" s="22">
        <f t="shared" ca="1" si="145"/>
        <v>0</v>
      </c>
      <c r="BA423" s="22">
        <f t="shared" ca="1" si="145"/>
        <v>0</v>
      </c>
      <c r="BB423" s="22">
        <f t="shared" ca="1" si="145"/>
        <v>0</v>
      </c>
    </row>
    <row r="424" spans="1:54" x14ac:dyDescent="0.35">
      <c r="A424" s="21" t="s">
        <v>1852</v>
      </c>
      <c r="E424" s="22">
        <f t="shared" ca="1" si="144"/>
        <v>1.8519999999999998E-2</v>
      </c>
      <c r="F424" s="22">
        <f t="shared" ca="1" si="144"/>
        <v>4.0559999999999999E-2</v>
      </c>
      <c r="G424" s="22">
        <f t="shared" ca="1" si="144"/>
        <v>1.6619999999999999E-2</v>
      </c>
      <c r="H424" s="22">
        <f t="shared" ca="1" si="144"/>
        <v>3.5450000000000002E-2</v>
      </c>
      <c r="I424" s="22">
        <f t="shared" ca="1" si="144"/>
        <v>6.1579999999999996E-2</v>
      </c>
      <c r="J424" s="22">
        <f t="shared" ca="1" si="144"/>
        <v>4.4630000000000003E-2</v>
      </c>
      <c r="K424" s="22">
        <f t="shared" ca="1" si="144"/>
        <v>2.5419999999999998E-2</v>
      </c>
      <c r="L424" s="22">
        <f t="shared" ca="1" si="144"/>
        <v>0</v>
      </c>
      <c r="M424" s="22">
        <f t="shared" ca="1" si="144"/>
        <v>2.0070000000000001E-2</v>
      </c>
      <c r="N424" s="22">
        <f t="shared" ca="1" si="144"/>
        <v>0</v>
      </c>
      <c r="O424" s="22">
        <f t="shared" ca="1" si="144"/>
        <v>0</v>
      </c>
      <c r="P424" s="22">
        <f t="shared" ca="1" si="144"/>
        <v>3.5860000000000003E-2</v>
      </c>
      <c r="Q424" s="22">
        <f t="shared" ca="1" si="144"/>
        <v>0</v>
      </c>
      <c r="R424" s="22">
        <f t="shared" ca="1" si="144"/>
        <v>0</v>
      </c>
      <c r="S424" s="22">
        <f t="shared" ca="1" si="144"/>
        <v>2.18E-2</v>
      </c>
      <c r="T424" s="22"/>
      <c r="U424" s="22"/>
      <c r="V424" s="22"/>
      <c r="W424" s="22"/>
      <c r="X424" s="22"/>
      <c r="Y424" s="22"/>
      <c r="Z424" s="22"/>
      <c r="AA424" s="22"/>
      <c r="AB424" s="22"/>
      <c r="AC424" s="22"/>
      <c r="AD424" s="22"/>
      <c r="AE424" s="22"/>
      <c r="AF424" s="22"/>
      <c r="AG424" s="22"/>
      <c r="AH424" s="22"/>
      <c r="AI424" s="22"/>
      <c r="AJ424" s="22"/>
      <c r="AK424" s="22"/>
      <c r="AL424" s="22"/>
      <c r="AM424" s="22"/>
      <c r="AN424" s="22">
        <f t="shared" ca="1" si="145"/>
        <v>1.5703609534516896E-2</v>
      </c>
      <c r="AO424" s="22">
        <f t="shared" ca="1" si="145"/>
        <v>2.5133057937181309E-2</v>
      </c>
      <c r="AP424" s="22">
        <f t="shared" ca="1" si="145"/>
        <v>7.2052796855973161E-3</v>
      </c>
      <c r="AQ424" s="22">
        <f t="shared" ca="1" si="145"/>
        <v>1.7323199448137944E-2</v>
      </c>
      <c r="AR424" s="22">
        <f t="shared" ca="1" si="145"/>
        <v>5.0783089256359194E-2</v>
      </c>
      <c r="AS424" s="22">
        <f t="shared" ca="1" si="145"/>
        <v>3.6424331221031406E-2</v>
      </c>
      <c r="AT424" s="22">
        <f t="shared" ca="1" si="145"/>
        <v>1.6709400865439452E-2</v>
      </c>
      <c r="AU424" s="22">
        <f t="shared" ca="1" si="145"/>
        <v>0</v>
      </c>
      <c r="AV424" s="22">
        <f t="shared" ca="1" si="145"/>
        <v>2.3779806271416886E-2</v>
      </c>
      <c r="AW424" s="22">
        <f t="shared" ca="1" si="145"/>
        <v>0</v>
      </c>
      <c r="AX424" s="22">
        <f t="shared" ca="1" si="145"/>
        <v>0</v>
      </c>
      <c r="AY424" s="22">
        <f t="shared" ca="1" si="145"/>
        <v>3.8628443442760396E-2</v>
      </c>
      <c r="AZ424" s="22">
        <f t="shared" ca="1" si="145"/>
        <v>0</v>
      </c>
      <c r="BA424" s="22">
        <f t="shared" ca="1" si="145"/>
        <v>0</v>
      </c>
      <c r="BB424" s="22">
        <f t="shared" ca="1" si="145"/>
        <v>2.4509280411180171E-2</v>
      </c>
    </row>
    <row r="425" spans="1:54" s="3" customFormat="1" x14ac:dyDescent="0.35">
      <c r="A425" s="419" t="s">
        <v>1853</v>
      </c>
      <c r="B425" s="213"/>
      <c r="C425" s="213"/>
      <c r="D425" s="213"/>
      <c r="E425" s="422">
        <f ca="1">SUMIF($C$4:$S$377, $A425, E$4:E$377)</f>
        <v>0.16922000000000001</v>
      </c>
      <c r="F425" s="422">
        <f t="shared" ref="F425:BB425" ca="1" si="146">SUMIF($C$4:$S$377, $A425, F$4:F$377)</f>
        <v>0.62748000000000004</v>
      </c>
      <c r="G425" s="422">
        <f t="shared" ca="1" si="146"/>
        <v>0.28765000000000002</v>
      </c>
      <c r="H425" s="422">
        <f t="shared" ca="1" si="146"/>
        <v>0.31748999999999999</v>
      </c>
      <c r="I425" s="422">
        <f t="shared" ca="1" si="146"/>
        <v>0.27822000000000002</v>
      </c>
      <c r="J425" s="422">
        <f t="shared" ca="1" si="146"/>
        <v>0.15734999999999999</v>
      </c>
      <c r="K425" s="422">
        <f t="shared" ca="1" si="146"/>
        <v>9.5170000000000005E-2</v>
      </c>
      <c r="L425" s="422">
        <f t="shared" ca="1" si="146"/>
        <v>0.16783000000000001</v>
      </c>
      <c r="M425" s="422">
        <f t="shared" ca="1" si="146"/>
        <v>9.307E-2</v>
      </c>
      <c r="N425" s="422">
        <f t="shared" ca="1" si="146"/>
        <v>0.30747000000000002</v>
      </c>
      <c r="O425" s="422">
        <f t="shared" ca="1" si="146"/>
        <v>0.42251000000000005</v>
      </c>
      <c r="P425" s="422">
        <f t="shared" ca="1" si="146"/>
        <v>1.7069999999999998E-2</v>
      </c>
      <c r="Q425" s="422">
        <f t="shared" ca="1" si="146"/>
        <v>0.16482000000000002</v>
      </c>
      <c r="R425" s="422">
        <f t="shared" ca="1" si="146"/>
        <v>5.6489999999999999E-2</v>
      </c>
      <c r="S425" s="422">
        <f t="shared" ca="1" si="146"/>
        <v>1.4109999999999999E-2</v>
      </c>
      <c r="T425" s="422"/>
      <c r="U425" s="422"/>
      <c r="V425" s="422"/>
      <c r="W425" s="422"/>
      <c r="X425" s="422"/>
      <c r="Y425" s="422"/>
      <c r="Z425" s="422"/>
      <c r="AA425" s="422"/>
      <c r="AB425" s="422"/>
      <c r="AC425" s="422"/>
      <c r="AD425" s="422"/>
      <c r="AE425" s="422"/>
      <c r="AF425" s="422"/>
      <c r="AG425" s="422"/>
      <c r="AH425" s="422"/>
      <c r="AI425" s="422"/>
      <c r="AJ425" s="422"/>
      <c r="AK425" s="422"/>
      <c r="AL425" s="422"/>
      <c r="AM425" s="422"/>
      <c r="AN425" s="422">
        <f t="shared" ca="1" si="146"/>
        <v>0.17804876761246391</v>
      </c>
      <c r="AO425" s="422">
        <f t="shared" ca="1" si="146"/>
        <v>0.65718822010409017</v>
      </c>
      <c r="AP425" s="422">
        <f t="shared" ca="1" si="146"/>
        <v>0.30961106462401911</v>
      </c>
      <c r="AQ425" s="422">
        <f t="shared" ca="1" si="146"/>
        <v>0.33705115711711431</v>
      </c>
      <c r="AR425" s="422">
        <f t="shared" ca="1" si="146"/>
        <v>0.29925958349215626</v>
      </c>
      <c r="AS425" s="422">
        <f t="shared" ca="1" si="146"/>
        <v>0.13805189738846801</v>
      </c>
      <c r="AT425" s="422">
        <f t="shared" ca="1" si="146"/>
        <v>0.11747638273915412</v>
      </c>
      <c r="AU425" s="422">
        <f t="shared" ca="1" si="146"/>
        <v>0.18404190057296163</v>
      </c>
      <c r="AV425" s="422">
        <f t="shared" ca="1" si="146"/>
        <v>0.10636328067730481</v>
      </c>
      <c r="AW425" s="422">
        <f t="shared" ca="1" si="146"/>
        <v>0.32319036905293186</v>
      </c>
      <c r="AX425" s="422">
        <f t="shared" ca="1" si="146"/>
        <v>0.3945406816778777</v>
      </c>
      <c r="AY425" s="422">
        <f t="shared" ca="1" si="146"/>
        <v>1.2008100671456974E-2</v>
      </c>
      <c r="AZ425" s="422">
        <f t="shared" ca="1" si="146"/>
        <v>0.18156722513090251</v>
      </c>
      <c r="BA425" s="422">
        <f t="shared" ca="1" si="146"/>
        <v>5.9133072010808904E-2</v>
      </c>
      <c r="BB425" s="422">
        <f t="shared" ca="1" si="146"/>
        <v>3.5387976187194123E-2</v>
      </c>
    </row>
    <row r="426" spans="1:54" x14ac:dyDescent="0.35">
      <c r="A426" s="21" t="s">
        <v>1854</v>
      </c>
      <c r="E426" s="22">
        <f t="shared" ref="E426:S436" ca="1" si="147">SUMIF($D$4:$S$377, $A426, E$4:E$377)</f>
        <v>1.515E-2</v>
      </c>
      <c r="F426" s="22">
        <f t="shared" ca="1" si="147"/>
        <v>7.6950000000000005E-2</v>
      </c>
      <c r="G426" s="22">
        <f t="shared" ca="1" si="147"/>
        <v>4.9079999999999999E-2</v>
      </c>
      <c r="H426" s="22">
        <f t="shared" ca="1" si="147"/>
        <v>4.1779999999999998E-2</v>
      </c>
      <c r="I426" s="22">
        <f t="shared" ca="1" si="147"/>
        <v>1.779E-2</v>
      </c>
      <c r="J426" s="22">
        <f t="shared" ca="1" si="147"/>
        <v>0</v>
      </c>
      <c r="K426" s="22">
        <f t="shared" ca="1" si="147"/>
        <v>1.1140000000000001E-2</v>
      </c>
      <c r="L426" s="22">
        <f t="shared" ca="1" si="147"/>
        <v>0</v>
      </c>
      <c r="M426" s="22">
        <f t="shared" ca="1" si="147"/>
        <v>0</v>
      </c>
      <c r="N426" s="22">
        <f t="shared" ca="1" si="147"/>
        <v>0</v>
      </c>
      <c r="O426" s="22">
        <f t="shared" ca="1" si="147"/>
        <v>0</v>
      </c>
      <c r="P426" s="22">
        <f t="shared" ca="1" si="147"/>
        <v>0</v>
      </c>
      <c r="Q426" s="22">
        <f t="shared" ca="1" si="147"/>
        <v>2.5190000000000001E-2</v>
      </c>
      <c r="R426" s="22">
        <f t="shared" ca="1" si="147"/>
        <v>0</v>
      </c>
      <c r="S426" s="22">
        <f t="shared" ca="1" si="147"/>
        <v>0</v>
      </c>
      <c r="T426" s="22"/>
      <c r="U426" s="22"/>
      <c r="V426" s="22"/>
      <c r="W426" s="22"/>
      <c r="X426" s="22"/>
      <c r="Y426" s="22"/>
      <c r="Z426" s="22"/>
      <c r="AA426" s="22"/>
      <c r="AB426" s="22"/>
      <c r="AC426" s="22"/>
      <c r="AD426" s="22"/>
      <c r="AE426" s="22"/>
      <c r="AF426" s="22"/>
      <c r="AG426" s="22"/>
      <c r="AH426" s="22"/>
      <c r="AI426" s="22"/>
      <c r="AJ426" s="22"/>
      <c r="AK426" s="22"/>
      <c r="AL426" s="22"/>
      <c r="AM426" s="22"/>
      <c r="AN426" s="22">
        <f t="shared" ref="AN426:BB435" ca="1" si="148">SUMIF($D$4:$S$377, $A426, AN$4:AN$377)</f>
        <v>1.5493457030236444E-2</v>
      </c>
      <c r="AO426" s="22">
        <f t="shared" ca="1" si="148"/>
        <v>8.2557162002317747E-2</v>
      </c>
      <c r="AP426" s="22">
        <f t="shared" ca="1" si="148"/>
        <v>5.1484905468688634E-2</v>
      </c>
      <c r="AQ426" s="22">
        <f t="shared" ca="1" si="148"/>
        <v>4.2470373859542568E-2</v>
      </c>
      <c r="AR426" s="22">
        <f t="shared" ca="1" si="148"/>
        <v>1.8093799935981744E-2</v>
      </c>
      <c r="AS426" s="22">
        <f t="shared" ca="1" si="148"/>
        <v>0</v>
      </c>
      <c r="AT426" s="22">
        <f t="shared" ca="1" si="148"/>
        <v>1.098716974032992E-2</v>
      </c>
      <c r="AU426" s="22">
        <f t="shared" ca="1" si="148"/>
        <v>0</v>
      </c>
      <c r="AV426" s="22">
        <f t="shared" ca="1" si="148"/>
        <v>0</v>
      </c>
      <c r="AW426" s="22">
        <f t="shared" ca="1" si="148"/>
        <v>0</v>
      </c>
      <c r="AX426" s="22">
        <f t="shared" ca="1" si="148"/>
        <v>0</v>
      </c>
      <c r="AY426" s="22">
        <f t="shared" ca="1" si="148"/>
        <v>0</v>
      </c>
      <c r="AZ426" s="22">
        <f t="shared" ca="1" si="148"/>
        <v>2.6427564586216149E-2</v>
      </c>
      <c r="BA426" s="22">
        <f t="shared" ca="1" si="148"/>
        <v>0</v>
      </c>
      <c r="BB426" s="22">
        <f t="shared" ca="1" si="148"/>
        <v>0</v>
      </c>
    </row>
    <row r="427" spans="1:54" x14ac:dyDescent="0.35">
      <c r="A427" s="21" t="s">
        <v>1855</v>
      </c>
      <c r="E427" s="22">
        <f t="shared" ca="1" si="147"/>
        <v>4.7160000000000001E-2</v>
      </c>
      <c r="F427" s="22">
        <f t="shared" ca="1" si="147"/>
        <v>5.423E-2</v>
      </c>
      <c r="G427" s="22">
        <f t="shared" ca="1" si="147"/>
        <v>7.0550000000000002E-2</v>
      </c>
      <c r="H427" s="22">
        <f t="shared" ca="1" si="147"/>
        <v>0.13697999999999999</v>
      </c>
      <c r="I427" s="22">
        <f t="shared" ca="1" si="147"/>
        <v>0.13394</v>
      </c>
      <c r="J427" s="22">
        <f t="shared" ca="1" si="147"/>
        <v>4.4790000000000003E-2</v>
      </c>
      <c r="K427" s="22">
        <f t="shared" ca="1" si="147"/>
        <v>5.5799999999999999E-3</v>
      </c>
      <c r="L427" s="22">
        <f t="shared" ca="1" si="147"/>
        <v>6.2640000000000001E-2</v>
      </c>
      <c r="M427" s="22">
        <f t="shared" ca="1" si="147"/>
        <v>4.9399999999999999E-2</v>
      </c>
      <c r="N427" s="22">
        <f t="shared" ca="1" si="147"/>
        <v>0</v>
      </c>
      <c r="O427" s="22">
        <f t="shared" ca="1" si="147"/>
        <v>0</v>
      </c>
      <c r="P427" s="22">
        <f t="shared" ca="1" si="147"/>
        <v>0</v>
      </c>
      <c r="Q427" s="22">
        <f t="shared" ca="1" si="147"/>
        <v>6.2920000000000004E-2</v>
      </c>
      <c r="R427" s="22">
        <f t="shared" ca="1" si="147"/>
        <v>2.367E-2</v>
      </c>
      <c r="S427" s="22">
        <f t="shared" ca="1" si="147"/>
        <v>0</v>
      </c>
      <c r="T427" s="22"/>
      <c r="U427" s="22"/>
      <c r="V427" s="22"/>
      <c r="W427" s="22"/>
      <c r="X427" s="22"/>
      <c r="Y427" s="22"/>
      <c r="Z427" s="22"/>
      <c r="AA427" s="22"/>
      <c r="AB427" s="22"/>
      <c r="AC427" s="22"/>
      <c r="AD427" s="22"/>
      <c r="AE427" s="22"/>
      <c r="AF427" s="22"/>
      <c r="AG427" s="22"/>
      <c r="AH427" s="22"/>
      <c r="AI427" s="22"/>
      <c r="AJ427" s="22"/>
      <c r="AK427" s="22"/>
      <c r="AL427" s="22"/>
      <c r="AM427" s="22"/>
      <c r="AN427" s="22">
        <f t="shared" ca="1" si="148"/>
        <v>5.7225177231962611E-2</v>
      </c>
      <c r="AO427" s="22">
        <f t="shared" ca="1" si="148"/>
        <v>6.9034055322879789E-2</v>
      </c>
      <c r="AP427" s="22">
        <f t="shared" ca="1" si="148"/>
        <v>8.7811224747414873E-2</v>
      </c>
      <c r="AQ427" s="22">
        <f t="shared" ca="1" si="148"/>
        <v>0.16521613607919097</v>
      </c>
      <c r="AR427" s="22">
        <f t="shared" ca="1" si="148"/>
        <v>0.16163737219376229</v>
      </c>
      <c r="AS427" s="22">
        <f t="shared" ca="1" si="148"/>
        <v>5.3976936586872366E-2</v>
      </c>
      <c r="AT427" s="22">
        <f t="shared" ca="1" si="148"/>
        <v>6.529989649348999E-3</v>
      </c>
      <c r="AU427" s="22">
        <f t="shared" ca="1" si="148"/>
        <v>7.8593112364693352E-2</v>
      </c>
      <c r="AV427" s="22">
        <f t="shared" ca="1" si="148"/>
        <v>6.2046739721352218E-2</v>
      </c>
      <c r="AW427" s="22">
        <f t="shared" ca="1" si="148"/>
        <v>0</v>
      </c>
      <c r="AX427" s="22">
        <f t="shared" ca="1" si="148"/>
        <v>0</v>
      </c>
      <c r="AY427" s="22">
        <f t="shared" ca="1" si="148"/>
        <v>0</v>
      </c>
      <c r="AZ427" s="22">
        <f t="shared" ca="1" si="148"/>
        <v>7.8324086818157113E-2</v>
      </c>
      <c r="BA427" s="22">
        <f t="shared" ca="1" si="148"/>
        <v>2.7649743654083885E-2</v>
      </c>
      <c r="BB427" s="22">
        <f t="shared" ca="1" si="148"/>
        <v>0</v>
      </c>
    </row>
    <row r="428" spans="1:54" x14ac:dyDescent="0.35">
      <c r="A428" s="21" t="s">
        <v>1856</v>
      </c>
      <c r="E428" s="22">
        <f t="shared" ca="1" si="147"/>
        <v>6.1700000000000001E-3</v>
      </c>
      <c r="F428" s="22">
        <f t="shared" ca="1" si="147"/>
        <v>6.4149999999999999E-2</v>
      </c>
      <c r="G428" s="22">
        <f t="shared" ca="1" si="147"/>
        <v>4.2100000000000002E-3</v>
      </c>
      <c r="H428" s="22">
        <f t="shared" ca="1" si="147"/>
        <v>4.45E-3</v>
      </c>
      <c r="I428" s="22">
        <f t="shared" ca="1" si="147"/>
        <v>1.779E-2</v>
      </c>
      <c r="J428" s="22">
        <f t="shared" ca="1" si="147"/>
        <v>0</v>
      </c>
      <c r="K428" s="22">
        <f t="shared" ca="1" si="147"/>
        <v>1.984E-2</v>
      </c>
      <c r="L428" s="22">
        <f t="shared" ca="1" si="147"/>
        <v>0</v>
      </c>
      <c r="M428" s="22">
        <f t="shared" ca="1" si="147"/>
        <v>0</v>
      </c>
      <c r="N428" s="22">
        <f t="shared" ca="1" si="147"/>
        <v>0</v>
      </c>
      <c r="O428" s="22">
        <f t="shared" ca="1" si="147"/>
        <v>0</v>
      </c>
      <c r="P428" s="22">
        <f t="shared" ca="1" si="147"/>
        <v>0</v>
      </c>
      <c r="Q428" s="22">
        <f t="shared" ca="1" si="147"/>
        <v>4.7400000000000003E-3</v>
      </c>
      <c r="R428" s="22">
        <f t="shared" ca="1" si="147"/>
        <v>0</v>
      </c>
      <c r="S428" s="22">
        <f t="shared" ca="1" si="147"/>
        <v>0</v>
      </c>
      <c r="T428" s="22"/>
      <c r="U428" s="22"/>
      <c r="V428" s="22"/>
      <c r="W428" s="22"/>
      <c r="X428" s="22"/>
      <c r="Y428" s="22"/>
      <c r="Z428" s="22"/>
      <c r="AA428" s="22"/>
      <c r="AB428" s="22"/>
      <c r="AC428" s="22"/>
      <c r="AD428" s="22"/>
      <c r="AE428" s="22"/>
      <c r="AF428" s="22"/>
      <c r="AG428" s="22"/>
      <c r="AH428" s="22"/>
      <c r="AI428" s="22"/>
      <c r="AJ428" s="22"/>
      <c r="AK428" s="22"/>
      <c r="AL428" s="22"/>
      <c r="AM428" s="22"/>
      <c r="AN428" s="22">
        <f t="shared" ca="1" si="148"/>
        <v>4.1167620038343906E-3</v>
      </c>
      <c r="AO428" s="22">
        <f t="shared" ca="1" si="148"/>
        <v>4.490324106533515E-2</v>
      </c>
      <c r="AP428" s="22">
        <f t="shared" ca="1" si="148"/>
        <v>2.8813257386294268E-3</v>
      </c>
      <c r="AQ428" s="22">
        <f t="shared" ca="1" si="148"/>
        <v>2.9512945556719357E-3</v>
      </c>
      <c r="AR428" s="22">
        <f t="shared" ca="1" si="148"/>
        <v>1.1804964388594782E-2</v>
      </c>
      <c r="AS428" s="22">
        <f t="shared" ca="1" si="148"/>
        <v>0</v>
      </c>
      <c r="AT428" s="22">
        <f t="shared" ca="1" si="148"/>
        <v>1.2766657524648006E-2</v>
      </c>
      <c r="AU428" s="22">
        <f t="shared" ca="1" si="148"/>
        <v>0</v>
      </c>
      <c r="AV428" s="22">
        <f t="shared" ca="1" si="148"/>
        <v>0</v>
      </c>
      <c r="AW428" s="22">
        <f t="shared" ca="1" si="148"/>
        <v>0</v>
      </c>
      <c r="AX428" s="22">
        <f t="shared" ca="1" si="148"/>
        <v>0</v>
      </c>
      <c r="AY428" s="22">
        <f t="shared" ca="1" si="148"/>
        <v>0</v>
      </c>
      <c r="AZ428" s="22">
        <f t="shared" ca="1" si="148"/>
        <v>3.2444584320629817E-3</v>
      </c>
      <c r="BA428" s="22">
        <f t="shared" ca="1" si="148"/>
        <v>0</v>
      </c>
      <c r="BB428" s="22">
        <f t="shared" ca="1" si="148"/>
        <v>0</v>
      </c>
    </row>
    <row r="429" spans="1:54" x14ac:dyDescent="0.35">
      <c r="A429" s="21" t="s">
        <v>1857</v>
      </c>
      <c r="E429" s="22">
        <f t="shared" ca="1" si="147"/>
        <v>0</v>
      </c>
      <c r="F429" s="22">
        <f t="shared" ca="1" si="147"/>
        <v>0</v>
      </c>
      <c r="G429" s="22">
        <f t="shared" ca="1" si="147"/>
        <v>0</v>
      </c>
      <c r="H429" s="22">
        <f t="shared" ca="1" si="147"/>
        <v>0</v>
      </c>
      <c r="I429" s="22">
        <f t="shared" ca="1" si="147"/>
        <v>0</v>
      </c>
      <c r="J429" s="22">
        <f t="shared" ca="1" si="147"/>
        <v>0</v>
      </c>
      <c r="K429" s="22">
        <f t="shared" ca="1" si="147"/>
        <v>0</v>
      </c>
      <c r="L429" s="22">
        <f t="shared" ca="1" si="147"/>
        <v>0</v>
      </c>
      <c r="M429" s="22">
        <f t="shared" ca="1" si="147"/>
        <v>0</v>
      </c>
      <c r="N429" s="22">
        <f t="shared" ca="1" si="147"/>
        <v>0</v>
      </c>
      <c r="O429" s="22">
        <f t="shared" ca="1" si="147"/>
        <v>0</v>
      </c>
      <c r="P429" s="22">
        <f t="shared" ca="1" si="147"/>
        <v>0</v>
      </c>
      <c r="Q429" s="22">
        <f t="shared" ca="1" si="147"/>
        <v>0</v>
      </c>
      <c r="R429" s="22">
        <f t="shared" ca="1" si="147"/>
        <v>0</v>
      </c>
      <c r="S429" s="22">
        <f t="shared" ca="1" si="147"/>
        <v>0</v>
      </c>
      <c r="T429" s="22"/>
      <c r="U429" s="22"/>
      <c r="V429" s="22"/>
      <c r="W429" s="22"/>
      <c r="X429" s="22"/>
      <c r="Y429" s="22"/>
      <c r="Z429" s="22"/>
      <c r="AA429" s="22"/>
      <c r="AB429" s="22"/>
      <c r="AC429" s="22"/>
      <c r="AD429" s="22"/>
      <c r="AE429" s="22"/>
      <c r="AF429" s="22"/>
      <c r="AG429" s="22"/>
      <c r="AH429" s="22"/>
      <c r="AI429" s="22"/>
      <c r="AJ429" s="22"/>
      <c r="AK429" s="22"/>
      <c r="AL429" s="22"/>
      <c r="AM429" s="22"/>
      <c r="AN429" s="22">
        <f t="shared" ca="1" si="148"/>
        <v>0</v>
      </c>
      <c r="AO429" s="22">
        <f t="shared" ca="1" si="148"/>
        <v>0</v>
      </c>
      <c r="AP429" s="22">
        <f t="shared" ca="1" si="148"/>
        <v>0</v>
      </c>
      <c r="AQ429" s="22">
        <f t="shared" ca="1" si="148"/>
        <v>0</v>
      </c>
      <c r="AR429" s="22">
        <f t="shared" ca="1" si="148"/>
        <v>0</v>
      </c>
      <c r="AS429" s="22">
        <f t="shared" ca="1" si="148"/>
        <v>0</v>
      </c>
      <c r="AT429" s="22">
        <f t="shared" ca="1" si="148"/>
        <v>0</v>
      </c>
      <c r="AU429" s="22">
        <f t="shared" ca="1" si="148"/>
        <v>0</v>
      </c>
      <c r="AV429" s="22">
        <f t="shared" ca="1" si="148"/>
        <v>0</v>
      </c>
      <c r="AW429" s="22">
        <f t="shared" ca="1" si="148"/>
        <v>0</v>
      </c>
      <c r="AX429" s="22">
        <f t="shared" ca="1" si="148"/>
        <v>0</v>
      </c>
      <c r="AY429" s="22">
        <f t="shared" ca="1" si="148"/>
        <v>0</v>
      </c>
      <c r="AZ429" s="22">
        <f t="shared" ca="1" si="148"/>
        <v>0</v>
      </c>
      <c r="BA429" s="22">
        <f t="shared" ca="1" si="148"/>
        <v>0</v>
      </c>
      <c r="BB429" s="22">
        <f t="shared" ca="1" si="148"/>
        <v>0</v>
      </c>
    </row>
    <row r="430" spans="1:54" x14ac:dyDescent="0.35">
      <c r="A430" s="21" t="s">
        <v>1858</v>
      </c>
      <c r="E430" s="22">
        <f t="shared" ca="1" si="147"/>
        <v>6.3259999999999997E-2</v>
      </c>
      <c r="F430" s="22">
        <f t="shared" ca="1" si="147"/>
        <v>0.36825000000000002</v>
      </c>
      <c r="G430" s="22">
        <f t="shared" ca="1" si="147"/>
        <v>0.16381000000000001</v>
      </c>
      <c r="H430" s="22">
        <f t="shared" ca="1" si="147"/>
        <v>9.0270000000000003E-2</v>
      </c>
      <c r="I430" s="22">
        <f t="shared" ca="1" si="147"/>
        <v>0.10869999999999999</v>
      </c>
      <c r="J430" s="22">
        <f t="shared" ca="1" si="147"/>
        <v>1.0059999999999999E-2</v>
      </c>
      <c r="K430" s="22">
        <f t="shared" ca="1" si="147"/>
        <v>5.5799999999999999E-3</v>
      </c>
      <c r="L430" s="22">
        <f t="shared" ca="1" si="147"/>
        <v>2.3539999999999998E-2</v>
      </c>
      <c r="M430" s="22">
        <f t="shared" ca="1" si="147"/>
        <v>2.0070000000000001E-2</v>
      </c>
      <c r="N430" s="22">
        <f t="shared" ca="1" si="147"/>
        <v>0</v>
      </c>
      <c r="O430" s="22">
        <f t="shared" ca="1" si="147"/>
        <v>0</v>
      </c>
      <c r="P430" s="22">
        <f t="shared" ca="1" si="147"/>
        <v>0</v>
      </c>
      <c r="Q430" s="22">
        <f t="shared" ca="1" si="147"/>
        <v>7.1970000000000006E-2</v>
      </c>
      <c r="R430" s="22">
        <f t="shared" ca="1" si="147"/>
        <v>3.2820000000000002E-2</v>
      </c>
      <c r="S430" s="22">
        <f t="shared" ca="1" si="147"/>
        <v>0</v>
      </c>
      <c r="T430" s="22"/>
      <c r="U430" s="22"/>
      <c r="V430" s="22"/>
      <c r="W430" s="22"/>
      <c r="X430" s="22"/>
      <c r="Y430" s="22"/>
      <c r="Z430" s="22"/>
      <c r="AA430" s="22"/>
      <c r="AB430" s="22"/>
      <c r="AC430" s="22"/>
      <c r="AD430" s="22"/>
      <c r="AE430" s="22"/>
      <c r="AF430" s="22"/>
      <c r="AG430" s="22"/>
      <c r="AH430" s="22"/>
      <c r="AI430" s="22"/>
      <c r="AJ430" s="22"/>
      <c r="AK430" s="22"/>
      <c r="AL430" s="22"/>
      <c r="AM430" s="22"/>
      <c r="AN430" s="22">
        <f t="shared" ca="1" si="148"/>
        <v>6.303645018180043E-2</v>
      </c>
      <c r="AO430" s="22">
        <f t="shared" ca="1" si="148"/>
        <v>0.38496012634126725</v>
      </c>
      <c r="AP430" s="22">
        <f t="shared" ca="1" si="148"/>
        <v>0.16743360866928614</v>
      </c>
      <c r="AQ430" s="22">
        <f t="shared" ca="1" si="148"/>
        <v>8.9410382441447611E-2</v>
      </c>
      <c r="AR430" s="22">
        <f t="shared" ca="1" si="148"/>
        <v>0.10772344697381743</v>
      </c>
      <c r="AS430" s="22">
        <f t="shared" ca="1" si="148"/>
        <v>9.9557587021571331E-3</v>
      </c>
      <c r="AT430" s="22">
        <f t="shared" ca="1" si="148"/>
        <v>5.3624308359277225E-3</v>
      </c>
      <c r="AU430" s="22">
        <f t="shared" ca="1" si="148"/>
        <v>2.4254281173628926E-2</v>
      </c>
      <c r="AV430" s="22">
        <f t="shared" ca="1" si="148"/>
        <v>2.0700870124028513E-2</v>
      </c>
      <c r="AW430" s="22">
        <f t="shared" ca="1" si="148"/>
        <v>0</v>
      </c>
      <c r="AX430" s="22">
        <f t="shared" ca="1" si="148"/>
        <v>0</v>
      </c>
      <c r="AY430" s="22">
        <f t="shared" ca="1" si="148"/>
        <v>0</v>
      </c>
      <c r="AZ430" s="22">
        <f t="shared" ca="1" si="148"/>
        <v>7.3571115294466249E-2</v>
      </c>
      <c r="BA430" s="22">
        <f t="shared" ca="1" si="148"/>
        <v>3.1483328356725022E-2</v>
      </c>
      <c r="BB430" s="22">
        <f t="shared" ca="1" si="148"/>
        <v>0</v>
      </c>
    </row>
    <row r="431" spans="1:54" x14ac:dyDescent="0.35">
      <c r="A431" s="21" t="s">
        <v>1859</v>
      </c>
      <c r="E431" s="22">
        <f t="shared" ca="1" si="147"/>
        <v>2.2000000000000001E-4</v>
      </c>
      <c r="F431" s="22">
        <f t="shared" ca="1" si="147"/>
        <v>4.3499999999999997E-3</v>
      </c>
      <c r="G431" s="22">
        <f t="shared" ca="1" si="147"/>
        <v>0</v>
      </c>
      <c r="H431" s="22">
        <f t="shared" ca="1" si="147"/>
        <v>0</v>
      </c>
      <c r="I431" s="22">
        <f t="shared" ca="1" si="147"/>
        <v>0</v>
      </c>
      <c r="J431" s="22">
        <f t="shared" ca="1" si="147"/>
        <v>0</v>
      </c>
      <c r="K431" s="22">
        <f t="shared" ca="1" si="147"/>
        <v>0</v>
      </c>
      <c r="L431" s="22">
        <f t="shared" ca="1" si="147"/>
        <v>0</v>
      </c>
      <c r="M431" s="22">
        <f t="shared" ca="1" si="147"/>
        <v>0</v>
      </c>
      <c r="N431" s="22">
        <f t="shared" ca="1" si="147"/>
        <v>0</v>
      </c>
      <c r="O431" s="22">
        <f t="shared" ca="1" si="147"/>
        <v>0</v>
      </c>
      <c r="P431" s="22">
        <f t="shared" ca="1" si="147"/>
        <v>0</v>
      </c>
      <c r="Q431" s="22">
        <f t="shared" ca="1" si="147"/>
        <v>0</v>
      </c>
      <c r="R431" s="22">
        <f t="shared" ca="1" si="147"/>
        <v>0</v>
      </c>
      <c r="S431" s="22">
        <f t="shared" ca="1" si="147"/>
        <v>0</v>
      </c>
      <c r="T431" s="22"/>
      <c r="U431" s="22"/>
      <c r="V431" s="22"/>
      <c r="W431" s="22"/>
      <c r="X431" s="22"/>
      <c r="Y431" s="22"/>
      <c r="Z431" s="22"/>
      <c r="AA431" s="22"/>
      <c r="AB431" s="22"/>
      <c r="AC431" s="22"/>
      <c r="AD431" s="22"/>
      <c r="AE431" s="22"/>
      <c r="AF431" s="22"/>
      <c r="AG431" s="22"/>
      <c r="AH431" s="22"/>
      <c r="AI431" s="22"/>
      <c r="AJ431" s="22"/>
      <c r="AK431" s="22"/>
      <c r="AL431" s="22"/>
      <c r="AM431" s="22"/>
      <c r="AN431" s="22">
        <f t="shared" ca="1" si="148"/>
        <v>3.7193138695993831E-4</v>
      </c>
      <c r="AO431" s="22">
        <f t="shared" ca="1" si="148"/>
        <v>7.715069409516123E-3</v>
      </c>
      <c r="AP431" s="22">
        <f t="shared" ca="1" si="148"/>
        <v>0</v>
      </c>
      <c r="AQ431" s="22">
        <f t="shared" ca="1" si="148"/>
        <v>0</v>
      </c>
      <c r="AR431" s="22">
        <f t="shared" ca="1" si="148"/>
        <v>0</v>
      </c>
      <c r="AS431" s="22">
        <f t="shared" ca="1" si="148"/>
        <v>0</v>
      </c>
      <c r="AT431" s="22">
        <f t="shared" ca="1" si="148"/>
        <v>0</v>
      </c>
      <c r="AU431" s="22">
        <f t="shared" ca="1" si="148"/>
        <v>0</v>
      </c>
      <c r="AV431" s="22">
        <f t="shared" ca="1" si="148"/>
        <v>0</v>
      </c>
      <c r="AW431" s="22">
        <f t="shared" ca="1" si="148"/>
        <v>0</v>
      </c>
      <c r="AX431" s="22">
        <f t="shared" ca="1" si="148"/>
        <v>0</v>
      </c>
      <c r="AY431" s="22">
        <f t="shared" ca="1" si="148"/>
        <v>0</v>
      </c>
      <c r="AZ431" s="22">
        <f t="shared" ca="1" si="148"/>
        <v>0</v>
      </c>
      <c r="BA431" s="22">
        <f t="shared" ca="1" si="148"/>
        <v>0</v>
      </c>
      <c r="BB431" s="22">
        <f t="shared" ca="1" si="148"/>
        <v>0</v>
      </c>
    </row>
    <row r="432" spans="1:54" x14ac:dyDescent="0.35">
      <c r="A432" s="21" t="s">
        <v>1860</v>
      </c>
      <c r="E432" s="22">
        <f t="shared" ca="1" si="147"/>
        <v>5.0600000000000003E-3</v>
      </c>
      <c r="F432" s="22">
        <f t="shared" ca="1" si="147"/>
        <v>5.9549999999999999E-2</v>
      </c>
      <c r="G432" s="22">
        <f t="shared" ca="1" si="147"/>
        <v>0</v>
      </c>
      <c r="H432" s="22">
        <f t="shared" ca="1" si="147"/>
        <v>3.261E-2</v>
      </c>
      <c r="I432" s="22">
        <f t="shared" ca="1" si="147"/>
        <v>0</v>
      </c>
      <c r="J432" s="22">
        <f t="shared" ca="1" si="147"/>
        <v>5.0200000000000002E-3</v>
      </c>
      <c r="K432" s="22">
        <f t="shared" ca="1" si="147"/>
        <v>0</v>
      </c>
      <c r="L432" s="22">
        <f t="shared" ca="1" si="147"/>
        <v>4.3899999999999998E-3</v>
      </c>
      <c r="M432" s="22">
        <f t="shared" ca="1" si="147"/>
        <v>0</v>
      </c>
      <c r="N432" s="22">
        <f t="shared" ca="1" si="147"/>
        <v>0</v>
      </c>
      <c r="O432" s="22">
        <f t="shared" ca="1" si="147"/>
        <v>0</v>
      </c>
      <c r="P432" s="22">
        <f t="shared" ca="1" si="147"/>
        <v>0</v>
      </c>
      <c r="Q432" s="22">
        <f t="shared" ca="1" si="147"/>
        <v>0</v>
      </c>
      <c r="R432" s="22">
        <f t="shared" ca="1" si="147"/>
        <v>0</v>
      </c>
      <c r="S432" s="22">
        <f t="shared" ca="1" si="147"/>
        <v>0</v>
      </c>
      <c r="T432" s="22"/>
      <c r="U432" s="22"/>
      <c r="V432" s="22"/>
      <c r="W432" s="22"/>
      <c r="X432" s="22"/>
      <c r="Y432" s="22"/>
      <c r="Z432" s="22"/>
      <c r="AA432" s="22"/>
      <c r="AB432" s="22"/>
      <c r="AC432" s="22"/>
      <c r="AD432" s="22"/>
      <c r="AE432" s="22"/>
      <c r="AF432" s="22"/>
      <c r="AG432" s="22"/>
      <c r="AH432" s="22"/>
      <c r="AI432" s="22"/>
      <c r="AJ432" s="22"/>
      <c r="AK432" s="22"/>
      <c r="AL432" s="22"/>
      <c r="AM432" s="22"/>
      <c r="AN432" s="22">
        <f t="shared" ca="1" si="148"/>
        <v>5.0948682923264458E-3</v>
      </c>
      <c r="AO432" s="22">
        <f t="shared" ca="1" si="148"/>
        <v>6.8018565962774141E-2</v>
      </c>
      <c r="AP432" s="22">
        <f t="shared" ca="1" si="148"/>
        <v>0</v>
      </c>
      <c r="AQ432" s="22">
        <f t="shared" ca="1" si="148"/>
        <v>2.8837309270058186E-2</v>
      </c>
      <c r="AR432" s="22">
        <f t="shared" ca="1" si="148"/>
        <v>0</v>
      </c>
      <c r="AS432" s="22">
        <f t="shared" ca="1" si="148"/>
        <v>4.3547991542606176E-3</v>
      </c>
      <c r="AT432" s="22">
        <f t="shared" ca="1" si="148"/>
        <v>0</v>
      </c>
      <c r="AU432" s="22">
        <f t="shared" ca="1" si="148"/>
        <v>3.9649206580088395E-3</v>
      </c>
      <c r="AV432" s="22">
        <f t="shared" ca="1" si="148"/>
        <v>0</v>
      </c>
      <c r="AW432" s="22">
        <f t="shared" ca="1" si="148"/>
        <v>0</v>
      </c>
      <c r="AX432" s="22">
        <f t="shared" ca="1" si="148"/>
        <v>0</v>
      </c>
      <c r="AY432" s="22">
        <f t="shared" ca="1" si="148"/>
        <v>0</v>
      </c>
      <c r="AZ432" s="22">
        <f t="shared" ca="1" si="148"/>
        <v>0</v>
      </c>
      <c r="BA432" s="22">
        <f t="shared" ca="1" si="148"/>
        <v>0</v>
      </c>
      <c r="BB432" s="22">
        <f t="shared" ca="1" si="148"/>
        <v>0</v>
      </c>
    </row>
    <row r="433" spans="1:54" x14ac:dyDescent="0.35">
      <c r="A433" s="21" t="s">
        <v>1861</v>
      </c>
      <c r="E433" s="22">
        <f t="shared" ca="1" si="147"/>
        <v>0</v>
      </c>
      <c r="F433" s="22">
        <f t="shared" ca="1" si="147"/>
        <v>0</v>
      </c>
      <c r="G433" s="22">
        <f t="shared" ca="1" si="147"/>
        <v>0</v>
      </c>
      <c r="H433" s="22">
        <f t="shared" ca="1" si="147"/>
        <v>0</v>
      </c>
      <c r="I433" s="22">
        <f t="shared" ca="1" si="147"/>
        <v>0</v>
      </c>
      <c r="J433" s="22">
        <f t="shared" ca="1" si="147"/>
        <v>0</v>
      </c>
      <c r="K433" s="22">
        <f t="shared" ca="1" si="147"/>
        <v>0</v>
      </c>
      <c r="L433" s="22">
        <f t="shared" ca="1" si="147"/>
        <v>0</v>
      </c>
      <c r="M433" s="22">
        <f t="shared" ca="1" si="147"/>
        <v>0</v>
      </c>
      <c r="N433" s="22">
        <f t="shared" ca="1" si="147"/>
        <v>0</v>
      </c>
      <c r="O433" s="22">
        <f t="shared" ca="1" si="147"/>
        <v>0</v>
      </c>
      <c r="P433" s="22">
        <f t="shared" ca="1" si="147"/>
        <v>0</v>
      </c>
      <c r="Q433" s="22">
        <f t="shared" ca="1" si="147"/>
        <v>0</v>
      </c>
      <c r="R433" s="22">
        <f t="shared" ca="1" si="147"/>
        <v>0</v>
      </c>
      <c r="S433" s="22">
        <f t="shared" ca="1" si="147"/>
        <v>0</v>
      </c>
      <c r="T433" s="22"/>
      <c r="U433" s="22"/>
      <c r="V433" s="22"/>
      <c r="W433" s="22"/>
      <c r="X433" s="22"/>
      <c r="Y433" s="22"/>
      <c r="Z433" s="22"/>
      <c r="AA433" s="22"/>
      <c r="AB433" s="22"/>
      <c r="AC433" s="22"/>
      <c r="AD433" s="22"/>
      <c r="AE433" s="22"/>
      <c r="AF433" s="22"/>
      <c r="AG433" s="22"/>
      <c r="AH433" s="22"/>
      <c r="AI433" s="22"/>
      <c r="AJ433" s="22"/>
      <c r="AK433" s="22"/>
      <c r="AL433" s="22"/>
      <c r="AM433" s="22"/>
      <c r="AN433" s="22">
        <f t="shared" ca="1" si="148"/>
        <v>0</v>
      </c>
      <c r="AO433" s="22">
        <f t="shared" ca="1" si="148"/>
        <v>0</v>
      </c>
      <c r="AP433" s="22">
        <f t="shared" ca="1" si="148"/>
        <v>0</v>
      </c>
      <c r="AQ433" s="22">
        <f t="shared" ca="1" si="148"/>
        <v>0</v>
      </c>
      <c r="AR433" s="22">
        <f t="shared" ca="1" si="148"/>
        <v>0</v>
      </c>
      <c r="AS433" s="22">
        <f t="shared" ca="1" si="148"/>
        <v>0</v>
      </c>
      <c r="AT433" s="22">
        <f t="shared" ca="1" si="148"/>
        <v>0</v>
      </c>
      <c r="AU433" s="22">
        <f t="shared" ca="1" si="148"/>
        <v>0</v>
      </c>
      <c r="AV433" s="22">
        <f t="shared" ca="1" si="148"/>
        <v>0</v>
      </c>
      <c r="AW433" s="22">
        <f t="shared" ca="1" si="148"/>
        <v>0</v>
      </c>
      <c r="AX433" s="22">
        <f t="shared" ca="1" si="148"/>
        <v>0</v>
      </c>
      <c r="AY433" s="22">
        <f t="shared" ca="1" si="148"/>
        <v>0</v>
      </c>
      <c r="AZ433" s="22">
        <f t="shared" ca="1" si="148"/>
        <v>0</v>
      </c>
      <c r="BA433" s="22">
        <f t="shared" ca="1" si="148"/>
        <v>0</v>
      </c>
      <c r="BB433" s="22">
        <f t="shared" ca="1" si="148"/>
        <v>0</v>
      </c>
    </row>
    <row r="434" spans="1:54" x14ac:dyDescent="0.35">
      <c r="A434" s="21" t="s">
        <v>1862</v>
      </c>
      <c r="E434" s="22">
        <f t="shared" ca="1" si="147"/>
        <v>3.8600000000000001E-3</v>
      </c>
      <c r="F434" s="22">
        <f t="shared" ca="1" si="147"/>
        <v>0</v>
      </c>
      <c r="G434" s="22">
        <f t="shared" ca="1" si="147"/>
        <v>0</v>
      </c>
      <c r="H434" s="22">
        <f t="shared" ca="1" si="147"/>
        <v>0</v>
      </c>
      <c r="I434" s="22">
        <f t="shared" ca="1" si="147"/>
        <v>0</v>
      </c>
      <c r="J434" s="22">
        <f t="shared" ca="1" si="147"/>
        <v>0</v>
      </c>
      <c r="K434" s="22">
        <f t="shared" ca="1" si="147"/>
        <v>2.2030000000000001E-2</v>
      </c>
      <c r="L434" s="22">
        <f t="shared" ca="1" si="147"/>
        <v>0</v>
      </c>
      <c r="M434" s="22">
        <f t="shared" ca="1" si="147"/>
        <v>0</v>
      </c>
      <c r="N434" s="22">
        <f t="shared" ca="1" si="147"/>
        <v>5.5550000000000002E-2</v>
      </c>
      <c r="O434" s="22">
        <f t="shared" ca="1" si="147"/>
        <v>0</v>
      </c>
      <c r="P434" s="22">
        <f t="shared" ca="1" si="147"/>
        <v>0</v>
      </c>
      <c r="Q434" s="22">
        <f t="shared" ca="1" si="147"/>
        <v>0</v>
      </c>
      <c r="R434" s="22">
        <f t="shared" ca="1" si="147"/>
        <v>0</v>
      </c>
      <c r="S434" s="22">
        <f t="shared" ca="1" si="147"/>
        <v>1.4109999999999999E-2</v>
      </c>
      <c r="T434" s="22"/>
      <c r="U434" s="22"/>
      <c r="V434" s="22"/>
      <c r="W434" s="22"/>
      <c r="X434" s="22"/>
      <c r="Y434" s="22"/>
      <c r="Z434" s="22"/>
      <c r="AA434" s="22"/>
      <c r="AB434" s="22"/>
      <c r="AC434" s="22"/>
      <c r="AD434" s="22"/>
      <c r="AE434" s="22"/>
      <c r="AF434" s="22"/>
      <c r="AG434" s="22"/>
      <c r="AH434" s="22"/>
      <c r="AI434" s="22"/>
      <c r="AJ434" s="22"/>
      <c r="AK434" s="22"/>
      <c r="AL434" s="22"/>
      <c r="AM434" s="22"/>
      <c r="AN434" s="22">
        <f t="shared" ca="1" si="148"/>
        <v>9.8565339621911677E-3</v>
      </c>
      <c r="AO434" s="22">
        <f t="shared" ca="1" si="148"/>
        <v>0</v>
      </c>
      <c r="AP434" s="22">
        <f t="shared" ca="1" si="148"/>
        <v>0</v>
      </c>
      <c r="AQ434" s="22">
        <f t="shared" ca="1" si="148"/>
        <v>0</v>
      </c>
      <c r="AR434" s="22">
        <f t="shared" ca="1" si="148"/>
        <v>0</v>
      </c>
      <c r="AS434" s="22">
        <f t="shared" ca="1" si="148"/>
        <v>0</v>
      </c>
      <c r="AT434" s="22">
        <f t="shared" ca="1" si="148"/>
        <v>5.4252075705968905E-2</v>
      </c>
      <c r="AU434" s="22">
        <f t="shared" ca="1" si="148"/>
        <v>0</v>
      </c>
      <c r="AV434" s="22">
        <f t="shared" ca="1" si="148"/>
        <v>0</v>
      </c>
      <c r="AW434" s="22">
        <f t="shared" ca="1" si="148"/>
        <v>0.1361522467132375</v>
      </c>
      <c r="AX434" s="22">
        <f t="shared" ca="1" si="148"/>
        <v>0</v>
      </c>
      <c r="AY434" s="22">
        <f t="shared" ca="1" si="148"/>
        <v>0</v>
      </c>
      <c r="AZ434" s="22">
        <f t="shared" ca="1" si="148"/>
        <v>0</v>
      </c>
      <c r="BA434" s="22">
        <f t="shared" ca="1" si="148"/>
        <v>0</v>
      </c>
      <c r="BB434" s="22">
        <f t="shared" ca="1" si="148"/>
        <v>3.5387976187194123E-2</v>
      </c>
    </row>
    <row r="435" spans="1:54" x14ac:dyDescent="0.35">
      <c r="A435" s="21" t="s">
        <v>1863</v>
      </c>
      <c r="E435" s="22">
        <f t="shared" ca="1" si="147"/>
        <v>1.155E-2</v>
      </c>
      <c r="F435" s="22">
        <f t="shared" ca="1" si="147"/>
        <v>0</v>
      </c>
      <c r="G435" s="22">
        <f t="shared" ca="1" si="147"/>
        <v>0</v>
      </c>
      <c r="H435" s="22">
        <f t="shared" ca="1" si="147"/>
        <v>1.14E-2</v>
      </c>
      <c r="I435" s="22">
        <f t="shared" ca="1" si="147"/>
        <v>0</v>
      </c>
      <c r="J435" s="22">
        <f t="shared" ca="1" si="147"/>
        <v>9.7479999999999997E-2</v>
      </c>
      <c r="K435" s="22">
        <f t="shared" ca="1" si="147"/>
        <v>5.5799999999999999E-3</v>
      </c>
      <c r="L435" s="22">
        <f t="shared" ca="1" si="147"/>
        <v>0</v>
      </c>
      <c r="M435" s="22">
        <f t="shared" ca="1" si="147"/>
        <v>0</v>
      </c>
      <c r="N435" s="22">
        <f t="shared" ca="1" si="147"/>
        <v>0.16564999999999999</v>
      </c>
      <c r="O435" s="22">
        <f t="shared" ca="1" si="147"/>
        <v>2.9000000000000001E-2</v>
      </c>
      <c r="P435" s="22">
        <f t="shared" ca="1" si="147"/>
        <v>0</v>
      </c>
      <c r="Q435" s="22">
        <f t="shared" ca="1" si="147"/>
        <v>0</v>
      </c>
      <c r="R435" s="22">
        <f t="shared" ca="1" si="147"/>
        <v>0</v>
      </c>
      <c r="S435" s="22">
        <f t="shared" ca="1" si="147"/>
        <v>0</v>
      </c>
      <c r="T435" s="22"/>
      <c r="U435" s="22"/>
      <c r="V435" s="22"/>
      <c r="W435" s="22"/>
      <c r="X435" s="22"/>
      <c r="Y435" s="22"/>
      <c r="Z435" s="22"/>
      <c r="AA435" s="22"/>
      <c r="AB435" s="22"/>
      <c r="AC435" s="22"/>
      <c r="AD435" s="22"/>
      <c r="AE435" s="22"/>
      <c r="AF435" s="22"/>
      <c r="AG435" s="22"/>
      <c r="AH435" s="22"/>
      <c r="AI435" s="22"/>
      <c r="AJ435" s="22"/>
      <c r="AK435" s="22"/>
      <c r="AL435" s="22"/>
      <c r="AM435" s="22"/>
      <c r="AN435" s="22">
        <f t="shared" ca="1" si="148"/>
        <v>8.3231270688128682E-3</v>
      </c>
      <c r="AO435" s="22">
        <f t="shared" ca="1" si="148"/>
        <v>0</v>
      </c>
      <c r="AP435" s="22">
        <f t="shared" ca="1" si="148"/>
        <v>0</v>
      </c>
      <c r="AQ435" s="22">
        <f t="shared" ca="1" si="148"/>
        <v>8.1656609112030366E-3</v>
      </c>
      <c r="AR435" s="22">
        <f t="shared" ca="1" si="148"/>
        <v>0</v>
      </c>
      <c r="AS435" s="22">
        <f t="shared" ca="1" si="148"/>
        <v>6.9764402945177911E-2</v>
      </c>
      <c r="AT435" s="22">
        <f t="shared" ca="1" si="148"/>
        <v>3.87796320172067E-3</v>
      </c>
      <c r="AU435" s="22">
        <f t="shared" ca="1" si="148"/>
        <v>0</v>
      </c>
      <c r="AV435" s="22">
        <f t="shared" ca="1" si="148"/>
        <v>0</v>
      </c>
      <c r="AW435" s="22">
        <f t="shared" ca="1" si="148"/>
        <v>0.1145776239878973</v>
      </c>
      <c r="AX435" s="22">
        <f t="shared" ca="1" si="148"/>
        <v>2.6170109831682345E-2</v>
      </c>
      <c r="AY435" s="22">
        <f t="shared" ca="1" si="148"/>
        <v>0</v>
      </c>
      <c r="AZ435" s="22">
        <f t="shared" ca="1" si="148"/>
        <v>0</v>
      </c>
      <c r="BA435" s="22">
        <f t="shared" ca="1" si="148"/>
        <v>0</v>
      </c>
      <c r="BB435" s="22">
        <f t="shared" ca="1" si="148"/>
        <v>0</v>
      </c>
    </row>
    <row r="436" spans="1:54" x14ac:dyDescent="0.35">
      <c r="A436" s="21" t="s">
        <v>1864</v>
      </c>
      <c r="E436" s="22">
        <f t="shared" ca="1" si="147"/>
        <v>9.0299999999999998E-3</v>
      </c>
      <c r="F436" s="22">
        <f t="shared" ca="1" si="147"/>
        <v>0</v>
      </c>
      <c r="G436" s="22">
        <f t="shared" ca="1" si="147"/>
        <v>0</v>
      </c>
      <c r="H436" s="22">
        <f t="shared" ca="1" si="147"/>
        <v>0</v>
      </c>
      <c r="I436" s="22">
        <f t="shared" ca="1" si="147"/>
        <v>0</v>
      </c>
      <c r="J436" s="22">
        <f t="shared" ca="1" si="147"/>
        <v>0</v>
      </c>
      <c r="K436" s="22">
        <f t="shared" ca="1" si="147"/>
        <v>2.5420000000000002E-2</v>
      </c>
      <c r="L436" s="22">
        <f t="shared" ca="1" si="147"/>
        <v>7.7259999999999995E-2</v>
      </c>
      <c r="M436" s="22">
        <f t="shared" ca="1" si="147"/>
        <v>2.3599999999999999E-2</v>
      </c>
      <c r="N436" s="22">
        <f t="shared" ca="1" si="147"/>
        <v>5.0189999999999999E-2</v>
      </c>
      <c r="O436" s="22">
        <f t="shared" ca="1" si="147"/>
        <v>0</v>
      </c>
      <c r="P436" s="22">
        <f t="shared" ca="1" si="147"/>
        <v>0</v>
      </c>
      <c r="Q436" s="22">
        <f t="shared" ca="1" si="147"/>
        <v>0</v>
      </c>
      <c r="R436" s="22">
        <f t="shared" ca="1" si="147"/>
        <v>0</v>
      </c>
      <c r="S436" s="22">
        <f t="shared" ca="1" si="147"/>
        <v>0</v>
      </c>
      <c r="T436" s="22"/>
      <c r="U436" s="22"/>
      <c r="V436" s="22"/>
      <c r="W436" s="22"/>
      <c r="X436" s="22"/>
      <c r="Y436" s="22"/>
      <c r="Z436" s="22"/>
      <c r="AA436" s="22"/>
      <c r="AB436" s="22"/>
      <c r="AC436" s="22"/>
      <c r="AD436" s="22"/>
      <c r="AE436" s="22"/>
      <c r="AF436" s="22"/>
      <c r="AG436" s="22"/>
      <c r="AH436" s="22"/>
      <c r="AI436" s="22"/>
      <c r="AJ436" s="22"/>
      <c r="AK436" s="22"/>
      <c r="AL436" s="22"/>
      <c r="AM436" s="22"/>
      <c r="AN436" s="22">
        <f ca="1">SUMIF($D$4:$S$377, $A436, AN$4:AN$377)</f>
        <v>8.7296607542391817E-3</v>
      </c>
      <c r="AO436" s="22">
        <f t="shared" ref="F436:BB440" ca="1" si="149">SUMIF($D$4:$S$377, $A436, AO$4:AO$377)</f>
        <v>0</v>
      </c>
      <c r="AP436" s="22">
        <f t="shared" ca="1" si="149"/>
        <v>0</v>
      </c>
      <c r="AQ436" s="22">
        <f t="shared" ca="1" si="149"/>
        <v>0</v>
      </c>
      <c r="AR436" s="22">
        <f t="shared" ca="1" si="149"/>
        <v>0</v>
      </c>
      <c r="AS436" s="22">
        <f t="shared" ca="1" si="149"/>
        <v>0</v>
      </c>
      <c r="AT436" s="22">
        <f t="shared" ca="1" si="149"/>
        <v>2.3700096081209883E-2</v>
      </c>
      <c r="AU436" s="22">
        <f t="shared" ca="1" si="149"/>
        <v>7.7229586376630521E-2</v>
      </c>
      <c r="AV436" s="22">
        <f t="shared" ca="1" si="149"/>
        <v>2.3615670831924077E-2</v>
      </c>
      <c r="AW436" s="22">
        <f t="shared" ca="1" si="149"/>
        <v>4.6572617075421666E-2</v>
      </c>
      <c r="AX436" s="22">
        <f t="shared" ca="1" si="149"/>
        <v>0</v>
      </c>
      <c r="AY436" s="22">
        <f t="shared" ca="1" si="149"/>
        <v>0</v>
      </c>
      <c r="AZ436" s="22">
        <f t="shared" ca="1" si="149"/>
        <v>0</v>
      </c>
      <c r="BA436" s="22">
        <f t="shared" ca="1" si="149"/>
        <v>0</v>
      </c>
      <c r="BB436" s="22">
        <f t="shared" ca="1" si="149"/>
        <v>0</v>
      </c>
    </row>
    <row r="437" spans="1:54" x14ac:dyDescent="0.35">
      <c r="A437" s="21" t="s">
        <v>1865</v>
      </c>
      <c r="E437" s="22">
        <f ca="1">SUMIF($D$4:$S$377, $A437, E$4:E$377)</f>
        <v>0</v>
      </c>
      <c r="F437" s="22">
        <f t="shared" ca="1" si="149"/>
        <v>0</v>
      </c>
      <c r="G437" s="22">
        <f t="shared" ca="1" si="149"/>
        <v>0</v>
      </c>
      <c r="H437" s="22">
        <f t="shared" ca="1" si="149"/>
        <v>0</v>
      </c>
      <c r="I437" s="22">
        <f t="shared" ca="1" si="149"/>
        <v>0</v>
      </c>
      <c r="J437" s="22">
        <f t="shared" ca="1" si="149"/>
        <v>0</v>
      </c>
      <c r="K437" s="22">
        <f t="shared" ca="1" si="149"/>
        <v>0</v>
      </c>
      <c r="L437" s="22">
        <f t="shared" ca="1" si="149"/>
        <v>0</v>
      </c>
      <c r="M437" s="22">
        <f t="shared" ca="1" si="149"/>
        <v>0</v>
      </c>
      <c r="N437" s="22">
        <f t="shared" ca="1" si="149"/>
        <v>0</v>
      </c>
      <c r="O437" s="22">
        <f t="shared" ca="1" si="149"/>
        <v>0</v>
      </c>
      <c r="P437" s="22">
        <f t="shared" ca="1" si="149"/>
        <v>0</v>
      </c>
      <c r="Q437" s="22">
        <f t="shared" ca="1" si="149"/>
        <v>0</v>
      </c>
      <c r="R437" s="22">
        <f t="shared" ca="1" si="149"/>
        <v>0</v>
      </c>
      <c r="S437" s="22">
        <f t="shared" ca="1" si="149"/>
        <v>0</v>
      </c>
      <c r="T437" s="22"/>
      <c r="U437" s="22"/>
      <c r="V437" s="22"/>
      <c r="W437" s="22"/>
      <c r="X437" s="22"/>
      <c r="Y437" s="22"/>
      <c r="Z437" s="22"/>
      <c r="AA437" s="22"/>
      <c r="AB437" s="22"/>
      <c r="AC437" s="22"/>
      <c r="AD437" s="22"/>
      <c r="AE437" s="22"/>
      <c r="AF437" s="22"/>
      <c r="AG437" s="22"/>
      <c r="AH437" s="22"/>
      <c r="AI437" s="22"/>
      <c r="AJ437" s="22"/>
      <c r="AK437" s="22"/>
      <c r="AL437" s="22"/>
      <c r="AM437" s="22"/>
      <c r="AN437" s="22">
        <f t="shared" ca="1" si="149"/>
        <v>0</v>
      </c>
      <c r="AO437" s="22">
        <f t="shared" ca="1" si="149"/>
        <v>0</v>
      </c>
      <c r="AP437" s="22">
        <f t="shared" ca="1" si="149"/>
        <v>0</v>
      </c>
      <c r="AQ437" s="22">
        <f t="shared" ca="1" si="149"/>
        <v>0</v>
      </c>
      <c r="AR437" s="22">
        <f t="shared" ca="1" si="149"/>
        <v>0</v>
      </c>
      <c r="AS437" s="22">
        <f t="shared" ca="1" si="149"/>
        <v>0</v>
      </c>
      <c r="AT437" s="22">
        <f t="shared" ca="1" si="149"/>
        <v>0</v>
      </c>
      <c r="AU437" s="22">
        <f t="shared" ca="1" si="149"/>
        <v>0</v>
      </c>
      <c r="AV437" s="22">
        <f t="shared" ca="1" si="149"/>
        <v>0</v>
      </c>
      <c r="AW437" s="22">
        <f t="shared" ca="1" si="149"/>
        <v>0</v>
      </c>
      <c r="AX437" s="22">
        <f t="shared" ca="1" si="149"/>
        <v>0</v>
      </c>
      <c r="AY437" s="22">
        <f t="shared" ca="1" si="149"/>
        <v>0</v>
      </c>
      <c r="AZ437" s="22">
        <f t="shared" ca="1" si="149"/>
        <v>0</v>
      </c>
      <c r="BA437" s="22">
        <f t="shared" ca="1" si="149"/>
        <v>0</v>
      </c>
      <c r="BB437" s="22">
        <f t="shared" ca="1" si="149"/>
        <v>0</v>
      </c>
    </row>
    <row r="438" spans="1:54" x14ac:dyDescent="0.35">
      <c r="A438" s="21" t="s">
        <v>1866</v>
      </c>
      <c r="E438" s="22">
        <f ca="1">SUMIF($D$4:$S$377, $A438, E$4:E$377)</f>
        <v>0</v>
      </c>
      <c r="F438" s="22">
        <f t="shared" ca="1" si="149"/>
        <v>0</v>
      </c>
      <c r="G438" s="22">
        <f t="shared" ca="1" si="149"/>
        <v>0</v>
      </c>
      <c r="H438" s="22">
        <f t="shared" ca="1" si="149"/>
        <v>0</v>
      </c>
      <c r="I438" s="22">
        <f t="shared" ca="1" si="149"/>
        <v>0</v>
      </c>
      <c r="J438" s="22">
        <f t="shared" ca="1" si="149"/>
        <v>0</v>
      </c>
      <c r="K438" s="22">
        <f t="shared" ca="1" si="149"/>
        <v>0</v>
      </c>
      <c r="L438" s="22">
        <f t="shared" ca="1" si="149"/>
        <v>0</v>
      </c>
      <c r="M438" s="22">
        <f t="shared" ca="1" si="149"/>
        <v>0</v>
      </c>
      <c r="N438" s="22">
        <f t="shared" ca="1" si="149"/>
        <v>0</v>
      </c>
      <c r="O438" s="22">
        <f t="shared" ca="1" si="149"/>
        <v>0</v>
      </c>
      <c r="P438" s="22">
        <f t="shared" ca="1" si="149"/>
        <v>0</v>
      </c>
      <c r="Q438" s="22">
        <f t="shared" ca="1" si="149"/>
        <v>0</v>
      </c>
      <c r="R438" s="22">
        <f t="shared" ca="1" si="149"/>
        <v>0</v>
      </c>
      <c r="S438" s="22">
        <f t="shared" ca="1" si="149"/>
        <v>0</v>
      </c>
      <c r="T438" s="22"/>
      <c r="U438" s="22"/>
      <c r="V438" s="22"/>
      <c r="W438" s="22"/>
      <c r="X438" s="22"/>
      <c r="Y438" s="22"/>
      <c r="Z438" s="22"/>
      <c r="AA438" s="22"/>
      <c r="AB438" s="22"/>
      <c r="AC438" s="22"/>
      <c r="AD438" s="22"/>
      <c r="AE438" s="22"/>
      <c r="AF438" s="22"/>
      <c r="AG438" s="22"/>
      <c r="AH438" s="22"/>
      <c r="AI438" s="22"/>
      <c r="AJ438" s="22"/>
      <c r="AK438" s="22"/>
      <c r="AL438" s="22"/>
      <c r="AM438" s="22"/>
      <c r="AN438" s="22">
        <f t="shared" ca="1" si="149"/>
        <v>0</v>
      </c>
      <c r="AO438" s="22">
        <f t="shared" ca="1" si="149"/>
        <v>0</v>
      </c>
      <c r="AP438" s="22">
        <f t="shared" ca="1" si="149"/>
        <v>0</v>
      </c>
      <c r="AQ438" s="22">
        <f t="shared" ca="1" si="149"/>
        <v>0</v>
      </c>
      <c r="AR438" s="22">
        <f t="shared" ca="1" si="149"/>
        <v>0</v>
      </c>
      <c r="AS438" s="22">
        <f t="shared" ca="1" si="149"/>
        <v>0</v>
      </c>
      <c r="AT438" s="22">
        <f t="shared" ca="1" si="149"/>
        <v>0</v>
      </c>
      <c r="AU438" s="22">
        <f t="shared" ca="1" si="149"/>
        <v>0</v>
      </c>
      <c r="AV438" s="22">
        <f t="shared" ca="1" si="149"/>
        <v>0</v>
      </c>
      <c r="AW438" s="22">
        <f t="shared" ca="1" si="149"/>
        <v>0</v>
      </c>
      <c r="AX438" s="22">
        <f t="shared" ca="1" si="149"/>
        <v>0</v>
      </c>
      <c r="AY438" s="22">
        <f t="shared" ca="1" si="149"/>
        <v>0</v>
      </c>
      <c r="AZ438" s="22">
        <f t="shared" ca="1" si="149"/>
        <v>0</v>
      </c>
      <c r="BA438" s="22">
        <f t="shared" ca="1" si="149"/>
        <v>0</v>
      </c>
      <c r="BB438" s="22">
        <f t="shared" ca="1" si="149"/>
        <v>0</v>
      </c>
    </row>
    <row r="439" spans="1:54" x14ac:dyDescent="0.35">
      <c r="A439" s="21" t="s">
        <v>1867</v>
      </c>
      <c r="E439" s="22">
        <f ca="1">SUMIF($D$4:$S$377, $A439, E$4:E$377)</f>
        <v>7.7600000000000004E-3</v>
      </c>
      <c r="F439" s="22">
        <f t="shared" ca="1" si="149"/>
        <v>0</v>
      </c>
      <c r="G439" s="22">
        <f t="shared" ca="1" si="149"/>
        <v>0</v>
      </c>
      <c r="H439" s="22">
        <f t="shared" ca="1" si="149"/>
        <v>0</v>
      </c>
      <c r="I439" s="22">
        <f t="shared" ca="1" si="149"/>
        <v>0</v>
      </c>
      <c r="J439" s="22">
        <f t="shared" ca="1" si="149"/>
        <v>0</v>
      </c>
      <c r="K439" s="22">
        <f t="shared" ca="1" si="149"/>
        <v>0</v>
      </c>
      <c r="L439" s="22">
        <f t="shared" ca="1" si="149"/>
        <v>0</v>
      </c>
      <c r="M439" s="22">
        <f t="shared" ca="1" si="149"/>
        <v>0</v>
      </c>
      <c r="N439" s="22">
        <f t="shared" ca="1" si="149"/>
        <v>3.6080000000000001E-2</v>
      </c>
      <c r="O439" s="22">
        <f t="shared" ca="1" si="149"/>
        <v>0.39351000000000003</v>
      </c>
      <c r="P439" s="22">
        <f t="shared" ca="1" si="149"/>
        <v>1.7069999999999998E-2</v>
      </c>
      <c r="Q439" s="22">
        <f t="shared" ca="1" si="149"/>
        <v>0</v>
      </c>
      <c r="R439" s="22">
        <f t="shared" ca="1" si="149"/>
        <v>0</v>
      </c>
      <c r="S439" s="22">
        <f t="shared" ca="1" si="149"/>
        <v>0</v>
      </c>
      <c r="T439" s="22"/>
      <c r="U439" s="22"/>
      <c r="V439" s="22"/>
      <c r="W439" s="22"/>
      <c r="X439" s="22"/>
      <c r="Y439" s="22"/>
      <c r="Z439" s="22"/>
      <c r="AA439" s="22"/>
      <c r="AB439" s="22"/>
      <c r="AC439" s="22"/>
      <c r="AD439" s="22"/>
      <c r="AE439" s="22"/>
      <c r="AF439" s="22"/>
      <c r="AG439" s="22"/>
      <c r="AH439" s="22"/>
      <c r="AI439" s="22"/>
      <c r="AJ439" s="22"/>
      <c r="AK439" s="22"/>
      <c r="AL439" s="22"/>
      <c r="AM439" s="22"/>
      <c r="AN439" s="22">
        <f t="shared" ca="1" si="149"/>
        <v>5.8007997001004539E-3</v>
      </c>
      <c r="AO439" s="22">
        <f t="shared" ca="1" si="149"/>
        <v>0</v>
      </c>
      <c r="AP439" s="22">
        <f t="shared" ca="1" si="149"/>
        <v>0</v>
      </c>
      <c r="AQ439" s="22">
        <f t="shared" ca="1" si="149"/>
        <v>0</v>
      </c>
      <c r="AR439" s="22">
        <f t="shared" ca="1" si="149"/>
        <v>0</v>
      </c>
      <c r="AS439" s="22">
        <f t="shared" ca="1" si="149"/>
        <v>0</v>
      </c>
      <c r="AT439" s="22">
        <f t="shared" ca="1" si="149"/>
        <v>0</v>
      </c>
      <c r="AU439" s="22">
        <f t="shared" ca="1" si="149"/>
        <v>0</v>
      </c>
      <c r="AV439" s="22">
        <f t="shared" ca="1" si="149"/>
        <v>0</v>
      </c>
      <c r="AW439" s="22">
        <f t="shared" ca="1" si="149"/>
        <v>2.5887881276375424E-2</v>
      </c>
      <c r="AX439" s="22">
        <f t="shared" ca="1" si="149"/>
        <v>0.36837057184619537</v>
      </c>
      <c r="AY439" s="22">
        <f t="shared" ca="1" si="149"/>
        <v>1.2008100671456974E-2</v>
      </c>
      <c r="AZ439" s="22">
        <f t="shared" ca="1" si="149"/>
        <v>0</v>
      </c>
      <c r="BA439" s="22">
        <f t="shared" ca="1" si="149"/>
        <v>0</v>
      </c>
      <c r="BB439" s="22">
        <f t="shared" ca="1" si="149"/>
        <v>0</v>
      </c>
    </row>
    <row r="440" spans="1:54" x14ac:dyDescent="0.35">
      <c r="A440" s="21" t="s">
        <v>1868</v>
      </c>
      <c r="E440" s="22">
        <f ca="1">SUMIF($D$4:$S$377, $A440, E$4:E$377)</f>
        <v>0</v>
      </c>
      <c r="F440" s="22">
        <f t="shared" ca="1" si="149"/>
        <v>0</v>
      </c>
      <c r="G440" s="22">
        <f t="shared" ca="1" si="149"/>
        <v>0</v>
      </c>
      <c r="H440" s="22">
        <f t="shared" ca="1" si="149"/>
        <v>0</v>
      </c>
      <c r="I440" s="22">
        <f t="shared" ca="1" si="149"/>
        <v>0</v>
      </c>
      <c r="J440" s="22">
        <f t="shared" ca="1" si="149"/>
        <v>0</v>
      </c>
      <c r="K440" s="22">
        <f t="shared" ca="1" si="149"/>
        <v>0</v>
      </c>
      <c r="L440" s="22">
        <f t="shared" ca="1" si="149"/>
        <v>0</v>
      </c>
      <c r="M440" s="22">
        <f t="shared" ca="1" si="149"/>
        <v>0</v>
      </c>
      <c r="N440" s="22">
        <f t="shared" ca="1" si="149"/>
        <v>0</v>
      </c>
      <c r="O440" s="22">
        <f t="shared" ca="1" si="149"/>
        <v>0</v>
      </c>
      <c r="P440" s="22">
        <f t="shared" ca="1" si="149"/>
        <v>0</v>
      </c>
      <c r="Q440" s="22">
        <f t="shared" ca="1" si="149"/>
        <v>0</v>
      </c>
      <c r="R440" s="22">
        <f t="shared" ca="1" si="149"/>
        <v>0</v>
      </c>
      <c r="S440" s="22">
        <f t="shared" ca="1" si="149"/>
        <v>0</v>
      </c>
      <c r="T440" s="22"/>
      <c r="U440" s="22"/>
      <c r="V440" s="22"/>
      <c r="W440" s="22"/>
      <c r="X440" s="22"/>
      <c r="Y440" s="22"/>
      <c r="Z440" s="22"/>
      <c r="AA440" s="22"/>
      <c r="AB440" s="22"/>
      <c r="AC440" s="22"/>
      <c r="AD440" s="22"/>
      <c r="AE440" s="22"/>
      <c r="AF440" s="22"/>
      <c r="AG440" s="22"/>
      <c r="AH440" s="22"/>
      <c r="AI440" s="22"/>
      <c r="AJ440" s="22"/>
      <c r="AK440" s="22"/>
      <c r="AL440" s="22"/>
      <c r="AM440" s="22"/>
      <c r="AN440" s="22">
        <f t="shared" ca="1" si="149"/>
        <v>0</v>
      </c>
      <c r="AO440" s="22">
        <f t="shared" ca="1" si="149"/>
        <v>0</v>
      </c>
      <c r="AP440" s="22">
        <f t="shared" ca="1" si="149"/>
        <v>0</v>
      </c>
      <c r="AQ440" s="22">
        <f t="shared" ca="1" si="149"/>
        <v>0</v>
      </c>
      <c r="AR440" s="22">
        <f t="shared" ca="1" si="149"/>
        <v>0</v>
      </c>
      <c r="AS440" s="22">
        <f t="shared" ca="1" si="149"/>
        <v>0</v>
      </c>
      <c r="AT440" s="22">
        <f t="shared" ca="1" si="149"/>
        <v>0</v>
      </c>
      <c r="AU440" s="22">
        <f t="shared" ca="1" si="149"/>
        <v>0</v>
      </c>
      <c r="AV440" s="22">
        <f t="shared" ca="1" si="149"/>
        <v>0</v>
      </c>
      <c r="AW440" s="22">
        <f t="shared" ca="1" si="149"/>
        <v>0</v>
      </c>
      <c r="AX440" s="22">
        <f t="shared" ca="1" si="149"/>
        <v>0</v>
      </c>
      <c r="AY440" s="22">
        <f t="shared" ca="1" si="149"/>
        <v>0</v>
      </c>
      <c r="AZ440" s="22">
        <f t="shared" ca="1" si="149"/>
        <v>0</v>
      </c>
      <c r="BA440" s="22">
        <f t="shared" ca="1" si="149"/>
        <v>0</v>
      </c>
      <c r="BB440" s="22">
        <f t="shared" ca="1" si="149"/>
        <v>0</v>
      </c>
    </row>
    <row r="441" spans="1:54" s="3" customFormat="1" x14ac:dyDescent="0.35">
      <c r="A441" s="24" t="s">
        <v>1869</v>
      </c>
      <c r="B441" s="14"/>
      <c r="C441" s="14"/>
      <c r="D441" s="14"/>
      <c r="E441" s="424">
        <f ca="1">SUMIF($C$4:$S$377, $A441, E$4:E$377)</f>
        <v>0.5051699999999999</v>
      </c>
      <c r="F441" s="424">
        <f t="shared" ref="F441:BB441" ca="1" si="150">SUMIF($C$4:$S$377, $A441, F$4:F$377)</f>
        <v>5.6039999999999993E-2</v>
      </c>
      <c r="G441" s="424">
        <f t="shared" ca="1" si="150"/>
        <v>5.5470000000000005E-2</v>
      </c>
      <c r="H441" s="424">
        <f t="shared" ca="1" si="150"/>
        <v>4.45E-3</v>
      </c>
      <c r="I441" s="424">
        <f t="shared" ca="1" si="150"/>
        <v>0.13192999999999999</v>
      </c>
      <c r="J441" s="424">
        <f t="shared" ca="1" si="150"/>
        <v>7.8659999999999994E-2</v>
      </c>
      <c r="K441" s="424">
        <f t="shared" ca="1" si="150"/>
        <v>0</v>
      </c>
      <c r="L441" s="424">
        <f t="shared" ca="1" si="150"/>
        <v>0.12073</v>
      </c>
      <c r="M441" s="424">
        <f t="shared" ca="1" si="150"/>
        <v>0.6774199999999998</v>
      </c>
      <c r="N441" s="424">
        <f t="shared" ca="1" si="150"/>
        <v>7.0400000000000003E-3</v>
      </c>
      <c r="O441" s="424">
        <f t="shared" ca="1" si="150"/>
        <v>0.12311999999999998</v>
      </c>
      <c r="P441" s="424">
        <f t="shared" ca="1" si="150"/>
        <v>0.8745400000000001</v>
      </c>
      <c r="Q441" s="424">
        <f t="shared" ca="1" si="150"/>
        <v>0.73948000000000025</v>
      </c>
      <c r="R441" s="424">
        <f t="shared" ca="1" si="150"/>
        <v>0.91256000000000004</v>
      </c>
      <c r="S441" s="424">
        <f t="shared" ca="1" si="150"/>
        <v>0.95855999999999997</v>
      </c>
      <c r="T441" s="424"/>
      <c r="U441" s="424"/>
      <c r="V441" s="424"/>
      <c r="W441" s="424"/>
      <c r="X441" s="424"/>
      <c r="Y441" s="424"/>
      <c r="Z441" s="424"/>
      <c r="AA441" s="424"/>
      <c r="AB441" s="424"/>
      <c r="AC441" s="424"/>
      <c r="AD441" s="424"/>
      <c r="AE441" s="424"/>
      <c r="AF441" s="424"/>
      <c r="AG441" s="424"/>
      <c r="AH441" s="424"/>
      <c r="AI441" s="424"/>
      <c r="AJ441" s="424"/>
      <c r="AK441" s="424"/>
      <c r="AL441" s="424"/>
      <c r="AM441" s="424"/>
      <c r="AN441" s="424">
        <f t="shared" ca="1" si="150"/>
        <v>0.50110242505899905</v>
      </c>
      <c r="AO441" s="424">
        <f t="shared" ca="1" si="150"/>
        <v>5.6689935399758126E-2</v>
      </c>
      <c r="AP441" s="424">
        <f t="shared" ca="1" si="150"/>
        <v>5.0212297872233365E-2</v>
      </c>
      <c r="AQ441" s="424">
        <f t="shared" ca="1" si="150"/>
        <v>4.5490815575179753E-3</v>
      </c>
      <c r="AR441" s="424">
        <f t="shared" ca="1" si="150"/>
        <v>0.12083326973974942</v>
      </c>
      <c r="AS441" s="424">
        <f t="shared" ca="1" si="150"/>
        <v>7.3355977514724086E-2</v>
      </c>
      <c r="AT441" s="424">
        <f t="shared" ca="1" si="150"/>
        <v>0</v>
      </c>
      <c r="AU441" s="424">
        <f t="shared" ca="1" si="150"/>
        <v>7.0997957084026869E-2</v>
      </c>
      <c r="AV441" s="424">
        <f t="shared" ca="1" si="150"/>
        <v>0.6630662959030027</v>
      </c>
      <c r="AW441" s="424">
        <f t="shared" ca="1" si="150"/>
        <v>5.3787807346132267E-3</v>
      </c>
      <c r="AX441" s="424">
        <f t="shared" ca="1" si="150"/>
        <v>0.1310740805512505</v>
      </c>
      <c r="AY441" s="424">
        <f t="shared" ca="1" si="150"/>
        <v>0.87946732703273156</v>
      </c>
      <c r="AZ441" s="424">
        <f t="shared" ca="1" si="150"/>
        <v>0.71760259325198428</v>
      </c>
      <c r="BA441" s="424">
        <f t="shared" ca="1" si="150"/>
        <v>0.9132977399102381</v>
      </c>
      <c r="BB441" s="424">
        <f t="shared" ca="1" si="150"/>
        <v>0.93522423911141328</v>
      </c>
    </row>
    <row r="442" spans="1:54" x14ac:dyDescent="0.35">
      <c r="A442" s="21" t="s">
        <v>1870</v>
      </c>
      <c r="E442" s="22">
        <f ca="1">SUMIF($D$4:$S$377, $A442, E$4:E$377)</f>
        <v>0.14252000000000001</v>
      </c>
      <c r="F442" s="22">
        <f t="shared" ref="E442:S452" ca="1" si="151">SUMIF($D$4:$S$377, $A442, F$4:F$377)</f>
        <v>0</v>
      </c>
      <c r="G442" s="22">
        <f t="shared" ca="1" si="151"/>
        <v>0</v>
      </c>
      <c r="H442" s="22">
        <f t="shared" ca="1" si="151"/>
        <v>0</v>
      </c>
      <c r="I442" s="22">
        <f t="shared" ca="1" si="151"/>
        <v>1.3089999999999999E-2</v>
      </c>
      <c r="J442" s="22">
        <f t="shared" ca="1" si="151"/>
        <v>0</v>
      </c>
      <c r="K442" s="22">
        <f t="shared" ca="1" si="151"/>
        <v>0</v>
      </c>
      <c r="L442" s="22">
        <f t="shared" ca="1" si="151"/>
        <v>4.0840000000000001E-2</v>
      </c>
      <c r="M442" s="22">
        <f t="shared" ca="1" si="151"/>
        <v>0</v>
      </c>
      <c r="N442" s="22">
        <f t="shared" ca="1" si="151"/>
        <v>0</v>
      </c>
      <c r="O442" s="22">
        <f t="shared" ca="1" si="151"/>
        <v>0</v>
      </c>
      <c r="P442" s="22">
        <f t="shared" ca="1" si="151"/>
        <v>0</v>
      </c>
      <c r="Q442" s="22">
        <f t="shared" ca="1" si="151"/>
        <v>4.2049999999999997E-2</v>
      </c>
      <c r="R442" s="22">
        <f t="shared" ca="1" si="151"/>
        <v>0.75441000000000003</v>
      </c>
      <c r="S442" s="22">
        <f t="shared" ca="1" si="151"/>
        <v>9.5140000000000002E-2</v>
      </c>
      <c r="T442" s="22"/>
      <c r="U442" s="22"/>
      <c r="V442" s="22"/>
      <c r="W442" s="22"/>
      <c r="X442" s="22"/>
      <c r="Y442" s="22"/>
      <c r="Z442" s="22"/>
      <c r="AA442" s="22"/>
      <c r="AB442" s="22"/>
      <c r="AC442" s="22"/>
      <c r="AD442" s="22"/>
      <c r="AE442" s="22"/>
      <c r="AF442" s="22"/>
      <c r="AG442" s="22"/>
      <c r="AH442" s="22"/>
      <c r="AI442" s="22"/>
      <c r="AJ442" s="22"/>
      <c r="AK442" s="22"/>
      <c r="AL442" s="22"/>
      <c r="AM442" s="22"/>
      <c r="AN442" s="22">
        <f t="shared" ref="AN442:BB452" ca="1" si="152">SUMIF($D$4:$S$377, $A442, AN$4:AN$377)</f>
        <v>0.15138385828403184</v>
      </c>
      <c r="AO442" s="22">
        <f t="shared" ca="1" si="152"/>
        <v>0</v>
      </c>
      <c r="AP442" s="22">
        <f t="shared" ca="1" si="152"/>
        <v>0</v>
      </c>
      <c r="AQ442" s="22">
        <f t="shared" ca="1" si="152"/>
        <v>0</v>
      </c>
      <c r="AR442" s="22">
        <f t="shared" ca="1" si="152"/>
        <v>1.1004439736588014E-2</v>
      </c>
      <c r="AS442" s="22">
        <f t="shared" ca="1" si="152"/>
        <v>0</v>
      </c>
      <c r="AT442" s="22">
        <f t="shared" ca="1" si="152"/>
        <v>0</v>
      </c>
      <c r="AU442" s="22">
        <f t="shared" ca="1" si="152"/>
        <v>2.2410917917866712E-2</v>
      </c>
      <c r="AV442" s="22">
        <f t="shared" ca="1" si="152"/>
        <v>0</v>
      </c>
      <c r="AW442" s="22">
        <f t="shared" ca="1" si="152"/>
        <v>0</v>
      </c>
      <c r="AX442" s="22">
        <f t="shared" ca="1" si="152"/>
        <v>0</v>
      </c>
      <c r="AY442" s="22">
        <f t="shared" ca="1" si="152"/>
        <v>0</v>
      </c>
      <c r="AZ442" s="22">
        <f t="shared" ca="1" si="152"/>
        <v>4.8539771276884351E-2</v>
      </c>
      <c r="BA442" s="22">
        <f t="shared" ca="1" si="152"/>
        <v>0.76277095153049346</v>
      </c>
      <c r="BB442" s="22">
        <f t="shared" ca="1" si="152"/>
        <v>0.12829085156767986</v>
      </c>
    </row>
    <row r="443" spans="1:54" x14ac:dyDescent="0.35">
      <c r="A443" s="21" t="s">
        <v>1871</v>
      </c>
      <c r="E443" s="22">
        <f t="shared" ca="1" si="151"/>
        <v>7.077E-2</v>
      </c>
      <c r="F443" s="22">
        <f t="shared" ca="1" si="151"/>
        <v>1.1129999999999999E-2</v>
      </c>
      <c r="G443" s="22">
        <f t="shared" ca="1" si="151"/>
        <v>0</v>
      </c>
      <c r="H443" s="22">
        <f t="shared" ca="1" si="151"/>
        <v>0</v>
      </c>
      <c r="I443" s="22">
        <f t="shared" ca="1" si="151"/>
        <v>2.6190000000000001E-2</v>
      </c>
      <c r="J443" s="22">
        <f t="shared" ca="1" si="151"/>
        <v>0</v>
      </c>
      <c r="K443" s="22">
        <f t="shared" ca="1" si="151"/>
        <v>0</v>
      </c>
      <c r="L443" s="22">
        <f t="shared" ca="1" si="151"/>
        <v>0</v>
      </c>
      <c r="M443" s="22">
        <f t="shared" ca="1" si="151"/>
        <v>1.477E-2</v>
      </c>
      <c r="N443" s="22">
        <f t="shared" ca="1" si="151"/>
        <v>0</v>
      </c>
      <c r="O443" s="22">
        <f t="shared" ca="1" si="151"/>
        <v>0</v>
      </c>
      <c r="P443" s="22">
        <f t="shared" ca="1" si="151"/>
        <v>0</v>
      </c>
      <c r="Q443" s="22">
        <f t="shared" ca="1" si="151"/>
        <v>0.47679999999999995</v>
      </c>
      <c r="R443" s="22">
        <f t="shared" ca="1" si="151"/>
        <v>8.8999999999999999E-3</v>
      </c>
      <c r="S443" s="22">
        <f t="shared" ca="1" si="151"/>
        <v>0</v>
      </c>
      <c r="T443" s="22"/>
      <c r="U443" s="22"/>
      <c r="V443" s="22"/>
      <c r="W443" s="22"/>
      <c r="X443" s="22"/>
      <c r="Y443" s="22"/>
      <c r="Z443" s="22"/>
      <c r="AA443" s="22"/>
      <c r="AB443" s="22"/>
      <c r="AC443" s="22"/>
      <c r="AD443" s="22"/>
      <c r="AE443" s="22"/>
      <c r="AF443" s="22"/>
      <c r="AG443" s="22"/>
      <c r="AH443" s="22"/>
      <c r="AI443" s="22"/>
      <c r="AJ443" s="22"/>
      <c r="AK443" s="22"/>
      <c r="AL443" s="22"/>
      <c r="AM443" s="22"/>
      <c r="AN443" s="22">
        <f t="shared" ca="1" si="152"/>
        <v>6.5815746918126888E-2</v>
      </c>
      <c r="AO443" s="22">
        <f t="shared" ca="1" si="152"/>
        <v>1.1697557201072788E-2</v>
      </c>
      <c r="AP443" s="22">
        <f t="shared" ca="1" si="152"/>
        <v>0</v>
      </c>
      <c r="AQ443" s="22">
        <f t="shared" ca="1" si="152"/>
        <v>0</v>
      </c>
      <c r="AR443" s="22">
        <f t="shared" ca="1" si="152"/>
        <v>1.3760803891388472E-2</v>
      </c>
      <c r="AS443" s="22">
        <f t="shared" ca="1" si="152"/>
        <v>0</v>
      </c>
      <c r="AT443" s="22">
        <f t="shared" ca="1" si="152"/>
        <v>0</v>
      </c>
      <c r="AU443" s="22">
        <f t="shared" ca="1" si="152"/>
        <v>0</v>
      </c>
      <c r="AV443" s="22">
        <f t="shared" ca="1" si="152"/>
        <v>8.0769860556244091E-3</v>
      </c>
      <c r="AW443" s="22">
        <f t="shared" ca="1" si="152"/>
        <v>0</v>
      </c>
      <c r="AX443" s="22">
        <f t="shared" ca="1" si="152"/>
        <v>0</v>
      </c>
      <c r="AY443" s="22">
        <f t="shared" ca="1" si="152"/>
        <v>0</v>
      </c>
      <c r="AZ443" s="22">
        <f t="shared" ca="1" si="152"/>
        <v>0.46738173775263497</v>
      </c>
      <c r="BA443" s="22">
        <f t="shared" ca="1" si="152"/>
        <v>5.8862220232193726E-3</v>
      </c>
      <c r="BB443" s="22">
        <f t="shared" ca="1" si="152"/>
        <v>0</v>
      </c>
    </row>
    <row r="444" spans="1:54" x14ac:dyDescent="0.35">
      <c r="A444" s="21" t="s">
        <v>1872</v>
      </c>
      <c r="E444" s="22">
        <f t="shared" ca="1" si="151"/>
        <v>5.5540000000000006E-2</v>
      </c>
      <c r="F444" s="22">
        <f t="shared" ca="1" si="151"/>
        <v>0</v>
      </c>
      <c r="G444" s="22">
        <f t="shared" ca="1" si="151"/>
        <v>0</v>
      </c>
      <c r="H444" s="22">
        <f t="shared" ca="1" si="151"/>
        <v>0</v>
      </c>
      <c r="I444" s="22">
        <f t="shared" ca="1" si="151"/>
        <v>0</v>
      </c>
      <c r="J444" s="22">
        <f t="shared" ca="1" si="151"/>
        <v>0</v>
      </c>
      <c r="K444" s="22">
        <f t="shared" ca="1" si="151"/>
        <v>0</v>
      </c>
      <c r="L444" s="22">
        <f t="shared" ca="1" si="151"/>
        <v>0</v>
      </c>
      <c r="M444" s="22">
        <f t="shared" ca="1" si="151"/>
        <v>2.0070000000000001E-2</v>
      </c>
      <c r="N444" s="22">
        <f t="shared" ca="1" si="151"/>
        <v>0</v>
      </c>
      <c r="O444" s="22">
        <f t="shared" ca="1" si="151"/>
        <v>0</v>
      </c>
      <c r="P444" s="22">
        <f t="shared" ca="1" si="151"/>
        <v>0</v>
      </c>
      <c r="Q444" s="22">
        <f t="shared" ca="1" si="151"/>
        <v>0</v>
      </c>
      <c r="R444" s="22">
        <f t="shared" ca="1" si="151"/>
        <v>2.392E-2</v>
      </c>
      <c r="S444" s="22">
        <f t="shared" ca="1" si="151"/>
        <v>0.64820999999999995</v>
      </c>
      <c r="T444" s="22"/>
      <c r="U444" s="22"/>
      <c r="V444" s="22"/>
      <c r="W444" s="22"/>
      <c r="X444" s="22"/>
      <c r="Y444" s="22"/>
      <c r="Z444" s="22"/>
      <c r="AA444" s="22"/>
      <c r="AB444" s="22"/>
      <c r="AC444" s="22"/>
      <c r="AD444" s="22"/>
      <c r="AE444" s="22"/>
      <c r="AF444" s="22"/>
      <c r="AG444" s="22"/>
      <c r="AH444" s="22"/>
      <c r="AI444" s="22"/>
      <c r="AJ444" s="22"/>
      <c r="AK444" s="22"/>
      <c r="AL444" s="22"/>
      <c r="AM444" s="22"/>
      <c r="AN444" s="22">
        <f t="shared" ca="1" si="152"/>
        <v>5.6227427612681236E-2</v>
      </c>
      <c r="AO444" s="22">
        <f t="shared" ca="1" si="152"/>
        <v>0</v>
      </c>
      <c r="AP444" s="22">
        <f t="shared" ca="1" si="152"/>
        <v>0</v>
      </c>
      <c r="AQ444" s="22">
        <f t="shared" ca="1" si="152"/>
        <v>0</v>
      </c>
      <c r="AR444" s="22">
        <f t="shared" ca="1" si="152"/>
        <v>0</v>
      </c>
      <c r="AS444" s="22">
        <f t="shared" ca="1" si="152"/>
        <v>0</v>
      </c>
      <c r="AT444" s="22">
        <f t="shared" ca="1" si="152"/>
        <v>0</v>
      </c>
      <c r="AU444" s="22">
        <f t="shared" ca="1" si="152"/>
        <v>0</v>
      </c>
      <c r="AV444" s="22">
        <f t="shared" ca="1" si="152"/>
        <v>2.2208143998462933E-2</v>
      </c>
      <c r="AW444" s="22">
        <f t="shared" ca="1" si="152"/>
        <v>0</v>
      </c>
      <c r="AX444" s="22">
        <f t="shared" ca="1" si="152"/>
        <v>0</v>
      </c>
      <c r="AY444" s="22">
        <f t="shared" ca="1" si="152"/>
        <v>0</v>
      </c>
      <c r="AZ444" s="22">
        <f t="shared" ca="1" si="152"/>
        <v>0</v>
      </c>
      <c r="BA444" s="22">
        <f t="shared" ca="1" si="152"/>
        <v>2.4616533843819909E-2</v>
      </c>
      <c r="BB444" s="22">
        <f t="shared" ca="1" si="152"/>
        <v>0.63966237172102092</v>
      </c>
    </row>
    <row r="445" spans="1:54" x14ac:dyDescent="0.35">
      <c r="A445" s="21" t="s">
        <v>1873</v>
      </c>
      <c r="E445" s="22">
        <f t="shared" ca="1" si="151"/>
        <v>3.0549999999999997E-2</v>
      </c>
      <c r="F445" s="22">
        <f t="shared" ca="1" si="151"/>
        <v>0</v>
      </c>
      <c r="G445" s="22">
        <f t="shared" ca="1" si="151"/>
        <v>0</v>
      </c>
      <c r="H445" s="22">
        <f t="shared" ca="1" si="151"/>
        <v>0</v>
      </c>
      <c r="I445" s="22">
        <f t="shared" ca="1" si="151"/>
        <v>0</v>
      </c>
      <c r="J445" s="22">
        <f t="shared" ca="1" si="151"/>
        <v>0</v>
      </c>
      <c r="K445" s="22">
        <f t="shared" ca="1" si="151"/>
        <v>0</v>
      </c>
      <c r="L445" s="22">
        <f t="shared" ca="1" si="151"/>
        <v>0</v>
      </c>
      <c r="M445" s="22">
        <f t="shared" ca="1" si="151"/>
        <v>0.21608000000000002</v>
      </c>
      <c r="N445" s="22">
        <f t="shared" ca="1" si="151"/>
        <v>0</v>
      </c>
      <c r="O445" s="22">
        <f t="shared" ca="1" si="151"/>
        <v>0</v>
      </c>
      <c r="P445" s="22">
        <f t="shared" ca="1" si="151"/>
        <v>0</v>
      </c>
      <c r="Q445" s="22">
        <f t="shared" ca="1" si="151"/>
        <v>0</v>
      </c>
      <c r="R445" s="22">
        <f t="shared" ca="1" si="151"/>
        <v>0</v>
      </c>
      <c r="S445" s="22">
        <f t="shared" ca="1" si="151"/>
        <v>4.0660000000000002E-2</v>
      </c>
      <c r="T445" s="22"/>
      <c r="U445" s="22"/>
      <c r="V445" s="22"/>
      <c r="W445" s="22"/>
      <c r="X445" s="22"/>
      <c r="Y445" s="22"/>
      <c r="Z445" s="22"/>
      <c r="AA445" s="22"/>
      <c r="AB445" s="22"/>
      <c r="AC445" s="22"/>
      <c r="AD445" s="22"/>
      <c r="AE445" s="22"/>
      <c r="AF445" s="22"/>
      <c r="AG445" s="22"/>
      <c r="AH445" s="22"/>
      <c r="AI445" s="22"/>
      <c r="AJ445" s="22"/>
      <c r="AK445" s="22"/>
      <c r="AL445" s="22"/>
      <c r="AM445" s="22"/>
      <c r="AN445" s="22">
        <f t="shared" ca="1" si="152"/>
        <v>2.6794427389785856E-2</v>
      </c>
      <c r="AO445" s="22">
        <f t="shared" ca="1" si="152"/>
        <v>0</v>
      </c>
      <c r="AP445" s="22">
        <f t="shared" ca="1" si="152"/>
        <v>0</v>
      </c>
      <c r="AQ445" s="22">
        <f t="shared" ca="1" si="152"/>
        <v>0</v>
      </c>
      <c r="AR445" s="22">
        <f t="shared" ca="1" si="152"/>
        <v>0</v>
      </c>
      <c r="AS445" s="22">
        <f t="shared" ca="1" si="152"/>
        <v>0</v>
      </c>
      <c r="AT445" s="22">
        <f t="shared" ca="1" si="152"/>
        <v>0</v>
      </c>
      <c r="AU445" s="22">
        <f t="shared" ca="1" si="152"/>
        <v>0</v>
      </c>
      <c r="AV445" s="22">
        <f t="shared" ca="1" si="152"/>
        <v>0.18877684489943808</v>
      </c>
      <c r="AW445" s="22">
        <f t="shared" ca="1" si="152"/>
        <v>0</v>
      </c>
      <c r="AX445" s="22">
        <f t="shared" ca="1" si="152"/>
        <v>0</v>
      </c>
      <c r="AY445" s="22">
        <f t="shared" ca="1" si="152"/>
        <v>0</v>
      </c>
      <c r="AZ445" s="22">
        <f t="shared" ca="1" si="152"/>
        <v>0</v>
      </c>
      <c r="BA445" s="22">
        <f t="shared" ca="1" si="152"/>
        <v>0</v>
      </c>
      <c r="BB445" s="22">
        <f t="shared" ca="1" si="152"/>
        <v>4.6841713301110449E-2</v>
      </c>
    </row>
    <row r="446" spans="1:54" x14ac:dyDescent="0.35">
      <c r="A446" s="21" t="s">
        <v>1874</v>
      </c>
      <c r="E446" s="22">
        <f t="shared" ca="1" si="151"/>
        <v>6.4999999999999997E-4</v>
      </c>
      <c r="F446" s="22">
        <f t="shared" ca="1" si="151"/>
        <v>0</v>
      </c>
      <c r="G446" s="22">
        <f t="shared" ca="1" si="151"/>
        <v>0</v>
      </c>
      <c r="H446" s="22">
        <f t="shared" ca="1" si="151"/>
        <v>0</v>
      </c>
      <c r="I446" s="22">
        <f t="shared" ca="1" si="151"/>
        <v>0</v>
      </c>
      <c r="J446" s="22">
        <f t="shared" ca="1" si="151"/>
        <v>0</v>
      </c>
      <c r="K446" s="22">
        <f t="shared" ca="1" si="151"/>
        <v>0</v>
      </c>
      <c r="L446" s="22">
        <f t="shared" ca="1" si="151"/>
        <v>0</v>
      </c>
      <c r="M446" s="22">
        <f t="shared" ca="1" si="151"/>
        <v>0</v>
      </c>
      <c r="N446" s="22">
        <f t="shared" ca="1" si="151"/>
        <v>0</v>
      </c>
      <c r="O446" s="22">
        <f t="shared" ca="1" si="151"/>
        <v>0</v>
      </c>
      <c r="P446" s="22">
        <f t="shared" ca="1" si="151"/>
        <v>0</v>
      </c>
      <c r="Q446" s="22">
        <f t="shared" ca="1" si="151"/>
        <v>4.7400000000000003E-3</v>
      </c>
      <c r="R446" s="22">
        <f t="shared" ca="1" si="151"/>
        <v>0</v>
      </c>
      <c r="S446" s="22">
        <f t="shared" ca="1" si="151"/>
        <v>0</v>
      </c>
      <c r="T446" s="22"/>
      <c r="U446" s="22"/>
      <c r="V446" s="22"/>
      <c r="W446" s="22"/>
      <c r="X446" s="22"/>
      <c r="Y446" s="22"/>
      <c r="Z446" s="22"/>
      <c r="AA446" s="22"/>
      <c r="AB446" s="22"/>
      <c r="AC446" s="22"/>
      <c r="AD446" s="22"/>
      <c r="AE446" s="22"/>
      <c r="AF446" s="22"/>
      <c r="AG446" s="22"/>
      <c r="AH446" s="22"/>
      <c r="AI446" s="22"/>
      <c r="AJ446" s="22"/>
      <c r="AK446" s="22"/>
      <c r="AL446" s="22"/>
      <c r="AM446" s="22"/>
      <c r="AN446" s="22">
        <f t="shared" ca="1" si="152"/>
        <v>8.1500873998607685E-4</v>
      </c>
      <c r="AO446" s="22">
        <f t="shared" ca="1" si="152"/>
        <v>0</v>
      </c>
      <c r="AP446" s="22">
        <f t="shared" ca="1" si="152"/>
        <v>0</v>
      </c>
      <c r="AQ446" s="22">
        <f t="shared" ca="1" si="152"/>
        <v>0</v>
      </c>
      <c r="AR446" s="22">
        <f t="shared" ca="1" si="152"/>
        <v>0</v>
      </c>
      <c r="AS446" s="22">
        <f t="shared" ca="1" si="152"/>
        <v>0</v>
      </c>
      <c r="AT446" s="22">
        <f t="shared" ca="1" si="152"/>
        <v>0</v>
      </c>
      <c r="AU446" s="22">
        <f t="shared" ca="1" si="152"/>
        <v>0</v>
      </c>
      <c r="AV446" s="22">
        <f t="shared" ca="1" si="152"/>
        <v>0</v>
      </c>
      <c r="AW446" s="22">
        <f t="shared" ca="1" si="152"/>
        <v>0</v>
      </c>
      <c r="AX446" s="22">
        <f t="shared" ca="1" si="152"/>
        <v>0</v>
      </c>
      <c r="AY446" s="22">
        <f t="shared" ca="1" si="152"/>
        <v>0</v>
      </c>
      <c r="AZ446" s="22">
        <f t="shared" ca="1" si="152"/>
        <v>6.0970608203886273E-3</v>
      </c>
      <c r="BA446" s="22">
        <f t="shared" ca="1" si="152"/>
        <v>0</v>
      </c>
      <c r="BB446" s="22">
        <f t="shared" ca="1" si="152"/>
        <v>0</v>
      </c>
    </row>
    <row r="447" spans="1:54" x14ac:dyDescent="0.35">
      <c r="A447" s="21" t="s">
        <v>1875</v>
      </c>
      <c r="E447" s="22">
        <f t="shared" ca="1" si="151"/>
        <v>3.1149999999999997E-2</v>
      </c>
      <c r="F447" s="22">
        <f t="shared" ca="1" si="151"/>
        <v>0</v>
      </c>
      <c r="G447" s="22">
        <f t="shared" ca="1" si="151"/>
        <v>1.0749999999999999E-2</v>
      </c>
      <c r="H447" s="22">
        <f t="shared" ca="1" si="151"/>
        <v>0</v>
      </c>
      <c r="I447" s="22">
        <f t="shared" ca="1" si="151"/>
        <v>0</v>
      </c>
      <c r="J447" s="22">
        <f t="shared" ca="1" si="151"/>
        <v>0</v>
      </c>
      <c r="K447" s="22">
        <f t="shared" ca="1" si="151"/>
        <v>0</v>
      </c>
      <c r="L447" s="22">
        <f t="shared" ca="1" si="151"/>
        <v>0</v>
      </c>
      <c r="M447" s="22">
        <f t="shared" ca="1" si="151"/>
        <v>7.0019999999999999E-2</v>
      </c>
      <c r="N447" s="22">
        <f t="shared" ca="1" si="151"/>
        <v>0</v>
      </c>
      <c r="O447" s="22">
        <f t="shared" ca="1" si="151"/>
        <v>0</v>
      </c>
      <c r="P447" s="22">
        <f t="shared" ca="1" si="151"/>
        <v>0</v>
      </c>
      <c r="Q447" s="22">
        <f t="shared" ca="1" si="151"/>
        <v>0</v>
      </c>
      <c r="R447" s="22">
        <f t="shared" ca="1" si="151"/>
        <v>8.3809999999999996E-2</v>
      </c>
      <c r="S447" s="22">
        <f t="shared" ca="1" si="151"/>
        <v>9.5039999999999999E-2</v>
      </c>
      <c r="T447" s="22"/>
      <c r="U447" s="22"/>
      <c r="V447" s="22"/>
      <c r="W447" s="22"/>
      <c r="X447" s="22"/>
      <c r="Y447" s="22"/>
      <c r="Z447" s="22"/>
      <c r="AA447" s="22"/>
      <c r="AB447" s="22"/>
      <c r="AC447" s="22"/>
      <c r="AD447" s="22"/>
      <c r="AE447" s="22"/>
      <c r="AF447" s="22"/>
      <c r="AG447" s="22"/>
      <c r="AH447" s="22"/>
      <c r="AI447" s="22"/>
      <c r="AJ447" s="22"/>
      <c r="AK447" s="22"/>
      <c r="AL447" s="22"/>
      <c r="AM447" s="22"/>
      <c r="AN447" s="22">
        <f t="shared" ca="1" si="152"/>
        <v>3.2084501898194805E-2</v>
      </c>
      <c r="AO447" s="22">
        <f t="shared" ca="1" si="152"/>
        <v>0</v>
      </c>
      <c r="AP447" s="22">
        <f t="shared" ca="1" si="152"/>
        <v>1.2190195932580887E-2</v>
      </c>
      <c r="AQ447" s="22">
        <f t="shared" ca="1" si="152"/>
        <v>0</v>
      </c>
      <c r="AR447" s="22">
        <f t="shared" ca="1" si="152"/>
        <v>0</v>
      </c>
      <c r="AS447" s="22">
        <f t="shared" ca="1" si="152"/>
        <v>0</v>
      </c>
      <c r="AT447" s="22">
        <f t="shared" ca="1" si="152"/>
        <v>0</v>
      </c>
      <c r="AU447" s="22">
        <f t="shared" ca="1" si="152"/>
        <v>0</v>
      </c>
      <c r="AV447" s="22">
        <f t="shared" ca="1" si="152"/>
        <v>6.7883486654033001E-2</v>
      </c>
      <c r="AW447" s="22">
        <f t="shared" ca="1" si="152"/>
        <v>0</v>
      </c>
      <c r="AX447" s="22">
        <f t="shared" ca="1" si="152"/>
        <v>0</v>
      </c>
      <c r="AY447" s="22">
        <f t="shared" ca="1" si="152"/>
        <v>0</v>
      </c>
      <c r="AZ447" s="22">
        <f t="shared" ca="1" si="152"/>
        <v>0</v>
      </c>
      <c r="BA447" s="22">
        <f t="shared" ca="1" si="152"/>
        <v>8.8716454623333149E-2</v>
      </c>
      <c r="BB447" s="22">
        <f t="shared" ca="1" si="152"/>
        <v>9.3280561143064197E-2</v>
      </c>
    </row>
    <row r="448" spans="1:54" x14ac:dyDescent="0.35">
      <c r="A448" s="21" t="s">
        <v>1876</v>
      </c>
      <c r="E448" s="22">
        <f t="shared" ca="1" si="151"/>
        <v>2.213E-2</v>
      </c>
      <c r="F448" s="22">
        <f t="shared" ca="1" si="151"/>
        <v>0</v>
      </c>
      <c r="G448" s="22">
        <f t="shared" ca="1" si="151"/>
        <v>0</v>
      </c>
      <c r="H448" s="22">
        <f t="shared" ca="1" si="151"/>
        <v>0</v>
      </c>
      <c r="I448" s="22">
        <f t="shared" ca="1" si="151"/>
        <v>0</v>
      </c>
      <c r="J448" s="22">
        <f t="shared" ca="1" si="151"/>
        <v>0</v>
      </c>
      <c r="K448" s="22">
        <f t="shared" ca="1" si="151"/>
        <v>0</v>
      </c>
      <c r="L448" s="22">
        <f t="shared" ca="1" si="151"/>
        <v>0</v>
      </c>
      <c r="M448" s="22">
        <f t="shared" ca="1" si="151"/>
        <v>0.17191000000000001</v>
      </c>
      <c r="N448" s="22">
        <f t="shared" ca="1" si="151"/>
        <v>7.0400000000000003E-3</v>
      </c>
      <c r="O448" s="22">
        <f t="shared" ca="1" si="151"/>
        <v>0</v>
      </c>
      <c r="P448" s="22">
        <f t="shared" ca="1" si="151"/>
        <v>0</v>
      </c>
      <c r="Q448" s="22">
        <f t="shared" ca="1" si="151"/>
        <v>0</v>
      </c>
      <c r="R448" s="22">
        <f t="shared" ca="1" si="151"/>
        <v>0</v>
      </c>
      <c r="S448" s="22">
        <f t="shared" ca="1" si="151"/>
        <v>0</v>
      </c>
      <c r="T448" s="22"/>
      <c r="U448" s="22"/>
      <c r="V448" s="22"/>
      <c r="W448" s="22"/>
      <c r="X448" s="22"/>
      <c r="Y448" s="22"/>
      <c r="Z448" s="22"/>
      <c r="AA448" s="22"/>
      <c r="AB448" s="22"/>
      <c r="AC448" s="22"/>
      <c r="AD448" s="22"/>
      <c r="AE448" s="22"/>
      <c r="AF448" s="22"/>
      <c r="AG448" s="22"/>
      <c r="AH448" s="22"/>
      <c r="AI448" s="22"/>
      <c r="AJ448" s="22"/>
      <c r="AK448" s="22"/>
      <c r="AL448" s="22"/>
      <c r="AM448" s="22"/>
      <c r="AN448" s="22">
        <f t="shared" ca="1" si="152"/>
        <v>1.554960458135728E-2</v>
      </c>
      <c r="AO448" s="22">
        <f t="shared" ca="1" si="152"/>
        <v>0</v>
      </c>
      <c r="AP448" s="22">
        <f t="shared" ca="1" si="152"/>
        <v>0</v>
      </c>
      <c r="AQ448" s="22">
        <f t="shared" ca="1" si="152"/>
        <v>0</v>
      </c>
      <c r="AR448" s="22">
        <f t="shared" ca="1" si="152"/>
        <v>0</v>
      </c>
      <c r="AS448" s="22">
        <f t="shared" ca="1" si="152"/>
        <v>0</v>
      </c>
      <c r="AT448" s="22">
        <f t="shared" ca="1" si="152"/>
        <v>0</v>
      </c>
      <c r="AU448" s="22">
        <f t="shared" ca="1" si="152"/>
        <v>0</v>
      </c>
      <c r="AV448" s="22">
        <f t="shared" ca="1" si="152"/>
        <v>0.12483181695329965</v>
      </c>
      <c r="AW448" s="22">
        <f t="shared" ca="1" si="152"/>
        <v>5.3787807346132267E-3</v>
      </c>
      <c r="AX448" s="22">
        <f t="shared" ca="1" si="152"/>
        <v>0</v>
      </c>
      <c r="AY448" s="22">
        <f t="shared" ca="1" si="152"/>
        <v>0</v>
      </c>
      <c r="AZ448" s="22">
        <f t="shared" ca="1" si="152"/>
        <v>0</v>
      </c>
      <c r="BA448" s="22">
        <f t="shared" ca="1" si="152"/>
        <v>0</v>
      </c>
      <c r="BB448" s="22">
        <f t="shared" ca="1" si="152"/>
        <v>0</v>
      </c>
    </row>
    <row r="449" spans="1:54" x14ac:dyDescent="0.35">
      <c r="A449" s="21" t="s">
        <v>1877</v>
      </c>
      <c r="E449" s="22">
        <f t="shared" ca="1" si="151"/>
        <v>2.3210000000000001E-2</v>
      </c>
      <c r="F449" s="22">
        <f t="shared" ca="1" si="151"/>
        <v>0</v>
      </c>
      <c r="G449" s="22">
        <f t="shared" ca="1" si="151"/>
        <v>2.2360000000000001E-2</v>
      </c>
      <c r="H449" s="22">
        <f t="shared" ca="1" si="151"/>
        <v>0</v>
      </c>
      <c r="I449" s="22">
        <f t="shared" ca="1" si="151"/>
        <v>0</v>
      </c>
      <c r="J449" s="22">
        <f t="shared" ca="1" si="151"/>
        <v>5.0200000000000002E-3</v>
      </c>
      <c r="K449" s="22">
        <f t="shared" ca="1" si="151"/>
        <v>0</v>
      </c>
      <c r="L449" s="22">
        <f t="shared" ca="1" si="151"/>
        <v>0</v>
      </c>
      <c r="M449" s="22">
        <f t="shared" ca="1" si="151"/>
        <v>0</v>
      </c>
      <c r="N449" s="22">
        <f t="shared" ca="1" si="151"/>
        <v>0</v>
      </c>
      <c r="O449" s="22">
        <f t="shared" ca="1" si="151"/>
        <v>4.07E-2</v>
      </c>
      <c r="P449" s="22">
        <f t="shared" ca="1" si="151"/>
        <v>0.27312000000000003</v>
      </c>
      <c r="Q449" s="22">
        <f t="shared" ca="1" si="151"/>
        <v>0</v>
      </c>
      <c r="R449" s="22">
        <f t="shared" ca="1" si="151"/>
        <v>0</v>
      </c>
      <c r="S449" s="22">
        <f t="shared" ca="1" si="151"/>
        <v>0</v>
      </c>
      <c r="T449" s="22"/>
      <c r="U449" s="22"/>
      <c r="V449" s="22"/>
      <c r="W449" s="22"/>
      <c r="X449" s="22"/>
      <c r="Y449" s="22"/>
      <c r="Z449" s="22"/>
      <c r="AA449" s="22"/>
      <c r="AB449" s="22"/>
      <c r="AC449" s="22"/>
      <c r="AD449" s="22"/>
      <c r="AE449" s="22"/>
      <c r="AF449" s="22"/>
      <c r="AG449" s="22"/>
      <c r="AH449" s="22"/>
      <c r="AI449" s="22"/>
      <c r="AJ449" s="22"/>
      <c r="AK449" s="22"/>
      <c r="AL449" s="22"/>
      <c r="AM449" s="22"/>
      <c r="AN449" s="22">
        <f t="shared" ca="1" si="152"/>
        <v>2.5832412769103863E-2</v>
      </c>
      <c r="AO449" s="22">
        <f t="shared" ca="1" si="152"/>
        <v>0</v>
      </c>
      <c r="AP449" s="22">
        <f t="shared" ca="1" si="152"/>
        <v>2.8328356225455362E-2</v>
      </c>
      <c r="AQ449" s="22">
        <f t="shared" ca="1" si="152"/>
        <v>0</v>
      </c>
      <c r="AR449" s="22">
        <f t="shared" ca="1" si="152"/>
        <v>0</v>
      </c>
      <c r="AS449" s="22">
        <f t="shared" ca="1" si="152"/>
        <v>5.6752866397460945E-3</v>
      </c>
      <c r="AT449" s="22">
        <f t="shared" ca="1" si="152"/>
        <v>0</v>
      </c>
      <c r="AU449" s="22">
        <f t="shared" ca="1" si="152"/>
        <v>0</v>
      </c>
      <c r="AV449" s="22">
        <f t="shared" ca="1" si="152"/>
        <v>0</v>
      </c>
      <c r="AW449" s="22">
        <f t="shared" ca="1" si="152"/>
        <v>0</v>
      </c>
      <c r="AX449" s="22">
        <f t="shared" ca="1" si="152"/>
        <v>4.5668151617289501E-2</v>
      </c>
      <c r="AY449" s="22">
        <f t="shared" ca="1" si="152"/>
        <v>0.28446285776706765</v>
      </c>
      <c r="AZ449" s="22">
        <f t="shared" ca="1" si="152"/>
        <v>0</v>
      </c>
      <c r="BA449" s="22">
        <f t="shared" ca="1" si="152"/>
        <v>0</v>
      </c>
      <c r="BB449" s="22">
        <f t="shared" ca="1" si="152"/>
        <v>0</v>
      </c>
    </row>
    <row r="450" spans="1:54" x14ac:dyDescent="0.35">
      <c r="A450" s="21" t="s">
        <v>1878</v>
      </c>
      <c r="E450" s="22">
        <f t="shared" ca="1" si="151"/>
        <v>1.7299999999999999E-2</v>
      </c>
      <c r="F450" s="22">
        <f t="shared" ca="1" si="151"/>
        <v>1.719E-2</v>
      </c>
      <c r="G450" s="22">
        <f t="shared" ca="1" si="151"/>
        <v>0</v>
      </c>
      <c r="H450" s="22">
        <f t="shared" ca="1" si="151"/>
        <v>0</v>
      </c>
      <c r="I450" s="22">
        <f t="shared" ca="1" si="151"/>
        <v>2.6190000000000001E-2</v>
      </c>
      <c r="J450" s="22">
        <f t="shared" ca="1" si="151"/>
        <v>0</v>
      </c>
      <c r="K450" s="22">
        <f t="shared" ca="1" si="151"/>
        <v>0</v>
      </c>
      <c r="L450" s="22">
        <f t="shared" ca="1" si="151"/>
        <v>0</v>
      </c>
      <c r="M450" s="22">
        <f t="shared" ca="1" si="151"/>
        <v>0.11666</v>
      </c>
      <c r="N450" s="22">
        <f t="shared" ca="1" si="151"/>
        <v>0</v>
      </c>
      <c r="O450" s="22">
        <f t="shared" ca="1" si="151"/>
        <v>8.1399999999999997E-3</v>
      </c>
      <c r="P450" s="22">
        <f t="shared" ca="1" si="151"/>
        <v>0</v>
      </c>
      <c r="Q450" s="22">
        <f t="shared" ca="1" si="151"/>
        <v>0</v>
      </c>
      <c r="R450" s="22">
        <f t="shared" ca="1" si="151"/>
        <v>0</v>
      </c>
      <c r="S450" s="22">
        <f t="shared" ca="1" si="151"/>
        <v>0</v>
      </c>
      <c r="T450" s="22"/>
      <c r="U450" s="22"/>
      <c r="V450" s="22"/>
      <c r="W450" s="22"/>
      <c r="X450" s="22"/>
      <c r="Y450" s="22"/>
      <c r="Z450" s="22"/>
      <c r="AA450" s="22"/>
      <c r="AB450" s="22"/>
      <c r="AC450" s="22"/>
      <c r="AD450" s="22"/>
      <c r="AE450" s="22"/>
      <c r="AF450" s="22"/>
      <c r="AG450" s="22"/>
      <c r="AH450" s="22"/>
      <c r="AI450" s="22"/>
      <c r="AJ450" s="22"/>
      <c r="AK450" s="22"/>
      <c r="AL450" s="22"/>
      <c r="AM450" s="22"/>
      <c r="AN450" s="22">
        <f t="shared" ca="1" si="152"/>
        <v>2.6842386815069535E-2</v>
      </c>
      <c r="AO450" s="22">
        <f t="shared" ca="1" si="152"/>
        <v>2.159554342474039E-2</v>
      </c>
      <c r="AP450" s="22">
        <f t="shared" ca="1" si="152"/>
        <v>0</v>
      </c>
      <c r="AQ450" s="22">
        <f t="shared" ca="1" si="152"/>
        <v>0</v>
      </c>
      <c r="AR450" s="22">
        <f t="shared" ca="1" si="152"/>
        <v>3.1191155487147203E-2</v>
      </c>
      <c r="AS450" s="22">
        <f t="shared" ca="1" si="152"/>
        <v>0</v>
      </c>
      <c r="AT450" s="22">
        <f t="shared" ca="1" si="152"/>
        <v>0</v>
      </c>
      <c r="AU450" s="22">
        <f t="shared" ca="1" si="152"/>
        <v>0</v>
      </c>
      <c r="AV450" s="22">
        <f t="shared" ca="1" si="152"/>
        <v>0.19467567033293368</v>
      </c>
      <c r="AW450" s="22">
        <f t="shared" ca="1" si="152"/>
        <v>0</v>
      </c>
      <c r="AX450" s="22">
        <f t="shared" ca="1" si="152"/>
        <v>1.0052737777390771E-2</v>
      </c>
      <c r="AY450" s="22">
        <f t="shared" ca="1" si="152"/>
        <v>0</v>
      </c>
      <c r="AZ450" s="22">
        <f t="shared" ca="1" si="152"/>
        <v>0</v>
      </c>
      <c r="BA450" s="22">
        <f t="shared" ca="1" si="152"/>
        <v>0</v>
      </c>
      <c r="BB450" s="22">
        <f t="shared" ca="1" si="152"/>
        <v>0</v>
      </c>
    </row>
    <row r="451" spans="1:54" x14ac:dyDescent="0.35">
      <c r="A451" s="21" t="s">
        <v>1879</v>
      </c>
      <c r="E451" s="22">
        <f t="shared" ca="1" si="151"/>
        <v>1.094E-2</v>
      </c>
      <c r="F451" s="22">
        <f t="shared" ca="1" si="151"/>
        <v>0</v>
      </c>
      <c r="G451" s="22">
        <f t="shared" ca="1" si="151"/>
        <v>0</v>
      </c>
      <c r="H451" s="22">
        <f t="shared" ca="1" si="151"/>
        <v>0</v>
      </c>
      <c r="I451" s="22">
        <f t="shared" ca="1" si="151"/>
        <v>1.3089999999999999E-2</v>
      </c>
      <c r="J451" s="22">
        <f t="shared" ca="1" si="151"/>
        <v>0</v>
      </c>
      <c r="K451" s="22">
        <f t="shared" ca="1" si="151"/>
        <v>0</v>
      </c>
      <c r="L451" s="22">
        <f t="shared" ca="1" si="151"/>
        <v>1.7319999999999999E-2</v>
      </c>
      <c r="M451" s="22">
        <f t="shared" ca="1" si="151"/>
        <v>0</v>
      </c>
      <c r="N451" s="22">
        <f t="shared" ca="1" si="151"/>
        <v>0</v>
      </c>
      <c r="O451" s="22">
        <f t="shared" ca="1" si="151"/>
        <v>0</v>
      </c>
      <c r="P451" s="22">
        <f t="shared" ca="1" si="151"/>
        <v>2.639E-2</v>
      </c>
      <c r="Q451" s="22">
        <f t="shared" ca="1" si="151"/>
        <v>5.4550000000000001E-2</v>
      </c>
      <c r="R451" s="22">
        <f t="shared" ca="1" si="151"/>
        <v>0</v>
      </c>
      <c r="S451" s="22">
        <f t="shared" ca="1" si="151"/>
        <v>0</v>
      </c>
      <c r="T451" s="22"/>
      <c r="U451" s="22"/>
      <c r="V451" s="22"/>
      <c r="W451" s="22"/>
      <c r="X451" s="22"/>
      <c r="Y451" s="22"/>
      <c r="Z451" s="22"/>
      <c r="AA451" s="22"/>
      <c r="AB451" s="22"/>
      <c r="AC451" s="22"/>
      <c r="AD451" s="22"/>
      <c r="AE451" s="22"/>
      <c r="AF451" s="22"/>
      <c r="AG451" s="22"/>
      <c r="AH451" s="22"/>
      <c r="AI451" s="22"/>
      <c r="AJ451" s="22"/>
      <c r="AK451" s="22"/>
      <c r="AL451" s="22"/>
      <c r="AM451" s="22"/>
      <c r="AN451" s="22">
        <f t="shared" ca="1" si="152"/>
        <v>7.1978838783408544E-3</v>
      </c>
      <c r="AO451" s="22">
        <f t="shared" ca="1" si="152"/>
        <v>0</v>
      </c>
      <c r="AP451" s="22">
        <f t="shared" ca="1" si="152"/>
        <v>0</v>
      </c>
      <c r="AQ451" s="22">
        <f t="shared" ca="1" si="152"/>
        <v>0</v>
      </c>
      <c r="AR451" s="22">
        <f t="shared" ca="1" si="152"/>
        <v>1.2532222786684317E-2</v>
      </c>
      <c r="AS451" s="22">
        <f t="shared" ca="1" si="152"/>
        <v>0</v>
      </c>
      <c r="AT451" s="22">
        <f t="shared" ca="1" si="152"/>
        <v>0</v>
      </c>
      <c r="AU451" s="22">
        <f t="shared" ca="1" si="152"/>
        <v>1.7240013427472285E-2</v>
      </c>
      <c r="AV451" s="22">
        <f t="shared" ca="1" si="152"/>
        <v>0</v>
      </c>
      <c r="AW451" s="22">
        <f t="shared" ca="1" si="152"/>
        <v>0</v>
      </c>
      <c r="AX451" s="22">
        <f t="shared" ca="1" si="152"/>
        <v>0</v>
      </c>
      <c r="AY451" s="22">
        <f t="shared" ca="1" si="152"/>
        <v>2.3906960522480532E-2</v>
      </c>
      <c r="AZ451" s="22">
        <f t="shared" ca="1" si="152"/>
        <v>2.8931627436244139E-2</v>
      </c>
      <c r="BA451" s="22">
        <f t="shared" ca="1" si="152"/>
        <v>0</v>
      </c>
      <c r="BB451" s="22">
        <f t="shared" ca="1" si="152"/>
        <v>0</v>
      </c>
    </row>
    <row r="452" spans="1:54" x14ac:dyDescent="0.35">
      <c r="A452" s="21" t="s">
        <v>1880</v>
      </c>
      <c r="E452" s="22">
        <f t="shared" ca="1" si="151"/>
        <v>0.10040999999999999</v>
      </c>
      <c r="F452" s="22">
        <f t="shared" ca="1" si="151"/>
        <v>2.7719999999999998E-2</v>
      </c>
      <c r="G452" s="22">
        <f t="shared" ca="1" si="151"/>
        <v>2.2360000000000001E-2</v>
      </c>
      <c r="H452" s="22">
        <f t="shared" ca="1" si="151"/>
        <v>4.45E-3</v>
      </c>
      <c r="I452" s="22">
        <f t="shared" ca="1" si="151"/>
        <v>5.3370000000000001E-2</v>
      </c>
      <c r="J452" s="22">
        <f t="shared" ca="1" si="151"/>
        <v>7.3639999999999997E-2</v>
      </c>
      <c r="K452" s="22">
        <f t="shared" ca="1" si="151"/>
        <v>0</v>
      </c>
      <c r="L452" s="22">
        <f t="shared" ca="1" si="151"/>
        <v>6.2569999999999987E-2</v>
      </c>
      <c r="M452" s="22">
        <f t="shared" ca="1" si="151"/>
        <v>6.7909999999999998E-2</v>
      </c>
      <c r="N452" s="22">
        <f t="shared" ca="1" si="151"/>
        <v>0</v>
      </c>
      <c r="O452" s="22">
        <f t="shared" ca="1" si="151"/>
        <v>7.4279999999999999E-2</v>
      </c>
      <c r="P452" s="22">
        <f t="shared" ca="1" si="151"/>
        <v>0.57502999999999993</v>
      </c>
      <c r="Q452" s="22">
        <f t="shared" ca="1" si="151"/>
        <v>0.16134000000000001</v>
      </c>
      <c r="R452" s="22">
        <f t="shared" ca="1" si="151"/>
        <v>4.1520000000000001E-2</v>
      </c>
      <c r="S452" s="22">
        <f t="shared" ca="1" si="151"/>
        <v>7.9509999999999997E-2</v>
      </c>
      <c r="T452" s="22"/>
      <c r="U452" s="22"/>
      <c r="V452" s="22"/>
      <c r="W452" s="22"/>
      <c r="X452" s="22"/>
      <c r="Y452" s="22"/>
      <c r="Z452" s="22"/>
      <c r="AA452" s="22"/>
      <c r="AB452" s="22"/>
      <c r="AC452" s="22"/>
      <c r="AD452" s="22"/>
      <c r="AE452" s="22"/>
      <c r="AF452" s="22"/>
      <c r="AG452" s="22"/>
      <c r="AH452" s="22"/>
      <c r="AI452" s="22"/>
      <c r="AJ452" s="22"/>
      <c r="AK452" s="22"/>
      <c r="AL452" s="22"/>
      <c r="AM452" s="22"/>
      <c r="AN452" s="22">
        <f t="shared" ca="1" si="152"/>
        <v>9.2559166172320781E-2</v>
      </c>
      <c r="AO452" s="22">
        <f t="shared" ca="1" si="152"/>
        <v>2.3396834773944941E-2</v>
      </c>
      <c r="AP452" s="22">
        <f t="shared" ca="1" si="152"/>
        <v>9.693745714197113E-3</v>
      </c>
      <c r="AQ452" s="22">
        <f t="shared" ca="1" si="152"/>
        <v>4.5490815575179753E-3</v>
      </c>
      <c r="AR452" s="22">
        <f t="shared" ca="1" si="152"/>
        <v>5.2344647837941391E-2</v>
      </c>
      <c r="AS452" s="22">
        <f t="shared" ca="1" si="152"/>
        <v>6.7680690874977995E-2</v>
      </c>
      <c r="AT452" s="22">
        <f t="shared" ca="1" si="152"/>
        <v>0</v>
      </c>
      <c r="AU452" s="22">
        <f t="shared" ca="1" si="152"/>
        <v>3.1347025738687861E-2</v>
      </c>
      <c r="AV452" s="22">
        <f t="shared" ca="1" si="152"/>
        <v>5.6613347009211015E-2</v>
      </c>
      <c r="AW452" s="22">
        <f t="shared" ca="1" si="152"/>
        <v>0</v>
      </c>
      <c r="AX452" s="22">
        <f t="shared" ca="1" si="152"/>
        <v>7.5353191156570243E-2</v>
      </c>
      <c r="AY452" s="22">
        <f t="shared" ca="1" si="152"/>
        <v>0.57109750874318332</v>
      </c>
      <c r="AZ452" s="22">
        <f t="shared" ca="1" si="152"/>
        <v>0.16665239596583215</v>
      </c>
      <c r="BA452" s="22">
        <f t="shared" ca="1" si="152"/>
        <v>3.1307577889372218E-2</v>
      </c>
      <c r="BB452" s="22">
        <f t="shared" ca="1" si="152"/>
        <v>2.7148741378538038E-2</v>
      </c>
    </row>
    <row r="453" spans="1:54" x14ac:dyDescent="0.35">
      <c r="A453" s="1"/>
      <c r="E453" s="22"/>
      <c r="F453" s="22"/>
      <c r="G453" s="22"/>
      <c r="H453" s="22"/>
      <c r="I453" s="22"/>
      <c r="J453" s="22"/>
      <c r="K453" s="22"/>
      <c r="L453" s="22"/>
      <c r="M453" s="22"/>
      <c r="N453" s="22"/>
      <c r="O453" s="22"/>
      <c r="P453" s="22"/>
      <c r="Q453" s="22"/>
      <c r="R453" s="22"/>
      <c r="S453" s="22"/>
    </row>
    <row r="454" spans="1:54" s="3" customFormat="1" x14ac:dyDescent="0.35">
      <c r="A454" s="417" t="s">
        <v>1881</v>
      </c>
      <c r="B454" s="418"/>
      <c r="C454" s="418"/>
      <c r="D454" s="418"/>
      <c r="E454" s="425">
        <f t="shared" ref="E454:S454" ca="1" si="153">SUM(E387+E425+E441)</f>
        <v>1.0000799999999999</v>
      </c>
      <c r="F454" s="425">
        <f t="shared" ca="1" si="153"/>
        <v>1</v>
      </c>
      <c r="G454" s="425">
        <f t="shared" ca="1" si="153"/>
        <v>1.0000499999999999</v>
      </c>
      <c r="H454" s="425">
        <f t="shared" ca="1" si="153"/>
        <v>0.99995999999999985</v>
      </c>
      <c r="I454" s="425">
        <f t="shared" ca="1" si="153"/>
        <v>0.99995999999999996</v>
      </c>
      <c r="J454" s="425">
        <f t="shared" ca="1" si="153"/>
        <v>0.99999000000000005</v>
      </c>
      <c r="K454" s="425">
        <f t="shared" ca="1" si="153"/>
        <v>1.00004</v>
      </c>
      <c r="L454" s="425">
        <f t="shared" ca="1" si="153"/>
        <v>1.00013</v>
      </c>
      <c r="M454" s="425">
        <f t="shared" ca="1" si="153"/>
        <v>1.0000099999999998</v>
      </c>
      <c r="N454" s="425">
        <f t="shared" ca="1" si="153"/>
        <v>0.99995000000000012</v>
      </c>
      <c r="O454" s="425">
        <f t="shared" ca="1" si="153"/>
        <v>0.99969000000000008</v>
      </c>
      <c r="P454" s="425">
        <f t="shared" ca="1" si="153"/>
        <v>1.0000500000000001</v>
      </c>
      <c r="Q454" s="425">
        <f t="shared" ca="1" si="153"/>
        <v>1.0000200000000004</v>
      </c>
      <c r="R454" s="425">
        <f t="shared" ca="1" si="153"/>
        <v>1</v>
      </c>
      <c r="S454" s="425">
        <f t="shared" ca="1" si="153"/>
        <v>0.99998999999999993</v>
      </c>
      <c r="T454" s="425"/>
      <c r="U454" s="425"/>
      <c r="V454" s="425"/>
      <c r="W454" s="425"/>
      <c r="X454" s="425"/>
      <c r="Y454" s="425"/>
      <c r="Z454" s="425"/>
      <c r="AA454" s="425"/>
      <c r="AB454" s="425"/>
      <c r="AC454" s="425"/>
      <c r="AD454" s="425"/>
      <c r="AE454" s="425"/>
      <c r="AF454" s="425"/>
      <c r="AG454" s="425"/>
      <c r="AH454" s="425"/>
      <c r="AI454" s="425"/>
      <c r="AJ454" s="425"/>
      <c r="AK454" s="425"/>
      <c r="AL454" s="425"/>
      <c r="AM454" s="425"/>
      <c r="AN454" s="425">
        <f t="shared" ref="AN454:BB454" ca="1" si="154">SUM(AN387+AN425+AN441)</f>
        <v>1.0000000000000002</v>
      </c>
      <c r="AO454" s="425">
        <f t="shared" ca="1" si="154"/>
        <v>1</v>
      </c>
      <c r="AP454" s="425">
        <f t="shared" ca="1" si="154"/>
        <v>0.99999999999999989</v>
      </c>
      <c r="AQ454" s="425">
        <f t="shared" ca="1" si="154"/>
        <v>1</v>
      </c>
      <c r="AR454" s="425">
        <f t="shared" ca="1" si="154"/>
        <v>1.0000000000000002</v>
      </c>
      <c r="AS454" s="425">
        <f t="shared" ca="1" si="154"/>
        <v>0.99999999999999978</v>
      </c>
      <c r="AT454" s="425">
        <f t="shared" ca="1" si="154"/>
        <v>1</v>
      </c>
      <c r="AU454" s="425">
        <f t="shared" ca="1" si="154"/>
        <v>1</v>
      </c>
      <c r="AV454" s="425">
        <f t="shared" ca="1" si="154"/>
        <v>0.99999999999999978</v>
      </c>
      <c r="AW454" s="425">
        <f t="shared" ca="1" si="154"/>
        <v>0.99999999999999989</v>
      </c>
      <c r="AX454" s="425">
        <f t="shared" ca="1" si="154"/>
        <v>1</v>
      </c>
      <c r="AY454" s="425">
        <f t="shared" ca="1" si="154"/>
        <v>1</v>
      </c>
      <c r="AZ454" s="425">
        <f t="shared" ca="1" si="154"/>
        <v>1</v>
      </c>
      <c r="BA454" s="425">
        <f t="shared" ca="1" si="154"/>
        <v>1.0000000000000002</v>
      </c>
      <c r="BB454" s="425">
        <f t="shared" ca="1" si="154"/>
        <v>1</v>
      </c>
    </row>
    <row r="456" spans="1:54" x14ac:dyDescent="0.35">
      <c r="E456" s="5"/>
      <c r="F456" s="5"/>
      <c r="G456" s="5"/>
      <c r="H456" s="5"/>
      <c r="I456" s="5"/>
      <c r="J456" s="5"/>
      <c r="K456" s="5"/>
      <c r="L456" s="5"/>
      <c r="M456" s="5"/>
      <c r="N456" s="5"/>
      <c r="O456" s="5"/>
      <c r="P456" s="5"/>
      <c r="Q456" s="5"/>
      <c r="R456" s="5"/>
      <c r="S456" s="5"/>
    </row>
    <row r="457" spans="1:54" x14ac:dyDescent="0.35">
      <c r="B457" t="s">
        <v>2241</v>
      </c>
      <c r="E457" s="27">
        <f t="shared" ref="E457:S457" ca="1" si="155">SUM(E386-(E389+E390+E391+E392+E394+E395+E397+E398+E399+E401+E402+E404+E405+E407+E408+E410+E411+E413+E414+E416+E418+E419+E420+E421+E422+E423+E424+E426+E427+E428+E429+E430+E431+E432+E433+E434+E435+E436+E437+E438+E439+E440))</f>
        <v>5.5511151231257827E-17</v>
      </c>
      <c r="F457" s="27">
        <f t="shared" ca="1" si="155"/>
        <v>0</v>
      </c>
      <c r="G457" s="27">
        <f t="shared" ca="1" si="155"/>
        <v>0</v>
      </c>
      <c r="H457" s="27">
        <f t="shared" ca="1" si="155"/>
        <v>0</v>
      </c>
      <c r="I457" s="27">
        <f t="shared" ca="1" si="155"/>
        <v>1.1102230246251565E-16</v>
      </c>
      <c r="J457" s="27">
        <f t="shared" ca="1" si="155"/>
        <v>2.2204460492503131E-16</v>
      </c>
      <c r="K457" s="27">
        <f t="shared" ca="1" si="155"/>
        <v>0</v>
      </c>
      <c r="L457" s="27">
        <f t="shared" ca="1" si="155"/>
        <v>0</v>
      </c>
      <c r="M457" s="27">
        <f t="shared" ca="1" si="155"/>
        <v>0</v>
      </c>
      <c r="N457" s="27">
        <f t="shared" ca="1" si="155"/>
        <v>0</v>
      </c>
      <c r="O457" s="27">
        <f t="shared" ca="1" si="155"/>
        <v>0</v>
      </c>
      <c r="P457" s="27">
        <f t="shared" ca="1" si="155"/>
        <v>-2.7755575615628914E-17</v>
      </c>
      <c r="Q457" s="27">
        <f t="shared" ca="1" si="155"/>
        <v>5.5511151231257827E-17</v>
      </c>
      <c r="R457" s="27">
        <f t="shared" ca="1" si="155"/>
        <v>-1.3877787807814457E-17</v>
      </c>
      <c r="S457" s="27">
        <f t="shared" ca="1" si="155"/>
        <v>0</v>
      </c>
    </row>
    <row r="458" spans="1:54" x14ac:dyDescent="0.35">
      <c r="B458" t="s">
        <v>1882</v>
      </c>
      <c r="E458" s="27">
        <f t="shared" ref="E458:S458" ca="1" si="156">E387-(E388+E393+E396+E400+E403+E406+E409+E412+E415+E417)</f>
        <v>0</v>
      </c>
      <c r="F458" s="27">
        <f t="shared" ca="1" si="156"/>
        <v>0</v>
      </c>
      <c r="G458" s="27">
        <f t="shared" ca="1" si="156"/>
        <v>0</v>
      </c>
      <c r="H458" s="27">
        <f t="shared" ca="1" si="156"/>
        <v>0</v>
      </c>
      <c r="I458" s="27">
        <f t="shared" ca="1" si="156"/>
        <v>0</v>
      </c>
      <c r="J458" s="27">
        <f t="shared" ca="1" si="156"/>
        <v>0</v>
      </c>
      <c r="K458" s="27">
        <f t="shared" ca="1" si="156"/>
        <v>0</v>
      </c>
      <c r="L458" s="27">
        <f t="shared" ca="1" si="156"/>
        <v>0</v>
      </c>
      <c r="M458" s="27">
        <f t="shared" ca="1" si="156"/>
        <v>0</v>
      </c>
      <c r="N458" s="27">
        <f t="shared" ca="1" si="156"/>
        <v>0</v>
      </c>
      <c r="O458" s="27">
        <f t="shared" ca="1" si="156"/>
        <v>0</v>
      </c>
      <c r="P458" s="27">
        <f t="shared" ca="1" si="156"/>
        <v>0</v>
      </c>
      <c r="Q458" s="27">
        <f t="shared" ca="1" si="156"/>
        <v>0</v>
      </c>
      <c r="R458" s="27">
        <f t="shared" ca="1" si="156"/>
        <v>0</v>
      </c>
      <c r="S458" s="27">
        <f t="shared" ca="1" si="156"/>
        <v>0</v>
      </c>
      <c r="T458" s="27"/>
      <c r="U458" s="27"/>
      <c r="V458" s="27"/>
      <c r="W458" s="27"/>
      <c r="X458" s="27"/>
      <c r="Y458" s="27"/>
      <c r="Z458" s="27"/>
      <c r="AA458" s="27"/>
      <c r="AB458" s="27"/>
      <c r="AC458" s="27"/>
      <c r="AD458" s="27"/>
      <c r="AE458" s="27"/>
      <c r="AF458" s="27"/>
      <c r="AG458" s="27"/>
      <c r="AH458" s="27"/>
      <c r="AI458" s="27"/>
      <c r="AJ458" s="27"/>
      <c r="AK458" s="27"/>
      <c r="AL458" s="27"/>
      <c r="AM458" s="27"/>
      <c r="AN458" s="27">
        <f t="shared" ref="AN458:BB458" ca="1" si="157">AN387-(AN388+AN393+AN396+AN400+AN403+AN406+AN409+AN412+AN415+AN417)</f>
        <v>0</v>
      </c>
      <c r="AO458" s="27">
        <f t="shared" ca="1" si="157"/>
        <v>0</v>
      </c>
      <c r="AP458" s="27">
        <f t="shared" ca="1" si="157"/>
        <v>0</v>
      </c>
      <c r="AQ458" s="27">
        <f t="shared" ca="1" si="157"/>
        <v>0</v>
      </c>
      <c r="AR458" s="27">
        <f t="shared" ca="1" si="157"/>
        <v>0</v>
      </c>
      <c r="AS458" s="27">
        <f t="shared" ca="1" si="157"/>
        <v>0</v>
      </c>
      <c r="AT458" s="27">
        <f t="shared" ca="1" si="157"/>
        <v>0</v>
      </c>
      <c r="AU458" s="27">
        <f t="shared" ca="1" si="157"/>
        <v>0</v>
      </c>
      <c r="AV458" s="27">
        <f t="shared" ca="1" si="157"/>
        <v>0</v>
      </c>
      <c r="AW458" s="27">
        <f t="shared" ca="1" si="157"/>
        <v>0</v>
      </c>
      <c r="AX458" s="27">
        <f t="shared" ca="1" si="157"/>
        <v>0</v>
      </c>
      <c r="AY458" s="27">
        <f t="shared" ca="1" si="157"/>
        <v>0</v>
      </c>
      <c r="AZ458" s="27">
        <f t="shared" ca="1" si="157"/>
        <v>0</v>
      </c>
      <c r="BA458" s="27">
        <f t="shared" ca="1" si="157"/>
        <v>0</v>
      </c>
      <c r="BB458" s="27">
        <f t="shared" ca="1" si="157"/>
        <v>0</v>
      </c>
    </row>
    <row r="459" spans="1:54" x14ac:dyDescent="0.35">
      <c r="B459" t="s">
        <v>1883</v>
      </c>
      <c r="E459" s="27">
        <f t="shared" ref="E459:S459" ca="1" si="158">(E388+E393+E396+E400+E403+E406+E409+E412+E415+E417)-(E389+E390+E391+E392+E394+E395+E397+E399+E398+E401+E402+E404+E405+E407+E408+E410+E411+E413+E414+E416+SUM(E418:E424))</f>
        <v>0</v>
      </c>
      <c r="F459" s="27">
        <f t="shared" ca="1" si="158"/>
        <v>0</v>
      </c>
      <c r="G459" s="27">
        <f t="shared" ca="1" si="158"/>
        <v>0</v>
      </c>
      <c r="H459" s="27">
        <f t="shared" ca="1" si="158"/>
        <v>0</v>
      </c>
      <c r="I459" s="27">
        <f t="shared" ca="1" si="158"/>
        <v>0</v>
      </c>
      <c r="J459" s="27">
        <f t="shared" ca="1" si="158"/>
        <v>0</v>
      </c>
      <c r="K459" s="27">
        <f t="shared" ca="1" si="158"/>
        <v>0</v>
      </c>
      <c r="L459" s="27">
        <f t="shared" ca="1" si="158"/>
        <v>0</v>
      </c>
      <c r="M459" s="27">
        <f t="shared" ca="1" si="158"/>
        <v>0</v>
      </c>
      <c r="N459" s="27">
        <f t="shared" ca="1" si="158"/>
        <v>0</v>
      </c>
      <c r="O459" s="27">
        <f t="shared" ca="1" si="158"/>
        <v>0</v>
      </c>
      <c r="P459" s="27">
        <f t="shared" ca="1" si="158"/>
        <v>0</v>
      </c>
      <c r="Q459" s="27">
        <f t="shared" ca="1" si="158"/>
        <v>0</v>
      </c>
      <c r="R459" s="27">
        <f t="shared" ca="1" si="158"/>
        <v>0</v>
      </c>
      <c r="S459" s="27">
        <f t="shared" ca="1" si="158"/>
        <v>0</v>
      </c>
      <c r="T459" s="27"/>
      <c r="U459" s="27"/>
      <c r="V459" s="27"/>
      <c r="W459" s="27"/>
      <c r="X459" s="27"/>
      <c r="Y459" s="27"/>
      <c r="Z459" s="27"/>
      <c r="AA459" s="27"/>
      <c r="AB459" s="27"/>
      <c r="AC459" s="27"/>
      <c r="AD459" s="27"/>
      <c r="AE459" s="27"/>
      <c r="AF459" s="27"/>
      <c r="AG459" s="27"/>
      <c r="AH459" s="27"/>
      <c r="AI459" s="27"/>
      <c r="AJ459" s="27"/>
      <c r="AK459" s="27"/>
      <c r="AL459" s="27"/>
      <c r="AM459" s="27"/>
      <c r="AN459" s="27">
        <f t="shared" ref="AN459:BB459" ca="1" si="159">(AN388+AN393+AN396+AN400+AN403+AN406+AN409+AN412+AN415+AN417)-(AN389+AN390+AN391+AN392+AN394+AN395+AN397+AN399+AN398+AN401+AN402+AN404+AN405+AN407+AN408+AN410+AN411+AN413+AN414+AN416+SUM(AN418:AN424))</f>
        <v>0</v>
      </c>
      <c r="AO459" s="27">
        <f t="shared" ca="1" si="159"/>
        <v>0</v>
      </c>
      <c r="AP459" s="27">
        <f t="shared" ca="1" si="159"/>
        <v>0</v>
      </c>
      <c r="AQ459" s="27">
        <f t="shared" ca="1" si="159"/>
        <v>0</v>
      </c>
      <c r="AR459" s="27">
        <f t="shared" ca="1" si="159"/>
        <v>0</v>
      </c>
      <c r="AS459" s="27">
        <f t="shared" ca="1" si="159"/>
        <v>0</v>
      </c>
      <c r="AT459" s="27">
        <f t="shared" ca="1" si="159"/>
        <v>0</v>
      </c>
      <c r="AU459" s="27">
        <f t="shared" ca="1" si="159"/>
        <v>0</v>
      </c>
      <c r="AV459" s="27">
        <f t="shared" ca="1" si="159"/>
        <v>0</v>
      </c>
      <c r="AW459" s="27">
        <f t="shared" ca="1" si="159"/>
        <v>0</v>
      </c>
      <c r="AX459" s="27">
        <f t="shared" ca="1" si="159"/>
        <v>0</v>
      </c>
      <c r="AY459" s="27">
        <f t="shared" ca="1" si="159"/>
        <v>0</v>
      </c>
      <c r="AZ459" s="27">
        <f t="shared" ca="1" si="159"/>
        <v>0</v>
      </c>
      <c r="BA459" s="27">
        <f t="shared" ca="1" si="159"/>
        <v>0</v>
      </c>
      <c r="BB459" s="27">
        <f t="shared" ca="1" si="159"/>
        <v>0</v>
      </c>
    </row>
    <row r="460" spans="1:54" x14ac:dyDescent="0.35">
      <c r="B460" t="s">
        <v>1884</v>
      </c>
      <c r="E460" s="27">
        <f t="shared" ref="E460:S460" ca="1" si="160">E425-SUM(E426:E440)</f>
        <v>0</v>
      </c>
      <c r="F460" s="27">
        <f t="shared" ca="1" si="160"/>
        <v>0</v>
      </c>
      <c r="G460" s="27">
        <f t="shared" ca="1" si="160"/>
        <v>0</v>
      </c>
      <c r="H460" s="27">
        <f t="shared" ca="1" si="160"/>
        <v>0</v>
      </c>
      <c r="I460" s="27">
        <f t="shared" ca="1" si="160"/>
        <v>0</v>
      </c>
      <c r="J460" s="27">
        <f t="shared" ca="1" si="160"/>
        <v>0</v>
      </c>
      <c r="K460" s="27">
        <f t="shared" ca="1" si="160"/>
        <v>0</v>
      </c>
      <c r="L460" s="27">
        <f t="shared" ca="1" si="160"/>
        <v>0</v>
      </c>
      <c r="M460" s="27">
        <f t="shared" ca="1" si="160"/>
        <v>0</v>
      </c>
      <c r="N460" s="27">
        <f t="shared" ca="1" si="160"/>
        <v>0</v>
      </c>
      <c r="O460" s="27">
        <f t="shared" ca="1" si="160"/>
        <v>0</v>
      </c>
      <c r="P460" s="27">
        <f t="shared" ca="1" si="160"/>
        <v>0</v>
      </c>
      <c r="Q460" s="27">
        <f t="shared" ca="1" si="160"/>
        <v>0</v>
      </c>
      <c r="R460" s="27">
        <f t="shared" ca="1" si="160"/>
        <v>0</v>
      </c>
      <c r="S460" s="27">
        <f t="shared" ca="1" si="160"/>
        <v>0</v>
      </c>
      <c r="T460" s="27"/>
      <c r="U460" s="27"/>
      <c r="V460" s="27"/>
      <c r="W460" s="27"/>
      <c r="X460" s="27"/>
      <c r="Y460" s="27"/>
      <c r="Z460" s="27"/>
      <c r="AA460" s="27"/>
      <c r="AB460" s="27"/>
      <c r="AC460" s="27"/>
      <c r="AD460" s="27"/>
      <c r="AE460" s="27"/>
      <c r="AF460" s="27"/>
      <c r="AG460" s="27"/>
      <c r="AH460" s="27"/>
      <c r="AI460" s="27"/>
      <c r="AJ460" s="27"/>
      <c r="AK460" s="27"/>
      <c r="AL460" s="27"/>
      <c r="AM460" s="27"/>
      <c r="AN460" s="27">
        <f t="shared" ref="AN460:BB460" ca="1" si="161">AN425-SUM(AN426:AN440)</f>
        <v>0</v>
      </c>
      <c r="AO460" s="27">
        <f t="shared" ca="1" si="161"/>
        <v>0</v>
      </c>
      <c r="AP460" s="27">
        <f t="shared" ca="1" si="161"/>
        <v>0</v>
      </c>
      <c r="AQ460" s="27">
        <f t="shared" ca="1" si="161"/>
        <v>0</v>
      </c>
      <c r="AR460" s="27">
        <f t="shared" ca="1" si="161"/>
        <v>0</v>
      </c>
      <c r="AS460" s="27">
        <f t="shared" ca="1" si="161"/>
        <v>0</v>
      </c>
      <c r="AT460" s="27">
        <f t="shared" ca="1" si="161"/>
        <v>0</v>
      </c>
      <c r="AU460" s="27">
        <f t="shared" ca="1" si="161"/>
        <v>0</v>
      </c>
      <c r="AV460" s="27">
        <f t="shared" ca="1" si="161"/>
        <v>0</v>
      </c>
      <c r="AW460" s="27">
        <f t="shared" ca="1" si="161"/>
        <v>0</v>
      </c>
      <c r="AX460" s="27">
        <f t="shared" ca="1" si="161"/>
        <v>0</v>
      </c>
      <c r="AY460" s="27">
        <f t="shared" ca="1" si="161"/>
        <v>0</v>
      </c>
      <c r="AZ460" s="27">
        <f t="shared" ca="1" si="161"/>
        <v>0</v>
      </c>
      <c r="BA460" s="27">
        <f t="shared" ca="1" si="161"/>
        <v>0</v>
      </c>
      <c r="BB460" s="27">
        <f t="shared" ca="1" si="161"/>
        <v>0</v>
      </c>
    </row>
    <row r="461" spans="1:54" x14ac:dyDescent="0.35">
      <c r="B461" t="s">
        <v>1885</v>
      </c>
      <c r="E461" s="27">
        <f t="shared" ref="E461:S461" ca="1" si="162">E417-SUM(E418:E424)</f>
        <v>0</v>
      </c>
      <c r="F461" s="27">
        <f t="shared" ca="1" si="162"/>
        <v>0</v>
      </c>
      <c r="G461" s="27">
        <f t="shared" ca="1" si="162"/>
        <v>0</v>
      </c>
      <c r="H461" s="27">
        <f t="shared" ca="1" si="162"/>
        <v>0</v>
      </c>
      <c r="I461" s="27">
        <f t="shared" ca="1" si="162"/>
        <v>0</v>
      </c>
      <c r="J461" s="27">
        <f t="shared" ca="1" si="162"/>
        <v>0</v>
      </c>
      <c r="K461" s="27">
        <f t="shared" ca="1" si="162"/>
        <v>0</v>
      </c>
      <c r="L461" s="27">
        <f t="shared" ca="1" si="162"/>
        <v>0</v>
      </c>
      <c r="M461" s="27">
        <f t="shared" ca="1" si="162"/>
        <v>0</v>
      </c>
      <c r="N461" s="27">
        <f t="shared" ca="1" si="162"/>
        <v>0</v>
      </c>
      <c r="O461" s="27">
        <f t="shared" ca="1" si="162"/>
        <v>0</v>
      </c>
      <c r="P461" s="27">
        <f t="shared" ca="1" si="162"/>
        <v>0</v>
      </c>
      <c r="Q461" s="27">
        <f t="shared" ca="1" si="162"/>
        <v>0</v>
      </c>
      <c r="R461" s="27">
        <f t="shared" ca="1" si="162"/>
        <v>0</v>
      </c>
      <c r="S461" s="27">
        <f t="shared" ca="1" si="162"/>
        <v>0</v>
      </c>
      <c r="T461" s="27"/>
      <c r="U461" s="27"/>
      <c r="V461" s="27"/>
      <c r="W461" s="27"/>
      <c r="X461" s="27"/>
      <c r="Y461" s="27"/>
      <c r="Z461" s="27"/>
      <c r="AA461" s="27"/>
      <c r="AB461" s="27"/>
      <c r="AC461" s="27"/>
      <c r="AD461" s="27"/>
      <c r="AE461" s="27"/>
      <c r="AF461" s="27"/>
      <c r="AG461" s="27"/>
      <c r="AH461" s="27"/>
      <c r="AI461" s="27"/>
      <c r="AJ461" s="27"/>
      <c r="AK461" s="27"/>
      <c r="AL461" s="27"/>
      <c r="AM461" s="27"/>
      <c r="AN461" s="27">
        <f t="shared" ref="AN461:BB461" ca="1" si="163">AN417-SUM(AN418:AN424)</f>
        <v>0</v>
      </c>
      <c r="AO461" s="27">
        <f t="shared" ca="1" si="163"/>
        <v>0</v>
      </c>
      <c r="AP461" s="27">
        <f t="shared" ca="1" si="163"/>
        <v>0</v>
      </c>
      <c r="AQ461" s="27">
        <f t="shared" ca="1" si="163"/>
        <v>0</v>
      </c>
      <c r="AR461" s="27">
        <f t="shared" ca="1" si="163"/>
        <v>0</v>
      </c>
      <c r="AS461" s="27">
        <f t="shared" ca="1" si="163"/>
        <v>0</v>
      </c>
      <c r="AT461" s="27">
        <f t="shared" ca="1" si="163"/>
        <v>0</v>
      </c>
      <c r="AU461" s="27">
        <f t="shared" ca="1" si="163"/>
        <v>0</v>
      </c>
      <c r="AV461" s="27">
        <f t="shared" ca="1" si="163"/>
        <v>0</v>
      </c>
      <c r="AW461" s="27">
        <f t="shared" ca="1" si="163"/>
        <v>0</v>
      </c>
      <c r="AX461" s="27">
        <f t="shared" ca="1" si="163"/>
        <v>0</v>
      </c>
      <c r="AY461" s="27">
        <f t="shared" ca="1" si="163"/>
        <v>0</v>
      </c>
      <c r="AZ461" s="27">
        <f t="shared" ca="1" si="163"/>
        <v>0</v>
      </c>
      <c r="BA461" s="27">
        <f t="shared" ca="1" si="163"/>
        <v>0</v>
      </c>
      <c r="BB461" s="27">
        <f t="shared" ca="1" si="163"/>
        <v>0</v>
      </c>
    </row>
    <row r="462" spans="1:54" x14ac:dyDescent="0.35">
      <c r="B462" t="s">
        <v>1886</v>
      </c>
      <c r="E462" s="27">
        <f t="shared" ref="E462:S462" ca="1" si="164">E441-SUM(E442:E452)</f>
        <v>0</v>
      </c>
      <c r="F462" s="27">
        <f t="shared" ca="1" si="164"/>
        <v>0</v>
      </c>
      <c r="G462" s="27">
        <f t="shared" ca="1" si="164"/>
        <v>0</v>
      </c>
      <c r="H462" s="27">
        <f t="shared" ca="1" si="164"/>
        <v>0</v>
      </c>
      <c r="I462" s="27">
        <f t="shared" ca="1" si="164"/>
        <v>0</v>
      </c>
      <c r="J462" s="27">
        <f t="shared" ca="1" si="164"/>
        <v>0</v>
      </c>
      <c r="K462" s="27">
        <f t="shared" ca="1" si="164"/>
        <v>0</v>
      </c>
      <c r="L462" s="27">
        <f t="shared" ca="1" si="164"/>
        <v>0</v>
      </c>
      <c r="M462" s="27">
        <f t="shared" ca="1" si="164"/>
        <v>0</v>
      </c>
      <c r="N462" s="27">
        <f t="shared" ca="1" si="164"/>
        <v>0</v>
      </c>
      <c r="O462" s="27">
        <f t="shared" ca="1" si="164"/>
        <v>0</v>
      </c>
      <c r="P462" s="27">
        <f t="shared" ca="1" si="164"/>
        <v>0</v>
      </c>
      <c r="Q462" s="27">
        <f t="shared" ca="1" si="164"/>
        <v>0</v>
      </c>
      <c r="R462" s="27">
        <f t="shared" ca="1" si="164"/>
        <v>0</v>
      </c>
      <c r="S462" s="27">
        <f t="shared" ca="1" si="164"/>
        <v>0</v>
      </c>
      <c r="T462" s="27"/>
      <c r="U462" s="27"/>
      <c r="V462" s="27"/>
      <c r="W462" s="27"/>
      <c r="X462" s="27"/>
      <c r="Y462" s="27"/>
      <c r="Z462" s="27"/>
      <c r="AA462" s="27"/>
      <c r="AB462" s="27"/>
      <c r="AC462" s="27"/>
      <c r="AD462" s="27"/>
      <c r="AE462" s="27"/>
      <c r="AF462" s="27"/>
      <c r="AG462" s="27"/>
      <c r="AH462" s="27"/>
      <c r="AI462" s="27"/>
      <c r="AJ462" s="27"/>
      <c r="AK462" s="27"/>
      <c r="AL462" s="27"/>
      <c r="AM462" s="27"/>
      <c r="AN462" s="27">
        <f t="shared" ref="AN462:BB462" ca="1" si="165">AN441-SUM(AN442:AN452)</f>
        <v>0</v>
      </c>
      <c r="AO462" s="27">
        <f t="shared" ca="1" si="165"/>
        <v>0</v>
      </c>
      <c r="AP462" s="27">
        <f t="shared" ca="1" si="165"/>
        <v>0</v>
      </c>
      <c r="AQ462" s="27">
        <f t="shared" ca="1" si="165"/>
        <v>0</v>
      </c>
      <c r="AR462" s="27">
        <f t="shared" ca="1" si="165"/>
        <v>0</v>
      </c>
      <c r="AS462" s="27">
        <f t="shared" ca="1" si="165"/>
        <v>0</v>
      </c>
      <c r="AT462" s="27">
        <f t="shared" ca="1" si="165"/>
        <v>0</v>
      </c>
      <c r="AU462" s="27">
        <f t="shared" ca="1" si="165"/>
        <v>0</v>
      </c>
      <c r="AV462" s="27">
        <f t="shared" ca="1" si="165"/>
        <v>0</v>
      </c>
      <c r="AW462" s="27">
        <f t="shared" ca="1" si="165"/>
        <v>0</v>
      </c>
      <c r="AX462" s="27">
        <f t="shared" ca="1" si="165"/>
        <v>0</v>
      </c>
      <c r="AY462" s="27">
        <f t="shared" ca="1" si="165"/>
        <v>0</v>
      </c>
      <c r="AZ462" s="27">
        <f t="shared" ca="1" si="165"/>
        <v>0</v>
      </c>
      <c r="BA462" s="27">
        <f t="shared" ca="1" si="165"/>
        <v>0</v>
      </c>
      <c r="BB462" s="27">
        <f t="shared" ca="1" si="165"/>
        <v>0</v>
      </c>
    </row>
    <row r="463" spans="1:54" x14ac:dyDescent="0.35">
      <c r="B463" t="s">
        <v>0</v>
      </c>
      <c r="E463" s="27">
        <f t="shared" ref="E463:S463" ca="1" si="166">E454-E383</f>
        <v>0</v>
      </c>
      <c r="F463" s="27">
        <f t="shared" ca="1" si="166"/>
        <v>0</v>
      </c>
      <c r="G463" s="27">
        <f t="shared" ca="1" si="166"/>
        <v>0</v>
      </c>
      <c r="H463" s="27">
        <f t="shared" ca="1" si="166"/>
        <v>0</v>
      </c>
      <c r="I463" s="27">
        <f t="shared" ca="1" si="166"/>
        <v>0</v>
      </c>
      <c r="J463" s="27">
        <f t="shared" ca="1" si="166"/>
        <v>0</v>
      </c>
      <c r="K463" s="27">
        <f t="shared" ca="1" si="166"/>
        <v>0</v>
      </c>
      <c r="L463" s="27">
        <f t="shared" ca="1" si="166"/>
        <v>0</v>
      </c>
      <c r="M463" s="27">
        <f t="shared" ca="1" si="166"/>
        <v>0</v>
      </c>
      <c r="N463" s="27">
        <f t="shared" ca="1" si="166"/>
        <v>0</v>
      </c>
      <c r="O463" s="27">
        <f t="shared" ca="1" si="166"/>
        <v>0</v>
      </c>
      <c r="P463" s="27">
        <f t="shared" ca="1" si="166"/>
        <v>0</v>
      </c>
      <c r="Q463" s="27">
        <f t="shared" ca="1" si="166"/>
        <v>0</v>
      </c>
      <c r="R463" s="27">
        <f t="shared" ca="1" si="166"/>
        <v>0</v>
      </c>
      <c r="S463" s="27">
        <f t="shared" ca="1" si="166"/>
        <v>0</v>
      </c>
      <c r="T463" s="27"/>
      <c r="U463" s="27">
        <f t="shared" ref="U463:AL463" si="167">U454-U383</f>
        <v>-7098.0833899999989</v>
      </c>
      <c r="V463" s="27">
        <f t="shared" si="167"/>
        <v>-6765.9793099999997</v>
      </c>
      <c r="W463" s="27">
        <f t="shared" si="167"/>
        <v>-6919.9256900000009</v>
      </c>
      <c r="X463" s="27">
        <f t="shared" si="167"/>
        <v>-7141.0018899999986</v>
      </c>
      <c r="Y463" s="27">
        <f t="shared" si="167"/>
        <v>-7137.1193699999976</v>
      </c>
      <c r="Z463" s="27">
        <f t="shared" si="167"/>
        <v>-7147.0575100000015</v>
      </c>
      <c r="AA463" s="27">
        <f t="shared" si="167"/>
        <v>-7359.971849999999</v>
      </c>
      <c r="AB463" s="27">
        <f t="shared" si="167"/>
        <v>-6864.7023099999997</v>
      </c>
      <c r="AC463" s="27">
        <f t="shared" si="167"/>
        <v>-6857.4465300000011</v>
      </c>
      <c r="AD463" s="27">
        <f t="shared" si="167"/>
        <v>-7394.9844700000003</v>
      </c>
      <c r="AE463" s="27">
        <f t="shared" si="167"/>
        <v>-5668.1076599999997</v>
      </c>
      <c r="AF463" s="27">
        <f t="shared" si="167"/>
        <v>-7542.69326</v>
      </c>
      <c r="AG463" s="27">
        <f t="shared" si="167"/>
        <v>-6919.0715399999999</v>
      </c>
      <c r="AH463" s="27">
        <f t="shared" si="167"/>
        <v>-7373.2947599999998</v>
      </c>
      <c r="AI463" s="27">
        <f t="shared" si="167"/>
        <v>-7226.8543599999994</v>
      </c>
      <c r="AJ463" s="27">
        <f t="shared" si="167"/>
        <v>-9202.0199999999986</v>
      </c>
      <c r="AK463" s="27">
        <f t="shared" si="167"/>
        <v>-1189</v>
      </c>
      <c r="AL463" s="27">
        <f t="shared" si="167"/>
        <v>0</v>
      </c>
      <c r="AM463" s="27"/>
      <c r="AN463" s="27">
        <f t="shared" ref="AN463:BB463" ca="1" si="168">AN454-AN383</f>
        <v>0</v>
      </c>
      <c r="AO463" s="27">
        <f t="shared" ca="1" si="168"/>
        <v>0</v>
      </c>
      <c r="AP463" s="27">
        <f t="shared" ca="1" si="168"/>
        <v>0</v>
      </c>
      <c r="AQ463" s="27">
        <f t="shared" ca="1" si="168"/>
        <v>0</v>
      </c>
      <c r="AR463" s="27">
        <f t="shared" ca="1" si="168"/>
        <v>0</v>
      </c>
      <c r="AS463" s="27">
        <f t="shared" ca="1" si="168"/>
        <v>0</v>
      </c>
      <c r="AT463" s="27">
        <f t="shared" ca="1" si="168"/>
        <v>0</v>
      </c>
      <c r="AU463" s="27">
        <f t="shared" ca="1" si="168"/>
        <v>0</v>
      </c>
      <c r="AV463" s="27">
        <f t="shared" ca="1" si="168"/>
        <v>0</v>
      </c>
      <c r="AW463" s="27">
        <f t="shared" ca="1" si="168"/>
        <v>0</v>
      </c>
      <c r="AX463" s="27">
        <f t="shared" ca="1" si="168"/>
        <v>0</v>
      </c>
      <c r="AY463" s="27">
        <f t="shared" ca="1" si="168"/>
        <v>0</v>
      </c>
      <c r="AZ463" s="27">
        <f t="shared" ca="1" si="168"/>
        <v>0</v>
      </c>
      <c r="BA463" s="27">
        <f t="shared" ca="1" si="168"/>
        <v>0</v>
      </c>
      <c r="BB463" s="27">
        <f t="shared" ca="1" si="168"/>
        <v>0</v>
      </c>
    </row>
  </sheetData>
  <autoFilter ref="A4:S377" xr:uid="{BE089028-49C2-4CF2-B960-F73EED7D26F1}"/>
  <dataValidations count="2">
    <dataValidation type="list" allowBlank="1" showInputMessage="1" showErrorMessage="1" sqref="A393 A388" xr:uid="{AAD15B57-769A-4A20-BDA7-C83F8BC57D47}">
      <formula1>$A$425:$A$427</formula1>
    </dataValidation>
    <dataValidation type="list" allowBlank="1" showInputMessage="1" showErrorMessage="1" sqref="D1:D1048576" xr:uid="{4E7238EF-DD4A-4F82-84EA-D9A6F2E74BEC}">
      <formula1>$A$386:$A$452</formula1>
    </dataValidation>
  </dataValidation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3A55C-0DD4-4605-ABB9-BAF945160228}">
  <sheetPr>
    <tabColor theme="8" tint="0.39997558519241921"/>
    <pageSetUpPr fitToPage="1"/>
  </sheetPr>
  <dimension ref="A1:AO131"/>
  <sheetViews>
    <sheetView view="pageBreakPreview" topLeftCell="A33" zoomScale="60" zoomScaleNormal="100" workbookViewId="0">
      <selection activeCell="A53" sqref="A53:G53"/>
    </sheetView>
  </sheetViews>
  <sheetFormatPr defaultColWidth="9.1796875" defaultRowHeight="14.5" x14ac:dyDescent="0.35"/>
  <cols>
    <col min="1" max="1" width="53.08984375" customWidth="1"/>
    <col min="3" max="3" width="13" customWidth="1"/>
    <col min="4" max="4" width="14.81640625" customWidth="1"/>
    <col min="5" max="5" width="15.453125" customWidth="1"/>
    <col min="6" max="6" width="11.26953125" customWidth="1"/>
    <col min="7" max="7" width="12.7265625" bestFit="1" customWidth="1"/>
    <col min="8" max="8" width="13" bestFit="1" customWidth="1"/>
    <col min="9" max="9" width="11.81640625" bestFit="1" customWidth="1"/>
    <col min="10" max="10" width="11.54296875" bestFit="1" customWidth="1"/>
  </cols>
  <sheetData>
    <row r="1" spans="1:41" x14ac:dyDescent="0.35">
      <c r="A1" s="148" t="str">
        <f>'A10'!A1</f>
        <v>Milton Keynes -  Retail and Leisure Needs Assessment</v>
      </c>
      <c r="B1" s="149"/>
      <c r="C1" s="149"/>
      <c r="D1" s="149"/>
      <c r="E1" s="149"/>
      <c r="F1" s="149"/>
      <c r="G1" s="149"/>
      <c r="H1" s="149"/>
      <c r="I1" s="149"/>
      <c r="J1" s="149"/>
    </row>
    <row r="2" spans="1:41" s="149" customFormat="1" ht="13" x14ac:dyDescent="0.3">
      <c r="A2" s="150" t="str">
        <f>[5]A9!A2</f>
        <v>Nexus Planning</v>
      </c>
      <c r="B2" s="150"/>
    </row>
    <row r="3" spans="1:41" s="149" customFormat="1" ht="13" x14ac:dyDescent="0.3">
      <c r="A3" s="150"/>
      <c r="B3" s="150"/>
    </row>
    <row r="4" spans="1:41" s="149" customFormat="1" ht="13" x14ac:dyDescent="0.3">
      <c r="A4" s="211" t="s">
        <v>2230</v>
      </c>
    </row>
    <row r="5" spans="1:41" s="149" customFormat="1" ht="13" x14ac:dyDescent="0.3">
      <c r="A5" s="211" t="s">
        <v>2231</v>
      </c>
    </row>
    <row r="6" spans="1:41" s="149" customFormat="1" ht="13" x14ac:dyDescent="0.3">
      <c r="A6" s="211" t="s">
        <v>2214</v>
      </c>
      <c r="B6" s="211"/>
    </row>
    <row r="7" spans="1:41" ht="15" thickBot="1" x14ac:dyDescent="0.4"/>
    <row r="8" spans="1:41" ht="68.25" customHeight="1" x14ac:dyDescent="0.35">
      <c r="A8" s="439"/>
      <c r="B8" s="439"/>
      <c r="C8" s="579" t="s">
        <v>0</v>
      </c>
      <c r="D8" s="566" t="s">
        <v>2238</v>
      </c>
      <c r="E8" s="273" t="s">
        <v>2239</v>
      </c>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41" s="212" customFormat="1" x14ac:dyDescent="0.35">
      <c r="A9" s="440" t="s">
        <v>1814</v>
      </c>
      <c r="B9" s="440"/>
      <c r="C9" s="580">
        <f t="shared" ref="C9:E27" ca="1" si="0">C72/C$115</f>
        <v>0.53499240560394756</v>
      </c>
      <c r="D9" s="593">
        <f t="shared" ca="1" si="0"/>
        <v>0.89119834100152984</v>
      </c>
      <c r="E9" s="587">
        <f t="shared" ca="1" si="0"/>
        <v>0.35087444665384382</v>
      </c>
      <c r="F9" s="498">
        <f ca="1">Books!F456</f>
        <v>0.78735999999999995</v>
      </c>
      <c r="G9" s="498">
        <f ca="1">Books!G456</f>
        <v>1.0001</v>
      </c>
      <c r="H9" s="498">
        <f ca="1">Books!H456</f>
        <v>1.0000099999999998</v>
      </c>
      <c r="I9" s="498">
        <f ca="1">Books!I456</f>
        <v>0.75361</v>
      </c>
      <c r="J9" s="498">
        <f ca="1">Books!J456</f>
        <v>0.79811999999999994</v>
      </c>
      <c r="K9" s="498">
        <f ca="1">Books!K456</f>
        <v>1.0000699999999998</v>
      </c>
      <c r="L9" s="498">
        <f ca="1">Books!L456</f>
        <v>0.87066999999999994</v>
      </c>
      <c r="M9" s="498">
        <f ca="1">Books!M456</f>
        <v>0.53769</v>
      </c>
      <c r="N9" s="498">
        <f ca="1">Books!N456</f>
        <v>0.96365999999999996</v>
      </c>
      <c r="O9" s="498">
        <f ca="1">Books!O456</f>
        <v>0.85934999999999995</v>
      </c>
      <c r="P9" s="498">
        <f ca="1">Books!P456</f>
        <v>0.38257999999999998</v>
      </c>
      <c r="Q9" s="498">
        <f ca="1">Books!Q456</f>
        <v>0.38668999999999998</v>
      </c>
      <c r="R9" s="498">
        <f ca="1">Books!R456</f>
        <v>0.25818000000000002</v>
      </c>
      <c r="S9" s="498">
        <f ca="1">Books!S456</f>
        <v>0.11524</v>
      </c>
      <c r="T9" s="3"/>
      <c r="U9" s="3"/>
      <c r="V9" s="3"/>
      <c r="W9" s="3"/>
      <c r="X9" s="3"/>
      <c r="Y9" s="3"/>
      <c r="Z9" s="3"/>
      <c r="AA9" s="3"/>
      <c r="AB9" s="3"/>
      <c r="AC9" s="3"/>
      <c r="AD9" s="3"/>
      <c r="AE9" s="3"/>
      <c r="AF9" s="3"/>
      <c r="AG9" s="3"/>
      <c r="AH9" s="3"/>
      <c r="AI9" s="3"/>
      <c r="AJ9" s="3"/>
      <c r="AK9" s="3"/>
      <c r="AL9" s="3"/>
      <c r="AM9" s="3"/>
      <c r="AN9" s="3"/>
      <c r="AO9" s="3"/>
    </row>
    <row r="10" spans="1:41" s="619" customFormat="1" x14ac:dyDescent="0.35">
      <c r="A10" s="618" t="s">
        <v>1815</v>
      </c>
      <c r="B10" s="618"/>
      <c r="C10" s="620">
        <f t="shared" ca="1" si="0"/>
        <v>0.44037977239259424</v>
      </c>
      <c r="D10" s="624">
        <f t="shared" ca="1" si="0"/>
        <v>0.73701890216437493</v>
      </c>
      <c r="E10" s="622">
        <f t="shared" ca="1" si="0"/>
        <v>0.28705107769424654</v>
      </c>
      <c r="F10" s="617">
        <f ca="1">Books!F457</f>
        <v>0.60617999999999994</v>
      </c>
      <c r="G10" s="617">
        <f ca="1">Books!G457</f>
        <v>0.88778999999999997</v>
      </c>
      <c r="H10" s="617">
        <f ca="1">Books!H457</f>
        <v>0.8142999999999998</v>
      </c>
      <c r="I10" s="617">
        <f ca="1">Books!I457</f>
        <v>0.33426</v>
      </c>
      <c r="J10" s="617">
        <f ca="1">Books!J457</f>
        <v>0.75470999999999999</v>
      </c>
      <c r="K10" s="617">
        <f ca="1">Books!K457</f>
        <v>1.0000699999999998</v>
      </c>
      <c r="L10" s="617">
        <f ca="1">Books!L457</f>
        <v>0.70767999999999998</v>
      </c>
      <c r="M10" s="617">
        <f ca="1">Books!M457</f>
        <v>0.48401</v>
      </c>
      <c r="N10" s="617">
        <f ca="1">Books!N457</f>
        <v>0.96365999999999996</v>
      </c>
      <c r="O10" s="617">
        <f ca="1">Books!O457</f>
        <v>0.79466999999999999</v>
      </c>
      <c r="P10" s="617">
        <f ca="1">Books!P457</f>
        <v>0.28293999999999997</v>
      </c>
      <c r="Q10" s="617">
        <f ca="1">Books!Q457</f>
        <v>0.28778999999999999</v>
      </c>
      <c r="R10" s="617">
        <f ca="1">Books!R457</f>
        <v>0.2041</v>
      </c>
      <c r="S10" s="617">
        <f ca="1">Books!S457</f>
        <v>0.11524</v>
      </c>
      <c r="T10" s="565"/>
      <c r="U10" s="565"/>
      <c r="V10" s="565"/>
      <c r="W10" s="565"/>
      <c r="X10" s="565"/>
      <c r="Y10" s="565"/>
      <c r="Z10" s="565"/>
      <c r="AA10" s="565"/>
      <c r="AB10" s="565"/>
      <c r="AC10" s="565"/>
      <c r="AD10" s="565"/>
      <c r="AE10" s="565"/>
      <c r="AF10" s="565"/>
      <c r="AG10" s="565"/>
      <c r="AH10" s="565"/>
      <c r="AI10" s="565"/>
      <c r="AJ10" s="565"/>
      <c r="AK10" s="565"/>
      <c r="AL10" s="565"/>
      <c r="AM10" s="565"/>
      <c r="AN10" s="565"/>
      <c r="AO10" s="565"/>
    </row>
    <row r="11" spans="1:41" s="214" customFormat="1" x14ac:dyDescent="0.35">
      <c r="A11" s="446" t="s">
        <v>1816</v>
      </c>
      <c r="B11" s="453"/>
      <c r="C11" s="582">
        <f t="shared" ca="1" si="0"/>
        <v>0.23952624270089834</v>
      </c>
      <c r="D11" s="595">
        <f t="shared" ca="1" si="0"/>
        <v>0.37021832096844082</v>
      </c>
      <c r="E11" s="589">
        <f t="shared" ca="1" si="0"/>
        <v>0.17197330124103941</v>
      </c>
      <c r="F11" s="469">
        <f ca="1">Books!F458</f>
        <v>0.24504999999999999</v>
      </c>
      <c r="G11" s="469">
        <f ca="1">Books!G458</f>
        <v>0.53669999999999995</v>
      </c>
      <c r="H11" s="469">
        <f ca="1">Books!H458</f>
        <v>0.48387999999999998</v>
      </c>
      <c r="I11" s="469">
        <f ca="1">Books!I458</f>
        <v>0.17862999999999998</v>
      </c>
      <c r="J11" s="469">
        <f ca="1">Books!J458</f>
        <v>0.48525000000000001</v>
      </c>
      <c r="K11" s="469">
        <f ca="1">Books!K458</f>
        <v>0.5383</v>
      </c>
      <c r="L11" s="469">
        <f ca="1">Books!L458</f>
        <v>0.29479</v>
      </c>
      <c r="M11" s="469">
        <f ca="1">Books!M458</f>
        <v>0.26895000000000002</v>
      </c>
      <c r="N11" s="469">
        <f ca="1">Books!N458</f>
        <v>0.29122999999999999</v>
      </c>
      <c r="O11" s="469">
        <f ca="1">Books!O458</f>
        <v>0.21634999999999999</v>
      </c>
      <c r="P11" s="469">
        <f ca="1">Books!P458</f>
        <v>0.13186999999999999</v>
      </c>
      <c r="Q11" s="469">
        <f ca="1">Books!Q458</f>
        <v>0.18991</v>
      </c>
      <c r="R11" s="469">
        <f ca="1">Books!R458</f>
        <v>0.12331</v>
      </c>
      <c r="S11" s="469">
        <f ca="1">Books!S458</f>
        <v>0.11524</v>
      </c>
      <c r="T11"/>
      <c r="U11"/>
      <c r="V11"/>
      <c r="W11"/>
      <c r="X11"/>
      <c r="Y11"/>
      <c r="Z11"/>
      <c r="AA11"/>
      <c r="AB11"/>
      <c r="AC11"/>
      <c r="AD11"/>
      <c r="AE11"/>
      <c r="AF11"/>
      <c r="AG11"/>
      <c r="AH11"/>
      <c r="AI11"/>
      <c r="AJ11"/>
      <c r="AK11"/>
      <c r="AL11"/>
      <c r="AM11"/>
      <c r="AN11"/>
      <c r="AO11"/>
    </row>
    <row r="12" spans="1:41" s="214" customFormat="1" x14ac:dyDescent="0.35">
      <c r="A12" s="446" t="s">
        <v>1821</v>
      </c>
      <c r="B12" s="453"/>
      <c r="C12" s="582">
        <f t="shared" ca="1" si="0"/>
        <v>4.0022202779841309E-2</v>
      </c>
      <c r="D12" s="595">
        <f t="shared" ca="1" si="0"/>
        <v>7.839231939711433E-2</v>
      </c>
      <c r="E12" s="589">
        <f t="shared" ca="1" si="0"/>
        <v>2.018921614427464E-2</v>
      </c>
      <c r="F12" s="469">
        <f ca="1">Books!F459</f>
        <v>0.36113000000000001</v>
      </c>
      <c r="G12" s="469">
        <f ca="1">Books!G459</f>
        <v>4.8439999999999997E-2</v>
      </c>
      <c r="H12" s="469">
        <f ca="1">Books!H459</f>
        <v>0.14038</v>
      </c>
      <c r="I12" s="469">
        <f ca="1">Books!I459</f>
        <v>3.6650000000000002E-2</v>
      </c>
      <c r="J12" s="469">
        <f ca="1">Books!J459</f>
        <v>0</v>
      </c>
      <c r="K12" s="469">
        <f ca="1">Books!K459</f>
        <v>0</v>
      </c>
      <c r="L12" s="469">
        <f ca="1">Books!L459</f>
        <v>0</v>
      </c>
      <c r="M12" s="469">
        <f ca="1">Books!M459</f>
        <v>0</v>
      </c>
      <c r="N12" s="469">
        <f ca="1">Books!N459</f>
        <v>7.6319999999999999E-2</v>
      </c>
      <c r="O12" s="469">
        <f ca="1">Books!O459</f>
        <v>0</v>
      </c>
      <c r="P12" s="469">
        <f ca="1">Books!P459</f>
        <v>0</v>
      </c>
      <c r="Q12" s="469">
        <f ca="1">Books!Q459</f>
        <v>0</v>
      </c>
      <c r="R12" s="469">
        <f ca="1">Books!R459</f>
        <v>8.0790000000000001E-2</v>
      </c>
      <c r="S12" s="469">
        <f ca="1">Books!S459</f>
        <v>0</v>
      </c>
      <c r="T12"/>
      <c r="U12"/>
      <c r="V12"/>
      <c r="W12"/>
      <c r="X12"/>
      <c r="Y12"/>
      <c r="Z12"/>
      <c r="AA12"/>
      <c r="AB12"/>
      <c r="AC12"/>
      <c r="AD12"/>
      <c r="AE12"/>
      <c r="AF12"/>
      <c r="AG12"/>
      <c r="AH12"/>
      <c r="AI12"/>
      <c r="AJ12"/>
      <c r="AK12"/>
      <c r="AL12"/>
      <c r="AM12"/>
      <c r="AN12"/>
      <c r="AO12"/>
    </row>
    <row r="13" spans="1:41" s="214" customFormat="1" x14ac:dyDescent="0.35">
      <c r="A13" s="446" t="s">
        <v>1824</v>
      </c>
      <c r="B13" s="453"/>
      <c r="C13" s="582">
        <f t="shared" ca="1" si="0"/>
        <v>4.4380386319085641E-2</v>
      </c>
      <c r="D13" s="595">
        <f t="shared" ca="1" si="0"/>
        <v>5.7239393054359329E-2</v>
      </c>
      <c r="E13" s="589">
        <f t="shared" ca="1" si="0"/>
        <v>3.7733742232199101E-2</v>
      </c>
      <c r="F13" s="469">
        <f ca="1">Books!F460</f>
        <v>0</v>
      </c>
      <c r="G13" s="469">
        <f ca="1">Books!G460</f>
        <v>0</v>
      </c>
      <c r="H13" s="469">
        <f ca="1">Books!H460</f>
        <v>6.3869999999999996E-2</v>
      </c>
      <c r="I13" s="469">
        <f ca="1">Books!I460</f>
        <v>8.233E-2</v>
      </c>
      <c r="J13" s="469">
        <f ca="1">Books!J460</f>
        <v>0.12421</v>
      </c>
      <c r="K13" s="469">
        <f ca="1">Books!K460</f>
        <v>5.5989999999999998E-2</v>
      </c>
      <c r="L13" s="469">
        <f ca="1">Books!L460</f>
        <v>0</v>
      </c>
      <c r="M13" s="469">
        <f ca="1">Books!M460</f>
        <v>5.3679999999999999E-2</v>
      </c>
      <c r="N13" s="469">
        <f ca="1">Books!N460</f>
        <v>0.17938999999999999</v>
      </c>
      <c r="O13" s="469">
        <f ca="1">Books!O460</f>
        <v>2.5239999999999999E-2</v>
      </c>
      <c r="P13" s="469">
        <f ca="1">Books!P460</f>
        <v>2.0119999999999999E-2</v>
      </c>
      <c r="Q13" s="469">
        <f ca="1">Books!Q460</f>
        <v>9.7879999999999995E-2</v>
      </c>
      <c r="R13" s="469">
        <f ca="1">Books!R460</f>
        <v>0</v>
      </c>
      <c r="S13" s="469">
        <f ca="1">Books!S460</f>
        <v>0</v>
      </c>
      <c r="T13"/>
      <c r="U13"/>
      <c r="V13"/>
      <c r="W13"/>
      <c r="X13"/>
      <c r="Y13"/>
      <c r="Z13"/>
      <c r="AA13"/>
      <c r="AB13"/>
      <c r="AC13"/>
      <c r="AD13"/>
      <c r="AE13"/>
      <c r="AF13"/>
      <c r="AG13"/>
      <c r="AH13"/>
      <c r="AI13"/>
      <c r="AJ13"/>
      <c r="AK13"/>
      <c r="AL13"/>
      <c r="AM13"/>
      <c r="AN13"/>
      <c r="AO13"/>
    </row>
    <row r="14" spans="1:41" s="214" customFormat="1" x14ac:dyDescent="0.35">
      <c r="A14" s="446" t="s">
        <v>1828</v>
      </c>
      <c r="B14" s="453"/>
      <c r="C14" s="582">
        <f t="shared" ca="1" si="0"/>
        <v>2.3321886749910797E-2</v>
      </c>
      <c r="D14" s="595">
        <f t="shared" ca="1" si="0"/>
        <v>3.6227792298468724E-2</v>
      </c>
      <c r="E14" s="589">
        <f t="shared" ca="1" si="0"/>
        <v>1.6651001310141016E-2</v>
      </c>
      <c r="F14" s="469">
        <f ca="1">Books!F461</f>
        <v>0</v>
      </c>
      <c r="G14" s="469">
        <f ca="1">Books!G461</f>
        <v>0.12712000000000001</v>
      </c>
      <c r="H14" s="469">
        <f ca="1">Books!H461</f>
        <v>9.0200000000000002E-2</v>
      </c>
      <c r="I14" s="469">
        <f ca="1">Books!I461</f>
        <v>0</v>
      </c>
      <c r="J14" s="469">
        <f ca="1">Books!J461</f>
        <v>0</v>
      </c>
      <c r="K14" s="469">
        <f ca="1">Books!K461</f>
        <v>3.1519999999999999E-2</v>
      </c>
      <c r="L14" s="469">
        <f ca="1">Books!L461</f>
        <v>0</v>
      </c>
      <c r="M14" s="469">
        <f ca="1">Books!M461</f>
        <v>7.2959999999999997E-2</v>
      </c>
      <c r="N14" s="469">
        <f ca="1">Books!N461</f>
        <v>0</v>
      </c>
      <c r="O14" s="469">
        <f ca="1">Books!O461</f>
        <v>0</v>
      </c>
      <c r="P14" s="469">
        <f ca="1">Books!P461</f>
        <v>0</v>
      </c>
      <c r="Q14" s="469">
        <f ca="1">Books!Q461</f>
        <v>0</v>
      </c>
      <c r="R14" s="469">
        <f ca="1">Books!R461</f>
        <v>0</v>
      </c>
      <c r="S14" s="469">
        <f ca="1">Books!S461</f>
        <v>0</v>
      </c>
      <c r="T14"/>
      <c r="U14"/>
      <c r="V14"/>
      <c r="W14"/>
      <c r="X14"/>
      <c r="Y14"/>
      <c r="Z14"/>
      <c r="AA14"/>
      <c r="AB14"/>
      <c r="AC14"/>
      <c r="AD14"/>
      <c r="AE14"/>
      <c r="AF14"/>
      <c r="AG14"/>
      <c r="AH14"/>
      <c r="AI14"/>
      <c r="AJ14"/>
      <c r="AK14"/>
      <c r="AL14"/>
      <c r="AM14"/>
      <c r="AN14"/>
      <c r="AO14"/>
    </row>
    <row r="15" spans="1:41" s="214" customFormat="1" x14ac:dyDescent="0.35">
      <c r="A15" s="446" t="s">
        <v>1831</v>
      </c>
      <c r="B15" s="453"/>
      <c r="C15" s="582">
        <f t="shared" ca="1" si="0"/>
        <v>3.3489466936768707E-2</v>
      </c>
      <c r="D15" s="595">
        <f t="shared" ca="1" si="0"/>
        <v>5.9240140196440742E-2</v>
      </c>
      <c r="E15" s="589">
        <f t="shared" ca="1" si="0"/>
        <v>2.0179297366264646E-2</v>
      </c>
      <c r="F15" s="469">
        <f ca="1">Books!F462</f>
        <v>0</v>
      </c>
      <c r="G15" s="469">
        <f ca="1">Books!G462</f>
        <v>0</v>
      </c>
      <c r="H15" s="469">
        <f ca="1">Books!H462</f>
        <v>1.1990000000000001E-2</v>
      </c>
      <c r="I15" s="469">
        <f ca="1">Books!I462</f>
        <v>0</v>
      </c>
      <c r="J15" s="469">
        <f ca="1">Books!J462</f>
        <v>5.092E-2</v>
      </c>
      <c r="K15" s="469">
        <f ca="1">Books!K462</f>
        <v>0.19619999999999999</v>
      </c>
      <c r="L15" s="469">
        <f ca="1">Books!L462</f>
        <v>0.28976999999999997</v>
      </c>
      <c r="M15" s="469">
        <f ca="1">Books!M462</f>
        <v>8.8419999999999999E-2</v>
      </c>
      <c r="N15" s="469">
        <f ca="1">Books!N462</f>
        <v>9.3109999999999998E-2</v>
      </c>
      <c r="O15" s="469">
        <f ca="1">Books!O462</f>
        <v>2.5239999999999999E-2</v>
      </c>
      <c r="P15" s="469">
        <f ca="1">Books!P462</f>
        <v>0</v>
      </c>
      <c r="Q15" s="469">
        <f ca="1">Books!Q462</f>
        <v>0</v>
      </c>
      <c r="R15" s="469">
        <f ca="1">Books!R462</f>
        <v>0</v>
      </c>
      <c r="S15" s="469">
        <f ca="1">Books!S462</f>
        <v>0</v>
      </c>
      <c r="T15"/>
      <c r="U15"/>
      <c r="V15"/>
      <c r="W15"/>
      <c r="X15"/>
      <c r="Y15"/>
      <c r="Z15"/>
      <c r="AA15"/>
      <c r="AB15"/>
      <c r="AC15"/>
      <c r="AD15"/>
      <c r="AE15"/>
      <c r="AF15"/>
      <c r="AG15"/>
      <c r="AH15"/>
      <c r="AI15"/>
      <c r="AJ15"/>
      <c r="AK15"/>
      <c r="AL15"/>
      <c r="AM15"/>
      <c r="AN15"/>
      <c r="AO15"/>
    </row>
    <row r="16" spans="1:41" x14ac:dyDescent="0.35">
      <c r="A16" s="446" t="s">
        <v>1834</v>
      </c>
      <c r="B16" s="453"/>
      <c r="C16" s="582">
        <f t="shared" ca="1" si="0"/>
        <v>9.4485261178047942E-3</v>
      </c>
      <c r="D16" s="595">
        <f t="shared" ca="1" si="0"/>
        <v>2.7728226279119462E-2</v>
      </c>
      <c r="E16" s="589">
        <f t="shared" ca="1" si="0"/>
        <v>0</v>
      </c>
      <c r="F16" s="469">
        <f ca="1">Books!F463</f>
        <v>0</v>
      </c>
      <c r="G16" s="469">
        <f ca="1">Books!G463</f>
        <v>0</v>
      </c>
      <c r="H16" s="469">
        <f ca="1">Books!H463</f>
        <v>0</v>
      </c>
      <c r="I16" s="469">
        <f ca="1">Books!I463</f>
        <v>0</v>
      </c>
      <c r="J16" s="469">
        <f ca="1">Books!J463</f>
        <v>7.7380000000000004E-2</v>
      </c>
      <c r="K16" s="469">
        <f ca="1">Books!K463</f>
        <v>1.576E-2</v>
      </c>
      <c r="L16" s="469">
        <f ca="1">Books!L463</f>
        <v>0</v>
      </c>
      <c r="M16" s="469">
        <f ca="1">Books!M463</f>
        <v>0</v>
      </c>
      <c r="N16" s="469">
        <f ca="1">Books!N463</f>
        <v>0.17832999999999999</v>
      </c>
      <c r="O16" s="469">
        <f ca="1">Books!O463</f>
        <v>0</v>
      </c>
      <c r="P16" s="469">
        <f ca="1">Books!P463</f>
        <v>0</v>
      </c>
      <c r="Q16" s="469">
        <f ca="1">Books!Q463</f>
        <v>0</v>
      </c>
      <c r="R16" s="469">
        <f ca="1">Books!R463</f>
        <v>0</v>
      </c>
      <c r="S16" s="469">
        <f ca="1">Books!S463</f>
        <v>0</v>
      </c>
    </row>
    <row r="17" spans="1:41" x14ac:dyDescent="0.35">
      <c r="A17" s="453" t="s">
        <v>1837</v>
      </c>
      <c r="B17" s="453"/>
      <c r="C17" s="582">
        <f t="shared" ca="1" si="0"/>
        <v>1.8765757044592497E-2</v>
      </c>
      <c r="D17" s="595">
        <f t="shared" ca="1" si="0"/>
        <v>3.9627980795459768E-2</v>
      </c>
      <c r="E17" s="589">
        <f t="shared" ca="1" si="0"/>
        <v>7.9823599294299545E-3</v>
      </c>
      <c r="F17" s="469">
        <f ca="1">Books!F464</f>
        <v>0</v>
      </c>
      <c r="G17" s="469">
        <f ca="1">Books!G464</f>
        <v>0</v>
      </c>
      <c r="H17" s="469">
        <f ca="1">Books!H464</f>
        <v>0</v>
      </c>
      <c r="I17" s="469">
        <f ca="1">Books!I464</f>
        <v>0</v>
      </c>
      <c r="J17" s="469">
        <f ca="1">Books!J464</f>
        <v>0</v>
      </c>
      <c r="K17" s="469">
        <f ca="1">Books!K464</f>
        <v>0</v>
      </c>
      <c r="L17" s="469">
        <f ca="1">Books!L464</f>
        <v>0</v>
      </c>
      <c r="M17" s="469">
        <f ca="1">Books!M464</f>
        <v>0</v>
      </c>
      <c r="N17" s="469">
        <f ca="1">Books!N464</f>
        <v>0.14527999999999999</v>
      </c>
      <c r="O17" s="469">
        <f ca="1">Books!O464</f>
        <v>0.52783999999999998</v>
      </c>
      <c r="P17" s="469">
        <f ca="1">Books!P464</f>
        <v>5.1429999999999997E-2</v>
      </c>
      <c r="Q17" s="469">
        <f ca="1">Books!Q464</f>
        <v>0</v>
      </c>
      <c r="R17" s="469">
        <f ca="1">Books!R464</f>
        <v>0</v>
      </c>
      <c r="S17" s="469">
        <f ca="1">Books!S464</f>
        <v>0</v>
      </c>
    </row>
    <row r="18" spans="1:41" x14ac:dyDescent="0.35">
      <c r="A18" s="446" t="s">
        <v>1840</v>
      </c>
      <c r="B18" s="453"/>
      <c r="C18" s="582">
        <f t="shared" ca="1" si="0"/>
        <v>5.1278764525437906E-3</v>
      </c>
      <c r="D18" s="595">
        <f t="shared" ca="1" si="0"/>
        <v>1.5048581845962802E-2</v>
      </c>
      <c r="E18" s="589">
        <f t="shared" ca="1" si="0"/>
        <v>0</v>
      </c>
      <c r="F18" s="469">
        <f ca="1">Books!F465</f>
        <v>0</v>
      </c>
      <c r="G18" s="469">
        <f ca="1">Books!G465</f>
        <v>0</v>
      </c>
      <c r="H18" s="469">
        <f ca="1">Books!H465</f>
        <v>1.1990000000000001E-2</v>
      </c>
      <c r="I18" s="469">
        <f ca="1">Books!I465</f>
        <v>0</v>
      </c>
      <c r="J18" s="469">
        <f ca="1">Books!J465</f>
        <v>0</v>
      </c>
      <c r="K18" s="469">
        <f ca="1">Books!K465</f>
        <v>3.1449999999999999E-2</v>
      </c>
      <c r="L18" s="469">
        <f ca="1">Books!L465</f>
        <v>0.12311999999999999</v>
      </c>
      <c r="M18" s="469">
        <f ca="1">Books!M465</f>
        <v>0</v>
      </c>
      <c r="N18" s="469">
        <f ca="1">Books!N465</f>
        <v>0</v>
      </c>
      <c r="O18" s="469">
        <f ca="1">Books!O465</f>
        <v>0</v>
      </c>
      <c r="P18" s="469">
        <f ca="1">Books!P465</f>
        <v>0</v>
      </c>
      <c r="Q18" s="469">
        <f ca="1">Books!Q465</f>
        <v>0</v>
      </c>
      <c r="R18" s="469">
        <f ca="1">Books!R465</f>
        <v>0</v>
      </c>
      <c r="S18" s="469">
        <f ca="1">Books!S465</f>
        <v>0</v>
      </c>
    </row>
    <row r="19" spans="1:41" x14ac:dyDescent="0.35">
      <c r="A19" s="446" t="s">
        <v>1843</v>
      </c>
      <c r="B19" s="453"/>
      <c r="C19" s="582">
        <f t="shared" ca="1" si="0"/>
        <v>0</v>
      </c>
      <c r="D19" s="595">
        <f t="shared" ca="1" si="0"/>
        <v>0</v>
      </c>
      <c r="E19" s="589">
        <f t="shared" ca="1" si="0"/>
        <v>0</v>
      </c>
      <c r="F19" s="469">
        <f ca="1">Books!F466</f>
        <v>0</v>
      </c>
      <c r="G19" s="469">
        <f ca="1">Books!G466</f>
        <v>0</v>
      </c>
      <c r="H19" s="469">
        <f ca="1">Books!H466</f>
        <v>0</v>
      </c>
      <c r="I19" s="469">
        <f ca="1">Books!I466</f>
        <v>0</v>
      </c>
      <c r="J19" s="469">
        <f ca="1">Books!J466</f>
        <v>0</v>
      </c>
      <c r="K19" s="469">
        <f ca="1">Books!K466</f>
        <v>0</v>
      </c>
      <c r="L19" s="469">
        <f ca="1">Books!L466</f>
        <v>0</v>
      </c>
      <c r="M19" s="469">
        <f ca="1">Books!M466</f>
        <v>0</v>
      </c>
      <c r="N19" s="469">
        <f ca="1">Books!N466</f>
        <v>0</v>
      </c>
      <c r="O19" s="469">
        <f ca="1">Books!O466</f>
        <v>0</v>
      </c>
      <c r="P19" s="469">
        <f ca="1">Books!P466</f>
        <v>0</v>
      </c>
      <c r="Q19" s="469">
        <f ca="1">Books!Q466</f>
        <v>0</v>
      </c>
      <c r="R19" s="469">
        <f ca="1">Books!R466</f>
        <v>0</v>
      </c>
      <c r="S19" s="469">
        <f ca="1">Books!S466</f>
        <v>0</v>
      </c>
    </row>
    <row r="20" spans="1:41" x14ac:dyDescent="0.35">
      <c r="A20" s="453" t="s">
        <v>1845</v>
      </c>
      <c r="B20" s="453"/>
      <c r="C20" s="582">
        <f t="shared" ca="1" si="0"/>
        <v>2.6297427291148409E-2</v>
      </c>
      <c r="D20" s="595">
        <f t="shared" ca="1" si="0"/>
        <v>5.3296147329009037E-2</v>
      </c>
      <c r="E20" s="589">
        <f t="shared" ca="1" si="0"/>
        <v>1.2342159470897724E-2</v>
      </c>
      <c r="F20" s="469">
        <f ca="1">Books!F467</f>
        <v>0</v>
      </c>
      <c r="G20" s="469">
        <f ca="1">Books!G467</f>
        <v>0.17552999999999999</v>
      </c>
      <c r="H20" s="469">
        <f ca="1">Books!H467</f>
        <v>1.1990000000000001E-2</v>
      </c>
      <c r="I20" s="469">
        <f ca="1">Books!I467</f>
        <v>3.6650000000000002E-2</v>
      </c>
      <c r="J20" s="469">
        <f ca="1">Books!J467</f>
        <v>1.695E-2</v>
      </c>
      <c r="K20" s="469">
        <f ca="1">Books!K467</f>
        <v>0.13084999999999999</v>
      </c>
      <c r="L20" s="469">
        <f ca="1">Books!L467</f>
        <v>0</v>
      </c>
      <c r="M20" s="469">
        <f ca="1">Books!M467</f>
        <v>0</v>
      </c>
      <c r="N20" s="469">
        <f ca="1">Books!N467</f>
        <v>0</v>
      </c>
      <c r="O20" s="469">
        <f ca="1">Books!O467</f>
        <v>0</v>
      </c>
      <c r="P20" s="469">
        <f ca="1">Books!P467</f>
        <v>7.9519999999999993E-2</v>
      </c>
      <c r="Q20" s="469">
        <f ca="1">Books!Q467</f>
        <v>0</v>
      </c>
      <c r="R20" s="469">
        <f ca="1">Books!R467</f>
        <v>0</v>
      </c>
      <c r="S20" s="469">
        <f ca="1">Books!S467</f>
        <v>0</v>
      </c>
    </row>
    <row r="21" spans="1:41" s="565" customFormat="1" x14ac:dyDescent="0.35">
      <c r="A21" s="576" t="s">
        <v>1853</v>
      </c>
      <c r="B21" s="576"/>
      <c r="C21" s="620">
        <f t="shared" ca="1" si="0"/>
        <v>9.4612633211353436E-2</v>
      </c>
      <c r="D21" s="624">
        <f t="shared" ca="1" si="0"/>
        <v>0.15417943883715488</v>
      </c>
      <c r="E21" s="622">
        <f t="shared" ca="1" si="0"/>
        <v>6.382336895959731E-2</v>
      </c>
      <c r="F21" s="617">
        <f ca="1">Books!F468</f>
        <v>0.18118000000000001</v>
      </c>
      <c r="G21" s="617">
        <f ca="1">Books!G468</f>
        <v>0.11231000000000002</v>
      </c>
      <c r="H21" s="617">
        <f ca="1">Books!H468</f>
        <v>0.18570999999999999</v>
      </c>
      <c r="I21" s="617">
        <f ca="1">Books!I468</f>
        <v>0.41935</v>
      </c>
      <c r="J21" s="617">
        <f ca="1">Books!J468</f>
        <v>4.3409999999999997E-2</v>
      </c>
      <c r="K21" s="617">
        <f ca="1">Books!K468</f>
        <v>0</v>
      </c>
      <c r="L21" s="617">
        <f ca="1">Books!L468</f>
        <v>0.16299</v>
      </c>
      <c r="M21" s="617">
        <f ca="1">Books!M468</f>
        <v>5.3679999999999999E-2</v>
      </c>
      <c r="N21" s="617">
        <f ca="1">Books!N468</f>
        <v>0</v>
      </c>
      <c r="O21" s="617">
        <f ca="1">Books!O468</f>
        <v>6.4680000000000001E-2</v>
      </c>
      <c r="P21" s="617">
        <f ca="1">Books!P468</f>
        <v>9.9639999999999992E-2</v>
      </c>
      <c r="Q21" s="617">
        <f ca="1">Books!Q468</f>
        <v>9.8900000000000002E-2</v>
      </c>
      <c r="R21" s="617">
        <f ca="1">Books!R468</f>
        <v>5.4079999999999996E-2</v>
      </c>
      <c r="S21" s="617">
        <f ca="1">Books!S468</f>
        <v>0</v>
      </c>
    </row>
    <row r="22" spans="1:41" s="213" customFormat="1" x14ac:dyDescent="0.35">
      <c r="A22" s="567" t="s">
        <v>1855</v>
      </c>
      <c r="B22" s="491"/>
      <c r="C22" s="583">
        <f t="shared" ca="1" si="0"/>
        <v>3.1919068615429827E-2</v>
      </c>
      <c r="D22" s="596">
        <f t="shared" ca="1" si="0"/>
        <v>4.996173193483204E-2</v>
      </c>
      <c r="E22" s="590">
        <f t="shared" ca="1" si="0"/>
        <v>2.2593063587792124E-2</v>
      </c>
      <c r="F22" s="496">
        <f ca="1">Books!F469</f>
        <v>5.373E-2</v>
      </c>
      <c r="G22" s="496">
        <f ca="1">Books!G469</f>
        <v>0</v>
      </c>
      <c r="H22" s="496">
        <f ca="1">Books!H469</f>
        <v>0.10219</v>
      </c>
      <c r="I22" s="496">
        <f ca="1">Books!I469</f>
        <v>0.17302000000000001</v>
      </c>
      <c r="J22" s="496">
        <f ca="1">Books!J469</f>
        <v>4.3409999999999997E-2</v>
      </c>
      <c r="K22" s="496">
        <f ca="1">Books!K469</f>
        <v>0</v>
      </c>
      <c r="L22" s="496">
        <f ca="1">Books!L469</f>
        <v>0</v>
      </c>
      <c r="M22" s="496">
        <f ca="1">Books!M469</f>
        <v>0</v>
      </c>
      <c r="N22" s="496">
        <f ca="1">Books!N469</f>
        <v>0</v>
      </c>
      <c r="O22" s="496">
        <f ca="1">Books!O469</f>
        <v>0</v>
      </c>
      <c r="P22" s="496">
        <f ca="1">Books!P469</f>
        <v>0</v>
      </c>
      <c r="Q22" s="496">
        <f ca="1">Books!Q469</f>
        <v>9.8900000000000002E-2</v>
      </c>
      <c r="R22" s="496">
        <f ca="1">Books!R469</f>
        <v>0</v>
      </c>
      <c r="S22" s="496">
        <f ca="1">Books!S469</f>
        <v>0</v>
      </c>
      <c r="T22" s="3"/>
      <c r="U22" s="3"/>
      <c r="V22" s="3"/>
      <c r="W22" s="3"/>
      <c r="X22" s="3"/>
      <c r="Y22" s="3"/>
      <c r="Z22" s="3"/>
      <c r="AA22" s="3"/>
      <c r="AB22" s="3"/>
      <c r="AC22" s="3"/>
      <c r="AD22" s="3"/>
      <c r="AE22" s="3"/>
      <c r="AF22" s="3"/>
      <c r="AG22" s="3"/>
      <c r="AH22" s="3"/>
      <c r="AI22" s="3"/>
      <c r="AJ22" s="3"/>
      <c r="AK22" s="3"/>
      <c r="AL22" s="3"/>
      <c r="AM22" s="3"/>
      <c r="AN22" s="3"/>
      <c r="AO22" s="3"/>
    </row>
    <row r="23" spans="1:41" x14ac:dyDescent="0.35">
      <c r="A23" s="567" t="s">
        <v>1887</v>
      </c>
      <c r="B23" s="461"/>
      <c r="C23" s="583">
        <f t="shared" ca="1" si="0"/>
        <v>5.2726824495857366E-3</v>
      </c>
      <c r="D23" s="596">
        <f t="shared" ca="1" si="0"/>
        <v>1.5473538437339136E-2</v>
      </c>
      <c r="E23" s="590">
        <f t="shared" ca="1" si="0"/>
        <v>0</v>
      </c>
      <c r="F23" s="496">
        <f ca="1">Books!F470</f>
        <v>0</v>
      </c>
      <c r="G23" s="496">
        <f ca="1">Books!G470</f>
        <v>1.6160000000000001E-2</v>
      </c>
      <c r="H23" s="496">
        <f ca="1">Books!H470</f>
        <v>0</v>
      </c>
      <c r="I23" s="496">
        <f ca="1">Books!I470</f>
        <v>7.3349999999999999E-2</v>
      </c>
      <c r="J23" s="496">
        <f ca="1">Books!J470</f>
        <v>0</v>
      </c>
      <c r="K23" s="496">
        <f ca="1">Books!K470</f>
        <v>0</v>
      </c>
      <c r="L23" s="496">
        <f ca="1">Books!L470</f>
        <v>0</v>
      </c>
      <c r="M23" s="496">
        <f ca="1">Books!M470</f>
        <v>0</v>
      </c>
      <c r="N23" s="496">
        <f ca="1">Books!N470</f>
        <v>0</v>
      </c>
      <c r="O23" s="496">
        <f ca="1">Books!O470</f>
        <v>0</v>
      </c>
      <c r="P23" s="496">
        <f ca="1">Books!P470</f>
        <v>0</v>
      </c>
      <c r="Q23" s="496">
        <f ca="1">Books!Q470</f>
        <v>0</v>
      </c>
      <c r="R23" s="496">
        <f ca="1">Books!R470</f>
        <v>0</v>
      </c>
      <c r="S23" s="496">
        <f ca="1">Books!S470</f>
        <v>0</v>
      </c>
    </row>
    <row r="24" spans="1:41" x14ac:dyDescent="0.35">
      <c r="A24" s="567" t="s">
        <v>1888</v>
      </c>
      <c r="B24" s="461"/>
      <c r="C24" s="583">
        <f t="shared" ca="1" si="0"/>
        <v>1.5592217805011984E-2</v>
      </c>
      <c r="D24" s="596">
        <f t="shared" ca="1" si="0"/>
        <v>2.6960684486619122E-2</v>
      </c>
      <c r="E24" s="590">
        <f t="shared" ca="1" si="0"/>
        <v>9.7160134136576072E-3</v>
      </c>
      <c r="F24" s="496">
        <f ca="1">Books!F471</f>
        <v>0</v>
      </c>
      <c r="G24" s="496">
        <f ca="1">Books!G471</f>
        <v>6.3829999999999998E-2</v>
      </c>
      <c r="H24" s="496">
        <f ca="1">Books!H471</f>
        <v>0</v>
      </c>
      <c r="I24" s="496">
        <f ca="1">Books!I471</f>
        <v>8.6489999999999997E-2</v>
      </c>
      <c r="J24" s="496">
        <f ca="1">Books!J471</f>
        <v>0</v>
      </c>
      <c r="K24" s="496">
        <f ca="1">Books!K471</f>
        <v>0</v>
      </c>
      <c r="L24" s="496">
        <f ca="1">Books!L471</f>
        <v>0</v>
      </c>
      <c r="M24" s="496">
        <f ca="1">Books!M471</f>
        <v>0</v>
      </c>
      <c r="N24" s="496">
        <f ca="1">Books!N471</f>
        <v>0</v>
      </c>
      <c r="O24" s="496">
        <f ca="1">Books!O471</f>
        <v>0</v>
      </c>
      <c r="P24" s="496">
        <f ca="1">Books!P471</f>
        <v>0</v>
      </c>
      <c r="Q24" s="496">
        <f ca="1">Books!Q471</f>
        <v>0</v>
      </c>
      <c r="R24" s="496">
        <f ca="1">Books!R471</f>
        <v>3.8879999999999998E-2</v>
      </c>
      <c r="S24" s="496">
        <f ca="1">Books!S471</f>
        <v>0</v>
      </c>
    </row>
    <row r="25" spans="1:41" x14ac:dyDescent="0.35">
      <c r="A25" s="567" t="s">
        <v>1858</v>
      </c>
      <c r="B25" s="461"/>
      <c r="C25" s="583">
        <f t="shared" ca="1" si="0"/>
        <v>1.1334126609001516E-2</v>
      </c>
      <c r="D25" s="596">
        <f t="shared" ca="1" si="0"/>
        <v>2.5913126905200267E-2</v>
      </c>
      <c r="E25" s="590">
        <f t="shared" ca="1" si="0"/>
        <v>3.7984414580142906E-3</v>
      </c>
      <c r="F25" s="496">
        <f ca="1">Books!F472</f>
        <v>4.079E-2</v>
      </c>
      <c r="G25" s="496">
        <f ca="1">Books!G472</f>
        <v>1.6160000000000001E-2</v>
      </c>
      <c r="H25" s="496">
        <f ca="1">Books!H472</f>
        <v>3.6020000000000003E-2</v>
      </c>
      <c r="I25" s="496">
        <f ca="1">Books!I472</f>
        <v>8.6489999999999997E-2</v>
      </c>
      <c r="J25" s="496">
        <f ca="1">Books!J472</f>
        <v>0</v>
      </c>
      <c r="K25" s="496">
        <f ca="1">Books!K472</f>
        <v>0</v>
      </c>
      <c r="L25" s="496">
        <f ca="1">Books!L472</f>
        <v>0</v>
      </c>
      <c r="M25" s="496">
        <f ca="1">Books!M472</f>
        <v>0</v>
      </c>
      <c r="N25" s="496">
        <f ca="1">Books!N472</f>
        <v>0</v>
      </c>
      <c r="O25" s="496">
        <f ca="1">Books!O472</f>
        <v>0</v>
      </c>
      <c r="P25" s="496">
        <f ca="1">Books!P472</f>
        <v>0</v>
      </c>
      <c r="Q25" s="496">
        <f ca="1">Books!Q472</f>
        <v>0</v>
      </c>
      <c r="R25" s="496">
        <f ca="1">Books!R472</f>
        <v>1.52E-2</v>
      </c>
      <c r="S25" s="496">
        <f ca="1">Books!S472</f>
        <v>0</v>
      </c>
    </row>
    <row r="26" spans="1:41" x14ac:dyDescent="0.35">
      <c r="A26" s="567" t="s">
        <v>1860</v>
      </c>
      <c r="B26" s="461"/>
      <c r="C26" s="583">
        <f t="shared" ca="1" si="0"/>
        <v>2.8114113862488426E-3</v>
      </c>
      <c r="D26" s="596">
        <f t="shared" ca="1" si="0"/>
        <v>8.2505408896210441E-3</v>
      </c>
      <c r="E26" s="590">
        <f t="shared" ca="1" si="0"/>
        <v>0</v>
      </c>
      <c r="F26" s="496">
        <f ca="1">Books!F473</f>
        <v>7.306E-2</v>
      </c>
      <c r="G26" s="496">
        <f ca="1">Books!G473</f>
        <v>0</v>
      </c>
      <c r="H26" s="496">
        <f ca="1">Books!H473</f>
        <v>0</v>
      </c>
      <c r="I26" s="496">
        <f ca="1">Books!I473</f>
        <v>0</v>
      </c>
      <c r="J26" s="496">
        <f ca="1">Books!J473</f>
        <v>0</v>
      </c>
      <c r="K26" s="496">
        <f ca="1">Books!K473</f>
        <v>0</v>
      </c>
      <c r="L26" s="496">
        <f ca="1">Books!L473</f>
        <v>0</v>
      </c>
      <c r="M26" s="496">
        <f ca="1">Books!M473</f>
        <v>0</v>
      </c>
      <c r="N26" s="496">
        <f ca="1">Books!N473</f>
        <v>0</v>
      </c>
      <c r="O26" s="496">
        <f ca="1">Books!O473</f>
        <v>0</v>
      </c>
      <c r="P26" s="496">
        <f ca="1">Books!P473</f>
        <v>0</v>
      </c>
      <c r="Q26" s="496">
        <f ca="1">Books!Q473</f>
        <v>0</v>
      </c>
      <c r="R26" s="496">
        <f ca="1">Books!R473</f>
        <v>0</v>
      </c>
      <c r="S26" s="496">
        <f ca="1">Books!S473</f>
        <v>0</v>
      </c>
    </row>
    <row r="27" spans="1:41" x14ac:dyDescent="0.35">
      <c r="A27" s="567" t="s">
        <v>1861</v>
      </c>
      <c r="B27" s="461"/>
      <c r="C27" s="583">
        <f t="shared" ca="1" si="0"/>
        <v>0</v>
      </c>
      <c r="D27" s="596">
        <f t="shared" ca="1" si="0"/>
        <v>0</v>
      </c>
      <c r="E27" s="590">
        <f t="shared" ca="1" si="0"/>
        <v>0</v>
      </c>
      <c r="F27" s="496">
        <f ca="1">Books!F474</f>
        <v>0</v>
      </c>
      <c r="G27" s="496">
        <f ca="1">Books!G474</f>
        <v>0</v>
      </c>
      <c r="H27" s="496">
        <f ca="1">Books!H474</f>
        <v>0</v>
      </c>
      <c r="I27" s="496">
        <f ca="1">Books!I474</f>
        <v>0</v>
      </c>
      <c r="J27" s="496">
        <f ca="1">Books!J474</f>
        <v>0</v>
      </c>
      <c r="K27" s="496">
        <f ca="1">Books!K474</f>
        <v>0</v>
      </c>
      <c r="L27" s="496">
        <f ca="1">Books!L474</f>
        <v>0</v>
      </c>
      <c r="M27" s="496">
        <f ca="1">Books!M474</f>
        <v>0</v>
      </c>
      <c r="N27" s="496">
        <f ca="1">Books!N474</f>
        <v>0</v>
      </c>
      <c r="O27" s="496">
        <f ca="1">Books!O474</f>
        <v>0</v>
      </c>
      <c r="P27" s="496">
        <f ca="1">Books!P474</f>
        <v>0</v>
      </c>
      <c r="Q27" s="496">
        <f ca="1">Books!Q474</f>
        <v>0</v>
      </c>
      <c r="R27" s="496">
        <f ca="1">Books!R474</f>
        <v>0</v>
      </c>
      <c r="S27" s="496">
        <f ca="1">Books!S474</f>
        <v>0</v>
      </c>
    </row>
    <row r="28" spans="1:41" x14ac:dyDescent="0.35">
      <c r="A28" s="567" t="s">
        <v>2365</v>
      </c>
      <c r="B28" s="461"/>
      <c r="C28" s="583">
        <f t="shared" ref="C28:E29" ca="1" si="1">C91/C$115</f>
        <v>4.4009248713357805E-4</v>
      </c>
      <c r="D28" s="596">
        <f t="shared" ca="1" si="1"/>
        <v>1.2915224993647455E-3</v>
      </c>
      <c r="E28" s="590">
        <f t="shared" ca="1" si="1"/>
        <v>0</v>
      </c>
      <c r="F28" s="496">
        <f ca="1">Books!F475</f>
        <v>0</v>
      </c>
      <c r="G28" s="496">
        <f ca="1">Books!G475</f>
        <v>0</v>
      </c>
      <c r="H28" s="496">
        <f ca="1">Books!H475</f>
        <v>0</v>
      </c>
      <c r="I28" s="496">
        <f ca="1">Books!I475</f>
        <v>0</v>
      </c>
      <c r="J28" s="496">
        <f ca="1">Books!J475</f>
        <v>0</v>
      </c>
      <c r="K28" s="496">
        <f ca="1">Books!K475</f>
        <v>0</v>
      </c>
      <c r="L28" s="496">
        <f ca="1">Books!L475</f>
        <v>1.3899999999999999E-2</v>
      </c>
      <c r="M28" s="496">
        <f ca="1">Books!M475</f>
        <v>0</v>
      </c>
      <c r="N28" s="496">
        <f ca="1">Books!N475</f>
        <v>0</v>
      </c>
      <c r="O28" s="496">
        <f ca="1">Books!O475</f>
        <v>0</v>
      </c>
      <c r="P28" s="496">
        <f ca="1">Books!P475</f>
        <v>0</v>
      </c>
      <c r="Q28" s="496">
        <f ca="1">Books!Q475</f>
        <v>0</v>
      </c>
      <c r="R28" s="496">
        <f ca="1">Books!R475</f>
        <v>0</v>
      </c>
      <c r="S28" s="496">
        <f ca="1">Books!S475</f>
        <v>0</v>
      </c>
    </row>
    <row r="29" spans="1:41" x14ac:dyDescent="0.35">
      <c r="A29" s="567" t="s">
        <v>2366</v>
      </c>
      <c r="B29" s="461"/>
      <c r="C29" s="583">
        <f t="shared" ca="1" si="1"/>
        <v>8.1365094254526888E-3</v>
      </c>
      <c r="D29" s="596">
        <f t="shared" ca="1" si="1"/>
        <v>0</v>
      </c>
      <c r="E29" s="590">
        <f t="shared" ca="1" si="1"/>
        <v>1.2342159470897724E-2</v>
      </c>
      <c r="F29" s="496">
        <f ca="1">Books!F476</f>
        <v>0</v>
      </c>
      <c r="G29" s="496">
        <f ca="1">Books!G476</f>
        <v>0</v>
      </c>
      <c r="H29" s="496">
        <f ca="1">Books!H476</f>
        <v>0</v>
      </c>
      <c r="I29" s="496">
        <f ca="1">Books!I476</f>
        <v>0</v>
      </c>
      <c r="J29" s="496">
        <f ca="1">Books!J476</f>
        <v>0</v>
      </c>
      <c r="K29" s="496">
        <f ca="1">Books!K476</f>
        <v>0</v>
      </c>
      <c r="L29" s="496">
        <f ca="1">Books!L476</f>
        <v>0</v>
      </c>
      <c r="M29" s="496">
        <f ca="1">Books!M476</f>
        <v>0</v>
      </c>
      <c r="N29" s="496">
        <f ca="1">Books!N476</f>
        <v>0</v>
      </c>
      <c r="O29" s="496">
        <f ca="1">Books!O476</f>
        <v>0</v>
      </c>
      <c r="P29" s="496">
        <f ca="1">Books!P476</f>
        <v>7.9519999999999993E-2</v>
      </c>
      <c r="Q29" s="496">
        <f ca="1">Books!Q476</f>
        <v>0</v>
      </c>
      <c r="R29" s="496">
        <f ca="1">Books!R476</f>
        <v>0</v>
      </c>
      <c r="S29" s="496">
        <f ca="1">Books!S476</f>
        <v>0</v>
      </c>
    </row>
    <row r="30" spans="1:41" x14ac:dyDescent="0.35">
      <c r="A30" s="567" t="s">
        <v>1862</v>
      </c>
      <c r="B30" s="461"/>
      <c r="C30" s="583">
        <f t="shared" ref="C30:E49" ca="1" si="2">C93/C$115</f>
        <v>5.2333965032828162E-4</v>
      </c>
      <c r="D30" s="596">
        <f t="shared" ca="1" si="2"/>
        <v>1.535824748136411E-3</v>
      </c>
      <c r="E30" s="590">
        <f t="shared" ca="1" si="2"/>
        <v>0</v>
      </c>
      <c r="F30" s="496">
        <f ca="1">Books!F477</f>
        <v>1.3599999999999999E-2</v>
      </c>
      <c r="G30" s="496">
        <f ca="1">Books!G477</f>
        <v>0</v>
      </c>
      <c r="H30" s="496">
        <f ca="1">Books!H477</f>
        <v>0</v>
      </c>
      <c r="I30" s="496">
        <f ca="1">Books!I477</f>
        <v>0</v>
      </c>
      <c r="J30" s="496">
        <f ca="1">Books!J477</f>
        <v>0</v>
      </c>
      <c r="K30" s="496">
        <f ca="1">Books!K477</f>
        <v>0</v>
      </c>
      <c r="L30" s="496">
        <f ca="1">Books!L477</f>
        <v>0</v>
      </c>
      <c r="M30" s="496">
        <f ca="1">Books!M477</f>
        <v>0</v>
      </c>
      <c r="N30" s="496">
        <f ca="1">Books!N477</f>
        <v>0</v>
      </c>
      <c r="O30" s="496">
        <f ca="1">Books!O477</f>
        <v>0</v>
      </c>
      <c r="P30" s="496">
        <f ca="1">Books!P477</f>
        <v>0</v>
      </c>
      <c r="Q30" s="496">
        <f ca="1">Books!Q477</f>
        <v>0</v>
      </c>
      <c r="R30" s="496">
        <f ca="1">Books!R477</f>
        <v>0</v>
      </c>
      <c r="S30" s="496">
        <f ca="1">Books!S477</f>
        <v>0</v>
      </c>
    </row>
    <row r="31" spans="1:41" s="212" customFormat="1" x14ac:dyDescent="0.35">
      <c r="A31" s="567" t="s">
        <v>1863</v>
      </c>
      <c r="B31" s="491"/>
      <c r="C31" s="583">
        <f t="shared" ca="1" si="2"/>
        <v>0</v>
      </c>
      <c r="D31" s="596">
        <f t="shared" ca="1" si="2"/>
        <v>0</v>
      </c>
      <c r="E31" s="590">
        <f t="shared" ca="1" si="2"/>
        <v>0</v>
      </c>
      <c r="F31" s="496">
        <f ca="1">Books!F478</f>
        <v>0</v>
      </c>
      <c r="G31" s="496">
        <f ca="1">Books!G478</f>
        <v>0</v>
      </c>
      <c r="H31" s="496">
        <f ca="1">Books!H478</f>
        <v>0</v>
      </c>
      <c r="I31" s="496">
        <f ca="1">Books!I478</f>
        <v>0</v>
      </c>
      <c r="J31" s="496">
        <f ca="1">Books!J478</f>
        <v>0</v>
      </c>
      <c r="K31" s="496">
        <f ca="1">Books!K478</f>
        <v>0</v>
      </c>
      <c r="L31" s="496">
        <f ca="1">Books!L478</f>
        <v>0</v>
      </c>
      <c r="M31" s="496">
        <f ca="1">Books!M478</f>
        <v>0</v>
      </c>
      <c r="N31" s="496">
        <f ca="1">Books!N478</f>
        <v>0</v>
      </c>
      <c r="O31" s="496">
        <f ca="1">Books!O478</f>
        <v>0</v>
      </c>
      <c r="P31" s="496">
        <f ca="1">Books!P478</f>
        <v>0</v>
      </c>
      <c r="Q31" s="496">
        <f ca="1">Books!Q478</f>
        <v>0</v>
      </c>
      <c r="R31" s="496">
        <f ca="1">Books!R478</f>
        <v>0</v>
      </c>
      <c r="S31" s="496">
        <f ca="1">Books!S478</f>
        <v>0</v>
      </c>
      <c r="T31" s="3"/>
      <c r="U31" s="3"/>
      <c r="V31" s="3"/>
      <c r="W31" s="3"/>
      <c r="X31" s="3"/>
      <c r="Y31" s="3"/>
      <c r="Z31" s="3"/>
      <c r="AA31" s="3"/>
      <c r="AB31" s="3"/>
      <c r="AC31" s="3"/>
      <c r="AD31" s="3"/>
      <c r="AE31" s="3"/>
      <c r="AF31" s="3"/>
      <c r="AG31" s="3"/>
      <c r="AH31" s="3"/>
      <c r="AI31" s="3"/>
      <c r="AJ31" s="3"/>
      <c r="AK31" s="3"/>
      <c r="AL31" s="3"/>
      <c r="AM31" s="3"/>
      <c r="AN31" s="3"/>
      <c r="AO31" s="3"/>
    </row>
    <row r="32" spans="1:41" x14ac:dyDescent="0.35">
      <c r="A32" s="567" t="s">
        <v>1889</v>
      </c>
      <c r="B32" s="461"/>
      <c r="C32" s="583">
        <f t="shared" ca="1" si="2"/>
        <v>1.5497381162236744E-2</v>
      </c>
      <c r="D32" s="596">
        <f t="shared" ca="1" si="2"/>
        <v>2.1778221142574869E-2</v>
      </c>
      <c r="E32" s="590">
        <f t="shared" ca="1" si="2"/>
        <v>1.2250901183228751E-2</v>
      </c>
      <c r="F32" s="496">
        <f ca="1">Books!F479</f>
        <v>0</v>
      </c>
      <c r="G32" s="496">
        <f ca="1">Books!G479</f>
        <v>1.6160000000000001E-2</v>
      </c>
      <c r="H32" s="496">
        <f ca="1">Books!H479</f>
        <v>4.7500000000000001E-2</v>
      </c>
      <c r="I32" s="496">
        <f ca="1">Books!I479</f>
        <v>0</v>
      </c>
      <c r="J32" s="496">
        <f ca="1">Books!J479</f>
        <v>0</v>
      </c>
      <c r="K32" s="496">
        <f ca="1">Books!K479</f>
        <v>0</v>
      </c>
      <c r="L32" s="496">
        <f ca="1">Books!L479</f>
        <v>0.14909</v>
      </c>
      <c r="M32" s="496">
        <f ca="1">Books!M479</f>
        <v>5.3679999999999999E-2</v>
      </c>
      <c r="N32" s="496">
        <f ca="1">Books!N479</f>
        <v>0</v>
      </c>
      <c r="O32" s="496">
        <f ca="1">Books!O479</f>
        <v>0</v>
      </c>
      <c r="P32" s="496">
        <f ca="1">Books!P479</f>
        <v>0</v>
      </c>
      <c r="Q32" s="496">
        <f ca="1">Books!Q479</f>
        <v>0</v>
      </c>
      <c r="R32" s="496">
        <f ca="1">Books!R479</f>
        <v>0</v>
      </c>
      <c r="S32" s="496">
        <f ca="1">Books!S479</f>
        <v>0</v>
      </c>
    </row>
    <row r="33" spans="1:41" x14ac:dyDescent="0.35">
      <c r="A33" s="567" t="s">
        <v>1890</v>
      </c>
      <c r="B33" s="461"/>
      <c r="C33" s="583">
        <f t="shared" ca="1" si="2"/>
        <v>0</v>
      </c>
      <c r="D33" s="596">
        <f t="shared" ca="1" si="2"/>
        <v>0</v>
      </c>
      <c r="E33" s="590">
        <f t="shared" ca="1" si="2"/>
        <v>0</v>
      </c>
      <c r="F33" s="496">
        <f ca="1">Books!F480</f>
        <v>0</v>
      </c>
      <c r="G33" s="496">
        <f ca="1">Books!G480</f>
        <v>0</v>
      </c>
      <c r="H33" s="496">
        <f ca="1">Books!H480</f>
        <v>0</v>
      </c>
      <c r="I33" s="496">
        <f ca="1">Books!I480</f>
        <v>0</v>
      </c>
      <c r="J33" s="496">
        <f ca="1">Books!J480</f>
        <v>0</v>
      </c>
      <c r="K33" s="496">
        <f ca="1">Books!K480</f>
        <v>0</v>
      </c>
      <c r="L33" s="496">
        <f ca="1">Books!L480</f>
        <v>0</v>
      </c>
      <c r="M33" s="496">
        <f ca="1">Books!M480</f>
        <v>0</v>
      </c>
      <c r="N33" s="496">
        <f ca="1">Books!N480</f>
        <v>0</v>
      </c>
      <c r="O33" s="496">
        <f ca="1">Books!O480</f>
        <v>0</v>
      </c>
      <c r="P33" s="496">
        <f ca="1">Books!P480</f>
        <v>0</v>
      </c>
      <c r="Q33" s="496">
        <f ca="1">Books!Q480</f>
        <v>0</v>
      </c>
      <c r="R33" s="496">
        <f ca="1">Books!R480</f>
        <v>0</v>
      </c>
      <c r="S33" s="496">
        <f ca="1">Books!S480</f>
        <v>0</v>
      </c>
    </row>
    <row r="34" spans="1:41" x14ac:dyDescent="0.35">
      <c r="A34" s="567" t="s">
        <v>1891</v>
      </c>
      <c r="B34" s="461"/>
      <c r="C34" s="583">
        <f t="shared" ca="1" si="2"/>
        <v>0</v>
      </c>
      <c r="D34" s="596">
        <f t="shared" ca="1" si="2"/>
        <v>0</v>
      </c>
      <c r="E34" s="590">
        <f t="shared" ca="1" si="2"/>
        <v>0</v>
      </c>
      <c r="F34" s="496">
        <f ca="1">Books!F481</f>
        <v>0</v>
      </c>
      <c r="G34" s="496">
        <f ca="1">Books!G481</f>
        <v>0</v>
      </c>
      <c r="H34" s="496">
        <f ca="1">Books!H481</f>
        <v>0</v>
      </c>
      <c r="I34" s="496">
        <f ca="1">Books!I481</f>
        <v>0</v>
      </c>
      <c r="J34" s="496">
        <f ca="1">Books!J481</f>
        <v>0</v>
      </c>
      <c r="K34" s="496">
        <f ca="1">Books!K481</f>
        <v>0</v>
      </c>
      <c r="L34" s="496">
        <f ca="1">Books!L481</f>
        <v>0</v>
      </c>
      <c r="M34" s="496">
        <f ca="1">Books!M481</f>
        <v>0</v>
      </c>
      <c r="N34" s="496">
        <f ca="1">Books!N481</f>
        <v>0</v>
      </c>
      <c r="O34" s="496">
        <f ca="1">Books!O481</f>
        <v>0</v>
      </c>
      <c r="P34" s="496">
        <f ca="1">Books!P481</f>
        <v>0</v>
      </c>
      <c r="Q34" s="496">
        <f ca="1">Books!Q481</f>
        <v>0</v>
      </c>
      <c r="R34" s="496">
        <f ca="1">Books!R481</f>
        <v>0</v>
      </c>
      <c r="S34" s="496">
        <f ca="1">Books!S481</f>
        <v>0</v>
      </c>
    </row>
    <row r="35" spans="1:41" x14ac:dyDescent="0.35">
      <c r="A35" s="567" t="s">
        <v>1892</v>
      </c>
      <c r="B35" s="461"/>
      <c r="C35" s="583">
        <f t="shared" ca="1" si="2"/>
        <v>0</v>
      </c>
      <c r="D35" s="596">
        <f t="shared" ca="1" si="2"/>
        <v>0</v>
      </c>
      <c r="E35" s="590">
        <f t="shared" ca="1" si="2"/>
        <v>0</v>
      </c>
      <c r="F35" s="496">
        <f ca="1">Books!F482</f>
        <v>0</v>
      </c>
      <c r="G35" s="496">
        <f ca="1">Books!G482</f>
        <v>0</v>
      </c>
      <c r="H35" s="496">
        <f ca="1">Books!H482</f>
        <v>0</v>
      </c>
      <c r="I35" s="496">
        <f ca="1">Books!I482</f>
        <v>0</v>
      </c>
      <c r="J35" s="496">
        <f ca="1">Books!J482</f>
        <v>0</v>
      </c>
      <c r="K35" s="496">
        <f ca="1">Books!K482</f>
        <v>0</v>
      </c>
      <c r="L35" s="496">
        <f ca="1">Books!L482</f>
        <v>0</v>
      </c>
      <c r="M35" s="496">
        <f ca="1">Books!M482</f>
        <v>0</v>
      </c>
      <c r="N35" s="496">
        <f ca="1">Books!N482</f>
        <v>0</v>
      </c>
      <c r="O35" s="496">
        <f ca="1">Books!O482</f>
        <v>0</v>
      </c>
      <c r="P35" s="496">
        <f ca="1">Books!P482</f>
        <v>0</v>
      </c>
      <c r="Q35" s="496">
        <f ca="1">Books!Q482</f>
        <v>0</v>
      </c>
      <c r="R35" s="496">
        <f ca="1">Books!R482</f>
        <v>0</v>
      </c>
      <c r="S35" s="496">
        <f ca="1">Books!S482</f>
        <v>0</v>
      </c>
    </row>
    <row r="36" spans="1:41" x14ac:dyDescent="0.35">
      <c r="A36" s="567" t="s">
        <v>1866</v>
      </c>
      <c r="B36" s="461"/>
      <c r="C36" s="583">
        <f t="shared" ca="1" si="2"/>
        <v>0</v>
      </c>
      <c r="D36" s="596">
        <f t="shared" ca="1" si="2"/>
        <v>0</v>
      </c>
      <c r="E36" s="590">
        <f t="shared" ca="1" si="2"/>
        <v>0</v>
      </c>
      <c r="F36" s="496">
        <f ca="1">Books!F483</f>
        <v>0</v>
      </c>
      <c r="G36" s="496">
        <f ca="1">Books!G483</f>
        <v>0</v>
      </c>
      <c r="H36" s="496">
        <f ca="1">Books!H483</f>
        <v>0</v>
      </c>
      <c r="I36" s="496">
        <f ca="1">Books!I483</f>
        <v>0</v>
      </c>
      <c r="J36" s="496">
        <f ca="1">Books!J483</f>
        <v>0</v>
      </c>
      <c r="K36" s="496">
        <f ca="1">Books!K483</f>
        <v>0</v>
      </c>
      <c r="L36" s="496">
        <f ca="1">Books!L483</f>
        <v>0</v>
      </c>
      <c r="M36" s="496">
        <f ca="1">Books!M483</f>
        <v>0</v>
      </c>
      <c r="N36" s="496">
        <f ca="1">Books!N483</f>
        <v>0</v>
      </c>
      <c r="O36" s="496">
        <f ca="1">Books!O483</f>
        <v>0</v>
      </c>
      <c r="P36" s="496">
        <f ca="1">Books!P483</f>
        <v>0</v>
      </c>
      <c r="Q36" s="496">
        <f ca="1">Books!Q483</f>
        <v>0</v>
      </c>
      <c r="R36" s="496">
        <f ca="1">Books!R483</f>
        <v>0</v>
      </c>
      <c r="S36" s="496">
        <f ca="1">Books!S483</f>
        <v>0</v>
      </c>
    </row>
    <row r="37" spans="1:41" x14ac:dyDescent="0.35">
      <c r="A37" s="567" t="s">
        <v>1893</v>
      </c>
      <c r="B37" s="461"/>
      <c r="C37" s="583">
        <f t="shared" ca="1" si="2"/>
        <v>1.0271193950677369E-3</v>
      </c>
      <c r="D37" s="596">
        <f t="shared" ca="1" si="2"/>
        <v>3.014247793467221E-3</v>
      </c>
      <c r="E37" s="590">
        <f t="shared" ca="1" si="2"/>
        <v>0</v>
      </c>
      <c r="F37" s="496">
        <f ca="1">Books!F484</f>
        <v>0</v>
      </c>
      <c r="G37" s="496">
        <f ca="1">Books!G484</f>
        <v>0</v>
      </c>
      <c r="H37" s="496">
        <f ca="1">Books!H484</f>
        <v>0</v>
      </c>
      <c r="I37" s="496">
        <f ca="1">Books!I484</f>
        <v>0</v>
      </c>
      <c r="J37" s="496">
        <f ca="1">Books!J484</f>
        <v>0</v>
      </c>
      <c r="K37" s="496">
        <f ca="1">Books!K484</f>
        <v>0</v>
      </c>
      <c r="L37" s="496">
        <f ca="1">Books!L484</f>
        <v>0</v>
      </c>
      <c r="M37" s="496">
        <f ca="1">Books!M484</f>
        <v>0</v>
      </c>
      <c r="N37" s="496">
        <f ca="1">Books!N484</f>
        <v>0</v>
      </c>
      <c r="O37" s="496">
        <f ca="1">Books!O484</f>
        <v>6.4680000000000001E-2</v>
      </c>
      <c r="P37" s="496">
        <f ca="1">Books!P484</f>
        <v>0</v>
      </c>
      <c r="Q37" s="496">
        <f ca="1">Books!Q484</f>
        <v>0</v>
      </c>
      <c r="R37" s="496">
        <f ca="1">Books!R484</f>
        <v>0</v>
      </c>
      <c r="S37" s="496">
        <f ca="1">Books!S484</f>
        <v>0</v>
      </c>
    </row>
    <row r="38" spans="1:41" x14ac:dyDescent="0.35">
      <c r="A38" s="567" t="s">
        <v>1894</v>
      </c>
      <c r="B38" s="461"/>
      <c r="C38" s="583">
        <f t="shared" ca="1" si="2"/>
        <v>0</v>
      </c>
      <c r="D38" s="596">
        <f t="shared" ca="1" si="2"/>
        <v>0</v>
      </c>
      <c r="E38" s="590">
        <f t="shared" ca="1" si="2"/>
        <v>0</v>
      </c>
      <c r="F38" s="496">
        <f ca="1">Books!F485</f>
        <v>0</v>
      </c>
      <c r="G38" s="496">
        <f ca="1">Books!G485</f>
        <v>0</v>
      </c>
      <c r="H38" s="496">
        <f ca="1">Books!H485</f>
        <v>0</v>
      </c>
      <c r="I38" s="496">
        <f ca="1">Books!I485</f>
        <v>0</v>
      </c>
      <c r="J38" s="496">
        <f ca="1">Books!J485</f>
        <v>0</v>
      </c>
      <c r="K38" s="496">
        <f ca="1">Books!K485</f>
        <v>0</v>
      </c>
      <c r="L38" s="496">
        <f ca="1">Books!L485</f>
        <v>0</v>
      </c>
      <c r="M38" s="496">
        <f ca="1">Books!M485</f>
        <v>0</v>
      </c>
      <c r="N38" s="496">
        <f ca="1">Books!N485</f>
        <v>0</v>
      </c>
      <c r="O38" s="496">
        <f ca="1">Books!O485</f>
        <v>0</v>
      </c>
      <c r="P38" s="496">
        <f ca="1">Books!P485</f>
        <v>0</v>
      </c>
      <c r="Q38" s="496">
        <f ca="1">Books!Q485</f>
        <v>0</v>
      </c>
      <c r="R38" s="496">
        <f ca="1">Books!R485</f>
        <v>0</v>
      </c>
      <c r="S38" s="496">
        <f ca="1">Books!S485</f>
        <v>0</v>
      </c>
    </row>
    <row r="39" spans="1:41" s="407" customFormat="1" x14ac:dyDescent="0.35">
      <c r="A39" s="567" t="s">
        <v>1895</v>
      </c>
      <c r="B39" s="491"/>
      <c r="C39" s="583">
        <f t="shared" ca="1" si="2"/>
        <v>2.0586842258564905E-3</v>
      </c>
      <c r="D39" s="596">
        <f t="shared" ca="1" si="2"/>
        <v>0</v>
      </c>
      <c r="E39" s="590">
        <f t="shared" ca="1" si="2"/>
        <v>3.1227898460068188E-3</v>
      </c>
      <c r="F39" s="496">
        <f ca="1">Books!F486</f>
        <v>0</v>
      </c>
      <c r="G39" s="496">
        <f ca="1">Books!G486</f>
        <v>0</v>
      </c>
      <c r="H39" s="496">
        <f ca="1">Books!H486</f>
        <v>0</v>
      </c>
      <c r="I39" s="496">
        <f ca="1">Books!I486</f>
        <v>0</v>
      </c>
      <c r="J39" s="496">
        <f ca="1">Books!J486</f>
        <v>0</v>
      </c>
      <c r="K39" s="496">
        <f ca="1">Books!K486</f>
        <v>0</v>
      </c>
      <c r="L39" s="496">
        <f ca="1">Books!L486</f>
        <v>0</v>
      </c>
      <c r="M39" s="496">
        <f ca="1">Books!M486</f>
        <v>0</v>
      </c>
      <c r="N39" s="496">
        <f ca="1">Books!N486</f>
        <v>0</v>
      </c>
      <c r="O39" s="496">
        <f ca="1">Books!O486</f>
        <v>0</v>
      </c>
      <c r="P39" s="496">
        <f ca="1">Books!P486</f>
        <v>2.0119999999999999E-2</v>
      </c>
      <c r="Q39" s="496">
        <f ca="1">Books!Q486</f>
        <v>0</v>
      </c>
      <c r="R39" s="496">
        <f ca="1">Books!R486</f>
        <v>0</v>
      </c>
      <c r="S39" s="496">
        <f ca="1">Books!S486</f>
        <v>0</v>
      </c>
      <c r="T39" s="3"/>
      <c r="U39" s="3"/>
      <c r="V39" s="3"/>
      <c r="W39" s="3"/>
      <c r="X39" s="3"/>
      <c r="Y39" s="3"/>
      <c r="Z39" s="3"/>
      <c r="AA39" s="3"/>
      <c r="AB39" s="3"/>
      <c r="AC39" s="3"/>
      <c r="AD39" s="3"/>
      <c r="AE39" s="3"/>
      <c r="AF39" s="3"/>
      <c r="AG39" s="3"/>
      <c r="AH39" s="3"/>
      <c r="AI39" s="3"/>
      <c r="AJ39" s="3"/>
      <c r="AK39" s="3"/>
      <c r="AL39" s="3"/>
      <c r="AM39" s="3"/>
      <c r="AN39" s="3"/>
      <c r="AO39" s="3"/>
    </row>
    <row r="40" spans="1:41" x14ac:dyDescent="0.35">
      <c r="A40" s="485" t="s">
        <v>1869</v>
      </c>
      <c r="B40" s="568"/>
      <c r="C40" s="580">
        <f t="shared" ca="1" si="2"/>
        <v>0.46500759439605227</v>
      </c>
      <c r="D40" s="593">
        <f t="shared" ca="1" si="2"/>
        <v>0.10880165899847016</v>
      </c>
      <c r="E40" s="587">
        <f t="shared" ca="1" si="2"/>
        <v>0.64912555334615618</v>
      </c>
      <c r="F40" s="498">
        <f ca="1">Books!F487</f>
        <v>0.21267999999999998</v>
      </c>
      <c r="G40" s="498">
        <f ca="1">Books!G487</f>
        <v>0</v>
      </c>
      <c r="H40" s="498">
        <f ca="1">Books!H487</f>
        <v>0</v>
      </c>
      <c r="I40" s="498">
        <f ca="1">Books!I487</f>
        <v>0.24628</v>
      </c>
      <c r="J40" s="498">
        <f ca="1">Books!J487</f>
        <v>0.20179</v>
      </c>
      <c r="K40" s="498">
        <f ca="1">Books!K487</f>
        <v>0</v>
      </c>
      <c r="L40" s="498">
        <f ca="1">Books!L487</f>
        <v>0.12945000000000001</v>
      </c>
      <c r="M40" s="498">
        <f ca="1">Books!M487</f>
        <v>0.46230999999999994</v>
      </c>
      <c r="N40" s="498">
        <f ca="1">Books!N487</f>
        <v>3.6339999999999997E-2</v>
      </c>
      <c r="O40" s="498">
        <f ca="1">Books!O487</f>
        <v>0.14041000000000001</v>
      </c>
      <c r="P40" s="498">
        <f ca="1">Books!P487</f>
        <v>0.61746999999999996</v>
      </c>
      <c r="Q40" s="498">
        <f ca="1">Books!Q487</f>
        <v>0.61331000000000002</v>
      </c>
      <c r="R40" s="498">
        <f ca="1">Books!R487</f>
        <v>0.74185999999999996</v>
      </c>
      <c r="S40" s="498">
        <f ca="1">Books!S487</f>
        <v>0.88476999999999995</v>
      </c>
    </row>
    <row r="41" spans="1:41" x14ac:dyDescent="0.35">
      <c r="A41" s="567" t="s">
        <v>1870</v>
      </c>
      <c r="B41" s="461"/>
      <c r="C41" s="584">
        <f t="shared" ca="1" si="2"/>
        <v>0.12333391916505439</v>
      </c>
      <c r="D41" s="623">
        <f t="shared" ca="1" si="2"/>
        <v>1.4536559873293891E-2</v>
      </c>
      <c r="E41" s="621">
        <f t="shared" ca="1" si="2"/>
        <v>0.17956978089936743</v>
      </c>
      <c r="F41" s="525">
        <f ca="1">Books!F488</f>
        <v>0</v>
      </c>
      <c r="G41" s="525">
        <f ca="1">Books!G488</f>
        <v>0</v>
      </c>
      <c r="H41" s="525">
        <f ca="1">Books!H488</f>
        <v>0</v>
      </c>
      <c r="I41" s="525">
        <f ca="1">Books!I488</f>
        <v>8.6490000000000011E-2</v>
      </c>
      <c r="J41" s="525">
        <f ca="1">Books!J488</f>
        <v>0</v>
      </c>
      <c r="K41" s="525">
        <f ca="1">Books!K488</f>
        <v>0</v>
      </c>
      <c r="L41" s="525">
        <f ca="1">Books!L488</f>
        <v>0</v>
      </c>
      <c r="M41" s="525">
        <f ca="1">Books!M488</f>
        <v>0</v>
      </c>
      <c r="N41" s="525">
        <f ca="1">Books!N488</f>
        <v>0</v>
      </c>
      <c r="O41" s="525">
        <f ca="1">Books!O488</f>
        <v>0</v>
      </c>
      <c r="P41" s="525">
        <f ca="1">Books!P488</f>
        <v>0</v>
      </c>
      <c r="Q41" s="525">
        <f ca="1">Books!Q488</f>
        <v>9.7879999999999995E-2</v>
      </c>
      <c r="R41" s="525">
        <f ca="1">Books!R488</f>
        <v>0.621</v>
      </c>
      <c r="S41" s="525">
        <f ca="1">Books!S488</f>
        <v>1.464E-2</v>
      </c>
    </row>
    <row r="42" spans="1:41" x14ac:dyDescent="0.35">
      <c r="A42" s="567" t="s">
        <v>1896</v>
      </c>
      <c r="B42" s="569"/>
      <c r="C42" s="584">
        <f t="shared" ca="1" si="2"/>
        <v>1.6097252752664312E-2</v>
      </c>
      <c r="D42" s="623">
        <f t="shared" ca="1" si="2"/>
        <v>0</v>
      </c>
      <c r="E42" s="621">
        <f t="shared" ca="1" si="2"/>
        <v>2.4417701759827638E-2</v>
      </c>
      <c r="F42" s="525">
        <f ca="1">Books!F489</f>
        <v>0</v>
      </c>
      <c r="G42" s="525">
        <f ca="1">Books!G489</f>
        <v>0</v>
      </c>
      <c r="H42" s="525">
        <f ca="1">Books!H489</f>
        <v>0</v>
      </c>
      <c r="I42" s="525">
        <f ca="1">Books!I489</f>
        <v>0</v>
      </c>
      <c r="J42" s="525">
        <f ca="1">Books!J489</f>
        <v>0</v>
      </c>
      <c r="K42" s="525">
        <f ca="1">Books!K489</f>
        <v>0</v>
      </c>
      <c r="L42" s="525">
        <f ca="1">Books!L489</f>
        <v>0</v>
      </c>
      <c r="M42" s="525">
        <f ca="1">Books!M489</f>
        <v>7.5469999999999995E-2</v>
      </c>
      <c r="N42" s="525">
        <f ca="1">Books!N489</f>
        <v>0</v>
      </c>
      <c r="O42" s="525">
        <f ca="1">Books!O489</f>
        <v>0</v>
      </c>
      <c r="P42" s="525">
        <f ca="1">Books!P489</f>
        <v>0</v>
      </c>
      <c r="Q42" s="525">
        <f ca="1">Books!Q489</f>
        <v>0</v>
      </c>
      <c r="R42" s="525">
        <f ca="1">Books!R489</f>
        <v>0</v>
      </c>
      <c r="S42" s="525">
        <f ca="1">Books!S489</f>
        <v>5.2049999999999999E-2</v>
      </c>
    </row>
    <row r="43" spans="1:41" x14ac:dyDescent="0.35">
      <c r="A43" s="567" t="s">
        <v>1877</v>
      </c>
      <c r="B43" s="569"/>
      <c r="C43" s="584">
        <f t="shared" ca="1" si="2"/>
        <v>5.7678177867833795E-2</v>
      </c>
      <c r="D43" s="623">
        <f t="shared" ca="1" si="2"/>
        <v>1.6433045813485616E-2</v>
      </c>
      <c r="E43" s="621">
        <f t="shared" ca="1" si="2"/>
        <v>7.8997220522184927E-2</v>
      </c>
      <c r="F43" s="525">
        <f ca="1">Books!F490</f>
        <v>7.306E-2</v>
      </c>
      <c r="G43" s="525">
        <f ca="1">Books!G490</f>
        <v>0</v>
      </c>
      <c r="H43" s="525">
        <f ca="1">Books!H490</f>
        <v>0</v>
      </c>
      <c r="I43" s="525">
        <f ca="1">Books!I490</f>
        <v>0</v>
      </c>
      <c r="J43" s="525">
        <f ca="1">Books!J490</f>
        <v>6.7129999999999995E-2</v>
      </c>
      <c r="K43" s="525">
        <f ca="1">Books!K490</f>
        <v>0</v>
      </c>
      <c r="L43" s="525">
        <f ca="1">Books!L490</f>
        <v>0</v>
      </c>
      <c r="M43" s="525">
        <f ca="1">Books!M490</f>
        <v>0</v>
      </c>
      <c r="N43" s="525">
        <f ca="1">Books!N490</f>
        <v>0</v>
      </c>
      <c r="O43" s="525">
        <f ca="1">Books!O490</f>
        <v>2.5239999999999999E-2</v>
      </c>
      <c r="P43" s="525">
        <f ca="1">Books!P490</f>
        <v>0.45746999999999993</v>
      </c>
      <c r="Q43" s="525">
        <f ca="1">Books!Q490</f>
        <v>0</v>
      </c>
      <c r="R43" s="525">
        <f ca="1">Books!R490</f>
        <v>0</v>
      </c>
      <c r="S43" s="525">
        <f ca="1">Books!S490</f>
        <v>5.7840000000000003E-2</v>
      </c>
    </row>
    <row r="44" spans="1:41" x14ac:dyDescent="0.35">
      <c r="A44" s="567" t="s">
        <v>1897</v>
      </c>
      <c r="B44" s="569"/>
      <c r="C44" s="584">
        <f t="shared" ca="1" si="2"/>
        <v>5.0832906235814081E-2</v>
      </c>
      <c r="D44" s="623">
        <f t="shared" ca="1" si="2"/>
        <v>0</v>
      </c>
      <c r="E44" s="621">
        <f t="shared" ca="1" si="2"/>
        <v>7.7107737768853241E-2</v>
      </c>
      <c r="F44" s="525">
        <f ca="1">Books!F491</f>
        <v>0</v>
      </c>
      <c r="G44" s="525">
        <f ca="1">Books!G491</f>
        <v>0</v>
      </c>
      <c r="H44" s="525">
        <f ca="1">Books!H491</f>
        <v>0</v>
      </c>
      <c r="I44" s="525">
        <f ca="1">Books!I491</f>
        <v>0</v>
      </c>
      <c r="J44" s="525">
        <f ca="1">Books!J491</f>
        <v>0</v>
      </c>
      <c r="K44" s="525">
        <f ca="1">Books!K491</f>
        <v>0</v>
      </c>
      <c r="L44" s="525">
        <f ca="1">Books!L491</f>
        <v>0</v>
      </c>
      <c r="M44" s="525">
        <f ca="1">Books!M491</f>
        <v>0</v>
      </c>
      <c r="N44" s="525">
        <f ca="1">Books!N491</f>
        <v>0</v>
      </c>
      <c r="O44" s="525">
        <f ca="1">Books!O491</f>
        <v>0</v>
      </c>
      <c r="P44" s="525">
        <f ca="1">Books!P491</f>
        <v>0</v>
      </c>
      <c r="Q44" s="525">
        <f ca="1">Books!Q491</f>
        <v>0</v>
      </c>
      <c r="R44" s="525">
        <f ca="1">Books!R491</f>
        <v>0</v>
      </c>
      <c r="S44" s="525">
        <f ca="1">Books!S491</f>
        <v>0.55789999999999995</v>
      </c>
    </row>
    <row r="45" spans="1:41" s="149" customFormat="1" x14ac:dyDescent="0.35">
      <c r="A45" s="567" t="s">
        <v>1875</v>
      </c>
      <c r="B45" s="570"/>
      <c r="C45" s="584">
        <f t="shared" ca="1" si="2"/>
        <v>2.4406896785324355E-2</v>
      </c>
      <c r="D45" s="623">
        <f t="shared" ca="1" si="2"/>
        <v>1.535824748136411E-3</v>
      </c>
      <c r="E45" s="621">
        <f t="shared" ca="1" si="2"/>
        <v>3.6228640007507688E-2</v>
      </c>
      <c r="F45" s="525">
        <f ca="1">Books!F492</f>
        <v>1.3599999999999999E-2</v>
      </c>
      <c r="G45" s="525">
        <f ca="1">Books!G492</f>
        <v>0</v>
      </c>
      <c r="H45" s="525">
        <f ca="1">Books!H492</f>
        <v>0</v>
      </c>
      <c r="I45" s="525">
        <f ca="1">Books!I492</f>
        <v>0</v>
      </c>
      <c r="J45" s="525">
        <f ca="1">Books!J492</f>
        <v>0</v>
      </c>
      <c r="K45" s="525">
        <f ca="1">Books!K492</f>
        <v>0</v>
      </c>
      <c r="L45" s="525">
        <f ca="1">Books!L492</f>
        <v>0</v>
      </c>
      <c r="M45" s="525">
        <f ca="1">Books!M492</f>
        <v>0.1421</v>
      </c>
      <c r="N45" s="525">
        <f ca="1">Books!N492</f>
        <v>0</v>
      </c>
      <c r="O45" s="525">
        <f ca="1">Books!O492</f>
        <v>0</v>
      </c>
      <c r="P45" s="525">
        <f ca="1">Books!P492</f>
        <v>0</v>
      </c>
      <c r="Q45" s="525">
        <f ca="1">Books!Q492</f>
        <v>0</v>
      </c>
      <c r="R45" s="525">
        <f ca="1">Books!R492</f>
        <v>1.52E-2</v>
      </c>
      <c r="S45" s="525">
        <f ca="1">Books!S492</f>
        <v>0</v>
      </c>
    </row>
    <row r="46" spans="1:41" s="149" customFormat="1" x14ac:dyDescent="0.35">
      <c r="A46" s="567" t="s">
        <v>1871</v>
      </c>
      <c r="B46" s="570"/>
      <c r="C46" s="584">
        <f t="shared" ca="1" si="2"/>
        <v>3.3597612693188388E-2</v>
      </c>
      <c r="D46" s="623">
        <f t="shared" ca="1" si="2"/>
        <v>8.1635861060868498E-3</v>
      </c>
      <c r="E46" s="621">
        <f t="shared" ca="1" si="2"/>
        <v>4.6744111944732304E-2</v>
      </c>
      <c r="F46" s="525">
        <f ca="1">Books!F493</f>
        <v>7.2289999999999993E-2</v>
      </c>
      <c r="G46" s="525">
        <f ca="1">Books!G493</f>
        <v>0</v>
      </c>
      <c r="H46" s="525">
        <f ca="1">Books!H493</f>
        <v>0</v>
      </c>
      <c r="I46" s="525">
        <f ca="1">Books!I493</f>
        <v>0</v>
      </c>
      <c r="J46" s="525">
        <f ca="1">Books!J493</f>
        <v>0</v>
      </c>
      <c r="K46" s="525">
        <f ca="1">Books!K493</f>
        <v>0</v>
      </c>
      <c r="L46" s="525">
        <f ca="1">Books!L493</f>
        <v>0</v>
      </c>
      <c r="M46" s="525">
        <f ca="1">Books!M493</f>
        <v>0</v>
      </c>
      <c r="N46" s="525">
        <f ca="1">Books!N493</f>
        <v>0</v>
      </c>
      <c r="O46" s="525">
        <f ca="1">Books!O493</f>
        <v>0</v>
      </c>
      <c r="P46" s="525">
        <f ca="1">Books!P493</f>
        <v>0</v>
      </c>
      <c r="Q46" s="525">
        <f ca="1">Books!Q493</f>
        <v>0.20462</v>
      </c>
      <c r="R46" s="525">
        <f ca="1">Books!R493</f>
        <v>0</v>
      </c>
      <c r="S46" s="525">
        <f ca="1">Books!S493</f>
        <v>0</v>
      </c>
    </row>
    <row r="47" spans="1:41" s="149" customFormat="1" x14ac:dyDescent="0.35">
      <c r="A47" s="567" t="s">
        <v>1898</v>
      </c>
      <c r="B47" s="571"/>
      <c r="C47" s="584">
        <f t="shared" ca="1" si="2"/>
        <v>7.6405816317535648E-3</v>
      </c>
      <c r="D47" s="623">
        <f t="shared" ca="1" si="2"/>
        <v>8.2900395416048399E-3</v>
      </c>
      <c r="E47" s="621">
        <f t="shared" ca="1" si="2"/>
        <v>7.3048857521990857E-3</v>
      </c>
      <c r="F47" s="525">
        <f ca="1">Books!F494</f>
        <v>0</v>
      </c>
      <c r="G47" s="525">
        <f ca="1">Books!G494</f>
        <v>0</v>
      </c>
      <c r="H47" s="525">
        <f ca="1">Books!H494</f>
        <v>0</v>
      </c>
      <c r="I47" s="525">
        <f ca="1">Books!I494</f>
        <v>0</v>
      </c>
      <c r="J47" s="525">
        <f ca="1">Books!J494</f>
        <v>4.3409999999999997E-2</v>
      </c>
      <c r="K47" s="525">
        <f ca="1">Books!K494</f>
        <v>0</v>
      </c>
      <c r="L47" s="525">
        <f ca="1">Books!L494</f>
        <v>0</v>
      </c>
      <c r="M47" s="525">
        <f ca="1">Books!M494</f>
        <v>1.358E-2</v>
      </c>
      <c r="N47" s="525">
        <f ca="1">Books!N494</f>
        <v>3.6339999999999997E-2</v>
      </c>
      <c r="O47" s="525">
        <f ca="1">Books!O494</f>
        <v>0</v>
      </c>
      <c r="P47" s="525">
        <f ca="1">Books!P494</f>
        <v>0</v>
      </c>
      <c r="Q47" s="525">
        <f ca="1">Books!Q494</f>
        <v>1.8409999999999999E-2</v>
      </c>
      <c r="R47" s="525">
        <f ca="1">Books!R494</f>
        <v>0</v>
      </c>
      <c r="S47" s="525">
        <f ca="1">Books!S494</f>
        <v>0</v>
      </c>
    </row>
    <row r="48" spans="1:41" s="149" customFormat="1" x14ac:dyDescent="0.35">
      <c r="A48" s="567" t="s">
        <v>1878</v>
      </c>
      <c r="B48" s="571"/>
      <c r="C48" s="584">
        <f t="shared" ca="1" si="2"/>
        <v>1.91266812277247E-2</v>
      </c>
      <c r="D48" s="623">
        <f t="shared" ca="1" si="2"/>
        <v>5.0982618374204028E-3</v>
      </c>
      <c r="E48" s="621">
        <f t="shared" ca="1" si="2"/>
        <v>2.6377778665379638E-2</v>
      </c>
      <c r="F48" s="525">
        <f ca="1">Books!F495</f>
        <v>0</v>
      </c>
      <c r="G48" s="525">
        <f ca="1">Books!G495</f>
        <v>0</v>
      </c>
      <c r="H48" s="525">
        <f ca="1">Books!H495</f>
        <v>0</v>
      </c>
      <c r="I48" s="525">
        <f ca="1">Books!I495</f>
        <v>0</v>
      </c>
      <c r="J48" s="525">
        <f ca="1">Books!J495</f>
        <v>0</v>
      </c>
      <c r="K48" s="525">
        <f ca="1">Books!K495</f>
        <v>0</v>
      </c>
      <c r="L48" s="525">
        <f ca="1">Books!L495</f>
        <v>5.4870000000000002E-2</v>
      </c>
      <c r="M48" s="525">
        <f ca="1">Books!M495</f>
        <v>0.11557999999999999</v>
      </c>
      <c r="N48" s="525">
        <f ca="1">Books!N495</f>
        <v>0</v>
      </c>
      <c r="O48" s="525">
        <f ca="1">Books!O495</f>
        <v>0</v>
      </c>
      <c r="P48" s="525">
        <f ca="1">Books!P495</f>
        <v>0</v>
      </c>
      <c r="Q48" s="525">
        <f ca="1">Books!Q495</f>
        <v>0</v>
      </c>
      <c r="R48" s="525">
        <f ca="1">Books!R495</f>
        <v>0</v>
      </c>
      <c r="S48" s="525">
        <f ca="1">Books!S495</f>
        <v>0</v>
      </c>
    </row>
    <row r="49" spans="1:19" s="149" customFormat="1" x14ac:dyDescent="0.35">
      <c r="A49" s="567" t="s">
        <v>1876</v>
      </c>
      <c r="B49" s="571"/>
      <c r="C49" s="584">
        <f t="shared" ca="1" si="2"/>
        <v>0</v>
      </c>
      <c r="D49" s="623">
        <f t="shared" ca="1" si="2"/>
        <v>0</v>
      </c>
      <c r="E49" s="621">
        <f t="shared" ca="1" si="2"/>
        <v>0</v>
      </c>
      <c r="F49" s="525">
        <f ca="1">Books!F496</f>
        <v>0</v>
      </c>
      <c r="G49" s="525">
        <f ca="1">Books!G496</f>
        <v>0</v>
      </c>
      <c r="H49" s="525">
        <f ca="1">Books!H496</f>
        <v>0</v>
      </c>
      <c r="I49" s="525">
        <f ca="1">Books!I496</f>
        <v>0</v>
      </c>
      <c r="J49" s="525">
        <f ca="1">Books!J496</f>
        <v>0</v>
      </c>
      <c r="K49" s="525">
        <f ca="1">Books!K496</f>
        <v>0</v>
      </c>
      <c r="L49" s="525">
        <f ca="1">Books!L496</f>
        <v>0</v>
      </c>
      <c r="M49" s="525">
        <f ca="1">Books!M496</f>
        <v>0</v>
      </c>
      <c r="N49" s="525">
        <f ca="1">Books!N496</f>
        <v>0</v>
      </c>
      <c r="O49" s="525">
        <f ca="1">Books!O496</f>
        <v>0</v>
      </c>
      <c r="P49" s="525">
        <f ca="1">Books!P496</f>
        <v>0</v>
      </c>
      <c r="Q49" s="525">
        <f ca="1">Books!Q496</f>
        <v>0</v>
      </c>
      <c r="R49" s="525">
        <f ca="1">Books!R496</f>
        <v>0</v>
      </c>
      <c r="S49" s="525">
        <f ca="1">Books!S496</f>
        <v>0</v>
      </c>
    </row>
    <row r="50" spans="1:19" s="149" customFormat="1" x14ac:dyDescent="0.35">
      <c r="A50" s="567" t="s">
        <v>1880</v>
      </c>
      <c r="B50" s="571"/>
      <c r="C50" s="584">
        <f t="shared" ref="C50:D50" ca="1" si="3">C113/C$115</f>
        <v>0.1322935660366947</v>
      </c>
      <c r="D50" s="623">
        <f t="shared" ca="1" si="3"/>
        <v>5.4744341078442157E-2</v>
      </c>
      <c r="E50" s="621">
        <f ca="1">E113/E$115</f>
        <v>0.17237769602610431</v>
      </c>
      <c r="F50" s="525">
        <f ca="1">Books!F497</f>
        <v>5.373E-2</v>
      </c>
      <c r="G50" s="525">
        <f ca="1">Books!G497</f>
        <v>0</v>
      </c>
      <c r="H50" s="525">
        <f ca="1">Books!H497</f>
        <v>0</v>
      </c>
      <c r="I50" s="525">
        <f ca="1">Books!I497</f>
        <v>0.15978999999999999</v>
      </c>
      <c r="J50" s="525">
        <f ca="1">Books!J497</f>
        <v>9.1249999999999998E-2</v>
      </c>
      <c r="K50" s="525">
        <f ca="1">Books!K497</f>
        <v>0</v>
      </c>
      <c r="L50" s="525">
        <f ca="1">Books!L497</f>
        <v>7.4579999999999994E-2</v>
      </c>
      <c r="M50" s="525">
        <f ca="1">Books!M497</f>
        <v>0.11557999999999999</v>
      </c>
      <c r="N50" s="525">
        <f ca="1">Books!N497</f>
        <v>0</v>
      </c>
      <c r="O50" s="525">
        <f ca="1">Books!O497</f>
        <v>0.11516999999999999</v>
      </c>
      <c r="P50" s="525">
        <f ca="1">Books!P497</f>
        <v>0.16</v>
      </c>
      <c r="Q50" s="525">
        <f ca="1">Books!Q497</f>
        <v>0.29239999999999999</v>
      </c>
      <c r="R50" s="525">
        <f ca="1">Books!R497</f>
        <v>0.10566</v>
      </c>
      <c r="S50" s="525">
        <f ca="1">Books!S497</f>
        <v>0.20233999999999999</v>
      </c>
    </row>
    <row r="51" spans="1:19" s="149" customFormat="1" x14ac:dyDescent="0.35">
      <c r="A51" s="461"/>
      <c r="B51" s="461"/>
      <c r="C51" s="585"/>
      <c r="D51" s="597"/>
      <c r="E51" s="591"/>
      <c r="F51" s="572"/>
      <c r="G51" s="572"/>
      <c r="H51" s="572"/>
      <c r="I51" s="572"/>
      <c r="J51" s="572"/>
      <c r="K51" s="572"/>
      <c r="L51" s="572"/>
      <c r="M51" s="572"/>
      <c r="N51" s="572"/>
      <c r="O51" s="572"/>
      <c r="P51" s="572"/>
      <c r="Q51" s="572"/>
      <c r="R51" s="572"/>
      <c r="S51" s="572"/>
    </row>
    <row r="52" spans="1:19" s="149" customFormat="1" ht="15" thickBot="1" x14ac:dyDescent="0.4">
      <c r="A52" s="573" t="s">
        <v>1881</v>
      </c>
      <c r="B52" s="574"/>
      <c r="C52" s="586">
        <f t="shared" ref="C52:S52" ca="1" si="4">SUM(C10+C21+C40)</f>
        <v>1</v>
      </c>
      <c r="D52" s="598">
        <f t="shared" ca="1" si="4"/>
        <v>1</v>
      </c>
      <c r="E52" s="592">
        <f t="shared" ca="1" si="4"/>
        <v>1</v>
      </c>
      <c r="F52" s="578">
        <f t="shared" ca="1" si="4"/>
        <v>1.0000399999999998</v>
      </c>
      <c r="G52" s="578">
        <f t="shared" ca="1" si="4"/>
        <v>1.0001</v>
      </c>
      <c r="H52" s="578">
        <f t="shared" ca="1" si="4"/>
        <v>1.0000099999999998</v>
      </c>
      <c r="I52" s="578">
        <f t="shared" ca="1" si="4"/>
        <v>0.99988999999999995</v>
      </c>
      <c r="J52" s="578">
        <f t="shared" ca="1" si="4"/>
        <v>0.99990999999999997</v>
      </c>
      <c r="K52" s="578">
        <f t="shared" ca="1" si="4"/>
        <v>1.0000699999999998</v>
      </c>
      <c r="L52" s="578">
        <f t="shared" ca="1" si="4"/>
        <v>1.0001199999999999</v>
      </c>
      <c r="M52" s="578">
        <f t="shared" ca="1" si="4"/>
        <v>1</v>
      </c>
      <c r="N52" s="578">
        <f t="shared" ca="1" si="4"/>
        <v>1</v>
      </c>
      <c r="O52" s="578">
        <f t="shared" ca="1" si="4"/>
        <v>0.99975999999999998</v>
      </c>
      <c r="P52" s="578">
        <f t="shared" ca="1" si="4"/>
        <v>1.0000499999999999</v>
      </c>
      <c r="Q52" s="578">
        <f t="shared" ca="1" si="4"/>
        <v>1</v>
      </c>
      <c r="R52" s="578">
        <f t="shared" ca="1" si="4"/>
        <v>1.00004</v>
      </c>
      <c r="S52" s="578">
        <f t="shared" ca="1" si="4"/>
        <v>1.0000099999999998</v>
      </c>
    </row>
    <row r="53" spans="1:19" s="149" customFormat="1" ht="13" x14ac:dyDescent="0.3">
      <c r="A53" s="150"/>
      <c r="B53" s="150"/>
    </row>
    <row r="54" spans="1:19" s="149" customFormat="1" ht="13" x14ac:dyDescent="0.3">
      <c r="A54" s="152" t="s">
        <v>2161</v>
      </c>
      <c r="B54" s="150"/>
    </row>
    <row r="55" spans="1:19" s="149" customFormat="1" ht="13" x14ac:dyDescent="0.3">
      <c r="A55" s="152" t="s">
        <v>2355</v>
      </c>
      <c r="B55" s="150"/>
    </row>
    <row r="56" spans="1:19" s="149" customFormat="1" ht="13" x14ac:dyDescent="0.3">
      <c r="A56" s="152" t="s">
        <v>2356</v>
      </c>
      <c r="B56" s="150"/>
    </row>
    <row r="57" spans="1:19" s="149" customFormat="1" ht="13" x14ac:dyDescent="0.3">
      <c r="A57" s="150"/>
      <c r="B57" s="150"/>
    </row>
    <row r="58" spans="1:19" s="149" customFormat="1" hidden="1" x14ac:dyDescent="0.35">
      <c r="A58" s="221"/>
      <c r="B58" s="43"/>
      <c r="C58" s="408">
        <f t="shared" ref="C58:S58" ca="1" si="5">C52-(C40+C9)</f>
        <v>0</v>
      </c>
      <c r="D58" s="408">
        <f t="shared" ca="1" si="5"/>
        <v>0</v>
      </c>
      <c r="E58" s="408">
        <f t="shared" ca="1" si="5"/>
        <v>0</v>
      </c>
      <c r="F58" s="408">
        <f t="shared" ca="1" si="5"/>
        <v>0</v>
      </c>
      <c r="G58" s="408">
        <f t="shared" ca="1" si="5"/>
        <v>0</v>
      </c>
      <c r="H58" s="408">
        <f t="shared" ca="1" si="5"/>
        <v>0</v>
      </c>
      <c r="I58" s="408">
        <f t="shared" ca="1" si="5"/>
        <v>0</v>
      </c>
      <c r="J58" s="408">
        <f t="shared" ca="1" si="5"/>
        <v>0</v>
      </c>
      <c r="K58" s="408">
        <f t="shared" ca="1" si="5"/>
        <v>0</v>
      </c>
      <c r="L58" s="408">
        <f t="shared" ca="1" si="5"/>
        <v>0</v>
      </c>
      <c r="M58" s="408">
        <f t="shared" ca="1" si="5"/>
        <v>0</v>
      </c>
      <c r="N58" s="408">
        <f t="shared" ca="1" si="5"/>
        <v>0</v>
      </c>
      <c r="O58" s="408">
        <f t="shared" ca="1" si="5"/>
        <v>0</v>
      </c>
      <c r="P58" s="408">
        <f t="shared" ca="1" si="5"/>
        <v>0</v>
      </c>
      <c r="Q58" s="408">
        <f t="shared" ca="1" si="5"/>
        <v>0</v>
      </c>
      <c r="R58" s="408">
        <f t="shared" ca="1" si="5"/>
        <v>0</v>
      </c>
      <c r="S58" s="408">
        <f t="shared" ca="1" si="5"/>
        <v>0</v>
      </c>
    </row>
    <row r="59" spans="1:19" s="149" customFormat="1" hidden="1" x14ac:dyDescent="0.35">
      <c r="A59" s="221" t="s">
        <v>2139</v>
      </c>
      <c r="B59" s="43"/>
      <c r="C59" s="408">
        <f ca="1">C21-SUM(C22:C39)</f>
        <v>0</v>
      </c>
      <c r="D59" s="408">
        <f ca="1">D21-SUM(D22:D39)</f>
        <v>0</v>
      </c>
      <c r="E59" s="408">
        <f t="shared" ref="E59:S59" ca="1" si="6">E21-SUM(E22:E39)</f>
        <v>0</v>
      </c>
      <c r="F59" s="408">
        <f t="shared" ca="1" si="6"/>
        <v>0</v>
      </c>
      <c r="G59" s="408">
        <f t="shared" ca="1" si="6"/>
        <v>0</v>
      </c>
      <c r="H59" s="408">
        <f t="shared" ca="1" si="6"/>
        <v>0</v>
      </c>
      <c r="I59" s="408">
        <f t="shared" ca="1" si="6"/>
        <v>0</v>
      </c>
      <c r="J59" s="408">
        <f t="shared" ca="1" si="6"/>
        <v>0</v>
      </c>
      <c r="K59" s="408">
        <f t="shared" ca="1" si="6"/>
        <v>0</v>
      </c>
      <c r="L59" s="408">
        <f t="shared" ca="1" si="6"/>
        <v>0</v>
      </c>
      <c r="M59" s="408">
        <f t="shared" ca="1" si="6"/>
        <v>0</v>
      </c>
      <c r="N59" s="408">
        <f t="shared" ca="1" si="6"/>
        <v>0</v>
      </c>
      <c r="O59" s="408">
        <f t="shared" ca="1" si="6"/>
        <v>0</v>
      </c>
      <c r="P59" s="408">
        <f t="shared" ca="1" si="6"/>
        <v>0</v>
      </c>
      <c r="Q59" s="408">
        <f t="shared" ca="1" si="6"/>
        <v>0</v>
      </c>
      <c r="R59" s="408">
        <f t="shared" ca="1" si="6"/>
        <v>0</v>
      </c>
      <c r="S59" s="408">
        <f t="shared" ca="1" si="6"/>
        <v>0</v>
      </c>
    </row>
    <row r="60" spans="1:19" s="149" customFormat="1" hidden="1" x14ac:dyDescent="0.35">
      <c r="A60" s="221" t="s">
        <v>2140</v>
      </c>
      <c r="B60" s="43"/>
      <c r="C60" s="408">
        <f t="shared" ref="C60:S60" ca="1" si="7">C40-SUM(C41:C50)</f>
        <v>0</v>
      </c>
      <c r="D60" s="408">
        <f t="shared" ca="1" si="7"/>
        <v>0</v>
      </c>
      <c r="E60" s="408">
        <f t="shared" ca="1" si="7"/>
        <v>0</v>
      </c>
      <c r="F60" s="408">
        <f t="shared" ca="1" si="7"/>
        <v>0</v>
      </c>
      <c r="G60" s="408">
        <f t="shared" ca="1" si="7"/>
        <v>0</v>
      </c>
      <c r="H60" s="408">
        <f t="shared" ca="1" si="7"/>
        <v>0</v>
      </c>
      <c r="I60" s="408">
        <f t="shared" ca="1" si="7"/>
        <v>0</v>
      </c>
      <c r="J60" s="408">
        <f t="shared" ca="1" si="7"/>
        <v>0</v>
      </c>
      <c r="K60" s="408">
        <f t="shared" ca="1" si="7"/>
        <v>0</v>
      </c>
      <c r="L60" s="408">
        <f t="shared" ca="1" si="7"/>
        <v>0</v>
      </c>
      <c r="M60" s="408">
        <f t="shared" ca="1" si="7"/>
        <v>0</v>
      </c>
      <c r="N60" s="408">
        <f t="shared" ca="1" si="7"/>
        <v>0</v>
      </c>
      <c r="O60" s="408">
        <f t="shared" ca="1" si="7"/>
        <v>0</v>
      </c>
      <c r="P60" s="408">
        <f t="shared" ca="1" si="7"/>
        <v>0</v>
      </c>
      <c r="Q60" s="408">
        <f t="shared" ca="1" si="7"/>
        <v>0</v>
      </c>
      <c r="R60" s="408">
        <f t="shared" ca="1" si="7"/>
        <v>0</v>
      </c>
      <c r="S60" s="408">
        <f t="shared" ca="1" si="7"/>
        <v>0</v>
      </c>
    </row>
    <row r="61" spans="1:19" s="149" customFormat="1" hidden="1" x14ac:dyDescent="0.35">
      <c r="A61" s="221"/>
      <c r="B61" s="43"/>
      <c r="C61" s="408"/>
      <c r="D61" s="408"/>
      <c r="E61" s="408"/>
      <c r="F61" s="408"/>
      <c r="G61" s="408"/>
      <c r="H61" s="408"/>
      <c r="I61" s="408"/>
      <c r="J61" s="408"/>
    </row>
    <row r="62" spans="1:19" s="149" customFormat="1" ht="13" hidden="1" x14ac:dyDescent="0.3">
      <c r="A62" s="150"/>
      <c r="B62" s="150"/>
    </row>
    <row r="63" spans="1:19" s="149" customFormat="1" ht="13" x14ac:dyDescent="0.3">
      <c r="A63" s="150"/>
      <c r="B63" s="150"/>
    </row>
    <row r="64" spans="1:19" s="149" customFormat="1" ht="13" x14ac:dyDescent="0.3">
      <c r="A64" s="414" t="s">
        <v>2232</v>
      </c>
      <c r="B64" s="150"/>
    </row>
    <row r="65" spans="1:41" s="149" customFormat="1" ht="13" x14ac:dyDescent="0.3">
      <c r="A65" s="211" t="str">
        <f>A5</f>
        <v xml:space="preserve">Small Media (Books, CDs, DVDs) </v>
      </c>
    </row>
    <row r="66" spans="1:41" s="149" customFormat="1" ht="13" x14ac:dyDescent="0.3">
      <c r="A66" s="211" t="s">
        <v>2610</v>
      </c>
      <c r="B66" s="211"/>
    </row>
    <row r="67" spans="1:41" s="149" customFormat="1" ht="13" x14ac:dyDescent="0.3">
      <c r="A67" s="211"/>
      <c r="B67" s="211"/>
    </row>
    <row r="68" spans="1:41" x14ac:dyDescent="0.35">
      <c r="A68" s="409" t="str">
        <f>'A9'!A67</f>
        <v>2023 Prices</v>
      </c>
    </row>
    <row r="69" spans="1:41" ht="15" thickBot="1" x14ac:dyDescent="0.4"/>
    <row r="70" spans="1:41" ht="15" hidden="1" thickBot="1" x14ac:dyDescent="0.4">
      <c r="C70" s="412"/>
      <c r="D70" s="412"/>
      <c r="E70" s="412"/>
      <c r="F70" s="412" cm="1">
        <f t="array" ref="F70:S70">TRANSPOSE('A8'!G70:G83)</f>
        <v>7.7946975865331964</v>
      </c>
      <c r="G70" s="412">
        <v>13.434993836446582</v>
      </c>
      <c r="H70" s="412">
        <v>6.9459863276855591</v>
      </c>
      <c r="I70" s="412">
        <v>11.600915449750589</v>
      </c>
      <c r="J70" s="412">
        <v>7.2038727221623597</v>
      </c>
      <c r="K70" s="412">
        <v>5.272271220258264</v>
      </c>
      <c r="L70" s="412">
        <v>6.4133315666458914</v>
      </c>
      <c r="M70" s="412">
        <v>30.475935576135097</v>
      </c>
      <c r="N70" s="412">
        <v>7.1405289796209246</v>
      </c>
      <c r="O70" s="412">
        <v>3.2166622158056364</v>
      </c>
      <c r="P70" s="412">
        <v>20.726038442333476</v>
      </c>
      <c r="Q70" s="412">
        <v>30.505654709291399</v>
      </c>
      <c r="R70" s="412">
        <v>33.370550157219483</v>
      </c>
      <c r="S70" s="412">
        <v>18.4562352613355</v>
      </c>
    </row>
    <row r="71" spans="1:41" ht="48.75" customHeight="1" x14ac:dyDescent="0.35">
      <c r="A71" s="439"/>
      <c r="B71" s="439"/>
      <c r="C71" s="579" t="s">
        <v>0</v>
      </c>
      <c r="D71" s="566" t="s">
        <v>2238</v>
      </c>
      <c r="E71" s="273" t="s">
        <v>2239</v>
      </c>
      <c r="F71" s="439" t="s">
        <v>1</v>
      </c>
      <c r="G71" s="439" t="s">
        <v>2</v>
      </c>
      <c r="H71" s="439" t="s">
        <v>3</v>
      </c>
      <c r="I71" s="439" t="s">
        <v>4</v>
      </c>
      <c r="J71" s="439" t="s">
        <v>5</v>
      </c>
      <c r="K71" s="439" t="s">
        <v>6</v>
      </c>
      <c r="L71" s="439" t="s">
        <v>7</v>
      </c>
      <c r="M71" s="439" t="s">
        <v>8</v>
      </c>
      <c r="N71" s="439" t="s">
        <v>9</v>
      </c>
      <c r="O71" s="439" t="s">
        <v>10</v>
      </c>
      <c r="P71" s="439" t="s">
        <v>11</v>
      </c>
      <c r="Q71" s="439" t="s">
        <v>12</v>
      </c>
      <c r="R71" s="439" t="s">
        <v>13</v>
      </c>
      <c r="S71" s="439" t="s">
        <v>14</v>
      </c>
    </row>
    <row r="72" spans="1:41" s="212" customFormat="1" x14ac:dyDescent="0.35">
      <c r="A72" s="440" t="s">
        <v>1814</v>
      </c>
      <c r="B72" s="440"/>
      <c r="C72" s="599">
        <f ca="1">SUM(F72:S72)</f>
        <v>108.36827390808305</v>
      </c>
      <c r="D72" s="611">
        <f ca="1">SUM(F72:L72)+N72+O72</f>
        <v>61.513563510239933</v>
      </c>
      <c r="E72" s="605">
        <f ca="1">SUM(P72:S72)+M72</f>
        <v>46.854710397843142</v>
      </c>
      <c r="F72" s="486">
        <f t="shared" ref="F72:S72" ca="1" si="8">F9*F$70</f>
        <v>6.1372330917327771</v>
      </c>
      <c r="G72" s="486">
        <f t="shared" ca="1" si="8"/>
        <v>13.436337335830226</v>
      </c>
      <c r="H72" s="486">
        <f t="shared" ca="1" si="8"/>
        <v>6.9460557875488345</v>
      </c>
      <c r="I72" s="486">
        <f t="shared" ca="1" si="8"/>
        <v>8.7425658920865423</v>
      </c>
      <c r="J72" s="486">
        <f t="shared" ca="1" si="8"/>
        <v>5.7495548970122226</v>
      </c>
      <c r="K72" s="486">
        <f t="shared" ca="1" si="8"/>
        <v>5.2726402792436806</v>
      </c>
      <c r="L72" s="486">
        <f t="shared" ca="1" si="8"/>
        <v>5.5838953951315782</v>
      </c>
      <c r="M72" s="486">
        <f t="shared" ca="1" si="8"/>
        <v>16.386605799932081</v>
      </c>
      <c r="N72" s="486">
        <f t="shared" ca="1" si="8"/>
        <v>6.8810421565014996</v>
      </c>
      <c r="O72" s="486">
        <f t="shared" ca="1" si="8"/>
        <v>2.7642386751525736</v>
      </c>
      <c r="P72" s="486">
        <f t="shared" ca="1" si="8"/>
        <v>7.9293677872679407</v>
      </c>
      <c r="Q72" s="486">
        <f t="shared" ca="1" si="8"/>
        <v>11.79623161953589</v>
      </c>
      <c r="R72" s="486">
        <f t="shared" ca="1" si="8"/>
        <v>8.6156086395909277</v>
      </c>
      <c r="S72" s="486">
        <f t="shared" ca="1" si="8"/>
        <v>2.1268965515163027</v>
      </c>
      <c r="T72" s="3"/>
      <c r="U72" s="3"/>
      <c r="V72" s="3"/>
      <c r="W72" s="3"/>
      <c r="X72" s="3"/>
      <c r="Y72" s="3"/>
      <c r="Z72" s="3"/>
      <c r="AA72" s="3"/>
      <c r="AB72" s="3"/>
      <c r="AC72" s="3"/>
      <c r="AD72" s="3"/>
      <c r="AE72" s="3"/>
      <c r="AF72" s="3"/>
      <c r="AG72" s="3"/>
      <c r="AH72" s="3"/>
      <c r="AI72" s="3"/>
      <c r="AJ72" s="3"/>
      <c r="AK72" s="3"/>
      <c r="AL72" s="3"/>
      <c r="AM72" s="3"/>
      <c r="AN72" s="3"/>
      <c r="AO72" s="3"/>
    </row>
    <row r="73" spans="1:41" s="619" customFormat="1" x14ac:dyDescent="0.35">
      <c r="A73" s="618" t="s">
        <v>1815</v>
      </c>
      <c r="B73" s="618"/>
      <c r="C73" s="604">
        <f t="shared" ref="C73:C115" ca="1" si="9">SUM(F73:S73)</f>
        <v>89.203501392408896</v>
      </c>
      <c r="D73" s="616">
        <f t="shared" ref="D73:D115" ca="1" si="10">SUM(F73:L73)+N73+O73</f>
        <v>50.871570289938148</v>
      </c>
      <c r="E73" s="610">
        <f t="shared" ref="E73:E115" ca="1" si="11">SUM(P73:S73)+M73</f>
        <v>38.331931102470755</v>
      </c>
      <c r="F73" s="577">
        <f t="shared" ref="F73:S73" ca="1" si="12">F10*F$70</f>
        <v>4.724989783004693</v>
      </c>
      <c r="G73" s="577">
        <f t="shared" ca="1" si="12"/>
        <v>11.92745317805891</v>
      </c>
      <c r="H73" s="577">
        <f t="shared" ca="1" si="12"/>
        <v>5.6561166666343494</v>
      </c>
      <c r="I73" s="577">
        <f t="shared" ca="1" si="12"/>
        <v>3.877721998233632</v>
      </c>
      <c r="J73" s="577">
        <f t="shared" ca="1" si="12"/>
        <v>5.4368347821431549</v>
      </c>
      <c r="K73" s="577">
        <f t="shared" ca="1" si="12"/>
        <v>5.2726402792436806</v>
      </c>
      <c r="L73" s="577">
        <f t="shared" ca="1" si="12"/>
        <v>4.5385864830839644</v>
      </c>
      <c r="M73" s="577">
        <f t="shared" ca="1" si="12"/>
        <v>14.750657578205148</v>
      </c>
      <c r="N73" s="577">
        <f t="shared" ca="1" si="12"/>
        <v>6.8810421565014996</v>
      </c>
      <c r="O73" s="577">
        <f t="shared" ca="1" si="12"/>
        <v>2.5561849630342652</v>
      </c>
      <c r="P73" s="577">
        <f t="shared" ca="1" si="12"/>
        <v>5.8642253168738332</v>
      </c>
      <c r="Q73" s="577">
        <f t="shared" ca="1" si="12"/>
        <v>8.7792223687869715</v>
      </c>
      <c r="R73" s="577">
        <f t="shared" ca="1" si="12"/>
        <v>6.8109292870884968</v>
      </c>
      <c r="S73" s="577">
        <f t="shared" ca="1" si="12"/>
        <v>2.1268965515163027</v>
      </c>
      <c r="T73" s="565"/>
      <c r="U73" s="565"/>
      <c r="V73" s="565"/>
      <c r="W73" s="565"/>
      <c r="X73" s="565"/>
      <c r="Y73" s="565"/>
      <c r="Z73" s="565"/>
      <c r="AA73" s="565"/>
      <c r="AB73" s="565"/>
      <c r="AC73" s="565"/>
      <c r="AD73" s="565"/>
      <c r="AE73" s="565"/>
      <c r="AF73" s="565"/>
      <c r="AG73" s="565"/>
      <c r="AH73" s="565"/>
      <c r="AI73" s="565"/>
      <c r="AJ73" s="565"/>
      <c r="AK73" s="565"/>
      <c r="AL73" s="565"/>
      <c r="AM73" s="565"/>
      <c r="AN73" s="565"/>
      <c r="AO73" s="565"/>
    </row>
    <row r="74" spans="1:41" s="214" customFormat="1" x14ac:dyDescent="0.35">
      <c r="A74" s="446" t="s">
        <v>1816</v>
      </c>
      <c r="B74" s="453"/>
      <c r="C74" s="600">
        <f t="shared" ca="1" si="9"/>
        <v>48.518530740417297</v>
      </c>
      <c r="D74" s="612">
        <f t="shared" ca="1" si="10"/>
        <v>25.553737200580677</v>
      </c>
      <c r="E74" s="606">
        <f t="shared" ca="1" si="11"/>
        <v>22.964793539836617</v>
      </c>
      <c r="F74" s="489">
        <f t="shared" ref="F74:S74" ca="1" si="13">F11*F$70</f>
        <v>1.9100906435799596</v>
      </c>
      <c r="G74" s="489">
        <f t="shared" ca="1" si="13"/>
        <v>7.2105611920208794</v>
      </c>
      <c r="H74" s="489">
        <f t="shared" ca="1" si="13"/>
        <v>3.3610238642404884</v>
      </c>
      <c r="I74" s="489">
        <f t="shared" ca="1" si="13"/>
        <v>2.0722715267889478</v>
      </c>
      <c r="J74" s="489">
        <f t="shared" ca="1" si="13"/>
        <v>3.4956792384292852</v>
      </c>
      <c r="K74" s="489">
        <f t="shared" ca="1" si="13"/>
        <v>2.8380635978650237</v>
      </c>
      <c r="L74" s="489">
        <f t="shared" ca="1" si="13"/>
        <v>1.8905860125315423</v>
      </c>
      <c r="M74" s="489">
        <f t="shared" ca="1" si="13"/>
        <v>8.1965028732015348</v>
      </c>
      <c r="N74" s="489">
        <f t="shared" ca="1" si="13"/>
        <v>2.0795362547350016</v>
      </c>
      <c r="O74" s="489">
        <f t="shared" ca="1" si="13"/>
        <v>0.69592487038954942</v>
      </c>
      <c r="P74" s="489">
        <f t="shared" ca="1" si="13"/>
        <v>2.7331426893905153</v>
      </c>
      <c r="Q74" s="489">
        <f t="shared" ca="1" si="13"/>
        <v>5.7933288858415297</v>
      </c>
      <c r="R74" s="489">
        <f t="shared" ca="1" si="13"/>
        <v>4.1149225398867344</v>
      </c>
      <c r="S74" s="489">
        <f t="shared" ca="1" si="13"/>
        <v>2.1268965515163027</v>
      </c>
      <c r="T74"/>
      <c r="U74"/>
      <c r="V74"/>
      <c r="W74"/>
      <c r="X74"/>
      <c r="Y74"/>
      <c r="Z74"/>
      <c r="AA74"/>
      <c r="AB74"/>
      <c r="AC74"/>
      <c r="AD74"/>
      <c r="AE74"/>
      <c r="AF74"/>
      <c r="AG74"/>
      <c r="AH74"/>
      <c r="AI74"/>
      <c r="AJ74"/>
      <c r="AK74"/>
      <c r="AL74"/>
      <c r="AM74"/>
      <c r="AN74"/>
      <c r="AO74"/>
    </row>
    <row r="75" spans="1:41" s="214" customFormat="1" x14ac:dyDescent="0.35">
      <c r="A75" s="446" t="s">
        <v>1821</v>
      </c>
      <c r="B75" s="453"/>
      <c r="C75" s="600">
        <f t="shared" ca="1" si="9"/>
        <v>8.1069132717024939</v>
      </c>
      <c r="D75" s="612">
        <f t="shared" ca="1" si="10"/>
        <v>5.4109065245007324</v>
      </c>
      <c r="E75" s="606">
        <f t="shared" ca="1" si="11"/>
        <v>2.6960067472017619</v>
      </c>
      <c r="F75" s="489">
        <f t="shared" ref="F75:S75" ca="1" si="14">F12*F$70</f>
        <v>2.8148991394247331</v>
      </c>
      <c r="G75" s="489">
        <f t="shared" ca="1" si="14"/>
        <v>0.65079110143747243</v>
      </c>
      <c r="H75" s="489">
        <f t="shared" ca="1" si="14"/>
        <v>0.97507756068049878</v>
      </c>
      <c r="I75" s="489">
        <f t="shared" ca="1" si="14"/>
        <v>0.42517355123335915</v>
      </c>
      <c r="J75" s="489">
        <f t="shared" ca="1" si="14"/>
        <v>0</v>
      </c>
      <c r="K75" s="489">
        <f t="shared" ca="1" si="14"/>
        <v>0</v>
      </c>
      <c r="L75" s="489">
        <f t="shared" ca="1" si="14"/>
        <v>0</v>
      </c>
      <c r="M75" s="489">
        <f t="shared" ca="1" si="14"/>
        <v>0</v>
      </c>
      <c r="N75" s="489">
        <f t="shared" ca="1" si="14"/>
        <v>0.54496517172466896</v>
      </c>
      <c r="O75" s="489">
        <f t="shared" ca="1" si="14"/>
        <v>0</v>
      </c>
      <c r="P75" s="489">
        <f t="shared" ca="1" si="14"/>
        <v>0</v>
      </c>
      <c r="Q75" s="489">
        <f t="shared" ca="1" si="14"/>
        <v>0</v>
      </c>
      <c r="R75" s="489">
        <f t="shared" ca="1" si="14"/>
        <v>2.6960067472017619</v>
      </c>
      <c r="S75" s="489">
        <f t="shared" ca="1" si="14"/>
        <v>0</v>
      </c>
      <c r="T75"/>
      <c r="U75"/>
      <c r="V75"/>
      <c r="W75"/>
      <c r="X75"/>
      <c r="Y75"/>
      <c r="Z75"/>
      <c r="AA75"/>
      <c r="AB75"/>
      <c r="AC75"/>
      <c r="AD75"/>
      <c r="AE75"/>
      <c r="AF75"/>
      <c r="AG75"/>
      <c r="AH75"/>
      <c r="AI75"/>
      <c r="AJ75"/>
      <c r="AK75"/>
      <c r="AL75"/>
      <c r="AM75"/>
      <c r="AN75"/>
      <c r="AO75"/>
    </row>
    <row r="76" spans="1:41" s="214" customFormat="1" x14ac:dyDescent="0.35">
      <c r="A76" s="446" t="s">
        <v>1824</v>
      </c>
      <c r="B76" s="453"/>
      <c r="C76" s="600">
        <f t="shared" ca="1" si="9"/>
        <v>8.9897086582825452</v>
      </c>
      <c r="D76" s="612">
        <f t="shared" ca="1" si="10"/>
        <v>3.9508590601504214</v>
      </c>
      <c r="E76" s="606">
        <f t="shared" ca="1" si="11"/>
        <v>5.0388495981321233</v>
      </c>
      <c r="F76" s="489">
        <f t="shared" ref="F76:S76" ca="1" si="15">F13*F$70</f>
        <v>0</v>
      </c>
      <c r="G76" s="489">
        <f t="shared" ca="1" si="15"/>
        <v>0</v>
      </c>
      <c r="H76" s="489">
        <f t="shared" ca="1" si="15"/>
        <v>0.44364014674927665</v>
      </c>
      <c r="I76" s="489">
        <f t="shared" ca="1" si="15"/>
        <v>0.95510336897796599</v>
      </c>
      <c r="J76" s="489">
        <f t="shared" ca="1" si="15"/>
        <v>0.89479303081978667</v>
      </c>
      <c r="K76" s="489">
        <f t="shared" ca="1" si="15"/>
        <v>0.2951944656222602</v>
      </c>
      <c r="L76" s="489">
        <f t="shared" ca="1" si="15"/>
        <v>0</v>
      </c>
      <c r="M76" s="489">
        <f t="shared" ca="1" si="15"/>
        <v>1.6359482217269319</v>
      </c>
      <c r="N76" s="489">
        <f t="shared" ca="1" si="15"/>
        <v>1.2809394936541976</v>
      </c>
      <c r="O76" s="489">
        <f t="shared" ca="1" si="15"/>
        <v>8.1188554326934254E-2</v>
      </c>
      <c r="P76" s="489">
        <f t="shared" ca="1" si="15"/>
        <v>0.41700789345974953</v>
      </c>
      <c r="Q76" s="489">
        <f t="shared" ca="1" si="15"/>
        <v>2.9858934829454418</v>
      </c>
      <c r="R76" s="489">
        <f t="shared" ca="1" si="15"/>
        <v>0</v>
      </c>
      <c r="S76" s="489">
        <f t="shared" ca="1" si="15"/>
        <v>0</v>
      </c>
      <c r="T76"/>
      <c r="U76"/>
      <c r="V76"/>
      <c r="W76"/>
      <c r="X76"/>
      <c r="Y76"/>
      <c r="Z76"/>
      <c r="AA76"/>
      <c r="AB76"/>
      <c r="AC76"/>
      <c r="AD76"/>
      <c r="AE76"/>
      <c r="AF76"/>
      <c r="AG76"/>
      <c r="AH76"/>
      <c r="AI76"/>
      <c r="AJ76"/>
      <c r="AK76"/>
      <c r="AL76"/>
      <c r="AM76"/>
      <c r="AN76"/>
      <c r="AO76"/>
    </row>
    <row r="77" spans="1:41" s="214" customFormat="1" x14ac:dyDescent="0.35">
      <c r="A77" s="446" t="s">
        <v>1828</v>
      </c>
      <c r="B77" s="453"/>
      <c r="C77" s="600">
        <f t="shared" ca="1" si="9"/>
        <v>4.7240906317436844</v>
      </c>
      <c r="D77" s="612">
        <f t="shared" ca="1" si="10"/>
        <v>2.5005663721088678</v>
      </c>
      <c r="E77" s="606">
        <f t="shared" ca="1" si="11"/>
        <v>2.2235242596348166</v>
      </c>
      <c r="F77" s="489">
        <f t="shared" ref="F77:S77" ca="1" si="16">F14*F$70</f>
        <v>0</v>
      </c>
      <c r="G77" s="489">
        <f t="shared" ca="1" si="16"/>
        <v>1.7078564164890897</v>
      </c>
      <c r="H77" s="489">
        <f t="shared" ca="1" si="16"/>
        <v>0.62652796675723743</v>
      </c>
      <c r="I77" s="489">
        <f t="shared" ca="1" si="16"/>
        <v>0</v>
      </c>
      <c r="J77" s="489">
        <f t="shared" ca="1" si="16"/>
        <v>0</v>
      </c>
      <c r="K77" s="489">
        <f t="shared" ca="1" si="16"/>
        <v>0.16618198886254049</v>
      </c>
      <c r="L77" s="489">
        <f t="shared" ca="1" si="16"/>
        <v>0</v>
      </c>
      <c r="M77" s="489">
        <f t="shared" ca="1" si="16"/>
        <v>2.2235242596348166</v>
      </c>
      <c r="N77" s="489">
        <f t="shared" ca="1" si="16"/>
        <v>0</v>
      </c>
      <c r="O77" s="489">
        <f t="shared" ca="1" si="16"/>
        <v>0</v>
      </c>
      <c r="P77" s="489">
        <f t="shared" ca="1" si="16"/>
        <v>0</v>
      </c>
      <c r="Q77" s="489">
        <f t="shared" ca="1" si="16"/>
        <v>0</v>
      </c>
      <c r="R77" s="489">
        <f t="shared" ca="1" si="16"/>
        <v>0</v>
      </c>
      <c r="S77" s="489">
        <f t="shared" ca="1" si="16"/>
        <v>0</v>
      </c>
      <c r="T77"/>
      <c r="U77"/>
      <c r="V77"/>
      <c r="W77"/>
      <c r="X77"/>
      <c r="Y77"/>
      <c r="Z77"/>
      <c r="AA77"/>
      <c r="AB77"/>
      <c r="AC77"/>
      <c r="AD77"/>
      <c r="AE77"/>
      <c r="AF77"/>
      <c r="AG77"/>
      <c r="AH77"/>
      <c r="AI77"/>
      <c r="AJ77"/>
      <c r="AK77"/>
      <c r="AL77"/>
      <c r="AM77"/>
      <c r="AN77"/>
      <c r="AO77"/>
    </row>
    <row r="78" spans="1:41" s="214" customFormat="1" x14ac:dyDescent="0.35">
      <c r="A78" s="446" t="s">
        <v>1831</v>
      </c>
      <c r="B78" s="453"/>
      <c r="C78" s="600">
        <f t="shared" ca="1" si="9"/>
        <v>6.7836397078244124</v>
      </c>
      <c r="D78" s="612">
        <f t="shared" ca="1" si="10"/>
        <v>4.0889574841825471</v>
      </c>
      <c r="E78" s="606">
        <f t="shared" ca="1" si="11"/>
        <v>2.6946822236418653</v>
      </c>
      <c r="F78" s="489">
        <f t="shared" ref="F78:S78" ca="1" si="17">F15*F$70</f>
        <v>0</v>
      </c>
      <c r="G78" s="489">
        <f t="shared" ca="1" si="17"/>
        <v>0</v>
      </c>
      <c r="H78" s="489">
        <f t="shared" ca="1" si="17"/>
        <v>8.3282376068949865E-2</v>
      </c>
      <c r="I78" s="489">
        <f t="shared" ca="1" si="17"/>
        <v>0</v>
      </c>
      <c r="J78" s="489">
        <f t="shared" ca="1" si="17"/>
        <v>0.36682119901250737</v>
      </c>
      <c r="K78" s="489">
        <f t="shared" ca="1" si="17"/>
        <v>1.0344196134146713</v>
      </c>
      <c r="L78" s="489">
        <f t="shared" ca="1" si="17"/>
        <v>1.8583910880669798</v>
      </c>
      <c r="M78" s="489">
        <f t="shared" ca="1" si="17"/>
        <v>2.6946822236418653</v>
      </c>
      <c r="N78" s="489">
        <f t="shared" ca="1" si="17"/>
        <v>0.66485465329250426</v>
      </c>
      <c r="O78" s="489">
        <f t="shared" ca="1" si="17"/>
        <v>8.1188554326934254E-2</v>
      </c>
      <c r="P78" s="489">
        <f t="shared" ca="1" si="17"/>
        <v>0</v>
      </c>
      <c r="Q78" s="489">
        <f t="shared" ca="1" si="17"/>
        <v>0</v>
      </c>
      <c r="R78" s="489">
        <f t="shared" ca="1" si="17"/>
        <v>0</v>
      </c>
      <c r="S78" s="489">
        <f t="shared" ca="1" si="17"/>
        <v>0</v>
      </c>
      <c r="T78"/>
      <c r="U78"/>
      <c r="V78"/>
      <c r="W78"/>
      <c r="X78"/>
      <c r="Y78"/>
      <c r="Z78"/>
      <c r="AA78"/>
      <c r="AB78"/>
      <c r="AC78"/>
      <c r="AD78"/>
      <c r="AE78"/>
      <c r="AF78"/>
      <c r="AG78"/>
      <c r="AH78"/>
      <c r="AI78"/>
      <c r="AJ78"/>
      <c r="AK78"/>
      <c r="AL78"/>
      <c r="AM78"/>
      <c r="AN78"/>
      <c r="AO78"/>
    </row>
    <row r="79" spans="1:41" x14ac:dyDescent="0.35">
      <c r="A79" s="446" t="s">
        <v>1834</v>
      </c>
      <c r="B79" s="453"/>
      <c r="C79" s="600">
        <f t="shared" ca="1" si="9"/>
        <v>1.9138971986079931</v>
      </c>
      <c r="D79" s="612">
        <f t="shared" ca="1" si="10"/>
        <v>1.9138971986079931</v>
      </c>
      <c r="E79" s="606">
        <f t="shared" ca="1" si="11"/>
        <v>0</v>
      </c>
      <c r="F79" s="489">
        <f t="shared" ref="F79:S79" ca="1" si="18">F16*F$70</f>
        <v>0</v>
      </c>
      <c r="G79" s="489">
        <f t="shared" ca="1" si="18"/>
        <v>0</v>
      </c>
      <c r="H79" s="489">
        <f t="shared" ca="1" si="18"/>
        <v>0</v>
      </c>
      <c r="I79" s="489">
        <f t="shared" ca="1" si="18"/>
        <v>0</v>
      </c>
      <c r="J79" s="489">
        <f t="shared" ca="1" si="18"/>
        <v>0.55743567124092341</v>
      </c>
      <c r="K79" s="489">
        <f t="shared" ca="1" si="18"/>
        <v>8.3090994431270243E-2</v>
      </c>
      <c r="L79" s="489">
        <f t="shared" ca="1" si="18"/>
        <v>0</v>
      </c>
      <c r="M79" s="489">
        <f t="shared" ca="1" si="18"/>
        <v>0</v>
      </c>
      <c r="N79" s="489">
        <f t="shared" ca="1" si="18"/>
        <v>1.2733705329357994</v>
      </c>
      <c r="O79" s="489">
        <f t="shared" ca="1" si="18"/>
        <v>0</v>
      </c>
      <c r="P79" s="489">
        <f t="shared" ca="1" si="18"/>
        <v>0</v>
      </c>
      <c r="Q79" s="489">
        <f t="shared" ca="1" si="18"/>
        <v>0</v>
      </c>
      <c r="R79" s="489">
        <f t="shared" ca="1" si="18"/>
        <v>0</v>
      </c>
      <c r="S79" s="489">
        <f t="shared" ca="1" si="18"/>
        <v>0</v>
      </c>
    </row>
    <row r="80" spans="1:41" x14ac:dyDescent="0.35">
      <c r="A80" s="453" t="s">
        <v>1837</v>
      </c>
      <c r="B80" s="453"/>
      <c r="C80" s="600">
        <f t="shared" ca="1" si="9"/>
        <v>3.8011991912393857</v>
      </c>
      <c r="D80" s="612">
        <f t="shared" ca="1" si="10"/>
        <v>2.7352590341501752</v>
      </c>
      <c r="E80" s="606">
        <f t="shared" ca="1" si="11"/>
        <v>1.0659401570892106</v>
      </c>
      <c r="F80" s="489">
        <f t="shared" ref="F80:S80" ca="1" si="19">F17*F$70</f>
        <v>0</v>
      </c>
      <c r="G80" s="489">
        <f t="shared" ca="1" si="19"/>
        <v>0</v>
      </c>
      <c r="H80" s="489">
        <f t="shared" ca="1" si="19"/>
        <v>0</v>
      </c>
      <c r="I80" s="489">
        <f t="shared" ca="1" si="19"/>
        <v>0</v>
      </c>
      <c r="J80" s="489">
        <f t="shared" ca="1" si="19"/>
        <v>0</v>
      </c>
      <c r="K80" s="489">
        <f t="shared" ca="1" si="19"/>
        <v>0</v>
      </c>
      <c r="L80" s="489">
        <f t="shared" ca="1" si="19"/>
        <v>0</v>
      </c>
      <c r="M80" s="489">
        <f t="shared" ca="1" si="19"/>
        <v>0</v>
      </c>
      <c r="N80" s="489">
        <f t="shared" ca="1" si="19"/>
        <v>1.0373760501593279</v>
      </c>
      <c r="O80" s="489">
        <f t="shared" ca="1" si="19"/>
        <v>1.6978829839908471</v>
      </c>
      <c r="P80" s="489">
        <f t="shared" ca="1" si="19"/>
        <v>1.0659401570892106</v>
      </c>
      <c r="Q80" s="489">
        <f t="shared" ca="1" si="19"/>
        <v>0</v>
      </c>
      <c r="R80" s="489">
        <f t="shared" ca="1" si="19"/>
        <v>0</v>
      </c>
      <c r="S80" s="489">
        <f t="shared" ca="1" si="19"/>
        <v>0</v>
      </c>
    </row>
    <row r="81" spans="1:41" x14ac:dyDescent="0.35">
      <c r="A81" s="446" t="s">
        <v>1840</v>
      </c>
      <c r="B81" s="453"/>
      <c r="C81" s="600">
        <f t="shared" ca="1" si="9"/>
        <v>1.0387046884315143</v>
      </c>
      <c r="D81" s="612">
        <f t="shared" ca="1" si="10"/>
        <v>1.0387046884315143</v>
      </c>
      <c r="E81" s="606">
        <f t="shared" ca="1" si="11"/>
        <v>0</v>
      </c>
      <c r="F81" s="489">
        <f t="shared" ref="F81:S81" ca="1" si="20">F18*F$70</f>
        <v>0</v>
      </c>
      <c r="G81" s="489">
        <f t="shared" ca="1" si="20"/>
        <v>0</v>
      </c>
      <c r="H81" s="489">
        <f t="shared" ca="1" si="20"/>
        <v>8.3282376068949865E-2</v>
      </c>
      <c r="I81" s="489">
        <f t="shared" ca="1" si="20"/>
        <v>0</v>
      </c>
      <c r="J81" s="489">
        <f t="shared" ca="1" si="20"/>
        <v>0</v>
      </c>
      <c r="K81" s="489">
        <f t="shared" ca="1" si="20"/>
        <v>0.1658129298771224</v>
      </c>
      <c r="L81" s="489">
        <f t="shared" ca="1" si="20"/>
        <v>0.7896093824854421</v>
      </c>
      <c r="M81" s="489">
        <f t="shared" ca="1" si="20"/>
        <v>0</v>
      </c>
      <c r="N81" s="489">
        <f t="shared" ca="1" si="20"/>
        <v>0</v>
      </c>
      <c r="O81" s="489">
        <f t="shared" ca="1" si="20"/>
        <v>0</v>
      </c>
      <c r="P81" s="489">
        <f t="shared" ca="1" si="20"/>
        <v>0</v>
      </c>
      <c r="Q81" s="489">
        <f t="shared" ca="1" si="20"/>
        <v>0</v>
      </c>
      <c r="R81" s="489">
        <f t="shared" ca="1" si="20"/>
        <v>0</v>
      </c>
      <c r="S81" s="489">
        <f t="shared" ca="1" si="20"/>
        <v>0</v>
      </c>
    </row>
    <row r="82" spans="1:41" x14ac:dyDescent="0.35">
      <c r="A82" s="446" t="s">
        <v>1843</v>
      </c>
      <c r="B82" s="453"/>
      <c r="C82" s="600">
        <f t="shared" ca="1" si="9"/>
        <v>0</v>
      </c>
      <c r="D82" s="612">
        <f t="shared" ca="1" si="10"/>
        <v>0</v>
      </c>
      <c r="E82" s="606">
        <f t="shared" ca="1" si="11"/>
        <v>0</v>
      </c>
      <c r="F82" s="489">
        <f t="shared" ref="F82:S82" ca="1" si="21">F19*F$70</f>
        <v>0</v>
      </c>
      <c r="G82" s="489">
        <f t="shared" ca="1" si="21"/>
        <v>0</v>
      </c>
      <c r="H82" s="489">
        <f t="shared" ca="1" si="21"/>
        <v>0</v>
      </c>
      <c r="I82" s="489">
        <f t="shared" ca="1" si="21"/>
        <v>0</v>
      </c>
      <c r="J82" s="489">
        <f t="shared" ca="1" si="21"/>
        <v>0</v>
      </c>
      <c r="K82" s="489">
        <f t="shared" ca="1" si="21"/>
        <v>0</v>
      </c>
      <c r="L82" s="489">
        <f t="shared" ca="1" si="21"/>
        <v>0</v>
      </c>
      <c r="M82" s="489">
        <f t="shared" ca="1" si="21"/>
        <v>0</v>
      </c>
      <c r="N82" s="489">
        <f t="shared" ca="1" si="21"/>
        <v>0</v>
      </c>
      <c r="O82" s="489">
        <f t="shared" ca="1" si="21"/>
        <v>0</v>
      </c>
      <c r="P82" s="489">
        <f t="shared" ca="1" si="21"/>
        <v>0</v>
      </c>
      <c r="Q82" s="489">
        <f t="shared" ca="1" si="21"/>
        <v>0</v>
      </c>
      <c r="R82" s="489">
        <f t="shared" ca="1" si="21"/>
        <v>0</v>
      </c>
      <c r="S82" s="489">
        <f t="shared" ca="1" si="21"/>
        <v>0</v>
      </c>
    </row>
    <row r="83" spans="1:41" x14ac:dyDescent="0.35">
      <c r="A83" s="453" t="s">
        <v>1845</v>
      </c>
      <c r="B83" s="453"/>
      <c r="C83" s="600">
        <f t="shared" ca="1" si="9"/>
        <v>5.3268173041595812</v>
      </c>
      <c r="D83" s="612">
        <f t="shared" ca="1" si="10"/>
        <v>3.6786827272252229</v>
      </c>
      <c r="E83" s="606">
        <f t="shared" ca="1" si="11"/>
        <v>1.6481345769343578</v>
      </c>
      <c r="F83" s="489">
        <f t="shared" ref="F83:S83" ca="1" si="22">F20*F$70</f>
        <v>0</v>
      </c>
      <c r="G83" s="489">
        <f t="shared" ca="1" si="22"/>
        <v>2.3582444681114683</v>
      </c>
      <c r="H83" s="489">
        <f t="shared" ca="1" si="22"/>
        <v>8.3282376068949865E-2</v>
      </c>
      <c r="I83" s="489">
        <f t="shared" ca="1" si="22"/>
        <v>0.42517355123335915</v>
      </c>
      <c r="J83" s="489">
        <f t="shared" ca="1" si="22"/>
        <v>0.12210564264065199</v>
      </c>
      <c r="K83" s="489">
        <f t="shared" ca="1" si="22"/>
        <v>0.68987668917079381</v>
      </c>
      <c r="L83" s="489">
        <f t="shared" ca="1" si="22"/>
        <v>0</v>
      </c>
      <c r="M83" s="489">
        <f t="shared" ca="1" si="22"/>
        <v>0</v>
      </c>
      <c r="N83" s="489">
        <f t="shared" ca="1" si="22"/>
        <v>0</v>
      </c>
      <c r="O83" s="489">
        <f t="shared" ca="1" si="22"/>
        <v>0</v>
      </c>
      <c r="P83" s="489">
        <f t="shared" ca="1" si="22"/>
        <v>1.6481345769343578</v>
      </c>
      <c r="Q83" s="489">
        <f t="shared" ca="1" si="22"/>
        <v>0</v>
      </c>
      <c r="R83" s="489">
        <f t="shared" ca="1" si="22"/>
        <v>0</v>
      </c>
      <c r="S83" s="489">
        <f t="shared" ca="1" si="22"/>
        <v>0</v>
      </c>
    </row>
    <row r="84" spans="1:41" s="565" customFormat="1" x14ac:dyDescent="0.35">
      <c r="A84" s="576" t="s">
        <v>1853</v>
      </c>
      <c r="B84" s="576"/>
      <c r="C84" s="604">
        <f t="shared" ca="1" si="9"/>
        <v>19.164772515674173</v>
      </c>
      <c r="D84" s="616">
        <f t="shared" ca="1" si="10"/>
        <v>10.641993220301787</v>
      </c>
      <c r="E84" s="610">
        <f t="shared" ca="1" si="11"/>
        <v>8.5227792953723878</v>
      </c>
      <c r="F84" s="577">
        <f t="shared" ref="F84:S84" ca="1" si="23">F21*F$70</f>
        <v>1.4122433087280846</v>
      </c>
      <c r="G84" s="577">
        <f t="shared" ca="1" si="23"/>
        <v>1.5088841577713159</v>
      </c>
      <c r="H84" s="577">
        <f t="shared" ca="1" si="23"/>
        <v>1.289939120914485</v>
      </c>
      <c r="I84" s="577">
        <f t="shared" ca="1" si="23"/>
        <v>4.8648438938529095</v>
      </c>
      <c r="J84" s="577">
        <f t="shared" ca="1" si="23"/>
        <v>0.31272011486906803</v>
      </c>
      <c r="K84" s="577">
        <f t="shared" ca="1" si="23"/>
        <v>0</v>
      </c>
      <c r="L84" s="577">
        <f t="shared" ca="1" si="23"/>
        <v>1.0453089120476138</v>
      </c>
      <c r="M84" s="577">
        <f t="shared" ca="1" si="23"/>
        <v>1.6359482217269319</v>
      </c>
      <c r="N84" s="577">
        <f t="shared" ca="1" si="23"/>
        <v>0</v>
      </c>
      <c r="O84" s="577">
        <f t="shared" ca="1" si="23"/>
        <v>0.20805371211830856</v>
      </c>
      <c r="P84" s="577">
        <f t="shared" ca="1" si="23"/>
        <v>2.0651424703941075</v>
      </c>
      <c r="Q84" s="577">
        <f t="shared" ca="1" si="23"/>
        <v>3.0170092507489192</v>
      </c>
      <c r="R84" s="577">
        <f t="shared" ca="1" si="23"/>
        <v>1.8046793525024296</v>
      </c>
      <c r="S84" s="577">
        <f t="shared" ca="1" si="23"/>
        <v>0</v>
      </c>
    </row>
    <row r="85" spans="1:41" s="213" customFormat="1" x14ac:dyDescent="0.35">
      <c r="A85" s="567" t="s">
        <v>1855</v>
      </c>
      <c r="B85" s="491"/>
      <c r="C85" s="602">
        <f t="shared" ca="1" si="9"/>
        <v>6.4655392008844501</v>
      </c>
      <c r="D85" s="614">
        <f t="shared" ca="1" si="10"/>
        <v>3.4485299501355309</v>
      </c>
      <c r="E85" s="608">
        <f t="shared" ca="1" si="11"/>
        <v>3.0170092507489192</v>
      </c>
      <c r="F85" s="484">
        <f t="shared" ref="F85:S85" ca="1" si="24">F22*F$70</f>
        <v>0.41880910132442867</v>
      </c>
      <c r="G85" s="484">
        <f t="shared" ca="1" si="24"/>
        <v>0</v>
      </c>
      <c r="H85" s="484">
        <f t="shared" ca="1" si="24"/>
        <v>0.70981034282618727</v>
      </c>
      <c r="I85" s="484">
        <f t="shared" ca="1" si="24"/>
        <v>2.0071903911158469</v>
      </c>
      <c r="J85" s="484">
        <f t="shared" ca="1" si="24"/>
        <v>0.31272011486906803</v>
      </c>
      <c r="K85" s="484">
        <f t="shared" ca="1" si="24"/>
        <v>0</v>
      </c>
      <c r="L85" s="484">
        <f t="shared" ca="1" si="24"/>
        <v>0</v>
      </c>
      <c r="M85" s="484">
        <f t="shared" ca="1" si="24"/>
        <v>0</v>
      </c>
      <c r="N85" s="484">
        <f t="shared" ca="1" si="24"/>
        <v>0</v>
      </c>
      <c r="O85" s="484">
        <f t="shared" ca="1" si="24"/>
        <v>0</v>
      </c>
      <c r="P85" s="484">
        <f t="shared" ca="1" si="24"/>
        <v>0</v>
      </c>
      <c r="Q85" s="484">
        <f t="shared" ca="1" si="24"/>
        <v>3.0170092507489192</v>
      </c>
      <c r="R85" s="484">
        <f t="shared" ca="1" si="24"/>
        <v>0</v>
      </c>
      <c r="S85" s="484">
        <f t="shared" ca="1" si="24"/>
        <v>0</v>
      </c>
      <c r="T85" s="3"/>
      <c r="U85" s="3"/>
      <c r="V85" s="3"/>
      <c r="W85" s="3"/>
      <c r="X85" s="3"/>
      <c r="Y85" s="3"/>
      <c r="Z85" s="3"/>
      <c r="AA85" s="3"/>
      <c r="AB85" s="3"/>
      <c r="AC85" s="3"/>
      <c r="AD85" s="3"/>
      <c r="AE85" s="3"/>
      <c r="AF85" s="3"/>
      <c r="AG85" s="3"/>
      <c r="AH85" s="3"/>
      <c r="AI85" s="3"/>
      <c r="AJ85" s="3"/>
      <c r="AK85" s="3"/>
      <c r="AL85" s="3"/>
      <c r="AM85" s="3"/>
      <c r="AN85" s="3"/>
      <c r="AO85" s="3"/>
    </row>
    <row r="86" spans="1:41" x14ac:dyDescent="0.35">
      <c r="A86" s="567" t="s">
        <v>1887</v>
      </c>
      <c r="B86" s="461"/>
      <c r="C86" s="602">
        <f t="shared" ca="1" si="9"/>
        <v>1.0680366486361825</v>
      </c>
      <c r="D86" s="614">
        <f t="shared" ca="1" si="10"/>
        <v>1.0680366486361825</v>
      </c>
      <c r="E86" s="608">
        <f t="shared" ca="1" si="11"/>
        <v>0</v>
      </c>
      <c r="F86" s="484">
        <f t="shared" ref="F86:S86" ca="1" si="25">F23*F$70</f>
        <v>0</v>
      </c>
      <c r="G86" s="484">
        <f t="shared" ca="1" si="25"/>
        <v>0.21710950039697677</v>
      </c>
      <c r="H86" s="484">
        <f t="shared" ca="1" si="25"/>
        <v>0</v>
      </c>
      <c r="I86" s="484">
        <f t="shared" ca="1" si="25"/>
        <v>0.85092714823920568</v>
      </c>
      <c r="J86" s="484">
        <f t="shared" ca="1" si="25"/>
        <v>0</v>
      </c>
      <c r="K86" s="484">
        <f t="shared" ca="1" si="25"/>
        <v>0</v>
      </c>
      <c r="L86" s="484">
        <f t="shared" ca="1" si="25"/>
        <v>0</v>
      </c>
      <c r="M86" s="484">
        <f t="shared" ca="1" si="25"/>
        <v>0</v>
      </c>
      <c r="N86" s="484">
        <f t="shared" ca="1" si="25"/>
        <v>0</v>
      </c>
      <c r="O86" s="484">
        <f t="shared" ca="1" si="25"/>
        <v>0</v>
      </c>
      <c r="P86" s="484">
        <f t="shared" ca="1" si="25"/>
        <v>0</v>
      </c>
      <c r="Q86" s="484">
        <f t="shared" ca="1" si="25"/>
        <v>0</v>
      </c>
      <c r="R86" s="484">
        <f t="shared" ca="1" si="25"/>
        <v>0</v>
      </c>
      <c r="S86" s="484">
        <f t="shared" ca="1" si="25"/>
        <v>0</v>
      </c>
    </row>
    <row r="87" spans="1:41" x14ac:dyDescent="0.35">
      <c r="A87" s="567" t="s">
        <v>1888</v>
      </c>
      <c r="B87" s="461"/>
      <c r="C87" s="602">
        <f t="shared" ca="1" si="9"/>
        <v>3.1583658239420069</v>
      </c>
      <c r="D87" s="614">
        <f t="shared" ca="1" si="10"/>
        <v>1.8609188338293137</v>
      </c>
      <c r="E87" s="608">
        <f t="shared" ca="1" si="11"/>
        <v>1.2974469901126935</v>
      </c>
      <c r="F87" s="484">
        <f t="shared" ref="F87:S87" ca="1" si="26">F24*F$70</f>
        <v>0</v>
      </c>
      <c r="G87" s="484">
        <f t="shared" ca="1" si="26"/>
        <v>0.85755565658038524</v>
      </c>
      <c r="H87" s="484">
        <f t="shared" ca="1" si="26"/>
        <v>0</v>
      </c>
      <c r="I87" s="484">
        <f t="shared" ca="1" si="26"/>
        <v>1.0033631772489284</v>
      </c>
      <c r="J87" s="484">
        <f t="shared" ca="1" si="26"/>
        <v>0</v>
      </c>
      <c r="K87" s="484">
        <f t="shared" ca="1" si="26"/>
        <v>0</v>
      </c>
      <c r="L87" s="484">
        <f t="shared" ca="1" si="26"/>
        <v>0</v>
      </c>
      <c r="M87" s="484">
        <f t="shared" ca="1" si="26"/>
        <v>0</v>
      </c>
      <c r="N87" s="484">
        <f t="shared" ca="1" si="26"/>
        <v>0</v>
      </c>
      <c r="O87" s="484">
        <f t="shared" ca="1" si="26"/>
        <v>0</v>
      </c>
      <c r="P87" s="484">
        <f t="shared" ca="1" si="26"/>
        <v>0</v>
      </c>
      <c r="Q87" s="484">
        <f t="shared" ca="1" si="26"/>
        <v>0</v>
      </c>
      <c r="R87" s="484">
        <f t="shared" ca="1" si="26"/>
        <v>1.2974469901126935</v>
      </c>
      <c r="S87" s="484">
        <f t="shared" ca="1" si="26"/>
        <v>0</v>
      </c>
    </row>
    <row r="88" spans="1:41" x14ac:dyDescent="0.35">
      <c r="A88" s="567" t="s">
        <v>1858</v>
      </c>
      <c r="B88" s="461"/>
      <c r="C88" s="602">
        <f t="shared" ca="1" si="9"/>
        <v>2.2958451821135641</v>
      </c>
      <c r="D88" s="614">
        <f t="shared" ca="1" si="10"/>
        <v>1.788612819723828</v>
      </c>
      <c r="E88" s="608">
        <f t="shared" ca="1" si="11"/>
        <v>0.50723236238973612</v>
      </c>
      <c r="F88" s="484">
        <f t="shared" ref="F88:S88" ca="1" si="27">F25*F$70</f>
        <v>0.31794571455468906</v>
      </c>
      <c r="G88" s="484">
        <f t="shared" ca="1" si="27"/>
        <v>0.21710950039697677</v>
      </c>
      <c r="H88" s="484">
        <f t="shared" ca="1" si="27"/>
        <v>0.25019442752323384</v>
      </c>
      <c r="I88" s="484">
        <f t="shared" ca="1" si="27"/>
        <v>1.0033631772489284</v>
      </c>
      <c r="J88" s="484">
        <f t="shared" ca="1" si="27"/>
        <v>0</v>
      </c>
      <c r="K88" s="484">
        <f t="shared" ca="1" si="27"/>
        <v>0</v>
      </c>
      <c r="L88" s="484">
        <f t="shared" ca="1" si="27"/>
        <v>0</v>
      </c>
      <c r="M88" s="484">
        <f t="shared" ca="1" si="27"/>
        <v>0</v>
      </c>
      <c r="N88" s="484">
        <f t="shared" ca="1" si="27"/>
        <v>0</v>
      </c>
      <c r="O88" s="484">
        <f t="shared" ca="1" si="27"/>
        <v>0</v>
      </c>
      <c r="P88" s="484">
        <f t="shared" ca="1" si="27"/>
        <v>0</v>
      </c>
      <c r="Q88" s="484">
        <f t="shared" ca="1" si="27"/>
        <v>0</v>
      </c>
      <c r="R88" s="484">
        <f t="shared" ca="1" si="27"/>
        <v>0.50723236238973612</v>
      </c>
      <c r="S88" s="484">
        <f t="shared" ca="1" si="27"/>
        <v>0</v>
      </c>
    </row>
    <row r="89" spans="1:41" x14ac:dyDescent="0.35">
      <c r="A89" s="567" t="s">
        <v>1860</v>
      </c>
      <c r="B89" s="461"/>
      <c r="C89" s="602">
        <f t="shared" ca="1" si="9"/>
        <v>0.56948060567211534</v>
      </c>
      <c r="D89" s="614">
        <f t="shared" ca="1" si="10"/>
        <v>0.56948060567211534</v>
      </c>
      <c r="E89" s="608">
        <f t="shared" ca="1" si="11"/>
        <v>0</v>
      </c>
      <c r="F89" s="484">
        <f t="shared" ref="F89:S89" ca="1" si="28">F26*F$70</f>
        <v>0.56948060567211534</v>
      </c>
      <c r="G89" s="484">
        <f t="shared" ca="1" si="28"/>
        <v>0</v>
      </c>
      <c r="H89" s="484">
        <f t="shared" ca="1" si="28"/>
        <v>0</v>
      </c>
      <c r="I89" s="484">
        <f t="shared" ca="1" si="28"/>
        <v>0</v>
      </c>
      <c r="J89" s="484">
        <f t="shared" ca="1" si="28"/>
        <v>0</v>
      </c>
      <c r="K89" s="484">
        <f t="shared" ca="1" si="28"/>
        <v>0</v>
      </c>
      <c r="L89" s="484">
        <f t="shared" ca="1" si="28"/>
        <v>0</v>
      </c>
      <c r="M89" s="484">
        <f t="shared" ca="1" si="28"/>
        <v>0</v>
      </c>
      <c r="N89" s="484">
        <f t="shared" ca="1" si="28"/>
        <v>0</v>
      </c>
      <c r="O89" s="484">
        <f t="shared" ca="1" si="28"/>
        <v>0</v>
      </c>
      <c r="P89" s="484">
        <f t="shared" ca="1" si="28"/>
        <v>0</v>
      </c>
      <c r="Q89" s="484">
        <f t="shared" ca="1" si="28"/>
        <v>0</v>
      </c>
      <c r="R89" s="484">
        <f t="shared" ca="1" si="28"/>
        <v>0</v>
      </c>
      <c r="S89" s="484">
        <f t="shared" ca="1" si="28"/>
        <v>0</v>
      </c>
    </row>
    <row r="90" spans="1:41" x14ac:dyDescent="0.35">
      <c r="A90" s="567" t="s">
        <v>1861</v>
      </c>
      <c r="B90" s="461"/>
      <c r="C90" s="602">
        <f t="shared" ca="1" si="9"/>
        <v>0</v>
      </c>
      <c r="D90" s="614">
        <f t="shared" ca="1" si="10"/>
        <v>0</v>
      </c>
      <c r="E90" s="608">
        <f t="shared" ca="1" si="11"/>
        <v>0</v>
      </c>
      <c r="F90" s="484">
        <f t="shared" ref="F90:S91" ca="1" si="29">F27*F$70</f>
        <v>0</v>
      </c>
      <c r="G90" s="484">
        <f t="shared" ca="1" si="29"/>
        <v>0</v>
      </c>
      <c r="H90" s="484">
        <f t="shared" ca="1" si="29"/>
        <v>0</v>
      </c>
      <c r="I90" s="484">
        <f t="shared" ca="1" si="29"/>
        <v>0</v>
      </c>
      <c r="J90" s="484">
        <f t="shared" ca="1" si="29"/>
        <v>0</v>
      </c>
      <c r="K90" s="484">
        <f t="shared" ca="1" si="29"/>
        <v>0</v>
      </c>
      <c r="L90" s="484">
        <f t="shared" ca="1" si="29"/>
        <v>0</v>
      </c>
      <c r="M90" s="484">
        <f t="shared" ca="1" si="29"/>
        <v>0</v>
      </c>
      <c r="N90" s="484">
        <f t="shared" ca="1" si="29"/>
        <v>0</v>
      </c>
      <c r="O90" s="484">
        <f t="shared" ca="1" si="29"/>
        <v>0</v>
      </c>
      <c r="P90" s="484">
        <f t="shared" ca="1" si="29"/>
        <v>0</v>
      </c>
      <c r="Q90" s="484">
        <f t="shared" ca="1" si="29"/>
        <v>0</v>
      </c>
      <c r="R90" s="484">
        <f t="shared" ca="1" si="29"/>
        <v>0</v>
      </c>
      <c r="S90" s="484">
        <f t="shared" ca="1" si="29"/>
        <v>0</v>
      </c>
    </row>
    <row r="91" spans="1:41" x14ac:dyDescent="0.35">
      <c r="A91" s="567" t="s">
        <v>2365</v>
      </c>
      <c r="B91" s="461"/>
      <c r="C91" s="602">
        <f t="shared" ref="C91" ca="1" si="30">SUM(F91:S91)</f>
        <v>8.9145308776377885E-2</v>
      </c>
      <c r="D91" s="614">
        <f t="shared" ref="D91" ca="1" si="31">SUM(F91:L91)+N91+O91</f>
        <v>8.9145308776377885E-2</v>
      </c>
      <c r="E91" s="608">
        <f t="shared" ref="E91" ca="1" si="32">SUM(P91:S91)+M91</f>
        <v>0</v>
      </c>
      <c r="F91" s="484">
        <f t="shared" ca="1" si="29"/>
        <v>0</v>
      </c>
      <c r="G91" s="484">
        <f t="shared" ca="1" si="29"/>
        <v>0</v>
      </c>
      <c r="H91" s="484">
        <f t="shared" ca="1" si="29"/>
        <v>0</v>
      </c>
      <c r="I91" s="484">
        <f t="shared" ca="1" si="29"/>
        <v>0</v>
      </c>
      <c r="J91" s="484">
        <f t="shared" ca="1" si="29"/>
        <v>0</v>
      </c>
      <c r="K91" s="484">
        <f t="shared" ca="1" si="29"/>
        <v>0</v>
      </c>
      <c r="L91" s="484">
        <f t="shared" ca="1" si="29"/>
        <v>8.9145308776377885E-2</v>
      </c>
      <c r="M91" s="484">
        <f t="shared" ca="1" si="29"/>
        <v>0</v>
      </c>
      <c r="N91" s="484">
        <f t="shared" ca="1" si="29"/>
        <v>0</v>
      </c>
      <c r="O91" s="484">
        <f t="shared" ca="1" si="29"/>
        <v>0</v>
      </c>
      <c r="P91" s="484">
        <f t="shared" ca="1" si="29"/>
        <v>0</v>
      </c>
      <c r="Q91" s="484">
        <f t="shared" ca="1" si="29"/>
        <v>0</v>
      </c>
      <c r="R91" s="484">
        <f t="shared" ca="1" si="29"/>
        <v>0</v>
      </c>
      <c r="S91" s="484">
        <f t="shared" ca="1" si="29"/>
        <v>0</v>
      </c>
    </row>
    <row r="92" spans="1:41" x14ac:dyDescent="0.35">
      <c r="A92" s="567" t="s">
        <v>2366</v>
      </c>
      <c r="B92" s="461"/>
      <c r="C92" s="602">
        <f t="shared" ca="1" si="9"/>
        <v>1.6481345769343578</v>
      </c>
      <c r="D92" s="614">
        <f t="shared" ca="1" si="10"/>
        <v>0</v>
      </c>
      <c r="E92" s="608">
        <f t="shared" ca="1" si="11"/>
        <v>1.6481345769343578</v>
      </c>
      <c r="F92" s="484">
        <f t="shared" ref="F92:S92" ca="1" si="33">F29*F$70</f>
        <v>0</v>
      </c>
      <c r="G92" s="484">
        <f t="shared" ca="1" si="33"/>
        <v>0</v>
      </c>
      <c r="H92" s="484">
        <f t="shared" ca="1" si="33"/>
        <v>0</v>
      </c>
      <c r="I92" s="484">
        <f t="shared" ca="1" si="33"/>
        <v>0</v>
      </c>
      <c r="J92" s="484">
        <f t="shared" ca="1" si="33"/>
        <v>0</v>
      </c>
      <c r="K92" s="484">
        <f t="shared" ca="1" si="33"/>
        <v>0</v>
      </c>
      <c r="L92" s="484">
        <f t="shared" ca="1" si="33"/>
        <v>0</v>
      </c>
      <c r="M92" s="484">
        <f t="shared" ca="1" si="33"/>
        <v>0</v>
      </c>
      <c r="N92" s="484">
        <f t="shared" ca="1" si="33"/>
        <v>0</v>
      </c>
      <c r="O92" s="484">
        <f t="shared" ca="1" si="33"/>
        <v>0</v>
      </c>
      <c r="P92" s="484">
        <f t="shared" ca="1" si="33"/>
        <v>1.6481345769343578</v>
      </c>
      <c r="Q92" s="484">
        <f t="shared" ca="1" si="33"/>
        <v>0</v>
      </c>
      <c r="R92" s="484">
        <f t="shared" ca="1" si="33"/>
        <v>0</v>
      </c>
      <c r="S92" s="484">
        <f t="shared" ca="1" si="33"/>
        <v>0</v>
      </c>
    </row>
    <row r="93" spans="1:41" x14ac:dyDescent="0.35">
      <c r="A93" s="567" t="s">
        <v>1862</v>
      </c>
      <c r="B93" s="461"/>
      <c r="C93" s="602">
        <f t="shared" ca="1" si="9"/>
        <v>0.10600788717685146</v>
      </c>
      <c r="D93" s="614">
        <f t="shared" ca="1" si="10"/>
        <v>0.10600788717685146</v>
      </c>
      <c r="E93" s="608">
        <f t="shared" ca="1" si="11"/>
        <v>0</v>
      </c>
      <c r="F93" s="484">
        <f t="shared" ref="F93:S93" ca="1" si="34">F30*F$70</f>
        <v>0.10600788717685146</v>
      </c>
      <c r="G93" s="484">
        <f t="shared" ca="1" si="34"/>
        <v>0</v>
      </c>
      <c r="H93" s="484">
        <f t="shared" ca="1" si="34"/>
        <v>0</v>
      </c>
      <c r="I93" s="484">
        <f t="shared" ca="1" si="34"/>
        <v>0</v>
      </c>
      <c r="J93" s="484">
        <f t="shared" ca="1" si="34"/>
        <v>0</v>
      </c>
      <c r="K93" s="484">
        <f t="shared" ca="1" si="34"/>
        <v>0</v>
      </c>
      <c r="L93" s="484">
        <f t="shared" ca="1" si="34"/>
        <v>0</v>
      </c>
      <c r="M93" s="484">
        <f t="shared" ca="1" si="34"/>
        <v>0</v>
      </c>
      <c r="N93" s="484">
        <f t="shared" ca="1" si="34"/>
        <v>0</v>
      </c>
      <c r="O93" s="484">
        <f t="shared" ca="1" si="34"/>
        <v>0</v>
      </c>
      <c r="P93" s="484">
        <f t="shared" ca="1" si="34"/>
        <v>0</v>
      </c>
      <c r="Q93" s="484">
        <f t="shared" ca="1" si="34"/>
        <v>0</v>
      </c>
      <c r="R93" s="484">
        <f t="shared" ca="1" si="34"/>
        <v>0</v>
      </c>
      <c r="S93" s="484">
        <f t="shared" ca="1" si="34"/>
        <v>0</v>
      </c>
    </row>
    <row r="94" spans="1:41" s="212" customFormat="1" x14ac:dyDescent="0.35">
      <c r="A94" s="567" t="s">
        <v>1863</v>
      </c>
      <c r="B94" s="491"/>
      <c r="C94" s="602">
        <f t="shared" ca="1" si="9"/>
        <v>0</v>
      </c>
      <c r="D94" s="614">
        <f t="shared" ca="1" si="10"/>
        <v>0</v>
      </c>
      <c r="E94" s="608">
        <f t="shared" ca="1" si="11"/>
        <v>0</v>
      </c>
      <c r="F94" s="484">
        <f t="shared" ref="F94:S94" ca="1" si="35">F31*F$70</f>
        <v>0</v>
      </c>
      <c r="G94" s="484">
        <f t="shared" ca="1" si="35"/>
        <v>0</v>
      </c>
      <c r="H94" s="484">
        <f t="shared" ca="1" si="35"/>
        <v>0</v>
      </c>
      <c r="I94" s="484">
        <f t="shared" ca="1" si="35"/>
        <v>0</v>
      </c>
      <c r="J94" s="484">
        <f t="shared" ca="1" si="35"/>
        <v>0</v>
      </c>
      <c r="K94" s="484">
        <f t="shared" ca="1" si="35"/>
        <v>0</v>
      </c>
      <c r="L94" s="484">
        <f t="shared" ca="1" si="35"/>
        <v>0</v>
      </c>
      <c r="M94" s="484">
        <f t="shared" ca="1" si="35"/>
        <v>0</v>
      </c>
      <c r="N94" s="484">
        <f t="shared" ca="1" si="35"/>
        <v>0</v>
      </c>
      <c r="O94" s="484">
        <f t="shared" ca="1" si="35"/>
        <v>0</v>
      </c>
      <c r="P94" s="484">
        <f t="shared" ca="1" si="35"/>
        <v>0</v>
      </c>
      <c r="Q94" s="484">
        <f t="shared" ca="1" si="35"/>
        <v>0</v>
      </c>
      <c r="R94" s="484">
        <f t="shared" ca="1" si="35"/>
        <v>0</v>
      </c>
      <c r="S94" s="484">
        <f t="shared" ca="1" si="35"/>
        <v>0</v>
      </c>
      <c r="T94" s="3"/>
      <c r="U94" s="3"/>
      <c r="V94" s="3"/>
      <c r="W94" s="3"/>
      <c r="X94" s="3"/>
      <c r="Y94" s="3"/>
      <c r="Z94" s="3"/>
      <c r="AA94" s="3"/>
      <c r="AB94" s="3"/>
      <c r="AC94" s="3"/>
      <c r="AD94" s="3"/>
      <c r="AE94" s="3"/>
      <c r="AF94" s="3"/>
      <c r="AG94" s="3"/>
      <c r="AH94" s="3"/>
      <c r="AI94" s="3"/>
      <c r="AJ94" s="3"/>
      <c r="AK94" s="3"/>
      <c r="AL94" s="3"/>
      <c r="AM94" s="3"/>
      <c r="AN94" s="3"/>
      <c r="AO94" s="3"/>
    </row>
    <row r="95" spans="1:41" x14ac:dyDescent="0.35">
      <c r="A95" s="567" t="s">
        <v>1889</v>
      </c>
      <c r="B95" s="461"/>
      <c r="C95" s="602">
        <f t="shared" ca="1" si="9"/>
        <v>3.1391556759602084</v>
      </c>
      <c r="D95" s="614">
        <f t="shared" ca="1" si="10"/>
        <v>1.5032074542332767</v>
      </c>
      <c r="E95" s="608">
        <f t="shared" ca="1" si="11"/>
        <v>1.6359482217269319</v>
      </c>
      <c r="F95" s="484">
        <f t="shared" ref="F95:S95" ca="1" si="36">F32*F$70</f>
        <v>0</v>
      </c>
      <c r="G95" s="484">
        <f t="shared" ca="1" si="36"/>
        <v>0.21710950039697677</v>
      </c>
      <c r="H95" s="484">
        <f t="shared" ca="1" si="36"/>
        <v>0.32993435056506404</v>
      </c>
      <c r="I95" s="484">
        <f t="shared" ca="1" si="36"/>
        <v>0</v>
      </c>
      <c r="J95" s="484">
        <f t="shared" ca="1" si="36"/>
        <v>0</v>
      </c>
      <c r="K95" s="484">
        <f t="shared" ca="1" si="36"/>
        <v>0</v>
      </c>
      <c r="L95" s="484">
        <f t="shared" ca="1" si="36"/>
        <v>0.95616360327123595</v>
      </c>
      <c r="M95" s="484">
        <f t="shared" ca="1" si="36"/>
        <v>1.6359482217269319</v>
      </c>
      <c r="N95" s="484">
        <f t="shared" ca="1" si="36"/>
        <v>0</v>
      </c>
      <c r="O95" s="484">
        <f t="shared" ca="1" si="36"/>
        <v>0</v>
      </c>
      <c r="P95" s="484">
        <f t="shared" ca="1" si="36"/>
        <v>0</v>
      </c>
      <c r="Q95" s="484">
        <f t="shared" ca="1" si="36"/>
        <v>0</v>
      </c>
      <c r="R95" s="484">
        <f t="shared" ca="1" si="36"/>
        <v>0</v>
      </c>
      <c r="S95" s="484">
        <f t="shared" ca="1" si="36"/>
        <v>0</v>
      </c>
    </row>
    <row r="96" spans="1:41" x14ac:dyDescent="0.35">
      <c r="A96" s="567" t="s">
        <v>1890</v>
      </c>
      <c r="B96" s="461"/>
      <c r="C96" s="602">
        <f t="shared" ca="1" si="9"/>
        <v>0</v>
      </c>
      <c r="D96" s="614">
        <f t="shared" ca="1" si="10"/>
        <v>0</v>
      </c>
      <c r="E96" s="608">
        <f t="shared" ca="1" si="11"/>
        <v>0</v>
      </c>
      <c r="F96" s="484">
        <f t="shared" ref="F96:S96" ca="1" si="37">F33*F$70</f>
        <v>0</v>
      </c>
      <c r="G96" s="484">
        <f t="shared" ca="1" si="37"/>
        <v>0</v>
      </c>
      <c r="H96" s="484">
        <f t="shared" ca="1" si="37"/>
        <v>0</v>
      </c>
      <c r="I96" s="484">
        <f t="shared" ca="1" si="37"/>
        <v>0</v>
      </c>
      <c r="J96" s="484">
        <f t="shared" ca="1" si="37"/>
        <v>0</v>
      </c>
      <c r="K96" s="484">
        <f t="shared" ca="1" si="37"/>
        <v>0</v>
      </c>
      <c r="L96" s="484">
        <f t="shared" ca="1" si="37"/>
        <v>0</v>
      </c>
      <c r="M96" s="484">
        <f t="shared" ca="1" si="37"/>
        <v>0</v>
      </c>
      <c r="N96" s="484">
        <f t="shared" ca="1" si="37"/>
        <v>0</v>
      </c>
      <c r="O96" s="484">
        <f t="shared" ca="1" si="37"/>
        <v>0</v>
      </c>
      <c r="P96" s="484">
        <f t="shared" ca="1" si="37"/>
        <v>0</v>
      </c>
      <c r="Q96" s="484">
        <f t="shared" ca="1" si="37"/>
        <v>0</v>
      </c>
      <c r="R96" s="484">
        <f t="shared" ca="1" si="37"/>
        <v>0</v>
      </c>
      <c r="S96" s="484">
        <f t="shared" ca="1" si="37"/>
        <v>0</v>
      </c>
    </row>
    <row r="97" spans="1:41" x14ac:dyDescent="0.35">
      <c r="A97" s="567" t="s">
        <v>1891</v>
      </c>
      <c r="B97" s="461"/>
      <c r="C97" s="602">
        <f t="shared" ca="1" si="9"/>
        <v>0</v>
      </c>
      <c r="D97" s="614">
        <f t="shared" ca="1" si="10"/>
        <v>0</v>
      </c>
      <c r="E97" s="608">
        <f t="shared" ca="1" si="11"/>
        <v>0</v>
      </c>
      <c r="F97" s="484">
        <f t="shared" ref="F97:S97" ca="1" si="38">F34*F$70</f>
        <v>0</v>
      </c>
      <c r="G97" s="484">
        <f t="shared" ca="1" si="38"/>
        <v>0</v>
      </c>
      <c r="H97" s="484">
        <f t="shared" ca="1" si="38"/>
        <v>0</v>
      </c>
      <c r="I97" s="484">
        <f t="shared" ca="1" si="38"/>
        <v>0</v>
      </c>
      <c r="J97" s="484">
        <f t="shared" ca="1" si="38"/>
        <v>0</v>
      </c>
      <c r="K97" s="484">
        <f t="shared" ca="1" si="38"/>
        <v>0</v>
      </c>
      <c r="L97" s="484">
        <f t="shared" ca="1" si="38"/>
        <v>0</v>
      </c>
      <c r="M97" s="484">
        <f t="shared" ca="1" si="38"/>
        <v>0</v>
      </c>
      <c r="N97" s="484">
        <f t="shared" ca="1" si="38"/>
        <v>0</v>
      </c>
      <c r="O97" s="484">
        <f t="shared" ca="1" si="38"/>
        <v>0</v>
      </c>
      <c r="P97" s="484">
        <f t="shared" ca="1" si="38"/>
        <v>0</v>
      </c>
      <c r="Q97" s="484">
        <f t="shared" ca="1" si="38"/>
        <v>0</v>
      </c>
      <c r="R97" s="484">
        <f t="shared" ca="1" si="38"/>
        <v>0</v>
      </c>
      <c r="S97" s="484">
        <f t="shared" ca="1" si="38"/>
        <v>0</v>
      </c>
    </row>
    <row r="98" spans="1:41" x14ac:dyDescent="0.35">
      <c r="A98" s="567" t="s">
        <v>1892</v>
      </c>
      <c r="B98" s="461"/>
      <c r="C98" s="602">
        <f t="shared" ca="1" si="9"/>
        <v>0</v>
      </c>
      <c r="D98" s="614">
        <f t="shared" ca="1" si="10"/>
        <v>0</v>
      </c>
      <c r="E98" s="608">
        <f t="shared" ca="1" si="11"/>
        <v>0</v>
      </c>
      <c r="F98" s="484">
        <f t="shared" ref="F98:S98" ca="1" si="39">F35*F$70</f>
        <v>0</v>
      </c>
      <c r="G98" s="484">
        <f t="shared" ca="1" si="39"/>
        <v>0</v>
      </c>
      <c r="H98" s="484">
        <f t="shared" ca="1" si="39"/>
        <v>0</v>
      </c>
      <c r="I98" s="484">
        <f t="shared" ca="1" si="39"/>
        <v>0</v>
      </c>
      <c r="J98" s="484">
        <f t="shared" ca="1" si="39"/>
        <v>0</v>
      </c>
      <c r="K98" s="484">
        <f t="shared" ca="1" si="39"/>
        <v>0</v>
      </c>
      <c r="L98" s="484">
        <f t="shared" ca="1" si="39"/>
        <v>0</v>
      </c>
      <c r="M98" s="484">
        <f t="shared" ca="1" si="39"/>
        <v>0</v>
      </c>
      <c r="N98" s="484">
        <f t="shared" ca="1" si="39"/>
        <v>0</v>
      </c>
      <c r="O98" s="484">
        <f t="shared" ca="1" si="39"/>
        <v>0</v>
      </c>
      <c r="P98" s="484">
        <f t="shared" ca="1" si="39"/>
        <v>0</v>
      </c>
      <c r="Q98" s="484">
        <f t="shared" ca="1" si="39"/>
        <v>0</v>
      </c>
      <c r="R98" s="484">
        <f t="shared" ca="1" si="39"/>
        <v>0</v>
      </c>
      <c r="S98" s="484">
        <f t="shared" ca="1" si="39"/>
        <v>0</v>
      </c>
    </row>
    <row r="99" spans="1:41" x14ac:dyDescent="0.35">
      <c r="A99" s="567" t="s">
        <v>1866</v>
      </c>
      <c r="B99" s="461"/>
      <c r="C99" s="602">
        <f t="shared" ca="1" si="9"/>
        <v>0</v>
      </c>
      <c r="D99" s="614">
        <f t="shared" ca="1" si="10"/>
        <v>0</v>
      </c>
      <c r="E99" s="608">
        <f t="shared" ca="1" si="11"/>
        <v>0</v>
      </c>
      <c r="F99" s="484">
        <f t="shared" ref="F99:S99" ca="1" si="40">F36*F$70</f>
        <v>0</v>
      </c>
      <c r="G99" s="484">
        <f t="shared" ca="1" si="40"/>
        <v>0</v>
      </c>
      <c r="H99" s="484">
        <f t="shared" ca="1" si="40"/>
        <v>0</v>
      </c>
      <c r="I99" s="484">
        <f t="shared" ca="1" si="40"/>
        <v>0</v>
      </c>
      <c r="J99" s="484">
        <f t="shared" ca="1" si="40"/>
        <v>0</v>
      </c>
      <c r="K99" s="484">
        <f t="shared" ca="1" si="40"/>
        <v>0</v>
      </c>
      <c r="L99" s="484">
        <f t="shared" ca="1" si="40"/>
        <v>0</v>
      </c>
      <c r="M99" s="484">
        <f t="shared" ca="1" si="40"/>
        <v>0</v>
      </c>
      <c r="N99" s="484">
        <f t="shared" ca="1" si="40"/>
        <v>0</v>
      </c>
      <c r="O99" s="484">
        <f t="shared" ca="1" si="40"/>
        <v>0</v>
      </c>
      <c r="P99" s="484">
        <f t="shared" ca="1" si="40"/>
        <v>0</v>
      </c>
      <c r="Q99" s="484">
        <f t="shared" ca="1" si="40"/>
        <v>0</v>
      </c>
      <c r="R99" s="484">
        <f t="shared" ca="1" si="40"/>
        <v>0</v>
      </c>
      <c r="S99" s="484">
        <f t="shared" ca="1" si="40"/>
        <v>0</v>
      </c>
    </row>
    <row r="100" spans="1:41" x14ac:dyDescent="0.35">
      <c r="A100" s="567" t="s">
        <v>1893</v>
      </c>
      <c r="B100" s="461"/>
      <c r="C100" s="602">
        <f t="shared" ca="1" si="9"/>
        <v>0.20805371211830856</v>
      </c>
      <c r="D100" s="614">
        <f t="shared" ca="1" si="10"/>
        <v>0.20805371211830856</v>
      </c>
      <c r="E100" s="608">
        <f t="shared" ca="1" si="11"/>
        <v>0</v>
      </c>
      <c r="F100" s="484">
        <f t="shared" ref="F100:S100" ca="1" si="41">F37*F$70</f>
        <v>0</v>
      </c>
      <c r="G100" s="484">
        <f t="shared" ca="1" si="41"/>
        <v>0</v>
      </c>
      <c r="H100" s="484">
        <f t="shared" ca="1" si="41"/>
        <v>0</v>
      </c>
      <c r="I100" s="484">
        <f t="shared" ca="1" si="41"/>
        <v>0</v>
      </c>
      <c r="J100" s="484">
        <f t="shared" ca="1" si="41"/>
        <v>0</v>
      </c>
      <c r="K100" s="484">
        <f t="shared" ca="1" si="41"/>
        <v>0</v>
      </c>
      <c r="L100" s="484">
        <f t="shared" ca="1" si="41"/>
        <v>0</v>
      </c>
      <c r="M100" s="484">
        <f t="shared" ca="1" si="41"/>
        <v>0</v>
      </c>
      <c r="N100" s="484">
        <f t="shared" ca="1" si="41"/>
        <v>0</v>
      </c>
      <c r="O100" s="484">
        <f t="shared" ca="1" si="41"/>
        <v>0.20805371211830856</v>
      </c>
      <c r="P100" s="484">
        <f t="shared" ca="1" si="41"/>
        <v>0</v>
      </c>
      <c r="Q100" s="484">
        <f t="shared" ca="1" si="41"/>
        <v>0</v>
      </c>
      <c r="R100" s="484">
        <f t="shared" ca="1" si="41"/>
        <v>0</v>
      </c>
      <c r="S100" s="484">
        <f t="shared" ca="1" si="41"/>
        <v>0</v>
      </c>
    </row>
    <row r="101" spans="1:41" x14ac:dyDescent="0.35">
      <c r="A101" s="567" t="s">
        <v>1894</v>
      </c>
      <c r="B101" s="461"/>
      <c r="C101" s="602">
        <f t="shared" ca="1" si="9"/>
        <v>0</v>
      </c>
      <c r="D101" s="614">
        <f t="shared" ca="1" si="10"/>
        <v>0</v>
      </c>
      <c r="E101" s="608">
        <f t="shared" ca="1" si="11"/>
        <v>0</v>
      </c>
      <c r="F101" s="484">
        <f t="shared" ref="F101:S101" ca="1" si="42">F38*F$70</f>
        <v>0</v>
      </c>
      <c r="G101" s="484">
        <f t="shared" ca="1" si="42"/>
        <v>0</v>
      </c>
      <c r="H101" s="484">
        <f t="shared" ca="1" si="42"/>
        <v>0</v>
      </c>
      <c r="I101" s="484">
        <f t="shared" ca="1" si="42"/>
        <v>0</v>
      </c>
      <c r="J101" s="484">
        <f t="shared" ca="1" si="42"/>
        <v>0</v>
      </c>
      <c r="K101" s="484">
        <f t="shared" ca="1" si="42"/>
        <v>0</v>
      </c>
      <c r="L101" s="484">
        <f t="shared" ca="1" si="42"/>
        <v>0</v>
      </c>
      <c r="M101" s="484">
        <f t="shared" ca="1" si="42"/>
        <v>0</v>
      </c>
      <c r="N101" s="484">
        <f t="shared" ca="1" si="42"/>
        <v>0</v>
      </c>
      <c r="O101" s="484">
        <f t="shared" ca="1" si="42"/>
        <v>0</v>
      </c>
      <c r="P101" s="484">
        <f t="shared" ca="1" si="42"/>
        <v>0</v>
      </c>
      <c r="Q101" s="484">
        <f t="shared" ca="1" si="42"/>
        <v>0</v>
      </c>
      <c r="R101" s="484">
        <f t="shared" ca="1" si="42"/>
        <v>0</v>
      </c>
      <c r="S101" s="484">
        <f t="shared" ca="1" si="42"/>
        <v>0</v>
      </c>
    </row>
    <row r="102" spans="1:41" s="407" customFormat="1" x14ac:dyDescent="0.35">
      <c r="A102" s="567" t="s">
        <v>1895</v>
      </c>
      <c r="B102" s="491"/>
      <c r="C102" s="602">
        <f t="shared" ca="1" si="9"/>
        <v>0.41700789345974953</v>
      </c>
      <c r="D102" s="614">
        <f t="shared" ca="1" si="10"/>
        <v>0</v>
      </c>
      <c r="E102" s="608">
        <f t="shared" ca="1" si="11"/>
        <v>0.41700789345974953</v>
      </c>
      <c r="F102" s="484">
        <f t="shared" ref="F102:S102" ca="1" si="43">F39*F$70</f>
        <v>0</v>
      </c>
      <c r="G102" s="484">
        <f t="shared" ca="1" si="43"/>
        <v>0</v>
      </c>
      <c r="H102" s="484">
        <f t="shared" ca="1" si="43"/>
        <v>0</v>
      </c>
      <c r="I102" s="484">
        <f t="shared" ca="1" si="43"/>
        <v>0</v>
      </c>
      <c r="J102" s="484">
        <f t="shared" ca="1" si="43"/>
        <v>0</v>
      </c>
      <c r="K102" s="484">
        <f t="shared" ca="1" si="43"/>
        <v>0</v>
      </c>
      <c r="L102" s="484">
        <f t="shared" ca="1" si="43"/>
        <v>0</v>
      </c>
      <c r="M102" s="484">
        <f t="shared" ca="1" si="43"/>
        <v>0</v>
      </c>
      <c r="N102" s="484">
        <f t="shared" ca="1" si="43"/>
        <v>0</v>
      </c>
      <c r="O102" s="484">
        <f t="shared" ca="1" si="43"/>
        <v>0</v>
      </c>
      <c r="P102" s="484">
        <f t="shared" ca="1" si="43"/>
        <v>0.41700789345974953</v>
      </c>
      <c r="Q102" s="484">
        <f t="shared" ca="1" si="43"/>
        <v>0</v>
      </c>
      <c r="R102" s="484">
        <f t="shared" ca="1" si="43"/>
        <v>0</v>
      </c>
      <c r="S102" s="484">
        <f t="shared" ca="1" si="43"/>
        <v>0</v>
      </c>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35">
      <c r="A103" s="485" t="s">
        <v>1869</v>
      </c>
      <c r="B103" s="568"/>
      <c r="C103" s="599">
        <f t="shared" ca="1" si="9"/>
        <v>94.192122787169424</v>
      </c>
      <c r="D103" s="611">
        <f t="shared" ca="1" si="10"/>
        <v>7.5098633524166019</v>
      </c>
      <c r="E103" s="605">
        <f t="shared" ca="1" si="11"/>
        <v>86.682259434752822</v>
      </c>
      <c r="F103" s="486">
        <f t="shared" ref="F103:S103" ca="1" si="44">F40*F$70</f>
        <v>1.65777628270388</v>
      </c>
      <c r="G103" s="486">
        <f t="shared" ca="1" si="44"/>
        <v>0</v>
      </c>
      <c r="H103" s="486">
        <f t="shared" ca="1" si="44"/>
        <v>0</v>
      </c>
      <c r="I103" s="486">
        <f t="shared" ca="1" si="44"/>
        <v>2.8570734569645753</v>
      </c>
      <c r="J103" s="486">
        <f t="shared" ca="1" si="44"/>
        <v>1.4536694766051426</v>
      </c>
      <c r="K103" s="486">
        <f t="shared" ca="1" si="44"/>
        <v>0</v>
      </c>
      <c r="L103" s="486">
        <f t="shared" ca="1" si="44"/>
        <v>0.83020577130231066</v>
      </c>
      <c r="M103" s="486">
        <f t="shared" ca="1" si="44"/>
        <v>14.089329776203014</v>
      </c>
      <c r="N103" s="486">
        <f t="shared" ca="1" si="44"/>
        <v>0.25948682311942439</v>
      </c>
      <c r="O103" s="486">
        <f t="shared" ca="1" si="44"/>
        <v>0.45165154172126942</v>
      </c>
      <c r="P103" s="486">
        <f t="shared" ca="1" si="44"/>
        <v>12.79770695698765</v>
      </c>
      <c r="Q103" s="486">
        <f t="shared" ca="1" si="44"/>
        <v>18.709423089755507</v>
      </c>
      <c r="R103" s="486">
        <f t="shared" ca="1" si="44"/>
        <v>24.756276339634844</v>
      </c>
      <c r="S103" s="486">
        <f t="shared" ca="1" si="44"/>
        <v>16.329523272171809</v>
      </c>
    </row>
    <row r="104" spans="1:41" x14ac:dyDescent="0.35">
      <c r="A104" s="567" t="s">
        <v>1870</v>
      </c>
      <c r="B104" s="461"/>
      <c r="C104" s="602">
        <f t="shared" ca="1" si="9"/>
        <v>24.982567592053623</v>
      </c>
      <c r="D104" s="614">
        <f t="shared" ca="1" si="10"/>
        <v>1.0033631772489287</v>
      </c>
      <c r="E104" s="608">
        <f t="shared" ca="1" si="11"/>
        <v>23.979204414804695</v>
      </c>
      <c r="F104" s="484">
        <f t="shared" ref="F104:S104" ca="1" si="45">F41*F$70</f>
        <v>0</v>
      </c>
      <c r="G104" s="484">
        <f t="shared" ca="1" si="45"/>
        <v>0</v>
      </c>
      <c r="H104" s="484">
        <f t="shared" ca="1" si="45"/>
        <v>0</v>
      </c>
      <c r="I104" s="484">
        <f t="shared" ca="1" si="45"/>
        <v>1.0033631772489287</v>
      </c>
      <c r="J104" s="484">
        <f t="shared" ca="1" si="45"/>
        <v>0</v>
      </c>
      <c r="K104" s="484">
        <f t="shared" ca="1" si="45"/>
        <v>0</v>
      </c>
      <c r="L104" s="484">
        <f t="shared" ca="1" si="45"/>
        <v>0</v>
      </c>
      <c r="M104" s="484">
        <f t="shared" ca="1" si="45"/>
        <v>0</v>
      </c>
      <c r="N104" s="484">
        <f t="shared" ca="1" si="45"/>
        <v>0</v>
      </c>
      <c r="O104" s="484">
        <f t="shared" ca="1" si="45"/>
        <v>0</v>
      </c>
      <c r="P104" s="484">
        <f t="shared" ca="1" si="45"/>
        <v>0</v>
      </c>
      <c r="Q104" s="484">
        <f t="shared" ca="1" si="45"/>
        <v>2.9858934829454418</v>
      </c>
      <c r="R104" s="484">
        <f t="shared" ca="1" si="45"/>
        <v>20.723111647633299</v>
      </c>
      <c r="S104" s="484">
        <f t="shared" ca="1" si="45"/>
        <v>0.27019928422595174</v>
      </c>
    </row>
    <row r="105" spans="1:41" ht="14.15" customHeight="1" x14ac:dyDescent="0.35">
      <c r="A105" s="567" t="s">
        <v>1896</v>
      </c>
      <c r="B105" s="569"/>
      <c r="C105" s="602">
        <f t="shared" ca="1" si="9"/>
        <v>3.2606659032834284</v>
      </c>
      <c r="D105" s="614">
        <f t="shared" ca="1" si="10"/>
        <v>0</v>
      </c>
      <c r="E105" s="608">
        <f t="shared" ca="1" si="11"/>
        <v>3.2606659032834284</v>
      </c>
      <c r="F105" s="484">
        <f t="shared" ref="F105:S105" ca="1" si="46">F42*F$70</f>
        <v>0</v>
      </c>
      <c r="G105" s="484">
        <f t="shared" ca="1" si="46"/>
        <v>0</v>
      </c>
      <c r="H105" s="484">
        <f t="shared" ca="1" si="46"/>
        <v>0</v>
      </c>
      <c r="I105" s="484">
        <f t="shared" ca="1" si="46"/>
        <v>0</v>
      </c>
      <c r="J105" s="484">
        <f t="shared" ca="1" si="46"/>
        <v>0</v>
      </c>
      <c r="K105" s="484">
        <f t="shared" ca="1" si="46"/>
        <v>0</v>
      </c>
      <c r="L105" s="484">
        <f t="shared" ca="1" si="46"/>
        <v>0</v>
      </c>
      <c r="M105" s="484">
        <f t="shared" ca="1" si="46"/>
        <v>2.3000188579309158</v>
      </c>
      <c r="N105" s="484">
        <f t="shared" ca="1" si="46"/>
        <v>0</v>
      </c>
      <c r="O105" s="484">
        <f t="shared" ca="1" si="46"/>
        <v>0</v>
      </c>
      <c r="P105" s="484">
        <f t="shared" ca="1" si="46"/>
        <v>0</v>
      </c>
      <c r="Q105" s="484">
        <f t="shared" ca="1" si="46"/>
        <v>0</v>
      </c>
      <c r="R105" s="484">
        <f t="shared" ca="1" si="46"/>
        <v>0</v>
      </c>
      <c r="S105" s="484">
        <f t="shared" ca="1" si="46"/>
        <v>0.96064704535251277</v>
      </c>
    </row>
    <row r="106" spans="1:41" x14ac:dyDescent="0.35">
      <c r="A106" s="567" t="s">
        <v>1877</v>
      </c>
      <c r="B106" s="569"/>
      <c r="C106" s="602">
        <f t="shared" ca="1" si="9"/>
        <v>11.683314589567747</v>
      </c>
      <c r="D106" s="614">
        <f t="shared" ca="1" si="10"/>
        <v>1.1342651358378086</v>
      </c>
      <c r="E106" s="608">
        <f t="shared" ca="1" si="11"/>
        <v>10.549049453729939</v>
      </c>
      <c r="F106" s="484">
        <f t="shared" ref="F106:S106" ca="1" si="47">F43*F$70</f>
        <v>0.56948060567211534</v>
      </c>
      <c r="G106" s="484">
        <f t="shared" ca="1" si="47"/>
        <v>0</v>
      </c>
      <c r="H106" s="484">
        <f t="shared" ca="1" si="47"/>
        <v>0</v>
      </c>
      <c r="I106" s="484">
        <f t="shared" ca="1" si="47"/>
        <v>0</v>
      </c>
      <c r="J106" s="484">
        <f t="shared" ca="1" si="47"/>
        <v>0.48359597583875918</v>
      </c>
      <c r="K106" s="484">
        <f t="shared" ca="1" si="47"/>
        <v>0</v>
      </c>
      <c r="L106" s="484">
        <f t="shared" ca="1" si="47"/>
        <v>0</v>
      </c>
      <c r="M106" s="484">
        <f t="shared" ca="1" si="47"/>
        <v>0</v>
      </c>
      <c r="N106" s="484">
        <f t="shared" ca="1" si="47"/>
        <v>0</v>
      </c>
      <c r="O106" s="484">
        <f t="shared" ca="1" si="47"/>
        <v>8.1188554326934254E-2</v>
      </c>
      <c r="P106" s="484">
        <f t="shared" ca="1" si="47"/>
        <v>9.4815408062142943</v>
      </c>
      <c r="Q106" s="484">
        <f t="shared" ca="1" si="47"/>
        <v>0</v>
      </c>
      <c r="R106" s="484">
        <f t="shared" ca="1" si="47"/>
        <v>0</v>
      </c>
      <c r="S106" s="484">
        <f t="shared" ca="1" si="47"/>
        <v>1.0675086475156454</v>
      </c>
    </row>
    <row r="107" spans="1:41" x14ac:dyDescent="0.35">
      <c r="A107" s="567" t="s">
        <v>1897</v>
      </c>
      <c r="B107" s="569"/>
      <c r="C107" s="602">
        <f t="shared" ca="1" si="9"/>
        <v>10.296733652299075</v>
      </c>
      <c r="D107" s="614">
        <f t="shared" ca="1" si="10"/>
        <v>0</v>
      </c>
      <c r="E107" s="608">
        <f t="shared" ca="1" si="11"/>
        <v>10.296733652299075</v>
      </c>
      <c r="F107" s="484">
        <f t="shared" ref="F107:S107" ca="1" si="48">F44*F$70</f>
        <v>0</v>
      </c>
      <c r="G107" s="484">
        <f t="shared" ca="1" si="48"/>
        <v>0</v>
      </c>
      <c r="H107" s="484">
        <f t="shared" ca="1" si="48"/>
        <v>0</v>
      </c>
      <c r="I107" s="484">
        <f t="shared" ca="1" si="48"/>
        <v>0</v>
      </c>
      <c r="J107" s="484">
        <f t="shared" ca="1" si="48"/>
        <v>0</v>
      </c>
      <c r="K107" s="484">
        <f t="shared" ca="1" si="48"/>
        <v>0</v>
      </c>
      <c r="L107" s="484">
        <f t="shared" ca="1" si="48"/>
        <v>0</v>
      </c>
      <c r="M107" s="484">
        <f t="shared" ca="1" si="48"/>
        <v>0</v>
      </c>
      <c r="N107" s="484">
        <f t="shared" ca="1" si="48"/>
        <v>0</v>
      </c>
      <c r="O107" s="484">
        <f t="shared" ca="1" si="48"/>
        <v>0</v>
      </c>
      <c r="P107" s="484">
        <f t="shared" ca="1" si="48"/>
        <v>0</v>
      </c>
      <c r="Q107" s="484">
        <f t="shared" ca="1" si="48"/>
        <v>0</v>
      </c>
      <c r="R107" s="484">
        <f t="shared" ca="1" si="48"/>
        <v>0</v>
      </c>
      <c r="S107" s="484">
        <f t="shared" ca="1" si="48"/>
        <v>10.296733652299075</v>
      </c>
    </row>
    <row r="108" spans="1:41" x14ac:dyDescent="0.35">
      <c r="A108" s="567" t="s">
        <v>1875</v>
      </c>
      <c r="B108" s="570"/>
      <c r="C108" s="602">
        <f t="shared" ca="1" si="9"/>
        <v>4.9438706949353843</v>
      </c>
      <c r="D108" s="614">
        <f t="shared" ca="1" si="10"/>
        <v>0.10600788717685146</v>
      </c>
      <c r="E108" s="608">
        <f t="shared" ca="1" si="11"/>
        <v>4.8378628077585333</v>
      </c>
      <c r="F108" s="484">
        <f t="shared" ref="F108:S108" ca="1" si="49">F45*F$70</f>
        <v>0.10600788717685146</v>
      </c>
      <c r="G108" s="484">
        <f t="shared" ca="1" si="49"/>
        <v>0</v>
      </c>
      <c r="H108" s="484">
        <f t="shared" ca="1" si="49"/>
        <v>0</v>
      </c>
      <c r="I108" s="484">
        <f t="shared" ca="1" si="49"/>
        <v>0</v>
      </c>
      <c r="J108" s="484">
        <f t="shared" ca="1" si="49"/>
        <v>0</v>
      </c>
      <c r="K108" s="484">
        <f t="shared" ca="1" si="49"/>
        <v>0</v>
      </c>
      <c r="L108" s="484">
        <f t="shared" ca="1" si="49"/>
        <v>0</v>
      </c>
      <c r="M108" s="484">
        <f t="shared" ca="1" si="49"/>
        <v>4.3306304453687972</v>
      </c>
      <c r="N108" s="484">
        <f t="shared" ca="1" si="49"/>
        <v>0</v>
      </c>
      <c r="O108" s="484">
        <f t="shared" ca="1" si="49"/>
        <v>0</v>
      </c>
      <c r="P108" s="484">
        <f t="shared" ca="1" si="49"/>
        <v>0</v>
      </c>
      <c r="Q108" s="484">
        <f t="shared" ca="1" si="49"/>
        <v>0</v>
      </c>
      <c r="R108" s="484">
        <f t="shared" ca="1" si="49"/>
        <v>0.50723236238973612</v>
      </c>
      <c r="S108" s="484">
        <f t="shared" ca="1" si="49"/>
        <v>0</v>
      </c>
    </row>
    <row r="109" spans="1:41" x14ac:dyDescent="0.35">
      <c r="A109" s="567" t="s">
        <v>1871</v>
      </c>
      <c r="B109" s="570"/>
      <c r="C109" s="602">
        <f t="shared" ca="1" si="9"/>
        <v>6.8055457551456913</v>
      </c>
      <c r="D109" s="614">
        <f t="shared" ca="1" si="10"/>
        <v>0.56347868853048477</v>
      </c>
      <c r="E109" s="608">
        <f t="shared" ca="1" si="11"/>
        <v>6.2420670666152063</v>
      </c>
      <c r="F109" s="484">
        <f t="shared" ref="F109:S109" ca="1" si="50">F46*F$70</f>
        <v>0.56347868853048477</v>
      </c>
      <c r="G109" s="484">
        <f t="shared" ca="1" si="50"/>
        <v>0</v>
      </c>
      <c r="H109" s="484">
        <f t="shared" ca="1" si="50"/>
        <v>0</v>
      </c>
      <c r="I109" s="484">
        <f t="shared" ca="1" si="50"/>
        <v>0</v>
      </c>
      <c r="J109" s="484">
        <f t="shared" ca="1" si="50"/>
        <v>0</v>
      </c>
      <c r="K109" s="484">
        <f t="shared" ca="1" si="50"/>
        <v>0</v>
      </c>
      <c r="L109" s="484">
        <f t="shared" ca="1" si="50"/>
        <v>0</v>
      </c>
      <c r="M109" s="484">
        <f t="shared" ca="1" si="50"/>
        <v>0</v>
      </c>
      <c r="N109" s="484">
        <f t="shared" ca="1" si="50"/>
        <v>0</v>
      </c>
      <c r="O109" s="484">
        <f t="shared" ca="1" si="50"/>
        <v>0</v>
      </c>
      <c r="P109" s="484">
        <f t="shared" ca="1" si="50"/>
        <v>0</v>
      </c>
      <c r="Q109" s="484">
        <f t="shared" ca="1" si="50"/>
        <v>6.2420670666152063</v>
      </c>
      <c r="R109" s="484">
        <f t="shared" ca="1" si="50"/>
        <v>0</v>
      </c>
      <c r="S109" s="484">
        <f t="shared" ca="1" si="50"/>
        <v>0</v>
      </c>
    </row>
    <row r="110" spans="1:41" x14ac:dyDescent="0.35">
      <c r="A110" s="567" t="s">
        <v>1898</v>
      </c>
      <c r="B110" s="571"/>
      <c r="C110" s="602">
        <f t="shared" ca="1" si="9"/>
        <v>1.5476792463104618</v>
      </c>
      <c r="D110" s="614">
        <f t="shared" ca="1" si="10"/>
        <v>0.57220693798849243</v>
      </c>
      <c r="E110" s="608">
        <f t="shared" ca="1" si="11"/>
        <v>0.97547230832196929</v>
      </c>
      <c r="F110" s="484">
        <f t="shared" ref="F110:S110" ca="1" si="51">F47*F$70</f>
        <v>0</v>
      </c>
      <c r="G110" s="484">
        <f t="shared" ca="1" si="51"/>
        <v>0</v>
      </c>
      <c r="H110" s="484">
        <f t="shared" ca="1" si="51"/>
        <v>0</v>
      </c>
      <c r="I110" s="484">
        <f t="shared" ca="1" si="51"/>
        <v>0</v>
      </c>
      <c r="J110" s="484">
        <f t="shared" ca="1" si="51"/>
        <v>0.31272011486906803</v>
      </c>
      <c r="K110" s="484">
        <f t="shared" ca="1" si="51"/>
        <v>0</v>
      </c>
      <c r="L110" s="484">
        <f t="shared" ca="1" si="51"/>
        <v>0</v>
      </c>
      <c r="M110" s="484">
        <f t="shared" ca="1" si="51"/>
        <v>0.41386320512391461</v>
      </c>
      <c r="N110" s="484">
        <f t="shared" ca="1" si="51"/>
        <v>0.25948682311942439</v>
      </c>
      <c r="O110" s="484">
        <f t="shared" ca="1" si="51"/>
        <v>0</v>
      </c>
      <c r="P110" s="484">
        <f t="shared" ca="1" si="51"/>
        <v>0</v>
      </c>
      <c r="Q110" s="484">
        <f t="shared" ca="1" si="51"/>
        <v>0.56160910319805468</v>
      </c>
      <c r="R110" s="484">
        <f t="shared" ca="1" si="51"/>
        <v>0</v>
      </c>
      <c r="S110" s="484">
        <f t="shared" ca="1" si="51"/>
        <v>0</v>
      </c>
    </row>
    <row r="111" spans="1:41" x14ac:dyDescent="0.35">
      <c r="A111" s="567" t="s">
        <v>1878</v>
      </c>
      <c r="B111" s="571"/>
      <c r="C111" s="602">
        <f t="shared" ca="1" si="9"/>
        <v>3.8743081369515542</v>
      </c>
      <c r="D111" s="614">
        <f t="shared" ca="1" si="10"/>
        <v>0.35189950306186008</v>
      </c>
      <c r="E111" s="608">
        <f t="shared" ca="1" si="11"/>
        <v>3.5224086338896941</v>
      </c>
      <c r="F111" s="484">
        <f t="shared" ref="F111:S111" ca="1" si="52">F48*F$70</f>
        <v>0</v>
      </c>
      <c r="G111" s="484">
        <f t="shared" ca="1" si="52"/>
        <v>0</v>
      </c>
      <c r="H111" s="484">
        <f t="shared" ca="1" si="52"/>
        <v>0</v>
      </c>
      <c r="I111" s="484">
        <f t="shared" ca="1" si="52"/>
        <v>0</v>
      </c>
      <c r="J111" s="484">
        <f t="shared" ca="1" si="52"/>
        <v>0</v>
      </c>
      <c r="K111" s="484">
        <f t="shared" ca="1" si="52"/>
        <v>0</v>
      </c>
      <c r="L111" s="484">
        <f t="shared" ca="1" si="52"/>
        <v>0.35189950306186008</v>
      </c>
      <c r="M111" s="484">
        <f t="shared" ca="1" si="52"/>
        <v>3.5224086338896941</v>
      </c>
      <c r="N111" s="484">
        <f t="shared" ca="1" si="52"/>
        <v>0</v>
      </c>
      <c r="O111" s="484">
        <f t="shared" ca="1" si="52"/>
        <v>0</v>
      </c>
      <c r="P111" s="484">
        <f t="shared" ca="1" si="52"/>
        <v>0</v>
      </c>
      <c r="Q111" s="484">
        <f t="shared" ca="1" si="52"/>
        <v>0</v>
      </c>
      <c r="R111" s="484">
        <f t="shared" ca="1" si="52"/>
        <v>0</v>
      </c>
      <c r="S111" s="484">
        <f t="shared" ca="1" si="52"/>
        <v>0</v>
      </c>
    </row>
    <row r="112" spans="1:41" x14ac:dyDescent="0.35">
      <c r="A112" s="567" t="s">
        <v>1876</v>
      </c>
      <c r="B112" s="571"/>
      <c r="C112" s="602">
        <f t="shared" ca="1" si="9"/>
        <v>0</v>
      </c>
      <c r="D112" s="614">
        <f t="shared" ca="1" si="10"/>
        <v>0</v>
      </c>
      <c r="E112" s="608">
        <f t="shared" ca="1" si="11"/>
        <v>0</v>
      </c>
      <c r="F112" s="484">
        <f t="shared" ref="F112:S112" ca="1" si="53">F49*F$70</f>
        <v>0</v>
      </c>
      <c r="G112" s="484">
        <f t="shared" ca="1" si="53"/>
        <v>0</v>
      </c>
      <c r="H112" s="484">
        <f t="shared" ca="1" si="53"/>
        <v>0</v>
      </c>
      <c r="I112" s="484">
        <f t="shared" ca="1" si="53"/>
        <v>0</v>
      </c>
      <c r="J112" s="484">
        <f t="shared" ca="1" si="53"/>
        <v>0</v>
      </c>
      <c r="K112" s="484">
        <f t="shared" ca="1" si="53"/>
        <v>0</v>
      </c>
      <c r="L112" s="484">
        <f t="shared" ca="1" si="53"/>
        <v>0</v>
      </c>
      <c r="M112" s="484">
        <f t="shared" ca="1" si="53"/>
        <v>0</v>
      </c>
      <c r="N112" s="484">
        <f t="shared" ca="1" si="53"/>
        <v>0</v>
      </c>
      <c r="O112" s="484">
        <f t="shared" ca="1" si="53"/>
        <v>0</v>
      </c>
      <c r="P112" s="484">
        <f t="shared" ca="1" si="53"/>
        <v>0</v>
      </c>
      <c r="Q112" s="484">
        <f t="shared" ca="1" si="53"/>
        <v>0</v>
      </c>
      <c r="R112" s="484">
        <f t="shared" ca="1" si="53"/>
        <v>0</v>
      </c>
      <c r="S112" s="484">
        <f t="shared" ca="1" si="53"/>
        <v>0</v>
      </c>
    </row>
    <row r="113" spans="1:19" x14ac:dyDescent="0.35">
      <c r="A113" s="567" t="s">
        <v>1880</v>
      </c>
      <c r="B113" s="571"/>
      <c r="C113" s="602">
        <f t="shared" ca="1" si="9"/>
        <v>26.797437216622463</v>
      </c>
      <c r="D113" s="614">
        <f t="shared" ca="1" si="10"/>
        <v>3.7786420225721762</v>
      </c>
      <c r="E113" s="608">
        <f t="shared" ca="1" si="11"/>
        <v>23.018795194050288</v>
      </c>
      <c r="F113" s="484">
        <f t="shared" ref="F113:S113" ca="1" si="54">F50*F$70</f>
        <v>0.41880910132442867</v>
      </c>
      <c r="G113" s="484">
        <f t="shared" ca="1" si="54"/>
        <v>0</v>
      </c>
      <c r="H113" s="484">
        <f t="shared" ca="1" si="54"/>
        <v>0</v>
      </c>
      <c r="I113" s="484">
        <f t="shared" ca="1" si="54"/>
        <v>1.8537102797156466</v>
      </c>
      <c r="J113" s="484">
        <f t="shared" ca="1" si="54"/>
        <v>0.65735338589731529</v>
      </c>
      <c r="K113" s="484">
        <f t="shared" ca="1" si="54"/>
        <v>0</v>
      </c>
      <c r="L113" s="484">
        <f t="shared" ca="1" si="54"/>
        <v>0.47830626824045053</v>
      </c>
      <c r="M113" s="484">
        <f t="shared" ca="1" si="54"/>
        <v>3.5224086338896941</v>
      </c>
      <c r="N113" s="484">
        <f t="shared" ca="1" si="54"/>
        <v>0</v>
      </c>
      <c r="O113" s="484">
        <f t="shared" ca="1" si="54"/>
        <v>0.37046298739433514</v>
      </c>
      <c r="P113" s="484">
        <f t="shared" ca="1" si="54"/>
        <v>3.316166150773356</v>
      </c>
      <c r="Q113" s="484">
        <f t="shared" ca="1" si="54"/>
        <v>8.9198534369968048</v>
      </c>
      <c r="R113" s="484">
        <f t="shared" ca="1" si="54"/>
        <v>3.5259323296118108</v>
      </c>
      <c r="S113" s="484">
        <f t="shared" ca="1" si="54"/>
        <v>3.7344346427786248</v>
      </c>
    </row>
    <row r="114" spans="1:19" x14ac:dyDescent="0.35">
      <c r="A114" s="461"/>
      <c r="B114" s="461"/>
      <c r="C114" s="602"/>
      <c r="D114" s="614"/>
      <c r="E114" s="608"/>
      <c r="F114" s="572"/>
      <c r="G114" s="572"/>
      <c r="H114" s="572"/>
      <c r="I114" s="572"/>
      <c r="J114" s="572"/>
      <c r="K114" s="572"/>
      <c r="L114" s="572"/>
      <c r="M114" s="572"/>
      <c r="N114" s="572"/>
      <c r="O114" s="572"/>
      <c r="P114" s="572"/>
      <c r="Q114" s="572"/>
      <c r="R114" s="572"/>
      <c r="S114" s="572"/>
    </row>
    <row r="115" spans="1:19" ht="15" thickBot="1" x14ac:dyDescent="0.4">
      <c r="A115" s="573" t="s">
        <v>1881</v>
      </c>
      <c r="B115" s="574"/>
      <c r="C115" s="603">
        <f t="shared" ca="1" si="9"/>
        <v>202.56039669525251</v>
      </c>
      <c r="D115" s="615">
        <f t="shared" ca="1" si="10"/>
        <v>69.023426862656535</v>
      </c>
      <c r="E115" s="609">
        <f t="shared" ca="1" si="11"/>
        <v>133.53696983259596</v>
      </c>
      <c r="F115" s="575">
        <f t="shared" ref="F115:S115" ca="1" si="55">SUM(F73+F84+F103)</f>
        <v>7.795009374436658</v>
      </c>
      <c r="G115" s="575">
        <f t="shared" ca="1" si="55"/>
        <v>13.436337335830226</v>
      </c>
      <c r="H115" s="575">
        <f t="shared" ca="1" si="55"/>
        <v>6.9460557875488345</v>
      </c>
      <c r="I115" s="575">
        <f t="shared" ca="1" si="55"/>
        <v>11.599639349051117</v>
      </c>
      <c r="J115" s="575">
        <f t="shared" ca="1" si="55"/>
        <v>7.2032243736173651</v>
      </c>
      <c r="K115" s="575">
        <f t="shared" ca="1" si="55"/>
        <v>5.2726402792436806</v>
      </c>
      <c r="L115" s="575">
        <f t="shared" ca="1" si="55"/>
        <v>6.4141011664338885</v>
      </c>
      <c r="M115" s="575">
        <f t="shared" ca="1" si="55"/>
        <v>30.475935576135093</v>
      </c>
      <c r="N115" s="575">
        <f t="shared" ca="1" si="55"/>
        <v>7.1405289796209237</v>
      </c>
      <c r="O115" s="575">
        <f t="shared" ca="1" si="55"/>
        <v>3.2158902168738432</v>
      </c>
      <c r="P115" s="575">
        <f t="shared" ca="1" si="55"/>
        <v>20.727074744255589</v>
      </c>
      <c r="Q115" s="575">
        <f t="shared" ca="1" si="55"/>
        <v>30.505654709291399</v>
      </c>
      <c r="R115" s="575">
        <f t="shared" ca="1" si="55"/>
        <v>33.371884979225769</v>
      </c>
      <c r="S115" s="575">
        <f t="shared" ca="1" si="55"/>
        <v>18.456419823688112</v>
      </c>
    </row>
    <row r="117" spans="1:19" x14ac:dyDescent="0.35">
      <c r="A117" s="152" t="s">
        <v>2161</v>
      </c>
    </row>
    <row r="118" spans="1:19" x14ac:dyDescent="0.35">
      <c r="A118" s="152" t="s">
        <v>2355</v>
      </c>
    </row>
    <row r="119" spans="1:19" x14ac:dyDescent="0.35">
      <c r="A119" s="152" t="s">
        <v>2356</v>
      </c>
    </row>
    <row r="121" spans="1:19" hidden="1" x14ac:dyDescent="0.35"/>
    <row r="122" spans="1:19" hidden="1" x14ac:dyDescent="0.35"/>
    <row r="123" spans="1:19" hidden="1" x14ac:dyDescent="0.35">
      <c r="C123" s="666">
        <f t="shared" ref="C123:S123" ca="1" si="56">C115-(C103+C72)</f>
        <v>0</v>
      </c>
      <c r="D123" s="666">
        <f t="shared" ca="1" si="56"/>
        <v>0</v>
      </c>
      <c r="E123" s="666">
        <f t="shared" ca="1" si="56"/>
        <v>0</v>
      </c>
      <c r="F123" s="666">
        <f t="shared" ca="1" si="56"/>
        <v>0</v>
      </c>
      <c r="G123" s="666">
        <f t="shared" ca="1" si="56"/>
        <v>0</v>
      </c>
      <c r="H123" s="666">
        <f t="shared" ca="1" si="56"/>
        <v>0</v>
      </c>
      <c r="I123" s="666">
        <f t="shared" ca="1" si="56"/>
        <v>0</v>
      </c>
      <c r="J123" s="666">
        <f t="shared" ca="1" si="56"/>
        <v>0</v>
      </c>
      <c r="K123" s="666">
        <f t="shared" ca="1" si="56"/>
        <v>0</v>
      </c>
      <c r="L123" s="666">
        <f t="shared" ca="1" si="56"/>
        <v>0</v>
      </c>
      <c r="M123" s="666">
        <f t="shared" ca="1" si="56"/>
        <v>0</v>
      </c>
      <c r="N123" s="666">
        <f t="shared" ca="1" si="56"/>
        <v>0</v>
      </c>
      <c r="O123" s="666">
        <f t="shared" ca="1" si="56"/>
        <v>0</v>
      </c>
      <c r="P123" s="666">
        <f t="shared" ca="1" si="56"/>
        <v>0</v>
      </c>
      <c r="Q123" s="666">
        <f t="shared" ca="1" si="56"/>
        <v>0</v>
      </c>
      <c r="R123" s="666">
        <f t="shared" ca="1" si="56"/>
        <v>0</v>
      </c>
      <c r="S123" s="666">
        <f t="shared" ca="1" si="56"/>
        <v>0</v>
      </c>
    </row>
    <row r="124" spans="1:19" hidden="1" x14ac:dyDescent="0.35">
      <c r="A124" s="221" t="s">
        <v>2138</v>
      </c>
      <c r="C124" s="667">
        <f t="shared" ref="C124:S124" ca="1" si="57">SUM(C74:C83)-C73</f>
        <v>0</v>
      </c>
      <c r="D124" s="667">
        <f t="shared" ca="1" si="57"/>
        <v>0</v>
      </c>
      <c r="E124" s="667">
        <f t="shared" ca="1" si="57"/>
        <v>0</v>
      </c>
      <c r="F124" s="667">
        <f t="shared" ca="1" si="57"/>
        <v>0</v>
      </c>
      <c r="G124" s="667">
        <f t="shared" ca="1" si="57"/>
        <v>0</v>
      </c>
      <c r="H124" s="667">
        <f t="shared" ca="1" si="57"/>
        <v>0</v>
      </c>
      <c r="I124" s="667">
        <f t="shared" ca="1" si="57"/>
        <v>0</v>
      </c>
      <c r="J124" s="667">
        <f t="shared" ca="1" si="57"/>
        <v>0</v>
      </c>
      <c r="K124" s="667">
        <f t="shared" ca="1" si="57"/>
        <v>0</v>
      </c>
      <c r="L124" s="667">
        <f t="shared" ca="1" si="57"/>
        <v>0</v>
      </c>
      <c r="M124" s="667">
        <f t="shared" ca="1" si="57"/>
        <v>0</v>
      </c>
      <c r="N124" s="667">
        <f t="shared" ca="1" si="57"/>
        <v>0</v>
      </c>
      <c r="O124" s="667">
        <f t="shared" ca="1" si="57"/>
        <v>0</v>
      </c>
      <c r="P124" s="667">
        <f t="shared" ca="1" si="57"/>
        <v>0</v>
      </c>
      <c r="Q124" s="667">
        <f t="shared" ca="1" si="57"/>
        <v>0</v>
      </c>
      <c r="R124" s="667">
        <f t="shared" ca="1" si="57"/>
        <v>0</v>
      </c>
      <c r="S124" s="667">
        <f t="shared" ca="1" si="57"/>
        <v>0</v>
      </c>
    </row>
    <row r="125" spans="1:19" hidden="1" x14ac:dyDescent="0.35">
      <c r="A125" s="221" t="s">
        <v>2139</v>
      </c>
      <c r="C125" s="667">
        <f t="shared" ref="C125:S125" ca="1" si="58">C84-SUM(C85:C102)</f>
        <v>0</v>
      </c>
      <c r="D125" s="667">
        <f t="shared" ca="1" si="58"/>
        <v>0</v>
      </c>
      <c r="E125" s="667">
        <f t="shared" ca="1" si="58"/>
        <v>0</v>
      </c>
      <c r="F125" s="667">
        <f t="shared" ca="1" si="58"/>
        <v>0</v>
      </c>
      <c r="G125" s="667">
        <f t="shared" ca="1" si="58"/>
        <v>0</v>
      </c>
      <c r="H125" s="667">
        <f t="shared" ca="1" si="58"/>
        <v>0</v>
      </c>
      <c r="I125" s="667">
        <f t="shared" ca="1" si="58"/>
        <v>0</v>
      </c>
      <c r="J125" s="667">
        <f t="shared" ca="1" si="58"/>
        <v>0</v>
      </c>
      <c r="K125" s="667">
        <f t="shared" ca="1" si="58"/>
        <v>0</v>
      </c>
      <c r="L125" s="667">
        <f t="shared" ca="1" si="58"/>
        <v>0</v>
      </c>
      <c r="M125" s="667">
        <f t="shared" ca="1" si="58"/>
        <v>0</v>
      </c>
      <c r="N125" s="667">
        <f t="shared" ca="1" si="58"/>
        <v>0</v>
      </c>
      <c r="O125" s="667">
        <f t="shared" ca="1" si="58"/>
        <v>0</v>
      </c>
      <c r="P125" s="667">
        <f t="shared" ca="1" si="58"/>
        <v>0</v>
      </c>
      <c r="Q125" s="667">
        <f t="shared" ca="1" si="58"/>
        <v>0</v>
      </c>
      <c r="R125" s="667">
        <f t="shared" ca="1" si="58"/>
        <v>0</v>
      </c>
      <c r="S125" s="667">
        <f t="shared" ca="1" si="58"/>
        <v>0</v>
      </c>
    </row>
    <row r="126" spans="1:19" hidden="1" x14ac:dyDescent="0.35">
      <c r="A126" s="221" t="s">
        <v>2140</v>
      </c>
      <c r="C126" s="667">
        <f t="shared" ref="C126:S126" ca="1" si="59">C103-SUM(C104:C113)</f>
        <v>0</v>
      </c>
      <c r="D126" s="667">
        <f t="shared" ca="1" si="59"/>
        <v>0</v>
      </c>
      <c r="E126" s="667">
        <f t="shared" ca="1" si="59"/>
        <v>0</v>
      </c>
      <c r="F126" s="667">
        <f t="shared" ca="1" si="59"/>
        <v>0</v>
      </c>
      <c r="G126" s="667">
        <f t="shared" ca="1" si="59"/>
        <v>0</v>
      </c>
      <c r="H126" s="667">
        <f t="shared" ca="1" si="59"/>
        <v>0</v>
      </c>
      <c r="I126" s="667">
        <f t="shared" ca="1" si="59"/>
        <v>0</v>
      </c>
      <c r="J126" s="667">
        <f t="shared" ca="1" si="59"/>
        <v>0</v>
      </c>
      <c r="K126" s="667">
        <f t="shared" ca="1" si="59"/>
        <v>0</v>
      </c>
      <c r="L126" s="667">
        <f t="shared" ca="1" si="59"/>
        <v>0</v>
      </c>
      <c r="M126" s="667">
        <f t="shared" ca="1" si="59"/>
        <v>0</v>
      </c>
      <c r="N126" s="667">
        <f t="shared" ca="1" si="59"/>
        <v>0</v>
      </c>
      <c r="O126" s="667">
        <f t="shared" ca="1" si="59"/>
        <v>0</v>
      </c>
      <c r="P126" s="667">
        <f t="shared" ca="1" si="59"/>
        <v>0</v>
      </c>
      <c r="Q126" s="667">
        <f t="shared" ca="1" si="59"/>
        <v>0</v>
      </c>
      <c r="R126" s="667">
        <f t="shared" ca="1" si="59"/>
        <v>0</v>
      </c>
      <c r="S126" s="667">
        <f t="shared" ca="1" si="59"/>
        <v>0</v>
      </c>
    </row>
    <row r="127" spans="1:19" hidden="1" x14ac:dyDescent="0.35">
      <c r="A127" s="221" t="s">
        <v>2141</v>
      </c>
      <c r="C127" s="667">
        <f t="shared" ref="C127:S127" ca="1" si="60">C115-(C103+C84+C73)</f>
        <v>0</v>
      </c>
      <c r="D127" s="667">
        <f t="shared" ca="1" si="60"/>
        <v>0</v>
      </c>
      <c r="E127" s="667">
        <f t="shared" ca="1" si="60"/>
        <v>0</v>
      </c>
      <c r="F127" s="667">
        <f t="shared" ca="1" si="60"/>
        <v>0</v>
      </c>
      <c r="G127" s="667">
        <f t="shared" ca="1" si="60"/>
        <v>0</v>
      </c>
      <c r="H127" s="667">
        <f t="shared" ca="1" si="60"/>
        <v>0</v>
      </c>
      <c r="I127" s="667">
        <f t="shared" ca="1" si="60"/>
        <v>0</v>
      </c>
      <c r="J127" s="667">
        <f t="shared" ca="1" si="60"/>
        <v>0</v>
      </c>
      <c r="K127" s="667">
        <f t="shared" ca="1" si="60"/>
        <v>0</v>
      </c>
      <c r="L127" s="667">
        <f t="shared" ca="1" si="60"/>
        <v>0</v>
      </c>
      <c r="M127" s="667">
        <f t="shared" ca="1" si="60"/>
        <v>0</v>
      </c>
      <c r="N127" s="667">
        <f t="shared" ca="1" si="60"/>
        <v>0</v>
      </c>
      <c r="O127" s="667">
        <f t="shared" ca="1" si="60"/>
        <v>0</v>
      </c>
      <c r="P127" s="667">
        <f t="shared" ca="1" si="60"/>
        <v>0</v>
      </c>
      <c r="Q127" s="667">
        <f t="shared" ca="1" si="60"/>
        <v>0</v>
      </c>
      <c r="R127" s="667">
        <f t="shared" ca="1" si="60"/>
        <v>0</v>
      </c>
      <c r="S127" s="667">
        <f t="shared" ca="1" si="60"/>
        <v>0</v>
      </c>
    </row>
    <row r="128" spans="1:19" x14ac:dyDescent="0.35">
      <c r="A128" s="221"/>
      <c r="B128" s="43"/>
      <c r="C128" s="225"/>
      <c r="D128" s="225"/>
      <c r="E128" s="225"/>
      <c r="F128" s="225"/>
      <c r="G128" s="225"/>
      <c r="H128" s="225"/>
      <c r="I128" s="225"/>
      <c r="J128" s="225"/>
    </row>
    <row r="129" spans="1:10" x14ac:dyDescent="0.35">
      <c r="A129" s="221"/>
      <c r="B129" s="43"/>
      <c r="C129" s="225"/>
      <c r="D129" s="225"/>
      <c r="E129" s="225"/>
      <c r="F129" s="225"/>
      <c r="G129" s="225"/>
      <c r="H129" s="225"/>
      <c r="I129" s="225"/>
      <c r="J129" s="225"/>
    </row>
    <row r="130" spans="1:10" x14ac:dyDescent="0.35">
      <c r="A130" s="221"/>
      <c r="B130" s="43"/>
      <c r="C130" s="225"/>
      <c r="D130" s="225"/>
      <c r="E130" s="225"/>
      <c r="F130" s="225"/>
      <c r="G130" s="225"/>
      <c r="H130" s="225"/>
      <c r="I130" s="225"/>
      <c r="J130" s="225"/>
    </row>
    <row r="131" spans="1:10" x14ac:dyDescent="0.35">
      <c r="A131" s="43"/>
      <c r="B131" s="43"/>
      <c r="C131" s="225"/>
      <c r="D131" s="225"/>
      <c r="E131" s="225"/>
      <c r="F131" s="225"/>
      <c r="G131" s="225"/>
      <c r="H131" s="225"/>
      <c r="I131" s="225"/>
      <c r="J131" s="225"/>
    </row>
  </sheetData>
  <phoneticPr fontId="21" type="noConversion"/>
  <dataValidations count="1">
    <dataValidation type="list" allowBlank="1" showInputMessage="1" showErrorMessage="1" sqref="A11:A12 A74:A75" xr:uid="{17A267AE-EF65-4761-A572-DC953A7EAD6A}">
      <formula1>$A$451:$A$462</formula1>
    </dataValidation>
  </dataValidations>
  <pageMargins left="0.7" right="0.7" top="0.75" bottom="0.75" header="0.3" footer="0.3"/>
  <pageSetup paperSize="9" scale="35"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256D2-B923-4445-B163-6B6AC1AFC50C}">
  <sheetPr>
    <tabColor theme="8" tint="0.39997558519241921"/>
    <pageSetUpPr fitToPage="1"/>
  </sheetPr>
  <dimension ref="A1:AO131"/>
  <sheetViews>
    <sheetView view="pageBreakPreview" zoomScale="60" zoomScaleNormal="100" workbookViewId="0">
      <selection activeCell="A53" sqref="A53:G53"/>
    </sheetView>
  </sheetViews>
  <sheetFormatPr defaultColWidth="9.1796875" defaultRowHeight="14.5" x14ac:dyDescent="0.35"/>
  <cols>
    <col min="1" max="1" width="49.81640625" customWidth="1"/>
    <col min="3" max="3" width="13" customWidth="1"/>
    <col min="4" max="4" width="14.81640625" customWidth="1"/>
    <col min="5" max="5" width="15.453125" customWidth="1"/>
    <col min="6" max="6" width="11.26953125" customWidth="1"/>
    <col min="7" max="7" width="12.7265625" bestFit="1" customWidth="1"/>
    <col min="8" max="9" width="11.54296875" bestFit="1" customWidth="1"/>
    <col min="10" max="10" width="12.26953125" bestFit="1" customWidth="1"/>
  </cols>
  <sheetData>
    <row r="1" spans="1:41" x14ac:dyDescent="0.35">
      <c r="A1" s="148" t="str">
        <f>'A10'!A1</f>
        <v>Milton Keynes -  Retail and Leisure Needs Assessment</v>
      </c>
      <c r="B1" s="149"/>
      <c r="C1" s="149"/>
      <c r="D1" s="149"/>
      <c r="E1" s="149"/>
      <c r="F1" s="149"/>
      <c r="G1" s="149"/>
      <c r="H1" s="149"/>
      <c r="I1" s="149"/>
      <c r="J1" s="149"/>
    </row>
    <row r="2" spans="1:41" s="149" customFormat="1" ht="13" x14ac:dyDescent="0.3">
      <c r="A2" s="150" t="str">
        <f>[5]A9!A2</f>
        <v>Nexus Planning</v>
      </c>
      <c r="B2" s="150"/>
    </row>
    <row r="3" spans="1:41" s="149" customFormat="1" ht="13" x14ac:dyDescent="0.3">
      <c r="A3" s="150"/>
      <c r="B3" s="150"/>
    </row>
    <row r="4" spans="1:41" s="149" customFormat="1" ht="13" x14ac:dyDescent="0.3">
      <c r="A4" s="211" t="s">
        <v>2233</v>
      </c>
    </row>
    <row r="5" spans="1:41" s="149" customFormat="1" ht="13" x14ac:dyDescent="0.3">
      <c r="A5" s="211" t="s">
        <v>2234</v>
      </c>
    </row>
    <row r="6" spans="1:41" s="149" customFormat="1" ht="13" x14ac:dyDescent="0.3">
      <c r="A6" s="211" t="s">
        <v>2214</v>
      </c>
      <c r="B6" s="211"/>
    </row>
    <row r="7" spans="1:41" ht="15" thickBot="1" x14ac:dyDescent="0.4"/>
    <row r="8" spans="1:41" ht="68.25" customHeight="1" x14ac:dyDescent="0.35">
      <c r="A8" s="439"/>
      <c r="B8" s="439"/>
      <c r="C8" s="579" t="s">
        <v>0</v>
      </c>
      <c r="D8" s="566" t="s">
        <v>2238</v>
      </c>
      <c r="E8" s="273" t="s">
        <v>2239</v>
      </c>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41" s="212" customFormat="1" x14ac:dyDescent="0.35">
      <c r="A9" s="440" t="s">
        <v>2240</v>
      </c>
      <c r="B9" s="440"/>
      <c r="C9" s="580">
        <f t="shared" ref="C9:E26" ca="1" si="0">C72/C$115</f>
        <v>0.48762517518418713</v>
      </c>
      <c r="D9" s="593">
        <f t="shared" ca="1" si="0"/>
        <v>0.96809449825351612</v>
      </c>
      <c r="E9" s="587">
        <f t="shared" ca="1" si="0"/>
        <v>0.21463829427868433</v>
      </c>
      <c r="F9" s="498">
        <f ca="1">Chemist!F456</f>
        <v>0.99998000000000009</v>
      </c>
      <c r="G9" s="498">
        <f ca="1">Chemist!G456</f>
        <v>1.00003</v>
      </c>
      <c r="H9" s="498">
        <f ca="1">Chemist!H456</f>
        <v>0.95130000000000003</v>
      </c>
      <c r="I9" s="498">
        <f ca="1">Chemist!I456</f>
        <v>0.94272</v>
      </c>
      <c r="J9" s="498">
        <f ca="1">Chemist!J456</f>
        <v>0.90229999999999999</v>
      </c>
      <c r="K9" s="498">
        <f ca="1">Chemist!K456</f>
        <v>1.0000200000000001</v>
      </c>
      <c r="L9" s="498">
        <f ca="1">Chemist!L456</f>
        <v>0.98013000000000006</v>
      </c>
      <c r="M9" s="498">
        <f ca="1">Chemist!M456</f>
        <v>0.36081999999999997</v>
      </c>
      <c r="N9" s="498">
        <f ca="1">Chemist!N456</f>
        <v>0.98277000000000003</v>
      </c>
      <c r="O9" s="498">
        <f ca="1">Chemist!O456</f>
        <v>0.94708000000000003</v>
      </c>
      <c r="P9" s="498">
        <f ca="1">Chemist!P456</f>
        <v>0.23979</v>
      </c>
      <c r="Q9" s="498">
        <f ca="1">Chemist!Q456</f>
        <v>0.26595999999999997</v>
      </c>
      <c r="R9" s="498">
        <f ca="1">Chemist!R456</f>
        <v>9.3009999999999995E-2</v>
      </c>
      <c r="S9" s="498">
        <f ca="1">Chemist!S456</f>
        <v>0.13213</v>
      </c>
      <c r="T9" s="3"/>
      <c r="U9" s="3"/>
      <c r="V9" s="3"/>
      <c r="W9" s="3"/>
      <c r="X9" s="3"/>
      <c r="Y9" s="3"/>
      <c r="Z9" s="3"/>
      <c r="AA9" s="3"/>
      <c r="AB9" s="3"/>
      <c r="AC9" s="3"/>
      <c r="AD9" s="3"/>
      <c r="AE9" s="3"/>
      <c r="AF9" s="3"/>
      <c r="AG9" s="3"/>
      <c r="AH9" s="3"/>
      <c r="AI9" s="3"/>
      <c r="AJ9" s="3"/>
      <c r="AK9" s="3"/>
      <c r="AL9" s="3"/>
      <c r="AM9" s="3"/>
      <c r="AN9" s="3"/>
      <c r="AO9" s="3"/>
    </row>
    <row r="10" spans="1:41" s="619" customFormat="1" x14ac:dyDescent="0.35">
      <c r="A10" s="618" t="s">
        <v>1815</v>
      </c>
      <c r="B10" s="618"/>
      <c r="C10" s="620">
        <f t="shared" ca="1" si="0"/>
        <v>0.38178864174049093</v>
      </c>
      <c r="D10" s="624">
        <f t="shared" ca="1" si="0"/>
        <v>0.75815443950748929</v>
      </c>
      <c r="E10" s="622">
        <f t="shared" ca="1" si="0"/>
        <v>0.16794996301781434</v>
      </c>
      <c r="F10" s="617">
        <f ca="1">Chemist!F457</f>
        <v>0.63675000000000004</v>
      </c>
      <c r="G10" s="617">
        <f ca="1">Chemist!G457</f>
        <v>0.77673000000000003</v>
      </c>
      <c r="H10" s="617">
        <f ca="1">Chemist!H457</f>
        <v>0.76188000000000011</v>
      </c>
      <c r="I10" s="617">
        <f ca="1">Chemist!I457</f>
        <v>0.48867999999999995</v>
      </c>
      <c r="J10" s="617">
        <f ca="1">Chemist!J457</f>
        <v>0.89663000000000004</v>
      </c>
      <c r="K10" s="617">
        <f ca="1">Chemist!K457</f>
        <v>0.93014000000000008</v>
      </c>
      <c r="L10" s="617">
        <f ca="1">Chemist!L457</f>
        <v>0.77478000000000002</v>
      </c>
      <c r="M10" s="617">
        <f ca="1">Chemist!M457</f>
        <v>0.31425999999999998</v>
      </c>
      <c r="N10" s="617">
        <f ca="1">Chemist!N457</f>
        <v>0.90434000000000003</v>
      </c>
      <c r="O10" s="617">
        <f ca="1">Chemist!O457</f>
        <v>0.87224000000000002</v>
      </c>
      <c r="P10" s="617">
        <f ca="1">Chemist!P457</f>
        <v>0.18795999999999999</v>
      </c>
      <c r="Q10" s="617">
        <f ca="1">Chemist!Q457</f>
        <v>0.21897</v>
      </c>
      <c r="R10" s="617">
        <f ca="1">Chemist!R457</f>
        <v>4.2680000000000003E-2</v>
      </c>
      <c r="S10" s="617">
        <f ca="1">Chemist!S457</f>
        <v>9.7790000000000002E-2</v>
      </c>
      <c r="T10" s="565"/>
      <c r="U10" s="565"/>
      <c r="V10" s="565"/>
      <c r="W10" s="565"/>
      <c r="X10" s="565"/>
      <c r="Y10" s="565"/>
      <c r="Z10" s="565"/>
      <c r="AA10" s="565"/>
      <c r="AB10" s="565"/>
      <c r="AC10" s="565"/>
      <c r="AD10" s="565"/>
      <c r="AE10" s="565"/>
      <c r="AF10" s="565"/>
      <c r="AG10" s="565"/>
      <c r="AH10" s="565"/>
      <c r="AI10" s="565"/>
      <c r="AJ10" s="565"/>
      <c r="AK10" s="565"/>
      <c r="AL10" s="565"/>
      <c r="AM10" s="565"/>
      <c r="AN10" s="565"/>
      <c r="AO10" s="565"/>
    </row>
    <row r="11" spans="1:41" s="214" customFormat="1" x14ac:dyDescent="0.35">
      <c r="A11" s="446" t="s">
        <v>1816</v>
      </c>
      <c r="B11" s="453"/>
      <c r="C11" s="582">
        <f t="shared" ca="1" si="0"/>
        <v>0.12386130014759737</v>
      </c>
      <c r="D11" s="595">
        <f t="shared" ca="1" si="0"/>
        <v>0.24094460794336919</v>
      </c>
      <c r="E11" s="589">
        <f t="shared" ca="1" si="0"/>
        <v>5.7338412074148554E-2</v>
      </c>
      <c r="F11" s="469">
        <f ca="1">Chemist!F458</f>
        <v>0.13564999999999999</v>
      </c>
      <c r="G11" s="469">
        <f ca="1">Chemist!G458</f>
        <v>0.17748</v>
      </c>
      <c r="H11" s="469">
        <f ca="1">Chemist!H458</f>
        <v>0.45856000000000002</v>
      </c>
      <c r="I11" s="469">
        <f ca="1">Chemist!I458</f>
        <v>0.12741</v>
      </c>
      <c r="J11" s="469">
        <f ca="1">Chemist!J458</f>
        <v>0.37093000000000004</v>
      </c>
      <c r="K11" s="469">
        <f ca="1">Chemist!K458</f>
        <v>0.45415000000000005</v>
      </c>
      <c r="L11" s="469">
        <f ca="1">Chemist!L458</f>
        <v>0.17430999999999999</v>
      </c>
      <c r="M11" s="469">
        <f ca="1">Chemist!M458</f>
        <v>0.10571</v>
      </c>
      <c r="N11" s="469">
        <f ca="1">Chemist!N458</f>
        <v>0.21721000000000001</v>
      </c>
      <c r="O11" s="469">
        <f ca="1">Chemist!O458</f>
        <v>8.4610000000000005E-2</v>
      </c>
      <c r="P11" s="469">
        <f ca="1">Chemist!P458</f>
        <v>0.10861999999999999</v>
      </c>
      <c r="Q11" s="469">
        <f ca="1">Chemist!Q458</f>
        <v>3.705E-2</v>
      </c>
      <c r="R11" s="469">
        <f ca="1">Chemist!R458</f>
        <v>5.1000000000000004E-3</v>
      </c>
      <c r="S11" s="469">
        <f ca="1">Chemist!S458</f>
        <v>7.1099999999999997E-2</v>
      </c>
      <c r="T11"/>
      <c r="U11"/>
      <c r="V11"/>
      <c r="W11"/>
      <c r="X11"/>
      <c r="Y11"/>
      <c r="Z11"/>
      <c r="AA11"/>
      <c r="AB11"/>
      <c r="AC11"/>
      <c r="AD11"/>
      <c r="AE11"/>
      <c r="AF11"/>
      <c r="AG11"/>
      <c r="AH11"/>
      <c r="AI11"/>
      <c r="AJ11"/>
      <c r="AK11"/>
      <c r="AL11"/>
      <c r="AM11"/>
      <c r="AN11"/>
      <c r="AO11"/>
    </row>
    <row r="12" spans="1:41" s="214" customFormat="1" x14ac:dyDescent="0.35">
      <c r="A12" s="446" t="s">
        <v>1821</v>
      </c>
      <c r="B12" s="453"/>
      <c r="C12" s="582">
        <f t="shared" ca="1" si="0"/>
        <v>1.9863079549268376E-2</v>
      </c>
      <c r="D12" s="595">
        <f t="shared" ca="1" si="0"/>
        <v>5.2181357686683659E-2</v>
      </c>
      <c r="E12" s="589">
        <f t="shared" ca="1" si="0"/>
        <v>1.5008959063878722E-3</v>
      </c>
      <c r="F12" s="469">
        <f ca="1">Chemist!F459</f>
        <v>0.32996999999999999</v>
      </c>
      <c r="G12" s="469">
        <f ca="1">Chemist!G459</f>
        <v>5.3440000000000001E-2</v>
      </c>
      <c r="H12" s="469">
        <f ca="1">Chemist!H459</f>
        <v>3.8179999999999999E-2</v>
      </c>
      <c r="I12" s="469">
        <f ca="1">Chemist!I459</f>
        <v>0</v>
      </c>
      <c r="J12" s="469">
        <f ca="1">Chemist!J459</f>
        <v>0</v>
      </c>
      <c r="K12" s="469">
        <f ca="1">Chemist!K459</f>
        <v>6.6600000000000001E-3</v>
      </c>
      <c r="L12" s="469">
        <f ca="1">Chemist!L459</f>
        <v>5.0499999999999998E-3</v>
      </c>
      <c r="M12" s="469">
        <f ca="1">Chemist!M459</f>
        <v>0</v>
      </c>
      <c r="N12" s="469">
        <f ca="1">Chemist!N459</f>
        <v>3.6229999999999998E-2</v>
      </c>
      <c r="O12" s="469">
        <f ca="1">Chemist!O459</f>
        <v>0</v>
      </c>
      <c r="P12" s="469">
        <f ca="1">Chemist!P459</f>
        <v>0</v>
      </c>
      <c r="Q12" s="469">
        <f ca="1">Chemist!Q459</f>
        <v>0</v>
      </c>
      <c r="R12" s="469">
        <f ca="1">Chemist!R459</f>
        <v>5.1000000000000004E-3</v>
      </c>
      <c r="S12" s="469">
        <f ca="1">Chemist!S459</f>
        <v>0</v>
      </c>
      <c r="T12"/>
      <c r="U12"/>
      <c r="V12"/>
      <c r="W12"/>
      <c r="X12"/>
      <c r="Y12"/>
      <c r="Z12"/>
      <c r="AA12"/>
      <c r="AB12"/>
      <c r="AC12"/>
      <c r="AD12"/>
      <c r="AE12"/>
      <c r="AF12"/>
      <c r="AG12"/>
      <c r="AH12"/>
      <c r="AI12"/>
      <c r="AJ12"/>
      <c r="AK12"/>
      <c r="AL12"/>
      <c r="AM12"/>
      <c r="AN12"/>
      <c r="AO12"/>
    </row>
    <row r="13" spans="1:41" s="214" customFormat="1" x14ac:dyDescent="0.35">
      <c r="A13" s="446" t="s">
        <v>1824</v>
      </c>
      <c r="B13" s="453"/>
      <c r="C13" s="582">
        <f t="shared" ca="1" si="0"/>
        <v>4.685749730441717E-2</v>
      </c>
      <c r="D13" s="595">
        <f t="shared" ca="1" si="0"/>
        <v>5.9480647741909129E-2</v>
      </c>
      <c r="E13" s="589">
        <f t="shared" ca="1" si="0"/>
        <v>3.968543802887705E-2</v>
      </c>
      <c r="F13" s="469">
        <f ca="1">Chemist!F460</f>
        <v>7.2360000000000008E-2</v>
      </c>
      <c r="G13" s="469">
        <f ca="1">Chemist!G460</f>
        <v>0</v>
      </c>
      <c r="H13" s="469">
        <f ca="1">Chemist!H460</f>
        <v>4.6600000000000003E-2</v>
      </c>
      <c r="I13" s="469">
        <f ca="1">Chemist!I460</f>
        <v>0.20673</v>
      </c>
      <c r="J13" s="469">
        <f ca="1">Chemist!J460</f>
        <v>6.5089999999999995E-2</v>
      </c>
      <c r="K13" s="469">
        <f ca="1">Chemist!K460</f>
        <v>3.2930000000000001E-2</v>
      </c>
      <c r="L13" s="469">
        <f ca="1">Chemist!L460</f>
        <v>0</v>
      </c>
      <c r="M13" s="469">
        <f ca="1">Chemist!M460</f>
        <v>2.436E-2</v>
      </c>
      <c r="N13" s="469">
        <f ca="1">Chemist!N460</f>
        <v>2.0220000000000002E-2</v>
      </c>
      <c r="O13" s="469">
        <f ca="1">Chemist!O460</f>
        <v>2.4930000000000001E-2</v>
      </c>
      <c r="P13" s="469">
        <f ca="1">Chemist!P460</f>
        <v>7.9339999999999994E-2</v>
      </c>
      <c r="Q13" s="469">
        <f ca="1">Chemist!Q460</f>
        <v>0.11619</v>
      </c>
      <c r="R13" s="469">
        <f ca="1">Chemist!R460</f>
        <v>0</v>
      </c>
      <c r="S13" s="469">
        <f ca="1">Chemist!S460</f>
        <v>0</v>
      </c>
      <c r="T13"/>
      <c r="U13"/>
      <c r="V13"/>
      <c r="W13"/>
      <c r="X13"/>
      <c r="Y13"/>
      <c r="Z13"/>
      <c r="AA13"/>
      <c r="AB13"/>
      <c r="AC13"/>
      <c r="AD13"/>
      <c r="AE13"/>
      <c r="AF13"/>
      <c r="AG13"/>
      <c r="AH13"/>
      <c r="AI13"/>
      <c r="AJ13"/>
      <c r="AK13"/>
      <c r="AL13"/>
      <c r="AM13"/>
      <c r="AN13"/>
      <c r="AO13"/>
    </row>
    <row r="14" spans="1:41" s="214" customFormat="1" x14ac:dyDescent="0.35">
      <c r="A14" s="446" t="s">
        <v>1828</v>
      </c>
      <c r="B14" s="453"/>
      <c r="C14" s="582">
        <f t="shared" ca="1" si="0"/>
        <v>5.4123654371054722E-2</v>
      </c>
      <c r="D14" s="595">
        <f t="shared" ca="1" si="0"/>
        <v>0.12132825921690857</v>
      </c>
      <c r="E14" s="589">
        <f t="shared" ca="1" si="0"/>
        <v>1.5940206274599966E-2</v>
      </c>
      <c r="F14" s="469">
        <f ca="1">Chemist!F461</f>
        <v>4.3369999999999999E-2</v>
      </c>
      <c r="G14" s="469">
        <f ca="1">Chemist!G461</f>
        <v>0.46919</v>
      </c>
      <c r="H14" s="469">
        <f ca="1">Chemist!H461</f>
        <v>0</v>
      </c>
      <c r="I14" s="469">
        <f ca="1">Chemist!I461</f>
        <v>5.7270000000000001E-2</v>
      </c>
      <c r="J14" s="469">
        <f ca="1">Chemist!J461</f>
        <v>1.452E-2</v>
      </c>
      <c r="K14" s="469">
        <f ca="1">Chemist!K461</f>
        <v>0.15759000000000001</v>
      </c>
      <c r="L14" s="469">
        <f ca="1">Chemist!L461</f>
        <v>6.2140000000000001E-2</v>
      </c>
      <c r="M14" s="469">
        <f ca="1">Chemist!M461</f>
        <v>2.436E-2</v>
      </c>
      <c r="N14" s="469">
        <f ca="1">Chemist!N461</f>
        <v>0</v>
      </c>
      <c r="O14" s="469">
        <f ca="1">Chemist!O461</f>
        <v>0</v>
      </c>
      <c r="P14" s="469">
        <f ca="1">Chemist!P461</f>
        <v>0</v>
      </c>
      <c r="Q14" s="469">
        <f ca="1">Chemist!Q461</f>
        <v>0</v>
      </c>
      <c r="R14" s="469">
        <f ca="1">Chemist!R461</f>
        <v>3.2480000000000002E-2</v>
      </c>
      <c r="S14" s="469">
        <f ca="1">Chemist!S461</f>
        <v>5.3899999999999998E-3</v>
      </c>
      <c r="T14"/>
      <c r="U14"/>
      <c r="V14"/>
      <c r="W14"/>
      <c r="X14"/>
      <c r="Y14"/>
      <c r="Z14"/>
      <c r="AA14"/>
      <c r="AB14"/>
      <c r="AC14"/>
      <c r="AD14"/>
      <c r="AE14"/>
      <c r="AF14"/>
      <c r="AG14"/>
      <c r="AH14"/>
      <c r="AI14"/>
      <c r="AJ14"/>
      <c r="AK14"/>
      <c r="AL14"/>
      <c r="AM14"/>
      <c r="AN14"/>
      <c r="AO14"/>
    </row>
    <row r="15" spans="1:41" s="214" customFormat="1" x14ac:dyDescent="0.35">
      <c r="A15" s="446" t="s">
        <v>1831</v>
      </c>
      <c r="B15" s="453"/>
      <c r="C15" s="582">
        <f t="shared" ca="1" si="0"/>
        <v>2.6672431450424861E-2</v>
      </c>
      <c r="D15" s="595">
        <f t="shared" ca="1" si="0"/>
        <v>5.0269704036398896E-2</v>
      </c>
      <c r="E15" s="589">
        <f t="shared" ca="1" si="0"/>
        <v>1.3265236585264926E-2</v>
      </c>
      <c r="F15" s="469">
        <f ca="1">Chemist!F462</f>
        <v>0</v>
      </c>
      <c r="G15" s="469">
        <f ca="1">Chemist!G462</f>
        <v>0</v>
      </c>
      <c r="H15" s="469">
        <f ca="1">Chemist!H462</f>
        <v>0</v>
      </c>
      <c r="I15" s="469">
        <f ca="1">Chemist!I462</f>
        <v>1.103E-2</v>
      </c>
      <c r="J15" s="469">
        <f ca="1">Chemist!J462</f>
        <v>5.2900000000000003E-2</v>
      </c>
      <c r="K15" s="469">
        <f ca="1">Chemist!K462</f>
        <v>9.2630000000000004E-2</v>
      </c>
      <c r="L15" s="469">
        <f ca="1">Chemist!L462</f>
        <v>0.37012</v>
      </c>
      <c r="M15" s="469">
        <f ca="1">Chemist!M462</f>
        <v>5.7529999999999998E-2</v>
      </c>
      <c r="N15" s="469">
        <f ca="1">Chemist!N462</f>
        <v>1.349E-2</v>
      </c>
      <c r="O15" s="469">
        <f ca="1">Chemist!O462</f>
        <v>0</v>
      </c>
      <c r="P15" s="469">
        <f ca="1">Chemist!P462</f>
        <v>0</v>
      </c>
      <c r="Q15" s="469">
        <f ca="1">Chemist!Q462</f>
        <v>0</v>
      </c>
      <c r="R15" s="469">
        <f ca="1">Chemist!R462</f>
        <v>0</v>
      </c>
      <c r="S15" s="469">
        <f ca="1">Chemist!S462</f>
        <v>0</v>
      </c>
      <c r="T15"/>
      <c r="U15"/>
      <c r="V15"/>
      <c r="W15"/>
      <c r="X15"/>
      <c r="Y15"/>
      <c r="Z15"/>
      <c r="AA15"/>
      <c r="AB15"/>
      <c r="AC15"/>
      <c r="AD15"/>
      <c r="AE15"/>
      <c r="AF15"/>
      <c r="AG15"/>
      <c r="AH15"/>
      <c r="AI15"/>
      <c r="AJ15"/>
      <c r="AK15"/>
      <c r="AL15"/>
      <c r="AM15"/>
      <c r="AN15"/>
      <c r="AO15"/>
    </row>
    <row r="16" spans="1:41" x14ac:dyDescent="0.35">
      <c r="A16" s="446" t="s">
        <v>1834</v>
      </c>
      <c r="B16" s="453"/>
      <c r="C16" s="582">
        <f t="shared" ca="1" si="0"/>
        <v>2.2619118964023216E-2</v>
      </c>
      <c r="D16" s="595">
        <f t="shared" ca="1" si="0"/>
        <v>6.2429796828908798E-2</v>
      </c>
      <c r="E16" s="589">
        <f t="shared" ca="1" si="0"/>
        <v>0</v>
      </c>
      <c r="F16" s="469">
        <f ca="1">Chemist!F463</f>
        <v>0</v>
      </c>
      <c r="G16" s="469">
        <f ca="1">Chemist!G463</f>
        <v>0</v>
      </c>
      <c r="H16" s="469">
        <f ca="1">Chemist!H463</f>
        <v>0</v>
      </c>
      <c r="I16" s="469">
        <f ca="1">Chemist!I463</f>
        <v>0</v>
      </c>
      <c r="J16" s="469">
        <f ca="1">Chemist!J463</f>
        <v>5.4919999999999997E-2</v>
      </c>
      <c r="K16" s="469">
        <f ca="1">Chemist!K463</f>
        <v>0</v>
      </c>
      <c r="L16" s="469">
        <f ca="1">Chemist!L463</f>
        <v>0</v>
      </c>
      <c r="M16" s="469">
        <f ca="1">Chemist!M463</f>
        <v>0</v>
      </c>
      <c r="N16" s="469">
        <f ca="1">Chemist!N463</f>
        <v>0.53552</v>
      </c>
      <c r="O16" s="469">
        <f ca="1">Chemist!O463</f>
        <v>7.0000000000000001E-3</v>
      </c>
      <c r="P16" s="469">
        <f ca="1">Chemist!P463</f>
        <v>0</v>
      </c>
      <c r="Q16" s="469">
        <f ca="1">Chemist!Q463</f>
        <v>0</v>
      </c>
      <c r="R16" s="469">
        <f ca="1">Chemist!R463</f>
        <v>0</v>
      </c>
      <c r="S16" s="469">
        <f ca="1">Chemist!S463</f>
        <v>0</v>
      </c>
    </row>
    <row r="17" spans="1:41" x14ac:dyDescent="0.35">
      <c r="A17" s="453" t="s">
        <v>1837</v>
      </c>
      <c r="B17" s="453"/>
      <c r="C17" s="582">
        <f t="shared" ca="1" si="0"/>
        <v>1.3157145875823987E-2</v>
      </c>
      <c r="D17" s="595">
        <f t="shared" ca="1" si="0"/>
        <v>3.6314320870873849E-2</v>
      </c>
      <c r="E17" s="589">
        <f t="shared" ca="1" si="0"/>
        <v>0</v>
      </c>
      <c r="F17" s="469">
        <f ca="1">Chemist!F464</f>
        <v>0</v>
      </c>
      <c r="G17" s="469">
        <f ca="1">Chemist!G464</f>
        <v>0</v>
      </c>
      <c r="H17" s="469">
        <f ca="1">Chemist!H464</f>
        <v>0</v>
      </c>
      <c r="I17" s="469">
        <f ca="1">Chemist!I464</f>
        <v>0</v>
      </c>
      <c r="J17" s="469">
        <f ca="1">Chemist!J464</f>
        <v>0</v>
      </c>
      <c r="K17" s="469">
        <f ca="1">Chemist!K464</f>
        <v>0</v>
      </c>
      <c r="L17" s="469">
        <f ca="1">Chemist!L464</f>
        <v>0</v>
      </c>
      <c r="M17" s="469">
        <f ca="1">Chemist!M464</f>
        <v>0</v>
      </c>
      <c r="N17" s="469">
        <f ca="1">Chemist!N464</f>
        <v>0</v>
      </c>
      <c r="O17" s="469">
        <f ca="1">Chemist!O464</f>
        <v>0.75570000000000004</v>
      </c>
      <c r="P17" s="469">
        <f ca="1">Chemist!P464</f>
        <v>0</v>
      </c>
      <c r="Q17" s="469">
        <f ca="1">Chemist!Q464</f>
        <v>0</v>
      </c>
      <c r="R17" s="469">
        <f ca="1">Chemist!R464</f>
        <v>0</v>
      </c>
      <c r="S17" s="469">
        <f ca="1">Chemist!S464</f>
        <v>0</v>
      </c>
    </row>
    <row r="18" spans="1:41" x14ac:dyDescent="0.35">
      <c r="A18" s="446" t="s">
        <v>1840</v>
      </c>
      <c r="B18" s="453"/>
      <c r="C18" s="582">
        <f t="shared" ca="1" si="0"/>
        <v>1.1753261694676002E-2</v>
      </c>
      <c r="D18" s="595">
        <f t="shared" ca="1" si="0"/>
        <v>1.4270512298161302E-2</v>
      </c>
      <c r="E18" s="589">
        <f t="shared" ca="1" si="0"/>
        <v>1.0323042619890678E-2</v>
      </c>
      <c r="F18" s="469">
        <f ca="1">Chemist!F465</f>
        <v>0</v>
      </c>
      <c r="G18" s="469">
        <f ca="1">Chemist!G465</f>
        <v>0</v>
      </c>
      <c r="H18" s="469">
        <f ca="1">Chemist!H465</f>
        <v>5.2100000000000002E-3</v>
      </c>
      <c r="I18" s="469">
        <f ca="1">Chemist!I465</f>
        <v>0</v>
      </c>
      <c r="J18" s="469">
        <f ca="1">Chemist!J465</f>
        <v>0</v>
      </c>
      <c r="K18" s="469">
        <f ca="1">Chemist!K465</f>
        <v>0</v>
      </c>
      <c r="L18" s="469">
        <f ca="1">Chemist!L465</f>
        <v>6.4890000000000003E-2</v>
      </c>
      <c r="M18" s="469">
        <f ca="1">Chemist!M465</f>
        <v>4.4769999999999997E-2</v>
      </c>
      <c r="N18" s="469">
        <f ca="1">Chemist!N465</f>
        <v>7.4940000000000007E-2</v>
      </c>
      <c r="O18" s="469">
        <f ca="1">Chemist!O465</f>
        <v>0</v>
      </c>
      <c r="P18" s="469">
        <f ca="1">Chemist!P465</f>
        <v>0</v>
      </c>
      <c r="Q18" s="469">
        <f ca="1">Chemist!Q465</f>
        <v>0</v>
      </c>
      <c r="R18" s="469">
        <f ca="1">Chemist!R465</f>
        <v>0</v>
      </c>
      <c r="S18" s="469">
        <f ca="1">Chemist!S465</f>
        <v>0</v>
      </c>
    </row>
    <row r="19" spans="1:41" x14ac:dyDescent="0.35">
      <c r="A19" s="446" t="s">
        <v>1843</v>
      </c>
      <c r="B19" s="453"/>
      <c r="C19" s="582">
        <f t="shared" ca="1" si="0"/>
        <v>4.7124034298617681E-3</v>
      </c>
      <c r="D19" s="595">
        <f t="shared" ca="1" si="0"/>
        <v>0</v>
      </c>
      <c r="E19" s="589">
        <f t="shared" ca="1" si="0"/>
        <v>7.3898362067733826E-3</v>
      </c>
      <c r="F19" s="469">
        <f ca="1">Chemist!F466</f>
        <v>0</v>
      </c>
      <c r="G19" s="469">
        <f ca="1">Chemist!G466</f>
        <v>0</v>
      </c>
      <c r="H19" s="469">
        <f ca="1">Chemist!H466</f>
        <v>0</v>
      </c>
      <c r="I19" s="469">
        <f ca="1">Chemist!I466</f>
        <v>0</v>
      </c>
      <c r="J19" s="469">
        <f ca="1">Chemist!J466</f>
        <v>0</v>
      </c>
      <c r="K19" s="469">
        <f ca="1">Chemist!K466</f>
        <v>0</v>
      </c>
      <c r="L19" s="469">
        <f ca="1">Chemist!L466</f>
        <v>0</v>
      </c>
      <c r="M19" s="469">
        <f ca="1">Chemist!M466</f>
        <v>0</v>
      </c>
      <c r="N19" s="469">
        <f ca="1">Chemist!N466</f>
        <v>0</v>
      </c>
      <c r="O19" s="469">
        <f ca="1">Chemist!O466</f>
        <v>0</v>
      </c>
      <c r="P19" s="469">
        <f ca="1">Chemist!P466</f>
        <v>0</v>
      </c>
      <c r="Q19" s="469">
        <f ca="1">Chemist!Q466</f>
        <v>3.569E-2</v>
      </c>
      <c r="R19" s="469">
        <f ca="1">Chemist!R466</f>
        <v>0</v>
      </c>
      <c r="S19" s="469">
        <f ca="1">Chemist!S466</f>
        <v>0</v>
      </c>
    </row>
    <row r="20" spans="1:41" x14ac:dyDescent="0.35">
      <c r="A20" s="453" t="s">
        <v>1845</v>
      </c>
      <c r="B20" s="453"/>
      <c r="C20" s="582">
        <f t="shared" ca="1" si="0"/>
        <v>5.8168748953343438E-2</v>
      </c>
      <c r="D20" s="595">
        <f t="shared" ca="1" si="0"/>
        <v>0.12093523288427596</v>
      </c>
      <c r="E20" s="589">
        <f t="shared" ca="1" si="0"/>
        <v>2.2506895321871868E-2</v>
      </c>
      <c r="F20" s="469">
        <f ca="1">Chemist!F467</f>
        <v>5.5399999999999998E-2</v>
      </c>
      <c r="G20" s="469">
        <f ca="1">Chemist!G467</f>
        <v>7.6619999999999994E-2</v>
      </c>
      <c r="H20" s="469">
        <f ca="1">Chemist!H467</f>
        <v>0.21333000000000002</v>
      </c>
      <c r="I20" s="469">
        <f ca="1">Chemist!I467</f>
        <v>8.6239999999999997E-2</v>
      </c>
      <c r="J20" s="469">
        <f ca="1">Chemist!J467</f>
        <v>0.33827000000000007</v>
      </c>
      <c r="K20" s="469">
        <f ca="1">Chemist!K467</f>
        <v>0.18617999999999998</v>
      </c>
      <c r="L20" s="469">
        <f ca="1">Chemist!L467</f>
        <v>9.8269999999999996E-2</v>
      </c>
      <c r="M20" s="469">
        <f ca="1">Chemist!M467</f>
        <v>5.7529999999999998E-2</v>
      </c>
      <c r="N20" s="469">
        <f ca="1">Chemist!N467</f>
        <v>6.7299999999999999E-3</v>
      </c>
      <c r="O20" s="469">
        <f ca="1">Chemist!O467</f>
        <v>0</v>
      </c>
      <c r="P20" s="469">
        <f ca="1">Chemist!P467</f>
        <v>0</v>
      </c>
      <c r="Q20" s="469">
        <f ca="1">Chemist!Q467</f>
        <v>3.0040000000000001E-2</v>
      </c>
      <c r="R20" s="469">
        <f ca="1">Chemist!R467</f>
        <v>0</v>
      </c>
      <c r="S20" s="469">
        <f ca="1">Chemist!S467</f>
        <v>2.1299999999999999E-2</v>
      </c>
    </row>
    <row r="21" spans="1:41" s="565" customFormat="1" x14ac:dyDescent="0.35">
      <c r="A21" s="576" t="s">
        <v>1853</v>
      </c>
      <c r="B21" s="576"/>
      <c r="C21" s="620">
        <f t="shared" ca="1" si="0"/>
        <v>0.10583653344369622</v>
      </c>
      <c r="D21" s="624">
        <f t="shared" ca="1" si="0"/>
        <v>0.20994005874602675</v>
      </c>
      <c r="E21" s="622">
        <f t="shared" ca="1" si="0"/>
        <v>4.6688331260870047E-2</v>
      </c>
      <c r="F21" s="617">
        <f ca="1">Chemist!F468</f>
        <v>0.36323</v>
      </c>
      <c r="G21" s="617">
        <f ca="1">Chemist!G468</f>
        <v>0.2233</v>
      </c>
      <c r="H21" s="617">
        <f ca="1">Chemist!H468</f>
        <v>0.18941999999999998</v>
      </c>
      <c r="I21" s="617">
        <f ca="1">Chemist!I468</f>
        <v>0.45404</v>
      </c>
      <c r="J21" s="617">
        <f ca="1">Chemist!J468</f>
        <v>5.6699999999999997E-3</v>
      </c>
      <c r="K21" s="617">
        <f ca="1">Chemist!K468</f>
        <v>6.9879999999999998E-2</v>
      </c>
      <c r="L21" s="617">
        <f ca="1">Chemist!L468</f>
        <v>0.20535000000000003</v>
      </c>
      <c r="M21" s="617">
        <f ca="1">Chemist!M468</f>
        <v>4.6559999999999997E-2</v>
      </c>
      <c r="N21" s="617">
        <f ca="1">Chemist!N468</f>
        <v>7.843E-2</v>
      </c>
      <c r="O21" s="617">
        <f ca="1">Chemist!O468</f>
        <v>7.4840000000000004E-2</v>
      </c>
      <c r="P21" s="617">
        <f ca="1">Chemist!P468</f>
        <v>5.1830000000000001E-2</v>
      </c>
      <c r="Q21" s="617">
        <f ca="1">Chemist!Q468</f>
        <v>4.6990000000000004E-2</v>
      </c>
      <c r="R21" s="617">
        <f ca="1">Chemist!R468</f>
        <v>5.0329999999999993E-2</v>
      </c>
      <c r="S21" s="617">
        <f ca="1">Chemist!S468</f>
        <v>3.4340000000000002E-2</v>
      </c>
    </row>
    <row r="22" spans="1:41" s="213" customFormat="1" x14ac:dyDescent="0.35">
      <c r="A22" s="567" t="s">
        <v>1855</v>
      </c>
      <c r="B22" s="491"/>
      <c r="C22" s="583">
        <f t="shared" ca="1" si="0"/>
        <v>1.1079971169737798E-2</v>
      </c>
      <c r="D22" s="596">
        <f t="shared" ca="1" si="0"/>
        <v>1.4711015892247525E-2</v>
      </c>
      <c r="E22" s="590">
        <f t="shared" ca="1" si="0"/>
        <v>9.0169308763551354E-3</v>
      </c>
      <c r="F22" s="496">
        <f ca="1">Chemist!F469</f>
        <v>4.7260000000000003E-2</v>
      </c>
      <c r="G22" s="496">
        <f ca="1">Chemist!G469</f>
        <v>0</v>
      </c>
      <c r="H22" s="496">
        <f ca="1">Chemist!H469</f>
        <v>2.0639999999999999E-2</v>
      </c>
      <c r="I22" s="496">
        <f ca="1">Chemist!I469</f>
        <v>4.02E-2</v>
      </c>
      <c r="J22" s="496">
        <f ca="1">Chemist!J469</f>
        <v>0</v>
      </c>
      <c r="K22" s="496">
        <f ca="1">Chemist!K469</f>
        <v>1.329E-2</v>
      </c>
      <c r="L22" s="496">
        <f ca="1">Chemist!L469</f>
        <v>0</v>
      </c>
      <c r="M22" s="496">
        <f ca="1">Chemist!M469</f>
        <v>4.5300000000000002E-3</v>
      </c>
      <c r="N22" s="496">
        <f ca="1">Chemist!N469</f>
        <v>0</v>
      </c>
      <c r="O22" s="496">
        <f ca="1">Chemist!O469</f>
        <v>0</v>
      </c>
      <c r="P22" s="496">
        <f ca="1">Chemist!P469</f>
        <v>0</v>
      </c>
      <c r="Q22" s="496">
        <f ca="1">Chemist!Q469</f>
        <v>0</v>
      </c>
      <c r="R22" s="496">
        <f ca="1">Chemist!R469</f>
        <v>2.7089999999999999E-2</v>
      </c>
      <c r="S22" s="496">
        <f ca="1">Chemist!S469</f>
        <v>0</v>
      </c>
      <c r="T22" s="3"/>
      <c r="U22" s="3"/>
      <c r="V22" s="3"/>
      <c r="W22" s="3"/>
      <c r="X22" s="3"/>
      <c r="Y22" s="3"/>
      <c r="Z22" s="3"/>
      <c r="AA22" s="3"/>
      <c r="AB22" s="3"/>
      <c r="AC22" s="3"/>
      <c r="AD22" s="3"/>
      <c r="AE22" s="3"/>
      <c r="AF22" s="3"/>
      <c r="AG22" s="3"/>
      <c r="AH22" s="3"/>
      <c r="AI22" s="3"/>
      <c r="AJ22" s="3"/>
      <c r="AK22" s="3"/>
      <c r="AL22" s="3"/>
      <c r="AM22" s="3"/>
      <c r="AN22" s="3"/>
      <c r="AO22" s="3"/>
    </row>
    <row r="23" spans="1:41" x14ac:dyDescent="0.35">
      <c r="A23" s="567" t="s">
        <v>1887</v>
      </c>
      <c r="B23" s="461"/>
      <c r="C23" s="583">
        <f t="shared" ca="1" si="0"/>
        <v>5.5301731515665017E-2</v>
      </c>
      <c r="D23" s="596">
        <f t="shared" ca="1" si="0"/>
        <v>0.10782281244529247</v>
      </c>
      <c r="E23" s="590">
        <f t="shared" ca="1" si="0"/>
        <v>2.5460979200463297E-2</v>
      </c>
      <c r="F23" s="496">
        <f ca="1">Chemist!F470</f>
        <v>0.15498000000000001</v>
      </c>
      <c r="G23" s="496">
        <f ca="1">Chemist!G470</f>
        <v>4.9090000000000002E-2</v>
      </c>
      <c r="H23" s="496">
        <f ca="1">Chemist!H470</f>
        <v>9.5149999999999998E-2</v>
      </c>
      <c r="I23" s="496">
        <f ca="1">Chemist!I470</f>
        <v>0.33548</v>
      </c>
      <c r="J23" s="496">
        <f ca="1">Chemist!J470</f>
        <v>0</v>
      </c>
      <c r="K23" s="496">
        <f ca="1">Chemist!K470</f>
        <v>6.6600000000000001E-3</v>
      </c>
      <c r="L23" s="496">
        <f ca="1">Chemist!L470</f>
        <v>0.10119</v>
      </c>
      <c r="M23" s="496">
        <f ca="1">Chemist!M470</f>
        <v>4.2029999999999998E-2</v>
      </c>
      <c r="N23" s="496">
        <f ca="1">Chemist!N470</f>
        <v>7.843E-2</v>
      </c>
      <c r="O23" s="496">
        <f ca="1">Chemist!O470</f>
        <v>0</v>
      </c>
      <c r="P23" s="496">
        <f ca="1">Chemist!P470</f>
        <v>2.197E-2</v>
      </c>
      <c r="Q23" s="496">
        <f ca="1">Chemist!Q470</f>
        <v>3.569E-2</v>
      </c>
      <c r="R23" s="496">
        <f ca="1">Chemist!R470</f>
        <v>5.1000000000000004E-3</v>
      </c>
      <c r="S23" s="496">
        <f ca="1">Chemist!S470</f>
        <v>2.895E-2</v>
      </c>
    </row>
    <row r="24" spans="1:41" x14ac:dyDescent="0.35">
      <c r="A24" s="567" t="s">
        <v>1888</v>
      </c>
      <c r="B24" s="461"/>
      <c r="C24" s="583">
        <f t="shared" ca="1" si="0"/>
        <v>1.283499783141877E-2</v>
      </c>
      <c r="D24" s="596">
        <f t="shared" ca="1" si="0"/>
        <v>1.8634946336953097E-2</v>
      </c>
      <c r="E24" s="590">
        <f t="shared" ca="1" si="0"/>
        <v>9.5396576797856444E-3</v>
      </c>
      <c r="F24" s="496">
        <f ca="1">Chemist!F471</f>
        <v>3.737E-2</v>
      </c>
      <c r="G24" s="496">
        <f ca="1">Chemist!G471</f>
        <v>3.15E-2</v>
      </c>
      <c r="H24" s="496">
        <f ca="1">Chemist!H471</f>
        <v>2.3789999999999999E-2</v>
      </c>
      <c r="I24" s="496">
        <f ca="1">Chemist!I471</f>
        <v>1.704E-2</v>
      </c>
      <c r="J24" s="496">
        <f ca="1">Chemist!J471</f>
        <v>0</v>
      </c>
      <c r="K24" s="496">
        <f ca="1">Chemist!K471</f>
        <v>0</v>
      </c>
      <c r="L24" s="496">
        <f ca="1">Chemist!L471</f>
        <v>3.0020000000000002E-2</v>
      </c>
      <c r="M24" s="496">
        <f ca="1">Chemist!M471</f>
        <v>0</v>
      </c>
      <c r="N24" s="496">
        <f ca="1">Chemist!N471</f>
        <v>0</v>
      </c>
      <c r="O24" s="496">
        <f ca="1">Chemist!O471</f>
        <v>1.7930000000000001E-2</v>
      </c>
      <c r="P24" s="496">
        <f ca="1">Chemist!P471</f>
        <v>2.9860000000000001E-2</v>
      </c>
      <c r="Q24" s="496">
        <f ca="1">Chemist!Q471</f>
        <v>5.6499999999999996E-3</v>
      </c>
      <c r="R24" s="496">
        <f ca="1">Chemist!R471</f>
        <v>1.304E-2</v>
      </c>
      <c r="S24" s="496">
        <f ca="1">Chemist!S471</f>
        <v>5.3899999999999998E-3</v>
      </c>
    </row>
    <row r="25" spans="1:41" x14ac:dyDescent="0.35">
      <c r="A25" s="567" t="s">
        <v>1858</v>
      </c>
      <c r="B25" s="461"/>
      <c r="C25" s="583">
        <f t="shared" ca="1" si="0"/>
        <v>1.4677718566391381E-2</v>
      </c>
      <c r="D25" s="596">
        <f t="shared" ca="1" si="0"/>
        <v>3.7869525596297852E-2</v>
      </c>
      <c r="E25" s="590">
        <f t="shared" ca="1" si="0"/>
        <v>1.5008959063878722E-3</v>
      </c>
      <c r="F25" s="496">
        <f ca="1">Chemist!F472</f>
        <v>0.11855</v>
      </c>
      <c r="G25" s="496">
        <f ca="1">Chemist!G472</f>
        <v>9.3939999999999996E-2</v>
      </c>
      <c r="H25" s="496">
        <f ca="1">Chemist!H472</f>
        <v>2.9000000000000001E-2</v>
      </c>
      <c r="I25" s="496">
        <f ca="1">Chemist!I472</f>
        <v>1.704E-2</v>
      </c>
      <c r="J25" s="496">
        <f ca="1">Chemist!J472</f>
        <v>0</v>
      </c>
      <c r="K25" s="496">
        <f ca="1">Chemist!K472</f>
        <v>0</v>
      </c>
      <c r="L25" s="496">
        <f ca="1">Chemist!L472</f>
        <v>2.7099999999999999E-2</v>
      </c>
      <c r="M25" s="496">
        <f ca="1">Chemist!M472</f>
        <v>0</v>
      </c>
      <c r="N25" s="496">
        <f ca="1">Chemist!N472</f>
        <v>0</v>
      </c>
      <c r="O25" s="496">
        <f ca="1">Chemist!O472</f>
        <v>0</v>
      </c>
      <c r="P25" s="496">
        <f ca="1">Chemist!P472</f>
        <v>0</v>
      </c>
      <c r="Q25" s="496">
        <f ca="1">Chemist!Q472</f>
        <v>0</v>
      </c>
      <c r="R25" s="496">
        <f ca="1">Chemist!R472</f>
        <v>5.1000000000000004E-3</v>
      </c>
      <c r="S25" s="496">
        <f ca="1">Chemist!S472</f>
        <v>0</v>
      </c>
    </row>
    <row r="26" spans="1:41" x14ac:dyDescent="0.35">
      <c r="A26" s="567" t="s">
        <v>1860</v>
      </c>
      <c r="B26" s="461"/>
      <c r="C26" s="583">
        <f t="shared" ca="1" si="0"/>
        <v>2.8885463228646591E-3</v>
      </c>
      <c r="D26" s="596">
        <f t="shared" ca="1" si="0"/>
        <v>5.9134990269244427E-3</v>
      </c>
      <c r="E26" s="590">
        <f t="shared" ca="1" si="0"/>
        <v>1.1698675978781062E-3</v>
      </c>
      <c r="F26" s="496">
        <f ca="1">Chemist!F473</f>
        <v>5.0699999999999999E-3</v>
      </c>
      <c r="G26" s="496">
        <f ca="1">Chemist!G473</f>
        <v>5.8700000000000002E-3</v>
      </c>
      <c r="H26" s="496">
        <f ca="1">Chemist!H473</f>
        <v>5.2100000000000002E-3</v>
      </c>
      <c r="I26" s="496">
        <f ca="1">Chemist!I473</f>
        <v>2.2919999999999999E-2</v>
      </c>
      <c r="J26" s="496">
        <f ca="1">Chemist!J473</f>
        <v>0</v>
      </c>
      <c r="K26" s="496">
        <f ca="1">Chemist!K473</f>
        <v>0</v>
      </c>
      <c r="L26" s="496">
        <f ca="1">Chemist!L473</f>
        <v>0</v>
      </c>
      <c r="M26" s="496">
        <f ca="1">Chemist!M473</f>
        <v>0</v>
      </c>
      <c r="N26" s="496">
        <f ca="1">Chemist!N473</f>
        <v>0</v>
      </c>
      <c r="O26" s="496">
        <f ca="1">Chemist!O473</f>
        <v>0</v>
      </c>
      <c r="P26" s="496">
        <f ca="1">Chemist!P473</f>
        <v>0</v>
      </c>
      <c r="Q26" s="496">
        <f ca="1">Chemist!Q473</f>
        <v>5.6499999999999996E-3</v>
      </c>
      <c r="R26" s="496">
        <f ca="1">Chemist!R473</f>
        <v>0</v>
      </c>
      <c r="S26" s="496">
        <f ca="1">Chemist!S473</f>
        <v>0</v>
      </c>
    </row>
    <row r="27" spans="1:41" x14ac:dyDescent="0.35">
      <c r="A27" s="567" t="s">
        <v>1861</v>
      </c>
      <c r="B27" s="461"/>
      <c r="C27" s="583">
        <f t="shared" ref="C27:E31" ca="1" si="1">C90/C$115</f>
        <v>3.9574602158845942E-4</v>
      </c>
      <c r="D27" s="596">
        <f t="shared" ca="1" si="1"/>
        <v>1.0922770141009069E-3</v>
      </c>
      <c r="E27" s="590">
        <f ca="1">E90/E$115</f>
        <v>0</v>
      </c>
      <c r="F27" s="496">
        <f ca="1">Chemist!F474</f>
        <v>0</v>
      </c>
      <c r="G27" s="496">
        <f ca="1">Chemist!G474</f>
        <v>5.8700000000000002E-3</v>
      </c>
      <c r="H27" s="496">
        <f ca="1">Chemist!H474</f>
        <v>0</v>
      </c>
      <c r="I27" s="496">
        <f ca="1">Chemist!I474</f>
        <v>0</v>
      </c>
      <c r="J27" s="496">
        <f ca="1">Chemist!J474</f>
        <v>0</v>
      </c>
      <c r="K27" s="496">
        <f ca="1">Chemist!K474</f>
        <v>0</v>
      </c>
      <c r="L27" s="496">
        <f ca="1">Chemist!L474</f>
        <v>0</v>
      </c>
      <c r="M27" s="496">
        <f ca="1">Chemist!M474</f>
        <v>0</v>
      </c>
      <c r="N27" s="496">
        <f ca="1">Chemist!N474</f>
        <v>0</v>
      </c>
      <c r="O27" s="496">
        <f ca="1">Chemist!O474</f>
        <v>0</v>
      </c>
      <c r="P27" s="496">
        <f ca="1">Chemist!P474</f>
        <v>0</v>
      </c>
      <c r="Q27" s="496">
        <f ca="1">Chemist!Q474</f>
        <v>0</v>
      </c>
      <c r="R27" s="496">
        <f ca="1">Chemist!R474</f>
        <v>0</v>
      </c>
      <c r="S27" s="496">
        <f ca="1">Chemist!S474</f>
        <v>0</v>
      </c>
    </row>
    <row r="28" spans="1:41" x14ac:dyDescent="0.35">
      <c r="A28" s="567" t="s">
        <v>2365</v>
      </c>
      <c r="B28" s="461"/>
      <c r="C28" s="583">
        <f t="shared" ca="1" si="1"/>
        <v>0</v>
      </c>
      <c r="D28" s="596">
        <f t="shared" ca="1" si="1"/>
        <v>0</v>
      </c>
      <c r="E28" s="590">
        <f t="shared" ca="1" si="1"/>
        <v>0</v>
      </c>
      <c r="F28" s="496">
        <f ca="1">Chemist!F475</f>
        <v>0</v>
      </c>
      <c r="G28" s="496">
        <f ca="1">Chemist!G475</f>
        <v>0</v>
      </c>
      <c r="H28" s="496">
        <f ca="1">Chemist!H475</f>
        <v>0</v>
      </c>
      <c r="I28" s="496">
        <f ca="1">Chemist!I475</f>
        <v>0</v>
      </c>
      <c r="J28" s="496">
        <f ca="1">Chemist!J475</f>
        <v>0</v>
      </c>
      <c r="K28" s="496">
        <f ca="1">Chemist!K475</f>
        <v>0</v>
      </c>
      <c r="L28" s="496">
        <f ca="1">Chemist!L475</f>
        <v>0</v>
      </c>
      <c r="M28" s="496">
        <f ca="1">Chemist!M475</f>
        <v>0</v>
      </c>
      <c r="N28" s="496">
        <f ca="1">Chemist!N475</f>
        <v>0</v>
      </c>
      <c r="O28" s="496">
        <f ca="1">Chemist!O475</f>
        <v>0</v>
      </c>
      <c r="P28" s="496">
        <f ca="1">Chemist!P475</f>
        <v>0</v>
      </c>
      <c r="Q28" s="496">
        <f ca="1">Chemist!Q475</f>
        <v>0</v>
      </c>
      <c r="R28" s="496">
        <f ca="1">Chemist!R475</f>
        <v>0</v>
      </c>
      <c r="S28" s="496">
        <f ca="1">Chemist!S475</f>
        <v>0</v>
      </c>
    </row>
    <row r="29" spans="1:41" x14ac:dyDescent="0.35">
      <c r="A29" s="567" t="s">
        <v>2366</v>
      </c>
      <c r="B29" s="461"/>
      <c r="C29" s="583">
        <f t="shared" ca="1" si="1"/>
        <v>4.2499796097423051E-4</v>
      </c>
      <c r="D29" s="596">
        <f t="shared" ca="1" si="1"/>
        <v>1.1730136968872652E-3</v>
      </c>
      <c r="E29" s="590">
        <f t="shared" ca="1" si="1"/>
        <v>0</v>
      </c>
      <c r="F29" s="496">
        <f ca="1">Chemist!F476</f>
        <v>0</v>
      </c>
      <c r="G29" s="496">
        <f ca="1">Chemist!G476</f>
        <v>0</v>
      </c>
      <c r="H29" s="496">
        <f ca="1">Chemist!H476</f>
        <v>1.042E-2</v>
      </c>
      <c r="I29" s="496">
        <f ca="1">Chemist!I476</f>
        <v>0</v>
      </c>
      <c r="J29" s="496">
        <f ca="1">Chemist!J476</f>
        <v>0</v>
      </c>
      <c r="K29" s="496">
        <f ca="1">Chemist!K476</f>
        <v>0</v>
      </c>
      <c r="L29" s="496">
        <f ca="1">Chemist!L476</f>
        <v>0</v>
      </c>
      <c r="M29" s="496">
        <f ca="1">Chemist!M476</f>
        <v>0</v>
      </c>
      <c r="N29" s="496">
        <f ca="1">Chemist!N476</f>
        <v>0</v>
      </c>
      <c r="O29" s="496">
        <f ca="1">Chemist!O476</f>
        <v>0</v>
      </c>
      <c r="P29" s="496">
        <f ca="1">Chemist!P476</f>
        <v>0</v>
      </c>
      <c r="Q29" s="496">
        <f ca="1">Chemist!Q476</f>
        <v>0</v>
      </c>
      <c r="R29" s="496">
        <f ca="1">Chemist!R476</f>
        <v>0</v>
      </c>
      <c r="S29" s="496">
        <f ca="1">Chemist!S476</f>
        <v>0</v>
      </c>
    </row>
    <row r="30" spans="1:41" x14ac:dyDescent="0.35">
      <c r="A30" s="567" t="s">
        <v>1862</v>
      </c>
      <c r="B30" s="461"/>
      <c r="C30" s="583">
        <f t="shared" ca="1" si="1"/>
        <v>1.1191417567623079E-3</v>
      </c>
      <c r="D30" s="596">
        <f t="shared" ca="1" si="1"/>
        <v>3.0888821358845582E-3</v>
      </c>
      <c r="E30" s="590">
        <f t="shared" ca="1" si="1"/>
        <v>0</v>
      </c>
      <c r="F30" s="496">
        <f ca="1">Chemist!F477</f>
        <v>0</v>
      </c>
      <c r="G30" s="496">
        <f ca="1">Chemist!G477</f>
        <v>0</v>
      </c>
      <c r="H30" s="496">
        <f ca="1">Chemist!H477</f>
        <v>5.2100000000000002E-3</v>
      </c>
      <c r="I30" s="496">
        <f ca="1">Chemist!I477</f>
        <v>4.3200000000000001E-3</v>
      </c>
      <c r="J30" s="496">
        <f ca="1">Chemist!J477</f>
        <v>0</v>
      </c>
      <c r="K30" s="496">
        <f ca="1">Chemist!K477</f>
        <v>0</v>
      </c>
      <c r="L30" s="496">
        <f ca="1">Chemist!L477</f>
        <v>1.9939999999999999E-2</v>
      </c>
      <c r="M30" s="496">
        <f ca="1">Chemist!M477</f>
        <v>0</v>
      </c>
      <c r="N30" s="496">
        <f ca="1">Chemist!N477</f>
        <v>0</v>
      </c>
      <c r="O30" s="496">
        <f ca="1">Chemist!O477</f>
        <v>0</v>
      </c>
      <c r="P30" s="496">
        <f ca="1">Chemist!P477</f>
        <v>0</v>
      </c>
      <c r="Q30" s="496">
        <f ca="1">Chemist!Q477</f>
        <v>0</v>
      </c>
      <c r="R30" s="496">
        <f ca="1">Chemist!R477</f>
        <v>0</v>
      </c>
      <c r="S30" s="496">
        <f ca="1">Chemist!S477</f>
        <v>0</v>
      </c>
    </row>
    <row r="31" spans="1:41" s="212" customFormat="1" x14ac:dyDescent="0.35">
      <c r="A31" s="567" t="s">
        <v>1863</v>
      </c>
      <c r="B31" s="491"/>
      <c r="C31" s="583">
        <f t="shared" ca="1" si="1"/>
        <v>2.3083840865694439E-4</v>
      </c>
      <c r="D31" s="596">
        <f t="shared" ca="1" si="1"/>
        <v>6.3712450408361836E-4</v>
      </c>
      <c r="E31" s="590">
        <f t="shared" ca="1" si="1"/>
        <v>0</v>
      </c>
      <c r="F31" s="496">
        <f ca="1">Chemist!F478</f>
        <v>0</v>
      </c>
      <c r="G31" s="496">
        <f ca="1">Chemist!G478</f>
        <v>0</v>
      </c>
      <c r="H31" s="496">
        <f ca="1">Chemist!H478</f>
        <v>0</v>
      </c>
      <c r="I31" s="496">
        <f ca="1">Chemist!I478</f>
        <v>0</v>
      </c>
      <c r="J31" s="496">
        <f ca="1">Chemist!J478</f>
        <v>5.6699999999999997E-3</v>
      </c>
      <c r="K31" s="496">
        <f ca="1">Chemist!K478</f>
        <v>0</v>
      </c>
      <c r="L31" s="496">
        <f ca="1">Chemist!L478</f>
        <v>0</v>
      </c>
      <c r="M31" s="496">
        <f ca="1">Chemist!M478</f>
        <v>0</v>
      </c>
      <c r="N31" s="496">
        <f ca="1">Chemist!N478</f>
        <v>0</v>
      </c>
      <c r="O31" s="496">
        <f ca="1">Chemist!O478</f>
        <v>0</v>
      </c>
      <c r="P31" s="496">
        <f ca="1">Chemist!P478</f>
        <v>0</v>
      </c>
      <c r="Q31" s="496">
        <f ca="1">Chemist!Q478</f>
        <v>0</v>
      </c>
      <c r="R31" s="496">
        <f ca="1">Chemist!R478</f>
        <v>0</v>
      </c>
      <c r="S31" s="496">
        <f ca="1">Chemist!S478</f>
        <v>0</v>
      </c>
      <c r="T31" s="3"/>
      <c r="U31" s="3"/>
      <c r="V31" s="3"/>
      <c r="W31" s="3"/>
      <c r="X31" s="3"/>
      <c r="Y31" s="3"/>
      <c r="Z31" s="3"/>
      <c r="AA31" s="3"/>
      <c r="AB31" s="3"/>
      <c r="AC31" s="3"/>
      <c r="AD31" s="3"/>
      <c r="AE31" s="3"/>
      <c r="AF31" s="3"/>
      <c r="AG31" s="3"/>
      <c r="AH31" s="3"/>
      <c r="AI31" s="3"/>
      <c r="AJ31" s="3"/>
      <c r="AK31" s="3"/>
      <c r="AL31" s="3"/>
      <c r="AM31" s="3"/>
      <c r="AN31" s="3"/>
      <c r="AO31" s="3"/>
    </row>
    <row r="32" spans="1:41" x14ac:dyDescent="0.35">
      <c r="A32" s="567" t="s">
        <v>1889</v>
      </c>
      <c r="B32" s="461"/>
      <c r="C32" s="583">
        <f t="shared" ref="C32:E49" ca="1" si="2">C95/C$115</f>
        <v>5.1785739499446469E-3</v>
      </c>
      <c r="D32" s="596">
        <f t="shared" ca="1" si="2"/>
        <v>1.4293099570887079E-2</v>
      </c>
      <c r="E32" s="590">
        <f t="shared" ca="1" si="2"/>
        <v>0</v>
      </c>
      <c r="F32" s="496">
        <f ca="1">Chemist!F479</f>
        <v>0</v>
      </c>
      <c r="G32" s="496">
        <f ca="1">Chemist!G479</f>
        <v>3.703E-2</v>
      </c>
      <c r="H32" s="496">
        <f ca="1">Chemist!H479</f>
        <v>0</v>
      </c>
      <c r="I32" s="496">
        <f ca="1">Chemist!I479</f>
        <v>1.704E-2</v>
      </c>
      <c r="J32" s="496">
        <f ca="1">Chemist!J479</f>
        <v>0</v>
      </c>
      <c r="K32" s="496">
        <f ca="1">Chemist!K479</f>
        <v>2.6270000000000002E-2</v>
      </c>
      <c r="L32" s="496">
        <f ca="1">Chemist!L479</f>
        <v>2.7099999999999999E-2</v>
      </c>
      <c r="M32" s="496">
        <f ca="1">Chemist!M479</f>
        <v>0</v>
      </c>
      <c r="N32" s="496">
        <f ca="1">Chemist!N479</f>
        <v>0</v>
      </c>
      <c r="O32" s="496">
        <f ca="1">Chemist!O479</f>
        <v>0</v>
      </c>
      <c r="P32" s="496">
        <f ca="1">Chemist!P479</f>
        <v>0</v>
      </c>
      <c r="Q32" s="496">
        <f ca="1">Chemist!Q479</f>
        <v>0</v>
      </c>
      <c r="R32" s="496">
        <f ca="1">Chemist!R479</f>
        <v>0</v>
      </c>
      <c r="S32" s="496">
        <f ca="1">Chemist!S479</f>
        <v>0</v>
      </c>
    </row>
    <row r="33" spans="1:41" x14ac:dyDescent="0.35">
      <c r="A33" s="567" t="s">
        <v>1890</v>
      </c>
      <c r="B33" s="461"/>
      <c r="C33" s="583">
        <f t="shared" ca="1" si="2"/>
        <v>5.1261254520566281E-4</v>
      </c>
      <c r="D33" s="596">
        <f t="shared" ca="1" si="2"/>
        <v>1.4148339331890216E-3</v>
      </c>
      <c r="E33" s="590">
        <f t="shared" ca="1" si="2"/>
        <v>0</v>
      </c>
      <c r="F33" s="496">
        <f ca="1">Chemist!F480</f>
        <v>0</v>
      </c>
      <c r="G33" s="496">
        <f ca="1">Chemist!G480</f>
        <v>0</v>
      </c>
      <c r="H33" s="496">
        <f ca="1">Chemist!H480</f>
        <v>0</v>
      </c>
      <c r="I33" s="496">
        <f ca="1">Chemist!I480</f>
        <v>0</v>
      </c>
      <c r="J33" s="496">
        <f ca="1">Chemist!J480</f>
        <v>0</v>
      </c>
      <c r="K33" s="496">
        <f ca="1">Chemist!K480</f>
        <v>1.7000000000000001E-2</v>
      </c>
      <c r="L33" s="496">
        <f ca="1">Chemist!L480</f>
        <v>0</v>
      </c>
      <c r="M33" s="496">
        <f ca="1">Chemist!M480</f>
        <v>0</v>
      </c>
      <c r="N33" s="496">
        <f ca="1">Chemist!N480</f>
        <v>0</v>
      </c>
      <c r="O33" s="496">
        <f ca="1">Chemist!O480</f>
        <v>0</v>
      </c>
      <c r="P33" s="496">
        <f ca="1">Chemist!P480</f>
        <v>0</v>
      </c>
      <c r="Q33" s="496">
        <f ca="1">Chemist!Q480</f>
        <v>0</v>
      </c>
      <c r="R33" s="496">
        <f ca="1">Chemist!R480</f>
        <v>0</v>
      </c>
      <c r="S33" s="496">
        <f ca="1">Chemist!S480</f>
        <v>0</v>
      </c>
    </row>
    <row r="34" spans="1:41" x14ac:dyDescent="0.35">
      <c r="A34" s="567" t="s">
        <v>1891</v>
      </c>
      <c r="B34" s="461"/>
      <c r="C34" s="583">
        <f t="shared" ca="1" si="2"/>
        <v>2.0082350300410081E-4</v>
      </c>
      <c r="D34" s="596">
        <f t="shared" ca="1" si="2"/>
        <v>5.5428199970816965E-4</v>
      </c>
      <c r="E34" s="590">
        <f t="shared" ca="1" si="2"/>
        <v>0</v>
      </c>
      <c r="F34" s="496">
        <f ca="1">Chemist!F481</f>
        <v>0</v>
      </c>
      <c r="G34" s="496">
        <f ca="1">Chemist!G481</f>
        <v>0</v>
      </c>
      <c r="H34" s="496">
        <f ca="1">Chemist!H481</f>
        <v>0</v>
      </c>
      <c r="I34" s="496">
        <f ca="1">Chemist!I481</f>
        <v>0</v>
      </c>
      <c r="J34" s="496">
        <f ca="1">Chemist!J481</f>
        <v>0</v>
      </c>
      <c r="K34" s="496">
        <f ca="1">Chemist!K481</f>
        <v>6.6600000000000001E-3</v>
      </c>
      <c r="L34" s="496">
        <f ca="1">Chemist!L481</f>
        <v>0</v>
      </c>
      <c r="M34" s="496">
        <f ca="1">Chemist!M481</f>
        <v>0</v>
      </c>
      <c r="N34" s="496">
        <f ca="1">Chemist!N481</f>
        <v>0</v>
      </c>
      <c r="O34" s="496">
        <f ca="1">Chemist!O481</f>
        <v>0</v>
      </c>
      <c r="P34" s="496">
        <f ca="1">Chemist!P481</f>
        <v>0</v>
      </c>
      <c r="Q34" s="496">
        <f ca="1">Chemist!Q481</f>
        <v>0</v>
      </c>
      <c r="R34" s="496">
        <f ca="1">Chemist!R481</f>
        <v>0</v>
      </c>
      <c r="S34" s="496">
        <f ca="1">Chemist!S481</f>
        <v>0</v>
      </c>
    </row>
    <row r="35" spans="1:41" x14ac:dyDescent="0.35">
      <c r="A35" s="567" t="s">
        <v>1892</v>
      </c>
      <c r="B35" s="461"/>
      <c r="C35" s="583">
        <f t="shared" ca="1" si="2"/>
        <v>0</v>
      </c>
      <c r="D35" s="596">
        <f t="shared" ca="1" si="2"/>
        <v>0</v>
      </c>
      <c r="E35" s="590">
        <f t="shared" ca="1" si="2"/>
        <v>0</v>
      </c>
      <c r="F35" s="496">
        <f ca="1">Chemist!F482</f>
        <v>0</v>
      </c>
      <c r="G35" s="496">
        <f ca="1">Chemist!G482</f>
        <v>0</v>
      </c>
      <c r="H35" s="496">
        <f ca="1">Chemist!H482</f>
        <v>0</v>
      </c>
      <c r="I35" s="496">
        <f ca="1">Chemist!I482</f>
        <v>0</v>
      </c>
      <c r="J35" s="496">
        <f ca="1">Chemist!J482</f>
        <v>0</v>
      </c>
      <c r="K35" s="496">
        <f ca="1">Chemist!K482</f>
        <v>0</v>
      </c>
      <c r="L35" s="496">
        <f ca="1">Chemist!L482</f>
        <v>0</v>
      </c>
      <c r="M35" s="496">
        <f ca="1">Chemist!M482</f>
        <v>0</v>
      </c>
      <c r="N35" s="496">
        <f ca="1">Chemist!N482</f>
        <v>0</v>
      </c>
      <c r="O35" s="496">
        <f ca="1">Chemist!O482</f>
        <v>0</v>
      </c>
      <c r="P35" s="496">
        <f ca="1">Chemist!P482</f>
        <v>0</v>
      </c>
      <c r="Q35" s="496">
        <f ca="1">Chemist!Q482</f>
        <v>0</v>
      </c>
      <c r="R35" s="496">
        <f ca="1">Chemist!R482</f>
        <v>0</v>
      </c>
      <c r="S35" s="496">
        <f ca="1">Chemist!S482</f>
        <v>0</v>
      </c>
    </row>
    <row r="36" spans="1:41" x14ac:dyDescent="0.35">
      <c r="A36" s="567" t="s">
        <v>1866</v>
      </c>
      <c r="B36" s="461"/>
      <c r="C36" s="583">
        <f t="shared" ca="1" si="2"/>
        <v>0</v>
      </c>
      <c r="D36" s="596">
        <f t="shared" ca="1" si="2"/>
        <v>0</v>
      </c>
      <c r="E36" s="590">
        <f t="shared" ca="1" si="2"/>
        <v>0</v>
      </c>
      <c r="F36" s="496">
        <f ca="1">Chemist!F483</f>
        <v>0</v>
      </c>
      <c r="G36" s="496">
        <f ca="1">Chemist!G483</f>
        <v>0</v>
      </c>
      <c r="H36" s="496">
        <f ca="1">Chemist!H483</f>
        <v>0</v>
      </c>
      <c r="I36" s="496">
        <f ca="1">Chemist!I483</f>
        <v>0</v>
      </c>
      <c r="J36" s="496">
        <f ca="1">Chemist!J483</f>
        <v>0</v>
      </c>
      <c r="K36" s="496">
        <f ca="1">Chemist!K483</f>
        <v>0</v>
      </c>
      <c r="L36" s="496">
        <f ca="1">Chemist!L483</f>
        <v>0</v>
      </c>
      <c r="M36" s="496">
        <f ca="1">Chemist!M483</f>
        <v>0</v>
      </c>
      <c r="N36" s="496">
        <f ca="1">Chemist!N483</f>
        <v>0</v>
      </c>
      <c r="O36" s="496">
        <f ca="1">Chemist!O483</f>
        <v>0</v>
      </c>
      <c r="P36" s="496">
        <f ca="1">Chemist!P483</f>
        <v>0</v>
      </c>
      <c r="Q36" s="496">
        <f ca="1">Chemist!Q483</f>
        <v>0</v>
      </c>
      <c r="R36" s="496">
        <f ca="1">Chemist!R483</f>
        <v>0</v>
      </c>
      <c r="S36" s="496">
        <f ca="1">Chemist!S483</f>
        <v>0</v>
      </c>
    </row>
    <row r="37" spans="1:41" x14ac:dyDescent="0.35">
      <c r="A37" s="567" t="s">
        <v>1893</v>
      </c>
      <c r="B37" s="461"/>
      <c r="C37" s="583">
        <f t="shared" ca="1" si="2"/>
        <v>9.9083389148225888E-4</v>
      </c>
      <c r="D37" s="596">
        <f t="shared" ca="1" si="2"/>
        <v>2.7347465935707699E-3</v>
      </c>
      <c r="E37" s="590">
        <f t="shared" ca="1" si="2"/>
        <v>0</v>
      </c>
      <c r="F37" s="496">
        <f ca="1">Chemist!F484</f>
        <v>0</v>
      </c>
      <c r="G37" s="496">
        <f ca="1">Chemist!G484</f>
        <v>0</v>
      </c>
      <c r="H37" s="496">
        <f ca="1">Chemist!H484</f>
        <v>0</v>
      </c>
      <c r="I37" s="496">
        <f ca="1">Chemist!I484</f>
        <v>0</v>
      </c>
      <c r="J37" s="496">
        <f ca="1">Chemist!J484</f>
        <v>0</v>
      </c>
      <c r="K37" s="496">
        <f ca="1">Chemist!K484</f>
        <v>0</v>
      </c>
      <c r="L37" s="496">
        <f ca="1">Chemist!L484</f>
        <v>0</v>
      </c>
      <c r="M37" s="496">
        <f ca="1">Chemist!M484</f>
        <v>0</v>
      </c>
      <c r="N37" s="496">
        <f ca="1">Chemist!N484</f>
        <v>0</v>
      </c>
      <c r="O37" s="496">
        <f ca="1">Chemist!O484</f>
        <v>5.6910000000000002E-2</v>
      </c>
      <c r="P37" s="496">
        <f ca="1">Chemist!P484</f>
        <v>0</v>
      </c>
      <c r="Q37" s="496">
        <f ca="1">Chemist!Q484</f>
        <v>0</v>
      </c>
      <c r="R37" s="496">
        <f ca="1">Chemist!R484</f>
        <v>0</v>
      </c>
      <c r="S37" s="496">
        <f ca="1">Chemist!S484</f>
        <v>0</v>
      </c>
    </row>
    <row r="38" spans="1:41" x14ac:dyDescent="0.35">
      <c r="A38" s="567" t="s">
        <v>1894</v>
      </c>
      <c r="B38" s="461"/>
      <c r="C38" s="583">
        <f t="shared" ca="1" si="2"/>
        <v>0</v>
      </c>
      <c r="D38" s="596">
        <f t="shared" ca="1" si="2"/>
        <v>0</v>
      </c>
      <c r="E38" s="590">
        <f t="shared" ca="1" si="2"/>
        <v>0</v>
      </c>
      <c r="F38" s="496">
        <f ca="1">Chemist!F485</f>
        <v>0</v>
      </c>
      <c r="G38" s="496">
        <f ca="1">Chemist!G485</f>
        <v>0</v>
      </c>
      <c r="H38" s="496">
        <f ca="1">Chemist!H485</f>
        <v>0</v>
      </c>
      <c r="I38" s="496">
        <f ca="1">Chemist!I485</f>
        <v>0</v>
      </c>
      <c r="J38" s="496">
        <f ca="1">Chemist!J485</f>
        <v>0</v>
      </c>
      <c r="K38" s="496">
        <f ca="1">Chemist!K485</f>
        <v>0</v>
      </c>
      <c r="L38" s="496">
        <f ca="1">Chemist!L485</f>
        <v>0</v>
      </c>
      <c r="M38" s="496">
        <f ca="1">Chemist!M485</f>
        <v>0</v>
      </c>
      <c r="N38" s="496">
        <f ca="1">Chemist!N485</f>
        <v>0</v>
      </c>
      <c r="O38" s="496">
        <f ca="1">Chemist!O485</f>
        <v>0</v>
      </c>
      <c r="P38" s="496">
        <f ca="1">Chemist!P485</f>
        <v>0</v>
      </c>
      <c r="Q38" s="496">
        <f ca="1">Chemist!Q485</f>
        <v>0</v>
      </c>
      <c r="R38" s="496">
        <f ca="1">Chemist!R485</f>
        <v>0</v>
      </c>
      <c r="S38" s="496">
        <f ca="1">Chemist!S485</f>
        <v>0</v>
      </c>
    </row>
    <row r="39" spans="1:41" s="407" customFormat="1" x14ac:dyDescent="0.35">
      <c r="A39" s="567" t="s">
        <v>1895</v>
      </c>
      <c r="B39" s="491"/>
      <c r="C39" s="583">
        <f t="shared" ca="1" si="2"/>
        <v>0</v>
      </c>
      <c r="D39" s="596">
        <f t="shared" ca="1" si="2"/>
        <v>0</v>
      </c>
      <c r="E39" s="590">
        <f t="shared" ca="1" si="2"/>
        <v>0</v>
      </c>
      <c r="F39" s="496">
        <f ca="1">Chemist!F486</f>
        <v>0</v>
      </c>
      <c r="G39" s="496">
        <f ca="1">Chemist!G486</f>
        <v>0</v>
      </c>
      <c r="H39" s="496">
        <f ca="1">Chemist!H486</f>
        <v>0</v>
      </c>
      <c r="I39" s="496">
        <f ca="1">Chemist!I486</f>
        <v>0</v>
      </c>
      <c r="J39" s="496">
        <f ca="1">Chemist!J486</f>
        <v>0</v>
      </c>
      <c r="K39" s="496">
        <f ca="1">Chemist!K486</f>
        <v>0</v>
      </c>
      <c r="L39" s="496">
        <f ca="1">Chemist!L486</f>
        <v>0</v>
      </c>
      <c r="M39" s="496">
        <f ca="1">Chemist!M486</f>
        <v>0</v>
      </c>
      <c r="N39" s="496">
        <f ca="1">Chemist!N486</f>
        <v>0</v>
      </c>
      <c r="O39" s="496">
        <f ca="1">Chemist!O486</f>
        <v>0</v>
      </c>
      <c r="P39" s="496">
        <f ca="1">Chemist!P486</f>
        <v>0</v>
      </c>
      <c r="Q39" s="496">
        <f ca="1">Chemist!Q486</f>
        <v>0</v>
      </c>
      <c r="R39" s="496">
        <f ca="1">Chemist!R486</f>
        <v>0</v>
      </c>
      <c r="S39" s="496">
        <f ca="1">Chemist!S486</f>
        <v>0</v>
      </c>
      <c r="T39" s="3"/>
      <c r="U39" s="3"/>
      <c r="V39" s="3"/>
      <c r="W39" s="3"/>
      <c r="X39" s="3"/>
      <c r="Y39" s="3"/>
      <c r="Z39" s="3"/>
      <c r="AA39" s="3"/>
      <c r="AB39" s="3"/>
      <c r="AC39" s="3"/>
      <c r="AD39" s="3"/>
      <c r="AE39" s="3"/>
      <c r="AF39" s="3"/>
      <c r="AG39" s="3"/>
      <c r="AH39" s="3"/>
      <c r="AI39" s="3"/>
      <c r="AJ39" s="3"/>
      <c r="AK39" s="3"/>
      <c r="AL39" s="3"/>
      <c r="AM39" s="3"/>
      <c r="AN39" s="3"/>
      <c r="AO39" s="3"/>
    </row>
    <row r="40" spans="1:41" x14ac:dyDescent="0.35">
      <c r="A40" s="485" t="s">
        <v>1869</v>
      </c>
      <c r="B40" s="568"/>
      <c r="C40" s="580">
        <f t="shared" ca="1" si="2"/>
        <v>0.51237482481581298</v>
      </c>
      <c r="D40" s="593">
        <f t="shared" ca="1" si="2"/>
        <v>3.190550174648394E-2</v>
      </c>
      <c r="E40" s="587">
        <f t="shared" ca="1" si="2"/>
        <v>0.78536170572131569</v>
      </c>
      <c r="F40" s="498">
        <f ca="1">Chemist!F487</f>
        <v>0</v>
      </c>
      <c r="G40" s="498">
        <f ca="1">Chemist!G487</f>
        <v>0</v>
      </c>
      <c r="H40" s="498">
        <f ca="1">Chemist!H487</f>
        <v>4.8680000000000001E-2</v>
      </c>
      <c r="I40" s="498">
        <f ca="1">Chemist!I487</f>
        <v>5.7249999999999995E-2</v>
      </c>
      <c r="J40" s="498">
        <f ca="1">Chemist!J487</f>
        <v>9.7670000000000007E-2</v>
      </c>
      <c r="K40" s="498">
        <f ca="1">Chemist!K487</f>
        <v>0</v>
      </c>
      <c r="L40" s="498">
        <f ca="1">Chemist!L487</f>
        <v>1.9939999999999999E-2</v>
      </c>
      <c r="M40" s="498">
        <f ca="1">Chemist!M487</f>
        <v>0.63918000000000008</v>
      </c>
      <c r="N40" s="498">
        <f ca="1">Chemist!N487</f>
        <v>1.7250000000000001E-2</v>
      </c>
      <c r="O40" s="498">
        <f ca="1">Chemist!O487</f>
        <v>5.2929999999999998E-2</v>
      </c>
      <c r="P40" s="498">
        <f ca="1">Chemist!P487</f>
        <v>0.7602199999999999</v>
      </c>
      <c r="Q40" s="498">
        <f ca="1">Chemist!Q487</f>
        <v>0.73403999999999991</v>
      </c>
      <c r="R40" s="498">
        <f ca="1">Chemist!R487</f>
        <v>0.90708</v>
      </c>
      <c r="S40" s="498">
        <f ca="1">Chemist!S487</f>
        <v>0.86790999999999996</v>
      </c>
    </row>
    <row r="41" spans="1:41" x14ac:dyDescent="0.35">
      <c r="A41" s="567" t="s">
        <v>1870</v>
      </c>
      <c r="B41" s="461"/>
      <c r="C41" s="584">
        <f t="shared" ca="1" si="2"/>
        <v>0.15150333029876659</v>
      </c>
      <c r="D41" s="623">
        <f t="shared" ca="1" si="2"/>
        <v>3.7660646612374888E-3</v>
      </c>
      <c r="E41" s="621">
        <f t="shared" ca="1" si="2"/>
        <v>0.23544278991350109</v>
      </c>
      <c r="F41" s="525">
        <f ca="1">Chemist!F488</f>
        <v>0</v>
      </c>
      <c r="G41" s="525">
        <f ca="1">Chemist!G488</f>
        <v>0</v>
      </c>
      <c r="H41" s="525">
        <f ca="1">Chemist!H488</f>
        <v>0</v>
      </c>
      <c r="I41" s="525">
        <f ca="1">Chemist!I488</f>
        <v>2.317E-2</v>
      </c>
      <c r="J41" s="525">
        <f ca="1">Chemist!J488</f>
        <v>0</v>
      </c>
      <c r="K41" s="525">
        <f ca="1">Chemist!K488</f>
        <v>0</v>
      </c>
      <c r="L41" s="525">
        <f ca="1">Chemist!L488</f>
        <v>0</v>
      </c>
      <c r="M41" s="525">
        <f ca="1">Chemist!M488</f>
        <v>4.5300000000000002E-3</v>
      </c>
      <c r="N41" s="525">
        <f ca="1">Chemist!N488</f>
        <v>0</v>
      </c>
      <c r="O41" s="525">
        <f ca="1">Chemist!O488</f>
        <v>0</v>
      </c>
      <c r="P41" s="525">
        <f ca="1">Chemist!P488</f>
        <v>0</v>
      </c>
      <c r="Q41" s="525">
        <f ca="1">Chemist!Q488</f>
        <v>0</v>
      </c>
      <c r="R41" s="525">
        <f ca="1">Chemist!R488</f>
        <v>0.76662999999999992</v>
      </c>
      <c r="S41" s="525">
        <f ca="1">Chemist!S488</f>
        <v>6.1920000000000003E-2</v>
      </c>
    </row>
    <row r="42" spans="1:41" x14ac:dyDescent="0.35">
      <c r="A42" s="567" t="s">
        <v>1896</v>
      </c>
      <c r="B42" s="569"/>
      <c r="C42" s="584">
        <f t="shared" ca="1" si="2"/>
        <v>1.2555871660739589E-2</v>
      </c>
      <c r="D42" s="623">
        <f t="shared" ca="1" si="2"/>
        <v>3.1565550921995125E-3</v>
      </c>
      <c r="E42" s="621">
        <f t="shared" ca="1" si="2"/>
        <v>1.7896254468736109E-2</v>
      </c>
      <c r="F42" s="525">
        <f ca="1">Chemist!F489</f>
        <v>0</v>
      </c>
      <c r="G42" s="525">
        <f ca="1">Chemist!G489</f>
        <v>0</v>
      </c>
      <c r="H42" s="525">
        <f ca="1">Chemist!H489</f>
        <v>2.8039999999999999E-2</v>
      </c>
      <c r="I42" s="525">
        <f ca="1">Chemist!I489</f>
        <v>0</v>
      </c>
      <c r="J42" s="525">
        <f ca="1">Chemist!J489</f>
        <v>0</v>
      </c>
      <c r="K42" s="525">
        <f ca="1">Chemist!K489</f>
        <v>0</v>
      </c>
      <c r="L42" s="525">
        <f ca="1">Chemist!L489</f>
        <v>0</v>
      </c>
      <c r="M42" s="525">
        <f ca="1">Chemist!M489</f>
        <v>6.9129999999999997E-2</v>
      </c>
      <c r="N42" s="525">
        <f ca="1">Chemist!N489</f>
        <v>0</v>
      </c>
      <c r="O42" s="525">
        <f ca="1">Chemist!O489</f>
        <v>0</v>
      </c>
      <c r="P42" s="525">
        <f ca="1">Chemist!P489</f>
        <v>0</v>
      </c>
      <c r="Q42" s="525">
        <f ca="1">Chemist!Q489</f>
        <v>0</v>
      </c>
      <c r="R42" s="525">
        <f ca="1">Chemist!R489</f>
        <v>0</v>
      </c>
      <c r="S42" s="525">
        <f ca="1">Chemist!S489</f>
        <v>1.379E-2</v>
      </c>
    </row>
    <row r="43" spans="1:41" x14ac:dyDescent="0.35">
      <c r="A43" s="567" t="s">
        <v>1877</v>
      </c>
      <c r="B43" s="569"/>
      <c r="C43" s="584">
        <f t="shared" ca="1" si="2"/>
        <v>2.4989036503837533E-2</v>
      </c>
      <c r="D43" s="623">
        <f t="shared" ca="1" si="2"/>
        <v>4.294532026805283E-3</v>
      </c>
      <c r="E43" s="621">
        <f t="shared" ca="1" si="2"/>
        <v>3.6746973915910003E-2</v>
      </c>
      <c r="F43" s="525">
        <f ca="1">Chemist!F490</f>
        <v>0</v>
      </c>
      <c r="G43" s="525">
        <f ca="1">Chemist!G490</f>
        <v>0</v>
      </c>
      <c r="H43" s="525">
        <f ca="1">Chemist!H490</f>
        <v>0</v>
      </c>
      <c r="I43" s="525">
        <f ca="1">Chemist!I490</f>
        <v>0</v>
      </c>
      <c r="J43" s="525">
        <f ca="1">Chemist!J490</f>
        <v>1.452E-2</v>
      </c>
      <c r="K43" s="525">
        <f ca="1">Chemist!K490</f>
        <v>0</v>
      </c>
      <c r="L43" s="525">
        <f ca="1">Chemist!L490</f>
        <v>0</v>
      </c>
      <c r="M43" s="525">
        <f ca="1">Chemist!M490</f>
        <v>0</v>
      </c>
      <c r="N43" s="525">
        <f ca="1">Chemist!N490</f>
        <v>1.7250000000000001E-2</v>
      </c>
      <c r="O43" s="525">
        <f ca="1">Chemist!O490</f>
        <v>1.7930000000000001E-2</v>
      </c>
      <c r="P43" s="525">
        <f ca="1">Chemist!P490</f>
        <v>0.29124</v>
      </c>
      <c r="Q43" s="525">
        <f ca="1">Chemist!Q490</f>
        <v>0</v>
      </c>
      <c r="R43" s="525">
        <f ca="1">Chemist!R490</f>
        <v>0</v>
      </c>
      <c r="S43" s="525">
        <f ca="1">Chemist!S490</f>
        <v>0</v>
      </c>
    </row>
    <row r="44" spans="1:41" x14ac:dyDescent="0.35">
      <c r="A44" s="567" t="s">
        <v>1897</v>
      </c>
      <c r="B44" s="569"/>
      <c r="C44" s="584">
        <f t="shared" ca="1" si="2"/>
        <v>5.6241751932708153E-2</v>
      </c>
      <c r="D44" s="623">
        <f t="shared" ca="1" si="2"/>
        <v>0</v>
      </c>
      <c r="E44" s="621">
        <f t="shared" ca="1" si="2"/>
        <v>8.8196467248748509E-2</v>
      </c>
      <c r="F44" s="525">
        <f ca="1">Chemist!F491</f>
        <v>0</v>
      </c>
      <c r="G44" s="525">
        <f ca="1">Chemist!G491</f>
        <v>0</v>
      </c>
      <c r="H44" s="525">
        <f ca="1">Chemist!H491</f>
        <v>0</v>
      </c>
      <c r="I44" s="525">
        <f ca="1">Chemist!I491</f>
        <v>0</v>
      </c>
      <c r="J44" s="525">
        <f ca="1">Chemist!J491</f>
        <v>0</v>
      </c>
      <c r="K44" s="525">
        <f ca="1">Chemist!K491</f>
        <v>0</v>
      </c>
      <c r="L44" s="525">
        <f ca="1">Chemist!L491</f>
        <v>0</v>
      </c>
      <c r="M44" s="525">
        <f ca="1">Chemist!M491</f>
        <v>0</v>
      </c>
      <c r="N44" s="525">
        <f ca="1">Chemist!N491</f>
        <v>0</v>
      </c>
      <c r="O44" s="525">
        <f ca="1">Chemist!O491</f>
        <v>0</v>
      </c>
      <c r="P44" s="525">
        <f ca="1">Chemist!P491</f>
        <v>0</v>
      </c>
      <c r="Q44" s="525">
        <f ca="1">Chemist!Q491</f>
        <v>0</v>
      </c>
      <c r="R44" s="525">
        <f ca="1">Chemist!R491</f>
        <v>0</v>
      </c>
      <c r="S44" s="525">
        <f ca="1">Chemist!S491</f>
        <v>0.62169999999999992</v>
      </c>
    </row>
    <row r="45" spans="1:41" s="149" customFormat="1" x14ac:dyDescent="0.35">
      <c r="A45" s="567" t="s">
        <v>1875</v>
      </c>
      <c r="B45" s="570"/>
      <c r="C45" s="584">
        <f t="shared" ca="1" si="2"/>
        <v>2.3767982620992088E-2</v>
      </c>
      <c r="D45" s="623">
        <f t="shared" ca="1" si="2"/>
        <v>0</v>
      </c>
      <c r="E45" s="621">
        <f t="shared" ca="1" si="2"/>
        <v>3.7272169318432073E-2</v>
      </c>
      <c r="F45" s="525">
        <f ca="1">Chemist!F492</f>
        <v>0</v>
      </c>
      <c r="G45" s="525">
        <f ca="1">Chemist!G492</f>
        <v>0</v>
      </c>
      <c r="H45" s="525">
        <f ca="1">Chemist!H492</f>
        <v>0</v>
      </c>
      <c r="I45" s="525">
        <f ca="1">Chemist!I492</f>
        <v>0</v>
      </c>
      <c r="J45" s="525">
        <f ca="1">Chemist!J492</f>
        <v>0</v>
      </c>
      <c r="K45" s="525">
        <f ca="1">Chemist!K492</f>
        <v>0</v>
      </c>
      <c r="L45" s="525">
        <f ca="1">Chemist!L492</f>
        <v>0</v>
      </c>
      <c r="M45" s="525">
        <f ca="1">Chemist!M492</f>
        <v>8.677E-2</v>
      </c>
      <c r="N45" s="525">
        <f ca="1">Chemist!N492</f>
        <v>0</v>
      </c>
      <c r="O45" s="525">
        <f ca="1">Chemist!O492</f>
        <v>0</v>
      </c>
      <c r="P45" s="525">
        <f ca="1">Chemist!P492</f>
        <v>0</v>
      </c>
      <c r="Q45" s="525">
        <f ca="1">Chemist!Q492</f>
        <v>0</v>
      </c>
      <c r="R45" s="525">
        <f ca="1">Chemist!R492</f>
        <v>2.0140000000000002E-2</v>
      </c>
      <c r="S45" s="525">
        <f ca="1">Chemist!S492</f>
        <v>7.9919999999999991E-2</v>
      </c>
    </row>
    <row r="46" spans="1:41" s="149" customFormat="1" x14ac:dyDescent="0.35">
      <c r="A46" s="567" t="s">
        <v>1871</v>
      </c>
      <c r="B46" s="570"/>
      <c r="C46" s="584">
        <f t="shared" ca="1" si="2"/>
        <v>6.5413490019923193E-2</v>
      </c>
      <c r="D46" s="623">
        <f t="shared" ca="1" si="2"/>
        <v>2.769691058588123E-3</v>
      </c>
      <c r="E46" s="621">
        <f t="shared" ca="1" si="2"/>
        <v>0.101005638083159</v>
      </c>
      <c r="F46" s="525">
        <f ca="1">Chemist!F493</f>
        <v>0</v>
      </c>
      <c r="G46" s="525">
        <f ca="1">Chemist!G493</f>
        <v>0</v>
      </c>
      <c r="H46" s="525">
        <f ca="1">Chemist!H493</f>
        <v>0</v>
      </c>
      <c r="I46" s="525">
        <f ca="1">Chemist!I493</f>
        <v>1.704E-2</v>
      </c>
      <c r="J46" s="525">
        <f ca="1">Chemist!J493</f>
        <v>0</v>
      </c>
      <c r="K46" s="525">
        <f ca="1">Chemist!K493</f>
        <v>0</v>
      </c>
      <c r="L46" s="525">
        <f ca="1">Chemist!L493</f>
        <v>0</v>
      </c>
      <c r="M46" s="525">
        <f ca="1">Chemist!M493</f>
        <v>0</v>
      </c>
      <c r="N46" s="525">
        <f ca="1">Chemist!N493</f>
        <v>0</v>
      </c>
      <c r="O46" s="525">
        <f ca="1">Chemist!O493</f>
        <v>0</v>
      </c>
      <c r="P46" s="525">
        <f ca="1">Chemist!P493</f>
        <v>0</v>
      </c>
      <c r="Q46" s="525">
        <f ca="1">Chemist!Q493</f>
        <v>0.47332000000000007</v>
      </c>
      <c r="R46" s="525">
        <f ca="1">Chemist!R493</f>
        <v>1.0200000000000001E-2</v>
      </c>
      <c r="S46" s="525">
        <f ca="1">Chemist!S493</f>
        <v>0</v>
      </c>
    </row>
    <row r="47" spans="1:41" s="149" customFormat="1" x14ac:dyDescent="0.35">
      <c r="A47" s="567" t="s">
        <v>1898</v>
      </c>
      <c r="B47" s="571"/>
      <c r="C47" s="584">
        <f t="shared" ca="1" si="2"/>
        <v>2.3552915507595706E-3</v>
      </c>
      <c r="D47" s="623">
        <f t="shared" ca="1" si="2"/>
        <v>0</v>
      </c>
      <c r="E47" s="621">
        <f t="shared" ca="1" si="2"/>
        <v>3.6934908138416878E-3</v>
      </c>
      <c r="F47" s="525">
        <f ca="1">Chemist!F494</f>
        <v>0</v>
      </c>
      <c r="G47" s="525">
        <f ca="1">Chemist!G494</f>
        <v>0</v>
      </c>
      <c r="H47" s="525">
        <f ca="1">Chemist!H494</f>
        <v>0</v>
      </c>
      <c r="I47" s="525">
        <f ca="1">Chemist!I494</f>
        <v>0</v>
      </c>
      <c r="J47" s="525">
        <f ca="1">Chemist!J494</f>
        <v>0</v>
      </c>
      <c r="K47" s="525">
        <f ca="1">Chemist!K494</f>
        <v>0</v>
      </c>
      <c r="L47" s="525">
        <f ca="1">Chemist!L494</f>
        <v>0</v>
      </c>
      <c r="M47" s="525">
        <f ca="1">Chemist!M494</f>
        <v>0</v>
      </c>
      <c r="N47" s="525">
        <f ca="1">Chemist!N494</f>
        <v>0</v>
      </c>
      <c r="O47" s="525">
        <f ca="1">Chemist!O494</f>
        <v>0</v>
      </c>
      <c r="P47" s="525">
        <f ca="1">Chemist!P494</f>
        <v>5.5599999999999998E-3</v>
      </c>
      <c r="Q47" s="525">
        <f ca="1">Chemist!Q494</f>
        <v>1.4449999999999999E-2</v>
      </c>
      <c r="R47" s="525">
        <f ca="1">Chemist!R494</f>
        <v>0</v>
      </c>
      <c r="S47" s="525">
        <f ca="1">Chemist!S494</f>
        <v>0</v>
      </c>
    </row>
    <row r="48" spans="1:41" s="149" customFormat="1" x14ac:dyDescent="0.35">
      <c r="A48" s="567" t="s">
        <v>1878</v>
      </c>
      <c r="B48" s="571"/>
      <c r="C48" s="584">
        <f t="shared" ca="1" si="2"/>
        <v>1.9209888523690263E-2</v>
      </c>
      <c r="D48" s="623">
        <f t="shared" ca="1" si="2"/>
        <v>5.9024147726372085E-3</v>
      </c>
      <c r="E48" s="621">
        <f t="shared" ca="1" si="2"/>
        <v>2.6770757818789123E-2</v>
      </c>
      <c r="F48" s="525">
        <f ca="1">Chemist!F495</f>
        <v>0</v>
      </c>
      <c r="G48" s="525">
        <f ca="1">Chemist!G495</f>
        <v>0</v>
      </c>
      <c r="H48" s="525">
        <f ca="1">Chemist!H495</f>
        <v>0</v>
      </c>
      <c r="I48" s="525">
        <f ca="1">Chemist!I495</f>
        <v>0</v>
      </c>
      <c r="J48" s="525">
        <f ca="1">Chemist!J495</f>
        <v>3.0519999999999999E-2</v>
      </c>
      <c r="K48" s="525">
        <f ca="1">Chemist!K495</f>
        <v>0</v>
      </c>
      <c r="L48" s="525">
        <f ca="1">Chemist!L495</f>
        <v>1.9939999999999999E-2</v>
      </c>
      <c r="M48" s="525">
        <f ca="1">Chemist!M495</f>
        <v>0.10408000000000001</v>
      </c>
      <c r="N48" s="525">
        <f ca="1">Chemist!N495</f>
        <v>0</v>
      </c>
      <c r="O48" s="525">
        <f ca="1">Chemist!O495</f>
        <v>1.4E-2</v>
      </c>
      <c r="P48" s="525">
        <f ca="1">Chemist!P495</f>
        <v>2.197E-2</v>
      </c>
      <c r="Q48" s="525">
        <f ca="1">Chemist!Q495</f>
        <v>0</v>
      </c>
      <c r="R48" s="525">
        <f ca="1">Chemist!R495</f>
        <v>0</v>
      </c>
      <c r="S48" s="525">
        <f ca="1">Chemist!S495</f>
        <v>0</v>
      </c>
    </row>
    <row r="49" spans="1:19" s="149" customFormat="1" x14ac:dyDescent="0.35">
      <c r="A49" s="567" t="s">
        <v>1876</v>
      </c>
      <c r="B49" s="571"/>
      <c r="C49" s="584">
        <f t="shared" ca="1" si="2"/>
        <v>2.4230318935155763E-2</v>
      </c>
      <c r="D49" s="623">
        <f t="shared" ca="1" si="2"/>
        <v>0</v>
      </c>
      <c r="E49" s="621">
        <f t="shared" ca="1" si="2"/>
        <v>3.7997189933700805E-2</v>
      </c>
      <c r="F49" s="525">
        <f ca="1">Chemist!F496</f>
        <v>0</v>
      </c>
      <c r="G49" s="525">
        <f ca="1">Chemist!G496</f>
        <v>0</v>
      </c>
      <c r="H49" s="525">
        <f ca="1">Chemist!H496</f>
        <v>0</v>
      </c>
      <c r="I49" s="525">
        <f ca="1">Chemist!I496</f>
        <v>0</v>
      </c>
      <c r="J49" s="525">
        <f ca="1">Chemist!J496</f>
        <v>0</v>
      </c>
      <c r="K49" s="525">
        <f ca="1">Chemist!K496</f>
        <v>0</v>
      </c>
      <c r="L49" s="525">
        <f ca="1">Chemist!L496</f>
        <v>0</v>
      </c>
      <c r="M49" s="525">
        <f ca="1">Chemist!M496</f>
        <v>0.16478999999999999</v>
      </c>
      <c r="N49" s="525">
        <f ca="1">Chemist!N496</f>
        <v>0</v>
      </c>
      <c r="O49" s="525">
        <f ca="1">Chemist!O496</f>
        <v>0</v>
      </c>
      <c r="P49" s="525">
        <f ca="1">Chemist!P496</f>
        <v>0</v>
      </c>
      <c r="Q49" s="525">
        <f ca="1">Chemist!Q496</f>
        <v>0</v>
      </c>
      <c r="R49" s="525">
        <f ca="1">Chemist!R496</f>
        <v>0</v>
      </c>
      <c r="S49" s="525">
        <f ca="1">Chemist!S496</f>
        <v>0</v>
      </c>
    </row>
    <row r="50" spans="1:19" s="149" customFormat="1" x14ac:dyDescent="0.35">
      <c r="A50" s="567" t="s">
        <v>1880</v>
      </c>
      <c r="B50" s="571"/>
      <c r="C50" s="584">
        <f t="shared" ref="C50:D50" ca="1" si="3">C113/C$115</f>
        <v>0.13210786276924022</v>
      </c>
      <c r="D50" s="623">
        <f t="shared" ca="1" si="3"/>
        <v>1.2016244135016323E-2</v>
      </c>
      <c r="E50" s="621">
        <f ca="1">E113/E$115</f>
        <v>0.2003399742064973</v>
      </c>
      <c r="F50" s="525">
        <f ca="1">Chemist!F497</f>
        <v>0</v>
      </c>
      <c r="G50" s="525">
        <f ca="1">Chemist!G497</f>
        <v>0</v>
      </c>
      <c r="H50" s="525">
        <f ca="1">Chemist!H497</f>
        <v>2.0639999999999999E-2</v>
      </c>
      <c r="I50" s="525">
        <f ca="1">Chemist!I497</f>
        <v>1.704E-2</v>
      </c>
      <c r="J50" s="525">
        <f ca="1">Chemist!J497</f>
        <v>5.2629999999999996E-2</v>
      </c>
      <c r="K50" s="525">
        <f ca="1">Chemist!K497</f>
        <v>0</v>
      </c>
      <c r="L50" s="525">
        <f ca="1">Chemist!L497</f>
        <v>0</v>
      </c>
      <c r="M50" s="525">
        <f ca="1">Chemist!M497</f>
        <v>0.20987999999999998</v>
      </c>
      <c r="N50" s="525">
        <f ca="1">Chemist!N497</f>
        <v>0</v>
      </c>
      <c r="O50" s="525">
        <f ca="1">Chemist!O497</f>
        <v>2.1000000000000001E-2</v>
      </c>
      <c r="P50" s="525">
        <f ca="1">Chemist!P497</f>
        <v>0.44145000000000001</v>
      </c>
      <c r="Q50" s="525">
        <f ca="1">Chemist!Q497</f>
        <v>0.24627000000000002</v>
      </c>
      <c r="R50" s="525">
        <f ca="1">Chemist!R497</f>
        <v>0.11010999999999999</v>
      </c>
      <c r="S50" s="525">
        <f ca="1">Chemist!S497</f>
        <v>9.0580000000000008E-2</v>
      </c>
    </row>
    <row r="51" spans="1:19" s="149" customFormat="1" x14ac:dyDescent="0.35">
      <c r="A51" s="461"/>
      <c r="B51" s="461"/>
      <c r="C51" s="585"/>
      <c r="D51" s="597"/>
      <c r="E51" s="591"/>
      <c r="F51" s="572"/>
      <c r="G51" s="572"/>
      <c r="H51" s="572"/>
      <c r="I51" s="572"/>
      <c r="J51" s="572"/>
      <c r="K51" s="572"/>
      <c r="L51" s="572"/>
      <c r="M51" s="572"/>
      <c r="N51" s="572"/>
      <c r="O51" s="572"/>
      <c r="P51" s="572"/>
      <c r="Q51" s="572"/>
      <c r="R51" s="572"/>
      <c r="S51" s="572"/>
    </row>
    <row r="52" spans="1:19" s="149" customFormat="1" ht="15" thickBot="1" x14ac:dyDescent="0.4">
      <c r="A52" s="573" t="s">
        <v>1881</v>
      </c>
      <c r="B52" s="574"/>
      <c r="C52" s="586">
        <f t="shared" ref="C52:S52" ca="1" si="4">SUM(C10+C21+C40)</f>
        <v>1</v>
      </c>
      <c r="D52" s="598">
        <f t="shared" ca="1" si="4"/>
        <v>1</v>
      </c>
      <c r="E52" s="592">
        <f t="shared" ca="1" si="4"/>
        <v>1</v>
      </c>
      <c r="F52" s="578">
        <f t="shared" ca="1" si="4"/>
        <v>0.99998000000000009</v>
      </c>
      <c r="G52" s="578">
        <f t="shared" ca="1" si="4"/>
        <v>1.00003</v>
      </c>
      <c r="H52" s="578">
        <f t="shared" ca="1" si="4"/>
        <v>0.99998000000000009</v>
      </c>
      <c r="I52" s="578">
        <f t="shared" ca="1" si="4"/>
        <v>0.99997000000000003</v>
      </c>
      <c r="J52" s="578">
        <f t="shared" ca="1" si="4"/>
        <v>0.99997000000000003</v>
      </c>
      <c r="K52" s="578">
        <f t="shared" ca="1" si="4"/>
        <v>1.0000200000000001</v>
      </c>
      <c r="L52" s="578">
        <f t="shared" ca="1" si="4"/>
        <v>1.00007</v>
      </c>
      <c r="M52" s="578">
        <f t="shared" ca="1" si="4"/>
        <v>1</v>
      </c>
      <c r="N52" s="578">
        <f t="shared" ca="1" si="4"/>
        <v>1.0000200000000001</v>
      </c>
      <c r="O52" s="578">
        <f t="shared" ca="1" si="4"/>
        <v>1.0000100000000001</v>
      </c>
      <c r="P52" s="578">
        <f t="shared" ca="1" si="4"/>
        <v>1.0000099999999998</v>
      </c>
      <c r="Q52" s="578">
        <f t="shared" ca="1" si="4"/>
        <v>0.99999999999999989</v>
      </c>
      <c r="R52" s="578">
        <f t="shared" ca="1" si="4"/>
        <v>1.0000899999999999</v>
      </c>
      <c r="S52" s="578">
        <f t="shared" ca="1" si="4"/>
        <v>1.00004</v>
      </c>
    </row>
    <row r="53" spans="1:19" s="149" customFormat="1" ht="13" x14ac:dyDescent="0.3">
      <c r="A53" s="150"/>
      <c r="B53" s="150"/>
    </row>
    <row r="54" spans="1:19" s="149" customFormat="1" ht="13" x14ac:dyDescent="0.3">
      <c r="A54" s="152" t="s">
        <v>2161</v>
      </c>
      <c r="B54" s="150"/>
    </row>
    <row r="55" spans="1:19" s="149" customFormat="1" ht="13" x14ac:dyDescent="0.3">
      <c r="A55" s="152" t="s">
        <v>2355</v>
      </c>
      <c r="B55" s="150"/>
    </row>
    <row r="56" spans="1:19" s="149" customFormat="1" ht="13" x14ac:dyDescent="0.3">
      <c r="A56" s="152" t="s">
        <v>2356</v>
      </c>
      <c r="B56" s="150"/>
    </row>
    <row r="57" spans="1:19" s="149" customFormat="1" ht="13" x14ac:dyDescent="0.3">
      <c r="A57" s="150"/>
      <c r="B57" s="150"/>
    </row>
    <row r="58" spans="1:19" s="149" customFormat="1" hidden="1" x14ac:dyDescent="0.35">
      <c r="A58" s="221"/>
      <c r="B58" s="43"/>
      <c r="C58" s="408">
        <f t="shared" ref="C58:S58" ca="1" si="5">C52-(C40+C9)</f>
        <v>0</v>
      </c>
      <c r="D58" s="408">
        <f t="shared" ca="1" si="5"/>
        <v>0</v>
      </c>
      <c r="E58" s="408">
        <f t="shared" ca="1" si="5"/>
        <v>0</v>
      </c>
      <c r="F58" s="408">
        <f t="shared" ca="1" si="5"/>
        <v>0</v>
      </c>
      <c r="G58" s="408">
        <f t="shared" ca="1" si="5"/>
        <v>0</v>
      </c>
      <c r="H58" s="408">
        <f t="shared" ca="1" si="5"/>
        <v>0</v>
      </c>
      <c r="I58" s="408">
        <f t="shared" ca="1" si="5"/>
        <v>0</v>
      </c>
      <c r="J58" s="408">
        <f t="shared" ca="1" si="5"/>
        <v>0</v>
      </c>
      <c r="K58" s="408">
        <f t="shared" ca="1" si="5"/>
        <v>0</v>
      </c>
      <c r="L58" s="408">
        <f t="shared" ca="1" si="5"/>
        <v>0</v>
      </c>
      <c r="M58" s="408">
        <f t="shared" ca="1" si="5"/>
        <v>0</v>
      </c>
      <c r="N58" s="408">
        <f t="shared" ca="1" si="5"/>
        <v>0</v>
      </c>
      <c r="O58" s="408">
        <f t="shared" ca="1" si="5"/>
        <v>0</v>
      </c>
      <c r="P58" s="408">
        <f t="shared" ca="1" si="5"/>
        <v>0</v>
      </c>
      <c r="Q58" s="408">
        <f t="shared" ca="1" si="5"/>
        <v>0</v>
      </c>
      <c r="R58" s="408">
        <f t="shared" ca="1" si="5"/>
        <v>0</v>
      </c>
      <c r="S58" s="408">
        <f t="shared" ca="1" si="5"/>
        <v>0</v>
      </c>
    </row>
    <row r="59" spans="1:19" s="149" customFormat="1" hidden="1" x14ac:dyDescent="0.35">
      <c r="A59" s="221" t="s">
        <v>2139</v>
      </c>
      <c r="B59" s="43"/>
      <c r="C59" s="408">
        <f t="shared" ref="C59:S59" ca="1" si="6">C21-SUM(C22:C39)</f>
        <v>0</v>
      </c>
      <c r="D59" s="408">
        <f t="shared" ca="1" si="6"/>
        <v>0</v>
      </c>
      <c r="E59" s="408">
        <f t="shared" ca="1" si="6"/>
        <v>0</v>
      </c>
      <c r="F59" s="408">
        <f t="shared" ca="1" si="6"/>
        <v>0</v>
      </c>
      <c r="G59" s="408">
        <f t="shared" ca="1" si="6"/>
        <v>0</v>
      </c>
      <c r="H59" s="408">
        <f t="shared" ca="1" si="6"/>
        <v>0</v>
      </c>
      <c r="I59" s="408">
        <f t="shared" ca="1" si="6"/>
        <v>0</v>
      </c>
      <c r="J59" s="408">
        <f t="shared" ca="1" si="6"/>
        <v>0</v>
      </c>
      <c r="K59" s="408">
        <f t="shared" ca="1" si="6"/>
        <v>0</v>
      </c>
      <c r="L59" s="408">
        <f t="shared" ca="1" si="6"/>
        <v>0</v>
      </c>
      <c r="M59" s="408">
        <f t="shared" ca="1" si="6"/>
        <v>0</v>
      </c>
      <c r="N59" s="408">
        <f t="shared" ca="1" si="6"/>
        <v>0</v>
      </c>
      <c r="O59" s="408">
        <f t="shared" ca="1" si="6"/>
        <v>0</v>
      </c>
      <c r="P59" s="408">
        <f t="shared" ca="1" si="6"/>
        <v>0</v>
      </c>
      <c r="Q59" s="408">
        <f t="shared" ca="1" si="6"/>
        <v>0</v>
      </c>
      <c r="R59" s="408">
        <f t="shared" ca="1" si="6"/>
        <v>0</v>
      </c>
      <c r="S59" s="408">
        <f t="shared" ca="1" si="6"/>
        <v>0</v>
      </c>
    </row>
    <row r="60" spans="1:19" s="149" customFormat="1" hidden="1" x14ac:dyDescent="0.35">
      <c r="A60" s="221" t="s">
        <v>2140</v>
      </c>
      <c r="B60" s="43"/>
      <c r="C60" s="408">
        <f t="shared" ref="C60:S60" ca="1" si="7">C40-SUM(C41:C50)</f>
        <v>0</v>
      </c>
      <c r="D60" s="408">
        <f t="shared" ca="1" si="7"/>
        <v>0</v>
      </c>
      <c r="E60" s="408">
        <f t="shared" ca="1" si="7"/>
        <v>0</v>
      </c>
      <c r="F60" s="408">
        <f t="shared" ca="1" si="7"/>
        <v>0</v>
      </c>
      <c r="G60" s="408">
        <f t="shared" ca="1" si="7"/>
        <v>0</v>
      </c>
      <c r="H60" s="408">
        <f t="shared" ca="1" si="7"/>
        <v>0</v>
      </c>
      <c r="I60" s="408">
        <f t="shared" ca="1" si="7"/>
        <v>0</v>
      </c>
      <c r="J60" s="408">
        <f t="shared" ca="1" si="7"/>
        <v>0</v>
      </c>
      <c r="K60" s="408">
        <f t="shared" ca="1" si="7"/>
        <v>0</v>
      </c>
      <c r="L60" s="408">
        <f t="shared" ca="1" si="7"/>
        <v>0</v>
      </c>
      <c r="M60" s="408">
        <f t="shared" ca="1" si="7"/>
        <v>0</v>
      </c>
      <c r="N60" s="408">
        <f t="shared" ca="1" si="7"/>
        <v>0</v>
      </c>
      <c r="O60" s="408">
        <f t="shared" ca="1" si="7"/>
        <v>0</v>
      </c>
      <c r="P60" s="408">
        <f t="shared" ca="1" si="7"/>
        <v>0</v>
      </c>
      <c r="Q60" s="408">
        <f t="shared" ca="1" si="7"/>
        <v>0</v>
      </c>
      <c r="R60" s="408">
        <f t="shared" ca="1" si="7"/>
        <v>0</v>
      </c>
      <c r="S60" s="408">
        <f t="shared" ca="1" si="7"/>
        <v>0</v>
      </c>
    </row>
    <row r="61" spans="1:19" s="149" customFormat="1" hidden="1" x14ac:dyDescent="0.35">
      <c r="A61" s="221"/>
      <c r="B61" s="43"/>
      <c r="C61" s="408"/>
      <c r="D61" s="408"/>
      <c r="E61" s="408"/>
      <c r="F61" s="408"/>
      <c r="G61" s="408"/>
      <c r="H61" s="408"/>
      <c r="I61" s="408"/>
      <c r="J61" s="408"/>
    </row>
    <row r="62" spans="1:19" s="149" customFormat="1" ht="13" hidden="1" x14ac:dyDescent="0.3">
      <c r="A62" s="150"/>
      <c r="B62" s="150"/>
    </row>
    <row r="63" spans="1:19" s="149" customFormat="1" ht="13" x14ac:dyDescent="0.3">
      <c r="A63" s="150"/>
      <c r="B63" s="150"/>
    </row>
    <row r="64" spans="1:19" s="149" customFormat="1" ht="13" x14ac:dyDescent="0.3">
      <c r="A64" s="414" t="s">
        <v>2235</v>
      </c>
      <c r="B64" s="150"/>
    </row>
    <row r="65" spans="1:41" s="149" customFormat="1" ht="13" x14ac:dyDescent="0.3">
      <c r="A65" s="211" t="str">
        <f>A5</f>
        <v xml:space="preserve">Chemist goods </v>
      </c>
    </row>
    <row r="66" spans="1:41" s="149" customFormat="1" ht="13" x14ac:dyDescent="0.3">
      <c r="A66" s="211" t="s">
        <v>2610</v>
      </c>
      <c r="B66" s="211"/>
    </row>
    <row r="67" spans="1:41" s="149" customFormat="1" ht="13" x14ac:dyDescent="0.3">
      <c r="A67" s="211"/>
      <c r="B67" s="211"/>
    </row>
    <row r="68" spans="1:41" x14ac:dyDescent="0.35">
      <c r="A68" s="409" t="str">
        <f>'A9'!A67</f>
        <v>2023 Prices</v>
      </c>
    </row>
    <row r="69" spans="1:41" ht="15" thickBot="1" x14ac:dyDescent="0.4"/>
    <row r="70" spans="1:41" ht="15" hidden="1" thickBot="1" x14ac:dyDescent="0.4">
      <c r="C70" s="412"/>
      <c r="D70" s="412"/>
      <c r="E70" s="412"/>
      <c r="F70" s="412" cm="1">
        <f t="array" ref="F70:S70">TRANSPOSE('A8'!H70:H83)</f>
        <v>5.8538694745533473</v>
      </c>
      <c r="G70" s="412">
        <v>10.843868807003018</v>
      </c>
      <c r="H70" s="412">
        <v>6.5603185170275973</v>
      </c>
      <c r="I70" s="412">
        <v>9.4722096116575898</v>
      </c>
      <c r="J70" s="412">
        <v>6.5483338267725744</v>
      </c>
      <c r="K70" s="412">
        <v>4.8500487894112485</v>
      </c>
      <c r="L70" s="412">
        <v>5.26120454319961</v>
      </c>
      <c r="M70" s="412">
        <v>23.650159564881665</v>
      </c>
      <c r="N70" s="412">
        <v>6.0855246979179514</v>
      </c>
      <c r="O70" s="412">
        <v>2.8003870840124985</v>
      </c>
      <c r="P70" s="412">
        <v>12.941481860203897</v>
      </c>
      <c r="Q70" s="412">
        <v>21.237417939124654</v>
      </c>
      <c r="R70" s="412">
        <v>30.185185298672689</v>
      </c>
      <c r="S70" s="412">
        <v>14.550696138662641</v>
      </c>
    </row>
    <row r="71" spans="1:41" ht="48.75" customHeight="1" x14ac:dyDescent="0.35">
      <c r="A71" s="439"/>
      <c r="B71" s="439"/>
      <c r="C71" s="579" t="s">
        <v>0</v>
      </c>
      <c r="D71" s="566" t="s">
        <v>2238</v>
      </c>
      <c r="E71" s="273" t="s">
        <v>2239</v>
      </c>
      <c r="F71" s="439" t="s">
        <v>1</v>
      </c>
      <c r="G71" s="439" t="s">
        <v>2</v>
      </c>
      <c r="H71" s="439" t="s">
        <v>3</v>
      </c>
      <c r="I71" s="439" t="s">
        <v>4</v>
      </c>
      <c r="J71" s="439" t="s">
        <v>5</v>
      </c>
      <c r="K71" s="439" t="s">
        <v>6</v>
      </c>
      <c r="L71" s="439" t="s">
        <v>7</v>
      </c>
      <c r="M71" s="439" t="s">
        <v>8</v>
      </c>
      <c r="N71" s="439" t="s">
        <v>9</v>
      </c>
      <c r="O71" s="439" t="s">
        <v>10</v>
      </c>
      <c r="P71" s="439" t="s">
        <v>11</v>
      </c>
      <c r="Q71" s="439" t="s">
        <v>12</v>
      </c>
      <c r="R71" s="439" t="s">
        <v>13</v>
      </c>
      <c r="S71" s="439" t="s">
        <v>14</v>
      </c>
    </row>
    <row r="72" spans="1:41" s="212" customFormat="1" x14ac:dyDescent="0.35">
      <c r="A72" s="440" t="s">
        <v>2240</v>
      </c>
      <c r="B72" s="440"/>
      <c r="C72" s="599">
        <f ca="1">SUM(F72:S72)</f>
        <v>78.431752238670356</v>
      </c>
      <c r="D72" s="611">
        <f ca="1">SUM(F72:L72)+N72+O72</f>
        <v>56.416652488690829</v>
      </c>
      <c r="E72" s="605">
        <f ca="1">SUM(P72:S72)+M72</f>
        <v>22.015099749979527</v>
      </c>
      <c r="F72" s="486">
        <f t="shared" ref="F72:S72" ca="1" si="8">F9*F$70</f>
        <v>5.8537523971638565</v>
      </c>
      <c r="G72" s="486">
        <f t="shared" ca="1" si="8"/>
        <v>10.844194123067227</v>
      </c>
      <c r="H72" s="486">
        <f t="shared" ca="1" si="8"/>
        <v>6.2408310052483538</v>
      </c>
      <c r="I72" s="486">
        <f t="shared" ca="1" si="8"/>
        <v>8.9296414451018435</v>
      </c>
      <c r="J72" s="486">
        <f t="shared" ca="1" si="8"/>
        <v>5.9085616118968938</v>
      </c>
      <c r="K72" s="486">
        <f t="shared" ca="1" si="8"/>
        <v>4.8501457903870371</v>
      </c>
      <c r="L72" s="486">
        <f t="shared" ca="1" si="8"/>
        <v>5.1566644089262343</v>
      </c>
      <c r="M72" s="486">
        <f t="shared" ca="1" si="8"/>
        <v>8.5334505742006019</v>
      </c>
      <c r="N72" s="486">
        <f t="shared" ca="1" si="8"/>
        <v>5.9806711073728254</v>
      </c>
      <c r="O72" s="486">
        <f t="shared" ca="1" si="8"/>
        <v>2.6521905995265573</v>
      </c>
      <c r="P72" s="486">
        <f t="shared" ca="1" si="8"/>
        <v>3.1032379352582926</v>
      </c>
      <c r="Q72" s="486">
        <f t="shared" ca="1" si="8"/>
        <v>5.6483036750895925</v>
      </c>
      <c r="R72" s="486">
        <f t="shared" ca="1" si="8"/>
        <v>2.8075240846295468</v>
      </c>
      <c r="S72" s="486">
        <f t="shared" ca="1" si="8"/>
        <v>1.9225834808014948</v>
      </c>
      <c r="T72" s="3"/>
      <c r="U72" s="3"/>
      <c r="V72" s="3"/>
      <c r="W72" s="3"/>
      <c r="X72" s="3"/>
      <c r="Y72" s="3"/>
      <c r="Z72" s="3"/>
      <c r="AA72" s="3"/>
      <c r="AB72" s="3"/>
      <c r="AC72" s="3"/>
      <c r="AD72" s="3"/>
      <c r="AE72" s="3"/>
      <c r="AF72" s="3"/>
      <c r="AG72" s="3"/>
      <c r="AH72" s="3"/>
      <c r="AI72" s="3"/>
      <c r="AJ72" s="3"/>
      <c r="AK72" s="3"/>
      <c r="AL72" s="3"/>
      <c r="AM72" s="3"/>
      <c r="AN72" s="3"/>
      <c r="AO72" s="3"/>
    </row>
    <row r="73" spans="1:41" s="619" customFormat="1" x14ac:dyDescent="0.35">
      <c r="A73" s="618" t="s">
        <v>1815</v>
      </c>
      <c r="B73" s="618"/>
      <c r="C73" s="604">
        <f t="shared" ref="C73:C115" ca="1" si="9">SUM(F73:S73)</f>
        <v>61.408544268080497</v>
      </c>
      <c r="D73" s="616">
        <f t="shared" ref="D73:D115" ca="1" si="10">SUM(F73:L73)+N73+O73</f>
        <v>44.182190502699562</v>
      </c>
      <c r="E73" s="610">
        <f t="shared" ref="E73:E115" ca="1" si="11">SUM(P73:S73)+M73</f>
        <v>17.226353765380935</v>
      </c>
      <c r="F73" s="577">
        <f t="shared" ref="F73:S73" ca="1" si="12">F10*F$70</f>
        <v>3.7274513879218443</v>
      </c>
      <c r="G73" s="577">
        <f t="shared" ca="1" si="12"/>
        <v>8.4227582184634535</v>
      </c>
      <c r="H73" s="577">
        <f t="shared" ca="1" si="12"/>
        <v>4.9981754717529867</v>
      </c>
      <c r="I73" s="577">
        <f t="shared" ca="1" si="12"/>
        <v>4.6288793930248309</v>
      </c>
      <c r="J73" s="577">
        <f t="shared" ca="1" si="12"/>
        <v>5.8714325590990937</v>
      </c>
      <c r="K73" s="577">
        <f t="shared" ca="1" si="12"/>
        <v>4.5112243809829788</v>
      </c>
      <c r="L73" s="577">
        <f t="shared" ca="1" si="12"/>
        <v>4.0762760559801938</v>
      </c>
      <c r="M73" s="577">
        <f t="shared" ca="1" si="12"/>
        <v>7.4322991448597122</v>
      </c>
      <c r="N73" s="577">
        <f t="shared" ca="1" si="12"/>
        <v>5.5033834053151205</v>
      </c>
      <c r="O73" s="577">
        <f t="shared" ca="1" si="12"/>
        <v>2.4426096301590619</v>
      </c>
      <c r="P73" s="577">
        <f t="shared" ca="1" si="12"/>
        <v>2.4324809304439245</v>
      </c>
      <c r="Q73" s="577">
        <f t="shared" ca="1" si="12"/>
        <v>4.6503574061301256</v>
      </c>
      <c r="R73" s="577">
        <f t="shared" ca="1" si="12"/>
        <v>1.2883037085473505</v>
      </c>
      <c r="S73" s="577">
        <f t="shared" ca="1" si="12"/>
        <v>1.4229125753998197</v>
      </c>
      <c r="T73" s="565"/>
      <c r="U73" s="565"/>
      <c r="V73" s="565"/>
      <c r="W73" s="565"/>
      <c r="X73" s="565"/>
      <c r="Y73" s="565"/>
      <c r="Z73" s="565"/>
      <c r="AA73" s="565"/>
      <c r="AB73" s="565"/>
      <c r="AC73" s="565"/>
      <c r="AD73" s="565"/>
      <c r="AE73" s="565"/>
      <c r="AF73" s="565"/>
      <c r="AG73" s="565"/>
      <c r="AH73" s="565"/>
      <c r="AI73" s="565"/>
      <c r="AJ73" s="565"/>
      <c r="AK73" s="565"/>
      <c r="AL73" s="565"/>
      <c r="AM73" s="565"/>
      <c r="AN73" s="565"/>
      <c r="AO73" s="565"/>
    </row>
    <row r="74" spans="1:41" s="214" customFormat="1" x14ac:dyDescent="0.35">
      <c r="A74" s="446" t="s">
        <v>1816</v>
      </c>
      <c r="B74" s="453"/>
      <c r="C74" s="600">
        <f t="shared" ca="1" si="9"/>
        <v>19.922389777079278</v>
      </c>
      <c r="D74" s="612">
        <f t="shared" ca="1" si="10"/>
        <v>14.041282374693575</v>
      </c>
      <c r="E74" s="606">
        <f t="shared" ca="1" si="11"/>
        <v>5.8811074023857008</v>
      </c>
      <c r="F74" s="489">
        <f t="shared" ref="F74:S74" ca="1" si="13">F11*F$70</f>
        <v>0.79407739422316148</v>
      </c>
      <c r="G74" s="489">
        <f t="shared" ca="1" si="13"/>
        <v>1.9245698358668957</v>
      </c>
      <c r="H74" s="489">
        <f t="shared" ca="1" si="13"/>
        <v>3.0082996591681752</v>
      </c>
      <c r="I74" s="489">
        <f t="shared" ca="1" si="13"/>
        <v>1.2068542266212934</v>
      </c>
      <c r="J74" s="489">
        <f t="shared" ca="1" si="13"/>
        <v>2.4289734663647513</v>
      </c>
      <c r="K74" s="489">
        <f t="shared" ca="1" si="13"/>
        <v>2.202649657711119</v>
      </c>
      <c r="L74" s="489">
        <f t="shared" ca="1" si="13"/>
        <v>0.91708056392512394</v>
      </c>
      <c r="M74" s="489">
        <f t="shared" ca="1" si="13"/>
        <v>2.500058367603641</v>
      </c>
      <c r="N74" s="489">
        <f t="shared" ca="1" si="13"/>
        <v>1.3218368196347583</v>
      </c>
      <c r="O74" s="489">
        <f t="shared" ca="1" si="13"/>
        <v>0.23694075117829752</v>
      </c>
      <c r="P74" s="489">
        <f t="shared" ca="1" si="13"/>
        <v>1.4057037596553472</v>
      </c>
      <c r="Q74" s="489">
        <f t="shared" ca="1" si="13"/>
        <v>0.78684633464456843</v>
      </c>
      <c r="R74" s="489">
        <f t="shared" ca="1" si="13"/>
        <v>0.15394444502323074</v>
      </c>
      <c r="S74" s="489">
        <f t="shared" ca="1" si="13"/>
        <v>1.0345544954589136</v>
      </c>
      <c r="T74"/>
      <c r="U74"/>
      <c r="V74"/>
      <c r="W74"/>
      <c r="X74"/>
      <c r="Y74"/>
      <c r="Z74"/>
      <c r="AA74"/>
      <c r="AB74"/>
      <c r="AC74"/>
      <c r="AD74"/>
      <c r="AE74"/>
      <c r="AF74"/>
      <c r="AG74"/>
      <c r="AH74"/>
      <c r="AI74"/>
      <c r="AJ74"/>
      <c r="AK74"/>
      <c r="AL74"/>
      <c r="AM74"/>
      <c r="AN74"/>
      <c r="AO74"/>
    </row>
    <row r="75" spans="1:41" s="214" customFormat="1" x14ac:dyDescent="0.35">
      <c r="A75" s="446" t="s">
        <v>1821</v>
      </c>
      <c r="B75" s="453"/>
      <c r="C75" s="600">
        <f t="shared" ca="1" si="9"/>
        <v>3.1948640332541576</v>
      </c>
      <c r="D75" s="612">
        <f t="shared" ca="1" si="10"/>
        <v>3.0409195882309268</v>
      </c>
      <c r="E75" s="606">
        <f t="shared" ca="1" si="11"/>
        <v>0.15394444502323074</v>
      </c>
      <c r="F75" s="489">
        <f t="shared" ref="F75:S75" ca="1" si="14">F12*F$70</f>
        <v>1.9316013105183678</v>
      </c>
      <c r="G75" s="489">
        <f t="shared" ca="1" si="14"/>
        <v>0.57949634904624125</v>
      </c>
      <c r="H75" s="489">
        <f t="shared" ca="1" si="14"/>
        <v>0.25047296098011368</v>
      </c>
      <c r="I75" s="489">
        <f t="shared" ca="1" si="14"/>
        <v>0</v>
      </c>
      <c r="J75" s="489">
        <f t="shared" ca="1" si="14"/>
        <v>0</v>
      </c>
      <c r="K75" s="489">
        <f t="shared" ca="1" si="14"/>
        <v>3.2301324937478913E-2</v>
      </c>
      <c r="L75" s="489">
        <f t="shared" ca="1" si="14"/>
        <v>2.6569082943158028E-2</v>
      </c>
      <c r="M75" s="489">
        <f t="shared" ca="1" si="14"/>
        <v>0</v>
      </c>
      <c r="N75" s="489">
        <f t="shared" ca="1" si="14"/>
        <v>0.22047855980556738</v>
      </c>
      <c r="O75" s="489">
        <f t="shared" ca="1" si="14"/>
        <v>0</v>
      </c>
      <c r="P75" s="489">
        <f t="shared" ca="1" si="14"/>
        <v>0</v>
      </c>
      <c r="Q75" s="489">
        <f t="shared" ca="1" si="14"/>
        <v>0</v>
      </c>
      <c r="R75" s="489">
        <f t="shared" ca="1" si="14"/>
        <v>0.15394444502323074</v>
      </c>
      <c r="S75" s="489">
        <f t="shared" ca="1" si="14"/>
        <v>0</v>
      </c>
      <c r="T75"/>
      <c r="U75"/>
      <c r="V75"/>
      <c r="W75"/>
      <c r="X75"/>
      <c r="Y75"/>
      <c r="Z75"/>
      <c r="AA75"/>
      <c r="AB75"/>
      <c r="AC75"/>
      <c r="AD75"/>
      <c r="AE75"/>
      <c r="AF75"/>
      <c r="AG75"/>
      <c r="AH75"/>
      <c r="AI75"/>
      <c r="AJ75"/>
      <c r="AK75"/>
      <c r="AL75"/>
      <c r="AM75"/>
      <c r="AN75"/>
      <c r="AO75"/>
    </row>
    <row r="76" spans="1:41" s="214" customFormat="1" x14ac:dyDescent="0.35">
      <c r="A76" s="446" t="s">
        <v>1824</v>
      </c>
      <c r="B76" s="453"/>
      <c r="C76" s="600">
        <f t="shared" ca="1" si="9"/>
        <v>7.5367634940424004</v>
      </c>
      <c r="D76" s="612">
        <f t="shared" ca="1" si="10"/>
        <v>3.4662928459064117</v>
      </c>
      <c r="E76" s="606">
        <f t="shared" ca="1" si="11"/>
        <v>4.0704706481359878</v>
      </c>
      <c r="F76" s="489">
        <f t="shared" ref="F76:S76" ca="1" si="15">F13*F$70</f>
        <v>0.42358599517868023</v>
      </c>
      <c r="G76" s="489">
        <f t="shared" ca="1" si="15"/>
        <v>0</v>
      </c>
      <c r="H76" s="489">
        <f t="shared" ca="1" si="15"/>
        <v>0.30571084289348605</v>
      </c>
      <c r="I76" s="489">
        <f t="shared" ca="1" si="15"/>
        <v>1.9581898930179735</v>
      </c>
      <c r="J76" s="489">
        <f t="shared" ca="1" si="15"/>
        <v>0.42623104878462681</v>
      </c>
      <c r="K76" s="489">
        <f t="shared" ca="1" si="15"/>
        <v>0.15971210663531241</v>
      </c>
      <c r="L76" s="489">
        <f t="shared" ca="1" si="15"/>
        <v>0</v>
      </c>
      <c r="M76" s="489">
        <f t="shared" ca="1" si="15"/>
        <v>0.57611788700051736</v>
      </c>
      <c r="N76" s="489">
        <f t="shared" ca="1" si="15"/>
        <v>0.12304930939190099</v>
      </c>
      <c r="O76" s="489">
        <f t="shared" ca="1" si="15"/>
        <v>6.9813650004431585E-2</v>
      </c>
      <c r="P76" s="489">
        <f t="shared" ca="1" si="15"/>
        <v>1.0267771707885771</v>
      </c>
      <c r="Q76" s="489">
        <f t="shared" ca="1" si="15"/>
        <v>2.4675755903468937</v>
      </c>
      <c r="R76" s="489">
        <f t="shared" ca="1" si="15"/>
        <v>0</v>
      </c>
      <c r="S76" s="489">
        <f t="shared" ca="1" si="15"/>
        <v>0</v>
      </c>
      <c r="T76"/>
      <c r="U76"/>
      <c r="V76"/>
      <c r="W76"/>
      <c r="X76"/>
      <c r="Y76"/>
      <c r="Z76"/>
      <c r="AA76"/>
      <c r="AB76"/>
      <c r="AC76"/>
      <c r="AD76"/>
      <c r="AE76"/>
      <c r="AF76"/>
      <c r="AG76"/>
      <c r="AH76"/>
      <c r="AI76"/>
      <c r="AJ76"/>
      <c r="AK76"/>
      <c r="AL76"/>
      <c r="AM76"/>
      <c r="AN76"/>
      <c r="AO76"/>
    </row>
    <row r="77" spans="1:41" s="214" customFormat="1" x14ac:dyDescent="0.35">
      <c r="A77" s="446" t="s">
        <v>1828</v>
      </c>
      <c r="B77" s="453"/>
      <c r="C77" s="600">
        <f t="shared" ca="1" si="9"/>
        <v>8.705483773020033</v>
      </c>
      <c r="D77" s="612">
        <f t="shared" ca="1" si="10"/>
        <v>7.0705228153312358</v>
      </c>
      <c r="E77" s="606">
        <f t="shared" ca="1" si="11"/>
        <v>1.634960957688798</v>
      </c>
      <c r="F77" s="489">
        <f t="shared" ref="F77:S77" ca="1" si="16">F14*F$70</f>
        <v>0.25388231911137865</v>
      </c>
      <c r="G77" s="489">
        <f t="shared" ca="1" si="16"/>
        <v>5.0878348055577458</v>
      </c>
      <c r="H77" s="489">
        <f t="shared" ca="1" si="16"/>
        <v>0</v>
      </c>
      <c r="I77" s="489">
        <f t="shared" ca="1" si="16"/>
        <v>0.54247344445963019</v>
      </c>
      <c r="J77" s="489">
        <f t="shared" ca="1" si="16"/>
        <v>9.5081807164737783E-2</v>
      </c>
      <c r="K77" s="489">
        <f t="shared" ca="1" si="16"/>
        <v>0.76431918872331872</v>
      </c>
      <c r="L77" s="489">
        <f t="shared" ca="1" si="16"/>
        <v>0.32693125031442377</v>
      </c>
      <c r="M77" s="489">
        <f t="shared" ca="1" si="16"/>
        <v>0.57611788700051736</v>
      </c>
      <c r="N77" s="489">
        <f t="shared" ca="1" si="16"/>
        <v>0</v>
      </c>
      <c r="O77" s="489">
        <f t="shared" ca="1" si="16"/>
        <v>0</v>
      </c>
      <c r="P77" s="489">
        <f t="shared" ca="1" si="16"/>
        <v>0</v>
      </c>
      <c r="Q77" s="489">
        <f t="shared" ca="1" si="16"/>
        <v>0</v>
      </c>
      <c r="R77" s="489">
        <f t="shared" ca="1" si="16"/>
        <v>0.98041481850088896</v>
      </c>
      <c r="S77" s="489">
        <f t="shared" ca="1" si="16"/>
        <v>7.8428252187391634E-2</v>
      </c>
      <c r="T77"/>
      <c r="U77"/>
      <c r="V77"/>
      <c r="W77"/>
      <c r="X77"/>
      <c r="Y77"/>
      <c r="Z77"/>
      <c r="AA77"/>
      <c r="AB77"/>
      <c r="AC77"/>
      <c r="AD77"/>
      <c r="AE77"/>
      <c r="AF77"/>
      <c r="AG77"/>
      <c r="AH77"/>
      <c r="AI77"/>
      <c r="AJ77"/>
      <c r="AK77"/>
      <c r="AL77"/>
      <c r="AM77"/>
      <c r="AN77"/>
      <c r="AO77"/>
    </row>
    <row r="78" spans="1:41" s="214" customFormat="1" x14ac:dyDescent="0.35">
      <c r="A78" s="446" t="s">
        <v>1831</v>
      </c>
      <c r="B78" s="453"/>
      <c r="C78" s="600">
        <f t="shared" ca="1" si="9"/>
        <v>4.290109784287611</v>
      </c>
      <c r="D78" s="612">
        <f t="shared" ca="1" si="10"/>
        <v>2.9295161045199696</v>
      </c>
      <c r="E78" s="606">
        <f t="shared" ca="1" si="11"/>
        <v>1.3605936797676421</v>
      </c>
      <c r="F78" s="489">
        <f t="shared" ref="F78:S78" ca="1" si="17">F15*F$70</f>
        <v>0</v>
      </c>
      <c r="G78" s="489">
        <f t="shared" ca="1" si="17"/>
        <v>0</v>
      </c>
      <c r="H78" s="489">
        <f t="shared" ca="1" si="17"/>
        <v>0</v>
      </c>
      <c r="I78" s="489">
        <f t="shared" ca="1" si="17"/>
        <v>0.10447847201658321</v>
      </c>
      <c r="J78" s="489">
        <f t="shared" ca="1" si="17"/>
        <v>0.3464068594362692</v>
      </c>
      <c r="K78" s="489">
        <f t="shared" ca="1" si="17"/>
        <v>0.44926001936316395</v>
      </c>
      <c r="L78" s="489">
        <f t="shared" ca="1" si="17"/>
        <v>1.9472770255290397</v>
      </c>
      <c r="M78" s="489">
        <f t="shared" ca="1" si="17"/>
        <v>1.3605936797676421</v>
      </c>
      <c r="N78" s="489">
        <f t="shared" ca="1" si="17"/>
        <v>8.2093728174913172E-2</v>
      </c>
      <c r="O78" s="489">
        <f t="shared" ca="1" si="17"/>
        <v>0</v>
      </c>
      <c r="P78" s="489">
        <f t="shared" ca="1" si="17"/>
        <v>0</v>
      </c>
      <c r="Q78" s="489">
        <f t="shared" ca="1" si="17"/>
        <v>0</v>
      </c>
      <c r="R78" s="489">
        <f t="shared" ca="1" si="17"/>
        <v>0</v>
      </c>
      <c r="S78" s="489">
        <f t="shared" ca="1" si="17"/>
        <v>0</v>
      </c>
      <c r="T78"/>
      <c r="U78"/>
      <c r="V78"/>
      <c r="W78"/>
      <c r="X78"/>
      <c r="Y78"/>
      <c r="Z78"/>
      <c r="AA78"/>
      <c r="AB78"/>
      <c r="AC78"/>
      <c r="AD78"/>
      <c r="AE78"/>
      <c r="AF78"/>
      <c r="AG78"/>
      <c r="AH78"/>
      <c r="AI78"/>
      <c r="AJ78"/>
      <c r="AK78"/>
      <c r="AL78"/>
      <c r="AM78"/>
      <c r="AN78"/>
      <c r="AO78"/>
    </row>
    <row r="79" spans="1:41" x14ac:dyDescent="0.35">
      <c r="A79" s="446" t="s">
        <v>1834</v>
      </c>
      <c r="B79" s="453"/>
      <c r="C79" s="600">
        <f t="shared" ca="1" si="9"/>
        <v>3.6381573895834585</v>
      </c>
      <c r="D79" s="612">
        <f t="shared" ca="1" si="10"/>
        <v>3.6381573895834585</v>
      </c>
      <c r="E79" s="606">
        <f t="shared" ca="1" si="11"/>
        <v>0</v>
      </c>
      <c r="F79" s="489">
        <f t="shared" ref="F79:S79" ca="1" si="18">F16*F$70</f>
        <v>0</v>
      </c>
      <c r="G79" s="489">
        <f t="shared" ca="1" si="18"/>
        <v>0</v>
      </c>
      <c r="H79" s="489">
        <f t="shared" ca="1" si="18"/>
        <v>0</v>
      </c>
      <c r="I79" s="489">
        <f t="shared" ca="1" si="18"/>
        <v>0</v>
      </c>
      <c r="J79" s="489">
        <f t="shared" ca="1" si="18"/>
        <v>0.35963449376634976</v>
      </c>
      <c r="K79" s="489">
        <f t="shared" ca="1" si="18"/>
        <v>0</v>
      </c>
      <c r="L79" s="489">
        <f t="shared" ca="1" si="18"/>
        <v>0</v>
      </c>
      <c r="M79" s="489">
        <f t="shared" ca="1" si="18"/>
        <v>0</v>
      </c>
      <c r="N79" s="489">
        <f t="shared" ca="1" si="18"/>
        <v>3.2589201862290214</v>
      </c>
      <c r="O79" s="489">
        <f t="shared" ca="1" si="18"/>
        <v>1.9602709588087491E-2</v>
      </c>
      <c r="P79" s="489">
        <f t="shared" ca="1" si="18"/>
        <v>0</v>
      </c>
      <c r="Q79" s="489">
        <f t="shared" ca="1" si="18"/>
        <v>0</v>
      </c>
      <c r="R79" s="489">
        <f t="shared" ca="1" si="18"/>
        <v>0</v>
      </c>
      <c r="S79" s="489">
        <f t="shared" ca="1" si="18"/>
        <v>0</v>
      </c>
    </row>
    <row r="80" spans="1:41" x14ac:dyDescent="0.35">
      <c r="A80" s="453" t="s">
        <v>1837</v>
      </c>
      <c r="B80" s="453"/>
      <c r="C80" s="600">
        <f t="shared" ca="1" si="9"/>
        <v>2.1162525193882451</v>
      </c>
      <c r="D80" s="612">
        <f t="shared" ca="1" si="10"/>
        <v>2.1162525193882451</v>
      </c>
      <c r="E80" s="606">
        <f t="shared" ca="1" si="11"/>
        <v>0</v>
      </c>
      <c r="F80" s="489">
        <f t="shared" ref="F80:S80" ca="1" si="19">F17*F$70</f>
        <v>0</v>
      </c>
      <c r="G80" s="489">
        <f t="shared" ca="1" si="19"/>
        <v>0</v>
      </c>
      <c r="H80" s="489">
        <f t="shared" ca="1" si="19"/>
        <v>0</v>
      </c>
      <c r="I80" s="489">
        <f t="shared" ca="1" si="19"/>
        <v>0</v>
      </c>
      <c r="J80" s="489">
        <f t="shared" ca="1" si="19"/>
        <v>0</v>
      </c>
      <c r="K80" s="489">
        <f t="shared" ca="1" si="19"/>
        <v>0</v>
      </c>
      <c r="L80" s="489">
        <f t="shared" ca="1" si="19"/>
        <v>0</v>
      </c>
      <c r="M80" s="489">
        <f t="shared" ca="1" si="19"/>
        <v>0</v>
      </c>
      <c r="N80" s="489">
        <f t="shared" ca="1" si="19"/>
        <v>0</v>
      </c>
      <c r="O80" s="489">
        <f t="shared" ca="1" si="19"/>
        <v>2.1162525193882451</v>
      </c>
      <c r="P80" s="489">
        <f t="shared" ca="1" si="19"/>
        <v>0</v>
      </c>
      <c r="Q80" s="489">
        <f t="shared" ca="1" si="19"/>
        <v>0</v>
      </c>
      <c r="R80" s="489">
        <f t="shared" ca="1" si="19"/>
        <v>0</v>
      </c>
      <c r="S80" s="489">
        <f t="shared" ca="1" si="19"/>
        <v>0</v>
      </c>
    </row>
    <row r="81" spans="1:41" x14ac:dyDescent="0.35">
      <c r="A81" s="446" t="s">
        <v>1840</v>
      </c>
      <c r="B81" s="453"/>
      <c r="C81" s="600">
        <f t="shared" ca="1" si="9"/>
        <v>1.8904456868636599</v>
      </c>
      <c r="D81" s="612">
        <f t="shared" ca="1" si="10"/>
        <v>0.83162804314390781</v>
      </c>
      <c r="E81" s="606">
        <f t="shared" ca="1" si="11"/>
        <v>1.0588176437197521</v>
      </c>
      <c r="F81" s="489">
        <f t="shared" ref="F81:S81" ca="1" si="20">F18*F$70</f>
        <v>0</v>
      </c>
      <c r="G81" s="489">
        <f t="shared" ca="1" si="20"/>
        <v>0</v>
      </c>
      <c r="H81" s="489">
        <f t="shared" ca="1" si="20"/>
        <v>3.417925947371378E-2</v>
      </c>
      <c r="I81" s="489">
        <f t="shared" ca="1" si="20"/>
        <v>0</v>
      </c>
      <c r="J81" s="489">
        <f t="shared" ca="1" si="20"/>
        <v>0</v>
      </c>
      <c r="K81" s="489">
        <f t="shared" ca="1" si="20"/>
        <v>0</v>
      </c>
      <c r="L81" s="489">
        <f t="shared" ca="1" si="20"/>
        <v>0.3413995628082227</v>
      </c>
      <c r="M81" s="489">
        <f t="shared" ca="1" si="20"/>
        <v>1.0588176437197521</v>
      </c>
      <c r="N81" s="489">
        <f t="shared" ca="1" si="20"/>
        <v>0.45604922086197131</v>
      </c>
      <c r="O81" s="489">
        <f t="shared" ca="1" si="20"/>
        <v>0</v>
      </c>
      <c r="P81" s="489">
        <f t="shared" ca="1" si="20"/>
        <v>0</v>
      </c>
      <c r="Q81" s="489">
        <f t="shared" ca="1" si="20"/>
        <v>0</v>
      </c>
      <c r="R81" s="489">
        <f t="shared" ca="1" si="20"/>
        <v>0</v>
      </c>
      <c r="S81" s="489">
        <f t="shared" ca="1" si="20"/>
        <v>0</v>
      </c>
    </row>
    <row r="82" spans="1:41" x14ac:dyDescent="0.35">
      <c r="A82" s="446" t="s">
        <v>1843</v>
      </c>
      <c r="B82" s="453"/>
      <c r="C82" s="600">
        <f t="shared" ca="1" si="9"/>
        <v>0.7579634462473589</v>
      </c>
      <c r="D82" s="612">
        <f t="shared" ca="1" si="10"/>
        <v>0</v>
      </c>
      <c r="E82" s="606">
        <f t="shared" ca="1" si="11"/>
        <v>0.7579634462473589</v>
      </c>
      <c r="F82" s="489">
        <f t="shared" ref="F82:S82" ca="1" si="21">F19*F$70</f>
        <v>0</v>
      </c>
      <c r="G82" s="489">
        <f t="shared" ca="1" si="21"/>
        <v>0</v>
      </c>
      <c r="H82" s="489">
        <f t="shared" ca="1" si="21"/>
        <v>0</v>
      </c>
      <c r="I82" s="489">
        <f t="shared" ca="1" si="21"/>
        <v>0</v>
      </c>
      <c r="J82" s="489">
        <f t="shared" ca="1" si="21"/>
        <v>0</v>
      </c>
      <c r="K82" s="489">
        <f t="shared" ca="1" si="21"/>
        <v>0</v>
      </c>
      <c r="L82" s="489">
        <f t="shared" ca="1" si="21"/>
        <v>0</v>
      </c>
      <c r="M82" s="489">
        <f t="shared" ca="1" si="21"/>
        <v>0</v>
      </c>
      <c r="N82" s="489">
        <f t="shared" ca="1" si="21"/>
        <v>0</v>
      </c>
      <c r="O82" s="489">
        <f t="shared" ca="1" si="21"/>
        <v>0</v>
      </c>
      <c r="P82" s="489">
        <f t="shared" ca="1" si="21"/>
        <v>0</v>
      </c>
      <c r="Q82" s="489">
        <f t="shared" ca="1" si="21"/>
        <v>0.7579634462473589</v>
      </c>
      <c r="R82" s="489">
        <f t="shared" ca="1" si="21"/>
        <v>0</v>
      </c>
      <c r="S82" s="489">
        <f t="shared" ca="1" si="21"/>
        <v>0</v>
      </c>
    </row>
    <row r="83" spans="1:41" x14ac:dyDescent="0.35">
      <c r="A83" s="453" t="s">
        <v>1845</v>
      </c>
      <c r="B83" s="453"/>
      <c r="C83" s="600">
        <f t="shared" ca="1" si="9"/>
        <v>9.3561143643142959</v>
      </c>
      <c r="D83" s="612">
        <f t="shared" ca="1" si="10"/>
        <v>7.0476188219018336</v>
      </c>
      <c r="E83" s="606">
        <f t="shared" ca="1" si="11"/>
        <v>2.3084955424124609</v>
      </c>
      <c r="F83" s="489">
        <f t="shared" ref="F83:S83" ca="1" si="22">F20*F$70</f>
        <v>0.32430436889025543</v>
      </c>
      <c r="G83" s="489">
        <f t="shared" ca="1" si="22"/>
        <v>0.83085722799257111</v>
      </c>
      <c r="H83" s="489">
        <f t="shared" ca="1" si="22"/>
        <v>1.3995127492374975</v>
      </c>
      <c r="I83" s="489">
        <f t="shared" ca="1" si="22"/>
        <v>0.81688335690935054</v>
      </c>
      <c r="J83" s="489">
        <f t="shared" ca="1" si="22"/>
        <v>2.215104883582359</v>
      </c>
      <c r="K83" s="489">
        <f t="shared" ca="1" si="22"/>
        <v>0.90298208361258614</v>
      </c>
      <c r="L83" s="489">
        <f t="shared" ca="1" si="22"/>
        <v>0.5170185704602257</v>
      </c>
      <c r="M83" s="489">
        <f t="shared" ca="1" si="22"/>
        <v>1.3605936797676421</v>
      </c>
      <c r="N83" s="489">
        <f t="shared" ca="1" si="22"/>
        <v>4.0955581216987814E-2</v>
      </c>
      <c r="O83" s="489">
        <f t="shared" ca="1" si="22"/>
        <v>0</v>
      </c>
      <c r="P83" s="489">
        <f t="shared" ca="1" si="22"/>
        <v>0</v>
      </c>
      <c r="Q83" s="489">
        <f t="shared" ca="1" si="22"/>
        <v>0.63797203489130461</v>
      </c>
      <c r="R83" s="489">
        <f t="shared" ca="1" si="22"/>
        <v>0</v>
      </c>
      <c r="S83" s="489">
        <f t="shared" ca="1" si="22"/>
        <v>0.30992982775351424</v>
      </c>
    </row>
    <row r="84" spans="1:41" s="565" customFormat="1" x14ac:dyDescent="0.35">
      <c r="A84" s="576" t="s">
        <v>1853</v>
      </c>
      <c r="B84" s="576"/>
      <c r="C84" s="604">
        <f t="shared" ca="1" si="9"/>
        <v>17.023207970589858</v>
      </c>
      <c r="D84" s="616">
        <f t="shared" ca="1" si="10"/>
        <v>12.234461985991263</v>
      </c>
      <c r="E84" s="610">
        <f t="shared" ca="1" si="11"/>
        <v>4.7887459845985969</v>
      </c>
      <c r="F84" s="577">
        <f t="shared" ref="F84:S84" ca="1" si="23">F21*F$70</f>
        <v>2.1263010092420123</v>
      </c>
      <c r="G84" s="577">
        <f t="shared" ca="1" si="23"/>
        <v>2.4214359046037739</v>
      </c>
      <c r="H84" s="577">
        <f t="shared" ca="1" si="23"/>
        <v>1.2426555334953673</v>
      </c>
      <c r="I84" s="577">
        <f t="shared" ca="1" si="23"/>
        <v>4.3007620520770118</v>
      </c>
      <c r="J84" s="577">
        <f t="shared" ca="1" si="23"/>
        <v>3.7129052797800495E-2</v>
      </c>
      <c r="K84" s="577">
        <f t="shared" ca="1" si="23"/>
        <v>0.33892140940405802</v>
      </c>
      <c r="L84" s="577">
        <f t="shared" ca="1" si="23"/>
        <v>1.0803883529460401</v>
      </c>
      <c r="M84" s="577">
        <f t="shared" ca="1" si="23"/>
        <v>1.1011514293408902</v>
      </c>
      <c r="N84" s="577">
        <f t="shared" ca="1" si="23"/>
        <v>0.47728770205770493</v>
      </c>
      <c r="O84" s="577">
        <f t="shared" ca="1" si="23"/>
        <v>0.2095809693674954</v>
      </c>
      <c r="P84" s="577">
        <f t="shared" ca="1" si="23"/>
        <v>0.67075700481436795</v>
      </c>
      <c r="Q84" s="577">
        <f t="shared" ca="1" si="23"/>
        <v>0.99794626895946759</v>
      </c>
      <c r="R84" s="577">
        <f t="shared" ca="1" si="23"/>
        <v>1.5192203760821963</v>
      </c>
      <c r="S84" s="577">
        <f t="shared" ca="1" si="23"/>
        <v>0.49967090540167514</v>
      </c>
    </row>
    <row r="85" spans="1:41" s="213" customFormat="1" x14ac:dyDescent="0.35">
      <c r="A85" s="567" t="s">
        <v>1855</v>
      </c>
      <c r="B85" s="491"/>
      <c r="C85" s="602">
        <f t="shared" ca="1" si="9"/>
        <v>1.7821507129287086</v>
      </c>
      <c r="D85" s="614">
        <f t="shared" ca="1" si="10"/>
        <v>0.85729882035875138</v>
      </c>
      <c r="E85" s="608">
        <f t="shared" ca="1" si="11"/>
        <v>0.92485189256995715</v>
      </c>
      <c r="F85" s="484">
        <f t="shared" ref="F85:S85" ca="1" si="24">F22*F$70</f>
        <v>0.27665387136739122</v>
      </c>
      <c r="G85" s="484">
        <f t="shared" ca="1" si="24"/>
        <v>0</v>
      </c>
      <c r="H85" s="484">
        <f t="shared" ca="1" si="24"/>
        <v>0.13540497419144959</v>
      </c>
      <c r="I85" s="484">
        <f t="shared" ca="1" si="24"/>
        <v>0.38078282638863509</v>
      </c>
      <c r="J85" s="484">
        <f t="shared" ca="1" si="24"/>
        <v>0</v>
      </c>
      <c r="K85" s="484">
        <f t="shared" ca="1" si="24"/>
        <v>6.4457148411275492E-2</v>
      </c>
      <c r="L85" s="484">
        <f t="shared" ca="1" si="24"/>
        <v>0</v>
      </c>
      <c r="M85" s="484">
        <f t="shared" ca="1" si="24"/>
        <v>0.10713522282891395</v>
      </c>
      <c r="N85" s="484">
        <f t="shared" ca="1" si="24"/>
        <v>0</v>
      </c>
      <c r="O85" s="484">
        <f t="shared" ca="1" si="24"/>
        <v>0</v>
      </c>
      <c r="P85" s="484">
        <f t="shared" ca="1" si="24"/>
        <v>0</v>
      </c>
      <c r="Q85" s="484">
        <f t="shared" ca="1" si="24"/>
        <v>0</v>
      </c>
      <c r="R85" s="484">
        <f t="shared" ca="1" si="24"/>
        <v>0.81771666974104318</v>
      </c>
      <c r="S85" s="484">
        <f t="shared" ca="1" si="24"/>
        <v>0</v>
      </c>
      <c r="T85" s="3"/>
      <c r="U85" s="3"/>
      <c r="V85" s="3"/>
      <c r="W85" s="3"/>
      <c r="X85" s="3"/>
      <c r="Y85" s="3"/>
      <c r="Z85" s="3"/>
      <c r="AA85" s="3"/>
      <c r="AB85" s="3"/>
      <c r="AC85" s="3"/>
      <c r="AD85" s="3"/>
      <c r="AE85" s="3"/>
      <c r="AF85" s="3"/>
      <c r="AG85" s="3"/>
      <c r="AH85" s="3"/>
      <c r="AI85" s="3"/>
      <c r="AJ85" s="3"/>
      <c r="AK85" s="3"/>
      <c r="AL85" s="3"/>
      <c r="AM85" s="3"/>
      <c r="AN85" s="3"/>
      <c r="AO85" s="3"/>
    </row>
    <row r="86" spans="1:41" ht="15.65" customHeight="1" x14ac:dyDescent="0.35">
      <c r="A86" s="567" t="s">
        <v>1887</v>
      </c>
      <c r="B86" s="461"/>
      <c r="C86" s="602">
        <f t="shared" ca="1" si="9"/>
        <v>8.8949708205032021</v>
      </c>
      <c r="D86" s="614">
        <f t="shared" ca="1" si="10"/>
        <v>6.2834797130376732</v>
      </c>
      <c r="E86" s="608">
        <f t="shared" ca="1" si="11"/>
        <v>2.6114911074655289</v>
      </c>
      <c r="F86" s="484">
        <f t="shared" ref="F86:S86" ca="1" si="25">F23*F$70</f>
        <v>0.9072326911662778</v>
      </c>
      <c r="G86" s="484">
        <f t="shared" ca="1" si="25"/>
        <v>0.53232551973577813</v>
      </c>
      <c r="H86" s="484">
        <f t="shared" ca="1" si="25"/>
        <v>0.62421430689517587</v>
      </c>
      <c r="I86" s="484">
        <f t="shared" ca="1" si="25"/>
        <v>3.1777368805188884</v>
      </c>
      <c r="J86" s="484">
        <f t="shared" ca="1" si="25"/>
        <v>0</v>
      </c>
      <c r="K86" s="484">
        <f t="shared" ca="1" si="25"/>
        <v>3.2301324937478913E-2</v>
      </c>
      <c r="L86" s="484">
        <f t="shared" ca="1" si="25"/>
        <v>0.5323812877263685</v>
      </c>
      <c r="M86" s="484">
        <f t="shared" ca="1" si="25"/>
        <v>0.99401620651197631</v>
      </c>
      <c r="N86" s="484">
        <f t="shared" ca="1" si="25"/>
        <v>0.47728770205770493</v>
      </c>
      <c r="O86" s="484">
        <f t="shared" ca="1" si="25"/>
        <v>0</v>
      </c>
      <c r="P86" s="484">
        <f t="shared" ca="1" si="25"/>
        <v>0.2843243564686796</v>
      </c>
      <c r="Q86" s="484">
        <f t="shared" ca="1" si="25"/>
        <v>0.7579634462473589</v>
      </c>
      <c r="R86" s="484">
        <f t="shared" ca="1" si="25"/>
        <v>0.15394444502323074</v>
      </c>
      <c r="S86" s="484">
        <f t="shared" ca="1" si="25"/>
        <v>0.42124265321428345</v>
      </c>
    </row>
    <row r="87" spans="1:41" ht="15.65" customHeight="1" x14ac:dyDescent="0.35">
      <c r="A87" s="567" t="s">
        <v>1888</v>
      </c>
      <c r="B87" s="461"/>
      <c r="C87" s="602">
        <f t="shared" ca="1" si="9"/>
        <v>2.0644368279744079</v>
      </c>
      <c r="D87" s="614">
        <f t="shared" ca="1" si="10"/>
        <v>1.0859696997905819</v>
      </c>
      <c r="E87" s="608">
        <f t="shared" ca="1" si="11"/>
        <v>0.9784671281838262</v>
      </c>
      <c r="F87" s="484">
        <f t="shared" ref="F87:S87" ca="1" si="26">F24*F$70</f>
        <v>0.21875910226405859</v>
      </c>
      <c r="G87" s="484">
        <f t="shared" ca="1" si="26"/>
        <v>0.34158186742059504</v>
      </c>
      <c r="H87" s="484">
        <f t="shared" ca="1" si="26"/>
        <v>0.15606997752008653</v>
      </c>
      <c r="I87" s="484">
        <f t="shared" ca="1" si="26"/>
        <v>0.16140645178264532</v>
      </c>
      <c r="J87" s="484">
        <f t="shared" ca="1" si="26"/>
        <v>0</v>
      </c>
      <c r="K87" s="484">
        <f t="shared" ca="1" si="26"/>
        <v>0</v>
      </c>
      <c r="L87" s="484">
        <f t="shared" ca="1" si="26"/>
        <v>0.1579413603868523</v>
      </c>
      <c r="M87" s="484">
        <f t="shared" ca="1" si="26"/>
        <v>0</v>
      </c>
      <c r="N87" s="484">
        <f t="shared" ca="1" si="26"/>
        <v>0</v>
      </c>
      <c r="O87" s="484">
        <f t="shared" ca="1" si="26"/>
        <v>5.0210940416344101E-2</v>
      </c>
      <c r="P87" s="484">
        <f t="shared" ca="1" si="26"/>
        <v>0.38643264834568836</v>
      </c>
      <c r="Q87" s="484">
        <f t="shared" ca="1" si="26"/>
        <v>0.11999141135605429</v>
      </c>
      <c r="R87" s="484">
        <f t="shared" ca="1" si="26"/>
        <v>0.39361481629469186</v>
      </c>
      <c r="S87" s="484">
        <f t="shared" ca="1" si="26"/>
        <v>7.8428252187391634E-2</v>
      </c>
    </row>
    <row r="88" spans="1:41" ht="15.65" customHeight="1" x14ac:dyDescent="0.35">
      <c r="A88" s="567" t="s">
        <v>1858</v>
      </c>
      <c r="B88" s="461"/>
      <c r="C88" s="602">
        <f t="shared" ca="1" si="9"/>
        <v>2.3608280388585485</v>
      </c>
      <c r="D88" s="614">
        <f t="shared" ca="1" si="10"/>
        <v>2.2068835938353177</v>
      </c>
      <c r="E88" s="608">
        <f t="shared" ca="1" si="11"/>
        <v>0.15394444502323074</v>
      </c>
      <c r="F88" s="484">
        <f t="shared" ref="F88:S88" ca="1" si="27">F25*F$70</f>
        <v>0.69397622620829935</v>
      </c>
      <c r="G88" s="484">
        <f t="shared" ca="1" si="27"/>
        <v>1.0186730357298635</v>
      </c>
      <c r="H88" s="484">
        <f t="shared" ca="1" si="27"/>
        <v>0.19024923699380034</v>
      </c>
      <c r="I88" s="484">
        <f t="shared" ca="1" si="27"/>
        <v>0.16140645178264532</v>
      </c>
      <c r="J88" s="484">
        <f t="shared" ca="1" si="27"/>
        <v>0</v>
      </c>
      <c r="K88" s="484">
        <f t="shared" ca="1" si="27"/>
        <v>0</v>
      </c>
      <c r="L88" s="484">
        <f t="shared" ca="1" si="27"/>
        <v>0.14257864312070942</v>
      </c>
      <c r="M88" s="484">
        <f t="shared" ca="1" si="27"/>
        <v>0</v>
      </c>
      <c r="N88" s="484">
        <f t="shared" ca="1" si="27"/>
        <v>0</v>
      </c>
      <c r="O88" s="484">
        <f t="shared" ca="1" si="27"/>
        <v>0</v>
      </c>
      <c r="P88" s="484">
        <f t="shared" ca="1" si="27"/>
        <v>0</v>
      </c>
      <c r="Q88" s="484">
        <f t="shared" ca="1" si="27"/>
        <v>0</v>
      </c>
      <c r="R88" s="484">
        <f t="shared" ca="1" si="27"/>
        <v>0.15394444502323074</v>
      </c>
      <c r="S88" s="484">
        <f t="shared" ca="1" si="27"/>
        <v>0</v>
      </c>
    </row>
    <row r="89" spans="1:41" ht="15.65" customHeight="1" x14ac:dyDescent="0.35">
      <c r="A89" s="567" t="s">
        <v>1860</v>
      </c>
      <c r="B89" s="461"/>
      <c r="C89" s="602">
        <f t="shared" ca="1" si="9"/>
        <v>0.46460634326205319</v>
      </c>
      <c r="D89" s="614">
        <f t="shared" ca="1" si="10"/>
        <v>0.3446149319059989</v>
      </c>
      <c r="E89" s="608">
        <f t="shared" ca="1" si="11"/>
        <v>0.11999141135605429</v>
      </c>
      <c r="F89" s="484">
        <f t="shared" ref="F89:S89" ca="1" si="28">F26*F$70</f>
        <v>2.9679118235985468E-2</v>
      </c>
      <c r="G89" s="484">
        <f t="shared" ca="1" si="28"/>
        <v>6.3653509897107718E-2</v>
      </c>
      <c r="H89" s="484">
        <f t="shared" ca="1" si="28"/>
        <v>3.417925947371378E-2</v>
      </c>
      <c r="I89" s="484">
        <f t="shared" ca="1" si="28"/>
        <v>0.21710304429919194</v>
      </c>
      <c r="J89" s="484">
        <f t="shared" ca="1" si="28"/>
        <v>0</v>
      </c>
      <c r="K89" s="484">
        <f t="shared" ca="1" si="28"/>
        <v>0</v>
      </c>
      <c r="L89" s="484">
        <f t="shared" ca="1" si="28"/>
        <v>0</v>
      </c>
      <c r="M89" s="484">
        <f t="shared" ca="1" si="28"/>
        <v>0</v>
      </c>
      <c r="N89" s="484">
        <f t="shared" ca="1" si="28"/>
        <v>0</v>
      </c>
      <c r="O89" s="484">
        <f t="shared" ca="1" si="28"/>
        <v>0</v>
      </c>
      <c r="P89" s="484">
        <f t="shared" ca="1" si="28"/>
        <v>0</v>
      </c>
      <c r="Q89" s="484">
        <f t="shared" ca="1" si="28"/>
        <v>0.11999141135605429</v>
      </c>
      <c r="R89" s="484">
        <f t="shared" ca="1" si="28"/>
        <v>0</v>
      </c>
      <c r="S89" s="484">
        <f t="shared" ca="1" si="28"/>
        <v>0</v>
      </c>
    </row>
    <row r="90" spans="1:41" x14ac:dyDescent="0.35">
      <c r="A90" s="567" t="s">
        <v>1861</v>
      </c>
      <c r="B90" s="461"/>
      <c r="C90" s="602">
        <f t="shared" ca="1" si="9"/>
        <v>6.3653509897107718E-2</v>
      </c>
      <c r="D90" s="614">
        <f t="shared" ca="1" si="10"/>
        <v>6.3653509897107718E-2</v>
      </c>
      <c r="E90" s="608">
        <f t="shared" ca="1" si="11"/>
        <v>0</v>
      </c>
      <c r="F90" s="484">
        <f t="shared" ref="F90:S91" ca="1" si="29">F27*F$70</f>
        <v>0</v>
      </c>
      <c r="G90" s="484">
        <f t="shared" ca="1" si="29"/>
        <v>6.3653509897107718E-2</v>
      </c>
      <c r="H90" s="484">
        <f t="shared" ca="1" si="29"/>
        <v>0</v>
      </c>
      <c r="I90" s="484">
        <f t="shared" ca="1" si="29"/>
        <v>0</v>
      </c>
      <c r="J90" s="484">
        <f t="shared" ca="1" si="29"/>
        <v>0</v>
      </c>
      <c r="K90" s="484">
        <f t="shared" ca="1" si="29"/>
        <v>0</v>
      </c>
      <c r="L90" s="484">
        <f t="shared" ca="1" si="29"/>
        <v>0</v>
      </c>
      <c r="M90" s="484">
        <f t="shared" ca="1" si="29"/>
        <v>0</v>
      </c>
      <c r="N90" s="484">
        <f t="shared" ca="1" si="29"/>
        <v>0</v>
      </c>
      <c r="O90" s="484">
        <f t="shared" ca="1" si="29"/>
        <v>0</v>
      </c>
      <c r="P90" s="484">
        <f t="shared" ca="1" si="29"/>
        <v>0</v>
      </c>
      <c r="Q90" s="484">
        <f t="shared" ca="1" si="29"/>
        <v>0</v>
      </c>
      <c r="R90" s="484">
        <f t="shared" ca="1" si="29"/>
        <v>0</v>
      </c>
      <c r="S90" s="484">
        <f t="shared" ca="1" si="29"/>
        <v>0</v>
      </c>
    </row>
    <row r="91" spans="1:41" x14ac:dyDescent="0.35">
      <c r="A91" s="567" t="s">
        <v>2365</v>
      </c>
      <c r="B91" s="461"/>
      <c r="C91" s="602">
        <f t="shared" ref="C91" ca="1" si="30">SUM(F91:S91)</f>
        <v>0</v>
      </c>
      <c r="D91" s="614">
        <f t="shared" ref="D91" ca="1" si="31">SUM(F91:L91)+N91+O91</f>
        <v>0</v>
      </c>
      <c r="E91" s="608">
        <f t="shared" ref="E91" ca="1" si="32">SUM(P91:S91)+M91</f>
        <v>0</v>
      </c>
      <c r="F91" s="484">
        <f t="shared" ca="1" si="29"/>
        <v>0</v>
      </c>
      <c r="G91" s="484">
        <f t="shared" ca="1" si="29"/>
        <v>0</v>
      </c>
      <c r="H91" s="484">
        <f t="shared" ca="1" si="29"/>
        <v>0</v>
      </c>
      <c r="I91" s="484">
        <f t="shared" ca="1" si="29"/>
        <v>0</v>
      </c>
      <c r="J91" s="484">
        <f t="shared" ca="1" si="29"/>
        <v>0</v>
      </c>
      <c r="K91" s="484">
        <f t="shared" ca="1" si="29"/>
        <v>0</v>
      </c>
      <c r="L91" s="484">
        <f t="shared" ca="1" si="29"/>
        <v>0</v>
      </c>
      <c r="M91" s="484">
        <f t="shared" ca="1" si="29"/>
        <v>0</v>
      </c>
      <c r="N91" s="484">
        <f t="shared" ca="1" si="29"/>
        <v>0</v>
      </c>
      <c r="O91" s="484">
        <f t="shared" ca="1" si="29"/>
        <v>0</v>
      </c>
      <c r="P91" s="484">
        <f t="shared" ca="1" si="29"/>
        <v>0</v>
      </c>
      <c r="Q91" s="484">
        <f t="shared" ca="1" si="29"/>
        <v>0</v>
      </c>
      <c r="R91" s="484">
        <f t="shared" ca="1" si="29"/>
        <v>0</v>
      </c>
      <c r="S91" s="484">
        <f t="shared" ca="1" si="29"/>
        <v>0</v>
      </c>
    </row>
    <row r="92" spans="1:41" x14ac:dyDescent="0.35">
      <c r="A92" s="567" t="s">
        <v>2366</v>
      </c>
      <c r="B92" s="461"/>
      <c r="C92" s="602">
        <f t="shared" ca="1" si="9"/>
        <v>6.835851894742756E-2</v>
      </c>
      <c r="D92" s="614">
        <f t="shared" ca="1" si="10"/>
        <v>6.835851894742756E-2</v>
      </c>
      <c r="E92" s="608">
        <f t="shared" ca="1" si="11"/>
        <v>0</v>
      </c>
      <c r="F92" s="484">
        <f t="shared" ref="F92:S92" ca="1" si="33">F29*F$70</f>
        <v>0</v>
      </c>
      <c r="G92" s="484">
        <f t="shared" ca="1" si="33"/>
        <v>0</v>
      </c>
      <c r="H92" s="484">
        <f t="shared" ca="1" si="33"/>
        <v>6.835851894742756E-2</v>
      </c>
      <c r="I92" s="484">
        <f t="shared" ca="1" si="33"/>
        <v>0</v>
      </c>
      <c r="J92" s="484">
        <f t="shared" ca="1" si="33"/>
        <v>0</v>
      </c>
      <c r="K92" s="484">
        <f t="shared" ca="1" si="33"/>
        <v>0</v>
      </c>
      <c r="L92" s="484">
        <f t="shared" ca="1" si="33"/>
        <v>0</v>
      </c>
      <c r="M92" s="484">
        <f t="shared" ca="1" si="33"/>
        <v>0</v>
      </c>
      <c r="N92" s="484">
        <f t="shared" ca="1" si="33"/>
        <v>0</v>
      </c>
      <c r="O92" s="484">
        <f t="shared" ca="1" si="33"/>
        <v>0</v>
      </c>
      <c r="P92" s="484">
        <f t="shared" ca="1" si="33"/>
        <v>0</v>
      </c>
      <c r="Q92" s="484">
        <f t="shared" ca="1" si="33"/>
        <v>0</v>
      </c>
      <c r="R92" s="484">
        <f t="shared" ca="1" si="33"/>
        <v>0</v>
      </c>
      <c r="S92" s="484">
        <f t="shared" ca="1" si="33"/>
        <v>0</v>
      </c>
    </row>
    <row r="93" spans="1:41" x14ac:dyDescent="0.35">
      <c r="A93" s="567" t="s">
        <v>1862</v>
      </c>
      <c r="B93" s="461"/>
      <c r="C93" s="602">
        <f t="shared" ca="1" si="9"/>
        <v>0.1800076235874748</v>
      </c>
      <c r="D93" s="614">
        <f t="shared" ca="1" si="10"/>
        <v>0.1800076235874748</v>
      </c>
      <c r="E93" s="608">
        <f t="shared" ca="1" si="11"/>
        <v>0</v>
      </c>
      <c r="F93" s="484">
        <f t="shared" ref="F93:S93" ca="1" si="34">F30*F$70</f>
        <v>0</v>
      </c>
      <c r="G93" s="484">
        <f t="shared" ca="1" si="34"/>
        <v>0</v>
      </c>
      <c r="H93" s="484">
        <f t="shared" ca="1" si="34"/>
        <v>3.417925947371378E-2</v>
      </c>
      <c r="I93" s="484">
        <f t="shared" ca="1" si="34"/>
        <v>4.0919945522360786E-2</v>
      </c>
      <c r="J93" s="484">
        <f t="shared" ca="1" si="34"/>
        <v>0</v>
      </c>
      <c r="K93" s="484">
        <f t="shared" ca="1" si="34"/>
        <v>0</v>
      </c>
      <c r="L93" s="484">
        <f t="shared" ca="1" si="34"/>
        <v>0.10490841859140022</v>
      </c>
      <c r="M93" s="484">
        <f t="shared" ca="1" si="34"/>
        <v>0</v>
      </c>
      <c r="N93" s="484">
        <f t="shared" ca="1" si="34"/>
        <v>0</v>
      </c>
      <c r="O93" s="484">
        <f t="shared" ca="1" si="34"/>
        <v>0</v>
      </c>
      <c r="P93" s="484">
        <f t="shared" ca="1" si="34"/>
        <v>0</v>
      </c>
      <c r="Q93" s="484">
        <f t="shared" ca="1" si="34"/>
        <v>0</v>
      </c>
      <c r="R93" s="484">
        <f t="shared" ca="1" si="34"/>
        <v>0</v>
      </c>
      <c r="S93" s="484">
        <f t="shared" ca="1" si="34"/>
        <v>0</v>
      </c>
    </row>
    <row r="94" spans="1:41" s="212" customFormat="1" x14ac:dyDescent="0.35">
      <c r="A94" s="567" t="s">
        <v>1863</v>
      </c>
      <c r="B94" s="491"/>
      <c r="C94" s="602">
        <f t="shared" ca="1" si="9"/>
        <v>3.7129052797800495E-2</v>
      </c>
      <c r="D94" s="614">
        <f t="shared" ca="1" si="10"/>
        <v>3.7129052797800495E-2</v>
      </c>
      <c r="E94" s="608">
        <f t="shared" ca="1" si="11"/>
        <v>0</v>
      </c>
      <c r="F94" s="484">
        <f t="shared" ref="F94:S94" ca="1" si="35">F31*F$70</f>
        <v>0</v>
      </c>
      <c r="G94" s="484">
        <f t="shared" ca="1" si="35"/>
        <v>0</v>
      </c>
      <c r="H94" s="484">
        <f t="shared" ca="1" si="35"/>
        <v>0</v>
      </c>
      <c r="I94" s="484">
        <f t="shared" ca="1" si="35"/>
        <v>0</v>
      </c>
      <c r="J94" s="484">
        <f t="shared" ca="1" si="35"/>
        <v>3.7129052797800495E-2</v>
      </c>
      <c r="K94" s="484">
        <f t="shared" ca="1" si="35"/>
        <v>0</v>
      </c>
      <c r="L94" s="484">
        <f t="shared" ca="1" si="35"/>
        <v>0</v>
      </c>
      <c r="M94" s="484">
        <f t="shared" ca="1" si="35"/>
        <v>0</v>
      </c>
      <c r="N94" s="484">
        <f t="shared" ca="1" si="35"/>
        <v>0</v>
      </c>
      <c r="O94" s="484">
        <f t="shared" ca="1" si="35"/>
        <v>0</v>
      </c>
      <c r="P94" s="484">
        <f t="shared" ca="1" si="35"/>
        <v>0</v>
      </c>
      <c r="Q94" s="484">
        <f t="shared" ca="1" si="35"/>
        <v>0</v>
      </c>
      <c r="R94" s="484">
        <f t="shared" ca="1" si="35"/>
        <v>0</v>
      </c>
      <c r="S94" s="484">
        <f t="shared" ca="1" si="35"/>
        <v>0</v>
      </c>
      <c r="T94" s="3"/>
      <c r="U94" s="3"/>
      <c r="V94" s="3"/>
      <c r="W94" s="3"/>
      <c r="X94" s="3"/>
      <c r="Y94" s="3"/>
      <c r="Z94" s="3"/>
      <c r="AA94" s="3"/>
      <c r="AB94" s="3"/>
      <c r="AC94" s="3"/>
      <c r="AD94" s="3"/>
      <c r="AE94" s="3"/>
      <c r="AF94" s="3"/>
      <c r="AG94" s="3"/>
      <c r="AH94" s="3"/>
      <c r="AI94" s="3"/>
      <c r="AJ94" s="3"/>
      <c r="AK94" s="3"/>
      <c r="AL94" s="3"/>
      <c r="AM94" s="3"/>
      <c r="AN94" s="3"/>
      <c r="AO94" s="3"/>
    </row>
    <row r="95" spans="1:41" x14ac:dyDescent="0.35">
      <c r="A95" s="567" t="s">
        <v>1889</v>
      </c>
      <c r="B95" s="461"/>
      <c r="C95" s="602">
        <f t="shared" ca="1" si="9"/>
        <v>0.83294433852451</v>
      </c>
      <c r="D95" s="614">
        <f t="shared" ca="1" si="10"/>
        <v>0.83294433852451</v>
      </c>
      <c r="E95" s="608">
        <f t="shared" ca="1" si="11"/>
        <v>0</v>
      </c>
      <c r="F95" s="484">
        <f t="shared" ref="F95:S95" ca="1" si="36">F32*F$70</f>
        <v>0</v>
      </c>
      <c r="G95" s="484">
        <f t="shared" ca="1" si="36"/>
        <v>0.40154846192332178</v>
      </c>
      <c r="H95" s="484">
        <f t="shared" ca="1" si="36"/>
        <v>0</v>
      </c>
      <c r="I95" s="484">
        <f t="shared" ca="1" si="36"/>
        <v>0.16140645178264532</v>
      </c>
      <c r="J95" s="484">
        <f t="shared" ca="1" si="36"/>
        <v>0</v>
      </c>
      <c r="K95" s="484">
        <f t="shared" ca="1" si="36"/>
        <v>0.12741078169783351</v>
      </c>
      <c r="L95" s="484">
        <f t="shared" ca="1" si="36"/>
        <v>0.14257864312070942</v>
      </c>
      <c r="M95" s="484">
        <f t="shared" ca="1" si="36"/>
        <v>0</v>
      </c>
      <c r="N95" s="484">
        <f t="shared" ca="1" si="36"/>
        <v>0</v>
      </c>
      <c r="O95" s="484">
        <f t="shared" ca="1" si="36"/>
        <v>0</v>
      </c>
      <c r="P95" s="484">
        <f t="shared" ca="1" si="36"/>
        <v>0</v>
      </c>
      <c r="Q95" s="484">
        <f t="shared" ca="1" si="36"/>
        <v>0</v>
      </c>
      <c r="R95" s="484">
        <f t="shared" ca="1" si="36"/>
        <v>0</v>
      </c>
      <c r="S95" s="484">
        <f t="shared" ca="1" si="36"/>
        <v>0</v>
      </c>
    </row>
    <row r="96" spans="1:41" x14ac:dyDescent="0.35">
      <c r="A96" s="567" t="s">
        <v>1890</v>
      </c>
      <c r="B96" s="461"/>
      <c r="C96" s="602">
        <f t="shared" ca="1" si="9"/>
        <v>8.2450829419991226E-2</v>
      </c>
      <c r="D96" s="614">
        <f t="shared" ca="1" si="10"/>
        <v>8.2450829419991226E-2</v>
      </c>
      <c r="E96" s="608">
        <f t="shared" ca="1" si="11"/>
        <v>0</v>
      </c>
      <c r="F96" s="484">
        <f t="shared" ref="F96:S96" ca="1" si="37">F33*F$70</f>
        <v>0</v>
      </c>
      <c r="G96" s="484">
        <f t="shared" ca="1" si="37"/>
        <v>0</v>
      </c>
      <c r="H96" s="484">
        <f t="shared" ca="1" si="37"/>
        <v>0</v>
      </c>
      <c r="I96" s="484">
        <f t="shared" ca="1" si="37"/>
        <v>0</v>
      </c>
      <c r="J96" s="484">
        <f t="shared" ca="1" si="37"/>
        <v>0</v>
      </c>
      <c r="K96" s="484">
        <f t="shared" ca="1" si="37"/>
        <v>8.2450829419991226E-2</v>
      </c>
      <c r="L96" s="484">
        <f t="shared" ca="1" si="37"/>
        <v>0</v>
      </c>
      <c r="M96" s="484">
        <f t="shared" ca="1" si="37"/>
        <v>0</v>
      </c>
      <c r="N96" s="484">
        <f t="shared" ca="1" si="37"/>
        <v>0</v>
      </c>
      <c r="O96" s="484">
        <f t="shared" ca="1" si="37"/>
        <v>0</v>
      </c>
      <c r="P96" s="484">
        <f t="shared" ca="1" si="37"/>
        <v>0</v>
      </c>
      <c r="Q96" s="484">
        <f t="shared" ca="1" si="37"/>
        <v>0</v>
      </c>
      <c r="R96" s="484">
        <f t="shared" ca="1" si="37"/>
        <v>0</v>
      </c>
      <c r="S96" s="484">
        <f t="shared" ca="1" si="37"/>
        <v>0</v>
      </c>
    </row>
    <row r="97" spans="1:41" x14ac:dyDescent="0.35">
      <c r="A97" s="567" t="s">
        <v>1891</v>
      </c>
      <c r="B97" s="461"/>
      <c r="C97" s="602">
        <f t="shared" ca="1" si="9"/>
        <v>3.2301324937478913E-2</v>
      </c>
      <c r="D97" s="614">
        <f t="shared" ca="1" si="10"/>
        <v>3.2301324937478913E-2</v>
      </c>
      <c r="E97" s="608">
        <f t="shared" ca="1" si="11"/>
        <v>0</v>
      </c>
      <c r="F97" s="484">
        <f t="shared" ref="F97:S97" ca="1" si="38">F34*F$70</f>
        <v>0</v>
      </c>
      <c r="G97" s="484">
        <f t="shared" ca="1" si="38"/>
        <v>0</v>
      </c>
      <c r="H97" s="484">
        <f t="shared" ca="1" si="38"/>
        <v>0</v>
      </c>
      <c r="I97" s="484">
        <f t="shared" ca="1" si="38"/>
        <v>0</v>
      </c>
      <c r="J97" s="484">
        <f t="shared" ca="1" si="38"/>
        <v>0</v>
      </c>
      <c r="K97" s="484">
        <f t="shared" ca="1" si="38"/>
        <v>3.2301324937478913E-2</v>
      </c>
      <c r="L97" s="484">
        <f t="shared" ca="1" si="38"/>
        <v>0</v>
      </c>
      <c r="M97" s="484">
        <f t="shared" ca="1" si="38"/>
        <v>0</v>
      </c>
      <c r="N97" s="484">
        <f t="shared" ca="1" si="38"/>
        <v>0</v>
      </c>
      <c r="O97" s="484">
        <f t="shared" ca="1" si="38"/>
        <v>0</v>
      </c>
      <c r="P97" s="484">
        <f t="shared" ca="1" si="38"/>
        <v>0</v>
      </c>
      <c r="Q97" s="484">
        <f t="shared" ca="1" si="38"/>
        <v>0</v>
      </c>
      <c r="R97" s="484">
        <f t="shared" ca="1" si="38"/>
        <v>0</v>
      </c>
      <c r="S97" s="484">
        <f t="shared" ca="1" si="38"/>
        <v>0</v>
      </c>
    </row>
    <row r="98" spans="1:41" x14ac:dyDescent="0.35">
      <c r="A98" s="567" t="s">
        <v>1892</v>
      </c>
      <c r="B98" s="461"/>
      <c r="C98" s="602">
        <f t="shared" ca="1" si="9"/>
        <v>0</v>
      </c>
      <c r="D98" s="614">
        <f t="shared" ca="1" si="10"/>
        <v>0</v>
      </c>
      <c r="E98" s="608">
        <f t="shared" ca="1" si="11"/>
        <v>0</v>
      </c>
      <c r="F98" s="484">
        <f t="shared" ref="F98:S98" ca="1" si="39">F35*F$70</f>
        <v>0</v>
      </c>
      <c r="G98" s="484">
        <f t="shared" ca="1" si="39"/>
        <v>0</v>
      </c>
      <c r="H98" s="484">
        <f t="shared" ca="1" si="39"/>
        <v>0</v>
      </c>
      <c r="I98" s="484">
        <f t="shared" ca="1" si="39"/>
        <v>0</v>
      </c>
      <c r="J98" s="484">
        <f t="shared" ca="1" si="39"/>
        <v>0</v>
      </c>
      <c r="K98" s="484">
        <f t="shared" ca="1" si="39"/>
        <v>0</v>
      </c>
      <c r="L98" s="484">
        <f t="shared" ca="1" si="39"/>
        <v>0</v>
      </c>
      <c r="M98" s="484">
        <f t="shared" ca="1" si="39"/>
        <v>0</v>
      </c>
      <c r="N98" s="484">
        <f t="shared" ca="1" si="39"/>
        <v>0</v>
      </c>
      <c r="O98" s="484">
        <f t="shared" ca="1" si="39"/>
        <v>0</v>
      </c>
      <c r="P98" s="484">
        <f t="shared" ca="1" si="39"/>
        <v>0</v>
      </c>
      <c r="Q98" s="484">
        <f t="shared" ca="1" si="39"/>
        <v>0</v>
      </c>
      <c r="R98" s="484">
        <f t="shared" ca="1" si="39"/>
        <v>0</v>
      </c>
      <c r="S98" s="484">
        <f t="shared" ca="1" si="39"/>
        <v>0</v>
      </c>
    </row>
    <row r="99" spans="1:41" x14ac:dyDescent="0.35">
      <c r="A99" s="567" t="s">
        <v>1866</v>
      </c>
      <c r="B99" s="461"/>
      <c r="C99" s="602">
        <f t="shared" ca="1" si="9"/>
        <v>0</v>
      </c>
      <c r="D99" s="614">
        <f t="shared" ca="1" si="10"/>
        <v>0</v>
      </c>
      <c r="E99" s="608">
        <f t="shared" ca="1" si="11"/>
        <v>0</v>
      </c>
      <c r="F99" s="484">
        <f t="shared" ref="F99:S99" ca="1" si="40">F36*F$70</f>
        <v>0</v>
      </c>
      <c r="G99" s="484">
        <f t="shared" ca="1" si="40"/>
        <v>0</v>
      </c>
      <c r="H99" s="484">
        <f t="shared" ca="1" si="40"/>
        <v>0</v>
      </c>
      <c r="I99" s="484">
        <f t="shared" ca="1" si="40"/>
        <v>0</v>
      </c>
      <c r="J99" s="484">
        <f t="shared" ca="1" si="40"/>
        <v>0</v>
      </c>
      <c r="K99" s="484">
        <f t="shared" ca="1" si="40"/>
        <v>0</v>
      </c>
      <c r="L99" s="484">
        <f t="shared" ca="1" si="40"/>
        <v>0</v>
      </c>
      <c r="M99" s="484">
        <f t="shared" ca="1" si="40"/>
        <v>0</v>
      </c>
      <c r="N99" s="484">
        <f t="shared" ca="1" si="40"/>
        <v>0</v>
      </c>
      <c r="O99" s="484">
        <f t="shared" ca="1" si="40"/>
        <v>0</v>
      </c>
      <c r="P99" s="484">
        <f t="shared" ca="1" si="40"/>
        <v>0</v>
      </c>
      <c r="Q99" s="484">
        <f t="shared" ca="1" si="40"/>
        <v>0</v>
      </c>
      <c r="R99" s="484">
        <f t="shared" ca="1" si="40"/>
        <v>0</v>
      </c>
      <c r="S99" s="484">
        <f t="shared" ca="1" si="40"/>
        <v>0</v>
      </c>
    </row>
    <row r="100" spans="1:41" x14ac:dyDescent="0.35">
      <c r="A100" s="567" t="s">
        <v>1893</v>
      </c>
      <c r="B100" s="461"/>
      <c r="C100" s="602">
        <f t="shared" ca="1" si="9"/>
        <v>0.15937002895115129</v>
      </c>
      <c r="D100" s="614">
        <f t="shared" ca="1" si="10"/>
        <v>0.15937002895115129</v>
      </c>
      <c r="E100" s="608">
        <f t="shared" ca="1" si="11"/>
        <v>0</v>
      </c>
      <c r="F100" s="484">
        <f t="shared" ref="F100:S100" ca="1" si="41">F37*F$70</f>
        <v>0</v>
      </c>
      <c r="G100" s="484">
        <f t="shared" ca="1" si="41"/>
        <v>0</v>
      </c>
      <c r="H100" s="484">
        <f t="shared" ca="1" si="41"/>
        <v>0</v>
      </c>
      <c r="I100" s="484">
        <f t="shared" ca="1" si="41"/>
        <v>0</v>
      </c>
      <c r="J100" s="484">
        <f t="shared" ca="1" si="41"/>
        <v>0</v>
      </c>
      <c r="K100" s="484">
        <f t="shared" ca="1" si="41"/>
        <v>0</v>
      </c>
      <c r="L100" s="484">
        <f t="shared" ca="1" si="41"/>
        <v>0</v>
      </c>
      <c r="M100" s="484">
        <f t="shared" ca="1" si="41"/>
        <v>0</v>
      </c>
      <c r="N100" s="484">
        <f t="shared" ca="1" si="41"/>
        <v>0</v>
      </c>
      <c r="O100" s="484">
        <f t="shared" ca="1" si="41"/>
        <v>0.15937002895115129</v>
      </c>
      <c r="P100" s="484">
        <f t="shared" ca="1" si="41"/>
        <v>0</v>
      </c>
      <c r="Q100" s="484">
        <f t="shared" ca="1" si="41"/>
        <v>0</v>
      </c>
      <c r="R100" s="484">
        <f t="shared" ca="1" si="41"/>
        <v>0</v>
      </c>
      <c r="S100" s="484">
        <f t="shared" ca="1" si="41"/>
        <v>0</v>
      </c>
    </row>
    <row r="101" spans="1:41" x14ac:dyDescent="0.35">
      <c r="A101" s="567" t="s">
        <v>1894</v>
      </c>
      <c r="B101" s="461"/>
      <c r="C101" s="602">
        <f t="shared" ca="1" si="9"/>
        <v>0</v>
      </c>
      <c r="D101" s="614">
        <f t="shared" ca="1" si="10"/>
        <v>0</v>
      </c>
      <c r="E101" s="608">
        <f t="shared" ca="1" si="11"/>
        <v>0</v>
      </c>
      <c r="F101" s="484">
        <f t="shared" ref="F101:S101" ca="1" si="42">F38*F$70</f>
        <v>0</v>
      </c>
      <c r="G101" s="484">
        <f t="shared" ca="1" si="42"/>
        <v>0</v>
      </c>
      <c r="H101" s="484">
        <f t="shared" ca="1" si="42"/>
        <v>0</v>
      </c>
      <c r="I101" s="484">
        <f t="shared" ca="1" si="42"/>
        <v>0</v>
      </c>
      <c r="J101" s="484">
        <f t="shared" ca="1" si="42"/>
        <v>0</v>
      </c>
      <c r="K101" s="484">
        <f t="shared" ca="1" si="42"/>
        <v>0</v>
      </c>
      <c r="L101" s="484">
        <f t="shared" ca="1" si="42"/>
        <v>0</v>
      </c>
      <c r="M101" s="484">
        <f t="shared" ca="1" si="42"/>
        <v>0</v>
      </c>
      <c r="N101" s="484">
        <f t="shared" ca="1" si="42"/>
        <v>0</v>
      </c>
      <c r="O101" s="484">
        <f t="shared" ca="1" si="42"/>
        <v>0</v>
      </c>
      <c r="P101" s="484">
        <f t="shared" ca="1" si="42"/>
        <v>0</v>
      </c>
      <c r="Q101" s="484">
        <f t="shared" ca="1" si="42"/>
        <v>0</v>
      </c>
      <c r="R101" s="484">
        <f t="shared" ca="1" si="42"/>
        <v>0</v>
      </c>
      <c r="S101" s="484">
        <f t="shared" ca="1" si="42"/>
        <v>0</v>
      </c>
    </row>
    <row r="102" spans="1:41" s="407" customFormat="1" x14ac:dyDescent="0.35">
      <c r="A102" s="567" t="s">
        <v>1895</v>
      </c>
      <c r="B102" s="491"/>
      <c r="C102" s="602">
        <f t="shared" ca="1" si="9"/>
        <v>0</v>
      </c>
      <c r="D102" s="614">
        <f t="shared" ca="1" si="10"/>
        <v>0</v>
      </c>
      <c r="E102" s="608">
        <f t="shared" ca="1" si="11"/>
        <v>0</v>
      </c>
      <c r="F102" s="484">
        <f t="shared" ref="F102:S102" ca="1" si="43">F39*F$70</f>
        <v>0</v>
      </c>
      <c r="G102" s="484">
        <f t="shared" ca="1" si="43"/>
        <v>0</v>
      </c>
      <c r="H102" s="484">
        <f t="shared" ca="1" si="43"/>
        <v>0</v>
      </c>
      <c r="I102" s="484">
        <f t="shared" ca="1" si="43"/>
        <v>0</v>
      </c>
      <c r="J102" s="484">
        <f t="shared" ca="1" si="43"/>
        <v>0</v>
      </c>
      <c r="K102" s="484">
        <f t="shared" ca="1" si="43"/>
        <v>0</v>
      </c>
      <c r="L102" s="484">
        <f t="shared" ca="1" si="43"/>
        <v>0</v>
      </c>
      <c r="M102" s="484">
        <f t="shared" ca="1" si="43"/>
        <v>0</v>
      </c>
      <c r="N102" s="484">
        <f t="shared" ca="1" si="43"/>
        <v>0</v>
      </c>
      <c r="O102" s="484">
        <f t="shared" ca="1" si="43"/>
        <v>0</v>
      </c>
      <c r="P102" s="484">
        <f t="shared" ca="1" si="43"/>
        <v>0</v>
      </c>
      <c r="Q102" s="484">
        <f t="shared" ca="1" si="43"/>
        <v>0</v>
      </c>
      <c r="R102" s="484">
        <f t="shared" ca="1" si="43"/>
        <v>0</v>
      </c>
      <c r="S102" s="484">
        <f t="shared" ca="1" si="43"/>
        <v>0</v>
      </c>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35">
      <c r="A103" s="485" t="s">
        <v>1869</v>
      </c>
      <c r="B103" s="568"/>
      <c r="C103" s="599">
        <f t="shared" ca="1" si="9"/>
        <v>82.41259343943149</v>
      </c>
      <c r="D103" s="611">
        <f t="shared" ca="1" si="10"/>
        <v>1.8593242785244442</v>
      </c>
      <c r="E103" s="605">
        <f t="shared" ca="1" si="11"/>
        <v>80.553269160907035</v>
      </c>
      <c r="F103" s="486">
        <f t="shared" ref="F103:S103" ca="1" si="44">F40*F$70</f>
        <v>0</v>
      </c>
      <c r="G103" s="486">
        <f t="shared" ca="1" si="44"/>
        <v>0</v>
      </c>
      <c r="H103" s="486">
        <f t="shared" ca="1" si="44"/>
        <v>0.31935630540890342</v>
      </c>
      <c r="I103" s="486">
        <f t="shared" ca="1" si="44"/>
        <v>0.54228400026739698</v>
      </c>
      <c r="J103" s="486">
        <f t="shared" ca="1" si="44"/>
        <v>0.63957576486087742</v>
      </c>
      <c r="K103" s="486">
        <f t="shared" ca="1" si="44"/>
        <v>0</v>
      </c>
      <c r="L103" s="486">
        <f t="shared" ca="1" si="44"/>
        <v>0.10490841859140022</v>
      </c>
      <c r="M103" s="486">
        <f t="shared" ca="1" si="44"/>
        <v>15.116708990681065</v>
      </c>
      <c r="N103" s="486">
        <f t="shared" ca="1" si="44"/>
        <v>0.10497530103908467</v>
      </c>
      <c r="O103" s="486">
        <f t="shared" ca="1" si="44"/>
        <v>0.14822448835678154</v>
      </c>
      <c r="P103" s="486">
        <f t="shared" ca="1" si="44"/>
        <v>9.838373339764205</v>
      </c>
      <c r="Q103" s="486">
        <f t="shared" ca="1" si="44"/>
        <v>15.589114264035059</v>
      </c>
      <c r="R103" s="486">
        <f t="shared" ca="1" si="44"/>
        <v>27.380377880720022</v>
      </c>
      <c r="S103" s="486">
        <f t="shared" ca="1" si="44"/>
        <v>12.628694685706693</v>
      </c>
    </row>
    <row r="104" spans="1:41" x14ac:dyDescent="0.35">
      <c r="A104" s="567" t="s">
        <v>1870</v>
      </c>
      <c r="B104" s="461"/>
      <c r="C104" s="602">
        <f t="shared" ca="1" si="9"/>
        <v>24.36845402995845</v>
      </c>
      <c r="D104" s="614">
        <f t="shared" ca="1" si="10"/>
        <v>0.21947109670210635</v>
      </c>
      <c r="E104" s="608">
        <f t="shared" ca="1" si="11"/>
        <v>24.148982933256342</v>
      </c>
      <c r="F104" s="484">
        <f t="shared" ref="F104:S104" ca="1" si="45">F41*F$70</f>
        <v>0</v>
      </c>
      <c r="G104" s="484">
        <f t="shared" ca="1" si="45"/>
        <v>0</v>
      </c>
      <c r="H104" s="484">
        <f t="shared" ca="1" si="45"/>
        <v>0</v>
      </c>
      <c r="I104" s="484">
        <f t="shared" ca="1" si="45"/>
        <v>0.21947109670210635</v>
      </c>
      <c r="J104" s="484">
        <f t="shared" ca="1" si="45"/>
        <v>0</v>
      </c>
      <c r="K104" s="484">
        <f t="shared" ca="1" si="45"/>
        <v>0</v>
      </c>
      <c r="L104" s="484">
        <f t="shared" ca="1" si="45"/>
        <v>0</v>
      </c>
      <c r="M104" s="484">
        <f t="shared" ca="1" si="45"/>
        <v>0.10713522282891395</v>
      </c>
      <c r="N104" s="484">
        <f t="shared" ca="1" si="45"/>
        <v>0</v>
      </c>
      <c r="O104" s="484">
        <f t="shared" ca="1" si="45"/>
        <v>0</v>
      </c>
      <c r="P104" s="484">
        <f t="shared" ca="1" si="45"/>
        <v>0</v>
      </c>
      <c r="Q104" s="484">
        <f t="shared" ca="1" si="45"/>
        <v>0</v>
      </c>
      <c r="R104" s="484">
        <f t="shared" ca="1" si="45"/>
        <v>23.14086860552144</v>
      </c>
      <c r="S104" s="484">
        <f t="shared" ca="1" si="45"/>
        <v>0.90097910490599076</v>
      </c>
    </row>
    <row r="105" spans="1:41" ht="14.15" customHeight="1" x14ac:dyDescent="0.35">
      <c r="A105" s="567" t="s">
        <v>1896</v>
      </c>
      <c r="B105" s="569"/>
      <c r="C105" s="602">
        <f t="shared" ca="1" si="9"/>
        <v>2.0195409616898812</v>
      </c>
      <c r="D105" s="614">
        <f t="shared" ca="1" si="10"/>
        <v>0.18395133121745383</v>
      </c>
      <c r="E105" s="608">
        <f t="shared" ca="1" si="11"/>
        <v>1.8355896304724273</v>
      </c>
      <c r="F105" s="484">
        <f t="shared" ref="F105:S105" ca="1" si="46">F42*F$70</f>
        <v>0</v>
      </c>
      <c r="G105" s="484">
        <f t="shared" ca="1" si="46"/>
        <v>0</v>
      </c>
      <c r="H105" s="484">
        <f t="shared" ca="1" si="46"/>
        <v>0.18395133121745383</v>
      </c>
      <c r="I105" s="484">
        <f t="shared" ca="1" si="46"/>
        <v>0</v>
      </c>
      <c r="J105" s="484">
        <f t="shared" ca="1" si="46"/>
        <v>0</v>
      </c>
      <c r="K105" s="484">
        <f t="shared" ca="1" si="46"/>
        <v>0</v>
      </c>
      <c r="L105" s="484">
        <f t="shared" ca="1" si="46"/>
        <v>0</v>
      </c>
      <c r="M105" s="484">
        <f t="shared" ca="1" si="46"/>
        <v>1.6349355307202695</v>
      </c>
      <c r="N105" s="484">
        <f t="shared" ca="1" si="46"/>
        <v>0</v>
      </c>
      <c r="O105" s="484">
        <f t="shared" ca="1" si="46"/>
        <v>0</v>
      </c>
      <c r="P105" s="484">
        <f t="shared" ca="1" si="46"/>
        <v>0</v>
      </c>
      <c r="Q105" s="484">
        <f t="shared" ca="1" si="46"/>
        <v>0</v>
      </c>
      <c r="R105" s="484">
        <f t="shared" ca="1" si="46"/>
        <v>0</v>
      </c>
      <c r="S105" s="484">
        <f t="shared" ca="1" si="46"/>
        <v>0.20065409975215781</v>
      </c>
    </row>
    <row r="106" spans="1:41" x14ac:dyDescent="0.35">
      <c r="A106" s="567" t="s">
        <v>1877</v>
      </c>
      <c r="B106" s="569"/>
      <c r="C106" s="602">
        <f t="shared" ca="1" si="9"/>
        <v>4.0193452255859494</v>
      </c>
      <c r="D106" s="614">
        <f t="shared" ca="1" si="10"/>
        <v>0.25026804862016655</v>
      </c>
      <c r="E106" s="608">
        <f t="shared" ca="1" si="11"/>
        <v>3.7690771769657831</v>
      </c>
      <c r="F106" s="484">
        <f t="shared" ref="F106:S106" ca="1" si="47">F43*F$70</f>
        <v>0</v>
      </c>
      <c r="G106" s="484">
        <f t="shared" ca="1" si="47"/>
        <v>0</v>
      </c>
      <c r="H106" s="484">
        <f t="shared" ca="1" si="47"/>
        <v>0</v>
      </c>
      <c r="I106" s="484">
        <f t="shared" ca="1" si="47"/>
        <v>0</v>
      </c>
      <c r="J106" s="484">
        <f t="shared" ca="1" si="47"/>
        <v>9.5081807164737783E-2</v>
      </c>
      <c r="K106" s="484">
        <f t="shared" ca="1" si="47"/>
        <v>0</v>
      </c>
      <c r="L106" s="484">
        <f t="shared" ca="1" si="47"/>
        <v>0</v>
      </c>
      <c r="M106" s="484">
        <f t="shared" ca="1" si="47"/>
        <v>0</v>
      </c>
      <c r="N106" s="484">
        <f t="shared" ca="1" si="47"/>
        <v>0.10497530103908467</v>
      </c>
      <c r="O106" s="484">
        <f t="shared" ca="1" si="47"/>
        <v>5.0210940416344101E-2</v>
      </c>
      <c r="P106" s="484">
        <f t="shared" ca="1" si="47"/>
        <v>3.7690771769657831</v>
      </c>
      <c r="Q106" s="484">
        <f t="shared" ca="1" si="47"/>
        <v>0</v>
      </c>
      <c r="R106" s="484">
        <f t="shared" ca="1" si="47"/>
        <v>0</v>
      </c>
      <c r="S106" s="484">
        <f t="shared" ca="1" si="47"/>
        <v>0</v>
      </c>
    </row>
    <row r="107" spans="1:41" x14ac:dyDescent="0.35">
      <c r="A107" s="567" t="s">
        <v>1897</v>
      </c>
      <c r="B107" s="569"/>
      <c r="C107" s="602">
        <f t="shared" ca="1" si="9"/>
        <v>9.046167789406562</v>
      </c>
      <c r="D107" s="614">
        <f t="shared" ca="1" si="10"/>
        <v>0</v>
      </c>
      <c r="E107" s="608">
        <f t="shared" ca="1" si="11"/>
        <v>9.046167789406562</v>
      </c>
      <c r="F107" s="484">
        <f t="shared" ref="F107:S107" ca="1" si="48">F44*F$70</f>
        <v>0</v>
      </c>
      <c r="G107" s="484">
        <f t="shared" ca="1" si="48"/>
        <v>0</v>
      </c>
      <c r="H107" s="484">
        <f t="shared" ca="1" si="48"/>
        <v>0</v>
      </c>
      <c r="I107" s="484">
        <f t="shared" ca="1" si="48"/>
        <v>0</v>
      </c>
      <c r="J107" s="484">
        <f t="shared" ca="1" si="48"/>
        <v>0</v>
      </c>
      <c r="K107" s="484">
        <f t="shared" ca="1" si="48"/>
        <v>0</v>
      </c>
      <c r="L107" s="484">
        <f t="shared" ca="1" si="48"/>
        <v>0</v>
      </c>
      <c r="M107" s="484">
        <f t="shared" ca="1" si="48"/>
        <v>0</v>
      </c>
      <c r="N107" s="484">
        <f t="shared" ca="1" si="48"/>
        <v>0</v>
      </c>
      <c r="O107" s="484">
        <f t="shared" ca="1" si="48"/>
        <v>0</v>
      </c>
      <c r="P107" s="484">
        <f t="shared" ca="1" si="48"/>
        <v>0</v>
      </c>
      <c r="Q107" s="484">
        <f t="shared" ca="1" si="48"/>
        <v>0</v>
      </c>
      <c r="R107" s="484">
        <f t="shared" ca="1" si="48"/>
        <v>0</v>
      </c>
      <c r="S107" s="484">
        <f t="shared" ca="1" si="48"/>
        <v>9.046167789406562</v>
      </c>
    </row>
    <row r="108" spans="1:41" x14ac:dyDescent="0.35">
      <c r="A108" s="567" t="s">
        <v>1875</v>
      </c>
      <c r="B108" s="570"/>
      <c r="C108" s="602">
        <f t="shared" ca="1" si="9"/>
        <v>3.8229456127619681</v>
      </c>
      <c r="D108" s="614">
        <f t="shared" ca="1" si="10"/>
        <v>0</v>
      </c>
      <c r="E108" s="608">
        <f t="shared" ca="1" si="11"/>
        <v>3.8229456127619681</v>
      </c>
      <c r="F108" s="484">
        <f t="shared" ref="F108:S108" ca="1" si="49">F45*F$70</f>
        <v>0</v>
      </c>
      <c r="G108" s="484">
        <f t="shared" ca="1" si="49"/>
        <v>0</v>
      </c>
      <c r="H108" s="484">
        <f t="shared" ca="1" si="49"/>
        <v>0</v>
      </c>
      <c r="I108" s="484">
        <f t="shared" ca="1" si="49"/>
        <v>0</v>
      </c>
      <c r="J108" s="484">
        <f t="shared" ca="1" si="49"/>
        <v>0</v>
      </c>
      <c r="K108" s="484">
        <f t="shared" ca="1" si="49"/>
        <v>0</v>
      </c>
      <c r="L108" s="484">
        <f t="shared" ca="1" si="49"/>
        <v>0</v>
      </c>
      <c r="M108" s="484">
        <f t="shared" ca="1" si="49"/>
        <v>2.0521243454447822</v>
      </c>
      <c r="N108" s="484">
        <f t="shared" ca="1" si="49"/>
        <v>0</v>
      </c>
      <c r="O108" s="484">
        <f t="shared" ca="1" si="49"/>
        <v>0</v>
      </c>
      <c r="P108" s="484">
        <f t="shared" ca="1" si="49"/>
        <v>0</v>
      </c>
      <c r="Q108" s="484">
        <f t="shared" ca="1" si="49"/>
        <v>0</v>
      </c>
      <c r="R108" s="484">
        <f t="shared" ca="1" si="49"/>
        <v>0.60792963191526805</v>
      </c>
      <c r="S108" s="484">
        <f t="shared" ca="1" si="49"/>
        <v>1.1628916354019181</v>
      </c>
    </row>
    <row r="109" spans="1:41" x14ac:dyDescent="0.35">
      <c r="A109" s="567" t="s">
        <v>1871</v>
      </c>
      <c r="B109" s="570"/>
      <c r="C109" s="602">
        <f t="shared" ca="1" si="9"/>
        <v>10.52139000077559</v>
      </c>
      <c r="D109" s="614">
        <f t="shared" ca="1" si="10"/>
        <v>0.16140645178264532</v>
      </c>
      <c r="E109" s="608">
        <f t="shared" ca="1" si="11"/>
        <v>10.359983548992945</v>
      </c>
      <c r="F109" s="484">
        <f t="shared" ref="F109:S109" ca="1" si="50">F46*F$70</f>
        <v>0</v>
      </c>
      <c r="G109" s="484">
        <f t="shared" ca="1" si="50"/>
        <v>0</v>
      </c>
      <c r="H109" s="484">
        <f t="shared" ca="1" si="50"/>
        <v>0</v>
      </c>
      <c r="I109" s="484">
        <f t="shared" ca="1" si="50"/>
        <v>0.16140645178264532</v>
      </c>
      <c r="J109" s="484">
        <f t="shared" ca="1" si="50"/>
        <v>0</v>
      </c>
      <c r="K109" s="484">
        <f t="shared" ca="1" si="50"/>
        <v>0</v>
      </c>
      <c r="L109" s="484">
        <f t="shared" ca="1" si="50"/>
        <v>0</v>
      </c>
      <c r="M109" s="484">
        <f t="shared" ca="1" si="50"/>
        <v>0</v>
      </c>
      <c r="N109" s="484">
        <f t="shared" ca="1" si="50"/>
        <v>0</v>
      </c>
      <c r="O109" s="484">
        <f t="shared" ca="1" si="50"/>
        <v>0</v>
      </c>
      <c r="P109" s="484">
        <f t="shared" ca="1" si="50"/>
        <v>0</v>
      </c>
      <c r="Q109" s="484">
        <f t="shared" ca="1" si="50"/>
        <v>10.052094658946483</v>
      </c>
      <c r="R109" s="484">
        <f t="shared" ca="1" si="50"/>
        <v>0.30788889004646147</v>
      </c>
      <c r="S109" s="484">
        <f t="shared" ca="1" si="50"/>
        <v>0</v>
      </c>
    </row>
    <row r="110" spans="1:41" x14ac:dyDescent="0.35">
      <c r="A110" s="567" t="s">
        <v>1898</v>
      </c>
      <c r="B110" s="571"/>
      <c r="C110" s="602">
        <f t="shared" ca="1" si="9"/>
        <v>0.37883532836308487</v>
      </c>
      <c r="D110" s="614">
        <f t="shared" ca="1" si="10"/>
        <v>0</v>
      </c>
      <c r="E110" s="608">
        <f t="shared" ca="1" si="11"/>
        <v>0.37883532836308487</v>
      </c>
      <c r="F110" s="484">
        <f t="shared" ref="F110:S110" ca="1" si="51">F47*F$70</f>
        <v>0</v>
      </c>
      <c r="G110" s="484">
        <f t="shared" ca="1" si="51"/>
        <v>0</v>
      </c>
      <c r="H110" s="484">
        <f t="shared" ca="1" si="51"/>
        <v>0</v>
      </c>
      <c r="I110" s="484">
        <f t="shared" ca="1" si="51"/>
        <v>0</v>
      </c>
      <c r="J110" s="484">
        <f t="shared" ca="1" si="51"/>
        <v>0</v>
      </c>
      <c r="K110" s="484">
        <f t="shared" ca="1" si="51"/>
        <v>0</v>
      </c>
      <c r="L110" s="484">
        <f t="shared" ca="1" si="51"/>
        <v>0</v>
      </c>
      <c r="M110" s="484">
        <f t="shared" ca="1" si="51"/>
        <v>0</v>
      </c>
      <c r="N110" s="484">
        <f t="shared" ca="1" si="51"/>
        <v>0</v>
      </c>
      <c r="O110" s="484">
        <f t="shared" ca="1" si="51"/>
        <v>0</v>
      </c>
      <c r="P110" s="484">
        <f t="shared" ca="1" si="51"/>
        <v>7.1954639142733659E-2</v>
      </c>
      <c r="Q110" s="484">
        <f t="shared" ca="1" si="51"/>
        <v>0.30688068922035122</v>
      </c>
      <c r="R110" s="484">
        <f t="shared" ca="1" si="51"/>
        <v>0</v>
      </c>
      <c r="S110" s="484">
        <f t="shared" ca="1" si="51"/>
        <v>0</v>
      </c>
    </row>
    <row r="111" spans="1:41" x14ac:dyDescent="0.35">
      <c r="A111" s="567" t="s">
        <v>1878</v>
      </c>
      <c r="B111" s="571"/>
      <c r="C111" s="602">
        <f t="shared" ca="1" si="9"/>
        <v>3.0898019501422378</v>
      </c>
      <c r="D111" s="614">
        <f t="shared" ca="1" si="10"/>
        <v>0.34396898616067417</v>
      </c>
      <c r="E111" s="608">
        <f t="shared" ca="1" si="11"/>
        <v>2.7458329639815635</v>
      </c>
      <c r="F111" s="484">
        <f t="shared" ref="F111:S111" ca="1" si="52">F48*F$70</f>
        <v>0</v>
      </c>
      <c r="G111" s="484">
        <f t="shared" ca="1" si="52"/>
        <v>0</v>
      </c>
      <c r="H111" s="484">
        <f t="shared" ca="1" si="52"/>
        <v>0</v>
      </c>
      <c r="I111" s="484">
        <f t="shared" ca="1" si="52"/>
        <v>0</v>
      </c>
      <c r="J111" s="484">
        <f t="shared" ca="1" si="52"/>
        <v>0.19985514839309895</v>
      </c>
      <c r="K111" s="484">
        <f t="shared" ca="1" si="52"/>
        <v>0</v>
      </c>
      <c r="L111" s="484">
        <f t="shared" ca="1" si="52"/>
        <v>0.10490841859140022</v>
      </c>
      <c r="M111" s="484">
        <f t="shared" ca="1" si="52"/>
        <v>2.4615086075128838</v>
      </c>
      <c r="N111" s="484">
        <f t="shared" ca="1" si="52"/>
        <v>0</v>
      </c>
      <c r="O111" s="484">
        <f t="shared" ca="1" si="52"/>
        <v>3.9205419176174983E-2</v>
      </c>
      <c r="P111" s="484">
        <f t="shared" ca="1" si="52"/>
        <v>0.2843243564686796</v>
      </c>
      <c r="Q111" s="484">
        <f t="shared" ca="1" si="52"/>
        <v>0</v>
      </c>
      <c r="R111" s="484">
        <f t="shared" ca="1" si="52"/>
        <v>0</v>
      </c>
      <c r="S111" s="484">
        <f t="shared" ca="1" si="52"/>
        <v>0</v>
      </c>
    </row>
    <row r="112" spans="1:41" x14ac:dyDescent="0.35">
      <c r="A112" s="567" t="s">
        <v>1876</v>
      </c>
      <c r="B112" s="571"/>
      <c r="C112" s="602">
        <f t="shared" ca="1" si="9"/>
        <v>3.8973097946968496</v>
      </c>
      <c r="D112" s="614">
        <f t="shared" ca="1" si="10"/>
        <v>0</v>
      </c>
      <c r="E112" s="608">
        <f t="shared" ca="1" si="11"/>
        <v>3.8973097946968496</v>
      </c>
      <c r="F112" s="484">
        <f t="shared" ref="F112:S112" ca="1" si="53">F49*F$70</f>
        <v>0</v>
      </c>
      <c r="G112" s="484">
        <f t="shared" ca="1" si="53"/>
        <v>0</v>
      </c>
      <c r="H112" s="484">
        <f t="shared" ca="1" si="53"/>
        <v>0</v>
      </c>
      <c r="I112" s="484">
        <f t="shared" ca="1" si="53"/>
        <v>0</v>
      </c>
      <c r="J112" s="484">
        <f t="shared" ca="1" si="53"/>
        <v>0</v>
      </c>
      <c r="K112" s="484">
        <f t="shared" ca="1" si="53"/>
        <v>0</v>
      </c>
      <c r="L112" s="484">
        <f t="shared" ca="1" si="53"/>
        <v>0</v>
      </c>
      <c r="M112" s="484">
        <f t="shared" ca="1" si="53"/>
        <v>3.8973097946968496</v>
      </c>
      <c r="N112" s="484">
        <f t="shared" ca="1" si="53"/>
        <v>0</v>
      </c>
      <c r="O112" s="484">
        <f t="shared" ca="1" si="53"/>
        <v>0</v>
      </c>
      <c r="P112" s="484">
        <f t="shared" ca="1" si="53"/>
        <v>0</v>
      </c>
      <c r="Q112" s="484">
        <f t="shared" ca="1" si="53"/>
        <v>0</v>
      </c>
      <c r="R112" s="484">
        <f t="shared" ca="1" si="53"/>
        <v>0</v>
      </c>
      <c r="S112" s="484">
        <f t="shared" ca="1" si="53"/>
        <v>0</v>
      </c>
    </row>
    <row r="113" spans="1:19" x14ac:dyDescent="0.35">
      <c r="A113" s="567" t="s">
        <v>1880</v>
      </c>
      <c r="B113" s="571"/>
      <c r="C113" s="602">
        <f t="shared" ca="1" si="9"/>
        <v>21.248802746050913</v>
      </c>
      <c r="D113" s="614">
        <f t="shared" ca="1" si="10"/>
        <v>0.70025836404139796</v>
      </c>
      <c r="E113" s="608">
        <f t="shared" ca="1" si="11"/>
        <v>20.548544382009513</v>
      </c>
      <c r="F113" s="484">
        <f t="shared" ref="F113:S113" ca="1" si="54">F50*F$70</f>
        <v>0</v>
      </c>
      <c r="G113" s="484">
        <f t="shared" ca="1" si="54"/>
        <v>0</v>
      </c>
      <c r="H113" s="484">
        <f t="shared" ca="1" si="54"/>
        <v>0.13540497419144959</v>
      </c>
      <c r="I113" s="484">
        <f t="shared" ca="1" si="54"/>
        <v>0.16140645178264532</v>
      </c>
      <c r="J113" s="484">
        <f t="shared" ca="1" si="54"/>
        <v>0.34463880930304058</v>
      </c>
      <c r="K113" s="484">
        <f t="shared" ca="1" si="54"/>
        <v>0</v>
      </c>
      <c r="L113" s="484">
        <f t="shared" ca="1" si="54"/>
        <v>0</v>
      </c>
      <c r="M113" s="484">
        <f t="shared" ca="1" si="54"/>
        <v>4.9636954894773639</v>
      </c>
      <c r="N113" s="484">
        <f t="shared" ca="1" si="54"/>
        <v>0</v>
      </c>
      <c r="O113" s="484">
        <f t="shared" ca="1" si="54"/>
        <v>5.8808128764262474E-2</v>
      </c>
      <c r="P113" s="484">
        <f t="shared" ca="1" si="54"/>
        <v>5.7130171671870107</v>
      </c>
      <c r="Q113" s="484">
        <f t="shared" ca="1" si="54"/>
        <v>5.2301389158682285</v>
      </c>
      <c r="R113" s="484">
        <f t="shared" ca="1" si="54"/>
        <v>3.3236907532368494</v>
      </c>
      <c r="S113" s="484">
        <f t="shared" ca="1" si="54"/>
        <v>1.3180020562400621</v>
      </c>
    </row>
    <row r="114" spans="1:19" x14ac:dyDescent="0.35">
      <c r="A114" s="461"/>
      <c r="B114" s="461"/>
      <c r="C114" s="602"/>
      <c r="D114" s="614"/>
      <c r="E114" s="608"/>
      <c r="F114" s="572"/>
      <c r="G114" s="572"/>
      <c r="H114" s="572"/>
      <c r="I114" s="572"/>
      <c r="J114" s="572"/>
      <c r="K114" s="572"/>
      <c r="L114" s="572"/>
      <c r="M114" s="572"/>
      <c r="N114" s="572"/>
      <c r="O114" s="572"/>
      <c r="P114" s="572"/>
      <c r="Q114" s="572"/>
      <c r="R114" s="572"/>
      <c r="S114" s="572"/>
    </row>
    <row r="115" spans="1:19" ht="15" thickBot="1" x14ac:dyDescent="0.4">
      <c r="A115" s="573" t="s">
        <v>1881</v>
      </c>
      <c r="B115" s="574"/>
      <c r="C115" s="603">
        <f t="shared" ca="1" si="9"/>
        <v>160.84434567810183</v>
      </c>
      <c r="D115" s="615">
        <f t="shared" ca="1" si="10"/>
        <v>58.275976767215269</v>
      </c>
      <c r="E115" s="609">
        <f t="shared" ca="1" si="11"/>
        <v>102.56836891088656</v>
      </c>
      <c r="F115" s="575">
        <f t="shared" ref="F115:S115" ca="1" si="55">SUM(F73+F84+F103)</f>
        <v>5.8537523971638565</v>
      </c>
      <c r="G115" s="575">
        <f t="shared" ca="1" si="55"/>
        <v>10.844194123067227</v>
      </c>
      <c r="H115" s="575">
        <f t="shared" ca="1" si="55"/>
        <v>6.5601873106572572</v>
      </c>
      <c r="I115" s="575">
        <f t="shared" ca="1" si="55"/>
        <v>9.4719254453692407</v>
      </c>
      <c r="J115" s="575">
        <f t="shared" ca="1" si="55"/>
        <v>6.5481373767577713</v>
      </c>
      <c r="K115" s="575">
        <f t="shared" ca="1" si="55"/>
        <v>4.8501457903870371</v>
      </c>
      <c r="L115" s="575">
        <f t="shared" ca="1" si="55"/>
        <v>5.261572827517635</v>
      </c>
      <c r="M115" s="575">
        <f t="shared" ca="1" si="55"/>
        <v>23.650159564881669</v>
      </c>
      <c r="N115" s="575">
        <f t="shared" ca="1" si="55"/>
        <v>6.0856464084119102</v>
      </c>
      <c r="O115" s="575">
        <f t="shared" ca="1" si="55"/>
        <v>2.8004150878833389</v>
      </c>
      <c r="P115" s="575">
        <f t="shared" ca="1" si="55"/>
        <v>12.941611275022497</v>
      </c>
      <c r="Q115" s="575">
        <f t="shared" ca="1" si="55"/>
        <v>21.237417939124654</v>
      </c>
      <c r="R115" s="575">
        <f t="shared" ca="1" si="55"/>
        <v>30.187901965349567</v>
      </c>
      <c r="S115" s="575">
        <f t="shared" ca="1" si="55"/>
        <v>14.551278166508187</v>
      </c>
    </row>
    <row r="117" spans="1:19" x14ac:dyDescent="0.35">
      <c r="A117" s="152" t="s">
        <v>2161</v>
      </c>
    </row>
    <row r="118" spans="1:19" x14ac:dyDescent="0.35">
      <c r="A118" s="152" t="s">
        <v>2355</v>
      </c>
    </row>
    <row r="119" spans="1:19" x14ac:dyDescent="0.35">
      <c r="A119" s="152" t="s">
        <v>2356</v>
      </c>
    </row>
    <row r="123" spans="1:19" hidden="1" x14ac:dyDescent="0.35">
      <c r="C123" s="227">
        <f t="shared" ref="C123:S123" ca="1" si="56">C115-(C103+C72)</f>
        <v>0</v>
      </c>
      <c r="D123" s="227">
        <f t="shared" ca="1" si="56"/>
        <v>0</v>
      </c>
      <c r="E123" s="227">
        <f t="shared" ca="1" si="56"/>
        <v>0</v>
      </c>
      <c r="F123" s="227">
        <f t="shared" ca="1" si="56"/>
        <v>0</v>
      </c>
      <c r="G123" s="227">
        <f t="shared" ca="1" si="56"/>
        <v>0</v>
      </c>
      <c r="H123" s="227">
        <f t="shared" ca="1" si="56"/>
        <v>0</v>
      </c>
      <c r="I123" s="227">
        <f t="shared" ca="1" si="56"/>
        <v>0</v>
      </c>
      <c r="J123" s="227">
        <f t="shared" ca="1" si="56"/>
        <v>0</v>
      </c>
      <c r="K123" s="227">
        <f t="shared" ca="1" si="56"/>
        <v>0</v>
      </c>
      <c r="L123" s="227">
        <f t="shared" ca="1" si="56"/>
        <v>0</v>
      </c>
      <c r="M123" s="227">
        <f t="shared" ca="1" si="56"/>
        <v>0</v>
      </c>
      <c r="N123" s="227">
        <f t="shared" ca="1" si="56"/>
        <v>0</v>
      </c>
      <c r="O123" s="227">
        <f t="shared" ca="1" si="56"/>
        <v>0</v>
      </c>
      <c r="P123" s="227">
        <f t="shared" ca="1" si="56"/>
        <v>0</v>
      </c>
      <c r="Q123" s="227">
        <f t="shared" ca="1" si="56"/>
        <v>0</v>
      </c>
      <c r="R123" s="227">
        <f t="shared" ca="1" si="56"/>
        <v>0</v>
      </c>
      <c r="S123" s="227">
        <f t="shared" ca="1" si="56"/>
        <v>0</v>
      </c>
    </row>
    <row r="124" spans="1:19" hidden="1" x14ac:dyDescent="0.35">
      <c r="A124" s="221" t="s">
        <v>2138</v>
      </c>
      <c r="C124" s="408">
        <f t="shared" ref="C124:S124" ca="1" si="57">SUM(C74:C83)-C73</f>
        <v>0</v>
      </c>
      <c r="D124" s="408">
        <f t="shared" ca="1" si="57"/>
        <v>0</v>
      </c>
      <c r="E124" s="408">
        <f t="shared" ca="1" si="57"/>
        <v>0</v>
      </c>
      <c r="F124" s="408">
        <f t="shared" ca="1" si="57"/>
        <v>0</v>
      </c>
      <c r="G124" s="408">
        <f t="shared" ca="1" si="57"/>
        <v>0</v>
      </c>
      <c r="H124" s="408">
        <f t="shared" ca="1" si="57"/>
        <v>0</v>
      </c>
      <c r="I124" s="408">
        <f t="shared" ca="1" si="57"/>
        <v>0</v>
      </c>
      <c r="J124" s="408">
        <f t="shared" ca="1" si="57"/>
        <v>0</v>
      </c>
      <c r="K124" s="408">
        <f t="shared" ca="1" si="57"/>
        <v>0</v>
      </c>
      <c r="L124" s="408">
        <f t="shared" ca="1" si="57"/>
        <v>0</v>
      </c>
      <c r="M124" s="408">
        <f t="shared" ca="1" si="57"/>
        <v>0</v>
      </c>
      <c r="N124" s="408">
        <f t="shared" ca="1" si="57"/>
        <v>0</v>
      </c>
      <c r="O124" s="408">
        <f t="shared" ca="1" si="57"/>
        <v>0</v>
      </c>
      <c r="P124" s="408">
        <f t="shared" ca="1" si="57"/>
        <v>0</v>
      </c>
      <c r="Q124" s="408">
        <f t="shared" ca="1" si="57"/>
        <v>0</v>
      </c>
      <c r="R124" s="408">
        <f t="shared" ca="1" si="57"/>
        <v>0</v>
      </c>
      <c r="S124" s="408">
        <f t="shared" ca="1" si="57"/>
        <v>0</v>
      </c>
    </row>
    <row r="125" spans="1:19" hidden="1" x14ac:dyDescent="0.35">
      <c r="A125" s="221" t="s">
        <v>2139</v>
      </c>
      <c r="C125" s="408">
        <f t="shared" ref="C125:S125" ca="1" si="58">C84-SUM(C85:C102)</f>
        <v>0</v>
      </c>
      <c r="D125" s="408">
        <f t="shared" ca="1" si="58"/>
        <v>0</v>
      </c>
      <c r="E125" s="408">
        <f t="shared" ca="1" si="58"/>
        <v>0</v>
      </c>
      <c r="F125" s="408">
        <f t="shared" ca="1" si="58"/>
        <v>0</v>
      </c>
      <c r="G125" s="408">
        <f t="shared" ca="1" si="58"/>
        <v>0</v>
      </c>
      <c r="H125" s="408">
        <f t="shared" ca="1" si="58"/>
        <v>0</v>
      </c>
      <c r="I125" s="408">
        <f t="shared" ca="1" si="58"/>
        <v>0</v>
      </c>
      <c r="J125" s="408">
        <f t="shared" ca="1" si="58"/>
        <v>0</v>
      </c>
      <c r="K125" s="408">
        <f t="shared" ca="1" si="58"/>
        <v>0</v>
      </c>
      <c r="L125" s="408">
        <f t="shared" ca="1" si="58"/>
        <v>0</v>
      </c>
      <c r="M125" s="408">
        <f t="shared" ca="1" si="58"/>
        <v>0</v>
      </c>
      <c r="N125" s="408">
        <f t="shared" ca="1" si="58"/>
        <v>0</v>
      </c>
      <c r="O125" s="408">
        <f t="shared" ca="1" si="58"/>
        <v>0</v>
      </c>
      <c r="P125" s="408">
        <f t="shared" ca="1" si="58"/>
        <v>0</v>
      </c>
      <c r="Q125" s="408">
        <f t="shared" ca="1" si="58"/>
        <v>0</v>
      </c>
      <c r="R125" s="408">
        <f t="shared" ca="1" si="58"/>
        <v>0</v>
      </c>
      <c r="S125" s="408">
        <f t="shared" ca="1" si="58"/>
        <v>0</v>
      </c>
    </row>
    <row r="126" spans="1:19" hidden="1" x14ac:dyDescent="0.35">
      <c r="A126" s="221" t="s">
        <v>2140</v>
      </c>
      <c r="C126" s="408">
        <f t="shared" ref="C126:S126" ca="1" si="59">C103-SUM(C104:C113)</f>
        <v>0</v>
      </c>
      <c r="D126" s="408">
        <f t="shared" ca="1" si="59"/>
        <v>0</v>
      </c>
      <c r="E126" s="408">
        <f t="shared" ca="1" si="59"/>
        <v>0</v>
      </c>
      <c r="F126" s="408">
        <f t="shared" ca="1" si="59"/>
        <v>0</v>
      </c>
      <c r="G126" s="408">
        <f t="shared" ca="1" si="59"/>
        <v>0</v>
      </c>
      <c r="H126" s="408">
        <f t="shared" ca="1" si="59"/>
        <v>0</v>
      </c>
      <c r="I126" s="408">
        <f t="shared" ca="1" si="59"/>
        <v>0</v>
      </c>
      <c r="J126" s="408">
        <f t="shared" ca="1" si="59"/>
        <v>0</v>
      </c>
      <c r="K126" s="408">
        <f t="shared" ca="1" si="59"/>
        <v>0</v>
      </c>
      <c r="L126" s="408">
        <f t="shared" ca="1" si="59"/>
        <v>0</v>
      </c>
      <c r="M126" s="408">
        <f t="shared" ca="1" si="59"/>
        <v>0</v>
      </c>
      <c r="N126" s="408">
        <f t="shared" ca="1" si="59"/>
        <v>0</v>
      </c>
      <c r="O126" s="408">
        <f t="shared" ca="1" si="59"/>
        <v>0</v>
      </c>
      <c r="P126" s="408">
        <f t="shared" ca="1" si="59"/>
        <v>0</v>
      </c>
      <c r="Q126" s="408">
        <f t="shared" ca="1" si="59"/>
        <v>0</v>
      </c>
      <c r="R126" s="408">
        <f t="shared" ca="1" si="59"/>
        <v>0</v>
      </c>
      <c r="S126" s="408">
        <f t="shared" ca="1" si="59"/>
        <v>0</v>
      </c>
    </row>
    <row r="127" spans="1:19" hidden="1" x14ac:dyDescent="0.35">
      <c r="A127" s="221" t="s">
        <v>2141</v>
      </c>
      <c r="C127" s="410">
        <f t="shared" ref="C127:S127" ca="1" si="60">C115-(C103+C84+C73)</f>
        <v>0</v>
      </c>
      <c r="D127" s="410">
        <f t="shared" ca="1" si="60"/>
        <v>0</v>
      </c>
      <c r="E127" s="410">
        <f t="shared" ca="1" si="60"/>
        <v>0</v>
      </c>
      <c r="F127" s="410">
        <f t="shared" ca="1" si="60"/>
        <v>0</v>
      </c>
      <c r="G127" s="410">
        <f t="shared" ca="1" si="60"/>
        <v>0</v>
      </c>
      <c r="H127" s="410">
        <f t="shared" ca="1" si="60"/>
        <v>0</v>
      </c>
      <c r="I127" s="410">
        <f t="shared" ca="1" si="60"/>
        <v>0</v>
      </c>
      <c r="J127" s="410">
        <f t="shared" ca="1" si="60"/>
        <v>0</v>
      </c>
      <c r="K127" s="410">
        <f t="shared" ca="1" si="60"/>
        <v>0</v>
      </c>
      <c r="L127" s="410">
        <f t="shared" ca="1" si="60"/>
        <v>0</v>
      </c>
      <c r="M127" s="410">
        <f t="shared" ca="1" si="60"/>
        <v>0</v>
      </c>
      <c r="N127" s="410">
        <f t="shared" ca="1" si="60"/>
        <v>0</v>
      </c>
      <c r="O127" s="410">
        <f t="shared" ca="1" si="60"/>
        <v>0</v>
      </c>
      <c r="P127" s="410">
        <f t="shared" ca="1" si="60"/>
        <v>0</v>
      </c>
      <c r="Q127" s="410">
        <f t="shared" ca="1" si="60"/>
        <v>0</v>
      </c>
      <c r="R127" s="410">
        <f t="shared" ca="1" si="60"/>
        <v>0</v>
      </c>
      <c r="S127" s="410">
        <f t="shared" ca="1" si="60"/>
        <v>0</v>
      </c>
    </row>
    <row r="128" spans="1:19" x14ac:dyDescent="0.35">
      <c r="A128" s="221"/>
      <c r="B128" s="43"/>
      <c r="C128" s="225"/>
      <c r="D128" s="225"/>
      <c r="E128" s="225"/>
      <c r="F128" s="225"/>
      <c r="G128" s="225"/>
      <c r="H128" s="225"/>
      <c r="I128" s="225"/>
      <c r="J128" s="225"/>
    </row>
    <row r="129" spans="1:10" x14ac:dyDescent="0.35">
      <c r="A129" s="221"/>
      <c r="B129" s="43"/>
      <c r="C129" s="225"/>
      <c r="D129" s="225"/>
      <c r="E129" s="225"/>
      <c r="F129" s="225"/>
      <c r="G129" s="225"/>
      <c r="H129" s="225"/>
      <c r="I129" s="225"/>
      <c r="J129" s="225"/>
    </row>
    <row r="130" spans="1:10" x14ac:dyDescent="0.35">
      <c r="A130" s="221"/>
      <c r="B130" s="43"/>
      <c r="C130" s="225"/>
      <c r="D130" s="225"/>
      <c r="E130" s="225"/>
      <c r="F130" s="225"/>
      <c r="G130" s="225"/>
      <c r="H130" s="225"/>
      <c r="I130" s="225"/>
      <c r="J130" s="225"/>
    </row>
    <row r="131" spans="1:10" x14ac:dyDescent="0.35">
      <c r="A131" s="43"/>
      <c r="B131" s="43"/>
      <c r="C131" s="225"/>
      <c r="D131" s="225"/>
      <c r="E131" s="225"/>
      <c r="F131" s="225"/>
      <c r="G131" s="225"/>
      <c r="H131" s="225"/>
      <c r="I131" s="225"/>
      <c r="J131" s="225"/>
    </row>
  </sheetData>
  <phoneticPr fontId="21" type="noConversion"/>
  <dataValidations count="1">
    <dataValidation type="list" allowBlank="1" showInputMessage="1" showErrorMessage="1" sqref="A11:A12 A74:A75" xr:uid="{F5ADA109-5D86-466C-A50C-CF0F55A83EF1}">
      <formula1>$A$451:$A$462</formula1>
    </dataValidation>
  </dataValidations>
  <pageMargins left="0.7" right="0.7" top="0.75" bottom="0.75" header="0.3" footer="0.3"/>
  <pageSetup paperSize="9" scale="35"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30A12-4D36-415E-822B-65375E2B9488}">
  <sheetPr>
    <tabColor theme="8" tint="0.39997558519241921"/>
    <pageSetUpPr fitToPage="1"/>
  </sheetPr>
  <dimension ref="A1:AO133"/>
  <sheetViews>
    <sheetView view="pageBreakPreview" topLeftCell="A78" zoomScale="60" zoomScaleNormal="100" workbookViewId="0">
      <selection activeCell="A53" sqref="A53:G53"/>
    </sheetView>
  </sheetViews>
  <sheetFormatPr defaultColWidth="9.1796875" defaultRowHeight="14.5" x14ac:dyDescent="0.35"/>
  <cols>
    <col min="1" max="1" width="52.54296875" customWidth="1"/>
    <col min="3" max="3" width="13" customWidth="1"/>
    <col min="4" max="4" width="14.81640625" customWidth="1"/>
    <col min="5" max="5" width="15.453125" customWidth="1"/>
    <col min="6" max="6" width="11.26953125" customWidth="1"/>
    <col min="7" max="7" width="12.26953125" bestFit="1" customWidth="1"/>
    <col min="8" max="8" width="13" bestFit="1" customWidth="1"/>
    <col min="9" max="9" width="11.81640625" bestFit="1" customWidth="1"/>
    <col min="10" max="10" width="12.26953125" bestFit="1" customWidth="1"/>
  </cols>
  <sheetData>
    <row r="1" spans="1:41" x14ac:dyDescent="0.35">
      <c r="A1" s="148" t="str">
        <f>'A10'!A1</f>
        <v>Milton Keynes -  Retail and Leisure Needs Assessment</v>
      </c>
      <c r="B1" s="149"/>
      <c r="C1" s="149"/>
      <c r="D1" s="149"/>
      <c r="E1" s="149"/>
      <c r="F1" s="149"/>
      <c r="G1" s="149"/>
      <c r="H1" s="149"/>
      <c r="I1" s="149"/>
      <c r="J1" s="149"/>
    </row>
    <row r="2" spans="1:41" s="149" customFormat="1" ht="13" x14ac:dyDescent="0.3">
      <c r="A2" s="150" t="str">
        <f>[5]A9!A2</f>
        <v>Nexus Planning</v>
      </c>
      <c r="B2" s="150"/>
    </row>
    <row r="3" spans="1:41" s="149" customFormat="1" ht="13" x14ac:dyDescent="0.3">
      <c r="A3" s="150"/>
      <c r="B3" s="150"/>
    </row>
    <row r="4" spans="1:41" s="149" customFormat="1" ht="13" x14ac:dyDescent="0.3">
      <c r="A4" s="211" t="s">
        <v>2236</v>
      </c>
    </row>
    <row r="5" spans="1:41" s="149" customFormat="1" ht="13" x14ac:dyDescent="0.3">
      <c r="A5" s="211" t="s">
        <v>2237</v>
      </c>
    </row>
    <row r="6" spans="1:41" s="149" customFormat="1" ht="13" x14ac:dyDescent="0.3">
      <c r="A6" s="211" t="s">
        <v>2214</v>
      </c>
      <c r="B6" s="211"/>
    </row>
    <row r="7" spans="1:41" ht="15" thickBot="1" x14ac:dyDescent="0.4"/>
    <row r="8" spans="1:41" ht="68.25" customHeight="1" x14ac:dyDescent="0.35">
      <c r="A8" s="439"/>
      <c r="B8" s="439"/>
      <c r="C8" s="579" t="s">
        <v>0</v>
      </c>
      <c r="D8" s="566" t="s">
        <v>2238</v>
      </c>
      <c r="E8" s="273" t="s">
        <v>2239</v>
      </c>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41" s="212" customFormat="1" x14ac:dyDescent="0.35">
      <c r="A9" s="440" t="s">
        <v>2240</v>
      </c>
      <c r="B9" s="440"/>
      <c r="C9" s="580">
        <f t="shared" ref="C9:E22" ca="1" si="0">C74/C$117</f>
        <v>0.59563317116429559</v>
      </c>
      <c r="D9" s="593">
        <f t="shared" ca="1" si="0"/>
        <v>0.91522194789327471</v>
      </c>
      <c r="E9" s="587">
        <f t="shared" ca="1" si="0"/>
        <v>0.44463574657966948</v>
      </c>
      <c r="F9" s="498">
        <f ca="1">Toys!F456</f>
        <v>0.8261900000000002</v>
      </c>
      <c r="G9" s="498">
        <f ca="1">Toys!G456</f>
        <v>0.94401999999999997</v>
      </c>
      <c r="H9" s="498">
        <f ca="1">Toys!H456</f>
        <v>1.00004</v>
      </c>
      <c r="I9" s="498">
        <f ca="1">Toys!I456</f>
        <v>0.75717000000000001</v>
      </c>
      <c r="J9" s="498">
        <f ca="1">Toys!J456</f>
        <v>0.98141</v>
      </c>
      <c r="K9" s="498">
        <f ca="1">Toys!K456</f>
        <v>0.98717999999999995</v>
      </c>
      <c r="L9" s="498">
        <f ca="1">Toys!L456</f>
        <v>0.94028</v>
      </c>
      <c r="M9" s="498">
        <f ca="1">Toys!M456</f>
        <v>0.75212999999999997</v>
      </c>
      <c r="N9" s="498">
        <f ca="1">Toys!N456</f>
        <v>0.97727999999999993</v>
      </c>
      <c r="O9" s="498">
        <f ca="1">Toys!O456</f>
        <v>0.97466999999999993</v>
      </c>
      <c r="P9" s="498">
        <f ca="1">Toys!P456</f>
        <v>0.40468000000000004</v>
      </c>
      <c r="Q9" s="498">
        <f ca="1">Toys!Q456</f>
        <v>0.54001999999999994</v>
      </c>
      <c r="R9" s="498">
        <f ca="1">Toys!R456</f>
        <v>0.11345</v>
      </c>
      <c r="S9" s="498">
        <f ca="1">Toys!S456</f>
        <v>0.34579000000000004</v>
      </c>
      <c r="T9" s="3"/>
      <c r="U9" s="3"/>
      <c r="V9" s="3"/>
      <c r="W9" s="3"/>
      <c r="X9" s="3"/>
      <c r="Y9" s="3"/>
      <c r="Z9" s="3"/>
      <c r="AA9" s="3"/>
      <c r="AB9" s="3"/>
      <c r="AC9" s="3"/>
      <c r="AD9" s="3"/>
      <c r="AE9" s="3"/>
      <c r="AF9" s="3"/>
      <c r="AG9" s="3"/>
      <c r="AH9" s="3"/>
      <c r="AI9" s="3"/>
      <c r="AJ9" s="3"/>
      <c r="AK9" s="3"/>
      <c r="AL9" s="3"/>
      <c r="AM9" s="3"/>
      <c r="AN9" s="3"/>
      <c r="AO9" s="3"/>
    </row>
    <row r="10" spans="1:41" s="619" customFormat="1" x14ac:dyDescent="0.35">
      <c r="A10" s="618" t="s">
        <v>1815</v>
      </c>
      <c r="B10" s="618"/>
      <c r="C10" s="620">
        <f t="shared" ca="1" si="0"/>
        <v>0.25271089218715204</v>
      </c>
      <c r="D10" s="624">
        <f t="shared" ca="1" si="0"/>
        <v>0.36327984167255845</v>
      </c>
      <c r="E10" s="622">
        <f t="shared" ca="1" si="0"/>
        <v>0.20046992558561721</v>
      </c>
      <c r="F10" s="617">
        <f ca="1">Toys!F457</f>
        <v>0.17455999999999999</v>
      </c>
      <c r="G10" s="617">
        <f ca="1">Toys!G457</f>
        <v>0.26898</v>
      </c>
      <c r="H10" s="617">
        <f ca="1">Toys!H457</f>
        <v>0.42634</v>
      </c>
      <c r="I10" s="617">
        <f ca="1">Toys!I457</f>
        <v>0.15615999999999999</v>
      </c>
      <c r="J10" s="617">
        <f ca="1">Toys!J457</f>
        <v>0.73972000000000004</v>
      </c>
      <c r="K10" s="617">
        <f ca="1">Toys!K457</f>
        <v>0.25223000000000001</v>
      </c>
      <c r="L10" s="617">
        <f ca="1">Toys!L457</f>
        <v>0.33806999999999998</v>
      </c>
      <c r="M10" s="617">
        <f ca="1">Toys!M457</f>
        <v>0.33761000000000002</v>
      </c>
      <c r="N10" s="617">
        <f ca="1">Toys!N457</f>
        <v>0.65781999999999996</v>
      </c>
      <c r="O10" s="617">
        <f ca="1">Toys!O457</f>
        <v>0.52700999999999998</v>
      </c>
      <c r="P10" s="617">
        <f ca="1">Toys!P457</f>
        <v>0.24491000000000002</v>
      </c>
      <c r="Q10" s="617">
        <f ca="1">Toys!Q457</f>
        <v>0.20515</v>
      </c>
      <c r="R10" s="617">
        <f ca="1">Toys!R457</f>
        <v>4.5030000000000001E-2</v>
      </c>
      <c r="S10" s="617">
        <f ca="1">Toys!S457</f>
        <v>0.16069</v>
      </c>
      <c r="T10" s="565"/>
      <c r="U10" s="565"/>
      <c r="V10" s="565"/>
      <c r="W10" s="565"/>
      <c r="X10" s="565"/>
      <c r="Y10" s="565"/>
      <c r="Z10" s="565"/>
      <c r="AA10" s="565"/>
      <c r="AB10" s="565"/>
      <c r="AC10" s="565"/>
      <c r="AD10" s="565"/>
      <c r="AE10" s="565"/>
      <c r="AF10" s="565"/>
      <c r="AG10" s="565"/>
      <c r="AH10" s="565"/>
      <c r="AI10" s="565"/>
      <c r="AJ10" s="565"/>
      <c r="AK10" s="565"/>
      <c r="AL10" s="565"/>
      <c r="AM10" s="565"/>
      <c r="AN10" s="565"/>
      <c r="AO10" s="565"/>
    </row>
    <row r="11" spans="1:41" s="214" customFormat="1" x14ac:dyDescent="0.35">
      <c r="A11" s="446" t="s">
        <v>1816</v>
      </c>
      <c r="B11" s="453"/>
      <c r="C11" s="582">
        <f t="shared" ca="1" si="0"/>
        <v>0.17756751792326253</v>
      </c>
      <c r="D11" s="595">
        <f t="shared" ca="1" si="0"/>
        <v>0.25296928869639745</v>
      </c>
      <c r="E11" s="589">
        <f t="shared" ca="1" si="0"/>
        <v>0.1419421329757839</v>
      </c>
      <c r="F11" s="469">
        <f ca="1">Toys!F458</f>
        <v>0.15795000000000001</v>
      </c>
      <c r="G11" s="469">
        <f ca="1">Toys!G458</f>
        <v>0.23274999999999998</v>
      </c>
      <c r="H11" s="469">
        <f ca="1">Toys!H458</f>
        <v>0.41217999999999999</v>
      </c>
      <c r="I11" s="469">
        <f ca="1">Toys!I458</f>
        <v>6.2880000000000005E-2</v>
      </c>
      <c r="J11" s="469">
        <f ca="1">Toys!J458</f>
        <v>0.58643000000000001</v>
      </c>
      <c r="K11" s="469">
        <f ca="1">Toys!K458</f>
        <v>0.23935999999999999</v>
      </c>
      <c r="L11" s="469">
        <f ca="1">Toys!L458</f>
        <v>0.15504000000000001</v>
      </c>
      <c r="M11" s="469">
        <f ca="1">Toys!M458</f>
        <v>0.2442</v>
      </c>
      <c r="N11" s="469">
        <f ca="1">Toys!N458</f>
        <v>0.29586000000000001</v>
      </c>
      <c r="O11" s="469">
        <f ca="1">Toys!O458</f>
        <v>0.33574999999999999</v>
      </c>
      <c r="P11" s="469">
        <f ca="1">Toys!P458</f>
        <v>0.19433</v>
      </c>
      <c r="Q11" s="469">
        <f ca="1">Toys!Q458</f>
        <v>0.13538</v>
      </c>
      <c r="R11" s="469">
        <f ca="1">Toys!R458</f>
        <v>3.0020000000000002E-2</v>
      </c>
      <c r="S11" s="469">
        <f ca="1">Toys!S458</f>
        <v>9.8839999999999997E-2</v>
      </c>
      <c r="T11"/>
      <c r="U11"/>
      <c r="V11"/>
      <c r="W11"/>
      <c r="X11"/>
      <c r="Y11"/>
      <c r="Z11"/>
      <c r="AA11"/>
      <c r="AB11"/>
      <c r="AC11"/>
      <c r="AD11"/>
      <c r="AE11"/>
      <c r="AF11"/>
      <c r="AG11"/>
      <c r="AH11"/>
      <c r="AI11"/>
      <c r="AJ11"/>
      <c r="AK11"/>
      <c r="AL11"/>
      <c r="AM11"/>
      <c r="AN11"/>
      <c r="AO11"/>
    </row>
    <row r="12" spans="1:41" s="214" customFormat="1" x14ac:dyDescent="0.35">
      <c r="A12" s="446" t="s">
        <v>1821</v>
      </c>
      <c r="B12" s="453"/>
      <c r="C12" s="582">
        <f t="shared" ca="1" si="0"/>
        <v>2.0710917940544365E-3</v>
      </c>
      <c r="D12" s="595">
        <f t="shared" ca="1" si="0"/>
        <v>6.4545949880729925E-3</v>
      </c>
      <c r="E12" s="589">
        <f t="shared" ca="1" si="0"/>
        <v>0</v>
      </c>
      <c r="F12" s="469">
        <f ca="1">Toys!F459</f>
        <v>1.661E-2</v>
      </c>
      <c r="G12" s="469">
        <f ca="1">Toys!G459</f>
        <v>0</v>
      </c>
      <c r="H12" s="469">
        <f ca="1">Toys!H459</f>
        <v>0</v>
      </c>
      <c r="I12" s="469">
        <f ca="1">Toys!I459</f>
        <v>2.632E-2</v>
      </c>
      <c r="J12" s="469">
        <f ca="1">Toys!J459</f>
        <v>0</v>
      </c>
      <c r="K12" s="469">
        <f ca="1">Toys!K459</f>
        <v>0</v>
      </c>
      <c r="L12" s="469">
        <f ca="1">Toys!L459</f>
        <v>0</v>
      </c>
      <c r="M12" s="469">
        <f ca="1">Toys!M459</f>
        <v>0</v>
      </c>
      <c r="N12" s="469">
        <f ca="1">Toys!N459</f>
        <v>0</v>
      </c>
      <c r="O12" s="469">
        <f ca="1">Toys!O459</f>
        <v>0</v>
      </c>
      <c r="P12" s="469">
        <f ca="1">Toys!P459</f>
        <v>0</v>
      </c>
      <c r="Q12" s="469">
        <f ca="1">Toys!Q459</f>
        <v>0</v>
      </c>
      <c r="R12" s="469">
        <f ca="1">Toys!R459</f>
        <v>0</v>
      </c>
      <c r="S12" s="469">
        <f ca="1">Toys!S459</f>
        <v>0</v>
      </c>
      <c r="T12"/>
      <c r="U12"/>
      <c r="V12"/>
      <c r="W12"/>
      <c r="X12"/>
      <c r="Y12"/>
      <c r="Z12"/>
      <c r="AA12"/>
      <c r="AB12"/>
      <c r="AC12"/>
      <c r="AD12"/>
      <c r="AE12"/>
      <c r="AF12"/>
      <c r="AG12"/>
      <c r="AH12"/>
      <c r="AI12"/>
      <c r="AJ12"/>
      <c r="AK12"/>
      <c r="AL12"/>
      <c r="AM12"/>
      <c r="AN12"/>
      <c r="AO12"/>
    </row>
    <row r="13" spans="1:41" s="214" customFormat="1" x14ac:dyDescent="0.35">
      <c r="A13" s="446" t="s">
        <v>1824</v>
      </c>
      <c r="B13" s="453"/>
      <c r="C13" s="582">
        <f t="shared" ca="1" si="0"/>
        <v>1.9886366066547322E-2</v>
      </c>
      <c r="D13" s="595">
        <f t="shared" ca="1" si="0"/>
        <v>2.9838202709825519E-2</v>
      </c>
      <c r="E13" s="589">
        <f t="shared" ca="1" si="0"/>
        <v>1.518438085166522E-2</v>
      </c>
      <c r="F13" s="469">
        <f ca="1">Toys!F460</f>
        <v>0</v>
      </c>
      <c r="G13" s="469">
        <f ca="1">Toys!G460</f>
        <v>0</v>
      </c>
      <c r="H13" s="469">
        <f ca="1">Toys!H460</f>
        <v>1.4160000000000001E-2</v>
      </c>
      <c r="I13" s="469">
        <f ca="1">Toys!I460</f>
        <v>2.632E-2</v>
      </c>
      <c r="J13" s="469">
        <f ca="1">Toys!J460</f>
        <v>0</v>
      </c>
      <c r="K13" s="469">
        <f ca="1">Toys!K460</f>
        <v>0</v>
      </c>
      <c r="L13" s="469">
        <f ca="1">Toys!L460</f>
        <v>0</v>
      </c>
      <c r="M13" s="469">
        <f ca="1">Toys!M460</f>
        <v>0</v>
      </c>
      <c r="N13" s="469">
        <f ca="1">Toys!N460</f>
        <v>0.20088</v>
      </c>
      <c r="O13" s="469">
        <f ca="1">Toys!O460</f>
        <v>2.5260000000000001E-2</v>
      </c>
      <c r="P13" s="469">
        <f ca="1">Toys!P460</f>
        <v>0</v>
      </c>
      <c r="Q13" s="469">
        <f ca="1">Toys!Q460</f>
        <v>6.9769999999999999E-2</v>
      </c>
      <c r="R13" s="469">
        <f ca="1">Toys!R460</f>
        <v>0</v>
      </c>
      <c r="S13" s="469">
        <f ca="1">Toys!S460</f>
        <v>0</v>
      </c>
      <c r="T13"/>
      <c r="U13"/>
      <c r="V13"/>
      <c r="W13"/>
      <c r="X13"/>
      <c r="Y13"/>
      <c r="Z13"/>
      <c r="AA13"/>
      <c r="AB13"/>
      <c r="AC13"/>
      <c r="AD13"/>
      <c r="AE13"/>
      <c r="AF13"/>
      <c r="AG13"/>
      <c r="AH13"/>
      <c r="AI13"/>
      <c r="AJ13"/>
      <c r="AK13"/>
      <c r="AL13"/>
      <c r="AM13"/>
      <c r="AN13"/>
      <c r="AO13"/>
    </row>
    <row r="14" spans="1:41" s="214" customFormat="1" x14ac:dyDescent="0.35">
      <c r="A14" s="446" t="s">
        <v>1828</v>
      </c>
      <c r="B14" s="453"/>
      <c r="C14" s="582">
        <f t="shared" ca="1" si="0"/>
        <v>4.7369757388331804E-3</v>
      </c>
      <c r="D14" s="595">
        <f t="shared" ca="1" si="0"/>
        <v>7.0342239636505917E-3</v>
      </c>
      <c r="E14" s="589">
        <f t="shared" ca="1" si="0"/>
        <v>3.6515854159020456E-3</v>
      </c>
      <c r="F14" s="469">
        <f ca="1">Toys!F461</f>
        <v>0</v>
      </c>
      <c r="G14" s="469">
        <f ca="1">Toys!G461</f>
        <v>3.6229999999999998E-2</v>
      </c>
      <c r="H14" s="469">
        <f ca="1">Toys!H461</f>
        <v>0</v>
      </c>
      <c r="I14" s="469">
        <f ca="1">Toys!I461</f>
        <v>0</v>
      </c>
      <c r="J14" s="469">
        <f ca="1">Toys!J461</f>
        <v>0</v>
      </c>
      <c r="K14" s="469">
        <f ca="1">Toys!K461</f>
        <v>0</v>
      </c>
      <c r="L14" s="469">
        <f ca="1">Toys!L461</f>
        <v>0</v>
      </c>
      <c r="M14" s="469">
        <f ca="1">Toys!M461</f>
        <v>0</v>
      </c>
      <c r="N14" s="469">
        <f ca="1">Toys!N461</f>
        <v>0</v>
      </c>
      <c r="O14" s="469">
        <f ca="1">Toys!O461</f>
        <v>0</v>
      </c>
      <c r="P14" s="469">
        <f ca="1">Toys!P461</f>
        <v>0</v>
      </c>
      <c r="Q14" s="469">
        <f ca="1">Toys!Q461</f>
        <v>0</v>
      </c>
      <c r="R14" s="469">
        <f ca="1">Toys!R461</f>
        <v>1.5010000000000001E-2</v>
      </c>
      <c r="S14" s="469">
        <f ca="1">Toys!S461</f>
        <v>0</v>
      </c>
      <c r="T14"/>
      <c r="U14"/>
      <c r="V14"/>
      <c r="W14"/>
      <c r="X14"/>
      <c r="Y14"/>
      <c r="Z14"/>
      <c r="AA14"/>
      <c r="AB14"/>
      <c r="AC14"/>
      <c r="AD14"/>
      <c r="AE14"/>
      <c r="AF14"/>
      <c r="AG14"/>
      <c r="AH14"/>
      <c r="AI14"/>
      <c r="AJ14"/>
      <c r="AK14"/>
      <c r="AL14"/>
      <c r="AM14"/>
      <c r="AN14"/>
      <c r="AO14"/>
    </row>
    <row r="15" spans="1:41" s="214" customFormat="1" x14ac:dyDescent="0.35">
      <c r="A15" s="446" t="s">
        <v>1831</v>
      </c>
      <c r="B15" s="453"/>
      <c r="C15" s="582">
        <f t="shared" ca="1" si="0"/>
        <v>2.0597714874489421E-2</v>
      </c>
      <c r="D15" s="595">
        <f t="shared" ca="1" si="0"/>
        <v>1.9232311532609965E-2</v>
      </c>
      <c r="E15" s="589">
        <f t="shared" ca="1" si="0"/>
        <v>2.1242832610641596E-2</v>
      </c>
      <c r="F15" s="469">
        <f ca="1">Toys!F462</f>
        <v>0</v>
      </c>
      <c r="G15" s="469">
        <f ca="1">Toys!G462</f>
        <v>0</v>
      </c>
      <c r="H15" s="469">
        <f ca="1">Toys!H462</f>
        <v>0</v>
      </c>
      <c r="I15" s="469">
        <f ca="1">Toys!I462</f>
        <v>0</v>
      </c>
      <c r="J15" s="469">
        <f ca="1">Toys!J462</f>
        <v>1.8409999999999999E-2</v>
      </c>
      <c r="K15" s="469">
        <f ca="1">Toys!K462</f>
        <v>1.2869999999999999E-2</v>
      </c>
      <c r="L15" s="469">
        <f ca="1">Toys!L462</f>
        <v>0.15456</v>
      </c>
      <c r="M15" s="469">
        <f ca="1">Toys!M462</f>
        <v>8.2949999999999996E-2</v>
      </c>
      <c r="N15" s="469">
        <f ca="1">Toys!N462</f>
        <v>2.2599999999999999E-2</v>
      </c>
      <c r="O15" s="469">
        <f ca="1">Toys!O462</f>
        <v>0</v>
      </c>
      <c r="P15" s="469">
        <f ca="1">Toys!P462</f>
        <v>0</v>
      </c>
      <c r="Q15" s="469">
        <f ca="1">Toys!Q462</f>
        <v>0</v>
      </c>
      <c r="R15" s="469">
        <f ca="1">Toys!R462</f>
        <v>0</v>
      </c>
      <c r="S15" s="469">
        <f ca="1">Toys!S462</f>
        <v>0</v>
      </c>
      <c r="T15"/>
      <c r="U15"/>
      <c r="V15"/>
      <c r="W15"/>
      <c r="X15"/>
      <c r="Y15"/>
      <c r="Z15"/>
      <c r="AA15"/>
      <c r="AB15"/>
      <c r="AC15"/>
      <c r="AD15"/>
      <c r="AE15"/>
      <c r="AF15"/>
      <c r="AG15"/>
      <c r="AH15"/>
      <c r="AI15"/>
      <c r="AJ15"/>
      <c r="AK15"/>
      <c r="AL15"/>
      <c r="AM15"/>
      <c r="AN15"/>
      <c r="AO15"/>
    </row>
    <row r="16" spans="1:41" x14ac:dyDescent="0.35">
      <c r="A16" s="446" t="s">
        <v>1834</v>
      </c>
      <c r="B16" s="453"/>
      <c r="C16" s="582">
        <f t="shared" ca="1" si="0"/>
        <v>7.3223508708150234E-3</v>
      </c>
      <c r="D16" s="595">
        <f t="shared" ca="1" si="0"/>
        <v>2.2820238758781114E-2</v>
      </c>
      <c r="E16" s="589">
        <f t="shared" ca="1" si="0"/>
        <v>0</v>
      </c>
      <c r="F16" s="469">
        <f ca="1">Toys!F463</f>
        <v>0</v>
      </c>
      <c r="G16" s="469">
        <f ca="1">Toys!G463</f>
        <v>0</v>
      </c>
      <c r="H16" s="469">
        <f ca="1">Toys!H463</f>
        <v>0</v>
      </c>
      <c r="I16" s="469">
        <f ca="1">Toys!I463</f>
        <v>0</v>
      </c>
      <c r="J16" s="469">
        <f ca="1">Toys!J463</f>
        <v>0.13488</v>
      </c>
      <c r="K16" s="469">
        <f ca="1">Toys!K463</f>
        <v>0</v>
      </c>
      <c r="L16" s="469">
        <f ca="1">Toys!L463</f>
        <v>0</v>
      </c>
      <c r="M16" s="469">
        <f ca="1">Toys!M463</f>
        <v>0</v>
      </c>
      <c r="N16" s="469">
        <f ca="1">Toys!N463</f>
        <v>8.054E-2</v>
      </c>
      <c r="O16" s="469">
        <f ca="1">Toys!O463</f>
        <v>0</v>
      </c>
      <c r="P16" s="469">
        <f ca="1">Toys!P463</f>
        <v>0</v>
      </c>
      <c r="Q16" s="469">
        <f ca="1">Toys!Q463</f>
        <v>0</v>
      </c>
      <c r="R16" s="469">
        <f ca="1">Toys!R463</f>
        <v>0</v>
      </c>
      <c r="S16" s="469">
        <f ca="1">Toys!S463</f>
        <v>0</v>
      </c>
    </row>
    <row r="17" spans="1:41" x14ac:dyDescent="0.35">
      <c r="A17" s="453" t="s">
        <v>1837</v>
      </c>
      <c r="B17" s="453"/>
      <c r="C17" s="582">
        <f t="shared" ca="1" si="0"/>
        <v>4.90877759904817E-3</v>
      </c>
      <c r="D17" s="595">
        <f t="shared" ca="1" si="0"/>
        <v>1.5298294058881541E-2</v>
      </c>
      <c r="E17" s="589">
        <f t="shared" ca="1" si="0"/>
        <v>0</v>
      </c>
      <c r="F17" s="469">
        <f ca="1">Toys!F464</f>
        <v>0</v>
      </c>
      <c r="G17" s="469">
        <f ca="1">Toys!G464</f>
        <v>0</v>
      </c>
      <c r="H17" s="469">
        <f ca="1">Toys!H464</f>
        <v>0</v>
      </c>
      <c r="I17" s="469">
        <f ca="1">Toys!I464</f>
        <v>0</v>
      </c>
      <c r="J17" s="469">
        <f ca="1">Toys!J464</f>
        <v>0</v>
      </c>
      <c r="K17" s="469">
        <f ca="1">Toys!K464</f>
        <v>0</v>
      </c>
      <c r="L17" s="469">
        <f ca="1">Toys!L464</f>
        <v>0</v>
      </c>
      <c r="M17" s="469">
        <f ca="1">Toys!M464</f>
        <v>0</v>
      </c>
      <c r="N17" s="469">
        <f ca="1">Toys!N464</f>
        <v>5.7939999999999998E-2</v>
      </c>
      <c r="O17" s="469">
        <f ca="1">Toys!O464</f>
        <v>0.16600000000000001</v>
      </c>
      <c r="P17" s="469">
        <f ca="1">Toys!P464</f>
        <v>0</v>
      </c>
      <c r="Q17" s="469">
        <f ca="1">Toys!Q464</f>
        <v>0</v>
      </c>
      <c r="R17" s="469">
        <f ca="1">Toys!R464</f>
        <v>0</v>
      </c>
      <c r="S17" s="469">
        <f ca="1">Toys!S464</f>
        <v>0</v>
      </c>
    </row>
    <row r="18" spans="1:41" x14ac:dyDescent="0.35">
      <c r="A18" s="446" t="s">
        <v>1840</v>
      </c>
      <c r="B18" s="453"/>
      <c r="C18" s="582">
        <f t="shared" ca="1" si="0"/>
        <v>1.8191983442029528E-3</v>
      </c>
      <c r="D18" s="595">
        <f t="shared" ca="1" si="0"/>
        <v>0</v>
      </c>
      <c r="E18" s="589">
        <f t="shared" ca="1" si="0"/>
        <v>2.6787224726619783E-3</v>
      </c>
      <c r="F18" s="469">
        <f ca="1">Toys!F465</f>
        <v>0</v>
      </c>
      <c r="G18" s="469">
        <f ca="1">Toys!G465</f>
        <v>0</v>
      </c>
      <c r="H18" s="469">
        <f ca="1">Toys!H465</f>
        <v>0</v>
      </c>
      <c r="I18" s="469">
        <f ca="1">Toys!I465</f>
        <v>0</v>
      </c>
      <c r="J18" s="469">
        <f ca="1">Toys!J465</f>
        <v>0</v>
      </c>
      <c r="K18" s="469">
        <f ca="1">Toys!K465</f>
        <v>0</v>
      </c>
      <c r="L18" s="469">
        <f ca="1">Toys!L465</f>
        <v>0</v>
      </c>
      <c r="M18" s="469">
        <f ca="1">Toys!M465</f>
        <v>1.0460000000000001E-2</v>
      </c>
      <c r="N18" s="469">
        <f ca="1">Toys!N465</f>
        <v>0</v>
      </c>
      <c r="O18" s="469">
        <f ca="1">Toys!O465</f>
        <v>0</v>
      </c>
      <c r="P18" s="469">
        <f ca="1">Toys!P465</f>
        <v>0</v>
      </c>
      <c r="Q18" s="469">
        <f ca="1">Toys!Q465</f>
        <v>0</v>
      </c>
      <c r="R18" s="469">
        <f ca="1">Toys!R465</f>
        <v>0</v>
      </c>
      <c r="S18" s="469">
        <f ca="1">Toys!S465</f>
        <v>0</v>
      </c>
    </row>
    <row r="19" spans="1:41" x14ac:dyDescent="0.35">
      <c r="A19" s="446" t="s">
        <v>1843</v>
      </c>
      <c r="B19" s="453"/>
      <c r="C19" s="582">
        <f t="shared" ca="1" si="0"/>
        <v>0</v>
      </c>
      <c r="D19" s="595">
        <f t="shared" ca="1" si="0"/>
        <v>0</v>
      </c>
      <c r="E19" s="589">
        <f t="shared" ca="1" si="0"/>
        <v>0</v>
      </c>
      <c r="F19" s="469">
        <f ca="1">Toys!F466</f>
        <v>0</v>
      </c>
      <c r="G19" s="469">
        <f ca="1">Toys!G466</f>
        <v>0</v>
      </c>
      <c r="H19" s="469">
        <f ca="1">Toys!H466</f>
        <v>0</v>
      </c>
      <c r="I19" s="469">
        <f ca="1">Toys!I466</f>
        <v>0</v>
      </c>
      <c r="J19" s="469">
        <f ca="1">Toys!J466</f>
        <v>0</v>
      </c>
      <c r="K19" s="469">
        <f ca="1">Toys!K466</f>
        <v>0</v>
      </c>
      <c r="L19" s="469">
        <f ca="1">Toys!L466</f>
        <v>0</v>
      </c>
      <c r="M19" s="469">
        <f ca="1">Toys!M466</f>
        <v>0</v>
      </c>
      <c r="N19" s="469">
        <f ca="1">Toys!N466</f>
        <v>0</v>
      </c>
      <c r="O19" s="469">
        <f ca="1">Toys!O466</f>
        <v>0</v>
      </c>
      <c r="P19" s="469">
        <f ca="1">Toys!P466</f>
        <v>0</v>
      </c>
      <c r="Q19" s="469">
        <f ca="1">Toys!Q466</f>
        <v>0</v>
      </c>
      <c r="R19" s="469">
        <f ca="1">Toys!R466</f>
        <v>0</v>
      </c>
      <c r="S19" s="469">
        <f ca="1">Toys!S466</f>
        <v>0</v>
      </c>
    </row>
    <row r="20" spans="1:41" x14ac:dyDescent="0.35">
      <c r="A20" s="453" t="s">
        <v>1845</v>
      </c>
      <c r="B20" s="453"/>
      <c r="C20" s="582">
        <f t="shared" ca="1" si="0"/>
        <v>1.3800898975898965E-2</v>
      </c>
      <c r="D20" s="595">
        <f t="shared" ca="1" si="0"/>
        <v>9.6326869643392817E-3</v>
      </c>
      <c r="E20" s="589">
        <f t="shared" ca="1" si="0"/>
        <v>1.5770271258962451E-2</v>
      </c>
      <c r="F20" s="469">
        <f ca="1">Toys!F467</f>
        <v>0</v>
      </c>
      <c r="G20" s="469">
        <f ca="1">Toys!G467</f>
        <v>0</v>
      </c>
      <c r="H20" s="469">
        <f ca="1">Toys!H467</f>
        <v>0</v>
      </c>
      <c r="I20" s="469">
        <f ca="1">Toys!I467</f>
        <v>4.0640000000000003E-2</v>
      </c>
      <c r="J20" s="469">
        <f ca="1">Toys!J467</f>
        <v>0</v>
      </c>
      <c r="K20" s="469">
        <f ca="1">Toys!K467</f>
        <v>0</v>
      </c>
      <c r="L20" s="469">
        <f ca="1">Toys!L467</f>
        <v>2.8469999999999999E-2</v>
      </c>
      <c r="M20" s="469">
        <f ca="1">Toys!M467</f>
        <v>0</v>
      </c>
      <c r="N20" s="469">
        <f ca="1">Toys!N467</f>
        <v>0</v>
      </c>
      <c r="O20" s="469">
        <f ca="1">Toys!O467</f>
        <v>0</v>
      </c>
      <c r="P20" s="469">
        <f ca="1">Toys!P467</f>
        <v>5.058E-2</v>
      </c>
      <c r="Q20" s="469">
        <f ca="1">Toys!Q467</f>
        <v>0</v>
      </c>
      <c r="R20" s="469">
        <f ca="1">Toys!R467</f>
        <v>0</v>
      </c>
      <c r="S20" s="469">
        <f ca="1">Toys!S467</f>
        <v>6.1850000000000002E-2</v>
      </c>
    </row>
    <row r="21" spans="1:41" s="565" customFormat="1" x14ac:dyDescent="0.35">
      <c r="A21" s="576" t="s">
        <v>1853</v>
      </c>
      <c r="B21" s="576"/>
      <c r="C21" s="620">
        <f t="shared" ca="1" si="0"/>
        <v>0.34292227897714345</v>
      </c>
      <c r="D21" s="624">
        <f t="shared" ca="1" si="0"/>
        <v>0.55194210622071616</v>
      </c>
      <c r="E21" s="622">
        <f t="shared" ca="1" si="0"/>
        <v>0.24416582099405218</v>
      </c>
      <c r="F21" s="617">
        <f ca="1">Toys!F468</f>
        <v>0.65163000000000015</v>
      </c>
      <c r="G21" s="617">
        <f ca="1">Toys!G468</f>
        <v>0.67503999999999997</v>
      </c>
      <c r="H21" s="617">
        <f ca="1">Toys!H468</f>
        <v>0.57369999999999999</v>
      </c>
      <c r="I21" s="617">
        <f ca="1">Toys!I468</f>
        <v>0.60101000000000004</v>
      </c>
      <c r="J21" s="617">
        <f ca="1">Toys!J468</f>
        <v>0.24168999999999999</v>
      </c>
      <c r="K21" s="617">
        <f ca="1">Toys!K468</f>
        <v>0.73494999999999999</v>
      </c>
      <c r="L21" s="617">
        <f ca="1">Toys!L468</f>
        <v>0.60221000000000002</v>
      </c>
      <c r="M21" s="617">
        <f ca="1">Toys!M468</f>
        <v>0.41452</v>
      </c>
      <c r="N21" s="617">
        <f ca="1">Toys!N468</f>
        <v>0.31946000000000002</v>
      </c>
      <c r="O21" s="617">
        <f ca="1">Toys!O468</f>
        <v>0.44766</v>
      </c>
      <c r="P21" s="617">
        <f ca="1">Toys!P468</f>
        <v>0.15977</v>
      </c>
      <c r="Q21" s="617">
        <f ca="1">Toys!Q468</f>
        <v>0.33487</v>
      </c>
      <c r="R21" s="617">
        <f ca="1">Toys!R468</f>
        <v>6.8419999999999995E-2</v>
      </c>
      <c r="S21" s="617">
        <f ca="1">Toys!S468</f>
        <v>0.18510000000000001</v>
      </c>
    </row>
    <row r="22" spans="1:41" s="213" customFormat="1" x14ac:dyDescent="0.35">
      <c r="A22" s="567" t="s">
        <v>1855</v>
      </c>
      <c r="B22" s="491"/>
      <c r="C22" s="583">
        <f t="shared" ca="1" si="0"/>
        <v>1.2041571121736375E-2</v>
      </c>
      <c r="D22" s="596">
        <f t="shared" ca="1" si="0"/>
        <v>2.2064491572682549E-2</v>
      </c>
      <c r="E22" s="590">
        <f t="shared" ca="1" si="0"/>
        <v>7.306000647705339E-3</v>
      </c>
      <c r="F22" s="496">
        <f ca="1">Toys!F469</f>
        <v>6.5640000000000004E-2</v>
      </c>
      <c r="G22" s="496">
        <f ca="1">Toys!G469</f>
        <v>0</v>
      </c>
      <c r="H22" s="496">
        <f ca="1">Toys!H469</f>
        <v>5.6079999999999998E-2</v>
      </c>
      <c r="I22" s="496">
        <f ca="1">Toys!I469</f>
        <v>5.5259999999999997E-2</v>
      </c>
      <c r="J22" s="496">
        <f ca="1">Toys!J469</f>
        <v>0</v>
      </c>
      <c r="K22" s="496">
        <f ca="1">Toys!K469</f>
        <v>0</v>
      </c>
      <c r="L22" s="496">
        <f ca="1">Toys!L469</f>
        <v>0</v>
      </c>
      <c r="M22" s="496">
        <f ca="1">Toys!M469</f>
        <v>0</v>
      </c>
      <c r="N22" s="496">
        <f ca="1">Toys!N469</f>
        <v>0</v>
      </c>
      <c r="O22" s="496">
        <f ca="1">Toys!O469</f>
        <v>0</v>
      </c>
      <c r="P22" s="496">
        <f ca="1">Toys!P469</f>
        <v>0</v>
      </c>
      <c r="Q22" s="496">
        <f ca="1">Toys!Q469</f>
        <v>3.3570000000000003E-2</v>
      </c>
      <c r="R22" s="496">
        <f ca="1">Toys!R469</f>
        <v>0</v>
      </c>
      <c r="S22" s="496">
        <f ca="1">Toys!S469</f>
        <v>0</v>
      </c>
      <c r="T22" s="3"/>
      <c r="U22" s="3"/>
      <c r="V22" s="3"/>
      <c r="W22" s="3"/>
      <c r="X22" s="3"/>
      <c r="Y22" s="3"/>
      <c r="Z22" s="3"/>
      <c r="AA22" s="3"/>
      <c r="AB22" s="3"/>
      <c r="AC22" s="3"/>
      <c r="AD22" s="3"/>
      <c r="AE22" s="3"/>
      <c r="AF22" s="3"/>
      <c r="AG22" s="3"/>
      <c r="AH22" s="3"/>
      <c r="AI22" s="3"/>
      <c r="AJ22" s="3"/>
      <c r="AK22" s="3"/>
      <c r="AL22" s="3"/>
      <c r="AM22" s="3"/>
      <c r="AN22" s="3"/>
      <c r="AO22" s="3"/>
    </row>
    <row r="23" spans="1:41" x14ac:dyDescent="0.35">
      <c r="A23" s="567" t="s">
        <v>1887</v>
      </c>
      <c r="B23" s="461"/>
      <c r="C23" s="583">
        <f t="shared" ref="C23:C39" ca="1" si="1">C88/C$117</f>
        <v>3.6410185713584148E-2</v>
      </c>
      <c r="D23" s="596">
        <f t="shared" ref="D23:D39" ca="1" si="2">D88/D$117</f>
        <v>6.0609461730804656E-2</v>
      </c>
      <c r="E23" s="590">
        <f t="shared" ref="E23:E39" ca="1" si="3">E88/E$117</f>
        <v>2.49766541834343E-2</v>
      </c>
      <c r="F23" s="496">
        <f ca="1">Toys!F470</f>
        <v>0.19511000000000001</v>
      </c>
      <c r="G23" s="496">
        <f ca="1">Toys!G470</f>
        <v>1.418E-2</v>
      </c>
      <c r="H23" s="496">
        <f ca="1">Toys!H470</f>
        <v>9.0340000000000004E-2</v>
      </c>
      <c r="I23" s="496">
        <f ca="1">Toys!I470</f>
        <v>0.1366</v>
      </c>
      <c r="J23" s="496">
        <f ca="1">Toys!J470</f>
        <v>0</v>
      </c>
      <c r="K23" s="496">
        <f ca="1">Toys!K470</f>
        <v>0</v>
      </c>
      <c r="L23" s="496">
        <f ca="1">Toys!L470</f>
        <v>4.4019999999999997E-2</v>
      </c>
      <c r="M23" s="496">
        <f ca="1">Toys!M470</f>
        <v>9.7530000000000006E-2</v>
      </c>
      <c r="N23" s="496">
        <f ca="1">Toys!N470</f>
        <v>0</v>
      </c>
      <c r="O23" s="496">
        <f ca="1">Toys!O470</f>
        <v>0</v>
      </c>
      <c r="P23" s="496">
        <f ca="1">Toys!P470</f>
        <v>0</v>
      </c>
      <c r="Q23" s="496">
        <f ca="1">Toys!Q470</f>
        <v>0</v>
      </c>
      <c r="R23" s="496">
        <f ca="1">Toys!R470</f>
        <v>0</v>
      </c>
      <c r="S23" s="496">
        <f ca="1">Toys!S470</f>
        <v>0</v>
      </c>
    </row>
    <row r="24" spans="1:41" x14ac:dyDescent="0.35">
      <c r="A24" s="567" t="s">
        <v>1888</v>
      </c>
      <c r="B24" s="461"/>
      <c r="C24" s="583">
        <f t="shared" ca="1" si="1"/>
        <v>1.1539474365482258E-2</v>
      </c>
      <c r="D24" s="596">
        <f t="shared" ca="1" si="2"/>
        <v>3.0293415805975825E-2</v>
      </c>
      <c r="E24" s="590">
        <f t="shared" ca="1" si="3"/>
        <v>2.6787224726619783E-3</v>
      </c>
      <c r="F24" s="496">
        <f ca="1">Toys!F471</f>
        <v>0</v>
      </c>
      <c r="G24" s="496">
        <f ca="1">Toys!G471</f>
        <v>3.6229999999999998E-2</v>
      </c>
      <c r="H24" s="496">
        <f ca="1">Toys!H471</f>
        <v>0.15159</v>
      </c>
      <c r="I24" s="496">
        <f ca="1">Toys!I471</f>
        <v>4.0640000000000003E-2</v>
      </c>
      <c r="J24" s="496">
        <f ca="1">Toys!J471</f>
        <v>0</v>
      </c>
      <c r="K24" s="496">
        <f ca="1">Toys!K471</f>
        <v>0</v>
      </c>
      <c r="L24" s="496">
        <f ca="1">Toys!L471</f>
        <v>0</v>
      </c>
      <c r="M24" s="496">
        <f ca="1">Toys!M471</f>
        <v>1.0460000000000001E-2</v>
      </c>
      <c r="N24" s="496">
        <f ca="1">Toys!N471</f>
        <v>2.2599999999999999E-2</v>
      </c>
      <c r="O24" s="496">
        <f ca="1">Toys!O471</f>
        <v>0</v>
      </c>
      <c r="P24" s="496">
        <f ca="1">Toys!P471</f>
        <v>0</v>
      </c>
      <c r="Q24" s="496">
        <f ca="1">Toys!Q471</f>
        <v>0</v>
      </c>
      <c r="R24" s="496">
        <f ca="1">Toys!R471</f>
        <v>0</v>
      </c>
      <c r="S24" s="496">
        <f ca="1">Toys!S471</f>
        <v>0</v>
      </c>
    </row>
    <row r="25" spans="1:41" x14ac:dyDescent="0.35">
      <c r="A25" s="567" t="s">
        <v>1858</v>
      </c>
      <c r="B25" s="461"/>
      <c r="C25" s="583">
        <f t="shared" ca="1" si="1"/>
        <v>3.1845679363447271E-3</v>
      </c>
      <c r="D25" s="596">
        <f t="shared" ca="1" si="2"/>
        <v>9.924763499192522E-3</v>
      </c>
      <c r="E25" s="590">
        <f t="shared" ca="1" si="3"/>
        <v>0</v>
      </c>
      <c r="F25" s="496">
        <f ca="1">Toys!F472</f>
        <v>1.661E-2</v>
      </c>
      <c r="G25" s="496">
        <f ca="1">Toys!G472</f>
        <v>2.8330000000000001E-2</v>
      </c>
      <c r="H25" s="496">
        <f ca="1">Toys!H472</f>
        <v>2.8369999999999999E-2</v>
      </c>
      <c r="I25" s="496">
        <f ca="1">Toys!I472</f>
        <v>0</v>
      </c>
      <c r="J25" s="496">
        <f ca="1">Toys!J472</f>
        <v>0</v>
      </c>
      <c r="K25" s="496">
        <f ca="1">Toys!K472</f>
        <v>0</v>
      </c>
      <c r="L25" s="496">
        <f ca="1">Toys!L472</f>
        <v>0</v>
      </c>
      <c r="M25" s="496">
        <f ca="1">Toys!M472</f>
        <v>0</v>
      </c>
      <c r="N25" s="496">
        <f ca="1">Toys!N472</f>
        <v>0</v>
      </c>
      <c r="O25" s="496">
        <f ca="1">Toys!O472</f>
        <v>0</v>
      </c>
      <c r="P25" s="496">
        <f ca="1">Toys!P472</f>
        <v>0</v>
      </c>
      <c r="Q25" s="496">
        <f ca="1">Toys!Q472</f>
        <v>0</v>
      </c>
      <c r="R25" s="496">
        <f ca="1">Toys!R472</f>
        <v>0</v>
      </c>
      <c r="S25" s="496">
        <f ca="1">Toys!S472</f>
        <v>0</v>
      </c>
    </row>
    <row r="26" spans="1:41" x14ac:dyDescent="0.35">
      <c r="A26" s="567" t="s">
        <v>1860</v>
      </c>
      <c r="B26" s="461"/>
      <c r="C26" s="583">
        <f t="shared" ca="1" si="1"/>
        <v>0</v>
      </c>
      <c r="D26" s="596">
        <f t="shared" ca="1" si="2"/>
        <v>0</v>
      </c>
      <c r="E26" s="590">
        <f t="shared" ca="1" si="3"/>
        <v>0</v>
      </c>
      <c r="F26" s="496">
        <f ca="1">Toys!F473</f>
        <v>0</v>
      </c>
      <c r="G26" s="496">
        <f ca="1">Toys!G473</f>
        <v>0</v>
      </c>
      <c r="H26" s="496">
        <f ca="1">Toys!H473</f>
        <v>0</v>
      </c>
      <c r="I26" s="496">
        <f ca="1">Toys!I473</f>
        <v>0</v>
      </c>
      <c r="J26" s="496">
        <f ca="1">Toys!J473</f>
        <v>0</v>
      </c>
      <c r="K26" s="496">
        <f ca="1">Toys!K473</f>
        <v>0</v>
      </c>
      <c r="L26" s="496">
        <f ca="1">Toys!L473</f>
        <v>0</v>
      </c>
      <c r="M26" s="496">
        <f ca="1">Toys!M473</f>
        <v>0</v>
      </c>
      <c r="N26" s="496">
        <f ca="1">Toys!N473</f>
        <v>0</v>
      </c>
      <c r="O26" s="496">
        <f ca="1">Toys!O473</f>
        <v>0</v>
      </c>
      <c r="P26" s="496">
        <f ca="1">Toys!P473</f>
        <v>0</v>
      </c>
      <c r="Q26" s="496">
        <f ca="1">Toys!Q473</f>
        <v>0</v>
      </c>
      <c r="R26" s="496">
        <f ca="1">Toys!R473</f>
        <v>0</v>
      </c>
      <c r="S26" s="496">
        <f ca="1">Toys!S473</f>
        <v>0</v>
      </c>
    </row>
    <row r="27" spans="1:41" x14ac:dyDescent="0.35">
      <c r="A27" s="567" t="s">
        <v>1861</v>
      </c>
      <c r="B27" s="461"/>
      <c r="C27" s="583">
        <f t="shared" ca="1" si="1"/>
        <v>0</v>
      </c>
      <c r="D27" s="596">
        <f t="shared" ca="1" si="2"/>
        <v>0</v>
      </c>
      <c r="E27" s="590">
        <f t="shared" ca="1" si="3"/>
        <v>0</v>
      </c>
      <c r="F27" s="496">
        <f ca="1">Toys!F474</f>
        <v>0</v>
      </c>
      <c r="G27" s="496">
        <f ca="1">Toys!G474</f>
        <v>0</v>
      </c>
      <c r="H27" s="496">
        <f ca="1">Toys!H474</f>
        <v>0</v>
      </c>
      <c r="I27" s="496">
        <f ca="1">Toys!I474</f>
        <v>0</v>
      </c>
      <c r="J27" s="496">
        <f ca="1">Toys!J474</f>
        <v>0</v>
      </c>
      <c r="K27" s="496">
        <f ca="1">Toys!K474</f>
        <v>0</v>
      </c>
      <c r="L27" s="496">
        <f ca="1">Toys!L474</f>
        <v>0</v>
      </c>
      <c r="M27" s="496">
        <f ca="1">Toys!M474</f>
        <v>0</v>
      </c>
      <c r="N27" s="496">
        <f ca="1">Toys!N474</f>
        <v>0</v>
      </c>
      <c r="O27" s="496">
        <f ca="1">Toys!O474</f>
        <v>0</v>
      </c>
      <c r="P27" s="496">
        <f ca="1">Toys!P474</f>
        <v>0</v>
      </c>
      <c r="Q27" s="496">
        <f ca="1">Toys!Q474</f>
        <v>0</v>
      </c>
      <c r="R27" s="496">
        <f ca="1">Toys!R474</f>
        <v>0</v>
      </c>
      <c r="S27" s="496">
        <f ca="1">Toys!S474</f>
        <v>0</v>
      </c>
    </row>
    <row r="28" spans="1:41" x14ac:dyDescent="0.35">
      <c r="A28" s="567" t="s">
        <v>2365</v>
      </c>
      <c r="B28" s="461"/>
      <c r="C28" s="583">
        <f t="shared" ca="1" si="1"/>
        <v>1.2550990970850346E-2</v>
      </c>
      <c r="D28" s="596">
        <f t="shared" ca="1" si="2"/>
        <v>3.9115390079939028E-2</v>
      </c>
      <c r="E28" s="590">
        <f t="shared" ca="1" si="3"/>
        <v>0</v>
      </c>
      <c r="F28" s="496">
        <f ca="1">Toys!F475</f>
        <v>1.661E-2</v>
      </c>
      <c r="G28" s="496">
        <f ca="1">Toys!G475</f>
        <v>7.6100000000000001E-2</v>
      </c>
      <c r="H28" s="496">
        <f ca="1">Toys!H475</f>
        <v>1.4160000000000001E-2</v>
      </c>
      <c r="I28" s="496">
        <f ca="1">Toys!I475</f>
        <v>4.0640000000000003E-2</v>
      </c>
      <c r="J28" s="496">
        <f ca="1">Toys!J475</f>
        <v>0</v>
      </c>
      <c r="K28" s="496">
        <f ca="1">Toys!K475</f>
        <v>5.8610000000000002E-2</v>
      </c>
      <c r="L28" s="496">
        <f ca="1">Toys!L475</f>
        <v>0.11029</v>
      </c>
      <c r="M28" s="496">
        <f ca="1">Toys!M475</f>
        <v>0</v>
      </c>
      <c r="N28" s="496">
        <f ca="1">Toys!N475</f>
        <v>0</v>
      </c>
      <c r="O28" s="496">
        <f ca="1">Toys!O475</f>
        <v>0</v>
      </c>
      <c r="P28" s="496">
        <f ca="1">Toys!P475</f>
        <v>0</v>
      </c>
      <c r="Q28" s="496">
        <f ca="1">Toys!Q475</f>
        <v>0</v>
      </c>
      <c r="R28" s="496">
        <f ca="1">Toys!R475</f>
        <v>0</v>
      </c>
      <c r="S28" s="496">
        <f ca="1">Toys!S475</f>
        <v>0</v>
      </c>
    </row>
    <row r="29" spans="1:41" x14ac:dyDescent="0.35">
      <c r="A29" s="567" t="s">
        <v>2366</v>
      </c>
      <c r="B29" s="461"/>
      <c r="C29" s="583">
        <f t="shared" ca="1" si="1"/>
        <v>1.9190664920282343E-2</v>
      </c>
      <c r="D29" s="596">
        <f t="shared" ca="1" si="2"/>
        <v>9.5796068557666373E-3</v>
      </c>
      <c r="E29" s="590">
        <f t="shared" ca="1" si="3"/>
        <v>2.3731641077608015E-2</v>
      </c>
      <c r="F29" s="496">
        <f ca="1">Toys!F476</f>
        <v>8.498E-2</v>
      </c>
      <c r="G29" s="496">
        <f ca="1">Toys!G476</f>
        <v>0</v>
      </c>
      <c r="H29" s="496">
        <f ca="1">Toys!H476</f>
        <v>0</v>
      </c>
      <c r="I29" s="496">
        <f ca="1">Toys!I476</f>
        <v>0</v>
      </c>
      <c r="J29" s="496">
        <f ca="1">Toys!J476</f>
        <v>0</v>
      </c>
      <c r="K29" s="496">
        <f ca="1">Toys!K476</f>
        <v>0</v>
      </c>
      <c r="L29" s="496">
        <f ca="1">Toys!L476</f>
        <v>0</v>
      </c>
      <c r="M29" s="496">
        <f ca="1">Toys!M476</f>
        <v>5.6189999999999997E-2</v>
      </c>
      <c r="N29" s="496">
        <f ca="1">Toys!N476</f>
        <v>0</v>
      </c>
      <c r="O29" s="496">
        <f ca="1">Toys!O476</f>
        <v>0</v>
      </c>
      <c r="P29" s="496">
        <f ca="1">Toys!P476</f>
        <v>0</v>
      </c>
      <c r="Q29" s="496">
        <f ca="1">Toys!Q476</f>
        <v>0</v>
      </c>
      <c r="R29" s="496">
        <f ca="1">Toys!R476</f>
        <v>3.8399999999999997E-2</v>
      </c>
      <c r="S29" s="496">
        <f ca="1">Toys!S476</f>
        <v>0</v>
      </c>
    </row>
    <row r="30" spans="1:41" x14ac:dyDescent="0.35">
      <c r="A30" s="567" t="s">
        <v>1862</v>
      </c>
      <c r="B30" s="461"/>
      <c r="C30" s="583">
        <f t="shared" ca="1" si="1"/>
        <v>5.7502559314331868E-3</v>
      </c>
      <c r="D30" s="596">
        <f t="shared" ca="1" si="2"/>
        <v>2.8001464822054686E-3</v>
      </c>
      <c r="E30" s="590">
        <f t="shared" ca="1" si="3"/>
        <v>7.1441062838625445E-3</v>
      </c>
      <c r="F30" s="496">
        <f ca="1">Toys!F477</f>
        <v>0</v>
      </c>
      <c r="G30" s="496">
        <f ca="1">Toys!G477</f>
        <v>0</v>
      </c>
      <c r="H30" s="496">
        <f ca="1">Toys!H477</f>
        <v>0</v>
      </c>
      <c r="I30" s="496">
        <f ca="1">Toys!I477</f>
        <v>0</v>
      </c>
      <c r="J30" s="496">
        <f ca="1">Toys!J477</f>
        <v>1.8409999999999999E-2</v>
      </c>
      <c r="K30" s="496">
        <f ca="1">Toys!K477</f>
        <v>1.2869999999999999E-2</v>
      </c>
      <c r="L30" s="496">
        <f ca="1">Toys!L477</f>
        <v>0</v>
      </c>
      <c r="M30" s="496">
        <f ca="1">Toys!M477</f>
        <v>0</v>
      </c>
      <c r="N30" s="496">
        <f ca="1">Toys!N477</f>
        <v>0</v>
      </c>
      <c r="O30" s="496">
        <f ca="1">Toys!O477</f>
        <v>0</v>
      </c>
      <c r="P30" s="496">
        <f ca="1">Toys!P477</f>
        <v>1.2800000000000001E-2</v>
      </c>
      <c r="Q30" s="496">
        <f ca="1">Toys!Q477</f>
        <v>0</v>
      </c>
      <c r="R30" s="496">
        <f ca="1">Toys!R477</f>
        <v>0</v>
      </c>
      <c r="S30" s="496">
        <f ca="1">Toys!S477</f>
        <v>4.0030000000000003E-2</v>
      </c>
    </row>
    <row r="31" spans="1:41" s="212" customFormat="1" x14ac:dyDescent="0.35">
      <c r="A31" s="567" t="s">
        <v>1863</v>
      </c>
      <c r="B31" s="491"/>
      <c r="C31" s="583">
        <f t="shared" ca="1" si="1"/>
        <v>6.0174593031020549E-4</v>
      </c>
      <c r="D31" s="596">
        <f t="shared" ca="1" si="2"/>
        <v>1.8753520616631273E-3</v>
      </c>
      <c r="E31" s="590">
        <f t="shared" ca="1" si="3"/>
        <v>0</v>
      </c>
      <c r="F31" s="496">
        <f ca="1">Toys!F478</f>
        <v>0</v>
      </c>
      <c r="G31" s="496">
        <f ca="1">Toys!G478</f>
        <v>0</v>
      </c>
      <c r="H31" s="496">
        <f ca="1">Toys!H478</f>
        <v>0</v>
      </c>
      <c r="I31" s="496">
        <f ca="1">Toys!I478</f>
        <v>0</v>
      </c>
      <c r="J31" s="496">
        <f ca="1">Toys!J478</f>
        <v>1.8409999999999999E-2</v>
      </c>
      <c r="K31" s="496">
        <f ca="1">Toys!K478</f>
        <v>0</v>
      </c>
      <c r="L31" s="496">
        <f ca="1">Toys!L478</f>
        <v>0</v>
      </c>
      <c r="M31" s="496">
        <f ca="1">Toys!M478</f>
        <v>0</v>
      </c>
      <c r="N31" s="496">
        <f ca="1">Toys!N478</f>
        <v>0</v>
      </c>
      <c r="O31" s="496">
        <f ca="1">Toys!O478</f>
        <v>0</v>
      </c>
      <c r="P31" s="496">
        <f ca="1">Toys!P478</f>
        <v>0</v>
      </c>
      <c r="Q31" s="496">
        <f ca="1">Toys!Q478</f>
        <v>0</v>
      </c>
      <c r="R31" s="496">
        <f ca="1">Toys!R478</f>
        <v>0</v>
      </c>
      <c r="S31" s="496">
        <f ca="1">Toys!S478</f>
        <v>0</v>
      </c>
      <c r="T31" s="3"/>
      <c r="U31" s="3"/>
      <c r="V31" s="3"/>
      <c r="W31" s="3"/>
      <c r="X31" s="3"/>
      <c r="Y31" s="3"/>
      <c r="Z31" s="3"/>
      <c r="AA31" s="3"/>
      <c r="AB31" s="3"/>
      <c r="AC31" s="3"/>
      <c r="AD31" s="3"/>
      <c r="AE31" s="3"/>
      <c r="AF31" s="3"/>
      <c r="AG31" s="3"/>
      <c r="AH31" s="3"/>
      <c r="AI31" s="3"/>
      <c r="AJ31" s="3"/>
      <c r="AK31" s="3"/>
      <c r="AL31" s="3"/>
      <c r="AM31" s="3"/>
      <c r="AN31" s="3"/>
      <c r="AO31" s="3"/>
    </row>
    <row r="32" spans="1:41" x14ac:dyDescent="0.35">
      <c r="A32" s="567" t="s">
        <v>1889</v>
      </c>
      <c r="B32" s="461"/>
      <c r="C32" s="583">
        <f t="shared" ca="1" si="1"/>
        <v>0.2404502747466451</v>
      </c>
      <c r="D32" s="596">
        <f t="shared" ca="1" si="2"/>
        <v>0.37193171762325594</v>
      </c>
      <c r="E32" s="590">
        <f t="shared" ca="1" si="3"/>
        <v>0.17832869632878004</v>
      </c>
      <c r="F32" s="496">
        <f ca="1">Toys!F479</f>
        <v>0.25607000000000002</v>
      </c>
      <c r="G32" s="496">
        <f ca="1">Toys!G479</f>
        <v>0.5202</v>
      </c>
      <c r="H32" s="496">
        <f ca="1">Toys!H479</f>
        <v>0.23316000000000001</v>
      </c>
      <c r="I32" s="496">
        <f ca="1">Toys!I479</f>
        <v>0.32786999999999999</v>
      </c>
      <c r="J32" s="496">
        <f ca="1">Toys!J479</f>
        <v>0.18645999999999999</v>
      </c>
      <c r="K32" s="496">
        <f ca="1">Toys!K479</f>
        <v>0.66347</v>
      </c>
      <c r="L32" s="496">
        <f ca="1">Toys!L479</f>
        <v>0.44790000000000002</v>
      </c>
      <c r="M32" s="496">
        <f ca="1">Toys!M479</f>
        <v>0.25034000000000001</v>
      </c>
      <c r="N32" s="496">
        <f ca="1">Toys!N479</f>
        <v>0.29686000000000001</v>
      </c>
      <c r="O32" s="496">
        <f ca="1">Toys!O479</f>
        <v>0.44766</v>
      </c>
      <c r="P32" s="496">
        <f ca="1">Toys!P479</f>
        <v>0.14696999999999999</v>
      </c>
      <c r="Q32" s="496">
        <f ca="1">Toys!Q479</f>
        <v>0.30130000000000001</v>
      </c>
      <c r="R32" s="496">
        <f ca="1">Toys!R479</f>
        <v>3.0020000000000002E-2</v>
      </c>
      <c r="S32" s="496">
        <f ca="1">Toys!S479</f>
        <v>0.14507</v>
      </c>
    </row>
    <row r="33" spans="1:41" x14ac:dyDescent="0.35">
      <c r="A33" s="567" t="s">
        <v>1890</v>
      </c>
      <c r="B33" s="461"/>
      <c r="C33" s="583">
        <f t="shared" ca="1" si="1"/>
        <v>0</v>
      </c>
      <c r="D33" s="596">
        <f t="shared" ca="1" si="2"/>
        <v>0</v>
      </c>
      <c r="E33" s="590">
        <f t="shared" ca="1" si="3"/>
        <v>0</v>
      </c>
      <c r="F33" s="496">
        <f ca="1">Toys!F480</f>
        <v>0</v>
      </c>
      <c r="G33" s="496">
        <f ca="1">Toys!G480</f>
        <v>0</v>
      </c>
      <c r="H33" s="496">
        <f ca="1">Toys!H480</f>
        <v>0</v>
      </c>
      <c r="I33" s="496">
        <f ca="1">Toys!I480</f>
        <v>0</v>
      </c>
      <c r="J33" s="496">
        <f ca="1">Toys!J480</f>
        <v>0</v>
      </c>
      <c r="K33" s="496">
        <f ca="1">Toys!K480</f>
        <v>0</v>
      </c>
      <c r="L33" s="496">
        <f ca="1">Toys!L480</f>
        <v>0</v>
      </c>
      <c r="M33" s="496">
        <f ca="1">Toys!M480</f>
        <v>0</v>
      </c>
      <c r="N33" s="496">
        <f ca="1">Toys!N480</f>
        <v>0</v>
      </c>
      <c r="O33" s="496">
        <f ca="1">Toys!O480</f>
        <v>0</v>
      </c>
      <c r="P33" s="496">
        <f ca="1">Toys!P480</f>
        <v>0</v>
      </c>
      <c r="Q33" s="496">
        <f ca="1">Toys!Q480</f>
        <v>0</v>
      </c>
      <c r="R33" s="496">
        <f ca="1">Toys!R480</f>
        <v>0</v>
      </c>
      <c r="S33" s="496">
        <f ca="1">Toys!S480</f>
        <v>0</v>
      </c>
    </row>
    <row r="34" spans="1:41" x14ac:dyDescent="0.35">
      <c r="A34" s="567" t="s">
        <v>1891</v>
      </c>
      <c r="B34" s="461"/>
      <c r="C34" s="583">
        <f t="shared" ca="1" si="1"/>
        <v>0</v>
      </c>
      <c r="D34" s="596">
        <f t="shared" ca="1" si="2"/>
        <v>0</v>
      </c>
      <c r="E34" s="590">
        <f t="shared" ca="1" si="3"/>
        <v>0</v>
      </c>
      <c r="F34" s="496">
        <f ca="1">Toys!F481</f>
        <v>0</v>
      </c>
      <c r="G34" s="496">
        <f ca="1">Toys!G481</f>
        <v>0</v>
      </c>
      <c r="H34" s="496">
        <f ca="1">Toys!H481</f>
        <v>0</v>
      </c>
      <c r="I34" s="496">
        <f ca="1">Toys!I481</f>
        <v>0</v>
      </c>
      <c r="J34" s="496">
        <f ca="1">Toys!J481</f>
        <v>0</v>
      </c>
      <c r="K34" s="496">
        <f ca="1">Toys!K481</f>
        <v>0</v>
      </c>
      <c r="L34" s="496">
        <f ca="1">Toys!L481</f>
        <v>0</v>
      </c>
      <c r="M34" s="496">
        <f ca="1">Toys!M481</f>
        <v>0</v>
      </c>
      <c r="N34" s="496">
        <f ca="1">Toys!N481</f>
        <v>0</v>
      </c>
      <c r="O34" s="496">
        <f ca="1">Toys!O481</f>
        <v>0</v>
      </c>
      <c r="P34" s="496">
        <f ca="1">Toys!P481</f>
        <v>0</v>
      </c>
      <c r="Q34" s="496">
        <f ca="1">Toys!Q481</f>
        <v>0</v>
      </c>
      <c r="R34" s="496">
        <f ca="1">Toys!R481</f>
        <v>0</v>
      </c>
      <c r="S34" s="496">
        <f ca="1">Toys!S481</f>
        <v>0</v>
      </c>
    </row>
    <row r="35" spans="1:41" x14ac:dyDescent="0.35">
      <c r="A35" s="567" t="s">
        <v>1892</v>
      </c>
      <c r="B35" s="461"/>
      <c r="C35" s="583">
        <f t="shared" ca="1" si="1"/>
        <v>0</v>
      </c>
      <c r="D35" s="596">
        <f t="shared" ca="1" si="2"/>
        <v>0</v>
      </c>
      <c r="E35" s="590">
        <f t="shared" ca="1" si="3"/>
        <v>0</v>
      </c>
      <c r="F35" s="496">
        <f ca="1">Toys!F482</f>
        <v>0</v>
      </c>
      <c r="G35" s="496">
        <f ca="1">Toys!G482</f>
        <v>0</v>
      </c>
      <c r="H35" s="496">
        <f ca="1">Toys!H482</f>
        <v>0</v>
      </c>
      <c r="I35" s="496">
        <f ca="1">Toys!I482</f>
        <v>0</v>
      </c>
      <c r="J35" s="496">
        <f ca="1">Toys!J482</f>
        <v>0</v>
      </c>
      <c r="K35" s="496">
        <f ca="1">Toys!K482</f>
        <v>0</v>
      </c>
      <c r="L35" s="496">
        <f ca="1">Toys!L482</f>
        <v>0</v>
      </c>
      <c r="M35" s="496">
        <f ca="1">Toys!M482</f>
        <v>0</v>
      </c>
      <c r="N35" s="496">
        <f ca="1">Toys!N482</f>
        <v>0</v>
      </c>
      <c r="O35" s="496">
        <f ca="1">Toys!O482</f>
        <v>0</v>
      </c>
      <c r="P35" s="496">
        <f ca="1">Toys!P482</f>
        <v>0</v>
      </c>
      <c r="Q35" s="496">
        <f ca="1">Toys!Q482</f>
        <v>0</v>
      </c>
      <c r="R35" s="496">
        <f ca="1">Toys!R482</f>
        <v>0</v>
      </c>
      <c r="S35" s="496">
        <f ca="1">Toys!S482</f>
        <v>0</v>
      </c>
    </row>
    <row r="36" spans="1:41" x14ac:dyDescent="0.35">
      <c r="A36" s="567" t="s">
        <v>1866</v>
      </c>
      <c r="B36" s="461"/>
      <c r="C36" s="583">
        <f t="shared" ca="1" si="1"/>
        <v>0</v>
      </c>
      <c r="D36" s="596">
        <f t="shared" ca="1" si="2"/>
        <v>0</v>
      </c>
      <c r="E36" s="590">
        <f t="shared" ca="1" si="3"/>
        <v>0</v>
      </c>
      <c r="F36" s="496">
        <f ca="1">Toys!F483</f>
        <v>0</v>
      </c>
      <c r="G36" s="496">
        <f ca="1">Toys!G483</f>
        <v>0</v>
      </c>
      <c r="H36" s="496">
        <f ca="1">Toys!H483</f>
        <v>0</v>
      </c>
      <c r="I36" s="496">
        <f ca="1">Toys!I483</f>
        <v>0</v>
      </c>
      <c r="J36" s="496">
        <f ca="1">Toys!J483</f>
        <v>0</v>
      </c>
      <c r="K36" s="496">
        <f ca="1">Toys!K483</f>
        <v>0</v>
      </c>
      <c r="L36" s="496">
        <f ca="1">Toys!L483</f>
        <v>0</v>
      </c>
      <c r="M36" s="496">
        <f ca="1">Toys!M483</f>
        <v>0</v>
      </c>
      <c r="N36" s="496">
        <f ca="1">Toys!N483</f>
        <v>0</v>
      </c>
      <c r="O36" s="496">
        <f ca="1">Toys!O483</f>
        <v>0</v>
      </c>
      <c r="P36" s="496">
        <f ca="1">Toys!P483</f>
        <v>0</v>
      </c>
      <c r="Q36" s="496">
        <f ca="1">Toys!Q483</f>
        <v>0</v>
      </c>
      <c r="R36" s="496">
        <f ca="1">Toys!R483</f>
        <v>0</v>
      </c>
      <c r="S36" s="496">
        <f ca="1">Toys!S483</f>
        <v>0</v>
      </c>
    </row>
    <row r="37" spans="1:41" x14ac:dyDescent="0.35">
      <c r="A37" s="567" t="s">
        <v>1893</v>
      </c>
      <c r="B37" s="461"/>
      <c r="C37" s="583">
        <f t="shared" ca="1" si="1"/>
        <v>0</v>
      </c>
      <c r="D37" s="596">
        <f t="shared" ca="1" si="2"/>
        <v>0</v>
      </c>
      <c r="E37" s="590">
        <f t="shared" ca="1" si="3"/>
        <v>0</v>
      </c>
      <c r="F37" s="496">
        <f ca="1">Toys!F484</f>
        <v>0</v>
      </c>
      <c r="G37" s="496">
        <f ca="1">Toys!G484</f>
        <v>0</v>
      </c>
      <c r="H37" s="496">
        <f ca="1">Toys!H484</f>
        <v>0</v>
      </c>
      <c r="I37" s="496">
        <f ca="1">Toys!I484</f>
        <v>0</v>
      </c>
      <c r="J37" s="496">
        <f ca="1">Toys!J484</f>
        <v>0</v>
      </c>
      <c r="K37" s="496">
        <f ca="1">Toys!K484</f>
        <v>0</v>
      </c>
      <c r="L37" s="496">
        <f ca="1">Toys!L484</f>
        <v>0</v>
      </c>
      <c r="M37" s="496">
        <f ca="1">Toys!M484</f>
        <v>0</v>
      </c>
      <c r="N37" s="496">
        <f ca="1">Toys!N484</f>
        <v>0</v>
      </c>
      <c r="O37" s="496">
        <f ca="1">Toys!O484</f>
        <v>0</v>
      </c>
      <c r="P37" s="496">
        <f ca="1">Toys!P484</f>
        <v>0</v>
      </c>
      <c r="Q37" s="496">
        <f ca="1">Toys!Q484</f>
        <v>0</v>
      </c>
      <c r="R37" s="496">
        <f ca="1">Toys!R484</f>
        <v>0</v>
      </c>
      <c r="S37" s="496">
        <f ca="1">Toys!S484</f>
        <v>0</v>
      </c>
    </row>
    <row r="38" spans="1:41" x14ac:dyDescent="0.35">
      <c r="A38" s="567" t="s">
        <v>1894</v>
      </c>
      <c r="B38" s="461"/>
      <c r="C38" s="583">
        <f t="shared" ca="1" si="1"/>
        <v>0</v>
      </c>
      <c r="D38" s="596">
        <f t="shared" ca="1" si="2"/>
        <v>0</v>
      </c>
      <c r="E38" s="590">
        <f t="shared" ca="1" si="3"/>
        <v>0</v>
      </c>
      <c r="F38" s="496">
        <f ca="1">Toys!F485</f>
        <v>0</v>
      </c>
      <c r="G38" s="496">
        <f ca="1">Toys!G485</f>
        <v>0</v>
      </c>
      <c r="H38" s="496">
        <f ca="1">Toys!H485</f>
        <v>0</v>
      </c>
      <c r="I38" s="496">
        <f ca="1">Toys!I485</f>
        <v>0</v>
      </c>
      <c r="J38" s="496">
        <f ca="1">Toys!J485</f>
        <v>0</v>
      </c>
      <c r="K38" s="496">
        <f ca="1">Toys!K485</f>
        <v>0</v>
      </c>
      <c r="L38" s="496">
        <f ca="1">Toys!L485</f>
        <v>0</v>
      </c>
      <c r="M38" s="496">
        <f ca="1">Toys!M485</f>
        <v>0</v>
      </c>
      <c r="N38" s="496">
        <f ca="1">Toys!N485</f>
        <v>0</v>
      </c>
      <c r="O38" s="496">
        <f ca="1">Toys!O485</f>
        <v>0</v>
      </c>
      <c r="P38" s="496">
        <f ca="1">Toys!P485</f>
        <v>0</v>
      </c>
      <c r="Q38" s="496">
        <f ca="1">Toys!Q485</f>
        <v>0</v>
      </c>
      <c r="R38" s="496">
        <f ca="1">Toys!R485</f>
        <v>0</v>
      </c>
      <c r="S38" s="496">
        <f ca="1">Toys!S485</f>
        <v>0</v>
      </c>
    </row>
    <row r="39" spans="1:41" s="407" customFormat="1" x14ac:dyDescent="0.35">
      <c r="A39" s="567" t="s">
        <v>1895</v>
      </c>
      <c r="B39" s="491"/>
      <c r="C39" s="583">
        <f t="shared" ca="1" si="1"/>
        <v>1.2025473404747415E-3</v>
      </c>
      <c r="D39" s="596">
        <f t="shared" ca="1" si="2"/>
        <v>3.7477605092306005E-3</v>
      </c>
      <c r="E39" s="590">
        <f t="shared" ca="1" si="3"/>
        <v>0</v>
      </c>
      <c r="F39" s="496">
        <f ca="1">Toys!F486</f>
        <v>1.661E-2</v>
      </c>
      <c r="G39" s="496">
        <f ca="1">Toys!G486</f>
        <v>0</v>
      </c>
      <c r="H39" s="496">
        <f ca="1">Toys!H486</f>
        <v>0</v>
      </c>
      <c r="I39" s="496">
        <f ca="1">Toys!I486</f>
        <v>0</v>
      </c>
      <c r="J39" s="496">
        <f ca="1">Toys!J486</f>
        <v>1.8409999999999999E-2</v>
      </c>
      <c r="K39" s="496">
        <f ca="1">Toys!K486</f>
        <v>0</v>
      </c>
      <c r="L39" s="496">
        <f ca="1">Toys!L486</f>
        <v>0</v>
      </c>
      <c r="M39" s="496">
        <f ca="1">Toys!M486</f>
        <v>0</v>
      </c>
      <c r="N39" s="496">
        <f ca="1">Toys!N486</f>
        <v>0</v>
      </c>
      <c r="O39" s="496">
        <f ca="1">Toys!O486</f>
        <v>0</v>
      </c>
      <c r="P39" s="496">
        <f ca="1">Toys!P486</f>
        <v>0</v>
      </c>
      <c r="Q39" s="496">
        <f ca="1">Toys!Q486</f>
        <v>0</v>
      </c>
      <c r="R39" s="496">
        <f ca="1">Toys!R486</f>
        <v>0</v>
      </c>
      <c r="S39" s="496">
        <f ca="1">Toys!S486</f>
        <v>0</v>
      </c>
      <c r="T39" s="3"/>
      <c r="U39" s="3"/>
      <c r="V39" s="3"/>
      <c r="W39" s="3"/>
      <c r="X39" s="3"/>
      <c r="Y39" s="3"/>
      <c r="Z39" s="3"/>
      <c r="AA39" s="3"/>
      <c r="AB39" s="3"/>
      <c r="AC39" s="3"/>
      <c r="AD39" s="3"/>
      <c r="AE39" s="3"/>
      <c r="AF39" s="3"/>
      <c r="AG39" s="3"/>
      <c r="AH39" s="3"/>
      <c r="AI39" s="3"/>
      <c r="AJ39" s="3"/>
      <c r="AK39" s="3"/>
      <c r="AL39" s="3"/>
      <c r="AM39" s="3"/>
      <c r="AN39" s="3"/>
      <c r="AO39" s="3"/>
    </row>
    <row r="40" spans="1:41" x14ac:dyDescent="0.35">
      <c r="A40" s="485" t="s">
        <v>1869</v>
      </c>
      <c r="B40" s="568"/>
      <c r="C40" s="580">
        <f t="shared" ref="C40:E49" ca="1" si="4">C105/C$117</f>
        <v>0.40436682883570446</v>
      </c>
      <c r="D40" s="593">
        <f t="shared" ca="1" si="4"/>
        <v>8.4778052106725066E-2</v>
      </c>
      <c r="E40" s="587">
        <f t="shared" ca="1" si="4"/>
        <v>0.55536425342033058</v>
      </c>
      <c r="F40" s="498">
        <f ca="1">Toys!F487</f>
        <v>0.17377000000000001</v>
      </c>
      <c r="G40" s="498">
        <f ca="1">Toys!G487</f>
        <v>5.6009999999999997E-2</v>
      </c>
      <c r="H40" s="498">
        <f ca="1">Toys!H487</f>
        <v>0</v>
      </c>
      <c r="I40" s="498">
        <f ca="1">Toys!I487</f>
        <v>0.24273</v>
      </c>
      <c r="J40" s="498">
        <f ca="1">Toys!J487</f>
        <v>1.8409999999999999E-2</v>
      </c>
      <c r="K40" s="498">
        <f ca="1">Toys!K487</f>
        <v>1.2869999999999999E-2</v>
      </c>
      <c r="L40" s="498">
        <f ca="1">Toys!L487</f>
        <v>5.9830000000000001E-2</v>
      </c>
      <c r="M40" s="498">
        <f ca="1">Toys!M487</f>
        <v>0.24792</v>
      </c>
      <c r="N40" s="498">
        <f ca="1">Toys!N487</f>
        <v>2.2599999999999999E-2</v>
      </c>
      <c r="O40" s="498">
        <f ca="1">Toys!O487</f>
        <v>2.5260000000000001E-2</v>
      </c>
      <c r="P40" s="498">
        <f ca="1">Toys!P487</f>
        <v>0.59539999999999993</v>
      </c>
      <c r="Q40" s="498">
        <f ca="1">Toys!Q487</f>
        <v>0.45999000000000001</v>
      </c>
      <c r="R40" s="498">
        <f ca="1">Toys!R487</f>
        <v>0.88657999999999992</v>
      </c>
      <c r="S40" s="498">
        <f ca="1">Toys!S487</f>
        <v>0.65416000000000007</v>
      </c>
    </row>
    <row r="41" spans="1:41" x14ac:dyDescent="0.35">
      <c r="A41" s="567" t="s">
        <v>1870</v>
      </c>
      <c r="B41" s="461"/>
      <c r="C41" s="584">
        <f t="shared" ca="1" si="4"/>
        <v>0.14929931372475491</v>
      </c>
      <c r="D41" s="623">
        <f t="shared" ca="1" si="4"/>
        <v>1.9849203565645693E-2</v>
      </c>
      <c r="E41" s="621">
        <f t="shared" ca="1" si="4"/>
        <v>0.21046114001378555</v>
      </c>
      <c r="F41" s="525">
        <f ca="1">Toys!F488</f>
        <v>6.5640000000000004E-2</v>
      </c>
      <c r="G41" s="525">
        <f ca="1">Toys!G488</f>
        <v>0</v>
      </c>
      <c r="H41" s="525">
        <f ca="1">Toys!H488</f>
        <v>0</v>
      </c>
      <c r="I41" s="525">
        <f ca="1">Toys!I488</f>
        <v>4.0640000000000003E-2</v>
      </c>
      <c r="J41" s="525">
        <f ca="1">Toys!J488</f>
        <v>0</v>
      </c>
      <c r="K41" s="525">
        <f ca="1">Toys!K488</f>
        <v>0</v>
      </c>
      <c r="L41" s="525">
        <f ca="1">Toys!L488</f>
        <v>5.9830000000000001E-2</v>
      </c>
      <c r="M41" s="525">
        <f ca="1">Toys!M488</f>
        <v>0</v>
      </c>
      <c r="N41" s="525">
        <f ca="1">Toys!N488</f>
        <v>0</v>
      </c>
      <c r="O41" s="525">
        <f ca="1">Toys!O488</f>
        <v>0</v>
      </c>
      <c r="P41" s="525">
        <f ca="1">Toys!P488</f>
        <v>5.058E-2</v>
      </c>
      <c r="Q41" s="525">
        <f ca="1">Toys!Q488</f>
        <v>0</v>
      </c>
      <c r="R41" s="525">
        <f ca="1">Toys!R488</f>
        <v>0.83316999999999997</v>
      </c>
      <c r="S41" s="525">
        <f ca="1">Toys!S488</f>
        <v>0</v>
      </c>
    </row>
    <row r="42" spans="1:41" x14ac:dyDescent="0.35">
      <c r="A42" s="567" t="s">
        <v>1896</v>
      </c>
      <c r="B42" s="569"/>
      <c r="C42" s="584">
        <f t="shared" ca="1" si="4"/>
        <v>2.5584387378020882E-2</v>
      </c>
      <c r="D42" s="623">
        <f t="shared" ca="1" si="4"/>
        <v>0</v>
      </c>
      <c r="E42" s="621">
        <f t="shared" ca="1" si="4"/>
        <v>3.7672348173129325E-2</v>
      </c>
      <c r="F42" s="525">
        <f ca="1">Toys!F489</f>
        <v>0</v>
      </c>
      <c r="G42" s="525">
        <f ca="1">Toys!G489</f>
        <v>0</v>
      </c>
      <c r="H42" s="525">
        <f ca="1">Toys!H489</f>
        <v>0</v>
      </c>
      <c r="I42" s="525">
        <f ca="1">Toys!I489</f>
        <v>0</v>
      </c>
      <c r="J42" s="525">
        <f ca="1">Toys!J489</f>
        <v>0</v>
      </c>
      <c r="K42" s="525">
        <f ca="1">Toys!K489</f>
        <v>0</v>
      </c>
      <c r="L42" s="525">
        <f ca="1">Toys!L489</f>
        <v>0</v>
      </c>
      <c r="M42" s="525">
        <f ca="1">Toys!M489</f>
        <v>7.6530000000000001E-2</v>
      </c>
      <c r="N42" s="525">
        <f ca="1">Toys!N489</f>
        <v>0</v>
      </c>
      <c r="O42" s="525">
        <f ca="1">Toys!O489</f>
        <v>0</v>
      </c>
      <c r="P42" s="525">
        <f ca="1">Toys!P489</f>
        <v>0</v>
      </c>
      <c r="Q42" s="525">
        <f ca="1">Toys!Q489</f>
        <v>0</v>
      </c>
      <c r="R42" s="525">
        <f ca="1">Toys!R489</f>
        <v>0</v>
      </c>
      <c r="S42" s="525">
        <f ca="1">Toys!S489</f>
        <v>0.13973000000000002</v>
      </c>
    </row>
    <row r="43" spans="1:41" x14ac:dyDescent="0.35">
      <c r="A43" s="567" t="s">
        <v>1877</v>
      </c>
      <c r="B43" s="569"/>
      <c r="C43" s="584">
        <f t="shared" ca="1" si="4"/>
        <v>3.5108724496759572E-2</v>
      </c>
      <c r="D43" s="623">
        <f t="shared" ca="1" si="4"/>
        <v>0</v>
      </c>
      <c r="E43" s="621">
        <f t="shared" ca="1" si="4"/>
        <v>5.1696688047048911E-2</v>
      </c>
      <c r="F43" s="525">
        <f ca="1">Toys!F490</f>
        <v>0</v>
      </c>
      <c r="G43" s="525">
        <f ca="1">Toys!G490</f>
        <v>0</v>
      </c>
      <c r="H43" s="525">
        <f ca="1">Toys!H490</f>
        <v>0</v>
      </c>
      <c r="I43" s="525">
        <f ca="1">Toys!I490</f>
        <v>0</v>
      </c>
      <c r="J43" s="525">
        <f ca="1">Toys!J490</f>
        <v>0</v>
      </c>
      <c r="K43" s="525">
        <f ca="1">Toys!K490</f>
        <v>0</v>
      </c>
      <c r="L43" s="525">
        <f ca="1">Toys!L490</f>
        <v>0</v>
      </c>
      <c r="M43" s="525">
        <f ca="1">Toys!M490</f>
        <v>0</v>
      </c>
      <c r="N43" s="525">
        <f ca="1">Toys!N490</f>
        <v>0</v>
      </c>
      <c r="O43" s="525">
        <f ca="1">Toys!O490</f>
        <v>0</v>
      </c>
      <c r="P43" s="525">
        <f ca="1">Toys!P490</f>
        <v>0.33651999999999999</v>
      </c>
      <c r="Q43" s="525">
        <f ca="1">Toys!Q490</f>
        <v>0</v>
      </c>
      <c r="R43" s="525">
        <f ca="1">Toys!R490</f>
        <v>0</v>
      </c>
      <c r="S43" s="525">
        <f ca="1">Toys!S490</f>
        <v>0</v>
      </c>
    </row>
    <row r="44" spans="1:41" x14ac:dyDescent="0.35">
      <c r="A44" s="567" t="s">
        <v>1897</v>
      </c>
      <c r="B44" s="569"/>
      <c r="C44" s="584">
        <f t="shared" ca="1" si="4"/>
        <v>3.8156435145020241E-2</v>
      </c>
      <c r="D44" s="623">
        <f t="shared" ca="1" si="4"/>
        <v>0</v>
      </c>
      <c r="E44" s="621">
        <f t="shared" ca="1" si="4"/>
        <v>5.6184363087916411E-2</v>
      </c>
      <c r="F44" s="525">
        <f ca="1">Toys!F491</f>
        <v>0</v>
      </c>
      <c r="G44" s="525">
        <f ca="1">Toys!G491</f>
        <v>0</v>
      </c>
      <c r="H44" s="525">
        <f ca="1">Toys!H491</f>
        <v>0</v>
      </c>
      <c r="I44" s="525">
        <f ca="1">Toys!I491</f>
        <v>0</v>
      </c>
      <c r="J44" s="525">
        <f ca="1">Toys!J491</f>
        <v>0</v>
      </c>
      <c r="K44" s="525">
        <f ca="1">Toys!K491</f>
        <v>0</v>
      </c>
      <c r="L44" s="525">
        <f ca="1">Toys!L491</f>
        <v>0</v>
      </c>
      <c r="M44" s="525">
        <f ca="1">Toys!M491</f>
        <v>0</v>
      </c>
      <c r="N44" s="525">
        <f ca="1">Toys!N491</f>
        <v>0</v>
      </c>
      <c r="O44" s="525">
        <f ca="1">Toys!O491</f>
        <v>0</v>
      </c>
      <c r="P44" s="525">
        <f ca="1">Toys!P491</f>
        <v>0</v>
      </c>
      <c r="Q44" s="525">
        <f ca="1">Toys!Q491</f>
        <v>0</v>
      </c>
      <c r="R44" s="525">
        <f ca="1">Toys!R491</f>
        <v>0</v>
      </c>
      <c r="S44" s="525">
        <f ca="1">Toys!S491</f>
        <v>0.43437000000000003</v>
      </c>
    </row>
    <row r="45" spans="1:41" s="149" customFormat="1" x14ac:dyDescent="0.35">
      <c r="A45" s="567" t="s">
        <v>1875</v>
      </c>
      <c r="B45" s="570"/>
      <c r="C45" s="584">
        <f t="shared" ca="1" si="4"/>
        <v>9.9879077809421745E-3</v>
      </c>
      <c r="D45" s="623">
        <f t="shared" ca="1" si="4"/>
        <v>0</v>
      </c>
      <c r="E45" s="621">
        <f t="shared" ca="1" si="4"/>
        <v>1.4706935674684419E-2</v>
      </c>
      <c r="F45" s="525">
        <f ca="1">Toys!F492</f>
        <v>0</v>
      </c>
      <c r="G45" s="525">
        <f ca="1">Toys!G492</f>
        <v>0</v>
      </c>
      <c r="H45" s="525">
        <f ca="1">Toys!H492</f>
        <v>0</v>
      </c>
      <c r="I45" s="525">
        <f ca="1">Toys!I492</f>
        <v>0</v>
      </c>
      <c r="J45" s="525">
        <f ca="1">Toys!J492</f>
        <v>0</v>
      </c>
      <c r="K45" s="525">
        <f ca="1">Toys!K492</f>
        <v>0</v>
      </c>
      <c r="L45" s="525">
        <f ca="1">Toys!L492</f>
        <v>0</v>
      </c>
      <c r="M45" s="525">
        <f ca="1">Toys!M492</f>
        <v>3.721E-2</v>
      </c>
      <c r="N45" s="525">
        <f ca="1">Toys!N492</f>
        <v>0</v>
      </c>
      <c r="O45" s="525">
        <f ca="1">Toys!O492</f>
        <v>0</v>
      </c>
      <c r="P45" s="525">
        <f ca="1">Toys!P492</f>
        <v>0</v>
      </c>
      <c r="Q45" s="525">
        <f ca="1">Toys!Q492</f>
        <v>0</v>
      </c>
      <c r="R45" s="525">
        <f ca="1">Toys!R492</f>
        <v>0</v>
      </c>
      <c r="S45" s="525">
        <f ca="1">Toys!S492</f>
        <v>4.0030000000000003E-2</v>
      </c>
    </row>
    <row r="46" spans="1:41" s="149" customFormat="1" x14ac:dyDescent="0.35">
      <c r="A46" s="567" t="s">
        <v>1871</v>
      </c>
      <c r="B46" s="570"/>
      <c r="C46" s="584">
        <f t="shared" ca="1" si="4"/>
        <v>2.5109648600577794E-2</v>
      </c>
      <c r="D46" s="623">
        <f t="shared" ca="1" si="4"/>
        <v>4.7898034278833186E-3</v>
      </c>
      <c r="E46" s="621">
        <f t="shared" ca="1" si="4"/>
        <v>3.4710249474109639E-2</v>
      </c>
      <c r="F46" s="525">
        <f ca="1">Toys!F493</f>
        <v>4.249E-2</v>
      </c>
      <c r="G46" s="525">
        <f ca="1">Toys!G493</f>
        <v>0</v>
      </c>
      <c r="H46" s="525">
        <f ca="1">Toys!H493</f>
        <v>0</v>
      </c>
      <c r="I46" s="525">
        <f ca="1">Toys!I493</f>
        <v>0</v>
      </c>
      <c r="J46" s="525">
        <f ca="1">Toys!J493</f>
        <v>0</v>
      </c>
      <c r="K46" s="525">
        <f ca="1">Toys!K493</f>
        <v>0</v>
      </c>
      <c r="L46" s="525">
        <f ca="1">Toys!L493</f>
        <v>0</v>
      </c>
      <c r="M46" s="525">
        <f ca="1">Toys!M493</f>
        <v>0</v>
      </c>
      <c r="N46" s="525">
        <f ca="1">Toys!N493</f>
        <v>0</v>
      </c>
      <c r="O46" s="525">
        <f ca="1">Toys!O493</f>
        <v>0</v>
      </c>
      <c r="P46" s="525">
        <f ca="1">Toys!P493</f>
        <v>0</v>
      </c>
      <c r="Q46" s="525">
        <f ca="1">Toys!Q493</f>
        <v>0.14271</v>
      </c>
      <c r="R46" s="525">
        <f ca="1">Toys!R493</f>
        <v>1.5010000000000001E-2</v>
      </c>
      <c r="S46" s="525">
        <f ca="1">Toys!S493</f>
        <v>0</v>
      </c>
    </row>
    <row r="47" spans="1:41" s="149" customFormat="1" x14ac:dyDescent="0.35">
      <c r="A47" s="567" t="s">
        <v>1898</v>
      </c>
      <c r="B47" s="571"/>
      <c r="C47" s="584">
        <f t="shared" ca="1" si="4"/>
        <v>9.9858114479521483E-3</v>
      </c>
      <c r="D47" s="623">
        <f t="shared" ca="1" si="4"/>
        <v>1.1495854653925094E-2</v>
      </c>
      <c r="E47" s="621">
        <f t="shared" ca="1" si="4"/>
        <v>9.2723551199572884E-3</v>
      </c>
      <c r="F47" s="525">
        <f ca="1">Toys!F494</f>
        <v>0</v>
      </c>
      <c r="G47" s="525">
        <f ca="1">Toys!G494</f>
        <v>0</v>
      </c>
      <c r="H47" s="525">
        <f ca="1">Toys!H494</f>
        <v>0</v>
      </c>
      <c r="I47" s="525">
        <f ca="1">Toys!I494</f>
        <v>5.5259999999999997E-2</v>
      </c>
      <c r="J47" s="525">
        <f ca="1">Toys!J494</f>
        <v>1.8409999999999999E-2</v>
      </c>
      <c r="K47" s="525">
        <f ca="1">Toys!K494</f>
        <v>0</v>
      </c>
      <c r="L47" s="525">
        <f ca="1">Toys!L494</f>
        <v>0</v>
      </c>
      <c r="M47" s="525">
        <f ca="1">Toys!M494</f>
        <v>0</v>
      </c>
      <c r="N47" s="525">
        <f ca="1">Toys!N494</f>
        <v>0</v>
      </c>
      <c r="O47" s="525">
        <f ca="1">Toys!O494</f>
        <v>0</v>
      </c>
      <c r="P47" s="525">
        <f ca="1">Toys!P494</f>
        <v>1.2800000000000001E-2</v>
      </c>
      <c r="Q47" s="525">
        <f ca="1">Toys!Q494</f>
        <v>3.3570000000000003E-2</v>
      </c>
      <c r="R47" s="525">
        <f ca="1">Toys!R494</f>
        <v>0</v>
      </c>
      <c r="S47" s="525">
        <f ca="1">Toys!S494</f>
        <v>0</v>
      </c>
    </row>
    <row r="48" spans="1:41" s="149" customFormat="1" x14ac:dyDescent="0.35">
      <c r="A48" s="567" t="s">
        <v>1878</v>
      </c>
      <c r="B48" s="571"/>
      <c r="C48" s="584">
        <f t="shared" ca="1" si="4"/>
        <v>2.6794275177161035E-2</v>
      </c>
      <c r="D48" s="623">
        <f t="shared" ca="1" si="4"/>
        <v>0</v>
      </c>
      <c r="E48" s="621">
        <f t="shared" ca="1" si="4"/>
        <v>3.9453876639931128E-2</v>
      </c>
      <c r="F48" s="525">
        <f ca="1">Toys!F495</f>
        <v>0</v>
      </c>
      <c r="G48" s="525">
        <f ca="1">Toys!G495</f>
        <v>0</v>
      </c>
      <c r="H48" s="525">
        <f ca="1">Toys!H495</f>
        <v>0</v>
      </c>
      <c r="I48" s="525">
        <f ca="1">Toys!I495</f>
        <v>0</v>
      </c>
      <c r="J48" s="525">
        <f ca="1">Toys!J495</f>
        <v>0</v>
      </c>
      <c r="K48" s="525">
        <f ca="1">Toys!K495</f>
        <v>0</v>
      </c>
      <c r="L48" s="525">
        <f ca="1">Toys!L495</f>
        <v>0</v>
      </c>
      <c r="M48" s="525">
        <f ca="1">Toys!M495</f>
        <v>0.12372</v>
      </c>
      <c r="N48" s="525">
        <f ca="1">Toys!N495</f>
        <v>0</v>
      </c>
      <c r="O48" s="525">
        <f ca="1">Toys!O495</f>
        <v>0</v>
      </c>
      <c r="P48" s="525">
        <f ca="1">Toys!P495</f>
        <v>5.058E-2</v>
      </c>
      <c r="Q48" s="525">
        <f ca="1">Toys!Q495</f>
        <v>0</v>
      </c>
      <c r="R48" s="525">
        <f ca="1">Toys!R495</f>
        <v>0</v>
      </c>
      <c r="S48" s="525">
        <f ca="1">Toys!S495</f>
        <v>0</v>
      </c>
    </row>
    <row r="49" spans="1:19" s="149" customFormat="1" x14ac:dyDescent="0.35">
      <c r="A49" s="567" t="s">
        <v>1876</v>
      </c>
      <c r="B49" s="571"/>
      <c r="C49" s="584">
        <f t="shared" ca="1" si="4"/>
        <v>5.2769502111199912E-3</v>
      </c>
      <c r="D49" s="623">
        <f t="shared" ca="1" si="4"/>
        <v>0</v>
      </c>
      <c r="E49" s="621">
        <f t="shared" ca="1" si="4"/>
        <v>7.7701725942580955E-3</v>
      </c>
      <c r="F49" s="525">
        <f ca="1">Toys!F496</f>
        <v>0</v>
      </c>
      <c r="G49" s="525">
        <f ca="1">Toys!G496</f>
        <v>0</v>
      </c>
      <c r="H49" s="525">
        <f ca="1">Toys!H496</f>
        <v>0</v>
      </c>
      <c r="I49" s="525">
        <f ca="1">Toys!I496</f>
        <v>0</v>
      </c>
      <c r="J49" s="525">
        <f ca="1">Toys!J496</f>
        <v>0</v>
      </c>
      <c r="K49" s="525">
        <f ca="1">Toys!K496</f>
        <v>0</v>
      </c>
      <c r="L49" s="525">
        <f ca="1">Toys!L496</f>
        <v>0</v>
      </c>
      <c r="M49" s="525">
        <f ca="1">Toys!M496</f>
        <v>0</v>
      </c>
      <c r="N49" s="525">
        <f ca="1">Toys!N496</f>
        <v>0</v>
      </c>
      <c r="O49" s="525">
        <f ca="1">Toys!O496</f>
        <v>0</v>
      </c>
      <c r="P49" s="525">
        <f ca="1">Toys!P496</f>
        <v>5.058E-2</v>
      </c>
      <c r="Q49" s="525">
        <f ca="1">Toys!Q496</f>
        <v>0</v>
      </c>
      <c r="R49" s="525">
        <f ca="1">Toys!R496</f>
        <v>0</v>
      </c>
      <c r="S49" s="525">
        <f ca="1">Toys!S496</f>
        <v>0</v>
      </c>
    </row>
    <row r="50" spans="1:19" s="149" customFormat="1" x14ac:dyDescent="0.35">
      <c r="A50" s="567" t="s">
        <v>1880</v>
      </c>
      <c r="B50" s="571"/>
      <c r="C50" s="584">
        <f t="shared" ref="C50:D50" ca="1" si="5">C115/C$117</f>
        <v>7.906337487339575E-2</v>
      </c>
      <c r="D50" s="623">
        <f t="shared" ca="1" si="5"/>
        <v>4.8643190459270964E-2</v>
      </c>
      <c r="E50" s="621">
        <f ca="1">E115/E$117</f>
        <v>9.3436124595509845E-2</v>
      </c>
      <c r="F50" s="525">
        <f ca="1">Toys!F497</f>
        <v>6.5640000000000004E-2</v>
      </c>
      <c r="G50" s="525">
        <f ca="1">Toys!G497</f>
        <v>5.6009999999999997E-2</v>
      </c>
      <c r="H50" s="525">
        <f ca="1">Toys!H497</f>
        <v>0</v>
      </c>
      <c r="I50" s="525">
        <f ca="1">Toys!I497</f>
        <v>0.14683000000000002</v>
      </c>
      <c r="J50" s="525">
        <f ca="1">Toys!J497</f>
        <v>0</v>
      </c>
      <c r="K50" s="525">
        <f ca="1">Toys!K497</f>
        <v>1.2869999999999999E-2</v>
      </c>
      <c r="L50" s="525">
        <f ca="1">Toys!L497</f>
        <v>0</v>
      </c>
      <c r="M50" s="525">
        <f ca="1">Toys!M497</f>
        <v>1.0460000000000001E-2</v>
      </c>
      <c r="N50" s="525">
        <f ca="1">Toys!N497</f>
        <v>2.2599999999999999E-2</v>
      </c>
      <c r="O50" s="525">
        <f ca="1">Toys!O497</f>
        <v>2.5260000000000001E-2</v>
      </c>
      <c r="P50" s="525">
        <f ca="1">Toys!P497</f>
        <v>9.4339999999999993E-2</v>
      </c>
      <c r="Q50" s="525">
        <f ca="1">Toys!Q497</f>
        <v>0.28371000000000002</v>
      </c>
      <c r="R50" s="525">
        <f ca="1">Toys!R497</f>
        <v>3.8399999999999997E-2</v>
      </c>
      <c r="S50" s="525">
        <f ca="1">Toys!S497</f>
        <v>4.0030000000000003E-2</v>
      </c>
    </row>
    <row r="51" spans="1:19" s="149" customFormat="1" x14ac:dyDescent="0.35">
      <c r="A51" s="461"/>
      <c r="B51" s="461"/>
      <c r="C51" s="585"/>
      <c r="D51" s="597"/>
      <c r="E51" s="591"/>
      <c r="F51" s="572"/>
      <c r="G51" s="572"/>
      <c r="H51" s="572"/>
      <c r="I51" s="572"/>
      <c r="J51" s="572"/>
      <c r="K51" s="572"/>
      <c r="L51" s="572"/>
      <c r="M51" s="572"/>
      <c r="N51" s="572"/>
      <c r="O51" s="572"/>
      <c r="P51" s="572"/>
      <c r="Q51" s="572"/>
      <c r="R51" s="572"/>
      <c r="S51" s="572"/>
    </row>
    <row r="52" spans="1:19" s="149" customFormat="1" ht="15" thickBot="1" x14ac:dyDescent="0.4">
      <c r="A52" s="573" t="s">
        <v>1881</v>
      </c>
      <c r="B52" s="574"/>
      <c r="C52" s="586">
        <f t="shared" ref="C52:S52" ca="1" si="6">SUM(C10+C21+C40)</f>
        <v>1</v>
      </c>
      <c r="D52" s="598">
        <f t="shared" ca="1" si="6"/>
        <v>0.99999999999999967</v>
      </c>
      <c r="E52" s="592">
        <f t="shared" ca="1" si="6"/>
        <v>1</v>
      </c>
      <c r="F52" s="578">
        <f t="shared" ca="1" si="6"/>
        <v>0.99996000000000018</v>
      </c>
      <c r="G52" s="578">
        <f t="shared" ca="1" si="6"/>
        <v>1.00003</v>
      </c>
      <c r="H52" s="578">
        <f t="shared" ca="1" si="6"/>
        <v>1.00004</v>
      </c>
      <c r="I52" s="578">
        <f t="shared" ca="1" si="6"/>
        <v>0.99990000000000001</v>
      </c>
      <c r="J52" s="578">
        <f t="shared" ca="1" si="6"/>
        <v>0.99982000000000004</v>
      </c>
      <c r="K52" s="578">
        <f t="shared" ca="1" si="6"/>
        <v>1.0000499999999999</v>
      </c>
      <c r="L52" s="578">
        <f t="shared" ca="1" si="6"/>
        <v>1.0001100000000001</v>
      </c>
      <c r="M52" s="578">
        <f t="shared" ca="1" si="6"/>
        <v>1.0000499999999999</v>
      </c>
      <c r="N52" s="578">
        <f t="shared" ca="1" si="6"/>
        <v>0.99987999999999988</v>
      </c>
      <c r="O52" s="578">
        <f t="shared" ca="1" si="6"/>
        <v>0.99992999999999987</v>
      </c>
      <c r="P52" s="578">
        <f t="shared" ca="1" si="6"/>
        <v>1.0000800000000001</v>
      </c>
      <c r="Q52" s="578">
        <f t="shared" ca="1" si="6"/>
        <v>1.0000100000000001</v>
      </c>
      <c r="R52" s="578">
        <f t="shared" ca="1" si="6"/>
        <v>1.00003</v>
      </c>
      <c r="S52" s="578">
        <f t="shared" ca="1" si="6"/>
        <v>0.99995000000000012</v>
      </c>
    </row>
    <row r="53" spans="1:19" s="149" customFormat="1" ht="13" x14ac:dyDescent="0.3">
      <c r="A53" s="150"/>
      <c r="B53" s="150"/>
    </row>
    <row r="54" spans="1:19" x14ac:dyDescent="0.35">
      <c r="A54" s="152" t="s">
        <v>2161</v>
      </c>
    </row>
    <row r="55" spans="1:19" s="149" customFormat="1" ht="13" x14ac:dyDescent="0.3">
      <c r="A55" s="152" t="s">
        <v>2355</v>
      </c>
      <c r="B55" s="150"/>
    </row>
    <row r="56" spans="1:19" s="149" customFormat="1" ht="13" x14ac:dyDescent="0.3">
      <c r="A56" s="152" t="s">
        <v>2356</v>
      </c>
      <c r="B56" s="150"/>
    </row>
    <row r="57" spans="1:19" s="149" customFormat="1" ht="13" x14ac:dyDescent="0.3">
      <c r="A57" s="150"/>
      <c r="B57" s="150"/>
    </row>
    <row r="58" spans="1:19" s="149" customFormat="1" ht="13" hidden="1" x14ac:dyDescent="0.3">
      <c r="A58" s="150"/>
      <c r="B58" s="150"/>
    </row>
    <row r="59" spans="1:19" s="149" customFormat="1" hidden="1" x14ac:dyDescent="0.35">
      <c r="A59" s="221"/>
      <c r="B59" s="43"/>
      <c r="C59" s="408">
        <f t="shared" ref="C59:S59" ca="1" si="7">C52-(C40+C9)</f>
        <v>0</v>
      </c>
      <c r="D59" s="408">
        <f t="shared" ca="1" si="7"/>
        <v>0</v>
      </c>
      <c r="E59" s="408">
        <f ca="1">E52-(E40+E9)</f>
        <v>0</v>
      </c>
      <c r="F59" s="408">
        <f ca="1">F52-(F40+F9)</f>
        <v>0</v>
      </c>
      <c r="G59" s="408">
        <f t="shared" ca="1" si="7"/>
        <v>0</v>
      </c>
      <c r="H59" s="408">
        <f t="shared" ca="1" si="7"/>
        <v>0</v>
      </c>
      <c r="I59" s="408">
        <f t="shared" ca="1" si="7"/>
        <v>0</v>
      </c>
      <c r="J59" s="408">
        <f t="shared" ca="1" si="7"/>
        <v>0</v>
      </c>
      <c r="K59" s="408">
        <f t="shared" ca="1" si="7"/>
        <v>0</v>
      </c>
      <c r="L59" s="408">
        <f t="shared" ca="1" si="7"/>
        <v>0</v>
      </c>
      <c r="M59" s="408">
        <f t="shared" ca="1" si="7"/>
        <v>0</v>
      </c>
      <c r="N59" s="408">
        <f t="shared" ca="1" si="7"/>
        <v>0</v>
      </c>
      <c r="O59" s="408">
        <f t="shared" ca="1" si="7"/>
        <v>0</v>
      </c>
      <c r="P59" s="408">
        <f t="shared" ca="1" si="7"/>
        <v>0</v>
      </c>
      <c r="Q59" s="408">
        <f t="shared" ca="1" si="7"/>
        <v>0</v>
      </c>
      <c r="R59" s="408">
        <f t="shared" ca="1" si="7"/>
        <v>0</v>
      </c>
      <c r="S59" s="408">
        <f t="shared" ca="1" si="7"/>
        <v>0</v>
      </c>
    </row>
    <row r="60" spans="1:19" s="149" customFormat="1" hidden="1" x14ac:dyDescent="0.35">
      <c r="A60" s="221" t="s">
        <v>2397</v>
      </c>
      <c r="B60" s="43"/>
      <c r="C60" s="408">
        <f ca="1">C10-SUM(C11:C20)</f>
        <v>0</v>
      </c>
      <c r="D60" s="408">
        <f t="shared" ref="D60:S60" ca="1" si="8">D10-SUM(D11:D20)</f>
        <v>0</v>
      </c>
      <c r="E60" s="408">
        <f t="shared" ca="1" si="8"/>
        <v>0</v>
      </c>
      <c r="F60" s="408">
        <f t="shared" ca="1" si="8"/>
        <v>0</v>
      </c>
      <c r="G60" s="408">
        <f t="shared" ca="1" si="8"/>
        <v>0</v>
      </c>
      <c r="H60" s="408">
        <f t="shared" ca="1" si="8"/>
        <v>0</v>
      </c>
      <c r="I60" s="408">
        <f t="shared" ca="1" si="8"/>
        <v>0</v>
      </c>
      <c r="J60" s="408">
        <f t="shared" ca="1" si="8"/>
        <v>0</v>
      </c>
      <c r="K60" s="408">
        <f t="shared" ca="1" si="8"/>
        <v>0</v>
      </c>
      <c r="L60" s="408">
        <f t="shared" ca="1" si="8"/>
        <v>0</v>
      </c>
      <c r="M60" s="408">
        <f t="shared" ca="1" si="8"/>
        <v>0</v>
      </c>
      <c r="N60" s="408">
        <f t="shared" ca="1" si="8"/>
        <v>0</v>
      </c>
      <c r="O60" s="408">
        <f t="shared" ca="1" si="8"/>
        <v>0</v>
      </c>
      <c r="P60" s="408">
        <f t="shared" ca="1" si="8"/>
        <v>0</v>
      </c>
      <c r="Q60" s="408">
        <f t="shared" ca="1" si="8"/>
        <v>0</v>
      </c>
      <c r="R60" s="408">
        <f t="shared" ca="1" si="8"/>
        <v>0</v>
      </c>
      <c r="S60" s="408">
        <f t="shared" ca="1" si="8"/>
        <v>0</v>
      </c>
    </row>
    <row r="61" spans="1:19" s="149" customFormat="1" hidden="1" x14ac:dyDescent="0.35">
      <c r="A61" s="221" t="s">
        <v>2139</v>
      </c>
      <c r="B61" s="43"/>
      <c r="C61" s="408">
        <f t="shared" ref="C61:S61" ca="1" si="9">C21-SUM(C22:C39)</f>
        <v>0</v>
      </c>
      <c r="D61" s="408">
        <f t="shared" ca="1" si="9"/>
        <v>0</v>
      </c>
      <c r="E61" s="408">
        <f t="shared" ca="1" si="9"/>
        <v>0</v>
      </c>
      <c r="F61" s="408">
        <f t="shared" ca="1" si="9"/>
        <v>0</v>
      </c>
      <c r="G61" s="408">
        <f t="shared" ca="1" si="9"/>
        <v>0</v>
      </c>
      <c r="H61" s="408">
        <f t="shared" ca="1" si="9"/>
        <v>0</v>
      </c>
      <c r="I61" s="408">
        <f t="shared" ca="1" si="9"/>
        <v>0</v>
      </c>
      <c r="J61" s="408">
        <f t="shared" ca="1" si="9"/>
        <v>0</v>
      </c>
      <c r="K61" s="408">
        <f t="shared" ca="1" si="9"/>
        <v>0</v>
      </c>
      <c r="L61" s="408">
        <f t="shared" ca="1" si="9"/>
        <v>0</v>
      </c>
      <c r="M61" s="408">
        <f t="shared" ca="1" si="9"/>
        <v>0</v>
      </c>
      <c r="N61" s="408">
        <f t="shared" ca="1" si="9"/>
        <v>0</v>
      </c>
      <c r="O61" s="408">
        <f t="shared" ca="1" si="9"/>
        <v>0</v>
      </c>
      <c r="P61" s="408">
        <f t="shared" ca="1" si="9"/>
        <v>0</v>
      </c>
      <c r="Q61" s="408">
        <f t="shared" ca="1" si="9"/>
        <v>0</v>
      </c>
      <c r="R61" s="408">
        <f t="shared" ca="1" si="9"/>
        <v>0</v>
      </c>
      <c r="S61" s="408">
        <f t="shared" ca="1" si="9"/>
        <v>0</v>
      </c>
    </row>
    <row r="62" spans="1:19" s="149" customFormat="1" hidden="1" x14ac:dyDescent="0.35">
      <c r="A62" s="221" t="s">
        <v>2398</v>
      </c>
      <c r="B62" s="43"/>
      <c r="C62" s="408">
        <f t="shared" ref="C62:S62" ca="1" si="10">C40-SUM(C41:C50)</f>
        <v>0</v>
      </c>
      <c r="D62" s="408">
        <f ca="1">D40-SUM(D41:D50)</f>
        <v>0</v>
      </c>
      <c r="E62" s="408">
        <f t="shared" ca="1" si="10"/>
        <v>0</v>
      </c>
      <c r="F62" s="408">
        <f t="shared" ca="1" si="10"/>
        <v>0</v>
      </c>
      <c r="G62" s="408">
        <f t="shared" ca="1" si="10"/>
        <v>0</v>
      </c>
      <c r="H62" s="408">
        <f t="shared" ca="1" si="10"/>
        <v>0</v>
      </c>
      <c r="I62" s="408">
        <f t="shared" ca="1" si="10"/>
        <v>0</v>
      </c>
      <c r="J62" s="408">
        <f t="shared" ca="1" si="10"/>
        <v>0</v>
      </c>
      <c r="K62" s="408">
        <f t="shared" ca="1" si="10"/>
        <v>0</v>
      </c>
      <c r="L62" s="408">
        <f t="shared" ca="1" si="10"/>
        <v>0</v>
      </c>
      <c r="M62" s="408">
        <f t="shared" ca="1" si="10"/>
        <v>0</v>
      </c>
      <c r="N62" s="408">
        <f t="shared" ca="1" si="10"/>
        <v>0</v>
      </c>
      <c r="O62" s="408">
        <f t="shared" ca="1" si="10"/>
        <v>0</v>
      </c>
      <c r="P62" s="408">
        <f t="shared" ca="1" si="10"/>
        <v>0</v>
      </c>
      <c r="Q62" s="408">
        <f t="shared" ca="1" si="10"/>
        <v>0</v>
      </c>
      <c r="R62" s="408">
        <f t="shared" ca="1" si="10"/>
        <v>0</v>
      </c>
      <c r="S62" s="408">
        <f t="shared" ca="1" si="10"/>
        <v>0</v>
      </c>
    </row>
    <row r="63" spans="1:19" s="149" customFormat="1" hidden="1" x14ac:dyDescent="0.35">
      <c r="A63" s="221" t="s">
        <v>2387</v>
      </c>
      <c r="B63" s="43"/>
      <c r="C63" s="408">
        <f ca="1">C52-C40-C21-C10</f>
        <v>0</v>
      </c>
      <c r="D63" s="408">
        <f t="shared" ref="D63:S63" ca="1" si="11">D52-D40-D21-D10</f>
        <v>0</v>
      </c>
      <c r="E63" s="408">
        <f ca="1">E52-E40-E21-E10</f>
        <v>0</v>
      </c>
      <c r="F63" s="408">
        <f t="shared" ca="1" si="11"/>
        <v>0</v>
      </c>
      <c r="G63" s="408">
        <f t="shared" ca="1" si="11"/>
        <v>0</v>
      </c>
      <c r="H63" s="408">
        <f t="shared" ca="1" si="11"/>
        <v>0</v>
      </c>
      <c r="I63" s="408">
        <f t="shared" ca="1" si="11"/>
        <v>0</v>
      </c>
      <c r="J63" s="408">
        <f t="shared" ca="1" si="11"/>
        <v>0</v>
      </c>
      <c r="K63" s="408">
        <f t="shared" ca="1" si="11"/>
        <v>0</v>
      </c>
      <c r="L63" s="408">
        <f t="shared" ca="1" si="11"/>
        <v>0</v>
      </c>
      <c r="M63" s="408">
        <f t="shared" ca="1" si="11"/>
        <v>0</v>
      </c>
      <c r="N63" s="408">
        <f t="shared" ca="1" si="11"/>
        <v>0</v>
      </c>
      <c r="O63" s="408">
        <f t="shared" ca="1" si="11"/>
        <v>0</v>
      </c>
      <c r="P63" s="408">
        <f t="shared" ca="1" si="11"/>
        <v>0</v>
      </c>
      <c r="Q63" s="408">
        <f t="shared" ca="1" si="11"/>
        <v>0</v>
      </c>
      <c r="R63" s="408">
        <f t="shared" ca="1" si="11"/>
        <v>5.5511151231257827E-17</v>
      </c>
      <c r="S63" s="408">
        <f t="shared" ca="1" si="11"/>
        <v>0</v>
      </c>
    </row>
    <row r="64" spans="1:19" s="149" customFormat="1" ht="13" x14ac:dyDescent="0.3">
      <c r="A64" s="150"/>
      <c r="B64" s="150"/>
    </row>
    <row r="65" spans="1:41" s="149" customFormat="1" ht="13" x14ac:dyDescent="0.3">
      <c r="A65" s="150"/>
      <c r="B65" s="150"/>
    </row>
    <row r="66" spans="1:41" s="149" customFormat="1" ht="13" x14ac:dyDescent="0.3">
      <c r="A66" s="414" t="s">
        <v>2610</v>
      </c>
      <c r="B66" s="150"/>
    </row>
    <row r="67" spans="1:41" s="149" customFormat="1" ht="13" x14ac:dyDescent="0.3">
      <c r="A67" s="211" t="str">
        <f>A5</f>
        <v>Recreational goods</v>
      </c>
    </row>
    <row r="68" spans="1:41" s="149" customFormat="1" ht="13" x14ac:dyDescent="0.3">
      <c r="A68" s="211" t="str">
        <f>'A9'!A67</f>
        <v>2023 Prices</v>
      </c>
      <c r="B68" s="211"/>
    </row>
    <row r="69" spans="1:41" s="149" customFormat="1" ht="13" x14ac:dyDescent="0.3">
      <c r="A69" s="211"/>
      <c r="B69" s="211"/>
    </row>
    <row r="70" spans="1:41" hidden="1" x14ac:dyDescent="0.35">
      <c r="A70" s="409" t="str">
        <f>[5]A9!A51</f>
        <v>2020 Prices</v>
      </c>
    </row>
    <row r="71" spans="1:41" ht="15" thickBot="1" x14ac:dyDescent="0.4"/>
    <row r="72" spans="1:41" ht="15" hidden="1" thickBot="1" x14ac:dyDescent="0.4">
      <c r="C72" s="412"/>
      <c r="D72" s="412"/>
      <c r="E72" s="412"/>
      <c r="F72" s="412" cm="1">
        <f t="array" ref="F72:S72">TRANSPOSE('A8'!I70:I83)</f>
        <v>19.079999784872527</v>
      </c>
      <c r="G72" s="412">
        <v>32.862096288252665</v>
      </c>
      <c r="H72" s="412">
        <v>15.22512085433789</v>
      </c>
      <c r="I72" s="412">
        <v>29.466888954353145</v>
      </c>
      <c r="J72" s="412">
        <v>17.241554839641992</v>
      </c>
      <c r="K72" s="412">
        <v>12.162253747848439</v>
      </c>
      <c r="L72" s="412">
        <v>15.204362852836084</v>
      </c>
      <c r="M72" s="412">
        <v>91.741412420631377</v>
      </c>
      <c r="N72" s="412">
        <v>19.083077448092727</v>
      </c>
      <c r="O72" s="412">
        <v>8.9377977355379468</v>
      </c>
      <c r="P72" s="412">
        <v>55.032751390106071</v>
      </c>
      <c r="Q72" s="412">
        <v>77.964653058763417</v>
      </c>
      <c r="R72" s="412">
        <v>87.15055499278921</v>
      </c>
      <c r="S72" s="412">
        <v>46.336691853571175</v>
      </c>
    </row>
    <row r="73" spans="1:41" ht="48.75" customHeight="1" x14ac:dyDescent="0.35">
      <c r="A73" s="439"/>
      <c r="B73" s="439"/>
      <c r="C73" s="579" t="s">
        <v>0</v>
      </c>
      <c r="D73" s="566" t="s">
        <v>2238</v>
      </c>
      <c r="E73" s="273" t="s">
        <v>2239</v>
      </c>
      <c r="F73" s="439" t="s">
        <v>1</v>
      </c>
      <c r="G73" s="439" t="s">
        <v>2</v>
      </c>
      <c r="H73" s="439" t="s">
        <v>3</v>
      </c>
      <c r="I73" s="439" t="s">
        <v>4</v>
      </c>
      <c r="J73" s="439" t="s">
        <v>5</v>
      </c>
      <c r="K73" s="439" t="s">
        <v>6</v>
      </c>
      <c r="L73" s="439" t="s">
        <v>7</v>
      </c>
      <c r="M73" s="439" t="s">
        <v>8</v>
      </c>
      <c r="N73" s="439" t="s">
        <v>9</v>
      </c>
      <c r="O73" s="439" t="s">
        <v>10</v>
      </c>
      <c r="P73" s="439" t="s">
        <v>11</v>
      </c>
      <c r="Q73" s="439" t="s">
        <v>12</v>
      </c>
      <c r="R73" s="439" t="s">
        <v>13</v>
      </c>
      <c r="S73" s="439" t="s">
        <v>14</v>
      </c>
    </row>
    <row r="74" spans="1:41" s="212" customFormat="1" x14ac:dyDescent="0.35">
      <c r="A74" s="440" t="s">
        <v>2240</v>
      </c>
      <c r="B74" s="440"/>
      <c r="C74" s="599">
        <f ca="1">SUM(F74:S74)</f>
        <v>314.19258431089673</v>
      </c>
      <c r="D74" s="611">
        <f ca="1">SUM(F74:L74)+N74+O74</f>
        <v>154.90799486964735</v>
      </c>
      <c r="E74" s="605">
        <f ca="1">SUM(P74:S74)+M74</f>
        <v>159.28458944124935</v>
      </c>
      <c r="F74" s="486">
        <f t="shared" ref="F74:S74" ca="1" si="12">F9*F$72</f>
        <v>15.763705022263837</v>
      </c>
      <c r="G74" s="486">
        <f t="shared" ca="1" si="12"/>
        <v>31.022476138036279</v>
      </c>
      <c r="H74" s="486">
        <f t="shared" ca="1" si="12"/>
        <v>15.225729859172064</v>
      </c>
      <c r="I74" s="486">
        <f t="shared" ca="1" si="12"/>
        <v>22.31144430956757</v>
      </c>
      <c r="J74" s="486">
        <f t="shared" ca="1" si="12"/>
        <v>16.921034335173047</v>
      </c>
      <c r="K74" s="486">
        <f t="shared" ca="1" si="12"/>
        <v>12.006333654801022</v>
      </c>
      <c r="L74" s="486">
        <f t="shared" ca="1" si="12"/>
        <v>14.296358303264713</v>
      </c>
      <c r="M74" s="486">
        <f t="shared" ca="1" si="12"/>
        <v>69.001468523929475</v>
      </c>
      <c r="N74" s="486">
        <f t="shared" ca="1" si="12"/>
        <v>18.64950992847206</v>
      </c>
      <c r="O74" s="486">
        <f t="shared" ca="1" si="12"/>
        <v>8.7114033188967692</v>
      </c>
      <c r="P74" s="486">
        <f t="shared" ca="1" si="12"/>
        <v>22.270653832548128</v>
      </c>
      <c r="Q74" s="486">
        <f t="shared" ca="1" si="12"/>
        <v>42.102471944793415</v>
      </c>
      <c r="R74" s="486">
        <f t="shared" ca="1" si="12"/>
        <v>9.8872304639319353</v>
      </c>
      <c r="S74" s="486">
        <f t="shared" ca="1" si="12"/>
        <v>16.022764676046378</v>
      </c>
      <c r="T74" s="3"/>
      <c r="U74" s="3"/>
      <c r="V74" s="3"/>
      <c r="W74" s="3"/>
      <c r="X74" s="3"/>
      <c r="Y74" s="3"/>
      <c r="Z74" s="3"/>
      <c r="AA74" s="3"/>
      <c r="AB74" s="3"/>
      <c r="AC74" s="3"/>
      <c r="AD74" s="3"/>
      <c r="AE74" s="3"/>
      <c r="AF74" s="3"/>
      <c r="AG74" s="3"/>
      <c r="AH74" s="3"/>
      <c r="AI74" s="3"/>
      <c r="AJ74" s="3"/>
      <c r="AK74" s="3"/>
      <c r="AL74" s="3"/>
      <c r="AM74" s="3"/>
      <c r="AN74" s="3"/>
      <c r="AO74" s="3"/>
    </row>
    <row r="75" spans="1:41" s="619" customFormat="1" x14ac:dyDescent="0.35">
      <c r="A75" s="618" t="s">
        <v>1815</v>
      </c>
      <c r="B75" s="618"/>
      <c r="C75" s="604">
        <f t="shared" ref="C75:C117" ca="1" si="13">SUM(F75:S75)</f>
        <v>133.30333524674126</v>
      </c>
      <c r="D75" s="616">
        <f t="shared" ref="D75:D117" ca="1" si="14">SUM(F75:L75)+N75+O75</f>
        <v>61.487764776180043</v>
      </c>
      <c r="E75" s="610">
        <f t="shared" ref="E75:E117" ca="1" si="15">SUM(P75:S75)+M75</f>
        <v>71.815570470561212</v>
      </c>
      <c r="F75" s="577">
        <f t="shared" ref="F75:S75" ca="1" si="16">F10*F$72</f>
        <v>3.330604762447348</v>
      </c>
      <c r="G75" s="577">
        <f t="shared" ca="1" si="16"/>
        <v>8.8392466596142025</v>
      </c>
      <c r="H75" s="577">
        <f t="shared" ca="1" si="16"/>
        <v>6.4910780250384157</v>
      </c>
      <c r="I75" s="577">
        <f t="shared" ca="1" si="16"/>
        <v>4.6015493791117867</v>
      </c>
      <c r="J75" s="577">
        <f t="shared" ca="1" si="16"/>
        <v>12.753922945979975</v>
      </c>
      <c r="K75" s="577">
        <f t="shared" ca="1" si="16"/>
        <v>3.0676852628198117</v>
      </c>
      <c r="L75" s="577">
        <f t="shared" ca="1" si="16"/>
        <v>5.1401389496582945</v>
      </c>
      <c r="M75" s="577">
        <f t="shared" ca="1" si="16"/>
        <v>30.972818247329361</v>
      </c>
      <c r="N75" s="577">
        <f t="shared" ca="1" si="16"/>
        <v>12.553230006904357</v>
      </c>
      <c r="O75" s="577">
        <f t="shared" ca="1" si="16"/>
        <v>4.7103087846058536</v>
      </c>
      <c r="P75" s="577">
        <f t="shared" ca="1" si="16"/>
        <v>13.478071142950879</v>
      </c>
      <c r="Q75" s="577">
        <f t="shared" ca="1" si="16"/>
        <v>15.994448575005315</v>
      </c>
      <c r="R75" s="577">
        <f t="shared" ca="1" si="16"/>
        <v>3.9243894913252984</v>
      </c>
      <c r="S75" s="577">
        <f t="shared" ca="1" si="16"/>
        <v>7.445843013950352</v>
      </c>
      <c r="T75" s="565"/>
      <c r="U75" s="565"/>
      <c r="V75" s="565"/>
      <c r="W75" s="565"/>
      <c r="X75" s="565"/>
      <c r="Y75" s="565"/>
      <c r="Z75" s="565"/>
      <c r="AA75" s="565"/>
      <c r="AB75" s="565"/>
      <c r="AC75" s="565"/>
      <c r="AD75" s="565"/>
      <c r="AE75" s="565"/>
      <c r="AF75" s="565"/>
      <c r="AG75" s="565"/>
      <c r="AH75" s="565"/>
      <c r="AI75" s="565"/>
      <c r="AJ75" s="565"/>
      <c r="AK75" s="565"/>
      <c r="AL75" s="565"/>
      <c r="AM75" s="565"/>
      <c r="AN75" s="565"/>
      <c r="AO75" s="565"/>
    </row>
    <row r="76" spans="1:41" s="214" customFormat="1" x14ac:dyDescent="0.35">
      <c r="A76" s="446" t="s">
        <v>1816</v>
      </c>
      <c r="B76" s="453"/>
      <c r="C76" s="600">
        <f t="shared" ca="1" si="13"/>
        <v>93.665699035745064</v>
      </c>
      <c r="D76" s="612">
        <f t="shared" ca="1" si="14"/>
        <v>42.816898530201684</v>
      </c>
      <c r="E76" s="606">
        <f t="shared" ca="1" si="15"/>
        <v>50.848800505543394</v>
      </c>
      <c r="F76" s="489">
        <f t="shared" ref="F76:S76" ca="1" si="17">F11*F$72</f>
        <v>3.0136859660206157</v>
      </c>
      <c r="G76" s="489">
        <f t="shared" ca="1" si="17"/>
        <v>7.6486529110908075</v>
      </c>
      <c r="H76" s="489">
        <f t="shared" ca="1" si="17"/>
        <v>6.275490313740991</v>
      </c>
      <c r="I76" s="489">
        <f t="shared" ca="1" si="17"/>
        <v>1.8528779774497259</v>
      </c>
      <c r="J76" s="489">
        <f t="shared" ca="1" si="17"/>
        <v>10.110965004611254</v>
      </c>
      <c r="K76" s="489">
        <f t="shared" ca="1" si="17"/>
        <v>2.9111570570850023</v>
      </c>
      <c r="L76" s="489">
        <f t="shared" ca="1" si="17"/>
        <v>2.3572844167037066</v>
      </c>
      <c r="M76" s="489">
        <f t="shared" ca="1" si="17"/>
        <v>22.403252913118184</v>
      </c>
      <c r="N76" s="489">
        <f t="shared" ca="1" si="17"/>
        <v>5.6459192937927147</v>
      </c>
      <c r="O76" s="489">
        <f t="shared" ca="1" si="17"/>
        <v>3.0008655897068657</v>
      </c>
      <c r="P76" s="489">
        <f t="shared" ca="1" si="17"/>
        <v>10.694514577639312</v>
      </c>
      <c r="Q76" s="489">
        <f t="shared" ca="1" si="17"/>
        <v>10.554854731095391</v>
      </c>
      <c r="R76" s="489">
        <f t="shared" ca="1" si="17"/>
        <v>2.6162596608835322</v>
      </c>
      <c r="S76" s="489">
        <f t="shared" ca="1" si="17"/>
        <v>4.579918622806975</v>
      </c>
      <c r="T76"/>
      <c r="U76"/>
      <c r="V76"/>
      <c r="W76"/>
      <c r="X76"/>
      <c r="Y76"/>
      <c r="Z76"/>
      <c r="AA76"/>
      <c r="AB76"/>
      <c r="AC76"/>
      <c r="AD76"/>
      <c r="AE76"/>
      <c r="AF76"/>
      <c r="AG76"/>
      <c r="AH76"/>
      <c r="AI76"/>
      <c r="AJ76"/>
      <c r="AK76"/>
      <c r="AL76"/>
      <c r="AM76"/>
      <c r="AN76"/>
      <c r="AO76"/>
    </row>
    <row r="77" spans="1:41" s="214" customFormat="1" x14ac:dyDescent="0.35">
      <c r="A77" s="446" t="s">
        <v>1821</v>
      </c>
      <c r="B77" s="453"/>
      <c r="C77" s="600">
        <f t="shared" ca="1" si="13"/>
        <v>1.0924873137053075</v>
      </c>
      <c r="D77" s="612">
        <f t="shared" ca="1" si="14"/>
        <v>1.0924873137053075</v>
      </c>
      <c r="E77" s="606">
        <f t="shared" ca="1" si="15"/>
        <v>0</v>
      </c>
      <c r="F77" s="489">
        <f t="shared" ref="F77:S77" ca="1" si="18">F12*F$72</f>
        <v>0.31691879642673265</v>
      </c>
      <c r="G77" s="489">
        <f t="shared" ca="1" si="18"/>
        <v>0</v>
      </c>
      <c r="H77" s="489">
        <f t="shared" ca="1" si="18"/>
        <v>0</v>
      </c>
      <c r="I77" s="489">
        <f t="shared" ca="1" si="18"/>
        <v>0.77556851727857479</v>
      </c>
      <c r="J77" s="489">
        <f t="shared" ca="1" si="18"/>
        <v>0</v>
      </c>
      <c r="K77" s="489">
        <f t="shared" ca="1" si="18"/>
        <v>0</v>
      </c>
      <c r="L77" s="489">
        <f t="shared" ca="1" si="18"/>
        <v>0</v>
      </c>
      <c r="M77" s="489">
        <f t="shared" ca="1" si="18"/>
        <v>0</v>
      </c>
      <c r="N77" s="489">
        <f t="shared" ca="1" si="18"/>
        <v>0</v>
      </c>
      <c r="O77" s="489">
        <f t="shared" ca="1" si="18"/>
        <v>0</v>
      </c>
      <c r="P77" s="489">
        <f t="shared" ca="1" si="18"/>
        <v>0</v>
      </c>
      <c r="Q77" s="489">
        <f t="shared" ca="1" si="18"/>
        <v>0</v>
      </c>
      <c r="R77" s="489">
        <f t="shared" ca="1" si="18"/>
        <v>0</v>
      </c>
      <c r="S77" s="489">
        <f t="shared" ca="1" si="18"/>
        <v>0</v>
      </c>
      <c r="T77"/>
      <c r="U77"/>
      <c r="V77"/>
      <c r="W77"/>
      <c r="X77"/>
      <c r="Y77"/>
      <c r="Z77"/>
      <c r="AA77"/>
      <c r="AB77"/>
      <c r="AC77"/>
      <c r="AD77"/>
      <c r="AE77"/>
      <c r="AF77"/>
      <c r="AG77"/>
      <c r="AH77"/>
      <c r="AI77"/>
      <c r="AJ77"/>
      <c r="AK77"/>
      <c r="AL77"/>
      <c r="AM77"/>
      <c r="AN77"/>
      <c r="AO77"/>
    </row>
    <row r="78" spans="1:41" s="214" customFormat="1" x14ac:dyDescent="0.35">
      <c r="A78" s="446" t="s">
        <v>1824</v>
      </c>
      <c r="B78" s="453"/>
      <c r="C78" s="600">
        <f t="shared" ca="1" si="13"/>
        <v>10.489927441058478</v>
      </c>
      <c r="D78" s="612">
        <f t="shared" ca="1" si="14"/>
        <v>5.0503335971485548</v>
      </c>
      <c r="E78" s="606">
        <f t="shared" ca="1" si="15"/>
        <v>5.4395938439099236</v>
      </c>
      <c r="F78" s="489">
        <f t="shared" ref="F78:S78" ca="1" si="19">F13*F$72</f>
        <v>0</v>
      </c>
      <c r="G78" s="489">
        <f t="shared" ca="1" si="19"/>
        <v>0</v>
      </c>
      <c r="H78" s="489">
        <f t="shared" ca="1" si="19"/>
        <v>0.21558771129742452</v>
      </c>
      <c r="I78" s="489">
        <f t="shared" ca="1" si="19"/>
        <v>0.77556851727857479</v>
      </c>
      <c r="J78" s="489">
        <f t="shared" ca="1" si="19"/>
        <v>0</v>
      </c>
      <c r="K78" s="489">
        <f t="shared" ca="1" si="19"/>
        <v>0</v>
      </c>
      <c r="L78" s="489">
        <f t="shared" ca="1" si="19"/>
        <v>0</v>
      </c>
      <c r="M78" s="489">
        <f t="shared" ca="1" si="19"/>
        <v>0</v>
      </c>
      <c r="N78" s="489">
        <f t="shared" ca="1" si="19"/>
        <v>3.8334085977728671</v>
      </c>
      <c r="O78" s="489">
        <f t="shared" ca="1" si="19"/>
        <v>0.22576877079968855</v>
      </c>
      <c r="P78" s="489">
        <f t="shared" ca="1" si="19"/>
        <v>0</v>
      </c>
      <c r="Q78" s="489">
        <f t="shared" ca="1" si="19"/>
        <v>5.4395938439099236</v>
      </c>
      <c r="R78" s="489">
        <f t="shared" ca="1" si="19"/>
        <v>0</v>
      </c>
      <c r="S78" s="489">
        <f t="shared" ca="1" si="19"/>
        <v>0</v>
      </c>
      <c r="T78"/>
      <c r="U78"/>
      <c r="V78"/>
      <c r="W78"/>
      <c r="X78"/>
      <c r="Y78"/>
      <c r="Z78"/>
      <c r="AA78"/>
      <c r="AB78"/>
      <c r="AC78"/>
      <c r="AD78"/>
      <c r="AE78"/>
      <c r="AF78"/>
      <c r="AG78"/>
      <c r="AH78"/>
      <c r="AI78"/>
      <c r="AJ78"/>
      <c r="AK78"/>
      <c r="AL78"/>
      <c r="AM78"/>
      <c r="AN78"/>
      <c r="AO78"/>
    </row>
    <row r="79" spans="1:41" s="214" customFormat="1" x14ac:dyDescent="0.35">
      <c r="A79" s="446" t="s">
        <v>1828</v>
      </c>
      <c r="B79" s="453"/>
      <c r="C79" s="600">
        <f t="shared" ca="1" si="13"/>
        <v>2.4987235789651603</v>
      </c>
      <c r="D79" s="612">
        <f t="shared" ca="1" si="14"/>
        <v>1.1905937485233939</v>
      </c>
      <c r="E79" s="606">
        <f t="shared" ca="1" si="15"/>
        <v>1.3081298304417661</v>
      </c>
      <c r="F79" s="489">
        <f t="shared" ref="F79:S79" ca="1" si="20">F14*F$72</f>
        <v>0</v>
      </c>
      <c r="G79" s="489">
        <f t="shared" ca="1" si="20"/>
        <v>1.1905937485233939</v>
      </c>
      <c r="H79" s="489">
        <f t="shared" ca="1" si="20"/>
        <v>0</v>
      </c>
      <c r="I79" s="489">
        <f t="shared" ca="1" si="20"/>
        <v>0</v>
      </c>
      <c r="J79" s="489">
        <f t="shared" ca="1" si="20"/>
        <v>0</v>
      </c>
      <c r="K79" s="489">
        <f t="shared" ca="1" si="20"/>
        <v>0</v>
      </c>
      <c r="L79" s="489">
        <f t="shared" ca="1" si="20"/>
        <v>0</v>
      </c>
      <c r="M79" s="489">
        <f t="shared" ca="1" si="20"/>
        <v>0</v>
      </c>
      <c r="N79" s="489">
        <f t="shared" ca="1" si="20"/>
        <v>0</v>
      </c>
      <c r="O79" s="489">
        <f t="shared" ca="1" si="20"/>
        <v>0</v>
      </c>
      <c r="P79" s="489">
        <f t="shared" ca="1" si="20"/>
        <v>0</v>
      </c>
      <c r="Q79" s="489">
        <f t="shared" ca="1" si="20"/>
        <v>0</v>
      </c>
      <c r="R79" s="489">
        <f t="shared" ca="1" si="20"/>
        <v>1.3081298304417661</v>
      </c>
      <c r="S79" s="489">
        <f t="shared" ca="1" si="20"/>
        <v>0</v>
      </c>
      <c r="T79"/>
      <c r="U79"/>
      <c r="V79"/>
      <c r="W79"/>
      <c r="X79"/>
      <c r="Y79"/>
      <c r="Z79"/>
      <c r="AA79"/>
      <c r="AB79"/>
      <c r="AC79"/>
      <c r="AD79"/>
      <c r="AE79"/>
      <c r="AF79"/>
      <c r="AG79"/>
      <c r="AH79"/>
      <c r="AI79"/>
      <c r="AJ79"/>
      <c r="AK79"/>
      <c r="AL79"/>
      <c r="AM79"/>
      <c r="AN79"/>
      <c r="AO79"/>
    </row>
    <row r="80" spans="1:41" s="214" customFormat="1" x14ac:dyDescent="0.35">
      <c r="A80" s="446" t="s">
        <v>1831</v>
      </c>
      <c r="B80" s="453"/>
      <c r="C80" s="600">
        <f t="shared" ca="1" si="13"/>
        <v>10.86515926348523</v>
      </c>
      <c r="D80" s="612">
        <f t="shared" ca="1" si="14"/>
        <v>3.2552091031938595</v>
      </c>
      <c r="E80" s="606">
        <f t="shared" ca="1" si="15"/>
        <v>7.6099501602913726</v>
      </c>
      <c r="F80" s="489">
        <f t="shared" ref="F80:S80" ca="1" si="21">F15*F$72</f>
        <v>0</v>
      </c>
      <c r="G80" s="489">
        <f t="shared" ca="1" si="21"/>
        <v>0</v>
      </c>
      <c r="H80" s="489">
        <f t="shared" ca="1" si="21"/>
        <v>0</v>
      </c>
      <c r="I80" s="489">
        <f t="shared" ca="1" si="21"/>
        <v>0</v>
      </c>
      <c r="J80" s="489">
        <f t="shared" ca="1" si="21"/>
        <v>0.31741702459780907</v>
      </c>
      <c r="K80" s="489">
        <f t="shared" ca="1" si="21"/>
        <v>0.15652820573480941</v>
      </c>
      <c r="L80" s="489">
        <f t="shared" ca="1" si="21"/>
        <v>2.3499863225343454</v>
      </c>
      <c r="M80" s="489">
        <f t="shared" ca="1" si="21"/>
        <v>7.6099501602913726</v>
      </c>
      <c r="N80" s="489">
        <f t="shared" ca="1" si="21"/>
        <v>0.43127755032689558</v>
      </c>
      <c r="O80" s="489">
        <f t="shared" ca="1" si="21"/>
        <v>0</v>
      </c>
      <c r="P80" s="489">
        <f t="shared" ca="1" si="21"/>
        <v>0</v>
      </c>
      <c r="Q80" s="489">
        <f t="shared" ca="1" si="21"/>
        <v>0</v>
      </c>
      <c r="R80" s="489">
        <f t="shared" ca="1" si="21"/>
        <v>0</v>
      </c>
      <c r="S80" s="489">
        <f t="shared" ca="1" si="21"/>
        <v>0</v>
      </c>
      <c r="T80"/>
      <c r="U80"/>
      <c r="V80"/>
      <c r="W80"/>
      <c r="X80"/>
      <c r="Y80"/>
      <c r="Z80"/>
      <c r="AA80"/>
      <c r="AB80"/>
      <c r="AC80"/>
      <c r="AD80"/>
      <c r="AE80"/>
      <c r="AF80"/>
      <c r="AG80"/>
      <c r="AH80"/>
      <c r="AI80"/>
      <c r="AJ80"/>
      <c r="AK80"/>
      <c r="AL80"/>
      <c r="AM80"/>
      <c r="AN80"/>
      <c r="AO80"/>
    </row>
    <row r="81" spans="1:41" x14ac:dyDescent="0.35">
      <c r="A81" s="446" t="s">
        <v>1834</v>
      </c>
      <c r="B81" s="453"/>
      <c r="C81" s="600">
        <f t="shared" ca="1" si="13"/>
        <v>3.8624919744403003</v>
      </c>
      <c r="D81" s="612">
        <f t="shared" ca="1" si="14"/>
        <v>3.8624919744403003</v>
      </c>
      <c r="E81" s="606">
        <f t="shared" ca="1" si="15"/>
        <v>0</v>
      </c>
      <c r="F81" s="489">
        <f t="shared" ref="F81:S81" ca="1" si="22">F16*F$72</f>
        <v>0</v>
      </c>
      <c r="G81" s="489">
        <f t="shared" ca="1" si="22"/>
        <v>0</v>
      </c>
      <c r="H81" s="489">
        <f t="shared" ca="1" si="22"/>
        <v>0</v>
      </c>
      <c r="I81" s="489">
        <f t="shared" ca="1" si="22"/>
        <v>0</v>
      </c>
      <c r="J81" s="489">
        <f t="shared" ca="1" si="22"/>
        <v>2.3255409167709118</v>
      </c>
      <c r="K81" s="489">
        <f t="shared" ca="1" si="22"/>
        <v>0</v>
      </c>
      <c r="L81" s="489">
        <f t="shared" ca="1" si="22"/>
        <v>0</v>
      </c>
      <c r="M81" s="489">
        <f t="shared" ca="1" si="22"/>
        <v>0</v>
      </c>
      <c r="N81" s="489">
        <f t="shared" ca="1" si="22"/>
        <v>1.5369510576693883</v>
      </c>
      <c r="O81" s="489">
        <f t="shared" ca="1" si="22"/>
        <v>0</v>
      </c>
      <c r="P81" s="489">
        <f t="shared" ca="1" si="22"/>
        <v>0</v>
      </c>
      <c r="Q81" s="489">
        <f t="shared" ca="1" si="22"/>
        <v>0</v>
      </c>
      <c r="R81" s="489">
        <f t="shared" ca="1" si="22"/>
        <v>0</v>
      </c>
      <c r="S81" s="489">
        <f t="shared" ca="1" si="22"/>
        <v>0</v>
      </c>
    </row>
    <row r="82" spans="1:41" x14ac:dyDescent="0.35">
      <c r="A82" s="453" t="s">
        <v>1837</v>
      </c>
      <c r="B82" s="453"/>
      <c r="C82" s="600">
        <f t="shared" ca="1" si="13"/>
        <v>2.5893479314417918</v>
      </c>
      <c r="D82" s="612">
        <f t="shared" ca="1" si="14"/>
        <v>2.5893479314417918</v>
      </c>
      <c r="E82" s="606">
        <f t="shared" ca="1" si="15"/>
        <v>0</v>
      </c>
      <c r="F82" s="489">
        <f t="shared" ref="F82:S82" ca="1" si="23">F17*F$72</f>
        <v>0</v>
      </c>
      <c r="G82" s="489">
        <f t="shared" ca="1" si="23"/>
        <v>0</v>
      </c>
      <c r="H82" s="489">
        <f t="shared" ca="1" si="23"/>
        <v>0</v>
      </c>
      <c r="I82" s="489">
        <f t="shared" ca="1" si="23"/>
        <v>0</v>
      </c>
      <c r="J82" s="489">
        <f t="shared" ca="1" si="23"/>
        <v>0</v>
      </c>
      <c r="K82" s="489">
        <f t="shared" ca="1" si="23"/>
        <v>0</v>
      </c>
      <c r="L82" s="489">
        <f t="shared" ca="1" si="23"/>
        <v>0</v>
      </c>
      <c r="M82" s="489">
        <f t="shared" ca="1" si="23"/>
        <v>0</v>
      </c>
      <c r="N82" s="489">
        <f t="shared" ca="1" si="23"/>
        <v>1.1056735073424926</v>
      </c>
      <c r="O82" s="489">
        <f t="shared" ca="1" si="23"/>
        <v>1.4836744240992992</v>
      </c>
      <c r="P82" s="489">
        <f t="shared" ca="1" si="23"/>
        <v>0</v>
      </c>
      <c r="Q82" s="489">
        <f t="shared" ca="1" si="23"/>
        <v>0</v>
      </c>
      <c r="R82" s="489">
        <f t="shared" ca="1" si="23"/>
        <v>0</v>
      </c>
      <c r="S82" s="489">
        <f t="shared" ca="1" si="23"/>
        <v>0</v>
      </c>
    </row>
    <row r="83" spans="1:41" x14ac:dyDescent="0.35">
      <c r="A83" s="446" t="s">
        <v>1840</v>
      </c>
      <c r="B83" s="453"/>
      <c r="C83" s="600">
        <f t="shared" ca="1" si="13"/>
        <v>0.95961517391980422</v>
      </c>
      <c r="D83" s="612">
        <f t="shared" ca="1" si="14"/>
        <v>0</v>
      </c>
      <c r="E83" s="606">
        <f t="shared" ca="1" si="15"/>
        <v>0.95961517391980422</v>
      </c>
      <c r="F83" s="489">
        <f t="shared" ref="F83:S83" ca="1" si="24">F18*F$72</f>
        <v>0</v>
      </c>
      <c r="G83" s="489">
        <f t="shared" ca="1" si="24"/>
        <v>0</v>
      </c>
      <c r="H83" s="489">
        <f t="shared" ca="1" si="24"/>
        <v>0</v>
      </c>
      <c r="I83" s="489">
        <f t="shared" ca="1" si="24"/>
        <v>0</v>
      </c>
      <c r="J83" s="489">
        <f t="shared" ca="1" si="24"/>
        <v>0</v>
      </c>
      <c r="K83" s="489">
        <f t="shared" ca="1" si="24"/>
        <v>0</v>
      </c>
      <c r="L83" s="489">
        <f t="shared" ca="1" si="24"/>
        <v>0</v>
      </c>
      <c r="M83" s="489">
        <f t="shared" ca="1" si="24"/>
        <v>0.95961517391980422</v>
      </c>
      <c r="N83" s="489">
        <f t="shared" ca="1" si="24"/>
        <v>0</v>
      </c>
      <c r="O83" s="489">
        <f t="shared" ca="1" si="24"/>
        <v>0</v>
      </c>
      <c r="P83" s="489">
        <f t="shared" ca="1" si="24"/>
        <v>0</v>
      </c>
      <c r="Q83" s="489">
        <f t="shared" ca="1" si="24"/>
        <v>0</v>
      </c>
      <c r="R83" s="489">
        <f t="shared" ca="1" si="24"/>
        <v>0</v>
      </c>
      <c r="S83" s="489">
        <f t="shared" ca="1" si="24"/>
        <v>0</v>
      </c>
    </row>
    <row r="84" spans="1:41" x14ac:dyDescent="0.35">
      <c r="A84" s="446" t="s">
        <v>1843</v>
      </c>
      <c r="B84" s="453"/>
      <c r="C84" s="600">
        <f t="shared" ca="1" si="13"/>
        <v>0</v>
      </c>
      <c r="D84" s="612">
        <f t="shared" ca="1" si="14"/>
        <v>0</v>
      </c>
      <c r="E84" s="606">
        <f t="shared" ca="1" si="15"/>
        <v>0</v>
      </c>
      <c r="F84" s="489">
        <f t="shared" ref="F84:S84" ca="1" si="25">F19*F$72</f>
        <v>0</v>
      </c>
      <c r="G84" s="489">
        <f t="shared" ca="1" si="25"/>
        <v>0</v>
      </c>
      <c r="H84" s="489">
        <f t="shared" ca="1" si="25"/>
        <v>0</v>
      </c>
      <c r="I84" s="489">
        <f t="shared" ca="1" si="25"/>
        <v>0</v>
      </c>
      <c r="J84" s="489">
        <f t="shared" ca="1" si="25"/>
        <v>0</v>
      </c>
      <c r="K84" s="489">
        <f t="shared" ca="1" si="25"/>
        <v>0</v>
      </c>
      <c r="L84" s="489">
        <f t="shared" ca="1" si="25"/>
        <v>0</v>
      </c>
      <c r="M84" s="489">
        <f t="shared" ca="1" si="25"/>
        <v>0</v>
      </c>
      <c r="N84" s="489">
        <f t="shared" ca="1" si="25"/>
        <v>0</v>
      </c>
      <c r="O84" s="489">
        <f t="shared" ca="1" si="25"/>
        <v>0</v>
      </c>
      <c r="P84" s="489">
        <f t="shared" ca="1" si="25"/>
        <v>0</v>
      </c>
      <c r="Q84" s="489">
        <f t="shared" ca="1" si="25"/>
        <v>0</v>
      </c>
      <c r="R84" s="489">
        <f t="shared" ca="1" si="25"/>
        <v>0</v>
      </c>
      <c r="S84" s="489">
        <f t="shared" ca="1" si="25"/>
        <v>0</v>
      </c>
    </row>
    <row r="85" spans="1:41" x14ac:dyDescent="0.35">
      <c r="A85" s="453" t="s">
        <v>1845</v>
      </c>
      <c r="B85" s="453"/>
      <c r="C85" s="600">
        <f t="shared" ca="1" si="13"/>
        <v>7.2798835339800974</v>
      </c>
      <c r="D85" s="612">
        <f t="shared" ca="1" si="14"/>
        <v>1.6304025775251552</v>
      </c>
      <c r="E85" s="606">
        <f t="shared" ca="1" si="15"/>
        <v>5.6494809564549424</v>
      </c>
      <c r="F85" s="489">
        <f t="shared" ref="F85:S85" ca="1" si="26">F20*F$72</f>
        <v>0</v>
      </c>
      <c r="G85" s="489">
        <f t="shared" ca="1" si="26"/>
        <v>0</v>
      </c>
      <c r="H85" s="489">
        <f t="shared" ca="1" si="26"/>
        <v>0</v>
      </c>
      <c r="I85" s="489">
        <f t="shared" ca="1" si="26"/>
        <v>1.1975343671049119</v>
      </c>
      <c r="J85" s="489">
        <f t="shared" ca="1" si="26"/>
        <v>0</v>
      </c>
      <c r="K85" s="489">
        <f t="shared" ca="1" si="26"/>
        <v>0</v>
      </c>
      <c r="L85" s="489">
        <f t="shared" ca="1" si="26"/>
        <v>0.43286821042024332</v>
      </c>
      <c r="M85" s="489">
        <f t="shared" ca="1" si="26"/>
        <v>0</v>
      </c>
      <c r="N85" s="489">
        <f t="shared" ca="1" si="26"/>
        <v>0</v>
      </c>
      <c r="O85" s="489">
        <f t="shared" ca="1" si="26"/>
        <v>0</v>
      </c>
      <c r="P85" s="489">
        <f t="shared" ca="1" si="26"/>
        <v>2.783556565311565</v>
      </c>
      <c r="Q85" s="489">
        <f t="shared" ca="1" si="26"/>
        <v>0</v>
      </c>
      <c r="R85" s="489">
        <f t="shared" ca="1" si="26"/>
        <v>0</v>
      </c>
      <c r="S85" s="489">
        <f t="shared" ca="1" si="26"/>
        <v>2.8659243911433774</v>
      </c>
    </row>
    <row r="86" spans="1:41" s="565" customFormat="1" x14ac:dyDescent="0.35">
      <c r="A86" s="576" t="s">
        <v>1853</v>
      </c>
      <c r="B86" s="576"/>
      <c r="C86" s="604">
        <f t="shared" ca="1" si="13"/>
        <v>180.88924906415545</v>
      </c>
      <c r="D86" s="616">
        <f t="shared" ca="1" si="14"/>
        <v>93.420230093467296</v>
      </c>
      <c r="E86" s="610">
        <f t="shared" ca="1" si="15"/>
        <v>87.469018970688126</v>
      </c>
      <c r="F86" s="577">
        <f t="shared" ref="F86:S86" ca="1" si="27">F21*F$72</f>
        <v>12.433100259816488</v>
      </c>
      <c r="G86" s="577">
        <f t="shared" ca="1" si="27"/>
        <v>22.183229478422078</v>
      </c>
      <c r="H86" s="577">
        <f t="shared" ca="1" si="27"/>
        <v>8.734651834133647</v>
      </c>
      <c r="I86" s="577">
        <f t="shared" ca="1" si="27"/>
        <v>17.709894930455786</v>
      </c>
      <c r="J86" s="577">
        <f t="shared" ca="1" si="27"/>
        <v>4.1671113891930727</v>
      </c>
      <c r="K86" s="577">
        <f t="shared" ca="1" si="27"/>
        <v>8.9386483919812108</v>
      </c>
      <c r="L86" s="577">
        <f t="shared" ca="1" si="27"/>
        <v>9.1562193536064189</v>
      </c>
      <c r="M86" s="577">
        <f t="shared" ca="1" si="27"/>
        <v>38.028650276600118</v>
      </c>
      <c r="N86" s="577">
        <f t="shared" ca="1" si="27"/>
        <v>6.096279921567703</v>
      </c>
      <c r="O86" s="577">
        <f t="shared" ca="1" si="27"/>
        <v>4.0010945342909174</v>
      </c>
      <c r="P86" s="577">
        <f t="shared" ca="1" si="27"/>
        <v>8.7925826895972463</v>
      </c>
      <c r="Q86" s="577">
        <f t="shared" ca="1" si="27"/>
        <v>26.108023369788107</v>
      </c>
      <c r="R86" s="577">
        <f t="shared" ca="1" si="27"/>
        <v>5.9628409726066369</v>
      </c>
      <c r="S86" s="577">
        <f t="shared" ca="1" si="27"/>
        <v>8.5769216620960247</v>
      </c>
    </row>
    <row r="87" spans="1:41" s="213" customFormat="1" x14ac:dyDescent="0.35">
      <c r="A87" s="567" t="s">
        <v>1855</v>
      </c>
      <c r="B87" s="491"/>
      <c r="C87" s="602">
        <f t="shared" ca="1" si="13"/>
        <v>6.3518496501905446</v>
      </c>
      <c r="D87" s="614">
        <f t="shared" ca="1" si="14"/>
        <v>3.7345762470078565</v>
      </c>
      <c r="E87" s="608">
        <f t="shared" ca="1" si="15"/>
        <v>2.6172734031826881</v>
      </c>
      <c r="F87" s="484">
        <f t="shared" ref="F87:S87" ca="1" si="28">F22*F$72</f>
        <v>1.2524111858790328</v>
      </c>
      <c r="G87" s="484">
        <f t="shared" ca="1" si="28"/>
        <v>0</v>
      </c>
      <c r="H87" s="484">
        <f t="shared" ca="1" si="28"/>
        <v>0.85382477751126884</v>
      </c>
      <c r="I87" s="484">
        <f t="shared" ca="1" si="28"/>
        <v>1.6283402836175547</v>
      </c>
      <c r="J87" s="484">
        <f t="shared" ca="1" si="28"/>
        <v>0</v>
      </c>
      <c r="K87" s="484">
        <f t="shared" ca="1" si="28"/>
        <v>0</v>
      </c>
      <c r="L87" s="484">
        <f t="shared" ca="1" si="28"/>
        <v>0</v>
      </c>
      <c r="M87" s="484">
        <f t="shared" ca="1" si="28"/>
        <v>0</v>
      </c>
      <c r="N87" s="484">
        <f t="shared" ca="1" si="28"/>
        <v>0</v>
      </c>
      <c r="O87" s="484">
        <f t="shared" ca="1" si="28"/>
        <v>0</v>
      </c>
      <c r="P87" s="484">
        <f t="shared" ca="1" si="28"/>
        <v>0</v>
      </c>
      <c r="Q87" s="484">
        <f t="shared" ca="1" si="28"/>
        <v>2.6172734031826881</v>
      </c>
      <c r="R87" s="484">
        <f t="shared" ca="1" si="28"/>
        <v>0</v>
      </c>
      <c r="S87" s="484">
        <f t="shared" ca="1" si="28"/>
        <v>0</v>
      </c>
      <c r="T87" s="3"/>
      <c r="U87" s="3"/>
      <c r="V87" s="3"/>
      <c r="W87" s="3"/>
      <c r="X87" s="3"/>
      <c r="Y87" s="3"/>
      <c r="Z87" s="3"/>
      <c r="AA87" s="3"/>
      <c r="AB87" s="3"/>
      <c r="AC87" s="3"/>
      <c r="AD87" s="3"/>
      <c r="AE87" s="3"/>
      <c r="AF87" s="3"/>
      <c r="AG87" s="3"/>
      <c r="AH87" s="3"/>
      <c r="AI87" s="3"/>
      <c r="AJ87" s="3"/>
      <c r="AK87" s="3"/>
      <c r="AL87" s="3"/>
      <c r="AM87" s="3"/>
      <c r="AN87" s="3"/>
      <c r="AO87" s="3"/>
    </row>
    <row r="88" spans="1:41" x14ac:dyDescent="0.35">
      <c r="A88" s="567" t="s">
        <v>1887</v>
      </c>
      <c r="B88" s="461"/>
      <c r="C88" s="602">
        <f t="shared" ca="1" si="13"/>
        <v>19.20613373870545</v>
      </c>
      <c r="D88" s="614">
        <f t="shared" ca="1" si="14"/>
        <v>10.258593785321271</v>
      </c>
      <c r="E88" s="608">
        <f t="shared" ca="1" si="15"/>
        <v>8.9475399533841795</v>
      </c>
      <c r="F88" s="484">
        <f t="shared" ref="F88:S88" ca="1" si="29">F23*F$72</f>
        <v>3.7226987580264788</v>
      </c>
      <c r="G88" s="484">
        <f t="shared" ca="1" si="29"/>
        <v>0.4659845253674228</v>
      </c>
      <c r="H88" s="484">
        <f t="shared" ca="1" si="29"/>
        <v>1.375437417980885</v>
      </c>
      <c r="I88" s="484">
        <f t="shared" ca="1" si="29"/>
        <v>4.02517703116464</v>
      </c>
      <c r="J88" s="484">
        <f t="shared" ca="1" si="29"/>
        <v>0</v>
      </c>
      <c r="K88" s="484">
        <f t="shared" ca="1" si="29"/>
        <v>0</v>
      </c>
      <c r="L88" s="484">
        <f t="shared" ca="1" si="29"/>
        <v>0.66929605278184434</v>
      </c>
      <c r="M88" s="484">
        <f t="shared" ca="1" si="29"/>
        <v>8.9475399533841795</v>
      </c>
      <c r="N88" s="484">
        <f t="shared" ca="1" si="29"/>
        <v>0</v>
      </c>
      <c r="O88" s="484">
        <f t="shared" ca="1" si="29"/>
        <v>0</v>
      </c>
      <c r="P88" s="484">
        <f t="shared" ca="1" si="29"/>
        <v>0</v>
      </c>
      <c r="Q88" s="484">
        <f t="shared" ca="1" si="29"/>
        <v>0</v>
      </c>
      <c r="R88" s="484">
        <f t="shared" ca="1" si="29"/>
        <v>0</v>
      </c>
      <c r="S88" s="484">
        <f t="shared" ca="1" si="29"/>
        <v>0</v>
      </c>
    </row>
    <row r="89" spans="1:41" x14ac:dyDescent="0.35">
      <c r="A89" s="567" t="s">
        <v>1888</v>
      </c>
      <c r="B89" s="461"/>
      <c r="C89" s="602">
        <f t="shared" ca="1" si="13"/>
        <v>6.0869969101840864</v>
      </c>
      <c r="D89" s="614">
        <f t="shared" ca="1" si="14"/>
        <v>5.1273817362642822</v>
      </c>
      <c r="E89" s="608">
        <f t="shared" ca="1" si="15"/>
        <v>0.95961517391980422</v>
      </c>
      <c r="F89" s="484">
        <f t="shared" ref="F89:S89" ca="1" si="30">F24*F$72</f>
        <v>0</v>
      </c>
      <c r="G89" s="484">
        <f t="shared" ca="1" si="30"/>
        <v>1.1905937485233939</v>
      </c>
      <c r="H89" s="484">
        <f t="shared" ca="1" si="30"/>
        <v>2.3079760703090808</v>
      </c>
      <c r="I89" s="484">
        <f t="shared" ca="1" si="30"/>
        <v>1.1975343671049119</v>
      </c>
      <c r="J89" s="484">
        <f t="shared" ca="1" si="30"/>
        <v>0</v>
      </c>
      <c r="K89" s="484">
        <f t="shared" ca="1" si="30"/>
        <v>0</v>
      </c>
      <c r="L89" s="484">
        <f t="shared" ca="1" si="30"/>
        <v>0</v>
      </c>
      <c r="M89" s="484">
        <f t="shared" ca="1" si="30"/>
        <v>0.95961517391980422</v>
      </c>
      <c r="N89" s="484">
        <f t="shared" ca="1" si="30"/>
        <v>0.43127755032689558</v>
      </c>
      <c r="O89" s="484">
        <f t="shared" ca="1" si="30"/>
        <v>0</v>
      </c>
      <c r="P89" s="484">
        <f t="shared" ca="1" si="30"/>
        <v>0</v>
      </c>
      <c r="Q89" s="484">
        <f t="shared" ca="1" si="30"/>
        <v>0</v>
      </c>
      <c r="R89" s="484">
        <f t="shared" ca="1" si="30"/>
        <v>0</v>
      </c>
      <c r="S89" s="484">
        <f t="shared" ca="1" si="30"/>
        <v>0</v>
      </c>
    </row>
    <row r="90" spans="1:41" x14ac:dyDescent="0.35">
      <c r="A90" s="567" t="s">
        <v>1858</v>
      </c>
      <c r="B90" s="461"/>
      <c r="C90" s="602">
        <f t="shared" ca="1" si="13"/>
        <v>1.6798386629104964</v>
      </c>
      <c r="D90" s="614">
        <f t="shared" ca="1" si="14"/>
        <v>1.6798386629104964</v>
      </c>
      <c r="E90" s="608">
        <f t="shared" ca="1" si="15"/>
        <v>0</v>
      </c>
      <c r="F90" s="484">
        <f t="shared" ref="F90:S90" ca="1" si="31">F25*F$72</f>
        <v>0.31691879642673265</v>
      </c>
      <c r="G90" s="484">
        <f t="shared" ca="1" si="31"/>
        <v>0.93098318784619805</v>
      </c>
      <c r="H90" s="484">
        <f t="shared" ca="1" si="31"/>
        <v>0.43193667863756591</v>
      </c>
      <c r="I90" s="484">
        <f t="shared" ca="1" si="31"/>
        <v>0</v>
      </c>
      <c r="J90" s="484">
        <f t="shared" ca="1" si="31"/>
        <v>0</v>
      </c>
      <c r="K90" s="484">
        <f t="shared" ca="1" si="31"/>
        <v>0</v>
      </c>
      <c r="L90" s="484">
        <f t="shared" ca="1" si="31"/>
        <v>0</v>
      </c>
      <c r="M90" s="484">
        <f t="shared" ca="1" si="31"/>
        <v>0</v>
      </c>
      <c r="N90" s="484">
        <f t="shared" ca="1" si="31"/>
        <v>0</v>
      </c>
      <c r="O90" s="484">
        <f t="shared" ca="1" si="31"/>
        <v>0</v>
      </c>
      <c r="P90" s="484">
        <f t="shared" ca="1" si="31"/>
        <v>0</v>
      </c>
      <c r="Q90" s="484">
        <f t="shared" ca="1" si="31"/>
        <v>0</v>
      </c>
      <c r="R90" s="484">
        <f t="shared" ca="1" si="31"/>
        <v>0</v>
      </c>
      <c r="S90" s="484">
        <f t="shared" ca="1" si="31"/>
        <v>0</v>
      </c>
    </row>
    <row r="91" spans="1:41" x14ac:dyDescent="0.35">
      <c r="A91" s="567" t="s">
        <v>1860</v>
      </c>
      <c r="B91" s="461"/>
      <c r="C91" s="602">
        <f t="shared" ca="1" si="13"/>
        <v>0</v>
      </c>
      <c r="D91" s="614">
        <f t="shared" ca="1" si="14"/>
        <v>0</v>
      </c>
      <c r="E91" s="608">
        <f t="shared" ca="1" si="15"/>
        <v>0</v>
      </c>
      <c r="F91" s="484">
        <f t="shared" ref="F91:S91" ca="1" si="32">F26*F$72</f>
        <v>0</v>
      </c>
      <c r="G91" s="484">
        <f t="shared" ca="1" si="32"/>
        <v>0</v>
      </c>
      <c r="H91" s="484">
        <f t="shared" ca="1" si="32"/>
        <v>0</v>
      </c>
      <c r="I91" s="484">
        <f t="shared" ca="1" si="32"/>
        <v>0</v>
      </c>
      <c r="J91" s="484">
        <f t="shared" ca="1" si="32"/>
        <v>0</v>
      </c>
      <c r="K91" s="484">
        <f t="shared" ca="1" si="32"/>
        <v>0</v>
      </c>
      <c r="L91" s="484">
        <f t="shared" ca="1" si="32"/>
        <v>0</v>
      </c>
      <c r="M91" s="484">
        <f t="shared" ca="1" si="32"/>
        <v>0</v>
      </c>
      <c r="N91" s="484">
        <f t="shared" ca="1" si="32"/>
        <v>0</v>
      </c>
      <c r="O91" s="484">
        <f t="shared" ca="1" si="32"/>
        <v>0</v>
      </c>
      <c r="P91" s="484">
        <f t="shared" ca="1" si="32"/>
        <v>0</v>
      </c>
      <c r="Q91" s="484">
        <f t="shared" ca="1" si="32"/>
        <v>0</v>
      </c>
      <c r="R91" s="484">
        <f t="shared" ca="1" si="32"/>
        <v>0</v>
      </c>
      <c r="S91" s="484">
        <f t="shared" ca="1" si="32"/>
        <v>0</v>
      </c>
    </row>
    <row r="92" spans="1:41" x14ac:dyDescent="0.35">
      <c r="A92" s="567" t="s">
        <v>1861</v>
      </c>
      <c r="B92" s="461"/>
      <c r="C92" s="602">
        <f t="shared" ca="1" si="13"/>
        <v>0</v>
      </c>
      <c r="D92" s="614">
        <f t="shared" ca="1" si="14"/>
        <v>0</v>
      </c>
      <c r="E92" s="608">
        <f t="shared" ca="1" si="15"/>
        <v>0</v>
      </c>
      <c r="F92" s="484">
        <f t="shared" ref="F92:S92" ca="1" si="33">F27*F$72</f>
        <v>0</v>
      </c>
      <c r="G92" s="484">
        <f t="shared" ca="1" si="33"/>
        <v>0</v>
      </c>
      <c r="H92" s="484">
        <f t="shared" ca="1" si="33"/>
        <v>0</v>
      </c>
      <c r="I92" s="484">
        <f t="shared" ca="1" si="33"/>
        <v>0</v>
      </c>
      <c r="J92" s="484">
        <f t="shared" ca="1" si="33"/>
        <v>0</v>
      </c>
      <c r="K92" s="484">
        <f t="shared" ca="1" si="33"/>
        <v>0</v>
      </c>
      <c r="L92" s="484">
        <f t="shared" ca="1" si="33"/>
        <v>0</v>
      </c>
      <c r="M92" s="484">
        <f t="shared" ca="1" si="33"/>
        <v>0</v>
      </c>
      <c r="N92" s="484">
        <f t="shared" ca="1" si="33"/>
        <v>0</v>
      </c>
      <c r="O92" s="484">
        <f t="shared" ca="1" si="33"/>
        <v>0</v>
      </c>
      <c r="P92" s="484">
        <f t="shared" ca="1" si="33"/>
        <v>0</v>
      </c>
      <c r="Q92" s="484">
        <f t="shared" ca="1" si="33"/>
        <v>0</v>
      </c>
      <c r="R92" s="484">
        <f t="shared" ca="1" si="33"/>
        <v>0</v>
      </c>
      <c r="S92" s="484">
        <f t="shared" ca="1" si="33"/>
        <v>0</v>
      </c>
    </row>
    <row r="93" spans="1:41" x14ac:dyDescent="0.35">
      <c r="A93" s="567" t="s">
        <v>2365</v>
      </c>
      <c r="B93" s="461"/>
      <c r="C93" s="602">
        <f t="shared" ca="1" si="13"/>
        <v>6.6205652735657861</v>
      </c>
      <c r="D93" s="614">
        <f t="shared" ca="1" si="14"/>
        <v>6.6205652735657861</v>
      </c>
      <c r="E93" s="608">
        <f t="shared" ca="1" si="15"/>
        <v>0</v>
      </c>
      <c r="F93" s="484">
        <f t="shared" ref="F93:S93" ca="1" si="34">F28*F$72</f>
        <v>0.31691879642673265</v>
      </c>
      <c r="G93" s="484">
        <f t="shared" ca="1" si="34"/>
        <v>2.5008055275360279</v>
      </c>
      <c r="H93" s="484">
        <f t="shared" ca="1" si="34"/>
        <v>0.21558771129742452</v>
      </c>
      <c r="I93" s="484">
        <f t="shared" ca="1" si="34"/>
        <v>1.1975343671049119</v>
      </c>
      <c r="J93" s="484">
        <f t="shared" ca="1" si="34"/>
        <v>0</v>
      </c>
      <c r="K93" s="484">
        <f t="shared" ca="1" si="34"/>
        <v>0.71282969216139702</v>
      </c>
      <c r="L93" s="484">
        <f t="shared" ca="1" si="34"/>
        <v>1.6768891790392917</v>
      </c>
      <c r="M93" s="484">
        <f t="shared" ca="1" si="34"/>
        <v>0</v>
      </c>
      <c r="N93" s="484">
        <f t="shared" ca="1" si="34"/>
        <v>0</v>
      </c>
      <c r="O93" s="484">
        <f t="shared" ca="1" si="34"/>
        <v>0</v>
      </c>
      <c r="P93" s="484">
        <f t="shared" ca="1" si="34"/>
        <v>0</v>
      </c>
      <c r="Q93" s="484">
        <f t="shared" ca="1" si="34"/>
        <v>0</v>
      </c>
      <c r="R93" s="484">
        <f t="shared" ca="1" si="34"/>
        <v>0</v>
      </c>
      <c r="S93" s="484">
        <f t="shared" ca="1" si="34"/>
        <v>0</v>
      </c>
    </row>
    <row r="94" spans="1:41" x14ac:dyDescent="0.35">
      <c r="A94" s="567" t="s">
        <v>2366</v>
      </c>
      <c r="B94" s="461"/>
      <c r="C94" s="602">
        <f t="shared" ca="1" si="13"/>
        <v>10.122949657356848</v>
      </c>
      <c r="D94" s="614">
        <f t="shared" ca="1" si="14"/>
        <v>1.6214183817184673</v>
      </c>
      <c r="E94" s="608">
        <f t="shared" ca="1" si="15"/>
        <v>8.5015312756383814</v>
      </c>
      <c r="F94" s="484">
        <f t="shared" ref="F94:S94" ca="1" si="35">F29*F$72</f>
        <v>1.6214183817184673</v>
      </c>
      <c r="G94" s="484">
        <f t="shared" ca="1" si="35"/>
        <v>0</v>
      </c>
      <c r="H94" s="484">
        <f t="shared" ca="1" si="35"/>
        <v>0</v>
      </c>
      <c r="I94" s="484">
        <f t="shared" ca="1" si="35"/>
        <v>0</v>
      </c>
      <c r="J94" s="484">
        <f t="shared" ca="1" si="35"/>
        <v>0</v>
      </c>
      <c r="K94" s="484">
        <f t="shared" ca="1" si="35"/>
        <v>0</v>
      </c>
      <c r="L94" s="484">
        <f t="shared" ca="1" si="35"/>
        <v>0</v>
      </c>
      <c r="M94" s="484">
        <f t="shared" ca="1" si="35"/>
        <v>5.1549499639152767</v>
      </c>
      <c r="N94" s="484">
        <f t="shared" ca="1" si="35"/>
        <v>0</v>
      </c>
      <c r="O94" s="484">
        <f t="shared" ca="1" si="35"/>
        <v>0</v>
      </c>
      <c r="P94" s="484">
        <f t="shared" ca="1" si="35"/>
        <v>0</v>
      </c>
      <c r="Q94" s="484">
        <f t="shared" ca="1" si="35"/>
        <v>0</v>
      </c>
      <c r="R94" s="484">
        <f t="shared" ca="1" si="35"/>
        <v>3.3465813117231056</v>
      </c>
      <c r="S94" s="484">
        <f t="shared" ca="1" si="35"/>
        <v>0</v>
      </c>
    </row>
    <row r="95" spans="1:41" x14ac:dyDescent="0.35">
      <c r="A95" s="567" t="s">
        <v>1862</v>
      </c>
      <c r="B95" s="461"/>
      <c r="C95" s="602">
        <f t="shared" ca="1" si="13"/>
        <v>3.0332222230244303</v>
      </c>
      <c r="D95" s="614">
        <f t="shared" ca="1" si="14"/>
        <v>0.47394523033261848</v>
      </c>
      <c r="E95" s="608">
        <f t="shared" ca="1" si="15"/>
        <v>2.559276992691812</v>
      </c>
      <c r="F95" s="484">
        <f t="shared" ref="F95:S95" ca="1" si="36">F30*F$72</f>
        <v>0</v>
      </c>
      <c r="G95" s="484">
        <f t="shared" ca="1" si="36"/>
        <v>0</v>
      </c>
      <c r="H95" s="484">
        <f t="shared" ca="1" si="36"/>
        <v>0</v>
      </c>
      <c r="I95" s="484">
        <f t="shared" ca="1" si="36"/>
        <v>0</v>
      </c>
      <c r="J95" s="484">
        <f t="shared" ca="1" si="36"/>
        <v>0.31741702459780907</v>
      </c>
      <c r="K95" s="484">
        <f t="shared" ca="1" si="36"/>
        <v>0.15652820573480941</v>
      </c>
      <c r="L95" s="484">
        <f t="shared" ca="1" si="36"/>
        <v>0</v>
      </c>
      <c r="M95" s="484">
        <f t="shared" ca="1" si="36"/>
        <v>0</v>
      </c>
      <c r="N95" s="484">
        <f t="shared" ca="1" si="36"/>
        <v>0</v>
      </c>
      <c r="O95" s="484">
        <f t="shared" ca="1" si="36"/>
        <v>0</v>
      </c>
      <c r="P95" s="484">
        <f t="shared" ca="1" si="36"/>
        <v>0.7044192177933577</v>
      </c>
      <c r="Q95" s="484">
        <f t="shared" ca="1" si="36"/>
        <v>0</v>
      </c>
      <c r="R95" s="484">
        <f t="shared" ca="1" si="36"/>
        <v>0</v>
      </c>
      <c r="S95" s="484">
        <f t="shared" ca="1" si="36"/>
        <v>1.8548577748984543</v>
      </c>
    </row>
    <row r="96" spans="1:41" s="212" customFormat="1" x14ac:dyDescent="0.35">
      <c r="A96" s="567" t="s">
        <v>1863</v>
      </c>
      <c r="B96" s="491"/>
      <c r="C96" s="602">
        <f t="shared" ca="1" si="13"/>
        <v>0.31741702459780907</v>
      </c>
      <c r="D96" s="614">
        <f t="shared" ca="1" si="14"/>
        <v>0.31741702459780907</v>
      </c>
      <c r="E96" s="608">
        <f t="shared" ca="1" si="15"/>
        <v>0</v>
      </c>
      <c r="F96" s="484">
        <f t="shared" ref="F96:S96" ca="1" si="37">F31*F$72</f>
        <v>0</v>
      </c>
      <c r="G96" s="484">
        <f t="shared" ca="1" si="37"/>
        <v>0</v>
      </c>
      <c r="H96" s="484">
        <f t="shared" ca="1" si="37"/>
        <v>0</v>
      </c>
      <c r="I96" s="484">
        <f t="shared" ca="1" si="37"/>
        <v>0</v>
      </c>
      <c r="J96" s="484">
        <f t="shared" ca="1" si="37"/>
        <v>0.31741702459780907</v>
      </c>
      <c r="K96" s="484">
        <f t="shared" ca="1" si="37"/>
        <v>0</v>
      </c>
      <c r="L96" s="484">
        <f t="shared" ca="1" si="37"/>
        <v>0</v>
      </c>
      <c r="M96" s="484">
        <f t="shared" ca="1" si="37"/>
        <v>0</v>
      </c>
      <c r="N96" s="484">
        <f t="shared" ca="1" si="37"/>
        <v>0</v>
      </c>
      <c r="O96" s="484">
        <f t="shared" ca="1" si="37"/>
        <v>0</v>
      </c>
      <c r="P96" s="484">
        <f t="shared" ca="1" si="37"/>
        <v>0</v>
      </c>
      <c r="Q96" s="484">
        <f t="shared" ca="1" si="37"/>
        <v>0</v>
      </c>
      <c r="R96" s="484">
        <f t="shared" ca="1" si="37"/>
        <v>0</v>
      </c>
      <c r="S96" s="484">
        <f t="shared" ca="1" si="37"/>
        <v>0</v>
      </c>
      <c r="T96" s="3"/>
      <c r="U96" s="3"/>
      <c r="V96" s="3"/>
      <c r="W96" s="3"/>
      <c r="X96" s="3"/>
      <c r="Y96" s="3"/>
      <c r="Z96" s="3"/>
      <c r="AA96" s="3"/>
      <c r="AB96" s="3"/>
      <c r="AC96" s="3"/>
      <c r="AD96" s="3"/>
      <c r="AE96" s="3"/>
      <c r="AF96" s="3"/>
      <c r="AG96" s="3"/>
      <c r="AH96" s="3"/>
      <c r="AI96" s="3"/>
      <c r="AJ96" s="3"/>
      <c r="AK96" s="3"/>
      <c r="AL96" s="3"/>
      <c r="AM96" s="3"/>
      <c r="AN96" s="3"/>
      <c r="AO96" s="3"/>
    </row>
    <row r="97" spans="1:41" x14ac:dyDescent="0.35">
      <c r="A97" s="567" t="s">
        <v>1889</v>
      </c>
      <c r="B97" s="461"/>
      <c r="C97" s="602">
        <f t="shared" ca="1" si="13"/>
        <v>126.83594010259546</v>
      </c>
      <c r="D97" s="614">
        <f t="shared" ca="1" si="14"/>
        <v>62.952157930724198</v>
      </c>
      <c r="E97" s="608">
        <f t="shared" ca="1" si="15"/>
        <v>63.883782171871268</v>
      </c>
      <c r="F97" s="484">
        <f t="shared" ref="F97:S97" ca="1" si="38">F32*F$72</f>
        <v>4.8858155449123082</v>
      </c>
      <c r="G97" s="484">
        <f t="shared" ca="1" si="38"/>
        <v>17.094862489149037</v>
      </c>
      <c r="H97" s="484">
        <f t="shared" ca="1" si="38"/>
        <v>3.5498891783974225</v>
      </c>
      <c r="I97" s="484">
        <f t="shared" ca="1" si="38"/>
        <v>9.661308881463766</v>
      </c>
      <c r="J97" s="484">
        <f t="shared" ca="1" si="38"/>
        <v>3.2148603153996458</v>
      </c>
      <c r="K97" s="484">
        <f t="shared" ca="1" si="38"/>
        <v>8.0692904940850045</v>
      </c>
      <c r="L97" s="484">
        <f t="shared" ca="1" si="38"/>
        <v>6.8100341217852822</v>
      </c>
      <c r="M97" s="484">
        <f t="shared" ca="1" si="38"/>
        <v>22.966545185380859</v>
      </c>
      <c r="N97" s="484">
        <f t="shared" ca="1" si="38"/>
        <v>5.6650023712408073</v>
      </c>
      <c r="O97" s="484">
        <f t="shared" ca="1" si="38"/>
        <v>4.0010945342909174</v>
      </c>
      <c r="P97" s="484">
        <f t="shared" ca="1" si="38"/>
        <v>8.0881634718038882</v>
      </c>
      <c r="Q97" s="484">
        <f t="shared" ca="1" si="38"/>
        <v>23.490749966605417</v>
      </c>
      <c r="R97" s="484">
        <f t="shared" ca="1" si="38"/>
        <v>2.6162596608835322</v>
      </c>
      <c r="S97" s="484">
        <f t="shared" ca="1" si="38"/>
        <v>6.7220638871975709</v>
      </c>
    </row>
    <row r="98" spans="1:41" x14ac:dyDescent="0.35">
      <c r="A98" s="567" t="s">
        <v>1890</v>
      </c>
      <c r="B98" s="461"/>
      <c r="C98" s="602">
        <f t="shared" ca="1" si="13"/>
        <v>0</v>
      </c>
      <c r="D98" s="614">
        <f t="shared" ca="1" si="14"/>
        <v>0</v>
      </c>
      <c r="E98" s="608">
        <f t="shared" ca="1" si="15"/>
        <v>0</v>
      </c>
      <c r="F98" s="484">
        <f t="shared" ref="F98:S98" ca="1" si="39">F33*F$72</f>
        <v>0</v>
      </c>
      <c r="G98" s="484">
        <f t="shared" ca="1" si="39"/>
        <v>0</v>
      </c>
      <c r="H98" s="484">
        <f t="shared" ca="1" si="39"/>
        <v>0</v>
      </c>
      <c r="I98" s="484">
        <f t="shared" ca="1" si="39"/>
        <v>0</v>
      </c>
      <c r="J98" s="484">
        <f t="shared" ca="1" si="39"/>
        <v>0</v>
      </c>
      <c r="K98" s="484">
        <f t="shared" ca="1" si="39"/>
        <v>0</v>
      </c>
      <c r="L98" s="484">
        <f t="shared" ca="1" si="39"/>
        <v>0</v>
      </c>
      <c r="M98" s="484">
        <f t="shared" ca="1" si="39"/>
        <v>0</v>
      </c>
      <c r="N98" s="484">
        <f t="shared" ca="1" si="39"/>
        <v>0</v>
      </c>
      <c r="O98" s="484">
        <f t="shared" ca="1" si="39"/>
        <v>0</v>
      </c>
      <c r="P98" s="484">
        <f t="shared" ca="1" si="39"/>
        <v>0</v>
      </c>
      <c r="Q98" s="484">
        <f t="shared" ca="1" si="39"/>
        <v>0</v>
      </c>
      <c r="R98" s="484">
        <f t="shared" ca="1" si="39"/>
        <v>0</v>
      </c>
      <c r="S98" s="484">
        <f t="shared" ca="1" si="39"/>
        <v>0</v>
      </c>
    </row>
    <row r="99" spans="1:41" x14ac:dyDescent="0.35">
      <c r="A99" s="567" t="s">
        <v>1891</v>
      </c>
      <c r="B99" s="461"/>
      <c r="C99" s="602">
        <f t="shared" ca="1" si="13"/>
        <v>0</v>
      </c>
      <c r="D99" s="614">
        <f t="shared" ca="1" si="14"/>
        <v>0</v>
      </c>
      <c r="E99" s="608">
        <f t="shared" ca="1" si="15"/>
        <v>0</v>
      </c>
      <c r="F99" s="484">
        <f t="shared" ref="F99:S99" ca="1" si="40">F34*F$72</f>
        <v>0</v>
      </c>
      <c r="G99" s="484">
        <f t="shared" ca="1" si="40"/>
        <v>0</v>
      </c>
      <c r="H99" s="484">
        <f t="shared" ca="1" si="40"/>
        <v>0</v>
      </c>
      <c r="I99" s="484">
        <f t="shared" ca="1" si="40"/>
        <v>0</v>
      </c>
      <c r="J99" s="484">
        <f t="shared" ca="1" si="40"/>
        <v>0</v>
      </c>
      <c r="K99" s="484">
        <f t="shared" ca="1" si="40"/>
        <v>0</v>
      </c>
      <c r="L99" s="484">
        <f t="shared" ca="1" si="40"/>
        <v>0</v>
      </c>
      <c r="M99" s="484">
        <f t="shared" ca="1" si="40"/>
        <v>0</v>
      </c>
      <c r="N99" s="484">
        <f t="shared" ca="1" si="40"/>
        <v>0</v>
      </c>
      <c r="O99" s="484">
        <f t="shared" ca="1" si="40"/>
        <v>0</v>
      </c>
      <c r="P99" s="484">
        <f t="shared" ca="1" si="40"/>
        <v>0</v>
      </c>
      <c r="Q99" s="484">
        <f t="shared" ca="1" si="40"/>
        <v>0</v>
      </c>
      <c r="R99" s="484">
        <f t="shared" ca="1" si="40"/>
        <v>0</v>
      </c>
      <c r="S99" s="484">
        <f t="shared" ca="1" si="40"/>
        <v>0</v>
      </c>
    </row>
    <row r="100" spans="1:41" x14ac:dyDescent="0.35">
      <c r="A100" s="567" t="s">
        <v>1892</v>
      </c>
      <c r="B100" s="461"/>
      <c r="C100" s="602">
        <f t="shared" ca="1" si="13"/>
        <v>0</v>
      </c>
      <c r="D100" s="614">
        <f t="shared" ca="1" si="14"/>
        <v>0</v>
      </c>
      <c r="E100" s="608">
        <f t="shared" ca="1" si="15"/>
        <v>0</v>
      </c>
      <c r="F100" s="484">
        <f t="shared" ref="F100:S100" ca="1" si="41">F35*F$72</f>
        <v>0</v>
      </c>
      <c r="G100" s="484">
        <f t="shared" ca="1" si="41"/>
        <v>0</v>
      </c>
      <c r="H100" s="484">
        <f t="shared" ca="1" si="41"/>
        <v>0</v>
      </c>
      <c r="I100" s="484">
        <f t="shared" ca="1" si="41"/>
        <v>0</v>
      </c>
      <c r="J100" s="484">
        <f t="shared" ca="1" si="41"/>
        <v>0</v>
      </c>
      <c r="K100" s="484">
        <f t="shared" ca="1" si="41"/>
        <v>0</v>
      </c>
      <c r="L100" s="484">
        <f t="shared" ca="1" si="41"/>
        <v>0</v>
      </c>
      <c r="M100" s="484">
        <f t="shared" ca="1" si="41"/>
        <v>0</v>
      </c>
      <c r="N100" s="484">
        <f t="shared" ca="1" si="41"/>
        <v>0</v>
      </c>
      <c r="O100" s="484">
        <f t="shared" ca="1" si="41"/>
        <v>0</v>
      </c>
      <c r="P100" s="484">
        <f t="shared" ca="1" si="41"/>
        <v>0</v>
      </c>
      <c r="Q100" s="484">
        <f t="shared" ca="1" si="41"/>
        <v>0</v>
      </c>
      <c r="R100" s="484">
        <f t="shared" ca="1" si="41"/>
        <v>0</v>
      </c>
      <c r="S100" s="484">
        <f t="shared" ca="1" si="41"/>
        <v>0</v>
      </c>
    </row>
    <row r="101" spans="1:41" x14ac:dyDescent="0.35">
      <c r="A101" s="567" t="s">
        <v>1866</v>
      </c>
      <c r="B101" s="461"/>
      <c r="C101" s="602">
        <f t="shared" ca="1" si="13"/>
        <v>0</v>
      </c>
      <c r="D101" s="614">
        <f t="shared" ca="1" si="14"/>
        <v>0</v>
      </c>
      <c r="E101" s="608">
        <f t="shared" ca="1" si="15"/>
        <v>0</v>
      </c>
      <c r="F101" s="484">
        <f t="shared" ref="F101:S101" ca="1" si="42">F36*F$72</f>
        <v>0</v>
      </c>
      <c r="G101" s="484">
        <f t="shared" ca="1" si="42"/>
        <v>0</v>
      </c>
      <c r="H101" s="484">
        <f t="shared" ca="1" si="42"/>
        <v>0</v>
      </c>
      <c r="I101" s="484">
        <f t="shared" ca="1" si="42"/>
        <v>0</v>
      </c>
      <c r="J101" s="484">
        <f t="shared" ca="1" si="42"/>
        <v>0</v>
      </c>
      <c r="K101" s="484">
        <f t="shared" ca="1" si="42"/>
        <v>0</v>
      </c>
      <c r="L101" s="484">
        <f t="shared" ca="1" si="42"/>
        <v>0</v>
      </c>
      <c r="M101" s="484">
        <f t="shared" ca="1" si="42"/>
        <v>0</v>
      </c>
      <c r="N101" s="484">
        <f t="shared" ca="1" si="42"/>
        <v>0</v>
      </c>
      <c r="O101" s="484">
        <f t="shared" ca="1" si="42"/>
        <v>0</v>
      </c>
      <c r="P101" s="484">
        <f t="shared" ca="1" si="42"/>
        <v>0</v>
      </c>
      <c r="Q101" s="484">
        <f t="shared" ca="1" si="42"/>
        <v>0</v>
      </c>
      <c r="R101" s="484">
        <f t="shared" ca="1" si="42"/>
        <v>0</v>
      </c>
      <c r="S101" s="484">
        <f t="shared" ca="1" si="42"/>
        <v>0</v>
      </c>
    </row>
    <row r="102" spans="1:41" x14ac:dyDescent="0.35">
      <c r="A102" s="567" t="s">
        <v>1893</v>
      </c>
      <c r="B102" s="461"/>
      <c r="C102" s="602">
        <f t="shared" ca="1" si="13"/>
        <v>0</v>
      </c>
      <c r="D102" s="614">
        <f t="shared" ca="1" si="14"/>
        <v>0</v>
      </c>
      <c r="E102" s="608">
        <f t="shared" ca="1" si="15"/>
        <v>0</v>
      </c>
      <c r="F102" s="484">
        <f t="shared" ref="F102:S102" ca="1" si="43">F37*F$72</f>
        <v>0</v>
      </c>
      <c r="G102" s="484">
        <f t="shared" ca="1" si="43"/>
        <v>0</v>
      </c>
      <c r="H102" s="484">
        <f t="shared" ca="1" si="43"/>
        <v>0</v>
      </c>
      <c r="I102" s="484">
        <f t="shared" ca="1" si="43"/>
        <v>0</v>
      </c>
      <c r="J102" s="484">
        <f t="shared" ca="1" si="43"/>
        <v>0</v>
      </c>
      <c r="K102" s="484">
        <f t="shared" ca="1" si="43"/>
        <v>0</v>
      </c>
      <c r="L102" s="484">
        <f t="shared" ca="1" si="43"/>
        <v>0</v>
      </c>
      <c r="M102" s="484">
        <f t="shared" ca="1" si="43"/>
        <v>0</v>
      </c>
      <c r="N102" s="484">
        <f t="shared" ca="1" si="43"/>
        <v>0</v>
      </c>
      <c r="O102" s="484">
        <f t="shared" ca="1" si="43"/>
        <v>0</v>
      </c>
      <c r="P102" s="484">
        <f t="shared" ca="1" si="43"/>
        <v>0</v>
      </c>
      <c r="Q102" s="484">
        <f t="shared" ca="1" si="43"/>
        <v>0</v>
      </c>
      <c r="R102" s="484">
        <f t="shared" ca="1" si="43"/>
        <v>0</v>
      </c>
      <c r="S102" s="484">
        <f t="shared" ca="1" si="43"/>
        <v>0</v>
      </c>
    </row>
    <row r="103" spans="1:41" x14ac:dyDescent="0.35">
      <c r="A103" s="567" t="s">
        <v>1894</v>
      </c>
      <c r="B103" s="461"/>
      <c r="C103" s="602">
        <f t="shared" ca="1" si="13"/>
        <v>0</v>
      </c>
      <c r="D103" s="614">
        <f t="shared" ca="1" si="14"/>
        <v>0</v>
      </c>
      <c r="E103" s="608">
        <f t="shared" ca="1" si="15"/>
        <v>0</v>
      </c>
      <c r="F103" s="484">
        <f t="shared" ref="F103:S103" ca="1" si="44">F38*F$72</f>
        <v>0</v>
      </c>
      <c r="G103" s="484">
        <f t="shared" ca="1" si="44"/>
        <v>0</v>
      </c>
      <c r="H103" s="484">
        <f t="shared" ca="1" si="44"/>
        <v>0</v>
      </c>
      <c r="I103" s="484">
        <f t="shared" ca="1" si="44"/>
        <v>0</v>
      </c>
      <c r="J103" s="484">
        <f t="shared" ca="1" si="44"/>
        <v>0</v>
      </c>
      <c r="K103" s="484">
        <f t="shared" ca="1" si="44"/>
        <v>0</v>
      </c>
      <c r="L103" s="484">
        <f t="shared" ca="1" si="44"/>
        <v>0</v>
      </c>
      <c r="M103" s="484">
        <f t="shared" ca="1" si="44"/>
        <v>0</v>
      </c>
      <c r="N103" s="484">
        <f t="shared" ca="1" si="44"/>
        <v>0</v>
      </c>
      <c r="O103" s="484">
        <f t="shared" ca="1" si="44"/>
        <v>0</v>
      </c>
      <c r="P103" s="484">
        <f t="shared" ca="1" si="44"/>
        <v>0</v>
      </c>
      <c r="Q103" s="484">
        <f t="shared" ca="1" si="44"/>
        <v>0</v>
      </c>
      <c r="R103" s="484">
        <f t="shared" ca="1" si="44"/>
        <v>0</v>
      </c>
      <c r="S103" s="484">
        <f t="shared" ca="1" si="44"/>
        <v>0</v>
      </c>
    </row>
    <row r="104" spans="1:41" s="407" customFormat="1" x14ac:dyDescent="0.35">
      <c r="A104" s="567" t="s">
        <v>1895</v>
      </c>
      <c r="B104" s="491"/>
      <c r="C104" s="602">
        <f t="shared" ca="1" si="13"/>
        <v>0.63433582102454178</v>
      </c>
      <c r="D104" s="614">
        <f t="shared" ca="1" si="14"/>
        <v>0.63433582102454178</v>
      </c>
      <c r="E104" s="608">
        <f t="shared" ca="1" si="15"/>
        <v>0</v>
      </c>
      <c r="F104" s="484">
        <f t="shared" ref="F104:S104" ca="1" si="45">F39*F$72</f>
        <v>0.31691879642673265</v>
      </c>
      <c r="G104" s="484">
        <f t="shared" ca="1" si="45"/>
        <v>0</v>
      </c>
      <c r="H104" s="484">
        <f t="shared" ca="1" si="45"/>
        <v>0</v>
      </c>
      <c r="I104" s="484">
        <f t="shared" ca="1" si="45"/>
        <v>0</v>
      </c>
      <c r="J104" s="484">
        <f t="shared" ca="1" si="45"/>
        <v>0.31741702459780907</v>
      </c>
      <c r="K104" s="484">
        <f t="shared" ca="1" si="45"/>
        <v>0</v>
      </c>
      <c r="L104" s="484">
        <f t="shared" ca="1" si="45"/>
        <v>0</v>
      </c>
      <c r="M104" s="484">
        <f t="shared" ca="1" si="45"/>
        <v>0</v>
      </c>
      <c r="N104" s="484">
        <f t="shared" ca="1" si="45"/>
        <v>0</v>
      </c>
      <c r="O104" s="484">
        <f t="shared" ca="1" si="45"/>
        <v>0</v>
      </c>
      <c r="P104" s="484">
        <f t="shared" ca="1" si="45"/>
        <v>0</v>
      </c>
      <c r="Q104" s="484">
        <f t="shared" ca="1" si="45"/>
        <v>0</v>
      </c>
      <c r="R104" s="484">
        <f t="shared" ca="1" si="45"/>
        <v>0</v>
      </c>
      <c r="S104" s="484">
        <f t="shared" ca="1" si="45"/>
        <v>0</v>
      </c>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35">
      <c r="A105" s="485" t="s">
        <v>1869</v>
      </c>
      <c r="B105" s="568"/>
      <c r="C105" s="599">
        <f t="shared" ca="1" si="13"/>
        <v>213.30084540648869</v>
      </c>
      <c r="D105" s="611">
        <f t="shared" ca="1" si="14"/>
        <v>14.349304112556855</v>
      </c>
      <c r="E105" s="605">
        <f t="shared" ca="1" si="15"/>
        <v>198.95154129393183</v>
      </c>
      <c r="F105" s="486">
        <f t="shared" ref="F105:S105" ca="1" si="46">F40*F$72</f>
        <v>3.315531562617299</v>
      </c>
      <c r="G105" s="486">
        <f t="shared" ca="1" si="46"/>
        <v>1.8406060131050317</v>
      </c>
      <c r="H105" s="486">
        <f t="shared" ca="1" si="46"/>
        <v>0</v>
      </c>
      <c r="I105" s="486">
        <f t="shared" ca="1" si="46"/>
        <v>7.1524979558901389</v>
      </c>
      <c r="J105" s="486">
        <f t="shared" ca="1" si="46"/>
        <v>0.31741702459780907</v>
      </c>
      <c r="K105" s="486">
        <f t="shared" ca="1" si="46"/>
        <v>0.15652820573480941</v>
      </c>
      <c r="L105" s="486">
        <f t="shared" ca="1" si="46"/>
        <v>0.90967702948518292</v>
      </c>
      <c r="M105" s="486">
        <f t="shared" ca="1" si="46"/>
        <v>22.74453096732293</v>
      </c>
      <c r="N105" s="486">
        <f t="shared" ca="1" si="46"/>
        <v>0.43127755032689558</v>
      </c>
      <c r="O105" s="486">
        <f t="shared" ca="1" si="46"/>
        <v>0.22576877079968855</v>
      </c>
      <c r="P105" s="486">
        <f t="shared" ca="1" si="46"/>
        <v>32.766500177669151</v>
      </c>
      <c r="Q105" s="486">
        <f t="shared" ca="1" si="46"/>
        <v>35.862960760500584</v>
      </c>
      <c r="R105" s="486">
        <f t="shared" ca="1" si="46"/>
        <v>77.265939045507054</v>
      </c>
      <c r="S105" s="486">
        <f t="shared" ca="1" si="46"/>
        <v>30.311610342932124</v>
      </c>
    </row>
    <row r="106" spans="1:41" x14ac:dyDescent="0.35">
      <c r="A106" s="567" t="s">
        <v>1870</v>
      </c>
      <c r="B106" s="461"/>
      <c r="C106" s="602">
        <f t="shared" ca="1" si="13"/>
        <v>78.754407051122882</v>
      </c>
      <c r="D106" s="614">
        <f t="shared" ca="1" si="14"/>
        <v>3.3596225824691275</v>
      </c>
      <c r="E106" s="608">
        <f t="shared" ca="1" si="15"/>
        <v>75.394784468653754</v>
      </c>
      <c r="F106" s="484">
        <f t="shared" ref="F106:S106" ca="1" si="47">F41*F$72</f>
        <v>1.2524111858790328</v>
      </c>
      <c r="G106" s="484">
        <f t="shared" ca="1" si="47"/>
        <v>0</v>
      </c>
      <c r="H106" s="484">
        <f t="shared" ca="1" si="47"/>
        <v>0</v>
      </c>
      <c r="I106" s="484">
        <f t="shared" ca="1" si="47"/>
        <v>1.1975343671049119</v>
      </c>
      <c r="J106" s="484">
        <f t="shared" ca="1" si="47"/>
        <v>0</v>
      </c>
      <c r="K106" s="484">
        <f t="shared" ca="1" si="47"/>
        <v>0</v>
      </c>
      <c r="L106" s="484">
        <f t="shared" ca="1" si="47"/>
        <v>0.90967702948518292</v>
      </c>
      <c r="M106" s="484">
        <f t="shared" ca="1" si="47"/>
        <v>0</v>
      </c>
      <c r="N106" s="484">
        <f t="shared" ca="1" si="47"/>
        <v>0</v>
      </c>
      <c r="O106" s="484">
        <f t="shared" ca="1" si="47"/>
        <v>0</v>
      </c>
      <c r="P106" s="484">
        <f t="shared" ca="1" si="47"/>
        <v>2.783556565311565</v>
      </c>
      <c r="Q106" s="484">
        <f t="shared" ca="1" si="47"/>
        <v>0</v>
      </c>
      <c r="R106" s="484">
        <f t="shared" ca="1" si="47"/>
        <v>72.611227903342183</v>
      </c>
      <c r="S106" s="484">
        <f t="shared" ca="1" si="47"/>
        <v>0</v>
      </c>
    </row>
    <row r="107" spans="1:41" ht="14.15" customHeight="1" x14ac:dyDescent="0.35">
      <c r="A107" s="567" t="s">
        <v>1896</v>
      </c>
      <c r="B107" s="569"/>
      <c r="C107" s="602">
        <f t="shared" ca="1" si="13"/>
        <v>13.495596245250422</v>
      </c>
      <c r="D107" s="614">
        <f t="shared" ca="1" si="14"/>
        <v>0</v>
      </c>
      <c r="E107" s="608">
        <f t="shared" ca="1" si="15"/>
        <v>13.495596245250422</v>
      </c>
      <c r="F107" s="484">
        <f t="shared" ref="F107:S107" ca="1" si="48">F42*F$72</f>
        <v>0</v>
      </c>
      <c r="G107" s="484">
        <f t="shared" ca="1" si="48"/>
        <v>0</v>
      </c>
      <c r="H107" s="484">
        <f t="shared" ca="1" si="48"/>
        <v>0</v>
      </c>
      <c r="I107" s="484">
        <f t="shared" ca="1" si="48"/>
        <v>0</v>
      </c>
      <c r="J107" s="484">
        <f t="shared" ca="1" si="48"/>
        <v>0</v>
      </c>
      <c r="K107" s="484">
        <f t="shared" ca="1" si="48"/>
        <v>0</v>
      </c>
      <c r="L107" s="484">
        <f t="shared" ca="1" si="48"/>
        <v>0</v>
      </c>
      <c r="M107" s="484">
        <f t="shared" ca="1" si="48"/>
        <v>7.0209702925509196</v>
      </c>
      <c r="N107" s="484">
        <f t="shared" ca="1" si="48"/>
        <v>0</v>
      </c>
      <c r="O107" s="484">
        <f t="shared" ca="1" si="48"/>
        <v>0</v>
      </c>
      <c r="P107" s="484">
        <f t="shared" ca="1" si="48"/>
        <v>0</v>
      </c>
      <c r="Q107" s="484">
        <f t="shared" ca="1" si="48"/>
        <v>0</v>
      </c>
      <c r="R107" s="484">
        <f t="shared" ca="1" si="48"/>
        <v>0</v>
      </c>
      <c r="S107" s="484">
        <f t="shared" ca="1" si="48"/>
        <v>6.4746259526995011</v>
      </c>
    </row>
    <row r="108" spans="1:41" x14ac:dyDescent="0.35">
      <c r="A108" s="567" t="s">
        <v>1877</v>
      </c>
      <c r="B108" s="569"/>
      <c r="C108" s="602">
        <f t="shared" ca="1" si="13"/>
        <v>18.519621497798493</v>
      </c>
      <c r="D108" s="614">
        <f t="shared" ca="1" si="14"/>
        <v>0</v>
      </c>
      <c r="E108" s="608">
        <f t="shared" ca="1" si="15"/>
        <v>18.519621497798493</v>
      </c>
      <c r="F108" s="484">
        <f t="shared" ref="F108:S108" ca="1" si="49">F43*F$72</f>
        <v>0</v>
      </c>
      <c r="G108" s="484">
        <f t="shared" ca="1" si="49"/>
        <v>0</v>
      </c>
      <c r="H108" s="484">
        <f t="shared" ca="1" si="49"/>
        <v>0</v>
      </c>
      <c r="I108" s="484">
        <f t="shared" ca="1" si="49"/>
        <v>0</v>
      </c>
      <c r="J108" s="484">
        <f t="shared" ca="1" si="49"/>
        <v>0</v>
      </c>
      <c r="K108" s="484">
        <f t="shared" ca="1" si="49"/>
        <v>0</v>
      </c>
      <c r="L108" s="484">
        <f t="shared" ca="1" si="49"/>
        <v>0</v>
      </c>
      <c r="M108" s="484">
        <f t="shared" ca="1" si="49"/>
        <v>0</v>
      </c>
      <c r="N108" s="484">
        <f t="shared" ca="1" si="49"/>
        <v>0</v>
      </c>
      <c r="O108" s="484">
        <f t="shared" ca="1" si="49"/>
        <v>0</v>
      </c>
      <c r="P108" s="484">
        <f t="shared" ca="1" si="49"/>
        <v>18.519621497798493</v>
      </c>
      <c r="Q108" s="484">
        <f t="shared" ca="1" si="49"/>
        <v>0</v>
      </c>
      <c r="R108" s="484">
        <f t="shared" ca="1" si="49"/>
        <v>0</v>
      </c>
      <c r="S108" s="484">
        <f t="shared" ca="1" si="49"/>
        <v>0</v>
      </c>
    </row>
    <row r="109" spans="1:41" x14ac:dyDescent="0.35">
      <c r="A109" s="567" t="s">
        <v>1897</v>
      </c>
      <c r="B109" s="569"/>
      <c r="C109" s="602">
        <f t="shared" ca="1" si="13"/>
        <v>20.127268840435711</v>
      </c>
      <c r="D109" s="614">
        <f t="shared" ca="1" si="14"/>
        <v>0</v>
      </c>
      <c r="E109" s="608">
        <f t="shared" ca="1" si="15"/>
        <v>20.127268840435711</v>
      </c>
      <c r="F109" s="484">
        <f t="shared" ref="F109:S109" ca="1" si="50">F44*F$72</f>
        <v>0</v>
      </c>
      <c r="G109" s="484">
        <f t="shared" ca="1" si="50"/>
        <v>0</v>
      </c>
      <c r="H109" s="484">
        <f t="shared" ca="1" si="50"/>
        <v>0</v>
      </c>
      <c r="I109" s="484">
        <f t="shared" ca="1" si="50"/>
        <v>0</v>
      </c>
      <c r="J109" s="484">
        <f t="shared" ca="1" si="50"/>
        <v>0</v>
      </c>
      <c r="K109" s="484">
        <f t="shared" ca="1" si="50"/>
        <v>0</v>
      </c>
      <c r="L109" s="484">
        <f t="shared" ca="1" si="50"/>
        <v>0</v>
      </c>
      <c r="M109" s="484">
        <f t="shared" ca="1" si="50"/>
        <v>0</v>
      </c>
      <c r="N109" s="484">
        <f t="shared" ca="1" si="50"/>
        <v>0</v>
      </c>
      <c r="O109" s="484">
        <f t="shared" ca="1" si="50"/>
        <v>0</v>
      </c>
      <c r="P109" s="484">
        <f t="shared" ca="1" si="50"/>
        <v>0</v>
      </c>
      <c r="Q109" s="484">
        <f t="shared" ca="1" si="50"/>
        <v>0</v>
      </c>
      <c r="R109" s="484">
        <f t="shared" ca="1" si="50"/>
        <v>0</v>
      </c>
      <c r="S109" s="484">
        <f t="shared" ca="1" si="50"/>
        <v>20.127268840435711</v>
      </c>
    </row>
    <row r="110" spans="1:41" x14ac:dyDescent="0.35">
      <c r="A110" s="567" t="s">
        <v>1875</v>
      </c>
      <c r="B110" s="570"/>
      <c r="C110" s="602">
        <f t="shared" ca="1" si="13"/>
        <v>5.2685557310701476</v>
      </c>
      <c r="D110" s="614">
        <f t="shared" ca="1" si="14"/>
        <v>0</v>
      </c>
      <c r="E110" s="608">
        <f t="shared" ca="1" si="15"/>
        <v>5.2685557310701476</v>
      </c>
      <c r="F110" s="484">
        <f t="shared" ref="F110:S110" ca="1" si="51">F45*F$72</f>
        <v>0</v>
      </c>
      <c r="G110" s="484">
        <f t="shared" ca="1" si="51"/>
        <v>0</v>
      </c>
      <c r="H110" s="484">
        <f t="shared" ca="1" si="51"/>
        <v>0</v>
      </c>
      <c r="I110" s="484">
        <f t="shared" ca="1" si="51"/>
        <v>0</v>
      </c>
      <c r="J110" s="484">
        <f t="shared" ca="1" si="51"/>
        <v>0</v>
      </c>
      <c r="K110" s="484">
        <f t="shared" ca="1" si="51"/>
        <v>0</v>
      </c>
      <c r="L110" s="484">
        <f t="shared" ca="1" si="51"/>
        <v>0</v>
      </c>
      <c r="M110" s="484">
        <f t="shared" ca="1" si="51"/>
        <v>3.4136979561716934</v>
      </c>
      <c r="N110" s="484">
        <f t="shared" ca="1" si="51"/>
        <v>0</v>
      </c>
      <c r="O110" s="484">
        <f t="shared" ca="1" si="51"/>
        <v>0</v>
      </c>
      <c r="P110" s="484">
        <f t="shared" ca="1" si="51"/>
        <v>0</v>
      </c>
      <c r="Q110" s="484">
        <f t="shared" ca="1" si="51"/>
        <v>0</v>
      </c>
      <c r="R110" s="484">
        <f t="shared" ca="1" si="51"/>
        <v>0</v>
      </c>
      <c r="S110" s="484">
        <f t="shared" ca="1" si="51"/>
        <v>1.8548577748984543</v>
      </c>
    </row>
    <row r="111" spans="1:41" x14ac:dyDescent="0.35">
      <c r="A111" s="567" t="s">
        <v>1871</v>
      </c>
      <c r="B111" s="570"/>
      <c r="C111" s="602">
        <f t="shared" ca="1" si="13"/>
        <v>13.245174659317128</v>
      </c>
      <c r="D111" s="614">
        <f t="shared" ca="1" si="14"/>
        <v>0.81070919085923365</v>
      </c>
      <c r="E111" s="608">
        <f t="shared" ca="1" si="15"/>
        <v>12.434465468457894</v>
      </c>
      <c r="F111" s="484">
        <f t="shared" ref="F111:S111" ca="1" si="52">F46*F$72</f>
        <v>0.81070919085923365</v>
      </c>
      <c r="G111" s="484">
        <f t="shared" ca="1" si="52"/>
        <v>0</v>
      </c>
      <c r="H111" s="484">
        <f t="shared" ca="1" si="52"/>
        <v>0</v>
      </c>
      <c r="I111" s="484">
        <f t="shared" ca="1" si="52"/>
        <v>0</v>
      </c>
      <c r="J111" s="484">
        <f t="shared" ca="1" si="52"/>
        <v>0</v>
      </c>
      <c r="K111" s="484">
        <f t="shared" ca="1" si="52"/>
        <v>0</v>
      </c>
      <c r="L111" s="484">
        <f t="shared" ca="1" si="52"/>
        <v>0</v>
      </c>
      <c r="M111" s="484">
        <f t="shared" ca="1" si="52"/>
        <v>0</v>
      </c>
      <c r="N111" s="484">
        <f t="shared" ca="1" si="52"/>
        <v>0</v>
      </c>
      <c r="O111" s="484">
        <f t="shared" ca="1" si="52"/>
        <v>0</v>
      </c>
      <c r="P111" s="484">
        <f t="shared" ca="1" si="52"/>
        <v>0</v>
      </c>
      <c r="Q111" s="484">
        <f t="shared" ca="1" si="52"/>
        <v>11.126335638016128</v>
      </c>
      <c r="R111" s="484">
        <f t="shared" ca="1" si="52"/>
        <v>1.3081298304417661</v>
      </c>
      <c r="S111" s="484">
        <f t="shared" ca="1" si="52"/>
        <v>0</v>
      </c>
    </row>
    <row r="112" spans="1:41" x14ac:dyDescent="0.35">
      <c r="A112" s="567" t="s">
        <v>1898</v>
      </c>
      <c r="B112" s="571"/>
      <c r="C112" s="602">
        <f t="shared" ca="1" si="13"/>
        <v>5.2674499291914092</v>
      </c>
      <c r="D112" s="614">
        <f t="shared" ca="1" si="14"/>
        <v>1.9457573082153639</v>
      </c>
      <c r="E112" s="608">
        <f t="shared" ca="1" si="15"/>
        <v>3.3216926209760458</v>
      </c>
      <c r="F112" s="484">
        <f t="shared" ref="F112:S112" ca="1" si="53">F47*F$72</f>
        <v>0</v>
      </c>
      <c r="G112" s="484">
        <f t="shared" ca="1" si="53"/>
        <v>0</v>
      </c>
      <c r="H112" s="484">
        <f t="shared" ca="1" si="53"/>
        <v>0</v>
      </c>
      <c r="I112" s="484">
        <f t="shared" ca="1" si="53"/>
        <v>1.6283402836175547</v>
      </c>
      <c r="J112" s="484">
        <f t="shared" ca="1" si="53"/>
        <v>0.31741702459780907</v>
      </c>
      <c r="K112" s="484">
        <f t="shared" ca="1" si="53"/>
        <v>0</v>
      </c>
      <c r="L112" s="484">
        <f t="shared" ca="1" si="53"/>
        <v>0</v>
      </c>
      <c r="M112" s="484">
        <f t="shared" ca="1" si="53"/>
        <v>0</v>
      </c>
      <c r="N112" s="484">
        <f t="shared" ca="1" si="53"/>
        <v>0</v>
      </c>
      <c r="O112" s="484">
        <f t="shared" ca="1" si="53"/>
        <v>0</v>
      </c>
      <c r="P112" s="484">
        <f t="shared" ca="1" si="53"/>
        <v>0.7044192177933577</v>
      </c>
      <c r="Q112" s="484">
        <f t="shared" ca="1" si="53"/>
        <v>2.6172734031826881</v>
      </c>
      <c r="R112" s="484">
        <f t="shared" ca="1" si="53"/>
        <v>0</v>
      </c>
      <c r="S112" s="484">
        <f t="shared" ca="1" si="53"/>
        <v>0</v>
      </c>
    </row>
    <row r="113" spans="1:19" x14ac:dyDescent="0.35">
      <c r="A113" s="567" t="s">
        <v>1878</v>
      </c>
      <c r="B113" s="571"/>
      <c r="C113" s="602">
        <f t="shared" ca="1" si="13"/>
        <v>14.133804109992079</v>
      </c>
      <c r="D113" s="614">
        <f t="shared" ca="1" si="14"/>
        <v>0</v>
      </c>
      <c r="E113" s="608">
        <f t="shared" ca="1" si="15"/>
        <v>14.133804109992079</v>
      </c>
      <c r="F113" s="484">
        <f t="shared" ref="F113:S113" ca="1" si="54">F48*F$72</f>
        <v>0</v>
      </c>
      <c r="G113" s="484">
        <f t="shared" ca="1" si="54"/>
        <v>0</v>
      </c>
      <c r="H113" s="484">
        <f t="shared" ca="1" si="54"/>
        <v>0</v>
      </c>
      <c r="I113" s="484">
        <f t="shared" ca="1" si="54"/>
        <v>0</v>
      </c>
      <c r="J113" s="484">
        <f t="shared" ca="1" si="54"/>
        <v>0</v>
      </c>
      <c r="K113" s="484">
        <f t="shared" ca="1" si="54"/>
        <v>0</v>
      </c>
      <c r="L113" s="484">
        <f t="shared" ca="1" si="54"/>
        <v>0</v>
      </c>
      <c r="M113" s="484">
        <f t="shared" ca="1" si="54"/>
        <v>11.350247544680514</v>
      </c>
      <c r="N113" s="484">
        <f t="shared" ca="1" si="54"/>
        <v>0</v>
      </c>
      <c r="O113" s="484">
        <f t="shared" ca="1" si="54"/>
        <v>0</v>
      </c>
      <c r="P113" s="484">
        <f t="shared" ca="1" si="54"/>
        <v>2.783556565311565</v>
      </c>
      <c r="Q113" s="484">
        <f t="shared" ca="1" si="54"/>
        <v>0</v>
      </c>
      <c r="R113" s="484">
        <f t="shared" ca="1" si="54"/>
        <v>0</v>
      </c>
      <c r="S113" s="484">
        <f t="shared" ca="1" si="54"/>
        <v>0</v>
      </c>
    </row>
    <row r="114" spans="1:19" x14ac:dyDescent="0.35">
      <c r="A114" s="567" t="s">
        <v>1876</v>
      </c>
      <c r="B114" s="571"/>
      <c r="C114" s="602">
        <f t="shared" ca="1" si="13"/>
        <v>2.783556565311565</v>
      </c>
      <c r="D114" s="614">
        <f t="shared" ca="1" si="14"/>
        <v>0</v>
      </c>
      <c r="E114" s="608">
        <f t="shared" ca="1" si="15"/>
        <v>2.783556565311565</v>
      </c>
      <c r="F114" s="484">
        <f t="shared" ref="F114:S114" ca="1" si="55">F49*F$72</f>
        <v>0</v>
      </c>
      <c r="G114" s="484">
        <f t="shared" ca="1" si="55"/>
        <v>0</v>
      </c>
      <c r="H114" s="484">
        <f t="shared" ca="1" si="55"/>
        <v>0</v>
      </c>
      <c r="I114" s="484">
        <f t="shared" ca="1" si="55"/>
        <v>0</v>
      </c>
      <c r="J114" s="484">
        <f t="shared" ca="1" si="55"/>
        <v>0</v>
      </c>
      <c r="K114" s="484">
        <f t="shared" ca="1" si="55"/>
        <v>0</v>
      </c>
      <c r="L114" s="484">
        <f t="shared" ca="1" si="55"/>
        <v>0</v>
      </c>
      <c r="M114" s="484">
        <f t="shared" ca="1" si="55"/>
        <v>0</v>
      </c>
      <c r="N114" s="484">
        <f t="shared" ca="1" si="55"/>
        <v>0</v>
      </c>
      <c r="O114" s="484">
        <f t="shared" ca="1" si="55"/>
        <v>0</v>
      </c>
      <c r="P114" s="484">
        <f t="shared" ca="1" si="55"/>
        <v>2.783556565311565</v>
      </c>
      <c r="Q114" s="484">
        <f t="shared" ca="1" si="55"/>
        <v>0</v>
      </c>
      <c r="R114" s="484">
        <f t="shared" ca="1" si="55"/>
        <v>0</v>
      </c>
      <c r="S114" s="484">
        <f t="shared" ca="1" si="55"/>
        <v>0</v>
      </c>
    </row>
    <row r="115" spans="1:19" x14ac:dyDescent="0.35">
      <c r="A115" s="567" t="s">
        <v>1880</v>
      </c>
      <c r="B115" s="571"/>
      <c r="C115" s="602">
        <f t="shared" ca="1" si="13"/>
        <v>41.705410776998875</v>
      </c>
      <c r="D115" s="614">
        <f t="shared" ca="1" si="14"/>
        <v>8.2332150310131311</v>
      </c>
      <c r="E115" s="608">
        <f t="shared" ca="1" si="15"/>
        <v>33.472195745985744</v>
      </c>
      <c r="F115" s="484">
        <f t="shared" ref="F115:S115" ca="1" si="56">F50*F$72</f>
        <v>1.2524111858790328</v>
      </c>
      <c r="G115" s="484">
        <f t="shared" ca="1" si="56"/>
        <v>1.8406060131050317</v>
      </c>
      <c r="H115" s="484">
        <f t="shared" ca="1" si="56"/>
        <v>0</v>
      </c>
      <c r="I115" s="484">
        <f t="shared" ca="1" si="56"/>
        <v>4.326623305167673</v>
      </c>
      <c r="J115" s="484">
        <f t="shared" ca="1" si="56"/>
        <v>0</v>
      </c>
      <c r="K115" s="484">
        <f t="shared" ca="1" si="56"/>
        <v>0.15652820573480941</v>
      </c>
      <c r="L115" s="484">
        <f t="shared" ca="1" si="56"/>
        <v>0</v>
      </c>
      <c r="M115" s="484">
        <f t="shared" ca="1" si="56"/>
        <v>0.95961517391980422</v>
      </c>
      <c r="N115" s="484">
        <f t="shared" ca="1" si="56"/>
        <v>0.43127755032689558</v>
      </c>
      <c r="O115" s="484">
        <f t="shared" ca="1" si="56"/>
        <v>0.22576877079968855</v>
      </c>
      <c r="P115" s="484">
        <f t="shared" ca="1" si="56"/>
        <v>5.1917897661426062</v>
      </c>
      <c r="Q115" s="484">
        <f t="shared" ca="1" si="56"/>
        <v>22.119351719301772</v>
      </c>
      <c r="R115" s="484">
        <f t="shared" ca="1" si="56"/>
        <v>3.3465813117231056</v>
      </c>
      <c r="S115" s="484">
        <f t="shared" ca="1" si="56"/>
        <v>1.8548577748984543</v>
      </c>
    </row>
    <row r="116" spans="1:19" x14ac:dyDescent="0.35">
      <c r="A116" s="461"/>
      <c r="B116" s="461"/>
      <c r="C116" s="602"/>
      <c r="D116" s="614"/>
      <c r="E116" s="608"/>
      <c r="F116" s="572"/>
      <c r="G116" s="572"/>
      <c r="H116" s="572"/>
      <c r="I116" s="572"/>
      <c r="J116" s="572"/>
      <c r="K116" s="572"/>
      <c r="L116" s="572"/>
      <c r="M116" s="572"/>
      <c r="N116" s="572"/>
      <c r="O116" s="572"/>
      <c r="P116" s="572"/>
      <c r="Q116" s="572"/>
      <c r="R116" s="572"/>
      <c r="S116" s="572"/>
    </row>
    <row r="117" spans="1:19" ht="15" thickBot="1" x14ac:dyDescent="0.4">
      <c r="A117" s="573" t="s">
        <v>1881</v>
      </c>
      <c r="B117" s="574"/>
      <c r="C117" s="603">
        <f t="shared" ca="1" si="13"/>
        <v>527.49342971738542</v>
      </c>
      <c r="D117" s="615">
        <f t="shared" ca="1" si="14"/>
        <v>169.25729898220425</v>
      </c>
      <c r="E117" s="609">
        <f t="shared" ca="1" si="15"/>
        <v>358.23613073518118</v>
      </c>
      <c r="F117" s="575">
        <f t="shared" ref="F117:S117" ca="1" si="57">SUM(F75+F86+F105)</f>
        <v>19.079236584881134</v>
      </c>
      <c r="G117" s="575">
        <f t="shared" ca="1" si="57"/>
        <v>32.863082151141313</v>
      </c>
      <c r="H117" s="575">
        <f t="shared" ca="1" si="57"/>
        <v>15.225729859172063</v>
      </c>
      <c r="I117" s="575">
        <f t="shared" ca="1" si="57"/>
        <v>29.46394226545771</v>
      </c>
      <c r="J117" s="575">
        <f t="shared" ca="1" si="57"/>
        <v>17.238451359770856</v>
      </c>
      <c r="K117" s="575">
        <f t="shared" ca="1" si="57"/>
        <v>12.162861860535831</v>
      </c>
      <c r="L117" s="575">
        <f t="shared" ca="1" si="57"/>
        <v>15.206035332749897</v>
      </c>
      <c r="M117" s="575">
        <f t="shared" ca="1" si="57"/>
        <v>91.745999491252405</v>
      </c>
      <c r="N117" s="575">
        <f t="shared" ca="1" si="57"/>
        <v>19.080787478798957</v>
      </c>
      <c r="O117" s="575">
        <f t="shared" ca="1" si="57"/>
        <v>8.9371720896964604</v>
      </c>
      <c r="P117" s="575">
        <f t="shared" ca="1" si="57"/>
        <v>55.037154010217279</v>
      </c>
      <c r="Q117" s="575">
        <f t="shared" ca="1" si="57"/>
        <v>77.965432705294006</v>
      </c>
      <c r="R117" s="575">
        <f t="shared" ca="1" si="57"/>
        <v>87.153169509438982</v>
      </c>
      <c r="S117" s="575">
        <f t="shared" ca="1" si="57"/>
        <v>46.334375018978506</v>
      </c>
    </row>
    <row r="119" spans="1:19" x14ac:dyDescent="0.35">
      <c r="A119" s="152" t="s">
        <v>2161</v>
      </c>
    </row>
    <row r="120" spans="1:19" x14ac:dyDescent="0.35">
      <c r="A120" s="152" t="s">
        <v>2355</v>
      </c>
    </row>
    <row r="121" spans="1:19" x14ac:dyDescent="0.35">
      <c r="A121" s="152" t="s">
        <v>2356</v>
      </c>
    </row>
    <row r="125" spans="1:19" hidden="1" x14ac:dyDescent="0.35">
      <c r="C125" s="799">
        <f t="shared" ref="C125:S125" ca="1" si="58">C117-(C105+C74)</f>
        <v>0</v>
      </c>
      <c r="D125" s="799">
        <f t="shared" ca="1" si="58"/>
        <v>0</v>
      </c>
      <c r="E125" s="799">
        <f t="shared" ca="1" si="58"/>
        <v>0</v>
      </c>
      <c r="F125" s="799">
        <f t="shared" ca="1" si="58"/>
        <v>0</v>
      </c>
      <c r="G125" s="799">
        <f t="shared" ca="1" si="58"/>
        <v>0</v>
      </c>
      <c r="H125" s="799">
        <f t="shared" ca="1" si="58"/>
        <v>0</v>
      </c>
      <c r="I125" s="799">
        <f t="shared" ca="1" si="58"/>
        <v>0</v>
      </c>
      <c r="J125" s="799">
        <f t="shared" ca="1" si="58"/>
        <v>0</v>
      </c>
      <c r="K125" s="799">
        <f t="shared" ca="1" si="58"/>
        <v>0</v>
      </c>
      <c r="L125" s="799">
        <f t="shared" ca="1" si="58"/>
        <v>0</v>
      </c>
      <c r="M125" s="799">
        <f t="shared" ca="1" si="58"/>
        <v>0</v>
      </c>
      <c r="N125" s="799">
        <f t="shared" ca="1" si="58"/>
        <v>0</v>
      </c>
      <c r="O125" s="799">
        <f t="shared" ca="1" si="58"/>
        <v>0</v>
      </c>
      <c r="P125" s="799">
        <f t="shared" ca="1" si="58"/>
        <v>0</v>
      </c>
      <c r="Q125" s="799">
        <f t="shared" ca="1" si="58"/>
        <v>0</v>
      </c>
      <c r="R125" s="799">
        <f t="shared" ca="1" si="58"/>
        <v>0</v>
      </c>
      <c r="S125" s="799">
        <f t="shared" ca="1" si="58"/>
        <v>0</v>
      </c>
    </row>
    <row r="126" spans="1:19" hidden="1" x14ac:dyDescent="0.35">
      <c r="A126" s="221" t="s">
        <v>2138</v>
      </c>
      <c r="C126" s="799">
        <f t="shared" ref="C126:S126" ca="1" si="59">SUM(C76:C85)-C75</f>
        <v>0</v>
      </c>
      <c r="D126" s="799">
        <f t="shared" ca="1" si="59"/>
        <v>0</v>
      </c>
      <c r="E126" s="799">
        <f t="shared" ca="1" si="59"/>
        <v>0</v>
      </c>
      <c r="F126" s="799">
        <f t="shared" ca="1" si="59"/>
        <v>0</v>
      </c>
      <c r="G126" s="799">
        <f t="shared" ca="1" si="59"/>
        <v>0</v>
      </c>
      <c r="H126" s="799">
        <f t="shared" ca="1" si="59"/>
        <v>0</v>
      </c>
      <c r="I126" s="799">
        <f t="shared" ca="1" si="59"/>
        <v>0</v>
      </c>
      <c r="J126" s="799">
        <f t="shared" ca="1" si="59"/>
        <v>0</v>
      </c>
      <c r="K126" s="799">
        <f t="shared" ca="1" si="59"/>
        <v>0</v>
      </c>
      <c r="L126" s="799">
        <f t="shared" ca="1" si="59"/>
        <v>0</v>
      </c>
      <c r="M126" s="799">
        <f t="shared" ca="1" si="59"/>
        <v>0</v>
      </c>
      <c r="N126" s="799">
        <f t="shared" ca="1" si="59"/>
        <v>0</v>
      </c>
      <c r="O126" s="799">
        <f t="shared" ca="1" si="59"/>
        <v>0</v>
      </c>
      <c r="P126" s="799">
        <f t="shared" ca="1" si="59"/>
        <v>0</v>
      </c>
      <c r="Q126" s="799">
        <f t="shared" ca="1" si="59"/>
        <v>0</v>
      </c>
      <c r="R126" s="799">
        <f t="shared" ca="1" si="59"/>
        <v>0</v>
      </c>
      <c r="S126" s="799">
        <f t="shared" ca="1" si="59"/>
        <v>0</v>
      </c>
    </row>
    <row r="127" spans="1:19" hidden="1" x14ac:dyDescent="0.35">
      <c r="A127" s="221" t="s">
        <v>2139</v>
      </c>
      <c r="C127" s="799">
        <f t="shared" ref="C127:S127" ca="1" si="60">C86-SUM(C87:C104)</f>
        <v>0</v>
      </c>
      <c r="D127" s="799">
        <f t="shared" ca="1" si="60"/>
        <v>0</v>
      </c>
      <c r="E127" s="799">
        <f t="shared" ca="1" si="60"/>
        <v>0</v>
      </c>
      <c r="F127" s="799">
        <f t="shared" ca="1" si="60"/>
        <v>0</v>
      </c>
      <c r="G127" s="799">
        <f t="shared" ca="1" si="60"/>
        <v>0</v>
      </c>
      <c r="H127" s="799">
        <f t="shared" ca="1" si="60"/>
        <v>0</v>
      </c>
      <c r="I127" s="799">
        <f t="shared" ca="1" si="60"/>
        <v>0</v>
      </c>
      <c r="J127" s="799">
        <f t="shared" ca="1" si="60"/>
        <v>0</v>
      </c>
      <c r="K127" s="799">
        <f t="shared" ca="1" si="60"/>
        <v>0</v>
      </c>
      <c r="L127" s="799">
        <f t="shared" ca="1" si="60"/>
        <v>0</v>
      </c>
      <c r="M127" s="799">
        <f t="shared" ca="1" si="60"/>
        <v>0</v>
      </c>
      <c r="N127" s="799">
        <f t="shared" ca="1" si="60"/>
        <v>0</v>
      </c>
      <c r="O127" s="799">
        <f t="shared" ca="1" si="60"/>
        <v>0</v>
      </c>
      <c r="P127" s="799">
        <f t="shared" ca="1" si="60"/>
        <v>0</v>
      </c>
      <c r="Q127" s="799">
        <f t="shared" ca="1" si="60"/>
        <v>0</v>
      </c>
      <c r="R127" s="799">
        <f t="shared" ca="1" si="60"/>
        <v>0</v>
      </c>
      <c r="S127" s="799">
        <f t="shared" ca="1" si="60"/>
        <v>0</v>
      </c>
    </row>
    <row r="128" spans="1:19" hidden="1" x14ac:dyDescent="0.35">
      <c r="A128" s="221" t="s">
        <v>2140</v>
      </c>
      <c r="C128" s="799">
        <f t="shared" ref="C128:S128" ca="1" si="61">C105-SUM(C106:C115)</f>
        <v>0</v>
      </c>
      <c r="D128" s="799">
        <f t="shared" ca="1" si="61"/>
        <v>0</v>
      </c>
      <c r="E128" s="799">
        <f t="shared" ca="1" si="61"/>
        <v>0</v>
      </c>
      <c r="F128" s="799">
        <f t="shared" ca="1" si="61"/>
        <v>0</v>
      </c>
      <c r="G128" s="799">
        <f t="shared" ca="1" si="61"/>
        <v>0</v>
      </c>
      <c r="H128" s="799">
        <f t="shared" ca="1" si="61"/>
        <v>0</v>
      </c>
      <c r="I128" s="799">
        <f t="shared" ca="1" si="61"/>
        <v>0</v>
      </c>
      <c r="J128" s="799">
        <f t="shared" ca="1" si="61"/>
        <v>0</v>
      </c>
      <c r="K128" s="799">
        <f t="shared" ca="1" si="61"/>
        <v>0</v>
      </c>
      <c r="L128" s="799">
        <f t="shared" ca="1" si="61"/>
        <v>0</v>
      </c>
      <c r="M128" s="799">
        <f t="shared" ca="1" si="61"/>
        <v>0</v>
      </c>
      <c r="N128" s="799">
        <f t="shared" ca="1" si="61"/>
        <v>0</v>
      </c>
      <c r="O128" s="799">
        <f t="shared" ca="1" si="61"/>
        <v>0</v>
      </c>
      <c r="P128" s="799">
        <f t="shared" ca="1" si="61"/>
        <v>0</v>
      </c>
      <c r="Q128" s="799">
        <f t="shared" ca="1" si="61"/>
        <v>0</v>
      </c>
      <c r="R128" s="799">
        <f t="shared" ca="1" si="61"/>
        <v>0</v>
      </c>
      <c r="S128" s="799">
        <f t="shared" ca="1" si="61"/>
        <v>0</v>
      </c>
    </row>
    <row r="129" spans="1:19" hidden="1" x14ac:dyDescent="0.35">
      <c r="A129" s="221" t="s">
        <v>2141</v>
      </c>
      <c r="C129" s="799">
        <f t="shared" ref="C129:S129" ca="1" si="62">C117-(C105+C86+C75)</f>
        <v>0</v>
      </c>
      <c r="D129" s="799">
        <f t="shared" ca="1" si="62"/>
        <v>0</v>
      </c>
      <c r="E129" s="799">
        <f t="shared" ca="1" si="62"/>
        <v>0</v>
      </c>
      <c r="F129" s="799">
        <f t="shared" ca="1" si="62"/>
        <v>0</v>
      </c>
      <c r="G129" s="799">
        <f t="shared" ca="1" si="62"/>
        <v>0</v>
      </c>
      <c r="H129" s="799">
        <f t="shared" ca="1" si="62"/>
        <v>0</v>
      </c>
      <c r="I129" s="799">
        <f t="shared" ca="1" si="62"/>
        <v>0</v>
      </c>
      <c r="J129" s="799">
        <f t="shared" ca="1" si="62"/>
        <v>0</v>
      </c>
      <c r="K129" s="799">
        <f t="shared" ca="1" si="62"/>
        <v>0</v>
      </c>
      <c r="L129" s="799">
        <f t="shared" ca="1" si="62"/>
        <v>0</v>
      </c>
      <c r="M129" s="799">
        <f t="shared" ca="1" si="62"/>
        <v>0</v>
      </c>
      <c r="N129" s="799">
        <f t="shared" ca="1" si="62"/>
        <v>0</v>
      </c>
      <c r="O129" s="799">
        <f t="shared" ca="1" si="62"/>
        <v>0</v>
      </c>
      <c r="P129" s="799">
        <f t="shared" ca="1" si="62"/>
        <v>0</v>
      </c>
      <c r="Q129" s="799">
        <f t="shared" ca="1" si="62"/>
        <v>0</v>
      </c>
      <c r="R129" s="799">
        <f t="shared" ca="1" si="62"/>
        <v>0</v>
      </c>
      <c r="S129" s="799">
        <f t="shared" ca="1" si="62"/>
        <v>0</v>
      </c>
    </row>
    <row r="130" spans="1:19" x14ac:dyDescent="0.35">
      <c r="A130" s="221"/>
      <c r="B130" s="43"/>
      <c r="C130" s="225"/>
      <c r="D130" s="225"/>
      <c r="E130" s="225"/>
      <c r="F130" s="225"/>
      <c r="G130" s="225"/>
      <c r="H130" s="225"/>
      <c r="I130" s="225"/>
      <c r="J130" s="225"/>
    </row>
    <row r="131" spans="1:19" x14ac:dyDescent="0.35">
      <c r="A131" s="221"/>
      <c r="B131" s="43"/>
      <c r="C131" s="225"/>
      <c r="D131" s="225"/>
      <c r="E131" s="225"/>
      <c r="F131" s="225"/>
      <c r="G131" s="225"/>
      <c r="H131" s="225"/>
      <c r="I131" s="225"/>
      <c r="J131" s="225"/>
    </row>
    <row r="132" spans="1:19" x14ac:dyDescent="0.35">
      <c r="A132" s="221"/>
      <c r="B132" s="43"/>
      <c r="C132" s="225"/>
      <c r="D132" s="225"/>
      <c r="E132" s="225"/>
      <c r="F132" s="225"/>
      <c r="G132" s="225"/>
      <c r="H132" s="225"/>
      <c r="I132" s="225"/>
      <c r="J132" s="225"/>
    </row>
    <row r="133" spans="1:19" x14ac:dyDescent="0.35">
      <c r="A133" s="43"/>
      <c r="B133" s="43"/>
      <c r="C133" s="225"/>
      <c r="D133" s="225"/>
      <c r="E133" s="225"/>
      <c r="F133" s="225"/>
      <c r="G133" s="225"/>
      <c r="H133" s="225"/>
      <c r="I133" s="225"/>
      <c r="J133" s="225"/>
    </row>
  </sheetData>
  <phoneticPr fontId="21" type="noConversion"/>
  <dataValidations count="1">
    <dataValidation type="list" allowBlank="1" showInputMessage="1" showErrorMessage="1" sqref="A11:A12 A76:A77" xr:uid="{B73EE55A-10B8-4066-ADD4-C1E5675B32AA}">
      <formula1>$A$453:$A$464</formula1>
    </dataValidation>
  </dataValidations>
  <pageMargins left="0.7" right="0.7" top="0.75" bottom="0.75" header="0.3" footer="0.3"/>
  <pageSetup paperSize="9" scale="35"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2113C-D061-48A2-8C1F-78BE43863BF1}">
  <sheetPr>
    <tabColor theme="8" tint="0.39997558519241921"/>
    <pageSetUpPr fitToPage="1"/>
  </sheetPr>
  <dimension ref="A1:AO129"/>
  <sheetViews>
    <sheetView view="pageBreakPreview" zoomScale="60" zoomScaleNormal="100" workbookViewId="0">
      <selection activeCell="A53" sqref="A53:G53"/>
    </sheetView>
  </sheetViews>
  <sheetFormatPr defaultColWidth="9.1796875" defaultRowHeight="14.5" x14ac:dyDescent="0.35"/>
  <cols>
    <col min="1" max="1" width="59.08984375" customWidth="1"/>
    <col min="3" max="3" width="13" customWidth="1"/>
    <col min="4" max="4" width="14.81640625" customWidth="1"/>
    <col min="5" max="5" width="13.81640625" bestFit="1" customWidth="1"/>
    <col min="6" max="6" width="11.26953125" customWidth="1"/>
    <col min="7" max="8" width="11.54296875" bestFit="1" customWidth="1"/>
    <col min="9" max="10" width="10.54296875" bestFit="1" customWidth="1"/>
  </cols>
  <sheetData>
    <row r="1" spans="1:41" x14ac:dyDescent="0.35">
      <c r="A1" s="148" t="str">
        <f>'A10'!A1</f>
        <v>Milton Keynes -  Retail and Leisure Needs Assessment</v>
      </c>
      <c r="B1" s="149"/>
      <c r="C1" s="149"/>
      <c r="D1" s="149"/>
      <c r="E1" s="149"/>
      <c r="F1" s="149"/>
      <c r="G1" s="149"/>
      <c r="H1" s="149"/>
      <c r="I1" s="149"/>
      <c r="J1" s="149"/>
    </row>
    <row r="2" spans="1:41" s="149" customFormat="1" ht="13" x14ac:dyDescent="0.3">
      <c r="A2" s="150" t="s">
        <v>2110</v>
      </c>
      <c r="B2" s="150"/>
    </row>
    <row r="3" spans="1:41" s="149" customFormat="1" ht="13" x14ac:dyDescent="0.3">
      <c r="A3" s="150"/>
      <c r="B3" s="150"/>
    </row>
    <row r="4" spans="1:41" s="149" customFormat="1" ht="13" x14ac:dyDescent="0.3">
      <c r="A4" s="211" t="s">
        <v>2212</v>
      </c>
    </row>
    <row r="5" spans="1:41" s="149" customFormat="1" ht="13" x14ac:dyDescent="0.3">
      <c r="A5" s="211" t="s">
        <v>2213</v>
      </c>
    </row>
    <row r="6" spans="1:41" s="149" customFormat="1" ht="13" x14ac:dyDescent="0.3">
      <c r="A6" s="211" t="s">
        <v>2214</v>
      </c>
      <c r="B6" s="211"/>
    </row>
    <row r="7" spans="1:41" ht="15" thickBot="1" x14ac:dyDescent="0.4"/>
    <row r="8" spans="1:41" ht="68.25" customHeight="1" x14ac:dyDescent="0.35">
      <c r="A8" s="439"/>
      <c r="B8" s="439"/>
      <c r="C8" s="579" t="s">
        <v>0</v>
      </c>
      <c r="D8" s="566" t="s">
        <v>2238</v>
      </c>
      <c r="E8" s="273" t="s">
        <v>2239</v>
      </c>
      <c r="F8" s="439" t="s">
        <v>1</v>
      </c>
      <c r="G8" s="439" t="s">
        <v>2</v>
      </c>
      <c r="H8" s="439" t="s">
        <v>3</v>
      </c>
      <c r="I8" s="439" t="s">
        <v>4</v>
      </c>
      <c r="J8" s="439" t="s">
        <v>5</v>
      </c>
      <c r="K8" s="439" t="s">
        <v>6</v>
      </c>
      <c r="L8" s="439" t="s">
        <v>7</v>
      </c>
      <c r="M8" s="439" t="s">
        <v>8</v>
      </c>
      <c r="N8" s="439" t="s">
        <v>9</v>
      </c>
      <c r="O8" s="439" t="s">
        <v>10</v>
      </c>
      <c r="P8" s="439" t="s">
        <v>11</v>
      </c>
      <c r="Q8" s="439" t="s">
        <v>12</v>
      </c>
      <c r="R8" s="439" t="s">
        <v>13</v>
      </c>
      <c r="S8" s="439" t="s">
        <v>14</v>
      </c>
    </row>
    <row r="9" spans="1:41" s="212" customFormat="1" x14ac:dyDescent="0.35">
      <c r="A9" s="440" t="s">
        <v>2240</v>
      </c>
      <c r="B9" s="440"/>
      <c r="C9" s="580">
        <f t="shared" ref="C9:S9" ca="1" si="0">C74/C$117</f>
        <v>0.59384731167299354</v>
      </c>
      <c r="D9" s="593">
        <f t="shared" ca="1" si="0"/>
        <v>0.90673492739922645</v>
      </c>
      <c r="E9" s="587">
        <f t="shared" ca="1" si="0"/>
        <v>0.43097478457018801</v>
      </c>
      <c r="F9" s="498">
        <f t="shared" ca="1" si="0"/>
        <v>0.89311602367884113</v>
      </c>
      <c r="G9" s="498">
        <f t="shared" ca="1" si="0"/>
        <v>0.97736598118387852</v>
      </c>
      <c r="H9" s="498">
        <f t="shared" ca="1" si="0"/>
        <v>0.95633512092551198</v>
      </c>
      <c r="I9" s="498">
        <f t="shared" ca="1" si="0"/>
        <v>0.72140480600684465</v>
      </c>
      <c r="J9" s="498">
        <f t="shared" ca="1" si="0"/>
        <v>0.94187864349653461</v>
      </c>
      <c r="K9" s="498">
        <f t="shared" ca="1" si="0"/>
        <v>0.97819951906147373</v>
      </c>
      <c r="L9" s="498">
        <f t="shared" ca="1" si="0"/>
        <v>0.92730600744430725</v>
      </c>
      <c r="M9" s="498">
        <f t="shared" ca="1" si="0"/>
        <v>0.57372742366912211</v>
      </c>
      <c r="N9" s="498">
        <f t="shared" ca="1" si="0"/>
        <v>0.96991208208165502</v>
      </c>
      <c r="O9" s="498">
        <f t="shared" ca="1" si="0"/>
        <v>0.82660156071604907</v>
      </c>
      <c r="P9" s="498">
        <f t="shared" ca="1" si="0"/>
        <v>0.37578399323109496</v>
      </c>
      <c r="Q9" s="498">
        <f t="shared" ca="1" si="0"/>
        <v>0.58075553880689856</v>
      </c>
      <c r="R9" s="498">
        <f t="shared" ca="1" si="0"/>
        <v>0.27009950410490974</v>
      </c>
      <c r="S9" s="498">
        <f t="shared" ca="1" si="0"/>
        <v>0.30433572138312043</v>
      </c>
      <c r="T9" s="3"/>
      <c r="U9" s="3"/>
      <c r="V9" s="3"/>
      <c r="W9" s="3"/>
      <c r="X9" s="3"/>
      <c r="Y9" s="3"/>
      <c r="Z9" s="3"/>
      <c r="AA9" s="3"/>
      <c r="AB9" s="3"/>
      <c r="AC9" s="3"/>
      <c r="AD9" s="3"/>
      <c r="AE9" s="3"/>
      <c r="AF9" s="3"/>
      <c r="AG9" s="3"/>
      <c r="AH9" s="3"/>
      <c r="AI9" s="3"/>
      <c r="AJ9" s="3"/>
      <c r="AK9" s="3"/>
      <c r="AL9" s="3"/>
      <c r="AM9" s="3"/>
      <c r="AN9" s="3"/>
      <c r="AO9" s="3"/>
    </row>
    <row r="10" spans="1:41" s="213" customFormat="1" x14ac:dyDescent="0.35">
      <c r="A10" s="442" t="s">
        <v>1815</v>
      </c>
      <c r="B10" s="443"/>
      <c r="C10" s="758">
        <f t="shared" ref="C10:S10" ca="1" si="1">C75/C$117</f>
        <v>0.34262816870630547</v>
      </c>
      <c r="D10" s="767">
        <f t="shared" ca="1" si="1"/>
        <v>0.50003264624270261</v>
      </c>
      <c r="E10" s="762">
        <f t="shared" ca="1" si="1"/>
        <v>0.26069183199913049</v>
      </c>
      <c r="F10" s="466">
        <f t="shared" ca="1" si="1"/>
        <v>0.39077096752229529</v>
      </c>
      <c r="G10" s="466">
        <f t="shared" ca="1" si="1"/>
        <v>0.53900562462822565</v>
      </c>
      <c r="H10" s="466">
        <f t="shared" ca="1" si="1"/>
        <v>0.4849270782568334</v>
      </c>
      <c r="I10" s="466">
        <f t="shared" ca="1" si="1"/>
        <v>0.26056930840880638</v>
      </c>
      <c r="J10" s="466">
        <f t="shared" ca="1" si="1"/>
        <v>0.62323430950002767</v>
      </c>
      <c r="K10" s="466">
        <f t="shared" ca="1" si="1"/>
        <v>0.5945077149867658</v>
      </c>
      <c r="L10" s="466">
        <f t="shared" ca="1" si="1"/>
        <v>0.55681458683855545</v>
      </c>
      <c r="M10" s="466">
        <f t="shared" ca="1" si="1"/>
        <v>0.39216196782841367</v>
      </c>
      <c r="N10" s="466">
        <f t="shared" ca="1" si="1"/>
        <v>0.6779962448537793</v>
      </c>
      <c r="O10" s="466">
        <f t="shared" ca="1" si="1"/>
        <v>0.55535245334687089</v>
      </c>
      <c r="P10" s="466">
        <f t="shared" ca="1" si="1"/>
        <v>0.26369101002132206</v>
      </c>
      <c r="Q10" s="466">
        <f t="shared" ca="1" si="1"/>
        <v>0.33207803687743676</v>
      </c>
      <c r="R10" s="466">
        <f t="shared" ca="1" si="1"/>
        <v>0.12862820155896632</v>
      </c>
      <c r="S10" s="466">
        <f t="shared" ca="1" si="1"/>
        <v>0.16509537691998433</v>
      </c>
      <c r="T10" s="3"/>
      <c r="U10" s="3"/>
      <c r="V10" s="3"/>
      <c r="W10" s="3"/>
      <c r="X10" s="3"/>
      <c r="Y10" s="3"/>
      <c r="Z10" s="3"/>
      <c r="AA10" s="3"/>
      <c r="AB10" s="3"/>
      <c r="AC10" s="3"/>
      <c r="AD10" s="3"/>
      <c r="AE10" s="3"/>
      <c r="AF10" s="3"/>
      <c r="AG10" s="3"/>
      <c r="AH10" s="3"/>
      <c r="AI10" s="3"/>
      <c r="AJ10" s="3"/>
      <c r="AK10" s="3"/>
      <c r="AL10" s="3"/>
      <c r="AM10" s="3"/>
      <c r="AN10" s="3"/>
      <c r="AO10" s="3"/>
    </row>
    <row r="11" spans="1:41" s="214" customFormat="1" x14ac:dyDescent="0.35">
      <c r="A11" s="446" t="s">
        <v>1816</v>
      </c>
      <c r="B11" s="453"/>
      <c r="C11" s="759">
        <f t="shared" ref="C11:S11" ca="1" si="2">C76/C$117</f>
        <v>0.26419198747114925</v>
      </c>
      <c r="D11" s="768">
        <f t="shared" ca="1" si="2"/>
        <v>0.36465505240640661</v>
      </c>
      <c r="E11" s="763">
        <f t="shared" ca="1" si="2"/>
        <v>0.21189629903835611</v>
      </c>
      <c r="F11" s="469">
        <f t="shared" ca="1" si="2"/>
        <v>0.2400127113262531</v>
      </c>
      <c r="G11" s="469">
        <f t="shared" ca="1" si="2"/>
        <v>0.41966613426959526</v>
      </c>
      <c r="H11" s="469">
        <f t="shared" ca="1" si="2"/>
        <v>0.40648044077455708</v>
      </c>
      <c r="I11" s="469">
        <f t="shared" ca="1" si="2"/>
        <v>0.16752604347949449</v>
      </c>
      <c r="J11" s="469">
        <f t="shared" ca="1" si="2"/>
        <v>0.52523053541081255</v>
      </c>
      <c r="K11" s="469">
        <f t="shared" ca="1" si="2"/>
        <v>0.50124162551005702</v>
      </c>
      <c r="L11" s="469">
        <f t="shared" ca="1" si="2"/>
        <v>0.33485978305589537</v>
      </c>
      <c r="M11" s="469">
        <f t="shared" ca="1" si="2"/>
        <v>0.30783524124380462</v>
      </c>
      <c r="N11" s="469">
        <f t="shared" ca="1" si="2"/>
        <v>0.45354148768028435</v>
      </c>
      <c r="O11" s="469">
        <f t="shared" ca="1" si="2"/>
        <v>0.32952801393924491</v>
      </c>
      <c r="P11" s="469">
        <f t="shared" ca="1" si="2"/>
        <v>0.21691023399310316</v>
      </c>
      <c r="Q11" s="469">
        <f t="shared" ca="1" si="2"/>
        <v>0.27757590492193679</v>
      </c>
      <c r="R11" s="469">
        <f t="shared" ca="1" si="2"/>
        <v>0.1074782231792904</v>
      </c>
      <c r="S11" s="469">
        <f t="shared" ca="1" si="2"/>
        <v>0.13147903201944267</v>
      </c>
      <c r="T11"/>
      <c r="U11"/>
      <c r="V11"/>
      <c r="W11"/>
      <c r="X11"/>
      <c r="Y11"/>
      <c r="Z11"/>
      <c r="AA11"/>
      <c r="AB11"/>
      <c r="AC11"/>
      <c r="AD11"/>
      <c r="AE11"/>
      <c r="AF11"/>
      <c r="AG11"/>
      <c r="AH11"/>
      <c r="AI11"/>
      <c r="AJ11"/>
      <c r="AK11"/>
      <c r="AL11"/>
      <c r="AM11"/>
      <c r="AN11"/>
      <c r="AO11"/>
    </row>
    <row r="12" spans="1:41" s="214" customFormat="1" x14ac:dyDescent="0.35">
      <c r="A12" s="446" t="s">
        <v>1821</v>
      </c>
      <c r="B12" s="453"/>
      <c r="C12" s="759">
        <f t="shared" ref="C12:S12" ca="1" si="3">C77/C$117</f>
        <v>1.0151081818563053E-2</v>
      </c>
      <c r="D12" s="768">
        <f t="shared" ca="1" si="3"/>
        <v>2.443453927859493E-2</v>
      </c>
      <c r="E12" s="763">
        <f t="shared" ca="1" si="3"/>
        <v>2.715879223915378E-3</v>
      </c>
      <c r="F12" s="469">
        <f t="shared" ca="1" si="3"/>
        <v>0.12428102451638923</v>
      </c>
      <c r="G12" s="469">
        <f t="shared" ca="1" si="3"/>
        <v>1.7251508660360858E-2</v>
      </c>
      <c r="H12" s="469">
        <f t="shared" ca="1" si="3"/>
        <v>2.5964642776246917E-2</v>
      </c>
      <c r="I12" s="469">
        <f t="shared" ca="1" si="3"/>
        <v>6.4648086357255614E-3</v>
      </c>
      <c r="J12" s="469">
        <f t="shared" ca="1" si="3"/>
        <v>4.4445011357432153E-3</v>
      </c>
      <c r="K12" s="469">
        <f t="shared" ca="1" si="3"/>
        <v>4.0984970274597163E-3</v>
      </c>
      <c r="L12" s="469">
        <f t="shared" ca="1" si="3"/>
        <v>7.4043545889520912E-3</v>
      </c>
      <c r="M12" s="469">
        <f t="shared" ca="1" si="3"/>
        <v>0</v>
      </c>
      <c r="N12" s="469">
        <f t="shared" ca="1" si="3"/>
        <v>1.7607175143572421E-2</v>
      </c>
      <c r="O12" s="469">
        <f t="shared" ca="1" si="3"/>
        <v>0</v>
      </c>
      <c r="P12" s="469">
        <f t="shared" ca="1" si="3"/>
        <v>0</v>
      </c>
      <c r="Q12" s="469">
        <f t="shared" ca="1" si="3"/>
        <v>3.2245606953150503E-3</v>
      </c>
      <c r="R12" s="469">
        <f t="shared" ca="1" si="3"/>
        <v>6.8785726081674317E-3</v>
      </c>
      <c r="S12" s="469">
        <f t="shared" ca="1" si="3"/>
        <v>1.5908306408329155E-3</v>
      </c>
      <c r="T12"/>
      <c r="U12"/>
      <c r="V12"/>
      <c r="W12"/>
      <c r="X12"/>
      <c r="Y12"/>
      <c r="Z12"/>
      <c r="AA12"/>
      <c r="AB12"/>
      <c r="AC12"/>
      <c r="AD12"/>
      <c r="AE12"/>
      <c r="AF12"/>
      <c r="AG12"/>
      <c r="AH12"/>
      <c r="AI12"/>
      <c r="AJ12"/>
      <c r="AK12"/>
      <c r="AL12"/>
      <c r="AM12"/>
      <c r="AN12"/>
      <c r="AO12"/>
    </row>
    <row r="13" spans="1:41" s="214" customFormat="1" x14ac:dyDescent="0.35">
      <c r="A13" s="446" t="s">
        <v>1824</v>
      </c>
      <c r="B13" s="453"/>
      <c r="C13" s="759">
        <f t="shared" ref="C13:S13" ca="1" si="4">C78/C$117</f>
        <v>1.8350717374212507E-2</v>
      </c>
      <c r="D13" s="768">
        <f t="shared" ca="1" si="4"/>
        <v>2.4056637619392751E-2</v>
      </c>
      <c r="E13" s="763">
        <f t="shared" ca="1" si="4"/>
        <v>1.5380521038309244E-2</v>
      </c>
      <c r="F13" s="469">
        <f t="shared" ca="1" si="4"/>
        <v>9.0345666218671333E-3</v>
      </c>
      <c r="G13" s="469">
        <f t="shared" ca="1" si="4"/>
        <v>5.2615051516780777E-3</v>
      </c>
      <c r="H13" s="469">
        <f t="shared" ca="1" si="4"/>
        <v>1.8504162988964117E-2</v>
      </c>
      <c r="I13" s="469">
        <f t="shared" ca="1" si="4"/>
        <v>4.0927650490432656E-2</v>
      </c>
      <c r="J13" s="469">
        <f t="shared" ca="1" si="4"/>
        <v>2.9519683772038358E-2</v>
      </c>
      <c r="K13" s="469">
        <f t="shared" ca="1" si="4"/>
        <v>1.1727652650080888E-2</v>
      </c>
      <c r="L13" s="469">
        <f t="shared" ca="1" si="4"/>
        <v>1.428643221603763E-2</v>
      </c>
      <c r="M13" s="469">
        <f t="shared" ca="1" si="4"/>
        <v>1.0270701693803426E-2</v>
      </c>
      <c r="N13" s="469">
        <f t="shared" ca="1" si="4"/>
        <v>6.6284560892134137E-2</v>
      </c>
      <c r="O13" s="469">
        <f t="shared" ca="1" si="4"/>
        <v>2.3991896160203075E-2</v>
      </c>
      <c r="P13" s="469">
        <f t="shared" ca="1" si="4"/>
        <v>1.7768929255508895E-2</v>
      </c>
      <c r="Q13" s="469">
        <f t="shared" ca="1" si="4"/>
        <v>4.5562303186221252E-2</v>
      </c>
      <c r="R13" s="469">
        <f t="shared" ca="1" si="4"/>
        <v>0</v>
      </c>
      <c r="S13" s="469">
        <f t="shared" ca="1" si="4"/>
        <v>0</v>
      </c>
      <c r="T13"/>
      <c r="U13"/>
      <c r="V13"/>
      <c r="W13"/>
      <c r="X13"/>
      <c r="Y13"/>
      <c r="Z13"/>
      <c r="AA13"/>
      <c r="AB13"/>
      <c r="AC13"/>
      <c r="AD13"/>
      <c r="AE13"/>
      <c r="AF13"/>
      <c r="AG13"/>
      <c r="AH13"/>
      <c r="AI13"/>
      <c r="AJ13"/>
      <c r="AK13"/>
      <c r="AL13"/>
      <c r="AM13"/>
      <c r="AN13"/>
      <c r="AO13"/>
    </row>
    <row r="14" spans="1:41" s="214" customFormat="1" x14ac:dyDescent="0.35">
      <c r="A14" s="446" t="s">
        <v>1828</v>
      </c>
      <c r="B14" s="453"/>
      <c r="C14" s="759">
        <f t="shared" ref="C14:S14" ca="1" si="5">C79/C$117</f>
        <v>8.4480438564521389E-3</v>
      </c>
      <c r="D14" s="768">
        <f t="shared" ca="1" si="5"/>
        <v>1.5952247291009664E-2</v>
      </c>
      <c r="E14" s="763">
        <f t="shared" ca="1" si="5"/>
        <v>4.5417576506428647E-3</v>
      </c>
      <c r="F14" s="469">
        <f t="shared" ca="1" si="5"/>
        <v>2.5591031803025616E-3</v>
      </c>
      <c r="G14" s="469">
        <f t="shared" ca="1" si="5"/>
        <v>6.1235755102942518E-2</v>
      </c>
      <c r="H14" s="469">
        <f t="shared" ca="1" si="5"/>
        <v>1.4487863504291916E-2</v>
      </c>
      <c r="I14" s="469">
        <f t="shared" ca="1" si="5"/>
        <v>2.9206830512239629E-3</v>
      </c>
      <c r="J14" s="469">
        <f t="shared" ca="1" si="5"/>
        <v>8.0838334410933453E-4</v>
      </c>
      <c r="K14" s="469">
        <f t="shared" ca="1" si="5"/>
        <v>1.4857944581661705E-2</v>
      </c>
      <c r="L14" s="469">
        <f t="shared" ca="1" si="5"/>
        <v>8.0920658390576487E-3</v>
      </c>
      <c r="M14" s="469">
        <f t="shared" ca="1" si="5"/>
        <v>7.8419893795978711E-3</v>
      </c>
      <c r="N14" s="469">
        <f t="shared" ca="1" si="5"/>
        <v>0</v>
      </c>
      <c r="O14" s="469">
        <f t="shared" ca="1" si="5"/>
        <v>0</v>
      </c>
      <c r="P14" s="469">
        <f t="shared" ca="1" si="5"/>
        <v>0</v>
      </c>
      <c r="Q14" s="469">
        <f t="shared" ca="1" si="5"/>
        <v>0</v>
      </c>
      <c r="R14" s="469">
        <f t="shared" ca="1" si="5"/>
        <v>1.0503631236418795E-2</v>
      </c>
      <c r="S14" s="469">
        <f t="shared" ca="1" si="5"/>
        <v>2.7139358859585211E-4</v>
      </c>
      <c r="T14"/>
      <c r="U14"/>
      <c r="V14"/>
      <c r="W14"/>
      <c r="X14"/>
      <c r="Y14"/>
      <c r="Z14"/>
      <c r="AA14"/>
      <c r="AB14"/>
      <c r="AC14"/>
      <c r="AD14"/>
      <c r="AE14"/>
      <c r="AF14"/>
      <c r="AG14"/>
      <c r="AH14"/>
      <c r="AI14"/>
      <c r="AJ14"/>
      <c r="AK14"/>
      <c r="AL14"/>
      <c r="AM14"/>
      <c r="AN14"/>
      <c r="AO14"/>
    </row>
    <row r="15" spans="1:41" s="214" customFormat="1" x14ac:dyDescent="0.35">
      <c r="A15" s="446" t="s">
        <v>1831</v>
      </c>
      <c r="B15" s="453"/>
      <c r="C15" s="759">
        <f t="shared" ref="C15:S15" ca="1" si="6">C80/C$117</f>
        <v>1.389715843968667E-2</v>
      </c>
      <c r="D15" s="768">
        <f t="shared" ca="1" si="6"/>
        <v>2.1675892834532452E-2</v>
      </c>
      <c r="E15" s="763">
        <f t="shared" ca="1" si="6"/>
        <v>9.847966126307988E-3</v>
      </c>
      <c r="F15" s="469">
        <f t="shared" ca="1" si="6"/>
        <v>2.1618802543002945E-3</v>
      </c>
      <c r="G15" s="469">
        <f t="shared" ca="1" si="6"/>
        <v>0</v>
      </c>
      <c r="H15" s="469">
        <f t="shared" ca="1" si="6"/>
        <v>1.6784598923379657E-3</v>
      </c>
      <c r="I15" s="469">
        <f t="shared" ca="1" si="6"/>
        <v>1.652836713076289E-3</v>
      </c>
      <c r="J15" s="469">
        <f t="shared" ca="1" si="6"/>
        <v>1.2535988267564297E-2</v>
      </c>
      <c r="K15" s="469">
        <f t="shared" ca="1" si="6"/>
        <v>3.1311973531822711E-2</v>
      </c>
      <c r="L15" s="469">
        <f t="shared" ca="1" si="6"/>
        <v>0.15739456633129978</v>
      </c>
      <c r="M15" s="469">
        <f t="shared" ca="1" si="6"/>
        <v>4.2826387906126188E-2</v>
      </c>
      <c r="N15" s="469">
        <f t="shared" ca="1" si="6"/>
        <v>2.4903289297435224E-2</v>
      </c>
      <c r="O15" s="469">
        <f t="shared" ca="1" si="6"/>
        <v>1.5438555712598179E-3</v>
      </c>
      <c r="P15" s="469">
        <f t="shared" ca="1" si="6"/>
        <v>0</v>
      </c>
      <c r="Q15" s="469">
        <f t="shared" ca="1" si="6"/>
        <v>0</v>
      </c>
      <c r="R15" s="469">
        <f t="shared" ca="1" si="6"/>
        <v>0</v>
      </c>
      <c r="S15" s="469">
        <f t="shared" ca="1" si="6"/>
        <v>0</v>
      </c>
      <c r="T15"/>
      <c r="U15"/>
      <c r="V15"/>
      <c r="W15"/>
      <c r="X15"/>
      <c r="Y15"/>
      <c r="Z15"/>
      <c r="AA15"/>
      <c r="AB15"/>
      <c r="AC15"/>
      <c r="AD15"/>
      <c r="AE15"/>
      <c r="AF15"/>
      <c r="AG15"/>
      <c r="AH15"/>
      <c r="AI15"/>
      <c r="AJ15"/>
      <c r="AK15"/>
      <c r="AL15"/>
      <c r="AM15"/>
      <c r="AN15"/>
      <c r="AO15"/>
    </row>
    <row r="16" spans="1:41" x14ac:dyDescent="0.35">
      <c r="A16" s="446" t="s">
        <v>1834</v>
      </c>
      <c r="B16" s="453"/>
      <c r="C16" s="759">
        <f t="shared" ref="C16:S16" ca="1" si="7">C81/C$117</f>
        <v>3.4056748709897218E-3</v>
      </c>
      <c r="D16" s="768">
        <f t="shared" ca="1" si="7"/>
        <v>9.9481747589549585E-3</v>
      </c>
      <c r="E16" s="763">
        <f t="shared" ca="1" si="7"/>
        <v>0</v>
      </c>
      <c r="F16" s="469">
        <f t="shared" ca="1" si="7"/>
        <v>0</v>
      </c>
      <c r="G16" s="469">
        <f t="shared" ca="1" si="7"/>
        <v>0</v>
      </c>
      <c r="H16" s="469">
        <f t="shared" ca="1" si="7"/>
        <v>0</v>
      </c>
      <c r="I16" s="469">
        <f t="shared" ca="1" si="7"/>
        <v>0</v>
      </c>
      <c r="J16" s="469">
        <f t="shared" ca="1" si="7"/>
        <v>2.7568605058086931E-2</v>
      </c>
      <c r="K16" s="469">
        <f t="shared" ca="1" si="7"/>
        <v>9.693420620477737E-4</v>
      </c>
      <c r="L16" s="469">
        <f t="shared" ca="1" si="7"/>
        <v>0</v>
      </c>
      <c r="M16" s="469">
        <f t="shared" ca="1" si="7"/>
        <v>0</v>
      </c>
      <c r="N16" s="469">
        <f t="shared" ca="1" si="7"/>
        <v>6.626943674817061E-2</v>
      </c>
      <c r="O16" s="469">
        <f t="shared" ca="1" si="7"/>
        <v>3.3136495475127974E-3</v>
      </c>
      <c r="P16" s="469">
        <f t="shared" ca="1" si="7"/>
        <v>0</v>
      </c>
      <c r="Q16" s="469">
        <f t="shared" ca="1" si="7"/>
        <v>0</v>
      </c>
      <c r="R16" s="469">
        <f t="shared" ca="1" si="7"/>
        <v>0</v>
      </c>
      <c r="S16" s="469">
        <f t="shared" ca="1" si="7"/>
        <v>0</v>
      </c>
    </row>
    <row r="17" spans="1:41" x14ac:dyDescent="0.35">
      <c r="A17" s="453" t="s">
        <v>1837</v>
      </c>
      <c r="B17" s="453"/>
      <c r="C17" s="759">
        <f t="shared" ref="C17:S17" ca="1" si="8">C82/C$117</f>
        <v>4.6339932979941548E-3</v>
      </c>
      <c r="D17" s="768">
        <f t="shared" ca="1" si="8"/>
        <v>1.1738856559912053E-2</v>
      </c>
      <c r="E17" s="763">
        <f t="shared" ca="1" si="8"/>
        <v>9.355821879777291E-4</v>
      </c>
      <c r="F17" s="469">
        <f t="shared" ca="1" si="8"/>
        <v>0</v>
      </c>
      <c r="G17" s="469">
        <f t="shared" ca="1" si="8"/>
        <v>0</v>
      </c>
      <c r="H17" s="469">
        <f t="shared" ca="1" si="8"/>
        <v>0</v>
      </c>
      <c r="I17" s="469">
        <f t="shared" ca="1" si="8"/>
        <v>0</v>
      </c>
      <c r="J17" s="469">
        <f t="shared" ca="1" si="8"/>
        <v>0</v>
      </c>
      <c r="K17" s="469">
        <f t="shared" ca="1" si="8"/>
        <v>0</v>
      </c>
      <c r="L17" s="469">
        <f t="shared" ca="1" si="8"/>
        <v>0</v>
      </c>
      <c r="M17" s="469">
        <f t="shared" ca="1" si="8"/>
        <v>0</v>
      </c>
      <c r="N17" s="469">
        <f t="shared" ca="1" si="8"/>
        <v>2.5097324694639038E-2</v>
      </c>
      <c r="O17" s="469">
        <f t="shared" ca="1" si="8"/>
        <v>0.19403414743440492</v>
      </c>
      <c r="P17" s="469">
        <f t="shared" ca="1" si="8"/>
        <v>3.3022963301248226E-3</v>
      </c>
      <c r="Q17" s="469">
        <f t="shared" ca="1" si="8"/>
        <v>0</v>
      </c>
      <c r="R17" s="469">
        <f t="shared" ca="1" si="8"/>
        <v>1.7004392982163617E-3</v>
      </c>
      <c r="S17" s="469">
        <f t="shared" ca="1" si="8"/>
        <v>0</v>
      </c>
    </row>
    <row r="18" spans="1:41" x14ac:dyDescent="0.35">
      <c r="A18" s="446" t="s">
        <v>1840</v>
      </c>
      <c r="B18" s="453"/>
      <c r="C18" s="759">
        <f t="shared" ref="C18:S18" ca="1" si="9">C83/C$117</f>
        <v>3.6070938991570266E-3</v>
      </c>
      <c r="D18" s="768">
        <f t="shared" ca="1" si="9"/>
        <v>4.4954539045169283E-3</v>
      </c>
      <c r="E18" s="763">
        <f t="shared" ca="1" si="9"/>
        <v>3.1446612818922131E-3</v>
      </c>
      <c r="F18" s="469">
        <f t="shared" ca="1" si="9"/>
        <v>5.4902127256730099E-4</v>
      </c>
      <c r="G18" s="469">
        <f t="shared" ca="1" si="9"/>
        <v>0</v>
      </c>
      <c r="H18" s="469">
        <f t="shared" ca="1" si="9"/>
        <v>3.2148006760719071E-3</v>
      </c>
      <c r="I18" s="469">
        <f t="shared" ca="1" si="9"/>
        <v>2.2041327639118324E-3</v>
      </c>
      <c r="J18" s="469">
        <f t="shared" ca="1" si="9"/>
        <v>9.8178733214287508E-4</v>
      </c>
      <c r="K18" s="469">
        <f t="shared" ca="1" si="9"/>
        <v>8.2372815962313117E-3</v>
      </c>
      <c r="L18" s="469">
        <f t="shared" ca="1" si="9"/>
        <v>1.6694635808268389E-2</v>
      </c>
      <c r="M18" s="469">
        <f t="shared" ca="1" si="9"/>
        <v>1.1362792377252132E-2</v>
      </c>
      <c r="N18" s="469">
        <f t="shared" ca="1" si="9"/>
        <v>1.3560197198808606E-2</v>
      </c>
      <c r="O18" s="469">
        <f t="shared" ca="1" si="9"/>
        <v>1.1053453031294835E-3</v>
      </c>
      <c r="P18" s="469">
        <f t="shared" ca="1" si="9"/>
        <v>0</v>
      </c>
      <c r="Q18" s="469">
        <f t="shared" ca="1" si="9"/>
        <v>0</v>
      </c>
      <c r="R18" s="469">
        <f t="shared" ca="1" si="9"/>
        <v>2.067335236873304E-3</v>
      </c>
      <c r="S18" s="469">
        <f t="shared" ca="1" si="9"/>
        <v>0</v>
      </c>
    </row>
    <row r="19" spans="1:41" x14ac:dyDescent="0.35">
      <c r="A19" s="446" t="s">
        <v>1843</v>
      </c>
      <c r="B19" s="453"/>
      <c r="C19" s="759">
        <f t="shared" ref="C19:S19" ca="1" si="10">C84/C$117</f>
        <v>2.8144653792511309E-3</v>
      </c>
      <c r="D19" s="768">
        <f t="shared" ca="1" si="10"/>
        <v>2.8308292863769204E-3</v>
      </c>
      <c r="E19" s="763">
        <f t="shared" ca="1" si="10"/>
        <v>2.8059472060384684E-3</v>
      </c>
      <c r="F19" s="469">
        <f t="shared" ca="1" si="10"/>
        <v>0</v>
      </c>
      <c r="G19" s="469">
        <f t="shared" ca="1" si="10"/>
        <v>1.1345991813321053E-2</v>
      </c>
      <c r="H19" s="469">
        <f t="shared" ca="1" si="10"/>
        <v>0</v>
      </c>
      <c r="I19" s="469">
        <f t="shared" ca="1" si="10"/>
        <v>0</v>
      </c>
      <c r="J19" s="469">
        <f t="shared" ca="1" si="10"/>
        <v>0</v>
      </c>
      <c r="K19" s="469">
        <f t="shared" ca="1" si="10"/>
        <v>0</v>
      </c>
      <c r="L19" s="469">
        <f t="shared" ca="1" si="10"/>
        <v>4.6761707275535098E-4</v>
      </c>
      <c r="M19" s="469">
        <f t="shared" ca="1" si="10"/>
        <v>0</v>
      </c>
      <c r="N19" s="469">
        <f t="shared" ca="1" si="10"/>
        <v>5.1981214799812544E-3</v>
      </c>
      <c r="O19" s="469">
        <f t="shared" ca="1" si="10"/>
        <v>1.8355453911157768E-3</v>
      </c>
      <c r="P19" s="469">
        <f t="shared" ca="1" si="10"/>
        <v>1.1980114228033602E-2</v>
      </c>
      <c r="Q19" s="469">
        <f t="shared" ca="1" si="10"/>
        <v>4.4011980847225973E-3</v>
      </c>
      <c r="R19" s="469">
        <f t="shared" ca="1" si="10"/>
        <v>0</v>
      </c>
      <c r="S19" s="469">
        <f t="shared" ca="1" si="10"/>
        <v>0</v>
      </c>
    </row>
    <row r="20" spans="1:41" x14ac:dyDescent="0.35">
      <c r="A20" s="453" t="s">
        <v>1845</v>
      </c>
      <c r="B20" s="453"/>
      <c r="C20" s="759">
        <f t="shared" ref="C20:S20" ca="1" si="11">C85/C$117</f>
        <v>1.3127952298849718E-2</v>
      </c>
      <c r="D20" s="768">
        <f t="shared" ca="1" si="11"/>
        <v>2.0244962303005376E-2</v>
      </c>
      <c r="E20" s="763">
        <f t="shared" ca="1" si="11"/>
        <v>9.4232182456904651E-3</v>
      </c>
      <c r="F20" s="469">
        <f t="shared" ca="1" si="11"/>
        <v>1.2172660350615622E-2</v>
      </c>
      <c r="G20" s="469">
        <f t="shared" ca="1" si="11"/>
        <v>2.4244729630327953E-2</v>
      </c>
      <c r="H20" s="469">
        <f t="shared" ca="1" si="11"/>
        <v>1.4596707644363469E-2</v>
      </c>
      <c r="I20" s="469">
        <f t="shared" ca="1" si="11"/>
        <v>3.8873153274941591E-2</v>
      </c>
      <c r="J20" s="469">
        <f t="shared" ca="1" si="11"/>
        <v>2.2144825179530002E-2</v>
      </c>
      <c r="K20" s="469">
        <f t="shared" ca="1" si="11"/>
        <v>2.206339802740457E-2</v>
      </c>
      <c r="L20" s="469">
        <f t="shared" ca="1" si="11"/>
        <v>1.7615131926289263E-2</v>
      </c>
      <c r="M20" s="469">
        <f t="shared" ca="1" si="11"/>
        <v>1.2024855227829506E-2</v>
      </c>
      <c r="N20" s="469">
        <f t="shared" ca="1" si="11"/>
        <v>5.5346517187536337E-3</v>
      </c>
      <c r="O20" s="469">
        <f t="shared" ca="1" si="11"/>
        <v>0</v>
      </c>
      <c r="P20" s="469">
        <f t="shared" ca="1" si="11"/>
        <v>1.3729436214551565E-2</v>
      </c>
      <c r="Q20" s="469">
        <f t="shared" ca="1" si="11"/>
        <v>1.314069989241002E-3</v>
      </c>
      <c r="R20" s="469">
        <f t="shared" ca="1" si="11"/>
        <v>0</v>
      </c>
      <c r="S20" s="469">
        <f t="shared" ca="1" si="11"/>
        <v>3.175412067111287E-2</v>
      </c>
    </row>
    <row r="21" spans="1:41" x14ac:dyDescent="0.35">
      <c r="A21" s="493" t="s">
        <v>1853</v>
      </c>
      <c r="B21" s="493"/>
      <c r="C21" s="758">
        <f t="shared" ref="C21:S21" ca="1" si="12">C86/C$117</f>
        <v>0.25121914296668801</v>
      </c>
      <c r="D21" s="767">
        <f t="shared" ca="1" si="12"/>
        <v>0.40670228115652363</v>
      </c>
      <c r="E21" s="762">
        <f t="shared" ca="1" si="12"/>
        <v>0.17028295257105761</v>
      </c>
      <c r="F21" s="466">
        <f t="shared" ca="1" si="12"/>
        <v>0.50234505615654579</v>
      </c>
      <c r="G21" s="466">
        <f t="shared" ca="1" si="12"/>
        <v>0.43836035655565275</v>
      </c>
      <c r="H21" s="466">
        <f t="shared" ca="1" si="12"/>
        <v>0.47140804266867858</v>
      </c>
      <c r="I21" s="466">
        <f t="shared" ca="1" si="12"/>
        <v>0.46083549759803827</v>
      </c>
      <c r="J21" s="466">
        <f t="shared" ca="1" si="12"/>
        <v>0.31864433399650693</v>
      </c>
      <c r="K21" s="466">
        <f t="shared" ca="1" si="12"/>
        <v>0.38369180407470804</v>
      </c>
      <c r="L21" s="466">
        <f t="shared" ca="1" si="12"/>
        <v>0.3704914206057518</v>
      </c>
      <c r="M21" s="466">
        <f t="shared" ca="1" si="12"/>
        <v>0.18156545584070832</v>
      </c>
      <c r="N21" s="466">
        <f t="shared" ca="1" si="12"/>
        <v>0.2919158372278759</v>
      </c>
      <c r="O21" s="466">
        <f t="shared" ca="1" si="12"/>
        <v>0.27124910736917818</v>
      </c>
      <c r="P21" s="466">
        <f t="shared" ca="1" si="12"/>
        <v>0.11209298320977289</v>
      </c>
      <c r="Q21" s="466">
        <f t="shared" ca="1" si="12"/>
        <v>0.24867750192946195</v>
      </c>
      <c r="R21" s="466">
        <f t="shared" ca="1" si="12"/>
        <v>0.14147130254594345</v>
      </c>
      <c r="S21" s="466">
        <f t="shared" ca="1" si="12"/>
        <v>0.13924034446313616</v>
      </c>
    </row>
    <row r="22" spans="1:41" s="213" customFormat="1" x14ac:dyDescent="0.35">
      <c r="A22" s="567" t="s">
        <v>1855</v>
      </c>
      <c r="B22" s="491"/>
      <c r="C22" s="760">
        <f t="shared" ref="C22:S22" ca="1" si="13">C87/C$117</f>
        <v>1.7850487505662482E-2</v>
      </c>
      <c r="D22" s="769">
        <f t="shared" ca="1" si="13"/>
        <v>2.9786042091834813E-2</v>
      </c>
      <c r="E22" s="764">
        <f t="shared" ca="1" si="13"/>
        <v>1.1637477338061971E-2</v>
      </c>
      <c r="F22" s="496">
        <f t="shared" ca="1" si="13"/>
        <v>3.3803890930345706E-2</v>
      </c>
      <c r="G22" s="496">
        <f t="shared" ca="1" si="13"/>
        <v>1.4165845073726646E-2</v>
      </c>
      <c r="H22" s="496">
        <f t="shared" ca="1" si="13"/>
        <v>4.2611219789552679E-2</v>
      </c>
      <c r="I22" s="496">
        <f t="shared" ca="1" si="13"/>
        <v>6.9091323944692279E-2</v>
      </c>
      <c r="J22" s="496">
        <f t="shared" ca="1" si="13"/>
        <v>3.0575870976407713E-2</v>
      </c>
      <c r="K22" s="496">
        <f t="shared" ca="1" si="13"/>
        <v>2.1219382450389648E-2</v>
      </c>
      <c r="L22" s="496">
        <f t="shared" ca="1" si="13"/>
        <v>2.6413458528046101E-2</v>
      </c>
      <c r="M22" s="496">
        <f t="shared" ca="1" si="13"/>
        <v>9.6041695218291295E-3</v>
      </c>
      <c r="N22" s="496">
        <f t="shared" ca="1" si="13"/>
        <v>0</v>
      </c>
      <c r="O22" s="496">
        <f t="shared" ca="1" si="13"/>
        <v>0</v>
      </c>
      <c r="P22" s="496">
        <f t="shared" ca="1" si="13"/>
        <v>7.2347409806817163E-3</v>
      </c>
      <c r="Q22" s="496">
        <f t="shared" ca="1" si="13"/>
        <v>2.1253727270776401E-2</v>
      </c>
      <c r="R22" s="496">
        <f t="shared" ca="1" si="13"/>
        <v>1.0051526422889957E-2</v>
      </c>
      <c r="S22" s="496">
        <f t="shared" ca="1" si="13"/>
        <v>6.8822795799520905E-3</v>
      </c>
      <c r="T22" s="3"/>
      <c r="U22" s="3"/>
      <c r="V22" s="3"/>
      <c r="W22" s="3"/>
      <c r="X22" s="3"/>
      <c r="Y22" s="3"/>
      <c r="Z22" s="3"/>
      <c r="AA22" s="3"/>
      <c r="AB22" s="3"/>
      <c r="AC22" s="3"/>
      <c r="AD22" s="3"/>
      <c r="AE22" s="3"/>
      <c r="AF22" s="3"/>
      <c r="AG22" s="3"/>
      <c r="AH22" s="3"/>
      <c r="AI22" s="3"/>
      <c r="AJ22" s="3"/>
      <c r="AK22" s="3"/>
      <c r="AL22" s="3"/>
      <c r="AM22" s="3"/>
      <c r="AN22" s="3"/>
      <c r="AO22" s="3"/>
    </row>
    <row r="23" spans="1:41" x14ac:dyDescent="0.35">
      <c r="A23" s="567" t="s">
        <v>1887</v>
      </c>
      <c r="B23" s="461"/>
      <c r="C23" s="760">
        <f t="shared" ref="C23:C39" ca="1" si="14">C88/C$117</f>
        <v>2.3938783788220997E-2</v>
      </c>
      <c r="D23" s="769">
        <f t="shared" ref="D23:D39" ca="1" si="15">D88/D$117</f>
        <v>4.4820988812206176E-2</v>
      </c>
      <c r="E23" s="764">
        <f t="shared" ref="E23:E39" ca="1" si="16">E88/E$117</f>
        <v>1.3068626796417099E-2</v>
      </c>
      <c r="F23" s="496">
        <f t="shared" ref="F23:F29" ca="1" si="17">F88/F$117</f>
        <v>9.7569955562150729E-2</v>
      </c>
      <c r="G23" s="496">
        <f t="shared" ref="G23:S23" ca="1" si="18">G88/G$117</f>
        <v>2.8584067725245865E-2</v>
      </c>
      <c r="H23" s="496">
        <f t="shared" ca="1" si="18"/>
        <v>3.3475183093543373E-2</v>
      </c>
      <c r="I23" s="496">
        <f t="shared" ca="1" si="18"/>
        <v>0.10923706967800169</v>
      </c>
      <c r="J23" s="496">
        <f t="shared" ca="1" si="18"/>
        <v>1.3418899721548633E-2</v>
      </c>
      <c r="K23" s="496">
        <f t="shared" ca="1" si="18"/>
        <v>1.4679251861960115E-2</v>
      </c>
      <c r="L23" s="496">
        <f t="shared" ca="1" si="18"/>
        <v>1.1617308331990301E-2</v>
      </c>
      <c r="M23" s="496">
        <f t="shared" ca="1" si="18"/>
        <v>2.9168528486569201E-2</v>
      </c>
      <c r="N23" s="496">
        <f t="shared" ca="1" si="18"/>
        <v>2.8148595615792527E-2</v>
      </c>
      <c r="O23" s="496">
        <f t="shared" ca="1" si="18"/>
        <v>2.11119511134406E-3</v>
      </c>
      <c r="P23" s="496">
        <f t="shared" ca="1" si="18"/>
        <v>2.7105131838163865E-3</v>
      </c>
      <c r="Q23" s="496">
        <f t="shared" ca="1" si="18"/>
        <v>7.4722015491159614E-3</v>
      </c>
      <c r="R23" s="496">
        <f t="shared" ca="1" si="18"/>
        <v>1.2225562326055378E-2</v>
      </c>
      <c r="S23" s="496">
        <f t="shared" ca="1" si="18"/>
        <v>8.2346793037401823E-3</v>
      </c>
      <c r="U23" s="415"/>
    </row>
    <row r="24" spans="1:41" x14ac:dyDescent="0.35">
      <c r="A24" s="567" t="s">
        <v>1888</v>
      </c>
      <c r="B24" s="461"/>
      <c r="C24" s="760">
        <f t="shared" ca="1" si="14"/>
        <v>4.9749148682316897E-2</v>
      </c>
      <c r="D24" s="769">
        <f t="shared" ca="1" si="15"/>
        <v>6.9075710600217846E-2</v>
      </c>
      <c r="E24" s="764">
        <f t="shared" ca="1" si="16"/>
        <v>3.9688776134585345E-2</v>
      </c>
      <c r="F24" s="496">
        <f t="shared" ca="1" si="17"/>
        <v>0.10705817665695815</v>
      </c>
      <c r="G24" s="496">
        <f t="shared" ref="G24:S24" ca="1" si="19">G89/G$117</f>
        <v>0.10242975134059755</v>
      </c>
      <c r="H24" s="496">
        <f t="shared" ca="1" si="19"/>
        <v>9.4215479123119103E-2</v>
      </c>
      <c r="I24" s="496">
        <f t="shared" ca="1" si="19"/>
        <v>7.7368780797854586E-2</v>
      </c>
      <c r="J24" s="496">
        <f t="shared" ca="1" si="19"/>
        <v>3.6472048585803066E-2</v>
      </c>
      <c r="K24" s="496">
        <f t="shared" ca="1" si="19"/>
        <v>2.480935227381726E-2</v>
      </c>
      <c r="L24" s="496">
        <f t="shared" ca="1" si="19"/>
        <v>4.7687258783302461E-2</v>
      </c>
      <c r="M24" s="496">
        <f t="shared" ca="1" si="19"/>
        <v>1.0884615151477334E-2</v>
      </c>
      <c r="N24" s="496">
        <f t="shared" ca="1" si="19"/>
        <v>1.957879870234425E-2</v>
      </c>
      <c r="O24" s="496">
        <f t="shared" ca="1" si="19"/>
        <v>5.3340188811221052E-2</v>
      </c>
      <c r="P24" s="496">
        <f t="shared" ca="1" si="19"/>
        <v>3.4816156458545487E-2</v>
      </c>
      <c r="Q24" s="496">
        <f t="shared" ca="1" si="19"/>
        <v>7.5258091992054924E-2</v>
      </c>
      <c r="R24" s="496">
        <f t="shared" ca="1" si="19"/>
        <v>3.8457540023483505E-2</v>
      </c>
      <c r="S24" s="496">
        <f t="shared" ca="1" si="19"/>
        <v>3.6761148765480908E-2</v>
      </c>
    </row>
    <row r="25" spans="1:41" x14ac:dyDescent="0.35">
      <c r="A25" s="567" t="s">
        <v>1858</v>
      </c>
      <c r="B25" s="461"/>
      <c r="C25" s="760">
        <f t="shared" ca="1" si="14"/>
        <v>6.7211173157854026E-3</v>
      </c>
      <c r="D25" s="769">
        <f t="shared" ca="1" si="15"/>
        <v>1.3868456368606499E-2</v>
      </c>
      <c r="E25" s="764">
        <f t="shared" ca="1" si="16"/>
        <v>3.0005955850304833E-3</v>
      </c>
      <c r="F25" s="496">
        <f t="shared" ca="1" si="17"/>
        <v>3.4870465640125609E-2</v>
      </c>
      <c r="G25" s="496">
        <f t="shared" ref="G25:S25" ca="1" si="20">G90/G$117</f>
        <v>1.7523052615610445E-2</v>
      </c>
      <c r="H25" s="496">
        <f t="shared" ca="1" si="20"/>
        <v>3.1556345084131097E-2</v>
      </c>
      <c r="I25" s="496">
        <f t="shared" ca="1" si="20"/>
        <v>1.8543379562838479E-2</v>
      </c>
      <c r="J25" s="496">
        <f t="shared" ca="1" si="20"/>
        <v>0</v>
      </c>
      <c r="K25" s="496">
        <f t="shared" ca="1" si="20"/>
        <v>1.050869118384488E-3</v>
      </c>
      <c r="L25" s="496">
        <f t="shared" ca="1" si="20"/>
        <v>1.3783900243883884E-3</v>
      </c>
      <c r="M25" s="496">
        <f t="shared" ca="1" si="20"/>
        <v>7.7654061164060678E-3</v>
      </c>
      <c r="N25" s="496">
        <f t="shared" ca="1" si="20"/>
        <v>0</v>
      </c>
      <c r="O25" s="496">
        <f t="shared" ca="1" si="20"/>
        <v>0</v>
      </c>
      <c r="P25" s="496">
        <f t="shared" ca="1" si="20"/>
        <v>0</v>
      </c>
      <c r="Q25" s="496">
        <f t="shared" ca="1" si="20"/>
        <v>0</v>
      </c>
      <c r="R25" s="496">
        <f t="shared" ca="1" si="20"/>
        <v>1.2013053625522941E-3</v>
      </c>
      <c r="S25" s="496">
        <f t="shared" ca="1" si="20"/>
        <v>6.7075552798851468E-3</v>
      </c>
    </row>
    <row r="26" spans="1:41" x14ac:dyDescent="0.35">
      <c r="A26" s="567" t="s">
        <v>1860</v>
      </c>
      <c r="B26" s="461"/>
      <c r="C26" s="760">
        <f t="shared" ca="1" si="14"/>
        <v>2.2877051672071352E-2</v>
      </c>
      <c r="D26" s="769">
        <f t="shared" ca="1" si="15"/>
        <v>2.9435990800692879E-2</v>
      </c>
      <c r="E26" s="764">
        <f t="shared" ca="1" si="16"/>
        <v>1.9462819413269626E-2</v>
      </c>
      <c r="F26" s="496">
        <f t="shared" ca="1" si="17"/>
        <v>4.1545401237004766E-2</v>
      </c>
      <c r="G26" s="496">
        <f t="shared" ref="G26:S26" ca="1" si="21">G91/G$117</f>
        <v>2.8329278781957932E-2</v>
      </c>
      <c r="H26" s="496">
        <f t="shared" ca="1" si="21"/>
        <v>4.4842104241780069E-2</v>
      </c>
      <c r="I26" s="496">
        <f t="shared" ca="1" si="21"/>
        <v>3.7372621375797596E-2</v>
      </c>
      <c r="J26" s="496">
        <f t="shared" ca="1" si="21"/>
        <v>2.3252187173340353E-2</v>
      </c>
      <c r="K26" s="496">
        <f t="shared" ca="1" si="21"/>
        <v>1.6476324773927038E-2</v>
      </c>
      <c r="L26" s="496">
        <f t="shared" ca="1" si="21"/>
        <v>2.0996996327872944E-2</v>
      </c>
      <c r="M26" s="496">
        <f t="shared" ca="1" si="21"/>
        <v>3.1022882454599947E-3</v>
      </c>
      <c r="N26" s="496">
        <f t="shared" ca="1" si="21"/>
        <v>2.6942866638881978E-2</v>
      </c>
      <c r="O26" s="496">
        <f t="shared" ca="1" si="21"/>
        <v>0</v>
      </c>
      <c r="P26" s="496">
        <f t="shared" ca="1" si="21"/>
        <v>7.4265308376005841E-3</v>
      </c>
      <c r="Q26" s="496">
        <f t="shared" ca="1" si="21"/>
        <v>2.9890099162768479E-2</v>
      </c>
      <c r="R26" s="496">
        <f t="shared" ca="1" si="21"/>
        <v>3.3850985766462574E-2</v>
      </c>
      <c r="S26" s="496">
        <f t="shared" ca="1" si="21"/>
        <v>1.5841409751738936E-2</v>
      </c>
    </row>
    <row r="27" spans="1:41" x14ac:dyDescent="0.35">
      <c r="A27" s="567" t="s">
        <v>1861</v>
      </c>
      <c r="B27" s="461"/>
      <c r="C27" s="760">
        <f t="shared" ca="1" si="14"/>
        <v>1.9564878148660973E-5</v>
      </c>
      <c r="D27" s="769">
        <f t="shared" ca="1" si="15"/>
        <v>5.7150149187310929E-5</v>
      </c>
      <c r="E27" s="764">
        <f t="shared" ca="1" si="16"/>
        <v>0</v>
      </c>
      <c r="F27" s="496">
        <f t="shared" ca="1" si="17"/>
        <v>0</v>
      </c>
      <c r="G27" s="496">
        <f t="shared" ref="G27:S27" ca="1" si="22">G92/G$117</f>
        <v>2.9924170631285288E-4</v>
      </c>
      <c r="H27" s="496">
        <f t="shared" ca="1" si="22"/>
        <v>0</v>
      </c>
      <c r="I27" s="496">
        <f t="shared" ca="1" si="22"/>
        <v>0</v>
      </c>
      <c r="J27" s="496">
        <f t="shared" ca="1" si="22"/>
        <v>0</v>
      </c>
      <c r="K27" s="496">
        <f t="shared" ca="1" si="22"/>
        <v>0</v>
      </c>
      <c r="L27" s="496">
        <f t="shared" ca="1" si="22"/>
        <v>0</v>
      </c>
      <c r="M27" s="496">
        <f t="shared" ca="1" si="22"/>
        <v>0</v>
      </c>
      <c r="N27" s="496">
        <f t="shared" ca="1" si="22"/>
        <v>0</v>
      </c>
      <c r="O27" s="496">
        <f t="shared" ca="1" si="22"/>
        <v>0</v>
      </c>
      <c r="P27" s="496">
        <f t="shared" ca="1" si="22"/>
        <v>0</v>
      </c>
      <c r="Q27" s="496">
        <f t="shared" ca="1" si="22"/>
        <v>0</v>
      </c>
      <c r="R27" s="496">
        <f t="shared" ca="1" si="22"/>
        <v>0</v>
      </c>
      <c r="S27" s="496">
        <f t="shared" ca="1" si="22"/>
        <v>0</v>
      </c>
    </row>
    <row r="28" spans="1:41" x14ac:dyDescent="0.35">
      <c r="A28" s="567" t="s">
        <v>2365</v>
      </c>
      <c r="B28" s="461"/>
      <c r="C28" s="760">
        <f t="shared" ca="1" si="14"/>
        <v>4.2850824643380032E-2</v>
      </c>
      <c r="D28" s="769">
        <f t="shared" ca="1" si="15"/>
        <v>8.3511430977066411E-2</v>
      </c>
      <c r="E28" s="764">
        <f t="shared" ca="1" si="16"/>
        <v>2.168509172765376E-2</v>
      </c>
      <c r="F28" s="496">
        <f t="shared" ca="1" si="17"/>
        <v>6.5013465825880565E-2</v>
      </c>
      <c r="G28" s="496">
        <f t="shared" ref="G28:S28" ca="1" si="23">G93/G$117</f>
        <v>0.10769541795681936</v>
      </c>
      <c r="H28" s="496">
        <f t="shared" ca="1" si="23"/>
        <v>0.10448825432471434</v>
      </c>
      <c r="I28" s="496">
        <f t="shared" ca="1" si="23"/>
        <v>4.3954945176216988E-2</v>
      </c>
      <c r="J28" s="496">
        <f t="shared" ca="1" si="23"/>
        <v>8.7184859308747059E-2</v>
      </c>
      <c r="K28" s="496">
        <f t="shared" ca="1" si="23"/>
        <v>0.11212975321862566</v>
      </c>
      <c r="L28" s="496">
        <f t="shared" ca="1" si="23"/>
        <v>9.4557159555514261E-2</v>
      </c>
      <c r="M28" s="496">
        <f t="shared" ca="1" si="23"/>
        <v>2.2631547358132938E-2</v>
      </c>
      <c r="N28" s="496">
        <f t="shared" ca="1" si="23"/>
        <v>7.5479161869162675E-2</v>
      </c>
      <c r="O28" s="496">
        <f t="shared" ca="1" si="23"/>
        <v>6.4718815453897668E-2</v>
      </c>
      <c r="P28" s="496">
        <f t="shared" ca="1" si="23"/>
        <v>1.0947347975109838E-2</v>
      </c>
      <c r="Q28" s="496">
        <f t="shared" ca="1" si="23"/>
        <v>2.6404801323211637E-2</v>
      </c>
      <c r="R28" s="496">
        <f t="shared" ca="1" si="23"/>
        <v>2.765655588818209E-2</v>
      </c>
      <c r="S28" s="496">
        <f t="shared" ca="1" si="23"/>
        <v>1.2765425414341098E-2</v>
      </c>
    </row>
    <row r="29" spans="1:41" x14ac:dyDescent="0.35">
      <c r="A29" s="567" t="s">
        <v>2366</v>
      </c>
      <c r="B29" s="461"/>
      <c r="C29" s="760">
        <f t="shared" ca="1" si="14"/>
        <v>7.1275369612156352E-3</v>
      </c>
      <c r="D29" s="769">
        <f t="shared" ca="1" si="15"/>
        <v>9.3633228493682392E-3</v>
      </c>
      <c r="E29" s="764">
        <f t="shared" ca="1" si="16"/>
        <v>5.963706629295999E-3</v>
      </c>
      <c r="F29" s="496">
        <f t="shared" ca="1" si="17"/>
        <v>4.1015417643776898E-2</v>
      </c>
      <c r="G29" s="496">
        <f t="shared" ref="G29:S29" ca="1" si="24">G94/G$117</f>
        <v>2.5215189228668393E-3</v>
      </c>
      <c r="H29" s="496">
        <f t="shared" ca="1" si="24"/>
        <v>1.2360836742015909E-2</v>
      </c>
      <c r="I29" s="496">
        <f t="shared" ca="1" si="24"/>
        <v>3.8305434493986564E-3</v>
      </c>
      <c r="J29" s="496">
        <f t="shared" ca="1" si="24"/>
        <v>1.005491446651917E-2</v>
      </c>
      <c r="K29" s="496">
        <f t="shared" ca="1" si="24"/>
        <v>6.379403862813009E-3</v>
      </c>
      <c r="L29" s="496">
        <f t="shared" ca="1" si="24"/>
        <v>8.1788202695805955E-3</v>
      </c>
      <c r="M29" s="496">
        <f t="shared" ca="1" si="24"/>
        <v>1.0477166073621005E-2</v>
      </c>
      <c r="N29" s="496">
        <f t="shared" ca="1" si="24"/>
        <v>0</v>
      </c>
      <c r="O29" s="496">
        <f t="shared" ca="1" si="24"/>
        <v>0</v>
      </c>
      <c r="P29" s="496">
        <f t="shared" ca="1" si="24"/>
        <v>5.1059421382758288E-3</v>
      </c>
      <c r="Q29" s="496">
        <f t="shared" ca="1" si="24"/>
        <v>2.8401800374385729E-3</v>
      </c>
      <c r="R29" s="496">
        <f t="shared" ca="1" si="24"/>
        <v>6.6037310481956287E-3</v>
      </c>
      <c r="S29" s="496">
        <f t="shared" ca="1" si="24"/>
        <v>3.2658609479885221E-3</v>
      </c>
    </row>
    <row r="30" spans="1:41" x14ac:dyDescent="0.35">
      <c r="A30" s="567" t="s">
        <v>1862</v>
      </c>
      <c r="B30" s="461"/>
      <c r="C30" s="760">
        <f t="shared" ca="1" si="14"/>
        <v>3.982878531801461E-3</v>
      </c>
      <c r="D30" s="769">
        <f t="shared" ca="1" si="15"/>
        <v>6.0657969927429035E-3</v>
      </c>
      <c r="E30" s="764">
        <f t="shared" ca="1" si="16"/>
        <v>2.8986227913011644E-3</v>
      </c>
      <c r="F30" s="496">
        <f t="shared" ref="F30:S30" ca="1" si="25">F95/F$117</f>
        <v>6.1039130690385308E-3</v>
      </c>
      <c r="G30" s="496">
        <f t="shared" ca="1" si="25"/>
        <v>4.5830944743235989E-3</v>
      </c>
      <c r="H30" s="496">
        <f t="shared" ca="1" si="25"/>
        <v>8.7933674798150747E-3</v>
      </c>
      <c r="I30" s="496">
        <f t="shared" ca="1" si="25"/>
        <v>2.2031344126571538E-4</v>
      </c>
      <c r="J30" s="496">
        <f t="shared" ca="1" si="25"/>
        <v>7.1388611059340105E-3</v>
      </c>
      <c r="K30" s="496">
        <f t="shared" ca="1" si="25"/>
        <v>1.8260627972279616E-3</v>
      </c>
      <c r="L30" s="496">
        <f t="shared" ca="1" si="25"/>
        <v>7.2222239299782045E-3</v>
      </c>
      <c r="M30" s="496">
        <f t="shared" ca="1" si="25"/>
        <v>0</v>
      </c>
      <c r="N30" s="496">
        <f t="shared" ca="1" si="25"/>
        <v>1.93403748594673E-2</v>
      </c>
      <c r="O30" s="496">
        <f t="shared" ca="1" si="25"/>
        <v>0</v>
      </c>
      <c r="P30" s="496">
        <f t="shared" ca="1" si="25"/>
        <v>2.1822998057795463E-3</v>
      </c>
      <c r="Q30" s="496">
        <f t="shared" ca="1" si="25"/>
        <v>0</v>
      </c>
      <c r="R30" s="496">
        <f t="shared" ca="1" si="25"/>
        <v>0</v>
      </c>
      <c r="S30" s="496">
        <f t="shared" ca="1" si="25"/>
        <v>1.9024131290202421E-2</v>
      </c>
    </row>
    <row r="31" spans="1:41" s="212" customFormat="1" x14ac:dyDescent="0.35">
      <c r="A31" s="567" t="s">
        <v>1863</v>
      </c>
      <c r="B31" s="491"/>
      <c r="C31" s="760">
        <f t="shared" ca="1" si="14"/>
        <v>1.0133941725967959E-3</v>
      </c>
      <c r="D31" s="769">
        <f t="shared" ca="1" si="15"/>
        <v>2.3799260784272123E-3</v>
      </c>
      <c r="E31" s="764">
        <f t="shared" ca="1" si="16"/>
        <v>3.020508861180007E-4</v>
      </c>
      <c r="F31" s="496">
        <f t="shared" ref="F31:S31" ca="1" si="26">F96/F$117</f>
        <v>0</v>
      </c>
      <c r="G31" s="496">
        <f t="shared" ca="1" si="26"/>
        <v>0</v>
      </c>
      <c r="H31" s="496">
        <f t="shared" ca="1" si="26"/>
        <v>6.8482017130911356E-3</v>
      </c>
      <c r="I31" s="496">
        <f t="shared" ca="1" si="26"/>
        <v>0</v>
      </c>
      <c r="J31" s="496">
        <f t="shared" ca="1" si="26"/>
        <v>6.8695462236381339E-3</v>
      </c>
      <c r="K31" s="496">
        <f t="shared" ca="1" si="26"/>
        <v>0</v>
      </c>
      <c r="L31" s="496">
        <f t="shared" ca="1" si="26"/>
        <v>0</v>
      </c>
      <c r="M31" s="496">
        <f t="shared" ca="1" si="26"/>
        <v>0</v>
      </c>
      <c r="N31" s="496">
        <f t="shared" ca="1" si="26"/>
        <v>9.20781235903715E-3</v>
      </c>
      <c r="O31" s="496">
        <f t="shared" ca="1" si="26"/>
        <v>0</v>
      </c>
      <c r="P31" s="496">
        <f t="shared" ca="1" si="26"/>
        <v>0</v>
      </c>
      <c r="Q31" s="496">
        <f t="shared" ca="1" si="26"/>
        <v>0</v>
      </c>
      <c r="R31" s="496">
        <f t="shared" ca="1" si="26"/>
        <v>1.17425236969348E-3</v>
      </c>
      <c r="S31" s="496">
        <f t="shared" ca="1" si="26"/>
        <v>0</v>
      </c>
      <c r="T31" s="3"/>
      <c r="U31" s="3"/>
      <c r="V31" s="3"/>
      <c r="W31" s="3"/>
      <c r="X31" s="3"/>
      <c r="Y31" s="3"/>
      <c r="Z31" s="3"/>
      <c r="AA31" s="3"/>
      <c r="AB31" s="3"/>
      <c r="AC31" s="3"/>
      <c r="AD31" s="3"/>
      <c r="AE31" s="3"/>
      <c r="AF31" s="3"/>
      <c r="AG31" s="3"/>
      <c r="AH31" s="3"/>
      <c r="AI31" s="3"/>
      <c r="AJ31" s="3"/>
      <c r="AK31" s="3"/>
      <c r="AL31" s="3"/>
      <c r="AM31" s="3"/>
      <c r="AN31" s="3"/>
      <c r="AO31" s="3"/>
    </row>
    <row r="32" spans="1:41" x14ac:dyDescent="0.35">
      <c r="A32" s="567" t="s">
        <v>1889</v>
      </c>
      <c r="B32" s="461"/>
      <c r="C32" s="760">
        <f t="shared" ca="1" si="14"/>
        <v>6.8288186060006847E-2</v>
      </c>
      <c r="D32" s="769">
        <f t="shared" ca="1" si="15"/>
        <v>0.10642028214825863</v>
      </c>
      <c r="E32" s="764">
        <f t="shared" ca="1" si="16"/>
        <v>4.8438660091376907E-2</v>
      </c>
      <c r="F32" s="496">
        <f t="shared" ref="F32:S32" ca="1" si="27">F97/F$117</f>
        <v>6.0101948256450086E-2</v>
      </c>
      <c r="G32" s="496">
        <f t="shared" ca="1" si="27"/>
        <v>0.12552623412931388</v>
      </c>
      <c r="H32" s="496">
        <f t="shared" ca="1" si="27"/>
        <v>8.5627612501038869E-2</v>
      </c>
      <c r="I32" s="496">
        <f t="shared" ca="1" si="27"/>
        <v>9.3200139264428994E-2</v>
      </c>
      <c r="J32" s="496">
        <f t="shared" ca="1" si="27"/>
        <v>8.6276031383391599E-2</v>
      </c>
      <c r="K32" s="496">
        <f t="shared" ca="1" si="27"/>
        <v>0.1751831793299041</v>
      </c>
      <c r="L32" s="496">
        <f t="shared" ca="1" si="27"/>
        <v>0.14595886637036271</v>
      </c>
      <c r="M32" s="496">
        <f t="shared" ca="1" si="27"/>
        <v>8.7530986079242437E-2</v>
      </c>
      <c r="N32" s="496">
        <f t="shared" ca="1" si="27"/>
        <v>9.703571027736059E-2</v>
      </c>
      <c r="O32" s="496">
        <f t="shared" ca="1" si="27"/>
        <v>0.10827200463977567</v>
      </c>
      <c r="P32" s="496">
        <f t="shared" ca="1" si="27"/>
        <v>3.6913545215105051E-2</v>
      </c>
      <c r="Q32" s="496">
        <f t="shared" ca="1" si="27"/>
        <v>7.4181359050171619E-2</v>
      </c>
      <c r="R32" s="496">
        <f t="shared" ca="1" si="27"/>
        <v>7.8665615611425797E-3</v>
      </c>
      <c r="S32" s="496">
        <f t="shared" ca="1" si="27"/>
        <v>2.8777664876602781E-2</v>
      </c>
    </row>
    <row r="33" spans="1:41" x14ac:dyDescent="0.35">
      <c r="A33" s="567" t="s">
        <v>1890</v>
      </c>
      <c r="B33" s="461"/>
      <c r="C33" s="760">
        <f t="shared" ca="1" si="14"/>
        <v>3.2783288161823297E-4</v>
      </c>
      <c r="D33" s="769">
        <f t="shared" ca="1" si="15"/>
        <v>9.5761895119547853E-4</v>
      </c>
      <c r="E33" s="764">
        <f t="shared" ca="1" si="16"/>
        <v>0</v>
      </c>
      <c r="F33" s="496">
        <f t="shared" ref="F33:S33" ca="1" si="28">F98/F$117</f>
        <v>0</v>
      </c>
      <c r="G33" s="496">
        <f t="shared" ca="1" si="28"/>
        <v>0</v>
      </c>
      <c r="H33" s="496">
        <f t="shared" ca="1" si="28"/>
        <v>4.8727593429288678E-4</v>
      </c>
      <c r="I33" s="496">
        <f t="shared" ca="1" si="28"/>
        <v>4.6281634185334972E-3</v>
      </c>
      <c r="J33" s="496">
        <f t="shared" ca="1" si="28"/>
        <v>0</v>
      </c>
      <c r="K33" s="496">
        <f t="shared" ca="1" si="28"/>
        <v>1.7592490694309842E-3</v>
      </c>
      <c r="L33" s="496">
        <f t="shared" ca="1" si="28"/>
        <v>0</v>
      </c>
      <c r="M33" s="496">
        <f t="shared" ca="1" si="28"/>
        <v>0</v>
      </c>
      <c r="N33" s="496">
        <f t="shared" ca="1" si="28"/>
        <v>0</v>
      </c>
      <c r="O33" s="496">
        <f t="shared" ca="1" si="28"/>
        <v>0</v>
      </c>
      <c r="P33" s="496">
        <f t="shared" ca="1" si="28"/>
        <v>0</v>
      </c>
      <c r="Q33" s="496">
        <f t="shared" ca="1" si="28"/>
        <v>0</v>
      </c>
      <c r="R33" s="496">
        <f t="shared" ca="1" si="28"/>
        <v>0</v>
      </c>
      <c r="S33" s="496">
        <f t="shared" ca="1" si="28"/>
        <v>0</v>
      </c>
    </row>
    <row r="34" spans="1:41" x14ac:dyDescent="0.35">
      <c r="A34" s="567" t="s">
        <v>1891</v>
      </c>
      <c r="B34" s="461"/>
      <c r="C34" s="760">
        <f t="shared" ca="1" si="14"/>
        <v>6.8470579997458936E-4</v>
      </c>
      <c r="D34" s="769">
        <f t="shared" ca="1" si="15"/>
        <v>1.6216682914196034E-3</v>
      </c>
      <c r="E34" s="764">
        <f t="shared" ca="1" si="16"/>
        <v>1.969733327499508E-4</v>
      </c>
      <c r="F34" s="496">
        <f t="shared" ref="F34:S34" ca="1" si="29">F99/F$117</f>
        <v>4.5413658870704608E-3</v>
      </c>
      <c r="G34" s="496">
        <f t="shared" ca="1" si="29"/>
        <v>1.1603065158231737E-3</v>
      </c>
      <c r="H34" s="496">
        <f t="shared" ca="1" si="29"/>
        <v>0</v>
      </c>
      <c r="I34" s="496">
        <f t="shared" ca="1" si="29"/>
        <v>0</v>
      </c>
      <c r="J34" s="496">
        <f t="shared" ca="1" si="29"/>
        <v>2.1998887386483288E-3</v>
      </c>
      <c r="K34" s="496">
        <f t="shared" ca="1" si="29"/>
        <v>2.3267536546035532E-3</v>
      </c>
      <c r="L34" s="496">
        <f t="shared" ca="1" si="29"/>
        <v>4.3511331689427106E-3</v>
      </c>
      <c r="M34" s="496">
        <f t="shared" ca="1" si="29"/>
        <v>0</v>
      </c>
      <c r="N34" s="496">
        <f t="shared" ca="1" si="29"/>
        <v>6.7772865574972552E-4</v>
      </c>
      <c r="O34" s="496">
        <f t="shared" ca="1" si="29"/>
        <v>0</v>
      </c>
      <c r="P34" s="496">
        <f t="shared" ca="1" si="29"/>
        <v>1.3056782746229424E-3</v>
      </c>
      <c r="Q34" s="496">
        <f t="shared" ca="1" si="29"/>
        <v>0</v>
      </c>
      <c r="R34" s="496">
        <f t="shared" ca="1" si="29"/>
        <v>0</v>
      </c>
      <c r="S34" s="496">
        <f t="shared" ca="1" si="29"/>
        <v>0</v>
      </c>
    </row>
    <row r="35" spans="1:41" x14ac:dyDescent="0.35">
      <c r="A35" s="567" t="s">
        <v>1892</v>
      </c>
      <c r="B35" s="461"/>
      <c r="C35" s="760">
        <f t="shared" ca="1" si="14"/>
        <v>0</v>
      </c>
      <c r="D35" s="769">
        <f t="shared" ca="1" si="15"/>
        <v>0</v>
      </c>
      <c r="E35" s="764">
        <f t="shared" ca="1" si="16"/>
        <v>0</v>
      </c>
      <c r="F35" s="496">
        <f t="shared" ref="F35:S35" ca="1" si="30">F100/F$117</f>
        <v>0</v>
      </c>
      <c r="G35" s="496">
        <f t="shared" ca="1" si="30"/>
        <v>0</v>
      </c>
      <c r="H35" s="496">
        <f t="shared" ca="1" si="30"/>
        <v>0</v>
      </c>
      <c r="I35" s="496">
        <f t="shared" ca="1" si="30"/>
        <v>0</v>
      </c>
      <c r="J35" s="496">
        <f t="shared" ca="1" si="30"/>
        <v>0</v>
      </c>
      <c r="K35" s="496">
        <f t="shared" ca="1" si="30"/>
        <v>0</v>
      </c>
      <c r="L35" s="496">
        <f t="shared" ca="1" si="30"/>
        <v>0</v>
      </c>
      <c r="M35" s="496">
        <f t="shared" ca="1" si="30"/>
        <v>0</v>
      </c>
      <c r="N35" s="496">
        <f t="shared" ca="1" si="30"/>
        <v>0</v>
      </c>
      <c r="O35" s="496">
        <f t="shared" ca="1" si="30"/>
        <v>0</v>
      </c>
      <c r="P35" s="496">
        <f t="shared" ca="1" si="30"/>
        <v>0</v>
      </c>
      <c r="Q35" s="496">
        <f t="shared" ca="1" si="30"/>
        <v>0</v>
      </c>
      <c r="R35" s="496">
        <f t="shared" ca="1" si="30"/>
        <v>0</v>
      </c>
      <c r="S35" s="496">
        <f t="shared" ca="1" si="30"/>
        <v>0</v>
      </c>
    </row>
    <row r="36" spans="1:41" x14ac:dyDescent="0.35">
      <c r="A36" s="567" t="s">
        <v>1866</v>
      </c>
      <c r="B36" s="461"/>
      <c r="C36" s="760">
        <f t="shared" ca="1" si="14"/>
        <v>1.9571307497658972E-4</v>
      </c>
      <c r="D36" s="769">
        <f t="shared" ca="1" si="15"/>
        <v>5.716892969039513E-4</v>
      </c>
      <c r="E36" s="764">
        <f t="shared" ca="1" si="16"/>
        <v>0</v>
      </c>
      <c r="F36" s="496">
        <f t="shared" ref="F36:S36" ca="1" si="31">F101/F$117</f>
        <v>0</v>
      </c>
      <c r="G36" s="496">
        <f t="shared" ca="1" si="31"/>
        <v>0</v>
      </c>
      <c r="H36" s="496">
        <f t="shared" ca="1" si="31"/>
        <v>0</v>
      </c>
      <c r="I36" s="496">
        <f t="shared" ca="1" si="31"/>
        <v>0</v>
      </c>
      <c r="J36" s="496">
        <f t="shared" ca="1" si="31"/>
        <v>0</v>
      </c>
      <c r="K36" s="496">
        <f t="shared" ca="1" si="31"/>
        <v>0</v>
      </c>
      <c r="L36" s="496">
        <f t="shared" ca="1" si="31"/>
        <v>0</v>
      </c>
      <c r="M36" s="496">
        <f t="shared" ca="1" si="31"/>
        <v>0</v>
      </c>
      <c r="N36" s="496">
        <f t="shared" ca="1" si="31"/>
        <v>2.4144641438040284E-3</v>
      </c>
      <c r="O36" s="496">
        <f t="shared" ca="1" si="31"/>
        <v>6.8563830850099095E-3</v>
      </c>
      <c r="P36" s="496">
        <f t="shared" ca="1" si="31"/>
        <v>0</v>
      </c>
      <c r="Q36" s="496">
        <f t="shared" ca="1" si="31"/>
        <v>0</v>
      </c>
      <c r="R36" s="496">
        <f t="shared" ca="1" si="31"/>
        <v>0</v>
      </c>
      <c r="S36" s="496">
        <f t="shared" ca="1" si="31"/>
        <v>0</v>
      </c>
    </row>
    <row r="37" spans="1:41" x14ac:dyDescent="0.35">
      <c r="A37" s="567" t="s">
        <v>1893</v>
      </c>
      <c r="B37" s="461"/>
      <c r="C37" s="760">
        <f t="shared" ca="1" si="14"/>
        <v>7.0116793248065502E-4</v>
      </c>
      <c r="D37" s="769">
        <f t="shared" ca="1" si="15"/>
        <v>1.4226483084435232E-3</v>
      </c>
      <c r="E37" s="764">
        <f t="shared" ca="1" si="16"/>
        <v>3.2560390826893412E-4</v>
      </c>
      <c r="F37" s="496">
        <f t="shared" ref="F37:S37" ca="1" si="32">F102/F$117</f>
        <v>0</v>
      </c>
      <c r="G37" s="496">
        <f t="shared" ca="1" si="32"/>
        <v>0</v>
      </c>
      <c r="H37" s="496">
        <f t="shared" ca="1" si="32"/>
        <v>0</v>
      </c>
      <c r="I37" s="496">
        <f t="shared" ca="1" si="32"/>
        <v>0</v>
      </c>
      <c r="J37" s="496">
        <f t="shared" ca="1" si="32"/>
        <v>0</v>
      </c>
      <c r="K37" s="496">
        <f t="shared" ca="1" si="32"/>
        <v>0</v>
      </c>
      <c r="L37" s="496">
        <f t="shared" ca="1" si="32"/>
        <v>0</v>
      </c>
      <c r="M37" s="496">
        <f t="shared" ca="1" si="32"/>
        <v>0</v>
      </c>
      <c r="N37" s="496">
        <f t="shared" ca="1" si="32"/>
        <v>0</v>
      </c>
      <c r="O37" s="496">
        <f t="shared" ca="1" si="32"/>
        <v>3.0131059316146694E-2</v>
      </c>
      <c r="P37" s="496">
        <f t="shared" ca="1" si="32"/>
        <v>2.1583325175228573E-3</v>
      </c>
      <c r="Q37" s="496">
        <f t="shared" ca="1" si="32"/>
        <v>0</v>
      </c>
      <c r="R37" s="496">
        <f t="shared" ca="1" si="32"/>
        <v>0</v>
      </c>
      <c r="S37" s="496">
        <f t="shared" ca="1" si="32"/>
        <v>0</v>
      </c>
    </row>
    <row r="38" spans="1:41" x14ac:dyDescent="0.35">
      <c r="A38" s="567" t="s">
        <v>1894</v>
      </c>
      <c r="B38" s="461"/>
      <c r="C38" s="760">
        <f t="shared" ca="1" si="14"/>
        <v>0</v>
      </c>
      <c r="D38" s="769">
        <f t="shared" ca="1" si="15"/>
        <v>0</v>
      </c>
      <c r="E38" s="764">
        <f t="shared" ca="1" si="16"/>
        <v>0</v>
      </c>
      <c r="F38" s="496">
        <f t="shared" ref="F38:S38" ca="1" si="33">F103/F$117</f>
        <v>0</v>
      </c>
      <c r="G38" s="496">
        <f t="shared" ca="1" si="33"/>
        <v>0</v>
      </c>
      <c r="H38" s="496">
        <f t="shared" ca="1" si="33"/>
        <v>0</v>
      </c>
      <c r="I38" s="496">
        <f t="shared" ca="1" si="33"/>
        <v>0</v>
      </c>
      <c r="J38" s="496">
        <f t="shared" ca="1" si="33"/>
        <v>0</v>
      </c>
      <c r="K38" s="496">
        <f t="shared" ca="1" si="33"/>
        <v>0</v>
      </c>
      <c r="L38" s="496">
        <f t="shared" ca="1" si="33"/>
        <v>0</v>
      </c>
      <c r="M38" s="496">
        <f t="shared" ca="1" si="33"/>
        <v>0</v>
      </c>
      <c r="N38" s="496">
        <f t="shared" ca="1" si="33"/>
        <v>0</v>
      </c>
      <c r="O38" s="496">
        <f t="shared" ca="1" si="33"/>
        <v>0</v>
      </c>
      <c r="P38" s="496">
        <f t="shared" ca="1" si="33"/>
        <v>0</v>
      </c>
      <c r="Q38" s="496">
        <f t="shared" ca="1" si="33"/>
        <v>0</v>
      </c>
      <c r="R38" s="496">
        <f t="shared" ca="1" si="33"/>
        <v>0</v>
      </c>
      <c r="S38" s="496">
        <f t="shared" ca="1" si="33"/>
        <v>0</v>
      </c>
    </row>
    <row r="39" spans="1:41" s="407" customFormat="1" x14ac:dyDescent="0.35">
      <c r="A39" s="567" t="s">
        <v>1895</v>
      </c>
      <c r="B39" s="491"/>
      <c r="C39" s="760">
        <f t="shared" ca="1" si="14"/>
        <v>4.8907490664314157E-3</v>
      </c>
      <c r="D39" s="769">
        <f t="shared" ca="1" si="15"/>
        <v>7.3435584399522066E-3</v>
      </c>
      <c r="E39" s="764">
        <f t="shared" ca="1" si="16"/>
        <v>3.613947936928335E-3</v>
      </c>
      <c r="F39" s="496">
        <f t="shared" ref="F39:S39" ca="1" si="34">F104/F$117</f>
        <v>1.072105544774435E-2</v>
      </c>
      <c r="G39" s="496">
        <f t="shared" ca="1" si="34"/>
        <v>5.5425473130546726E-3</v>
      </c>
      <c r="H39" s="496">
        <f t="shared" ca="1" si="34"/>
        <v>6.1021626415841421E-3</v>
      </c>
      <c r="I39" s="496">
        <f t="shared" ca="1" si="34"/>
        <v>3.3882174890097734E-3</v>
      </c>
      <c r="J39" s="496">
        <f t="shared" ca="1" si="34"/>
        <v>1.5201226312528871E-2</v>
      </c>
      <c r="K39" s="496">
        <f t="shared" ca="1" si="34"/>
        <v>5.8522216636242505E-3</v>
      </c>
      <c r="L39" s="496">
        <f t="shared" ca="1" si="34"/>
        <v>2.1298053157730716E-3</v>
      </c>
      <c r="M39" s="496">
        <f t="shared" ca="1" si="34"/>
        <v>4.0074880797020705E-4</v>
      </c>
      <c r="N39" s="496">
        <f t="shared" ca="1" si="34"/>
        <v>1.3090324106275702E-2</v>
      </c>
      <c r="O39" s="496">
        <f t="shared" ca="1" si="34"/>
        <v>5.8194609517831014E-3</v>
      </c>
      <c r="P39" s="496">
        <f t="shared" ca="1" si="34"/>
        <v>1.2918958227126471E-3</v>
      </c>
      <c r="Q39" s="496">
        <f t="shared" ca="1" si="34"/>
        <v>1.1377041543924354E-2</v>
      </c>
      <c r="R39" s="496">
        <f t="shared" ca="1" si="34"/>
        <v>2.3832817772859501E-3</v>
      </c>
      <c r="S39" s="496">
        <f t="shared" ca="1" si="34"/>
        <v>9.8018925320404585E-4</v>
      </c>
      <c r="T39" s="3"/>
      <c r="U39" s="3"/>
      <c r="V39" s="3"/>
      <c r="W39" s="3"/>
      <c r="X39" s="3"/>
      <c r="Y39" s="3"/>
      <c r="Z39" s="3"/>
      <c r="AA39" s="3"/>
      <c r="AB39" s="3"/>
      <c r="AC39" s="3"/>
      <c r="AD39" s="3"/>
      <c r="AE39" s="3"/>
      <c r="AF39" s="3"/>
      <c r="AG39" s="3"/>
      <c r="AH39" s="3"/>
      <c r="AI39" s="3"/>
      <c r="AJ39" s="3"/>
      <c r="AK39" s="3"/>
      <c r="AL39" s="3"/>
      <c r="AM39" s="3"/>
      <c r="AN39" s="3"/>
      <c r="AO39" s="3"/>
    </row>
    <row r="40" spans="1:41" x14ac:dyDescent="0.35">
      <c r="A40" s="485" t="s">
        <v>1869</v>
      </c>
      <c r="B40" s="568"/>
      <c r="C40" s="761">
        <f t="shared" ref="C40:S40" ca="1" si="35">C105/C$117</f>
        <v>0.40615268832700646</v>
      </c>
      <c r="D40" s="770">
        <f t="shared" ca="1" si="35"/>
        <v>9.3265072600773796E-2</v>
      </c>
      <c r="E40" s="765">
        <f t="shared" ca="1" si="35"/>
        <v>0.56902521542981188</v>
      </c>
      <c r="F40" s="498">
        <f t="shared" ca="1" si="35"/>
        <v>0.10688397632115887</v>
      </c>
      <c r="G40" s="498">
        <f t="shared" ca="1" si="35"/>
        <v>2.2634018816121516E-2</v>
      </c>
      <c r="H40" s="498">
        <f t="shared" ca="1" si="35"/>
        <v>4.366487907448801E-2</v>
      </c>
      <c r="I40" s="498">
        <f t="shared" ca="1" si="35"/>
        <v>0.2785951939931553</v>
      </c>
      <c r="J40" s="498">
        <f t="shared" ca="1" si="35"/>
        <v>5.8121356503465373E-2</v>
      </c>
      <c r="K40" s="498">
        <f t="shared" ca="1" si="35"/>
        <v>2.1800480938526011E-2</v>
      </c>
      <c r="L40" s="498">
        <f t="shared" ca="1" si="35"/>
        <v>7.2693992555692699E-2</v>
      </c>
      <c r="M40" s="498">
        <f t="shared" ca="1" si="35"/>
        <v>0.42627257633087801</v>
      </c>
      <c r="N40" s="498">
        <f t="shared" ca="1" si="35"/>
        <v>3.0087917918344812E-2</v>
      </c>
      <c r="O40" s="498">
        <f t="shared" ca="1" si="35"/>
        <v>0.17339843928395096</v>
      </c>
      <c r="P40" s="498">
        <f t="shared" ca="1" si="35"/>
        <v>0.6242160067689051</v>
      </c>
      <c r="Q40" s="498">
        <f t="shared" ca="1" si="35"/>
        <v>0.41924446119310116</v>
      </c>
      <c r="R40" s="498">
        <f t="shared" ca="1" si="35"/>
        <v>0.72990049589509021</v>
      </c>
      <c r="S40" s="498">
        <f t="shared" ca="1" si="35"/>
        <v>0.69566427861687941</v>
      </c>
    </row>
    <row r="41" spans="1:41" x14ac:dyDescent="0.35">
      <c r="A41" s="567" t="s">
        <v>1870</v>
      </c>
      <c r="B41" s="461"/>
      <c r="C41" s="760">
        <f t="shared" ref="C41:S41" ca="1" si="36">C106/C$117</f>
        <v>0.11531954697580278</v>
      </c>
      <c r="D41" s="769">
        <f t="shared" ca="1" si="36"/>
        <v>1.6513853159621467E-2</v>
      </c>
      <c r="E41" s="764">
        <f t="shared" ca="1" si="36"/>
        <v>0.16675249681191309</v>
      </c>
      <c r="F41" s="525">
        <f t="shared" ca="1" si="36"/>
        <v>1.6173076936520266E-2</v>
      </c>
      <c r="G41" s="525">
        <f t="shared" ca="1" si="36"/>
        <v>6.826176338112242E-3</v>
      </c>
      <c r="H41" s="525">
        <f t="shared" ca="1" si="36"/>
        <v>2.1959452468087071E-3</v>
      </c>
      <c r="I41" s="525">
        <f t="shared" ca="1" si="36"/>
        <v>6.380066699757618E-2</v>
      </c>
      <c r="J41" s="525">
        <f t="shared" ca="1" si="36"/>
        <v>1.3822331117547096E-2</v>
      </c>
      <c r="K41" s="525">
        <f t="shared" ca="1" si="36"/>
        <v>0</v>
      </c>
      <c r="L41" s="525">
        <f t="shared" ca="1" si="36"/>
        <v>1.1304268956252953E-2</v>
      </c>
      <c r="M41" s="525">
        <f t="shared" ca="1" si="36"/>
        <v>7.5759863163367214E-3</v>
      </c>
      <c r="N41" s="525">
        <f t="shared" ca="1" si="36"/>
        <v>0</v>
      </c>
      <c r="O41" s="525">
        <f t="shared" ca="1" si="36"/>
        <v>0</v>
      </c>
      <c r="P41" s="525">
        <f t="shared" ca="1" si="36"/>
        <v>2.1155318796604265E-2</v>
      </c>
      <c r="Q41" s="525">
        <f t="shared" ca="1" si="36"/>
        <v>4.7788355156028119E-2</v>
      </c>
      <c r="R41" s="525">
        <f t="shared" ca="1" si="36"/>
        <v>0.56303283295661699</v>
      </c>
      <c r="S41" s="525">
        <f t="shared" ca="1" si="36"/>
        <v>4.551831708412192E-2</v>
      </c>
    </row>
    <row r="42" spans="1:41" x14ac:dyDescent="0.35">
      <c r="A42" s="567" t="s">
        <v>1896</v>
      </c>
      <c r="B42" s="569"/>
      <c r="C42" s="760">
        <f t="shared" ref="C42:S42" ca="1" si="37">C107/C$117</f>
        <v>2.9467177850722295E-2</v>
      </c>
      <c r="D42" s="771">
        <f t="shared" ca="1" si="37"/>
        <v>7.1379154893041368E-4</v>
      </c>
      <c r="E42" s="766">
        <f t="shared" ca="1" si="37"/>
        <v>4.4434650049537727E-2</v>
      </c>
      <c r="F42" s="525">
        <f t="shared" ca="1" si="37"/>
        <v>0</v>
      </c>
      <c r="G42" s="525">
        <f t="shared" ca="1" si="37"/>
        <v>1.6056286009872008E-3</v>
      </c>
      <c r="H42" s="525">
        <f t="shared" ca="1" si="37"/>
        <v>1.5955832018278223E-3</v>
      </c>
      <c r="I42" s="525">
        <f t="shared" ca="1" si="37"/>
        <v>0</v>
      </c>
      <c r="J42" s="525">
        <f t="shared" ca="1" si="37"/>
        <v>0</v>
      </c>
      <c r="K42" s="525">
        <f t="shared" ca="1" si="37"/>
        <v>3.144259621674961E-3</v>
      </c>
      <c r="L42" s="525">
        <f t="shared" ca="1" si="37"/>
        <v>0</v>
      </c>
      <c r="M42" s="525">
        <f t="shared" ca="1" si="37"/>
        <v>0.12643300004532096</v>
      </c>
      <c r="N42" s="525">
        <f t="shared" ca="1" si="37"/>
        <v>0</v>
      </c>
      <c r="O42" s="525">
        <f t="shared" ca="1" si="37"/>
        <v>0</v>
      </c>
      <c r="P42" s="525">
        <f t="shared" ca="1" si="37"/>
        <v>7.378129514404635E-3</v>
      </c>
      <c r="Q42" s="525">
        <f t="shared" ca="1" si="37"/>
        <v>0</v>
      </c>
      <c r="R42" s="525">
        <f t="shared" ca="1" si="37"/>
        <v>6.7219023086950644E-3</v>
      </c>
      <c r="S42" s="525">
        <f t="shared" ca="1" si="37"/>
        <v>9.2693089666973538E-2</v>
      </c>
    </row>
    <row r="43" spans="1:41" x14ac:dyDescent="0.35">
      <c r="A43" s="567" t="s">
        <v>1877</v>
      </c>
      <c r="B43" s="569"/>
      <c r="C43" s="760">
        <f t="shared" ref="C43:S43" ca="1" si="38">C108/C$117</f>
        <v>4.8295591672363178E-2</v>
      </c>
      <c r="D43" s="771">
        <f t="shared" ca="1" si="38"/>
        <v>8.7975003106294837E-3</v>
      </c>
      <c r="E43" s="766">
        <f t="shared" ca="1" si="38"/>
        <v>6.8856181585426002E-2</v>
      </c>
      <c r="F43" s="525">
        <f t="shared" ca="1" si="38"/>
        <v>1.0515940704974006E-2</v>
      </c>
      <c r="G43" s="525">
        <f t="shared" ca="1" si="38"/>
        <v>2.2892623590150137E-3</v>
      </c>
      <c r="H43" s="525">
        <f t="shared" ca="1" si="38"/>
        <v>0</v>
      </c>
      <c r="I43" s="525">
        <f t="shared" ca="1" si="38"/>
        <v>1.9434569598439887E-2</v>
      </c>
      <c r="J43" s="525">
        <f t="shared" ca="1" si="38"/>
        <v>2.4834937851821139E-2</v>
      </c>
      <c r="K43" s="525">
        <f t="shared" ca="1" si="38"/>
        <v>0</v>
      </c>
      <c r="L43" s="525">
        <f t="shared" ca="1" si="38"/>
        <v>0</v>
      </c>
      <c r="M43" s="525">
        <f t="shared" ca="1" si="38"/>
        <v>1.0613622204213094E-2</v>
      </c>
      <c r="N43" s="525">
        <f t="shared" ca="1" si="38"/>
        <v>1.9893586135696561E-3</v>
      </c>
      <c r="O43" s="525">
        <f t="shared" ca="1" si="38"/>
        <v>2.3296463321655466E-2</v>
      </c>
      <c r="P43" s="525">
        <f t="shared" ca="1" si="38"/>
        <v>0.42742696092960858</v>
      </c>
      <c r="Q43" s="525">
        <f t="shared" ca="1" si="38"/>
        <v>2.6076859235388081E-3</v>
      </c>
      <c r="R43" s="525">
        <f t="shared" ca="1" si="38"/>
        <v>0</v>
      </c>
      <c r="S43" s="525">
        <f t="shared" ca="1" si="38"/>
        <v>9.9412922719110761E-3</v>
      </c>
    </row>
    <row r="44" spans="1:41" x14ac:dyDescent="0.35">
      <c r="A44" s="567" t="s">
        <v>1897</v>
      </c>
      <c r="B44" s="569"/>
      <c r="C44" s="760">
        <f t="shared" ref="C44:S44" ca="1" si="39">C109/C$117</f>
        <v>3.6206074366350718E-2</v>
      </c>
      <c r="D44" s="771">
        <f t="shared" ca="1" si="39"/>
        <v>0</v>
      </c>
      <c r="E44" s="766">
        <f t="shared" ca="1" si="39"/>
        <v>5.5053016629732991E-2</v>
      </c>
      <c r="F44" s="525">
        <f t="shared" ca="1" si="39"/>
        <v>0</v>
      </c>
      <c r="G44" s="525">
        <f t="shared" ca="1" si="39"/>
        <v>0</v>
      </c>
      <c r="H44" s="525">
        <f t="shared" ca="1" si="39"/>
        <v>0</v>
      </c>
      <c r="I44" s="525">
        <f t="shared" ca="1" si="39"/>
        <v>0</v>
      </c>
      <c r="J44" s="525">
        <f t="shared" ca="1" si="39"/>
        <v>0</v>
      </c>
      <c r="K44" s="525">
        <f t="shared" ca="1" si="39"/>
        <v>0</v>
      </c>
      <c r="L44" s="525">
        <f t="shared" ca="1" si="39"/>
        <v>0</v>
      </c>
      <c r="M44" s="525">
        <f t="shared" ca="1" si="39"/>
        <v>7.4806398533850604E-3</v>
      </c>
      <c r="N44" s="525">
        <f t="shared" ca="1" si="39"/>
        <v>0</v>
      </c>
      <c r="O44" s="525">
        <f t="shared" ca="1" si="39"/>
        <v>0</v>
      </c>
      <c r="P44" s="525">
        <f t="shared" ca="1" si="39"/>
        <v>0</v>
      </c>
      <c r="Q44" s="525">
        <f t="shared" ca="1" si="39"/>
        <v>0</v>
      </c>
      <c r="R44" s="525">
        <f t="shared" ca="1" si="39"/>
        <v>9.0400426226999678E-3</v>
      </c>
      <c r="S44" s="525">
        <f t="shared" ca="1" si="39"/>
        <v>0.37766475972731628</v>
      </c>
    </row>
    <row r="45" spans="1:41" s="149" customFormat="1" x14ac:dyDescent="0.35">
      <c r="A45" s="567" t="s">
        <v>1875</v>
      </c>
      <c r="B45" s="570"/>
      <c r="C45" s="760">
        <f t="shared" ref="C45:S45" ca="1" si="40">C110/C$117</f>
        <v>1.0244808023709799E-2</v>
      </c>
      <c r="D45" s="772">
        <f t="shared" ca="1" si="40"/>
        <v>9.5177258520098748E-5</v>
      </c>
      <c r="E45" s="543">
        <f t="shared" ca="1" si="40"/>
        <v>1.5528161946331132E-2</v>
      </c>
      <c r="F45" s="525">
        <f t="shared" ca="1" si="40"/>
        <v>8.3930435501477075E-4</v>
      </c>
      <c r="G45" s="525">
        <f t="shared" ca="1" si="40"/>
        <v>0</v>
      </c>
      <c r="H45" s="525">
        <f t="shared" ca="1" si="40"/>
        <v>0</v>
      </c>
      <c r="I45" s="525">
        <f t="shared" ca="1" si="40"/>
        <v>0</v>
      </c>
      <c r="J45" s="525">
        <f t="shared" ca="1" si="40"/>
        <v>0</v>
      </c>
      <c r="K45" s="525">
        <f t="shared" ca="1" si="40"/>
        <v>0</v>
      </c>
      <c r="L45" s="525">
        <f t="shared" ca="1" si="40"/>
        <v>0</v>
      </c>
      <c r="M45" s="525">
        <f t="shared" ca="1" si="40"/>
        <v>5.0155478896826367E-2</v>
      </c>
      <c r="N45" s="525">
        <f t="shared" ca="1" si="40"/>
        <v>0</v>
      </c>
      <c r="O45" s="525">
        <f t="shared" ca="1" si="40"/>
        <v>0</v>
      </c>
      <c r="P45" s="525">
        <f t="shared" ca="1" si="40"/>
        <v>0</v>
      </c>
      <c r="Q45" s="525">
        <f t="shared" ca="1" si="40"/>
        <v>0</v>
      </c>
      <c r="R45" s="525">
        <f t="shared" ca="1" si="40"/>
        <v>3.6368748023888411E-3</v>
      </c>
      <c r="S45" s="525">
        <f t="shared" ca="1" si="40"/>
        <v>2.2651807000021916E-2</v>
      </c>
    </row>
    <row r="46" spans="1:41" s="149" customFormat="1" x14ac:dyDescent="0.35">
      <c r="A46" s="567" t="s">
        <v>1871</v>
      </c>
      <c r="B46" s="570"/>
      <c r="C46" s="760">
        <f t="shared" ref="C46:S46" ca="1" si="41">C111/C$117</f>
        <v>2.8487902144303995E-2</v>
      </c>
      <c r="D46" s="772">
        <f t="shared" ca="1" si="41"/>
        <v>3.1746064408830189E-3</v>
      </c>
      <c r="E46" s="543">
        <f t="shared" ca="1" si="41"/>
        <v>4.1664647510039787E-2</v>
      </c>
      <c r="F46" s="525">
        <f t="shared" ca="1" si="41"/>
        <v>2.4301241556426819E-2</v>
      </c>
      <c r="G46" s="525">
        <f t="shared" ca="1" si="41"/>
        <v>0</v>
      </c>
      <c r="H46" s="525">
        <f t="shared" ca="1" si="41"/>
        <v>0</v>
      </c>
      <c r="I46" s="525">
        <f t="shared" ca="1" si="41"/>
        <v>8.6901412943698835E-4</v>
      </c>
      <c r="J46" s="525">
        <f t="shared" ca="1" si="41"/>
        <v>0</v>
      </c>
      <c r="K46" s="525">
        <f t="shared" ca="1" si="41"/>
        <v>2.1292651316907885E-3</v>
      </c>
      <c r="L46" s="525">
        <f t="shared" ca="1" si="41"/>
        <v>0</v>
      </c>
      <c r="M46" s="525">
        <f t="shared" ca="1" si="41"/>
        <v>0</v>
      </c>
      <c r="N46" s="525">
        <f t="shared" ca="1" si="41"/>
        <v>1.0716256278016647E-3</v>
      </c>
      <c r="O46" s="525">
        <f t="shared" ca="1" si="41"/>
        <v>0</v>
      </c>
      <c r="P46" s="525">
        <f t="shared" ca="1" si="41"/>
        <v>0</v>
      </c>
      <c r="Q46" s="525">
        <f t="shared" ca="1" si="41"/>
        <v>0.17787646969493784</v>
      </c>
      <c r="R46" s="525">
        <f t="shared" ca="1" si="41"/>
        <v>5.0701519468365442E-3</v>
      </c>
      <c r="S46" s="525">
        <f t="shared" ca="1" si="41"/>
        <v>0</v>
      </c>
    </row>
    <row r="47" spans="1:41" s="149" customFormat="1" x14ac:dyDescent="0.35">
      <c r="A47" s="567" t="s">
        <v>1898</v>
      </c>
      <c r="B47" s="571"/>
      <c r="C47" s="760">
        <f t="shared" ref="C47:S47" ca="1" si="42">C112/C$117</f>
        <v>8.4496087230992393E-3</v>
      </c>
      <c r="D47" s="772">
        <f t="shared" ca="1" si="42"/>
        <v>2.7944637052518882E-3</v>
      </c>
      <c r="E47" s="543">
        <f t="shared" ca="1" si="42"/>
        <v>1.1393374196372378E-2</v>
      </c>
      <c r="F47" s="525">
        <f t="shared" ca="1" si="42"/>
        <v>0</v>
      </c>
      <c r="G47" s="525">
        <f t="shared" ca="1" si="42"/>
        <v>0</v>
      </c>
      <c r="H47" s="525">
        <f t="shared" ca="1" si="42"/>
        <v>0</v>
      </c>
      <c r="I47" s="525">
        <f t="shared" ca="1" si="42"/>
        <v>8.7670021759764412E-3</v>
      </c>
      <c r="J47" s="525">
        <f t="shared" ca="1" si="42"/>
        <v>5.3574115095136564E-3</v>
      </c>
      <c r="K47" s="525">
        <f t="shared" ca="1" si="42"/>
        <v>0</v>
      </c>
      <c r="L47" s="525">
        <f t="shared" ca="1" si="42"/>
        <v>0</v>
      </c>
      <c r="M47" s="525">
        <f t="shared" ca="1" si="42"/>
        <v>8.4115530940109709E-4</v>
      </c>
      <c r="N47" s="525">
        <f t="shared" ca="1" si="42"/>
        <v>7.4658122552364731E-3</v>
      </c>
      <c r="O47" s="525">
        <f t="shared" ca="1" si="42"/>
        <v>0</v>
      </c>
      <c r="P47" s="525">
        <f t="shared" ca="1" si="42"/>
        <v>1.2134769680178797E-2</v>
      </c>
      <c r="Q47" s="525">
        <f t="shared" ca="1" si="42"/>
        <v>1.3568323357715524E-2</v>
      </c>
      <c r="R47" s="525">
        <f t="shared" ca="1" si="42"/>
        <v>2.4455461807070356E-2</v>
      </c>
      <c r="S47" s="525">
        <f t="shared" ca="1" si="42"/>
        <v>0</v>
      </c>
    </row>
    <row r="48" spans="1:41" s="149" customFormat="1" x14ac:dyDescent="0.35">
      <c r="A48" s="567" t="s">
        <v>1878</v>
      </c>
      <c r="B48" s="571"/>
      <c r="C48" s="760">
        <f t="shared" ref="C48:S48" ca="1" si="43">C113/C$117</f>
        <v>2.1989853624254967E-2</v>
      </c>
      <c r="D48" s="772">
        <f t="shared" ca="1" si="43"/>
        <v>5.3356418591427764E-3</v>
      </c>
      <c r="E48" s="543">
        <f t="shared" ca="1" si="43"/>
        <v>3.0659143876581422E-2</v>
      </c>
      <c r="F48" s="525">
        <f t="shared" ca="1" si="43"/>
        <v>6.257266041960502E-3</v>
      </c>
      <c r="G48" s="525">
        <f t="shared" ca="1" si="43"/>
        <v>0</v>
      </c>
      <c r="H48" s="525">
        <f t="shared" ca="1" si="43"/>
        <v>2.0204289917088165E-3</v>
      </c>
      <c r="I48" s="525">
        <f t="shared" ca="1" si="43"/>
        <v>8.5640689725203119E-3</v>
      </c>
      <c r="J48" s="525">
        <f t="shared" ca="1" si="43"/>
        <v>1.6991638885824301E-3</v>
      </c>
      <c r="K48" s="525">
        <f t="shared" ca="1" si="43"/>
        <v>0</v>
      </c>
      <c r="L48" s="525">
        <f t="shared" ca="1" si="43"/>
        <v>1.4022630749153029E-2</v>
      </c>
      <c r="M48" s="525">
        <f t="shared" ca="1" si="43"/>
        <v>0.11927785344738812</v>
      </c>
      <c r="N48" s="525">
        <f t="shared" ca="1" si="43"/>
        <v>4.449435957313415E-3</v>
      </c>
      <c r="O48" s="525">
        <f t="shared" ca="1" si="43"/>
        <v>2.2241142765117169E-2</v>
      </c>
      <c r="P48" s="525">
        <f t="shared" ca="1" si="43"/>
        <v>1.0015105109910518E-2</v>
      </c>
      <c r="Q48" s="525">
        <f t="shared" ca="1" si="43"/>
        <v>2.3180034465581961E-3</v>
      </c>
      <c r="R48" s="525">
        <f t="shared" ca="1" si="43"/>
        <v>4.6428313353377099E-3</v>
      </c>
      <c r="S48" s="525">
        <f t="shared" ca="1" si="43"/>
        <v>0</v>
      </c>
    </row>
    <row r="49" spans="1:19" s="149" customFormat="1" x14ac:dyDescent="0.35">
      <c r="A49" s="567" t="s">
        <v>1876</v>
      </c>
      <c r="B49" s="571"/>
      <c r="C49" s="760">
        <f t="shared" ref="C49:S49" ca="1" si="44">C114/C$117</f>
        <v>4.450696099955344E-3</v>
      </c>
      <c r="D49" s="772">
        <f t="shared" ca="1" si="44"/>
        <v>0</v>
      </c>
      <c r="E49" s="543">
        <f t="shared" ca="1" si="44"/>
        <v>6.7674900052807291E-3</v>
      </c>
      <c r="F49" s="525">
        <f t="shared" ca="1" si="44"/>
        <v>0</v>
      </c>
      <c r="G49" s="525">
        <f t="shared" ca="1" si="44"/>
        <v>0</v>
      </c>
      <c r="H49" s="525">
        <f t="shared" ca="1" si="44"/>
        <v>0</v>
      </c>
      <c r="I49" s="525">
        <f t="shared" ca="1" si="44"/>
        <v>0</v>
      </c>
      <c r="J49" s="525">
        <f t="shared" ca="1" si="44"/>
        <v>0</v>
      </c>
      <c r="K49" s="525">
        <f t="shared" ca="1" si="44"/>
        <v>0</v>
      </c>
      <c r="L49" s="525">
        <f t="shared" ca="1" si="44"/>
        <v>0</v>
      </c>
      <c r="M49" s="525">
        <f t="shared" ca="1" si="44"/>
        <v>2.2243940792421573E-2</v>
      </c>
      <c r="N49" s="525">
        <f t="shared" ca="1" si="44"/>
        <v>0</v>
      </c>
      <c r="O49" s="525">
        <f t="shared" ca="1" si="44"/>
        <v>0</v>
      </c>
      <c r="P49" s="525">
        <f t="shared" ca="1" si="44"/>
        <v>8.6234940762757381E-3</v>
      </c>
      <c r="Q49" s="525">
        <f t="shared" ca="1" si="44"/>
        <v>0</v>
      </c>
      <c r="R49" s="525">
        <f t="shared" ca="1" si="44"/>
        <v>0</v>
      </c>
      <c r="S49" s="525">
        <f t="shared" ca="1" si="44"/>
        <v>2.6028700487026163E-3</v>
      </c>
    </row>
    <row r="50" spans="1:19" s="149" customFormat="1" x14ac:dyDescent="0.35">
      <c r="A50" s="567" t="s">
        <v>1880</v>
      </c>
      <c r="B50" s="571"/>
      <c r="C50" s="760">
        <f t="shared" ref="C50:E50" ca="1" si="45">C115/C$117</f>
        <v>0.10324142884644416</v>
      </c>
      <c r="D50" s="772">
        <f t="shared" ca="1" si="45"/>
        <v>5.5840038317794639E-2</v>
      </c>
      <c r="E50" s="543">
        <f t="shared" ca="1" si="45"/>
        <v>0.12791605281859664</v>
      </c>
      <c r="F50" s="525">
        <f t="shared" ref="F50:S50" ca="1" si="46">F115/F$117</f>
        <v>4.8797146726262515E-2</v>
      </c>
      <c r="G50" s="525">
        <f t="shared" ca="1" si="46"/>
        <v>1.1912951518007061E-2</v>
      </c>
      <c r="H50" s="525">
        <f t="shared" ca="1" si="46"/>
        <v>3.785292163414266E-2</v>
      </c>
      <c r="I50" s="525">
        <f t="shared" ca="1" si="46"/>
        <v>0.1771598721192055</v>
      </c>
      <c r="J50" s="525">
        <f t="shared" ca="1" si="46"/>
        <v>1.2407512136001045E-2</v>
      </c>
      <c r="K50" s="525">
        <f t="shared" ca="1" si="46"/>
        <v>1.6526956185160261E-2</v>
      </c>
      <c r="L50" s="525">
        <f t="shared" ca="1" si="46"/>
        <v>4.7367092850286723E-2</v>
      </c>
      <c r="M50" s="525">
        <f t="shared" ca="1" si="46"/>
        <v>8.1650899465585014E-2</v>
      </c>
      <c r="N50" s="525">
        <f t="shared" ca="1" si="46"/>
        <v>1.5111685464423597E-2</v>
      </c>
      <c r="O50" s="525">
        <f t="shared" ca="1" si="46"/>
        <v>0.12786083319717831</v>
      </c>
      <c r="P50" s="525">
        <f t="shared" ca="1" si="46"/>
        <v>0.13748222866192261</v>
      </c>
      <c r="Q50" s="525">
        <f t="shared" ca="1" si="46"/>
        <v>0.1750856236143227</v>
      </c>
      <c r="R50" s="525">
        <f t="shared" ca="1" si="46"/>
        <v>0.11330039811544469</v>
      </c>
      <c r="S50" s="525">
        <f t="shared" ca="1" si="46"/>
        <v>0.144592142817832</v>
      </c>
    </row>
    <row r="51" spans="1:19" s="149" customFormat="1" x14ac:dyDescent="0.35">
      <c r="A51" s="461"/>
      <c r="B51" s="461"/>
      <c r="C51" s="585"/>
      <c r="D51" s="597"/>
      <c r="E51" s="591"/>
      <c r="F51" s="572"/>
      <c r="G51" s="572"/>
      <c r="H51" s="572"/>
      <c r="I51" s="572"/>
      <c r="J51" s="572"/>
      <c r="K51" s="572"/>
      <c r="L51" s="572"/>
      <c r="M51" s="572"/>
      <c r="N51" s="572"/>
      <c r="O51" s="572"/>
      <c r="P51" s="572"/>
      <c r="Q51" s="572"/>
      <c r="R51" s="572"/>
      <c r="S51" s="572"/>
    </row>
    <row r="52" spans="1:19" s="149" customFormat="1" ht="15" thickBot="1" x14ac:dyDescent="0.4">
      <c r="A52" s="573" t="s">
        <v>1881</v>
      </c>
      <c r="B52" s="574"/>
      <c r="C52" s="586">
        <f t="shared" ref="C52:S52" ca="1" si="47">SUM(C10+C21+C40)</f>
        <v>0.99999999999999989</v>
      </c>
      <c r="D52" s="598">
        <f t="shared" ca="1" si="47"/>
        <v>1</v>
      </c>
      <c r="E52" s="592">
        <f t="shared" ca="1" si="47"/>
        <v>1</v>
      </c>
      <c r="F52" s="578">
        <f t="shared" ca="1" si="47"/>
        <v>1</v>
      </c>
      <c r="G52" s="578">
        <f t="shared" ca="1" si="47"/>
        <v>0.99999999999999989</v>
      </c>
      <c r="H52" s="578">
        <f t="shared" ca="1" si="47"/>
        <v>1</v>
      </c>
      <c r="I52" s="578">
        <f t="shared" ca="1" si="47"/>
        <v>1</v>
      </c>
      <c r="J52" s="578">
        <f t="shared" ca="1" si="47"/>
        <v>1</v>
      </c>
      <c r="K52" s="578">
        <f t="shared" ca="1" si="47"/>
        <v>0.99999999999999989</v>
      </c>
      <c r="L52" s="578">
        <f t="shared" ca="1" si="47"/>
        <v>1</v>
      </c>
      <c r="M52" s="578">
        <f t="shared" ca="1" si="47"/>
        <v>1</v>
      </c>
      <c r="N52" s="578">
        <f t="shared" ca="1" si="47"/>
        <v>1</v>
      </c>
      <c r="O52" s="578">
        <f t="shared" ca="1" si="47"/>
        <v>1</v>
      </c>
      <c r="P52" s="578">
        <f t="shared" ca="1" si="47"/>
        <v>1</v>
      </c>
      <c r="Q52" s="578">
        <f t="shared" ca="1" si="47"/>
        <v>0.99999999999999978</v>
      </c>
      <c r="R52" s="578">
        <f t="shared" ca="1" si="47"/>
        <v>1</v>
      </c>
      <c r="S52" s="578">
        <f t="shared" ca="1" si="47"/>
        <v>0.99999999999999989</v>
      </c>
    </row>
    <row r="53" spans="1:19" s="149" customFormat="1" ht="13" x14ac:dyDescent="0.3">
      <c r="A53" s="150"/>
      <c r="B53" s="150"/>
    </row>
    <row r="54" spans="1:19" s="149" customFormat="1" ht="13" x14ac:dyDescent="0.3">
      <c r="A54" s="152" t="s">
        <v>2161</v>
      </c>
      <c r="B54" s="150"/>
    </row>
    <row r="55" spans="1:19" s="149" customFormat="1" ht="13" x14ac:dyDescent="0.3">
      <c r="A55" s="152" t="s">
        <v>2355</v>
      </c>
      <c r="B55" s="150"/>
    </row>
    <row r="56" spans="1:19" s="149" customFormat="1" ht="13" x14ac:dyDescent="0.3">
      <c r="A56" s="152" t="s">
        <v>2356</v>
      </c>
      <c r="B56" s="150"/>
    </row>
    <row r="57" spans="1:19" s="149" customFormat="1" ht="13" x14ac:dyDescent="0.3">
      <c r="A57" s="150"/>
      <c r="B57" s="150"/>
    </row>
    <row r="58" spans="1:19" s="149" customFormat="1" ht="13" x14ac:dyDescent="0.3">
      <c r="A58" s="150"/>
      <c r="B58" s="150"/>
    </row>
    <row r="59" spans="1:19" s="149" customFormat="1" hidden="1" x14ac:dyDescent="0.35">
      <c r="A59" s="221"/>
      <c r="B59" s="43"/>
      <c r="C59" s="408">
        <f t="shared" ref="C59:S59" ca="1" si="48">C52-(C40+C9)</f>
        <v>0</v>
      </c>
      <c r="D59" s="408">
        <f t="shared" ca="1" si="48"/>
        <v>0</v>
      </c>
      <c r="E59" s="408">
        <f ca="1">E52-(E40+E9)</f>
        <v>0</v>
      </c>
      <c r="F59" s="408">
        <f ca="1">F52-(F40+F9)</f>
        <v>0</v>
      </c>
      <c r="G59" s="408">
        <f t="shared" ca="1" si="48"/>
        <v>0</v>
      </c>
      <c r="H59" s="408">
        <f t="shared" ca="1" si="48"/>
        <v>0</v>
      </c>
      <c r="I59" s="408">
        <f t="shared" ca="1" si="48"/>
        <v>0</v>
      </c>
      <c r="J59" s="408">
        <f t="shared" ca="1" si="48"/>
        <v>0</v>
      </c>
      <c r="K59" s="408">
        <f t="shared" ca="1" si="48"/>
        <v>0</v>
      </c>
      <c r="L59" s="408">
        <f t="shared" ca="1" si="48"/>
        <v>0</v>
      </c>
      <c r="M59" s="408">
        <f t="shared" ca="1" si="48"/>
        <v>0</v>
      </c>
      <c r="N59" s="408">
        <f t="shared" ca="1" si="48"/>
        <v>0</v>
      </c>
      <c r="O59" s="408">
        <f t="shared" ca="1" si="48"/>
        <v>0</v>
      </c>
      <c r="P59" s="408">
        <f t="shared" ca="1" si="48"/>
        <v>0</v>
      </c>
      <c r="Q59" s="408">
        <f t="shared" ca="1" si="48"/>
        <v>0</v>
      </c>
      <c r="R59" s="408">
        <f t="shared" ca="1" si="48"/>
        <v>0</v>
      </c>
      <c r="S59" s="408">
        <f t="shared" ca="1" si="48"/>
        <v>0</v>
      </c>
    </row>
    <row r="60" spans="1:19" s="149" customFormat="1" hidden="1" x14ac:dyDescent="0.35">
      <c r="A60" s="221" t="s">
        <v>2397</v>
      </c>
      <c r="B60" s="43"/>
      <c r="C60" s="408">
        <f ca="1">C10-SUM(C11:C20)</f>
        <v>0</v>
      </c>
      <c r="D60" s="408">
        <f t="shared" ref="D60:S60" ca="1" si="49">D10-SUM(D11:D20)</f>
        <v>0</v>
      </c>
      <c r="E60" s="408">
        <f t="shared" ca="1" si="49"/>
        <v>0</v>
      </c>
      <c r="F60" s="408">
        <f t="shared" ca="1" si="49"/>
        <v>0</v>
      </c>
      <c r="G60" s="408">
        <f t="shared" ca="1" si="49"/>
        <v>0</v>
      </c>
      <c r="H60" s="408">
        <f t="shared" ca="1" si="49"/>
        <v>0</v>
      </c>
      <c r="I60" s="408">
        <f t="shared" ca="1" si="49"/>
        <v>0</v>
      </c>
      <c r="J60" s="408">
        <f t="shared" ca="1" si="49"/>
        <v>0</v>
      </c>
      <c r="K60" s="408">
        <f t="shared" ca="1" si="49"/>
        <v>0</v>
      </c>
      <c r="L60" s="408">
        <f t="shared" ca="1" si="49"/>
        <v>0</v>
      </c>
      <c r="M60" s="408">
        <f t="shared" ca="1" si="49"/>
        <v>0</v>
      </c>
      <c r="N60" s="408">
        <f t="shared" ca="1" si="49"/>
        <v>0</v>
      </c>
      <c r="O60" s="408">
        <f t="shared" ca="1" si="49"/>
        <v>0</v>
      </c>
      <c r="P60" s="408">
        <f t="shared" ca="1" si="49"/>
        <v>0</v>
      </c>
      <c r="Q60" s="408">
        <f t="shared" ca="1" si="49"/>
        <v>0</v>
      </c>
      <c r="R60" s="408">
        <f t="shared" ca="1" si="49"/>
        <v>0</v>
      </c>
      <c r="S60" s="408">
        <f t="shared" ca="1" si="49"/>
        <v>0</v>
      </c>
    </row>
    <row r="61" spans="1:19" s="149" customFormat="1" hidden="1" x14ac:dyDescent="0.35">
      <c r="A61" s="221" t="s">
        <v>2139</v>
      </c>
      <c r="B61" s="43"/>
      <c r="C61" s="408">
        <f t="shared" ref="C61:S61" ca="1" si="50">C21-SUM(C22:C39)</f>
        <v>0</v>
      </c>
      <c r="D61" s="408">
        <f t="shared" ca="1" si="50"/>
        <v>0</v>
      </c>
      <c r="E61" s="408">
        <f t="shared" ca="1" si="50"/>
        <v>0</v>
      </c>
      <c r="F61" s="408">
        <f t="shared" ca="1" si="50"/>
        <v>0</v>
      </c>
      <c r="G61" s="408">
        <f t="shared" ca="1" si="50"/>
        <v>0</v>
      </c>
      <c r="H61" s="408">
        <f t="shared" ca="1" si="50"/>
        <v>0</v>
      </c>
      <c r="I61" s="408">
        <f t="shared" ca="1" si="50"/>
        <v>0</v>
      </c>
      <c r="J61" s="408">
        <f t="shared" ca="1" si="50"/>
        <v>0</v>
      </c>
      <c r="K61" s="408">
        <f t="shared" ca="1" si="50"/>
        <v>0</v>
      </c>
      <c r="L61" s="408">
        <f t="shared" ca="1" si="50"/>
        <v>0</v>
      </c>
      <c r="M61" s="408">
        <f t="shared" ca="1" si="50"/>
        <v>0</v>
      </c>
      <c r="N61" s="408">
        <f t="shared" ca="1" si="50"/>
        <v>0</v>
      </c>
      <c r="O61" s="408">
        <f t="shared" ca="1" si="50"/>
        <v>0</v>
      </c>
      <c r="P61" s="408">
        <f t="shared" ca="1" si="50"/>
        <v>0</v>
      </c>
      <c r="Q61" s="408">
        <f t="shared" ca="1" si="50"/>
        <v>0</v>
      </c>
      <c r="R61" s="408">
        <f t="shared" ca="1" si="50"/>
        <v>0</v>
      </c>
      <c r="S61" s="408">
        <f t="shared" ca="1" si="50"/>
        <v>0</v>
      </c>
    </row>
    <row r="62" spans="1:19" s="149" customFormat="1" hidden="1" x14ac:dyDescent="0.35">
      <c r="A62" s="221" t="s">
        <v>2398</v>
      </c>
      <c r="B62" s="43"/>
      <c r="C62" s="408">
        <f t="shared" ref="C62:S62" ca="1" si="51">C40-SUM(C41:C50)</f>
        <v>0</v>
      </c>
      <c r="D62" s="408">
        <f ca="1">D40-SUM(D41:D50)</f>
        <v>0</v>
      </c>
      <c r="E62" s="408">
        <f t="shared" ca="1" si="51"/>
        <v>0</v>
      </c>
      <c r="F62" s="408">
        <f t="shared" ca="1" si="51"/>
        <v>0</v>
      </c>
      <c r="G62" s="408">
        <f t="shared" ca="1" si="51"/>
        <v>0</v>
      </c>
      <c r="H62" s="408">
        <f t="shared" ca="1" si="51"/>
        <v>0</v>
      </c>
      <c r="I62" s="408">
        <f t="shared" ca="1" si="51"/>
        <v>0</v>
      </c>
      <c r="J62" s="408">
        <f t="shared" ca="1" si="51"/>
        <v>0</v>
      </c>
      <c r="K62" s="408">
        <f t="shared" ca="1" si="51"/>
        <v>0</v>
      </c>
      <c r="L62" s="408">
        <f t="shared" ca="1" si="51"/>
        <v>0</v>
      </c>
      <c r="M62" s="408">
        <f t="shared" ca="1" si="51"/>
        <v>0</v>
      </c>
      <c r="N62" s="408">
        <f t="shared" ca="1" si="51"/>
        <v>0</v>
      </c>
      <c r="O62" s="408">
        <f t="shared" ca="1" si="51"/>
        <v>0</v>
      </c>
      <c r="P62" s="408">
        <f t="shared" ca="1" si="51"/>
        <v>0</v>
      </c>
      <c r="Q62" s="408">
        <f t="shared" ca="1" si="51"/>
        <v>0</v>
      </c>
      <c r="R62" s="408">
        <f t="shared" ca="1" si="51"/>
        <v>0</v>
      </c>
      <c r="S62" s="408">
        <f t="shared" ca="1" si="51"/>
        <v>0</v>
      </c>
    </row>
    <row r="63" spans="1:19" s="149" customFormat="1" hidden="1" x14ac:dyDescent="0.35">
      <c r="A63" s="221" t="s">
        <v>2387</v>
      </c>
      <c r="B63" s="43"/>
      <c r="C63" s="408">
        <f ca="1">C52-C40-C21-C10</f>
        <v>0</v>
      </c>
      <c r="D63" s="408">
        <f t="shared" ref="D63:S63" ca="1" si="52">D52-D40-D21-D10</f>
        <v>0</v>
      </c>
      <c r="E63" s="408">
        <f ca="1">E52-E40-E21-E10</f>
        <v>0</v>
      </c>
      <c r="F63" s="408">
        <f t="shared" ca="1" si="52"/>
        <v>0</v>
      </c>
      <c r="G63" s="408">
        <f t="shared" ca="1" si="52"/>
        <v>0</v>
      </c>
      <c r="H63" s="408">
        <f t="shared" ca="1" si="52"/>
        <v>0</v>
      </c>
      <c r="I63" s="408">
        <f t="shared" ca="1" si="52"/>
        <v>0</v>
      </c>
      <c r="J63" s="408">
        <f t="shared" ca="1" si="52"/>
        <v>0</v>
      </c>
      <c r="K63" s="408">
        <f t="shared" ca="1" si="52"/>
        <v>0</v>
      </c>
      <c r="L63" s="408">
        <f t="shared" ca="1" si="52"/>
        <v>0</v>
      </c>
      <c r="M63" s="408">
        <f t="shared" ca="1" si="52"/>
        <v>0</v>
      </c>
      <c r="N63" s="408">
        <f t="shared" ca="1" si="52"/>
        <v>0</v>
      </c>
      <c r="O63" s="408">
        <f t="shared" ca="1" si="52"/>
        <v>0</v>
      </c>
      <c r="P63" s="408">
        <f t="shared" ca="1" si="52"/>
        <v>0</v>
      </c>
      <c r="Q63" s="408">
        <f t="shared" ca="1" si="52"/>
        <v>0</v>
      </c>
      <c r="R63" s="408">
        <f t="shared" ca="1" si="52"/>
        <v>0</v>
      </c>
      <c r="S63" s="408">
        <f t="shared" ca="1" si="52"/>
        <v>0</v>
      </c>
    </row>
    <row r="64" spans="1:19" s="149" customFormat="1" ht="13" x14ac:dyDescent="0.3">
      <c r="A64" s="150"/>
      <c r="B64" s="150"/>
    </row>
    <row r="65" spans="1:41" s="149" customFormat="1" ht="13" x14ac:dyDescent="0.3">
      <c r="A65" s="150"/>
      <c r="B65" s="150"/>
    </row>
    <row r="66" spans="1:41" s="149" customFormat="1" ht="13" x14ac:dyDescent="0.3">
      <c r="A66" s="154" t="s">
        <v>2610</v>
      </c>
      <c r="B66" s="150"/>
    </row>
    <row r="67" spans="1:41" s="149" customFormat="1" ht="13" x14ac:dyDescent="0.3">
      <c r="A67" s="211" t="str">
        <f>A5</f>
        <v>Comparison Goods</v>
      </c>
    </row>
    <row r="68" spans="1:41" s="149" customFormat="1" ht="13" x14ac:dyDescent="0.3">
      <c r="A68" s="211" t="str">
        <f>'A9'!A67</f>
        <v>2023 Prices</v>
      </c>
      <c r="B68" s="211"/>
    </row>
    <row r="69" spans="1:41" s="149" customFormat="1" ht="13" x14ac:dyDescent="0.3">
      <c r="A69" s="211"/>
      <c r="B69" s="211"/>
    </row>
    <row r="70" spans="1:41" x14ac:dyDescent="0.35">
      <c r="A70" s="409"/>
    </row>
    <row r="71" spans="1:41" hidden="1" x14ac:dyDescent="0.35">
      <c r="F71" s="412" cm="1">
        <f t="array" ref="F71:S71">TRANSPOSE('A8'!J70:J83)</f>
        <v>126.30884100354477</v>
      </c>
      <c r="G71" s="412">
        <v>212.70528472651498</v>
      </c>
      <c r="H71" s="412">
        <v>115.28456884212832</v>
      </c>
      <c r="I71" s="412">
        <v>185.74619539486014</v>
      </c>
      <c r="J71" s="412">
        <v>117.62787103969441</v>
      </c>
      <c r="K71" s="412">
        <v>85.715715050836806</v>
      </c>
      <c r="L71" s="412">
        <v>103.42916177042829</v>
      </c>
      <c r="M71" s="412">
        <v>492.00943282528675</v>
      </c>
      <c r="N71" s="412">
        <v>114.38948924628281</v>
      </c>
      <c r="O71" s="412">
        <v>52.59327749685427</v>
      </c>
      <c r="P71" s="412">
        <v>322.77753524428846</v>
      </c>
      <c r="Q71" s="412">
        <v>485.48111348116919</v>
      </c>
      <c r="R71" s="412">
        <v>550.36875312316079</v>
      </c>
      <c r="S71" s="412">
        <v>288.9808598250421</v>
      </c>
    </row>
    <row r="72" spans="1:41" ht="15" thickBot="1" x14ac:dyDescent="0.4">
      <c r="C72" s="410"/>
      <c r="D72" s="410"/>
      <c r="E72" s="410"/>
      <c r="F72" s="411"/>
      <c r="G72" s="411"/>
      <c r="H72" s="411"/>
      <c r="I72" s="411"/>
      <c r="J72" s="411"/>
    </row>
    <row r="73" spans="1:41" ht="48.75" customHeight="1" x14ac:dyDescent="0.35">
      <c r="A73" s="439"/>
      <c r="B73" s="439"/>
      <c r="C73" s="579" t="s">
        <v>0</v>
      </c>
      <c r="D73" s="566" t="s">
        <v>2238</v>
      </c>
      <c r="E73" s="273" t="s">
        <v>2239</v>
      </c>
      <c r="F73" s="439" t="s">
        <v>1</v>
      </c>
      <c r="G73" s="439" t="s">
        <v>2</v>
      </c>
      <c r="H73" s="439" t="s">
        <v>3</v>
      </c>
      <c r="I73" s="439" t="s">
        <v>4</v>
      </c>
      <c r="J73" s="439" t="s">
        <v>5</v>
      </c>
      <c r="K73" s="439" t="s">
        <v>6</v>
      </c>
      <c r="L73" s="439" t="s">
        <v>7</v>
      </c>
      <c r="M73" s="439" t="s">
        <v>8</v>
      </c>
      <c r="N73" s="439" t="s">
        <v>9</v>
      </c>
      <c r="O73" s="439" t="s">
        <v>10</v>
      </c>
      <c r="P73" s="439" t="s">
        <v>11</v>
      </c>
      <c r="Q73" s="439" t="s">
        <v>12</v>
      </c>
      <c r="R73" s="439" t="s">
        <v>13</v>
      </c>
      <c r="S73" s="439" t="s">
        <v>14</v>
      </c>
    </row>
    <row r="74" spans="1:41" s="212" customFormat="1" x14ac:dyDescent="0.35">
      <c r="A74" s="440" t="s">
        <v>2240</v>
      </c>
      <c r="B74" s="440"/>
      <c r="C74" s="773">
        <f ca="1">SUM(F74:S74)</f>
        <v>1932.0573041000403</v>
      </c>
      <c r="D74" s="788">
        <f ca="1">SUM(F74:L74)+N74+O74</f>
        <v>1009.9161856269451</v>
      </c>
      <c r="E74" s="779">
        <f ca="1">SUM(P74:S74)+M74</f>
        <v>922.14111847309516</v>
      </c>
      <c r="F74" s="487">
        <f ca="1">'A9'!F72+'A10'!F72+'A11'!F72+'A12'!F72+'A13'!F72+'A14'!F72+'A15'!F72+'A16'!F74</f>
        <v>112.80454117543401</v>
      </c>
      <c r="G74" s="487">
        <f ca="1">'A9'!G72+'A10'!G72+'A11'!G72+'A12'!G72+'A13'!G72+'A14'!G72+'A15'!G72+'A16'!G74</f>
        <v>207.90141829809593</v>
      </c>
      <c r="H74" s="487">
        <f ca="1">'A9'!H72+'A10'!H72+'A11'!H72+'A12'!H72+'A13'!H72+'A14'!H72+'A15'!H72+'A16'!H74</f>
        <v>110.25380461684998</v>
      </c>
      <c r="I74" s="487">
        <f ca="1">'A9'!I72+'A10'!I72+'A11'!I72+'A12'!I72+'A13'!I72+'A14'!I72+'A15'!I72+'A16'!I74</f>
        <v>133.99021499449086</v>
      </c>
      <c r="J74" s="487">
        <f ca="1">'A9'!J72+'A10'!J72+'A11'!J72+'A12'!J72+'A13'!J72+'A14'!J72+'A15'!J72+'A16'!J74</f>
        <v>110.78348435319796</v>
      </c>
      <c r="K74" s="487">
        <f ca="1">'A9'!K72+'A10'!K72+'A11'!K72+'A12'!K72+'A13'!K72+'A14'!K72+'A15'!K72+'A16'!K74</f>
        <v>83.850246443759815</v>
      </c>
      <c r="L74" s="487">
        <f ca="1">'A9'!L72+'A10'!L72+'A11'!L72+'A12'!L72+'A13'!L72+'A14'!L72+'A15'!L72+'A16'!L74</f>
        <v>95.919173789549944</v>
      </c>
      <c r="M74" s="487">
        <f ca="1">'A9'!M72+'A10'!M72+'A11'!M72+'A12'!M72+'A13'!M72+'A14'!M72+'A15'!M72+'A16'!M74</f>
        <v>282.28398224847399</v>
      </c>
      <c r="N74" s="487">
        <f ca="1">'A9'!N72+'A10'!N72+'A11'!N72+'A12'!N72+'A13'!N72+'A14'!N72+'A15'!N72+'A16'!N74</f>
        <v>110.94383047893089</v>
      </c>
      <c r="O74" s="487">
        <f ca="1">'A9'!O72+'A10'!O72+'A11'!O72+'A12'!O72+'A13'!O72+'A14'!O72+'A15'!O72+'A16'!O74</f>
        <v>43.469471476635583</v>
      </c>
      <c r="P74" s="487">
        <f ca="1">'A9'!P72+'A10'!P72+'A11'!P72+'A12'!P72+'A13'!P72+'A14'!P72+'A15'!P72+'A16'!P74</f>
        <v>121.29839624696049</v>
      </c>
      <c r="Q74" s="487">
        <f ca="1">'A9'!Q72+'A10'!Q72+'A11'!Q72+'A12'!Q72+'A13'!Q72+'A14'!Q72+'A15'!Q72+'A16'!Q74</f>
        <v>281.9528608830301</v>
      </c>
      <c r="R74" s="487">
        <f ca="1">'A9'!R72+'A10'!R72+'A11'!R72+'A12'!R72+'A13'!R72+'A14'!R72+'A15'!R72+'A16'!R74</f>
        <v>148.65789613099795</v>
      </c>
      <c r="S74" s="487">
        <f ca="1">'A9'!S72+'A10'!S72+'A11'!S72+'A12'!S72+'A13'!S72+'A14'!S72+'A15'!S72+'A16'!S74</f>
        <v>87.94798296363264</v>
      </c>
      <c r="T74" s="3"/>
      <c r="U74" s="3"/>
      <c r="V74" s="3"/>
      <c r="W74" s="3"/>
      <c r="X74" s="3"/>
      <c r="Y74" s="3"/>
      <c r="Z74" s="3"/>
      <c r="AA74" s="3"/>
      <c r="AB74" s="3"/>
      <c r="AC74" s="3"/>
      <c r="AD74" s="3"/>
      <c r="AE74" s="3"/>
      <c r="AF74" s="3"/>
      <c r="AG74" s="3"/>
      <c r="AH74" s="3"/>
      <c r="AI74" s="3"/>
      <c r="AJ74" s="3"/>
      <c r="AK74" s="3"/>
      <c r="AL74" s="3"/>
      <c r="AM74" s="3"/>
      <c r="AN74" s="3"/>
      <c r="AO74" s="3"/>
    </row>
    <row r="75" spans="1:41" s="213" customFormat="1" x14ac:dyDescent="0.35">
      <c r="A75" s="442" t="s">
        <v>1815</v>
      </c>
      <c r="B75" s="443"/>
      <c r="C75" s="774">
        <f t="shared" ref="C75:C115" ca="1" si="53">SUM(F75:S75)</f>
        <v>1114.7263664030208</v>
      </c>
      <c r="D75" s="789">
        <f t="shared" ref="D75:D115" ca="1" si="54">SUM(F75:L75)+N75+O75</f>
        <v>556.9335067204654</v>
      </c>
      <c r="E75" s="780">
        <f t="shared" ref="E75:E115" ca="1" si="55">SUM(P75:S75)+M75</f>
        <v>557.79285968255533</v>
      </c>
      <c r="F75" s="445">
        <f ca="1">'A9'!F73+'A10'!F73+'A11'!F73+'A12'!F73+'A13'!F73+'A14'!F73+'A15'!F73+'A16'!F75</f>
        <v>49.35611782493794</v>
      </c>
      <c r="G75" s="445">
        <f ca="1">'A9'!G73+'A10'!G73+'A11'!G73+'A12'!G73+'A13'!G73+'A14'!G73+'A15'!G73+'A16'!G75</f>
        <v>114.65514043687246</v>
      </c>
      <c r="H75" s="445">
        <f ca="1">'A9'!H73+'A10'!H73+'A11'!H73+'A12'!H73+'A13'!H73+'A14'!H73+'A15'!H73+'A16'!H75</f>
        <v>55.906192473415572</v>
      </c>
      <c r="I75" s="445">
        <f ca="1">'A9'!I73+'A10'!I73+'A11'!I73+'A12'!I73+'A13'!I73+'A14'!I73+'A15'!I73+'A16'!I75</f>
        <v>48.396874215349349</v>
      </c>
      <c r="J75" s="445">
        <f ca="1">'A9'!J73+'A10'!J73+'A11'!J73+'A12'!J73+'A13'!J73+'A14'!J73+'A15'!J73+'A16'!J75</f>
        <v>73.304633087931862</v>
      </c>
      <c r="K75" s="445">
        <f ca="1">'A9'!K73+'A10'!K73+'A11'!K73+'A12'!K73+'A13'!K73+'A14'!K73+'A15'!K73+'A16'!K75</f>
        <v>50.960583646764292</v>
      </c>
      <c r="L75" s="445">
        <f ca="1">'A9'!L73+'A10'!L73+'A11'!L73+'A12'!L73+'A13'!L73+'A14'!L73+'A15'!L73+'A16'!L75</f>
        <v>57.59608445837825</v>
      </c>
      <c r="M75" s="445">
        <f ca="1">'A9'!M73+'A10'!M73+'A11'!M73+'A12'!M73+'A13'!M73+'A14'!M73+'A15'!M73+'A16'!M75</f>
        <v>192.95058489106779</v>
      </c>
      <c r="N75" s="445">
        <f ca="1">'A9'!N73+'A10'!N73+'A11'!N73+'A12'!N73+'A13'!N73+'A14'!N73+'A15'!N73+'A16'!N75</f>
        <v>77.552905922123387</v>
      </c>
      <c r="O75" s="445">
        <f ca="1">'A9'!O73+'A10'!O73+'A11'!O73+'A12'!O73+'A13'!O73+'A14'!O73+'A15'!O73+'A16'!O75</f>
        <v>29.204974654692403</v>
      </c>
      <c r="P75" s="445">
        <f ca="1">'A9'!P73+'A10'!P73+'A11'!P73+'A12'!P73+'A13'!P73+'A14'!P73+'A15'!P73+'A16'!P75</f>
        <v>85.11617630466138</v>
      </c>
      <c r="Q75" s="445">
        <f ca="1">'A9'!Q73+'A10'!Q73+'A11'!Q73+'A12'!Q73+'A13'!Q73+'A14'!Q73+'A15'!Q73+'A16'!Q75</f>
        <v>161.22162644607303</v>
      </c>
      <c r="R75" s="445">
        <f ca="1">'A9'!R73+'A10'!R73+'A11'!R73+'A12'!R73+'A13'!R73+'A14'!R73+'A15'!R73+'A16'!R75</f>
        <v>70.794642479028155</v>
      </c>
      <c r="S75" s="445">
        <f ca="1">'A9'!S73+'A10'!S73+'A11'!S73+'A12'!S73+'A13'!S73+'A14'!S73+'A15'!S73+'A16'!S75</f>
        <v>47.709829561724959</v>
      </c>
      <c r="T75" s="3"/>
      <c r="U75" s="3"/>
      <c r="V75" s="3"/>
      <c r="W75" s="3"/>
      <c r="X75" s="3"/>
      <c r="Y75" s="3"/>
      <c r="Z75" s="3"/>
      <c r="AA75" s="3"/>
      <c r="AB75" s="3"/>
      <c r="AC75" s="3"/>
      <c r="AD75" s="3"/>
      <c r="AE75" s="3"/>
      <c r="AF75" s="3"/>
      <c r="AG75" s="3"/>
      <c r="AH75" s="3"/>
      <c r="AI75" s="3"/>
      <c r="AJ75" s="3"/>
      <c r="AK75" s="3"/>
      <c r="AL75" s="3"/>
      <c r="AM75" s="3"/>
      <c r="AN75" s="3"/>
      <c r="AO75" s="3"/>
    </row>
    <row r="76" spans="1:41" s="214" customFormat="1" x14ac:dyDescent="0.35">
      <c r="A76" s="446" t="s">
        <v>1816</v>
      </c>
      <c r="B76" s="453"/>
      <c r="C76" s="775">
        <f t="shared" ca="1" si="53"/>
        <v>859.53754280766134</v>
      </c>
      <c r="D76" s="790">
        <f t="shared" ca="1" si="54"/>
        <v>406.15071557040159</v>
      </c>
      <c r="E76" s="781">
        <f t="shared" ca="1" si="55"/>
        <v>453.38682723725992</v>
      </c>
      <c r="F76" s="448">
        <f ca="1">'A9'!F74+'A10'!F74+'A11'!F74+'A12'!F74+'A13'!F74+'A14'!F74+'A15'!F74+'A16'!F76</f>
        <v>30.314676995612501</v>
      </c>
      <c r="G76" s="448">
        <f ca="1">'A9'!G74+'A10'!G74+'A11'!G74+'A12'!G74+'A13'!G74+'A14'!G74+'A15'!G74+'A16'!G76</f>
        <v>89.269716980166962</v>
      </c>
      <c r="H76" s="448">
        <f ca="1">'A9'!H74+'A10'!H74+'A11'!H74+'A12'!H74+'A13'!H74+'A14'!H74+'A15'!H74+'A16'!H76</f>
        <v>46.862249557830211</v>
      </c>
      <c r="I76" s="448">
        <f ca="1">'A9'!I74+'A10'!I74+'A11'!I74+'A12'!I74+'A13'!I74+'A14'!I74+'A15'!I74+'A16'!I76</f>
        <v>31.115471363772581</v>
      </c>
      <c r="J76" s="448">
        <f ca="1">'A9'!J74+'A10'!J74+'A11'!J74+'A12'!J74+'A13'!J74+'A14'!J74+'A15'!J74+'A16'!J76</f>
        <v>61.777458490298201</v>
      </c>
      <c r="K76" s="448">
        <f ca="1">'A9'!K74+'A10'!K74+'A11'!K74+'A12'!K74+'A13'!K74+'A14'!K74+'A15'!K74+'A16'!K76</f>
        <v>42.965911358465689</v>
      </c>
      <c r="L76" s="448">
        <f ca="1">'A9'!L74+'A10'!L74+'A11'!L74+'A12'!L74+'A13'!L74+'A14'!L74+'A15'!L74+'A16'!L76</f>
        <v>34.637404986291401</v>
      </c>
      <c r="M76" s="448">
        <f ca="1">'A9'!M74+'A10'!M74+'A11'!M74+'A12'!M74+'A13'!M74+'A14'!M74+'A15'!M74+'A16'!M76</f>
        <v>151.46035240741034</v>
      </c>
      <c r="N76" s="448">
        <f ca="1">'A9'!N74+'A10'!N74+'A11'!N74+'A12'!N74+'A13'!N74+'A14'!N74+'A15'!N74+'A16'!N76</f>
        <v>51.878547400265752</v>
      </c>
      <c r="O76" s="448">
        <f ca="1">'A9'!O74+'A10'!O74+'A11'!O74+'A12'!O74+'A13'!O74+'A14'!O74+'A15'!O74+'A16'!O76</f>
        <v>17.329278437698285</v>
      </c>
      <c r="P76" s="448">
        <f ca="1">'A9'!P74+'A10'!P74+'A11'!P74+'A12'!P74+'A13'!P74+'A14'!P74+'A15'!P74+'A16'!P76</f>
        <v>70.015924006470442</v>
      </c>
      <c r="Q76" s="448">
        <f ca="1">'A9'!Q74+'A10'!Q74+'A11'!Q74+'A12'!Q74+'A13'!Q74+'A14'!Q74+'A15'!Q74+'A16'!Q76</f>
        <v>134.76121237813734</v>
      </c>
      <c r="R76" s="448">
        <f ca="1">'A9'!R74+'A10'!R74+'A11'!R74+'A12'!R74+'A13'!R74+'A14'!R74+'A15'!R74+'A16'!R76</f>
        <v>59.154075793953808</v>
      </c>
      <c r="S76" s="448">
        <f ca="1">'A9'!S74+'A10'!S74+'A11'!S74+'A12'!S74+'A13'!S74+'A14'!S74+'A15'!S74+'A16'!S76</f>
        <v>37.995262651287959</v>
      </c>
      <c r="T76"/>
      <c r="U76"/>
      <c r="V76"/>
      <c r="W76"/>
      <c r="X76"/>
      <c r="Y76"/>
      <c r="Z76"/>
      <c r="AA76"/>
      <c r="AB76"/>
      <c r="AC76"/>
      <c r="AD76"/>
      <c r="AE76"/>
      <c r="AF76"/>
      <c r="AG76"/>
      <c r="AH76"/>
      <c r="AI76"/>
      <c r="AJ76"/>
      <c r="AK76"/>
      <c r="AL76"/>
      <c r="AM76"/>
      <c r="AN76"/>
      <c r="AO76"/>
    </row>
    <row r="77" spans="1:41" s="214" customFormat="1" x14ac:dyDescent="0.35">
      <c r="A77" s="446" t="s">
        <v>1821</v>
      </c>
      <c r="B77" s="453"/>
      <c r="C77" s="775">
        <f t="shared" ca="1" si="53"/>
        <v>33.026118644571085</v>
      </c>
      <c r="D77" s="790">
        <f t="shared" ca="1" si="54"/>
        <v>27.215050352775691</v>
      </c>
      <c r="E77" s="781">
        <f t="shared" ca="1" si="55"/>
        <v>5.8110682917953893</v>
      </c>
      <c r="F77" s="448">
        <f ca="1">'A9'!F75+'A10'!F75+'A11'!F75+'A12'!F75+'A13'!F75+'A14'!F75+'A15'!F75+'A16'!F77</f>
        <v>15.697248258559364</v>
      </c>
      <c r="G77" s="448">
        <f ca="1">'A9'!G75+'A10'!G75+'A11'!G75+'A12'!G75+'A13'!G75+'A14'!G75+'A15'!G75+'A16'!G77</f>
        <v>3.6696725559513146</v>
      </c>
      <c r="H77" s="448">
        <f ca="1">'A9'!H75+'A10'!H75+'A11'!H75+'A12'!H75+'A13'!H75+'A14'!H75+'A15'!H75+'A16'!H77</f>
        <v>2.9934074248242584</v>
      </c>
      <c r="I77" s="448">
        <f ca="1">'A9'!I75+'A10'!I75+'A11'!I75+'A12'!I75+'A13'!I75+'A14'!I75+'A15'!I75+'A16'!I77</f>
        <v>1.2007420685119339</v>
      </c>
      <c r="J77" s="448">
        <f ca="1">'A9'!J75+'A10'!J75+'A11'!J75+'A12'!J75+'A13'!J75+'A14'!J75+'A15'!J75+'A16'!J77</f>
        <v>0.52276089433509987</v>
      </c>
      <c r="K77" s="448">
        <f ca="1">'A9'!K75+'A10'!K75+'A11'!K75+'A12'!K75+'A13'!K75+'A14'!K75+'A15'!K75+'A16'!K77</f>
        <v>0.3513189069355056</v>
      </c>
      <c r="L77" s="448">
        <f ca="1">'A9'!L75+'A10'!L75+'A11'!L75+'A12'!L75+'A13'!L75+'A14'!L75+'A15'!L75+'A16'!L77</f>
        <v>0.76589558238120448</v>
      </c>
      <c r="M77" s="448">
        <f ca="1">'A9'!M75+'A10'!M75+'A11'!M75+'A12'!M75+'A13'!M75+'A14'!M75+'A15'!M75+'A16'!M77</f>
        <v>0</v>
      </c>
      <c r="N77" s="448">
        <f ca="1">'A9'!N75+'A10'!N75+'A11'!N75+'A12'!N75+'A13'!N75+'A14'!N75+'A15'!N75+'A16'!N77</f>
        <v>2.0140046612770113</v>
      </c>
      <c r="O77" s="448">
        <f ca="1">'A9'!O75+'A10'!O75+'A11'!O75+'A12'!O75+'A13'!O75+'A14'!O75+'A15'!O75+'A16'!O77</f>
        <v>0</v>
      </c>
      <c r="P77" s="448">
        <f ca="1">'A9'!P75+'A10'!P75+'A11'!P75+'A12'!P75+'A13'!P75+'A14'!P75+'A15'!P75+'A16'!P77</f>
        <v>0</v>
      </c>
      <c r="Q77" s="448">
        <f ca="1">'A9'!Q75+'A10'!Q75+'A11'!Q75+'A12'!Q75+'A13'!Q75+'A14'!Q75+'A15'!Q75+'A16'!Q77</f>
        <v>1.5655022679643387</v>
      </c>
      <c r="R77" s="448">
        <f ca="1">'A9'!R75+'A10'!R75+'A11'!R75+'A12'!R75+'A13'!R75+'A14'!R75+'A15'!R75+'A16'!R77</f>
        <v>3.7858423165312809</v>
      </c>
      <c r="S77" s="448">
        <f ca="1">'A9'!S75+'A10'!S75+'A11'!S75+'A12'!S75+'A13'!S75+'A14'!S75+'A15'!S75+'A16'!S77</f>
        <v>0.45972370729977008</v>
      </c>
      <c r="T77"/>
      <c r="U77"/>
      <c r="V77"/>
      <c r="W77"/>
      <c r="X77"/>
      <c r="Y77"/>
      <c r="Z77"/>
      <c r="AA77"/>
      <c r="AB77"/>
      <c r="AC77"/>
      <c r="AD77"/>
      <c r="AE77"/>
      <c r="AF77"/>
      <c r="AG77"/>
      <c r="AH77"/>
      <c r="AI77"/>
      <c r="AJ77"/>
      <c r="AK77"/>
      <c r="AL77"/>
      <c r="AM77"/>
      <c r="AN77"/>
      <c r="AO77"/>
    </row>
    <row r="78" spans="1:41" s="214" customFormat="1" x14ac:dyDescent="0.35">
      <c r="A78" s="446" t="s">
        <v>1824</v>
      </c>
      <c r="B78" s="453"/>
      <c r="C78" s="775">
        <f t="shared" ca="1" si="53"/>
        <v>59.703288777109343</v>
      </c>
      <c r="D78" s="790">
        <f t="shared" ca="1" si="54"/>
        <v>26.794145642180464</v>
      </c>
      <c r="E78" s="781">
        <f t="shared" ca="1" si="55"/>
        <v>32.909143134928883</v>
      </c>
      <c r="F78" s="448">
        <f ca="1">'A9'!F76+'A10'!F76+'A11'!F76+'A12'!F76+'A13'!F76+'A14'!F76+'A15'!F76+'A16'!F78</f>
        <v>1.1411060998554978</v>
      </c>
      <c r="G78" s="448">
        <f ca="1">'A9'!G76+'A10'!G76+'A11'!G76+'A12'!G76+'A13'!G76+'A14'!G76+'A15'!G76+'A16'!G78</f>
        <v>1.1192065249617202</v>
      </c>
      <c r="H78" s="448">
        <f ca="1">'A9'!H76+'A10'!H76+'A11'!H76+'A12'!H76+'A13'!H76+'A14'!H76+'A15'!H76+'A16'!H78</f>
        <v>2.1333048699593893</v>
      </c>
      <c r="I78" s="448">
        <f ca="1">'A9'!I76+'A10'!I76+'A11'!I76+'A12'!I76+'A13'!I76+'A14'!I76+'A15'!I76+'A16'!I78</f>
        <v>7.6017024599367851</v>
      </c>
      <c r="J78" s="448">
        <f ca="1">'A9'!J76+'A10'!J76+'A11'!J76+'A12'!J76+'A13'!J76+'A14'!J76+'A15'!J76+'A16'!J78</f>
        <v>3.4720963765890884</v>
      </c>
      <c r="K78" s="448">
        <f ca="1">'A9'!K76+'A10'!K76+'A11'!K76+'A12'!K76+'A13'!K76+'A14'!K76+'A15'!K76+'A16'!K78</f>
        <v>1.0052822003629476</v>
      </c>
      <c r="L78" s="448">
        <f ca="1">'A9'!L76+'A10'!L76+'A11'!L76+'A12'!L76+'A13'!L76+'A14'!L76+'A15'!L76+'A16'!L78</f>
        <v>1.4777676015919043</v>
      </c>
      <c r="M78" s="448">
        <f ca="1">'A9'!M76+'A10'!M76+'A11'!M76+'A12'!M76+'A13'!M76+'A14'!M76+'A15'!M76+'A16'!M78</f>
        <v>5.0533658580786707</v>
      </c>
      <c r="N78" s="448">
        <f ca="1">'A9'!N76+'A10'!N76+'A11'!N76+'A12'!N76+'A13'!N76+'A14'!N76+'A15'!N76+'A16'!N78</f>
        <v>7.5819893605245294</v>
      </c>
      <c r="O78" s="448">
        <f ca="1">'A9'!O76+'A10'!O76+'A11'!O76+'A12'!O76+'A13'!O76+'A14'!O76+'A15'!O76+'A16'!O78</f>
        <v>1.2616901483986049</v>
      </c>
      <c r="P78" s="448">
        <f ca="1">'A9'!P76+'A10'!P76+'A11'!P76+'A12'!P76+'A13'!P76+'A14'!P76+'A15'!P76+'A16'!P78</f>
        <v>5.7355892229115275</v>
      </c>
      <c r="Q78" s="448">
        <f ca="1">'A9'!Q76+'A10'!Q76+'A11'!Q76+'A12'!Q76+'A13'!Q76+'A14'!Q76+'A15'!Q76+'A16'!Q78</f>
        <v>22.120188053938683</v>
      </c>
      <c r="R78" s="448">
        <f ca="1">'A9'!R76+'A10'!R76+'A11'!R76+'A12'!R76+'A13'!R76+'A14'!R76+'A15'!R76+'A16'!R78</f>
        <v>0</v>
      </c>
      <c r="S78" s="448">
        <f ca="1">'A9'!S76+'A10'!S76+'A11'!S76+'A12'!S76+'A13'!S76+'A14'!S76+'A15'!S76+'A16'!S78</f>
        <v>0</v>
      </c>
      <c r="T78"/>
      <c r="U78"/>
      <c r="V78"/>
      <c r="W78"/>
      <c r="X78"/>
      <c r="Y78"/>
      <c r="Z78"/>
      <c r="AA78"/>
      <c r="AB78"/>
      <c r="AC78"/>
      <c r="AD78"/>
      <c r="AE78"/>
      <c r="AF78"/>
      <c r="AG78"/>
      <c r="AH78"/>
      <c r="AI78"/>
      <c r="AJ78"/>
      <c r="AK78"/>
      <c r="AL78"/>
      <c r="AM78"/>
      <c r="AN78"/>
      <c r="AO78"/>
    </row>
    <row r="79" spans="1:41" s="214" customFormat="1" x14ac:dyDescent="0.35">
      <c r="A79" s="446" t="s">
        <v>1828</v>
      </c>
      <c r="B79" s="453"/>
      <c r="C79" s="775">
        <f t="shared" ca="1" si="53"/>
        <v>27.485356113228843</v>
      </c>
      <c r="D79" s="790">
        <f t="shared" ca="1" si="54"/>
        <v>17.767521962039719</v>
      </c>
      <c r="E79" s="781">
        <f t="shared" ca="1" si="55"/>
        <v>9.7178341511891233</v>
      </c>
      <c r="F79" s="448">
        <f ca="1">'A9'!F77+'A10'!F77+'A11'!F77+'A12'!F77+'A13'!F77+'A14'!F77+'A15'!F77+'A16'!F79</f>
        <v>0.32322615698409124</v>
      </c>
      <c r="G79" s="448">
        <f ca="1">'A9'!G77+'A10'!G77+'A11'!G77+'A12'!G77+'A13'!G77+'A14'!G77+'A15'!G77+'A16'!G79</f>
        <v>13.025827153340879</v>
      </c>
      <c r="H79" s="448">
        <f ca="1">'A9'!H77+'A10'!H77+'A11'!H77+'A12'!H77+'A13'!H77+'A14'!H77+'A15'!H77+'A16'!H79</f>
        <v>1.6702744018978759</v>
      </c>
      <c r="I79" s="448">
        <f ca="1">'A9'!I77+'A10'!I77+'A11'!I77+'A12'!I77+'A13'!I77+'A14'!I77+'A15'!I77+'A16'!I79</f>
        <v>0.54247344445963019</v>
      </c>
      <c r="J79" s="448">
        <f ca="1">'A9'!J77+'A10'!J77+'A11'!J77+'A12'!J77+'A13'!J77+'A14'!J77+'A15'!J77+'A16'!J79</f>
        <v>9.5081807164737783E-2</v>
      </c>
      <c r="K79" s="448">
        <f ca="1">'A9'!K77+'A10'!K77+'A11'!K77+'A12'!K77+'A13'!K77+'A14'!K77+'A15'!K77+'A16'!K79</f>
        <v>1.2736075724258931</v>
      </c>
      <c r="L79" s="448">
        <f ca="1">'A9'!L77+'A10'!L77+'A11'!L77+'A12'!L77+'A13'!L77+'A14'!L77+'A15'!L77+'A16'!L79</f>
        <v>0.8370314257666096</v>
      </c>
      <c r="M79" s="448">
        <f ca="1">'A9'!M77+'A10'!M77+'A11'!M77+'A12'!M77+'A13'!M77+'A14'!M77+'A15'!M77+'A16'!M79</f>
        <v>3.8583966871693156</v>
      </c>
      <c r="N79" s="448">
        <f ca="1">'A9'!N77+'A10'!N77+'A11'!N77+'A12'!N77+'A13'!N77+'A14'!N77+'A15'!N77+'A16'!N79</f>
        <v>0</v>
      </c>
      <c r="O79" s="448">
        <f ca="1">'A9'!O77+'A10'!O77+'A11'!O77+'A12'!O77+'A13'!O77+'A14'!O77+'A15'!O77+'A16'!O79</f>
        <v>0</v>
      </c>
      <c r="P79" s="448">
        <f ca="1">'A9'!P77+'A10'!P77+'A11'!P77+'A12'!P77+'A13'!P77+'A14'!P77+'A15'!P77+'A16'!P79</f>
        <v>0</v>
      </c>
      <c r="Q79" s="448">
        <f ca="1">'A9'!Q77+'A10'!Q77+'A11'!Q77+'A12'!Q77+'A13'!Q77+'A14'!Q77+'A15'!Q77+'A16'!Q79</f>
        <v>0</v>
      </c>
      <c r="R79" s="448">
        <f ca="1">'A9'!R77+'A10'!R77+'A11'!R77+'A12'!R77+'A13'!R77+'A14'!R77+'A15'!R77+'A16'!R79</f>
        <v>5.7810092118324166</v>
      </c>
      <c r="S79" s="448">
        <f ca="1">'A9'!S77+'A10'!S77+'A11'!S77+'A12'!S77+'A13'!S77+'A14'!S77+'A15'!S77+'A16'!S79</f>
        <v>7.8428252187391634E-2</v>
      </c>
      <c r="T79"/>
      <c r="U79"/>
      <c r="V79"/>
      <c r="W79"/>
      <c r="X79"/>
      <c r="Y79"/>
      <c r="Z79"/>
      <c r="AA79"/>
      <c r="AB79"/>
      <c r="AC79"/>
      <c r="AD79"/>
      <c r="AE79"/>
      <c r="AF79"/>
      <c r="AG79"/>
      <c r="AH79"/>
      <c r="AI79"/>
      <c r="AJ79"/>
      <c r="AK79"/>
      <c r="AL79"/>
      <c r="AM79"/>
      <c r="AN79"/>
      <c r="AO79"/>
    </row>
    <row r="80" spans="1:41" s="214" customFormat="1" x14ac:dyDescent="0.35">
      <c r="A80" s="446" t="s">
        <v>1831</v>
      </c>
      <c r="B80" s="453"/>
      <c r="C80" s="775">
        <f t="shared" ca="1" si="53"/>
        <v>45.213821704420482</v>
      </c>
      <c r="D80" s="790">
        <f t="shared" ca="1" si="54"/>
        <v>24.142485692371622</v>
      </c>
      <c r="E80" s="781">
        <f t="shared" ca="1" si="55"/>
        <v>21.07133601204886</v>
      </c>
      <c r="F80" s="448">
        <f ca="1">'A9'!F78+'A10'!F78+'A11'!F78+'A12'!F78+'A13'!F78+'A14'!F78+'A15'!F78+'A16'!F80</f>
        <v>0.27305512799787074</v>
      </c>
      <c r="G80" s="448">
        <f ca="1">'A9'!G78+'A10'!G78+'A11'!G78+'A12'!G78+'A13'!G78+'A14'!G78+'A15'!G78+'A16'!G80</f>
        <v>0</v>
      </c>
      <c r="H80" s="448">
        <f ca="1">'A9'!H78+'A10'!H78+'A11'!H78+'A12'!H78+'A13'!H78+'A14'!H78+'A15'!H78+'A16'!H80</f>
        <v>0.19350600535088264</v>
      </c>
      <c r="I80" s="448">
        <f ca="1">'A9'!I78+'A10'!I78+'A11'!I78+'A12'!I78+'A13'!I78+'A14'!I78+'A15'!I78+'A16'!I80</f>
        <v>0.30698984078264974</v>
      </c>
      <c r="J80" s="448">
        <f ca="1">'A9'!J78+'A10'!J78+'A11'!J78+'A12'!J78+'A13'!J78+'A14'!J78+'A15'!J78+'A16'!J80</f>
        <v>1.474479190796826</v>
      </c>
      <c r="K80" s="448">
        <f ca="1">'A9'!K78+'A10'!K78+'A11'!K78+'A12'!K78+'A13'!K78+'A14'!K78+'A15'!K78+'A16'!K80</f>
        <v>2.6840298386190691</v>
      </c>
      <c r="L80" s="448">
        <f ca="1">'A9'!L78+'A10'!L78+'A11'!L78+'A12'!L78+'A13'!L78+'A14'!L78+'A15'!L78+'A16'!L80</f>
        <v>16.28066316864609</v>
      </c>
      <c r="M80" s="448">
        <f ca="1">'A9'!M78+'A10'!M78+'A11'!M78+'A12'!M78+'A13'!M78+'A14'!M78+'A15'!M78+'A16'!M80</f>
        <v>21.07133601204886</v>
      </c>
      <c r="N80" s="448">
        <f ca="1">'A9'!N78+'A10'!N78+'A11'!N78+'A12'!N78+'A13'!N78+'A14'!N78+'A15'!N78+'A16'!N80</f>
        <v>2.8485739658512959</v>
      </c>
      <c r="O80" s="448">
        <f ca="1">'A9'!O78+'A10'!O78+'A11'!O78+'A12'!O78+'A13'!O78+'A14'!O78+'A15'!O78+'A16'!O80</f>
        <v>8.1188554326934254E-2</v>
      </c>
      <c r="P80" s="448">
        <f ca="1">'A9'!P78+'A10'!P78+'A11'!P78+'A12'!P78+'A13'!P78+'A14'!P78+'A15'!P78+'A16'!P80</f>
        <v>0</v>
      </c>
      <c r="Q80" s="448">
        <f ca="1">'A9'!Q78+'A10'!Q78+'A11'!Q78+'A12'!Q78+'A13'!Q78+'A14'!Q78+'A15'!Q78+'A16'!Q80</f>
        <v>0</v>
      </c>
      <c r="R80" s="448">
        <f ca="1">'A9'!R78+'A10'!R78+'A11'!R78+'A12'!R78+'A13'!R78+'A14'!R78+'A15'!R78+'A16'!R80</f>
        <v>0</v>
      </c>
      <c r="S80" s="448">
        <f ca="1">'A9'!S78+'A10'!S78+'A11'!S78+'A12'!S78+'A13'!S78+'A14'!S78+'A15'!S78+'A16'!S80</f>
        <v>0</v>
      </c>
      <c r="T80"/>
      <c r="U80"/>
      <c r="V80"/>
      <c r="W80"/>
      <c r="X80"/>
      <c r="Y80"/>
      <c r="Z80"/>
      <c r="AA80"/>
      <c r="AB80"/>
      <c r="AC80"/>
      <c r="AD80"/>
      <c r="AE80"/>
      <c r="AF80"/>
      <c r="AG80"/>
      <c r="AH80"/>
      <c r="AI80"/>
      <c r="AJ80"/>
      <c r="AK80"/>
      <c r="AL80"/>
      <c r="AM80"/>
      <c r="AN80"/>
      <c r="AO80"/>
    </row>
    <row r="81" spans="1:41" x14ac:dyDescent="0.35">
      <c r="A81" s="446" t="s">
        <v>1834</v>
      </c>
      <c r="B81" s="453"/>
      <c r="C81" s="775">
        <f t="shared" ca="1" si="53"/>
        <v>11.080220252826468</v>
      </c>
      <c r="D81" s="790">
        <f t="shared" ca="1" si="54"/>
        <v>11.080220252826468</v>
      </c>
      <c r="E81" s="781">
        <f t="shared" ca="1" si="55"/>
        <v>0</v>
      </c>
      <c r="F81" s="448">
        <f ca="1">'A9'!F79+'A10'!F79+'A11'!F79+'A12'!F79+'A13'!F79+'A14'!F79+'A15'!F79+'A16'!F81</f>
        <v>0</v>
      </c>
      <c r="G81" s="448">
        <f ca="1">'A9'!G79+'A10'!G79+'A11'!G79+'A12'!G79+'A13'!G79+'A14'!G79+'A15'!G79+'A16'!G81</f>
        <v>0</v>
      </c>
      <c r="H81" s="448">
        <f ca="1">'A9'!H79+'A10'!H79+'A11'!H79+'A12'!H79+'A13'!H79+'A14'!H79+'A15'!H79+'A16'!H81</f>
        <v>0</v>
      </c>
      <c r="I81" s="448">
        <f ca="1">'A9'!I79+'A10'!I79+'A11'!I79+'A12'!I79+'A13'!I79+'A14'!I79+'A15'!I79+'A16'!I81</f>
        <v>0</v>
      </c>
      <c r="J81" s="448">
        <f ca="1">'A9'!J79+'A10'!J79+'A11'!J79+'A12'!J79+'A13'!J79+'A14'!J79+'A15'!J79+'A16'!J81</f>
        <v>3.2426110817781852</v>
      </c>
      <c r="K81" s="448">
        <f ca="1">'A9'!K79+'A10'!K79+'A11'!K79+'A12'!K79+'A13'!K79+'A14'!K79+'A15'!K79+'A16'!K81</f>
        <v>8.3090994431270243E-2</v>
      </c>
      <c r="L81" s="448">
        <f ca="1">'A9'!L79+'A10'!L79+'A11'!L79+'A12'!L79+'A13'!L79+'A14'!L79+'A15'!L79+'A16'!L81</f>
        <v>0</v>
      </c>
      <c r="M81" s="448">
        <f ca="1">'A9'!M79+'A10'!M79+'A11'!M79+'A12'!M79+'A13'!M79+'A14'!M79+'A15'!M79+'A16'!M81</f>
        <v>0</v>
      </c>
      <c r="N81" s="448">
        <f ca="1">'A9'!N79+'A10'!N79+'A11'!N79+'A12'!N79+'A13'!N79+'A14'!N79+'A15'!N79+'A16'!N81</f>
        <v>7.5802593785034498</v>
      </c>
      <c r="O81" s="448">
        <f ca="1">'A9'!O79+'A10'!O79+'A11'!O79+'A12'!O79+'A13'!O79+'A14'!O79+'A15'!O79+'A16'!O81</f>
        <v>0.17425879811356285</v>
      </c>
      <c r="P81" s="448">
        <f ca="1">'A9'!P79+'A10'!P79+'A11'!P79+'A12'!P79+'A13'!P79+'A14'!P79+'A15'!P79+'A16'!P81</f>
        <v>0</v>
      </c>
      <c r="Q81" s="448">
        <f ca="1">'A9'!Q79+'A10'!Q79+'A11'!Q79+'A12'!Q79+'A13'!Q79+'A14'!Q79+'A15'!Q79+'A16'!Q81</f>
        <v>0</v>
      </c>
      <c r="R81" s="448">
        <f ca="1">'A9'!R79+'A10'!R79+'A11'!R79+'A12'!R79+'A13'!R79+'A14'!R79+'A15'!R79+'A16'!R81</f>
        <v>0</v>
      </c>
      <c r="S81" s="448">
        <f ca="1">'A9'!S79+'A10'!S79+'A11'!S79+'A12'!S79+'A13'!S79+'A14'!S79+'A15'!S79+'A16'!S81</f>
        <v>0</v>
      </c>
    </row>
    <row r="82" spans="1:41" x14ac:dyDescent="0.35">
      <c r="A82" s="453" t="s">
        <v>1837</v>
      </c>
      <c r="B82" s="453"/>
      <c r="C82" s="775">
        <f t="shared" ca="1" si="53"/>
        <v>15.076502701203362</v>
      </c>
      <c r="D82" s="790">
        <f t="shared" ca="1" si="54"/>
        <v>13.074671419807864</v>
      </c>
      <c r="E82" s="781">
        <f t="shared" ca="1" si="55"/>
        <v>2.001831281395499</v>
      </c>
      <c r="F82" s="448">
        <f ca="1">'A9'!F80+'A10'!F80+'A11'!F80+'A12'!F80+'A13'!F80+'A14'!F80+'A15'!F80+'A16'!F82</f>
        <v>0</v>
      </c>
      <c r="G82" s="448">
        <f ca="1">'A9'!G80+'A10'!G80+'A11'!G80+'A12'!G80+'A13'!G80+'A14'!G80+'A15'!G80+'A16'!G82</f>
        <v>0</v>
      </c>
      <c r="H82" s="448">
        <f ca="1">'A9'!H80+'A10'!H80+'A11'!H80+'A12'!H80+'A13'!H80+'A14'!H80+'A15'!H80+'A16'!H82</f>
        <v>0</v>
      </c>
      <c r="I82" s="448">
        <f ca="1">'A9'!I80+'A10'!I80+'A11'!I80+'A12'!I80+'A13'!I80+'A14'!I80+'A15'!I80+'A16'!I82</f>
        <v>0</v>
      </c>
      <c r="J82" s="448">
        <f ca="1">'A9'!J80+'A10'!J80+'A11'!J80+'A12'!J80+'A13'!J80+'A14'!J80+'A15'!J80+'A16'!J82</f>
        <v>0</v>
      </c>
      <c r="K82" s="448">
        <f ca="1">'A9'!K80+'A10'!K80+'A11'!K80+'A12'!K80+'A13'!K80+'A14'!K80+'A15'!K80+'A16'!K82</f>
        <v>0</v>
      </c>
      <c r="L82" s="448">
        <f ca="1">'A9'!L80+'A10'!L80+'A11'!L80+'A12'!L80+'A13'!L80+'A14'!L80+'A15'!L80+'A16'!L82</f>
        <v>0</v>
      </c>
      <c r="M82" s="448">
        <f ca="1">'A9'!M80+'A10'!M80+'A11'!M80+'A12'!M80+'A13'!M80+'A14'!M80+'A15'!M80+'A16'!M82</f>
        <v>0</v>
      </c>
      <c r="N82" s="448">
        <f ca="1">'A9'!N80+'A10'!N80+'A11'!N80+'A12'!N80+'A13'!N80+'A14'!N80+'A15'!N80+'A16'!N82</f>
        <v>2.8707687921783274</v>
      </c>
      <c r="O82" s="448">
        <f ca="1">'A9'!O80+'A10'!O80+'A11'!O80+'A12'!O80+'A13'!O80+'A14'!O80+'A15'!O80+'A16'!O82</f>
        <v>10.203902627629535</v>
      </c>
      <c r="P82" s="448">
        <f ca="1">'A9'!P80+'A10'!P80+'A11'!P80+'A12'!P80+'A13'!P80+'A14'!P80+'A15'!P80+'A16'!P82</f>
        <v>1.0659401570892106</v>
      </c>
      <c r="Q82" s="448">
        <f ca="1">'A9'!Q80+'A10'!Q80+'A11'!Q80+'A12'!Q80+'A13'!Q80+'A14'!Q80+'A15'!Q80+'A16'!Q82</f>
        <v>0</v>
      </c>
      <c r="R82" s="448">
        <f ca="1">'A9'!R80+'A10'!R80+'A11'!R80+'A12'!R80+'A13'!R80+'A14'!R80+'A15'!R80+'A16'!R82</f>
        <v>0.9358911243062884</v>
      </c>
      <c r="S82" s="448">
        <f ca="1">'A9'!S80+'A10'!S80+'A11'!S80+'A12'!S80+'A13'!S80+'A14'!S80+'A15'!S80+'A16'!S82</f>
        <v>0</v>
      </c>
    </row>
    <row r="83" spans="1:41" x14ac:dyDescent="0.35">
      <c r="A83" s="446" t="s">
        <v>1840</v>
      </c>
      <c r="B83" s="453"/>
      <c r="C83" s="775">
        <f t="shared" ca="1" si="53"/>
        <v>11.735528607189556</v>
      </c>
      <c r="D83" s="790">
        <f t="shared" ca="1" si="54"/>
        <v>5.0070108944998895</v>
      </c>
      <c r="E83" s="781">
        <f t="shared" ca="1" si="55"/>
        <v>6.7285177126896647</v>
      </c>
      <c r="F83" s="448">
        <f ca="1">'A9'!F81+'A10'!F81+'A11'!F81+'A12'!F81+'A13'!F81+'A14'!F81+'A15'!F81+'A16'!F83</f>
        <v>6.9343837872712574E-2</v>
      </c>
      <c r="G83" s="448">
        <f ca="1">'A9'!G81+'A10'!G81+'A11'!G81+'A12'!G81+'A13'!G81+'A14'!G81+'A15'!G81+'A16'!G83</f>
        <v>0</v>
      </c>
      <c r="H83" s="448">
        <f ca="1">'A9'!H81+'A10'!H81+'A11'!H81+'A12'!H81+'A13'!H81+'A14'!H81+'A15'!H81+'A16'!H83</f>
        <v>0.37062740650864012</v>
      </c>
      <c r="I83" s="448">
        <f ca="1">'A9'!I81+'A10'!I81+'A11'!I81+'A12'!I81+'A13'!I81+'A14'!I81+'A15'!I81+'A16'!I83</f>
        <v>0.40938488412308366</v>
      </c>
      <c r="J83" s="448">
        <f ca="1">'A9'!J81+'A10'!J81+'A11'!J81+'A12'!J81+'A13'!J81+'A14'!J81+'A15'!J81+'A16'!J83</f>
        <v>0.11547753237598316</v>
      </c>
      <c r="K83" s="448">
        <f ca="1">'A9'!K81+'A10'!K81+'A11'!K81+'A12'!K81+'A13'!K81+'A14'!K81+'A15'!K81+'A16'!K83</f>
        <v>0.70609122005429714</v>
      </c>
      <c r="L83" s="448">
        <f ca="1">'A9'!L81+'A10'!L81+'A11'!L81+'A12'!L81+'A13'!L81+'A14'!L81+'A15'!L81+'A16'!L83</f>
        <v>1.7268686502526656</v>
      </c>
      <c r="M83" s="448">
        <f ca="1">'A9'!M81+'A10'!M81+'A11'!M81+'A12'!M81+'A13'!M81+'A14'!M81+'A15'!M81+'A16'!M83</f>
        <v>5.5906936802853151</v>
      </c>
      <c r="N83" s="448">
        <f ca="1">'A9'!N81+'A10'!N81+'A11'!N81+'A12'!N81+'A13'!N81+'A14'!N81+'A15'!N81+'A16'!N83</f>
        <v>1.5510892657988782</v>
      </c>
      <c r="O83" s="448">
        <f ca="1">'A9'!O81+'A10'!O81+'A11'!O81+'A12'!O81+'A13'!O81+'A14'!O81+'A15'!O81+'A16'!O83</f>
        <v>5.8128097513628733E-2</v>
      </c>
      <c r="P83" s="448">
        <f ca="1">'A9'!P81+'A10'!P81+'A11'!P81+'A12'!P81+'A13'!P81+'A14'!P81+'A15'!P81+'A16'!P83</f>
        <v>0</v>
      </c>
      <c r="Q83" s="448">
        <f ca="1">'A9'!Q81+'A10'!Q81+'A11'!Q81+'A12'!Q81+'A13'!Q81+'A14'!Q81+'A15'!Q81+'A16'!Q83</f>
        <v>0</v>
      </c>
      <c r="R83" s="448">
        <f ca="1">'A9'!R81+'A10'!R81+'A11'!R81+'A12'!R81+'A13'!R81+'A14'!R81+'A15'!R81+'A16'!R83</f>
        <v>1.1378240324043498</v>
      </c>
      <c r="S83" s="448">
        <f ca="1">'A9'!S81+'A10'!S81+'A11'!S81+'A12'!S81+'A13'!S81+'A14'!S81+'A15'!S81+'A16'!S83</f>
        <v>0</v>
      </c>
    </row>
    <row r="84" spans="1:41" x14ac:dyDescent="0.35">
      <c r="A84" s="446" t="s">
        <v>1843</v>
      </c>
      <c r="B84" s="453"/>
      <c r="C84" s="775">
        <f t="shared" ca="1" si="53"/>
        <v>9.1567449851707874</v>
      </c>
      <c r="D84" s="790">
        <f t="shared" ca="1" si="54"/>
        <v>3.152961498085185</v>
      </c>
      <c r="E84" s="781">
        <f t="shared" ca="1" si="55"/>
        <v>6.0037834870856024</v>
      </c>
      <c r="F84" s="448">
        <f ca="1">'A9'!F82+'A10'!F82+'A11'!F82+'A12'!F82+'A13'!F82+'A14'!F82+'A15'!F82+'A16'!F84</f>
        <v>0</v>
      </c>
      <c r="G84" s="448">
        <f ca="1">'A9'!G82+'A10'!G82+'A11'!G82+'A12'!G82+'A13'!G82+'A14'!G82+'A15'!G82+'A16'!G84</f>
        <v>2.4134744153165344</v>
      </c>
      <c r="H84" s="448">
        <f ca="1">'A9'!H82+'A10'!H82+'A11'!H82+'A12'!H82+'A13'!H82+'A14'!H82+'A15'!H82+'A16'!H84</f>
        <v>0</v>
      </c>
      <c r="I84" s="448">
        <f ca="1">'A9'!I82+'A10'!I82+'A11'!I82+'A12'!I82+'A13'!I82+'A14'!I82+'A15'!I82+'A16'!I84</f>
        <v>0</v>
      </c>
      <c r="J84" s="448">
        <f ca="1">'A9'!J82+'A10'!J82+'A11'!J82+'A12'!J82+'A13'!J82+'A14'!J82+'A15'!J82+'A16'!J84</f>
        <v>0</v>
      </c>
      <c r="K84" s="448">
        <f ca="1">'A9'!K82+'A10'!K82+'A11'!K82+'A12'!K82+'A13'!K82+'A14'!K82+'A15'!K82+'A16'!K84</f>
        <v>0</v>
      </c>
      <c r="L84" s="448">
        <f ca="1">'A9'!L82+'A10'!L82+'A11'!L82+'A12'!L82+'A13'!L82+'A14'!L82+'A15'!L82+'A16'!L84</f>
        <v>4.8369624383431988E-2</v>
      </c>
      <c r="M84" s="448">
        <f ca="1">'A9'!M82+'A10'!M82+'A11'!M82+'A12'!M82+'A13'!M82+'A14'!M82+'A15'!M82+'A16'!M84</f>
        <v>0</v>
      </c>
      <c r="N84" s="448">
        <f ca="1">'A9'!N82+'A10'!N82+'A11'!N82+'A12'!N82+'A13'!N82+'A14'!N82+'A15'!N82+'A16'!N84</f>
        <v>0.59458946737337215</v>
      </c>
      <c r="O84" s="448">
        <f ca="1">'A9'!O82+'A10'!O82+'A11'!O82+'A12'!O82+'A13'!O82+'A14'!O82+'A15'!O82+'A16'!O84</f>
        <v>9.6527991011846614E-2</v>
      </c>
      <c r="P84" s="448">
        <f ca="1">'A9'!P82+'A10'!P82+'A11'!P82+'A12'!P82+'A13'!P82+'A14'!P82+'A15'!P82+'A16'!P84</f>
        <v>3.8670317759442661</v>
      </c>
      <c r="Q84" s="448">
        <f ca="1">'A9'!Q82+'A10'!Q82+'A11'!Q82+'A12'!Q82+'A13'!Q82+'A14'!Q82+'A15'!Q82+'A16'!Q84</f>
        <v>2.1367517111413359</v>
      </c>
      <c r="R84" s="448">
        <f ca="1">'A9'!R82+'A10'!R82+'A11'!R82+'A12'!R82+'A13'!R82+'A14'!R82+'A15'!R82+'A16'!R84</f>
        <v>0</v>
      </c>
      <c r="S84" s="448">
        <f ca="1">'A9'!S82+'A10'!S82+'A11'!S82+'A12'!S82+'A13'!S82+'A14'!S82+'A15'!S82+'A16'!S84</f>
        <v>0</v>
      </c>
    </row>
    <row r="85" spans="1:41" x14ac:dyDescent="0.35">
      <c r="A85" s="453" t="s">
        <v>1845</v>
      </c>
      <c r="B85" s="453"/>
      <c r="C85" s="775">
        <f t="shared" ca="1" si="53"/>
        <v>42.711241809639382</v>
      </c>
      <c r="D85" s="790">
        <f t="shared" ca="1" si="54"/>
        <v>22.548723435477012</v>
      </c>
      <c r="E85" s="781">
        <f t="shared" ca="1" si="55"/>
        <v>20.162518374162367</v>
      </c>
      <c r="F85" s="448">
        <f ca="1">'A9'!F83+'A10'!F83+'A11'!F83+'A12'!F83+'A13'!F83+'A14'!F83+'A15'!F83+'A16'!F85</f>
        <v>1.5374613480558963</v>
      </c>
      <c r="G85" s="448">
        <f ca="1">'A9'!G83+'A10'!G83+'A11'!G83+'A12'!G83+'A13'!G83+'A14'!G83+'A15'!G83+'A16'!G85</f>
        <v>5.1572428071350549</v>
      </c>
      <c r="H85" s="448">
        <f ca="1">'A9'!H83+'A10'!H83+'A11'!H83+'A12'!H83+'A13'!H83+'A14'!H83+'A15'!H83+'A16'!H85</f>
        <v>1.6828228070443108</v>
      </c>
      <c r="I85" s="448">
        <f ca="1">'A9'!I83+'A10'!I83+'A11'!I83+'A12'!I83+'A13'!I83+'A14'!I83+'A15'!I83+'A16'!I85</f>
        <v>7.2201101537626862</v>
      </c>
      <c r="J85" s="448">
        <f ca="1">'A9'!J83+'A10'!J83+'A11'!J83+'A12'!J83+'A13'!J83+'A14'!J83+'A15'!J83+'A16'!J85</f>
        <v>2.6046677145937354</v>
      </c>
      <c r="K85" s="448">
        <f ca="1">'A9'!K83+'A10'!K83+'A11'!K83+'A12'!K83+'A13'!K83+'A14'!K83+'A15'!K83+'A16'!K85</f>
        <v>1.8912515554696105</v>
      </c>
      <c r="L85" s="448">
        <f ca="1">'A9'!L83+'A10'!L83+'A11'!L83+'A12'!L83+'A13'!L83+'A14'!L83+'A15'!L83+'A16'!L85</f>
        <v>1.822083419064948</v>
      </c>
      <c r="M85" s="448">
        <f ca="1">'A9'!M83+'A10'!M83+'A11'!M83+'A12'!M83+'A13'!M83+'A14'!M83+'A15'!M83+'A16'!M85</f>
        <v>5.9164402460753092</v>
      </c>
      <c r="N85" s="448">
        <f ca="1">'A9'!N83+'A10'!N83+'A11'!N83+'A12'!N83+'A13'!N83+'A14'!N83+'A15'!N83+'A16'!N85</f>
        <v>0.63308363035076842</v>
      </c>
      <c r="O85" s="448">
        <f ca="1">'A9'!O83+'A10'!O83+'A11'!O83+'A12'!O83+'A13'!O83+'A14'!O83+'A15'!O83+'A16'!O85</f>
        <v>0</v>
      </c>
      <c r="P85" s="448">
        <f ca="1">'A9'!P83+'A10'!P83+'A11'!P83+'A12'!P83+'A13'!P83+'A14'!P83+'A15'!P83+'A16'!P85</f>
        <v>4.4316911422459224</v>
      </c>
      <c r="Q85" s="448">
        <f ca="1">'A9'!Q83+'A10'!Q83+'A11'!Q83+'A12'!Q83+'A13'!Q83+'A14'!Q83+'A15'!Q83+'A16'!Q85</f>
        <v>0.63797203489130461</v>
      </c>
      <c r="R85" s="448">
        <f ca="1">'A9'!R83+'A10'!R83+'A11'!R83+'A12'!R83+'A13'!R83+'A14'!R83+'A15'!R83+'A16'!R85</f>
        <v>0</v>
      </c>
      <c r="S85" s="448">
        <f ca="1">'A9'!S83+'A10'!S83+'A11'!S83+'A12'!S83+'A13'!S83+'A14'!S83+'A15'!S83+'A16'!S85</f>
        <v>9.1764149509498338</v>
      </c>
    </row>
    <row r="86" spans="1:41" x14ac:dyDescent="0.35">
      <c r="A86" s="493" t="s">
        <v>1853</v>
      </c>
      <c r="B86" s="493"/>
      <c r="C86" s="774">
        <f t="shared" ca="1" si="53"/>
        <v>817.33093769701929</v>
      </c>
      <c r="D86" s="789">
        <f t="shared" ca="1" si="54"/>
        <v>452.98267890647946</v>
      </c>
      <c r="E86" s="780">
        <f ca="1">SUM(P86:S86)+M86</f>
        <v>364.34825879053994</v>
      </c>
      <c r="F86" s="445">
        <f ca="1">'A9'!F84+'A10'!F84+'A11'!F84+'A12'!F84+'A13'!F84+'A14'!F84+'A15'!F84+'A16'!F86</f>
        <v>63.448423350496071</v>
      </c>
      <c r="G86" s="445">
        <f ca="1">'A9'!G84+'A10'!G84+'A11'!G84+'A12'!G84+'A13'!G84+'A14'!G84+'A15'!G84+'A16'!G86</f>
        <v>93.246277861223476</v>
      </c>
      <c r="H86" s="445">
        <f ca="1">'A9'!H84+'A10'!H84+'A11'!H84+'A12'!H84+'A13'!H84+'A14'!H84+'A15'!H84+'A16'!H86</f>
        <v>54.347612143434404</v>
      </c>
      <c r="I86" s="445">
        <f ca="1">'A9'!I84+'A10'!I84+'A11'!I84+'A12'!I84+'A13'!I84+'A14'!I84+'A15'!I84+'A16'!I86</f>
        <v>85.593340779141499</v>
      </c>
      <c r="J86" s="445">
        <f ca="1">'A9'!J84+'A10'!J84+'A11'!J84+'A12'!J84+'A13'!J84+'A14'!J84+'A15'!J84+'A16'!J86</f>
        <v>37.478851265266101</v>
      </c>
      <c r="K86" s="445">
        <f ca="1">'A9'!K84+'A10'!K84+'A11'!K84+'A12'!K84+'A13'!K84+'A14'!K84+'A15'!K84+'A16'!K86</f>
        <v>32.88966279699553</v>
      </c>
      <c r="L86" s="445">
        <f ca="1">'A9'!L84+'A10'!L84+'A11'!L84+'A12'!L84+'A13'!L84+'A14'!L84+'A15'!L84+'A16'!L86</f>
        <v>38.323089331171694</v>
      </c>
      <c r="M86" s="445">
        <f ca="1">'A9'!M84+'A10'!M84+'A11'!M84+'A12'!M84+'A13'!M84+'A14'!M84+'A15'!M84+'A16'!M86</f>
        <v>89.333397357406156</v>
      </c>
      <c r="N86" s="445">
        <f ca="1">'A9'!N84+'A10'!N84+'A11'!N84+'A12'!N84+'A13'!N84+'A14'!N84+'A15'!N84+'A16'!N86</f>
        <v>33.390924556807519</v>
      </c>
      <c r="O86" s="445">
        <f ca="1">'A9'!O84+'A10'!O84+'A11'!O84+'A12'!O84+'A13'!O84+'A14'!O84+'A15'!O84+'A16'!O86</f>
        <v>14.26449682194318</v>
      </c>
      <c r="P86" s="445">
        <f ca="1">'A9'!P84+'A10'!P84+'A11'!P84+'A12'!P84+'A13'!P84+'A14'!P84+'A15'!P84+'A16'!P86</f>
        <v>36.18221994229912</v>
      </c>
      <c r="Q86" s="445">
        <f ca="1">'A9'!Q84+'A10'!Q84+'A11'!Q84+'A12'!Q84+'A13'!Q84+'A14'!Q84+'A15'!Q84+'A16'!Q86</f>
        <v>120.73123443695715</v>
      </c>
      <c r="R86" s="445">
        <f ca="1">'A9'!R84+'A10'!R84+'A11'!R84+'A12'!R84+'A13'!R84+'A14'!R84+'A15'!R84+'A16'!R86</f>
        <v>77.863253651969814</v>
      </c>
      <c r="S86" s="445">
        <f ca="1">'A9'!S84+'A10'!S84+'A11'!S84+'A12'!S84+'A13'!S84+'A14'!S84+'A15'!S84+'A16'!S86</f>
        <v>40.238153401907688</v>
      </c>
    </row>
    <row r="87" spans="1:41" s="213" customFormat="1" x14ac:dyDescent="0.35">
      <c r="A87" s="567" t="s">
        <v>1855</v>
      </c>
      <c r="B87" s="491"/>
      <c r="C87" s="776">
        <f t="shared" ca="1" si="53"/>
        <v>58.075811894982316</v>
      </c>
      <c r="D87" s="791">
        <f t="shared" ca="1" si="54"/>
        <v>33.175523634665176</v>
      </c>
      <c r="E87" s="782">
        <f ca="1">SUM(P87:S87)+M87</f>
        <v>24.900288260317147</v>
      </c>
      <c r="F87" s="482">
        <f ca="1">'A9'!F85+'A10'!F85+'A11'!F85+'A12'!F85+'A13'!F85+'A14'!F85+'A15'!F85+'A16'!F87</f>
        <v>4.2695823445591623</v>
      </c>
      <c r="G87" s="482">
        <f ca="1">'A9'!G85+'A10'!G85+'A11'!G85+'A12'!G85+'A13'!G85+'A14'!G85+'A15'!G85+'A16'!G87</f>
        <v>3.013302426028253</v>
      </c>
      <c r="H87" s="482">
        <f ca="1">'A9'!H85+'A10'!H85+'A11'!H85+'A12'!H85+'A13'!H85+'A14'!H85+'A15'!H85+'A16'!H87</f>
        <v>4.9125552312837399</v>
      </c>
      <c r="I87" s="482">
        <f ca="1">'A9'!I85+'A10'!I85+'A11'!I85+'A12'!I85+'A13'!I85+'A14'!I85+'A15'!I85+'A16'!I87</f>
        <v>12.83268599338316</v>
      </c>
      <c r="J87" s="482">
        <f ca="1">'A9'!J85+'A10'!J85+'A11'!J85+'A12'!J85+'A13'!J85+'A14'!J85+'A15'!J85+'A16'!J87</f>
        <v>3.5963247996850098</v>
      </c>
      <c r="K87" s="482">
        <f ca="1">'A9'!K85+'A10'!K85+'A11'!K85+'A12'!K85+'A13'!K85+'A14'!K85+'A15'!K85+'A16'!K87</f>
        <v>1.8189034171235869</v>
      </c>
      <c r="L87" s="482">
        <f ca="1">'A9'!L85+'A10'!L85+'A11'!L85+'A12'!L85+'A13'!L85+'A14'!L85+'A15'!L85+'A16'!L87</f>
        <v>2.7321694226022641</v>
      </c>
      <c r="M87" s="482">
        <f ca="1">'A9'!M85+'A10'!M85+'A11'!M85+'A12'!M85+'A13'!M85+'A14'!M85+'A15'!M85+'A16'!M87</f>
        <v>4.7254203075620911</v>
      </c>
      <c r="N87" s="482">
        <f ca="1">'A9'!N85+'A10'!N85+'A11'!N85+'A12'!N85+'A13'!N85+'A14'!N85+'A15'!N85+'A16'!N87</f>
        <v>0</v>
      </c>
      <c r="O87" s="482">
        <f ca="1">'A9'!O85+'A10'!O85+'A11'!O85+'A12'!O85+'A13'!O85+'A14'!O85+'A15'!O85+'A16'!O87</f>
        <v>0</v>
      </c>
      <c r="P87" s="482">
        <f ca="1">'A9'!P85+'A10'!P85+'A11'!P85+'A12'!P85+'A13'!P85+'A14'!P85+'A15'!P85+'A16'!P87</f>
        <v>2.3352843495895845</v>
      </c>
      <c r="Q87" s="482">
        <f ca="1">'A9'!Q85+'A10'!Q85+'A11'!Q85+'A12'!Q85+'A13'!Q85+'A14'!Q85+'A15'!Q85+'A16'!Q87</f>
        <v>10.318539915665973</v>
      </c>
      <c r="R87" s="482">
        <f ca="1">'A9'!R85+'A10'!R85+'A11'!R85+'A12'!R85+'A13'!R85+'A14'!R85+'A15'!R85+'A16'!R87</f>
        <v>5.5321788756471655</v>
      </c>
      <c r="S87" s="482">
        <f ca="1">'A9'!S85+'A10'!S85+'A11'!S85+'A12'!S85+'A13'!S85+'A14'!S85+'A15'!S85+'A16'!S87</f>
        <v>1.9888648118523309</v>
      </c>
      <c r="T87" s="28"/>
      <c r="U87" s="3"/>
      <c r="V87" s="3"/>
      <c r="W87" s="3"/>
      <c r="X87" s="3"/>
      <c r="Y87" s="3"/>
      <c r="Z87" s="3"/>
      <c r="AA87" s="3"/>
      <c r="AB87" s="3"/>
      <c r="AC87" s="3"/>
      <c r="AD87" s="3"/>
      <c r="AE87" s="3"/>
      <c r="AF87" s="3"/>
      <c r="AG87" s="3"/>
      <c r="AH87" s="3"/>
      <c r="AI87" s="3"/>
      <c r="AJ87" s="3"/>
      <c r="AK87" s="3"/>
      <c r="AL87" s="3"/>
      <c r="AM87" s="3"/>
      <c r="AN87" s="3"/>
      <c r="AO87" s="3"/>
    </row>
    <row r="88" spans="1:41" x14ac:dyDescent="0.35">
      <c r="A88" s="567" t="s">
        <v>1887</v>
      </c>
      <c r="B88" s="461"/>
      <c r="C88" s="776">
        <f t="shared" ca="1" si="53"/>
        <v>77.883828317762138</v>
      </c>
      <c r="D88" s="791">
        <f t="shared" ca="1" si="54"/>
        <v>49.921361457957069</v>
      </c>
      <c r="E88" s="782">
        <f t="shared" ref="E88:E104" ca="1" si="56">SUM(P88:S88)+M88</f>
        <v>27.962466859805101</v>
      </c>
      <c r="F88" s="482">
        <f ca="1">'A9'!F86+'A10'!F86+'A11'!F86+'A12'!F86+'A13'!F86+'A14'!F86+'A15'!F86+'A16'!F88</f>
        <v>12.323520996028739</v>
      </c>
      <c r="G88" s="482">
        <f ca="1">'A9'!G86+'A10'!G86+'A11'!G86+'A12'!G86+'A13'!G86+'A14'!G86+'A15'!G86+'A16'!G88</f>
        <v>6.080289610253387</v>
      </c>
      <c r="H88" s="482">
        <f ca="1">'A9'!H86+'A10'!H86+'A11'!H86+'A12'!H86+'A13'!H86+'A14'!H86+'A15'!H86+'A16'!H88</f>
        <v>3.8592813497605309</v>
      </c>
      <c r="I88" s="482">
        <f ca="1">'A9'!I86+'A10'!I86+'A11'!I86+'A12'!I86+'A13'!I86+'A14'!I86+'A15'!I86+'A16'!I88</f>
        <v>20.289161272076072</v>
      </c>
      <c r="J88" s="482">
        <f ca="1">'A9'!J86+'A10'!J86+'A11'!J86+'A12'!J86+'A13'!J86+'A14'!J86+'A15'!J86+'A16'!J88</f>
        <v>1.5783269719553685</v>
      </c>
      <c r="K88" s="482">
        <f ca="1">'A9'!K86+'A10'!K86+'A11'!K86+'A12'!K86+'A13'!K86+'A14'!K86+'A15'!K86+'A16'!K88</f>
        <v>1.2582902181513176</v>
      </c>
      <c r="L88" s="482">
        <f ca="1">'A9'!L86+'A10'!L86+'A11'!L86+'A12'!L86+'A13'!L86+'A14'!L86+'A15'!L86+'A16'!L88</f>
        <v>1.2016773405082128</v>
      </c>
      <c r="M88" s="482">
        <f ca="1">'A9'!M86+'A10'!M86+'A11'!M86+'A12'!M86+'A13'!M86+'A14'!M86+'A15'!M86+'A16'!M88</f>
        <v>14.351428984969314</v>
      </c>
      <c r="N88" s="482">
        <f ca="1">'A9'!N86+'A10'!N86+'A11'!N86+'A12'!N86+'A13'!N86+'A14'!N86+'A15'!N86+'A16'!N88</f>
        <v>3.2197897911694962</v>
      </c>
      <c r="O88" s="482">
        <f ca="1">'A9'!O86+'A10'!O86+'A11'!O86+'A12'!O86+'A13'!O86+'A14'!O86+'A15'!O86+'A16'!O88</f>
        <v>0.11102390805394141</v>
      </c>
      <c r="P88" s="482">
        <f ca="1">'A9'!P86+'A10'!P86+'A11'!P86+'A12'!P86+'A13'!P86+'A14'!P86+'A15'!P86+'A16'!P88</f>
        <v>0.87491992241665539</v>
      </c>
      <c r="Q88" s="482">
        <f ca="1">'A9'!Q86+'A10'!Q86+'A11'!Q86+'A12'!Q86+'A13'!Q86+'A14'!Q86+'A15'!Q86+'A16'!Q88</f>
        <v>3.6277029887585273</v>
      </c>
      <c r="R88" s="482">
        <f ca="1">'A9'!R86+'A10'!R86+'A11'!R86+'A12'!R86+'A13'!R86+'A14'!R86+'A15'!R86+'A16'!R88</f>
        <v>6.7287290305570968</v>
      </c>
      <c r="S88" s="482">
        <f ca="1">'A9'!S86+'A10'!S86+'A11'!S86+'A12'!S86+'A13'!S86+'A14'!S86+'A15'!S86+'A16'!S88</f>
        <v>2.3796859331035067</v>
      </c>
      <c r="T88" s="28"/>
    </row>
    <row r="89" spans="1:41" x14ac:dyDescent="0.35">
      <c r="A89" s="567" t="s">
        <v>1888</v>
      </c>
      <c r="B89" s="461"/>
      <c r="C89" s="776">
        <f t="shared" ca="1" si="53"/>
        <v>161.85676721116062</v>
      </c>
      <c r="D89" s="791">
        <f t="shared" ca="1" si="54"/>
        <v>76.936132116291375</v>
      </c>
      <c r="E89" s="782">
        <f t="shared" ca="1" si="56"/>
        <v>84.92063509486924</v>
      </c>
      <c r="F89" s="482">
        <f ca="1">'A9'!F87+'A10'!F87+'A11'!F87+'A12'!F87+'A13'!F87+'A14'!F87+'A15'!F87+'A16'!F89</f>
        <v>13.521925681191686</v>
      </c>
      <c r="G89" s="482">
        <f ca="1">'A9'!G87+'A10'!G87+'A11'!G87+'A12'!G87+'A13'!G87+'A14'!G87+'A15'!G87+'A16'!G89</f>
        <v>21.788450784665788</v>
      </c>
      <c r="H89" s="482">
        <f ca="1">'A9'!H87+'A10'!H87+'A11'!H87+'A12'!H87+'A13'!H87+'A14'!H87+'A15'!H87+'A16'!H89</f>
        <v>10.861898512176845</v>
      </c>
      <c r="I89" s="482">
        <f ca="1">'A9'!I87+'A10'!I87+'A11'!I87+'A12'!I87+'A13'!I87+'A14'!I87+'A15'!I87+'A16'!I89</f>
        <v>14.370100513119972</v>
      </c>
      <c r="J89" s="482">
        <f ca="1">'A9'!J87+'A10'!J87+'A11'!J87+'A12'!J87+'A13'!J87+'A14'!J87+'A15'!J87+'A16'!J89</f>
        <v>4.2898314466870655</v>
      </c>
      <c r="K89" s="482">
        <f ca="1">'A9'!K87+'A10'!K87+'A11'!K87+'A12'!K87+'A13'!K87+'A14'!K87+'A15'!K87+'A16'!K89</f>
        <v>2.1266319004792908</v>
      </c>
      <c r="L89" s="482">
        <f ca="1">'A9'!L87+'A10'!L87+'A11'!L87+'A12'!L87+'A13'!L87+'A14'!L87+'A15'!L87+'A16'!L89</f>
        <v>4.9327001292586212</v>
      </c>
      <c r="M89" s="482">
        <f ca="1">'A9'!M87+'A10'!M87+'A11'!M87+'A12'!M87+'A13'!M87+'A14'!M87+'A15'!M87+'A16'!M89</f>
        <v>5.3554220757853992</v>
      </c>
      <c r="N89" s="482">
        <f ca="1">'A9'!N87+'A10'!N87+'A11'!N87+'A12'!N87+'A13'!N87+'A14'!N87+'A15'!N87+'A16'!N89</f>
        <v>2.2395297103136032</v>
      </c>
      <c r="O89" s="482">
        <f ca="1">'A9'!O87+'A10'!O87+'A11'!O87+'A12'!O87+'A13'!O87+'A14'!O87+'A15'!O87+'A16'!O89</f>
        <v>2.8050634383985038</v>
      </c>
      <c r="P89" s="482">
        <f ca="1">'A9'!P87+'A10'!P87+'A11'!P87+'A12'!P87+'A13'!P87+'A14'!P87+'A15'!P87+'A16'!P89</f>
        <v>11.238222005128694</v>
      </c>
      <c r="Q89" s="482">
        <f ca="1">'A9'!Q87+'A10'!Q87+'A11'!Q87+'A12'!Q87+'A13'!Q87+'A14'!Q87+'A15'!Q87+'A16'!Q89</f>
        <v>36.537291379692803</v>
      </c>
      <c r="R89" s="482">
        <f ca="1">'A9'!R87+'A10'!R87+'A11'!R87+'A12'!R87+'A13'!R87+'A14'!R87+'A15'!R87+'A16'!R89</f>
        <v>21.166336492214189</v>
      </c>
      <c r="S89" s="482">
        <f ca="1">'A9'!S87+'A10'!S87+'A11'!S87+'A12'!S87+'A13'!S87+'A14'!S87+'A15'!S87+'A16'!S89</f>
        <v>10.623363142048161</v>
      </c>
      <c r="T89" s="28"/>
    </row>
    <row r="90" spans="1:41" x14ac:dyDescent="0.35">
      <c r="A90" s="567" t="s">
        <v>1858</v>
      </c>
      <c r="B90" s="461"/>
      <c r="C90" s="776">
        <f t="shared" ca="1" si="53"/>
        <v>21.866873094185284</v>
      </c>
      <c r="D90" s="791">
        <f t="shared" ca="1" si="54"/>
        <v>15.446607528938936</v>
      </c>
      <c r="E90" s="782">
        <f t="shared" ca="1" si="56"/>
        <v>6.4202655652463481</v>
      </c>
      <c r="F90" s="482">
        <f ca="1">'A9'!F88+'A10'!F88+'A11'!F88+'A12'!F88+'A13'!F88+'A14'!F88+'A15'!F88+'A16'!F90</f>
        <v>4.404295492208731</v>
      </c>
      <c r="G90" s="482">
        <f ca="1">'A9'!G88+'A10'!G88+'A11'!G88+'A12'!G88+'A13'!G88+'A14'!G88+'A15'!G88+'A16'!G90</f>
        <v>3.7274343100061063</v>
      </c>
      <c r="H90" s="482">
        <f ca="1">'A9'!H88+'A10'!H88+'A11'!H88+'A12'!H88+'A13'!H88+'A14'!H88+'A15'!H88+'A16'!H90</f>
        <v>3.6380626719644193</v>
      </c>
      <c r="I90" s="482">
        <f ca="1">'A9'!I88+'A10'!I88+'A11'!I88+'A12'!I88+'A13'!I88+'A14'!I88+'A15'!I88+'A16'!I90</f>
        <v>3.4441570026435357</v>
      </c>
      <c r="J90" s="482">
        <f ca="1">'A9'!J88+'A10'!J88+'A11'!J88+'A12'!J88+'A13'!J88+'A14'!J88+'A15'!J88+'A16'!J90</f>
        <v>0</v>
      </c>
      <c r="K90" s="482">
        <f ca="1">'A9'!K88+'A10'!K88+'A11'!K88+'A12'!K88+'A13'!K88+'A14'!K88+'A15'!K88+'A16'!K90</f>
        <v>9.0079408995434609E-2</v>
      </c>
      <c r="L90" s="482">
        <f ca="1">'A9'!L88+'A10'!L88+'A11'!L88+'A12'!L88+'A13'!L88+'A14'!L88+'A15'!L88+'A16'!L90</f>
        <v>0.14257864312070942</v>
      </c>
      <c r="M90" s="482">
        <f ca="1">'A9'!M88+'A10'!M88+'A11'!M88+'A12'!M88+'A13'!M88+'A14'!M88+'A15'!M88+'A16'!M90</f>
        <v>3.8207163748546078</v>
      </c>
      <c r="N90" s="482">
        <f ca="1">'A9'!N88+'A10'!N88+'A11'!N88+'A12'!N88+'A13'!N88+'A14'!N88+'A15'!N88+'A16'!N90</f>
        <v>0</v>
      </c>
      <c r="O90" s="482">
        <f ca="1">'A9'!O88+'A10'!O88+'A11'!O88+'A12'!O88+'A13'!O88+'A14'!O88+'A15'!O88+'A16'!O90</f>
        <v>0</v>
      </c>
      <c r="P90" s="482">
        <f ca="1">'A9'!P88+'A10'!P88+'A11'!P88+'A12'!P88+'A13'!P88+'A14'!P88+'A15'!P88+'A16'!P90</f>
        <v>0</v>
      </c>
      <c r="Q90" s="482">
        <f ca="1">'A9'!Q88+'A10'!Q88+'A11'!Q88+'A12'!Q88+'A13'!Q88+'A14'!Q88+'A15'!Q88+'A16'!Q90</f>
        <v>0</v>
      </c>
      <c r="R90" s="482">
        <f ca="1">'A9'!R88+'A10'!R88+'A11'!R88+'A12'!R88+'A13'!R88+'A14'!R88+'A15'!R88+'A16'!R90</f>
        <v>0.66117680741296692</v>
      </c>
      <c r="S90" s="482">
        <f ca="1">'A9'!S88+'A10'!S88+'A11'!S88+'A12'!S88+'A13'!S88+'A14'!S88+'A15'!S88+'A16'!S90</f>
        <v>1.9383723829787729</v>
      </c>
      <c r="T90" s="28"/>
    </row>
    <row r="91" spans="1:41" x14ac:dyDescent="0.35">
      <c r="A91" s="567" t="s">
        <v>1860</v>
      </c>
      <c r="B91" s="461"/>
      <c r="C91" s="776">
        <f t="shared" ca="1" si="53"/>
        <v>74.429527439939704</v>
      </c>
      <c r="D91" s="791">
        <f t="shared" ca="1" si="54"/>
        <v>32.785638505018902</v>
      </c>
      <c r="E91" s="782">
        <f t="shared" ca="1" si="56"/>
        <v>41.643888934920788</v>
      </c>
      <c r="F91" s="482">
        <f ca="1">'A9'!F89+'A10'!F89+'A11'!F89+'A12'!F89+'A13'!F89+'A14'!F89+'A15'!F89+'A16'!F91</f>
        <v>5.2473696588550629</v>
      </c>
      <c r="G91" s="482">
        <f ca="1">'A9'!G89+'A10'!G89+'A11'!G89+'A12'!G89+'A13'!G89+'A14'!G89+'A15'!G89+'A16'!G91</f>
        <v>6.026091915944372</v>
      </c>
      <c r="H91" s="482">
        <f ca="1">'A9'!H89+'A10'!H89+'A11'!H89+'A12'!H89+'A13'!H89+'A14'!H89+'A15'!H89+'A16'!H91</f>
        <v>5.1697490675621891</v>
      </c>
      <c r="I91" s="482">
        <f ca="1">'A9'!I89+'A10'!I89+'A11'!I89+'A12'!I89+'A13'!I89+'A14'!I89+'A15'!I89+'A16'!I91</f>
        <v>6.941408667304211</v>
      </c>
      <c r="J91" s="482">
        <f ca="1">'A9'!J89+'A10'!J89+'A11'!J89+'A12'!J89+'A13'!J89+'A14'!J89+'A15'!J89+'A16'!J91</f>
        <v>2.7349153011184706</v>
      </c>
      <c r="K91" s="482">
        <f ca="1">'A9'!K89+'A10'!K89+'A11'!K89+'A12'!K89+'A13'!K89+'A14'!K89+'A15'!K89+'A16'!K91</f>
        <v>1.4123334410414752</v>
      </c>
      <c r="L91" s="482">
        <f ca="1">'A9'!L89+'A10'!L89+'A11'!L89+'A12'!L89+'A13'!L89+'A14'!L89+'A15'!L89+'A16'!L91</f>
        <v>2.1718985142590546</v>
      </c>
      <c r="M91" s="482">
        <f ca="1">'A9'!M89+'A10'!M89+'A11'!M89+'A12'!M89+'A13'!M89+'A14'!M89+'A15'!M89+'A16'!M91</f>
        <v>1.5263803748661737</v>
      </c>
      <c r="N91" s="482">
        <f ca="1">'A9'!N89+'A10'!N89+'A11'!N89+'A12'!N89+'A13'!N89+'A14'!N89+'A15'!N89+'A16'!N91</f>
        <v>3.0818719389340634</v>
      </c>
      <c r="O91" s="482">
        <f ca="1">'A9'!O89+'A10'!O89+'A11'!O89+'A12'!O89+'A13'!O89+'A14'!O89+'A15'!O89+'A16'!O91</f>
        <v>0</v>
      </c>
      <c r="P91" s="482">
        <f ca="1">'A9'!P89+'A10'!P89+'A11'!P89+'A12'!P89+'A13'!P89+'A14'!P89+'A15'!P89+'A16'!P91</f>
        <v>2.3971917285086919</v>
      </c>
      <c r="Q91" s="482">
        <f ca="1">'A9'!Q89+'A10'!Q89+'A11'!Q89+'A12'!Q89+'A13'!Q89+'A14'!Q89+'A15'!Q89+'A16'!Q91</f>
        <v>14.511439681373776</v>
      </c>
      <c r="R91" s="482">
        <f ca="1">'A9'!R89+'A10'!R89+'A11'!R89+'A12'!R89+'A13'!R89+'A14'!R89+'A15'!R89+'A16'!R91</f>
        <v>18.630972102962886</v>
      </c>
      <c r="S91" s="482">
        <f ca="1">'A9'!S89+'A10'!S89+'A11'!S89+'A12'!S89+'A13'!S89+'A14'!S89+'A15'!S89+'A16'!S91</f>
        <v>4.5779050472092653</v>
      </c>
      <c r="T91" s="28"/>
    </row>
    <row r="92" spans="1:41" x14ac:dyDescent="0.35">
      <c r="A92" s="567" t="s">
        <v>1861</v>
      </c>
      <c r="B92" s="461"/>
      <c r="C92" s="776">
        <f t="shared" ca="1" si="53"/>
        <v>6.3653509897107718E-2</v>
      </c>
      <c r="D92" s="791">
        <f t="shared" ca="1" si="54"/>
        <v>6.3653509897107718E-2</v>
      </c>
      <c r="E92" s="782">
        <f t="shared" ca="1" si="56"/>
        <v>0</v>
      </c>
      <c r="F92" s="482">
        <f ca="1">'A9'!F90+'A10'!F90+'A11'!F90+'A12'!F90+'A13'!F90+'A14'!F90+'A15'!F90+'A16'!F92</f>
        <v>0</v>
      </c>
      <c r="G92" s="482">
        <f ca="1">'A9'!G90+'A10'!G90+'A11'!G90+'A12'!G90+'A13'!G90+'A14'!G90+'A15'!G90+'A16'!G92</f>
        <v>6.3653509897107718E-2</v>
      </c>
      <c r="H92" s="482">
        <f ca="1">'A9'!H90+'A10'!H90+'A11'!H90+'A12'!H90+'A13'!H90+'A14'!H90+'A15'!H90+'A16'!H92</f>
        <v>0</v>
      </c>
      <c r="I92" s="482">
        <f ca="1">'A9'!I90+'A10'!I90+'A11'!I90+'A12'!I90+'A13'!I90+'A14'!I90+'A15'!I90+'A16'!I92</f>
        <v>0</v>
      </c>
      <c r="J92" s="482">
        <f ca="1">'A9'!J90+'A10'!J90+'A11'!J90+'A12'!J90+'A13'!J90+'A14'!J90+'A15'!J90+'A16'!J92</f>
        <v>0</v>
      </c>
      <c r="K92" s="482">
        <f ca="1">'A9'!K90+'A10'!K90+'A11'!K90+'A12'!K90+'A13'!K90+'A14'!K90+'A15'!K90+'A16'!K92</f>
        <v>0</v>
      </c>
      <c r="L92" s="482">
        <f ca="1">'A9'!L90+'A10'!L90+'A11'!L90+'A12'!L90+'A13'!L90+'A14'!L90+'A15'!L90+'A16'!L92</f>
        <v>0</v>
      </c>
      <c r="M92" s="482">
        <f ca="1">'A9'!M90+'A10'!M90+'A11'!M90+'A12'!M90+'A13'!M90+'A14'!M90+'A15'!M90+'A16'!M92</f>
        <v>0</v>
      </c>
      <c r="N92" s="482">
        <f ca="1">'A9'!N90+'A10'!N90+'A11'!N90+'A12'!N90+'A13'!N90+'A14'!N90+'A15'!N90+'A16'!N92</f>
        <v>0</v>
      </c>
      <c r="O92" s="482">
        <f ca="1">'A9'!O90+'A10'!O90+'A11'!O90+'A12'!O90+'A13'!O90+'A14'!O90+'A15'!O90+'A16'!O92</f>
        <v>0</v>
      </c>
      <c r="P92" s="482">
        <f ca="1">'A9'!P90+'A10'!P90+'A11'!P90+'A12'!P90+'A13'!P90+'A14'!P90+'A15'!P90+'A16'!P92</f>
        <v>0</v>
      </c>
      <c r="Q92" s="482">
        <f ca="1">'A9'!Q90+'A10'!Q90+'A11'!Q90+'A12'!Q90+'A13'!Q90+'A14'!Q90+'A15'!Q90+'A16'!Q92</f>
        <v>0</v>
      </c>
      <c r="R92" s="482">
        <f ca="1">'A9'!R90+'A10'!R90+'A11'!R90+'A12'!R90+'A13'!R90+'A14'!R90+'A15'!R90+'A16'!R92</f>
        <v>0</v>
      </c>
      <c r="S92" s="482">
        <f ca="1">'A9'!S90+'A10'!S90+'A11'!S90+'A12'!S90+'A13'!S90+'A14'!S90+'A15'!S90+'A16'!S92</f>
        <v>0</v>
      </c>
      <c r="T92" s="28"/>
    </row>
    <row r="93" spans="1:41" x14ac:dyDescent="0.35">
      <c r="A93" s="567" t="s">
        <v>2365</v>
      </c>
      <c r="B93" s="461"/>
      <c r="C93" s="776">
        <f t="shared" ref="C93" ca="1" si="57">SUM(F93:S93)</f>
        <v>139.41335948076409</v>
      </c>
      <c r="D93" s="791">
        <f ca="1">SUM(F93:L93)+N93+O93</f>
        <v>93.014555059124731</v>
      </c>
      <c r="E93" s="782">
        <f t="shared" ca="1" si="56"/>
        <v>46.39880442163934</v>
      </c>
      <c r="F93" s="482">
        <f ca="1">'A9'!F91+'A10'!F91+'A11'!F91+'A12'!F91+'A13'!F91+'A14'!F91+'A15'!F91+'A16'!F93</f>
        <v>8.2114909913993532</v>
      </c>
      <c r="G93" s="482">
        <f ca="1">'A9'!G91+'A10'!G91+'A11'!G91+'A12'!G91+'A13'!G91+'A14'!G91+'A15'!G91+'A16'!G93</f>
        <v>22.908542519873716</v>
      </c>
      <c r="H93" s="482">
        <f ca="1">'A9'!H91+'A10'!H91+'A11'!H91+'A12'!H91+'A13'!H91+'A14'!H91+'A15'!H91+'A16'!H93</f>
        <v>12.046224513770715</v>
      </c>
      <c r="I93" s="482">
        <f ca="1">'A9'!I91+'A10'!I91+'A11'!I91+'A12'!I91+'A13'!I91+'A14'!I91+'A15'!I91+'A16'!I93</f>
        <v>8.1639774301371837</v>
      </c>
      <c r="J93" s="482">
        <f ca="1">'A9'!J91+'A10'!J91+'A11'!J91+'A12'!J91+'A13'!J91+'A14'!J91+'A15'!J91+'A16'!J93</f>
        <v>10.254657076850775</v>
      </c>
      <c r="K93" s="482">
        <f ca="1">'A9'!K91+'A10'!K91+'A11'!K91+'A12'!K91+'A13'!K91+'A14'!K91+'A15'!K91+'A16'!K93</f>
        <v>9.6116459452776191</v>
      </c>
      <c r="L93" s="482">
        <f ca="1">'A9'!L91+'A10'!L91+'A11'!L91+'A12'!L91+'A13'!L91+'A14'!L91+'A15'!L91+'A16'!L93</f>
        <v>9.780853944264237</v>
      </c>
      <c r="M93" s="482">
        <f ca="1">'A9'!M91+'A10'!M91+'A11'!M91+'A12'!M91+'A13'!M91+'A14'!M91+'A15'!M91+'A16'!M93</f>
        <v>11.135119307776129</v>
      </c>
      <c r="N93" s="482">
        <f ca="1">'A9'!N91+'A10'!N91+'A11'!N91+'A12'!N91+'A13'!N91+'A14'!N91+'A15'!N91+'A16'!N93</f>
        <v>8.6337179356831459</v>
      </c>
      <c r="O93" s="482">
        <f ca="1">'A9'!O91+'A10'!O91+'A11'!O91+'A12'!O91+'A13'!O91+'A14'!O91+'A15'!O91+'A16'!O93</f>
        <v>3.4034447018679876</v>
      </c>
      <c r="P93" s="482">
        <f ca="1">'A9'!P91+'A10'!P91+'A11'!P91+'A12'!P91+'A13'!P91+'A14'!P91+'A15'!P91+'A16'!P93</f>
        <v>3.5336676826509241</v>
      </c>
      <c r="Q93" s="482">
        <f ca="1">'A9'!Q91+'A10'!Q91+'A11'!Q91+'A12'!Q91+'A13'!Q91+'A14'!Q91+'A15'!Q91+'A16'!Q93</f>
        <v>12.819351304719929</v>
      </c>
      <c r="R93" s="482">
        <f ca="1">'A9'!R91+'A10'!R91+'A11'!R91+'A12'!R91+'A13'!R91+'A14'!R91+'A15'!R91+'A16'!R93</f>
        <v>15.221669607248192</v>
      </c>
      <c r="S93" s="482">
        <f ca="1">'A9'!S91+'A10'!S91+'A11'!S91+'A12'!S91+'A13'!S91+'A14'!S91+'A15'!S91+'A16'!S93</f>
        <v>3.6889965192441672</v>
      </c>
      <c r="T93" s="28"/>
    </row>
    <row r="94" spans="1:41" x14ac:dyDescent="0.35">
      <c r="A94" s="567" t="s">
        <v>2366</v>
      </c>
      <c r="B94" s="461"/>
      <c r="C94" s="776">
        <f t="shared" ca="1" si="53"/>
        <v>23.189142352710814</v>
      </c>
      <c r="D94" s="791">
        <f t="shared" ca="1" si="54"/>
        <v>10.428815534822927</v>
      </c>
      <c r="E94" s="782">
        <f t="shared" ca="1" si="56"/>
        <v>12.760326817887886</v>
      </c>
      <c r="F94" s="482">
        <f ca="1">'A9'!F92+'A10'!F92+'A11'!F92+'A12'!F92+'A13'!F92+'A14'!F92+'A15'!F92+'A16'!F94</f>
        <v>5.1804303648780969</v>
      </c>
      <c r="G94" s="482">
        <f ca="1">'A9'!G92+'A10'!G92+'A11'!G92+'A12'!G92+'A13'!G92+'A14'!G92+'A15'!G92+'A16'!G94</f>
        <v>0.53636751270441096</v>
      </c>
      <c r="H94" s="482">
        <f ca="1">'A9'!H92+'A10'!H92+'A11'!H92+'A12'!H92+'A13'!H92+'A14'!H92+'A15'!H92+'A16'!H94</f>
        <v>1.4250540937324332</v>
      </c>
      <c r="I94" s="482">
        <f ca="1">'A9'!I92+'A10'!I92+'A11'!I92+'A12'!I92+'A13'!I92+'A14'!I92+'A15'!I92+'A16'!I94</f>
        <v>0.71146648325183848</v>
      </c>
      <c r="J94" s="482">
        <f ca="1">'A9'!J92+'A10'!J92+'A11'!J92+'A12'!J92+'A13'!J92+'A14'!J92+'A15'!J92+'A16'!J94</f>
        <v>1.1826560323516548</v>
      </c>
      <c r="K94" s="482">
        <f ca="1">'A9'!K92+'A10'!K92+'A11'!K92+'A12'!K92+'A13'!K92+'A14'!K92+'A15'!K92+'A16'!K94</f>
        <v>0.54683587104434883</v>
      </c>
      <c r="L94" s="482">
        <f ca="1">'A9'!L92+'A10'!L92+'A11'!L92+'A12'!L92+'A13'!L92+'A14'!L92+'A15'!L92+'A16'!L94</f>
        <v>0.84600517686014365</v>
      </c>
      <c r="M94" s="482">
        <f ca="1">'A9'!M92+'A10'!M92+'A11'!M92+'A12'!M92+'A13'!M92+'A14'!M92+'A15'!M92+'A16'!M94</f>
        <v>5.1549499639152767</v>
      </c>
      <c r="N94" s="482">
        <f ca="1">'A9'!N92+'A10'!N92+'A11'!N92+'A12'!N92+'A13'!N92+'A14'!N92+'A15'!N92+'A16'!N94</f>
        <v>0</v>
      </c>
      <c r="O94" s="482">
        <f ca="1">'A9'!O92+'A10'!O92+'A11'!O92+'A12'!O92+'A13'!O92+'A14'!O92+'A15'!O92+'A16'!O94</f>
        <v>0</v>
      </c>
      <c r="P94" s="482">
        <f ca="1">'A9'!P92+'A10'!P92+'A11'!P92+'A12'!P92+'A13'!P92+'A14'!P92+'A15'!P92+'A16'!P94</f>
        <v>1.6481345769343578</v>
      </c>
      <c r="Q94" s="482">
        <f ca="1">'A9'!Q92+'A10'!Q92+'A11'!Q92+'A12'!Q92+'A13'!Q92+'A14'!Q92+'A15'!Q92+'A16'!Q94</f>
        <v>1.3788880750476018</v>
      </c>
      <c r="R94" s="482">
        <f ca="1">'A9'!R92+'A10'!R92+'A11'!R92+'A12'!R92+'A13'!R92+'A14'!R92+'A15'!R92+'A16'!R94</f>
        <v>3.6345744783685707</v>
      </c>
      <c r="S94" s="482">
        <f ca="1">'A9'!S92+'A10'!S92+'A11'!S92+'A12'!S92+'A13'!S92+'A14'!S92+'A15'!S92+'A16'!S94</f>
        <v>0.94377972362207974</v>
      </c>
      <c r="T94" s="28"/>
    </row>
    <row r="95" spans="1:41" x14ac:dyDescent="0.35">
      <c r="A95" s="567" t="s">
        <v>1862</v>
      </c>
      <c r="B95" s="461"/>
      <c r="C95" s="776">
        <f t="shared" ca="1" si="53"/>
        <v>12.95812813740184</v>
      </c>
      <c r="D95" s="791">
        <f t="shared" ca="1" si="54"/>
        <v>6.7560500611455039</v>
      </c>
      <c r="E95" s="782">
        <f t="shared" ca="1" si="56"/>
        <v>6.2020780762563366</v>
      </c>
      <c r="F95" s="482">
        <f ca="1">'A9'!F93+'A10'!F93+'A11'!F93+'A12'!F93+'A13'!F93+'A14'!F93+'A15'!F93+'A16'!F95</f>
        <v>0.77095147200631198</v>
      </c>
      <c r="G95" s="482">
        <f ca="1">'A9'!G93+'A10'!G93+'A11'!G93+'A12'!G93+'A13'!G93+'A14'!G93+'A15'!G93+'A16'!G95</f>
        <v>0.97489769415944083</v>
      </c>
      <c r="H95" s="482">
        <f ca="1">'A9'!H93+'A10'!H93+'A11'!H93+'A12'!H93+'A13'!H93+'A14'!H93+'A15'!H93+'A16'!H95</f>
        <v>1.0137682898286104</v>
      </c>
      <c r="I95" s="482">
        <f ca="1">'A9'!I93+'A10'!I93+'A11'!I93+'A12'!I93+'A13'!I93+'A14'!I93+'A15'!I93+'A16'!I95</f>
        <v>4.0919945522360786E-2</v>
      </c>
      <c r="J95" s="482">
        <f ca="1">'A9'!J93+'A10'!J93+'A11'!J93+'A12'!J93+'A13'!J93+'A14'!J93+'A15'!J93+'A16'!J95</f>
        <v>0.83967070820605538</v>
      </c>
      <c r="K95" s="482">
        <f ca="1">'A9'!K93+'A10'!K93+'A11'!K93+'A12'!K93+'A13'!K93+'A14'!K93+'A15'!K93+'A16'!K95</f>
        <v>0.15652820573480941</v>
      </c>
      <c r="L95" s="482">
        <f ca="1">'A9'!L93+'A10'!L93+'A11'!L93+'A12'!L93+'A13'!L93+'A14'!L93+'A15'!L93+'A16'!L95</f>
        <v>0.7470562540577862</v>
      </c>
      <c r="M95" s="482">
        <f ca="1">'A9'!M93+'A10'!M93+'A11'!M93+'A12'!M93+'A13'!M93+'A14'!M93+'A15'!M93+'A16'!M95</f>
        <v>0</v>
      </c>
      <c r="N95" s="482">
        <f ca="1">'A9'!N93+'A10'!N93+'A11'!N93+'A12'!N93+'A13'!N93+'A14'!N93+'A15'!N93+'A16'!N95</f>
        <v>2.2122574916301279</v>
      </c>
      <c r="O95" s="482">
        <f ca="1">'A9'!O93+'A10'!O93+'A11'!O93+'A12'!O93+'A13'!O93+'A14'!O93+'A15'!O93+'A16'!O95</f>
        <v>0</v>
      </c>
      <c r="P95" s="482">
        <f ca="1">'A9'!P93+'A10'!P93+'A11'!P93+'A12'!P93+'A13'!P93+'A14'!P93+'A15'!P93+'A16'!P95</f>
        <v>0.7044192177933577</v>
      </c>
      <c r="Q95" s="482">
        <f ca="1">'A9'!Q93+'A10'!Q93+'A11'!Q93+'A12'!Q93+'A13'!Q93+'A14'!Q93+'A15'!Q93+'A16'!Q95</f>
        <v>0</v>
      </c>
      <c r="R95" s="482">
        <f ca="1">'A9'!R93+'A10'!R93+'A11'!R93+'A12'!R93+'A13'!R93+'A14'!R93+'A15'!R93+'A16'!R95</f>
        <v>0</v>
      </c>
      <c r="S95" s="482">
        <f ca="1">'A9'!S93+'A10'!S93+'A11'!S93+'A12'!S93+'A13'!S93+'A14'!S93+'A15'!S93+'A16'!S95</f>
        <v>5.4976588584629784</v>
      </c>
      <c r="T95" s="28"/>
    </row>
    <row r="96" spans="1:41" s="212" customFormat="1" x14ac:dyDescent="0.35">
      <c r="A96" s="567" t="s">
        <v>1863</v>
      </c>
      <c r="B96" s="491"/>
      <c r="C96" s="776">
        <f t="shared" ca="1" si="53"/>
        <v>3.2970354072701578</v>
      </c>
      <c r="D96" s="791">
        <f t="shared" ca="1" si="54"/>
        <v>2.6507480792576277</v>
      </c>
      <c r="E96" s="782">
        <f t="shared" ca="1" si="56"/>
        <v>0.64628732801253019</v>
      </c>
      <c r="F96" s="482">
        <f ca="1">'A9'!F94+'A10'!F94+'A11'!F94+'A12'!F94+'A13'!F94+'A14'!F94+'A15'!F94+'A16'!F96</f>
        <v>0</v>
      </c>
      <c r="G96" s="482">
        <f ca="1">'A9'!G94+'A10'!G94+'A11'!G94+'A12'!G94+'A13'!G94+'A14'!G94+'A15'!G94+'A16'!G96</f>
        <v>0</v>
      </c>
      <c r="H96" s="482">
        <f ca="1">'A9'!H94+'A10'!H94+'A11'!H94+'A12'!H94+'A13'!H94+'A14'!H94+'A15'!H94+'A16'!H96</f>
        <v>0.7895143419194125</v>
      </c>
      <c r="I96" s="482">
        <f ca="1">'A9'!I94+'A10'!I94+'A11'!I94+'A12'!I94+'A13'!I94+'A14'!I94+'A15'!I94+'A16'!I96</f>
        <v>0</v>
      </c>
      <c r="J96" s="482">
        <f ca="1">'A9'!J94+'A10'!J94+'A11'!J94+'A12'!J94+'A13'!J94+'A14'!J94+'A15'!J94+'A16'!J96</f>
        <v>0.80799397229648029</v>
      </c>
      <c r="K96" s="482">
        <f ca="1">'A9'!K94+'A10'!K94+'A11'!K94+'A12'!K94+'A13'!K94+'A14'!K94+'A15'!K94+'A16'!K96</f>
        <v>0</v>
      </c>
      <c r="L96" s="482">
        <f ca="1">'A9'!L94+'A10'!L94+'A11'!L94+'A12'!L94+'A13'!L94+'A14'!L94+'A15'!L94+'A16'!L96</f>
        <v>0</v>
      </c>
      <c r="M96" s="482">
        <f ca="1">'A9'!M94+'A10'!M94+'A11'!M94+'A12'!M94+'A13'!M94+'A14'!M94+'A15'!M94+'A16'!M96</f>
        <v>0</v>
      </c>
      <c r="N96" s="482">
        <f ca="1">'A9'!N94+'A10'!N94+'A11'!N94+'A12'!N94+'A13'!N94+'A14'!N94+'A15'!N94+'A16'!N96</f>
        <v>1.0532397650417349</v>
      </c>
      <c r="O96" s="482">
        <f ca="1">'A9'!O94+'A10'!O94+'A11'!O94+'A12'!O94+'A13'!O94+'A14'!O94+'A15'!O94+'A16'!O96</f>
        <v>0</v>
      </c>
      <c r="P96" s="482">
        <f ca="1">'A9'!P94+'A10'!P94+'A11'!P94+'A12'!P94+'A13'!P94+'A14'!P94+'A15'!P94+'A16'!P96</f>
        <v>0</v>
      </c>
      <c r="Q96" s="482">
        <f ca="1">'A9'!Q94+'A10'!Q94+'A11'!Q94+'A12'!Q94+'A13'!Q94+'A14'!Q94+'A15'!Q94+'A16'!Q96</f>
        <v>0</v>
      </c>
      <c r="R96" s="482">
        <f ca="1">'A9'!R94+'A10'!R94+'A11'!R94+'A12'!R94+'A13'!R94+'A14'!R94+'A15'!R94+'A16'!R96</f>
        <v>0.64628732801253019</v>
      </c>
      <c r="S96" s="482">
        <f ca="1">'A9'!S94+'A10'!S94+'A11'!S94+'A12'!S94+'A13'!S94+'A14'!S94+'A15'!S94+'A16'!S96</f>
        <v>0</v>
      </c>
      <c r="T96" s="28"/>
      <c r="U96" s="3"/>
      <c r="V96" s="3"/>
      <c r="W96" s="3"/>
      <c r="X96" s="3"/>
      <c r="Y96" s="3"/>
      <c r="Z96" s="3"/>
      <c r="AA96" s="3"/>
      <c r="AB96" s="3"/>
      <c r="AC96" s="3"/>
      <c r="AD96" s="3"/>
      <c r="AE96" s="3"/>
      <c r="AF96" s="3"/>
      <c r="AG96" s="3"/>
      <c r="AH96" s="3"/>
      <c r="AI96" s="3"/>
      <c r="AJ96" s="3"/>
      <c r="AK96" s="3"/>
      <c r="AL96" s="3"/>
      <c r="AM96" s="3"/>
      <c r="AN96" s="3"/>
      <c r="AO96" s="3"/>
    </row>
    <row r="97" spans="1:41" x14ac:dyDescent="0.35">
      <c r="A97" s="567" t="s">
        <v>1889</v>
      </c>
      <c r="B97" s="461"/>
      <c r="C97" s="776">
        <f t="shared" ca="1" si="53"/>
        <v>222.17274721558513</v>
      </c>
      <c r="D97" s="791">
        <f t="shared" ca="1" si="54"/>
        <v>118.53030270796242</v>
      </c>
      <c r="E97" s="782">
        <f t="shared" ca="1" si="56"/>
        <v>103.64244450762274</v>
      </c>
      <c r="F97" s="482">
        <f ca="1">'A9'!F95+'A10'!F95+'A11'!F95+'A12'!F95+'A13'!F95+'A14'!F95+'A15'!F95+'A16'!F97</f>
        <v>7.5911443945344459</v>
      </c>
      <c r="G97" s="482">
        <f ca="1">'A9'!G95+'A10'!G95+'A11'!G95+'A12'!G95+'A13'!G95+'A14'!G95+'A15'!G95+'A16'!G97</f>
        <v>26.701443074059064</v>
      </c>
      <c r="H97" s="482">
        <f ca="1">'A9'!H95+'A10'!H95+'A11'!H95+'A12'!H95+'A13'!H95+'A14'!H95+'A15'!H95+'A16'!H97</f>
        <v>9.8718219711102844</v>
      </c>
      <c r="I97" s="482">
        <f ca="1">'A9'!I95+'A10'!I95+'A11'!I95+'A12'!I95+'A13'!I95+'A14'!I95+'A15'!I95+'A16'!I97</f>
        <v>17.310539926509506</v>
      </c>
      <c r="J97" s="482">
        <f ca="1">'A9'!J95+'A10'!J95+'A11'!J95+'A12'!J95+'A13'!J95+'A14'!J95+'A15'!J95+'A16'!J97</f>
        <v>10.147761008080598</v>
      </c>
      <c r="K97" s="482">
        <f ca="1">'A9'!K95+'A10'!K95+'A11'!K95+'A12'!K95+'A13'!K95+'A14'!K95+'A15'!K95+'A16'!K97</f>
        <v>15.016520120258519</v>
      </c>
      <c r="L97" s="482">
        <f ca="1">'A9'!L95+'A10'!L95+'A11'!L95+'A12'!L95+'A13'!L95+'A14'!L95+'A15'!L95+'A16'!L97</f>
        <v>15.097771131764564</v>
      </c>
      <c r="M97" s="482">
        <f ca="1">'A9'!M95+'A10'!M95+'A11'!M95+'A12'!M95+'A13'!M95+'A14'!M95+'A15'!M95+'A16'!M97</f>
        <v>43.066784506424682</v>
      </c>
      <c r="N97" s="482">
        <f ca="1">'A9'!N95+'A10'!N95+'A11'!N95+'A12'!N95+'A13'!N95+'A14'!N95+'A15'!N95+'A16'!N97</f>
        <v>11.099473437127282</v>
      </c>
      <c r="O97" s="482">
        <f ca="1">'A9'!O95+'A10'!O95+'A11'!O95+'A12'!O95+'A13'!O95+'A14'!O95+'A15'!O95+'A16'!O97</f>
        <v>5.6938276445181453</v>
      </c>
      <c r="P97" s="482">
        <f ca="1">'A9'!P95+'A10'!P95+'A11'!P95+'A12'!P95+'A13'!P95+'A14'!P95+'A15'!P95+'A16'!P97</f>
        <v>11.915232992982634</v>
      </c>
      <c r="Q97" s="482">
        <f ca="1">'A9'!Q95+'A10'!Q95+'A11'!Q95+'A12'!Q95+'A13'!Q95+'A14'!Q95+'A15'!Q95+'A16'!Q97</f>
        <v>36.014544865738429</v>
      </c>
      <c r="R97" s="482">
        <f ca="1">'A9'!R95+'A10'!R95+'A11'!R95+'A12'!R95+'A13'!R95+'A14'!R95+'A15'!R95+'A16'!R97</f>
        <v>4.3296136190246983</v>
      </c>
      <c r="S97" s="482">
        <f ca="1">'A9'!S95+'A10'!S95+'A11'!S95+'A12'!S95+'A13'!S95+'A14'!S95+'A15'!S95+'A16'!S97</f>
        <v>8.3162685234522904</v>
      </c>
      <c r="T97" s="28"/>
    </row>
    <row r="98" spans="1:41" x14ac:dyDescent="0.35">
      <c r="A98" s="567" t="s">
        <v>1890</v>
      </c>
      <c r="B98" s="461"/>
      <c r="C98" s="776">
        <f t="shared" ca="1" si="53"/>
        <v>1.0665905208365292</v>
      </c>
      <c r="D98" s="791">
        <f t="shared" ca="1" si="54"/>
        <v>1.0665905208365292</v>
      </c>
      <c r="E98" s="782">
        <f t="shared" ca="1" si="56"/>
        <v>0</v>
      </c>
      <c r="F98" s="482">
        <f ca="1">'A9'!F96+'A10'!F96+'A11'!F96+'A12'!F96+'A13'!F96+'A14'!F96+'A15'!F96+'A16'!F98</f>
        <v>0</v>
      </c>
      <c r="G98" s="482">
        <f ca="1">'A9'!G96+'A10'!G96+'A11'!G96+'A12'!G96+'A13'!G96+'A14'!G96+'A15'!G96+'A16'!G98</f>
        <v>0</v>
      </c>
      <c r="H98" s="482">
        <f ca="1">'A9'!H96+'A10'!H96+'A11'!H96+'A12'!H96+'A13'!H96+'A14'!H96+'A15'!H96+'A16'!H98</f>
        <v>5.6176986998060355E-2</v>
      </c>
      <c r="I98" s="482">
        <f ca="1">'A9'!I96+'A10'!I96+'A11'!I96+'A12'!I96+'A13'!I96+'A14'!I96+'A15'!I96+'A16'!I98</f>
        <v>0.85961253143225835</v>
      </c>
      <c r="J98" s="482">
        <f ca="1">'A9'!J96+'A10'!J96+'A11'!J96+'A12'!J96+'A13'!J96+'A14'!J96+'A15'!J96+'A16'!J98</f>
        <v>0</v>
      </c>
      <c r="K98" s="482">
        <f ca="1">'A9'!K96+'A10'!K96+'A11'!K96+'A12'!K96+'A13'!K96+'A14'!K96+'A15'!K96+'A16'!K98</f>
        <v>0.15080100240621039</v>
      </c>
      <c r="L98" s="482">
        <f ca="1">'A9'!L96+'A10'!L96+'A11'!L96+'A12'!L96+'A13'!L96+'A14'!L96+'A15'!L96+'A16'!L98</f>
        <v>0</v>
      </c>
      <c r="M98" s="482">
        <f ca="1">'A9'!M96+'A10'!M96+'A11'!M96+'A12'!M96+'A13'!M96+'A14'!M96+'A15'!M96+'A16'!M98</f>
        <v>0</v>
      </c>
      <c r="N98" s="482">
        <f ca="1">'A9'!N96+'A10'!N96+'A11'!N96+'A12'!N96+'A13'!N96+'A14'!N96+'A15'!N96+'A16'!N98</f>
        <v>0</v>
      </c>
      <c r="O98" s="482">
        <f ca="1">'A9'!O96+'A10'!O96+'A11'!O96+'A12'!O96+'A13'!O96+'A14'!O96+'A15'!O96+'A16'!O98</f>
        <v>0</v>
      </c>
      <c r="P98" s="482">
        <f ca="1">'A9'!P96+'A10'!P96+'A11'!P96+'A12'!P96+'A13'!P96+'A14'!P96+'A15'!P96+'A16'!P98</f>
        <v>0</v>
      </c>
      <c r="Q98" s="482">
        <f ca="1">'A9'!Q96+'A10'!Q96+'A11'!Q96+'A12'!Q96+'A13'!Q96+'A14'!Q96+'A15'!Q96+'A16'!Q98</f>
        <v>0</v>
      </c>
      <c r="R98" s="482">
        <f ca="1">'A9'!R96+'A10'!R96+'A11'!R96+'A12'!R96+'A13'!R96+'A14'!R96+'A15'!R96+'A16'!R98</f>
        <v>0</v>
      </c>
      <c r="S98" s="482">
        <f ca="1">'A9'!S96+'A10'!S96+'A11'!S96+'A12'!S96+'A13'!S96+'A14'!S96+'A15'!S96+'A16'!S98</f>
        <v>0</v>
      </c>
      <c r="T98" s="28"/>
    </row>
    <row r="99" spans="1:41" x14ac:dyDescent="0.35">
      <c r="A99" s="567" t="s">
        <v>1891</v>
      </c>
      <c r="B99" s="461"/>
      <c r="C99" s="776">
        <f t="shared" ca="1" si="53"/>
        <v>2.2276615823581034</v>
      </c>
      <c r="D99" s="791">
        <f t="shared" ca="1" si="54"/>
        <v>1.8062048849493215</v>
      </c>
      <c r="E99" s="782">
        <f t="shared" ca="1" si="56"/>
        <v>0.42145669740878206</v>
      </c>
      <c r="F99" s="482">
        <f ca="1">'A9'!F97+'A10'!F97+'A11'!F97+'A12'!F97+'A13'!F97+'A14'!F97+'A15'!F97+'A16'!F99</f>
        <v>0.57359478681234166</v>
      </c>
      <c r="G99" s="482">
        <f ca="1">'A9'!G97+'A10'!G97+'A11'!G97+'A12'!G97+'A13'!G97+'A14'!G97+'A15'!G97+'A16'!G99</f>
        <v>0.24681580384858495</v>
      </c>
      <c r="H99" s="482">
        <f ca="1">'A9'!H97+'A10'!H97+'A11'!H97+'A12'!H97+'A13'!H97+'A14'!H97+'A15'!H97+'A16'!H99</f>
        <v>0</v>
      </c>
      <c r="I99" s="482">
        <f ca="1">'A9'!I97+'A10'!I97+'A11'!I97+'A12'!I97+'A13'!I97+'A14'!I97+'A15'!I97+'A16'!I99</f>
        <v>0</v>
      </c>
      <c r="J99" s="482">
        <f ca="1">'A9'!J97+'A10'!J97+'A11'!J97+'A12'!J97+'A13'!J97+'A14'!J97+'A15'!J97+'A16'!J99</f>
        <v>0.25875025550223152</v>
      </c>
      <c r="K99" s="482">
        <f ca="1">'A9'!K97+'A10'!K97+'A11'!K97+'A12'!K97+'A13'!K97+'A14'!K97+'A15'!K97+'A16'!K99</f>
        <v>0.19944690582102606</v>
      </c>
      <c r="L99" s="482">
        <f ca="1">'A9'!L97+'A10'!L97+'A11'!L97+'A12'!L97+'A13'!L97+'A14'!L97+'A15'!L97+'A16'!L99</f>
        <v>0.45007483534323689</v>
      </c>
      <c r="M99" s="482">
        <f ca="1">'A9'!M97+'A10'!M97+'A11'!M97+'A12'!M97+'A13'!M97+'A14'!M97+'A15'!M97+'A16'!M99</f>
        <v>0</v>
      </c>
      <c r="N99" s="482">
        <f ca="1">'A9'!N97+'A10'!N97+'A11'!N97+'A12'!N97+'A13'!N97+'A14'!N97+'A15'!N97+'A16'!N99</f>
        <v>7.7522297621900507E-2</v>
      </c>
      <c r="O99" s="482">
        <f ca="1">'A9'!O97+'A10'!O97+'A11'!O97+'A12'!O97+'A13'!O97+'A14'!O97+'A15'!O97+'A16'!O99</f>
        <v>0</v>
      </c>
      <c r="P99" s="482">
        <f ca="1">'A9'!P97+'A10'!P97+'A11'!P97+'A12'!P97+'A13'!P97+'A14'!P97+'A15'!P97+'A16'!P99</f>
        <v>0.42145669740878206</v>
      </c>
      <c r="Q99" s="482">
        <f ca="1">'A9'!Q97+'A10'!Q97+'A11'!Q97+'A12'!Q97+'A13'!Q97+'A14'!Q97+'A15'!Q97+'A16'!Q99</f>
        <v>0</v>
      </c>
      <c r="R99" s="482">
        <f ca="1">'A9'!R97+'A10'!R97+'A11'!R97+'A12'!R97+'A13'!R97+'A14'!R97+'A15'!R97+'A16'!R99</f>
        <v>0</v>
      </c>
      <c r="S99" s="482">
        <f ca="1">'A9'!S97+'A10'!S97+'A11'!S97+'A12'!S97+'A13'!S97+'A14'!S97+'A15'!S97+'A16'!S99</f>
        <v>0</v>
      </c>
      <c r="T99" s="28"/>
    </row>
    <row r="100" spans="1:41" x14ac:dyDescent="0.35">
      <c r="A100" s="567" t="s">
        <v>1892</v>
      </c>
      <c r="B100" s="461"/>
      <c r="C100" s="776">
        <f t="shared" ca="1" si="53"/>
        <v>0</v>
      </c>
      <c r="D100" s="791">
        <f t="shared" ca="1" si="54"/>
        <v>0</v>
      </c>
      <c r="E100" s="782">
        <f t="shared" ca="1" si="56"/>
        <v>0</v>
      </c>
      <c r="F100" s="482">
        <f ca="1">'A9'!F98+'A10'!F98+'A11'!F98+'A12'!F98+'A13'!F98+'A14'!F98+'A15'!F98+'A16'!F100</f>
        <v>0</v>
      </c>
      <c r="G100" s="482">
        <f ca="1">'A9'!G98+'A10'!G98+'A11'!G98+'A12'!G98+'A13'!G98+'A14'!G98+'A15'!G98+'A16'!G100</f>
        <v>0</v>
      </c>
      <c r="H100" s="482">
        <f ca="1">'A9'!H98+'A10'!H98+'A11'!H98+'A12'!H98+'A13'!H98+'A14'!H98+'A15'!H98+'A16'!H100</f>
        <v>0</v>
      </c>
      <c r="I100" s="482">
        <f ca="1">'A9'!I98+'A10'!I98+'A11'!I98+'A12'!I98+'A13'!I98+'A14'!I98+'A15'!I98+'A16'!I100</f>
        <v>0</v>
      </c>
      <c r="J100" s="482">
        <f ca="1">'A9'!J98+'A10'!J98+'A11'!J98+'A12'!J98+'A13'!J98+'A14'!J98+'A15'!J98+'A16'!J100</f>
        <v>0</v>
      </c>
      <c r="K100" s="482">
        <f ca="1">'A9'!K98+'A10'!K98+'A11'!K98+'A12'!K98+'A13'!K98+'A14'!K98+'A15'!K98+'A16'!K100</f>
        <v>0</v>
      </c>
      <c r="L100" s="482">
        <f ca="1">'A9'!L98+'A10'!L98+'A11'!L98+'A12'!L98+'A13'!L98+'A14'!L98+'A15'!L98+'A16'!L100</f>
        <v>0</v>
      </c>
      <c r="M100" s="482">
        <f ca="1">'A9'!M98+'A10'!M98+'A11'!M98+'A12'!M98+'A13'!M98+'A14'!M98+'A15'!M98+'A16'!M100</f>
        <v>0</v>
      </c>
      <c r="N100" s="482">
        <f ca="1">'A9'!N98+'A10'!N98+'A11'!N98+'A12'!N98+'A13'!N98+'A14'!N98+'A15'!N98+'A16'!N100</f>
        <v>0</v>
      </c>
      <c r="O100" s="482">
        <f ca="1">'A9'!O98+'A10'!O98+'A11'!O98+'A12'!O98+'A13'!O98+'A14'!O98+'A15'!O98+'A16'!O100</f>
        <v>0</v>
      </c>
      <c r="P100" s="482">
        <f ca="1">'A9'!P98+'A10'!P98+'A11'!P98+'A12'!P98+'A13'!P98+'A14'!P98+'A15'!P98+'A16'!P100</f>
        <v>0</v>
      </c>
      <c r="Q100" s="482">
        <f ca="1">'A9'!Q98+'A10'!Q98+'A11'!Q98+'A12'!Q98+'A13'!Q98+'A14'!Q98+'A15'!Q98+'A16'!Q100</f>
        <v>0</v>
      </c>
      <c r="R100" s="482">
        <f ca="1">'A9'!R98+'A10'!R98+'A11'!R98+'A12'!R98+'A13'!R98+'A14'!R98+'A15'!R98+'A16'!R100</f>
        <v>0</v>
      </c>
      <c r="S100" s="482">
        <f ca="1">'A9'!S98+'A10'!S98+'A11'!S98+'A12'!S98+'A13'!S98+'A14'!S98+'A15'!S98+'A16'!S100</f>
        <v>0</v>
      </c>
      <c r="T100" s="28"/>
    </row>
    <row r="101" spans="1:41" x14ac:dyDescent="0.35">
      <c r="A101" s="567" t="s">
        <v>1866</v>
      </c>
      <c r="B101" s="461"/>
      <c r="C101" s="776">
        <f t="shared" ca="1" si="53"/>
        <v>0.63674427514225829</v>
      </c>
      <c r="D101" s="791">
        <f t="shared" ca="1" si="54"/>
        <v>0.63674427514225829</v>
      </c>
      <c r="E101" s="782">
        <f t="shared" ca="1" si="56"/>
        <v>0</v>
      </c>
      <c r="F101" s="482">
        <f ca="1">'A9'!F99+'A10'!F99+'A11'!F99+'A12'!F99+'A13'!F99+'A14'!F99+'A15'!F99+'A16'!F101</f>
        <v>0</v>
      </c>
      <c r="G101" s="482">
        <f ca="1">'A9'!G99+'A10'!G99+'A11'!G99+'A12'!G99+'A13'!G99+'A14'!G99+'A15'!G99+'A16'!G101</f>
        <v>0</v>
      </c>
      <c r="H101" s="482">
        <f ca="1">'A9'!H99+'A10'!H99+'A11'!H99+'A12'!H99+'A13'!H99+'A14'!H99+'A15'!H99+'A16'!H101</f>
        <v>0</v>
      </c>
      <c r="I101" s="482">
        <f ca="1">'A9'!I99+'A10'!I99+'A11'!I99+'A12'!I99+'A13'!I99+'A14'!I99+'A15'!I99+'A16'!I101</f>
        <v>0</v>
      </c>
      <c r="J101" s="482">
        <f ca="1">'A9'!J99+'A10'!J99+'A11'!J99+'A12'!J99+'A13'!J99+'A14'!J99+'A15'!J99+'A16'!J101</f>
        <v>0</v>
      </c>
      <c r="K101" s="482">
        <f ca="1">'A9'!K99+'A10'!K99+'A11'!K99+'A12'!K99+'A13'!K99+'A14'!K99+'A15'!K99+'A16'!K101</f>
        <v>0</v>
      </c>
      <c r="L101" s="482">
        <f ca="1">'A9'!L99+'A10'!L99+'A11'!L99+'A12'!L99+'A13'!L99+'A14'!L99+'A15'!L99+'A16'!L101</f>
        <v>0</v>
      </c>
      <c r="M101" s="482">
        <f ca="1">'A9'!M99+'A10'!M99+'A11'!M99+'A12'!M99+'A13'!M99+'A14'!M99+'A15'!M99+'A16'!M101</f>
        <v>0</v>
      </c>
      <c r="N101" s="482">
        <f ca="1">'A9'!N99+'A10'!N99+'A11'!N99+'A12'!N99+'A13'!N99+'A14'!N99+'A15'!N99+'A16'!N101</f>
        <v>0.27617956886642814</v>
      </c>
      <c r="O101" s="482">
        <f ca="1">'A9'!O99+'A10'!O99+'A11'!O99+'A12'!O99+'A13'!O99+'A14'!O99+'A15'!O99+'A16'!O101</f>
        <v>0.36056470627583009</v>
      </c>
      <c r="P101" s="482">
        <f ca="1">'A9'!P99+'A10'!P99+'A11'!P99+'A12'!P99+'A13'!P99+'A14'!P99+'A15'!P99+'A16'!P101</f>
        <v>0</v>
      </c>
      <c r="Q101" s="482">
        <f ca="1">'A9'!Q99+'A10'!Q99+'A11'!Q99+'A12'!Q99+'A13'!Q99+'A14'!Q99+'A15'!Q99+'A16'!Q101</f>
        <v>0</v>
      </c>
      <c r="R101" s="482">
        <f ca="1">'A9'!R99+'A10'!R99+'A11'!R99+'A12'!R99+'A13'!R99+'A14'!R99+'A15'!R99+'A16'!R101</f>
        <v>0</v>
      </c>
      <c r="S101" s="482">
        <f ca="1">'A9'!S99+'A10'!S99+'A11'!S99+'A12'!S99+'A13'!S99+'A14'!S99+'A15'!S99+'A16'!S101</f>
        <v>0</v>
      </c>
      <c r="T101" s="28"/>
    </row>
    <row r="102" spans="1:41" x14ac:dyDescent="0.35">
      <c r="A102" s="567" t="s">
        <v>1893</v>
      </c>
      <c r="B102" s="461"/>
      <c r="C102" s="776">
        <f t="shared" ca="1" si="53"/>
        <v>2.2812204395326914</v>
      </c>
      <c r="D102" s="791">
        <f t="shared" ca="1" si="54"/>
        <v>1.584537564107001</v>
      </c>
      <c r="E102" s="782">
        <f t="shared" ca="1" si="56"/>
        <v>0.69668287542569018</v>
      </c>
      <c r="F102" s="482">
        <f ca="1">'A9'!F100+'A10'!F100+'A11'!F100+'A12'!F100+'A13'!F100+'A14'!F100+'A15'!F100+'A16'!F102</f>
        <v>0</v>
      </c>
      <c r="G102" s="482">
        <f ca="1">'A9'!G100+'A10'!G100+'A11'!G100+'A12'!G100+'A13'!G100+'A14'!G100+'A15'!G100+'A16'!G102</f>
        <v>0</v>
      </c>
      <c r="H102" s="482">
        <f ca="1">'A9'!H100+'A10'!H100+'A11'!H100+'A12'!H100+'A13'!H100+'A14'!H100+'A15'!H100+'A16'!H102</f>
        <v>0</v>
      </c>
      <c r="I102" s="482">
        <f ca="1">'A9'!I100+'A10'!I100+'A11'!I100+'A12'!I100+'A13'!I100+'A14'!I100+'A15'!I100+'A16'!I102</f>
        <v>0</v>
      </c>
      <c r="J102" s="482">
        <f ca="1">'A9'!J100+'A10'!J100+'A11'!J100+'A12'!J100+'A13'!J100+'A14'!J100+'A15'!J100+'A16'!J102</f>
        <v>0</v>
      </c>
      <c r="K102" s="482">
        <f ca="1">'A9'!K100+'A10'!K100+'A11'!K100+'A12'!K100+'A13'!K100+'A14'!K100+'A15'!K100+'A16'!K102</f>
        <v>0</v>
      </c>
      <c r="L102" s="482">
        <f ca="1">'A9'!L100+'A10'!L100+'A11'!L100+'A12'!L100+'A13'!L100+'A14'!L100+'A15'!L100+'A16'!L102</f>
        <v>0</v>
      </c>
      <c r="M102" s="482">
        <f ca="1">'A9'!M100+'A10'!M100+'A11'!M100+'A12'!M100+'A13'!M100+'A14'!M100+'A15'!M100+'A16'!M102</f>
        <v>0</v>
      </c>
      <c r="N102" s="482">
        <f ca="1">'A9'!N100+'A10'!N100+'A11'!N100+'A12'!N100+'A13'!N100+'A14'!N100+'A15'!N100+'A16'!N102</f>
        <v>0</v>
      </c>
      <c r="O102" s="482">
        <f ca="1">'A9'!O100+'A10'!O100+'A11'!O100+'A12'!O100+'A13'!O100+'A14'!O100+'A15'!O100+'A16'!O102</f>
        <v>1.584537564107001</v>
      </c>
      <c r="P102" s="482">
        <f ca="1">'A9'!P100+'A10'!P100+'A11'!P100+'A12'!P100+'A13'!P100+'A14'!P100+'A15'!P100+'A16'!P102</f>
        <v>0.69668287542569018</v>
      </c>
      <c r="Q102" s="482">
        <f ca="1">'A9'!Q100+'A10'!Q100+'A11'!Q100+'A12'!Q100+'A13'!Q100+'A14'!Q100+'A15'!Q100+'A16'!Q102</f>
        <v>0</v>
      </c>
      <c r="R102" s="482">
        <f ca="1">'A9'!R100+'A10'!R100+'A11'!R100+'A12'!R100+'A13'!R100+'A14'!R100+'A15'!R100+'A16'!R102</f>
        <v>0</v>
      </c>
      <c r="S102" s="482">
        <f ca="1">'A9'!S100+'A10'!S100+'A11'!S100+'A12'!S100+'A13'!S100+'A14'!S100+'A15'!S100+'A16'!S102</f>
        <v>0</v>
      </c>
      <c r="T102" s="28"/>
    </row>
    <row r="103" spans="1:41" x14ac:dyDescent="0.35">
      <c r="A103" s="567" t="s">
        <v>1894</v>
      </c>
      <c r="B103" s="461"/>
      <c r="C103" s="776">
        <f t="shared" ca="1" si="53"/>
        <v>0</v>
      </c>
      <c r="D103" s="791">
        <f t="shared" ca="1" si="54"/>
        <v>0</v>
      </c>
      <c r="E103" s="782">
        <f t="shared" ca="1" si="56"/>
        <v>0</v>
      </c>
      <c r="F103" s="482">
        <f ca="1">'A9'!F101+'A10'!F101+'A11'!F101+'A12'!F101+'A13'!F101+'A14'!F101+'A15'!F101+'A16'!F103</f>
        <v>0</v>
      </c>
      <c r="G103" s="482">
        <f ca="1">'A9'!G101+'A10'!G101+'A11'!G101+'A12'!G101+'A13'!G101+'A14'!G101+'A15'!G101+'A16'!G103</f>
        <v>0</v>
      </c>
      <c r="H103" s="482">
        <f ca="1">'A9'!H101+'A10'!H101+'A11'!H101+'A12'!H101+'A13'!H101+'A14'!H101+'A15'!H101+'A16'!H103</f>
        <v>0</v>
      </c>
      <c r="I103" s="482">
        <f ca="1">'A9'!I101+'A10'!I101+'A11'!I101+'A12'!I101+'A13'!I101+'A14'!I101+'A15'!I101+'A16'!I103</f>
        <v>0</v>
      </c>
      <c r="J103" s="482">
        <f ca="1">'A9'!J101+'A10'!J101+'A11'!J101+'A12'!J101+'A13'!J101+'A14'!J101+'A15'!J101+'A16'!J103</f>
        <v>0</v>
      </c>
      <c r="K103" s="482">
        <f ca="1">'A9'!K101+'A10'!K101+'A11'!K101+'A12'!K101+'A13'!K101+'A14'!K101+'A15'!K101+'A16'!K103</f>
        <v>0</v>
      </c>
      <c r="L103" s="482">
        <f ca="1">'A9'!L101+'A10'!L101+'A11'!L101+'A12'!L101+'A13'!L101+'A14'!L101+'A15'!L101+'A16'!L103</f>
        <v>0</v>
      </c>
      <c r="M103" s="482">
        <f ca="1">'A9'!M101+'A10'!M101+'A11'!M101+'A12'!M101+'A13'!M101+'A14'!M101+'A15'!M101+'A16'!M103</f>
        <v>0</v>
      </c>
      <c r="N103" s="482">
        <f ca="1">'A9'!N101+'A10'!N101+'A11'!N101+'A12'!N101+'A13'!N101+'A14'!N101+'A15'!N101+'A16'!N103</f>
        <v>0</v>
      </c>
      <c r="O103" s="482">
        <f ca="1">'A9'!O101+'A10'!O101+'A11'!O101+'A12'!O101+'A13'!O101+'A14'!O101+'A15'!O101+'A16'!O103</f>
        <v>0</v>
      </c>
      <c r="P103" s="482">
        <f ca="1">'A9'!P101+'A10'!P101+'A11'!P101+'A12'!P101+'A13'!P101+'A14'!P101+'A15'!P101+'A16'!P103</f>
        <v>0</v>
      </c>
      <c r="Q103" s="482">
        <f ca="1">'A9'!Q101+'A10'!Q101+'A11'!Q101+'A12'!Q101+'A13'!Q101+'A14'!Q101+'A15'!Q101+'A16'!Q103</f>
        <v>0</v>
      </c>
      <c r="R103" s="482">
        <f ca="1">'A9'!R101+'A10'!R101+'A11'!R101+'A12'!R101+'A13'!R101+'A14'!R101+'A15'!R101+'A16'!R103</f>
        <v>0</v>
      </c>
      <c r="S103" s="482">
        <f ca="1">'A9'!S101+'A10'!S101+'A11'!S101+'A12'!S101+'A13'!S101+'A14'!S101+'A15'!S101+'A16'!S103</f>
        <v>0</v>
      </c>
      <c r="T103" s="28"/>
    </row>
    <row r="104" spans="1:41" s="407" customFormat="1" x14ac:dyDescent="0.35">
      <c r="A104" s="567" t="s">
        <v>1895</v>
      </c>
      <c r="B104" s="491"/>
      <c r="C104" s="776">
        <f t="shared" ca="1" si="53"/>
        <v>15.9118468174906</v>
      </c>
      <c r="D104" s="791">
        <f t="shared" ca="1" si="54"/>
        <v>8.1792134663626275</v>
      </c>
      <c r="E104" s="782">
        <f t="shared" ca="1" si="56"/>
        <v>7.7326333511279737</v>
      </c>
      <c r="F104" s="482">
        <f ca="1">'A9'!F102+'A10'!F102+'A11'!F102+'A12'!F102+'A13'!F102+'A14'!F102+'A15'!F102+'A16'!F104</f>
        <v>1.354117168022142</v>
      </c>
      <c r="G104" s="482">
        <f ca="1">'A9'!G102+'A10'!G102+'A11'!G102+'A12'!G102+'A13'!G102+'A14'!G102+'A15'!G102+'A16'!G104</f>
        <v>1.1789886997832559</v>
      </c>
      <c r="H104" s="482">
        <f ca="1">'A9'!H102+'A10'!H102+'A11'!H102+'A12'!H102+'A13'!H102+'A14'!H102+'A15'!H102+'A16'!H104</f>
        <v>0.70350511332717414</v>
      </c>
      <c r="I104" s="482">
        <f ca="1">'A9'!I102+'A10'!I102+'A11'!I102+'A12'!I102+'A13'!I102+'A14'!I102+'A15'!I102+'A16'!I104</f>
        <v>0.62931101376139997</v>
      </c>
      <c r="J104" s="482">
        <f ca="1">'A9'!J102+'A10'!J102+'A11'!J102+'A12'!J102+'A13'!J102+'A14'!J102+'A15'!J102+'A16'!J104</f>
        <v>1.787963692532391</v>
      </c>
      <c r="K104" s="482">
        <f ca="1">'A9'!K102+'A10'!K102+'A11'!K102+'A12'!K102+'A13'!K102+'A14'!K102+'A15'!K102+'A16'!K104</f>
        <v>0.50164636066189416</v>
      </c>
      <c r="L104" s="482">
        <f ca="1">'A9'!L102+'A10'!L102+'A11'!L102+'A12'!L102+'A13'!L102+'A14'!L102+'A15'!L102+'A16'!L104</f>
        <v>0.22030393913285834</v>
      </c>
      <c r="M104" s="482">
        <f ca="1">'A9'!M102+'A10'!M102+'A11'!M102+'A12'!M102+'A13'!M102+'A14'!M102+'A15'!M102+'A16'!M104</f>
        <v>0.19717546125248503</v>
      </c>
      <c r="N104" s="482">
        <f ca="1">'A9'!N102+'A10'!N102+'A11'!N102+'A12'!N102+'A13'!N102+'A14'!N102+'A15'!N102+'A16'!N104</f>
        <v>1.4973426204197429</v>
      </c>
      <c r="O104" s="482">
        <f ca="1">'A9'!O102+'A10'!O102+'A11'!O102+'A12'!O102+'A13'!O102+'A14'!O102+'A15'!O102+'A16'!O104</f>
        <v>0.30603485872176933</v>
      </c>
      <c r="P104" s="482">
        <f ca="1">'A9'!P102+'A10'!P102+'A11'!P102+'A12'!P102+'A13'!P102+'A14'!P102+'A15'!P102+'A16'!P104</f>
        <v>0.41700789345974953</v>
      </c>
      <c r="Q104" s="482">
        <f ca="1">'A9'!Q102+'A10'!Q102+'A11'!Q102+'A12'!Q102+'A13'!Q102+'A14'!Q102+'A15'!Q102+'A16'!Q104</f>
        <v>5.5234762259601089</v>
      </c>
      <c r="R104" s="482">
        <f ca="1">'A9'!R102+'A10'!R102+'A11'!R102+'A12'!R102+'A13'!R102+'A14'!R102+'A15'!R102+'A16'!R104</f>
        <v>1.3117153105215005</v>
      </c>
      <c r="S104" s="482">
        <f ca="1">'A9'!S102+'A10'!S102+'A11'!S102+'A12'!S102+'A13'!S102+'A14'!S102+'A15'!S102+'A16'!S104</f>
        <v>0.28325845993413018</v>
      </c>
      <c r="T104" s="28"/>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35">
      <c r="A105" s="485" t="s">
        <v>1869</v>
      </c>
      <c r="B105" s="568"/>
      <c r="C105" s="773">
        <f t="shared" ca="1" si="53"/>
        <v>1321.4007247946702</v>
      </c>
      <c r="D105" s="792">
        <f t="shared" ca="1" si="54"/>
        <v>103.87810541649367</v>
      </c>
      <c r="E105" s="783">
        <f ca="1">SUM(P105:S105)+M105</f>
        <v>1217.5226193781766</v>
      </c>
      <c r="F105" s="487">
        <f ca="1">'A9'!F103+'A10'!F103+'A11'!F103+'A12'!F103+'A13'!F103+'A14'!F103+'A15'!F103+'A16'!F105</f>
        <v>13.499923401049514</v>
      </c>
      <c r="G105" s="487">
        <f ca="1">'A9'!G103+'A10'!G103+'A11'!G103+'A12'!G103+'A13'!G103+'A14'!G103+'A15'!G103+'A16'!G105</f>
        <v>4.8146187858488076</v>
      </c>
      <c r="H105" s="487">
        <f ca="1">'A9'!H103+'A10'!H103+'A11'!H103+'A12'!H103+'A13'!H103+'A14'!H103+'A15'!H103+'A16'!H105</f>
        <v>5.0340293279597716</v>
      </c>
      <c r="I105" s="487">
        <f ca="1">'A9'!I103+'A10'!I103+'A11'!I103+'A12'!I103+'A13'!I103+'A14'!I103+'A15'!I103+'A16'!I105</f>
        <v>51.744914406933667</v>
      </c>
      <c r="J105" s="487">
        <f ca="1">'A9'!J103+'A10'!J103+'A11'!J103+'A12'!J103+'A13'!J103+'A14'!J103+'A15'!J103+'A16'!J105</f>
        <v>6.8362165691380676</v>
      </c>
      <c r="K105" s="487">
        <f ca="1">'A9'!K103+'A10'!K103+'A11'!K103+'A12'!K103+'A13'!K103+'A14'!K103+'A15'!K103+'A16'!K105</f>
        <v>1.8687145757766594</v>
      </c>
      <c r="L105" s="487">
        <f ca="1">'A9'!L103+'A10'!L103+'A11'!L103+'A12'!L103+'A13'!L103+'A14'!L103+'A15'!L103+'A16'!L105</f>
        <v>7.5193600056823868</v>
      </c>
      <c r="M105" s="487">
        <f ca="1">'A9'!M103+'A10'!M103+'A11'!M103+'A12'!M103+'A13'!M103+'A14'!M103+'A15'!M103+'A16'!M105</f>
        <v>209.73360415728195</v>
      </c>
      <c r="N105" s="487">
        <f ca="1">'A9'!N103+'A10'!N103+'A11'!N103+'A12'!N103+'A13'!N103+'A14'!N103+'A15'!N103+'A16'!N105</f>
        <v>3.4416200464608795</v>
      </c>
      <c r="O105" s="487">
        <f ca="1">'A9'!O103+'A10'!O103+'A11'!O103+'A12'!O103+'A13'!O103+'A14'!O103+'A15'!O103+'A16'!O105</f>
        <v>9.1187082976438987</v>
      </c>
      <c r="P105" s="487">
        <f ca="1">'A9'!P103+'A10'!P103+'A11'!P103+'A12'!P103+'A13'!P103+'A14'!P103+'A15'!P103+'A16'!P105</f>
        <v>201.48915839048766</v>
      </c>
      <c r="Q105" s="487">
        <f ca="1">'A9'!Q103+'A10'!Q103+'A11'!Q103+'A12'!Q103+'A13'!Q103+'A14'!Q103+'A15'!Q103+'A16'!Q105</f>
        <v>203.54033210876239</v>
      </c>
      <c r="R105" s="487">
        <f ca="1">'A9'!R103+'A10'!R103+'A11'!R103+'A12'!R103+'A13'!R103+'A14'!R103+'A15'!R103+'A16'!R105</f>
        <v>401.72407003972671</v>
      </c>
      <c r="S105" s="487">
        <f ca="1">'A9'!S103+'A10'!S103+'A11'!S103+'A12'!S103+'A13'!S103+'A14'!S103+'A15'!S103+'A16'!S105</f>
        <v>201.03545468191788</v>
      </c>
    </row>
    <row r="106" spans="1:41" x14ac:dyDescent="0.35">
      <c r="A106" s="567" t="s">
        <v>1870</v>
      </c>
      <c r="B106" s="461"/>
      <c r="C106" s="602">
        <f t="shared" ca="1" si="53"/>
        <v>375.18730599692628</v>
      </c>
      <c r="D106" s="793">
        <f t="shared" ca="1" si="54"/>
        <v>18.393035372316039</v>
      </c>
      <c r="E106" s="784">
        <f t="shared" ca="1" si="55"/>
        <v>356.79427062461025</v>
      </c>
      <c r="F106" s="484">
        <f ca="1">'A9'!F104+'A10'!F104+'A11'!F104+'A12'!F104+'A13'!F104+'A14'!F104+'A15'!F104+'A16'!F106</f>
        <v>2.0427318230214664</v>
      </c>
      <c r="G106" s="484">
        <f ca="1">'A9'!G104+'A10'!G104+'A11'!G104+'A12'!G104+'A13'!G104+'A14'!G104+'A15'!G104+'A16'!G106</f>
        <v>1.4520371790794298</v>
      </c>
      <c r="H106" s="484">
        <f ca="1">'A9'!H104+'A10'!H104+'A11'!H104+'A12'!H104+'A13'!H104+'A14'!H104+'A15'!H104+'A16'!H106</f>
        <v>0.25316577096597648</v>
      </c>
      <c r="I106" s="484">
        <f ca="1">'A9'!I104+'A10'!I104+'A11'!I104+'A12'!I104+'A13'!I104+'A14'!I104+'A15'!I104+'A16'!I106</f>
        <v>11.850025140692008</v>
      </c>
      <c r="J106" s="484">
        <f ca="1">'A9'!J104+'A10'!J104+'A11'!J104+'A12'!J104+'A13'!J104+'A14'!J104+'A15'!J104+'A16'!J106</f>
        <v>1.6257784520953882</v>
      </c>
      <c r="K106" s="484">
        <f ca="1">'A9'!K104+'A10'!K104+'A11'!K104+'A12'!K104+'A13'!K104+'A14'!K104+'A15'!K104+'A16'!K106</f>
        <v>0</v>
      </c>
      <c r="L106" s="484">
        <f ca="1">'A9'!L104+'A10'!L104+'A11'!L104+'A12'!L104+'A13'!L104+'A14'!L104+'A15'!L104+'A16'!L106</f>
        <v>1.1692970064617667</v>
      </c>
      <c r="M106" s="484">
        <f ca="1">'A9'!M104+'A10'!M104+'A11'!M104+'A12'!M104+'A13'!M104+'A14'!M104+'A15'!M104+'A16'!M106</f>
        <v>3.7275185020070269</v>
      </c>
      <c r="N106" s="484">
        <f ca="1">'A9'!N104+'A10'!N104+'A11'!N104+'A12'!N104+'A13'!N104+'A14'!N104+'A15'!N104+'A16'!N106</f>
        <v>0</v>
      </c>
      <c r="O106" s="484">
        <f ca="1">'A9'!O104+'A10'!O104+'A11'!O104+'A12'!O104+'A13'!O104+'A14'!O104+'A15'!O104+'A16'!O106</f>
        <v>0</v>
      </c>
      <c r="P106" s="484">
        <f ca="1">'A9'!P104+'A10'!P104+'A11'!P104+'A12'!P104+'A13'!P104+'A14'!P104+'A15'!P104+'A16'!P106</f>
        <v>6.8286736219315323</v>
      </c>
      <c r="Q106" s="484">
        <f ca="1">'A9'!Q104+'A10'!Q104+'A11'!Q104+'A12'!Q104+'A13'!Q104+'A14'!Q104+'A15'!Q104+'A16'!Q106</f>
        <v>23.200921132525888</v>
      </c>
      <c r="R106" s="484">
        <f ca="1">'A9'!R104+'A10'!R104+'A11'!R104+'A12'!R104+'A13'!R104+'A14'!R104+'A15'!R104+'A16'!R106</f>
        <v>309.88311762133605</v>
      </c>
      <c r="S106" s="484">
        <f ca="1">'A9'!S104+'A10'!S104+'A11'!S104+'A12'!S104+'A13'!S104+'A14'!S104+'A15'!S104+'A16'!S106</f>
        <v>13.154039746809746</v>
      </c>
    </row>
    <row r="107" spans="1:41" x14ac:dyDescent="0.35">
      <c r="A107" s="567" t="s">
        <v>1896</v>
      </c>
      <c r="B107" s="569"/>
      <c r="C107" s="602">
        <f t="shared" ca="1" si="53"/>
        <v>95.87022636730083</v>
      </c>
      <c r="D107" s="793">
        <f t="shared" ca="1" si="54"/>
        <v>0.79501695219374802</v>
      </c>
      <c r="E107" s="784">
        <f t="shared" ca="1" si="55"/>
        <v>95.075209415107096</v>
      </c>
      <c r="F107" s="484">
        <f ca="1">'A9'!F105+'A10'!F105+'A11'!F105+'A12'!F105+'A13'!F105+'A14'!F105+'A15'!F105+'A16'!F107</f>
        <v>0</v>
      </c>
      <c r="G107" s="484">
        <f ca="1">'A9'!G105+'A10'!G105+'A11'!G105+'A12'!G105+'A13'!G105+'A14'!G105+'A15'!G105+'A16'!G107</f>
        <v>0.3415429530306357</v>
      </c>
      <c r="H107" s="484">
        <f ca="1">'A9'!H105+'A10'!H105+'A11'!H105+'A12'!H105+'A13'!H105+'A14'!H105+'A15'!H105+'A16'!H107</f>
        <v>0.18395133121745383</v>
      </c>
      <c r="I107" s="484">
        <f ca="1">'A9'!I105+'A10'!I105+'A11'!I105+'A12'!I105+'A13'!I105+'A14'!I105+'A15'!I105+'A16'!I107</f>
        <v>0</v>
      </c>
      <c r="J107" s="484">
        <f ca="1">'A9'!J105+'A10'!J105+'A11'!J105+'A12'!J105+'A13'!J105+'A14'!J105+'A15'!J105+'A16'!J107</f>
        <v>0</v>
      </c>
      <c r="K107" s="484">
        <f ca="1">'A9'!K105+'A10'!K105+'A11'!K105+'A12'!K105+'A13'!K105+'A14'!K105+'A15'!K105+'A16'!K107</f>
        <v>0.26952266794565855</v>
      </c>
      <c r="L107" s="484">
        <f ca="1">'A9'!L105+'A10'!L105+'A11'!L105+'A12'!L105+'A13'!L105+'A14'!L105+'A15'!L105+'A16'!L107</f>
        <v>0</v>
      </c>
      <c r="M107" s="484">
        <f ca="1">'A9'!M105+'A10'!M105+'A11'!M105+'A12'!M105+'A13'!M105+'A14'!M105+'A15'!M105+'A16'!M107</f>
        <v>62.207259524337644</v>
      </c>
      <c r="N107" s="484">
        <f ca="1">'A9'!N105+'A10'!N105+'A11'!N105+'A12'!N105+'A13'!N105+'A14'!N105+'A15'!N105+'A16'!N107</f>
        <v>0</v>
      </c>
      <c r="O107" s="484">
        <f ca="1">'A9'!O105+'A10'!O105+'A11'!O105+'A12'!O105+'A13'!O105+'A14'!O105+'A15'!O105+'A16'!O107</f>
        <v>0</v>
      </c>
      <c r="P107" s="484">
        <f ca="1">'A9'!P105+'A10'!P105+'A11'!P105+'A12'!P105+'A13'!P105+'A14'!P105+'A15'!P105+'A16'!P107</f>
        <v>2.3815683837530548</v>
      </c>
      <c r="Q107" s="484">
        <f ca="1">'A9'!Q105+'A10'!Q105+'A11'!Q105+'A12'!Q105+'A13'!Q105+'A14'!Q105+'A15'!Q105+'A16'!Q107</f>
        <v>0</v>
      </c>
      <c r="R107" s="484">
        <f ca="1">'A9'!R105+'A10'!R105+'A11'!R105+'A12'!R105+'A13'!R105+'A14'!R105+'A15'!R105+'A16'!R107</f>
        <v>3.6996138090671233</v>
      </c>
      <c r="S107" s="484">
        <f ca="1">'A9'!S105+'A10'!S105+'A11'!S105+'A12'!S105+'A13'!S105+'A14'!S105+'A15'!S105+'A16'!S107</f>
        <v>26.786767697949276</v>
      </c>
    </row>
    <row r="108" spans="1:41" x14ac:dyDescent="0.35">
      <c r="A108" s="567" t="s">
        <v>1877</v>
      </c>
      <c r="B108" s="569"/>
      <c r="C108" s="602">
        <f t="shared" ca="1" si="53"/>
        <v>157.1276804866705</v>
      </c>
      <c r="D108" s="793">
        <f t="shared" ca="1" si="54"/>
        <v>9.7986056214319959</v>
      </c>
      <c r="E108" s="784">
        <f t="shared" ca="1" si="55"/>
        <v>147.32907486523851</v>
      </c>
      <c r="F108" s="484">
        <f ca="1">'A9'!F106+'A10'!F106+'A11'!F106+'A12'!F106+'A13'!F106+'A14'!F106+'A15'!F106+'A16'!F108</f>
        <v>1.3282102602597905</v>
      </c>
      <c r="G108" s="484">
        <f ca="1">'A9'!G106+'A10'!G106+'A11'!G106+'A12'!G106+'A13'!G106+'A14'!G106+'A15'!G106+'A16'!G108</f>
        <v>0.48696281685511644</v>
      </c>
      <c r="H108" s="484">
        <f ca="1">'A9'!H106+'A10'!H106+'A11'!H106+'A12'!H106+'A13'!H106+'A14'!H106+'A15'!H106+'A16'!H108</f>
        <v>0</v>
      </c>
      <c r="I108" s="484">
        <f ca="1">'A9'!I106+'A10'!I106+'A11'!I106+'A12'!I106+'A13'!I106+'A14'!I106+'A15'!I106+'A16'!I108</f>
        <v>3.6096822992272237</v>
      </c>
      <c r="J108" s="484">
        <f ca="1">'A9'!J106+'A10'!J106+'A11'!J106+'A12'!J106+'A13'!J106+'A14'!J106+'A15'!J106+'A16'!J108</f>
        <v>2.921077962556005</v>
      </c>
      <c r="K108" s="484">
        <f ca="1">'A9'!K106+'A10'!K106+'A11'!K106+'A12'!K106+'A13'!K106+'A14'!K106+'A15'!K106+'A16'!K108</f>
        <v>0</v>
      </c>
      <c r="L108" s="484">
        <f ca="1">'A9'!L106+'A10'!L106+'A11'!L106+'A12'!L106+'A13'!L106+'A14'!L106+'A15'!L106+'A16'!L108</f>
        <v>0</v>
      </c>
      <c r="M108" s="484">
        <f ca="1">'A9'!M106+'A10'!M106+'A11'!M106+'A12'!M106+'A13'!M106+'A14'!M106+'A15'!M106+'A16'!M108</f>
        <v>5.2220887799394653</v>
      </c>
      <c r="N108" s="484">
        <f ca="1">'A9'!N106+'A10'!N106+'A11'!N106+'A12'!N106+'A13'!N106+'A14'!N106+'A15'!N106+'A16'!N108</f>
        <v>0.22755368126973391</v>
      </c>
      <c r="O108" s="484">
        <f ca="1">'A9'!O106+'A10'!O106+'A11'!O106+'A12'!O106+'A13'!O106+'A14'!O106+'A15'!O106+'A16'!O108</f>
        <v>1.2251186012641258</v>
      </c>
      <c r="P108" s="484">
        <f ca="1">'A9'!P106+'A10'!P106+'A11'!P106+'A12'!P106+'A13'!P106+'A14'!P106+'A15'!P106+'A16'!P108</f>
        <v>137.96810350458443</v>
      </c>
      <c r="Q108" s="484">
        <f ca="1">'A9'!Q106+'A10'!Q106+'A11'!Q106+'A12'!Q106+'A13'!Q106+'A14'!Q106+'A15'!Q106+'A16'!Q108</f>
        <v>1.2660137653386077</v>
      </c>
      <c r="R108" s="484">
        <f ca="1">'A9'!R106+'A10'!R106+'A11'!R106+'A12'!R106+'A13'!R106+'A14'!R106+'A15'!R106+'A16'!R108</f>
        <v>0</v>
      </c>
      <c r="S108" s="484">
        <f ca="1">'A9'!S106+'A10'!S106+'A11'!S106+'A12'!S106+'A13'!S106+'A14'!S106+'A15'!S106+'A16'!S108</f>
        <v>2.872868815376008</v>
      </c>
    </row>
    <row r="109" spans="1:41" x14ac:dyDescent="0.35">
      <c r="A109" s="567" t="s">
        <v>1897</v>
      </c>
      <c r="B109" s="569"/>
      <c r="C109" s="602">
        <f t="shared" ca="1" si="53"/>
        <v>117.79494334196272</v>
      </c>
      <c r="D109" s="793">
        <f t="shared" ca="1" si="54"/>
        <v>0</v>
      </c>
      <c r="E109" s="784">
        <f t="shared" ca="1" si="55"/>
        <v>117.79494334196272</v>
      </c>
      <c r="F109" s="484">
        <f ca="1">'A9'!F107+'A10'!F107+'A11'!F107+'A12'!F107+'A13'!F107+'A14'!F107+'A15'!F107+'A16'!F109</f>
        <v>0</v>
      </c>
      <c r="G109" s="484">
        <f ca="1">'A9'!G107+'A10'!G107+'A11'!G107+'A12'!G107+'A13'!G107+'A14'!G107+'A15'!G107+'A16'!G109</f>
        <v>0</v>
      </c>
      <c r="H109" s="484">
        <f ca="1">'A9'!H107+'A10'!H107+'A11'!H107+'A12'!H107+'A13'!H107+'A14'!H107+'A15'!H107+'A16'!H109</f>
        <v>0</v>
      </c>
      <c r="I109" s="484">
        <f ca="1">'A9'!I107+'A10'!I107+'A11'!I107+'A12'!I107+'A13'!I107+'A14'!I107+'A15'!I107+'A16'!I109</f>
        <v>0</v>
      </c>
      <c r="J109" s="484">
        <f ca="1">'A9'!J107+'A10'!J107+'A11'!J107+'A12'!J107+'A13'!J107+'A14'!J107+'A15'!J107+'A16'!J109</f>
        <v>0</v>
      </c>
      <c r="K109" s="484">
        <f ca="1">'A9'!K107+'A10'!K107+'A11'!K107+'A12'!K107+'A13'!K107+'A14'!K107+'A15'!K107+'A16'!K109</f>
        <v>0</v>
      </c>
      <c r="L109" s="484">
        <f ca="1">'A9'!L107+'A10'!L107+'A11'!L107+'A12'!L107+'A13'!L107+'A14'!L107+'A15'!L107+'A16'!L109</f>
        <v>0</v>
      </c>
      <c r="M109" s="484">
        <f ca="1">'A9'!M107+'A10'!M107+'A11'!M107+'A12'!M107+'A13'!M107+'A14'!M107+'A15'!M107+'A16'!M109</f>
        <v>3.6806063654332251</v>
      </c>
      <c r="N109" s="484">
        <f ca="1">'A9'!N107+'A10'!N107+'A11'!N107+'A12'!N107+'A13'!N107+'A14'!N107+'A15'!N107+'A16'!N109</f>
        <v>0</v>
      </c>
      <c r="O109" s="484">
        <f ca="1">'A9'!O107+'A10'!O107+'A11'!O107+'A12'!O107+'A13'!O107+'A14'!O107+'A15'!O107+'A16'!O109</f>
        <v>0</v>
      </c>
      <c r="P109" s="484">
        <f ca="1">'A9'!P107+'A10'!P107+'A11'!P107+'A12'!P107+'A13'!P107+'A14'!P107+'A15'!P107+'A16'!P109</f>
        <v>0</v>
      </c>
      <c r="Q109" s="484">
        <f ca="1">'A9'!Q107+'A10'!Q107+'A11'!Q107+'A12'!Q107+'A13'!Q107+'A14'!Q107+'A15'!Q107+'A16'!Q109</f>
        <v>0</v>
      </c>
      <c r="R109" s="484">
        <f ca="1">'A9'!R107+'A10'!R107+'A11'!R107+'A12'!R107+'A13'!R107+'A14'!R107+'A15'!R107+'A16'!R109</f>
        <v>4.9754764329487626</v>
      </c>
      <c r="S109" s="484">
        <f ca="1">'A9'!S107+'A10'!S107+'A11'!S107+'A12'!S107+'A13'!S107+'A14'!S107+'A15'!S107+'A16'!S109</f>
        <v>109.13886054358073</v>
      </c>
    </row>
    <row r="110" spans="1:41" x14ac:dyDescent="0.35">
      <c r="A110" s="567" t="s">
        <v>1875</v>
      </c>
      <c r="B110" s="570"/>
      <c r="C110" s="602">
        <f t="shared" ca="1" si="53"/>
        <v>33.331052919223595</v>
      </c>
      <c r="D110" s="794">
        <f t="shared" ca="1" si="54"/>
        <v>0.10600788717685146</v>
      </c>
      <c r="E110" s="785">
        <f t="shared" ca="1" si="55"/>
        <v>33.225045032046751</v>
      </c>
      <c r="F110" s="484">
        <f ca="1">'A9'!F108+'A10'!F108+'A11'!F108+'A12'!F108+'A13'!F108+'A14'!F108+'A15'!F108+'A16'!F110</f>
        <v>0.10600788717685146</v>
      </c>
      <c r="G110" s="484">
        <f ca="1">'A9'!G108+'A10'!G108+'A11'!G108+'A12'!G108+'A13'!G108+'A14'!G108+'A15'!G108+'A16'!G110</f>
        <v>0</v>
      </c>
      <c r="H110" s="484">
        <f ca="1">'A9'!H108+'A10'!H108+'A11'!H108+'A12'!H108+'A13'!H108+'A14'!H108+'A15'!H108+'A16'!H110</f>
        <v>0</v>
      </c>
      <c r="I110" s="484">
        <f ca="1">'A9'!I108+'A10'!I108+'A11'!I108+'A12'!I108+'A13'!I108+'A14'!I108+'A15'!I108+'A16'!I110</f>
        <v>0</v>
      </c>
      <c r="J110" s="484">
        <f ca="1">'A9'!J108+'A10'!J108+'A11'!J108+'A12'!J108+'A13'!J108+'A14'!J108+'A15'!J108+'A16'!J110</f>
        <v>0</v>
      </c>
      <c r="K110" s="484">
        <f ca="1">'A9'!K108+'A10'!K108+'A11'!K108+'A12'!K108+'A13'!K108+'A14'!K108+'A15'!K108+'A16'!K110</f>
        <v>0</v>
      </c>
      <c r="L110" s="484">
        <f ca="1">'A9'!L108+'A10'!L108+'A11'!L108+'A12'!L108+'A13'!L108+'A14'!L108+'A15'!L108+'A16'!L110</f>
        <v>0</v>
      </c>
      <c r="M110" s="484">
        <f ca="1">'A9'!M108+'A10'!M108+'A11'!M108+'A12'!M108+'A13'!M108+'A14'!M108+'A15'!M108+'A16'!M110</f>
        <v>24.677377671841331</v>
      </c>
      <c r="N110" s="484">
        <f ca="1">'A9'!N108+'A10'!N108+'A11'!N108+'A12'!N108+'A13'!N108+'A14'!N108+'A15'!N108+'A16'!N110</f>
        <v>0</v>
      </c>
      <c r="O110" s="484">
        <f ca="1">'A9'!O108+'A10'!O108+'A11'!O108+'A12'!O108+'A13'!O108+'A14'!O108+'A15'!O108+'A16'!O110</f>
        <v>0</v>
      </c>
      <c r="P110" s="484">
        <f ca="1">'A9'!P108+'A10'!P108+'A11'!P108+'A12'!P108+'A13'!P108+'A14'!P108+'A15'!P108+'A16'!P110</f>
        <v>0</v>
      </c>
      <c r="Q110" s="484">
        <f ca="1">'A9'!Q108+'A10'!Q108+'A11'!Q108+'A12'!Q108+'A13'!Q108+'A14'!Q108+'A15'!Q108+'A16'!Q110</f>
        <v>0</v>
      </c>
      <c r="R110" s="484">
        <f ca="1">'A9'!R108+'A10'!R108+'A11'!R108+'A12'!R108+'A13'!R108+'A14'!R108+'A15'!R108+'A16'!R110</f>
        <v>2.0016703044555362</v>
      </c>
      <c r="S110" s="484">
        <f ca="1">'A9'!S108+'A10'!S108+'A11'!S108+'A12'!S108+'A13'!S108+'A14'!S108+'A15'!S108+'A16'!S110</f>
        <v>6.5459970557498792</v>
      </c>
    </row>
    <row r="111" spans="1:41" x14ac:dyDescent="0.35">
      <c r="A111" s="567" t="s">
        <v>1871</v>
      </c>
      <c r="B111" s="570"/>
      <c r="C111" s="602">
        <f t="shared" ca="1" si="53"/>
        <v>92.684193957752669</v>
      </c>
      <c r="D111" s="794">
        <f t="shared" ca="1" si="54"/>
        <v>3.5358585301652359</v>
      </c>
      <c r="E111" s="785">
        <f t="shared" ca="1" si="55"/>
        <v>89.148335427587426</v>
      </c>
      <c r="F111" s="484">
        <f ca="1">'A9'!F109+'A10'!F109+'A11'!F109+'A12'!F109+'A13'!F109+'A14'!F109+'A15'!F109+'A16'!F111</f>
        <v>3.0693553033282805</v>
      </c>
      <c r="G111" s="484">
        <f ca="1">'A9'!G109+'A10'!G109+'A11'!G109+'A12'!G109+'A13'!G109+'A14'!G109+'A15'!G109+'A16'!G111</f>
        <v>0</v>
      </c>
      <c r="H111" s="484">
        <f ca="1">'A9'!H109+'A10'!H109+'A11'!H109+'A12'!H109+'A13'!H109+'A14'!H109+'A15'!H109+'A16'!H111</f>
        <v>0</v>
      </c>
      <c r="I111" s="484">
        <f ca="1">'A9'!I109+'A10'!I109+'A11'!I109+'A12'!I109+'A13'!I109+'A14'!I109+'A15'!I109+'A16'!I111</f>
        <v>0.16140645178264532</v>
      </c>
      <c r="J111" s="484">
        <f ca="1">'A9'!J109+'A10'!J109+'A11'!J109+'A12'!J109+'A13'!J109+'A14'!J109+'A15'!J109+'A16'!J111</f>
        <v>0</v>
      </c>
      <c r="K111" s="484">
        <f ca="1">'A9'!K109+'A10'!K109+'A11'!K109+'A12'!K109+'A13'!K109+'A14'!K109+'A15'!K109+'A16'!K111</f>
        <v>0.18251839482366095</v>
      </c>
      <c r="L111" s="484">
        <f ca="1">'A9'!L109+'A10'!L109+'A11'!L109+'A12'!L109+'A13'!L109+'A14'!L109+'A15'!L109+'A16'!L111</f>
        <v>0</v>
      </c>
      <c r="M111" s="484">
        <f ca="1">'A9'!M109+'A10'!M109+'A11'!M109+'A12'!M109+'A13'!M109+'A14'!M109+'A15'!M109+'A16'!M111</f>
        <v>0</v>
      </c>
      <c r="N111" s="484">
        <f ca="1">'A9'!N109+'A10'!N109+'A11'!N109+'A12'!N109+'A13'!N109+'A14'!N109+'A15'!N109+'A16'!N111</f>
        <v>0.12257838023064922</v>
      </c>
      <c r="O111" s="484">
        <f ca="1">'A9'!O109+'A10'!O109+'A11'!O109+'A12'!O109+'A13'!O109+'A14'!O109+'A15'!O109+'A16'!O111</f>
        <v>0</v>
      </c>
      <c r="P111" s="484">
        <f ca="1">'A9'!P109+'A10'!P109+'A11'!P109+'A12'!P109+'A13'!P109+'A14'!P109+'A15'!P109+'A16'!P111</f>
        <v>0</v>
      </c>
      <c r="Q111" s="484">
        <f ca="1">'A9'!Q109+'A10'!Q109+'A11'!Q109+'A12'!Q109+'A13'!Q109+'A14'!Q109+'A15'!Q109+'A16'!Q111</f>
        <v>86.357815230303203</v>
      </c>
      <c r="R111" s="484">
        <f ca="1">'A9'!R109+'A10'!R109+'A11'!R109+'A12'!R109+'A13'!R109+'A14'!R109+'A15'!R109+'A16'!R111</f>
        <v>2.7905201972842248</v>
      </c>
      <c r="S111" s="484">
        <f ca="1">'A9'!S109+'A10'!S109+'A11'!S109+'A12'!S109+'A13'!S109+'A14'!S109+'A15'!S109+'A16'!S111</f>
        <v>0</v>
      </c>
    </row>
    <row r="112" spans="1:41" x14ac:dyDescent="0.35">
      <c r="A112" s="567" t="s">
        <v>1898</v>
      </c>
      <c r="B112" s="571"/>
      <c r="C112" s="602">
        <f t="shared" ca="1" si="53"/>
        <v>27.490447341186002</v>
      </c>
      <c r="D112" s="794">
        <f t="shared" ca="1" si="54"/>
        <v>3.112457721437647</v>
      </c>
      <c r="E112" s="785">
        <f t="shared" ca="1" si="55"/>
        <v>24.377989619748352</v>
      </c>
      <c r="F112" s="484">
        <f ca="1">'A9'!F110+'A10'!F110+'A11'!F110+'A12'!F110+'A13'!F110+'A14'!F110+'A15'!F110+'A16'!F112</f>
        <v>0</v>
      </c>
      <c r="G112" s="484">
        <f ca="1">'A9'!G110+'A10'!G110+'A11'!G110+'A12'!G110+'A13'!G110+'A14'!G110+'A15'!G110+'A16'!G112</f>
        <v>0</v>
      </c>
      <c r="H112" s="484">
        <f ca="1">'A9'!H110+'A10'!H110+'A11'!H110+'A12'!H110+'A13'!H110+'A14'!H110+'A15'!H110+'A16'!H112</f>
        <v>0</v>
      </c>
      <c r="I112" s="484">
        <f ca="1">'A9'!I110+'A10'!I110+'A11'!I110+'A12'!I110+'A13'!I110+'A14'!I110+'A15'!I110+'A16'!I112</f>
        <v>1.6283402836175547</v>
      </c>
      <c r="J112" s="484">
        <f ca="1">'A9'!J110+'A10'!J110+'A11'!J110+'A12'!J110+'A13'!J110+'A14'!J110+'A15'!J110+'A16'!J112</f>
        <v>0.63013713946687711</v>
      </c>
      <c r="K112" s="484">
        <f ca="1">'A9'!K110+'A10'!K110+'A11'!K110+'A12'!K110+'A13'!K110+'A14'!K110+'A15'!K110+'A16'!K112</f>
        <v>0</v>
      </c>
      <c r="L112" s="484">
        <f ca="1">'A9'!L110+'A10'!L110+'A11'!L110+'A12'!L110+'A13'!L110+'A14'!L110+'A15'!L110+'A16'!L112</f>
        <v>0</v>
      </c>
      <c r="M112" s="484">
        <f ca="1">'A9'!M110+'A10'!M110+'A11'!M110+'A12'!M110+'A13'!M110+'A14'!M110+'A15'!M110+'A16'!M112</f>
        <v>0.41386320512391461</v>
      </c>
      <c r="N112" s="484">
        <f ca="1">'A9'!N110+'A10'!N110+'A11'!N110+'A12'!N110+'A13'!N110+'A14'!N110+'A15'!N110+'A16'!N112</f>
        <v>0.85398029835321532</v>
      </c>
      <c r="O112" s="484">
        <f ca="1">'A9'!O110+'A10'!O110+'A11'!O110+'A12'!O110+'A13'!O110+'A14'!O110+'A15'!O110+'A16'!O112</f>
        <v>0</v>
      </c>
      <c r="P112" s="484">
        <f ca="1">'A9'!P110+'A10'!P110+'A11'!P110+'A12'!P110+'A13'!P110+'A14'!P110+'A15'!P110+'A16'!P112</f>
        <v>3.9169526311535625</v>
      </c>
      <c r="Q112" s="484">
        <f ca="1">'A9'!Q110+'A10'!Q110+'A11'!Q110+'A12'!Q110+'A13'!Q110+'A14'!Q110+'A15'!Q110+'A16'!Q112</f>
        <v>6.587328630482431</v>
      </c>
      <c r="R112" s="484">
        <f ca="1">'A9'!R110+'A10'!R110+'A11'!R110+'A12'!R110+'A13'!R110+'A14'!R110+'A15'!R110+'A16'!R112</f>
        <v>13.459845152988446</v>
      </c>
      <c r="S112" s="484">
        <f ca="1">'A9'!S110+'A10'!S110+'A11'!S110+'A12'!S110+'A13'!S110+'A14'!S110+'A15'!S110+'A16'!S112</f>
        <v>0</v>
      </c>
    </row>
    <row r="113" spans="1:19" x14ac:dyDescent="0.35">
      <c r="A113" s="567" t="s">
        <v>1878</v>
      </c>
      <c r="B113" s="571"/>
      <c r="C113" s="602">
        <f t="shared" ca="1" si="53"/>
        <v>71.543065828051766</v>
      </c>
      <c r="D113" s="794">
        <f t="shared" ca="1" si="54"/>
        <v>5.9428074417656225</v>
      </c>
      <c r="E113" s="785">
        <f t="shared" ca="1" si="55"/>
        <v>65.600258386286143</v>
      </c>
      <c r="F113" s="484">
        <f ca="1">'A9'!F111+'A10'!F111+'A11'!F111+'A12'!F111+'A13'!F111+'A14'!F111+'A15'!F111+'A16'!F113</f>
        <v>0.7903206371424335</v>
      </c>
      <c r="G113" s="484">
        <f ca="1">'A9'!G111+'A10'!G111+'A11'!G111+'A12'!G111+'A13'!G111+'A14'!G111+'A15'!G111+'A16'!G113</f>
        <v>0</v>
      </c>
      <c r="H113" s="484">
        <f ca="1">'A9'!H111+'A10'!H111+'A11'!H111+'A12'!H111+'A13'!H111+'A14'!H111+'A15'!H111+'A16'!H113</f>
        <v>0.23293088209340543</v>
      </c>
      <c r="I113" s="484">
        <f ca="1">'A9'!I111+'A10'!I111+'A11'!I111+'A12'!I111+'A13'!I111+'A14'!I111+'A15'!I111+'A16'!I113</f>
        <v>1.590648458813785</v>
      </c>
      <c r="J113" s="484">
        <f ca="1">'A9'!J111+'A10'!J111+'A11'!J111+'A12'!J111+'A13'!J111+'A14'!J111+'A15'!J111+'A16'!J113</f>
        <v>0.19985514839309895</v>
      </c>
      <c r="K113" s="484">
        <f ca="1">'A9'!K111+'A10'!K111+'A11'!K111+'A12'!K111+'A13'!K111+'A14'!K111+'A15'!K111+'A16'!K113</f>
        <v>0</v>
      </c>
      <c r="L113" s="484">
        <f ca="1">'A9'!L111+'A10'!L111+'A11'!L111+'A12'!L111+'A13'!L111+'A14'!L111+'A15'!L111+'A16'!L113</f>
        <v>1.4504803646443296</v>
      </c>
      <c r="M113" s="484">
        <f ca="1">'A9'!M111+'A10'!M111+'A11'!M111+'A12'!M111+'A13'!M111+'A14'!M111+'A15'!M111+'A16'!M113</f>
        <v>58.686801564843371</v>
      </c>
      <c r="N113" s="484">
        <f ca="1">'A9'!N111+'A10'!N111+'A11'!N111+'A12'!N111+'A13'!N111+'A14'!N111+'A15'!N111+'A16'!N113</f>
        <v>0.50895073656117285</v>
      </c>
      <c r="O113" s="484">
        <f ca="1">'A9'!O111+'A10'!O111+'A11'!O111+'A12'!O111+'A13'!O111+'A14'!O111+'A15'!O111+'A16'!O113</f>
        <v>1.1696212141173972</v>
      </c>
      <c r="P113" s="484">
        <f ca="1">'A9'!P111+'A10'!P111+'A11'!P111+'A12'!P111+'A13'!P111+'A14'!P111+'A15'!P111+'A16'!P113</f>
        <v>3.2327512878650273</v>
      </c>
      <c r="Q113" s="484">
        <f ca="1">'A9'!Q111+'A10'!Q111+'A11'!Q111+'A12'!Q111+'A13'!Q111+'A14'!Q111+'A15'!Q111+'A16'!Q113</f>
        <v>1.1253748946355189</v>
      </c>
      <c r="R113" s="484">
        <f ca="1">'A9'!R111+'A10'!R111+'A11'!R111+'A12'!R111+'A13'!R111+'A14'!R111+'A15'!R111+'A16'!R113</f>
        <v>2.5553306389422201</v>
      </c>
      <c r="S113" s="484">
        <f ca="1">'A9'!S111+'A10'!S111+'A11'!S111+'A12'!S111+'A13'!S111+'A14'!S111+'A15'!S111+'A16'!S113</f>
        <v>0</v>
      </c>
    </row>
    <row r="114" spans="1:19" x14ac:dyDescent="0.35">
      <c r="A114" s="567" t="s">
        <v>1876</v>
      </c>
      <c r="B114" s="571"/>
      <c r="C114" s="602">
        <f t="shared" ca="1" si="53"/>
        <v>14.480152960570088</v>
      </c>
      <c r="D114" s="794">
        <f t="shared" ca="1" si="54"/>
        <v>0</v>
      </c>
      <c r="E114" s="785">
        <f t="shared" ca="1" si="55"/>
        <v>14.480152960570088</v>
      </c>
      <c r="F114" s="484">
        <f ca="1">'A9'!F112+'A10'!F112+'A11'!F112+'A12'!F112+'A13'!F112+'A14'!F112+'A15'!F112+'A16'!F114</f>
        <v>0</v>
      </c>
      <c r="G114" s="484">
        <f ca="1">'A9'!G112+'A10'!G112+'A11'!G112+'A12'!G112+'A13'!G112+'A14'!G112+'A15'!G112+'A16'!G114</f>
        <v>0</v>
      </c>
      <c r="H114" s="484">
        <f ca="1">'A9'!H112+'A10'!H112+'A11'!H112+'A12'!H112+'A13'!H112+'A14'!H112+'A15'!H112+'A16'!H114</f>
        <v>0</v>
      </c>
      <c r="I114" s="484">
        <f ca="1">'A9'!I112+'A10'!I112+'A11'!I112+'A12'!I112+'A13'!I112+'A14'!I112+'A15'!I112+'A16'!I114</f>
        <v>0</v>
      </c>
      <c r="J114" s="484">
        <f ca="1">'A9'!J112+'A10'!J112+'A11'!J112+'A12'!J112+'A13'!J112+'A14'!J112+'A15'!J112+'A16'!J114</f>
        <v>0</v>
      </c>
      <c r="K114" s="484">
        <f ca="1">'A9'!K112+'A10'!K112+'A11'!K112+'A12'!K112+'A13'!K112+'A14'!K112+'A15'!K112+'A16'!K114</f>
        <v>0</v>
      </c>
      <c r="L114" s="484">
        <f ca="1">'A9'!L112+'A10'!L112+'A11'!L112+'A12'!L112+'A13'!L112+'A14'!L112+'A15'!L112+'A16'!L114</f>
        <v>0</v>
      </c>
      <c r="M114" s="484">
        <f ca="1">'A9'!M112+'A10'!M112+'A11'!M112+'A12'!M112+'A13'!M112+'A14'!M112+'A15'!M112+'A16'!M114</f>
        <v>10.944410060839799</v>
      </c>
      <c r="N114" s="484">
        <f ca="1">'A9'!N112+'A10'!N112+'A11'!N112+'A12'!N112+'A13'!N112+'A14'!N112+'A15'!N112+'A16'!N114</f>
        <v>0</v>
      </c>
      <c r="O114" s="484">
        <f ca="1">'A9'!O112+'A10'!O112+'A11'!O112+'A12'!O112+'A13'!O112+'A14'!O112+'A15'!O112+'A16'!O114</f>
        <v>0</v>
      </c>
      <c r="P114" s="484">
        <f ca="1">'A9'!P112+'A10'!P112+'A11'!P112+'A12'!P112+'A13'!P112+'A14'!P112+'A15'!P112+'A16'!P114</f>
        <v>2.783556565311565</v>
      </c>
      <c r="Q114" s="484">
        <f ca="1">'A9'!Q112+'A10'!Q112+'A11'!Q112+'A12'!Q112+'A13'!Q112+'A14'!Q112+'A15'!Q112+'A16'!Q114</f>
        <v>0</v>
      </c>
      <c r="R114" s="484">
        <f ca="1">'A9'!R112+'A10'!R112+'A11'!R112+'A12'!R112+'A13'!R112+'A14'!R112+'A15'!R112+'A16'!R114</f>
        <v>0</v>
      </c>
      <c r="S114" s="484">
        <f ca="1">'A9'!S112+'A10'!S112+'A11'!S112+'A12'!S112+'A13'!S112+'A14'!S112+'A15'!S112+'A16'!S114</f>
        <v>0.75218633441872373</v>
      </c>
    </row>
    <row r="115" spans="1:19" x14ac:dyDescent="0.35">
      <c r="A115" s="567" t="s">
        <v>1880</v>
      </c>
      <c r="B115" s="571"/>
      <c r="C115" s="602">
        <f t="shared" ca="1" si="53"/>
        <v>335.89165559502572</v>
      </c>
      <c r="D115" s="794">
        <f t="shared" ca="1" si="54"/>
        <v>62.194315890006521</v>
      </c>
      <c r="E115" s="785">
        <f t="shared" ca="1" si="55"/>
        <v>273.6973397050192</v>
      </c>
      <c r="F115" s="484">
        <f ca="1">'A9'!F113+'A10'!F113+'A11'!F113+'A12'!F113+'A13'!F113+'A14'!F113+'A15'!F113+'A16'!F115</f>
        <v>6.1632974901206925</v>
      </c>
      <c r="G115" s="484">
        <f ca="1">'A9'!G113+'A10'!G113+'A11'!G113+'A12'!G113+'A13'!G113+'A14'!G113+'A15'!G113+'A16'!G115</f>
        <v>2.5340758368836256</v>
      </c>
      <c r="H115" s="484">
        <f ca="1">'A9'!H113+'A10'!H113+'A11'!H113+'A12'!H113+'A13'!H113+'A14'!H113+'A15'!H113+'A16'!H115</f>
        <v>4.3639813436829353</v>
      </c>
      <c r="I115" s="484">
        <f ca="1">'A9'!I113+'A10'!I113+'A11'!I113+'A12'!I113+'A13'!I113+'A14'!I113+'A15'!I113+'A16'!I115</f>
        <v>32.904811772800457</v>
      </c>
      <c r="J115" s="484">
        <f ca="1">'A9'!J113+'A10'!J113+'A11'!J113+'A12'!J113+'A13'!J113+'A14'!J113+'A15'!J113+'A16'!J115</f>
        <v>1.4593678666266976</v>
      </c>
      <c r="K115" s="484">
        <f ca="1">'A9'!K113+'A10'!K113+'A11'!K113+'A12'!K113+'A13'!K113+'A14'!K113+'A15'!K113+'A16'!K115</f>
        <v>1.41667351300734</v>
      </c>
      <c r="L115" s="484">
        <f ca="1">'A9'!L113+'A10'!L113+'A11'!L113+'A12'!L113+'A13'!L113+'A14'!L113+'A15'!L113+'A16'!L115</f>
        <v>4.8995826345762907</v>
      </c>
      <c r="M115" s="484">
        <f ca="1">'A9'!M113+'A10'!M113+'A11'!M113+'A12'!M113+'A13'!M113+'A14'!M113+'A15'!M113+'A16'!M115</f>
        <v>40.173678482916159</v>
      </c>
      <c r="N115" s="484">
        <f ca="1">'A9'!N113+'A10'!N113+'A11'!N113+'A12'!N113+'A13'!N113+'A14'!N113+'A15'!N113+'A16'!N115</f>
        <v>1.7285569500461075</v>
      </c>
      <c r="O115" s="484">
        <f ca="1">'A9'!O113+'A10'!O113+'A11'!O113+'A12'!O113+'A13'!O113+'A14'!O113+'A15'!O113+'A16'!O115</f>
        <v>6.7239684822623751</v>
      </c>
      <c r="P115" s="484">
        <f ca="1">'A9'!P113+'A10'!P113+'A11'!P113+'A12'!P113+'A13'!P113+'A14'!P113+'A15'!P113+'A16'!P115</f>
        <v>44.377552395888486</v>
      </c>
      <c r="Q115" s="484">
        <f ca="1">'A9'!Q113+'A10'!Q113+'A11'!Q113+'A12'!Q113+'A13'!Q113+'A14'!Q113+'A15'!Q113+'A16'!Q115</f>
        <v>85.002878455476733</v>
      </c>
      <c r="R115" s="484">
        <f ca="1">'A9'!R113+'A10'!R113+'A11'!R113+'A12'!R113+'A13'!R113+'A14'!R113+'A15'!R113+'A16'!R115</f>
        <v>62.358495882704318</v>
      </c>
      <c r="S115" s="484">
        <f ca="1">'A9'!S113+'A10'!S113+'A11'!S113+'A12'!S113+'A13'!S113+'A14'!S113+'A15'!S113+'A16'!S115</f>
        <v>41.784734488033493</v>
      </c>
    </row>
    <row r="116" spans="1:19" x14ac:dyDescent="0.35">
      <c r="A116" s="461"/>
      <c r="B116" s="461"/>
      <c r="C116" s="777"/>
      <c r="D116" s="795"/>
      <c r="E116" s="786"/>
      <c r="F116" s="755"/>
      <c r="G116" s="755"/>
      <c r="H116" s="755"/>
      <c r="I116" s="755"/>
      <c r="J116" s="755"/>
      <c r="K116" s="755"/>
      <c r="L116" s="755"/>
      <c r="M116" s="755"/>
      <c r="N116" s="755"/>
      <c r="O116" s="755"/>
      <c r="P116" s="755"/>
      <c r="Q116" s="755"/>
      <c r="R116" s="755"/>
      <c r="S116" s="755"/>
    </row>
    <row r="117" spans="1:19" ht="15" thickBot="1" x14ac:dyDescent="0.4">
      <c r="A117" s="573" t="s">
        <v>1881</v>
      </c>
      <c r="B117" s="574"/>
      <c r="C117" s="778">
        <f t="shared" ref="C117:S117" ca="1" si="58">SUM(C75+C86+C105)</f>
        <v>3253.4580288947104</v>
      </c>
      <c r="D117" s="796">
        <f t="shared" ca="1" si="58"/>
        <v>1113.7942910434385</v>
      </c>
      <c r="E117" s="787">
        <f t="shared" ca="1" si="58"/>
        <v>2139.6637378512719</v>
      </c>
      <c r="F117" s="575">
        <f t="shared" ca="1" si="58"/>
        <v>126.30446457648353</v>
      </c>
      <c r="G117" s="575">
        <f t="shared" ca="1" si="58"/>
        <v>212.71603708394474</v>
      </c>
      <c r="H117" s="575">
        <f t="shared" ca="1" si="58"/>
        <v>115.28783394480975</v>
      </c>
      <c r="I117" s="575">
        <f t="shared" ca="1" si="58"/>
        <v>185.73512940142453</v>
      </c>
      <c r="J117" s="575">
        <f t="shared" ca="1" si="58"/>
        <v>117.61970092233604</v>
      </c>
      <c r="K117" s="575">
        <f t="shared" ca="1" si="58"/>
        <v>85.718961019536493</v>
      </c>
      <c r="L117" s="575">
        <f t="shared" ca="1" si="58"/>
        <v>103.43853379523233</v>
      </c>
      <c r="M117" s="575">
        <f t="shared" ca="1" si="58"/>
        <v>492.01758640575588</v>
      </c>
      <c r="N117" s="575">
        <f t="shared" ca="1" si="58"/>
        <v>114.38545052539179</v>
      </c>
      <c r="O117" s="575">
        <f t="shared" ca="1" si="58"/>
        <v>52.588179774279482</v>
      </c>
      <c r="P117" s="575">
        <f t="shared" ca="1" si="58"/>
        <v>322.78755463744812</v>
      </c>
      <c r="Q117" s="575">
        <f t="shared" ca="1" si="58"/>
        <v>485.49319299179263</v>
      </c>
      <c r="R117" s="575">
        <f t="shared" ca="1" si="58"/>
        <v>550.3819661707247</v>
      </c>
      <c r="S117" s="575">
        <f t="shared" ca="1" si="58"/>
        <v>288.98343764555057</v>
      </c>
    </row>
    <row r="119" spans="1:19" x14ac:dyDescent="0.35">
      <c r="A119" s="152" t="s">
        <v>2161</v>
      </c>
    </row>
    <row r="120" spans="1:19" x14ac:dyDescent="0.35">
      <c r="A120" s="152" t="s">
        <v>2355</v>
      </c>
    </row>
    <row r="121" spans="1:19" x14ac:dyDescent="0.35">
      <c r="A121" s="152" t="s">
        <v>2356</v>
      </c>
    </row>
    <row r="125" spans="1:19" hidden="1" x14ac:dyDescent="0.35">
      <c r="C125" s="799">
        <f t="shared" ref="C125:S125" ca="1" si="59">C117-(C105+C74)</f>
        <v>0</v>
      </c>
      <c r="D125" s="799">
        <f t="shared" ca="1" si="59"/>
        <v>0</v>
      </c>
      <c r="E125" s="799">
        <f t="shared" ca="1" si="59"/>
        <v>0</v>
      </c>
      <c r="F125" s="799">
        <f t="shared" ca="1" si="59"/>
        <v>0</v>
      </c>
      <c r="G125" s="799">
        <f t="shared" ca="1" si="59"/>
        <v>0</v>
      </c>
      <c r="H125" s="799">
        <f t="shared" ca="1" si="59"/>
        <v>0</v>
      </c>
      <c r="I125" s="799">
        <f t="shared" ca="1" si="59"/>
        <v>0</v>
      </c>
      <c r="J125" s="799">
        <f t="shared" ca="1" si="59"/>
        <v>0</v>
      </c>
      <c r="K125" s="799">
        <f t="shared" ca="1" si="59"/>
        <v>0</v>
      </c>
      <c r="L125" s="799">
        <f t="shared" ca="1" si="59"/>
        <v>0</v>
      </c>
      <c r="M125" s="799">
        <f t="shared" ca="1" si="59"/>
        <v>0</v>
      </c>
      <c r="N125" s="799">
        <f t="shared" ca="1" si="59"/>
        <v>0</v>
      </c>
      <c r="O125" s="799">
        <f t="shared" ca="1" si="59"/>
        <v>0</v>
      </c>
      <c r="P125" s="799">
        <f t="shared" ca="1" si="59"/>
        <v>0</v>
      </c>
      <c r="Q125" s="799">
        <f t="shared" ca="1" si="59"/>
        <v>0</v>
      </c>
      <c r="R125" s="799">
        <f t="shared" ca="1" si="59"/>
        <v>0</v>
      </c>
      <c r="S125" s="799">
        <f t="shared" ca="1" si="59"/>
        <v>0</v>
      </c>
    </row>
    <row r="126" spans="1:19" hidden="1" x14ac:dyDescent="0.35">
      <c r="A126" s="221" t="s">
        <v>2138</v>
      </c>
      <c r="C126" s="799">
        <f t="shared" ref="C126:S126" ca="1" si="60">SUM(C76:C85)-C75</f>
        <v>0</v>
      </c>
      <c r="D126" s="799">
        <f t="shared" ca="1" si="60"/>
        <v>0</v>
      </c>
      <c r="E126" s="799">
        <f t="shared" ca="1" si="60"/>
        <v>0</v>
      </c>
      <c r="F126" s="799">
        <f t="shared" ca="1" si="60"/>
        <v>0</v>
      </c>
      <c r="G126" s="799">
        <f t="shared" ca="1" si="60"/>
        <v>0</v>
      </c>
      <c r="H126" s="799">
        <f t="shared" ca="1" si="60"/>
        <v>0</v>
      </c>
      <c r="I126" s="799">
        <f t="shared" ca="1" si="60"/>
        <v>0</v>
      </c>
      <c r="J126" s="799">
        <f t="shared" ca="1" si="60"/>
        <v>0</v>
      </c>
      <c r="K126" s="799">
        <f t="shared" ca="1" si="60"/>
        <v>0</v>
      </c>
      <c r="L126" s="799">
        <f t="shared" ca="1" si="60"/>
        <v>0</v>
      </c>
      <c r="M126" s="799">
        <f t="shared" ca="1" si="60"/>
        <v>0</v>
      </c>
      <c r="N126" s="799">
        <f t="shared" ca="1" si="60"/>
        <v>0</v>
      </c>
      <c r="O126" s="799">
        <f t="shared" ca="1" si="60"/>
        <v>0</v>
      </c>
      <c r="P126" s="799">
        <f t="shared" ca="1" si="60"/>
        <v>0</v>
      </c>
      <c r="Q126" s="799">
        <f t="shared" ca="1" si="60"/>
        <v>0</v>
      </c>
      <c r="R126" s="799">
        <f t="shared" ca="1" si="60"/>
        <v>0</v>
      </c>
      <c r="S126" s="799">
        <f t="shared" ca="1" si="60"/>
        <v>0</v>
      </c>
    </row>
    <row r="127" spans="1:19" hidden="1" x14ac:dyDescent="0.35">
      <c r="A127" s="221" t="s">
        <v>2139</v>
      </c>
      <c r="C127" s="799">
        <f t="shared" ref="C127:S127" ca="1" si="61">C86-SUM(C87:C104)</f>
        <v>0</v>
      </c>
      <c r="D127" s="799">
        <f t="shared" ca="1" si="61"/>
        <v>0</v>
      </c>
      <c r="E127" s="799">
        <f t="shared" ca="1" si="61"/>
        <v>0</v>
      </c>
      <c r="F127" s="799">
        <f t="shared" ca="1" si="61"/>
        <v>0</v>
      </c>
      <c r="G127" s="799">
        <f t="shared" ca="1" si="61"/>
        <v>0</v>
      </c>
      <c r="H127" s="799">
        <f t="shared" ca="1" si="61"/>
        <v>0</v>
      </c>
      <c r="I127" s="799">
        <f t="shared" ca="1" si="61"/>
        <v>0</v>
      </c>
      <c r="J127" s="799">
        <f t="shared" ca="1" si="61"/>
        <v>0</v>
      </c>
      <c r="K127" s="799">
        <f t="shared" ca="1" si="61"/>
        <v>0</v>
      </c>
      <c r="L127" s="799">
        <f t="shared" ca="1" si="61"/>
        <v>0</v>
      </c>
      <c r="M127" s="799">
        <f t="shared" ca="1" si="61"/>
        <v>0</v>
      </c>
      <c r="N127" s="799">
        <f t="shared" ca="1" si="61"/>
        <v>0</v>
      </c>
      <c r="O127" s="799">
        <f t="shared" ca="1" si="61"/>
        <v>0</v>
      </c>
      <c r="P127" s="799">
        <f t="shared" ca="1" si="61"/>
        <v>0</v>
      </c>
      <c r="Q127" s="799">
        <f t="shared" ca="1" si="61"/>
        <v>0</v>
      </c>
      <c r="R127" s="799">
        <f t="shared" ca="1" si="61"/>
        <v>0</v>
      </c>
      <c r="S127" s="799">
        <f t="shared" ca="1" si="61"/>
        <v>0</v>
      </c>
    </row>
    <row r="128" spans="1:19" hidden="1" x14ac:dyDescent="0.35">
      <c r="A128" s="221" t="s">
        <v>2140</v>
      </c>
      <c r="C128" s="799">
        <f t="shared" ref="C128:S128" ca="1" si="62">C105-SUM(C106:C115)</f>
        <v>0</v>
      </c>
      <c r="D128" s="799">
        <f t="shared" ca="1" si="62"/>
        <v>0</v>
      </c>
      <c r="E128" s="799">
        <f t="shared" ca="1" si="62"/>
        <v>0</v>
      </c>
      <c r="F128" s="799">
        <f t="shared" ca="1" si="62"/>
        <v>0</v>
      </c>
      <c r="G128" s="799">
        <f t="shared" ca="1" si="62"/>
        <v>0</v>
      </c>
      <c r="H128" s="799">
        <f t="shared" ca="1" si="62"/>
        <v>0</v>
      </c>
      <c r="I128" s="799">
        <f t="shared" ca="1" si="62"/>
        <v>0</v>
      </c>
      <c r="J128" s="799">
        <f t="shared" ca="1" si="62"/>
        <v>0</v>
      </c>
      <c r="K128" s="799">
        <f t="shared" ca="1" si="62"/>
        <v>0</v>
      </c>
      <c r="L128" s="799">
        <f t="shared" ca="1" si="62"/>
        <v>0</v>
      </c>
      <c r="M128" s="799">
        <f t="shared" ca="1" si="62"/>
        <v>0</v>
      </c>
      <c r="N128" s="799">
        <f t="shared" ca="1" si="62"/>
        <v>0</v>
      </c>
      <c r="O128" s="799">
        <f t="shared" ca="1" si="62"/>
        <v>0</v>
      </c>
      <c r="P128" s="799">
        <f t="shared" ca="1" si="62"/>
        <v>0</v>
      </c>
      <c r="Q128" s="799">
        <f t="shared" ca="1" si="62"/>
        <v>0</v>
      </c>
      <c r="R128" s="799">
        <f t="shared" ca="1" si="62"/>
        <v>0</v>
      </c>
      <c r="S128" s="799">
        <f t="shared" ca="1" si="62"/>
        <v>0</v>
      </c>
    </row>
    <row r="129" spans="1:19" hidden="1" x14ac:dyDescent="0.35">
      <c r="A129" s="221" t="s">
        <v>2141</v>
      </c>
      <c r="C129" s="799">
        <f t="shared" ref="C129:S129" ca="1" si="63">C117-(C105+C86+C75)</f>
        <v>0</v>
      </c>
      <c r="D129" s="799">
        <f t="shared" ca="1" si="63"/>
        <v>0</v>
      </c>
      <c r="E129" s="799">
        <f t="shared" ca="1" si="63"/>
        <v>0</v>
      </c>
      <c r="F129" s="799">
        <f t="shared" ca="1" si="63"/>
        <v>0</v>
      </c>
      <c r="G129" s="799">
        <f t="shared" ca="1" si="63"/>
        <v>0</v>
      </c>
      <c r="H129" s="799">
        <f t="shared" ca="1" si="63"/>
        <v>0</v>
      </c>
      <c r="I129" s="799">
        <f t="shared" ca="1" si="63"/>
        <v>0</v>
      </c>
      <c r="J129" s="799">
        <f t="shared" ca="1" si="63"/>
        <v>0</v>
      </c>
      <c r="K129" s="799">
        <f t="shared" ca="1" si="63"/>
        <v>0</v>
      </c>
      <c r="L129" s="799">
        <f t="shared" ca="1" si="63"/>
        <v>0</v>
      </c>
      <c r="M129" s="799">
        <f t="shared" ca="1" si="63"/>
        <v>0</v>
      </c>
      <c r="N129" s="799">
        <f t="shared" ca="1" si="63"/>
        <v>0</v>
      </c>
      <c r="O129" s="799">
        <f t="shared" ca="1" si="63"/>
        <v>0</v>
      </c>
      <c r="P129" s="799">
        <f t="shared" ca="1" si="63"/>
        <v>0</v>
      </c>
      <c r="Q129" s="799">
        <f t="shared" ca="1" si="63"/>
        <v>0</v>
      </c>
      <c r="R129" s="799">
        <f t="shared" ca="1" si="63"/>
        <v>0</v>
      </c>
      <c r="S129" s="799">
        <f t="shared" ca="1" si="63"/>
        <v>0</v>
      </c>
    </row>
  </sheetData>
  <phoneticPr fontId="21" type="noConversion"/>
  <dataValidations count="1">
    <dataValidation type="list" allowBlank="1" showInputMessage="1" showErrorMessage="1" sqref="A11:A12 A76:A77" xr:uid="{F1A22B90-2A0C-4574-8A0B-067474DEE563}">
      <formula1>$A$452:$A$463</formula1>
    </dataValidation>
  </dataValidations>
  <pageMargins left="0.7" right="0.7" top="0.75" bottom="0.75" header="0.3" footer="0.3"/>
  <pageSetup paperSize="9" scale="35"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68852-AD41-48DC-A1C4-E49A867060A0}">
  <sheetPr>
    <tabColor theme="8" tint="-0.249977111117893"/>
    <pageSetUpPr fitToPage="1"/>
  </sheetPr>
  <dimension ref="A1:AN149"/>
  <sheetViews>
    <sheetView tabSelected="1" view="pageBreakPreview" topLeftCell="A64" zoomScaleNormal="100" zoomScaleSheetLayoutView="100" workbookViewId="0">
      <selection activeCell="J81" sqref="J81"/>
    </sheetView>
  </sheetViews>
  <sheetFormatPr defaultColWidth="9.1796875" defaultRowHeight="14.5" x14ac:dyDescent="0.35"/>
  <cols>
    <col min="1" max="1" width="18.81640625" customWidth="1"/>
    <col min="2" max="2" width="16.54296875" customWidth="1"/>
    <col min="3" max="3" width="40.7265625" customWidth="1"/>
    <col min="4" max="4" width="14.54296875" style="226" customWidth="1"/>
    <col min="5" max="5" width="23.453125" customWidth="1"/>
    <col min="6" max="6" width="14.54296875" customWidth="1"/>
    <col min="7" max="9" width="14.7265625" customWidth="1"/>
    <col min="10" max="10" width="14.453125" customWidth="1"/>
    <col min="12" max="12" width="13.54296875" customWidth="1"/>
    <col min="13" max="13" width="11.36328125" bestFit="1" customWidth="1"/>
    <col min="14" max="15" width="13.453125" bestFit="1" customWidth="1"/>
    <col min="16" max="16" width="10.54296875" style="626" bestFit="1" customWidth="1"/>
    <col min="17" max="17" width="10.26953125" bestFit="1" customWidth="1"/>
    <col min="18" max="18" width="10.54296875" bestFit="1" customWidth="1"/>
    <col min="19" max="19" width="10.453125" bestFit="1" customWidth="1"/>
    <col min="20" max="20" width="10.54296875" bestFit="1" customWidth="1"/>
    <col min="21" max="21" width="10.1796875" style="626" bestFit="1" customWidth="1"/>
    <col min="22" max="22" width="10.453125" bestFit="1" customWidth="1"/>
    <col min="23" max="24" width="10.1796875" bestFit="1" customWidth="1"/>
    <col min="25" max="25" width="10.453125" bestFit="1" customWidth="1"/>
    <col min="26" max="26" width="10.54296875" style="626" bestFit="1" customWidth="1"/>
    <col min="31" max="31" width="9.1796875" style="626"/>
    <col min="40" max="40" width="9.1796875" style="626"/>
  </cols>
  <sheetData>
    <row r="1" spans="1:40" x14ac:dyDescent="0.35">
      <c r="A1" s="148" t="s">
        <v>2127</v>
      </c>
      <c r="B1" s="149"/>
      <c r="C1" s="149"/>
      <c r="D1" s="184"/>
      <c r="E1" s="149"/>
      <c r="F1" s="149"/>
      <c r="G1" s="149"/>
      <c r="H1" s="149"/>
      <c r="I1" s="149"/>
    </row>
    <row r="2" spans="1:40" s="149" customFormat="1" ht="15.75" customHeight="1" x14ac:dyDescent="0.3">
      <c r="A2" s="627" t="s">
        <v>2110</v>
      </c>
      <c r="B2" s="628"/>
      <c r="C2" s="628"/>
      <c r="D2" s="628"/>
      <c r="E2" s="184"/>
      <c r="P2" s="629"/>
      <c r="U2" s="629"/>
      <c r="Z2" s="629"/>
      <c r="AE2" s="629"/>
      <c r="AN2" s="629"/>
    </row>
    <row r="3" spans="1:40" s="149" customFormat="1" ht="15.75" customHeight="1" x14ac:dyDescent="0.3">
      <c r="A3" s="630" t="s">
        <v>2543</v>
      </c>
      <c r="B3" s="628"/>
      <c r="C3" s="628"/>
      <c r="D3" s="628"/>
      <c r="E3" s="184"/>
      <c r="P3" s="629"/>
      <c r="U3" s="629"/>
      <c r="Z3" s="629"/>
      <c r="AE3" s="629"/>
      <c r="AN3" s="629"/>
    </row>
    <row r="4" spans="1:40" s="255" customFormat="1" ht="13" x14ac:dyDescent="0.3">
      <c r="A4" s="630"/>
      <c r="B4" s="149"/>
      <c r="C4" s="149"/>
      <c r="D4" s="184"/>
      <c r="E4" s="149"/>
      <c r="F4" s="149"/>
      <c r="G4" s="149"/>
      <c r="H4" s="149"/>
      <c r="I4" s="149"/>
      <c r="J4" s="149"/>
      <c r="L4" s="149"/>
      <c r="M4" s="149"/>
      <c r="N4" s="149"/>
      <c r="O4" s="149"/>
      <c r="P4" s="629"/>
      <c r="Q4" s="149"/>
      <c r="R4" s="149"/>
      <c r="S4" s="149"/>
      <c r="T4" s="149"/>
      <c r="U4" s="629"/>
      <c r="V4" s="149"/>
      <c r="W4" s="149"/>
      <c r="X4" s="149"/>
      <c r="Y4" s="149"/>
      <c r="Z4" s="629"/>
      <c r="AA4" s="149"/>
      <c r="AB4" s="149"/>
      <c r="AC4" s="149"/>
      <c r="AD4" s="149"/>
      <c r="AE4" s="629"/>
      <c r="AF4" s="149"/>
      <c r="AG4" s="149"/>
      <c r="AH4" s="149"/>
      <c r="AN4" s="629"/>
    </row>
    <row r="5" spans="1:40" s="262" customFormat="1" ht="19" customHeight="1" x14ac:dyDescent="0.3">
      <c r="A5" s="409" t="s">
        <v>2256</v>
      </c>
      <c r="B5" s="264"/>
      <c r="C5" s="264"/>
      <c r="D5" s="631"/>
      <c r="E5" s="264"/>
      <c r="F5" s="264"/>
      <c r="G5" s="264"/>
      <c r="H5" s="264"/>
      <c r="I5" s="264"/>
      <c r="J5" s="264"/>
      <c r="L5" s="264"/>
      <c r="M5" s="264"/>
      <c r="N5" s="264"/>
      <c r="O5" s="264"/>
      <c r="P5" s="632"/>
      <c r="Q5" s="264"/>
      <c r="R5" s="264"/>
      <c r="S5" s="264"/>
      <c r="T5" s="264"/>
      <c r="U5" s="632"/>
      <c r="V5" s="264"/>
      <c r="W5" s="264"/>
      <c r="X5" s="264"/>
      <c r="Y5" s="264"/>
      <c r="Z5" s="632"/>
      <c r="AA5" s="264"/>
      <c r="AB5" s="264"/>
      <c r="AC5" s="264"/>
      <c r="AD5" s="264"/>
      <c r="AE5" s="632"/>
      <c r="AF5" s="264"/>
      <c r="AG5" s="264"/>
      <c r="AH5" s="264"/>
      <c r="AN5" s="632"/>
    </row>
    <row r="6" spans="1:40" s="262" customFormat="1" ht="12.65" customHeight="1" x14ac:dyDescent="0.3">
      <c r="A6" s="409"/>
      <c r="B6" s="264"/>
      <c r="C6" s="264"/>
      <c r="D6" s="631"/>
      <c r="E6" s="264"/>
      <c r="F6" s="264"/>
      <c r="G6" s="264"/>
      <c r="H6" s="264"/>
      <c r="I6" s="264"/>
      <c r="J6" s="264"/>
      <c r="L6" s="267"/>
      <c r="M6" s="268"/>
      <c r="N6" s="268"/>
      <c r="O6" s="268"/>
      <c r="P6" s="633"/>
      <c r="Q6" s="268"/>
      <c r="R6" s="268"/>
      <c r="S6" s="268"/>
      <c r="T6" s="268"/>
      <c r="U6" s="633"/>
      <c r="V6" s="268"/>
      <c r="W6" s="264"/>
      <c r="X6" s="264"/>
      <c r="Y6" s="264"/>
      <c r="Z6" s="632"/>
      <c r="AA6" s="264"/>
      <c r="AB6" s="264"/>
      <c r="AC6" s="264"/>
      <c r="AD6" s="264"/>
      <c r="AE6" s="632"/>
      <c r="AF6" s="264"/>
      <c r="AG6" s="264"/>
      <c r="AH6" s="264"/>
      <c r="AN6" s="632"/>
    </row>
    <row r="7" spans="1:40" s="149" customFormat="1" ht="57" customHeight="1" x14ac:dyDescent="0.3">
      <c r="A7" s="270"/>
      <c r="B7" s="271"/>
      <c r="C7" s="271"/>
      <c r="D7" s="271"/>
      <c r="E7" s="272" t="s">
        <v>2167</v>
      </c>
      <c r="F7" s="272" t="s">
        <v>2547</v>
      </c>
      <c r="G7" s="272" t="s">
        <v>2548</v>
      </c>
      <c r="H7" s="272" t="s">
        <v>2549</v>
      </c>
      <c r="I7" s="272" t="s">
        <v>2550</v>
      </c>
      <c r="J7" s="273" t="s">
        <v>2297</v>
      </c>
      <c r="K7" s="274"/>
      <c r="P7" s="629"/>
      <c r="U7" s="629"/>
      <c r="Z7" s="629"/>
      <c r="AE7" s="629"/>
      <c r="AN7" s="629"/>
    </row>
    <row r="8" spans="1:40" s="199" customFormat="1" ht="13" x14ac:dyDescent="0.3">
      <c r="A8" s="275" t="s">
        <v>2168</v>
      </c>
      <c r="B8" s="276"/>
      <c r="C8" s="277"/>
      <c r="D8" s="277"/>
      <c r="E8" s="278"/>
      <c r="F8" s="279">
        <f>'A8'!B50</f>
        <v>3253.4180990700925</v>
      </c>
      <c r="G8" s="279">
        <f>'A8'!C50</f>
        <v>3769.4043099180622</v>
      </c>
      <c r="H8" s="279">
        <f>'A8'!D50</f>
        <v>4427.0312261540766</v>
      </c>
      <c r="I8" s="279">
        <f>'A8'!E50</f>
        <v>5116.3854620354841</v>
      </c>
      <c r="J8" s="279">
        <f>'A8'!F50</f>
        <v>6588.5488625007565</v>
      </c>
      <c r="K8" s="280"/>
      <c r="L8" s="281"/>
      <c r="M8" s="282"/>
      <c r="P8" s="634"/>
      <c r="U8" s="634"/>
      <c r="Z8" s="634"/>
      <c r="AE8" s="634"/>
      <c r="AN8" s="634"/>
    </row>
    <row r="9" spans="1:40" s="149" customFormat="1" ht="13" x14ac:dyDescent="0.3">
      <c r="A9" s="284" t="s">
        <v>2298</v>
      </c>
      <c r="B9" s="285"/>
      <c r="C9" s="286"/>
      <c r="D9" s="286"/>
      <c r="E9" s="635">
        <f ca="1">'A17 - total'!C9</f>
        <v>0.59384731167299354</v>
      </c>
      <c r="F9" s="288">
        <f t="shared" ref="F9:J9" ca="1" si="0">$E9*F$8</f>
        <v>1932.0335918810354</v>
      </c>
      <c r="G9" s="288">
        <f ca="1">$E9*G$8</f>
        <v>2238.4506160534365</v>
      </c>
      <c r="H9" s="288">
        <f t="shared" ca="1" si="0"/>
        <v>2628.9805923439949</v>
      </c>
      <c r="I9" s="288">
        <f t="shared" ca="1" si="0"/>
        <v>3038.3517521125591</v>
      </c>
      <c r="J9" s="636">
        <f t="shared" ca="1" si="0"/>
        <v>3912.5920298222336</v>
      </c>
      <c r="K9" s="274"/>
      <c r="P9" s="629"/>
      <c r="U9" s="629"/>
      <c r="Z9" s="629"/>
      <c r="AE9" s="629"/>
      <c r="AN9" s="629"/>
    </row>
    <row r="10" spans="1:40" s="149" customFormat="1" ht="13" x14ac:dyDescent="0.3">
      <c r="A10" s="284" t="s">
        <v>2403</v>
      </c>
      <c r="B10" s="285"/>
      <c r="C10" s="286"/>
      <c r="D10" s="286"/>
      <c r="E10" s="635">
        <f ca="1">'A17 - total'!C11</f>
        <v>0.26419198747114925</v>
      </c>
      <c r="F10" s="288">
        <f ca="1">$E10*F$8</f>
        <v>859.52699366793604</v>
      </c>
      <c r="G10" s="288">
        <f t="shared" ref="G10:J10" ca="1" si="1">$E10*G$8</f>
        <v>995.84641621956871</v>
      </c>
      <c r="H10" s="288">
        <f t="shared" ca="1" si="1"/>
        <v>1169.5861782344844</v>
      </c>
      <c r="I10" s="288">
        <f t="shared" ca="1" si="1"/>
        <v>1351.7080438836488</v>
      </c>
      <c r="J10" s="636">
        <f t="shared" ca="1" si="1"/>
        <v>1740.6418185348546</v>
      </c>
      <c r="K10" s="274"/>
      <c r="P10" s="629"/>
      <c r="U10" s="629"/>
      <c r="Z10" s="629"/>
      <c r="AE10" s="629"/>
      <c r="AN10" s="629"/>
    </row>
    <row r="11" spans="1:40" s="149" customFormat="1" ht="13" x14ac:dyDescent="0.3">
      <c r="A11" s="266" t="s">
        <v>2118</v>
      </c>
      <c r="B11" s="255"/>
      <c r="C11" s="255"/>
      <c r="D11" s="256"/>
      <c r="E11" s="255"/>
      <c r="F11" s="255"/>
      <c r="G11" s="255"/>
      <c r="H11" s="255"/>
      <c r="I11" s="255"/>
      <c r="J11" s="255"/>
      <c r="K11" s="274"/>
      <c r="P11" s="629"/>
      <c r="U11" s="629"/>
      <c r="Z11" s="629"/>
      <c r="AE11" s="629"/>
      <c r="AN11" s="629"/>
    </row>
    <row r="12" spans="1:40" s="255" customFormat="1" ht="13" x14ac:dyDescent="0.3">
      <c r="A12" s="971" t="s">
        <v>2257</v>
      </c>
      <c r="B12" s="971"/>
      <c r="C12" s="971"/>
      <c r="D12" s="971"/>
      <c r="E12" s="971"/>
      <c r="F12" s="971"/>
      <c r="G12" s="971"/>
      <c r="H12" s="971"/>
      <c r="I12" s="971"/>
      <c r="J12" s="971"/>
      <c r="K12" s="289"/>
      <c r="L12" s="149"/>
      <c r="M12" s="149"/>
      <c r="N12" s="149"/>
      <c r="O12" s="149"/>
      <c r="P12" s="629"/>
      <c r="Q12" s="149"/>
      <c r="R12" s="149"/>
      <c r="S12" s="149"/>
      <c r="T12" s="149"/>
      <c r="U12" s="629"/>
      <c r="V12" s="149"/>
      <c r="W12" s="149"/>
      <c r="X12" s="149"/>
      <c r="Y12" s="149"/>
      <c r="Z12" s="629"/>
      <c r="AA12" s="149"/>
      <c r="AB12" s="149"/>
      <c r="AC12" s="149"/>
      <c r="AD12" s="149"/>
      <c r="AE12" s="629"/>
      <c r="AF12" s="149"/>
      <c r="AG12" s="149"/>
      <c r="AH12" s="149"/>
      <c r="AN12" s="629"/>
    </row>
    <row r="13" spans="1:40" x14ac:dyDescent="0.35">
      <c r="A13" s="245"/>
      <c r="B13" s="245"/>
      <c r="C13" s="245"/>
      <c r="D13" s="251"/>
      <c r="E13" s="245"/>
      <c r="F13" s="245"/>
      <c r="G13" s="245"/>
      <c r="H13" s="245"/>
      <c r="I13" s="245"/>
      <c r="J13" s="245"/>
    </row>
    <row r="14" spans="1:40" s="262" customFormat="1" ht="19" customHeight="1" x14ac:dyDescent="0.3">
      <c r="A14" s="261" t="s">
        <v>2258</v>
      </c>
      <c r="D14" s="263"/>
      <c r="L14" s="264"/>
      <c r="M14" s="264"/>
      <c r="N14" s="264"/>
      <c r="O14" s="264"/>
      <c r="P14" s="632"/>
      <c r="Q14" s="264"/>
      <c r="R14" s="264"/>
      <c r="S14" s="264"/>
      <c r="T14" s="264"/>
      <c r="U14" s="632"/>
      <c r="V14" s="264"/>
      <c r="W14" s="264"/>
      <c r="X14" s="264"/>
      <c r="Y14" s="264"/>
      <c r="Z14" s="632"/>
      <c r="AA14" s="264"/>
      <c r="AB14" s="264"/>
      <c r="AC14" s="264"/>
      <c r="AD14" s="264"/>
      <c r="AE14" s="632"/>
      <c r="AF14" s="264"/>
      <c r="AG14" s="264"/>
      <c r="AH14" s="264"/>
      <c r="AN14" s="632"/>
    </row>
    <row r="15" spans="1:40" s="255" customFormat="1" ht="13" x14ac:dyDescent="0.3">
      <c r="A15" s="290"/>
      <c r="D15" s="256"/>
      <c r="E15" s="291"/>
      <c r="F15" s="291"/>
      <c r="G15" s="291"/>
      <c r="H15" s="291"/>
      <c r="I15" s="291"/>
      <c r="J15" s="291"/>
      <c r="L15" s="149"/>
      <c r="M15" s="149"/>
      <c r="N15" s="149"/>
      <c r="O15" s="149"/>
      <c r="P15" s="629"/>
      <c r="Q15" s="149"/>
      <c r="R15" s="149"/>
      <c r="S15" s="149"/>
      <c r="T15" s="149"/>
      <c r="U15" s="629"/>
      <c r="V15" s="149"/>
      <c r="W15" s="149"/>
      <c r="X15" s="149"/>
      <c r="Y15" s="149"/>
      <c r="Z15" s="629"/>
      <c r="AA15" s="149"/>
      <c r="AB15" s="149"/>
      <c r="AC15" s="149"/>
      <c r="AD15" s="149"/>
      <c r="AE15" s="629"/>
      <c r="AF15" s="149"/>
      <c r="AG15" s="149"/>
      <c r="AH15" s="149"/>
      <c r="AN15" s="629"/>
    </row>
    <row r="16" spans="1:40" s="149" customFormat="1" ht="72.650000000000006" customHeight="1" x14ac:dyDescent="0.3">
      <c r="A16" s="270"/>
      <c r="B16" s="271"/>
      <c r="C16" s="271"/>
      <c r="D16" s="271"/>
      <c r="E16" s="270" t="s">
        <v>2171</v>
      </c>
      <c r="F16" s="272" t="s">
        <v>2547</v>
      </c>
      <c r="G16" s="272" t="s">
        <v>2548</v>
      </c>
      <c r="H16" s="272" t="s">
        <v>2549</v>
      </c>
      <c r="I16" s="272" t="s">
        <v>2550</v>
      </c>
      <c r="J16" s="273" t="s">
        <v>2297</v>
      </c>
      <c r="K16" s="255"/>
      <c r="P16" s="629"/>
      <c r="U16" s="629"/>
      <c r="Z16" s="629"/>
      <c r="AE16" s="629"/>
      <c r="AN16" s="629"/>
    </row>
    <row r="17" spans="1:40" x14ac:dyDescent="0.35">
      <c r="A17" s="284" t="str">
        <f>A9</f>
        <v>Expenditure directed to Milton Keynes Council Area</v>
      </c>
      <c r="B17" s="285"/>
      <c r="C17" s="286"/>
      <c r="D17" s="286"/>
      <c r="E17" s="287">
        <v>0.02</v>
      </c>
      <c r="F17" s="288">
        <f ca="1">F9+(F9*$E17)</f>
        <v>1970.674263718656</v>
      </c>
      <c r="G17" s="288">
        <f t="shared" ref="F17:H18" ca="1" si="2">G9+(G9*$E17)</f>
        <v>2283.2196283745052</v>
      </c>
      <c r="H17" s="288">
        <f t="shared" ca="1" si="2"/>
        <v>2681.5602041908746</v>
      </c>
      <c r="I17" s="288">
        <f t="shared" ref="I17" ca="1" si="3">I9+(I9*$E17)</f>
        <v>3099.1187871548104</v>
      </c>
      <c r="J17" s="288">
        <f ca="1">J9+(J9*$E17)</f>
        <v>3990.8438704186783</v>
      </c>
      <c r="L17" t="s">
        <v>2173</v>
      </c>
    </row>
    <row r="18" spans="1:40" x14ac:dyDescent="0.35">
      <c r="A18" s="284" t="s">
        <v>2403</v>
      </c>
      <c r="B18" s="285"/>
      <c r="C18" s="286"/>
      <c r="D18" s="286"/>
      <c r="E18" s="287">
        <v>0.02</v>
      </c>
      <c r="F18" s="288">
        <f t="shared" ca="1" si="2"/>
        <v>876.71753354129476</v>
      </c>
      <c r="G18" s="288">
        <f t="shared" ca="1" si="2"/>
        <v>1015.7633445439601</v>
      </c>
      <c r="H18" s="288">
        <f t="shared" ca="1" si="2"/>
        <v>1192.9779017991741</v>
      </c>
      <c r="I18" s="288">
        <f t="shared" ref="I18" ca="1" si="4">I10+(I10*$E18)</f>
        <v>1378.7422047613218</v>
      </c>
      <c r="J18" s="288">
        <f ca="1">J10+(J10*$E18)</f>
        <v>1775.4546549055517</v>
      </c>
    </row>
    <row r="19" spans="1:40" s="255" customFormat="1" ht="13" x14ac:dyDescent="0.3">
      <c r="A19" s="261" t="s">
        <v>2118</v>
      </c>
      <c r="D19" s="256"/>
      <c r="L19" s="149" t="s">
        <v>2259</v>
      </c>
      <c r="M19" s="149"/>
      <c r="N19" s="149"/>
      <c r="O19" s="149"/>
      <c r="P19" s="629"/>
      <c r="Q19" s="149"/>
      <c r="R19" s="149"/>
      <c r="S19" s="149"/>
      <c r="T19" s="149"/>
      <c r="U19" s="629"/>
      <c r="V19" s="149"/>
      <c r="W19" s="149"/>
      <c r="X19" s="149"/>
      <c r="Y19" s="149"/>
      <c r="Z19" s="629"/>
      <c r="AA19" s="149"/>
      <c r="AB19" s="149"/>
      <c r="AC19" s="149"/>
      <c r="AD19" s="149"/>
      <c r="AE19" s="629"/>
      <c r="AF19" s="149"/>
      <c r="AG19" s="149"/>
      <c r="AH19" s="149"/>
      <c r="AN19" s="629"/>
    </row>
    <row r="20" spans="1:40" s="255" customFormat="1" ht="33" customHeight="1" x14ac:dyDescent="0.3">
      <c r="A20" s="971" t="s">
        <v>2260</v>
      </c>
      <c r="B20" s="971"/>
      <c r="C20" s="971"/>
      <c r="D20" s="971"/>
      <c r="E20" s="971"/>
      <c r="F20" s="971"/>
      <c r="G20" s="971"/>
      <c r="H20" s="971"/>
      <c r="I20" s="971"/>
      <c r="J20" s="971"/>
      <c r="L20" s="149" t="s">
        <v>2176</v>
      </c>
      <c r="M20" s="292">
        <v>2023</v>
      </c>
      <c r="N20" s="292">
        <v>2024</v>
      </c>
      <c r="O20" s="292">
        <v>2025</v>
      </c>
      <c r="P20" s="637">
        <v>2026</v>
      </c>
      <c r="Q20" s="292">
        <v>2027</v>
      </c>
      <c r="R20" s="292">
        <v>2028</v>
      </c>
      <c r="S20" s="292">
        <v>2029</v>
      </c>
      <c r="T20" s="292">
        <v>2030</v>
      </c>
      <c r="U20" s="637">
        <v>2031</v>
      </c>
      <c r="V20" s="292">
        <v>2032</v>
      </c>
      <c r="W20" s="292">
        <v>2033</v>
      </c>
      <c r="X20" s="292">
        <v>2034</v>
      </c>
      <c r="Y20" s="292">
        <v>2035</v>
      </c>
      <c r="Z20" s="637">
        <v>2036</v>
      </c>
      <c r="AA20" s="292">
        <v>2037</v>
      </c>
      <c r="AB20" s="292">
        <v>2038</v>
      </c>
      <c r="AC20" s="292">
        <v>2039</v>
      </c>
      <c r="AD20" s="292">
        <v>2040</v>
      </c>
      <c r="AE20" s="637">
        <v>2041</v>
      </c>
      <c r="AF20" s="292">
        <v>2042</v>
      </c>
      <c r="AG20" s="292">
        <v>2043</v>
      </c>
      <c r="AH20" s="292">
        <v>2044</v>
      </c>
      <c r="AI20" s="292">
        <v>2045</v>
      </c>
      <c r="AJ20" s="292">
        <v>2046</v>
      </c>
      <c r="AK20" s="292">
        <v>2047</v>
      </c>
      <c r="AL20" s="292">
        <v>2048</v>
      </c>
      <c r="AM20" s="292">
        <v>2049</v>
      </c>
      <c r="AN20" s="637">
        <v>2050</v>
      </c>
    </row>
    <row r="21" spans="1:40" s="255" customFormat="1" ht="15.65" customHeight="1" x14ac:dyDescent="0.3">
      <c r="A21" s="986"/>
      <c r="B21" s="986"/>
      <c r="C21" s="986"/>
      <c r="D21" s="986"/>
      <c r="E21" s="986"/>
      <c r="F21" s="986"/>
      <c r="G21" s="986"/>
      <c r="H21" s="986"/>
      <c r="I21" s="986"/>
      <c r="J21" s="986"/>
      <c r="L21" s="638"/>
      <c r="M21" s="302">
        <v>-0.5</v>
      </c>
      <c r="N21" s="302">
        <v>-0.1</v>
      </c>
      <c r="O21" s="302">
        <v>0.4</v>
      </c>
      <c r="P21" s="639">
        <v>1.6</v>
      </c>
      <c r="Q21" s="302">
        <v>2.2999999999999998</v>
      </c>
      <c r="R21" s="302">
        <v>2.2999999999999998</v>
      </c>
      <c r="S21" s="302">
        <v>2.2999999999999998</v>
      </c>
      <c r="T21" s="302">
        <v>2.2999999999999998</v>
      </c>
      <c r="U21" s="639">
        <v>2.2999999999999998</v>
      </c>
      <c r="V21" s="302">
        <v>2.2999999999999998</v>
      </c>
      <c r="W21" s="302">
        <v>2.2999999999999998</v>
      </c>
      <c r="X21" s="302">
        <v>2.2999999999999998</v>
      </c>
      <c r="Y21" s="302">
        <v>2.2999999999999998</v>
      </c>
      <c r="Z21" s="639">
        <v>2.2999999999999998</v>
      </c>
      <c r="AA21" s="302">
        <v>2.2999999999999998</v>
      </c>
      <c r="AB21" s="302">
        <v>2.2999999999999998</v>
      </c>
      <c r="AC21" s="302">
        <v>2.2999999999999998</v>
      </c>
      <c r="AD21" s="302">
        <v>2.2999999999999998</v>
      </c>
      <c r="AE21" s="639">
        <v>2.2999999999999998</v>
      </c>
      <c r="AF21" s="302">
        <v>2.2999999999999998</v>
      </c>
      <c r="AG21" s="302">
        <v>2.2999999999999998</v>
      </c>
      <c r="AH21" s="302">
        <v>2.2999999999999998</v>
      </c>
      <c r="AI21" s="302">
        <v>2.2999999999999998</v>
      </c>
      <c r="AJ21" s="302">
        <v>2.2999999999999998</v>
      </c>
      <c r="AK21" s="302">
        <v>2.2999999999999998</v>
      </c>
      <c r="AL21" s="302">
        <v>2.2999999999999998</v>
      </c>
      <c r="AM21" s="302">
        <v>2.2999999999999998</v>
      </c>
      <c r="AN21" s="639">
        <v>2.2999999999999998</v>
      </c>
    </row>
    <row r="22" spans="1:40" s="255" customFormat="1" ht="13" x14ac:dyDescent="0.3">
      <c r="A22" s="310"/>
      <c r="D22" s="256"/>
      <c r="E22" s="291"/>
      <c r="F22" s="291"/>
      <c r="G22" s="291"/>
      <c r="H22" s="291"/>
      <c r="I22" s="291"/>
      <c r="J22" s="291"/>
      <c r="L22" s="311"/>
      <c r="M22" s="312"/>
      <c r="N22" s="312"/>
      <c r="O22" s="312"/>
      <c r="P22" s="640"/>
      <c r="Q22" s="312"/>
      <c r="R22" s="312"/>
      <c r="S22" s="312"/>
      <c r="T22" s="312"/>
      <c r="U22" s="640"/>
      <c r="V22" s="312"/>
      <c r="W22" s="149"/>
      <c r="X22" s="149"/>
      <c r="Y22" s="149"/>
      <c r="Z22" s="629"/>
      <c r="AA22" s="149"/>
      <c r="AB22" s="149"/>
      <c r="AC22" s="149"/>
      <c r="AD22" s="149"/>
      <c r="AE22" s="629"/>
      <c r="AF22" s="149"/>
      <c r="AG22" s="149"/>
      <c r="AH22" s="149"/>
      <c r="AN22" s="629"/>
    </row>
    <row r="23" spans="1:40" s="255" customFormat="1" ht="13" x14ac:dyDescent="0.3">
      <c r="A23" s="648" t="s">
        <v>2261</v>
      </c>
      <c r="D23" s="256"/>
      <c r="L23" s="311"/>
      <c r="M23" s="312"/>
      <c r="N23" s="312"/>
      <c r="O23" s="312"/>
      <c r="P23" s="640"/>
      <c r="Q23" s="312"/>
      <c r="R23" s="312"/>
      <c r="S23" s="312"/>
      <c r="T23" s="312"/>
      <c r="U23" s="640"/>
      <c r="V23" s="312"/>
      <c r="W23" s="149"/>
      <c r="X23" s="149"/>
      <c r="Y23" s="149"/>
      <c r="Z23" s="629"/>
      <c r="AA23" s="149"/>
      <c r="AB23" s="149"/>
      <c r="AC23" s="149"/>
      <c r="AD23" s="149"/>
      <c r="AE23" s="629"/>
      <c r="AF23" s="149"/>
      <c r="AG23" s="149"/>
      <c r="AH23" s="149"/>
      <c r="AN23" s="629"/>
    </row>
    <row r="24" spans="1:40" s="149" customFormat="1" ht="90.75" customHeight="1" x14ac:dyDescent="0.3">
      <c r="A24" s="314" t="s">
        <v>2178</v>
      </c>
      <c r="B24" s="315" t="s">
        <v>2179</v>
      </c>
      <c r="C24" s="314" t="s">
        <v>2180</v>
      </c>
      <c r="D24" s="316" t="s">
        <v>2262</v>
      </c>
      <c r="E24" s="316" t="s">
        <v>2607</v>
      </c>
      <c r="F24" s="218" t="s">
        <v>2263</v>
      </c>
      <c r="G24" s="316" t="s">
        <v>2592</v>
      </c>
      <c r="H24" s="316" t="s">
        <v>2593</v>
      </c>
      <c r="I24" s="316" t="s">
        <v>2594</v>
      </c>
      <c r="J24" s="316" t="s">
        <v>2324</v>
      </c>
      <c r="P24" s="629"/>
      <c r="U24" s="629"/>
      <c r="Z24" s="629"/>
      <c r="AE24" s="629"/>
      <c r="AN24" s="629"/>
    </row>
    <row r="25" spans="1:40" s="149" customFormat="1" ht="33.5" customHeight="1" x14ac:dyDescent="0.3">
      <c r="A25" s="987" t="s">
        <v>1816</v>
      </c>
      <c r="B25" s="988"/>
      <c r="C25" s="988"/>
      <c r="D25" s="988"/>
      <c r="E25" s="988"/>
      <c r="F25" s="988"/>
      <c r="G25" s="988"/>
      <c r="H25" s="988"/>
      <c r="I25" s="988"/>
      <c r="J25" s="988"/>
      <c r="P25" s="629"/>
      <c r="U25" s="629"/>
      <c r="Z25" s="629"/>
      <c r="AE25" s="629"/>
      <c r="AN25" s="629"/>
    </row>
    <row r="26" spans="1:40" s="645" customFormat="1" ht="177.5" customHeight="1" x14ac:dyDescent="0.3">
      <c r="A26" s="317" t="s">
        <v>2330</v>
      </c>
      <c r="B26" s="318" t="s">
        <v>2331</v>
      </c>
      <c r="C26" s="317" t="s">
        <v>2351</v>
      </c>
      <c r="D26" s="327">
        <f>1639*0.25</f>
        <v>409.75</v>
      </c>
      <c r="E26" s="740">
        <v>4800</v>
      </c>
      <c r="F26" s="647">
        <f>(D26*E26)/1000000</f>
        <v>1.9668000000000001</v>
      </c>
      <c r="G26" s="647">
        <f>U26</f>
        <v>2.2036284371713935</v>
      </c>
      <c r="H26" s="647">
        <f>Z26</f>
        <v>2.4689741148619269</v>
      </c>
      <c r="I26" s="647">
        <f>AE26</f>
        <v>2.7662708817113137</v>
      </c>
      <c r="J26" s="647">
        <f>AN26</f>
        <v>3.3944968399386375</v>
      </c>
      <c r="K26" s="641"/>
      <c r="L26" s="642"/>
      <c r="M26" s="643"/>
      <c r="N26" s="643"/>
      <c r="O26" s="643"/>
      <c r="P26" s="644">
        <f>F26</f>
        <v>1.9668000000000001</v>
      </c>
      <c r="Q26" s="643">
        <f t="shared" ref="Q26:Z27" si="5">P26+(P26*Q$21/100)</f>
        <v>2.0120363999999999</v>
      </c>
      <c r="R26" s="643">
        <f t="shared" si="5"/>
        <v>2.0583132372000001</v>
      </c>
      <c r="S26" s="643">
        <f t="shared" si="5"/>
        <v>2.1056544416556</v>
      </c>
      <c r="T26" s="643">
        <f t="shared" si="5"/>
        <v>2.1540844938136789</v>
      </c>
      <c r="U26" s="644">
        <f t="shared" si="5"/>
        <v>2.2036284371713935</v>
      </c>
      <c r="V26" s="643">
        <f t="shared" si="5"/>
        <v>2.2543118912263354</v>
      </c>
      <c r="W26" s="643">
        <f t="shared" si="5"/>
        <v>2.3061610647245412</v>
      </c>
      <c r="X26" s="643">
        <f t="shared" si="5"/>
        <v>2.3592027692132058</v>
      </c>
      <c r="Y26" s="643">
        <f t="shared" si="5"/>
        <v>2.4134644329051094</v>
      </c>
      <c r="Z26" s="644">
        <f t="shared" si="5"/>
        <v>2.4689741148619269</v>
      </c>
      <c r="AA26" s="643">
        <f t="shared" ref="AA26:AA33" si="6">Z26+(Z26*AA$21/100)</f>
        <v>2.5257605195037511</v>
      </c>
      <c r="AB26" s="643">
        <f t="shared" ref="AB26:AB33" si="7">AA26+(AA26*AB$21/100)</f>
        <v>2.5838530114523373</v>
      </c>
      <c r="AC26" s="643">
        <f t="shared" ref="AC26:AC33" si="8">AB26+(AB26*AC$21/100)</f>
        <v>2.643281630715741</v>
      </c>
      <c r="AD26" s="643">
        <f t="shared" ref="AD26:AD33" si="9">AC26+(AC26*AD$21/100)</f>
        <v>2.704077108222203</v>
      </c>
      <c r="AE26" s="644">
        <f t="shared" ref="AE26:AE33" si="10">AD26+(AD26*AE$21/100)</f>
        <v>2.7662708817113137</v>
      </c>
      <c r="AF26" s="736">
        <f t="shared" ref="AF26:AF33" si="11">AE26+(AE26*AF$21/100)</f>
        <v>2.8298951119906741</v>
      </c>
      <c r="AG26" s="736">
        <f t="shared" ref="AG26:AG33" si="12">AF26+(AF26*AG$21/100)</f>
        <v>2.8949826995664596</v>
      </c>
      <c r="AH26" s="736">
        <f t="shared" ref="AH26:AH33" si="13">AG26+(AG26*AH$21/100)</f>
        <v>2.9615673016564883</v>
      </c>
      <c r="AI26" s="736">
        <f t="shared" ref="AI26:AI33" si="14">AH26+(AH26*AI$21/100)</f>
        <v>3.0296833495945874</v>
      </c>
      <c r="AJ26" s="736">
        <f t="shared" ref="AJ26:AJ33" si="15">AI26+(AI26*AJ$21/100)</f>
        <v>3.0993660666352629</v>
      </c>
      <c r="AK26" s="736">
        <f t="shared" ref="AK26:AK33" si="16">AJ26+(AJ26*AK$21/100)</f>
        <v>3.1706514861678738</v>
      </c>
      <c r="AL26" s="736">
        <f t="shared" ref="AL26:AL33" si="17">AK26+(AK26*AL$21/100)</f>
        <v>3.2435764703497347</v>
      </c>
      <c r="AM26" s="736">
        <f t="shared" ref="AM26:AM33" si="18">AL26+(AL26*AM$21/100)</f>
        <v>3.3181787291677787</v>
      </c>
      <c r="AN26" s="737">
        <f t="shared" ref="AN26:AN33" si="19">AM26+(AM26*AN$21/100)</f>
        <v>3.3944968399386375</v>
      </c>
    </row>
    <row r="27" spans="1:40" s="645" customFormat="1" ht="105.5" customHeight="1" x14ac:dyDescent="0.3">
      <c r="A27" s="322" t="s">
        <v>2332</v>
      </c>
      <c r="B27" s="323" t="s">
        <v>2333</v>
      </c>
      <c r="C27" s="324" t="s">
        <v>2348</v>
      </c>
      <c r="D27" s="733">
        <f>1450*0.25</f>
        <v>362.5</v>
      </c>
      <c r="E27" s="741">
        <v>4800</v>
      </c>
      <c r="F27" s="742">
        <f t="shared" ref="F27:F29" si="20">(D27*E27)/1000000</f>
        <v>1.74</v>
      </c>
      <c r="G27" s="742">
        <f t="shared" ref="G27:G29" si="21">U27</f>
        <v>1.9495187516159367</v>
      </c>
      <c r="H27" s="742">
        <f t="shared" ref="H27:H29" si="22">Z27</f>
        <v>2.1842663005184835</v>
      </c>
      <c r="I27" s="742">
        <f t="shared" ref="I27:I29" si="23">AE27</f>
        <v>2.4472805237836517</v>
      </c>
      <c r="J27" s="742">
        <f t="shared" ref="J27:J29" si="24">AN27</f>
        <v>3.0030630981763422</v>
      </c>
      <c r="K27" s="641"/>
      <c r="L27" s="642"/>
      <c r="M27" s="643"/>
      <c r="N27" s="643"/>
      <c r="O27" s="643"/>
      <c r="P27" s="644">
        <f t="shared" ref="P27:P36" si="25">F27</f>
        <v>1.74</v>
      </c>
      <c r="Q27" s="643">
        <f t="shared" si="5"/>
        <v>1.7800199999999999</v>
      </c>
      <c r="R27" s="643">
        <f t="shared" si="5"/>
        <v>1.82096046</v>
      </c>
      <c r="S27" s="643">
        <f t="shared" si="5"/>
        <v>1.8628425505799999</v>
      </c>
      <c r="T27" s="643">
        <f t="shared" si="5"/>
        <v>1.90568792924334</v>
      </c>
      <c r="U27" s="644">
        <f t="shared" si="5"/>
        <v>1.9495187516159367</v>
      </c>
      <c r="V27" s="643">
        <f t="shared" si="5"/>
        <v>1.9943576829031033</v>
      </c>
      <c r="W27" s="643">
        <f t="shared" si="5"/>
        <v>2.0402279096098748</v>
      </c>
      <c r="X27" s="643">
        <f t="shared" si="5"/>
        <v>2.0871531515309019</v>
      </c>
      <c r="Y27" s="643">
        <f t="shared" si="5"/>
        <v>2.1351576740161127</v>
      </c>
      <c r="Z27" s="644">
        <f t="shared" si="5"/>
        <v>2.1842663005184835</v>
      </c>
      <c r="AA27" s="643">
        <f t="shared" si="6"/>
        <v>2.2345044254304085</v>
      </c>
      <c r="AB27" s="643">
        <f t="shared" si="7"/>
        <v>2.2858980272153078</v>
      </c>
      <c r="AC27" s="643">
        <f t="shared" si="8"/>
        <v>2.3384736818412599</v>
      </c>
      <c r="AD27" s="643">
        <f t="shared" si="9"/>
        <v>2.3922585765236088</v>
      </c>
      <c r="AE27" s="644">
        <f t="shared" si="10"/>
        <v>2.4472805237836517</v>
      </c>
      <c r="AF27" s="736">
        <f t="shared" si="11"/>
        <v>2.5035679758306757</v>
      </c>
      <c r="AG27" s="736">
        <f t="shared" si="12"/>
        <v>2.5611500392747812</v>
      </c>
      <c r="AH27" s="736">
        <f t="shared" si="13"/>
        <v>2.6200564901781012</v>
      </c>
      <c r="AI27" s="736">
        <f t="shared" si="14"/>
        <v>2.6803177894521975</v>
      </c>
      <c r="AJ27" s="736">
        <f t="shared" si="15"/>
        <v>2.7419650986095978</v>
      </c>
      <c r="AK27" s="736">
        <f t="shared" si="16"/>
        <v>2.8050302958776188</v>
      </c>
      <c r="AL27" s="736">
        <f t="shared" si="17"/>
        <v>2.869545992682804</v>
      </c>
      <c r="AM27" s="736">
        <f t="shared" si="18"/>
        <v>2.9355455505145085</v>
      </c>
      <c r="AN27" s="737">
        <f t="shared" si="19"/>
        <v>3.0030630981763422</v>
      </c>
    </row>
    <row r="28" spans="1:40" s="645" customFormat="1" ht="91" x14ac:dyDescent="0.3">
      <c r="A28" s="326" t="s">
        <v>2334</v>
      </c>
      <c r="B28" s="327" t="s">
        <v>2335</v>
      </c>
      <c r="C28" s="326" t="s">
        <v>2352</v>
      </c>
      <c r="D28" s="328">
        <f>1180*0.25</f>
        <v>295</v>
      </c>
      <c r="E28" s="646">
        <v>4800</v>
      </c>
      <c r="F28" s="647">
        <f t="shared" si="20"/>
        <v>1.4159999999999999</v>
      </c>
      <c r="G28" s="647">
        <f t="shared" si="21"/>
        <v>1.5865049151081414</v>
      </c>
      <c r="H28" s="647">
        <f t="shared" si="22"/>
        <v>1.7775408514564206</v>
      </c>
      <c r="I28" s="647">
        <f t="shared" si="23"/>
        <v>1.9915800124584198</v>
      </c>
      <c r="J28" s="647">
        <f t="shared" si="24"/>
        <v>2.4438720385159192</v>
      </c>
      <c r="K28" s="641"/>
      <c r="L28" s="642"/>
      <c r="M28" s="643"/>
      <c r="N28" s="643"/>
      <c r="O28" s="643"/>
      <c r="P28" s="644">
        <f t="shared" si="25"/>
        <v>1.4159999999999999</v>
      </c>
      <c r="Q28" s="643">
        <f t="shared" ref="Q28:Q33" si="26">P28+(P28*Q$21/100)</f>
        <v>1.4485679999999999</v>
      </c>
      <c r="R28" s="643">
        <f t="shared" ref="R28:R33" si="27">Q28+(Q28*R$21/100)</f>
        <v>1.4818850639999999</v>
      </c>
      <c r="S28" s="643">
        <f t="shared" ref="S28:S33" si="28">R28+(R28*S$21/100)</f>
        <v>1.5159684204719999</v>
      </c>
      <c r="T28" s="643">
        <f t="shared" ref="T28:T33" si="29">S28+(S28*T$21/100)</f>
        <v>1.5508356941428558</v>
      </c>
      <c r="U28" s="644">
        <f t="shared" ref="U28:U33" si="30">T28+(T28*U$21/100)</f>
        <v>1.5865049151081414</v>
      </c>
      <c r="V28" s="643">
        <f t="shared" ref="V28:V33" si="31">U28+(U28*V$21/100)</f>
        <v>1.6229945281556286</v>
      </c>
      <c r="W28" s="643">
        <f t="shared" ref="W28:W33" si="32">V28+(V28*W$21/100)</f>
        <v>1.6603234023032081</v>
      </c>
      <c r="X28" s="643">
        <f t="shared" ref="X28:X33" si="33">W28+(W28*X$21/100)</f>
        <v>1.698510840556182</v>
      </c>
      <c r="Y28" s="643">
        <f t="shared" ref="Y28:Y33" si="34">X28+(X28*Y$21/100)</f>
        <v>1.7375765898889741</v>
      </c>
      <c r="Z28" s="644">
        <f t="shared" ref="Z28:Z33" si="35">Y28+(Y28*Z$21/100)</f>
        <v>1.7775408514564206</v>
      </c>
      <c r="AA28" s="643">
        <f t="shared" si="6"/>
        <v>1.8184242910399182</v>
      </c>
      <c r="AB28" s="643">
        <f t="shared" si="7"/>
        <v>1.8602480497338363</v>
      </c>
      <c r="AC28" s="643">
        <f t="shared" si="8"/>
        <v>1.9030337548777145</v>
      </c>
      <c r="AD28" s="643">
        <f t="shared" si="9"/>
        <v>1.9468035312399019</v>
      </c>
      <c r="AE28" s="644">
        <f t="shared" si="10"/>
        <v>1.9915800124584198</v>
      </c>
      <c r="AF28" s="738">
        <f t="shared" si="11"/>
        <v>2.0373863527449636</v>
      </c>
      <c r="AG28" s="738">
        <f t="shared" si="12"/>
        <v>2.0842462388580976</v>
      </c>
      <c r="AH28" s="738">
        <f t="shared" si="13"/>
        <v>2.1321839023518336</v>
      </c>
      <c r="AI28" s="738">
        <f t="shared" si="14"/>
        <v>2.1812241321059256</v>
      </c>
      <c r="AJ28" s="738">
        <f t="shared" si="15"/>
        <v>2.2313922871443617</v>
      </c>
      <c r="AK28" s="738">
        <f t="shared" si="16"/>
        <v>2.2827143097486822</v>
      </c>
      <c r="AL28" s="738">
        <f t="shared" si="17"/>
        <v>2.3352167388729019</v>
      </c>
      <c r="AM28" s="738">
        <f t="shared" si="18"/>
        <v>2.3889267238669785</v>
      </c>
      <c r="AN28" s="739">
        <f t="shared" si="19"/>
        <v>2.4438720385159192</v>
      </c>
    </row>
    <row r="29" spans="1:40" s="645" customFormat="1" ht="133" customHeight="1" x14ac:dyDescent="0.3">
      <c r="A29" s="729" t="s">
        <v>2337</v>
      </c>
      <c r="B29" s="730" t="s">
        <v>2336</v>
      </c>
      <c r="C29" s="731" t="s">
        <v>2347</v>
      </c>
      <c r="D29" s="733">
        <f>843.5*0.5</f>
        <v>421.75</v>
      </c>
      <c r="E29" s="741">
        <v>4800</v>
      </c>
      <c r="F29" s="742">
        <f t="shared" si="20"/>
        <v>2.0244</v>
      </c>
      <c r="G29" s="742">
        <f t="shared" si="21"/>
        <v>2.2681642303283347</v>
      </c>
      <c r="H29" s="742">
        <f t="shared" si="22"/>
        <v>2.5412808613618489</v>
      </c>
      <c r="I29" s="742">
        <f t="shared" si="23"/>
        <v>2.8472843059469106</v>
      </c>
      <c r="J29" s="742">
        <f t="shared" si="24"/>
        <v>3.4939085838782682</v>
      </c>
      <c r="K29" s="641"/>
      <c r="L29" s="642"/>
      <c r="M29" s="643"/>
      <c r="N29" s="643"/>
      <c r="O29" s="643"/>
      <c r="P29" s="644">
        <f t="shared" si="25"/>
        <v>2.0244</v>
      </c>
      <c r="Q29" s="643">
        <f t="shared" si="26"/>
        <v>2.0709612000000002</v>
      </c>
      <c r="R29" s="643">
        <f t="shared" si="27"/>
        <v>2.1185933076000003</v>
      </c>
      <c r="S29" s="643">
        <f t="shared" si="28"/>
        <v>2.1673209536748002</v>
      </c>
      <c r="T29" s="643">
        <f t="shared" si="29"/>
        <v>2.2171693356093205</v>
      </c>
      <c r="U29" s="644">
        <f t="shared" si="30"/>
        <v>2.2681642303283347</v>
      </c>
      <c r="V29" s="643">
        <f t="shared" si="31"/>
        <v>2.3203320076258862</v>
      </c>
      <c r="W29" s="643">
        <f t="shared" si="32"/>
        <v>2.3736996438012814</v>
      </c>
      <c r="X29" s="643">
        <f t="shared" si="33"/>
        <v>2.428294735608711</v>
      </c>
      <c r="Y29" s="643">
        <f t="shared" si="34"/>
        <v>2.4841455145277114</v>
      </c>
      <c r="Z29" s="644">
        <f t="shared" si="35"/>
        <v>2.5412808613618489</v>
      </c>
      <c r="AA29" s="643">
        <f t="shared" si="6"/>
        <v>2.5997303211731713</v>
      </c>
      <c r="AB29" s="643">
        <f t="shared" si="7"/>
        <v>2.6595241185601544</v>
      </c>
      <c r="AC29" s="643">
        <f t="shared" si="8"/>
        <v>2.7206931732870379</v>
      </c>
      <c r="AD29" s="643">
        <f t="shared" si="9"/>
        <v>2.7832691162726397</v>
      </c>
      <c r="AE29" s="644">
        <f t="shared" si="10"/>
        <v>2.8472843059469106</v>
      </c>
      <c r="AF29" s="738">
        <f t="shared" si="11"/>
        <v>2.9127718449836895</v>
      </c>
      <c r="AG29" s="738">
        <f t="shared" si="12"/>
        <v>2.9797655974183144</v>
      </c>
      <c r="AH29" s="738">
        <f t="shared" si="13"/>
        <v>3.0483002061589355</v>
      </c>
      <c r="AI29" s="738">
        <f t="shared" si="14"/>
        <v>3.118411110900591</v>
      </c>
      <c r="AJ29" s="738">
        <f t="shared" si="15"/>
        <v>3.1901345664513046</v>
      </c>
      <c r="AK29" s="738">
        <f t="shared" si="16"/>
        <v>3.2635076614796845</v>
      </c>
      <c r="AL29" s="738">
        <f t="shared" si="17"/>
        <v>3.3385683376937174</v>
      </c>
      <c r="AM29" s="738">
        <f t="shared" si="18"/>
        <v>3.4153554094606728</v>
      </c>
      <c r="AN29" s="739">
        <f t="shared" si="19"/>
        <v>3.4939085838782682</v>
      </c>
    </row>
    <row r="30" spans="1:40" s="645" customFormat="1" ht="39" customHeight="1" x14ac:dyDescent="0.3">
      <c r="A30" s="978" t="s">
        <v>2404</v>
      </c>
      <c r="B30" s="979"/>
      <c r="C30" s="979"/>
      <c r="D30" s="979"/>
      <c r="E30" s="979"/>
      <c r="F30" s="979"/>
      <c r="G30" s="979"/>
      <c r="H30" s="979"/>
      <c r="I30" s="979"/>
      <c r="J30" s="979"/>
      <c r="K30" s="641"/>
      <c r="L30" s="642"/>
      <c r="M30" s="643"/>
      <c r="N30" s="643"/>
      <c r="O30" s="643"/>
      <c r="P30" s="644">
        <f t="shared" si="25"/>
        <v>0</v>
      </c>
      <c r="Q30" s="643"/>
      <c r="R30" s="643"/>
      <c r="S30" s="643"/>
      <c r="T30" s="643"/>
      <c r="U30" s="644"/>
      <c r="V30" s="643"/>
      <c r="W30" s="643"/>
      <c r="X30" s="643"/>
      <c r="Y30" s="643"/>
      <c r="Z30" s="644"/>
      <c r="AA30" s="643"/>
      <c r="AB30" s="643"/>
      <c r="AC30" s="643"/>
      <c r="AD30" s="643"/>
      <c r="AE30" s="644"/>
      <c r="AF30" s="738"/>
      <c r="AG30" s="738"/>
      <c r="AH30" s="738"/>
      <c r="AI30" s="738"/>
      <c r="AJ30" s="738"/>
      <c r="AK30" s="738"/>
      <c r="AL30" s="738"/>
      <c r="AM30" s="738"/>
      <c r="AN30" s="739"/>
    </row>
    <row r="31" spans="1:40" s="645" customFormat="1" ht="197" customHeight="1" x14ac:dyDescent="0.3">
      <c r="A31" s="729" t="s">
        <v>2339</v>
      </c>
      <c r="B31" s="730" t="s">
        <v>2338</v>
      </c>
      <c r="C31" s="731" t="s">
        <v>2349</v>
      </c>
      <c r="D31" s="802">
        <f>1000*0.25</f>
        <v>250</v>
      </c>
      <c r="E31" s="803">
        <v>4800</v>
      </c>
      <c r="F31" s="742">
        <f t="shared" ref="F31" si="36">(D31*E31)/1000000</f>
        <v>1.2</v>
      </c>
      <c r="G31" s="742">
        <f t="shared" ref="G31" si="37">U31</f>
        <v>1.3444956907696115</v>
      </c>
      <c r="H31" s="742">
        <f t="shared" ref="H31" si="38">Z31</f>
        <v>1.5063905520817125</v>
      </c>
      <c r="I31" s="742">
        <f t="shared" ref="I31" si="39">AE31</f>
        <v>1.687779671574932</v>
      </c>
      <c r="J31" s="742">
        <f t="shared" ref="J31" si="40">AN31</f>
        <v>2.0710779987423047</v>
      </c>
      <c r="K31" s="641"/>
      <c r="L31" s="642"/>
      <c r="M31" s="643"/>
      <c r="N31" s="643"/>
      <c r="O31" s="643"/>
      <c r="P31" s="644">
        <f t="shared" si="25"/>
        <v>1.2</v>
      </c>
      <c r="Q31" s="643">
        <f t="shared" si="26"/>
        <v>1.2276</v>
      </c>
      <c r="R31" s="643">
        <f t="shared" si="27"/>
        <v>1.2558347999999999</v>
      </c>
      <c r="S31" s="643">
        <f t="shared" si="28"/>
        <v>1.2847190004</v>
      </c>
      <c r="T31" s="643">
        <f t="shared" si="29"/>
        <v>1.3142675374091999</v>
      </c>
      <c r="U31" s="644">
        <f t="shared" si="30"/>
        <v>1.3444956907696115</v>
      </c>
      <c r="V31" s="643">
        <f t="shared" si="31"/>
        <v>1.3754190916573126</v>
      </c>
      <c r="W31" s="643">
        <f t="shared" si="32"/>
        <v>1.4070537307654307</v>
      </c>
      <c r="X31" s="643">
        <f t="shared" si="33"/>
        <v>1.4394159665730357</v>
      </c>
      <c r="Y31" s="643">
        <f t="shared" si="34"/>
        <v>1.4725225338042156</v>
      </c>
      <c r="Z31" s="644">
        <f t="shared" si="35"/>
        <v>1.5063905520817125</v>
      </c>
      <c r="AA31" s="643">
        <f t="shared" si="6"/>
        <v>1.5410375347795919</v>
      </c>
      <c r="AB31" s="643">
        <f t="shared" si="7"/>
        <v>1.5764813980795225</v>
      </c>
      <c r="AC31" s="643">
        <f t="shared" si="8"/>
        <v>1.6127404702353514</v>
      </c>
      <c r="AD31" s="643">
        <f t="shared" si="9"/>
        <v>1.6498335010507645</v>
      </c>
      <c r="AE31" s="644">
        <f t="shared" si="10"/>
        <v>1.687779671574932</v>
      </c>
      <c r="AF31" s="738">
        <f t="shared" si="11"/>
        <v>1.7265986040211554</v>
      </c>
      <c r="AG31" s="738">
        <f t="shared" si="12"/>
        <v>1.7663103719136419</v>
      </c>
      <c r="AH31" s="738">
        <f t="shared" si="13"/>
        <v>1.8069355104676557</v>
      </c>
      <c r="AI31" s="738">
        <f t="shared" si="14"/>
        <v>1.8484950272084117</v>
      </c>
      <c r="AJ31" s="738">
        <f t="shared" si="15"/>
        <v>1.8910104128342051</v>
      </c>
      <c r="AK31" s="738">
        <f t="shared" si="16"/>
        <v>1.9345036523293919</v>
      </c>
      <c r="AL31" s="738">
        <f t="shared" si="17"/>
        <v>1.978997236332968</v>
      </c>
      <c r="AM31" s="738">
        <f t="shared" si="18"/>
        <v>2.0245141727686264</v>
      </c>
      <c r="AN31" s="739">
        <f t="shared" si="19"/>
        <v>2.0710779987423047</v>
      </c>
    </row>
    <row r="32" spans="1:40" s="645" customFormat="1" ht="89.5" customHeight="1" x14ac:dyDescent="0.3">
      <c r="A32" s="725" t="s">
        <v>2341</v>
      </c>
      <c r="B32" s="726" t="s">
        <v>2340</v>
      </c>
      <c r="C32" s="326" t="s">
        <v>2350</v>
      </c>
      <c r="D32" s="328">
        <f>208*0.25</f>
        <v>52</v>
      </c>
      <c r="E32" s="646">
        <v>4800</v>
      </c>
      <c r="F32" s="647">
        <f t="shared" ref="F32:F36" si="41">(D32*E32)/1000000</f>
        <v>0.24959999999999999</v>
      </c>
      <c r="G32" s="647">
        <f t="shared" ref="G32:G36" si="42">U32</f>
        <v>0.27965510368007918</v>
      </c>
      <c r="H32" s="647">
        <f t="shared" ref="H32:H36" si="43">Z32</f>
        <v>0.31332923483299618</v>
      </c>
      <c r="I32" s="647">
        <f t="shared" ref="I32:I36" si="44">AE32</f>
        <v>0.35105817168758591</v>
      </c>
      <c r="J32" s="647">
        <f t="shared" ref="J32:J36" si="45">AN32</f>
        <v>0.43078422373839931</v>
      </c>
      <c r="K32" s="641"/>
      <c r="L32" s="642"/>
      <c r="M32" s="643"/>
      <c r="N32" s="643"/>
      <c r="O32" s="643"/>
      <c r="P32" s="644">
        <f t="shared" si="25"/>
        <v>0.24959999999999999</v>
      </c>
      <c r="Q32" s="643">
        <f t="shared" si="26"/>
        <v>0.25534079999999998</v>
      </c>
      <c r="R32" s="643">
        <f t="shared" si="27"/>
        <v>0.2612136384</v>
      </c>
      <c r="S32" s="643">
        <f t="shared" si="28"/>
        <v>0.26722155208319998</v>
      </c>
      <c r="T32" s="643">
        <f t="shared" si="29"/>
        <v>0.27336764778111355</v>
      </c>
      <c r="U32" s="644">
        <f t="shared" si="30"/>
        <v>0.27965510368007918</v>
      </c>
      <c r="V32" s="643">
        <f t="shared" si="31"/>
        <v>0.28608717106472098</v>
      </c>
      <c r="W32" s="643">
        <f t="shared" si="32"/>
        <v>0.29266717599920955</v>
      </c>
      <c r="X32" s="643">
        <f t="shared" si="33"/>
        <v>0.29939852104719139</v>
      </c>
      <c r="Y32" s="643">
        <f t="shared" si="34"/>
        <v>0.30628468703127681</v>
      </c>
      <c r="Z32" s="644">
        <f t="shared" si="35"/>
        <v>0.31332923483299618</v>
      </c>
      <c r="AA32" s="643">
        <f t="shared" si="6"/>
        <v>0.32053580723415509</v>
      </c>
      <c r="AB32" s="643">
        <f t="shared" si="7"/>
        <v>0.32790813080054065</v>
      </c>
      <c r="AC32" s="643">
        <f t="shared" si="8"/>
        <v>0.33545001780895312</v>
      </c>
      <c r="AD32" s="643">
        <f t="shared" si="9"/>
        <v>0.34316536821855903</v>
      </c>
      <c r="AE32" s="644">
        <f t="shared" si="10"/>
        <v>0.35105817168758591</v>
      </c>
      <c r="AF32" s="738">
        <f t="shared" si="11"/>
        <v>0.35913250963640037</v>
      </c>
      <c r="AG32" s="738">
        <f t="shared" si="12"/>
        <v>0.36739255735803755</v>
      </c>
      <c r="AH32" s="738">
        <f t="shared" si="13"/>
        <v>0.3758425861772724</v>
      </c>
      <c r="AI32" s="738">
        <f t="shared" si="14"/>
        <v>0.38448696565934964</v>
      </c>
      <c r="AJ32" s="738">
        <f t="shared" si="15"/>
        <v>0.39333016586951469</v>
      </c>
      <c r="AK32" s="738">
        <f t="shared" si="16"/>
        <v>0.40237675968451353</v>
      </c>
      <c r="AL32" s="738">
        <f t="shared" si="17"/>
        <v>0.41163142515725731</v>
      </c>
      <c r="AM32" s="738">
        <f t="shared" si="18"/>
        <v>0.42109894793587421</v>
      </c>
      <c r="AN32" s="739">
        <f t="shared" si="19"/>
        <v>0.43078422373839931</v>
      </c>
    </row>
    <row r="33" spans="1:40" s="645" customFormat="1" ht="105.5" customHeight="1" x14ac:dyDescent="0.3">
      <c r="A33" s="805" t="s">
        <v>2343</v>
      </c>
      <c r="B33" s="806" t="s">
        <v>2342</v>
      </c>
      <c r="C33" s="807" t="s">
        <v>2359</v>
      </c>
      <c r="D33" s="802">
        <f>-(368*0.25)</f>
        <v>-92</v>
      </c>
      <c r="E33" s="803">
        <v>4800</v>
      </c>
      <c r="F33" s="804">
        <f t="shared" si="41"/>
        <v>-0.44159999999999999</v>
      </c>
      <c r="G33" s="804">
        <f t="shared" si="42"/>
        <v>-0.49477441420321705</v>
      </c>
      <c r="H33" s="804">
        <f t="shared" si="43"/>
        <v>-0.55435172316607007</v>
      </c>
      <c r="I33" s="804">
        <f t="shared" si="44"/>
        <v>-0.62110291913957505</v>
      </c>
      <c r="J33" s="804">
        <f t="shared" si="45"/>
        <v>-0.76215670353716825</v>
      </c>
      <c r="K33" s="641"/>
      <c r="L33" s="642"/>
      <c r="M33" s="643"/>
      <c r="N33" s="643"/>
      <c r="O33" s="643"/>
      <c r="P33" s="644">
        <f t="shared" si="25"/>
        <v>-0.44159999999999999</v>
      </c>
      <c r="Q33" s="643">
        <f t="shared" si="26"/>
        <v>-0.45175680000000001</v>
      </c>
      <c r="R33" s="643">
        <f t="shared" si="27"/>
        <v>-0.46214720640000001</v>
      </c>
      <c r="S33" s="643">
        <f t="shared" si="28"/>
        <v>-0.47277659214720003</v>
      </c>
      <c r="T33" s="643">
        <f t="shared" si="29"/>
        <v>-0.48365045376658561</v>
      </c>
      <c r="U33" s="644">
        <f t="shared" si="30"/>
        <v>-0.49477441420321705</v>
      </c>
      <c r="V33" s="643">
        <f t="shared" si="31"/>
        <v>-0.50615422572989099</v>
      </c>
      <c r="W33" s="643">
        <f t="shared" si="32"/>
        <v>-0.51779577292167844</v>
      </c>
      <c r="X33" s="643">
        <f t="shared" si="33"/>
        <v>-0.52970507569887704</v>
      </c>
      <c r="Y33" s="643">
        <f t="shared" si="34"/>
        <v>-0.54188829243995118</v>
      </c>
      <c r="Z33" s="644">
        <f t="shared" si="35"/>
        <v>-0.55435172316607007</v>
      </c>
      <c r="AA33" s="643">
        <f t="shared" si="6"/>
        <v>-0.56710181279888972</v>
      </c>
      <c r="AB33" s="643">
        <f t="shared" si="7"/>
        <v>-0.5801451544932642</v>
      </c>
      <c r="AC33" s="643">
        <f t="shared" si="8"/>
        <v>-0.59348849304660933</v>
      </c>
      <c r="AD33" s="643">
        <f t="shared" si="9"/>
        <v>-0.60713872838668137</v>
      </c>
      <c r="AE33" s="644">
        <f t="shared" si="10"/>
        <v>-0.62110291913957505</v>
      </c>
      <c r="AF33" s="738">
        <f t="shared" si="11"/>
        <v>-0.63538828627978527</v>
      </c>
      <c r="AG33" s="738">
        <f t="shared" si="12"/>
        <v>-0.65000221686422033</v>
      </c>
      <c r="AH33" s="738">
        <f t="shared" si="13"/>
        <v>-0.66495226785209738</v>
      </c>
      <c r="AI33" s="738">
        <f t="shared" si="14"/>
        <v>-0.68024617001269561</v>
      </c>
      <c r="AJ33" s="738">
        <f t="shared" si="15"/>
        <v>-0.69589183192298765</v>
      </c>
      <c r="AK33" s="738">
        <f t="shared" si="16"/>
        <v>-0.71189734405721639</v>
      </c>
      <c r="AL33" s="738">
        <f t="shared" si="17"/>
        <v>-0.72827098297053239</v>
      </c>
      <c r="AM33" s="738">
        <f t="shared" si="18"/>
        <v>-0.74502121557885459</v>
      </c>
      <c r="AN33" s="739">
        <f t="shared" si="19"/>
        <v>-0.76215670353716825</v>
      </c>
    </row>
    <row r="34" spans="1:40" s="149" customFormat="1" ht="120" customHeight="1" x14ac:dyDescent="0.3">
      <c r="A34" s="725" t="s">
        <v>2388</v>
      </c>
      <c r="B34" s="726" t="s">
        <v>2389</v>
      </c>
      <c r="C34" s="326" t="s">
        <v>2399</v>
      </c>
      <c r="D34" s="328">
        <v>2000</v>
      </c>
      <c r="E34" s="646">
        <v>4800</v>
      </c>
      <c r="F34" s="647">
        <f t="shared" si="41"/>
        <v>9.6</v>
      </c>
      <c r="G34" s="647">
        <f t="shared" si="42"/>
        <v>10.755965526156892</v>
      </c>
      <c r="H34" s="647">
        <f t="shared" si="43"/>
        <v>12.0511244166537</v>
      </c>
      <c r="I34" s="647">
        <f t="shared" si="44"/>
        <v>13.502237372599456</v>
      </c>
      <c r="J34" s="647">
        <f t="shared" si="45"/>
        <v>16.568623989938438</v>
      </c>
      <c r="L34" s="642"/>
      <c r="M34" s="643"/>
      <c r="N34" s="643"/>
      <c r="O34" s="643"/>
      <c r="P34" s="644">
        <f t="shared" si="25"/>
        <v>9.6</v>
      </c>
      <c r="Q34" s="643">
        <f t="shared" ref="Q34:AN34" si="46">P34+(P34*Q$21/100)</f>
        <v>9.8208000000000002</v>
      </c>
      <c r="R34" s="643">
        <f t="shared" si="46"/>
        <v>10.046678399999999</v>
      </c>
      <c r="S34" s="643">
        <f t="shared" si="46"/>
        <v>10.2777520032</v>
      </c>
      <c r="T34" s="643">
        <f t="shared" si="46"/>
        <v>10.514140299273599</v>
      </c>
      <c r="U34" s="644">
        <f t="shared" si="46"/>
        <v>10.755965526156892</v>
      </c>
      <c r="V34" s="643">
        <f t="shared" si="46"/>
        <v>11.003352733258501</v>
      </c>
      <c r="W34" s="643">
        <f t="shared" si="46"/>
        <v>11.256429846123446</v>
      </c>
      <c r="X34" s="643">
        <f t="shared" si="46"/>
        <v>11.515327732584286</v>
      </c>
      <c r="Y34" s="643">
        <f t="shared" si="46"/>
        <v>11.780180270433725</v>
      </c>
      <c r="Z34" s="644">
        <f t="shared" si="46"/>
        <v>12.0511244166537</v>
      </c>
      <c r="AA34" s="643">
        <f t="shared" si="46"/>
        <v>12.328300278236735</v>
      </c>
      <c r="AB34" s="643">
        <f t="shared" si="46"/>
        <v>12.61185118463618</v>
      </c>
      <c r="AC34" s="643">
        <f t="shared" si="46"/>
        <v>12.901923761882811</v>
      </c>
      <c r="AD34" s="643">
        <f t="shared" si="46"/>
        <v>13.198668008406116</v>
      </c>
      <c r="AE34" s="644">
        <f t="shared" si="46"/>
        <v>13.502237372599456</v>
      </c>
      <c r="AF34" s="738">
        <f t="shared" si="46"/>
        <v>13.812788832169243</v>
      </c>
      <c r="AG34" s="738">
        <f t="shared" si="46"/>
        <v>14.130482975309135</v>
      </c>
      <c r="AH34" s="738">
        <f t="shared" si="46"/>
        <v>14.455484083741245</v>
      </c>
      <c r="AI34" s="738">
        <f t="shared" si="46"/>
        <v>14.787960217667294</v>
      </c>
      <c r="AJ34" s="738">
        <f t="shared" si="46"/>
        <v>15.128083302673641</v>
      </c>
      <c r="AK34" s="738">
        <f t="shared" si="46"/>
        <v>15.476029218635135</v>
      </c>
      <c r="AL34" s="738">
        <f t="shared" si="46"/>
        <v>15.831977890663744</v>
      </c>
      <c r="AM34" s="738">
        <f t="shared" si="46"/>
        <v>16.196113382149012</v>
      </c>
      <c r="AN34" s="739">
        <f t="shared" si="46"/>
        <v>16.568623989938438</v>
      </c>
    </row>
    <row r="35" spans="1:40" s="255" customFormat="1" ht="65" x14ac:dyDescent="0.3">
      <c r="A35" s="805" t="s">
        <v>2388</v>
      </c>
      <c r="B35" s="806" t="s">
        <v>2389</v>
      </c>
      <c r="C35" s="807" t="s">
        <v>2400</v>
      </c>
      <c r="D35" s="802">
        <v>200</v>
      </c>
      <c r="E35" s="803">
        <v>4800</v>
      </c>
      <c r="F35" s="804">
        <f t="shared" si="41"/>
        <v>0.96</v>
      </c>
      <c r="G35" s="804">
        <f t="shared" si="42"/>
        <v>1.0755965526156892</v>
      </c>
      <c r="H35" s="804">
        <f t="shared" si="43"/>
        <v>1.2051124416653698</v>
      </c>
      <c r="I35" s="804">
        <f t="shared" si="44"/>
        <v>1.3502237372599455</v>
      </c>
      <c r="J35" s="804">
        <f t="shared" si="45"/>
        <v>1.6568623989938438</v>
      </c>
      <c r="K35" s="149"/>
      <c r="L35" s="642"/>
      <c r="M35" s="643"/>
      <c r="N35" s="643"/>
      <c r="O35" s="643"/>
      <c r="P35" s="644">
        <f t="shared" si="25"/>
        <v>0.96</v>
      </c>
      <c r="Q35" s="643">
        <f t="shared" ref="Q35:AN35" si="47">P35+(P35*Q$21/100)</f>
        <v>0.98207999999999995</v>
      </c>
      <c r="R35" s="643">
        <f t="shared" si="47"/>
        <v>1.00466784</v>
      </c>
      <c r="S35" s="643">
        <f t="shared" si="47"/>
        <v>1.02777520032</v>
      </c>
      <c r="T35" s="643">
        <f t="shared" si="47"/>
        <v>1.05141402992736</v>
      </c>
      <c r="U35" s="644">
        <f t="shared" si="47"/>
        <v>1.0755965526156892</v>
      </c>
      <c r="V35" s="643">
        <f t="shared" si="47"/>
        <v>1.10033527332585</v>
      </c>
      <c r="W35" s="643">
        <f t="shared" si="47"/>
        <v>1.1256429846123446</v>
      </c>
      <c r="X35" s="643">
        <f t="shared" si="47"/>
        <v>1.1515327732584284</v>
      </c>
      <c r="Y35" s="643">
        <f t="shared" si="47"/>
        <v>1.1780180270433722</v>
      </c>
      <c r="Z35" s="644">
        <f t="shared" si="47"/>
        <v>1.2051124416653698</v>
      </c>
      <c r="AA35" s="643">
        <f t="shared" si="47"/>
        <v>1.2328300278236732</v>
      </c>
      <c r="AB35" s="643">
        <f t="shared" si="47"/>
        <v>1.2611851184636178</v>
      </c>
      <c r="AC35" s="643">
        <f t="shared" si="47"/>
        <v>1.290192376188281</v>
      </c>
      <c r="AD35" s="643">
        <f t="shared" si="47"/>
        <v>1.3198668008406114</v>
      </c>
      <c r="AE35" s="644">
        <f t="shared" si="47"/>
        <v>1.3502237372599455</v>
      </c>
      <c r="AF35" s="738">
        <f t="shared" si="47"/>
        <v>1.3812788832169243</v>
      </c>
      <c r="AG35" s="738">
        <f t="shared" si="47"/>
        <v>1.4130482975309135</v>
      </c>
      <c r="AH35" s="738">
        <f t="shared" si="47"/>
        <v>1.4455484083741246</v>
      </c>
      <c r="AI35" s="738">
        <f t="shared" si="47"/>
        <v>1.4787960217667295</v>
      </c>
      <c r="AJ35" s="738">
        <f t="shared" si="47"/>
        <v>1.5128083302673643</v>
      </c>
      <c r="AK35" s="738">
        <f t="shared" si="47"/>
        <v>1.5476029218635137</v>
      </c>
      <c r="AL35" s="738">
        <f t="shared" si="47"/>
        <v>1.5831977890663744</v>
      </c>
      <c r="AM35" s="738">
        <f t="shared" si="47"/>
        <v>1.6196113382149011</v>
      </c>
      <c r="AN35" s="739">
        <f t="shared" si="47"/>
        <v>1.6568623989938438</v>
      </c>
    </row>
    <row r="36" spans="1:40" s="255" customFormat="1" ht="139" customHeight="1" x14ac:dyDescent="0.3">
      <c r="A36" s="725" t="s">
        <v>2601</v>
      </c>
      <c r="B36" s="726" t="s">
        <v>2602</v>
      </c>
      <c r="C36" s="326" t="s">
        <v>2604</v>
      </c>
      <c r="D36" s="727">
        <v>125</v>
      </c>
      <c r="E36" s="801">
        <v>4800</v>
      </c>
      <c r="F36" s="728">
        <f t="shared" si="41"/>
        <v>0.6</v>
      </c>
      <c r="G36" s="728">
        <f t="shared" si="42"/>
        <v>0.67224784538480575</v>
      </c>
      <c r="H36" s="728">
        <f t="shared" si="43"/>
        <v>0.75319527604085623</v>
      </c>
      <c r="I36" s="728">
        <f t="shared" si="44"/>
        <v>0.84388983578746601</v>
      </c>
      <c r="J36" s="728">
        <f t="shared" si="45"/>
        <v>1.0355389993711523</v>
      </c>
      <c r="K36" s="149"/>
      <c r="L36" s="642"/>
      <c r="M36" s="643"/>
      <c r="N36" s="643"/>
      <c r="O36" s="643"/>
      <c r="P36" s="644">
        <f t="shared" si="25"/>
        <v>0.6</v>
      </c>
      <c r="Q36" s="643">
        <f t="shared" ref="Q36" si="48">P36+(P36*Q$21/100)</f>
        <v>0.61380000000000001</v>
      </c>
      <c r="R36" s="643">
        <f t="shared" ref="R36" si="49">Q36+(Q36*R$21/100)</f>
        <v>0.62791739999999996</v>
      </c>
      <c r="S36" s="643">
        <f t="shared" ref="S36" si="50">R36+(R36*S$21/100)</f>
        <v>0.64235950019999999</v>
      </c>
      <c r="T36" s="643">
        <f t="shared" ref="T36" si="51">S36+(S36*T$21/100)</f>
        <v>0.65713376870459994</v>
      </c>
      <c r="U36" s="644">
        <f t="shared" ref="U36" si="52">T36+(T36*U$21/100)</f>
        <v>0.67224784538480575</v>
      </c>
      <c r="V36" s="643">
        <f t="shared" ref="V36" si="53">U36+(U36*V$21/100)</f>
        <v>0.68770954582865629</v>
      </c>
      <c r="W36" s="643">
        <f t="shared" ref="W36" si="54">V36+(V36*W$21/100)</f>
        <v>0.70352686538271536</v>
      </c>
      <c r="X36" s="643">
        <f t="shared" ref="X36" si="55">W36+(W36*X$21/100)</f>
        <v>0.71970798328651786</v>
      </c>
      <c r="Y36" s="643">
        <f t="shared" ref="Y36" si="56">X36+(X36*Y$21/100)</f>
        <v>0.7362612669021078</v>
      </c>
      <c r="Z36" s="644">
        <f t="shared" ref="Z36" si="57">Y36+(Y36*Z$21/100)</f>
        <v>0.75319527604085623</v>
      </c>
      <c r="AA36" s="643">
        <f t="shared" ref="AA36" si="58">Z36+(Z36*AA$21/100)</f>
        <v>0.77051876738979597</v>
      </c>
      <c r="AB36" s="643">
        <f t="shared" ref="AB36" si="59">AA36+(AA36*AB$21/100)</f>
        <v>0.78824069903976124</v>
      </c>
      <c r="AC36" s="643">
        <f t="shared" ref="AC36" si="60">AB36+(AB36*AC$21/100)</f>
        <v>0.80637023511767569</v>
      </c>
      <c r="AD36" s="643">
        <f t="shared" ref="AD36" si="61">AC36+(AC36*AD$21/100)</f>
        <v>0.82491675052538227</v>
      </c>
      <c r="AE36" s="644">
        <f t="shared" ref="AE36" si="62">AD36+(AD36*AE$21/100)</f>
        <v>0.84388983578746601</v>
      </c>
      <c r="AF36" s="738">
        <f t="shared" ref="AF36" si="63">AE36+(AE36*AF$21/100)</f>
        <v>0.8632993020105777</v>
      </c>
      <c r="AG36" s="738">
        <f t="shared" ref="AG36" si="64">AF36+(AF36*AG$21/100)</f>
        <v>0.88315518595682097</v>
      </c>
      <c r="AH36" s="738">
        <f t="shared" ref="AH36" si="65">AG36+(AG36*AH$21/100)</f>
        <v>0.90346775523382783</v>
      </c>
      <c r="AI36" s="738">
        <f t="shared" ref="AI36" si="66">AH36+(AH36*AI$21/100)</f>
        <v>0.92424751360420587</v>
      </c>
      <c r="AJ36" s="738">
        <f t="shared" ref="AJ36" si="67">AI36+(AI36*AJ$21/100)</f>
        <v>0.94550520641710256</v>
      </c>
      <c r="AK36" s="738">
        <f t="shared" ref="AK36" si="68">AJ36+(AJ36*AK$21/100)</f>
        <v>0.96725182616469596</v>
      </c>
      <c r="AL36" s="738">
        <f t="shared" ref="AL36" si="69">AK36+(AK36*AL$21/100)</f>
        <v>0.98949861816648399</v>
      </c>
      <c r="AM36" s="738">
        <f t="shared" ref="AM36" si="70">AL36+(AL36*AM$21/100)</f>
        <v>1.0122570863843132</v>
      </c>
      <c r="AN36" s="739">
        <f t="shared" ref="AN36" si="71">AM36+(AM36*AN$21/100)</f>
        <v>1.0355389993711523</v>
      </c>
    </row>
    <row r="37" spans="1:40" s="255" customFormat="1" ht="13" x14ac:dyDescent="0.3">
      <c r="A37" s="329" t="s">
        <v>2299</v>
      </c>
      <c r="B37" s="330"/>
      <c r="C37" s="331"/>
      <c r="D37" s="332">
        <f>SUM(D26:D36)</f>
        <v>4024</v>
      </c>
      <c r="E37" s="332"/>
      <c r="F37" s="333">
        <f>SUM(F26:F36)</f>
        <v>19.315200000000001</v>
      </c>
      <c r="G37" s="333">
        <f t="shared" ref="G37:H37" si="72">SUM(G26:G36)</f>
        <v>21.641002638627668</v>
      </c>
      <c r="H37" s="333">
        <f t="shared" si="72"/>
        <v>24.246862326307244</v>
      </c>
      <c r="I37" s="333">
        <f>SUM(I26:I36)</f>
        <v>27.166501593670105</v>
      </c>
      <c r="J37" s="333">
        <f>SUM(J26:J36)</f>
        <v>33.336071467756135</v>
      </c>
      <c r="K37" s="149"/>
      <c r="L37" s="149"/>
      <c r="M37" s="149"/>
      <c r="N37" s="149"/>
      <c r="O37" s="149"/>
      <c r="P37" s="629"/>
      <c r="Q37" s="149"/>
      <c r="R37" s="149"/>
      <c r="S37" s="149"/>
      <c r="T37" s="149"/>
      <c r="U37" s="629"/>
      <c r="V37" s="149"/>
      <c r="W37" s="149"/>
      <c r="X37" s="149"/>
      <c r="Y37" s="149"/>
      <c r="Z37" s="629"/>
      <c r="AA37" s="149"/>
      <c r="AB37" s="149"/>
      <c r="AC37" s="149"/>
      <c r="AD37" s="149"/>
      <c r="AE37" s="629"/>
      <c r="AF37" s="149"/>
      <c r="AG37" s="149"/>
      <c r="AH37" s="149"/>
      <c r="AN37" s="629"/>
    </row>
    <row r="38" spans="1:40" s="255" customFormat="1" ht="13" x14ac:dyDescent="0.3">
      <c r="A38" s="329" t="s">
        <v>1816</v>
      </c>
      <c r="B38" s="330"/>
      <c r="C38" s="331"/>
      <c r="D38" s="332">
        <f>SUM(D26:D29)</f>
        <v>1489</v>
      </c>
      <c r="E38" s="333"/>
      <c r="F38" s="334">
        <f>SUM(F26:F29)</f>
        <v>7.1471999999999998</v>
      </c>
      <c r="G38" s="334">
        <f t="shared" ref="G38:J38" si="73">SUM(G26:G29)</f>
        <v>8.007816334223806</v>
      </c>
      <c r="H38" s="334">
        <f t="shared" si="73"/>
        <v>8.9720621281986794</v>
      </c>
      <c r="I38" s="334">
        <f>SUM(I26:I29)</f>
        <v>10.052415723900296</v>
      </c>
      <c r="J38" s="334">
        <f t="shared" si="73"/>
        <v>12.335340560509167</v>
      </c>
      <c r="K38" s="149"/>
      <c r="L38" s="149"/>
      <c r="M38" s="149"/>
      <c r="N38" s="149"/>
      <c r="O38" s="149"/>
      <c r="P38" s="629"/>
      <c r="Q38" s="149"/>
      <c r="R38" s="149"/>
      <c r="S38" s="149"/>
      <c r="T38" s="149"/>
      <c r="U38" s="629"/>
      <c r="V38" s="149"/>
      <c r="W38" s="149"/>
      <c r="X38" s="149"/>
      <c r="Y38" s="149"/>
      <c r="Z38" s="629"/>
      <c r="AA38" s="149"/>
      <c r="AB38" s="149"/>
      <c r="AC38" s="149"/>
      <c r="AD38" s="149"/>
      <c r="AE38" s="629"/>
      <c r="AF38" s="149"/>
      <c r="AG38" s="149"/>
      <c r="AH38" s="149"/>
      <c r="AN38" s="629"/>
    </row>
    <row r="39" spans="1:40" s="255" customFormat="1" ht="20.149999999999999" customHeight="1" x14ac:dyDescent="0.3">
      <c r="A39" s="199" t="s">
        <v>2161</v>
      </c>
      <c r="B39" s="149"/>
      <c r="C39" s="149"/>
      <c r="D39" s="184"/>
      <c r="E39" s="149"/>
      <c r="F39" s="149"/>
      <c r="G39" s="149"/>
      <c r="H39" s="149"/>
      <c r="I39" s="149"/>
      <c r="J39" s="149"/>
      <c r="L39" s="149"/>
      <c r="M39" s="149"/>
      <c r="N39" s="149"/>
      <c r="O39" s="149"/>
      <c r="P39" s="629"/>
      <c r="Q39" s="149"/>
      <c r="R39" s="149"/>
      <c r="S39" s="149"/>
      <c r="T39" s="149"/>
      <c r="U39" s="629"/>
      <c r="V39" s="149"/>
      <c r="W39" s="149"/>
      <c r="X39" s="149"/>
      <c r="Y39" s="149"/>
      <c r="Z39" s="629"/>
      <c r="AA39" s="149"/>
      <c r="AB39" s="149"/>
      <c r="AC39" s="149"/>
      <c r="AD39" s="149"/>
      <c r="AE39" s="629"/>
      <c r="AF39" s="149"/>
      <c r="AG39" s="149"/>
      <c r="AH39" s="149"/>
      <c r="AN39" s="629"/>
    </row>
    <row r="40" spans="1:40" x14ac:dyDescent="0.35">
      <c r="A40" s="959" t="s">
        <v>2183</v>
      </c>
      <c r="B40" s="959"/>
      <c r="C40" s="959"/>
      <c r="D40" s="959"/>
      <c r="E40" s="959"/>
      <c r="F40" s="959"/>
      <c r="G40" s="959"/>
      <c r="H40" s="959"/>
      <c r="I40" s="959"/>
      <c r="J40" s="959"/>
    </row>
    <row r="41" spans="1:40" s="255" customFormat="1" ht="20.149999999999999" customHeight="1" x14ac:dyDescent="0.3">
      <c r="A41" s="959" t="s">
        <v>2264</v>
      </c>
      <c r="B41" s="959"/>
      <c r="C41" s="959"/>
      <c r="D41" s="959"/>
      <c r="E41" s="959"/>
      <c r="F41" s="959"/>
      <c r="G41" s="959"/>
      <c r="H41" s="959"/>
      <c r="I41" s="959"/>
      <c r="J41" s="959"/>
      <c r="L41" s="149"/>
      <c r="M41" s="149"/>
      <c r="N41" s="149"/>
      <c r="O41" s="149"/>
      <c r="P41" s="629"/>
      <c r="Q41" s="149"/>
      <c r="R41" s="149"/>
      <c r="S41" s="149"/>
      <c r="T41" s="149"/>
      <c r="U41" s="629"/>
      <c r="V41" s="149"/>
      <c r="W41" s="149"/>
      <c r="X41" s="149"/>
      <c r="Y41" s="149"/>
      <c r="Z41" s="629"/>
      <c r="AA41" s="149"/>
      <c r="AB41" s="149"/>
      <c r="AC41" s="149"/>
      <c r="AD41" s="149"/>
      <c r="AE41" s="629"/>
      <c r="AF41" s="149"/>
      <c r="AG41" s="149"/>
      <c r="AH41" s="149"/>
      <c r="AN41" s="629"/>
    </row>
    <row r="42" spans="1:40" s="255" customFormat="1" ht="20.149999999999999" customHeight="1" x14ac:dyDescent="0.3">
      <c r="A42" s="959" t="s">
        <v>2595</v>
      </c>
      <c r="B42" s="959"/>
      <c r="C42" s="959"/>
      <c r="D42" s="959"/>
      <c r="E42" s="959"/>
      <c r="F42" s="959"/>
      <c r="G42" s="959"/>
      <c r="H42" s="959"/>
      <c r="I42" s="959"/>
      <c r="J42" s="959"/>
      <c r="L42" s="149"/>
      <c r="M42" s="149"/>
      <c r="N42" s="149"/>
      <c r="O42" s="149"/>
      <c r="P42" s="629"/>
      <c r="Q42" s="149"/>
      <c r="R42" s="149"/>
      <c r="S42" s="149"/>
      <c r="T42" s="149"/>
      <c r="U42" s="629"/>
      <c r="V42" s="149"/>
      <c r="W42" s="149"/>
      <c r="X42" s="149"/>
      <c r="Y42" s="149"/>
      <c r="Z42" s="629"/>
      <c r="AA42" s="149"/>
      <c r="AB42" s="149"/>
      <c r="AC42" s="149"/>
      <c r="AD42" s="149"/>
      <c r="AE42" s="629"/>
      <c r="AF42" s="149"/>
      <c r="AG42" s="149"/>
      <c r="AH42" s="149"/>
      <c r="AN42" s="629"/>
    </row>
    <row r="43" spans="1:40" s="255" customFormat="1" ht="13" x14ac:dyDescent="0.3">
      <c r="A43" s="199"/>
      <c r="B43" s="149"/>
      <c r="C43" s="149"/>
      <c r="D43" s="184"/>
      <c r="E43" s="396"/>
      <c r="F43" s="396"/>
      <c r="G43" s="396"/>
      <c r="H43" s="396"/>
      <c r="I43" s="396"/>
      <c r="J43" s="396"/>
      <c r="L43" s="149"/>
      <c r="M43" s="149"/>
      <c r="N43" s="149"/>
      <c r="O43" s="149"/>
      <c r="P43" s="629"/>
      <c r="Q43" s="149"/>
      <c r="R43" s="149"/>
      <c r="S43" s="149"/>
      <c r="T43" s="149"/>
      <c r="U43" s="629"/>
      <c r="V43" s="149"/>
      <c r="W43" s="149"/>
      <c r="X43" s="149"/>
      <c r="Y43" s="149"/>
      <c r="Z43" s="629"/>
      <c r="AA43" s="149"/>
      <c r="AB43" s="149"/>
      <c r="AC43" s="149"/>
      <c r="AD43" s="149"/>
      <c r="AE43" s="629"/>
      <c r="AF43" s="149"/>
      <c r="AG43" s="149"/>
      <c r="AH43" s="149"/>
      <c r="AN43" s="629"/>
    </row>
    <row r="44" spans="1:40" s="255" customFormat="1" ht="20.149999999999999" customHeight="1" x14ac:dyDescent="0.35">
      <c r="A44" s="148" t="str">
        <f>A1</f>
        <v>Milton Keynes -  Retail and Leisure Needs Assessment</v>
      </c>
      <c r="B44" s="149"/>
      <c r="C44" s="149"/>
      <c r="D44" s="184"/>
      <c r="E44" s="149"/>
      <c r="F44" s="149"/>
      <c r="G44" s="149"/>
      <c r="H44" s="149"/>
      <c r="I44" s="149"/>
      <c r="J44"/>
      <c r="L44" s="149"/>
      <c r="M44" s="149"/>
      <c r="N44" s="149"/>
      <c r="O44" s="149"/>
      <c r="P44" s="629"/>
      <c r="Q44" s="149"/>
      <c r="R44" s="149"/>
      <c r="S44" s="149"/>
      <c r="T44" s="149"/>
      <c r="U44" s="629"/>
      <c r="V44" s="149"/>
      <c r="W44" s="149"/>
      <c r="X44" s="149"/>
      <c r="Y44" s="149"/>
      <c r="Z44" s="629"/>
      <c r="AA44" s="149"/>
      <c r="AB44" s="149"/>
      <c r="AC44" s="149"/>
      <c r="AD44" s="149"/>
      <c r="AE44" s="629"/>
      <c r="AF44" s="149"/>
      <c r="AG44" s="149"/>
      <c r="AH44" s="149"/>
      <c r="AN44" s="629"/>
    </row>
    <row r="45" spans="1:40" s="149" customFormat="1" ht="15" customHeight="1" x14ac:dyDescent="0.3">
      <c r="A45" s="228" t="s">
        <v>2110</v>
      </c>
      <c r="D45" s="184"/>
      <c r="F45" s="396"/>
      <c r="G45" s="396"/>
      <c r="H45" s="396"/>
      <c r="I45" s="396"/>
      <c r="J45" s="396"/>
      <c r="K45" s="255"/>
      <c r="P45" s="629"/>
      <c r="U45" s="629"/>
      <c r="Z45" s="629"/>
      <c r="AE45" s="629"/>
      <c r="AN45" s="629"/>
    </row>
    <row r="46" spans="1:40" s="149" customFormat="1" ht="13" x14ac:dyDescent="0.3">
      <c r="A46" s="630" t="s">
        <v>2111</v>
      </c>
      <c r="D46" s="184"/>
      <c r="F46" s="396"/>
      <c r="G46" s="396"/>
      <c r="H46" s="396"/>
      <c r="I46" s="396"/>
      <c r="J46" s="396"/>
      <c r="L46" s="348"/>
      <c r="M46" s="348"/>
      <c r="N46" s="348"/>
      <c r="O46" s="348"/>
      <c r="P46" s="650"/>
      <c r="Q46" s="348"/>
      <c r="R46" s="348"/>
      <c r="S46" s="348"/>
      <c r="T46" s="348"/>
      <c r="U46" s="650"/>
      <c r="V46" s="348"/>
      <c r="W46" s="348"/>
      <c r="X46" s="348"/>
      <c r="Y46" s="348"/>
      <c r="Z46" s="650"/>
      <c r="AA46" s="348"/>
      <c r="AB46" s="348"/>
      <c r="AC46" s="348"/>
      <c r="AD46" s="348"/>
      <c r="AE46" s="629"/>
      <c r="AN46" s="629"/>
    </row>
    <row r="47" spans="1:40" s="149" customFormat="1" ht="13" x14ac:dyDescent="0.3">
      <c r="D47" s="184"/>
      <c r="P47" s="629"/>
      <c r="U47" s="629"/>
      <c r="W47" s="349"/>
      <c r="X47" s="349"/>
      <c r="Y47" s="349"/>
      <c r="Z47" s="651"/>
      <c r="AA47" s="349"/>
      <c r="AB47" s="349"/>
      <c r="AC47" s="349"/>
      <c r="AD47" s="349"/>
      <c r="AE47" s="629"/>
      <c r="AN47" s="629"/>
    </row>
    <row r="48" spans="1:40" s="149" customFormat="1" ht="13" x14ac:dyDescent="0.3">
      <c r="A48" s="648" t="s">
        <v>2401</v>
      </c>
      <c r="D48" s="184"/>
      <c r="F48" s="396"/>
      <c r="G48" s="396"/>
      <c r="H48" s="396"/>
      <c r="I48" s="396"/>
      <c r="J48" s="396"/>
      <c r="L48" s="376"/>
      <c r="M48" s="350"/>
      <c r="N48" s="350"/>
      <c r="O48" s="350"/>
      <c r="P48" s="939">
        <f ca="1">F52</f>
        <v>1970.674263718656</v>
      </c>
      <c r="Q48" s="350">
        <f t="shared" ref="Q48:Z48" ca="1" si="74">P48+(P48*Q$21/100)</f>
        <v>2015.999771784185</v>
      </c>
      <c r="R48" s="350">
        <f t="shared" ca="1" si="74"/>
        <v>2062.3677665352211</v>
      </c>
      <c r="S48" s="350">
        <f t="shared" ca="1" si="74"/>
        <v>2109.8022251655311</v>
      </c>
      <c r="T48" s="350">
        <f t="shared" ca="1" si="74"/>
        <v>2158.3276763443382</v>
      </c>
      <c r="U48" s="652">
        <f t="shared" ca="1" si="74"/>
        <v>2207.9692129002578</v>
      </c>
      <c r="V48" s="350">
        <f t="shared" ca="1" si="74"/>
        <v>2258.7525047969639</v>
      </c>
      <c r="W48" s="350">
        <f t="shared" ca="1" si="74"/>
        <v>2310.7038124072942</v>
      </c>
      <c r="X48" s="350">
        <f t="shared" ca="1" si="74"/>
        <v>2363.850000092662</v>
      </c>
      <c r="Y48" s="350">
        <f t="shared" ca="1" si="74"/>
        <v>2418.218550094793</v>
      </c>
      <c r="Z48" s="652">
        <f t="shared" ca="1" si="74"/>
        <v>2473.8375767469734</v>
      </c>
      <c r="AA48" s="350">
        <f t="shared" ref="AA48" ca="1" si="75">Z48+(Z48*AA$21/100)</f>
        <v>2530.7358410121537</v>
      </c>
      <c r="AB48" s="350">
        <f t="shared" ref="AB48" ca="1" si="76">AA48+(AA48*AB$21/100)</f>
        <v>2588.9427653554335</v>
      </c>
      <c r="AC48" s="350">
        <f t="shared" ref="AC48" ca="1" si="77">AB48+(AB48*AC$21/100)</f>
        <v>2648.4884489586084</v>
      </c>
      <c r="AD48" s="350">
        <f t="shared" ref="AD48" ca="1" si="78">AC48+(AC48*AD$21/100)</f>
        <v>2709.4036832846564</v>
      </c>
      <c r="AE48" s="652">
        <f t="shared" ref="AE48" ca="1" si="79">AD48+(AD48*AE$21/100)</f>
        <v>2771.7199680002036</v>
      </c>
      <c r="AF48" s="149">
        <f t="shared" ref="AF48" ca="1" si="80">AE48+(AE48*AF$21/100)</f>
        <v>2835.4695272642084</v>
      </c>
      <c r="AG48" s="149">
        <f t="shared" ref="AG48" ca="1" si="81">AF48+(AF48*AG$21/100)</f>
        <v>2900.6853263912853</v>
      </c>
      <c r="AH48" s="149">
        <f t="shared" ref="AH48" ca="1" si="82">AG48+(AG48*AH$21/100)</f>
        <v>2967.4010888982848</v>
      </c>
      <c r="AI48" s="149">
        <f t="shared" ref="AI48" ca="1" si="83">AH48+(AH48*AI$21/100)</f>
        <v>3035.6513139429453</v>
      </c>
      <c r="AJ48" s="149">
        <f t="shared" ref="AJ48" ca="1" si="84">AI48+(AI48*AJ$21/100)</f>
        <v>3105.471294163633</v>
      </c>
      <c r="AK48" s="149">
        <f t="shared" ref="AK48" ca="1" si="85">AJ48+(AJ48*AK$21/100)</f>
        <v>3176.8971339293967</v>
      </c>
      <c r="AL48" s="149">
        <f t="shared" ref="AL48" ca="1" si="86">AK48+(AK48*AL$21/100)</f>
        <v>3249.9657680097725</v>
      </c>
      <c r="AM48" s="149">
        <f t="shared" ref="AM48" ca="1" si="87">AL48+(AL48*AM$21/100)</f>
        <v>3324.7149806739972</v>
      </c>
      <c r="AN48" s="629">
        <f t="shared" ref="AN48" ca="1" si="88">AM48+(AM48*AN$21/100)</f>
        <v>3401.1834252294989</v>
      </c>
    </row>
    <row r="49" spans="1:40" s="149" customFormat="1" ht="13" x14ac:dyDescent="0.3">
      <c r="A49" s="649" t="s">
        <v>2265</v>
      </c>
      <c r="D49" s="184"/>
      <c r="F49" s="396"/>
      <c r="G49" s="396"/>
      <c r="H49" s="396"/>
      <c r="I49" s="396"/>
      <c r="J49" s="396"/>
      <c r="P49" s="629"/>
      <c r="U49" s="629"/>
      <c r="Z49" s="629"/>
      <c r="AE49" s="629"/>
      <c r="AN49" s="629"/>
    </row>
    <row r="50" spans="1:40" s="149" customFormat="1" ht="13" x14ac:dyDescent="0.3">
      <c r="A50" s="340"/>
      <c r="B50" s="341"/>
      <c r="C50" s="341"/>
      <c r="D50" s="341"/>
      <c r="E50" s="341"/>
      <c r="F50" s="342">
        <v>2026</v>
      </c>
      <c r="G50" s="343">
        <v>2031</v>
      </c>
      <c r="H50" s="342">
        <v>2036</v>
      </c>
      <c r="I50" s="342">
        <v>2041</v>
      </c>
      <c r="J50" s="342">
        <v>2050</v>
      </c>
      <c r="P50" s="629"/>
      <c r="U50" s="629"/>
      <c r="Z50" s="629"/>
      <c r="AE50" s="629"/>
      <c r="AN50" s="629"/>
    </row>
    <row r="51" spans="1:40" s="149" customFormat="1" ht="13" x14ac:dyDescent="0.3">
      <c r="A51" s="344" t="s">
        <v>2266</v>
      </c>
      <c r="B51" s="345" t="s">
        <v>2186</v>
      </c>
      <c r="C51" s="345"/>
      <c r="D51" s="346"/>
      <c r="E51" s="345"/>
      <c r="F51" s="347">
        <f t="shared" ref="F51:J51" ca="1" si="89">F17</f>
        <v>1970.674263718656</v>
      </c>
      <c r="G51" s="347">
        <f ca="1">G17</f>
        <v>2283.2196283745052</v>
      </c>
      <c r="H51" s="347">
        <f t="shared" ca="1" si="89"/>
        <v>2681.5602041908746</v>
      </c>
      <c r="I51" s="347">
        <f t="shared" ca="1" si="89"/>
        <v>3099.1187871548104</v>
      </c>
      <c r="J51" s="347">
        <f t="shared" ca="1" si="89"/>
        <v>3990.8438704186783</v>
      </c>
      <c r="P51" s="629"/>
      <c r="U51" s="629"/>
      <c r="Z51" s="629"/>
      <c r="AE51" s="629"/>
      <c r="AN51" s="629"/>
    </row>
    <row r="52" spans="1:40" s="149" customFormat="1" ht="13" x14ac:dyDescent="0.3">
      <c r="A52" s="344" t="s">
        <v>2187</v>
      </c>
      <c r="B52" s="345" t="s">
        <v>2353</v>
      </c>
      <c r="C52" s="345"/>
      <c r="D52" s="346"/>
      <c r="E52" s="345"/>
      <c r="F52" s="347">
        <f ca="1">F51</f>
        <v>1970.674263718656</v>
      </c>
      <c r="G52" s="347">
        <f ca="1">U48</f>
        <v>2207.9692129002578</v>
      </c>
      <c r="H52" s="347">
        <f ca="1">Z48</f>
        <v>2473.8375767469734</v>
      </c>
      <c r="I52" s="347">
        <f ca="1">AE48</f>
        <v>2771.7199680002036</v>
      </c>
      <c r="J52" s="347">
        <f ca="1">AN48</f>
        <v>3401.1834252294989</v>
      </c>
      <c r="P52" s="629"/>
      <c r="U52" s="629"/>
      <c r="Z52" s="629"/>
      <c r="AE52" s="629"/>
      <c r="AN52" s="629"/>
    </row>
    <row r="53" spans="1:40" s="149" customFormat="1" ht="13" x14ac:dyDescent="0.3">
      <c r="A53" s="344" t="s">
        <v>2188</v>
      </c>
      <c r="B53" s="345" t="s">
        <v>2189</v>
      </c>
      <c r="C53" s="345"/>
      <c r="D53" s="346"/>
      <c r="E53" s="345"/>
      <c r="F53" s="347"/>
      <c r="G53" s="347">
        <f ca="1">G51-G52</f>
        <v>75.250415474247347</v>
      </c>
      <c r="H53" s="347">
        <f ca="1">H51-H52</f>
        <v>207.72262744390127</v>
      </c>
      <c r="I53" s="347">
        <f ca="1">I51-I52</f>
        <v>327.39881915460683</v>
      </c>
      <c r="J53" s="347">
        <f ca="1">J51-J52</f>
        <v>589.66044518917943</v>
      </c>
      <c r="L53" s="376"/>
      <c r="M53" s="350"/>
      <c r="N53" s="350"/>
      <c r="O53" s="350"/>
      <c r="P53" s="652">
        <v>3500</v>
      </c>
      <c r="Q53" s="350">
        <f t="shared" ref="Q53:Z53" si="90">P53+(P53*Q$21/100)</f>
        <v>3580.5</v>
      </c>
      <c r="R53" s="350">
        <f t="shared" si="90"/>
        <v>3662.8515000000002</v>
      </c>
      <c r="S53" s="350">
        <f t="shared" si="90"/>
        <v>3747.0970845000002</v>
      </c>
      <c r="T53" s="350">
        <f t="shared" si="90"/>
        <v>3833.2803174435003</v>
      </c>
      <c r="U53" s="652">
        <f t="shared" si="90"/>
        <v>3921.4457647447007</v>
      </c>
      <c r="V53" s="350">
        <f t="shared" si="90"/>
        <v>4011.6390173338286</v>
      </c>
      <c r="W53" s="350">
        <f t="shared" si="90"/>
        <v>4103.9067147325068</v>
      </c>
      <c r="X53" s="350">
        <f t="shared" si="90"/>
        <v>4198.2965691713543</v>
      </c>
      <c r="Y53" s="350">
        <f t="shared" si="90"/>
        <v>4294.8573902622957</v>
      </c>
      <c r="Z53" s="652">
        <f t="shared" si="90"/>
        <v>4393.6391102383286</v>
      </c>
      <c r="AA53" s="350">
        <f t="shared" ref="AA53" si="91">Z53+(Z53*AA$21/100)</f>
        <v>4494.69280977381</v>
      </c>
      <c r="AB53" s="350">
        <f t="shared" ref="AB53" si="92">AA53+(AA53*AB$21/100)</f>
        <v>4598.0707443986075</v>
      </c>
      <c r="AC53" s="350">
        <f t="shared" ref="AC53" si="93">AB53+(AB53*AC$21/100)</f>
        <v>4703.8263715197754</v>
      </c>
      <c r="AD53" s="350">
        <f t="shared" ref="AD53" si="94">AC53+(AC53*AD$21/100)</f>
        <v>4812.0143780647304</v>
      </c>
      <c r="AE53" s="652">
        <f t="shared" ref="AE53" si="95">AD53+(AD53*AE$21/100)</f>
        <v>4922.6907087602194</v>
      </c>
      <c r="AF53" s="149">
        <f t="shared" ref="AF53" si="96">AE53+(AE53*AF$21/100)</f>
        <v>5035.9125950617045</v>
      </c>
      <c r="AG53" s="149">
        <f t="shared" ref="AG53" si="97">AF53+(AF53*AG$21/100)</f>
        <v>5151.7385847481237</v>
      </c>
      <c r="AH53" s="149">
        <f t="shared" ref="AH53" si="98">AG53+(AG53*AH$21/100)</f>
        <v>5270.2285721973303</v>
      </c>
      <c r="AI53" s="149">
        <f t="shared" ref="AI53" si="99">AH53+(AH53*AI$21/100)</f>
        <v>5391.4438293578687</v>
      </c>
      <c r="AJ53" s="149">
        <f t="shared" ref="AJ53" si="100">AI53+(AI53*AJ$21/100)</f>
        <v>5515.4470374330995</v>
      </c>
      <c r="AK53" s="149">
        <f t="shared" ref="AK53" si="101">AJ53+(AJ53*AK$21/100)</f>
        <v>5642.3023192940609</v>
      </c>
      <c r="AL53" s="149">
        <f t="shared" ref="AL53" si="102">AK53+(AK53*AL$21/100)</f>
        <v>5772.0752726378241</v>
      </c>
      <c r="AM53" s="149">
        <f t="shared" ref="AM53" si="103">AL53+(AL53*AM$21/100)</f>
        <v>5904.833003908494</v>
      </c>
      <c r="AN53" s="629">
        <f t="shared" ref="AN53" si="104">AM53+(AM53*AN$21/100)</f>
        <v>6040.6441629983892</v>
      </c>
    </row>
    <row r="54" spans="1:40" s="149" customFormat="1" ht="13" x14ac:dyDescent="0.3">
      <c r="A54" s="351" t="s">
        <v>2190</v>
      </c>
      <c r="B54" s="352" t="s">
        <v>2191</v>
      </c>
      <c r="C54" s="352"/>
      <c r="D54" s="353"/>
      <c r="E54" s="352"/>
      <c r="F54" s="354"/>
      <c r="G54" s="354">
        <f>G37</f>
        <v>21.641002638627668</v>
      </c>
      <c r="H54" s="354">
        <f>H37</f>
        <v>24.246862326307244</v>
      </c>
      <c r="I54" s="354">
        <f>I37</f>
        <v>27.166501593670105</v>
      </c>
      <c r="J54" s="354">
        <f>J37</f>
        <v>33.336071467756135</v>
      </c>
      <c r="P54" s="629"/>
      <c r="U54" s="629"/>
      <c r="Z54" s="629"/>
      <c r="AE54" s="629"/>
      <c r="AN54" s="629"/>
    </row>
    <row r="55" spans="1:40" s="149" customFormat="1" ht="13" x14ac:dyDescent="0.3">
      <c r="A55" s="355" t="s">
        <v>2192</v>
      </c>
      <c r="B55" s="356" t="s">
        <v>2193</v>
      </c>
      <c r="C55" s="357"/>
      <c r="D55" s="358"/>
      <c r="E55" s="357"/>
      <c r="F55" s="359"/>
      <c r="G55" s="360">
        <f ca="1">G53-G54</f>
        <v>53.609412835619679</v>
      </c>
      <c r="H55" s="360">
        <f ca="1">H53-H54</f>
        <v>183.47576511759402</v>
      </c>
      <c r="I55" s="360">
        <f ca="1">I53-I54</f>
        <v>300.23231756093674</v>
      </c>
      <c r="J55" s="360">
        <f ca="1">J53-J54</f>
        <v>556.32437372142329</v>
      </c>
      <c r="P55" s="629"/>
      <c r="U55" s="629"/>
      <c r="Z55" s="629"/>
      <c r="AE55" s="629"/>
      <c r="AN55" s="629"/>
    </row>
    <row r="56" spans="1:40" s="149" customFormat="1" ht="13" x14ac:dyDescent="0.3">
      <c r="A56" s="361" t="s">
        <v>2194</v>
      </c>
      <c r="B56" s="362" t="s">
        <v>2267</v>
      </c>
      <c r="C56" s="363"/>
      <c r="D56" s="364"/>
      <c r="E56" s="363"/>
      <c r="F56" s="347"/>
      <c r="G56" s="347"/>
      <c r="H56" s="347"/>
      <c r="I56" s="347"/>
      <c r="J56" s="347"/>
      <c r="P56" s="629"/>
      <c r="U56" s="629"/>
      <c r="Z56" s="629"/>
      <c r="AE56" s="629"/>
      <c r="AN56" s="629"/>
    </row>
    <row r="57" spans="1:40" s="149" customFormat="1" ht="13" x14ac:dyDescent="0.3">
      <c r="A57" s="366"/>
      <c r="B57" s="367" t="s">
        <v>2196</v>
      </c>
      <c r="C57" s="368" t="s">
        <v>2197</v>
      </c>
      <c r="D57" s="369"/>
      <c r="E57" s="370"/>
      <c r="F57" s="347">
        <v>3500</v>
      </c>
      <c r="G57" s="347">
        <f>U53</f>
        <v>3921.4457647447007</v>
      </c>
      <c r="H57" s="347">
        <f>Z53</f>
        <v>4393.6391102383286</v>
      </c>
      <c r="I57" s="347">
        <f>AE53</f>
        <v>4922.6907087602194</v>
      </c>
      <c r="J57" s="347">
        <f>AN53</f>
        <v>6040.6441629983892</v>
      </c>
      <c r="P57" s="629"/>
      <c r="U57" s="629"/>
      <c r="Z57" s="629"/>
      <c r="AE57" s="629"/>
      <c r="AN57" s="629"/>
    </row>
    <row r="58" spans="1:40" s="149" customFormat="1" ht="13" x14ac:dyDescent="0.3">
      <c r="A58" s="371"/>
      <c r="B58" s="372" t="s">
        <v>2198</v>
      </c>
      <c r="C58" s="373" t="s">
        <v>2199</v>
      </c>
      <c r="D58" s="374"/>
      <c r="E58" s="374"/>
      <c r="F58" s="375"/>
      <c r="G58" s="375">
        <f ca="1">(G55/G57)*1000000</f>
        <v>13670.828580007106</v>
      </c>
      <c r="H58" s="375">
        <f ca="1">(H55/H57)*1000000</f>
        <v>41759.407296345184</v>
      </c>
      <c r="I58" s="375">
        <f ca="1">(I55/I57)*1000000</f>
        <v>60989.474115579833</v>
      </c>
      <c r="J58" s="375">
        <f ca="1">(J55/J57)*1000000</f>
        <v>92096.862306367184</v>
      </c>
      <c r="L58" s="376"/>
      <c r="M58" s="350"/>
      <c r="N58" s="350"/>
      <c r="O58" s="350"/>
      <c r="P58" s="652">
        <v>5500</v>
      </c>
      <c r="Q58" s="350">
        <f t="shared" ref="Q58:Z58" si="105">P58+(P58*Q$21/100)</f>
        <v>5626.5</v>
      </c>
      <c r="R58" s="350">
        <f t="shared" si="105"/>
        <v>5755.9094999999998</v>
      </c>
      <c r="S58" s="350">
        <f t="shared" si="105"/>
        <v>5888.2954184999999</v>
      </c>
      <c r="T58" s="350">
        <f t="shared" si="105"/>
        <v>6023.7262131255002</v>
      </c>
      <c r="U58" s="652">
        <f t="shared" si="105"/>
        <v>6162.2719160273864</v>
      </c>
      <c r="V58" s="350">
        <f t="shared" si="105"/>
        <v>6304.0041700960164</v>
      </c>
      <c r="W58" s="350">
        <f t="shared" si="105"/>
        <v>6448.9962660082247</v>
      </c>
      <c r="X58" s="350">
        <f t="shared" si="105"/>
        <v>6597.3231801264137</v>
      </c>
      <c r="Y58" s="350">
        <f t="shared" si="105"/>
        <v>6749.0616132693212</v>
      </c>
      <c r="Z58" s="652">
        <f t="shared" si="105"/>
        <v>6904.2900303745155</v>
      </c>
      <c r="AA58" s="350">
        <f t="shared" ref="AA58" si="106">Z58+(Z58*AA$21/100)</f>
        <v>7063.0887010731294</v>
      </c>
      <c r="AB58" s="350">
        <f t="shared" ref="AB58" si="107">AA58+(AA58*AB$21/100)</f>
        <v>7225.5397411978111</v>
      </c>
      <c r="AC58" s="350">
        <f t="shared" ref="AC58" si="108">AB58+(AB58*AC$21/100)</f>
        <v>7391.7271552453603</v>
      </c>
      <c r="AD58" s="350">
        <f t="shared" ref="AD58" si="109">AC58+(AC58*AD$21/100)</f>
        <v>7561.7368798160032</v>
      </c>
      <c r="AE58" s="652">
        <f t="shared" ref="AE58" si="110">AD58+(AD58*AE$21/100)</f>
        <v>7735.6568280517713</v>
      </c>
      <c r="AF58" s="149">
        <f t="shared" ref="AF58" si="111">AE58+(AE58*AF$21/100)</f>
        <v>7913.5769350969622</v>
      </c>
      <c r="AG58" s="149">
        <f t="shared" ref="AG58" si="112">AF58+(AF58*AG$21/100)</f>
        <v>8095.5892046041927</v>
      </c>
      <c r="AH58" s="149">
        <f t="shared" ref="AH58" si="113">AG58+(AG58*AH$21/100)</f>
        <v>8281.7877563100883</v>
      </c>
      <c r="AI58" s="149">
        <f t="shared" ref="AI58" si="114">AH58+(AH58*AI$21/100)</f>
        <v>8472.2688747052198</v>
      </c>
      <c r="AJ58" s="149">
        <f t="shared" ref="AJ58" si="115">AI58+(AI58*AJ$21/100)</f>
        <v>8667.1310588234392</v>
      </c>
      <c r="AK58" s="149">
        <f t="shared" ref="AK58" si="116">AJ58+(AJ58*AK$21/100)</f>
        <v>8866.4750731763779</v>
      </c>
      <c r="AL58" s="149">
        <f t="shared" ref="AL58" si="117">AK58+(AK58*AL$21/100)</f>
        <v>9070.4039998594344</v>
      </c>
      <c r="AM58" s="149">
        <f t="shared" ref="AM58" si="118">AL58+(AL58*AM$21/100)</f>
        <v>9279.0232918562015</v>
      </c>
      <c r="AN58" s="629">
        <f t="shared" ref="AN58" si="119">AM58+(AM58*AN$21/100)</f>
        <v>9492.4408275688947</v>
      </c>
    </row>
    <row r="59" spans="1:40" s="149" customFormat="1" ht="13" x14ac:dyDescent="0.3">
      <c r="A59" s="366"/>
      <c r="B59" s="377" t="s">
        <v>2200</v>
      </c>
      <c r="C59" s="345" t="s">
        <v>2201</v>
      </c>
      <c r="D59" s="369"/>
      <c r="E59" s="370"/>
      <c r="F59" s="378"/>
      <c r="G59" s="379">
        <v>0.7</v>
      </c>
      <c r="H59" s="378">
        <v>0.7</v>
      </c>
      <c r="I59" s="378">
        <v>0.7</v>
      </c>
      <c r="J59" s="378">
        <v>0.7</v>
      </c>
      <c r="P59" s="629"/>
      <c r="U59" s="629"/>
      <c r="Z59" s="629"/>
      <c r="AE59" s="629"/>
      <c r="AN59" s="629"/>
    </row>
    <row r="60" spans="1:40" s="149" customFormat="1" ht="13" x14ac:dyDescent="0.3">
      <c r="A60" s="380"/>
      <c r="B60" s="367" t="s">
        <v>2202</v>
      </c>
      <c r="C60" s="381" t="s">
        <v>2203</v>
      </c>
      <c r="D60" s="382"/>
      <c r="E60" s="367"/>
      <c r="F60" s="383"/>
      <c r="G60" s="384">
        <f ca="1">G58/G59</f>
        <v>19529.755114295865</v>
      </c>
      <c r="H60" s="385">
        <f ca="1">H58/H59</f>
        <v>59656.296137635982</v>
      </c>
      <c r="I60" s="385">
        <f ca="1">I58/I59</f>
        <v>87127.820165114055</v>
      </c>
      <c r="J60" s="385">
        <f ca="1">J58/J59</f>
        <v>131566.94615195313</v>
      </c>
      <c r="P60" s="629"/>
      <c r="U60" s="629"/>
      <c r="Z60" s="629"/>
      <c r="AE60" s="629"/>
      <c r="AN60" s="629"/>
    </row>
    <row r="61" spans="1:40" s="149" customFormat="1" ht="13" x14ac:dyDescent="0.3">
      <c r="A61" s="361" t="s">
        <v>2204</v>
      </c>
      <c r="B61" s="362" t="s">
        <v>2268</v>
      </c>
      <c r="C61" s="363"/>
      <c r="D61" s="364"/>
      <c r="E61" s="363"/>
      <c r="F61" s="653"/>
      <c r="G61" s="387"/>
      <c r="H61" s="388"/>
      <c r="I61" s="388"/>
      <c r="J61" s="388"/>
      <c r="P61" s="629"/>
      <c r="U61" s="629"/>
      <c r="Z61" s="629"/>
      <c r="AE61" s="629"/>
      <c r="AN61" s="629"/>
    </row>
    <row r="62" spans="1:40" s="149" customFormat="1" ht="13" x14ac:dyDescent="0.3">
      <c r="A62" s="366"/>
      <c r="B62" s="367" t="s">
        <v>2196</v>
      </c>
      <c r="C62" s="368" t="s">
        <v>2197</v>
      </c>
      <c r="D62" s="369"/>
      <c r="E62" s="370"/>
      <c r="F62" s="347">
        <v>5500</v>
      </c>
      <c r="G62" s="347">
        <f>U58</f>
        <v>6162.2719160273864</v>
      </c>
      <c r="H62" s="347">
        <f>Z58</f>
        <v>6904.2900303745155</v>
      </c>
      <c r="I62" s="347">
        <f>AE58</f>
        <v>7735.6568280517713</v>
      </c>
      <c r="J62" s="347">
        <f>AN58</f>
        <v>9492.4408275688947</v>
      </c>
      <c r="P62" s="629"/>
      <c r="U62" s="629"/>
      <c r="Z62" s="629"/>
      <c r="AE62" s="629"/>
      <c r="AN62" s="629"/>
    </row>
    <row r="63" spans="1:40" s="149" customFormat="1" ht="13" x14ac:dyDescent="0.3">
      <c r="A63" s="371"/>
      <c r="B63" s="372" t="s">
        <v>2198</v>
      </c>
      <c r="C63" s="373" t="s">
        <v>2206</v>
      </c>
      <c r="D63" s="374"/>
      <c r="E63" s="374"/>
      <c r="F63" s="389"/>
      <c r="G63" s="375">
        <f ca="1">(G55/G62)*1000000</f>
        <v>8699.6181872772504</v>
      </c>
      <c r="H63" s="375">
        <f ca="1">(H55/H62)*1000000</f>
        <v>26574.168279492395</v>
      </c>
      <c r="I63" s="375">
        <f ca="1">(I55/I62)*1000000</f>
        <v>38811.483528096272</v>
      </c>
      <c r="J63" s="375">
        <f ca="1">(J55/J62)*1000000</f>
        <v>58607.094194960948</v>
      </c>
      <c r="K63" s="255"/>
      <c r="P63" s="629"/>
      <c r="U63" s="629"/>
      <c r="Z63" s="629"/>
      <c r="AE63" s="629"/>
      <c r="AN63" s="629"/>
    </row>
    <row r="64" spans="1:40" s="401" customFormat="1" ht="15.65" customHeight="1" x14ac:dyDescent="0.3">
      <c r="A64" s="366"/>
      <c r="B64" s="377" t="s">
        <v>2200</v>
      </c>
      <c r="C64" s="345" t="s">
        <v>2201</v>
      </c>
      <c r="D64" s="369"/>
      <c r="E64" s="370"/>
      <c r="F64" s="390"/>
      <c r="G64" s="391">
        <v>0.7</v>
      </c>
      <c r="H64" s="391">
        <v>0.7</v>
      </c>
      <c r="I64" s="379">
        <v>0.7</v>
      </c>
      <c r="J64" s="391">
        <v>0.7</v>
      </c>
      <c r="K64" s="405"/>
      <c r="P64" s="658"/>
      <c r="U64" s="658"/>
      <c r="Z64" s="658"/>
      <c r="AE64" s="658"/>
      <c r="AN64" s="658"/>
    </row>
    <row r="65" spans="1:40" s="401" customFormat="1" ht="39" customHeight="1" x14ac:dyDescent="0.3">
      <c r="A65" s="380"/>
      <c r="B65" s="367" t="s">
        <v>2202</v>
      </c>
      <c r="C65" s="381" t="s">
        <v>2203</v>
      </c>
      <c r="D65" s="382"/>
      <c r="E65" s="367"/>
      <c r="F65" s="392"/>
      <c r="G65" s="385">
        <f ca="1">G63/G64</f>
        <v>12428.025981824645</v>
      </c>
      <c r="H65" s="385">
        <f ca="1">H63/H64</f>
        <v>37963.097542131996</v>
      </c>
      <c r="I65" s="384">
        <f ca="1">I63/I64</f>
        <v>55444.976468708963</v>
      </c>
      <c r="J65" s="385">
        <f ca="1">J63/J64</f>
        <v>83724.420278515652</v>
      </c>
      <c r="K65" s="405"/>
      <c r="P65" s="658"/>
      <c r="U65" s="658"/>
      <c r="Z65" s="658"/>
      <c r="AE65" s="658"/>
      <c r="AN65" s="658"/>
    </row>
    <row r="66" spans="1:40" s="401" customFormat="1" ht="18" customHeight="1" x14ac:dyDescent="0.3">
      <c r="A66" s="149"/>
      <c r="B66" s="654"/>
      <c r="C66" s="655"/>
      <c r="D66" s="656"/>
      <c r="E66" s="654"/>
      <c r="F66" s="657"/>
      <c r="G66" s="657"/>
      <c r="H66" s="657"/>
      <c r="I66" s="657"/>
      <c r="J66" s="657"/>
      <c r="K66" s="405"/>
      <c r="P66" s="658"/>
      <c r="U66" s="658"/>
      <c r="Z66" s="658"/>
      <c r="AE66" s="658"/>
      <c r="AN66" s="658"/>
    </row>
    <row r="67" spans="1:40" s="401" customFormat="1" ht="18" customHeight="1" x14ac:dyDescent="0.3">
      <c r="A67" s="149"/>
      <c r="B67" s="654"/>
      <c r="C67" s="655"/>
      <c r="D67" s="656"/>
      <c r="E67" s="654"/>
      <c r="F67" s="657"/>
      <c r="G67" s="657"/>
      <c r="H67" s="657"/>
      <c r="I67" s="657"/>
      <c r="J67" s="657"/>
      <c r="K67" s="405"/>
      <c r="P67" s="658"/>
      <c r="U67" s="658"/>
      <c r="Z67" s="658"/>
      <c r="AE67" s="658"/>
      <c r="AN67" s="658"/>
    </row>
    <row r="68" spans="1:40" s="401" customFormat="1" ht="18" customHeight="1" x14ac:dyDescent="0.3">
      <c r="A68" s="648" t="s">
        <v>2402</v>
      </c>
      <c r="B68" s="149"/>
      <c r="C68" s="149"/>
      <c r="D68" s="184"/>
      <c r="E68" s="149"/>
      <c r="F68" s="396"/>
      <c r="G68" s="396"/>
      <c r="H68" s="396"/>
      <c r="I68" s="396"/>
      <c r="J68" s="396"/>
      <c r="K68" s="405"/>
      <c r="L68" s="376"/>
      <c r="M68" s="350"/>
      <c r="N68" s="350"/>
      <c r="O68" s="350"/>
      <c r="P68" s="939">
        <f ca="1">F72</f>
        <v>876.71753354129476</v>
      </c>
      <c r="Q68" s="350">
        <f t="shared" ref="Q68" ca="1" si="120">P68+(P68*Q$21/100)</f>
        <v>896.88203681274456</v>
      </c>
      <c r="R68" s="350">
        <f t="shared" ref="R68" ca="1" si="121">Q68+(Q68*R$21/100)</f>
        <v>917.51032365943763</v>
      </c>
      <c r="S68" s="350">
        <f t="shared" ref="S68" ca="1" si="122">R68+(R68*S$21/100)</f>
        <v>938.61306110360465</v>
      </c>
      <c r="T68" s="350">
        <f t="shared" ref="T68" ca="1" si="123">S68+(S68*T$21/100)</f>
        <v>960.20116150898752</v>
      </c>
      <c r="U68" s="652">
        <f t="shared" ref="U68" ca="1" si="124">T68+(T68*U$21/100)</f>
        <v>982.28578822369423</v>
      </c>
      <c r="V68" s="350">
        <f t="shared" ref="V68" ca="1" si="125">U68+(U68*V$21/100)</f>
        <v>1004.8783613528392</v>
      </c>
      <c r="W68" s="350">
        <f t="shared" ref="W68" ca="1" si="126">V68+(V68*W$21/100)</f>
        <v>1027.9905636639544</v>
      </c>
      <c r="X68" s="350">
        <f t="shared" ref="X68" ca="1" si="127">W68+(W68*X$21/100)</f>
        <v>1051.6343466282253</v>
      </c>
      <c r="Y68" s="350">
        <f t="shared" ref="Y68" ca="1" si="128">X68+(X68*Y$21/100)</f>
        <v>1075.8219366006745</v>
      </c>
      <c r="Z68" s="652">
        <f t="shared" ref="Z68" ca="1" si="129">Y68+(Y68*Z$21/100)</f>
        <v>1100.5658411424899</v>
      </c>
      <c r="AA68" s="350">
        <f t="shared" ref="AA68" ca="1" si="130">Z68+(Z68*AA$21/100)</f>
        <v>1125.8788554887672</v>
      </c>
      <c r="AB68" s="350">
        <f t="shared" ref="AB68" ca="1" si="131">AA68+(AA68*AB$21/100)</f>
        <v>1151.7740691650088</v>
      </c>
      <c r="AC68" s="350">
        <f t="shared" ref="AC68" ca="1" si="132">AB68+(AB68*AC$21/100)</f>
        <v>1178.2648727558039</v>
      </c>
      <c r="AD68" s="350">
        <f t="shared" ref="AD68" ca="1" si="133">AC68+(AC68*AD$21/100)</f>
        <v>1205.3649648291873</v>
      </c>
      <c r="AE68" s="652">
        <f t="shared" ref="AE68" ca="1" si="134">AD68+(AD68*AE$21/100)</f>
        <v>1233.0883590202586</v>
      </c>
      <c r="AF68" s="149">
        <f t="shared" ref="AF68" ca="1" si="135">AE68+(AE68*AF$21/100)</f>
        <v>1261.4493912777245</v>
      </c>
      <c r="AG68" s="149">
        <f t="shared" ref="AG68" ca="1" si="136">AF68+(AF68*AG$21/100)</f>
        <v>1290.4627272771122</v>
      </c>
      <c r="AH68" s="149">
        <f t="shared" ref="AH68" ca="1" si="137">AG68+(AG68*AH$21/100)</f>
        <v>1320.1433700044859</v>
      </c>
      <c r="AI68" s="149">
        <f t="shared" ref="AI68" ca="1" si="138">AH68+(AH68*AI$21/100)</f>
        <v>1350.506667514589</v>
      </c>
      <c r="AJ68" s="149">
        <f t="shared" ref="AJ68" ca="1" si="139">AI68+(AI68*AJ$21/100)</f>
        <v>1381.5683208674245</v>
      </c>
      <c r="AK68" s="149">
        <f t="shared" ref="AK68" ca="1" si="140">AJ68+(AJ68*AK$21/100)</f>
        <v>1413.3443922473753</v>
      </c>
      <c r="AL68" s="149">
        <f t="shared" ref="AL68" ca="1" si="141">AK68+(AK68*AL$21/100)</f>
        <v>1445.8513132690648</v>
      </c>
      <c r="AM68" s="149">
        <f t="shared" ref="AM68" ca="1" si="142">AL68+(AL68*AM$21/100)</f>
        <v>1479.1058934742532</v>
      </c>
      <c r="AN68" s="629">
        <f t="shared" ref="AN68" ca="1" si="143">AM68+(AM68*AN$21/100)</f>
        <v>1513.1253290241609</v>
      </c>
    </row>
    <row r="69" spans="1:40" s="401" customFormat="1" ht="18" customHeight="1" x14ac:dyDescent="0.3">
      <c r="A69" s="649" t="s">
        <v>2265</v>
      </c>
      <c r="B69" s="149"/>
      <c r="C69" s="149"/>
      <c r="D69" s="184"/>
      <c r="E69" s="149"/>
      <c r="F69" s="396"/>
      <c r="G69" s="396"/>
      <c r="H69" s="396"/>
      <c r="I69" s="396"/>
      <c r="J69" s="396"/>
      <c r="K69" s="405"/>
      <c r="P69" s="629"/>
      <c r="U69" s="658"/>
      <c r="Z69" s="658"/>
      <c r="AE69" s="658"/>
      <c r="AN69" s="658"/>
    </row>
    <row r="70" spans="1:40" s="401" customFormat="1" ht="18" customHeight="1" x14ac:dyDescent="0.3">
      <c r="A70" s="340"/>
      <c r="B70" s="341"/>
      <c r="C70" s="341"/>
      <c r="D70" s="341"/>
      <c r="E70" s="341"/>
      <c r="F70" s="342">
        <f>F50</f>
        <v>2026</v>
      </c>
      <c r="G70" s="342">
        <f t="shared" ref="G70:J70" si="144">G50</f>
        <v>2031</v>
      </c>
      <c r="H70" s="342">
        <f t="shared" si="144"/>
        <v>2036</v>
      </c>
      <c r="I70" s="342">
        <f t="shared" si="144"/>
        <v>2041</v>
      </c>
      <c r="J70" s="342">
        <f t="shared" si="144"/>
        <v>2050</v>
      </c>
      <c r="K70" s="405"/>
      <c r="P70" s="629"/>
      <c r="U70" s="658"/>
      <c r="Z70" s="658"/>
      <c r="AE70" s="658"/>
      <c r="AN70" s="658"/>
    </row>
    <row r="71" spans="1:40" s="401" customFormat="1" ht="18" customHeight="1" x14ac:dyDescent="0.3">
      <c r="A71" s="344" t="s">
        <v>2266</v>
      </c>
      <c r="B71" s="345" t="s">
        <v>2186</v>
      </c>
      <c r="C71" s="345"/>
      <c r="D71" s="346"/>
      <c r="E71" s="345"/>
      <c r="F71" s="347">
        <f ca="1">F18</f>
        <v>876.71753354129476</v>
      </c>
      <c r="G71" s="347">
        <f t="shared" ref="G71:J71" ca="1" si="145">G18</f>
        <v>1015.7633445439601</v>
      </c>
      <c r="H71" s="347">
        <f t="shared" ca="1" si="145"/>
        <v>1192.9779017991741</v>
      </c>
      <c r="I71" s="347">
        <f t="shared" ref="I71" ca="1" si="146">I18</f>
        <v>1378.7422047613218</v>
      </c>
      <c r="J71" s="347">
        <f t="shared" ca="1" si="145"/>
        <v>1775.4546549055517</v>
      </c>
      <c r="K71" s="405"/>
      <c r="P71" s="629"/>
      <c r="U71" s="658"/>
      <c r="Z71" s="658"/>
      <c r="AE71" s="658"/>
      <c r="AN71" s="658"/>
    </row>
    <row r="72" spans="1:40" s="401" customFormat="1" ht="18" customHeight="1" x14ac:dyDescent="0.3">
      <c r="A72" s="344" t="s">
        <v>2187</v>
      </c>
      <c r="B72" s="345" t="s">
        <v>2353</v>
      </c>
      <c r="C72" s="345"/>
      <c r="D72" s="346"/>
      <c r="E72" s="345"/>
      <c r="F72" s="347">
        <f ca="1">F71</f>
        <v>876.71753354129476</v>
      </c>
      <c r="G72" s="347">
        <f ca="1">U68</f>
        <v>982.28578822369423</v>
      </c>
      <c r="H72" s="347">
        <f ca="1">Z68</f>
        <v>1100.5658411424899</v>
      </c>
      <c r="I72" s="347">
        <f ca="1">AE68</f>
        <v>1233.0883590202586</v>
      </c>
      <c r="J72" s="347">
        <f ca="1">AN68</f>
        <v>1513.1253290241609</v>
      </c>
      <c r="K72" s="405"/>
      <c r="P72" s="629"/>
      <c r="U72" s="658"/>
      <c r="Z72" s="658"/>
      <c r="AE72" s="658"/>
      <c r="AN72" s="658"/>
    </row>
    <row r="73" spans="1:40" s="401" customFormat="1" ht="18" customHeight="1" x14ac:dyDescent="0.3">
      <c r="A73" s="344" t="s">
        <v>2188</v>
      </c>
      <c r="B73" s="345" t="s">
        <v>2189</v>
      </c>
      <c r="C73" s="345"/>
      <c r="D73" s="346"/>
      <c r="E73" s="345"/>
      <c r="F73" s="347"/>
      <c r="G73" s="347">
        <f ca="1">G71-G72</f>
        <v>33.477556320265876</v>
      </c>
      <c r="H73" s="347">
        <f ca="1">H71-H72</f>
        <v>92.412060656684162</v>
      </c>
      <c r="I73" s="347">
        <f ca="1">I71-I72</f>
        <v>145.65384574106315</v>
      </c>
      <c r="J73" s="347">
        <f ca="1">J71-J72</f>
        <v>262.32932588139079</v>
      </c>
      <c r="K73" s="405"/>
      <c r="L73" s="376"/>
      <c r="M73" s="350"/>
      <c r="N73" s="350"/>
      <c r="O73" s="350"/>
      <c r="P73" s="652">
        <v>3500</v>
      </c>
      <c r="Q73" s="350">
        <f t="shared" ref="Q73" si="147">P73+(P73*Q$21/100)</f>
        <v>3580.5</v>
      </c>
      <c r="R73" s="350">
        <f t="shared" ref="R73" si="148">Q73+(Q73*R$21/100)</f>
        <v>3662.8515000000002</v>
      </c>
      <c r="S73" s="350">
        <f t="shared" ref="S73" si="149">R73+(R73*S$21/100)</f>
        <v>3747.0970845000002</v>
      </c>
      <c r="T73" s="350">
        <f t="shared" ref="T73" si="150">S73+(S73*T$21/100)</f>
        <v>3833.2803174435003</v>
      </c>
      <c r="U73" s="652">
        <f t="shared" ref="U73" si="151">T73+(T73*U$21/100)</f>
        <v>3921.4457647447007</v>
      </c>
      <c r="V73" s="350">
        <f t="shared" ref="V73" si="152">U73+(U73*V$21/100)</f>
        <v>4011.6390173338286</v>
      </c>
      <c r="W73" s="350">
        <f t="shared" ref="W73" si="153">V73+(V73*W$21/100)</f>
        <v>4103.9067147325068</v>
      </c>
      <c r="X73" s="350">
        <f t="shared" ref="X73" si="154">W73+(W73*X$21/100)</f>
        <v>4198.2965691713543</v>
      </c>
      <c r="Y73" s="350">
        <f t="shared" ref="Y73" si="155">X73+(X73*Y$21/100)</f>
        <v>4294.8573902622957</v>
      </c>
      <c r="Z73" s="652">
        <f t="shared" ref="Z73" si="156">Y73+(Y73*Z$21/100)</f>
        <v>4393.6391102383286</v>
      </c>
      <c r="AA73" s="350">
        <f t="shared" ref="AA73" si="157">Z73+(Z73*AA$21/100)</f>
        <v>4494.69280977381</v>
      </c>
      <c r="AB73" s="350">
        <f t="shared" ref="AB73" si="158">AA73+(AA73*AB$21/100)</f>
        <v>4598.0707443986075</v>
      </c>
      <c r="AC73" s="350">
        <f t="shared" ref="AC73" si="159">AB73+(AB73*AC$21/100)</f>
        <v>4703.8263715197754</v>
      </c>
      <c r="AD73" s="350">
        <f t="shared" ref="AD73" si="160">AC73+(AC73*AD$21/100)</f>
        <v>4812.0143780647304</v>
      </c>
      <c r="AE73" s="652">
        <f t="shared" ref="AE73" si="161">AD73+(AD73*AE$21/100)</f>
        <v>4922.6907087602194</v>
      </c>
      <c r="AF73" s="149">
        <f t="shared" ref="AF73" si="162">AE73+(AE73*AF$21/100)</f>
        <v>5035.9125950617045</v>
      </c>
      <c r="AG73" s="149">
        <f t="shared" ref="AG73" si="163">AF73+(AF73*AG$21/100)</f>
        <v>5151.7385847481237</v>
      </c>
      <c r="AH73" s="149">
        <f t="shared" ref="AH73" si="164">AG73+(AG73*AH$21/100)</f>
        <v>5270.2285721973303</v>
      </c>
      <c r="AI73" s="149">
        <f t="shared" ref="AI73" si="165">AH73+(AH73*AI$21/100)</f>
        <v>5391.4438293578687</v>
      </c>
      <c r="AJ73" s="149">
        <f t="shared" ref="AJ73" si="166">AI73+(AI73*AJ$21/100)</f>
        <v>5515.4470374330995</v>
      </c>
      <c r="AK73" s="149">
        <f t="shared" ref="AK73" si="167">AJ73+(AJ73*AK$21/100)</f>
        <v>5642.3023192940609</v>
      </c>
      <c r="AL73" s="149">
        <f t="shared" ref="AL73" si="168">AK73+(AK73*AL$21/100)</f>
        <v>5772.0752726378241</v>
      </c>
      <c r="AM73" s="149">
        <f t="shared" ref="AM73" si="169">AL73+(AL73*AM$21/100)</f>
        <v>5904.833003908494</v>
      </c>
      <c r="AN73" s="629">
        <f t="shared" ref="AN73" si="170">AM73+(AM73*AN$21/100)</f>
        <v>6040.6441629983892</v>
      </c>
    </row>
    <row r="74" spans="1:40" x14ac:dyDescent="0.35">
      <c r="A74" s="351" t="s">
        <v>2190</v>
      </c>
      <c r="B74" s="352" t="s">
        <v>2191</v>
      </c>
      <c r="C74" s="352"/>
      <c r="D74" s="353"/>
      <c r="E74" s="352"/>
      <c r="F74" s="354"/>
      <c r="G74" s="354">
        <f>G38</f>
        <v>8.007816334223806</v>
      </c>
      <c r="H74" s="354">
        <f t="shared" ref="H74:J74" si="171">H38</f>
        <v>8.9720621281986794</v>
      </c>
      <c r="I74" s="354">
        <f>I38</f>
        <v>10.052415723900296</v>
      </c>
      <c r="J74" s="354">
        <f t="shared" si="171"/>
        <v>12.335340560509167</v>
      </c>
      <c r="L74" s="149"/>
      <c r="M74" s="149"/>
      <c r="N74" s="149"/>
      <c r="O74" s="149"/>
      <c r="P74" s="629"/>
      <c r="Q74" s="149"/>
      <c r="R74" s="149"/>
      <c r="S74" s="149"/>
      <c r="T74" s="149"/>
      <c r="U74" s="629"/>
      <c r="V74" s="149"/>
      <c r="W74" s="149"/>
      <c r="X74" s="149"/>
      <c r="Y74" s="149"/>
      <c r="Z74" s="629"/>
      <c r="AA74" s="149"/>
      <c r="AB74" s="149"/>
      <c r="AC74" s="149"/>
      <c r="AD74" s="149"/>
      <c r="AE74" s="629"/>
      <c r="AF74" s="149"/>
      <c r="AG74" s="149"/>
      <c r="AH74" s="149"/>
      <c r="AI74" s="149"/>
      <c r="AJ74" s="149"/>
      <c r="AK74" s="149"/>
      <c r="AL74" s="149"/>
      <c r="AM74" s="149"/>
      <c r="AN74" s="629"/>
    </row>
    <row r="75" spans="1:40" s="401" customFormat="1" ht="18" customHeight="1" x14ac:dyDescent="0.3">
      <c r="A75" s="355" t="s">
        <v>2192</v>
      </c>
      <c r="B75" s="356" t="s">
        <v>2193</v>
      </c>
      <c r="C75" s="357"/>
      <c r="D75" s="358"/>
      <c r="E75" s="357"/>
      <c r="F75" s="359"/>
      <c r="G75" s="360">
        <f ca="1">G73-G74</f>
        <v>25.469739986042072</v>
      </c>
      <c r="H75" s="360">
        <f ca="1">H73-H74</f>
        <v>83.439998528485489</v>
      </c>
      <c r="I75" s="360">
        <f ca="1">I73-I74</f>
        <v>135.60143001716284</v>
      </c>
      <c r="J75" s="360">
        <f ca="1">J73-J74</f>
        <v>249.99398532088162</v>
      </c>
      <c r="K75" s="405"/>
      <c r="L75" s="149"/>
      <c r="M75" s="149"/>
      <c r="N75" s="149"/>
      <c r="O75" s="149"/>
      <c r="P75" s="629"/>
      <c r="Q75" s="149"/>
      <c r="R75" s="149"/>
      <c r="S75" s="149"/>
      <c r="T75" s="149"/>
      <c r="U75" s="629"/>
      <c r="V75" s="149"/>
      <c r="W75" s="149"/>
      <c r="X75" s="149"/>
      <c r="Y75" s="149"/>
      <c r="Z75" s="629"/>
      <c r="AA75" s="149"/>
      <c r="AB75" s="149"/>
      <c r="AC75" s="149"/>
      <c r="AD75" s="149"/>
      <c r="AE75" s="629"/>
      <c r="AF75" s="149"/>
      <c r="AG75" s="149"/>
      <c r="AH75" s="149"/>
      <c r="AI75" s="149"/>
      <c r="AJ75" s="149"/>
      <c r="AK75" s="149"/>
      <c r="AL75" s="149"/>
      <c r="AM75" s="149"/>
      <c r="AN75" s="629"/>
    </row>
    <row r="76" spans="1:40" s="401" customFormat="1" ht="18" customHeight="1" x14ac:dyDescent="0.3">
      <c r="A76" s="361" t="s">
        <v>2194</v>
      </c>
      <c r="B76" s="362" t="s">
        <v>2267</v>
      </c>
      <c r="C76" s="363"/>
      <c r="D76" s="364"/>
      <c r="E76" s="363"/>
      <c r="F76" s="347"/>
      <c r="G76" s="347"/>
      <c r="H76" s="347"/>
      <c r="I76" s="347"/>
      <c r="J76" s="347"/>
      <c r="K76" s="405"/>
      <c r="L76" s="149"/>
      <c r="M76" s="149"/>
      <c r="N76" s="149"/>
      <c r="O76" s="149"/>
      <c r="P76" s="629"/>
      <c r="Q76" s="149"/>
      <c r="R76" s="149"/>
      <c r="S76" s="149"/>
      <c r="T76" s="149"/>
      <c r="U76" s="629"/>
      <c r="V76" s="149"/>
      <c r="W76" s="149"/>
      <c r="X76" s="149"/>
      <c r="Y76" s="149"/>
      <c r="Z76" s="629"/>
      <c r="AA76" s="149"/>
      <c r="AB76" s="149"/>
      <c r="AC76" s="149"/>
      <c r="AD76" s="149"/>
      <c r="AE76" s="629"/>
      <c r="AF76" s="149"/>
      <c r="AG76" s="149"/>
      <c r="AH76" s="149"/>
      <c r="AI76" s="149"/>
      <c r="AJ76" s="149"/>
      <c r="AK76" s="149"/>
      <c r="AL76" s="149"/>
      <c r="AM76" s="149"/>
      <c r="AN76" s="629"/>
    </row>
    <row r="77" spans="1:40" s="401" customFormat="1" ht="18" customHeight="1" x14ac:dyDescent="0.3">
      <c r="A77" s="366"/>
      <c r="B77" s="367" t="s">
        <v>2196</v>
      </c>
      <c r="C77" s="368" t="s">
        <v>2197</v>
      </c>
      <c r="D77" s="369"/>
      <c r="E77" s="370"/>
      <c r="F77" s="347">
        <v>3500</v>
      </c>
      <c r="G77" s="347">
        <f>U73</f>
        <v>3921.4457647447007</v>
      </c>
      <c r="H77" s="347">
        <f>Z73</f>
        <v>4393.6391102383286</v>
      </c>
      <c r="I77" s="347">
        <f>AE73</f>
        <v>4922.6907087602194</v>
      </c>
      <c r="J77" s="347">
        <f>AN73</f>
        <v>6040.6441629983892</v>
      </c>
      <c r="K77" s="405"/>
      <c r="L77" s="149"/>
      <c r="M77" s="149"/>
      <c r="N77" s="149"/>
      <c r="O77" s="149"/>
      <c r="P77" s="629"/>
      <c r="Q77" s="149"/>
      <c r="R77" s="149"/>
      <c r="S77" s="149"/>
      <c r="T77" s="149"/>
      <c r="U77" s="629"/>
      <c r="V77" s="149"/>
      <c r="W77" s="149"/>
      <c r="X77" s="149"/>
      <c r="Y77" s="149"/>
      <c r="Z77" s="629"/>
      <c r="AA77" s="149"/>
      <c r="AB77" s="149"/>
      <c r="AC77" s="149"/>
      <c r="AD77" s="149"/>
      <c r="AE77" s="629"/>
      <c r="AF77" s="149"/>
      <c r="AG77" s="149"/>
      <c r="AH77" s="149"/>
      <c r="AI77" s="149"/>
      <c r="AJ77" s="149"/>
      <c r="AK77" s="149"/>
      <c r="AL77" s="149"/>
      <c r="AM77" s="149"/>
      <c r="AN77" s="629"/>
    </row>
    <row r="78" spans="1:40" s="401" customFormat="1" ht="18" customHeight="1" x14ac:dyDescent="0.3">
      <c r="A78" s="371"/>
      <c r="B78" s="372" t="s">
        <v>2198</v>
      </c>
      <c r="C78" s="373" t="s">
        <v>2199</v>
      </c>
      <c r="D78" s="374"/>
      <c r="E78" s="374"/>
      <c r="F78" s="375"/>
      <c r="G78" s="375">
        <f ca="1">(G75/G77)*1000000</f>
        <v>6494.9871843249211</v>
      </c>
      <c r="H78" s="375">
        <f ca="1">(H75/H77)*1000000</f>
        <v>18991.090627823407</v>
      </c>
      <c r="I78" s="375">
        <f ca="1">(I75/I77)*1000000</f>
        <v>27546.20146576588</v>
      </c>
      <c r="J78" s="375">
        <f ca="1">(J75/J77)*1000000</f>
        <v>41385.318945321276</v>
      </c>
      <c r="K78" s="405"/>
      <c r="L78" s="376"/>
      <c r="M78" s="350"/>
      <c r="N78" s="350"/>
      <c r="O78" s="350"/>
      <c r="P78" s="652">
        <v>5500</v>
      </c>
      <c r="Q78" s="350">
        <f t="shared" ref="Q78" si="172">P78+(P78*Q$21/100)</f>
        <v>5626.5</v>
      </c>
      <c r="R78" s="350">
        <f t="shared" ref="R78" si="173">Q78+(Q78*R$21/100)</f>
        <v>5755.9094999999998</v>
      </c>
      <c r="S78" s="350">
        <f t="shared" ref="S78" si="174">R78+(R78*S$21/100)</f>
        <v>5888.2954184999999</v>
      </c>
      <c r="T78" s="350">
        <f t="shared" ref="T78" si="175">S78+(S78*T$21/100)</f>
        <v>6023.7262131255002</v>
      </c>
      <c r="U78" s="652">
        <f t="shared" ref="U78" si="176">T78+(T78*U$21/100)</f>
        <v>6162.2719160273864</v>
      </c>
      <c r="V78" s="350">
        <f t="shared" ref="V78" si="177">U78+(U78*V$21/100)</f>
        <v>6304.0041700960164</v>
      </c>
      <c r="W78" s="350">
        <f t="shared" ref="W78" si="178">V78+(V78*W$21/100)</f>
        <v>6448.9962660082247</v>
      </c>
      <c r="X78" s="350">
        <f t="shared" ref="X78" si="179">W78+(W78*X$21/100)</f>
        <v>6597.3231801264137</v>
      </c>
      <c r="Y78" s="350">
        <f t="shared" ref="Y78" si="180">X78+(X78*Y$21/100)</f>
        <v>6749.0616132693212</v>
      </c>
      <c r="Z78" s="652">
        <f t="shared" ref="Z78" si="181">Y78+(Y78*Z$21/100)</f>
        <v>6904.2900303745155</v>
      </c>
      <c r="AA78" s="350">
        <f t="shared" ref="AA78" si="182">Z78+(Z78*AA$21/100)</f>
        <v>7063.0887010731294</v>
      </c>
      <c r="AB78" s="350">
        <f t="shared" ref="AB78" si="183">AA78+(AA78*AB$21/100)</f>
        <v>7225.5397411978111</v>
      </c>
      <c r="AC78" s="350">
        <f t="shared" ref="AC78" si="184">AB78+(AB78*AC$21/100)</f>
        <v>7391.7271552453603</v>
      </c>
      <c r="AD78" s="350">
        <f t="shared" ref="AD78" si="185">AC78+(AC78*AD$21/100)</f>
        <v>7561.7368798160032</v>
      </c>
      <c r="AE78" s="652">
        <f t="shared" ref="AE78" si="186">AD78+(AD78*AE$21/100)</f>
        <v>7735.6568280517713</v>
      </c>
      <c r="AF78" s="149">
        <f t="shared" ref="AF78" si="187">AE78+(AE78*AF$21/100)</f>
        <v>7913.5769350969622</v>
      </c>
      <c r="AG78" s="149">
        <f t="shared" ref="AG78" si="188">AF78+(AF78*AG$21/100)</f>
        <v>8095.5892046041927</v>
      </c>
      <c r="AH78" s="149">
        <f t="shared" ref="AH78" si="189">AG78+(AG78*AH$21/100)</f>
        <v>8281.7877563100883</v>
      </c>
      <c r="AI78" s="149">
        <f t="shared" ref="AI78" si="190">AH78+(AH78*AI$21/100)</f>
        <v>8472.2688747052198</v>
      </c>
      <c r="AJ78" s="149">
        <f t="shared" ref="AJ78" si="191">AI78+(AI78*AJ$21/100)</f>
        <v>8667.1310588234392</v>
      </c>
      <c r="AK78" s="149">
        <f t="shared" ref="AK78" si="192">AJ78+(AJ78*AK$21/100)</f>
        <v>8866.4750731763779</v>
      </c>
      <c r="AL78" s="149">
        <f t="shared" ref="AL78" si="193">AK78+(AK78*AL$21/100)</f>
        <v>9070.4039998594344</v>
      </c>
      <c r="AM78" s="149">
        <f t="shared" ref="AM78" si="194">AL78+(AL78*AM$21/100)</f>
        <v>9279.0232918562015</v>
      </c>
      <c r="AN78" s="629">
        <f t="shared" ref="AN78" si="195">AM78+(AM78*AN$21/100)</f>
        <v>9492.4408275688947</v>
      </c>
    </row>
    <row r="79" spans="1:40" s="401" customFormat="1" ht="18" customHeight="1" x14ac:dyDescent="0.3">
      <c r="A79" s="366"/>
      <c r="B79" s="377" t="s">
        <v>2200</v>
      </c>
      <c r="C79" s="345" t="s">
        <v>2201</v>
      </c>
      <c r="D79" s="369"/>
      <c r="E79" s="370"/>
      <c r="F79" s="378"/>
      <c r="G79" s="379">
        <v>0.7</v>
      </c>
      <c r="H79" s="378">
        <v>0.7</v>
      </c>
      <c r="I79" s="378">
        <v>0.7</v>
      </c>
      <c r="J79" s="378">
        <v>0.7</v>
      </c>
      <c r="K79" s="405"/>
      <c r="P79" s="658"/>
      <c r="U79" s="658"/>
      <c r="Z79" s="658"/>
      <c r="AE79" s="658"/>
      <c r="AN79" s="658"/>
    </row>
    <row r="80" spans="1:40" s="401" customFormat="1" ht="18" customHeight="1" x14ac:dyDescent="0.3">
      <c r="A80" s="380"/>
      <c r="B80" s="367" t="s">
        <v>2202</v>
      </c>
      <c r="C80" s="381" t="s">
        <v>2203</v>
      </c>
      <c r="D80" s="382"/>
      <c r="E80" s="367"/>
      <c r="F80" s="383"/>
      <c r="G80" s="384">
        <f ca="1">G78/G79</f>
        <v>9278.5531204641738</v>
      </c>
      <c r="H80" s="385">
        <f ca="1">H78/H79</f>
        <v>27130.129468319155</v>
      </c>
      <c r="I80" s="385">
        <f ca="1">I78/I79</f>
        <v>39351.716379665544</v>
      </c>
      <c r="J80" s="385">
        <f ca="1">J78/J79</f>
        <v>59121.884207601826</v>
      </c>
      <c r="K80" s="405"/>
      <c r="P80" s="658"/>
      <c r="U80" s="658"/>
      <c r="Z80" s="658"/>
      <c r="AE80" s="658"/>
      <c r="AN80" s="658"/>
    </row>
    <row r="81" spans="1:40" s="401" customFormat="1" ht="18" customHeight="1" x14ac:dyDescent="0.35">
      <c r="A81" s="361" t="s">
        <v>2204</v>
      </c>
      <c r="B81" s="362" t="s">
        <v>2268</v>
      </c>
      <c r="C81" s="363"/>
      <c r="D81" s="364"/>
      <c r="E81" s="363"/>
      <c r="F81" s="653"/>
      <c r="G81" s="387"/>
      <c r="H81" s="388"/>
      <c r="I81" s="388"/>
      <c r="J81" s="388"/>
      <c r="K81" s="405"/>
      <c r="P81" s="658"/>
      <c r="U81" s="658"/>
      <c r="Z81" s="658"/>
      <c r="AE81" s="658"/>
      <c r="AN81" s="658"/>
    </row>
    <row r="82" spans="1:40" s="401" customFormat="1" ht="18" customHeight="1" x14ac:dyDescent="0.3">
      <c r="A82" s="366"/>
      <c r="B82" s="367" t="s">
        <v>2196</v>
      </c>
      <c r="C82" s="368" t="s">
        <v>2197</v>
      </c>
      <c r="D82" s="369"/>
      <c r="E82" s="370"/>
      <c r="F82" s="347">
        <v>5500</v>
      </c>
      <c r="G82" s="347">
        <f>U78</f>
        <v>6162.2719160273864</v>
      </c>
      <c r="H82" s="347">
        <f>Z78</f>
        <v>6904.2900303745155</v>
      </c>
      <c r="I82" s="347">
        <f>AE78</f>
        <v>7735.6568280517713</v>
      </c>
      <c r="J82" s="347">
        <f>AN78</f>
        <v>9492.4408275688947</v>
      </c>
      <c r="K82" s="405"/>
      <c r="P82" s="658"/>
      <c r="U82" s="658"/>
      <c r="Z82" s="658"/>
      <c r="AE82" s="658"/>
      <c r="AN82" s="658"/>
    </row>
    <row r="83" spans="1:40" s="401" customFormat="1" ht="18" customHeight="1" x14ac:dyDescent="0.35">
      <c r="A83" s="371"/>
      <c r="B83" s="372" t="s">
        <v>2198</v>
      </c>
      <c r="C83" s="373" t="s">
        <v>2206</v>
      </c>
      <c r="D83" s="374"/>
      <c r="E83" s="374"/>
      <c r="F83" s="389"/>
      <c r="G83" s="375">
        <f ca="1">(G75/G82)*1000000</f>
        <v>4133.1736627522232</v>
      </c>
      <c r="H83" s="375">
        <f ca="1">(H75/H82)*1000000</f>
        <v>12085.239490433078</v>
      </c>
      <c r="I83" s="375">
        <f ca="1">(I75/I82)*1000000</f>
        <v>17529.400932760109</v>
      </c>
      <c r="J83" s="375">
        <f ca="1">(J75/J82)*1000000</f>
        <v>26336.112056113547</v>
      </c>
      <c r="K83" s="405"/>
      <c r="P83" s="658"/>
      <c r="U83" s="658"/>
      <c r="Z83" s="658"/>
      <c r="AE83" s="658"/>
      <c r="AN83" s="658"/>
    </row>
    <row r="84" spans="1:40" s="401" customFormat="1" ht="13" x14ac:dyDescent="0.3">
      <c r="A84" s="366"/>
      <c r="B84" s="377" t="s">
        <v>2200</v>
      </c>
      <c r="C84" s="345" t="s">
        <v>2201</v>
      </c>
      <c r="D84" s="369"/>
      <c r="E84" s="370"/>
      <c r="F84" s="390"/>
      <c r="G84" s="391">
        <v>0.7</v>
      </c>
      <c r="H84" s="391">
        <v>0.7</v>
      </c>
      <c r="I84" s="379">
        <v>0.7</v>
      </c>
      <c r="J84" s="391">
        <v>0.7</v>
      </c>
      <c r="K84" s="405"/>
      <c r="P84" s="658"/>
      <c r="U84" s="658"/>
      <c r="Z84" s="658"/>
      <c r="AE84" s="658"/>
      <c r="AN84" s="658"/>
    </row>
    <row r="85" spans="1:40" s="401" customFormat="1" ht="23.25" customHeight="1" x14ac:dyDescent="0.3">
      <c r="A85" s="380"/>
      <c r="B85" s="367" t="s">
        <v>2202</v>
      </c>
      <c r="C85" s="381" t="s">
        <v>2203</v>
      </c>
      <c r="D85" s="382"/>
      <c r="E85" s="367"/>
      <c r="F85" s="392"/>
      <c r="G85" s="385">
        <f ca="1">G83/G84</f>
        <v>5904.5338039317476</v>
      </c>
      <c r="H85" s="385">
        <f ca="1">H83/H84</f>
        <v>17264.627843475828</v>
      </c>
      <c r="I85" s="384">
        <f ca="1">I83/I84</f>
        <v>25042.001332514443</v>
      </c>
      <c r="J85" s="385">
        <f ca="1">J83/J84</f>
        <v>37623.017223019357</v>
      </c>
      <c r="K85" s="405"/>
      <c r="P85" s="658"/>
      <c r="U85" s="658"/>
      <c r="Z85" s="658"/>
      <c r="AE85" s="658"/>
      <c r="AN85" s="658"/>
    </row>
    <row r="86" spans="1:40" s="401" customFormat="1" ht="23.25" customHeight="1" x14ac:dyDescent="0.3">
      <c r="A86" s="255"/>
      <c r="B86" s="393"/>
      <c r="C86" s="368"/>
      <c r="D86" s="369"/>
      <c r="E86" s="393"/>
      <c r="F86" s="394"/>
      <c r="G86" s="798"/>
      <c r="H86" s="798"/>
      <c r="I86" s="798"/>
      <c r="J86" s="798"/>
      <c r="K86" s="405"/>
      <c r="P86" s="658"/>
      <c r="U86" s="658"/>
      <c r="Z86" s="658"/>
      <c r="AE86" s="658"/>
      <c r="AN86" s="658"/>
    </row>
    <row r="87" spans="1:40" s="401" customFormat="1" ht="23.25" customHeight="1" x14ac:dyDescent="0.3">
      <c r="A87" s="255"/>
      <c r="B87" s="393"/>
      <c r="C87" s="368"/>
      <c r="D87" s="369"/>
      <c r="E87" s="393"/>
      <c r="F87" s="394"/>
      <c r="G87" s="798"/>
      <c r="H87" s="798"/>
      <c r="I87" s="798"/>
      <c r="J87" s="798"/>
      <c r="K87" s="405"/>
      <c r="P87" s="658"/>
      <c r="U87" s="658"/>
      <c r="Z87" s="658"/>
      <c r="AE87" s="658"/>
      <c r="AN87" s="658"/>
    </row>
    <row r="88" spans="1:40" s="401" customFormat="1" ht="18" customHeight="1" x14ac:dyDescent="0.3">
      <c r="A88" s="648" t="s">
        <v>2406</v>
      </c>
      <c r="B88" s="149"/>
      <c r="C88" s="149"/>
      <c r="D88" s="184"/>
      <c r="E88" s="149"/>
      <c r="F88" s="396"/>
      <c r="G88" s="396"/>
      <c r="H88" s="396"/>
      <c r="I88" s="396"/>
      <c r="J88" s="396"/>
      <c r="K88" s="405"/>
      <c r="L88" s="376"/>
      <c r="M88" s="350"/>
      <c r="N88" s="350"/>
      <c r="O88" s="350"/>
      <c r="P88" s="939">
        <f ca="1">F92</f>
        <v>1093.9567301773614</v>
      </c>
      <c r="Q88" s="350">
        <f t="shared" ref="Q88" ca="1" si="196">P88+(P88*Q$21/100)</f>
        <v>1119.1177349714408</v>
      </c>
      <c r="R88" s="350">
        <f t="shared" ref="R88" ca="1" si="197">Q88+(Q88*R$21/100)</f>
        <v>1144.8574428757838</v>
      </c>
      <c r="S88" s="350">
        <f t="shared" ref="S88" ca="1" si="198">R88+(R88*S$21/100)</f>
        <v>1171.1891640619269</v>
      </c>
      <c r="T88" s="350">
        <f t="shared" ref="T88" ca="1" si="199">S88+(S88*T$21/100)</f>
        <v>1198.1265148353511</v>
      </c>
      <c r="U88" s="652">
        <f t="shared" ref="U88" ca="1" si="200">T88+(T88*U$21/100)</f>
        <v>1225.6834246765643</v>
      </c>
      <c r="V88" s="350">
        <f t="shared" ref="V88" ca="1" si="201">U88+(U88*V$21/100)</f>
        <v>1253.8741434441254</v>
      </c>
      <c r="W88" s="350">
        <f t="shared" ref="W88" ca="1" si="202">V88+(V88*W$21/100)</f>
        <v>1282.7132487433403</v>
      </c>
      <c r="X88" s="350">
        <f t="shared" ref="X88" ca="1" si="203">W88+(W88*X$21/100)</f>
        <v>1312.2156534644371</v>
      </c>
      <c r="Y88" s="350">
        <f t="shared" ref="Y88" ca="1" si="204">X88+(X88*Y$21/100)</f>
        <v>1342.396613494119</v>
      </c>
      <c r="Z88" s="652">
        <f t="shared" ref="Z88" ca="1" si="205">Y88+(Y88*Z$21/100)</f>
        <v>1373.2717356044839</v>
      </c>
      <c r="AA88" s="350">
        <f t="shared" ref="AA88" ca="1" si="206">Z88+(Z88*AA$21/100)</f>
        <v>1404.856985523387</v>
      </c>
      <c r="AB88" s="350">
        <f t="shared" ref="AB88" ca="1" si="207">AA88+(AA88*AB$21/100)</f>
        <v>1437.168696190425</v>
      </c>
      <c r="AC88" s="350">
        <f t="shared" ref="AC88" ca="1" si="208">AB88+(AB88*AC$21/100)</f>
        <v>1470.2235762028047</v>
      </c>
      <c r="AD88" s="350">
        <f t="shared" ref="AD88" ca="1" si="209">AC88+(AC88*AD$21/100)</f>
        <v>1504.0387184554693</v>
      </c>
      <c r="AE88" s="652">
        <f t="shared" ref="AE88" ca="1" si="210">AD88+(AD88*AE$21/100)</f>
        <v>1538.631608979945</v>
      </c>
      <c r="AF88" s="149">
        <f t="shared" ref="AF88" ca="1" si="211">AE88+(AE88*AF$21/100)</f>
        <v>1574.0201359864836</v>
      </c>
      <c r="AG88" s="149">
        <f t="shared" ref="AG88" ca="1" si="212">AF88+(AF88*AG$21/100)</f>
        <v>1610.2225991141727</v>
      </c>
      <c r="AH88" s="149">
        <f t="shared" ref="AH88" ca="1" si="213">AG88+(AG88*AH$21/100)</f>
        <v>1647.2577188937987</v>
      </c>
      <c r="AI88" s="149">
        <f t="shared" ref="AI88" ca="1" si="214">AH88+(AH88*AI$21/100)</f>
        <v>1685.1446464283561</v>
      </c>
      <c r="AJ88" s="149">
        <f t="shared" ref="AJ88" ca="1" si="215">AI88+(AI88*AJ$21/100)</f>
        <v>1723.9029732962083</v>
      </c>
      <c r="AK88" s="149">
        <f t="shared" ref="AK88" ca="1" si="216">AJ88+(AJ88*AK$21/100)</f>
        <v>1763.5527416820212</v>
      </c>
      <c r="AL88" s="149">
        <f t="shared" ref="AL88" ca="1" si="217">AK88+(AK88*AL$21/100)</f>
        <v>1804.1144547407077</v>
      </c>
      <c r="AM88" s="149">
        <f t="shared" ref="AM88" ca="1" si="218">AL88+(AL88*AM$21/100)</f>
        <v>1845.609087199744</v>
      </c>
      <c r="AN88" s="629">
        <f t="shared" ref="AN88" ca="1" si="219">AM88+(AM88*AN$21/100)</f>
        <v>1888.058096205338</v>
      </c>
    </row>
    <row r="89" spans="1:40" s="401" customFormat="1" ht="18" customHeight="1" x14ac:dyDescent="0.3">
      <c r="A89" s="649" t="s">
        <v>2265</v>
      </c>
      <c r="B89" s="149"/>
      <c r="C89" s="149"/>
      <c r="D89" s="184"/>
      <c r="E89" s="149"/>
      <c r="F89" s="396"/>
      <c r="G89" s="396"/>
      <c r="H89" s="396"/>
      <c r="I89" s="396"/>
      <c r="J89" s="396"/>
      <c r="K89" s="405"/>
      <c r="P89" s="629"/>
      <c r="U89" s="658"/>
      <c r="Z89" s="658"/>
      <c r="AE89" s="658"/>
      <c r="AN89" s="658"/>
    </row>
    <row r="90" spans="1:40" s="401" customFormat="1" ht="18" customHeight="1" x14ac:dyDescent="0.3">
      <c r="A90" s="340"/>
      <c r="B90" s="341"/>
      <c r="C90" s="341"/>
      <c r="D90" s="341"/>
      <c r="E90" s="341"/>
      <c r="F90" s="342">
        <f>F70</f>
        <v>2026</v>
      </c>
      <c r="G90" s="342">
        <f t="shared" ref="G90:J90" si="220">G70</f>
        <v>2031</v>
      </c>
      <c r="H90" s="342">
        <f t="shared" si="220"/>
        <v>2036</v>
      </c>
      <c r="I90" s="342">
        <f t="shared" si="220"/>
        <v>2041</v>
      </c>
      <c r="J90" s="342">
        <f t="shared" si="220"/>
        <v>2050</v>
      </c>
      <c r="K90" s="405"/>
      <c r="P90" s="629"/>
      <c r="U90" s="658"/>
      <c r="Z90" s="658"/>
      <c r="AE90" s="658"/>
      <c r="AN90" s="658"/>
    </row>
    <row r="91" spans="1:40" s="401" customFormat="1" ht="18" customHeight="1" x14ac:dyDescent="0.3">
      <c r="A91" s="344" t="s">
        <v>2266</v>
      </c>
      <c r="B91" s="345" t="s">
        <v>2186</v>
      </c>
      <c r="C91" s="345"/>
      <c r="D91" s="346"/>
      <c r="E91" s="345"/>
      <c r="F91" s="347">
        <f ca="1">F51-F71</f>
        <v>1093.9567301773614</v>
      </c>
      <c r="G91" s="347">
        <f t="shared" ref="G91:J91" ca="1" si="221">G51-G71</f>
        <v>1267.4562838305451</v>
      </c>
      <c r="H91" s="347">
        <f t="shared" ca="1" si="221"/>
        <v>1488.5823023917005</v>
      </c>
      <c r="I91" s="347">
        <f t="shared" ref="I91" ca="1" si="222">I51-I71</f>
        <v>1720.3765823934887</v>
      </c>
      <c r="J91" s="347">
        <f t="shared" ca="1" si="221"/>
        <v>2215.3892155131266</v>
      </c>
      <c r="K91" s="405"/>
      <c r="P91" s="629"/>
      <c r="U91" s="658"/>
      <c r="Z91" s="658"/>
      <c r="AE91" s="658"/>
      <c r="AN91" s="658"/>
    </row>
    <row r="92" spans="1:40" s="401" customFormat="1" ht="18" customHeight="1" x14ac:dyDescent="0.3">
      <c r="A92" s="344" t="s">
        <v>2187</v>
      </c>
      <c r="B92" s="345" t="s">
        <v>2353</v>
      </c>
      <c r="C92" s="345"/>
      <c r="D92" s="346"/>
      <c r="E92" s="345"/>
      <c r="F92" s="347">
        <f ca="1">F52-F72</f>
        <v>1093.9567301773614</v>
      </c>
      <c r="G92" s="347">
        <f ca="1">U88</f>
        <v>1225.6834246765643</v>
      </c>
      <c r="H92" s="347">
        <f ca="1">Z88</f>
        <v>1373.2717356044839</v>
      </c>
      <c r="I92" s="347">
        <f ca="1">AE88</f>
        <v>1538.631608979945</v>
      </c>
      <c r="J92" s="347">
        <f ca="1">AN88</f>
        <v>1888.058096205338</v>
      </c>
      <c r="K92" s="405"/>
      <c r="P92" s="629"/>
      <c r="U92" s="658"/>
      <c r="Z92" s="658"/>
      <c r="AE92" s="658"/>
      <c r="AN92" s="658"/>
    </row>
    <row r="93" spans="1:40" s="401" customFormat="1" ht="18" customHeight="1" x14ac:dyDescent="0.3">
      <c r="A93" s="344" t="s">
        <v>2188</v>
      </c>
      <c r="B93" s="345" t="s">
        <v>2189</v>
      </c>
      <c r="C93" s="345"/>
      <c r="D93" s="346"/>
      <c r="E93" s="345"/>
      <c r="F93" s="347"/>
      <c r="G93" s="347">
        <f ca="1">G53-G73</f>
        <v>41.772859153981472</v>
      </c>
      <c r="H93" s="347">
        <f t="shared" ref="H93:J93" ca="1" si="223">H53-H73</f>
        <v>115.31056678721711</v>
      </c>
      <c r="I93" s="347">
        <f t="shared" ref="I93" ca="1" si="224">I53-I73</f>
        <v>181.74497341354368</v>
      </c>
      <c r="J93" s="347">
        <f t="shared" ca="1" si="223"/>
        <v>327.33111930778864</v>
      </c>
      <c r="K93" s="405"/>
      <c r="L93" s="376"/>
      <c r="M93" s="350"/>
      <c r="N93" s="350"/>
      <c r="O93" s="350"/>
      <c r="P93" s="652">
        <v>3500</v>
      </c>
      <c r="Q93" s="350">
        <f t="shared" ref="Q93" si="225">P93+(P93*Q$21/100)</f>
        <v>3580.5</v>
      </c>
      <c r="R93" s="350">
        <f t="shared" ref="R93" si="226">Q93+(Q93*R$21/100)</f>
        <v>3662.8515000000002</v>
      </c>
      <c r="S93" s="350">
        <f t="shared" ref="S93" si="227">R93+(R93*S$21/100)</f>
        <v>3747.0970845000002</v>
      </c>
      <c r="T93" s="350">
        <f t="shared" ref="T93" si="228">S93+(S93*T$21/100)</f>
        <v>3833.2803174435003</v>
      </c>
      <c r="U93" s="652">
        <f t="shared" ref="U93" si="229">T93+(T93*U$21/100)</f>
        <v>3921.4457647447007</v>
      </c>
      <c r="V93" s="350">
        <f t="shared" ref="V93" si="230">U93+(U93*V$21/100)</f>
        <v>4011.6390173338286</v>
      </c>
      <c r="W93" s="350">
        <f t="shared" ref="W93" si="231">V93+(V93*W$21/100)</f>
        <v>4103.9067147325068</v>
      </c>
      <c r="X93" s="350">
        <f t="shared" ref="X93" si="232">W93+(W93*X$21/100)</f>
        <v>4198.2965691713543</v>
      </c>
      <c r="Y93" s="350">
        <f t="shared" ref="Y93" si="233">X93+(X93*Y$21/100)</f>
        <v>4294.8573902622957</v>
      </c>
      <c r="Z93" s="652">
        <f t="shared" ref="Z93" si="234">Y93+(Y93*Z$21/100)</f>
        <v>4393.6391102383286</v>
      </c>
      <c r="AA93" s="350">
        <f t="shared" ref="AA93" si="235">Z93+(Z93*AA$21/100)</f>
        <v>4494.69280977381</v>
      </c>
      <c r="AB93" s="350">
        <f t="shared" ref="AB93" si="236">AA93+(AA93*AB$21/100)</f>
        <v>4598.0707443986075</v>
      </c>
      <c r="AC93" s="350">
        <f t="shared" ref="AC93" si="237">AB93+(AB93*AC$21/100)</f>
        <v>4703.8263715197754</v>
      </c>
      <c r="AD93" s="350">
        <f t="shared" ref="AD93" si="238">AC93+(AC93*AD$21/100)</f>
        <v>4812.0143780647304</v>
      </c>
      <c r="AE93" s="652">
        <f t="shared" ref="AE93" si="239">AD93+(AD93*AE$21/100)</f>
        <v>4922.6907087602194</v>
      </c>
      <c r="AF93" s="149">
        <f t="shared" ref="AF93" si="240">AE93+(AE93*AF$21/100)</f>
        <v>5035.9125950617045</v>
      </c>
      <c r="AG93" s="149">
        <f t="shared" ref="AG93" si="241">AF93+(AF93*AG$21/100)</f>
        <v>5151.7385847481237</v>
      </c>
      <c r="AH93" s="149">
        <f t="shared" ref="AH93" si="242">AG93+(AG93*AH$21/100)</f>
        <v>5270.2285721973303</v>
      </c>
      <c r="AI93" s="149">
        <f t="shared" ref="AI93" si="243">AH93+(AH93*AI$21/100)</f>
        <v>5391.4438293578687</v>
      </c>
      <c r="AJ93" s="149">
        <f t="shared" ref="AJ93" si="244">AI93+(AI93*AJ$21/100)</f>
        <v>5515.4470374330995</v>
      </c>
      <c r="AK93" s="149">
        <f t="shared" ref="AK93" si="245">AJ93+(AJ93*AK$21/100)</f>
        <v>5642.3023192940609</v>
      </c>
      <c r="AL93" s="149">
        <f t="shared" ref="AL93" si="246">AK93+(AK93*AL$21/100)</f>
        <v>5772.0752726378241</v>
      </c>
      <c r="AM93" s="149">
        <f t="shared" ref="AM93" si="247">AL93+(AL93*AM$21/100)</f>
        <v>5904.833003908494</v>
      </c>
      <c r="AN93" s="629">
        <f t="shared" ref="AN93" si="248">AM93+(AM93*AN$21/100)</f>
        <v>6040.6441629983892</v>
      </c>
    </row>
    <row r="94" spans="1:40" x14ac:dyDescent="0.35">
      <c r="A94" s="351" t="s">
        <v>2190</v>
      </c>
      <c r="B94" s="352" t="s">
        <v>2191</v>
      </c>
      <c r="C94" s="352"/>
      <c r="D94" s="353"/>
      <c r="E94" s="352"/>
      <c r="F94" s="354"/>
      <c r="G94" s="354">
        <f>G54-G74</f>
        <v>13.633186304403862</v>
      </c>
      <c r="H94" s="354">
        <f t="shared" ref="H94:J94" si="249">H54-H74</f>
        <v>15.274800198108565</v>
      </c>
      <c r="I94" s="354">
        <f t="shared" ref="I94" si="250">I54-I74</f>
        <v>17.114085869769809</v>
      </c>
      <c r="J94" s="354">
        <f t="shared" si="249"/>
        <v>21.000730907246968</v>
      </c>
      <c r="L94" s="149"/>
      <c r="M94" s="149"/>
      <c r="N94" s="149"/>
      <c r="O94" s="149"/>
      <c r="P94" s="629"/>
      <c r="Q94" s="149"/>
      <c r="R94" s="149"/>
      <c r="S94" s="149"/>
      <c r="T94" s="149"/>
      <c r="U94" s="629"/>
      <c r="V94" s="149"/>
      <c r="W94" s="149"/>
      <c r="X94" s="149"/>
      <c r="Y94" s="149"/>
      <c r="Z94" s="629"/>
      <c r="AA94" s="149"/>
      <c r="AB94" s="149"/>
      <c r="AC94" s="149"/>
      <c r="AD94" s="149"/>
      <c r="AE94" s="629"/>
      <c r="AF94" s="149"/>
      <c r="AG94" s="149"/>
      <c r="AH94" s="149"/>
      <c r="AI94" s="149"/>
      <c r="AJ94" s="149"/>
      <c r="AK94" s="149"/>
      <c r="AL94" s="149"/>
      <c r="AM94" s="149"/>
      <c r="AN94" s="629"/>
    </row>
    <row r="95" spans="1:40" s="401" customFormat="1" ht="18" customHeight="1" x14ac:dyDescent="0.3">
      <c r="A95" s="355" t="s">
        <v>2192</v>
      </c>
      <c r="B95" s="356" t="s">
        <v>2193</v>
      </c>
      <c r="C95" s="357"/>
      <c r="D95" s="358"/>
      <c r="E95" s="357"/>
      <c r="F95" s="359"/>
      <c r="G95" s="360">
        <f ca="1">G55-G75</f>
        <v>28.139672849577607</v>
      </c>
      <c r="H95" s="360">
        <f t="shared" ref="H95:J95" ca="1" si="251">H55-H75</f>
        <v>100.03576658910853</v>
      </c>
      <c r="I95" s="360">
        <f t="shared" ref="I95" ca="1" si="252">I55-I75</f>
        <v>164.63088754377389</v>
      </c>
      <c r="J95" s="360">
        <f t="shared" ca="1" si="251"/>
        <v>306.33038840054166</v>
      </c>
      <c r="K95" s="405"/>
      <c r="L95" s="149"/>
      <c r="M95" s="149"/>
      <c r="N95" s="149"/>
      <c r="O95" s="149"/>
      <c r="P95" s="629"/>
      <c r="Q95" s="149"/>
      <c r="R95" s="149"/>
      <c r="S95" s="149"/>
      <c r="T95" s="149"/>
      <c r="U95" s="629"/>
      <c r="V95" s="149"/>
      <c r="W95" s="149"/>
      <c r="X95" s="149"/>
      <c r="Y95" s="149"/>
      <c r="Z95" s="629"/>
      <c r="AA95" s="149"/>
      <c r="AB95" s="149"/>
      <c r="AC95" s="149"/>
      <c r="AD95" s="149"/>
      <c r="AE95" s="629"/>
      <c r="AF95" s="149"/>
      <c r="AG95" s="149"/>
      <c r="AH95" s="149"/>
      <c r="AI95" s="149"/>
      <c r="AJ95" s="149"/>
      <c r="AK95" s="149"/>
      <c r="AL95" s="149"/>
      <c r="AM95" s="149"/>
      <c r="AN95" s="629"/>
    </row>
    <row r="96" spans="1:40" s="401" customFormat="1" ht="18" customHeight="1" x14ac:dyDescent="0.3">
      <c r="A96" s="361" t="s">
        <v>2194</v>
      </c>
      <c r="B96" s="362" t="s">
        <v>2267</v>
      </c>
      <c r="C96" s="363"/>
      <c r="D96" s="364"/>
      <c r="E96" s="363"/>
      <c r="F96" s="347"/>
      <c r="G96" s="347"/>
      <c r="H96" s="347"/>
      <c r="I96" s="347"/>
      <c r="J96" s="347"/>
      <c r="K96" s="405"/>
      <c r="L96" s="149"/>
      <c r="M96" s="149"/>
      <c r="N96" s="149"/>
      <c r="O96" s="149"/>
      <c r="P96" s="629"/>
      <c r="Q96" s="149"/>
      <c r="R96" s="149"/>
      <c r="S96" s="149"/>
      <c r="T96" s="149"/>
      <c r="U96" s="629"/>
      <c r="V96" s="149"/>
      <c r="W96" s="149"/>
      <c r="X96" s="149"/>
      <c r="Y96" s="149"/>
      <c r="Z96" s="629"/>
      <c r="AA96" s="149"/>
      <c r="AB96" s="149"/>
      <c r="AC96" s="149"/>
      <c r="AD96" s="149"/>
      <c r="AE96" s="629"/>
      <c r="AF96" s="149"/>
      <c r="AG96" s="149"/>
      <c r="AH96" s="149"/>
      <c r="AI96" s="149"/>
      <c r="AJ96" s="149"/>
      <c r="AK96" s="149"/>
      <c r="AL96" s="149"/>
      <c r="AM96" s="149"/>
      <c r="AN96" s="629"/>
    </row>
    <row r="97" spans="1:40" s="401" customFormat="1" ht="18" customHeight="1" x14ac:dyDescent="0.3">
      <c r="A97" s="366"/>
      <c r="B97" s="367" t="s">
        <v>2196</v>
      </c>
      <c r="C97" s="368" t="s">
        <v>2197</v>
      </c>
      <c r="D97" s="369"/>
      <c r="E97" s="370"/>
      <c r="F97" s="347">
        <v>3500</v>
      </c>
      <c r="G97" s="347">
        <f>U93</f>
        <v>3921.4457647447007</v>
      </c>
      <c r="H97" s="347">
        <f>Z93</f>
        <v>4393.6391102383286</v>
      </c>
      <c r="I97" s="347">
        <f>AE93</f>
        <v>4922.6907087602194</v>
      </c>
      <c r="J97" s="347">
        <f>AN93</f>
        <v>6040.6441629983892</v>
      </c>
      <c r="K97" s="405"/>
      <c r="L97" s="149"/>
      <c r="M97" s="149"/>
      <c r="N97" s="149"/>
      <c r="O97" s="149"/>
      <c r="P97" s="629"/>
      <c r="Q97" s="149"/>
      <c r="R97" s="149"/>
      <c r="S97" s="149"/>
      <c r="T97" s="149"/>
      <c r="U97" s="629"/>
      <c r="V97" s="149"/>
      <c r="W97" s="149"/>
      <c r="X97" s="149"/>
      <c r="Y97" s="149"/>
      <c r="Z97" s="629"/>
      <c r="AA97" s="149"/>
      <c r="AB97" s="149"/>
      <c r="AC97" s="149"/>
      <c r="AD97" s="149"/>
      <c r="AE97" s="629"/>
      <c r="AF97" s="149"/>
      <c r="AG97" s="149"/>
      <c r="AH97" s="149"/>
      <c r="AI97" s="149"/>
      <c r="AJ97" s="149"/>
      <c r="AK97" s="149"/>
      <c r="AL97" s="149"/>
      <c r="AM97" s="149"/>
      <c r="AN97" s="629"/>
    </row>
    <row r="98" spans="1:40" s="401" customFormat="1" ht="18" customHeight="1" x14ac:dyDescent="0.3">
      <c r="A98" s="371"/>
      <c r="B98" s="372" t="s">
        <v>2198</v>
      </c>
      <c r="C98" s="373" t="s">
        <v>2199</v>
      </c>
      <c r="D98" s="374"/>
      <c r="E98" s="374"/>
      <c r="F98" s="375"/>
      <c r="G98" s="375">
        <f ca="1">(G95/G97)*1000000</f>
        <v>7175.8413956821851</v>
      </c>
      <c r="H98" s="375">
        <f ca="1">(H95/H97)*1000000</f>
        <v>22768.31666852178</v>
      </c>
      <c r="I98" s="375">
        <f ca="1">(I95/I97)*1000000</f>
        <v>33443.272649813945</v>
      </c>
      <c r="J98" s="375">
        <f ca="1">(J95/J97)*1000000</f>
        <v>50711.543361045908</v>
      </c>
      <c r="K98" s="405"/>
      <c r="L98" s="376"/>
      <c r="M98" s="350"/>
      <c r="N98" s="350"/>
      <c r="O98" s="350"/>
      <c r="P98" s="652">
        <v>5500</v>
      </c>
      <c r="Q98" s="350">
        <f t="shared" ref="Q98" si="253">P98+(P98*Q$21/100)</f>
        <v>5626.5</v>
      </c>
      <c r="R98" s="350">
        <f t="shared" ref="R98" si="254">Q98+(Q98*R$21/100)</f>
        <v>5755.9094999999998</v>
      </c>
      <c r="S98" s="350">
        <f t="shared" ref="S98" si="255">R98+(R98*S$21/100)</f>
        <v>5888.2954184999999</v>
      </c>
      <c r="T98" s="350">
        <f t="shared" ref="T98" si="256">S98+(S98*T$21/100)</f>
        <v>6023.7262131255002</v>
      </c>
      <c r="U98" s="652">
        <f t="shared" ref="U98" si="257">T98+(T98*U$21/100)</f>
        <v>6162.2719160273864</v>
      </c>
      <c r="V98" s="350">
        <f t="shared" ref="V98" si="258">U98+(U98*V$21/100)</f>
        <v>6304.0041700960164</v>
      </c>
      <c r="W98" s="350">
        <f t="shared" ref="W98" si="259">V98+(V98*W$21/100)</f>
        <v>6448.9962660082247</v>
      </c>
      <c r="X98" s="350">
        <f t="shared" ref="X98" si="260">W98+(W98*X$21/100)</f>
        <v>6597.3231801264137</v>
      </c>
      <c r="Y98" s="350">
        <f t="shared" ref="Y98" si="261">X98+(X98*Y$21/100)</f>
        <v>6749.0616132693212</v>
      </c>
      <c r="Z98" s="652">
        <f t="shared" ref="Z98" si="262">Y98+(Y98*Z$21/100)</f>
        <v>6904.2900303745155</v>
      </c>
      <c r="AA98" s="350">
        <f t="shared" ref="AA98" si="263">Z98+(Z98*AA$21/100)</f>
        <v>7063.0887010731294</v>
      </c>
      <c r="AB98" s="350">
        <f t="shared" ref="AB98" si="264">AA98+(AA98*AB$21/100)</f>
        <v>7225.5397411978111</v>
      </c>
      <c r="AC98" s="350">
        <f t="shared" ref="AC98" si="265">AB98+(AB98*AC$21/100)</f>
        <v>7391.7271552453603</v>
      </c>
      <c r="AD98" s="350">
        <f t="shared" ref="AD98" si="266">AC98+(AC98*AD$21/100)</f>
        <v>7561.7368798160032</v>
      </c>
      <c r="AE98" s="652">
        <f t="shared" ref="AE98" si="267">AD98+(AD98*AE$21/100)</f>
        <v>7735.6568280517713</v>
      </c>
      <c r="AF98" s="149">
        <f t="shared" ref="AF98" si="268">AE98+(AE98*AF$21/100)</f>
        <v>7913.5769350969622</v>
      </c>
      <c r="AG98" s="149">
        <f t="shared" ref="AG98" si="269">AF98+(AF98*AG$21/100)</f>
        <v>8095.5892046041927</v>
      </c>
      <c r="AH98" s="149">
        <f t="shared" ref="AH98" si="270">AG98+(AG98*AH$21/100)</f>
        <v>8281.7877563100883</v>
      </c>
      <c r="AI98" s="149">
        <f t="shared" ref="AI98" si="271">AH98+(AH98*AI$21/100)</f>
        <v>8472.2688747052198</v>
      </c>
      <c r="AJ98" s="149">
        <f t="shared" ref="AJ98" si="272">AI98+(AI98*AJ$21/100)</f>
        <v>8667.1310588234392</v>
      </c>
      <c r="AK98" s="149">
        <f t="shared" ref="AK98" si="273">AJ98+(AJ98*AK$21/100)</f>
        <v>8866.4750731763779</v>
      </c>
      <c r="AL98" s="149">
        <f t="shared" ref="AL98" si="274">AK98+(AK98*AL$21/100)</f>
        <v>9070.4039998594344</v>
      </c>
      <c r="AM98" s="149">
        <f t="shared" ref="AM98" si="275">AL98+(AL98*AM$21/100)</f>
        <v>9279.0232918562015</v>
      </c>
      <c r="AN98" s="629">
        <f t="shared" ref="AN98" si="276">AM98+(AM98*AN$21/100)</f>
        <v>9492.4408275688947</v>
      </c>
    </row>
    <row r="99" spans="1:40" s="401" customFormat="1" ht="18" customHeight="1" x14ac:dyDescent="0.3">
      <c r="A99" s="366"/>
      <c r="B99" s="377" t="s">
        <v>2200</v>
      </c>
      <c r="C99" s="345" t="s">
        <v>2201</v>
      </c>
      <c r="D99" s="369"/>
      <c r="E99" s="370"/>
      <c r="F99" s="378"/>
      <c r="G99" s="379">
        <v>0.7</v>
      </c>
      <c r="H99" s="378">
        <v>0.7</v>
      </c>
      <c r="I99" s="378">
        <v>0.7</v>
      </c>
      <c r="J99" s="378">
        <v>0.7</v>
      </c>
      <c r="K99" s="405"/>
      <c r="P99" s="658"/>
      <c r="U99" s="658"/>
      <c r="Z99" s="658"/>
      <c r="AE99" s="658"/>
      <c r="AN99" s="658"/>
    </row>
    <row r="100" spans="1:40" s="401" customFormat="1" ht="18" customHeight="1" x14ac:dyDescent="0.3">
      <c r="A100" s="380"/>
      <c r="B100" s="367" t="s">
        <v>2202</v>
      </c>
      <c r="C100" s="381" t="s">
        <v>2203</v>
      </c>
      <c r="D100" s="382"/>
      <c r="E100" s="367"/>
      <c r="F100" s="383"/>
      <c r="G100" s="384">
        <f ca="1">G98/G99</f>
        <v>10251.201993831693</v>
      </c>
      <c r="H100" s="385">
        <f ca="1">H98/H99</f>
        <v>32526.16666931683</v>
      </c>
      <c r="I100" s="385">
        <f ca="1">I98/I99</f>
        <v>47776.103785448497</v>
      </c>
      <c r="J100" s="385">
        <f ca="1">J98/J99</f>
        <v>72445.061944351299</v>
      </c>
      <c r="K100" s="405"/>
      <c r="P100" s="658"/>
      <c r="U100" s="658"/>
      <c r="Z100" s="658"/>
      <c r="AE100" s="658"/>
      <c r="AN100" s="658"/>
    </row>
    <row r="101" spans="1:40" s="401" customFormat="1" ht="18" customHeight="1" x14ac:dyDescent="0.35">
      <c r="A101" s="361" t="s">
        <v>2204</v>
      </c>
      <c r="B101" s="362" t="s">
        <v>2268</v>
      </c>
      <c r="C101" s="363"/>
      <c r="D101" s="364"/>
      <c r="E101" s="363"/>
      <c r="F101" s="653"/>
      <c r="G101" s="387"/>
      <c r="H101" s="388"/>
      <c r="I101" s="388"/>
      <c r="J101" s="388"/>
      <c r="K101" s="405"/>
      <c r="P101" s="658"/>
      <c r="U101" s="658"/>
      <c r="Z101" s="658"/>
      <c r="AE101" s="658"/>
      <c r="AN101" s="658"/>
    </row>
    <row r="102" spans="1:40" s="401" customFormat="1" ht="18" customHeight="1" x14ac:dyDescent="0.3">
      <c r="A102" s="366"/>
      <c r="B102" s="367" t="s">
        <v>2196</v>
      </c>
      <c r="C102" s="368" t="s">
        <v>2197</v>
      </c>
      <c r="D102" s="369"/>
      <c r="E102" s="370"/>
      <c r="F102" s="347">
        <v>5500</v>
      </c>
      <c r="G102" s="347">
        <f>U98</f>
        <v>6162.2719160273864</v>
      </c>
      <c r="H102" s="347">
        <f>Z98</f>
        <v>6904.2900303745155</v>
      </c>
      <c r="I102" s="347">
        <f>AE98</f>
        <v>7735.6568280517713</v>
      </c>
      <c r="J102" s="347">
        <f>AN98</f>
        <v>9492.4408275688947</v>
      </c>
      <c r="K102" s="405"/>
      <c r="P102" s="658"/>
      <c r="U102" s="658"/>
      <c r="Z102" s="658"/>
      <c r="AE102" s="658"/>
      <c r="AN102" s="658"/>
    </row>
    <row r="103" spans="1:40" s="401" customFormat="1" ht="18" customHeight="1" x14ac:dyDescent="0.35">
      <c r="A103" s="371"/>
      <c r="B103" s="372" t="s">
        <v>2198</v>
      </c>
      <c r="C103" s="373" t="s">
        <v>2206</v>
      </c>
      <c r="D103" s="374"/>
      <c r="E103" s="374"/>
      <c r="F103" s="389"/>
      <c r="G103" s="375">
        <f ca="1">(G95/G102)*1000000</f>
        <v>4566.4445245250272</v>
      </c>
      <c r="H103" s="375">
        <f ca="1">(H95/H102)*1000000</f>
        <v>14488.928789059317</v>
      </c>
      <c r="I103" s="375">
        <f ca="1">(I95/I102)*1000000</f>
        <v>21282.082595336156</v>
      </c>
      <c r="J103" s="375">
        <f ca="1">(J95/J102)*1000000</f>
        <v>32270.982138847401</v>
      </c>
      <c r="K103" s="405"/>
      <c r="P103" s="658"/>
      <c r="U103" s="658"/>
      <c r="Z103" s="658"/>
      <c r="AE103" s="658"/>
      <c r="AN103" s="658"/>
    </row>
    <row r="104" spans="1:40" s="401" customFormat="1" ht="13" x14ac:dyDescent="0.3">
      <c r="A104" s="366"/>
      <c r="B104" s="377" t="s">
        <v>2200</v>
      </c>
      <c r="C104" s="345" t="s">
        <v>2201</v>
      </c>
      <c r="D104" s="369"/>
      <c r="E104" s="370"/>
      <c r="F104" s="390"/>
      <c r="G104" s="391">
        <v>0.7</v>
      </c>
      <c r="H104" s="391">
        <v>0.7</v>
      </c>
      <c r="I104" s="379">
        <v>0.7</v>
      </c>
      <c r="J104" s="391">
        <v>0.7</v>
      </c>
      <c r="K104" s="405"/>
      <c r="P104" s="658"/>
      <c r="U104" s="658"/>
      <c r="Z104" s="658"/>
      <c r="AE104" s="658"/>
      <c r="AN104" s="658"/>
    </row>
    <row r="105" spans="1:40" s="401" customFormat="1" ht="23.25" customHeight="1" x14ac:dyDescent="0.3">
      <c r="A105" s="380"/>
      <c r="B105" s="367" t="s">
        <v>2202</v>
      </c>
      <c r="C105" s="381" t="s">
        <v>2203</v>
      </c>
      <c r="D105" s="382"/>
      <c r="E105" s="367"/>
      <c r="F105" s="392"/>
      <c r="G105" s="385">
        <f ca="1">G103/G104</f>
        <v>6523.4921778928965</v>
      </c>
      <c r="H105" s="385">
        <f ca="1">H103/H104</f>
        <v>20698.469698656168</v>
      </c>
      <c r="I105" s="384">
        <f ca="1">I103/I104</f>
        <v>30402.975136194513</v>
      </c>
      <c r="J105" s="385">
        <f ca="1">J103/J104</f>
        <v>46101.403055496288</v>
      </c>
      <c r="K105" s="405"/>
      <c r="P105" s="658"/>
      <c r="U105" s="658"/>
      <c r="Z105" s="658"/>
      <c r="AE105" s="658"/>
      <c r="AN105" s="658"/>
    </row>
    <row r="106" spans="1:40" x14ac:dyDescent="0.35">
      <c r="N106">
        <v>36.765411809656328</v>
      </c>
      <c r="O106">
        <v>38.099461989563821</v>
      </c>
      <c r="P106" s="626">
        <v>41.606431801770114</v>
      </c>
      <c r="Q106">
        <v>46.056575925949033</v>
      </c>
    </row>
    <row r="107" spans="1:40" x14ac:dyDescent="0.35">
      <c r="N107">
        <v>-17.406743242690212</v>
      </c>
      <c r="O107">
        <v>91.729226790829529</v>
      </c>
      <c r="P107" s="626">
        <v>380.63664029664471</v>
      </c>
      <c r="Q107">
        <v>882.28252204107082</v>
      </c>
    </row>
    <row r="108" spans="1:40" x14ac:dyDescent="0.35">
      <c r="A108" s="971" t="s">
        <v>2161</v>
      </c>
      <c r="B108" s="971"/>
      <c r="C108" s="971"/>
      <c r="D108" s="971"/>
      <c r="E108" s="971"/>
      <c r="F108" s="971"/>
      <c r="G108" s="971"/>
      <c r="H108" s="971"/>
      <c r="I108" s="971"/>
      <c r="J108" s="971"/>
    </row>
    <row r="109" spans="1:40" x14ac:dyDescent="0.35">
      <c r="A109" s="971" t="s">
        <v>2407</v>
      </c>
      <c r="B109" s="971"/>
      <c r="C109" s="971"/>
      <c r="D109" s="971"/>
      <c r="E109" s="971"/>
      <c r="F109" s="971"/>
      <c r="G109" s="971"/>
      <c r="H109" s="971"/>
      <c r="I109" s="971"/>
      <c r="J109" s="971"/>
    </row>
    <row r="110" spans="1:40" ht="30.5" customHeight="1" x14ac:dyDescent="0.35">
      <c r="A110" s="971" t="s">
        <v>2596</v>
      </c>
      <c r="B110" s="971"/>
      <c r="C110" s="971"/>
      <c r="D110" s="971"/>
      <c r="E110" s="971"/>
      <c r="F110" s="971"/>
      <c r="G110" s="971"/>
      <c r="H110" s="971"/>
      <c r="I110" s="971"/>
      <c r="J110" s="971"/>
      <c r="M110" s="434">
        <v>1972.6307209999909</v>
      </c>
      <c r="N110" s="434">
        <v>1972.6307209999909</v>
      </c>
      <c r="O110" s="434"/>
      <c r="P110" s="434"/>
      <c r="Q110" s="434"/>
    </row>
    <row r="111" spans="1:40" ht="30.5" customHeight="1" x14ac:dyDescent="0.35">
      <c r="A111" s="971" t="s">
        <v>2269</v>
      </c>
      <c r="B111" s="971"/>
      <c r="C111" s="971"/>
      <c r="D111" s="971"/>
      <c r="E111" s="971"/>
      <c r="F111" s="971"/>
      <c r="G111" s="971"/>
      <c r="H111" s="971"/>
      <c r="I111" s="971"/>
      <c r="J111" s="971"/>
      <c r="M111" s="434">
        <v>2061.430254984723</v>
      </c>
      <c r="N111" s="434">
        <v>2042.0715864177569</v>
      </c>
      <c r="O111" s="434">
        <v>19.358668566966116</v>
      </c>
      <c r="P111" s="434">
        <v>36.765411809656328</v>
      </c>
      <c r="Q111" s="434">
        <v>-17.406743242690212</v>
      </c>
    </row>
    <row r="112" spans="1:40" ht="26" customHeight="1" x14ac:dyDescent="0.35">
      <c r="A112" s="971" t="s">
        <v>2597</v>
      </c>
      <c r="B112" s="971"/>
      <c r="C112" s="971"/>
      <c r="D112" s="971"/>
      <c r="E112" s="971"/>
      <c r="F112" s="971"/>
      <c r="G112" s="971"/>
      <c r="H112" s="971"/>
      <c r="I112" s="971"/>
      <c r="J112" s="971"/>
      <c r="M112" s="434">
        <v>2357.5691485738262</v>
      </c>
      <c r="N112" s="434">
        <v>2227.7404597934328</v>
      </c>
      <c r="O112" s="434">
        <v>129.82868878039335</v>
      </c>
      <c r="P112" s="434">
        <v>38.099461989563821</v>
      </c>
      <c r="Q112" s="434">
        <v>91.729226790829529</v>
      </c>
    </row>
    <row r="113" spans="1:17" ht="24.5" customHeight="1" x14ac:dyDescent="0.35">
      <c r="A113" s="971" t="s">
        <v>2270</v>
      </c>
      <c r="B113" s="971"/>
      <c r="C113" s="971"/>
      <c r="D113" s="971"/>
      <c r="E113" s="971"/>
      <c r="F113" s="971"/>
      <c r="G113" s="971"/>
      <c r="H113" s="971"/>
      <c r="I113" s="971"/>
      <c r="J113" s="971"/>
      <c r="M113" s="808">
        <v>3358.5113896572152</v>
      </c>
      <c r="N113" s="808">
        <v>2936.2683175588004</v>
      </c>
      <c r="O113" s="808">
        <v>422.24307209841481</v>
      </c>
      <c r="P113" s="808">
        <v>41.606431801770114</v>
      </c>
      <c r="Q113" s="808">
        <v>380.63664029664471</v>
      </c>
    </row>
    <row r="114" spans="1:17" ht="38.5" customHeight="1" x14ac:dyDescent="0.35">
      <c r="A114" s="971" t="s">
        <v>2611</v>
      </c>
      <c r="B114" s="971"/>
      <c r="C114" s="971"/>
      <c r="D114" s="971"/>
      <c r="E114" s="971"/>
      <c r="F114" s="971"/>
      <c r="G114" s="971"/>
      <c r="H114" s="971"/>
      <c r="I114" s="971"/>
      <c r="J114" s="971"/>
      <c r="M114" s="434">
        <v>4798.4809696548173</v>
      </c>
      <c r="N114" s="434">
        <v>3870.1418716877974</v>
      </c>
      <c r="O114" s="434">
        <v>928.33909796701982</v>
      </c>
      <c r="P114" s="434">
        <v>46.056575925949033</v>
      </c>
      <c r="Q114" s="434">
        <v>882.28252204107082</v>
      </c>
    </row>
    <row r="115" spans="1:17" ht="39.5" customHeight="1" x14ac:dyDescent="0.35">
      <c r="A115" s="971" t="s">
        <v>2612</v>
      </c>
      <c r="B115" s="971"/>
      <c r="C115" s="971"/>
      <c r="D115" s="971"/>
      <c r="E115" s="971"/>
      <c r="F115" s="971"/>
      <c r="G115" s="971"/>
      <c r="H115" s="971"/>
      <c r="I115" s="971"/>
      <c r="J115" s="971"/>
    </row>
    <row r="118" spans="1:17" x14ac:dyDescent="0.35">
      <c r="M118">
        <v>886.15459969570884</v>
      </c>
      <c r="N118">
        <v>926.04555072556775</v>
      </c>
      <c r="O118">
        <v>1059.0784797523195</v>
      </c>
      <c r="P118" s="626">
        <v>1508.726536797752</v>
      </c>
      <c r="Q118">
        <v>2155.5965531431875</v>
      </c>
    </row>
    <row r="119" spans="1:17" x14ac:dyDescent="0.35">
      <c r="M119">
        <v>886.15459969570884</v>
      </c>
      <c r="N119">
        <v>917.34915711678048</v>
      </c>
      <c r="O119">
        <v>1000.7562157267006</v>
      </c>
      <c r="P119" s="626">
        <v>1319.0444860488024</v>
      </c>
      <c r="Q119">
        <v>1738.5636270191276</v>
      </c>
    </row>
    <row r="120" spans="1:17" x14ac:dyDescent="0.35">
      <c r="N120">
        <v>8.6963936087872753</v>
      </c>
      <c r="O120">
        <v>58.322264025618892</v>
      </c>
      <c r="P120" s="626">
        <v>189.68205074894968</v>
      </c>
      <c r="Q120">
        <v>417.03292612405994</v>
      </c>
    </row>
    <row r="121" spans="1:17" x14ac:dyDescent="0.35">
      <c r="N121">
        <v>7.39879688938752</v>
      </c>
      <c r="O121">
        <v>8.0715089979761583</v>
      </c>
      <c r="P121" s="626">
        <v>10.638634335278795</v>
      </c>
      <c r="Q121">
        <v>14.022228129603972</v>
      </c>
    </row>
    <row r="122" spans="1:17" x14ac:dyDescent="0.35">
      <c r="N122">
        <v>1.2975967193997553</v>
      </c>
      <c r="O122">
        <v>50.250755027642732</v>
      </c>
      <c r="P122" s="626">
        <v>179.04341641367088</v>
      </c>
      <c r="Q122">
        <v>403.010697994456</v>
      </c>
    </row>
    <row r="125" spans="1:17" x14ac:dyDescent="0.35">
      <c r="M125" s="434">
        <v>886.15459969570884</v>
      </c>
      <c r="N125" s="434">
        <v>886.15459969570884</v>
      </c>
      <c r="O125" s="434"/>
      <c r="P125" s="434"/>
      <c r="Q125" s="434"/>
    </row>
    <row r="126" spans="1:17" x14ac:dyDescent="0.35">
      <c r="M126" s="434">
        <v>926.04555072556775</v>
      </c>
      <c r="N126" s="434">
        <v>917.34915711678048</v>
      </c>
      <c r="O126" s="434">
        <v>8.6963936087872753</v>
      </c>
      <c r="P126" s="434">
        <v>7.39879688938752</v>
      </c>
      <c r="Q126" s="434">
        <v>1.2975967193997553</v>
      </c>
    </row>
    <row r="127" spans="1:17" x14ac:dyDescent="0.35">
      <c r="M127" s="434">
        <v>1059.0784797523195</v>
      </c>
      <c r="N127" s="434">
        <v>1000.7562157267006</v>
      </c>
      <c r="O127" s="434">
        <v>58.322264025618892</v>
      </c>
      <c r="P127" s="434">
        <v>8.0715089979761583</v>
      </c>
      <c r="Q127" s="434">
        <v>50.250755027642732</v>
      </c>
    </row>
    <row r="128" spans="1:17" x14ac:dyDescent="0.35">
      <c r="M128" s="808">
        <v>1508.726536797752</v>
      </c>
      <c r="N128" s="808">
        <v>1319.0444860488024</v>
      </c>
      <c r="O128" s="808">
        <v>189.68205074894968</v>
      </c>
      <c r="P128" s="808">
        <v>10.638634335278795</v>
      </c>
      <c r="Q128" s="808">
        <v>179.04341641367088</v>
      </c>
    </row>
    <row r="129" spans="13:17" x14ac:dyDescent="0.35">
      <c r="M129" s="434">
        <v>2155.5965531431875</v>
      </c>
      <c r="N129" s="434">
        <v>1738.5636270191276</v>
      </c>
      <c r="O129" s="434">
        <v>417.03292612405994</v>
      </c>
      <c r="P129" s="434">
        <v>14.022228129603972</v>
      </c>
      <c r="Q129" s="434">
        <v>403.010697994456</v>
      </c>
    </row>
    <row r="132" spans="13:17" x14ac:dyDescent="0.35">
      <c r="M132">
        <v>-17.406743242690212</v>
      </c>
      <c r="N132">
        <v>91.729226790829529</v>
      </c>
      <c r="O132">
        <v>380.63664029664471</v>
      </c>
      <c r="P132" s="626">
        <v>882.28252204107082</v>
      </c>
    </row>
    <row r="133" spans="13:17" x14ac:dyDescent="0.35">
      <c r="M133">
        <v>-4804.2357296766322</v>
      </c>
      <c r="N133">
        <v>23207.100781767534</v>
      </c>
      <c r="O133">
        <v>73062.175619041896</v>
      </c>
      <c r="P133" s="626">
        <v>128486.80748163436</v>
      </c>
    </row>
    <row r="134" spans="13:17" x14ac:dyDescent="0.35">
      <c r="M134">
        <v>-3057.2409188851307</v>
      </c>
      <c r="N134">
        <v>14768.155042942981</v>
      </c>
      <c r="O134">
        <v>46494.111757572122</v>
      </c>
      <c r="P134" s="626">
        <v>81764.332033767336</v>
      </c>
    </row>
    <row r="136" spans="13:17" x14ac:dyDescent="0.35">
      <c r="M136" s="434">
        <v>-17.406743242690212</v>
      </c>
      <c r="N136" s="6">
        <v>-4804.2357296766322</v>
      </c>
      <c r="O136" s="6">
        <v>-3057.2409188851307</v>
      </c>
    </row>
    <row r="137" spans="13:17" x14ac:dyDescent="0.35">
      <c r="M137" s="434">
        <v>91.729226790829529</v>
      </c>
      <c r="N137" s="6">
        <v>23207.100781767534</v>
      </c>
      <c r="O137" s="6">
        <v>14768.155042942981</v>
      </c>
    </row>
    <row r="138" spans="13:17" x14ac:dyDescent="0.35">
      <c r="M138" s="434">
        <v>380.63664029664471</v>
      </c>
      <c r="N138" s="6">
        <v>73062.175619041896</v>
      </c>
      <c r="O138" s="6">
        <v>46494.111757572122</v>
      </c>
    </row>
    <row r="139" spans="13:17" x14ac:dyDescent="0.35">
      <c r="M139" s="808">
        <v>882.28252204107082</v>
      </c>
      <c r="N139" s="809">
        <v>128486.80748163436</v>
      </c>
      <c r="O139" s="809">
        <v>81764.332033767336</v>
      </c>
    </row>
    <row r="142" spans="13:17" x14ac:dyDescent="0.35">
      <c r="M142">
        <v>1.2975967193997553</v>
      </c>
      <c r="N142">
        <v>50.250755027642732</v>
      </c>
      <c r="O142">
        <v>179.04341641367088</v>
      </c>
      <c r="P142" s="626">
        <v>403.010697994456</v>
      </c>
    </row>
    <row r="143" spans="13:17" x14ac:dyDescent="0.35">
      <c r="M143">
        <v>358.13480069968728</v>
      </c>
      <c r="N143">
        <v>12713.225403563554</v>
      </c>
      <c r="O143">
        <v>34366.900472992071</v>
      </c>
      <c r="P143" s="626">
        <v>58690.449683239087</v>
      </c>
    </row>
    <row r="144" spans="13:17" x14ac:dyDescent="0.35">
      <c r="M144">
        <v>227.90396408161922</v>
      </c>
      <c r="N144">
        <v>8090.2343477222639</v>
      </c>
      <c r="O144">
        <v>21869.845755540409</v>
      </c>
      <c r="P144" s="626">
        <v>37348.467980243062</v>
      </c>
    </row>
    <row r="146" spans="13:15" x14ac:dyDescent="0.35">
      <c r="M146" s="434">
        <v>1.2975967193997553</v>
      </c>
      <c r="N146" s="6">
        <v>358.13480069968728</v>
      </c>
      <c r="O146" s="6">
        <v>227.90396408161922</v>
      </c>
    </row>
    <row r="147" spans="13:15" x14ac:dyDescent="0.35">
      <c r="M147" s="434">
        <v>50.250755027642732</v>
      </c>
      <c r="N147" s="6">
        <v>12713.225403563554</v>
      </c>
      <c r="O147" s="6">
        <v>8090.2343477222639</v>
      </c>
    </row>
    <row r="148" spans="13:15" x14ac:dyDescent="0.35">
      <c r="M148" s="434">
        <v>179.04341641367088</v>
      </c>
      <c r="N148" s="6">
        <v>34366.900472992071</v>
      </c>
      <c r="O148" s="6">
        <v>21869.845755540409</v>
      </c>
    </row>
    <row r="149" spans="13:15" x14ac:dyDescent="0.35">
      <c r="M149" s="808">
        <v>403.010697994456</v>
      </c>
      <c r="N149" s="809">
        <v>58690.449683239087</v>
      </c>
      <c r="O149" s="809">
        <v>37348.467980243062</v>
      </c>
    </row>
  </sheetData>
  <mergeCells count="16">
    <mergeCell ref="A115:J115"/>
    <mergeCell ref="A109:J109"/>
    <mergeCell ref="A108:J108"/>
    <mergeCell ref="A110:J110"/>
    <mergeCell ref="A111:J111"/>
    <mergeCell ref="A112:J112"/>
    <mergeCell ref="A113:J113"/>
    <mergeCell ref="A114:J114"/>
    <mergeCell ref="A42:J42"/>
    <mergeCell ref="A12:J12"/>
    <mergeCell ref="A20:J20"/>
    <mergeCell ref="A21:J21"/>
    <mergeCell ref="A40:J40"/>
    <mergeCell ref="A41:J41"/>
    <mergeCell ref="A25:J25"/>
    <mergeCell ref="A30:J30"/>
  </mergeCells>
  <phoneticPr fontId="21" type="noConversion"/>
  <pageMargins left="0.7" right="0.7" top="0.75" bottom="0.75" header="0.3" footer="0.3"/>
  <pageSetup paperSize="9" scale="46" fitToHeight="0" orientation="portrait" r:id="rId1"/>
  <rowBreaks count="2" manualBreakCount="2">
    <brk id="20" max="9" man="1"/>
    <brk id="42"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981A2-A688-48B8-8DF3-EF0646739BB7}">
  <sheetPr filterMode="1"/>
  <dimension ref="A1:BB463"/>
  <sheetViews>
    <sheetView workbookViewId="0"/>
  </sheetViews>
  <sheetFormatPr defaultRowHeight="14.5" x14ac:dyDescent="0.35"/>
  <cols>
    <col min="1" max="1" width="22.26953125" customWidth="1"/>
    <col min="2" max="2" width="46.26953125" customWidth="1"/>
    <col min="3" max="4" width="20.453125" customWidth="1"/>
    <col min="5" max="5" width="9.81640625" bestFit="1" customWidth="1"/>
    <col min="6" max="19" width="8.81640625" bestFit="1" customWidth="1"/>
    <col min="21" max="21" width="10.81640625" hidden="1" customWidth="1"/>
    <col min="22" max="38" width="0" hidden="1" customWidth="1"/>
  </cols>
  <sheetData>
    <row r="1" spans="1:54" ht="45.75" customHeight="1" x14ac:dyDescent="0.35">
      <c r="B1" s="1"/>
      <c r="C1" s="1"/>
      <c r="D1" s="1"/>
      <c r="E1" s="13" t="s">
        <v>0</v>
      </c>
      <c r="F1" s="13" t="s">
        <v>1</v>
      </c>
      <c r="G1" s="13" t="s">
        <v>2</v>
      </c>
      <c r="H1" s="13" t="s">
        <v>3</v>
      </c>
      <c r="I1" s="13" t="s">
        <v>4</v>
      </c>
      <c r="J1" s="13" t="s">
        <v>5</v>
      </c>
      <c r="K1" s="13" t="s">
        <v>6</v>
      </c>
      <c r="L1" s="13" t="s">
        <v>7</v>
      </c>
      <c r="M1" s="13" t="s">
        <v>8</v>
      </c>
      <c r="N1" s="13" t="s">
        <v>9</v>
      </c>
      <c r="O1" s="13" t="s">
        <v>10</v>
      </c>
      <c r="P1" s="13" t="s">
        <v>11</v>
      </c>
      <c r="Q1" s="13" t="s">
        <v>12</v>
      </c>
      <c r="R1" s="13" t="s">
        <v>13</v>
      </c>
      <c r="S1" s="13" t="s">
        <v>14</v>
      </c>
      <c r="U1" s="13" t="s">
        <v>0</v>
      </c>
      <c r="V1" s="13" t="s">
        <v>1</v>
      </c>
      <c r="W1" s="13" t="s">
        <v>2</v>
      </c>
      <c r="X1" s="13" t="s">
        <v>3</v>
      </c>
      <c r="Y1" s="13" t="s">
        <v>4</v>
      </c>
      <c r="Z1" s="13" t="s">
        <v>5</v>
      </c>
      <c r="AA1" s="13" t="s">
        <v>6</v>
      </c>
      <c r="AB1" s="13" t="s">
        <v>7</v>
      </c>
      <c r="AC1" s="13" t="s">
        <v>8</v>
      </c>
      <c r="AD1" s="13" t="s">
        <v>9</v>
      </c>
      <c r="AE1" s="13" t="s">
        <v>10</v>
      </c>
      <c r="AF1" s="13" t="s">
        <v>11</v>
      </c>
      <c r="AG1" s="13" t="s">
        <v>12</v>
      </c>
      <c r="AH1" s="13" t="s">
        <v>13</v>
      </c>
      <c r="AI1" s="13" t="s">
        <v>14</v>
      </c>
      <c r="AJ1" s="34" t="s">
        <v>1899</v>
      </c>
      <c r="AK1" s="34" t="s">
        <v>1900</v>
      </c>
      <c r="AN1" s="13" t="s">
        <v>0</v>
      </c>
      <c r="AO1" s="13" t="s">
        <v>1</v>
      </c>
      <c r="AP1" s="13" t="s">
        <v>2</v>
      </c>
      <c r="AQ1" s="13" t="s">
        <v>3</v>
      </c>
      <c r="AR1" s="13" t="s">
        <v>4</v>
      </c>
      <c r="AS1" s="13" t="s">
        <v>5</v>
      </c>
      <c r="AT1" s="13" t="s">
        <v>6</v>
      </c>
      <c r="AU1" s="13" t="s">
        <v>7</v>
      </c>
      <c r="AV1" s="13" t="s">
        <v>8</v>
      </c>
      <c r="AW1" s="13" t="s">
        <v>9</v>
      </c>
      <c r="AX1" s="13" t="s">
        <v>10</v>
      </c>
      <c r="AY1" s="13" t="s">
        <v>11</v>
      </c>
      <c r="AZ1" s="13" t="s">
        <v>12</v>
      </c>
      <c r="BA1" s="13" t="s">
        <v>13</v>
      </c>
      <c r="BB1" s="13" t="s">
        <v>14</v>
      </c>
    </row>
    <row r="2" spans="1:54" x14ac:dyDescent="0.35">
      <c r="A2" s="3" t="s">
        <v>488</v>
      </c>
      <c r="B2" s="2" t="s">
        <v>489</v>
      </c>
      <c r="C2" s="2"/>
      <c r="D2" s="2"/>
    </row>
    <row r="3" spans="1:54" x14ac:dyDescent="0.35">
      <c r="B3" s="4" t="s">
        <v>490</v>
      </c>
      <c r="C3" s="4"/>
      <c r="D3" s="4"/>
    </row>
    <row r="4" spans="1:54" x14ac:dyDescent="0.35">
      <c r="B4" s="1"/>
      <c r="C4" s="9" t="s">
        <v>1810</v>
      </c>
      <c r="D4" s="11" t="s">
        <v>1811</v>
      </c>
    </row>
    <row r="5" spans="1:54" hidden="1" x14ac:dyDescent="0.35">
      <c r="A5" s="2" t="s">
        <v>1</v>
      </c>
      <c r="B5" s="1" t="s">
        <v>19</v>
      </c>
      <c r="C5" t="str">
        <f>VLOOKUP(B5, [2]Main!$B$3:$D$376, 2, FALSE)</f>
        <v>Out of Centre</v>
      </c>
      <c r="D5" t="str">
        <f>VLOOKUP(B5, [2]Main!$B$3:$D$376, 3, FALSE)</f>
        <v>OoC - Zone 1 - Aldi, Watling Street, Bletchley</v>
      </c>
      <c r="E5" s="5">
        <v>4.15E-3</v>
      </c>
      <c r="F5" s="5">
        <v>5.4799999999999996E-3</v>
      </c>
      <c r="G5" s="5">
        <v>9.6699999999999998E-3</v>
      </c>
      <c r="H5" s="5">
        <v>1.389E-2</v>
      </c>
      <c r="I5" s="5">
        <v>2.0539999999999999E-2</v>
      </c>
      <c r="J5" s="5">
        <v>0</v>
      </c>
      <c r="K5" s="5">
        <v>0</v>
      </c>
      <c r="L5" s="5">
        <v>2.614E-2</v>
      </c>
      <c r="M5" s="5">
        <v>0</v>
      </c>
      <c r="N5" s="5">
        <v>0</v>
      </c>
      <c r="O5" s="5">
        <v>0</v>
      </c>
      <c r="P5" s="5">
        <v>0</v>
      </c>
      <c r="Q5" s="5">
        <v>0</v>
      </c>
      <c r="R5" s="5">
        <v>0</v>
      </c>
      <c r="S5" s="5">
        <v>0</v>
      </c>
      <c r="U5" s="32">
        <f>($AJ5*E5)*100</f>
        <v>12.657499999999999</v>
      </c>
      <c r="V5" s="32">
        <f t="shared" ref="V5:AI20" si="0">($AJ5*F5)*100</f>
        <v>16.713999999999999</v>
      </c>
      <c r="W5" s="32">
        <f t="shared" si="0"/>
        <v>29.493500000000001</v>
      </c>
      <c r="X5" s="32">
        <f t="shared" si="0"/>
        <v>42.3645</v>
      </c>
      <c r="Y5" s="32">
        <f t="shared" si="0"/>
        <v>62.646999999999998</v>
      </c>
      <c r="Z5" s="32">
        <f t="shared" si="0"/>
        <v>0</v>
      </c>
      <c r="AA5" s="32">
        <f t="shared" si="0"/>
        <v>0</v>
      </c>
      <c r="AB5" s="32">
        <f t="shared" si="0"/>
        <v>79.727000000000004</v>
      </c>
      <c r="AC5" s="32">
        <f t="shared" si="0"/>
        <v>0</v>
      </c>
      <c r="AD5" s="32">
        <f t="shared" si="0"/>
        <v>0</v>
      </c>
      <c r="AE5" s="32">
        <f t="shared" si="0"/>
        <v>0</v>
      </c>
      <c r="AF5" s="32">
        <f t="shared" si="0"/>
        <v>0</v>
      </c>
      <c r="AG5" s="32">
        <f t="shared" si="0"/>
        <v>0</v>
      </c>
      <c r="AH5" s="32">
        <f t="shared" si="0"/>
        <v>0</v>
      </c>
      <c r="AI5" s="32">
        <f t="shared" si="0"/>
        <v>0</v>
      </c>
      <c r="AJ5" s="32">
        <f>VLOOKUP(B5, '[3]Q09 Top-up'!$A$6:$B$392, 2, FALSE)</f>
        <v>30.5</v>
      </c>
      <c r="AK5">
        <f>VLOOKUP(B5, '[3]Q09 Top-up'!$A$6:$C$392, 3, FALSE)</f>
        <v>6</v>
      </c>
      <c r="AN5" s="5">
        <f>U5/U$383</f>
        <v>6.130208589603719E-3</v>
      </c>
      <c r="AO5" s="5">
        <f t="shared" ref="AO5:BB20" si="1">V5/V$383</f>
        <v>7.4904363107222358E-3</v>
      </c>
      <c r="AP5" s="5">
        <f t="shared" si="1"/>
        <v>1.5114770128924785E-2</v>
      </c>
      <c r="AQ5" s="5">
        <f t="shared" si="1"/>
        <v>2.1702334510254263E-2</v>
      </c>
      <c r="AR5" s="5">
        <f t="shared" si="1"/>
        <v>2.8002570316536139E-2</v>
      </c>
      <c r="AS5" s="5">
        <f t="shared" si="1"/>
        <v>0</v>
      </c>
      <c r="AT5" s="5">
        <f t="shared" si="1"/>
        <v>0</v>
      </c>
      <c r="AU5" s="5">
        <f t="shared" si="1"/>
        <v>4.0292856142103949E-2</v>
      </c>
      <c r="AV5" s="5">
        <f t="shared" si="1"/>
        <v>0</v>
      </c>
      <c r="AW5" s="5">
        <f t="shared" si="1"/>
        <v>0</v>
      </c>
      <c r="AX5" s="5">
        <f t="shared" si="1"/>
        <v>0</v>
      </c>
      <c r="AY5" s="5">
        <f t="shared" si="1"/>
        <v>0</v>
      </c>
      <c r="AZ5" s="5">
        <f t="shared" si="1"/>
        <v>0</v>
      </c>
      <c r="BA5" s="5">
        <f t="shared" si="1"/>
        <v>0</v>
      </c>
      <c r="BB5" s="5">
        <f t="shared" si="1"/>
        <v>0</v>
      </c>
    </row>
    <row r="6" spans="1:54" hidden="1" x14ac:dyDescent="0.35">
      <c r="A6" s="2" t="s">
        <v>1</v>
      </c>
      <c r="B6" s="1" t="s">
        <v>20</v>
      </c>
      <c r="C6" t="str">
        <f>VLOOKUP(B6, [2]Main!$B$3:$D$376, 2, FALSE)</f>
        <v>Out of Centre</v>
      </c>
      <c r="D6" t="str">
        <f>VLOOKUP(B6, [2]Main!$B$3:$D$376, 3, FALSE)</f>
        <v>OoC - Zone 1 - Asda, Bletcham Way, Bletchley</v>
      </c>
      <c r="E6" s="5">
        <v>2.4799999999999999E-2</v>
      </c>
      <c r="F6" s="5">
        <v>5.1130000000000002E-2</v>
      </c>
      <c r="G6" s="5">
        <v>0.10884000000000001</v>
      </c>
      <c r="H6" s="5">
        <v>5.5750000000000001E-2</v>
      </c>
      <c r="I6" s="5">
        <v>9.7199999999999995E-2</v>
      </c>
      <c r="J6" s="5">
        <v>1.7049999999999999E-2</v>
      </c>
      <c r="K6" s="5">
        <v>6.94E-3</v>
      </c>
      <c r="L6" s="5">
        <v>2.614E-2</v>
      </c>
      <c r="M6" s="5">
        <v>0</v>
      </c>
      <c r="N6" s="5">
        <v>0</v>
      </c>
      <c r="O6" s="5">
        <v>0</v>
      </c>
      <c r="P6" s="5">
        <v>2.869E-2</v>
      </c>
      <c r="Q6" s="5">
        <v>0</v>
      </c>
      <c r="R6" s="5">
        <v>0</v>
      </c>
      <c r="S6" s="5">
        <v>0</v>
      </c>
      <c r="U6" s="32">
        <f t="shared" ref="U6:U69" si="2">(AJ6*E6)*100</f>
        <v>100.58880000000001</v>
      </c>
      <c r="V6" s="32">
        <f t="shared" si="0"/>
        <v>207.38328000000004</v>
      </c>
      <c r="W6" s="32">
        <f t="shared" si="0"/>
        <v>441.45504000000005</v>
      </c>
      <c r="X6" s="32">
        <f t="shared" si="0"/>
        <v>226.12200000000001</v>
      </c>
      <c r="Y6" s="32">
        <f t="shared" si="0"/>
        <v>394.2432</v>
      </c>
      <c r="Z6" s="32">
        <f t="shared" si="0"/>
        <v>69.154800000000009</v>
      </c>
      <c r="AA6" s="32">
        <f t="shared" si="0"/>
        <v>28.148640000000004</v>
      </c>
      <c r="AB6" s="32">
        <f t="shared" si="0"/>
        <v>106.02384000000001</v>
      </c>
      <c r="AC6" s="32">
        <f t="shared" si="0"/>
        <v>0</v>
      </c>
      <c r="AD6" s="32">
        <f t="shared" si="0"/>
        <v>0</v>
      </c>
      <c r="AE6" s="32">
        <f t="shared" si="0"/>
        <v>0</v>
      </c>
      <c r="AF6" s="32">
        <f t="shared" si="0"/>
        <v>116.36664</v>
      </c>
      <c r="AG6" s="32">
        <f t="shared" si="0"/>
        <v>0</v>
      </c>
      <c r="AH6" s="32">
        <f t="shared" si="0"/>
        <v>0</v>
      </c>
      <c r="AI6" s="32">
        <f t="shared" si="0"/>
        <v>0</v>
      </c>
      <c r="AJ6" s="32">
        <f>VLOOKUP(B6, '[3]Q09 Top-up'!$A$6:$B$392, 2, FALSE)</f>
        <v>40.56</v>
      </c>
      <c r="AK6">
        <f>VLOOKUP(B6, '[3]Q09 Top-up'!$A$6:$C$392, 3, FALSE)</f>
        <v>20</v>
      </c>
      <c r="AN6" s="5">
        <f t="shared" ref="AN6:AR69" si="3">U6/U$383</f>
        <v>4.8716596940780621E-2</v>
      </c>
      <c r="AO6" s="5">
        <f t="shared" si="1"/>
        <v>9.2939526788840307E-2</v>
      </c>
      <c r="AP6" s="5">
        <f t="shared" si="1"/>
        <v>0.22623599952041287</v>
      </c>
      <c r="AQ6" s="5">
        <f t="shared" si="1"/>
        <v>0.1158369692579333</v>
      </c>
      <c r="AR6" s="5">
        <f t="shared" si="1"/>
        <v>0.17622269110757452</v>
      </c>
      <c r="AS6" s="5">
        <f t="shared" si="1"/>
        <v>4.1825521931087309E-2</v>
      </c>
      <c r="AT6" s="5">
        <f t="shared" si="1"/>
        <v>1.4804992653029026E-2</v>
      </c>
      <c r="AU6" s="5">
        <f t="shared" si="1"/>
        <v>5.3582893282745445E-2</v>
      </c>
      <c r="AV6" s="5">
        <f t="shared" si="1"/>
        <v>0</v>
      </c>
      <c r="AW6" s="5">
        <f t="shared" si="1"/>
        <v>0</v>
      </c>
      <c r="AX6" s="5">
        <f t="shared" si="1"/>
        <v>0</v>
      </c>
      <c r="AY6" s="5">
        <f t="shared" si="1"/>
        <v>5.7417167281857383E-2</v>
      </c>
      <c r="AZ6" s="5">
        <f t="shared" si="1"/>
        <v>0</v>
      </c>
      <c r="BA6" s="5">
        <f t="shared" si="1"/>
        <v>0</v>
      </c>
      <c r="BB6" s="5">
        <f t="shared" si="1"/>
        <v>0</v>
      </c>
    </row>
    <row r="7" spans="1:54" hidden="1" x14ac:dyDescent="0.35">
      <c r="A7" s="2" t="s">
        <v>1</v>
      </c>
      <c r="B7" s="1" t="s">
        <v>21</v>
      </c>
      <c r="C7" t="str">
        <f>VLOOKUP(B7, [2]Main!$B$3:$D$376, 2, FALSE)</f>
        <v>Local Centres</v>
      </c>
      <c r="D7" t="str">
        <f>VLOOKUP(B7, [2]Main!$B$3:$D$376, 3, FALSE)</f>
        <v>Other Local Centres</v>
      </c>
      <c r="E7" s="5">
        <v>7.3200000000000001E-3</v>
      </c>
      <c r="F7" s="5">
        <v>6.9580000000000003E-2</v>
      </c>
      <c r="G7" s="5">
        <v>0</v>
      </c>
      <c r="H7" s="5">
        <v>0</v>
      </c>
      <c r="I7" s="5">
        <v>0</v>
      </c>
      <c r="J7" s="5">
        <v>0</v>
      </c>
      <c r="K7" s="5">
        <v>0</v>
      </c>
      <c r="L7" s="5">
        <v>0</v>
      </c>
      <c r="M7" s="5">
        <v>0</v>
      </c>
      <c r="N7" s="5">
        <v>0</v>
      </c>
      <c r="O7" s="5">
        <v>0</v>
      </c>
      <c r="P7" s="5">
        <v>0</v>
      </c>
      <c r="Q7" s="5">
        <v>3.3910000000000003E-2</v>
      </c>
      <c r="R7" s="5">
        <v>0</v>
      </c>
      <c r="S7" s="5">
        <v>0</v>
      </c>
      <c r="U7" s="32">
        <f t="shared" si="2"/>
        <v>10.833600000000001</v>
      </c>
      <c r="V7" s="32">
        <f t="shared" si="0"/>
        <v>102.97840000000001</v>
      </c>
      <c r="W7" s="32">
        <f t="shared" si="0"/>
        <v>0</v>
      </c>
      <c r="X7" s="32">
        <f t="shared" si="0"/>
        <v>0</v>
      </c>
      <c r="Y7" s="32">
        <f t="shared" si="0"/>
        <v>0</v>
      </c>
      <c r="Z7" s="32">
        <f t="shared" si="0"/>
        <v>0</v>
      </c>
      <c r="AA7" s="32">
        <f t="shared" si="0"/>
        <v>0</v>
      </c>
      <c r="AB7" s="32">
        <f t="shared" si="0"/>
        <v>0</v>
      </c>
      <c r="AC7" s="32">
        <f t="shared" si="0"/>
        <v>0</v>
      </c>
      <c r="AD7" s="32">
        <f t="shared" si="0"/>
        <v>0</v>
      </c>
      <c r="AE7" s="32">
        <f t="shared" si="0"/>
        <v>0</v>
      </c>
      <c r="AF7" s="32">
        <f t="shared" si="0"/>
        <v>0</v>
      </c>
      <c r="AG7" s="32">
        <f t="shared" si="0"/>
        <v>50.186800000000012</v>
      </c>
      <c r="AH7" s="32">
        <f t="shared" si="0"/>
        <v>0</v>
      </c>
      <c r="AI7" s="32">
        <f t="shared" si="0"/>
        <v>0</v>
      </c>
      <c r="AJ7" s="32">
        <f>VLOOKUP(B7, '[3]Q09 Top-up'!$A$6:$B$392, 2, FALSE)</f>
        <v>14.8</v>
      </c>
      <c r="AK7">
        <f>VLOOKUP(B7, '[3]Q09 Top-up'!$A$6:$C$392, 3, FALSE)</f>
        <v>5</v>
      </c>
      <c r="AN7" s="5">
        <f t="shared" si="3"/>
        <v>5.2468676892222683E-3</v>
      </c>
      <c r="AO7" s="5">
        <f t="shared" si="1"/>
        <v>4.6150122447055089E-2</v>
      </c>
      <c r="AP7" s="5">
        <f t="shared" si="1"/>
        <v>0</v>
      </c>
      <c r="AQ7" s="5">
        <f t="shared" si="1"/>
        <v>0</v>
      </c>
      <c r="AR7" s="5">
        <f t="shared" si="1"/>
        <v>0</v>
      </c>
      <c r="AS7" s="5">
        <f t="shared" si="1"/>
        <v>0</v>
      </c>
      <c r="AT7" s="5">
        <f t="shared" si="1"/>
        <v>0</v>
      </c>
      <c r="AU7" s="5">
        <f t="shared" si="1"/>
        <v>0</v>
      </c>
      <c r="AV7" s="5">
        <f t="shared" si="1"/>
        <v>0</v>
      </c>
      <c r="AW7" s="5">
        <f t="shared" si="1"/>
        <v>0</v>
      </c>
      <c r="AX7" s="5">
        <f t="shared" si="1"/>
        <v>0</v>
      </c>
      <c r="AY7" s="5">
        <f t="shared" si="1"/>
        <v>0</v>
      </c>
      <c r="AZ7" s="5">
        <f t="shared" si="1"/>
        <v>2.4629164025267002E-2</v>
      </c>
      <c r="BA7" s="5">
        <f t="shared" si="1"/>
        <v>0</v>
      </c>
      <c r="BB7" s="5">
        <f t="shared" si="1"/>
        <v>0</v>
      </c>
    </row>
    <row r="8" spans="1:54" hidden="1" x14ac:dyDescent="0.35">
      <c r="A8" s="2" t="s">
        <v>1</v>
      </c>
      <c r="B8" s="1" t="s">
        <v>22</v>
      </c>
      <c r="C8" t="str">
        <f>VLOOKUP(B8, [2]Main!$B$3:$D$376, 2, FALSE)</f>
        <v>Out of Centre</v>
      </c>
      <c r="D8" t="str">
        <f>VLOOKUP(B8, [2]Main!$B$3:$D$376, 3, FALSE)</f>
        <v>OoC - Zone 1- Co-Op Food, Newton Road, Bletchley</v>
      </c>
      <c r="E8" s="5">
        <v>4.45E-3</v>
      </c>
      <c r="F8" s="5">
        <v>6.9580000000000003E-2</v>
      </c>
      <c r="G8" s="5">
        <v>0</v>
      </c>
      <c r="H8" s="5">
        <v>0</v>
      </c>
      <c r="I8" s="5">
        <v>2.0750000000000001E-2</v>
      </c>
      <c r="J8" s="5">
        <v>0</v>
      </c>
      <c r="K8" s="5">
        <v>0</v>
      </c>
      <c r="L8" s="5">
        <v>0</v>
      </c>
      <c r="M8" s="5">
        <v>0</v>
      </c>
      <c r="N8" s="5">
        <v>0</v>
      </c>
      <c r="O8" s="5">
        <v>0</v>
      </c>
      <c r="P8" s="5">
        <v>0</v>
      </c>
      <c r="Q8" s="5">
        <v>0</v>
      </c>
      <c r="R8" s="5">
        <v>0</v>
      </c>
      <c r="S8" s="5">
        <v>0</v>
      </c>
      <c r="U8" s="32">
        <f t="shared" si="2"/>
        <v>6.0074999999999994</v>
      </c>
      <c r="V8" s="32">
        <f t="shared" si="0"/>
        <v>93.932999999999993</v>
      </c>
      <c r="W8" s="32">
        <f t="shared" si="0"/>
        <v>0</v>
      </c>
      <c r="X8" s="32">
        <f t="shared" si="0"/>
        <v>0</v>
      </c>
      <c r="Y8" s="32">
        <f t="shared" si="0"/>
        <v>28.012500000000003</v>
      </c>
      <c r="Z8" s="32">
        <f t="shared" si="0"/>
        <v>0</v>
      </c>
      <c r="AA8" s="32">
        <f t="shared" si="0"/>
        <v>0</v>
      </c>
      <c r="AB8" s="32">
        <f t="shared" si="0"/>
        <v>0</v>
      </c>
      <c r="AC8" s="32">
        <f t="shared" si="0"/>
        <v>0</v>
      </c>
      <c r="AD8" s="32">
        <f t="shared" si="0"/>
        <v>0</v>
      </c>
      <c r="AE8" s="32">
        <f t="shared" si="0"/>
        <v>0</v>
      </c>
      <c r="AF8" s="32">
        <f t="shared" si="0"/>
        <v>0</v>
      </c>
      <c r="AG8" s="32">
        <f t="shared" si="0"/>
        <v>0</v>
      </c>
      <c r="AH8" s="32">
        <f t="shared" si="0"/>
        <v>0</v>
      </c>
      <c r="AI8" s="32">
        <f t="shared" si="0"/>
        <v>0</v>
      </c>
      <c r="AJ8" s="32">
        <f>VLOOKUP(B8, '[3]Q09 Top-up'!$A$6:$B$392, 2, FALSE)</f>
        <v>13.5</v>
      </c>
      <c r="AK8">
        <f>VLOOKUP(B8, '[3]Q09 Top-up'!$A$6:$C$392, 3, FALSE)</f>
        <v>5</v>
      </c>
      <c r="AN8" s="5">
        <f t="shared" si="3"/>
        <v>2.9095183173647515E-3</v>
      </c>
      <c r="AO8" s="5">
        <f t="shared" si="1"/>
        <v>4.2096395475354299E-2</v>
      </c>
      <c r="AP8" s="5">
        <f t="shared" si="1"/>
        <v>0</v>
      </c>
      <c r="AQ8" s="5">
        <f t="shared" si="1"/>
        <v>0</v>
      </c>
      <c r="AR8" s="5">
        <f t="shared" si="1"/>
        <v>1.2521301913770311E-2</v>
      </c>
      <c r="AS8" s="5">
        <f t="shared" si="1"/>
        <v>0</v>
      </c>
      <c r="AT8" s="5">
        <f t="shared" si="1"/>
        <v>0</v>
      </c>
      <c r="AU8" s="5">
        <f t="shared" si="1"/>
        <v>0</v>
      </c>
      <c r="AV8" s="5">
        <f t="shared" si="1"/>
        <v>0</v>
      </c>
      <c r="AW8" s="5">
        <f t="shared" si="1"/>
        <v>0</v>
      </c>
      <c r="AX8" s="5">
        <f t="shared" si="1"/>
        <v>0</v>
      </c>
      <c r="AY8" s="5">
        <f t="shared" si="1"/>
        <v>0</v>
      </c>
      <c r="AZ8" s="5">
        <f t="shared" si="1"/>
        <v>0</v>
      </c>
      <c r="BA8" s="5">
        <f t="shared" si="1"/>
        <v>0</v>
      </c>
      <c r="BB8" s="5">
        <f t="shared" si="1"/>
        <v>0</v>
      </c>
    </row>
    <row r="9" spans="1:54" hidden="1" x14ac:dyDescent="0.35">
      <c r="A9" s="2" t="s">
        <v>1</v>
      </c>
      <c r="B9" s="1" t="s">
        <v>23</v>
      </c>
      <c r="C9" t="str">
        <f>VLOOKUP(B9, [2]Main!$B$3:$D$376, 2, FALSE)</f>
        <v>Out of Centre</v>
      </c>
      <c r="D9" t="str">
        <f>VLOOKUP(B9, [2]Main!$B$3:$D$376, 3, FALSE)</f>
        <v>OoC - Zone 1 - Other</v>
      </c>
      <c r="E9" s="5">
        <v>2.7299999999999998E-3</v>
      </c>
      <c r="F9" s="5">
        <v>2.1669999999999998E-2</v>
      </c>
      <c r="G9" s="5">
        <v>1.9109999999999999E-2</v>
      </c>
      <c r="H9" s="5">
        <v>0</v>
      </c>
      <c r="I9" s="5">
        <v>0</v>
      </c>
      <c r="J9" s="5">
        <v>0</v>
      </c>
      <c r="K9" s="5">
        <v>0</v>
      </c>
      <c r="L9" s="5">
        <v>0</v>
      </c>
      <c r="M9" s="5">
        <v>0</v>
      </c>
      <c r="N9" s="5">
        <v>0</v>
      </c>
      <c r="O9" s="5">
        <v>0</v>
      </c>
      <c r="P9" s="5">
        <v>0</v>
      </c>
      <c r="Q9" s="5">
        <v>0</v>
      </c>
      <c r="R9" s="5">
        <v>0</v>
      </c>
      <c r="S9" s="5">
        <v>0</v>
      </c>
      <c r="U9" s="32">
        <f t="shared" si="2"/>
        <v>3.4124999999999996</v>
      </c>
      <c r="V9" s="32">
        <f t="shared" si="0"/>
        <v>27.087499999999999</v>
      </c>
      <c r="W9" s="32">
        <f t="shared" si="0"/>
        <v>23.887499999999999</v>
      </c>
      <c r="X9" s="32">
        <f t="shared" si="0"/>
        <v>0</v>
      </c>
      <c r="Y9" s="32">
        <f t="shared" si="0"/>
        <v>0</v>
      </c>
      <c r="Z9" s="32">
        <f t="shared" si="0"/>
        <v>0</v>
      </c>
      <c r="AA9" s="32">
        <f t="shared" si="0"/>
        <v>0</v>
      </c>
      <c r="AB9" s="32">
        <f t="shared" si="0"/>
        <v>0</v>
      </c>
      <c r="AC9" s="32">
        <f t="shared" si="0"/>
        <v>0</v>
      </c>
      <c r="AD9" s="32">
        <f t="shared" si="0"/>
        <v>0</v>
      </c>
      <c r="AE9" s="32">
        <f t="shared" si="0"/>
        <v>0</v>
      </c>
      <c r="AF9" s="32">
        <f t="shared" si="0"/>
        <v>0</v>
      </c>
      <c r="AG9" s="32">
        <f t="shared" si="0"/>
        <v>0</v>
      </c>
      <c r="AH9" s="32">
        <f t="shared" si="0"/>
        <v>0</v>
      </c>
      <c r="AI9" s="32">
        <f t="shared" si="0"/>
        <v>0</v>
      </c>
      <c r="AJ9" s="32">
        <f>VLOOKUP(B9, '[3]Q09 Top-up'!$A$6:$B$392, 2, FALSE)</f>
        <v>12.5</v>
      </c>
      <c r="AK9">
        <f>VLOOKUP(B9, '[3]Q09 Top-up'!$A$6:$C$392, 3, FALSE)</f>
        <v>2</v>
      </c>
      <c r="AN9" s="5">
        <f t="shared" si="3"/>
        <v>1.6527226397015755E-3</v>
      </c>
      <c r="AO9" s="5">
        <f t="shared" si="1"/>
        <v>1.213935584340604E-2</v>
      </c>
      <c r="AP9" s="5">
        <f t="shared" si="1"/>
        <v>1.2241818416081197E-2</v>
      </c>
      <c r="AQ9" s="5">
        <f t="shared" si="1"/>
        <v>0</v>
      </c>
      <c r="AR9" s="5">
        <f t="shared" si="1"/>
        <v>0</v>
      </c>
      <c r="AS9" s="5">
        <f t="shared" si="1"/>
        <v>0</v>
      </c>
      <c r="AT9" s="5">
        <f t="shared" si="1"/>
        <v>0</v>
      </c>
      <c r="AU9" s="5">
        <f t="shared" si="1"/>
        <v>0</v>
      </c>
      <c r="AV9" s="5">
        <f t="shared" si="1"/>
        <v>0</v>
      </c>
      <c r="AW9" s="5">
        <f t="shared" si="1"/>
        <v>0</v>
      </c>
      <c r="AX9" s="5">
        <f t="shared" si="1"/>
        <v>0</v>
      </c>
      <c r="AY9" s="5">
        <f t="shared" si="1"/>
        <v>0</v>
      </c>
      <c r="AZ9" s="5">
        <f t="shared" si="1"/>
        <v>0</v>
      </c>
      <c r="BA9" s="5">
        <f t="shared" si="1"/>
        <v>0</v>
      </c>
      <c r="BB9" s="5">
        <f t="shared" si="1"/>
        <v>0</v>
      </c>
    </row>
    <row r="10" spans="1:54" hidden="1" x14ac:dyDescent="0.35">
      <c r="A10" s="2" t="s">
        <v>1</v>
      </c>
      <c r="B10" s="1" t="s">
        <v>24</v>
      </c>
      <c r="C10" t="str">
        <f>VLOOKUP(B10, [2]Main!$B$3:$D$376, 2, FALSE)</f>
        <v>Bletchley TC</v>
      </c>
      <c r="D10" t="str">
        <f>VLOOKUP(B10, [2]Main!$B$3:$D$376, 3, FALSE)</f>
        <v>Farmfoods, The Brunel Centre</v>
      </c>
      <c r="E10" s="5">
        <v>2.14E-3</v>
      </c>
      <c r="F10" s="5">
        <v>4.5600000000000002E-2</v>
      </c>
      <c r="G10" s="5">
        <v>0</v>
      </c>
      <c r="H10" s="5">
        <v>0</v>
      </c>
      <c r="I10" s="5">
        <v>0</v>
      </c>
      <c r="J10" s="5">
        <v>0</v>
      </c>
      <c r="K10" s="5">
        <v>0</v>
      </c>
      <c r="L10" s="5">
        <v>0</v>
      </c>
      <c r="M10" s="5">
        <v>0</v>
      </c>
      <c r="N10" s="5">
        <v>0</v>
      </c>
      <c r="O10" s="5">
        <v>0</v>
      </c>
      <c r="P10" s="5">
        <v>0</v>
      </c>
      <c r="Q10" s="5">
        <v>0</v>
      </c>
      <c r="R10" s="5">
        <v>0</v>
      </c>
      <c r="S10" s="5">
        <v>0</v>
      </c>
      <c r="U10" s="32">
        <f t="shared" si="2"/>
        <v>6.3665000000000003</v>
      </c>
      <c r="V10" s="32">
        <f t="shared" si="0"/>
        <v>135.66</v>
      </c>
      <c r="W10" s="32">
        <f t="shared" si="0"/>
        <v>0</v>
      </c>
      <c r="X10" s="32">
        <f t="shared" si="0"/>
        <v>0</v>
      </c>
      <c r="Y10" s="32">
        <f t="shared" si="0"/>
        <v>0</v>
      </c>
      <c r="Z10" s="32">
        <f t="shared" si="0"/>
        <v>0</v>
      </c>
      <c r="AA10" s="32">
        <f t="shared" si="0"/>
        <v>0</v>
      </c>
      <c r="AB10" s="32">
        <f t="shared" si="0"/>
        <v>0</v>
      </c>
      <c r="AC10" s="32">
        <f t="shared" si="0"/>
        <v>0</v>
      </c>
      <c r="AD10" s="32">
        <f t="shared" si="0"/>
        <v>0</v>
      </c>
      <c r="AE10" s="32">
        <f t="shared" si="0"/>
        <v>0</v>
      </c>
      <c r="AF10" s="32">
        <f t="shared" si="0"/>
        <v>0</v>
      </c>
      <c r="AG10" s="32">
        <f t="shared" si="0"/>
        <v>0</v>
      </c>
      <c r="AH10" s="32">
        <f t="shared" si="0"/>
        <v>0</v>
      </c>
      <c r="AI10" s="32">
        <f t="shared" si="0"/>
        <v>0</v>
      </c>
      <c r="AJ10" s="32">
        <f>VLOOKUP(B10, '[3]Q09 Top-up'!$A$6:$B$392, 2, FALSE)</f>
        <v>29.75</v>
      </c>
      <c r="AK10">
        <f>VLOOKUP(B10, '[3]Q09 Top-up'!$A$6:$C$392, 3, FALSE)</f>
        <v>4</v>
      </c>
      <c r="AN10" s="5">
        <f t="shared" si="3"/>
        <v>3.0833871606329912E-3</v>
      </c>
      <c r="AO10" s="5">
        <f t="shared" si="1"/>
        <v>6.0796493353630403E-2</v>
      </c>
      <c r="AP10" s="5">
        <f t="shared" si="1"/>
        <v>0</v>
      </c>
      <c r="AQ10" s="5">
        <f t="shared" si="1"/>
        <v>0</v>
      </c>
      <c r="AR10" s="5">
        <f t="shared" si="1"/>
        <v>0</v>
      </c>
      <c r="AS10" s="5">
        <f t="shared" si="1"/>
        <v>0</v>
      </c>
      <c r="AT10" s="5">
        <f t="shared" si="1"/>
        <v>0</v>
      </c>
      <c r="AU10" s="5">
        <f t="shared" si="1"/>
        <v>0</v>
      </c>
      <c r="AV10" s="5">
        <f t="shared" si="1"/>
        <v>0</v>
      </c>
      <c r="AW10" s="5">
        <f t="shared" si="1"/>
        <v>0</v>
      </c>
      <c r="AX10" s="5">
        <f t="shared" si="1"/>
        <v>0</v>
      </c>
      <c r="AY10" s="5">
        <f t="shared" si="1"/>
        <v>0</v>
      </c>
      <c r="AZ10" s="5">
        <f t="shared" si="1"/>
        <v>0</v>
      </c>
      <c r="BA10" s="5">
        <f t="shared" si="1"/>
        <v>0</v>
      </c>
      <c r="BB10" s="5">
        <f t="shared" si="1"/>
        <v>0</v>
      </c>
    </row>
    <row r="11" spans="1:54" hidden="1" x14ac:dyDescent="0.35">
      <c r="A11" s="2" t="s">
        <v>1</v>
      </c>
      <c r="B11" s="1" t="s">
        <v>25</v>
      </c>
      <c r="C11" t="str">
        <f>VLOOKUP(B11, [2]Main!$B$3:$D$376, 2, FALSE)</f>
        <v>Out of Centre</v>
      </c>
      <c r="D11" t="str">
        <f>VLOOKUP(B11, [2]Main!$B$3:$D$376, 3, FALSE)</f>
        <v>OoC - Zone 1 - Other</v>
      </c>
      <c r="E11" s="5">
        <v>2.5999999999999998E-4</v>
      </c>
      <c r="F11" s="5">
        <v>5.4799999999999996E-3</v>
      </c>
      <c r="G11" s="5">
        <v>0</v>
      </c>
      <c r="H11" s="5">
        <v>0</v>
      </c>
      <c r="I11" s="5">
        <v>0</v>
      </c>
      <c r="J11" s="5">
        <v>0</v>
      </c>
      <c r="K11" s="5">
        <v>0</v>
      </c>
      <c r="L11" s="5">
        <v>0</v>
      </c>
      <c r="M11" s="5">
        <v>0</v>
      </c>
      <c r="N11" s="5">
        <v>0</v>
      </c>
      <c r="O11" s="5">
        <v>0</v>
      </c>
      <c r="P11" s="5">
        <v>0</v>
      </c>
      <c r="Q11" s="5">
        <v>0</v>
      </c>
      <c r="R11" s="5">
        <v>0</v>
      </c>
      <c r="S11" s="5">
        <v>0</v>
      </c>
      <c r="U11" s="32">
        <f t="shared" si="2"/>
        <v>0.26</v>
      </c>
      <c r="V11" s="32">
        <f t="shared" si="0"/>
        <v>5.4799999999999995</v>
      </c>
      <c r="W11" s="32">
        <f t="shared" si="0"/>
        <v>0</v>
      </c>
      <c r="X11" s="32">
        <f t="shared" si="0"/>
        <v>0</v>
      </c>
      <c r="Y11" s="32">
        <f t="shared" si="0"/>
        <v>0</v>
      </c>
      <c r="Z11" s="32">
        <f t="shared" si="0"/>
        <v>0</v>
      </c>
      <c r="AA11" s="32">
        <f t="shared" si="0"/>
        <v>0</v>
      </c>
      <c r="AB11" s="32">
        <f t="shared" si="0"/>
        <v>0</v>
      </c>
      <c r="AC11" s="32">
        <f t="shared" si="0"/>
        <v>0</v>
      </c>
      <c r="AD11" s="32">
        <f t="shared" si="0"/>
        <v>0</v>
      </c>
      <c r="AE11" s="32">
        <f t="shared" si="0"/>
        <v>0</v>
      </c>
      <c r="AF11" s="32">
        <f t="shared" si="0"/>
        <v>0</v>
      </c>
      <c r="AG11" s="32">
        <f t="shared" si="0"/>
        <v>0</v>
      </c>
      <c r="AH11" s="32">
        <f t="shared" si="0"/>
        <v>0</v>
      </c>
      <c r="AI11" s="32">
        <f t="shared" si="0"/>
        <v>0</v>
      </c>
      <c r="AJ11" s="32">
        <f>VLOOKUP(B11, '[3]Q09 Top-up'!$A$6:$B$392, 2, FALSE)</f>
        <v>10</v>
      </c>
      <c r="AK11">
        <f>VLOOKUP(B11, '[3]Q09 Top-up'!$A$6:$C$392, 3, FALSE)</f>
        <v>1</v>
      </c>
      <c r="AN11" s="5">
        <f t="shared" si="3"/>
        <v>1.2592172492964388E-4</v>
      </c>
      <c r="AO11" s="5">
        <f t="shared" si="1"/>
        <v>2.4558807576138477E-3</v>
      </c>
      <c r="AP11" s="5">
        <f t="shared" si="1"/>
        <v>0</v>
      </c>
      <c r="AQ11" s="5">
        <f t="shared" si="1"/>
        <v>0</v>
      </c>
      <c r="AR11" s="5">
        <f t="shared" si="1"/>
        <v>0</v>
      </c>
      <c r="AS11" s="5">
        <f t="shared" si="1"/>
        <v>0</v>
      </c>
      <c r="AT11" s="5">
        <f t="shared" si="1"/>
        <v>0</v>
      </c>
      <c r="AU11" s="5">
        <f t="shared" si="1"/>
        <v>0</v>
      </c>
      <c r="AV11" s="5">
        <f t="shared" si="1"/>
        <v>0</v>
      </c>
      <c r="AW11" s="5">
        <f t="shared" si="1"/>
        <v>0</v>
      </c>
      <c r="AX11" s="5">
        <f t="shared" si="1"/>
        <v>0</v>
      </c>
      <c r="AY11" s="5">
        <f t="shared" si="1"/>
        <v>0</v>
      </c>
      <c r="AZ11" s="5">
        <f t="shared" si="1"/>
        <v>0</v>
      </c>
      <c r="BA11" s="5">
        <f t="shared" si="1"/>
        <v>0</v>
      </c>
      <c r="BB11" s="5">
        <f t="shared" si="1"/>
        <v>0</v>
      </c>
    </row>
    <row r="12" spans="1:54" hidden="1" x14ac:dyDescent="0.35">
      <c r="A12" s="2" t="s">
        <v>1</v>
      </c>
      <c r="B12" s="1" t="s">
        <v>26</v>
      </c>
      <c r="C12" t="str">
        <f>VLOOKUP(B12, [2]Main!$B$3:$D$376, 2, FALSE)</f>
        <v>Bletchley TC</v>
      </c>
      <c r="D12" t="str">
        <f>VLOOKUP(B12, [2]Main!$B$3:$D$376, 3, FALSE)</f>
        <v>Bletchley TC - Other in Centre</v>
      </c>
      <c r="E12" s="5">
        <v>1.6299999999999999E-3</v>
      </c>
      <c r="F12" s="5">
        <v>3.4639999999999997E-2</v>
      </c>
      <c r="G12" s="5">
        <v>0</v>
      </c>
      <c r="H12" s="5">
        <v>0</v>
      </c>
      <c r="I12" s="5">
        <v>0</v>
      </c>
      <c r="J12" s="5">
        <v>0</v>
      </c>
      <c r="K12" s="5">
        <v>0</v>
      </c>
      <c r="L12" s="5">
        <v>0</v>
      </c>
      <c r="M12" s="5">
        <v>0</v>
      </c>
      <c r="N12" s="5">
        <v>0</v>
      </c>
      <c r="O12" s="5">
        <v>0</v>
      </c>
      <c r="P12" s="5">
        <v>0</v>
      </c>
      <c r="Q12" s="5">
        <v>0</v>
      </c>
      <c r="R12" s="5">
        <v>0</v>
      </c>
      <c r="S12" s="5">
        <v>0</v>
      </c>
      <c r="U12" s="32">
        <f t="shared" si="2"/>
        <v>3.0154999999999998</v>
      </c>
      <c r="V12" s="32">
        <f t="shared" si="0"/>
        <v>64.084000000000003</v>
      </c>
      <c r="W12" s="32">
        <f t="shared" si="0"/>
        <v>0</v>
      </c>
      <c r="X12" s="32">
        <f t="shared" si="0"/>
        <v>0</v>
      </c>
      <c r="Y12" s="32">
        <f t="shared" si="0"/>
        <v>0</v>
      </c>
      <c r="Z12" s="32">
        <f t="shared" si="0"/>
        <v>0</v>
      </c>
      <c r="AA12" s="32">
        <f t="shared" si="0"/>
        <v>0</v>
      </c>
      <c r="AB12" s="32">
        <f t="shared" si="0"/>
        <v>0</v>
      </c>
      <c r="AC12" s="32">
        <f t="shared" si="0"/>
        <v>0</v>
      </c>
      <c r="AD12" s="32">
        <f t="shared" si="0"/>
        <v>0</v>
      </c>
      <c r="AE12" s="32">
        <f t="shared" si="0"/>
        <v>0</v>
      </c>
      <c r="AF12" s="32">
        <f t="shared" si="0"/>
        <v>0</v>
      </c>
      <c r="AG12" s="32">
        <f t="shared" si="0"/>
        <v>0</v>
      </c>
      <c r="AH12" s="32">
        <f t="shared" si="0"/>
        <v>0</v>
      </c>
      <c r="AI12" s="32">
        <f t="shared" si="0"/>
        <v>0</v>
      </c>
      <c r="AJ12" s="32">
        <f>VLOOKUP(B12, '[3]Q09 Top-up'!$A$6:$B$392, 2, FALSE)</f>
        <v>18.5</v>
      </c>
      <c r="AK12">
        <f>VLOOKUP(B12, '[3]Q09 Top-up'!$A$6:$C$392, 3, FALSE)</f>
        <v>2</v>
      </c>
      <c r="AN12" s="5">
        <f t="shared" si="3"/>
        <v>1.4604498520205424E-3</v>
      </c>
      <c r="AO12" s="5">
        <f t="shared" si="1"/>
        <v>2.871946395454851E-2</v>
      </c>
      <c r="AP12" s="5">
        <f t="shared" si="1"/>
        <v>0</v>
      </c>
      <c r="AQ12" s="5">
        <f t="shared" si="1"/>
        <v>0</v>
      </c>
      <c r="AR12" s="5">
        <f t="shared" si="1"/>
        <v>0</v>
      </c>
      <c r="AS12" s="5">
        <f t="shared" si="1"/>
        <v>0</v>
      </c>
      <c r="AT12" s="5">
        <f t="shared" si="1"/>
        <v>0</v>
      </c>
      <c r="AU12" s="5">
        <f t="shared" si="1"/>
        <v>0</v>
      </c>
      <c r="AV12" s="5">
        <f t="shared" si="1"/>
        <v>0</v>
      </c>
      <c r="AW12" s="5">
        <f t="shared" si="1"/>
        <v>0</v>
      </c>
      <c r="AX12" s="5">
        <f t="shared" si="1"/>
        <v>0</v>
      </c>
      <c r="AY12" s="5">
        <f t="shared" si="1"/>
        <v>0</v>
      </c>
      <c r="AZ12" s="5">
        <f t="shared" si="1"/>
        <v>0</v>
      </c>
      <c r="BA12" s="5">
        <f t="shared" si="1"/>
        <v>0</v>
      </c>
      <c r="BB12" s="5">
        <f t="shared" si="1"/>
        <v>0</v>
      </c>
    </row>
    <row r="13" spans="1:54" hidden="1" x14ac:dyDescent="0.35">
      <c r="A13" s="2" t="s">
        <v>1</v>
      </c>
      <c r="B13" s="1" t="s">
        <v>27</v>
      </c>
      <c r="C13" t="str">
        <f>VLOOKUP(B13, [2]Main!$B$3:$D$376, 2, FALSE)</f>
        <v>Out of Centre</v>
      </c>
      <c r="D13" t="str">
        <f>VLOOKUP(B13, [2]Main!$B$3:$D$376, 3, FALSE)</f>
        <v>OoC - Zone 1 - Other</v>
      </c>
      <c r="E13" s="5">
        <v>6.8000000000000005E-4</v>
      </c>
      <c r="F13" s="5">
        <v>0</v>
      </c>
      <c r="G13" s="5">
        <v>0</v>
      </c>
      <c r="H13" s="5">
        <v>1.389E-2</v>
      </c>
      <c r="I13" s="5">
        <v>0</v>
      </c>
      <c r="J13" s="5">
        <v>0</v>
      </c>
      <c r="K13" s="5">
        <v>0</v>
      </c>
      <c r="L13" s="5">
        <v>0</v>
      </c>
      <c r="M13" s="5">
        <v>0</v>
      </c>
      <c r="N13" s="5">
        <v>0</v>
      </c>
      <c r="O13" s="5">
        <v>0</v>
      </c>
      <c r="P13" s="5">
        <v>0</v>
      </c>
      <c r="Q13" s="5">
        <v>0</v>
      </c>
      <c r="R13" s="5">
        <v>0</v>
      </c>
      <c r="S13" s="5">
        <v>0</v>
      </c>
      <c r="U13" s="32">
        <f t="shared" si="2"/>
        <v>2.04</v>
      </c>
      <c r="V13" s="32">
        <f t="shared" si="0"/>
        <v>0</v>
      </c>
      <c r="W13" s="32">
        <f t="shared" si="0"/>
        <v>0</v>
      </c>
      <c r="X13" s="32">
        <f t="shared" si="0"/>
        <v>41.669999999999995</v>
      </c>
      <c r="Y13" s="32">
        <f t="shared" si="0"/>
        <v>0</v>
      </c>
      <c r="Z13" s="32">
        <f t="shared" si="0"/>
        <v>0</v>
      </c>
      <c r="AA13" s="32">
        <f t="shared" si="0"/>
        <v>0</v>
      </c>
      <c r="AB13" s="32">
        <f t="shared" si="0"/>
        <v>0</v>
      </c>
      <c r="AC13" s="32">
        <f t="shared" si="0"/>
        <v>0</v>
      </c>
      <c r="AD13" s="32">
        <f t="shared" si="0"/>
        <v>0</v>
      </c>
      <c r="AE13" s="32">
        <f t="shared" si="0"/>
        <v>0</v>
      </c>
      <c r="AF13" s="32">
        <f t="shared" si="0"/>
        <v>0</v>
      </c>
      <c r="AG13" s="32">
        <f t="shared" si="0"/>
        <v>0</v>
      </c>
      <c r="AH13" s="32">
        <f t="shared" si="0"/>
        <v>0</v>
      </c>
      <c r="AI13" s="32">
        <f t="shared" si="0"/>
        <v>0</v>
      </c>
      <c r="AJ13" s="32">
        <f>VLOOKUP(B13, '[3]Q09 Top-up'!$A$6:$B$392, 2, FALSE)</f>
        <v>30</v>
      </c>
      <c r="AK13">
        <f>VLOOKUP(B13, '[3]Q09 Top-up'!$A$6:$C$392, 3, FALSE)</f>
        <v>1</v>
      </c>
      <c r="AN13" s="5">
        <f t="shared" si="3"/>
        <v>9.8800122637105175E-4</v>
      </c>
      <c r="AO13" s="5">
        <f t="shared" si="1"/>
        <v>0</v>
      </c>
      <c r="AP13" s="5">
        <f t="shared" si="1"/>
        <v>0</v>
      </c>
      <c r="AQ13" s="5">
        <f t="shared" si="1"/>
        <v>2.1346558534676322E-2</v>
      </c>
      <c r="AR13" s="5">
        <f t="shared" si="1"/>
        <v>0</v>
      </c>
      <c r="AS13" s="5">
        <f t="shared" si="1"/>
        <v>0</v>
      </c>
      <c r="AT13" s="5">
        <f t="shared" si="1"/>
        <v>0</v>
      </c>
      <c r="AU13" s="5">
        <f t="shared" si="1"/>
        <v>0</v>
      </c>
      <c r="AV13" s="5">
        <f t="shared" si="1"/>
        <v>0</v>
      </c>
      <c r="AW13" s="5">
        <f t="shared" si="1"/>
        <v>0</v>
      </c>
      <c r="AX13" s="5">
        <f t="shared" si="1"/>
        <v>0</v>
      </c>
      <c r="AY13" s="5">
        <f t="shared" si="1"/>
        <v>0</v>
      </c>
      <c r="AZ13" s="5">
        <f t="shared" si="1"/>
        <v>0</v>
      </c>
      <c r="BA13" s="5">
        <f t="shared" si="1"/>
        <v>0</v>
      </c>
      <c r="BB13" s="5">
        <f t="shared" si="1"/>
        <v>0</v>
      </c>
    </row>
    <row r="14" spans="1:54" hidden="1" x14ac:dyDescent="0.35">
      <c r="A14" s="2" t="s">
        <v>1</v>
      </c>
      <c r="B14" s="1" t="s">
        <v>28</v>
      </c>
      <c r="C14" t="str">
        <f>VLOOKUP(B14, [2]Main!$B$3:$D$376, 2, FALSE)</f>
        <v>Out of Centre</v>
      </c>
      <c r="D14" t="str">
        <f>VLOOKUP(B14, [2]Main!$B$3:$D$376, 3, FALSE)</f>
        <v>OoC - Zone 1 - Other</v>
      </c>
      <c r="E14" s="5">
        <v>4.2999999999999999E-4</v>
      </c>
      <c r="F14" s="5">
        <v>0</v>
      </c>
      <c r="G14" s="5">
        <v>4.8399999999999997E-3</v>
      </c>
      <c r="H14" s="5">
        <v>0</v>
      </c>
      <c r="I14" s="5">
        <v>0</v>
      </c>
      <c r="J14" s="5">
        <v>0</v>
      </c>
      <c r="K14" s="5">
        <v>0</v>
      </c>
      <c r="L14" s="5">
        <v>0</v>
      </c>
      <c r="M14" s="5">
        <v>0</v>
      </c>
      <c r="N14" s="5">
        <v>0</v>
      </c>
      <c r="O14" s="5">
        <v>0</v>
      </c>
      <c r="P14" s="5">
        <v>0</v>
      </c>
      <c r="Q14" s="5">
        <v>0</v>
      </c>
      <c r="R14" s="5">
        <v>0</v>
      </c>
      <c r="S14" s="5">
        <v>0</v>
      </c>
      <c r="U14" s="32">
        <f t="shared" si="2"/>
        <v>0.51600000000000001</v>
      </c>
      <c r="V14" s="32">
        <f t="shared" si="0"/>
        <v>0</v>
      </c>
      <c r="W14" s="32">
        <f t="shared" si="0"/>
        <v>5.8079999999999989</v>
      </c>
      <c r="X14" s="32">
        <f t="shared" si="0"/>
        <v>0</v>
      </c>
      <c r="Y14" s="32">
        <f t="shared" si="0"/>
        <v>0</v>
      </c>
      <c r="Z14" s="32">
        <f t="shared" si="0"/>
        <v>0</v>
      </c>
      <c r="AA14" s="32">
        <f t="shared" si="0"/>
        <v>0</v>
      </c>
      <c r="AB14" s="32">
        <f t="shared" si="0"/>
        <v>0</v>
      </c>
      <c r="AC14" s="32">
        <f t="shared" si="0"/>
        <v>0</v>
      </c>
      <c r="AD14" s="32">
        <f t="shared" si="0"/>
        <v>0</v>
      </c>
      <c r="AE14" s="32">
        <f t="shared" si="0"/>
        <v>0</v>
      </c>
      <c r="AF14" s="32">
        <f t="shared" si="0"/>
        <v>0</v>
      </c>
      <c r="AG14" s="32">
        <f t="shared" si="0"/>
        <v>0</v>
      </c>
      <c r="AH14" s="32">
        <f t="shared" si="0"/>
        <v>0</v>
      </c>
      <c r="AI14" s="32">
        <f t="shared" si="0"/>
        <v>0</v>
      </c>
      <c r="AJ14" s="32">
        <f>VLOOKUP(B14, '[3]Q09 Top-up'!$A$6:$B$392, 2, FALSE)</f>
        <v>12</v>
      </c>
      <c r="AK14">
        <f>VLOOKUP(B14, '[3]Q09 Top-up'!$A$6:$C$392, 3, FALSE)</f>
        <v>1</v>
      </c>
      <c r="AN14" s="5">
        <f t="shared" si="3"/>
        <v>2.4990619255267784E-4</v>
      </c>
      <c r="AO14" s="5">
        <f t="shared" si="1"/>
        <v>0</v>
      </c>
      <c r="AP14" s="5">
        <f t="shared" si="1"/>
        <v>2.9764722704594278E-3</v>
      </c>
      <c r="AQ14" s="5">
        <f t="shared" si="1"/>
        <v>0</v>
      </c>
      <c r="AR14" s="5">
        <f t="shared" si="1"/>
        <v>0</v>
      </c>
      <c r="AS14" s="5">
        <f t="shared" si="1"/>
        <v>0</v>
      </c>
      <c r="AT14" s="5">
        <f t="shared" si="1"/>
        <v>0</v>
      </c>
      <c r="AU14" s="5">
        <f t="shared" si="1"/>
        <v>0</v>
      </c>
      <c r="AV14" s="5">
        <f t="shared" si="1"/>
        <v>0</v>
      </c>
      <c r="AW14" s="5">
        <f t="shared" si="1"/>
        <v>0</v>
      </c>
      <c r="AX14" s="5">
        <f t="shared" si="1"/>
        <v>0</v>
      </c>
      <c r="AY14" s="5">
        <f t="shared" si="1"/>
        <v>0</v>
      </c>
      <c r="AZ14" s="5">
        <f t="shared" si="1"/>
        <v>0</v>
      </c>
      <c r="BA14" s="5">
        <f t="shared" si="1"/>
        <v>0</v>
      </c>
      <c r="BB14" s="5">
        <f t="shared" si="1"/>
        <v>0</v>
      </c>
    </row>
    <row r="15" spans="1:54" hidden="1" x14ac:dyDescent="0.35">
      <c r="A15" s="2" t="s">
        <v>1</v>
      </c>
      <c r="B15" s="1" t="s">
        <v>29</v>
      </c>
      <c r="C15" t="str">
        <f>VLOOKUP(B15, [2]Main!$B$3:$D$376, 2, FALSE)</f>
        <v>Out of Centre</v>
      </c>
      <c r="D15" t="str">
        <f>VLOOKUP(B15, [2]Main!$B$3:$D$376, 3, FALSE)</f>
        <v>OoC - Zone 1 - Lidl, Princes Way, Bletchley</v>
      </c>
      <c r="E15" s="5">
        <v>1.098E-2</v>
      </c>
      <c r="F15" s="5">
        <v>0.15443000000000001</v>
      </c>
      <c r="G15" s="5">
        <v>1.9109999999999999E-2</v>
      </c>
      <c r="H15" s="5">
        <v>5.4200000000000003E-3</v>
      </c>
      <c r="I15" s="5">
        <v>1.5259999999999999E-2</v>
      </c>
      <c r="J15" s="5">
        <v>0</v>
      </c>
      <c r="K15" s="5">
        <v>0</v>
      </c>
      <c r="L15" s="5">
        <v>0</v>
      </c>
      <c r="M15" s="5">
        <v>0</v>
      </c>
      <c r="N15" s="5">
        <v>0</v>
      </c>
      <c r="O15" s="5">
        <v>0</v>
      </c>
      <c r="P15" s="5">
        <v>0</v>
      </c>
      <c r="Q15" s="5">
        <v>0</v>
      </c>
      <c r="R15" s="5">
        <v>4.6699999999999997E-3</v>
      </c>
      <c r="S15" s="5">
        <v>0</v>
      </c>
      <c r="U15" s="32">
        <f t="shared" si="2"/>
        <v>36.321840000000002</v>
      </c>
      <c r="V15" s="32">
        <f t="shared" si="0"/>
        <v>510.85444000000007</v>
      </c>
      <c r="W15" s="32">
        <f t="shared" si="0"/>
        <v>63.215879999999991</v>
      </c>
      <c r="X15" s="32">
        <f t="shared" si="0"/>
        <v>17.929359999999999</v>
      </c>
      <c r="Y15" s="32">
        <f t="shared" si="0"/>
        <v>50.480079999999994</v>
      </c>
      <c r="Z15" s="32">
        <f t="shared" si="0"/>
        <v>0</v>
      </c>
      <c r="AA15" s="32">
        <f t="shared" si="0"/>
        <v>0</v>
      </c>
      <c r="AB15" s="32">
        <f t="shared" si="0"/>
        <v>0</v>
      </c>
      <c r="AC15" s="32">
        <f t="shared" si="0"/>
        <v>0</v>
      </c>
      <c r="AD15" s="32">
        <f t="shared" si="0"/>
        <v>0</v>
      </c>
      <c r="AE15" s="32">
        <f t="shared" si="0"/>
        <v>0</v>
      </c>
      <c r="AF15" s="32">
        <f t="shared" si="0"/>
        <v>0</v>
      </c>
      <c r="AG15" s="32">
        <f t="shared" si="0"/>
        <v>0</v>
      </c>
      <c r="AH15" s="32">
        <f t="shared" si="0"/>
        <v>15.448359999999997</v>
      </c>
      <c r="AI15" s="32">
        <f t="shared" si="0"/>
        <v>0</v>
      </c>
      <c r="AJ15" s="32">
        <f>VLOOKUP(B15, '[3]Q09 Top-up'!$A$6:$B$392, 2, FALSE)</f>
        <v>33.08</v>
      </c>
      <c r="AK15">
        <f>VLOOKUP(B15, '[3]Q09 Top-up'!$A$6:$C$392, 3, FALSE)</f>
        <v>13</v>
      </c>
      <c r="AN15" s="5">
        <f t="shared" si="3"/>
        <v>1.7591187482378985E-2</v>
      </c>
      <c r="AO15" s="5">
        <f t="shared" si="1"/>
        <v>0.22894116590102156</v>
      </c>
      <c r="AP15" s="5">
        <f t="shared" si="1"/>
        <v>3.2396748256317276E-2</v>
      </c>
      <c r="AQ15" s="5">
        <f t="shared" si="1"/>
        <v>9.184788402430628E-3</v>
      </c>
      <c r="AR15" s="5">
        <f t="shared" si="1"/>
        <v>2.256408111776094E-2</v>
      </c>
      <c r="AS15" s="5">
        <f t="shared" si="1"/>
        <v>0</v>
      </c>
      <c r="AT15" s="5">
        <f t="shared" si="1"/>
        <v>0</v>
      </c>
      <c r="AU15" s="5">
        <f t="shared" si="1"/>
        <v>0</v>
      </c>
      <c r="AV15" s="5">
        <f t="shared" si="1"/>
        <v>0</v>
      </c>
      <c r="AW15" s="5">
        <f t="shared" si="1"/>
        <v>0</v>
      </c>
      <c r="AX15" s="5">
        <f t="shared" si="1"/>
        <v>0</v>
      </c>
      <c r="AY15" s="5">
        <f t="shared" si="1"/>
        <v>0</v>
      </c>
      <c r="AZ15" s="5">
        <f t="shared" si="1"/>
        <v>0</v>
      </c>
      <c r="BA15" s="5">
        <f t="shared" si="1"/>
        <v>7.4663949312808106E-3</v>
      </c>
      <c r="BB15" s="5">
        <f t="shared" si="1"/>
        <v>0</v>
      </c>
    </row>
    <row r="16" spans="1:54" hidden="1" x14ac:dyDescent="0.35">
      <c r="A16" s="2" t="s">
        <v>1</v>
      </c>
      <c r="B16" s="1" t="s">
        <v>30</v>
      </c>
      <c r="C16" t="str">
        <f>VLOOKUP(B16, [2]Main!$B$3:$D$376, 2, FALSE)</f>
        <v>Bletchley TC</v>
      </c>
      <c r="D16" t="str">
        <f>VLOOKUP(B16, [2]Main!$B$3:$D$376, 3, FALSE)</f>
        <v>Bletchley TC - Other in Centre</v>
      </c>
      <c r="E16" s="5">
        <v>1.8799999999999999E-3</v>
      </c>
      <c r="F16" s="5">
        <v>4.0120000000000003E-2</v>
      </c>
      <c r="G16" s="5">
        <v>0</v>
      </c>
      <c r="H16" s="5">
        <v>0</v>
      </c>
      <c r="I16" s="5">
        <v>0</v>
      </c>
      <c r="J16" s="5">
        <v>0</v>
      </c>
      <c r="K16" s="5">
        <v>0</v>
      </c>
      <c r="L16" s="5">
        <v>0</v>
      </c>
      <c r="M16" s="5">
        <v>0</v>
      </c>
      <c r="N16" s="5">
        <v>0</v>
      </c>
      <c r="O16" s="5">
        <v>0</v>
      </c>
      <c r="P16" s="5">
        <v>0</v>
      </c>
      <c r="Q16" s="5">
        <v>0</v>
      </c>
      <c r="R16" s="5">
        <v>0</v>
      </c>
      <c r="S16" s="5">
        <v>0</v>
      </c>
      <c r="U16" s="32">
        <f t="shared" si="2"/>
        <v>1.3160000000000001</v>
      </c>
      <c r="V16" s="32">
        <f t="shared" si="0"/>
        <v>28.084000000000003</v>
      </c>
      <c r="W16" s="32">
        <f t="shared" si="0"/>
        <v>0</v>
      </c>
      <c r="X16" s="32">
        <f t="shared" si="0"/>
        <v>0</v>
      </c>
      <c r="Y16" s="32">
        <f t="shared" si="0"/>
        <v>0</v>
      </c>
      <c r="Z16" s="32">
        <f t="shared" si="0"/>
        <v>0</v>
      </c>
      <c r="AA16" s="32">
        <f t="shared" si="0"/>
        <v>0</v>
      </c>
      <c r="AB16" s="32">
        <f t="shared" si="0"/>
        <v>0</v>
      </c>
      <c r="AC16" s="32">
        <f t="shared" si="0"/>
        <v>0</v>
      </c>
      <c r="AD16" s="32">
        <f t="shared" si="0"/>
        <v>0</v>
      </c>
      <c r="AE16" s="32">
        <f t="shared" si="0"/>
        <v>0</v>
      </c>
      <c r="AF16" s="32">
        <f t="shared" si="0"/>
        <v>0</v>
      </c>
      <c r="AG16" s="32">
        <f t="shared" si="0"/>
        <v>0</v>
      </c>
      <c r="AH16" s="32">
        <f t="shared" si="0"/>
        <v>0</v>
      </c>
      <c r="AI16" s="32">
        <f t="shared" si="0"/>
        <v>0</v>
      </c>
      <c r="AJ16" s="32">
        <f>VLOOKUP(B16, '[3]Q09 Top-up'!$A$6:$B$392, 2, FALSE)</f>
        <v>7</v>
      </c>
      <c r="AK16">
        <f>VLOOKUP(B16, '[3]Q09 Top-up'!$A$6:$C$392, 3, FALSE)</f>
        <v>3</v>
      </c>
      <c r="AN16" s="5">
        <f t="shared" si="3"/>
        <v>6.3735765387465892E-4</v>
      </c>
      <c r="AO16" s="5">
        <f t="shared" si="1"/>
        <v>1.2585940729348049E-2</v>
      </c>
      <c r="AP16" s="5">
        <f t="shared" si="1"/>
        <v>0</v>
      </c>
      <c r="AQ16" s="5">
        <f t="shared" si="1"/>
        <v>0</v>
      </c>
      <c r="AR16" s="5">
        <f t="shared" si="1"/>
        <v>0</v>
      </c>
      <c r="AS16" s="5">
        <f t="shared" si="1"/>
        <v>0</v>
      </c>
      <c r="AT16" s="5">
        <f t="shared" si="1"/>
        <v>0</v>
      </c>
      <c r="AU16" s="5">
        <f t="shared" si="1"/>
        <v>0</v>
      </c>
      <c r="AV16" s="5">
        <f t="shared" si="1"/>
        <v>0</v>
      </c>
      <c r="AW16" s="5">
        <f t="shared" si="1"/>
        <v>0</v>
      </c>
      <c r="AX16" s="5">
        <f t="shared" si="1"/>
        <v>0</v>
      </c>
      <c r="AY16" s="5">
        <f t="shared" si="1"/>
        <v>0</v>
      </c>
      <c r="AZ16" s="5">
        <f t="shared" si="1"/>
        <v>0</v>
      </c>
      <c r="BA16" s="5">
        <f t="shared" si="1"/>
        <v>0</v>
      </c>
      <c r="BB16" s="5">
        <f t="shared" si="1"/>
        <v>0</v>
      </c>
    </row>
    <row r="17" spans="1:54" hidden="1" x14ac:dyDescent="0.35">
      <c r="A17" s="2" t="s">
        <v>1</v>
      </c>
      <c r="B17" s="1" t="s">
        <v>31</v>
      </c>
      <c r="C17" t="str">
        <f>VLOOKUP(B17, [2]Main!$B$3:$D$376, 2, FALSE)</f>
        <v>Out of Centre</v>
      </c>
      <c r="D17" t="str">
        <f>VLOOKUP(B17, [2]Main!$B$3:$D$376, 3, FALSE)</f>
        <v>OoC - Zone 1 - Other</v>
      </c>
      <c r="E17" s="5">
        <v>2.5999999999999998E-4</v>
      </c>
      <c r="F17" s="5">
        <v>5.4799999999999996E-3</v>
      </c>
      <c r="G17" s="5">
        <v>0</v>
      </c>
      <c r="H17" s="5">
        <v>0</v>
      </c>
      <c r="I17" s="5">
        <v>0</v>
      </c>
      <c r="J17" s="5">
        <v>0</v>
      </c>
      <c r="K17" s="5">
        <v>0</v>
      </c>
      <c r="L17" s="5">
        <v>0</v>
      </c>
      <c r="M17" s="5">
        <v>0</v>
      </c>
      <c r="N17" s="5">
        <v>0</v>
      </c>
      <c r="O17" s="5">
        <v>0</v>
      </c>
      <c r="P17" s="5">
        <v>0</v>
      </c>
      <c r="Q17" s="5">
        <v>0</v>
      </c>
      <c r="R17" s="5">
        <v>0</v>
      </c>
      <c r="S17" s="5">
        <v>0</v>
      </c>
      <c r="U17" s="32">
        <f t="shared" si="2"/>
        <v>5.1999999999999998E-2</v>
      </c>
      <c r="V17" s="32">
        <f t="shared" si="0"/>
        <v>1.0959999999999999</v>
      </c>
      <c r="W17" s="32">
        <f t="shared" si="0"/>
        <v>0</v>
      </c>
      <c r="X17" s="32">
        <f t="shared" si="0"/>
        <v>0</v>
      </c>
      <c r="Y17" s="32">
        <f t="shared" si="0"/>
        <v>0</v>
      </c>
      <c r="Z17" s="32">
        <f t="shared" si="0"/>
        <v>0</v>
      </c>
      <c r="AA17" s="32">
        <f t="shared" si="0"/>
        <v>0</v>
      </c>
      <c r="AB17" s="32">
        <f t="shared" si="0"/>
        <v>0</v>
      </c>
      <c r="AC17" s="32">
        <f t="shared" si="0"/>
        <v>0</v>
      </c>
      <c r="AD17" s="32">
        <f t="shared" si="0"/>
        <v>0</v>
      </c>
      <c r="AE17" s="32">
        <f t="shared" si="0"/>
        <v>0</v>
      </c>
      <c r="AF17" s="32">
        <f t="shared" si="0"/>
        <v>0</v>
      </c>
      <c r="AG17" s="32">
        <f t="shared" si="0"/>
        <v>0</v>
      </c>
      <c r="AH17" s="32">
        <f t="shared" si="0"/>
        <v>0</v>
      </c>
      <c r="AI17" s="32">
        <f t="shared" si="0"/>
        <v>0</v>
      </c>
      <c r="AJ17" s="32">
        <f>VLOOKUP(B17, '[3]Q09 Top-up'!$A$6:$B$392, 2, FALSE)</f>
        <v>2</v>
      </c>
      <c r="AK17">
        <f>VLOOKUP(B17, '[3]Q09 Top-up'!$A$6:$C$392, 3, FALSE)</f>
        <v>1</v>
      </c>
      <c r="AN17" s="5">
        <f t="shared" si="3"/>
        <v>2.5184344985928772E-5</v>
      </c>
      <c r="AO17" s="5">
        <f t="shared" si="1"/>
        <v>4.9117615152276955E-4</v>
      </c>
      <c r="AP17" s="5">
        <f t="shared" si="1"/>
        <v>0</v>
      </c>
      <c r="AQ17" s="5">
        <f t="shared" si="1"/>
        <v>0</v>
      </c>
      <c r="AR17" s="5">
        <f t="shared" si="1"/>
        <v>0</v>
      </c>
      <c r="AS17" s="5">
        <f t="shared" si="1"/>
        <v>0</v>
      </c>
      <c r="AT17" s="5">
        <f t="shared" si="1"/>
        <v>0</v>
      </c>
      <c r="AU17" s="5">
        <f t="shared" si="1"/>
        <v>0</v>
      </c>
      <c r="AV17" s="5">
        <f t="shared" si="1"/>
        <v>0</v>
      </c>
      <c r="AW17" s="5">
        <f t="shared" si="1"/>
        <v>0</v>
      </c>
      <c r="AX17" s="5">
        <f t="shared" si="1"/>
        <v>0</v>
      </c>
      <c r="AY17" s="5">
        <f t="shared" si="1"/>
        <v>0</v>
      </c>
      <c r="AZ17" s="5">
        <f t="shared" si="1"/>
        <v>0</v>
      </c>
      <c r="BA17" s="5">
        <f t="shared" si="1"/>
        <v>0</v>
      </c>
      <c r="BB17" s="5">
        <f t="shared" si="1"/>
        <v>0</v>
      </c>
    </row>
    <row r="18" spans="1:54" hidden="1" x14ac:dyDescent="0.35">
      <c r="A18" s="2" t="s">
        <v>1</v>
      </c>
      <c r="B18" s="1" t="s">
        <v>32</v>
      </c>
      <c r="C18" t="str">
        <f>VLOOKUP(B18, [2]Main!$B$3:$D$376, 2, FALSE)</f>
        <v>Out of Centre</v>
      </c>
      <c r="D18" t="str">
        <f>VLOOKUP(B18, [2]Main!$B$3:$D$376, 3, FALSE)</f>
        <v>OoC - Zone 1 - Other</v>
      </c>
      <c r="E18" s="5">
        <v>5.8599999999999998E-3</v>
      </c>
      <c r="F18" s="5">
        <v>0</v>
      </c>
      <c r="G18" s="5">
        <v>4.2889999999999998E-2</v>
      </c>
      <c r="H18" s="5">
        <v>5.4200000000000003E-3</v>
      </c>
      <c r="I18" s="5">
        <v>3.8700000000000002E-3</v>
      </c>
      <c r="J18" s="5">
        <v>0</v>
      </c>
      <c r="K18" s="5">
        <v>0</v>
      </c>
      <c r="L18" s="5">
        <v>0</v>
      </c>
      <c r="M18" s="5">
        <v>0</v>
      </c>
      <c r="N18" s="5">
        <v>0</v>
      </c>
      <c r="O18" s="5">
        <v>0</v>
      </c>
      <c r="P18" s="5">
        <v>0</v>
      </c>
      <c r="Q18" s="5">
        <v>1.2760000000000001E-2</v>
      </c>
      <c r="R18" s="5">
        <v>0</v>
      </c>
      <c r="S18" s="5">
        <v>0</v>
      </c>
      <c r="U18" s="32">
        <f t="shared" si="2"/>
        <v>19.730620000000002</v>
      </c>
      <c r="V18" s="32">
        <f t="shared" si="0"/>
        <v>0</v>
      </c>
      <c r="W18" s="32">
        <f t="shared" si="0"/>
        <v>144.41063</v>
      </c>
      <c r="X18" s="32">
        <f t="shared" si="0"/>
        <v>18.249140000000004</v>
      </c>
      <c r="Y18" s="32">
        <f t="shared" si="0"/>
        <v>13.030290000000001</v>
      </c>
      <c r="Z18" s="32">
        <f t="shared" si="0"/>
        <v>0</v>
      </c>
      <c r="AA18" s="32">
        <f t="shared" si="0"/>
        <v>0</v>
      </c>
      <c r="AB18" s="32">
        <f t="shared" si="0"/>
        <v>0</v>
      </c>
      <c r="AC18" s="32">
        <f t="shared" si="0"/>
        <v>0</v>
      </c>
      <c r="AD18" s="32">
        <f t="shared" si="0"/>
        <v>0</v>
      </c>
      <c r="AE18" s="32">
        <f t="shared" si="0"/>
        <v>0</v>
      </c>
      <c r="AF18" s="32">
        <f t="shared" si="0"/>
        <v>0</v>
      </c>
      <c r="AG18" s="32">
        <f t="shared" si="0"/>
        <v>42.962920000000004</v>
      </c>
      <c r="AH18" s="32">
        <f t="shared" si="0"/>
        <v>0</v>
      </c>
      <c r="AI18" s="32">
        <f t="shared" si="0"/>
        <v>0</v>
      </c>
      <c r="AJ18" s="32">
        <f>VLOOKUP(B18, '[3]Q09 Top-up'!$A$6:$B$392, 2, FALSE)</f>
        <v>33.67</v>
      </c>
      <c r="AK18">
        <f>VLOOKUP(B18, '[3]Q09 Top-up'!$A$6:$C$392, 3, FALSE)</f>
        <v>7</v>
      </c>
      <c r="AN18" s="5">
        <f t="shared" si="3"/>
        <v>9.5558219397358837E-3</v>
      </c>
      <c r="AO18" s="5">
        <f t="shared" si="1"/>
        <v>0</v>
      </c>
      <c r="AP18" s="5">
        <f t="shared" si="1"/>
        <v>7.4007271996311366E-2</v>
      </c>
      <c r="AQ18" s="5">
        <f t="shared" si="1"/>
        <v>9.3486041568875255E-3</v>
      </c>
      <c r="AR18" s="5">
        <f t="shared" si="1"/>
        <v>5.8244067867552754E-3</v>
      </c>
      <c r="AS18" s="5">
        <f t="shared" si="1"/>
        <v>0</v>
      </c>
      <c r="AT18" s="5">
        <f t="shared" si="1"/>
        <v>0</v>
      </c>
      <c r="AU18" s="5">
        <f t="shared" si="1"/>
        <v>0</v>
      </c>
      <c r="AV18" s="5">
        <f t="shared" si="1"/>
        <v>0</v>
      </c>
      <c r="AW18" s="5">
        <f t="shared" si="1"/>
        <v>0</v>
      </c>
      <c r="AX18" s="5">
        <f t="shared" si="1"/>
        <v>0</v>
      </c>
      <c r="AY18" s="5">
        <f t="shared" si="1"/>
        <v>0</v>
      </c>
      <c r="AZ18" s="5">
        <f t="shared" si="1"/>
        <v>2.108404607754278E-2</v>
      </c>
      <c r="BA18" s="5">
        <f t="shared" si="1"/>
        <v>0</v>
      </c>
      <c r="BB18" s="5">
        <f t="shared" si="1"/>
        <v>0</v>
      </c>
    </row>
    <row r="19" spans="1:54" hidden="1" x14ac:dyDescent="0.35">
      <c r="A19" s="2" t="s">
        <v>1</v>
      </c>
      <c r="B19" s="1" t="s">
        <v>33</v>
      </c>
      <c r="C19" t="str">
        <f>VLOOKUP(B19, [2]Main!$B$3:$D$376, 2, FALSE)</f>
        <v>Out of Centre</v>
      </c>
      <c r="D19" t="str">
        <f>VLOOKUP(B19, [2]Main!$B$3:$D$376, 3, FALSE)</f>
        <v>OoC - Zone 1 - Tesco Express, Buckingham Road, Bletchley</v>
      </c>
      <c r="E19" s="5">
        <f>'(F) Zone Filt Nulls &amp; SFT (Wtd)'!C559</f>
        <v>5.9550000000000002E-3</v>
      </c>
      <c r="F19" s="5">
        <f>'(F) Zone Filt Nulls &amp; SFT (Wtd)'!E559</f>
        <v>2.8305E-2</v>
      </c>
      <c r="G19" s="5">
        <f>'(F) Zone Filt Nulls &amp; SFT (Wtd)'!G559</f>
        <v>0</v>
      </c>
      <c r="H19" s="5">
        <f>'(F) Zone Filt Nulls &amp; SFT (Wtd)'!I559</f>
        <v>1.4585000000000001E-2</v>
      </c>
      <c r="I19" s="5">
        <f>'(F) Zone Filt Nulls &amp; SFT (Wtd)'!K559</f>
        <v>4.8555000000000001E-2</v>
      </c>
      <c r="J19" s="5">
        <f>'(F) Zone Filt Nulls &amp; SFT (Wtd)'!M559</f>
        <v>0</v>
      </c>
      <c r="K19" s="5">
        <f>'(F) Zone Filt Nulls &amp; SFT (Wtd)'!O559</f>
        <v>0</v>
      </c>
      <c r="L19" s="5">
        <f>'(F) Zone Filt Nulls &amp; SFT (Wtd)'!Q559</f>
        <v>0</v>
      </c>
      <c r="M19" s="5">
        <f>'(F) Zone Filt Nulls &amp; SFT (Wtd)'!S559</f>
        <v>0</v>
      </c>
      <c r="N19" s="5">
        <f>'(F) Zone Filt Nulls &amp; SFT (Wtd)'!U559</f>
        <v>0</v>
      </c>
      <c r="O19" s="5">
        <f>'(F) Zone Filt Nulls &amp; SFT (Wtd)'!W559</f>
        <v>0</v>
      </c>
      <c r="P19" s="5">
        <f>'(F) Zone Filt Nulls &amp; SFT (Wtd)'!Y559</f>
        <v>1.4345E-2</v>
      </c>
      <c r="Q19" s="5">
        <f>'(F) Zone Filt Nulls &amp; SFT (Wtd)'!AA559</f>
        <v>0</v>
      </c>
      <c r="R19" s="5">
        <f>'(F) Zone Filt Nulls &amp; SFT (Wtd)'!AC559</f>
        <v>0</v>
      </c>
      <c r="S19" s="5">
        <f>'(F) Zone Filt Nulls &amp; SFT (Wtd)'!AE559</f>
        <v>0</v>
      </c>
      <c r="U19" s="32">
        <f t="shared" si="2"/>
        <v>16.781190000000002</v>
      </c>
      <c r="V19" s="32">
        <f t="shared" si="0"/>
        <v>79.763490000000004</v>
      </c>
      <c r="W19" s="32">
        <f t="shared" si="0"/>
        <v>0</v>
      </c>
      <c r="X19" s="32">
        <f t="shared" si="0"/>
        <v>41.100529999999999</v>
      </c>
      <c r="Y19" s="32">
        <f t="shared" si="0"/>
        <v>136.82799</v>
      </c>
      <c r="Z19" s="32">
        <f t="shared" si="0"/>
        <v>0</v>
      </c>
      <c r="AA19" s="32">
        <f t="shared" si="0"/>
        <v>0</v>
      </c>
      <c r="AB19" s="32">
        <f t="shared" si="0"/>
        <v>0</v>
      </c>
      <c r="AC19" s="32">
        <f t="shared" si="0"/>
        <v>0</v>
      </c>
      <c r="AD19" s="32">
        <f t="shared" si="0"/>
        <v>0</v>
      </c>
      <c r="AE19" s="32">
        <f t="shared" si="0"/>
        <v>0</v>
      </c>
      <c r="AF19" s="32">
        <f t="shared" si="0"/>
        <v>40.424210000000002</v>
      </c>
      <c r="AG19" s="32">
        <f t="shared" si="0"/>
        <v>0</v>
      </c>
      <c r="AH19" s="32">
        <f t="shared" si="0"/>
        <v>0</v>
      </c>
      <c r="AI19" s="32">
        <f t="shared" si="0"/>
        <v>0</v>
      </c>
      <c r="AJ19" s="32">
        <f>VLOOKUP(B19, '[3]Q09 Top-up'!$A$6:$B$392, 2, FALSE)</f>
        <v>28.18</v>
      </c>
      <c r="AK19">
        <f>VLOOKUP(B19, '[3]Q09 Top-up'!$A$6:$C$392, 3, FALSE)</f>
        <v>11</v>
      </c>
      <c r="AN19" s="5">
        <f t="shared" si="3"/>
        <v>8.1273707352772714E-3</v>
      </c>
      <c r="AO19" s="5">
        <f t="shared" si="1"/>
        <v>3.5746281067723464E-2</v>
      </c>
      <c r="AP19" s="5">
        <f t="shared" si="1"/>
        <v>0</v>
      </c>
      <c r="AQ19" s="5">
        <f t="shared" si="1"/>
        <v>2.1054832480230868E-2</v>
      </c>
      <c r="AR19" s="5">
        <f t="shared" si="1"/>
        <v>6.1160716574541536E-2</v>
      </c>
      <c r="AS19" s="5">
        <f t="shared" si="1"/>
        <v>0</v>
      </c>
      <c r="AT19" s="5">
        <f t="shared" si="1"/>
        <v>0</v>
      </c>
      <c r="AU19" s="5">
        <f t="shared" si="1"/>
        <v>0</v>
      </c>
      <c r="AV19" s="5">
        <f t="shared" si="1"/>
        <v>0</v>
      </c>
      <c r="AW19" s="5">
        <f t="shared" si="1"/>
        <v>0</v>
      </c>
      <c r="AX19" s="5">
        <f t="shared" si="1"/>
        <v>0</v>
      </c>
      <c r="AY19" s="5">
        <f t="shared" si="1"/>
        <v>1.9945953821532806E-2</v>
      </c>
      <c r="AZ19" s="5">
        <f t="shared" si="1"/>
        <v>0</v>
      </c>
      <c r="BA19" s="5">
        <f t="shared" si="1"/>
        <v>0</v>
      </c>
      <c r="BB19" s="5">
        <f t="shared" si="1"/>
        <v>0</v>
      </c>
    </row>
    <row r="20" spans="1:54" hidden="1" x14ac:dyDescent="0.35">
      <c r="A20" s="2" t="s">
        <v>1</v>
      </c>
      <c r="B20" s="1" t="s">
        <v>34</v>
      </c>
      <c r="C20" t="str">
        <f>VLOOKUP(B20, [2]Main!$B$3:$D$376, 2, FALSE)</f>
        <v>Local Centres</v>
      </c>
      <c r="D20" t="str">
        <f>VLOOKUP(B20, [2]Main!$B$3:$D$376, 3, FALSE)</f>
        <v>Other Local Centres</v>
      </c>
      <c r="E20" s="5">
        <v>3.1700000000000001E-3</v>
      </c>
      <c r="F20" s="5">
        <v>3.048E-2</v>
      </c>
      <c r="G20" s="5">
        <v>1.933E-2</v>
      </c>
      <c r="H20" s="5">
        <v>0</v>
      </c>
      <c r="I20" s="5">
        <v>0</v>
      </c>
      <c r="J20" s="5">
        <v>0</v>
      </c>
      <c r="K20" s="5">
        <v>0</v>
      </c>
      <c r="L20" s="5">
        <v>0</v>
      </c>
      <c r="M20" s="5">
        <v>0</v>
      </c>
      <c r="N20" s="5">
        <v>0</v>
      </c>
      <c r="O20" s="5">
        <v>0</v>
      </c>
      <c r="P20" s="5">
        <v>0</v>
      </c>
      <c r="Q20" s="5">
        <v>0</v>
      </c>
      <c r="R20" s="5">
        <v>0</v>
      </c>
      <c r="S20" s="5">
        <v>0</v>
      </c>
      <c r="U20" s="32">
        <f>(AJ20*E20)*100</f>
        <v>2.8973800000000001</v>
      </c>
      <c r="V20" s="32">
        <f t="shared" si="0"/>
        <v>27.858720000000005</v>
      </c>
      <c r="W20" s="32">
        <f t="shared" si="0"/>
        <v>17.667619999999999</v>
      </c>
      <c r="X20" s="32">
        <f t="shared" si="0"/>
        <v>0</v>
      </c>
      <c r="Y20" s="32">
        <f t="shared" si="0"/>
        <v>0</v>
      </c>
      <c r="Z20" s="32">
        <f t="shared" si="0"/>
        <v>0</v>
      </c>
      <c r="AA20" s="32">
        <f t="shared" si="0"/>
        <v>0</v>
      </c>
      <c r="AB20" s="32">
        <f t="shared" si="0"/>
        <v>0</v>
      </c>
      <c r="AC20" s="32">
        <f t="shared" si="0"/>
        <v>0</v>
      </c>
      <c r="AD20" s="32">
        <f t="shared" si="0"/>
        <v>0</v>
      </c>
      <c r="AE20" s="32">
        <f t="shared" si="0"/>
        <v>0</v>
      </c>
      <c r="AF20" s="32">
        <f t="shared" si="0"/>
        <v>0</v>
      </c>
      <c r="AG20" s="32">
        <f t="shared" si="0"/>
        <v>0</v>
      </c>
      <c r="AH20" s="32">
        <f t="shared" si="0"/>
        <v>0</v>
      </c>
      <c r="AI20" s="32">
        <f t="shared" si="0"/>
        <v>0</v>
      </c>
      <c r="AJ20" s="32">
        <f>VLOOKUP(B20, '[3]Q09 Top-up'!$A$6:$B$392, 2, FALSE)</f>
        <v>9.14</v>
      </c>
      <c r="AK20">
        <f>VLOOKUP(B20, '[3]Q09 Top-up'!$A$6:$C$392, 3, FALSE)</f>
        <v>8</v>
      </c>
      <c r="AN20" s="5">
        <f t="shared" si="3"/>
        <v>1.4032426437563521E-3</v>
      </c>
      <c r="AO20" s="5">
        <f t="shared" si="1"/>
        <v>1.248498072623213E-2</v>
      </c>
      <c r="AP20" s="5">
        <f t="shared" si="1"/>
        <v>9.0542667036870531E-3</v>
      </c>
      <c r="AQ20" s="5">
        <f t="shared" si="1"/>
        <v>0</v>
      </c>
      <c r="AR20" s="5">
        <f t="shared" si="1"/>
        <v>0</v>
      </c>
      <c r="AS20" s="5">
        <f t="shared" si="1"/>
        <v>0</v>
      </c>
      <c r="AT20" s="5">
        <f t="shared" si="1"/>
        <v>0</v>
      </c>
      <c r="AU20" s="5">
        <f t="shared" si="1"/>
        <v>0</v>
      </c>
      <c r="AV20" s="5">
        <f t="shared" si="1"/>
        <v>0</v>
      </c>
      <c r="AW20" s="5">
        <f t="shared" si="1"/>
        <v>0</v>
      </c>
      <c r="AX20" s="5">
        <f t="shared" si="1"/>
        <v>0</v>
      </c>
      <c r="AY20" s="5">
        <f t="shared" si="1"/>
        <v>0</v>
      </c>
      <c r="AZ20" s="5">
        <f t="shared" si="1"/>
        <v>0</v>
      </c>
      <c r="BA20" s="5">
        <f t="shared" si="1"/>
        <v>0</v>
      </c>
      <c r="BB20" s="5">
        <f t="shared" si="1"/>
        <v>0</v>
      </c>
    </row>
    <row r="21" spans="1:54" hidden="1" x14ac:dyDescent="0.35">
      <c r="A21" s="2" t="s">
        <v>1</v>
      </c>
      <c r="B21" s="1" t="s">
        <v>35</v>
      </c>
      <c r="C21" t="str">
        <f>VLOOKUP(B21, [2]Main!$B$3:$D$376, 2, FALSE)</f>
        <v>Out of Centre</v>
      </c>
      <c r="D21" t="str">
        <f>VLOOKUP(B21, [2]Main!$B$3:$D$376, 3, FALSE)</f>
        <v>OoC - Zone 1 - Tesco Extra, Watling Street, Bletchley</v>
      </c>
      <c r="E21" s="5">
        <f>'(F) Zone Filt Nulls &amp; SFT (Wtd)'!C558</f>
        <v>2.4114999999999998E-2</v>
      </c>
      <c r="F21" s="5">
        <f>'(F) Zone Filt Nulls &amp; SFT (Wtd)'!E558</f>
        <v>0.27830500000000002</v>
      </c>
      <c r="G21" s="5">
        <f>'(F) Zone Filt Nulls &amp; SFT (Wtd)'!G558</f>
        <v>1.451E-2</v>
      </c>
      <c r="H21" s="5">
        <f>'(F) Zone Filt Nulls &amp; SFT (Wtd)'!I558</f>
        <v>5.9755000000000003E-2</v>
      </c>
      <c r="I21" s="5">
        <f>'(F) Zone Filt Nulls &amp; SFT (Wtd)'!K558</f>
        <v>8.4575000000000011E-2</v>
      </c>
      <c r="J21" s="5">
        <f>'(F) Zone Filt Nulls &amp; SFT (Wtd)'!M558</f>
        <v>0</v>
      </c>
      <c r="K21" s="5">
        <f>'(F) Zone Filt Nulls &amp; SFT (Wtd)'!O558</f>
        <v>0</v>
      </c>
      <c r="L21" s="5">
        <f>'(F) Zone Filt Nulls &amp; SFT (Wtd)'!Q558</f>
        <v>0</v>
      </c>
      <c r="M21" s="5">
        <f>'(F) Zone Filt Nulls &amp; SFT (Wtd)'!S558</f>
        <v>0</v>
      </c>
      <c r="N21" s="5">
        <f>'(F) Zone Filt Nulls &amp; SFT (Wtd)'!U558</f>
        <v>0</v>
      </c>
      <c r="O21" s="5">
        <f>'(F) Zone Filt Nulls &amp; SFT (Wtd)'!W558</f>
        <v>0</v>
      </c>
      <c r="P21" s="5">
        <f>'(F) Zone Filt Nulls &amp; SFT (Wtd)'!Y558</f>
        <v>1.4345E-2</v>
      </c>
      <c r="Q21" s="5">
        <f>'(F) Zone Filt Nulls &amp; SFT (Wtd)'!AA558</f>
        <v>0</v>
      </c>
      <c r="R21" s="5">
        <f>'(F) Zone Filt Nulls &amp; SFT (Wtd)'!AC558</f>
        <v>4.6699999999999997E-3</v>
      </c>
      <c r="S21" s="5">
        <f>'(F) Zone Filt Nulls &amp; SFT (Wtd)'!AE558</f>
        <v>0</v>
      </c>
      <c r="U21" s="32">
        <f t="shared" si="2"/>
        <v>53.245919999999991</v>
      </c>
      <c r="V21" s="32">
        <f t="shared" ref="V21:Y84" si="4">($AJ21*F21)*100</f>
        <v>614.49743999999998</v>
      </c>
      <c r="W21" s="32">
        <f t="shared" si="4"/>
        <v>32.038079999999994</v>
      </c>
      <c r="X21" s="32">
        <f t="shared" si="4"/>
        <v>131.93903999999998</v>
      </c>
      <c r="Y21" s="32">
        <f t="shared" si="4"/>
        <v>186.74160000000001</v>
      </c>
      <c r="Z21" s="32">
        <f t="shared" ref="Z21:AC84" si="5">($AJ21*J21)*100</f>
        <v>0</v>
      </c>
      <c r="AA21" s="32">
        <f t="shared" si="5"/>
        <v>0</v>
      </c>
      <c r="AB21" s="32">
        <f t="shared" si="5"/>
        <v>0</v>
      </c>
      <c r="AC21" s="32">
        <f t="shared" si="5"/>
        <v>0</v>
      </c>
      <c r="AD21" s="32">
        <f t="shared" ref="AD21:AG84" si="6">($AJ21*N21)*100</f>
        <v>0</v>
      </c>
      <c r="AE21" s="32">
        <f t="shared" si="6"/>
        <v>0</v>
      </c>
      <c r="AF21" s="32">
        <f t="shared" si="6"/>
        <v>31.673759999999994</v>
      </c>
      <c r="AG21" s="32">
        <f t="shared" si="6"/>
        <v>0</v>
      </c>
      <c r="AH21" s="32">
        <f t="shared" ref="AH21:AI84" si="7">($AJ21*R21)*100</f>
        <v>10.311359999999999</v>
      </c>
      <c r="AI21" s="32">
        <f t="shared" si="7"/>
        <v>0</v>
      </c>
      <c r="AJ21" s="32">
        <f>VLOOKUP(B21, '[3]Q09 Top-up'!$A$6:$B$392, 2, FALSE)</f>
        <v>22.08</v>
      </c>
      <c r="AK21">
        <f>VLOOKUP(B21, '[3]Q09 Top-up'!$A$6:$C$392, 3, FALSE)</f>
        <v>29</v>
      </c>
      <c r="AN21" s="5">
        <f t="shared" si="3"/>
        <v>2.5787761891791623E-2</v>
      </c>
      <c r="AO21" s="5">
        <f t="shared" si="3"/>
        <v>0.27538913111295071</v>
      </c>
      <c r="AP21" s="5">
        <f t="shared" si="3"/>
        <v>1.6418811418519419E-2</v>
      </c>
      <c r="AQ21" s="5">
        <f t="shared" si="3"/>
        <v>6.7589259428101761E-2</v>
      </c>
      <c r="AR21" s="5">
        <f t="shared" si="3"/>
        <v>8.3471591377439702E-2</v>
      </c>
      <c r="AS21" s="5">
        <f t="shared" ref="AS21:AV84" si="8">Z21/Z$383</f>
        <v>0</v>
      </c>
      <c r="AT21" s="5">
        <f t="shared" si="8"/>
        <v>0</v>
      </c>
      <c r="AU21" s="5">
        <f t="shared" si="8"/>
        <v>0</v>
      </c>
      <c r="AV21" s="5">
        <f t="shared" si="8"/>
        <v>0</v>
      </c>
      <c r="AW21" s="5">
        <f t="shared" ref="AW21:AZ84" si="9">AD21/AD$383</f>
        <v>0</v>
      </c>
      <c r="AX21" s="5">
        <f t="shared" si="9"/>
        <v>0</v>
      </c>
      <c r="AY21" s="5">
        <f t="shared" si="9"/>
        <v>1.5628341390328041E-2</v>
      </c>
      <c r="AZ21" s="5">
        <f t="shared" si="9"/>
        <v>0</v>
      </c>
      <c r="BA21" s="5">
        <f t="shared" ref="BA21:BB84" si="10">AH21/AH$383</f>
        <v>4.9836154801293922E-3</v>
      </c>
      <c r="BB21" s="5">
        <f t="shared" si="10"/>
        <v>0</v>
      </c>
    </row>
    <row r="22" spans="1:54" hidden="1" x14ac:dyDescent="0.35">
      <c r="A22" s="2" t="s">
        <v>2</v>
      </c>
      <c r="B22" s="1" t="s">
        <v>36</v>
      </c>
      <c r="C22" t="str">
        <f>VLOOKUP(B22, [2]Main!$B$3:$D$376, 2, FALSE)</f>
        <v>Westcroft TC</v>
      </c>
      <c r="D22" t="str">
        <f>VLOOKUP(B22, [2]Main!$B$3:$D$376, 3, FALSE)</f>
        <v>Aldi, Barnsdale Drive, Westcroft</v>
      </c>
      <c r="E22" s="5">
        <v>2.2000000000000001E-3</v>
      </c>
      <c r="F22" s="5">
        <v>0</v>
      </c>
      <c r="G22" s="5">
        <v>2.2030000000000001E-2</v>
      </c>
      <c r="H22" s="5">
        <v>0</v>
      </c>
      <c r="I22" s="5">
        <v>0</v>
      </c>
      <c r="J22" s="5">
        <v>0</v>
      </c>
      <c r="K22" s="5">
        <v>6.94E-3</v>
      </c>
      <c r="L22" s="5">
        <v>0</v>
      </c>
      <c r="M22" s="5">
        <v>0</v>
      </c>
      <c r="N22" s="5">
        <v>0</v>
      </c>
      <c r="O22" s="5">
        <v>0</v>
      </c>
      <c r="P22" s="5">
        <v>0</v>
      </c>
      <c r="Q22" s="5">
        <v>0</v>
      </c>
      <c r="R22" s="5">
        <v>0</v>
      </c>
      <c r="S22" s="5">
        <v>0</v>
      </c>
      <c r="U22" s="32">
        <f t="shared" si="2"/>
        <v>4.125</v>
      </c>
      <c r="V22" s="32">
        <f t="shared" si="4"/>
        <v>0</v>
      </c>
      <c r="W22" s="32">
        <f t="shared" si="4"/>
        <v>41.306249999999999</v>
      </c>
      <c r="X22" s="32">
        <f t="shared" si="4"/>
        <v>0</v>
      </c>
      <c r="Y22" s="32">
        <f t="shared" si="4"/>
        <v>0</v>
      </c>
      <c r="Z22" s="32">
        <f t="shared" si="5"/>
        <v>0</v>
      </c>
      <c r="AA22" s="32">
        <f t="shared" si="5"/>
        <v>13.012499999999999</v>
      </c>
      <c r="AB22" s="32">
        <f t="shared" si="5"/>
        <v>0</v>
      </c>
      <c r="AC22" s="32">
        <f t="shared" si="5"/>
        <v>0</v>
      </c>
      <c r="AD22" s="32">
        <f t="shared" si="6"/>
        <v>0</v>
      </c>
      <c r="AE22" s="32">
        <f t="shared" si="6"/>
        <v>0</v>
      </c>
      <c r="AF22" s="32">
        <f t="shared" si="6"/>
        <v>0</v>
      </c>
      <c r="AG22" s="32">
        <f t="shared" si="6"/>
        <v>0</v>
      </c>
      <c r="AH22" s="32">
        <f t="shared" si="7"/>
        <v>0</v>
      </c>
      <c r="AI22" s="32">
        <f t="shared" si="7"/>
        <v>0</v>
      </c>
      <c r="AJ22" s="32">
        <f>VLOOKUP(B22, '[3]Q09 Top-up'!$A$6:$B$392, 2, FALSE)</f>
        <v>18.75</v>
      </c>
      <c r="AK22">
        <f>VLOOKUP(B22, '[3]Q09 Top-up'!$A$6:$C$392, 3, FALSE)</f>
        <v>4</v>
      </c>
      <c r="AN22" s="5">
        <f t="shared" si="3"/>
        <v>1.9977965974414653E-3</v>
      </c>
      <c r="AO22" s="5">
        <f t="shared" si="3"/>
        <v>0</v>
      </c>
      <c r="AP22" s="5">
        <f t="shared" si="3"/>
        <v>2.1168544717917487E-2</v>
      </c>
      <c r="AQ22" s="5">
        <f t="shared" si="3"/>
        <v>0</v>
      </c>
      <c r="AR22" s="5">
        <f t="shared" si="3"/>
        <v>0</v>
      </c>
      <c r="AS22" s="5">
        <f t="shared" si="8"/>
        <v>0</v>
      </c>
      <c r="AT22" s="5">
        <f t="shared" si="8"/>
        <v>6.8440239705200735E-3</v>
      </c>
      <c r="AU22" s="5">
        <f t="shared" si="8"/>
        <v>0</v>
      </c>
      <c r="AV22" s="5">
        <f t="shared" si="8"/>
        <v>0</v>
      </c>
      <c r="AW22" s="5">
        <f t="shared" si="9"/>
        <v>0</v>
      </c>
      <c r="AX22" s="5">
        <f t="shared" si="9"/>
        <v>0</v>
      </c>
      <c r="AY22" s="5">
        <f t="shared" si="9"/>
        <v>0</v>
      </c>
      <c r="AZ22" s="5">
        <f t="shared" si="9"/>
        <v>0</v>
      </c>
      <c r="BA22" s="5">
        <f t="shared" si="10"/>
        <v>0</v>
      </c>
      <c r="BB22" s="5">
        <f t="shared" si="10"/>
        <v>0</v>
      </c>
    </row>
    <row r="23" spans="1:54" hidden="1" x14ac:dyDescent="0.35">
      <c r="A23" s="2" t="s">
        <v>2</v>
      </c>
      <c r="B23" s="1" t="s">
        <v>37</v>
      </c>
      <c r="C23" t="str">
        <f>VLOOKUP(B23, [2]Main!$B$3:$D$376, 2, FALSE)</f>
        <v>Out of Centre</v>
      </c>
      <c r="D23" t="str">
        <f>VLOOKUP(B23, [2]Main!$B$3:$D$376, 3, FALSE)</f>
        <v>OoC - Zone 2</v>
      </c>
      <c r="E23" s="5">
        <v>2.33E-3</v>
      </c>
      <c r="F23" s="5">
        <v>0</v>
      </c>
      <c r="G23" s="5">
        <v>2.597E-2</v>
      </c>
      <c r="H23" s="5">
        <v>0</v>
      </c>
      <c r="I23" s="5">
        <v>0</v>
      </c>
      <c r="J23" s="5">
        <v>0</v>
      </c>
      <c r="K23" s="5">
        <v>0</v>
      </c>
      <c r="L23" s="5">
        <v>0</v>
      </c>
      <c r="M23" s="5">
        <v>0</v>
      </c>
      <c r="N23" s="5">
        <v>0</v>
      </c>
      <c r="O23" s="5">
        <v>0</v>
      </c>
      <c r="P23" s="5">
        <v>0</v>
      </c>
      <c r="Q23" s="5">
        <v>0</v>
      </c>
      <c r="R23" s="5">
        <v>0</v>
      </c>
      <c r="S23" s="5">
        <v>0</v>
      </c>
      <c r="U23" s="32">
        <f t="shared" si="2"/>
        <v>2.7959999999999998</v>
      </c>
      <c r="V23" s="32">
        <f t="shared" si="4"/>
        <v>0</v>
      </c>
      <c r="W23" s="32">
        <f t="shared" si="4"/>
        <v>31.164000000000001</v>
      </c>
      <c r="X23" s="32">
        <f t="shared" si="4"/>
        <v>0</v>
      </c>
      <c r="Y23" s="32">
        <f t="shared" si="4"/>
        <v>0</v>
      </c>
      <c r="Z23" s="32">
        <f t="shared" si="5"/>
        <v>0</v>
      </c>
      <c r="AA23" s="32">
        <f t="shared" si="5"/>
        <v>0</v>
      </c>
      <c r="AB23" s="32">
        <f t="shared" si="5"/>
        <v>0</v>
      </c>
      <c r="AC23" s="32">
        <f t="shared" si="5"/>
        <v>0</v>
      </c>
      <c r="AD23" s="32">
        <f t="shared" si="6"/>
        <v>0</v>
      </c>
      <c r="AE23" s="32">
        <f t="shared" si="6"/>
        <v>0</v>
      </c>
      <c r="AF23" s="32">
        <f t="shared" si="6"/>
        <v>0</v>
      </c>
      <c r="AG23" s="32">
        <f t="shared" si="6"/>
        <v>0</v>
      </c>
      <c r="AH23" s="32">
        <f t="shared" si="7"/>
        <v>0</v>
      </c>
      <c r="AI23" s="32">
        <f t="shared" si="7"/>
        <v>0</v>
      </c>
      <c r="AJ23" s="32">
        <f>VLOOKUP(B23, '[3]Q09 Top-up'!$A$6:$B$392, 2, FALSE)</f>
        <v>12</v>
      </c>
      <c r="AK23">
        <f>VLOOKUP(B23, '[3]Q09 Top-up'!$A$6:$C$392, 3, FALSE)</f>
        <v>1</v>
      </c>
      <c r="AN23" s="5">
        <f t="shared" si="3"/>
        <v>1.3541428573203239E-3</v>
      </c>
      <c r="AO23" s="5">
        <f t="shared" si="3"/>
        <v>0</v>
      </c>
      <c r="AP23" s="5">
        <f t="shared" si="3"/>
        <v>1.5970864641287472E-2</v>
      </c>
      <c r="AQ23" s="5">
        <f t="shared" si="3"/>
        <v>0</v>
      </c>
      <c r="AR23" s="5">
        <f t="shared" si="3"/>
        <v>0</v>
      </c>
      <c r="AS23" s="5">
        <f t="shared" si="8"/>
        <v>0</v>
      </c>
      <c r="AT23" s="5">
        <f t="shared" si="8"/>
        <v>0</v>
      </c>
      <c r="AU23" s="5">
        <f t="shared" si="8"/>
        <v>0</v>
      </c>
      <c r="AV23" s="5">
        <f t="shared" si="8"/>
        <v>0</v>
      </c>
      <c r="AW23" s="5">
        <f t="shared" si="9"/>
        <v>0</v>
      </c>
      <c r="AX23" s="5">
        <f t="shared" si="9"/>
        <v>0</v>
      </c>
      <c r="AY23" s="5">
        <f t="shared" si="9"/>
        <v>0</v>
      </c>
      <c r="AZ23" s="5">
        <f t="shared" si="9"/>
        <v>0</v>
      </c>
      <c r="BA23" s="5">
        <f t="shared" si="10"/>
        <v>0</v>
      </c>
      <c r="BB23" s="5">
        <f t="shared" si="10"/>
        <v>0</v>
      </c>
    </row>
    <row r="24" spans="1:54" hidden="1" x14ac:dyDescent="0.35">
      <c r="A24" s="2" t="s">
        <v>2</v>
      </c>
      <c r="B24" s="1" t="s">
        <v>38</v>
      </c>
      <c r="C24" t="str">
        <f>VLOOKUP(B24, [2]Main!$B$3:$D$376, 2, FALSE)</f>
        <v>Local Centres</v>
      </c>
      <c r="D24" t="str">
        <f>VLOOKUP(B24, [2]Main!$B$3:$D$376, 3, FALSE)</f>
        <v>Other Local Centres</v>
      </c>
      <c r="E24" s="5">
        <v>3.8800000000000002E-3</v>
      </c>
      <c r="F24" s="5">
        <v>0</v>
      </c>
      <c r="G24" s="5">
        <v>4.317E-2</v>
      </c>
      <c r="H24" s="5">
        <v>0</v>
      </c>
      <c r="I24" s="5">
        <v>0</v>
      </c>
      <c r="J24" s="5">
        <v>0</v>
      </c>
      <c r="K24" s="5">
        <v>0</v>
      </c>
      <c r="L24" s="5">
        <v>0</v>
      </c>
      <c r="M24" s="5">
        <v>0</v>
      </c>
      <c r="N24" s="5">
        <v>0</v>
      </c>
      <c r="O24" s="5">
        <v>0</v>
      </c>
      <c r="P24" s="5">
        <v>0</v>
      </c>
      <c r="Q24" s="5">
        <v>0</v>
      </c>
      <c r="R24" s="5">
        <v>0</v>
      </c>
      <c r="S24" s="5">
        <v>0</v>
      </c>
      <c r="U24" s="32">
        <f t="shared" si="2"/>
        <v>4.6560000000000006</v>
      </c>
      <c r="V24" s="32">
        <f t="shared" si="4"/>
        <v>0</v>
      </c>
      <c r="W24" s="32">
        <f t="shared" si="4"/>
        <v>51.804000000000002</v>
      </c>
      <c r="X24" s="32">
        <f t="shared" si="4"/>
        <v>0</v>
      </c>
      <c r="Y24" s="32">
        <f t="shared" si="4"/>
        <v>0</v>
      </c>
      <c r="Z24" s="32">
        <f t="shared" si="5"/>
        <v>0</v>
      </c>
      <c r="AA24" s="32">
        <f t="shared" si="5"/>
        <v>0</v>
      </c>
      <c r="AB24" s="32">
        <f t="shared" si="5"/>
        <v>0</v>
      </c>
      <c r="AC24" s="32">
        <f t="shared" si="5"/>
        <v>0</v>
      </c>
      <c r="AD24" s="32">
        <f t="shared" si="6"/>
        <v>0</v>
      </c>
      <c r="AE24" s="32">
        <f t="shared" si="6"/>
        <v>0</v>
      </c>
      <c r="AF24" s="32">
        <f t="shared" si="6"/>
        <v>0</v>
      </c>
      <c r="AG24" s="32">
        <f t="shared" si="6"/>
        <v>0</v>
      </c>
      <c r="AH24" s="32">
        <f t="shared" si="7"/>
        <v>0</v>
      </c>
      <c r="AI24" s="32">
        <f t="shared" si="7"/>
        <v>0</v>
      </c>
      <c r="AJ24" s="32">
        <f>VLOOKUP(B24, '[3]Q09 Top-up'!$A$6:$B$392, 2, FALSE)</f>
        <v>12</v>
      </c>
      <c r="AK24">
        <f>VLOOKUP(B24, '[3]Q09 Top-up'!$A$6:$C$392, 3, FALSE)</f>
        <v>3</v>
      </c>
      <c r="AN24" s="5">
        <f t="shared" si="3"/>
        <v>2.2549675048939301E-3</v>
      </c>
      <c r="AO24" s="5">
        <f t="shared" si="3"/>
        <v>0</v>
      </c>
      <c r="AP24" s="5">
        <f t="shared" si="3"/>
        <v>2.6548410726391226E-2</v>
      </c>
      <c r="AQ24" s="5">
        <f t="shared" si="3"/>
        <v>0</v>
      </c>
      <c r="AR24" s="5">
        <f t="shared" si="3"/>
        <v>0</v>
      </c>
      <c r="AS24" s="5">
        <f t="shared" si="8"/>
        <v>0</v>
      </c>
      <c r="AT24" s="5">
        <f t="shared" si="8"/>
        <v>0</v>
      </c>
      <c r="AU24" s="5">
        <f t="shared" si="8"/>
        <v>0</v>
      </c>
      <c r="AV24" s="5">
        <f t="shared" si="8"/>
        <v>0</v>
      </c>
      <c r="AW24" s="5">
        <f t="shared" si="9"/>
        <v>0</v>
      </c>
      <c r="AX24" s="5">
        <f t="shared" si="9"/>
        <v>0</v>
      </c>
      <c r="AY24" s="5">
        <f t="shared" si="9"/>
        <v>0</v>
      </c>
      <c r="AZ24" s="5">
        <f t="shared" si="9"/>
        <v>0</v>
      </c>
      <c r="BA24" s="5">
        <f t="shared" si="10"/>
        <v>0</v>
      </c>
      <c r="BB24" s="5">
        <f t="shared" si="10"/>
        <v>0</v>
      </c>
    </row>
    <row r="25" spans="1:54" hidden="1" x14ac:dyDescent="0.35">
      <c r="A25" s="2" t="s">
        <v>2</v>
      </c>
      <c r="B25" s="1" t="s">
        <v>39</v>
      </c>
      <c r="C25" t="str">
        <f>VLOOKUP(B25, [2]Main!$B$3:$D$376, 2, FALSE)</f>
        <v>Out of Centre</v>
      </c>
      <c r="D25" t="str">
        <f>VLOOKUP(B25, [2]Main!$B$3:$D$376, 3, FALSE)</f>
        <v>OoC - Zone 2</v>
      </c>
      <c r="E25" s="5">
        <v>4.2999999999999999E-4</v>
      </c>
      <c r="F25" s="5">
        <v>0</v>
      </c>
      <c r="G25" s="5">
        <v>4.8399999999999997E-3</v>
      </c>
      <c r="H25" s="5">
        <v>0</v>
      </c>
      <c r="I25" s="5">
        <v>0</v>
      </c>
      <c r="J25" s="5">
        <v>0</v>
      </c>
      <c r="K25" s="5">
        <v>0</v>
      </c>
      <c r="L25" s="5">
        <v>0</v>
      </c>
      <c r="M25" s="5">
        <v>0</v>
      </c>
      <c r="N25" s="5">
        <v>0</v>
      </c>
      <c r="O25" s="5">
        <v>0</v>
      </c>
      <c r="P25" s="5">
        <v>0</v>
      </c>
      <c r="Q25" s="5">
        <v>0</v>
      </c>
      <c r="R25" s="5">
        <v>0</v>
      </c>
      <c r="S25" s="5">
        <v>0</v>
      </c>
      <c r="U25" s="32">
        <f t="shared" si="2"/>
        <v>0.17199999999999999</v>
      </c>
      <c r="V25" s="32">
        <f t="shared" si="4"/>
        <v>0</v>
      </c>
      <c r="W25" s="32">
        <f t="shared" si="4"/>
        <v>1.9359999999999999</v>
      </c>
      <c r="X25" s="32">
        <f t="shared" si="4"/>
        <v>0</v>
      </c>
      <c r="Y25" s="32">
        <f t="shared" si="4"/>
        <v>0</v>
      </c>
      <c r="Z25" s="32">
        <f t="shared" si="5"/>
        <v>0</v>
      </c>
      <c r="AA25" s="32">
        <f t="shared" si="5"/>
        <v>0</v>
      </c>
      <c r="AB25" s="32">
        <f t="shared" si="5"/>
        <v>0</v>
      </c>
      <c r="AC25" s="32">
        <f t="shared" si="5"/>
        <v>0</v>
      </c>
      <c r="AD25" s="32">
        <f t="shared" si="6"/>
        <v>0</v>
      </c>
      <c r="AE25" s="32">
        <f t="shared" si="6"/>
        <v>0</v>
      </c>
      <c r="AF25" s="32">
        <f t="shared" si="6"/>
        <v>0</v>
      </c>
      <c r="AG25" s="32">
        <f t="shared" si="6"/>
        <v>0</v>
      </c>
      <c r="AH25" s="32">
        <f t="shared" si="7"/>
        <v>0</v>
      </c>
      <c r="AI25" s="32">
        <f t="shared" si="7"/>
        <v>0</v>
      </c>
      <c r="AJ25" s="32">
        <f>VLOOKUP(B25, '[3]Q09 Top-up'!$A$6:$B$392, 2, FALSE)</f>
        <v>4</v>
      </c>
      <c r="AK25">
        <f>VLOOKUP(B25, '[3]Q09 Top-up'!$A$6:$C$392, 3, FALSE)</f>
        <v>1</v>
      </c>
      <c r="AN25" s="5">
        <f t="shared" si="3"/>
        <v>8.3302064184225937E-5</v>
      </c>
      <c r="AO25" s="5">
        <f t="shared" si="3"/>
        <v>0</v>
      </c>
      <c r="AP25" s="5">
        <f t="shared" si="3"/>
        <v>9.9215742348647616E-4</v>
      </c>
      <c r="AQ25" s="5">
        <f t="shared" si="3"/>
        <v>0</v>
      </c>
      <c r="AR25" s="5">
        <f t="shared" si="3"/>
        <v>0</v>
      </c>
      <c r="AS25" s="5">
        <f t="shared" si="8"/>
        <v>0</v>
      </c>
      <c r="AT25" s="5">
        <f t="shared" si="8"/>
        <v>0</v>
      </c>
      <c r="AU25" s="5">
        <f t="shared" si="8"/>
        <v>0</v>
      </c>
      <c r="AV25" s="5">
        <f t="shared" si="8"/>
        <v>0</v>
      </c>
      <c r="AW25" s="5">
        <f t="shared" si="9"/>
        <v>0</v>
      </c>
      <c r="AX25" s="5">
        <f t="shared" si="9"/>
        <v>0</v>
      </c>
      <c r="AY25" s="5">
        <f t="shared" si="9"/>
        <v>0</v>
      </c>
      <c r="AZ25" s="5">
        <f t="shared" si="9"/>
        <v>0</v>
      </c>
      <c r="BA25" s="5">
        <f t="shared" si="10"/>
        <v>0</v>
      </c>
      <c r="BB25" s="5">
        <f t="shared" si="10"/>
        <v>0</v>
      </c>
    </row>
    <row r="26" spans="1:54" hidden="1" x14ac:dyDescent="0.35">
      <c r="A26" s="2" t="s">
        <v>2</v>
      </c>
      <c r="B26" s="1" t="s">
        <v>40</v>
      </c>
      <c r="C26" t="str">
        <f>VLOOKUP(B26, [2]Main!$B$3:$D$376, 2, FALSE)</f>
        <v>Local Centres</v>
      </c>
      <c r="D26" t="str">
        <f>VLOOKUP(B26, [2]Main!$B$3:$D$376, 3, FALSE)</f>
        <v>Other Local Centres</v>
      </c>
      <c r="E26" s="5">
        <v>5.6600000000000001E-3</v>
      </c>
      <c r="F26" s="5">
        <v>0</v>
      </c>
      <c r="G26" s="5">
        <v>6.3070000000000001E-2</v>
      </c>
      <c r="H26" s="5">
        <v>0</v>
      </c>
      <c r="I26" s="5">
        <v>0</v>
      </c>
      <c r="J26" s="5">
        <v>0</v>
      </c>
      <c r="K26" s="5">
        <v>0</v>
      </c>
      <c r="L26" s="5">
        <v>0</v>
      </c>
      <c r="M26" s="5">
        <v>0</v>
      </c>
      <c r="N26" s="5">
        <v>0</v>
      </c>
      <c r="O26" s="5">
        <v>0</v>
      </c>
      <c r="P26" s="5">
        <v>0</v>
      </c>
      <c r="Q26" s="5">
        <v>0</v>
      </c>
      <c r="R26" s="5">
        <v>0</v>
      </c>
      <c r="S26" s="5">
        <v>0</v>
      </c>
      <c r="U26" s="32">
        <f t="shared" si="2"/>
        <v>3.0167800000000002</v>
      </c>
      <c r="V26" s="32">
        <f t="shared" si="4"/>
        <v>0</v>
      </c>
      <c r="W26" s="32">
        <f t="shared" si="4"/>
        <v>33.616309999999999</v>
      </c>
      <c r="X26" s="32">
        <f t="shared" si="4"/>
        <v>0</v>
      </c>
      <c r="Y26" s="32">
        <f t="shared" si="4"/>
        <v>0</v>
      </c>
      <c r="Z26" s="32">
        <f t="shared" si="5"/>
        <v>0</v>
      </c>
      <c r="AA26" s="32">
        <f t="shared" si="5"/>
        <v>0</v>
      </c>
      <c r="AB26" s="32">
        <f t="shared" si="5"/>
        <v>0</v>
      </c>
      <c r="AC26" s="32">
        <f t="shared" si="5"/>
        <v>0</v>
      </c>
      <c r="AD26" s="32">
        <f t="shared" si="6"/>
        <v>0</v>
      </c>
      <c r="AE26" s="32">
        <f t="shared" si="6"/>
        <v>0</v>
      </c>
      <c r="AF26" s="32">
        <f t="shared" si="6"/>
        <v>0</v>
      </c>
      <c r="AG26" s="32">
        <f t="shared" si="6"/>
        <v>0</v>
      </c>
      <c r="AH26" s="32">
        <f t="shared" si="7"/>
        <v>0</v>
      </c>
      <c r="AI26" s="32">
        <f t="shared" si="7"/>
        <v>0</v>
      </c>
      <c r="AJ26" s="32">
        <f>VLOOKUP(B26, '[3]Q09 Top-up'!$A$6:$B$392, 2, FALSE)</f>
        <v>5.33</v>
      </c>
      <c r="AK26">
        <f>VLOOKUP(B26, '[3]Q09 Top-up'!$A$6:$C$392, 3, FALSE)</f>
        <v>4</v>
      </c>
      <c r="AN26" s="5">
        <f t="shared" si="3"/>
        <v>1.4610697743586579E-3</v>
      </c>
      <c r="AO26" s="5">
        <f t="shared" si="3"/>
        <v>0</v>
      </c>
      <c r="AP26" s="5">
        <f t="shared" si="3"/>
        <v>1.7227619585084019E-2</v>
      </c>
      <c r="AQ26" s="5">
        <f t="shared" si="3"/>
        <v>0</v>
      </c>
      <c r="AR26" s="5">
        <f t="shared" si="3"/>
        <v>0</v>
      </c>
      <c r="AS26" s="5">
        <f t="shared" si="8"/>
        <v>0</v>
      </c>
      <c r="AT26" s="5">
        <f t="shared" si="8"/>
        <v>0</v>
      </c>
      <c r="AU26" s="5">
        <f t="shared" si="8"/>
        <v>0</v>
      </c>
      <c r="AV26" s="5">
        <f t="shared" si="8"/>
        <v>0</v>
      </c>
      <c r="AW26" s="5">
        <f t="shared" si="9"/>
        <v>0</v>
      </c>
      <c r="AX26" s="5">
        <f t="shared" si="9"/>
        <v>0</v>
      </c>
      <c r="AY26" s="5">
        <f t="shared" si="9"/>
        <v>0</v>
      </c>
      <c r="AZ26" s="5">
        <f t="shared" si="9"/>
        <v>0</v>
      </c>
      <c r="BA26" s="5">
        <f t="shared" si="10"/>
        <v>0</v>
      </c>
      <c r="BB26" s="5">
        <f t="shared" si="10"/>
        <v>0</v>
      </c>
    </row>
    <row r="27" spans="1:54" hidden="1" x14ac:dyDescent="0.35">
      <c r="A27" s="2" t="s">
        <v>2</v>
      </c>
      <c r="B27" s="1" t="s">
        <v>41</v>
      </c>
      <c r="C27" t="str">
        <f>VLOOKUP(B27, [2]Main!$B$3:$D$376, 2, FALSE)</f>
        <v>Westcroft TC</v>
      </c>
      <c r="D27" t="str">
        <f>VLOOKUP(B27, [2]Main!$B$3:$D$376, 3, FALSE)</f>
        <v>Morrisons Superstore, Barnsdale Drive, Westcroft</v>
      </c>
      <c r="E27" s="5">
        <v>1.6920000000000001E-2</v>
      </c>
      <c r="F27" s="5">
        <v>5.4799999999999996E-3</v>
      </c>
      <c r="G27" s="5">
        <v>0.15864</v>
      </c>
      <c r="H27" s="5">
        <v>5.4200000000000003E-3</v>
      </c>
      <c r="I27" s="5">
        <v>9.8799999999999999E-3</v>
      </c>
      <c r="J27" s="5">
        <v>0</v>
      </c>
      <c r="K27" s="5">
        <v>6.94E-3</v>
      </c>
      <c r="L27" s="5">
        <v>0</v>
      </c>
      <c r="M27" s="5">
        <v>0</v>
      </c>
      <c r="N27" s="5">
        <v>0</v>
      </c>
      <c r="O27" s="5">
        <v>0</v>
      </c>
      <c r="P27" s="5">
        <v>0</v>
      </c>
      <c r="Q27" s="5">
        <v>0</v>
      </c>
      <c r="R27" s="5">
        <v>4.6699999999999997E-3</v>
      </c>
      <c r="S27" s="5">
        <v>5.3899999999999998E-3</v>
      </c>
      <c r="U27" s="32">
        <f t="shared" si="2"/>
        <v>39.626640000000009</v>
      </c>
      <c r="V27" s="32">
        <f t="shared" si="4"/>
        <v>12.834160000000001</v>
      </c>
      <c r="W27" s="32">
        <f t="shared" si="4"/>
        <v>371.53488000000004</v>
      </c>
      <c r="X27" s="32">
        <f t="shared" si="4"/>
        <v>12.69364</v>
      </c>
      <c r="Y27" s="32">
        <f t="shared" si="4"/>
        <v>23.138960000000001</v>
      </c>
      <c r="Z27" s="32">
        <f t="shared" si="5"/>
        <v>0</v>
      </c>
      <c r="AA27" s="32">
        <f t="shared" si="5"/>
        <v>16.25348</v>
      </c>
      <c r="AB27" s="32">
        <f t="shared" si="5"/>
        <v>0</v>
      </c>
      <c r="AC27" s="32">
        <f t="shared" si="5"/>
        <v>0</v>
      </c>
      <c r="AD27" s="32">
        <f t="shared" si="6"/>
        <v>0</v>
      </c>
      <c r="AE27" s="32">
        <f t="shared" si="6"/>
        <v>0</v>
      </c>
      <c r="AF27" s="32">
        <f t="shared" si="6"/>
        <v>0</v>
      </c>
      <c r="AG27" s="32">
        <f t="shared" si="6"/>
        <v>0</v>
      </c>
      <c r="AH27" s="32">
        <f t="shared" si="7"/>
        <v>10.937139999999999</v>
      </c>
      <c r="AI27" s="32">
        <f t="shared" si="7"/>
        <v>12.623380000000001</v>
      </c>
      <c r="AJ27" s="32">
        <f>VLOOKUP(B27, '[3]Q09 Top-up'!$A$6:$B$392, 2, FALSE)</f>
        <v>23.42</v>
      </c>
      <c r="AK27">
        <f>VLOOKUP(B27, '[3]Q09 Top-up'!$A$6:$C$392, 3, FALSE)</f>
        <v>21</v>
      </c>
      <c r="AN27" s="5">
        <f t="shared" si="3"/>
        <v>1.919174946910009E-2</v>
      </c>
      <c r="AO27" s="5">
        <f t="shared" si="3"/>
        <v>5.7516727343316322E-3</v>
      </c>
      <c r="AP27" s="5">
        <f t="shared" si="3"/>
        <v>0.19040345520462662</v>
      </c>
      <c r="AQ27" s="5">
        <f t="shared" si="3"/>
        <v>6.5026524904753732E-3</v>
      </c>
      <c r="AR27" s="5">
        <f t="shared" si="3"/>
        <v>1.034287921930048E-2</v>
      </c>
      <c r="AS27" s="5">
        <f t="shared" si="8"/>
        <v>0</v>
      </c>
      <c r="AT27" s="5">
        <f t="shared" si="8"/>
        <v>8.548642207444274E-3</v>
      </c>
      <c r="AU27" s="5">
        <f t="shared" si="8"/>
        <v>0</v>
      </c>
      <c r="AV27" s="5">
        <f t="shared" si="8"/>
        <v>0</v>
      </c>
      <c r="AW27" s="5">
        <f t="shared" si="9"/>
        <v>0</v>
      </c>
      <c r="AX27" s="5">
        <f t="shared" si="9"/>
        <v>0</v>
      </c>
      <c r="AY27" s="5">
        <f t="shared" si="9"/>
        <v>0</v>
      </c>
      <c r="AZ27" s="5">
        <f t="shared" si="9"/>
        <v>0</v>
      </c>
      <c r="BA27" s="5">
        <f t="shared" si="10"/>
        <v>5.2860631587242019E-3</v>
      </c>
      <c r="BB27" s="5">
        <f t="shared" si="10"/>
        <v>5.4551454305857014E-3</v>
      </c>
    </row>
    <row r="28" spans="1:54" hidden="1" x14ac:dyDescent="0.35">
      <c r="A28" s="2" t="s">
        <v>2</v>
      </c>
      <c r="B28" s="1" t="s">
        <v>42</v>
      </c>
      <c r="C28" t="str">
        <f>VLOOKUP(B28, [2]Main!$B$3:$D$376, 2, FALSE)</f>
        <v>Local Centres</v>
      </c>
      <c r="D28" t="str">
        <f>VLOOKUP(B28, [2]Main!$B$3:$D$376, 3, FALSE)</f>
        <v>Other Local Centres</v>
      </c>
      <c r="E28" s="5">
        <v>3.9399999999999999E-3</v>
      </c>
      <c r="F28" s="5">
        <v>0</v>
      </c>
      <c r="G28" s="5">
        <v>4.3839999999999997E-2</v>
      </c>
      <c r="H28" s="5">
        <v>0</v>
      </c>
      <c r="I28" s="5">
        <v>0</v>
      </c>
      <c r="J28" s="5">
        <v>0</v>
      </c>
      <c r="K28" s="5">
        <v>0</v>
      </c>
      <c r="L28" s="5">
        <v>0</v>
      </c>
      <c r="M28" s="5">
        <v>0</v>
      </c>
      <c r="N28" s="5">
        <v>0</v>
      </c>
      <c r="O28" s="5">
        <v>0</v>
      </c>
      <c r="P28" s="5">
        <v>0</v>
      </c>
      <c r="Q28" s="5">
        <v>0</v>
      </c>
      <c r="R28" s="5">
        <v>0</v>
      </c>
      <c r="S28" s="5">
        <v>0</v>
      </c>
      <c r="U28" s="32">
        <f t="shared" si="2"/>
        <v>5.2520199999999999</v>
      </c>
      <c r="V28" s="32">
        <f t="shared" si="4"/>
        <v>0</v>
      </c>
      <c r="W28" s="32">
        <f t="shared" si="4"/>
        <v>58.438719999999996</v>
      </c>
      <c r="X28" s="32">
        <f t="shared" si="4"/>
        <v>0</v>
      </c>
      <c r="Y28" s="32">
        <f t="shared" si="4"/>
        <v>0</v>
      </c>
      <c r="Z28" s="32">
        <f t="shared" si="5"/>
        <v>0</v>
      </c>
      <c r="AA28" s="32">
        <f t="shared" si="5"/>
        <v>0</v>
      </c>
      <c r="AB28" s="32">
        <f t="shared" si="5"/>
        <v>0</v>
      </c>
      <c r="AC28" s="32">
        <f t="shared" si="5"/>
        <v>0</v>
      </c>
      <c r="AD28" s="32">
        <f t="shared" si="6"/>
        <v>0</v>
      </c>
      <c r="AE28" s="32">
        <f t="shared" si="6"/>
        <v>0</v>
      </c>
      <c r="AF28" s="32">
        <f t="shared" si="6"/>
        <v>0</v>
      </c>
      <c r="AG28" s="32">
        <f t="shared" si="6"/>
        <v>0</v>
      </c>
      <c r="AH28" s="32">
        <f t="shared" si="7"/>
        <v>0</v>
      </c>
      <c r="AI28" s="32">
        <f t="shared" si="7"/>
        <v>0</v>
      </c>
      <c r="AJ28" s="32">
        <f>VLOOKUP(B28, '[3]Q09 Top-up'!$A$6:$B$392, 2, FALSE)</f>
        <v>13.33</v>
      </c>
      <c r="AK28">
        <f>VLOOKUP(B28, '[3]Q09 Top-up'!$A$6:$C$392, 3, FALSE)</f>
        <v>3</v>
      </c>
      <c r="AN28" s="5">
        <f t="shared" si="3"/>
        <v>2.5436285298653391E-3</v>
      </c>
      <c r="AO28" s="5">
        <f t="shared" si="3"/>
        <v>0</v>
      </c>
      <c r="AP28" s="5">
        <f t="shared" si="3"/>
        <v>2.994855881562376E-2</v>
      </c>
      <c r="AQ28" s="5">
        <f t="shared" si="3"/>
        <v>0</v>
      </c>
      <c r="AR28" s="5">
        <f t="shared" si="3"/>
        <v>0</v>
      </c>
      <c r="AS28" s="5">
        <f t="shared" si="8"/>
        <v>0</v>
      </c>
      <c r="AT28" s="5">
        <f t="shared" si="8"/>
        <v>0</v>
      </c>
      <c r="AU28" s="5">
        <f t="shared" si="8"/>
        <v>0</v>
      </c>
      <c r="AV28" s="5">
        <f t="shared" si="8"/>
        <v>0</v>
      </c>
      <c r="AW28" s="5">
        <f t="shared" si="9"/>
        <v>0</v>
      </c>
      <c r="AX28" s="5">
        <f t="shared" si="9"/>
        <v>0</v>
      </c>
      <c r="AY28" s="5">
        <f t="shared" si="9"/>
        <v>0</v>
      </c>
      <c r="AZ28" s="5">
        <f t="shared" si="9"/>
        <v>0</v>
      </c>
      <c r="BA28" s="5">
        <f t="shared" si="10"/>
        <v>0</v>
      </c>
      <c r="BB28" s="5">
        <f t="shared" si="10"/>
        <v>0</v>
      </c>
    </row>
    <row r="29" spans="1:54" hidden="1" x14ac:dyDescent="0.35">
      <c r="A29" s="2" t="s">
        <v>2</v>
      </c>
      <c r="B29" s="1" t="s">
        <v>43</v>
      </c>
      <c r="C29" t="str">
        <f>VLOOKUP(B29, [2]Main!$B$3:$D$376, 2, FALSE)</f>
        <v>Local Centres</v>
      </c>
      <c r="D29" t="str">
        <f>VLOOKUP(B29, [2]Main!$B$3:$D$376, 3, FALSE)</f>
        <v>Other Local Centres</v>
      </c>
      <c r="E29" s="5">
        <v>1.1100000000000001E-3</v>
      </c>
      <c r="F29" s="5">
        <v>0</v>
      </c>
      <c r="G29" s="5">
        <v>1.2359999999999999E-2</v>
      </c>
      <c r="H29" s="5">
        <v>0</v>
      </c>
      <c r="I29" s="5">
        <v>0</v>
      </c>
      <c r="J29" s="5">
        <v>0</v>
      </c>
      <c r="K29" s="5">
        <v>0</v>
      </c>
      <c r="L29" s="5">
        <v>0</v>
      </c>
      <c r="M29" s="5">
        <v>0</v>
      </c>
      <c r="N29" s="5">
        <v>0</v>
      </c>
      <c r="O29" s="5">
        <v>0</v>
      </c>
      <c r="P29" s="5">
        <v>0</v>
      </c>
      <c r="Q29" s="5">
        <v>0</v>
      </c>
      <c r="R29" s="5">
        <v>0</v>
      </c>
      <c r="S29" s="5">
        <v>0</v>
      </c>
      <c r="U29" s="32">
        <f t="shared" si="2"/>
        <v>1.3320000000000003</v>
      </c>
      <c r="V29" s="32">
        <f t="shared" si="4"/>
        <v>0</v>
      </c>
      <c r="W29" s="32">
        <f t="shared" si="4"/>
        <v>14.832000000000001</v>
      </c>
      <c r="X29" s="32">
        <f t="shared" si="4"/>
        <v>0</v>
      </c>
      <c r="Y29" s="32">
        <f t="shared" si="4"/>
        <v>0</v>
      </c>
      <c r="Z29" s="32">
        <f t="shared" si="5"/>
        <v>0</v>
      </c>
      <c r="AA29" s="32">
        <f t="shared" si="5"/>
        <v>0</v>
      </c>
      <c r="AB29" s="32">
        <f t="shared" si="5"/>
        <v>0</v>
      </c>
      <c r="AC29" s="32">
        <f t="shared" si="5"/>
        <v>0</v>
      </c>
      <c r="AD29" s="32">
        <f t="shared" si="6"/>
        <v>0</v>
      </c>
      <c r="AE29" s="32">
        <f t="shared" si="6"/>
        <v>0</v>
      </c>
      <c r="AF29" s="32">
        <f t="shared" si="6"/>
        <v>0</v>
      </c>
      <c r="AG29" s="32">
        <f t="shared" si="6"/>
        <v>0</v>
      </c>
      <c r="AH29" s="32">
        <f t="shared" si="7"/>
        <v>0</v>
      </c>
      <c r="AI29" s="32">
        <f t="shared" si="7"/>
        <v>0</v>
      </c>
      <c r="AJ29" s="32">
        <f>VLOOKUP(B29, '[3]Q09 Top-up'!$A$6:$B$392, 2, FALSE)</f>
        <v>12</v>
      </c>
      <c r="AK29">
        <f>VLOOKUP(B29, '[3]Q09 Top-up'!$A$6:$C$392, 3, FALSE)</f>
        <v>1</v>
      </c>
      <c r="AN29" s="5">
        <f t="shared" si="3"/>
        <v>6.4510668310109869E-4</v>
      </c>
      <c r="AO29" s="5">
        <f t="shared" si="3"/>
        <v>0</v>
      </c>
      <c r="AP29" s="5">
        <f t="shared" si="3"/>
        <v>7.6010738146443258E-3</v>
      </c>
      <c r="AQ29" s="5">
        <f t="shared" si="3"/>
        <v>0</v>
      </c>
      <c r="AR29" s="5">
        <f t="shared" si="3"/>
        <v>0</v>
      </c>
      <c r="AS29" s="5">
        <f t="shared" si="8"/>
        <v>0</v>
      </c>
      <c r="AT29" s="5">
        <f t="shared" si="8"/>
        <v>0</v>
      </c>
      <c r="AU29" s="5">
        <f t="shared" si="8"/>
        <v>0</v>
      </c>
      <c r="AV29" s="5">
        <f t="shared" si="8"/>
        <v>0</v>
      </c>
      <c r="AW29" s="5">
        <f t="shared" si="9"/>
        <v>0</v>
      </c>
      <c r="AX29" s="5">
        <f t="shared" si="9"/>
        <v>0</v>
      </c>
      <c r="AY29" s="5">
        <f t="shared" si="9"/>
        <v>0</v>
      </c>
      <c r="AZ29" s="5">
        <f t="shared" si="9"/>
        <v>0</v>
      </c>
      <c r="BA29" s="5">
        <f t="shared" si="10"/>
        <v>0</v>
      </c>
      <c r="BB29" s="5">
        <f t="shared" si="10"/>
        <v>0</v>
      </c>
    </row>
    <row r="30" spans="1:54" hidden="1" x14ac:dyDescent="0.35">
      <c r="A30" s="2" t="s">
        <v>2</v>
      </c>
      <c r="B30" s="1" t="s">
        <v>44</v>
      </c>
      <c r="C30" t="str">
        <f>VLOOKUP(B30, [2]Main!$B$3:$D$376, 2, FALSE)</f>
        <v>Local Centres</v>
      </c>
      <c r="D30" t="str">
        <f>VLOOKUP(B30, [2]Main!$B$3:$D$376, 3, FALSE)</f>
        <v>Shenley Church End LC - Sainsbury's Superstore, Engaine Drive</v>
      </c>
      <c r="E30" s="5">
        <v>2.2970000000000001E-2</v>
      </c>
      <c r="F30" s="5">
        <v>3.4639999999999997E-2</v>
      </c>
      <c r="G30" s="5">
        <v>7.2459999999999997E-2</v>
      </c>
      <c r="H30" s="5">
        <v>7.9420000000000004E-2</v>
      </c>
      <c r="I30" s="5">
        <v>0</v>
      </c>
      <c r="J30" s="5">
        <v>6.6600000000000001E-3</v>
      </c>
      <c r="K30" s="5">
        <v>0.12847</v>
      </c>
      <c r="L30" s="5">
        <v>0</v>
      </c>
      <c r="M30" s="5">
        <v>6.3719999999999999E-2</v>
      </c>
      <c r="N30" s="5">
        <v>0</v>
      </c>
      <c r="O30" s="5">
        <v>0</v>
      </c>
      <c r="P30" s="5">
        <v>0</v>
      </c>
      <c r="Q30" s="5">
        <v>0</v>
      </c>
      <c r="R30" s="5">
        <v>0</v>
      </c>
      <c r="S30" s="5">
        <v>0</v>
      </c>
      <c r="U30" s="32">
        <f t="shared" si="2"/>
        <v>43.941609999999997</v>
      </c>
      <c r="V30" s="32">
        <f t="shared" si="4"/>
        <v>66.266319999999993</v>
      </c>
      <c r="W30" s="32">
        <f t="shared" si="4"/>
        <v>138.61598000000001</v>
      </c>
      <c r="X30" s="32">
        <f t="shared" si="4"/>
        <v>151.93046000000001</v>
      </c>
      <c r="Y30" s="32">
        <f t="shared" si="4"/>
        <v>0</v>
      </c>
      <c r="Z30" s="32">
        <f t="shared" si="5"/>
        <v>12.740579999999998</v>
      </c>
      <c r="AA30" s="32">
        <f t="shared" si="5"/>
        <v>245.76310999999998</v>
      </c>
      <c r="AB30" s="32">
        <f t="shared" si="5"/>
        <v>0</v>
      </c>
      <c r="AC30" s="32">
        <f t="shared" si="5"/>
        <v>121.89635999999999</v>
      </c>
      <c r="AD30" s="32">
        <f t="shared" si="6"/>
        <v>0</v>
      </c>
      <c r="AE30" s="32">
        <f t="shared" si="6"/>
        <v>0</v>
      </c>
      <c r="AF30" s="32">
        <f t="shared" si="6"/>
        <v>0</v>
      </c>
      <c r="AG30" s="32">
        <f t="shared" si="6"/>
        <v>0</v>
      </c>
      <c r="AH30" s="32">
        <f t="shared" si="7"/>
        <v>0</v>
      </c>
      <c r="AI30" s="32">
        <f t="shared" si="7"/>
        <v>0</v>
      </c>
      <c r="AJ30" s="32">
        <f>VLOOKUP(B30, '[3]Q09 Top-up'!$A$6:$B$392, 2, FALSE)</f>
        <v>19.13</v>
      </c>
      <c r="AK30">
        <f>VLOOKUP(B30, '[3]Q09 Top-up'!$A$6:$C$392, 3, FALSE)</f>
        <v>27</v>
      </c>
      <c r="AN30" s="5">
        <f t="shared" si="3"/>
        <v>2.1281551259175722E-2</v>
      </c>
      <c r="AO30" s="5">
        <f t="shared" si="3"/>
        <v>2.9697478132460157E-2</v>
      </c>
      <c r="AP30" s="5">
        <f t="shared" si="3"/>
        <v>7.1037641307258745E-2</v>
      </c>
      <c r="AQ30" s="5">
        <f t="shared" si="3"/>
        <v>7.7830392550763142E-2</v>
      </c>
      <c r="AR30" s="5">
        <f t="shared" si="3"/>
        <v>0</v>
      </c>
      <c r="AS30" s="5">
        <f t="shared" si="8"/>
        <v>7.7056315426372738E-3</v>
      </c>
      <c r="AT30" s="5">
        <f t="shared" si="8"/>
        <v>0.12926098873464451</v>
      </c>
      <c r="AU30" s="5">
        <f t="shared" si="8"/>
        <v>0</v>
      </c>
      <c r="AV30" s="5">
        <f t="shared" si="8"/>
        <v>5.2600028208092876E-2</v>
      </c>
      <c r="AW30" s="5">
        <f t="shared" si="9"/>
        <v>0</v>
      </c>
      <c r="AX30" s="5">
        <f t="shared" si="9"/>
        <v>0</v>
      </c>
      <c r="AY30" s="5">
        <f t="shared" si="9"/>
        <v>0</v>
      </c>
      <c r="AZ30" s="5">
        <f t="shared" si="9"/>
        <v>0</v>
      </c>
      <c r="BA30" s="5">
        <f t="shared" si="10"/>
        <v>0</v>
      </c>
      <c r="BB30" s="5">
        <f t="shared" si="10"/>
        <v>0</v>
      </c>
    </row>
    <row r="31" spans="1:54" hidden="1" x14ac:dyDescent="0.35">
      <c r="A31" s="2" t="s">
        <v>2</v>
      </c>
      <c r="B31" s="1" t="s">
        <v>45</v>
      </c>
      <c r="C31" t="str">
        <f>VLOOKUP(B31, [2]Main!$B$3:$D$376, 2, FALSE)</f>
        <v>Local Centres</v>
      </c>
      <c r="D31" t="str">
        <f>VLOOKUP(B31, [2]Main!$B$3:$D$376, 3, FALSE)</f>
        <v>Other Local Centres</v>
      </c>
      <c r="E31" s="5">
        <v>6.1900000000000002E-3</v>
      </c>
      <c r="F31" s="5">
        <v>0</v>
      </c>
      <c r="G31" s="5">
        <v>4.7730000000000002E-2</v>
      </c>
      <c r="H31" s="5">
        <v>2.1479999999999999E-2</v>
      </c>
      <c r="I31" s="5">
        <v>1.5259999999999999E-2</v>
      </c>
      <c r="J31" s="5">
        <v>0</v>
      </c>
      <c r="K31" s="5">
        <v>0</v>
      </c>
      <c r="L31" s="5">
        <v>0</v>
      </c>
      <c r="M31" s="5">
        <v>0</v>
      </c>
      <c r="N31" s="5">
        <v>0</v>
      </c>
      <c r="O31" s="5">
        <v>0</v>
      </c>
      <c r="P31" s="5">
        <v>0</v>
      </c>
      <c r="Q31" s="5">
        <v>0</v>
      </c>
      <c r="R31" s="5">
        <v>0</v>
      </c>
      <c r="S31" s="5">
        <v>0</v>
      </c>
      <c r="U31" s="32">
        <f t="shared" si="2"/>
        <v>8.0470000000000006</v>
      </c>
      <c r="V31" s="32">
        <f t="shared" si="4"/>
        <v>0</v>
      </c>
      <c r="W31" s="32">
        <f t="shared" si="4"/>
        <v>62.048999999999999</v>
      </c>
      <c r="X31" s="32">
        <f t="shared" si="4"/>
        <v>27.923999999999999</v>
      </c>
      <c r="Y31" s="32">
        <f t="shared" si="4"/>
        <v>19.838000000000001</v>
      </c>
      <c r="Z31" s="32">
        <f t="shared" si="5"/>
        <v>0</v>
      </c>
      <c r="AA31" s="32">
        <f t="shared" si="5"/>
        <v>0</v>
      </c>
      <c r="AB31" s="32">
        <f t="shared" si="5"/>
        <v>0</v>
      </c>
      <c r="AC31" s="32">
        <f t="shared" si="5"/>
        <v>0</v>
      </c>
      <c r="AD31" s="32">
        <f t="shared" si="6"/>
        <v>0</v>
      </c>
      <c r="AE31" s="32">
        <f t="shared" si="6"/>
        <v>0</v>
      </c>
      <c r="AF31" s="32">
        <f t="shared" si="6"/>
        <v>0</v>
      </c>
      <c r="AG31" s="32">
        <f t="shared" si="6"/>
        <v>0</v>
      </c>
      <c r="AH31" s="32">
        <f t="shared" si="7"/>
        <v>0</v>
      </c>
      <c r="AI31" s="32">
        <f t="shared" si="7"/>
        <v>0</v>
      </c>
      <c r="AJ31" s="32">
        <f>VLOOKUP(B31, '[3]Q09 Top-up'!$A$6:$B$392, 2, FALSE)</f>
        <v>13</v>
      </c>
      <c r="AK31">
        <f>VLOOKUP(B31, '[3]Q09 Top-up'!$A$6:$C$392, 3, FALSE)</f>
        <v>6</v>
      </c>
      <c r="AN31" s="5">
        <f t="shared" si="3"/>
        <v>3.8972773865724778E-3</v>
      </c>
      <c r="AO31" s="5">
        <f t="shared" si="3"/>
        <v>0</v>
      </c>
      <c r="AP31" s="5">
        <f t="shared" si="3"/>
        <v>3.1798747918343161E-2</v>
      </c>
      <c r="AQ31" s="5">
        <f t="shared" si="3"/>
        <v>1.4304806827989002E-2</v>
      </c>
      <c r="AR31" s="5">
        <f t="shared" si="3"/>
        <v>8.8673837524453521E-3</v>
      </c>
      <c r="AS31" s="5">
        <f t="shared" si="8"/>
        <v>0</v>
      </c>
      <c r="AT31" s="5">
        <f t="shared" si="8"/>
        <v>0</v>
      </c>
      <c r="AU31" s="5">
        <f t="shared" si="8"/>
        <v>0</v>
      </c>
      <c r="AV31" s="5">
        <f t="shared" si="8"/>
        <v>0</v>
      </c>
      <c r="AW31" s="5">
        <f t="shared" si="9"/>
        <v>0</v>
      </c>
      <c r="AX31" s="5">
        <f t="shared" si="9"/>
        <v>0</v>
      </c>
      <c r="AY31" s="5">
        <f t="shared" si="9"/>
        <v>0</v>
      </c>
      <c r="AZ31" s="5">
        <f t="shared" si="9"/>
        <v>0</v>
      </c>
      <c r="BA31" s="5">
        <f t="shared" si="10"/>
        <v>0</v>
      </c>
      <c r="BB31" s="5">
        <f t="shared" si="10"/>
        <v>0</v>
      </c>
    </row>
    <row r="32" spans="1:54" hidden="1" x14ac:dyDescent="0.35">
      <c r="A32" s="2" t="s">
        <v>2</v>
      </c>
      <c r="B32" s="1" t="s">
        <v>46</v>
      </c>
      <c r="C32" t="str">
        <f>VLOOKUP(B32, [2]Main!$B$3:$D$376, 2, FALSE)</f>
        <v>Local Centres</v>
      </c>
      <c r="D32" t="str">
        <f>VLOOKUP(B32, [2]Main!$B$3:$D$376, 3, FALSE)</f>
        <v>Other Local Centres</v>
      </c>
      <c r="E32" s="5">
        <v>9.1299999999999992E-3</v>
      </c>
      <c r="F32" s="5">
        <v>0</v>
      </c>
      <c r="G32" s="5">
        <v>9.5509999999999998E-2</v>
      </c>
      <c r="H32" s="5">
        <v>0</v>
      </c>
      <c r="I32" s="5">
        <v>0</v>
      </c>
      <c r="J32" s="5">
        <v>0</v>
      </c>
      <c r="K32" s="5">
        <v>0</v>
      </c>
      <c r="L32" s="5">
        <v>0</v>
      </c>
      <c r="M32" s="5">
        <v>5.45E-3</v>
      </c>
      <c r="N32" s="5">
        <v>0</v>
      </c>
      <c r="O32" s="5">
        <v>0</v>
      </c>
      <c r="P32" s="5">
        <v>0</v>
      </c>
      <c r="Q32" s="5">
        <v>0</v>
      </c>
      <c r="R32" s="5">
        <v>0</v>
      </c>
      <c r="S32" s="5">
        <v>0</v>
      </c>
      <c r="U32" s="32">
        <f t="shared" si="2"/>
        <v>13.877599999999997</v>
      </c>
      <c r="V32" s="32">
        <f t="shared" si="4"/>
        <v>0</v>
      </c>
      <c r="W32" s="32">
        <f t="shared" si="4"/>
        <v>145.17519999999999</v>
      </c>
      <c r="X32" s="32">
        <f t="shared" si="4"/>
        <v>0</v>
      </c>
      <c r="Y32" s="32">
        <f t="shared" si="4"/>
        <v>0</v>
      </c>
      <c r="Z32" s="32">
        <f t="shared" si="5"/>
        <v>0</v>
      </c>
      <c r="AA32" s="32">
        <f t="shared" si="5"/>
        <v>0</v>
      </c>
      <c r="AB32" s="32">
        <f t="shared" si="5"/>
        <v>0</v>
      </c>
      <c r="AC32" s="32">
        <f t="shared" si="5"/>
        <v>8.2839999999999989</v>
      </c>
      <c r="AD32" s="32">
        <f t="shared" si="6"/>
        <v>0</v>
      </c>
      <c r="AE32" s="32">
        <f t="shared" si="6"/>
        <v>0</v>
      </c>
      <c r="AF32" s="32">
        <f t="shared" si="6"/>
        <v>0</v>
      </c>
      <c r="AG32" s="32">
        <f t="shared" si="6"/>
        <v>0</v>
      </c>
      <c r="AH32" s="32">
        <f t="shared" si="7"/>
        <v>0</v>
      </c>
      <c r="AI32" s="32">
        <f t="shared" si="7"/>
        <v>0</v>
      </c>
      <c r="AJ32" s="32">
        <f>VLOOKUP(B32, '[3]Q09 Top-up'!$A$6:$B$392, 2, FALSE)</f>
        <v>15.2</v>
      </c>
      <c r="AK32">
        <f>VLOOKUP(B32, '[3]Q09 Top-up'!$A$6:$C$392, 3, FALSE)</f>
        <v>6</v>
      </c>
      <c r="AN32" s="5">
        <f t="shared" si="3"/>
        <v>6.7211204995524052E-3</v>
      </c>
      <c r="AO32" s="5">
        <f t="shared" si="3"/>
        <v>0</v>
      </c>
      <c r="AP32" s="5">
        <f t="shared" si="3"/>
        <v>7.4399097306887332E-2</v>
      </c>
      <c r="AQ32" s="5">
        <f t="shared" si="3"/>
        <v>0</v>
      </c>
      <c r="AR32" s="5">
        <f t="shared" si="3"/>
        <v>0</v>
      </c>
      <c r="AS32" s="5">
        <f t="shared" si="8"/>
        <v>0</v>
      </c>
      <c r="AT32" s="5">
        <f t="shared" si="8"/>
        <v>0</v>
      </c>
      <c r="AU32" s="5">
        <f t="shared" si="8"/>
        <v>0</v>
      </c>
      <c r="AV32" s="5">
        <f t="shared" si="8"/>
        <v>3.5746648519762309E-3</v>
      </c>
      <c r="AW32" s="5">
        <f t="shared" si="9"/>
        <v>0</v>
      </c>
      <c r="AX32" s="5">
        <f t="shared" si="9"/>
        <v>0</v>
      </c>
      <c r="AY32" s="5">
        <f t="shared" si="9"/>
        <v>0</v>
      </c>
      <c r="AZ32" s="5">
        <f t="shared" si="9"/>
        <v>0</v>
      </c>
      <c r="BA32" s="5">
        <f t="shared" si="10"/>
        <v>0</v>
      </c>
      <c r="BB32" s="5">
        <f t="shared" si="10"/>
        <v>0</v>
      </c>
    </row>
    <row r="33" spans="1:54" hidden="1" x14ac:dyDescent="0.35">
      <c r="A33" s="2" t="s">
        <v>2</v>
      </c>
      <c r="B33" s="1" t="s">
        <v>47</v>
      </c>
      <c r="C33" t="str">
        <f>VLOOKUP(B33, [2]Main!$B$3:$D$376, 2, FALSE)</f>
        <v>Local Centres</v>
      </c>
      <c r="D33" t="str">
        <f>VLOOKUP(B33, [2]Main!$B$3:$D$376, 3, FALSE)</f>
        <v>Other Local Centres</v>
      </c>
      <c r="E33" s="5">
        <v>0</v>
      </c>
      <c r="F33" s="5">
        <v>0</v>
      </c>
      <c r="G33" s="5">
        <v>0</v>
      </c>
      <c r="H33" s="5">
        <v>0</v>
      </c>
      <c r="I33" s="5">
        <v>0</v>
      </c>
      <c r="J33" s="5">
        <v>0</v>
      </c>
      <c r="K33" s="5">
        <v>0</v>
      </c>
      <c r="L33" s="5">
        <v>0</v>
      </c>
      <c r="M33" s="5">
        <v>0</v>
      </c>
      <c r="N33" s="5">
        <v>0</v>
      </c>
      <c r="O33" s="5">
        <v>0</v>
      </c>
      <c r="P33" s="5">
        <v>0</v>
      </c>
      <c r="Q33" s="5">
        <v>0</v>
      </c>
      <c r="R33" s="5">
        <v>0</v>
      </c>
      <c r="S33" s="5">
        <v>0</v>
      </c>
      <c r="U33" s="32">
        <f t="shared" si="2"/>
        <v>0</v>
      </c>
      <c r="V33" s="32">
        <f t="shared" si="4"/>
        <v>0</v>
      </c>
      <c r="W33" s="32">
        <f t="shared" si="4"/>
        <v>0</v>
      </c>
      <c r="X33" s="32">
        <f t="shared" si="4"/>
        <v>0</v>
      </c>
      <c r="Y33" s="32">
        <f t="shared" si="4"/>
        <v>0</v>
      </c>
      <c r="Z33" s="32">
        <f t="shared" si="5"/>
        <v>0</v>
      </c>
      <c r="AA33" s="32">
        <f t="shared" si="5"/>
        <v>0</v>
      </c>
      <c r="AB33" s="32">
        <f t="shared" si="5"/>
        <v>0</v>
      </c>
      <c r="AC33" s="32">
        <f t="shared" si="5"/>
        <v>0</v>
      </c>
      <c r="AD33" s="32">
        <f t="shared" si="6"/>
        <v>0</v>
      </c>
      <c r="AE33" s="32">
        <f t="shared" si="6"/>
        <v>0</v>
      </c>
      <c r="AF33" s="32">
        <f t="shared" si="6"/>
        <v>0</v>
      </c>
      <c r="AG33" s="32">
        <f t="shared" si="6"/>
        <v>0</v>
      </c>
      <c r="AH33" s="32">
        <f t="shared" si="7"/>
        <v>0</v>
      </c>
      <c r="AI33" s="32">
        <f t="shared" si="7"/>
        <v>0</v>
      </c>
      <c r="AJ33" s="32">
        <f>VLOOKUP(B33, '[3]Q09 Top-up'!$A$6:$B$392, 2, FALSE)</f>
        <v>0</v>
      </c>
      <c r="AK33">
        <f>VLOOKUP(B33, '[3]Q09 Top-up'!$A$6:$C$392, 3, FALSE)</f>
        <v>0</v>
      </c>
      <c r="AN33" s="5">
        <f t="shared" si="3"/>
        <v>0</v>
      </c>
      <c r="AO33" s="5">
        <f t="shared" si="3"/>
        <v>0</v>
      </c>
      <c r="AP33" s="5">
        <f t="shared" si="3"/>
        <v>0</v>
      </c>
      <c r="AQ33" s="5">
        <f t="shared" si="3"/>
        <v>0</v>
      </c>
      <c r="AR33" s="5">
        <f t="shared" si="3"/>
        <v>0</v>
      </c>
      <c r="AS33" s="5">
        <f t="shared" si="8"/>
        <v>0</v>
      </c>
      <c r="AT33" s="5">
        <f t="shared" si="8"/>
        <v>0</v>
      </c>
      <c r="AU33" s="5">
        <f t="shared" si="8"/>
        <v>0</v>
      </c>
      <c r="AV33" s="5">
        <f t="shared" si="8"/>
        <v>0</v>
      </c>
      <c r="AW33" s="5">
        <f t="shared" si="9"/>
        <v>0</v>
      </c>
      <c r="AX33" s="5">
        <f t="shared" si="9"/>
        <v>0</v>
      </c>
      <c r="AY33" s="5">
        <f t="shared" si="9"/>
        <v>0</v>
      </c>
      <c r="AZ33" s="5">
        <f t="shared" si="9"/>
        <v>0</v>
      </c>
      <c r="BA33" s="5">
        <f t="shared" si="10"/>
        <v>0</v>
      </c>
      <c r="BB33" s="5">
        <f t="shared" si="10"/>
        <v>0</v>
      </c>
    </row>
    <row r="34" spans="1:54" hidden="1" x14ac:dyDescent="0.35">
      <c r="A34" s="2" t="s">
        <v>3</v>
      </c>
      <c r="B34" s="1" t="s">
        <v>48</v>
      </c>
      <c r="C34" t="str">
        <f>VLOOKUP(B34, [2]Main!$B$3:$D$376, 2, FALSE)</f>
        <v>Central Milton Keynes</v>
      </c>
      <c r="D34" t="str">
        <f>VLOOKUP(B34, [2]Main!$B$3:$D$376, 3, FALSE)</f>
        <v>Aldi, The Place Retail Park, Milton Keynes</v>
      </c>
      <c r="E34" s="5">
        <v>4.4200000000000003E-3</v>
      </c>
      <c r="F34" s="5">
        <v>0</v>
      </c>
      <c r="G34" s="5">
        <v>0</v>
      </c>
      <c r="H34" s="5">
        <v>0</v>
      </c>
      <c r="I34" s="5">
        <v>2.462E-2</v>
      </c>
      <c r="J34" s="5">
        <v>1.3339999999999999E-2</v>
      </c>
      <c r="K34" s="5">
        <v>6.9760000000000003E-2</v>
      </c>
      <c r="L34" s="5">
        <v>4.8700000000000002E-3</v>
      </c>
      <c r="M34" s="5">
        <v>0</v>
      </c>
      <c r="N34" s="5">
        <v>0</v>
      </c>
      <c r="O34" s="5">
        <v>0</v>
      </c>
      <c r="P34" s="5">
        <v>0</v>
      </c>
      <c r="Q34" s="5">
        <v>0</v>
      </c>
      <c r="R34" s="5">
        <v>0</v>
      </c>
      <c r="S34" s="5">
        <v>0</v>
      </c>
      <c r="U34" s="32">
        <f t="shared" si="2"/>
        <v>13.648960000000002</v>
      </c>
      <c r="V34" s="32">
        <f t="shared" si="4"/>
        <v>0</v>
      </c>
      <c r="W34" s="32">
        <f t="shared" si="4"/>
        <v>0</v>
      </c>
      <c r="X34" s="32">
        <f t="shared" si="4"/>
        <v>0</v>
      </c>
      <c r="Y34" s="32">
        <f t="shared" si="4"/>
        <v>76.026560000000003</v>
      </c>
      <c r="Z34" s="32">
        <f t="shared" si="5"/>
        <v>41.193919999999991</v>
      </c>
      <c r="AA34" s="32">
        <f t="shared" si="5"/>
        <v>215.41888</v>
      </c>
      <c r="AB34" s="32">
        <f t="shared" si="5"/>
        <v>15.03856</v>
      </c>
      <c r="AC34" s="32">
        <f t="shared" si="5"/>
        <v>0</v>
      </c>
      <c r="AD34" s="32">
        <f t="shared" si="6"/>
        <v>0</v>
      </c>
      <c r="AE34" s="32">
        <f t="shared" si="6"/>
        <v>0</v>
      </c>
      <c r="AF34" s="32">
        <f t="shared" si="6"/>
        <v>0</v>
      </c>
      <c r="AG34" s="32">
        <f t="shared" si="6"/>
        <v>0</v>
      </c>
      <c r="AH34" s="32">
        <f t="shared" si="7"/>
        <v>0</v>
      </c>
      <c r="AI34" s="32">
        <f t="shared" si="7"/>
        <v>0</v>
      </c>
      <c r="AJ34" s="32">
        <f>VLOOKUP(B34, '[3]Q09 Top-up'!$A$6:$B$392, 2, FALSE)</f>
        <v>30.88</v>
      </c>
      <c r="AK34">
        <f>VLOOKUP(B34, '[3]Q09 Top-up'!$A$6:$C$392, 3, FALSE)</f>
        <v>9</v>
      </c>
      <c r="AN34" s="5">
        <f t="shared" si="3"/>
        <v>6.6103868719065853E-3</v>
      </c>
      <c r="AO34" s="5">
        <f t="shared" si="3"/>
        <v>0</v>
      </c>
      <c r="AP34" s="5">
        <f t="shared" si="3"/>
        <v>0</v>
      </c>
      <c r="AQ34" s="5">
        <f t="shared" si="3"/>
        <v>0</v>
      </c>
      <c r="AR34" s="5">
        <f t="shared" si="3"/>
        <v>3.3983097232498823E-2</v>
      </c>
      <c r="AS34" s="5">
        <f t="shared" si="8"/>
        <v>2.4914499129307807E-2</v>
      </c>
      <c r="AT34" s="5">
        <f t="shared" si="8"/>
        <v>0.11330120871643323</v>
      </c>
      <c r="AU34" s="5">
        <f t="shared" si="8"/>
        <v>7.6002675964779651E-3</v>
      </c>
      <c r="AV34" s="5">
        <f t="shared" si="8"/>
        <v>0</v>
      </c>
      <c r="AW34" s="5">
        <f t="shared" si="9"/>
        <v>0</v>
      </c>
      <c r="AX34" s="5">
        <f t="shared" si="9"/>
        <v>0</v>
      </c>
      <c r="AY34" s="5">
        <f t="shared" si="9"/>
        <v>0</v>
      </c>
      <c r="AZ34" s="5">
        <f t="shared" si="9"/>
        <v>0</v>
      </c>
      <c r="BA34" s="5">
        <f t="shared" si="10"/>
        <v>0</v>
      </c>
      <c r="BB34" s="5">
        <f t="shared" si="10"/>
        <v>0</v>
      </c>
    </row>
    <row r="35" spans="1:54" hidden="1" x14ac:dyDescent="0.35">
      <c r="A35" s="2" t="s">
        <v>3</v>
      </c>
      <c r="B35" s="1" t="s">
        <v>49</v>
      </c>
      <c r="C35" t="str">
        <f>VLOOKUP(B35, [2]Main!$B$3:$D$376, 2, FALSE)</f>
        <v>Local Centres</v>
      </c>
      <c r="D35" t="str">
        <f>VLOOKUP(B35, [2]Main!$B$3:$D$376, 3, FALSE)</f>
        <v>Other Local Centres</v>
      </c>
      <c r="E35" s="5">
        <v>2.7599999999999999E-3</v>
      </c>
      <c r="F35" s="5">
        <v>0</v>
      </c>
      <c r="G35" s="5">
        <v>0</v>
      </c>
      <c r="H35" s="5">
        <v>4.5170000000000002E-2</v>
      </c>
      <c r="I35" s="5">
        <v>9.8799999999999999E-3</v>
      </c>
      <c r="J35" s="5">
        <v>0</v>
      </c>
      <c r="K35" s="5">
        <v>0</v>
      </c>
      <c r="L35" s="5">
        <v>0</v>
      </c>
      <c r="M35" s="5">
        <v>0</v>
      </c>
      <c r="N35" s="5">
        <v>0</v>
      </c>
      <c r="O35" s="5">
        <v>0</v>
      </c>
      <c r="P35" s="5">
        <v>0</v>
      </c>
      <c r="Q35" s="5">
        <v>0</v>
      </c>
      <c r="R35" s="5">
        <v>0</v>
      </c>
      <c r="S35" s="5">
        <v>0</v>
      </c>
      <c r="U35" s="32">
        <f t="shared" si="2"/>
        <v>3.6431999999999998</v>
      </c>
      <c r="V35" s="32">
        <f t="shared" si="4"/>
        <v>0</v>
      </c>
      <c r="W35" s="32">
        <f t="shared" si="4"/>
        <v>0</v>
      </c>
      <c r="X35" s="32">
        <f t="shared" si="4"/>
        <v>59.624400000000001</v>
      </c>
      <c r="Y35" s="32">
        <f t="shared" si="4"/>
        <v>13.041600000000001</v>
      </c>
      <c r="Z35" s="32">
        <f t="shared" si="5"/>
        <v>0</v>
      </c>
      <c r="AA35" s="32">
        <f t="shared" si="5"/>
        <v>0</v>
      </c>
      <c r="AB35" s="32">
        <f t="shared" si="5"/>
        <v>0</v>
      </c>
      <c r="AC35" s="32">
        <f t="shared" si="5"/>
        <v>0</v>
      </c>
      <c r="AD35" s="32">
        <f t="shared" si="6"/>
        <v>0</v>
      </c>
      <c r="AE35" s="32">
        <f t="shared" si="6"/>
        <v>0</v>
      </c>
      <c r="AF35" s="32">
        <f t="shared" si="6"/>
        <v>0</v>
      </c>
      <c r="AG35" s="32">
        <f t="shared" si="6"/>
        <v>0</v>
      </c>
      <c r="AH35" s="32">
        <f t="shared" si="7"/>
        <v>0</v>
      </c>
      <c r="AI35" s="32">
        <f t="shared" si="7"/>
        <v>0</v>
      </c>
      <c r="AJ35" s="32">
        <f>VLOOKUP(B35, '[3]Q09 Top-up'!$A$6:$B$392, 2, FALSE)</f>
        <v>13.2</v>
      </c>
      <c r="AK35">
        <f>VLOOKUP(B35, '[3]Q09 Top-up'!$A$6:$C$392, 3, FALSE)</f>
        <v>5</v>
      </c>
      <c r="AN35" s="5">
        <f t="shared" si="3"/>
        <v>1.7644539548603017E-3</v>
      </c>
      <c r="AO35" s="5">
        <f t="shared" si="3"/>
        <v>0</v>
      </c>
      <c r="AP35" s="5">
        <f t="shared" si="3"/>
        <v>0</v>
      </c>
      <c r="AQ35" s="5">
        <f t="shared" si="3"/>
        <v>3.0544174338731824E-2</v>
      </c>
      <c r="AR35" s="5">
        <f t="shared" si="3"/>
        <v>5.8294622414503125E-3</v>
      </c>
      <c r="AS35" s="5">
        <f t="shared" si="8"/>
        <v>0</v>
      </c>
      <c r="AT35" s="5">
        <f t="shared" si="8"/>
        <v>0</v>
      </c>
      <c r="AU35" s="5">
        <f t="shared" si="8"/>
        <v>0</v>
      </c>
      <c r="AV35" s="5">
        <f t="shared" si="8"/>
        <v>0</v>
      </c>
      <c r="AW35" s="5">
        <f t="shared" si="9"/>
        <v>0</v>
      </c>
      <c r="AX35" s="5">
        <f t="shared" si="9"/>
        <v>0</v>
      </c>
      <c r="AY35" s="5">
        <f t="shared" si="9"/>
        <v>0</v>
      </c>
      <c r="AZ35" s="5">
        <f t="shared" si="9"/>
        <v>0</v>
      </c>
      <c r="BA35" s="5">
        <f t="shared" si="10"/>
        <v>0</v>
      </c>
      <c r="BB35" s="5">
        <f t="shared" si="10"/>
        <v>0</v>
      </c>
    </row>
    <row r="36" spans="1:54" hidden="1" x14ac:dyDescent="0.35">
      <c r="A36" s="2" t="s">
        <v>3</v>
      </c>
      <c r="B36" s="1" t="s">
        <v>50</v>
      </c>
      <c r="C36" t="str">
        <f>VLOOKUP(B36, [2]Main!$B$3:$D$376, 2, FALSE)</f>
        <v>Local Centres</v>
      </c>
      <c r="D36" t="str">
        <f>VLOOKUP(B36, [2]Main!$B$3:$D$376, 3, FALSE)</f>
        <v>Other Local Centres</v>
      </c>
      <c r="E36" s="5">
        <v>1.42E-3</v>
      </c>
      <c r="F36" s="5">
        <v>0</v>
      </c>
      <c r="G36" s="5">
        <v>0</v>
      </c>
      <c r="H36" s="5">
        <v>2.9170000000000001E-2</v>
      </c>
      <c r="I36" s="5">
        <v>0</v>
      </c>
      <c r="J36" s="5">
        <v>0</v>
      </c>
      <c r="K36" s="5">
        <v>0</v>
      </c>
      <c r="L36" s="5">
        <v>0</v>
      </c>
      <c r="M36" s="5">
        <v>0</v>
      </c>
      <c r="N36" s="5">
        <v>0</v>
      </c>
      <c r="O36" s="5">
        <v>0</v>
      </c>
      <c r="P36" s="5">
        <v>0</v>
      </c>
      <c r="Q36" s="5">
        <v>0</v>
      </c>
      <c r="R36" s="5">
        <v>0</v>
      </c>
      <c r="S36" s="5">
        <v>0</v>
      </c>
      <c r="U36" s="32">
        <f t="shared" si="2"/>
        <v>0.28400000000000003</v>
      </c>
      <c r="V36" s="32">
        <f t="shared" si="4"/>
        <v>0</v>
      </c>
      <c r="W36" s="32">
        <f t="shared" si="4"/>
        <v>0</v>
      </c>
      <c r="X36" s="32">
        <f t="shared" si="4"/>
        <v>5.8340000000000005</v>
      </c>
      <c r="Y36" s="32">
        <f t="shared" si="4"/>
        <v>0</v>
      </c>
      <c r="Z36" s="32">
        <f t="shared" si="5"/>
        <v>0</v>
      </c>
      <c r="AA36" s="32">
        <f t="shared" si="5"/>
        <v>0</v>
      </c>
      <c r="AB36" s="32">
        <f t="shared" si="5"/>
        <v>0</v>
      </c>
      <c r="AC36" s="32">
        <f t="shared" si="5"/>
        <v>0</v>
      </c>
      <c r="AD36" s="32">
        <f t="shared" si="6"/>
        <v>0</v>
      </c>
      <c r="AE36" s="32">
        <f t="shared" si="6"/>
        <v>0</v>
      </c>
      <c r="AF36" s="32">
        <f t="shared" si="6"/>
        <v>0</v>
      </c>
      <c r="AG36" s="32">
        <f t="shared" si="6"/>
        <v>0</v>
      </c>
      <c r="AH36" s="32">
        <f t="shared" si="7"/>
        <v>0</v>
      </c>
      <c r="AI36" s="32">
        <f t="shared" si="7"/>
        <v>0</v>
      </c>
      <c r="AJ36" s="32">
        <f>VLOOKUP(B36, '[3]Q09 Top-up'!$A$6:$B$392, 2, FALSE)</f>
        <v>2</v>
      </c>
      <c r="AK36">
        <f>VLOOKUP(B36, '[3]Q09 Top-up'!$A$6:$C$392, 3, FALSE)</f>
        <v>1</v>
      </c>
      <c r="AN36" s="5">
        <f t="shared" si="3"/>
        <v>1.3754526876930332E-4</v>
      </c>
      <c r="AO36" s="5">
        <f t="shared" si="3"/>
        <v>0</v>
      </c>
      <c r="AP36" s="5">
        <f t="shared" si="3"/>
        <v>0</v>
      </c>
      <c r="AQ36" s="5">
        <f t="shared" si="3"/>
        <v>2.9886206501392293E-3</v>
      </c>
      <c r="AR36" s="5">
        <f t="shared" si="3"/>
        <v>0</v>
      </c>
      <c r="AS36" s="5">
        <f t="shared" si="8"/>
        <v>0</v>
      </c>
      <c r="AT36" s="5">
        <f t="shared" si="8"/>
        <v>0</v>
      </c>
      <c r="AU36" s="5">
        <f t="shared" si="8"/>
        <v>0</v>
      </c>
      <c r="AV36" s="5">
        <f t="shared" si="8"/>
        <v>0</v>
      </c>
      <c r="AW36" s="5">
        <f t="shared" si="9"/>
        <v>0</v>
      </c>
      <c r="AX36" s="5">
        <f t="shared" si="9"/>
        <v>0</v>
      </c>
      <c r="AY36" s="5">
        <f t="shared" si="9"/>
        <v>0</v>
      </c>
      <c r="AZ36" s="5">
        <f t="shared" si="9"/>
        <v>0</v>
      </c>
      <c r="BA36" s="5">
        <f t="shared" si="10"/>
        <v>0</v>
      </c>
      <c r="BB36" s="5">
        <f t="shared" si="10"/>
        <v>0</v>
      </c>
    </row>
    <row r="37" spans="1:54" hidden="1" x14ac:dyDescent="0.35">
      <c r="A37" s="2" t="s">
        <v>3</v>
      </c>
      <c r="B37" s="1" t="s">
        <v>51</v>
      </c>
      <c r="C37" t="str">
        <f>VLOOKUP(B37, [2]Main!$B$3:$D$376, 2, FALSE)</f>
        <v>Local Centres</v>
      </c>
      <c r="D37" t="str">
        <f>VLOOKUP(B37, [2]Main!$B$3:$D$376, 3, FALSE)</f>
        <v>Other Local Centres</v>
      </c>
      <c r="E37" s="5">
        <v>6.4400000000000004E-3</v>
      </c>
      <c r="F37" s="5">
        <v>2.946E-2</v>
      </c>
      <c r="G37" s="5">
        <v>0</v>
      </c>
      <c r="H37" s="5">
        <v>7.9759999999999998E-2</v>
      </c>
      <c r="I37" s="5">
        <v>2.0750000000000001E-2</v>
      </c>
      <c r="J37" s="5">
        <v>0</v>
      </c>
      <c r="K37" s="5">
        <v>0</v>
      </c>
      <c r="L37" s="5">
        <v>0</v>
      </c>
      <c r="M37" s="5">
        <v>0</v>
      </c>
      <c r="N37" s="5">
        <v>0</v>
      </c>
      <c r="O37" s="5">
        <v>0</v>
      </c>
      <c r="P37" s="5">
        <v>0</v>
      </c>
      <c r="Q37" s="5">
        <v>0</v>
      </c>
      <c r="R37" s="5">
        <v>0</v>
      </c>
      <c r="S37" s="5">
        <v>0</v>
      </c>
      <c r="U37" s="32">
        <f t="shared" si="2"/>
        <v>6.2789999999999999</v>
      </c>
      <c r="V37" s="32">
        <f t="shared" si="4"/>
        <v>28.723500000000001</v>
      </c>
      <c r="W37" s="32">
        <f t="shared" si="4"/>
        <v>0</v>
      </c>
      <c r="X37" s="32">
        <f t="shared" si="4"/>
        <v>77.766000000000005</v>
      </c>
      <c r="Y37" s="32">
        <f t="shared" si="4"/>
        <v>20.231249999999999</v>
      </c>
      <c r="Z37" s="32">
        <f t="shared" si="5"/>
        <v>0</v>
      </c>
      <c r="AA37" s="32">
        <f t="shared" si="5"/>
        <v>0</v>
      </c>
      <c r="AB37" s="32">
        <f t="shared" si="5"/>
        <v>0</v>
      </c>
      <c r="AC37" s="32">
        <f t="shared" si="5"/>
        <v>0</v>
      </c>
      <c r="AD37" s="32">
        <f t="shared" si="6"/>
        <v>0</v>
      </c>
      <c r="AE37" s="32">
        <f t="shared" si="6"/>
        <v>0</v>
      </c>
      <c r="AF37" s="32">
        <f t="shared" si="6"/>
        <v>0</v>
      </c>
      <c r="AG37" s="32">
        <f t="shared" si="6"/>
        <v>0</v>
      </c>
      <c r="AH37" s="32">
        <f t="shared" si="7"/>
        <v>0</v>
      </c>
      <c r="AI37" s="32">
        <f t="shared" si="7"/>
        <v>0</v>
      </c>
      <c r="AJ37" s="32">
        <f>VLOOKUP(B37, '[3]Q09 Top-up'!$A$6:$B$392, 2, FALSE)</f>
        <v>9.75</v>
      </c>
      <c r="AK37">
        <f>VLOOKUP(B37, '[3]Q09 Top-up'!$A$6:$C$392, 3, FALSE)</f>
        <v>8</v>
      </c>
      <c r="AN37" s="5">
        <f t="shared" si="3"/>
        <v>3.0410096570508993E-3</v>
      </c>
      <c r="AO37" s="5">
        <f t="shared" si="3"/>
        <v>1.2872534843306818E-2</v>
      </c>
      <c r="AP37" s="5">
        <f t="shared" si="3"/>
        <v>0</v>
      </c>
      <c r="AQ37" s="5">
        <f t="shared" si="3"/>
        <v>3.983768828912021E-2</v>
      </c>
      <c r="AR37" s="5">
        <f t="shared" si="3"/>
        <v>9.0431624932785573E-3</v>
      </c>
      <c r="AS37" s="5">
        <f t="shared" si="8"/>
        <v>0</v>
      </c>
      <c r="AT37" s="5">
        <f t="shared" si="8"/>
        <v>0</v>
      </c>
      <c r="AU37" s="5">
        <f t="shared" si="8"/>
        <v>0</v>
      </c>
      <c r="AV37" s="5">
        <f t="shared" si="8"/>
        <v>0</v>
      </c>
      <c r="AW37" s="5">
        <f t="shared" si="9"/>
        <v>0</v>
      </c>
      <c r="AX37" s="5">
        <f t="shared" si="9"/>
        <v>0</v>
      </c>
      <c r="AY37" s="5">
        <f t="shared" si="9"/>
        <v>0</v>
      </c>
      <c r="AZ37" s="5">
        <f t="shared" si="9"/>
        <v>0</v>
      </c>
      <c r="BA37" s="5">
        <f t="shared" si="10"/>
        <v>0</v>
      </c>
      <c r="BB37" s="5">
        <f t="shared" si="10"/>
        <v>0</v>
      </c>
    </row>
    <row r="38" spans="1:54" hidden="1" x14ac:dyDescent="0.35">
      <c r="A38" s="2" t="s">
        <v>3</v>
      </c>
      <c r="B38" s="1" t="s">
        <v>52</v>
      </c>
      <c r="C38" t="str">
        <f>VLOOKUP(B38, [2]Main!$B$3:$D$376, 2, FALSE)</f>
        <v>Local Centres</v>
      </c>
      <c r="D38" t="str">
        <f>VLOOKUP(B38, [2]Main!$B$3:$D$376, 3, FALSE)</f>
        <v>Other Local Centres</v>
      </c>
      <c r="E38" s="5">
        <v>2.8900000000000002E-3</v>
      </c>
      <c r="F38" s="5">
        <v>0</v>
      </c>
      <c r="G38" s="5">
        <v>0</v>
      </c>
      <c r="H38" s="5">
        <v>5.935E-2</v>
      </c>
      <c r="I38" s="5">
        <v>0</v>
      </c>
      <c r="J38" s="5">
        <v>0</v>
      </c>
      <c r="K38" s="5">
        <v>0</v>
      </c>
      <c r="L38" s="5">
        <v>0</v>
      </c>
      <c r="M38" s="5">
        <v>0</v>
      </c>
      <c r="N38" s="5">
        <v>0</v>
      </c>
      <c r="O38" s="5">
        <v>0</v>
      </c>
      <c r="P38" s="5">
        <v>0</v>
      </c>
      <c r="Q38" s="5">
        <v>0</v>
      </c>
      <c r="R38" s="5">
        <v>0</v>
      </c>
      <c r="S38" s="5">
        <v>0</v>
      </c>
      <c r="U38" s="32">
        <f t="shared" si="2"/>
        <v>4.335</v>
      </c>
      <c r="V38" s="32">
        <f t="shared" si="4"/>
        <v>0</v>
      </c>
      <c r="W38" s="32">
        <f t="shared" si="4"/>
        <v>0</v>
      </c>
      <c r="X38" s="32">
        <f t="shared" si="4"/>
        <v>89.025000000000006</v>
      </c>
      <c r="Y38" s="32">
        <f t="shared" si="4"/>
        <v>0</v>
      </c>
      <c r="Z38" s="32">
        <f t="shared" si="5"/>
        <v>0</v>
      </c>
      <c r="AA38" s="32">
        <f t="shared" si="5"/>
        <v>0</v>
      </c>
      <c r="AB38" s="32">
        <f t="shared" si="5"/>
        <v>0</v>
      </c>
      <c r="AC38" s="32">
        <f t="shared" si="5"/>
        <v>0</v>
      </c>
      <c r="AD38" s="32">
        <f t="shared" si="6"/>
        <v>0</v>
      </c>
      <c r="AE38" s="32">
        <f t="shared" si="6"/>
        <v>0</v>
      </c>
      <c r="AF38" s="32">
        <f t="shared" si="6"/>
        <v>0</v>
      </c>
      <c r="AG38" s="32">
        <f t="shared" si="6"/>
        <v>0</v>
      </c>
      <c r="AH38" s="32">
        <f t="shared" si="7"/>
        <v>0</v>
      </c>
      <c r="AI38" s="32">
        <f t="shared" si="7"/>
        <v>0</v>
      </c>
      <c r="AJ38" s="32">
        <f>VLOOKUP(B38, '[3]Q09 Top-up'!$A$6:$B$392, 2, FALSE)</f>
        <v>15</v>
      </c>
      <c r="AK38">
        <f>VLOOKUP(B38, '[3]Q09 Top-up'!$A$6:$C$392, 3, FALSE)</f>
        <v>5</v>
      </c>
      <c r="AN38" s="5">
        <f t="shared" si="3"/>
        <v>2.0995026060384851E-3</v>
      </c>
      <c r="AO38" s="5">
        <f t="shared" si="3"/>
        <v>0</v>
      </c>
      <c r="AP38" s="5">
        <f t="shared" si="3"/>
        <v>0</v>
      </c>
      <c r="AQ38" s="5">
        <f t="shared" si="3"/>
        <v>4.5605408532506837E-2</v>
      </c>
      <c r="AR38" s="5">
        <f t="shared" si="3"/>
        <v>0</v>
      </c>
      <c r="AS38" s="5">
        <f t="shared" si="8"/>
        <v>0</v>
      </c>
      <c r="AT38" s="5">
        <f t="shared" si="8"/>
        <v>0</v>
      </c>
      <c r="AU38" s="5">
        <f t="shared" si="8"/>
        <v>0</v>
      </c>
      <c r="AV38" s="5">
        <f t="shared" si="8"/>
        <v>0</v>
      </c>
      <c r="AW38" s="5">
        <f t="shared" si="9"/>
        <v>0</v>
      </c>
      <c r="AX38" s="5">
        <f t="shared" si="9"/>
        <v>0</v>
      </c>
      <c r="AY38" s="5">
        <f t="shared" si="9"/>
        <v>0</v>
      </c>
      <c r="AZ38" s="5">
        <f t="shared" si="9"/>
        <v>0</v>
      </c>
      <c r="BA38" s="5">
        <f t="shared" si="10"/>
        <v>0</v>
      </c>
      <c r="BB38" s="5">
        <f t="shared" si="10"/>
        <v>0</v>
      </c>
    </row>
    <row r="39" spans="1:54" hidden="1" x14ac:dyDescent="0.35">
      <c r="A39" s="2" t="s">
        <v>3</v>
      </c>
      <c r="B39" s="1" t="s">
        <v>53</v>
      </c>
      <c r="C39" t="str">
        <f>VLOOKUP(B39, [2]Main!$B$3:$D$376, 2, FALSE)</f>
        <v>Local Centres</v>
      </c>
      <c r="D39" t="str">
        <f>VLOOKUP(B39, [2]Main!$B$3:$D$376, 3, FALSE)</f>
        <v>Oldbrook LC</v>
      </c>
      <c r="E39" s="5">
        <v>5.8700000000000002E-3</v>
      </c>
      <c r="F39" s="5">
        <v>0</v>
      </c>
      <c r="G39" s="5">
        <v>0</v>
      </c>
      <c r="H39" s="5">
        <v>5.3929999999999999E-2</v>
      </c>
      <c r="I39" s="5">
        <v>3.6020000000000003E-2</v>
      </c>
      <c r="J39" s="5">
        <v>0</v>
      </c>
      <c r="K39" s="5">
        <v>3.6810000000000002E-2</v>
      </c>
      <c r="L39" s="5">
        <v>0</v>
      </c>
      <c r="M39" s="5">
        <v>0</v>
      </c>
      <c r="N39" s="5">
        <v>0</v>
      </c>
      <c r="O39" s="5">
        <v>0</v>
      </c>
      <c r="P39" s="5">
        <v>0</v>
      </c>
      <c r="Q39" s="5">
        <v>0</v>
      </c>
      <c r="R39" s="5">
        <v>0</v>
      </c>
      <c r="S39" s="5">
        <v>0</v>
      </c>
      <c r="U39" s="32">
        <f t="shared" si="2"/>
        <v>10.665790000000001</v>
      </c>
      <c r="V39" s="32">
        <f t="shared" si="4"/>
        <v>0</v>
      </c>
      <c r="W39" s="32">
        <f t="shared" si="4"/>
        <v>0</v>
      </c>
      <c r="X39" s="32">
        <f t="shared" si="4"/>
        <v>97.99081000000001</v>
      </c>
      <c r="Y39" s="32">
        <f t="shared" si="4"/>
        <v>65.448340000000016</v>
      </c>
      <c r="Z39" s="32">
        <f t="shared" si="5"/>
        <v>0</v>
      </c>
      <c r="AA39" s="32">
        <f t="shared" si="5"/>
        <v>66.883770000000013</v>
      </c>
      <c r="AB39" s="32">
        <f t="shared" si="5"/>
        <v>0</v>
      </c>
      <c r="AC39" s="32">
        <f t="shared" si="5"/>
        <v>0</v>
      </c>
      <c r="AD39" s="32">
        <f t="shared" si="6"/>
        <v>0</v>
      </c>
      <c r="AE39" s="32">
        <f t="shared" si="6"/>
        <v>0</v>
      </c>
      <c r="AF39" s="32">
        <f t="shared" si="6"/>
        <v>0</v>
      </c>
      <c r="AG39" s="32">
        <f t="shared" si="6"/>
        <v>0</v>
      </c>
      <c r="AH39" s="32">
        <f t="shared" si="7"/>
        <v>0</v>
      </c>
      <c r="AI39" s="32">
        <f t="shared" si="7"/>
        <v>0</v>
      </c>
      <c r="AJ39" s="32">
        <f>VLOOKUP(B39, '[3]Q09 Top-up'!$A$6:$B$392, 2, FALSE)</f>
        <v>18.170000000000002</v>
      </c>
      <c r="AK39">
        <f>VLOOKUP(B39, '[3]Q09 Top-up'!$A$6:$C$392, 3, FALSE)</f>
        <v>7</v>
      </c>
      <c r="AN39" s="5">
        <f t="shared" si="3"/>
        <v>5.1655949020667164E-3</v>
      </c>
      <c r="AO39" s="5">
        <f t="shared" si="3"/>
        <v>0</v>
      </c>
      <c r="AP39" s="5">
        <f t="shared" si="3"/>
        <v>0</v>
      </c>
      <c r="AQ39" s="5">
        <f t="shared" si="3"/>
        <v>5.0198381606079825E-2</v>
      </c>
      <c r="AR39" s="5">
        <f t="shared" si="3"/>
        <v>2.9254740736995632E-2</v>
      </c>
      <c r="AS39" s="5">
        <f t="shared" si="8"/>
        <v>0</v>
      </c>
      <c r="AT39" s="5">
        <f t="shared" si="8"/>
        <v>3.5178030748799348E-2</v>
      </c>
      <c r="AU39" s="5">
        <f t="shared" si="8"/>
        <v>0</v>
      </c>
      <c r="AV39" s="5">
        <f t="shared" si="8"/>
        <v>0</v>
      </c>
      <c r="AW39" s="5">
        <f t="shared" si="9"/>
        <v>0</v>
      </c>
      <c r="AX39" s="5">
        <f t="shared" si="9"/>
        <v>0</v>
      </c>
      <c r="AY39" s="5">
        <f t="shared" si="9"/>
        <v>0</v>
      </c>
      <c r="AZ39" s="5">
        <f t="shared" si="9"/>
        <v>0</v>
      </c>
      <c r="BA39" s="5">
        <f t="shared" si="10"/>
        <v>0</v>
      </c>
      <c r="BB39" s="5">
        <f t="shared" si="10"/>
        <v>0</v>
      </c>
    </row>
    <row r="40" spans="1:54" hidden="1" x14ac:dyDescent="0.35">
      <c r="A40" s="2" t="s">
        <v>3</v>
      </c>
      <c r="B40" s="1" t="s">
        <v>54</v>
      </c>
      <c r="C40" t="str">
        <f>VLOOKUP(B40, [2]Main!$B$3:$D$376, 2, FALSE)</f>
        <v>Local Centres</v>
      </c>
      <c r="D40" t="str">
        <f>VLOOKUP(B40, [2]Main!$B$3:$D$376, 3, FALSE)</f>
        <v>Other Local Centres</v>
      </c>
      <c r="E40" s="5">
        <v>0</v>
      </c>
      <c r="F40" s="5">
        <v>0</v>
      </c>
      <c r="G40" s="5">
        <v>0</v>
      </c>
      <c r="H40" s="5">
        <v>0</v>
      </c>
      <c r="I40" s="5">
        <v>0</v>
      </c>
      <c r="J40" s="5">
        <v>0</v>
      </c>
      <c r="K40" s="5">
        <v>0</v>
      </c>
      <c r="L40" s="5">
        <v>0</v>
      </c>
      <c r="M40" s="5">
        <v>0</v>
      </c>
      <c r="N40" s="5">
        <v>0</v>
      </c>
      <c r="O40" s="5">
        <v>0</v>
      </c>
      <c r="P40" s="5">
        <v>0</v>
      </c>
      <c r="Q40" s="5">
        <v>0</v>
      </c>
      <c r="R40" s="5">
        <v>0</v>
      </c>
      <c r="S40" s="5">
        <v>0</v>
      </c>
      <c r="U40" s="32">
        <f t="shared" si="2"/>
        <v>0</v>
      </c>
      <c r="V40" s="32">
        <f t="shared" si="4"/>
        <v>0</v>
      </c>
      <c r="W40" s="32">
        <f t="shared" si="4"/>
        <v>0</v>
      </c>
      <c r="X40" s="32">
        <f t="shared" si="4"/>
        <v>0</v>
      </c>
      <c r="Y40" s="32">
        <f t="shared" si="4"/>
        <v>0</v>
      </c>
      <c r="Z40" s="32">
        <f t="shared" si="5"/>
        <v>0</v>
      </c>
      <c r="AA40" s="32">
        <f t="shared" si="5"/>
        <v>0</v>
      </c>
      <c r="AB40" s="32">
        <f t="shared" si="5"/>
        <v>0</v>
      </c>
      <c r="AC40" s="32">
        <f t="shared" si="5"/>
        <v>0</v>
      </c>
      <c r="AD40" s="32">
        <f t="shared" si="6"/>
        <v>0</v>
      </c>
      <c r="AE40" s="32">
        <f t="shared" si="6"/>
        <v>0</v>
      </c>
      <c r="AF40" s="32">
        <f t="shared" si="6"/>
        <v>0</v>
      </c>
      <c r="AG40" s="32">
        <f t="shared" si="6"/>
        <v>0</v>
      </c>
      <c r="AH40" s="32">
        <f t="shared" si="7"/>
        <v>0</v>
      </c>
      <c r="AI40" s="32">
        <f t="shared" si="7"/>
        <v>0</v>
      </c>
      <c r="AJ40" s="32">
        <f>VLOOKUP(B40, '[3]Q09 Top-up'!$A$6:$B$392, 2, FALSE)</f>
        <v>0</v>
      </c>
      <c r="AK40">
        <f>VLOOKUP(B40, '[3]Q09 Top-up'!$A$6:$C$392, 3, FALSE)</f>
        <v>0</v>
      </c>
      <c r="AN40" s="5">
        <f t="shared" si="3"/>
        <v>0</v>
      </c>
      <c r="AO40" s="5">
        <f t="shared" si="3"/>
        <v>0</v>
      </c>
      <c r="AP40" s="5">
        <f t="shared" si="3"/>
        <v>0</v>
      </c>
      <c r="AQ40" s="5">
        <f t="shared" si="3"/>
        <v>0</v>
      </c>
      <c r="AR40" s="5">
        <f t="shared" si="3"/>
        <v>0</v>
      </c>
      <c r="AS40" s="5">
        <f t="shared" si="8"/>
        <v>0</v>
      </c>
      <c r="AT40" s="5">
        <f t="shared" si="8"/>
        <v>0</v>
      </c>
      <c r="AU40" s="5">
        <f t="shared" si="8"/>
        <v>0</v>
      </c>
      <c r="AV40" s="5">
        <f t="shared" si="8"/>
        <v>0</v>
      </c>
      <c r="AW40" s="5">
        <f t="shared" si="9"/>
        <v>0</v>
      </c>
      <c r="AX40" s="5">
        <f t="shared" si="9"/>
        <v>0</v>
      </c>
      <c r="AY40" s="5">
        <f t="shared" si="9"/>
        <v>0</v>
      </c>
      <c r="AZ40" s="5">
        <f t="shared" si="9"/>
        <v>0</v>
      </c>
      <c r="BA40" s="5">
        <f t="shared" si="10"/>
        <v>0</v>
      </c>
      <c r="BB40" s="5">
        <f t="shared" si="10"/>
        <v>0</v>
      </c>
    </row>
    <row r="41" spans="1:54" hidden="1" x14ac:dyDescent="0.35">
      <c r="A41" s="2" t="s">
        <v>3</v>
      </c>
      <c r="B41" s="1" t="s">
        <v>55</v>
      </c>
      <c r="C41" t="str">
        <f>VLOOKUP(B41, [2]Main!$B$3:$D$376, 2, FALSE)</f>
        <v>Central Milton Keynes</v>
      </c>
      <c r="D41" t="str">
        <f>VLOOKUP(B41, [2]Main!$B$3:$D$376, 3, FALSE)</f>
        <v>Central Milton Keynes - Other in Centre</v>
      </c>
      <c r="E41" s="5">
        <v>1.65E-3</v>
      </c>
      <c r="F41" s="5">
        <v>0</v>
      </c>
      <c r="G41" s="5">
        <v>0</v>
      </c>
      <c r="H41" s="5">
        <v>0</v>
      </c>
      <c r="I41" s="5">
        <v>3.8700000000000002E-3</v>
      </c>
      <c r="J41" s="5">
        <v>0</v>
      </c>
      <c r="K41" s="5">
        <v>0</v>
      </c>
      <c r="L41" s="5">
        <v>3.1669999999999997E-2</v>
      </c>
      <c r="M41" s="5">
        <v>0</v>
      </c>
      <c r="N41" s="5">
        <v>0</v>
      </c>
      <c r="O41" s="5">
        <v>0</v>
      </c>
      <c r="P41" s="5">
        <v>0</v>
      </c>
      <c r="Q41" s="5">
        <v>0</v>
      </c>
      <c r="R41" s="5">
        <v>0</v>
      </c>
      <c r="S41" s="5">
        <v>0</v>
      </c>
      <c r="U41" s="32">
        <f t="shared" si="2"/>
        <v>5.2255500000000001</v>
      </c>
      <c r="V41" s="32">
        <f t="shared" si="4"/>
        <v>0</v>
      </c>
      <c r="W41" s="32">
        <f t="shared" si="4"/>
        <v>0</v>
      </c>
      <c r="X41" s="32">
        <f t="shared" si="4"/>
        <v>0</v>
      </c>
      <c r="Y41" s="32">
        <f t="shared" si="4"/>
        <v>12.256290000000002</v>
      </c>
      <c r="Z41" s="32">
        <f t="shared" si="5"/>
        <v>0</v>
      </c>
      <c r="AA41" s="32">
        <f t="shared" si="5"/>
        <v>0</v>
      </c>
      <c r="AB41" s="32">
        <f t="shared" si="5"/>
        <v>100.29888999999999</v>
      </c>
      <c r="AC41" s="32">
        <f t="shared" si="5"/>
        <v>0</v>
      </c>
      <c r="AD41" s="32">
        <f t="shared" si="6"/>
        <v>0</v>
      </c>
      <c r="AE41" s="32">
        <f t="shared" si="6"/>
        <v>0</v>
      </c>
      <c r="AF41" s="32">
        <f t="shared" si="6"/>
        <v>0</v>
      </c>
      <c r="AG41" s="32">
        <f t="shared" si="6"/>
        <v>0</v>
      </c>
      <c r="AH41" s="32">
        <f t="shared" si="7"/>
        <v>0</v>
      </c>
      <c r="AI41" s="32">
        <f t="shared" si="7"/>
        <v>0</v>
      </c>
      <c r="AJ41" s="32">
        <f>VLOOKUP(B41, '[3]Q09 Top-up'!$A$6:$B$392, 2, FALSE)</f>
        <v>31.67</v>
      </c>
      <c r="AK41">
        <f>VLOOKUP(B41, '[3]Q09 Top-up'!$A$6:$C$392, 3, FALSE)</f>
        <v>3</v>
      </c>
      <c r="AN41" s="5">
        <f t="shared" si="3"/>
        <v>2.5308087296388479E-3</v>
      </c>
      <c r="AO41" s="5">
        <f t="shared" si="3"/>
        <v>0</v>
      </c>
      <c r="AP41" s="5">
        <f t="shared" si="3"/>
        <v>0</v>
      </c>
      <c r="AQ41" s="5">
        <f t="shared" si="3"/>
        <v>0</v>
      </c>
      <c r="AR41" s="5">
        <f t="shared" si="3"/>
        <v>5.4784366776519031E-3</v>
      </c>
      <c r="AS41" s="5">
        <f t="shared" si="8"/>
        <v>0</v>
      </c>
      <c r="AT41" s="5">
        <f t="shared" si="8"/>
        <v>0</v>
      </c>
      <c r="AU41" s="5">
        <f t="shared" si="8"/>
        <v>5.0689587542271847E-2</v>
      </c>
      <c r="AV41" s="5">
        <f t="shared" si="8"/>
        <v>0</v>
      </c>
      <c r="AW41" s="5">
        <f t="shared" si="9"/>
        <v>0</v>
      </c>
      <c r="AX41" s="5">
        <f t="shared" si="9"/>
        <v>0</v>
      </c>
      <c r="AY41" s="5">
        <f t="shared" si="9"/>
        <v>0</v>
      </c>
      <c r="AZ41" s="5">
        <f t="shared" si="9"/>
        <v>0</v>
      </c>
      <c r="BA41" s="5">
        <f t="shared" si="10"/>
        <v>0</v>
      </c>
      <c r="BB41" s="5">
        <f t="shared" si="10"/>
        <v>0</v>
      </c>
    </row>
    <row r="42" spans="1:54" hidden="1" x14ac:dyDescent="0.35">
      <c r="A42" s="2" t="s">
        <v>3</v>
      </c>
      <c r="B42" s="1" t="s">
        <v>56</v>
      </c>
      <c r="C42" t="str">
        <f>VLOOKUP(B42, [2]Main!$B$3:$D$376, 2, FALSE)</f>
        <v>Central Milton Keynes</v>
      </c>
      <c r="D42" t="str">
        <f>VLOOKUP(B42, [2]Main!$B$3:$D$376, 3, FALSE)</f>
        <v>Central Milton Keynes - Other in Centre</v>
      </c>
      <c r="E42" s="5">
        <v>1.7099999999999999E-3</v>
      </c>
      <c r="F42" s="5">
        <v>0</v>
      </c>
      <c r="G42" s="5">
        <v>0</v>
      </c>
      <c r="H42" s="5">
        <v>0</v>
      </c>
      <c r="I42" s="5">
        <v>0</v>
      </c>
      <c r="J42" s="5">
        <v>6.6600000000000001E-3</v>
      </c>
      <c r="K42" s="5">
        <v>1.771E-2</v>
      </c>
      <c r="L42" s="5">
        <v>1.9230000000000001E-2</v>
      </c>
      <c r="M42" s="5">
        <v>0</v>
      </c>
      <c r="N42" s="5">
        <v>0</v>
      </c>
      <c r="O42" s="5">
        <v>0</v>
      </c>
      <c r="P42" s="5">
        <v>0</v>
      </c>
      <c r="Q42" s="5">
        <v>0</v>
      </c>
      <c r="R42" s="5">
        <v>0</v>
      </c>
      <c r="S42" s="5">
        <v>0</v>
      </c>
      <c r="U42" s="32">
        <f t="shared" si="2"/>
        <v>2.9925000000000002</v>
      </c>
      <c r="V42" s="32">
        <f t="shared" si="4"/>
        <v>0</v>
      </c>
      <c r="W42" s="32">
        <f t="shared" si="4"/>
        <v>0</v>
      </c>
      <c r="X42" s="32">
        <f t="shared" si="4"/>
        <v>0</v>
      </c>
      <c r="Y42" s="32">
        <f t="shared" si="4"/>
        <v>0</v>
      </c>
      <c r="Z42" s="32">
        <f t="shared" si="5"/>
        <v>11.654999999999999</v>
      </c>
      <c r="AA42" s="32">
        <f t="shared" si="5"/>
        <v>30.9925</v>
      </c>
      <c r="AB42" s="32">
        <f t="shared" si="5"/>
        <v>33.652500000000003</v>
      </c>
      <c r="AC42" s="32">
        <f t="shared" si="5"/>
        <v>0</v>
      </c>
      <c r="AD42" s="32">
        <f t="shared" si="6"/>
        <v>0</v>
      </c>
      <c r="AE42" s="32">
        <f t="shared" si="6"/>
        <v>0</v>
      </c>
      <c r="AF42" s="32">
        <f t="shared" si="6"/>
        <v>0</v>
      </c>
      <c r="AG42" s="32">
        <f t="shared" si="6"/>
        <v>0</v>
      </c>
      <c r="AH42" s="32">
        <f t="shared" si="7"/>
        <v>0</v>
      </c>
      <c r="AI42" s="32">
        <f t="shared" si="7"/>
        <v>0</v>
      </c>
      <c r="AJ42" s="32">
        <f>VLOOKUP(B42, '[3]Q09 Top-up'!$A$6:$B$392, 2, FALSE)</f>
        <v>17.5</v>
      </c>
      <c r="AK42">
        <f>VLOOKUP(B42, '[3]Q09 Top-up'!$A$6:$C$392, 3, FALSE)</f>
        <v>3</v>
      </c>
      <c r="AN42" s="5">
        <f t="shared" si="3"/>
        <v>1.4493106225075356E-3</v>
      </c>
      <c r="AO42" s="5">
        <f t="shared" si="3"/>
        <v>0</v>
      </c>
      <c r="AP42" s="5">
        <f t="shared" si="3"/>
        <v>0</v>
      </c>
      <c r="AQ42" s="5">
        <f t="shared" si="3"/>
        <v>0</v>
      </c>
      <c r="AR42" s="5">
        <f t="shared" si="3"/>
        <v>0</v>
      </c>
      <c r="AS42" s="5">
        <f t="shared" si="8"/>
        <v>7.0490617875667702E-3</v>
      </c>
      <c r="AT42" s="5">
        <f t="shared" si="8"/>
        <v>1.6300742586462511E-2</v>
      </c>
      <c r="AU42" s="5">
        <f t="shared" si="8"/>
        <v>1.7007479791314777E-2</v>
      </c>
      <c r="AV42" s="5">
        <f t="shared" si="8"/>
        <v>0</v>
      </c>
      <c r="AW42" s="5">
        <f t="shared" si="9"/>
        <v>0</v>
      </c>
      <c r="AX42" s="5">
        <f t="shared" si="9"/>
        <v>0</v>
      </c>
      <c r="AY42" s="5">
        <f t="shared" si="9"/>
        <v>0</v>
      </c>
      <c r="AZ42" s="5">
        <f t="shared" si="9"/>
        <v>0</v>
      </c>
      <c r="BA42" s="5">
        <f t="shared" si="10"/>
        <v>0</v>
      </c>
      <c r="BB42" s="5">
        <f t="shared" si="10"/>
        <v>0</v>
      </c>
    </row>
    <row r="43" spans="1:54" hidden="1" x14ac:dyDescent="0.35">
      <c r="A43" s="2" t="s">
        <v>3</v>
      </c>
      <c r="B43" s="1" t="s">
        <v>57</v>
      </c>
      <c r="C43" t="str">
        <f>VLOOKUP(B43, [2]Main!$B$3:$D$376, 2, FALSE)</f>
        <v>Central Milton Keynes</v>
      </c>
      <c r="D43" t="str">
        <f>VLOOKUP(B43, [2]Main!$B$3:$D$376, 3, FALSE)</f>
        <v>Central Milton Keynes - Other in Centre</v>
      </c>
      <c r="E43" s="5">
        <v>1.15E-3</v>
      </c>
      <c r="F43" s="5">
        <v>5.4799999999999996E-3</v>
      </c>
      <c r="G43" s="5">
        <v>0</v>
      </c>
      <c r="H43" s="5">
        <v>0</v>
      </c>
      <c r="I43" s="5">
        <v>0</v>
      </c>
      <c r="J43" s="5">
        <v>1.7049999999999999E-2</v>
      </c>
      <c r="K43" s="5">
        <v>6.94E-3</v>
      </c>
      <c r="L43" s="5">
        <v>0</v>
      </c>
      <c r="M43" s="5">
        <v>0</v>
      </c>
      <c r="N43" s="5">
        <v>0</v>
      </c>
      <c r="O43" s="5">
        <v>0</v>
      </c>
      <c r="P43" s="5">
        <v>0</v>
      </c>
      <c r="Q43" s="5">
        <v>0</v>
      </c>
      <c r="R43" s="5">
        <v>0</v>
      </c>
      <c r="S43" s="5">
        <v>0</v>
      </c>
      <c r="U43" s="32">
        <f t="shared" si="2"/>
        <v>1.76295</v>
      </c>
      <c r="V43" s="32">
        <f t="shared" si="4"/>
        <v>8.4008400000000005</v>
      </c>
      <c r="W43" s="32">
        <f t="shared" si="4"/>
        <v>0</v>
      </c>
      <c r="X43" s="32">
        <f t="shared" si="4"/>
        <v>0</v>
      </c>
      <c r="Y43" s="32">
        <f t="shared" si="4"/>
        <v>0</v>
      </c>
      <c r="Z43" s="32">
        <f t="shared" si="5"/>
        <v>26.137650000000001</v>
      </c>
      <c r="AA43" s="32">
        <f t="shared" si="5"/>
        <v>10.63902</v>
      </c>
      <c r="AB43" s="32">
        <f t="shared" si="5"/>
        <v>0</v>
      </c>
      <c r="AC43" s="32">
        <f t="shared" si="5"/>
        <v>0</v>
      </c>
      <c r="AD43" s="32">
        <f t="shared" si="6"/>
        <v>0</v>
      </c>
      <c r="AE43" s="32">
        <f t="shared" si="6"/>
        <v>0</v>
      </c>
      <c r="AF43" s="32">
        <f t="shared" si="6"/>
        <v>0</v>
      </c>
      <c r="AG43" s="32">
        <f t="shared" si="6"/>
        <v>0</v>
      </c>
      <c r="AH43" s="32">
        <f t="shared" si="7"/>
        <v>0</v>
      </c>
      <c r="AI43" s="32">
        <f t="shared" si="7"/>
        <v>0</v>
      </c>
      <c r="AJ43" s="32">
        <f>VLOOKUP(B43, '[3]Q09 Top-up'!$A$6:$B$392, 2, FALSE)</f>
        <v>15.33</v>
      </c>
      <c r="AK43">
        <f>VLOOKUP(B43, '[3]Q09 Top-up'!$A$6:$C$392, 3, FALSE)</f>
        <v>3</v>
      </c>
      <c r="AN43" s="5">
        <f t="shared" si="3"/>
        <v>8.5382194217198328E-4</v>
      </c>
      <c r="AO43" s="5">
        <f t="shared" si="3"/>
        <v>3.7648652014220288E-3</v>
      </c>
      <c r="AP43" s="5">
        <f t="shared" si="3"/>
        <v>0</v>
      </c>
      <c r="AQ43" s="5">
        <f t="shared" si="3"/>
        <v>0</v>
      </c>
      <c r="AR43" s="5">
        <f t="shared" si="3"/>
        <v>0</v>
      </c>
      <c r="AS43" s="5">
        <f t="shared" si="8"/>
        <v>1.5808314871882848E-2</v>
      </c>
      <c r="AT43" s="5">
        <f t="shared" si="8"/>
        <v>5.5956739982972129E-3</v>
      </c>
      <c r="AU43" s="5">
        <f t="shared" si="8"/>
        <v>0</v>
      </c>
      <c r="AV43" s="5">
        <f t="shared" si="8"/>
        <v>0</v>
      </c>
      <c r="AW43" s="5">
        <f t="shared" si="9"/>
        <v>0</v>
      </c>
      <c r="AX43" s="5">
        <f t="shared" si="9"/>
        <v>0</v>
      </c>
      <c r="AY43" s="5">
        <f t="shared" si="9"/>
        <v>0</v>
      </c>
      <c r="AZ43" s="5">
        <f t="shared" si="9"/>
        <v>0</v>
      </c>
      <c r="BA43" s="5">
        <f t="shared" si="10"/>
        <v>0</v>
      </c>
      <c r="BB43" s="5">
        <f t="shared" si="10"/>
        <v>0</v>
      </c>
    </row>
    <row r="44" spans="1:54" hidden="1" x14ac:dyDescent="0.35">
      <c r="A44" s="2" t="s">
        <v>3</v>
      </c>
      <c r="B44" s="1" t="s">
        <v>58</v>
      </c>
      <c r="C44" t="str">
        <f>VLOOKUP(B44, [2]Main!$B$3:$D$376, 2, FALSE)</f>
        <v>Central Milton Keynes</v>
      </c>
      <c r="D44" t="str">
        <f>VLOOKUP(B44, [2]Main!$B$3:$D$376, 3, FALSE)</f>
        <v>Morrisons Superstore, Elder Gate, Westcroft</v>
      </c>
      <c r="E44" s="5">
        <v>1.251E-2</v>
      </c>
      <c r="F44" s="5">
        <v>0</v>
      </c>
      <c r="G44" s="5">
        <v>0</v>
      </c>
      <c r="H44" s="5">
        <v>6.2390000000000001E-2</v>
      </c>
      <c r="I44" s="5">
        <v>0</v>
      </c>
      <c r="J44" s="5">
        <v>8.1809999999999994E-2</v>
      </c>
      <c r="K44" s="5">
        <v>7.8380000000000005E-2</v>
      </c>
      <c r="L44" s="5">
        <v>4.8700000000000002E-3</v>
      </c>
      <c r="M44" s="5">
        <v>0</v>
      </c>
      <c r="N44" s="5">
        <v>0</v>
      </c>
      <c r="O44" s="5">
        <v>0</v>
      </c>
      <c r="P44" s="5">
        <v>0</v>
      </c>
      <c r="Q44" s="5">
        <v>0</v>
      </c>
      <c r="R44" s="5">
        <v>1.8460000000000001E-2</v>
      </c>
      <c r="S44" s="5">
        <v>0</v>
      </c>
      <c r="U44" s="32">
        <f t="shared" si="2"/>
        <v>31.199940000000005</v>
      </c>
      <c r="V44" s="32">
        <f t="shared" si="4"/>
        <v>0</v>
      </c>
      <c r="W44" s="32">
        <f t="shared" si="4"/>
        <v>0</v>
      </c>
      <c r="X44" s="32">
        <f t="shared" si="4"/>
        <v>155.60066</v>
      </c>
      <c r="Y44" s="32">
        <f t="shared" si="4"/>
        <v>0</v>
      </c>
      <c r="Z44" s="32">
        <f t="shared" si="5"/>
        <v>204.03414000000001</v>
      </c>
      <c r="AA44" s="32">
        <f t="shared" si="5"/>
        <v>195.47972000000001</v>
      </c>
      <c r="AB44" s="32">
        <f t="shared" si="5"/>
        <v>12.14578</v>
      </c>
      <c r="AC44" s="32">
        <f t="shared" si="5"/>
        <v>0</v>
      </c>
      <c r="AD44" s="32">
        <f t="shared" si="6"/>
        <v>0</v>
      </c>
      <c r="AE44" s="32">
        <f t="shared" si="6"/>
        <v>0</v>
      </c>
      <c r="AF44" s="32">
        <f t="shared" si="6"/>
        <v>0</v>
      </c>
      <c r="AG44" s="32">
        <f t="shared" si="6"/>
        <v>0</v>
      </c>
      <c r="AH44" s="32">
        <f t="shared" si="7"/>
        <v>46.039240000000007</v>
      </c>
      <c r="AI44" s="32">
        <f t="shared" si="7"/>
        <v>0</v>
      </c>
      <c r="AJ44" s="32">
        <f>VLOOKUP(B44, '[3]Q09 Top-up'!$A$6:$B$392, 2, FALSE)</f>
        <v>24.94</v>
      </c>
      <c r="AK44">
        <f>VLOOKUP(B44, '[3]Q09 Top-up'!$A$6:$C$392, 3, FALSE)</f>
        <v>18</v>
      </c>
      <c r="AN44" s="5">
        <f t="shared" si="3"/>
        <v>1.5110577932697667E-2</v>
      </c>
      <c r="AO44" s="5">
        <f t="shared" si="3"/>
        <v>0</v>
      </c>
      <c r="AP44" s="5">
        <f t="shared" si="3"/>
        <v>0</v>
      </c>
      <c r="AQ44" s="5">
        <f t="shared" si="3"/>
        <v>7.9710549477424272E-2</v>
      </c>
      <c r="AR44" s="5">
        <f t="shared" si="3"/>
        <v>0</v>
      </c>
      <c r="AS44" s="5">
        <f t="shared" si="8"/>
        <v>0.12340190987842546</v>
      </c>
      <c r="AT44" s="5">
        <f t="shared" si="8"/>
        <v>0.1028140549034046</v>
      </c>
      <c r="AU44" s="5">
        <f t="shared" si="8"/>
        <v>6.138299023839393E-3</v>
      </c>
      <c r="AV44" s="5">
        <f t="shared" si="8"/>
        <v>0</v>
      </c>
      <c r="AW44" s="5">
        <f t="shared" si="9"/>
        <v>0</v>
      </c>
      <c r="AX44" s="5">
        <f t="shared" si="9"/>
        <v>0</v>
      </c>
      <c r="AY44" s="5">
        <f t="shared" si="9"/>
        <v>0</v>
      </c>
      <c r="AZ44" s="5">
        <f t="shared" si="9"/>
        <v>0</v>
      </c>
      <c r="BA44" s="5">
        <f t="shared" si="10"/>
        <v>2.2251368311977507E-2</v>
      </c>
      <c r="BB44" s="5">
        <f t="shared" si="10"/>
        <v>0</v>
      </c>
    </row>
    <row r="45" spans="1:54" hidden="1" x14ac:dyDescent="0.35">
      <c r="A45" s="2" t="s">
        <v>3</v>
      </c>
      <c r="B45" s="1" t="s">
        <v>59</v>
      </c>
      <c r="C45" t="str">
        <f>VLOOKUP(B45, [2]Main!$B$3:$D$376, 2, FALSE)</f>
        <v>Local Centres</v>
      </c>
      <c r="D45" t="str">
        <f>VLOOKUP(B45, [2]Main!$B$3:$D$376, 3, FALSE)</f>
        <v>Other Local Centres</v>
      </c>
      <c r="E45" s="5">
        <v>2.5999999999999999E-3</v>
      </c>
      <c r="F45" s="5">
        <v>0</v>
      </c>
      <c r="G45" s="5">
        <v>0</v>
      </c>
      <c r="H45" s="5">
        <v>2.4750000000000001E-2</v>
      </c>
      <c r="I45" s="5">
        <v>0</v>
      </c>
      <c r="J45" s="5">
        <v>3.5450000000000002E-2</v>
      </c>
      <c r="K45" s="5">
        <v>0</v>
      </c>
      <c r="L45" s="5">
        <v>0</v>
      </c>
      <c r="M45" s="5">
        <v>0</v>
      </c>
      <c r="N45" s="5">
        <v>0</v>
      </c>
      <c r="O45" s="5">
        <v>0</v>
      </c>
      <c r="P45" s="5">
        <v>0</v>
      </c>
      <c r="Q45" s="5">
        <v>0</v>
      </c>
      <c r="R45" s="5">
        <v>0</v>
      </c>
      <c r="S45" s="5">
        <v>0</v>
      </c>
      <c r="U45" s="32">
        <f t="shared" si="2"/>
        <v>2.34</v>
      </c>
      <c r="V45" s="32">
        <f t="shared" si="4"/>
        <v>0</v>
      </c>
      <c r="W45" s="32">
        <f t="shared" si="4"/>
        <v>0</v>
      </c>
      <c r="X45" s="32">
        <f t="shared" si="4"/>
        <v>22.274999999999999</v>
      </c>
      <c r="Y45" s="32">
        <f t="shared" si="4"/>
        <v>0</v>
      </c>
      <c r="Z45" s="32">
        <f t="shared" si="5"/>
        <v>31.905000000000001</v>
      </c>
      <c r="AA45" s="32">
        <f t="shared" si="5"/>
        <v>0</v>
      </c>
      <c r="AB45" s="32">
        <f t="shared" si="5"/>
        <v>0</v>
      </c>
      <c r="AC45" s="32">
        <f t="shared" si="5"/>
        <v>0</v>
      </c>
      <c r="AD45" s="32">
        <f t="shared" si="6"/>
        <v>0</v>
      </c>
      <c r="AE45" s="32">
        <f t="shared" si="6"/>
        <v>0</v>
      </c>
      <c r="AF45" s="32">
        <f t="shared" si="6"/>
        <v>0</v>
      </c>
      <c r="AG45" s="32">
        <f t="shared" si="6"/>
        <v>0</v>
      </c>
      <c r="AH45" s="32">
        <f t="shared" si="7"/>
        <v>0</v>
      </c>
      <c r="AI45" s="32">
        <f t="shared" si="7"/>
        <v>0</v>
      </c>
      <c r="AJ45" s="32">
        <f>VLOOKUP(B45, '[3]Q09 Top-up'!$A$6:$B$392, 2, FALSE)</f>
        <v>9</v>
      </c>
      <c r="AK45">
        <f>VLOOKUP(B45, '[3]Q09 Top-up'!$A$6:$C$392, 3, FALSE)</f>
        <v>4</v>
      </c>
      <c r="AN45" s="5">
        <f t="shared" si="3"/>
        <v>1.1332955243667947E-3</v>
      </c>
      <c r="AO45" s="5">
        <f t="shared" si="3"/>
        <v>0</v>
      </c>
      <c r="AP45" s="5">
        <f t="shared" si="3"/>
        <v>0</v>
      </c>
      <c r="AQ45" s="5">
        <f t="shared" si="3"/>
        <v>1.1410957316052678E-2</v>
      </c>
      <c r="AR45" s="5">
        <f t="shared" si="3"/>
        <v>0</v>
      </c>
      <c r="AS45" s="5">
        <f t="shared" si="8"/>
        <v>1.9296466437779308E-2</v>
      </c>
      <c r="AT45" s="5">
        <f t="shared" si="8"/>
        <v>0</v>
      </c>
      <c r="AU45" s="5">
        <f t="shared" si="8"/>
        <v>0</v>
      </c>
      <c r="AV45" s="5">
        <f t="shared" si="8"/>
        <v>0</v>
      </c>
      <c r="AW45" s="5">
        <f t="shared" si="9"/>
        <v>0</v>
      </c>
      <c r="AX45" s="5">
        <f t="shared" si="9"/>
        <v>0</v>
      </c>
      <c r="AY45" s="5">
        <f t="shared" si="9"/>
        <v>0</v>
      </c>
      <c r="AZ45" s="5">
        <f t="shared" si="9"/>
        <v>0</v>
      </c>
      <c r="BA45" s="5">
        <f t="shared" si="10"/>
        <v>0</v>
      </c>
      <c r="BB45" s="5">
        <f t="shared" si="10"/>
        <v>0</v>
      </c>
    </row>
    <row r="46" spans="1:54" hidden="1" x14ac:dyDescent="0.35">
      <c r="A46" s="2" t="s">
        <v>3</v>
      </c>
      <c r="B46" s="1" t="s">
        <v>60</v>
      </c>
      <c r="C46" t="str">
        <f>VLOOKUP(B46, [2]Main!$B$3:$D$376, 2, FALSE)</f>
        <v>Local Centres</v>
      </c>
      <c r="D46" t="str">
        <f>VLOOKUP(B46, [2]Main!$B$3:$D$376, 3, FALSE)</f>
        <v>Other Local Centres</v>
      </c>
      <c r="E46" s="5">
        <v>1.4E-3</v>
      </c>
      <c r="F46" s="5">
        <v>0</v>
      </c>
      <c r="G46" s="5">
        <v>0</v>
      </c>
      <c r="H46" s="5">
        <v>2.8879999999999999E-2</v>
      </c>
      <c r="I46" s="5">
        <v>0</v>
      </c>
      <c r="J46" s="5">
        <v>0</v>
      </c>
      <c r="K46" s="5">
        <v>0</v>
      </c>
      <c r="L46" s="5">
        <v>0</v>
      </c>
      <c r="M46" s="5">
        <v>0</v>
      </c>
      <c r="N46" s="5">
        <v>0</v>
      </c>
      <c r="O46" s="5">
        <v>0</v>
      </c>
      <c r="P46" s="5">
        <v>0</v>
      </c>
      <c r="Q46" s="5">
        <v>0</v>
      </c>
      <c r="R46" s="5">
        <v>0</v>
      </c>
      <c r="S46" s="5">
        <v>0</v>
      </c>
      <c r="U46" s="32">
        <f t="shared" si="2"/>
        <v>0.70000000000000007</v>
      </c>
      <c r="V46" s="32">
        <f t="shared" si="4"/>
        <v>0</v>
      </c>
      <c r="W46" s="32">
        <f t="shared" si="4"/>
        <v>0</v>
      </c>
      <c r="X46" s="32">
        <f t="shared" si="4"/>
        <v>14.44</v>
      </c>
      <c r="Y46" s="32">
        <f t="shared" si="4"/>
        <v>0</v>
      </c>
      <c r="Z46" s="32">
        <f t="shared" si="5"/>
        <v>0</v>
      </c>
      <c r="AA46" s="32">
        <f t="shared" si="5"/>
        <v>0</v>
      </c>
      <c r="AB46" s="32">
        <f t="shared" si="5"/>
        <v>0</v>
      </c>
      <c r="AC46" s="32">
        <f t="shared" si="5"/>
        <v>0</v>
      </c>
      <c r="AD46" s="32">
        <f t="shared" si="6"/>
        <v>0</v>
      </c>
      <c r="AE46" s="32">
        <f t="shared" si="6"/>
        <v>0</v>
      </c>
      <c r="AF46" s="32">
        <f t="shared" si="6"/>
        <v>0</v>
      </c>
      <c r="AG46" s="32">
        <f t="shared" si="6"/>
        <v>0</v>
      </c>
      <c r="AH46" s="32">
        <f t="shared" si="7"/>
        <v>0</v>
      </c>
      <c r="AI46" s="32">
        <f t="shared" si="7"/>
        <v>0</v>
      </c>
      <c r="AJ46" s="32">
        <f>VLOOKUP(B46, '[3]Q09 Top-up'!$A$6:$B$392, 2, FALSE)</f>
        <v>5</v>
      </c>
      <c r="AK46">
        <f>VLOOKUP(B46, '[3]Q09 Top-up'!$A$6:$C$392, 3, FALSE)</f>
        <v>1</v>
      </c>
      <c r="AN46" s="5">
        <f t="shared" si="3"/>
        <v>3.390200286567335E-4</v>
      </c>
      <c r="AO46" s="5">
        <f t="shared" si="3"/>
        <v>0</v>
      </c>
      <c r="AP46" s="5">
        <f t="shared" si="3"/>
        <v>0</v>
      </c>
      <c r="AQ46" s="5">
        <f t="shared" si="3"/>
        <v>7.397271544053903E-3</v>
      </c>
      <c r="AR46" s="5">
        <f t="shared" si="3"/>
        <v>0</v>
      </c>
      <c r="AS46" s="5">
        <f t="shared" si="8"/>
        <v>0</v>
      </c>
      <c r="AT46" s="5">
        <f t="shared" si="8"/>
        <v>0</v>
      </c>
      <c r="AU46" s="5">
        <f t="shared" si="8"/>
        <v>0</v>
      </c>
      <c r="AV46" s="5">
        <f t="shared" si="8"/>
        <v>0</v>
      </c>
      <c r="AW46" s="5">
        <f t="shared" si="9"/>
        <v>0</v>
      </c>
      <c r="AX46" s="5">
        <f t="shared" si="9"/>
        <v>0</v>
      </c>
      <c r="AY46" s="5">
        <f t="shared" si="9"/>
        <v>0</v>
      </c>
      <c r="AZ46" s="5">
        <f t="shared" si="9"/>
        <v>0</v>
      </c>
      <c r="BA46" s="5">
        <f t="shared" si="10"/>
        <v>0</v>
      </c>
      <c r="BB46" s="5">
        <f t="shared" si="10"/>
        <v>0</v>
      </c>
    </row>
    <row r="47" spans="1:54" hidden="1" x14ac:dyDescent="0.35">
      <c r="A47" s="2" t="s">
        <v>3</v>
      </c>
      <c r="B47" s="1" t="s">
        <v>61</v>
      </c>
      <c r="C47" t="str">
        <f>VLOOKUP(B47, [2]Main!$B$3:$D$376, 2, FALSE)</f>
        <v>Central Milton Keynes</v>
      </c>
      <c r="D47" t="str">
        <f>VLOOKUP(B47, [2]Main!$B$3:$D$376, 3, FALSE)</f>
        <v>Sainsbury's Superstore, Witan Gate, Milton Keynes</v>
      </c>
      <c r="E47" s="5">
        <v>1.431E-2</v>
      </c>
      <c r="F47" s="5">
        <v>0</v>
      </c>
      <c r="G47" s="5">
        <v>0</v>
      </c>
      <c r="H47" s="5">
        <v>7.5249999999999997E-2</v>
      </c>
      <c r="I47" s="5">
        <v>0</v>
      </c>
      <c r="J47" s="5">
        <v>0</v>
      </c>
      <c r="K47" s="5">
        <v>6.59E-2</v>
      </c>
      <c r="L47" s="5">
        <v>1.244E-2</v>
      </c>
      <c r="M47" s="5">
        <v>0</v>
      </c>
      <c r="N47" s="5">
        <v>1.4149999999999999E-2</v>
      </c>
      <c r="O47" s="5">
        <v>0</v>
      </c>
      <c r="P47" s="5">
        <v>0</v>
      </c>
      <c r="Q47" s="5">
        <v>0</v>
      </c>
      <c r="R47" s="5">
        <v>2.5090000000000001E-2</v>
      </c>
      <c r="S47" s="5">
        <v>2.862E-2</v>
      </c>
      <c r="U47" s="32">
        <f t="shared" si="2"/>
        <v>49.12623</v>
      </c>
      <c r="V47" s="32">
        <f t="shared" si="4"/>
        <v>0</v>
      </c>
      <c r="W47" s="32">
        <f t="shared" si="4"/>
        <v>0</v>
      </c>
      <c r="X47" s="32">
        <f t="shared" si="4"/>
        <v>258.33324999999996</v>
      </c>
      <c r="Y47" s="32">
        <f t="shared" si="4"/>
        <v>0</v>
      </c>
      <c r="Z47" s="32">
        <f t="shared" si="5"/>
        <v>0</v>
      </c>
      <c r="AA47" s="32">
        <f t="shared" si="5"/>
        <v>226.2347</v>
      </c>
      <c r="AB47" s="32">
        <f t="shared" si="5"/>
        <v>42.706519999999998</v>
      </c>
      <c r="AC47" s="32">
        <f t="shared" si="5"/>
        <v>0</v>
      </c>
      <c r="AD47" s="32">
        <f t="shared" si="6"/>
        <v>48.576949999999997</v>
      </c>
      <c r="AE47" s="32">
        <f t="shared" si="6"/>
        <v>0</v>
      </c>
      <c r="AF47" s="32">
        <f t="shared" si="6"/>
        <v>0</v>
      </c>
      <c r="AG47" s="32">
        <f t="shared" si="6"/>
        <v>0</v>
      </c>
      <c r="AH47" s="32">
        <f t="shared" si="7"/>
        <v>86.133970000000005</v>
      </c>
      <c r="AI47" s="32">
        <f t="shared" si="7"/>
        <v>98.252459999999999</v>
      </c>
      <c r="AJ47" s="32">
        <f>VLOOKUP(B47, '[3]Q09 Top-up'!$A$6:$B$392, 2, FALSE)</f>
        <v>34.33</v>
      </c>
      <c r="AK47">
        <f>VLOOKUP(B47, '[3]Q09 Top-up'!$A$6:$C$392, 3, FALSE)</f>
        <v>15</v>
      </c>
      <c r="AN47" s="5">
        <f t="shared" si="3"/>
        <v>2.3792537003424683E-2</v>
      </c>
      <c r="AO47" s="5">
        <f t="shared" si="3"/>
        <v>0</v>
      </c>
      <c r="AP47" s="5">
        <f t="shared" si="3"/>
        <v>0</v>
      </c>
      <c r="AQ47" s="5">
        <f t="shared" si="3"/>
        <v>0.1323380331792218</v>
      </c>
      <c r="AR47" s="5">
        <f t="shared" si="3"/>
        <v>0</v>
      </c>
      <c r="AS47" s="5">
        <f t="shared" si="8"/>
        <v>0</v>
      </c>
      <c r="AT47" s="5">
        <f t="shared" si="8"/>
        <v>0.11898987202792836</v>
      </c>
      <c r="AU47" s="5">
        <f t="shared" si="8"/>
        <v>2.1583248669708944E-2</v>
      </c>
      <c r="AV47" s="5">
        <f t="shared" si="8"/>
        <v>0</v>
      </c>
      <c r="AW47" s="5">
        <f t="shared" si="9"/>
        <v>2.6606546264357812E-2</v>
      </c>
      <c r="AX47" s="5">
        <f t="shared" si="9"/>
        <v>0</v>
      </c>
      <c r="AY47" s="5">
        <f t="shared" si="9"/>
        <v>0</v>
      </c>
      <c r="AZ47" s="5">
        <f t="shared" si="9"/>
        <v>0</v>
      </c>
      <c r="BA47" s="5">
        <f t="shared" si="10"/>
        <v>4.1629677002548715E-2</v>
      </c>
      <c r="BB47" s="5">
        <f t="shared" si="10"/>
        <v>4.2459425147052872E-2</v>
      </c>
    </row>
    <row r="48" spans="1:54" hidden="1" x14ac:dyDescent="0.35">
      <c r="A48" s="2" t="s">
        <v>3</v>
      </c>
      <c r="B48" s="1" t="s">
        <v>62</v>
      </c>
      <c r="C48" t="str">
        <f>VLOOKUP(B48, [2]Main!$B$3:$D$376, 2, FALSE)</f>
        <v>Local Centres</v>
      </c>
      <c r="D48" t="str">
        <f>VLOOKUP(B48, [2]Main!$B$3:$D$376, 3, FALSE)</f>
        <v>Oldbrook LC</v>
      </c>
      <c r="E48" s="5">
        <v>9.5999999999999992E-3</v>
      </c>
      <c r="F48" s="5">
        <v>0</v>
      </c>
      <c r="G48" s="5">
        <v>2.5700000000000001E-2</v>
      </c>
      <c r="H48" s="5">
        <v>0.13222</v>
      </c>
      <c r="I48" s="5">
        <v>1.5259999999999999E-2</v>
      </c>
      <c r="J48" s="5">
        <v>0</v>
      </c>
      <c r="K48" s="5">
        <v>0</v>
      </c>
      <c r="L48" s="5">
        <v>0</v>
      </c>
      <c r="M48" s="5">
        <v>0</v>
      </c>
      <c r="N48" s="5">
        <v>0</v>
      </c>
      <c r="O48" s="5">
        <v>0</v>
      </c>
      <c r="P48" s="5">
        <v>0</v>
      </c>
      <c r="Q48" s="5">
        <v>0</v>
      </c>
      <c r="R48" s="5">
        <v>0</v>
      </c>
      <c r="S48" s="5">
        <v>0</v>
      </c>
      <c r="U48" s="32">
        <f t="shared" si="2"/>
        <v>12.959999999999999</v>
      </c>
      <c r="V48" s="32">
        <f t="shared" si="4"/>
        <v>0</v>
      </c>
      <c r="W48" s="32">
        <f t="shared" si="4"/>
        <v>34.695</v>
      </c>
      <c r="X48" s="32">
        <f t="shared" si="4"/>
        <v>178.49699999999999</v>
      </c>
      <c r="Y48" s="32">
        <f t="shared" si="4"/>
        <v>20.600999999999999</v>
      </c>
      <c r="Z48" s="32">
        <f t="shared" si="5"/>
        <v>0</v>
      </c>
      <c r="AA48" s="32">
        <f t="shared" si="5"/>
        <v>0</v>
      </c>
      <c r="AB48" s="32">
        <f t="shared" si="5"/>
        <v>0</v>
      </c>
      <c r="AC48" s="32">
        <f t="shared" si="5"/>
        <v>0</v>
      </c>
      <c r="AD48" s="32">
        <f t="shared" si="6"/>
        <v>0</v>
      </c>
      <c r="AE48" s="32">
        <f t="shared" si="6"/>
        <v>0</v>
      </c>
      <c r="AF48" s="32">
        <f t="shared" si="6"/>
        <v>0</v>
      </c>
      <c r="AG48" s="32">
        <f t="shared" si="6"/>
        <v>0</v>
      </c>
      <c r="AH48" s="32">
        <f t="shared" si="7"/>
        <v>0</v>
      </c>
      <c r="AI48" s="32">
        <f t="shared" si="7"/>
        <v>0</v>
      </c>
      <c r="AJ48" s="32">
        <f>VLOOKUP(B48, '[3]Q09 Top-up'!$A$6:$B$392, 2, FALSE)</f>
        <v>13.5</v>
      </c>
      <c r="AK48">
        <f>VLOOKUP(B48, '[3]Q09 Top-up'!$A$6:$C$392, 3, FALSE)</f>
        <v>10</v>
      </c>
      <c r="AN48" s="5">
        <f t="shared" si="3"/>
        <v>6.2767136734160935E-3</v>
      </c>
      <c r="AO48" s="5">
        <f t="shared" si="3"/>
        <v>0</v>
      </c>
      <c r="AP48" s="5">
        <f t="shared" si="3"/>
        <v>1.7780424487532691E-2</v>
      </c>
      <c r="AQ48" s="5">
        <f t="shared" si="3"/>
        <v>9.143980462596879E-2</v>
      </c>
      <c r="AR48" s="5">
        <f t="shared" si="3"/>
        <v>9.2084369736932497E-3</v>
      </c>
      <c r="AS48" s="5">
        <f t="shared" si="8"/>
        <v>0</v>
      </c>
      <c r="AT48" s="5">
        <f t="shared" si="8"/>
        <v>0</v>
      </c>
      <c r="AU48" s="5">
        <f t="shared" si="8"/>
        <v>0</v>
      </c>
      <c r="AV48" s="5">
        <f t="shared" si="8"/>
        <v>0</v>
      </c>
      <c r="AW48" s="5">
        <f t="shared" si="9"/>
        <v>0</v>
      </c>
      <c r="AX48" s="5">
        <f t="shared" si="9"/>
        <v>0</v>
      </c>
      <c r="AY48" s="5">
        <f t="shared" si="9"/>
        <v>0</v>
      </c>
      <c r="AZ48" s="5">
        <f t="shared" si="9"/>
        <v>0</v>
      </c>
      <c r="BA48" s="5">
        <f t="shared" si="10"/>
        <v>0</v>
      </c>
      <c r="BB48" s="5">
        <f t="shared" si="10"/>
        <v>0</v>
      </c>
    </row>
    <row r="49" spans="1:54" hidden="1" x14ac:dyDescent="0.35">
      <c r="A49" s="2" t="s">
        <v>4</v>
      </c>
      <c r="B49" s="1" t="s">
        <v>63</v>
      </c>
      <c r="C49" t="str">
        <f>VLOOKUP(B49, [2]Main!$B$3:$D$376, 2, FALSE)</f>
        <v>Kingston TC</v>
      </c>
      <c r="D49" t="str">
        <f>VLOOKUP(B49, [2]Main!$B$3:$D$376, 3, FALSE)</f>
        <v>Aldi, Winchester Circle, Kingston</v>
      </c>
      <c r="E49" s="5">
        <v>2.7499999999999998E-3</v>
      </c>
      <c r="F49" s="5">
        <v>0</v>
      </c>
      <c r="G49" s="5">
        <v>0</v>
      </c>
      <c r="H49" s="5">
        <v>5.4200000000000003E-3</v>
      </c>
      <c r="I49" s="5">
        <v>3.0419999999999999E-2</v>
      </c>
      <c r="J49" s="5">
        <v>0</v>
      </c>
      <c r="K49" s="5">
        <v>0</v>
      </c>
      <c r="L49" s="5">
        <v>0</v>
      </c>
      <c r="M49" s="5">
        <v>0</v>
      </c>
      <c r="N49" s="5">
        <v>0</v>
      </c>
      <c r="O49" s="5">
        <v>0</v>
      </c>
      <c r="P49" s="5">
        <v>0</v>
      </c>
      <c r="Q49" s="5">
        <v>6.3800000000000003E-3</v>
      </c>
      <c r="R49" s="5">
        <v>0</v>
      </c>
      <c r="S49" s="5">
        <v>0</v>
      </c>
      <c r="U49" s="32">
        <f t="shared" si="2"/>
        <v>7.5625</v>
      </c>
      <c r="V49" s="32">
        <f t="shared" si="4"/>
        <v>0</v>
      </c>
      <c r="W49" s="32">
        <f t="shared" si="4"/>
        <v>0</v>
      </c>
      <c r="X49" s="32">
        <f t="shared" si="4"/>
        <v>14.905000000000001</v>
      </c>
      <c r="Y49" s="32">
        <f t="shared" si="4"/>
        <v>83.655000000000001</v>
      </c>
      <c r="Z49" s="32">
        <f t="shared" si="5"/>
        <v>0</v>
      </c>
      <c r="AA49" s="32">
        <f t="shared" si="5"/>
        <v>0</v>
      </c>
      <c r="AB49" s="32">
        <f t="shared" si="5"/>
        <v>0</v>
      </c>
      <c r="AC49" s="32">
        <f t="shared" si="5"/>
        <v>0</v>
      </c>
      <c r="AD49" s="32">
        <f t="shared" si="6"/>
        <v>0</v>
      </c>
      <c r="AE49" s="32">
        <f t="shared" si="6"/>
        <v>0</v>
      </c>
      <c r="AF49" s="32">
        <f t="shared" si="6"/>
        <v>0</v>
      </c>
      <c r="AG49" s="32">
        <f t="shared" si="6"/>
        <v>17.544999999999998</v>
      </c>
      <c r="AH49" s="32">
        <f t="shared" si="7"/>
        <v>0</v>
      </c>
      <c r="AI49" s="32">
        <f t="shared" si="7"/>
        <v>0</v>
      </c>
      <c r="AJ49" s="32">
        <f>VLOOKUP(B49, '[3]Q09 Top-up'!$A$6:$B$392, 2, FALSE)</f>
        <v>27.5</v>
      </c>
      <c r="AK49">
        <f>VLOOKUP(B49, '[3]Q09 Top-up'!$A$6:$C$392, 3, FALSE)</f>
        <v>4</v>
      </c>
      <c r="AN49" s="5">
        <f t="shared" si="3"/>
        <v>3.6626270953093528E-3</v>
      </c>
      <c r="AO49" s="5">
        <f t="shared" si="3"/>
        <v>0</v>
      </c>
      <c r="AP49" s="5">
        <f t="shared" si="3"/>
        <v>0</v>
      </c>
      <c r="AQ49" s="5">
        <f t="shared" si="3"/>
        <v>7.6354800806179663E-3</v>
      </c>
      <c r="AR49" s="5">
        <f t="shared" si="3"/>
        <v>3.7392932140881942E-2</v>
      </c>
      <c r="AS49" s="5">
        <f t="shared" si="8"/>
        <v>0</v>
      </c>
      <c r="AT49" s="5">
        <f t="shared" si="8"/>
        <v>0</v>
      </c>
      <c r="AU49" s="5">
        <f t="shared" si="8"/>
        <v>0</v>
      </c>
      <c r="AV49" s="5">
        <f t="shared" si="8"/>
        <v>0</v>
      </c>
      <c r="AW49" s="5">
        <f t="shared" si="9"/>
        <v>0</v>
      </c>
      <c r="AX49" s="5">
        <f t="shared" si="9"/>
        <v>0</v>
      </c>
      <c r="AY49" s="5">
        <f t="shared" si="9"/>
        <v>0</v>
      </c>
      <c r="AZ49" s="5">
        <f t="shared" si="9"/>
        <v>8.6102059271224596E-3</v>
      </c>
      <c r="BA49" s="5">
        <f t="shared" si="10"/>
        <v>0</v>
      </c>
      <c r="BB49" s="5">
        <f t="shared" si="10"/>
        <v>0</v>
      </c>
    </row>
    <row r="50" spans="1:54" hidden="1" x14ac:dyDescent="0.35">
      <c r="A50" s="2" t="s">
        <v>4</v>
      </c>
      <c r="B50" s="1" t="s">
        <v>64</v>
      </c>
      <c r="C50" t="str">
        <f>VLOOKUP(B50, [2]Main!$B$3:$D$376, 2, FALSE)</f>
        <v>Local Centres</v>
      </c>
      <c r="D50" t="str">
        <f>VLOOKUP(B50, [2]Main!$B$3:$D$376, 3, FALSE)</f>
        <v>Other Local Centres</v>
      </c>
      <c r="E50" s="5">
        <v>1.4300000000000001E-3</v>
      </c>
      <c r="F50" s="5">
        <v>0</v>
      </c>
      <c r="G50" s="5">
        <v>0</v>
      </c>
      <c r="H50" s="5">
        <v>0</v>
      </c>
      <c r="I50" s="5">
        <v>2.5149999999999999E-2</v>
      </c>
      <c r="J50" s="5">
        <v>0</v>
      </c>
      <c r="K50" s="5">
        <v>0</v>
      </c>
      <c r="L50" s="5">
        <v>0</v>
      </c>
      <c r="M50" s="5">
        <v>0</v>
      </c>
      <c r="N50" s="5">
        <v>0</v>
      </c>
      <c r="O50" s="5">
        <v>0</v>
      </c>
      <c r="P50" s="5">
        <v>0</v>
      </c>
      <c r="Q50" s="5">
        <v>0</v>
      </c>
      <c r="R50" s="5">
        <v>0</v>
      </c>
      <c r="S50" s="5">
        <v>0</v>
      </c>
      <c r="U50" s="32">
        <f t="shared" si="2"/>
        <v>3.5750000000000002</v>
      </c>
      <c r="V50" s="32">
        <f t="shared" si="4"/>
        <v>0</v>
      </c>
      <c r="W50" s="32">
        <f t="shared" si="4"/>
        <v>0</v>
      </c>
      <c r="X50" s="32">
        <f t="shared" si="4"/>
        <v>0</v>
      </c>
      <c r="Y50" s="32">
        <f t="shared" si="4"/>
        <v>62.874999999999993</v>
      </c>
      <c r="Z50" s="32">
        <f t="shared" si="5"/>
        <v>0</v>
      </c>
      <c r="AA50" s="32">
        <f t="shared" si="5"/>
        <v>0</v>
      </c>
      <c r="AB50" s="32">
        <f t="shared" si="5"/>
        <v>0</v>
      </c>
      <c r="AC50" s="32">
        <f t="shared" si="5"/>
        <v>0</v>
      </c>
      <c r="AD50" s="32">
        <f t="shared" si="6"/>
        <v>0</v>
      </c>
      <c r="AE50" s="32">
        <f t="shared" si="6"/>
        <v>0</v>
      </c>
      <c r="AF50" s="32">
        <f t="shared" si="6"/>
        <v>0</v>
      </c>
      <c r="AG50" s="32">
        <f t="shared" si="6"/>
        <v>0</v>
      </c>
      <c r="AH50" s="32">
        <f t="shared" si="7"/>
        <v>0</v>
      </c>
      <c r="AI50" s="32">
        <f t="shared" si="7"/>
        <v>0</v>
      </c>
      <c r="AJ50" s="32">
        <f>VLOOKUP(B50, '[3]Q09 Top-up'!$A$6:$B$392, 2, FALSE)</f>
        <v>25</v>
      </c>
      <c r="AK50">
        <f>VLOOKUP(B50, '[3]Q09 Top-up'!$A$6:$C$392, 3, FALSE)</f>
        <v>2</v>
      </c>
      <c r="AN50" s="5">
        <f t="shared" si="3"/>
        <v>1.7314237177826033E-3</v>
      </c>
      <c r="AO50" s="5">
        <f t="shared" si="3"/>
        <v>0</v>
      </c>
      <c r="AP50" s="5">
        <f t="shared" si="3"/>
        <v>0</v>
      </c>
      <c r="AQ50" s="5">
        <f t="shared" si="3"/>
        <v>0</v>
      </c>
      <c r="AR50" s="5">
        <f t="shared" si="3"/>
        <v>2.8104483992085968E-2</v>
      </c>
      <c r="AS50" s="5">
        <f t="shared" si="8"/>
        <v>0</v>
      </c>
      <c r="AT50" s="5">
        <f t="shared" si="8"/>
        <v>0</v>
      </c>
      <c r="AU50" s="5">
        <f t="shared" si="8"/>
        <v>0</v>
      </c>
      <c r="AV50" s="5">
        <f t="shared" si="8"/>
        <v>0</v>
      </c>
      <c r="AW50" s="5">
        <f t="shared" si="9"/>
        <v>0</v>
      </c>
      <c r="AX50" s="5">
        <f t="shared" si="9"/>
        <v>0</v>
      </c>
      <c r="AY50" s="5">
        <f t="shared" si="9"/>
        <v>0</v>
      </c>
      <c r="AZ50" s="5">
        <f t="shared" si="9"/>
        <v>0</v>
      </c>
      <c r="BA50" s="5">
        <f t="shared" si="10"/>
        <v>0</v>
      </c>
      <c r="BB50" s="5">
        <f t="shared" si="10"/>
        <v>0</v>
      </c>
    </row>
    <row r="51" spans="1:54" hidden="1" x14ac:dyDescent="0.35">
      <c r="A51" s="2" t="s">
        <v>4</v>
      </c>
      <c r="B51" s="1" t="s">
        <v>65</v>
      </c>
      <c r="C51" t="str">
        <f>VLOOKUP(B51, [2]Main!$B$3:$D$376, 2, FALSE)</f>
        <v>Local Centres</v>
      </c>
      <c r="D51" t="str">
        <f>VLOOKUP(B51, [2]Main!$B$3:$D$376, 3, FALSE)</f>
        <v>Other Local Centres</v>
      </c>
      <c r="E51" s="5">
        <v>1E-3</v>
      </c>
      <c r="F51" s="5">
        <v>0</v>
      </c>
      <c r="G51" s="5">
        <v>0</v>
      </c>
      <c r="H51" s="5">
        <v>0</v>
      </c>
      <c r="I51" s="5">
        <v>1.7600000000000001E-2</v>
      </c>
      <c r="J51" s="5">
        <v>0</v>
      </c>
      <c r="K51" s="5">
        <v>0</v>
      </c>
      <c r="L51" s="5">
        <v>0</v>
      </c>
      <c r="M51" s="5">
        <v>0</v>
      </c>
      <c r="N51" s="5">
        <v>0</v>
      </c>
      <c r="O51" s="5">
        <v>0</v>
      </c>
      <c r="P51" s="5">
        <v>0</v>
      </c>
      <c r="Q51" s="5">
        <v>0</v>
      </c>
      <c r="R51" s="5">
        <v>0</v>
      </c>
      <c r="S51" s="5">
        <v>0</v>
      </c>
      <c r="U51" s="32">
        <f t="shared" si="2"/>
        <v>1.6</v>
      </c>
      <c r="V51" s="32">
        <f t="shared" si="4"/>
        <v>0</v>
      </c>
      <c r="W51" s="32">
        <f t="shared" si="4"/>
        <v>0</v>
      </c>
      <c r="X51" s="32">
        <f t="shared" si="4"/>
        <v>0</v>
      </c>
      <c r="Y51" s="32">
        <f t="shared" si="4"/>
        <v>28.16</v>
      </c>
      <c r="Z51" s="32">
        <f t="shared" si="5"/>
        <v>0</v>
      </c>
      <c r="AA51" s="32">
        <f t="shared" si="5"/>
        <v>0</v>
      </c>
      <c r="AB51" s="32">
        <f t="shared" si="5"/>
        <v>0</v>
      </c>
      <c r="AC51" s="32">
        <f t="shared" si="5"/>
        <v>0</v>
      </c>
      <c r="AD51" s="32">
        <f t="shared" si="6"/>
        <v>0</v>
      </c>
      <c r="AE51" s="32">
        <f t="shared" si="6"/>
        <v>0</v>
      </c>
      <c r="AF51" s="32">
        <f t="shared" si="6"/>
        <v>0</v>
      </c>
      <c r="AG51" s="32">
        <f t="shared" si="6"/>
        <v>0</v>
      </c>
      <c r="AH51" s="32">
        <f t="shared" si="7"/>
        <v>0</v>
      </c>
      <c r="AI51" s="32">
        <f t="shared" si="7"/>
        <v>0</v>
      </c>
      <c r="AJ51" s="32">
        <f>VLOOKUP(B51, '[3]Q09 Top-up'!$A$6:$B$392, 2, FALSE)</f>
        <v>16</v>
      </c>
      <c r="AK51">
        <f>VLOOKUP(B51, '[3]Q09 Top-up'!$A$6:$C$392, 3, FALSE)</f>
        <v>3</v>
      </c>
      <c r="AN51" s="5">
        <f t="shared" si="3"/>
        <v>7.7490292264396226E-4</v>
      </c>
      <c r="AO51" s="5">
        <f t="shared" si="3"/>
        <v>0</v>
      </c>
      <c r="AP51" s="5">
        <f t="shared" si="3"/>
        <v>0</v>
      </c>
      <c r="AQ51" s="5">
        <f t="shared" si="3"/>
        <v>0</v>
      </c>
      <c r="AR51" s="5">
        <f t="shared" si="3"/>
        <v>1.258723291001417E-2</v>
      </c>
      <c r="AS51" s="5">
        <f t="shared" si="8"/>
        <v>0</v>
      </c>
      <c r="AT51" s="5">
        <f t="shared" si="8"/>
        <v>0</v>
      </c>
      <c r="AU51" s="5">
        <f t="shared" si="8"/>
        <v>0</v>
      </c>
      <c r="AV51" s="5">
        <f t="shared" si="8"/>
        <v>0</v>
      </c>
      <c r="AW51" s="5">
        <f t="shared" si="9"/>
        <v>0</v>
      </c>
      <c r="AX51" s="5">
        <f t="shared" si="9"/>
        <v>0</v>
      </c>
      <c r="AY51" s="5">
        <f t="shared" si="9"/>
        <v>0</v>
      </c>
      <c r="AZ51" s="5">
        <f t="shared" si="9"/>
        <v>0</v>
      </c>
      <c r="BA51" s="5">
        <f t="shared" si="10"/>
        <v>0</v>
      </c>
      <c r="BB51" s="5">
        <f t="shared" si="10"/>
        <v>0</v>
      </c>
    </row>
    <row r="52" spans="1:54" hidden="1" x14ac:dyDescent="0.35">
      <c r="A52" s="2" t="s">
        <v>4</v>
      </c>
      <c r="B52" s="1" t="s">
        <v>66</v>
      </c>
      <c r="C52" t="str">
        <f>VLOOKUP(B52, [2]Main!$B$3:$D$376, 2, FALSE)</f>
        <v>Local Centres</v>
      </c>
      <c r="D52" t="str">
        <f>VLOOKUP(B52, [2]Main!$B$3:$D$376, 3, FALSE)</f>
        <v>Other Local Centres</v>
      </c>
      <c r="E52" s="5">
        <v>1.1800000000000001E-3</v>
      </c>
      <c r="F52" s="5">
        <v>0</v>
      </c>
      <c r="G52" s="5">
        <v>0</v>
      </c>
      <c r="H52" s="5">
        <v>0</v>
      </c>
      <c r="I52" s="5">
        <v>2.0750000000000001E-2</v>
      </c>
      <c r="J52" s="5">
        <v>0</v>
      </c>
      <c r="K52" s="5">
        <v>0</v>
      </c>
      <c r="L52" s="5">
        <v>0</v>
      </c>
      <c r="M52" s="5">
        <v>0</v>
      </c>
      <c r="N52" s="5">
        <v>0</v>
      </c>
      <c r="O52" s="5">
        <v>0</v>
      </c>
      <c r="P52" s="5">
        <v>0</v>
      </c>
      <c r="Q52" s="5">
        <v>0</v>
      </c>
      <c r="R52" s="5">
        <v>0</v>
      </c>
      <c r="S52" s="5">
        <v>0</v>
      </c>
      <c r="U52" s="32">
        <f t="shared" si="2"/>
        <v>1.534</v>
      </c>
      <c r="V52" s="32">
        <f t="shared" si="4"/>
        <v>0</v>
      </c>
      <c r="W52" s="32">
        <f t="shared" si="4"/>
        <v>0</v>
      </c>
      <c r="X52" s="32">
        <f t="shared" si="4"/>
        <v>0</v>
      </c>
      <c r="Y52" s="32">
        <f t="shared" si="4"/>
        <v>26.974999999999998</v>
      </c>
      <c r="Z52" s="32">
        <f t="shared" si="5"/>
        <v>0</v>
      </c>
      <c r="AA52" s="32">
        <f t="shared" si="5"/>
        <v>0</v>
      </c>
      <c r="AB52" s="32">
        <f t="shared" si="5"/>
        <v>0</v>
      </c>
      <c r="AC52" s="32">
        <f t="shared" si="5"/>
        <v>0</v>
      </c>
      <c r="AD52" s="32">
        <f t="shared" si="6"/>
        <v>0</v>
      </c>
      <c r="AE52" s="32">
        <f t="shared" si="6"/>
        <v>0</v>
      </c>
      <c r="AF52" s="32">
        <f t="shared" si="6"/>
        <v>0</v>
      </c>
      <c r="AG52" s="32">
        <f t="shared" si="6"/>
        <v>0</v>
      </c>
      <c r="AH52" s="32">
        <f t="shared" si="7"/>
        <v>0</v>
      </c>
      <c r="AI52" s="32">
        <f t="shared" si="7"/>
        <v>0</v>
      </c>
      <c r="AJ52" s="32">
        <f>VLOOKUP(B52, '[3]Q09 Top-up'!$A$6:$B$392, 2, FALSE)</f>
        <v>13</v>
      </c>
      <c r="AK52">
        <f>VLOOKUP(B52, '[3]Q09 Top-up'!$A$6:$C$392, 3, FALSE)</f>
        <v>1</v>
      </c>
      <c r="AN52" s="5">
        <f t="shared" si="3"/>
        <v>7.4293817708489878E-4</v>
      </c>
      <c r="AO52" s="5">
        <f t="shared" si="3"/>
        <v>0</v>
      </c>
      <c r="AP52" s="5">
        <f t="shared" si="3"/>
        <v>0</v>
      </c>
      <c r="AQ52" s="5">
        <f t="shared" si="3"/>
        <v>0</v>
      </c>
      <c r="AR52" s="5">
        <f t="shared" si="3"/>
        <v>1.2057549991038075E-2</v>
      </c>
      <c r="AS52" s="5">
        <f t="shared" si="8"/>
        <v>0</v>
      </c>
      <c r="AT52" s="5">
        <f t="shared" si="8"/>
        <v>0</v>
      </c>
      <c r="AU52" s="5">
        <f t="shared" si="8"/>
        <v>0</v>
      </c>
      <c r="AV52" s="5">
        <f t="shared" si="8"/>
        <v>0</v>
      </c>
      <c r="AW52" s="5">
        <f t="shared" si="9"/>
        <v>0</v>
      </c>
      <c r="AX52" s="5">
        <f t="shared" si="9"/>
        <v>0</v>
      </c>
      <c r="AY52" s="5">
        <f t="shared" si="9"/>
        <v>0</v>
      </c>
      <c r="AZ52" s="5">
        <f t="shared" si="9"/>
        <v>0</v>
      </c>
      <c r="BA52" s="5">
        <f t="shared" si="10"/>
        <v>0</v>
      </c>
      <c r="BB52" s="5">
        <f t="shared" si="10"/>
        <v>0</v>
      </c>
    </row>
    <row r="53" spans="1:54" hidden="1" x14ac:dyDescent="0.35">
      <c r="A53" s="2" t="s">
        <v>4</v>
      </c>
      <c r="B53" s="1" t="s">
        <v>67</v>
      </c>
      <c r="C53" t="str">
        <f>VLOOKUP(B53, [2]Main!$B$3:$D$376, 2, FALSE)</f>
        <v>Out of Centre</v>
      </c>
      <c r="D53" t="str">
        <f>VLOOKUP(B53, [2]Main!$B$3:$D$376, 3, FALSE)</f>
        <v>OoC - Zone 4</v>
      </c>
      <c r="E53" s="5">
        <v>8.8999999999999995E-4</v>
      </c>
      <c r="F53" s="5">
        <v>0</v>
      </c>
      <c r="G53" s="5">
        <v>0</v>
      </c>
      <c r="H53" s="5">
        <v>0</v>
      </c>
      <c r="I53" s="5">
        <v>0</v>
      </c>
      <c r="J53" s="5">
        <v>0</v>
      </c>
      <c r="K53" s="5">
        <v>0</v>
      </c>
      <c r="L53" s="5">
        <v>0</v>
      </c>
      <c r="M53" s="5">
        <v>0</v>
      </c>
      <c r="N53" s="5">
        <v>7.0600000000000003E-3</v>
      </c>
      <c r="O53" s="5">
        <v>0</v>
      </c>
      <c r="P53" s="5">
        <v>7.26E-3</v>
      </c>
      <c r="Q53" s="5">
        <v>0</v>
      </c>
      <c r="R53" s="5">
        <v>0</v>
      </c>
      <c r="S53" s="5">
        <v>0</v>
      </c>
      <c r="U53" s="32">
        <f t="shared" si="2"/>
        <v>7.12</v>
      </c>
      <c r="V53" s="32">
        <f t="shared" si="4"/>
        <v>0</v>
      </c>
      <c r="W53" s="32">
        <f t="shared" si="4"/>
        <v>0</v>
      </c>
      <c r="X53" s="32">
        <f t="shared" si="4"/>
        <v>0</v>
      </c>
      <c r="Y53" s="32">
        <f t="shared" si="4"/>
        <v>0</v>
      </c>
      <c r="Z53" s="32">
        <f t="shared" si="5"/>
        <v>0</v>
      </c>
      <c r="AA53" s="32">
        <f t="shared" si="5"/>
        <v>0</v>
      </c>
      <c r="AB53" s="32">
        <f t="shared" si="5"/>
        <v>0</v>
      </c>
      <c r="AC53" s="32">
        <f t="shared" si="5"/>
        <v>0</v>
      </c>
      <c r="AD53" s="32">
        <f t="shared" si="6"/>
        <v>56.48</v>
      </c>
      <c r="AE53" s="32">
        <f t="shared" si="6"/>
        <v>0</v>
      </c>
      <c r="AF53" s="32">
        <f t="shared" si="6"/>
        <v>58.08</v>
      </c>
      <c r="AG53" s="32">
        <f t="shared" si="6"/>
        <v>0</v>
      </c>
      <c r="AH53" s="32">
        <f t="shared" si="7"/>
        <v>0</v>
      </c>
      <c r="AI53" s="32">
        <f t="shared" si="7"/>
        <v>0</v>
      </c>
      <c r="AJ53" s="32">
        <f>VLOOKUP(B53, '[3]Q09 Top-up'!$A$6:$B$392, 2, FALSE)</f>
        <v>80</v>
      </c>
      <c r="AK53">
        <f>VLOOKUP(B53, '[3]Q09 Top-up'!$A$6:$C$392, 3, FALSE)</f>
        <v>2</v>
      </c>
      <c r="AN53" s="5">
        <f t="shared" si="3"/>
        <v>3.448318005765632E-3</v>
      </c>
      <c r="AO53" s="5">
        <f t="shared" si="3"/>
        <v>0</v>
      </c>
      <c r="AP53" s="5">
        <f t="shared" si="3"/>
        <v>0</v>
      </c>
      <c r="AQ53" s="5">
        <f t="shared" si="3"/>
        <v>0</v>
      </c>
      <c r="AR53" s="5">
        <f t="shared" si="3"/>
        <v>0</v>
      </c>
      <c r="AS53" s="5">
        <f t="shared" si="8"/>
        <v>0</v>
      </c>
      <c r="AT53" s="5">
        <f t="shared" si="8"/>
        <v>0</v>
      </c>
      <c r="AU53" s="5">
        <f t="shared" si="8"/>
        <v>0</v>
      </c>
      <c r="AV53" s="5">
        <f t="shared" si="8"/>
        <v>0</v>
      </c>
      <c r="AW53" s="5">
        <f t="shared" si="9"/>
        <v>3.0935201428062678E-2</v>
      </c>
      <c r="AX53" s="5">
        <f t="shared" si="9"/>
        <v>0</v>
      </c>
      <c r="AY53" s="5">
        <f t="shared" si="9"/>
        <v>2.8657603895156522E-2</v>
      </c>
      <c r="AZ53" s="5">
        <f t="shared" si="9"/>
        <v>0</v>
      </c>
      <c r="BA53" s="5">
        <f t="shared" si="10"/>
        <v>0</v>
      </c>
      <c r="BB53" s="5">
        <f t="shared" si="10"/>
        <v>0</v>
      </c>
    </row>
    <row r="54" spans="1:54" hidden="1" x14ac:dyDescent="0.35">
      <c r="A54" s="2" t="s">
        <v>4</v>
      </c>
      <c r="B54" s="1" t="s">
        <v>68</v>
      </c>
      <c r="C54" t="str">
        <f>VLOOKUP(B54, [2]Main!$B$3:$D$376, 2, FALSE)</f>
        <v>Kingston TC</v>
      </c>
      <c r="D54" t="str">
        <f>VLOOKUP(B54, [2]Main!$B$3:$D$376, 3, FALSE)</f>
        <v>Kingston TC - Other in Centre</v>
      </c>
      <c r="E54" s="5">
        <v>0</v>
      </c>
      <c r="F54" s="5">
        <v>0</v>
      </c>
      <c r="G54" s="5">
        <v>0</v>
      </c>
      <c r="H54" s="5">
        <v>0</v>
      </c>
      <c r="I54" s="5">
        <v>0</v>
      </c>
      <c r="J54" s="5">
        <v>0</v>
      </c>
      <c r="K54" s="5">
        <v>0</v>
      </c>
      <c r="L54" s="5">
        <v>0</v>
      </c>
      <c r="M54" s="5">
        <v>0</v>
      </c>
      <c r="N54" s="5">
        <v>0</v>
      </c>
      <c r="O54" s="5">
        <v>0</v>
      </c>
      <c r="P54" s="5">
        <v>0</v>
      </c>
      <c r="Q54" s="5">
        <v>0</v>
      </c>
      <c r="R54" s="5">
        <v>0</v>
      </c>
      <c r="S54" s="5">
        <v>0</v>
      </c>
      <c r="U54" s="32">
        <f t="shared" si="2"/>
        <v>0</v>
      </c>
      <c r="V54" s="32">
        <f t="shared" si="4"/>
        <v>0</v>
      </c>
      <c r="W54" s="32">
        <f t="shared" si="4"/>
        <v>0</v>
      </c>
      <c r="X54" s="32">
        <f t="shared" si="4"/>
        <v>0</v>
      </c>
      <c r="Y54" s="32">
        <f t="shared" si="4"/>
        <v>0</v>
      </c>
      <c r="Z54" s="32">
        <f t="shared" si="5"/>
        <v>0</v>
      </c>
      <c r="AA54" s="32">
        <f t="shared" si="5"/>
        <v>0</v>
      </c>
      <c r="AB54" s="32">
        <f t="shared" si="5"/>
        <v>0</v>
      </c>
      <c r="AC54" s="32">
        <f t="shared" si="5"/>
        <v>0</v>
      </c>
      <c r="AD54" s="32">
        <f t="shared" si="6"/>
        <v>0</v>
      </c>
      <c r="AE54" s="32">
        <f t="shared" si="6"/>
        <v>0</v>
      </c>
      <c r="AF54" s="32">
        <f t="shared" si="6"/>
        <v>0</v>
      </c>
      <c r="AG54" s="32">
        <f t="shared" si="6"/>
        <v>0</v>
      </c>
      <c r="AH54" s="32">
        <f t="shared" si="7"/>
        <v>0</v>
      </c>
      <c r="AI54" s="32">
        <f t="shared" si="7"/>
        <v>0</v>
      </c>
      <c r="AJ54" s="32">
        <f>VLOOKUP(B54, '[3]Q09 Top-up'!$A$6:$B$392, 2, FALSE)</f>
        <v>0</v>
      </c>
      <c r="AK54">
        <f>VLOOKUP(B54, '[3]Q09 Top-up'!$A$6:$C$392, 3, FALSE)</f>
        <v>0</v>
      </c>
      <c r="AN54" s="5">
        <f t="shared" si="3"/>
        <v>0</v>
      </c>
      <c r="AO54" s="5">
        <f t="shared" si="3"/>
        <v>0</v>
      </c>
      <c r="AP54" s="5">
        <f t="shared" si="3"/>
        <v>0</v>
      </c>
      <c r="AQ54" s="5">
        <f t="shared" si="3"/>
        <v>0</v>
      </c>
      <c r="AR54" s="5">
        <f t="shared" si="3"/>
        <v>0</v>
      </c>
      <c r="AS54" s="5">
        <f t="shared" si="8"/>
        <v>0</v>
      </c>
      <c r="AT54" s="5">
        <f t="shared" si="8"/>
        <v>0</v>
      </c>
      <c r="AU54" s="5">
        <f t="shared" si="8"/>
        <v>0</v>
      </c>
      <c r="AV54" s="5">
        <f t="shared" si="8"/>
        <v>0</v>
      </c>
      <c r="AW54" s="5">
        <f t="shared" si="9"/>
        <v>0</v>
      </c>
      <c r="AX54" s="5">
        <f t="shared" si="9"/>
        <v>0</v>
      </c>
      <c r="AY54" s="5">
        <f t="shared" si="9"/>
        <v>0</v>
      </c>
      <c r="AZ54" s="5">
        <f t="shared" si="9"/>
        <v>0</v>
      </c>
      <c r="BA54" s="5">
        <f t="shared" si="10"/>
        <v>0</v>
      </c>
      <c r="BB54" s="5">
        <f t="shared" si="10"/>
        <v>0</v>
      </c>
    </row>
    <row r="55" spans="1:54" hidden="1" x14ac:dyDescent="0.35">
      <c r="A55" s="2" t="s">
        <v>4</v>
      </c>
      <c r="B55" s="1" t="s">
        <v>69</v>
      </c>
      <c r="C55" t="str">
        <f>VLOOKUP(B55, [2]Main!$B$3:$D$376, 2, FALSE)</f>
        <v>Local Centres</v>
      </c>
      <c r="D55" t="str">
        <f>VLOOKUP(B55, [2]Main!$B$3:$D$376, 3, FALSE)</f>
        <v>Other Local Centres</v>
      </c>
      <c r="E55" s="5">
        <v>4.5199999999999997E-3</v>
      </c>
      <c r="F55" s="5">
        <v>0</v>
      </c>
      <c r="G55" s="5">
        <v>0</v>
      </c>
      <c r="H55" s="5">
        <v>0</v>
      </c>
      <c r="I55" s="5">
        <v>0</v>
      </c>
      <c r="J55" s="5">
        <v>0</v>
      </c>
      <c r="K55" s="5">
        <v>0</v>
      </c>
      <c r="L55" s="5">
        <v>0</v>
      </c>
      <c r="M55" s="5">
        <v>0</v>
      </c>
      <c r="N55" s="5">
        <v>0</v>
      </c>
      <c r="O55" s="5">
        <v>0</v>
      </c>
      <c r="P55" s="5">
        <v>1.856E-2</v>
      </c>
      <c r="Q55" s="5">
        <v>2.521E-2</v>
      </c>
      <c r="R55" s="5">
        <v>0</v>
      </c>
      <c r="S55" s="5">
        <v>0</v>
      </c>
      <c r="U55" s="32">
        <f t="shared" si="2"/>
        <v>7.9099999999999993</v>
      </c>
      <c r="V55" s="32">
        <f t="shared" si="4"/>
        <v>0</v>
      </c>
      <c r="W55" s="32">
        <f t="shared" si="4"/>
        <v>0</v>
      </c>
      <c r="X55" s="32">
        <f t="shared" si="4"/>
        <v>0</v>
      </c>
      <c r="Y55" s="32">
        <f t="shared" si="4"/>
        <v>0</v>
      </c>
      <c r="Z55" s="32">
        <f t="shared" si="5"/>
        <v>0</v>
      </c>
      <c r="AA55" s="32">
        <f t="shared" si="5"/>
        <v>0</v>
      </c>
      <c r="AB55" s="32">
        <f t="shared" si="5"/>
        <v>0</v>
      </c>
      <c r="AC55" s="32">
        <f t="shared" si="5"/>
        <v>0</v>
      </c>
      <c r="AD55" s="32">
        <f t="shared" si="6"/>
        <v>0</v>
      </c>
      <c r="AE55" s="32">
        <f t="shared" si="6"/>
        <v>0</v>
      </c>
      <c r="AF55" s="32">
        <f t="shared" si="6"/>
        <v>32.479999999999997</v>
      </c>
      <c r="AG55" s="32">
        <f t="shared" si="6"/>
        <v>44.1175</v>
      </c>
      <c r="AH55" s="32">
        <f t="shared" si="7"/>
        <v>0</v>
      </c>
      <c r="AI55" s="32">
        <f t="shared" si="7"/>
        <v>0</v>
      </c>
      <c r="AJ55" s="32">
        <f>VLOOKUP(B55, '[3]Q09 Top-up'!$A$6:$B$392, 2, FALSE)</f>
        <v>17.5</v>
      </c>
      <c r="AK55">
        <f>VLOOKUP(B55, '[3]Q09 Top-up'!$A$6:$C$392, 3, FALSE)</f>
        <v>2</v>
      </c>
      <c r="AN55" s="5">
        <f t="shared" si="3"/>
        <v>3.8309263238210877E-3</v>
      </c>
      <c r="AO55" s="5">
        <f t="shared" si="3"/>
        <v>0</v>
      </c>
      <c r="AP55" s="5">
        <f t="shared" si="3"/>
        <v>0</v>
      </c>
      <c r="AQ55" s="5">
        <f t="shared" si="3"/>
        <v>0</v>
      </c>
      <c r="AR55" s="5">
        <f t="shared" si="3"/>
        <v>0</v>
      </c>
      <c r="AS55" s="5">
        <f t="shared" si="8"/>
        <v>0</v>
      </c>
      <c r="AT55" s="5">
        <f t="shared" si="8"/>
        <v>0</v>
      </c>
      <c r="AU55" s="5">
        <f t="shared" si="8"/>
        <v>0</v>
      </c>
      <c r="AV55" s="5">
        <f t="shared" si="8"/>
        <v>0</v>
      </c>
      <c r="AW55" s="5">
        <f t="shared" si="9"/>
        <v>0</v>
      </c>
      <c r="AX55" s="5">
        <f t="shared" si="9"/>
        <v>0</v>
      </c>
      <c r="AY55" s="5">
        <f t="shared" si="9"/>
        <v>1.602615314247045E-2</v>
      </c>
      <c r="AZ55" s="5">
        <f t="shared" si="9"/>
        <v>2.1650656026778292E-2</v>
      </c>
      <c r="BA55" s="5">
        <f t="shared" si="10"/>
        <v>0</v>
      </c>
      <c r="BB55" s="5">
        <f t="shared" si="10"/>
        <v>0</v>
      </c>
    </row>
    <row r="56" spans="1:54" hidden="1" x14ac:dyDescent="0.35">
      <c r="A56" s="2" t="s">
        <v>4</v>
      </c>
      <c r="B56" s="1" t="s">
        <v>70</v>
      </c>
      <c r="C56" t="str">
        <f>VLOOKUP(B56, [2]Main!$B$3:$D$376, 2, FALSE)</f>
        <v>Kingston TC</v>
      </c>
      <c r="D56" t="str">
        <f>VLOOKUP(B56, [2]Main!$B$3:$D$376, 3, FALSE)</f>
        <v>Kingston TC - Other in Centre</v>
      </c>
      <c r="E56" s="5">
        <v>0</v>
      </c>
      <c r="F56" s="5">
        <v>0</v>
      </c>
      <c r="G56" s="5">
        <v>0</v>
      </c>
      <c r="H56" s="5">
        <v>0</v>
      </c>
      <c r="I56" s="5">
        <v>0</v>
      </c>
      <c r="J56" s="5">
        <v>0</v>
      </c>
      <c r="K56" s="5">
        <v>0</v>
      </c>
      <c r="L56" s="5">
        <v>0</v>
      </c>
      <c r="M56" s="5">
        <v>0</v>
      </c>
      <c r="N56" s="5">
        <v>0</v>
      </c>
      <c r="O56" s="5">
        <v>0</v>
      </c>
      <c r="P56" s="5">
        <v>0</v>
      </c>
      <c r="Q56" s="5">
        <v>0</v>
      </c>
      <c r="R56" s="5">
        <v>0</v>
      </c>
      <c r="S56" s="5">
        <v>0</v>
      </c>
      <c r="U56" s="32">
        <f t="shared" si="2"/>
        <v>0</v>
      </c>
      <c r="V56" s="32">
        <f t="shared" si="4"/>
        <v>0</v>
      </c>
      <c r="W56" s="32">
        <f t="shared" si="4"/>
        <v>0</v>
      </c>
      <c r="X56" s="32">
        <f t="shared" si="4"/>
        <v>0</v>
      </c>
      <c r="Y56" s="32">
        <f t="shared" si="4"/>
        <v>0</v>
      </c>
      <c r="Z56" s="32">
        <f t="shared" si="5"/>
        <v>0</v>
      </c>
      <c r="AA56" s="32">
        <f t="shared" si="5"/>
        <v>0</v>
      </c>
      <c r="AB56" s="32">
        <f t="shared" si="5"/>
        <v>0</v>
      </c>
      <c r="AC56" s="32">
        <f t="shared" si="5"/>
        <v>0</v>
      </c>
      <c r="AD56" s="32">
        <f t="shared" si="6"/>
        <v>0</v>
      </c>
      <c r="AE56" s="32">
        <f t="shared" si="6"/>
        <v>0</v>
      </c>
      <c r="AF56" s="32">
        <f t="shared" si="6"/>
        <v>0</v>
      </c>
      <c r="AG56" s="32">
        <f t="shared" si="6"/>
        <v>0</v>
      </c>
      <c r="AH56" s="32">
        <f t="shared" si="7"/>
        <v>0</v>
      </c>
      <c r="AI56" s="32">
        <f t="shared" si="7"/>
        <v>0</v>
      </c>
      <c r="AJ56" s="32">
        <f>VLOOKUP(B56, '[3]Q09 Top-up'!$A$6:$B$392, 2, FALSE)</f>
        <v>0</v>
      </c>
      <c r="AK56">
        <f>VLOOKUP(B56, '[3]Q09 Top-up'!$A$6:$C$392, 3, FALSE)</f>
        <v>0</v>
      </c>
      <c r="AN56" s="5">
        <f t="shared" si="3"/>
        <v>0</v>
      </c>
      <c r="AO56" s="5">
        <f t="shared" si="3"/>
        <v>0</v>
      </c>
      <c r="AP56" s="5">
        <f t="shared" si="3"/>
        <v>0</v>
      </c>
      <c r="AQ56" s="5">
        <f t="shared" si="3"/>
        <v>0</v>
      </c>
      <c r="AR56" s="5">
        <f t="shared" si="3"/>
        <v>0</v>
      </c>
      <c r="AS56" s="5">
        <f t="shared" si="8"/>
        <v>0</v>
      </c>
      <c r="AT56" s="5">
        <f t="shared" si="8"/>
        <v>0</v>
      </c>
      <c r="AU56" s="5">
        <f t="shared" si="8"/>
        <v>0</v>
      </c>
      <c r="AV56" s="5">
        <f t="shared" si="8"/>
        <v>0</v>
      </c>
      <c r="AW56" s="5">
        <f t="shared" si="9"/>
        <v>0</v>
      </c>
      <c r="AX56" s="5">
        <f t="shared" si="9"/>
        <v>0</v>
      </c>
      <c r="AY56" s="5">
        <f t="shared" si="9"/>
        <v>0</v>
      </c>
      <c r="AZ56" s="5">
        <f t="shared" si="9"/>
        <v>0</v>
      </c>
      <c r="BA56" s="5">
        <f t="shared" si="10"/>
        <v>0</v>
      </c>
      <c r="BB56" s="5">
        <f t="shared" si="10"/>
        <v>0</v>
      </c>
    </row>
    <row r="57" spans="1:54" hidden="1" x14ac:dyDescent="0.35">
      <c r="A57" s="2" t="s">
        <v>4</v>
      </c>
      <c r="B57" s="1" t="s">
        <v>71</v>
      </c>
      <c r="C57" t="str">
        <f>VLOOKUP(B57, [2]Main!$B$3:$D$376, 2, FALSE)</f>
        <v>Out of Centre</v>
      </c>
      <c r="D57" t="str">
        <f>VLOOKUP(B57, [2]Main!$B$3:$D$376, 3, FALSE)</f>
        <v>OoC - Zone 4</v>
      </c>
      <c r="E57" s="5">
        <v>1.16E-3</v>
      </c>
      <c r="F57" s="5">
        <v>0</v>
      </c>
      <c r="G57" s="5">
        <v>0</v>
      </c>
      <c r="H57" s="5">
        <v>0</v>
      </c>
      <c r="I57" s="5">
        <v>2.0539999999999999E-2</v>
      </c>
      <c r="J57" s="5">
        <v>0</v>
      </c>
      <c r="K57" s="5">
        <v>0</v>
      </c>
      <c r="L57" s="5">
        <v>0</v>
      </c>
      <c r="M57" s="5">
        <v>0</v>
      </c>
      <c r="N57" s="5">
        <v>0</v>
      </c>
      <c r="O57" s="5">
        <v>0</v>
      </c>
      <c r="P57" s="5">
        <v>0</v>
      </c>
      <c r="Q57" s="5">
        <v>0</v>
      </c>
      <c r="R57" s="5">
        <v>0</v>
      </c>
      <c r="S57" s="5">
        <v>0</v>
      </c>
      <c r="U57" s="32">
        <f t="shared" si="2"/>
        <v>0</v>
      </c>
      <c r="V57" s="32">
        <f t="shared" si="4"/>
        <v>0</v>
      </c>
      <c r="W57" s="32">
        <f t="shared" si="4"/>
        <v>0</v>
      </c>
      <c r="X57" s="32">
        <f t="shared" si="4"/>
        <v>0</v>
      </c>
      <c r="Y57" s="32">
        <f t="shared" si="4"/>
        <v>0</v>
      </c>
      <c r="Z57" s="32">
        <f t="shared" si="5"/>
        <v>0</v>
      </c>
      <c r="AA57" s="32">
        <f t="shared" si="5"/>
        <v>0</v>
      </c>
      <c r="AB57" s="32">
        <f t="shared" si="5"/>
        <v>0</v>
      </c>
      <c r="AC57" s="32">
        <f t="shared" si="5"/>
        <v>0</v>
      </c>
      <c r="AD57" s="32">
        <f t="shared" si="6"/>
        <v>0</v>
      </c>
      <c r="AE57" s="32">
        <f t="shared" si="6"/>
        <v>0</v>
      </c>
      <c r="AF57" s="32">
        <f t="shared" si="6"/>
        <v>0</v>
      </c>
      <c r="AG57" s="32">
        <f t="shared" si="6"/>
        <v>0</v>
      </c>
      <c r="AH57" s="32">
        <f t="shared" si="7"/>
        <v>0</v>
      </c>
      <c r="AI57" s="32">
        <f t="shared" si="7"/>
        <v>0</v>
      </c>
      <c r="AJ57" s="32">
        <f>VLOOKUP(B57, '[3]Q09 Top-up'!$A$6:$B$392, 2, FALSE)</f>
        <v>0</v>
      </c>
      <c r="AK57">
        <f>VLOOKUP(B57, '[3]Q09 Top-up'!$A$6:$C$392, 3, FALSE)</f>
        <v>1</v>
      </c>
      <c r="AN57" s="5">
        <f t="shared" si="3"/>
        <v>0</v>
      </c>
      <c r="AO57" s="5">
        <f t="shared" si="3"/>
        <v>0</v>
      </c>
      <c r="AP57" s="5">
        <f t="shared" si="3"/>
        <v>0</v>
      </c>
      <c r="AQ57" s="5">
        <f t="shared" si="3"/>
        <v>0</v>
      </c>
      <c r="AR57" s="5">
        <f t="shared" si="3"/>
        <v>0</v>
      </c>
      <c r="AS57" s="5">
        <f t="shared" si="8"/>
        <v>0</v>
      </c>
      <c r="AT57" s="5">
        <f t="shared" si="8"/>
        <v>0</v>
      </c>
      <c r="AU57" s="5">
        <f t="shared" si="8"/>
        <v>0</v>
      </c>
      <c r="AV57" s="5">
        <f t="shared" si="8"/>
        <v>0</v>
      </c>
      <c r="AW57" s="5">
        <f t="shared" si="9"/>
        <v>0</v>
      </c>
      <c r="AX57" s="5">
        <f t="shared" si="9"/>
        <v>0</v>
      </c>
      <c r="AY57" s="5">
        <f t="shared" si="9"/>
        <v>0</v>
      </c>
      <c r="AZ57" s="5">
        <f t="shared" si="9"/>
        <v>0</v>
      </c>
      <c r="BA57" s="5">
        <f t="shared" si="10"/>
        <v>0</v>
      </c>
      <c r="BB57" s="5">
        <f t="shared" si="10"/>
        <v>0</v>
      </c>
    </row>
    <row r="58" spans="1:54" hidden="1" x14ac:dyDescent="0.35">
      <c r="A58" s="2" t="s">
        <v>4</v>
      </c>
      <c r="B58" s="1" t="s">
        <v>72</v>
      </c>
      <c r="C58" t="str">
        <f>VLOOKUP(B58, [2]Main!$B$3:$D$376, 2, FALSE)</f>
        <v>Local Centres</v>
      </c>
      <c r="D58" t="str">
        <f>VLOOKUP(B58, [2]Main!$B$3:$D$376, 3, FALSE)</f>
        <v>Other Local Centres</v>
      </c>
      <c r="E58" s="5">
        <v>2.2000000000000001E-4</v>
      </c>
      <c r="F58" s="5">
        <v>0</v>
      </c>
      <c r="G58" s="5">
        <v>0</v>
      </c>
      <c r="H58" s="5">
        <v>0</v>
      </c>
      <c r="I58" s="5">
        <v>3.8700000000000002E-3</v>
      </c>
      <c r="J58" s="5">
        <v>0</v>
      </c>
      <c r="K58" s="5">
        <v>0</v>
      </c>
      <c r="L58" s="5">
        <v>0</v>
      </c>
      <c r="M58" s="5">
        <v>0</v>
      </c>
      <c r="N58" s="5">
        <v>0</v>
      </c>
      <c r="O58" s="5">
        <v>0</v>
      </c>
      <c r="P58" s="5">
        <v>0</v>
      </c>
      <c r="Q58" s="5">
        <v>0</v>
      </c>
      <c r="R58" s="5">
        <v>0</v>
      </c>
      <c r="S58" s="5">
        <v>0</v>
      </c>
      <c r="U58" s="32">
        <f t="shared" si="2"/>
        <v>0</v>
      </c>
      <c r="V58" s="32">
        <f t="shared" si="4"/>
        <v>0</v>
      </c>
      <c r="W58" s="32">
        <f t="shared" si="4"/>
        <v>0</v>
      </c>
      <c r="X58" s="32">
        <f t="shared" si="4"/>
        <v>0</v>
      </c>
      <c r="Y58" s="32">
        <f t="shared" si="4"/>
        <v>0</v>
      </c>
      <c r="Z58" s="32">
        <f t="shared" si="5"/>
        <v>0</v>
      </c>
      <c r="AA58" s="32">
        <f t="shared" si="5"/>
        <v>0</v>
      </c>
      <c r="AB58" s="32">
        <f t="shared" si="5"/>
        <v>0</v>
      </c>
      <c r="AC58" s="32">
        <f t="shared" si="5"/>
        <v>0</v>
      </c>
      <c r="AD58" s="32">
        <f t="shared" si="6"/>
        <v>0</v>
      </c>
      <c r="AE58" s="32">
        <f t="shared" si="6"/>
        <v>0</v>
      </c>
      <c r="AF58" s="32">
        <f t="shared" si="6"/>
        <v>0</v>
      </c>
      <c r="AG58" s="32">
        <f t="shared" si="6"/>
        <v>0</v>
      </c>
      <c r="AH58" s="32">
        <f t="shared" si="7"/>
        <v>0</v>
      </c>
      <c r="AI58" s="32">
        <f t="shared" si="7"/>
        <v>0</v>
      </c>
      <c r="AJ58" s="32">
        <f>VLOOKUP(B58, '[3]Q09 Top-up'!$A$6:$B$392, 2, FALSE)</f>
        <v>0</v>
      </c>
      <c r="AK58">
        <f>VLOOKUP(B58, '[3]Q09 Top-up'!$A$6:$C$392, 3, FALSE)</f>
        <v>1</v>
      </c>
      <c r="AN58" s="5">
        <f t="shared" si="3"/>
        <v>0</v>
      </c>
      <c r="AO58" s="5">
        <f t="shared" si="3"/>
        <v>0</v>
      </c>
      <c r="AP58" s="5">
        <f t="shared" si="3"/>
        <v>0</v>
      </c>
      <c r="AQ58" s="5">
        <f t="shared" si="3"/>
        <v>0</v>
      </c>
      <c r="AR58" s="5">
        <f t="shared" si="3"/>
        <v>0</v>
      </c>
      <c r="AS58" s="5">
        <f t="shared" si="8"/>
        <v>0</v>
      </c>
      <c r="AT58" s="5">
        <f t="shared" si="8"/>
        <v>0</v>
      </c>
      <c r="AU58" s="5">
        <f t="shared" si="8"/>
        <v>0</v>
      </c>
      <c r="AV58" s="5">
        <f t="shared" si="8"/>
        <v>0</v>
      </c>
      <c r="AW58" s="5">
        <f t="shared" si="9"/>
        <v>0</v>
      </c>
      <c r="AX58" s="5">
        <f t="shared" si="9"/>
        <v>0</v>
      </c>
      <c r="AY58" s="5">
        <f t="shared" si="9"/>
        <v>0</v>
      </c>
      <c r="AZ58" s="5">
        <f t="shared" si="9"/>
        <v>0</v>
      </c>
      <c r="BA58" s="5">
        <f t="shared" si="10"/>
        <v>0</v>
      </c>
      <c r="BB58" s="5">
        <f t="shared" si="10"/>
        <v>0</v>
      </c>
    </row>
    <row r="59" spans="1:54" hidden="1" x14ac:dyDescent="0.35">
      <c r="A59" s="2" t="s">
        <v>4</v>
      </c>
      <c r="B59" s="1" t="s">
        <v>73</v>
      </c>
      <c r="C59" t="str">
        <f>VLOOKUP(B59, [2]Main!$B$3:$D$376, 2, FALSE)</f>
        <v>Kingston TC</v>
      </c>
      <c r="D59" t="str">
        <f>VLOOKUP(B59, [2]Main!$B$3:$D$376, 3, FALSE)</f>
        <v>Kingston TC - Other in Centre</v>
      </c>
      <c r="E59" s="5">
        <v>0</v>
      </c>
      <c r="F59" s="5">
        <v>0</v>
      </c>
      <c r="G59" s="5">
        <v>0</v>
      </c>
      <c r="H59" s="5">
        <v>0</v>
      </c>
      <c r="I59" s="5">
        <v>0</v>
      </c>
      <c r="J59" s="5">
        <v>0</v>
      </c>
      <c r="K59" s="5">
        <v>0</v>
      </c>
      <c r="L59" s="5">
        <v>0</v>
      </c>
      <c r="M59" s="5">
        <v>0</v>
      </c>
      <c r="N59" s="5">
        <v>0</v>
      </c>
      <c r="O59" s="5">
        <v>0</v>
      </c>
      <c r="P59" s="5">
        <v>0</v>
      </c>
      <c r="Q59" s="5">
        <v>0</v>
      </c>
      <c r="R59" s="5">
        <v>0</v>
      </c>
      <c r="S59" s="5">
        <v>0</v>
      </c>
      <c r="U59" s="32">
        <f t="shared" si="2"/>
        <v>0</v>
      </c>
      <c r="V59" s="32">
        <f t="shared" si="4"/>
        <v>0</v>
      </c>
      <c r="W59" s="32">
        <f t="shared" si="4"/>
        <v>0</v>
      </c>
      <c r="X59" s="32">
        <f t="shared" si="4"/>
        <v>0</v>
      </c>
      <c r="Y59" s="32">
        <f t="shared" si="4"/>
        <v>0</v>
      </c>
      <c r="Z59" s="32">
        <f t="shared" si="5"/>
        <v>0</v>
      </c>
      <c r="AA59" s="32">
        <f t="shared" si="5"/>
        <v>0</v>
      </c>
      <c r="AB59" s="32">
        <f t="shared" si="5"/>
        <v>0</v>
      </c>
      <c r="AC59" s="32">
        <f t="shared" si="5"/>
        <v>0</v>
      </c>
      <c r="AD59" s="32">
        <f t="shared" si="6"/>
        <v>0</v>
      </c>
      <c r="AE59" s="32">
        <f t="shared" si="6"/>
        <v>0</v>
      </c>
      <c r="AF59" s="32">
        <f t="shared" si="6"/>
        <v>0</v>
      </c>
      <c r="AG59" s="32">
        <f t="shared" si="6"/>
        <v>0</v>
      </c>
      <c r="AH59" s="32">
        <f t="shared" si="7"/>
        <v>0</v>
      </c>
      <c r="AI59" s="32">
        <f t="shared" si="7"/>
        <v>0</v>
      </c>
      <c r="AJ59" s="32">
        <f>VLOOKUP(B59, '[3]Q09 Top-up'!$A$6:$B$392, 2, FALSE)</f>
        <v>0</v>
      </c>
      <c r="AK59">
        <f>VLOOKUP(B59, '[3]Q09 Top-up'!$A$6:$C$392, 3, FALSE)</f>
        <v>0</v>
      </c>
      <c r="AN59" s="5">
        <f t="shared" si="3"/>
        <v>0</v>
      </c>
      <c r="AO59" s="5">
        <f t="shared" si="3"/>
        <v>0</v>
      </c>
      <c r="AP59" s="5">
        <f t="shared" si="3"/>
        <v>0</v>
      </c>
      <c r="AQ59" s="5">
        <f t="shared" si="3"/>
        <v>0</v>
      </c>
      <c r="AR59" s="5">
        <f t="shared" si="3"/>
        <v>0</v>
      </c>
      <c r="AS59" s="5">
        <f t="shared" si="8"/>
        <v>0</v>
      </c>
      <c r="AT59" s="5">
        <f t="shared" si="8"/>
        <v>0</v>
      </c>
      <c r="AU59" s="5">
        <f t="shared" si="8"/>
        <v>0</v>
      </c>
      <c r="AV59" s="5">
        <f t="shared" si="8"/>
        <v>0</v>
      </c>
      <c r="AW59" s="5">
        <f t="shared" si="9"/>
        <v>0</v>
      </c>
      <c r="AX59" s="5">
        <f t="shared" si="9"/>
        <v>0</v>
      </c>
      <c r="AY59" s="5">
        <f t="shared" si="9"/>
        <v>0</v>
      </c>
      <c r="AZ59" s="5">
        <f t="shared" si="9"/>
        <v>0</v>
      </c>
      <c r="BA59" s="5">
        <f t="shared" si="10"/>
        <v>0</v>
      </c>
      <c r="BB59" s="5">
        <f t="shared" si="10"/>
        <v>0</v>
      </c>
    </row>
    <row r="60" spans="1:54" hidden="1" x14ac:dyDescent="0.35">
      <c r="A60" s="2" t="s">
        <v>4</v>
      </c>
      <c r="B60" s="1" t="s">
        <v>74</v>
      </c>
      <c r="C60" t="str">
        <f>VLOOKUP(B60, [2]Main!$B$3:$D$376, 2, FALSE)</f>
        <v>Out of Centre</v>
      </c>
      <c r="D60" t="str">
        <f>VLOOKUP(B60, [2]Main!$B$3:$D$376, 3, FALSE)</f>
        <v>OoC - Zone 4</v>
      </c>
      <c r="E60" s="5">
        <v>1.74E-3</v>
      </c>
      <c r="F60" s="5">
        <v>0</v>
      </c>
      <c r="G60" s="5">
        <v>0</v>
      </c>
      <c r="H60" s="5">
        <v>0</v>
      </c>
      <c r="I60" s="5">
        <v>3.0640000000000001E-2</v>
      </c>
      <c r="J60" s="5">
        <v>0</v>
      </c>
      <c r="K60" s="5">
        <v>0</v>
      </c>
      <c r="L60" s="5">
        <v>0</v>
      </c>
      <c r="M60" s="5">
        <v>0</v>
      </c>
      <c r="N60" s="5">
        <v>0</v>
      </c>
      <c r="O60" s="5">
        <v>0</v>
      </c>
      <c r="P60" s="5">
        <v>0</v>
      </c>
      <c r="Q60" s="5">
        <v>0</v>
      </c>
      <c r="R60" s="5">
        <v>0</v>
      </c>
      <c r="S60" s="5">
        <v>0</v>
      </c>
      <c r="U60" s="32">
        <f t="shared" si="2"/>
        <v>0.69599999999999995</v>
      </c>
      <c r="V60" s="32">
        <f t="shared" si="4"/>
        <v>0</v>
      </c>
      <c r="W60" s="32">
        <f t="shared" si="4"/>
        <v>0</v>
      </c>
      <c r="X60" s="32">
        <f t="shared" si="4"/>
        <v>0</v>
      </c>
      <c r="Y60" s="32">
        <f t="shared" si="4"/>
        <v>12.256</v>
      </c>
      <c r="Z60" s="32">
        <f t="shared" si="5"/>
        <v>0</v>
      </c>
      <c r="AA60" s="32">
        <f t="shared" si="5"/>
        <v>0</v>
      </c>
      <c r="AB60" s="32">
        <f t="shared" si="5"/>
        <v>0</v>
      </c>
      <c r="AC60" s="32">
        <f t="shared" si="5"/>
        <v>0</v>
      </c>
      <c r="AD60" s="32">
        <f t="shared" si="6"/>
        <v>0</v>
      </c>
      <c r="AE60" s="32">
        <f t="shared" si="6"/>
        <v>0</v>
      </c>
      <c r="AF60" s="32">
        <f t="shared" si="6"/>
        <v>0</v>
      </c>
      <c r="AG60" s="32">
        <f t="shared" si="6"/>
        <v>0</v>
      </c>
      <c r="AH60" s="32">
        <f t="shared" si="7"/>
        <v>0</v>
      </c>
      <c r="AI60" s="32">
        <f t="shared" si="7"/>
        <v>0</v>
      </c>
      <c r="AJ60" s="32">
        <f>VLOOKUP(B60, '[3]Q09 Top-up'!$A$6:$B$392, 2, FALSE)</f>
        <v>4</v>
      </c>
      <c r="AK60">
        <f>VLOOKUP(B60, '[3]Q09 Top-up'!$A$6:$C$392, 3, FALSE)</f>
        <v>2</v>
      </c>
      <c r="AN60" s="5">
        <f t="shared" si="3"/>
        <v>3.3708277135012353E-4</v>
      </c>
      <c r="AO60" s="5">
        <f t="shared" si="3"/>
        <v>0</v>
      </c>
      <c r="AP60" s="5">
        <f t="shared" si="3"/>
        <v>0</v>
      </c>
      <c r="AQ60" s="5">
        <f t="shared" si="3"/>
        <v>0</v>
      </c>
      <c r="AR60" s="5">
        <f t="shared" si="3"/>
        <v>5.4783070506084401E-3</v>
      </c>
      <c r="AS60" s="5">
        <f t="shared" si="8"/>
        <v>0</v>
      </c>
      <c r="AT60" s="5">
        <f t="shared" si="8"/>
        <v>0</v>
      </c>
      <c r="AU60" s="5">
        <f t="shared" si="8"/>
        <v>0</v>
      </c>
      <c r="AV60" s="5">
        <f t="shared" si="8"/>
        <v>0</v>
      </c>
      <c r="AW60" s="5">
        <f t="shared" si="9"/>
        <v>0</v>
      </c>
      <c r="AX60" s="5">
        <f t="shared" si="9"/>
        <v>0</v>
      </c>
      <c r="AY60" s="5">
        <f t="shared" si="9"/>
        <v>0</v>
      </c>
      <c r="AZ60" s="5">
        <f t="shared" si="9"/>
        <v>0</v>
      </c>
      <c r="BA60" s="5">
        <f t="shared" si="10"/>
        <v>0</v>
      </c>
      <c r="BB60" s="5">
        <f t="shared" si="10"/>
        <v>0</v>
      </c>
    </row>
    <row r="61" spans="1:54" hidden="1" x14ac:dyDescent="0.35">
      <c r="A61" s="2" t="s">
        <v>4</v>
      </c>
      <c r="B61" s="1" t="s">
        <v>75</v>
      </c>
      <c r="C61" t="str">
        <f>VLOOKUP(B61, [2]Main!$B$3:$D$376, 2, FALSE)</f>
        <v>Local Centres</v>
      </c>
      <c r="D61" t="str">
        <f>VLOOKUP(B61, [2]Main!$B$3:$D$376, 3, FALSE)</f>
        <v>Other Local Centres</v>
      </c>
      <c r="E61" s="5">
        <v>8.7000000000000001E-4</v>
      </c>
      <c r="F61" s="5">
        <v>0</v>
      </c>
      <c r="G61" s="5">
        <v>0</v>
      </c>
      <c r="H61" s="5">
        <v>0</v>
      </c>
      <c r="I61" s="5">
        <v>1.5259999999999999E-2</v>
      </c>
      <c r="J61" s="5">
        <v>0</v>
      </c>
      <c r="K61" s="5">
        <v>0</v>
      </c>
      <c r="L61" s="5">
        <v>0</v>
      </c>
      <c r="M61" s="5">
        <v>0</v>
      </c>
      <c r="N61" s="5">
        <v>0</v>
      </c>
      <c r="O61" s="5">
        <v>0</v>
      </c>
      <c r="P61" s="5">
        <v>0</v>
      </c>
      <c r="Q61" s="5">
        <v>0</v>
      </c>
      <c r="R61" s="5">
        <v>0</v>
      </c>
      <c r="S61" s="5">
        <v>0</v>
      </c>
      <c r="U61" s="32">
        <f t="shared" si="2"/>
        <v>0.26100000000000001</v>
      </c>
      <c r="V61" s="32">
        <f t="shared" si="4"/>
        <v>0</v>
      </c>
      <c r="W61" s="32">
        <f t="shared" si="4"/>
        <v>0</v>
      </c>
      <c r="X61" s="32">
        <f t="shared" si="4"/>
        <v>0</v>
      </c>
      <c r="Y61" s="32">
        <f t="shared" si="4"/>
        <v>4.5780000000000003</v>
      </c>
      <c r="Z61" s="32">
        <f t="shared" si="5"/>
        <v>0</v>
      </c>
      <c r="AA61" s="32">
        <f t="shared" si="5"/>
        <v>0</v>
      </c>
      <c r="AB61" s="32">
        <f t="shared" si="5"/>
        <v>0</v>
      </c>
      <c r="AC61" s="32">
        <f t="shared" si="5"/>
        <v>0</v>
      </c>
      <c r="AD61" s="32">
        <f t="shared" si="6"/>
        <v>0</v>
      </c>
      <c r="AE61" s="32">
        <f t="shared" si="6"/>
        <v>0</v>
      </c>
      <c r="AF61" s="32">
        <f t="shared" si="6"/>
        <v>0</v>
      </c>
      <c r="AG61" s="32">
        <f t="shared" si="6"/>
        <v>0</v>
      </c>
      <c r="AH61" s="32">
        <f t="shared" si="7"/>
        <v>0</v>
      </c>
      <c r="AI61" s="32">
        <f t="shared" si="7"/>
        <v>0</v>
      </c>
      <c r="AJ61" s="32">
        <f>VLOOKUP(B61, '[3]Q09 Top-up'!$A$6:$B$392, 2, FALSE)</f>
        <v>3</v>
      </c>
      <c r="AK61">
        <f>VLOOKUP(B61, '[3]Q09 Top-up'!$A$6:$C$392, 3, FALSE)</f>
        <v>1</v>
      </c>
      <c r="AN61" s="5">
        <f t="shared" si="3"/>
        <v>1.2640603925629634E-4</v>
      </c>
      <c r="AO61" s="5">
        <f t="shared" si="3"/>
        <v>0</v>
      </c>
      <c r="AP61" s="5">
        <f t="shared" si="3"/>
        <v>0</v>
      </c>
      <c r="AQ61" s="5">
        <f t="shared" si="3"/>
        <v>0</v>
      </c>
      <c r="AR61" s="5">
        <f t="shared" si="3"/>
        <v>2.0463193274873888E-3</v>
      </c>
      <c r="AS61" s="5">
        <f t="shared" si="8"/>
        <v>0</v>
      </c>
      <c r="AT61" s="5">
        <f t="shared" si="8"/>
        <v>0</v>
      </c>
      <c r="AU61" s="5">
        <f t="shared" si="8"/>
        <v>0</v>
      </c>
      <c r="AV61" s="5">
        <f t="shared" si="8"/>
        <v>0</v>
      </c>
      <c r="AW61" s="5">
        <f t="shared" si="9"/>
        <v>0</v>
      </c>
      <c r="AX61" s="5">
        <f t="shared" si="9"/>
        <v>0</v>
      </c>
      <c r="AY61" s="5">
        <f t="shared" si="9"/>
        <v>0</v>
      </c>
      <c r="AZ61" s="5">
        <f t="shared" si="9"/>
        <v>0</v>
      </c>
      <c r="BA61" s="5">
        <f t="shared" si="10"/>
        <v>0</v>
      </c>
      <c r="BB61" s="5">
        <f t="shared" si="10"/>
        <v>0</v>
      </c>
    </row>
    <row r="62" spans="1:54" hidden="1" x14ac:dyDescent="0.35">
      <c r="A62" s="2" t="s">
        <v>4</v>
      </c>
      <c r="B62" s="1" t="s">
        <v>76</v>
      </c>
      <c r="C62" t="str">
        <f>VLOOKUP(B62, [2]Main!$B$3:$D$376, 2, FALSE)</f>
        <v>Local Centres</v>
      </c>
      <c r="D62" t="str">
        <f>VLOOKUP(B62, [2]Main!$B$3:$D$376, 3, FALSE)</f>
        <v>Other Local Centres</v>
      </c>
      <c r="E62" s="5">
        <v>2.5999999999999998E-4</v>
      </c>
      <c r="F62" s="5">
        <v>0</v>
      </c>
      <c r="G62" s="5">
        <v>0</v>
      </c>
      <c r="H62" s="5">
        <v>5.4200000000000003E-3</v>
      </c>
      <c r="I62" s="5">
        <v>0</v>
      </c>
      <c r="J62" s="5">
        <v>0</v>
      </c>
      <c r="K62" s="5">
        <v>0</v>
      </c>
      <c r="L62" s="5">
        <v>0</v>
      </c>
      <c r="M62" s="5">
        <v>0</v>
      </c>
      <c r="N62" s="5">
        <v>0</v>
      </c>
      <c r="O62" s="5">
        <v>0</v>
      </c>
      <c r="P62" s="5">
        <v>0</v>
      </c>
      <c r="Q62" s="5">
        <v>0</v>
      </c>
      <c r="R62" s="5">
        <v>0</v>
      </c>
      <c r="S62" s="5">
        <v>0</v>
      </c>
      <c r="U62" s="32">
        <f t="shared" si="2"/>
        <v>0.15599999999999997</v>
      </c>
      <c r="V62" s="32">
        <f t="shared" si="4"/>
        <v>0</v>
      </c>
      <c r="W62" s="32">
        <f t="shared" si="4"/>
        <v>0</v>
      </c>
      <c r="X62" s="32">
        <f t="shared" si="4"/>
        <v>3.2520000000000002</v>
      </c>
      <c r="Y62" s="32">
        <f t="shared" si="4"/>
        <v>0</v>
      </c>
      <c r="Z62" s="32">
        <f t="shared" si="5"/>
        <v>0</v>
      </c>
      <c r="AA62" s="32">
        <f t="shared" si="5"/>
        <v>0</v>
      </c>
      <c r="AB62" s="32">
        <f t="shared" si="5"/>
        <v>0</v>
      </c>
      <c r="AC62" s="32">
        <f t="shared" si="5"/>
        <v>0</v>
      </c>
      <c r="AD62" s="32">
        <f t="shared" si="6"/>
        <v>0</v>
      </c>
      <c r="AE62" s="32">
        <f t="shared" si="6"/>
        <v>0</v>
      </c>
      <c r="AF62" s="32">
        <f t="shared" si="6"/>
        <v>0</v>
      </c>
      <c r="AG62" s="32">
        <f t="shared" si="6"/>
        <v>0</v>
      </c>
      <c r="AH62" s="32">
        <f t="shared" si="7"/>
        <v>0</v>
      </c>
      <c r="AI62" s="32">
        <f t="shared" si="7"/>
        <v>0</v>
      </c>
      <c r="AJ62" s="32">
        <f>VLOOKUP(B62, '[3]Q09 Top-up'!$A$6:$B$392, 2, FALSE)</f>
        <v>6</v>
      </c>
      <c r="AK62">
        <f>VLOOKUP(B62, '[3]Q09 Top-up'!$A$6:$C$392, 3, FALSE)</f>
        <v>1</v>
      </c>
      <c r="AN62" s="5">
        <f t="shared" si="3"/>
        <v>7.5553034957786299E-5</v>
      </c>
      <c r="AO62" s="5">
        <f t="shared" si="3"/>
        <v>0</v>
      </c>
      <c r="AP62" s="5">
        <f t="shared" si="3"/>
        <v>0</v>
      </c>
      <c r="AQ62" s="5">
        <f t="shared" si="3"/>
        <v>1.6659229266802835E-3</v>
      </c>
      <c r="AR62" s="5">
        <f t="shared" si="3"/>
        <v>0</v>
      </c>
      <c r="AS62" s="5">
        <f t="shared" si="8"/>
        <v>0</v>
      </c>
      <c r="AT62" s="5">
        <f t="shared" si="8"/>
        <v>0</v>
      </c>
      <c r="AU62" s="5">
        <f t="shared" si="8"/>
        <v>0</v>
      </c>
      <c r="AV62" s="5">
        <f t="shared" si="8"/>
        <v>0</v>
      </c>
      <c r="AW62" s="5">
        <f t="shared" si="9"/>
        <v>0</v>
      </c>
      <c r="AX62" s="5">
        <f t="shared" si="9"/>
        <v>0</v>
      </c>
      <c r="AY62" s="5">
        <f t="shared" si="9"/>
        <v>0</v>
      </c>
      <c r="AZ62" s="5">
        <f t="shared" si="9"/>
        <v>0</v>
      </c>
      <c r="BA62" s="5">
        <f t="shared" si="10"/>
        <v>0</v>
      </c>
      <c r="BB62" s="5">
        <f t="shared" si="10"/>
        <v>0</v>
      </c>
    </row>
    <row r="63" spans="1:54" hidden="1" x14ac:dyDescent="0.35">
      <c r="A63" s="2" t="s">
        <v>4</v>
      </c>
      <c r="B63" s="1" t="s">
        <v>77</v>
      </c>
      <c r="C63" t="str">
        <f>VLOOKUP(B63, [2]Main!$B$3:$D$376, 2, FALSE)</f>
        <v>Local Centres</v>
      </c>
      <c r="D63" t="str">
        <f>VLOOKUP(B63, [2]Main!$B$3:$D$376, 3, FALSE)</f>
        <v>Other Local Centres</v>
      </c>
      <c r="E63" s="5">
        <v>0</v>
      </c>
      <c r="F63" s="5">
        <v>0</v>
      </c>
      <c r="G63" s="5">
        <v>0</v>
      </c>
      <c r="H63" s="5">
        <v>0</v>
      </c>
      <c r="I63" s="5">
        <v>0</v>
      </c>
      <c r="J63" s="5">
        <v>0</v>
      </c>
      <c r="K63" s="5">
        <v>0</v>
      </c>
      <c r="L63" s="5">
        <v>0</v>
      </c>
      <c r="M63" s="5">
        <v>0</v>
      </c>
      <c r="N63" s="5">
        <v>0</v>
      </c>
      <c r="O63" s="5">
        <v>0</v>
      </c>
      <c r="P63" s="5">
        <v>0</v>
      </c>
      <c r="Q63" s="5">
        <v>0</v>
      </c>
      <c r="R63" s="5">
        <v>0</v>
      </c>
      <c r="S63" s="5">
        <v>0</v>
      </c>
      <c r="U63" s="32">
        <f t="shared" si="2"/>
        <v>0</v>
      </c>
      <c r="V63" s="32">
        <f t="shared" si="4"/>
        <v>0</v>
      </c>
      <c r="W63" s="32">
        <f t="shared" si="4"/>
        <v>0</v>
      </c>
      <c r="X63" s="32">
        <f t="shared" si="4"/>
        <v>0</v>
      </c>
      <c r="Y63" s="32">
        <f t="shared" si="4"/>
        <v>0</v>
      </c>
      <c r="Z63" s="32">
        <f t="shared" si="5"/>
        <v>0</v>
      </c>
      <c r="AA63" s="32">
        <f t="shared" si="5"/>
        <v>0</v>
      </c>
      <c r="AB63" s="32">
        <f t="shared" si="5"/>
        <v>0</v>
      </c>
      <c r="AC63" s="32">
        <f t="shared" si="5"/>
        <v>0</v>
      </c>
      <c r="AD63" s="32">
        <f t="shared" si="6"/>
        <v>0</v>
      </c>
      <c r="AE63" s="32">
        <f t="shared" si="6"/>
        <v>0</v>
      </c>
      <c r="AF63" s="32">
        <f t="shared" si="6"/>
        <v>0</v>
      </c>
      <c r="AG63" s="32">
        <f t="shared" si="6"/>
        <v>0</v>
      </c>
      <c r="AH63" s="32">
        <f t="shared" si="7"/>
        <v>0</v>
      </c>
      <c r="AI63" s="32">
        <f t="shared" si="7"/>
        <v>0</v>
      </c>
      <c r="AJ63" s="32">
        <f>VLOOKUP(B63, '[3]Q09 Top-up'!$A$6:$B$392, 2, FALSE)</f>
        <v>0</v>
      </c>
      <c r="AK63">
        <f>VLOOKUP(B63, '[3]Q09 Top-up'!$A$6:$C$392, 3, FALSE)</f>
        <v>0</v>
      </c>
      <c r="AN63" s="5">
        <f t="shared" si="3"/>
        <v>0</v>
      </c>
      <c r="AO63" s="5">
        <f t="shared" si="3"/>
        <v>0</v>
      </c>
      <c r="AP63" s="5">
        <f t="shared" si="3"/>
        <v>0</v>
      </c>
      <c r="AQ63" s="5">
        <f t="shared" si="3"/>
        <v>0</v>
      </c>
      <c r="AR63" s="5">
        <f t="shared" si="3"/>
        <v>0</v>
      </c>
      <c r="AS63" s="5">
        <f t="shared" si="8"/>
        <v>0</v>
      </c>
      <c r="AT63" s="5">
        <f t="shared" si="8"/>
        <v>0</v>
      </c>
      <c r="AU63" s="5">
        <f t="shared" si="8"/>
        <v>0</v>
      </c>
      <c r="AV63" s="5">
        <f t="shared" si="8"/>
        <v>0</v>
      </c>
      <c r="AW63" s="5">
        <f t="shared" si="9"/>
        <v>0</v>
      </c>
      <c r="AX63" s="5">
        <f t="shared" si="9"/>
        <v>0</v>
      </c>
      <c r="AY63" s="5">
        <f t="shared" si="9"/>
        <v>0</v>
      </c>
      <c r="AZ63" s="5">
        <f t="shared" si="9"/>
        <v>0</v>
      </c>
      <c r="BA63" s="5">
        <f t="shared" si="10"/>
        <v>0</v>
      </c>
      <c r="BB63" s="5">
        <f t="shared" si="10"/>
        <v>0</v>
      </c>
    </row>
    <row r="64" spans="1:54" hidden="1" x14ac:dyDescent="0.35">
      <c r="A64" s="2" t="s">
        <v>4</v>
      </c>
      <c r="B64" s="1" t="s">
        <v>78</v>
      </c>
      <c r="C64" t="str">
        <f>VLOOKUP(B64, [2]Main!$B$3:$D$376, 2, FALSE)</f>
        <v>Kingston TC</v>
      </c>
      <c r="D64" t="str">
        <f>VLOOKUP(B64, [2]Main!$B$3:$D$376, 3, FALSE)</f>
        <v>Tesco Extra, Winchester Circle, Kingston</v>
      </c>
      <c r="E64" s="5">
        <v>2.9399999999999999E-3</v>
      </c>
      <c r="F64" s="5">
        <v>0</v>
      </c>
      <c r="G64" s="5">
        <v>0</v>
      </c>
      <c r="H64" s="5">
        <v>1.0869999999999999E-2</v>
      </c>
      <c r="I64" s="5">
        <v>2.5329999999999998E-2</v>
      </c>
      <c r="J64" s="5">
        <v>1.7049999999999999E-2</v>
      </c>
      <c r="K64" s="5">
        <v>0</v>
      </c>
      <c r="L64" s="5">
        <v>0</v>
      </c>
      <c r="M64" s="5">
        <v>0</v>
      </c>
      <c r="N64" s="5">
        <v>7.0600000000000003E-3</v>
      </c>
      <c r="O64" s="5">
        <v>0</v>
      </c>
      <c r="P64" s="5">
        <v>0</v>
      </c>
      <c r="Q64" s="5">
        <v>0</v>
      </c>
      <c r="R64" s="5">
        <v>0</v>
      </c>
      <c r="S64" s="5">
        <v>0</v>
      </c>
      <c r="U64" s="32">
        <f t="shared" si="2"/>
        <v>4.4599799999999998</v>
      </c>
      <c r="V64" s="32">
        <f t="shared" si="4"/>
        <v>0</v>
      </c>
      <c r="W64" s="32">
        <f t="shared" si="4"/>
        <v>0</v>
      </c>
      <c r="X64" s="32">
        <f t="shared" si="4"/>
        <v>16.489789999999999</v>
      </c>
      <c r="Y64" s="32">
        <f t="shared" si="4"/>
        <v>38.425609999999999</v>
      </c>
      <c r="Z64" s="32">
        <f t="shared" si="5"/>
        <v>25.864850000000001</v>
      </c>
      <c r="AA64" s="32">
        <f t="shared" si="5"/>
        <v>0</v>
      </c>
      <c r="AB64" s="32">
        <f t="shared" si="5"/>
        <v>0</v>
      </c>
      <c r="AC64" s="32">
        <f t="shared" si="5"/>
        <v>0</v>
      </c>
      <c r="AD64" s="32">
        <f t="shared" si="6"/>
        <v>10.71002</v>
      </c>
      <c r="AE64" s="32">
        <f t="shared" si="6"/>
        <v>0</v>
      </c>
      <c r="AF64" s="32">
        <f t="shared" si="6"/>
        <v>0</v>
      </c>
      <c r="AG64" s="32">
        <f t="shared" si="6"/>
        <v>0</v>
      </c>
      <c r="AH64" s="32">
        <f t="shared" si="7"/>
        <v>0</v>
      </c>
      <c r="AI64" s="32">
        <f t="shared" si="7"/>
        <v>0</v>
      </c>
      <c r="AJ64" s="32">
        <f>VLOOKUP(B64, '[3]Q09 Top-up'!$A$6:$B$392, 2, FALSE)</f>
        <v>15.17</v>
      </c>
      <c r="AK64">
        <f>VLOOKUP(B64, '[3]Q09 Top-up'!$A$6:$C$392, 3, FALSE)</f>
        <v>9</v>
      </c>
      <c r="AN64" s="5">
        <f t="shared" si="3"/>
        <v>2.1600322105835117E-3</v>
      </c>
      <c r="AO64" s="5">
        <f t="shared" si="3"/>
        <v>0</v>
      </c>
      <c r="AP64" s="5">
        <f t="shared" si="3"/>
        <v>0</v>
      </c>
      <c r="AQ64" s="5">
        <f t="shared" si="3"/>
        <v>8.4473306325778819E-3</v>
      </c>
      <c r="AR64" s="5">
        <f t="shared" si="3"/>
        <v>1.7175855922562839E-2</v>
      </c>
      <c r="AS64" s="5">
        <f t="shared" si="8"/>
        <v>1.5643322674916034E-2</v>
      </c>
      <c r="AT64" s="5">
        <f t="shared" si="8"/>
        <v>0</v>
      </c>
      <c r="AU64" s="5">
        <f t="shared" si="8"/>
        <v>0</v>
      </c>
      <c r="AV64" s="5">
        <f t="shared" si="8"/>
        <v>0</v>
      </c>
      <c r="AW64" s="5">
        <f t="shared" si="9"/>
        <v>5.8660875707963857E-3</v>
      </c>
      <c r="AX64" s="5">
        <f t="shared" si="9"/>
        <v>0</v>
      </c>
      <c r="AY64" s="5">
        <f t="shared" si="9"/>
        <v>0</v>
      </c>
      <c r="AZ64" s="5">
        <f t="shared" si="9"/>
        <v>0</v>
      </c>
      <c r="BA64" s="5">
        <f t="shared" si="10"/>
        <v>0</v>
      </c>
      <c r="BB64" s="5">
        <f t="shared" si="10"/>
        <v>0</v>
      </c>
    </row>
    <row r="65" spans="1:54" hidden="1" x14ac:dyDescent="0.35">
      <c r="A65" s="2" t="s">
        <v>4</v>
      </c>
      <c r="B65" s="1" t="s">
        <v>79</v>
      </c>
      <c r="C65" t="str">
        <f>VLOOKUP(B65, [2]Main!$B$3:$D$376, 2, FALSE)</f>
        <v>Local Centres</v>
      </c>
      <c r="D65" t="str">
        <f>VLOOKUP(B65, [2]Main!$B$3:$D$376, 3, FALSE)</f>
        <v>Oakgrove LC - Waitrose, Babbage Gate</v>
      </c>
      <c r="E65" s="5">
        <v>1.1429999999999999E-2</v>
      </c>
      <c r="F65" s="5">
        <v>0</v>
      </c>
      <c r="G65" s="5">
        <v>0</v>
      </c>
      <c r="H65" s="5">
        <v>4.2759999999999999E-2</v>
      </c>
      <c r="I65" s="5">
        <v>4.052E-2</v>
      </c>
      <c r="J65" s="5">
        <v>2.3740000000000001E-2</v>
      </c>
      <c r="K65" s="5">
        <v>0</v>
      </c>
      <c r="L65" s="5">
        <v>0</v>
      </c>
      <c r="M65" s="5">
        <v>5.8569999999999997E-2</v>
      </c>
      <c r="N65" s="5">
        <v>0</v>
      </c>
      <c r="O65" s="5">
        <v>7.8799999999999999E-3</v>
      </c>
      <c r="P65" s="5">
        <v>0</v>
      </c>
      <c r="Q65" s="5">
        <v>0</v>
      </c>
      <c r="R65" s="5">
        <v>0</v>
      </c>
      <c r="S65" s="5">
        <v>0</v>
      </c>
      <c r="U65" s="32">
        <f t="shared" si="2"/>
        <v>33.832799999999999</v>
      </c>
      <c r="V65" s="32">
        <f t="shared" si="4"/>
        <v>0</v>
      </c>
      <c r="W65" s="32">
        <f t="shared" si="4"/>
        <v>0</v>
      </c>
      <c r="X65" s="32">
        <f t="shared" si="4"/>
        <v>126.56959999999999</v>
      </c>
      <c r="Y65" s="32">
        <f t="shared" si="4"/>
        <v>119.9392</v>
      </c>
      <c r="Z65" s="32">
        <f t="shared" si="5"/>
        <v>70.270400000000009</v>
      </c>
      <c r="AA65" s="32">
        <f t="shared" si="5"/>
        <v>0</v>
      </c>
      <c r="AB65" s="32">
        <f t="shared" si="5"/>
        <v>0</v>
      </c>
      <c r="AC65" s="32">
        <f t="shared" si="5"/>
        <v>173.3672</v>
      </c>
      <c r="AD65" s="32">
        <f t="shared" si="6"/>
        <v>0</v>
      </c>
      <c r="AE65" s="32">
        <f t="shared" si="6"/>
        <v>23.3248</v>
      </c>
      <c r="AF65" s="32">
        <f t="shared" si="6"/>
        <v>0</v>
      </c>
      <c r="AG65" s="32">
        <f t="shared" si="6"/>
        <v>0</v>
      </c>
      <c r="AH65" s="32">
        <f t="shared" si="7"/>
        <v>0</v>
      </c>
      <c r="AI65" s="32">
        <f t="shared" si="7"/>
        <v>0</v>
      </c>
      <c r="AJ65" s="32">
        <f>VLOOKUP(B65, '[3]Q09 Top-up'!$A$6:$B$392, 2, FALSE)</f>
        <v>29.6</v>
      </c>
      <c r="AK65">
        <f>VLOOKUP(B65, '[3]Q09 Top-up'!$A$6:$C$392, 3, FALSE)</f>
        <v>10</v>
      </c>
      <c r="AN65" s="5">
        <f t="shared" si="3"/>
        <v>1.6385709750767901E-2</v>
      </c>
      <c r="AO65" s="5">
        <f t="shared" si="3"/>
        <v>0</v>
      </c>
      <c r="AP65" s="5">
        <f t="shared" si="3"/>
        <v>0</v>
      </c>
      <c r="AQ65" s="5">
        <f t="shared" si="3"/>
        <v>6.4838621912900615E-2</v>
      </c>
      <c r="AR65" s="5">
        <f t="shared" ref="AR65:AU128" si="11">Y65/Y$383</f>
        <v>5.3611599625027401E-2</v>
      </c>
      <c r="AS65" s="5">
        <f t="shared" si="8"/>
        <v>4.2500248085545436E-2</v>
      </c>
      <c r="AT65" s="5">
        <f t="shared" si="8"/>
        <v>0</v>
      </c>
      <c r="AU65" s="5">
        <f t="shared" si="8"/>
        <v>0</v>
      </c>
      <c r="AV65" s="5">
        <f t="shared" si="8"/>
        <v>7.4810434129108372E-2</v>
      </c>
      <c r="AW65" s="5">
        <f t="shared" si="9"/>
        <v>0</v>
      </c>
      <c r="AX65" s="5">
        <f t="shared" si="9"/>
        <v>1.5872757063223098E-2</v>
      </c>
      <c r="AY65" s="5">
        <f t="shared" si="9"/>
        <v>0</v>
      </c>
      <c r="AZ65" s="5">
        <f t="shared" si="9"/>
        <v>0</v>
      </c>
      <c r="BA65" s="5">
        <f t="shared" si="10"/>
        <v>0</v>
      </c>
      <c r="BB65" s="5">
        <f t="shared" si="10"/>
        <v>0</v>
      </c>
    </row>
    <row r="66" spans="1:54" hidden="1" x14ac:dyDescent="0.35">
      <c r="A66" s="2" t="s">
        <v>5</v>
      </c>
      <c r="B66" s="1" t="s">
        <v>80</v>
      </c>
      <c r="C66" t="str">
        <f>VLOOKUP(B66, [2]Main!$B$3:$D$376, 2, FALSE)</f>
        <v>Local Centres</v>
      </c>
      <c r="D66" t="str">
        <f>VLOOKUP(B66, [2]Main!$B$3:$D$376, 3, FALSE)</f>
        <v>Stantonbury LC - Aldi</v>
      </c>
      <c r="E66" s="5">
        <v>7.6600000000000001E-3</v>
      </c>
      <c r="F66" s="5">
        <v>0</v>
      </c>
      <c r="G66" s="5">
        <v>0</v>
      </c>
      <c r="H66" s="5">
        <v>5.4200000000000003E-3</v>
      </c>
      <c r="I66" s="5">
        <v>1.5259999999999999E-2</v>
      </c>
      <c r="J66" s="5">
        <v>1.3339999999999999E-2</v>
      </c>
      <c r="K66" s="5">
        <v>0.13739999999999999</v>
      </c>
      <c r="L66" s="5">
        <v>9.7199999999999995E-3</v>
      </c>
      <c r="M66" s="5">
        <v>0</v>
      </c>
      <c r="N66" s="5">
        <v>2.5159999999999998E-2</v>
      </c>
      <c r="O66" s="5">
        <v>0</v>
      </c>
      <c r="P66" s="5">
        <v>0</v>
      </c>
      <c r="Q66" s="5">
        <v>0</v>
      </c>
      <c r="R66" s="5">
        <v>0</v>
      </c>
      <c r="S66" s="5">
        <v>0</v>
      </c>
      <c r="U66" s="32">
        <f t="shared" si="2"/>
        <v>14.65358</v>
      </c>
      <c r="V66" s="32">
        <f t="shared" si="4"/>
        <v>0</v>
      </c>
      <c r="W66" s="32">
        <f t="shared" si="4"/>
        <v>0</v>
      </c>
      <c r="X66" s="32">
        <f t="shared" si="4"/>
        <v>10.368460000000001</v>
      </c>
      <c r="Y66" s="32">
        <f t="shared" si="4"/>
        <v>29.192379999999996</v>
      </c>
      <c r="Z66" s="32">
        <f t="shared" si="5"/>
        <v>25.519419999999997</v>
      </c>
      <c r="AA66" s="32">
        <f t="shared" si="5"/>
        <v>262.84620000000001</v>
      </c>
      <c r="AB66" s="32">
        <f t="shared" si="5"/>
        <v>18.594359999999998</v>
      </c>
      <c r="AC66" s="32">
        <f t="shared" si="5"/>
        <v>0</v>
      </c>
      <c r="AD66" s="32">
        <f t="shared" si="6"/>
        <v>48.13107999999999</v>
      </c>
      <c r="AE66" s="32">
        <f t="shared" si="6"/>
        <v>0</v>
      </c>
      <c r="AF66" s="32">
        <f t="shared" si="6"/>
        <v>0</v>
      </c>
      <c r="AG66" s="32">
        <f t="shared" si="6"/>
        <v>0</v>
      </c>
      <c r="AH66" s="32">
        <f t="shared" si="7"/>
        <v>0</v>
      </c>
      <c r="AI66" s="32">
        <f t="shared" si="7"/>
        <v>0</v>
      </c>
      <c r="AJ66" s="32">
        <f>VLOOKUP(B66, '[3]Q09 Top-up'!$A$6:$B$392, 2, FALSE)</f>
        <v>19.13</v>
      </c>
      <c r="AK66">
        <f>VLOOKUP(B66, '[3]Q09 Top-up'!$A$6:$C$392, 3, FALSE)</f>
        <v>16</v>
      </c>
      <c r="AN66" s="5">
        <f t="shared" si="3"/>
        <v>7.0969387307481951E-3</v>
      </c>
      <c r="AO66" s="5">
        <f t="shared" si="3"/>
        <v>0</v>
      </c>
      <c r="AP66" s="5">
        <f t="shared" si="3"/>
        <v>0</v>
      </c>
      <c r="AQ66" s="5">
        <f t="shared" si="3"/>
        <v>5.3115175978989708E-3</v>
      </c>
      <c r="AR66" s="5">
        <f t="shared" si="11"/>
        <v>1.304869624494458E-2</v>
      </c>
      <c r="AS66" s="5">
        <f t="shared" si="8"/>
        <v>1.5434403119937124E-2</v>
      </c>
      <c r="AT66" s="5">
        <f t="shared" si="8"/>
        <v>0.13824597067128636</v>
      </c>
      <c r="AU66" s="5">
        <f t="shared" si="8"/>
        <v>9.3973167500908325E-3</v>
      </c>
      <c r="AV66" s="5">
        <f t="shared" si="8"/>
        <v>0</v>
      </c>
      <c r="AW66" s="5">
        <f t="shared" si="9"/>
        <v>2.6362334538778308E-2</v>
      </c>
      <c r="AX66" s="5">
        <f t="shared" si="9"/>
        <v>0</v>
      </c>
      <c r="AY66" s="5">
        <f t="shared" si="9"/>
        <v>0</v>
      </c>
      <c r="AZ66" s="5">
        <f t="shared" si="9"/>
        <v>0</v>
      </c>
      <c r="BA66" s="5">
        <f t="shared" si="10"/>
        <v>0</v>
      </c>
      <c r="BB66" s="5">
        <f t="shared" si="10"/>
        <v>0</v>
      </c>
    </row>
    <row r="67" spans="1:54" hidden="1" x14ac:dyDescent="0.35">
      <c r="A67" s="2" t="s">
        <v>5</v>
      </c>
      <c r="B67" s="1" t="s">
        <v>81</v>
      </c>
      <c r="C67" t="str">
        <f>VLOOKUP(B67, [2]Main!$B$3:$D$376, 2, FALSE)</f>
        <v>Local Centres</v>
      </c>
      <c r="D67" t="str">
        <f>VLOOKUP(B67, [2]Main!$B$3:$D$376, 3, FALSE)</f>
        <v>Other Local Centres</v>
      </c>
      <c r="E67" s="5">
        <v>8.1899999999999994E-3</v>
      </c>
      <c r="F67" s="5">
        <v>0</v>
      </c>
      <c r="G67" s="5">
        <v>0</v>
      </c>
      <c r="H67" s="5">
        <v>0</v>
      </c>
      <c r="I67" s="5">
        <v>0</v>
      </c>
      <c r="J67" s="5">
        <v>6.3420000000000004E-2</v>
      </c>
      <c r="K67" s="5">
        <v>8.0979999999999996E-2</v>
      </c>
      <c r="L67" s="5">
        <v>6.7500000000000004E-2</v>
      </c>
      <c r="M67" s="5">
        <v>0</v>
      </c>
      <c r="N67" s="5">
        <v>0</v>
      </c>
      <c r="O67" s="5">
        <v>0</v>
      </c>
      <c r="P67" s="5">
        <v>0</v>
      </c>
      <c r="Q67" s="5">
        <v>0</v>
      </c>
      <c r="R67" s="5">
        <v>0</v>
      </c>
      <c r="S67" s="5">
        <v>0</v>
      </c>
      <c r="U67" s="32">
        <f t="shared" si="2"/>
        <v>17.706779999999998</v>
      </c>
      <c r="V67" s="32">
        <f t="shared" si="4"/>
        <v>0</v>
      </c>
      <c r="W67" s="32">
        <f t="shared" si="4"/>
        <v>0</v>
      </c>
      <c r="X67" s="32">
        <f t="shared" si="4"/>
        <v>0</v>
      </c>
      <c r="Y67" s="32">
        <f t="shared" si="4"/>
        <v>0</v>
      </c>
      <c r="Z67" s="32">
        <f t="shared" si="5"/>
        <v>137.11404000000002</v>
      </c>
      <c r="AA67" s="32">
        <f t="shared" si="5"/>
        <v>175.07875999999999</v>
      </c>
      <c r="AB67" s="32">
        <f t="shared" si="5"/>
        <v>145.935</v>
      </c>
      <c r="AC67" s="32">
        <f t="shared" si="5"/>
        <v>0</v>
      </c>
      <c r="AD67" s="32">
        <f t="shared" si="6"/>
        <v>0</v>
      </c>
      <c r="AE67" s="32">
        <f t="shared" si="6"/>
        <v>0</v>
      </c>
      <c r="AF67" s="32">
        <f t="shared" si="6"/>
        <v>0</v>
      </c>
      <c r="AG67" s="32">
        <f t="shared" si="6"/>
        <v>0</v>
      </c>
      <c r="AH67" s="32">
        <f t="shared" si="7"/>
        <v>0</v>
      </c>
      <c r="AI67" s="32">
        <f t="shared" si="7"/>
        <v>0</v>
      </c>
      <c r="AJ67" s="32">
        <f>VLOOKUP(B67, '[3]Q09 Top-up'!$A$6:$B$392, 2, FALSE)</f>
        <v>21.62</v>
      </c>
      <c r="AK67">
        <f>VLOOKUP(B67, '[3]Q09 Top-up'!$A$6:$C$392, 3, FALSE)</f>
        <v>13</v>
      </c>
      <c r="AN67" s="5">
        <f t="shared" si="3"/>
        <v>8.5756472328835359E-3</v>
      </c>
      <c r="AO67" s="5">
        <f t="shared" si="3"/>
        <v>0</v>
      </c>
      <c r="AP67" s="5">
        <f t="shared" si="3"/>
        <v>0</v>
      </c>
      <c r="AQ67" s="5">
        <f t="shared" si="3"/>
        <v>0</v>
      </c>
      <c r="AR67" s="5">
        <f t="shared" si="11"/>
        <v>0</v>
      </c>
      <c r="AS67" s="5">
        <f t="shared" si="8"/>
        <v>8.2927957091626064E-2</v>
      </c>
      <c r="AT67" s="5">
        <f t="shared" si="8"/>
        <v>9.2084013845835241E-2</v>
      </c>
      <c r="AU67" s="5">
        <f t="shared" si="8"/>
        <v>7.3753408018587679E-2</v>
      </c>
      <c r="AV67" s="5">
        <f t="shared" si="8"/>
        <v>0</v>
      </c>
      <c r="AW67" s="5">
        <f t="shared" si="9"/>
        <v>0</v>
      </c>
      <c r="AX67" s="5">
        <f t="shared" si="9"/>
        <v>0</v>
      </c>
      <c r="AY67" s="5">
        <f t="shared" si="9"/>
        <v>0</v>
      </c>
      <c r="AZ67" s="5">
        <f t="shared" si="9"/>
        <v>0</v>
      </c>
      <c r="BA67" s="5">
        <f t="shared" si="10"/>
        <v>0</v>
      </c>
      <c r="BB67" s="5">
        <f t="shared" si="10"/>
        <v>0</v>
      </c>
    </row>
    <row r="68" spans="1:54" hidden="1" x14ac:dyDescent="0.35">
      <c r="A68" s="2" t="s">
        <v>5</v>
      </c>
      <c r="B68" s="1" t="s">
        <v>82</v>
      </c>
      <c r="C68" t="str">
        <f>VLOOKUP(B68, [2]Main!$B$3:$D$376, 2, FALSE)</f>
        <v>Out of Centre</v>
      </c>
      <c r="D68" t="str">
        <f>VLOOKUP(B68, [2]Main!$B$3:$D$376, 3, FALSE)</f>
        <v>OoC - Zone 5</v>
      </c>
      <c r="E68" s="5">
        <v>3.1199999999999999E-3</v>
      </c>
      <c r="F68" s="5">
        <v>0</v>
      </c>
      <c r="G68" s="5">
        <v>1.9109999999999999E-2</v>
      </c>
      <c r="H68" s="5">
        <v>2.8879999999999999E-2</v>
      </c>
      <c r="I68" s="5">
        <v>0</v>
      </c>
      <c r="J68" s="5">
        <v>0</v>
      </c>
      <c r="K68" s="5">
        <v>0</v>
      </c>
      <c r="L68" s="5">
        <v>0</v>
      </c>
      <c r="M68" s="5">
        <v>0</v>
      </c>
      <c r="N68" s="5">
        <v>0</v>
      </c>
      <c r="O68" s="5">
        <v>0</v>
      </c>
      <c r="P68" s="5">
        <v>0</v>
      </c>
      <c r="Q68" s="5">
        <v>0</v>
      </c>
      <c r="R68" s="5">
        <v>0</v>
      </c>
      <c r="S68" s="5">
        <v>0</v>
      </c>
      <c r="U68" s="32">
        <f t="shared" si="2"/>
        <v>5.46</v>
      </c>
      <c r="V68" s="32">
        <f t="shared" si="4"/>
        <v>0</v>
      </c>
      <c r="W68" s="32">
        <f t="shared" si="4"/>
        <v>33.442499999999995</v>
      </c>
      <c r="X68" s="32">
        <f t="shared" si="4"/>
        <v>50.54</v>
      </c>
      <c r="Y68" s="32">
        <f t="shared" si="4"/>
        <v>0</v>
      </c>
      <c r="Z68" s="32">
        <f t="shared" si="5"/>
        <v>0</v>
      </c>
      <c r="AA68" s="32">
        <f t="shared" si="5"/>
        <v>0</v>
      </c>
      <c r="AB68" s="32">
        <f t="shared" si="5"/>
        <v>0</v>
      </c>
      <c r="AC68" s="32">
        <f t="shared" si="5"/>
        <v>0</v>
      </c>
      <c r="AD68" s="32">
        <f t="shared" si="6"/>
        <v>0</v>
      </c>
      <c r="AE68" s="32">
        <f t="shared" si="6"/>
        <v>0</v>
      </c>
      <c r="AF68" s="32">
        <f t="shared" si="6"/>
        <v>0</v>
      </c>
      <c r="AG68" s="32">
        <f t="shared" si="6"/>
        <v>0</v>
      </c>
      <c r="AH68" s="32">
        <f t="shared" si="7"/>
        <v>0</v>
      </c>
      <c r="AI68" s="32">
        <f t="shared" si="7"/>
        <v>0</v>
      </c>
      <c r="AJ68" s="32">
        <f>VLOOKUP(B68, '[3]Q09 Top-up'!$A$6:$B$392, 2, FALSE)</f>
        <v>17.5</v>
      </c>
      <c r="AK68">
        <f>VLOOKUP(B68, '[3]Q09 Top-up'!$A$6:$C$392, 3, FALSE)</f>
        <v>2</v>
      </c>
      <c r="AN68" s="5">
        <f t="shared" si="3"/>
        <v>2.6443562235225209E-3</v>
      </c>
      <c r="AO68" s="5">
        <f t="shared" si="3"/>
        <v>0</v>
      </c>
      <c r="AP68" s="5">
        <f t="shared" si="3"/>
        <v>1.7138545782513673E-2</v>
      </c>
      <c r="AQ68" s="5">
        <f t="shared" si="3"/>
        <v>2.5890450404188661E-2</v>
      </c>
      <c r="AR68" s="5">
        <f t="shared" si="11"/>
        <v>0</v>
      </c>
      <c r="AS68" s="5">
        <f t="shared" si="8"/>
        <v>0</v>
      </c>
      <c r="AT68" s="5">
        <f t="shared" si="8"/>
        <v>0</v>
      </c>
      <c r="AU68" s="5">
        <f t="shared" si="8"/>
        <v>0</v>
      </c>
      <c r="AV68" s="5">
        <f t="shared" si="8"/>
        <v>0</v>
      </c>
      <c r="AW68" s="5">
        <f t="shared" si="9"/>
        <v>0</v>
      </c>
      <c r="AX68" s="5">
        <f t="shared" si="9"/>
        <v>0</v>
      </c>
      <c r="AY68" s="5">
        <f t="shared" si="9"/>
        <v>0</v>
      </c>
      <c r="AZ68" s="5">
        <f t="shared" si="9"/>
        <v>0</v>
      </c>
      <c r="BA68" s="5">
        <f t="shared" si="10"/>
        <v>0</v>
      </c>
      <c r="BB68" s="5">
        <f t="shared" si="10"/>
        <v>0</v>
      </c>
    </row>
    <row r="69" spans="1:54" hidden="1" x14ac:dyDescent="0.35">
      <c r="A69" s="2" t="s">
        <v>5</v>
      </c>
      <c r="B69" s="1" t="s">
        <v>83</v>
      </c>
      <c r="C69" t="str">
        <f>VLOOKUP(B69, [2]Main!$B$3:$D$376, 2, FALSE)</f>
        <v>Central Milton Keynes</v>
      </c>
      <c r="D69" t="str">
        <f>VLOOKUP(B69, [2]Main!$B$3:$D$376, 3, FALSE)</f>
        <v>Central Milton Keynes - Other in Centre</v>
      </c>
      <c r="E69" s="5">
        <v>1.2999999999999999E-3</v>
      </c>
      <c r="F69" s="5">
        <v>0</v>
      </c>
      <c r="G69" s="5">
        <v>0</v>
      </c>
      <c r="H69" s="5">
        <v>0</v>
      </c>
      <c r="I69" s="5">
        <v>0</v>
      </c>
      <c r="J69" s="5">
        <v>3.3020000000000001E-2</v>
      </c>
      <c r="K69" s="5">
        <v>0</v>
      </c>
      <c r="L69" s="5">
        <v>0</v>
      </c>
      <c r="M69" s="5">
        <v>0</v>
      </c>
      <c r="N69" s="5">
        <v>0</v>
      </c>
      <c r="O69" s="5">
        <v>0</v>
      </c>
      <c r="P69" s="5">
        <v>0</v>
      </c>
      <c r="Q69" s="5">
        <v>0</v>
      </c>
      <c r="R69" s="5">
        <v>0</v>
      </c>
      <c r="S69" s="5">
        <v>0</v>
      </c>
      <c r="U69" s="32">
        <f t="shared" si="2"/>
        <v>1.82</v>
      </c>
      <c r="V69" s="32">
        <f t="shared" si="4"/>
        <v>0</v>
      </c>
      <c r="W69" s="32">
        <f t="shared" si="4"/>
        <v>0</v>
      </c>
      <c r="X69" s="32">
        <f t="shared" si="4"/>
        <v>0</v>
      </c>
      <c r="Y69" s="32">
        <f t="shared" si="4"/>
        <v>0</v>
      </c>
      <c r="Z69" s="32">
        <f t="shared" si="5"/>
        <v>46.228000000000002</v>
      </c>
      <c r="AA69" s="32">
        <f t="shared" si="5"/>
        <v>0</v>
      </c>
      <c r="AB69" s="32">
        <f t="shared" si="5"/>
        <v>0</v>
      </c>
      <c r="AC69" s="32">
        <f t="shared" si="5"/>
        <v>0</v>
      </c>
      <c r="AD69" s="32">
        <f t="shared" si="6"/>
        <v>0</v>
      </c>
      <c r="AE69" s="32">
        <f t="shared" si="6"/>
        <v>0</v>
      </c>
      <c r="AF69" s="32">
        <f t="shared" si="6"/>
        <v>0</v>
      </c>
      <c r="AG69" s="32">
        <f t="shared" si="6"/>
        <v>0</v>
      </c>
      <c r="AH69" s="32">
        <f t="shared" si="7"/>
        <v>0</v>
      </c>
      <c r="AI69" s="32">
        <f t="shared" si="7"/>
        <v>0</v>
      </c>
      <c r="AJ69" s="32">
        <f>VLOOKUP(B69, '[3]Q09 Top-up'!$A$6:$B$392, 2, FALSE)</f>
        <v>14</v>
      </c>
      <c r="AK69">
        <f>VLOOKUP(B69, '[3]Q09 Top-up'!$A$6:$C$392, 3, FALSE)</f>
        <v>2</v>
      </c>
      <c r="AN69" s="5">
        <f t="shared" si="3"/>
        <v>8.8145207450750706E-4</v>
      </c>
      <c r="AO69" s="5">
        <f t="shared" si="3"/>
        <v>0</v>
      </c>
      <c r="AP69" s="5">
        <f t="shared" si="3"/>
        <v>0</v>
      </c>
      <c r="AQ69" s="5">
        <f t="shared" si="3"/>
        <v>0</v>
      </c>
      <c r="AR69" s="5">
        <f t="shared" si="11"/>
        <v>0</v>
      </c>
      <c r="AS69" s="5">
        <f t="shared" si="8"/>
        <v>2.7959161588643217E-2</v>
      </c>
      <c r="AT69" s="5">
        <f t="shared" si="8"/>
        <v>0</v>
      </c>
      <c r="AU69" s="5">
        <f t="shared" si="8"/>
        <v>0</v>
      </c>
      <c r="AV69" s="5">
        <f t="shared" si="8"/>
        <v>0</v>
      </c>
      <c r="AW69" s="5">
        <f t="shared" si="9"/>
        <v>0</v>
      </c>
      <c r="AX69" s="5">
        <f t="shared" si="9"/>
        <v>0</v>
      </c>
      <c r="AY69" s="5">
        <f t="shared" si="9"/>
        <v>0</v>
      </c>
      <c r="AZ69" s="5">
        <f t="shared" si="9"/>
        <v>0</v>
      </c>
      <c r="BA69" s="5">
        <f t="shared" si="10"/>
        <v>0</v>
      </c>
      <c r="BB69" s="5">
        <f t="shared" si="10"/>
        <v>0</v>
      </c>
    </row>
    <row r="70" spans="1:54" hidden="1" x14ac:dyDescent="0.35">
      <c r="A70" s="2" t="s">
        <v>5</v>
      </c>
      <c r="B70" s="1" t="s">
        <v>84</v>
      </c>
      <c r="C70" t="str">
        <f>VLOOKUP(B70, [2]Main!$B$3:$D$376, 2, FALSE)</f>
        <v>Out of Centre</v>
      </c>
      <c r="D70" t="str">
        <f>VLOOKUP(B70, [2]Main!$B$3:$D$376, 3, FALSE)</f>
        <v>OoC - Zone 5</v>
      </c>
      <c r="E70" s="5">
        <v>2.5999999999999998E-4</v>
      </c>
      <c r="F70" s="5">
        <v>0</v>
      </c>
      <c r="G70" s="5">
        <v>0</v>
      </c>
      <c r="H70" s="5">
        <v>0</v>
      </c>
      <c r="I70" s="5">
        <v>0</v>
      </c>
      <c r="J70" s="5">
        <v>6.6600000000000001E-3</v>
      </c>
      <c r="K70" s="5">
        <v>0</v>
      </c>
      <c r="L70" s="5">
        <v>0</v>
      </c>
      <c r="M70" s="5">
        <v>0</v>
      </c>
      <c r="N70" s="5">
        <v>0</v>
      </c>
      <c r="O70" s="5">
        <v>0</v>
      </c>
      <c r="P70" s="5">
        <v>0</v>
      </c>
      <c r="Q70" s="5">
        <v>0</v>
      </c>
      <c r="R70" s="5">
        <v>0</v>
      </c>
      <c r="S70" s="5">
        <v>0</v>
      </c>
      <c r="U70" s="32">
        <f t="shared" ref="U70:U133" si="12">(AJ70*E70)*100</f>
        <v>5.1999999999999998E-2</v>
      </c>
      <c r="V70" s="32">
        <f t="shared" si="4"/>
        <v>0</v>
      </c>
      <c r="W70" s="32">
        <f t="shared" si="4"/>
        <v>0</v>
      </c>
      <c r="X70" s="32">
        <f t="shared" si="4"/>
        <v>0</v>
      </c>
      <c r="Y70" s="32">
        <f t="shared" si="4"/>
        <v>0</v>
      </c>
      <c r="Z70" s="32">
        <f t="shared" si="5"/>
        <v>1.3320000000000001</v>
      </c>
      <c r="AA70" s="32">
        <f t="shared" si="5"/>
        <v>0</v>
      </c>
      <c r="AB70" s="32">
        <f t="shared" si="5"/>
        <v>0</v>
      </c>
      <c r="AC70" s="32">
        <f t="shared" si="5"/>
        <v>0</v>
      </c>
      <c r="AD70" s="32">
        <f t="shared" si="6"/>
        <v>0</v>
      </c>
      <c r="AE70" s="32">
        <f t="shared" si="6"/>
        <v>0</v>
      </c>
      <c r="AF70" s="32">
        <f t="shared" si="6"/>
        <v>0</v>
      </c>
      <c r="AG70" s="32">
        <f t="shared" si="6"/>
        <v>0</v>
      </c>
      <c r="AH70" s="32">
        <f t="shared" si="7"/>
        <v>0</v>
      </c>
      <c r="AI70" s="32">
        <f t="shared" si="7"/>
        <v>0</v>
      </c>
      <c r="AJ70" s="32">
        <f>VLOOKUP(B70, '[3]Q09 Top-up'!$A$6:$B$392, 2, FALSE)</f>
        <v>2</v>
      </c>
      <c r="AK70">
        <f>VLOOKUP(B70, '[3]Q09 Top-up'!$A$6:$C$392, 3, FALSE)</f>
        <v>1</v>
      </c>
      <c r="AN70" s="5">
        <f t="shared" ref="AN70:AQ133" si="13">U70/U$383</f>
        <v>2.5184344985928772E-5</v>
      </c>
      <c r="AO70" s="5">
        <f t="shared" si="13"/>
        <v>0</v>
      </c>
      <c r="AP70" s="5">
        <f t="shared" si="13"/>
        <v>0</v>
      </c>
      <c r="AQ70" s="5">
        <f t="shared" si="13"/>
        <v>0</v>
      </c>
      <c r="AR70" s="5">
        <f t="shared" si="11"/>
        <v>0</v>
      </c>
      <c r="AS70" s="5">
        <f t="shared" si="8"/>
        <v>8.0560706143620244E-4</v>
      </c>
      <c r="AT70" s="5">
        <f t="shared" si="8"/>
        <v>0</v>
      </c>
      <c r="AU70" s="5">
        <f t="shared" si="8"/>
        <v>0</v>
      </c>
      <c r="AV70" s="5">
        <f t="shared" si="8"/>
        <v>0</v>
      </c>
      <c r="AW70" s="5">
        <f t="shared" si="9"/>
        <v>0</v>
      </c>
      <c r="AX70" s="5">
        <f t="shared" si="9"/>
        <v>0</v>
      </c>
      <c r="AY70" s="5">
        <f t="shared" si="9"/>
        <v>0</v>
      </c>
      <c r="AZ70" s="5">
        <f t="shared" si="9"/>
        <v>0</v>
      </c>
      <c r="BA70" s="5">
        <f t="shared" si="10"/>
        <v>0</v>
      </c>
      <c r="BB70" s="5">
        <f t="shared" si="10"/>
        <v>0</v>
      </c>
    </row>
    <row r="71" spans="1:54" hidden="1" x14ac:dyDescent="0.35">
      <c r="A71" s="2" t="s">
        <v>5</v>
      </c>
      <c r="B71" s="1" t="s">
        <v>85</v>
      </c>
      <c r="C71" t="str">
        <f>VLOOKUP(B71, [2]Main!$B$3:$D$376, 2, FALSE)</f>
        <v>Local Centres</v>
      </c>
      <c r="D71" t="str">
        <f>VLOOKUP(B71, [2]Main!$B$3:$D$376, 3, FALSE)</f>
        <v>Other Local Centres</v>
      </c>
      <c r="E71" s="5">
        <v>6.0299999999999998E-3</v>
      </c>
      <c r="F71" s="5">
        <v>0</v>
      </c>
      <c r="G71" s="5">
        <v>0</v>
      </c>
      <c r="H71" s="5">
        <v>0</v>
      </c>
      <c r="I71" s="5">
        <v>0</v>
      </c>
      <c r="J71" s="5">
        <v>0.15340999999999999</v>
      </c>
      <c r="K71" s="5">
        <v>0</v>
      </c>
      <c r="L71" s="5">
        <v>0</v>
      </c>
      <c r="M71" s="5">
        <v>0</v>
      </c>
      <c r="N71" s="5">
        <v>0</v>
      </c>
      <c r="O71" s="5">
        <v>0</v>
      </c>
      <c r="P71" s="5">
        <v>0</v>
      </c>
      <c r="Q71" s="5">
        <v>0</v>
      </c>
      <c r="R71" s="5">
        <v>0</v>
      </c>
      <c r="S71" s="5">
        <v>0</v>
      </c>
      <c r="U71" s="32">
        <f t="shared" si="12"/>
        <v>3.9195000000000002</v>
      </c>
      <c r="V71" s="32">
        <f t="shared" si="4"/>
        <v>0</v>
      </c>
      <c r="W71" s="32">
        <f t="shared" si="4"/>
        <v>0</v>
      </c>
      <c r="X71" s="32">
        <f t="shared" si="4"/>
        <v>0</v>
      </c>
      <c r="Y71" s="32">
        <f t="shared" si="4"/>
        <v>0</v>
      </c>
      <c r="Z71" s="32">
        <f t="shared" si="5"/>
        <v>99.716499999999996</v>
      </c>
      <c r="AA71" s="32">
        <f t="shared" si="5"/>
        <v>0</v>
      </c>
      <c r="AB71" s="32">
        <f t="shared" si="5"/>
        <v>0</v>
      </c>
      <c r="AC71" s="32">
        <f t="shared" si="5"/>
        <v>0</v>
      </c>
      <c r="AD71" s="32">
        <f t="shared" si="6"/>
        <v>0</v>
      </c>
      <c r="AE71" s="32">
        <f t="shared" si="6"/>
        <v>0</v>
      </c>
      <c r="AF71" s="32">
        <f t="shared" si="6"/>
        <v>0</v>
      </c>
      <c r="AG71" s="32">
        <f t="shared" si="6"/>
        <v>0</v>
      </c>
      <c r="AH71" s="32">
        <f t="shared" si="7"/>
        <v>0</v>
      </c>
      <c r="AI71" s="32">
        <f t="shared" si="7"/>
        <v>0</v>
      </c>
      <c r="AJ71" s="32">
        <f>VLOOKUP(B71, '[3]Q09 Top-up'!$A$6:$B$392, 2, FALSE)</f>
        <v>6.5</v>
      </c>
      <c r="AK71">
        <f>VLOOKUP(B71, '[3]Q09 Top-up'!$A$6:$C$392, 3, FALSE)</f>
        <v>10</v>
      </c>
      <c r="AN71" s="5">
        <f t="shared" si="13"/>
        <v>1.8982700033143812E-3</v>
      </c>
      <c r="AO71" s="5">
        <f t="shared" si="13"/>
        <v>0</v>
      </c>
      <c r="AP71" s="5">
        <f t="shared" si="13"/>
        <v>0</v>
      </c>
      <c r="AQ71" s="5">
        <f t="shared" si="13"/>
        <v>0</v>
      </c>
      <c r="AR71" s="5">
        <f t="shared" si="11"/>
        <v>0</v>
      </c>
      <c r="AS71" s="5">
        <f t="shared" si="8"/>
        <v>6.0309546953230535E-2</v>
      </c>
      <c r="AT71" s="5">
        <f t="shared" si="8"/>
        <v>0</v>
      </c>
      <c r="AU71" s="5">
        <f t="shared" si="8"/>
        <v>0</v>
      </c>
      <c r="AV71" s="5">
        <f t="shared" si="8"/>
        <v>0</v>
      </c>
      <c r="AW71" s="5">
        <f t="shared" si="9"/>
        <v>0</v>
      </c>
      <c r="AX71" s="5">
        <f t="shared" si="9"/>
        <v>0</v>
      </c>
      <c r="AY71" s="5">
        <f t="shared" si="9"/>
        <v>0</v>
      </c>
      <c r="AZ71" s="5">
        <f t="shared" si="9"/>
        <v>0</v>
      </c>
      <c r="BA71" s="5">
        <f t="shared" si="10"/>
        <v>0</v>
      </c>
      <c r="BB71" s="5">
        <f t="shared" si="10"/>
        <v>0</v>
      </c>
    </row>
    <row r="72" spans="1:54" hidden="1" x14ac:dyDescent="0.35">
      <c r="A72" s="2" t="s">
        <v>5</v>
      </c>
      <c r="B72" s="1" t="s">
        <v>86</v>
      </c>
      <c r="C72" t="str">
        <f>VLOOKUP(B72, [2]Main!$B$3:$D$376, 2, FALSE)</f>
        <v>Local Centres</v>
      </c>
      <c r="D72" t="str">
        <f>VLOOKUP(B72, [2]Main!$B$3:$D$376, 3, FALSE)</f>
        <v>Other Local Centres</v>
      </c>
      <c r="E72" s="5">
        <v>6.43E-3</v>
      </c>
      <c r="F72" s="5">
        <v>0</v>
      </c>
      <c r="G72" s="5">
        <v>0</v>
      </c>
      <c r="H72" s="5">
        <v>0</v>
      </c>
      <c r="I72" s="5">
        <v>1.5259999999999999E-2</v>
      </c>
      <c r="J72" s="5">
        <v>0.14168</v>
      </c>
      <c r="K72" s="5">
        <v>0</v>
      </c>
      <c r="L72" s="5">
        <v>0</v>
      </c>
      <c r="M72" s="5">
        <v>0</v>
      </c>
      <c r="N72" s="5">
        <v>0</v>
      </c>
      <c r="O72" s="5">
        <v>0</v>
      </c>
      <c r="P72" s="5">
        <v>0</v>
      </c>
      <c r="Q72" s="5">
        <v>0</v>
      </c>
      <c r="R72" s="5">
        <v>0</v>
      </c>
      <c r="S72" s="5">
        <v>0</v>
      </c>
      <c r="U72" s="32">
        <f t="shared" si="12"/>
        <v>8.5197500000000002</v>
      </c>
      <c r="V72" s="32">
        <f t="shared" si="4"/>
        <v>0</v>
      </c>
      <c r="W72" s="32">
        <f t="shared" si="4"/>
        <v>0</v>
      </c>
      <c r="X72" s="32">
        <f t="shared" si="4"/>
        <v>0</v>
      </c>
      <c r="Y72" s="32">
        <f t="shared" si="4"/>
        <v>20.2195</v>
      </c>
      <c r="Z72" s="32">
        <f t="shared" si="5"/>
        <v>187.726</v>
      </c>
      <c r="AA72" s="32">
        <f t="shared" si="5"/>
        <v>0</v>
      </c>
      <c r="AB72" s="32">
        <f t="shared" si="5"/>
        <v>0</v>
      </c>
      <c r="AC72" s="32">
        <f t="shared" si="5"/>
        <v>0</v>
      </c>
      <c r="AD72" s="32">
        <f t="shared" si="6"/>
        <v>0</v>
      </c>
      <c r="AE72" s="32">
        <f t="shared" si="6"/>
        <v>0</v>
      </c>
      <c r="AF72" s="32">
        <f t="shared" si="6"/>
        <v>0</v>
      </c>
      <c r="AG72" s="32">
        <f t="shared" si="6"/>
        <v>0</v>
      </c>
      <c r="AH72" s="32">
        <f t="shared" si="7"/>
        <v>0</v>
      </c>
      <c r="AI72" s="32">
        <f t="shared" si="7"/>
        <v>0</v>
      </c>
      <c r="AJ72" s="32">
        <f>VLOOKUP(B72, '[3]Q09 Top-up'!$A$6:$B$392, 2, FALSE)</f>
        <v>13.25</v>
      </c>
      <c r="AK72">
        <f>VLOOKUP(B72, '[3]Q09 Top-up'!$A$6:$C$392, 3, FALSE)</f>
        <v>12</v>
      </c>
      <c r="AN72" s="5">
        <f t="shared" si="13"/>
        <v>4.126236984497436E-3</v>
      </c>
      <c r="AO72" s="5">
        <f t="shared" si="13"/>
        <v>0</v>
      </c>
      <c r="AP72" s="5">
        <f t="shared" si="13"/>
        <v>0</v>
      </c>
      <c r="AQ72" s="5">
        <f t="shared" si="13"/>
        <v>0</v>
      </c>
      <c r="AR72" s="5">
        <f t="shared" si="11"/>
        <v>9.0379103630693E-3</v>
      </c>
      <c r="AS72" s="5">
        <f t="shared" si="8"/>
        <v>0.11353858199337276</v>
      </c>
      <c r="AT72" s="5">
        <f t="shared" si="8"/>
        <v>0</v>
      </c>
      <c r="AU72" s="5">
        <f t="shared" si="8"/>
        <v>0</v>
      </c>
      <c r="AV72" s="5">
        <f t="shared" si="8"/>
        <v>0</v>
      </c>
      <c r="AW72" s="5">
        <f t="shared" si="9"/>
        <v>0</v>
      </c>
      <c r="AX72" s="5">
        <f t="shared" si="9"/>
        <v>0</v>
      </c>
      <c r="AY72" s="5">
        <f t="shared" si="9"/>
        <v>0</v>
      </c>
      <c r="AZ72" s="5">
        <f t="shared" si="9"/>
        <v>0</v>
      </c>
      <c r="BA72" s="5">
        <f t="shared" si="10"/>
        <v>0</v>
      </c>
      <c r="BB72" s="5">
        <f t="shared" si="10"/>
        <v>0</v>
      </c>
    </row>
    <row r="73" spans="1:54" hidden="1" x14ac:dyDescent="0.35">
      <c r="A73" s="2" t="s">
        <v>5</v>
      </c>
      <c r="B73" s="1" t="s">
        <v>87</v>
      </c>
      <c r="C73" t="str">
        <f>VLOOKUP(B73, [2]Main!$B$3:$D$376, 2, FALSE)</f>
        <v>Local Centres</v>
      </c>
      <c r="D73" t="str">
        <f>VLOOKUP(B73, [2]Main!$B$3:$D$376, 3, FALSE)</f>
        <v>Other Local Centres</v>
      </c>
      <c r="E73" s="5">
        <v>6.7000000000000002E-4</v>
      </c>
      <c r="F73" s="5">
        <v>0</v>
      </c>
      <c r="G73" s="5">
        <v>0</v>
      </c>
      <c r="H73" s="5">
        <v>0</v>
      </c>
      <c r="I73" s="5">
        <v>0</v>
      </c>
      <c r="J73" s="5">
        <v>1.7049999999999999E-2</v>
      </c>
      <c r="K73" s="5">
        <v>0</v>
      </c>
      <c r="L73" s="5">
        <v>0</v>
      </c>
      <c r="M73" s="5">
        <v>0</v>
      </c>
      <c r="N73" s="5">
        <v>0</v>
      </c>
      <c r="O73" s="5">
        <v>0</v>
      </c>
      <c r="P73" s="5">
        <v>0</v>
      </c>
      <c r="Q73" s="5">
        <v>0</v>
      </c>
      <c r="R73" s="5">
        <v>0</v>
      </c>
      <c r="S73" s="5">
        <v>0</v>
      </c>
      <c r="U73" s="32">
        <f t="shared" si="12"/>
        <v>0.46899999999999997</v>
      </c>
      <c r="V73" s="32">
        <f t="shared" si="4"/>
        <v>0</v>
      </c>
      <c r="W73" s="32">
        <f t="shared" si="4"/>
        <v>0</v>
      </c>
      <c r="X73" s="32">
        <f t="shared" si="4"/>
        <v>0</v>
      </c>
      <c r="Y73" s="32">
        <f t="shared" si="4"/>
        <v>0</v>
      </c>
      <c r="Z73" s="32">
        <f t="shared" si="5"/>
        <v>11.935</v>
      </c>
      <c r="AA73" s="32">
        <f t="shared" si="5"/>
        <v>0</v>
      </c>
      <c r="AB73" s="32">
        <f t="shared" si="5"/>
        <v>0</v>
      </c>
      <c r="AC73" s="32">
        <f t="shared" si="5"/>
        <v>0</v>
      </c>
      <c r="AD73" s="32">
        <f t="shared" si="6"/>
        <v>0</v>
      </c>
      <c r="AE73" s="32">
        <f t="shared" si="6"/>
        <v>0</v>
      </c>
      <c r="AF73" s="32">
        <f t="shared" si="6"/>
        <v>0</v>
      </c>
      <c r="AG73" s="32">
        <f t="shared" si="6"/>
        <v>0</v>
      </c>
      <c r="AH73" s="32">
        <f t="shared" si="7"/>
        <v>0</v>
      </c>
      <c r="AI73" s="32">
        <f t="shared" si="7"/>
        <v>0</v>
      </c>
      <c r="AJ73" s="32">
        <f>VLOOKUP(B73, '[3]Q09 Top-up'!$A$6:$B$392, 2, FALSE)</f>
        <v>7</v>
      </c>
      <c r="AK73">
        <f>VLOOKUP(B73, '[3]Q09 Top-up'!$A$6:$C$392, 3, FALSE)</f>
        <v>1</v>
      </c>
      <c r="AN73" s="5">
        <f t="shared" si="13"/>
        <v>2.2714341920001142E-4</v>
      </c>
      <c r="AO73" s="5">
        <f t="shared" si="13"/>
        <v>0</v>
      </c>
      <c r="AP73" s="5">
        <f t="shared" si="13"/>
        <v>0</v>
      </c>
      <c r="AQ73" s="5">
        <f t="shared" si="13"/>
        <v>0</v>
      </c>
      <c r="AR73" s="5">
        <f t="shared" si="11"/>
        <v>0</v>
      </c>
      <c r="AS73" s="5">
        <f t="shared" si="8"/>
        <v>7.2184086172981049E-3</v>
      </c>
      <c r="AT73" s="5">
        <f t="shared" si="8"/>
        <v>0</v>
      </c>
      <c r="AU73" s="5">
        <f t="shared" si="8"/>
        <v>0</v>
      </c>
      <c r="AV73" s="5">
        <f t="shared" si="8"/>
        <v>0</v>
      </c>
      <c r="AW73" s="5">
        <f t="shared" si="9"/>
        <v>0</v>
      </c>
      <c r="AX73" s="5">
        <f t="shared" si="9"/>
        <v>0</v>
      </c>
      <c r="AY73" s="5">
        <f t="shared" si="9"/>
        <v>0</v>
      </c>
      <c r="AZ73" s="5">
        <f t="shared" si="9"/>
        <v>0</v>
      </c>
      <c r="BA73" s="5">
        <f t="shared" si="10"/>
        <v>0</v>
      </c>
      <c r="BB73" s="5">
        <f t="shared" si="10"/>
        <v>0</v>
      </c>
    </row>
    <row r="74" spans="1:54" hidden="1" x14ac:dyDescent="0.35">
      <c r="A74" s="2" t="s">
        <v>5</v>
      </c>
      <c r="B74" s="1" t="s">
        <v>88</v>
      </c>
      <c r="C74" t="str">
        <f>VLOOKUP(B74, [2]Main!$B$3:$D$376, 2, FALSE)</f>
        <v>Out of Centre</v>
      </c>
      <c r="D74" t="str">
        <f>VLOOKUP(B74, [2]Main!$B$3:$D$376, 3, FALSE)</f>
        <v>OoC - Zone 5</v>
      </c>
      <c r="E74" s="5">
        <v>1.038E-2</v>
      </c>
      <c r="F74" s="5">
        <v>0</v>
      </c>
      <c r="G74" s="5">
        <v>0</v>
      </c>
      <c r="H74" s="5">
        <v>1.389E-2</v>
      </c>
      <c r="I74" s="5">
        <v>0</v>
      </c>
      <c r="J74" s="5">
        <v>6.6600000000000001E-3</v>
      </c>
      <c r="K74" s="5">
        <v>1.771E-2</v>
      </c>
      <c r="L74" s="5">
        <v>0</v>
      </c>
      <c r="M74" s="5">
        <v>0</v>
      </c>
      <c r="N74" s="5">
        <v>0.18740999999999999</v>
      </c>
      <c r="O74" s="5">
        <v>5.1389999999999998E-2</v>
      </c>
      <c r="P74" s="5">
        <v>0</v>
      </c>
      <c r="Q74" s="5">
        <v>0</v>
      </c>
      <c r="R74" s="5">
        <v>0</v>
      </c>
      <c r="S74" s="5">
        <v>0</v>
      </c>
      <c r="U74" s="32">
        <f t="shared" si="12"/>
        <v>24.268439999999998</v>
      </c>
      <c r="V74" s="32">
        <f t="shared" si="4"/>
        <v>0</v>
      </c>
      <c r="W74" s="32">
        <f t="shared" si="4"/>
        <v>0</v>
      </c>
      <c r="X74" s="32">
        <f t="shared" si="4"/>
        <v>32.474820000000001</v>
      </c>
      <c r="Y74" s="32">
        <f t="shared" si="4"/>
        <v>0</v>
      </c>
      <c r="Z74" s="32">
        <f t="shared" si="5"/>
        <v>15.571079999999998</v>
      </c>
      <c r="AA74" s="32">
        <f t="shared" si="5"/>
        <v>41.40598</v>
      </c>
      <c r="AB74" s="32">
        <f t="shared" si="5"/>
        <v>0</v>
      </c>
      <c r="AC74" s="32">
        <f t="shared" si="5"/>
        <v>0</v>
      </c>
      <c r="AD74" s="32">
        <f t="shared" si="6"/>
        <v>438.16457999999994</v>
      </c>
      <c r="AE74" s="32">
        <f t="shared" si="6"/>
        <v>120.14981999999999</v>
      </c>
      <c r="AF74" s="32">
        <f t="shared" si="6"/>
        <v>0</v>
      </c>
      <c r="AG74" s="32">
        <f t="shared" si="6"/>
        <v>0</v>
      </c>
      <c r="AH74" s="32">
        <f t="shared" si="7"/>
        <v>0</v>
      </c>
      <c r="AI74" s="32">
        <f t="shared" si="7"/>
        <v>0</v>
      </c>
      <c r="AJ74" s="32">
        <f>VLOOKUP(B74, '[3]Q09 Top-up'!$A$6:$B$392, 2, FALSE)</f>
        <v>23.38</v>
      </c>
      <c r="AK74">
        <f>VLOOKUP(B74, '[3]Q09 Top-up'!$A$6:$C$392, 3, FALSE)</f>
        <v>18</v>
      </c>
      <c r="AN74" s="5">
        <f t="shared" si="13"/>
        <v>1.1753553177506024E-2</v>
      </c>
      <c r="AO74" s="5">
        <f t="shared" si="13"/>
        <v>0</v>
      </c>
      <c r="AP74" s="5">
        <f t="shared" si="13"/>
        <v>0</v>
      </c>
      <c r="AQ74" s="5">
        <f t="shared" si="13"/>
        <v>1.6636084618024415E-2</v>
      </c>
      <c r="AR74" s="5">
        <f t="shared" si="11"/>
        <v>0</v>
      </c>
      <c r="AS74" s="5">
        <f t="shared" si="8"/>
        <v>9.4175465481892047E-3</v>
      </c>
      <c r="AT74" s="5">
        <f t="shared" si="8"/>
        <v>2.1777792095513913E-2</v>
      </c>
      <c r="AU74" s="5">
        <f t="shared" si="8"/>
        <v>0</v>
      </c>
      <c r="AV74" s="5">
        <f t="shared" si="8"/>
        <v>0</v>
      </c>
      <c r="AW74" s="5">
        <f t="shared" si="9"/>
        <v>0.23999131623481731</v>
      </c>
      <c r="AX74" s="5">
        <f t="shared" si="9"/>
        <v>8.1763140693595804E-2</v>
      </c>
      <c r="AY74" s="5">
        <f t="shared" si="9"/>
        <v>0</v>
      </c>
      <c r="AZ74" s="5">
        <f t="shared" si="9"/>
        <v>0</v>
      </c>
      <c r="BA74" s="5">
        <f t="shared" si="10"/>
        <v>0</v>
      </c>
      <c r="BB74" s="5">
        <f t="shared" si="10"/>
        <v>0</v>
      </c>
    </row>
    <row r="75" spans="1:54" hidden="1" x14ac:dyDescent="0.35">
      <c r="A75" s="2" t="s">
        <v>5</v>
      </c>
      <c r="B75" s="1" t="s">
        <v>89</v>
      </c>
      <c r="C75" t="str">
        <f>VLOOKUP(B75, [2]Main!$B$3:$D$376, 2, FALSE)</f>
        <v>Local Centres</v>
      </c>
      <c r="D75" t="str">
        <f>VLOOKUP(B75, [2]Main!$B$3:$D$376, 3, FALSE)</f>
        <v>Willen LC - Sainsbury's Local, Granville Square</v>
      </c>
      <c r="E75" s="5">
        <v>1.346E-2</v>
      </c>
      <c r="F75" s="5">
        <v>0</v>
      </c>
      <c r="G75" s="5">
        <v>2.597E-2</v>
      </c>
      <c r="H75" s="5">
        <v>2.1479999999999999E-2</v>
      </c>
      <c r="I75" s="5">
        <v>4.1509999999999998E-2</v>
      </c>
      <c r="J75" s="5">
        <v>0.19656999999999999</v>
      </c>
      <c r="K75" s="5">
        <v>0</v>
      </c>
      <c r="L75" s="5">
        <v>0</v>
      </c>
      <c r="M75" s="5">
        <v>0</v>
      </c>
      <c r="N75" s="5">
        <v>0</v>
      </c>
      <c r="O75" s="5">
        <v>0</v>
      </c>
      <c r="P75" s="5">
        <v>0</v>
      </c>
      <c r="Q75" s="5">
        <v>0</v>
      </c>
      <c r="R75" s="5">
        <v>0</v>
      </c>
      <c r="S75" s="5">
        <v>0</v>
      </c>
      <c r="U75" s="32">
        <f t="shared" si="12"/>
        <v>16.394279999999998</v>
      </c>
      <c r="V75" s="32">
        <f t="shared" si="4"/>
        <v>0</v>
      </c>
      <c r="W75" s="32">
        <f t="shared" si="4"/>
        <v>31.631460000000001</v>
      </c>
      <c r="X75" s="32">
        <f t="shared" si="4"/>
        <v>26.16264</v>
      </c>
      <c r="Y75" s="32">
        <f t="shared" si="4"/>
        <v>50.559179999999991</v>
      </c>
      <c r="Z75" s="32">
        <f t="shared" si="5"/>
        <v>239.42225999999999</v>
      </c>
      <c r="AA75" s="32">
        <f t="shared" si="5"/>
        <v>0</v>
      </c>
      <c r="AB75" s="32">
        <f t="shared" si="5"/>
        <v>0</v>
      </c>
      <c r="AC75" s="32">
        <f t="shared" si="5"/>
        <v>0</v>
      </c>
      <c r="AD75" s="32">
        <f t="shared" si="6"/>
        <v>0</v>
      </c>
      <c r="AE75" s="32">
        <f t="shared" si="6"/>
        <v>0</v>
      </c>
      <c r="AF75" s="32">
        <f t="shared" si="6"/>
        <v>0</v>
      </c>
      <c r="AG75" s="32">
        <f t="shared" si="6"/>
        <v>0</v>
      </c>
      <c r="AH75" s="32">
        <f t="shared" si="7"/>
        <v>0</v>
      </c>
      <c r="AI75" s="32">
        <f t="shared" si="7"/>
        <v>0</v>
      </c>
      <c r="AJ75" s="32">
        <f>VLOOKUP(B75, '[3]Q09 Top-up'!$A$6:$B$392, 2, FALSE)</f>
        <v>12.18</v>
      </c>
      <c r="AK75">
        <f>VLOOKUP(B75, '[3]Q09 Top-up'!$A$6:$C$392, 3, FALSE)</f>
        <v>17</v>
      </c>
      <c r="AN75" s="5">
        <f t="shared" si="13"/>
        <v>7.9399846791521605E-3</v>
      </c>
      <c r="AO75" s="5">
        <f t="shared" si="13"/>
        <v>0</v>
      </c>
      <c r="AP75" s="5">
        <f t="shared" si="13"/>
        <v>1.6210427610906783E-2</v>
      </c>
      <c r="AQ75" s="5">
        <f t="shared" si="13"/>
        <v>1.3402503628069695E-2</v>
      </c>
      <c r="AR75" s="5">
        <f t="shared" si="11"/>
        <v>2.2599438011339849E-2</v>
      </c>
      <c r="AS75" s="5">
        <f t="shared" si="8"/>
        <v>0.14480500249325406</v>
      </c>
      <c r="AT75" s="5">
        <f t="shared" si="8"/>
        <v>0</v>
      </c>
      <c r="AU75" s="5">
        <f t="shared" si="8"/>
        <v>0</v>
      </c>
      <c r="AV75" s="5">
        <f t="shared" si="8"/>
        <v>0</v>
      </c>
      <c r="AW75" s="5">
        <f t="shared" si="9"/>
        <v>0</v>
      </c>
      <c r="AX75" s="5">
        <f t="shared" si="9"/>
        <v>0</v>
      </c>
      <c r="AY75" s="5">
        <f t="shared" si="9"/>
        <v>0</v>
      </c>
      <c r="AZ75" s="5">
        <f t="shared" si="9"/>
        <v>0</v>
      </c>
      <c r="BA75" s="5">
        <f t="shared" si="10"/>
        <v>0</v>
      </c>
      <c r="BB75" s="5">
        <f t="shared" si="10"/>
        <v>0</v>
      </c>
    </row>
    <row r="76" spans="1:54" hidden="1" x14ac:dyDescent="0.35">
      <c r="A76" s="2" t="s">
        <v>5</v>
      </c>
      <c r="B76" s="1" t="s">
        <v>90</v>
      </c>
      <c r="C76" t="str">
        <f>VLOOKUP(B76, [2]Main!$B$3:$D$376, 2, FALSE)</f>
        <v>Local Centres</v>
      </c>
      <c r="D76" t="str">
        <f>VLOOKUP(B76, [2]Main!$B$3:$D$376, 3, FALSE)</f>
        <v>Other Local Centres</v>
      </c>
      <c r="E76" s="5">
        <v>1.1900000000000001E-3</v>
      </c>
      <c r="F76" s="5">
        <v>0</v>
      </c>
      <c r="G76" s="5">
        <v>0</v>
      </c>
      <c r="H76" s="5">
        <v>0</v>
      </c>
      <c r="I76" s="5">
        <v>0</v>
      </c>
      <c r="J76" s="5">
        <v>3.039E-2</v>
      </c>
      <c r="K76" s="5">
        <v>0</v>
      </c>
      <c r="L76" s="5">
        <v>0</v>
      </c>
      <c r="M76" s="5">
        <v>0</v>
      </c>
      <c r="N76" s="5">
        <v>0</v>
      </c>
      <c r="O76" s="5">
        <v>0</v>
      </c>
      <c r="P76" s="5">
        <v>0</v>
      </c>
      <c r="Q76" s="5">
        <v>0</v>
      </c>
      <c r="R76" s="5">
        <v>0</v>
      </c>
      <c r="S76" s="5">
        <v>0</v>
      </c>
      <c r="U76" s="32">
        <f t="shared" si="12"/>
        <v>1.8445000000000003</v>
      </c>
      <c r="V76" s="32">
        <f t="shared" si="4"/>
        <v>0</v>
      </c>
      <c r="W76" s="32">
        <f t="shared" si="4"/>
        <v>0</v>
      </c>
      <c r="X76" s="32">
        <f t="shared" si="4"/>
        <v>0</v>
      </c>
      <c r="Y76" s="32">
        <f t="shared" si="4"/>
        <v>0</v>
      </c>
      <c r="Z76" s="32">
        <f t="shared" si="5"/>
        <v>47.104500000000002</v>
      </c>
      <c r="AA76" s="32">
        <f t="shared" si="5"/>
        <v>0</v>
      </c>
      <c r="AB76" s="32">
        <f t="shared" si="5"/>
        <v>0</v>
      </c>
      <c r="AC76" s="32">
        <f t="shared" si="5"/>
        <v>0</v>
      </c>
      <c r="AD76" s="32">
        <f t="shared" si="6"/>
        <v>0</v>
      </c>
      <c r="AE76" s="32">
        <f t="shared" si="6"/>
        <v>0</v>
      </c>
      <c r="AF76" s="32">
        <f t="shared" si="6"/>
        <v>0</v>
      </c>
      <c r="AG76" s="32">
        <f t="shared" si="6"/>
        <v>0</v>
      </c>
      <c r="AH76" s="32">
        <f t="shared" si="7"/>
        <v>0</v>
      </c>
      <c r="AI76" s="32">
        <f t="shared" si="7"/>
        <v>0</v>
      </c>
      <c r="AJ76" s="32">
        <f>VLOOKUP(B76, '[3]Q09 Top-up'!$A$6:$B$392, 2, FALSE)</f>
        <v>15.5</v>
      </c>
      <c r="AK76">
        <f>VLOOKUP(B76, '[3]Q09 Top-up'!$A$6:$C$392, 3, FALSE)</f>
        <v>3</v>
      </c>
      <c r="AN76" s="5">
        <f t="shared" si="13"/>
        <v>8.9331777551049276E-4</v>
      </c>
      <c r="AO76" s="5">
        <f t="shared" si="13"/>
        <v>0</v>
      </c>
      <c r="AP76" s="5">
        <f t="shared" si="13"/>
        <v>0</v>
      </c>
      <c r="AQ76" s="5">
        <f t="shared" si="13"/>
        <v>0</v>
      </c>
      <c r="AR76" s="5">
        <f t="shared" si="11"/>
        <v>0</v>
      </c>
      <c r="AS76" s="5">
        <f t="shared" si="8"/>
        <v>2.8489277646712909E-2</v>
      </c>
      <c r="AT76" s="5">
        <f t="shared" si="8"/>
        <v>0</v>
      </c>
      <c r="AU76" s="5">
        <f t="shared" si="8"/>
        <v>0</v>
      </c>
      <c r="AV76" s="5">
        <f t="shared" si="8"/>
        <v>0</v>
      </c>
      <c r="AW76" s="5">
        <f t="shared" si="9"/>
        <v>0</v>
      </c>
      <c r="AX76" s="5">
        <f t="shared" si="9"/>
        <v>0</v>
      </c>
      <c r="AY76" s="5">
        <f t="shared" si="9"/>
        <v>0</v>
      </c>
      <c r="AZ76" s="5">
        <f t="shared" si="9"/>
        <v>0</v>
      </c>
      <c r="BA76" s="5">
        <f t="shared" si="10"/>
        <v>0</v>
      </c>
      <c r="BB76" s="5">
        <f t="shared" si="10"/>
        <v>0</v>
      </c>
    </row>
    <row r="77" spans="1:54" hidden="1" x14ac:dyDescent="0.35">
      <c r="A77" s="2" t="s">
        <v>6</v>
      </c>
      <c r="B77" s="1" t="s">
        <v>91</v>
      </c>
      <c r="C77" t="str">
        <f>VLOOKUP(B77, [2]Main!$B$3:$D$376, 2, FALSE)</f>
        <v>Local Centres</v>
      </c>
      <c r="D77" t="str">
        <f>VLOOKUP(B77, [2]Main!$B$3:$D$376, 3, FALSE)</f>
        <v>Other Local Centres</v>
      </c>
      <c r="E77" s="5">
        <v>1.1999999999999999E-3</v>
      </c>
      <c r="F77" s="5">
        <v>0</v>
      </c>
      <c r="G77" s="5">
        <v>0</v>
      </c>
      <c r="H77" s="5">
        <v>0</v>
      </c>
      <c r="I77" s="5">
        <v>0</v>
      </c>
      <c r="J77" s="5">
        <v>0</v>
      </c>
      <c r="K77" s="5">
        <v>3.6810000000000002E-2</v>
      </c>
      <c r="L77" s="5">
        <v>0</v>
      </c>
      <c r="M77" s="5">
        <v>0</v>
      </c>
      <c r="N77" s="5">
        <v>0</v>
      </c>
      <c r="O77" s="5">
        <v>0</v>
      </c>
      <c r="P77" s="5">
        <v>0</v>
      </c>
      <c r="Q77" s="5">
        <v>0</v>
      </c>
      <c r="R77" s="5">
        <v>0</v>
      </c>
      <c r="S77" s="5">
        <v>0</v>
      </c>
      <c r="U77" s="32">
        <f t="shared" si="12"/>
        <v>0.36</v>
      </c>
      <c r="V77" s="32">
        <f t="shared" si="4"/>
        <v>0</v>
      </c>
      <c r="W77" s="32">
        <f t="shared" si="4"/>
        <v>0</v>
      </c>
      <c r="X77" s="32">
        <f t="shared" si="4"/>
        <v>0</v>
      </c>
      <c r="Y77" s="32">
        <f t="shared" si="4"/>
        <v>0</v>
      </c>
      <c r="Z77" s="32">
        <f t="shared" si="5"/>
        <v>0</v>
      </c>
      <c r="AA77" s="32">
        <f t="shared" si="5"/>
        <v>11.042999999999999</v>
      </c>
      <c r="AB77" s="32">
        <f t="shared" si="5"/>
        <v>0</v>
      </c>
      <c r="AC77" s="32">
        <f t="shared" si="5"/>
        <v>0</v>
      </c>
      <c r="AD77" s="32">
        <f t="shared" si="6"/>
        <v>0</v>
      </c>
      <c r="AE77" s="32">
        <f t="shared" si="6"/>
        <v>0</v>
      </c>
      <c r="AF77" s="32">
        <f t="shared" si="6"/>
        <v>0</v>
      </c>
      <c r="AG77" s="32">
        <f t="shared" si="6"/>
        <v>0</v>
      </c>
      <c r="AH77" s="32">
        <f t="shared" si="7"/>
        <v>0</v>
      </c>
      <c r="AI77" s="32">
        <f t="shared" si="7"/>
        <v>0</v>
      </c>
      <c r="AJ77" s="32">
        <f>VLOOKUP(B77, '[3]Q09 Top-up'!$A$6:$B$392, 2, FALSE)</f>
        <v>3</v>
      </c>
      <c r="AK77">
        <f>VLOOKUP(B77, '[3]Q09 Top-up'!$A$6:$C$392, 3, FALSE)</f>
        <v>1</v>
      </c>
      <c r="AN77" s="5">
        <f t="shared" si="13"/>
        <v>1.7435315759489148E-4</v>
      </c>
      <c r="AO77" s="5">
        <f t="shared" si="13"/>
        <v>0</v>
      </c>
      <c r="AP77" s="5">
        <f t="shared" si="13"/>
        <v>0</v>
      </c>
      <c r="AQ77" s="5">
        <f t="shared" si="13"/>
        <v>0</v>
      </c>
      <c r="AR77" s="5">
        <f t="shared" si="11"/>
        <v>0</v>
      </c>
      <c r="AS77" s="5">
        <f t="shared" si="8"/>
        <v>0</v>
      </c>
      <c r="AT77" s="5">
        <f t="shared" si="8"/>
        <v>5.8081503712932312E-3</v>
      </c>
      <c r="AU77" s="5">
        <f t="shared" si="8"/>
        <v>0</v>
      </c>
      <c r="AV77" s="5">
        <f t="shared" si="8"/>
        <v>0</v>
      </c>
      <c r="AW77" s="5">
        <f t="shared" si="9"/>
        <v>0</v>
      </c>
      <c r="AX77" s="5">
        <f t="shared" si="9"/>
        <v>0</v>
      </c>
      <c r="AY77" s="5">
        <f t="shared" si="9"/>
        <v>0</v>
      </c>
      <c r="AZ77" s="5">
        <f t="shared" si="9"/>
        <v>0</v>
      </c>
      <c r="BA77" s="5">
        <f t="shared" si="10"/>
        <v>0</v>
      </c>
      <c r="BB77" s="5">
        <f t="shared" si="10"/>
        <v>0</v>
      </c>
    </row>
    <row r="78" spans="1:54" hidden="1" x14ac:dyDescent="0.35">
      <c r="A78" s="2" t="s">
        <v>6</v>
      </c>
      <c r="B78" s="1" t="s">
        <v>92</v>
      </c>
      <c r="C78" t="str">
        <f>VLOOKUP(B78, [2]Main!$B$3:$D$376, 2, FALSE)</f>
        <v>Local Centres</v>
      </c>
      <c r="D78" t="str">
        <f>VLOOKUP(B78, [2]Main!$B$3:$D$376, 3, FALSE)</f>
        <v>Other Local Centres</v>
      </c>
      <c r="E78" s="5">
        <v>4.4999999999999999E-4</v>
      </c>
      <c r="F78" s="5">
        <v>0</v>
      </c>
      <c r="G78" s="5">
        <v>0</v>
      </c>
      <c r="H78" s="5">
        <v>0</v>
      </c>
      <c r="I78" s="5">
        <v>0</v>
      </c>
      <c r="J78" s="5">
        <v>0</v>
      </c>
      <c r="K78" s="5">
        <v>1.384E-2</v>
      </c>
      <c r="L78" s="5">
        <v>0</v>
      </c>
      <c r="M78" s="5">
        <v>0</v>
      </c>
      <c r="N78" s="5">
        <v>0</v>
      </c>
      <c r="O78" s="5">
        <v>0</v>
      </c>
      <c r="P78" s="5">
        <v>0</v>
      </c>
      <c r="Q78" s="5">
        <v>0</v>
      </c>
      <c r="R78" s="5">
        <v>0</v>
      </c>
      <c r="S78" s="5">
        <v>0</v>
      </c>
      <c r="U78" s="32">
        <f t="shared" si="12"/>
        <v>0.33750000000000002</v>
      </c>
      <c r="V78" s="32">
        <f t="shared" si="4"/>
        <v>0</v>
      </c>
      <c r="W78" s="32">
        <f t="shared" si="4"/>
        <v>0</v>
      </c>
      <c r="X78" s="32">
        <f t="shared" si="4"/>
        <v>0</v>
      </c>
      <c r="Y78" s="32">
        <f t="shared" si="4"/>
        <v>0</v>
      </c>
      <c r="Z78" s="32">
        <f t="shared" si="5"/>
        <v>0</v>
      </c>
      <c r="AA78" s="32">
        <f t="shared" si="5"/>
        <v>10.38</v>
      </c>
      <c r="AB78" s="32">
        <f t="shared" si="5"/>
        <v>0</v>
      </c>
      <c r="AC78" s="32">
        <f t="shared" si="5"/>
        <v>0</v>
      </c>
      <c r="AD78" s="32">
        <f t="shared" si="6"/>
        <v>0</v>
      </c>
      <c r="AE78" s="32">
        <f t="shared" si="6"/>
        <v>0</v>
      </c>
      <c r="AF78" s="32">
        <f t="shared" si="6"/>
        <v>0</v>
      </c>
      <c r="AG78" s="32">
        <f t="shared" si="6"/>
        <v>0</v>
      </c>
      <c r="AH78" s="32">
        <f t="shared" si="7"/>
        <v>0</v>
      </c>
      <c r="AI78" s="32">
        <f t="shared" si="7"/>
        <v>0</v>
      </c>
      <c r="AJ78" s="32">
        <f>VLOOKUP(B78, '[3]Q09 Top-up'!$A$6:$B$392, 2, FALSE)</f>
        <v>7.5</v>
      </c>
      <c r="AK78">
        <f>VLOOKUP(B78, '[3]Q09 Top-up'!$A$6:$C$392, 3, FALSE)</f>
        <v>2</v>
      </c>
      <c r="AN78" s="5">
        <f t="shared" si="13"/>
        <v>1.6345608524521079E-4</v>
      </c>
      <c r="AO78" s="5">
        <f t="shared" si="13"/>
        <v>0</v>
      </c>
      <c r="AP78" s="5">
        <f t="shared" si="13"/>
        <v>0</v>
      </c>
      <c r="AQ78" s="5">
        <f t="shared" si="13"/>
        <v>0</v>
      </c>
      <c r="AR78" s="5">
        <f t="shared" si="11"/>
        <v>0</v>
      </c>
      <c r="AS78" s="5">
        <f t="shared" si="8"/>
        <v>0</v>
      </c>
      <c r="AT78" s="5">
        <f t="shared" si="8"/>
        <v>5.4594404468010279E-3</v>
      </c>
      <c r="AU78" s="5">
        <f t="shared" si="8"/>
        <v>0</v>
      </c>
      <c r="AV78" s="5">
        <f t="shared" si="8"/>
        <v>0</v>
      </c>
      <c r="AW78" s="5">
        <f t="shared" si="9"/>
        <v>0</v>
      </c>
      <c r="AX78" s="5">
        <f t="shared" si="9"/>
        <v>0</v>
      </c>
      <c r="AY78" s="5">
        <f t="shared" si="9"/>
        <v>0</v>
      </c>
      <c r="AZ78" s="5">
        <f t="shared" si="9"/>
        <v>0</v>
      </c>
      <c r="BA78" s="5">
        <f t="shared" si="10"/>
        <v>0</v>
      </c>
      <c r="BB78" s="5">
        <f t="shared" si="10"/>
        <v>0</v>
      </c>
    </row>
    <row r="79" spans="1:54" hidden="1" x14ac:dyDescent="0.35">
      <c r="A79" s="2" t="s">
        <v>6</v>
      </c>
      <c r="B79" s="1" t="s">
        <v>93</v>
      </c>
      <c r="C79" t="str">
        <f>VLOOKUP(B79, [2]Main!$B$3:$D$376, 2, FALSE)</f>
        <v>Local Centres</v>
      </c>
      <c r="D79" t="str">
        <f>VLOOKUP(B79, [2]Main!$B$3:$D$376, 3, FALSE)</f>
        <v>Other Local Centres</v>
      </c>
      <c r="E79" s="5">
        <v>2.3000000000000001E-4</v>
      </c>
      <c r="F79" s="5">
        <v>0</v>
      </c>
      <c r="G79" s="5">
        <v>0</v>
      </c>
      <c r="H79" s="5">
        <v>0</v>
      </c>
      <c r="I79" s="5">
        <v>0</v>
      </c>
      <c r="J79" s="5">
        <v>0</v>
      </c>
      <c r="K79" s="5">
        <v>6.94E-3</v>
      </c>
      <c r="L79" s="5">
        <v>0</v>
      </c>
      <c r="M79" s="5">
        <v>0</v>
      </c>
      <c r="N79" s="5">
        <v>0</v>
      </c>
      <c r="O79" s="5">
        <v>0</v>
      </c>
      <c r="P79" s="5">
        <v>0</v>
      </c>
      <c r="Q79" s="5">
        <v>0</v>
      </c>
      <c r="R79" s="5">
        <v>0</v>
      </c>
      <c r="S79" s="5">
        <v>0</v>
      </c>
      <c r="U79" s="32">
        <f t="shared" si="12"/>
        <v>4.5999999999999999E-2</v>
      </c>
      <c r="V79" s="32">
        <f t="shared" si="4"/>
        <v>0</v>
      </c>
      <c r="W79" s="32">
        <f t="shared" si="4"/>
        <v>0</v>
      </c>
      <c r="X79" s="32">
        <f t="shared" si="4"/>
        <v>0</v>
      </c>
      <c r="Y79" s="32">
        <f t="shared" si="4"/>
        <v>0</v>
      </c>
      <c r="Z79" s="32">
        <f t="shared" si="5"/>
        <v>0</v>
      </c>
      <c r="AA79" s="32">
        <f t="shared" si="5"/>
        <v>1.3879999999999999</v>
      </c>
      <c r="AB79" s="32">
        <f t="shared" si="5"/>
        <v>0</v>
      </c>
      <c r="AC79" s="32">
        <f t="shared" si="5"/>
        <v>0</v>
      </c>
      <c r="AD79" s="32">
        <f t="shared" si="6"/>
        <v>0</v>
      </c>
      <c r="AE79" s="32">
        <f t="shared" si="6"/>
        <v>0</v>
      </c>
      <c r="AF79" s="32">
        <f t="shared" si="6"/>
        <v>0</v>
      </c>
      <c r="AG79" s="32">
        <f t="shared" si="6"/>
        <v>0</v>
      </c>
      <c r="AH79" s="32">
        <f t="shared" si="7"/>
        <v>0</v>
      </c>
      <c r="AI79" s="32">
        <f t="shared" si="7"/>
        <v>0</v>
      </c>
      <c r="AJ79" s="32">
        <f>VLOOKUP(B79, '[3]Q09 Top-up'!$A$6:$B$392, 2, FALSE)</f>
        <v>2</v>
      </c>
      <c r="AK79">
        <f>VLOOKUP(B79, '[3]Q09 Top-up'!$A$6:$C$392, 3, FALSE)</f>
        <v>1</v>
      </c>
      <c r="AN79" s="5">
        <f t="shared" si="13"/>
        <v>2.2278459026013915E-5</v>
      </c>
      <c r="AO79" s="5">
        <f t="shared" si="13"/>
        <v>0</v>
      </c>
      <c r="AP79" s="5">
        <f t="shared" si="13"/>
        <v>0</v>
      </c>
      <c r="AQ79" s="5">
        <f t="shared" si="13"/>
        <v>0</v>
      </c>
      <c r="AR79" s="5">
        <f t="shared" si="11"/>
        <v>0</v>
      </c>
      <c r="AS79" s="5">
        <f t="shared" si="8"/>
        <v>0</v>
      </c>
      <c r="AT79" s="5">
        <f t="shared" si="8"/>
        <v>7.3002922352214121E-4</v>
      </c>
      <c r="AU79" s="5">
        <f t="shared" si="8"/>
        <v>0</v>
      </c>
      <c r="AV79" s="5">
        <f t="shared" si="8"/>
        <v>0</v>
      </c>
      <c r="AW79" s="5">
        <f t="shared" si="9"/>
        <v>0</v>
      </c>
      <c r="AX79" s="5">
        <f t="shared" si="9"/>
        <v>0</v>
      </c>
      <c r="AY79" s="5">
        <f t="shared" si="9"/>
        <v>0</v>
      </c>
      <c r="AZ79" s="5">
        <f t="shared" si="9"/>
        <v>0</v>
      </c>
      <c r="BA79" s="5">
        <f t="shared" si="10"/>
        <v>0</v>
      </c>
      <c r="BB79" s="5">
        <f t="shared" si="10"/>
        <v>0</v>
      </c>
    </row>
    <row r="80" spans="1:54" hidden="1" x14ac:dyDescent="0.35">
      <c r="A80" s="2" t="s">
        <v>6</v>
      </c>
      <c r="B80" s="1" t="s">
        <v>94</v>
      </c>
      <c r="C80" t="str">
        <f>VLOOKUP(B80, [2]Main!$B$3:$D$376, 2, FALSE)</f>
        <v>Local Centres</v>
      </c>
      <c r="D80" t="str">
        <f>VLOOKUP(B80, [2]Main!$B$3:$D$376, 3, FALSE)</f>
        <v>Other Local Centres</v>
      </c>
      <c r="E80" s="5">
        <v>3.5100000000000001E-3</v>
      </c>
      <c r="F80" s="5">
        <v>0</v>
      </c>
      <c r="G80" s="5">
        <v>0</v>
      </c>
      <c r="H80" s="5">
        <v>0</v>
      </c>
      <c r="I80" s="5">
        <v>0</v>
      </c>
      <c r="J80" s="5">
        <v>0</v>
      </c>
      <c r="K80" s="5">
        <v>0.10743</v>
      </c>
      <c r="L80" s="5">
        <v>0</v>
      </c>
      <c r="M80" s="5">
        <v>0</v>
      </c>
      <c r="N80" s="5">
        <v>0</v>
      </c>
      <c r="O80" s="5">
        <v>0</v>
      </c>
      <c r="P80" s="5">
        <v>0</v>
      </c>
      <c r="Q80" s="5">
        <v>0</v>
      </c>
      <c r="R80" s="5">
        <v>0</v>
      </c>
      <c r="S80" s="5">
        <v>0</v>
      </c>
      <c r="U80" s="32">
        <f t="shared" si="12"/>
        <v>2.4885899999999999</v>
      </c>
      <c r="V80" s="32">
        <f t="shared" si="4"/>
        <v>0</v>
      </c>
      <c r="W80" s="32">
        <f t="shared" si="4"/>
        <v>0</v>
      </c>
      <c r="X80" s="32">
        <f t="shared" si="4"/>
        <v>0</v>
      </c>
      <c r="Y80" s="32">
        <f t="shared" si="4"/>
        <v>0</v>
      </c>
      <c r="Z80" s="32">
        <f t="shared" si="5"/>
        <v>0</v>
      </c>
      <c r="AA80" s="32">
        <f t="shared" si="5"/>
        <v>76.167869999999994</v>
      </c>
      <c r="AB80" s="32">
        <f t="shared" si="5"/>
        <v>0</v>
      </c>
      <c r="AC80" s="32">
        <f t="shared" si="5"/>
        <v>0</v>
      </c>
      <c r="AD80" s="32">
        <f t="shared" si="6"/>
        <v>0</v>
      </c>
      <c r="AE80" s="32">
        <f t="shared" si="6"/>
        <v>0</v>
      </c>
      <c r="AF80" s="32">
        <f t="shared" si="6"/>
        <v>0</v>
      </c>
      <c r="AG80" s="32">
        <f t="shared" si="6"/>
        <v>0</v>
      </c>
      <c r="AH80" s="32">
        <f t="shared" si="7"/>
        <v>0</v>
      </c>
      <c r="AI80" s="32">
        <f t="shared" si="7"/>
        <v>0</v>
      </c>
      <c r="AJ80" s="32">
        <f>VLOOKUP(B80, '[3]Q09 Top-up'!$A$6:$B$392, 2, FALSE)</f>
        <v>7.09</v>
      </c>
      <c r="AK80">
        <f>VLOOKUP(B80, '[3]Q09 Top-up'!$A$6:$C$392, 3, FALSE)</f>
        <v>11</v>
      </c>
      <c r="AN80" s="5">
        <f t="shared" si="13"/>
        <v>1.205259790164086E-3</v>
      </c>
      <c r="AO80" s="5">
        <f t="shared" si="13"/>
        <v>0</v>
      </c>
      <c r="AP80" s="5">
        <f t="shared" si="13"/>
        <v>0</v>
      </c>
      <c r="AQ80" s="5">
        <f t="shared" si="13"/>
        <v>0</v>
      </c>
      <c r="AR80" s="5">
        <f t="shared" si="11"/>
        <v>0</v>
      </c>
      <c r="AS80" s="5">
        <f t="shared" si="8"/>
        <v>0</v>
      </c>
      <c r="AT80" s="5">
        <f t="shared" si="8"/>
        <v>4.0061074202763253E-2</v>
      </c>
      <c r="AU80" s="5">
        <f t="shared" si="8"/>
        <v>0</v>
      </c>
      <c r="AV80" s="5">
        <f t="shared" si="8"/>
        <v>0</v>
      </c>
      <c r="AW80" s="5">
        <f t="shared" si="9"/>
        <v>0</v>
      </c>
      <c r="AX80" s="5">
        <f t="shared" si="9"/>
        <v>0</v>
      </c>
      <c r="AY80" s="5">
        <f t="shared" si="9"/>
        <v>0</v>
      </c>
      <c r="AZ80" s="5">
        <f t="shared" si="9"/>
        <v>0</v>
      </c>
      <c r="BA80" s="5">
        <f t="shared" si="10"/>
        <v>0</v>
      </c>
      <c r="BB80" s="5">
        <f t="shared" si="10"/>
        <v>0</v>
      </c>
    </row>
    <row r="81" spans="1:54" hidden="1" x14ac:dyDescent="0.35">
      <c r="A81" s="2" t="s">
        <v>7</v>
      </c>
      <c r="B81" s="1" t="s">
        <v>95</v>
      </c>
      <c r="C81" t="str">
        <f>VLOOKUP(B81, [2]Main!$B$3:$D$376, 2, FALSE)</f>
        <v>Wolverton TC</v>
      </c>
      <c r="D81" t="str">
        <f>VLOOKUP(B81, [2]Main!$B$3:$D$376, 3, FALSE)</f>
        <v>Wolverton TC - Other in Centre</v>
      </c>
      <c r="E81" s="5">
        <v>3.8800000000000002E-3</v>
      </c>
      <c r="F81" s="5">
        <v>0</v>
      </c>
      <c r="G81" s="5">
        <v>0</v>
      </c>
      <c r="H81" s="5">
        <v>0</v>
      </c>
      <c r="I81" s="5">
        <v>0</v>
      </c>
      <c r="J81" s="5">
        <v>0</v>
      </c>
      <c r="K81" s="5">
        <v>0</v>
      </c>
      <c r="L81" s="5">
        <v>8.5790000000000005E-2</v>
      </c>
      <c r="M81" s="5">
        <v>0</v>
      </c>
      <c r="N81" s="5">
        <v>0</v>
      </c>
      <c r="O81" s="5">
        <v>0</v>
      </c>
      <c r="P81" s="5">
        <v>0</v>
      </c>
      <c r="Q81" s="5">
        <v>0</v>
      </c>
      <c r="R81" s="5">
        <v>0</v>
      </c>
      <c r="S81" s="5">
        <v>0</v>
      </c>
      <c r="U81" s="32">
        <f t="shared" si="12"/>
        <v>5.9480400000000007</v>
      </c>
      <c r="V81" s="32">
        <f t="shared" si="4"/>
        <v>0</v>
      </c>
      <c r="W81" s="32">
        <f t="shared" si="4"/>
        <v>0</v>
      </c>
      <c r="X81" s="32">
        <f t="shared" si="4"/>
        <v>0</v>
      </c>
      <c r="Y81" s="32">
        <f t="shared" si="4"/>
        <v>0</v>
      </c>
      <c r="Z81" s="32">
        <f t="shared" si="5"/>
        <v>0</v>
      </c>
      <c r="AA81" s="32">
        <f t="shared" si="5"/>
        <v>0</v>
      </c>
      <c r="AB81" s="32">
        <f t="shared" si="5"/>
        <v>131.51607000000001</v>
      </c>
      <c r="AC81" s="32">
        <f t="shared" si="5"/>
        <v>0</v>
      </c>
      <c r="AD81" s="32">
        <f t="shared" si="6"/>
        <v>0</v>
      </c>
      <c r="AE81" s="32">
        <f t="shared" si="6"/>
        <v>0</v>
      </c>
      <c r="AF81" s="32">
        <f t="shared" si="6"/>
        <v>0</v>
      </c>
      <c r="AG81" s="32">
        <f t="shared" si="6"/>
        <v>0</v>
      </c>
      <c r="AH81" s="32">
        <f t="shared" si="7"/>
        <v>0</v>
      </c>
      <c r="AI81" s="32">
        <f t="shared" si="7"/>
        <v>0</v>
      </c>
      <c r="AJ81" s="32">
        <f>VLOOKUP(B81, '[3]Q09 Top-up'!$A$6:$B$392, 2, FALSE)</f>
        <v>15.33</v>
      </c>
      <c r="AK81">
        <f>VLOOKUP(B81, '[3]Q09 Top-up'!$A$6:$C$392, 3, FALSE)</f>
        <v>6</v>
      </c>
      <c r="AN81" s="5">
        <f t="shared" si="13"/>
        <v>2.8807209875019958E-3</v>
      </c>
      <c r="AO81" s="5">
        <f t="shared" si="13"/>
        <v>0</v>
      </c>
      <c r="AP81" s="5">
        <f t="shared" si="13"/>
        <v>0</v>
      </c>
      <c r="AQ81" s="5">
        <f t="shared" si="13"/>
        <v>0</v>
      </c>
      <c r="AR81" s="5">
        <f t="shared" si="11"/>
        <v>0</v>
      </c>
      <c r="AS81" s="5">
        <f t="shared" si="8"/>
        <v>0</v>
      </c>
      <c r="AT81" s="5">
        <f t="shared" si="8"/>
        <v>0</v>
      </c>
      <c r="AU81" s="5">
        <f t="shared" si="8"/>
        <v>6.6466292333649493E-2</v>
      </c>
      <c r="AV81" s="5">
        <f t="shared" si="8"/>
        <v>0</v>
      </c>
      <c r="AW81" s="5">
        <f t="shared" si="9"/>
        <v>0</v>
      </c>
      <c r="AX81" s="5">
        <f t="shared" si="9"/>
        <v>0</v>
      </c>
      <c r="AY81" s="5">
        <f t="shared" si="9"/>
        <v>0</v>
      </c>
      <c r="AZ81" s="5">
        <f t="shared" si="9"/>
        <v>0</v>
      </c>
      <c r="BA81" s="5">
        <f t="shared" si="10"/>
        <v>0</v>
      </c>
      <c r="BB81" s="5">
        <f t="shared" si="10"/>
        <v>0</v>
      </c>
    </row>
    <row r="82" spans="1:54" hidden="1" x14ac:dyDescent="0.35">
      <c r="A82" s="2" t="s">
        <v>7</v>
      </c>
      <c r="B82" s="1" t="s">
        <v>96</v>
      </c>
      <c r="C82" t="str">
        <f>VLOOKUP(B82, [2]Main!$B$3:$D$376, 2, FALSE)</f>
        <v>Local Centres</v>
      </c>
      <c r="D82" t="str">
        <f>VLOOKUP(B82, [2]Main!$B$3:$D$376, 3, FALSE)</f>
        <v>Other Local Centres</v>
      </c>
      <c r="E82" s="5">
        <v>2.7699999999999999E-3</v>
      </c>
      <c r="F82" s="5">
        <v>0</v>
      </c>
      <c r="G82" s="5">
        <v>0</v>
      </c>
      <c r="H82" s="5">
        <v>0</v>
      </c>
      <c r="I82" s="5">
        <v>0</v>
      </c>
      <c r="J82" s="5">
        <v>0</v>
      </c>
      <c r="K82" s="5">
        <v>3.5450000000000002E-2</v>
      </c>
      <c r="L82" s="5">
        <v>3.5580000000000001E-2</v>
      </c>
      <c r="M82" s="5">
        <v>0</v>
      </c>
      <c r="N82" s="5">
        <v>0</v>
      </c>
      <c r="O82" s="5">
        <v>0</v>
      </c>
      <c r="P82" s="5">
        <v>0</v>
      </c>
      <c r="Q82" s="5">
        <v>0</v>
      </c>
      <c r="R82" s="5">
        <v>0</v>
      </c>
      <c r="S82" s="5">
        <v>0</v>
      </c>
      <c r="U82" s="32">
        <f t="shared" si="12"/>
        <v>2.4929999999999999</v>
      </c>
      <c r="V82" s="32">
        <f t="shared" si="4"/>
        <v>0</v>
      </c>
      <c r="W82" s="32">
        <f t="shared" si="4"/>
        <v>0</v>
      </c>
      <c r="X82" s="32">
        <f t="shared" si="4"/>
        <v>0</v>
      </c>
      <c r="Y82" s="32">
        <f t="shared" si="4"/>
        <v>0</v>
      </c>
      <c r="Z82" s="32">
        <f t="shared" si="5"/>
        <v>0</v>
      </c>
      <c r="AA82" s="32">
        <f t="shared" si="5"/>
        <v>31.905000000000001</v>
      </c>
      <c r="AB82" s="32">
        <f t="shared" si="5"/>
        <v>32.021999999999998</v>
      </c>
      <c r="AC82" s="32">
        <f t="shared" si="5"/>
        <v>0</v>
      </c>
      <c r="AD82" s="32">
        <f t="shared" si="6"/>
        <v>0</v>
      </c>
      <c r="AE82" s="32">
        <f t="shared" si="6"/>
        <v>0</v>
      </c>
      <c r="AF82" s="32">
        <f t="shared" si="6"/>
        <v>0</v>
      </c>
      <c r="AG82" s="32">
        <f t="shared" si="6"/>
        <v>0</v>
      </c>
      <c r="AH82" s="32">
        <f t="shared" si="7"/>
        <v>0</v>
      </c>
      <c r="AI82" s="32">
        <f t="shared" si="7"/>
        <v>0</v>
      </c>
      <c r="AJ82" s="32">
        <f>VLOOKUP(B82, '[3]Q09 Top-up'!$A$6:$B$392, 2, FALSE)</f>
        <v>9</v>
      </c>
      <c r="AK82">
        <f>VLOOKUP(B82, '[3]Q09 Top-up'!$A$6:$C$392, 3, FALSE)</f>
        <v>5</v>
      </c>
      <c r="AN82" s="5">
        <f t="shared" si="13"/>
        <v>1.2073956163446236E-3</v>
      </c>
      <c r="AO82" s="5">
        <f t="shared" si="13"/>
        <v>0</v>
      </c>
      <c r="AP82" s="5">
        <f t="shared" si="13"/>
        <v>0</v>
      </c>
      <c r="AQ82" s="5">
        <f t="shared" si="13"/>
        <v>0</v>
      </c>
      <c r="AR82" s="5">
        <f t="shared" si="11"/>
        <v>0</v>
      </c>
      <c r="AS82" s="5">
        <f t="shared" si="8"/>
        <v>0</v>
      </c>
      <c r="AT82" s="5">
        <f t="shared" si="8"/>
        <v>1.6780678945586394E-2</v>
      </c>
      <c r="AU82" s="5">
        <f t="shared" si="8"/>
        <v>1.6183449012034223E-2</v>
      </c>
      <c r="AV82" s="5">
        <f t="shared" si="8"/>
        <v>0</v>
      </c>
      <c r="AW82" s="5">
        <f t="shared" si="9"/>
        <v>0</v>
      </c>
      <c r="AX82" s="5">
        <f t="shared" si="9"/>
        <v>0</v>
      </c>
      <c r="AY82" s="5">
        <f t="shared" si="9"/>
        <v>0</v>
      </c>
      <c r="AZ82" s="5">
        <f t="shared" si="9"/>
        <v>0</v>
      </c>
      <c r="BA82" s="5">
        <f t="shared" si="10"/>
        <v>0</v>
      </c>
      <c r="BB82" s="5">
        <f t="shared" si="10"/>
        <v>0</v>
      </c>
    </row>
    <row r="83" spans="1:54" hidden="1" x14ac:dyDescent="0.35">
      <c r="A83" s="2" t="s">
        <v>7</v>
      </c>
      <c r="B83" s="1" t="s">
        <v>97</v>
      </c>
      <c r="C83" t="str">
        <f>VLOOKUP(B83, [2]Main!$B$3:$D$376, 2, FALSE)</f>
        <v>Wolverton TC</v>
      </c>
      <c r="D83" t="str">
        <f>VLOOKUP(B83, [2]Main!$B$3:$D$376, 3, FALSE)</f>
        <v>Wolverton TC - Other in Centre</v>
      </c>
      <c r="E83" s="5">
        <v>8.8999999999999995E-4</v>
      </c>
      <c r="F83" s="5">
        <v>0</v>
      </c>
      <c r="G83" s="5">
        <v>0</v>
      </c>
      <c r="H83" s="5">
        <v>0</v>
      </c>
      <c r="I83" s="5">
        <v>0</v>
      </c>
      <c r="J83" s="5">
        <v>1.7049999999999999E-2</v>
      </c>
      <c r="K83" s="5">
        <v>0</v>
      </c>
      <c r="L83" s="5">
        <v>4.8700000000000002E-3</v>
      </c>
      <c r="M83" s="5">
        <v>0</v>
      </c>
      <c r="N83" s="5">
        <v>0</v>
      </c>
      <c r="O83" s="5">
        <v>0</v>
      </c>
      <c r="P83" s="5">
        <v>0</v>
      </c>
      <c r="Q83" s="5">
        <v>0</v>
      </c>
      <c r="R83" s="5">
        <v>0</v>
      </c>
      <c r="S83" s="5">
        <v>0</v>
      </c>
      <c r="U83" s="32">
        <f t="shared" si="12"/>
        <v>4.6279999999999992</v>
      </c>
      <c r="V83" s="32">
        <f t="shared" si="4"/>
        <v>0</v>
      </c>
      <c r="W83" s="32">
        <f t="shared" si="4"/>
        <v>0</v>
      </c>
      <c r="X83" s="32">
        <f t="shared" si="4"/>
        <v>0</v>
      </c>
      <c r="Y83" s="32">
        <f t="shared" si="4"/>
        <v>0</v>
      </c>
      <c r="Z83" s="32">
        <f t="shared" si="5"/>
        <v>88.66</v>
      </c>
      <c r="AA83" s="32">
        <f t="shared" si="5"/>
        <v>0</v>
      </c>
      <c r="AB83" s="32">
        <f t="shared" si="5"/>
        <v>25.324000000000002</v>
      </c>
      <c r="AC83" s="32">
        <f t="shared" si="5"/>
        <v>0</v>
      </c>
      <c r="AD83" s="32">
        <f t="shared" si="6"/>
        <v>0</v>
      </c>
      <c r="AE83" s="32">
        <f t="shared" si="6"/>
        <v>0</v>
      </c>
      <c r="AF83" s="32">
        <f t="shared" si="6"/>
        <v>0</v>
      </c>
      <c r="AG83" s="32">
        <f t="shared" si="6"/>
        <v>0</v>
      </c>
      <c r="AH83" s="32">
        <f t="shared" si="7"/>
        <v>0</v>
      </c>
      <c r="AI83" s="32">
        <f t="shared" si="7"/>
        <v>0</v>
      </c>
      <c r="AJ83" s="32">
        <f>VLOOKUP(B83, '[3]Q09 Top-up'!$A$6:$B$392, 2, FALSE)</f>
        <v>52</v>
      </c>
      <c r="AK83">
        <f>VLOOKUP(B83, '[3]Q09 Top-up'!$A$6:$C$392, 3, FALSE)</f>
        <v>2</v>
      </c>
      <c r="AN83" s="5">
        <f t="shared" si="13"/>
        <v>2.2414067037476604E-3</v>
      </c>
      <c r="AO83" s="5">
        <f t="shared" si="13"/>
        <v>0</v>
      </c>
      <c r="AP83" s="5">
        <f t="shared" si="13"/>
        <v>0</v>
      </c>
      <c r="AQ83" s="5">
        <f t="shared" si="13"/>
        <v>0</v>
      </c>
      <c r="AR83" s="5">
        <f t="shared" si="11"/>
        <v>0</v>
      </c>
      <c r="AS83" s="5">
        <f t="shared" si="8"/>
        <v>5.3622464014214485E-2</v>
      </c>
      <c r="AT83" s="5">
        <f t="shared" si="8"/>
        <v>0</v>
      </c>
      <c r="AU83" s="5">
        <f t="shared" si="8"/>
        <v>1.2798378076970667E-2</v>
      </c>
      <c r="AV83" s="5">
        <f t="shared" si="8"/>
        <v>0</v>
      </c>
      <c r="AW83" s="5">
        <f t="shared" si="9"/>
        <v>0</v>
      </c>
      <c r="AX83" s="5">
        <f t="shared" si="9"/>
        <v>0</v>
      </c>
      <c r="AY83" s="5">
        <f t="shared" si="9"/>
        <v>0</v>
      </c>
      <c r="AZ83" s="5">
        <f t="shared" si="9"/>
        <v>0</v>
      </c>
      <c r="BA83" s="5">
        <f t="shared" si="10"/>
        <v>0</v>
      </c>
      <c r="BB83" s="5">
        <f t="shared" si="10"/>
        <v>0</v>
      </c>
    </row>
    <row r="84" spans="1:54" hidden="1" x14ac:dyDescent="0.35">
      <c r="A84" s="2" t="s">
        <v>7</v>
      </c>
      <c r="B84" s="1" t="s">
        <v>98</v>
      </c>
      <c r="C84" t="str">
        <f>VLOOKUP(B84, [2]Main!$B$3:$D$376, 2, FALSE)</f>
        <v>Out of Centre</v>
      </c>
      <c r="D84" t="str">
        <f>VLOOKUP(B84, [2]Main!$B$3:$D$376, 3, FALSE)</f>
        <v>OoC - Zone 7 - Other</v>
      </c>
      <c r="E84" s="5">
        <v>2.2000000000000001E-4</v>
      </c>
      <c r="F84" s="5">
        <v>0</v>
      </c>
      <c r="G84" s="5">
        <v>0</v>
      </c>
      <c r="H84" s="5">
        <v>0</v>
      </c>
      <c r="I84" s="5">
        <v>0</v>
      </c>
      <c r="J84" s="5">
        <v>0</v>
      </c>
      <c r="K84" s="5">
        <v>0</v>
      </c>
      <c r="L84" s="5">
        <v>4.8700000000000002E-3</v>
      </c>
      <c r="M84" s="5">
        <v>0</v>
      </c>
      <c r="N84" s="5">
        <v>0</v>
      </c>
      <c r="O84" s="5">
        <v>0</v>
      </c>
      <c r="P84" s="5">
        <v>0</v>
      </c>
      <c r="Q84" s="5">
        <v>0</v>
      </c>
      <c r="R84" s="5">
        <v>0</v>
      </c>
      <c r="S84" s="5">
        <v>0</v>
      </c>
      <c r="U84" s="32">
        <f t="shared" si="12"/>
        <v>8.8000000000000009E-2</v>
      </c>
      <c r="V84" s="32">
        <f t="shared" si="4"/>
        <v>0</v>
      </c>
      <c r="W84" s="32">
        <f t="shared" si="4"/>
        <v>0</v>
      </c>
      <c r="X84" s="32">
        <f t="shared" si="4"/>
        <v>0</v>
      </c>
      <c r="Y84" s="32">
        <f t="shared" ref="Y84:AB147" si="14">($AJ84*I84)*100</f>
        <v>0</v>
      </c>
      <c r="Z84" s="32">
        <f t="shared" si="5"/>
        <v>0</v>
      </c>
      <c r="AA84" s="32">
        <f t="shared" si="5"/>
        <v>0</v>
      </c>
      <c r="AB84" s="32">
        <f t="shared" si="5"/>
        <v>1.9480000000000002</v>
      </c>
      <c r="AC84" s="32">
        <f t="shared" ref="AC84:AF147" si="15">($AJ84*M84)*100</f>
        <v>0</v>
      </c>
      <c r="AD84" s="32">
        <f t="shared" si="6"/>
        <v>0</v>
      </c>
      <c r="AE84" s="32">
        <f t="shared" si="6"/>
        <v>0</v>
      </c>
      <c r="AF84" s="32">
        <f t="shared" si="6"/>
        <v>0</v>
      </c>
      <c r="AG84" s="32">
        <f t="shared" ref="AG84:AG147" si="16">($AJ84*Q84)*100</f>
        <v>0</v>
      </c>
      <c r="AH84" s="32">
        <f t="shared" si="7"/>
        <v>0</v>
      </c>
      <c r="AI84" s="32">
        <f t="shared" si="7"/>
        <v>0</v>
      </c>
      <c r="AJ84" s="32">
        <f>VLOOKUP(B84, '[3]Q09 Top-up'!$A$6:$B$392, 2, FALSE)</f>
        <v>4</v>
      </c>
      <c r="AK84">
        <f>VLOOKUP(B84, '[3]Q09 Top-up'!$A$6:$C$392, 3, FALSE)</f>
        <v>1</v>
      </c>
      <c r="AN84" s="5">
        <f t="shared" si="13"/>
        <v>4.2619660745417927E-5</v>
      </c>
      <c r="AO84" s="5">
        <f t="shared" si="13"/>
        <v>0</v>
      </c>
      <c r="AP84" s="5">
        <f t="shared" si="13"/>
        <v>0</v>
      </c>
      <c r="AQ84" s="5">
        <f t="shared" si="13"/>
        <v>0</v>
      </c>
      <c r="AR84" s="5">
        <f t="shared" si="11"/>
        <v>0</v>
      </c>
      <c r="AS84" s="5">
        <f t="shared" si="8"/>
        <v>0</v>
      </c>
      <c r="AT84" s="5">
        <f t="shared" si="8"/>
        <v>0</v>
      </c>
      <c r="AU84" s="5">
        <f t="shared" si="8"/>
        <v>9.8449062130543589E-4</v>
      </c>
      <c r="AV84" s="5">
        <f t="shared" ref="AV84:AY147" si="17">AC84/AC$383</f>
        <v>0</v>
      </c>
      <c r="AW84" s="5">
        <f t="shared" si="9"/>
        <v>0</v>
      </c>
      <c r="AX84" s="5">
        <f t="shared" si="9"/>
        <v>0</v>
      </c>
      <c r="AY84" s="5">
        <f t="shared" si="9"/>
        <v>0</v>
      </c>
      <c r="AZ84" s="5">
        <f t="shared" ref="AZ84:BB147" si="18">AG84/AG$383</f>
        <v>0</v>
      </c>
      <c r="BA84" s="5">
        <f t="shared" si="10"/>
        <v>0</v>
      </c>
      <c r="BB84" s="5">
        <f t="shared" si="10"/>
        <v>0</v>
      </c>
    </row>
    <row r="85" spans="1:54" hidden="1" x14ac:dyDescent="0.35">
      <c r="A85" s="2" t="s">
        <v>7</v>
      </c>
      <c r="B85" s="1" t="s">
        <v>99</v>
      </c>
      <c r="C85" t="str">
        <f>VLOOKUP(B85, [2]Main!$B$3:$D$376, 2, FALSE)</f>
        <v>Out of Centre</v>
      </c>
      <c r="D85" t="str">
        <f>VLOOKUP(B85, [2]Main!$B$3:$D$376, 3, FALSE)</f>
        <v>OoC - Zone 7 - Other</v>
      </c>
      <c r="E85" s="5">
        <v>1.4E-3</v>
      </c>
      <c r="F85" s="5">
        <v>0</v>
      </c>
      <c r="G85" s="5">
        <v>0</v>
      </c>
      <c r="H85" s="5">
        <v>0</v>
      </c>
      <c r="I85" s="5">
        <v>0</v>
      </c>
      <c r="J85" s="5">
        <v>0</v>
      </c>
      <c r="K85" s="5">
        <v>0</v>
      </c>
      <c r="L85" s="5">
        <v>3.0980000000000001E-2</v>
      </c>
      <c r="M85" s="5">
        <v>0</v>
      </c>
      <c r="N85" s="5">
        <v>0</v>
      </c>
      <c r="O85" s="5">
        <v>0</v>
      </c>
      <c r="P85" s="5">
        <v>0</v>
      </c>
      <c r="Q85" s="5">
        <v>0</v>
      </c>
      <c r="R85" s="5">
        <v>0</v>
      </c>
      <c r="S85" s="5">
        <v>0</v>
      </c>
      <c r="U85" s="32">
        <f t="shared" si="12"/>
        <v>0.55999999999999994</v>
      </c>
      <c r="V85" s="32">
        <f t="shared" ref="V85:V116" si="19">($AJ85*F85)*100</f>
        <v>0</v>
      </c>
      <c r="W85" s="32">
        <f t="shared" ref="W85:W116" si="20">($AJ85*G85)*100</f>
        <v>0</v>
      </c>
      <c r="X85" s="32">
        <f t="shared" ref="X85:X116" si="21">($AJ85*H85)*100</f>
        <v>0</v>
      </c>
      <c r="Y85" s="32">
        <f t="shared" si="14"/>
        <v>0</v>
      </c>
      <c r="Z85" s="32">
        <f t="shared" si="14"/>
        <v>0</v>
      </c>
      <c r="AA85" s="32">
        <f t="shared" si="14"/>
        <v>0</v>
      </c>
      <c r="AB85" s="32">
        <f t="shared" si="14"/>
        <v>12.391999999999999</v>
      </c>
      <c r="AC85" s="32">
        <f t="shared" si="15"/>
        <v>0</v>
      </c>
      <c r="AD85" s="32">
        <f t="shared" si="15"/>
        <v>0</v>
      </c>
      <c r="AE85" s="32">
        <f t="shared" si="15"/>
        <v>0</v>
      </c>
      <c r="AF85" s="32">
        <f t="shared" si="15"/>
        <v>0</v>
      </c>
      <c r="AG85" s="32">
        <f t="shared" si="16"/>
        <v>0</v>
      </c>
      <c r="AH85" s="32">
        <f t="shared" ref="AH85:AI148" si="22">($AJ85*R85)*100</f>
        <v>0</v>
      </c>
      <c r="AI85" s="32">
        <f t="shared" si="22"/>
        <v>0</v>
      </c>
      <c r="AJ85" s="32">
        <f>VLOOKUP(B85, '[3]Q09 Top-up'!$A$6:$B$392, 2, FALSE)</f>
        <v>4</v>
      </c>
      <c r="AK85">
        <f>VLOOKUP(B85, '[3]Q09 Top-up'!$A$6:$C$392, 3, FALSE)</f>
        <v>2</v>
      </c>
      <c r="AN85" s="5">
        <f t="shared" si="13"/>
        <v>2.7121602292538675E-4</v>
      </c>
      <c r="AO85" s="5">
        <f t="shared" si="13"/>
        <v>0</v>
      </c>
      <c r="AP85" s="5">
        <f t="shared" si="13"/>
        <v>0</v>
      </c>
      <c r="AQ85" s="5">
        <f t="shared" si="13"/>
        <v>0</v>
      </c>
      <c r="AR85" s="5">
        <f t="shared" si="11"/>
        <v>0</v>
      </c>
      <c r="AS85" s="5">
        <f t="shared" si="11"/>
        <v>0</v>
      </c>
      <c r="AT85" s="5">
        <f t="shared" si="11"/>
        <v>0</v>
      </c>
      <c r="AU85" s="5">
        <f t="shared" si="11"/>
        <v>6.2627349995980292E-3</v>
      </c>
      <c r="AV85" s="5">
        <f t="shared" si="17"/>
        <v>0</v>
      </c>
      <c r="AW85" s="5">
        <f t="shared" si="17"/>
        <v>0</v>
      </c>
      <c r="AX85" s="5">
        <f t="shared" si="17"/>
        <v>0</v>
      </c>
      <c r="AY85" s="5">
        <f t="shared" si="17"/>
        <v>0</v>
      </c>
      <c r="AZ85" s="5">
        <f t="shared" si="18"/>
        <v>0</v>
      </c>
      <c r="BA85" s="5">
        <f t="shared" si="18"/>
        <v>0</v>
      </c>
      <c r="BB85" s="5">
        <f t="shared" si="18"/>
        <v>0</v>
      </c>
    </row>
    <row r="86" spans="1:54" hidden="1" x14ac:dyDescent="0.35">
      <c r="A86" s="2" t="s">
        <v>7</v>
      </c>
      <c r="B86" s="1" t="s">
        <v>100</v>
      </c>
      <c r="C86" t="str">
        <f>VLOOKUP(B86, [2]Main!$B$3:$D$376, 2, FALSE)</f>
        <v>Out of Centre</v>
      </c>
      <c r="D86" t="str">
        <f>VLOOKUP(B86, [2]Main!$B$3:$D$376, 3, FALSE)</f>
        <v>OoC - Zone 7 - Lidl, Stratford Road, Wolverton</v>
      </c>
      <c r="E86" s="5">
        <v>1.3180000000000001E-2</v>
      </c>
      <c r="F86" s="5">
        <v>0</v>
      </c>
      <c r="G86" s="5">
        <v>0</v>
      </c>
      <c r="H86" s="5">
        <v>0</v>
      </c>
      <c r="I86" s="5">
        <v>0</v>
      </c>
      <c r="J86" s="5">
        <v>2.6370000000000001E-2</v>
      </c>
      <c r="K86" s="5">
        <v>6.94E-3</v>
      </c>
      <c r="L86" s="5">
        <v>6.9279999999999994E-2</v>
      </c>
      <c r="M86" s="5">
        <v>4.8379999999999999E-2</v>
      </c>
      <c r="N86" s="5">
        <v>8.9330000000000007E-2</v>
      </c>
      <c r="O86" s="5">
        <v>0</v>
      </c>
      <c r="P86" s="5">
        <v>0</v>
      </c>
      <c r="Q86" s="5">
        <v>0</v>
      </c>
      <c r="R86" s="5">
        <v>0</v>
      </c>
      <c r="S86" s="5">
        <v>0</v>
      </c>
      <c r="U86" s="32">
        <f t="shared" si="12"/>
        <v>38.52514</v>
      </c>
      <c r="V86" s="32">
        <f t="shared" si="19"/>
        <v>0</v>
      </c>
      <c r="W86" s="32">
        <f t="shared" si="20"/>
        <v>0</v>
      </c>
      <c r="X86" s="32">
        <f t="shared" si="21"/>
        <v>0</v>
      </c>
      <c r="Y86" s="32">
        <f t="shared" si="14"/>
        <v>0</v>
      </c>
      <c r="Z86" s="32">
        <f t="shared" si="14"/>
        <v>77.079510000000013</v>
      </c>
      <c r="AA86" s="32">
        <f t="shared" si="14"/>
        <v>20.285620000000002</v>
      </c>
      <c r="AB86" s="32">
        <f t="shared" si="14"/>
        <v>202.50543999999996</v>
      </c>
      <c r="AC86" s="32">
        <f t="shared" si="15"/>
        <v>141.41473999999999</v>
      </c>
      <c r="AD86" s="32">
        <f t="shared" si="15"/>
        <v>261.11159000000004</v>
      </c>
      <c r="AE86" s="32">
        <f t="shared" si="15"/>
        <v>0</v>
      </c>
      <c r="AF86" s="32">
        <f t="shared" si="15"/>
        <v>0</v>
      </c>
      <c r="AG86" s="32">
        <f t="shared" si="16"/>
        <v>0</v>
      </c>
      <c r="AH86" s="32">
        <f t="shared" si="22"/>
        <v>0</v>
      </c>
      <c r="AI86" s="32">
        <f t="shared" si="22"/>
        <v>0</v>
      </c>
      <c r="AJ86" s="32">
        <f>VLOOKUP(B86, '[3]Q09 Top-up'!$A$6:$B$392, 2, FALSE)</f>
        <v>29.23</v>
      </c>
      <c r="AK86">
        <f>VLOOKUP(B86, '[3]Q09 Top-up'!$A$6:$C$392, 3, FALSE)</f>
        <v>13</v>
      </c>
      <c r="AN86" s="5">
        <f t="shared" si="13"/>
        <v>1.8658277238292383E-2</v>
      </c>
      <c r="AO86" s="5">
        <f t="shared" si="13"/>
        <v>0</v>
      </c>
      <c r="AP86" s="5">
        <f t="shared" si="13"/>
        <v>0</v>
      </c>
      <c r="AQ86" s="5">
        <f t="shared" si="13"/>
        <v>0</v>
      </c>
      <c r="AR86" s="5">
        <f t="shared" si="11"/>
        <v>0</v>
      </c>
      <c r="AS86" s="5">
        <f t="shared" si="11"/>
        <v>4.6618466627659449E-2</v>
      </c>
      <c r="AT86" s="5">
        <f t="shared" si="11"/>
        <v>1.0669377101776095E-2</v>
      </c>
      <c r="AU86" s="5">
        <f t="shared" si="11"/>
        <v>0.1023432784616687</v>
      </c>
      <c r="AV86" s="5">
        <f t="shared" si="17"/>
        <v>6.1022489211655873E-2</v>
      </c>
      <c r="AW86" s="5">
        <f t="shared" si="17"/>
        <v>0.1430159283259865</v>
      </c>
      <c r="AX86" s="5">
        <f t="shared" si="17"/>
        <v>0</v>
      </c>
      <c r="AY86" s="5">
        <f t="shared" si="17"/>
        <v>0</v>
      </c>
      <c r="AZ86" s="5">
        <f t="shared" si="18"/>
        <v>0</v>
      </c>
      <c r="BA86" s="5">
        <f t="shared" si="18"/>
        <v>0</v>
      </c>
      <c r="BB86" s="5">
        <f t="shared" si="18"/>
        <v>0</v>
      </c>
    </row>
    <row r="87" spans="1:54" hidden="1" x14ac:dyDescent="0.35">
      <c r="A87" s="2" t="s">
        <v>7</v>
      </c>
      <c r="B87" s="1" t="s">
        <v>101</v>
      </c>
      <c r="C87" t="str">
        <f>VLOOKUP(B87, [2]Main!$B$3:$D$376, 2, FALSE)</f>
        <v>Stony Stratford DC</v>
      </c>
      <c r="D87" t="str">
        <f>VLOOKUP(B87, [2]Main!$B$3:$D$376, 3, FALSE)</f>
        <v>Stony Stratford DC - Other in Centre</v>
      </c>
      <c r="E87" s="5">
        <v>2.2000000000000001E-4</v>
      </c>
      <c r="F87" s="5">
        <v>0</v>
      </c>
      <c r="G87" s="5">
        <v>0</v>
      </c>
      <c r="H87" s="5">
        <v>0</v>
      </c>
      <c r="I87" s="5">
        <v>0</v>
      </c>
      <c r="J87" s="5">
        <v>0</v>
      </c>
      <c r="K87" s="5">
        <v>0</v>
      </c>
      <c r="L87" s="5">
        <v>4.8700000000000002E-3</v>
      </c>
      <c r="M87" s="5">
        <v>0</v>
      </c>
      <c r="N87" s="5">
        <v>0</v>
      </c>
      <c r="O87" s="5">
        <v>0</v>
      </c>
      <c r="P87" s="5">
        <v>0</v>
      </c>
      <c r="Q87" s="5">
        <v>0</v>
      </c>
      <c r="R87" s="5">
        <v>0</v>
      </c>
      <c r="S87" s="5">
        <v>0</v>
      </c>
      <c r="U87" s="32">
        <f t="shared" si="12"/>
        <v>0.28600000000000003</v>
      </c>
      <c r="V87" s="32">
        <f t="shared" si="19"/>
        <v>0</v>
      </c>
      <c r="W87" s="32">
        <f t="shared" si="20"/>
        <v>0</v>
      </c>
      <c r="X87" s="32">
        <f t="shared" si="21"/>
        <v>0</v>
      </c>
      <c r="Y87" s="32">
        <f t="shared" si="14"/>
        <v>0</v>
      </c>
      <c r="Z87" s="32">
        <f t="shared" si="14"/>
        <v>0</v>
      </c>
      <c r="AA87" s="32">
        <f t="shared" si="14"/>
        <v>0</v>
      </c>
      <c r="AB87" s="32">
        <f t="shared" si="14"/>
        <v>6.3310000000000004</v>
      </c>
      <c r="AC87" s="32">
        <f t="shared" si="15"/>
        <v>0</v>
      </c>
      <c r="AD87" s="32">
        <f t="shared" si="15"/>
        <v>0</v>
      </c>
      <c r="AE87" s="32">
        <f t="shared" si="15"/>
        <v>0</v>
      </c>
      <c r="AF87" s="32">
        <f t="shared" si="15"/>
        <v>0</v>
      </c>
      <c r="AG87" s="32">
        <f t="shared" si="16"/>
        <v>0</v>
      </c>
      <c r="AH87" s="32">
        <f t="shared" si="22"/>
        <v>0</v>
      </c>
      <c r="AI87" s="32">
        <f t="shared" si="22"/>
        <v>0</v>
      </c>
      <c r="AJ87" s="32">
        <f>VLOOKUP(B87, '[3]Q09 Top-up'!$A$6:$B$392, 2, FALSE)</f>
        <v>13</v>
      </c>
      <c r="AK87">
        <f>VLOOKUP(B87, '[3]Q09 Top-up'!$A$6:$C$392, 3, FALSE)</f>
        <v>1</v>
      </c>
      <c r="AN87" s="5">
        <f t="shared" si="13"/>
        <v>1.3851389742260825E-4</v>
      </c>
      <c r="AO87" s="5">
        <f t="shared" si="13"/>
        <v>0</v>
      </c>
      <c r="AP87" s="5">
        <f t="shared" si="13"/>
        <v>0</v>
      </c>
      <c r="AQ87" s="5">
        <f t="shared" si="13"/>
        <v>0</v>
      </c>
      <c r="AR87" s="5">
        <f t="shared" si="11"/>
        <v>0</v>
      </c>
      <c r="AS87" s="5">
        <f t="shared" si="11"/>
        <v>0</v>
      </c>
      <c r="AT87" s="5">
        <f t="shared" si="11"/>
        <v>0</v>
      </c>
      <c r="AU87" s="5">
        <f t="shared" si="11"/>
        <v>3.1995945192426667E-3</v>
      </c>
      <c r="AV87" s="5">
        <f t="shared" si="17"/>
        <v>0</v>
      </c>
      <c r="AW87" s="5">
        <f t="shared" si="17"/>
        <v>0</v>
      </c>
      <c r="AX87" s="5">
        <f t="shared" si="17"/>
        <v>0</v>
      </c>
      <c r="AY87" s="5">
        <f t="shared" si="17"/>
        <v>0</v>
      </c>
      <c r="AZ87" s="5">
        <f t="shared" si="18"/>
        <v>0</v>
      </c>
      <c r="BA87" s="5">
        <f t="shared" si="18"/>
        <v>0</v>
      </c>
      <c r="BB87" s="5">
        <f t="shared" si="18"/>
        <v>0</v>
      </c>
    </row>
    <row r="88" spans="1:54" hidden="1" x14ac:dyDescent="0.35">
      <c r="A88" s="2" t="s">
        <v>7</v>
      </c>
      <c r="B88" s="1" t="s">
        <v>102</v>
      </c>
      <c r="C88" t="str">
        <f>VLOOKUP(B88, [2]Main!$B$3:$D$376, 2, FALSE)</f>
        <v>Wolverton TC</v>
      </c>
      <c r="D88" t="str">
        <f>VLOOKUP(B88, [2]Main!$B$3:$D$376, 3, FALSE)</f>
        <v>Wolverton TC - Other in Centre</v>
      </c>
      <c r="E88" s="5">
        <v>5.5999999999999995E-4</v>
      </c>
      <c r="F88" s="5">
        <v>0</v>
      </c>
      <c r="G88" s="5">
        <v>0</v>
      </c>
      <c r="H88" s="5">
        <v>0</v>
      </c>
      <c r="I88" s="5">
        <v>0</v>
      </c>
      <c r="J88" s="5">
        <v>0</v>
      </c>
      <c r="K88" s="5">
        <v>0</v>
      </c>
      <c r="L88" s="5">
        <v>1.244E-2</v>
      </c>
      <c r="M88" s="5">
        <v>0</v>
      </c>
      <c r="N88" s="5">
        <v>0</v>
      </c>
      <c r="O88" s="5">
        <v>0</v>
      </c>
      <c r="P88" s="5">
        <v>0</v>
      </c>
      <c r="Q88" s="5">
        <v>0</v>
      </c>
      <c r="R88" s="5">
        <v>0</v>
      </c>
      <c r="S88" s="5">
        <v>0</v>
      </c>
      <c r="U88" s="32">
        <f t="shared" si="12"/>
        <v>5.5999999999999994E-2</v>
      </c>
      <c r="V88" s="32">
        <f t="shared" si="19"/>
        <v>0</v>
      </c>
      <c r="W88" s="32">
        <f t="shared" si="20"/>
        <v>0</v>
      </c>
      <c r="X88" s="32">
        <f t="shared" si="21"/>
        <v>0</v>
      </c>
      <c r="Y88" s="32">
        <f t="shared" si="14"/>
        <v>0</v>
      </c>
      <c r="Z88" s="32">
        <f t="shared" si="14"/>
        <v>0</v>
      </c>
      <c r="AA88" s="32">
        <f t="shared" si="14"/>
        <v>0</v>
      </c>
      <c r="AB88" s="32">
        <f t="shared" si="14"/>
        <v>1.244</v>
      </c>
      <c r="AC88" s="32">
        <f t="shared" si="15"/>
        <v>0</v>
      </c>
      <c r="AD88" s="32">
        <f t="shared" si="15"/>
        <v>0</v>
      </c>
      <c r="AE88" s="32">
        <f t="shared" si="15"/>
        <v>0</v>
      </c>
      <c r="AF88" s="32">
        <f t="shared" si="15"/>
        <v>0</v>
      </c>
      <c r="AG88" s="32">
        <f t="shared" si="16"/>
        <v>0</v>
      </c>
      <c r="AH88" s="32">
        <f t="shared" si="22"/>
        <v>0</v>
      </c>
      <c r="AI88" s="32">
        <f t="shared" si="22"/>
        <v>0</v>
      </c>
      <c r="AJ88" s="32">
        <f>VLOOKUP(B88, '[3]Q09 Top-up'!$A$6:$B$392, 2, FALSE)</f>
        <v>1</v>
      </c>
      <c r="AK88">
        <f>VLOOKUP(B88, '[3]Q09 Top-up'!$A$6:$C$392, 3, FALSE)</f>
        <v>1</v>
      </c>
      <c r="AN88" s="5">
        <f t="shared" si="13"/>
        <v>2.7121602292538675E-5</v>
      </c>
      <c r="AO88" s="5">
        <f t="shared" si="13"/>
        <v>0</v>
      </c>
      <c r="AP88" s="5">
        <f t="shared" si="13"/>
        <v>0</v>
      </c>
      <c r="AQ88" s="5">
        <f t="shared" si="13"/>
        <v>0</v>
      </c>
      <c r="AR88" s="5">
        <f t="shared" si="11"/>
        <v>0</v>
      </c>
      <c r="AS88" s="5">
        <f t="shared" si="11"/>
        <v>0</v>
      </c>
      <c r="AT88" s="5">
        <f t="shared" si="11"/>
        <v>0</v>
      </c>
      <c r="AU88" s="5">
        <f t="shared" si="11"/>
        <v>6.2869934954002163E-4</v>
      </c>
      <c r="AV88" s="5">
        <f t="shared" si="17"/>
        <v>0</v>
      </c>
      <c r="AW88" s="5">
        <f t="shared" si="17"/>
        <v>0</v>
      </c>
      <c r="AX88" s="5">
        <f t="shared" si="17"/>
        <v>0</v>
      </c>
      <c r="AY88" s="5">
        <f t="shared" si="17"/>
        <v>0</v>
      </c>
      <c r="AZ88" s="5">
        <f t="shared" si="18"/>
        <v>0</v>
      </c>
      <c r="BA88" s="5">
        <f t="shared" si="18"/>
        <v>0</v>
      </c>
      <c r="BB88" s="5">
        <f t="shared" si="18"/>
        <v>0</v>
      </c>
    </row>
    <row r="89" spans="1:54" hidden="1" x14ac:dyDescent="0.35">
      <c r="A89" s="2" t="s">
        <v>7</v>
      </c>
      <c r="B89" s="1" t="s">
        <v>103</v>
      </c>
      <c r="C89" t="str">
        <f>VLOOKUP(B89, [2]Main!$B$3:$D$376, 2, FALSE)</f>
        <v>Stony Stratford DC</v>
      </c>
      <c r="D89" t="str">
        <f>VLOOKUP(B89, [2]Main!$B$3:$D$376, 3, FALSE)</f>
        <v>Stony Stratford DC - Other in Centre</v>
      </c>
      <c r="E89" s="5">
        <v>2.2000000000000001E-4</v>
      </c>
      <c r="F89" s="5">
        <v>0</v>
      </c>
      <c r="G89" s="5">
        <v>0</v>
      </c>
      <c r="H89" s="5">
        <v>0</v>
      </c>
      <c r="I89" s="5">
        <v>0</v>
      </c>
      <c r="J89" s="5">
        <v>0</v>
      </c>
      <c r="K89" s="5">
        <v>0</v>
      </c>
      <c r="L89" s="5">
        <v>4.8700000000000002E-3</v>
      </c>
      <c r="M89" s="5">
        <v>0</v>
      </c>
      <c r="N89" s="5">
        <v>0</v>
      </c>
      <c r="O89" s="5">
        <v>0</v>
      </c>
      <c r="P89" s="5">
        <v>0</v>
      </c>
      <c r="Q89" s="5">
        <v>0</v>
      </c>
      <c r="R89" s="5">
        <v>0</v>
      </c>
      <c r="S89" s="5">
        <v>0</v>
      </c>
      <c r="U89" s="32">
        <f t="shared" si="12"/>
        <v>2.2000000000000002E-2</v>
      </c>
      <c r="V89" s="32">
        <f t="shared" si="19"/>
        <v>0</v>
      </c>
      <c r="W89" s="32">
        <f t="shared" si="20"/>
        <v>0</v>
      </c>
      <c r="X89" s="32">
        <f t="shared" si="21"/>
        <v>0</v>
      </c>
      <c r="Y89" s="32">
        <f t="shared" si="14"/>
        <v>0</v>
      </c>
      <c r="Z89" s="32">
        <f t="shared" si="14"/>
        <v>0</v>
      </c>
      <c r="AA89" s="32">
        <f t="shared" si="14"/>
        <v>0</v>
      </c>
      <c r="AB89" s="32">
        <f t="shared" si="14"/>
        <v>0.48700000000000004</v>
      </c>
      <c r="AC89" s="32">
        <f t="shared" si="15"/>
        <v>0</v>
      </c>
      <c r="AD89" s="32">
        <f t="shared" si="15"/>
        <v>0</v>
      </c>
      <c r="AE89" s="32">
        <f t="shared" si="15"/>
        <v>0</v>
      </c>
      <c r="AF89" s="32">
        <f t="shared" si="15"/>
        <v>0</v>
      </c>
      <c r="AG89" s="32">
        <f t="shared" si="16"/>
        <v>0</v>
      </c>
      <c r="AH89" s="32">
        <f t="shared" si="22"/>
        <v>0</v>
      </c>
      <c r="AI89" s="32">
        <f t="shared" si="22"/>
        <v>0</v>
      </c>
      <c r="AJ89" s="32">
        <f>VLOOKUP(B89, '[3]Q09 Top-up'!$A$6:$B$392, 2, FALSE)</f>
        <v>1</v>
      </c>
      <c r="AK89">
        <f>VLOOKUP(B89, '[3]Q09 Top-up'!$A$6:$C$392, 3, FALSE)</f>
        <v>1</v>
      </c>
      <c r="AN89" s="5">
        <f t="shared" si="13"/>
        <v>1.0654915186354482E-5</v>
      </c>
      <c r="AO89" s="5">
        <f t="shared" si="13"/>
        <v>0</v>
      </c>
      <c r="AP89" s="5">
        <f t="shared" si="13"/>
        <v>0</v>
      </c>
      <c r="AQ89" s="5">
        <f t="shared" si="13"/>
        <v>0</v>
      </c>
      <c r="AR89" s="5">
        <f t="shared" si="11"/>
        <v>0</v>
      </c>
      <c r="AS89" s="5">
        <f t="shared" si="11"/>
        <v>0</v>
      </c>
      <c r="AT89" s="5">
        <f t="shared" si="11"/>
        <v>0</v>
      </c>
      <c r="AU89" s="5">
        <f t="shared" si="11"/>
        <v>2.4612265532635897E-4</v>
      </c>
      <c r="AV89" s="5">
        <f t="shared" si="17"/>
        <v>0</v>
      </c>
      <c r="AW89" s="5">
        <f t="shared" si="17"/>
        <v>0</v>
      </c>
      <c r="AX89" s="5">
        <f t="shared" si="17"/>
        <v>0</v>
      </c>
      <c r="AY89" s="5">
        <f t="shared" si="17"/>
        <v>0</v>
      </c>
      <c r="AZ89" s="5">
        <f t="shared" si="18"/>
        <v>0</v>
      </c>
      <c r="BA89" s="5">
        <f t="shared" si="18"/>
        <v>0</v>
      </c>
      <c r="BB89" s="5">
        <f t="shared" si="18"/>
        <v>0</v>
      </c>
    </row>
    <row r="90" spans="1:54" hidden="1" x14ac:dyDescent="0.35">
      <c r="A90" s="2" t="s">
        <v>7</v>
      </c>
      <c r="B90" s="1" t="s">
        <v>104</v>
      </c>
      <c r="C90" t="str">
        <f>VLOOKUP(B90, [2]Main!$B$3:$D$376, 2, FALSE)</f>
        <v>Out of Centre</v>
      </c>
      <c r="D90" t="str">
        <f>VLOOKUP(B90, [2]Main!$B$3:$D$376, 3, FALSE)</f>
        <v>OoC - Zone 7 - Other</v>
      </c>
      <c r="E90" s="5">
        <v>2.3000000000000001E-4</v>
      </c>
      <c r="F90" s="5">
        <v>0</v>
      </c>
      <c r="G90" s="5">
        <v>0</v>
      </c>
      <c r="H90" s="5">
        <v>0</v>
      </c>
      <c r="I90" s="5">
        <v>0</v>
      </c>
      <c r="J90" s="5">
        <v>0</v>
      </c>
      <c r="K90" s="5">
        <v>6.94E-3</v>
      </c>
      <c r="L90" s="5">
        <v>0</v>
      </c>
      <c r="M90" s="5">
        <v>0</v>
      </c>
      <c r="N90" s="5">
        <v>0</v>
      </c>
      <c r="O90" s="5">
        <v>0</v>
      </c>
      <c r="P90" s="5">
        <v>0</v>
      </c>
      <c r="Q90" s="5">
        <v>0</v>
      </c>
      <c r="R90" s="5">
        <v>0</v>
      </c>
      <c r="S90" s="5">
        <v>0</v>
      </c>
      <c r="U90" s="32">
        <f t="shared" si="12"/>
        <v>0</v>
      </c>
      <c r="V90" s="32">
        <f t="shared" si="19"/>
        <v>0</v>
      </c>
      <c r="W90" s="32">
        <f t="shared" si="20"/>
        <v>0</v>
      </c>
      <c r="X90" s="32">
        <f t="shared" si="21"/>
        <v>0</v>
      </c>
      <c r="Y90" s="32">
        <f t="shared" si="14"/>
        <v>0</v>
      </c>
      <c r="Z90" s="32">
        <f t="shared" si="14"/>
        <v>0</v>
      </c>
      <c r="AA90" s="32">
        <f t="shared" si="14"/>
        <v>0</v>
      </c>
      <c r="AB90" s="32">
        <f t="shared" si="14"/>
        <v>0</v>
      </c>
      <c r="AC90" s="32">
        <f t="shared" si="15"/>
        <v>0</v>
      </c>
      <c r="AD90" s="32">
        <f t="shared" si="15"/>
        <v>0</v>
      </c>
      <c r="AE90" s="32">
        <f t="shared" si="15"/>
        <v>0</v>
      </c>
      <c r="AF90" s="32">
        <f t="shared" si="15"/>
        <v>0</v>
      </c>
      <c r="AG90" s="32">
        <f t="shared" si="16"/>
        <v>0</v>
      </c>
      <c r="AH90" s="32">
        <f t="shared" si="22"/>
        <v>0</v>
      </c>
      <c r="AI90" s="32">
        <f t="shared" si="22"/>
        <v>0</v>
      </c>
      <c r="AJ90" s="32">
        <f>VLOOKUP(B90, '[3]Q09 Top-up'!$A$6:$B$392, 2, FALSE)</f>
        <v>0</v>
      </c>
      <c r="AK90">
        <f>VLOOKUP(B90, '[3]Q09 Top-up'!$A$6:$C$392, 3, FALSE)</f>
        <v>1</v>
      </c>
      <c r="AN90" s="5">
        <f t="shared" si="13"/>
        <v>0</v>
      </c>
      <c r="AO90" s="5">
        <f t="shared" si="13"/>
        <v>0</v>
      </c>
      <c r="AP90" s="5">
        <f t="shared" si="13"/>
        <v>0</v>
      </c>
      <c r="AQ90" s="5">
        <f t="shared" si="13"/>
        <v>0</v>
      </c>
      <c r="AR90" s="5">
        <f t="shared" si="11"/>
        <v>0</v>
      </c>
      <c r="AS90" s="5">
        <f t="shared" si="11"/>
        <v>0</v>
      </c>
      <c r="AT90" s="5">
        <f t="shared" si="11"/>
        <v>0</v>
      </c>
      <c r="AU90" s="5">
        <f t="shared" si="11"/>
        <v>0</v>
      </c>
      <c r="AV90" s="5">
        <f t="shared" si="17"/>
        <v>0</v>
      </c>
      <c r="AW90" s="5">
        <f t="shared" si="17"/>
        <v>0</v>
      </c>
      <c r="AX90" s="5">
        <f t="shared" si="17"/>
        <v>0</v>
      </c>
      <c r="AY90" s="5">
        <f t="shared" si="17"/>
        <v>0</v>
      </c>
      <c r="AZ90" s="5">
        <f t="shared" si="18"/>
        <v>0</v>
      </c>
      <c r="BA90" s="5">
        <f t="shared" si="18"/>
        <v>0</v>
      </c>
      <c r="BB90" s="5">
        <f t="shared" si="18"/>
        <v>0</v>
      </c>
    </row>
    <row r="91" spans="1:54" hidden="1" x14ac:dyDescent="0.35">
      <c r="A91" s="2" t="s">
        <v>7</v>
      </c>
      <c r="B91" s="1" t="s">
        <v>105</v>
      </c>
      <c r="C91" t="str">
        <f>VLOOKUP(B91, [2]Main!$B$3:$D$376, 2, FALSE)</f>
        <v>Out of Centre</v>
      </c>
      <c r="D91" t="str">
        <f>VLOOKUP(B91, [2]Main!$B$3:$D$376, 3, FALSE)</f>
        <v>OoC - Zone 7 - Other</v>
      </c>
      <c r="E91" s="5">
        <v>2.2000000000000001E-4</v>
      </c>
      <c r="F91" s="5">
        <v>0</v>
      </c>
      <c r="G91" s="5">
        <v>0</v>
      </c>
      <c r="H91" s="5">
        <v>0</v>
      </c>
      <c r="I91" s="5">
        <v>0</v>
      </c>
      <c r="J91" s="5">
        <v>0</v>
      </c>
      <c r="K91" s="5">
        <v>0</v>
      </c>
      <c r="L91" s="5">
        <v>4.8700000000000002E-3</v>
      </c>
      <c r="M91" s="5">
        <v>0</v>
      </c>
      <c r="N91" s="5">
        <v>0</v>
      </c>
      <c r="O91" s="5">
        <v>0</v>
      </c>
      <c r="P91" s="5">
        <v>0</v>
      </c>
      <c r="Q91" s="5">
        <v>0</v>
      </c>
      <c r="R91" s="5">
        <v>0</v>
      </c>
      <c r="S91" s="5">
        <v>0</v>
      </c>
      <c r="U91" s="32">
        <f t="shared" si="12"/>
        <v>0.11</v>
      </c>
      <c r="V91" s="32">
        <f t="shared" si="19"/>
        <v>0</v>
      </c>
      <c r="W91" s="32">
        <f t="shared" si="20"/>
        <v>0</v>
      </c>
      <c r="X91" s="32">
        <f t="shared" si="21"/>
        <v>0</v>
      </c>
      <c r="Y91" s="32">
        <f t="shared" si="14"/>
        <v>0</v>
      </c>
      <c r="Z91" s="32">
        <f t="shared" si="14"/>
        <v>0</v>
      </c>
      <c r="AA91" s="32">
        <f t="shared" si="14"/>
        <v>0</v>
      </c>
      <c r="AB91" s="32">
        <f t="shared" si="14"/>
        <v>2.4350000000000001</v>
      </c>
      <c r="AC91" s="32">
        <f t="shared" si="15"/>
        <v>0</v>
      </c>
      <c r="AD91" s="32">
        <f t="shared" si="15"/>
        <v>0</v>
      </c>
      <c r="AE91" s="32">
        <f t="shared" si="15"/>
        <v>0</v>
      </c>
      <c r="AF91" s="32">
        <f t="shared" si="15"/>
        <v>0</v>
      </c>
      <c r="AG91" s="32">
        <f t="shared" si="16"/>
        <v>0</v>
      </c>
      <c r="AH91" s="32">
        <f t="shared" si="22"/>
        <v>0</v>
      </c>
      <c r="AI91" s="32">
        <f t="shared" si="22"/>
        <v>0</v>
      </c>
      <c r="AJ91" s="32">
        <f>VLOOKUP(B91, '[3]Q09 Top-up'!$A$6:$B$392, 2, FALSE)</f>
        <v>5</v>
      </c>
      <c r="AK91">
        <f>VLOOKUP(B91, '[3]Q09 Top-up'!$A$6:$C$392, 3, FALSE)</f>
        <v>1</v>
      </c>
      <c r="AN91" s="5">
        <f t="shared" si="13"/>
        <v>5.3274575931772405E-5</v>
      </c>
      <c r="AO91" s="5">
        <f t="shared" si="13"/>
        <v>0</v>
      </c>
      <c r="AP91" s="5">
        <f t="shared" si="13"/>
        <v>0</v>
      </c>
      <c r="AQ91" s="5">
        <f t="shared" si="13"/>
        <v>0</v>
      </c>
      <c r="AR91" s="5">
        <f t="shared" si="11"/>
        <v>0</v>
      </c>
      <c r="AS91" s="5">
        <f t="shared" si="11"/>
        <v>0</v>
      </c>
      <c r="AT91" s="5">
        <f t="shared" si="11"/>
        <v>0</v>
      </c>
      <c r="AU91" s="5">
        <f t="shared" si="11"/>
        <v>1.2306132766317949E-3</v>
      </c>
      <c r="AV91" s="5">
        <f t="shared" si="17"/>
        <v>0</v>
      </c>
      <c r="AW91" s="5">
        <f t="shared" si="17"/>
        <v>0</v>
      </c>
      <c r="AX91" s="5">
        <f t="shared" si="17"/>
        <v>0</v>
      </c>
      <c r="AY91" s="5">
        <f t="shared" si="17"/>
        <v>0</v>
      </c>
      <c r="AZ91" s="5">
        <f t="shared" si="18"/>
        <v>0</v>
      </c>
      <c r="BA91" s="5">
        <f t="shared" si="18"/>
        <v>0</v>
      </c>
      <c r="BB91" s="5">
        <f t="shared" si="18"/>
        <v>0</v>
      </c>
    </row>
    <row r="92" spans="1:54" hidden="1" x14ac:dyDescent="0.35">
      <c r="A92" s="2" t="s">
        <v>7</v>
      </c>
      <c r="B92" s="1" t="s">
        <v>106</v>
      </c>
      <c r="C92" t="str">
        <f>VLOOKUP(B92, [2]Main!$B$3:$D$376, 2, FALSE)</f>
        <v>Local Centres</v>
      </c>
      <c r="D92" t="str">
        <f>VLOOKUP(B92, [2]Main!$B$3:$D$376, 3, FALSE)</f>
        <v>Greenleys LC - Tesco Express, Ardwell Lane</v>
      </c>
      <c r="E92" s="5">
        <f>'(F) Zone Filt Nulls &amp; SFT (Wtd)'!C639</f>
        <v>1.6725E-2</v>
      </c>
      <c r="F92" s="5">
        <f>'(F) Zone Filt Nulls &amp; SFT (Wtd)'!E639</f>
        <v>2.5565000000000001E-2</v>
      </c>
      <c r="G92" s="5">
        <f>'(F) Zone Filt Nulls &amp; SFT (Wtd)'!G639</f>
        <v>2.2405000000000001E-2</v>
      </c>
      <c r="H92" s="5">
        <f>'(F) Zone Filt Nulls &amp; SFT (Wtd)'!I639</f>
        <v>0</v>
      </c>
      <c r="I92" s="5">
        <f>'(F) Zone Filt Nulls &amp; SFT (Wtd)'!K639</f>
        <v>6.157E-2</v>
      </c>
      <c r="J92" s="5">
        <f>'(F) Zone Filt Nulls &amp; SFT (Wtd)'!M639</f>
        <v>1.3185000000000001E-2</v>
      </c>
      <c r="K92" s="5">
        <f>'(F) Zone Filt Nulls &amp; SFT (Wtd)'!O639</f>
        <v>0</v>
      </c>
      <c r="L92" s="5">
        <f>'(F) Zone Filt Nulls &amp; SFT (Wtd)'!Q639</f>
        <v>6.1234999999999998E-2</v>
      </c>
      <c r="M92" s="5">
        <f>'(F) Zone Filt Nulls &amp; SFT (Wtd)'!S639</f>
        <v>0</v>
      </c>
      <c r="N92" s="5">
        <f>'(F) Zone Filt Nulls &amp; SFT (Wtd)'!U639</f>
        <v>0</v>
      </c>
      <c r="O92" s="5">
        <f>'(F) Zone Filt Nulls &amp; SFT (Wtd)'!W639</f>
        <v>0</v>
      </c>
      <c r="P92" s="5">
        <f>'(F) Zone Filt Nulls &amp; SFT (Wtd)'!Y639</f>
        <v>2.8684999999999999E-2</v>
      </c>
      <c r="Q92" s="5">
        <f>'(F) Zone Filt Nulls &amp; SFT (Wtd)'!AA639</f>
        <v>1.7129999999999999E-2</v>
      </c>
      <c r="R92" s="5">
        <f>'(F) Zone Filt Nulls &amp; SFT (Wtd)'!AC639</f>
        <v>1.2545000000000001E-2</v>
      </c>
      <c r="S92" s="5">
        <f>'(F) Zone Filt Nulls &amp; SFT (Wtd)'!AE639</f>
        <v>0</v>
      </c>
      <c r="U92" s="32">
        <f t="shared" si="12"/>
        <v>36.594299999999997</v>
      </c>
      <c r="V92" s="32">
        <f t="shared" si="19"/>
        <v>55.936220000000006</v>
      </c>
      <c r="W92" s="32">
        <f t="shared" si="20"/>
        <v>49.02214</v>
      </c>
      <c r="X92" s="32">
        <f t="shared" si="21"/>
        <v>0</v>
      </c>
      <c r="Y92" s="32">
        <f t="shared" si="14"/>
        <v>134.71516</v>
      </c>
      <c r="Z92" s="32">
        <f t="shared" si="14"/>
        <v>28.848780000000001</v>
      </c>
      <c r="AA92" s="32">
        <f t="shared" si="14"/>
        <v>0</v>
      </c>
      <c r="AB92" s="32">
        <f t="shared" si="14"/>
        <v>133.98218</v>
      </c>
      <c r="AC92" s="32">
        <f t="shared" si="15"/>
        <v>0</v>
      </c>
      <c r="AD92" s="32">
        <f t="shared" si="15"/>
        <v>0</v>
      </c>
      <c r="AE92" s="32">
        <f t="shared" si="15"/>
        <v>0</v>
      </c>
      <c r="AF92" s="32">
        <f t="shared" si="15"/>
        <v>62.762779999999992</v>
      </c>
      <c r="AG92" s="32">
        <f t="shared" si="16"/>
        <v>37.480440000000002</v>
      </c>
      <c r="AH92" s="32">
        <f t="shared" si="22"/>
        <v>27.448460000000001</v>
      </c>
      <c r="AI92" s="32">
        <f t="shared" si="22"/>
        <v>0</v>
      </c>
      <c r="AJ92" s="32">
        <f>VLOOKUP(B92, '[3]Q09 Top-up'!$A$6:$B$392, 2, FALSE)</f>
        <v>21.88</v>
      </c>
      <c r="AK92">
        <f>VLOOKUP(B92, '[3]Q09 Top-up'!$A$6:$C$392, 3, FALSE)</f>
        <v>25</v>
      </c>
      <c r="AN92" s="5">
        <f t="shared" si="13"/>
        <v>1.7723143763818713E-2</v>
      </c>
      <c r="AO92" s="5">
        <f t="shared" si="13"/>
        <v>2.5068008458331185E-2</v>
      </c>
      <c r="AP92" s="5">
        <f t="shared" si="13"/>
        <v>2.5122768655058535E-2</v>
      </c>
      <c r="AQ92" s="5">
        <f t="shared" si="13"/>
        <v>0</v>
      </c>
      <c r="AR92" s="5">
        <f t="shared" si="11"/>
        <v>6.0216303104752289E-2</v>
      </c>
      <c r="AS92" s="5">
        <f t="shared" si="11"/>
        <v>1.7448033695059675E-2</v>
      </c>
      <c r="AT92" s="5">
        <f t="shared" si="11"/>
        <v>0</v>
      </c>
      <c r="AU92" s="5">
        <f t="shared" si="11"/>
        <v>6.7712628147873072E-2</v>
      </c>
      <c r="AV92" s="5">
        <f t="shared" si="17"/>
        <v>0</v>
      </c>
      <c r="AW92" s="5">
        <f t="shared" si="17"/>
        <v>0</v>
      </c>
      <c r="AX92" s="5">
        <f t="shared" si="17"/>
        <v>0</v>
      </c>
      <c r="AY92" s="5">
        <f t="shared" si="17"/>
        <v>3.0968162682487116E-2</v>
      </c>
      <c r="AZ92" s="5">
        <f t="shared" si="18"/>
        <v>1.8393519899638514E-2</v>
      </c>
      <c r="BA92" s="5">
        <f t="shared" si="18"/>
        <v>1.3266200594462072E-2</v>
      </c>
      <c r="BB92" s="5">
        <f t="shared" si="18"/>
        <v>0</v>
      </c>
    </row>
    <row r="93" spans="1:54" hidden="1" x14ac:dyDescent="0.35">
      <c r="A93" s="2" t="s">
        <v>7</v>
      </c>
      <c r="B93" s="1" t="s">
        <v>107</v>
      </c>
      <c r="C93" t="str">
        <f>VLOOKUP(B93, [2]Main!$B$3:$D$376, 2, FALSE)</f>
        <v>Stony Stratford DC</v>
      </c>
      <c r="D93" t="str">
        <f>VLOOKUP(B93, [2]Main!$B$3:$D$376, 3, FALSE)</f>
        <v>Tesco Express, Cofferidge Close, Stony Stratford</v>
      </c>
      <c r="E93" s="5">
        <v>7.7999999999999999E-4</v>
      </c>
      <c r="F93" s="5">
        <v>0</v>
      </c>
      <c r="G93" s="5">
        <v>0</v>
      </c>
      <c r="H93" s="5">
        <v>0</v>
      </c>
      <c r="I93" s="5">
        <v>0</v>
      </c>
      <c r="J93" s="5">
        <v>0</v>
      </c>
      <c r="K93" s="5">
        <v>6.94E-3</v>
      </c>
      <c r="L93" s="5">
        <v>0</v>
      </c>
      <c r="M93" s="5">
        <v>5.45E-3</v>
      </c>
      <c r="N93" s="5">
        <v>0</v>
      </c>
      <c r="O93" s="5">
        <v>0</v>
      </c>
      <c r="P93" s="5">
        <v>0</v>
      </c>
      <c r="Q93" s="5">
        <v>0</v>
      </c>
      <c r="R93" s="5">
        <v>0</v>
      </c>
      <c r="S93" s="5">
        <v>0</v>
      </c>
      <c r="U93" s="32">
        <f t="shared" si="12"/>
        <v>0.58499999999999996</v>
      </c>
      <c r="V93" s="32">
        <f t="shared" si="19"/>
        <v>0</v>
      </c>
      <c r="W93" s="32">
        <f t="shared" si="20"/>
        <v>0</v>
      </c>
      <c r="X93" s="32">
        <f t="shared" si="21"/>
        <v>0</v>
      </c>
      <c r="Y93" s="32">
        <f t="shared" si="14"/>
        <v>0</v>
      </c>
      <c r="Z93" s="32">
        <f t="shared" si="14"/>
        <v>0</v>
      </c>
      <c r="AA93" s="32">
        <f t="shared" si="14"/>
        <v>5.2050000000000001</v>
      </c>
      <c r="AB93" s="32">
        <f t="shared" si="14"/>
        <v>0</v>
      </c>
      <c r="AC93" s="32">
        <f t="shared" si="15"/>
        <v>4.0875000000000004</v>
      </c>
      <c r="AD93" s="32">
        <f t="shared" si="15"/>
        <v>0</v>
      </c>
      <c r="AE93" s="32">
        <f t="shared" si="15"/>
        <v>0</v>
      </c>
      <c r="AF93" s="32">
        <f t="shared" si="15"/>
        <v>0</v>
      </c>
      <c r="AG93" s="32">
        <f t="shared" si="16"/>
        <v>0</v>
      </c>
      <c r="AH93" s="32">
        <f t="shared" si="22"/>
        <v>0</v>
      </c>
      <c r="AI93" s="32">
        <f t="shared" si="22"/>
        <v>0</v>
      </c>
      <c r="AJ93" s="32">
        <f>VLOOKUP(B93, '[3]Q09 Top-up'!$A$6:$B$392, 2, FALSE)</f>
        <v>7.5</v>
      </c>
      <c r="AK93">
        <f>VLOOKUP(B93, '[3]Q09 Top-up'!$A$6:$C$392, 3, FALSE)</f>
        <v>2</v>
      </c>
      <c r="AN93" s="5">
        <f t="shared" si="13"/>
        <v>2.8332388109169866E-4</v>
      </c>
      <c r="AO93" s="5">
        <f t="shared" si="13"/>
        <v>0</v>
      </c>
      <c r="AP93" s="5">
        <f t="shared" si="13"/>
        <v>0</v>
      </c>
      <c r="AQ93" s="5">
        <f t="shared" si="13"/>
        <v>0</v>
      </c>
      <c r="AR93" s="5">
        <f t="shared" si="11"/>
        <v>0</v>
      </c>
      <c r="AS93" s="5">
        <f t="shared" si="11"/>
        <v>0</v>
      </c>
      <c r="AT93" s="5">
        <f t="shared" si="11"/>
        <v>2.7376095882080298E-3</v>
      </c>
      <c r="AU93" s="5">
        <f t="shared" si="11"/>
        <v>0</v>
      </c>
      <c r="AV93" s="5">
        <f t="shared" si="17"/>
        <v>1.7638148940672196E-3</v>
      </c>
      <c r="AW93" s="5">
        <f t="shared" si="17"/>
        <v>0</v>
      </c>
      <c r="AX93" s="5">
        <f t="shared" si="17"/>
        <v>0</v>
      </c>
      <c r="AY93" s="5">
        <f t="shared" si="17"/>
        <v>0</v>
      </c>
      <c r="AZ93" s="5">
        <f t="shared" si="18"/>
        <v>0</v>
      </c>
      <c r="BA93" s="5">
        <f t="shared" si="18"/>
        <v>0</v>
      </c>
      <c r="BB93" s="5">
        <f t="shared" si="18"/>
        <v>0</v>
      </c>
    </row>
    <row r="94" spans="1:54" hidden="1" x14ac:dyDescent="0.35">
      <c r="A94" s="2" t="s">
        <v>7</v>
      </c>
      <c r="B94" s="1" t="s">
        <v>108</v>
      </c>
      <c r="C94" t="str">
        <f>VLOOKUP(B94, [2]Main!$B$3:$D$376, 2, FALSE)</f>
        <v>Wolverton TC</v>
      </c>
      <c r="D94" t="str">
        <f>VLOOKUP(B94, [2]Main!$B$3:$D$376, 3, FALSE)</f>
        <v>Tesco Superstore, McConnell Drive, Wolverton</v>
      </c>
      <c r="E94" s="5">
        <f>'(F) Zone Filt Nulls &amp; SFT (Wtd)'!C640</f>
        <v>3.6144999999999997E-2</v>
      </c>
      <c r="F94" s="5">
        <f>'(F) Zone Filt Nulls &amp; SFT (Wtd)'!E640</f>
        <v>2.5565000000000001E-2</v>
      </c>
      <c r="G94" s="5">
        <f>'(F) Zone Filt Nulls &amp; SFT (Wtd)'!G640</f>
        <v>2.7245000000000002E-2</v>
      </c>
      <c r="H94" s="5">
        <f>'(F) Zone Filt Nulls &amp; SFT (Wtd)'!I640</f>
        <v>0</v>
      </c>
      <c r="I94" s="5">
        <f>'(F) Zone Filt Nulls &amp; SFT (Wtd)'!K640</f>
        <v>6.157E-2</v>
      </c>
      <c r="J94" s="5">
        <f>'(F) Zone Filt Nulls &amp; SFT (Wtd)'!M640</f>
        <v>1.9845000000000002E-2</v>
      </c>
      <c r="K94" s="5">
        <f>'(F) Zone Filt Nulls &amp; SFT (Wtd)'!O640</f>
        <v>7.2800000000000004E-2</v>
      </c>
      <c r="L94" s="5">
        <f>'(F) Zone Filt Nulls &amp; SFT (Wtd)'!Q640</f>
        <v>0.37490499999999999</v>
      </c>
      <c r="M94" s="5">
        <f>'(F) Zone Filt Nulls &amp; SFT (Wtd)'!S640</f>
        <v>0</v>
      </c>
      <c r="N94" s="5">
        <f>'(F) Zone Filt Nulls &amp; SFT (Wtd)'!U640</f>
        <v>5.0319999999999997E-2</v>
      </c>
      <c r="O94" s="5">
        <f>'(F) Zone Filt Nulls &amp; SFT (Wtd)'!W640</f>
        <v>0</v>
      </c>
      <c r="P94" s="5">
        <f>'(F) Zone Filt Nulls &amp; SFT (Wtd)'!Y640</f>
        <v>2.8684999999999999E-2</v>
      </c>
      <c r="Q94" s="5">
        <f>'(F) Zone Filt Nulls &amp; SFT (Wtd)'!AA640</f>
        <v>1.7129999999999999E-2</v>
      </c>
      <c r="R94" s="5">
        <f>'(F) Zone Filt Nulls &amp; SFT (Wtd)'!AC640</f>
        <v>1.2545000000000001E-2</v>
      </c>
      <c r="S94" s="5">
        <f>'(F) Zone Filt Nulls &amp; SFT (Wtd)'!AE640</f>
        <v>0</v>
      </c>
      <c r="U94" s="32">
        <f t="shared" si="12"/>
        <v>66.470654999999994</v>
      </c>
      <c r="V94" s="32">
        <f t="shared" si="19"/>
        <v>47.014035000000007</v>
      </c>
      <c r="W94" s="32">
        <f t="shared" si="20"/>
        <v>50.103555</v>
      </c>
      <c r="X94" s="32">
        <f t="shared" si="21"/>
        <v>0</v>
      </c>
      <c r="Y94" s="32">
        <f t="shared" si="14"/>
        <v>113.22723000000001</v>
      </c>
      <c r="Z94" s="32">
        <f t="shared" si="14"/>
        <v>36.494955000000004</v>
      </c>
      <c r="AA94" s="32">
        <f t="shared" si="14"/>
        <v>133.87920000000003</v>
      </c>
      <c r="AB94" s="32">
        <f t="shared" si="14"/>
        <v>689.45029499999998</v>
      </c>
      <c r="AC94" s="32">
        <f t="shared" si="15"/>
        <v>0</v>
      </c>
      <c r="AD94" s="32">
        <f t="shared" si="15"/>
        <v>92.538480000000007</v>
      </c>
      <c r="AE94" s="32">
        <f t="shared" si="15"/>
        <v>0</v>
      </c>
      <c r="AF94" s="32">
        <f t="shared" si="15"/>
        <v>52.751714999999997</v>
      </c>
      <c r="AG94" s="32">
        <f t="shared" si="16"/>
        <v>31.50207</v>
      </c>
      <c r="AH94" s="32">
        <f t="shared" si="22"/>
        <v>23.070255</v>
      </c>
      <c r="AI94" s="32">
        <f t="shared" si="22"/>
        <v>0</v>
      </c>
      <c r="AJ94" s="32">
        <f>VLOOKUP(B94, '[3]Q09 Top-up'!$A$6:$B$392, 2, FALSE)</f>
        <v>18.39</v>
      </c>
      <c r="AK94">
        <f>VLOOKUP(B94, '[3]Q09 Top-up'!$A$6:$C$392, 3, FALSE)</f>
        <v>37</v>
      </c>
      <c r="AN94" s="5">
        <f t="shared" si="13"/>
        <v>3.2192690518474058E-2</v>
      </c>
      <c r="AO94" s="5">
        <f t="shared" si="13"/>
        <v>2.1069500710635763E-2</v>
      </c>
      <c r="AP94" s="5">
        <f t="shared" si="13"/>
        <v>2.5676970060079005E-2</v>
      </c>
      <c r="AQ94" s="5">
        <f t="shared" si="13"/>
        <v>0</v>
      </c>
      <c r="AR94" s="5">
        <f t="shared" si="11"/>
        <v>5.0611417463272149E-2</v>
      </c>
      <c r="AS94" s="5">
        <f t="shared" si="11"/>
        <v>2.207251760870604E-2</v>
      </c>
      <c r="AT94" s="5">
        <f t="shared" si="11"/>
        <v>7.0414789929225841E-2</v>
      </c>
      <c r="AU94" s="5">
        <f t="shared" si="11"/>
        <v>0.34843806431404828</v>
      </c>
      <c r="AV94" s="5">
        <f t="shared" si="17"/>
        <v>0</v>
      </c>
      <c r="AW94" s="5">
        <f t="shared" si="17"/>
        <v>5.0685136661592599E-2</v>
      </c>
      <c r="AX94" s="5">
        <f t="shared" si="17"/>
        <v>0</v>
      </c>
      <c r="AY94" s="5">
        <f t="shared" si="17"/>
        <v>2.60285425836809E-2</v>
      </c>
      <c r="AZ94" s="5">
        <f t="shared" si="18"/>
        <v>1.5459635784019756E-2</v>
      </c>
      <c r="BA94" s="5">
        <f t="shared" si="18"/>
        <v>1.1150156715363688E-2</v>
      </c>
      <c r="BB94" s="5">
        <f t="shared" si="18"/>
        <v>0</v>
      </c>
    </row>
    <row r="95" spans="1:54" hidden="1" x14ac:dyDescent="0.35">
      <c r="A95" s="2" t="s">
        <v>8</v>
      </c>
      <c r="B95" s="1" t="s">
        <v>109</v>
      </c>
      <c r="C95" t="str">
        <f>VLOOKUP(B95, [2]Main!$B$3:$D$376, 2, FALSE)</f>
        <v>Outside of MKCC</v>
      </c>
      <c r="D95" t="str">
        <f>VLOOKUP(B95, [2]Main!$B$3:$D$376, 3, FALSE)</f>
        <v>Towcester</v>
      </c>
      <c r="E95" s="5">
        <v>5.96E-3</v>
      </c>
      <c r="F95" s="5">
        <v>0</v>
      </c>
      <c r="G95" s="5">
        <v>0</v>
      </c>
      <c r="H95" s="5">
        <v>0</v>
      </c>
      <c r="I95" s="5">
        <v>0</v>
      </c>
      <c r="J95" s="5">
        <v>0</v>
      </c>
      <c r="K95" s="5">
        <v>0</v>
      </c>
      <c r="L95" s="5">
        <v>0</v>
      </c>
      <c r="M95" s="5">
        <v>5.8270000000000002E-2</v>
      </c>
      <c r="N95" s="5">
        <v>0</v>
      </c>
      <c r="O95" s="5">
        <v>0</v>
      </c>
      <c r="P95" s="5">
        <v>0</v>
      </c>
      <c r="Q95" s="5">
        <v>0</v>
      </c>
      <c r="R95" s="5">
        <v>0</v>
      </c>
      <c r="S95" s="5">
        <v>0</v>
      </c>
      <c r="U95" s="32">
        <f t="shared" si="12"/>
        <v>9.2379999999999995</v>
      </c>
      <c r="V95" s="32">
        <f t="shared" si="19"/>
        <v>0</v>
      </c>
      <c r="W95" s="32">
        <f t="shared" si="20"/>
        <v>0</v>
      </c>
      <c r="X95" s="32">
        <f t="shared" si="21"/>
        <v>0</v>
      </c>
      <c r="Y95" s="32">
        <f t="shared" si="14"/>
        <v>0</v>
      </c>
      <c r="Z95" s="32">
        <f t="shared" si="14"/>
        <v>0</v>
      </c>
      <c r="AA95" s="32">
        <f t="shared" si="14"/>
        <v>0</v>
      </c>
      <c r="AB95" s="32">
        <f t="shared" si="14"/>
        <v>0</v>
      </c>
      <c r="AC95" s="32">
        <f t="shared" si="15"/>
        <v>90.3185</v>
      </c>
      <c r="AD95" s="32">
        <f t="shared" si="15"/>
        <v>0</v>
      </c>
      <c r="AE95" s="32">
        <f t="shared" si="15"/>
        <v>0</v>
      </c>
      <c r="AF95" s="32">
        <f t="shared" si="15"/>
        <v>0</v>
      </c>
      <c r="AG95" s="32">
        <f t="shared" si="16"/>
        <v>0</v>
      </c>
      <c r="AH95" s="32">
        <f t="shared" si="22"/>
        <v>0</v>
      </c>
      <c r="AI95" s="32">
        <f t="shared" si="22"/>
        <v>0</v>
      </c>
      <c r="AJ95" s="32">
        <f>VLOOKUP(B95, '[3]Q09 Top-up'!$A$6:$B$392, 2, FALSE)</f>
        <v>15.5</v>
      </c>
      <c r="AK95">
        <f>VLOOKUP(B95, '[3]Q09 Top-up'!$A$6:$C$392, 3, FALSE)</f>
        <v>2</v>
      </c>
      <c r="AN95" s="5">
        <f t="shared" si="13"/>
        <v>4.4740957496155762E-3</v>
      </c>
      <c r="AO95" s="5">
        <f t="shared" si="13"/>
        <v>0</v>
      </c>
      <c r="AP95" s="5">
        <f t="shared" si="13"/>
        <v>0</v>
      </c>
      <c r="AQ95" s="5">
        <f t="shared" si="13"/>
        <v>0</v>
      </c>
      <c r="AR95" s="5">
        <f t="shared" si="11"/>
        <v>0</v>
      </c>
      <c r="AS95" s="5">
        <f t="shared" si="11"/>
        <v>0</v>
      </c>
      <c r="AT95" s="5">
        <f t="shared" si="11"/>
        <v>0</v>
      </c>
      <c r="AU95" s="5">
        <f t="shared" si="11"/>
        <v>0</v>
      </c>
      <c r="AV95" s="5">
        <f t="shared" si="17"/>
        <v>3.8973728565091174E-2</v>
      </c>
      <c r="AW95" s="5">
        <f t="shared" si="17"/>
        <v>0</v>
      </c>
      <c r="AX95" s="5">
        <f t="shared" si="17"/>
        <v>0</v>
      </c>
      <c r="AY95" s="5">
        <f t="shared" si="17"/>
        <v>0</v>
      </c>
      <c r="AZ95" s="5">
        <f t="shared" si="18"/>
        <v>0</v>
      </c>
      <c r="BA95" s="5">
        <f t="shared" si="18"/>
        <v>0</v>
      </c>
      <c r="BB95" s="5">
        <f t="shared" si="18"/>
        <v>0</v>
      </c>
    </row>
    <row r="96" spans="1:54" hidden="1" x14ac:dyDescent="0.35">
      <c r="A96" s="2" t="s">
        <v>8</v>
      </c>
      <c r="B96" s="1" t="s">
        <v>110</v>
      </c>
      <c r="C96" t="str">
        <f>VLOOKUP(B96, [2]Main!$B$3:$D$376, 2, FALSE)</f>
        <v>Outside of MKCC</v>
      </c>
      <c r="D96" t="str">
        <f>VLOOKUP(B96, [2]Main!$B$3:$D$376, 3, FALSE)</f>
        <v>Buckingham</v>
      </c>
      <c r="E96" s="5">
        <v>0</v>
      </c>
      <c r="F96" s="5">
        <v>0</v>
      </c>
      <c r="G96" s="5">
        <v>0</v>
      </c>
      <c r="H96" s="5">
        <v>0</v>
      </c>
      <c r="I96" s="5">
        <v>0</v>
      </c>
      <c r="J96" s="5">
        <v>0</v>
      </c>
      <c r="K96" s="5">
        <v>0</v>
      </c>
      <c r="L96" s="5">
        <v>0</v>
      </c>
      <c r="M96" s="5">
        <v>0</v>
      </c>
      <c r="N96" s="5">
        <v>0</v>
      </c>
      <c r="O96" s="5">
        <v>0</v>
      </c>
      <c r="P96" s="5">
        <v>0</v>
      </c>
      <c r="Q96" s="5">
        <v>0</v>
      </c>
      <c r="R96" s="5">
        <v>0</v>
      </c>
      <c r="S96" s="5">
        <v>0</v>
      </c>
      <c r="U96" s="32">
        <f t="shared" si="12"/>
        <v>0</v>
      </c>
      <c r="V96" s="32">
        <f t="shared" si="19"/>
        <v>0</v>
      </c>
      <c r="W96" s="32">
        <f t="shared" si="20"/>
        <v>0</v>
      </c>
      <c r="X96" s="32">
        <f t="shared" si="21"/>
        <v>0</v>
      </c>
      <c r="Y96" s="32">
        <f t="shared" si="14"/>
        <v>0</v>
      </c>
      <c r="Z96" s="32">
        <f t="shared" si="14"/>
        <v>0</v>
      </c>
      <c r="AA96" s="32">
        <f t="shared" si="14"/>
        <v>0</v>
      </c>
      <c r="AB96" s="32">
        <f t="shared" si="14"/>
        <v>0</v>
      </c>
      <c r="AC96" s="32">
        <f t="shared" si="15"/>
        <v>0</v>
      </c>
      <c r="AD96" s="32">
        <f t="shared" si="15"/>
        <v>0</v>
      </c>
      <c r="AE96" s="32">
        <f t="shared" si="15"/>
        <v>0</v>
      </c>
      <c r="AF96" s="32">
        <f t="shared" si="15"/>
        <v>0</v>
      </c>
      <c r="AG96" s="32">
        <f t="shared" si="16"/>
        <v>0</v>
      </c>
      <c r="AH96" s="32">
        <f t="shared" si="22"/>
        <v>0</v>
      </c>
      <c r="AI96" s="32">
        <f t="shared" si="22"/>
        <v>0</v>
      </c>
      <c r="AJ96" s="32">
        <f>VLOOKUP(B96, '[3]Q09 Top-up'!$A$6:$B$392, 2, FALSE)</f>
        <v>0</v>
      </c>
      <c r="AK96">
        <f>VLOOKUP(B96, '[3]Q09 Top-up'!$A$6:$C$392, 3, FALSE)</f>
        <v>0</v>
      </c>
      <c r="AN96" s="5">
        <f t="shared" si="13"/>
        <v>0</v>
      </c>
      <c r="AO96" s="5">
        <f t="shared" si="13"/>
        <v>0</v>
      </c>
      <c r="AP96" s="5">
        <f t="shared" si="13"/>
        <v>0</v>
      </c>
      <c r="AQ96" s="5">
        <f t="shared" si="13"/>
        <v>0</v>
      </c>
      <c r="AR96" s="5">
        <f t="shared" si="11"/>
        <v>0</v>
      </c>
      <c r="AS96" s="5">
        <f t="shared" si="11"/>
        <v>0</v>
      </c>
      <c r="AT96" s="5">
        <f t="shared" si="11"/>
        <v>0</v>
      </c>
      <c r="AU96" s="5">
        <f t="shared" si="11"/>
        <v>0</v>
      </c>
      <c r="AV96" s="5">
        <f t="shared" si="17"/>
        <v>0</v>
      </c>
      <c r="AW96" s="5">
        <f t="shared" si="17"/>
        <v>0</v>
      </c>
      <c r="AX96" s="5">
        <f t="shared" si="17"/>
        <v>0</v>
      </c>
      <c r="AY96" s="5">
        <f t="shared" si="17"/>
        <v>0</v>
      </c>
      <c r="AZ96" s="5">
        <f t="shared" si="18"/>
        <v>0</v>
      </c>
      <c r="BA96" s="5">
        <f t="shared" si="18"/>
        <v>0</v>
      </c>
      <c r="BB96" s="5">
        <f t="shared" si="18"/>
        <v>0</v>
      </c>
    </row>
    <row r="97" spans="1:54" hidden="1" x14ac:dyDescent="0.35">
      <c r="A97" s="2" t="s">
        <v>8</v>
      </c>
      <c r="B97" s="1" t="s">
        <v>111</v>
      </c>
      <c r="C97" t="str">
        <f>VLOOKUP(B97, [2]Main!$B$3:$D$376, 2, FALSE)</f>
        <v>Outside of MKCC</v>
      </c>
      <c r="D97" t="s">
        <v>1880</v>
      </c>
      <c r="E97" s="5">
        <v>0</v>
      </c>
      <c r="F97" s="5">
        <v>0</v>
      </c>
      <c r="G97" s="5">
        <v>0</v>
      </c>
      <c r="H97" s="5">
        <v>0</v>
      </c>
      <c r="I97" s="5">
        <v>0</v>
      </c>
      <c r="J97" s="5">
        <v>0</v>
      </c>
      <c r="K97" s="5">
        <v>0</v>
      </c>
      <c r="L97" s="5">
        <v>0</v>
      </c>
      <c r="M97" s="5">
        <v>0</v>
      </c>
      <c r="N97" s="5">
        <v>0</v>
      </c>
      <c r="O97" s="5">
        <v>0</v>
      </c>
      <c r="P97" s="5">
        <v>0</v>
      </c>
      <c r="Q97" s="5">
        <v>0</v>
      </c>
      <c r="R97" s="5">
        <v>0</v>
      </c>
      <c r="S97" s="5">
        <v>0</v>
      </c>
      <c r="U97" s="32">
        <f t="shared" si="12"/>
        <v>0</v>
      </c>
      <c r="V97" s="32">
        <f t="shared" si="19"/>
        <v>0</v>
      </c>
      <c r="W97" s="32">
        <f t="shared" si="20"/>
        <v>0</v>
      </c>
      <c r="X97" s="32">
        <f t="shared" si="21"/>
        <v>0</v>
      </c>
      <c r="Y97" s="32">
        <f t="shared" si="14"/>
        <v>0</v>
      </c>
      <c r="Z97" s="32">
        <f t="shared" si="14"/>
        <v>0</v>
      </c>
      <c r="AA97" s="32">
        <f t="shared" si="14"/>
        <v>0</v>
      </c>
      <c r="AB97" s="32">
        <f t="shared" si="14"/>
        <v>0</v>
      </c>
      <c r="AC97" s="32">
        <f t="shared" si="15"/>
        <v>0</v>
      </c>
      <c r="AD97" s="32">
        <f t="shared" si="15"/>
        <v>0</v>
      </c>
      <c r="AE97" s="32">
        <f t="shared" si="15"/>
        <v>0</v>
      </c>
      <c r="AF97" s="32">
        <f t="shared" si="15"/>
        <v>0</v>
      </c>
      <c r="AG97" s="32">
        <f t="shared" si="16"/>
        <v>0</v>
      </c>
      <c r="AH97" s="32">
        <f t="shared" si="22"/>
        <v>0</v>
      </c>
      <c r="AI97" s="32">
        <f t="shared" si="22"/>
        <v>0</v>
      </c>
      <c r="AJ97" s="32">
        <f>VLOOKUP(B97, '[3]Q09 Top-up'!$A$6:$B$392, 2, FALSE)</f>
        <v>0</v>
      </c>
      <c r="AK97">
        <f>VLOOKUP(B97, '[3]Q09 Top-up'!$A$6:$C$392, 3, FALSE)</f>
        <v>0</v>
      </c>
      <c r="AN97" s="5">
        <f t="shared" si="13"/>
        <v>0</v>
      </c>
      <c r="AO97" s="5">
        <f t="shared" si="13"/>
        <v>0</v>
      </c>
      <c r="AP97" s="5">
        <f t="shared" si="13"/>
        <v>0</v>
      </c>
      <c r="AQ97" s="5">
        <f t="shared" si="13"/>
        <v>0</v>
      </c>
      <c r="AR97" s="5">
        <f t="shared" si="11"/>
        <v>0</v>
      </c>
      <c r="AS97" s="5">
        <f t="shared" si="11"/>
        <v>0</v>
      </c>
      <c r="AT97" s="5">
        <f t="shared" si="11"/>
        <v>0</v>
      </c>
      <c r="AU97" s="5">
        <f t="shared" si="11"/>
        <v>0</v>
      </c>
      <c r="AV97" s="5">
        <f t="shared" si="17"/>
        <v>0</v>
      </c>
      <c r="AW97" s="5">
        <f t="shared" si="17"/>
        <v>0</v>
      </c>
      <c r="AX97" s="5">
        <f t="shared" si="17"/>
        <v>0</v>
      </c>
      <c r="AY97" s="5">
        <f t="shared" si="17"/>
        <v>0</v>
      </c>
      <c r="AZ97" s="5">
        <f t="shared" si="18"/>
        <v>0</v>
      </c>
      <c r="BA97" s="5">
        <f t="shared" si="18"/>
        <v>0</v>
      </c>
      <c r="BB97" s="5">
        <f t="shared" si="18"/>
        <v>0</v>
      </c>
    </row>
    <row r="98" spans="1:54" hidden="1" x14ac:dyDescent="0.35">
      <c r="A98" s="2" t="s">
        <v>8</v>
      </c>
      <c r="B98" s="1" t="s">
        <v>112</v>
      </c>
      <c r="C98" t="str">
        <f>VLOOKUP(B98, [2]Main!$B$3:$D$376, 2, FALSE)</f>
        <v>Outside of MKCC</v>
      </c>
      <c r="D98" t="str">
        <f>VLOOKUP(B98, [2]Main!$B$3:$D$376, 3, FALSE)</f>
        <v>Brackley</v>
      </c>
      <c r="E98" s="5">
        <v>2.2000000000000001E-3</v>
      </c>
      <c r="F98" s="5">
        <v>0</v>
      </c>
      <c r="G98" s="5">
        <v>0</v>
      </c>
      <c r="H98" s="5">
        <v>0</v>
      </c>
      <c r="I98" s="5">
        <v>0</v>
      </c>
      <c r="J98" s="5">
        <v>0</v>
      </c>
      <c r="K98" s="5">
        <v>0</v>
      </c>
      <c r="L98" s="5">
        <v>0</v>
      </c>
      <c r="M98" s="5">
        <v>2.155E-2</v>
      </c>
      <c r="N98" s="5">
        <v>0</v>
      </c>
      <c r="O98" s="5">
        <v>0</v>
      </c>
      <c r="P98" s="5">
        <v>0</v>
      </c>
      <c r="Q98" s="5">
        <v>0</v>
      </c>
      <c r="R98" s="5">
        <v>0</v>
      </c>
      <c r="S98" s="5">
        <v>0</v>
      </c>
      <c r="U98" s="32">
        <f t="shared" si="12"/>
        <v>2.2000000000000002</v>
      </c>
      <c r="V98" s="32">
        <f t="shared" si="19"/>
        <v>0</v>
      </c>
      <c r="W98" s="32">
        <f t="shared" si="20"/>
        <v>0</v>
      </c>
      <c r="X98" s="32">
        <f t="shared" si="21"/>
        <v>0</v>
      </c>
      <c r="Y98" s="32">
        <f t="shared" si="14"/>
        <v>0</v>
      </c>
      <c r="Z98" s="32">
        <f t="shared" si="14"/>
        <v>0</v>
      </c>
      <c r="AA98" s="32">
        <f t="shared" si="14"/>
        <v>0</v>
      </c>
      <c r="AB98" s="32">
        <f t="shared" si="14"/>
        <v>0</v>
      </c>
      <c r="AC98" s="32">
        <f t="shared" si="15"/>
        <v>21.55</v>
      </c>
      <c r="AD98" s="32">
        <f t="shared" si="15"/>
        <v>0</v>
      </c>
      <c r="AE98" s="32">
        <f t="shared" si="15"/>
        <v>0</v>
      </c>
      <c r="AF98" s="32">
        <f t="shared" si="15"/>
        <v>0</v>
      </c>
      <c r="AG98" s="32">
        <f t="shared" si="16"/>
        <v>0</v>
      </c>
      <c r="AH98" s="32">
        <f t="shared" si="22"/>
        <v>0</v>
      </c>
      <c r="AI98" s="32">
        <f t="shared" si="22"/>
        <v>0</v>
      </c>
      <c r="AJ98" s="32">
        <f>VLOOKUP(B98, '[3]Q09 Top-up'!$A$6:$B$392, 2, FALSE)</f>
        <v>10</v>
      </c>
      <c r="AK98">
        <f>VLOOKUP(B98, '[3]Q09 Top-up'!$A$6:$C$392, 3, FALSE)</f>
        <v>1</v>
      </c>
      <c r="AN98" s="5">
        <f t="shared" si="13"/>
        <v>1.0654915186354482E-3</v>
      </c>
      <c r="AO98" s="5">
        <f t="shared" si="13"/>
        <v>0</v>
      </c>
      <c r="AP98" s="5">
        <f t="shared" si="13"/>
        <v>0</v>
      </c>
      <c r="AQ98" s="5">
        <f t="shared" si="13"/>
        <v>0</v>
      </c>
      <c r="AR98" s="5">
        <f t="shared" si="11"/>
        <v>0</v>
      </c>
      <c r="AS98" s="5">
        <f t="shared" si="11"/>
        <v>0</v>
      </c>
      <c r="AT98" s="5">
        <f t="shared" si="11"/>
        <v>0</v>
      </c>
      <c r="AU98" s="5">
        <f t="shared" si="11"/>
        <v>0</v>
      </c>
      <c r="AV98" s="5">
        <f t="shared" si="17"/>
        <v>9.2991341815654022E-3</v>
      </c>
      <c r="AW98" s="5">
        <f t="shared" si="17"/>
        <v>0</v>
      </c>
      <c r="AX98" s="5">
        <f t="shared" si="17"/>
        <v>0</v>
      </c>
      <c r="AY98" s="5">
        <f t="shared" si="17"/>
        <v>0</v>
      </c>
      <c r="AZ98" s="5">
        <f t="shared" si="18"/>
        <v>0</v>
      </c>
      <c r="BA98" s="5">
        <f t="shared" si="18"/>
        <v>0</v>
      </c>
      <c r="BB98" s="5">
        <f t="shared" si="18"/>
        <v>0</v>
      </c>
    </row>
    <row r="99" spans="1:54" hidden="1" x14ac:dyDescent="0.35">
      <c r="A99" s="2" t="s">
        <v>8</v>
      </c>
      <c r="B99" s="1" t="s">
        <v>113</v>
      </c>
      <c r="C99" t="str">
        <f>VLOOKUP(B99, [2]Main!$B$3:$D$376, 2, FALSE)</f>
        <v>Outside of MKCC</v>
      </c>
      <c r="D99" t="s">
        <v>1880</v>
      </c>
      <c r="E99" s="5">
        <v>4.4200000000000003E-3</v>
      </c>
      <c r="F99" s="5">
        <v>0</v>
      </c>
      <c r="G99" s="5">
        <v>0</v>
      </c>
      <c r="H99" s="5">
        <v>0</v>
      </c>
      <c r="I99" s="5">
        <v>0</v>
      </c>
      <c r="J99" s="5">
        <v>0</v>
      </c>
      <c r="K99" s="5">
        <v>0</v>
      </c>
      <c r="L99" s="5">
        <v>0</v>
      </c>
      <c r="M99" s="5">
        <v>4.3229999999999998E-2</v>
      </c>
      <c r="N99" s="5">
        <v>0</v>
      </c>
      <c r="O99" s="5">
        <v>0</v>
      </c>
      <c r="P99" s="5">
        <v>0</v>
      </c>
      <c r="Q99" s="5">
        <v>0</v>
      </c>
      <c r="R99" s="5">
        <v>0</v>
      </c>
      <c r="S99" s="5">
        <v>0</v>
      </c>
      <c r="U99" s="32">
        <f t="shared" si="12"/>
        <v>3.9780000000000002</v>
      </c>
      <c r="V99" s="32">
        <f t="shared" si="19"/>
        <v>0</v>
      </c>
      <c r="W99" s="32">
        <f t="shared" si="20"/>
        <v>0</v>
      </c>
      <c r="X99" s="32">
        <f t="shared" si="21"/>
        <v>0</v>
      </c>
      <c r="Y99" s="32">
        <f t="shared" si="14"/>
        <v>0</v>
      </c>
      <c r="Z99" s="32">
        <f t="shared" si="14"/>
        <v>0</v>
      </c>
      <c r="AA99" s="32">
        <f t="shared" si="14"/>
        <v>0</v>
      </c>
      <c r="AB99" s="32">
        <f t="shared" si="14"/>
        <v>0</v>
      </c>
      <c r="AC99" s="32">
        <f t="shared" si="15"/>
        <v>38.906999999999996</v>
      </c>
      <c r="AD99" s="32">
        <f t="shared" si="15"/>
        <v>0</v>
      </c>
      <c r="AE99" s="32">
        <f t="shared" si="15"/>
        <v>0</v>
      </c>
      <c r="AF99" s="32">
        <f t="shared" si="15"/>
        <v>0</v>
      </c>
      <c r="AG99" s="32">
        <f t="shared" si="16"/>
        <v>0</v>
      </c>
      <c r="AH99" s="32">
        <f t="shared" si="22"/>
        <v>0</v>
      </c>
      <c r="AI99" s="32">
        <f t="shared" si="22"/>
        <v>0</v>
      </c>
      <c r="AJ99" s="32">
        <f>VLOOKUP(B99, '[3]Q09 Top-up'!$A$6:$B$392, 2, FALSE)</f>
        <v>9</v>
      </c>
      <c r="AK99">
        <f>VLOOKUP(B99, '[3]Q09 Top-up'!$A$6:$C$392, 3, FALSE)</f>
        <v>2</v>
      </c>
      <c r="AN99" s="5">
        <f t="shared" si="13"/>
        <v>1.9266023914235513E-3</v>
      </c>
      <c r="AO99" s="5">
        <f t="shared" si="13"/>
        <v>0</v>
      </c>
      <c r="AP99" s="5">
        <f t="shared" si="13"/>
        <v>0</v>
      </c>
      <c r="AQ99" s="5">
        <f t="shared" si="13"/>
        <v>0</v>
      </c>
      <c r="AR99" s="5">
        <f t="shared" si="11"/>
        <v>0</v>
      </c>
      <c r="AS99" s="5">
        <f t="shared" si="11"/>
        <v>0</v>
      </c>
      <c r="AT99" s="5">
        <f t="shared" si="11"/>
        <v>0</v>
      </c>
      <c r="AU99" s="5">
        <f t="shared" si="11"/>
        <v>0</v>
      </c>
      <c r="AV99" s="5">
        <f t="shared" si="17"/>
        <v>1.6788928705436895E-2</v>
      </c>
      <c r="AW99" s="5">
        <f t="shared" si="17"/>
        <v>0</v>
      </c>
      <c r="AX99" s="5">
        <f t="shared" si="17"/>
        <v>0</v>
      </c>
      <c r="AY99" s="5">
        <f t="shared" si="17"/>
        <v>0</v>
      </c>
      <c r="AZ99" s="5">
        <f t="shared" si="18"/>
        <v>0</v>
      </c>
      <c r="BA99" s="5">
        <f t="shared" si="18"/>
        <v>0</v>
      </c>
      <c r="BB99" s="5">
        <f t="shared" si="18"/>
        <v>0</v>
      </c>
    </row>
    <row r="100" spans="1:54" hidden="1" x14ac:dyDescent="0.35">
      <c r="A100" s="2" t="s">
        <v>8</v>
      </c>
      <c r="B100" s="1" t="s">
        <v>114</v>
      </c>
      <c r="C100" t="str">
        <f>VLOOKUP(B100, [2]Main!$B$3:$D$376, 2, FALSE)</f>
        <v>Outside of MKCC</v>
      </c>
      <c r="D100" t="str">
        <f>VLOOKUP(B100, [2]Main!$B$3:$D$376, 3, FALSE)</f>
        <v>Brackley</v>
      </c>
      <c r="E100" s="5">
        <v>2.63E-3</v>
      </c>
      <c r="F100" s="5">
        <v>0</v>
      </c>
      <c r="G100" s="5">
        <v>0</v>
      </c>
      <c r="H100" s="5">
        <v>0</v>
      </c>
      <c r="I100" s="5">
        <v>0</v>
      </c>
      <c r="J100" s="5">
        <v>0</v>
      </c>
      <c r="K100" s="5">
        <v>0</v>
      </c>
      <c r="L100" s="5">
        <v>0</v>
      </c>
      <c r="M100" s="5">
        <v>0</v>
      </c>
      <c r="N100" s="5">
        <v>0</v>
      </c>
      <c r="O100" s="5">
        <v>0</v>
      </c>
      <c r="P100" s="5">
        <v>0</v>
      </c>
      <c r="Q100" s="5">
        <v>0</v>
      </c>
      <c r="R100" s="5">
        <v>0</v>
      </c>
      <c r="S100" s="5">
        <v>2.8920000000000001E-2</v>
      </c>
      <c r="U100" s="32">
        <f t="shared" si="12"/>
        <v>5.7860000000000005</v>
      </c>
      <c r="V100" s="32">
        <f t="shared" si="19"/>
        <v>0</v>
      </c>
      <c r="W100" s="32">
        <f t="shared" si="20"/>
        <v>0</v>
      </c>
      <c r="X100" s="32">
        <f t="shared" si="21"/>
        <v>0</v>
      </c>
      <c r="Y100" s="32">
        <f t="shared" si="14"/>
        <v>0</v>
      </c>
      <c r="Z100" s="32">
        <f t="shared" si="14"/>
        <v>0</v>
      </c>
      <c r="AA100" s="32">
        <f t="shared" si="14"/>
        <v>0</v>
      </c>
      <c r="AB100" s="32">
        <f t="shared" si="14"/>
        <v>0</v>
      </c>
      <c r="AC100" s="32">
        <f t="shared" si="15"/>
        <v>0</v>
      </c>
      <c r="AD100" s="32">
        <f t="shared" si="15"/>
        <v>0</v>
      </c>
      <c r="AE100" s="32">
        <f t="shared" si="15"/>
        <v>0</v>
      </c>
      <c r="AF100" s="32">
        <f t="shared" si="15"/>
        <v>0</v>
      </c>
      <c r="AG100" s="32">
        <f t="shared" si="16"/>
        <v>0</v>
      </c>
      <c r="AH100" s="32">
        <f t="shared" si="22"/>
        <v>0</v>
      </c>
      <c r="AI100" s="32">
        <f t="shared" si="22"/>
        <v>63.624000000000002</v>
      </c>
      <c r="AJ100" s="32">
        <f>VLOOKUP(B100, '[3]Q09 Top-up'!$A$6:$B$392, 2, FALSE)</f>
        <v>22</v>
      </c>
      <c r="AK100">
        <f>VLOOKUP(B100, '[3]Q09 Top-up'!$A$6:$C$392, 3, FALSE)</f>
        <v>1</v>
      </c>
      <c r="AN100" s="5">
        <f t="shared" si="13"/>
        <v>2.8022426940112286E-3</v>
      </c>
      <c r="AO100" s="5">
        <f t="shared" si="13"/>
        <v>0</v>
      </c>
      <c r="AP100" s="5">
        <f t="shared" si="13"/>
        <v>0</v>
      </c>
      <c r="AQ100" s="5">
        <f t="shared" si="13"/>
        <v>0</v>
      </c>
      <c r="AR100" s="5">
        <f t="shared" si="11"/>
        <v>0</v>
      </c>
      <c r="AS100" s="5">
        <f t="shared" si="11"/>
        <v>0</v>
      </c>
      <c r="AT100" s="5">
        <f t="shared" si="11"/>
        <v>0</v>
      </c>
      <c r="AU100" s="5">
        <f t="shared" si="11"/>
        <v>0</v>
      </c>
      <c r="AV100" s="5">
        <f t="shared" si="17"/>
        <v>0</v>
      </c>
      <c r="AW100" s="5">
        <f t="shared" si="17"/>
        <v>0</v>
      </c>
      <c r="AX100" s="5">
        <f t="shared" si="17"/>
        <v>0</v>
      </c>
      <c r="AY100" s="5">
        <f t="shared" si="17"/>
        <v>0</v>
      </c>
      <c r="AZ100" s="5">
        <f t="shared" si="18"/>
        <v>0</v>
      </c>
      <c r="BA100" s="5">
        <f t="shared" si="18"/>
        <v>0</v>
      </c>
      <c r="BB100" s="5">
        <f t="shared" si="18"/>
        <v>2.7494868480199806E-2</v>
      </c>
    </row>
    <row r="101" spans="1:54" hidden="1" x14ac:dyDescent="0.35">
      <c r="A101" s="2" t="s">
        <v>8</v>
      </c>
      <c r="B101" s="1" t="s">
        <v>115</v>
      </c>
      <c r="C101" t="str">
        <f>VLOOKUP(B101, [2]Main!$B$3:$D$376, 2, FALSE)</f>
        <v>Outside of MKCC</v>
      </c>
      <c r="D101" t="str">
        <f>VLOOKUP(B101, [2]Main!$B$3:$D$376, 3, FALSE)</f>
        <v>Towcester</v>
      </c>
      <c r="E101" s="5">
        <v>0</v>
      </c>
      <c r="F101" s="5">
        <v>0</v>
      </c>
      <c r="G101" s="5">
        <v>0</v>
      </c>
      <c r="H101" s="5">
        <v>0</v>
      </c>
      <c r="I101" s="5">
        <v>0</v>
      </c>
      <c r="J101" s="5">
        <v>0</v>
      </c>
      <c r="K101" s="5">
        <v>0</v>
      </c>
      <c r="L101" s="5">
        <v>0</v>
      </c>
      <c r="M101" s="5">
        <v>0</v>
      </c>
      <c r="N101" s="5">
        <v>0</v>
      </c>
      <c r="O101" s="5">
        <v>0</v>
      </c>
      <c r="P101" s="5">
        <v>0</v>
      </c>
      <c r="Q101" s="5">
        <v>0</v>
      </c>
      <c r="R101" s="5">
        <v>0</v>
      </c>
      <c r="S101" s="5">
        <v>0</v>
      </c>
      <c r="U101" s="32">
        <f t="shared" si="12"/>
        <v>0</v>
      </c>
      <c r="V101" s="32">
        <f t="shared" si="19"/>
        <v>0</v>
      </c>
      <c r="W101" s="32">
        <f t="shared" si="20"/>
        <v>0</v>
      </c>
      <c r="X101" s="32">
        <f t="shared" si="21"/>
        <v>0</v>
      </c>
      <c r="Y101" s="32">
        <f t="shared" si="14"/>
        <v>0</v>
      </c>
      <c r="Z101" s="32">
        <f t="shared" si="14"/>
        <v>0</v>
      </c>
      <c r="AA101" s="32">
        <f t="shared" si="14"/>
        <v>0</v>
      </c>
      <c r="AB101" s="32">
        <f t="shared" si="14"/>
        <v>0</v>
      </c>
      <c r="AC101" s="32">
        <f t="shared" si="15"/>
        <v>0</v>
      </c>
      <c r="AD101" s="32">
        <f t="shared" si="15"/>
        <v>0</v>
      </c>
      <c r="AE101" s="32">
        <f t="shared" si="15"/>
        <v>0</v>
      </c>
      <c r="AF101" s="32">
        <f t="shared" si="15"/>
        <v>0</v>
      </c>
      <c r="AG101" s="32">
        <f t="shared" si="16"/>
        <v>0</v>
      </c>
      <c r="AH101" s="32">
        <f t="shared" si="22"/>
        <v>0</v>
      </c>
      <c r="AI101" s="32">
        <f t="shared" si="22"/>
        <v>0</v>
      </c>
      <c r="AJ101" s="32">
        <f>VLOOKUP(B101, '[3]Q09 Top-up'!$A$6:$B$392, 2, FALSE)</f>
        <v>0</v>
      </c>
      <c r="AK101">
        <f>VLOOKUP(B101, '[3]Q09 Top-up'!$A$6:$C$392, 3, FALSE)</f>
        <v>0</v>
      </c>
      <c r="AN101" s="5">
        <f t="shared" si="13"/>
        <v>0</v>
      </c>
      <c r="AO101" s="5">
        <f t="shared" si="13"/>
        <v>0</v>
      </c>
      <c r="AP101" s="5">
        <f t="shared" si="13"/>
        <v>0</v>
      </c>
      <c r="AQ101" s="5">
        <f t="shared" si="13"/>
        <v>0</v>
      </c>
      <c r="AR101" s="5">
        <f t="shared" si="11"/>
        <v>0</v>
      </c>
      <c r="AS101" s="5">
        <f t="shared" si="11"/>
        <v>0</v>
      </c>
      <c r="AT101" s="5">
        <f t="shared" si="11"/>
        <v>0</v>
      </c>
      <c r="AU101" s="5">
        <f t="shared" si="11"/>
        <v>0</v>
      </c>
      <c r="AV101" s="5">
        <f t="shared" si="17"/>
        <v>0</v>
      </c>
      <c r="AW101" s="5">
        <f t="shared" si="17"/>
        <v>0</v>
      </c>
      <c r="AX101" s="5">
        <f t="shared" si="17"/>
        <v>0</v>
      </c>
      <c r="AY101" s="5">
        <f t="shared" si="17"/>
        <v>0</v>
      </c>
      <c r="AZ101" s="5">
        <f t="shared" si="18"/>
        <v>0</v>
      </c>
      <c r="BA101" s="5">
        <f t="shared" si="18"/>
        <v>0</v>
      </c>
      <c r="BB101" s="5">
        <f t="shared" si="18"/>
        <v>0</v>
      </c>
    </row>
    <row r="102" spans="1:54" hidden="1" x14ac:dyDescent="0.35">
      <c r="A102" s="2" t="s">
        <v>8</v>
      </c>
      <c r="B102" s="1" t="s">
        <v>116</v>
      </c>
      <c r="C102" t="str">
        <f>VLOOKUP(B102, [2]Main!$B$3:$D$376, 2, FALSE)</f>
        <v>Outside of MKCC</v>
      </c>
      <c r="D102" t="s">
        <v>1880</v>
      </c>
      <c r="E102" s="5">
        <v>3.0000000000000001E-3</v>
      </c>
      <c r="F102" s="5">
        <v>0</v>
      </c>
      <c r="G102" s="5">
        <v>0</v>
      </c>
      <c r="H102" s="5">
        <v>0</v>
      </c>
      <c r="I102" s="5">
        <v>0</v>
      </c>
      <c r="J102" s="5">
        <v>0</v>
      </c>
      <c r="K102" s="5">
        <v>0</v>
      </c>
      <c r="L102" s="5">
        <v>0</v>
      </c>
      <c r="M102" s="5">
        <v>2.929E-2</v>
      </c>
      <c r="N102" s="5">
        <v>0</v>
      </c>
      <c r="O102" s="5">
        <v>0</v>
      </c>
      <c r="P102" s="5">
        <v>0</v>
      </c>
      <c r="Q102" s="5">
        <v>0</v>
      </c>
      <c r="R102" s="5">
        <v>0</v>
      </c>
      <c r="S102" s="5">
        <v>0</v>
      </c>
      <c r="U102" s="32">
        <f t="shared" si="12"/>
        <v>4.5</v>
      </c>
      <c r="V102" s="32">
        <f t="shared" si="19"/>
        <v>0</v>
      </c>
      <c r="W102" s="32">
        <f t="shared" si="20"/>
        <v>0</v>
      </c>
      <c r="X102" s="32">
        <f t="shared" si="21"/>
        <v>0</v>
      </c>
      <c r="Y102" s="32">
        <f t="shared" si="14"/>
        <v>0</v>
      </c>
      <c r="Z102" s="32">
        <f t="shared" si="14"/>
        <v>0</v>
      </c>
      <c r="AA102" s="32">
        <f t="shared" si="14"/>
        <v>0</v>
      </c>
      <c r="AB102" s="32">
        <f t="shared" si="14"/>
        <v>0</v>
      </c>
      <c r="AC102" s="32">
        <f t="shared" si="15"/>
        <v>43.935000000000002</v>
      </c>
      <c r="AD102" s="32">
        <f t="shared" si="15"/>
        <v>0</v>
      </c>
      <c r="AE102" s="32">
        <f t="shared" si="15"/>
        <v>0</v>
      </c>
      <c r="AF102" s="32">
        <f t="shared" si="15"/>
        <v>0</v>
      </c>
      <c r="AG102" s="32">
        <f t="shared" si="16"/>
        <v>0</v>
      </c>
      <c r="AH102" s="32">
        <f t="shared" si="22"/>
        <v>0</v>
      </c>
      <c r="AI102" s="32">
        <f t="shared" si="22"/>
        <v>0</v>
      </c>
      <c r="AJ102" s="32">
        <f>VLOOKUP(B102, '[3]Q09 Top-up'!$A$6:$B$392, 2, FALSE)</f>
        <v>15</v>
      </c>
      <c r="AK102">
        <f>VLOOKUP(B102, '[3]Q09 Top-up'!$A$6:$C$392, 3, FALSE)</f>
        <v>1</v>
      </c>
      <c r="AN102" s="5">
        <f t="shared" si="13"/>
        <v>2.1794144699361436E-3</v>
      </c>
      <c r="AO102" s="5">
        <f t="shared" si="13"/>
        <v>0</v>
      </c>
      <c r="AP102" s="5">
        <f t="shared" si="13"/>
        <v>0</v>
      </c>
      <c r="AQ102" s="5">
        <f t="shared" si="13"/>
        <v>0</v>
      </c>
      <c r="AR102" s="5">
        <f t="shared" si="11"/>
        <v>0</v>
      </c>
      <c r="AS102" s="5">
        <f t="shared" si="11"/>
        <v>0</v>
      </c>
      <c r="AT102" s="5">
        <f t="shared" si="11"/>
        <v>0</v>
      </c>
      <c r="AU102" s="5">
        <f t="shared" si="11"/>
        <v>0</v>
      </c>
      <c r="AV102" s="5">
        <f t="shared" si="17"/>
        <v>1.8958582843019767E-2</v>
      </c>
      <c r="AW102" s="5">
        <f t="shared" si="17"/>
        <v>0</v>
      </c>
      <c r="AX102" s="5">
        <f t="shared" si="17"/>
        <v>0</v>
      </c>
      <c r="AY102" s="5">
        <f t="shared" si="17"/>
        <v>0</v>
      </c>
      <c r="AZ102" s="5">
        <f t="shared" si="18"/>
        <v>0</v>
      </c>
      <c r="BA102" s="5">
        <f t="shared" si="18"/>
        <v>0</v>
      </c>
      <c r="BB102" s="5">
        <f t="shared" si="18"/>
        <v>0</v>
      </c>
    </row>
    <row r="103" spans="1:54" hidden="1" x14ac:dyDescent="0.35">
      <c r="A103" s="2" t="s">
        <v>8</v>
      </c>
      <c r="B103" s="1" t="s">
        <v>117</v>
      </c>
      <c r="C103" t="str">
        <f>VLOOKUP(B103, [2]Main!$B$3:$D$376, 2, FALSE)</f>
        <v>Outside of MKCC</v>
      </c>
      <c r="D103" t="str">
        <f>VLOOKUP(B103, [2]Main!$B$3:$D$376, 3, FALSE)</f>
        <v>Buckingham</v>
      </c>
      <c r="E103" s="5">
        <v>5.96E-3</v>
      </c>
      <c r="F103" s="5">
        <v>0</v>
      </c>
      <c r="G103" s="5">
        <v>0</v>
      </c>
      <c r="H103" s="5">
        <v>0</v>
      </c>
      <c r="I103" s="5">
        <v>0</v>
      </c>
      <c r="J103" s="5">
        <v>0</v>
      </c>
      <c r="K103" s="5">
        <v>0</v>
      </c>
      <c r="L103" s="5">
        <v>0</v>
      </c>
      <c r="M103" s="5">
        <v>1.3939999999999999E-2</v>
      </c>
      <c r="N103" s="5">
        <v>0</v>
      </c>
      <c r="O103" s="5">
        <v>0</v>
      </c>
      <c r="P103" s="5">
        <v>0</v>
      </c>
      <c r="Q103" s="5">
        <v>0</v>
      </c>
      <c r="R103" s="5">
        <v>0</v>
      </c>
      <c r="S103" s="5">
        <v>4.9889999999999997E-2</v>
      </c>
      <c r="U103" s="32">
        <f t="shared" si="12"/>
        <v>6.1566799999999997</v>
      </c>
      <c r="V103" s="32">
        <f t="shared" si="19"/>
        <v>0</v>
      </c>
      <c r="W103" s="32">
        <f t="shared" si="20"/>
        <v>0</v>
      </c>
      <c r="X103" s="32">
        <f t="shared" si="21"/>
        <v>0</v>
      </c>
      <c r="Y103" s="32">
        <f t="shared" si="14"/>
        <v>0</v>
      </c>
      <c r="Z103" s="32">
        <f t="shared" si="14"/>
        <v>0</v>
      </c>
      <c r="AA103" s="32">
        <f t="shared" si="14"/>
        <v>0</v>
      </c>
      <c r="AB103" s="32">
        <f t="shared" si="14"/>
        <v>0</v>
      </c>
      <c r="AC103" s="32">
        <f t="shared" si="15"/>
        <v>14.40002</v>
      </c>
      <c r="AD103" s="32">
        <f t="shared" si="15"/>
        <v>0</v>
      </c>
      <c r="AE103" s="32">
        <f t="shared" si="15"/>
        <v>0</v>
      </c>
      <c r="AF103" s="32">
        <f t="shared" si="15"/>
        <v>0</v>
      </c>
      <c r="AG103" s="32">
        <f t="shared" si="16"/>
        <v>0</v>
      </c>
      <c r="AH103" s="32">
        <f t="shared" si="22"/>
        <v>0</v>
      </c>
      <c r="AI103" s="32">
        <f t="shared" si="22"/>
        <v>51.536369999999998</v>
      </c>
      <c r="AJ103" s="32">
        <f>VLOOKUP(B103, '[3]Q09 Top-up'!$A$6:$B$392, 2, FALSE)</f>
        <v>10.33</v>
      </c>
      <c r="AK103">
        <f>VLOOKUP(B103, '[3]Q09 Top-up'!$A$6:$C$392, 3, FALSE)</f>
        <v>3</v>
      </c>
      <c r="AN103" s="5">
        <f t="shared" si="13"/>
        <v>2.9817683286147683E-3</v>
      </c>
      <c r="AO103" s="5">
        <f t="shared" si="13"/>
        <v>0</v>
      </c>
      <c r="AP103" s="5">
        <f t="shared" si="13"/>
        <v>0</v>
      </c>
      <c r="AQ103" s="5">
        <f t="shared" si="13"/>
        <v>0</v>
      </c>
      <c r="AR103" s="5">
        <f t="shared" si="11"/>
        <v>0</v>
      </c>
      <c r="AS103" s="5">
        <f t="shared" si="11"/>
        <v>0</v>
      </c>
      <c r="AT103" s="5">
        <f t="shared" si="11"/>
        <v>0</v>
      </c>
      <c r="AU103" s="5">
        <f t="shared" si="11"/>
        <v>0</v>
      </c>
      <c r="AV103" s="5">
        <f t="shared" si="17"/>
        <v>6.2138152295696247E-3</v>
      </c>
      <c r="AW103" s="5">
        <f t="shared" si="17"/>
        <v>0</v>
      </c>
      <c r="AX103" s="5">
        <f t="shared" si="17"/>
        <v>0</v>
      </c>
      <c r="AY103" s="5">
        <f t="shared" si="17"/>
        <v>0</v>
      </c>
      <c r="AZ103" s="5">
        <f t="shared" si="18"/>
        <v>0</v>
      </c>
      <c r="BA103" s="5">
        <f t="shared" si="18"/>
        <v>0</v>
      </c>
      <c r="BB103" s="5">
        <f t="shared" si="18"/>
        <v>2.227124536490813E-2</v>
      </c>
    </row>
    <row r="104" spans="1:54" hidden="1" x14ac:dyDescent="0.35">
      <c r="A104" s="2" t="s">
        <v>8</v>
      </c>
      <c r="B104" s="1" t="s">
        <v>118</v>
      </c>
      <c r="C104" t="str">
        <f>VLOOKUP(B104, [2]Main!$B$3:$D$376, 2, FALSE)</f>
        <v>Outside of MKCC</v>
      </c>
      <c r="D104" t="str">
        <f>VLOOKUP(B104, [2]Main!$B$3:$D$376, 3, FALSE)</f>
        <v>Brackley</v>
      </c>
      <c r="E104" s="5">
        <v>0</v>
      </c>
      <c r="F104" s="5">
        <v>0</v>
      </c>
      <c r="G104" s="5">
        <v>0</v>
      </c>
      <c r="H104" s="5">
        <v>0</v>
      </c>
      <c r="I104" s="5">
        <v>0</v>
      </c>
      <c r="J104" s="5">
        <v>0</v>
      </c>
      <c r="K104" s="5">
        <v>0</v>
      </c>
      <c r="L104" s="5">
        <v>0</v>
      </c>
      <c r="M104" s="5">
        <v>0</v>
      </c>
      <c r="N104" s="5">
        <v>0</v>
      </c>
      <c r="O104" s="5">
        <v>0</v>
      </c>
      <c r="P104" s="5">
        <v>0</v>
      </c>
      <c r="Q104" s="5">
        <v>0</v>
      </c>
      <c r="R104" s="5">
        <v>0</v>
      </c>
      <c r="S104" s="5">
        <v>0</v>
      </c>
      <c r="U104" s="32">
        <f t="shared" si="12"/>
        <v>0</v>
      </c>
      <c r="V104" s="32">
        <f t="shared" si="19"/>
        <v>0</v>
      </c>
      <c r="W104" s="32">
        <f t="shared" si="20"/>
        <v>0</v>
      </c>
      <c r="X104" s="32">
        <f t="shared" si="21"/>
        <v>0</v>
      </c>
      <c r="Y104" s="32">
        <f t="shared" si="14"/>
        <v>0</v>
      </c>
      <c r="Z104" s="32">
        <f t="shared" si="14"/>
        <v>0</v>
      </c>
      <c r="AA104" s="32">
        <f t="shared" si="14"/>
        <v>0</v>
      </c>
      <c r="AB104" s="32">
        <f t="shared" si="14"/>
        <v>0</v>
      </c>
      <c r="AC104" s="32">
        <f t="shared" si="15"/>
        <v>0</v>
      </c>
      <c r="AD104" s="32">
        <f t="shared" si="15"/>
        <v>0</v>
      </c>
      <c r="AE104" s="32">
        <f t="shared" si="15"/>
        <v>0</v>
      </c>
      <c r="AF104" s="32">
        <f t="shared" si="15"/>
        <v>0</v>
      </c>
      <c r="AG104" s="32">
        <f t="shared" si="16"/>
        <v>0</v>
      </c>
      <c r="AH104" s="32">
        <f t="shared" si="22"/>
        <v>0</v>
      </c>
      <c r="AI104" s="32">
        <f t="shared" si="22"/>
        <v>0</v>
      </c>
      <c r="AJ104" s="32">
        <f>VLOOKUP(B104, '[3]Q09 Top-up'!$A$6:$B$392, 2, FALSE)</f>
        <v>0</v>
      </c>
      <c r="AK104">
        <f>VLOOKUP(B104, '[3]Q09 Top-up'!$A$6:$C$392, 3, FALSE)</f>
        <v>0</v>
      </c>
      <c r="AN104" s="5">
        <f t="shared" si="13"/>
        <v>0</v>
      </c>
      <c r="AO104" s="5">
        <f t="shared" si="13"/>
        <v>0</v>
      </c>
      <c r="AP104" s="5">
        <f t="shared" si="13"/>
        <v>0</v>
      </c>
      <c r="AQ104" s="5">
        <f t="shared" si="13"/>
        <v>0</v>
      </c>
      <c r="AR104" s="5">
        <f t="shared" si="11"/>
        <v>0</v>
      </c>
      <c r="AS104" s="5">
        <f t="shared" si="11"/>
        <v>0</v>
      </c>
      <c r="AT104" s="5">
        <f t="shared" si="11"/>
        <v>0</v>
      </c>
      <c r="AU104" s="5">
        <f t="shared" si="11"/>
        <v>0</v>
      </c>
      <c r="AV104" s="5">
        <f t="shared" si="17"/>
        <v>0</v>
      </c>
      <c r="AW104" s="5">
        <f t="shared" si="17"/>
        <v>0</v>
      </c>
      <c r="AX104" s="5">
        <f t="shared" si="17"/>
        <v>0</v>
      </c>
      <c r="AY104" s="5">
        <f t="shared" si="17"/>
        <v>0</v>
      </c>
      <c r="AZ104" s="5">
        <f t="shared" si="18"/>
        <v>0</v>
      </c>
      <c r="BA104" s="5">
        <f t="shared" si="18"/>
        <v>0</v>
      </c>
      <c r="BB104" s="5">
        <f t="shared" si="18"/>
        <v>0</v>
      </c>
    </row>
    <row r="105" spans="1:54" hidden="1" x14ac:dyDescent="0.35">
      <c r="A105" s="2" t="s">
        <v>8</v>
      </c>
      <c r="B105" s="1" t="s">
        <v>119</v>
      </c>
      <c r="C105" t="str">
        <f>VLOOKUP(B105, [2]Main!$B$3:$D$376, 2, FALSE)</f>
        <v>Outside of MKCC</v>
      </c>
      <c r="D105" t="str">
        <f>VLOOKUP(B105, [2]Main!$B$3:$D$376, 3, FALSE)</f>
        <v>Buckingham</v>
      </c>
      <c r="E105" s="5">
        <v>2.33E-3</v>
      </c>
      <c r="F105" s="5">
        <v>0</v>
      </c>
      <c r="G105" s="5">
        <v>2.597E-2</v>
      </c>
      <c r="H105" s="5">
        <v>0</v>
      </c>
      <c r="I105" s="5">
        <v>0</v>
      </c>
      <c r="J105" s="5">
        <v>0</v>
      </c>
      <c r="K105" s="5">
        <v>0</v>
      </c>
      <c r="L105" s="5">
        <v>0</v>
      </c>
      <c r="M105" s="5">
        <v>0</v>
      </c>
      <c r="N105" s="5">
        <v>0</v>
      </c>
      <c r="O105" s="5">
        <v>0</v>
      </c>
      <c r="P105" s="5">
        <v>0</v>
      </c>
      <c r="Q105" s="5">
        <v>0</v>
      </c>
      <c r="R105" s="5">
        <v>0</v>
      </c>
      <c r="S105" s="5">
        <v>0</v>
      </c>
      <c r="U105" s="32">
        <f t="shared" si="12"/>
        <v>2.33</v>
      </c>
      <c r="V105" s="32">
        <f t="shared" si="19"/>
        <v>0</v>
      </c>
      <c r="W105" s="32">
        <f t="shared" si="20"/>
        <v>25.97</v>
      </c>
      <c r="X105" s="32">
        <f t="shared" si="21"/>
        <v>0</v>
      </c>
      <c r="Y105" s="32">
        <f t="shared" si="14"/>
        <v>0</v>
      </c>
      <c r="Z105" s="32">
        <f t="shared" si="14"/>
        <v>0</v>
      </c>
      <c r="AA105" s="32">
        <f t="shared" si="14"/>
        <v>0</v>
      </c>
      <c r="AB105" s="32">
        <f t="shared" si="14"/>
        <v>0</v>
      </c>
      <c r="AC105" s="32">
        <f t="shared" si="15"/>
        <v>0</v>
      </c>
      <c r="AD105" s="32">
        <f t="shared" si="15"/>
        <v>0</v>
      </c>
      <c r="AE105" s="32">
        <f t="shared" si="15"/>
        <v>0</v>
      </c>
      <c r="AF105" s="32">
        <f t="shared" si="15"/>
        <v>0</v>
      </c>
      <c r="AG105" s="32">
        <f t="shared" si="16"/>
        <v>0</v>
      </c>
      <c r="AH105" s="32">
        <f t="shared" si="22"/>
        <v>0</v>
      </c>
      <c r="AI105" s="32">
        <f t="shared" si="22"/>
        <v>0</v>
      </c>
      <c r="AJ105" s="32">
        <f>VLOOKUP(B105, '[3]Q09 Top-up'!$A$6:$B$392, 2, FALSE)</f>
        <v>10</v>
      </c>
      <c r="AK105">
        <f>VLOOKUP(B105, '[3]Q09 Top-up'!$A$6:$C$392, 3, FALSE)</f>
        <v>1</v>
      </c>
      <c r="AN105" s="5">
        <f t="shared" si="13"/>
        <v>1.1284523811002701E-3</v>
      </c>
      <c r="AO105" s="5">
        <f t="shared" si="13"/>
        <v>0</v>
      </c>
      <c r="AP105" s="5">
        <f t="shared" si="13"/>
        <v>1.3309053867739559E-2</v>
      </c>
      <c r="AQ105" s="5">
        <f t="shared" si="13"/>
        <v>0</v>
      </c>
      <c r="AR105" s="5">
        <f t="shared" si="11"/>
        <v>0</v>
      </c>
      <c r="AS105" s="5">
        <f t="shared" si="11"/>
        <v>0</v>
      </c>
      <c r="AT105" s="5">
        <f t="shared" si="11"/>
        <v>0</v>
      </c>
      <c r="AU105" s="5">
        <f t="shared" si="11"/>
        <v>0</v>
      </c>
      <c r="AV105" s="5">
        <f t="shared" si="17"/>
        <v>0</v>
      </c>
      <c r="AW105" s="5">
        <f t="shared" si="17"/>
        <v>0</v>
      </c>
      <c r="AX105" s="5">
        <f t="shared" si="17"/>
        <v>0</v>
      </c>
      <c r="AY105" s="5">
        <f t="shared" si="17"/>
        <v>0</v>
      </c>
      <c r="AZ105" s="5">
        <f t="shared" si="18"/>
        <v>0</v>
      </c>
      <c r="BA105" s="5">
        <f t="shared" si="18"/>
        <v>0</v>
      </c>
      <c r="BB105" s="5">
        <f t="shared" si="18"/>
        <v>0</v>
      </c>
    </row>
    <row r="106" spans="1:54" hidden="1" x14ac:dyDescent="0.35">
      <c r="A106" s="2" t="s">
        <v>8</v>
      </c>
      <c r="B106" s="1" t="s">
        <v>120</v>
      </c>
      <c r="C106" t="str">
        <f>VLOOKUP(B106, [2]Main!$B$3:$D$376, 2, FALSE)</f>
        <v>Outside of MKCC</v>
      </c>
      <c r="D106" t="s">
        <v>1880</v>
      </c>
      <c r="E106" s="5">
        <v>2.96E-3</v>
      </c>
      <c r="F106" s="5">
        <v>0</v>
      </c>
      <c r="G106" s="5">
        <v>0</v>
      </c>
      <c r="H106" s="5">
        <v>0</v>
      </c>
      <c r="I106" s="5">
        <v>0</v>
      </c>
      <c r="J106" s="5">
        <v>0</v>
      </c>
      <c r="K106" s="5">
        <v>0</v>
      </c>
      <c r="L106" s="5">
        <v>0</v>
      </c>
      <c r="M106" s="5">
        <v>2.8979999999999999E-2</v>
      </c>
      <c r="N106" s="5">
        <v>0</v>
      </c>
      <c r="O106" s="5">
        <v>0</v>
      </c>
      <c r="P106" s="5">
        <v>0</v>
      </c>
      <c r="Q106" s="5">
        <v>0</v>
      </c>
      <c r="R106" s="5">
        <v>0</v>
      </c>
      <c r="S106" s="5">
        <v>0</v>
      </c>
      <c r="U106" s="32">
        <f t="shared" si="12"/>
        <v>0.8879999999999999</v>
      </c>
      <c r="V106" s="32">
        <f t="shared" si="19"/>
        <v>0</v>
      </c>
      <c r="W106" s="32">
        <f t="shared" si="20"/>
        <v>0</v>
      </c>
      <c r="X106" s="32">
        <f t="shared" si="21"/>
        <v>0</v>
      </c>
      <c r="Y106" s="32">
        <f t="shared" si="14"/>
        <v>0</v>
      </c>
      <c r="Z106" s="32">
        <f t="shared" si="14"/>
        <v>0</v>
      </c>
      <c r="AA106" s="32">
        <f t="shared" si="14"/>
        <v>0</v>
      </c>
      <c r="AB106" s="32">
        <f t="shared" si="14"/>
        <v>0</v>
      </c>
      <c r="AC106" s="32">
        <f t="shared" si="15"/>
        <v>8.6939999999999991</v>
      </c>
      <c r="AD106" s="32">
        <f t="shared" si="15"/>
        <v>0</v>
      </c>
      <c r="AE106" s="32">
        <f t="shared" si="15"/>
        <v>0</v>
      </c>
      <c r="AF106" s="32">
        <f t="shared" si="15"/>
        <v>0</v>
      </c>
      <c r="AG106" s="32">
        <f t="shared" si="16"/>
        <v>0</v>
      </c>
      <c r="AH106" s="32">
        <f t="shared" si="22"/>
        <v>0</v>
      </c>
      <c r="AI106" s="32">
        <f t="shared" si="22"/>
        <v>0</v>
      </c>
      <c r="AJ106" s="32">
        <f>VLOOKUP(B106, '[3]Q09 Top-up'!$A$6:$B$392, 2, FALSE)</f>
        <v>3</v>
      </c>
      <c r="AK106">
        <f>VLOOKUP(B106, '[3]Q09 Top-up'!$A$6:$C$392, 3, FALSE)</f>
        <v>1</v>
      </c>
      <c r="AN106" s="5">
        <f t="shared" si="13"/>
        <v>4.3007112206739896E-4</v>
      </c>
      <c r="AO106" s="5">
        <f t="shared" si="13"/>
        <v>0</v>
      </c>
      <c r="AP106" s="5">
        <f t="shared" si="13"/>
        <v>0</v>
      </c>
      <c r="AQ106" s="5">
        <f t="shared" si="13"/>
        <v>0</v>
      </c>
      <c r="AR106" s="5">
        <f t="shared" si="11"/>
        <v>0</v>
      </c>
      <c r="AS106" s="5">
        <f t="shared" si="11"/>
        <v>0</v>
      </c>
      <c r="AT106" s="5">
        <f t="shared" si="11"/>
        <v>0</v>
      </c>
      <c r="AU106" s="5">
        <f t="shared" si="11"/>
        <v>0</v>
      </c>
      <c r="AV106" s="5">
        <f t="shared" si="17"/>
        <v>3.7515857343169185E-3</v>
      </c>
      <c r="AW106" s="5">
        <f t="shared" si="17"/>
        <v>0</v>
      </c>
      <c r="AX106" s="5">
        <f t="shared" si="17"/>
        <v>0</v>
      </c>
      <c r="AY106" s="5">
        <f t="shared" si="17"/>
        <v>0</v>
      </c>
      <c r="AZ106" s="5">
        <f t="shared" si="18"/>
        <v>0</v>
      </c>
      <c r="BA106" s="5">
        <f t="shared" si="18"/>
        <v>0</v>
      </c>
      <c r="BB106" s="5">
        <f t="shared" si="18"/>
        <v>0</v>
      </c>
    </row>
    <row r="107" spans="1:54" hidden="1" x14ac:dyDescent="0.35">
      <c r="A107" s="2" t="s">
        <v>8</v>
      </c>
      <c r="B107" s="1" t="s">
        <v>121</v>
      </c>
      <c r="C107" t="str">
        <f>VLOOKUP(B107, [2]Main!$B$3:$D$376, 2, FALSE)</f>
        <v>Outside of MKCC</v>
      </c>
      <c r="D107" t="str">
        <f>VLOOKUP(B107, [2]Main!$B$3:$D$376, 3, FALSE)</f>
        <v>Brackley</v>
      </c>
      <c r="E107" s="5">
        <v>0</v>
      </c>
      <c r="F107" s="5">
        <v>0</v>
      </c>
      <c r="G107" s="5">
        <v>0</v>
      </c>
      <c r="H107" s="5">
        <v>0</v>
      </c>
      <c r="I107" s="5">
        <v>0</v>
      </c>
      <c r="J107" s="5">
        <v>0</v>
      </c>
      <c r="K107" s="5">
        <v>0</v>
      </c>
      <c r="L107" s="5">
        <v>0</v>
      </c>
      <c r="M107" s="5">
        <v>0</v>
      </c>
      <c r="N107" s="5">
        <v>0</v>
      </c>
      <c r="O107" s="5">
        <v>0</v>
      </c>
      <c r="P107" s="5">
        <v>0</v>
      </c>
      <c r="Q107" s="5">
        <v>0</v>
      </c>
      <c r="R107" s="5">
        <v>0</v>
      </c>
      <c r="S107" s="5">
        <v>0</v>
      </c>
      <c r="U107" s="32">
        <f t="shared" si="12"/>
        <v>0</v>
      </c>
      <c r="V107" s="32">
        <f t="shared" si="19"/>
        <v>0</v>
      </c>
      <c r="W107" s="32">
        <f t="shared" si="20"/>
        <v>0</v>
      </c>
      <c r="X107" s="32">
        <f t="shared" si="21"/>
        <v>0</v>
      </c>
      <c r="Y107" s="32">
        <f t="shared" si="14"/>
        <v>0</v>
      </c>
      <c r="Z107" s="32">
        <f t="shared" si="14"/>
        <v>0</v>
      </c>
      <c r="AA107" s="32">
        <f t="shared" si="14"/>
        <v>0</v>
      </c>
      <c r="AB107" s="32">
        <f t="shared" si="14"/>
        <v>0</v>
      </c>
      <c r="AC107" s="32">
        <f t="shared" si="15"/>
        <v>0</v>
      </c>
      <c r="AD107" s="32">
        <f t="shared" si="15"/>
        <v>0</v>
      </c>
      <c r="AE107" s="32">
        <f t="shared" si="15"/>
        <v>0</v>
      </c>
      <c r="AF107" s="32">
        <f t="shared" si="15"/>
        <v>0</v>
      </c>
      <c r="AG107" s="32">
        <f t="shared" si="16"/>
        <v>0</v>
      </c>
      <c r="AH107" s="32">
        <f t="shared" si="22"/>
        <v>0</v>
      </c>
      <c r="AI107" s="32">
        <f t="shared" si="22"/>
        <v>0</v>
      </c>
      <c r="AJ107" s="32">
        <f>VLOOKUP(B107, '[3]Q09 Top-up'!$A$6:$B$392, 2, FALSE)</f>
        <v>0</v>
      </c>
      <c r="AK107">
        <f>VLOOKUP(B107, '[3]Q09 Top-up'!$A$6:$C$392, 3, FALSE)</f>
        <v>0</v>
      </c>
      <c r="AN107" s="5">
        <f t="shared" si="13"/>
        <v>0</v>
      </c>
      <c r="AO107" s="5">
        <f t="shared" si="13"/>
        <v>0</v>
      </c>
      <c r="AP107" s="5">
        <f t="shared" si="13"/>
        <v>0</v>
      </c>
      <c r="AQ107" s="5">
        <f t="shared" si="13"/>
        <v>0</v>
      </c>
      <c r="AR107" s="5">
        <f t="shared" si="11"/>
        <v>0</v>
      </c>
      <c r="AS107" s="5">
        <f t="shared" si="11"/>
        <v>0</v>
      </c>
      <c r="AT107" s="5">
        <f t="shared" si="11"/>
        <v>0</v>
      </c>
      <c r="AU107" s="5">
        <f t="shared" si="11"/>
        <v>0</v>
      </c>
      <c r="AV107" s="5">
        <f t="shared" si="17"/>
        <v>0</v>
      </c>
      <c r="AW107" s="5">
        <f t="shared" si="17"/>
        <v>0</v>
      </c>
      <c r="AX107" s="5">
        <f t="shared" si="17"/>
        <v>0</v>
      </c>
      <c r="AY107" s="5">
        <f t="shared" si="17"/>
        <v>0</v>
      </c>
      <c r="AZ107" s="5">
        <f t="shared" si="18"/>
        <v>0</v>
      </c>
      <c r="BA107" s="5">
        <f t="shared" si="18"/>
        <v>0</v>
      </c>
      <c r="BB107" s="5">
        <f t="shared" si="18"/>
        <v>0</v>
      </c>
    </row>
    <row r="108" spans="1:54" hidden="1" x14ac:dyDescent="0.35">
      <c r="A108" s="2" t="s">
        <v>8</v>
      </c>
      <c r="B108" s="1" t="s">
        <v>122</v>
      </c>
      <c r="C108" t="str">
        <f>VLOOKUP(B108, [2]Main!$B$3:$D$376, 2, FALSE)</f>
        <v>Outside of MKCC</v>
      </c>
      <c r="D108" t="s">
        <v>1880</v>
      </c>
      <c r="E108" s="5">
        <v>2.96E-3</v>
      </c>
      <c r="F108" s="5">
        <v>0</v>
      </c>
      <c r="G108" s="5">
        <v>0</v>
      </c>
      <c r="H108" s="5">
        <v>0</v>
      </c>
      <c r="I108" s="5">
        <v>0</v>
      </c>
      <c r="J108" s="5">
        <v>0</v>
      </c>
      <c r="K108" s="5">
        <v>0</v>
      </c>
      <c r="L108" s="5">
        <v>0</v>
      </c>
      <c r="M108" s="5">
        <v>2.8979999999999999E-2</v>
      </c>
      <c r="N108" s="5">
        <v>0</v>
      </c>
      <c r="O108" s="5">
        <v>0</v>
      </c>
      <c r="P108" s="5">
        <v>0</v>
      </c>
      <c r="Q108" s="5">
        <v>0</v>
      </c>
      <c r="R108" s="5">
        <v>0</v>
      </c>
      <c r="S108" s="5">
        <v>0</v>
      </c>
      <c r="U108" s="32">
        <f t="shared" si="12"/>
        <v>5.92</v>
      </c>
      <c r="V108" s="32">
        <f t="shared" si="19"/>
        <v>0</v>
      </c>
      <c r="W108" s="32">
        <f t="shared" si="20"/>
        <v>0</v>
      </c>
      <c r="X108" s="32">
        <f t="shared" si="21"/>
        <v>0</v>
      </c>
      <c r="Y108" s="32">
        <f t="shared" si="14"/>
        <v>0</v>
      </c>
      <c r="Z108" s="32">
        <f t="shared" si="14"/>
        <v>0</v>
      </c>
      <c r="AA108" s="32">
        <f t="shared" si="14"/>
        <v>0</v>
      </c>
      <c r="AB108" s="32">
        <f t="shared" si="14"/>
        <v>0</v>
      </c>
      <c r="AC108" s="32">
        <f t="shared" si="15"/>
        <v>57.96</v>
      </c>
      <c r="AD108" s="32">
        <f t="shared" si="15"/>
        <v>0</v>
      </c>
      <c r="AE108" s="32">
        <f t="shared" si="15"/>
        <v>0</v>
      </c>
      <c r="AF108" s="32">
        <f t="shared" si="15"/>
        <v>0</v>
      </c>
      <c r="AG108" s="32">
        <f t="shared" si="16"/>
        <v>0</v>
      </c>
      <c r="AH108" s="32">
        <f t="shared" si="22"/>
        <v>0</v>
      </c>
      <c r="AI108" s="32">
        <f t="shared" si="22"/>
        <v>0</v>
      </c>
      <c r="AJ108" s="32">
        <f>VLOOKUP(B108, '[3]Q09 Top-up'!$A$6:$B$392, 2, FALSE)</f>
        <v>20</v>
      </c>
      <c r="AK108">
        <f>VLOOKUP(B108, '[3]Q09 Top-up'!$A$6:$C$392, 3, FALSE)</f>
        <v>1</v>
      </c>
      <c r="AN108" s="5">
        <f t="shared" si="13"/>
        <v>2.86714081378266E-3</v>
      </c>
      <c r="AO108" s="5">
        <f t="shared" si="13"/>
        <v>0</v>
      </c>
      <c r="AP108" s="5">
        <f t="shared" si="13"/>
        <v>0</v>
      </c>
      <c r="AQ108" s="5">
        <f t="shared" si="13"/>
        <v>0</v>
      </c>
      <c r="AR108" s="5">
        <f t="shared" si="11"/>
        <v>0</v>
      </c>
      <c r="AS108" s="5">
        <f t="shared" si="11"/>
        <v>0</v>
      </c>
      <c r="AT108" s="5">
        <f t="shared" si="11"/>
        <v>0</v>
      </c>
      <c r="AU108" s="5">
        <f t="shared" si="11"/>
        <v>0</v>
      </c>
      <c r="AV108" s="5">
        <f t="shared" si="17"/>
        <v>2.5010571562112793E-2</v>
      </c>
      <c r="AW108" s="5">
        <f t="shared" si="17"/>
        <v>0</v>
      </c>
      <c r="AX108" s="5">
        <f t="shared" si="17"/>
        <v>0</v>
      </c>
      <c r="AY108" s="5">
        <f t="shared" si="17"/>
        <v>0</v>
      </c>
      <c r="AZ108" s="5">
        <f t="shared" si="18"/>
        <v>0</v>
      </c>
      <c r="BA108" s="5">
        <f t="shared" si="18"/>
        <v>0</v>
      </c>
      <c r="BB108" s="5">
        <f t="shared" si="18"/>
        <v>0</v>
      </c>
    </row>
    <row r="109" spans="1:54" hidden="1" x14ac:dyDescent="0.35">
      <c r="A109" s="2" t="s">
        <v>8</v>
      </c>
      <c r="B109" s="1" t="s">
        <v>123</v>
      </c>
      <c r="C109" t="str">
        <f>VLOOKUP(B109, [2]Main!$B$3:$D$376, 2, FALSE)</f>
        <v>Outside of MKCC</v>
      </c>
      <c r="D109" t="str">
        <f>VLOOKUP(B109, [2]Main!$B$3:$D$376, 3, FALSE)</f>
        <v>Buckingham</v>
      </c>
      <c r="E109" s="5">
        <v>2.3E-3</v>
      </c>
      <c r="F109" s="5">
        <v>0</v>
      </c>
      <c r="G109" s="5">
        <v>0</v>
      </c>
      <c r="H109" s="5">
        <v>0</v>
      </c>
      <c r="I109" s="5">
        <v>0</v>
      </c>
      <c r="J109" s="5">
        <v>0</v>
      </c>
      <c r="K109" s="5">
        <v>0</v>
      </c>
      <c r="L109" s="5">
        <v>1.9230000000000001E-2</v>
      </c>
      <c r="M109" s="5">
        <v>1.3939999999999999E-2</v>
      </c>
      <c r="N109" s="5">
        <v>0</v>
      </c>
      <c r="O109" s="5">
        <v>0</v>
      </c>
      <c r="P109" s="5">
        <v>0</v>
      </c>
      <c r="Q109" s="5">
        <v>0</v>
      </c>
      <c r="R109" s="5">
        <v>0</v>
      </c>
      <c r="S109" s="5">
        <v>0</v>
      </c>
      <c r="U109" s="32">
        <f t="shared" si="12"/>
        <v>1.6099999999999999</v>
      </c>
      <c r="V109" s="32">
        <f t="shared" si="19"/>
        <v>0</v>
      </c>
      <c r="W109" s="32">
        <f t="shared" si="20"/>
        <v>0</v>
      </c>
      <c r="X109" s="32">
        <f t="shared" si="21"/>
        <v>0</v>
      </c>
      <c r="Y109" s="32">
        <f t="shared" si="14"/>
        <v>0</v>
      </c>
      <c r="Z109" s="32">
        <f t="shared" si="14"/>
        <v>0</v>
      </c>
      <c r="AA109" s="32">
        <f t="shared" si="14"/>
        <v>0</v>
      </c>
      <c r="AB109" s="32">
        <f t="shared" si="14"/>
        <v>13.461</v>
      </c>
      <c r="AC109" s="32">
        <f t="shared" si="15"/>
        <v>9.7579999999999991</v>
      </c>
      <c r="AD109" s="32">
        <f t="shared" si="15"/>
        <v>0</v>
      </c>
      <c r="AE109" s="32">
        <f t="shared" si="15"/>
        <v>0</v>
      </c>
      <c r="AF109" s="32">
        <f t="shared" si="15"/>
        <v>0</v>
      </c>
      <c r="AG109" s="32">
        <f t="shared" si="16"/>
        <v>0</v>
      </c>
      <c r="AH109" s="32">
        <f t="shared" si="22"/>
        <v>0</v>
      </c>
      <c r="AI109" s="32">
        <f t="shared" si="22"/>
        <v>0</v>
      </c>
      <c r="AJ109" s="32">
        <f>VLOOKUP(B109, '[3]Q09 Top-up'!$A$6:$B$392, 2, FALSE)</f>
        <v>7</v>
      </c>
      <c r="AK109">
        <f>VLOOKUP(B109, '[3]Q09 Top-up'!$A$6:$C$392, 3, FALSE)</f>
        <v>2</v>
      </c>
      <c r="AN109" s="5">
        <f t="shared" si="13"/>
        <v>7.7974606591048692E-4</v>
      </c>
      <c r="AO109" s="5">
        <f t="shared" si="13"/>
        <v>0</v>
      </c>
      <c r="AP109" s="5">
        <f t="shared" si="13"/>
        <v>0</v>
      </c>
      <c r="AQ109" s="5">
        <f t="shared" si="13"/>
        <v>0</v>
      </c>
      <c r="AR109" s="5">
        <f t="shared" si="11"/>
        <v>0</v>
      </c>
      <c r="AS109" s="5">
        <f t="shared" si="11"/>
        <v>0</v>
      </c>
      <c r="AT109" s="5">
        <f t="shared" si="11"/>
        <v>0</v>
      </c>
      <c r="AU109" s="5">
        <f t="shared" si="11"/>
        <v>6.8029919165259103E-3</v>
      </c>
      <c r="AV109" s="5">
        <f t="shared" si="17"/>
        <v>4.210716999708361E-3</v>
      </c>
      <c r="AW109" s="5">
        <f t="shared" si="17"/>
        <v>0</v>
      </c>
      <c r="AX109" s="5">
        <f t="shared" si="17"/>
        <v>0</v>
      </c>
      <c r="AY109" s="5">
        <f t="shared" si="17"/>
        <v>0</v>
      </c>
      <c r="AZ109" s="5">
        <f t="shared" si="18"/>
        <v>0</v>
      </c>
      <c r="BA109" s="5">
        <f t="shared" si="18"/>
        <v>0</v>
      </c>
      <c r="BB109" s="5">
        <f t="shared" si="18"/>
        <v>0</v>
      </c>
    </row>
    <row r="110" spans="1:54" hidden="1" x14ac:dyDescent="0.35">
      <c r="A110" s="2" t="s">
        <v>8</v>
      </c>
      <c r="B110" s="1" t="s">
        <v>124</v>
      </c>
      <c r="C110" t="str">
        <f>VLOOKUP(B110, [2]Main!$B$3:$D$376, 2, FALSE)</f>
        <v>Outside of MKCC</v>
      </c>
      <c r="D110" t="str">
        <f>VLOOKUP(B110, [2]Main!$B$3:$D$376, 3, FALSE)</f>
        <v>Brackley</v>
      </c>
      <c r="E110" s="5">
        <v>9.0600000000000003E-3</v>
      </c>
      <c r="F110" s="5">
        <v>0</v>
      </c>
      <c r="G110" s="5">
        <v>0</v>
      </c>
      <c r="H110" s="5">
        <v>0</v>
      </c>
      <c r="I110" s="5">
        <v>0</v>
      </c>
      <c r="J110" s="5">
        <v>0</v>
      </c>
      <c r="K110" s="5">
        <v>0</v>
      </c>
      <c r="L110" s="5">
        <v>0</v>
      </c>
      <c r="M110" s="5">
        <v>8.856E-2</v>
      </c>
      <c r="N110" s="5">
        <v>0</v>
      </c>
      <c r="O110" s="5">
        <v>0</v>
      </c>
      <c r="P110" s="5">
        <v>0</v>
      </c>
      <c r="Q110" s="5">
        <v>0</v>
      </c>
      <c r="R110" s="5">
        <v>0</v>
      </c>
      <c r="S110" s="5">
        <v>0</v>
      </c>
      <c r="U110" s="32">
        <f t="shared" si="12"/>
        <v>16.60698</v>
      </c>
      <c r="V110" s="32">
        <f t="shared" si="19"/>
        <v>0</v>
      </c>
      <c r="W110" s="32">
        <f t="shared" si="20"/>
        <v>0</v>
      </c>
      <c r="X110" s="32">
        <f t="shared" si="21"/>
        <v>0</v>
      </c>
      <c r="Y110" s="32">
        <f t="shared" si="14"/>
        <v>0</v>
      </c>
      <c r="Z110" s="32">
        <f t="shared" si="14"/>
        <v>0</v>
      </c>
      <c r="AA110" s="32">
        <f t="shared" si="14"/>
        <v>0</v>
      </c>
      <c r="AB110" s="32">
        <f t="shared" si="14"/>
        <v>0</v>
      </c>
      <c r="AC110" s="32">
        <f t="shared" si="15"/>
        <v>162.33047999999999</v>
      </c>
      <c r="AD110" s="32">
        <f t="shared" si="15"/>
        <v>0</v>
      </c>
      <c r="AE110" s="32">
        <f t="shared" si="15"/>
        <v>0</v>
      </c>
      <c r="AF110" s="32">
        <f t="shared" si="15"/>
        <v>0</v>
      </c>
      <c r="AG110" s="32">
        <f t="shared" si="16"/>
        <v>0</v>
      </c>
      <c r="AH110" s="32">
        <f t="shared" si="22"/>
        <v>0</v>
      </c>
      <c r="AI110" s="32">
        <f t="shared" si="22"/>
        <v>0</v>
      </c>
      <c r="AJ110" s="32">
        <f>VLOOKUP(B110, '[3]Q09 Top-up'!$A$6:$B$392, 2, FALSE)</f>
        <v>18.329999999999998</v>
      </c>
      <c r="AK110">
        <f>VLOOKUP(B110, '[3]Q09 Top-up'!$A$6:$C$392, 3, FALSE)</f>
        <v>6</v>
      </c>
      <c r="AN110" s="5">
        <f t="shared" si="13"/>
        <v>8.0429983364311425E-3</v>
      </c>
      <c r="AO110" s="5">
        <f t="shared" si="13"/>
        <v>0</v>
      </c>
      <c r="AP110" s="5">
        <f t="shared" si="13"/>
        <v>0</v>
      </c>
      <c r="AQ110" s="5">
        <f t="shared" si="13"/>
        <v>0</v>
      </c>
      <c r="AR110" s="5">
        <f t="shared" si="11"/>
        <v>0</v>
      </c>
      <c r="AS110" s="5">
        <f t="shared" si="11"/>
        <v>0</v>
      </c>
      <c r="AT110" s="5">
        <f t="shared" si="11"/>
        <v>0</v>
      </c>
      <c r="AU110" s="5">
        <f t="shared" si="11"/>
        <v>0</v>
      </c>
      <c r="AV110" s="5">
        <f t="shared" si="17"/>
        <v>7.0047931103383698E-2</v>
      </c>
      <c r="AW110" s="5">
        <f t="shared" si="17"/>
        <v>0</v>
      </c>
      <c r="AX110" s="5">
        <f t="shared" si="17"/>
        <v>0</v>
      </c>
      <c r="AY110" s="5">
        <f t="shared" si="17"/>
        <v>0</v>
      </c>
      <c r="AZ110" s="5">
        <f t="shared" si="18"/>
        <v>0</v>
      </c>
      <c r="BA110" s="5">
        <f t="shared" si="18"/>
        <v>0</v>
      </c>
      <c r="BB110" s="5">
        <f t="shared" si="18"/>
        <v>0</v>
      </c>
    </row>
    <row r="111" spans="1:54" hidden="1" x14ac:dyDescent="0.35">
      <c r="A111" s="2" t="s">
        <v>8</v>
      </c>
      <c r="B111" s="1" t="s">
        <v>125</v>
      </c>
      <c r="C111" t="str">
        <f>VLOOKUP(B111, [2]Main!$B$3:$D$376, 2, FALSE)</f>
        <v>Outside of MKCC</v>
      </c>
      <c r="D111" t="str">
        <f>VLOOKUP(B111, [2]Main!$B$3:$D$376, 3, FALSE)</f>
        <v>Brackley</v>
      </c>
      <c r="E111" s="5">
        <v>3.0000000000000001E-3</v>
      </c>
      <c r="F111" s="5">
        <v>0</v>
      </c>
      <c r="G111" s="5">
        <v>0</v>
      </c>
      <c r="H111" s="5">
        <v>0</v>
      </c>
      <c r="I111" s="5">
        <v>0</v>
      </c>
      <c r="J111" s="5">
        <v>0</v>
      </c>
      <c r="K111" s="5">
        <v>0</v>
      </c>
      <c r="L111" s="5">
        <v>0</v>
      </c>
      <c r="M111" s="5">
        <v>2.929E-2</v>
      </c>
      <c r="N111" s="5">
        <v>0</v>
      </c>
      <c r="O111" s="5">
        <v>0</v>
      </c>
      <c r="P111" s="5">
        <v>0</v>
      </c>
      <c r="Q111" s="5">
        <v>0</v>
      </c>
      <c r="R111" s="5">
        <v>0</v>
      </c>
      <c r="S111" s="5">
        <v>0</v>
      </c>
      <c r="U111" s="32">
        <f t="shared" si="12"/>
        <v>6</v>
      </c>
      <c r="V111" s="32">
        <f t="shared" si="19"/>
        <v>0</v>
      </c>
      <c r="W111" s="32">
        <f t="shared" si="20"/>
        <v>0</v>
      </c>
      <c r="X111" s="32">
        <f t="shared" si="21"/>
        <v>0</v>
      </c>
      <c r="Y111" s="32">
        <f t="shared" si="14"/>
        <v>0</v>
      </c>
      <c r="Z111" s="32">
        <f t="shared" si="14"/>
        <v>0</v>
      </c>
      <c r="AA111" s="32">
        <f t="shared" si="14"/>
        <v>0</v>
      </c>
      <c r="AB111" s="32">
        <f t="shared" si="14"/>
        <v>0</v>
      </c>
      <c r="AC111" s="32">
        <f t="shared" si="15"/>
        <v>58.58</v>
      </c>
      <c r="AD111" s="32">
        <f t="shared" si="15"/>
        <v>0</v>
      </c>
      <c r="AE111" s="32">
        <f t="shared" si="15"/>
        <v>0</v>
      </c>
      <c r="AF111" s="32">
        <f t="shared" si="15"/>
        <v>0</v>
      </c>
      <c r="AG111" s="32">
        <f t="shared" si="16"/>
        <v>0</v>
      </c>
      <c r="AH111" s="32">
        <f t="shared" si="22"/>
        <v>0</v>
      </c>
      <c r="AI111" s="32">
        <f t="shared" si="22"/>
        <v>0</v>
      </c>
      <c r="AJ111" s="32">
        <f>VLOOKUP(B111, '[3]Q09 Top-up'!$A$6:$B$392, 2, FALSE)</f>
        <v>20</v>
      </c>
      <c r="AK111">
        <f>VLOOKUP(B111, '[3]Q09 Top-up'!$A$6:$C$392, 3, FALSE)</f>
        <v>1</v>
      </c>
      <c r="AN111" s="5">
        <f t="shared" si="13"/>
        <v>2.9058859599148585E-3</v>
      </c>
      <c r="AO111" s="5">
        <f t="shared" si="13"/>
        <v>0</v>
      </c>
      <c r="AP111" s="5">
        <f t="shared" si="13"/>
        <v>0</v>
      </c>
      <c r="AQ111" s="5">
        <f t="shared" si="13"/>
        <v>0</v>
      </c>
      <c r="AR111" s="5">
        <f t="shared" si="11"/>
        <v>0</v>
      </c>
      <c r="AS111" s="5">
        <f t="shared" si="11"/>
        <v>0</v>
      </c>
      <c r="AT111" s="5">
        <f t="shared" si="11"/>
        <v>0</v>
      </c>
      <c r="AU111" s="5">
        <f t="shared" si="11"/>
        <v>0</v>
      </c>
      <c r="AV111" s="5">
        <f t="shared" si="17"/>
        <v>2.5278110457359684E-2</v>
      </c>
      <c r="AW111" s="5">
        <f t="shared" si="17"/>
        <v>0</v>
      </c>
      <c r="AX111" s="5">
        <f t="shared" si="17"/>
        <v>0</v>
      </c>
      <c r="AY111" s="5">
        <f t="shared" si="17"/>
        <v>0</v>
      </c>
      <c r="AZ111" s="5">
        <f t="shared" si="18"/>
        <v>0</v>
      </c>
      <c r="BA111" s="5">
        <f t="shared" si="18"/>
        <v>0</v>
      </c>
      <c r="BB111" s="5">
        <f t="shared" si="18"/>
        <v>0</v>
      </c>
    </row>
    <row r="112" spans="1:54" hidden="1" x14ac:dyDescent="0.35">
      <c r="A112" s="2" t="s">
        <v>8</v>
      </c>
      <c r="B112" s="1" t="s">
        <v>126</v>
      </c>
      <c r="C112" t="str">
        <f>VLOOKUP(B112, [2]Main!$B$3:$D$376, 2, FALSE)</f>
        <v>Outside of MKCC</v>
      </c>
      <c r="D112" t="str">
        <f>VLOOKUP(B112, [2]Main!$B$3:$D$376, 3, FALSE)</f>
        <v>Buckingham</v>
      </c>
      <c r="E112" s="5">
        <v>0</v>
      </c>
      <c r="F112" s="5">
        <v>0</v>
      </c>
      <c r="G112" s="5">
        <v>0</v>
      </c>
      <c r="H112" s="5">
        <v>0</v>
      </c>
      <c r="I112" s="5">
        <v>0</v>
      </c>
      <c r="J112" s="5">
        <v>0</v>
      </c>
      <c r="K112" s="5">
        <v>0</v>
      </c>
      <c r="L112" s="5">
        <v>0</v>
      </c>
      <c r="M112" s="5">
        <v>0</v>
      </c>
      <c r="N112" s="5">
        <v>0</v>
      </c>
      <c r="O112" s="5">
        <v>0</v>
      </c>
      <c r="P112" s="5">
        <v>0</v>
      </c>
      <c r="Q112" s="5">
        <v>0</v>
      </c>
      <c r="R112" s="5">
        <v>0</v>
      </c>
      <c r="S112" s="5">
        <v>0</v>
      </c>
      <c r="U112" s="32">
        <f t="shared" si="12"/>
        <v>0</v>
      </c>
      <c r="V112" s="32">
        <f t="shared" si="19"/>
        <v>0</v>
      </c>
      <c r="W112" s="32">
        <f t="shared" si="20"/>
        <v>0</v>
      </c>
      <c r="X112" s="32">
        <f t="shared" si="21"/>
        <v>0</v>
      </c>
      <c r="Y112" s="32">
        <f t="shared" si="14"/>
        <v>0</v>
      </c>
      <c r="Z112" s="32">
        <f t="shared" si="14"/>
        <v>0</v>
      </c>
      <c r="AA112" s="32">
        <f t="shared" si="14"/>
        <v>0</v>
      </c>
      <c r="AB112" s="32">
        <f t="shared" si="14"/>
        <v>0</v>
      </c>
      <c r="AC112" s="32">
        <f t="shared" si="15"/>
        <v>0</v>
      </c>
      <c r="AD112" s="32">
        <f t="shared" si="15"/>
        <v>0</v>
      </c>
      <c r="AE112" s="32">
        <f t="shared" si="15"/>
        <v>0</v>
      </c>
      <c r="AF112" s="32">
        <f t="shared" si="15"/>
        <v>0</v>
      </c>
      <c r="AG112" s="32">
        <f t="shared" si="16"/>
        <v>0</v>
      </c>
      <c r="AH112" s="32">
        <f t="shared" si="22"/>
        <v>0</v>
      </c>
      <c r="AI112" s="32">
        <f t="shared" si="22"/>
        <v>0</v>
      </c>
      <c r="AJ112" s="32">
        <f>VLOOKUP(B112, '[3]Q09 Top-up'!$A$6:$B$392, 2, FALSE)</f>
        <v>0</v>
      </c>
      <c r="AK112">
        <f>VLOOKUP(B112, '[3]Q09 Top-up'!$A$6:$C$392, 3, FALSE)</f>
        <v>0</v>
      </c>
      <c r="AN112" s="5">
        <f t="shared" si="13"/>
        <v>0</v>
      </c>
      <c r="AO112" s="5">
        <f t="shared" si="13"/>
        <v>0</v>
      </c>
      <c r="AP112" s="5">
        <f t="shared" si="13"/>
        <v>0</v>
      </c>
      <c r="AQ112" s="5">
        <f t="shared" si="13"/>
        <v>0</v>
      </c>
      <c r="AR112" s="5">
        <f t="shared" si="11"/>
        <v>0</v>
      </c>
      <c r="AS112" s="5">
        <f t="shared" si="11"/>
        <v>0</v>
      </c>
      <c r="AT112" s="5">
        <f t="shared" si="11"/>
        <v>0</v>
      </c>
      <c r="AU112" s="5">
        <f t="shared" si="11"/>
        <v>0</v>
      </c>
      <c r="AV112" s="5">
        <f t="shared" si="17"/>
        <v>0</v>
      </c>
      <c r="AW112" s="5">
        <f t="shared" si="17"/>
        <v>0</v>
      </c>
      <c r="AX112" s="5">
        <f t="shared" si="17"/>
        <v>0</v>
      </c>
      <c r="AY112" s="5">
        <f t="shared" si="17"/>
        <v>0</v>
      </c>
      <c r="AZ112" s="5">
        <f t="shared" si="18"/>
        <v>0</v>
      </c>
      <c r="BA112" s="5">
        <f t="shared" si="18"/>
        <v>0</v>
      </c>
      <c r="BB112" s="5">
        <f t="shared" si="18"/>
        <v>0</v>
      </c>
    </row>
    <row r="113" spans="1:54" hidden="1" x14ac:dyDescent="0.35">
      <c r="A113" s="2" t="s">
        <v>8</v>
      </c>
      <c r="B113" s="1" t="s">
        <v>127</v>
      </c>
      <c r="C113" t="str">
        <f>VLOOKUP(B113, [2]Main!$B$3:$D$376, 2, FALSE)</f>
        <v>Outside of MKCC</v>
      </c>
      <c r="D113" t="str">
        <f>VLOOKUP(B113, [2]Main!$B$3:$D$376, 3, FALSE)</f>
        <v>Brackley</v>
      </c>
      <c r="E113" s="5">
        <v>0</v>
      </c>
      <c r="F113" s="5">
        <v>0</v>
      </c>
      <c r="G113" s="5">
        <v>0</v>
      </c>
      <c r="H113" s="5">
        <v>0</v>
      </c>
      <c r="I113" s="5">
        <v>0</v>
      </c>
      <c r="J113" s="5">
        <v>0</v>
      </c>
      <c r="K113" s="5">
        <v>0</v>
      </c>
      <c r="L113" s="5">
        <v>0</v>
      </c>
      <c r="M113" s="5">
        <v>0</v>
      </c>
      <c r="N113" s="5">
        <v>0</v>
      </c>
      <c r="O113" s="5">
        <v>0</v>
      </c>
      <c r="P113" s="5">
        <v>0</v>
      </c>
      <c r="Q113" s="5">
        <v>0</v>
      </c>
      <c r="R113" s="5">
        <v>0</v>
      </c>
      <c r="S113" s="5">
        <v>0</v>
      </c>
      <c r="U113" s="32">
        <f t="shared" si="12"/>
        <v>0</v>
      </c>
      <c r="V113" s="32">
        <f t="shared" si="19"/>
        <v>0</v>
      </c>
      <c r="W113" s="32">
        <f t="shared" si="20"/>
        <v>0</v>
      </c>
      <c r="X113" s="32">
        <f t="shared" si="21"/>
        <v>0</v>
      </c>
      <c r="Y113" s="32">
        <f t="shared" si="14"/>
        <v>0</v>
      </c>
      <c r="Z113" s="32">
        <f t="shared" si="14"/>
        <v>0</v>
      </c>
      <c r="AA113" s="32">
        <f t="shared" si="14"/>
        <v>0</v>
      </c>
      <c r="AB113" s="32">
        <f t="shared" si="14"/>
        <v>0</v>
      </c>
      <c r="AC113" s="32">
        <f t="shared" si="15"/>
        <v>0</v>
      </c>
      <c r="AD113" s="32">
        <f t="shared" si="15"/>
        <v>0</v>
      </c>
      <c r="AE113" s="32">
        <f t="shared" si="15"/>
        <v>0</v>
      </c>
      <c r="AF113" s="32">
        <f t="shared" si="15"/>
        <v>0</v>
      </c>
      <c r="AG113" s="32">
        <f t="shared" si="16"/>
        <v>0</v>
      </c>
      <c r="AH113" s="32">
        <f t="shared" si="22"/>
        <v>0</v>
      </c>
      <c r="AI113" s="32">
        <f t="shared" si="22"/>
        <v>0</v>
      </c>
      <c r="AJ113" s="32">
        <f>VLOOKUP(B113, '[3]Q09 Top-up'!$A$6:$B$392, 2, FALSE)</f>
        <v>0</v>
      </c>
      <c r="AK113">
        <f>VLOOKUP(B113, '[3]Q09 Top-up'!$A$6:$C$392, 3, FALSE)</f>
        <v>0</v>
      </c>
      <c r="AN113" s="5">
        <f t="shared" si="13"/>
        <v>0</v>
      </c>
      <c r="AO113" s="5">
        <f t="shared" si="13"/>
        <v>0</v>
      </c>
      <c r="AP113" s="5">
        <f t="shared" si="13"/>
        <v>0</v>
      </c>
      <c r="AQ113" s="5">
        <f t="shared" si="13"/>
        <v>0</v>
      </c>
      <c r="AR113" s="5">
        <f t="shared" si="11"/>
        <v>0</v>
      </c>
      <c r="AS113" s="5">
        <f t="shared" si="11"/>
        <v>0</v>
      </c>
      <c r="AT113" s="5">
        <f t="shared" si="11"/>
        <v>0</v>
      </c>
      <c r="AU113" s="5">
        <f t="shared" si="11"/>
        <v>0</v>
      </c>
      <c r="AV113" s="5">
        <f t="shared" si="17"/>
        <v>0</v>
      </c>
      <c r="AW113" s="5">
        <f t="shared" si="17"/>
        <v>0</v>
      </c>
      <c r="AX113" s="5">
        <f t="shared" si="17"/>
        <v>0</v>
      </c>
      <c r="AY113" s="5">
        <f t="shared" si="17"/>
        <v>0</v>
      </c>
      <c r="AZ113" s="5">
        <f t="shared" si="18"/>
        <v>0</v>
      </c>
      <c r="BA113" s="5">
        <f t="shared" si="18"/>
        <v>0</v>
      </c>
      <c r="BB113" s="5">
        <f t="shared" si="18"/>
        <v>0</v>
      </c>
    </row>
    <row r="114" spans="1:54" hidden="1" x14ac:dyDescent="0.35">
      <c r="A114" s="2" t="s">
        <v>8</v>
      </c>
      <c r="B114" s="1" t="s">
        <v>128</v>
      </c>
      <c r="C114" t="str">
        <f>VLOOKUP(B114, [2]Main!$B$3:$D$376, 2, FALSE)</f>
        <v>Outside of MKCC</v>
      </c>
      <c r="D114" t="str">
        <f>VLOOKUP(B114, [2]Main!$B$3:$D$376, 3, FALSE)</f>
        <v>Buckingham</v>
      </c>
      <c r="E114" s="5">
        <v>7.2199999999999999E-3</v>
      </c>
      <c r="F114" s="5">
        <v>0</v>
      </c>
      <c r="G114" s="5">
        <v>0</v>
      </c>
      <c r="H114" s="5">
        <v>0</v>
      </c>
      <c r="I114" s="5">
        <v>0</v>
      </c>
      <c r="J114" s="5">
        <v>0</v>
      </c>
      <c r="K114" s="5">
        <v>0</v>
      </c>
      <c r="L114" s="5">
        <v>0</v>
      </c>
      <c r="M114" s="5">
        <v>3.3340000000000002E-2</v>
      </c>
      <c r="N114" s="5">
        <v>0</v>
      </c>
      <c r="O114" s="5">
        <v>0</v>
      </c>
      <c r="P114" s="5">
        <v>0</v>
      </c>
      <c r="Q114" s="5">
        <v>0</v>
      </c>
      <c r="R114" s="5">
        <v>4.6699999999999997E-3</v>
      </c>
      <c r="S114" s="5">
        <v>3.2289999999999999E-2</v>
      </c>
      <c r="U114" s="32">
        <f t="shared" si="12"/>
        <v>20.937999999999999</v>
      </c>
      <c r="V114" s="32">
        <f t="shared" si="19"/>
        <v>0</v>
      </c>
      <c r="W114" s="32">
        <f t="shared" si="20"/>
        <v>0</v>
      </c>
      <c r="X114" s="32">
        <f t="shared" si="21"/>
        <v>0</v>
      </c>
      <c r="Y114" s="32">
        <f t="shared" si="14"/>
        <v>0</v>
      </c>
      <c r="Z114" s="32">
        <f t="shared" si="14"/>
        <v>0</v>
      </c>
      <c r="AA114" s="32">
        <f t="shared" si="14"/>
        <v>0</v>
      </c>
      <c r="AB114" s="32">
        <f t="shared" si="14"/>
        <v>0</v>
      </c>
      <c r="AC114" s="32">
        <f t="shared" si="15"/>
        <v>96.686000000000007</v>
      </c>
      <c r="AD114" s="32">
        <f t="shared" si="15"/>
        <v>0</v>
      </c>
      <c r="AE114" s="32">
        <f t="shared" si="15"/>
        <v>0</v>
      </c>
      <c r="AF114" s="32">
        <f t="shared" si="15"/>
        <v>0</v>
      </c>
      <c r="AG114" s="32">
        <f t="shared" si="16"/>
        <v>0</v>
      </c>
      <c r="AH114" s="32">
        <f t="shared" si="22"/>
        <v>13.542999999999999</v>
      </c>
      <c r="AI114" s="32">
        <f t="shared" si="22"/>
        <v>93.640999999999991</v>
      </c>
      <c r="AJ114" s="32">
        <f>VLOOKUP(B114, '[3]Q09 Top-up'!$A$6:$B$392, 2, FALSE)</f>
        <v>29</v>
      </c>
      <c r="AK114">
        <f>VLOOKUP(B114, '[3]Q09 Top-up'!$A$6:$C$392, 3, FALSE)</f>
        <v>10</v>
      </c>
      <c r="AN114" s="5">
        <f t="shared" si="13"/>
        <v>1.014057337144955E-2</v>
      </c>
      <c r="AO114" s="5">
        <f t="shared" si="13"/>
        <v>0</v>
      </c>
      <c r="AP114" s="5">
        <f t="shared" si="13"/>
        <v>0</v>
      </c>
      <c r="AQ114" s="5">
        <f t="shared" si="13"/>
        <v>0</v>
      </c>
      <c r="AR114" s="5">
        <f t="shared" si="11"/>
        <v>0</v>
      </c>
      <c r="AS114" s="5">
        <f t="shared" si="11"/>
        <v>0</v>
      </c>
      <c r="AT114" s="5">
        <f t="shared" si="11"/>
        <v>0</v>
      </c>
      <c r="AU114" s="5">
        <f t="shared" si="11"/>
        <v>0</v>
      </c>
      <c r="AV114" s="5">
        <f t="shared" si="17"/>
        <v>4.1721396170711487E-2</v>
      </c>
      <c r="AW114" s="5">
        <f t="shared" si="17"/>
        <v>0</v>
      </c>
      <c r="AX114" s="5">
        <f t="shared" si="17"/>
        <v>0</v>
      </c>
      <c r="AY114" s="5">
        <f t="shared" si="17"/>
        <v>0</v>
      </c>
      <c r="AZ114" s="5">
        <f t="shared" si="18"/>
        <v>0</v>
      </c>
      <c r="BA114" s="5">
        <f t="shared" si="18"/>
        <v>6.545509462126467E-3</v>
      </c>
      <c r="BB114" s="5">
        <f t="shared" si="18"/>
        <v>4.0466600329347256E-2</v>
      </c>
    </row>
    <row r="115" spans="1:54" hidden="1" x14ac:dyDescent="0.35">
      <c r="A115" s="2" t="s">
        <v>8</v>
      </c>
      <c r="B115" s="1" t="s">
        <v>129</v>
      </c>
      <c r="C115" t="str">
        <f>VLOOKUP(B115, [2]Main!$B$3:$D$376, 2, FALSE)</f>
        <v>Outside of MKCC</v>
      </c>
      <c r="D115" t="str">
        <f>VLOOKUP(B115, [2]Main!$B$3:$D$376, 3, FALSE)</f>
        <v>Towcester</v>
      </c>
      <c r="E115" s="5">
        <v>5.6100000000000004E-3</v>
      </c>
      <c r="F115" s="5">
        <v>0</v>
      </c>
      <c r="G115" s="5">
        <v>0</v>
      </c>
      <c r="H115" s="5">
        <v>0</v>
      </c>
      <c r="I115" s="5">
        <v>0</v>
      </c>
      <c r="J115" s="5">
        <v>0</v>
      </c>
      <c r="K115" s="5">
        <v>0</v>
      </c>
      <c r="L115" s="5">
        <v>0</v>
      </c>
      <c r="M115" s="5">
        <v>5.4890000000000001E-2</v>
      </c>
      <c r="N115" s="5">
        <v>0</v>
      </c>
      <c r="O115" s="5">
        <v>0</v>
      </c>
      <c r="P115" s="5">
        <v>0</v>
      </c>
      <c r="Q115" s="5">
        <v>0</v>
      </c>
      <c r="R115" s="5">
        <v>0</v>
      </c>
      <c r="S115" s="5">
        <v>0</v>
      </c>
      <c r="U115" s="32">
        <f t="shared" si="12"/>
        <v>9.2565000000000008</v>
      </c>
      <c r="V115" s="32">
        <f t="shared" si="19"/>
        <v>0</v>
      </c>
      <c r="W115" s="32">
        <f t="shared" si="20"/>
        <v>0</v>
      </c>
      <c r="X115" s="32">
        <f t="shared" si="21"/>
        <v>0</v>
      </c>
      <c r="Y115" s="32">
        <f t="shared" si="14"/>
        <v>0</v>
      </c>
      <c r="Z115" s="32">
        <f t="shared" si="14"/>
        <v>0</v>
      </c>
      <c r="AA115" s="32">
        <f t="shared" si="14"/>
        <v>0</v>
      </c>
      <c r="AB115" s="32">
        <f t="shared" si="14"/>
        <v>0</v>
      </c>
      <c r="AC115" s="32">
        <f t="shared" si="15"/>
        <v>90.5685</v>
      </c>
      <c r="AD115" s="32">
        <f t="shared" si="15"/>
        <v>0</v>
      </c>
      <c r="AE115" s="32">
        <f t="shared" si="15"/>
        <v>0</v>
      </c>
      <c r="AF115" s="32">
        <f t="shared" si="15"/>
        <v>0</v>
      </c>
      <c r="AG115" s="32">
        <f t="shared" si="16"/>
        <v>0</v>
      </c>
      <c r="AH115" s="32">
        <f t="shared" si="22"/>
        <v>0</v>
      </c>
      <c r="AI115" s="32">
        <f t="shared" si="22"/>
        <v>0</v>
      </c>
      <c r="AJ115" s="32">
        <f>VLOOKUP(B115, '[3]Q09 Top-up'!$A$6:$B$392, 2, FALSE)</f>
        <v>16.5</v>
      </c>
      <c r="AK115">
        <f>VLOOKUP(B115, '[3]Q09 Top-up'!$A$6:$C$392, 3, FALSE)</f>
        <v>4</v>
      </c>
      <c r="AN115" s="5">
        <f t="shared" si="13"/>
        <v>4.4830555646586476E-3</v>
      </c>
      <c r="AO115" s="5">
        <f t="shared" si="13"/>
        <v>0</v>
      </c>
      <c r="AP115" s="5">
        <f t="shared" si="13"/>
        <v>0</v>
      </c>
      <c r="AQ115" s="5">
        <f t="shared" si="13"/>
        <v>0</v>
      </c>
      <c r="AR115" s="5">
        <f t="shared" si="11"/>
        <v>0</v>
      </c>
      <c r="AS115" s="5">
        <f t="shared" si="11"/>
        <v>0</v>
      </c>
      <c r="AT115" s="5">
        <f t="shared" si="11"/>
        <v>0</v>
      </c>
      <c r="AU115" s="5">
        <f t="shared" si="11"/>
        <v>0</v>
      </c>
      <c r="AV115" s="5">
        <f t="shared" si="17"/>
        <v>3.9081607151884273E-2</v>
      </c>
      <c r="AW115" s="5">
        <f t="shared" si="17"/>
        <v>0</v>
      </c>
      <c r="AX115" s="5">
        <f t="shared" si="17"/>
        <v>0</v>
      </c>
      <c r="AY115" s="5">
        <f t="shared" si="17"/>
        <v>0</v>
      </c>
      <c r="AZ115" s="5">
        <f t="shared" si="18"/>
        <v>0</v>
      </c>
      <c r="BA115" s="5">
        <f t="shared" si="18"/>
        <v>0</v>
      </c>
      <c r="BB115" s="5">
        <f t="shared" si="18"/>
        <v>0</v>
      </c>
    </row>
    <row r="116" spans="1:54" hidden="1" x14ac:dyDescent="0.35">
      <c r="A116" s="2" t="s">
        <v>8</v>
      </c>
      <c r="B116" s="1" t="s">
        <v>130</v>
      </c>
      <c r="C116" t="str">
        <f>VLOOKUP(B116, [2]Main!$B$3:$D$376, 2, FALSE)</f>
        <v>Outside of MKCC</v>
      </c>
      <c r="D116" t="str">
        <f>VLOOKUP(B116, [2]Main!$B$3:$D$376, 3, FALSE)</f>
        <v>Brackley</v>
      </c>
      <c r="E116" s="5">
        <v>6.4000000000000003E-3</v>
      </c>
      <c r="F116" s="5">
        <v>0</v>
      </c>
      <c r="G116" s="5">
        <v>0</v>
      </c>
      <c r="H116" s="5">
        <v>0</v>
      </c>
      <c r="I116" s="5">
        <v>0</v>
      </c>
      <c r="J116" s="5">
        <v>0</v>
      </c>
      <c r="K116" s="5">
        <v>0</v>
      </c>
      <c r="L116" s="5">
        <v>0</v>
      </c>
      <c r="M116" s="5">
        <v>6.2630000000000005E-2</v>
      </c>
      <c r="N116" s="5">
        <v>0</v>
      </c>
      <c r="O116" s="5">
        <v>0</v>
      </c>
      <c r="P116" s="5">
        <v>0</v>
      </c>
      <c r="Q116" s="5">
        <v>0</v>
      </c>
      <c r="R116" s="5">
        <v>0</v>
      </c>
      <c r="S116" s="5">
        <v>0</v>
      </c>
      <c r="U116" s="32">
        <f t="shared" si="12"/>
        <v>9.76</v>
      </c>
      <c r="V116" s="32">
        <f t="shared" si="19"/>
        <v>0</v>
      </c>
      <c r="W116" s="32">
        <f t="shared" si="20"/>
        <v>0</v>
      </c>
      <c r="X116" s="32">
        <f t="shared" si="21"/>
        <v>0</v>
      </c>
      <c r="Y116" s="32">
        <f t="shared" si="14"/>
        <v>0</v>
      </c>
      <c r="Z116" s="32">
        <f t="shared" si="14"/>
        <v>0</v>
      </c>
      <c r="AA116" s="32">
        <f t="shared" si="14"/>
        <v>0</v>
      </c>
      <c r="AB116" s="32">
        <f t="shared" si="14"/>
        <v>0</v>
      </c>
      <c r="AC116" s="32">
        <f t="shared" si="15"/>
        <v>95.510750000000016</v>
      </c>
      <c r="AD116" s="32">
        <f t="shared" si="15"/>
        <v>0</v>
      </c>
      <c r="AE116" s="32">
        <f t="shared" si="15"/>
        <v>0</v>
      </c>
      <c r="AF116" s="32">
        <f t="shared" si="15"/>
        <v>0</v>
      </c>
      <c r="AG116" s="32">
        <f t="shared" si="16"/>
        <v>0</v>
      </c>
      <c r="AH116" s="32">
        <f t="shared" si="22"/>
        <v>0</v>
      </c>
      <c r="AI116" s="32">
        <f t="shared" si="22"/>
        <v>0</v>
      </c>
      <c r="AJ116" s="32">
        <f>VLOOKUP(B116, '[3]Q09 Top-up'!$A$6:$B$392, 2, FALSE)</f>
        <v>15.25</v>
      </c>
      <c r="AK116">
        <f>VLOOKUP(B116, '[3]Q09 Top-up'!$A$6:$C$392, 3, FALSE)</f>
        <v>4</v>
      </c>
      <c r="AN116" s="5">
        <f t="shared" si="13"/>
        <v>4.7269078281281691E-3</v>
      </c>
      <c r="AO116" s="5">
        <f t="shared" si="13"/>
        <v>0</v>
      </c>
      <c r="AP116" s="5">
        <f t="shared" si="13"/>
        <v>0</v>
      </c>
      <c r="AQ116" s="5">
        <f t="shared" si="13"/>
        <v>0</v>
      </c>
      <c r="AR116" s="5">
        <f t="shared" si="11"/>
        <v>0</v>
      </c>
      <c r="AS116" s="5">
        <f t="shared" si="11"/>
        <v>0</v>
      </c>
      <c r="AT116" s="5">
        <f t="shared" si="11"/>
        <v>0</v>
      </c>
      <c r="AU116" s="5">
        <f t="shared" si="11"/>
        <v>0</v>
      </c>
      <c r="AV116" s="5">
        <f t="shared" si="17"/>
        <v>4.1214258934197119E-2</v>
      </c>
      <c r="AW116" s="5">
        <f t="shared" si="17"/>
        <v>0</v>
      </c>
      <c r="AX116" s="5">
        <f t="shared" si="17"/>
        <v>0</v>
      </c>
      <c r="AY116" s="5">
        <f t="shared" si="17"/>
        <v>0</v>
      </c>
      <c r="AZ116" s="5">
        <f t="shared" si="18"/>
        <v>0</v>
      </c>
      <c r="BA116" s="5">
        <f t="shared" si="18"/>
        <v>0</v>
      </c>
      <c r="BB116" s="5">
        <f t="shared" si="18"/>
        <v>0</v>
      </c>
    </row>
    <row r="117" spans="1:54" hidden="1" x14ac:dyDescent="0.35">
      <c r="A117" s="2" t="s">
        <v>8</v>
      </c>
      <c r="B117" s="1" t="s">
        <v>131</v>
      </c>
      <c r="C117" t="str">
        <f>VLOOKUP(B117, [2]Main!$B$3:$D$376, 2, FALSE)</f>
        <v>Outside of MKCC</v>
      </c>
      <c r="D117" t="str">
        <f>VLOOKUP(B117, [2]Main!$B$3:$D$376, 3, FALSE)</f>
        <v>Buckingham</v>
      </c>
      <c r="E117" s="5">
        <v>4.0400000000000002E-3</v>
      </c>
      <c r="F117" s="5">
        <v>0</v>
      </c>
      <c r="G117" s="5">
        <v>0</v>
      </c>
      <c r="H117" s="5">
        <v>0</v>
      </c>
      <c r="I117" s="5">
        <v>0</v>
      </c>
      <c r="J117" s="5">
        <v>0</v>
      </c>
      <c r="K117" s="5">
        <v>0</v>
      </c>
      <c r="L117" s="5">
        <v>0</v>
      </c>
      <c r="M117" s="5">
        <v>5.45E-3</v>
      </c>
      <c r="N117" s="5">
        <v>0</v>
      </c>
      <c r="O117" s="5">
        <v>0</v>
      </c>
      <c r="P117" s="5">
        <v>0</v>
      </c>
      <c r="Q117" s="5">
        <v>0</v>
      </c>
      <c r="R117" s="5">
        <v>4.6699999999999997E-3</v>
      </c>
      <c r="S117" s="5">
        <v>2.862E-2</v>
      </c>
      <c r="U117" s="32">
        <f t="shared" si="12"/>
        <v>11.715999999999999</v>
      </c>
      <c r="V117" s="32">
        <f t="shared" ref="V117:V148" si="23">($AJ117*F117)*100</f>
        <v>0</v>
      </c>
      <c r="W117" s="32">
        <f t="shared" ref="W117:W148" si="24">($AJ117*G117)*100</f>
        <v>0</v>
      </c>
      <c r="X117" s="32">
        <f t="shared" ref="X117:X148" si="25">($AJ117*H117)*100</f>
        <v>0</v>
      </c>
      <c r="Y117" s="32">
        <f t="shared" si="14"/>
        <v>0</v>
      </c>
      <c r="Z117" s="32">
        <f t="shared" si="14"/>
        <v>0</v>
      </c>
      <c r="AA117" s="32">
        <f t="shared" si="14"/>
        <v>0</v>
      </c>
      <c r="AB117" s="32">
        <f t="shared" si="14"/>
        <v>0</v>
      </c>
      <c r="AC117" s="32">
        <f t="shared" si="15"/>
        <v>15.805</v>
      </c>
      <c r="AD117" s="32">
        <f t="shared" si="15"/>
        <v>0</v>
      </c>
      <c r="AE117" s="32">
        <f t="shared" si="15"/>
        <v>0</v>
      </c>
      <c r="AF117" s="32">
        <f t="shared" si="15"/>
        <v>0</v>
      </c>
      <c r="AG117" s="32">
        <f t="shared" si="16"/>
        <v>0</v>
      </c>
      <c r="AH117" s="32">
        <f t="shared" si="22"/>
        <v>13.542999999999999</v>
      </c>
      <c r="AI117" s="32">
        <f t="shared" si="22"/>
        <v>82.99799999999999</v>
      </c>
      <c r="AJ117" s="32">
        <f>VLOOKUP(B117, '[3]Q09 Top-up'!$A$6:$B$392, 2, FALSE)</f>
        <v>29</v>
      </c>
      <c r="AK117">
        <f>VLOOKUP(B117, '[3]Q09 Top-up'!$A$6:$C$392, 3, FALSE)</f>
        <v>3</v>
      </c>
      <c r="AN117" s="5">
        <f t="shared" si="13"/>
        <v>5.6742266510604131E-3</v>
      </c>
      <c r="AO117" s="5">
        <f t="shared" si="13"/>
        <v>0</v>
      </c>
      <c r="AP117" s="5">
        <f t="shared" si="13"/>
        <v>0</v>
      </c>
      <c r="AQ117" s="5">
        <f t="shared" si="13"/>
        <v>0</v>
      </c>
      <c r="AR117" s="5">
        <f t="shared" si="11"/>
        <v>0</v>
      </c>
      <c r="AS117" s="5">
        <f t="shared" si="11"/>
        <v>0</v>
      </c>
      <c r="AT117" s="5">
        <f t="shared" si="11"/>
        <v>0</v>
      </c>
      <c r="AU117" s="5">
        <f t="shared" si="11"/>
        <v>0</v>
      </c>
      <c r="AV117" s="5">
        <f t="shared" si="17"/>
        <v>6.8200842570599156E-3</v>
      </c>
      <c r="AW117" s="5">
        <f t="shared" si="17"/>
        <v>0</v>
      </c>
      <c r="AX117" s="5">
        <f t="shared" si="17"/>
        <v>0</v>
      </c>
      <c r="AY117" s="5">
        <f t="shared" si="17"/>
        <v>0</v>
      </c>
      <c r="AZ117" s="5">
        <f t="shared" si="18"/>
        <v>0</v>
      </c>
      <c r="BA117" s="5">
        <f t="shared" si="18"/>
        <v>6.545509462126467E-3</v>
      </c>
      <c r="BB117" s="5">
        <f t="shared" si="18"/>
        <v>3.586726854834061E-2</v>
      </c>
    </row>
    <row r="118" spans="1:54" hidden="1" x14ac:dyDescent="0.35">
      <c r="A118" s="2" t="s">
        <v>8</v>
      </c>
      <c r="B118" s="1" t="s">
        <v>132</v>
      </c>
      <c r="C118" t="str">
        <f>VLOOKUP(B118, [2]Main!$B$3:$D$376, 2, FALSE)</f>
        <v>Outside of MKCC</v>
      </c>
      <c r="D118" t="str">
        <f>VLOOKUP(B118, [2]Main!$B$3:$D$376, 3, FALSE)</f>
        <v>Brackley</v>
      </c>
      <c r="E118" s="5">
        <v>4.64E-3</v>
      </c>
      <c r="F118" s="5">
        <v>0</v>
      </c>
      <c r="G118" s="5">
        <v>0</v>
      </c>
      <c r="H118" s="5">
        <v>0</v>
      </c>
      <c r="I118" s="5">
        <v>0</v>
      </c>
      <c r="J118" s="5">
        <v>0</v>
      </c>
      <c r="K118" s="5">
        <v>0</v>
      </c>
      <c r="L118" s="5">
        <v>0</v>
      </c>
      <c r="M118" s="5">
        <v>4.5330000000000002E-2</v>
      </c>
      <c r="N118" s="5">
        <v>0</v>
      </c>
      <c r="O118" s="5">
        <v>0</v>
      </c>
      <c r="P118" s="5">
        <v>0</v>
      </c>
      <c r="Q118" s="5">
        <v>0</v>
      </c>
      <c r="R118" s="5">
        <v>0</v>
      </c>
      <c r="S118" s="5">
        <v>0</v>
      </c>
      <c r="U118" s="32">
        <f t="shared" si="12"/>
        <v>9.5120000000000005</v>
      </c>
      <c r="V118" s="32">
        <f t="shared" si="23"/>
        <v>0</v>
      </c>
      <c r="W118" s="32">
        <f t="shared" si="24"/>
        <v>0</v>
      </c>
      <c r="X118" s="32">
        <f t="shared" si="25"/>
        <v>0</v>
      </c>
      <c r="Y118" s="32">
        <f t="shared" si="14"/>
        <v>0</v>
      </c>
      <c r="Z118" s="32">
        <f t="shared" si="14"/>
        <v>0</v>
      </c>
      <c r="AA118" s="32">
        <f t="shared" si="14"/>
        <v>0</v>
      </c>
      <c r="AB118" s="32">
        <f t="shared" si="14"/>
        <v>0</v>
      </c>
      <c r="AC118" s="32">
        <f t="shared" si="15"/>
        <v>92.926500000000004</v>
      </c>
      <c r="AD118" s="32">
        <f t="shared" si="15"/>
        <v>0</v>
      </c>
      <c r="AE118" s="32">
        <f t="shared" si="15"/>
        <v>0</v>
      </c>
      <c r="AF118" s="32">
        <f t="shared" si="15"/>
        <v>0</v>
      </c>
      <c r="AG118" s="32">
        <f t="shared" si="16"/>
        <v>0</v>
      </c>
      <c r="AH118" s="32">
        <f t="shared" si="22"/>
        <v>0</v>
      </c>
      <c r="AI118" s="32">
        <f t="shared" si="22"/>
        <v>0</v>
      </c>
      <c r="AJ118" s="32">
        <f>VLOOKUP(B118, '[3]Q09 Top-up'!$A$6:$B$392, 2, FALSE)</f>
        <v>20.5</v>
      </c>
      <c r="AK118">
        <f>VLOOKUP(B118, '[3]Q09 Top-up'!$A$6:$C$392, 3, FALSE)</f>
        <v>4</v>
      </c>
      <c r="AN118" s="5">
        <f t="shared" si="13"/>
        <v>4.6067978751183555E-3</v>
      </c>
      <c r="AO118" s="5">
        <f t="shared" si="13"/>
        <v>0</v>
      </c>
      <c r="AP118" s="5">
        <f t="shared" si="13"/>
        <v>0</v>
      </c>
      <c r="AQ118" s="5">
        <f t="shared" si="13"/>
        <v>0</v>
      </c>
      <c r="AR118" s="5">
        <f t="shared" si="11"/>
        <v>0</v>
      </c>
      <c r="AS118" s="5">
        <f t="shared" si="11"/>
        <v>0</v>
      </c>
      <c r="AT118" s="5">
        <f t="shared" si="11"/>
        <v>0</v>
      </c>
      <c r="AU118" s="5">
        <f t="shared" si="11"/>
        <v>0</v>
      </c>
      <c r="AV118" s="5">
        <f t="shared" si="17"/>
        <v>4.0099117982516815E-2</v>
      </c>
      <c r="AW118" s="5">
        <f t="shared" si="17"/>
        <v>0</v>
      </c>
      <c r="AX118" s="5">
        <f t="shared" si="17"/>
        <v>0</v>
      </c>
      <c r="AY118" s="5">
        <f t="shared" si="17"/>
        <v>0</v>
      </c>
      <c r="AZ118" s="5">
        <f t="shared" si="18"/>
        <v>0</v>
      </c>
      <c r="BA118" s="5">
        <f t="shared" si="18"/>
        <v>0</v>
      </c>
      <c r="BB118" s="5">
        <f t="shared" si="18"/>
        <v>0</v>
      </c>
    </row>
    <row r="119" spans="1:54" hidden="1" x14ac:dyDescent="0.35">
      <c r="A119" s="2" t="s">
        <v>8</v>
      </c>
      <c r="B119" s="1" t="s">
        <v>133</v>
      </c>
      <c r="C119" t="str">
        <f>VLOOKUP(B119, [2]Main!$B$3:$D$376, 2, FALSE)</f>
        <v>Outside of MKCC</v>
      </c>
      <c r="D119" t="str">
        <f>VLOOKUP(B119, [2]Main!$B$3:$D$376, 3, FALSE)</f>
        <v>Towcester</v>
      </c>
      <c r="E119" s="5">
        <v>9.5899999999999996E-3</v>
      </c>
      <c r="F119" s="5">
        <v>0</v>
      </c>
      <c r="G119" s="5">
        <v>0</v>
      </c>
      <c r="H119" s="5">
        <v>0</v>
      </c>
      <c r="I119" s="5">
        <v>0</v>
      </c>
      <c r="J119" s="5">
        <v>0</v>
      </c>
      <c r="K119" s="5">
        <v>0</v>
      </c>
      <c r="L119" s="5">
        <v>0</v>
      </c>
      <c r="M119" s="5">
        <v>9.3759999999999996E-2</v>
      </c>
      <c r="N119" s="5">
        <v>0</v>
      </c>
      <c r="O119" s="5">
        <v>0</v>
      </c>
      <c r="P119" s="5">
        <v>0</v>
      </c>
      <c r="Q119" s="5">
        <v>0</v>
      </c>
      <c r="R119" s="5">
        <v>0</v>
      </c>
      <c r="S119" s="5">
        <v>0</v>
      </c>
      <c r="U119" s="32">
        <f t="shared" si="12"/>
        <v>23.974999999999998</v>
      </c>
      <c r="V119" s="32">
        <f t="shared" si="23"/>
        <v>0</v>
      </c>
      <c r="W119" s="32">
        <f t="shared" si="24"/>
        <v>0</v>
      </c>
      <c r="X119" s="32">
        <f t="shared" si="25"/>
        <v>0</v>
      </c>
      <c r="Y119" s="32">
        <f t="shared" si="14"/>
        <v>0</v>
      </c>
      <c r="Z119" s="32">
        <f t="shared" si="14"/>
        <v>0</v>
      </c>
      <c r="AA119" s="32">
        <f t="shared" si="14"/>
        <v>0</v>
      </c>
      <c r="AB119" s="32">
        <f t="shared" si="14"/>
        <v>0</v>
      </c>
      <c r="AC119" s="32">
        <f t="shared" si="15"/>
        <v>234.39999999999998</v>
      </c>
      <c r="AD119" s="32">
        <f t="shared" si="15"/>
        <v>0</v>
      </c>
      <c r="AE119" s="32">
        <f t="shared" si="15"/>
        <v>0</v>
      </c>
      <c r="AF119" s="32">
        <f t="shared" si="15"/>
        <v>0</v>
      </c>
      <c r="AG119" s="32">
        <f t="shared" si="16"/>
        <v>0</v>
      </c>
      <c r="AH119" s="32">
        <f t="shared" si="22"/>
        <v>0</v>
      </c>
      <c r="AI119" s="32">
        <f t="shared" si="22"/>
        <v>0</v>
      </c>
      <c r="AJ119" s="32">
        <f>VLOOKUP(B119, '[3]Q09 Top-up'!$A$6:$B$392, 2, FALSE)</f>
        <v>25</v>
      </c>
      <c r="AK119">
        <f>VLOOKUP(B119, '[3]Q09 Top-up'!$A$6:$C$392, 3, FALSE)</f>
        <v>4</v>
      </c>
      <c r="AN119" s="5">
        <f t="shared" si="13"/>
        <v>1.1611435981493121E-2</v>
      </c>
      <c r="AO119" s="5">
        <f t="shared" si="13"/>
        <v>0</v>
      </c>
      <c r="AP119" s="5">
        <f t="shared" si="13"/>
        <v>0</v>
      </c>
      <c r="AQ119" s="5">
        <f t="shared" si="13"/>
        <v>0</v>
      </c>
      <c r="AR119" s="5">
        <f t="shared" si="11"/>
        <v>0</v>
      </c>
      <c r="AS119" s="5">
        <f t="shared" si="11"/>
        <v>0</v>
      </c>
      <c r="AT119" s="5">
        <f t="shared" si="11"/>
        <v>0</v>
      </c>
      <c r="AU119" s="5">
        <f t="shared" si="11"/>
        <v>0</v>
      </c>
      <c r="AV119" s="5">
        <f t="shared" si="17"/>
        <v>0.10114696297721253</v>
      </c>
      <c r="AW119" s="5">
        <f t="shared" si="17"/>
        <v>0</v>
      </c>
      <c r="AX119" s="5">
        <f t="shared" si="17"/>
        <v>0</v>
      </c>
      <c r="AY119" s="5">
        <f t="shared" si="17"/>
        <v>0</v>
      </c>
      <c r="AZ119" s="5">
        <f t="shared" si="18"/>
        <v>0</v>
      </c>
      <c r="BA119" s="5">
        <f t="shared" si="18"/>
        <v>0</v>
      </c>
      <c r="BB119" s="5">
        <f t="shared" si="18"/>
        <v>0</v>
      </c>
    </row>
    <row r="120" spans="1:54" hidden="1" x14ac:dyDescent="0.35">
      <c r="A120" s="2" t="s">
        <v>9</v>
      </c>
      <c r="B120" s="1" t="s">
        <v>134</v>
      </c>
      <c r="C120" t="str">
        <f>VLOOKUP(B120, [2]Main!$B$3:$D$376, 2, FALSE)</f>
        <v>Outside of MKCC</v>
      </c>
      <c r="D120" t="s">
        <v>1880</v>
      </c>
      <c r="E120" s="5">
        <v>2.9999999999999997E-4</v>
      </c>
      <c r="F120" s="5">
        <v>0</v>
      </c>
      <c r="G120" s="5">
        <v>0</v>
      </c>
      <c r="H120" s="5">
        <v>0</v>
      </c>
      <c r="I120" s="5">
        <v>0</v>
      </c>
      <c r="J120" s="5">
        <v>0</v>
      </c>
      <c r="K120" s="5">
        <v>0</v>
      </c>
      <c r="L120" s="5">
        <v>0</v>
      </c>
      <c r="M120" s="5">
        <v>0</v>
      </c>
      <c r="N120" s="5">
        <v>7.0600000000000003E-3</v>
      </c>
      <c r="O120" s="5">
        <v>0</v>
      </c>
      <c r="P120" s="5">
        <v>0</v>
      </c>
      <c r="Q120" s="5">
        <v>0</v>
      </c>
      <c r="R120" s="5">
        <v>0</v>
      </c>
      <c r="S120" s="5">
        <v>0</v>
      </c>
      <c r="U120" s="32">
        <f t="shared" si="12"/>
        <v>0.3</v>
      </c>
      <c r="V120" s="32">
        <f t="shared" si="23"/>
        <v>0</v>
      </c>
      <c r="W120" s="32">
        <f t="shared" si="24"/>
        <v>0</v>
      </c>
      <c r="X120" s="32">
        <f t="shared" si="25"/>
        <v>0</v>
      </c>
      <c r="Y120" s="32">
        <f t="shared" si="14"/>
        <v>0</v>
      </c>
      <c r="Z120" s="32">
        <f t="shared" si="14"/>
        <v>0</v>
      </c>
      <c r="AA120" s="32">
        <f t="shared" si="14"/>
        <v>0</v>
      </c>
      <c r="AB120" s="32">
        <f t="shared" si="14"/>
        <v>0</v>
      </c>
      <c r="AC120" s="32">
        <f t="shared" si="15"/>
        <v>0</v>
      </c>
      <c r="AD120" s="32">
        <f t="shared" si="15"/>
        <v>7.06</v>
      </c>
      <c r="AE120" s="32">
        <f t="shared" si="15"/>
        <v>0</v>
      </c>
      <c r="AF120" s="32">
        <f t="shared" si="15"/>
        <v>0</v>
      </c>
      <c r="AG120" s="32">
        <f t="shared" si="16"/>
        <v>0</v>
      </c>
      <c r="AH120" s="32">
        <f t="shared" si="22"/>
        <v>0</v>
      </c>
      <c r="AI120" s="32">
        <f t="shared" si="22"/>
        <v>0</v>
      </c>
      <c r="AJ120" s="32">
        <f>VLOOKUP(B120, '[3]Q09 Top-up'!$A$6:$B$392, 2, FALSE)</f>
        <v>10</v>
      </c>
      <c r="AK120">
        <f>VLOOKUP(B120, '[3]Q09 Top-up'!$A$6:$C$392, 3, FALSE)</f>
        <v>1</v>
      </c>
      <c r="AN120" s="5">
        <f t="shared" si="13"/>
        <v>1.452942979957429E-4</v>
      </c>
      <c r="AO120" s="5">
        <f t="shared" si="13"/>
        <v>0</v>
      </c>
      <c r="AP120" s="5">
        <f t="shared" si="13"/>
        <v>0</v>
      </c>
      <c r="AQ120" s="5">
        <f t="shared" si="13"/>
        <v>0</v>
      </c>
      <c r="AR120" s="5">
        <f t="shared" si="11"/>
        <v>0</v>
      </c>
      <c r="AS120" s="5">
        <f t="shared" si="11"/>
        <v>0</v>
      </c>
      <c r="AT120" s="5">
        <f t="shared" si="11"/>
        <v>0</v>
      </c>
      <c r="AU120" s="5">
        <f t="shared" si="11"/>
        <v>0</v>
      </c>
      <c r="AV120" s="5">
        <f t="shared" si="17"/>
        <v>0</v>
      </c>
      <c r="AW120" s="5">
        <f t="shared" si="17"/>
        <v>3.8669001785078348E-3</v>
      </c>
      <c r="AX120" s="5">
        <f t="shared" si="17"/>
        <v>0</v>
      </c>
      <c r="AY120" s="5">
        <f t="shared" si="17"/>
        <v>0</v>
      </c>
      <c r="AZ120" s="5">
        <f t="shared" si="18"/>
        <v>0</v>
      </c>
      <c r="BA120" s="5">
        <f t="shared" si="18"/>
        <v>0</v>
      </c>
      <c r="BB120" s="5">
        <f t="shared" si="18"/>
        <v>0</v>
      </c>
    </row>
    <row r="121" spans="1:54" hidden="1" x14ac:dyDescent="0.35">
      <c r="A121" s="2" t="s">
        <v>9</v>
      </c>
      <c r="B121" s="1" t="s">
        <v>135</v>
      </c>
      <c r="C121" t="str">
        <f>VLOOKUP(B121, [2]Main!$B$3:$D$376, 2, FALSE)</f>
        <v>Newport Pagnell DC</v>
      </c>
      <c r="D121" t="str">
        <f>VLOOKUP(B121, [2]Main!$B$3:$D$376, 3, FALSE)</f>
        <v>Co-Op Food, High Street, Newport Pagnell</v>
      </c>
      <c r="E121" s="5">
        <v>7.3699999999999998E-3</v>
      </c>
      <c r="F121" s="5">
        <v>0</v>
      </c>
      <c r="G121" s="5">
        <v>0</v>
      </c>
      <c r="H121" s="5">
        <v>0</v>
      </c>
      <c r="I121" s="5">
        <v>0</v>
      </c>
      <c r="J121" s="5">
        <v>6.6600000000000001E-3</v>
      </c>
      <c r="K121" s="5">
        <v>0</v>
      </c>
      <c r="L121" s="5">
        <v>0</v>
      </c>
      <c r="M121" s="5">
        <v>0</v>
      </c>
      <c r="N121" s="5">
        <v>0.16569999999999999</v>
      </c>
      <c r="O121" s="5">
        <v>0</v>
      </c>
      <c r="P121" s="5">
        <v>0</v>
      </c>
      <c r="Q121" s="5">
        <v>0</v>
      </c>
      <c r="R121" s="5">
        <v>0</v>
      </c>
      <c r="S121" s="5">
        <v>0</v>
      </c>
      <c r="U121" s="32">
        <f t="shared" si="12"/>
        <v>11.26873</v>
      </c>
      <c r="V121" s="32">
        <f t="shared" si="23"/>
        <v>0</v>
      </c>
      <c r="W121" s="32">
        <f t="shared" si="24"/>
        <v>0</v>
      </c>
      <c r="X121" s="32">
        <f t="shared" si="25"/>
        <v>0</v>
      </c>
      <c r="Y121" s="32">
        <f t="shared" si="14"/>
        <v>0</v>
      </c>
      <c r="Z121" s="32">
        <f t="shared" si="14"/>
        <v>10.18314</v>
      </c>
      <c r="AA121" s="32">
        <f t="shared" si="14"/>
        <v>0</v>
      </c>
      <c r="AB121" s="32">
        <f t="shared" si="14"/>
        <v>0</v>
      </c>
      <c r="AC121" s="32">
        <f t="shared" si="15"/>
        <v>0</v>
      </c>
      <c r="AD121" s="32">
        <f t="shared" si="15"/>
        <v>253.35529999999994</v>
      </c>
      <c r="AE121" s="32">
        <f t="shared" si="15"/>
        <v>0</v>
      </c>
      <c r="AF121" s="32">
        <f t="shared" si="15"/>
        <v>0</v>
      </c>
      <c r="AG121" s="32">
        <f t="shared" si="16"/>
        <v>0</v>
      </c>
      <c r="AH121" s="32">
        <f t="shared" si="22"/>
        <v>0</v>
      </c>
      <c r="AI121" s="32">
        <f t="shared" si="22"/>
        <v>0</v>
      </c>
      <c r="AJ121" s="32">
        <f>VLOOKUP(B121, '[3]Q09 Top-up'!$A$6:$B$392, 2, FALSE)</f>
        <v>15.29</v>
      </c>
      <c r="AK121">
        <f>VLOOKUP(B121, '[3]Q09 Top-up'!$A$6:$C$392, 3, FALSE)</f>
        <v>17</v>
      </c>
      <c r="AN121" s="5">
        <f t="shared" si="13"/>
        <v>5.4576073821785602E-3</v>
      </c>
      <c r="AO121" s="5">
        <f t="shared" si="13"/>
        <v>0</v>
      </c>
      <c r="AP121" s="5">
        <f t="shared" si="13"/>
        <v>0</v>
      </c>
      <c r="AQ121" s="5">
        <f t="shared" si="13"/>
        <v>0</v>
      </c>
      <c r="AR121" s="5">
        <f t="shared" si="11"/>
        <v>0</v>
      </c>
      <c r="AS121" s="5">
        <f t="shared" si="11"/>
        <v>6.1588659846797669E-3</v>
      </c>
      <c r="AT121" s="5">
        <f t="shared" si="11"/>
        <v>0</v>
      </c>
      <c r="AU121" s="5">
        <f t="shared" si="11"/>
        <v>0</v>
      </c>
      <c r="AV121" s="5">
        <f t="shared" si="17"/>
        <v>0</v>
      </c>
      <c r="AW121" s="5">
        <f t="shared" si="17"/>
        <v>0.13876765648667222</v>
      </c>
      <c r="AX121" s="5">
        <f t="shared" si="17"/>
        <v>0</v>
      </c>
      <c r="AY121" s="5">
        <f t="shared" si="17"/>
        <v>0</v>
      </c>
      <c r="AZ121" s="5">
        <f t="shared" si="18"/>
        <v>0</v>
      </c>
      <c r="BA121" s="5">
        <f t="shared" si="18"/>
        <v>0</v>
      </c>
      <c r="BB121" s="5">
        <f t="shared" si="18"/>
        <v>0</v>
      </c>
    </row>
    <row r="122" spans="1:54" hidden="1" x14ac:dyDescent="0.35">
      <c r="A122" s="2" t="s">
        <v>9</v>
      </c>
      <c r="B122" s="1" t="s">
        <v>136</v>
      </c>
      <c r="C122" t="str">
        <f>VLOOKUP(B122, [2]Main!$B$3:$D$376, 2, FALSE)</f>
        <v>Local Centres</v>
      </c>
      <c r="D122" t="str">
        <f>VLOOKUP(B122, [2]Main!$B$3:$D$376, 3, FALSE)</f>
        <v>Other Local Centres</v>
      </c>
      <c r="E122" s="5">
        <v>6.9300000000000004E-3</v>
      </c>
      <c r="F122" s="5">
        <v>0</v>
      </c>
      <c r="G122" s="5">
        <v>0</v>
      </c>
      <c r="H122" s="5">
        <v>0</v>
      </c>
      <c r="I122" s="5">
        <v>0</v>
      </c>
      <c r="J122" s="5">
        <v>0</v>
      </c>
      <c r="K122" s="5">
        <v>0</v>
      </c>
      <c r="L122" s="5">
        <v>0</v>
      </c>
      <c r="M122" s="5">
        <v>0</v>
      </c>
      <c r="N122" s="5">
        <v>0.16150999999999999</v>
      </c>
      <c r="O122" s="5">
        <v>0</v>
      </c>
      <c r="P122" s="5">
        <v>0</v>
      </c>
      <c r="Q122" s="5">
        <v>0</v>
      </c>
      <c r="R122" s="5">
        <v>0</v>
      </c>
      <c r="S122" s="5">
        <v>0</v>
      </c>
      <c r="U122" s="32">
        <f t="shared" si="12"/>
        <v>11.226600000000001</v>
      </c>
      <c r="V122" s="32">
        <f t="shared" si="23"/>
        <v>0</v>
      </c>
      <c r="W122" s="32">
        <f t="shared" si="24"/>
        <v>0</v>
      </c>
      <c r="X122" s="32">
        <f t="shared" si="25"/>
        <v>0</v>
      </c>
      <c r="Y122" s="32">
        <f t="shared" si="14"/>
        <v>0</v>
      </c>
      <c r="Z122" s="32">
        <f t="shared" si="14"/>
        <v>0</v>
      </c>
      <c r="AA122" s="32">
        <f t="shared" si="14"/>
        <v>0</v>
      </c>
      <c r="AB122" s="32">
        <f t="shared" si="14"/>
        <v>0</v>
      </c>
      <c r="AC122" s="32">
        <f t="shared" si="15"/>
        <v>0</v>
      </c>
      <c r="AD122" s="32">
        <f t="shared" si="15"/>
        <v>261.64619999999996</v>
      </c>
      <c r="AE122" s="32">
        <f t="shared" si="15"/>
        <v>0</v>
      </c>
      <c r="AF122" s="32">
        <f t="shared" si="15"/>
        <v>0</v>
      </c>
      <c r="AG122" s="32">
        <f t="shared" si="16"/>
        <v>0</v>
      </c>
      <c r="AH122" s="32">
        <f t="shared" si="22"/>
        <v>0</v>
      </c>
      <c r="AI122" s="32">
        <f t="shared" si="22"/>
        <v>0</v>
      </c>
      <c r="AJ122" s="32">
        <f>VLOOKUP(B122, '[3]Q09 Top-up'!$A$6:$B$392, 2, FALSE)</f>
        <v>16.2</v>
      </c>
      <c r="AK122">
        <f>VLOOKUP(B122, '[3]Q09 Top-up'!$A$6:$C$392, 3, FALSE)</f>
        <v>11</v>
      </c>
      <c r="AN122" s="5">
        <f t="shared" si="13"/>
        <v>5.4372032195966922E-3</v>
      </c>
      <c r="AO122" s="5">
        <f t="shared" si="13"/>
        <v>0</v>
      </c>
      <c r="AP122" s="5">
        <f t="shared" si="13"/>
        <v>0</v>
      </c>
      <c r="AQ122" s="5">
        <f t="shared" si="13"/>
        <v>0</v>
      </c>
      <c r="AR122" s="5">
        <f t="shared" si="11"/>
        <v>0</v>
      </c>
      <c r="AS122" s="5">
        <f t="shared" si="11"/>
        <v>0</v>
      </c>
      <c r="AT122" s="5">
        <f t="shared" si="11"/>
        <v>0</v>
      </c>
      <c r="AU122" s="5">
        <f t="shared" si="11"/>
        <v>0</v>
      </c>
      <c r="AV122" s="5">
        <f t="shared" si="17"/>
        <v>0</v>
      </c>
      <c r="AW122" s="5">
        <f t="shared" si="17"/>
        <v>0.1433087446863876</v>
      </c>
      <c r="AX122" s="5">
        <f t="shared" si="17"/>
        <v>0</v>
      </c>
      <c r="AY122" s="5">
        <f t="shared" si="17"/>
        <v>0</v>
      </c>
      <c r="AZ122" s="5">
        <f t="shared" si="18"/>
        <v>0</v>
      </c>
      <c r="BA122" s="5">
        <f t="shared" si="18"/>
        <v>0</v>
      </c>
      <c r="BB122" s="5">
        <f t="shared" si="18"/>
        <v>0</v>
      </c>
    </row>
    <row r="123" spans="1:54" hidden="1" x14ac:dyDescent="0.35">
      <c r="A123" s="2" t="s">
        <v>9</v>
      </c>
      <c r="B123" s="1" t="s">
        <v>137</v>
      </c>
      <c r="C123" t="str">
        <f>VLOOKUP(B123, [2]Main!$B$3:$D$376, 2, FALSE)</f>
        <v>Newport Pagnell DC</v>
      </c>
      <c r="D123" t="str">
        <f>VLOOKUP(B123, [2]Main!$B$3:$D$376, 3, FALSE)</f>
        <v>Newport Pagnell DC - Other in Centre</v>
      </c>
      <c r="E123" s="5">
        <v>7.7999999999999999E-4</v>
      </c>
      <c r="F123" s="5">
        <v>0</v>
      </c>
      <c r="G123" s="5">
        <v>0</v>
      </c>
      <c r="H123" s="5">
        <v>0</v>
      </c>
      <c r="I123" s="5">
        <v>0</v>
      </c>
      <c r="J123" s="5">
        <v>0</v>
      </c>
      <c r="K123" s="5">
        <v>0</v>
      </c>
      <c r="L123" s="5">
        <v>0</v>
      </c>
      <c r="M123" s="5">
        <v>0</v>
      </c>
      <c r="N123" s="5">
        <v>1.8100000000000002E-2</v>
      </c>
      <c r="O123" s="5">
        <v>0</v>
      </c>
      <c r="P123" s="5">
        <v>0</v>
      </c>
      <c r="Q123" s="5">
        <v>0</v>
      </c>
      <c r="R123" s="5">
        <v>0</v>
      </c>
      <c r="S123" s="5">
        <v>0</v>
      </c>
      <c r="U123" s="32">
        <f t="shared" si="12"/>
        <v>1.3259999999999998</v>
      </c>
      <c r="V123" s="32">
        <f t="shared" si="23"/>
        <v>0</v>
      </c>
      <c r="W123" s="32">
        <f t="shared" si="24"/>
        <v>0</v>
      </c>
      <c r="X123" s="32">
        <f t="shared" si="25"/>
        <v>0</v>
      </c>
      <c r="Y123" s="32">
        <f t="shared" si="14"/>
        <v>0</v>
      </c>
      <c r="Z123" s="32">
        <f t="shared" si="14"/>
        <v>0</v>
      </c>
      <c r="AA123" s="32">
        <f t="shared" si="14"/>
        <v>0</v>
      </c>
      <c r="AB123" s="32">
        <f t="shared" si="14"/>
        <v>0</v>
      </c>
      <c r="AC123" s="32">
        <f t="shared" si="15"/>
        <v>0</v>
      </c>
      <c r="AD123" s="32">
        <f t="shared" si="15"/>
        <v>30.770000000000003</v>
      </c>
      <c r="AE123" s="32">
        <f t="shared" si="15"/>
        <v>0</v>
      </c>
      <c r="AF123" s="32">
        <f t="shared" si="15"/>
        <v>0</v>
      </c>
      <c r="AG123" s="32">
        <f t="shared" si="16"/>
        <v>0</v>
      </c>
      <c r="AH123" s="32">
        <f t="shared" si="22"/>
        <v>0</v>
      </c>
      <c r="AI123" s="32">
        <f t="shared" si="22"/>
        <v>0</v>
      </c>
      <c r="AJ123" s="32">
        <f>VLOOKUP(B123, '[3]Q09 Top-up'!$A$6:$B$392, 2, FALSE)</f>
        <v>17</v>
      </c>
      <c r="AK123">
        <f>VLOOKUP(B123, '[3]Q09 Top-up'!$A$6:$C$392, 3, FALSE)</f>
        <v>1</v>
      </c>
      <c r="AN123" s="5">
        <f t="shared" si="13"/>
        <v>6.4220079714118357E-4</v>
      </c>
      <c r="AO123" s="5">
        <f t="shared" si="13"/>
        <v>0</v>
      </c>
      <c r="AP123" s="5">
        <f t="shared" si="13"/>
        <v>0</v>
      </c>
      <c r="AQ123" s="5">
        <f t="shared" si="13"/>
        <v>0</v>
      </c>
      <c r="AR123" s="5">
        <f t="shared" si="11"/>
        <v>0</v>
      </c>
      <c r="AS123" s="5">
        <f t="shared" si="11"/>
        <v>0</v>
      </c>
      <c r="AT123" s="5">
        <f t="shared" si="11"/>
        <v>0</v>
      </c>
      <c r="AU123" s="5">
        <f t="shared" si="11"/>
        <v>0</v>
      </c>
      <c r="AV123" s="5">
        <f t="shared" si="17"/>
        <v>0</v>
      </c>
      <c r="AW123" s="5">
        <f t="shared" si="17"/>
        <v>1.6853331231258654E-2</v>
      </c>
      <c r="AX123" s="5">
        <f t="shared" si="17"/>
        <v>0</v>
      </c>
      <c r="AY123" s="5">
        <f t="shared" si="17"/>
        <v>0</v>
      </c>
      <c r="AZ123" s="5">
        <f t="shared" si="18"/>
        <v>0</v>
      </c>
      <c r="BA123" s="5">
        <f t="shared" si="18"/>
        <v>0</v>
      </c>
      <c r="BB123" s="5">
        <f t="shared" si="18"/>
        <v>0</v>
      </c>
    </row>
    <row r="124" spans="1:54" hidden="1" x14ac:dyDescent="0.35">
      <c r="A124" s="2" t="s">
        <v>9</v>
      </c>
      <c r="B124" s="1" t="s">
        <v>138</v>
      </c>
      <c r="C124" t="str">
        <f>VLOOKUP(B124, [2]Main!$B$3:$D$376, 2, FALSE)</f>
        <v>Out of Centre</v>
      </c>
      <c r="D124" t="str">
        <f>VLOOKUP(B124, [2]Main!$B$3:$D$376, 3, FALSE)</f>
        <v>OoC - Zone 9</v>
      </c>
      <c r="E124" s="5">
        <v>2.3900000000000002E-3</v>
      </c>
      <c r="F124" s="5">
        <v>0</v>
      </c>
      <c r="G124" s="5">
        <v>0</v>
      </c>
      <c r="H124" s="5">
        <v>0</v>
      </c>
      <c r="I124" s="5">
        <v>0</v>
      </c>
      <c r="J124" s="5">
        <v>0</v>
      </c>
      <c r="K124" s="5">
        <v>0</v>
      </c>
      <c r="L124" s="5">
        <v>0</v>
      </c>
      <c r="M124" s="5">
        <v>0</v>
      </c>
      <c r="N124" s="5">
        <v>5.5690000000000003E-2</v>
      </c>
      <c r="O124" s="5">
        <v>0</v>
      </c>
      <c r="P124" s="5">
        <v>0</v>
      </c>
      <c r="Q124" s="5">
        <v>0</v>
      </c>
      <c r="R124" s="5">
        <v>0</v>
      </c>
      <c r="S124" s="5">
        <v>0</v>
      </c>
      <c r="U124" s="32">
        <f t="shared" si="12"/>
        <v>1.6730000000000003</v>
      </c>
      <c r="V124" s="32">
        <f t="shared" si="23"/>
        <v>0</v>
      </c>
      <c r="W124" s="32">
        <f t="shared" si="24"/>
        <v>0</v>
      </c>
      <c r="X124" s="32">
        <f t="shared" si="25"/>
        <v>0</v>
      </c>
      <c r="Y124" s="32">
        <f t="shared" si="14"/>
        <v>0</v>
      </c>
      <c r="Z124" s="32">
        <f t="shared" si="14"/>
        <v>0</v>
      </c>
      <c r="AA124" s="32">
        <f t="shared" si="14"/>
        <v>0</v>
      </c>
      <c r="AB124" s="32">
        <f t="shared" si="14"/>
        <v>0</v>
      </c>
      <c r="AC124" s="32">
        <f t="shared" si="15"/>
        <v>0</v>
      </c>
      <c r="AD124" s="32">
        <f t="shared" si="15"/>
        <v>38.983000000000004</v>
      </c>
      <c r="AE124" s="32">
        <f t="shared" si="15"/>
        <v>0</v>
      </c>
      <c r="AF124" s="32">
        <f t="shared" si="15"/>
        <v>0</v>
      </c>
      <c r="AG124" s="32">
        <f t="shared" si="16"/>
        <v>0</v>
      </c>
      <c r="AH124" s="32">
        <f t="shared" si="22"/>
        <v>0</v>
      </c>
      <c r="AI124" s="32">
        <f t="shared" si="22"/>
        <v>0</v>
      </c>
      <c r="AJ124" s="32">
        <f>VLOOKUP(B124, '[3]Q09 Top-up'!$A$6:$B$392, 2, FALSE)</f>
        <v>7</v>
      </c>
      <c r="AK124">
        <f>VLOOKUP(B124, '[3]Q09 Top-up'!$A$6:$C$392, 3, FALSE)</f>
        <v>2</v>
      </c>
      <c r="AN124" s="5">
        <f t="shared" si="13"/>
        <v>8.1025786848959317E-4</v>
      </c>
      <c r="AO124" s="5">
        <f t="shared" si="13"/>
        <v>0</v>
      </c>
      <c r="AP124" s="5">
        <f t="shared" si="13"/>
        <v>0</v>
      </c>
      <c r="AQ124" s="5">
        <f t="shared" si="13"/>
        <v>0</v>
      </c>
      <c r="AR124" s="5">
        <f t="shared" si="11"/>
        <v>0</v>
      </c>
      <c r="AS124" s="5">
        <f t="shared" si="11"/>
        <v>0</v>
      </c>
      <c r="AT124" s="5">
        <f t="shared" si="11"/>
        <v>0</v>
      </c>
      <c r="AU124" s="5">
        <f t="shared" si="11"/>
        <v>0</v>
      </c>
      <c r="AV124" s="5">
        <f t="shared" si="17"/>
        <v>0</v>
      </c>
      <c r="AW124" s="5">
        <f t="shared" si="17"/>
        <v>2.1351752076313166E-2</v>
      </c>
      <c r="AX124" s="5">
        <f t="shared" si="17"/>
        <v>0</v>
      </c>
      <c r="AY124" s="5">
        <f t="shared" si="17"/>
        <v>0</v>
      </c>
      <c r="AZ124" s="5">
        <f t="shared" si="18"/>
        <v>0</v>
      </c>
      <c r="BA124" s="5">
        <f t="shared" si="18"/>
        <v>0</v>
      </c>
      <c r="BB124" s="5">
        <f t="shared" si="18"/>
        <v>0</v>
      </c>
    </row>
    <row r="125" spans="1:54" hidden="1" x14ac:dyDescent="0.35">
      <c r="A125" s="2" t="s">
        <v>9</v>
      </c>
      <c r="B125" s="1" t="s">
        <v>139</v>
      </c>
      <c r="C125" t="str">
        <f>VLOOKUP(B125, [2]Main!$B$3:$D$376, 2, FALSE)</f>
        <v>Out of Centre</v>
      </c>
      <c r="D125" t="str">
        <f>VLOOKUP(B125, [2]Main!$B$3:$D$376, 3, FALSE)</f>
        <v>OoC - Zone 9</v>
      </c>
      <c r="E125" s="5">
        <v>1.8600000000000001E-3</v>
      </c>
      <c r="F125" s="5">
        <v>0</v>
      </c>
      <c r="G125" s="5">
        <v>0</v>
      </c>
      <c r="H125" s="5">
        <v>0</v>
      </c>
      <c r="I125" s="5">
        <v>0</v>
      </c>
      <c r="J125" s="5">
        <v>0</v>
      </c>
      <c r="K125" s="5">
        <v>0</v>
      </c>
      <c r="L125" s="5">
        <v>0</v>
      </c>
      <c r="M125" s="5">
        <v>0</v>
      </c>
      <c r="N125" s="5">
        <v>4.326E-2</v>
      </c>
      <c r="O125" s="5">
        <v>0</v>
      </c>
      <c r="P125" s="5">
        <v>0</v>
      </c>
      <c r="Q125" s="5">
        <v>0</v>
      </c>
      <c r="R125" s="5">
        <v>0</v>
      </c>
      <c r="S125" s="5">
        <v>0</v>
      </c>
      <c r="U125" s="32">
        <f t="shared" si="12"/>
        <v>1.3633800000000003</v>
      </c>
      <c r="V125" s="32">
        <f t="shared" si="23"/>
        <v>0</v>
      </c>
      <c r="W125" s="32">
        <f t="shared" si="24"/>
        <v>0</v>
      </c>
      <c r="X125" s="32">
        <f t="shared" si="25"/>
        <v>0</v>
      </c>
      <c r="Y125" s="32">
        <f t="shared" si="14"/>
        <v>0</v>
      </c>
      <c r="Z125" s="32">
        <f t="shared" si="14"/>
        <v>0</v>
      </c>
      <c r="AA125" s="32">
        <f t="shared" si="14"/>
        <v>0</v>
      </c>
      <c r="AB125" s="32">
        <f t="shared" si="14"/>
        <v>0</v>
      </c>
      <c r="AC125" s="32">
        <f t="shared" si="15"/>
        <v>0</v>
      </c>
      <c r="AD125" s="32">
        <f t="shared" si="15"/>
        <v>31.709579999999999</v>
      </c>
      <c r="AE125" s="32">
        <f t="shared" si="15"/>
        <v>0</v>
      </c>
      <c r="AF125" s="32">
        <f t="shared" si="15"/>
        <v>0</v>
      </c>
      <c r="AG125" s="32">
        <f t="shared" si="16"/>
        <v>0</v>
      </c>
      <c r="AH125" s="32">
        <f t="shared" si="22"/>
        <v>0</v>
      </c>
      <c r="AI125" s="32">
        <f t="shared" si="22"/>
        <v>0</v>
      </c>
      <c r="AJ125" s="32">
        <f>VLOOKUP(B125, '[3]Q09 Top-up'!$A$6:$B$392, 2, FALSE)</f>
        <v>7.33</v>
      </c>
      <c r="AK125">
        <f>VLOOKUP(B125, '[3]Q09 Top-up'!$A$6:$C$392, 3, FALSE)</f>
        <v>3</v>
      </c>
      <c r="AN125" s="5">
        <f t="shared" si="13"/>
        <v>6.6030446667145334E-4</v>
      </c>
      <c r="AO125" s="5">
        <f t="shared" si="13"/>
        <v>0</v>
      </c>
      <c r="AP125" s="5">
        <f t="shared" si="13"/>
        <v>0</v>
      </c>
      <c r="AQ125" s="5">
        <f t="shared" si="13"/>
        <v>0</v>
      </c>
      <c r="AR125" s="5">
        <f t="shared" si="11"/>
        <v>0</v>
      </c>
      <c r="AS125" s="5">
        <f t="shared" si="11"/>
        <v>0</v>
      </c>
      <c r="AT125" s="5">
        <f t="shared" si="11"/>
        <v>0</v>
      </c>
      <c r="AU125" s="5">
        <f t="shared" si="11"/>
        <v>0</v>
      </c>
      <c r="AV125" s="5">
        <f t="shared" si="17"/>
        <v>0</v>
      </c>
      <c r="AW125" s="5">
        <f t="shared" si="17"/>
        <v>1.7367957586743411E-2</v>
      </c>
      <c r="AX125" s="5">
        <f t="shared" si="17"/>
        <v>0</v>
      </c>
      <c r="AY125" s="5">
        <f t="shared" si="17"/>
        <v>0</v>
      </c>
      <c r="AZ125" s="5">
        <f t="shared" si="18"/>
        <v>0</v>
      </c>
      <c r="BA125" s="5">
        <f t="shared" si="18"/>
        <v>0</v>
      </c>
      <c r="BB125" s="5">
        <f t="shared" si="18"/>
        <v>0</v>
      </c>
    </row>
    <row r="126" spans="1:54" hidden="1" x14ac:dyDescent="0.35">
      <c r="A126" s="2" t="s">
        <v>9</v>
      </c>
      <c r="B126" s="1" t="s">
        <v>140</v>
      </c>
      <c r="C126" t="str">
        <f>VLOOKUP(B126, [2]Main!$B$3:$D$376, 2, FALSE)</f>
        <v>Out of Centre</v>
      </c>
      <c r="D126" t="str">
        <f>VLOOKUP(B126, [2]Main!$B$3:$D$376, 3, FALSE)</f>
        <v>OoC - Zone 9</v>
      </c>
      <c r="E126" s="5">
        <v>2.9999999999999997E-4</v>
      </c>
      <c r="F126" s="5">
        <v>0</v>
      </c>
      <c r="G126" s="5">
        <v>0</v>
      </c>
      <c r="H126" s="5">
        <v>0</v>
      </c>
      <c r="I126" s="5">
        <v>0</v>
      </c>
      <c r="J126" s="5">
        <v>0</v>
      </c>
      <c r="K126" s="5">
        <v>0</v>
      </c>
      <c r="L126" s="5">
        <v>0</v>
      </c>
      <c r="M126" s="5">
        <v>0</v>
      </c>
      <c r="N126" s="5">
        <v>7.0600000000000003E-3</v>
      </c>
      <c r="O126" s="5">
        <v>0</v>
      </c>
      <c r="P126" s="5">
        <v>0</v>
      </c>
      <c r="Q126" s="5">
        <v>0</v>
      </c>
      <c r="R126" s="5">
        <v>0</v>
      </c>
      <c r="S126" s="5">
        <v>0</v>
      </c>
      <c r="U126" s="32">
        <f t="shared" si="12"/>
        <v>0.75</v>
      </c>
      <c r="V126" s="32">
        <f t="shared" si="23"/>
        <v>0</v>
      </c>
      <c r="W126" s="32">
        <f t="shared" si="24"/>
        <v>0</v>
      </c>
      <c r="X126" s="32">
        <f t="shared" si="25"/>
        <v>0</v>
      </c>
      <c r="Y126" s="32">
        <f t="shared" si="14"/>
        <v>0</v>
      </c>
      <c r="Z126" s="32">
        <f t="shared" si="14"/>
        <v>0</v>
      </c>
      <c r="AA126" s="32">
        <f t="shared" si="14"/>
        <v>0</v>
      </c>
      <c r="AB126" s="32">
        <f t="shared" si="14"/>
        <v>0</v>
      </c>
      <c r="AC126" s="32">
        <f t="shared" si="15"/>
        <v>0</v>
      </c>
      <c r="AD126" s="32">
        <f t="shared" si="15"/>
        <v>17.650000000000002</v>
      </c>
      <c r="AE126" s="32">
        <f t="shared" si="15"/>
        <v>0</v>
      </c>
      <c r="AF126" s="32">
        <f t="shared" si="15"/>
        <v>0</v>
      </c>
      <c r="AG126" s="32">
        <f t="shared" si="16"/>
        <v>0</v>
      </c>
      <c r="AH126" s="32">
        <f t="shared" si="22"/>
        <v>0</v>
      </c>
      <c r="AI126" s="32">
        <f t="shared" si="22"/>
        <v>0</v>
      </c>
      <c r="AJ126" s="32">
        <f>VLOOKUP(B126, '[3]Q09 Top-up'!$A$6:$B$392, 2, FALSE)</f>
        <v>25</v>
      </c>
      <c r="AK126">
        <f>VLOOKUP(B126, '[3]Q09 Top-up'!$A$6:$C$392, 3, FALSE)</f>
        <v>1</v>
      </c>
      <c r="AN126" s="5">
        <f t="shared" si="13"/>
        <v>3.6323574498935731E-4</v>
      </c>
      <c r="AO126" s="5">
        <f t="shared" si="13"/>
        <v>0</v>
      </c>
      <c r="AP126" s="5">
        <f t="shared" si="13"/>
        <v>0</v>
      </c>
      <c r="AQ126" s="5">
        <f t="shared" si="13"/>
        <v>0</v>
      </c>
      <c r="AR126" s="5">
        <f t="shared" si="11"/>
        <v>0</v>
      </c>
      <c r="AS126" s="5">
        <f t="shared" si="11"/>
        <v>0</v>
      </c>
      <c r="AT126" s="5">
        <f t="shared" si="11"/>
        <v>0</v>
      </c>
      <c r="AU126" s="5">
        <f t="shared" si="11"/>
        <v>0</v>
      </c>
      <c r="AV126" s="5">
        <f t="shared" si="17"/>
        <v>0</v>
      </c>
      <c r="AW126" s="5">
        <f t="shared" si="17"/>
        <v>9.6672504462695878E-3</v>
      </c>
      <c r="AX126" s="5">
        <f t="shared" si="17"/>
        <v>0</v>
      </c>
      <c r="AY126" s="5">
        <f t="shared" si="17"/>
        <v>0</v>
      </c>
      <c r="AZ126" s="5">
        <f t="shared" si="18"/>
        <v>0</v>
      </c>
      <c r="BA126" s="5">
        <f t="shared" si="18"/>
        <v>0</v>
      </c>
      <c r="BB126" s="5">
        <f t="shared" si="18"/>
        <v>0</v>
      </c>
    </row>
    <row r="127" spans="1:54" hidden="1" x14ac:dyDescent="0.35">
      <c r="A127" s="2" t="s">
        <v>9</v>
      </c>
      <c r="B127" s="1" t="s">
        <v>141</v>
      </c>
      <c r="C127" t="str">
        <f>VLOOKUP(B127, [2]Main!$B$3:$D$376, 2, FALSE)</f>
        <v>Out of Centre</v>
      </c>
      <c r="D127" t="str">
        <f>VLOOKUP(B127, [2]Main!$B$3:$D$376, 3, FALSE)</f>
        <v>OoC - Zone 9</v>
      </c>
      <c r="E127" s="5">
        <v>7.7999999999999999E-4</v>
      </c>
      <c r="F127" s="5">
        <v>0</v>
      </c>
      <c r="G127" s="5">
        <v>0</v>
      </c>
      <c r="H127" s="5">
        <v>0</v>
      </c>
      <c r="I127" s="5">
        <v>0</v>
      </c>
      <c r="J127" s="5">
        <v>0</v>
      </c>
      <c r="K127" s="5">
        <v>0</v>
      </c>
      <c r="L127" s="5">
        <v>0</v>
      </c>
      <c r="M127" s="5">
        <v>0</v>
      </c>
      <c r="N127" s="5">
        <v>1.8100000000000002E-2</v>
      </c>
      <c r="O127" s="5">
        <v>0</v>
      </c>
      <c r="P127" s="5">
        <v>0</v>
      </c>
      <c r="Q127" s="5">
        <v>0</v>
      </c>
      <c r="R127" s="5">
        <v>0</v>
      </c>
      <c r="S127" s="5">
        <v>0</v>
      </c>
      <c r="U127" s="32">
        <f t="shared" si="12"/>
        <v>0.77999999999999992</v>
      </c>
      <c r="V127" s="32">
        <f t="shared" si="23"/>
        <v>0</v>
      </c>
      <c r="W127" s="32">
        <f t="shared" si="24"/>
        <v>0</v>
      </c>
      <c r="X127" s="32">
        <f t="shared" si="25"/>
        <v>0</v>
      </c>
      <c r="Y127" s="32">
        <f t="shared" si="14"/>
        <v>0</v>
      </c>
      <c r="Z127" s="32">
        <f t="shared" si="14"/>
        <v>0</v>
      </c>
      <c r="AA127" s="32">
        <f t="shared" si="14"/>
        <v>0</v>
      </c>
      <c r="AB127" s="32">
        <f t="shared" si="14"/>
        <v>0</v>
      </c>
      <c r="AC127" s="32">
        <f t="shared" si="15"/>
        <v>0</v>
      </c>
      <c r="AD127" s="32">
        <f t="shared" si="15"/>
        <v>18.100000000000001</v>
      </c>
      <c r="AE127" s="32">
        <f t="shared" si="15"/>
        <v>0</v>
      </c>
      <c r="AF127" s="32">
        <f t="shared" si="15"/>
        <v>0</v>
      </c>
      <c r="AG127" s="32">
        <f t="shared" si="16"/>
        <v>0</v>
      </c>
      <c r="AH127" s="32">
        <f t="shared" si="22"/>
        <v>0</v>
      </c>
      <c r="AI127" s="32">
        <f t="shared" si="22"/>
        <v>0</v>
      </c>
      <c r="AJ127" s="32">
        <f>VLOOKUP(B127, '[3]Q09 Top-up'!$A$6:$B$392, 2, FALSE)</f>
        <v>10</v>
      </c>
      <c r="AK127">
        <f>VLOOKUP(B127, '[3]Q09 Top-up'!$A$6:$C$392, 3, FALSE)</f>
        <v>1</v>
      </c>
      <c r="AN127" s="5">
        <f t="shared" si="13"/>
        <v>3.7776517478893155E-4</v>
      </c>
      <c r="AO127" s="5">
        <f t="shared" si="13"/>
        <v>0</v>
      </c>
      <c r="AP127" s="5">
        <f t="shared" si="13"/>
        <v>0</v>
      </c>
      <c r="AQ127" s="5">
        <f t="shared" si="13"/>
        <v>0</v>
      </c>
      <c r="AR127" s="5">
        <f t="shared" si="11"/>
        <v>0</v>
      </c>
      <c r="AS127" s="5">
        <f t="shared" si="11"/>
        <v>0</v>
      </c>
      <c r="AT127" s="5">
        <f t="shared" si="11"/>
        <v>0</v>
      </c>
      <c r="AU127" s="5">
        <f t="shared" si="11"/>
        <v>0</v>
      </c>
      <c r="AV127" s="5">
        <f t="shared" si="17"/>
        <v>0</v>
      </c>
      <c r="AW127" s="5">
        <f t="shared" si="17"/>
        <v>9.9137242536815606E-3</v>
      </c>
      <c r="AX127" s="5">
        <f t="shared" si="17"/>
        <v>0</v>
      </c>
      <c r="AY127" s="5">
        <f t="shared" si="17"/>
        <v>0</v>
      </c>
      <c r="AZ127" s="5">
        <f t="shared" si="18"/>
        <v>0</v>
      </c>
      <c r="BA127" s="5">
        <f t="shared" si="18"/>
        <v>0</v>
      </c>
      <c r="BB127" s="5">
        <f t="shared" si="18"/>
        <v>0</v>
      </c>
    </row>
    <row r="128" spans="1:54" hidden="1" x14ac:dyDescent="0.35">
      <c r="A128" s="2" t="s">
        <v>9</v>
      </c>
      <c r="B128" s="1" t="s">
        <v>142</v>
      </c>
      <c r="C128" t="str">
        <f>VLOOKUP(B128, [2]Main!$B$3:$D$376, 2, FALSE)</f>
        <v>Out of Centre</v>
      </c>
      <c r="D128" t="str">
        <f>VLOOKUP(B128, [2]Main!$B$3:$D$376, 3, FALSE)</f>
        <v>OoC - Zone 9</v>
      </c>
      <c r="E128" s="5">
        <v>6.0999999999999997E-4</v>
      </c>
      <c r="F128" s="5">
        <v>0</v>
      </c>
      <c r="G128" s="5">
        <v>0</v>
      </c>
      <c r="H128" s="5">
        <v>0</v>
      </c>
      <c r="I128" s="5">
        <v>0</v>
      </c>
      <c r="J128" s="5">
        <v>0</v>
      </c>
      <c r="K128" s="5">
        <v>0</v>
      </c>
      <c r="L128" s="5">
        <v>0</v>
      </c>
      <c r="M128" s="5">
        <v>0</v>
      </c>
      <c r="N128" s="5">
        <v>1.4149999999999999E-2</v>
      </c>
      <c r="O128" s="5">
        <v>0</v>
      </c>
      <c r="P128" s="5">
        <v>0</v>
      </c>
      <c r="Q128" s="5">
        <v>0</v>
      </c>
      <c r="R128" s="5">
        <v>0</v>
      </c>
      <c r="S128" s="5">
        <v>0</v>
      </c>
      <c r="U128" s="32">
        <f t="shared" si="12"/>
        <v>0.48799999999999999</v>
      </c>
      <c r="V128" s="32">
        <f t="shared" si="23"/>
        <v>0</v>
      </c>
      <c r="W128" s="32">
        <f t="shared" si="24"/>
        <v>0</v>
      </c>
      <c r="X128" s="32">
        <f t="shared" si="25"/>
        <v>0</v>
      </c>
      <c r="Y128" s="32">
        <f t="shared" si="14"/>
        <v>0</v>
      </c>
      <c r="Z128" s="32">
        <f t="shared" si="14"/>
        <v>0</v>
      </c>
      <c r="AA128" s="32">
        <f t="shared" si="14"/>
        <v>0</v>
      </c>
      <c r="AB128" s="32">
        <f t="shared" si="14"/>
        <v>0</v>
      </c>
      <c r="AC128" s="32">
        <f t="shared" si="15"/>
        <v>0</v>
      </c>
      <c r="AD128" s="32">
        <f t="shared" si="15"/>
        <v>11.32</v>
      </c>
      <c r="AE128" s="32">
        <f t="shared" si="15"/>
        <v>0</v>
      </c>
      <c r="AF128" s="32">
        <f t="shared" si="15"/>
        <v>0</v>
      </c>
      <c r="AG128" s="32">
        <f t="shared" si="16"/>
        <v>0</v>
      </c>
      <c r="AH128" s="32">
        <f t="shared" si="22"/>
        <v>0</v>
      </c>
      <c r="AI128" s="32">
        <f t="shared" si="22"/>
        <v>0</v>
      </c>
      <c r="AJ128" s="32">
        <f>VLOOKUP(B128, '[3]Q09 Top-up'!$A$6:$B$392, 2, FALSE)</f>
        <v>8</v>
      </c>
      <c r="AK128">
        <f>VLOOKUP(B128, '[3]Q09 Top-up'!$A$6:$C$392, 3, FALSE)</f>
        <v>2</v>
      </c>
      <c r="AN128" s="5">
        <f t="shared" si="13"/>
        <v>2.3634539140640848E-4</v>
      </c>
      <c r="AO128" s="5">
        <f t="shared" si="13"/>
        <v>0</v>
      </c>
      <c r="AP128" s="5">
        <f t="shared" si="13"/>
        <v>0</v>
      </c>
      <c r="AQ128" s="5">
        <f t="shared" si="13"/>
        <v>0</v>
      </c>
      <c r="AR128" s="5">
        <f t="shared" si="11"/>
        <v>0</v>
      </c>
      <c r="AS128" s="5">
        <f t="shared" si="11"/>
        <v>0</v>
      </c>
      <c r="AT128" s="5">
        <f t="shared" si="11"/>
        <v>0</v>
      </c>
      <c r="AU128" s="5">
        <f t="shared" si="11"/>
        <v>0</v>
      </c>
      <c r="AV128" s="5">
        <f t="shared" si="17"/>
        <v>0</v>
      </c>
      <c r="AW128" s="5">
        <f t="shared" si="17"/>
        <v>6.2001855553411745E-3</v>
      </c>
      <c r="AX128" s="5">
        <f t="shared" si="17"/>
        <v>0</v>
      </c>
      <c r="AY128" s="5">
        <f t="shared" si="17"/>
        <v>0</v>
      </c>
      <c r="AZ128" s="5">
        <f t="shared" si="18"/>
        <v>0</v>
      </c>
      <c r="BA128" s="5">
        <f t="shared" si="18"/>
        <v>0</v>
      </c>
      <c r="BB128" s="5">
        <f t="shared" si="18"/>
        <v>0</v>
      </c>
    </row>
    <row r="129" spans="1:54" hidden="1" x14ac:dyDescent="0.35">
      <c r="A129" s="2" t="s">
        <v>9</v>
      </c>
      <c r="B129" s="1" t="s">
        <v>143</v>
      </c>
      <c r="C129" t="str">
        <f>VLOOKUP(B129, [2]Main!$B$3:$D$376, 2, FALSE)</f>
        <v>Out of Centre</v>
      </c>
      <c r="D129" t="str">
        <f>VLOOKUP(B129, [2]Main!$B$3:$D$376, 3, FALSE)</f>
        <v>OoC - Zone 9</v>
      </c>
      <c r="E129" s="5">
        <v>9.1E-4</v>
      </c>
      <c r="F129" s="5">
        <v>0</v>
      </c>
      <c r="G129" s="5">
        <v>0</v>
      </c>
      <c r="H129" s="5">
        <v>0</v>
      </c>
      <c r="I129" s="5">
        <v>0</v>
      </c>
      <c r="J129" s="5">
        <v>0</v>
      </c>
      <c r="K129" s="5">
        <v>0</v>
      </c>
      <c r="L129" s="5">
        <v>0</v>
      </c>
      <c r="M129" s="5">
        <v>0</v>
      </c>
      <c r="N129" s="5">
        <v>2.121E-2</v>
      </c>
      <c r="O129" s="5">
        <v>0</v>
      </c>
      <c r="P129" s="5">
        <v>0</v>
      </c>
      <c r="Q129" s="5">
        <v>0</v>
      </c>
      <c r="R129" s="5">
        <v>0</v>
      </c>
      <c r="S129" s="5">
        <v>0</v>
      </c>
      <c r="U129" s="32">
        <f t="shared" si="12"/>
        <v>1.30403</v>
      </c>
      <c r="V129" s="32">
        <f t="shared" si="23"/>
        <v>0</v>
      </c>
      <c r="W129" s="32">
        <f t="shared" si="24"/>
        <v>0</v>
      </c>
      <c r="X129" s="32">
        <f t="shared" si="25"/>
        <v>0</v>
      </c>
      <c r="Y129" s="32">
        <f t="shared" si="14"/>
        <v>0</v>
      </c>
      <c r="Z129" s="32">
        <f t="shared" si="14"/>
        <v>0</v>
      </c>
      <c r="AA129" s="32">
        <f t="shared" si="14"/>
        <v>0</v>
      </c>
      <c r="AB129" s="32">
        <f t="shared" si="14"/>
        <v>0</v>
      </c>
      <c r="AC129" s="32">
        <f t="shared" si="15"/>
        <v>0</v>
      </c>
      <c r="AD129" s="32">
        <f t="shared" si="15"/>
        <v>30.393930000000001</v>
      </c>
      <c r="AE129" s="32">
        <f t="shared" si="15"/>
        <v>0</v>
      </c>
      <c r="AF129" s="32">
        <f t="shared" si="15"/>
        <v>0</v>
      </c>
      <c r="AG129" s="32">
        <f t="shared" si="16"/>
        <v>0</v>
      </c>
      <c r="AH129" s="32">
        <f t="shared" si="22"/>
        <v>0</v>
      </c>
      <c r="AI129" s="32">
        <f t="shared" si="22"/>
        <v>0</v>
      </c>
      <c r="AJ129" s="32">
        <f>VLOOKUP(B129, '[3]Q09 Top-up'!$A$6:$B$392, 2, FALSE)</f>
        <v>14.33</v>
      </c>
      <c r="AK129">
        <f>VLOOKUP(B129, '[3]Q09 Top-up'!$A$6:$C$392, 3, FALSE)</f>
        <v>3</v>
      </c>
      <c r="AN129" s="5">
        <f t="shared" si="13"/>
        <v>6.3156041138462881E-4</v>
      </c>
      <c r="AO129" s="5">
        <f t="shared" si="13"/>
        <v>0</v>
      </c>
      <c r="AP129" s="5">
        <f t="shared" si="13"/>
        <v>0</v>
      </c>
      <c r="AQ129" s="5">
        <f t="shared" si="13"/>
        <v>0</v>
      </c>
      <c r="AR129" s="5">
        <f t="shared" ref="AR129:AU192" si="26">Y129/Y$383</f>
        <v>0</v>
      </c>
      <c r="AS129" s="5">
        <f t="shared" si="26"/>
        <v>0</v>
      </c>
      <c r="AT129" s="5">
        <f t="shared" si="26"/>
        <v>0</v>
      </c>
      <c r="AU129" s="5">
        <f t="shared" si="26"/>
        <v>0</v>
      </c>
      <c r="AV129" s="5">
        <f t="shared" si="17"/>
        <v>0</v>
      </c>
      <c r="AW129" s="5">
        <f t="shared" si="17"/>
        <v>1.6647350331806608E-2</v>
      </c>
      <c r="AX129" s="5">
        <f t="shared" si="17"/>
        <v>0</v>
      </c>
      <c r="AY129" s="5">
        <f t="shared" si="17"/>
        <v>0</v>
      </c>
      <c r="AZ129" s="5">
        <f t="shared" si="18"/>
        <v>0</v>
      </c>
      <c r="BA129" s="5">
        <f t="shared" si="18"/>
        <v>0</v>
      </c>
      <c r="BB129" s="5">
        <f t="shared" si="18"/>
        <v>0</v>
      </c>
    </row>
    <row r="130" spans="1:54" hidden="1" x14ac:dyDescent="0.35">
      <c r="A130" s="2" t="s">
        <v>9</v>
      </c>
      <c r="B130" s="1" t="s">
        <v>144</v>
      </c>
      <c r="C130" t="str">
        <f>VLOOKUP(B130, [2]Main!$B$3:$D$376, 2, FALSE)</f>
        <v>Local Centres</v>
      </c>
      <c r="D130" t="str">
        <f>VLOOKUP(B130, [2]Main!$B$3:$D$376, 3, FALSE)</f>
        <v>Other Local Centres</v>
      </c>
      <c r="E130" s="5">
        <v>9.1E-4</v>
      </c>
      <c r="F130" s="5">
        <v>0</v>
      </c>
      <c r="G130" s="5">
        <v>0</v>
      </c>
      <c r="H130" s="5">
        <v>0</v>
      </c>
      <c r="I130" s="5">
        <v>0</v>
      </c>
      <c r="J130" s="5">
        <v>0</v>
      </c>
      <c r="K130" s="5">
        <v>0</v>
      </c>
      <c r="L130" s="5">
        <v>0</v>
      </c>
      <c r="M130" s="5">
        <v>0</v>
      </c>
      <c r="N130" s="5">
        <v>2.121E-2</v>
      </c>
      <c r="O130" s="5">
        <v>0</v>
      </c>
      <c r="P130" s="5">
        <v>0</v>
      </c>
      <c r="Q130" s="5">
        <v>0</v>
      </c>
      <c r="R130" s="5">
        <v>0</v>
      </c>
      <c r="S130" s="5">
        <v>0</v>
      </c>
      <c r="U130" s="32">
        <f t="shared" si="12"/>
        <v>0.63700000000000001</v>
      </c>
      <c r="V130" s="32">
        <f t="shared" si="23"/>
        <v>0</v>
      </c>
      <c r="W130" s="32">
        <f t="shared" si="24"/>
        <v>0</v>
      </c>
      <c r="X130" s="32">
        <f t="shared" si="25"/>
        <v>0</v>
      </c>
      <c r="Y130" s="32">
        <f t="shared" si="14"/>
        <v>0</v>
      </c>
      <c r="Z130" s="32">
        <f t="shared" si="14"/>
        <v>0</v>
      </c>
      <c r="AA130" s="32">
        <f t="shared" si="14"/>
        <v>0</v>
      </c>
      <c r="AB130" s="32">
        <f t="shared" si="14"/>
        <v>0</v>
      </c>
      <c r="AC130" s="32">
        <f t="shared" si="15"/>
        <v>0</v>
      </c>
      <c r="AD130" s="32">
        <f t="shared" si="15"/>
        <v>14.847</v>
      </c>
      <c r="AE130" s="32">
        <f t="shared" si="15"/>
        <v>0</v>
      </c>
      <c r="AF130" s="32">
        <f t="shared" si="15"/>
        <v>0</v>
      </c>
      <c r="AG130" s="32">
        <f t="shared" si="16"/>
        <v>0</v>
      </c>
      <c r="AH130" s="32">
        <f t="shared" si="22"/>
        <v>0</v>
      </c>
      <c r="AI130" s="32">
        <f t="shared" si="22"/>
        <v>0</v>
      </c>
      <c r="AJ130" s="32">
        <f>VLOOKUP(B130, '[3]Q09 Top-up'!$A$6:$B$392, 2, FALSE)</f>
        <v>7</v>
      </c>
      <c r="AK130">
        <f>VLOOKUP(B130, '[3]Q09 Top-up'!$A$6:$C$392, 3, FALSE)</f>
        <v>3</v>
      </c>
      <c r="AN130" s="5">
        <f t="shared" si="13"/>
        <v>3.0850822607762747E-4</v>
      </c>
      <c r="AO130" s="5">
        <f t="shared" si="13"/>
        <v>0</v>
      </c>
      <c r="AP130" s="5">
        <f t="shared" si="13"/>
        <v>0</v>
      </c>
      <c r="AQ130" s="5">
        <f t="shared" si="13"/>
        <v>0</v>
      </c>
      <c r="AR130" s="5">
        <f t="shared" si="26"/>
        <v>0</v>
      </c>
      <c r="AS130" s="5">
        <f t="shared" si="26"/>
        <v>0</v>
      </c>
      <c r="AT130" s="5">
        <f t="shared" si="26"/>
        <v>0</v>
      </c>
      <c r="AU130" s="5">
        <f t="shared" si="26"/>
        <v>0</v>
      </c>
      <c r="AV130" s="5">
        <f t="shared" si="17"/>
        <v>0</v>
      </c>
      <c r="AW130" s="5">
        <f t="shared" si="17"/>
        <v>8.1319924858790117E-3</v>
      </c>
      <c r="AX130" s="5">
        <f t="shared" si="17"/>
        <v>0</v>
      </c>
      <c r="AY130" s="5">
        <f t="shared" si="17"/>
        <v>0</v>
      </c>
      <c r="AZ130" s="5">
        <f t="shared" si="18"/>
        <v>0</v>
      </c>
      <c r="BA130" s="5">
        <f t="shared" si="18"/>
        <v>0</v>
      </c>
      <c r="BB130" s="5">
        <f t="shared" si="18"/>
        <v>0</v>
      </c>
    </row>
    <row r="131" spans="1:54" hidden="1" x14ac:dyDescent="0.35">
      <c r="A131" s="2" t="s">
        <v>9</v>
      </c>
      <c r="B131" s="1" t="s">
        <v>145</v>
      </c>
      <c r="C131" t="str">
        <f>VLOOKUP(B131, [2]Main!$B$3:$D$376, 2, FALSE)</f>
        <v>Out of Centre</v>
      </c>
      <c r="D131" t="str">
        <f>VLOOKUP(B131, [2]Main!$B$3:$D$376, 3, FALSE)</f>
        <v>OoC - Zone 9</v>
      </c>
      <c r="E131" s="5">
        <v>7.7999999999999999E-4</v>
      </c>
      <c r="F131" s="5">
        <v>0</v>
      </c>
      <c r="G131" s="5">
        <v>0</v>
      </c>
      <c r="H131" s="5">
        <v>0</v>
      </c>
      <c r="I131" s="5">
        <v>0</v>
      </c>
      <c r="J131" s="5">
        <v>0</v>
      </c>
      <c r="K131" s="5">
        <v>0</v>
      </c>
      <c r="L131" s="5">
        <v>0</v>
      </c>
      <c r="M131" s="5">
        <v>0</v>
      </c>
      <c r="N131" s="5">
        <v>1.8100000000000002E-2</v>
      </c>
      <c r="O131" s="5">
        <v>0</v>
      </c>
      <c r="P131" s="5">
        <v>0</v>
      </c>
      <c r="Q131" s="5">
        <v>0</v>
      </c>
      <c r="R131" s="5">
        <v>0</v>
      </c>
      <c r="S131" s="5">
        <v>0</v>
      </c>
      <c r="U131" s="32">
        <f t="shared" si="12"/>
        <v>2.8860000000000001</v>
      </c>
      <c r="V131" s="32">
        <f t="shared" si="23"/>
        <v>0</v>
      </c>
      <c r="W131" s="32">
        <f t="shared" si="24"/>
        <v>0</v>
      </c>
      <c r="X131" s="32">
        <f t="shared" si="25"/>
        <v>0</v>
      </c>
      <c r="Y131" s="32">
        <f t="shared" si="14"/>
        <v>0</v>
      </c>
      <c r="Z131" s="32">
        <f t="shared" si="14"/>
        <v>0</v>
      </c>
      <c r="AA131" s="32">
        <f t="shared" si="14"/>
        <v>0</v>
      </c>
      <c r="AB131" s="32">
        <f t="shared" si="14"/>
        <v>0</v>
      </c>
      <c r="AC131" s="32">
        <f t="shared" si="15"/>
        <v>0</v>
      </c>
      <c r="AD131" s="32">
        <f t="shared" si="15"/>
        <v>66.970000000000013</v>
      </c>
      <c r="AE131" s="32">
        <f t="shared" si="15"/>
        <v>0</v>
      </c>
      <c r="AF131" s="32">
        <f t="shared" si="15"/>
        <v>0</v>
      </c>
      <c r="AG131" s="32">
        <f t="shared" si="16"/>
        <v>0</v>
      </c>
      <c r="AH131" s="32">
        <f t="shared" si="22"/>
        <v>0</v>
      </c>
      <c r="AI131" s="32">
        <f t="shared" si="22"/>
        <v>0</v>
      </c>
      <c r="AJ131" s="32">
        <f>VLOOKUP(B131, '[3]Q09 Top-up'!$A$6:$B$392, 2, FALSE)</f>
        <v>37</v>
      </c>
      <c r="AK131">
        <f>VLOOKUP(B131, '[3]Q09 Top-up'!$A$6:$C$392, 3, FALSE)</f>
        <v>1</v>
      </c>
      <c r="AN131" s="5">
        <f t="shared" si="13"/>
        <v>1.397731146719047E-3</v>
      </c>
      <c r="AO131" s="5">
        <f t="shared" si="13"/>
        <v>0</v>
      </c>
      <c r="AP131" s="5">
        <f t="shared" si="13"/>
        <v>0</v>
      </c>
      <c r="AQ131" s="5">
        <f t="shared" si="13"/>
        <v>0</v>
      </c>
      <c r="AR131" s="5">
        <f t="shared" si="26"/>
        <v>0</v>
      </c>
      <c r="AS131" s="5">
        <f t="shared" si="26"/>
        <v>0</v>
      </c>
      <c r="AT131" s="5">
        <f t="shared" si="26"/>
        <v>0</v>
      </c>
      <c r="AU131" s="5">
        <f t="shared" si="26"/>
        <v>0</v>
      </c>
      <c r="AV131" s="5">
        <f t="shared" si="17"/>
        <v>0</v>
      </c>
      <c r="AW131" s="5">
        <f t="shared" si="17"/>
        <v>3.6680779738621778E-2</v>
      </c>
      <c r="AX131" s="5">
        <f t="shared" si="17"/>
        <v>0</v>
      </c>
      <c r="AY131" s="5">
        <f t="shared" si="17"/>
        <v>0</v>
      </c>
      <c r="AZ131" s="5">
        <f t="shared" si="18"/>
        <v>0</v>
      </c>
      <c r="BA131" s="5">
        <f t="shared" si="18"/>
        <v>0</v>
      </c>
      <c r="BB131" s="5">
        <f t="shared" si="18"/>
        <v>0</v>
      </c>
    </row>
    <row r="132" spans="1:54" hidden="1" x14ac:dyDescent="0.35">
      <c r="A132" s="2" t="s">
        <v>10</v>
      </c>
      <c r="B132" s="1" t="s">
        <v>146</v>
      </c>
      <c r="C132" t="str">
        <f>VLOOKUP(B132, [2]Main!$B$3:$D$376, 2, FALSE)</f>
        <v>Olney DC</v>
      </c>
      <c r="D132" t="str">
        <f>VLOOKUP(B132, [2]Main!$B$3:$D$376, 3, FALSE)</f>
        <v>Olney DC - Other in Centre</v>
      </c>
      <c r="E132" s="5">
        <v>2.5000000000000001E-4</v>
      </c>
      <c r="F132" s="5">
        <v>0</v>
      </c>
      <c r="G132" s="5">
        <v>0</v>
      </c>
      <c r="H132" s="5">
        <v>0</v>
      </c>
      <c r="I132" s="5">
        <v>0</v>
      </c>
      <c r="J132" s="5">
        <v>0</v>
      </c>
      <c r="K132" s="5">
        <v>0</v>
      </c>
      <c r="L132" s="5">
        <v>0</v>
      </c>
      <c r="M132" s="5">
        <v>0</v>
      </c>
      <c r="N132" s="5">
        <v>0</v>
      </c>
      <c r="O132" s="5">
        <v>1.576E-2</v>
      </c>
      <c r="P132" s="5">
        <v>0</v>
      </c>
      <c r="Q132" s="5">
        <v>0</v>
      </c>
      <c r="R132" s="5">
        <v>0</v>
      </c>
      <c r="S132" s="5">
        <v>0</v>
      </c>
      <c r="U132" s="32">
        <f t="shared" si="12"/>
        <v>0.13749999999999998</v>
      </c>
      <c r="V132" s="32">
        <f t="shared" si="23"/>
        <v>0</v>
      </c>
      <c r="W132" s="32">
        <f t="shared" si="24"/>
        <v>0</v>
      </c>
      <c r="X132" s="32">
        <f t="shared" si="25"/>
        <v>0</v>
      </c>
      <c r="Y132" s="32">
        <f t="shared" si="14"/>
        <v>0</v>
      </c>
      <c r="Z132" s="32">
        <f t="shared" si="14"/>
        <v>0</v>
      </c>
      <c r="AA132" s="32">
        <f t="shared" si="14"/>
        <v>0</v>
      </c>
      <c r="AB132" s="32">
        <f t="shared" si="14"/>
        <v>0</v>
      </c>
      <c r="AC132" s="32">
        <f t="shared" si="15"/>
        <v>0</v>
      </c>
      <c r="AD132" s="32">
        <f t="shared" si="15"/>
        <v>0</v>
      </c>
      <c r="AE132" s="32">
        <f t="shared" si="15"/>
        <v>8.6679999999999993</v>
      </c>
      <c r="AF132" s="32">
        <f t="shared" si="15"/>
        <v>0</v>
      </c>
      <c r="AG132" s="32">
        <f t="shared" si="16"/>
        <v>0</v>
      </c>
      <c r="AH132" s="32">
        <f t="shared" si="22"/>
        <v>0</v>
      </c>
      <c r="AI132" s="32">
        <f t="shared" si="22"/>
        <v>0</v>
      </c>
      <c r="AJ132" s="32">
        <f>VLOOKUP(B132, '[3]Q09 Top-up'!$A$6:$B$392, 2, FALSE)</f>
        <v>5.5</v>
      </c>
      <c r="AK132">
        <f>VLOOKUP(B132, '[3]Q09 Top-up'!$A$6:$C$392, 3, FALSE)</f>
        <v>2</v>
      </c>
      <c r="AN132" s="5">
        <f t="shared" si="13"/>
        <v>6.6593219914715498E-5</v>
      </c>
      <c r="AO132" s="5">
        <f t="shared" si="13"/>
        <v>0</v>
      </c>
      <c r="AP132" s="5">
        <f t="shared" si="13"/>
        <v>0</v>
      </c>
      <c r="AQ132" s="5">
        <f t="shared" si="13"/>
        <v>0</v>
      </c>
      <c r="AR132" s="5">
        <f t="shared" si="26"/>
        <v>0</v>
      </c>
      <c r="AS132" s="5">
        <f t="shared" si="26"/>
        <v>0</v>
      </c>
      <c r="AT132" s="5">
        <f t="shared" si="26"/>
        <v>0</v>
      </c>
      <c r="AU132" s="5">
        <f t="shared" si="26"/>
        <v>0</v>
      </c>
      <c r="AV132" s="5">
        <f t="shared" si="17"/>
        <v>0</v>
      </c>
      <c r="AW132" s="5">
        <f t="shared" si="17"/>
        <v>0</v>
      </c>
      <c r="AX132" s="5">
        <f t="shared" si="17"/>
        <v>5.8986597194410151E-3</v>
      </c>
      <c r="AY132" s="5">
        <f t="shared" si="17"/>
        <v>0</v>
      </c>
      <c r="AZ132" s="5">
        <f t="shared" si="18"/>
        <v>0</v>
      </c>
      <c r="BA132" s="5">
        <f t="shared" si="18"/>
        <v>0</v>
      </c>
      <c r="BB132" s="5">
        <f t="shared" si="18"/>
        <v>0</v>
      </c>
    </row>
    <row r="133" spans="1:54" hidden="1" x14ac:dyDescent="0.35">
      <c r="A133" s="2" t="s">
        <v>10</v>
      </c>
      <c r="B133" s="1" t="s">
        <v>147</v>
      </c>
      <c r="C133" t="str">
        <f>VLOOKUP(B133, [2]Main!$B$3:$D$376, 2, FALSE)</f>
        <v>Olney DC</v>
      </c>
      <c r="D133" t="str">
        <f>VLOOKUP(B133, [2]Main!$B$3:$D$376, 3, FALSE)</f>
        <v>Co-Op Food, Stanley Court</v>
      </c>
      <c r="E133" s="5">
        <v>7.9299999999999995E-3</v>
      </c>
      <c r="F133" s="5">
        <v>0</v>
      </c>
      <c r="G133" s="5">
        <v>0</v>
      </c>
      <c r="H133" s="5">
        <v>0</v>
      </c>
      <c r="I133" s="5">
        <v>0</v>
      </c>
      <c r="J133" s="5">
        <v>0</v>
      </c>
      <c r="K133" s="5">
        <v>0</v>
      </c>
      <c r="L133" s="5">
        <v>0</v>
      </c>
      <c r="M133" s="5">
        <v>0</v>
      </c>
      <c r="N133" s="5">
        <v>2.5159999999999998E-2</v>
      </c>
      <c r="O133" s="5">
        <v>0.43147000000000002</v>
      </c>
      <c r="P133" s="5">
        <v>0</v>
      </c>
      <c r="Q133" s="5">
        <v>0</v>
      </c>
      <c r="R133" s="5">
        <v>0</v>
      </c>
      <c r="S133" s="5">
        <v>0</v>
      </c>
      <c r="U133" s="32">
        <f t="shared" si="12"/>
        <v>10.356579999999999</v>
      </c>
      <c r="V133" s="32">
        <f t="shared" si="23"/>
        <v>0</v>
      </c>
      <c r="W133" s="32">
        <f t="shared" si="24"/>
        <v>0</v>
      </c>
      <c r="X133" s="32">
        <f t="shared" si="25"/>
        <v>0</v>
      </c>
      <c r="Y133" s="32">
        <f t="shared" si="14"/>
        <v>0</v>
      </c>
      <c r="Z133" s="32">
        <f t="shared" si="14"/>
        <v>0</v>
      </c>
      <c r="AA133" s="32">
        <f t="shared" si="14"/>
        <v>0</v>
      </c>
      <c r="AB133" s="32">
        <f t="shared" si="14"/>
        <v>0</v>
      </c>
      <c r="AC133" s="32">
        <f t="shared" si="15"/>
        <v>0</v>
      </c>
      <c r="AD133" s="32">
        <f t="shared" si="15"/>
        <v>32.858959999999996</v>
      </c>
      <c r="AE133" s="32">
        <f t="shared" si="15"/>
        <v>563.49982</v>
      </c>
      <c r="AF133" s="32">
        <f t="shared" si="15"/>
        <v>0</v>
      </c>
      <c r="AG133" s="32">
        <f t="shared" si="16"/>
        <v>0</v>
      </c>
      <c r="AH133" s="32">
        <f t="shared" si="22"/>
        <v>0</v>
      </c>
      <c r="AI133" s="32">
        <f t="shared" si="22"/>
        <v>0</v>
      </c>
      <c r="AJ133" s="32">
        <f>VLOOKUP(B133, '[3]Q09 Top-up'!$A$6:$B$392, 2, FALSE)</f>
        <v>13.06</v>
      </c>
      <c r="AK133">
        <f>VLOOKUP(B133, '[3]Q09 Top-up'!$A$6:$C$392, 3, FALSE)</f>
        <v>34</v>
      </c>
      <c r="AN133" s="5">
        <f t="shared" si="13"/>
        <v>5.0158400691225034E-3</v>
      </c>
      <c r="AO133" s="5">
        <f t="shared" si="13"/>
        <v>0</v>
      </c>
      <c r="AP133" s="5">
        <f t="shared" si="13"/>
        <v>0</v>
      </c>
      <c r="AQ133" s="5">
        <f t="shared" ref="AQ133:AQ164" si="27">X133/X$383</f>
        <v>0</v>
      </c>
      <c r="AR133" s="5">
        <f t="shared" si="26"/>
        <v>0</v>
      </c>
      <c r="AS133" s="5">
        <f t="shared" si="26"/>
        <v>0</v>
      </c>
      <c r="AT133" s="5">
        <f t="shared" si="26"/>
        <v>0</v>
      </c>
      <c r="AU133" s="5">
        <f t="shared" si="26"/>
        <v>0</v>
      </c>
      <c r="AV133" s="5">
        <f t="shared" si="17"/>
        <v>0</v>
      </c>
      <c r="AW133" s="5">
        <f t="shared" si="17"/>
        <v>1.7997495508439348E-2</v>
      </c>
      <c r="AX133" s="5">
        <f t="shared" si="17"/>
        <v>0.38346720006302065</v>
      </c>
      <c r="AY133" s="5">
        <f t="shared" si="17"/>
        <v>0</v>
      </c>
      <c r="AZ133" s="5">
        <f t="shared" si="18"/>
        <v>0</v>
      </c>
      <c r="BA133" s="5">
        <f t="shared" si="18"/>
        <v>0</v>
      </c>
      <c r="BB133" s="5">
        <f t="shared" si="18"/>
        <v>0</v>
      </c>
    </row>
    <row r="134" spans="1:54" hidden="1" x14ac:dyDescent="0.35">
      <c r="A134" s="2" t="s">
        <v>10</v>
      </c>
      <c r="B134" s="1" t="s">
        <v>148</v>
      </c>
      <c r="C134" t="str">
        <f>VLOOKUP(B134, [2]Main!$B$3:$D$376, 2, FALSE)</f>
        <v>Olney DC</v>
      </c>
      <c r="D134" t="str">
        <f>VLOOKUP(B134, [2]Main!$B$3:$D$376, 3, FALSE)</f>
        <v>Olney DC - Other in Centre</v>
      </c>
      <c r="E134" s="5">
        <v>1.2999999999999999E-4</v>
      </c>
      <c r="F134" s="5">
        <v>0</v>
      </c>
      <c r="G134" s="5">
        <v>0</v>
      </c>
      <c r="H134" s="5">
        <v>0</v>
      </c>
      <c r="I134" s="5">
        <v>0</v>
      </c>
      <c r="J134" s="5">
        <v>0</v>
      </c>
      <c r="K134" s="5">
        <v>0</v>
      </c>
      <c r="L134" s="5">
        <v>0</v>
      </c>
      <c r="M134" s="5">
        <v>0</v>
      </c>
      <c r="N134" s="5">
        <v>0</v>
      </c>
      <c r="O134" s="5">
        <v>7.8799999999999999E-3</v>
      </c>
      <c r="P134" s="5">
        <v>0</v>
      </c>
      <c r="Q134" s="5">
        <v>0</v>
      </c>
      <c r="R134" s="5">
        <v>0</v>
      </c>
      <c r="S134" s="5">
        <v>0</v>
      </c>
      <c r="U134" s="32">
        <f t="shared" ref="U134:U197" si="28">(AJ134*E134)*100</f>
        <v>0.77999999999999992</v>
      </c>
      <c r="V134" s="32">
        <f t="shared" si="23"/>
        <v>0</v>
      </c>
      <c r="W134" s="32">
        <f t="shared" si="24"/>
        <v>0</v>
      </c>
      <c r="X134" s="32">
        <f t="shared" si="25"/>
        <v>0</v>
      </c>
      <c r="Y134" s="32">
        <f t="shared" si="14"/>
        <v>0</v>
      </c>
      <c r="Z134" s="32">
        <f t="shared" si="14"/>
        <v>0</v>
      </c>
      <c r="AA134" s="32">
        <f t="shared" si="14"/>
        <v>0</v>
      </c>
      <c r="AB134" s="32">
        <f t="shared" si="14"/>
        <v>0</v>
      </c>
      <c r="AC134" s="32">
        <f t="shared" si="15"/>
        <v>0</v>
      </c>
      <c r="AD134" s="32">
        <f t="shared" si="15"/>
        <v>0</v>
      </c>
      <c r="AE134" s="32">
        <f t="shared" si="15"/>
        <v>47.28</v>
      </c>
      <c r="AF134" s="32">
        <f t="shared" si="15"/>
        <v>0</v>
      </c>
      <c r="AG134" s="32">
        <f t="shared" si="16"/>
        <v>0</v>
      </c>
      <c r="AH134" s="32">
        <f t="shared" si="22"/>
        <v>0</v>
      </c>
      <c r="AI134" s="32">
        <f t="shared" si="22"/>
        <v>0</v>
      </c>
      <c r="AJ134" s="32">
        <f>VLOOKUP(B134, '[3]Q09 Top-up'!$A$6:$B$392, 2, FALSE)</f>
        <v>60</v>
      </c>
      <c r="AK134">
        <f>VLOOKUP(B134, '[3]Q09 Top-up'!$A$6:$C$392, 3, FALSE)</f>
        <v>1</v>
      </c>
      <c r="AN134" s="5">
        <f t="shared" ref="AN134:AN165" si="29">U134/U$383</f>
        <v>3.7776517478893155E-4</v>
      </c>
      <c r="AO134" s="5">
        <f t="shared" ref="AO134:AO165" si="30">V134/V$383</f>
        <v>0</v>
      </c>
      <c r="AP134" s="5">
        <f t="shared" ref="AP134:AP165" si="31">W134/W$383</f>
        <v>0</v>
      </c>
      <c r="AQ134" s="5">
        <f t="shared" si="27"/>
        <v>0</v>
      </c>
      <c r="AR134" s="5">
        <f t="shared" si="26"/>
        <v>0</v>
      </c>
      <c r="AS134" s="5">
        <f t="shared" si="26"/>
        <v>0</v>
      </c>
      <c r="AT134" s="5">
        <f t="shared" si="26"/>
        <v>0</v>
      </c>
      <c r="AU134" s="5">
        <f t="shared" si="26"/>
        <v>0</v>
      </c>
      <c r="AV134" s="5">
        <f t="shared" si="17"/>
        <v>0</v>
      </c>
      <c r="AW134" s="5">
        <f t="shared" si="17"/>
        <v>0</v>
      </c>
      <c r="AX134" s="5">
        <f t="shared" si="17"/>
        <v>3.2174507560587359E-2</v>
      </c>
      <c r="AY134" s="5">
        <f t="shared" si="17"/>
        <v>0</v>
      </c>
      <c r="AZ134" s="5">
        <f t="shared" si="18"/>
        <v>0</v>
      </c>
      <c r="BA134" s="5">
        <f t="shared" si="18"/>
        <v>0</v>
      </c>
      <c r="BB134" s="5">
        <f t="shared" si="18"/>
        <v>0</v>
      </c>
    </row>
    <row r="135" spans="1:54" hidden="1" x14ac:dyDescent="0.35">
      <c r="A135" s="2" t="s">
        <v>10</v>
      </c>
      <c r="B135" s="1" t="s">
        <v>149</v>
      </c>
      <c r="C135" t="str">
        <f>VLOOKUP(B135, [2]Main!$B$3:$D$376, 2, FALSE)</f>
        <v>Out of Centre</v>
      </c>
      <c r="D135" t="str">
        <f>VLOOKUP(B135, [2]Main!$B$3:$D$376, 3, FALSE)</f>
        <v>OoC - Zone 10 - Other</v>
      </c>
      <c r="E135" s="5">
        <v>3.8000000000000002E-4</v>
      </c>
      <c r="F135" s="5">
        <v>0</v>
      </c>
      <c r="G135" s="5">
        <v>0</v>
      </c>
      <c r="H135" s="5">
        <v>0</v>
      </c>
      <c r="I135" s="5">
        <v>0</v>
      </c>
      <c r="J135" s="5">
        <v>0</v>
      </c>
      <c r="K135" s="5">
        <v>0</v>
      </c>
      <c r="L135" s="5">
        <v>0</v>
      </c>
      <c r="M135" s="5">
        <v>0</v>
      </c>
      <c r="N135" s="5">
        <v>0</v>
      </c>
      <c r="O135" s="5">
        <v>2.3709999999999998E-2</v>
      </c>
      <c r="P135" s="5">
        <v>0</v>
      </c>
      <c r="Q135" s="5">
        <v>0</v>
      </c>
      <c r="R135" s="5">
        <v>0</v>
      </c>
      <c r="S135" s="5">
        <v>0</v>
      </c>
      <c r="U135" s="32">
        <f t="shared" si="28"/>
        <v>0.34200000000000003</v>
      </c>
      <c r="V135" s="32">
        <f t="shared" si="23"/>
        <v>0</v>
      </c>
      <c r="W135" s="32">
        <f t="shared" si="24"/>
        <v>0</v>
      </c>
      <c r="X135" s="32">
        <f t="shared" si="25"/>
        <v>0</v>
      </c>
      <c r="Y135" s="32">
        <f t="shared" si="14"/>
        <v>0</v>
      </c>
      <c r="Z135" s="32">
        <f t="shared" si="14"/>
        <v>0</v>
      </c>
      <c r="AA135" s="32">
        <f t="shared" si="14"/>
        <v>0</v>
      </c>
      <c r="AB135" s="32">
        <f t="shared" si="14"/>
        <v>0</v>
      </c>
      <c r="AC135" s="32">
        <f t="shared" si="15"/>
        <v>0</v>
      </c>
      <c r="AD135" s="32">
        <f t="shared" si="15"/>
        <v>0</v>
      </c>
      <c r="AE135" s="32">
        <f t="shared" si="15"/>
        <v>21.338999999999999</v>
      </c>
      <c r="AF135" s="32">
        <f t="shared" si="15"/>
        <v>0</v>
      </c>
      <c r="AG135" s="32">
        <f t="shared" si="16"/>
        <v>0</v>
      </c>
      <c r="AH135" s="32">
        <f t="shared" si="22"/>
        <v>0</v>
      </c>
      <c r="AI135" s="32">
        <f t="shared" si="22"/>
        <v>0</v>
      </c>
      <c r="AJ135" s="32">
        <f>VLOOKUP(B135, '[3]Q09 Top-up'!$A$6:$B$392, 2, FALSE)</f>
        <v>9</v>
      </c>
      <c r="AK135">
        <f>VLOOKUP(B135, '[3]Q09 Top-up'!$A$6:$C$392, 3, FALSE)</f>
        <v>3</v>
      </c>
      <c r="AN135" s="5">
        <f t="shared" si="29"/>
        <v>1.6563549971514694E-4</v>
      </c>
      <c r="AO135" s="5">
        <f t="shared" si="30"/>
        <v>0</v>
      </c>
      <c r="AP135" s="5">
        <f t="shared" si="31"/>
        <v>0</v>
      </c>
      <c r="AQ135" s="5">
        <f t="shared" si="27"/>
        <v>0</v>
      </c>
      <c r="AR135" s="5">
        <f t="shared" si="26"/>
        <v>0</v>
      </c>
      <c r="AS135" s="5">
        <f t="shared" si="26"/>
        <v>0</v>
      </c>
      <c r="AT135" s="5">
        <f t="shared" si="26"/>
        <v>0</v>
      </c>
      <c r="AU135" s="5">
        <f t="shared" si="26"/>
        <v>0</v>
      </c>
      <c r="AV135" s="5">
        <f t="shared" si="17"/>
        <v>0</v>
      </c>
      <c r="AW135" s="5">
        <f t="shared" si="17"/>
        <v>0</v>
      </c>
      <c r="AX135" s="5">
        <f t="shared" si="17"/>
        <v>1.4521400525282859E-2</v>
      </c>
      <c r="AY135" s="5">
        <f t="shared" si="17"/>
        <v>0</v>
      </c>
      <c r="AZ135" s="5">
        <f t="shared" si="18"/>
        <v>0</v>
      </c>
      <c r="BA135" s="5">
        <f t="shared" si="18"/>
        <v>0</v>
      </c>
      <c r="BB135" s="5">
        <f t="shared" si="18"/>
        <v>0</v>
      </c>
    </row>
    <row r="136" spans="1:54" hidden="1" x14ac:dyDescent="0.35">
      <c r="A136" s="2" t="s">
        <v>10</v>
      </c>
      <c r="B136" s="1" t="s">
        <v>150</v>
      </c>
      <c r="C136" t="str">
        <f>VLOOKUP(B136, [2]Main!$B$3:$D$376, 2, FALSE)</f>
        <v>Out of Centre</v>
      </c>
      <c r="D136" t="str">
        <f>VLOOKUP(B136, [2]Main!$B$3:$D$376, 3, FALSE)</f>
        <v>OoC - Zone 10 - Other</v>
      </c>
      <c r="E136" s="5">
        <v>2.5000000000000001E-4</v>
      </c>
      <c r="F136" s="5">
        <v>0</v>
      </c>
      <c r="G136" s="5">
        <v>0</v>
      </c>
      <c r="H136" s="5">
        <v>0</v>
      </c>
      <c r="I136" s="5">
        <v>0</v>
      </c>
      <c r="J136" s="5">
        <v>0</v>
      </c>
      <c r="K136" s="5">
        <v>0</v>
      </c>
      <c r="L136" s="5">
        <v>0</v>
      </c>
      <c r="M136" s="5">
        <v>0</v>
      </c>
      <c r="N136" s="5">
        <v>0</v>
      </c>
      <c r="O136" s="5">
        <v>1.576E-2</v>
      </c>
      <c r="P136" s="5">
        <v>0</v>
      </c>
      <c r="Q136" s="5">
        <v>0</v>
      </c>
      <c r="R136" s="5">
        <v>0</v>
      </c>
      <c r="S136" s="5">
        <v>0</v>
      </c>
      <c r="U136" s="32">
        <f t="shared" si="28"/>
        <v>0.1</v>
      </c>
      <c r="V136" s="32">
        <f t="shared" si="23"/>
        <v>0</v>
      </c>
      <c r="W136" s="32">
        <f t="shared" si="24"/>
        <v>0</v>
      </c>
      <c r="X136" s="32">
        <f t="shared" si="25"/>
        <v>0</v>
      </c>
      <c r="Y136" s="32">
        <f t="shared" si="14"/>
        <v>0</v>
      </c>
      <c r="Z136" s="32">
        <f t="shared" si="14"/>
        <v>0</v>
      </c>
      <c r="AA136" s="32">
        <f t="shared" si="14"/>
        <v>0</v>
      </c>
      <c r="AB136" s="32">
        <f t="shared" si="14"/>
        <v>0</v>
      </c>
      <c r="AC136" s="32">
        <f t="shared" si="15"/>
        <v>0</v>
      </c>
      <c r="AD136" s="32">
        <f t="shared" si="15"/>
        <v>0</v>
      </c>
      <c r="AE136" s="32">
        <f t="shared" si="15"/>
        <v>6.3040000000000003</v>
      </c>
      <c r="AF136" s="32">
        <f t="shared" si="15"/>
        <v>0</v>
      </c>
      <c r="AG136" s="32">
        <f t="shared" si="16"/>
        <v>0</v>
      </c>
      <c r="AH136" s="32">
        <f t="shared" si="22"/>
        <v>0</v>
      </c>
      <c r="AI136" s="32">
        <f t="shared" si="22"/>
        <v>0</v>
      </c>
      <c r="AJ136" s="32">
        <f>VLOOKUP(B136, '[3]Q09 Top-up'!$A$6:$B$392, 2, FALSE)</f>
        <v>4</v>
      </c>
      <c r="AK136">
        <f>VLOOKUP(B136, '[3]Q09 Top-up'!$A$6:$C$392, 3, FALSE)</f>
        <v>2</v>
      </c>
      <c r="AN136" s="5">
        <f t="shared" si="29"/>
        <v>4.8431432665247641E-5</v>
      </c>
      <c r="AO136" s="5">
        <f t="shared" si="30"/>
        <v>0</v>
      </c>
      <c r="AP136" s="5">
        <f t="shared" si="31"/>
        <v>0</v>
      </c>
      <c r="AQ136" s="5">
        <f t="shared" si="27"/>
        <v>0</v>
      </c>
      <c r="AR136" s="5">
        <f t="shared" si="26"/>
        <v>0</v>
      </c>
      <c r="AS136" s="5">
        <f t="shared" si="26"/>
        <v>0</v>
      </c>
      <c r="AT136" s="5">
        <f t="shared" si="26"/>
        <v>0</v>
      </c>
      <c r="AU136" s="5">
        <f t="shared" si="26"/>
        <v>0</v>
      </c>
      <c r="AV136" s="5">
        <f t="shared" si="17"/>
        <v>0</v>
      </c>
      <c r="AW136" s="5">
        <f t="shared" si="17"/>
        <v>0</v>
      </c>
      <c r="AX136" s="5">
        <f t="shared" si="17"/>
        <v>4.2899343414116477E-3</v>
      </c>
      <c r="AY136" s="5">
        <f t="shared" si="17"/>
        <v>0</v>
      </c>
      <c r="AZ136" s="5">
        <f t="shared" si="18"/>
        <v>0</v>
      </c>
      <c r="BA136" s="5">
        <f t="shared" si="18"/>
        <v>0</v>
      </c>
      <c r="BB136" s="5">
        <f t="shared" si="18"/>
        <v>0</v>
      </c>
    </row>
    <row r="137" spans="1:54" hidden="1" x14ac:dyDescent="0.35">
      <c r="A137" s="2" t="s">
        <v>10</v>
      </c>
      <c r="B137" s="1" t="s">
        <v>151</v>
      </c>
      <c r="C137" t="str">
        <f>VLOOKUP(B137, [2]Main!$B$3:$D$376, 2, FALSE)</f>
        <v>Out of Centre</v>
      </c>
      <c r="D137" t="str">
        <f>VLOOKUP(B137, [2]Main!$B$3:$D$376, 3, FALSE)</f>
        <v>OoC - Zone 10 - Sainsbury's Superstore, Lavendon Road, Olney</v>
      </c>
      <c r="E137" s="5">
        <v>5.2199999999999998E-3</v>
      </c>
      <c r="F137" s="5">
        <v>0</v>
      </c>
      <c r="G137" s="5">
        <v>0</v>
      </c>
      <c r="H137" s="5">
        <v>0</v>
      </c>
      <c r="I137" s="5">
        <v>0</v>
      </c>
      <c r="J137" s="5">
        <v>0</v>
      </c>
      <c r="K137" s="5">
        <v>0</v>
      </c>
      <c r="L137" s="5">
        <v>0</v>
      </c>
      <c r="M137" s="5">
        <v>0</v>
      </c>
      <c r="N137" s="5">
        <v>7.0600000000000003E-3</v>
      </c>
      <c r="O137" s="5">
        <v>0.30940000000000001</v>
      </c>
      <c r="P137" s="5">
        <v>0</v>
      </c>
      <c r="Q137" s="5">
        <v>0</v>
      </c>
      <c r="R137" s="5">
        <v>0</v>
      </c>
      <c r="S137" s="5">
        <v>0</v>
      </c>
      <c r="U137" s="32">
        <f t="shared" si="28"/>
        <v>7.8978599999999997</v>
      </c>
      <c r="V137" s="32">
        <f t="shared" si="23"/>
        <v>0</v>
      </c>
      <c r="W137" s="32">
        <f t="shared" si="24"/>
        <v>0</v>
      </c>
      <c r="X137" s="32">
        <f t="shared" si="25"/>
        <v>0</v>
      </c>
      <c r="Y137" s="32">
        <f t="shared" si="14"/>
        <v>0</v>
      </c>
      <c r="Z137" s="32">
        <f t="shared" si="14"/>
        <v>0</v>
      </c>
      <c r="AA137" s="32">
        <f t="shared" si="14"/>
        <v>0</v>
      </c>
      <c r="AB137" s="32">
        <f t="shared" si="14"/>
        <v>0</v>
      </c>
      <c r="AC137" s="32">
        <f t="shared" si="15"/>
        <v>0</v>
      </c>
      <c r="AD137" s="32">
        <f t="shared" si="15"/>
        <v>10.68178</v>
      </c>
      <c r="AE137" s="32">
        <f t="shared" si="15"/>
        <v>468.12220000000002</v>
      </c>
      <c r="AF137" s="32">
        <f t="shared" si="15"/>
        <v>0</v>
      </c>
      <c r="AG137" s="32">
        <f t="shared" si="16"/>
        <v>0</v>
      </c>
      <c r="AH137" s="32">
        <f t="shared" si="22"/>
        <v>0</v>
      </c>
      <c r="AI137" s="32">
        <f t="shared" si="22"/>
        <v>0</v>
      </c>
      <c r="AJ137" s="32">
        <f>VLOOKUP(B137, '[3]Q09 Top-up'!$A$6:$B$392, 2, FALSE)</f>
        <v>15.13</v>
      </c>
      <c r="AK137">
        <f>VLOOKUP(B137, '[3]Q09 Top-up'!$A$6:$C$392, 3, FALSE)</f>
        <v>18</v>
      </c>
      <c r="AN137" s="5">
        <f t="shared" si="29"/>
        <v>3.8250467478955271E-3</v>
      </c>
      <c r="AO137" s="5">
        <f t="shared" si="30"/>
        <v>0</v>
      </c>
      <c r="AP137" s="5">
        <f t="shared" si="31"/>
        <v>0</v>
      </c>
      <c r="AQ137" s="5">
        <f t="shared" si="27"/>
        <v>0</v>
      </c>
      <c r="AR137" s="5">
        <f t="shared" si="26"/>
        <v>0</v>
      </c>
      <c r="AS137" s="5">
        <f t="shared" si="26"/>
        <v>0</v>
      </c>
      <c r="AT137" s="5">
        <f t="shared" si="26"/>
        <v>0</v>
      </c>
      <c r="AU137" s="5">
        <f t="shared" si="26"/>
        <v>0</v>
      </c>
      <c r="AV137" s="5">
        <f t="shared" si="17"/>
        <v>0</v>
      </c>
      <c r="AW137" s="5">
        <f t="shared" si="17"/>
        <v>5.8506199700823543E-3</v>
      </c>
      <c r="AX137" s="5">
        <f t="shared" si="17"/>
        <v>0.31856178644625188</v>
      </c>
      <c r="AY137" s="5">
        <f t="shared" si="17"/>
        <v>0</v>
      </c>
      <c r="AZ137" s="5">
        <f t="shared" si="18"/>
        <v>0</v>
      </c>
      <c r="BA137" s="5">
        <f t="shared" si="18"/>
        <v>0</v>
      </c>
      <c r="BB137" s="5">
        <f t="shared" si="18"/>
        <v>0</v>
      </c>
    </row>
    <row r="138" spans="1:54" hidden="1" x14ac:dyDescent="0.35">
      <c r="A138" s="2" t="s">
        <v>10</v>
      </c>
      <c r="B138" s="1" t="s">
        <v>152</v>
      </c>
      <c r="C138" t="str">
        <f>VLOOKUP(B138, [2]Main!$B$3:$D$376, 2, FALSE)</f>
        <v>Olney DC</v>
      </c>
      <c r="D138" t="str">
        <f>VLOOKUP(B138, [2]Main!$B$3:$D$376, 3, FALSE)</f>
        <v>Olney DC - Other in Centre</v>
      </c>
      <c r="E138" s="5">
        <v>3.5999999999999999E-3</v>
      </c>
      <c r="F138" s="5">
        <v>0</v>
      </c>
      <c r="G138" s="5">
        <v>0</v>
      </c>
      <c r="H138" s="5">
        <v>0</v>
      </c>
      <c r="I138" s="5">
        <v>0</v>
      </c>
      <c r="J138" s="5">
        <v>0</v>
      </c>
      <c r="K138" s="5">
        <v>0</v>
      </c>
      <c r="L138" s="5">
        <v>0</v>
      </c>
      <c r="M138" s="5">
        <v>0</v>
      </c>
      <c r="N138" s="5">
        <v>3.6170000000000001E-2</v>
      </c>
      <c r="O138" s="5">
        <v>0.12884000000000001</v>
      </c>
      <c r="P138" s="5">
        <v>0</v>
      </c>
      <c r="Q138" s="5">
        <v>0</v>
      </c>
      <c r="R138" s="5">
        <v>0</v>
      </c>
      <c r="S138" s="5">
        <v>0</v>
      </c>
      <c r="U138" s="32">
        <f t="shared" si="28"/>
        <v>4.3487999999999998</v>
      </c>
      <c r="V138" s="32">
        <f t="shared" si="23"/>
        <v>0</v>
      </c>
      <c r="W138" s="32">
        <f t="shared" si="24"/>
        <v>0</v>
      </c>
      <c r="X138" s="32">
        <f t="shared" si="25"/>
        <v>0</v>
      </c>
      <c r="Y138" s="32">
        <f t="shared" si="14"/>
        <v>0</v>
      </c>
      <c r="Z138" s="32">
        <f t="shared" si="14"/>
        <v>0</v>
      </c>
      <c r="AA138" s="32">
        <f t="shared" si="14"/>
        <v>0</v>
      </c>
      <c r="AB138" s="32">
        <f t="shared" si="14"/>
        <v>0</v>
      </c>
      <c r="AC138" s="32">
        <f t="shared" si="15"/>
        <v>0</v>
      </c>
      <c r="AD138" s="32">
        <f t="shared" si="15"/>
        <v>43.693360000000006</v>
      </c>
      <c r="AE138" s="32">
        <f t="shared" si="15"/>
        <v>155.63872000000001</v>
      </c>
      <c r="AF138" s="32">
        <f t="shared" si="15"/>
        <v>0</v>
      </c>
      <c r="AG138" s="32">
        <f t="shared" si="16"/>
        <v>0</v>
      </c>
      <c r="AH138" s="32">
        <f t="shared" si="22"/>
        <v>0</v>
      </c>
      <c r="AI138" s="32">
        <f t="shared" si="22"/>
        <v>0</v>
      </c>
      <c r="AJ138" s="32">
        <f>VLOOKUP(B138, '[3]Q09 Top-up'!$A$6:$B$392, 2, FALSE)</f>
        <v>12.08</v>
      </c>
      <c r="AK138">
        <f>VLOOKUP(B138, '[3]Q09 Top-up'!$A$6:$C$392, 3, FALSE)</f>
        <v>14</v>
      </c>
      <c r="AN138" s="5">
        <f t="shared" si="29"/>
        <v>2.1061861437462891E-3</v>
      </c>
      <c r="AO138" s="5">
        <f t="shared" si="30"/>
        <v>0</v>
      </c>
      <c r="AP138" s="5">
        <f t="shared" si="31"/>
        <v>0</v>
      </c>
      <c r="AQ138" s="5">
        <f t="shared" si="27"/>
        <v>0</v>
      </c>
      <c r="AR138" s="5">
        <f t="shared" si="26"/>
        <v>0</v>
      </c>
      <c r="AS138" s="5">
        <f t="shared" si="26"/>
        <v>0</v>
      </c>
      <c r="AT138" s="5">
        <f t="shared" si="26"/>
        <v>0</v>
      </c>
      <c r="AU138" s="5">
        <f t="shared" si="26"/>
        <v>0</v>
      </c>
      <c r="AV138" s="5">
        <f t="shared" si="17"/>
        <v>0</v>
      </c>
      <c r="AW138" s="5">
        <f t="shared" si="17"/>
        <v>2.3931708439604408E-2</v>
      </c>
      <c r="AX138" s="5">
        <f t="shared" si="17"/>
        <v>0.10591368809983373</v>
      </c>
      <c r="AY138" s="5">
        <f t="shared" si="17"/>
        <v>0</v>
      </c>
      <c r="AZ138" s="5">
        <f t="shared" si="18"/>
        <v>0</v>
      </c>
      <c r="BA138" s="5">
        <f t="shared" si="18"/>
        <v>0</v>
      </c>
      <c r="BB138" s="5">
        <f t="shared" si="18"/>
        <v>0</v>
      </c>
    </row>
    <row r="139" spans="1:54" hidden="1" x14ac:dyDescent="0.35">
      <c r="A139" s="2" t="s">
        <v>11</v>
      </c>
      <c r="B139" s="1" t="s">
        <v>153</v>
      </c>
      <c r="C139" t="str">
        <f>VLOOKUP(B139, [2]Main!$B$3:$D$376, 2, FALSE)</f>
        <v>Outside of MKCC</v>
      </c>
      <c r="D139" t="s">
        <v>1880</v>
      </c>
      <c r="E139" s="5">
        <v>5.9000000000000003E-4</v>
      </c>
      <c r="F139" s="5">
        <v>0</v>
      </c>
      <c r="G139" s="5">
        <v>0</v>
      </c>
      <c r="H139" s="5">
        <v>0</v>
      </c>
      <c r="I139" s="5">
        <v>0</v>
      </c>
      <c r="J139" s="5">
        <v>0</v>
      </c>
      <c r="K139" s="5">
        <v>0</v>
      </c>
      <c r="L139" s="5">
        <v>0</v>
      </c>
      <c r="M139" s="5">
        <v>0</v>
      </c>
      <c r="N139" s="5">
        <v>0</v>
      </c>
      <c r="O139" s="5">
        <v>0</v>
      </c>
      <c r="P139" s="5">
        <v>7.26E-3</v>
      </c>
      <c r="Q139" s="5">
        <v>0</v>
      </c>
      <c r="R139" s="5">
        <v>0</v>
      </c>
      <c r="S139" s="5">
        <v>0</v>
      </c>
      <c r="U139" s="32">
        <f t="shared" si="28"/>
        <v>1.4750000000000001</v>
      </c>
      <c r="V139" s="32">
        <f t="shared" si="23"/>
        <v>0</v>
      </c>
      <c r="W139" s="32">
        <f t="shared" si="24"/>
        <v>0</v>
      </c>
      <c r="X139" s="32">
        <f t="shared" si="25"/>
        <v>0</v>
      </c>
      <c r="Y139" s="32">
        <f t="shared" si="14"/>
        <v>0</v>
      </c>
      <c r="Z139" s="32">
        <f t="shared" si="14"/>
        <v>0</v>
      </c>
      <c r="AA139" s="32">
        <f t="shared" si="14"/>
        <v>0</v>
      </c>
      <c r="AB139" s="32">
        <f t="shared" si="14"/>
        <v>0</v>
      </c>
      <c r="AC139" s="32">
        <f t="shared" si="15"/>
        <v>0</v>
      </c>
      <c r="AD139" s="32">
        <f t="shared" si="15"/>
        <v>0</v>
      </c>
      <c r="AE139" s="32">
        <f t="shared" si="15"/>
        <v>0</v>
      </c>
      <c r="AF139" s="32">
        <f t="shared" si="15"/>
        <v>18.149999999999999</v>
      </c>
      <c r="AG139" s="32">
        <f t="shared" si="16"/>
        <v>0</v>
      </c>
      <c r="AH139" s="32">
        <f t="shared" si="22"/>
        <v>0</v>
      </c>
      <c r="AI139" s="32">
        <f t="shared" si="22"/>
        <v>0</v>
      </c>
      <c r="AJ139" s="32">
        <f>VLOOKUP(B139, '[3]Q09 Top-up'!$A$6:$B$392, 2, FALSE)</f>
        <v>25</v>
      </c>
      <c r="AK139">
        <f>VLOOKUP(B139, '[3]Q09 Top-up'!$A$6:$C$392, 3, FALSE)</f>
        <v>1</v>
      </c>
      <c r="AN139" s="5">
        <f t="shared" si="29"/>
        <v>7.1436363181240272E-4</v>
      </c>
      <c r="AO139" s="5">
        <f t="shared" si="30"/>
        <v>0</v>
      </c>
      <c r="AP139" s="5">
        <f t="shared" si="31"/>
        <v>0</v>
      </c>
      <c r="AQ139" s="5">
        <f t="shared" si="27"/>
        <v>0</v>
      </c>
      <c r="AR139" s="5">
        <f t="shared" si="26"/>
        <v>0</v>
      </c>
      <c r="AS139" s="5">
        <f t="shared" si="26"/>
        <v>0</v>
      </c>
      <c r="AT139" s="5">
        <f t="shared" si="26"/>
        <v>0</v>
      </c>
      <c r="AU139" s="5">
        <f t="shared" si="26"/>
        <v>0</v>
      </c>
      <c r="AV139" s="5">
        <f t="shared" si="17"/>
        <v>0</v>
      </c>
      <c r="AW139" s="5">
        <f t="shared" si="17"/>
        <v>0</v>
      </c>
      <c r="AX139" s="5">
        <f t="shared" si="17"/>
        <v>0</v>
      </c>
      <c r="AY139" s="5">
        <f t="shared" si="17"/>
        <v>8.9555012172364123E-3</v>
      </c>
      <c r="AZ139" s="5">
        <f t="shared" si="18"/>
        <v>0</v>
      </c>
      <c r="BA139" s="5">
        <f t="shared" si="18"/>
        <v>0</v>
      </c>
      <c r="BB139" s="5">
        <f t="shared" si="18"/>
        <v>0</v>
      </c>
    </row>
    <row r="140" spans="1:54" hidden="1" x14ac:dyDescent="0.35">
      <c r="A140" s="2" t="s">
        <v>11</v>
      </c>
      <c r="B140" s="1" t="s">
        <v>154</v>
      </c>
      <c r="C140" t="str">
        <f>VLOOKUP(B140, [2]Main!$B$3:$D$376, 2, FALSE)</f>
        <v>Outside of MKCC</v>
      </c>
      <c r="D140" t="s">
        <v>1880</v>
      </c>
      <c r="E140" s="5">
        <v>3.1199999999999999E-3</v>
      </c>
      <c r="F140" s="5">
        <v>0</v>
      </c>
      <c r="G140" s="5">
        <v>0</v>
      </c>
      <c r="H140" s="5">
        <v>0</v>
      </c>
      <c r="I140" s="5">
        <v>0</v>
      </c>
      <c r="J140" s="5">
        <v>0</v>
      </c>
      <c r="K140" s="5">
        <v>0</v>
      </c>
      <c r="L140" s="5">
        <v>0</v>
      </c>
      <c r="M140" s="5">
        <v>0</v>
      </c>
      <c r="N140" s="5">
        <v>0</v>
      </c>
      <c r="O140" s="5">
        <v>0</v>
      </c>
      <c r="P140" s="5">
        <v>3.8589999999999999E-2</v>
      </c>
      <c r="Q140" s="5">
        <v>0</v>
      </c>
      <c r="R140" s="5">
        <v>0</v>
      </c>
      <c r="S140" s="5">
        <v>0</v>
      </c>
      <c r="U140" s="32">
        <f t="shared" si="28"/>
        <v>6.2399999999999993</v>
      </c>
      <c r="V140" s="32">
        <f t="shared" si="23"/>
        <v>0</v>
      </c>
      <c r="W140" s="32">
        <f t="shared" si="24"/>
        <v>0</v>
      </c>
      <c r="X140" s="32">
        <f t="shared" si="25"/>
        <v>0</v>
      </c>
      <c r="Y140" s="32">
        <f t="shared" si="14"/>
        <v>0</v>
      </c>
      <c r="Z140" s="32">
        <f t="shared" si="14"/>
        <v>0</v>
      </c>
      <c r="AA140" s="32">
        <f t="shared" si="14"/>
        <v>0</v>
      </c>
      <c r="AB140" s="32">
        <f t="shared" si="14"/>
        <v>0</v>
      </c>
      <c r="AC140" s="32">
        <f t="shared" si="15"/>
        <v>0</v>
      </c>
      <c r="AD140" s="32">
        <f t="shared" si="15"/>
        <v>0</v>
      </c>
      <c r="AE140" s="32">
        <f t="shared" si="15"/>
        <v>0</v>
      </c>
      <c r="AF140" s="32">
        <f t="shared" si="15"/>
        <v>77.180000000000007</v>
      </c>
      <c r="AG140" s="32">
        <f t="shared" si="16"/>
        <v>0</v>
      </c>
      <c r="AH140" s="32">
        <f t="shared" si="22"/>
        <v>0</v>
      </c>
      <c r="AI140" s="32">
        <f t="shared" si="22"/>
        <v>0</v>
      </c>
      <c r="AJ140" s="32">
        <f>VLOOKUP(B140, '[3]Q09 Top-up'!$A$6:$B$392, 2, FALSE)</f>
        <v>20</v>
      </c>
      <c r="AK140">
        <f>VLOOKUP(B140, '[3]Q09 Top-up'!$A$6:$C$392, 3, FALSE)</f>
        <v>1</v>
      </c>
      <c r="AN140" s="5">
        <f t="shared" si="29"/>
        <v>3.0221213983114524E-3</v>
      </c>
      <c r="AO140" s="5">
        <f t="shared" si="30"/>
        <v>0</v>
      </c>
      <c r="AP140" s="5">
        <f t="shared" si="31"/>
        <v>0</v>
      </c>
      <c r="AQ140" s="5">
        <f t="shared" si="27"/>
        <v>0</v>
      </c>
      <c r="AR140" s="5">
        <f t="shared" si="26"/>
        <v>0</v>
      </c>
      <c r="AS140" s="5">
        <f t="shared" si="26"/>
        <v>0</v>
      </c>
      <c r="AT140" s="5">
        <f t="shared" si="26"/>
        <v>0</v>
      </c>
      <c r="AU140" s="5">
        <f t="shared" si="26"/>
        <v>0</v>
      </c>
      <c r="AV140" s="5">
        <f t="shared" si="17"/>
        <v>0</v>
      </c>
      <c r="AW140" s="5">
        <f t="shared" si="17"/>
        <v>0</v>
      </c>
      <c r="AX140" s="5">
        <f t="shared" si="17"/>
        <v>0</v>
      </c>
      <c r="AY140" s="5">
        <f t="shared" si="17"/>
        <v>3.8081850355168402E-2</v>
      </c>
      <c r="AZ140" s="5">
        <f t="shared" si="18"/>
        <v>0</v>
      </c>
      <c r="BA140" s="5">
        <f t="shared" si="18"/>
        <v>0</v>
      </c>
      <c r="BB140" s="5">
        <f t="shared" si="18"/>
        <v>0</v>
      </c>
    </row>
    <row r="141" spans="1:54" hidden="1" x14ac:dyDescent="0.35">
      <c r="A141" s="2" t="s">
        <v>11</v>
      </c>
      <c r="B141" s="1" t="s">
        <v>155</v>
      </c>
      <c r="C141" t="str">
        <f>VLOOKUP(B141, [2]Main!$B$3:$D$376, 2, FALSE)</f>
        <v>Outside of MKCC</v>
      </c>
      <c r="D141" t="s">
        <v>1880</v>
      </c>
      <c r="E141" s="5">
        <v>3.16E-3</v>
      </c>
      <c r="F141" s="5">
        <v>0</v>
      </c>
      <c r="G141" s="5">
        <v>0</v>
      </c>
      <c r="H141" s="5">
        <v>0</v>
      </c>
      <c r="I141" s="5">
        <v>0</v>
      </c>
      <c r="J141" s="5">
        <v>0</v>
      </c>
      <c r="K141" s="5">
        <v>0</v>
      </c>
      <c r="L141" s="5">
        <v>0</v>
      </c>
      <c r="M141" s="5">
        <v>0</v>
      </c>
      <c r="N141" s="5">
        <v>0</v>
      </c>
      <c r="O141" s="5">
        <v>0</v>
      </c>
      <c r="P141" s="5">
        <v>3.8989999999999997E-2</v>
      </c>
      <c r="Q141" s="5">
        <v>0</v>
      </c>
      <c r="R141" s="5">
        <v>0</v>
      </c>
      <c r="S141" s="5">
        <v>0</v>
      </c>
      <c r="U141" s="32">
        <f t="shared" si="28"/>
        <v>3.16</v>
      </c>
      <c r="V141" s="32">
        <f t="shared" si="23"/>
        <v>0</v>
      </c>
      <c r="W141" s="32">
        <f t="shared" si="24"/>
        <v>0</v>
      </c>
      <c r="X141" s="32">
        <f t="shared" si="25"/>
        <v>0</v>
      </c>
      <c r="Y141" s="32">
        <f t="shared" si="14"/>
        <v>0</v>
      </c>
      <c r="Z141" s="32">
        <f t="shared" si="14"/>
        <v>0</v>
      </c>
      <c r="AA141" s="32">
        <f t="shared" si="14"/>
        <v>0</v>
      </c>
      <c r="AB141" s="32">
        <f t="shared" si="14"/>
        <v>0</v>
      </c>
      <c r="AC141" s="32">
        <f t="shared" si="15"/>
        <v>0</v>
      </c>
      <c r="AD141" s="32">
        <f t="shared" si="15"/>
        <v>0</v>
      </c>
      <c r="AE141" s="32">
        <f t="shared" si="15"/>
        <v>0</v>
      </c>
      <c r="AF141" s="32">
        <f t="shared" si="15"/>
        <v>38.989999999999995</v>
      </c>
      <c r="AG141" s="32">
        <f t="shared" si="16"/>
        <v>0</v>
      </c>
      <c r="AH141" s="32">
        <f t="shared" si="22"/>
        <v>0</v>
      </c>
      <c r="AI141" s="32">
        <f t="shared" si="22"/>
        <v>0</v>
      </c>
      <c r="AJ141" s="32">
        <f>VLOOKUP(B141, '[3]Q09 Top-up'!$A$6:$B$392, 2, FALSE)</f>
        <v>10</v>
      </c>
      <c r="AK141">
        <f>VLOOKUP(B141, '[3]Q09 Top-up'!$A$6:$C$392, 3, FALSE)</f>
        <v>1</v>
      </c>
      <c r="AN141" s="5">
        <f t="shared" si="29"/>
        <v>1.5304332722218255E-3</v>
      </c>
      <c r="AO141" s="5">
        <f t="shared" si="30"/>
        <v>0</v>
      </c>
      <c r="AP141" s="5">
        <f t="shared" si="31"/>
        <v>0</v>
      </c>
      <c r="AQ141" s="5">
        <f t="shared" si="27"/>
        <v>0</v>
      </c>
      <c r="AR141" s="5">
        <f t="shared" si="26"/>
        <v>0</v>
      </c>
      <c r="AS141" s="5">
        <f t="shared" si="26"/>
        <v>0</v>
      </c>
      <c r="AT141" s="5">
        <f t="shared" si="26"/>
        <v>0</v>
      </c>
      <c r="AU141" s="5">
        <f t="shared" si="26"/>
        <v>0</v>
      </c>
      <c r="AV141" s="5">
        <f t="shared" si="17"/>
        <v>0</v>
      </c>
      <c r="AW141" s="5">
        <f t="shared" si="17"/>
        <v>0</v>
      </c>
      <c r="AX141" s="5">
        <f t="shared" si="17"/>
        <v>0</v>
      </c>
      <c r="AY141" s="5">
        <f t="shared" si="17"/>
        <v>1.9238291595594915E-2</v>
      </c>
      <c r="AZ141" s="5">
        <f t="shared" si="18"/>
        <v>0</v>
      </c>
      <c r="BA141" s="5">
        <f t="shared" si="18"/>
        <v>0</v>
      </c>
      <c r="BB141" s="5">
        <f t="shared" si="18"/>
        <v>0</v>
      </c>
    </row>
    <row r="142" spans="1:54" hidden="1" x14ac:dyDescent="0.35">
      <c r="A142" s="2" t="s">
        <v>11</v>
      </c>
      <c r="B142" s="1" t="s">
        <v>156</v>
      </c>
      <c r="C142" t="str">
        <f>VLOOKUP(B142, [2]Main!$B$3:$D$376, 2, FALSE)</f>
        <v>Outside of MKCC</v>
      </c>
      <c r="D142" t="str">
        <f>VLOOKUP(B142, [2]Main!$B$3:$D$376, 3, FALSE)</f>
        <v>Flitwick</v>
      </c>
      <c r="E142" s="5">
        <v>0</v>
      </c>
      <c r="F142" s="5">
        <v>0</v>
      </c>
      <c r="G142" s="5">
        <v>0</v>
      </c>
      <c r="H142" s="5">
        <v>0</v>
      </c>
      <c r="I142" s="5">
        <v>0</v>
      </c>
      <c r="J142" s="5">
        <v>0</v>
      </c>
      <c r="K142" s="5">
        <v>0</v>
      </c>
      <c r="L142" s="5">
        <v>0</v>
      </c>
      <c r="M142" s="5">
        <v>0</v>
      </c>
      <c r="N142" s="5">
        <v>0</v>
      </c>
      <c r="O142" s="5">
        <v>0</v>
      </c>
      <c r="P142" s="5">
        <v>0</v>
      </c>
      <c r="Q142" s="5">
        <v>0</v>
      </c>
      <c r="R142" s="5">
        <v>0</v>
      </c>
      <c r="S142" s="5">
        <v>0</v>
      </c>
      <c r="U142" s="32">
        <f t="shared" si="28"/>
        <v>0</v>
      </c>
      <c r="V142" s="32">
        <f t="shared" si="23"/>
        <v>0</v>
      </c>
      <c r="W142" s="32">
        <f t="shared" si="24"/>
        <v>0</v>
      </c>
      <c r="X142" s="32">
        <f t="shared" si="25"/>
        <v>0</v>
      </c>
      <c r="Y142" s="32">
        <f t="shared" si="14"/>
        <v>0</v>
      </c>
      <c r="Z142" s="32">
        <f t="shared" si="14"/>
        <v>0</v>
      </c>
      <c r="AA142" s="32">
        <f t="shared" si="14"/>
        <v>0</v>
      </c>
      <c r="AB142" s="32">
        <f t="shared" si="14"/>
        <v>0</v>
      </c>
      <c r="AC142" s="32">
        <f t="shared" si="15"/>
        <v>0</v>
      </c>
      <c r="AD142" s="32">
        <f t="shared" si="15"/>
        <v>0</v>
      </c>
      <c r="AE142" s="32">
        <f t="shared" si="15"/>
        <v>0</v>
      </c>
      <c r="AF142" s="32">
        <f t="shared" si="15"/>
        <v>0</v>
      </c>
      <c r="AG142" s="32">
        <f t="shared" si="16"/>
        <v>0</v>
      </c>
      <c r="AH142" s="32">
        <f t="shared" si="22"/>
        <v>0</v>
      </c>
      <c r="AI142" s="32">
        <f t="shared" si="22"/>
        <v>0</v>
      </c>
      <c r="AJ142" s="32">
        <f>VLOOKUP(B142, '[3]Q09 Top-up'!$A$6:$B$392, 2, FALSE)</f>
        <v>0</v>
      </c>
      <c r="AK142">
        <f>VLOOKUP(B142, '[3]Q09 Top-up'!$A$6:$C$392, 3, FALSE)</f>
        <v>0</v>
      </c>
      <c r="AN142" s="5">
        <f t="shared" si="29"/>
        <v>0</v>
      </c>
      <c r="AO142" s="5">
        <f t="shared" si="30"/>
        <v>0</v>
      </c>
      <c r="AP142" s="5">
        <f t="shared" si="31"/>
        <v>0</v>
      </c>
      <c r="AQ142" s="5">
        <f t="shared" si="27"/>
        <v>0</v>
      </c>
      <c r="AR142" s="5">
        <f t="shared" si="26"/>
        <v>0</v>
      </c>
      <c r="AS142" s="5">
        <f t="shared" si="26"/>
        <v>0</v>
      </c>
      <c r="AT142" s="5">
        <f t="shared" si="26"/>
        <v>0</v>
      </c>
      <c r="AU142" s="5">
        <f t="shared" si="26"/>
        <v>0</v>
      </c>
      <c r="AV142" s="5">
        <f t="shared" si="17"/>
        <v>0</v>
      </c>
      <c r="AW142" s="5">
        <f t="shared" si="17"/>
        <v>0</v>
      </c>
      <c r="AX142" s="5">
        <f t="shared" si="17"/>
        <v>0</v>
      </c>
      <c r="AY142" s="5">
        <f t="shared" si="17"/>
        <v>0</v>
      </c>
      <c r="AZ142" s="5">
        <f t="shared" si="18"/>
        <v>0</v>
      </c>
      <c r="BA142" s="5">
        <f t="shared" si="18"/>
        <v>0</v>
      </c>
      <c r="BB142" s="5">
        <f t="shared" si="18"/>
        <v>0</v>
      </c>
    </row>
    <row r="143" spans="1:54" hidden="1" x14ac:dyDescent="0.35">
      <c r="A143" s="2" t="s">
        <v>11</v>
      </c>
      <c r="B143" s="1" t="s">
        <v>157</v>
      </c>
      <c r="C143" t="str">
        <f>VLOOKUP(B143, [2]Main!$B$3:$D$376, 2, FALSE)</f>
        <v>Outside of MKCC</v>
      </c>
      <c r="D143" t="s">
        <v>1880</v>
      </c>
      <c r="E143" s="5">
        <v>6.1700000000000001E-3</v>
      </c>
      <c r="F143" s="5">
        <v>0</v>
      </c>
      <c r="G143" s="5">
        <v>0</v>
      </c>
      <c r="H143" s="5">
        <v>0</v>
      </c>
      <c r="I143" s="5">
        <v>0</v>
      </c>
      <c r="J143" s="5">
        <v>0</v>
      </c>
      <c r="K143" s="5">
        <v>0</v>
      </c>
      <c r="L143" s="5">
        <v>0</v>
      </c>
      <c r="M143" s="5">
        <v>0</v>
      </c>
      <c r="N143" s="5">
        <v>0</v>
      </c>
      <c r="O143" s="5">
        <v>0</v>
      </c>
      <c r="P143" s="5">
        <v>7.6280000000000001E-2</v>
      </c>
      <c r="Q143" s="5">
        <v>0</v>
      </c>
      <c r="R143" s="5">
        <v>0</v>
      </c>
      <c r="S143" s="5">
        <v>0</v>
      </c>
      <c r="U143" s="32">
        <f t="shared" si="28"/>
        <v>8.0210000000000008</v>
      </c>
      <c r="V143" s="32">
        <f t="shared" si="23"/>
        <v>0</v>
      </c>
      <c r="W143" s="32">
        <f t="shared" si="24"/>
        <v>0</v>
      </c>
      <c r="X143" s="32">
        <f t="shared" si="25"/>
        <v>0</v>
      </c>
      <c r="Y143" s="32">
        <f t="shared" si="14"/>
        <v>0</v>
      </c>
      <c r="Z143" s="32">
        <f t="shared" si="14"/>
        <v>0</v>
      </c>
      <c r="AA143" s="32">
        <f t="shared" si="14"/>
        <v>0</v>
      </c>
      <c r="AB143" s="32">
        <f t="shared" si="14"/>
        <v>0</v>
      </c>
      <c r="AC143" s="32">
        <f t="shared" si="15"/>
        <v>0</v>
      </c>
      <c r="AD143" s="32">
        <f t="shared" si="15"/>
        <v>0</v>
      </c>
      <c r="AE143" s="32">
        <f t="shared" si="15"/>
        <v>0</v>
      </c>
      <c r="AF143" s="32">
        <f t="shared" si="15"/>
        <v>99.164000000000001</v>
      </c>
      <c r="AG143" s="32">
        <f t="shared" si="16"/>
        <v>0</v>
      </c>
      <c r="AH143" s="32">
        <f t="shared" si="22"/>
        <v>0</v>
      </c>
      <c r="AI143" s="32">
        <f t="shared" si="22"/>
        <v>0</v>
      </c>
      <c r="AJ143" s="32">
        <f>VLOOKUP(B143, '[3]Q09 Top-up'!$A$6:$B$392, 2, FALSE)</f>
        <v>13</v>
      </c>
      <c r="AK143">
        <f>VLOOKUP(B143, '[3]Q09 Top-up'!$A$6:$C$392, 3, FALSE)</f>
        <v>6</v>
      </c>
      <c r="AN143" s="5">
        <f t="shared" si="29"/>
        <v>3.8846852140795134E-3</v>
      </c>
      <c r="AO143" s="5">
        <f t="shared" si="30"/>
        <v>0</v>
      </c>
      <c r="AP143" s="5">
        <f t="shared" si="31"/>
        <v>0</v>
      </c>
      <c r="AQ143" s="5">
        <f t="shared" si="27"/>
        <v>0</v>
      </c>
      <c r="AR143" s="5">
        <f t="shared" si="26"/>
        <v>0</v>
      </c>
      <c r="AS143" s="5">
        <f t="shared" si="26"/>
        <v>0</v>
      </c>
      <c r="AT143" s="5">
        <f t="shared" si="26"/>
        <v>0</v>
      </c>
      <c r="AU143" s="5">
        <f t="shared" si="26"/>
        <v>0</v>
      </c>
      <c r="AV143" s="5">
        <f t="shared" si="17"/>
        <v>0</v>
      </c>
      <c r="AW143" s="5">
        <f t="shared" si="17"/>
        <v>0</v>
      </c>
      <c r="AX143" s="5">
        <f t="shared" si="17"/>
        <v>0</v>
      </c>
      <c r="AY143" s="5">
        <f t="shared" si="17"/>
        <v>4.8929108689037562E-2</v>
      </c>
      <c r="AZ143" s="5">
        <f t="shared" si="18"/>
        <v>0</v>
      </c>
      <c r="BA143" s="5">
        <f t="shared" si="18"/>
        <v>0</v>
      </c>
      <c r="BB143" s="5">
        <f t="shared" si="18"/>
        <v>0</v>
      </c>
    </row>
    <row r="144" spans="1:54" hidden="1" x14ac:dyDescent="0.35">
      <c r="A144" s="2" t="s">
        <v>11</v>
      </c>
      <c r="B144" s="1" t="s">
        <v>158</v>
      </c>
      <c r="C144" t="str">
        <f>VLOOKUP(B144, [2]Main!$B$3:$D$376, 2, FALSE)</f>
        <v>Outside of MKCC</v>
      </c>
      <c r="D144" t="s">
        <v>1880</v>
      </c>
      <c r="E144" s="5">
        <v>6.9499999999999996E-3</v>
      </c>
      <c r="F144" s="5">
        <v>0</v>
      </c>
      <c r="G144" s="5">
        <v>0</v>
      </c>
      <c r="H144" s="5">
        <v>0</v>
      </c>
      <c r="I144" s="5">
        <v>0</v>
      </c>
      <c r="J144" s="5">
        <v>0</v>
      </c>
      <c r="K144" s="5">
        <v>0</v>
      </c>
      <c r="L144" s="5">
        <v>0</v>
      </c>
      <c r="M144" s="5">
        <v>0</v>
      </c>
      <c r="N144" s="5">
        <v>0</v>
      </c>
      <c r="O144" s="5">
        <v>0</v>
      </c>
      <c r="P144" s="5">
        <v>8.584E-2</v>
      </c>
      <c r="Q144" s="5">
        <v>0</v>
      </c>
      <c r="R144" s="5">
        <v>0</v>
      </c>
      <c r="S144" s="5">
        <v>0</v>
      </c>
      <c r="U144" s="32">
        <f t="shared" si="28"/>
        <v>15.637499999999999</v>
      </c>
      <c r="V144" s="32">
        <f t="shared" si="23"/>
        <v>0</v>
      </c>
      <c r="W144" s="32">
        <f t="shared" si="24"/>
        <v>0</v>
      </c>
      <c r="X144" s="32">
        <f t="shared" si="25"/>
        <v>0</v>
      </c>
      <c r="Y144" s="32">
        <f t="shared" si="14"/>
        <v>0</v>
      </c>
      <c r="Z144" s="32">
        <f t="shared" si="14"/>
        <v>0</v>
      </c>
      <c r="AA144" s="32">
        <f t="shared" si="14"/>
        <v>0</v>
      </c>
      <c r="AB144" s="32">
        <f t="shared" si="14"/>
        <v>0</v>
      </c>
      <c r="AC144" s="32">
        <f t="shared" si="15"/>
        <v>0</v>
      </c>
      <c r="AD144" s="32">
        <f t="shared" si="15"/>
        <v>0</v>
      </c>
      <c r="AE144" s="32">
        <f t="shared" si="15"/>
        <v>0</v>
      </c>
      <c r="AF144" s="32">
        <f t="shared" si="15"/>
        <v>193.14</v>
      </c>
      <c r="AG144" s="32">
        <f t="shared" si="16"/>
        <v>0</v>
      </c>
      <c r="AH144" s="32">
        <f t="shared" si="22"/>
        <v>0</v>
      </c>
      <c r="AI144" s="32">
        <f t="shared" si="22"/>
        <v>0</v>
      </c>
      <c r="AJ144" s="32">
        <f>VLOOKUP(B144, '[3]Q09 Top-up'!$A$6:$B$392, 2, FALSE)</f>
        <v>22.5</v>
      </c>
      <c r="AK144">
        <f>VLOOKUP(B144, '[3]Q09 Top-up'!$A$6:$C$392, 3, FALSE)</f>
        <v>3</v>
      </c>
      <c r="AN144" s="5">
        <f t="shared" si="29"/>
        <v>7.5734652830280989E-3</v>
      </c>
      <c r="AO144" s="5">
        <f t="shared" si="30"/>
        <v>0</v>
      </c>
      <c r="AP144" s="5">
        <f t="shared" si="31"/>
        <v>0</v>
      </c>
      <c r="AQ144" s="5">
        <f t="shared" si="27"/>
        <v>0</v>
      </c>
      <c r="AR144" s="5">
        <f t="shared" si="26"/>
        <v>0</v>
      </c>
      <c r="AS144" s="5">
        <f t="shared" si="26"/>
        <v>0</v>
      </c>
      <c r="AT144" s="5">
        <f t="shared" si="26"/>
        <v>0</v>
      </c>
      <c r="AU144" s="5">
        <f t="shared" si="26"/>
        <v>0</v>
      </c>
      <c r="AV144" s="5">
        <f t="shared" si="17"/>
        <v>0</v>
      </c>
      <c r="AW144" s="5">
        <f t="shared" si="17"/>
        <v>0</v>
      </c>
      <c r="AX144" s="5">
        <f t="shared" si="17"/>
        <v>0</v>
      </c>
      <c r="AY144" s="5">
        <f t="shared" si="17"/>
        <v>9.5298374936476082E-2</v>
      </c>
      <c r="AZ144" s="5">
        <f t="shared" si="18"/>
        <v>0</v>
      </c>
      <c r="BA144" s="5">
        <f t="shared" si="18"/>
        <v>0</v>
      </c>
      <c r="BB144" s="5">
        <f t="shared" si="18"/>
        <v>0</v>
      </c>
    </row>
    <row r="145" spans="1:54" hidden="1" x14ac:dyDescent="0.35">
      <c r="A145" s="2" t="s">
        <v>11</v>
      </c>
      <c r="B145" s="1" t="s">
        <v>159</v>
      </c>
      <c r="C145" t="str">
        <f>VLOOKUP(B145, [2]Main!$B$3:$D$376, 2, FALSE)</f>
        <v>Outside of MKCC</v>
      </c>
      <c r="D145" t="s">
        <v>1880</v>
      </c>
      <c r="E145" s="5">
        <v>3.1199999999999999E-3</v>
      </c>
      <c r="F145" s="5">
        <v>0</v>
      </c>
      <c r="G145" s="5">
        <v>0</v>
      </c>
      <c r="H145" s="5">
        <v>0</v>
      </c>
      <c r="I145" s="5">
        <v>0</v>
      </c>
      <c r="J145" s="5">
        <v>0</v>
      </c>
      <c r="K145" s="5">
        <v>0</v>
      </c>
      <c r="L145" s="5">
        <v>0</v>
      </c>
      <c r="M145" s="5">
        <v>0</v>
      </c>
      <c r="N145" s="5">
        <v>0</v>
      </c>
      <c r="O145" s="5">
        <v>0</v>
      </c>
      <c r="P145" s="5">
        <v>3.8589999999999999E-2</v>
      </c>
      <c r="Q145" s="5">
        <v>0</v>
      </c>
      <c r="R145" s="5">
        <v>0</v>
      </c>
      <c r="S145" s="5">
        <v>0</v>
      </c>
      <c r="U145" s="32">
        <f t="shared" si="28"/>
        <v>0</v>
      </c>
      <c r="V145" s="32">
        <f t="shared" si="23"/>
        <v>0</v>
      </c>
      <c r="W145" s="32">
        <f t="shared" si="24"/>
        <v>0</v>
      </c>
      <c r="X145" s="32">
        <f t="shared" si="25"/>
        <v>0</v>
      </c>
      <c r="Y145" s="32">
        <f t="shared" si="14"/>
        <v>0</v>
      </c>
      <c r="Z145" s="32">
        <f t="shared" si="14"/>
        <v>0</v>
      </c>
      <c r="AA145" s="32">
        <f t="shared" si="14"/>
        <v>0</v>
      </c>
      <c r="AB145" s="32">
        <f t="shared" si="14"/>
        <v>0</v>
      </c>
      <c r="AC145" s="32">
        <f t="shared" si="15"/>
        <v>0</v>
      </c>
      <c r="AD145" s="32">
        <f t="shared" si="15"/>
        <v>0</v>
      </c>
      <c r="AE145" s="32">
        <f t="shared" si="15"/>
        <v>0</v>
      </c>
      <c r="AF145" s="32">
        <f t="shared" si="15"/>
        <v>0</v>
      </c>
      <c r="AG145" s="32">
        <f t="shared" si="16"/>
        <v>0</v>
      </c>
      <c r="AH145" s="32">
        <f t="shared" si="22"/>
        <v>0</v>
      </c>
      <c r="AI145" s="32">
        <f t="shared" si="22"/>
        <v>0</v>
      </c>
      <c r="AJ145" s="32">
        <f>VLOOKUP(B145, '[3]Q09 Top-up'!$A$6:$B$392, 2, FALSE)</f>
        <v>0</v>
      </c>
      <c r="AK145">
        <f>VLOOKUP(B145, '[3]Q09 Top-up'!$A$6:$C$392, 3, FALSE)</f>
        <v>1</v>
      </c>
      <c r="AN145" s="5">
        <f t="shared" si="29"/>
        <v>0</v>
      </c>
      <c r="AO145" s="5">
        <f t="shared" si="30"/>
        <v>0</v>
      </c>
      <c r="AP145" s="5">
        <f t="shared" si="31"/>
        <v>0</v>
      </c>
      <c r="AQ145" s="5">
        <f t="shared" si="27"/>
        <v>0</v>
      </c>
      <c r="AR145" s="5">
        <f t="shared" si="26"/>
        <v>0</v>
      </c>
      <c r="AS145" s="5">
        <f t="shared" si="26"/>
        <v>0</v>
      </c>
      <c r="AT145" s="5">
        <f t="shared" si="26"/>
        <v>0</v>
      </c>
      <c r="AU145" s="5">
        <f t="shared" si="26"/>
        <v>0</v>
      </c>
      <c r="AV145" s="5">
        <f t="shared" si="17"/>
        <v>0</v>
      </c>
      <c r="AW145" s="5">
        <f t="shared" si="17"/>
        <v>0</v>
      </c>
      <c r="AX145" s="5">
        <f t="shared" si="17"/>
        <v>0</v>
      </c>
      <c r="AY145" s="5">
        <f t="shared" si="17"/>
        <v>0</v>
      </c>
      <c r="AZ145" s="5">
        <f t="shared" si="18"/>
        <v>0</v>
      </c>
      <c r="BA145" s="5">
        <f t="shared" si="18"/>
        <v>0</v>
      </c>
      <c r="BB145" s="5">
        <f t="shared" si="18"/>
        <v>0</v>
      </c>
    </row>
    <row r="146" spans="1:54" hidden="1" x14ac:dyDescent="0.35">
      <c r="A146" s="2" t="s">
        <v>11</v>
      </c>
      <c r="B146" s="1" t="s">
        <v>160</v>
      </c>
      <c r="C146" t="str">
        <f>VLOOKUP(B146, [2]Main!$B$3:$D$376, 2, FALSE)</f>
        <v>Outside of MKCC</v>
      </c>
      <c r="D146" t="s">
        <v>1880</v>
      </c>
      <c r="E146" s="5">
        <v>0</v>
      </c>
      <c r="F146" s="5">
        <v>0</v>
      </c>
      <c r="G146" s="5">
        <v>0</v>
      </c>
      <c r="H146" s="5">
        <v>0</v>
      </c>
      <c r="I146" s="5">
        <v>0</v>
      </c>
      <c r="J146" s="5">
        <v>0</v>
      </c>
      <c r="K146" s="5">
        <v>0</v>
      </c>
      <c r="L146" s="5">
        <v>0</v>
      </c>
      <c r="M146" s="5">
        <v>0</v>
      </c>
      <c r="N146" s="5">
        <v>0</v>
      </c>
      <c r="O146" s="5">
        <v>0</v>
      </c>
      <c r="P146" s="5">
        <v>0</v>
      </c>
      <c r="Q146" s="5">
        <v>0</v>
      </c>
      <c r="R146" s="5">
        <v>0</v>
      </c>
      <c r="S146" s="5">
        <v>0</v>
      </c>
      <c r="U146" s="32">
        <f t="shared" si="28"/>
        <v>0</v>
      </c>
      <c r="V146" s="32">
        <f t="shared" si="23"/>
        <v>0</v>
      </c>
      <c r="W146" s="32">
        <f t="shared" si="24"/>
        <v>0</v>
      </c>
      <c r="X146" s="32">
        <f t="shared" si="25"/>
        <v>0</v>
      </c>
      <c r="Y146" s="32">
        <f t="shared" si="14"/>
        <v>0</v>
      </c>
      <c r="Z146" s="32">
        <f t="shared" si="14"/>
        <v>0</v>
      </c>
      <c r="AA146" s="32">
        <f t="shared" si="14"/>
        <v>0</v>
      </c>
      <c r="AB146" s="32">
        <f t="shared" si="14"/>
        <v>0</v>
      </c>
      <c r="AC146" s="32">
        <f t="shared" si="15"/>
        <v>0</v>
      </c>
      <c r="AD146" s="32">
        <f t="shared" si="15"/>
        <v>0</v>
      </c>
      <c r="AE146" s="32">
        <f t="shared" si="15"/>
        <v>0</v>
      </c>
      <c r="AF146" s="32">
        <f t="shared" si="15"/>
        <v>0</v>
      </c>
      <c r="AG146" s="32">
        <f t="shared" si="16"/>
        <v>0</v>
      </c>
      <c r="AH146" s="32">
        <f t="shared" si="22"/>
        <v>0</v>
      </c>
      <c r="AI146" s="32">
        <f t="shared" si="22"/>
        <v>0</v>
      </c>
      <c r="AJ146" s="32">
        <f>VLOOKUP(B146, '[3]Q09 Top-up'!$A$6:$B$392, 2, FALSE)</f>
        <v>0</v>
      </c>
      <c r="AK146">
        <f>VLOOKUP(B146, '[3]Q09 Top-up'!$A$6:$C$392, 3, FALSE)</f>
        <v>0</v>
      </c>
      <c r="AN146" s="5">
        <f t="shared" si="29"/>
        <v>0</v>
      </c>
      <c r="AO146" s="5">
        <f t="shared" si="30"/>
        <v>0</v>
      </c>
      <c r="AP146" s="5">
        <f t="shared" si="31"/>
        <v>0</v>
      </c>
      <c r="AQ146" s="5">
        <f t="shared" si="27"/>
        <v>0</v>
      </c>
      <c r="AR146" s="5">
        <f t="shared" si="26"/>
        <v>0</v>
      </c>
      <c r="AS146" s="5">
        <f t="shared" si="26"/>
        <v>0</v>
      </c>
      <c r="AT146" s="5">
        <f t="shared" si="26"/>
        <v>0</v>
      </c>
      <c r="AU146" s="5">
        <f t="shared" si="26"/>
        <v>0</v>
      </c>
      <c r="AV146" s="5">
        <f t="shared" si="17"/>
        <v>0</v>
      </c>
      <c r="AW146" s="5">
        <f t="shared" si="17"/>
        <v>0</v>
      </c>
      <c r="AX146" s="5">
        <f t="shared" si="17"/>
        <v>0</v>
      </c>
      <c r="AY146" s="5">
        <f t="shared" si="17"/>
        <v>0</v>
      </c>
      <c r="AZ146" s="5">
        <f t="shared" si="18"/>
        <v>0</v>
      </c>
      <c r="BA146" s="5">
        <f t="shared" si="18"/>
        <v>0</v>
      </c>
      <c r="BB146" s="5">
        <f t="shared" si="18"/>
        <v>0</v>
      </c>
    </row>
    <row r="147" spans="1:54" hidden="1" x14ac:dyDescent="0.35">
      <c r="A147" s="2" t="s">
        <v>11</v>
      </c>
      <c r="B147" s="1" t="s">
        <v>161</v>
      </c>
      <c r="C147" t="str">
        <f>VLOOKUP(B147, [2]Main!$B$3:$D$376, 2, FALSE)</f>
        <v>Outside of MKCC</v>
      </c>
      <c r="D147" t="str">
        <f>VLOOKUP(B147, [2]Main!$B$3:$D$376, 3, FALSE)</f>
        <v>Flitwick</v>
      </c>
      <c r="E147" s="5">
        <v>0</v>
      </c>
      <c r="F147" s="5">
        <v>0</v>
      </c>
      <c r="G147" s="5">
        <v>0</v>
      </c>
      <c r="H147" s="5">
        <v>0</v>
      </c>
      <c r="I147" s="5">
        <v>0</v>
      </c>
      <c r="J147" s="5">
        <v>0</v>
      </c>
      <c r="K147" s="5">
        <v>0</v>
      </c>
      <c r="L147" s="5">
        <v>0</v>
      </c>
      <c r="M147" s="5">
        <v>0</v>
      </c>
      <c r="N147" s="5">
        <v>0</v>
      </c>
      <c r="O147" s="5">
        <v>0</v>
      </c>
      <c r="P147" s="5">
        <v>0</v>
      </c>
      <c r="Q147" s="5">
        <v>0</v>
      </c>
      <c r="R147" s="5">
        <v>0</v>
      </c>
      <c r="S147" s="5">
        <v>0</v>
      </c>
      <c r="U147" s="32">
        <f t="shared" si="28"/>
        <v>0</v>
      </c>
      <c r="V147" s="32">
        <f t="shared" si="23"/>
        <v>0</v>
      </c>
      <c r="W147" s="32">
        <f t="shared" si="24"/>
        <v>0</v>
      </c>
      <c r="X147" s="32">
        <f t="shared" si="25"/>
        <v>0</v>
      </c>
      <c r="Y147" s="32">
        <f t="shared" si="14"/>
        <v>0</v>
      </c>
      <c r="Z147" s="32">
        <f t="shared" si="14"/>
        <v>0</v>
      </c>
      <c r="AA147" s="32">
        <f t="shared" si="14"/>
        <v>0</v>
      </c>
      <c r="AB147" s="32">
        <f t="shared" si="14"/>
        <v>0</v>
      </c>
      <c r="AC147" s="32">
        <f t="shared" si="15"/>
        <v>0</v>
      </c>
      <c r="AD147" s="32">
        <f t="shared" si="15"/>
        <v>0</v>
      </c>
      <c r="AE147" s="32">
        <f t="shared" si="15"/>
        <v>0</v>
      </c>
      <c r="AF147" s="32">
        <f t="shared" si="15"/>
        <v>0</v>
      </c>
      <c r="AG147" s="32">
        <f t="shared" si="16"/>
        <v>0</v>
      </c>
      <c r="AH147" s="32">
        <f t="shared" si="22"/>
        <v>0</v>
      </c>
      <c r="AI147" s="32">
        <f t="shared" si="22"/>
        <v>0</v>
      </c>
      <c r="AJ147" s="32">
        <f>VLOOKUP(B147, '[3]Q09 Top-up'!$A$6:$B$392, 2, FALSE)</f>
        <v>0</v>
      </c>
      <c r="AK147">
        <f>VLOOKUP(B147, '[3]Q09 Top-up'!$A$6:$C$392, 3, FALSE)</f>
        <v>0</v>
      </c>
      <c r="AN147" s="5">
        <f t="shared" si="29"/>
        <v>0</v>
      </c>
      <c r="AO147" s="5">
        <f t="shared" si="30"/>
        <v>0</v>
      </c>
      <c r="AP147" s="5">
        <f t="shared" si="31"/>
        <v>0</v>
      </c>
      <c r="AQ147" s="5">
        <f t="shared" si="27"/>
        <v>0</v>
      </c>
      <c r="AR147" s="5">
        <f t="shared" si="26"/>
        <v>0</v>
      </c>
      <c r="AS147" s="5">
        <f t="shared" si="26"/>
        <v>0</v>
      </c>
      <c r="AT147" s="5">
        <f t="shared" si="26"/>
        <v>0</v>
      </c>
      <c r="AU147" s="5">
        <f t="shared" si="26"/>
        <v>0</v>
      </c>
      <c r="AV147" s="5">
        <f t="shared" si="17"/>
        <v>0</v>
      </c>
      <c r="AW147" s="5">
        <f t="shared" si="17"/>
        <v>0</v>
      </c>
      <c r="AX147" s="5">
        <f t="shared" si="17"/>
        <v>0</v>
      </c>
      <c r="AY147" s="5">
        <f t="shared" si="17"/>
        <v>0</v>
      </c>
      <c r="AZ147" s="5">
        <f t="shared" si="18"/>
        <v>0</v>
      </c>
      <c r="BA147" s="5">
        <f t="shared" si="18"/>
        <v>0</v>
      </c>
      <c r="BB147" s="5">
        <f t="shared" si="18"/>
        <v>0</v>
      </c>
    </row>
    <row r="148" spans="1:54" hidden="1" x14ac:dyDescent="0.35">
      <c r="A148" s="2" t="s">
        <v>11</v>
      </c>
      <c r="B148" s="1" t="s">
        <v>162</v>
      </c>
      <c r="C148" t="str">
        <f>VLOOKUP(B148, [2]Main!$B$3:$D$376, 2, FALSE)</f>
        <v>Outside of MKCC</v>
      </c>
      <c r="D148" t="s">
        <v>1880</v>
      </c>
      <c r="E148" s="5">
        <v>5.9000000000000003E-4</v>
      </c>
      <c r="F148" s="5">
        <v>0</v>
      </c>
      <c r="G148" s="5">
        <v>0</v>
      </c>
      <c r="H148" s="5">
        <v>0</v>
      </c>
      <c r="I148" s="5">
        <v>0</v>
      </c>
      <c r="J148" s="5">
        <v>0</v>
      </c>
      <c r="K148" s="5">
        <v>0</v>
      </c>
      <c r="L148" s="5">
        <v>0</v>
      </c>
      <c r="M148" s="5">
        <v>0</v>
      </c>
      <c r="N148" s="5">
        <v>0</v>
      </c>
      <c r="O148" s="5">
        <v>0</v>
      </c>
      <c r="P148" s="5">
        <v>7.26E-3</v>
      </c>
      <c r="Q148" s="5">
        <v>0</v>
      </c>
      <c r="R148" s="5">
        <v>0</v>
      </c>
      <c r="S148" s="5">
        <v>0</v>
      </c>
      <c r="U148" s="32">
        <f t="shared" si="28"/>
        <v>0.29500000000000004</v>
      </c>
      <c r="V148" s="32">
        <f t="shared" si="23"/>
        <v>0</v>
      </c>
      <c r="W148" s="32">
        <f t="shared" si="24"/>
        <v>0</v>
      </c>
      <c r="X148" s="32">
        <f t="shared" si="25"/>
        <v>0</v>
      </c>
      <c r="Y148" s="32">
        <f t="shared" ref="Y148:AG148" si="32">($AJ148*I148)*100</f>
        <v>0</v>
      </c>
      <c r="Z148" s="32">
        <f t="shared" si="32"/>
        <v>0</v>
      </c>
      <c r="AA148" s="32">
        <f t="shared" si="32"/>
        <v>0</v>
      </c>
      <c r="AB148" s="32">
        <f t="shared" si="32"/>
        <v>0</v>
      </c>
      <c r="AC148" s="32">
        <f t="shared" si="32"/>
        <v>0</v>
      </c>
      <c r="AD148" s="32">
        <f t="shared" si="32"/>
        <v>0</v>
      </c>
      <c r="AE148" s="32">
        <f t="shared" si="32"/>
        <v>0</v>
      </c>
      <c r="AF148" s="32">
        <f t="shared" si="32"/>
        <v>3.63</v>
      </c>
      <c r="AG148" s="32">
        <f t="shared" si="32"/>
        <v>0</v>
      </c>
      <c r="AH148" s="32">
        <f t="shared" si="22"/>
        <v>0</v>
      </c>
      <c r="AI148" s="32">
        <f t="shared" si="22"/>
        <v>0</v>
      </c>
      <c r="AJ148" s="32">
        <f>VLOOKUP(B148, '[3]Q09 Top-up'!$A$6:$B$392, 2, FALSE)</f>
        <v>5</v>
      </c>
      <c r="AK148">
        <f>VLOOKUP(B148, '[3]Q09 Top-up'!$A$6:$C$392, 3, FALSE)</f>
        <v>1</v>
      </c>
      <c r="AN148" s="5">
        <f t="shared" si="29"/>
        <v>1.4287272636248055E-4</v>
      </c>
      <c r="AO148" s="5">
        <f t="shared" si="30"/>
        <v>0</v>
      </c>
      <c r="AP148" s="5">
        <f t="shared" si="31"/>
        <v>0</v>
      </c>
      <c r="AQ148" s="5">
        <f t="shared" si="27"/>
        <v>0</v>
      </c>
      <c r="AR148" s="5">
        <f t="shared" si="26"/>
        <v>0</v>
      </c>
      <c r="AS148" s="5">
        <f t="shared" si="26"/>
        <v>0</v>
      </c>
      <c r="AT148" s="5">
        <f t="shared" si="26"/>
        <v>0</v>
      </c>
      <c r="AU148" s="5">
        <f t="shared" si="26"/>
        <v>0</v>
      </c>
      <c r="AV148" s="5">
        <f t="shared" ref="AV148:AY211" si="33">AC148/AC$383</f>
        <v>0</v>
      </c>
      <c r="AW148" s="5">
        <f t="shared" si="33"/>
        <v>0</v>
      </c>
      <c r="AX148" s="5">
        <f t="shared" si="33"/>
        <v>0</v>
      </c>
      <c r="AY148" s="5">
        <f t="shared" si="33"/>
        <v>1.7911002434472826E-3</v>
      </c>
      <c r="AZ148" s="5">
        <f t="shared" ref="AZ148:BB211" si="34">AG148/AG$383</f>
        <v>0</v>
      </c>
      <c r="BA148" s="5">
        <f t="shared" si="34"/>
        <v>0</v>
      </c>
      <c r="BB148" s="5">
        <f t="shared" si="34"/>
        <v>0</v>
      </c>
    </row>
    <row r="149" spans="1:54" hidden="1" x14ac:dyDescent="0.35">
      <c r="A149" s="2" t="s">
        <v>11</v>
      </c>
      <c r="B149" s="1" t="s">
        <v>163</v>
      </c>
      <c r="C149" t="str">
        <f>VLOOKUP(B149, [2]Main!$B$3:$D$376, 2, FALSE)</f>
        <v>Outside of MKCC</v>
      </c>
      <c r="D149" t="s">
        <v>1880</v>
      </c>
      <c r="E149" s="5">
        <v>5.9000000000000003E-4</v>
      </c>
      <c r="F149" s="5">
        <v>0</v>
      </c>
      <c r="G149" s="5">
        <v>0</v>
      </c>
      <c r="H149" s="5">
        <v>0</v>
      </c>
      <c r="I149" s="5">
        <v>0</v>
      </c>
      <c r="J149" s="5">
        <v>0</v>
      </c>
      <c r="K149" s="5">
        <v>0</v>
      </c>
      <c r="L149" s="5">
        <v>0</v>
      </c>
      <c r="M149" s="5">
        <v>0</v>
      </c>
      <c r="N149" s="5">
        <v>0</v>
      </c>
      <c r="O149" s="5">
        <v>0</v>
      </c>
      <c r="P149" s="5">
        <v>7.26E-3</v>
      </c>
      <c r="Q149" s="5">
        <v>0</v>
      </c>
      <c r="R149" s="5">
        <v>0</v>
      </c>
      <c r="S149" s="5">
        <v>0</v>
      </c>
      <c r="U149" s="32">
        <f t="shared" si="28"/>
        <v>4.7200000000000006</v>
      </c>
      <c r="V149" s="32">
        <f t="shared" ref="V149:Y212" si="35">($AJ149*F149)*100</f>
        <v>0</v>
      </c>
      <c r="W149" s="32">
        <f t="shared" si="35"/>
        <v>0</v>
      </c>
      <c r="X149" s="32">
        <f t="shared" si="35"/>
        <v>0</v>
      </c>
      <c r="Y149" s="32">
        <f t="shared" si="35"/>
        <v>0</v>
      </c>
      <c r="Z149" s="32">
        <f t="shared" ref="Z149:AC212" si="36">($AJ149*J149)*100</f>
        <v>0</v>
      </c>
      <c r="AA149" s="32">
        <f t="shared" si="36"/>
        <v>0</v>
      </c>
      <c r="AB149" s="32">
        <f t="shared" si="36"/>
        <v>0</v>
      </c>
      <c r="AC149" s="32">
        <f t="shared" si="36"/>
        <v>0</v>
      </c>
      <c r="AD149" s="32">
        <f t="shared" ref="AD149:AG212" si="37">($AJ149*N149)*100</f>
        <v>0</v>
      </c>
      <c r="AE149" s="32">
        <f t="shared" si="37"/>
        <v>0</v>
      </c>
      <c r="AF149" s="32">
        <f t="shared" si="37"/>
        <v>58.08</v>
      </c>
      <c r="AG149" s="32">
        <f t="shared" si="37"/>
        <v>0</v>
      </c>
      <c r="AH149" s="32">
        <f t="shared" ref="AH149:AI212" si="38">($AJ149*R149)*100</f>
        <v>0</v>
      </c>
      <c r="AI149" s="32">
        <f t="shared" si="38"/>
        <v>0</v>
      </c>
      <c r="AJ149" s="32">
        <f>VLOOKUP(B149, '[3]Q09 Top-up'!$A$6:$B$392, 2, FALSE)</f>
        <v>80</v>
      </c>
      <c r="AK149">
        <f>VLOOKUP(B149, '[3]Q09 Top-up'!$A$6:$C$392, 3, FALSE)</f>
        <v>1</v>
      </c>
      <c r="AN149" s="5">
        <f t="shared" si="29"/>
        <v>2.2859636217996888E-3</v>
      </c>
      <c r="AO149" s="5">
        <f t="shared" si="30"/>
        <v>0</v>
      </c>
      <c r="AP149" s="5">
        <f t="shared" si="31"/>
        <v>0</v>
      </c>
      <c r="AQ149" s="5">
        <f t="shared" si="27"/>
        <v>0</v>
      </c>
      <c r="AR149" s="5">
        <f t="shared" si="26"/>
        <v>0</v>
      </c>
      <c r="AS149" s="5">
        <f t="shared" si="26"/>
        <v>0</v>
      </c>
      <c r="AT149" s="5">
        <f t="shared" si="26"/>
        <v>0</v>
      </c>
      <c r="AU149" s="5">
        <f t="shared" si="26"/>
        <v>0</v>
      </c>
      <c r="AV149" s="5">
        <f t="shared" si="33"/>
        <v>0</v>
      </c>
      <c r="AW149" s="5">
        <f t="shared" si="33"/>
        <v>0</v>
      </c>
      <c r="AX149" s="5">
        <f t="shared" si="33"/>
        <v>0</v>
      </c>
      <c r="AY149" s="5">
        <f t="shared" si="33"/>
        <v>2.8657603895156522E-2</v>
      </c>
      <c r="AZ149" s="5">
        <f t="shared" si="34"/>
        <v>0</v>
      </c>
      <c r="BA149" s="5">
        <f t="shared" si="34"/>
        <v>0</v>
      </c>
      <c r="BB149" s="5">
        <f t="shared" si="34"/>
        <v>0</v>
      </c>
    </row>
    <row r="150" spans="1:54" hidden="1" x14ac:dyDescent="0.35">
      <c r="A150" s="2" t="s">
        <v>11</v>
      </c>
      <c r="B150" s="1" t="s">
        <v>164</v>
      </c>
      <c r="C150" t="str">
        <f>VLOOKUP(B150, [2]Main!$B$3:$D$376, 2, FALSE)</f>
        <v>Outside of MKCC</v>
      </c>
      <c r="D150" t="s">
        <v>1880</v>
      </c>
      <c r="E150" s="5">
        <v>5.9000000000000003E-4</v>
      </c>
      <c r="F150" s="5">
        <v>0</v>
      </c>
      <c r="G150" s="5">
        <v>0</v>
      </c>
      <c r="H150" s="5">
        <v>0</v>
      </c>
      <c r="I150" s="5">
        <v>0</v>
      </c>
      <c r="J150" s="5">
        <v>0</v>
      </c>
      <c r="K150" s="5">
        <v>0</v>
      </c>
      <c r="L150" s="5">
        <v>0</v>
      </c>
      <c r="M150" s="5">
        <v>0</v>
      </c>
      <c r="N150" s="5">
        <v>0</v>
      </c>
      <c r="O150" s="5">
        <v>0</v>
      </c>
      <c r="P150" s="5">
        <v>7.26E-3</v>
      </c>
      <c r="Q150" s="5">
        <v>0</v>
      </c>
      <c r="R150" s="5">
        <v>0</v>
      </c>
      <c r="S150" s="5">
        <v>0</v>
      </c>
      <c r="U150" s="32">
        <f t="shared" si="28"/>
        <v>0.59000000000000008</v>
      </c>
      <c r="V150" s="32">
        <f t="shared" si="35"/>
        <v>0</v>
      </c>
      <c r="W150" s="32">
        <f t="shared" si="35"/>
        <v>0</v>
      </c>
      <c r="X150" s="32">
        <f t="shared" si="35"/>
        <v>0</v>
      </c>
      <c r="Y150" s="32">
        <f t="shared" si="35"/>
        <v>0</v>
      </c>
      <c r="Z150" s="32">
        <f t="shared" si="36"/>
        <v>0</v>
      </c>
      <c r="AA150" s="32">
        <f t="shared" si="36"/>
        <v>0</v>
      </c>
      <c r="AB150" s="32">
        <f t="shared" si="36"/>
        <v>0</v>
      </c>
      <c r="AC150" s="32">
        <f t="shared" si="36"/>
        <v>0</v>
      </c>
      <c r="AD150" s="32">
        <f t="shared" si="37"/>
        <v>0</v>
      </c>
      <c r="AE150" s="32">
        <f t="shared" si="37"/>
        <v>0</v>
      </c>
      <c r="AF150" s="32">
        <f t="shared" si="37"/>
        <v>7.26</v>
      </c>
      <c r="AG150" s="32">
        <f t="shared" si="37"/>
        <v>0</v>
      </c>
      <c r="AH150" s="32">
        <f t="shared" si="38"/>
        <v>0</v>
      </c>
      <c r="AI150" s="32">
        <f t="shared" si="38"/>
        <v>0</v>
      </c>
      <c r="AJ150" s="32">
        <f>VLOOKUP(B150, '[3]Q09 Top-up'!$A$6:$B$392, 2, FALSE)</f>
        <v>10</v>
      </c>
      <c r="AK150">
        <f>VLOOKUP(B150, '[3]Q09 Top-up'!$A$6:$C$392, 3, FALSE)</f>
        <v>1</v>
      </c>
      <c r="AN150" s="5">
        <f t="shared" si="29"/>
        <v>2.857454527249611E-4</v>
      </c>
      <c r="AO150" s="5">
        <f t="shared" si="30"/>
        <v>0</v>
      </c>
      <c r="AP150" s="5">
        <f t="shared" si="31"/>
        <v>0</v>
      </c>
      <c r="AQ150" s="5">
        <f t="shared" si="27"/>
        <v>0</v>
      </c>
      <c r="AR150" s="5">
        <f t="shared" si="26"/>
        <v>0</v>
      </c>
      <c r="AS150" s="5">
        <f t="shared" si="26"/>
        <v>0</v>
      </c>
      <c r="AT150" s="5">
        <f t="shared" si="26"/>
        <v>0</v>
      </c>
      <c r="AU150" s="5">
        <f t="shared" si="26"/>
        <v>0</v>
      </c>
      <c r="AV150" s="5">
        <f t="shared" si="33"/>
        <v>0</v>
      </c>
      <c r="AW150" s="5">
        <f t="shared" si="33"/>
        <v>0</v>
      </c>
      <c r="AX150" s="5">
        <f t="shared" si="33"/>
        <v>0</v>
      </c>
      <c r="AY150" s="5">
        <f t="shared" si="33"/>
        <v>3.5822004868945653E-3</v>
      </c>
      <c r="AZ150" s="5">
        <f t="shared" si="34"/>
        <v>0</v>
      </c>
      <c r="BA150" s="5">
        <f t="shared" si="34"/>
        <v>0</v>
      </c>
      <c r="BB150" s="5">
        <f t="shared" si="34"/>
        <v>0</v>
      </c>
    </row>
    <row r="151" spans="1:54" hidden="1" x14ac:dyDescent="0.35">
      <c r="A151" s="2" t="s">
        <v>11</v>
      </c>
      <c r="B151" s="1" t="s">
        <v>165</v>
      </c>
      <c r="C151" t="str">
        <f>VLOOKUP(B151, [2]Main!$B$3:$D$376, 2, FALSE)</f>
        <v>Outside of MKCC</v>
      </c>
      <c r="D151" t="s">
        <v>1880</v>
      </c>
      <c r="E151" s="5">
        <v>3.9899999999999996E-3</v>
      </c>
      <c r="F151" s="5">
        <v>0</v>
      </c>
      <c r="G151" s="5">
        <v>0</v>
      </c>
      <c r="H151" s="5">
        <v>0</v>
      </c>
      <c r="I151" s="5">
        <v>1.5259999999999999E-2</v>
      </c>
      <c r="J151" s="5">
        <v>0</v>
      </c>
      <c r="K151" s="5">
        <v>0</v>
      </c>
      <c r="L151" s="5">
        <v>0</v>
      </c>
      <c r="M151" s="5">
        <v>0</v>
      </c>
      <c r="N151" s="5">
        <v>0</v>
      </c>
      <c r="O151" s="5">
        <v>0</v>
      </c>
      <c r="P151" s="5">
        <v>3.8589999999999999E-2</v>
      </c>
      <c r="Q151" s="5">
        <v>0</v>
      </c>
      <c r="R151" s="5">
        <v>0</v>
      </c>
      <c r="S151" s="5">
        <v>0</v>
      </c>
      <c r="U151" s="32">
        <f t="shared" si="28"/>
        <v>6.583499999999999</v>
      </c>
      <c r="V151" s="32">
        <f t="shared" si="35"/>
        <v>0</v>
      </c>
      <c r="W151" s="32">
        <f t="shared" si="35"/>
        <v>0</v>
      </c>
      <c r="X151" s="32">
        <f t="shared" si="35"/>
        <v>0</v>
      </c>
      <c r="Y151" s="32">
        <f t="shared" si="35"/>
        <v>25.179000000000002</v>
      </c>
      <c r="Z151" s="32">
        <f t="shared" si="36"/>
        <v>0</v>
      </c>
      <c r="AA151" s="32">
        <f t="shared" si="36"/>
        <v>0</v>
      </c>
      <c r="AB151" s="32">
        <f t="shared" si="36"/>
        <v>0</v>
      </c>
      <c r="AC151" s="32">
        <f t="shared" si="36"/>
        <v>0</v>
      </c>
      <c r="AD151" s="32">
        <f t="shared" si="37"/>
        <v>0</v>
      </c>
      <c r="AE151" s="32">
        <f t="shared" si="37"/>
        <v>0</v>
      </c>
      <c r="AF151" s="32">
        <f t="shared" si="37"/>
        <v>63.673499999999997</v>
      </c>
      <c r="AG151" s="32">
        <f t="shared" si="37"/>
        <v>0</v>
      </c>
      <c r="AH151" s="32">
        <f t="shared" si="38"/>
        <v>0</v>
      </c>
      <c r="AI151" s="32">
        <f t="shared" si="38"/>
        <v>0</v>
      </c>
      <c r="AJ151" s="32">
        <f>VLOOKUP(B151, '[3]Q09 Top-up'!$A$6:$B$392, 2, FALSE)</f>
        <v>16.5</v>
      </c>
      <c r="AK151">
        <f>VLOOKUP(B151, '[3]Q09 Top-up'!$A$6:$C$392, 3, FALSE)</f>
        <v>2</v>
      </c>
      <c r="AN151" s="5">
        <f t="shared" si="29"/>
        <v>3.1884833695165777E-3</v>
      </c>
      <c r="AO151" s="5">
        <f t="shared" si="30"/>
        <v>0</v>
      </c>
      <c r="AP151" s="5">
        <f t="shared" si="31"/>
        <v>0</v>
      </c>
      <c r="AQ151" s="5">
        <f t="shared" si="27"/>
        <v>0</v>
      </c>
      <c r="AR151" s="5">
        <f t="shared" si="26"/>
        <v>1.1254756301180639E-2</v>
      </c>
      <c r="AS151" s="5">
        <f t="shared" si="26"/>
        <v>0</v>
      </c>
      <c r="AT151" s="5">
        <f t="shared" si="26"/>
        <v>0</v>
      </c>
      <c r="AU151" s="5">
        <f t="shared" si="26"/>
        <v>0</v>
      </c>
      <c r="AV151" s="5">
        <f t="shared" si="33"/>
        <v>0</v>
      </c>
      <c r="AW151" s="5">
        <f t="shared" si="33"/>
        <v>0</v>
      </c>
      <c r="AX151" s="5">
        <f t="shared" si="33"/>
        <v>0</v>
      </c>
      <c r="AY151" s="5">
        <f t="shared" si="33"/>
        <v>3.1417526543013927E-2</v>
      </c>
      <c r="AZ151" s="5">
        <f t="shared" si="34"/>
        <v>0</v>
      </c>
      <c r="BA151" s="5">
        <f t="shared" si="34"/>
        <v>0</v>
      </c>
      <c r="BB151" s="5">
        <f t="shared" si="34"/>
        <v>0</v>
      </c>
    </row>
    <row r="152" spans="1:54" hidden="1" x14ac:dyDescent="0.35">
      <c r="A152" s="2" t="s">
        <v>11</v>
      </c>
      <c r="B152" s="1" t="s">
        <v>166</v>
      </c>
      <c r="C152" t="str">
        <f>VLOOKUP(B152, [2]Main!$B$3:$D$376, 2, FALSE)</f>
        <v>Outside of MKCC</v>
      </c>
      <c r="D152" t="s">
        <v>1880</v>
      </c>
      <c r="E152" s="5">
        <v>5.9000000000000003E-4</v>
      </c>
      <c r="F152" s="5">
        <v>0</v>
      </c>
      <c r="G152" s="5">
        <v>0</v>
      </c>
      <c r="H152" s="5">
        <v>0</v>
      </c>
      <c r="I152" s="5">
        <v>0</v>
      </c>
      <c r="J152" s="5">
        <v>0</v>
      </c>
      <c r="K152" s="5">
        <v>0</v>
      </c>
      <c r="L152" s="5">
        <v>0</v>
      </c>
      <c r="M152" s="5">
        <v>0</v>
      </c>
      <c r="N152" s="5">
        <v>0</v>
      </c>
      <c r="O152" s="5">
        <v>0</v>
      </c>
      <c r="P152" s="5">
        <v>7.26E-3</v>
      </c>
      <c r="Q152" s="5">
        <v>0</v>
      </c>
      <c r="R152" s="5">
        <v>0</v>
      </c>
      <c r="S152" s="5">
        <v>0</v>
      </c>
      <c r="U152" s="32">
        <f t="shared" si="28"/>
        <v>0.17700000000000002</v>
      </c>
      <c r="V152" s="32">
        <f t="shared" si="35"/>
        <v>0</v>
      </c>
      <c r="W152" s="32">
        <f t="shared" si="35"/>
        <v>0</v>
      </c>
      <c r="X152" s="32">
        <f t="shared" si="35"/>
        <v>0</v>
      </c>
      <c r="Y152" s="32">
        <f t="shared" si="35"/>
        <v>0</v>
      </c>
      <c r="Z152" s="32">
        <f t="shared" si="36"/>
        <v>0</v>
      </c>
      <c r="AA152" s="32">
        <f t="shared" si="36"/>
        <v>0</v>
      </c>
      <c r="AB152" s="32">
        <f t="shared" si="36"/>
        <v>0</v>
      </c>
      <c r="AC152" s="32">
        <f t="shared" si="36"/>
        <v>0</v>
      </c>
      <c r="AD152" s="32">
        <f t="shared" si="37"/>
        <v>0</v>
      </c>
      <c r="AE152" s="32">
        <f t="shared" si="37"/>
        <v>0</v>
      </c>
      <c r="AF152" s="32">
        <f t="shared" si="37"/>
        <v>2.1779999999999999</v>
      </c>
      <c r="AG152" s="32">
        <f t="shared" si="37"/>
        <v>0</v>
      </c>
      <c r="AH152" s="32">
        <f t="shared" si="38"/>
        <v>0</v>
      </c>
      <c r="AI152" s="32">
        <f t="shared" si="38"/>
        <v>0</v>
      </c>
      <c r="AJ152" s="32">
        <f>VLOOKUP(B152, '[3]Q09 Top-up'!$A$6:$B$392, 2, FALSE)</f>
        <v>3</v>
      </c>
      <c r="AK152">
        <f>VLOOKUP(B152, '[3]Q09 Top-up'!$A$6:$C$392, 3, FALSE)</f>
        <v>1</v>
      </c>
      <c r="AN152" s="5">
        <f t="shared" si="29"/>
        <v>8.5723635817488332E-5</v>
      </c>
      <c r="AO152" s="5">
        <f t="shared" si="30"/>
        <v>0</v>
      </c>
      <c r="AP152" s="5">
        <f t="shared" si="31"/>
        <v>0</v>
      </c>
      <c r="AQ152" s="5">
        <f t="shared" si="27"/>
        <v>0</v>
      </c>
      <c r="AR152" s="5">
        <f t="shared" si="26"/>
        <v>0</v>
      </c>
      <c r="AS152" s="5">
        <f t="shared" si="26"/>
        <v>0</v>
      </c>
      <c r="AT152" s="5">
        <f t="shared" si="26"/>
        <v>0</v>
      </c>
      <c r="AU152" s="5">
        <f t="shared" si="26"/>
        <v>0</v>
      </c>
      <c r="AV152" s="5">
        <f t="shared" si="33"/>
        <v>0</v>
      </c>
      <c r="AW152" s="5">
        <f t="shared" si="33"/>
        <v>0</v>
      </c>
      <c r="AX152" s="5">
        <f t="shared" si="33"/>
        <v>0</v>
      </c>
      <c r="AY152" s="5">
        <f t="shared" si="33"/>
        <v>1.0746601460683695E-3</v>
      </c>
      <c r="AZ152" s="5">
        <f t="shared" si="34"/>
        <v>0</v>
      </c>
      <c r="BA152" s="5">
        <f t="shared" si="34"/>
        <v>0</v>
      </c>
      <c r="BB152" s="5">
        <f t="shared" si="34"/>
        <v>0</v>
      </c>
    </row>
    <row r="153" spans="1:54" hidden="1" x14ac:dyDescent="0.35">
      <c r="A153" s="2" t="s">
        <v>11</v>
      </c>
      <c r="B153" s="1" t="s">
        <v>167</v>
      </c>
      <c r="C153" t="str">
        <f>VLOOKUP(B153, [2]Main!$B$3:$D$376, 2, FALSE)</f>
        <v>Outside of MKCC</v>
      </c>
      <c r="D153" t="str">
        <f>VLOOKUP(B153, [2]Main!$B$3:$D$376, 3, FALSE)</f>
        <v>Flitwick</v>
      </c>
      <c r="E153" s="5">
        <v>8.7899999999999992E-3</v>
      </c>
      <c r="F153" s="5">
        <v>0</v>
      </c>
      <c r="G153" s="5">
        <v>0</v>
      </c>
      <c r="H153" s="5">
        <v>0</v>
      </c>
      <c r="I153" s="5">
        <v>0</v>
      </c>
      <c r="J153" s="5">
        <v>0</v>
      </c>
      <c r="K153" s="5">
        <v>0</v>
      </c>
      <c r="L153" s="5">
        <v>0</v>
      </c>
      <c r="M153" s="5">
        <v>0</v>
      </c>
      <c r="N153" s="5">
        <v>0</v>
      </c>
      <c r="O153" s="5">
        <v>0</v>
      </c>
      <c r="P153" s="5">
        <v>9.9220000000000003E-2</v>
      </c>
      <c r="Q153" s="5">
        <v>6.3800000000000003E-3</v>
      </c>
      <c r="R153" s="5">
        <v>0</v>
      </c>
      <c r="S153" s="5">
        <v>0</v>
      </c>
      <c r="U153" s="32">
        <f t="shared" si="28"/>
        <v>19.047929999999997</v>
      </c>
      <c r="V153" s="32">
        <f t="shared" si="35"/>
        <v>0</v>
      </c>
      <c r="W153" s="32">
        <f t="shared" si="35"/>
        <v>0</v>
      </c>
      <c r="X153" s="32">
        <f t="shared" si="35"/>
        <v>0</v>
      </c>
      <c r="Y153" s="32">
        <f t="shared" si="35"/>
        <v>0</v>
      </c>
      <c r="Z153" s="32">
        <f t="shared" si="36"/>
        <v>0</v>
      </c>
      <c r="AA153" s="32">
        <f t="shared" si="36"/>
        <v>0</v>
      </c>
      <c r="AB153" s="32">
        <f t="shared" si="36"/>
        <v>0</v>
      </c>
      <c r="AC153" s="32">
        <f t="shared" si="36"/>
        <v>0</v>
      </c>
      <c r="AD153" s="32">
        <f t="shared" si="37"/>
        <v>0</v>
      </c>
      <c r="AE153" s="32">
        <f t="shared" si="37"/>
        <v>0</v>
      </c>
      <c r="AF153" s="32">
        <f t="shared" si="37"/>
        <v>215.00974000000005</v>
      </c>
      <c r="AG153" s="32">
        <f t="shared" si="37"/>
        <v>13.82546</v>
      </c>
      <c r="AH153" s="32">
        <f t="shared" si="38"/>
        <v>0</v>
      </c>
      <c r="AI153" s="32">
        <f t="shared" si="38"/>
        <v>0</v>
      </c>
      <c r="AJ153" s="32">
        <f>VLOOKUP(B153, '[3]Q09 Top-up'!$A$6:$B$392, 2, FALSE)</f>
        <v>21.67</v>
      </c>
      <c r="AK153">
        <f>VLOOKUP(B153, '[3]Q09 Top-up'!$A$6:$C$392, 3, FALSE)</f>
        <v>10</v>
      </c>
      <c r="AN153" s="5">
        <f t="shared" si="29"/>
        <v>9.2251853920735025E-3</v>
      </c>
      <c r="AO153" s="5">
        <f t="shared" si="30"/>
        <v>0</v>
      </c>
      <c r="AP153" s="5">
        <f t="shared" si="31"/>
        <v>0</v>
      </c>
      <c r="AQ153" s="5">
        <f t="shared" si="27"/>
        <v>0</v>
      </c>
      <c r="AR153" s="5">
        <f t="shared" si="26"/>
        <v>0</v>
      </c>
      <c r="AS153" s="5">
        <f t="shared" si="26"/>
        <v>0</v>
      </c>
      <c r="AT153" s="5">
        <f t="shared" si="26"/>
        <v>0</v>
      </c>
      <c r="AU153" s="5">
        <f t="shared" si="26"/>
        <v>0</v>
      </c>
      <c r="AV153" s="5">
        <f t="shared" si="33"/>
        <v>0</v>
      </c>
      <c r="AW153" s="5">
        <f t="shared" si="33"/>
        <v>0</v>
      </c>
      <c r="AX153" s="5">
        <f t="shared" si="33"/>
        <v>0</v>
      </c>
      <c r="AY153" s="5">
        <f t="shared" si="33"/>
        <v>0.10608925555304051</v>
      </c>
      <c r="AZ153" s="5">
        <f t="shared" si="34"/>
        <v>6.7848422705724977E-3</v>
      </c>
      <c r="BA153" s="5">
        <f t="shared" si="34"/>
        <v>0</v>
      </c>
      <c r="BB153" s="5">
        <f t="shared" si="34"/>
        <v>0</v>
      </c>
    </row>
    <row r="154" spans="1:54" hidden="1" x14ac:dyDescent="0.35">
      <c r="A154" s="2" t="s">
        <v>11</v>
      </c>
      <c r="B154" s="1" t="s">
        <v>168</v>
      </c>
      <c r="C154" t="str">
        <f>VLOOKUP(B154, [2]Main!$B$3:$D$376, 2, FALSE)</f>
        <v>Outside of MKCC</v>
      </c>
      <c r="D154" t="s">
        <v>1880</v>
      </c>
      <c r="E154" s="5">
        <v>1.3129999999999999E-2</v>
      </c>
      <c r="F154" s="5">
        <v>0</v>
      </c>
      <c r="G154" s="5">
        <v>0</v>
      </c>
      <c r="H154" s="5">
        <v>0</v>
      </c>
      <c r="I154" s="5">
        <v>0</v>
      </c>
      <c r="J154" s="5">
        <v>0</v>
      </c>
      <c r="K154" s="5">
        <v>0</v>
      </c>
      <c r="L154" s="5">
        <v>0</v>
      </c>
      <c r="M154" s="5">
        <v>0</v>
      </c>
      <c r="N154" s="5">
        <v>0</v>
      </c>
      <c r="O154" s="5">
        <v>0</v>
      </c>
      <c r="P154" s="5">
        <v>0.16228000000000001</v>
      </c>
      <c r="Q154" s="5">
        <v>0</v>
      </c>
      <c r="R154" s="5">
        <v>0</v>
      </c>
      <c r="S154" s="5">
        <v>0</v>
      </c>
      <c r="U154" s="32">
        <f t="shared" si="28"/>
        <v>23.817820000000001</v>
      </c>
      <c r="V154" s="32">
        <f t="shared" si="35"/>
        <v>0</v>
      </c>
      <c r="W154" s="32">
        <f t="shared" si="35"/>
        <v>0</v>
      </c>
      <c r="X154" s="32">
        <f t="shared" si="35"/>
        <v>0</v>
      </c>
      <c r="Y154" s="32">
        <f t="shared" si="35"/>
        <v>0</v>
      </c>
      <c r="Z154" s="32">
        <f t="shared" si="36"/>
        <v>0</v>
      </c>
      <c r="AA154" s="32">
        <f t="shared" si="36"/>
        <v>0</v>
      </c>
      <c r="AB154" s="32">
        <f t="shared" si="36"/>
        <v>0</v>
      </c>
      <c r="AC154" s="32">
        <f t="shared" si="36"/>
        <v>0</v>
      </c>
      <c r="AD154" s="32">
        <f t="shared" si="37"/>
        <v>0</v>
      </c>
      <c r="AE154" s="32">
        <f t="shared" si="37"/>
        <v>0</v>
      </c>
      <c r="AF154" s="32">
        <f t="shared" si="37"/>
        <v>294.37592000000001</v>
      </c>
      <c r="AG154" s="32">
        <f t="shared" si="37"/>
        <v>0</v>
      </c>
      <c r="AH154" s="32">
        <f t="shared" si="38"/>
        <v>0</v>
      </c>
      <c r="AI154" s="32">
        <f t="shared" si="38"/>
        <v>0</v>
      </c>
      <c r="AJ154" s="32">
        <f>VLOOKUP(B154, '[3]Q09 Top-up'!$A$6:$B$392, 2, FALSE)</f>
        <v>18.14</v>
      </c>
      <c r="AK154">
        <f>VLOOKUP(B154, '[3]Q09 Top-up'!$A$6:$C$392, 3, FALSE)</f>
        <v>9</v>
      </c>
      <c r="AN154" s="5">
        <f t="shared" si="29"/>
        <v>1.1535311455629886E-2</v>
      </c>
      <c r="AO154" s="5">
        <f t="shared" si="30"/>
        <v>0</v>
      </c>
      <c r="AP154" s="5">
        <f t="shared" si="31"/>
        <v>0</v>
      </c>
      <c r="AQ154" s="5">
        <f t="shared" si="27"/>
        <v>0</v>
      </c>
      <c r="AR154" s="5">
        <f t="shared" si="26"/>
        <v>0</v>
      </c>
      <c r="AS154" s="5">
        <f t="shared" si="26"/>
        <v>0</v>
      </c>
      <c r="AT154" s="5">
        <f t="shared" si="26"/>
        <v>0</v>
      </c>
      <c r="AU154" s="5">
        <f t="shared" si="26"/>
        <v>0</v>
      </c>
      <c r="AV154" s="5">
        <f t="shared" si="33"/>
        <v>0</v>
      </c>
      <c r="AW154" s="5">
        <f t="shared" si="33"/>
        <v>0</v>
      </c>
      <c r="AX154" s="5">
        <f t="shared" si="33"/>
        <v>0</v>
      </c>
      <c r="AY154" s="5">
        <f t="shared" si="33"/>
        <v>0.14524980219752556</v>
      </c>
      <c r="AZ154" s="5">
        <f t="shared" si="34"/>
        <v>0</v>
      </c>
      <c r="BA154" s="5">
        <f t="shared" si="34"/>
        <v>0</v>
      </c>
      <c r="BB154" s="5">
        <f t="shared" si="34"/>
        <v>0</v>
      </c>
    </row>
    <row r="155" spans="1:54" hidden="1" x14ac:dyDescent="0.35">
      <c r="A155" s="2" t="s">
        <v>12</v>
      </c>
      <c r="B155" s="1" t="s">
        <v>169</v>
      </c>
      <c r="C155" t="str">
        <f>VLOOKUP(B155, [2]Main!$B$3:$D$376, 2, FALSE)</f>
        <v>Outside of MKCC</v>
      </c>
      <c r="D155" t="str">
        <f>VLOOKUP(B155, [2]Main!$B$3:$D$376, 3, FALSE)</f>
        <v>Leighton Buzzard</v>
      </c>
      <c r="E155" s="5">
        <v>2.8300000000000001E-3</v>
      </c>
      <c r="F155" s="5">
        <v>0</v>
      </c>
      <c r="G155" s="5">
        <v>0</v>
      </c>
      <c r="H155" s="5">
        <v>0</v>
      </c>
      <c r="I155" s="5">
        <v>0</v>
      </c>
      <c r="J155" s="5">
        <v>0</v>
      </c>
      <c r="K155" s="5">
        <v>0</v>
      </c>
      <c r="L155" s="5">
        <v>0</v>
      </c>
      <c r="M155" s="5">
        <v>0</v>
      </c>
      <c r="N155" s="5">
        <v>0</v>
      </c>
      <c r="O155" s="5">
        <v>0</v>
      </c>
      <c r="P155" s="5">
        <v>0</v>
      </c>
      <c r="Q155" s="5">
        <v>1.6310000000000002E-2</v>
      </c>
      <c r="R155" s="5">
        <v>4.6699999999999997E-3</v>
      </c>
      <c r="S155" s="5">
        <v>0</v>
      </c>
      <c r="U155" s="32">
        <f t="shared" si="28"/>
        <v>13.442499999999999</v>
      </c>
      <c r="V155" s="32">
        <f t="shared" si="35"/>
        <v>0</v>
      </c>
      <c r="W155" s="32">
        <f t="shared" si="35"/>
        <v>0</v>
      </c>
      <c r="X155" s="32">
        <f t="shared" si="35"/>
        <v>0</v>
      </c>
      <c r="Y155" s="32">
        <f t="shared" si="35"/>
        <v>0</v>
      </c>
      <c r="Z155" s="32">
        <f t="shared" si="36"/>
        <v>0</v>
      </c>
      <c r="AA155" s="32">
        <f t="shared" si="36"/>
        <v>0</v>
      </c>
      <c r="AB155" s="32">
        <f t="shared" si="36"/>
        <v>0</v>
      </c>
      <c r="AC155" s="32">
        <f t="shared" si="36"/>
        <v>0</v>
      </c>
      <c r="AD155" s="32">
        <f t="shared" si="37"/>
        <v>0</v>
      </c>
      <c r="AE155" s="32">
        <f t="shared" si="37"/>
        <v>0</v>
      </c>
      <c r="AF155" s="32">
        <f t="shared" si="37"/>
        <v>0</v>
      </c>
      <c r="AG155" s="32">
        <f t="shared" si="37"/>
        <v>77.472500000000011</v>
      </c>
      <c r="AH155" s="32">
        <f t="shared" si="38"/>
        <v>22.182500000000001</v>
      </c>
      <c r="AI155" s="32">
        <f t="shared" si="38"/>
        <v>0</v>
      </c>
      <c r="AJ155" s="32">
        <f>VLOOKUP(B155, '[3]Q09 Top-up'!$A$6:$B$392, 2, FALSE)</f>
        <v>47.5</v>
      </c>
      <c r="AK155">
        <f>VLOOKUP(B155, '[3]Q09 Top-up'!$A$6:$C$392, 3, FALSE)</f>
        <v>2</v>
      </c>
      <c r="AN155" s="5">
        <f t="shared" si="29"/>
        <v>6.5103953360259132E-3</v>
      </c>
      <c r="AO155" s="5">
        <f t="shared" si="30"/>
        <v>0</v>
      </c>
      <c r="AP155" s="5">
        <f t="shared" si="31"/>
        <v>0</v>
      </c>
      <c r="AQ155" s="5">
        <f t="shared" si="27"/>
        <v>0</v>
      </c>
      <c r="AR155" s="5">
        <f t="shared" si="26"/>
        <v>0</v>
      </c>
      <c r="AS155" s="5">
        <f t="shared" si="26"/>
        <v>0</v>
      </c>
      <c r="AT155" s="5">
        <f t="shared" si="26"/>
        <v>0</v>
      </c>
      <c r="AU155" s="5">
        <f t="shared" si="26"/>
        <v>0</v>
      </c>
      <c r="AV155" s="5">
        <f t="shared" si="33"/>
        <v>0</v>
      </c>
      <c r="AW155" s="5">
        <f t="shared" si="33"/>
        <v>0</v>
      </c>
      <c r="AX155" s="5">
        <f t="shared" si="33"/>
        <v>0</v>
      </c>
      <c r="AY155" s="5">
        <f t="shared" si="33"/>
        <v>0</v>
      </c>
      <c r="AZ155" s="5">
        <f t="shared" si="34"/>
        <v>3.8019616910173547E-2</v>
      </c>
      <c r="BA155" s="5">
        <f t="shared" si="34"/>
        <v>1.0721093084517489E-2</v>
      </c>
      <c r="BB155" s="5">
        <f t="shared" si="34"/>
        <v>0</v>
      </c>
    </row>
    <row r="156" spans="1:54" hidden="1" x14ac:dyDescent="0.35">
      <c r="A156" s="2" t="s">
        <v>12</v>
      </c>
      <c r="B156" s="1" t="s">
        <v>170</v>
      </c>
      <c r="C156" t="str">
        <f>VLOOKUP(B156, [2]Main!$B$3:$D$376, 2, FALSE)</f>
        <v>Outside of MKCC</v>
      </c>
      <c r="D156" t="str">
        <f>VLOOKUP(B156, [2]Main!$B$3:$D$376, 3, FALSE)</f>
        <v>Leighton Buzzard</v>
      </c>
      <c r="E156" s="5">
        <v>1.5200000000000001E-3</v>
      </c>
      <c r="F156" s="5">
        <v>0</v>
      </c>
      <c r="G156" s="5">
        <v>0</v>
      </c>
      <c r="H156" s="5">
        <v>0</v>
      </c>
      <c r="I156" s="5">
        <v>0</v>
      </c>
      <c r="J156" s="5">
        <v>0</v>
      </c>
      <c r="K156" s="5">
        <v>0</v>
      </c>
      <c r="L156" s="5">
        <v>0</v>
      </c>
      <c r="M156" s="5">
        <v>0</v>
      </c>
      <c r="N156" s="5">
        <v>0</v>
      </c>
      <c r="O156" s="5">
        <v>0</v>
      </c>
      <c r="P156" s="5">
        <v>0</v>
      </c>
      <c r="Q156" s="5">
        <v>1.2760000000000001E-2</v>
      </c>
      <c r="R156" s="5">
        <v>0</v>
      </c>
      <c r="S156" s="5">
        <v>0</v>
      </c>
      <c r="U156" s="32">
        <f t="shared" si="28"/>
        <v>0.68400000000000005</v>
      </c>
      <c r="V156" s="32">
        <f t="shared" si="35"/>
        <v>0</v>
      </c>
      <c r="W156" s="32">
        <f t="shared" si="35"/>
        <v>0</v>
      </c>
      <c r="X156" s="32">
        <f t="shared" si="35"/>
        <v>0</v>
      </c>
      <c r="Y156" s="32">
        <f t="shared" si="35"/>
        <v>0</v>
      </c>
      <c r="Z156" s="32">
        <f t="shared" si="36"/>
        <v>0</v>
      </c>
      <c r="AA156" s="32">
        <f t="shared" si="36"/>
        <v>0</v>
      </c>
      <c r="AB156" s="32">
        <f t="shared" si="36"/>
        <v>0</v>
      </c>
      <c r="AC156" s="32">
        <f t="shared" si="36"/>
        <v>0</v>
      </c>
      <c r="AD156" s="32">
        <f t="shared" si="37"/>
        <v>0</v>
      </c>
      <c r="AE156" s="32">
        <f t="shared" si="37"/>
        <v>0</v>
      </c>
      <c r="AF156" s="32">
        <f t="shared" si="37"/>
        <v>0</v>
      </c>
      <c r="AG156" s="32">
        <f t="shared" si="37"/>
        <v>5.742</v>
      </c>
      <c r="AH156" s="32">
        <f t="shared" si="38"/>
        <v>0</v>
      </c>
      <c r="AI156" s="32">
        <f t="shared" si="38"/>
        <v>0</v>
      </c>
      <c r="AJ156" s="32">
        <f>VLOOKUP(B156, '[3]Q09 Top-up'!$A$6:$B$392, 2, FALSE)</f>
        <v>4.5</v>
      </c>
      <c r="AK156">
        <f>VLOOKUP(B156, '[3]Q09 Top-up'!$A$6:$C$392, 3, FALSE)</f>
        <v>2</v>
      </c>
      <c r="AN156" s="5">
        <f t="shared" si="29"/>
        <v>3.3127099943029389E-4</v>
      </c>
      <c r="AO156" s="5">
        <f t="shared" si="30"/>
        <v>0</v>
      </c>
      <c r="AP156" s="5">
        <f t="shared" si="31"/>
        <v>0</v>
      </c>
      <c r="AQ156" s="5">
        <f t="shared" si="27"/>
        <v>0</v>
      </c>
      <c r="AR156" s="5">
        <f t="shared" si="26"/>
        <v>0</v>
      </c>
      <c r="AS156" s="5">
        <f t="shared" si="26"/>
        <v>0</v>
      </c>
      <c r="AT156" s="5">
        <f t="shared" si="26"/>
        <v>0</v>
      </c>
      <c r="AU156" s="5">
        <f t="shared" si="26"/>
        <v>0</v>
      </c>
      <c r="AV156" s="5">
        <f t="shared" si="33"/>
        <v>0</v>
      </c>
      <c r="AW156" s="5">
        <f t="shared" si="33"/>
        <v>0</v>
      </c>
      <c r="AX156" s="5">
        <f t="shared" si="33"/>
        <v>0</v>
      </c>
      <c r="AY156" s="5">
        <f t="shared" si="33"/>
        <v>0</v>
      </c>
      <c r="AZ156" s="5">
        <f t="shared" si="34"/>
        <v>2.8178855761491687E-3</v>
      </c>
      <c r="BA156" s="5">
        <f t="shared" si="34"/>
        <v>0</v>
      </c>
      <c r="BB156" s="5">
        <f t="shared" si="34"/>
        <v>0</v>
      </c>
    </row>
    <row r="157" spans="1:54" x14ac:dyDescent="0.35">
      <c r="A157" s="2" t="s">
        <v>12</v>
      </c>
      <c r="B157" s="1" t="s">
        <v>171</v>
      </c>
      <c r="C157" t="str">
        <f>VLOOKUP(B157, [2]Main!$B$3:$D$376, 2, FALSE)</f>
        <v>Woburn Sands DC</v>
      </c>
      <c r="D157" t="str">
        <f>VLOOKUP(B157, [2]Main!$B$3:$D$376, 3, FALSE)</f>
        <v>Woburn Sands DC - Other in Centre</v>
      </c>
      <c r="E157" s="5">
        <v>1.32E-2</v>
      </c>
      <c r="F157" s="5">
        <v>0</v>
      </c>
      <c r="G157" s="5">
        <v>0</v>
      </c>
      <c r="H157" s="5">
        <v>0</v>
      </c>
      <c r="I157" s="5">
        <v>1.5259999999999999E-2</v>
      </c>
      <c r="J157" s="5">
        <v>0</v>
      </c>
      <c r="K157" s="5">
        <v>0</v>
      </c>
      <c r="L157" s="5">
        <v>0</v>
      </c>
      <c r="M157" s="5">
        <v>0</v>
      </c>
      <c r="N157" s="5">
        <v>0</v>
      </c>
      <c r="O157" s="5">
        <v>0</v>
      </c>
      <c r="P157" s="5">
        <v>0</v>
      </c>
      <c r="Q157" s="5">
        <v>0.10324999999999999</v>
      </c>
      <c r="R157" s="5">
        <v>0</v>
      </c>
      <c r="S157" s="5">
        <v>0</v>
      </c>
      <c r="U157" s="32">
        <f t="shared" si="28"/>
        <v>21.78</v>
      </c>
      <c r="V157" s="32">
        <f t="shared" si="35"/>
        <v>0</v>
      </c>
      <c r="W157" s="32">
        <f t="shared" si="35"/>
        <v>0</v>
      </c>
      <c r="X157" s="32">
        <f t="shared" si="35"/>
        <v>0</v>
      </c>
      <c r="Y157" s="32">
        <f t="shared" si="35"/>
        <v>25.179000000000002</v>
      </c>
      <c r="Z157" s="32">
        <f t="shared" si="36"/>
        <v>0</v>
      </c>
      <c r="AA157" s="32">
        <f t="shared" si="36"/>
        <v>0</v>
      </c>
      <c r="AB157" s="32">
        <f t="shared" si="36"/>
        <v>0</v>
      </c>
      <c r="AC157" s="32">
        <f t="shared" si="36"/>
        <v>0</v>
      </c>
      <c r="AD157" s="32">
        <f t="shared" si="37"/>
        <v>0</v>
      </c>
      <c r="AE157" s="32">
        <f t="shared" si="37"/>
        <v>0</v>
      </c>
      <c r="AF157" s="32">
        <f t="shared" si="37"/>
        <v>0</v>
      </c>
      <c r="AG157" s="32">
        <f t="shared" si="37"/>
        <v>170.36249999999998</v>
      </c>
      <c r="AH157" s="32">
        <f t="shared" si="38"/>
        <v>0</v>
      </c>
      <c r="AI157" s="32">
        <f t="shared" si="38"/>
        <v>0</v>
      </c>
      <c r="AJ157" s="32">
        <f>VLOOKUP(B157, '[3]Q09 Top-up'!$A$6:$B$392, 2, FALSE)</f>
        <v>16.5</v>
      </c>
      <c r="AK157">
        <f>VLOOKUP(B157, '[3]Q09 Top-up'!$A$6:$C$392, 3, FALSE)</f>
        <v>7</v>
      </c>
      <c r="AN157" s="5">
        <f t="shared" si="29"/>
        <v>1.0548366034490936E-2</v>
      </c>
      <c r="AO157" s="5">
        <f t="shared" si="30"/>
        <v>0</v>
      </c>
      <c r="AP157" s="5">
        <f t="shared" si="31"/>
        <v>0</v>
      </c>
      <c r="AQ157" s="5">
        <f t="shared" si="27"/>
        <v>0</v>
      </c>
      <c r="AR157" s="5">
        <f t="shared" si="26"/>
        <v>1.1254756301180639E-2</v>
      </c>
      <c r="AS157" s="5">
        <f t="shared" si="26"/>
        <v>0</v>
      </c>
      <c r="AT157" s="5">
        <f t="shared" si="26"/>
        <v>0</v>
      </c>
      <c r="AU157" s="5">
        <f t="shared" si="26"/>
        <v>0</v>
      </c>
      <c r="AV157" s="5">
        <f t="shared" si="33"/>
        <v>0</v>
      </c>
      <c r="AW157" s="5">
        <f t="shared" si="33"/>
        <v>0</v>
      </c>
      <c r="AX157" s="5">
        <f t="shared" si="33"/>
        <v>0</v>
      </c>
      <c r="AY157" s="5">
        <f t="shared" si="33"/>
        <v>0</v>
      </c>
      <c r="AZ157" s="5">
        <f t="shared" si="34"/>
        <v>8.3605369464770582E-2</v>
      </c>
      <c r="BA157" s="5">
        <f t="shared" si="34"/>
        <v>0</v>
      </c>
      <c r="BB157" s="5">
        <f t="shared" si="34"/>
        <v>0</v>
      </c>
    </row>
    <row r="158" spans="1:54" hidden="1" x14ac:dyDescent="0.35">
      <c r="A158" s="2" t="s">
        <v>12</v>
      </c>
      <c r="B158" s="1" t="s">
        <v>172</v>
      </c>
      <c r="C158" t="str">
        <f>VLOOKUP(B158, [2]Main!$B$3:$D$376, 2, FALSE)</f>
        <v>Outside of MKCC</v>
      </c>
      <c r="D158" t="str">
        <f>VLOOKUP(B158, [2]Main!$B$3:$D$376, 3, FALSE)</f>
        <v>Leighton Buzzard</v>
      </c>
      <c r="E158" s="5">
        <v>2.7100000000000002E-3</v>
      </c>
      <c r="F158" s="5">
        <v>0</v>
      </c>
      <c r="G158" s="5">
        <v>0</v>
      </c>
      <c r="H158" s="5">
        <v>0</v>
      </c>
      <c r="I158" s="5">
        <v>0</v>
      </c>
      <c r="J158" s="5">
        <v>0</v>
      </c>
      <c r="K158" s="5">
        <v>0</v>
      </c>
      <c r="L158" s="5">
        <v>0</v>
      </c>
      <c r="M158" s="5">
        <v>0</v>
      </c>
      <c r="N158" s="5">
        <v>0</v>
      </c>
      <c r="O158" s="5">
        <v>0</v>
      </c>
      <c r="P158" s="5">
        <v>0</v>
      </c>
      <c r="Q158" s="5">
        <v>2.2689999999999998E-2</v>
      </c>
      <c r="R158" s="5">
        <v>0</v>
      </c>
      <c r="S158" s="5">
        <v>0</v>
      </c>
      <c r="U158" s="32">
        <f t="shared" si="28"/>
        <v>0.81300000000000006</v>
      </c>
      <c r="V158" s="32">
        <f t="shared" si="35"/>
        <v>0</v>
      </c>
      <c r="W158" s="32">
        <f t="shared" si="35"/>
        <v>0</v>
      </c>
      <c r="X158" s="32">
        <f t="shared" si="35"/>
        <v>0</v>
      </c>
      <c r="Y158" s="32">
        <f t="shared" si="35"/>
        <v>0</v>
      </c>
      <c r="Z158" s="32">
        <f t="shared" si="36"/>
        <v>0</v>
      </c>
      <c r="AA158" s="32">
        <f t="shared" si="36"/>
        <v>0</v>
      </c>
      <c r="AB158" s="32">
        <f t="shared" si="36"/>
        <v>0</v>
      </c>
      <c r="AC158" s="32">
        <f t="shared" si="36"/>
        <v>0</v>
      </c>
      <c r="AD158" s="32">
        <f t="shared" si="37"/>
        <v>0</v>
      </c>
      <c r="AE158" s="32">
        <f t="shared" si="37"/>
        <v>0</v>
      </c>
      <c r="AF158" s="32">
        <f t="shared" si="37"/>
        <v>0</v>
      </c>
      <c r="AG158" s="32">
        <f t="shared" si="37"/>
        <v>6.8069999999999995</v>
      </c>
      <c r="AH158" s="32">
        <f t="shared" si="38"/>
        <v>0</v>
      </c>
      <c r="AI158" s="32">
        <f t="shared" si="38"/>
        <v>0</v>
      </c>
      <c r="AJ158" s="32">
        <f>VLOOKUP(B158, '[3]Q09 Top-up'!$A$6:$B$392, 2, FALSE)</f>
        <v>3</v>
      </c>
      <c r="AK158">
        <f>VLOOKUP(B158, '[3]Q09 Top-up'!$A$6:$C$392, 3, FALSE)</f>
        <v>2</v>
      </c>
      <c r="AN158" s="5">
        <f t="shared" si="29"/>
        <v>3.9374754756846335E-4</v>
      </c>
      <c r="AO158" s="5">
        <f t="shared" si="30"/>
        <v>0</v>
      </c>
      <c r="AP158" s="5">
        <f t="shared" si="31"/>
        <v>0</v>
      </c>
      <c r="AQ158" s="5">
        <f t="shared" si="27"/>
        <v>0</v>
      </c>
      <c r="AR158" s="5">
        <f t="shared" si="26"/>
        <v>0</v>
      </c>
      <c r="AS158" s="5">
        <f t="shared" si="26"/>
        <v>0</v>
      </c>
      <c r="AT158" s="5">
        <f t="shared" si="26"/>
        <v>0</v>
      </c>
      <c r="AU158" s="5">
        <f t="shared" si="26"/>
        <v>0</v>
      </c>
      <c r="AV158" s="5">
        <f t="shared" si="33"/>
        <v>0</v>
      </c>
      <c r="AW158" s="5">
        <f t="shared" si="33"/>
        <v>0</v>
      </c>
      <c r="AX158" s="5">
        <f t="shared" si="33"/>
        <v>0</v>
      </c>
      <c r="AY158" s="5">
        <f t="shared" si="33"/>
        <v>0</v>
      </c>
      <c r="AZ158" s="5">
        <f t="shared" si="34"/>
        <v>3.3405341547975251E-3</v>
      </c>
      <c r="BA158" s="5">
        <f t="shared" si="34"/>
        <v>0</v>
      </c>
      <c r="BB158" s="5">
        <f t="shared" si="34"/>
        <v>0</v>
      </c>
    </row>
    <row r="159" spans="1:54" hidden="1" x14ac:dyDescent="0.35">
      <c r="A159" s="2" t="s">
        <v>12</v>
      </c>
      <c r="B159" s="1" t="s">
        <v>173</v>
      </c>
      <c r="C159" t="str">
        <f>VLOOKUP(B159, [2]Main!$B$3:$D$376, 2, FALSE)</f>
        <v>Outside of MKCC</v>
      </c>
      <c r="D159" t="s">
        <v>1880</v>
      </c>
      <c r="E159" s="5">
        <v>3.5699999999999998E-3</v>
      </c>
      <c r="F159" s="5">
        <v>2.8049999999999999E-2</v>
      </c>
      <c r="G159" s="5">
        <v>0</v>
      </c>
      <c r="H159" s="5">
        <v>0</v>
      </c>
      <c r="I159" s="5">
        <v>0</v>
      </c>
      <c r="J159" s="5">
        <v>0</v>
      </c>
      <c r="K159" s="5">
        <v>0</v>
      </c>
      <c r="L159" s="5">
        <v>0</v>
      </c>
      <c r="M159" s="5">
        <v>0</v>
      </c>
      <c r="N159" s="5">
        <v>0</v>
      </c>
      <c r="O159" s="5">
        <v>0</v>
      </c>
      <c r="P159" s="5">
        <v>0</v>
      </c>
      <c r="Q159" s="5">
        <v>0</v>
      </c>
      <c r="R159" s="5">
        <v>1.1950000000000001E-2</v>
      </c>
      <c r="S159" s="5">
        <v>0</v>
      </c>
      <c r="U159" s="32">
        <f t="shared" si="28"/>
        <v>9.5211900000000007</v>
      </c>
      <c r="V159" s="32">
        <f t="shared" si="35"/>
        <v>74.809349999999995</v>
      </c>
      <c r="W159" s="32">
        <f t="shared" si="35"/>
        <v>0</v>
      </c>
      <c r="X159" s="32">
        <f t="shared" si="35"/>
        <v>0</v>
      </c>
      <c r="Y159" s="32">
        <f t="shared" si="35"/>
        <v>0</v>
      </c>
      <c r="Z159" s="32">
        <f t="shared" si="36"/>
        <v>0</v>
      </c>
      <c r="AA159" s="32">
        <f t="shared" si="36"/>
        <v>0</v>
      </c>
      <c r="AB159" s="32">
        <f t="shared" si="36"/>
        <v>0</v>
      </c>
      <c r="AC159" s="32">
        <f t="shared" si="36"/>
        <v>0</v>
      </c>
      <c r="AD159" s="32">
        <f t="shared" si="37"/>
        <v>0</v>
      </c>
      <c r="AE159" s="32">
        <f t="shared" si="37"/>
        <v>0</v>
      </c>
      <c r="AF159" s="32">
        <f t="shared" si="37"/>
        <v>0</v>
      </c>
      <c r="AG159" s="32">
        <f t="shared" si="37"/>
        <v>0</v>
      </c>
      <c r="AH159" s="32">
        <f t="shared" si="38"/>
        <v>31.870650000000005</v>
      </c>
      <c r="AI159" s="32">
        <f t="shared" si="38"/>
        <v>0</v>
      </c>
      <c r="AJ159" s="32">
        <f>VLOOKUP(B159, '[3]Q09 Top-up'!$A$6:$B$392, 2, FALSE)</f>
        <v>26.67</v>
      </c>
      <c r="AK159">
        <f>VLOOKUP(B159, '[3]Q09 Top-up'!$A$6:$C$392, 3, FALSE)</f>
        <v>3</v>
      </c>
      <c r="AN159" s="5">
        <f t="shared" si="29"/>
        <v>4.6112487237802919E-3</v>
      </c>
      <c r="AO159" s="5">
        <f t="shared" si="30"/>
        <v>3.3526066269087502E-2</v>
      </c>
      <c r="AP159" s="5">
        <f t="shared" si="31"/>
        <v>0</v>
      </c>
      <c r="AQ159" s="5">
        <f t="shared" si="27"/>
        <v>0</v>
      </c>
      <c r="AR159" s="5">
        <f t="shared" si="26"/>
        <v>0</v>
      </c>
      <c r="AS159" s="5">
        <f t="shared" si="26"/>
        <v>0</v>
      </c>
      <c r="AT159" s="5">
        <f t="shared" si="26"/>
        <v>0</v>
      </c>
      <c r="AU159" s="5">
        <f t="shared" si="26"/>
        <v>0</v>
      </c>
      <c r="AV159" s="5">
        <f t="shared" si="33"/>
        <v>0</v>
      </c>
      <c r="AW159" s="5">
        <f t="shared" si="33"/>
        <v>0</v>
      </c>
      <c r="AX159" s="5">
        <f t="shared" si="33"/>
        <v>0</v>
      </c>
      <c r="AY159" s="5">
        <f t="shared" si="33"/>
        <v>0</v>
      </c>
      <c r="AZ159" s="5">
        <f t="shared" si="34"/>
        <v>0</v>
      </c>
      <c r="BA159" s="5">
        <f t="shared" si="34"/>
        <v>1.5403503000747318E-2</v>
      </c>
      <c r="BB159" s="5">
        <f t="shared" si="34"/>
        <v>0</v>
      </c>
    </row>
    <row r="160" spans="1:54" hidden="1" x14ac:dyDescent="0.35">
      <c r="A160" s="2" t="s">
        <v>12</v>
      </c>
      <c r="B160" s="1" t="s">
        <v>174</v>
      </c>
      <c r="C160" t="str">
        <f>VLOOKUP(B160, [2]Main!$B$3:$D$376, 2, FALSE)</f>
        <v>Outside of MKCC</v>
      </c>
      <c r="D160" t="str">
        <f>VLOOKUP(B160, [2]Main!$B$3:$D$376, 3, FALSE)</f>
        <v>Leighton Buzzard</v>
      </c>
      <c r="E160" s="5">
        <v>0</v>
      </c>
      <c r="F160" s="5">
        <v>0</v>
      </c>
      <c r="G160" s="5">
        <v>0</v>
      </c>
      <c r="H160" s="5">
        <v>0</v>
      </c>
      <c r="I160" s="5">
        <v>0</v>
      </c>
      <c r="J160" s="5">
        <v>0</v>
      </c>
      <c r="K160" s="5">
        <v>0</v>
      </c>
      <c r="L160" s="5">
        <v>0</v>
      </c>
      <c r="M160" s="5">
        <v>0</v>
      </c>
      <c r="N160" s="5">
        <v>0</v>
      </c>
      <c r="O160" s="5">
        <v>0</v>
      </c>
      <c r="P160" s="5">
        <v>0</v>
      </c>
      <c r="Q160" s="5">
        <v>0</v>
      </c>
      <c r="R160" s="5">
        <v>0</v>
      </c>
      <c r="S160" s="5">
        <v>0</v>
      </c>
      <c r="U160" s="32">
        <f t="shared" si="28"/>
        <v>0</v>
      </c>
      <c r="V160" s="32">
        <f t="shared" si="35"/>
        <v>0</v>
      </c>
      <c r="W160" s="32">
        <f t="shared" si="35"/>
        <v>0</v>
      </c>
      <c r="X160" s="32">
        <f t="shared" si="35"/>
        <v>0</v>
      </c>
      <c r="Y160" s="32">
        <f t="shared" si="35"/>
        <v>0</v>
      </c>
      <c r="Z160" s="32">
        <f t="shared" si="36"/>
        <v>0</v>
      </c>
      <c r="AA160" s="32">
        <f t="shared" si="36"/>
        <v>0</v>
      </c>
      <c r="AB160" s="32">
        <f t="shared" si="36"/>
        <v>0</v>
      </c>
      <c r="AC160" s="32">
        <f t="shared" si="36"/>
        <v>0</v>
      </c>
      <c r="AD160" s="32">
        <f t="shared" si="37"/>
        <v>0</v>
      </c>
      <c r="AE160" s="32">
        <f t="shared" si="37"/>
        <v>0</v>
      </c>
      <c r="AF160" s="32">
        <f t="shared" si="37"/>
        <v>0</v>
      </c>
      <c r="AG160" s="32">
        <f t="shared" si="37"/>
        <v>0</v>
      </c>
      <c r="AH160" s="32">
        <f t="shared" si="38"/>
        <v>0</v>
      </c>
      <c r="AI160" s="32">
        <f t="shared" si="38"/>
        <v>0</v>
      </c>
      <c r="AJ160" s="32">
        <f>VLOOKUP(B160, '[3]Q09 Top-up'!$A$6:$B$392, 2, FALSE)</f>
        <v>0</v>
      </c>
      <c r="AK160">
        <f>VLOOKUP(B160, '[3]Q09 Top-up'!$A$6:$C$392, 3, FALSE)</f>
        <v>0</v>
      </c>
      <c r="AN160" s="5">
        <f t="shared" si="29"/>
        <v>0</v>
      </c>
      <c r="AO160" s="5">
        <f t="shared" si="30"/>
        <v>0</v>
      </c>
      <c r="AP160" s="5">
        <f t="shared" si="31"/>
        <v>0</v>
      </c>
      <c r="AQ160" s="5">
        <f t="shared" si="27"/>
        <v>0</v>
      </c>
      <c r="AR160" s="5">
        <f t="shared" si="26"/>
        <v>0</v>
      </c>
      <c r="AS160" s="5">
        <f t="shared" si="26"/>
        <v>0</v>
      </c>
      <c r="AT160" s="5">
        <f t="shared" si="26"/>
        <v>0</v>
      </c>
      <c r="AU160" s="5">
        <f t="shared" si="26"/>
        <v>0</v>
      </c>
      <c r="AV160" s="5">
        <f t="shared" si="33"/>
        <v>0</v>
      </c>
      <c r="AW160" s="5">
        <f t="shared" si="33"/>
        <v>0</v>
      </c>
      <c r="AX160" s="5">
        <f t="shared" si="33"/>
        <v>0</v>
      </c>
      <c r="AY160" s="5">
        <f t="shared" si="33"/>
        <v>0</v>
      </c>
      <c r="AZ160" s="5">
        <f t="shared" si="34"/>
        <v>0</v>
      </c>
      <c r="BA160" s="5">
        <f t="shared" si="34"/>
        <v>0</v>
      </c>
      <c r="BB160" s="5">
        <f t="shared" si="34"/>
        <v>0</v>
      </c>
    </row>
    <row r="161" spans="1:54" hidden="1" x14ac:dyDescent="0.35">
      <c r="A161" s="2" t="s">
        <v>12</v>
      </c>
      <c r="B161" s="1" t="s">
        <v>175</v>
      </c>
      <c r="C161" t="str">
        <f>VLOOKUP(B161, [2]Main!$B$3:$D$376, 2, FALSE)</f>
        <v>Outside of MKCC</v>
      </c>
      <c r="D161" t="str">
        <f>VLOOKUP(B161, [2]Main!$B$3:$D$376, 3, FALSE)</f>
        <v>Leighton Buzzard</v>
      </c>
      <c r="E161" s="5">
        <v>0</v>
      </c>
      <c r="F161" s="5">
        <v>0</v>
      </c>
      <c r="G161" s="5">
        <v>0</v>
      </c>
      <c r="H161" s="5">
        <v>0</v>
      </c>
      <c r="I161" s="5">
        <v>0</v>
      </c>
      <c r="J161" s="5">
        <v>0</v>
      </c>
      <c r="K161" s="5">
        <v>0</v>
      </c>
      <c r="L161" s="5">
        <v>0</v>
      </c>
      <c r="M161" s="5">
        <v>0</v>
      </c>
      <c r="N161" s="5">
        <v>0</v>
      </c>
      <c r="O161" s="5">
        <v>0</v>
      </c>
      <c r="P161" s="5">
        <v>0</v>
      </c>
      <c r="Q161" s="5">
        <v>0</v>
      </c>
      <c r="R161" s="5">
        <v>0</v>
      </c>
      <c r="S161" s="5">
        <v>0</v>
      </c>
      <c r="U161" s="32">
        <f t="shared" si="28"/>
        <v>0</v>
      </c>
      <c r="V161" s="32">
        <f t="shared" si="35"/>
        <v>0</v>
      </c>
      <c r="W161" s="32">
        <f t="shared" si="35"/>
        <v>0</v>
      </c>
      <c r="X161" s="32">
        <f t="shared" si="35"/>
        <v>0</v>
      </c>
      <c r="Y161" s="32">
        <f t="shared" si="35"/>
        <v>0</v>
      </c>
      <c r="Z161" s="32">
        <f t="shared" si="36"/>
        <v>0</v>
      </c>
      <c r="AA161" s="32">
        <f t="shared" si="36"/>
        <v>0</v>
      </c>
      <c r="AB161" s="32">
        <f t="shared" si="36"/>
        <v>0</v>
      </c>
      <c r="AC161" s="32">
        <f t="shared" si="36"/>
        <v>0</v>
      </c>
      <c r="AD161" s="32">
        <f t="shared" si="37"/>
        <v>0</v>
      </c>
      <c r="AE161" s="32">
        <f t="shared" si="37"/>
        <v>0</v>
      </c>
      <c r="AF161" s="32">
        <f t="shared" si="37"/>
        <v>0</v>
      </c>
      <c r="AG161" s="32">
        <f t="shared" si="37"/>
        <v>0</v>
      </c>
      <c r="AH161" s="32">
        <f t="shared" si="38"/>
        <v>0</v>
      </c>
      <c r="AI161" s="32">
        <f t="shared" si="38"/>
        <v>0</v>
      </c>
      <c r="AJ161" s="32">
        <f>VLOOKUP(B161, '[3]Q09 Top-up'!$A$6:$B$392, 2, FALSE)</f>
        <v>0</v>
      </c>
      <c r="AK161">
        <f>VLOOKUP(B161, '[3]Q09 Top-up'!$A$6:$C$392, 3, FALSE)</f>
        <v>0</v>
      </c>
      <c r="AN161" s="5">
        <f t="shared" si="29"/>
        <v>0</v>
      </c>
      <c r="AO161" s="5">
        <f t="shared" si="30"/>
        <v>0</v>
      </c>
      <c r="AP161" s="5">
        <f t="shared" si="31"/>
        <v>0</v>
      </c>
      <c r="AQ161" s="5">
        <f t="shared" si="27"/>
        <v>0</v>
      </c>
      <c r="AR161" s="5">
        <f t="shared" si="26"/>
        <v>0</v>
      </c>
      <c r="AS161" s="5">
        <f t="shared" si="26"/>
        <v>0</v>
      </c>
      <c r="AT161" s="5">
        <f t="shared" si="26"/>
        <v>0</v>
      </c>
      <c r="AU161" s="5">
        <f t="shared" si="26"/>
        <v>0</v>
      </c>
      <c r="AV161" s="5">
        <f t="shared" si="33"/>
        <v>0</v>
      </c>
      <c r="AW161" s="5">
        <f t="shared" si="33"/>
        <v>0</v>
      </c>
      <c r="AX161" s="5">
        <f t="shared" si="33"/>
        <v>0</v>
      </c>
      <c r="AY161" s="5">
        <f t="shared" si="33"/>
        <v>0</v>
      </c>
      <c r="AZ161" s="5">
        <f t="shared" si="34"/>
        <v>0</v>
      </c>
      <c r="BA161" s="5">
        <f t="shared" si="34"/>
        <v>0</v>
      </c>
      <c r="BB161" s="5">
        <f t="shared" si="34"/>
        <v>0</v>
      </c>
    </row>
    <row r="162" spans="1:54" hidden="1" x14ac:dyDescent="0.35">
      <c r="A162" s="2" t="s">
        <v>12</v>
      </c>
      <c r="B162" s="1" t="s">
        <v>176</v>
      </c>
      <c r="C162" t="str">
        <f>VLOOKUP(B162, [2]Main!$B$3:$D$376, 2, FALSE)</f>
        <v>Outside of MKCC</v>
      </c>
      <c r="D162" t="str">
        <f>VLOOKUP(B162, [2]Main!$B$3:$D$376, 3, FALSE)</f>
        <v>Leighton Buzzard</v>
      </c>
      <c r="E162" s="5">
        <v>1.64E-3</v>
      </c>
      <c r="F162" s="5">
        <v>0</v>
      </c>
      <c r="G162" s="5">
        <v>0</v>
      </c>
      <c r="H162" s="5">
        <v>0</v>
      </c>
      <c r="I162" s="5">
        <v>0</v>
      </c>
      <c r="J162" s="5">
        <v>0</v>
      </c>
      <c r="K162" s="5">
        <v>0</v>
      </c>
      <c r="L162" s="5">
        <v>0</v>
      </c>
      <c r="M162" s="5">
        <v>0</v>
      </c>
      <c r="N162" s="5">
        <v>0</v>
      </c>
      <c r="O162" s="5">
        <v>0</v>
      </c>
      <c r="P162" s="5">
        <v>0</v>
      </c>
      <c r="Q162" s="5">
        <v>6.3800000000000003E-3</v>
      </c>
      <c r="R162" s="5">
        <v>4.6699999999999997E-3</v>
      </c>
      <c r="S162" s="5">
        <v>0</v>
      </c>
      <c r="U162" s="32">
        <f t="shared" si="28"/>
        <v>4.1000000000000005</v>
      </c>
      <c r="V162" s="32">
        <f t="shared" si="35"/>
        <v>0</v>
      </c>
      <c r="W162" s="32">
        <f t="shared" si="35"/>
        <v>0</v>
      </c>
      <c r="X162" s="32">
        <f t="shared" si="35"/>
        <v>0</v>
      </c>
      <c r="Y162" s="32">
        <f t="shared" si="35"/>
        <v>0</v>
      </c>
      <c r="Z162" s="32">
        <f t="shared" si="36"/>
        <v>0</v>
      </c>
      <c r="AA162" s="32">
        <f t="shared" si="36"/>
        <v>0</v>
      </c>
      <c r="AB162" s="32">
        <f t="shared" si="36"/>
        <v>0</v>
      </c>
      <c r="AC162" s="32">
        <f t="shared" si="36"/>
        <v>0</v>
      </c>
      <c r="AD162" s="32">
        <f t="shared" si="37"/>
        <v>0</v>
      </c>
      <c r="AE162" s="32">
        <f t="shared" si="37"/>
        <v>0</v>
      </c>
      <c r="AF162" s="32">
        <f t="shared" si="37"/>
        <v>0</v>
      </c>
      <c r="AG162" s="32">
        <f t="shared" si="37"/>
        <v>15.950000000000001</v>
      </c>
      <c r="AH162" s="32">
        <f t="shared" si="38"/>
        <v>11.674999999999999</v>
      </c>
      <c r="AI162" s="32">
        <f t="shared" si="38"/>
        <v>0</v>
      </c>
      <c r="AJ162" s="32">
        <f>VLOOKUP(B162, '[3]Q09 Top-up'!$A$6:$B$392, 2, FALSE)</f>
        <v>25</v>
      </c>
      <c r="AK162">
        <f>VLOOKUP(B162, '[3]Q09 Top-up'!$A$6:$C$392, 3, FALSE)</f>
        <v>2</v>
      </c>
      <c r="AN162" s="5">
        <f t="shared" si="29"/>
        <v>1.9856887392751535E-3</v>
      </c>
      <c r="AO162" s="5">
        <f t="shared" si="30"/>
        <v>0</v>
      </c>
      <c r="AP162" s="5">
        <f t="shared" si="31"/>
        <v>0</v>
      </c>
      <c r="AQ162" s="5">
        <f t="shared" si="27"/>
        <v>0</v>
      </c>
      <c r="AR162" s="5">
        <f t="shared" si="26"/>
        <v>0</v>
      </c>
      <c r="AS162" s="5">
        <f t="shared" si="26"/>
        <v>0</v>
      </c>
      <c r="AT162" s="5">
        <f t="shared" si="26"/>
        <v>0</v>
      </c>
      <c r="AU162" s="5">
        <f t="shared" si="26"/>
        <v>0</v>
      </c>
      <c r="AV162" s="5">
        <f t="shared" si="33"/>
        <v>0</v>
      </c>
      <c r="AW162" s="5">
        <f t="shared" si="33"/>
        <v>0</v>
      </c>
      <c r="AX162" s="5">
        <f t="shared" si="33"/>
        <v>0</v>
      </c>
      <c r="AY162" s="5">
        <f t="shared" si="33"/>
        <v>0</v>
      </c>
      <c r="AZ162" s="5">
        <f t="shared" si="34"/>
        <v>7.8274599337476904E-3</v>
      </c>
      <c r="BA162" s="5">
        <f t="shared" si="34"/>
        <v>5.642680570798678E-3</v>
      </c>
      <c r="BB162" s="5">
        <f t="shared" si="34"/>
        <v>0</v>
      </c>
    </row>
    <row r="163" spans="1:54" hidden="1" x14ac:dyDescent="0.35">
      <c r="A163" s="2" t="s">
        <v>12</v>
      </c>
      <c r="B163" s="1" t="s">
        <v>177</v>
      </c>
      <c r="C163" t="str">
        <f>VLOOKUP(B163, [2]Main!$B$3:$D$376, 2, FALSE)</f>
        <v>Outside of MKCC</v>
      </c>
      <c r="D163" t="s">
        <v>1880</v>
      </c>
      <c r="E163" s="5">
        <v>0</v>
      </c>
      <c r="F163" s="5">
        <v>0</v>
      </c>
      <c r="G163" s="5">
        <v>0</v>
      </c>
      <c r="H163" s="5">
        <v>0</v>
      </c>
      <c r="I163" s="5">
        <v>0</v>
      </c>
      <c r="J163" s="5">
        <v>0</v>
      </c>
      <c r="K163" s="5">
        <v>0</v>
      </c>
      <c r="L163" s="5">
        <v>0</v>
      </c>
      <c r="M163" s="5">
        <v>0</v>
      </c>
      <c r="N163" s="5">
        <v>0</v>
      </c>
      <c r="O163" s="5">
        <v>0</v>
      </c>
      <c r="P163" s="5">
        <v>0</v>
      </c>
      <c r="Q163" s="5">
        <v>0</v>
      </c>
      <c r="R163" s="5">
        <v>0</v>
      </c>
      <c r="S163" s="5">
        <v>0</v>
      </c>
      <c r="U163" s="32">
        <f t="shared" si="28"/>
        <v>0</v>
      </c>
      <c r="V163" s="32">
        <f t="shared" si="35"/>
        <v>0</v>
      </c>
      <c r="W163" s="32">
        <f t="shared" si="35"/>
        <v>0</v>
      </c>
      <c r="X163" s="32">
        <f t="shared" si="35"/>
        <v>0</v>
      </c>
      <c r="Y163" s="32">
        <f t="shared" si="35"/>
        <v>0</v>
      </c>
      <c r="Z163" s="32">
        <f t="shared" si="36"/>
        <v>0</v>
      </c>
      <c r="AA163" s="32">
        <f t="shared" si="36"/>
        <v>0</v>
      </c>
      <c r="AB163" s="32">
        <f t="shared" si="36"/>
        <v>0</v>
      </c>
      <c r="AC163" s="32">
        <f t="shared" si="36"/>
        <v>0</v>
      </c>
      <c r="AD163" s="32">
        <f t="shared" si="37"/>
        <v>0</v>
      </c>
      <c r="AE163" s="32">
        <f t="shared" si="37"/>
        <v>0</v>
      </c>
      <c r="AF163" s="32">
        <f t="shared" si="37"/>
        <v>0</v>
      </c>
      <c r="AG163" s="32">
        <f t="shared" si="37"/>
        <v>0</v>
      </c>
      <c r="AH163" s="32">
        <f t="shared" si="38"/>
        <v>0</v>
      </c>
      <c r="AI163" s="32">
        <f t="shared" si="38"/>
        <v>0</v>
      </c>
      <c r="AJ163" s="32">
        <f>VLOOKUP(B163, '[3]Q09 Top-up'!$A$6:$B$392, 2, FALSE)</f>
        <v>0</v>
      </c>
      <c r="AK163">
        <f>VLOOKUP(B163, '[3]Q09 Top-up'!$A$6:$C$392, 3, FALSE)</f>
        <v>0</v>
      </c>
      <c r="AN163" s="5">
        <f t="shared" si="29"/>
        <v>0</v>
      </c>
      <c r="AO163" s="5">
        <f t="shared" si="30"/>
        <v>0</v>
      </c>
      <c r="AP163" s="5">
        <f t="shared" si="31"/>
        <v>0</v>
      </c>
      <c r="AQ163" s="5">
        <f t="shared" si="27"/>
        <v>0</v>
      </c>
      <c r="AR163" s="5">
        <f t="shared" si="26"/>
        <v>0</v>
      </c>
      <c r="AS163" s="5">
        <f t="shared" si="26"/>
        <v>0</v>
      </c>
      <c r="AT163" s="5">
        <f t="shared" si="26"/>
        <v>0</v>
      </c>
      <c r="AU163" s="5">
        <f t="shared" si="26"/>
        <v>0</v>
      </c>
      <c r="AV163" s="5">
        <f t="shared" si="33"/>
        <v>0</v>
      </c>
      <c r="AW163" s="5">
        <f t="shared" si="33"/>
        <v>0</v>
      </c>
      <c r="AX163" s="5">
        <f t="shared" si="33"/>
        <v>0</v>
      </c>
      <c r="AY163" s="5">
        <f t="shared" si="33"/>
        <v>0</v>
      </c>
      <c r="AZ163" s="5">
        <f t="shared" si="34"/>
        <v>0</v>
      </c>
      <c r="BA163" s="5">
        <f t="shared" si="34"/>
        <v>0</v>
      </c>
      <c r="BB163" s="5">
        <f t="shared" si="34"/>
        <v>0</v>
      </c>
    </row>
    <row r="164" spans="1:54" hidden="1" x14ac:dyDescent="0.35">
      <c r="A164" s="2" t="s">
        <v>12</v>
      </c>
      <c r="B164" s="1" t="s">
        <v>178</v>
      </c>
      <c r="C164" t="str">
        <f>VLOOKUP(B164, [2]Main!$B$3:$D$376, 2, FALSE)</f>
        <v>Outside of MKCC</v>
      </c>
      <c r="D164" t="str">
        <f>VLOOKUP(B164, [2]Main!$B$3:$D$376, 3, FALSE)</f>
        <v>Leighton Buzzard</v>
      </c>
      <c r="E164" s="5">
        <v>1.2760000000000001E-2</v>
      </c>
      <c r="F164" s="5">
        <v>0</v>
      </c>
      <c r="G164" s="5">
        <v>0</v>
      </c>
      <c r="H164" s="5">
        <v>0</v>
      </c>
      <c r="I164" s="5">
        <v>0</v>
      </c>
      <c r="J164" s="5">
        <v>0</v>
      </c>
      <c r="K164" s="5">
        <v>0</v>
      </c>
      <c r="L164" s="5">
        <v>0</v>
      </c>
      <c r="M164" s="5">
        <v>0</v>
      </c>
      <c r="N164" s="5">
        <v>0</v>
      </c>
      <c r="O164" s="5">
        <v>0</v>
      </c>
      <c r="P164" s="5">
        <v>0</v>
      </c>
      <c r="Q164" s="5">
        <v>0.10681</v>
      </c>
      <c r="R164" s="5">
        <v>0</v>
      </c>
      <c r="S164" s="5">
        <v>0</v>
      </c>
      <c r="U164" s="32">
        <f t="shared" si="28"/>
        <v>31.900000000000002</v>
      </c>
      <c r="V164" s="32">
        <f t="shared" si="35"/>
        <v>0</v>
      </c>
      <c r="W164" s="32">
        <f t="shared" si="35"/>
        <v>0</v>
      </c>
      <c r="X164" s="32">
        <f t="shared" si="35"/>
        <v>0</v>
      </c>
      <c r="Y164" s="32">
        <f t="shared" si="35"/>
        <v>0</v>
      </c>
      <c r="Z164" s="32">
        <f t="shared" si="36"/>
        <v>0</v>
      </c>
      <c r="AA164" s="32">
        <f t="shared" si="36"/>
        <v>0</v>
      </c>
      <c r="AB164" s="32">
        <f t="shared" si="36"/>
        <v>0</v>
      </c>
      <c r="AC164" s="32">
        <f t="shared" si="36"/>
        <v>0</v>
      </c>
      <c r="AD164" s="32">
        <f t="shared" si="37"/>
        <v>0</v>
      </c>
      <c r="AE164" s="32">
        <f t="shared" si="37"/>
        <v>0</v>
      </c>
      <c r="AF164" s="32">
        <f t="shared" si="37"/>
        <v>0</v>
      </c>
      <c r="AG164" s="32">
        <f t="shared" si="37"/>
        <v>267.02500000000003</v>
      </c>
      <c r="AH164" s="32">
        <f t="shared" si="38"/>
        <v>0</v>
      </c>
      <c r="AI164" s="32">
        <f t="shared" si="38"/>
        <v>0</v>
      </c>
      <c r="AJ164" s="32">
        <f>VLOOKUP(B164, '[3]Q09 Top-up'!$A$6:$B$392, 2, FALSE)</f>
        <v>25</v>
      </c>
      <c r="AK164">
        <f>VLOOKUP(B164, '[3]Q09 Top-up'!$A$6:$C$392, 3, FALSE)</f>
        <v>5</v>
      </c>
      <c r="AN164" s="5">
        <f t="shared" si="29"/>
        <v>1.5449627020213998E-2</v>
      </c>
      <c r="AO164" s="5">
        <f t="shared" si="30"/>
        <v>0</v>
      </c>
      <c r="AP164" s="5">
        <f t="shared" si="31"/>
        <v>0</v>
      </c>
      <c r="AQ164" s="5">
        <f t="shared" si="27"/>
        <v>0</v>
      </c>
      <c r="AR164" s="5">
        <f t="shared" si="26"/>
        <v>0</v>
      </c>
      <c r="AS164" s="5">
        <f t="shared" si="26"/>
        <v>0</v>
      </c>
      <c r="AT164" s="5">
        <f t="shared" si="26"/>
        <v>0</v>
      </c>
      <c r="AU164" s="5">
        <f t="shared" si="26"/>
        <v>0</v>
      </c>
      <c r="AV164" s="5">
        <f t="shared" si="33"/>
        <v>0</v>
      </c>
      <c r="AW164" s="5">
        <f t="shared" si="33"/>
        <v>0</v>
      </c>
      <c r="AX164" s="5">
        <f t="shared" si="33"/>
        <v>0</v>
      </c>
      <c r="AY164" s="5">
        <f t="shared" si="33"/>
        <v>0</v>
      </c>
      <c r="AZ164" s="5">
        <f t="shared" si="34"/>
        <v>0.13104247578739669</v>
      </c>
      <c r="BA164" s="5">
        <f t="shared" si="34"/>
        <v>0</v>
      </c>
      <c r="BB164" s="5">
        <f t="shared" si="34"/>
        <v>0</v>
      </c>
    </row>
    <row r="165" spans="1:54" hidden="1" x14ac:dyDescent="0.35">
      <c r="A165" s="2" t="s">
        <v>12</v>
      </c>
      <c r="B165" s="1" t="s">
        <v>179</v>
      </c>
      <c r="C165" t="str">
        <f>VLOOKUP(B165, [2]Main!$B$3:$D$376, 2, FALSE)</f>
        <v>Outside of MKCC</v>
      </c>
      <c r="D165" t="s">
        <v>1880</v>
      </c>
      <c r="E165" s="5">
        <v>1.9499999999999999E-3</v>
      </c>
      <c r="F165" s="5">
        <v>0</v>
      </c>
      <c r="G165" s="5">
        <v>0</v>
      </c>
      <c r="H165" s="5">
        <v>0</v>
      </c>
      <c r="I165" s="5">
        <v>0</v>
      </c>
      <c r="J165" s="5">
        <v>0</v>
      </c>
      <c r="K165" s="5">
        <v>0</v>
      </c>
      <c r="L165" s="5">
        <v>0</v>
      </c>
      <c r="M165" s="5">
        <v>0</v>
      </c>
      <c r="N165" s="5">
        <v>0</v>
      </c>
      <c r="O165" s="5">
        <v>0</v>
      </c>
      <c r="P165" s="5">
        <v>0</v>
      </c>
      <c r="Q165" s="5">
        <v>1.6310000000000002E-2</v>
      </c>
      <c r="R165" s="5">
        <v>0</v>
      </c>
      <c r="S165" s="5">
        <v>0</v>
      </c>
      <c r="U165" s="32">
        <f t="shared" si="28"/>
        <v>2.9249999999999998</v>
      </c>
      <c r="V165" s="32">
        <f t="shared" si="35"/>
        <v>0</v>
      </c>
      <c r="W165" s="32">
        <f t="shared" si="35"/>
        <v>0</v>
      </c>
      <c r="X165" s="32">
        <f t="shared" si="35"/>
        <v>0</v>
      </c>
      <c r="Y165" s="32">
        <f t="shared" si="35"/>
        <v>0</v>
      </c>
      <c r="Z165" s="32">
        <f t="shared" si="36"/>
        <v>0</v>
      </c>
      <c r="AA165" s="32">
        <f t="shared" si="36"/>
        <v>0</v>
      </c>
      <c r="AB165" s="32">
        <f t="shared" si="36"/>
        <v>0</v>
      </c>
      <c r="AC165" s="32">
        <f t="shared" si="36"/>
        <v>0</v>
      </c>
      <c r="AD165" s="32">
        <f t="shared" si="37"/>
        <v>0</v>
      </c>
      <c r="AE165" s="32">
        <f t="shared" si="37"/>
        <v>0</v>
      </c>
      <c r="AF165" s="32">
        <f t="shared" si="37"/>
        <v>0</v>
      </c>
      <c r="AG165" s="32">
        <f t="shared" si="37"/>
        <v>24.465000000000003</v>
      </c>
      <c r="AH165" s="32">
        <f t="shared" si="38"/>
        <v>0</v>
      </c>
      <c r="AI165" s="32">
        <f t="shared" si="38"/>
        <v>0</v>
      </c>
      <c r="AJ165" s="32">
        <f>VLOOKUP(B165, '[3]Q09 Top-up'!$A$6:$B$392, 2, FALSE)</f>
        <v>15</v>
      </c>
      <c r="AK165">
        <f>VLOOKUP(B165, '[3]Q09 Top-up'!$A$6:$C$392, 3, FALSE)</f>
        <v>1</v>
      </c>
      <c r="AN165" s="5">
        <f t="shared" si="29"/>
        <v>1.4166194054584934E-3</v>
      </c>
      <c r="AO165" s="5">
        <f t="shared" si="30"/>
        <v>0</v>
      </c>
      <c r="AP165" s="5">
        <f t="shared" si="31"/>
        <v>0</v>
      </c>
      <c r="AQ165" s="5">
        <f t="shared" ref="AQ165:AQ197" si="39">X165/X$383</f>
        <v>0</v>
      </c>
      <c r="AR165" s="5">
        <f t="shared" si="26"/>
        <v>0</v>
      </c>
      <c r="AS165" s="5">
        <f t="shared" si="26"/>
        <v>0</v>
      </c>
      <c r="AT165" s="5">
        <f t="shared" si="26"/>
        <v>0</v>
      </c>
      <c r="AU165" s="5">
        <f t="shared" si="26"/>
        <v>0</v>
      </c>
      <c r="AV165" s="5">
        <f t="shared" si="33"/>
        <v>0</v>
      </c>
      <c r="AW165" s="5">
        <f t="shared" si="33"/>
        <v>0</v>
      </c>
      <c r="AX165" s="5">
        <f t="shared" si="33"/>
        <v>0</v>
      </c>
      <c r="AY165" s="5">
        <f t="shared" si="33"/>
        <v>0</v>
      </c>
      <c r="AZ165" s="5">
        <f t="shared" si="34"/>
        <v>1.2006194813739015E-2</v>
      </c>
      <c r="BA165" s="5">
        <f t="shared" si="34"/>
        <v>0</v>
      </c>
      <c r="BB165" s="5">
        <f t="shared" si="34"/>
        <v>0</v>
      </c>
    </row>
    <row r="166" spans="1:54" hidden="1" x14ac:dyDescent="0.35">
      <c r="A166" s="2" t="s">
        <v>12</v>
      </c>
      <c r="B166" s="1" t="s">
        <v>180</v>
      </c>
      <c r="C166" t="str">
        <f>VLOOKUP(B166, [2]Main!$B$3:$D$376, 2, FALSE)</f>
        <v>Outside of MKCC</v>
      </c>
      <c r="D166" t="s">
        <v>1880</v>
      </c>
      <c r="E166" s="5">
        <v>7.6000000000000004E-4</v>
      </c>
      <c r="F166" s="5">
        <v>0</v>
      </c>
      <c r="G166" s="5">
        <v>0</v>
      </c>
      <c r="H166" s="5">
        <v>0</v>
      </c>
      <c r="I166" s="5">
        <v>0</v>
      </c>
      <c r="J166" s="5">
        <v>0</v>
      </c>
      <c r="K166" s="5">
        <v>0</v>
      </c>
      <c r="L166" s="5">
        <v>0</v>
      </c>
      <c r="M166" s="5">
        <v>0</v>
      </c>
      <c r="N166" s="5">
        <v>0</v>
      </c>
      <c r="O166" s="5">
        <v>0</v>
      </c>
      <c r="P166" s="5">
        <v>0</v>
      </c>
      <c r="Q166" s="5">
        <v>6.3800000000000003E-3</v>
      </c>
      <c r="R166" s="5">
        <v>0</v>
      </c>
      <c r="S166" s="5">
        <v>0</v>
      </c>
      <c r="U166" s="32">
        <f t="shared" si="28"/>
        <v>0.30399999999999999</v>
      </c>
      <c r="V166" s="32">
        <f t="shared" si="35"/>
        <v>0</v>
      </c>
      <c r="W166" s="32">
        <f t="shared" si="35"/>
        <v>0</v>
      </c>
      <c r="X166" s="32">
        <f t="shared" si="35"/>
        <v>0</v>
      </c>
      <c r="Y166" s="32">
        <f t="shared" si="35"/>
        <v>0</v>
      </c>
      <c r="Z166" s="32">
        <f t="shared" si="36"/>
        <v>0</v>
      </c>
      <c r="AA166" s="32">
        <f t="shared" si="36"/>
        <v>0</v>
      </c>
      <c r="AB166" s="32">
        <f t="shared" si="36"/>
        <v>0</v>
      </c>
      <c r="AC166" s="32">
        <f t="shared" si="36"/>
        <v>0</v>
      </c>
      <c r="AD166" s="32">
        <f t="shared" si="37"/>
        <v>0</v>
      </c>
      <c r="AE166" s="32">
        <f t="shared" si="37"/>
        <v>0</v>
      </c>
      <c r="AF166" s="32">
        <f t="shared" si="37"/>
        <v>0</v>
      </c>
      <c r="AG166" s="32">
        <f t="shared" si="37"/>
        <v>2.552</v>
      </c>
      <c r="AH166" s="32">
        <f t="shared" si="38"/>
        <v>0</v>
      </c>
      <c r="AI166" s="32">
        <f t="shared" si="38"/>
        <v>0</v>
      </c>
      <c r="AJ166" s="32">
        <f>VLOOKUP(B166, '[3]Q09 Top-up'!$A$6:$B$392, 2, FALSE)</f>
        <v>4</v>
      </c>
      <c r="AK166">
        <f>VLOOKUP(B166, '[3]Q09 Top-up'!$A$6:$C$392, 3, FALSE)</f>
        <v>1</v>
      </c>
      <c r="AN166" s="5">
        <f t="shared" ref="AN166:AN197" si="40">U166/U$383</f>
        <v>1.4723155530235282E-4</v>
      </c>
      <c r="AO166" s="5">
        <f t="shared" ref="AO166:AO197" si="41">V166/V$383</f>
        <v>0</v>
      </c>
      <c r="AP166" s="5">
        <f t="shared" ref="AP166:AP197" si="42">W166/W$383</f>
        <v>0</v>
      </c>
      <c r="AQ166" s="5">
        <f t="shared" si="39"/>
        <v>0</v>
      </c>
      <c r="AR166" s="5">
        <f t="shared" si="26"/>
        <v>0</v>
      </c>
      <c r="AS166" s="5">
        <f t="shared" si="26"/>
        <v>0</v>
      </c>
      <c r="AT166" s="5">
        <f t="shared" si="26"/>
        <v>0</v>
      </c>
      <c r="AU166" s="5">
        <f t="shared" si="26"/>
        <v>0</v>
      </c>
      <c r="AV166" s="5">
        <f t="shared" si="33"/>
        <v>0</v>
      </c>
      <c r="AW166" s="5">
        <f t="shared" si="33"/>
        <v>0</v>
      </c>
      <c r="AX166" s="5">
        <f t="shared" si="33"/>
        <v>0</v>
      </c>
      <c r="AY166" s="5">
        <f t="shared" si="33"/>
        <v>0</v>
      </c>
      <c r="AZ166" s="5">
        <f t="shared" si="34"/>
        <v>1.2523935893996305E-3</v>
      </c>
      <c r="BA166" s="5">
        <f t="shared" si="34"/>
        <v>0</v>
      </c>
      <c r="BB166" s="5">
        <f t="shared" si="34"/>
        <v>0</v>
      </c>
    </row>
    <row r="167" spans="1:54" hidden="1" x14ac:dyDescent="0.35">
      <c r="A167" s="2" t="s">
        <v>12</v>
      </c>
      <c r="B167" s="1" t="s">
        <v>181</v>
      </c>
      <c r="C167" t="str">
        <f>VLOOKUP(B167, [2]Main!$B$3:$D$376, 2, FALSE)</f>
        <v>Outside of MKCC</v>
      </c>
      <c r="D167" t="s">
        <v>1880</v>
      </c>
      <c r="E167" s="5">
        <v>7.6000000000000004E-4</v>
      </c>
      <c r="F167" s="5">
        <v>0</v>
      </c>
      <c r="G167" s="5">
        <v>0</v>
      </c>
      <c r="H167" s="5">
        <v>0</v>
      </c>
      <c r="I167" s="5">
        <v>0</v>
      </c>
      <c r="J167" s="5">
        <v>0</v>
      </c>
      <c r="K167" s="5">
        <v>0</v>
      </c>
      <c r="L167" s="5">
        <v>0</v>
      </c>
      <c r="M167" s="5">
        <v>0</v>
      </c>
      <c r="N167" s="5">
        <v>0</v>
      </c>
      <c r="O167" s="5">
        <v>0</v>
      </c>
      <c r="P167" s="5">
        <v>0</v>
      </c>
      <c r="Q167" s="5">
        <v>6.3800000000000003E-3</v>
      </c>
      <c r="R167" s="5">
        <v>0</v>
      </c>
      <c r="S167" s="5">
        <v>0</v>
      </c>
      <c r="U167" s="32">
        <f t="shared" si="28"/>
        <v>0.91199999999999992</v>
      </c>
      <c r="V167" s="32">
        <f t="shared" si="35"/>
        <v>0</v>
      </c>
      <c r="W167" s="32">
        <f t="shared" si="35"/>
        <v>0</v>
      </c>
      <c r="X167" s="32">
        <f t="shared" si="35"/>
        <v>0</v>
      </c>
      <c r="Y167" s="32">
        <f t="shared" si="35"/>
        <v>0</v>
      </c>
      <c r="Z167" s="32">
        <f t="shared" si="36"/>
        <v>0</v>
      </c>
      <c r="AA167" s="32">
        <f t="shared" si="36"/>
        <v>0</v>
      </c>
      <c r="AB167" s="32">
        <f t="shared" si="36"/>
        <v>0</v>
      </c>
      <c r="AC167" s="32">
        <f t="shared" si="36"/>
        <v>0</v>
      </c>
      <c r="AD167" s="32">
        <f t="shared" si="37"/>
        <v>0</v>
      </c>
      <c r="AE167" s="32">
        <f t="shared" si="37"/>
        <v>0</v>
      </c>
      <c r="AF167" s="32">
        <f t="shared" si="37"/>
        <v>0</v>
      </c>
      <c r="AG167" s="32">
        <f t="shared" si="37"/>
        <v>7.6560000000000006</v>
      </c>
      <c r="AH167" s="32">
        <f t="shared" si="38"/>
        <v>0</v>
      </c>
      <c r="AI167" s="32">
        <f t="shared" si="38"/>
        <v>0</v>
      </c>
      <c r="AJ167" s="32">
        <f>VLOOKUP(B167, '[3]Q09 Top-up'!$A$6:$B$392, 2, FALSE)</f>
        <v>12</v>
      </c>
      <c r="AK167">
        <f>VLOOKUP(B167, '[3]Q09 Top-up'!$A$6:$C$392, 3, FALSE)</f>
        <v>1</v>
      </c>
      <c r="AN167" s="5">
        <f t="shared" si="40"/>
        <v>4.4169466590705841E-4</v>
      </c>
      <c r="AO167" s="5">
        <f t="shared" si="41"/>
        <v>0</v>
      </c>
      <c r="AP167" s="5">
        <f t="shared" si="42"/>
        <v>0</v>
      </c>
      <c r="AQ167" s="5">
        <f t="shared" si="39"/>
        <v>0</v>
      </c>
      <c r="AR167" s="5">
        <f t="shared" si="26"/>
        <v>0</v>
      </c>
      <c r="AS167" s="5">
        <f t="shared" si="26"/>
        <v>0</v>
      </c>
      <c r="AT167" s="5">
        <f t="shared" si="26"/>
        <v>0</v>
      </c>
      <c r="AU167" s="5">
        <f t="shared" si="26"/>
        <v>0</v>
      </c>
      <c r="AV167" s="5">
        <f t="shared" si="33"/>
        <v>0</v>
      </c>
      <c r="AW167" s="5">
        <f t="shared" si="33"/>
        <v>0</v>
      </c>
      <c r="AX167" s="5">
        <f t="shared" si="33"/>
        <v>0</v>
      </c>
      <c r="AY167" s="5">
        <f t="shared" si="33"/>
        <v>0</v>
      </c>
      <c r="AZ167" s="5">
        <f t="shared" si="34"/>
        <v>3.7571807681988918E-3</v>
      </c>
      <c r="BA167" s="5">
        <f t="shared" si="34"/>
        <v>0</v>
      </c>
      <c r="BB167" s="5">
        <f t="shared" si="34"/>
        <v>0</v>
      </c>
    </row>
    <row r="168" spans="1:54" hidden="1" x14ac:dyDescent="0.35">
      <c r="A168" s="2" t="s">
        <v>12</v>
      </c>
      <c r="B168" s="1" t="s">
        <v>182</v>
      </c>
      <c r="C168" t="str">
        <f>VLOOKUP(B168, [2]Main!$B$3:$D$376, 2, FALSE)</f>
        <v>Outside of MKCC</v>
      </c>
      <c r="D168" t="str">
        <f>VLOOKUP(B168, [2]Main!$B$3:$D$376, 3, FALSE)</f>
        <v>Leighton Buzzard</v>
      </c>
      <c r="E168" s="5">
        <v>0</v>
      </c>
      <c r="F168" s="5">
        <v>0</v>
      </c>
      <c r="G168" s="5">
        <v>0</v>
      </c>
      <c r="H168" s="5">
        <v>0</v>
      </c>
      <c r="I168" s="5">
        <v>0</v>
      </c>
      <c r="J168" s="5">
        <v>0</v>
      </c>
      <c r="K168" s="5">
        <v>0</v>
      </c>
      <c r="L168" s="5">
        <v>0</v>
      </c>
      <c r="M168" s="5">
        <v>0</v>
      </c>
      <c r="N168" s="5">
        <v>0</v>
      </c>
      <c r="O168" s="5">
        <v>0</v>
      </c>
      <c r="P168" s="5">
        <v>0</v>
      </c>
      <c r="Q168" s="5">
        <v>0</v>
      </c>
      <c r="R168" s="5">
        <v>0</v>
      </c>
      <c r="S168" s="5">
        <v>0</v>
      </c>
      <c r="U168" s="32">
        <f t="shared" si="28"/>
        <v>0</v>
      </c>
      <c r="V168" s="32">
        <f t="shared" si="35"/>
        <v>0</v>
      </c>
      <c r="W168" s="32">
        <f t="shared" si="35"/>
        <v>0</v>
      </c>
      <c r="X168" s="32">
        <f t="shared" si="35"/>
        <v>0</v>
      </c>
      <c r="Y168" s="32">
        <f t="shared" si="35"/>
        <v>0</v>
      </c>
      <c r="Z168" s="32">
        <f t="shared" si="36"/>
        <v>0</v>
      </c>
      <c r="AA168" s="32">
        <f t="shared" si="36"/>
        <v>0</v>
      </c>
      <c r="AB168" s="32">
        <f t="shared" si="36"/>
        <v>0</v>
      </c>
      <c r="AC168" s="32">
        <f t="shared" si="36"/>
        <v>0</v>
      </c>
      <c r="AD168" s="32">
        <f t="shared" si="37"/>
        <v>0</v>
      </c>
      <c r="AE168" s="32">
        <f t="shared" si="37"/>
        <v>0</v>
      </c>
      <c r="AF168" s="32">
        <f t="shared" si="37"/>
        <v>0</v>
      </c>
      <c r="AG168" s="32">
        <f t="shared" si="37"/>
        <v>0</v>
      </c>
      <c r="AH168" s="32">
        <f t="shared" si="38"/>
        <v>0</v>
      </c>
      <c r="AI168" s="32">
        <f t="shared" si="38"/>
        <v>0</v>
      </c>
      <c r="AJ168" s="32">
        <f>VLOOKUP(B168, '[3]Q09 Top-up'!$A$6:$B$392, 2, FALSE)</f>
        <v>0</v>
      </c>
      <c r="AK168">
        <f>VLOOKUP(B168, '[3]Q09 Top-up'!$A$6:$C$392, 3, FALSE)</f>
        <v>0</v>
      </c>
      <c r="AN168" s="5">
        <f t="shared" si="40"/>
        <v>0</v>
      </c>
      <c r="AO168" s="5">
        <f t="shared" si="41"/>
        <v>0</v>
      </c>
      <c r="AP168" s="5">
        <f t="shared" si="42"/>
        <v>0</v>
      </c>
      <c r="AQ168" s="5">
        <f t="shared" si="39"/>
        <v>0</v>
      </c>
      <c r="AR168" s="5">
        <f t="shared" si="26"/>
        <v>0</v>
      </c>
      <c r="AS168" s="5">
        <f t="shared" si="26"/>
        <v>0</v>
      </c>
      <c r="AT168" s="5">
        <f t="shared" si="26"/>
        <v>0</v>
      </c>
      <c r="AU168" s="5">
        <f t="shared" si="26"/>
        <v>0</v>
      </c>
      <c r="AV168" s="5">
        <f t="shared" si="33"/>
        <v>0</v>
      </c>
      <c r="AW168" s="5">
        <f t="shared" si="33"/>
        <v>0</v>
      </c>
      <c r="AX168" s="5">
        <f t="shared" si="33"/>
        <v>0</v>
      </c>
      <c r="AY168" s="5">
        <f t="shared" si="33"/>
        <v>0</v>
      </c>
      <c r="AZ168" s="5">
        <f t="shared" si="34"/>
        <v>0</v>
      </c>
      <c r="BA168" s="5">
        <f t="shared" si="34"/>
        <v>0</v>
      </c>
      <c r="BB168" s="5">
        <f t="shared" si="34"/>
        <v>0</v>
      </c>
    </row>
    <row r="169" spans="1:54" hidden="1" x14ac:dyDescent="0.35">
      <c r="A169" s="2" t="s">
        <v>12</v>
      </c>
      <c r="B169" s="1" t="s">
        <v>183</v>
      </c>
      <c r="C169" t="str">
        <f>VLOOKUP(B169, [2]Main!$B$3:$D$376, 2, FALSE)</f>
        <v>Outside of MKCC</v>
      </c>
      <c r="D169" t="str">
        <f>VLOOKUP(B169, [2]Main!$B$3:$D$376, 3, FALSE)</f>
        <v>Leighton Buzzard</v>
      </c>
      <c r="E169" s="5">
        <v>6.0400000000000002E-3</v>
      </c>
      <c r="F169" s="5">
        <v>0</v>
      </c>
      <c r="G169" s="5">
        <v>0</v>
      </c>
      <c r="H169" s="5">
        <v>0</v>
      </c>
      <c r="I169" s="5">
        <v>0</v>
      </c>
      <c r="J169" s="5">
        <v>0</v>
      </c>
      <c r="K169" s="5">
        <v>0</v>
      </c>
      <c r="L169" s="5">
        <v>0</v>
      </c>
      <c r="M169" s="5">
        <v>0</v>
      </c>
      <c r="N169" s="5">
        <v>0</v>
      </c>
      <c r="O169" s="5">
        <v>0</v>
      </c>
      <c r="P169" s="5">
        <v>0</v>
      </c>
      <c r="Q169" s="5">
        <v>5.0569999999999997E-2</v>
      </c>
      <c r="R169" s="5">
        <v>0</v>
      </c>
      <c r="S169" s="5">
        <v>0</v>
      </c>
      <c r="U169" s="32">
        <f t="shared" si="28"/>
        <v>10.57</v>
      </c>
      <c r="V169" s="32">
        <f t="shared" si="35"/>
        <v>0</v>
      </c>
      <c r="W169" s="32">
        <f t="shared" si="35"/>
        <v>0</v>
      </c>
      <c r="X169" s="32">
        <f t="shared" si="35"/>
        <v>0</v>
      </c>
      <c r="Y169" s="32">
        <f t="shared" si="35"/>
        <v>0</v>
      </c>
      <c r="Z169" s="32">
        <f t="shared" si="36"/>
        <v>0</v>
      </c>
      <c r="AA169" s="32">
        <f t="shared" si="36"/>
        <v>0</v>
      </c>
      <c r="AB169" s="32">
        <f t="shared" si="36"/>
        <v>0</v>
      </c>
      <c r="AC169" s="32">
        <f t="shared" si="36"/>
        <v>0</v>
      </c>
      <c r="AD169" s="32">
        <f t="shared" si="37"/>
        <v>0</v>
      </c>
      <c r="AE169" s="32">
        <f t="shared" si="37"/>
        <v>0</v>
      </c>
      <c r="AF169" s="32">
        <f t="shared" si="37"/>
        <v>0</v>
      </c>
      <c r="AG169" s="32">
        <f t="shared" si="37"/>
        <v>88.497500000000002</v>
      </c>
      <c r="AH169" s="32">
        <f t="shared" si="38"/>
        <v>0</v>
      </c>
      <c r="AI169" s="32">
        <f t="shared" si="38"/>
        <v>0</v>
      </c>
      <c r="AJ169" s="32">
        <f>VLOOKUP(B169, '[3]Q09 Top-up'!$A$6:$B$392, 2, FALSE)</f>
        <v>17.5</v>
      </c>
      <c r="AK169">
        <f>VLOOKUP(B169, '[3]Q09 Top-up'!$A$6:$C$392, 3, FALSE)</f>
        <v>2</v>
      </c>
      <c r="AN169" s="5">
        <f t="shared" si="40"/>
        <v>5.1192024327166756E-3</v>
      </c>
      <c r="AO169" s="5">
        <f t="shared" si="41"/>
        <v>0</v>
      </c>
      <c r="AP169" s="5">
        <f t="shared" si="42"/>
        <v>0</v>
      </c>
      <c r="AQ169" s="5">
        <f t="shared" si="39"/>
        <v>0</v>
      </c>
      <c r="AR169" s="5">
        <f t="shared" si="26"/>
        <v>0</v>
      </c>
      <c r="AS169" s="5">
        <f t="shared" si="26"/>
        <v>0</v>
      </c>
      <c r="AT169" s="5">
        <f t="shared" si="26"/>
        <v>0</v>
      </c>
      <c r="AU169" s="5">
        <f t="shared" si="26"/>
        <v>0</v>
      </c>
      <c r="AV169" s="5">
        <f t="shared" si="33"/>
        <v>0</v>
      </c>
      <c r="AW169" s="5">
        <f t="shared" si="33"/>
        <v>0</v>
      </c>
      <c r="AX169" s="5">
        <f t="shared" si="33"/>
        <v>0</v>
      </c>
      <c r="AY169" s="5">
        <f t="shared" si="33"/>
        <v>0</v>
      </c>
      <c r="AZ169" s="5">
        <f t="shared" si="34"/>
        <v>4.3430133886322025E-2</v>
      </c>
      <c r="BA169" s="5">
        <f t="shared" si="34"/>
        <v>0</v>
      </c>
      <c r="BB169" s="5">
        <f t="shared" si="34"/>
        <v>0</v>
      </c>
    </row>
    <row r="170" spans="1:54" x14ac:dyDescent="0.35">
      <c r="A170" s="2" t="s">
        <v>12</v>
      </c>
      <c r="B170" s="1" t="s">
        <v>184</v>
      </c>
      <c r="C170" t="str">
        <f>VLOOKUP(B170, [2]Main!$B$3:$D$376, 2, FALSE)</f>
        <v>Woburn Sands DC</v>
      </c>
      <c r="D170" t="str">
        <f>VLOOKUP(B170, [2]Main!$B$3:$D$376, 3, FALSE)</f>
        <v>Woburn Sands DC - Other in Centre</v>
      </c>
      <c r="E170" s="5">
        <v>9.0200000000000002E-3</v>
      </c>
      <c r="F170" s="5">
        <v>0</v>
      </c>
      <c r="G170" s="5">
        <v>0</v>
      </c>
      <c r="H170" s="5">
        <v>0</v>
      </c>
      <c r="I170" s="5">
        <v>0</v>
      </c>
      <c r="J170" s="5">
        <v>0</v>
      </c>
      <c r="K170" s="5">
        <v>0</v>
      </c>
      <c r="L170" s="5">
        <v>1.9230000000000001E-2</v>
      </c>
      <c r="M170" s="5">
        <v>0</v>
      </c>
      <c r="N170" s="5">
        <v>0</v>
      </c>
      <c r="O170" s="5">
        <v>0</v>
      </c>
      <c r="P170" s="5">
        <v>0</v>
      </c>
      <c r="Q170" s="5">
        <v>6.8169999999999994E-2</v>
      </c>
      <c r="R170" s="5">
        <v>0</v>
      </c>
      <c r="S170" s="5">
        <v>0</v>
      </c>
      <c r="U170" s="32">
        <f t="shared" si="28"/>
        <v>14.729659999999999</v>
      </c>
      <c r="V170" s="32">
        <f t="shared" si="35"/>
        <v>0</v>
      </c>
      <c r="W170" s="32">
        <f t="shared" si="35"/>
        <v>0</v>
      </c>
      <c r="X170" s="32">
        <f t="shared" si="35"/>
        <v>0</v>
      </c>
      <c r="Y170" s="32">
        <f t="shared" si="35"/>
        <v>0</v>
      </c>
      <c r="Z170" s="32">
        <f t="shared" si="36"/>
        <v>0</v>
      </c>
      <c r="AA170" s="32">
        <f t="shared" si="36"/>
        <v>0</v>
      </c>
      <c r="AB170" s="32">
        <f t="shared" si="36"/>
        <v>31.402589999999996</v>
      </c>
      <c r="AC170" s="32">
        <f t="shared" si="36"/>
        <v>0</v>
      </c>
      <c r="AD170" s="32">
        <f t="shared" si="37"/>
        <v>0</v>
      </c>
      <c r="AE170" s="32">
        <f t="shared" si="37"/>
        <v>0</v>
      </c>
      <c r="AF170" s="32">
        <f t="shared" si="37"/>
        <v>0</v>
      </c>
      <c r="AG170" s="32">
        <f t="shared" si="37"/>
        <v>111.32160999999998</v>
      </c>
      <c r="AH170" s="32">
        <f t="shared" si="38"/>
        <v>0</v>
      </c>
      <c r="AI170" s="32">
        <f t="shared" si="38"/>
        <v>0</v>
      </c>
      <c r="AJ170" s="32">
        <f>VLOOKUP(B170, '[3]Q09 Top-up'!$A$6:$B$392, 2, FALSE)</f>
        <v>16.329999999999998</v>
      </c>
      <c r="AK170">
        <f>VLOOKUP(B170, '[3]Q09 Top-up'!$A$6:$C$392, 3, FALSE)</f>
        <v>3</v>
      </c>
      <c r="AN170" s="5">
        <f t="shared" si="40"/>
        <v>7.133785364719915E-3</v>
      </c>
      <c r="AO170" s="5">
        <f t="shared" si="41"/>
        <v>0</v>
      </c>
      <c r="AP170" s="5">
        <f t="shared" si="42"/>
        <v>0</v>
      </c>
      <c r="AQ170" s="5">
        <f t="shared" si="39"/>
        <v>0</v>
      </c>
      <c r="AR170" s="5">
        <f t="shared" si="26"/>
        <v>0</v>
      </c>
      <c r="AS170" s="5">
        <f t="shared" si="26"/>
        <v>0</v>
      </c>
      <c r="AT170" s="5">
        <f t="shared" si="26"/>
        <v>0</v>
      </c>
      <c r="AU170" s="5">
        <f t="shared" si="26"/>
        <v>1.5870408285266872E-2</v>
      </c>
      <c r="AV170" s="5">
        <f t="shared" si="33"/>
        <v>0</v>
      </c>
      <c r="AW170" s="5">
        <f t="shared" si="33"/>
        <v>0</v>
      </c>
      <c r="AX170" s="5">
        <f t="shared" si="33"/>
        <v>0</v>
      </c>
      <c r="AY170" s="5">
        <f t="shared" si="33"/>
        <v>0</v>
      </c>
      <c r="AZ170" s="5">
        <f t="shared" si="34"/>
        <v>5.4631062196569657E-2</v>
      </c>
      <c r="BA170" s="5">
        <f t="shared" si="34"/>
        <v>0</v>
      </c>
      <c r="BB170" s="5">
        <f t="shared" si="34"/>
        <v>0</v>
      </c>
    </row>
    <row r="171" spans="1:54" hidden="1" x14ac:dyDescent="0.35">
      <c r="A171" s="2" t="s">
        <v>12</v>
      </c>
      <c r="B171" s="1" t="s">
        <v>185</v>
      </c>
      <c r="C171" t="str">
        <f>VLOOKUP(B171, [2]Main!$B$3:$D$376, 2, FALSE)</f>
        <v>Outside of MKCC</v>
      </c>
      <c r="D171" t="str">
        <f>VLOOKUP(B171, [2]Main!$B$3:$D$376, 3, FALSE)</f>
        <v>Leighton Buzzard</v>
      </c>
      <c r="E171" s="5">
        <v>8.9099999999999995E-3</v>
      </c>
      <c r="F171" s="5">
        <v>0</v>
      </c>
      <c r="G171" s="5">
        <v>0</v>
      </c>
      <c r="H171" s="5">
        <v>0</v>
      </c>
      <c r="I171" s="5">
        <v>0</v>
      </c>
      <c r="J171" s="5">
        <v>0</v>
      </c>
      <c r="K171" s="5">
        <v>0</v>
      </c>
      <c r="L171" s="5">
        <v>0</v>
      </c>
      <c r="M171" s="5">
        <v>0</v>
      </c>
      <c r="N171" s="5">
        <v>0</v>
      </c>
      <c r="O171" s="5">
        <v>0</v>
      </c>
      <c r="P171" s="5">
        <v>3.8989999999999997E-2</v>
      </c>
      <c r="Q171" s="5">
        <v>4.8189999999999997E-2</v>
      </c>
      <c r="R171" s="5">
        <v>0</v>
      </c>
      <c r="S171" s="5">
        <v>0</v>
      </c>
      <c r="U171" s="32">
        <f t="shared" si="28"/>
        <v>12.32253</v>
      </c>
      <c r="V171" s="32">
        <f t="shared" si="35"/>
        <v>0</v>
      </c>
      <c r="W171" s="32">
        <f t="shared" si="35"/>
        <v>0</v>
      </c>
      <c r="X171" s="32">
        <f t="shared" si="35"/>
        <v>0</v>
      </c>
      <c r="Y171" s="32">
        <f t="shared" si="35"/>
        <v>0</v>
      </c>
      <c r="Z171" s="32">
        <f t="shared" si="36"/>
        <v>0</v>
      </c>
      <c r="AA171" s="32">
        <f t="shared" si="36"/>
        <v>0</v>
      </c>
      <c r="AB171" s="32">
        <f t="shared" si="36"/>
        <v>0</v>
      </c>
      <c r="AC171" s="32">
        <f t="shared" si="36"/>
        <v>0</v>
      </c>
      <c r="AD171" s="32">
        <f t="shared" si="37"/>
        <v>0</v>
      </c>
      <c r="AE171" s="32">
        <f t="shared" si="37"/>
        <v>0</v>
      </c>
      <c r="AF171" s="32">
        <f t="shared" si="37"/>
        <v>53.923169999999999</v>
      </c>
      <c r="AG171" s="32">
        <f t="shared" si="37"/>
        <v>66.646770000000004</v>
      </c>
      <c r="AH171" s="32">
        <f t="shared" si="38"/>
        <v>0</v>
      </c>
      <c r="AI171" s="32">
        <f t="shared" si="38"/>
        <v>0</v>
      </c>
      <c r="AJ171" s="32">
        <f>VLOOKUP(B171, '[3]Q09 Top-up'!$A$6:$B$392, 2, FALSE)</f>
        <v>13.83</v>
      </c>
      <c r="AK171">
        <f>VLOOKUP(B171, '[3]Q09 Top-up'!$A$6:$C$392, 3, FALSE)</f>
        <v>7</v>
      </c>
      <c r="AN171" s="5">
        <f t="shared" si="40"/>
        <v>5.9679778196049397E-3</v>
      </c>
      <c r="AO171" s="5">
        <f t="shared" si="41"/>
        <v>0</v>
      </c>
      <c r="AP171" s="5">
        <f t="shared" si="42"/>
        <v>0</v>
      </c>
      <c r="AQ171" s="5">
        <f t="shared" si="39"/>
        <v>0</v>
      </c>
      <c r="AR171" s="5">
        <f t="shared" si="26"/>
        <v>0</v>
      </c>
      <c r="AS171" s="5">
        <f t="shared" si="26"/>
        <v>0</v>
      </c>
      <c r="AT171" s="5">
        <f t="shared" si="26"/>
        <v>0</v>
      </c>
      <c r="AU171" s="5">
        <f t="shared" si="26"/>
        <v>0</v>
      </c>
      <c r="AV171" s="5">
        <f t="shared" si="33"/>
        <v>0</v>
      </c>
      <c r="AW171" s="5">
        <f t="shared" si="33"/>
        <v>0</v>
      </c>
      <c r="AX171" s="5">
        <f t="shared" si="33"/>
        <v>0</v>
      </c>
      <c r="AY171" s="5">
        <f t="shared" si="33"/>
        <v>2.6606557276707771E-2</v>
      </c>
      <c r="AZ171" s="5">
        <f t="shared" si="34"/>
        <v>3.2706891654463797E-2</v>
      </c>
      <c r="BA171" s="5">
        <f t="shared" si="34"/>
        <v>0</v>
      </c>
      <c r="BB171" s="5">
        <f t="shared" si="34"/>
        <v>0</v>
      </c>
    </row>
    <row r="172" spans="1:54" hidden="1" x14ac:dyDescent="0.35">
      <c r="A172" s="2" t="s">
        <v>12</v>
      </c>
      <c r="B172" s="1" t="s">
        <v>186</v>
      </c>
      <c r="C172" t="str">
        <f>VLOOKUP(B172, [2]Main!$B$3:$D$376, 2, FALSE)</f>
        <v>Outside of MKCC</v>
      </c>
      <c r="D172" t="str">
        <f>VLOOKUP(B172, [2]Main!$B$3:$D$376, 3, FALSE)</f>
        <v>Leighton Buzzard</v>
      </c>
      <c r="E172" s="5">
        <v>6.9499999999999996E-3</v>
      </c>
      <c r="F172" s="5">
        <v>0</v>
      </c>
      <c r="G172" s="5">
        <v>0</v>
      </c>
      <c r="H172" s="5">
        <v>0</v>
      </c>
      <c r="I172" s="5">
        <v>0</v>
      </c>
      <c r="J172" s="5">
        <v>0</v>
      </c>
      <c r="K172" s="5">
        <v>0</v>
      </c>
      <c r="L172" s="5">
        <v>0</v>
      </c>
      <c r="M172" s="5">
        <v>0</v>
      </c>
      <c r="N172" s="5">
        <v>0</v>
      </c>
      <c r="O172" s="5">
        <v>0</v>
      </c>
      <c r="P172" s="5">
        <v>0</v>
      </c>
      <c r="Q172" s="5">
        <v>5.8130000000000001E-2</v>
      </c>
      <c r="R172" s="5">
        <v>0</v>
      </c>
      <c r="S172" s="5">
        <v>0</v>
      </c>
      <c r="U172" s="32">
        <f t="shared" si="28"/>
        <v>11.467499999999999</v>
      </c>
      <c r="V172" s="32">
        <f t="shared" si="35"/>
        <v>0</v>
      </c>
      <c r="W172" s="32">
        <f t="shared" si="35"/>
        <v>0</v>
      </c>
      <c r="X172" s="32">
        <f t="shared" si="35"/>
        <v>0</v>
      </c>
      <c r="Y172" s="32">
        <f t="shared" si="35"/>
        <v>0</v>
      </c>
      <c r="Z172" s="32">
        <f t="shared" si="36"/>
        <v>0</v>
      </c>
      <c r="AA172" s="32">
        <f t="shared" si="36"/>
        <v>0</v>
      </c>
      <c r="AB172" s="32">
        <f t="shared" si="36"/>
        <v>0</v>
      </c>
      <c r="AC172" s="32">
        <f t="shared" si="36"/>
        <v>0</v>
      </c>
      <c r="AD172" s="32">
        <f t="shared" si="37"/>
        <v>0</v>
      </c>
      <c r="AE172" s="32">
        <f t="shared" si="37"/>
        <v>0</v>
      </c>
      <c r="AF172" s="32">
        <f t="shared" si="37"/>
        <v>0</v>
      </c>
      <c r="AG172" s="32">
        <f t="shared" si="37"/>
        <v>95.914500000000004</v>
      </c>
      <c r="AH172" s="32">
        <f t="shared" si="38"/>
        <v>0</v>
      </c>
      <c r="AI172" s="32">
        <f t="shared" si="38"/>
        <v>0</v>
      </c>
      <c r="AJ172" s="32">
        <f>VLOOKUP(B172, '[3]Q09 Top-up'!$A$6:$B$392, 2, FALSE)</f>
        <v>16.5</v>
      </c>
      <c r="AK172">
        <f>VLOOKUP(B172, '[3]Q09 Top-up'!$A$6:$C$392, 3, FALSE)</f>
        <v>6</v>
      </c>
      <c r="AN172" s="5">
        <f t="shared" si="40"/>
        <v>5.5538745408872728E-3</v>
      </c>
      <c r="AO172" s="5">
        <f t="shared" si="41"/>
        <v>0</v>
      </c>
      <c r="AP172" s="5">
        <f t="shared" si="42"/>
        <v>0</v>
      </c>
      <c r="AQ172" s="5">
        <f t="shared" si="39"/>
        <v>0</v>
      </c>
      <c r="AR172" s="5">
        <f t="shared" si="26"/>
        <v>0</v>
      </c>
      <c r="AS172" s="5">
        <f t="shared" si="26"/>
        <v>0</v>
      </c>
      <c r="AT172" s="5">
        <f t="shared" si="26"/>
        <v>0</v>
      </c>
      <c r="AU172" s="5">
        <f t="shared" si="26"/>
        <v>0</v>
      </c>
      <c r="AV172" s="5">
        <f t="shared" si="33"/>
        <v>0</v>
      </c>
      <c r="AW172" s="5">
        <f t="shared" si="33"/>
        <v>0</v>
      </c>
      <c r="AX172" s="5">
        <f t="shared" si="33"/>
        <v>0</v>
      </c>
      <c r="AY172" s="5">
        <f t="shared" si="33"/>
        <v>0</v>
      </c>
      <c r="AZ172" s="5">
        <f t="shared" si="34"/>
        <v>4.7070025442974478E-2</v>
      </c>
      <c r="BA172" s="5">
        <f t="shared" si="34"/>
        <v>0</v>
      </c>
      <c r="BB172" s="5">
        <f t="shared" si="34"/>
        <v>0</v>
      </c>
    </row>
    <row r="173" spans="1:54" hidden="1" x14ac:dyDescent="0.35">
      <c r="A173" s="2" t="s">
        <v>13</v>
      </c>
      <c r="B173" s="1" t="s">
        <v>187</v>
      </c>
      <c r="C173" t="s">
        <v>1869</v>
      </c>
      <c r="D173" t="s">
        <v>1870</v>
      </c>
      <c r="E173" s="5">
        <v>1.342E-2</v>
      </c>
      <c r="F173" s="5">
        <v>0</v>
      </c>
      <c r="G173" s="5">
        <v>0</v>
      </c>
      <c r="H173" s="5">
        <v>0</v>
      </c>
      <c r="I173" s="5">
        <v>1.5259999999999999E-2</v>
      </c>
      <c r="J173" s="5">
        <v>0</v>
      </c>
      <c r="K173" s="5">
        <v>2.7369999999999998E-2</v>
      </c>
      <c r="L173" s="5">
        <v>0</v>
      </c>
      <c r="M173" s="5">
        <v>2.155E-2</v>
      </c>
      <c r="N173" s="5">
        <v>0</v>
      </c>
      <c r="O173" s="5">
        <v>0</v>
      </c>
      <c r="P173" s="5">
        <v>0</v>
      </c>
      <c r="Q173" s="5">
        <v>0</v>
      </c>
      <c r="R173" s="5">
        <v>5.0180000000000002E-2</v>
      </c>
      <c r="S173" s="5">
        <v>0</v>
      </c>
      <c r="U173" s="32">
        <f t="shared" si="28"/>
        <v>35.428800000000003</v>
      </c>
      <c r="V173" s="32">
        <f t="shared" si="35"/>
        <v>0</v>
      </c>
      <c r="W173" s="32">
        <f t="shared" si="35"/>
        <v>0</v>
      </c>
      <c r="X173" s="32">
        <f t="shared" si="35"/>
        <v>0</v>
      </c>
      <c r="Y173" s="32">
        <f t="shared" si="35"/>
        <v>40.286399999999993</v>
      </c>
      <c r="Z173" s="32">
        <f t="shared" si="36"/>
        <v>0</v>
      </c>
      <c r="AA173" s="32">
        <f t="shared" si="36"/>
        <v>72.256799999999984</v>
      </c>
      <c r="AB173" s="32">
        <f t="shared" si="36"/>
        <v>0</v>
      </c>
      <c r="AC173" s="32">
        <f t="shared" si="36"/>
        <v>56.891999999999996</v>
      </c>
      <c r="AD173" s="32">
        <f t="shared" si="37"/>
        <v>0</v>
      </c>
      <c r="AE173" s="32">
        <f t="shared" si="37"/>
        <v>0</v>
      </c>
      <c r="AF173" s="32">
        <f t="shared" si="37"/>
        <v>0</v>
      </c>
      <c r="AG173" s="32">
        <f t="shared" si="37"/>
        <v>0</v>
      </c>
      <c r="AH173" s="32">
        <f t="shared" si="38"/>
        <v>132.4752</v>
      </c>
      <c r="AI173" s="32">
        <f t="shared" si="38"/>
        <v>0</v>
      </c>
      <c r="AJ173" s="32">
        <f>VLOOKUP(B173, '[3]Q09 Top-up'!$A$6:$B$392, 2, FALSE)</f>
        <v>26.4</v>
      </c>
      <c r="AK173">
        <f>VLOOKUP(B173, '[3]Q09 Top-up'!$A$6:$C$392, 3, FALSE)</f>
        <v>5</v>
      </c>
      <c r="AN173" s="5">
        <f t="shared" si="40"/>
        <v>1.7158675416105256E-2</v>
      </c>
      <c r="AO173" s="5">
        <f t="shared" si="41"/>
        <v>0</v>
      </c>
      <c r="AP173" s="5">
        <f t="shared" si="42"/>
        <v>0</v>
      </c>
      <c r="AQ173" s="5">
        <f t="shared" si="39"/>
        <v>0</v>
      </c>
      <c r="AR173" s="5">
        <f t="shared" si="26"/>
        <v>1.800761008188902E-2</v>
      </c>
      <c r="AS173" s="5">
        <f t="shared" si="26"/>
        <v>0</v>
      </c>
      <c r="AT173" s="5">
        <f t="shared" si="26"/>
        <v>3.8004017001581153E-2</v>
      </c>
      <c r="AU173" s="5">
        <f t="shared" si="26"/>
        <v>0</v>
      </c>
      <c r="AV173" s="5">
        <f t="shared" si="33"/>
        <v>2.4549714239332658E-2</v>
      </c>
      <c r="AW173" s="5">
        <f t="shared" si="33"/>
        <v>0</v>
      </c>
      <c r="AX173" s="5">
        <f t="shared" si="33"/>
        <v>0</v>
      </c>
      <c r="AY173" s="5">
        <f t="shared" si="33"/>
        <v>0</v>
      </c>
      <c r="AZ173" s="5">
        <f t="shared" si="34"/>
        <v>0</v>
      </c>
      <c r="BA173" s="5">
        <f t="shared" si="34"/>
        <v>6.4027001040913842E-2</v>
      </c>
      <c r="BB173" s="5">
        <f t="shared" si="34"/>
        <v>0</v>
      </c>
    </row>
    <row r="174" spans="1:54" hidden="1" x14ac:dyDescent="0.35">
      <c r="A174" s="2" t="s">
        <v>13</v>
      </c>
      <c r="B174" s="1" t="s">
        <v>188</v>
      </c>
      <c r="C174" t="str">
        <f>VLOOKUP(B174, [2]Main!$B$3:$D$376, 2, FALSE)</f>
        <v>Outside of MKCC</v>
      </c>
      <c r="D174" t="str">
        <f>VLOOKUP(B174, [2]Main!$B$3:$D$376, 3, FALSE)</f>
        <v>Aylesbury</v>
      </c>
      <c r="E174" s="5">
        <v>2.2499999999999998E-3</v>
      </c>
      <c r="F174" s="5">
        <v>0</v>
      </c>
      <c r="G174" s="5">
        <v>0</v>
      </c>
      <c r="H174" s="5">
        <v>0</v>
      </c>
      <c r="I174" s="5">
        <v>0</v>
      </c>
      <c r="J174" s="5">
        <v>0</v>
      </c>
      <c r="K174" s="5">
        <v>0</v>
      </c>
      <c r="L174" s="5">
        <v>0</v>
      </c>
      <c r="M174" s="5">
        <v>0</v>
      </c>
      <c r="N174" s="5">
        <v>0</v>
      </c>
      <c r="O174" s="5">
        <v>0</v>
      </c>
      <c r="P174" s="5">
        <v>0</v>
      </c>
      <c r="Q174" s="5">
        <v>0</v>
      </c>
      <c r="R174" s="5">
        <v>1.1950000000000001E-2</v>
      </c>
      <c r="S174" s="5">
        <v>0</v>
      </c>
      <c r="U174" s="32">
        <f t="shared" si="28"/>
        <v>7.6499999999999995</v>
      </c>
      <c r="V174" s="32">
        <f t="shared" si="35"/>
        <v>0</v>
      </c>
      <c r="W174" s="32">
        <f t="shared" si="35"/>
        <v>0</v>
      </c>
      <c r="X174" s="32">
        <f t="shared" si="35"/>
        <v>0</v>
      </c>
      <c r="Y174" s="32">
        <f t="shared" si="35"/>
        <v>0</v>
      </c>
      <c r="Z174" s="32">
        <f t="shared" si="36"/>
        <v>0</v>
      </c>
      <c r="AA174" s="32">
        <f t="shared" si="36"/>
        <v>0</v>
      </c>
      <c r="AB174" s="32">
        <f t="shared" si="36"/>
        <v>0</v>
      </c>
      <c r="AC174" s="32">
        <f t="shared" si="36"/>
        <v>0</v>
      </c>
      <c r="AD174" s="32">
        <f t="shared" si="37"/>
        <v>0</v>
      </c>
      <c r="AE174" s="32">
        <f t="shared" si="37"/>
        <v>0</v>
      </c>
      <c r="AF174" s="32">
        <f t="shared" si="37"/>
        <v>0</v>
      </c>
      <c r="AG174" s="32">
        <f t="shared" si="37"/>
        <v>0</v>
      </c>
      <c r="AH174" s="32">
        <f t="shared" si="38"/>
        <v>40.630000000000003</v>
      </c>
      <c r="AI174" s="32">
        <f t="shared" si="38"/>
        <v>0</v>
      </c>
      <c r="AJ174" s="32">
        <f>VLOOKUP(B174, '[3]Q09 Top-up'!$A$6:$B$392, 2, FALSE)</f>
        <v>34</v>
      </c>
      <c r="AK174">
        <f>VLOOKUP(B174, '[3]Q09 Top-up'!$A$6:$C$392, 3, FALSE)</f>
        <v>1</v>
      </c>
      <c r="AN174" s="5">
        <f t="shared" si="40"/>
        <v>3.7050045988914443E-3</v>
      </c>
      <c r="AO174" s="5">
        <f t="shared" si="41"/>
        <v>0</v>
      </c>
      <c r="AP174" s="5">
        <f t="shared" si="42"/>
        <v>0</v>
      </c>
      <c r="AQ174" s="5">
        <f t="shared" si="39"/>
        <v>0</v>
      </c>
      <c r="AR174" s="5">
        <f t="shared" si="26"/>
        <v>0</v>
      </c>
      <c r="AS174" s="5">
        <f t="shared" si="26"/>
        <v>0</v>
      </c>
      <c r="AT174" s="5">
        <f t="shared" si="26"/>
        <v>0</v>
      </c>
      <c r="AU174" s="5">
        <f t="shared" si="26"/>
        <v>0</v>
      </c>
      <c r="AV174" s="5">
        <f t="shared" si="33"/>
        <v>0</v>
      </c>
      <c r="AW174" s="5">
        <f t="shared" si="33"/>
        <v>0</v>
      </c>
      <c r="AX174" s="5">
        <f t="shared" si="33"/>
        <v>0</v>
      </c>
      <c r="AY174" s="5">
        <f t="shared" si="33"/>
        <v>0</v>
      </c>
      <c r="AZ174" s="5">
        <f t="shared" si="34"/>
        <v>0</v>
      </c>
      <c r="BA174" s="5">
        <f t="shared" si="34"/>
        <v>1.9637011699490392E-2</v>
      </c>
      <c r="BB174" s="5">
        <f t="shared" si="34"/>
        <v>0</v>
      </c>
    </row>
    <row r="175" spans="1:54" hidden="1" x14ac:dyDescent="0.35">
      <c r="A175" s="2" t="s">
        <v>13</v>
      </c>
      <c r="B175" s="1" t="s">
        <v>189</v>
      </c>
      <c r="C175" t="str">
        <f>VLOOKUP(B175, [2]Main!$B$3:$D$376, 2, FALSE)</f>
        <v>Outside of MKCC</v>
      </c>
      <c r="D175" t="str">
        <f>VLOOKUP(B175, [2]Main!$B$3:$D$376, 3, FALSE)</f>
        <v>Aylesbury</v>
      </c>
      <c r="E175" s="5">
        <v>4.7299999999999998E-3</v>
      </c>
      <c r="F175" s="5">
        <v>0</v>
      </c>
      <c r="G175" s="5">
        <v>0</v>
      </c>
      <c r="H175" s="5">
        <v>0</v>
      </c>
      <c r="I175" s="5">
        <v>0</v>
      </c>
      <c r="J175" s="5">
        <v>0</v>
      </c>
      <c r="K175" s="5">
        <v>0</v>
      </c>
      <c r="L175" s="5">
        <v>0</v>
      </c>
      <c r="M175" s="5">
        <v>0</v>
      </c>
      <c r="N175" s="5">
        <v>0</v>
      </c>
      <c r="O175" s="5">
        <v>0</v>
      </c>
      <c r="P175" s="5">
        <v>0</v>
      </c>
      <c r="Q175" s="5">
        <v>0</v>
      </c>
      <c r="R175" s="5">
        <v>2.5090000000000001E-2</v>
      </c>
      <c r="S175" s="5">
        <v>0</v>
      </c>
      <c r="U175" s="32">
        <f t="shared" si="28"/>
        <v>9.4599999999999991</v>
      </c>
      <c r="V175" s="32">
        <f t="shared" si="35"/>
        <v>0</v>
      </c>
      <c r="W175" s="32">
        <f t="shared" si="35"/>
        <v>0</v>
      </c>
      <c r="X175" s="32">
        <f t="shared" si="35"/>
        <v>0</v>
      </c>
      <c r="Y175" s="32">
        <f t="shared" si="35"/>
        <v>0</v>
      </c>
      <c r="Z175" s="32">
        <f t="shared" si="36"/>
        <v>0</v>
      </c>
      <c r="AA175" s="32">
        <f t="shared" si="36"/>
        <v>0</v>
      </c>
      <c r="AB175" s="32">
        <f t="shared" si="36"/>
        <v>0</v>
      </c>
      <c r="AC175" s="32">
        <f t="shared" si="36"/>
        <v>0</v>
      </c>
      <c r="AD175" s="32">
        <f t="shared" si="37"/>
        <v>0</v>
      </c>
      <c r="AE175" s="32">
        <f t="shared" si="37"/>
        <v>0</v>
      </c>
      <c r="AF175" s="32">
        <f t="shared" si="37"/>
        <v>0</v>
      </c>
      <c r="AG175" s="32">
        <f t="shared" si="37"/>
        <v>0</v>
      </c>
      <c r="AH175" s="32">
        <f t="shared" si="38"/>
        <v>50.18</v>
      </c>
      <c r="AI175" s="32">
        <f t="shared" si="38"/>
        <v>0</v>
      </c>
      <c r="AJ175" s="32">
        <f>VLOOKUP(B175, '[3]Q09 Top-up'!$A$6:$B$392, 2, FALSE)</f>
        <v>20</v>
      </c>
      <c r="AK175">
        <f>VLOOKUP(B175, '[3]Q09 Top-up'!$A$6:$C$392, 3, FALSE)</f>
        <v>1</v>
      </c>
      <c r="AN175" s="5">
        <f t="shared" si="40"/>
        <v>4.5816135301324258E-3</v>
      </c>
      <c r="AO175" s="5">
        <f t="shared" si="41"/>
        <v>0</v>
      </c>
      <c r="AP175" s="5">
        <f t="shared" si="42"/>
        <v>0</v>
      </c>
      <c r="AQ175" s="5">
        <f t="shared" si="39"/>
        <v>0</v>
      </c>
      <c r="AR175" s="5">
        <f t="shared" si="26"/>
        <v>0</v>
      </c>
      <c r="AS175" s="5">
        <f t="shared" si="26"/>
        <v>0</v>
      </c>
      <c r="AT175" s="5">
        <f t="shared" si="26"/>
        <v>0</v>
      </c>
      <c r="AU175" s="5">
        <f t="shared" si="26"/>
        <v>0</v>
      </c>
      <c r="AV175" s="5">
        <f t="shared" si="33"/>
        <v>0</v>
      </c>
      <c r="AW175" s="5">
        <f t="shared" si="33"/>
        <v>0</v>
      </c>
      <c r="AX175" s="5">
        <f t="shared" si="33"/>
        <v>0</v>
      </c>
      <c r="AY175" s="5">
        <f t="shared" si="33"/>
        <v>0</v>
      </c>
      <c r="AZ175" s="5">
        <f t="shared" si="34"/>
        <v>0</v>
      </c>
      <c r="BA175" s="5">
        <f t="shared" si="34"/>
        <v>2.425265190943706E-2</v>
      </c>
      <c r="BB175" s="5">
        <f t="shared" si="34"/>
        <v>0</v>
      </c>
    </row>
    <row r="176" spans="1:54" hidden="1" x14ac:dyDescent="0.35">
      <c r="A176" s="2" t="s">
        <v>13</v>
      </c>
      <c r="B176" s="1" t="s">
        <v>190</v>
      </c>
      <c r="C176" t="str">
        <f>VLOOKUP(B176, [2]Main!$B$3:$D$376, 2, FALSE)</f>
        <v>Outside of MKCC</v>
      </c>
      <c r="D176" t="s">
        <v>1880</v>
      </c>
      <c r="E176" s="5">
        <v>8.6400000000000001E-3</v>
      </c>
      <c r="F176" s="5">
        <v>0</v>
      </c>
      <c r="G176" s="5">
        <v>0</v>
      </c>
      <c r="H176" s="5">
        <v>0</v>
      </c>
      <c r="I176" s="5">
        <v>0</v>
      </c>
      <c r="J176" s="5">
        <v>0</v>
      </c>
      <c r="K176" s="5">
        <v>0</v>
      </c>
      <c r="L176" s="5">
        <v>0</v>
      </c>
      <c r="M176" s="5">
        <v>2.155E-2</v>
      </c>
      <c r="N176" s="5">
        <v>0</v>
      </c>
      <c r="O176" s="5">
        <v>0</v>
      </c>
      <c r="P176" s="5">
        <v>0</v>
      </c>
      <c r="Q176" s="5">
        <v>0</v>
      </c>
      <c r="R176" s="5">
        <v>3.4160000000000003E-2</v>
      </c>
      <c r="S176" s="5">
        <v>0</v>
      </c>
      <c r="U176" s="32">
        <f t="shared" si="28"/>
        <v>17.712</v>
      </c>
      <c r="V176" s="32">
        <f t="shared" si="35"/>
        <v>0</v>
      </c>
      <c r="W176" s="32">
        <f t="shared" si="35"/>
        <v>0</v>
      </c>
      <c r="X176" s="32">
        <f t="shared" si="35"/>
        <v>0</v>
      </c>
      <c r="Y176" s="32">
        <f t="shared" si="35"/>
        <v>0</v>
      </c>
      <c r="Z176" s="32">
        <f t="shared" si="36"/>
        <v>0</v>
      </c>
      <c r="AA176" s="32">
        <f t="shared" si="36"/>
        <v>0</v>
      </c>
      <c r="AB176" s="32">
        <f t="shared" si="36"/>
        <v>0</v>
      </c>
      <c r="AC176" s="32">
        <f t="shared" si="36"/>
        <v>44.177499999999995</v>
      </c>
      <c r="AD176" s="32">
        <f t="shared" si="37"/>
        <v>0</v>
      </c>
      <c r="AE176" s="32">
        <f t="shared" si="37"/>
        <v>0</v>
      </c>
      <c r="AF176" s="32">
        <f t="shared" si="37"/>
        <v>0</v>
      </c>
      <c r="AG176" s="32">
        <f t="shared" si="37"/>
        <v>0</v>
      </c>
      <c r="AH176" s="32">
        <f t="shared" si="38"/>
        <v>70.028000000000006</v>
      </c>
      <c r="AI176" s="32">
        <f t="shared" si="38"/>
        <v>0</v>
      </c>
      <c r="AJ176" s="32">
        <f>VLOOKUP(B176, '[3]Q09 Top-up'!$A$6:$B$392, 2, FALSE)</f>
        <v>20.5</v>
      </c>
      <c r="AK176">
        <f>VLOOKUP(B176, '[3]Q09 Top-up'!$A$6:$C$392, 3, FALSE)</f>
        <v>4</v>
      </c>
      <c r="AN176" s="5">
        <f t="shared" si="40"/>
        <v>8.5781753536686624E-3</v>
      </c>
      <c r="AO176" s="5">
        <f t="shared" si="41"/>
        <v>0</v>
      </c>
      <c r="AP176" s="5">
        <f t="shared" si="42"/>
        <v>0</v>
      </c>
      <c r="AQ176" s="5">
        <f t="shared" si="39"/>
        <v>0</v>
      </c>
      <c r="AR176" s="5">
        <f t="shared" si="26"/>
        <v>0</v>
      </c>
      <c r="AS176" s="5">
        <f t="shared" si="26"/>
        <v>0</v>
      </c>
      <c r="AT176" s="5">
        <f t="shared" si="26"/>
        <v>0</v>
      </c>
      <c r="AU176" s="5">
        <f t="shared" si="26"/>
        <v>0</v>
      </c>
      <c r="AV176" s="5">
        <f t="shared" si="33"/>
        <v>1.9063225072209072E-2</v>
      </c>
      <c r="AW176" s="5">
        <f t="shared" si="33"/>
        <v>0</v>
      </c>
      <c r="AX176" s="5">
        <f t="shared" si="33"/>
        <v>0</v>
      </c>
      <c r="AY176" s="5">
        <f t="shared" si="33"/>
        <v>0</v>
      </c>
      <c r="AZ176" s="5">
        <f t="shared" si="34"/>
        <v>0</v>
      </c>
      <c r="BA176" s="5">
        <f t="shared" si="34"/>
        <v>3.3845450536350311E-2</v>
      </c>
      <c r="BB176" s="5">
        <f t="shared" si="34"/>
        <v>0</v>
      </c>
    </row>
    <row r="177" spans="1:54" hidden="1" x14ac:dyDescent="0.35">
      <c r="A177" s="2" t="s">
        <v>13</v>
      </c>
      <c r="B177" s="1" t="s">
        <v>191</v>
      </c>
      <c r="C177" t="str">
        <f>VLOOKUP(B177, [2]Main!$B$3:$D$376, 2, FALSE)</f>
        <v>Outside of MKCC</v>
      </c>
      <c r="D177" t="str">
        <f>VLOOKUP(B177, [2]Main!$B$3:$D$376, 3, FALSE)</f>
        <v>Aylesbury</v>
      </c>
      <c r="E177" s="5">
        <v>1.7600000000000001E-3</v>
      </c>
      <c r="F177" s="5">
        <v>0</v>
      </c>
      <c r="G177" s="5">
        <v>0</v>
      </c>
      <c r="H177" s="5">
        <v>0</v>
      </c>
      <c r="I177" s="5">
        <v>0</v>
      </c>
      <c r="J177" s="5">
        <v>0</v>
      </c>
      <c r="K177" s="5">
        <v>0</v>
      </c>
      <c r="L177" s="5">
        <v>0</v>
      </c>
      <c r="M177" s="5">
        <v>0</v>
      </c>
      <c r="N177" s="5">
        <v>0</v>
      </c>
      <c r="O177" s="5">
        <v>0</v>
      </c>
      <c r="P177" s="5">
        <v>0</v>
      </c>
      <c r="Q177" s="5">
        <v>0</v>
      </c>
      <c r="R177" s="5">
        <v>9.3399999999999993E-3</v>
      </c>
      <c r="S177" s="5">
        <v>0</v>
      </c>
      <c r="U177" s="32">
        <f t="shared" si="28"/>
        <v>4.84</v>
      </c>
      <c r="V177" s="32">
        <f t="shared" si="35"/>
        <v>0</v>
      </c>
      <c r="W177" s="32">
        <f t="shared" si="35"/>
        <v>0</v>
      </c>
      <c r="X177" s="32">
        <f t="shared" si="35"/>
        <v>0</v>
      </c>
      <c r="Y177" s="32">
        <f t="shared" si="35"/>
        <v>0</v>
      </c>
      <c r="Z177" s="32">
        <f t="shared" si="36"/>
        <v>0</v>
      </c>
      <c r="AA177" s="32">
        <f t="shared" si="36"/>
        <v>0</v>
      </c>
      <c r="AB177" s="32">
        <f t="shared" si="36"/>
        <v>0</v>
      </c>
      <c r="AC177" s="32">
        <f t="shared" si="36"/>
        <v>0</v>
      </c>
      <c r="AD177" s="32">
        <f t="shared" si="37"/>
        <v>0</v>
      </c>
      <c r="AE177" s="32">
        <f t="shared" si="37"/>
        <v>0</v>
      </c>
      <c r="AF177" s="32">
        <f t="shared" si="37"/>
        <v>0</v>
      </c>
      <c r="AG177" s="32">
        <f t="shared" si="37"/>
        <v>0</v>
      </c>
      <c r="AH177" s="32">
        <f t="shared" si="38"/>
        <v>25.684999999999995</v>
      </c>
      <c r="AI177" s="32">
        <f t="shared" si="38"/>
        <v>0</v>
      </c>
      <c r="AJ177" s="32">
        <f>VLOOKUP(B177, '[3]Q09 Top-up'!$A$6:$B$392, 2, FALSE)</f>
        <v>27.5</v>
      </c>
      <c r="AK177">
        <f>VLOOKUP(B177, '[3]Q09 Top-up'!$A$6:$C$392, 3, FALSE)</f>
        <v>2</v>
      </c>
      <c r="AN177" s="5">
        <f t="shared" si="40"/>
        <v>2.3440813409979855E-3</v>
      </c>
      <c r="AO177" s="5">
        <f t="shared" si="41"/>
        <v>0</v>
      </c>
      <c r="AP177" s="5">
        <f t="shared" si="42"/>
        <v>0</v>
      </c>
      <c r="AQ177" s="5">
        <f t="shared" si="39"/>
        <v>0</v>
      </c>
      <c r="AR177" s="5">
        <f t="shared" si="26"/>
        <v>0</v>
      </c>
      <c r="AS177" s="5">
        <f t="shared" si="26"/>
        <v>0</v>
      </c>
      <c r="AT177" s="5">
        <f t="shared" si="26"/>
        <v>0</v>
      </c>
      <c r="AU177" s="5">
        <f t="shared" si="26"/>
        <v>0</v>
      </c>
      <c r="AV177" s="5">
        <f t="shared" si="33"/>
        <v>0</v>
      </c>
      <c r="AW177" s="5">
        <f t="shared" si="33"/>
        <v>0</v>
      </c>
      <c r="AX177" s="5">
        <f t="shared" si="33"/>
        <v>0</v>
      </c>
      <c r="AY177" s="5">
        <f t="shared" si="33"/>
        <v>0</v>
      </c>
      <c r="AZ177" s="5">
        <f t="shared" si="34"/>
        <v>0</v>
      </c>
      <c r="BA177" s="5">
        <f t="shared" si="34"/>
        <v>1.2413897255757091E-2</v>
      </c>
      <c r="BB177" s="5">
        <f t="shared" si="34"/>
        <v>0</v>
      </c>
    </row>
    <row r="178" spans="1:54" hidden="1" x14ac:dyDescent="0.35">
      <c r="A178" s="2" t="s">
        <v>13</v>
      </c>
      <c r="B178" s="1" t="s">
        <v>192</v>
      </c>
      <c r="C178" t="str">
        <f>VLOOKUP(B178, [2]Main!$B$3:$D$376, 2, FALSE)</f>
        <v>Outside of MKCC</v>
      </c>
      <c r="D178" t="str">
        <f>VLOOKUP(B178, [2]Main!$B$3:$D$376, 3, FALSE)</f>
        <v>Aylesbury</v>
      </c>
      <c r="E178" s="5">
        <v>0</v>
      </c>
      <c r="F178" s="5">
        <v>0</v>
      </c>
      <c r="G178" s="5">
        <v>0</v>
      </c>
      <c r="H178" s="5">
        <v>0</v>
      </c>
      <c r="I178" s="5">
        <v>0</v>
      </c>
      <c r="J178" s="5">
        <v>0</v>
      </c>
      <c r="K178" s="5">
        <v>0</v>
      </c>
      <c r="L178" s="5">
        <v>0</v>
      </c>
      <c r="M178" s="5">
        <v>0</v>
      </c>
      <c r="N178" s="5">
        <v>0</v>
      </c>
      <c r="O178" s="5">
        <v>0</v>
      </c>
      <c r="P178" s="5">
        <v>0</v>
      </c>
      <c r="Q178" s="5">
        <v>0</v>
      </c>
      <c r="R178" s="5">
        <v>0</v>
      </c>
      <c r="S178" s="5">
        <v>0</v>
      </c>
      <c r="U178" s="32">
        <f t="shared" si="28"/>
        <v>0</v>
      </c>
      <c r="V178" s="32">
        <f t="shared" si="35"/>
        <v>0</v>
      </c>
      <c r="W178" s="32">
        <f t="shared" si="35"/>
        <v>0</v>
      </c>
      <c r="X178" s="32">
        <f t="shared" si="35"/>
        <v>0</v>
      </c>
      <c r="Y178" s="32">
        <f t="shared" si="35"/>
        <v>0</v>
      </c>
      <c r="Z178" s="32">
        <f t="shared" si="36"/>
        <v>0</v>
      </c>
      <c r="AA178" s="32">
        <f t="shared" si="36"/>
        <v>0</v>
      </c>
      <c r="AB178" s="32">
        <f t="shared" si="36"/>
        <v>0</v>
      </c>
      <c r="AC178" s="32">
        <f t="shared" si="36"/>
        <v>0</v>
      </c>
      <c r="AD178" s="32">
        <f t="shared" si="37"/>
        <v>0</v>
      </c>
      <c r="AE178" s="32">
        <f t="shared" si="37"/>
        <v>0</v>
      </c>
      <c r="AF178" s="32">
        <f t="shared" si="37"/>
        <v>0</v>
      </c>
      <c r="AG178" s="32">
        <f t="shared" si="37"/>
        <v>0</v>
      </c>
      <c r="AH178" s="32">
        <f t="shared" si="38"/>
        <v>0</v>
      </c>
      <c r="AI178" s="32">
        <f t="shared" si="38"/>
        <v>0</v>
      </c>
      <c r="AJ178" s="32">
        <f>VLOOKUP(B178, '[3]Q09 Top-up'!$A$6:$B$392, 2, FALSE)</f>
        <v>0</v>
      </c>
      <c r="AK178">
        <f>VLOOKUP(B178, '[3]Q09 Top-up'!$A$6:$C$392, 3, FALSE)</f>
        <v>0</v>
      </c>
      <c r="AN178" s="5">
        <f t="shared" si="40"/>
        <v>0</v>
      </c>
      <c r="AO178" s="5">
        <f t="shared" si="41"/>
        <v>0</v>
      </c>
      <c r="AP178" s="5">
        <f t="shared" si="42"/>
        <v>0</v>
      </c>
      <c r="AQ178" s="5">
        <f t="shared" si="39"/>
        <v>0</v>
      </c>
      <c r="AR178" s="5">
        <f t="shared" si="26"/>
        <v>0</v>
      </c>
      <c r="AS178" s="5">
        <f t="shared" si="26"/>
        <v>0</v>
      </c>
      <c r="AT178" s="5">
        <f t="shared" si="26"/>
        <v>0</v>
      </c>
      <c r="AU178" s="5">
        <f t="shared" si="26"/>
        <v>0</v>
      </c>
      <c r="AV178" s="5">
        <f t="shared" si="33"/>
        <v>0</v>
      </c>
      <c r="AW178" s="5">
        <f t="shared" si="33"/>
        <v>0</v>
      </c>
      <c r="AX178" s="5">
        <f t="shared" si="33"/>
        <v>0</v>
      </c>
      <c r="AY178" s="5">
        <f t="shared" si="33"/>
        <v>0</v>
      </c>
      <c r="AZ178" s="5">
        <f t="shared" si="34"/>
        <v>0</v>
      </c>
      <c r="BA178" s="5">
        <f t="shared" si="34"/>
        <v>0</v>
      </c>
      <c r="BB178" s="5">
        <f t="shared" si="34"/>
        <v>0</v>
      </c>
    </row>
    <row r="179" spans="1:54" hidden="1" x14ac:dyDescent="0.35">
      <c r="A179" s="2" t="s">
        <v>13</v>
      </c>
      <c r="B179" s="1" t="s">
        <v>193</v>
      </c>
      <c r="C179" t="str">
        <f>VLOOKUP(B179, [2]Main!$B$3:$D$376, 2, FALSE)</f>
        <v>Outside of MKCC</v>
      </c>
      <c r="D179" t="str">
        <f>VLOOKUP(B179, [2]Main!$B$3:$D$376, 3, FALSE)</f>
        <v>Aylesbury</v>
      </c>
      <c r="E179" s="5">
        <v>2.2499999999999998E-3</v>
      </c>
      <c r="F179" s="5">
        <v>0</v>
      </c>
      <c r="G179" s="5">
        <v>0</v>
      </c>
      <c r="H179" s="5">
        <v>0</v>
      </c>
      <c r="I179" s="5">
        <v>0</v>
      </c>
      <c r="J179" s="5">
        <v>0</v>
      </c>
      <c r="K179" s="5">
        <v>0</v>
      </c>
      <c r="L179" s="5">
        <v>0</v>
      </c>
      <c r="M179" s="5">
        <v>0</v>
      </c>
      <c r="N179" s="5">
        <v>0</v>
      </c>
      <c r="O179" s="5">
        <v>0</v>
      </c>
      <c r="P179" s="5">
        <v>0</v>
      </c>
      <c r="Q179" s="5">
        <v>0</v>
      </c>
      <c r="R179" s="5">
        <v>1.1950000000000001E-2</v>
      </c>
      <c r="S179" s="5">
        <v>0</v>
      </c>
      <c r="U179" s="32">
        <f t="shared" si="28"/>
        <v>0.22499999999999998</v>
      </c>
      <c r="V179" s="32">
        <f t="shared" si="35"/>
        <v>0</v>
      </c>
      <c r="W179" s="32">
        <f t="shared" si="35"/>
        <v>0</v>
      </c>
      <c r="X179" s="32">
        <f t="shared" si="35"/>
        <v>0</v>
      </c>
      <c r="Y179" s="32">
        <f t="shared" si="35"/>
        <v>0</v>
      </c>
      <c r="Z179" s="32">
        <f t="shared" si="36"/>
        <v>0</v>
      </c>
      <c r="AA179" s="32">
        <f t="shared" si="36"/>
        <v>0</v>
      </c>
      <c r="AB179" s="32">
        <f t="shared" si="36"/>
        <v>0</v>
      </c>
      <c r="AC179" s="32">
        <f t="shared" si="36"/>
        <v>0</v>
      </c>
      <c r="AD179" s="32">
        <f t="shared" si="37"/>
        <v>0</v>
      </c>
      <c r="AE179" s="32">
        <f t="shared" si="37"/>
        <v>0</v>
      </c>
      <c r="AF179" s="32">
        <f t="shared" si="37"/>
        <v>0</v>
      </c>
      <c r="AG179" s="32">
        <f t="shared" si="37"/>
        <v>0</v>
      </c>
      <c r="AH179" s="32">
        <f t="shared" si="38"/>
        <v>1.1950000000000001</v>
      </c>
      <c r="AI179" s="32">
        <f t="shared" si="38"/>
        <v>0</v>
      </c>
      <c r="AJ179" s="32">
        <f>VLOOKUP(B179, '[3]Q09 Top-up'!$A$6:$B$392, 2, FALSE)</f>
        <v>1</v>
      </c>
      <c r="AK179">
        <f>VLOOKUP(B179, '[3]Q09 Top-up'!$A$6:$C$392, 3, FALSE)</f>
        <v>1</v>
      </c>
      <c r="AN179" s="5">
        <f t="shared" si="40"/>
        <v>1.0897072349680718E-4</v>
      </c>
      <c r="AO179" s="5">
        <f t="shared" si="41"/>
        <v>0</v>
      </c>
      <c r="AP179" s="5">
        <f t="shared" si="42"/>
        <v>0</v>
      </c>
      <c r="AQ179" s="5">
        <f t="shared" si="39"/>
        <v>0</v>
      </c>
      <c r="AR179" s="5">
        <f t="shared" si="26"/>
        <v>0</v>
      </c>
      <c r="AS179" s="5">
        <f t="shared" si="26"/>
        <v>0</v>
      </c>
      <c r="AT179" s="5">
        <f t="shared" si="26"/>
        <v>0</v>
      </c>
      <c r="AU179" s="5">
        <f t="shared" si="26"/>
        <v>0</v>
      </c>
      <c r="AV179" s="5">
        <f t="shared" si="33"/>
        <v>0</v>
      </c>
      <c r="AW179" s="5">
        <f t="shared" si="33"/>
        <v>0</v>
      </c>
      <c r="AX179" s="5">
        <f t="shared" si="33"/>
        <v>0</v>
      </c>
      <c r="AY179" s="5">
        <f t="shared" si="33"/>
        <v>0</v>
      </c>
      <c r="AZ179" s="5">
        <f t="shared" si="34"/>
        <v>0</v>
      </c>
      <c r="BA179" s="5">
        <f t="shared" si="34"/>
        <v>5.7755916763207039E-4</v>
      </c>
      <c r="BB179" s="5">
        <f t="shared" si="34"/>
        <v>0</v>
      </c>
    </row>
    <row r="180" spans="1:54" hidden="1" x14ac:dyDescent="0.35">
      <c r="A180" s="2" t="s">
        <v>13</v>
      </c>
      <c r="B180" s="1" t="s">
        <v>194</v>
      </c>
      <c r="C180" t="str">
        <f>VLOOKUP(B180, [2]Main!$B$3:$D$376, 2, FALSE)</f>
        <v>Outside of MKCC</v>
      </c>
      <c r="D180" t="str">
        <f>VLOOKUP(B180, [2]Main!$B$3:$D$376, 3, FALSE)</f>
        <v>Aylesbury</v>
      </c>
      <c r="E180" s="5">
        <v>8.8000000000000003E-4</v>
      </c>
      <c r="F180" s="5">
        <v>0</v>
      </c>
      <c r="G180" s="5">
        <v>0</v>
      </c>
      <c r="H180" s="5">
        <v>0</v>
      </c>
      <c r="I180" s="5">
        <v>0</v>
      </c>
      <c r="J180" s="5">
        <v>0</v>
      </c>
      <c r="K180" s="5">
        <v>0</v>
      </c>
      <c r="L180" s="5">
        <v>0</v>
      </c>
      <c r="M180" s="5">
        <v>0</v>
      </c>
      <c r="N180" s="5">
        <v>0</v>
      </c>
      <c r="O180" s="5">
        <v>0</v>
      </c>
      <c r="P180" s="5">
        <v>0</v>
      </c>
      <c r="Q180" s="5">
        <v>0</v>
      </c>
      <c r="R180" s="5">
        <v>4.6699999999999997E-3</v>
      </c>
      <c r="S180" s="5">
        <v>0</v>
      </c>
      <c r="U180" s="32">
        <f t="shared" si="28"/>
        <v>0.88</v>
      </c>
      <c r="V180" s="32">
        <f t="shared" si="35"/>
        <v>0</v>
      </c>
      <c r="W180" s="32">
        <f t="shared" si="35"/>
        <v>0</v>
      </c>
      <c r="X180" s="32">
        <f t="shared" si="35"/>
        <v>0</v>
      </c>
      <c r="Y180" s="32">
        <f t="shared" si="35"/>
        <v>0</v>
      </c>
      <c r="Z180" s="32">
        <f t="shared" si="36"/>
        <v>0</v>
      </c>
      <c r="AA180" s="32">
        <f t="shared" si="36"/>
        <v>0</v>
      </c>
      <c r="AB180" s="32">
        <f t="shared" si="36"/>
        <v>0</v>
      </c>
      <c r="AC180" s="32">
        <f t="shared" si="36"/>
        <v>0</v>
      </c>
      <c r="AD180" s="32">
        <f t="shared" si="37"/>
        <v>0</v>
      </c>
      <c r="AE180" s="32">
        <f t="shared" si="37"/>
        <v>0</v>
      </c>
      <c r="AF180" s="32">
        <f t="shared" si="37"/>
        <v>0</v>
      </c>
      <c r="AG180" s="32">
        <f t="shared" si="37"/>
        <v>0</v>
      </c>
      <c r="AH180" s="32">
        <f t="shared" si="38"/>
        <v>4.67</v>
      </c>
      <c r="AI180" s="32">
        <f t="shared" si="38"/>
        <v>0</v>
      </c>
      <c r="AJ180" s="32">
        <f>VLOOKUP(B180, '[3]Q09 Top-up'!$A$6:$B$392, 2, FALSE)</f>
        <v>10</v>
      </c>
      <c r="AK180">
        <f>VLOOKUP(B180, '[3]Q09 Top-up'!$A$6:$C$392, 3, FALSE)</f>
        <v>1</v>
      </c>
      <c r="AN180" s="5">
        <f t="shared" si="40"/>
        <v>4.2619660745417924E-4</v>
      </c>
      <c r="AO180" s="5">
        <f t="shared" si="41"/>
        <v>0</v>
      </c>
      <c r="AP180" s="5">
        <f t="shared" si="42"/>
        <v>0</v>
      </c>
      <c r="AQ180" s="5">
        <f t="shared" si="39"/>
        <v>0</v>
      </c>
      <c r="AR180" s="5">
        <f t="shared" si="26"/>
        <v>0</v>
      </c>
      <c r="AS180" s="5">
        <f t="shared" si="26"/>
        <v>0</v>
      </c>
      <c r="AT180" s="5">
        <f t="shared" si="26"/>
        <v>0</v>
      </c>
      <c r="AU180" s="5">
        <f t="shared" si="26"/>
        <v>0</v>
      </c>
      <c r="AV180" s="5">
        <f t="shared" si="33"/>
        <v>0</v>
      </c>
      <c r="AW180" s="5">
        <f t="shared" si="33"/>
        <v>0</v>
      </c>
      <c r="AX180" s="5">
        <f t="shared" si="33"/>
        <v>0</v>
      </c>
      <c r="AY180" s="5">
        <f t="shared" si="33"/>
        <v>0</v>
      </c>
      <c r="AZ180" s="5">
        <f t="shared" si="34"/>
        <v>0</v>
      </c>
      <c r="BA180" s="5">
        <f t="shared" si="34"/>
        <v>2.2570722283194716E-3</v>
      </c>
      <c r="BB180" s="5">
        <f t="shared" si="34"/>
        <v>0</v>
      </c>
    </row>
    <row r="181" spans="1:54" hidden="1" x14ac:dyDescent="0.35">
      <c r="A181" s="2" t="s">
        <v>13</v>
      </c>
      <c r="B181" s="1" t="s">
        <v>195</v>
      </c>
      <c r="C181" t="str">
        <f>VLOOKUP(B181, [2]Main!$B$3:$D$376, 2, FALSE)</f>
        <v>Outside of MKCC</v>
      </c>
      <c r="D181" t="str">
        <f>VLOOKUP(B181, [2]Main!$B$3:$D$376, 3, FALSE)</f>
        <v>Aylesbury</v>
      </c>
      <c r="E181" s="5">
        <v>4.6800000000000001E-3</v>
      </c>
      <c r="F181" s="5">
        <v>0</v>
      </c>
      <c r="G181" s="5">
        <v>0</v>
      </c>
      <c r="H181" s="5">
        <v>0</v>
      </c>
      <c r="I181" s="5">
        <v>0</v>
      </c>
      <c r="J181" s="5">
        <v>0</v>
      </c>
      <c r="K181" s="5">
        <v>0</v>
      </c>
      <c r="L181" s="5">
        <v>0</v>
      </c>
      <c r="M181" s="5">
        <v>0</v>
      </c>
      <c r="N181" s="5">
        <v>0</v>
      </c>
      <c r="O181" s="5">
        <v>0</v>
      </c>
      <c r="P181" s="5">
        <v>0</v>
      </c>
      <c r="Q181" s="5">
        <v>0</v>
      </c>
      <c r="R181" s="5">
        <v>2.4830000000000001E-2</v>
      </c>
      <c r="S181" s="5">
        <v>0</v>
      </c>
      <c r="U181" s="32">
        <f t="shared" si="28"/>
        <v>18.72</v>
      </c>
      <c r="V181" s="32">
        <f t="shared" si="35"/>
        <v>0</v>
      </c>
      <c r="W181" s="32">
        <f t="shared" si="35"/>
        <v>0</v>
      </c>
      <c r="X181" s="32">
        <f t="shared" si="35"/>
        <v>0</v>
      </c>
      <c r="Y181" s="32">
        <f t="shared" si="35"/>
        <v>0</v>
      </c>
      <c r="Z181" s="32">
        <f t="shared" si="36"/>
        <v>0</v>
      </c>
      <c r="AA181" s="32">
        <f t="shared" si="36"/>
        <v>0</v>
      </c>
      <c r="AB181" s="32">
        <f t="shared" si="36"/>
        <v>0</v>
      </c>
      <c r="AC181" s="32">
        <f t="shared" si="36"/>
        <v>0</v>
      </c>
      <c r="AD181" s="32">
        <f t="shared" si="37"/>
        <v>0</v>
      </c>
      <c r="AE181" s="32">
        <f t="shared" si="37"/>
        <v>0</v>
      </c>
      <c r="AF181" s="32">
        <f t="shared" si="37"/>
        <v>0</v>
      </c>
      <c r="AG181" s="32">
        <f t="shared" si="37"/>
        <v>0</v>
      </c>
      <c r="AH181" s="32">
        <f t="shared" si="38"/>
        <v>99.320000000000007</v>
      </c>
      <c r="AI181" s="32">
        <f t="shared" si="38"/>
        <v>0</v>
      </c>
      <c r="AJ181" s="32">
        <f>VLOOKUP(B181, '[3]Q09 Top-up'!$A$6:$B$392, 2, FALSE)</f>
        <v>40</v>
      </c>
      <c r="AK181">
        <f>VLOOKUP(B181, '[3]Q09 Top-up'!$A$6:$C$392, 3, FALSE)</f>
        <v>1</v>
      </c>
      <c r="AN181" s="5">
        <f t="shared" si="40"/>
        <v>9.0663641949343572E-3</v>
      </c>
      <c r="AO181" s="5">
        <f t="shared" si="41"/>
        <v>0</v>
      </c>
      <c r="AP181" s="5">
        <f t="shared" si="42"/>
        <v>0</v>
      </c>
      <c r="AQ181" s="5">
        <f t="shared" si="39"/>
        <v>0</v>
      </c>
      <c r="AR181" s="5">
        <f t="shared" si="26"/>
        <v>0</v>
      </c>
      <c r="AS181" s="5">
        <f t="shared" si="26"/>
        <v>0</v>
      </c>
      <c r="AT181" s="5">
        <f t="shared" si="26"/>
        <v>0</v>
      </c>
      <c r="AU181" s="5">
        <f t="shared" si="26"/>
        <v>0</v>
      </c>
      <c r="AV181" s="5">
        <f t="shared" si="33"/>
        <v>0</v>
      </c>
      <c r="AW181" s="5">
        <f t="shared" si="33"/>
        <v>0</v>
      </c>
      <c r="AX181" s="5">
        <f t="shared" si="33"/>
        <v>0</v>
      </c>
      <c r="AY181" s="5">
        <f t="shared" si="33"/>
        <v>0</v>
      </c>
      <c r="AZ181" s="5">
        <f t="shared" si="34"/>
        <v>0</v>
      </c>
      <c r="BA181" s="5">
        <f t="shared" si="34"/>
        <v>4.8002658183445381E-2</v>
      </c>
      <c r="BB181" s="5">
        <f t="shared" si="34"/>
        <v>0</v>
      </c>
    </row>
    <row r="182" spans="1:54" hidden="1" x14ac:dyDescent="0.35">
      <c r="A182" s="2" t="s">
        <v>13</v>
      </c>
      <c r="B182" s="1" t="s">
        <v>196</v>
      </c>
      <c r="C182" t="str">
        <f>VLOOKUP(B182, [2]Main!$B$3:$D$376, 2, FALSE)</f>
        <v>Outside of MKCC</v>
      </c>
      <c r="D182" t="str">
        <f>VLOOKUP(B182, [2]Main!$B$3:$D$376, 3, FALSE)</f>
        <v>Aylesbury</v>
      </c>
      <c r="E182" s="5">
        <v>5.4400000000000004E-3</v>
      </c>
      <c r="F182" s="5">
        <v>0</v>
      </c>
      <c r="G182" s="5">
        <v>0</v>
      </c>
      <c r="H182" s="5">
        <v>0</v>
      </c>
      <c r="I182" s="5">
        <v>0</v>
      </c>
      <c r="J182" s="5">
        <v>0</v>
      </c>
      <c r="K182" s="5">
        <v>0</v>
      </c>
      <c r="L182" s="5">
        <v>0</v>
      </c>
      <c r="M182" s="5">
        <v>0</v>
      </c>
      <c r="N182" s="5">
        <v>0</v>
      </c>
      <c r="O182" s="5">
        <v>0</v>
      </c>
      <c r="P182" s="5">
        <v>0</v>
      </c>
      <c r="Q182" s="5">
        <v>6.3800000000000003E-3</v>
      </c>
      <c r="R182" s="5">
        <v>2.4830000000000001E-2</v>
      </c>
      <c r="S182" s="5">
        <v>0</v>
      </c>
      <c r="U182" s="32">
        <f t="shared" si="28"/>
        <v>7.6160000000000005</v>
      </c>
      <c r="V182" s="32">
        <f t="shared" si="35"/>
        <v>0</v>
      </c>
      <c r="W182" s="32">
        <f t="shared" si="35"/>
        <v>0</v>
      </c>
      <c r="X182" s="32">
        <f t="shared" si="35"/>
        <v>0</v>
      </c>
      <c r="Y182" s="32">
        <f t="shared" si="35"/>
        <v>0</v>
      </c>
      <c r="Z182" s="32">
        <f t="shared" si="36"/>
        <v>0</v>
      </c>
      <c r="AA182" s="32">
        <f t="shared" si="36"/>
        <v>0</v>
      </c>
      <c r="AB182" s="32">
        <f t="shared" si="36"/>
        <v>0</v>
      </c>
      <c r="AC182" s="32">
        <f t="shared" si="36"/>
        <v>0</v>
      </c>
      <c r="AD182" s="32">
        <f t="shared" si="37"/>
        <v>0</v>
      </c>
      <c r="AE182" s="32">
        <f t="shared" si="37"/>
        <v>0</v>
      </c>
      <c r="AF182" s="32">
        <f t="shared" si="37"/>
        <v>0</v>
      </c>
      <c r="AG182" s="32">
        <f t="shared" si="37"/>
        <v>8.9320000000000004</v>
      </c>
      <c r="AH182" s="32">
        <f t="shared" si="38"/>
        <v>34.762</v>
      </c>
      <c r="AI182" s="32">
        <f t="shared" si="38"/>
        <v>0</v>
      </c>
      <c r="AJ182" s="32">
        <f>VLOOKUP(B182, '[3]Q09 Top-up'!$A$6:$B$392, 2, FALSE)</f>
        <v>14</v>
      </c>
      <c r="AK182">
        <f>VLOOKUP(B182, '[3]Q09 Top-up'!$A$6:$C$392, 3, FALSE)</f>
        <v>2</v>
      </c>
      <c r="AN182" s="5">
        <f t="shared" si="40"/>
        <v>3.6885379117852606E-3</v>
      </c>
      <c r="AO182" s="5">
        <f t="shared" si="41"/>
        <v>0</v>
      </c>
      <c r="AP182" s="5">
        <f t="shared" si="42"/>
        <v>0</v>
      </c>
      <c r="AQ182" s="5">
        <f t="shared" si="39"/>
        <v>0</v>
      </c>
      <c r="AR182" s="5">
        <f t="shared" si="26"/>
        <v>0</v>
      </c>
      <c r="AS182" s="5">
        <f t="shared" si="26"/>
        <v>0</v>
      </c>
      <c r="AT182" s="5">
        <f t="shared" si="26"/>
        <v>0</v>
      </c>
      <c r="AU182" s="5">
        <f t="shared" si="26"/>
        <v>0</v>
      </c>
      <c r="AV182" s="5">
        <f t="shared" si="33"/>
        <v>0</v>
      </c>
      <c r="AW182" s="5">
        <f t="shared" si="33"/>
        <v>0</v>
      </c>
      <c r="AX182" s="5">
        <f t="shared" si="33"/>
        <v>0</v>
      </c>
      <c r="AY182" s="5">
        <f t="shared" si="33"/>
        <v>0</v>
      </c>
      <c r="AZ182" s="5">
        <f t="shared" si="34"/>
        <v>4.3833775628987067E-3</v>
      </c>
      <c r="BA182" s="5">
        <f t="shared" si="34"/>
        <v>1.6800930364205883E-2</v>
      </c>
      <c r="BB182" s="5">
        <f t="shared" si="34"/>
        <v>0</v>
      </c>
    </row>
    <row r="183" spans="1:54" hidden="1" x14ac:dyDescent="0.35">
      <c r="A183" s="2" t="s">
        <v>13</v>
      </c>
      <c r="B183" s="1" t="s">
        <v>197</v>
      </c>
      <c r="C183" t="str">
        <f>VLOOKUP(B183, [2]Main!$B$3:$D$376, 2, FALSE)</f>
        <v>Outside of MKCC</v>
      </c>
      <c r="D183" t="str">
        <f>VLOOKUP(B183, [2]Main!$B$3:$D$376, 3, FALSE)</f>
        <v>Aylesbury</v>
      </c>
      <c r="E183" s="5">
        <v>8.8000000000000003E-4</v>
      </c>
      <c r="F183" s="5">
        <v>0</v>
      </c>
      <c r="G183" s="5">
        <v>0</v>
      </c>
      <c r="H183" s="5">
        <v>0</v>
      </c>
      <c r="I183" s="5">
        <v>0</v>
      </c>
      <c r="J183" s="5">
        <v>0</v>
      </c>
      <c r="K183" s="5">
        <v>0</v>
      </c>
      <c r="L183" s="5">
        <v>0</v>
      </c>
      <c r="M183" s="5">
        <v>0</v>
      </c>
      <c r="N183" s="5">
        <v>0</v>
      </c>
      <c r="O183" s="5">
        <v>0</v>
      </c>
      <c r="P183" s="5">
        <v>0</v>
      </c>
      <c r="Q183" s="5">
        <v>0</v>
      </c>
      <c r="R183" s="5">
        <v>4.6699999999999997E-3</v>
      </c>
      <c r="S183" s="5">
        <v>0</v>
      </c>
      <c r="U183" s="32">
        <f t="shared" si="28"/>
        <v>1.056</v>
      </c>
      <c r="V183" s="32">
        <f t="shared" si="35"/>
        <v>0</v>
      </c>
      <c r="W183" s="32">
        <f t="shared" si="35"/>
        <v>0</v>
      </c>
      <c r="X183" s="32">
        <f t="shared" si="35"/>
        <v>0</v>
      </c>
      <c r="Y183" s="32">
        <f t="shared" si="35"/>
        <v>0</v>
      </c>
      <c r="Z183" s="32">
        <f t="shared" si="36"/>
        <v>0</v>
      </c>
      <c r="AA183" s="32">
        <f t="shared" si="36"/>
        <v>0</v>
      </c>
      <c r="AB183" s="32">
        <f t="shared" si="36"/>
        <v>0</v>
      </c>
      <c r="AC183" s="32">
        <f t="shared" si="36"/>
        <v>0</v>
      </c>
      <c r="AD183" s="32">
        <f t="shared" si="37"/>
        <v>0</v>
      </c>
      <c r="AE183" s="32">
        <f t="shared" si="37"/>
        <v>0</v>
      </c>
      <c r="AF183" s="32">
        <f t="shared" si="37"/>
        <v>0</v>
      </c>
      <c r="AG183" s="32">
        <f t="shared" si="37"/>
        <v>0</v>
      </c>
      <c r="AH183" s="32">
        <f t="shared" si="38"/>
        <v>5.6039999999999992</v>
      </c>
      <c r="AI183" s="32">
        <f t="shared" si="38"/>
        <v>0</v>
      </c>
      <c r="AJ183" s="32">
        <f>VLOOKUP(B183, '[3]Q09 Top-up'!$A$6:$B$392, 2, FALSE)</f>
        <v>12</v>
      </c>
      <c r="AK183">
        <f>VLOOKUP(B183, '[3]Q09 Top-up'!$A$6:$C$392, 3, FALSE)</f>
        <v>1</v>
      </c>
      <c r="AN183" s="5">
        <f t="shared" si="40"/>
        <v>5.1143592894501507E-4</v>
      </c>
      <c r="AO183" s="5">
        <f t="shared" si="41"/>
        <v>0</v>
      </c>
      <c r="AP183" s="5">
        <f t="shared" si="42"/>
        <v>0</v>
      </c>
      <c r="AQ183" s="5">
        <f t="shared" si="39"/>
        <v>0</v>
      </c>
      <c r="AR183" s="5">
        <f t="shared" si="26"/>
        <v>0</v>
      </c>
      <c r="AS183" s="5">
        <f t="shared" si="26"/>
        <v>0</v>
      </c>
      <c r="AT183" s="5">
        <f t="shared" si="26"/>
        <v>0</v>
      </c>
      <c r="AU183" s="5">
        <f t="shared" si="26"/>
        <v>0</v>
      </c>
      <c r="AV183" s="5">
        <f t="shared" si="33"/>
        <v>0</v>
      </c>
      <c r="AW183" s="5">
        <f t="shared" si="33"/>
        <v>0</v>
      </c>
      <c r="AX183" s="5">
        <f t="shared" si="33"/>
        <v>0</v>
      </c>
      <c r="AY183" s="5">
        <f t="shared" si="33"/>
        <v>0</v>
      </c>
      <c r="AZ183" s="5">
        <f t="shared" si="34"/>
        <v>0</v>
      </c>
      <c r="BA183" s="5">
        <f t="shared" si="34"/>
        <v>2.7084866739833652E-3</v>
      </c>
      <c r="BB183" s="5">
        <f t="shared" si="34"/>
        <v>0</v>
      </c>
    </row>
    <row r="184" spans="1:54" hidden="1" x14ac:dyDescent="0.35">
      <c r="A184" s="2" t="s">
        <v>13</v>
      </c>
      <c r="B184" s="1" t="s">
        <v>198</v>
      </c>
      <c r="C184" t="str">
        <f>VLOOKUP(B184, [2]Main!$B$3:$D$376, 2, FALSE)</f>
        <v>Outside of MKCC</v>
      </c>
      <c r="D184" t="str">
        <f>VLOOKUP(B184, [2]Main!$B$3:$D$376, 3, FALSE)</f>
        <v>Aylesbury</v>
      </c>
      <c r="E184" s="5">
        <v>8.8000000000000003E-4</v>
      </c>
      <c r="F184" s="5">
        <v>0</v>
      </c>
      <c r="G184" s="5">
        <v>0</v>
      </c>
      <c r="H184" s="5">
        <v>0</v>
      </c>
      <c r="I184" s="5">
        <v>0</v>
      </c>
      <c r="J184" s="5">
        <v>0</v>
      </c>
      <c r="K184" s="5">
        <v>0</v>
      </c>
      <c r="L184" s="5">
        <v>0</v>
      </c>
      <c r="M184" s="5">
        <v>0</v>
      </c>
      <c r="N184" s="5">
        <v>0</v>
      </c>
      <c r="O184" s="5">
        <v>0</v>
      </c>
      <c r="P184" s="5">
        <v>0</v>
      </c>
      <c r="Q184" s="5">
        <v>0</v>
      </c>
      <c r="R184" s="5">
        <v>4.6699999999999997E-3</v>
      </c>
      <c r="S184" s="5">
        <v>0</v>
      </c>
      <c r="U184" s="32">
        <f t="shared" si="28"/>
        <v>3.08</v>
      </c>
      <c r="V184" s="32">
        <f t="shared" si="35"/>
        <v>0</v>
      </c>
      <c r="W184" s="32">
        <f t="shared" si="35"/>
        <v>0</v>
      </c>
      <c r="X184" s="32">
        <f t="shared" si="35"/>
        <v>0</v>
      </c>
      <c r="Y184" s="32">
        <f t="shared" si="35"/>
        <v>0</v>
      </c>
      <c r="Z184" s="32">
        <f t="shared" si="36"/>
        <v>0</v>
      </c>
      <c r="AA184" s="32">
        <f t="shared" si="36"/>
        <v>0</v>
      </c>
      <c r="AB184" s="32">
        <f t="shared" si="36"/>
        <v>0</v>
      </c>
      <c r="AC184" s="32">
        <f t="shared" si="36"/>
        <v>0</v>
      </c>
      <c r="AD184" s="32">
        <f t="shared" si="37"/>
        <v>0</v>
      </c>
      <c r="AE184" s="32">
        <f t="shared" si="37"/>
        <v>0</v>
      </c>
      <c r="AF184" s="32">
        <f t="shared" si="37"/>
        <v>0</v>
      </c>
      <c r="AG184" s="32">
        <f t="shared" si="37"/>
        <v>0</v>
      </c>
      <c r="AH184" s="32">
        <f t="shared" si="38"/>
        <v>16.344999999999999</v>
      </c>
      <c r="AI184" s="32">
        <f t="shared" si="38"/>
        <v>0</v>
      </c>
      <c r="AJ184" s="32">
        <f>VLOOKUP(B184, '[3]Q09 Top-up'!$A$6:$B$392, 2, FALSE)</f>
        <v>35</v>
      </c>
      <c r="AK184">
        <f>VLOOKUP(B184, '[3]Q09 Top-up'!$A$6:$C$392, 3, FALSE)</f>
        <v>1</v>
      </c>
      <c r="AN184" s="5">
        <f t="shared" si="40"/>
        <v>1.4916881260896274E-3</v>
      </c>
      <c r="AO184" s="5">
        <f t="shared" si="41"/>
        <v>0</v>
      </c>
      <c r="AP184" s="5">
        <f t="shared" si="42"/>
        <v>0</v>
      </c>
      <c r="AQ184" s="5">
        <f t="shared" si="39"/>
        <v>0</v>
      </c>
      <c r="AR184" s="5">
        <f t="shared" si="26"/>
        <v>0</v>
      </c>
      <c r="AS184" s="5">
        <f t="shared" si="26"/>
        <v>0</v>
      </c>
      <c r="AT184" s="5">
        <f t="shared" si="26"/>
        <v>0</v>
      </c>
      <c r="AU184" s="5">
        <f t="shared" si="26"/>
        <v>0</v>
      </c>
      <c r="AV184" s="5">
        <f t="shared" si="33"/>
        <v>0</v>
      </c>
      <c r="AW184" s="5">
        <f t="shared" si="33"/>
        <v>0</v>
      </c>
      <c r="AX184" s="5">
        <f t="shared" si="33"/>
        <v>0</v>
      </c>
      <c r="AY184" s="5">
        <f t="shared" si="33"/>
        <v>0</v>
      </c>
      <c r="AZ184" s="5">
        <f t="shared" si="34"/>
        <v>0</v>
      </c>
      <c r="BA184" s="5">
        <f t="shared" si="34"/>
        <v>7.8997527991181496E-3</v>
      </c>
      <c r="BB184" s="5">
        <f t="shared" si="34"/>
        <v>0</v>
      </c>
    </row>
    <row r="185" spans="1:54" hidden="1" x14ac:dyDescent="0.35">
      <c r="A185" s="2" t="s">
        <v>13</v>
      </c>
      <c r="B185" s="1" t="s">
        <v>199</v>
      </c>
      <c r="C185" t="str">
        <f>VLOOKUP(B185, [2]Main!$B$3:$D$376, 2, FALSE)</f>
        <v>Outside of MKCC</v>
      </c>
      <c r="D185" t="s">
        <v>1880</v>
      </c>
      <c r="E185" s="5">
        <v>8.8000000000000003E-4</v>
      </c>
      <c r="F185" s="5">
        <v>0</v>
      </c>
      <c r="G185" s="5">
        <v>0</v>
      </c>
      <c r="H185" s="5">
        <v>0</v>
      </c>
      <c r="I185" s="5">
        <v>0</v>
      </c>
      <c r="J185" s="5">
        <v>0</v>
      </c>
      <c r="K185" s="5">
        <v>0</v>
      </c>
      <c r="L185" s="5">
        <v>0</v>
      </c>
      <c r="M185" s="5">
        <v>0</v>
      </c>
      <c r="N185" s="5">
        <v>0</v>
      </c>
      <c r="O185" s="5">
        <v>0</v>
      </c>
      <c r="P185" s="5">
        <v>0</v>
      </c>
      <c r="Q185" s="5">
        <v>0</v>
      </c>
      <c r="R185" s="5">
        <v>4.6699999999999997E-3</v>
      </c>
      <c r="S185" s="5">
        <v>0</v>
      </c>
      <c r="U185" s="32">
        <f t="shared" si="28"/>
        <v>1.32</v>
      </c>
      <c r="V185" s="32">
        <f t="shared" si="35"/>
        <v>0</v>
      </c>
      <c r="W185" s="32">
        <f t="shared" si="35"/>
        <v>0</v>
      </c>
      <c r="X185" s="32">
        <f t="shared" si="35"/>
        <v>0</v>
      </c>
      <c r="Y185" s="32">
        <f t="shared" si="35"/>
        <v>0</v>
      </c>
      <c r="Z185" s="32">
        <f t="shared" si="36"/>
        <v>0</v>
      </c>
      <c r="AA185" s="32">
        <f t="shared" si="36"/>
        <v>0</v>
      </c>
      <c r="AB185" s="32">
        <f t="shared" si="36"/>
        <v>0</v>
      </c>
      <c r="AC185" s="32">
        <f t="shared" si="36"/>
        <v>0</v>
      </c>
      <c r="AD185" s="32">
        <f t="shared" si="37"/>
        <v>0</v>
      </c>
      <c r="AE185" s="32">
        <f t="shared" si="37"/>
        <v>0</v>
      </c>
      <c r="AF185" s="32">
        <f t="shared" si="37"/>
        <v>0</v>
      </c>
      <c r="AG185" s="32">
        <f t="shared" si="37"/>
        <v>0</v>
      </c>
      <c r="AH185" s="32">
        <f t="shared" si="38"/>
        <v>7.0049999999999999</v>
      </c>
      <c r="AI185" s="32">
        <f t="shared" si="38"/>
        <v>0</v>
      </c>
      <c r="AJ185" s="32">
        <f>VLOOKUP(B185, '[3]Q09 Top-up'!$A$6:$B$392, 2, FALSE)</f>
        <v>15</v>
      </c>
      <c r="AK185">
        <f>VLOOKUP(B185, '[3]Q09 Top-up'!$A$6:$C$392, 3, FALSE)</f>
        <v>1</v>
      </c>
      <c r="AN185" s="5">
        <f t="shared" si="40"/>
        <v>6.3929491118126889E-4</v>
      </c>
      <c r="AO185" s="5">
        <f t="shared" si="41"/>
        <v>0</v>
      </c>
      <c r="AP185" s="5">
        <f t="shared" si="42"/>
        <v>0</v>
      </c>
      <c r="AQ185" s="5">
        <f t="shared" si="39"/>
        <v>0</v>
      </c>
      <c r="AR185" s="5">
        <f t="shared" si="26"/>
        <v>0</v>
      </c>
      <c r="AS185" s="5">
        <f t="shared" si="26"/>
        <v>0</v>
      </c>
      <c r="AT185" s="5">
        <f t="shared" si="26"/>
        <v>0</v>
      </c>
      <c r="AU185" s="5">
        <f t="shared" si="26"/>
        <v>0</v>
      </c>
      <c r="AV185" s="5">
        <f t="shared" si="33"/>
        <v>0</v>
      </c>
      <c r="AW185" s="5">
        <f t="shared" si="33"/>
        <v>0</v>
      </c>
      <c r="AX185" s="5">
        <f t="shared" si="33"/>
        <v>0</v>
      </c>
      <c r="AY185" s="5">
        <f t="shared" si="33"/>
        <v>0</v>
      </c>
      <c r="AZ185" s="5">
        <f t="shared" si="34"/>
        <v>0</v>
      </c>
      <c r="BA185" s="5">
        <f t="shared" si="34"/>
        <v>3.3856083424792069E-3</v>
      </c>
      <c r="BB185" s="5">
        <f t="shared" si="34"/>
        <v>0</v>
      </c>
    </row>
    <row r="186" spans="1:54" hidden="1" x14ac:dyDescent="0.35">
      <c r="A186" s="2" t="s">
        <v>13</v>
      </c>
      <c r="B186" s="1" t="s">
        <v>200</v>
      </c>
      <c r="C186" t="str">
        <f>VLOOKUP(B186, [2]Main!$B$3:$D$376, 2, FALSE)</f>
        <v>Outside of MKCC</v>
      </c>
      <c r="D186" t="s">
        <v>1880</v>
      </c>
      <c r="E186" s="5">
        <v>3.13E-3</v>
      </c>
      <c r="F186" s="5">
        <v>0</v>
      </c>
      <c r="G186" s="5">
        <v>0</v>
      </c>
      <c r="H186" s="5">
        <v>0</v>
      </c>
      <c r="I186" s="5">
        <v>0</v>
      </c>
      <c r="J186" s="5">
        <v>0</v>
      </c>
      <c r="K186" s="5">
        <v>0</v>
      </c>
      <c r="L186" s="5">
        <v>0</v>
      </c>
      <c r="M186" s="5">
        <v>0</v>
      </c>
      <c r="N186" s="5">
        <v>0</v>
      </c>
      <c r="O186" s="5">
        <v>0</v>
      </c>
      <c r="P186" s="5">
        <v>0</v>
      </c>
      <c r="Q186" s="5">
        <v>0</v>
      </c>
      <c r="R186" s="5">
        <v>1.661E-2</v>
      </c>
      <c r="S186" s="5">
        <v>0</v>
      </c>
      <c r="U186" s="32">
        <f t="shared" si="28"/>
        <v>7.6684999999999999</v>
      </c>
      <c r="V186" s="32">
        <f t="shared" si="35"/>
        <v>0</v>
      </c>
      <c r="W186" s="32">
        <f t="shared" si="35"/>
        <v>0</v>
      </c>
      <c r="X186" s="32">
        <f t="shared" si="35"/>
        <v>0</v>
      </c>
      <c r="Y186" s="32">
        <f t="shared" si="35"/>
        <v>0</v>
      </c>
      <c r="Z186" s="32">
        <f t="shared" si="36"/>
        <v>0</v>
      </c>
      <c r="AA186" s="32">
        <f t="shared" si="36"/>
        <v>0</v>
      </c>
      <c r="AB186" s="32">
        <f t="shared" si="36"/>
        <v>0</v>
      </c>
      <c r="AC186" s="32">
        <f t="shared" si="36"/>
        <v>0</v>
      </c>
      <c r="AD186" s="32">
        <f t="shared" si="37"/>
        <v>0</v>
      </c>
      <c r="AE186" s="32">
        <f t="shared" si="37"/>
        <v>0</v>
      </c>
      <c r="AF186" s="32">
        <f t="shared" si="37"/>
        <v>0</v>
      </c>
      <c r="AG186" s="32">
        <f t="shared" si="37"/>
        <v>0</v>
      </c>
      <c r="AH186" s="32">
        <f t="shared" si="38"/>
        <v>40.694499999999998</v>
      </c>
      <c r="AI186" s="32">
        <f t="shared" si="38"/>
        <v>0</v>
      </c>
      <c r="AJ186" s="32">
        <f>VLOOKUP(B186, '[3]Q09 Top-up'!$A$6:$B$392, 2, FALSE)</f>
        <v>24.5</v>
      </c>
      <c r="AK186">
        <f>VLOOKUP(B186, '[3]Q09 Top-up'!$A$6:$C$392, 3, FALSE)</f>
        <v>2</v>
      </c>
      <c r="AN186" s="5">
        <f t="shared" si="40"/>
        <v>3.7139644139345153E-3</v>
      </c>
      <c r="AO186" s="5">
        <f t="shared" si="41"/>
        <v>0</v>
      </c>
      <c r="AP186" s="5">
        <f t="shared" si="42"/>
        <v>0</v>
      </c>
      <c r="AQ186" s="5">
        <f t="shared" si="39"/>
        <v>0</v>
      </c>
      <c r="AR186" s="5">
        <f t="shared" si="26"/>
        <v>0</v>
      </c>
      <c r="AS186" s="5">
        <f t="shared" si="26"/>
        <v>0</v>
      </c>
      <c r="AT186" s="5">
        <f t="shared" si="26"/>
        <v>0</v>
      </c>
      <c r="AU186" s="5">
        <f t="shared" si="26"/>
        <v>0</v>
      </c>
      <c r="AV186" s="5">
        <f t="shared" si="33"/>
        <v>0</v>
      </c>
      <c r="AW186" s="5">
        <f t="shared" si="33"/>
        <v>0</v>
      </c>
      <c r="AX186" s="5">
        <f t="shared" si="33"/>
        <v>0</v>
      </c>
      <c r="AY186" s="5">
        <f t="shared" si="33"/>
        <v>0</v>
      </c>
      <c r="AZ186" s="5">
        <f t="shared" si="34"/>
        <v>0</v>
      </c>
      <c r="BA186" s="5">
        <f t="shared" si="34"/>
        <v>1.9668185395149192E-2</v>
      </c>
      <c r="BB186" s="5">
        <f t="shared" si="34"/>
        <v>0</v>
      </c>
    </row>
    <row r="187" spans="1:54" hidden="1" x14ac:dyDescent="0.35">
      <c r="A187" s="2" t="s">
        <v>13</v>
      </c>
      <c r="B187" s="1" t="s">
        <v>201</v>
      </c>
      <c r="C187" t="str">
        <f>VLOOKUP(B187, [2]Main!$B$3:$D$376, 2, FALSE)</f>
        <v>Outside of MKCC</v>
      </c>
      <c r="D187" t="str">
        <f>VLOOKUP(B187, [2]Main!$B$3:$D$376, 3, FALSE)</f>
        <v>Aylesbury</v>
      </c>
      <c r="E187" s="5">
        <v>3.0100000000000001E-3</v>
      </c>
      <c r="F187" s="5">
        <v>0</v>
      </c>
      <c r="G187" s="5">
        <v>0</v>
      </c>
      <c r="H187" s="5">
        <v>0</v>
      </c>
      <c r="I187" s="5">
        <v>0</v>
      </c>
      <c r="J187" s="5">
        <v>0</v>
      </c>
      <c r="K187" s="5">
        <v>0</v>
      </c>
      <c r="L187" s="5">
        <v>0</v>
      </c>
      <c r="M187" s="5">
        <v>0</v>
      </c>
      <c r="N187" s="5">
        <v>0</v>
      </c>
      <c r="O187" s="5">
        <v>0</v>
      </c>
      <c r="P187" s="5">
        <v>0</v>
      </c>
      <c r="Q187" s="5">
        <v>0</v>
      </c>
      <c r="R187" s="5">
        <v>9.3399999999999993E-3</v>
      </c>
      <c r="S187" s="5">
        <v>1.3769999999999999E-2</v>
      </c>
      <c r="U187" s="32">
        <f t="shared" si="28"/>
        <v>8.5273299999999992</v>
      </c>
      <c r="V187" s="32">
        <f t="shared" si="35"/>
        <v>0</v>
      </c>
      <c r="W187" s="32">
        <f t="shared" si="35"/>
        <v>0</v>
      </c>
      <c r="X187" s="32">
        <f t="shared" si="35"/>
        <v>0</v>
      </c>
      <c r="Y187" s="32">
        <f t="shared" si="35"/>
        <v>0</v>
      </c>
      <c r="Z187" s="32">
        <f t="shared" si="36"/>
        <v>0</v>
      </c>
      <c r="AA187" s="32">
        <f t="shared" si="36"/>
        <v>0</v>
      </c>
      <c r="AB187" s="32">
        <f t="shared" si="36"/>
        <v>0</v>
      </c>
      <c r="AC187" s="32">
        <f t="shared" si="36"/>
        <v>0</v>
      </c>
      <c r="AD187" s="32">
        <f t="shared" si="37"/>
        <v>0</v>
      </c>
      <c r="AE187" s="32">
        <f t="shared" si="37"/>
        <v>0</v>
      </c>
      <c r="AF187" s="32">
        <f t="shared" si="37"/>
        <v>0</v>
      </c>
      <c r="AG187" s="32">
        <f t="shared" si="37"/>
        <v>0</v>
      </c>
      <c r="AH187" s="32">
        <f t="shared" si="38"/>
        <v>26.460219999999996</v>
      </c>
      <c r="AI187" s="32">
        <f t="shared" si="38"/>
        <v>39.010409999999993</v>
      </c>
      <c r="AJ187" s="32">
        <f>VLOOKUP(B187, '[3]Q09 Top-up'!$A$6:$B$392, 2, FALSE)</f>
        <v>28.33</v>
      </c>
      <c r="AK187">
        <f>VLOOKUP(B187, '[3]Q09 Top-up'!$A$6:$C$392, 3, FALSE)</f>
        <v>3</v>
      </c>
      <c r="AN187" s="5">
        <f t="shared" si="40"/>
        <v>4.1299080870934608E-3</v>
      </c>
      <c r="AO187" s="5">
        <f t="shared" si="41"/>
        <v>0</v>
      </c>
      <c r="AP187" s="5">
        <f t="shared" si="42"/>
        <v>0</v>
      </c>
      <c r="AQ187" s="5">
        <f t="shared" si="39"/>
        <v>0</v>
      </c>
      <c r="AR187" s="5">
        <f t="shared" si="26"/>
        <v>0</v>
      </c>
      <c r="AS187" s="5">
        <f t="shared" si="26"/>
        <v>0</v>
      </c>
      <c r="AT187" s="5">
        <f t="shared" si="26"/>
        <v>0</v>
      </c>
      <c r="AU187" s="5">
        <f t="shared" si="26"/>
        <v>0</v>
      </c>
      <c r="AV187" s="5">
        <f t="shared" si="33"/>
        <v>0</v>
      </c>
      <c r="AW187" s="5">
        <f t="shared" si="33"/>
        <v>0</v>
      </c>
      <c r="AX187" s="5">
        <f t="shared" si="33"/>
        <v>0</v>
      </c>
      <c r="AY187" s="5">
        <f t="shared" si="33"/>
        <v>0</v>
      </c>
      <c r="AZ187" s="5">
        <f t="shared" si="34"/>
        <v>0</v>
      </c>
      <c r="BA187" s="5">
        <f t="shared" si="34"/>
        <v>1.2788571245658123E-2</v>
      </c>
      <c r="BB187" s="5">
        <f t="shared" si="34"/>
        <v>1.6858199615061471E-2</v>
      </c>
    </row>
    <row r="188" spans="1:54" hidden="1" x14ac:dyDescent="0.35">
      <c r="A188" s="2" t="s">
        <v>13</v>
      </c>
      <c r="B188" s="1" t="s">
        <v>202</v>
      </c>
      <c r="C188" t="str">
        <f>VLOOKUP(B188, [2]Main!$B$3:$D$376, 2, FALSE)</f>
        <v>Outside of MKCC</v>
      </c>
      <c r="D188" t="str">
        <f>VLOOKUP(B188, [2]Main!$B$3:$D$376, 3, FALSE)</f>
        <v>Aylesbury</v>
      </c>
      <c r="E188" s="5">
        <v>6.6100000000000004E-3</v>
      </c>
      <c r="F188" s="5">
        <v>0</v>
      </c>
      <c r="G188" s="5">
        <v>0</v>
      </c>
      <c r="H188" s="5">
        <v>0</v>
      </c>
      <c r="I188" s="5">
        <v>0</v>
      </c>
      <c r="J188" s="5">
        <v>0</v>
      </c>
      <c r="K188" s="5">
        <v>0</v>
      </c>
      <c r="L188" s="5">
        <v>0</v>
      </c>
      <c r="M188" s="5">
        <v>0</v>
      </c>
      <c r="N188" s="5">
        <v>0</v>
      </c>
      <c r="O188" s="5">
        <v>0</v>
      </c>
      <c r="P188" s="5">
        <v>0</v>
      </c>
      <c r="Q188" s="5">
        <v>0</v>
      </c>
      <c r="R188" s="5">
        <v>3.5069999999999997E-2</v>
      </c>
      <c r="S188" s="5">
        <v>0</v>
      </c>
      <c r="U188" s="32">
        <f t="shared" si="28"/>
        <v>19.830000000000002</v>
      </c>
      <c r="V188" s="32">
        <f t="shared" si="35"/>
        <v>0</v>
      </c>
      <c r="W188" s="32">
        <f t="shared" si="35"/>
        <v>0</v>
      </c>
      <c r="X188" s="32">
        <f t="shared" si="35"/>
        <v>0</v>
      </c>
      <c r="Y188" s="32">
        <f t="shared" si="35"/>
        <v>0</v>
      </c>
      <c r="Z188" s="32">
        <f t="shared" si="36"/>
        <v>0</v>
      </c>
      <c r="AA188" s="32">
        <f t="shared" si="36"/>
        <v>0</v>
      </c>
      <c r="AB188" s="32">
        <f t="shared" si="36"/>
        <v>0</v>
      </c>
      <c r="AC188" s="32">
        <f t="shared" si="36"/>
        <v>0</v>
      </c>
      <c r="AD188" s="32">
        <f t="shared" si="37"/>
        <v>0</v>
      </c>
      <c r="AE188" s="32">
        <f t="shared" si="37"/>
        <v>0</v>
      </c>
      <c r="AF188" s="32">
        <f t="shared" si="37"/>
        <v>0</v>
      </c>
      <c r="AG188" s="32">
        <f t="shared" si="37"/>
        <v>0</v>
      </c>
      <c r="AH188" s="32">
        <f t="shared" si="38"/>
        <v>105.20999999999998</v>
      </c>
      <c r="AI188" s="32">
        <f t="shared" si="38"/>
        <v>0</v>
      </c>
      <c r="AJ188" s="32">
        <f>VLOOKUP(B188, '[3]Q09 Top-up'!$A$6:$B$392, 2, FALSE)</f>
        <v>30</v>
      </c>
      <c r="AK188">
        <f>VLOOKUP(B188, '[3]Q09 Top-up'!$A$6:$C$392, 3, FALSE)</f>
        <v>3</v>
      </c>
      <c r="AN188" s="5">
        <f t="shared" si="40"/>
        <v>9.6039530975186079E-3</v>
      </c>
      <c r="AO188" s="5">
        <f t="shared" si="41"/>
        <v>0</v>
      </c>
      <c r="AP188" s="5">
        <f t="shared" si="42"/>
        <v>0</v>
      </c>
      <c r="AQ188" s="5">
        <f t="shared" si="39"/>
        <v>0</v>
      </c>
      <c r="AR188" s="5">
        <f t="shared" si="26"/>
        <v>0</v>
      </c>
      <c r="AS188" s="5">
        <f t="shared" si="26"/>
        <v>0</v>
      </c>
      <c r="AT188" s="5">
        <f t="shared" si="26"/>
        <v>0</v>
      </c>
      <c r="AU188" s="5">
        <f t="shared" si="26"/>
        <v>0</v>
      </c>
      <c r="AV188" s="5">
        <f t="shared" si="33"/>
        <v>0</v>
      </c>
      <c r="AW188" s="5">
        <f t="shared" si="33"/>
        <v>0</v>
      </c>
      <c r="AX188" s="5">
        <f t="shared" si="33"/>
        <v>0</v>
      </c>
      <c r="AY188" s="5">
        <f t="shared" si="33"/>
        <v>0</v>
      </c>
      <c r="AZ188" s="5">
        <f t="shared" si="34"/>
        <v>0</v>
      </c>
      <c r="BA188" s="5">
        <f t="shared" si="34"/>
        <v>5.0849372407171634E-2</v>
      </c>
      <c r="BB188" s="5">
        <f t="shared" si="34"/>
        <v>0</v>
      </c>
    </row>
    <row r="189" spans="1:54" hidden="1" x14ac:dyDescent="0.35">
      <c r="A189" s="2" t="s">
        <v>13</v>
      </c>
      <c r="B189" s="1" t="s">
        <v>203</v>
      </c>
      <c r="C189" t="str">
        <f>VLOOKUP(B189, [2]Main!$B$3:$D$376, 2, FALSE)</f>
        <v>Outside of MKCC</v>
      </c>
      <c r="D189" t="s">
        <v>1880</v>
      </c>
      <c r="E189" s="5">
        <v>3.48E-3</v>
      </c>
      <c r="F189" s="5">
        <v>0</v>
      </c>
      <c r="G189" s="5">
        <v>0</v>
      </c>
      <c r="H189" s="5">
        <v>0</v>
      </c>
      <c r="I189" s="5">
        <v>0</v>
      </c>
      <c r="J189" s="5">
        <v>0</v>
      </c>
      <c r="K189" s="5">
        <v>0</v>
      </c>
      <c r="L189" s="5">
        <v>0</v>
      </c>
      <c r="M189" s="5">
        <v>0</v>
      </c>
      <c r="N189" s="5">
        <v>0</v>
      </c>
      <c r="O189" s="5">
        <v>0</v>
      </c>
      <c r="P189" s="5">
        <v>0</v>
      </c>
      <c r="Q189" s="5">
        <v>0</v>
      </c>
      <c r="R189" s="5">
        <v>1.8460000000000001E-2</v>
      </c>
      <c r="S189" s="5">
        <v>0</v>
      </c>
      <c r="U189" s="32">
        <f t="shared" si="28"/>
        <v>0.34799999999999998</v>
      </c>
      <c r="V189" s="32">
        <f t="shared" si="35"/>
        <v>0</v>
      </c>
      <c r="W189" s="32">
        <f t="shared" si="35"/>
        <v>0</v>
      </c>
      <c r="X189" s="32">
        <f t="shared" si="35"/>
        <v>0</v>
      </c>
      <c r="Y189" s="32">
        <f t="shared" si="35"/>
        <v>0</v>
      </c>
      <c r="Z189" s="32">
        <f t="shared" si="36"/>
        <v>0</v>
      </c>
      <c r="AA189" s="32">
        <f t="shared" si="36"/>
        <v>0</v>
      </c>
      <c r="AB189" s="32">
        <f t="shared" si="36"/>
        <v>0</v>
      </c>
      <c r="AC189" s="32">
        <f t="shared" si="36"/>
        <v>0</v>
      </c>
      <c r="AD189" s="32">
        <f t="shared" si="37"/>
        <v>0</v>
      </c>
      <c r="AE189" s="32">
        <f t="shared" si="37"/>
        <v>0</v>
      </c>
      <c r="AF189" s="32">
        <f t="shared" si="37"/>
        <v>0</v>
      </c>
      <c r="AG189" s="32">
        <f t="shared" si="37"/>
        <v>0</v>
      </c>
      <c r="AH189" s="32">
        <f t="shared" si="38"/>
        <v>1.8460000000000001</v>
      </c>
      <c r="AI189" s="32">
        <f t="shared" si="38"/>
        <v>0</v>
      </c>
      <c r="AJ189" s="32">
        <f>VLOOKUP(B189, '[3]Q09 Top-up'!$A$6:$B$392, 2, FALSE)</f>
        <v>1</v>
      </c>
      <c r="AK189">
        <f>VLOOKUP(B189, '[3]Q09 Top-up'!$A$6:$C$392, 3, FALSE)</f>
        <v>1</v>
      </c>
      <c r="AN189" s="5">
        <f t="shared" si="40"/>
        <v>1.6854138567506176E-4</v>
      </c>
      <c r="AO189" s="5">
        <f t="shared" si="41"/>
        <v>0</v>
      </c>
      <c r="AP189" s="5">
        <f t="shared" si="42"/>
        <v>0</v>
      </c>
      <c r="AQ189" s="5">
        <f t="shared" si="39"/>
        <v>0</v>
      </c>
      <c r="AR189" s="5">
        <f t="shared" si="26"/>
        <v>0</v>
      </c>
      <c r="AS189" s="5">
        <f t="shared" si="26"/>
        <v>0</v>
      </c>
      <c r="AT189" s="5">
        <f t="shared" si="26"/>
        <v>0</v>
      </c>
      <c r="AU189" s="5">
        <f t="shared" si="26"/>
        <v>0</v>
      </c>
      <c r="AV189" s="5">
        <f t="shared" si="33"/>
        <v>0</v>
      </c>
      <c r="AW189" s="5">
        <f t="shared" si="33"/>
        <v>0</v>
      </c>
      <c r="AX189" s="5">
        <f t="shared" si="33"/>
        <v>0</v>
      </c>
      <c r="AY189" s="5">
        <f t="shared" si="33"/>
        <v>0</v>
      </c>
      <c r="AZ189" s="5">
        <f t="shared" si="34"/>
        <v>0</v>
      </c>
      <c r="BA189" s="5">
        <f t="shared" si="34"/>
        <v>8.9219600288602664E-4</v>
      </c>
      <c r="BB189" s="5">
        <f t="shared" si="34"/>
        <v>0</v>
      </c>
    </row>
    <row r="190" spans="1:54" hidden="1" x14ac:dyDescent="0.35">
      <c r="A190" s="2" t="s">
        <v>13</v>
      </c>
      <c r="B190" s="1" t="s">
        <v>204</v>
      </c>
      <c r="C190" t="str">
        <f>VLOOKUP(B190, [2]Main!$B$3:$D$376, 2, FALSE)</f>
        <v>Outside of MKCC</v>
      </c>
      <c r="D190" t="str">
        <f>VLOOKUP(B190, [2]Main!$B$3:$D$376, 3, FALSE)</f>
        <v>Aylesbury</v>
      </c>
      <c r="E190" s="5">
        <v>3.48E-3</v>
      </c>
      <c r="F190" s="5">
        <v>0</v>
      </c>
      <c r="G190" s="5">
        <v>0</v>
      </c>
      <c r="H190" s="5">
        <v>0</v>
      </c>
      <c r="I190" s="5">
        <v>0</v>
      </c>
      <c r="J190" s="5">
        <v>0</v>
      </c>
      <c r="K190" s="5">
        <v>0</v>
      </c>
      <c r="L190" s="5">
        <v>0</v>
      </c>
      <c r="M190" s="5">
        <v>0</v>
      </c>
      <c r="N190" s="5">
        <v>0</v>
      </c>
      <c r="O190" s="5">
        <v>0</v>
      </c>
      <c r="P190" s="5">
        <v>0</v>
      </c>
      <c r="Q190" s="5">
        <v>0</v>
      </c>
      <c r="R190" s="5">
        <v>1.8460000000000001E-2</v>
      </c>
      <c r="S190" s="5">
        <v>0</v>
      </c>
      <c r="U190" s="32">
        <f t="shared" si="28"/>
        <v>4.1760000000000002</v>
      </c>
      <c r="V190" s="32">
        <f t="shared" si="35"/>
        <v>0</v>
      </c>
      <c r="W190" s="32">
        <f t="shared" si="35"/>
        <v>0</v>
      </c>
      <c r="X190" s="32">
        <f t="shared" si="35"/>
        <v>0</v>
      </c>
      <c r="Y190" s="32">
        <f t="shared" si="35"/>
        <v>0</v>
      </c>
      <c r="Z190" s="32">
        <f t="shared" si="36"/>
        <v>0</v>
      </c>
      <c r="AA190" s="32">
        <f t="shared" si="36"/>
        <v>0</v>
      </c>
      <c r="AB190" s="32">
        <f t="shared" si="36"/>
        <v>0</v>
      </c>
      <c r="AC190" s="32">
        <f t="shared" si="36"/>
        <v>0</v>
      </c>
      <c r="AD190" s="32">
        <f t="shared" si="37"/>
        <v>0</v>
      </c>
      <c r="AE190" s="32">
        <f t="shared" si="37"/>
        <v>0</v>
      </c>
      <c r="AF190" s="32">
        <f t="shared" si="37"/>
        <v>0</v>
      </c>
      <c r="AG190" s="32">
        <f t="shared" si="37"/>
        <v>0</v>
      </c>
      <c r="AH190" s="32">
        <f t="shared" si="38"/>
        <v>22.152000000000001</v>
      </c>
      <c r="AI190" s="32">
        <f t="shared" si="38"/>
        <v>0</v>
      </c>
      <c r="AJ190" s="32">
        <f>VLOOKUP(B190, '[3]Q09 Top-up'!$A$6:$B$392, 2, FALSE)</f>
        <v>12</v>
      </c>
      <c r="AK190">
        <f>VLOOKUP(B190, '[3]Q09 Top-up'!$A$6:$C$392, 3, FALSE)</f>
        <v>1</v>
      </c>
      <c r="AN190" s="5">
        <f t="shared" si="40"/>
        <v>2.0224966281007415E-3</v>
      </c>
      <c r="AO190" s="5">
        <f t="shared" si="41"/>
        <v>0</v>
      </c>
      <c r="AP190" s="5">
        <f t="shared" si="42"/>
        <v>0</v>
      </c>
      <c r="AQ190" s="5">
        <f t="shared" si="39"/>
        <v>0</v>
      </c>
      <c r="AR190" s="5">
        <f t="shared" si="26"/>
        <v>0</v>
      </c>
      <c r="AS190" s="5">
        <f t="shared" si="26"/>
        <v>0</v>
      </c>
      <c r="AT190" s="5">
        <f t="shared" si="26"/>
        <v>0</v>
      </c>
      <c r="AU190" s="5">
        <f t="shared" si="26"/>
        <v>0</v>
      </c>
      <c r="AV190" s="5">
        <f t="shared" si="33"/>
        <v>0</v>
      </c>
      <c r="AW190" s="5">
        <f t="shared" si="33"/>
        <v>0</v>
      </c>
      <c r="AX190" s="5">
        <f t="shared" si="33"/>
        <v>0</v>
      </c>
      <c r="AY190" s="5">
        <f t="shared" si="33"/>
        <v>0</v>
      </c>
      <c r="AZ190" s="5">
        <f t="shared" si="34"/>
        <v>0</v>
      </c>
      <c r="BA190" s="5">
        <f t="shared" si="34"/>
        <v>1.070635203463232E-2</v>
      </c>
      <c r="BB190" s="5">
        <f t="shared" si="34"/>
        <v>0</v>
      </c>
    </row>
    <row r="191" spans="1:54" hidden="1" x14ac:dyDescent="0.35">
      <c r="A191" s="2" t="s">
        <v>13</v>
      </c>
      <c r="B191" s="1" t="s">
        <v>205</v>
      </c>
      <c r="C191" t="str">
        <f>VLOOKUP(B191, [2]Main!$B$3:$D$376, 2, FALSE)</f>
        <v>Outside of MKCC</v>
      </c>
      <c r="D191" t="str">
        <f>VLOOKUP(B191, [2]Main!$B$3:$D$376, 3, FALSE)</f>
        <v>Aylesbury</v>
      </c>
      <c r="E191" s="5">
        <v>8.8000000000000003E-4</v>
      </c>
      <c r="F191" s="5">
        <v>0</v>
      </c>
      <c r="G191" s="5">
        <v>0</v>
      </c>
      <c r="H191" s="5">
        <v>0</v>
      </c>
      <c r="I191" s="5">
        <v>0</v>
      </c>
      <c r="J191" s="5">
        <v>0</v>
      </c>
      <c r="K191" s="5">
        <v>0</v>
      </c>
      <c r="L191" s="5">
        <v>0</v>
      </c>
      <c r="M191" s="5">
        <v>0</v>
      </c>
      <c r="N191" s="5">
        <v>0</v>
      </c>
      <c r="O191" s="5">
        <v>0</v>
      </c>
      <c r="P191" s="5">
        <v>0</v>
      </c>
      <c r="Q191" s="5">
        <v>0</v>
      </c>
      <c r="R191" s="5">
        <v>4.6699999999999997E-3</v>
      </c>
      <c r="S191" s="5">
        <v>0</v>
      </c>
      <c r="U191" s="32">
        <f t="shared" si="28"/>
        <v>0</v>
      </c>
      <c r="V191" s="32">
        <f t="shared" si="35"/>
        <v>0</v>
      </c>
      <c r="W191" s="32">
        <f t="shared" si="35"/>
        <v>0</v>
      </c>
      <c r="X191" s="32">
        <f t="shared" si="35"/>
        <v>0</v>
      </c>
      <c r="Y191" s="32">
        <f t="shared" si="35"/>
        <v>0</v>
      </c>
      <c r="Z191" s="32">
        <f t="shared" si="36"/>
        <v>0</v>
      </c>
      <c r="AA191" s="32">
        <f t="shared" si="36"/>
        <v>0</v>
      </c>
      <c r="AB191" s="32">
        <f t="shared" si="36"/>
        <v>0</v>
      </c>
      <c r="AC191" s="32">
        <f t="shared" si="36"/>
        <v>0</v>
      </c>
      <c r="AD191" s="32">
        <f t="shared" si="37"/>
        <v>0</v>
      </c>
      <c r="AE191" s="32">
        <f t="shared" si="37"/>
        <v>0</v>
      </c>
      <c r="AF191" s="32">
        <f t="shared" si="37"/>
        <v>0</v>
      </c>
      <c r="AG191" s="32">
        <f t="shared" si="37"/>
        <v>0</v>
      </c>
      <c r="AH191" s="32">
        <f t="shared" si="38"/>
        <v>0</v>
      </c>
      <c r="AI191" s="32">
        <f t="shared" si="38"/>
        <v>0</v>
      </c>
      <c r="AJ191" s="32">
        <f>VLOOKUP(B191, '[3]Q09 Top-up'!$A$6:$B$392, 2, FALSE)</f>
        <v>0</v>
      </c>
      <c r="AK191">
        <f>VLOOKUP(B191, '[3]Q09 Top-up'!$A$6:$C$392, 3, FALSE)</f>
        <v>1</v>
      </c>
      <c r="AN191" s="5">
        <f t="shared" si="40"/>
        <v>0</v>
      </c>
      <c r="AO191" s="5">
        <f t="shared" si="41"/>
        <v>0</v>
      </c>
      <c r="AP191" s="5">
        <f t="shared" si="42"/>
        <v>0</v>
      </c>
      <c r="AQ191" s="5">
        <f t="shared" si="39"/>
        <v>0</v>
      </c>
      <c r="AR191" s="5">
        <f t="shared" si="26"/>
        <v>0</v>
      </c>
      <c r="AS191" s="5">
        <f t="shared" si="26"/>
        <v>0</v>
      </c>
      <c r="AT191" s="5">
        <f t="shared" si="26"/>
        <v>0</v>
      </c>
      <c r="AU191" s="5">
        <f t="shared" si="26"/>
        <v>0</v>
      </c>
      <c r="AV191" s="5">
        <f t="shared" si="33"/>
        <v>0</v>
      </c>
      <c r="AW191" s="5">
        <f t="shared" si="33"/>
        <v>0</v>
      </c>
      <c r="AX191" s="5">
        <f t="shared" si="33"/>
        <v>0</v>
      </c>
      <c r="AY191" s="5">
        <f t="shared" si="33"/>
        <v>0</v>
      </c>
      <c r="AZ191" s="5">
        <f t="shared" si="34"/>
        <v>0</v>
      </c>
      <c r="BA191" s="5">
        <f t="shared" si="34"/>
        <v>0</v>
      </c>
      <c r="BB191" s="5">
        <f t="shared" si="34"/>
        <v>0</v>
      </c>
    </row>
    <row r="192" spans="1:54" hidden="1" x14ac:dyDescent="0.35">
      <c r="A192" s="2" t="s">
        <v>13</v>
      </c>
      <c r="B192" s="1" t="s">
        <v>206</v>
      </c>
      <c r="C192" t="str">
        <f>VLOOKUP(B192, [2]Main!$B$3:$D$376, 2, FALSE)</f>
        <v>Outside of MKCC</v>
      </c>
      <c r="D192" t="str">
        <f>VLOOKUP(B192, [2]Main!$B$3:$D$376, 3, FALSE)</f>
        <v>Aylesbury</v>
      </c>
      <c r="E192" s="5">
        <v>1.37E-2</v>
      </c>
      <c r="F192" s="5">
        <v>0</v>
      </c>
      <c r="G192" s="5">
        <v>0</v>
      </c>
      <c r="H192" s="5">
        <v>0</v>
      </c>
      <c r="I192" s="5">
        <v>0</v>
      </c>
      <c r="J192" s="5">
        <v>0</v>
      </c>
      <c r="K192" s="5">
        <v>0</v>
      </c>
      <c r="L192" s="5">
        <v>2.614E-2</v>
      </c>
      <c r="M192" s="5">
        <v>0</v>
      </c>
      <c r="N192" s="5">
        <v>0</v>
      </c>
      <c r="O192" s="5">
        <v>0</v>
      </c>
      <c r="P192" s="5">
        <v>0</v>
      </c>
      <c r="Q192" s="5">
        <v>0</v>
      </c>
      <c r="R192" s="5">
        <v>6.6420000000000007E-2</v>
      </c>
      <c r="S192" s="5">
        <v>0</v>
      </c>
      <c r="U192" s="32">
        <f t="shared" si="28"/>
        <v>23.016000000000002</v>
      </c>
      <c r="V192" s="32">
        <f t="shared" si="35"/>
        <v>0</v>
      </c>
      <c r="W192" s="32">
        <f t="shared" si="35"/>
        <v>0</v>
      </c>
      <c r="X192" s="32">
        <f t="shared" si="35"/>
        <v>0</v>
      </c>
      <c r="Y192" s="32">
        <f t="shared" si="35"/>
        <v>0</v>
      </c>
      <c r="Z192" s="32">
        <f t="shared" si="36"/>
        <v>0</v>
      </c>
      <c r="AA192" s="32">
        <f t="shared" si="36"/>
        <v>0</v>
      </c>
      <c r="AB192" s="32">
        <f t="shared" si="36"/>
        <v>43.915200000000006</v>
      </c>
      <c r="AC192" s="32">
        <f t="shared" si="36"/>
        <v>0</v>
      </c>
      <c r="AD192" s="32">
        <f t="shared" si="37"/>
        <v>0</v>
      </c>
      <c r="AE192" s="32">
        <f t="shared" si="37"/>
        <v>0</v>
      </c>
      <c r="AF192" s="32">
        <f t="shared" si="37"/>
        <v>0</v>
      </c>
      <c r="AG192" s="32">
        <f t="shared" si="37"/>
        <v>0</v>
      </c>
      <c r="AH192" s="32">
        <f t="shared" si="38"/>
        <v>111.58560000000001</v>
      </c>
      <c r="AI192" s="32">
        <f t="shared" si="38"/>
        <v>0</v>
      </c>
      <c r="AJ192" s="32">
        <f>VLOOKUP(B192, '[3]Q09 Top-up'!$A$6:$B$392, 2, FALSE)</f>
        <v>16.8</v>
      </c>
      <c r="AK192">
        <f>VLOOKUP(B192, '[3]Q09 Top-up'!$A$6:$C$392, 3, FALSE)</f>
        <v>5</v>
      </c>
      <c r="AN192" s="5">
        <f t="shared" si="40"/>
        <v>1.1146978542233397E-2</v>
      </c>
      <c r="AO192" s="5">
        <f t="shared" si="41"/>
        <v>0</v>
      </c>
      <c r="AP192" s="5">
        <f t="shared" si="42"/>
        <v>0</v>
      </c>
      <c r="AQ192" s="5">
        <f t="shared" si="39"/>
        <v>0</v>
      </c>
      <c r="AR192" s="5">
        <f t="shared" si="26"/>
        <v>0</v>
      </c>
      <c r="AS192" s="5">
        <f t="shared" si="26"/>
        <v>0</v>
      </c>
      <c r="AT192" s="5">
        <f t="shared" si="26"/>
        <v>0</v>
      </c>
      <c r="AU192" s="5">
        <f t="shared" ref="AU192:AX255" si="43">AB192/AB$383</f>
        <v>2.2194097809421193E-2</v>
      </c>
      <c r="AV192" s="5">
        <f t="shared" si="33"/>
        <v>0</v>
      </c>
      <c r="AW192" s="5">
        <f t="shared" si="33"/>
        <v>0</v>
      </c>
      <c r="AX192" s="5">
        <f t="shared" si="33"/>
        <v>0</v>
      </c>
      <c r="AY192" s="5">
        <f t="shared" si="33"/>
        <v>0</v>
      </c>
      <c r="AZ192" s="5">
        <f t="shared" si="34"/>
        <v>0</v>
      </c>
      <c r="BA192" s="5">
        <f t="shared" si="34"/>
        <v>5.3930783477594273E-2</v>
      </c>
      <c r="BB192" s="5">
        <f t="shared" si="34"/>
        <v>0</v>
      </c>
    </row>
    <row r="193" spans="1:54" hidden="1" x14ac:dyDescent="0.35">
      <c r="A193" s="2" t="s">
        <v>13</v>
      </c>
      <c r="B193" s="1" t="s">
        <v>207</v>
      </c>
      <c r="C193" t="str">
        <f>VLOOKUP(B193, [2]Main!$B$3:$D$376, 2, FALSE)</f>
        <v>Outside of MKCC</v>
      </c>
      <c r="D193" t="str">
        <f>VLOOKUP(B193, [2]Main!$B$3:$D$376, 3, FALSE)</f>
        <v>Aylesbury</v>
      </c>
      <c r="E193" s="5">
        <v>1.1339999999999999E-2</v>
      </c>
      <c r="F193" s="5">
        <v>0</v>
      </c>
      <c r="G193" s="5">
        <v>0</v>
      </c>
      <c r="H193" s="5">
        <v>0</v>
      </c>
      <c r="I193" s="5">
        <v>0</v>
      </c>
      <c r="J193" s="5">
        <v>0</v>
      </c>
      <c r="K193" s="5">
        <v>0</v>
      </c>
      <c r="L193" s="5">
        <v>0</v>
      </c>
      <c r="M193" s="5">
        <v>0</v>
      </c>
      <c r="N193" s="5">
        <v>0</v>
      </c>
      <c r="O193" s="5">
        <v>0</v>
      </c>
      <c r="P193" s="5">
        <v>0</v>
      </c>
      <c r="Q193" s="5">
        <v>0</v>
      </c>
      <c r="R193" s="5">
        <v>6.0170000000000001E-2</v>
      </c>
      <c r="S193" s="5">
        <v>0</v>
      </c>
      <c r="U193" s="32">
        <f t="shared" si="28"/>
        <v>15.875999999999998</v>
      </c>
      <c r="V193" s="32">
        <f t="shared" si="35"/>
        <v>0</v>
      </c>
      <c r="W193" s="32">
        <f t="shared" si="35"/>
        <v>0</v>
      </c>
      <c r="X193" s="32">
        <f t="shared" si="35"/>
        <v>0</v>
      </c>
      <c r="Y193" s="32">
        <f t="shared" si="35"/>
        <v>0</v>
      </c>
      <c r="Z193" s="32">
        <f t="shared" si="36"/>
        <v>0</v>
      </c>
      <c r="AA193" s="32">
        <f t="shared" si="36"/>
        <v>0</v>
      </c>
      <c r="AB193" s="32">
        <f t="shared" si="36"/>
        <v>0</v>
      </c>
      <c r="AC193" s="32">
        <f t="shared" si="36"/>
        <v>0</v>
      </c>
      <c r="AD193" s="32">
        <f t="shared" si="37"/>
        <v>0</v>
      </c>
      <c r="AE193" s="32">
        <f t="shared" si="37"/>
        <v>0</v>
      </c>
      <c r="AF193" s="32">
        <f t="shared" si="37"/>
        <v>0</v>
      </c>
      <c r="AG193" s="32">
        <f t="shared" si="37"/>
        <v>0</v>
      </c>
      <c r="AH193" s="32">
        <f t="shared" si="38"/>
        <v>84.238</v>
      </c>
      <c r="AI193" s="32">
        <f t="shared" si="38"/>
        <v>0</v>
      </c>
      <c r="AJ193" s="32">
        <f>VLOOKUP(B193, '[3]Q09 Top-up'!$A$6:$B$392, 2, FALSE)</f>
        <v>14</v>
      </c>
      <c r="AK193">
        <f>VLOOKUP(B193, '[3]Q09 Top-up'!$A$6:$C$392, 3, FALSE)</f>
        <v>4</v>
      </c>
      <c r="AN193" s="5">
        <f t="shared" si="40"/>
        <v>7.6889742499347139E-3</v>
      </c>
      <c r="AO193" s="5">
        <f t="shared" si="41"/>
        <v>0</v>
      </c>
      <c r="AP193" s="5">
        <f t="shared" si="42"/>
        <v>0</v>
      </c>
      <c r="AQ193" s="5">
        <f t="shared" si="39"/>
        <v>0</v>
      </c>
      <c r="AR193" s="5">
        <f t="shared" ref="AR193:AR224" si="44">Y193/Y$383</f>
        <v>0</v>
      </c>
      <c r="AS193" s="5">
        <f t="shared" ref="AS193:AS224" si="45">Z193/Z$383</f>
        <v>0</v>
      </c>
      <c r="AT193" s="5">
        <f t="shared" ref="AT193:AT224" si="46">AA193/AA$383</f>
        <v>0</v>
      </c>
      <c r="AU193" s="5">
        <f t="shared" si="43"/>
        <v>0</v>
      </c>
      <c r="AV193" s="5">
        <f t="shared" si="33"/>
        <v>0</v>
      </c>
      <c r="AW193" s="5">
        <f t="shared" si="33"/>
        <v>0</v>
      </c>
      <c r="AX193" s="5">
        <f t="shared" si="33"/>
        <v>0</v>
      </c>
      <c r="AY193" s="5">
        <f t="shared" si="33"/>
        <v>0</v>
      </c>
      <c r="AZ193" s="5">
        <f t="shared" si="34"/>
        <v>0</v>
      </c>
      <c r="BA193" s="5">
        <f t="shared" si="34"/>
        <v>4.0713329843506563E-2</v>
      </c>
      <c r="BB193" s="5">
        <f t="shared" si="34"/>
        <v>0</v>
      </c>
    </row>
    <row r="194" spans="1:54" hidden="1" x14ac:dyDescent="0.35">
      <c r="A194" s="2" t="s">
        <v>13</v>
      </c>
      <c r="B194" s="1" t="s">
        <v>208</v>
      </c>
      <c r="C194" t="str">
        <f>VLOOKUP(B194, [2]Main!$B$3:$D$376, 2, FALSE)</f>
        <v>Outside of MKCC</v>
      </c>
      <c r="D194" t="str">
        <f>VLOOKUP(B194, [2]Main!$B$3:$D$376, 3, FALSE)</f>
        <v>Aylesbury</v>
      </c>
      <c r="E194" s="5">
        <v>1.1169999999999999E-2</v>
      </c>
      <c r="F194" s="5">
        <v>0</v>
      </c>
      <c r="G194" s="5">
        <v>0</v>
      </c>
      <c r="H194" s="5">
        <v>0</v>
      </c>
      <c r="I194" s="5">
        <v>0</v>
      </c>
      <c r="J194" s="5">
        <v>0</v>
      </c>
      <c r="K194" s="5">
        <v>0</v>
      </c>
      <c r="L194" s="5">
        <v>0</v>
      </c>
      <c r="M194" s="5">
        <v>0</v>
      </c>
      <c r="N194" s="5">
        <v>0</v>
      </c>
      <c r="O194" s="5">
        <v>0</v>
      </c>
      <c r="P194" s="5">
        <v>0</v>
      </c>
      <c r="Q194" s="5">
        <v>0</v>
      </c>
      <c r="R194" s="5">
        <v>5.926E-2</v>
      </c>
      <c r="S194" s="5">
        <v>0</v>
      </c>
      <c r="U194" s="32">
        <f t="shared" si="28"/>
        <v>10.052999999999999</v>
      </c>
      <c r="V194" s="32">
        <f t="shared" si="35"/>
        <v>0</v>
      </c>
      <c r="W194" s="32">
        <f t="shared" si="35"/>
        <v>0</v>
      </c>
      <c r="X194" s="32">
        <f t="shared" si="35"/>
        <v>0</v>
      </c>
      <c r="Y194" s="32">
        <f t="shared" si="35"/>
        <v>0</v>
      </c>
      <c r="Z194" s="32">
        <f t="shared" si="36"/>
        <v>0</v>
      </c>
      <c r="AA194" s="32">
        <f t="shared" si="36"/>
        <v>0</v>
      </c>
      <c r="AB194" s="32">
        <f t="shared" si="36"/>
        <v>0</v>
      </c>
      <c r="AC194" s="32">
        <f t="shared" si="36"/>
        <v>0</v>
      </c>
      <c r="AD194" s="32">
        <f t="shared" si="37"/>
        <v>0</v>
      </c>
      <c r="AE194" s="32">
        <f t="shared" si="37"/>
        <v>0</v>
      </c>
      <c r="AF194" s="32">
        <f t="shared" si="37"/>
        <v>0</v>
      </c>
      <c r="AG194" s="32">
        <f t="shared" si="37"/>
        <v>0</v>
      </c>
      <c r="AH194" s="32">
        <f t="shared" si="38"/>
        <v>53.334000000000003</v>
      </c>
      <c r="AI194" s="32">
        <f t="shared" si="38"/>
        <v>0</v>
      </c>
      <c r="AJ194" s="32">
        <f>VLOOKUP(B194, '[3]Q09 Top-up'!$A$6:$B$392, 2, FALSE)</f>
        <v>9</v>
      </c>
      <c r="AK194">
        <f>VLOOKUP(B194, '[3]Q09 Top-up'!$A$6:$C$392, 3, FALSE)</f>
        <v>4</v>
      </c>
      <c r="AN194" s="5">
        <f t="shared" si="40"/>
        <v>4.868811925837345E-3</v>
      </c>
      <c r="AO194" s="5">
        <f t="shared" si="41"/>
        <v>0</v>
      </c>
      <c r="AP194" s="5">
        <f t="shared" si="42"/>
        <v>0</v>
      </c>
      <c r="AQ194" s="5">
        <f t="shared" si="39"/>
        <v>0</v>
      </c>
      <c r="AR194" s="5">
        <f t="shared" si="44"/>
        <v>0</v>
      </c>
      <c r="AS194" s="5">
        <f t="shared" si="45"/>
        <v>0</v>
      </c>
      <c r="AT194" s="5">
        <f t="shared" si="46"/>
        <v>0</v>
      </c>
      <c r="AU194" s="5">
        <f t="shared" si="43"/>
        <v>0</v>
      </c>
      <c r="AV194" s="5">
        <f t="shared" si="33"/>
        <v>0</v>
      </c>
      <c r="AW194" s="5">
        <f t="shared" si="33"/>
        <v>0</v>
      </c>
      <c r="AX194" s="5">
        <f t="shared" si="33"/>
        <v>0</v>
      </c>
      <c r="AY194" s="5">
        <f t="shared" si="33"/>
        <v>0</v>
      </c>
      <c r="AZ194" s="5">
        <f t="shared" si="34"/>
        <v>0</v>
      </c>
      <c r="BA194" s="5">
        <f t="shared" si="34"/>
        <v>2.5777021461496939E-2</v>
      </c>
      <c r="BB194" s="5">
        <f t="shared" si="34"/>
        <v>0</v>
      </c>
    </row>
    <row r="195" spans="1:54" hidden="1" x14ac:dyDescent="0.35">
      <c r="A195" s="2" t="s">
        <v>13</v>
      </c>
      <c r="B195" s="1" t="s">
        <v>209</v>
      </c>
      <c r="C195" t="str">
        <f>VLOOKUP(B195, [2]Main!$B$3:$D$376, 2, FALSE)</f>
        <v>Outside of MKCC</v>
      </c>
      <c r="D195" t="str">
        <f>VLOOKUP(B195, [2]Main!$B$3:$D$376, 3, FALSE)</f>
        <v>Aylesbury</v>
      </c>
      <c r="E195" s="5">
        <v>3.48E-3</v>
      </c>
      <c r="F195" s="5">
        <v>0</v>
      </c>
      <c r="G195" s="5">
        <v>0</v>
      </c>
      <c r="H195" s="5">
        <v>0</v>
      </c>
      <c r="I195" s="5">
        <v>0</v>
      </c>
      <c r="J195" s="5">
        <v>0</v>
      </c>
      <c r="K195" s="5">
        <v>0</v>
      </c>
      <c r="L195" s="5">
        <v>0</v>
      </c>
      <c r="M195" s="5">
        <v>0</v>
      </c>
      <c r="N195" s="5">
        <v>0</v>
      </c>
      <c r="O195" s="5">
        <v>0</v>
      </c>
      <c r="P195" s="5">
        <v>0</v>
      </c>
      <c r="Q195" s="5">
        <v>0</v>
      </c>
      <c r="R195" s="5">
        <v>1.8460000000000001E-2</v>
      </c>
      <c r="S195" s="5">
        <v>0</v>
      </c>
      <c r="U195" s="32">
        <f t="shared" si="28"/>
        <v>5.2200000000000006</v>
      </c>
      <c r="V195" s="32">
        <f t="shared" si="35"/>
        <v>0</v>
      </c>
      <c r="W195" s="32">
        <f t="shared" si="35"/>
        <v>0</v>
      </c>
      <c r="X195" s="32">
        <f t="shared" si="35"/>
        <v>0</v>
      </c>
      <c r="Y195" s="32">
        <f t="shared" si="35"/>
        <v>0</v>
      </c>
      <c r="Z195" s="32">
        <f t="shared" si="36"/>
        <v>0</v>
      </c>
      <c r="AA195" s="32">
        <f t="shared" si="36"/>
        <v>0</v>
      </c>
      <c r="AB195" s="32">
        <f t="shared" si="36"/>
        <v>0</v>
      </c>
      <c r="AC195" s="32">
        <f t="shared" si="36"/>
        <v>0</v>
      </c>
      <c r="AD195" s="32">
        <f t="shared" si="37"/>
        <v>0</v>
      </c>
      <c r="AE195" s="32">
        <f t="shared" si="37"/>
        <v>0</v>
      </c>
      <c r="AF195" s="32">
        <f t="shared" si="37"/>
        <v>0</v>
      </c>
      <c r="AG195" s="32">
        <f t="shared" si="37"/>
        <v>0</v>
      </c>
      <c r="AH195" s="32">
        <f t="shared" si="38"/>
        <v>27.690000000000005</v>
      </c>
      <c r="AI195" s="32">
        <f t="shared" si="38"/>
        <v>0</v>
      </c>
      <c r="AJ195" s="32">
        <f>VLOOKUP(B195, '[3]Q09 Top-up'!$A$6:$B$392, 2, FALSE)</f>
        <v>15</v>
      </c>
      <c r="AK195">
        <f>VLOOKUP(B195, '[3]Q09 Top-up'!$A$6:$C$392, 3, FALSE)</f>
        <v>1</v>
      </c>
      <c r="AN195" s="5">
        <f t="shared" si="40"/>
        <v>2.528120785125927E-3</v>
      </c>
      <c r="AO195" s="5">
        <f t="shared" si="41"/>
        <v>0</v>
      </c>
      <c r="AP195" s="5">
        <f t="shared" si="42"/>
        <v>0</v>
      </c>
      <c r="AQ195" s="5">
        <f t="shared" si="39"/>
        <v>0</v>
      </c>
      <c r="AR195" s="5">
        <f t="shared" si="44"/>
        <v>0</v>
      </c>
      <c r="AS195" s="5">
        <f t="shared" si="45"/>
        <v>0</v>
      </c>
      <c r="AT195" s="5">
        <f t="shared" si="46"/>
        <v>0</v>
      </c>
      <c r="AU195" s="5">
        <f t="shared" si="43"/>
        <v>0</v>
      </c>
      <c r="AV195" s="5">
        <f t="shared" si="33"/>
        <v>0</v>
      </c>
      <c r="AW195" s="5">
        <f t="shared" si="33"/>
        <v>0</v>
      </c>
      <c r="AX195" s="5">
        <f t="shared" si="33"/>
        <v>0</v>
      </c>
      <c r="AY195" s="5">
        <f t="shared" si="33"/>
        <v>0</v>
      </c>
      <c r="AZ195" s="5">
        <f t="shared" si="34"/>
        <v>0</v>
      </c>
      <c r="BA195" s="5">
        <f t="shared" si="34"/>
        <v>1.3382940043290402E-2</v>
      </c>
      <c r="BB195" s="5">
        <f t="shared" si="34"/>
        <v>0</v>
      </c>
    </row>
    <row r="196" spans="1:54" hidden="1" x14ac:dyDescent="0.35">
      <c r="A196" s="2" t="s">
        <v>13</v>
      </c>
      <c r="B196" s="1" t="s">
        <v>210</v>
      </c>
      <c r="C196" t="str">
        <f>VLOOKUP(B196, [2]Main!$B$3:$D$376, 2, FALSE)</f>
        <v>Outside of MKCC</v>
      </c>
      <c r="D196" t="str">
        <f>VLOOKUP(B196, [2]Main!$B$3:$D$376, 3, FALSE)</f>
        <v>Aylesbury</v>
      </c>
      <c r="E196" s="5">
        <v>1.464E-2</v>
      </c>
      <c r="F196" s="5">
        <v>0</v>
      </c>
      <c r="G196" s="5">
        <v>0</v>
      </c>
      <c r="H196" s="5">
        <v>0</v>
      </c>
      <c r="I196" s="5">
        <v>0</v>
      </c>
      <c r="J196" s="5">
        <v>0</v>
      </c>
      <c r="K196" s="5">
        <v>0</v>
      </c>
      <c r="L196" s="5">
        <v>0</v>
      </c>
      <c r="M196" s="5">
        <v>0</v>
      </c>
      <c r="N196" s="5">
        <v>0</v>
      </c>
      <c r="O196" s="5">
        <v>0</v>
      </c>
      <c r="P196" s="5">
        <v>0</v>
      </c>
      <c r="Q196" s="5">
        <v>0</v>
      </c>
      <c r="R196" s="5">
        <v>6.4839999999999995E-2</v>
      </c>
      <c r="S196" s="5">
        <v>2.666E-2</v>
      </c>
      <c r="U196" s="32">
        <f t="shared" si="28"/>
        <v>34.506480000000003</v>
      </c>
      <c r="V196" s="32">
        <f t="shared" si="35"/>
        <v>0</v>
      </c>
      <c r="W196" s="32">
        <f t="shared" si="35"/>
        <v>0</v>
      </c>
      <c r="X196" s="32">
        <f t="shared" si="35"/>
        <v>0</v>
      </c>
      <c r="Y196" s="32">
        <f t="shared" si="35"/>
        <v>0</v>
      </c>
      <c r="Z196" s="32">
        <f t="shared" si="36"/>
        <v>0</v>
      </c>
      <c r="AA196" s="32">
        <f t="shared" si="36"/>
        <v>0</v>
      </c>
      <c r="AB196" s="32">
        <f t="shared" si="36"/>
        <v>0</v>
      </c>
      <c r="AC196" s="32">
        <f t="shared" si="36"/>
        <v>0</v>
      </c>
      <c r="AD196" s="32">
        <f t="shared" si="37"/>
        <v>0</v>
      </c>
      <c r="AE196" s="32">
        <f t="shared" si="37"/>
        <v>0</v>
      </c>
      <c r="AF196" s="32">
        <f t="shared" si="37"/>
        <v>0</v>
      </c>
      <c r="AG196" s="32">
        <f t="shared" si="37"/>
        <v>0</v>
      </c>
      <c r="AH196" s="32">
        <f t="shared" si="38"/>
        <v>152.82787999999999</v>
      </c>
      <c r="AI196" s="32">
        <f t="shared" si="38"/>
        <v>62.837620000000008</v>
      </c>
      <c r="AJ196" s="32">
        <f>VLOOKUP(B196, '[3]Q09 Top-up'!$A$6:$B$392, 2, FALSE)</f>
        <v>23.57</v>
      </c>
      <c r="AK196">
        <f>VLOOKUP(B196, '[3]Q09 Top-up'!$A$6:$C$392, 3, FALSE)</f>
        <v>7</v>
      </c>
      <c r="AN196" s="5">
        <f t="shared" si="40"/>
        <v>1.6711982626347145E-2</v>
      </c>
      <c r="AO196" s="5">
        <f t="shared" si="41"/>
        <v>0</v>
      </c>
      <c r="AP196" s="5">
        <f t="shared" si="42"/>
        <v>0</v>
      </c>
      <c r="AQ196" s="5">
        <f t="shared" si="39"/>
        <v>0</v>
      </c>
      <c r="AR196" s="5">
        <f t="shared" si="44"/>
        <v>0</v>
      </c>
      <c r="AS196" s="5">
        <f t="shared" si="45"/>
        <v>0</v>
      </c>
      <c r="AT196" s="5">
        <f t="shared" si="46"/>
        <v>0</v>
      </c>
      <c r="AU196" s="5">
        <f t="shared" si="43"/>
        <v>0</v>
      </c>
      <c r="AV196" s="5">
        <f t="shared" si="33"/>
        <v>0</v>
      </c>
      <c r="AW196" s="5">
        <f t="shared" si="33"/>
        <v>0</v>
      </c>
      <c r="AX196" s="5">
        <f t="shared" si="33"/>
        <v>0</v>
      </c>
      <c r="AY196" s="5">
        <f t="shared" si="33"/>
        <v>0</v>
      </c>
      <c r="AZ196" s="5">
        <f t="shared" si="34"/>
        <v>0</v>
      </c>
      <c r="BA196" s="5">
        <f t="shared" si="34"/>
        <v>7.3863718128681102E-2</v>
      </c>
      <c r="BB196" s="5">
        <f t="shared" si="34"/>
        <v>2.7155037368112239E-2</v>
      </c>
    </row>
    <row r="197" spans="1:54" hidden="1" x14ac:dyDescent="0.35">
      <c r="A197" s="2" t="s">
        <v>13</v>
      </c>
      <c r="B197" s="1" t="s">
        <v>211</v>
      </c>
      <c r="C197" t="str">
        <f>VLOOKUP(B197, [2]Main!$B$3:$D$376, 2, FALSE)</f>
        <v>Outside of MKCC</v>
      </c>
      <c r="D197" t="str">
        <f>VLOOKUP(B197, [2]Main!$B$3:$D$376, 3, FALSE)</f>
        <v>Aylesbury</v>
      </c>
      <c r="E197" s="5">
        <v>3.0380000000000001E-2</v>
      </c>
      <c r="F197" s="5">
        <v>0</v>
      </c>
      <c r="G197" s="5">
        <v>0</v>
      </c>
      <c r="H197" s="5">
        <v>0</v>
      </c>
      <c r="I197" s="5">
        <v>0</v>
      </c>
      <c r="J197" s="5">
        <v>0</v>
      </c>
      <c r="K197" s="5">
        <v>0</v>
      </c>
      <c r="L197" s="5">
        <v>0</v>
      </c>
      <c r="M197" s="5">
        <v>0</v>
      </c>
      <c r="N197" s="5">
        <v>0</v>
      </c>
      <c r="O197" s="5">
        <v>0</v>
      </c>
      <c r="P197" s="5">
        <v>0</v>
      </c>
      <c r="Q197" s="5">
        <v>3.4259999999999999E-2</v>
      </c>
      <c r="R197" s="5">
        <v>0.13947000000000001</v>
      </c>
      <c r="S197" s="5">
        <v>0</v>
      </c>
      <c r="U197" s="32">
        <f t="shared" si="28"/>
        <v>43.291499999999999</v>
      </c>
      <c r="V197" s="32">
        <f t="shared" si="35"/>
        <v>0</v>
      </c>
      <c r="W197" s="32">
        <f t="shared" si="35"/>
        <v>0</v>
      </c>
      <c r="X197" s="32">
        <f t="shared" si="35"/>
        <v>0</v>
      </c>
      <c r="Y197" s="32">
        <f t="shared" si="35"/>
        <v>0</v>
      </c>
      <c r="Z197" s="32">
        <f t="shared" si="36"/>
        <v>0</v>
      </c>
      <c r="AA197" s="32">
        <f t="shared" si="36"/>
        <v>0</v>
      </c>
      <c r="AB197" s="32">
        <f t="shared" si="36"/>
        <v>0</v>
      </c>
      <c r="AC197" s="32">
        <f t="shared" si="36"/>
        <v>0</v>
      </c>
      <c r="AD197" s="32">
        <f t="shared" si="37"/>
        <v>0</v>
      </c>
      <c r="AE197" s="32">
        <f t="shared" si="37"/>
        <v>0</v>
      </c>
      <c r="AF197" s="32">
        <f t="shared" si="37"/>
        <v>0</v>
      </c>
      <c r="AG197" s="32">
        <f t="shared" si="37"/>
        <v>48.820500000000003</v>
      </c>
      <c r="AH197" s="32">
        <f t="shared" si="38"/>
        <v>198.74475000000004</v>
      </c>
      <c r="AI197" s="32">
        <f t="shared" si="38"/>
        <v>0</v>
      </c>
      <c r="AJ197" s="32">
        <f>VLOOKUP(B197, '[3]Q09 Top-up'!$A$6:$B$392, 2, FALSE)</f>
        <v>14.25</v>
      </c>
      <c r="AK197">
        <f>VLOOKUP(B197, '[3]Q09 Top-up'!$A$6:$C$392, 3, FALSE)</f>
        <v>9</v>
      </c>
      <c r="AN197" s="5">
        <f t="shared" si="40"/>
        <v>2.0966693672275681E-2</v>
      </c>
      <c r="AO197" s="5">
        <f t="shared" si="41"/>
        <v>0</v>
      </c>
      <c r="AP197" s="5">
        <f t="shared" si="42"/>
        <v>0</v>
      </c>
      <c r="AQ197" s="5">
        <f t="shared" si="39"/>
        <v>0</v>
      </c>
      <c r="AR197" s="5">
        <f t="shared" si="44"/>
        <v>0</v>
      </c>
      <c r="AS197" s="5">
        <f t="shared" si="45"/>
        <v>0</v>
      </c>
      <c r="AT197" s="5">
        <f t="shared" si="46"/>
        <v>0</v>
      </c>
      <c r="AU197" s="5">
        <f t="shared" si="43"/>
        <v>0</v>
      </c>
      <c r="AV197" s="5">
        <f t="shared" si="33"/>
        <v>0</v>
      </c>
      <c r="AW197" s="5">
        <f t="shared" si="33"/>
        <v>0</v>
      </c>
      <c r="AX197" s="5">
        <f t="shared" si="33"/>
        <v>0</v>
      </c>
      <c r="AY197" s="5">
        <f t="shared" si="33"/>
        <v>0</v>
      </c>
      <c r="AZ197" s="5">
        <f t="shared" si="34"/>
        <v>2.3958652520095873E-2</v>
      </c>
      <c r="BA197" s="5">
        <f t="shared" si="34"/>
        <v>9.6055943415266881E-2</v>
      </c>
      <c r="BB197" s="5">
        <f t="shared" si="34"/>
        <v>0</v>
      </c>
    </row>
    <row r="198" spans="1:54" hidden="1" x14ac:dyDescent="0.35">
      <c r="A198" s="2" t="s">
        <v>13</v>
      </c>
      <c r="B198" s="1" t="s">
        <v>212</v>
      </c>
      <c r="C198" t="str">
        <f>VLOOKUP(B198, [2]Main!$B$3:$D$376, 2, FALSE)</f>
        <v>Outside of MKCC</v>
      </c>
      <c r="D198" t="s">
        <v>1880</v>
      </c>
      <c r="E198" s="5">
        <v>8.8000000000000003E-4</v>
      </c>
      <c r="F198" s="5">
        <v>0</v>
      </c>
      <c r="G198" s="5">
        <v>0</v>
      </c>
      <c r="H198" s="5">
        <v>0</v>
      </c>
      <c r="I198" s="5">
        <v>0</v>
      </c>
      <c r="J198" s="5">
        <v>0</v>
      </c>
      <c r="K198" s="5">
        <v>0</v>
      </c>
      <c r="L198" s="5">
        <v>0</v>
      </c>
      <c r="M198" s="5">
        <v>0</v>
      </c>
      <c r="N198" s="5">
        <v>0</v>
      </c>
      <c r="O198" s="5">
        <v>0</v>
      </c>
      <c r="P198" s="5">
        <v>0</v>
      </c>
      <c r="Q198" s="5">
        <v>0</v>
      </c>
      <c r="R198" s="5">
        <v>4.6699999999999997E-3</v>
      </c>
      <c r="S198" s="5">
        <v>0</v>
      </c>
      <c r="U198" s="32">
        <f t="shared" ref="U198:U261" si="47">(AJ198*E198)*100</f>
        <v>1.1440000000000001</v>
      </c>
      <c r="V198" s="32">
        <f t="shared" si="35"/>
        <v>0</v>
      </c>
      <c r="W198" s="32">
        <f t="shared" si="35"/>
        <v>0</v>
      </c>
      <c r="X198" s="32">
        <f t="shared" si="35"/>
        <v>0</v>
      </c>
      <c r="Y198" s="32">
        <f t="shared" si="35"/>
        <v>0</v>
      </c>
      <c r="Z198" s="32">
        <f t="shared" si="36"/>
        <v>0</v>
      </c>
      <c r="AA198" s="32">
        <f t="shared" si="36"/>
        <v>0</v>
      </c>
      <c r="AB198" s="32">
        <f t="shared" si="36"/>
        <v>0</v>
      </c>
      <c r="AC198" s="32">
        <f t="shared" si="36"/>
        <v>0</v>
      </c>
      <c r="AD198" s="32">
        <f t="shared" si="37"/>
        <v>0</v>
      </c>
      <c r="AE198" s="32">
        <f t="shared" si="37"/>
        <v>0</v>
      </c>
      <c r="AF198" s="32">
        <f t="shared" si="37"/>
        <v>0</v>
      </c>
      <c r="AG198" s="32">
        <f t="shared" si="37"/>
        <v>0</v>
      </c>
      <c r="AH198" s="32">
        <f t="shared" si="38"/>
        <v>6.0709999999999997</v>
      </c>
      <c r="AI198" s="32">
        <f t="shared" si="38"/>
        <v>0</v>
      </c>
      <c r="AJ198" s="32">
        <f>VLOOKUP(B198, '[3]Q09 Top-up'!$A$6:$B$392, 2, FALSE)</f>
        <v>13</v>
      </c>
      <c r="AK198">
        <f>VLOOKUP(B198, '[3]Q09 Top-up'!$A$6:$C$392, 3, FALSE)</f>
        <v>1</v>
      </c>
      <c r="AN198" s="5">
        <f t="shared" ref="AN198:AQ261" si="48">U198/U$383</f>
        <v>5.5405558969043301E-4</v>
      </c>
      <c r="AO198" s="5">
        <f t="shared" si="48"/>
        <v>0</v>
      </c>
      <c r="AP198" s="5">
        <f t="shared" si="48"/>
        <v>0</v>
      </c>
      <c r="AQ198" s="5">
        <f t="shared" si="48"/>
        <v>0</v>
      </c>
      <c r="AR198" s="5">
        <f t="shared" si="44"/>
        <v>0</v>
      </c>
      <c r="AS198" s="5">
        <f t="shared" si="45"/>
        <v>0</v>
      </c>
      <c r="AT198" s="5">
        <f t="shared" si="46"/>
        <v>0</v>
      </c>
      <c r="AU198" s="5">
        <f t="shared" si="43"/>
        <v>0</v>
      </c>
      <c r="AV198" s="5">
        <f t="shared" si="33"/>
        <v>0</v>
      </c>
      <c r="AW198" s="5">
        <f t="shared" si="33"/>
        <v>0</v>
      </c>
      <c r="AX198" s="5">
        <f t="shared" si="33"/>
        <v>0</v>
      </c>
      <c r="AY198" s="5">
        <f t="shared" si="33"/>
        <v>0</v>
      </c>
      <c r="AZ198" s="5">
        <f t="shared" si="34"/>
        <v>0</v>
      </c>
      <c r="BA198" s="5">
        <f t="shared" si="34"/>
        <v>2.9341938968153129E-3</v>
      </c>
      <c r="BB198" s="5">
        <f t="shared" si="34"/>
        <v>0</v>
      </c>
    </row>
    <row r="199" spans="1:54" hidden="1" x14ac:dyDescent="0.35">
      <c r="A199" s="2" t="s">
        <v>13</v>
      </c>
      <c r="B199" s="1" t="s">
        <v>213</v>
      </c>
      <c r="C199" t="str">
        <f>VLOOKUP(B199, [2]Main!$B$3:$D$376, 2, FALSE)</f>
        <v>Outside of MKCC</v>
      </c>
      <c r="D199" t="str">
        <f>VLOOKUP(B199, [2]Main!$B$3:$D$376, 3, FALSE)</f>
        <v>Aylesbury</v>
      </c>
      <c r="E199" s="5">
        <v>1.7600000000000001E-3</v>
      </c>
      <c r="F199" s="5">
        <v>0</v>
      </c>
      <c r="G199" s="5">
        <v>0</v>
      </c>
      <c r="H199" s="5">
        <v>0</v>
      </c>
      <c r="I199" s="5">
        <v>0</v>
      </c>
      <c r="J199" s="5">
        <v>0</v>
      </c>
      <c r="K199" s="5">
        <v>0</v>
      </c>
      <c r="L199" s="5">
        <v>0</v>
      </c>
      <c r="M199" s="5">
        <v>0</v>
      </c>
      <c r="N199" s="5">
        <v>0</v>
      </c>
      <c r="O199" s="5">
        <v>0</v>
      </c>
      <c r="P199" s="5">
        <v>0</v>
      </c>
      <c r="Q199" s="5">
        <v>0</v>
      </c>
      <c r="R199" s="5">
        <v>9.3399999999999993E-3</v>
      </c>
      <c r="S199" s="5">
        <v>0</v>
      </c>
      <c r="U199" s="32">
        <f t="shared" si="47"/>
        <v>8.3600000000000012</v>
      </c>
      <c r="V199" s="32">
        <f t="shared" si="35"/>
        <v>0</v>
      </c>
      <c r="W199" s="32">
        <f t="shared" si="35"/>
        <v>0</v>
      </c>
      <c r="X199" s="32">
        <f t="shared" si="35"/>
        <v>0</v>
      </c>
      <c r="Y199" s="32">
        <f t="shared" si="35"/>
        <v>0</v>
      </c>
      <c r="Z199" s="32">
        <f t="shared" si="36"/>
        <v>0</v>
      </c>
      <c r="AA199" s="32">
        <f t="shared" si="36"/>
        <v>0</v>
      </c>
      <c r="AB199" s="32">
        <f t="shared" si="36"/>
        <v>0</v>
      </c>
      <c r="AC199" s="32">
        <f t="shared" si="36"/>
        <v>0</v>
      </c>
      <c r="AD199" s="32">
        <f t="shared" si="37"/>
        <v>0</v>
      </c>
      <c r="AE199" s="32">
        <f t="shared" si="37"/>
        <v>0</v>
      </c>
      <c r="AF199" s="32">
        <f t="shared" si="37"/>
        <v>0</v>
      </c>
      <c r="AG199" s="32">
        <f t="shared" si="37"/>
        <v>0</v>
      </c>
      <c r="AH199" s="32">
        <f t="shared" si="38"/>
        <v>44.365000000000002</v>
      </c>
      <c r="AI199" s="32">
        <f t="shared" si="38"/>
        <v>0</v>
      </c>
      <c r="AJ199" s="32">
        <f>VLOOKUP(B199, '[3]Q09 Top-up'!$A$6:$B$392, 2, FALSE)</f>
        <v>47.5</v>
      </c>
      <c r="AK199">
        <f>VLOOKUP(B199, '[3]Q09 Top-up'!$A$6:$C$392, 3, FALSE)</f>
        <v>2</v>
      </c>
      <c r="AN199" s="5">
        <f t="shared" si="48"/>
        <v>4.0488677708147031E-3</v>
      </c>
      <c r="AO199" s="5">
        <f t="shared" si="48"/>
        <v>0</v>
      </c>
      <c r="AP199" s="5">
        <f t="shared" si="48"/>
        <v>0</v>
      </c>
      <c r="AQ199" s="5">
        <f t="shared" si="48"/>
        <v>0</v>
      </c>
      <c r="AR199" s="5">
        <f t="shared" si="44"/>
        <v>0</v>
      </c>
      <c r="AS199" s="5">
        <f t="shared" si="45"/>
        <v>0</v>
      </c>
      <c r="AT199" s="5">
        <f t="shared" si="46"/>
        <v>0</v>
      </c>
      <c r="AU199" s="5">
        <f t="shared" si="43"/>
        <v>0</v>
      </c>
      <c r="AV199" s="5">
        <f t="shared" si="33"/>
        <v>0</v>
      </c>
      <c r="AW199" s="5">
        <f t="shared" si="33"/>
        <v>0</v>
      </c>
      <c r="AX199" s="5">
        <f t="shared" si="33"/>
        <v>0</v>
      </c>
      <c r="AY199" s="5">
        <f t="shared" si="33"/>
        <v>0</v>
      </c>
      <c r="AZ199" s="5">
        <f t="shared" si="34"/>
        <v>0</v>
      </c>
      <c r="BA199" s="5">
        <f t="shared" si="34"/>
        <v>2.1442186169034979E-2</v>
      </c>
      <c r="BB199" s="5">
        <f t="shared" si="34"/>
        <v>0</v>
      </c>
    </row>
    <row r="200" spans="1:54" hidden="1" x14ac:dyDescent="0.35">
      <c r="A200" s="2" t="s">
        <v>14</v>
      </c>
      <c r="B200" s="1" t="s">
        <v>214</v>
      </c>
      <c r="C200" t="str">
        <f>VLOOKUP(B200, [2]Main!$B$3:$D$376, 2, FALSE)</f>
        <v>Outside of MKCC</v>
      </c>
      <c r="D200" t="str">
        <f>VLOOKUP(B200, [2]Main!$B$3:$D$376, 3, FALSE)</f>
        <v xml:space="preserve">Bicester </v>
      </c>
      <c r="E200" s="5">
        <v>1.25E-3</v>
      </c>
      <c r="F200" s="5">
        <v>0</v>
      </c>
      <c r="G200" s="5">
        <v>0</v>
      </c>
      <c r="H200" s="5">
        <v>0</v>
      </c>
      <c r="I200" s="5">
        <v>0</v>
      </c>
      <c r="J200" s="5">
        <v>0</v>
      </c>
      <c r="K200" s="5">
        <v>0</v>
      </c>
      <c r="L200" s="5">
        <v>0</v>
      </c>
      <c r="M200" s="5">
        <v>0</v>
      </c>
      <c r="N200" s="5">
        <v>0</v>
      </c>
      <c r="O200" s="5">
        <v>0</v>
      </c>
      <c r="P200" s="5">
        <v>0</v>
      </c>
      <c r="Q200" s="5">
        <v>0</v>
      </c>
      <c r="R200" s="5">
        <v>0</v>
      </c>
      <c r="S200" s="5">
        <v>1.3769999999999999E-2</v>
      </c>
      <c r="U200" s="32">
        <f t="shared" si="47"/>
        <v>7.5</v>
      </c>
      <c r="V200" s="32">
        <f t="shared" si="35"/>
        <v>0</v>
      </c>
      <c r="W200" s="32">
        <f t="shared" si="35"/>
        <v>0</v>
      </c>
      <c r="X200" s="32">
        <f t="shared" si="35"/>
        <v>0</v>
      </c>
      <c r="Y200" s="32">
        <f t="shared" si="35"/>
        <v>0</v>
      </c>
      <c r="Z200" s="32">
        <f t="shared" si="36"/>
        <v>0</v>
      </c>
      <c r="AA200" s="32">
        <f t="shared" si="36"/>
        <v>0</v>
      </c>
      <c r="AB200" s="32">
        <f t="shared" si="36"/>
        <v>0</v>
      </c>
      <c r="AC200" s="32">
        <f t="shared" si="36"/>
        <v>0</v>
      </c>
      <c r="AD200" s="32">
        <f t="shared" si="37"/>
        <v>0</v>
      </c>
      <c r="AE200" s="32">
        <f t="shared" si="37"/>
        <v>0</v>
      </c>
      <c r="AF200" s="32">
        <f t="shared" si="37"/>
        <v>0</v>
      </c>
      <c r="AG200" s="32">
        <f t="shared" si="37"/>
        <v>0</v>
      </c>
      <c r="AH200" s="32">
        <f t="shared" si="38"/>
        <v>0</v>
      </c>
      <c r="AI200" s="32">
        <f t="shared" si="38"/>
        <v>82.61999999999999</v>
      </c>
      <c r="AJ200" s="32">
        <f>VLOOKUP(B200, '[3]Q09 Top-up'!$A$6:$B$392, 2, FALSE)</f>
        <v>60</v>
      </c>
      <c r="AK200">
        <f>VLOOKUP(B200, '[3]Q09 Top-up'!$A$6:$C$392, 3, FALSE)</f>
        <v>1</v>
      </c>
      <c r="AN200" s="5">
        <f t="shared" si="48"/>
        <v>3.632357449893573E-3</v>
      </c>
      <c r="AO200" s="5">
        <f t="shared" si="48"/>
        <v>0</v>
      </c>
      <c r="AP200" s="5">
        <f t="shared" si="48"/>
        <v>0</v>
      </c>
      <c r="AQ200" s="5">
        <f t="shared" si="48"/>
        <v>0</v>
      </c>
      <c r="AR200" s="5">
        <f t="shared" si="44"/>
        <v>0</v>
      </c>
      <c r="AS200" s="5">
        <f t="shared" si="45"/>
        <v>0</v>
      </c>
      <c r="AT200" s="5">
        <f t="shared" si="46"/>
        <v>0</v>
      </c>
      <c r="AU200" s="5">
        <f t="shared" si="43"/>
        <v>0</v>
      </c>
      <c r="AV200" s="5">
        <f t="shared" si="33"/>
        <v>0</v>
      </c>
      <c r="AW200" s="5">
        <f t="shared" si="33"/>
        <v>0</v>
      </c>
      <c r="AX200" s="5">
        <f t="shared" si="33"/>
        <v>0</v>
      </c>
      <c r="AY200" s="5">
        <f t="shared" si="33"/>
        <v>0</v>
      </c>
      <c r="AZ200" s="5">
        <f t="shared" si="34"/>
        <v>0</v>
      </c>
      <c r="BA200" s="5">
        <f t="shared" si="34"/>
        <v>0</v>
      </c>
      <c r="BB200" s="5">
        <f t="shared" si="34"/>
        <v>3.5703917292752851E-2</v>
      </c>
    </row>
    <row r="201" spans="1:54" hidden="1" x14ac:dyDescent="0.35">
      <c r="A201" s="2" t="s">
        <v>14</v>
      </c>
      <c r="B201" s="1" t="s">
        <v>215</v>
      </c>
      <c r="C201" t="str">
        <f>VLOOKUP(B201, [2]Main!$B$3:$D$376, 2, FALSE)</f>
        <v>Outside of MKCC</v>
      </c>
      <c r="D201" t="str">
        <f>VLOOKUP(B201, [2]Main!$B$3:$D$376, 3, FALSE)</f>
        <v xml:space="preserve">Bicester </v>
      </c>
      <c r="E201" s="5">
        <v>5.3E-3</v>
      </c>
      <c r="F201" s="5">
        <v>0</v>
      </c>
      <c r="G201" s="5">
        <v>0</v>
      </c>
      <c r="H201" s="5">
        <v>0</v>
      </c>
      <c r="I201" s="5">
        <v>1.5259999999999999E-2</v>
      </c>
      <c r="J201" s="5">
        <v>0</v>
      </c>
      <c r="K201" s="5">
        <v>0</v>
      </c>
      <c r="L201" s="5">
        <v>0</v>
      </c>
      <c r="M201" s="5">
        <v>0</v>
      </c>
      <c r="N201" s="5">
        <v>0</v>
      </c>
      <c r="O201" s="5">
        <v>0</v>
      </c>
      <c r="P201" s="5">
        <v>0</v>
      </c>
      <c r="Q201" s="5">
        <v>0</v>
      </c>
      <c r="R201" s="5">
        <v>0</v>
      </c>
      <c r="S201" s="5">
        <v>4.8809999999999999E-2</v>
      </c>
      <c r="U201" s="32">
        <f t="shared" si="47"/>
        <v>13.075100000000001</v>
      </c>
      <c r="V201" s="32">
        <f t="shared" si="35"/>
        <v>0</v>
      </c>
      <c r="W201" s="32">
        <f t="shared" si="35"/>
        <v>0</v>
      </c>
      <c r="X201" s="32">
        <f t="shared" si="35"/>
        <v>0</v>
      </c>
      <c r="Y201" s="32">
        <f t="shared" si="35"/>
        <v>37.646420000000006</v>
      </c>
      <c r="Z201" s="32">
        <f t="shared" si="36"/>
        <v>0</v>
      </c>
      <c r="AA201" s="32">
        <f t="shared" si="36"/>
        <v>0</v>
      </c>
      <c r="AB201" s="32">
        <f t="shared" si="36"/>
        <v>0</v>
      </c>
      <c r="AC201" s="32">
        <f t="shared" si="36"/>
        <v>0</v>
      </c>
      <c r="AD201" s="32">
        <f t="shared" si="37"/>
        <v>0</v>
      </c>
      <c r="AE201" s="32">
        <f t="shared" si="37"/>
        <v>0</v>
      </c>
      <c r="AF201" s="32">
        <f t="shared" si="37"/>
        <v>0</v>
      </c>
      <c r="AG201" s="32">
        <f t="shared" si="37"/>
        <v>0</v>
      </c>
      <c r="AH201" s="32">
        <f t="shared" si="38"/>
        <v>0</v>
      </c>
      <c r="AI201" s="32">
        <f t="shared" si="38"/>
        <v>120.41427</v>
      </c>
      <c r="AJ201" s="32">
        <f>VLOOKUP(B201, '[3]Q09 Top-up'!$A$6:$B$392, 2, FALSE)</f>
        <v>24.67</v>
      </c>
      <c r="AK201">
        <f>VLOOKUP(B201, '[3]Q09 Top-up'!$A$6:$C$392, 3, FALSE)</f>
        <v>4</v>
      </c>
      <c r="AN201" s="5">
        <f t="shared" si="48"/>
        <v>6.3324582524137947E-3</v>
      </c>
      <c r="AO201" s="5">
        <f t="shared" si="48"/>
        <v>0</v>
      </c>
      <c r="AP201" s="5">
        <f t="shared" si="48"/>
        <v>0</v>
      </c>
      <c r="AQ201" s="5">
        <f t="shared" si="48"/>
        <v>0</v>
      </c>
      <c r="AR201" s="5">
        <f t="shared" si="44"/>
        <v>1.6827565936371296E-2</v>
      </c>
      <c r="AS201" s="5">
        <f t="shared" si="45"/>
        <v>0</v>
      </c>
      <c r="AT201" s="5">
        <f t="shared" si="46"/>
        <v>0</v>
      </c>
      <c r="AU201" s="5">
        <f t="shared" si="43"/>
        <v>0</v>
      </c>
      <c r="AV201" s="5">
        <f t="shared" si="33"/>
        <v>0</v>
      </c>
      <c r="AW201" s="5">
        <f t="shared" si="33"/>
        <v>0</v>
      </c>
      <c r="AX201" s="5">
        <f t="shared" si="33"/>
        <v>0</v>
      </c>
      <c r="AY201" s="5">
        <f t="shared" si="33"/>
        <v>0</v>
      </c>
      <c r="AZ201" s="5">
        <f t="shared" si="34"/>
        <v>0</v>
      </c>
      <c r="BA201" s="5">
        <f t="shared" si="34"/>
        <v>0</v>
      </c>
      <c r="BB201" s="5">
        <f t="shared" si="34"/>
        <v>5.2036566653924136E-2</v>
      </c>
    </row>
    <row r="202" spans="1:54" hidden="1" x14ac:dyDescent="0.35">
      <c r="A202" s="2" t="s">
        <v>14</v>
      </c>
      <c r="B202" s="1" t="s">
        <v>216</v>
      </c>
      <c r="C202" t="str">
        <f>VLOOKUP(B202, [2]Main!$B$3:$D$376, 2, FALSE)</f>
        <v>Outside of MKCC</v>
      </c>
      <c r="D202" t="str">
        <f>VLOOKUP(B202, [2]Main!$B$3:$D$376, 3, FALSE)</f>
        <v xml:space="preserve">Bicester </v>
      </c>
      <c r="E202" s="5">
        <v>0</v>
      </c>
      <c r="F202" s="5">
        <v>0</v>
      </c>
      <c r="G202" s="5">
        <v>0</v>
      </c>
      <c r="H202" s="5">
        <v>0</v>
      </c>
      <c r="I202" s="5">
        <v>0</v>
      </c>
      <c r="J202" s="5">
        <v>0</v>
      </c>
      <c r="K202" s="5">
        <v>0</v>
      </c>
      <c r="L202" s="5">
        <v>0</v>
      </c>
      <c r="M202" s="5">
        <v>0</v>
      </c>
      <c r="N202" s="5">
        <v>0</v>
      </c>
      <c r="O202" s="5">
        <v>0</v>
      </c>
      <c r="P202" s="5">
        <v>0</v>
      </c>
      <c r="Q202" s="5">
        <v>0</v>
      </c>
      <c r="R202" s="5">
        <v>0</v>
      </c>
      <c r="S202" s="5">
        <v>0</v>
      </c>
      <c r="U202" s="32">
        <f t="shared" si="47"/>
        <v>0</v>
      </c>
      <c r="V202" s="32">
        <f t="shared" si="35"/>
        <v>0</v>
      </c>
      <c r="W202" s="32">
        <f t="shared" si="35"/>
        <v>0</v>
      </c>
      <c r="X202" s="32">
        <f t="shared" si="35"/>
        <v>0</v>
      </c>
      <c r="Y202" s="32">
        <f t="shared" si="35"/>
        <v>0</v>
      </c>
      <c r="Z202" s="32">
        <f t="shared" si="36"/>
        <v>0</v>
      </c>
      <c r="AA202" s="32">
        <f t="shared" si="36"/>
        <v>0</v>
      </c>
      <c r="AB202" s="32">
        <f t="shared" si="36"/>
        <v>0</v>
      </c>
      <c r="AC202" s="32">
        <f t="shared" si="36"/>
        <v>0</v>
      </c>
      <c r="AD202" s="32">
        <f t="shared" si="37"/>
        <v>0</v>
      </c>
      <c r="AE202" s="32">
        <f t="shared" si="37"/>
        <v>0</v>
      </c>
      <c r="AF202" s="32">
        <f t="shared" si="37"/>
        <v>0</v>
      </c>
      <c r="AG202" s="32">
        <f t="shared" si="37"/>
        <v>0</v>
      </c>
      <c r="AH202" s="32">
        <f t="shared" si="38"/>
        <v>0</v>
      </c>
      <c r="AI202" s="32">
        <f t="shared" si="38"/>
        <v>0</v>
      </c>
      <c r="AJ202" s="32">
        <f>VLOOKUP(B202, '[3]Q09 Top-up'!$A$6:$B$392, 2, FALSE)</f>
        <v>0</v>
      </c>
      <c r="AK202">
        <f>VLOOKUP(B202, '[3]Q09 Top-up'!$A$6:$C$392, 3, FALSE)</f>
        <v>0</v>
      </c>
      <c r="AN202" s="5">
        <f t="shared" si="48"/>
        <v>0</v>
      </c>
      <c r="AO202" s="5">
        <f t="shared" si="48"/>
        <v>0</v>
      </c>
      <c r="AP202" s="5">
        <f t="shared" si="48"/>
        <v>0</v>
      </c>
      <c r="AQ202" s="5">
        <f t="shared" si="48"/>
        <v>0</v>
      </c>
      <c r="AR202" s="5">
        <f t="shared" si="44"/>
        <v>0</v>
      </c>
      <c r="AS202" s="5">
        <f t="shared" si="45"/>
        <v>0</v>
      </c>
      <c r="AT202" s="5">
        <f t="shared" si="46"/>
        <v>0</v>
      </c>
      <c r="AU202" s="5">
        <f t="shared" si="43"/>
        <v>0</v>
      </c>
      <c r="AV202" s="5">
        <f t="shared" si="33"/>
        <v>0</v>
      </c>
      <c r="AW202" s="5">
        <f t="shared" si="33"/>
        <v>0</v>
      </c>
      <c r="AX202" s="5">
        <f t="shared" si="33"/>
        <v>0</v>
      </c>
      <c r="AY202" s="5">
        <f t="shared" si="33"/>
        <v>0</v>
      </c>
      <c r="AZ202" s="5">
        <f t="shared" si="34"/>
        <v>0</v>
      </c>
      <c r="BA202" s="5">
        <f t="shared" si="34"/>
        <v>0</v>
      </c>
      <c r="BB202" s="5">
        <f t="shared" si="34"/>
        <v>0</v>
      </c>
    </row>
    <row r="203" spans="1:54" hidden="1" x14ac:dyDescent="0.35">
      <c r="A203" s="2" t="s">
        <v>14</v>
      </c>
      <c r="B203" s="1" t="s">
        <v>217</v>
      </c>
      <c r="C203" t="str">
        <f>VLOOKUP(B203, [2]Main!$B$3:$D$376, 2, FALSE)</f>
        <v>Outside of MKCC</v>
      </c>
      <c r="D203" t="s">
        <v>1880</v>
      </c>
      <c r="E203" s="5">
        <v>4.8999999999999998E-4</v>
      </c>
      <c r="F203" s="5">
        <v>0</v>
      </c>
      <c r="G203" s="5">
        <v>0</v>
      </c>
      <c r="H203" s="5">
        <v>0</v>
      </c>
      <c r="I203" s="5">
        <v>0</v>
      </c>
      <c r="J203" s="5">
        <v>0</v>
      </c>
      <c r="K203" s="5">
        <v>0</v>
      </c>
      <c r="L203" s="5">
        <v>0</v>
      </c>
      <c r="M203" s="5">
        <v>0</v>
      </c>
      <c r="N203" s="5">
        <v>0</v>
      </c>
      <c r="O203" s="5">
        <v>0</v>
      </c>
      <c r="P203" s="5">
        <v>0</v>
      </c>
      <c r="Q203" s="5">
        <v>0</v>
      </c>
      <c r="R203" s="5">
        <v>0</v>
      </c>
      <c r="S203" s="5">
        <v>5.3899999999999998E-3</v>
      </c>
      <c r="U203" s="32">
        <f t="shared" si="47"/>
        <v>2.4500000000000002</v>
      </c>
      <c r="V203" s="32">
        <f t="shared" si="35"/>
        <v>0</v>
      </c>
      <c r="W203" s="32">
        <f t="shared" si="35"/>
        <v>0</v>
      </c>
      <c r="X203" s="32">
        <f t="shared" si="35"/>
        <v>0</v>
      </c>
      <c r="Y203" s="32">
        <f t="shared" si="35"/>
        <v>0</v>
      </c>
      <c r="Z203" s="32">
        <f t="shared" si="36"/>
        <v>0</v>
      </c>
      <c r="AA203" s="32">
        <f t="shared" si="36"/>
        <v>0</v>
      </c>
      <c r="AB203" s="32">
        <f t="shared" si="36"/>
        <v>0</v>
      </c>
      <c r="AC203" s="32">
        <f t="shared" si="36"/>
        <v>0</v>
      </c>
      <c r="AD203" s="32">
        <f t="shared" si="37"/>
        <v>0</v>
      </c>
      <c r="AE203" s="32">
        <f t="shared" si="37"/>
        <v>0</v>
      </c>
      <c r="AF203" s="32">
        <f t="shared" si="37"/>
        <v>0</v>
      </c>
      <c r="AG203" s="32">
        <f t="shared" si="37"/>
        <v>0</v>
      </c>
      <c r="AH203" s="32">
        <f t="shared" si="38"/>
        <v>0</v>
      </c>
      <c r="AI203" s="32">
        <f t="shared" si="38"/>
        <v>26.950000000000003</v>
      </c>
      <c r="AJ203" s="32">
        <f>VLOOKUP(B203, '[3]Q09 Top-up'!$A$6:$B$392, 2, FALSE)</f>
        <v>50</v>
      </c>
      <c r="AK203">
        <f>VLOOKUP(B203, '[3]Q09 Top-up'!$A$6:$C$392, 3, FALSE)</f>
        <v>1</v>
      </c>
      <c r="AN203" s="5">
        <f t="shared" si="48"/>
        <v>1.1865701002985673E-3</v>
      </c>
      <c r="AO203" s="5">
        <f t="shared" si="48"/>
        <v>0</v>
      </c>
      <c r="AP203" s="5">
        <f t="shared" si="48"/>
        <v>0</v>
      </c>
      <c r="AQ203" s="5">
        <f t="shared" si="48"/>
        <v>0</v>
      </c>
      <c r="AR203" s="5">
        <f t="shared" si="44"/>
        <v>0</v>
      </c>
      <c r="AS203" s="5">
        <f t="shared" si="45"/>
        <v>0</v>
      </c>
      <c r="AT203" s="5">
        <f t="shared" si="46"/>
        <v>0</v>
      </c>
      <c r="AU203" s="5">
        <f t="shared" si="43"/>
        <v>0</v>
      </c>
      <c r="AV203" s="5">
        <f t="shared" si="33"/>
        <v>0</v>
      </c>
      <c r="AW203" s="5">
        <f t="shared" si="33"/>
        <v>0</v>
      </c>
      <c r="AX203" s="5">
        <f t="shared" si="33"/>
        <v>0</v>
      </c>
      <c r="AY203" s="5">
        <f t="shared" si="33"/>
        <v>0</v>
      </c>
      <c r="AZ203" s="5">
        <f t="shared" si="34"/>
        <v>0</v>
      </c>
      <c r="BA203" s="5">
        <f t="shared" si="34"/>
        <v>0</v>
      </c>
      <c r="BB203" s="5">
        <f t="shared" si="34"/>
        <v>1.1646339518756835E-2</v>
      </c>
    </row>
    <row r="204" spans="1:54" hidden="1" x14ac:dyDescent="0.35">
      <c r="A204" s="2" t="s">
        <v>14</v>
      </c>
      <c r="B204" s="1" t="s">
        <v>218</v>
      </c>
      <c r="C204" t="str">
        <f>VLOOKUP(B204, [2]Main!$B$3:$D$376, 2, FALSE)</f>
        <v>Outside of MKCC</v>
      </c>
      <c r="D204" t="s">
        <v>1880</v>
      </c>
      <c r="E204" s="5">
        <v>1.25E-3</v>
      </c>
      <c r="F204" s="5">
        <v>0</v>
      </c>
      <c r="G204" s="5">
        <v>0</v>
      </c>
      <c r="H204" s="5">
        <v>0</v>
      </c>
      <c r="I204" s="5">
        <v>0</v>
      </c>
      <c r="J204" s="5">
        <v>0</v>
      </c>
      <c r="K204" s="5">
        <v>0</v>
      </c>
      <c r="L204" s="5">
        <v>0</v>
      </c>
      <c r="M204" s="5">
        <v>0</v>
      </c>
      <c r="N204" s="5">
        <v>0</v>
      </c>
      <c r="O204" s="5">
        <v>0</v>
      </c>
      <c r="P204" s="5">
        <v>0</v>
      </c>
      <c r="Q204" s="5">
        <v>0</v>
      </c>
      <c r="R204" s="5">
        <v>0</v>
      </c>
      <c r="S204" s="5">
        <v>1.3769999999999999E-2</v>
      </c>
      <c r="U204" s="32">
        <f t="shared" si="47"/>
        <v>1.25</v>
      </c>
      <c r="V204" s="32">
        <f t="shared" si="35"/>
        <v>0</v>
      </c>
      <c r="W204" s="32">
        <f t="shared" si="35"/>
        <v>0</v>
      </c>
      <c r="X204" s="32">
        <f t="shared" si="35"/>
        <v>0</v>
      </c>
      <c r="Y204" s="32">
        <f t="shared" si="35"/>
        <v>0</v>
      </c>
      <c r="Z204" s="32">
        <f t="shared" si="36"/>
        <v>0</v>
      </c>
      <c r="AA204" s="32">
        <f t="shared" si="36"/>
        <v>0</v>
      </c>
      <c r="AB204" s="32">
        <f t="shared" si="36"/>
        <v>0</v>
      </c>
      <c r="AC204" s="32">
        <f t="shared" si="36"/>
        <v>0</v>
      </c>
      <c r="AD204" s="32">
        <f t="shared" si="37"/>
        <v>0</v>
      </c>
      <c r="AE204" s="32">
        <f t="shared" si="37"/>
        <v>0</v>
      </c>
      <c r="AF204" s="32">
        <f t="shared" si="37"/>
        <v>0</v>
      </c>
      <c r="AG204" s="32">
        <f t="shared" si="37"/>
        <v>0</v>
      </c>
      <c r="AH204" s="32">
        <f t="shared" si="38"/>
        <v>0</v>
      </c>
      <c r="AI204" s="32">
        <f t="shared" si="38"/>
        <v>13.77</v>
      </c>
      <c r="AJ204" s="32">
        <f>VLOOKUP(B204, '[3]Q09 Top-up'!$A$6:$B$392, 2, FALSE)</f>
        <v>10</v>
      </c>
      <c r="AK204">
        <f>VLOOKUP(B204, '[3]Q09 Top-up'!$A$6:$C$392, 3, FALSE)</f>
        <v>1</v>
      </c>
      <c r="AN204" s="5">
        <f t="shared" si="48"/>
        <v>6.0539290831559543E-4</v>
      </c>
      <c r="AO204" s="5">
        <f t="shared" si="48"/>
        <v>0</v>
      </c>
      <c r="AP204" s="5">
        <f t="shared" si="48"/>
        <v>0</v>
      </c>
      <c r="AQ204" s="5">
        <f t="shared" si="48"/>
        <v>0</v>
      </c>
      <c r="AR204" s="5">
        <f t="shared" si="44"/>
        <v>0</v>
      </c>
      <c r="AS204" s="5">
        <f t="shared" si="45"/>
        <v>0</v>
      </c>
      <c r="AT204" s="5">
        <f t="shared" si="46"/>
        <v>0</v>
      </c>
      <c r="AU204" s="5">
        <f t="shared" si="43"/>
        <v>0</v>
      </c>
      <c r="AV204" s="5">
        <f t="shared" si="33"/>
        <v>0</v>
      </c>
      <c r="AW204" s="5">
        <f t="shared" si="33"/>
        <v>0</v>
      </c>
      <c r="AX204" s="5">
        <f t="shared" si="33"/>
        <v>0</v>
      </c>
      <c r="AY204" s="5">
        <f t="shared" si="33"/>
        <v>0</v>
      </c>
      <c r="AZ204" s="5">
        <f t="shared" si="34"/>
        <v>0</v>
      </c>
      <c r="BA204" s="5">
        <f t="shared" si="34"/>
        <v>0</v>
      </c>
      <c r="BB204" s="5">
        <f t="shared" si="34"/>
        <v>5.9506528821254767E-3</v>
      </c>
    </row>
    <row r="205" spans="1:54" hidden="1" x14ac:dyDescent="0.35">
      <c r="A205" s="2" t="s">
        <v>14</v>
      </c>
      <c r="B205" s="1" t="s">
        <v>219</v>
      </c>
      <c r="C205" t="str">
        <f>VLOOKUP(B205, [2]Main!$B$3:$D$376, 2, FALSE)</f>
        <v>Outside of MKCC</v>
      </c>
      <c r="D205" t="s">
        <v>1880</v>
      </c>
      <c r="E205" s="5">
        <v>4.8999999999999998E-4</v>
      </c>
      <c r="F205" s="5">
        <v>0</v>
      </c>
      <c r="G205" s="5">
        <v>0</v>
      </c>
      <c r="H205" s="5">
        <v>0</v>
      </c>
      <c r="I205" s="5">
        <v>0</v>
      </c>
      <c r="J205" s="5">
        <v>0</v>
      </c>
      <c r="K205" s="5">
        <v>0</v>
      </c>
      <c r="L205" s="5">
        <v>0</v>
      </c>
      <c r="M205" s="5">
        <v>0</v>
      </c>
      <c r="N205" s="5">
        <v>0</v>
      </c>
      <c r="O205" s="5">
        <v>0</v>
      </c>
      <c r="P205" s="5">
        <v>0</v>
      </c>
      <c r="Q205" s="5">
        <v>0</v>
      </c>
      <c r="R205" s="5">
        <v>0</v>
      </c>
      <c r="S205" s="5">
        <v>5.3899999999999998E-3</v>
      </c>
      <c r="U205" s="32">
        <f t="shared" si="47"/>
        <v>0.49</v>
      </c>
      <c r="V205" s="32">
        <f t="shared" si="35"/>
        <v>0</v>
      </c>
      <c r="W205" s="32">
        <f t="shared" si="35"/>
        <v>0</v>
      </c>
      <c r="X205" s="32">
        <f t="shared" si="35"/>
        <v>0</v>
      </c>
      <c r="Y205" s="32">
        <f t="shared" si="35"/>
        <v>0</v>
      </c>
      <c r="Z205" s="32">
        <f t="shared" si="36"/>
        <v>0</v>
      </c>
      <c r="AA205" s="32">
        <f t="shared" si="36"/>
        <v>0</v>
      </c>
      <c r="AB205" s="32">
        <f t="shared" si="36"/>
        <v>0</v>
      </c>
      <c r="AC205" s="32">
        <f t="shared" si="36"/>
        <v>0</v>
      </c>
      <c r="AD205" s="32">
        <f t="shared" si="37"/>
        <v>0</v>
      </c>
      <c r="AE205" s="32">
        <f t="shared" si="37"/>
        <v>0</v>
      </c>
      <c r="AF205" s="32">
        <f t="shared" si="37"/>
        <v>0</v>
      </c>
      <c r="AG205" s="32">
        <f t="shared" si="37"/>
        <v>0</v>
      </c>
      <c r="AH205" s="32">
        <f t="shared" si="38"/>
        <v>0</v>
      </c>
      <c r="AI205" s="32">
        <f t="shared" si="38"/>
        <v>5.39</v>
      </c>
      <c r="AJ205" s="32">
        <f>VLOOKUP(B205, '[3]Q09 Top-up'!$A$6:$B$392, 2, FALSE)</f>
        <v>10</v>
      </c>
      <c r="AK205">
        <f>VLOOKUP(B205, '[3]Q09 Top-up'!$A$6:$C$392, 3, FALSE)</f>
        <v>1</v>
      </c>
      <c r="AN205" s="5">
        <f t="shared" si="48"/>
        <v>2.3731402005971344E-4</v>
      </c>
      <c r="AO205" s="5">
        <f t="shared" si="48"/>
        <v>0</v>
      </c>
      <c r="AP205" s="5">
        <f t="shared" si="48"/>
        <v>0</v>
      </c>
      <c r="AQ205" s="5">
        <f t="shared" si="48"/>
        <v>0</v>
      </c>
      <c r="AR205" s="5">
        <f t="shared" si="44"/>
        <v>0</v>
      </c>
      <c r="AS205" s="5">
        <f t="shared" si="45"/>
        <v>0</v>
      </c>
      <c r="AT205" s="5">
        <f t="shared" si="46"/>
        <v>0</v>
      </c>
      <c r="AU205" s="5">
        <f t="shared" si="43"/>
        <v>0</v>
      </c>
      <c r="AV205" s="5">
        <f t="shared" si="33"/>
        <v>0</v>
      </c>
      <c r="AW205" s="5">
        <f t="shared" si="33"/>
        <v>0</v>
      </c>
      <c r="AX205" s="5">
        <f t="shared" si="33"/>
        <v>0</v>
      </c>
      <c r="AY205" s="5">
        <f t="shared" si="33"/>
        <v>0</v>
      </c>
      <c r="AZ205" s="5">
        <f t="shared" si="34"/>
        <v>0</v>
      </c>
      <c r="BA205" s="5">
        <f t="shared" si="34"/>
        <v>0</v>
      </c>
      <c r="BB205" s="5">
        <f t="shared" si="34"/>
        <v>2.3292679037513666E-3</v>
      </c>
    </row>
    <row r="206" spans="1:54" hidden="1" x14ac:dyDescent="0.35">
      <c r="A206" s="2" t="s">
        <v>14</v>
      </c>
      <c r="B206" s="1" t="s">
        <v>220</v>
      </c>
      <c r="C206" t="str">
        <f>VLOOKUP(B206, [2]Main!$B$3:$D$376, 2, FALSE)</f>
        <v>Outside of MKCC</v>
      </c>
      <c r="D206" t="str">
        <f>VLOOKUP(B206, [2]Main!$B$3:$D$376, 3, FALSE)</f>
        <v xml:space="preserve">Bicester </v>
      </c>
      <c r="E206" s="5">
        <v>2.4199999999999998E-3</v>
      </c>
      <c r="F206" s="5">
        <v>0</v>
      </c>
      <c r="G206" s="5">
        <v>0</v>
      </c>
      <c r="H206" s="5">
        <v>0</v>
      </c>
      <c r="I206" s="5">
        <v>0</v>
      </c>
      <c r="J206" s="5">
        <v>0</v>
      </c>
      <c r="K206" s="5">
        <v>0</v>
      </c>
      <c r="L206" s="5">
        <v>0</v>
      </c>
      <c r="M206" s="5">
        <v>0</v>
      </c>
      <c r="N206" s="5">
        <v>0</v>
      </c>
      <c r="O206" s="5">
        <v>0</v>
      </c>
      <c r="P206" s="5">
        <v>0</v>
      </c>
      <c r="Q206" s="5">
        <v>0</v>
      </c>
      <c r="R206" s="5">
        <v>0</v>
      </c>
      <c r="S206" s="5">
        <v>2.666E-2</v>
      </c>
      <c r="U206" s="32">
        <f t="shared" si="47"/>
        <v>2.9039999999999995</v>
      </c>
      <c r="V206" s="32">
        <f t="shared" si="35"/>
        <v>0</v>
      </c>
      <c r="W206" s="32">
        <f t="shared" si="35"/>
        <v>0</v>
      </c>
      <c r="X206" s="32">
        <f t="shared" si="35"/>
        <v>0</v>
      </c>
      <c r="Y206" s="32">
        <f t="shared" si="35"/>
        <v>0</v>
      </c>
      <c r="Z206" s="32">
        <f t="shared" si="36"/>
        <v>0</v>
      </c>
      <c r="AA206" s="32">
        <f t="shared" si="36"/>
        <v>0</v>
      </c>
      <c r="AB206" s="32">
        <f t="shared" si="36"/>
        <v>0</v>
      </c>
      <c r="AC206" s="32">
        <f t="shared" si="36"/>
        <v>0</v>
      </c>
      <c r="AD206" s="32">
        <f t="shared" si="37"/>
        <v>0</v>
      </c>
      <c r="AE206" s="32">
        <f t="shared" si="37"/>
        <v>0</v>
      </c>
      <c r="AF206" s="32">
        <f t="shared" si="37"/>
        <v>0</v>
      </c>
      <c r="AG206" s="32">
        <f t="shared" si="37"/>
        <v>0</v>
      </c>
      <c r="AH206" s="32">
        <f t="shared" si="38"/>
        <v>0</v>
      </c>
      <c r="AI206" s="32">
        <f t="shared" si="38"/>
        <v>31.991999999999997</v>
      </c>
      <c r="AJ206" s="32">
        <f>VLOOKUP(B206, '[3]Q09 Top-up'!$A$6:$B$392, 2, FALSE)</f>
        <v>12</v>
      </c>
      <c r="AK206">
        <f>VLOOKUP(B206, '[3]Q09 Top-up'!$A$6:$C$392, 3, FALSE)</f>
        <v>2</v>
      </c>
      <c r="AN206" s="5">
        <f t="shared" si="48"/>
        <v>1.4064488045987913E-3</v>
      </c>
      <c r="AO206" s="5">
        <f t="shared" si="48"/>
        <v>0</v>
      </c>
      <c r="AP206" s="5">
        <f t="shared" si="48"/>
        <v>0</v>
      </c>
      <c r="AQ206" s="5">
        <f t="shared" si="48"/>
        <v>0</v>
      </c>
      <c r="AR206" s="5">
        <f t="shared" si="44"/>
        <v>0</v>
      </c>
      <c r="AS206" s="5">
        <f t="shared" si="45"/>
        <v>0</v>
      </c>
      <c r="AT206" s="5">
        <f t="shared" si="46"/>
        <v>0</v>
      </c>
      <c r="AU206" s="5">
        <f t="shared" si="43"/>
        <v>0</v>
      </c>
      <c r="AV206" s="5">
        <f t="shared" si="33"/>
        <v>0</v>
      </c>
      <c r="AW206" s="5">
        <f t="shared" si="33"/>
        <v>0</v>
      </c>
      <c r="AX206" s="5">
        <f t="shared" si="33"/>
        <v>0</v>
      </c>
      <c r="AY206" s="5">
        <f t="shared" si="33"/>
        <v>0</v>
      </c>
      <c r="AZ206" s="5">
        <f t="shared" si="34"/>
        <v>0</v>
      </c>
      <c r="BA206" s="5">
        <f t="shared" si="34"/>
        <v>0</v>
      </c>
      <c r="BB206" s="5">
        <f t="shared" si="34"/>
        <v>1.3825220552284549E-2</v>
      </c>
    </row>
    <row r="207" spans="1:54" hidden="1" x14ac:dyDescent="0.35">
      <c r="A207" s="2" t="s">
        <v>14</v>
      </c>
      <c r="B207" s="1" t="s">
        <v>221</v>
      </c>
      <c r="C207" t="str">
        <f>VLOOKUP(B207, [2]Main!$B$3:$D$376, 2, FALSE)</f>
        <v>Outside of MKCC</v>
      </c>
      <c r="D207" t="str">
        <f>VLOOKUP(B207, [2]Main!$B$3:$D$376, 3, FALSE)</f>
        <v xml:space="preserve">Bicester </v>
      </c>
      <c r="E207" s="5">
        <v>1.191E-2</v>
      </c>
      <c r="F207" s="5">
        <v>0</v>
      </c>
      <c r="G207" s="5">
        <v>0</v>
      </c>
      <c r="H207" s="5">
        <v>0</v>
      </c>
      <c r="I207" s="5">
        <v>0</v>
      </c>
      <c r="J207" s="5">
        <v>0</v>
      </c>
      <c r="K207" s="5">
        <v>0</v>
      </c>
      <c r="L207" s="5">
        <v>0</v>
      </c>
      <c r="M207" s="5">
        <v>0</v>
      </c>
      <c r="N207" s="5">
        <v>0</v>
      </c>
      <c r="O207" s="5">
        <v>0</v>
      </c>
      <c r="P207" s="5">
        <v>0</v>
      </c>
      <c r="Q207" s="5">
        <v>0</v>
      </c>
      <c r="R207" s="5">
        <v>0</v>
      </c>
      <c r="S207" s="5">
        <v>0.13117999999999999</v>
      </c>
      <c r="U207" s="32">
        <f t="shared" si="47"/>
        <v>26.202000000000002</v>
      </c>
      <c r="V207" s="32">
        <f t="shared" si="35"/>
        <v>0</v>
      </c>
      <c r="W207" s="32">
        <f t="shared" si="35"/>
        <v>0</v>
      </c>
      <c r="X207" s="32">
        <f t="shared" si="35"/>
        <v>0</v>
      </c>
      <c r="Y207" s="32">
        <f t="shared" si="35"/>
        <v>0</v>
      </c>
      <c r="Z207" s="32">
        <f t="shared" si="36"/>
        <v>0</v>
      </c>
      <c r="AA207" s="32">
        <f t="shared" si="36"/>
        <v>0</v>
      </c>
      <c r="AB207" s="32">
        <f t="shared" si="36"/>
        <v>0</v>
      </c>
      <c r="AC207" s="32">
        <f t="shared" si="36"/>
        <v>0</v>
      </c>
      <c r="AD207" s="32">
        <f t="shared" si="37"/>
        <v>0</v>
      </c>
      <c r="AE207" s="32">
        <f t="shared" si="37"/>
        <v>0</v>
      </c>
      <c r="AF207" s="32">
        <f t="shared" si="37"/>
        <v>0</v>
      </c>
      <c r="AG207" s="32">
        <f t="shared" si="37"/>
        <v>0</v>
      </c>
      <c r="AH207" s="32">
        <f t="shared" si="38"/>
        <v>0</v>
      </c>
      <c r="AI207" s="32">
        <f t="shared" si="38"/>
        <v>288.596</v>
      </c>
      <c r="AJ207" s="32">
        <f>VLOOKUP(B207, '[3]Q09 Top-up'!$A$6:$B$392, 2, FALSE)</f>
        <v>22</v>
      </c>
      <c r="AK207">
        <f>VLOOKUP(B207, '[3]Q09 Top-up'!$A$6:$C$392, 3, FALSE)</f>
        <v>8</v>
      </c>
      <c r="AN207" s="5">
        <f t="shared" si="48"/>
        <v>1.2690003986948186E-2</v>
      </c>
      <c r="AO207" s="5">
        <f t="shared" si="48"/>
        <v>0</v>
      </c>
      <c r="AP207" s="5">
        <f t="shared" si="48"/>
        <v>0</v>
      </c>
      <c r="AQ207" s="5">
        <f t="shared" si="48"/>
        <v>0</v>
      </c>
      <c r="AR207" s="5">
        <f t="shared" si="44"/>
        <v>0</v>
      </c>
      <c r="AS207" s="5">
        <f t="shared" si="45"/>
        <v>0</v>
      </c>
      <c r="AT207" s="5">
        <f t="shared" si="46"/>
        <v>0</v>
      </c>
      <c r="AU207" s="5">
        <f t="shared" si="43"/>
        <v>0</v>
      </c>
      <c r="AV207" s="5">
        <f t="shared" si="33"/>
        <v>0</v>
      </c>
      <c r="AW207" s="5">
        <f t="shared" si="33"/>
        <v>0</v>
      </c>
      <c r="AX207" s="5">
        <f t="shared" si="33"/>
        <v>0</v>
      </c>
      <c r="AY207" s="5">
        <f t="shared" si="33"/>
        <v>0</v>
      </c>
      <c r="AZ207" s="5">
        <f t="shared" si="34"/>
        <v>0</v>
      </c>
      <c r="BA207" s="5">
        <f t="shared" si="34"/>
        <v>0</v>
      </c>
      <c r="BB207" s="5">
        <f t="shared" si="34"/>
        <v>0.12471565861800174</v>
      </c>
    </row>
    <row r="208" spans="1:54" hidden="1" x14ac:dyDescent="0.35">
      <c r="A208" s="2" t="s">
        <v>14</v>
      </c>
      <c r="B208" s="1" t="s">
        <v>222</v>
      </c>
      <c r="C208" t="str">
        <f>VLOOKUP(B208, [2]Main!$B$3:$D$376, 2, FALSE)</f>
        <v>Outside of MKCC</v>
      </c>
      <c r="D208" t="s">
        <v>1880</v>
      </c>
      <c r="E208" s="5">
        <v>0</v>
      </c>
      <c r="F208" s="5">
        <v>0</v>
      </c>
      <c r="G208" s="5">
        <v>0</v>
      </c>
      <c r="H208" s="5">
        <v>0</v>
      </c>
      <c r="I208" s="5">
        <v>0</v>
      </c>
      <c r="J208" s="5">
        <v>0</v>
      </c>
      <c r="K208" s="5">
        <v>0</v>
      </c>
      <c r="L208" s="5">
        <v>0</v>
      </c>
      <c r="M208" s="5">
        <v>0</v>
      </c>
      <c r="N208" s="5">
        <v>0</v>
      </c>
      <c r="O208" s="5">
        <v>0</v>
      </c>
      <c r="P208" s="5">
        <v>0</v>
      </c>
      <c r="Q208" s="5">
        <v>0</v>
      </c>
      <c r="R208" s="5">
        <v>0</v>
      </c>
      <c r="S208" s="5">
        <v>0</v>
      </c>
      <c r="U208" s="32">
        <f t="shared" si="47"/>
        <v>0</v>
      </c>
      <c r="V208" s="32">
        <f t="shared" si="35"/>
        <v>0</v>
      </c>
      <c r="W208" s="32">
        <f t="shared" si="35"/>
        <v>0</v>
      </c>
      <c r="X208" s="32">
        <f t="shared" si="35"/>
        <v>0</v>
      </c>
      <c r="Y208" s="32">
        <f t="shared" si="35"/>
        <v>0</v>
      </c>
      <c r="Z208" s="32">
        <f t="shared" si="36"/>
        <v>0</v>
      </c>
      <c r="AA208" s="32">
        <f t="shared" si="36"/>
        <v>0</v>
      </c>
      <c r="AB208" s="32">
        <f t="shared" si="36"/>
        <v>0</v>
      </c>
      <c r="AC208" s="32">
        <f t="shared" si="36"/>
        <v>0</v>
      </c>
      <c r="AD208" s="32">
        <f t="shared" si="37"/>
        <v>0</v>
      </c>
      <c r="AE208" s="32">
        <f t="shared" si="37"/>
        <v>0</v>
      </c>
      <c r="AF208" s="32">
        <f t="shared" si="37"/>
        <v>0</v>
      </c>
      <c r="AG208" s="32">
        <f t="shared" si="37"/>
        <v>0</v>
      </c>
      <c r="AH208" s="32">
        <f t="shared" si="38"/>
        <v>0</v>
      </c>
      <c r="AI208" s="32">
        <f t="shared" si="38"/>
        <v>0</v>
      </c>
      <c r="AJ208" s="32">
        <f>VLOOKUP(B208, '[3]Q09 Top-up'!$A$6:$B$392, 2, FALSE)</f>
        <v>0</v>
      </c>
      <c r="AK208">
        <f>VLOOKUP(B208, '[3]Q09 Top-up'!$A$6:$C$392, 3, FALSE)</f>
        <v>0</v>
      </c>
      <c r="AN208" s="5">
        <f t="shared" si="48"/>
        <v>0</v>
      </c>
      <c r="AO208" s="5">
        <f t="shared" si="48"/>
        <v>0</v>
      </c>
      <c r="AP208" s="5">
        <f t="shared" si="48"/>
        <v>0</v>
      </c>
      <c r="AQ208" s="5">
        <f t="shared" si="48"/>
        <v>0</v>
      </c>
      <c r="AR208" s="5">
        <f t="shared" si="44"/>
        <v>0</v>
      </c>
      <c r="AS208" s="5">
        <f t="shared" si="45"/>
        <v>0</v>
      </c>
      <c r="AT208" s="5">
        <f t="shared" si="46"/>
        <v>0</v>
      </c>
      <c r="AU208" s="5">
        <f t="shared" si="43"/>
        <v>0</v>
      </c>
      <c r="AV208" s="5">
        <f t="shared" si="33"/>
        <v>0</v>
      </c>
      <c r="AW208" s="5">
        <f t="shared" si="33"/>
        <v>0</v>
      </c>
      <c r="AX208" s="5">
        <f t="shared" si="33"/>
        <v>0</v>
      </c>
      <c r="AY208" s="5">
        <f t="shared" si="33"/>
        <v>0</v>
      </c>
      <c r="AZ208" s="5">
        <f t="shared" si="34"/>
        <v>0</v>
      </c>
      <c r="BA208" s="5">
        <f t="shared" si="34"/>
        <v>0</v>
      </c>
      <c r="BB208" s="5">
        <f t="shared" si="34"/>
        <v>0</v>
      </c>
    </row>
    <row r="209" spans="1:54" hidden="1" x14ac:dyDescent="0.35">
      <c r="A209" s="2" t="s">
        <v>14</v>
      </c>
      <c r="B209" s="1" t="s">
        <v>223</v>
      </c>
      <c r="C209" t="str">
        <f>VLOOKUP(B209, [2]Main!$B$3:$D$376, 2, FALSE)</f>
        <v>Outside of MKCC</v>
      </c>
      <c r="D209" t="str">
        <f>VLOOKUP(B209, [2]Main!$B$3:$D$376, 3, FALSE)</f>
        <v xml:space="preserve">Bicester </v>
      </c>
      <c r="E209" s="5">
        <v>1.25E-3</v>
      </c>
      <c r="F209" s="5">
        <v>0</v>
      </c>
      <c r="G209" s="5">
        <v>0</v>
      </c>
      <c r="H209" s="5">
        <v>0</v>
      </c>
      <c r="I209" s="5">
        <v>0</v>
      </c>
      <c r="J209" s="5">
        <v>0</v>
      </c>
      <c r="K209" s="5">
        <v>0</v>
      </c>
      <c r="L209" s="5">
        <v>0</v>
      </c>
      <c r="M209" s="5">
        <v>0</v>
      </c>
      <c r="N209" s="5">
        <v>0</v>
      </c>
      <c r="O209" s="5">
        <v>0</v>
      </c>
      <c r="P209" s="5">
        <v>0</v>
      </c>
      <c r="Q209" s="5">
        <v>0</v>
      </c>
      <c r="R209" s="5">
        <v>0</v>
      </c>
      <c r="S209" s="5">
        <v>1.3769999999999999E-2</v>
      </c>
      <c r="U209" s="32">
        <f t="shared" si="47"/>
        <v>3.75</v>
      </c>
      <c r="V209" s="32">
        <f t="shared" si="35"/>
        <v>0</v>
      </c>
      <c r="W209" s="32">
        <f t="shared" si="35"/>
        <v>0</v>
      </c>
      <c r="X209" s="32">
        <f t="shared" si="35"/>
        <v>0</v>
      </c>
      <c r="Y209" s="32">
        <f t="shared" si="35"/>
        <v>0</v>
      </c>
      <c r="Z209" s="32">
        <f t="shared" si="36"/>
        <v>0</v>
      </c>
      <c r="AA209" s="32">
        <f t="shared" si="36"/>
        <v>0</v>
      </c>
      <c r="AB209" s="32">
        <f t="shared" si="36"/>
        <v>0</v>
      </c>
      <c r="AC209" s="32">
        <f t="shared" si="36"/>
        <v>0</v>
      </c>
      <c r="AD209" s="32">
        <f t="shared" si="37"/>
        <v>0</v>
      </c>
      <c r="AE209" s="32">
        <f t="shared" si="37"/>
        <v>0</v>
      </c>
      <c r="AF209" s="32">
        <f t="shared" si="37"/>
        <v>0</v>
      </c>
      <c r="AG209" s="32">
        <f t="shared" si="37"/>
        <v>0</v>
      </c>
      <c r="AH209" s="32">
        <f t="shared" si="38"/>
        <v>0</v>
      </c>
      <c r="AI209" s="32">
        <f t="shared" si="38"/>
        <v>41.309999999999995</v>
      </c>
      <c r="AJ209" s="32">
        <f>VLOOKUP(B209, '[3]Q09 Top-up'!$A$6:$B$392, 2, FALSE)</f>
        <v>30</v>
      </c>
      <c r="AK209">
        <f>VLOOKUP(B209, '[3]Q09 Top-up'!$A$6:$C$392, 3, FALSE)</f>
        <v>1</v>
      </c>
      <c r="AN209" s="5">
        <f t="shared" si="48"/>
        <v>1.8161787249467865E-3</v>
      </c>
      <c r="AO209" s="5">
        <f t="shared" si="48"/>
        <v>0</v>
      </c>
      <c r="AP209" s="5">
        <f t="shared" si="48"/>
        <v>0</v>
      </c>
      <c r="AQ209" s="5">
        <f t="shared" si="48"/>
        <v>0</v>
      </c>
      <c r="AR209" s="5">
        <f t="shared" si="44"/>
        <v>0</v>
      </c>
      <c r="AS209" s="5">
        <f t="shared" si="45"/>
        <v>0</v>
      </c>
      <c r="AT209" s="5">
        <f t="shared" si="46"/>
        <v>0</v>
      </c>
      <c r="AU209" s="5">
        <f t="shared" si="43"/>
        <v>0</v>
      </c>
      <c r="AV209" s="5">
        <f t="shared" si="33"/>
        <v>0</v>
      </c>
      <c r="AW209" s="5">
        <f t="shared" si="33"/>
        <v>0</v>
      </c>
      <c r="AX209" s="5">
        <f t="shared" si="33"/>
        <v>0</v>
      </c>
      <c r="AY209" s="5">
        <f t="shared" si="33"/>
        <v>0</v>
      </c>
      <c r="AZ209" s="5">
        <f t="shared" si="34"/>
        <v>0</v>
      </c>
      <c r="BA209" s="5">
        <f t="shared" si="34"/>
        <v>0</v>
      </c>
      <c r="BB209" s="5">
        <f t="shared" si="34"/>
        <v>1.7851958646376426E-2</v>
      </c>
    </row>
    <row r="210" spans="1:54" hidden="1" x14ac:dyDescent="0.35">
      <c r="A210" s="2" t="s">
        <v>14</v>
      </c>
      <c r="B210" s="1" t="s">
        <v>224</v>
      </c>
      <c r="C210" t="str">
        <f>VLOOKUP(B210, [2]Main!$B$3:$D$376, 2, FALSE)</f>
        <v>Outside of MKCC</v>
      </c>
      <c r="D210" t="str">
        <f>VLOOKUP(B210, [2]Main!$B$3:$D$376, 3, FALSE)</f>
        <v xml:space="preserve">Bicester </v>
      </c>
      <c r="E210" s="5">
        <v>2.4399999999999999E-3</v>
      </c>
      <c r="F210" s="5">
        <v>0</v>
      </c>
      <c r="G210" s="5">
        <v>0</v>
      </c>
      <c r="H210" s="5">
        <v>0</v>
      </c>
      <c r="I210" s="5">
        <v>0</v>
      </c>
      <c r="J210" s="5">
        <v>0</v>
      </c>
      <c r="K210" s="5">
        <v>0</v>
      </c>
      <c r="L210" s="5">
        <v>0</v>
      </c>
      <c r="M210" s="5">
        <v>0</v>
      </c>
      <c r="N210" s="5">
        <v>0</v>
      </c>
      <c r="O210" s="5">
        <v>0</v>
      </c>
      <c r="P210" s="5">
        <v>0</v>
      </c>
      <c r="Q210" s="5">
        <v>0</v>
      </c>
      <c r="R210" s="5">
        <v>0</v>
      </c>
      <c r="S210" s="5">
        <v>2.691E-2</v>
      </c>
      <c r="U210" s="32">
        <f t="shared" si="47"/>
        <v>7.6859999999999999</v>
      </c>
      <c r="V210" s="32">
        <f t="shared" si="35"/>
        <v>0</v>
      </c>
      <c r="W210" s="32">
        <f t="shared" si="35"/>
        <v>0</v>
      </c>
      <c r="X210" s="32">
        <f t="shared" si="35"/>
        <v>0</v>
      </c>
      <c r="Y210" s="32">
        <f t="shared" si="35"/>
        <v>0</v>
      </c>
      <c r="Z210" s="32">
        <f t="shared" si="36"/>
        <v>0</v>
      </c>
      <c r="AA210" s="32">
        <f t="shared" si="36"/>
        <v>0</v>
      </c>
      <c r="AB210" s="32">
        <f t="shared" si="36"/>
        <v>0</v>
      </c>
      <c r="AC210" s="32">
        <f t="shared" si="36"/>
        <v>0</v>
      </c>
      <c r="AD210" s="32">
        <f t="shared" si="37"/>
        <v>0</v>
      </c>
      <c r="AE210" s="32">
        <f t="shared" si="37"/>
        <v>0</v>
      </c>
      <c r="AF210" s="32">
        <f t="shared" si="37"/>
        <v>0</v>
      </c>
      <c r="AG210" s="32">
        <f t="shared" si="37"/>
        <v>0</v>
      </c>
      <c r="AH210" s="32">
        <f t="shared" si="38"/>
        <v>0</v>
      </c>
      <c r="AI210" s="32">
        <f t="shared" si="38"/>
        <v>84.766499999999994</v>
      </c>
      <c r="AJ210" s="32">
        <f>VLOOKUP(B210, '[3]Q09 Top-up'!$A$6:$B$392, 2, FALSE)</f>
        <v>31.5</v>
      </c>
      <c r="AK210">
        <f>VLOOKUP(B210, '[3]Q09 Top-up'!$A$6:$C$392, 3, FALSE)</f>
        <v>5</v>
      </c>
      <c r="AN210" s="5">
        <f t="shared" si="48"/>
        <v>3.7224399146509337E-3</v>
      </c>
      <c r="AO210" s="5">
        <f t="shared" si="48"/>
        <v>0</v>
      </c>
      <c r="AP210" s="5">
        <f t="shared" si="48"/>
        <v>0</v>
      </c>
      <c r="AQ210" s="5">
        <f t="shared" si="48"/>
        <v>0</v>
      </c>
      <c r="AR210" s="5">
        <f t="shared" si="44"/>
        <v>0</v>
      </c>
      <c r="AS210" s="5">
        <f t="shared" si="45"/>
        <v>0</v>
      </c>
      <c r="AT210" s="5">
        <f t="shared" si="46"/>
        <v>0</v>
      </c>
      <c r="AU210" s="5">
        <f t="shared" si="43"/>
        <v>0</v>
      </c>
      <c r="AV210" s="5">
        <f t="shared" si="33"/>
        <v>0</v>
      </c>
      <c r="AW210" s="5">
        <f t="shared" si="33"/>
        <v>0</v>
      </c>
      <c r="AX210" s="5">
        <f t="shared" si="33"/>
        <v>0</v>
      </c>
      <c r="AY210" s="5">
        <f t="shared" si="33"/>
        <v>0</v>
      </c>
      <c r="AZ210" s="5">
        <f t="shared" si="34"/>
        <v>0</v>
      </c>
      <c r="BA210" s="5">
        <f t="shared" si="34"/>
        <v>0</v>
      </c>
      <c r="BB210" s="5">
        <f t="shared" si="34"/>
        <v>3.6631519065554771E-2</v>
      </c>
    </row>
    <row r="211" spans="1:54" hidden="1" x14ac:dyDescent="0.35">
      <c r="A211" s="2" t="s">
        <v>14</v>
      </c>
      <c r="B211" s="1" t="s">
        <v>225</v>
      </c>
      <c r="C211" t="str">
        <f>VLOOKUP(B211, [2]Main!$B$3:$D$376, 2, FALSE)</f>
        <v>Outside of MKCC</v>
      </c>
      <c r="D211" t="s">
        <v>1880</v>
      </c>
      <c r="E211" s="5">
        <v>3.0899999999999999E-3</v>
      </c>
      <c r="F211" s="5">
        <v>0</v>
      </c>
      <c r="G211" s="5">
        <v>0</v>
      </c>
      <c r="H211" s="5">
        <v>0</v>
      </c>
      <c r="I211" s="5">
        <v>0</v>
      </c>
      <c r="J211" s="5">
        <v>0</v>
      </c>
      <c r="K211" s="5">
        <v>0</v>
      </c>
      <c r="L211" s="5">
        <v>0</v>
      </c>
      <c r="M211" s="5">
        <v>0</v>
      </c>
      <c r="N211" s="5">
        <v>0</v>
      </c>
      <c r="O211" s="5">
        <v>0</v>
      </c>
      <c r="P211" s="5">
        <v>0</v>
      </c>
      <c r="Q211" s="5">
        <v>0</v>
      </c>
      <c r="R211" s="5">
        <v>0</v>
      </c>
      <c r="S211" s="5">
        <v>3.3989999999999999E-2</v>
      </c>
      <c r="U211" s="32">
        <f t="shared" si="47"/>
        <v>7.7249999999999996</v>
      </c>
      <c r="V211" s="32">
        <f t="shared" si="35"/>
        <v>0</v>
      </c>
      <c r="W211" s="32">
        <f t="shared" si="35"/>
        <v>0</v>
      </c>
      <c r="X211" s="32">
        <f t="shared" si="35"/>
        <v>0</v>
      </c>
      <c r="Y211" s="32">
        <f t="shared" si="35"/>
        <v>0</v>
      </c>
      <c r="Z211" s="32">
        <f t="shared" si="36"/>
        <v>0</v>
      </c>
      <c r="AA211" s="32">
        <f t="shared" si="36"/>
        <v>0</v>
      </c>
      <c r="AB211" s="32">
        <f t="shared" si="36"/>
        <v>0</v>
      </c>
      <c r="AC211" s="32">
        <f t="shared" si="36"/>
        <v>0</v>
      </c>
      <c r="AD211" s="32">
        <f t="shared" si="37"/>
        <v>0</v>
      </c>
      <c r="AE211" s="32">
        <f t="shared" si="37"/>
        <v>0</v>
      </c>
      <c r="AF211" s="32">
        <f t="shared" si="37"/>
        <v>0</v>
      </c>
      <c r="AG211" s="32">
        <f t="shared" si="37"/>
        <v>0</v>
      </c>
      <c r="AH211" s="32">
        <f t="shared" si="38"/>
        <v>0</v>
      </c>
      <c r="AI211" s="32">
        <f t="shared" si="38"/>
        <v>84.974999999999994</v>
      </c>
      <c r="AJ211" s="32">
        <f>VLOOKUP(B211, '[3]Q09 Top-up'!$A$6:$B$392, 2, FALSE)</f>
        <v>25</v>
      </c>
      <c r="AK211">
        <f>VLOOKUP(B211, '[3]Q09 Top-up'!$A$6:$C$392, 3, FALSE)</f>
        <v>2</v>
      </c>
      <c r="AN211" s="5">
        <f t="shared" si="48"/>
        <v>3.7413281733903801E-3</v>
      </c>
      <c r="AO211" s="5">
        <f t="shared" si="48"/>
        <v>0</v>
      </c>
      <c r="AP211" s="5">
        <f t="shared" si="48"/>
        <v>0</v>
      </c>
      <c r="AQ211" s="5">
        <f t="shared" si="48"/>
        <v>0</v>
      </c>
      <c r="AR211" s="5">
        <f t="shared" si="44"/>
        <v>0</v>
      </c>
      <c r="AS211" s="5">
        <f t="shared" si="45"/>
        <v>0</v>
      </c>
      <c r="AT211" s="5">
        <f t="shared" si="46"/>
        <v>0</v>
      </c>
      <c r="AU211" s="5">
        <f t="shared" si="43"/>
        <v>0</v>
      </c>
      <c r="AV211" s="5">
        <f t="shared" si="33"/>
        <v>0</v>
      </c>
      <c r="AW211" s="5">
        <f t="shared" si="33"/>
        <v>0</v>
      </c>
      <c r="AX211" s="5">
        <f t="shared" si="33"/>
        <v>0</v>
      </c>
      <c r="AY211" s="5">
        <f t="shared" ref="AY211:BB274" si="49">AF211/AF$383</f>
        <v>0</v>
      </c>
      <c r="AZ211" s="5">
        <f t="shared" si="34"/>
        <v>0</v>
      </c>
      <c r="BA211" s="5">
        <f t="shared" si="34"/>
        <v>0</v>
      </c>
      <c r="BB211" s="5">
        <f t="shared" si="34"/>
        <v>3.672162154383532E-2</v>
      </c>
    </row>
    <row r="212" spans="1:54" hidden="1" x14ac:dyDescent="0.35">
      <c r="A212" s="2" t="s">
        <v>14</v>
      </c>
      <c r="B212" s="1" t="s">
        <v>226</v>
      </c>
      <c r="C212" t="str">
        <f>VLOOKUP(B212, [2]Main!$B$3:$D$376, 2, FALSE)</f>
        <v>Outside of MKCC</v>
      </c>
      <c r="D212" t="s">
        <v>1880</v>
      </c>
      <c r="E212" s="5">
        <v>1.25E-3</v>
      </c>
      <c r="F212" s="5">
        <v>0</v>
      </c>
      <c r="G212" s="5">
        <v>0</v>
      </c>
      <c r="H212" s="5">
        <v>0</v>
      </c>
      <c r="I212" s="5">
        <v>0</v>
      </c>
      <c r="J212" s="5">
        <v>0</v>
      </c>
      <c r="K212" s="5">
        <v>0</v>
      </c>
      <c r="L212" s="5">
        <v>0</v>
      </c>
      <c r="M212" s="5">
        <v>0</v>
      </c>
      <c r="N212" s="5">
        <v>0</v>
      </c>
      <c r="O212" s="5">
        <v>0</v>
      </c>
      <c r="P212" s="5">
        <v>0</v>
      </c>
      <c r="Q212" s="5">
        <v>0</v>
      </c>
      <c r="R212" s="5">
        <v>0</v>
      </c>
      <c r="S212" s="5">
        <v>1.3769999999999999E-2</v>
      </c>
      <c r="U212" s="32">
        <f t="shared" si="47"/>
        <v>5</v>
      </c>
      <c r="V212" s="32">
        <f t="shared" si="35"/>
        <v>0</v>
      </c>
      <c r="W212" s="32">
        <f t="shared" si="35"/>
        <v>0</v>
      </c>
      <c r="X212" s="32">
        <f t="shared" si="35"/>
        <v>0</v>
      </c>
      <c r="Y212" s="32">
        <f t="shared" ref="Y212:AB275" si="50">($AJ212*I212)*100</f>
        <v>0</v>
      </c>
      <c r="Z212" s="32">
        <f t="shared" si="36"/>
        <v>0</v>
      </c>
      <c r="AA212" s="32">
        <f t="shared" si="36"/>
        <v>0</v>
      </c>
      <c r="AB212" s="32">
        <f t="shared" si="36"/>
        <v>0</v>
      </c>
      <c r="AC212" s="32">
        <f t="shared" ref="AC212:AF275" si="51">($AJ212*M212)*100</f>
        <v>0</v>
      </c>
      <c r="AD212" s="32">
        <f t="shared" si="37"/>
        <v>0</v>
      </c>
      <c r="AE212" s="32">
        <f t="shared" si="37"/>
        <v>0</v>
      </c>
      <c r="AF212" s="32">
        <f t="shared" si="37"/>
        <v>0</v>
      </c>
      <c r="AG212" s="32">
        <f t="shared" ref="AG212:AG275" si="52">($AJ212*Q212)*100</f>
        <v>0</v>
      </c>
      <c r="AH212" s="32">
        <f t="shared" si="38"/>
        <v>0</v>
      </c>
      <c r="AI212" s="32">
        <f t="shared" si="38"/>
        <v>55.08</v>
      </c>
      <c r="AJ212" s="32">
        <f>VLOOKUP(B212, '[3]Q09 Top-up'!$A$6:$B$392, 2, FALSE)</f>
        <v>40</v>
      </c>
      <c r="AK212">
        <f>VLOOKUP(B212, '[3]Q09 Top-up'!$A$6:$C$392, 3, FALSE)</f>
        <v>1</v>
      </c>
      <c r="AN212" s="5">
        <f t="shared" si="48"/>
        <v>2.4215716332623817E-3</v>
      </c>
      <c r="AO212" s="5">
        <f t="shared" si="48"/>
        <v>0</v>
      </c>
      <c r="AP212" s="5">
        <f t="shared" si="48"/>
        <v>0</v>
      </c>
      <c r="AQ212" s="5">
        <f t="shared" si="48"/>
        <v>0</v>
      </c>
      <c r="AR212" s="5">
        <f t="shared" si="44"/>
        <v>0</v>
      </c>
      <c r="AS212" s="5">
        <f t="shared" si="45"/>
        <v>0</v>
      </c>
      <c r="AT212" s="5">
        <f t="shared" si="46"/>
        <v>0</v>
      </c>
      <c r="AU212" s="5">
        <f t="shared" si="43"/>
        <v>0</v>
      </c>
      <c r="AV212" s="5">
        <f t="shared" si="43"/>
        <v>0</v>
      </c>
      <c r="AW212" s="5">
        <f t="shared" si="43"/>
        <v>0</v>
      </c>
      <c r="AX212" s="5">
        <f t="shared" si="43"/>
        <v>0</v>
      </c>
      <c r="AY212" s="5">
        <f t="shared" si="49"/>
        <v>0</v>
      </c>
      <c r="AZ212" s="5">
        <f t="shared" si="49"/>
        <v>0</v>
      </c>
      <c r="BA212" s="5">
        <f t="shared" si="49"/>
        <v>0</v>
      </c>
      <c r="BB212" s="5">
        <f t="shared" si="49"/>
        <v>2.3802611528501907E-2</v>
      </c>
    </row>
    <row r="213" spans="1:54" hidden="1" x14ac:dyDescent="0.35">
      <c r="A213" s="2" t="s">
        <v>14</v>
      </c>
      <c r="B213" s="1" t="s">
        <v>227</v>
      </c>
      <c r="C213" t="str">
        <f>VLOOKUP(B213, [2]Main!$B$3:$D$376, 2, FALSE)</f>
        <v>Outside of MKCC</v>
      </c>
      <c r="D213" t="str">
        <f>VLOOKUP(B213, [2]Main!$B$3:$D$376, 3, FALSE)</f>
        <v xml:space="preserve">Bicester </v>
      </c>
      <c r="E213" s="5">
        <v>1.393E-2</v>
      </c>
      <c r="F213" s="5">
        <v>0</v>
      </c>
      <c r="G213" s="5">
        <v>0</v>
      </c>
      <c r="H213" s="5">
        <v>0</v>
      </c>
      <c r="I213" s="5">
        <v>0</v>
      </c>
      <c r="J213" s="5">
        <v>0</v>
      </c>
      <c r="K213" s="5">
        <v>0</v>
      </c>
      <c r="L213" s="5">
        <v>0</v>
      </c>
      <c r="M213" s="5">
        <v>0</v>
      </c>
      <c r="N213" s="5">
        <v>0</v>
      </c>
      <c r="O213" s="5">
        <v>0</v>
      </c>
      <c r="P213" s="5">
        <v>0</v>
      </c>
      <c r="Q213" s="5">
        <v>0</v>
      </c>
      <c r="R213" s="5">
        <v>0</v>
      </c>
      <c r="S213" s="5">
        <v>0.15339</v>
      </c>
      <c r="U213" s="32">
        <f t="shared" si="47"/>
        <v>24.084969999999998</v>
      </c>
      <c r="V213" s="32">
        <f t="shared" ref="V213:V244" si="53">($AJ213*F213)*100</f>
        <v>0</v>
      </c>
      <c r="W213" s="32">
        <f t="shared" ref="W213:W244" si="54">($AJ213*G213)*100</f>
        <v>0</v>
      </c>
      <c r="X213" s="32">
        <f t="shared" ref="X213:X244" si="55">($AJ213*H213)*100</f>
        <v>0</v>
      </c>
      <c r="Y213" s="32">
        <f t="shared" si="50"/>
        <v>0</v>
      </c>
      <c r="Z213" s="32">
        <f t="shared" si="50"/>
        <v>0</v>
      </c>
      <c r="AA213" s="32">
        <f t="shared" si="50"/>
        <v>0</v>
      </c>
      <c r="AB213" s="32">
        <f t="shared" si="50"/>
        <v>0</v>
      </c>
      <c r="AC213" s="32">
        <f t="shared" si="51"/>
        <v>0</v>
      </c>
      <c r="AD213" s="32">
        <f t="shared" si="51"/>
        <v>0</v>
      </c>
      <c r="AE213" s="32">
        <f t="shared" si="51"/>
        <v>0</v>
      </c>
      <c r="AF213" s="32">
        <f t="shared" si="51"/>
        <v>0</v>
      </c>
      <c r="AG213" s="32">
        <f t="shared" si="52"/>
        <v>0</v>
      </c>
      <c r="AH213" s="32">
        <f t="shared" ref="AH213:AI276" si="56">($AJ213*R213)*100</f>
        <v>0</v>
      </c>
      <c r="AI213" s="32">
        <f t="shared" si="56"/>
        <v>265.21130999999997</v>
      </c>
      <c r="AJ213" s="32">
        <f>VLOOKUP(B213, '[3]Q09 Top-up'!$A$6:$B$392, 2, FALSE)</f>
        <v>17.29</v>
      </c>
      <c r="AK213">
        <f>VLOOKUP(B213, '[3]Q09 Top-up'!$A$6:$C$392, 3, FALSE)</f>
        <v>15</v>
      </c>
      <c r="AN213" s="5">
        <f t="shared" si="48"/>
        <v>1.1664696027995093E-2</v>
      </c>
      <c r="AO213" s="5">
        <f t="shared" si="48"/>
        <v>0</v>
      </c>
      <c r="AP213" s="5">
        <f t="shared" si="48"/>
        <v>0</v>
      </c>
      <c r="AQ213" s="5">
        <f t="shared" si="48"/>
        <v>0</v>
      </c>
      <c r="AR213" s="5">
        <f t="shared" si="44"/>
        <v>0</v>
      </c>
      <c r="AS213" s="5">
        <f t="shared" si="45"/>
        <v>0</v>
      </c>
      <c r="AT213" s="5">
        <f t="shared" si="46"/>
        <v>0</v>
      </c>
      <c r="AU213" s="5">
        <f t="shared" si="43"/>
        <v>0</v>
      </c>
      <c r="AV213" s="5">
        <f t="shared" si="43"/>
        <v>0</v>
      </c>
      <c r="AW213" s="5">
        <f t="shared" si="43"/>
        <v>0</v>
      </c>
      <c r="AX213" s="5">
        <f t="shared" si="43"/>
        <v>0</v>
      </c>
      <c r="AY213" s="5">
        <f t="shared" si="49"/>
        <v>0</v>
      </c>
      <c r="AZ213" s="5">
        <f t="shared" si="49"/>
        <v>0</v>
      </c>
      <c r="BA213" s="5">
        <f t="shared" si="49"/>
        <v>0</v>
      </c>
      <c r="BB213" s="5">
        <f t="shared" si="49"/>
        <v>0.11461005419199513</v>
      </c>
    </row>
    <row r="214" spans="1:54" hidden="1" x14ac:dyDescent="0.35">
      <c r="A214" s="2" t="s">
        <v>14</v>
      </c>
      <c r="B214" s="1" t="s">
        <v>228</v>
      </c>
      <c r="C214" t="str">
        <f>VLOOKUP(B214, [2]Main!$B$3:$D$376, 2, FALSE)</f>
        <v>Outside of MKCC</v>
      </c>
      <c r="D214" t="str">
        <f>VLOOKUP(B214, [2]Main!$B$3:$D$376, 3, FALSE)</f>
        <v xml:space="preserve">Bicester </v>
      </c>
      <c r="E214" s="5">
        <v>3.0899999999999999E-3</v>
      </c>
      <c r="F214" s="5">
        <v>0</v>
      </c>
      <c r="G214" s="5">
        <v>0</v>
      </c>
      <c r="H214" s="5">
        <v>0</v>
      </c>
      <c r="I214" s="5">
        <v>0</v>
      </c>
      <c r="J214" s="5">
        <v>0</v>
      </c>
      <c r="K214" s="5">
        <v>0</v>
      </c>
      <c r="L214" s="5">
        <v>0</v>
      </c>
      <c r="M214" s="5">
        <v>0</v>
      </c>
      <c r="N214" s="5">
        <v>0</v>
      </c>
      <c r="O214" s="5">
        <v>0</v>
      </c>
      <c r="P214" s="5">
        <v>0</v>
      </c>
      <c r="Q214" s="5">
        <v>0</v>
      </c>
      <c r="R214" s="5">
        <v>0</v>
      </c>
      <c r="S214" s="5">
        <v>3.3989999999999999E-2</v>
      </c>
      <c r="U214" s="32">
        <f t="shared" si="47"/>
        <v>3.5534999999999997</v>
      </c>
      <c r="V214" s="32">
        <f t="shared" si="53"/>
        <v>0</v>
      </c>
      <c r="W214" s="32">
        <f t="shared" si="54"/>
        <v>0</v>
      </c>
      <c r="X214" s="32">
        <f t="shared" si="55"/>
        <v>0</v>
      </c>
      <c r="Y214" s="32">
        <f t="shared" si="50"/>
        <v>0</v>
      </c>
      <c r="Z214" s="32">
        <f t="shared" si="50"/>
        <v>0</v>
      </c>
      <c r="AA214" s="32">
        <f t="shared" si="50"/>
        <v>0</v>
      </c>
      <c r="AB214" s="32">
        <f t="shared" si="50"/>
        <v>0</v>
      </c>
      <c r="AC214" s="32">
        <f t="shared" si="51"/>
        <v>0</v>
      </c>
      <c r="AD214" s="32">
        <f t="shared" si="51"/>
        <v>0</v>
      </c>
      <c r="AE214" s="32">
        <f t="shared" si="51"/>
        <v>0</v>
      </c>
      <c r="AF214" s="32">
        <f t="shared" si="51"/>
        <v>0</v>
      </c>
      <c r="AG214" s="32">
        <f t="shared" si="52"/>
        <v>0</v>
      </c>
      <c r="AH214" s="32">
        <f t="shared" si="56"/>
        <v>0</v>
      </c>
      <c r="AI214" s="32">
        <f t="shared" si="56"/>
        <v>39.088499999999996</v>
      </c>
      <c r="AJ214" s="32">
        <f>VLOOKUP(B214, '[3]Q09 Top-up'!$A$6:$B$392, 2, FALSE)</f>
        <v>11.5</v>
      </c>
      <c r="AK214">
        <f>VLOOKUP(B214, '[3]Q09 Top-up'!$A$6:$C$392, 3, FALSE)</f>
        <v>2</v>
      </c>
      <c r="AN214" s="5">
        <f t="shared" si="48"/>
        <v>1.7210109597595746E-3</v>
      </c>
      <c r="AO214" s="5">
        <f t="shared" si="48"/>
        <v>0</v>
      </c>
      <c r="AP214" s="5">
        <f t="shared" si="48"/>
        <v>0</v>
      </c>
      <c r="AQ214" s="5">
        <f t="shared" si="48"/>
        <v>0</v>
      </c>
      <c r="AR214" s="5">
        <f t="shared" si="44"/>
        <v>0</v>
      </c>
      <c r="AS214" s="5">
        <f t="shared" si="45"/>
        <v>0</v>
      </c>
      <c r="AT214" s="5">
        <f t="shared" si="46"/>
        <v>0</v>
      </c>
      <c r="AU214" s="5">
        <f t="shared" si="43"/>
        <v>0</v>
      </c>
      <c r="AV214" s="5">
        <f t="shared" si="43"/>
        <v>0</v>
      </c>
      <c r="AW214" s="5">
        <f t="shared" si="43"/>
        <v>0</v>
      </c>
      <c r="AX214" s="5">
        <f t="shared" si="43"/>
        <v>0</v>
      </c>
      <c r="AY214" s="5">
        <f t="shared" si="49"/>
        <v>0</v>
      </c>
      <c r="AZ214" s="5">
        <f t="shared" si="49"/>
        <v>0</v>
      </c>
      <c r="BA214" s="5">
        <f t="shared" si="49"/>
        <v>0</v>
      </c>
      <c r="BB214" s="5">
        <f t="shared" si="49"/>
        <v>1.6891945910164245E-2</v>
      </c>
    </row>
    <row r="215" spans="1:54" hidden="1" x14ac:dyDescent="0.35">
      <c r="A215" s="2" t="s">
        <v>14</v>
      </c>
      <c r="B215" s="1" t="s">
        <v>229</v>
      </c>
      <c r="C215" t="str">
        <f>VLOOKUP(B215, [2]Main!$B$3:$D$376, 2, FALSE)</f>
        <v>Outside of MKCC</v>
      </c>
      <c r="D215" t="str">
        <f>VLOOKUP(B215, [2]Main!$B$3:$D$376, 3, FALSE)</f>
        <v xml:space="preserve">Bicester </v>
      </c>
      <c r="E215" s="5">
        <v>4.2900000000000004E-3</v>
      </c>
      <c r="F215" s="5">
        <v>0</v>
      </c>
      <c r="G215" s="5">
        <v>0</v>
      </c>
      <c r="H215" s="5">
        <v>0</v>
      </c>
      <c r="I215" s="5">
        <v>2.0750000000000001E-2</v>
      </c>
      <c r="J215" s="5">
        <v>0</v>
      </c>
      <c r="K215" s="5">
        <v>0</v>
      </c>
      <c r="L215" s="5">
        <v>0</v>
      </c>
      <c r="M215" s="5">
        <v>0</v>
      </c>
      <c r="N215" s="5">
        <v>0</v>
      </c>
      <c r="O215" s="5">
        <v>0</v>
      </c>
      <c r="P215" s="5">
        <v>0</v>
      </c>
      <c r="Q215" s="5">
        <v>0</v>
      </c>
      <c r="R215" s="5">
        <v>0</v>
      </c>
      <c r="S215" s="5">
        <v>3.4299999999999997E-2</v>
      </c>
      <c r="U215" s="32">
        <f t="shared" si="47"/>
        <v>6.5765700000000011</v>
      </c>
      <c r="V215" s="32">
        <f t="shared" si="53"/>
        <v>0</v>
      </c>
      <c r="W215" s="32">
        <f t="shared" si="54"/>
        <v>0</v>
      </c>
      <c r="X215" s="32">
        <f t="shared" si="55"/>
        <v>0</v>
      </c>
      <c r="Y215" s="32">
        <f t="shared" si="50"/>
        <v>31.809750000000005</v>
      </c>
      <c r="Z215" s="32">
        <f t="shared" si="50"/>
        <v>0</v>
      </c>
      <c r="AA215" s="32">
        <f t="shared" si="50"/>
        <v>0</v>
      </c>
      <c r="AB215" s="32">
        <f t="shared" si="50"/>
        <v>0</v>
      </c>
      <c r="AC215" s="32">
        <f t="shared" si="51"/>
        <v>0</v>
      </c>
      <c r="AD215" s="32">
        <f t="shared" si="51"/>
        <v>0</v>
      </c>
      <c r="AE215" s="32">
        <f t="shared" si="51"/>
        <v>0</v>
      </c>
      <c r="AF215" s="32">
        <f t="shared" si="51"/>
        <v>0</v>
      </c>
      <c r="AG215" s="32">
        <f t="shared" si="52"/>
        <v>0</v>
      </c>
      <c r="AH215" s="32">
        <f t="shared" si="56"/>
        <v>0</v>
      </c>
      <c r="AI215" s="32">
        <f t="shared" si="56"/>
        <v>52.58189999999999</v>
      </c>
      <c r="AJ215" s="32">
        <f>VLOOKUP(B215, '[3]Q09 Top-up'!$A$6:$B$392, 2, FALSE)</f>
        <v>15.33</v>
      </c>
      <c r="AK215">
        <f>VLOOKUP(B215, '[3]Q09 Top-up'!$A$6:$C$392, 3, FALSE)</f>
        <v>3</v>
      </c>
      <c r="AN215" s="5">
        <f t="shared" si="48"/>
        <v>3.1851270712328771E-3</v>
      </c>
      <c r="AO215" s="5">
        <f t="shared" si="48"/>
        <v>0</v>
      </c>
      <c r="AP215" s="5">
        <f t="shared" si="48"/>
        <v>0</v>
      </c>
      <c r="AQ215" s="5">
        <f t="shared" si="48"/>
        <v>0</v>
      </c>
      <c r="AR215" s="5">
        <f t="shared" si="44"/>
        <v>1.4218633950970288E-2</v>
      </c>
      <c r="AS215" s="5">
        <f t="shared" si="45"/>
        <v>0</v>
      </c>
      <c r="AT215" s="5">
        <f t="shared" si="46"/>
        <v>0</v>
      </c>
      <c r="AU215" s="5">
        <f t="shared" si="43"/>
        <v>0</v>
      </c>
      <c r="AV215" s="5">
        <f t="shared" si="43"/>
        <v>0</v>
      </c>
      <c r="AW215" s="5">
        <f t="shared" si="43"/>
        <v>0</v>
      </c>
      <c r="AX215" s="5">
        <f t="shared" si="43"/>
        <v>0</v>
      </c>
      <c r="AY215" s="5">
        <f t="shared" si="49"/>
        <v>0</v>
      </c>
      <c r="AZ215" s="5">
        <f t="shared" si="49"/>
        <v>0</v>
      </c>
      <c r="BA215" s="5">
        <f t="shared" si="49"/>
        <v>0</v>
      </c>
      <c r="BB215" s="5">
        <f t="shared" si="49"/>
        <v>2.2723067159232647E-2</v>
      </c>
    </row>
    <row r="216" spans="1:54" hidden="1" x14ac:dyDescent="0.35">
      <c r="A216" s="2" t="s">
        <v>14</v>
      </c>
      <c r="B216" s="1" t="s">
        <v>230</v>
      </c>
      <c r="C216" t="str">
        <f>VLOOKUP(B216, [2]Main!$B$3:$D$376, 2, FALSE)</f>
        <v>Outside of MKCC</v>
      </c>
      <c r="D216" t="str">
        <f>VLOOKUP(B216, [2]Main!$B$3:$D$376, 3, FALSE)</f>
        <v xml:space="preserve">Bicester </v>
      </c>
      <c r="E216" s="5">
        <v>3.1199999999999999E-3</v>
      </c>
      <c r="F216" s="5">
        <v>0</v>
      </c>
      <c r="G216" s="5">
        <v>0</v>
      </c>
      <c r="H216" s="5">
        <v>0</v>
      </c>
      <c r="I216" s="5">
        <v>0</v>
      </c>
      <c r="J216" s="5">
        <v>0</v>
      </c>
      <c r="K216" s="5">
        <v>0</v>
      </c>
      <c r="L216" s="5">
        <v>0</v>
      </c>
      <c r="M216" s="5">
        <v>0</v>
      </c>
      <c r="N216" s="5">
        <v>0</v>
      </c>
      <c r="O216" s="5">
        <v>0</v>
      </c>
      <c r="P216" s="5">
        <v>0</v>
      </c>
      <c r="Q216" s="5">
        <v>0</v>
      </c>
      <c r="R216" s="5">
        <v>0</v>
      </c>
      <c r="S216" s="5">
        <v>3.4299999999999997E-2</v>
      </c>
      <c r="U216" s="32">
        <f t="shared" si="47"/>
        <v>5.3039999999999994</v>
      </c>
      <c r="V216" s="32">
        <f t="shared" si="53"/>
        <v>0</v>
      </c>
      <c r="W216" s="32">
        <f t="shared" si="54"/>
        <v>0</v>
      </c>
      <c r="X216" s="32">
        <f t="shared" si="55"/>
        <v>0</v>
      </c>
      <c r="Y216" s="32">
        <f t="shared" si="50"/>
        <v>0</v>
      </c>
      <c r="Z216" s="32">
        <f t="shared" si="50"/>
        <v>0</v>
      </c>
      <c r="AA216" s="32">
        <f t="shared" si="50"/>
        <v>0</v>
      </c>
      <c r="AB216" s="32">
        <f t="shared" si="50"/>
        <v>0</v>
      </c>
      <c r="AC216" s="32">
        <f t="shared" si="51"/>
        <v>0</v>
      </c>
      <c r="AD216" s="32">
        <f t="shared" si="51"/>
        <v>0</v>
      </c>
      <c r="AE216" s="32">
        <f t="shared" si="51"/>
        <v>0</v>
      </c>
      <c r="AF216" s="32">
        <f t="shared" si="51"/>
        <v>0</v>
      </c>
      <c r="AG216" s="32">
        <f t="shared" si="52"/>
        <v>0</v>
      </c>
      <c r="AH216" s="32">
        <f t="shared" si="56"/>
        <v>0</v>
      </c>
      <c r="AI216" s="32">
        <f t="shared" si="56"/>
        <v>58.309999999999995</v>
      </c>
      <c r="AJ216" s="32">
        <f>VLOOKUP(B216, '[3]Q09 Top-up'!$A$6:$B$392, 2, FALSE)</f>
        <v>17</v>
      </c>
      <c r="AK216">
        <f>VLOOKUP(B216, '[3]Q09 Top-up'!$A$6:$C$392, 3, FALSE)</f>
        <v>2</v>
      </c>
      <c r="AN216" s="5">
        <f t="shared" si="48"/>
        <v>2.5688031885647343E-3</v>
      </c>
      <c r="AO216" s="5">
        <f t="shared" si="48"/>
        <v>0</v>
      </c>
      <c r="AP216" s="5">
        <f t="shared" si="48"/>
        <v>0</v>
      </c>
      <c r="AQ216" s="5">
        <f t="shared" si="48"/>
        <v>0</v>
      </c>
      <c r="AR216" s="5">
        <f t="shared" si="44"/>
        <v>0</v>
      </c>
      <c r="AS216" s="5">
        <f t="shared" si="45"/>
        <v>0</v>
      </c>
      <c r="AT216" s="5">
        <f t="shared" si="46"/>
        <v>0</v>
      </c>
      <c r="AU216" s="5">
        <f t="shared" si="43"/>
        <v>0</v>
      </c>
      <c r="AV216" s="5">
        <f t="shared" si="43"/>
        <v>0</v>
      </c>
      <c r="AW216" s="5">
        <f t="shared" si="43"/>
        <v>0</v>
      </c>
      <c r="AX216" s="5">
        <f t="shared" si="43"/>
        <v>0</v>
      </c>
      <c r="AY216" s="5">
        <f t="shared" si="49"/>
        <v>0</v>
      </c>
      <c r="AZ216" s="5">
        <f t="shared" si="49"/>
        <v>0</v>
      </c>
      <c r="BA216" s="5">
        <f t="shared" si="49"/>
        <v>0</v>
      </c>
      <c r="BB216" s="5">
        <f t="shared" si="49"/>
        <v>2.5198443686037509E-2</v>
      </c>
    </row>
    <row r="217" spans="1:54" hidden="1" x14ac:dyDescent="0.35">
      <c r="A217" s="2" t="s">
        <v>14</v>
      </c>
      <c r="B217" s="1" t="s">
        <v>231</v>
      </c>
      <c r="C217" t="str">
        <f>VLOOKUP(B217, [2]Main!$B$3:$D$376, 2, FALSE)</f>
        <v>Outside of MKCC</v>
      </c>
      <c r="D217" t="str">
        <f>VLOOKUP(B217, [2]Main!$B$3:$D$376, 3, FALSE)</f>
        <v xml:space="preserve">Bicester </v>
      </c>
      <c r="E217" s="5">
        <v>4.3400000000000001E-3</v>
      </c>
      <c r="F217" s="5">
        <v>0</v>
      </c>
      <c r="G217" s="5">
        <v>0</v>
      </c>
      <c r="H217" s="5">
        <v>0</v>
      </c>
      <c r="I217" s="5">
        <v>0</v>
      </c>
      <c r="J217" s="5">
        <v>0</v>
      </c>
      <c r="K217" s="5">
        <v>0</v>
      </c>
      <c r="L217" s="5">
        <v>0</v>
      </c>
      <c r="M217" s="5">
        <v>0</v>
      </c>
      <c r="N217" s="5">
        <v>0</v>
      </c>
      <c r="O217" s="5">
        <v>0</v>
      </c>
      <c r="P217" s="5">
        <v>0</v>
      </c>
      <c r="Q217" s="5">
        <v>0</v>
      </c>
      <c r="R217" s="5">
        <v>0</v>
      </c>
      <c r="S217" s="5">
        <v>4.7759999999999997E-2</v>
      </c>
      <c r="U217" s="32">
        <f t="shared" si="47"/>
        <v>9.6912199999999995</v>
      </c>
      <c r="V217" s="32">
        <f t="shared" si="53"/>
        <v>0</v>
      </c>
      <c r="W217" s="32">
        <f t="shared" si="54"/>
        <v>0</v>
      </c>
      <c r="X217" s="32">
        <f t="shared" si="55"/>
        <v>0</v>
      </c>
      <c r="Y217" s="32">
        <f t="shared" si="50"/>
        <v>0</v>
      </c>
      <c r="Z217" s="32">
        <f t="shared" si="50"/>
        <v>0</v>
      </c>
      <c r="AA217" s="32">
        <f t="shared" si="50"/>
        <v>0</v>
      </c>
      <c r="AB217" s="32">
        <f t="shared" si="50"/>
        <v>0</v>
      </c>
      <c r="AC217" s="32">
        <f t="shared" si="51"/>
        <v>0</v>
      </c>
      <c r="AD217" s="32">
        <f t="shared" si="51"/>
        <v>0</v>
      </c>
      <c r="AE217" s="32">
        <f t="shared" si="51"/>
        <v>0</v>
      </c>
      <c r="AF217" s="32">
        <f t="shared" si="51"/>
        <v>0</v>
      </c>
      <c r="AG217" s="32">
        <f t="shared" si="52"/>
        <v>0</v>
      </c>
      <c r="AH217" s="32">
        <f t="shared" si="56"/>
        <v>0</v>
      </c>
      <c r="AI217" s="32">
        <f t="shared" si="56"/>
        <v>106.64807999999999</v>
      </c>
      <c r="AJ217" s="32">
        <f>VLOOKUP(B217, '[3]Q09 Top-up'!$A$6:$B$392, 2, FALSE)</f>
        <v>22.33</v>
      </c>
      <c r="AK217">
        <f>VLOOKUP(B217, '[3]Q09 Top-up'!$A$6:$C$392, 3, FALSE)</f>
        <v>3</v>
      </c>
      <c r="AN217" s="5">
        <f t="shared" si="48"/>
        <v>4.6935966887410117E-3</v>
      </c>
      <c r="AO217" s="5">
        <f t="shared" si="48"/>
        <v>0</v>
      </c>
      <c r="AP217" s="5">
        <f t="shared" si="48"/>
        <v>0</v>
      </c>
      <c r="AQ217" s="5">
        <f t="shared" si="48"/>
        <v>0</v>
      </c>
      <c r="AR217" s="5">
        <f t="shared" si="44"/>
        <v>0</v>
      </c>
      <c r="AS217" s="5">
        <f t="shared" si="45"/>
        <v>0</v>
      </c>
      <c r="AT217" s="5">
        <f t="shared" si="46"/>
        <v>0</v>
      </c>
      <c r="AU217" s="5">
        <f t="shared" si="43"/>
        <v>0</v>
      </c>
      <c r="AV217" s="5">
        <f t="shared" si="43"/>
        <v>0</v>
      </c>
      <c r="AW217" s="5">
        <f t="shared" si="43"/>
        <v>0</v>
      </c>
      <c r="AX217" s="5">
        <f t="shared" si="43"/>
        <v>0</v>
      </c>
      <c r="AY217" s="5">
        <f t="shared" si="49"/>
        <v>0</v>
      </c>
      <c r="AZ217" s="5">
        <f t="shared" si="49"/>
        <v>0</v>
      </c>
      <c r="BA217" s="5">
        <f t="shared" si="49"/>
        <v>0</v>
      </c>
      <c r="BB217" s="5">
        <f t="shared" si="49"/>
        <v>4.6087560248739896E-2</v>
      </c>
    </row>
    <row r="218" spans="1:54" hidden="1" x14ac:dyDescent="0.35">
      <c r="A218" s="2" t="s">
        <v>14</v>
      </c>
      <c r="B218" s="1" t="s">
        <v>232</v>
      </c>
      <c r="C218" t="str">
        <f>VLOOKUP(B218, [2]Main!$B$3:$D$376, 2, FALSE)</f>
        <v>Outside of MKCC</v>
      </c>
      <c r="D218" t="str">
        <f>VLOOKUP(B218, [2]Main!$B$3:$D$376, 3, FALSE)</f>
        <v xml:space="preserve">Bicester </v>
      </c>
      <c r="E218" s="5">
        <v>6.3499999999999997E-3</v>
      </c>
      <c r="F218" s="5">
        <v>0</v>
      </c>
      <c r="G218" s="5">
        <v>0</v>
      </c>
      <c r="H218" s="5">
        <v>0</v>
      </c>
      <c r="I218" s="5">
        <v>0</v>
      </c>
      <c r="J218" s="5">
        <v>0</v>
      </c>
      <c r="K218" s="5">
        <v>0</v>
      </c>
      <c r="L218" s="5">
        <v>0</v>
      </c>
      <c r="M218" s="5">
        <v>0</v>
      </c>
      <c r="N218" s="5">
        <v>0</v>
      </c>
      <c r="O218" s="5">
        <v>0</v>
      </c>
      <c r="P218" s="5">
        <v>0</v>
      </c>
      <c r="Q218" s="5">
        <v>0</v>
      </c>
      <c r="R218" s="5">
        <v>0</v>
      </c>
      <c r="S218" s="5">
        <v>6.991E-2</v>
      </c>
      <c r="U218" s="32">
        <f t="shared" si="47"/>
        <v>22.225000000000001</v>
      </c>
      <c r="V218" s="32">
        <f t="shared" si="53"/>
        <v>0</v>
      </c>
      <c r="W218" s="32">
        <f t="shared" si="54"/>
        <v>0</v>
      </c>
      <c r="X218" s="32">
        <f t="shared" si="55"/>
        <v>0</v>
      </c>
      <c r="Y218" s="32">
        <f t="shared" si="50"/>
        <v>0</v>
      </c>
      <c r="Z218" s="32">
        <f t="shared" si="50"/>
        <v>0</v>
      </c>
      <c r="AA218" s="32">
        <f t="shared" si="50"/>
        <v>0</v>
      </c>
      <c r="AB218" s="32">
        <f t="shared" si="50"/>
        <v>0</v>
      </c>
      <c r="AC218" s="32">
        <f t="shared" si="51"/>
        <v>0</v>
      </c>
      <c r="AD218" s="32">
        <f t="shared" si="51"/>
        <v>0</v>
      </c>
      <c r="AE218" s="32">
        <f t="shared" si="51"/>
        <v>0</v>
      </c>
      <c r="AF218" s="32">
        <f t="shared" si="51"/>
        <v>0</v>
      </c>
      <c r="AG218" s="32">
        <f t="shared" si="52"/>
        <v>0</v>
      </c>
      <c r="AH218" s="32">
        <f t="shared" si="56"/>
        <v>0</v>
      </c>
      <c r="AI218" s="32">
        <f t="shared" si="56"/>
        <v>244.685</v>
      </c>
      <c r="AJ218" s="32">
        <f>VLOOKUP(B218, '[3]Q09 Top-up'!$A$6:$B$392, 2, FALSE)</f>
        <v>35</v>
      </c>
      <c r="AK218">
        <f>VLOOKUP(B218, '[3]Q09 Top-up'!$A$6:$C$392, 3, FALSE)</f>
        <v>4</v>
      </c>
      <c r="AN218" s="5">
        <f t="shared" si="48"/>
        <v>1.0763885909851289E-2</v>
      </c>
      <c r="AO218" s="5">
        <f t="shared" si="48"/>
        <v>0</v>
      </c>
      <c r="AP218" s="5">
        <f t="shared" si="48"/>
        <v>0</v>
      </c>
      <c r="AQ218" s="5">
        <f t="shared" si="48"/>
        <v>0</v>
      </c>
      <c r="AR218" s="5">
        <f t="shared" si="44"/>
        <v>0</v>
      </c>
      <c r="AS218" s="5">
        <f t="shared" si="45"/>
        <v>0</v>
      </c>
      <c r="AT218" s="5">
        <f t="shared" si="46"/>
        <v>0</v>
      </c>
      <c r="AU218" s="5">
        <f t="shared" si="43"/>
        <v>0</v>
      </c>
      <c r="AV218" s="5">
        <f t="shared" si="43"/>
        <v>0</v>
      </c>
      <c r="AW218" s="5">
        <f t="shared" si="43"/>
        <v>0</v>
      </c>
      <c r="AX218" s="5">
        <f t="shared" si="43"/>
        <v>0</v>
      </c>
      <c r="AY218" s="5">
        <f t="shared" si="49"/>
        <v>0</v>
      </c>
      <c r="AZ218" s="5">
        <f t="shared" si="49"/>
        <v>0</v>
      </c>
      <c r="BA218" s="5">
        <f t="shared" si="49"/>
        <v>0</v>
      </c>
      <c r="BB218" s="5">
        <f t="shared" si="49"/>
        <v>0.10573968776055717</v>
      </c>
    </row>
    <row r="219" spans="1:54" hidden="1" x14ac:dyDescent="0.35">
      <c r="A219" s="2" t="s">
        <v>233</v>
      </c>
      <c r="B219" s="1" t="s">
        <v>234</v>
      </c>
      <c r="C219" t="str">
        <f>VLOOKUP(B219, [2]Main!$B$3:$D$376, 2, FALSE)</f>
        <v>Outside of MKCC</v>
      </c>
      <c r="D219" t="str">
        <f>VLOOKUP(B219, [2]Main!$B$3:$D$376, 3, FALSE)</f>
        <v xml:space="preserve">Dunstable </v>
      </c>
      <c r="E219" s="5">
        <v>0</v>
      </c>
      <c r="F219" s="5">
        <v>0</v>
      </c>
      <c r="G219" s="5">
        <v>0</v>
      </c>
      <c r="H219" s="5">
        <v>0</v>
      </c>
      <c r="I219" s="5">
        <v>0</v>
      </c>
      <c r="J219" s="5">
        <v>0</v>
      </c>
      <c r="K219" s="5">
        <v>0</v>
      </c>
      <c r="L219" s="5">
        <v>0</v>
      </c>
      <c r="M219" s="5">
        <v>0</v>
      </c>
      <c r="N219" s="5">
        <v>0</v>
      </c>
      <c r="O219" s="5">
        <v>0</v>
      </c>
      <c r="P219" s="5">
        <v>0</v>
      </c>
      <c r="Q219" s="5">
        <v>0</v>
      </c>
      <c r="R219" s="5">
        <v>0</v>
      </c>
      <c r="S219" s="5">
        <v>0</v>
      </c>
      <c r="U219" s="32">
        <f t="shared" si="47"/>
        <v>0</v>
      </c>
      <c r="V219" s="32">
        <f t="shared" si="53"/>
        <v>0</v>
      </c>
      <c r="W219" s="32">
        <f t="shared" si="54"/>
        <v>0</v>
      </c>
      <c r="X219" s="32">
        <f t="shared" si="55"/>
        <v>0</v>
      </c>
      <c r="Y219" s="32">
        <f t="shared" si="50"/>
        <v>0</v>
      </c>
      <c r="Z219" s="32">
        <f t="shared" si="50"/>
        <v>0</v>
      </c>
      <c r="AA219" s="32">
        <f t="shared" si="50"/>
        <v>0</v>
      </c>
      <c r="AB219" s="32">
        <f t="shared" si="50"/>
        <v>0</v>
      </c>
      <c r="AC219" s="32">
        <f t="shared" si="51"/>
        <v>0</v>
      </c>
      <c r="AD219" s="32">
        <f t="shared" si="51"/>
        <v>0</v>
      </c>
      <c r="AE219" s="32">
        <f t="shared" si="51"/>
        <v>0</v>
      </c>
      <c r="AF219" s="32">
        <f t="shared" si="51"/>
        <v>0</v>
      </c>
      <c r="AG219" s="32">
        <f t="shared" si="52"/>
        <v>0</v>
      </c>
      <c r="AH219" s="32">
        <f t="shared" si="56"/>
        <v>0</v>
      </c>
      <c r="AI219" s="32">
        <f t="shared" si="56"/>
        <v>0</v>
      </c>
      <c r="AJ219" s="32">
        <f>VLOOKUP(B219, '[3]Q09 Top-up'!$A$6:$B$392, 2, FALSE)</f>
        <v>0</v>
      </c>
      <c r="AK219">
        <f>VLOOKUP(B219, '[3]Q09 Top-up'!$A$6:$C$392, 3, FALSE)</f>
        <v>0</v>
      </c>
      <c r="AN219" s="5">
        <f t="shared" si="48"/>
        <v>0</v>
      </c>
      <c r="AO219" s="5">
        <f t="shared" si="48"/>
        <v>0</v>
      </c>
      <c r="AP219" s="5">
        <f t="shared" si="48"/>
        <v>0</v>
      </c>
      <c r="AQ219" s="5">
        <f t="shared" si="48"/>
        <v>0</v>
      </c>
      <c r="AR219" s="5">
        <f t="shared" si="44"/>
        <v>0</v>
      </c>
      <c r="AS219" s="5">
        <f t="shared" si="45"/>
        <v>0</v>
      </c>
      <c r="AT219" s="5">
        <f t="shared" si="46"/>
        <v>0</v>
      </c>
      <c r="AU219" s="5">
        <f t="shared" si="43"/>
        <v>0</v>
      </c>
      <c r="AV219" s="5">
        <f t="shared" si="43"/>
        <v>0</v>
      </c>
      <c r="AW219" s="5">
        <f t="shared" si="43"/>
        <v>0</v>
      </c>
      <c r="AX219" s="5">
        <f t="shared" si="43"/>
        <v>0</v>
      </c>
      <c r="AY219" s="5">
        <f t="shared" si="49"/>
        <v>0</v>
      </c>
      <c r="AZ219" s="5">
        <f t="shared" si="49"/>
        <v>0</v>
      </c>
      <c r="BA219" s="5">
        <f t="shared" si="49"/>
        <v>0</v>
      </c>
      <c r="BB219" s="5">
        <f t="shared" si="49"/>
        <v>0</v>
      </c>
    </row>
    <row r="220" spans="1:54" hidden="1" x14ac:dyDescent="0.35">
      <c r="A220" s="2" t="s">
        <v>233</v>
      </c>
      <c r="B220" s="1" t="s">
        <v>235</v>
      </c>
      <c r="C220" t="str">
        <f>VLOOKUP(B220, [2]Main!$B$3:$D$376, 2, FALSE)</f>
        <v>Outside of MKCC</v>
      </c>
      <c r="D220" t="str">
        <f>VLOOKUP(B220, [2]Main!$B$3:$D$376, 3, FALSE)</f>
        <v>Bedford</v>
      </c>
      <c r="E220" s="5">
        <v>5.9000000000000003E-4</v>
      </c>
      <c r="F220" s="5">
        <v>0</v>
      </c>
      <c r="G220" s="5">
        <v>0</v>
      </c>
      <c r="H220" s="5">
        <v>0</v>
      </c>
      <c r="I220" s="5">
        <v>0</v>
      </c>
      <c r="J220" s="5">
        <v>0</v>
      </c>
      <c r="K220" s="5">
        <v>0</v>
      </c>
      <c r="L220" s="5">
        <v>0</v>
      </c>
      <c r="M220" s="5">
        <v>0</v>
      </c>
      <c r="N220" s="5">
        <v>0</v>
      </c>
      <c r="O220" s="5">
        <v>0</v>
      </c>
      <c r="P220" s="5">
        <v>7.26E-3</v>
      </c>
      <c r="Q220" s="5">
        <v>0</v>
      </c>
      <c r="R220" s="5">
        <v>0</v>
      </c>
      <c r="S220" s="5">
        <v>0</v>
      </c>
      <c r="U220" s="32">
        <f t="shared" si="47"/>
        <v>2.3600000000000003</v>
      </c>
      <c r="V220" s="32">
        <f t="shared" si="53"/>
        <v>0</v>
      </c>
      <c r="W220" s="32">
        <f t="shared" si="54"/>
        <v>0</v>
      </c>
      <c r="X220" s="32">
        <f t="shared" si="55"/>
        <v>0</v>
      </c>
      <c r="Y220" s="32">
        <f t="shared" si="50"/>
        <v>0</v>
      </c>
      <c r="Z220" s="32">
        <f t="shared" si="50"/>
        <v>0</v>
      </c>
      <c r="AA220" s="32">
        <f t="shared" si="50"/>
        <v>0</v>
      </c>
      <c r="AB220" s="32">
        <f t="shared" si="50"/>
        <v>0</v>
      </c>
      <c r="AC220" s="32">
        <f t="shared" si="51"/>
        <v>0</v>
      </c>
      <c r="AD220" s="32">
        <f t="shared" si="51"/>
        <v>0</v>
      </c>
      <c r="AE220" s="32">
        <f t="shared" si="51"/>
        <v>0</v>
      </c>
      <c r="AF220" s="32">
        <f t="shared" si="51"/>
        <v>29.04</v>
      </c>
      <c r="AG220" s="32">
        <f t="shared" si="52"/>
        <v>0</v>
      </c>
      <c r="AH220" s="32">
        <f t="shared" si="56"/>
        <v>0</v>
      </c>
      <c r="AI220" s="32">
        <f t="shared" si="56"/>
        <v>0</v>
      </c>
      <c r="AJ220" s="32">
        <f>VLOOKUP(B220, '[3]Q09 Top-up'!$A$6:$B$392, 2, FALSE)</f>
        <v>40</v>
      </c>
      <c r="AK220">
        <f>VLOOKUP(B220, '[3]Q09 Top-up'!$A$6:$C$392, 3, FALSE)</f>
        <v>1</v>
      </c>
      <c r="AN220" s="5">
        <f t="shared" si="48"/>
        <v>1.1429818108998444E-3</v>
      </c>
      <c r="AO220" s="5">
        <f t="shared" si="48"/>
        <v>0</v>
      </c>
      <c r="AP220" s="5">
        <f t="shared" si="48"/>
        <v>0</v>
      </c>
      <c r="AQ220" s="5">
        <f t="shared" si="48"/>
        <v>0</v>
      </c>
      <c r="AR220" s="5">
        <f t="shared" si="44"/>
        <v>0</v>
      </c>
      <c r="AS220" s="5">
        <f t="shared" si="45"/>
        <v>0</v>
      </c>
      <c r="AT220" s="5">
        <f t="shared" si="46"/>
        <v>0</v>
      </c>
      <c r="AU220" s="5">
        <f t="shared" si="43"/>
        <v>0</v>
      </c>
      <c r="AV220" s="5">
        <f t="shared" si="43"/>
        <v>0</v>
      </c>
      <c r="AW220" s="5">
        <f t="shared" si="43"/>
        <v>0</v>
      </c>
      <c r="AX220" s="5">
        <f t="shared" si="43"/>
        <v>0</v>
      </c>
      <c r="AY220" s="5">
        <f t="shared" si="49"/>
        <v>1.4328801947578261E-2</v>
      </c>
      <c r="AZ220" s="5">
        <f t="shared" si="49"/>
        <v>0</v>
      </c>
      <c r="BA220" s="5">
        <f t="shared" si="49"/>
        <v>0</v>
      </c>
      <c r="BB220" s="5">
        <f t="shared" si="49"/>
        <v>0</v>
      </c>
    </row>
    <row r="221" spans="1:54" hidden="1" x14ac:dyDescent="0.35">
      <c r="A221" s="2" t="s">
        <v>233</v>
      </c>
      <c r="B221" s="1" t="s">
        <v>236</v>
      </c>
      <c r="C221" t="str">
        <f>VLOOKUP(B221, [2]Main!$B$3:$D$376, 2, FALSE)</f>
        <v>Outside of MKCC</v>
      </c>
      <c r="D221" t="s">
        <v>1880</v>
      </c>
      <c r="E221" s="5">
        <v>0</v>
      </c>
      <c r="F221" s="5">
        <v>0</v>
      </c>
      <c r="G221" s="5">
        <v>0</v>
      </c>
      <c r="H221" s="5">
        <v>0</v>
      </c>
      <c r="I221" s="5">
        <v>0</v>
      </c>
      <c r="J221" s="5">
        <v>0</v>
      </c>
      <c r="K221" s="5">
        <v>0</v>
      </c>
      <c r="L221" s="5">
        <v>0</v>
      </c>
      <c r="M221" s="5">
        <v>0</v>
      </c>
      <c r="N221" s="5">
        <v>0</v>
      </c>
      <c r="O221" s="5">
        <v>0</v>
      </c>
      <c r="P221" s="5">
        <v>0</v>
      </c>
      <c r="Q221" s="5">
        <v>0</v>
      </c>
      <c r="R221" s="5">
        <v>0</v>
      </c>
      <c r="S221" s="5">
        <v>0</v>
      </c>
      <c r="U221" s="32">
        <f t="shared" si="47"/>
        <v>0</v>
      </c>
      <c r="V221" s="32">
        <f t="shared" si="53"/>
        <v>0</v>
      </c>
      <c r="W221" s="32">
        <f t="shared" si="54"/>
        <v>0</v>
      </c>
      <c r="X221" s="32">
        <f t="shared" si="55"/>
        <v>0</v>
      </c>
      <c r="Y221" s="32">
        <f t="shared" si="50"/>
        <v>0</v>
      </c>
      <c r="Z221" s="32">
        <f t="shared" si="50"/>
        <v>0</v>
      </c>
      <c r="AA221" s="32">
        <f t="shared" si="50"/>
        <v>0</v>
      </c>
      <c r="AB221" s="32">
        <f t="shared" si="50"/>
        <v>0</v>
      </c>
      <c r="AC221" s="32">
        <f t="shared" si="51"/>
        <v>0</v>
      </c>
      <c r="AD221" s="32">
        <f t="shared" si="51"/>
        <v>0</v>
      </c>
      <c r="AE221" s="32">
        <f t="shared" si="51"/>
        <v>0</v>
      </c>
      <c r="AF221" s="32">
        <f t="shared" si="51"/>
        <v>0</v>
      </c>
      <c r="AG221" s="32">
        <f t="shared" si="52"/>
        <v>0</v>
      </c>
      <c r="AH221" s="32">
        <f t="shared" si="56"/>
        <v>0</v>
      </c>
      <c r="AI221" s="32">
        <f t="shared" si="56"/>
        <v>0</v>
      </c>
      <c r="AJ221" s="32">
        <f>VLOOKUP(B221, '[3]Q09 Top-up'!$A$6:$B$392, 2, FALSE)</f>
        <v>0</v>
      </c>
      <c r="AK221">
        <f>VLOOKUP(B221, '[3]Q09 Top-up'!$A$6:$C$392, 3, FALSE)</f>
        <v>0</v>
      </c>
      <c r="AN221" s="5">
        <f t="shared" si="48"/>
        <v>0</v>
      </c>
      <c r="AO221" s="5">
        <f t="shared" si="48"/>
        <v>0</v>
      </c>
      <c r="AP221" s="5">
        <f t="shared" si="48"/>
        <v>0</v>
      </c>
      <c r="AQ221" s="5">
        <f t="shared" si="48"/>
        <v>0</v>
      </c>
      <c r="AR221" s="5">
        <f t="shared" si="44"/>
        <v>0</v>
      </c>
      <c r="AS221" s="5">
        <f t="shared" si="45"/>
        <v>0</v>
      </c>
      <c r="AT221" s="5">
        <f t="shared" si="46"/>
        <v>0</v>
      </c>
      <c r="AU221" s="5">
        <f t="shared" si="43"/>
        <v>0</v>
      </c>
      <c r="AV221" s="5">
        <f t="shared" si="43"/>
        <v>0</v>
      </c>
      <c r="AW221" s="5">
        <f t="shared" si="43"/>
        <v>0</v>
      </c>
      <c r="AX221" s="5">
        <f t="shared" si="43"/>
        <v>0</v>
      </c>
      <c r="AY221" s="5">
        <f t="shared" si="49"/>
        <v>0</v>
      </c>
      <c r="AZ221" s="5">
        <f t="shared" si="49"/>
        <v>0</v>
      </c>
      <c r="BA221" s="5">
        <f t="shared" si="49"/>
        <v>0</v>
      </c>
      <c r="BB221" s="5">
        <f t="shared" si="49"/>
        <v>0</v>
      </c>
    </row>
    <row r="222" spans="1:54" hidden="1" x14ac:dyDescent="0.35">
      <c r="A222" s="2" t="s">
        <v>233</v>
      </c>
      <c r="B222" s="1" t="s">
        <v>237</v>
      </c>
      <c r="C222" t="str">
        <f>VLOOKUP(B222, [2]Main!$B$3:$D$376, 2, FALSE)</f>
        <v>Outside of MKCC</v>
      </c>
      <c r="D222" t="s">
        <v>1880</v>
      </c>
      <c r="E222" s="5">
        <v>0</v>
      </c>
      <c r="F222" s="5">
        <v>0</v>
      </c>
      <c r="G222" s="5">
        <v>0</v>
      </c>
      <c r="H222" s="5">
        <v>0</v>
      </c>
      <c r="I222" s="5">
        <v>0</v>
      </c>
      <c r="J222" s="5">
        <v>0</v>
      </c>
      <c r="K222" s="5">
        <v>0</v>
      </c>
      <c r="L222" s="5">
        <v>0</v>
      </c>
      <c r="M222" s="5">
        <v>0</v>
      </c>
      <c r="N222" s="5">
        <v>0</v>
      </c>
      <c r="O222" s="5">
        <v>0</v>
      </c>
      <c r="P222" s="5">
        <v>0</v>
      </c>
      <c r="Q222" s="5">
        <v>0</v>
      </c>
      <c r="R222" s="5">
        <v>0</v>
      </c>
      <c r="S222" s="5">
        <v>0</v>
      </c>
      <c r="U222" s="32">
        <f t="shared" si="47"/>
        <v>0</v>
      </c>
      <c r="V222" s="32">
        <f t="shared" si="53"/>
        <v>0</v>
      </c>
      <c r="W222" s="32">
        <f t="shared" si="54"/>
        <v>0</v>
      </c>
      <c r="X222" s="32">
        <f t="shared" si="55"/>
        <v>0</v>
      </c>
      <c r="Y222" s="32">
        <f t="shared" si="50"/>
        <v>0</v>
      </c>
      <c r="Z222" s="32">
        <f t="shared" si="50"/>
        <v>0</v>
      </c>
      <c r="AA222" s="32">
        <f t="shared" si="50"/>
        <v>0</v>
      </c>
      <c r="AB222" s="32">
        <f t="shared" si="50"/>
        <v>0</v>
      </c>
      <c r="AC222" s="32">
        <f t="shared" si="51"/>
        <v>0</v>
      </c>
      <c r="AD222" s="32">
        <f t="shared" si="51"/>
        <v>0</v>
      </c>
      <c r="AE222" s="32">
        <f t="shared" si="51"/>
        <v>0</v>
      </c>
      <c r="AF222" s="32">
        <f t="shared" si="51"/>
        <v>0</v>
      </c>
      <c r="AG222" s="32">
        <f t="shared" si="52"/>
        <v>0</v>
      </c>
      <c r="AH222" s="32">
        <f t="shared" si="56"/>
        <v>0</v>
      </c>
      <c r="AI222" s="32">
        <f t="shared" si="56"/>
        <v>0</v>
      </c>
      <c r="AJ222" s="32">
        <f>VLOOKUP(B222, '[3]Q09 Top-up'!$A$6:$B$392, 2, FALSE)</f>
        <v>0</v>
      </c>
      <c r="AK222">
        <f>VLOOKUP(B222, '[3]Q09 Top-up'!$A$6:$C$392, 3, FALSE)</f>
        <v>0</v>
      </c>
      <c r="AN222" s="5">
        <f t="shared" si="48"/>
        <v>0</v>
      </c>
      <c r="AO222" s="5">
        <f t="shared" si="48"/>
        <v>0</v>
      </c>
      <c r="AP222" s="5">
        <f t="shared" si="48"/>
        <v>0</v>
      </c>
      <c r="AQ222" s="5">
        <f t="shared" si="48"/>
        <v>0</v>
      </c>
      <c r="AR222" s="5">
        <f t="shared" si="44"/>
        <v>0</v>
      </c>
      <c r="AS222" s="5">
        <f t="shared" si="45"/>
        <v>0</v>
      </c>
      <c r="AT222" s="5">
        <f t="shared" si="46"/>
        <v>0</v>
      </c>
      <c r="AU222" s="5">
        <f t="shared" si="43"/>
        <v>0</v>
      </c>
      <c r="AV222" s="5">
        <f t="shared" si="43"/>
        <v>0</v>
      </c>
      <c r="AW222" s="5">
        <f t="shared" si="43"/>
        <v>0</v>
      </c>
      <c r="AX222" s="5">
        <f t="shared" si="43"/>
        <v>0</v>
      </c>
      <c r="AY222" s="5">
        <f t="shared" si="49"/>
        <v>0</v>
      </c>
      <c r="AZ222" s="5">
        <f t="shared" si="49"/>
        <v>0</v>
      </c>
      <c r="BA222" s="5">
        <f t="shared" si="49"/>
        <v>0</v>
      </c>
      <c r="BB222" s="5">
        <f t="shared" si="49"/>
        <v>0</v>
      </c>
    </row>
    <row r="223" spans="1:54" hidden="1" x14ac:dyDescent="0.35">
      <c r="A223" s="2" t="s">
        <v>233</v>
      </c>
      <c r="B223" s="1" t="s">
        <v>238</v>
      </c>
      <c r="C223" t="str">
        <f>VLOOKUP(B223, [2]Main!$B$3:$D$376, 2, FALSE)</f>
        <v>Outside of MKCC</v>
      </c>
      <c r="D223" t="str">
        <f>VLOOKUP(B223, [2]Main!$B$3:$D$376, 3, FALSE)</f>
        <v>Northampton</v>
      </c>
      <c r="E223" s="5">
        <v>5.5999999999999995E-4</v>
      </c>
      <c r="F223" s="5">
        <v>0</v>
      </c>
      <c r="G223" s="5">
        <v>0</v>
      </c>
      <c r="H223" s="5">
        <v>0</v>
      </c>
      <c r="I223" s="5">
        <v>0</v>
      </c>
      <c r="J223" s="5">
        <v>0</v>
      </c>
      <c r="K223" s="5">
        <v>0</v>
      </c>
      <c r="L223" s="5">
        <v>0</v>
      </c>
      <c r="M223" s="5">
        <v>5.45E-3</v>
      </c>
      <c r="N223" s="5">
        <v>0</v>
      </c>
      <c r="O223" s="5">
        <v>0</v>
      </c>
      <c r="P223" s="5">
        <v>0</v>
      </c>
      <c r="Q223" s="5">
        <v>0</v>
      </c>
      <c r="R223" s="5">
        <v>0</v>
      </c>
      <c r="S223" s="5">
        <v>0</v>
      </c>
      <c r="U223" s="32">
        <f t="shared" si="47"/>
        <v>1.68</v>
      </c>
      <c r="V223" s="32">
        <f t="shared" si="53"/>
        <v>0</v>
      </c>
      <c r="W223" s="32">
        <f t="shared" si="54"/>
        <v>0</v>
      </c>
      <c r="X223" s="32">
        <f t="shared" si="55"/>
        <v>0</v>
      </c>
      <c r="Y223" s="32">
        <f t="shared" si="50"/>
        <v>0</v>
      </c>
      <c r="Z223" s="32">
        <f t="shared" si="50"/>
        <v>0</v>
      </c>
      <c r="AA223" s="32">
        <f t="shared" si="50"/>
        <v>0</v>
      </c>
      <c r="AB223" s="32">
        <f t="shared" si="50"/>
        <v>0</v>
      </c>
      <c r="AC223" s="32">
        <f t="shared" si="51"/>
        <v>16.350000000000001</v>
      </c>
      <c r="AD223" s="32">
        <f t="shared" si="51"/>
        <v>0</v>
      </c>
      <c r="AE223" s="32">
        <f t="shared" si="51"/>
        <v>0</v>
      </c>
      <c r="AF223" s="32">
        <f t="shared" si="51"/>
        <v>0</v>
      </c>
      <c r="AG223" s="32">
        <f t="shared" si="52"/>
        <v>0</v>
      </c>
      <c r="AH223" s="32">
        <f t="shared" si="56"/>
        <v>0</v>
      </c>
      <c r="AI223" s="32">
        <f t="shared" si="56"/>
        <v>0</v>
      </c>
      <c r="AJ223" s="32">
        <f>VLOOKUP(B223, '[3]Q09 Top-up'!$A$6:$B$392, 2, FALSE)</f>
        <v>30</v>
      </c>
      <c r="AK223">
        <f>VLOOKUP(B223, '[3]Q09 Top-up'!$A$6:$C$392, 3, FALSE)</f>
        <v>1</v>
      </c>
      <c r="AN223" s="5">
        <f t="shared" si="48"/>
        <v>8.1364806877616026E-4</v>
      </c>
      <c r="AO223" s="5">
        <f t="shared" si="48"/>
        <v>0</v>
      </c>
      <c r="AP223" s="5">
        <f t="shared" si="48"/>
        <v>0</v>
      </c>
      <c r="AQ223" s="5">
        <f t="shared" si="48"/>
        <v>0</v>
      </c>
      <c r="AR223" s="5">
        <f t="shared" si="44"/>
        <v>0</v>
      </c>
      <c r="AS223" s="5">
        <f t="shared" si="45"/>
        <v>0</v>
      </c>
      <c r="AT223" s="5">
        <f t="shared" si="46"/>
        <v>0</v>
      </c>
      <c r="AU223" s="5">
        <f t="shared" si="43"/>
        <v>0</v>
      </c>
      <c r="AV223" s="5">
        <f t="shared" si="43"/>
        <v>7.0552595762688785E-3</v>
      </c>
      <c r="AW223" s="5">
        <f t="shared" si="43"/>
        <v>0</v>
      </c>
      <c r="AX223" s="5">
        <f t="shared" si="43"/>
        <v>0</v>
      </c>
      <c r="AY223" s="5">
        <f t="shared" si="49"/>
        <v>0</v>
      </c>
      <c r="AZ223" s="5">
        <f t="shared" si="49"/>
        <v>0</v>
      </c>
      <c r="BA223" s="5">
        <f t="shared" si="49"/>
        <v>0</v>
      </c>
      <c r="BB223" s="5">
        <f t="shared" si="49"/>
        <v>0</v>
      </c>
    </row>
    <row r="224" spans="1:54" hidden="1" x14ac:dyDescent="0.35">
      <c r="A224" s="2" t="s">
        <v>233</v>
      </c>
      <c r="B224" s="1" t="s">
        <v>239</v>
      </c>
      <c r="C224" t="str">
        <f>VLOOKUP(B224, [2]Main!$B$3:$D$376, 2, FALSE)</f>
        <v>Outside of MKCC</v>
      </c>
      <c r="D224" t="s">
        <v>1880</v>
      </c>
      <c r="E224" s="5">
        <v>0</v>
      </c>
      <c r="F224" s="5">
        <v>0</v>
      </c>
      <c r="G224" s="5">
        <v>0</v>
      </c>
      <c r="H224" s="5">
        <v>0</v>
      </c>
      <c r="I224" s="5">
        <v>0</v>
      </c>
      <c r="J224" s="5">
        <v>0</v>
      </c>
      <c r="K224" s="5">
        <v>0</v>
      </c>
      <c r="L224" s="5">
        <v>0</v>
      </c>
      <c r="M224" s="5">
        <v>0</v>
      </c>
      <c r="N224" s="5">
        <v>0</v>
      </c>
      <c r="O224" s="5">
        <v>0</v>
      </c>
      <c r="P224" s="5">
        <v>0</v>
      </c>
      <c r="Q224" s="5">
        <v>0</v>
      </c>
      <c r="R224" s="5">
        <v>0</v>
      </c>
      <c r="S224" s="5">
        <v>0</v>
      </c>
      <c r="U224" s="32">
        <f t="shared" si="47"/>
        <v>0</v>
      </c>
      <c r="V224" s="32">
        <f t="shared" si="53"/>
        <v>0</v>
      </c>
      <c r="W224" s="32">
        <f t="shared" si="54"/>
        <v>0</v>
      </c>
      <c r="X224" s="32">
        <f t="shared" si="55"/>
        <v>0</v>
      </c>
      <c r="Y224" s="32">
        <f t="shared" si="50"/>
        <v>0</v>
      </c>
      <c r="Z224" s="32">
        <f t="shared" si="50"/>
        <v>0</v>
      </c>
      <c r="AA224" s="32">
        <f t="shared" si="50"/>
        <v>0</v>
      </c>
      <c r="AB224" s="32">
        <f t="shared" si="50"/>
        <v>0</v>
      </c>
      <c r="AC224" s="32">
        <f t="shared" si="51"/>
        <v>0</v>
      </c>
      <c r="AD224" s="32">
        <f t="shared" si="51"/>
        <v>0</v>
      </c>
      <c r="AE224" s="32">
        <f t="shared" si="51"/>
        <v>0</v>
      </c>
      <c r="AF224" s="32">
        <f t="shared" si="51"/>
        <v>0</v>
      </c>
      <c r="AG224" s="32">
        <f t="shared" si="52"/>
        <v>0</v>
      </c>
      <c r="AH224" s="32">
        <f t="shared" si="56"/>
        <v>0</v>
      </c>
      <c r="AI224" s="32">
        <f t="shared" si="56"/>
        <v>0</v>
      </c>
      <c r="AJ224" s="32">
        <f>VLOOKUP(B224, '[3]Q09 Top-up'!$A$6:$B$392, 2, FALSE)</f>
        <v>0</v>
      </c>
      <c r="AK224">
        <f>VLOOKUP(B224, '[3]Q09 Top-up'!$A$6:$C$392, 3, FALSE)</f>
        <v>0</v>
      </c>
      <c r="AN224" s="5">
        <f t="shared" si="48"/>
        <v>0</v>
      </c>
      <c r="AO224" s="5">
        <f t="shared" si="48"/>
        <v>0</v>
      </c>
      <c r="AP224" s="5">
        <f t="shared" si="48"/>
        <v>0</v>
      </c>
      <c r="AQ224" s="5">
        <f t="shared" si="48"/>
        <v>0</v>
      </c>
      <c r="AR224" s="5">
        <f t="shared" si="44"/>
        <v>0</v>
      </c>
      <c r="AS224" s="5">
        <f t="shared" si="45"/>
        <v>0</v>
      </c>
      <c r="AT224" s="5">
        <f t="shared" si="46"/>
        <v>0</v>
      </c>
      <c r="AU224" s="5">
        <f t="shared" si="43"/>
        <v>0</v>
      </c>
      <c r="AV224" s="5">
        <f t="shared" si="43"/>
        <v>0</v>
      </c>
      <c r="AW224" s="5">
        <f t="shared" si="43"/>
        <v>0</v>
      </c>
      <c r="AX224" s="5">
        <f t="shared" si="43"/>
        <v>0</v>
      </c>
      <c r="AY224" s="5">
        <f t="shared" si="49"/>
        <v>0</v>
      </c>
      <c r="AZ224" s="5">
        <f t="shared" si="49"/>
        <v>0</v>
      </c>
      <c r="BA224" s="5">
        <f t="shared" si="49"/>
        <v>0</v>
      </c>
      <c r="BB224" s="5">
        <f t="shared" si="49"/>
        <v>0</v>
      </c>
    </row>
    <row r="225" spans="1:54" hidden="1" x14ac:dyDescent="0.35">
      <c r="A225" s="2" t="s">
        <v>233</v>
      </c>
      <c r="B225" s="1" t="s">
        <v>240</v>
      </c>
      <c r="C225" t="str">
        <f>VLOOKUP(B225, [2]Main!$B$3:$D$376, 2, FALSE)</f>
        <v>Outside of MKCC</v>
      </c>
      <c r="D225" t="str">
        <f>VLOOKUP(B225, [2]Main!$B$3:$D$376, 3, FALSE)</f>
        <v>Leighton Buzzard</v>
      </c>
      <c r="E225" s="5">
        <v>1.1650000000000001E-2</v>
      </c>
      <c r="F225" s="5">
        <v>0</v>
      </c>
      <c r="G225" s="5">
        <v>0</v>
      </c>
      <c r="H225" s="5">
        <v>0</v>
      </c>
      <c r="I225" s="5">
        <v>0</v>
      </c>
      <c r="J225" s="5">
        <v>0</v>
      </c>
      <c r="K225" s="5">
        <v>0</v>
      </c>
      <c r="L225" s="5">
        <v>0</v>
      </c>
      <c r="M225" s="5">
        <v>0</v>
      </c>
      <c r="N225" s="5">
        <v>0</v>
      </c>
      <c r="O225" s="5">
        <v>0</v>
      </c>
      <c r="P225" s="5">
        <v>0</v>
      </c>
      <c r="Q225" s="5">
        <v>9.7449999999999995E-2</v>
      </c>
      <c r="R225" s="5">
        <v>0</v>
      </c>
      <c r="S225" s="5">
        <v>0</v>
      </c>
      <c r="U225" s="32">
        <f t="shared" si="47"/>
        <v>11.883000000000001</v>
      </c>
      <c r="V225" s="32">
        <f t="shared" si="53"/>
        <v>0</v>
      </c>
      <c r="W225" s="32">
        <f t="shared" si="54"/>
        <v>0</v>
      </c>
      <c r="X225" s="32">
        <f t="shared" si="55"/>
        <v>0</v>
      </c>
      <c r="Y225" s="32">
        <f t="shared" si="50"/>
        <v>0</v>
      </c>
      <c r="Z225" s="32">
        <f t="shared" si="50"/>
        <v>0</v>
      </c>
      <c r="AA225" s="32">
        <f t="shared" si="50"/>
        <v>0</v>
      </c>
      <c r="AB225" s="32">
        <f t="shared" si="50"/>
        <v>0</v>
      </c>
      <c r="AC225" s="32">
        <f t="shared" si="51"/>
        <v>0</v>
      </c>
      <c r="AD225" s="32">
        <f t="shared" si="51"/>
        <v>0</v>
      </c>
      <c r="AE225" s="32">
        <f t="shared" si="51"/>
        <v>0</v>
      </c>
      <c r="AF225" s="32">
        <f t="shared" si="51"/>
        <v>0</v>
      </c>
      <c r="AG225" s="32">
        <f t="shared" si="52"/>
        <v>99.398999999999987</v>
      </c>
      <c r="AH225" s="32">
        <f t="shared" si="56"/>
        <v>0</v>
      </c>
      <c r="AI225" s="32">
        <f t="shared" si="56"/>
        <v>0</v>
      </c>
      <c r="AJ225" s="32">
        <f>VLOOKUP(B225, '[3]Q09 Top-up'!$A$6:$B$392, 2, FALSE)</f>
        <v>10.199999999999999</v>
      </c>
      <c r="AK225">
        <f>VLOOKUP(B225, '[3]Q09 Top-up'!$A$6:$C$392, 3, FALSE)</f>
        <v>5</v>
      </c>
      <c r="AN225" s="5">
        <f t="shared" si="48"/>
        <v>5.7551071436113769E-3</v>
      </c>
      <c r="AO225" s="5">
        <f t="shared" si="48"/>
        <v>0</v>
      </c>
      <c r="AP225" s="5">
        <f t="shared" si="48"/>
        <v>0</v>
      </c>
      <c r="AQ225" s="5">
        <f t="shared" si="48"/>
        <v>0</v>
      </c>
      <c r="AR225" s="5">
        <f t="shared" ref="AR225:AR261" si="57">Y225/Y$383</f>
        <v>0</v>
      </c>
      <c r="AS225" s="5">
        <f t="shared" ref="AS225:AS261" si="58">Z225/Z$383</f>
        <v>0</v>
      </c>
      <c r="AT225" s="5">
        <f t="shared" ref="AT225:AT261" si="59">AA225/AA$383</f>
        <v>0</v>
      </c>
      <c r="AU225" s="5">
        <f t="shared" si="43"/>
        <v>0</v>
      </c>
      <c r="AV225" s="5">
        <f t="shared" si="43"/>
        <v>0</v>
      </c>
      <c r="AW225" s="5">
        <f t="shared" si="43"/>
        <v>0</v>
      </c>
      <c r="AX225" s="5">
        <f t="shared" si="43"/>
        <v>0</v>
      </c>
      <c r="AY225" s="5">
        <f t="shared" si="49"/>
        <v>0</v>
      </c>
      <c r="AZ225" s="5">
        <f t="shared" si="49"/>
        <v>4.8780043257340852E-2</v>
      </c>
      <c r="BA225" s="5">
        <f t="shared" si="49"/>
        <v>0</v>
      </c>
      <c r="BB225" s="5">
        <f t="shared" si="49"/>
        <v>0</v>
      </c>
    </row>
    <row r="226" spans="1:54" hidden="1" x14ac:dyDescent="0.35">
      <c r="A226" s="2" t="s">
        <v>233</v>
      </c>
      <c r="B226" s="1" t="s">
        <v>241</v>
      </c>
      <c r="C226" t="str">
        <f>VLOOKUP(B226, [2]Main!$B$3:$D$376, 2, FALSE)</f>
        <v>Outside of MKCC</v>
      </c>
      <c r="D226" t="str">
        <f>VLOOKUP(B226, [2]Main!$B$3:$D$376, 3, FALSE)</f>
        <v>Northampton</v>
      </c>
      <c r="E226" s="5">
        <v>0</v>
      </c>
      <c r="F226" s="5">
        <v>0</v>
      </c>
      <c r="G226" s="5">
        <v>0</v>
      </c>
      <c r="H226" s="5">
        <v>0</v>
      </c>
      <c r="I226" s="5">
        <v>0</v>
      </c>
      <c r="J226" s="5">
        <v>0</v>
      </c>
      <c r="K226" s="5">
        <v>0</v>
      </c>
      <c r="L226" s="5">
        <v>0</v>
      </c>
      <c r="M226" s="5">
        <v>0</v>
      </c>
      <c r="N226" s="5">
        <v>0</v>
      </c>
      <c r="O226" s="5">
        <v>0</v>
      </c>
      <c r="P226" s="5">
        <v>0</v>
      </c>
      <c r="Q226" s="5">
        <v>0</v>
      </c>
      <c r="R226" s="5">
        <v>0</v>
      </c>
      <c r="S226" s="5">
        <v>0</v>
      </c>
      <c r="U226" s="32">
        <f t="shared" si="47"/>
        <v>0</v>
      </c>
      <c r="V226" s="32">
        <f t="shared" si="53"/>
        <v>0</v>
      </c>
      <c r="W226" s="32">
        <f t="shared" si="54"/>
        <v>0</v>
      </c>
      <c r="X226" s="32">
        <f t="shared" si="55"/>
        <v>0</v>
      </c>
      <c r="Y226" s="32">
        <f t="shared" si="50"/>
        <v>0</v>
      </c>
      <c r="Z226" s="32">
        <f t="shared" si="50"/>
        <v>0</v>
      </c>
      <c r="AA226" s="32">
        <f t="shared" si="50"/>
        <v>0</v>
      </c>
      <c r="AB226" s="32">
        <f t="shared" si="50"/>
        <v>0</v>
      </c>
      <c r="AC226" s="32">
        <f t="shared" si="51"/>
        <v>0</v>
      </c>
      <c r="AD226" s="32">
        <f t="shared" si="51"/>
        <v>0</v>
      </c>
      <c r="AE226" s="32">
        <f t="shared" si="51"/>
        <v>0</v>
      </c>
      <c r="AF226" s="32">
        <f t="shared" si="51"/>
        <v>0</v>
      </c>
      <c r="AG226" s="32">
        <f t="shared" si="52"/>
        <v>0</v>
      </c>
      <c r="AH226" s="32">
        <f t="shared" si="56"/>
        <v>0</v>
      </c>
      <c r="AI226" s="32">
        <f t="shared" si="56"/>
        <v>0</v>
      </c>
      <c r="AJ226" s="32">
        <f>VLOOKUP(B226, '[3]Q09 Top-up'!$A$6:$B$392, 2, FALSE)</f>
        <v>0</v>
      </c>
      <c r="AK226">
        <f>VLOOKUP(B226, '[3]Q09 Top-up'!$A$6:$C$392, 3, FALSE)</f>
        <v>0</v>
      </c>
      <c r="AN226" s="5">
        <f t="shared" si="48"/>
        <v>0</v>
      </c>
      <c r="AO226" s="5">
        <f t="shared" si="48"/>
        <v>0</v>
      </c>
      <c r="AP226" s="5">
        <f t="shared" si="48"/>
        <v>0</v>
      </c>
      <c r="AQ226" s="5">
        <f t="shared" si="48"/>
        <v>0</v>
      </c>
      <c r="AR226" s="5">
        <f t="shared" si="57"/>
        <v>0</v>
      </c>
      <c r="AS226" s="5">
        <f t="shared" si="58"/>
        <v>0</v>
      </c>
      <c r="AT226" s="5">
        <f t="shared" si="59"/>
        <v>0</v>
      </c>
      <c r="AU226" s="5">
        <f t="shared" si="43"/>
        <v>0</v>
      </c>
      <c r="AV226" s="5">
        <f t="shared" si="43"/>
        <v>0</v>
      </c>
      <c r="AW226" s="5">
        <f t="shared" si="43"/>
        <v>0</v>
      </c>
      <c r="AX226" s="5">
        <f t="shared" si="43"/>
        <v>0</v>
      </c>
      <c r="AY226" s="5">
        <f t="shared" si="49"/>
        <v>0</v>
      </c>
      <c r="AZ226" s="5">
        <f t="shared" si="49"/>
        <v>0</v>
      </c>
      <c r="BA226" s="5">
        <f t="shared" si="49"/>
        <v>0</v>
      </c>
      <c r="BB226" s="5">
        <f t="shared" si="49"/>
        <v>0</v>
      </c>
    </row>
    <row r="227" spans="1:54" hidden="1" x14ac:dyDescent="0.35">
      <c r="A227" s="2" t="s">
        <v>233</v>
      </c>
      <c r="B227" s="1" t="s">
        <v>242</v>
      </c>
      <c r="C227" t="str">
        <f>VLOOKUP(B227, [2]Main!$B$3:$D$376, 2, FALSE)</f>
        <v>Outside of MKCC</v>
      </c>
      <c r="D227" t="str">
        <f>VLOOKUP(B227, [2]Main!$B$3:$D$376, 3, FALSE)</f>
        <v>Bedford</v>
      </c>
      <c r="E227" s="5">
        <v>0</v>
      </c>
      <c r="F227" s="5">
        <v>0</v>
      </c>
      <c r="G227" s="5">
        <v>0</v>
      </c>
      <c r="H227" s="5">
        <v>0</v>
      </c>
      <c r="I227" s="5">
        <v>0</v>
      </c>
      <c r="J227" s="5">
        <v>0</v>
      </c>
      <c r="K227" s="5">
        <v>0</v>
      </c>
      <c r="L227" s="5">
        <v>0</v>
      </c>
      <c r="M227" s="5">
        <v>0</v>
      </c>
      <c r="N227" s="5">
        <v>0</v>
      </c>
      <c r="O227" s="5">
        <v>0</v>
      </c>
      <c r="P227" s="5">
        <v>0</v>
      </c>
      <c r="Q227" s="5">
        <v>0</v>
      </c>
      <c r="R227" s="5">
        <v>0</v>
      </c>
      <c r="S227" s="5">
        <v>0</v>
      </c>
      <c r="U227" s="32">
        <f t="shared" si="47"/>
        <v>0</v>
      </c>
      <c r="V227" s="32">
        <f t="shared" si="53"/>
        <v>0</v>
      </c>
      <c r="W227" s="32">
        <f t="shared" si="54"/>
        <v>0</v>
      </c>
      <c r="X227" s="32">
        <f t="shared" si="55"/>
        <v>0</v>
      </c>
      <c r="Y227" s="32">
        <f t="shared" si="50"/>
        <v>0</v>
      </c>
      <c r="Z227" s="32">
        <f t="shared" si="50"/>
        <v>0</v>
      </c>
      <c r="AA227" s="32">
        <f t="shared" si="50"/>
        <v>0</v>
      </c>
      <c r="AB227" s="32">
        <f t="shared" si="50"/>
        <v>0</v>
      </c>
      <c r="AC227" s="32">
        <f t="shared" si="51"/>
        <v>0</v>
      </c>
      <c r="AD227" s="32">
        <f t="shared" si="51"/>
        <v>0</v>
      </c>
      <c r="AE227" s="32">
        <f t="shared" si="51"/>
        <v>0</v>
      </c>
      <c r="AF227" s="32">
        <f t="shared" si="51"/>
        <v>0</v>
      </c>
      <c r="AG227" s="32">
        <f t="shared" si="52"/>
        <v>0</v>
      </c>
      <c r="AH227" s="32">
        <f t="shared" si="56"/>
        <v>0</v>
      </c>
      <c r="AI227" s="32">
        <f t="shared" si="56"/>
        <v>0</v>
      </c>
      <c r="AJ227" s="32">
        <f>VLOOKUP(B227, '[3]Q09 Top-up'!$A$6:$B$392, 2, FALSE)</f>
        <v>0</v>
      </c>
      <c r="AK227">
        <f>VLOOKUP(B227, '[3]Q09 Top-up'!$A$6:$C$392, 3, FALSE)</f>
        <v>0</v>
      </c>
      <c r="AN227" s="5">
        <f t="shared" si="48"/>
        <v>0</v>
      </c>
      <c r="AO227" s="5">
        <f t="shared" si="48"/>
        <v>0</v>
      </c>
      <c r="AP227" s="5">
        <f t="shared" si="48"/>
        <v>0</v>
      </c>
      <c r="AQ227" s="5">
        <f t="shared" si="48"/>
        <v>0</v>
      </c>
      <c r="AR227" s="5">
        <f t="shared" si="57"/>
        <v>0</v>
      </c>
      <c r="AS227" s="5">
        <f t="shared" si="58"/>
        <v>0</v>
      </c>
      <c r="AT227" s="5">
        <f t="shared" si="59"/>
        <v>0</v>
      </c>
      <c r="AU227" s="5">
        <f t="shared" si="43"/>
        <v>0</v>
      </c>
      <c r="AV227" s="5">
        <f t="shared" si="43"/>
        <v>0</v>
      </c>
      <c r="AW227" s="5">
        <f t="shared" si="43"/>
        <v>0</v>
      </c>
      <c r="AX227" s="5">
        <f t="shared" si="43"/>
        <v>0</v>
      </c>
      <c r="AY227" s="5">
        <f t="shared" si="49"/>
        <v>0</v>
      </c>
      <c r="AZ227" s="5">
        <f t="shared" si="49"/>
        <v>0</v>
      </c>
      <c r="BA227" s="5">
        <f t="shared" si="49"/>
        <v>0</v>
      </c>
      <c r="BB227" s="5">
        <f t="shared" si="49"/>
        <v>0</v>
      </c>
    </row>
    <row r="228" spans="1:54" hidden="1" x14ac:dyDescent="0.35">
      <c r="A228" s="2" t="s">
        <v>233</v>
      </c>
      <c r="B228" s="1" t="s">
        <v>243</v>
      </c>
      <c r="C228" t="str">
        <f>VLOOKUP(B228, [2]Main!$B$3:$D$376, 2, FALSE)</f>
        <v>Outside of MKCC</v>
      </c>
      <c r="D228" t="s">
        <v>1880</v>
      </c>
      <c r="E228" s="5">
        <v>2.5999999999999999E-3</v>
      </c>
      <c r="F228" s="5">
        <v>0</v>
      </c>
      <c r="G228" s="5">
        <v>0</v>
      </c>
      <c r="H228" s="5">
        <v>0</v>
      </c>
      <c r="I228" s="5">
        <v>0</v>
      </c>
      <c r="J228" s="5">
        <v>0</v>
      </c>
      <c r="K228" s="5">
        <v>0</v>
      </c>
      <c r="L228" s="5">
        <v>0</v>
      </c>
      <c r="M228" s="5">
        <v>0</v>
      </c>
      <c r="N228" s="5">
        <v>0</v>
      </c>
      <c r="O228" s="5">
        <v>0</v>
      </c>
      <c r="P228" s="5">
        <v>0</v>
      </c>
      <c r="Q228" s="5">
        <v>0</v>
      </c>
      <c r="R228" s="5">
        <v>0</v>
      </c>
      <c r="S228" s="5">
        <v>2.862E-2</v>
      </c>
      <c r="U228" s="32">
        <f t="shared" si="47"/>
        <v>3.9</v>
      </c>
      <c r="V228" s="32">
        <f t="shared" si="53"/>
        <v>0</v>
      </c>
      <c r="W228" s="32">
        <f t="shared" si="54"/>
        <v>0</v>
      </c>
      <c r="X228" s="32">
        <f t="shared" si="55"/>
        <v>0</v>
      </c>
      <c r="Y228" s="32">
        <f t="shared" si="50"/>
        <v>0</v>
      </c>
      <c r="Z228" s="32">
        <f t="shared" si="50"/>
        <v>0</v>
      </c>
      <c r="AA228" s="32">
        <f t="shared" si="50"/>
        <v>0</v>
      </c>
      <c r="AB228" s="32">
        <f t="shared" si="50"/>
        <v>0</v>
      </c>
      <c r="AC228" s="32">
        <f t="shared" si="51"/>
        <v>0</v>
      </c>
      <c r="AD228" s="32">
        <f t="shared" si="51"/>
        <v>0</v>
      </c>
      <c r="AE228" s="32">
        <f t="shared" si="51"/>
        <v>0</v>
      </c>
      <c r="AF228" s="32">
        <f t="shared" si="51"/>
        <v>0</v>
      </c>
      <c r="AG228" s="32">
        <f t="shared" si="52"/>
        <v>0</v>
      </c>
      <c r="AH228" s="32">
        <f t="shared" si="56"/>
        <v>0</v>
      </c>
      <c r="AI228" s="32">
        <f t="shared" si="56"/>
        <v>42.93</v>
      </c>
      <c r="AJ228" s="32">
        <f>VLOOKUP(B228, '[3]Q09 Top-up'!$A$6:$B$392, 2, FALSE)</f>
        <v>15</v>
      </c>
      <c r="AK228">
        <f>VLOOKUP(B228, '[3]Q09 Top-up'!$A$6:$C$392, 3, FALSE)</f>
        <v>1</v>
      </c>
      <c r="AN228" s="5">
        <f t="shared" si="48"/>
        <v>1.8888258739446578E-3</v>
      </c>
      <c r="AO228" s="5">
        <f t="shared" si="48"/>
        <v>0</v>
      </c>
      <c r="AP228" s="5">
        <f t="shared" si="48"/>
        <v>0</v>
      </c>
      <c r="AQ228" s="5">
        <f t="shared" si="48"/>
        <v>0</v>
      </c>
      <c r="AR228" s="5">
        <f t="shared" si="57"/>
        <v>0</v>
      </c>
      <c r="AS228" s="5">
        <f t="shared" si="58"/>
        <v>0</v>
      </c>
      <c r="AT228" s="5">
        <f t="shared" si="59"/>
        <v>0</v>
      </c>
      <c r="AU228" s="5">
        <f t="shared" si="43"/>
        <v>0</v>
      </c>
      <c r="AV228" s="5">
        <f t="shared" si="43"/>
        <v>0</v>
      </c>
      <c r="AW228" s="5">
        <f t="shared" si="43"/>
        <v>0</v>
      </c>
      <c r="AX228" s="5">
        <f t="shared" si="43"/>
        <v>0</v>
      </c>
      <c r="AY228" s="5">
        <f t="shared" si="49"/>
        <v>0</v>
      </c>
      <c r="AZ228" s="5">
        <f t="shared" si="49"/>
        <v>0</v>
      </c>
      <c r="BA228" s="5">
        <f t="shared" si="49"/>
        <v>0</v>
      </c>
      <c r="BB228" s="5">
        <f t="shared" si="49"/>
        <v>1.855203545603825E-2</v>
      </c>
    </row>
    <row r="229" spans="1:54" hidden="1" x14ac:dyDescent="0.35">
      <c r="A229" s="2" t="s">
        <v>233</v>
      </c>
      <c r="B229" s="1" t="s">
        <v>244</v>
      </c>
      <c r="C229" t="str">
        <f>VLOOKUP(B229, [2]Main!$B$3:$D$376, 2, FALSE)</f>
        <v>Outside of MKCC</v>
      </c>
      <c r="D229" t="str">
        <f>VLOOKUP(B229, [2]Main!$B$3:$D$376, 3, FALSE)</f>
        <v xml:space="preserve">Dunstable </v>
      </c>
      <c r="E229" s="5">
        <v>1.1800000000000001E-3</v>
      </c>
      <c r="F229" s="5">
        <v>0</v>
      </c>
      <c r="G229" s="5">
        <v>0</v>
      </c>
      <c r="H229" s="5">
        <v>0</v>
      </c>
      <c r="I229" s="5">
        <v>2.0750000000000001E-2</v>
      </c>
      <c r="J229" s="5">
        <v>0</v>
      </c>
      <c r="K229" s="5">
        <v>0</v>
      </c>
      <c r="L229" s="5">
        <v>0</v>
      </c>
      <c r="M229" s="5">
        <v>0</v>
      </c>
      <c r="N229" s="5">
        <v>0</v>
      </c>
      <c r="O229" s="5">
        <v>0</v>
      </c>
      <c r="P229" s="5">
        <v>0</v>
      </c>
      <c r="Q229" s="5">
        <v>0</v>
      </c>
      <c r="R229" s="5">
        <v>0</v>
      </c>
      <c r="S229" s="5">
        <v>0</v>
      </c>
      <c r="U229" s="32">
        <f t="shared" si="47"/>
        <v>6.726</v>
      </c>
      <c r="V229" s="32">
        <f t="shared" si="53"/>
        <v>0</v>
      </c>
      <c r="W229" s="32">
        <f t="shared" si="54"/>
        <v>0</v>
      </c>
      <c r="X229" s="32">
        <f t="shared" si="55"/>
        <v>0</v>
      </c>
      <c r="Y229" s="32">
        <f t="shared" si="50"/>
        <v>118.27499999999999</v>
      </c>
      <c r="Z229" s="32">
        <f t="shared" si="50"/>
        <v>0</v>
      </c>
      <c r="AA229" s="32">
        <f t="shared" si="50"/>
        <v>0</v>
      </c>
      <c r="AB229" s="32">
        <f t="shared" si="50"/>
        <v>0</v>
      </c>
      <c r="AC229" s="32">
        <f t="shared" si="51"/>
        <v>0</v>
      </c>
      <c r="AD229" s="32">
        <f t="shared" si="51"/>
        <v>0</v>
      </c>
      <c r="AE229" s="32">
        <f t="shared" si="51"/>
        <v>0</v>
      </c>
      <c r="AF229" s="32">
        <f t="shared" si="51"/>
        <v>0</v>
      </c>
      <c r="AG229" s="32">
        <f t="shared" si="52"/>
        <v>0</v>
      </c>
      <c r="AH229" s="32">
        <f t="shared" si="56"/>
        <v>0</v>
      </c>
      <c r="AI229" s="32">
        <f t="shared" si="56"/>
        <v>0</v>
      </c>
      <c r="AJ229" s="32">
        <f>VLOOKUP(B229, '[3]Q09 Top-up'!$A$6:$B$392, 2, FALSE)</f>
        <v>57</v>
      </c>
      <c r="AK229">
        <f>VLOOKUP(B229, '[3]Q09 Top-up'!$A$6:$C$392, 3, FALSE)</f>
        <v>1</v>
      </c>
      <c r="AN229" s="5">
        <f t="shared" si="48"/>
        <v>3.257498161064556E-3</v>
      </c>
      <c r="AO229" s="5">
        <f t="shared" si="48"/>
        <v>0</v>
      </c>
      <c r="AP229" s="5">
        <f t="shared" si="48"/>
        <v>0</v>
      </c>
      <c r="AQ229" s="5">
        <f t="shared" si="48"/>
        <v>0</v>
      </c>
      <c r="AR229" s="5">
        <f t="shared" si="57"/>
        <v>5.2867719191474642E-2</v>
      </c>
      <c r="AS229" s="5">
        <f t="shared" si="58"/>
        <v>0</v>
      </c>
      <c r="AT229" s="5">
        <f t="shared" si="59"/>
        <v>0</v>
      </c>
      <c r="AU229" s="5">
        <f t="shared" si="43"/>
        <v>0</v>
      </c>
      <c r="AV229" s="5">
        <f t="shared" si="43"/>
        <v>0</v>
      </c>
      <c r="AW229" s="5">
        <f t="shared" si="43"/>
        <v>0</v>
      </c>
      <c r="AX229" s="5">
        <f t="shared" si="43"/>
        <v>0</v>
      </c>
      <c r="AY229" s="5">
        <f t="shared" si="49"/>
        <v>0</v>
      </c>
      <c r="AZ229" s="5">
        <f t="shared" si="49"/>
        <v>0</v>
      </c>
      <c r="BA229" s="5">
        <f t="shared" si="49"/>
        <v>0</v>
      </c>
      <c r="BB229" s="5">
        <f t="shared" si="49"/>
        <v>0</v>
      </c>
    </row>
    <row r="230" spans="1:54" hidden="1" x14ac:dyDescent="0.35">
      <c r="A230" s="2" t="s">
        <v>233</v>
      </c>
      <c r="B230" s="1" t="s">
        <v>245</v>
      </c>
      <c r="C230" t="str">
        <f>VLOOKUP(B230, [2]Main!$B$3:$D$376, 2, FALSE)</f>
        <v>Outside of MKCC</v>
      </c>
      <c r="D230" t="s">
        <v>1880</v>
      </c>
      <c r="E230" s="5">
        <v>2.2000000000000001E-3</v>
      </c>
      <c r="F230" s="5">
        <v>0</v>
      </c>
      <c r="G230" s="5">
        <v>0</v>
      </c>
      <c r="H230" s="5">
        <v>0</v>
      </c>
      <c r="I230" s="5">
        <v>0</v>
      </c>
      <c r="J230" s="5">
        <v>0</v>
      </c>
      <c r="K230" s="5">
        <v>0</v>
      </c>
      <c r="L230" s="5">
        <v>0</v>
      </c>
      <c r="M230" s="5">
        <v>2.155E-2</v>
      </c>
      <c r="N230" s="5">
        <v>0</v>
      </c>
      <c r="O230" s="5">
        <v>0</v>
      </c>
      <c r="P230" s="5">
        <v>0</v>
      </c>
      <c r="Q230" s="5">
        <v>0</v>
      </c>
      <c r="R230" s="5">
        <v>0</v>
      </c>
      <c r="S230" s="5">
        <v>0</v>
      </c>
      <c r="U230" s="32">
        <f t="shared" si="47"/>
        <v>18.920000000000002</v>
      </c>
      <c r="V230" s="32">
        <f t="shared" si="53"/>
        <v>0</v>
      </c>
      <c r="W230" s="32">
        <f t="shared" si="54"/>
        <v>0</v>
      </c>
      <c r="X230" s="32">
        <f t="shared" si="55"/>
        <v>0</v>
      </c>
      <c r="Y230" s="32">
        <f t="shared" si="50"/>
        <v>0</v>
      </c>
      <c r="Z230" s="32">
        <f t="shared" si="50"/>
        <v>0</v>
      </c>
      <c r="AA230" s="32">
        <f t="shared" si="50"/>
        <v>0</v>
      </c>
      <c r="AB230" s="32">
        <f t="shared" si="50"/>
        <v>0</v>
      </c>
      <c r="AC230" s="32">
        <f t="shared" si="51"/>
        <v>185.32999999999998</v>
      </c>
      <c r="AD230" s="32">
        <f t="shared" si="51"/>
        <v>0</v>
      </c>
      <c r="AE230" s="32">
        <f t="shared" si="51"/>
        <v>0</v>
      </c>
      <c r="AF230" s="32">
        <f t="shared" si="51"/>
        <v>0</v>
      </c>
      <c r="AG230" s="32">
        <f t="shared" si="52"/>
        <v>0</v>
      </c>
      <c r="AH230" s="32">
        <f t="shared" si="56"/>
        <v>0</v>
      </c>
      <c r="AI230" s="32">
        <f t="shared" si="56"/>
        <v>0</v>
      </c>
      <c r="AJ230" s="32">
        <f>VLOOKUP(B230, '[3]Q09 Top-up'!$A$6:$B$392, 2, FALSE)</f>
        <v>86</v>
      </c>
      <c r="AK230">
        <f>VLOOKUP(B230, '[3]Q09 Top-up'!$A$6:$C$392, 3, FALSE)</f>
        <v>1</v>
      </c>
      <c r="AN230" s="5">
        <f t="shared" si="48"/>
        <v>9.1632270602648534E-3</v>
      </c>
      <c r="AO230" s="5">
        <f t="shared" si="48"/>
        <v>0</v>
      </c>
      <c r="AP230" s="5">
        <f t="shared" si="48"/>
        <v>0</v>
      </c>
      <c r="AQ230" s="5">
        <f t="shared" si="48"/>
        <v>0</v>
      </c>
      <c r="AR230" s="5">
        <f t="shared" si="57"/>
        <v>0</v>
      </c>
      <c r="AS230" s="5">
        <f t="shared" si="58"/>
        <v>0</v>
      </c>
      <c r="AT230" s="5">
        <f t="shared" si="59"/>
        <v>0</v>
      </c>
      <c r="AU230" s="5">
        <f t="shared" si="43"/>
        <v>0</v>
      </c>
      <c r="AV230" s="5">
        <f t="shared" si="43"/>
        <v>7.9972553961462453E-2</v>
      </c>
      <c r="AW230" s="5">
        <f t="shared" si="43"/>
        <v>0</v>
      </c>
      <c r="AX230" s="5">
        <f t="shared" si="43"/>
        <v>0</v>
      </c>
      <c r="AY230" s="5">
        <f t="shared" si="49"/>
        <v>0</v>
      </c>
      <c r="AZ230" s="5">
        <f t="shared" si="49"/>
        <v>0</v>
      </c>
      <c r="BA230" s="5">
        <f t="shared" si="49"/>
        <v>0</v>
      </c>
      <c r="BB230" s="5">
        <f t="shared" si="49"/>
        <v>0</v>
      </c>
    </row>
    <row r="231" spans="1:54" hidden="1" x14ac:dyDescent="0.35">
      <c r="A231" s="2" t="s">
        <v>233</v>
      </c>
      <c r="B231" s="1" t="s">
        <v>246</v>
      </c>
      <c r="C231" t="str">
        <f>VLOOKUP(B231, [2]Main!$B$3:$D$376, 2, FALSE)</f>
        <v>Outside of MKCC</v>
      </c>
      <c r="D231" t="str">
        <f>VLOOKUP(B231, [2]Main!$B$3:$D$376, 3, FALSE)</f>
        <v>Northampton</v>
      </c>
      <c r="E231" s="5">
        <v>1.73E-3</v>
      </c>
      <c r="F231" s="5">
        <v>0</v>
      </c>
      <c r="G231" s="5">
        <v>0</v>
      </c>
      <c r="H231" s="5">
        <v>0</v>
      </c>
      <c r="I231" s="5">
        <v>3.0550000000000001E-2</v>
      </c>
      <c r="J231" s="5">
        <v>0</v>
      </c>
      <c r="K231" s="5">
        <v>0</v>
      </c>
      <c r="L231" s="5">
        <v>0</v>
      </c>
      <c r="M231" s="5">
        <v>0</v>
      </c>
      <c r="N231" s="5">
        <v>0</v>
      </c>
      <c r="O231" s="5">
        <v>0</v>
      </c>
      <c r="P231" s="5">
        <v>0</v>
      </c>
      <c r="Q231" s="5">
        <v>0</v>
      </c>
      <c r="R231" s="5">
        <v>0</v>
      </c>
      <c r="S231" s="5">
        <v>0</v>
      </c>
      <c r="U231" s="32">
        <f t="shared" si="47"/>
        <v>4.1520000000000001</v>
      </c>
      <c r="V231" s="32">
        <f t="shared" si="53"/>
        <v>0</v>
      </c>
      <c r="W231" s="32">
        <f t="shared" si="54"/>
        <v>0</v>
      </c>
      <c r="X231" s="32">
        <f t="shared" si="55"/>
        <v>0</v>
      </c>
      <c r="Y231" s="32">
        <f t="shared" si="50"/>
        <v>73.320000000000007</v>
      </c>
      <c r="Z231" s="32">
        <f t="shared" si="50"/>
        <v>0</v>
      </c>
      <c r="AA231" s="32">
        <f t="shared" si="50"/>
        <v>0</v>
      </c>
      <c r="AB231" s="32">
        <f t="shared" si="50"/>
        <v>0</v>
      </c>
      <c r="AC231" s="32">
        <f t="shared" si="51"/>
        <v>0</v>
      </c>
      <c r="AD231" s="32">
        <f t="shared" si="51"/>
        <v>0</v>
      </c>
      <c r="AE231" s="32">
        <f t="shared" si="51"/>
        <v>0</v>
      </c>
      <c r="AF231" s="32">
        <f t="shared" si="51"/>
        <v>0</v>
      </c>
      <c r="AG231" s="32">
        <f t="shared" si="52"/>
        <v>0</v>
      </c>
      <c r="AH231" s="32">
        <f t="shared" si="56"/>
        <v>0</v>
      </c>
      <c r="AI231" s="32">
        <f t="shared" si="56"/>
        <v>0</v>
      </c>
      <c r="AJ231" s="32">
        <f>VLOOKUP(B231, '[3]Q09 Top-up'!$A$6:$B$392, 2, FALSE)</f>
        <v>24</v>
      </c>
      <c r="AK231">
        <f>VLOOKUP(B231, '[3]Q09 Top-up'!$A$6:$C$392, 3, FALSE)</f>
        <v>2</v>
      </c>
      <c r="AN231" s="5">
        <f t="shared" si="48"/>
        <v>2.0108730842610819E-3</v>
      </c>
      <c r="AO231" s="5">
        <f t="shared" si="48"/>
        <v>0</v>
      </c>
      <c r="AP231" s="5">
        <f t="shared" si="48"/>
        <v>0</v>
      </c>
      <c r="AQ231" s="5">
        <f t="shared" si="48"/>
        <v>0</v>
      </c>
      <c r="AR231" s="5">
        <f t="shared" si="57"/>
        <v>3.2773292505761331E-2</v>
      </c>
      <c r="AS231" s="5">
        <f t="shared" si="58"/>
        <v>0</v>
      </c>
      <c r="AT231" s="5">
        <f t="shared" si="59"/>
        <v>0</v>
      </c>
      <c r="AU231" s="5">
        <f t="shared" si="43"/>
        <v>0</v>
      </c>
      <c r="AV231" s="5">
        <f t="shared" si="43"/>
        <v>0</v>
      </c>
      <c r="AW231" s="5">
        <f t="shared" si="43"/>
        <v>0</v>
      </c>
      <c r="AX231" s="5">
        <f t="shared" si="43"/>
        <v>0</v>
      </c>
      <c r="AY231" s="5">
        <f t="shared" si="49"/>
        <v>0</v>
      </c>
      <c r="AZ231" s="5">
        <f t="shared" si="49"/>
        <v>0</v>
      </c>
      <c r="BA231" s="5">
        <f t="shared" si="49"/>
        <v>0</v>
      </c>
      <c r="BB231" s="5">
        <f t="shared" si="49"/>
        <v>0</v>
      </c>
    </row>
    <row r="232" spans="1:54" hidden="1" x14ac:dyDescent="0.35">
      <c r="A232" s="2" t="s">
        <v>233</v>
      </c>
      <c r="B232" s="1" t="s">
        <v>247</v>
      </c>
      <c r="C232" t="str">
        <f>VLOOKUP(B232, [2]Main!$B$3:$D$376, 2, FALSE)</f>
        <v>Outside of MKCC</v>
      </c>
      <c r="D232" t="s">
        <v>1880</v>
      </c>
      <c r="E232" s="5">
        <v>0</v>
      </c>
      <c r="F232" s="5">
        <v>0</v>
      </c>
      <c r="G232" s="5">
        <v>0</v>
      </c>
      <c r="H232" s="5">
        <v>0</v>
      </c>
      <c r="I232" s="5">
        <v>0</v>
      </c>
      <c r="J232" s="5">
        <v>0</v>
      </c>
      <c r="K232" s="5">
        <v>0</v>
      </c>
      <c r="L232" s="5">
        <v>0</v>
      </c>
      <c r="M232" s="5">
        <v>0</v>
      </c>
      <c r="N232" s="5">
        <v>0</v>
      </c>
      <c r="O232" s="5">
        <v>0</v>
      </c>
      <c r="P232" s="5">
        <v>0</v>
      </c>
      <c r="Q232" s="5">
        <v>0</v>
      </c>
      <c r="R232" s="5">
        <v>0</v>
      </c>
      <c r="S232" s="5">
        <v>0</v>
      </c>
      <c r="U232" s="32">
        <f t="shared" si="47"/>
        <v>0</v>
      </c>
      <c r="V232" s="32">
        <f t="shared" si="53"/>
        <v>0</v>
      </c>
      <c r="W232" s="32">
        <f t="shared" si="54"/>
        <v>0</v>
      </c>
      <c r="X232" s="32">
        <f t="shared" si="55"/>
        <v>0</v>
      </c>
      <c r="Y232" s="32">
        <f t="shared" si="50"/>
        <v>0</v>
      </c>
      <c r="Z232" s="32">
        <f t="shared" si="50"/>
        <v>0</v>
      </c>
      <c r="AA232" s="32">
        <f t="shared" si="50"/>
        <v>0</v>
      </c>
      <c r="AB232" s="32">
        <f t="shared" si="50"/>
        <v>0</v>
      </c>
      <c r="AC232" s="32">
        <f t="shared" si="51"/>
        <v>0</v>
      </c>
      <c r="AD232" s="32">
        <f t="shared" si="51"/>
        <v>0</v>
      </c>
      <c r="AE232" s="32">
        <f t="shared" si="51"/>
        <v>0</v>
      </c>
      <c r="AF232" s="32">
        <f t="shared" si="51"/>
        <v>0</v>
      </c>
      <c r="AG232" s="32">
        <f t="shared" si="52"/>
        <v>0</v>
      </c>
      <c r="AH232" s="32">
        <f t="shared" si="56"/>
        <v>0</v>
      </c>
      <c r="AI232" s="32">
        <f t="shared" si="56"/>
        <v>0</v>
      </c>
      <c r="AJ232" s="32">
        <f>VLOOKUP(B232, '[3]Q09 Top-up'!$A$6:$B$392, 2, FALSE)</f>
        <v>0</v>
      </c>
      <c r="AK232">
        <f>VLOOKUP(B232, '[3]Q09 Top-up'!$A$6:$C$392, 3, FALSE)</f>
        <v>0</v>
      </c>
      <c r="AN232" s="5">
        <f t="shared" si="48"/>
        <v>0</v>
      </c>
      <c r="AO232" s="5">
        <f t="shared" si="48"/>
        <v>0</v>
      </c>
      <c r="AP232" s="5">
        <f t="shared" si="48"/>
        <v>0</v>
      </c>
      <c r="AQ232" s="5">
        <f t="shared" si="48"/>
        <v>0</v>
      </c>
      <c r="AR232" s="5">
        <f t="shared" si="57"/>
        <v>0</v>
      </c>
      <c r="AS232" s="5">
        <f t="shared" si="58"/>
        <v>0</v>
      </c>
      <c r="AT232" s="5">
        <f t="shared" si="59"/>
        <v>0</v>
      </c>
      <c r="AU232" s="5">
        <f t="shared" si="43"/>
        <v>0</v>
      </c>
      <c r="AV232" s="5">
        <f t="shared" si="43"/>
        <v>0</v>
      </c>
      <c r="AW232" s="5">
        <f t="shared" si="43"/>
        <v>0</v>
      </c>
      <c r="AX232" s="5">
        <f t="shared" si="43"/>
        <v>0</v>
      </c>
      <c r="AY232" s="5">
        <f t="shared" si="49"/>
        <v>0</v>
      </c>
      <c r="AZ232" s="5">
        <f t="shared" si="49"/>
        <v>0</v>
      </c>
      <c r="BA232" s="5">
        <f t="shared" si="49"/>
        <v>0</v>
      </c>
      <c r="BB232" s="5">
        <f t="shared" si="49"/>
        <v>0</v>
      </c>
    </row>
    <row r="233" spans="1:54" hidden="1" x14ac:dyDescent="0.35">
      <c r="A233" s="2" t="s">
        <v>233</v>
      </c>
      <c r="B233" s="1" t="s">
        <v>248</v>
      </c>
      <c r="C233" t="str">
        <f>VLOOKUP(B233, [2]Main!$B$3:$D$376, 2, FALSE)</f>
        <v>Outside of MKCC</v>
      </c>
      <c r="D233" t="s">
        <v>1880</v>
      </c>
      <c r="E233" s="5">
        <v>4.7299999999999998E-3</v>
      </c>
      <c r="F233" s="5">
        <v>0</v>
      </c>
      <c r="G233" s="5">
        <v>0</v>
      </c>
      <c r="H233" s="5">
        <v>0</v>
      </c>
      <c r="I233" s="5">
        <v>0</v>
      </c>
      <c r="J233" s="5">
        <v>0</v>
      </c>
      <c r="K233" s="5">
        <v>0</v>
      </c>
      <c r="L233" s="5">
        <v>0</v>
      </c>
      <c r="M233" s="5">
        <v>0</v>
      </c>
      <c r="N233" s="5">
        <v>0</v>
      </c>
      <c r="O233" s="5">
        <v>0</v>
      </c>
      <c r="P233" s="5">
        <v>0</v>
      </c>
      <c r="Q233" s="5">
        <v>0</v>
      </c>
      <c r="R233" s="5">
        <v>2.5090000000000001E-2</v>
      </c>
      <c r="S233" s="5">
        <v>0</v>
      </c>
      <c r="U233" s="32">
        <f t="shared" si="47"/>
        <v>4.7299999999999995</v>
      </c>
      <c r="V233" s="32">
        <f t="shared" si="53"/>
        <v>0</v>
      </c>
      <c r="W233" s="32">
        <f t="shared" si="54"/>
        <v>0</v>
      </c>
      <c r="X233" s="32">
        <f t="shared" si="55"/>
        <v>0</v>
      </c>
      <c r="Y233" s="32">
        <f t="shared" si="50"/>
        <v>0</v>
      </c>
      <c r="Z233" s="32">
        <f t="shared" si="50"/>
        <v>0</v>
      </c>
      <c r="AA233" s="32">
        <f t="shared" si="50"/>
        <v>0</v>
      </c>
      <c r="AB233" s="32">
        <f t="shared" si="50"/>
        <v>0</v>
      </c>
      <c r="AC233" s="32">
        <f t="shared" si="51"/>
        <v>0</v>
      </c>
      <c r="AD233" s="32">
        <f t="shared" si="51"/>
        <v>0</v>
      </c>
      <c r="AE233" s="32">
        <f t="shared" si="51"/>
        <v>0</v>
      </c>
      <c r="AF233" s="32">
        <f t="shared" si="51"/>
        <v>0</v>
      </c>
      <c r="AG233" s="32">
        <f t="shared" si="52"/>
        <v>0</v>
      </c>
      <c r="AH233" s="32">
        <f t="shared" si="56"/>
        <v>25.09</v>
      </c>
      <c r="AI233" s="32">
        <f t="shared" si="56"/>
        <v>0</v>
      </c>
      <c r="AJ233" s="32">
        <f>VLOOKUP(B233, '[3]Q09 Top-up'!$A$6:$B$392, 2, FALSE)</f>
        <v>10</v>
      </c>
      <c r="AK233">
        <f>VLOOKUP(B233, '[3]Q09 Top-up'!$A$6:$C$392, 3, FALSE)</f>
        <v>1</v>
      </c>
      <c r="AN233" s="5">
        <f t="shared" si="48"/>
        <v>2.2908067650662129E-3</v>
      </c>
      <c r="AO233" s="5">
        <f t="shared" si="48"/>
        <v>0</v>
      </c>
      <c r="AP233" s="5">
        <f t="shared" si="48"/>
        <v>0</v>
      </c>
      <c r="AQ233" s="5">
        <f t="shared" si="48"/>
        <v>0</v>
      </c>
      <c r="AR233" s="5">
        <f t="shared" si="57"/>
        <v>0</v>
      </c>
      <c r="AS233" s="5">
        <f t="shared" si="58"/>
        <v>0</v>
      </c>
      <c r="AT233" s="5">
        <f t="shared" si="59"/>
        <v>0</v>
      </c>
      <c r="AU233" s="5">
        <f t="shared" si="43"/>
        <v>0</v>
      </c>
      <c r="AV233" s="5">
        <f t="shared" si="43"/>
        <v>0</v>
      </c>
      <c r="AW233" s="5">
        <f t="shared" si="43"/>
        <v>0</v>
      </c>
      <c r="AX233" s="5">
        <f t="shared" si="43"/>
        <v>0</v>
      </c>
      <c r="AY233" s="5">
        <f t="shared" si="49"/>
        <v>0</v>
      </c>
      <c r="AZ233" s="5">
        <f t="shared" si="49"/>
        <v>0</v>
      </c>
      <c r="BA233" s="5">
        <f t="shared" si="49"/>
        <v>1.212632595471853E-2</v>
      </c>
      <c r="BB233" s="5">
        <f t="shared" si="49"/>
        <v>0</v>
      </c>
    </row>
    <row r="234" spans="1:54" hidden="1" x14ac:dyDescent="0.35">
      <c r="A234" s="2" t="s">
        <v>233</v>
      </c>
      <c r="B234" s="1" t="s">
        <v>249</v>
      </c>
      <c r="C234" t="str">
        <f>VLOOKUP(B234, [2]Main!$B$3:$D$376, 2, FALSE)</f>
        <v>Outside of MKCC</v>
      </c>
      <c r="D234" t="str">
        <f>VLOOKUP(B234, [2]Main!$B$3:$D$376, 3, FALSE)</f>
        <v>Bedford</v>
      </c>
      <c r="E234" s="5">
        <v>0</v>
      </c>
      <c r="F234" s="5">
        <v>0</v>
      </c>
      <c r="G234" s="5">
        <v>0</v>
      </c>
      <c r="H234" s="5">
        <v>0</v>
      </c>
      <c r="I234" s="5">
        <v>0</v>
      </c>
      <c r="J234" s="5">
        <v>0</v>
      </c>
      <c r="K234" s="5">
        <v>0</v>
      </c>
      <c r="L234" s="5">
        <v>0</v>
      </c>
      <c r="M234" s="5">
        <v>0</v>
      </c>
      <c r="N234" s="5">
        <v>0</v>
      </c>
      <c r="O234" s="5">
        <v>0</v>
      </c>
      <c r="P234" s="5">
        <v>0</v>
      </c>
      <c r="Q234" s="5">
        <v>0</v>
      </c>
      <c r="R234" s="5">
        <v>0</v>
      </c>
      <c r="S234" s="5">
        <v>0</v>
      </c>
      <c r="U234" s="32">
        <f t="shared" si="47"/>
        <v>0</v>
      </c>
      <c r="V234" s="32">
        <f t="shared" si="53"/>
        <v>0</v>
      </c>
      <c r="W234" s="32">
        <f t="shared" si="54"/>
        <v>0</v>
      </c>
      <c r="X234" s="32">
        <f t="shared" si="55"/>
        <v>0</v>
      </c>
      <c r="Y234" s="32">
        <f t="shared" si="50"/>
        <v>0</v>
      </c>
      <c r="Z234" s="32">
        <f t="shared" si="50"/>
        <v>0</v>
      </c>
      <c r="AA234" s="32">
        <f t="shared" si="50"/>
        <v>0</v>
      </c>
      <c r="AB234" s="32">
        <f t="shared" si="50"/>
        <v>0</v>
      </c>
      <c r="AC234" s="32">
        <f t="shared" si="51"/>
        <v>0</v>
      </c>
      <c r="AD234" s="32">
        <f t="shared" si="51"/>
        <v>0</v>
      </c>
      <c r="AE234" s="32">
        <f t="shared" si="51"/>
        <v>0</v>
      </c>
      <c r="AF234" s="32">
        <f t="shared" si="51"/>
        <v>0</v>
      </c>
      <c r="AG234" s="32">
        <f t="shared" si="52"/>
        <v>0</v>
      </c>
      <c r="AH234" s="32">
        <f t="shared" si="56"/>
        <v>0</v>
      </c>
      <c r="AI234" s="32">
        <f t="shared" si="56"/>
        <v>0</v>
      </c>
      <c r="AJ234" s="32">
        <f>VLOOKUP(B234, '[3]Q09 Top-up'!$A$6:$B$392, 2, FALSE)</f>
        <v>0</v>
      </c>
      <c r="AK234">
        <f>VLOOKUP(B234, '[3]Q09 Top-up'!$A$6:$C$392, 3, FALSE)</f>
        <v>0</v>
      </c>
      <c r="AN234" s="5">
        <f t="shared" si="48"/>
        <v>0</v>
      </c>
      <c r="AO234" s="5">
        <f t="shared" si="48"/>
        <v>0</v>
      </c>
      <c r="AP234" s="5">
        <f t="shared" si="48"/>
        <v>0</v>
      </c>
      <c r="AQ234" s="5">
        <f t="shared" si="48"/>
        <v>0</v>
      </c>
      <c r="AR234" s="5">
        <f t="shared" si="57"/>
        <v>0</v>
      </c>
      <c r="AS234" s="5">
        <f t="shared" si="58"/>
        <v>0</v>
      </c>
      <c r="AT234" s="5">
        <f t="shared" si="59"/>
        <v>0</v>
      </c>
      <c r="AU234" s="5">
        <f t="shared" si="43"/>
        <v>0</v>
      </c>
      <c r="AV234" s="5">
        <f t="shared" si="43"/>
        <v>0</v>
      </c>
      <c r="AW234" s="5">
        <f t="shared" si="43"/>
        <v>0</v>
      </c>
      <c r="AX234" s="5">
        <f t="shared" si="43"/>
        <v>0</v>
      </c>
      <c r="AY234" s="5">
        <f t="shared" si="49"/>
        <v>0</v>
      </c>
      <c r="AZ234" s="5">
        <f t="shared" si="49"/>
        <v>0</v>
      </c>
      <c r="BA234" s="5">
        <f t="shared" si="49"/>
        <v>0</v>
      </c>
      <c r="BB234" s="5">
        <f t="shared" si="49"/>
        <v>0</v>
      </c>
    </row>
    <row r="235" spans="1:54" hidden="1" x14ac:dyDescent="0.35">
      <c r="A235" s="2" t="s">
        <v>233</v>
      </c>
      <c r="B235" s="1" t="s">
        <v>250</v>
      </c>
      <c r="C235" t="str">
        <f>VLOOKUP(B235, [2]Main!$B$3:$D$376, 2, FALSE)</f>
        <v>Outside of MKCC</v>
      </c>
      <c r="D235" t="str">
        <f>VLOOKUP(B235, [2]Main!$B$3:$D$376, 3, FALSE)</f>
        <v>Northampton</v>
      </c>
      <c r="E235" s="5">
        <v>8.7000000000000001E-4</v>
      </c>
      <c r="F235" s="5">
        <v>0</v>
      </c>
      <c r="G235" s="5">
        <v>0</v>
      </c>
      <c r="H235" s="5">
        <v>0</v>
      </c>
      <c r="I235" s="5">
        <v>0</v>
      </c>
      <c r="J235" s="5">
        <v>0</v>
      </c>
      <c r="K235" s="5">
        <v>0</v>
      </c>
      <c r="L235" s="5">
        <v>1.9230000000000001E-2</v>
      </c>
      <c r="M235" s="5">
        <v>0</v>
      </c>
      <c r="N235" s="5">
        <v>0</v>
      </c>
      <c r="O235" s="5">
        <v>0</v>
      </c>
      <c r="P235" s="5">
        <v>0</v>
      </c>
      <c r="Q235" s="5">
        <v>0</v>
      </c>
      <c r="R235" s="5">
        <v>0</v>
      </c>
      <c r="S235" s="5">
        <v>0</v>
      </c>
      <c r="U235" s="32">
        <f t="shared" si="47"/>
        <v>0.43499999999999994</v>
      </c>
      <c r="V235" s="32">
        <f t="shared" si="53"/>
        <v>0</v>
      </c>
      <c r="W235" s="32">
        <f t="shared" si="54"/>
        <v>0</v>
      </c>
      <c r="X235" s="32">
        <f t="shared" si="55"/>
        <v>0</v>
      </c>
      <c r="Y235" s="32">
        <f t="shared" si="50"/>
        <v>0</v>
      </c>
      <c r="Z235" s="32">
        <f t="shared" si="50"/>
        <v>0</v>
      </c>
      <c r="AA235" s="32">
        <f t="shared" si="50"/>
        <v>0</v>
      </c>
      <c r="AB235" s="32">
        <f t="shared" si="50"/>
        <v>9.6150000000000002</v>
      </c>
      <c r="AC235" s="32">
        <f t="shared" si="51"/>
        <v>0</v>
      </c>
      <c r="AD235" s="32">
        <f t="shared" si="51"/>
        <v>0</v>
      </c>
      <c r="AE235" s="32">
        <f t="shared" si="51"/>
        <v>0</v>
      </c>
      <c r="AF235" s="32">
        <f t="shared" si="51"/>
        <v>0</v>
      </c>
      <c r="AG235" s="32">
        <f t="shared" si="52"/>
        <v>0</v>
      </c>
      <c r="AH235" s="32">
        <f t="shared" si="56"/>
        <v>0</v>
      </c>
      <c r="AI235" s="32">
        <f t="shared" si="56"/>
        <v>0</v>
      </c>
      <c r="AJ235" s="32">
        <f>VLOOKUP(B235, '[3]Q09 Top-up'!$A$6:$B$392, 2, FALSE)</f>
        <v>5</v>
      </c>
      <c r="AK235">
        <f>VLOOKUP(B235, '[3]Q09 Top-up'!$A$6:$C$392, 3, FALSE)</f>
        <v>1</v>
      </c>
      <c r="AN235" s="5">
        <f t="shared" si="48"/>
        <v>2.1067673209382721E-4</v>
      </c>
      <c r="AO235" s="5">
        <f t="shared" si="48"/>
        <v>0</v>
      </c>
      <c r="AP235" s="5">
        <f t="shared" si="48"/>
        <v>0</v>
      </c>
      <c r="AQ235" s="5">
        <f t="shared" si="48"/>
        <v>0</v>
      </c>
      <c r="AR235" s="5">
        <f t="shared" si="57"/>
        <v>0</v>
      </c>
      <c r="AS235" s="5">
        <f t="shared" si="58"/>
        <v>0</v>
      </c>
      <c r="AT235" s="5">
        <f t="shared" si="59"/>
        <v>0</v>
      </c>
      <c r="AU235" s="5">
        <f t="shared" si="43"/>
        <v>4.8592799403756499E-3</v>
      </c>
      <c r="AV235" s="5">
        <f t="shared" si="43"/>
        <v>0</v>
      </c>
      <c r="AW235" s="5">
        <f t="shared" si="43"/>
        <v>0</v>
      </c>
      <c r="AX235" s="5">
        <f t="shared" si="43"/>
        <v>0</v>
      </c>
      <c r="AY235" s="5">
        <f t="shared" si="49"/>
        <v>0</v>
      </c>
      <c r="AZ235" s="5">
        <f t="shared" si="49"/>
        <v>0</v>
      </c>
      <c r="BA235" s="5">
        <f t="shared" si="49"/>
        <v>0</v>
      </c>
      <c r="BB235" s="5">
        <f t="shared" si="49"/>
        <v>0</v>
      </c>
    </row>
    <row r="236" spans="1:54" hidden="1" x14ac:dyDescent="0.35">
      <c r="A236" s="2" t="s">
        <v>233</v>
      </c>
      <c r="B236" s="1" t="s">
        <v>251</v>
      </c>
      <c r="C236" t="str">
        <f>VLOOKUP(B236, [2]Main!$B$3:$D$376, 2, FALSE)</f>
        <v>Outside of MKCC</v>
      </c>
      <c r="D236" t="s">
        <v>1880</v>
      </c>
      <c r="E236" s="5">
        <v>0</v>
      </c>
      <c r="F236" s="5">
        <v>0</v>
      </c>
      <c r="G236" s="5">
        <v>0</v>
      </c>
      <c r="H236" s="5">
        <v>0</v>
      </c>
      <c r="I236" s="5">
        <v>0</v>
      </c>
      <c r="J236" s="5">
        <v>0</v>
      </c>
      <c r="K236" s="5">
        <v>0</v>
      </c>
      <c r="L236" s="5">
        <v>0</v>
      </c>
      <c r="M236" s="5">
        <v>0</v>
      </c>
      <c r="N236" s="5">
        <v>0</v>
      </c>
      <c r="O236" s="5">
        <v>0</v>
      </c>
      <c r="P236" s="5">
        <v>0</v>
      </c>
      <c r="Q236" s="5">
        <v>0</v>
      </c>
      <c r="R236" s="5">
        <v>0</v>
      </c>
      <c r="S236" s="5">
        <v>0</v>
      </c>
      <c r="U236" s="32">
        <f t="shared" si="47"/>
        <v>0</v>
      </c>
      <c r="V236" s="32">
        <f t="shared" si="53"/>
        <v>0</v>
      </c>
      <c r="W236" s="32">
        <f t="shared" si="54"/>
        <v>0</v>
      </c>
      <c r="X236" s="32">
        <f t="shared" si="55"/>
        <v>0</v>
      </c>
      <c r="Y236" s="32">
        <f t="shared" si="50"/>
        <v>0</v>
      </c>
      <c r="Z236" s="32">
        <f t="shared" si="50"/>
        <v>0</v>
      </c>
      <c r="AA236" s="32">
        <f t="shared" si="50"/>
        <v>0</v>
      </c>
      <c r="AB236" s="32">
        <f t="shared" si="50"/>
        <v>0</v>
      </c>
      <c r="AC236" s="32">
        <f t="shared" si="51"/>
        <v>0</v>
      </c>
      <c r="AD236" s="32">
        <f t="shared" si="51"/>
        <v>0</v>
      </c>
      <c r="AE236" s="32">
        <f t="shared" si="51"/>
        <v>0</v>
      </c>
      <c r="AF236" s="32">
        <f t="shared" si="51"/>
        <v>0</v>
      </c>
      <c r="AG236" s="32">
        <f t="shared" si="52"/>
        <v>0</v>
      </c>
      <c r="AH236" s="32">
        <f t="shared" si="56"/>
        <v>0</v>
      </c>
      <c r="AI236" s="32">
        <f t="shared" si="56"/>
        <v>0</v>
      </c>
      <c r="AJ236" s="32">
        <f>VLOOKUP(B236, '[3]Q09 Top-up'!$A$6:$B$392, 2, FALSE)</f>
        <v>0</v>
      </c>
      <c r="AK236">
        <f>VLOOKUP(B236, '[3]Q09 Top-up'!$A$6:$C$392, 3, FALSE)</f>
        <v>0</v>
      </c>
      <c r="AN236" s="5">
        <f t="shared" si="48"/>
        <v>0</v>
      </c>
      <c r="AO236" s="5">
        <f t="shared" si="48"/>
        <v>0</v>
      </c>
      <c r="AP236" s="5">
        <f t="shared" si="48"/>
        <v>0</v>
      </c>
      <c r="AQ236" s="5">
        <f t="shared" si="48"/>
        <v>0</v>
      </c>
      <c r="AR236" s="5">
        <f t="shared" si="57"/>
        <v>0</v>
      </c>
      <c r="AS236" s="5">
        <f t="shared" si="58"/>
        <v>0</v>
      </c>
      <c r="AT236" s="5">
        <f t="shared" si="59"/>
        <v>0</v>
      </c>
      <c r="AU236" s="5">
        <f t="shared" si="43"/>
        <v>0</v>
      </c>
      <c r="AV236" s="5">
        <f t="shared" si="43"/>
        <v>0</v>
      </c>
      <c r="AW236" s="5">
        <f t="shared" si="43"/>
        <v>0</v>
      </c>
      <c r="AX236" s="5">
        <f t="shared" si="43"/>
        <v>0</v>
      </c>
      <c r="AY236" s="5">
        <f t="shared" si="49"/>
        <v>0</v>
      </c>
      <c r="AZ236" s="5">
        <f t="shared" si="49"/>
        <v>0</v>
      </c>
      <c r="BA236" s="5">
        <f t="shared" si="49"/>
        <v>0</v>
      </c>
      <c r="BB236" s="5">
        <f t="shared" si="49"/>
        <v>0</v>
      </c>
    </row>
    <row r="237" spans="1:54" hidden="1" x14ac:dyDescent="0.35">
      <c r="A237" s="2" t="s">
        <v>233</v>
      </c>
      <c r="B237" s="1" t="s">
        <v>252</v>
      </c>
      <c r="C237" t="str">
        <f>VLOOKUP(B237, [2]Main!$B$3:$D$376, 2, FALSE)</f>
        <v>Outside of MKCC</v>
      </c>
      <c r="D237" t="s">
        <v>1880</v>
      </c>
      <c r="E237" s="5">
        <v>0</v>
      </c>
      <c r="F237" s="5">
        <v>0</v>
      </c>
      <c r="G237" s="5">
        <v>0</v>
      </c>
      <c r="H237" s="5">
        <v>0</v>
      </c>
      <c r="I237" s="5">
        <v>0</v>
      </c>
      <c r="J237" s="5">
        <v>0</v>
      </c>
      <c r="K237" s="5">
        <v>0</v>
      </c>
      <c r="L237" s="5">
        <v>0</v>
      </c>
      <c r="M237" s="5">
        <v>0</v>
      </c>
      <c r="N237" s="5">
        <v>0</v>
      </c>
      <c r="O237" s="5">
        <v>0</v>
      </c>
      <c r="P237" s="5">
        <v>0</v>
      </c>
      <c r="Q237" s="5">
        <v>0</v>
      </c>
      <c r="R237" s="5">
        <v>0</v>
      </c>
      <c r="S237" s="5">
        <v>0</v>
      </c>
      <c r="U237" s="32">
        <f t="shared" si="47"/>
        <v>0</v>
      </c>
      <c r="V237" s="32">
        <f t="shared" si="53"/>
        <v>0</v>
      </c>
      <c r="W237" s="32">
        <f t="shared" si="54"/>
        <v>0</v>
      </c>
      <c r="X237" s="32">
        <f t="shared" si="55"/>
        <v>0</v>
      </c>
      <c r="Y237" s="32">
        <f t="shared" si="50"/>
        <v>0</v>
      </c>
      <c r="Z237" s="32">
        <f t="shared" si="50"/>
        <v>0</v>
      </c>
      <c r="AA237" s="32">
        <f t="shared" si="50"/>
        <v>0</v>
      </c>
      <c r="AB237" s="32">
        <f t="shared" si="50"/>
        <v>0</v>
      </c>
      <c r="AC237" s="32">
        <f t="shared" si="51"/>
        <v>0</v>
      </c>
      <c r="AD237" s="32">
        <f t="shared" si="51"/>
        <v>0</v>
      </c>
      <c r="AE237" s="32">
        <f t="shared" si="51"/>
        <v>0</v>
      </c>
      <c r="AF237" s="32">
        <f t="shared" si="51"/>
        <v>0</v>
      </c>
      <c r="AG237" s="32">
        <f t="shared" si="52"/>
        <v>0</v>
      </c>
      <c r="AH237" s="32">
        <f t="shared" si="56"/>
        <v>0</v>
      </c>
      <c r="AI237" s="32">
        <f t="shared" si="56"/>
        <v>0</v>
      </c>
      <c r="AJ237" s="32">
        <f>VLOOKUP(B237, '[3]Q09 Top-up'!$A$6:$B$392, 2, FALSE)</f>
        <v>0</v>
      </c>
      <c r="AK237">
        <f>VLOOKUP(B237, '[3]Q09 Top-up'!$A$6:$C$392, 3, FALSE)</f>
        <v>0</v>
      </c>
      <c r="AN237" s="5">
        <f t="shared" si="48"/>
        <v>0</v>
      </c>
      <c r="AO237" s="5">
        <f t="shared" si="48"/>
        <v>0</v>
      </c>
      <c r="AP237" s="5">
        <f t="shared" si="48"/>
        <v>0</v>
      </c>
      <c r="AQ237" s="5">
        <f t="shared" si="48"/>
        <v>0</v>
      </c>
      <c r="AR237" s="5">
        <f t="shared" si="57"/>
        <v>0</v>
      </c>
      <c r="AS237" s="5">
        <f t="shared" si="58"/>
        <v>0</v>
      </c>
      <c r="AT237" s="5">
        <f t="shared" si="59"/>
        <v>0</v>
      </c>
      <c r="AU237" s="5">
        <f t="shared" si="43"/>
        <v>0</v>
      </c>
      <c r="AV237" s="5">
        <f t="shared" si="43"/>
        <v>0</v>
      </c>
      <c r="AW237" s="5">
        <f t="shared" si="43"/>
        <v>0</v>
      </c>
      <c r="AX237" s="5">
        <f t="shared" si="43"/>
        <v>0</v>
      </c>
      <c r="AY237" s="5">
        <f t="shared" si="49"/>
        <v>0</v>
      </c>
      <c r="AZ237" s="5">
        <f t="shared" si="49"/>
        <v>0</v>
      </c>
      <c r="BA237" s="5">
        <f t="shared" si="49"/>
        <v>0</v>
      </c>
      <c r="BB237" s="5">
        <f t="shared" si="49"/>
        <v>0</v>
      </c>
    </row>
    <row r="238" spans="1:54" hidden="1" x14ac:dyDescent="0.35">
      <c r="A238" s="2" t="s">
        <v>233</v>
      </c>
      <c r="B238" s="1" t="s">
        <v>253</v>
      </c>
      <c r="C238" t="str">
        <f>VLOOKUP(B238, [2]Main!$B$3:$D$376, 2, FALSE)</f>
        <v>Outside of MKCC</v>
      </c>
      <c r="D238" t="str">
        <f>VLOOKUP(B238, [2]Main!$B$3:$D$376, 3, FALSE)</f>
        <v>Northampton</v>
      </c>
      <c r="E238" s="5">
        <v>0</v>
      </c>
      <c r="F238" s="5">
        <v>0</v>
      </c>
      <c r="G238" s="5">
        <v>0</v>
      </c>
      <c r="H238" s="5">
        <v>0</v>
      </c>
      <c r="I238" s="5">
        <v>0</v>
      </c>
      <c r="J238" s="5">
        <v>0</v>
      </c>
      <c r="K238" s="5">
        <v>0</v>
      </c>
      <c r="L238" s="5">
        <v>0</v>
      </c>
      <c r="M238" s="5">
        <v>0</v>
      </c>
      <c r="N238" s="5">
        <v>0</v>
      </c>
      <c r="O238" s="5">
        <v>0</v>
      </c>
      <c r="P238" s="5">
        <v>0</v>
      </c>
      <c r="Q238" s="5">
        <v>0</v>
      </c>
      <c r="R238" s="5">
        <v>0</v>
      </c>
      <c r="S238" s="5">
        <v>0</v>
      </c>
      <c r="U238" s="32">
        <f t="shared" si="47"/>
        <v>0</v>
      </c>
      <c r="V238" s="32">
        <f t="shared" si="53"/>
        <v>0</v>
      </c>
      <c r="W238" s="32">
        <f t="shared" si="54"/>
        <v>0</v>
      </c>
      <c r="X238" s="32">
        <f t="shared" si="55"/>
        <v>0</v>
      </c>
      <c r="Y238" s="32">
        <f t="shared" si="50"/>
        <v>0</v>
      </c>
      <c r="Z238" s="32">
        <f t="shared" si="50"/>
        <v>0</v>
      </c>
      <c r="AA238" s="32">
        <f t="shared" si="50"/>
        <v>0</v>
      </c>
      <c r="AB238" s="32">
        <f t="shared" si="50"/>
        <v>0</v>
      </c>
      <c r="AC238" s="32">
        <f t="shared" si="51"/>
        <v>0</v>
      </c>
      <c r="AD238" s="32">
        <f t="shared" si="51"/>
        <v>0</v>
      </c>
      <c r="AE238" s="32">
        <f t="shared" si="51"/>
        <v>0</v>
      </c>
      <c r="AF238" s="32">
        <f t="shared" si="51"/>
        <v>0</v>
      </c>
      <c r="AG238" s="32">
        <f t="shared" si="52"/>
        <v>0</v>
      </c>
      <c r="AH238" s="32">
        <f t="shared" si="56"/>
        <v>0</v>
      </c>
      <c r="AI238" s="32">
        <f t="shared" si="56"/>
        <v>0</v>
      </c>
      <c r="AJ238" s="32">
        <f>VLOOKUP(B238, '[3]Q09 Top-up'!$A$6:$B$392, 2, FALSE)</f>
        <v>0</v>
      </c>
      <c r="AK238">
        <f>VLOOKUP(B238, '[3]Q09 Top-up'!$A$6:$C$392, 3, FALSE)</f>
        <v>0</v>
      </c>
      <c r="AN238" s="5">
        <f t="shared" si="48"/>
        <v>0</v>
      </c>
      <c r="AO238" s="5">
        <f t="shared" si="48"/>
        <v>0</v>
      </c>
      <c r="AP238" s="5">
        <f t="shared" si="48"/>
        <v>0</v>
      </c>
      <c r="AQ238" s="5">
        <f t="shared" si="48"/>
        <v>0</v>
      </c>
      <c r="AR238" s="5">
        <f t="shared" si="57"/>
        <v>0</v>
      </c>
      <c r="AS238" s="5">
        <f t="shared" si="58"/>
        <v>0</v>
      </c>
      <c r="AT238" s="5">
        <f t="shared" si="59"/>
        <v>0</v>
      </c>
      <c r="AU238" s="5">
        <f t="shared" si="43"/>
        <v>0</v>
      </c>
      <c r="AV238" s="5">
        <f t="shared" si="43"/>
        <v>0</v>
      </c>
      <c r="AW238" s="5">
        <f t="shared" si="43"/>
        <v>0</v>
      </c>
      <c r="AX238" s="5">
        <f t="shared" si="43"/>
        <v>0</v>
      </c>
      <c r="AY238" s="5">
        <f t="shared" si="49"/>
        <v>0</v>
      </c>
      <c r="AZ238" s="5">
        <f t="shared" si="49"/>
        <v>0</v>
      </c>
      <c r="BA238" s="5">
        <f t="shared" si="49"/>
        <v>0</v>
      </c>
      <c r="BB238" s="5">
        <f t="shared" si="49"/>
        <v>0</v>
      </c>
    </row>
    <row r="239" spans="1:54" hidden="1" x14ac:dyDescent="0.35">
      <c r="A239" s="2" t="s">
        <v>233</v>
      </c>
      <c r="B239" s="1" t="s">
        <v>254</v>
      </c>
      <c r="C239" t="str">
        <f>VLOOKUP(B239, [2]Main!$B$3:$D$376, 2, FALSE)</f>
        <v>Outside of MKCC</v>
      </c>
      <c r="D239" t="s">
        <v>1880</v>
      </c>
      <c r="E239" s="5">
        <v>0</v>
      </c>
      <c r="F239" s="5">
        <v>0</v>
      </c>
      <c r="G239" s="5">
        <v>0</v>
      </c>
      <c r="H239" s="5">
        <v>0</v>
      </c>
      <c r="I239" s="5">
        <v>0</v>
      </c>
      <c r="J239" s="5">
        <v>0</v>
      </c>
      <c r="K239" s="5">
        <v>0</v>
      </c>
      <c r="L239" s="5">
        <v>0</v>
      </c>
      <c r="M239" s="5">
        <v>0</v>
      </c>
      <c r="N239" s="5">
        <v>0</v>
      </c>
      <c r="O239" s="5">
        <v>0</v>
      </c>
      <c r="P239" s="5">
        <v>0</v>
      </c>
      <c r="Q239" s="5">
        <v>0</v>
      </c>
      <c r="R239" s="5">
        <v>0</v>
      </c>
      <c r="S239" s="5">
        <v>0</v>
      </c>
      <c r="U239" s="32">
        <f t="shared" si="47"/>
        <v>0</v>
      </c>
      <c r="V239" s="32">
        <f t="shared" si="53"/>
        <v>0</v>
      </c>
      <c r="W239" s="32">
        <f t="shared" si="54"/>
        <v>0</v>
      </c>
      <c r="X239" s="32">
        <f t="shared" si="55"/>
        <v>0</v>
      </c>
      <c r="Y239" s="32">
        <f t="shared" si="50"/>
        <v>0</v>
      </c>
      <c r="Z239" s="32">
        <f t="shared" si="50"/>
        <v>0</v>
      </c>
      <c r="AA239" s="32">
        <f t="shared" si="50"/>
        <v>0</v>
      </c>
      <c r="AB239" s="32">
        <f t="shared" si="50"/>
        <v>0</v>
      </c>
      <c r="AC239" s="32">
        <f t="shared" si="51"/>
        <v>0</v>
      </c>
      <c r="AD239" s="32">
        <f t="shared" si="51"/>
        <v>0</v>
      </c>
      <c r="AE239" s="32">
        <f t="shared" si="51"/>
        <v>0</v>
      </c>
      <c r="AF239" s="32">
        <f t="shared" si="51"/>
        <v>0</v>
      </c>
      <c r="AG239" s="32">
        <f t="shared" si="52"/>
        <v>0</v>
      </c>
      <c r="AH239" s="32">
        <f t="shared" si="56"/>
        <v>0</v>
      </c>
      <c r="AI239" s="32">
        <f t="shared" si="56"/>
        <v>0</v>
      </c>
      <c r="AJ239" s="32">
        <f>VLOOKUP(B239, '[3]Q09 Top-up'!$A$6:$B$392, 2, FALSE)</f>
        <v>0</v>
      </c>
      <c r="AK239">
        <f>VLOOKUP(B239, '[3]Q09 Top-up'!$A$6:$C$392, 3, FALSE)</f>
        <v>0</v>
      </c>
      <c r="AN239" s="5">
        <f t="shared" si="48"/>
        <v>0</v>
      </c>
      <c r="AO239" s="5">
        <f t="shared" si="48"/>
        <v>0</v>
      </c>
      <c r="AP239" s="5">
        <f t="shared" si="48"/>
        <v>0</v>
      </c>
      <c r="AQ239" s="5">
        <f t="shared" si="48"/>
        <v>0</v>
      </c>
      <c r="AR239" s="5">
        <f t="shared" si="57"/>
        <v>0</v>
      </c>
      <c r="AS239" s="5">
        <f t="shared" si="58"/>
        <v>0</v>
      </c>
      <c r="AT239" s="5">
        <f t="shared" si="59"/>
        <v>0</v>
      </c>
      <c r="AU239" s="5">
        <f t="shared" si="43"/>
        <v>0</v>
      </c>
      <c r="AV239" s="5">
        <f t="shared" si="43"/>
        <v>0</v>
      </c>
      <c r="AW239" s="5">
        <f t="shared" si="43"/>
        <v>0</v>
      </c>
      <c r="AX239" s="5">
        <f t="shared" si="43"/>
        <v>0</v>
      </c>
      <c r="AY239" s="5">
        <f t="shared" si="49"/>
        <v>0</v>
      </c>
      <c r="AZ239" s="5">
        <f t="shared" si="49"/>
        <v>0</v>
      </c>
      <c r="BA239" s="5">
        <f t="shared" si="49"/>
        <v>0</v>
      </c>
      <c r="BB239" s="5">
        <f t="shared" si="49"/>
        <v>0</v>
      </c>
    </row>
    <row r="240" spans="1:54" hidden="1" x14ac:dyDescent="0.35">
      <c r="A240" s="2" t="s">
        <v>233</v>
      </c>
      <c r="B240" s="1" t="s">
        <v>255</v>
      </c>
      <c r="C240" t="str">
        <f>VLOOKUP(B240, [2]Main!$B$3:$D$376, 2, FALSE)</f>
        <v>Outside of MKCC</v>
      </c>
      <c r="D240" t="s">
        <v>1880</v>
      </c>
      <c r="E240" s="5">
        <v>3.0100000000000001E-3</v>
      </c>
      <c r="F240" s="5">
        <v>0</v>
      </c>
      <c r="G240" s="5">
        <v>0</v>
      </c>
      <c r="H240" s="5">
        <v>0</v>
      </c>
      <c r="I240" s="5">
        <v>0</v>
      </c>
      <c r="J240" s="5">
        <v>0</v>
      </c>
      <c r="K240" s="5">
        <v>0</v>
      </c>
      <c r="L240" s="5">
        <v>0</v>
      </c>
      <c r="M240" s="5">
        <v>0</v>
      </c>
      <c r="N240" s="5">
        <v>0</v>
      </c>
      <c r="O240" s="5">
        <v>0</v>
      </c>
      <c r="P240" s="5">
        <v>0</v>
      </c>
      <c r="Q240" s="5">
        <v>2.521E-2</v>
      </c>
      <c r="R240" s="5">
        <v>0</v>
      </c>
      <c r="S240" s="5">
        <v>0</v>
      </c>
      <c r="U240" s="32">
        <f t="shared" si="47"/>
        <v>16.555</v>
      </c>
      <c r="V240" s="32">
        <f t="shared" si="53"/>
        <v>0</v>
      </c>
      <c r="W240" s="32">
        <f t="shared" si="54"/>
        <v>0</v>
      </c>
      <c r="X240" s="32">
        <f t="shared" si="55"/>
        <v>0</v>
      </c>
      <c r="Y240" s="32">
        <f t="shared" si="50"/>
        <v>0</v>
      </c>
      <c r="Z240" s="32">
        <f t="shared" si="50"/>
        <v>0</v>
      </c>
      <c r="AA240" s="32">
        <f t="shared" si="50"/>
        <v>0</v>
      </c>
      <c r="AB240" s="32">
        <f t="shared" si="50"/>
        <v>0</v>
      </c>
      <c r="AC240" s="32">
        <f t="shared" si="51"/>
        <v>0</v>
      </c>
      <c r="AD240" s="32">
        <f t="shared" si="51"/>
        <v>0</v>
      </c>
      <c r="AE240" s="32">
        <f t="shared" si="51"/>
        <v>0</v>
      </c>
      <c r="AF240" s="32">
        <f t="shared" si="51"/>
        <v>0</v>
      </c>
      <c r="AG240" s="32">
        <f t="shared" si="52"/>
        <v>138.655</v>
      </c>
      <c r="AH240" s="32">
        <f t="shared" si="56"/>
        <v>0</v>
      </c>
      <c r="AI240" s="32">
        <f t="shared" si="56"/>
        <v>0</v>
      </c>
      <c r="AJ240" s="32">
        <f>VLOOKUP(B240, '[3]Q09 Top-up'!$A$6:$B$392, 2, FALSE)</f>
        <v>55</v>
      </c>
      <c r="AK240">
        <f>VLOOKUP(B240, '[3]Q09 Top-up'!$A$6:$C$392, 3, FALSE)</f>
        <v>1</v>
      </c>
      <c r="AN240" s="5">
        <f t="shared" si="48"/>
        <v>8.017823677731746E-3</v>
      </c>
      <c r="AO240" s="5">
        <f t="shared" si="48"/>
        <v>0</v>
      </c>
      <c r="AP240" s="5">
        <f t="shared" si="48"/>
        <v>0</v>
      </c>
      <c r="AQ240" s="5">
        <f t="shared" si="48"/>
        <v>0</v>
      </c>
      <c r="AR240" s="5">
        <f t="shared" si="57"/>
        <v>0</v>
      </c>
      <c r="AS240" s="5">
        <f t="shared" si="58"/>
        <v>0</v>
      </c>
      <c r="AT240" s="5">
        <f t="shared" si="59"/>
        <v>0</v>
      </c>
      <c r="AU240" s="5">
        <f t="shared" si="43"/>
        <v>0</v>
      </c>
      <c r="AV240" s="5">
        <f t="shared" si="43"/>
        <v>0</v>
      </c>
      <c r="AW240" s="5">
        <f t="shared" si="43"/>
        <v>0</v>
      </c>
      <c r="AX240" s="5">
        <f t="shared" si="43"/>
        <v>0</v>
      </c>
      <c r="AY240" s="5">
        <f t="shared" si="49"/>
        <v>0</v>
      </c>
      <c r="AZ240" s="5">
        <f t="shared" si="49"/>
        <v>6.8044918941303198E-2</v>
      </c>
      <c r="BA240" s="5">
        <f t="shared" si="49"/>
        <v>0</v>
      </c>
      <c r="BB240" s="5">
        <f t="shared" si="49"/>
        <v>0</v>
      </c>
    </row>
    <row r="241" spans="1:54" hidden="1" x14ac:dyDescent="0.35">
      <c r="A241" s="2" t="s">
        <v>233</v>
      </c>
      <c r="B241" s="1" t="s">
        <v>256</v>
      </c>
      <c r="C241" t="str">
        <f>VLOOKUP(B241, [2]Main!$B$3:$D$376, 2, FALSE)</f>
        <v>Outside of MKCC</v>
      </c>
      <c r="D241" t="s">
        <v>1880</v>
      </c>
      <c r="E241" s="5">
        <v>0</v>
      </c>
      <c r="F241" s="5">
        <v>0</v>
      </c>
      <c r="G241" s="5">
        <v>0</v>
      </c>
      <c r="H241" s="5">
        <v>0</v>
      </c>
      <c r="I241" s="5">
        <v>0</v>
      </c>
      <c r="J241" s="5">
        <v>0</v>
      </c>
      <c r="K241" s="5">
        <v>0</v>
      </c>
      <c r="L241" s="5">
        <v>0</v>
      </c>
      <c r="M241" s="5">
        <v>0</v>
      </c>
      <c r="N241" s="5">
        <v>0</v>
      </c>
      <c r="O241" s="5">
        <v>0</v>
      </c>
      <c r="P241" s="5">
        <v>0</v>
      </c>
      <c r="Q241" s="5">
        <v>0</v>
      </c>
      <c r="R241" s="5">
        <v>0</v>
      </c>
      <c r="S241" s="5">
        <v>0</v>
      </c>
      <c r="U241" s="32">
        <f t="shared" si="47"/>
        <v>0</v>
      </c>
      <c r="V241" s="32">
        <f t="shared" si="53"/>
        <v>0</v>
      </c>
      <c r="W241" s="32">
        <f t="shared" si="54"/>
        <v>0</v>
      </c>
      <c r="X241" s="32">
        <f t="shared" si="55"/>
        <v>0</v>
      </c>
      <c r="Y241" s="32">
        <f t="shared" si="50"/>
        <v>0</v>
      </c>
      <c r="Z241" s="32">
        <f t="shared" si="50"/>
        <v>0</v>
      </c>
      <c r="AA241" s="32">
        <f t="shared" si="50"/>
        <v>0</v>
      </c>
      <c r="AB241" s="32">
        <f t="shared" si="50"/>
        <v>0</v>
      </c>
      <c r="AC241" s="32">
        <f t="shared" si="51"/>
        <v>0</v>
      </c>
      <c r="AD241" s="32">
        <f t="shared" si="51"/>
        <v>0</v>
      </c>
      <c r="AE241" s="32">
        <f t="shared" si="51"/>
        <v>0</v>
      </c>
      <c r="AF241" s="32">
        <f t="shared" si="51"/>
        <v>0</v>
      </c>
      <c r="AG241" s="32">
        <f t="shared" si="52"/>
        <v>0</v>
      </c>
      <c r="AH241" s="32">
        <f t="shared" si="56"/>
        <v>0</v>
      </c>
      <c r="AI241" s="32">
        <f t="shared" si="56"/>
        <v>0</v>
      </c>
      <c r="AJ241" s="32">
        <f>VLOOKUP(B241, '[3]Q09 Top-up'!$A$6:$B$392, 2, FALSE)</f>
        <v>0</v>
      </c>
      <c r="AK241">
        <f>VLOOKUP(B241, '[3]Q09 Top-up'!$A$6:$C$392, 3, FALSE)</f>
        <v>0</v>
      </c>
      <c r="AN241" s="5">
        <f t="shared" si="48"/>
        <v>0</v>
      </c>
      <c r="AO241" s="5">
        <f t="shared" si="48"/>
        <v>0</v>
      </c>
      <c r="AP241" s="5">
        <f t="shared" si="48"/>
        <v>0</v>
      </c>
      <c r="AQ241" s="5">
        <f t="shared" si="48"/>
        <v>0</v>
      </c>
      <c r="AR241" s="5">
        <f t="shared" si="57"/>
        <v>0</v>
      </c>
      <c r="AS241" s="5">
        <f t="shared" si="58"/>
        <v>0</v>
      </c>
      <c r="AT241" s="5">
        <f t="shared" si="59"/>
        <v>0</v>
      </c>
      <c r="AU241" s="5">
        <f t="shared" si="43"/>
        <v>0</v>
      </c>
      <c r="AV241" s="5">
        <f t="shared" si="43"/>
        <v>0</v>
      </c>
      <c r="AW241" s="5">
        <f t="shared" si="43"/>
        <v>0</v>
      </c>
      <c r="AX241" s="5">
        <f t="shared" si="43"/>
        <v>0</v>
      </c>
      <c r="AY241" s="5">
        <f t="shared" si="49"/>
        <v>0</v>
      </c>
      <c r="AZ241" s="5">
        <f t="shared" si="49"/>
        <v>0</v>
      </c>
      <c r="BA241" s="5">
        <f t="shared" si="49"/>
        <v>0</v>
      </c>
      <c r="BB241" s="5">
        <f t="shared" si="49"/>
        <v>0</v>
      </c>
    </row>
    <row r="242" spans="1:54" hidden="1" x14ac:dyDescent="0.35">
      <c r="A242" s="2" t="s">
        <v>233</v>
      </c>
      <c r="B242" s="1" t="s">
        <v>257</v>
      </c>
      <c r="C242" t="str">
        <f>VLOOKUP(B242, [2]Main!$B$3:$D$376, 2, FALSE)</f>
        <v>Outside of MKCC</v>
      </c>
      <c r="D242" t="str">
        <f>VLOOKUP(B242, [2]Main!$B$3:$D$376, 3, FALSE)</f>
        <v>Bedford</v>
      </c>
      <c r="E242" s="5">
        <v>5.9000000000000003E-4</v>
      </c>
      <c r="F242" s="5">
        <v>0</v>
      </c>
      <c r="G242" s="5">
        <v>0</v>
      </c>
      <c r="H242" s="5">
        <v>0</v>
      </c>
      <c r="I242" s="5">
        <v>0</v>
      </c>
      <c r="J242" s="5">
        <v>0</v>
      </c>
      <c r="K242" s="5">
        <v>0</v>
      </c>
      <c r="L242" s="5">
        <v>0</v>
      </c>
      <c r="M242" s="5">
        <v>0</v>
      </c>
      <c r="N242" s="5">
        <v>0</v>
      </c>
      <c r="O242" s="5">
        <v>0</v>
      </c>
      <c r="P242" s="5">
        <v>7.26E-3</v>
      </c>
      <c r="Q242" s="5">
        <v>0</v>
      </c>
      <c r="R242" s="5">
        <v>0</v>
      </c>
      <c r="S242" s="5">
        <v>0</v>
      </c>
      <c r="U242" s="32">
        <f t="shared" si="47"/>
        <v>0.11800000000000001</v>
      </c>
      <c r="V242" s="32">
        <f t="shared" si="53"/>
        <v>0</v>
      </c>
      <c r="W242" s="32">
        <f t="shared" si="54"/>
        <v>0</v>
      </c>
      <c r="X242" s="32">
        <f t="shared" si="55"/>
        <v>0</v>
      </c>
      <c r="Y242" s="32">
        <f t="shared" si="50"/>
        <v>0</v>
      </c>
      <c r="Z242" s="32">
        <f t="shared" si="50"/>
        <v>0</v>
      </c>
      <c r="AA242" s="32">
        <f t="shared" si="50"/>
        <v>0</v>
      </c>
      <c r="AB242" s="32">
        <f t="shared" si="50"/>
        <v>0</v>
      </c>
      <c r="AC242" s="32">
        <f t="shared" si="51"/>
        <v>0</v>
      </c>
      <c r="AD242" s="32">
        <f t="shared" si="51"/>
        <v>0</v>
      </c>
      <c r="AE242" s="32">
        <f t="shared" si="51"/>
        <v>0</v>
      </c>
      <c r="AF242" s="32">
        <f t="shared" si="51"/>
        <v>1.452</v>
      </c>
      <c r="AG242" s="32">
        <f t="shared" si="52"/>
        <v>0</v>
      </c>
      <c r="AH242" s="32">
        <f t="shared" si="56"/>
        <v>0</v>
      </c>
      <c r="AI242" s="32">
        <f t="shared" si="56"/>
        <v>0</v>
      </c>
      <c r="AJ242" s="32">
        <f>VLOOKUP(B242, '[3]Q09 Top-up'!$A$6:$B$392, 2, FALSE)</f>
        <v>2</v>
      </c>
      <c r="AK242">
        <f>VLOOKUP(B242, '[3]Q09 Top-up'!$A$6:$C$392, 3, FALSE)</f>
        <v>1</v>
      </c>
      <c r="AN242" s="5">
        <f t="shared" si="48"/>
        <v>5.7149090544992217E-5</v>
      </c>
      <c r="AO242" s="5">
        <f t="shared" si="48"/>
        <v>0</v>
      </c>
      <c r="AP242" s="5">
        <f t="shared" si="48"/>
        <v>0</v>
      </c>
      <c r="AQ242" s="5">
        <f t="shared" si="48"/>
        <v>0</v>
      </c>
      <c r="AR242" s="5">
        <f t="shared" si="57"/>
        <v>0</v>
      </c>
      <c r="AS242" s="5">
        <f t="shared" si="58"/>
        <v>0</v>
      </c>
      <c r="AT242" s="5">
        <f t="shared" si="59"/>
        <v>0</v>
      </c>
      <c r="AU242" s="5">
        <f t="shared" si="43"/>
        <v>0</v>
      </c>
      <c r="AV242" s="5">
        <f t="shared" si="43"/>
        <v>0</v>
      </c>
      <c r="AW242" s="5">
        <f t="shared" si="43"/>
        <v>0</v>
      </c>
      <c r="AX242" s="5">
        <f t="shared" si="43"/>
        <v>0</v>
      </c>
      <c r="AY242" s="5">
        <f t="shared" si="49"/>
        <v>7.1644009737891303E-4</v>
      </c>
      <c r="AZ242" s="5">
        <f t="shared" si="49"/>
        <v>0</v>
      </c>
      <c r="BA242" s="5">
        <f t="shared" si="49"/>
        <v>0</v>
      </c>
      <c r="BB242" s="5">
        <f t="shared" si="49"/>
        <v>0</v>
      </c>
    </row>
    <row r="243" spans="1:54" hidden="1" x14ac:dyDescent="0.35">
      <c r="A243" s="2" t="s">
        <v>233</v>
      </c>
      <c r="B243" s="1" t="s">
        <v>258</v>
      </c>
      <c r="C243" t="str">
        <f>VLOOKUP(B243, [2]Main!$B$3:$D$376, 2, FALSE)</f>
        <v>Outside of MKCC</v>
      </c>
      <c r="D243" t="s">
        <v>1880</v>
      </c>
      <c r="E243" s="5">
        <v>0</v>
      </c>
      <c r="F243" s="5">
        <v>0</v>
      </c>
      <c r="G243" s="5">
        <v>0</v>
      </c>
      <c r="H243" s="5">
        <v>0</v>
      </c>
      <c r="I243" s="5">
        <v>0</v>
      </c>
      <c r="J243" s="5">
        <v>0</v>
      </c>
      <c r="K243" s="5">
        <v>0</v>
      </c>
      <c r="L243" s="5">
        <v>0</v>
      </c>
      <c r="M243" s="5">
        <v>0</v>
      </c>
      <c r="N243" s="5">
        <v>0</v>
      </c>
      <c r="O243" s="5">
        <v>0</v>
      </c>
      <c r="P243" s="5">
        <v>0</v>
      </c>
      <c r="Q243" s="5">
        <v>0</v>
      </c>
      <c r="R243" s="5">
        <v>0</v>
      </c>
      <c r="S243" s="5">
        <v>0</v>
      </c>
      <c r="U243" s="32">
        <f t="shared" si="47"/>
        <v>0</v>
      </c>
      <c r="V243" s="32">
        <f t="shared" si="53"/>
        <v>0</v>
      </c>
      <c r="W243" s="32">
        <f t="shared" si="54"/>
        <v>0</v>
      </c>
      <c r="X243" s="32">
        <f t="shared" si="55"/>
        <v>0</v>
      </c>
      <c r="Y243" s="32">
        <f t="shared" si="50"/>
        <v>0</v>
      </c>
      <c r="Z243" s="32">
        <f t="shared" si="50"/>
        <v>0</v>
      </c>
      <c r="AA243" s="32">
        <f t="shared" si="50"/>
        <v>0</v>
      </c>
      <c r="AB243" s="32">
        <f t="shared" si="50"/>
        <v>0</v>
      </c>
      <c r="AC243" s="32">
        <f t="shared" si="51"/>
        <v>0</v>
      </c>
      <c r="AD243" s="32">
        <f t="shared" si="51"/>
        <v>0</v>
      </c>
      <c r="AE243" s="32">
        <f t="shared" si="51"/>
        <v>0</v>
      </c>
      <c r="AF243" s="32">
        <f t="shared" si="51"/>
        <v>0</v>
      </c>
      <c r="AG243" s="32">
        <f t="shared" si="52"/>
        <v>0</v>
      </c>
      <c r="AH243" s="32">
        <f t="shared" si="56"/>
        <v>0</v>
      </c>
      <c r="AI243" s="32">
        <f t="shared" si="56"/>
        <v>0</v>
      </c>
      <c r="AJ243" s="32">
        <f>VLOOKUP(B243, '[3]Q09 Top-up'!$A$6:$B$392, 2, FALSE)</f>
        <v>0</v>
      </c>
      <c r="AK243">
        <f>VLOOKUP(B243, '[3]Q09 Top-up'!$A$6:$C$392, 3, FALSE)</f>
        <v>0</v>
      </c>
      <c r="AN243" s="5">
        <f t="shared" si="48"/>
        <v>0</v>
      </c>
      <c r="AO243" s="5">
        <f t="shared" si="48"/>
        <v>0</v>
      </c>
      <c r="AP243" s="5">
        <f t="shared" si="48"/>
        <v>0</v>
      </c>
      <c r="AQ243" s="5">
        <f t="shared" si="48"/>
        <v>0</v>
      </c>
      <c r="AR243" s="5">
        <f t="shared" si="57"/>
        <v>0</v>
      </c>
      <c r="AS243" s="5">
        <f t="shared" si="58"/>
        <v>0</v>
      </c>
      <c r="AT243" s="5">
        <f t="shared" si="59"/>
        <v>0</v>
      </c>
      <c r="AU243" s="5">
        <f t="shared" si="43"/>
        <v>0</v>
      </c>
      <c r="AV243" s="5">
        <f t="shared" si="43"/>
        <v>0</v>
      </c>
      <c r="AW243" s="5">
        <f t="shared" si="43"/>
        <v>0</v>
      </c>
      <c r="AX243" s="5">
        <f t="shared" si="43"/>
        <v>0</v>
      </c>
      <c r="AY243" s="5">
        <f t="shared" si="49"/>
        <v>0</v>
      </c>
      <c r="AZ243" s="5">
        <f t="shared" si="49"/>
        <v>0</v>
      </c>
      <c r="BA243" s="5">
        <f t="shared" si="49"/>
        <v>0</v>
      </c>
      <c r="BB243" s="5">
        <f t="shared" si="49"/>
        <v>0</v>
      </c>
    </row>
    <row r="244" spans="1:54" hidden="1" x14ac:dyDescent="0.35">
      <c r="A244" s="2" t="s">
        <v>233</v>
      </c>
      <c r="B244" s="1" t="s">
        <v>259</v>
      </c>
      <c r="C244" t="str">
        <f>VLOOKUP(B244, [2]Main!$B$3:$D$376, 2, FALSE)</f>
        <v>Outside of MKCC</v>
      </c>
      <c r="D244" t="str">
        <f>VLOOKUP(B244, [2]Main!$B$3:$D$376, 3, FALSE)</f>
        <v>Northampton</v>
      </c>
      <c r="E244" s="5">
        <v>0</v>
      </c>
      <c r="F244" s="5">
        <v>0</v>
      </c>
      <c r="G244" s="5">
        <v>0</v>
      </c>
      <c r="H244" s="5">
        <v>0</v>
      </c>
      <c r="I244" s="5">
        <v>0</v>
      </c>
      <c r="J244" s="5">
        <v>0</v>
      </c>
      <c r="K244" s="5">
        <v>0</v>
      </c>
      <c r="L244" s="5">
        <v>0</v>
      </c>
      <c r="M244" s="5">
        <v>0</v>
      </c>
      <c r="N244" s="5">
        <v>0</v>
      </c>
      <c r="O244" s="5">
        <v>0</v>
      </c>
      <c r="P244" s="5">
        <v>0</v>
      </c>
      <c r="Q244" s="5">
        <v>0</v>
      </c>
      <c r="R244" s="5">
        <v>0</v>
      </c>
      <c r="S244" s="5">
        <v>0</v>
      </c>
      <c r="U244" s="32">
        <f t="shared" si="47"/>
        <v>0</v>
      </c>
      <c r="V244" s="32">
        <f t="shared" si="53"/>
        <v>0</v>
      </c>
      <c r="W244" s="32">
        <f t="shared" si="54"/>
        <v>0</v>
      </c>
      <c r="X244" s="32">
        <f t="shared" si="55"/>
        <v>0</v>
      </c>
      <c r="Y244" s="32">
        <f t="shared" si="50"/>
        <v>0</v>
      </c>
      <c r="Z244" s="32">
        <f t="shared" si="50"/>
        <v>0</v>
      </c>
      <c r="AA244" s="32">
        <f t="shared" si="50"/>
        <v>0</v>
      </c>
      <c r="AB244" s="32">
        <f t="shared" si="50"/>
        <v>0</v>
      </c>
      <c r="AC244" s="32">
        <f t="shared" si="51"/>
        <v>0</v>
      </c>
      <c r="AD244" s="32">
        <f t="shared" si="51"/>
        <v>0</v>
      </c>
      <c r="AE244" s="32">
        <f t="shared" si="51"/>
        <v>0</v>
      </c>
      <c r="AF244" s="32">
        <f t="shared" si="51"/>
        <v>0</v>
      </c>
      <c r="AG244" s="32">
        <f t="shared" si="52"/>
        <v>0</v>
      </c>
      <c r="AH244" s="32">
        <f t="shared" si="56"/>
        <v>0</v>
      </c>
      <c r="AI244" s="32">
        <f t="shared" si="56"/>
        <v>0</v>
      </c>
      <c r="AJ244" s="32">
        <f>VLOOKUP(B244, '[3]Q09 Top-up'!$A$6:$B$392, 2, FALSE)</f>
        <v>0</v>
      </c>
      <c r="AK244">
        <f>VLOOKUP(B244, '[3]Q09 Top-up'!$A$6:$C$392, 3, FALSE)</f>
        <v>0</v>
      </c>
      <c r="AN244" s="5">
        <f t="shared" si="48"/>
        <v>0</v>
      </c>
      <c r="AO244" s="5">
        <f t="shared" si="48"/>
        <v>0</v>
      </c>
      <c r="AP244" s="5">
        <f t="shared" si="48"/>
        <v>0</v>
      </c>
      <c r="AQ244" s="5">
        <f t="shared" si="48"/>
        <v>0</v>
      </c>
      <c r="AR244" s="5">
        <f t="shared" si="57"/>
        <v>0</v>
      </c>
      <c r="AS244" s="5">
        <f t="shared" si="58"/>
        <v>0</v>
      </c>
      <c r="AT244" s="5">
        <f t="shared" si="59"/>
        <v>0</v>
      </c>
      <c r="AU244" s="5">
        <f t="shared" si="43"/>
        <v>0</v>
      </c>
      <c r="AV244" s="5">
        <f t="shared" si="43"/>
        <v>0</v>
      </c>
      <c r="AW244" s="5">
        <f t="shared" si="43"/>
        <v>0</v>
      </c>
      <c r="AX244" s="5">
        <f t="shared" si="43"/>
        <v>0</v>
      </c>
      <c r="AY244" s="5">
        <f t="shared" si="49"/>
        <v>0</v>
      </c>
      <c r="AZ244" s="5">
        <f t="shared" si="49"/>
        <v>0</v>
      </c>
      <c r="BA244" s="5">
        <f t="shared" si="49"/>
        <v>0</v>
      </c>
      <c r="BB244" s="5">
        <f t="shared" si="49"/>
        <v>0</v>
      </c>
    </row>
    <row r="245" spans="1:54" hidden="1" x14ac:dyDescent="0.35">
      <c r="A245" s="2" t="s">
        <v>233</v>
      </c>
      <c r="B245" s="1" t="s">
        <v>260</v>
      </c>
      <c r="C245" t="str">
        <f>VLOOKUP(B245, [2]Main!$B$3:$D$376, 2, FALSE)</f>
        <v>Outside of MKCC</v>
      </c>
      <c r="D245" t="s">
        <v>1880</v>
      </c>
      <c r="E245" s="5">
        <v>0</v>
      </c>
      <c r="F245" s="5">
        <v>0</v>
      </c>
      <c r="G245" s="5">
        <v>0</v>
      </c>
      <c r="H245" s="5">
        <v>0</v>
      </c>
      <c r="I245" s="5">
        <v>0</v>
      </c>
      <c r="J245" s="5">
        <v>0</v>
      </c>
      <c r="K245" s="5">
        <v>0</v>
      </c>
      <c r="L245" s="5">
        <v>0</v>
      </c>
      <c r="M245" s="5">
        <v>0</v>
      </c>
      <c r="N245" s="5">
        <v>0</v>
      </c>
      <c r="O245" s="5">
        <v>0</v>
      </c>
      <c r="P245" s="5">
        <v>0</v>
      </c>
      <c r="Q245" s="5">
        <v>0</v>
      </c>
      <c r="R245" s="5">
        <v>0</v>
      </c>
      <c r="S245" s="5">
        <v>0</v>
      </c>
      <c r="U245" s="32">
        <f t="shared" si="47"/>
        <v>0</v>
      </c>
      <c r="V245" s="32">
        <f t="shared" ref="V245:V276" si="60">($AJ245*F245)*100</f>
        <v>0</v>
      </c>
      <c r="W245" s="32">
        <f t="shared" ref="W245:W276" si="61">($AJ245*G245)*100</f>
        <v>0</v>
      </c>
      <c r="X245" s="32">
        <f t="shared" ref="X245:X276" si="62">($AJ245*H245)*100</f>
        <v>0</v>
      </c>
      <c r="Y245" s="32">
        <f t="shared" si="50"/>
        <v>0</v>
      </c>
      <c r="Z245" s="32">
        <f t="shared" si="50"/>
        <v>0</v>
      </c>
      <c r="AA245" s="32">
        <f t="shared" si="50"/>
        <v>0</v>
      </c>
      <c r="AB245" s="32">
        <f t="shared" si="50"/>
        <v>0</v>
      </c>
      <c r="AC245" s="32">
        <f t="shared" si="51"/>
        <v>0</v>
      </c>
      <c r="AD245" s="32">
        <f t="shared" si="51"/>
        <v>0</v>
      </c>
      <c r="AE245" s="32">
        <f t="shared" si="51"/>
        <v>0</v>
      </c>
      <c r="AF245" s="32">
        <f t="shared" si="51"/>
        <v>0</v>
      </c>
      <c r="AG245" s="32">
        <f t="shared" si="52"/>
        <v>0</v>
      </c>
      <c r="AH245" s="32">
        <f t="shared" si="56"/>
        <v>0</v>
      </c>
      <c r="AI245" s="32">
        <f t="shared" si="56"/>
        <v>0</v>
      </c>
      <c r="AJ245" s="32">
        <f>VLOOKUP(B245, '[3]Q09 Top-up'!$A$6:$B$392, 2, FALSE)</f>
        <v>0</v>
      </c>
      <c r="AK245">
        <f>VLOOKUP(B245, '[3]Q09 Top-up'!$A$6:$C$392, 3, FALSE)</f>
        <v>0</v>
      </c>
      <c r="AN245" s="5">
        <f t="shared" si="48"/>
        <v>0</v>
      </c>
      <c r="AO245" s="5">
        <f t="shared" si="48"/>
        <v>0</v>
      </c>
      <c r="AP245" s="5">
        <f t="shared" si="48"/>
        <v>0</v>
      </c>
      <c r="AQ245" s="5">
        <f t="shared" si="48"/>
        <v>0</v>
      </c>
      <c r="AR245" s="5">
        <f t="shared" si="57"/>
        <v>0</v>
      </c>
      <c r="AS245" s="5">
        <f t="shared" si="58"/>
        <v>0</v>
      </c>
      <c r="AT245" s="5">
        <f t="shared" si="59"/>
        <v>0</v>
      </c>
      <c r="AU245" s="5">
        <f t="shared" si="43"/>
        <v>0</v>
      </c>
      <c r="AV245" s="5">
        <f t="shared" si="43"/>
        <v>0</v>
      </c>
      <c r="AW245" s="5">
        <f t="shared" si="43"/>
        <v>0</v>
      </c>
      <c r="AX245" s="5">
        <f t="shared" si="43"/>
        <v>0</v>
      </c>
      <c r="AY245" s="5">
        <f t="shared" si="49"/>
        <v>0</v>
      </c>
      <c r="AZ245" s="5">
        <f t="shared" si="49"/>
        <v>0</v>
      </c>
      <c r="BA245" s="5">
        <f t="shared" si="49"/>
        <v>0</v>
      </c>
      <c r="BB245" s="5">
        <f t="shared" si="49"/>
        <v>0</v>
      </c>
    </row>
    <row r="246" spans="1:54" hidden="1" x14ac:dyDescent="0.35">
      <c r="A246" s="2" t="s">
        <v>233</v>
      </c>
      <c r="B246" s="1" t="s">
        <v>261</v>
      </c>
      <c r="C246" t="str">
        <f>VLOOKUP(B246, [2]Main!$B$3:$D$376, 2, FALSE)</f>
        <v>Outside of MKCC</v>
      </c>
      <c r="D246" t="s">
        <v>1880</v>
      </c>
      <c r="E246" s="5">
        <v>2.63E-3</v>
      </c>
      <c r="F246" s="5">
        <v>0</v>
      </c>
      <c r="G246" s="5">
        <v>0</v>
      </c>
      <c r="H246" s="5">
        <v>0</v>
      </c>
      <c r="I246" s="5">
        <v>0</v>
      </c>
      <c r="J246" s="5">
        <v>0</v>
      </c>
      <c r="K246" s="5">
        <v>0</v>
      </c>
      <c r="L246" s="5">
        <v>0</v>
      </c>
      <c r="M246" s="5">
        <v>0</v>
      </c>
      <c r="N246" s="5">
        <v>0</v>
      </c>
      <c r="O246" s="5">
        <v>0</v>
      </c>
      <c r="P246" s="5">
        <v>0</v>
      </c>
      <c r="Q246" s="5">
        <v>0</v>
      </c>
      <c r="R246" s="5">
        <v>0</v>
      </c>
      <c r="S246" s="5">
        <v>2.8920000000000001E-2</v>
      </c>
      <c r="U246" s="32">
        <f t="shared" si="47"/>
        <v>5.26</v>
      </c>
      <c r="V246" s="32">
        <f t="shared" si="60"/>
        <v>0</v>
      </c>
      <c r="W246" s="32">
        <f t="shared" si="61"/>
        <v>0</v>
      </c>
      <c r="X246" s="32">
        <f t="shared" si="62"/>
        <v>0</v>
      </c>
      <c r="Y246" s="32">
        <f t="shared" si="50"/>
        <v>0</v>
      </c>
      <c r="Z246" s="32">
        <f t="shared" si="50"/>
        <v>0</v>
      </c>
      <c r="AA246" s="32">
        <f t="shared" si="50"/>
        <v>0</v>
      </c>
      <c r="AB246" s="32">
        <f t="shared" si="50"/>
        <v>0</v>
      </c>
      <c r="AC246" s="32">
        <f t="shared" si="51"/>
        <v>0</v>
      </c>
      <c r="AD246" s="32">
        <f t="shared" si="51"/>
        <v>0</v>
      </c>
      <c r="AE246" s="32">
        <f t="shared" si="51"/>
        <v>0</v>
      </c>
      <c r="AF246" s="32">
        <f t="shared" si="51"/>
        <v>0</v>
      </c>
      <c r="AG246" s="32">
        <f t="shared" si="52"/>
        <v>0</v>
      </c>
      <c r="AH246" s="32">
        <f t="shared" si="56"/>
        <v>0</v>
      </c>
      <c r="AI246" s="32">
        <f t="shared" si="56"/>
        <v>57.84</v>
      </c>
      <c r="AJ246" s="32">
        <f>VLOOKUP(B246, '[3]Q09 Top-up'!$A$6:$B$392, 2, FALSE)</f>
        <v>20</v>
      </c>
      <c r="AK246">
        <f>VLOOKUP(B246, '[3]Q09 Top-up'!$A$6:$C$392, 3, FALSE)</f>
        <v>1</v>
      </c>
      <c r="AN246" s="5">
        <f t="shared" si="48"/>
        <v>2.5474933581920256E-3</v>
      </c>
      <c r="AO246" s="5">
        <f t="shared" si="48"/>
        <v>0</v>
      </c>
      <c r="AP246" s="5">
        <f t="shared" si="48"/>
        <v>0</v>
      </c>
      <c r="AQ246" s="5">
        <f t="shared" si="48"/>
        <v>0</v>
      </c>
      <c r="AR246" s="5">
        <f t="shared" si="57"/>
        <v>0</v>
      </c>
      <c r="AS246" s="5">
        <f t="shared" si="58"/>
        <v>0</v>
      </c>
      <c r="AT246" s="5">
        <f t="shared" si="59"/>
        <v>0</v>
      </c>
      <c r="AU246" s="5">
        <f t="shared" si="43"/>
        <v>0</v>
      </c>
      <c r="AV246" s="5">
        <f t="shared" si="43"/>
        <v>0</v>
      </c>
      <c r="AW246" s="5">
        <f t="shared" si="43"/>
        <v>0</v>
      </c>
      <c r="AX246" s="5">
        <f t="shared" si="43"/>
        <v>0</v>
      </c>
      <c r="AY246" s="5">
        <f t="shared" si="49"/>
        <v>0</v>
      </c>
      <c r="AZ246" s="5">
        <f t="shared" si="49"/>
        <v>0</v>
      </c>
      <c r="BA246" s="5">
        <f t="shared" si="49"/>
        <v>0</v>
      </c>
      <c r="BB246" s="5">
        <f t="shared" si="49"/>
        <v>2.4995334981999823E-2</v>
      </c>
    </row>
    <row r="247" spans="1:54" hidden="1" x14ac:dyDescent="0.35">
      <c r="A247" s="2" t="s">
        <v>233</v>
      </c>
      <c r="B247" s="1" t="s">
        <v>262</v>
      </c>
      <c r="C247" t="str">
        <f>VLOOKUP(B247, [2]Main!$B$3:$D$376, 2, FALSE)</f>
        <v>Outside of MKCC</v>
      </c>
      <c r="D247" t="str">
        <f>VLOOKUP(B247, [2]Main!$B$3:$D$376, 3, FALSE)</f>
        <v>Bedford</v>
      </c>
      <c r="E247" s="5">
        <v>0</v>
      </c>
      <c r="F247" s="5">
        <v>0</v>
      </c>
      <c r="G247" s="5">
        <v>0</v>
      </c>
      <c r="H247" s="5">
        <v>0</v>
      </c>
      <c r="I247" s="5">
        <v>0</v>
      </c>
      <c r="J247" s="5">
        <v>0</v>
      </c>
      <c r="K247" s="5">
        <v>0</v>
      </c>
      <c r="L247" s="5">
        <v>0</v>
      </c>
      <c r="M247" s="5">
        <v>0</v>
      </c>
      <c r="N247" s="5">
        <v>0</v>
      </c>
      <c r="O247" s="5">
        <v>0</v>
      </c>
      <c r="P247" s="5">
        <v>0</v>
      </c>
      <c r="Q247" s="5">
        <v>0</v>
      </c>
      <c r="R247" s="5">
        <v>0</v>
      </c>
      <c r="S247" s="5">
        <v>0</v>
      </c>
      <c r="U247" s="32">
        <f t="shared" si="47"/>
        <v>0</v>
      </c>
      <c r="V247" s="32">
        <f t="shared" si="60"/>
        <v>0</v>
      </c>
      <c r="W247" s="32">
        <f t="shared" si="61"/>
        <v>0</v>
      </c>
      <c r="X247" s="32">
        <f t="shared" si="62"/>
        <v>0</v>
      </c>
      <c r="Y247" s="32">
        <f t="shared" si="50"/>
        <v>0</v>
      </c>
      <c r="Z247" s="32">
        <f t="shared" si="50"/>
        <v>0</v>
      </c>
      <c r="AA247" s="32">
        <f t="shared" si="50"/>
        <v>0</v>
      </c>
      <c r="AB247" s="32">
        <f t="shared" si="50"/>
        <v>0</v>
      </c>
      <c r="AC247" s="32">
        <f t="shared" si="51"/>
        <v>0</v>
      </c>
      <c r="AD247" s="32">
        <f t="shared" si="51"/>
        <v>0</v>
      </c>
      <c r="AE247" s="32">
        <f t="shared" si="51"/>
        <v>0</v>
      </c>
      <c r="AF247" s="32">
        <f t="shared" si="51"/>
        <v>0</v>
      </c>
      <c r="AG247" s="32">
        <f t="shared" si="52"/>
        <v>0</v>
      </c>
      <c r="AH247" s="32">
        <f t="shared" si="56"/>
        <v>0</v>
      </c>
      <c r="AI247" s="32">
        <f t="shared" si="56"/>
        <v>0</v>
      </c>
      <c r="AJ247" s="32">
        <f>VLOOKUP(B247, '[3]Q09 Top-up'!$A$6:$B$392, 2, FALSE)</f>
        <v>0</v>
      </c>
      <c r="AK247">
        <f>VLOOKUP(B247, '[3]Q09 Top-up'!$A$6:$C$392, 3, FALSE)</f>
        <v>0</v>
      </c>
      <c r="AN247" s="5">
        <f t="shared" si="48"/>
        <v>0</v>
      </c>
      <c r="AO247" s="5">
        <f t="shared" si="48"/>
        <v>0</v>
      </c>
      <c r="AP247" s="5">
        <f t="shared" si="48"/>
        <v>0</v>
      </c>
      <c r="AQ247" s="5">
        <f t="shared" si="48"/>
        <v>0</v>
      </c>
      <c r="AR247" s="5">
        <f t="shared" si="57"/>
        <v>0</v>
      </c>
      <c r="AS247" s="5">
        <f t="shared" si="58"/>
        <v>0</v>
      </c>
      <c r="AT247" s="5">
        <f t="shared" si="59"/>
        <v>0</v>
      </c>
      <c r="AU247" s="5">
        <f t="shared" si="43"/>
        <v>0</v>
      </c>
      <c r="AV247" s="5">
        <f t="shared" si="43"/>
        <v>0</v>
      </c>
      <c r="AW247" s="5">
        <f t="shared" si="43"/>
        <v>0</v>
      </c>
      <c r="AX247" s="5">
        <f t="shared" si="43"/>
        <v>0</v>
      </c>
      <c r="AY247" s="5">
        <f t="shared" si="49"/>
        <v>0</v>
      </c>
      <c r="AZ247" s="5">
        <f t="shared" si="49"/>
        <v>0</v>
      </c>
      <c r="BA247" s="5">
        <f t="shared" si="49"/>
        <v>0</v>
      </c>
      <c r="BB247" s="5">
        <f t="shared" si="49"/>
        <v>0</v>
      </c>
    </row>
    <row r="248" spans="1:54" hidden="1" x14ac:dyDescent="0.35">
      <c r="A248" s="2" t="s">
        <v>233</v>
      </c>
      <c r="B248" s="1" t="s">
        <v>263</v>
      </c>
      <c r="C248" t="str">
        <f>VLOOKUP(B248, [2]Main!$B$3:$D$376, 2, FALSE)</f>
        <v>Outside of MKCC</v>
      </c>
      <c r="D248" t="s">
        <v>1880</v>
      </c>
      <c r="E248" s="5">
        <v>0</v>
      </c>
      <c r="F248" s="5">
        <v>0</v>
      </c>
      <c r="G248" s="5">
        <v>0</v>
      </c>
      <c r="H248" s="5">
        <v>0</v>
      </c>
      <c r="I248" s="5">
        <v>0</v>
      </c>
      <c r="J248" s="5">
        <v>0</v>
      </c>
      <c r="K248" s="5">
        <v>0</v>
      </c>
      <c r="L248" s="5">
        <v>0</v>
      </c>
      <c r="M248" s="5">
        <v>0</v>
      </c>
      <c r="N248" s="5">
        <v>0</v>
      </c>
      <c r="O248" s="5">
        <v>0</v>
      </c>
      <c r="P248" s="5">
        <v>0</v>
      </c>
      <c r="Q248" s="5">
        <v>0</v>
      </c>
      <c r="R248" s="5">
        <v>0</v>
      </c>
      <c r="S248" s="5">
        <v>0</v>
      </c>
      <c r="U248" s="32">
        <f t="shared" si="47"/>
        <v>0</v>
      </c>
      <c r="V248" s="32">
        <f t="shared" si="60"/>
        <v>0</v>
      </c>
      <c r="W248" s="32">
        <f t="shared" si="61"/>
        <v>0</v>
      </c>
      <c r="X248" s="32">
        <f t="shared" si="62"/>
        <v>0</v>
      </c>
      <c r="Y248" s="32">
        <f t="shared" si="50"/>
        <v>0</v>
      </c>
      <c r="Z248" s="32">
        <f t="shared" si="50"/>
        <v>0</v>
      </c>
      <c r="AA248" s="32">
        <f t="shared" si="50"/>
        <v>0</v>
      </c>
      <c r="AB248" s="32">
        <f t="shared" si="50"/>
        <v>0</v>
      </c>
      <c r="AC248" s="32">
        <f t="shared" si="51"/>
        <v>0</v>
      </c>
      <c r="AD248" s="32">
        <f t="shared" si="51"/>
        <v>0</v>
      </c>
      <c r="AE248" s="32">
        <f t="shared" si="51"/>
        <v>0</v>
      </c>
      <c r="AF248" s="32">
        <f t="shared" si="51"/>
        <v>0</v>
      </c>
      <c r="AG248" s="32">
        <f t="shared" si="52"/>
        <v>0</v>
      </c>
      <c r="AH248" s="32">
        <f t="shared" si="56"/>
        <v>0</v>
      </c>
      <c r="AI248" s="32">
        <f t="shared" si="56"/>
        <v>0</v>
      </c>
      <c r="AJ248" s="32">
        <f>VLOOKUP(B248, '[3]Q09 Top-up'!$A$6:$B$392, 2, FALSE)</f>
        <v>0</v>
      </c>
      <c r="AK248">
        <f>VLOOKUP(B248, '[3]Q09 Top-up'!$A$6:$C$392, 3, FALSE)</f>
        <v>0</v>
      </c>
      <c r="AN248" s="5">
        <f t="shared" si="48"/>
        <v>0</v>
      </c>
      <c r="AO248" s="5">
        <f t="shared" si="48"/>
        <v>0</v>
      </c>
      <c r="AP248" s="5">
        <f t="shared" si="48"/>
        <v>0</v>
      </c>
      <c r="AQ248" s="5">
        <f t="shared" si="48"/>
        <v>0</v>
      </c>
      <c r="AR248" s="5">
        <f t="shared" si="57"/>
        <v>0</v>
      </c>
      <c r="AS248" s="5">
        <f t="shared" si="58"/>
        <v>0</v>
      </c>
      <c r="AT248" s="5">
        <f t="shared" si="59"/>
        <v>0</v>
      </c>
      <c r="AU248" s="5">
        <f t="shared" si="43"/>
        <v>0</v>
      </c>
      <c r="AV248" s="5">
        <f t="shared" si="43"/>
        <v>0</v>
      </c>
      <c r="AW248" s="5">
        <f t="shared" si="43"/>
        <v>0</v>
      </c>
      <c r="AX248" s="5">
        <f t="shared" si="43"/>
        <v>0</v>
      </c>
      <c r="AY248" s="5">
        <f t="shared" si="49"/>
        <v>0</v>
      </c>
      <c r="AZ248" s="5">
        <f t="shared" si="49"/>
        <v>0</v>
      </c>
      <c r="BA248" s="5">
        <f t="shared" si="49"/>
        <v>0</v>
      </c>
      <c r="BB248" s="5">
        <f t="shared" si="49"/>
        <v>0</v>
      </c>
    </row>
    <row r="249" spans="1:54" hidden="1" x14ac:dyDescent="0.35">
      <c r="A249" s="2" t="s">
        <v>233</v>
      </c>
      <c r="B249" s="1" t="s">
        <v>264</v>
      </c>
      <c r="C249" t="str">
        <f>VLOOKUP(B249, [2]Main!$B$3:$D$376, 2, FALSE)</f>
        <v>Outside of MKCC</v>
      </c>
      <c r="D249" t="s">
        <v>1880</v>
      </c>
      <c r="E249" s="5">
        <v>0</v>
      </c>
      <c r="F249" s="5">
        <v>0</v>
      </c>
      <c r="G249" s="5">
        <v>0</v>
      </c>
      <c r="H249" s="5">
        <v>0</v>
      </c>
      <c r="I249" s="5">
        <v>0</v>
      </c>
      <c r="J249" s="5">
        <v>0</v>
      </c>
      <c r="K249" s="5">
        <v>0</v>
      </c>
      <c r="L249" s="5">
        <v>0</v>
      </c>
      <c r="M249" s="5">
        <v>0</v>
      </c>
      <c r="N249" s="5">
        <v>0</v>
      </c>
      <c r="O249" s="5">
        <v>0</v>
      </c>
      <c r="P249" s="5">
        <v>0</v>
      </c>
      <c r="Q249" s="5">
        <v>0</v>
      </c>
      <c r="R249" s="5">
        <v>0</v>
      </c>
      <c r="S249" s="5">
        <v>0</v>
      </c>
      <c r="U249" s="32">
        <f t="shared" si="47"/>
        <v>0</v>
      </c>
      <c r="V249" s="32">
        <f t="shared" si="60"/>
        <v>0</v>
      </c>
      <c r="W249" s="32">
        <f t="shared" si="61"/>
        <v>0</v>
      </c>
      <c r="X249" s="32">
        <f t="shared" si="62"/>
        <v>0</v>
      </c>
      <c r="Y249" s="32">
        <f t="shared" si="50"/>
        <v>0</v>
      </c>
      <c r="Z249" s="32">
        <f t="shared" si="50"/>
        <v>0</v>
      </c>
      <c r="AA249" s="32">
        <f t="shared" si="50"/>
        <v>0</v>
      </c>
      <c r="AB249" s="32">
        <f t="shared" si="50"/>
        <v>0</v>
      </c>
      <c r="AC249" s="32">
        <f t="shared" si="51"/>
        <v>0</v>
      </c>
      <c r="AD249" s="32">
        <f t="shared" si="51"/>
        <v>0</v>
      </c>
      <c r="AE249" s="32">
        <f t="shared" si="51"/>
        <v>0</v>
      </c>
      <c r="AF249" s="32">
        <f t="shared" si="51"/>
        <v>0</v>
      </c>
      <c r="AG249" s="32">
        <f t="shared" si="52"/>
        <v>0</v>
      </c>
      <c r="AH249" s="32">
        <f t="shared" si="56"/>
        <v>0</v>
      </c>
      <c r="AI249" s="32">
        <f t="shared" si="56"/>
        <v>0</v>
      </c>
      <c r="AJ249" s="32">
        <f>VLOOKUP(B249, '[3]Q09 Top-up'!$A$6:$B$392, 2, FALSE)</f>
        <v>0</v>
      </c>
      <c r="AK249">
        <f>VLOOKUP(B249, '[3]Q09 Top-up'!$A$6:$C$392, 3, FALSE)</f>
        <v>0</v>
      </c>
      <c r="AN249" s="5">
        <f t="shared" si="48"/>
        <v>0</v>
      </c>
      <c r="AO249" s="5">
        <f t="shared" si="48"/>
        <v>0</v>
      </c>
      <c r="AP249" s="5">
        <f t="shared" si="48"/>
        <v>0</v>
      </c>
      <c r="AQ249" s="5">
        <f t="shared" si="48"/>
        <v>0</v>
      </c>
      <c r="AR249" s="5">
        <f t="shared" si="57"/>
        <v>0</v>
      </c>
      <c r="AS249" s="5">
        <f t="shared" si="58"/>
        <v>0</v>
      </c>
      <c r="AT249" s="5">
        <f t="shared" si="59"/>
        <v>0</v>
      </c>
      <c r="AU249" s="5">
        <f t="shared" si="43"/>
        <v>0</v>
      </c>
      <c r="AV249" s="5">
        <f t="shared" si="43"/>
        <v>0</v>
      </c>
      <c r="AW249" s="5">
        <f t="shared" si="43"/>
        <v>0</v>
      </c>
      <c r="AX249" s="5">
        <f t="shared" si="43"/>
        <v>0</v>
      </c>
      <c r="AY249" s="5">
        <f t="shared" si="49"/>
        <v>0</v>
      </c>
      <c r="AZ249" s="5">
        <f t="shared" si="49"/>
        <v>0</v>
      </c>
      <c r="BA249" s="5">
        <f t="shared" si="49"/>
        <v>0</v>
      </c>
      <c r="BB249" s="5">
        <f t="shared" si="49"/>
        <v>0</v>
      </c>
    </row>
    <row r="250" spans="1:54" hidden="1" x14ac:dyDescent="0.35">
      <c r="A250" s="2" t="s">
        <v>233</v>
      </c>
      <c r="B250" s="1" t="s">
        <v>265</v>
      </c>
      <c r="C250" t="str">
        <f>VLOOKUP(B250, [2]Main!$B$3:$D$376, 2, FALSE)</f>
        <v>Outside of MKCC</v>
      </c>
      <c r="D250" t="str">
        <f>VLOOKUP(B250, [2]Main!$B$3:$D$376, 3, FALSE)</f>
        <v>Northampton</v>
      </c>
      <c r="E250" s="5">
        <v>0</v>
      </c>
      <c r="F250" s="5">
        <v>0</v>
      </c>
      <c r="G250" s="5">
        <v>0</v>
      </c>
      <c r="H250" s="5">
        <v>0</v>
      </c>
      <c r="I250" s="5">
        <v>0</v>
      </c>
      <c r="J250" s="5">
        <v>0</v>
      </c>
      <c r="K250" s="5">
        <v>0</v>
      </c>
      <c r="L250" s="5">
        <v>0</v>
      </c>
      <c r="M250" s="5">
        <v>0</v>
      </c>
      <c r="N250" s="5">
        <v>0</v>
      </c>
      <c r="O250" s="5">
        <v>0</v>
      </c>
      <c r="P250" s="5">
        <v>0</v>
      </c>
      <c r="Q250" s="5">
        <v>0</v>
      </c>
      <c r="R250" s="5">
        <v>0</v>
      </c>
      <c r="S250" s="5">
        <v>0</v>
      </c>
      <c r="U250" s="32">
        <f t="shared" si="47"/>
        <v>0</v>
      </c>
      <c r="V250" s="32">
        <f t="shared" si="60"/>
        <v>0</v>
      </c>
      <c r="W250" s="32">
        <f t="shared" si="61"/>
        <v>0</v>
      </c>
      <c r="X250" s="32">
        <f t="shared" si="62"/>
        <v>0</v>
      </c>
      <c r="Y250" s="32">
        <f t="shared" si="50"/>
        <v>0</v>
      </c>
      <c r="Z250" s="32">
        <f t="shared" si="50"/>
        <v>0</v>
      </c>
      <c r="AA250" s="32">
        <f t="shared" si="50"/>
        <v>0</v>
      </c>
      <c r="AB250" s="32">
        <f t="shared" si="50"/>
        <v>0</v>
      </c>
      <c r="AC250" s="32">
        <f t="shared" si="51"/>
        <v>0</v>
      </c>
      <c r="AD250" s="32">
        <f t="shared" si="51"/>
        <v>0</v>
      </c>
      <c r="AE250" s="32">
        <f t="shared" si="51"/>
        <v>0</v>
      </c>
      <c r="AF250" s="32">
        <f t="shared" si="51"/>
        <v>0</v>
      </c>
      <c r="AG250" s="32">
        <f t="shared" si="52"/>
        <v>0</v>
      </c>
      <c r="AH250" s="32">
        <f t="shared" si="56"/>
        <v>0</v>
      </c>
      <c r="AI250" s="32">
        <f t="shared" si="56"/>
        <v>0</v>
      </c>
      <c r="AJ250" s="32">
        <f>VLOOKUP(B250, '[3]Q09 Top-up'!$A$6:$B$392, 2, FALSE)</f>
        <v>0</v>
      </c>
      <c r="AK250">
        <f>VLOOKUP(B250, '[3]Q09 Top-up'!$A$6:$C$392, 3, FALSE)</f>
        <v>0</v>
      </c>
      <c r="AN250" s="5">
        <f t="shared" si="48"/>
        <v>0</v>
      </c>
      <c r="AO250" s="5">
        <f t="shared" si="48"/>
        <v>0</v>
      </c>
      <c r="AP250" s="5">
        <f t="shared" si="48"/>
        <v>0</v>
      </c>
      <c r="AQ250" s="5">
        <f t="shared" si="48"/>
        <v>0</v>
      </c>
      <c r="AR250" s="5">
        <f t="shared" si="57"/>
        <v>0</v>
      </c>
      <c r="AS250" s="5">
        <f t="shared" si="58"/>
        <v>0</v>
      </c>
      <c r="AT250" s="5">
        <f t="shared" si="59"/>
        <v>0</v>
      </c>
      <c r="AU250" s="5">
        <f t="shared" si="43"/>
        <v>0</v>
      </c>
      <c r="AV250" s="5">
        <f t="shared" si="43"/>
        <v>0</v>
      </c>
      <c r="AW250" s="5">
        <f t="shared" si="43"/>
        <v>0</v>
      </c>
      <c r="AX250" s="5">
        <f t="shared" si="43"/>
        <v>0</v>
      </c>
      <c r="AY250" s="5">
        <f t="shared" si="49"/>
        <v>0</v>
      </c>
      <c r="AZ250" s="5">
        <f t="shared" si="49"/>
        <v>0</v>
      </c>
      <c r="BA250" s="5">
        <f t="shared" si="49"/>
        <v>0</v>
      </c>
      <c r="BB250" s="5">
        <f t="shared" si="49"/>
        <v>0</v>
      </c>
    </row>
    <row r="251" spans="1:54" hidden="1" x14ac:dyDescent="0.35">
      <c r="A251" s="2" t="s">
        <v>233</v>
      </c>
      <c r="B251" s="1" t="s">
        <v>266</v>
      </c>
      <c r="C251" t="str">
        <f>VLOOKUP(B251, [2]Main!$B$3:$D$376, 2, FALSE)</f>
        <v>Outside of MKCC</v>
      </c>
      <c r="D251" t="s">
        <v>1880</v>
      </c>
      <c r="E251" s="5">
        <v>0</v>
      </c>
      <c r="F251" s="5">
        <v>0</v>
      </c>
      <c r="G251" s="5">
        <v>0</v>
      </c>
      <c r="H251" s="5">
        <v>0</v>
      </c>
      <c r="I251" s="5">
        <v>0</v>
      </c>
      <c r="J251" s="5">
        <v>0</v>
      </c>
      <c r="K251" s="5">
        <v>0</v>
      </c>
      <c r="L251" s="5">
        <v>0</v>
      </c>
      <c r="M251" s="5">
        <v>0</v>
      </c>
      <c r="N251" s="5">
        <v>0</v>
      </c>
      <c r="O251" s="5">
        <v>0</v>
      </c>
      <c r="P251" s="5">
        <v>0</v>
      </c>
      <c r="Q251" s="5">
        <v>0</v>
      </c>
      <c r="R251" s="5">
        <v>0</v>
      </c>
      <c r="S251" s="5">
        <v>0</v>
      </c>
      <c r="U251" s="32">
        <f t="shared" si="47"/>
        <v>0</v>
      </c>
      <c r="V251" s="32">
        <f t="shared" si="60"/>
        <v>0</v>
      </c>
      <c r="W251" s="32">
        <f t="shared" si="61"/>
        <v>0</v>
      </c>
      <c r="X251" s="32">
        <f t="shared" si="62"/>
        <v>0</v>
      </c>
      <c r="Y251" s="32">
        <f t="shared" si="50"/>
        <v>0</v>
      </c>
      <c r="Z251" s="32">
        <f t="shared" si="50"/>
        <v>0</v>
      </c>
      <c r="AA251" s="32">
        <f t="shared" si="50"/>
        <v>0</v>
      </c>
      <c r="AB251" s="32">
        <f t="shared" si="50"/>
        <v>0</v>
      </c>
      <c r="AC251" s="32">
        <f t="shared" si="51"/>
        <v>0</v>
      </c>
      <c r="AD251" s="32">
        <f t="shared" si="51"/>
        <v>0</v>
      </c>
      <c r="AE251" s="32">
        <f t="shared" si="51"/>
        <v>0</v>
      </c>
      <c r="AF251" s="32">
        <f t="shared" si="51"/>
        <v>0</v>
      </c>
      <c r="AG251" s="32">
        <f t="shared" si="52"/>
        <v>0</v>
      </c>
      <c r="AH251" s="32">
        <f t="shared" si="56"/>
        <v>0</v>
      </c>
      <c r="AI251" s="32">
        <f t="shared" si="56"/>
        <v>0</v>
      </c>
      <c r="AJ251" s="32">
        <f>VLOOKUP(B251, '[3]Q09 Top-up'!$A$6:$B$392, 2, FALSE)</f>
        <v>0</v>
      </c>
      <c r="AK251">
        <f>VLOOKUP(B251, '[3]Q09 Top-up'!$A$6:$C$392, 3, FALSE)</f>
        <v>0</v>
      </c>
      <c r="AN251" s="5">
        <f t="shared" si="48"/>
        <v>0</v>
      </c>
      <c r="AO251" s="5">
        <f t="shared" si="48"/>
        <v>0</v>
      </c>
      <c r="AP251" s="5">
        <f t="shared" si="48"/>
        <v>0</v>
      </c>
      <c r="AQ251" s="5">
        <f t="shared" si="48"/>
        <v>0</v>
      </c>
      <c r="AR251" s="5">
        <f t="shared" si="57"/>
        <v>0</v>
      </c>
      <c r="AS251" s="5">
        <f t="shared" si="58"/>
        <v>0</v>
      </c>
      <c r="AT251" s="5">
        <f t="shared" si="59"/>
        <v>0</v>
      </c>
      <c r="AU251" s="5">
        <f t="shared" si="43"/>
        <v>0</v>
      </c>
      <c r="AV251" s="5">
        <f t="shared" si="43"/>
        <v>0</v>
      </c>
      <c r="AW251" s="5">
        <f t="shared" si="43"/>
        <v>0</v>
      </c>
      <c r="AX251" s="5">
        <f t="shared" si="43"/>
        <v>0</v>
      </c>
      <c r="AY251" s="5">
        <f t="shared" si="49"/>
        <v>0</v>
      </c>
      <c r="AZ251" s="5">
        <f t="shared" si="49"/>
        <v>0</v>
      </c>
      <c r="BA251" s="5">
        <f t="shared" si="49"/>
        <v>0</v>
      </c>
      <c r="BB251" s="5">
        <f t="shared" si="49"/>
        <v>0</v>
      </c>
    </row>
    <row r="252" spans="1:54" hidden="1" x14ac:dyDescent="0.35">
      <c r="A252" s="2" t="s">
        <v>233</v>
      </c>
      <c r="B252" s="1" t="s">
        <v>267</v>
      </c>
      <c r="C252" t="str">
        <f>VLOOKUP(B252, [2]Main!$B$3:$D$376, 2, FALSE)</f>
        <v>Outside of MKCC</v>
      </c>
      <c r="D252" t="s">
        <v>1880</v>
      </c>
      <c r="E252" s="5">
        <v>0</v>
      </c>
      <c r="F252" s="5">
        <v>0</v>
      </c>
      <c r="G252" s="5">
        <v>0</v>
      </c>
      <c r="H252" s="5">
        <v>0</v>
      </c>
      <c r="I252" s="5">
        <v>0</v>
      </c>
      <c r="J252" s="5">
        <v>0</v>
      </c>
      <c r="K252" s="5">
        <v>0</v>
      </c>
      <c r="L252" s="5">
        <v>0</v>
      </c>
      <c r="M252" s="5">
        <v>0</v>
      </c>
      <c r="N252" s="5">
        <v>0</v>
      </c>
      <c r="O252" s="5">
        <v>0</v>
      </c>
      <c r="P252" s="5">
        <v>0</v>
      </c>
      <c r="Q252" s="5">
        <v>0</v>
      </c>
      <c r="R252" s="5">
        <v>0</v>
      </c>
      <c r="S252" s="5">
        <v>0</v>
      </c>
      <c r="U252" s="32">
        <f t="shared" si="47"/>
        <v>0</v>
      </c>
      <c r="V252" s="32">
        <f t="shared" si="60"/>
        <v>0</v>
      </c>
      <c r="W252" s="32">
        <f t="shared" si="61"/>
        <v>0</v>
      </c>
      <c r="X252" s="32">
        <f t="shared" si="62"/>
        <v>0</v>
      </c>
      <c r="Y252" s="32">
        <f t="shared" si="50"/>
        <v>0</v>
      </c>
      <c r="Z252" s="32">
        <f t="shared" si="50"/>
        <v>0</v>
      </c>
      <c r="AA252" s="32">
        <f t="shared" si="50"/>
        <v>0</v>
      </c>
      <c r="AB252" s="32">
        <f t="shared" si="50"/>
        <v>0</v>
      </c>
      <c r="AC252" s="32">
        <f t="shared" si="51"/>
        <v>0</v>
      </c>
      <c r="AD252" s="32">
        <f t="shared" si="51"/>
        <v>0</v>
      </c>
      <c r="AE252" s="32">
        <f t="shared" si="51"/>
        <v>0</v>
      </c>
      <c r="AF252" s="32">
        <f t="shared" si="51"/>
        <v>0</v>
      </c>
      <c r="AG252" s="32">
        <f t="shared" si="52"/>
        <v>0</v>
      </c>
      <c r="AH252" s="32">
        <f t="shared" si="56"/>
        <v>0</v>
      </c>
      <c r="AI252" s="32">
        <f t="shared" si="56"/>
        <v>0</v>
      </c>
      <c r="AJ252" s="32">
        <f>VLOOKUP(B252, '[3]Q09 Top-up'!$A$6:$B$392, 2, FALSE)</f>
        <v>0</v>
      </c>
      <c r="AK252">
        <f>VLOOKUP(B252, '[3]Q09 Top-up'!$A$6:$C$392, 3, FALSE)</f>
        <v>0</v>
      </c>
      <c r="AN252" s="5">
        <f t="shared" si="48"/>
        <v>0</v>
      </c>
      <c r="AO252" s="5">
        <f t="shared" si="48"/>
        <v>0</v>
      </c>
      <c r="AP252" s="5">
        <f t="shared" si="48"/>
        <v>0</v>
      </c>
      <c r="AQ252" s="5">
        <f t="shared" si="48"/>
        <v>0</v>
      </c>
      <c r="AR252" s="5">
        <f t="shared" si="57"/>
        <v>0</v>
      </c>
      <c r="AS252" s="5">
        <f t="shared" si="58"/>
        <v>0</v>
      </c>
      <c r="AT252" s="5">
        <f t="shared" si="59"/>
        <v>0</v>
      </c>
      <c r="AU252" s="5">
        <f t="shared" si="43"/>
        <v>0</v>
      </c>
      <c r="AV252" s="5">
        <f t="shared" si="43"/>
        <v>0</v>
      </c>
      <c r="AW252" s="5">
        <f t="shared" si="43"/>
        <v>0</v>
      </c>
      <c r="AX252" s="5">
        <f t="shared" si="43"/>
        <v>0</v>
      </c>
      <c r="AY252" s="5">
        <f t="shared" si="49"/>
        <v>0</v>
      </c>
      <c r="AZ252" s="5">
        <f t="shared" si="49"/>
        <v>0</v>
      </c>
      <c r="BA252" s="5">
        <f t="shared" si="49"/>
        <v>0</v>
      </c>
      <c r="BB252" s="5">
        <f t="shared" si="49"/>
        <v>0</v>
      </c>
    </row>
    <row r="253" spans="1:54" hidden="1" x14ac:dyDescent="0.35">
      <c r="A253" s="2" t="s">
        <v>233</v>
      </c>
      <c r="B253" s="1" t="s">
        <v>268</v>
      </c>
      <c r="C253" t="str">
        <f>VLOOKUP(B253, [2]Main!$B$3:$D$376, 2, FALSE)</f>
        <v>Outside of MKCC</v>
      </c>
      <c r="D253" t="s">
        <v>1880</v>
      </c>
      <c r="E253" s="5">
        <v>0</v>
      </c>
      <c r="F253" s="5">
        <v>0</v>
      </c>
      <c r="G253" s="5">
        <v>0</v>
      </c>
      <c r="H253" s="5">
        <v>0</v>
      </c>
      <c r="I253" s="5">
        <v>0</v>
      </c>
      <c r="J253" s="5">
        <v>0</v>
      </c>
      <c r="K253" s="5">
        <v>0</v>
      </c>
      <c r="L253" s="5">
        <v>0</v>
      </c>
      <c r="M253" s="5">
        <v>0</v>
      </c>
      <c r="N253" s="5">
        <v>0</v>
      </c>
      <c r="O253" s="5">
        <v>0</v>
      </c>
      <c r="P253" s="5">
        <v>0</v>
      </c>
      <c r="Q253" s="5">
        <v>0</v>
      </c>
      <c r="R253" s="5">
        <v>0</v>
      </c>
      <c r="S253" s="5">
        <v>0</v>
      </c>
      <c r="U253" s="32">
        <f t="shared" si="47"/>
        <v>0</v>
      </c>
      <c r="V253" s="32">
        <f t="shared" si="60"/>
        <v>0</v>
      </c>
      <c r="W253" s="32">
        <f t="shared" si="61"/>
        <v>0</v>
      </c>
      <c r="X253" s="32">
        <f t="shared" si="62"/>
        <v>0</v>
      </c>
      <c r="Y253" s="32">
        <f t="shared" si="50"/>
        <v>0</v>
      </c>
      <c r="Z253" s="32">
        <f t="shared" si="50"/>
        <v>0</v>
      </c>
      <c r="AA253" s="32">
        <f t="shared" si="50"/>
        <v>0</v>
      </c>
      <c r="AB253" s="32">
        <f t="shared" si="50"/>
        <v>0</v>
      </c>
      <c r="AC253" s="32">
        <f t="shared" si="51"/>
        <v>0</v>
      </c>
      <c r="AD253" s="32">
        <f t="shared" si="51"/>
        <v>0</v>
      </c>
      <c r="AE253" s="32">
        <f t="shared" si="51"/>
        <v>0</v>
      </c>
      <c r="AF253" s="32">
        <f t="shared" si="51"/>
        <v>0</v>
      </c>
      <c r="AG253" s="32">
        <f t="shared" si="52"/>
        <v>0</v>
      </c>
      <c r="AH253" s="32">
        <f t="shared" si="56"/>
        <v>0</v>
      </c>
      <c r="AI253" s="32">
        <f t="shared" si="56"/>
        <v>0</v>
      </c>
      <c r="AJ253" s="32">
        <f>VLOOKUP(B253, '[3]Q09 Top-up'!$A$6:$B$392, 2, FALSE)</f>
        <v>0</v>
      </c>
      <c r="AK253">
        <f>VLOOKUP(B253, '[3]Q09 Top-up'!$A$6:$C$392, 3, FALSE)</f>
        <v>0</v>
      </c>
      <c r="AN253" s="5">
        <f t="shared" si="48"/>
        <v>0</v>
      </c>
      <c r="AO253" s="5">
        <f t="shared" si="48"/>
        <v>0</v>
      </c>
      <c r="AP253" s="5">
        <f t="shared" si="48"/>
        <v>0</v>
      </c>
      <c r="AQ253" s="5">
        <f t="shared" si="48"/>
        <v>0</v>
      </c>
      <c r="AR253" s="5">
        <f t="shared" si="57"/>
        <v>0</v>
      </c>
      <c r="AS253" s="5">
        <f t="shared" si="58"/>
        <v>0</v>
      </c>
      <c r="AT253" s="5">
        <f t="shared" si="59"/>
        <v>0</v>
      </c>
      <c r="AU253" s="5">
        <f t="shared" si="43"/>
        <v>0</v>
      </c>
      <c r="AV253" s="5">
        <f t="shared" si="43"/>
        <v>0</v>
      </c>
      <c r="AW253" s="5">
        <f t="shared" si="43"/>
        <v>0</v>
      </c>
      <c r="AX253" s="5">
        <f t="shared" si="43"/>
        <v>0</v>
      </c>
      <c r="AY253" s="5">
        <f t="shared" si="49"/>
        <v>0</v>
      </c>
      <c r="AZ253" s="5">
        <f t="shared" si="49"/>
        <v>0</v>
      </c>
      <c r="BA253" s="5">
        <f t="shared" si="49"/>
        <v>0</v>
      </c>
      <c r="BB253" s="5">
        <f t="shared" si="49"/>
        <v>0</v>
      </c>
    </row>
    <row r="254" spans="1:54" hidden="1" x14ac:dyDescent="0.35">
      <c r="A254" s="2" t="s">
        <v>233</v>
      </c>
      <c r="B254" s="1" t="s">
        <v>269</v>
      </c>
      <c r="C254" t="str">
        <f>VLOOKUP(B254, [2]Main!$B$3:$D$376, 2, FALSE)</f>
        <v>Outside of MKCC</v>
      </c>
      <c r="D254" t="s">
        <v>1880</v>
      </c>
      <c r="E254" s="5">
        <v>0</v>
      </c>
      <c r="F254" s="5">
        <v>0</v>
      </c>
      <c r="G254" s="5">
        <v>0</v>
      </c>
      <c r="H254" s="5">
        <v>0</v>
      </c>
      <c r="I254" s="5">
        <v>0</v>
      </c>
      <c r="J254" s="5">
        <v>0</v>
      </c>
      <c r="K254" s="5">
        <v>0</v>
      </c>
      <c r="L254" s="5">
        <v>0</v>
      </c>
      <c r="M254" s="5">
        <v>0</v>
      </c>
      <c r="N254" s="5">
        <v>0</v>
      </c>
      <c r="O254" s="5">
        <v>0</v>
      </c>
      <c r="P254" s="5">
        <v>0</v>
      </c>
      <c r="Q254" s="5">
        <v>0</v>
      </c>
      <c r="R254" s="5">
        <v>0</v>
      </c>
      <c r="S254" s="5">
        <v>0</v>
      </c>
      <c r="U254" s="32">
        <f t="shared" si="47"/>
        <v>0</v>
      </c>
      <c r="V254" s="32">
        <f t="shared" si="60"/>
        <v>0</v>
      </c>
      <c r="W254" s="32">
        <f t="shared" si="61"/>
        <v>0</v>
      </c>
      <c r="X254" s="32">
        <f t="shared" si="62"/>
        <v>0</v>
      </c>
      <c r="Y254" s="32">
        <f t="shared" si="50"/>
        <v>0</v>
      </c>
      <c r="Z254" s="32">
        <f t="shared" si="50"/>
        <v>0</v>
      </c>
      <c r="AA254" s="32">
        <f t="shared" si="50"/>
        <v>0</v>
      </c>
      <c r="AB254" s="32">
        <f t="shared" si="50"/>
        <v>0</v>
      </c>
      <c r="AC254" s="32">
        <f t="shared" si="51"/>
        <v>0</v>
      </c>
      <c r="AD254" s="32">
        <f t="shared" si="51"/>
        <v>0</v>
      </c>
      <c r="AE254" s="32">
        <f t="shared" si="51"/>
        <v>0</v>
      </c>
      <c r="AF254" s="32">
        <f t="shared" si="51"/>
        <v>0</v>
      </c>
      <c r="AG254" s="32">
        <f t="shared" si="52"/>
        <v>0</v>
      </c>
      <c r="AH254" s="32">
        <f t="shared" si="56"/>
        <v>0</v>
      </c>
      <c r="AI254" s="32">
        <f t="shared" si="56"/>
        <v>0</v>
      </c>
      <c r="AJ254" s="32">
        <f>VLOOKUP(B254, '[3]Q09 Top-up'!$A$6:$B$392, 2, FALSE)</f>
        <v>0</v>
      </c>
      <c r="AK254">
        <f>VLOOKUP(B254, '[3]Q09 Top-up'!$A$6:$C$392, 3, FALSE)</f>
        <v>0</v>
      </c>
      <c r="AN254" s="5">
        <f t="shared" si="48"/>
        <v>0</v>
      </c>
      <c r="AO254" s="5">
        <f t="shared" si="48"/>
        <v>0</v>
      </c>
      <c r="AP254" s="5">
        <f t="shared" si="48"/>
        <v>0</v>
      </c>
      <c r="AQ254" s="5">
        <f t="shared" si="48"/>
        <v>0</v>
      </c>
      <c r="AR254" s="5">
        <f t="shared" si="57"/>
        <v>0</v>
      </c>
      <c r="AS254" s="5">
        <f t="shared" si="58"/>
        <v>0</v>
      </c>
      <c r="AT254" s="5">
        <f t="shared" si="59"/>
        <v>0</v>
      </c>
      <c r="AU254" s="5">
        <f t="shared" si="43"/>
        <v>0</v>
      </c>
      <c r="AV254" s="5">
        <f t="shared" si="43"/>
        <v>0</v>
      </c>
      <c r="AW254" s="5">
        <f t="shared" si="43"/>
        <v>0</v>
      </c>
      <c r="AX254" s="5">
        <f t="shared" si="43"/>
        <v>0</v>
      </c>
      <c r="AY254" s="5">
        <f t="shared" si="49"/>
        <v>0</v>
      </c>
      <c r="AZ254" s="5">
        <f t="shared" si="49"/>
        <v>0</v>
      </c>
      <c r="BA254" s="5">
        <f t="shared" si="49"/>
        <v>0</v>
      </c>
      <c r="BB254" s="5">
        <f t="shared" si="49"/>
        <v>0</v>
      </c>
    </row>
    <row r="255" spans="1:54" hidden="1" x14ac:dyDescent="0.35">
      <c r="A255" s="2" t="s">
        <v>233</v>
      </c>
      <c r="B255" s="1" t="s">
        <v>270</v>
      </c>
      <c r="C255" t="str">
        <f>VLOOKUP(B255, [2]Main!$B$3:$D$376, 2, FALSE)</f>
        <v>Outside of MKCC</v>
      </c>
      <c r="D255" t="s">
        <v>1880</v>
      </c>
      <c r="E255" s="5">
        <v>0</v>
      </c>
      <c r="F255" s="5">
        <v>0</v>
      </c>
      <c r="G255" s="5">
        <v>0</v>
      </c>
      <c r="H255" s="5">
        <v>0</v>
      </c>
      <c r="I255" s="5">
        <v>0</v>
      </c>
      <c r="J255" s="5">
        <v>0</v>
      </c>
      <c r="K255" s="5">
        <v>0</v>
      </c>
      <c r="L255" s="5">
        <v>0</v>
      </c>
      <c r="M255" s="5">
        <v>0</v>
      </c>
      <c r="N255" s="5">
        <v>0</v>
      </c>
      <c r="O255" s="5">
        <v>0</v>
      </c>
      <c r="P255" s="5">
        <v>0</v>
      </c>
      <c r="Q255" s="5">
        <v>0</v>
      </c>
      <c r="R255" s="5">
        <v>0</v>
      </c>
      <c r="S255" s="5">
        <v>0</v>
      </c>
      <c r="U255" s="32">
        <f t="shared" si="47"/>
        <v>0</v>
      </c>
      <c r="V255" s="32">
        <f t="shared" si="60"/>
        <v>0</v>
      </c>
      <c r="W255" s="32">
        <f t="shared" si="61"/>
        <v>0</v>
      </c>
      <c r="X255" s="32">
        <f t="shared" si="62"/>
        <v>0</v>
      </c>
      <c r="Y255" s="32">
        <f t="shared" si="50"/>
        <v>0</v>
      </c>
      <c r="Z255" s="32">
        <f t="shared" si="50"/>
        <v>0</v>
      </c>
      <c r="AA255" s="32">
        <f t="shared" si="50"/>
        <v>0</v>
      </c>
      <c r="AB255" s="32">
        <f t="shared" si="50"/>
        <v>0</v>
      </c>
      <c r="AC255" s="32">
        <f t="shared" si="51"/>
        <v>0</v>
      </c>
      <c r="AD255" s="32">
        <f t="shared" si="51"/>
        <v>0</v>
      </c>
      <c r="AE255" s="32">
        <f t="shared" si="51"/>
        <v>0</v>
      </c>
      <c r="AF255" s="32">
        <f t="shared" si="51"/>
        <v>0</v>
      </c>
      <c r="AG255" s="32">
        <f t="shared" si="52"/>
        <v>0</v>
      </c>
      <c r="AH255" s="32">
        <f t="shared" si="56"/>
        <v>0</v>
      </c>
      <c r="AI255" s="32">
        <f t="shared" si="56"/>
        <v>0</v>
      </c>
      <c r="AJ255" s="32">
        <f>VLOOKUP(B255, '[3]Q09 Top-up'!$A$6:$B$392, 2, FALSE)</f>
        <v>0</v>
      </c>
      <c r="AK255">
        <f>VLOOKUP(B255, '[3]Q09 Top-up'!$A$6:$C$392, 3, FALSE)</f>
        <v>0</v>
      </c>
      <c r="AN255" s="5">
        <f t="shared" si="48"/>
        <v>0</v>
      </c>
      <c r="AO255" s="5">
        <f t="shared" si="48"/>
        <v>0</v>
      </c>
      <c r="AP255" s="5">
        <f t="shared" si="48"/>
        <v>0</v>
      </c>
      <c r="AQ255" s="5">
        <f t="shared" si="48"/>
        <v>0</v>
      </c>
      <c r="AR255" s="5">
        <f t="shared" si="57"/>
        <v>0</v>
      </c>
      <c r="AS255" s="5">
        <f t="shared" si="58"/>
        <v>0</v>
      </c>
      <c r="AT255" s="5">
        <f t="shared" si="59"/>
        <v>0</v>
      </c>
      <c r="AU255" s="5">
        <f t="shared" si="43"/>
        <v>0</v>
      </c>
      <c r="AV255" s="5">
        <f t="shared" si="43"/>
        <v>0</v>
      </c>
      <c r="AW255" s="5">
        <f t="shared" si="43"/>
        <v>0</v>
      </c>
      <c r="AX255" s="5">
        <f t="shared" si="43"/>
        <v>0</v>
      </c>
      <c r="AY255" s="5">
        <f t="shared" si="49"/>
        <v>0</v>
      </c>
      <c r="AZ255" s="5">
        <f t="shared" si="49"/>
        <v>0</v>
      </c>
      <c r="BA255" s="5">
        <f t="shared" si="49"/>
        <v>0</v>
      </c>
      <c r="BB255" s="5">
        <f t="shared" si="49"/>
        <v>0</v>
      </c>
    </row>
    <row r="256" spans="1:54" hidden="1" x14ac:dyDescent="0.35">
      <c r="A256" s="2" t="s">
        <v>233</v>
      </c>
      <c r="B256" s="1" t="s">
        <v>271</v>
      </c>
      <c r="C256" t="str">
        <f>VLOOKUP(B256, [2]Main!$B$3:$D$376, 2, FALSE)</f>
        <v>Outside of MKCC</v>
      </c>
      <c r="D256" t="s">
        <v>1880</v>
      </c>
      <c r="E256" s="5">
        <v>0</v>
      </c>
      <c r="F256" s="5">
        <v>0</v>
      </c>
      <c r="G256" s="5">
        <v>0</v>
      </c>
      <c r="H256" s="5">
        <v>0</v>
      </c>
      <c r="I256" s="5">
        <v>0</v>
      </c>
      <c r="J256" s="5">
        <v>0</v>
      </c>
      <c r="K256" s="5">
        <v>0</v>
      </c>
      <c r="L256" s="5">
        <v>0</v>
      </c>
      <c r="M256" s="5">
        <v>0</v>
      </c>
      <c r="N256" s="5">
        <v>0</v>
      </c>
      <c r="O256" s="5">
        <v>0</v>
      </c>
      <c r="P256" s="5">
        <v>0</v>
      </c>
      <c r="Q256" s="5">
        <v>0</v>
      </c>
      <c r="R256" s="5">
        <v>0</v>
      </c>
      <c r="S256" s="5">
        <v>0</v>
      </c>
      <c r="U256" s="32">
        <f t="shared" si="47"/>
        <v>0</v>
      </c>
      <c r="V256" s="32">
        <f t="shared" si="60"/>
        <v>0</v>
      </c>
      <c r="W256" s="32">
        <f t="shared" si="61"/>
        <v>0</v>
      </c>
      <c r="X256" s="32">
        <f t="shared" si="62"/>
        <v>0</v>
      </c>
      <c r="Y256" s="32">
        <f t="shared" si="50"/>
        <v>0</v>
      </c>
      <c r="Z256" s="32">
        <f t="shared" si="50"/>
        <v>0</v>
      </c>
      <c r="AA256" s="32">
        <f t="shared" si="50"/>
        <v>0</v>
      </c>
      <c r="AB256" s="32">
        <f t="shared" si="50"/>
        <v>0</v>
      </c>
      <c r="AC256" s="32">
        <f t="shared" si="51"/>
        <v>0</v>
      </c>
      <c r="AD256" s="32">
        <f t="shared" si="51"/>
        <v>0</v>
      </c>
      <c r="AE256" s="32">
        <f t="shared" si="51"/>
        <v>0</v>
      </c>
      <c r="AF256" s="32">
        <f t="shared" si="51"/>
        <v>0</v>
      </c>
      <c r="AG256" s="32">
        <f t="shared" si="52"/>
        <v>0</v>
      </c>
      <c r="AH256" s="32">
        <f t="shared" si="56"/>
        <v>0</v>
      </c>
      <c r="AI256" s="32">
        <f t="shared" si="56"/>
        <v>0</v>
      </c>
      <c r="AJ256" s="32">
        <f>VLOOKUP(B256, '[3]Q09 Top-up'!$A$6:$B$392, 2, FALSE)</f>
        <v>0</v>
      </c>
      <c r="AK256">
        <f>VLOOKUP(B256, '[3]Q09 Top-up'!$A$6:$C$392, 3, FALSE)</f>
        <v>0</v>
      </c>
      <c r="AN256" s="5">
        <f t="shared" si="48"/>
        <v>0</v>
      </c>
      <c r="AO256" s="5">
        <f t="shared" si="48"/>
        <v>0</v>
      </c>
      <c r="AP256" s="5">
        <f t="shared" si="48"/>
        <v>0</v>
      </c>
      <c r="AQ256" s="5">
        <f t="shared" si="48"/>
        <v>0</v>
      </c>
      <c r="AR256" s="5">
        <f t="shared" si="57"/>
        <v>0</v>
      </c>
      <c r="AS256" s="5">
        <f t="shared" si="58"/>
        <v>0</v>
      </c>
      <c r="AT256" s="5">
        <f t="shared" si="59"/>
        <v>0</v>
      </c>
      <c r="AU256" s="5">
        <f t="shared" ref="AU256:AX261" si="63">AB256/AB$383</f>
        <v>0</v>
      </c>
      <c r="AV256" s="5">
        <f t="shared" si="63"/>
        <v>0</v>
      </c>
      <c r="AW256" s="5">
        <f t="shared" si="63"/>
        <v>0</v>
      </c>
      <c r="AX256" s="5">
        <f t="shared" si="63"/>
        <v>0</v>
      </c>
      <c r="AY256" s="5">
        <f t="shared" si="49"/>
        <v>0</v>
      </c>
      <c r="AZ256" s="5">
        <f t="shared" si="49"/>
        <v>0</v>
      </c>
      <c r="BA256" s="5">
        <f t="shared" si="49"/>
        <v>0</v>
      </c>
      <c r="BB256" s="5">
        <f t="shared" si="49"/>
        <v>0</v>
      </c>
    </row>
    <row r="257" spans="1:54" hidden="1" x14ac:dyDescent="0.35">
      <c r="A257" s="2" t="s">
        <v>233</v>
      </c>
      <c r="B257" s="1" t="s">
        <v>272</v>
      </c>
      <c r="C257" t="str">
        <f>VLOOKUP(B257, [2]Main!$B$3:$D$376, 2, FALSE)</f>
        <v>Outside of MKCC</v>
      </c>
      <c r="D257" t="s">
        <v>1880</v>
      </c>
      <c r="E257" s="5">
        <v>0</v>
      </c>
      <c r="F257" s="5">
        <v>0</v>
      </c>
      <c r="G257" s="5">
        <v>0</v>
      </c>
      <c r="H257" s="5">
        <v>0</v>
      </c>
      <c r="I257" s="5">
        <v>0</v>
      </c>
      <c r="J257" s="5">
        <v>0</v>
      </c>
      <c r="K257" s="5">
        <v>0</v>
      </c>
      <c r="L257" s="5">
        <v>0</v>
      </c>
      <c r="M257" s="5">
        <v>0</v>
      </c>
      <c r="N257" s="5">
        <v>0</v>
      </c>
      <c r="O257" s="5">
        <v>0</v>
      </c>
      <c r="P257" s="5">
        <v>0</v>
      </c>
      <c r="Q257" s="5">
        <v>0</v>
      </c>
      <c r="R257" s="5">
        <v>0</v>
      </c>
      <c r="S257" s="5">
        <v>0</v>
      </c>
      <c r="U257" s="32">
        <f t="shared" si="47"/>
        <v>0</v>
      </c>
      <c r="V257" s="32">
        <f t="shared" si="60"/>
        <v>0</v>
      </c>
      <c r="W257" s="32">
        <f t="shared" si="61"/>
        <v>0</v>
      </c>
      <c r="X257" s="32">
        <f t="shared" si="62"/>
        <v>0</v>
      </c>
      <c r="Y257" s="32">
        <f t="shared" si="50"/>
        <v>0</v>
      </c>
      <c r="Z257" s="32">
        <f t="shared" si="50"/>
        <v>0</v>
      </c>
      <c r="AA257" s="32">
        <f t="shared" si="50"/>
        <v>0</v>
      </c>
      <c r="AB257" s="32">
        <f t="shared" si="50"/>
        <v>0</v>
      </c>
      <c r="AC257" s="32">
        <f t="shared" si="51"/>
        <v>0</v>
      </c>
      <c r="AD257" s="32">
        <f t="shared" si="51"/>
        <v>0</v>
      </c>
      <c r="AE257" s="32">
        <f t="shared" si="51"/>
        <v>0</v>
      </c>
      <c r="AF257" s="32">
        <f t="shared" si="51"/>
        <v>0</v>
      </c>
      <c r="AG257" s="32">
        <f t="shared" si="52"/>
        <v>0</v>
      </c>
      <c r="AH257" s="32">
        <f t="shared" si="56"/>
        <v>0</v>
      </c>
      <c r="AI257" s="32">
        <f t="shared" si="56"/>
        <v>0</v>
      </c>
      <c r="AJ257" s="32">
        <f>VLOOKUP(B257, '[3]Q09 Top-up'!$A$6:$B$392, 2, FALSE)</f>
        <v>0</v>
      </c>
      <c r="AK257">
        <f>VLOOKUP(B257, '[3]Q09 Top-up'!$A$6:$C$392, 3, FALSE)</f>
        <v>0</v>
      </c>
      <c r="AN257" s="5">
        <f t="shared" si="48"/>
        <v>0</v>
      </c>
      <c r="AO257" s="5">
        <f t="shared" si="48"/>
        <v>0</v>
      </c>
      <c r="AP257" s="5">
        <f t="shared" si="48"/>
        <v>0</v>
      </c>
      <c r="AQ257" s="5">
        <f t="shared" si="48"/>
        <v>0</v>
      </c>
      <c r="AR257" s="5">
        <f t="shared" si="57"/>
        <v>0</v>
      </c>
      <c r="AS257" s="5">
        <f t="shared" si="58"/>
        <v>0</v>
      </c>
      <c r="AT257" s="5">
        <f t="shared" si="59"/>
        <v>0</v>
      </c>
      <c r="AU257" s="5">
        <f t="shared" si="63"/>
        <v>0</v>
      </c>
      <c r="AV257" s="5">
        <f t="shared" si="63"/>
        <v>0</v>
      </c>
      <c r="AW257" s="5">
        <f t="shared" si="63"/>
        <v>0</v>
      </c>
      <c r="AX257" s="5">
        <f t="shared" si="63"/>
        <v>0</v>
      </c>
      <c r="AY257" s="5">
        <f t="shared" si="49"/>
        <v>0</v>
      </c>
      <c r="AZ257" s="5">
        <f t="shared" si="49"/>
        <v>0</v>
      </c>
      <c r="BA257" s="5">
        <f t="shared" si="49"/>
        <v>0</v>
      </c>
      <c r="BB257" s="5">
        <f t="shared" si="49"/>
        <v>0</v>
      </c>
    </row>
    <row r="258" spans="1:54" hidden="1" x14ac:dyDescent="0.35">
      <c r="A258" s="2" t="s">
        <v>233</v>
      </c>
      <c r="B258" s="1" t="s">
        <v>273</v>
      </c>
      <c r="C258" t="str">
        <f>VLOOKUP(B258, [2]Main!$B$3:$D$376, 2, FALSE)</f>
        <v>Outside of MKCC</v>
      </c>
      <c r="D258" t="s">
        <v>1880</v>
      </c>
      <c r="E258" s="5">
        <v>0</v>
      </c>
      <c r="F258" s="5">
        <v>0</v>
      </c>
      <c r="G258" s="5">
        <v>0</v>
      </c>
      <c r="H258" s="5">
        <v>0</v>
      </c>
      <c r="I258" s="5">
        <v>0</v>
      </c>
      <c r="J258" s="5">
        <v>0</v>
      </c>
      <c r="K258" s="5">
        <v>0</v>
      </c>
      <c r="L258" s="5">
        <v>0</v>
      </c>
      <c r="M258" s="5">
        <v>0</v>
      </c>
      <c r="N258" s="5">
        <v>0</v>
      </c>
      <c r="O258" s="5">
        <v>0</v>
      </c>
      <c r="P258" s="5">
        <v>0</v>
      </c>
      <c r="Q258" s="5">
        <v>0</v>
      </c>
      <c r="R258" s="5">
        <v>0</v>
      </c>
      <c r="S258" s="5">
        <v>0</v>
      </c>
      <c r="U258" s="32">
        <f t="shared" si="47"/>
        <v>0</v>
      </c>
      <c r="V258" s="32">
        <f t="shared" si="60"/>
        <v>0</v>
      </c>
      <c r="W258" s="32">
        <f t="shared" si="61"/>
        <v>0</v>
      </c>
      <c r="X258" s="32">
        <f t="shared" si="62"/>
        <v>0</v>
      </c>
      <c r="Y258" s="32">
        <f t="shared" si="50"/>
        <v>0</v>
      </c>
      <c r="Z258" s="32">
        <f t="shared" si="50"/>
        <v>0</v>
      </c>
      <c r="AA258" s="32">
        <f t="shared" si="50"/>
        <v>0</v>
      </c>
      <c r="AB258" s="32">
        <f t="shared" si="50"/>
        <v>0</v>
      </c>
      <c r="AC258" s="32">
        <f t="shared" si="51"/>
        <v>0</v>
      </c>
      <c r="AD258" s="32">
        <f t="shared" si="51"/>
        <v>0</v>
      </c>
      <c r="AE258" s="32">
        <f t="shared" si="51"/>
        <v>0</v>
      </c>
      <c r="AF258" s="32">
        <f t="shared" si="51"/>
        <v>0</v>
      </c>
      <c r="AG258" s="32">
        <f t="shared" si="52"/>
        <v>0</v>
      </c>
      <c r="AH258" s="32">
        <f t="shared" si="56"/>
        <v>0</v>
      </c>
      <c r="AI258" s="32">
        <f t="shared" si="56"/>
        <v>0</v>
      </c>
      <c r="AJ258" s="32">
        <f>VLOOKUP(B258, '[3]Q09 Top-up'!$A$6:$B$392, 2, FALSE)</f>
        <v>0</v>
      </c>
      <c r="AK258">
        <f>VLOOKUP(B258, '[3]Q09 Top-up'!$A$6:$C$392, 3, FALSE)</f>
        <v>0</v>
      </c>
      <c r="AN258" s="5">
        <f t="shared" si="48"/>
        <v>0</v>
      </c>
      <c r="AO258" s="5">
        <f t="shared" si="48"/>
        <v>0</v>
      </c>
      <c r="AP258" s="5">
        <f t="shared" si="48"/>
        <v>0</v>
      </c>
      <c r="AQ258" s="5">
        <f t="shared" si="48"/>
        <v>0</v>
      </c>
      <c r="AR258" s="5">
        <f t="shared" si="57"/>
        <v>0</v>
      </c>
      <c r="AS258" s="5">
        <f t="shared" si="58"/>
        <v>0</v>
      </c>
      <c r="AT258" s="5">
        <f t="shared" si="59"/>
        <v>0</v>
      </c>
      <c r="AU258" s="5">
        <f t="shared" si="63"/>
        <v>0</v>
      </c>
      <c r="AV258" s="5">
        <f t="shared" si="63"/>
        <v>0</v>
      </c>
      <c r="AW258" s="5">
        <f t="shared" si="63"/>
        <v>0</v>
      </c>
      <c r="AX258" s="5">
        <f t="shared" si="63"/>
        <v>0</v>
      </c>
      <c r="AY258" s="5">
        <f t="shared" si="49"/>
        <v>0</v>
      </c>
      <c r="AZ258" s="5">
        <f t="shared" si="49"/>
        <v>0</v>
      </c>
      <c r="BA258" s="5">
        <f t="shared" si="49"/>
        <v>0</v>
      </c>
      <c r="BB258" s="5">
        <f t="shared" si="49"/>
        <v>0</v>
      </c>
    </row>
    <row r="259" spans="1:54" hidden="1" x14ac:dyDescent="0.35">
      <c r="A259" s="2" t="s">
        <v>233</v>
      </c>
      <c r="B259" s="1" t="s">
        <v>274</v>
      </c>
      <c r="C259" t="str">
        <f>VLOOKUP(B259, [2]Main!$B$3:$D$376, 2, FALSE)</f>
        <v>Outside of MKCC</v>
      </c>
      <c r="D259" t="s">
        <v>1880</v>
      </c>
      <c r="E259" s="5">
        <v>0</v>
      </c>
      <c r="F259" s="5">
        <v>0</v>
      </c>
      <c r="G259" s="5">
        <v>0</v>
      </c>
      <c r="H259" s="5">
        <v>0</v>
      </c>
      <c r="I259" s="5">
        <v>0</v>
      </c>
      <c r="J259" s="5">
        <v>0</v>
      </c>
      <c r="K259" s="5">
        <v>0</v>
      </c>
      <c r="L259" s="5">
        <v>0</v>
      </c>
      <c r="M259" s="5">
        <v>0</v>
      </c>
      <c r="N259" s="5">
        <v>0</v>
      </c>
      <c r="O259" s="5">
        <v>0</v>
      </c>
      <c r="P259" s="5">
        <v>0</v>
      </c>
      <c r="Q259" s="5">
        <v>0</v>
      </c>
      <c r="R259" s="5">
        <v>0</v>
      </c>
      <c r="S259" s="5">
        <v>0</v>
      </c>
      <c r="U259" s="32">
        <f t="shared" si="47"/>
        <v>0</v>
      </c>
      <c r="V259" s="32">
        <f t="shared" si="60"/>
        <v>0</v>
      </c>
      <c r="W259" s="32">
        <f t="shared" si="61"/>
        <v>0</v>
      </c>
      <c r="X259" s="32">
        <f t="shared" si="62"/>
        <v>0</v>
      </c>
      <c r="Y259" s="32">
        <f t="shared" si="50"/>
        <v>0</v>
      </c>
      <c r="Z259" s="32">
        <f t="shared" si="50"/>
        <v>0</v>
      </c>
      <c r="AA259" s="32">
        <f t="shared" si="50"/>
        <v>0</v>
      </c>
      <c r="AB259" s="32">
        <f t="shared" si="50"/>
        <v>0</v>
      </c>
      <c r="AC259" s="32">
        <f t="shared" si="51"/>
        <v>0</v>
      </c>
      <c r="AD259" s="32">
        <f t="shared" si="51"/>
        <v>0</v>
      </c>
      <c r="AE259" s="32">
        <f t="shared" si="51"/>
        <v>0</v>
      </c>
      <c r="AF259" s="32">
        <f t="shared" si="51"/>
        <v>0</v>
      </c>
      <c r="AG259" s="32">
        <f t="shared" si="52"/>
        <v>0</v>
      </c>
      <c r="AH259" s="32">
        <f t="shared" si="56"/>
        <v>0</v>
      </c>
      <c r="AI259" s="32">
        <f t="shared" si="56"/>
        <v>0</v>
      </c>
      <c r="AJ259" s="32">
        <f>VLOOKUP(B259, '[3]Q09 Top-up'!$A$6:$B$392, 2, FALSE)</f>
        <v>0</v>
      </c>
      <c r="AK259">
        <f>VLOOKUP(B259, '[3]Q09 Top-up'!$A$6:$C$392, 3, FALSE)</f>
        <v>0</v>
      </c>
      <c r="AN259" s="5">
        <f t="shared" si="48"/>
        <v>0</v>
      </c>
      <c r="AO259" s="5">
        <f t="shared" si="48"/>
        <v>0</v>
      </c>
      <c r="AP259" s="5">
        <f t="shared" si="48"/>
        <v>0</v>
      </c>
      <c r="AQ259" s="5">
        <f t="shared" si="48"/>
        <v>0</v>
      </c>
      <c r="AR259" s="5">
        <f t="shared" si="57"/>
        <v>0</v>
      </c>
      <c r="AS259" s="5">
        <f t="shared" si="58"/>
        <v>0</v>
      </c>
      <c r="AT259" s="5">
        <f t="shared" si="59"/>
        <v>0</v>
      </c>
      <c r="AU259" s="5">
        <f t="shared" si="63"/>
        <v>0</v>
      </c>
      <c r="AV259" s="5">
        <f t="shared" si="63"/>
        <v>0</v>
      </c>
      <c r="AW259" s="5">
        <f t="shared" si="63"/>
        <v>0</v>
      </c>
      <c r="AX259" s="5">
        <f t="shared" si="63"/>
        <v>0</v>
      </c>
      <c r="AY259" s="5">
        <f t="shared" si="49"/>
        <v>0</v>
      </c>
      <c r="AZ259" s="5">
        <f t="shared" si="49"/>
        <v>0</v>
      </c>
      <c r="BA259" s="5">
        <f t="shared" si="49"/>
        <v>0</v>
      </c>
      <c r="BB259" s="5">
        <f t="shared" si="49"/>
        <v>0</v>
      </c>
    </row>
    <row r="260" spans="1:54" hidden="1" x14ac:dyDescent="0.35">
      <c r="A260" s="2" t="s">
        <v>233</v>
      </c>
      <c r="B260" s="1" t="s">
        <v>275</v>
      </c>
      <c r="C260" t="str">
        <f>VLOOKUP(B260, [2]Main!$B$3:$D$376, 2, FALSE)</f>
        <v>Outside of MKCC</v>
      </c>
      <c r="D260" t="str">
        <f>VLOOKUP(B260, [2]Main!$B$3:$D$376, 3, FALSE)</f>
        <v xml:space="preserve">Dunstable </v>
      </c>
      <c r="E260" s="5">
        <v>7.6000000000000004E-4</v>
      </c>
      <c r="F260" s="5">
        <v>0</v>
      </c>
      <c r="G260" s="5">
        <v>0</v>
      </c>
      <c r="H260" s="5">
        <v>0</v>
      </c>
      <c r="I260" s="5">
        <v>0</v>
      </c>
      <c r="J260" s="5">
        <v>0</v>
      </c>
      <c r="K260" s="5">
        <v>0</v>
      </c>
      <c r="L260" s="5">
        <v>0</v>
      </c>
      <c r="M260" s="5">
        <v>0</v>
      </c>
      <c r="N260" s="5">
        <v>0</v>
      </c>
      <c r="O260" s="5">
        <v>0</v>
      </c>
      <c r="P260" s="5">
        <v>0</v>
      </c>
      <c r="Q260" s="5">
        <v>6.3800000000000003E-3</v>
      </c>
      <c r="R260" s="5">
        <v>0</v>
      </c>
      <c r="S260" s="5">
        <v>0</v>
      </c>
      <c r="U260" s="32">
        <f t="shared" si="47"/>
        <v>0.76000000000000012</v>
      </c>
      <c r="V260" s="32">
        <f t="shared" si="60"/>
        <v>0</v>
      </c>
      <c r="W260" s="32">
        <f t="shared" si="61"/>
        <v>0</v>
      </c>
      <c r="X260" s="32">
        <f t="shared" si="62"/>
        <v>0</v>
      </c>
      <c r="Y260" s="32">
        <f t="shared" si="50"/>
        <v>0</v>
      </c>
      <c r="Z260" s="32">
        <f t="shared" si="50"/>
        <v>0</v>
      </c>
      <c r="AA260" s="32">
        <f t="shared" si="50"/>
        <v>0</v>
      </c>
      <c r="AB260" s="32">
        <f t="shared" si="50"/>
        <v>0</v>
      </c>
      <c r="AC260" s="32">
        <f t="shared" si="51"/>
        <v>0</v>
      </c>
      <c r="AD260" s="32">
        <f t="shared" si="51"/>
        <v>0</v>
      </c>
      <c r="AE260" s="32">
        <f t="shared" si="51"/>
        <v>0</v>
      </c>
      <c r="AF260" s="32">
        <f t="shared" si="51"/>
        <v>0</v>
      </c>
      <c r="AG260" s="32">
        <f t="shared" si="52"/>
        <v>6.38</v>
      </c>
      <c r="AH260" s="32">
        <f t="shared" si="56"/>
        <v>0</v>
      </c>
      <c r="AI260" s="32">
        <f t="shared" si="56"/>
        <v>0</v>
      </c>
      <c r="AJ260" s="32">
        <f>VLOOKUP(B260, '[3]Q09 Top-up'!$A$6:$B$392, 2, FALSE)</f>
        <v>10</v>
      </c>
      <c r="AK260">
        <f>VLOOKUP(B260, '[3]Q09 Top-up'!$A$6:$C$392, 3, FALSE)</f>
        <v>1</v>
      </c>
      <c r="AN260" s="5">
        <f t="shared" si="48"/>
        <v>3.6807888825588213E-4</v>
      </c>
      <c r="AO260" s="5">
        <f t="shared" si="48"/>
        <v>0</v>
      </c>
      <c r="AP260" s="5">
        <f t="shared" si="48"/>
        <v>0</v>
      </c>
      <c r="AQ260" s="5">
        <f t="shared" si="48"/>
        <v>0</v>
      </c>
      <c r="AR260" s="5">
        <f t="shared" si="57"/>
        <v>0</v>
      </c>
      <c r="AS260" s="5">
        <f t="shared" si="58"/>
        <v>0</v>
      </c>
      <c r="AT260" s="5">
        <f t="shared" si="59"/>
        <v>0</v>
      </c>
      <c r="AU260" s="5">
        <f t="shared" si="63"/>
        <v>0</v>
      </c>
      <c r="AV260" s="5">
        <f t="shared" si="63"/>
        <v>0</v>
      </c>
      <c r="AW260" s="5">
        <f t="shared" si="63"/>
        <v>0</v>
      </c>
      <c r="AX260" s="5">
        <f t="shared" si="63"/>
        <v>0</v>
      </c>
      <c r="AY260" s="5">
        <f t="shared" si="49"/>
        <v>0</v>
      </c>
      <c r="AZ260" s="5">
        <f t="shared" si="49"/>
        <v>3.130983973499076E-3</v>
      </c>
      <c r="BA260" s="5">
        <f t="shared" si="49"/>
        <v>0</v>
      </c>
      <c r="BB260" s="5">
        <f t="shared" si="49"/>
        <v>0</v>
      </c>
    </row>
    <row r="261" spans="1:54" hidden="1" x14ac:dyDescent="0.35">
      <c r="A261" s="2" t="s">
        <v>233</v>
      </c>
      <c r="B261" s="1" t="s">
        <v>276</v>
      </c>
      <c r="C261" t="str">
        <f>VLOOKUP(B261, [2]Main!$B$3:$D$376, 2, FALSE)</f>
        <v>Outside of MKCC</v>
      </c>
      <c r="D261" t="s">
        <v>1880</v>
      </c>
      <c r="E261" s="5">
        <v>0</v>
      </c>
      <c r="F261" s="5">
        <v>0</v>
      </c>
      <c r="G261" s="5">
        <v>0</v>
      </c>
      <c r="H261" s="5">
        <v>0</v>
      </c>
      <c r="I261" s="5">
        <v>0</v>
      </c>
      <c r="J261" s="5">
        <v>0</v>
      </c>
      <c r="K261" s="5">
        <v>0</v>
      </c>
      <c r="L261" s="5">
        <v>0</v>
      </c>
      <c r="M261" s="5">
        <v>0</v>
      </c>
      <c r="N261" s="5">
        <v>0</v>
      </c>
      <c r="O261" s="5">
        <v>0</v>
      </c>
      <c r="P261" s="5">
        <v>0</v>
      </c>
      <c r="Q261" s="5">
        <v>0</v>
      </c>
      <c r="R261" s="5">
        <v>0</v>
      </c>
      <c r="S261" s="5">
        <v>0</v>
      </c>
      <c r="U261" s="32">
        <f t="shared" si="47"/>
        <v>0</v>
      </c>
      <c r="V261" s="32">
        <f t="shared" si="60"/>
        <v>0</v>
      </c>
      <c r="W261" s="32">
        <f t="shared" si="61"/>
        <v>0</v>
      </c>
      <c r="X261" s="32">
        <f t="shared" si="62"/>
        <v>0</v>
      </c>
      <c r="Y261" s="32">
        <f t="shared" si="50"/>
        <v>0</v>
      </c>
      <c r="Z261" s="32">
        <f t="shared" si="50"/>
        <v>0</v>
      </c>
      <c r="AA261" s="32">
        <f t="shared" si="50"/>
        <v>0</v>
      </c>
      <c r="AB261" s="32">
        <f t="shared" si="50"/>
        <v>0</v>
      </c>
      <c r="AC261" s="32">
        <f t="shared" si="51"/>
        <v>0</v>
      </c>
      <c r="AD261" s="32">
        <f t="shared" si="51"/>
        <v>0</v>
      </c>
      <c r="AE261" s="32">
        <f t="shared" si="51"/>
        <v>0</v>
      </c>
      <c r="AF261" s="32">
        <f t="shared" si="51"/>
        <v>0</v>
      </c>
      <c r="AG261" s="32">
        <f t="shared" si="52"/>
        <v>0</v>
      </c>
      <c r="AH261" s="32">
        <f t="shared" si="56"/>
        <v>0</v>
      </c>
      <c r="AI261" s="32">
        <f t="shared" si="56"/>
        <v>0</v>
      </c>
      <c r="AJ261" s="32">
        <f>VLOOKUP(B261, '[3]Q09 Top-up'!$A$6:$B$392, 2, FALSE)</f>
        <v>0</v>
      </c>
      <c r="AK261">
        <f>VLOOKUP(B261, '[3]Q09 Top-up'!$A$6:$C$392, 3, FALSE)</f>
        <v>0</v>
      </c>
      <c r="AN261" s="5">
        <f t="shared" si="48"/>
        <v>0</v>
      </c>
      <c r="AO261" s="5">
        <f t="shared" si="48"/>
        <v>0</v>
      </c>
      <c r="AP261" s="5">
        <f t="shared" si="48"/>
        <v>0</v>
      </c>
      <c r="AQ261" s="5">
        <f t="shared" ref="AQ261:AU324" si="64">X261/X$383</f>
        <v>0</v>
      </c>
      <c r="AR261" s="5">
        <f t="shared" si="57"/>
        <v>0</v>
      </c>
      <c r="AS261" s="5">
        <f t="shared" si="58"/>
        <v>0</v>
      </c>
      <c r="AT261" s="5">
        <f t="shared" si="59"/>
        <v>0</v>
      </c>
      <c r="AU261" s="5">
        <f t="shared" si="63"/>
        <v>0</v>
      </c>
      <c r="AV261" s="5">
        <f t="shared" si="63"/>
        <v>0</v>
      </c>
      <c r="AW261" s="5">
        <f t="shared" si="63"/>
        <v>0</v>
      </c>
      <c r="AX261" s="5">
        <f t="shared" si="63"/>
        <v>0</v>
      </c>
      <c r="AY261" s="5">
        <f t="shared" si="49"/>
        <v>0</v>
      </c>
      <c r="AZ261" s="5">
        <f t="shared" si="49"/>
        <v>0</v>
      </c>
      <c r="BA261" s="5">
        <f t="shared" si="49"/>
        <v>0</v>
      </c>
      <c r="BB261" s="5">
        <f t="shared" si="49"/>
        <v>0</v>
      </c>
    </row>
    <row r="262" spans="1:54" hidden="1" x14ac:dyDescent="0.35">
      <c r="A262" s="2" t="s">
        <v>233</v>
      </c>
      <c r="B262" s="1" t="s">
        <v>277</v>
      </c>
      <c r="C262" t="str">
        <f>VLOOKUP(B262, [2]Main!$B$3:$D$376, 2, FALSE)</f>
        <v>Outside of MKCC</v>
      </c>
      <c r="D262" t="s">
        <v>1880</v>
      </c>
      <c r="E262" s="5">
        <v>0</v>
      </c>
      <c r="F262" s="5">
        <v>0</v>
      </c>
      <c r="G262" s="5">
        <v>0</v>
      </c>
      <c r="H262" s="5">
        <v>0</v>
      </c>
      <c r="I262" s="5">
        <v>0</v>
      </c>
      <c r="J262" s="5">
        <v>0</v>
      </c>
      <c r="K262" s="5">
        <v>0</v>
      </c>
      <c r="L262" s="5">
        <v>0</v>
      </c>
      <c r="M262" s="5">
        <v>0</v>
      </c>
      <c r="N262" s="5">
        <v>0</v>
      </c>
      <c r="O262" s="5">
        <v>0</v>
      </c>
      <c r="P262" s="5">
        <v>0</v>
      </c>
      <c r="Q262" s="5">
        <v>0</v>
      </c>
      <c r="R262" s="5">
        <v>0</v>
      </c>
      <c r="S262" s="5">
        <v>0</v>
      </c>
      <c r="U262" s="32">
        <f t="shared" ref="U262:U325" si="65">(AJ262*E262)*100</f>
        <v>0</v>
      </c>
      <c r="V262" s="32">
        <f t="shared" si="60"/>
        <v>0</v>
      </c>
      <c r="W262" s="32">
        <f t="shared" si="61"/>
        <v>0</v>
      </c>
      <c r="X262" s="32">
        <f t="shared" si="62"/>
        <v>0</v>
      </c>
      <c r="Y262" s="32">
        <f t="shared" si="50"/>
        <v>0</v>
      </c>
      <c r="Z262" s="32">
        <f t="shared" si="50"/>
        <v>0</v>
      </c>
      <c r="AA262" s="32">
        <f t="shared" si="50"/>
        <v>0</v>
      </c>
      <c r="AB262" s="32">
        <f t="shared" si="50"/>
        <v>0</v>
      </c>
      <c r="AC262" s="32">
        <f t="shared" si="51"/>
        <v>0</v>
      </c>
      <c r="AD262" s="32">
        <f t="shared" si="51"/>
        <v>0</v>
      </c>
      <c r="AE262" s="32">
        <f t="shared" si="51"/>
        <v>0</v>
      </c>
      <c r="AF262" s="32">
        <f t="shared" si="51"/>
        <v>0</v>
      </c>
      <c r="AG262" s="32">
        <f t="shared" si="52"/>
        <v>0</v>
      </c>
      <c r="AH262" s="32">
        <f t="shared" si="56"/>
        <v>0</v>
      </c>
      <c r="AI262" s="32">
        <f t="shared" si="56"/>
        <v>0</v>
      </c>
      <c r="AJ262" s="32">
        <f>VLOOKUP(B262, '[3]Q09 Top-up'!$A$6:$B$392, 2, FALSE)</f>
        <v>0</v>
      </c>
      <c r="AK262">
        <f>VLOOKUP(B262, '[3]Q09 Top-up'!$A$6:$C$392, 3, FALSE)</f>
        <v>0</v>
      </c>
      <c r="AN262" s="5">
        <f t="shared" ref="AN262:AN293" si="66">U262/U$383</f>
        <v>0</v>
      </c>
      <c r="AO262" s="5">
        <f t="shared" ref="AO262:AO293" si="67">V262/V$383</f>
        <v>0</v>
      </c>
      <c r="AP262" s="5">
        <f t="shared" ref="AP262:AP293" si="68">W262/W$383</f>
        <v>0</v>
      </c>
      <c r="AQ262" s="5">
        <f t="shared" si="64"/>
        <v>0</v>
      </c>
      <c r="AR262" s="5">
        <f t="shared" si="64"/>
        <v>0</v>
      </c>
      <c r="AS262" s="5">
        <f t="shared" si="64"/>
        <v>0</v>
      </c>
      <c r="AT262" s="5">
        <f t="shared" si="64"/>
        <v>0</v>
      </c>
      <c r="AU262" s="5">
        <f t="shared" si="64"/>
        <v>0</v>
      </c>
      <c r="AV262" s="5">
        <f t="shared" ref="AV262:AZ325" si="69">AC262/AC$383</f>
        <v>0</v>
      </c>
      <c r="AW262" s="5">
        <f t="shared" si="69"/>
        <v>0</v>
      </c>
      <c r="AX262" s="5">
        <f t="shared" si="69"/>
        <v>0</v>
      </c>
      <c r="AY262" s="5">
        <f t="shared" si="49"/>
        <v>0</v>
      </c>
      <c r="AZ262" s="5">
        <f t="shared" si="49"/>
        <v>0</v>
      </c>
      <c r="BA262" s="5">
        <f t="shared" si="49"/>
        <v>0</v>
      </c>
      <c r="BB262" s="5">
        <f t="shared" si="49"/>
        <v>0</v>
      </c>
    </row>
    <row r="263" spans="1:54" hidden="1" x14ac:dyDescent="0.35">
      <c r="A263" s="2" t="s">
        <v>233</v>
      </c>
      <c r="B263" s="1" t="s">
        <v>278</v>
      </c>
      <c r="C263" t="str">
        <f>VLOOKUP(B263, [2]Main!$B$3:$D$376, 2, FALSE)</f>
        <v>Outside of MKCC</v>
      </c>
      <c r="D263" t="str">
        <f>VLOOKUP(B263, [2]Main!$B$3:$D$376, 3, FALSE)</f>
        <v>Northampton</v>
      </c>
      <c r="E263" s="5">
        <v>0</v>
      </c>
      <c r="F263" s="5">
        <v>0</v>
      </c>
      <c r="G263" s="5">
        <v>0</v>
      </c>
      <c r="H263" s="5">
        <v>0</v>
      </c>
      <c r="I263" s="5">
        <v>0</v>
      </c>
      <c r="J263" s="5">
        <v>0</v>
      </c>
      <c r="K263" s="5">
        <v>0</v>
      </c>
      <c r="L263" s="5">
        <v>0</v>
      </c>
      <c r="M263" s="5">
        <v>0</v>
      </c>
      <c r="N263" s="5">
        <v>0</v>
      </c>
      <c r="O263" s="5">
        <v>0</v>
      </c>
      <c r="P263" s="5">
        <v>0</v>
      </c>
      <c r="Q263" s="5">
        <v>0</v>
      </c>
      <c r="R263" s="5">
        <v>0</v>
      </c>
      <c r="S263" s="5">
        <v>0</v>
      </c>
      <c r="U263" s="32">
        <f t="shared" si="65"/>
        <v>0</v>
      </c>
      <c r="V263" s="32">
        <f t="shared" si="60"/>
        <v>0</v>
      </c>
      <c r="W263" s="32">
        <f t="shared" si="61"/>
        <v>0</v>
      </c>
      <c r="X263" s="32">
        <f t="shared" si="62"/>
        <v>0</v>
      </c>
      <c r="Y263" s="32">
        <f t="shared" si="50"/>
        <v>0</v>
      </c>
      <c r="Z263" s="32">
        <f t="shared" si="50"/>
        <v>0</v>
      </c>
      <c r="AA263" s="32">
        <f t="shared" si="50"/>
        <v>0</v>
      </c>
      <c r="AB263" s="32">
        <f t="shared" si="50"/>
        <v>0</v>
      </c>
      <c r="AC263" s="32">
        <f t="shared" si="51"/>
        <v>0</v>
      </c>
      <c r="AD263" s="32">
        <f t="shared" si="51"/>
        <v>0</v>
      </c>
      <c r="AE263" s="32">
        <f t="shared" si="51"/>
        <v>0</v>
      </c>
      <c r="AF263" s="32">
        <f t="shared" si="51"/>
        <v>0</v>
      </c>
      <c r="AG263" s="32">
        <f t="shared" si="52"/>
        <v>0</v>
      </c>
      <c r="AH263" s="32">
        <f t="shared" si="56"/>
        <v>0</v>
      </c>
      <c r="AI263" s="32">
        <f t="shared" si="56"/>
        <v>0</v>
      </c>
      <c r="AJ263" s="32">
        <f>VLOOKUP(B263, '[3]Q09 Top-up'!$A$6:$B$392, 2, FALSE)</f>
        <v>0</v>
      </c>
      <c r="AK263">
        <f>VLOOKUP(B263, '[3]Q09 Top-up'!$A$6:$C$392, 3, FALSE)</f>
        <v>0</v>
      </c>
      <c r="AN263" s="5">
        <f t="shared" si="66"/>
        <v>0</v>
      </c>
      <c r="AO263" s="5">
        <f t="shared" si="67"/>
        <v>0</v>
      </c>
      <c r="AP263" s="5">
        <f t="shared" si="68"/>
        <v>0</v>
      </c>
      <c r="AQ263" s="5">
        <f t="shared" si="64"/>
        <v>0</v>
      </c>
      <c r="AR263" s="5">
        <f t="shared" si="64"/>
        <v>0</v>
      </c>
      <c r="AS263" s="5">
        <f t="shared" si="64"/>
        <v>0</v>
      </c>
      <c r="AT263" s="5">
        <f t="shared" si="64"/>
        <v>0</v>
      </c>
      <c r="AU263" s="5">
        <f t="shared" si="64"/>
        <v>0</v>
      </c>
      <c r="AV263" s="5">
        <f t="shared" si="69"/>
        <v>0</v>
      </c>
      <c r="AW263" s="5">
        <f t="shared" si="69"/>
        <v>0</v>
      </c>
      <c r="AX263" s="5">
        <f t="shared" si="69"/>
        <v>0</v>
      </c>
      <c r="AY263" s="5">
        <f t="shared" si="49"/>
        <v>0</v>
      </c>
      <c r="AZ263" s="5">
        <f t="shared" si="49"/>
        <v>0</v>
      </c>
      <c r="BA263" s="5">
        <f t="shared" si="49"/>
        <v>0</v>
      </c>
      <c r="BB263" s="5">
        <f t="shared" si="49"/>
        <v>0</v>
      </c>
    </row>
    <row r="264" spans="1:54" hidden="1" x14ac:dyDescent="0.35">
      <c r="A264" s="2" t="s">
        <v>233</v>
      </c>
      <c r="B264" s="1" t="s">
        <v>279</v>
      </c>
      <c r="C264" t="str">
        <f>VLOOKUP(B264, [2]Main!$B$3:$D$376, 2, FALSE)</f>
        <v>Outside of MKCC</v>
      </c>
      <c r="D264" t="s">
        <v>1880</v>
      </c>
      <c r="E264" s="5">
        <v>0</v>
      </c>
      <c r="F264" s="5">
        <v>0</v>
      </c>
      <c r="G264" s="5">
        <v>0</v>
      </c>
      <c r="H264" s="5">
        <v>0</v>
      </c>
      <c r="I264" s="5">
        <v>0</v>
      </c>
      <c r="J264" s="5">
        <v>0</v>
      </c>
      <c r="K264" s="5">
        <v>0</v>
      </c>
      <c r="L264" s="5">
        <v>0</v>
      </c>
      <c r="M264" s="5">
        <v>0</v>
      </c>
      <c r="N264" s="5">
        <v>0</v>
      </c>
      <c r="O264" s="5">
        <v>0</v>
      </c>
      <c r="P264" s="5">
        <v>0</v>
      </c>
      <c r="Q264" s="5">
        <v>0</v>
      </c>
      <c r="R264" s="5">
        <v>0</v>
      </c>
      <c r="S264" s="5">
        <v>0</v>
      </c>
      <c r="U264" s="32">
        <f t="shared" si="65"/>
        <v>0</v>
      </c>
      <c r="V264" s="32">
        <f t="shared" si="60"/>
        <v>0</v>
      </c>
      <c r="W264" s="32">
        <f t="shared" si="61"/>
        <v>0</v>
      </c>
      <c r="X264" s="32">
        <f t="shared" si="62"/>
        <v>0</v>
      </c>
      <c r="Y264" s="32">
        <f t="shared" si="50"/>
        <v>0</v>
      </c>
      <c r="Z264" s="32">
        <f t="shared" si="50"/>
        <v>0</v>
      </c>
      <c r="AA264" s="32">
        <f t="shared" si="50"/>
        <v>0</v>
      </c>
      <c r="AB264" s="32">
        <f t="shared" si="50"/>
        <v>0</v>
      </c>
      <c r="AC264" s="32">
        <f t="shared" si="51"/>
        <v>0</v>
      </c>
      <c r="AD264" s="32">
        <f t="shared" si="51"/>
        <v>0</v>
      </c>
      <c r="AE264" s="32">
        <f t="shared" si="51"/>
        <v>0</v>
      </c>
      <c r="AF264" s="32">
        <f t="shared" si="51"/>
        <v>0</v>
      </c>
      <c r="AG264" s="32">
        <f t="shared" si="52"/>
        <v>0</v>
      </c>
      <c r="AH264" s="32">
        <f t="shared" si="56"/>
        <v>0</v>
      </c>
      <c r="AI264" s="32">
        <f t="shared" si="56"/>
        <v>0</v>
      </c>
      <c r="AJ264" s="32">
        <f>VLOOKUP(B264, '[3]Q09 Top-up'!$A$6:$B$392, 2, FALSE)</f>
        <v>0</v>
      </c>
      <c r="AK264">
        <f>VLOOKUP(B264, '[3]Q09 Top-up'!$A$6:$C$392, 3, FALSE)</f>
        <v>0</v>
      </c>
      <c r="AN264" s="5">
        <f t="shared" si="66"/>
        <v>0</v>
      </c>
      <c r="AO264" s="5">
        <f t="shared" si="67"/>
        <v>0</v>
      </c>
      <c r="AP264" s="5">
        <f t="shared" si="68"/>
        <v>0</v>
      </c>
      <c r="AQ264" s="5">
        <f t="shared" si="64"/>
        <v>0</v>
      </c>
      <c r="AR264" s="5">
        <f t="shared" si="64"/>
        <v>0</v>
      </c>
      <c r="AS264" s="5">
        <f t="shared" si="64"/>
        <v>0</v>
      </c>
      <c r="AT264" s="5">
        <f t="shared" si="64"/>
        <v>0</v>
      </c>
      <c r="AU264" s="5">
        <f t="shared" ref="AU264:AU295" si="70">AB264/AB$383</f>
        <v>0</v>
      </c>
      <c r="AV264" s="5">
        <f t="shared" si="69"/>
        <v>0</v>
      </c>
      <c r="AW264" s="5">
        <f t="shared" si="69"/>
        <v>0</v>
      </c>
      <c r="AX264" s="5">
        <f t="shared" si="69"/>
        <v>0</v>
      </c>
      <c r="AY264" s="5">
        <f t="shared" si="49"/>
        <v>0</v>
      </c>
      <c r="AZ264" s="5">
        <f t="shared" si="49"/>
        <v>0</v>
      </c>
      <c r="BA264" s="5">
        <f t="shared" si="49"/>
        <v>0</v>
      </c>
      <c r="BB264" s="5">
        <f t="shared" si="49"/>
        <v>0</v>
      </c>
    </row>
    <row r="265" spans="1:54" hidden="1" x14ac:dyDescent="0.35">
      <c r="A265" s="2" t="s">
        <v>233</v>
      </c>
      <c r="B265" s="1" t="s">
        <v>280</v>
      </c>
      <c r="C265" t="str">
        <f>VLOOKUP(B265, [2]Main!$B$3:$D$376, 2, FALSE)</f>
        <v>Outside of MKCC</v>
      </c>
      <c r="D265" t="s">
        <v>1880</v>
      </c>
      <c r="E265" s="5">
        <v>2.2499999999999998E-3</v>
      </c>
      <c r="F265" s="5">
        <v>0</v>
      </c>
      <c r="G265" s="5">
        <v>0</v>
      </c>
      <c r="H265" s="5">
        <v>0</v>
      </c>
      <c r="I265" s="5">
        <v>0</v>
      </c>
      <c r="J265" s="5">
        <v>0</v>
      </c>
      <c r="K265" s="5">
        <v>0</v>
      </c>
      <c r="L265" s="5">
        <v>0</v>
      </c>
      <c r="M265" s="5">
        <v>0</v>
      </c>
      <c r="N265" s="5">
        <v>0</v>
      </c>
      <c r="O265" s="5">
        <v>0</v>
      </c>
      <c r="P265" s="5">
        <v>0</v>
      </c>
      <c r="Q265" s="5">
        <v>0</v>
      </c>
      <c r="R265" s="5">
        <v>1.1950000000000001E-2</v>
      </c>
      <c r="S265" s="5">
        <v>0</v>
      </c>
      <c r="U265" s="32">
        <f t="shared" si="65"/>
        <v>4.5</v>
      </c>
      <c r="V265" s="32">
        <f t="shared" si="60"/>
        <v>0</v>
      </c>
      <c r="W265" s="32">
        <f t="shared" si="61"/>
        <v>0</v>
      </c>
      <c r="X265" s="32">
        <f t="shared" si="62"/>
        <v>0</v>
      </c>
      <c r="Y265" s="32">
        <f t="shared" si="50"/>
        <v>0</v>
      </c>
      <c r="Z265" s="32">
        <f t="shared" si="50"/>
        <v>0</v>
      </c>
      <c r="AA265" s="32">
        <f t="shared" si="50"/>
        <v>0</v>
      </c>
      <c r="AB265" s="32">
        <f t="shared" si="50"/>
        <v>0</v>
      </c>
      <c r="AC265" s="32">
        <f t="shared" si="51"/>
        <v>0</v>
      </c>
      <c r="AD265" s="32">
        <f t="shared" si="51"/>
        <v>0</v>
      </c>
      <c r="AE265" s="32">
        <f t="shared" si="51"/>
        <v>0</v>
      </c>
      <c r="AF265" s="32">
        <f t="shared" si="51"/>
        <v>0</v>
      </c>
      <c r="AG265" s="32">
        <f t="shared" si="52"/>
        <v>0</v>
      </c>
      <c r="AH265" s="32">
        <f t="shared" si="56"/>
        <v>23.900000000000002</v>
      </c>
      <c r="AI265" s="32">
        <f t="shared" si="56"/>
        <v>0</v>
      </c>
      <c r="AJ265" s="32">
        <f>VLOOKUP(B265, '[3]Q09 Top-up'!$A$6:$B$392, 2, FALSE)</f>
        <v>20</v>
      </c>
      <c r="AK265">
        <f>VLOOKUP(B265, '[3]Q09 Top-up'!$A$6:$C$392, 3, FALSE)</f>
        <v>1</v>
      </c>
      <c r="AN265" s="5">
        <f t="shared" si="66"/>
        <v>2.1794144699361436E-3</v>
      </c>
      <c r="AO265" s="5">
        <f t="shared" si="67"/>
        <v>0</v>
      </c>
      <c r="AP265" s="5">
        <f t="shared" si="68"/>
        <v>0</v>
      </c>
      <c r="AQ265" s="5">
        <f t="shared" si="64"/>
        <v>0</v>
      </c>
      <c r="AR265" s="5">
        <f t="shared" si="64"/>
        <v>0</v>
      </c>
      <c r="AS265" s="5">
        <f t="shared" si="64"/>
        <v>0</v>
      </c>
      <c r="AT265" s="5">
        <f t="shared" si="64"/>
        <v>0</v>
      </c>
      <c r="AU265" s="5">
        <f t="shared" si="70"/>
        <v>0</v>
      </c>
      <c r="AV265" s="5">
        <f t="shared" si="69"/>
        <v>0</v>
      </c>
      <c r="AW265" s="5">
        <f t="shared" si="69"/>
        <v>0</v>
      </c>
      <c r="AX265" s="5">
        <f t="shared" si="69"/>
        <v>0</v>
      </c>
      <c r="AY265" s="5">
        <f t="shared" si="49"/>
        <v>0</v>
      </c>
      <c r="AZ265" s="5">
        <f t="shared" si="49"/>
        <v>0</v>
      </c>
      <c r="BA265" s="5">
        <f t="shared" si="49"/>
        <v>1.1551183352641407E-2</v>
      </c>
      <c r="BB265" s="5">
        <f t="shared" si="49"/>
        <v>0</v>
      </c>
    </row>
    <row r="266" spans="1:54" hidden="1" x14ac:dyDescent="0.35">
      <c r="A266" s="2" t="s">
        <v>233</v>
      </c>
      <c r="B266" s="1" t="s">
        <v>281</v>
      </c>
      <c r="C266" t="str">
        <f>VLOOKUP(B266, [2]Main!$B$3:$D$376, 2, FALSE)</f>
        <v>Outside of MKCC</v>
      </c>
      <c r="D266" t="s">
        <v>1880</v>
      </c>
      <c r="E266" s="5">
        <v>0</v>
      </c>
      <c r="F266" s="5">
        <v>0</v>
      </c>
      <c r="G266" s="5">
        <v>0</v>
      </c>
      <c r="H266" s="5">
        <v>0</v>
      </c>
      <c r="I266" s="5">
        <v>0</v>
      </c>
      <c r="J266" s="5">
        <v>0</v>
      </c>
      <c r="K266" s="5">
        <v>0</v>
      </c>
      <c r="L266" s="5">
        <v>0</v>
      </c>
      <c r="M266" s="5">
        <v>0</v>
      </c>
      <c r="N266" s="5">
        <v>0</v>
      </c>
      <c r="O266" s="5">
        <v>0</v>
      </c>
      <c r="P266" s="5">
        <v>0</v>
      </c>
      <c r="Q266" s="5">
        <v>0</v>
      </c>
      <c r="R266" s="5">
        <v>0</v>
      </c>
      <c r="S266" s="5">
        <v>0</v>
      </c>
      <c r="U266" s="32">
        <f t="shared" si="65"/>
        <v>0</v>
      </c>
      <c r="V266" s="32">
        <f t="shared" si="60"/>
        <v>0</v>
      </c>
      <c r="W266" s="32">
        <f t="shared" si="61"/>
        <v>0</v>
      </c>
      <c r="X266" s="32">
        <f t="shared" si="62"/>
        <v>0</v>
      </c>
      <c r="Y266" s="32">
        <f t="shared" si="50"/>
        <v>0</v>
      </c>
      <c r="Z266" s="32">
        <f t="shared" si="50"/>
        <v>0</v>
      </c>
      <c r="AA266" s="32">
        <f t="shared" si="50"/>
        <v>0</v>
      </c>
      <c r="AB266" s="32">
        <f t="shared" si="50"/>
        <v>0</v>
      </c>
      <c r="AC266" s="32">
        <f t="shared" si="51"/>
        <v>0</v>
      </c>
      <c r="AD266" s="32">
        <f t="shared" si="51"/>
        <v>0</v>
      </c>
      <c r="AE266" s="32">
        <f t="shared" si="51"/>
        <v>0</v>
      </c>
      <c r="AF266" s="32">
        <f t="shared" si="51"/>
        <v>0</v>
      </c>
      <c r="AG266" s="32">
        <f t="shared" si="52"/>
        <v>0</v>
      </c>
      <c r="AH266" s="32">
        <f t="shared" si="56"/>
        <v>0</v>
      </c>
      <c r="AI266" s="32">
        <f t="shared" si="56"/>
        <v>0</v>
      </c>
      <c r="AJ266" s="32">
        <f>VLOOKUP(B266, '[3]Q09 Top-up'!$A$6:$B$392, 2, FALSE)</f>
        <v>0</v>
      </c>
      <c r="AK266">
        <f>VLOOKUP(B266, '[3]Q09 Top-up'!$A$6:$C$392, 3, FALSE)</f>
        <v>0</v>
      </c>
      <c r="AN266" s="5">
        <f t="shared" si="66"/>
        <v>0</v>
      </c>
      <c r="AO266" s="5">
        <f t="shared" si="67"/>
        <v>0</v>
      </c>
      <c r="AP266" s="5">
        <f t="shared" si="68"/>
        <v>0</v>
      </c>
      <c r="AQ266" s="5">
        <f t="shared" si="64"/>
        <v>0</v>
      </c>
      <c r="AR266" s="5">
        <f t="shared" si="64"/>
        <v>0</v>
      </c>
      <c r="AS266" s="5">
        <f t="shared" si="64"/>
        <v>0</v>
      </c>
      <c r="AT266" s="5">
        <f t="shared" si="64"/>
        <v>0</v>
      </c>
      <c r="AU266" s="5">
        <f t="shared" si="70"/>
        <v>0</v>
      </c>
      <c r="AV266" s="5">
        <f t="shared" si="69"/>
        <v>0</v>
      </c>
      <c r="AW266" s="5">
        <f t="shared" si="69"/>
        <v>0</v>
      </c>
      <c r="AX266" s="5">
        <f t="shared" si="69"/>
        <v>0</v>
      </c>
      <c r="AY266" s="5">
        <f t="shared" si="49"/>
        <v>0</v>
      </c>
      <c r="AZ266" s="5">
        <f t="shared" si="49"/>
        <v>0</v>
      </c>
      <c r="BA266" s="5">
        <f t="shared" si="49"/>
        <v>0</v>
      </c>
      <c r="BB266" s="5">
        <f t="shared" si="49"/>
        <v>0</v>
      </c>
    </row>
    <row r="267" spans="1:54" hidden="1" x14ac:dyDescent="0.35">
      <c r="A267" s="2" t="s">
        <v>233</v>
      </c>
      <c r="B267" s="1" t="s">
        <v>282</v>
      </c>
      <c r="C267" t="str">
        <f>VLOOKUP(B267, [2]Main!$B$3:$D$376, 2, FALSE)</f>
        <v>Outside of MKCC</v>
      </c>
      <c r="D267" t="s">
        <v>1880</v>
      </c>
      <c r="E267" s="5">
        <v>0</v>
      </c>
      <c r="F267" s="5">
        <v>0</v>
      </c>
      <c r="G267" s="5">
        <v>0</v>
      </c>
      <c r="H267" s="5">
        <v>0</v>
      </c>
      <c r="I267" s="5">
        <v>0</v>
      </c>
      <c r="J267" s="5">
        <v>0</v>
      </c>
      <c r="K267" s="5">
        <v>0</v>
      </c>
      <c r="L267" s="5">
        <v>0</v>
      </c>
      <c r="M267" s="5">
        <v>0</v>
      </c>
      <c r="N267" s="5">
        <v>0</v>
      </c>
      <c r="O267" s="5">
        <v>0</v>
      </c>
      <c r="P267" s="5">
        <v>0</v>
      </c>
      <c r="Q267" s="5">
        <v>0</v>
      </c>
      <c r="R267" s="5">
        <v>0</v>
      </c>
      <c r="S267" s="5">
        <v>0</v>
      </c>
      <c r="U267" s="32">
        <f t="shared" si="65"/>
        <v>0</v>
      </c>
      <c r="V267" s="32">
        <f t="shared" si="60"/>
        <v>0</v>
      </c>
      <c r="W267" s="32">
        <f t="shared" si="61"/>
        <v>0</v>
      </c>
      <c r="X267" s="32">
        <f t="shared" si="62"/>
        <v>0</v>
      </c>
      <c r="Y267" s="32">
        <f t="shared" si="50"/>
        <v>0</v>
      </c>
      <c r="Z267" s="32">
        <f t="shared" si="50"/>
        <v>0</v>
      </c>
      <c r="AA267" s="32">
        <f t="shared" si="50"/>
        <v>0</v>
      </c>
      <c r="AB267" s="32">
        <f t="shared" si="50"/>
        <v>0</v>
      </c>
      <c r="AC267" s="32">
        <f t="shared" si="51"/>
        <v>0</v>
      </c>
      <c r="AD267" s="32">
        <f t="shared" si="51"/>
        <v>0</v>
      </c>
      <c r="AE267" s="32">
        <f t="shared" si="51"/>
        <v>0</v>
      </c>
      <c r="AF267" s="32">
        <f t="shared" si="51"/>
        <v>0</v>
      </c>
      <c r="AG267" s="32">
        <f t="shared" si="52"/>
        <v>0</v>
      </c>
      <c r="AH267" s="32">
        <f t="shared" si="56"/>
        <v>0</v>
      </c>
      <c r="AI267" s="32">
        <f t="shared" si="56"/>
        <v>0</v>
      </c>
      <c r="AJ267" s="32">
        <f>VLOOKUP(B267, '[3]Q09 Top-up'!$A$6:$B$392, 2, FALSE)</f>
        <v>0</v>
      </c>
      <c r="AK267">
        <f>VLOOKUP(B267, '[3]Q09 Top-up'!$A$6:$C$392, 3, FALSE)</f>
        <v>0</v>
      </c>
      <c r="AN267" s="5">
        <f t="shared" si="66"/>
        <v>0</v>
      </c>
      <c r="AO267" s="5">
        <f t="shared" si="67"/>
        <v>0</v>
      </c>
      <c r="AP267" s="5">
        <f t="shared" si="68"/>
        <v>0</v>
      </c>
      <c r="AQ267" s="5">
        <f t="shared" si="64"/>
        <v>0</v>
      </c>
      <c r="AR267" s="5">
        <f t="shared" si="64"/>
        <v>0</v>
      </c>
      <c r="AS267" s="5">
        <f t="shared" si="64"/>
        <v>0</v>
      </c>
      <c r="AT267" s="5">
        <f t="shared" si="64"/>
        <v>0</v>
      </c>
      <c r="AU267" s="5">
        <f t="shared" si="70"/>
        <v>0</v>
      </c>
      <c r="AV267" s="5">
        <f t="shared" si="69"/>
        <v>0</v>
      </c>
      <c r="AW267" s="5">
        <f t="shared" si="69"/>
        <v>0</v>
      </c>
      <c r="AX267" s="5">
        <f t="shared" si="69"/>
        <v>0</v>
      </c>
      <c r="AY267" s="5">
        <f t="shared" si="49"/>
        <v>0</v>
      </c>
      <c r="AZ267" s="5">
        <f t="shared" si="49"/>
        <v>0</v>
      </c>
      <c r="BA267" s="5">
        <f t="shared" si="49"/>
        <v>0</v>
      </c>
      <c r="BB267" s="5">
        <f t="shared" si="49"/>
        <v>0</v>
      </c>
    </row>
    <row r="268" spans="1:54" hidden="1" x14ac:dyDescent="0.35">
      <c r="A268" s="2" t="s">
        <v>233</v>
      </c>
      <c r="B268" s="1" t="s">
        <v>283</v>
      </c>
      <c r="C268" t="str">
        <f>VLOOKUP(B268, [2]Main!$B$3:$D$376, 2, FALSE)</f>
        <v>Outside of MKCC</v>
      </c>
      <c r="D268" t="s">
        <v>1880</v>
      </c>
      <c r="E268" s="5">
        <v>2.5999999999999998E-4</v>
      </c>
      <c r="F268" s="5">
        <v>5.4799999999999996E-3</v>
      </c>
      <c r="G268" s="5">
        <v>0</v>
      </c>
      <c r="H268" s="5">
        <v>0</v>
      </c>
      <c r="I268" s="5">
        <v>0</v>
      </c>
      <c r="J268" s="5">
        <v>0</v>
      </c>
      <c r="K268" s="5">
        <v>0</v>
      </c>
      <c r="L268" s="5">
        <v>0</v>
      </c>
      <c r="M268" s="5">
        <v>0</v>
      </c>
      <c r="N268" s="5">
        <v>0</v>
      </c>
      <c r="O268" s="5">
        <v>0</v>
      </c>
      <c r="P268" s="5">
        <v>0</v>
      </c>
      <c r="Q268" s="5">
        <v>0</v>
      </c>
      <c r="R268" s="5">
        <v>0</v>
      </c>
      <c r="S268" s="5">
        <v>0</v>
      </c>
      <c r="U268" s="32">
        <f t="shared" si="65"/>
        <v>1.04</v>
      </c>
      <c r="V268" s="32">
        <f t="shared" si="60"/>
        <v>21.919999999999998</v>
      </c>
      <c r="W268" s="32">
        <f t="shared" si="61"/>
        <v>0</v>
      </c>
      <c r="X268" s="32">
        <f t="shared" si="62"/>
        <v>0</v>
      </c>
      <c r="Y268" s="32">
        <f t="shared" si="50"/>
        <v>0</v>
      </c>
      <c r="Z268" s="32">
        <f t="shared" si="50"/>
        <v>0</v>
      </c>
      <c r="AA268" s="32">
        <f t="shared" si="50"/>
        <v>0</v>
      </c>
      <c r="AB268" s="32">
        <f t="shared" si="50"/>
        <v>0</v>
      </c>
      <c r="AC268" s="32">
        <f t="shared" si="51"/>
        <v>0</v>
      </c>
      <c r="AD268" s="32">
        <f t="shared" si="51"/>
        <v>0</v>
      </c>
      <c r="AE268" s="32">
        <f t="shared" si="51"/>
        <v>0</v>
      </c>
      <c r="AF268" s="32">
        <f t="shared" si="51"/>
        <v>0</v>
      </c>
      <c r="AG268" s="32">
        <f t="shared" si="52"/>
        <v>0</v>
      </c>
      <c r="AH268" s="32">
        <f t="shared" si="56"/>
        <v>0</v>
      </c>
      <c r="AI268" s="32">
        <f t="shared" si="56"/>
        <v>0</v>
      </c>
      <c r="AJ268" s="32">
        <f>VLOOKUP(B268, '[3]Q09 Top-up'!$A$6:$B$392, 2, FALSE)</f>
        <v>40</v>
      </c>
      <c r="AK268">
        <f>VLOOKUP(B268, '[3]Q09 Top-up'!$A$6:$C$392, 3, FALSE)</f>
        <v>1</v>
      </c>
      <c r="AN268" s="5">
        <f t="shared" si="66"/>
        <v>5.0368689971857551E-4</v>
      </c>
      <c r="AO268" s="5">
        <f t="shared" si="67"/>
        <v>9.8235230304553906E-3</v>
      </c>
      <c r="AP268" s="5">
        <f t="shared" si="68"/>
        <v>0</v>
      </c>
      <c r="AQ268" s="5">
        <f t="shared" si="64"/>
        <v>0</v>
      </c>
      <c r="AR268" s="5">
        <f t="shared" si="64"/>
        <v>0</v>
      </c>
      <c r="AS268" s="5">
        <f t="shared" si="64"/>
        <v>0</v>
      </c>
      <c r="AT268" s="5">
        <f t="shared" si="64"/>
        <v>0</v>
      </c>
      <c r="AU268" s="5">
        <f t="shared" si="70"/>
        <v>0</v>
      </c>
      <c r="AV268" s="5">
        <f t="shared" si="69"/>
        <v>0</v>
      </c>
      <c r="AW268" s="5">
        <f t="shared" si="69"/>
        <v>0</v>
      </c>
      <c r="AX268" s="5">
        <f t="shared" si="69"/>
        <v>0</v>
      </c>
      <c r="AY268" s="5">
        <f t="shared" si="49"/>
        <v>0</v>
      </c>
      <c r="AZ268" s="5">
        <f t="shared" si="49"/>
        <v>0</v>
      </c>
      <c r="BA268" s="5">
        <f t="shared" si="49"/>
        <v>0</v>
      </c>
      <c r="BB268" s="5">
        <f t="shared" si="49"/>
        <v>0</v>
      </c>
    </row>
    <row r="269" spans="1:54" hidden="1" x14ac:dyDescent="0.35">
      <c r="A269" s="2" t="s">
        <v>233</v>
      </c>
      <c r="B269" s="1" t="s">
        <v>284</v>
      </c>
      <c r="C269" t="str">
        <f>VLOOKUP(B269, [2]Main!$B$3:$D$376, 2, FALSE)</f>
        <v>Outside of MKCC</v>
      </c>
      <c r="D269" t="s">
        <v>1880</v>
      </c>
      <c r="E269" s="5">
        <v>0</v>
      </c>
      <c r="F269" s="5">
        <v>0</v>
      </c>
      <c r="G269" s="5">
        <v>0</v>
      </c>
      <c r="H269" s="5">
        <v>0</v>
      </c>
      <c r="I269" s="5">
        <v>0</v>
      </c>
      <c r="J269" s="5">
        <v>0</v>
      </c>
      <c r="K269" s="5">
        <v>0</v>
      </c>
      <c r="L269" s="5">
        <v>0</v>
      </c>
      <c r="M269" s="5">
        <v>0</v>
      </c>
      <c r="N269" s="5">
        <v>0</v>
      </c>
      <c r="O269" s="5">
        <v>0</v>
      </c>
      <c r="P269" s="5">
        <v>0</v>
      </c>
      <c r="Q269" s="5">
        <v>0</v>
      </c>
      <c r="R269" s="5">
        <v>0</v>
      </c>
      <c r="S269" s="5">
        <v>0</v>
      </c>
      <c r="U269" s="32">
        <f t="shared" si="65"/>
        <v>0</v>
      </c>
      <c r="V269" s="32">
        <f t="shared" si="60"/>
        <v>0</v>
      </c>
      <c r="W269" s="32">
        <f t="shared" si="61"/>
        <v>0</v>
      </c>
      <c r="X269" s="32">
        <f t="shared" si="62"/>
        <v>0</v>
      </c>
      <c r="Y269" s="32">
        <f t="shared" si="50"/>
        <v>0</v>
      </c>
      <c r="Z269" s="32">
        <f t="shared" si="50"/>
        <v>0</v>
      </c>
      <c r="AA269" s="32">
        <f t="shared" si="50"/>
        <v>0</v>
      </c>
      <c r="AB269" s="32">
        <f t="shared" si="50"/>
        <v>0</v>
      </c>
      <c r="AC269" s="32">
        <f t="shared" si="51"/>
        <v>0</v>
      </c>
      <c r="AD269" s="32">
        <f t="shared" si="51"/>
        <v>0</v>
      </c>
      <c r="AE269" s="32">
        <f t="shared" si="51"/>
        <v>0</v>
      </c>
      <c r="AF269" s="32">
        <f t="shared" si="51"/>
        <v>0</v>
      </c>
      <c r="AG269" s="32">
        <f t="shared" si="52"/>
        <v>0</v>
      </c>
      <c r="AH269" s="32">
        <f t="shared" si="56"/>
        <v>0</v>
      </c>
      <c r="AI269" s="32">
        <f t="shared" si="56"/>
        <v>0</v>
      </c>
      <c r="AJ269" s="32">
        <f>VLOOKUP(B269, '[3]Q09 Top-up'!$A$6:$B$392, 2, FALSE)</f>
        <v>0</v>
      </c>
      <c r="AK269">
        <f>VLOOKUP(B269, '[3]Q09 Top-up'!$A$6:$C$392, 3, FALSE)</f>
        <v>0</v>
      </c>
      <c r="AN269" s="5">
        <f t="shared" si="66"/>
        <v>0</v>
      </c>
      <c r="AO269" s="5">
        <f t="shared" si="67"/>
        <v>0</v>
      </c>
      <c r="AP269" s="5">
        <f t="shared" si="68"/>
        <v>0</v>
      </c>
      <c r="AQ269" s="5">
        <f t="shared" si="64"/>
        <v>0</v>
      </c>
      <c r="AR269" s="5">
        <f t="shared" si="64"/>
        <v>0</v>
      </c>
      <c r="AS269" s="5">
        <f t="shared" si="64"/>
        <v>0</v>
      </c>
      <c r="AT269" s="5">
        <f t="shared" si="64"/>
        <v>0</v>
      </c>
      <c r="AU269" s="5">
        <f t="shared" si="70"/>
        <v>0</v>
      </c>
      <c r="AV269" s="5">
        <f t="shared" si="69"/>
        <v>0</v>
      </c>
      <c r="AW269" s="5">
        <f t="shared" si="69"/>
        <v>0</v>
      </c>
      <c r="AX269" s="5">
        <f t="shared" si="69"/>
        <v>0</v>
      </c>
      <c r="AY269" s="5">
        <f t="shared" si="49"/>
        <v>0</v>
      </c>
      <c r="AZ269" s="5">
        <f t="shared" si="49"/>
        <v>0</v>
      </c>
      <c r="BA269" s="5">
        <f t="shared" si="49"/>
        <v>0</v>
      </c>
      <c r="BB269" s="5">
        <f t="shared" si="49"/>
        <v>0</v>
      </c>
    </row>
    <row r="270" spans="1:54" hidden="1" x14ac:dyDescent="0.35">
      <c r="A270" s="2" t="s">
        <v>233</v>
      </c>
      <c r="B270" s="1" t="s">
        <v>285</v>
      </c>
      <c r="C270" t="str">
        <f>VLOOKUP(B270, [2]Main!$B$3:$D$376, 2, FALSE)</f>
        <v>Outside of MKCC</v>
      </c>
      <c r="D270" t="str">
        <f>VLOOKUP(B270, [2]Main!$B$3:$D$376, 3, FALSE)</f>
        <v>Northampton</v>
      </c>
      <c r="E270" s="5">
        <v>0</v>
      </c>
      <c r="F270" s="5">
        <v>0</v>
      </c>
      <c r="G270" s="5">
        <v>0</v>
      </c>
      <c r="H270" s="5">
        <v>0</v>
      </c>
      <c r="I270" s="5">
        <v>0</v>
      </c>
      <c r="J270" s="5">
        <v>0</v>
      </c>
      <c r="K270" s="5">
        <v>0</v>
      </c>
      <c r="L270" s="5">
        <v>0</v>
      </c>
      <c r="M270" s="5">
        <v>0</v>
      </c>
      <c r="N270" s="5">
        <v>0</v>
      </c>
      <c r="O270" s="5">
        <v>0</v>
      </c>
      <c r="P270" s="5">
        <v>0</v>
      </c>
      <c r="Q270" s="5">
        <v>0</v>
      </c>
      <c r="R270" s="5">
        <v>0</v>
      </c>
      <c r="S270" s="5">
        <v>0</v>
      </c>
      <c r="U270" s="32">
        <f t="shared" si="65"/>
        <v>0</v>
      </c>
      <c r="V270" s="32">
        <f t="shared" si="60"/>
        <v>0</v>
      </c>
      <c r="W270" s="32">
        <f t="shared" si="61"/>
        <v>0</v>
      </c>
      <c r="X270" s="32">
        <f t="shared" si="62"/>
        <v>0</v>
      </c>
      <c r="Y270" s="32">
        <f t="shared" si="50"/>
        <v>0</v>
      </c>
      <c r="Z270" s="32">
        <f t="shared" si="50"/>
        <v>0</v>
      </c>
      <c r="AA270" s="32">
        <f t="shared" si="50"/>
        <v>0</v>
      </c>
      <c r="AB270" s="32">
        <f t="shared" si="50"/>
        <v>0</v>
      </c>
      <c r="AC270" s="32">
        <f t="shared" si="51"/>
        <v>0</v>
      </c>
      <c r="AD270" s="32">
        <f t="shared" si="51"/>
        <v>0</v>
      </c>
      <c r="AE270" s="32">
        <f t="shared" si="51"/>
        <v>0</v>
      </c>
      <c r="AF270" s="32">
        <f t="shared" si="51"/>
        <v>0</v>
      </c>
      <c r="AG270" s="32">
        <f t="shared" si="52"/>
        <v>0</v>
      </c>
      <c r="AH270" s="32">
        <f t="shared" si="56"/>
        <v>0</v>
      </c>
      <c r="AI270" s="32">
        <f t="shared" si="56"/>
        <v>0</v>
      </c>
      <c r="AJ270" s="32">
        <f>VLOOKUP(B270, '[3]Q09 Top-up'!$A$6:$B$392, 2, FALSE)</f>
        <v>0</v>
      </c>
      <c r="AK270">
        <f>VLOOKUP(B270, '[3]Q09 Top-up'!$A$6:$C$392, 3, FALSE)</f>
        <v>0</v>
      </c>
      <c r="AN270" s="5">
        <f t="shared" si="66"/>
        <v>0</v>
      </c>
      <c r="AO270" s="5">
        <f t="shared" si="67"/>
        <v>0</v>
      </c>
      <c r="AP270" s="5">
        <f t="shared" si="68"/>
        <v>0</v>
      </c>
      <c r="AQ270" s="5">
        <f t="shared" si="64"/>
        <v>0</v>
      </c>
      <c r="AR270" s="5">
        <f t="shared" si="64"/>
        <v>0</v>
      </c>
      <c r="AS270" s="5">
        <f t="shared" si="64"/>
        <v>0</v>
      </c>
      <c r="AT270" s="5">
        <f t="shared" si="64"/>
        <v>0</v>
      </c>
      <c r="AU270" s="5">
        <f t="shared" si="70"/>
        <v>0</v>
      </c>
      <c r="AV270" s="5">
        <f t="shared" si="69"/>
        <v>0</v>
      </c>
      <c r="AW270" s="5">
        <f t="shared" si="69"/>
        <v>0</v>
      </c>
      <c r="AX270" s="5">
        <f t="shared" si="69"/>
        <v>0</v>
      </c>
      <c r="AY270" s="5">
        <f t="shared" si="49"/>
        <v>0</v>
      </c>
      <c r="AZ270" s="5">
        <f t="shared" si="49"/>
        <v>0</v>
      </c>
      <c r="BA270" s="5">
        <f t="shared" si="49"/>
        <v>0</v>
      </c>
      <c r="BB270" s="5">
        <f t="shared" si="49"/>
        <v>0</v>
      </c>
    </row>
    <row r="271" spans="1:54" hidden="1" x14ac:dyDescent="0.35">
      <c r="A271" s="2" t="s">
        <v>233</v>
      </c>
      <c r="B271" s="1" t="s">
        <v>286</v>
      </c>
      <c r="C271" t="str">
        <f>VLOOKUP(B271, [2]Main!$B$3:$D$376, 2, FALSE)</f>
        <v>Outside of MKCC</v>
      </c>
      <c r="D271" t="s">
        <v>1880</v>
      </c>
      <c r="E271" s="5">
        <v>0</v>
      </c>
      <c r="F271" s="5">
        <v>0</v>
      </c>
      <c r="G271" s="5">
        <v>0</v>
      </c>
      <c r="H271" s="5">
        <v>0</v>
      </c>
      <c r="I271" s="5">
        <v>0</v>
      </c>
      <c r="J271" s="5">
        <v>0</v>
      </c>
      <c r="K271" s="5">
        <v>0</v>
      </c>
      <c r="L271" s="5">
        <v>0</v>
      </c>
      <c r="M271" s="5">
        <v>0</v>
      </c>
      <c r="N271" s="5">
        <v>0</v>
      </c>
      <c r="O271" s="5">
        <v>0</v>
      </c>
      <c r="P271" s="5">
        <v>0</v>
      </c>
      <c r="Q271" s="5">
        <v>0</v>
      </c>
      <c r="R271" s="5">
        <v>0</v>
      </c>
      <c r="S271" s="5">
        <v>0</v>
      </c>
      <c r="U271" s="32">
        <f t="shared" si="65"/>
        <v>0</v>
      </c>
      <c r="V271" s="32">
        <f t="shared" si="60"/>
        <v>0</v>
      </c>
      <c r="W271" s="32">
        <f t="shared" si="61"/>
        <v>0</v>
      </c>
      <c r="X271" s="32">
        <f t="shared" si="62"/>
        <v>0</v>
      </c>
      <c r="Y271" s="32">
        <f t="shared" si="50"/>
        <v>0</v>
      </c>
      <c r="Z271" s="32">
        <f t="shared" si="50"/>
        <v>0</v>
      </c>
      <c r="AA271" s="32">
        <f t="shared" si="50"/>
        <v>0</v>
      </c>
      <c r="AB271" s="32">
        <f t="shared" si="50"/>
        <v>0</v>
      </c>
      <c r="AC271" s="32">
        <f t="shared" si="51"/>
        <v>0</v>
      </c>
      <c r="AD271" s="32">
        <f t="shared" si="51"/>
        <v>0</v>
      </c>
      <c r="AE271" s="32">
        <f t="shared" si="51"/>
        <v>0</v>
      </c>
      <c r="AF271" s="32">
        <f t="shared" si="51"/>
        <v>0</v>
      </c>
      <c r="AG271" s="32">
        <f t="shared" si="52"/>
        <v>0</v>
      </c>
      <c r="AH271" s="32">
        <f t="shared" si="56"/>
        <v>0</v>
      </c>
      <c r="AI271" s="32">
        <f t="shared" si="56"/>
        <v>0</v>
      </c>
      <c r="AJ271" s="32">
        <f>VLOOKUP(B271, '[3]Q09 Top-up'!$A$6:$B$392, 2, FALSE)</f>
        <v>0</v>
      </c>
      <c r="AK271">
        <f>VLOOKUP(B271, '[3]Q09 Top-up'!$A$6:$C$392, 3, FALSE)</f>
        <v>0</v>
      </c>
      <c r="AN271" s="5">
        <f t="shared" si="66"/>
        <v>0</v>
      </c>
      <c r="AO271" s="5">
        <f t="shared" si="67"/>
        <v>0</v>
      </c>
      <c r="AP271" s="5">
        <f t="shared" si="68"/>
        <v>0</v>
      </c>
      <c r="AQ271" s="5">
        <f t="shared" si="64"/>
        <v>0</v>
      </c>
      <c r="AR271" s="5">
        <f t="shared" si="64"/>
        <v>0</v>
      </c>
      <c r="AS271" s="5">
        <f t="shared" si="64"/>
        <v>0</v>
      </c>
      <c r="AT271" s="5">
        <f t="shared" si="64"/>
        <v>0</v>
      </c>
      <c r="AU271" s="5">
        <f t="shared" si="70"/>
        <v>0</v>
      </c>
      <c r="AV271" s="5">
        <f t="shared" si="69"/>
        <v>0</v>
      </c>
      <c r="AW271" s="5">
        <f t="shared" si="69"/>
        <v>0</v>
      </c>
      <c r="AX271" s="5">
        <f t="shared" si="69"/>
        <v>0</v>
      </c>
      <c r="AY271" s="5">
        <f t="shared" si="49"/>
        <v>0</v>
      </c>
      <c r="AZ271" s="5">
        <f t="shared" si="49"/>
        <v>0</v>
      </c>
      <c r="BA271" s="5">
        <f t="shared" si="49"/>
        <v>0</v>
      </c>
      <c r="BB271" s="5">
        <f t="shared" si="49"/>
        <v>0</v>
      </c>
    </row>
    <row r="272" spans="1:54" hidden="1" x14ac:dyDescent="0.35">
      <c r="A272" s="2" t="s">
        <v>233</v>
      </c>
      <c r="B272" s="1" t="s">
        <v>287</v>
      </c>
      <c r="C272" t="str">
        <f>VLOOKUP(B272, [2]Main!$B$3:$D$376, 2, FALSE)</f>
        <v>Outside of MKCC</v>
      </c>
      <c r="D272" t="s">
        <v>1880</v>
      </c>
      <c r="E272" s="5">
        <v>1.41E-3</v>
      </c>
      <c r="F272" s="5">
        <v>0</v>
      </c>
      <c r="G272" s="5">
        <v>0</v>
      </c>
      <c r="H272" s="5">
        <v>0</v>
      </c>
      <c r="I272" s="5">
        <v>0</v>
      </c>
      <c r="J272" s="5">
        <v>3.5839999999999997E-2</v>
      </c>
      <c r="K272" s="5">
        <v>0</v>
      </c>
      <c r="L272" s="5">
        <v>0</v>
      </c>
      <c r="M272" s="5">
        <v>0</v>
      </c>
      <c r="N272" s="5">
        <v>0</v>
      </c>
      <c r="O272" s="5">
        <v>0</v>
      </c>
      <c r="P272" s="5">
        <v>0</v>
      </c>
      <c r="Q272" s="5">
        <v>0</v>
      </c>
      <c r="R272" s="5">
        <v>0</v>
      </c>
      <c r="S272" s="5">
        <v>0</v>
      </c>
      <c r="U272" s="32">
        <f t="shared" si="65"/>
        <v>4.2299999999999995</v>
      </c>
      <c r="V272" s="32">
        <f t="shared" si="60"/>
        <v>0</v>
      </c>
      <c r="W272" s="32">
        <f t="shared" si="61"/>
        <v>0</v>
      </c>
      <c r="X272" s="32">
        <f t="shared" si="62"/>
        <v>0</v>
      </c>
      <c r="Y272" s="32">
        <f t="shared" si="50"/>
        <v>0</v>
      </c>
      <c r="Z272" s="32">
        <f t="shared" si="50"/>
        <v>107.52</v>
      </c>
      <c r="AA272" s="32">
        <f t="shared" si="50"/>
        <v>0</v>
      </c>
      <c r="AB272" s="32">
        <f t="shared" si="50"/>
        <v>0</v>
      </c>
      <c r="AC272" s="32">
        <f t="shared" si="51"/>
        <v>0</v>
      </c>
      <c r="AD272" s="32">
        <f t="shared" si="51"/>
        <v>0</v>
      </c>
      <c r="AE272" s="32">
        <f t="shared" si="51"/>
        <v>0</v>
      </c>
      <c r="AF272" s="32">
        <f t="shared" si="51"/>
        <v>0</v>
      </c>
      <c r="AG272" s="32">
        <f t="shared" si="52"/>
        <v>0</v>
      </c>
      <c r="AH272" s="32">
        <f t="shared" si="56"/>
        <v>0</v>
      </c>
      <c r="AI272" s="32">
        <f t="shared" si="56"/>
        <v>0</v>
      </c>
      <c r="AJ272" s="32">
        <f>VLOOKUP(B272, '[3]Q09 Top-up'!$A$6:$B$392, 2, FALSE)</f>
        <v>30</v>
      </c>
      <c r="AK272">
        <f>VLOOKUP(B272, '[3]Q09 Top-up'!$A$6:$C$392, 3, FALSE)</f>
        <v>1</v>
      </c>
      <c r="AN272" s="5">
        <f t="shared" si="66"/>
        <v>2.0486496017399747E-3</v>
      </c>
      <c r="AO272" s="5">
        <f t="shared" si="67"/>
        <v>0</v>
      </c>
      <c r="AP272" s="5">
        <f t="shared" si="68"/>
        <v>0</v>
      </c>
      <c r="AQ272" s="5">
        <f t="shared" si="64"/>
        <v>0</v>
      </c>
      <c r="AR272" s="5">
        <f t="shared" si="64"/>
        <v>0</v>
      </c>
      <c r="AS272" s="5">
        <f t="shared" si="64"/>
        <v>6.5029182616832187E-2</v>
      </c>
      <c r="AT272" s="5">
        <f t="shared" si="64"/>
        <v>0</v>
      </c>
      <c r="AU272" s="5">
        <f t="shared" si="70"/>
        <v>0</v>
      </c>
      <c r="AV272" s="5">
        <f t="shared" si="69"/>
        <v>0</v>
      </c>
      <c r="AW272" s="5">
        <f t="shared" si="69"/>
        <v>0</v>
      </c>
      <c r="AX272" s="5">
        <f t="shared" si="69"/>
        <v>0</v>
      </c>
      <c r="AY272" s="5">
        <f t="shared" si="49"/>
        <v>0</v>
      </c>
      <c r="AZ272" s="5">
        <f t="shared" si="49"/>
        <v>0</v>
      </c>
      <c r="BA272" s="5">
        <f t="shared" si="49"/>
        <v>0</v>
      </c>
      <c r="BB272" s="5">
        <f t="shared" si="49"/>
        <v>0</v>
      </c>
    </row>
    <row r="273" spans="1:54" hidden="1" x14ac:dyDescent="0.35">
      <c r="A273" s="2" t="s">
        <v>233</v>
      </c>
      <c r="B273" s="1" t="s">
        <v>288</v>
      </c>
      <c r="C273" t="str">
        <f>VLOOKUP(B273, [2]Main!$B$3:$D$376, 2, FALSE)</f>
        <v>Outside of MKCC</v>
      </c>
      <c r="D273" t="s">
        <v>1880</v>
      </c>
      <c r="E273" s="5">
        <v>0</v>
      </c>
      <c r="F273" s="5">
        <v>0</v>
      </c>
      <c r="G273" s="5">
        <v>0</v>
      </c>
      <c r="H273" s="5">
        <v>0</v>
      </c>
      <c r="I273" s="5">
        <v>0</v>
      </c>
      <c r="J273" s="5">
        <v>0</v>
      </c>
      <c r="K273" s="5">
        <v>0</v>
      </c>
      <c r="L273" s="5">
        <v>0</v>
      </c>
      <c r="M273" s="5">
        <v>0</v>
      </c>
      <c r="N273" s="5">
        <v>0</v>
      </c>
      <c r="O273" s="5">
        <v>0</v>
      </c>
      <c r="P273" s="5">
        <v>0</v>
      </c>
      <c r="Q273" s="5">
        <v>0</v>
      </c>
      <c r="R273" s="5">
        <v>0</v>
      </c>
      <c r="S273" s="5">
        <v>0</v>
      </c>
      <c r="U273" s="32">
        <f t="shared" si="65"/>
        <v>0</v>
      </c>
      <c r="V273" s="32">
        <f t="shared" si="60"/>
        <v>0</v>
      </c>
      <c r="W273" s="32">
        <f t="shared" si="61"/>
        <v>0</v>
      </c>
      <c r="X273" s="32">
        <f t="shared" si="62"/>
        <v>0</v>
      </c>
      <c r="Y273" s="32">
        <f t="shared" si="50"/>
        <v>0</v>
      </c>
      <c r="Z273" s="32">
        <f t="shared" si="50"/>
        <v>0</v>
      </c>
      <c r="AA273" s="32">
        <f t="shared" si="50"/>
        <v>0</v>
      </c>
      <c r="AB273" s="32">
        <f t="shared" si="50"/>
        <v>0</v>
      </c>
      <c r="AC273" s="32">
        <f t="shared" si="51"/>
        <v>0</v>
      </c>
      <c r="AD273" s="32">
        <f t="shared" si="51"/>
        <v>0</v>
      </c>
      <c r="AE273" s="32">
        <f t="shared" si="51"/>
        <v>0</v>
      </c>
      <c r="AF273" s="32">
        <f t="shared" si="51"/>
        <v>0</v>
      </c>
      <c r="AG273" s="32">
        <f t="shared" si="52"/>
        <v>0</v>
      </c>
      <c r="AH273" s="32">
        <f t="shared" si="56"/>
        <v>0</v>
      </c>
      <c r="AI273" s="32">
        <f t="shared" si="56"/>
        <v>0</v>
      </c>
      <c r="AJ273" s="32">
        <f>VLOOKUP(B273, '[3]Q09 Top-up'!$A$6:$B$392, 2, FALSE)</f>
        <v>0</v>
      </c>
      <c r="AK273">
        <f>VLOOKUP(B273, '[3]Q09 Top-up'!$A$6:$C$392, 3, FALSE)</f>
        <v>0</v>
      </c>
      <c r="AN273" s="5">
        <f t="shared" si="66"/>
        <v>0</v>
      </c>
      <c r="AO273" s="5">
        <f t="shared" si="67"/>
        <v>0</v>
      </c>
      <c r="AP273" s="5">
        <f t="shared" si="68"/>
        <v>0</v>
      </c>
      <c r="AQ273" s="5">
        <f t="shared" si="64"/>
        <v>0</v>
      </c>
      <c r="AR273" s="5">
        <f t="shared" si="64"/>
        <v>0</v>
      </c>
      <c r="AS273" s="5">
        <f t="shared" si="64"/>
        <v>0</v>
      </c>
      <c r="AT273" s="5">
        <f t="shared" si="64"/>
        <v>0</v>
      </c>
      <c r="AU273" s="5">
        <f t="shared" si="70"/>
        <v>0</v>
      </c>
      <c r="AV273" s="5">
        <f t="shared" si="69"/>
        <v>0</v>
      </c>
      <c r="AW273" s="5">
        <f t="shared" si="69"/>
        <v>0</v>
      </c>
      <c r="AX273" s="5">
        <f t="shared" si="69"/>
        <v>0</v>
      </c>
      <c r="AY273" s="5">
        <f t="shared" si="49"/>
        <v>0</v>
      </c>
      <c r="AZ273" s="5">
        <f t="shared" si="49"/>
        <v>0</v>
      </c>
      <c r="BA273" s="5">
        <f t="shared" si="49"/>
        <v>0</v>
      </c>
      <c r="BB273" s="5">
        <f t="shared" si="49"/>
        <v>0</v>
      </c>
    </row>
    <row r="274" spans="1:54" hidden="1" x14ac:dyDescent="0.35">
      <c r="A274" s="2" t="s">
        <v>233</v>
      </c>
      <c r="B274" s="1" t="s">
        <v>289</v>
      </c>
      <c r="C274" t="str">
        <f>VLOOKUP(B274, [2]Main!$B$3:$D$376, 2, FALSE)</f>
        <v>Outside of MKCC</v>
      </c>
      <c r="D274" t="str">
        <f>VLOOKUP(B274, [2]Main!$B$3:$D$376, 3, FALSE)</f>
        <v>Bedford</v>
      </c>
      <c r="E274" s="5">
        <v>0</v>
      </c>
      <c r="F274" s="5">
        <v>0</v>
      </c>
      <c r="G274" s="5">
        <v>0</v>
      </c>
      <c r="H274" s="5">
        <v>0</v>
      </c>
      <c r="I274" s="5">
        <v>0</v>
      </c>
      <c r="J274" s="5">
        <v>0</v>
      </c>
      <c r="K274" s="5">
        <v>0</v>
      </c>
      <c r="L274" s="5">
        <v>0</v>
      </c>
      <c r="M274" s="5">
        <v>0</v>
      </c>
      <c r="N274" s="5">
        <v>0</v>
      </c>
      <c r="O274" s="5">
        <v>0</v>
      </c>
      <c r="P274" s="5">
        <v>0</v>
      </c>
      <c r="Q274" s="5">
        <v>0</v>
      </c>
      <c r="R274" s="5">
        <v>0</v>
      </c>
      <c r="S274" s="5">
        <v>0</v>
      </c>
      <c r="U274" s="32">
        <f t="shared" si="65"/>
        <v>0</v>
      </c>
      <c r="V274" s="32">
        <f t="shared" si="60"/>
        <v>0</v>
      </c>
      <c r="W274" s="32">
        <f t="shared" si="61"/>
        <v>0</v>
      </c>
      <c r="X274" s="32">
        <f t="shared" si="62"/>
        <v>0</v>
      </c>
      <c r="Y274" s="32">
        <f t="shared" si="50"/>
        <v>0</v>
      </c>
      <c r="Z274" s="32">
        <f t="shared" si="50"/>
        <v>0</v>
      </c>
      <c r="AA274" s="32">
        <f t="shared" si="50"/>
        <v>0</v>
      </c>
      <c r="AB274" s="32">
        <f t="shared" si="50"/>
        <v>0</v>
      </c>
      <c r="AC274" s="32">
        <f t="shared" si="51"/>
        <v>0</v>
      </c>
      <c r="AD274" s="32">
        <f t="shared" si="51"/>
        <v>0</v>
      </c>
      <c r="AE274" s="32">
        <f t="shared" si="51"/>
        <v>0</v>
      </c>
      <c r="AF274" s="32">
        <f t="shared" si="51"/>
        <v>0</v>
      </c>
      <c r="AG274" s="32">
        <f t="shared" si="52"/>
        <v>0</v>
      </c>
      <c r="AH274" s="32">
        <f t="shared" si="56"/>
        <v>0</v>
      </c>
      <c r="AI274" s="32">
        <f t="shared" si="56"/>
        <v>0</v>
      </c>
      <c r="AJ274" s="32">
        <f>VLOOKUP(B274, '[3]Q09 Top-up'!$A$6:$B$392, 2, FALSE)</f>
        <v>0</v>
      </c>
      <c r="AK274">
        <f>VLOOKUP(B274, '[3]Q09 Top-up'!$A$6:$C$392, 3, FALSE)</f>
        <v>0</v>
      </c>
      <c r="AN274" s="5">
        <f t="shared" si="66"/>
        <v>0</v>
      </c>
      <c r="AO274" s="5">
        <f t="shared" si="67"/>
        <v>0</v>
      </c>
      <c r="AP274" s="5">
        <f t="shared" si="68"/>
        <v>0</v>
      </c>
      <c r="AQ274" s="5">
        <f t="shared" si="64"/>
        <v>0</v>
      </c>
      <c r="AR274" s="5">
        <f t="shared" si="64"/>
        <v>0</v>
      </c>
      <c r="AS274" s="5">
        <f t="shared" si="64"/>
        <v>0</v>
      </c>
      <c r="AT274" s="5">
        <f t="shared" si="64"/>
        <v>0</v>
      </c>
      <c r="AU274" s="5">
        <f t="shared" si="70"/>
        <v>0</v>
      </c>
      <c r="AV274" s="5">
        <f t="shared" si="69"/>
        <v>0</v>
      </c>
      <c r="AW274" s="5">
        <f t="shared" si="69"/>
        <v>0</v>
      </c>
      <c r="AX274" s="5">
        <f t="shared" si="69"/>
        <v>0</v>
      </c>
      <c r="AY274" s="5">
        <f t="shared" si="49"/>
        <v>0</v>
      </c>
      <c r="AZ274" s="5">
        <f t="shared" si="49"/>
        <v>0</v>
      </c>
      <c r="BA274" s="5">
        <f t="shared" si="49"/>
        <v>0</v>
      </c>
      <c r="BB274" s="5">
        <f t="shared" si="49"/>
        <v>0</v>
      </c>
    </row>
    <row r="275" spans="1:54" hidden="1" x14ac:dyDescent="0.35">
      <c r="A275" s="2" t="s">
        <v>233</v>
      </c>
      <c r="B275" s="1" t="s">
        <v>290</v>
      </c>
      <c r="C275" t="str">
        <f>VLOOKUP(B275, [2]Main!$B$3:$D$376, 2, FALSE)</f>
        <v>Outside of MKCC</v>
      </c>
      <c r="D275" t="s">
        <v>1880</v>
      </c>
      <c r="E275" s="5">
        <v>0</v>
      </c>
      <c r="F275" s="5">
        <v>0</v>
      </c>
      <c r="G275" s="5">
        <v>0</v>
      </c>
      <c r="H275" s="5">
        <v>0</v>
      </c>
      <c r="I275" s="5">
        <v>0</v>
      </c>
      <c r="J275" s="5">
        <v>0</v>
      </c>
      <c r="K275" s="5">
        <v>0</v>
      </c>
      <c r="L275" s="5">
        <v>0</v>
      </c>
      <c r="M275" s="5">
        <v>0</v>
      </c>
      <c r="N275" s="5">
        <v>0</v>
      </c>
      <c r="O275" s="5">
        <v>0</v>
      </c>
      <c r="P275" s="5">
        <v>0</v>
      </c>
      <c r="Q275" s="5">
        <v>0</v>
      </c>
      <c r="R275" s="5">
        <v>0</v>
      </c>
      <c r="S275" s="5">
        <v>0</v>
      </c>
      <c r="U275" s="32">
        <f t="shared" si="65"/>
        <v>0</v>
      </c>
      <c r="V275" s="32">
        <f t="shared" si="60"/>
        <v>0</v>
      </c>
      <c r="W275" s="32">
        <f t="shared" si="61"/>
        <v>0</v>
      </c>
      <c r="X275" s="32">
        <f t="shared" si="62"/>
        <v>0</v>
      </c>
      <c r="Y275" s="32">
        <f t="shared" si="50"/>
        <v>0</v>
      </c>
      <c r="Z275" s="32">
        <f t="shared" si="50"/>
        <v>0</v>
      </c>
      <c r="AA275" s="32">
        <f t="shared" si="50"/>
        <v>0</v>
      </c>
      <c r="AB275" s="32">
        <f t="shared" si="50"/>
        <v>0</v>
      </c>
      <c r="AC275" s="32">
        <f t="shared" si="51"/>
        <v>0</v>
      </c>
      <c r="AD275" s="32">
        <f t="shared" si="51"/>
        <v>0</v>
      </c>
      <c r="AE275" s="32">
        <f t="shared" si="51"/>
        <v>0</v>
      </c>
      <c r="AF275" s="32">
        <f t="shared" si="51"/>
        <v>0</v>
      </c>
      <c r="AG275" s="32">
        <f t="shared" si="52"/>
        <v>0</v>
      </c>
      <c r="AH275" s="32">
        <f t="shared" si="56"/>
        <v>0</v>
      </c>
      <c r="AI275" s="32">
        <f t="shared" si="56"/>
        <v>0</v>
      </c>
      <c r="AJ275" s="32">
        <f>VLOOKUP(B275, '[3]Q09 Top-up'!$A$6:$B$392, 2, FALSE)</f>
        <v>0</v>
      </c>
      <c r="AK275">
        <f>VLOOKUP(B275, '[3]Q09 Top-up'!$A$6:$C$392, 3, FALSE)</f>
        <v>0</v>
      </c>
      <c r="AN275" s="5">
        <f t="shared" si="66"/>
        <v>0</v>
      </c>
      <c r="AO275" s="5">
        <f t="shared" si="67"/>
        <v>0</v>
      </c>
      <c r="AP275" s="5">
        <f t="shared" si="68"/>
        <v>0</v>
      </c>
      <c r="AQ275" s="5">
        <f t="shared" si="64"/>
        <v>0</v>
      </c>
      <c r="AR275" s="5">
        <f t="shared" si="64"/>
        <v>0</v>
      </c>
      <c r="AS275" s="5">
        <f t="shared" si="64"/>
        <v>0</v>
      </c>
      <c r="AT275" s="5">
        <f t="shared" si="64"/>
        <v>0</v>
      </c>
      <c r="AU275" s="5">
        <f t="shared" si="70"/>
        <v>0</v>
      </c>
      <c r="AV275" s="5">
        <f t="shared" si="69"/>
        <v>0</v>
      </c>
      <c r="AW275" s="5">
        <f t="shared" si="69"/>
        <v>0</v>
      </c>
      <c r="AX275" s="5">
        <f t="shared" si="69"/>
        <v>0</v>
      </c>
      <c r="AY275" s="5">
        <f t="shared" si="69"/>
        <v>0</v>
      </c>
      <c r="AZ275" s="5">
        <f t="shared" si="69"/>
        <v>0</v>
      </c>
      <c r="BA275" s="5">
        <f t="shared" ref="BA275:BB338" si="71">AH275/AH$383</f>
        <v>0</v>
      </c>
      <c r="BB275" s="5">
        <f t="shared" si="71"/>
        <v>0</v>
      </c>
    </row>
    <row r="276" spans="1:54" hidden="1" x14ac:dyDescent="0.35">
      <c r="A276" s="2" t="s">
        <v>233</v>
      </c>
      <c r="B276" s="1" t="s">
        <v>291</v>
      </c>
      <c r="C276" t="str">
        <f>VLOOKUP(B276, [2]Main!$B$3:$D$376, 2, FALSE)</f>
        <v>Outside of MKCC</v>
      </c>
      <c r="D276" t="s">
        <v>1880</v>
      </c>
      <c r="E276" s="5">
        <v>0</v>
      </c>
      <c r="F276" s="5">
        <v>0</v>
      </c>
      <c r="G276" s="5">
        <v>0</v>
      </c>
      <c r="H276" s="5">
        <v>0</v>
      </c>
      <c r="I276" s="5">
        <v>0</v>
      </c>
      <c r="J276" s="5">
        <v>0</v>
      </c>
      <c r="K276" s="5">
        <v>0</v>
      </c>
      <c r="L276" s="5">
        <v>0</v>
      </c>
      <c r="M276" s="5">
        <v>0</v>
      </c>
      <c r="N276" s="5">
        <v>0</v>
      </c>
      <c r="O276" s="5">
        <v>0</v>
      </c>
      <c r="P276" s="5">
        <v>0</v>
      </c>
      <c r="Q276" s="5">
        <v>0</v>
      </c>
      <c r="R276" s="5">
        <v>0</v>
      </c>
      <c r="S276" s="5">
        <v>0</v>
      </c>
      <c r="U276" s="32">
        <f t="shared" si="65"/>
        <v>0</v>
      </c>
      <c r="V276" s="32">
        <f t="shared" si="60"/>
        <v>0</v>
      </c>
      <c r="W276" s="32">
        <f t="shared" si="61"/>
        <v>0</v>
      </c>
      <c r="X276" s="32">
        <f t="shared" si="62"/>
        <v>0</v>
      </c>
      <c r="Y276" s="32">
        <f t="shared" ref="Y276:AG276" si="72">($AJ276*I276)*100</f>
        <v>0</v>
      </c>
      <c r="Z276" s="32">
        <f t="shared" si="72"/>
        <v>0</v>
      </c>
      <c r="AA276" s="32">
        <f t="shared" si="72"/>
        <v>0</v>
      </c>
      <c r="AB276" s="32">
        <f t="shared" si="72"/>
        <v>0</v>
      </c>
      <c r="AC276" s="32">
        <f t="shared" si="72"/>
        <v>0</v>
      </c>
      <c r="AD276" s="32">
        <f t="shared" si="72"/>
        <v>0</v>
      </c>
      <c r="AE276" s="32">
        <f t="shared" si="72"/>
        <v>0</v>
      </c>
      <c r="AF276" s="32">
        <f t="shared" si="72"/>
        <v>0</v>
      </c>
      <c r="AG276" s="32">
        <f t="shared" si="72"/>
        <v>0</v>
      </c>
      <c r="AH276" s="32">
        <f t="shared" si="56"/>
        <v>0</v>
      </c>
      <c r="AI276" s="32">
        <f t="shared" si="56"/>
        <v>0</v>
      </c>
      <c r="AJ276" s="32">
        <f>VLOOKUP(B276, '[3]Q09 Top-up'!$A$6:$B$392, 2, FALSE)</f>
        <v>0</v>
      </c>
      <c r="AK276">
        <f>VLOOKUP(B276, '[3]Q09 Top-up'!$A$6:$C$392, 3, FALSE)</f>
        <v>0</v>
      </c>
      <c r="AN276" s="5">
        <f t="shared" si="66"/>
        <v>0</v>
      </c>
      <c r="AO276" s="5">
        <f t="shared" si="67"/>
        <v>0</v>
      </c>
      <c r="AP276" s="5">
        <f t="shared" si="68"/>
        <v>0</v>
      </c>
      <c r="AQ276" s="5">
        <f t="shared" si="64"/>
        <v>0</v>
      </c>
      <c r="AR276" s="5">
        <f t="shared" si="64"/>
        <v>0</v>
      </c>
      <c r="AS276" s="5">
        <f t="shared" si="64"/>
        <v>0</v>
      </c>
      <c r="AT276" s="5">
        <f t="shared" si="64"/>
        <v>0</v>
      </c>
      <c r="AU276" s="5">
        <f t="shared" si="70"/>
        <v>0</v>
      </c>
      <c r="AV276" s="5">
        <f t="shared" si="69"/>
        <v>0</v>
      </c>
      <c r="AW276" s="5">
        <f t="shared" si="69"/>
        <v>0</v>
      </c>
      <c r="AX276" s="5">
        <f t="shared" si="69"/>
        <v>0</v>
      </c>
      <c r="AY276" s="5">
        <f t="shared" si="69"/>
        <v>0</v>
      </c>
      <c r="AZ276" s="5">
        <f t="shared" si="69"/>
        <v>0</v>
      </c>
      <c r="BA276" s="5">
        <f t="shared" si="71"/>
        <v>0</v>
      </c>
      <c r="BB276" s="5">
        <f t="shared" si="71"/>
        <v>0</v>
      </c>
    </row>
    <row r="277" spans="1:54" hidden="1" x14ac:dyDescent="0.35">
      <c r="A277" s="2" t="s">
        <v>233</v>
      </c>
      <c r="B277" s="1" t="s">
        <v>292</v>
      </c>
      <c r="C277" t="str">
        <f>VLOOKUP(B277, [2]Main!$B$3:$D$376, 2, FALSE)</f>
        <v>Outside of MKCC</v>
      </c>
      <c r="D277" t="str">
        <f>VLOOKUP(B277, [2]Main!$B$3:$D$376, 3, FALSE)</f>
        <v xml:space="preserve">Dunstable </v>
      </c>
      <c r="E277" s="5">
        <v>7.6000000000000004E-4</v>
      </c>
      <c r="F277" s="5">
        <v>0</v>
      </c>
      <c r="G277" s="5">
        <v>0</v>
      </c>
      <c r="H277" s="5">
        <v>0</v>
      </c>
      <c r="I277" s="5">
        <v>0</v>
      </c>
      <c r="J277" s="5">
        <v>0</v>
      </c>
      <c r="K277" s="5">
        <v>0</v>
      </c>
      <c r="L277" s="5">
        <v>0</v>
      </c>
      <c r="M277" s="5">
        <v>0</v>
      </c>
      <c r="N277" s="5">
        <v>0</v>
      </c>
      <c r="O277" s="5">
        <v>0</v>
      </c>
      <c r="P277" s="5">
        <v>0</v>
      </c>
      <c r="Q277" s="5">
        <v>6.3800000000000003E-3</v>
      </c>
      <c r="R277" s="5">
        <v>0</v>
      </c>
      <c r="S277" s="5">
        <v>0</v>
      </c>
      <c r="U277" s="32">
        <f t="shared" si="65"/>
        <v>2.2800000000000002</v>
      </c>
      <c r="V277" s="32">
        <f t="shared" ref="V277:Y340" si="73">($AJ277*F277)*100</f>
        <v>0</v>
      </c>
      <c r="W277" s="32">
        <f t="shared" si="73"/>
        <v>0</v>
      </c>
      <c r="X277" s="32">
        <f t="shared" si="73"/>
        <v>0</v>
      </c>
      <c r="Y277" s="32">
        <f t="shared" si="73"/>
        <v>0</v>
      </c>
      <c r="Z277" s="32">
        <f t="shared" ref="Z277:AC340" si="74">($AJ277*J277)*100</f>
        <v>0</v>
      </c>
      <c r="AA277" s="32">
        <f t="shared" si="74"/>
        <v>0</v>
      </c>
      <c r="AB277" s="32">
        <f t="shared" si="74"/>
        <v>0</v>
      </c>
      <c r="AC277" s="32">
        <f t="shared" si="74"/>
        <v>0</v>
      </c>
      <c r="AD277" s="32">
        <f t="shared" ref="AD277:AG340" si="75">($AJ277*N277)*100</f>
        <v>0</v>
      </c>
      <c r="AE277" s="32">
        <f t="shared" si="75"/>
        <v>0</v>
      </c>
      <c r="AF277" s="32">
        <f t="shared" si="75"/>
        <v>0</v>
      </c>
      <c r="AG277" s="32">
        <f t="shared" si="75"/>
        <v>19.14</v>
      </c>
      <c r="AH277" s="32">
        <f t="shared" ref="AH277:AI340" si="76">($AJ277*R277)*100</f>
        <v>0</v>
      </c>
      <c r="AI277" s="32">
        <f t="shared" si="76"/>
        <v>0</v>
      </c>
      <c r="AJ277" s="32">
        <f>VLOOKUP(B277, '[3]Q09 Top-up'!$A$6:$B$392, 2, FALSE)</f>
        <v>30</v>
      </c>
      <c r="AK277">
        <f>VLOOKUP(B277, '[3]Q09 Top-up'!$A$6:$C$392, 3, FALSE)</f>
        <v>1</v>
      </c>
      <c r="AN277" s="5">
        <f t="shared" si="66"/>
        <v>1.1042366647676463E-3</v>
      </c>
      <c r="AO277" s="5">
        <f t="shared" si="67"/>
        <v>0</v>
      </c>
      <c r="AP277" s="5">
        <f t="shared" si="68"/>
        <v>0</v>
      </c>
      <c r="AQ277" s="5">
        <f t="shared" si="64"/>
        <v>0</v>
      </c>
      <c r="AR277" s="5">
        <f t="shared" si="64"/>
        <v>0</v>
      </c>
      <c r="AS277" s="5">
        <f t="shared" si="64"/>
        <v>0</v>
      </c>
      <c r="AT277" s="5">
        <f t="shared" si="64"/>
        <v>0</v>
      </c>
      <c r="AU277" s="5">
        <f t="shared" si="70"/>
        <v>0</v>
      </c>
      <c r="AV277" s="5">
        <f t="shared" si="69"/>
        <v>0</v>
      </c>
      <c r="AW277" s="5">
        <f t="shared" si="69"/>
        <v>0</v>
      </c>
      <c r="AX277" s="5">
        <f t="shared" si="69"/>
        <v>0</v>
      </c>
      <c r="AY277" s="5">
        <f t="shared" si="69"/>
        <v>0</v>
      </c>
      <c r="AZ277" s="5">
        <f t="shared" si="69"/>
        <v>9.3929519204972289E-3</v>
      </c>
      <c r="BA277" s="5">
        <f t="shared" si="71"/>
        <v>0</v>
      </c>
      <c r="BB277" s="5">
        <f t="shared" si="71"/>
        <v>0</v>
      </c>
    </row>
    <row r="278" spans="1:54" hidden="1" x14ac:dyDescent="0.35">
      <c r="A278" s="2" t="s">
        <v>233</v>
      </c>
      <c r="B278" s="1" t="s">
        <v>293</v>
      </c>
      <c r="C278" t="str">
        <f>VLOOKUP(B278, [2]Main!$B$3:$D$376, 2, FALSE)</f>
        <v>Outside of MKCC</v>
      </c>
      <c r="D278" t="s">
        <v>1880</v>
      </c>
      <c r="E278" s="5">
        <v>0</v>
      </c>
      <c r="F278" s="5">
        <v>0</v>
      </c>
      <c r="G278" s="5">
        <v>0</v>
      </c>
      <c r="H278" s="5">
        <v>0</v>
      </c>
      <c r="I278" s="5">
        <v>0</v>
      </c>
      <c r="J278" s="5">
        <v>0</v>
      </c>
      <c r="K278" s="5">
        <v>0</v>
      </c>
      <c r="L278" s="5">
        <v>0</v>
      </c>
      <c r="M278" s="5">
        <v>0</v>
      </c>
      <c r="N278" s="5">
        <v>0</v>
      </c>
      <c r="O278" s="5">
        <v>0</v>
      </c>
      <c r="P278" s="5">
        <v>0</v>
      </c>
      <c r="Q278" s="5">
        <v>0</v>
      </c>
      <c r="R278" s="5">
        <v>0</v>
      </c>
      <c r="S278" s="5">
        <v>0</v>
      </c>
      <c r="U278" s="32">
        <f t="shared" si="65"/>
        <v>0</v>
      </c>
      <c r="V278" s="32">
        <f t="shared" si="73"/>
        <v>0</v>
      </c>
      <c r="W278" s="32">
        <f t="shared" si="73"/>
        <v>0</v>
      </c>
      <c r="X278" s="32">
        <f t="shared" si="73"/>
        <v>0</v>
      </c>
      <c r="Y278" s="32">
        <f t="shared" si="73"/>
        <v>0</v>
      </c>
      <c r="Z278" s="32">
        <f t="shared" si="74"/>
        <v>0</v>
      </c>
      <c r="AA278" s="32">
        <f t="shared" si="74"/>
        <v>0</v>
      </c>
      <c r="AB278" s="32">
        <f t="shared" si="74"/>
        <v>0</v>
      </c>
      <c r="AC278" s="32">
        <f t="shared" si="74"/>
        <v>0</v>
      </c>
      <c r="AD278" s="32">
        <f t="shared" si="75"/>
        <v>0</v>
      </c>
      <c r="AE278" s="32">
        <f t="shared" si="75"/>
        <v>0</v>
      </c>
      <c r="AF278" s="32">
        <f t="shared" si="75"/>
        <v>0</v>
      </c>
      <c r="AG278" s="32">
        <f t="shared" si="75"/>
        <v>0</v>
      </c>
      <c r="AH278" s="32">
        <f t="shared" si="76"/>
        <v>0</v>
      </c>
      <c r="AI278" s="32">
        <f t="shared" si="76"/>
        <v>0</v>
      </c>
      <c r="AJ278" s="32">
        <f>VLOOKUP(B278, '[3]Q09 Top-up'!$A$6:$B$392, 2, FALSE)</f>
        <v>0</v>
      </c>
      <c r="AK278">
        <f>VLOOKUP(B278, '[3]Q09 Top-up'!$A$6:$C$392, 3, FALSE)</f>
        <v>0</v>
      </c>
      <c r="AN278" s="5">
        <f t="shared" si="66"/>
        <v>0</v>
      </c>
      <c r="AO278" s="5">
        <f t="shared" si="67"/>
        <v>0</v>
      </c>
      <c r="AP278" s="5">
        <f t="shared" si="68"/>
        <v>0</v>
      </c>
      <c r="AQ278" s="5">
        <f t="shared" si="64"/>
        <v>0</v>
      </c>
      <c r="AR278" s="5">
        <f t="shared" si="64"/>
        <v>0</v>
      </c>
      <c r="AS278" s="5">
        <f t="shared" si="64"/>
        <v>0</v>
      </c>
      <c r="AT278" s="5">
        <f t="shared" si="64"/>
        <v>0</v>
      </c>
      <c r="AU278" s="5">
        <f t="shared" si="70"/>
        <v>0</v>
      </c>
      <c r="AV278" s="5">
        <f t="shared" si="69"/>
        <v>0</v>
      </c>
      <c r="AW278" s="5">
        <f t="shared" si="69"/>
        <v>0</v>
      </c>
      <c r="AX278" s="5">
        <f t="shared" si="69"/>
        <v>0</v>
      </c>
      <c r="AY278" s="5">
        <f t="shared" si="69"/>
        <v>0</v>
      </c>
      <c r="AZ278" s="5">
        <f t="shared" si="69"/>
        <v>0</v>
      </c>
      <c r="BA278" s="5">
        <f t="shared" si="71"/>
        <v>0</v>
      </c>
      <c r="BB278" s="5">
        <f t="shared" si="71"/>
        <v>0</v>
      </c>
    </row>
    <row r="279" spans="1:54" hidden="1" x14ac:dyDescent="0.35">
      <c r="A279" s="2" t="s">
        <v>233</v>
      </c>
      <c r="B279" s="1" t="s">
        <v>294</v>
      </c>
      <c r="C279" t="str">
        <f>VLOOKUP(B279, [2]Main!$B$3:$D$376, 2, FALSE)</f>
        <v>Outside of MKCC</v>
      </c>
      <c r="D279" t="str">
        <f>VLOOKUP(B279, [2]Main!$B$3:$D$376, 3, FALSE)</f>
        <v>Northampton</v>
      </c>
      <c r="E279" s="5">
        <v>0</v>
      </c>
      <c r="F279" s="5">
        <v>0</v>
      </c>
      <c r="G279" s="5">
        <v>0</v>
      </c>
      <c r="H279" s="5">
        <v>0</v>
      </c>
      <c r="I279" s="5">
        <v>0</v>
      </c>
      <c r="J279" s="5">
        <v>0</v>
      </c>
      <c r="K279" s="5">
        <v>0</v>
      </c>
      <c r="L279" s="5">
        <v>0</v>
      </c>
      <c r="M279" s="5">
        <v>0</v>
      </c>
      <c r="N279" s="5">
        <v>0</v>
      </c>
      <c r="O279" s="5">
        <v>0</v>
      </c>
      <c r="P279" s="5">
        <v>0</v>
      </c>
      <c r="Q279" s="5">
        <v>0</v>
      </c>
      <c r="R279" s="5">
        <v>0</v>
      </c>
      <c r="S279" s="5">
        <v>0</v>
      </c>
      <c r="U279" s="32">
        <f t="shared" si="65"/>
        <v>0</v>
      </c>
      <c r="V279" s="32">
        <f t="shared" si="73"/>
        <v>0</v>
      </c>
      <c r="W279" s="32">
        <f t="shared" si="73"/>
        <v>0</v>
      </c>
      <c r="X279" s="32">
        <f t="shared" si="73"/>
        <v>0</v>
      </c>
      <c r="Y279" s="32">
        <f t="shared" si="73"/>
        <v>0</v>
      </c>
      <c r="Z279" s="32">
        <f t="shared" si="74"/>
        <v>0</v>
      </c>
      <c r="AA279" s="32">
        <f t="shared" si="74"/>
        <v>0</v>
      </c>
      <c r="AB279" s="32">
        <f t="shared" si="74"/>
        <v>0</v>
      </c>
      <c r="AC279" s="32">
        <f t="shared" si="74"/>
        <v>0</v>
      </c>
      <c r="AD279" s="32">
        <f t="shared" si="75"/>
        <v>0</v>
      </c>
      <c r="AE279" s="32">
        <f t="shared" si="75"/>
        <v>0</v>
      </c>
      <c r="AF279" s="32">
        <f t="shared" si="75"/>
        <v>0</v>
      </c>
      <c r="AG279" s="32">
        <f t="shared" si="75"/>
        <v>0</v>
      </c>
      <c r="AH279" s="32">
        <f t="shared" si="76"/>
        <v>0</v>
      </c>
      <c r="AI279" s="32">
        <f t="shared" si="76"/>
        <v>0</v>
      </c>
      <c r="AJ279" s="32">
        <f>VLOOKUP(B279, '[3]Q09 Top-up'!$A$6:$B$392, 2, FALSE)</f>
        <v>0</v>
      </c>
      <c r="AK279">
        <f>VLOOKUP(B279, '[3]Q09 Top-up'!$A$6:$C$392, 3, FALSE)</f>
        <v>0</v>
      </c>
      <c r="AN279" s="5">
        <f t="shared" si="66"/>
        <v>0</v>
      </c>
      <c r="AO279" s="5">
        <f t="shared" si="67"/>
        <v>0</v>
      </c>
      <c r="AP279" s="5">
        <f t="shared" si="68"/>
        <v>0</v>
      </c>
      <c r="AQ279" s="5">
        <f t="shared" si="64"/>
        <v>0</v>
      </c>
      <c r="AR279" s="5">
        <f t="shared" si="64"/>
        <v>0</v>
      </c>
      <c r="AS279" s="5">
        <f t="shared" si="64"/>
        <v>0</v>
      </c>
      <c r="AT279" s="5">
        <f t="shared" si="64"/>
        <v>0</v>
      </c>
      <c r="AU279" s="5">
        <f t="shared" si="70"/>
        <v>0</v>
      </c>
      <c r="AV279" s="5">
        <f t="shared" si="69"/>
        <v>0</v>
      </c>
      <c r="AW279" s="5">
        <f t="shared" si="69"/>
        <v>0</v>
      </c>
      <c r="AX279" s="5">
        <f t="shared" si="69"/>
        <v>0</v>
      </c>
      <c r="AY279" s="5">
        <f t="shared" si="69"/>
        <v>0</v>
      </c>
      <c r="AZ279" s="5">
        <f t="shared" si="69"/>
        <v>0</v>
      </c>
      <c r="BA279" s="5">
        <f t="shared" si="71"/>
        <v>0</v>
      </c>
      <c r="BB279" s="5">
        <f t="shared" si="71"/>
        <v>0</v>
      </c>
    </row>
    <row r="280" spans="1:54" hidden="1" x14ac:dyDescent="0.35">
      <c r="A280" s="2" t="s">
        <v>233</v>
      </c>
      <c r="B280" s="1" t="s">
        <v>295</v>
      </c>
      <c r="C280" t="str">
        <f>VLOOKUP(B280, [2]Main!$B$3:$D$376, 2, FALSE)</f>
        <v>Outside of MKCC</v>
      </c>
      <c r="D280" t="str">
        <f>VLOOKUP(B280, [2]Main!$B$3:$D$376, 3, FALSE)</f>
        <v xml:space="preserve">Dunstable </v>
      </c>
      <c r="E280" s="5">
        <v>0</v>
      </c>
      <c r="F280" s="5">
        <v>0</v>
      </c>
      <c r="G280" s="5">
        <v>0</v>
      </c>
      <c r="H280" s="5">
        <v>0</v>
      </c>
      <c r="I280" s="5">
        <v>0</v>
      </c>
      <c r="J280" s="5">
        <v>0</v>
      </c>
      <c r="K280" s="5">
        <v>0</v>
      </c>
      <c r="L280" s="5">
        <v>0</v>
      </c>
      <c r="M280" s="5">
        <v>0</v>
      </c>
      <c r="N280" s="5">
        <v>0</v>
      </c>
      <c r="O280" s="5">
        <v>0</v>
      </c>
      <c r="P280" s="5">
        <v>0</v>
      </c>
      <c r="Q280" s="5">
        <v>0</v>
      </c>
      <c r="R280" s="5">
        <v>0</v>
      </c>
      <c r="S280" s="5">
        <v>0</v>
      </c>
      <c r="U280" s="32">
        <f t="shared" si="65"/>
        <v>0</v>
      </c>
      <c r="V280" s="32">
        <f t="shared" si="73"/>
        <v>0</v>
      </c>
      <c r="W280" s="32">
        <f t="shared" si="73"/>
        <v>0</v>
      </c>
      <c r="X280" s="32">
        <f t="shared" si="73"/>
        <v>0</v>
      </c>
      <c r="Y280" s="32">
        <f t="shared" si="73"/>
        <v>0</v>
      </c>
      <c r="Z280" s="32">
        <f t="shared" si="74"/>
        <v>0</v>
      </c>
      <c r="AA280" s="32">
        <f t="shared" si="74"/>
        <v>0</v>
      </c>
      <c r="AB280" s="32">
        <f t="shared" si="74"/>
        <v>0</v>
      </c>
      <c r="AC280" s="32">
        <f t="shared" si="74"/>
        <v>0</v>
      </c>
      <c r="AD280" s="32">
        <f t="shared" si="75"/>
        <v>0</v>
      </c>
      <c r="AE280" s="32">
        <f t="shared" si="75"/>
        <v>0</v>
      </c>
      <c r="AF280" s="32">
        <f t="shared" si="75"/>
        <v>0</v>
      </c>
      <c r="AG280" s="32">
        <f t="shared" si="75"/>
        <v>0</v>
      </c>
      <c r="AH280" s="32">
        <f t="shared" si="76"/>
        <v>0</v>
      </c>
      <c r="AI280" s="32">
        <f t="shared" si="76"/>
        <v>0</v>
      </c>
      <c r="AJ280" s="32">
        <f>VLOOKUP(B280, '[3]Q09 Top-up'!$A$6:$B$392, 2, FALSE)</f>
        <v>0</v>
      </c>
      <c r="AK280">
        <f>VLOOKUP(B280, '[3]Q09 Top-up'!$A$6:$C$392, 3, FALSE)</f>
        <v>0</v>
      </c>
      <c r="AN280" s="5">
        <f t="shared" si="66"/>
        <v>0</v>
      </c>
      <c r="AO280" s="5">
        <f t="shared" si="67"/>
        <v>0</v>
      </c>
      <c r="AP280" s="5">
        <f t="shared" si="68"/>
        <v>0</v>
      </c>
      <c r="AQ280" s="5">
        <f t="shared" si="64"/>
        <v>0</v>
      </c>
      <c r="AR280" s="5">
        <f t="shared" si="64"/>
        <v>0</v>
      </c>
      <c r="AS280" s="5">
        <f t="shared" si="64"/>
        <v>0</v>
      </c>
      <c r="AT280" s="5">
        <f t="shared" si="64"/>
        <v>0</v>
      </c>
      <c r="AU280" s="5">
        <f t="shared" si="70"/>
        <v>0</v>
      </c>
      <c r="AV280" s="5">
        <f t="shared" si="69"/>
        <v>0</v>
      </c>
      <c r="AW280" s="5">
        <f t="shared" si="69"/>
        <v>0</v>
      </c>
      <c r="AX280" s="5">
        <f t="shared" si="69"/>
        <v>0</v>
      </c>
      <c r="AY280" s="5">
        <f t="shared" si="69"/>
        <v>0</v>
      </c>
      <c r="AZ280" s="5">
        <f t="shared" si="69"/>
        <v>0</v>
      </c>
      <c r="BA280" s="5">
        <f t="shared" si="71"/>
        <v>0</v>
      </c>
      <c r="BB280" s="5">
        <f t="shared" si="71"/>
        <v>0</v>
      </c>
    </row>
    <row r="281" spans="1:54" hidden="1" x14ac:dyDescent="0.35">
      <c r="A281" s="2" t="s">
        <v>233</v>
      </c>
      <c r="B281" s="1" t="s">
        <v>296</v>
      </c>
      <c r="C281" t="str">
        <f>VLOOKUP(B281, [2]Main!$B$3:$D$376, 2, FALSE)</f>
        <v>Outside of MKCC</v>
      </c>
      <c r="D281" t="str">
        <f>VLOOKUP(B281, [2]Main!$B$3:$D$376, 3, FALSE)</f>
        <v>Bedford</v>
      </c>
      <c r="E281" s="5">
        <v>0</v>
      </c>
      <c r="F281" s="5">
        <v>0</v>
      </c>
      <c r="G281" s="5">
        <v>0</v>
      </c>
      <c r="H281" s="5">
        <v>0</v>
      </c>
      <c r="I281" s="5">
        <v>0</v>
      </c>
      <c r="J281" s="5">
        <v>0</v>
      </c>
      <c r="K281" s="5">
        <v>0</v>
      </c>
      <c r="L281" s="5">
        <v>0</v>
      </c>
      <c r="M281" s="5">
        <v>0</v>
      </c>
      <c r="N281" s="5">
        <v>0</v>
      </c>
      <c r="O281" s="5">
        <v>0</v>
      </c>
      <c r="P281" s="5">
        <v>0</v>
      </c>
      <c r="Q281" s="5">
        <v>0</v>
      </c>
      <c r="R281" s="5">
        <v>0</v>
      </c>
      <c r="S281" s="5">
        <v>0</v>
      </c>
      <c r="U281" s="32">
        <f t="shared" si="65"/>
        <v>0</v>
      </c>
      <c r="V281" s="32">
        <f t="shared" si="73"/>
        <v>0</v>
      </c>
      <c r="W281" s="32">
        <f t="shared" si="73"/>
        <v>0</v>
      </c>
      <c r="X281" s="32">
        <f t="shared" si="73"/>
        <v>0</v>
      </c>
      <c r="Y281" s="32">
        <f t="shared" si="73"/>
        <v>0</v>
      </c>
      <c r="Z281" s="32">
        <f t="shared" si="74"/>
        <v>0</v>
      </c>
      <c r="AA281" s="32">
        <f t="shared" si="74"/>
        <v>0</v>
      </c>
      <c r="AB281" s="32">
        <f t="shared" si="74"/>
        <v>0</v>
      </c>
      <c r="AC281" s="32">
        <f t="shared" si="74"/>
        <v>0</v>
      </c>
      <c r="AD281" s="32">
        <f t="shared" si="75"/>
        <v>0</v>
      </c>
      <c r="AE281" s="32">
        <f t="shared" si="75"/>
        <v>0</v>
      </c>
      <c r="AF281" s="32">
        <f t="shared" si="75"/>
        <v>0</v>
      </c>
      <c r="AG281" s="32">
        <f t="shared" si="75"/>
        <v>0</v>
      </c>
      <c r="AH281" s="32">
        <f t="shared" si="76"/>
        <v>0</v>
      </c>
      <c r="AI281" s="32">
        <f t="shared" si="76"/>
        <v>0</v>
      </c>
      <c r="AJ281" s="32">
        <f>VLOOKUP(B281, '[3]Q09 Top-up'!$A$6:$B$392, 2, FALSE)</f>
        <v>0</v>
      </c>
      <c r="AK281">
        <f>VLOOKUP(B281, '[3]Q09 Top-up'!$A$6:$C$392, 3, FALSE)</f>
        <v>0</v>
      </c>
      <c r="AN281" s="5">
        <f t="shared" si="66"/>
        <v>0</v>
      </c>
      <c r="AO281" s="5">
        <f t="shared" si="67"/>
        <v>0</v>
      </c>
      <c r="AP281" s="5">
        <f t="shared" si="68"/>
        <v>0</v>
      </c>
      <c r="AQ281" s="5">
        <f t="shared" si="64"/>
        <v>0</v>
      </c>
      <c r="AR281" s="5">
        <f t="shared" si="64"/>
        <v>0</v>
      </c>
      <c r="AS281" s="5">
        <f t="shared" si="64"/>
        <v>0</v>
      </c>
      <c r="AT281" s="5">
        <f t="shared" si="64"/>
        <v>0</v>
      </c>
      <c r="AU281" s="5">
        <f t="shared" si="70"/>
        <v>0</v>
      </c>
      <c r="AV281" s="5">
        <f t="shared" si="69"/>
        <v>0</v>
      </c>
      <c r="AW281" s="5">
        <f t="shared" si="69"/>
        <v>0</v>
      </c>
      <c r="AX281" s="5">
        <f t="shared" si="69"/>
        <v>0</v>
      </c>
      <c r="AY281" s="5">
        <f t="shared" si="69"/>
        <v>0</v>
      </c>
      <c r="AZ281" s="5">
        <f t="shared" si="69"/>
        <v>0</v>
      </c>
      <c r="BA281" s="5">
        <f t="shared" si="71"/>
        <v>0</v>
      </c>
      <c r="BB281" s="5">
        <f t="shared" si="71"/>
        <v>0</v>
      </c>
    </row>
    <row r="282" spans="1:54" hidden="1" x14ac:dyDescent="0.35">
      <c r="A282" s="2" t="s">
        <v>233</v>
      </c>
      <c r="B282" s="1" t="s">
        <v>297</v>
      </c>
      <c r="C282" t="str">
        <f>VLOOKUP(B282, [2]Main!$B$3:$D$376, 2, FALSE)</f>
        <v>Outside of MKCC</v>
      </c>
      <c r="D282" t="s">
        <v>1880</v>
      </c>
      <c r="E282" s="5">
        <v>0</v>
      </c>
      <c r="F282" s="5">
        <v>0</v>
      </c>
      <c r="G282" s="5">
        <v>0</v>
      </c>
      <c r="H282" s="5">
        <v>0</v>
      </c>
      <c r="I282" s="5">
        <v>0</v>
      </c>
      <c r="J282" s="5">
        <v>0</v>
      </c>
      <c r="K282" s="5">
        <v>0</v>
      </c>
      <c r="L282" s="5">
        <v>0</v>
      </c>
      <c r="M282" s="5">
        <v>0</v>
      </c>
      <c r="N282" s="5">
        <v>0</v>
      </c>
      <c r="O282" s="5">
        <v>0</v>
      </c>
      <c r="P282" s="5">
        <v>0</v>
      </c>
      <c r="Q282" s="5">
        <v>0</v>
      </c>
      <c r="R282" s="5">
        <v>0</v>
      </c>
      <c r="S282" s="5">
        <v>0</v>
      </c>
      <c r="U282" s="32">
        <f t="shared" si="65"/>
        <v>0</v>
      </c>
      <c r="V282" s="32">
        <f t="shared" si="73"/>
        <v>0</v>
      </c>
      <c r="W282" s="32">
        <f t="shared" si="73"/>
        <v>0</v>
      </c>
      <c r="X282" s="32">
        <f t="shared" si="73"/>
        <v>0</v>
      </c>
      <c r="Y282" s="32">
        <f t="shared" si="73"/>
        <v>0</v>
      </c>
      <c r="Z282" s="32">
        <f t="shared" si="74"/>
        <v>0</v>
      </c>
      <c r="AA282" s="32">
        <f t="shared" si="74"/>
        <v>0</v>
      </c>
      <c r="AB282" s="32">
        <f t="shared" si="74"/>
        <v>0</v>
      </c>
      <c r="AC282" s="32">
        <f t="shared" si="74"/>
        <v>0</v>
      </c>
      <c r="AD282" s="32">
        <f t="shared" si="75"/>
        <v>0</v>
      </c>
      <c r="AE282" s="32">
        <f t="shared" si="75"/>
        <v>0</v>
      </c>
      <c r="AF282" s="32">
        <f t="shared" si="75"/>
        <v>0</v>
      </c>
      <c r="AG282" s="32">
        <f t="shared" si="75"/>
        <v>0</v>
      </c>
      <c r="AH282" s="32">
        <f t="shared" si="76"/>
        <v>0</v>
      </c>
      <c r="AI282" s="32">
        <f t="shared" si="76"/>
        <v>0</v>
      </c>
      <c r="AJ282" s="32">
        <f>VLOOKUP(B282, '[3]Q09 Top-up'!$A$6:$B$392, 2, FALSE)</f>
        <v>0</v>
      </c>
      <c r="AK282">
        <f>VLOOKUP(B282, '[3]Q09 Top-up'!$A$6:$C$392, 3, FALSE)</f>
        <v>0</v>
      </c>
      <c r="AN282" s="5">
        <f t="shared" si="66"/>
        <v>0</v>
      </c>
      <c r="AO282" s="5">
        <f t="shared" si="67"/>
        <v>0</v>
      </c>
      <c r="AP282" s="5">
        <f t="shared" si="68"/>
        <v>0</v>
      </c>
      <c r="AQ282" s="5">
        <f t="shared" si="64"/>
        <v>0</v>
      </c>
      <c r="AR282" s="5">
        <f t="shared" si="64"/>
        <v>0</v>
      </c>
      <c r="AS282" s="5">
        <f t="shared" si="64"/>
        <v>0</v>
      </c>
      <c r="AT282" s="5">
        <f t="shared" si="64"/>
        <v>0</v>
      </c>
      <c r="AU282" s="5">
        <f t="shared" si="70"/>
        <v>0</v>
      </c>
      <c r="AV282" s="5">
        <f t="shared" si="69"/>
        <v>0</v>
      </c>
      <c r="AW282" s="5">
        <f t="shared" si="69"/>
        <v>0</v>
      </c>
      <c r="AX282" s="5">
        <f t="shared" si="69"/>
        <v>0</v>
      </c>
      <c r="AY282" s="5">
        <f t="shared" si="69"/>
        <v>0</v>
      </c>
      <c r="AZ282" s="5">
        <f t="shared" si="69"/>
        <v>0</v>
      </c>
      <c r="BA282" s="5">
        <f t="shared" si="71"/>
        <v>0</v>
      </c>
      <c r="BB282" s="5">
        <f t="shared" si="71"/>
        <v>0</v>
      </c>
    </row>
    <row r="283" spans="1:54" hidden="1" x14ac:dyDescent="0.35">
      <c r="A283" s="2" t="s">
        <v>233</v>
      </c>
      <c r="B283" s="1" t="s">
        <v>298</v>
      </c>
      <c r="C283" t="str">
        <f>VLOOKUP(B283, [2]Main!$B$3:$D$376, 2, FALSE)</f>
        <v>Outside of MKCC</v>
      </c>
      <c r="D283" t="s">
        <v>1880</v>
      </c>
      <c r="E283" s="5">
        <v>0</v>
      </c>
      <c r="F283" s="5">
        <v>0</v>
      </c>
      <c r="G283" s="5">
        <v>0</v>
      </c>
      <c r="H283" s="5">
        <v>0</v>
      </c>
      <c r="I283" s="5">
        <v>0</v>
      </c>
      <c r="J283" s="5">
        <v>0</v>
      </c>
      <c r="K283" s="5">
        <v>0</v>
      </c>
      <c r="L283" s="5">
        <v>0</v>
      </c>
      <c r="M283" s="5">
        <v>0</v>
      </c>
      <c r="N283" s="5">
        <v>0</v>
      </c>
      <c r="O283" s="5">
        <v>0</v>
      </c>
      <c r="P283" s="5">
        <v>0</v>
      </c>
      <c r="Q283" s="5">
        <v>0</v>
      </c>
      <c r="R283" s="5">
        <v>0</v>
      </c>
      <c r="S283" s="5">
        <v>0</v>
      </c>
      <c r="U283" s="32">
        <f t="shared" si="65"/>
        <v>0</v>
      </c>
      <c r="V283" s="32">
        <f t="shared" si="73"/>
        <v>0</v>
      </c>
      <c r="W283" s="32">
        <f t="shared" si="73"/>
        <v>0</v>
      </c>
      <c r="X283" s="32">
        <f t="shared" si="73"/>
        <v>0</v>
      </c>
      <c r="Y283" s="32">
        <f t="shared" si="73"/>
        <v>0</v>
      </c>
      <c r="Z283" s="32">
        <f t="shared" si="74"/>
        <v>0</v>
      </c>
      <c r="AA283" s="32">
        <f t="shared" si="74"/>
        <v>0</v>
      </c>
      <c r="AB283" s="32">
        <f t="shared" si="74"/>
        <v>0</v>
      </c>
      <c r="AC283" s="32">
        <f t="shared" si="74"/>
        <v>0</v>
      </c>
      <c r="AD283" s="32">
        <f t="shared" si="75"/>
        <v>0</v>
      </c>
      <c r="AE283" s="32">
        <f t="shared" si="75"/>
        <v>0</v>
      </c>
      <c r="AF283" s="32">
        <f t="shared" si="75"/>
        <v>0</v>
      </c>
      <c r="AG283" s="32">
        <f t="shared" si="75"/>
        <v>0</v>
      </c>
      <c r="AH283" s="32">
        <f t="shared" si="76"/>
        <v>0</v>
      </c>
      <c r="AI283" s="32">
        <f t="shared" si="76"/>
        <v>0</v>
      </c>
      <c r="AJ283" s="32">
        <f>VLOOKUP(B283, '[3]Q09 Top-up'!$A$6:$B$392, 2, FALSE)</f>
        <v>0</v>
      </c>
      <c r="AK283">
        <f>VLOOKUP(B283, '[3]Q09 Top-up'!$A$6:$C$392, 3, FALSE)</f>
        <v>0</v>
      </c>
      <c r="AN283" s="5">
        <f t="shared" si="66"/>
        <v>0</v>
      </c>
      <c r="AO283" s="5">
        <f t="shared" si="67"/>
        <v>0</v>
      </c>
      <c r="AP283" s="5">
        <f t="shared" si="68"/>
        <v>0</v>
      </c>
      <c r="AQ283" s="5">
        <f t="shared" si="64"/>
        <v>0</v>
      </c>
      <c r="AR283" s="5">
        <f t="shared" si="64"/>
        <v>0</v>
      </c>
      <c r="AS283" s="5">
        <f t="shared" si="64"/>
        <v>0</v>
      </c>
      <c r="AT283" s="5">
        <f t="shared" si="64"/>
        <v>0</v>
      </c>
      <c r="AU283" s="5">
        <f t="shared" si="70"/>
        <v>0</v>
      </c>
      <c r="AV283" s="5">
        <f t="shared" si="69"/>
        <v>0</v>
      </c>
      <c r="AW283" s="5">
        <f t="shared" si="69"/>
        <v>0</v>
      </c>
      <c r="AX283" s="5">
        <f t="shared" si="69"/>
        <v>0</v>
      </c>
      <c r="AY283" s="5">
        <f t="shared" si="69"/>
        <v>0</v>
      </c>
      <c r="AZ283" s="5">
        <f t="shared" si="69"/>
        <v>0</v>
      </c>
      <c r="BA283" s="5">
        <f t="shared" si="71"/>
        <v>0</v>
      </c>
      <c r="BB283" s="5">
        <f t="shared" si="71"/>
        <v>0</v>
      </c>
    </row>
    <row r="284" spans="1:54" hidden="1" x14ac:dyDescent="0.35">
      <c r="A284" s="2" t="s">
        <v>233</v>
      </c>
      <c r="B284" s="1" t="s">
        <v>299</v>
      </c>
      <c r="C284" t="str">
        <f>VLOOKUP(B284, [2]Main!$B$3:$D$376, 2, FALSE)</f>
        <v>Outside of MKCC</v>
      </c>
      <c r="D284" t="s">
        <v>1880</v>
      </c>
      <c r="E284" s="5">
        <v>0</v>
      </c>
      <c r="F284" s="5">
        <v>0</v>
      </c>
      <c r="G284" s="5">
        <v>0</v>
      </c>
      <c r="H284" s="5">
        <v>0</v>
      </c>
      <c r="I284" s="5">
        <v>0</v>
      </c>
      <c r="J284" s="5">
        <v>0</v>
      </c>
      <c r="K284" s="5">
        <v>0</v>
      </c>
      <c r="L284" s="5">
        <v>0</v>
      </c>
      <c r="M284" s="5">
        <v>0</v>
      </c>
      <c r="N284" s="5">
        <v>0</v>
      </c>
      <c r="O284" s="5">
        <v>0</v>
      </c>
      <c r="P284" s="5">
        <v>0</v>
      </c>
      <c r="Q284" s="5">
        <v>0</v>
      </c>
      <c r="R284" s="5">
        <v>0</v>
      </c>
      <c r="S284" s="5">
        <v>0</v>
      </c>
      <c r="U284" s="32">
        <f t="shared" si="65"/>
        <v>0</v>
      </c>
      <c r="V284" s="32">
        <f t="shared" si="73"/>
        <v>0</v>
      </c>
      <c r="W284" s="32">
        <f t="shared" si="73"/>
        <v>0</v>
      </c>
      <c r="X284" s="32">
        <f t="shared" si="73"/>
        <v>0</v>
      </c>
      <c r="Y284" s="32">
        <f t="shared" si="73"/>
        <v>0</v>
      </c>
      <c r="Z284" s="32">
        <f t="shared" si="74"/>
        <v>0</v>
      </c>
      <c r="AA284" s="32">
        <f t="shared" si="74"/>
        <v>0</v>
      </c>
      <c r="AB284" s="32">
        <f t="shared" si="74"/>
        <v>0</v>
      </c>
      <c r="AC284" s="32">
        <f t="shared" si="74"/>
        <v>0</v>
      </c>
      <c r="AD284" s="32">
        <f t="shared" si="75"/>
        <v>0</v>
      </c>
      <c r="AE284" s="32">
        <f t="shared" si="75"/>
        <v>0</v>
      </c>
      <c r="AF284" s="32">
        <f t="shared" si="75"/>
        <v>0</v>
      </c>
      <c r="AG284" s="32">
        <f t="shared" si="75"/>
        <v>0</v>
      </c>
      <c r="AH284" s="32">
        <f t="shared" si="76"/>
        <v>0</v>
      </c>
      <c r="AI284" s="32">
        <f t="shared" si="76"/>
        <v>0</v>
      </c>
      <c r="AJ284" s="32">
        <f>VLOOKUP(B284, '[3]Q09 Top-up'!$A$6:$B$392, 2, FALSE)</f>
        <v>0</v>
      </c>
      <c r="AK284">
        <f>VLOOKUP(B284, '[3]Q09 Top-up'!$A$6:$C$392, 3, FALSE)</f>
        <v>0</v>
      </c>
      <c r="AN284" s="5">
        <f t="shared" si="66"/>
        <v>0</v>
      </c>
      <c r="AO284" s="5">
        <f t="shared" si="67"/>
        <v>0</v>
      </c>
      <c r="AP284" s="5">
        <f t="shared" si="68"/>
        <v>0</v>
      </c>
      <c r="AQ284" s="5">
        <f t="shared" si="64"/>
        <v>0</v>
      </c>
      <c r="AR284" s="5">
        <f t="shared" si="64"/>
        <v>0</v>
      </c>
      <c r="AS284" s="5">
        <f t="shared" si="64"/>
        <v>0</v>
      </c>
      <c r="AT284" s="5">
        <f t="shared" si="64"/>
        <v>0</v>
      </c>
      <c r="AU284" s="5">
        <f t="shared" si="70"/>
        <v>0</v>
      </c>
      <c r="AV284" s="5">
        <f t="shared" si="69"/>
        <v>0</v>
      </c>
      <c r="AW284" s="5">
        <f t="shared" si="69"/>
        <v>0</v>
      </c>
      <c r="AX284" s="5">
        <f t="shared" si="69"/>
        <v>0</v>
      </c>
      <c r="AY284" s="5">
        <f t="shared" si="69"/>
        <v>0</v>
      </c>
      <c r="AZ284" s="5">
        <f t="shared" si="69"/>
        <v>0</v>
      </c>
      <c r="BA284" s="5">
        <f t="shared" si="71"/>
        <v>0</v>
      </c>
      <c r="BB284" s="5">
        <f t="shared" si="71"/>
        <v>0</v>
      </c>
    </row>
    <row r="285" spans="1:54" hidden="1" x14ac:dyDescent="0.35">
      <c r="A285" s="2" t="s">
        <v>233</v>
      </c>
      <c r="B285" s="1" t="s">
        <v>300</v>
      </c>
      <c r="C285" t="str">
        <f>VLOOKUP(B285, [2]Main!$B$3:$D$376, 2, FALSE)</f>
        <v>Outside of MKCC</v>
      </c>
      <c r="D285" t="s">
        <v>1880</v>
      </c>
      <c r="E285" s="5">
        <v>0</v>
      </c>
      <c r="F285" s="5">
        <v>0</v>
      </c>
      <c r="G285" s="5">
        <v>0</v>
      </c>
      <c r="H285" s="5">
        <v>0</v>
      </c>
      <c r="I285" s="5">
        <v>0</v>
      </c>
      <c r="J285" s="5">
        <v>0</v>
      </c>
      <c r="K285" s="5">
        <v>0</v>
      </c>
      <c r="L285" s="5">
        <v>0</v>
      </c>
      <c r="M285" s="5">
        <v>0</v>
      </c>
      <c r="N285" s="5">
        <v>0</v>
      </c>
      <c r="O285" s="5">
        <v>0</v>
      </c>
      <c r="P285" s="5">
        <v>0</v>
      </c>
      <c r="Q285" s="5">
        <v>0</v>
      </c>
      <c r="R285" s="5">
        <v>0</v>
      </c>
      <c r="S285" s="5">
        <v>0</v>
      </c>
      <c r="U285" s="32">
        <f t="shared" si="65"/>
        <v>0</v>
      </c>
      <c r="V285" s="32">
        <f t="shared" si="73"/>
        <v>0</v>
      </c>
      <c r="W285" s="32">
        <f t="shared" si="73"/>
        <v>0</v>
      </c>
      <c r="X285" s="32">
        <f t="shared" si="73"/>
        <v>0</v>
      </c>
      <c r="Y285" s="32">
        <f t="shared" si="73"/>
        <v>0</v>
      </c>
      <c r="Z285" s="32">
        <f t="shared" si="74"/>
        <v>0</v>
      </c>
      <c r="AA285" s="32">
        <f t="shared" si="74"/>
        <v>0</v>
      </c>
      <c r="AB285" s="32">
        <f t="shared" si="74"/>
        <v>0</v>
      </c>
      <c r="AC285" s="32">
        <f t="shared" si="74"/>
        <v>0</v>
      </c>
      <c r="AD285" s="32">
        <f t="shared" si="75"/>
        <v>0</v>
      </c>
      <c r="AE285" s="32">
        <f t="shared" si="75"/>
        <v>0</v>
      </c>
      <c r="AF285" s="32">
        <f t="shared" si="75"/>
        <v>0</v>
      </c>
      <c r="AG285" s="32">
        <f t="shared" si="75"/>
        <v>0</v>
      </c>
      <c r="AH285" s="32">
        <f t="shared" si="76"/>
        <v>0</v>
      </c>
      <c r="AI285" s="32">
        <f t="shared" si="76"/>
        <v>0</v>
      </c>
      <c r="AJ285" s="32">
        <f>VLOOKUP(B285, '[3]Q09 Top-up'!$A$6:$B$392, 2, FALSE)</f>
        <v>0</v>
      </c>
      <c r="AK285">
        <f>VLOOKUP(B285, '[3]Q09 Top-up'!$A$6:$C$392, 3, FALSE)</f>
        <v>0</v>
      </c>
      <c r="AN285" s="5">
        <f t="shared" si="66"/>
        <v>0</v>
      </c>
      <c r="AO285" s="5">
        <f t="shared" si="67"/>
        <v>0</v>
      </c>
      <c r="AP285" s="5">
        <f t="shared" si="68"/>
        <v>0</v>
      </c>
      <c r="AQ285" s="5">
        <f t="shared" si="64"/>
        <v>0</v>
      </c>
      <c r="AR285" s="5">
        <f t="shared" si="64"/>
        <v>0</v>
      </c>
      <c r="AS285" s="5">
        <f t="shared" si="64"/>
        <v>0</v>
      </c>
      <c r="AT285" s="5">
        <f t="shared" si="64"/>
        <v>0</v>
      </c>
      <c r="AU285" s="5">
        <f t="shared" si="70"/>
        <v>0</v>
      </c>
      <c r="AV285" s="5">
        <f t="shared" si="69"/>
        <v>0</v>
      </c>
      <c r="AW285" s="5">
        <f t="shared" si="69"/>
        <v>0</v>
      </c>
      <c r="AX285" s="5">
        <f t="shared" si="69"/>
        <v>0</v>
      </c>
      <c r="AY285" s="5">
        <f t="shared" si="69"/>
        <v>0</v>
      </c>
      <c r="AZ285" s="5">
        <f t="shared" si="69"/>
        <v>0</v>
      </c>
      <c r="BA285" s="5">
        <f t="shared" si="71"/>
        <v>0</v>
      </c>
      <c r="BB285" s="5">
        <f t="shared" si="71"/>
        <v>0</v>
      </c>
    </row>
    <row r="286" spans="1:54" hidden="1" x14ac:dyDescent="0.35">
      <c r="A286" s="2" t="s">
        <v>233</v>
      </c>
      <c r="B286" s="1" t="s">
        <v>301</v>
      </c>
      <c r="C286" t="str">
        <f>VLOOKUP(B286, [2]Main!$B$3:$D$376, 2, FALSE)</f>
        <v>Outside of MKCC</v>
      </c>
      <c r="D286" t="s">
        <v>1880</v>
      </c>
      <c r="E286" s="5">
        <v>0</v>
      </c>
      <c r="F286" s="5">
        <v>0</v>
      </c>
      <c r="G286" s="5">
        <v>0</v>
      </c>
      <c r="H286" s="5">
        <v>0</v>
      </c>
      <c r="I286" s="5">
        <v>0</v>
      </c>
      <c r="J286" s="5">
        <v>0</v>
      </c>
      <c r="K286" s="5">
        <v>0</v>
      </c>
      <c r="L286" s="5">
        <v>0</v>
      </c>
      <c r="M286" s="5">
        <v>0</v>
      </c>
      <c r="N286" s="5">
        <v>0</v>
      </c>
      <c r="O286" s="5">
        <v>0</v>
      </c>
      <c r="P286" s="5">
        <v>0</v>
      </c>
      <c r="Q286" s="5">
        <v>0</v>
      </c>
      <c r="R286" s="5">
        <v>0</v>
      </c>
      <c r="S286" s="5">
        <v>0</v>
      </c>
      <c r="U286" s="32">
        <f t="shared" si="65"/>
        <v>0</v>
      </c>
      <c r="V286" s="32">
        <f t="shared" si="73"/>
        <v>0</v>
      </c>
      <c r="W286" s="32">
        <f t="shared" si="73"/>
        <v>0</v>
      </c>
      <c r="X286" s="32">
        <f t="shared" si="73"/>
        <v>0</v>
      </c>
      <c r="Y286" s="32">
        <f t="shared" si="73"/>
        <v>0</v>
      </c>
      <c r="Z286" s="32">
        <f t="shared" si="74"/>
        <v>0</v>
      </c>
      <c r="AA286" s="32">
        <f t="shared" si="74"/>
        <v>0</v>
      </c>
      <c r="AB286" s="32">
        <f t="shared" si="74"/>
        <v>0</v>
      </c>
      <c r="AC286" s="32">
        <f t="shared" si="74"/>
        <v>0</v>
      </c>
      <c r="AD286" s="32">
        <f t="shared" si="75"/>
        <v>0</v>
      </c>
      <c r="AE286" s="32">
        <f t="shared" si="75"/>
        <v>0</v>
      </c>
      <c r="AF286" s="32">
        <f t="shared" si="75"/>
        <v>0</v>
      </c>
      <c r="AG286" s="32">
        <f t="shared" si="75"/>
        <v>0</v>
      </c>
      <c r="AH286" s="32">
        <f t="shared" si="76"/>
        <v>0</v>
      </c>
      <c r="AI286" s="32">
        <f t="shared" si="76"/>
        <v>0</v>
      </c>
      <c r="AJ286" s="32">
        <f>VLOOKUP(B286, '[3]Q09 Top-up'!$A$6:$B$392, 2, FALSE)</f>
        <v>0</v>
      </c>
      <c r="AK286">
        <f>VLOOKUP(B286, '[3]Q09 Top-up'!$A$6:$C$392, 3, FALSE)</f>
        <v>0</v>
      </c>
      <c r="AN286" s="5">
        <f t="shared" si="66"/>
        <v>0</v>
      </c>
      <c r="AO286" s="5">
        <f t="shared" si="67"/>
        <v>0</v>
      </c>
      <c r="AP286" s="5">
        <f t="shared" si="68"/>
        <v>0</v>
      </c>
      <c r="AQ286" s="5">
        <f t="shared" si="64"/>
        <v>0</v>
      </c>
      <c r="AR286" s="5">
        <f t="shared" si="64"/>
        <v>0</v>
      </c>
      <c r="AS286" s="5">
        <f t="shared" si="64"/>
        <v>0</v>
      </c>
      <c r="AT286" s="5">
        <f t="shared" si="64"/>
        <v>0</v>
      </c>
      <c r="AU286" s="5">
        <f t="shared" si="70"/>
        <v>0</v>
      </c>
      <c r="AV286" s="5">
        <f t="shared" si="69"/>
        <v>0</v>
      </c>
      <c r="AW286" s="5">
        <f t="shared" si="69"/>
        <v>0</v>
      </c>
      <c r="AX286" s="5">
        <f t="shared" si="69"/>
        <v>0</v>
      </c>
      <c r="AY286" s="5">
        <f t="shared" si="69"/>
        <v>0</v>
      </c>
      <c r="AZ286" s="5">
        <f t="shared" si="69"/>
        <v>0</v>
      </c>
      <c r="BA286" s="5">
        <f t="shared" si="71"/>
        <v>0</v>
      </c>
      <c r="BB286" s="5">
        <f t="shared" si="71"/>
        <v>0</v>
      </c>
    </row>
    <row r="287" spans="1:54" hidden="1" x14ac:dyDescent="0.35">
      <c r="A287" s="2" t="s">
        <v>233</v>
      </c>
      <c r="B287" s="1" t="s">
        <v>302</v>
      </c>
      <c r="C287" t="str">
        <f>VLOOKUP(B287, [2]Main!$B$3:$D$376, 2, FALSE)</f>
        <v>Outside of MKCC</v>
      </c>
      <c r="D287" t="str">
        <f>VLOOKUP(B287, [2]Main!$B$3:$D$376, 3, FALSE)</f>
        <v>Bedford</v>
      </c>
      <c r="E287" s="5">
        <v>0</v>
      </c>
      <c r="F287" s="5">
        <v>0</v>
      </c>
      <c r="G287" s="5">
        <v>0</v>
      </c>
      <c r="H287" s="5">
        <v>0</v>
      </c>
      <c r="I287" s="5">
        <v>0</v>
      </c>
      <c r="J287" s="5">
        <v>0</v>
      </c>
      <c r="K287" s="5">
        <v>0</v>
      </c>
      <c r="L287" s="5">
        <v>0</v>
      </c>
      <c r="M287" s="5">
        <v>0</v>
      </c>
      <c r="N287" s="5">
        <v>0</v>
      </c>
      <c r="O287" s="5">
        <v>0</v>
      </c>
      <c r="P287" s="5">
        <v>0</v>
      </c>
      <c r="Q287" s="5">
        <v>0</v>
      </c>
      <c r="R287" s="5">
        <v>0</v>
      </c>
      <c r="S287" s="5">
        <v>0</v>
      </c>
      <c r="U287" s="32">
        <f t="shared" si="65"/>
        <v>0</v>
      </c>
      <c r="V287" s="32">
        <f t="shared" si="73"/>
        <v>0</v>
      </c>
      <c r="W287" s="32">
        <f t="shared" si="73"/>
        <v>0</v>
      </c>
      <c r="X287" s="32">
        <f t="shared" si="73"/>
        <v>0</v>
      </c>
      <c r="Y287" s="32">
        <f t="shared" si="73"/>
        <v>0</v>
      </c>
      <c r="Z287" s="32">
        <f t="shared" si="74"/>
        <v>0</v>
      </c>
      <c r="AA287" s="32">
        <f t="shared" si="74"/>
        <v>0</v>
      </c>
      <c r="AB287" s="32">
        <f t="shared" si="74"/>
        <v>0</v>
      </c>
      <c r="AC287" s="32">
        <f t="shared" si="74"/>
        <v>0</v>
      </c>
      <c r="AD287" s="32">
        <f t="shared" si="75"/>
        <v>0</v>
      </c>
      <c r="AE287" s="32">
        <f t="shared" si="75"/>
        <v>0</v>
      </c>
      <c r="AF287" s="32">
        <f t="shared" si="75"/>
        <v>0</v>
      </c>
      <c r="AG287" s="32">
        <f t="shared" si="75"/>
        <v>0</v>
      </c>
      <c r="AH287" s="32">
        <f t="shared" si="76"/>
        <v>0</v>
      </c>
      <c r="AI287" s="32">
        <f t="shared" si="76"/>
        <v>0</v>
      </c>
      <c r="AJ287" s="32">
        <f>VLOOKUP(B287, '[3]Q09 Top-up'!$A$6:$B$392, 2, FALSE)</f>
        <v>0</v>
      </c>
      <c r="AK287">
        <f>VLOOKUP(B287, '[3]Q09 Top-up'!$A$6:$C$392, 3, FALSE)</f>
        <v>0</v>
      </c>
      <c r="AN287" s="5">
        <f t="shared" si="66"/>
        <v>0</v>
      </c>
      <c r="AO287" s="5">
        <f t="shared" si="67"/>
        <v>0</v>
      </c>
      <c r="AP287" s="5">
        <f t="shared" si="68"/>
        <v>0</v>
      </c>
      <c r="AQ287" s="5">
        <f t="shared" si="64"/>
        <v>0</v>
      </c>
      <c r="AR287" s="5">
        <f t="shared" si="64"/>
        <v>0</v>
      </c>
      <c r="AS287" s="5">
        <f t="shared" si="64"/>
        <v>0</v>
      </c>
      <c r="AT287" s="5">
        <f t="shared" si="64"/>
        <v>0</v>
      </c>
      <c r="AU287" s="5">
        <f t="shared" si="70"/>
        <v>0</v>
      </c>
      <c r="AV287" s="5">
        <f t="shared" si="69"/>
        <v>0</v>
      </c>
      <c r="AW287" s="5">
        <f t="shared" si="69"/>
        <v>0</v>
      </c>
      <c r="AX287" s="5">
        <f t="shared" si="69"/>
        <v>0</v>
      </c>
      <c r="AY287" s="5">
        <f t="shared" si="69"/>
        <v>0</v>
      </c>
      <c r="AZ287" s="5">
        <f t="shared" ref="AZ287:AZ318" si="77">AG287/AG$383</f>
        <v>0</v>
      </c>
      <c r="BA287" s="5">
        <f t="shared" si="71"/>
        <v>0</v>
      </c>
      <c r="BB287" s="5">
        <f t="shared" si="71"/>
        <v>0</v>
      </c>
    </row>
    <row r="288" spans="1:54" hidden="1" x14ac:dyDescent="0.35">
      <c r="A288" s="2" t="s">
        <v>233</v>
      </c>
      <c r="B288" s="1" t="s">
        <v>303</v>
      </c>
      <c r="C288" t="str">
        <f>VLOOKUP(B288, [2]Main!$B$3:$D$376, 2, FALSE)</f>
        <v>Outside of MKCC</v>
      </c>
      <c r="D288" t="s">
        <v>1880</v>
      </c>
      <c r="E288" s="5">
        <v>0</v>
      </c>
      <c r="F288" s="5">
        <v>0</v>
      </c>
      <c r="G288" s="5">
        <v>0</v>
      </c>
      <c r="H288" s="5">
        <v>0</v>
      </c>
      <c r="I288" s="5">
        <v>0</v>
      </c>
      <c r="J288" s="5">
        <v>0</v>
      </c>
      <c r="K288" s="5">
        <v>0</v>
      </c>
      <c r="L288" s="5">
        <v>0</v>
      </c>
      <c r="M288" s="5">
        <v>0</v>
      </c>
      <c r="N288" s="5">
        <v>0</v>
      </c>
      <c r="O288" s="5">
        <v>0</v>
      </c>
      <c r="P288" s="5">
        <v>0</v>
      </c>
      <c r="Q288" s="5">
        <v>0</v>
      </c>
      <c r="R288" s="5">
        <v>0</v>
      </c>
      <c r="S288" s="5">
        <v>0</v>
      </c>
      <c r="U288" s="32">
        <f t="shared" si="65"/>
        <v>0</v>
      </c>
      <c r="V288" s="32">
        <f t="shared" si="73"/>
        <v>0</v>
      </c>
      <c r="W288" s="32">
        <f t="shared" si="73"/>
        <v>0</v>
      </c>
      <c r="X288" s="32">
        <f t="shared" si="73"/>
        <v>0</v>
      </c>
      <c r="Y288" s="32">
        <f t="shared" si="73"/>
        <v>0</v>
      </c>
      <c r="Z288" s="32">
        <f t="shared" si="74"/>
        <v>0</v>
      </c>
      <c r="AA288" s="32">
        <f t="shared" si="74"/>
        <v>0</v>
      </c>
      <c r="AB288" s="32">
        <f t="shared" si="74"/>
        <v>0</v>
      </c>
      <c r="AC288" s="32">
        <f t="shared" si="74"/>
        <v>0</v>
      </c>
      <c r="AD288" s="32">
        <f t="shared" si="75"/>
        <v>0</v>
      </c>
      <c r="AE288" s="32">
        <f t="shared" si="75"/>
        <v>0</v>
      </c>
      <c r="AF288" s="32">
        <f t="shared" si="75"/>
        <v>0</v>
      </c>
      <c r="AG288" s="32">
        <f t="shared" si="75"/>
        <v>0</v>
      </c>
      <c r="AH288" s="32">
        <f t="shared" si="76"/>
        <v>0</v>
      </c>
      <c r="AI288" s="32">
        <f t="shared" si="76"/>
        <v>0</v>
      </c>
      <c r="AJ288" s="32">
        <f>VLOOKUP(B288, '[3]Q09 Top-up'!$A$6:$B$392, 2, FALSE)</f>
        <v>0</v>
      </c>
      <c r="AK288">
        <f>VLOOKUP(B288, '[3]Q09 Top-up'!$A$6:$C$392, 3, FALSE)</f>
        <v>0</v>
      </c>
      <c r="AN288" s="5">
        <f t="shared" si="66"/>
        <v>0</v>
      </c>
      <c r="AO288" s="5">
        <f t="shared" si="67"/>
        <v>0</v>
      </c>
      <c r="AP288" s="5">
        <f t="shared" si="68"/>
        <v>0</v>
      </c>
      <c r="AQ288" s="5">
        <f t="shared" si="64"/>
        <v>0</v>
      </c>
      <c r="AR288" s="5">
        <f t="shared" si="64"/>
        <v>0</v>
      </c>
      <c r="AS288" s="5">
        <f t="shared" si="64"/>
        <v>0</v>
      </c>
      <c r="AT288" s="5">
        <f t="shared" si="64"/>
        <v>0</v>
      </c>
      <c r="AU288" s="5">
        <f t="shared" si="70"/>
        <v>0</v>
      </c>
      <c r="AV288" s="5">
        <f t="shared" si="69"/>
        <v>0</v>
      </c>
      <c r="AW288" s="5">
        <f t="shared" si="69"/>
        <v>0</v>
      </c>
      <c r="AX288" s="5">
        <f t="shared" si="69"/>
        <v>0</v>
      </c>
      <c r="AY288" s="5">
        <f t="shared" si="69"/>
        <v>0</v>
      </c>
      <c r="AZ288" s="5">
        <f t="shared" si="77"/>
        <v>0</v>
      </c>
      <c r="BA288" s="5">
        <f t="shared" si="71"/>
        <v>0</v>
      </c>
      <c r="BB288" s="5">
        <f t="shared" si="71"/>
        <v>0</v>
      </c>
    </row>
    <row r="289" spans="1:54" hidden="1" x14ac:dyDescent="0.35">
      <c r="A289" s="2" t="s">
        <v>233</v>
      </c>
      <c r="B289" s="1" t="s">
        <v>304</v>
      </c>
      <c r="C289" t="str">
        <f>VLOOKUP(B289, [2]Main!$B$3:$D$376, 2, FALSE)</f>
        <v>Outside of MKCC</v>
      </c>
      <c r="D289" t="str">
        <f>VLOOKUP(B289, [2]Main!$B$3:$D$376, 3, FALSE)</f>
        <v>Northampton</v>
      </c>
      <c r="E289" s="5">
        <v>0</v>
      </c>
      <c r="F289" s="5">
        <v>0</v>
      </c>
      <c r="G289" s="5">
        <v>0</v>
      </c>
      <c r="H289" s="5">
        <v>0</v>
      </c>
      <c r="I289" s="5">
        <v>0</v>
      </c>
      <c r="J289" s="5">
        <v>0</v>
      </c>
      <c r="K289" s="5">
        <v>0</v>
      </c>
      <c r="L289" s="5">
        <v>0</v>
      </c>
      <c r="M289" s="5">
        <v>0</v>
      </c>
      <c r="N289" s="5">
        <v>0</v>
      </c>
      <c r="O289" s="5">
        <v>0</v>
      </c>
      <c r="P289" s="5">
        <v>0</v>
      </c>
      <c r="Q289" s="5">
        <v>0</v>
      </c>
      <c r="R289" s="5">
        <v>0</v>
      </c>
      <c r="S289" s="5">
        <v>0</v>
      </c>
      <c r="U289" s="32">
        <f t="shared" si="65"/>
        <v>0</v>
      </c>
      <c r="V289" s="32">
        <f t="shared" si="73"/>
        <v>0</v>
      </c>
      <c r="W289" s="32">
        <f t="shared" si="73"/>
        <v>0</v>
      </c>
      <c r="X289" s="32">
        <f t="shared" si="73"/>
        <v>0</v>
      </c>
      <c r="Y289" s="32">
        <f t="shared" si="73"/>
        <v>0</v>
      </c>
      <c r="Z289" s="32">
        <f t="shared" si="74"/>
        <v>0</v>
      </c>
      <c r="AA289" s="32">
        <f t="shared" si="74"/>
        <v>0</v>
      </c>
      <c r="AB289" s="32">
        <f t="shared" si="74"/>
        <v>0</v>
      </c>
      <c r="AC289" s="32">
        <f t="shared" si="74"/>
        <v>0</v>
      </c>
      <c r="AD289" s="32">
        <f t="shared" si="75"/>
        <v>0</v>
      </c>
      <c r="AE289" s="32">
        <f t="shared" si="75"/>
        <v>0</v>
      </c>
      <c r="AF289" s="32">
        <f t="shared" si="75"/>
        <v>0</v>
      </c>
      <c r="AG289" s="32">
        <f t="shared" si="75"/>
        <v>0</v>
      </c>
      <c r="AH289" s="32">
        <f t="shared" si="76"/>
        <v>0</v>
      </c>
      <c r="AI289" s="32">
        <f t="shared" si="76"/>
        <v>0</v>
      </c>
      <c r="AJ289" s="32">
        <f>VLOOKUP(B289, '[3]Q09 Top-up'!$A$6:$B$392, 2, FALSE)</f>
        <v>0</v>
      </c>
      <c r="AK289">
        <f>VLOOKUP(B289, '[3]Q09 Top-up'!$A$6:$C$392, 3, FALSE)</f>
        <v>0</v>
      </c>
      <c r="AN289" s="5">
        <f t="shared" si="66"/>
        <v>0</v>
      </c>
      <c r="AO289" s="5">
        <f t="shared" si="67"/>
        <v>0</v>
      </c>
      <c r="AP289" s="5">
        <f t="shared" si="68"/>
        <v>0</v>
      </c>
      <c r="AQ289" s="5">
        <f t="shared" si="64"/>
        <v>0</v>
      </c>
      <c r="AR289" s="5">
        <f t="shared" si="64"/>
        <v>0</v>
      </c>
      <c r="AS289" s="5">
        <f t="shared" si="64"/>
        <v>0</v>
      </c>
      <c r="AT289" s="5">
        <f t="shared" si="64"/>
        <v>0</v>
      </c>
      <c r="AU289" s="5">
        <f t="shared" si="70"/>
        <v>0</v>
      </c>
      <c r="AV289" s="5">
        <f t="shared" si="69"/>
        <v>0</v>
      </c>
      <c r="AW289" s="5">
        <f t="shared" si="69"/>
        <v>0</v>
      </c>
      <c r="AX289" s="5">
        <f t="shared" si="69"/>
        <v>0</v>
      </c>
      <c r="AY289" s="5">
        <f t="shared" si="69"/>
        <v>0</v>
      </c>
      <c r="AZ289" s="5">
        <f t="shared" si="77"/>
        <v>0</v>
      </c>
      <c r="BA289" s="5">
        <f t="shared" si="71"/>
        <v>0</v>
      </c>
      <c r="BB289" s="5">
        <f t="shared" si="71"/>
        <v>0</v>
      </c>
    </row>
    <row r="290" spans="1:54" hidden="1" x14ac:dyDescent="0.35">
      <c r="A290" s="2" t="s">
        <v>233</v>
      </c>
      <c r="B290" s="1" t="s">
        <v>305</v>
      </c>
      <c r="C290" t="str">
        <f>VLOOKUP(B290, [2]Main!$B$3:$D$376, 2, FALSE)</f>
        <v>Outside of MKCC</v>
      </c>
      <c r="D290" t="str">
        <f>VLOOKUP(B290, [2]Main!$B$3:$D$376, 3, FALSE)</f>
        <v xml:space="preserve">Dunstable </v>
      </c>
      <c r="E290" s="5">
        <v>0</v>
      </c>
      <c r="F290" s="5">
        <v>0</v>
      </c>
      <c r="G290" s="5">
        <v>0</v>
      </c>
      <c r="H290" s="5">
        <v>0</v>
      </c>
      <c r="I290" s="5">
        <v>0</v>
      </c>
      <c r="J290" s="5">
        <v>0</v>
      </c>
      <c r="K290" s="5">
        <v>0</v>
      </c>
      <c r="L290" s="5">
        <v>0</v>
      </c>
      <c r="M290" s="5">
        <v>0</v>
      </c>
      <c r="N290" s="5">
        <v>0</v>
      </c>
      <c r="O290" s="5">
        <v>0</v>
      </c>
      <c r="P290" s="5">
        <v>0</v>
      </c>
      <c r="Q290" s="5">
        <v>0</v>
      </c>
      <c r="R290" s="5">
        <v>0</v>
      </c>
      <c r="S290" s="5">
        <v>0</v>
      </c>
      <c r="U290" s="32">
        <f t="shared" si="65"/>
        <v>0</v>
      </c>
      <c r="V290" s="32">
        <f t="shared" si="73"/>
        <v>0</v>
      </c>
      <c r="W290" s="32">
        <f t="shared" si="73"/>
        <v>0</v>
      </c>
      <c r="X290" s="32">
        <f t="shared" si="73"/>
        <v>0</v>
      </c>
      <c r="Y290" s="32">
        <f t="shared" si="73"/>
        <v>0</v>
      </c>
      <c r="Z290" s="32">
        <f t="shared" si="74"/>
        <v>0</v>
      </c>
      <c r="AA290" s="32">
        <f t="shared" si="74"/>
        <v>0</v>
      </c>
      <c r="AB290" s="32">
        <f t="shared" si="74"/>
        <v>0</v>
      </c>
      <c r="AC290" s="32">
        <f t="shared" si="74"/>
        <v>0</v>
      </c>
      <c r="AD290" s="32">
        <f t="shared" si="75"/>
        <v>0</v>
      </c>
      <c r="AE290" s="32">
        <f t="shared" si="75"/>
        <v>0</v>
      </c>
      <c r="AF290" s="32">
        <f t="shared" si="75"/>
        <v>0</v>
      </c>
      <c r="AG290" s="32">
        <f t="shared" si="75"/>
        <v>0</v>
      </c>
      <c r="AH290" s="32">
        <f t="shared" si="76"/>
        <v>0</v>
      </c>
      <c r="AI290" s="32">
        <f t="shared" si="76"/>
        <v>0</v>
      </c>
      <c r="AJ290" s="32">
        <f>VLOOKUP(B290, '[3]Q09 Top-up'!$A$6:$B$392, 2, FALSE)</f>
        <v>0</v>
      </c>
      <c r="AK290">
        <f>VLOOKUP(B290, '[3]Q09 Top-up'!$A$6:$C$392, 3, FALSE)</f>
        <v>0</v>
      </c>
      <c r="AN290" s="5">
        <f t="shared" si="66"/>
        <v>0</v>
      </c>
      <c r="AO290" s="5">
        <f t="shared" si="67"/>
        <v>0</v>
      </c>
      <c r="AP290" s="5">
        <f t="shared" si="68"/>
        <v>0</v>
      </c>
      <c r="AQ290" s="5">
        <f t="shared" si="64"/>
        <v>0</v>
      </c>
      <c r="AR290" s="5">
        <f t="shared" si="64"/>
        <v>0</v>
      </c>
      <c r="AS290" s="5">
        <f t="shared" si="64"/>
        <v>0</v>
      </c>
      <c r="AT290" s="5">
        <f t="shared" si="64"/>
        <v>0</v>
      </c>
      <c r="AU290" s="5">
        <f t="shared" si="70"/>
        <v>0</v>
      </c>
      <c r="AV290" s="5">
        <f t="shared" si="69"/>
        <v>0</v>
      </c>
      <c r="AW290" s="5">
        <f t="shared" si="69"/>
        <v>0</v>
      </c>
      <c r="AX290" s="5">
        <f t="shared" si="69"/>
        <v>0</v>
      </c>
      <c r="AY290" s="5">
        <f t="shared" si="69"/>
        <v>0</v>
      </c>
      <c r="AZ290" s="5">
        <f t="shared" si="77"/>
        <v>0</v>
      </c>
      <c r="BA290" s="5">
        <f t="shared" si="71"/>
        <v>0</v>
      </c>
      <c r="BB290" s="5">
        <f t="shared" si="71"/>
        <v>0</v>
      </c>
    </row>
    <row r="291" spans="1:54" hidden="1" x14ac:dyDescent="0.35">
      <c r="A291" s="2" t="s">
        <v>233</v>
      </c>
      <c r="B291" s="1" t="s">
        <v>306</v>
      </c>
      <c r="C291" t="str">
        <f>VLOOKUP(B291, [2]Main!$B$3:$D$376, 2, FALSE)</f>
        <v>Outside of MKCC</v>
      </c>
      <c r="D291" t="s">
        <v>1880</v>
      </c>
      <c r="E291" s="5">
        <v>0</v>
      </c>
      <c r="F291" s="5">
        <v>0</v>
      </c>
      <c r="G291" s="5">
        <v>0</v>
      </c>
      <c r="H291" s="5">
        <v>0</v>
      </c>
      <c r="I291" s="5">
        <v>0</v>
      </c>
      <c r="J291" s="5">
        <v>0</v>
      </c>
      <c r="K291" s="5">
        <v>0</v>
      </c>
      <c r="L291" s="5">
        <v>0</v>
      </c>
      <c r="M291" s="5">
        <v>0</v>
      </c>
      <c r="N291" s="5">
        <v>0</v>
      </c>
      <c r="O291" s="5">
        <v>0</v>
      </c>
      <c r="P291" s="5">
        <v>0</v>
      </c>
      <c r="Q291" s="5">
        <v>0</v>
      </c>
      <c r="R291" s="5">
        <v>0</v>
      </c>
      <c r="S291" s="5">
        <v>0</v>
      </c>
      <c r="U291" s="32">
        <f t="shared" si="65"/>
        <v>0</v>
      </c>
      <c r="V291" s="32">
        <f t="shared" si="73"/>
        <v>0</v>
      </c>
      <c r="W291" s="32">
        <f t="shared" si="73"/>
        <v>0</v>
      </c>
      <c r="X291" s="32">
        <f t="shared" si="73"/>
        <v>0</v>
      </c>
      <c r="Y291" s="32">
        <f t="shared" si="73"/>
        <v>0</v>
      </c>
      <c r="Z291" s="32">
        <f t="shared" si="74"/>
        <v>0</v>
      </c>
      <c r="AA291" s="32">
        <f t="shared" si="74"/>
        <v>0</v>
      </c>
      <c r="AB291" s="32">
        <f t="shared" si="74"/>
        <v>0</v>
      </c>
      <c r="AC291" s="32">
        <f t="shared" si="74"/>
        <v>0</v>
      </c>
      <c r="AD291" s="32">
        <f t="shared" si="75"/>
        <v>0</v>
      </c>
      <c r="AE291" s="32">
        <f t="shared" si="75"/>
        <v>0</v>
      </c>
      <c r="AF291" s="32">
        <f t="shared" si="75"/>
        <v>0</v>
      </c>
      <c r="AG291" s="32">
        <f t="shared" si="75"/>
        <v>0</v>
      </c>
      <c r="AH291" s="32">
        <f t="shared" si="76"/>
        <v>0</v>
      </c>
      <c r="AI291" s="32">
        <f t="shared" si="76"/>
        <v>0</v>
      </c>
      <c r="AJ291" s="32">
        <f>VLOOKUP(B291, '[3]Q09 Top-up'!$A$6:$B$392, 2, FALSE)</f>
        <v>0</v>
      </c>
      <c r="AK291">
        <f>VLOOKUP(B291, '[3]Q09 Top-up'!$A$6:$C$392, 3, FALSE)</f>
        <v>0</v>
      </c>
      <c r="AN291" s="5">
        <f t="shared" si="66"/>
        <v>0</v>
      </c>
      <c r="AO291" s="5">
        <f t="shared" si="67"/>
        <v>0</v>
      </c>
      <c r="AP291" s="5">
        <f t="shared" si="68"/>
        <v>0</v>
      </c>
      <c r="AQ291" s="5">
        <f t="shared" si="64"/>
        <v>0</v>
      </c>
      <c r="AR291" s="5">
        <f t="shared" si="64"/>
        <v>0</v>
      </c>
      <c r="AS291" s="5">
        <f t="shared" si="64"/>
        <v>0</v>
      </c>
      <c r="AT291" s="5">
        <f t="shared" si="64"/>
        <v>0</v>
      </c>
      <c r="AU291" s="5">
        <f t="shared" si="70"/>
        <v>0</v>
      </c>
      <c r="AV291" s="5">
        <f t="shared" si="69"/>
        <v>0</v>
      </c>
      <c r="AW291" s="5">
        <f t="shared" si="69"/>
        <v>0</v>
      </c>
      <c r="AX291" s="5">
        <f t="shared" si="69"/>
        <v>0</v>
      </c>
      <c r="AY291" s="5">
        <f t="shared" si="69"/>
        <v>0</v>
      </c>
      <c r="AZ291" s="5">
        <f t="shared" si="77"/>
        <v>0</v>
      </c>
      <c r="BA291" s="5">
        <f t="shared" si="71"/>
        <v>0</v>
      </c>
      <c r="BB291" s="5">
        <f t="shared" si="71"/>
        <v>0</v>
      </c>
    </row>
    <row r="292" spans="1:54" hidden="1" x14ac:dyDescent="0.35">
      <c r="A292" s="2" t="s">
        <v>233</v>
      </c>
      <c r="B292" s="1" t="s">
        <v>307</v>
      </c>
      <c r="C292" t="str">
        <f>VLOOKUP(B292, [2]Main!$B$3:$D$376, 2, FALSE)</f>
        <v>Outside of MKCC</v>
      </c>
      <c r="D292" t="s">
        <v>1880</v>
      </c>
      <c r="E292" s="5">
        <v>0</v>
      </c>
      <c r="F292" s="5">
        <v>0</v>
      </c>
      <c r="G292" s="5">
        <v>0</v>
      </c>
      <c r="H292" s="5">
        <v>0</v>
      </c>
      <c r="I292" s="5">
        <v>0</v>
      </c>
      <c r="J292" s="5">
        <v>0</v>
      </c>
      <c r="K292" s="5">
        <v>0</v>
      </c>
      <c r="L292" s="5">
        <v>0</v>
      </c>
      <c r="M292" s="5">
        <v>0</v>
      </c>
      <c r="N292" s="5">
        <v>0</v>
      </c>
      <c r="O292" s="5">
        <v>0</v>
      </c>
      <c r="P292" s="5">
        <v>0</v>
      </c>
      <c r="Q292" s="5">
        <v>0</v>
      </c>
      <c r="R292" s="5">
        <v>0</v>
      </c>
      <c r="S292" s="5">
        <v>0</v>
      </c>
      <c r="U292" s="32">
        <f t="shared" si="65"/>
        <v>0</v>
      </c>
      <c r="V292" s="32">
        <f t="shared" si="73"/>
        <v>0</v>
      </c>
      <c r="W292" s="32">
        <f t="shared" si="73"/>
        <v>0</v>
      </c>
      <c r="X292" s="32">
        <f t="shared" si="73"/>
        <v>0</v>
      </c>
      <c r="Y292" s="32">
        <f t="shared" si="73"/>
        <v>0</v>
      </c>
      <c r="Z292" s="32">
        <f t="shared" si="74"/>
        <v>0</v>
      </c>
      <c r="AA292" s="32">
        <f t="shared" si="74"/>
        <v>0</v>
      </c>
      <c r="AB292" s="32">
        <f t="shared" si="74"/>
        <v>0</v>
      </c>
      <c r="AC292" s="32">
        <f t="shared" si="74"/>
        <v>0</v>
      </c>
      <c r="AD292" s="32">
        <f t="shared" si="75"/>
        <v>0</v>
      </c>
      <c r="AE292" s="32">
        <f t="shared" si="75"/>
        <v>0</v>
      </c>
      <c r="AF292" s="32">
        <f t="shared" si="75"/>
        <v>0</v>
      </c>
      <c r="AG292" s="32">
        <f t="shared" si="75"/>
        <v>0</v>
      </c>
      <c r="AH292" s="32">
        <f t="shared" si="76"/>
        <v>0</v>
      </c>
      <c r="AI292" s="32">
        <f t="shared" si="76"/>
        <v>0</v>
      </c>
      <c r="AJ292" s="32">
        <f>VLOOKUP(B292, '[3]Q09 Top-up'!$A$6:$B$392, 2, FALSE)</f>
        <v>0</v>
      </c>
      <c r="AK292">
        <f>VLOOKUP(B292, '[3]Q09 Top-up'!$A$6:$C$392, 3, FALSE)</f>
        <v>0</v>
      </c>
      <c r="AN292" s="5">
        <f t="shared" si="66"/>
        <v>0</v>
      </c>
      <c r="AO292" s="5">
        <f t="shared" si="67"/>
        <v>0</v>
      </c>
      <c r="AP292" s="5">
        <f t="shared" si="68"/>
        <v>0</v>
      </c>
      <c r="AQ292" s="5">
        <f t="shared" si="64"/>
        <v>0</v>
      </c>
      <c r="AR292" s="5">
        <f t="shared" si="64"/>
        <v>0</v>
      </c>
      <c r="AS292" s="5">
        <f t="shared" si="64"/>
        <v>0</v>
      </c>
      <c r="AT292" s="5">
        <f t="shared" si="64"/>
        <v>0</v>
      </c>
      <c r="AU292" s="5">
        <f t="shared" si="70"/>
        <v>0</v>
      </c>
      <c r="AV292" s="5">
        <f t="shared" si="69"/>
        <v>0</v>
      </c>
      <c r="AW292" s="5">
        <f t="shared" si="69"/>
        <v>0</v>
      </c>
      <c r="AX292" s="5">
        <f t="shared" si="69"/>
        <v>0</v>
      </c>
      <c r="AY292" s="5">
        <f t="shared" si="69"/>
        <v>0</v>
      </c>
      <c r="AZ292" s="5">
        <f t="shared" si="77"/>
        <v>0</v>
      </c>
      <c r="BA292" s="5">
        <f t="shared" si="71"/>
        <v>0</v>
      </c>
      <c r="BB292" s="5">
        <f t="shared" si="71"/>
        <v>0</v>
      </c>
    </row>
    <row r="293" spans="1:54" hidden="1" x14ac:dyDescent="0.35">
      <c r="A293" s="2" t="s">
        <v>233</v>
      </c>
      <c r="B293" s="1" t="s">
        <v>308</v>
      </c>
      <c r="C293" t="str">
        <f>VLOOKUP(B293, [2]Main!$B$3:$D$376, 2, FALSE)</f>
        <v>Outside of MKCC</v>
      </c>
      <c r="D293" t="s">
        <v>1880</v>
      </c>
      <c r="E293" s="5">
        <v>0</v>
      </c>
      <c r="F293" s="5">
        <v>0</v>
      </c>
      <c r="G293" s="5">
        <v>0</v>
      </c>
      <c r="H293" s="5">
        <v>0</v>
      </c>
      <c r="I293" s="5">
        <v>0</v>
      </c>
      <c r="J293" s="5">
        <v>0</v>
      </c>
      <c r="K293" s="5">
        <v>0</v>
      </c>
      <c r="L293" s="5">
        <v>0</v>
      </c>
      <c r="M293" s="5">
        <v>0</v>
      </c>
      <c r="N293" s="5">
        <v>0</v>
      </c>
      <c r="O293" s="5">
        <v>0</v>
      </c>
      <c r="P293" s="5">
        <v>0</v>
      </c>
      <c r="Q293" s="5">
        <v>0</v>
      </c>
      <c r="R293" s="5">
        <v>0</v>
      </c>
      <c r="S293" s="5">
        <v>0</v>
      </c>
      <c r="U293" s="32">
        <f t="shared" si="65"/>
        <v>0</v>
      </c>
      <c r="V293" s="32">
        <f t="shared" si="73"/>
        <v>0</v>
      </c>
      <c r="W293" s="32">
        <f t="shared" si="73"/>
        <v>0</v>
      </c>
      <c r="X293" s="32">
        <f t="shared" si="73"/>
        <v>0</v>
      </c>
      <c r="Y293" s="32">
        <f t="shared" si="73"/>
        <v>0</v>
      </c>
      <c r="Z293" s="32">
        <f t="shared" si="74"/>
        <v>0</v>
      </c>
      <c r="AA293" s="32">
        <f t="shared" si="74"/>
        <v>0</v>
      </c>
      <c r="AB293" s="32">
        <f t="shared" si="74"/>
        <v>0</v>
      </c>
      <c r="AC293" s="32">
        <f t="shared" si="74"/>
        <v>0</v>
      </c>
      <c r="AD293" s="32">
        <f t="shared" si="75"/>
        <v>0</v>
      </c>
      <c r="AE293" s="32">
        <f t="shared" si="75"/>
        <v>0</v>
      </c>
      <c r="AF293" s="32">
        <f t="shared" si="75"/>
        <v>0</v>
      </c>
      <c r="AG293" s="32">
        <f t="shared" si="75"/>
        <v>0</v>
      </c>
      <c r="AH293" s="32">
        <f t="shared" si="76"/>
        <v>0</v>
      </c>
      <c r="AI293" s="32">
        <f t="shared" si="76"/>
        <v>0</v>
      </c>
      <c r="AJ293" s="32">
        <f>VLOOKUP(B293, '[3]Q09 Top-up'!$A$6:$B$392, 2, FALSE)</f>
        <v>0</v>
      </c>
      <c r="AK293">
        <f>VLOOKUP(B293, '[3]Q09 Top-up'!$A$6:$C$392, 3, FALSE)</f>
        <v>0</v>
      </c>
      <c r="AN293" s="5">
        <f t="shared" si="66"/>
        <v>0</v>
      </c>
      <c r="AO293" s="5">
        <f t="shared" si="67"/>
        <v>0</v>
      </c>
      <c r="AP293" s="5">
        <f t="shared" si="68"/>
        <v>0</v>
      </c>
      <c r="AQ293" s="5">
        <f t="shared" si="64"/>
        <v>0</v>
      </c>
      <c r="AR293" s="5">
        <f t="shared" si="64"/>
        <v>0</v>
      </c>
      <c r="AS293" s="5">
        <f t="shared" si="64"/>
        <v>0</v>
      </c>
      <c r="AT293" s="5">
        <f t="shared" si="64"/>
        <v>0</v>
      </c>
      <c r="AU293" s="5">
        <f t="shared" si="70"/>
        <v>0</v>
      </c>
      <c r="AV293" s="5">
        <f t="shared" si="69"/>
        <v>0</v>
      </c>
      <c r="AW293" s="5">
        <f t="shared" si="69"/>
        <v>0</v>
      </c>
      <c r="AX293" s="5">
        <f t="shared" si="69"/>
        <v>0</v>
      </c>
      <c r="AY293" s="5">
        <f t="shared" si="69"/>
        <v>0</v>
      </c>
      <c r="AZ293" s="5">
        <f t="shared" si="77"/>
        <v>0</v>
      </c>
      <c r="BA293" s="5">
        <f t="shared" si="71"/>
        <v>0</v>
      </c>
      <c r="BB293" s="5">
        <f t="shared" si="71"/>
        <v>0</v>
      </c>
    </row>
    <row r="294" spans="1:54" hidden="1" x14ac:dyDescent="0.35">
      <c r="A294" s="2" t="s">
        <v>233</v>
      </c>
      <c r="B294" s="1" t="s">
        <v>309</v>
      </c>
      <c r="C294" t="str">
        <f>VLOOKUP(B294, [2]Main!$B$3:$D$376, 2, FALSE)</f>
        <v>Outside of MKCC</v>
      </c>
      <c r="D294" t="s">
        <v>1880</v>
      </c>
      <c r="E294" s="5">
        <v>0</v>
      </c>
      <c r="F294" s="5">
        <v>0</v>
      </c>
      <c r="G294" s="5">
        <v>0</v>
      </c>
      <c r="H294" s="5">
        <v>0</v>
      </c>
      <c r="I294" s="5">
        <v>0</v>
      </c>
      <c r="J294" s="5">
        <v>0</v>
      </c>
      <c r="K294" s="5">
        <v>0</v>
      </c>
      <c r="L294" s="5">
        <v>0</v>
      </c>
      <c r="M294" s="5">
        <v>0</v>
      </c>
      <c r="N294" s="5">
        <v>0</v>
      </c>
      <c r="O294" s="5">
        <v>0</v>
      </c>
      <c r="P294" s="5">
        <v>0</v>
      </c>
      <c r="Q294" s="5">
        <v>0</v>
      </c>
      <c r="R294" s="5">
        <v>0</v>
      </c>
      <c r="S294" s="5">
        <v>0</v>
      </c>
      <c r="U294" s="32">
        <f t="shared" si="65"/>
        <v>0</v>
      </c>
      <c r="V294" s="32">
        <f t="shared" si="73"/>
        <v>0</v>
      </c>
      <c r="W294" s="32">
        <f t="shared" si="73"/>
        <v>0</v>
      </c>
      <c r="X294" s="32">
        <f t="shared" si="73"/>
        <v>0</v>
      </c>
      <c r="Y294" s="32">
        <f t="shared" si="73"/>
        <v>0</v>
      </c>
      <c r="Z294" s="32">
        <f t="shared" si="74"/>
        <v>0</v>
      </c>
      <c r="AA294" s="32">
        <f t="shared" si="74"/>
        <v>0</v>
      </c>
      <c r="AB294" s="32">
        <f t="shared" si="74"/>
        <v>0</v>
      </c>
      <c r="AC294" s="32">
        <f t="shared" si="74"/>
        <v>0</v>
      </c>
      <c r="AD294" s="32">
        <f t="shared" si="75"/>
        <v>0</v>
      </c>
      <c r="AE294" s="32">
        <f t="shared" si="75"/>
        <v>0</v>
      </c>
      <c r="AF294" s="32">
        <f t="shared" si="75"/>
        <v>0</v>
      </c>
      <c r="AG294" s="32">
        <f t="shared" si="75"/>
        <v>0</v>
      </c>
      <c r="AH294" s="32">
        <f t="shared" si="76"/>
        <v>0</v>
      </c>
      <c r="AI294" s="32">
        <f t="shared" si="76"/>
        <v>0</v>
      </c>
      <c r="AJ294" s="32">
        <f>VLOOKUP(B294, '[3]Q09 Top-up'!$A$6:$B$392, 2, FALSE)</f>
        <v>0</v>
      </c>
      <c r="AK294">
        <f>VLOOKUP(B294, '[3]Q09 Top-up'!$A$6:$C$392, 3, FALSE)</f>
        <v>0</v>
      </c>
      <c r="AN294" s="5">
        <f t="shared" ref="AN294:AN325" si="78">U294/U$383</f>
        <v>0</v>
      </c>
      <c r="AO294" s="5">
        <f t="shared" ref="AO294:AO325" si="79">V294/V$383</f>
        <v>0</v>
      </c>
      <c r="AP294" s="5">
        <f t="shared" ref="AP294:AP325" si="80">W294/W$383</f>
        <v>0</v>
      </c>
      <c r="AQ294" s="5">
        <f t="shared" si="64"/>
        <v>0</v>
      </c>
      <c r="AR294" s="5">
        <f t="shared" si="64"/>
        <v>0</v>
      </c>
      <c r="AS294" s="5">
        <f t="shared" si="64"/>
        <v>0</v>
      </c>
      <c r="AT294" s="5">
        <f t="shared" si="64"/>
        <v>0</v>
      </c>
      <c r="AU294" s="5">
        <f t="shared" si="70"/>
        <v>0</v>
      </c>
      <c r="AV294" s="5">
        <f t="shared" si="69"/>
        <v>0</v>
      </c>
      <c r="AW294" s="5">
        <f t="shared" si="69"/>
        <v>0</v>
      </c>
      <c r="AX294" s="5">
        <f t="shared" si="69"/>
        <v>0</v>
      </c>
      <c r="AY294" s="5">
        <f t="shared" si="69"/>
        <v>0</v>
      </c>
      <c r="AZ294" s="5">
        <f t="shared" si="77"/>
        <v>0</v>
      </c>
      <c r="BA294" s="5">
        <f t="shared" si="71"/>
        <v>0</v>
      </c>
      <c r="BB294" s="5">
        <f t="shared" si="71"/>
        <v>0</v>
      </c>
    </row>
    <row r="295" spans="1:54" hidden="1" x14ac:dyDescent="0.35">
      <c r="A295" s="2" t="s">
        <v>233</v>
      </c>
      <c r="B295" s="1" t="s">
        <v>310</v>
      </c>
      <c r="C295" t="str">
        <f>VLOOKUP(B295, [2]Main!$B$3:$D$376, 2, FALSE)</f>
        <v>Outside of MKCC</v>
      </c>
      <c r="D295" t="str">
        <f>VLOOKUP(B295, [2]Main!$B$3:$D$376, 3, FALSE)</f>
        <v>Northampton</v>
      </c>
      <c r="E295" s="5">
        <v>0</v>
      </c>
      <c r="F295" s="5">
        <v>0</v>
      </c>
      <c r="G295" s="5">
        <v>0</v>
      </c>
      <c r="H295" s="5">
        <v>0</v>
      </c>
      <c r="I295" s="5">
        <v>0</v>
      </c>
      <c r="J295" s="5">
        <v>0</v>
      </c>
      <c r="K295" s="5">
        <v>0</v>
      </c>
      <c r="L295" s="5">
        <v>0</v>
      </c>
      <c r="M295" s="5">
        <v>0</v>
      </c>
      <c r="N295" s="5">
        <v>0</v>
      </c>
      <c r="O295" s="5">
        <v>0</v>
      </c>
      <c r="P295" s="5">
        <v>0</v>
      </c>
      <c r="Q295" s="5">
        <v>0</v>
      </c>
      <c r="R295" s="5">
        <v>0</v>
      </c>
      <c r="S295" s="5">
        <v>0</v>
      </c>
      <c r="U295" s="32">
        <f t="shared" si="65"/>
        <v>0</v>
      </c>
      <c r="V295" s="32">
        <f t="shared" si="73"/>
        <v>0</v>
      </c>
      <c r="W295" s="32">
        <f t="shared" si="73"/>
        <v>0</v>
      </c>
      <c r="X295" s="32">
        <f t="shared" si="73"/>
        <v>0</v>
      </c>
      <c r="Y295" s="32">
        <f t="shared" si="73"/>
        <v>0</v>
      </c>
      <c r="Z295" s="32">
        <f t="shared" si="74"/>
        <v>0</v>
      </c>
      <c r="AA295" s="32">
        <f t="shared" si="74"/>
        <v>0</v>
      </c>
      <c r="AB295" s="32">
        <f t="shared" si="74"/>
        <v>0</v>
      </c>
      <c r="AC295" s="32">
        <f t="shared" si="74"/>
        <v>0</v>
      </c>
      <c r="AD295" s="32">
        <f t="shared" si="75"/>
        <v>0</v>
      </c>
      <c r="AE295" s="32">
        <f t="shared" si="75"/>
        <v>0</v>
      </c>
      <c r="AF295" s="32">
        <f t="shared" si="75"/>
        <v>0</v>
      </c>
      <c r="AG295" s="32">
        <f t="shared" si="75"/>
        <v>0</v>
      </c>
      <c r="AH295" s="32">
        <f t="shared" si="76"/>
        <v>0</v>
      </c>
      <c r="AI295" s="32">
        <f t="shared" si="76"/>
        <v>0</v>
      </c>
      <c r="AJ295" s="32">
        <f>VLOOKUP(B295, '[3]Q09 Top-up'!$A$6:$B$392, 2, FALSE)</f>
        <v>0</v>
      </c>
      <c r="AK295">
        <f>VLOOKUP(B295, '[3]Q09 Top-up'!$A$6:$C$392, 3, FALSE)</f>
        <v>0</v>
      </c>
      <c r="AN295" s="5">
        <f t="shared" si="78"/>
        <v>0</v>
      </c>
      <c r="AO295" s="5">
        <f t="shared" si="79"/>
        <v>0</v>
      </c>
      <c r="AP295" s="5">
        <f t="shared" si="80"/>
        <v>0</v>
      </c>
      <c r="AQ295" s="5">
        <f t="shared" si="64"/>
        <v>0</v>
      </c>
      <c r="AR295" s="5">
        <f t="shared" si="64"/>
        <v>0</v>
      </c>
      <c r="AS295" s="5">
        <f t="shared" si="64"/>
        <v>0</v>
      </c>
      <c r="AT295" s="5">
        <f t="shared" si="64"/>
        <v>0</v>
      </c>
      <c r="AU295" s="5">
        <f t="shared" si="70"/>
        <v>0</v>
      </c>
      <c r="AV295" s="5">
        <f t="shared" si="69"/>
        <v>0</v>
      </c>
      <c r="AW295" s="5">
        <f t="shared" si="69"/>
        <v>0</v>
      </c>
      <c r="AX295" s="5">
        <f t="shared" si="69"/>
        <v>0</v>
      </c>
      <c r="AY295" s="5">
        <f t="shared" si="69"/>
        <v>0</v>
      </c>
      <c r="AZ295" s="5">
        <f t="shared" si="77"/>
        <v>0</v>
      </c>
      <c r="BA295" s="5">
        <f t="shared" si="71"/>
        <v>0</v>
      </c>
      <c r="BB295" s="5">
        <f t="shared" si="71"/>
        <v>0</v>
      </c>
    </row>
    <row r="296" spans="1:54" hidden="1" x14ac:dyDescent="0.35">
      <c r="A296" s="2" t="s">
        <v>233</v>
      </c>
      <c r="B296" s="1" t="s">
        <v>311</v>
      </c>
      <c r="C296" t="str">
        <f>VLOOKUP(B296, [2]Main!$B$3:$D$376, 2, FALSE)</f>
        <v>Outside of MKCC</v>
      </c>
      <c r="D296" t="s">
        <v>1880</v>
      </c>
      <c r="E296" s="5">
        <v>0</v>
      </c>
      <c r="F296" s="5">
        <v>0</v>
      </c>
      <c r="G296" s="5">
        <v>0</v>
      </c>
      <c r="H296" s="5">
        <v>0</v>
      </c>
      <c r="I296" s="5">
        <v>0</v>
      </c>
      <c r="J296" s="5">
        <v>0</v>
      </c>
      <c r="K296" s="5">
        <v>0</v>
      </c>
      <c r="L296" s="5">
        <v>0</v>
      </c>
      <c r="M296" s="5">
        <v>0</v>
      </c>
      <c r="N296" s="5">
        <v>0</v>
      </c>
      <c r="O296" s="5">
        <v>0</v>
      </c>
      <c r="P296" s="5">
        <v>0</v>
      </c>
      <c r="Q296" s="5">
        <v>0</v>
      </c>
      <c r="R296" s="5">
        <v>0</v>
      </c>
      <c r="S296" s="5">
        <v>0</v>
      </c>
      <c r="U296" s="32">
        <f t="shared" si="65"/>
        <v>0</v>
      </c>
      <c r="V296" s="32">
        <f t="shared" si="73"/>
        <v>0</v>
      </c>
      <c r="W296" s="32">
        <f t="shared" si="73"/>
        <v>0</v>
      </c>
      <c r="X296" s="32">
        <f t="shared" si="73"/>
        <v>0</v>
      </c>
      <c r="Y296" s="32">
        <f t="shared" si="73"/>
        <v>0</v>
      </c>
      <c r="Z296" s="32">
        <f t="shared" si="74"/>
        <v>0</v>
      </c>
      <c r="AA296" s="32">
        <f t="shared" si="74"/>
        <v>0</v>
      </c>
      <c r="AB296" s="32">
        <f t="shared" si="74"/>
        <v>0</v>
      </c>
      <c r="AC296" s="32">
        <f t="shared" si="74"/>
        <v>0</v>
      </c>
      <c r="AD296" s="32">
        <f t="shared" si="75"/>
        <v>0</v>
      </c>
      <c r="AE296" s="32">
        <f t="shared" si="75"/>
        <v>0</v>
      </c>
      <c r="AF296" s="32">
        <f t="shared" si="75"/>
        <v>0</v>
      </c>
      <c r="AG296" s="32">
        <f t="shared" si="75"/>
        <v>0</v>
      </c>
      <c r="AH296" s="32">
        <f t="shared" si="76"/>
        <v>0</v>
      </c>
      <c r="AI296" s="32">
        <f t="shared" si="76"/>
        <v>0</v>
      </c>
      <c r="AJ296" s="32">
        <f>VLOOKUP(B296, '[3]Q09 Top-up'!$A$6:$B$392, 2, FALSE)</f>
        <v>0</v>
      </c>
      <c r="AK296">
        <f>VLOOKUP(B296, '[3]Q09 Top-up'!$A$6:$C$392, 3, FALSE)</f>
        <v>0</v>
      </c>
      <c r="AN296" s="5">
        <f t="shared" si="78"/>
        <v>0</v>
      </c>
      <c r="AO296" s="5">
        <f t="shared" si="79"/>
        <v>0</v>
      </c>
      <c r="AP296" s="5">
        <f t="shared" si="80"/>
        <v>0</v>
      </c>
      <c r="AQ296" s="5">
        <f t="shared" si="64"/>
        <v>0</v>
      </c>
      <c r="AR296" s="5">
        <f t="shared" si="64"/>
        <v>0</v>
      </c>
      <c r="AS296" s="5">
        <f t="shared" si="64"/>
        <v>0</v>
      </c>
      <c r="AT296" s="5">
        <f t="shared" si="64"/>
        <v>0</v>
      </c>
      <c r="AU296" s="5">
        <f t="shared" ref="AU296:AU327" si="81">AB296/AB$383</f>
        <v>0</v>
      </c>
      <c r="AV296" s="5">
        <f t="shared" si="69"/>
        <v>0</v>
      </c>
      <c r="AW296" s="5">
        <f t="shared" si="69"/>
        <v>0</v>
      </c>
      <c r="AX296" s="5">
        <f t="shared" si="69"/>
        <v>0</v>
      </c>
      <c r="AY296" s="5">
        <f t="shared" si="69"/>
        <v>0</v>
      </c>
      <c r="AZ296" s="5">
        <f t="shared" si="77"/>
        <v>0</v>
      </c>
      <c r="BA296" s="5">
        <f t="shared" si="71"/>
        <v>0</v>
      </c>
      <c r="BB296" s="5">
        <f t="shared" si="71"/>
        <v>0</v>
      </c>
    </row>
    <row r="297" spans="1:54" hidden="1" x14ac:dyDescent="0.35">
      <c r="A297" s="2" t="s">
        <v>233</v>
      </c>
      <c r="B297" s="1" t="s">
        <v>312</v>
      </c>
      <c r="C297" t="str">
        <f>VLOOKUP(B297, [2]Main!$B$3:$D$376, 2, FALSE)</f>
        <v>Outside of MKCC</v>
      </c>
      <c r="D297" t="s">
        <v>1880</v>
      </c>
      <c r="E297" s="5">
        <v>0</v>
      </c>
      <c r="F297" s="5">
        <v>0</v>
      </c>
      <c r="G297" s="5">
        <v>0</v>
      </c>
      <c r="H297" s="5">
        <v>0</v>
      </c>
      <c r="I297" s="5">
        <v>0</v>
      </c>
      <c r="J297" s="5">
        <v>0</v>
      </c>
      <c r="K297" s="5">
        <v>0</v>
      </c>
      <c r="L297" s="5">
        <v>0</v>
      </c>
      <c r="M297" s="5">
        <v>0</v>
      </c>
      <c r="N297" s="5">
        <v>0</v>
      </c>
      <c r="O297" s="5">
        <v>0</v>
      </c>
      <c r="P297" s="5">
        <v>0</v>
      </c>
      <c r="Q297" s="5">
        <v>0</v>
      </c>
      <c r="R297" s="5">
        <v>0</v>
      </c>
      <c r="S297" s="5">
        <v>0</v>
      </c>
      <c r="U297" s="32">
        <f t="shared" si="65"/>
        <v>0</v>
      </c>
      <c r="V297" s="32">
        <f t="shared" si="73"/>
        <v>0</v>
      </c>
      <c r="W297" s="32">
        <f t="shared" si="73"/>
        <v>0</v>
      </c>
      <c r="X297" s="32">
        <f t="shared" si="73"/>
        <v>0</v>
      </c>
      <c r="Y297" s="32">
        <f t="shared" si="73"/>
        <v>0</v>
      </c>
      <c r="Z297" s="32">
        <f t="shared" si="74"/>
        <v>0</v>
      </c>
      <c r="AA297" s="32">
        <f t="shared" si="74"/>
        <v>0</v>
      </c>
      <c r="AB297" s="32">
        <f t="shared" si="74"/>
        <v>0</v>
      </c>
      <c r="AC297" s="32">
        <f t="shared" si="74"/>
        <v>0</v>
      </c>
      <c r="AD297" s="32">
        <f t="shared" si="75"/>
        <v>0</v>
      </c>
      <c r="AE297" s="32">
        <f t="shared" si="75"/>
        <v>0</v>
      </c>
      <c r="AF297" s="32">
        <f t="shared" si="75"/>
        <v>0</v>
      </c>
      <c r="AG297" s="32">
        <f t="shared" si="75"/>
        <v>0</v>
      </c>
      <c r="AH297" s="32">
        <f t="shared" si="76"/>
        <v>0</v>
      </c>
      <c r="AI297" s="32">
        <f t="shared" si="76"/>
        <v>0</v>
      </c>
      <c r="AJ297" s="32">
        <f>VLOOKUP(B297, '[3]Q09 Top-up'!$A$6:$B$392, 2, FALSE)</f>
        <v>0</v>
      </c>
      <c r="AK297">
        <f>VLOOKUP(B297, '[3]Q09 Top-up'!$A$6:$C$392, 3, FALSE)</f>
        <v>0</v>
      </c>
      <c r="AN297" s="5">
        <f t="shared" si="78"/>
        <v>0</v>
      </c>
      <c r="AO297" s="5">
        <f t="shared" si="79"/>
        <v>0</v>
      </c>
      <c r="AP297" s="5">
        <f t="shared" si="80"/>
        <v>0</v>
      </c>
      <c r="AQ297" s="5">
        <f t="shared" si="64"/>
        <v>0</v>
      </c>
      <c r="AR297" s="5">
        <f t="shared" si="64"/>
        <v>0</v>
      </c>
      <c r="AS297" s="5">
        <f t="shared" si="64"/>
        <v>0</v>
      </c>
      <c r="AT297" s="5">
        <f t="shared" si="64"/>
        <v>0</v>
      </c>
      <c r="AU297" s="5">
        <f t="shared" si="81"/>
        <v>0</v>
      </c>
      <c r="AV297" s="5">
        <f t="shared" si="69"/>
        <v>0</v>
      </c>
      <c r="AW297" s="5">
        <f t="shared" si="69"/>
        <v>0</v>
      </c>
      <c r="AX297" s="5">
        <f t="shared" si="69"/>
        <v>0</v>
      </c>
      <c r="AY297" s="5">
        <f t="shared" si="69"/>
        <v>0</v>
      </c>
      <c r="AZ297" s="5">
        <f t="shared" si="77"/>
        <v>0</v>
      </c>
      <c r="BA297" s="5">
        <f t="shared" si="71"/>
        <v>0</v>
      </c>
      <c r="BB297" s="5">
        <f t="shared" si="71"/>
        <v>0</v>
      </c>
    </row>
    <row r="298" spans="1:54" hidden="1" x14ac:dyDescent="0.35">
      <c r="A298" s="2" t="s">
        <v>233</v>
      </c>
      <c r="B298" s="1" t="s">
        <v>313</v>
      </c>
      <c r="C298" t="str">
        <f>VLOOKUP(B298, [2]Main!$B$3:$D$376, 2, FALSE)</f>
        <v>Outside of MKCC</v>
      </c>
      <c r="D298" t="s">
        <v>1880</v>
      </c>
      <c r="E298" s="5">
        <v>7.6000000000000004E-4</v>
      </c>
      <c r="F298" s="5">
        <v>0</v>
      </c>
      <c r="G298" s="5">
        <v>0</v>
      </c>
      <c r="H298" s="5">
        <v>0</v>
      </c>
      <c r="I298" s="5">
        <v>0</v>
      </c>
      <c r="J298" s="5">
        <v>0</v>
      </c>
      <c r="K298" s="5">
        <v>0</v>
      </c>
      <c r="L298" s="5">
        <v>0</v>
      </c>
      <c r="M298" s="5">
        <v>0</v>
      </c>
      <c r="N298" s="5">
        <v>0</v>
      </c>
      <c r="O298" s="5">
        <v>0</v>
      </c>
      <c r="P298" s="5">
        <v>0</v>
      </c>
      <c r="Q298" s="5">
        <v>6.3800000000000003E-3</v>
      </c>
      <c r="R298" s="5">
        <v>0</v>
      </c>
      <c r="S298" s="5">
        <v>0</v>
      </c>
      <c r="U298" s="32">
        <f t="shared" si="65"/>
        <v>0.38000000000000006</v>
      </c>
      <c r="V298" s="32">
        <f t="shared" si="73"/>
        <v>0</v>
      </c>
      <c r="W298" s="32">
        <f t="shared" si="73"/>
        <v>0</v>
      </c>
      <c r="X298" s="32">
        <f t="shared" si="73"/>
        <v>0</v>
      </c>
      <c r="Y298" s="32">
        <f t="shared" si="73"/>
        <v>0</v>
      </c>
      <c r="Z298" s="32">
        <f t="shared" si="74"/>
        <v>0</v>
      </c>
      <c r="AA298" s="32">
        <f t="shared" si="74"/>
        <v>0</v>
      </c>
      <c r="AB298" s="32">
        <f t="shared" si="74"/>
        <v>0</v>
      </c>
      <c r="AC298" s="32">
        <f t="shared" si="74"/>
        <v>0</v>
      </c>
      <c r="AD298" s="32">
        <f t="shared" si="75"/>
        <v>0</v>
      </c>
      <c r="AE298" s="32">
        <f t="shared" si="75"/>
        <v>0</v>
      </c>
      <c r="AF298" s="32">
        <f t="shared" si="75"/>
        <v>0</v>
      </c>
      <c r="AG298" s="32">
        <f t="shared" si="75"/>
        <v>3.19</v>
      </c>
      <c r="AH298" s="32">
        <f t="shared" si="76"/>
        <v>0</v>
      </c>
      <c r="AI298" s="32">
        <f t="shared" si="76"/>
        <v>0</v>
      </c>
      <c r="AJ298" s="32">
        <f>VLOOKUP(B298, '[3]Q09 Top-up'!$A$6:$B$392, 2, FALSE)</f>
        <v>5</v>
      </c>
      <c r="AK298">
        <f>VLOOKUP(B298, '[3]Q09 Top-up'!$A$6:$C$392, 3, FALSE)</f>
        <v>1</v>
      </c>
      <c r="AN298" s="5">
        <f t="shared" si="78"/>
        <v>1.8403944412794107E-4</v>
      </c>
      <c r="AO298" s="5">
        <f t="shared" si="79"/>
        <v>0</v>
      </c>
      <c r="AP298" s="5">
        <f t="shared" si="80"/>
        <v>0</v>
      </c>
      <c r="AQ298" s="5">
        <f t="shared" si="64"/>
        <v>0</v>
      </c>
      <c r="AR298" s="5">
        <f t="shared" si="64"/>
        <v>0</v>
      </c>
      <c r="AS298" s="5">
        <f t="shared" si="64"/>
        <v>0</v>
      </c>
      <c r="AT298" s="5">
        <f t="shared" si="64"/>
        <v>0</v>
      </c>
      <c r="AU298" s="5">
        <f t="shared" si="81"/>
        <v>0</v>
      </c>
      <c r="AV298" s="5">
        <f t="shared" si="69"/>
        <v>0</v>
      </c>
      <c r="AW298" s="5">
        <f t="shared" si="69"/>
        <v>0</v>
      </c>
      <c r="AX298" s="5">
        <f t="shared" si="69"/>
        <v>0</v>
      </c>
      <c r="AY298" s="5">
        <f t="shared" si="69"/>
        <v>0</v>
      </c>
      <c r="AZ298" s="5">
        <f t="shared" si="77"/>
        <v>1.565491986749538E-3</v>
      </c>
      <c r="BA298" s="5">
        <f t="shared" si="71"/>
        <v>0</v>
      </c>
      <c r="BB298" s="5">
        <f t="shared" si="71"/>
        <v>0</v>
      </c>
    </row>
    <row r="299" spans="1:54" hidden="1" x14ac:dyDescent="0.35">
      <c r="A299" s="2" t="s">
        <v>233</v>
      </c>
      <c r="B299" s="1" t="s">
        <v>314</v>
      </c>
      <c r="C299" t="str">
        <f>VLOOKUP(B299, [2]Main!$B$3:$D$376, 2, FALSE)</f>
        <v>Outside of MKCC</v>
      </c>
      <c r="D299" t="s">
        <v>1880</v>
      </c>
      <c r="E299" s="5">
        <v>2.2499999999999998E-3</v>
      </c>
      <c r="F299" s="5">
        <v>0</v>
      </c>
      <c r="G299" s="5">
        <v>0</v>
      </c>
      <c r="H299" s="5">
        <v>0</v>
      </c>
      <c r="I299" s="5">
        <v>0</v>
      </c>
      <c r="J299" s="5">
        <v>0</v>
      </c>
      <c r="K299" s="5">
        <v>0</v>
      </c>
      <c r="L299" s="5">
        <v>0</v>
      </c>
      <c r="M299" s="5">
        <v>0</v>
      </c>
      <c r="N299" s="5">
        <v>0</v>
      </c>
      <c r="O299" s="5">
        <v>0</v>
      </c>
      <c r="P299" s="5">
        <v>0</v>
      </c>
      <c r="Q299" s="5">
        <v>0</v>
      </c>
      <c r="R299" s="5">
        <v>1.1950000000000001E-2</v>
      </c>
      <c r="S299" s="5">
        <v>0</v>
      </c>
      <c r="U299" s="32">
        <f t="shared" si="65"/>
        <v>3.3749999999999996</v>
      </c>
      <c r="V299" s="32">
        <f t="shared" si="73"/>
        <v>0</v>
      </c>
      <c r="W299" s="32">
        <f t="shared" si="73"/>
        <v>0</v>
      </c>
      <c r="X299" s="32">
        <f t="shared" si="73"/>
        <v>0</v>
      </c>
      <c r="Y299" s="32">
        <f t="shared" si="73"/>
        <v>0</v>
      </c>
      <c r="Z299" s="32">
        <f t="shared" si="74"/>
        <v>0</v>
      </c>
      <c r="AA299" s="32">
        <f t="shared" si="74"/>
        <v>0</v>
      </c>
      <c r="AB299" s="32">
        <f t="shared" si="74"/>
        <v>0</v>
      </c>
      <c r="AC299" s="32">
        <f t="shared" si="74"/>
        <v>0</v>
      </c>
      <c r="AD299" s="32">
        <f t="shared" si="75"/>
        <v>0</v>
      </c>
      <c r="AE299" s="32">
        <f t="shared" si="75"/>
        <v>0</v>
      </c>
      <c r="AF299" s="32">
        <f t="shared" si="75"/>
        <v>0</v>
      </c>
      <c r="AG299" s="32">
        <f t="shared" si="75"/>
        <v>0</v>
      </c>
      <c r="AH299" s="32">
        <f t="shared" si="76"/>
        <v>17.925000000000001</v>
      </c>
      <c r="AI299" s="32">
        <f t="shared" si="76"/>
        <v>0</v>
      </c>
      <c r="AJ299" s="32">
        <f>VLOOKUP(B299, '[3]Q09 Top-up'!$A$6:$B$392, 2, FALSE)</f>
        <v>15</v>
      </c>
      <c r="AK299">
        <f>VLOOKUP(B299, '[3]Q09 Top-up'!$A$6:$C$392, 3, FALSE)</f>
        <v>1</v>
      </c>
      <c r="AN299" s="5">
        <f t="shared" si="78"/>
        <v>1.6345608524521076E-3</v>
      </c>
      <c r="AO299" s="5">
        <f t="shared" si="79"/>
        <v>0</v>
      </c>
      <c r="AP299" s="5">
        <f t="shared" si="80"/>
        <v>0</v>
      </c>
      <c r="AQ299" s="5">
        <f t="shared" si="64"/>
        <v>0</v>
      </c>
      <c r="AR299" s="5">
        <f t="shared" si="64"/>
        <v>0</v>
      </c>
      <c r="AS299" s="5">
        <f t="shared" si="64"/>
        <v>0</v>
      </c>
      <c r="AT299" s="5">
        <f t="shared" si="64"/>
        <v>0</v>
      </c>
      <c r="AU299" s="5">
        <f t="shared" si="81"/>
        <v>0</v>
      </c>
      <c r="AV299" s="5">
        <f t="shared" si="69"/>
        <v>0</v>
      </c>
      <c r="AW299" s="5">
        <f t="shared" si="69"/>
        <v>0</v>
      </c>
      <c r="AX299" s="5">
        <f t="shared" si="69"/>
        <v>0</v>
      </c>
      <c r="AY299" s="5">
        <f t="shared" si="69"/>
        <v>0</v>
      </c>
      <c r="AZ299" s="5">
        <f t="shared" si="77"/>
        <v>0</v>
      </c>
      <c r="BA299" s="5">
        <f t="shared" si="71"/>
        <v>8.6633875144810548E-3</v>
      </c>
      <c r="BB299" s="5">
        <f t="shared" si="71"/>
        <v>0</v>
      </c>
    </row>
    <row r="300" spans="1:54" hidden="1" x14ac:dyDescent="0.35">
      <c r="A300" s="2" t="s">
        <v>233</v>
      </c>
      <c r="B300" s="1" t="s">
        <v>315</v>
      </c>
      <c r="C300" t="str">
        <f>VLOOKUP(B300, [2]Main!$B$3:$D$376, 2, FALSE)</f>
        <v>Outside of MKCC</v>
      </c>
      <c r="D300" t="s">
        <v>1880</v>
      </c>
      <c r="E300" s="5">
        <v>0</v>
      </c>
      <c r="F300" s="5">
        <v>0</v>
      </c>
      <c r="G300" s="5">
        <v>0</v>
      </c>
      <c r="H300" s="5">
        <v>0</v>
      </c>
      <c r="I300" s="5">
        <v>0</v>
      </c>
      <c r="J300" s="5">
        <v>0</v>
      </c>
      <c r="K300" s="5">
        <v>0</v>
      </c>
      <c r="L300" s="5">
        <v>0</v>
      </c>
      <c r="M300" s="5">
        <v>0</v>
      </c>
      <c r="N300" s="5">
        <v>0</v>
      </c>
      <c r="O300" s="5">
        <v>0</v>
      </c>
      <c r="P300" s="5">
        <v>0</v>
      </c>
      <c r="Q300" s="5">
        <v>0</v>
      </c>
      <c r="R300" s="5">
        <v>0</v>
      </c>
      <c r="S300" s="5">
        <v>0</v>
      </c>
      <c r="U300" s="32">
        <f t="shared" si="65"/>
        <v>0</v>
      </c>
      <c r="V300" s="32">
        <f t="shared" si="73"/>
        <v>0</v>
      </c>
      <c r="W300" s="32">
        <f t="shared" si="73"/>
        <v>0</v>
      </c>
      <c r="X300" s="32">
        <f t="shared" si="73"/>
        <v>0</v>
      </c>
      <c r="Y300" s="32">
        <f t="shared" si="73"/>
        <v>0</v>
      </c>
      <c r="Z300" s="32">
        <f t="shared" si="74"/>
        <v>0</v>
      </c>
      <c r="AA300" s="32">
        <f t="shared" si="74"/>
        <v>0</v>
      </c>
      <c r="AB300" s="32">
        <f t="shared" si="74"/>
        <v>0</v>
      </c>
      <c r="AC300" s="32">
        <f t="shared" si="74"/>
        <v>0</v>
      </c>
      <c r="AD300" s="32">
        <f t="shared" si="75"/>
        <v>0</v>
      </c>
      <c r="AE300" s="32">
        <f t="shared" si="75"/>
        <v>0</v>
      </c>
      <c r="AF300" s="32">
        <f t="shared" si="75"/>
        <v>0</v>
      </c>
      <c r="AG300" s="32">
        <f t="shared" si="75"/>
        <v>0</v>
      </c>
      <c r="AH300" s="32">
        <f t="shared" si="76"/>
        <v>0</v>
      </c>
      <c r="AI300" s="32">
        <f t="shared" si="76"/>
        <v>0</v>
      </c>
      <c r="AJ300" s="32">
        <f>VLOOKUP(B300, '[3]Q09 Top-up'!$A$6:$B$392, 2, FALSE)</f>
        <v>0</v>
      </c>
      <c r="AK300">
        <f>VLOOKUP(B300, '[3]Q09 Top-up'!$A$6:$C$392, 3, FALSE)</f>
        <v>0</v>
      </c>
      <c r="AN300" s="5">
        <f t="shared" si="78"/>
        <v>0</v>
      </c>
      <c r="AO300" s="5">
        <f t="shared" si="79"/>
        <v>0</v>
      </c>
      <c r="AP300" s="5">
        <f t="shared" si="80"/>
        <v>0</v>
      </c>
      <c r="AQ300" s="5">
        <f t="shared" si="64"/>
        <v>0</v>
      </c>
      <c r="AR300" s="5">
        <f t="shared" si="64"/>
        <v>0</v>
      </c>
      <c r="AS300" s="5">
        <f t="shared" si="64"/>
        <v>0</v>
      </c>
      <c r="AT300" s="5">
        <f t="shared" si="64"/>
        <v>0</v>
      </c>
      <c r="AU300" s="5">
        <f t="shared" si="81"/>
        <v>0</v>
      </c>
      <c r="AV300" s="5">
        <f t="shared" si="69"/>
        <v>0</v>
      </c>
      <c r="AW300" s="5">
        <f t="shared" si="69"/>
        <v>0</v>
      </c>
      <c r="AX300" s="5">
        <f t="shared" si="69"/>
        <v>0</v>
      </c>
      <c r="AY300" s="5">
        <f t="shared" si="69"/>
        <v>0</v>
      </c>
      <c r="AZ300" s="5">
        <f t="shared" si="77"/>
        <v>0</v>
      </c>
      <c r="BA300" s="5">
        <f t="shared" si="71"/>
        <v>0</v>
      </c>
      <c r="BB300" s="5">
        <f t="shared" si="71"/>
        <v>0</v>
      </c>
    </row>
    <row r="301" spans="1:54" hidden="1" x14ac:dyDescent="0.35">
      <c r="A301" s="2" t="s">
        <v>233</v>
      </c>
      <c r="B301" s="1" t="s">
        <v>316</v>
      </c>
      <c r="C301" t="str">
        <f>VLOOKUP(B301, [2]Main!$B$3:$D$376, 2, FALSE)</f>
        <v>Outside of MKCC</v>
      </c>
      <c r="D301" t="s">
        <v>1880</v>
      </c>
      <c r="E301" s="5">
        <v>3.16E-3</v>
      </c>
      <c r="F301" s="5">
        <v>0</v>
      </c>
      <c r="G301" s="5">
        <v>0</v>
      </c>
      <c r="H301" s="5">
        <v>0</v>
      </c>
      <c r="I301" s="5">
        <v>0</v>
      </c>
      <c r="J301" s="5">
        <v>0</v>
      </c>
      <c r="K301" s="5">
        <v>0</v>
      </c>
      <c r="L301" s="5">
        <v>0</v>
      </c>
      <c r="M301" s="5">
        <v>0</v>
      </c>
      <c r="N301" s="5">
        <v>0</v>
      </c>
      <c r="O301" s="5">
        <v>0</v>
      </c>
      <c r="P301" s="5">
        <v>3.8989999999999997E-2</v>
      </c>
      <c r="Q301" s="5">
        <v>0</v>
      </c>
      <c r="R301" s="5">
        <v>0</v>
      </c>
      <c r="S301" s="5">
        <v>0</v>
      </c>
      <c r="U301" s="32">
        <f t="shared" si="65"/>
        <v>6.32</v>
      </c>
      <c r="V301" s="32">
        <f t="shared" si="73"/>
        <v>0</v>
      </c>
      <c r="W301" s="32">
        <f t="shared" si="73"/>
        <v>0</v>
      </c>
      <c r="X301" s="32">
        <f t="shared" si="73"/>
        <v>0</v>
      </c>
      <c r="Y301" s="32">
        <f t="shared" si="73"/>
        <v>0</v>
      </c>
      <c r="Z301" s="32">
        <f t="shared" si="74"/>
        <v>0</v>
      </c>
      <c r="AA301" s="32">
        <f t="shared" si="74"/>
        <v>0</v>
      </c>
      <c r="AB301" s="32">
        <f t="shared" si="74"/>
        <v>0</v>
      </c>
      <c r="AC301" s="32">
        <f t="shared" si="74"/>
        <v>0</v>
      </c>
      <c r="AD301" s="32">
        <f t="shared" si="75"/>
        <v>0</v>
      </c>
      <c r="AE301" s="32">
        <f t="shared" si="75"/>
        <v>0</v>
      </c>
      <c r="AF301" s="32">
        <f t="shared" si="75"/>
        <v>77.97999999999999</v>
      </c>
      <c r="AG301" s="32">
        <f t="shared" si="75"/>
        <v>0</v>
      </c>
      <c r="AH301" s="32">
        <f t="shared" si="76"/>
        <v>0</v>
      </c>
      <c r="AI301" s="32">
        <f t="shared" si="76"/>
        <v>0</v>
      </c>
      <c r="AJ301" s="32">
        <f>VLOOKUP(B301, '[3]Q09 Top-up'!$A$6:$B$392, 2, FALSE)</f>
        <v>20</v>
      </c>
      <c r="AK301">
        <f>VLOOKUP(B301, '[3]Q09 Top-up'!$A$6:$C$392, 3, FALSE)</f>
        <v>1</v>
      </c>
      <c r="AN301" s="5">
        <f t="shared" si="78"/>
        <v>3.0608665444436509E-3</v>
      </c>
      <c r="AO301" s="5">
        <f t="shared" si="79"/>
        <v>0</v>
      </c>
      <c r="AP301" s="5">
        <f t="shared" si="80"/>
        <v>0</v>
      </c>
      <c r="AQ301" s="5">
        <f t="shared" si="64"/>
        <v>0</v>
      </c>
      <c r="AR301" s="5">
        <f t="shared" si="64"/>
        <v>0</v>
      </c>
      <c r="AS301" s="5">
        <f t="shared" si="64"/>
        <v>0</v>
      </c>
      <c r="AT301" s="5">
        <f t="shared" si="64"/>
        <v>0</v>
      </c>
      <c r="AU301" s="5">
        <f t="shared" si="81"/>
        <v>0</v>
      </c>
      <c r="AV301" s="5">
        <f t="shared" si="69"/>
        <v>0</v>
      </c>
      <c r="AW301" s="5">
        <f t="shared" si="69"/>
        <v>0</v>
      </c>
      <c r="AX301" s="5">
        <f t="shared" si="69"/>
        <v>0</v>
      </c>
      <c r="AY301" s="5">
        <f t="shared" si="69"/>
        <v>3.847658319118983E-2</v>
      </c>
      <c r="AZ301" s="5">
        <f t="shared" si="77"/>
        <v>0</v>
      </c>
      <c r="BA301" s="5">
        <f t="shared" si="71"/>
        <v>0</v>
      </c>
      <c r="BB301" s="5">
        <f t="shared" si="71"/>
        <v>0</v>
      </c>
    </row>
    <row r="302" spans="1:54" hidden="1" x14ac:dyDescent="0.35">
      <c r="A302" s="2" t="s">
        <v>233</v>
      </c>
      <c r="B302" s="1" t="s">
        <v>317</v>
      </c>
      <c r="C302" t="str">
        <f>VLOOKUP(B302, [2]Main!$B$3:$D$376, 2, FALSE)</f>
        <v>Outside of MKCC</v>
      </c>
      <c r="D302" t="s">
        <v>1880</v>
      </c>
      <c r="E302" s="5">
        <v>4.0499999999999998E-3</v>
      </c>
      <c r="F302" s="5">
        <v>0</v>
      </c>
      <c r="G302" s="5">
        <v>0</v>
      </c>
      <c r="H302" s="5">
        <v>0</v>
      </c>
      <c r="I302" s="5">
        <v>0</v>
      </c>
      <c r="J302" s="5">
        <v>0</v>
      </c>
      <c r="K302" s="5">
        <v>0</v>
      </c>
      <c r="L302" s="5">
        <v>0</v>
      </c>
      <c r="M302" s="5">
        <v>0</v>
      </c>
      <c r="N302" s="5">
        <v>0</v>
      </c>
      <c r="O302" s="5">
        <v>0</v>
      </c>
      <c r="P302" s="5">
        <v>0</v>
      </c>
      <c r="Q302" s="5">
        <v>3.3910000000000003E-2</v>
      </c>
      <c r="R302" s="5">
        <v>0</v>
      </c>
      <c r="S302" s="5">
        <v>0</v>
      </c>
      <c r="U302" s="32">
        <f t="shared" si="65"/>
        <v>12.15</v>
      </c>
      <c r="V302" s="32">
        <f t="shared" si="73"/>
        <v>0</v>
      </c>
      <c r="W302" s="32">
        <f t="shared" si="73"/>
        <v>0</v>
      </c>
      <c r="X302" s="32">
        <f t="shared" si="73"/>
        <v>0</v>
      </c>
      <c r="Y302" s="32">
        <f t="shared" si="73"/>
        <v>0</v>
      </c>
      <c r="Z302" s="32">
        <f t="shared" si="74"/>
        <v>0</v>
      </c>
      <c r="AA302" s="32">
        <f t="shared" si="74"/>
        <v>0</v>
      </c>
      <c r="AB302" s="32">
        <f t="shared" si="74"/>
        <v>0</v>
      </c>
      <c r="AC302" s="32">
        <f t="shared" si="74"/>
        <v>0</v>
      </c>
      <c r="AD302" s="32">
        <f t="shared" si="75"/>
        <v>0</v>
      </c>
      <c r="AE302" s="32">
        <f t="shared" si="75"/>
        <v>0</v>
      </c>
      <c r="AF302" s="32">
        <f t="shared" si="75"/>
        <v>0</v>
      </c>
      <c r="AG302" s="32">
        <f t="shared" si="75"/>
        <v>101.73</v>
      </c>
      <c r="AH302" s="32">
        <f t="shared" si="76"/>
        <v>0</v>
      </c>
      <c r="AI302" s="32">
        <f t="shared" si="76"/>
        <v>0</v>
      </c>
      <c r="AJ302" s="32">
        <f>VLOOKUP(B302, '[3]Q09 Top-up'!$A$6:$B$392, 2, FALSE)</f>
        <v>30</v>
      </c>
      <c r="AK302">
        <f>VLOOKUP(B302, '[3]Q09 Top-up'!$A$6:$C$392, 3, FALSE)</f>
        <v>1</v>
      </c>
      <c r="AN302" s="5">
        <f t="shared" si="78"/>
        <v>5.8844190688275878E-3</v>
      </c>
      <c r="AO302" s="5">
        <f t="shared" si="79"/>
        <v>0</v>
      </c>
      <c r="AP302" s="5">
        <f t="shared" si="80"/>
        <v>0</v>
      </c>
      <c r="AQ302" s="5">
        <f t="shared" si="64"/>
        <v>0</v>
      </c>
      <c r="AR302" s="5">
        <f t="shared" si="64"/>
        <v>0</v>
      </c>
      <c r="AS302" s="5">
        <f t="shared" si="64"/>
        <v>0</v>
      </c>
      <c r="AT302" s="5">
        <f t="shared" si="64"/>
        <v>0</v>
      </c>
      <c r="AU302" s="5">
        <f t="shared" si="81"/>
        <v>0</v>
      </c>
      <c r="AV302" s="5">
        <f t="shared" si="69"/>
        <v>0</v>
      </c>
      <c r="AW302" s="5">
        <f t="shared" si="69"/>
        <v>0</v>
      </c>
      <c r="AX302" s="5">
        <f t="shared" si="69"/>
        <v>0</v>
      </c>
      <c r="AY302" s="5">
        <f t="shared" si="69"/>
        <v>0</v>
      </c>
      <c r="AZ302" s="5">
        <f t="shared" si="77"/>
        <v>4.992398113229797E-2</v>
      </c>
      <c r="BA302" s="5">
        <f t="shared" si="71"/>
        <v>0</v>
      </c>
      <c r="BB302" s="5">
        <f t="shared" si="71"/>
        <v>0</v>
      </c>
    </row>
    <row r="303" spans="1:54" hidden="1" x14ac:dyDescent="0.35">
      <c r="A303" s="2" t="s">
        <v>233</v>
      </c>
      <c r="B303" s="1" t="s">
        <v>318</v>
      </c>
      <c r="C303" t="str">
        <f>VLOOKUP(B303, [2]Main!$B$3:$D$376, 2, FALSE)</f>
        <v>Outside of MKCC</v>
      </c>
      <c r="D303" t="s">
        <v>1880</v>
      </c>
      <c r="E303" s="5">
        <v>0</v>
      </c>
      <c r="F303" s="5">
        <v>0</v>
      </c>
      <c r="G303" s="5">
        <v>0</v>
      </c>
      <c r="H303" s="5">
        <v>0</v>
      </c>
      <c r="I303" s="5">
        <v>0</v>
      </c>
      <c r="J303" s="5">
        <v>0</v>
      </c>
      <c r="K303" s="5">
        <v>0</v>
      </c>
      <c r="L303" s="5">
        <v>0</v>
      </c>
      <c r="M303" s="5">
        <v>0</v>
      </c>
      <c r="N303" s="5">
        <v>0</v>
      </c>
      <c r="O303" s="5">
        <v>0</v>
      </c>
      <c r="P303" s="5">
        <v>0</v>
      </c>
      <c r="Q303" s="5">
        <v>0</v>
      </c>
      <c r="R303" s="5">
        <v>0</v>
      </c>
      <c r="S303" s="5">
        <v>0</v>
      </c>
      <c r="U303" s="32">
        <f t="shared" si="65"/>
        <v>0</v>
      </c>
      <c r="V303" s="32">
        <f t="shared" si="73"/>
        <v>0</v>
      </c>
      <c r="W303" s="32">
        <f t="shared" si="73"/>
        <v>0</v>
      </c>
      <c r="X303" s="32">
        <f t="shared" si="73"/>
        <v>0</v>
      </c>
      <c r="Y303" s="32">
        <f t="shared" si="73"/>
        <v>0</v>
      </c>
      <c r="Z303" s="32">
        <f t="shared" si="74"/>
        <v>0</v>
      </c>
      <c r="AA303" s="32">
        <f t="shared" si="74"/>
        <v>0</v>
      </c>
      <c r="AB303" s="32">
        <f t="shared" si="74"/>
        <v>0</v>
      </c>
      <c r="AC303" s="32">
        <f t="shared" si="74"/>
        <v>0</v>
      </c>
      <c r="AD303" s="32">
        <f t="shared" si="75"/>
        <v>0</v>
      </c>
      <c r="AE303" s="32">
        <f t="shared" si="75"/>
        <v>0</v>
      </c>
      <c r="AF303" s="32">
        <f t="shared" si="75"/>
        <v>0</v>
      </c>
      <c r="AG303" s="32">
        <f t="shared" si="75"/>
        <v>0</v>
      </c>
      <c r="AH303" s="32">
        <f t="shared" si="76"/>
        <v>0</v>
      </c>
      <c r="AI303" s="32">
        <f t="shared" si="76"/>
        <v>0</v>
      </c>
      <c r="AJ303" s="32">
        <f>VLOOKUP(B303, '[3]Q09 Top-up'!$A$6:$B$392, 2, FALSE)</f>
        <v>0</v>
      </c>
      <c r="AK303">
        <f>VLOOKUP(B303, '[3]Q09 Top-up'!$A$6:$C$392, 3, FALSE)</f>
        <v>0</v>
      </c>
      <c r="AN303" s="5">
        <f t="shared" si="78"/>
        <v>0</v>
      </c>
      <c r="AO303" s="5">
        <f t="shared" si="79"/>
        <v>0</v>
      </c>
      <c r="AP303" s="5">
        <f t="shared" si="80"/>
        <v>0</v>
      </c>
      <c r="AQ303" s="5">
        <f t="shared" si="64"/>
        <v>0</v>
      </c>
      <c r="AR303" s="5">
        <f t="shared" si="64"/>
        <v>0</v>
      </c>
      <c r="AS303" s="5">
        <f t="shared" si="64"/>
        <v>0</v>
      </c>
      <c r="AT303" s="5">
        <f t="shared" si="64"/>
        <v>0</v>
      </c>
      <c r="AU303" s="5">
        <f t="shared" si="81"/>
        <v>0</v>
      </c>
      <c r="AV303" s="5">
        <f t="shared" si="69"/>
        <v>0</v>
      </c>
      <c r="AW303" s="5">
        <f t="shared" si="69"/>
        <v>0</v>
      </c>
      <c r="AX303" s="5">
        <f t="shared" si="69"/>
        <v>0</v>
      </c>
      <c r="AY303" s="5">
        <f t="shared" si="69"/>
        <v>0</v>
      </c>
      <c r="AZ303" s="5">
        <f t="shared" si="77"/>
        <v>0</v>
      </c>
      <c r="BA303" s="5">
        <f t="shared" si="71"/>
        <v>0</v>
      </c>
      <c r="BB303" s="5">
        <f t="shared" si="71"/>
        <v>0</v>
      </c>
    </row>
    <row r="304" spans="1:54" hidden="1" x14ac:dyDescent="0.35">
      <c r="A304" s="2" t="s">
        <v>233</v>
      </c>
      <c r="B304" s="1" t="s">
        <v>319</v>
      </c>
      <c r="C304" t="str">
        <f>VLOOKUP(B304, [2]Main!$B$3:$D$376, 2, FALSE)</f>
        <v>Outside of MKCC</v>
      </c>
      <c r="D304" t="str">
        <f>VLOOKUP(B304, [2]Main!$B$3:$D$376, 3, FALSE)</f>
        <v xml:space="preserve">Dunstable </v>
      </c>
      <c r="E304" s="5">
        <v>3.0100000000000001E-3</v>
      </c>
      <c r="F304" s="5">
        <v>0</v>
      </c>
      <c r="G304" s="5">
        <v>0</v>
      </c>
      <c r="H304" s="5">
        <v>0</v>
      </c>
      <c r="I304" s="5">
        <v>0</v>
      </c>
      <c r="J304" s="5">
        <v>0</v>
      </c>
      <c r="K304" s="5">
        <v>0</v>
      </c>
      <c r="L304" s="5">
        <v>0</v>
      </c>
      <c r="M304" s="5">
        <v>0</v>
      </c>
      <c r="N304" s="5">
        <v>0</v>
      </c>
      <c r="O304" s="5">
        <v>0</v>
      </c>
      <c r="P304" s="5">
        <v>0</v>
      </c>
      <c r="Q304" s="5">
        <v>2.521E-2</v>
      </c>
      <c r="R304" s="5">
        <v>0</v>
      </c>
      <c r="S304" s="5">
        <v>0</v>
      </c>
      <c r="U304" s="32">
        <f t="shared" si="65"/>
        <v>3.0100000000000002</v>
      </c>
      <c r="V304" s="32">
        <f t="shared" si="73"/>
        <v>0</v>
      </c>
      <c r="W304" s="32">
        <f t="shared" si="73"/>
        <v>0</v>
      </c>
      <c r="X304" s="32">
        <f t="shared" si="73"/>
        <v>0</v>
      </c>
      <c r="Y304" s="32">
        <f t="shared" si="73"/>
        <v>0</v>
      </c>
      <c r="Z304" s="32">
        <f t="shared" si="74"/>
        <v>0</v>
      </c>
      <c r="AA304" s="32">
        <f t="shared" si="74"/>
        <v>0</v>
      </c>
      <c r="AB304" s="32">
        <f t="shared" si="74"/>
        <v>0</v>
      </c>
      <c r="AC304" s="32">
        <f t="shared" si="74"/>
        <v>0</v>
      </c>
      <c r="AD304" s="32">
        <f t="shared" si="75"/>
        <v>0</v>
      </c>
      <c r="AE304" s="32">
        <f t="shared" si="75"/>
        <v>0</v>
      </c>
      <c r="AF304" s="32">
        <f t="shared" si="75"/>
        <v>0</v>
      </c>
      <c r="AG304" s="32">
        <f t="shared" si="75"/>
        <v>25.21</v>
      </c>
      <c r="AH304" s="32">
        <f t="shared" si="76"/>
        <v>0</v>
      </c>
      <c r="AI304" s="32">
        <f t="shared" si="76"/>
        <v>0</v>
      </c>
      <c r="AJ304" s="32">
        <f>VLOOKUP(B304, '[3]Q09 Top-up'!$A$6:$B$392, 2, FALSE)</f>
        <v>10</v>
      </c>
      <c r="AK304">
        <f>VLOOKUP(B304, '[3]Q09 Top-up'!$A$6:$C$392, 3, FALSE)</f>
        <v>1</v>
      </c>
      <c r="AN304" s="5">
        <f t="shared" si="78"/>
        <v>1.457786123223954E-3</v>
      </c>
      <c r="AO304" s="5">
        <f t="shared" si="79"/>
        <v>0</v>
      </c>
      <c r="AP304" s="5">
        <f t="shared" si="80"/>
        <v>0</v>
      </c>
      <c r="AQ304" s="5">
        <f t="shared" si="64"/>
        <v>0</v>
      </c>
      <c r="AR304" s="5">
        <f t="shared" si="64"/>
        <v>0</v>
      </c>
      <c r="AS304" s="5">
        <f t="shared" si="64"/>
        <v>0</v>
      </c>
      <c r="AT304" s="5">
        <f t="shared" si="64"/>
        <v>0</v>
      </c>
      <c r="AU304" s="5">
        <f t="shared" si="81"/>
        <v>0</v>
      </c>
      <c r="AV304" s="5">
        <f t="shared" si="69"/>
        <v>0</v>
      </c>
      <c r="AW304" s="5">
        <f t="shared" si="69"/>
        <v>0</v>
      </c>
      <c r="AX304" s="5">
        <f t="shared" si="69"/>
        <v>0</v>
      </c>
      <c r="AY304" s="5">
        <f t="shared" si="69"/>
        <v>0</v>
      </c>
      <c r="AZ304" s="5">
        <f t="shared" si="77"/>
        <v>1.237180344387331E-2</v>
      </c>
      <c r="BA304" s="5">
        <f t="shared" si="71"/>
        <v>0</v>
      </c>
      <c r="BB304" s="5">
        <f t="shared" si="71"/>
        <v>0</v>
      </c>
    </row>
    <row r="305" spans="1:54" hidden="1" x14ac:dyDescent="0.35">
      <c r="A305" s="2" t="s">
        <v>233</v>
      </c>
      <c r="B305" s="1" t="s">
        <v>320</v>
      </c>
      <c r="C305" t="str">
        <f>VLOOKUP(B305, [2]Main!$B$3:$D$376, 2, FALSE)</f>
        <v>Outside of MKCC</v>
      </c>
      <c r="D305" t="s">
        <v>1880</v>
      </c>
      <c r="E305" s="5">
        <v>0</v>
      </c>
      <c r="F305" s="5">
        <v>0</v>
      </c>
      <c r="G305" s="5">
        <v>0</v>
      </c>
      <c r="H305" s="5">
        <v>0</v>
      </c>
      <c r="I305" s="5">
        <v>0</v>
      </c>
      <c r="J305" s="5">
        <v>0</v>
      </c>
      <c r="K305" s="5">
        <v>0</v>
      </c>
      <c r="L305" s="5">
        <v>0</v>
      </c>
      <c r="M305" s="5">
        <v>0</v>
      </c>
      <c r="N305" s="5">
        <v>0</v>
      </c>
      <c r="O305" s="5">
        <v>0</v>
      </c>
      <c r="P305" s="5">
        <v>0</v>
      </c>
      <c r="Q305" s="5">
        <v>0</v>
      </c>
      <c r="R305" s="5">
        <v>0</v>
      </c>
      <c r="S305" s="5">
        <v>0</v>
      </c>
      <c r="U305" s="32">
        <f t="shared" si="65"/>
        <v>0</v>
      </c>
      <c r="V305" s="32">
        <f t="shared" si="73"/>
        <v>0</v>
      </c>
      <c r="W305" s="32">
        <f t="shared" si="73"/>
        <v>0</v>
      </c>
      <c r="X305" s="32">
        <f t="shared" si="73"/>
        <v>0</v>
      </c>
      <c r="Y305" s="32">
        <f t="shared" si="73"/>
        <v>0</v>
      </c>
      <c r="Z305" s="32">
        <f t="shared" si="74"/>
        <v>0</v>
      </c>
      <c r="AA305" s="32">
        <f t="shared" si="74"/>
        <v>0</v>
      </c>
      <c r="AB305" s="32">
        <f t="shared" si="74"/>
        <v>0</v>
      </c>
      <c r="AC305" s="32">
        <f t="shared" si="74"/>
        <v>0</v>
      </c>
      <c r="AD305" s="32">
        <f t="shared" si="75"/>
        <v>0</v>
      </c>
      <c r="AE305" s="32">
        <f t="shared" si="75"/>
        <v>0</v>
      </c>
      <c r="AF305" s="32">
        <f t="shared" si="75"/>
        <v>0</v>
      </c>
      <c r="AG305" s="32">
        <f t="shared" si="75"/>
        <v>0</v>
      </c>
      <c r="AH305" s="32">
        <f t="shared" si="76"/>
        <v>0</v>
      </c>
      <c r="AI305" s="32">
        <f t="shared" si="76"/>
        <v>0</v>
      </c>
      <c r="AJ305" s="32">
        <f>VLOOKUP(B305, '[3]Q09 Top-up'!$A$6:$B$392, 2, FALSE)</f>
        <v>0</v>
      </c>
      <c r="AK305">
        <f>VLOOKUP(B305, '[3]Q09 Top-up'!$A$6:$C$392, 3, FALSE)</f>
        <v>0</v>
      </c>
      <c r="AN305" s="5">
        <f t="shared" si="78"/>
        <v>0</v>
      </c>
      <c r="AO305" s="5">
        <f t="shared" si="79"/>
        <v>0</v>
      </c>
      <c r="AP305" s="5">
        <f t="shared" si="80"/>
        <v>0</v>
      </c>
      <c r="AQ305" s="5">
        <f t="shared" si="64"/>
        <v>0</v>
      </c>
      <c r="AR305" s="5">
        <f t="shared" si="64"/>
        <v>0</v>
      </c>
      <c r="AS305" s="5">
        <f t="shared" si="64"/>
        <v>0</v>
      </c>
      <c r="AT305" s="5">
        <f t="shared" si="64"/>
        <v>0</v>
      </c>
      <c r="AU305" s="5">
        <f t="shared" si="81"/>
        <v>0</v>
      </c>
      <c r="AV305" s="5">
        <f t="shared" si="69"/>
        <v>0</v>
      </c>
      <c r="AW305" s="5">
        <f t="shared" si="69"/>
        <v>0</v>
      </c>
      <c r="AX305" s="5">
        <f t="shared" si="69"/>
        <v>0</v>
      </c>
      <c r="AY305" s="5">
        <f t="shared" si="69"/>
        <v>0</v>
      </c>
      <c r="AZ305" s="5">
        <f t="shared" si="77"/>
        <v>0</v>
      </c>
      <c r="BA305" s="5">
        <f t="shared" si="71"/>
        <v>0</v>
      </c>
      <c r="BB305" s="5">
        <f t="shared" si="71"/>
        <v>0</v>
      </c>
    </row>
    <row r="306" spans="1:54" hidden="1" x14ac:dyDescent="0.35">
      <c r="A306" s="2" t="s">
        <v>233</v>
      </c>
      <c r="B306" s="1" t="s">
        <v>321</v>
      </c>
      <c r="C306" t="str">
        <f>VLOOKUP(B306, [2]Main!$B$3:$D$376, 2, FALSE)</f>
        <v>Outside of MKCC</v>
      </c>
      <c r="D306" t="str">
        <f>VLOOKUP(B306, [2]Main!$B$3:$D$376, 3, FALSE)</f>
        <v>Bedford</v>
      </c>
      <c r="E306" s="5">
        <v>5.9000000000000003E-4</v>
      </c>
      <c r="F306" s="5">
        <v>0</v>
      </c>
      <c r="G306" s="5">
        <v>0</v>
      </c>
      <c r="H306" s="5">
        <v>0</v>
      </c>
      <c r="I306" s="5">
        <v>0</v>
      </c>
      <c r="J306" s="5">
        <v>0</v>
      </c>
      <c r="K306" s="5">
        <v>0</v>
      </c>
      <c r="L306" s="5">
        <v>0</v>
      </c>
      <c r="M306" s="5">
        <v>0</v>
      </c>
      <c r="N306" s="5">
        <v>0</v>
      </c>
      <c r="O306" s="5">
        <v>0</v>
      </c>
      <c r="P306" s="5">
        <v>7.26E-3</v>
      </c>
      <c r="Q306" s="5">
        <v>0</v>
      </c>
      <c r="R306" s="5">
        <v>0</v>
      </c>
      <c r="S306" s="5">
        <v>0</v>
      </c>
      <c r="U306" s="32">
        <f t="shared" si="65"/>
        <v>2.6550000000000002</v>
      </c>
      <c r="V306" s="32">
        <f t="shared" si="73"/>
        <v>0</v>
      </c>
      <c r="W306" s="32">
        <f t="shared" si="73"/>
        <v>0</v>
      </c>
      <c r="X306" s="32">
        <f t="shared" si="73"/>
        <v>0</v>
      </c>
      <c r="Y306" s="32">
        <f t="shared" si="73"/>
        <v>0</v>
      </c>
      <c r="Z306" s="32">
        <f t="shared" si="74"/>
        <v>0</v>
      </c>
      <c r="AA306" s="32">
        <f t="shared" si="74"/>
        <v>0</v>
      </c>
      <c r="AB306" s="32">
        <f t="shared" si="74"/>
        <v>0</v>
      </c>
      <c r="AC306" s="32">
        <f t="shared" si="74"/>
        <v>0</v>
      </c>
      <c r="AD306" s="32">
        <f t="shared" si="75"/>
        <v>0</v>
      </c>
      <c r="AE306" s="32">
        <f t="shared" si="75"/>
        <v>0</v>
      </c>
      <c r="AF306" s="32">
        <f t="shared" si="75"/>
        <v>32.67</v>
      </c>
      <c r="AG306" s="32">
        <f t="shared" si="75"/>
        <v>0</v>
      </c>
      <c r="AH306" s="32">
        <f t="shared" si="76"/>
        <v>0</v>
      </c>
      <c r="AI306" s="32">
        <f t="shared" si="76"/>
        <v>0</v>
      </c>
      <c r="AJ306" s="32">
        <f>VLOOKUP(B306, '[3]Q09 Top-up'!$A$6:$B$392, 2, FALSE)</f>
        <v>45</v>
      </c>
      <c r="AK306">
        <f>VLOOKUP(B306, '[3]Q09 Top-up'!$A$6:$C$392, 3, FALSE)</f>
        <v>1</v>
      </c>
      <c r="AN306" s="5">
        <f t="shared" si="78"/>
        <v>1.285854537262325E-3</v>
      </c>
      <c r="AO306" s="5">
        <f t="shared" si="79"/>
        <v>0</v>
      </c>
      <c r="AP306" s="5">
        <f t="shared" si="80"/>
        <v>0</v>
      </c>
      <c r="AQ306" s="5">
        <f t="shared" si="64"/>
        <v>0</v>
      </c>
      <c r="AR306" s="5">
        <f t="shared" si="64"/>
        <v>0</v>
      </c>
      <c r="AS306" s="5">
        <f t="shared" si="64"/>
        <v>0</v>
      </c>
      <c r="AT306" s="5">
        <f t="shared" si="64"/>
        <v>0</v>
      </c>
      <c r="AU306" s="5">
        <f t="shared" si="81"/>
        <v>0</v>
      </c>
      <c r="AV306" s="5">
        <f t="shared" si="69"/>
        <v>0</v>
      </c>
      <c r="AW306" s="5">
        <f t="shared" si="69"/>
        <v>0</v>
      </c>
      <c r="AX306" s="5">
        <f t="shared" si="69"/>
        <v>0</v>
      </c>
      <c r="AY306" s="5">
        <f t="shared" si="69"/>
        <v>1.6119902191025545E-2</v>
      </c>
      <c r="AZ306" s="5">
        <f t="shared" si="77"/>
        <v>0</v>
      </c>
      <c r="BA306" s="5">
        <f t="shared" si="71"/>
        <v>0</v>
      </c>
      <c r="BB306" s="5">
        <f t="shared" si="71"/>
        <v>0</v>
      </c>
    </row>
    <row r="307" spans="1:54" hidden="1" x14ac:dyDescent="0.35">
      <c r="A307" s="2" t="s">
        <v>233</v>
      </c>
      <c r="B307" s="1" t="s">
        <v>322</v>
      </c>
      <c r="C307" t="str">
        <f>VLOOKUP(B307, [2]Main!$B$3:$D$376, 2, FALSE)</f>
        <v>Outside of MKCC</v>
      </c>
      <c r="D307" t="str">
        <f>VLOOKUP(B307, [2]Main!$B$3:$D$376, 3, FALSE)</f>
        <v>Bedford</v>
      </c>
      <c r="E307" s="5">
        <v>3.0000000000000001E-3</v>
      </c>
      <c r="F307" s="5">
        <v>0</v>
      </c>
      <c r="G307" s="5">
        <v>0</v>
      </c>
      <c r="H307" s="5">
        <v>0</v>
      </c>
      <c r="I307" s="5">
        <v>0</v>
      </c>
      <c r="J307" s="5">
        <v>0</v>
      </c>
      <c r="K307" s="5">
        <v>0</v>
      </c>
      <c r="L307" s="5">
        <v>0</v>
      </c>
      <c r="M307" s="5">
        <v>0</v>
      </c>
      <c r="N307" s="5">
        <v>0</v>
      </c>
      <c r="O307" s="5">
        <v>0</v>
      </c>
      <c r="P307" s="5">
        <v>3.7130000000000003E-2</v>
      </c>
      <c r="Q307" s="5">
        <v>0</v>
      </c>
      <c r="R307" s="5">
        <v>0</v>
      </c>
      <c r="S307" s="5">
        <v>0</v>
      </c>
      <c r="U307" s="32">
        <f t="shared" si="65"/>
        <v>4.2</v>
      </c>
      <c r="V307" s="32">
        <f t="shared" si="73"/>
        <v>0</v>
      </c>
      <c r="W307" s="32">
        <f t="shared" si="73"/>
        <v>0</v>
      </c>
      <c r="X307" s="32">
        <f t="shared" si="73"/>
        <v>0</v>
      </c>
      <c r="Y307" s="32">
        <f t="shared" si="73"/>
        <v>0</v>
      </c>
      <c r="Z307" s="32">
        <f t="shared" si="74"/>
        <v>0</v>
      </c>
      <c r="AA307" s="32">
        <f t="shared" si="74"/>
        <v>0</v>
      </c>
      <c r="AB307" s="32">
        <f t="shared" si="74"/>
        <v>0</v>
      </c>
      <c r="AC307" s="32">
        <f t="shared" si="74"/>
        <v>0</v>
      </c>
      <c r="AD307" s="32">
        <f t="shared" si="75"/>
        <v>0</v>
      </c>
      <c r="AE307" s="32">
        <f t="shared" si="75"/>
        <v>0</v>
      </c>
      <c r="AF307" s="32">
        <f t="shared" si="75"/>
        <v>51.982000000000006</v>
      </c>
      <c r="AG307" s="32">
        <f t="shared" si="75"/>
        <v>0</v>
      </c>
      <c r="AH307" s="32">
        <f t="shared" si="76"/>
        <v>0</v>
      </c>
      <c r="AI307" s="32">
        <f t="shared" si="76"/>
        <v>0</v>
      </c>
      <c r="AJ307" s="32">
        <f>VLOOKUP(B307, '[3]Q09 Top-up'!$A$6:$B$392, 2, FALSE)</f>
        <v>14</v>
      </c>
      <c r="AK307">
        <f>VLOOKUP(B307, '[3]Q09 Top-up'!$A$6:$C$392, 3, FALSE)</f>
        <v>2</v>
      </c>
      <c r="AN307" s="5">
        <f t="shared" si="78"/>
        <v>2.0341201719404011E-3</v>
      </c>
      <c r="AO307" s="5">
        <f t="shared" si="79"/>
        <v>0</v>
      </c>
      <c r="AP307" s="5">
        <f t="shared" si="80"/>
        <v>0</v>
      </c>
      <c r="AQ307" s="5">
        <f t="shared" si="64"/>
        <v>0</v>
      </c>
      <c r="AR307" s="5">
        <f t="shared" si="64"/>
        <v>0</v>
      </c>
      <c r="AS307" s="5">
        <f t="shared" si="64"/>
        <v>0</v>
      </c>
      <c r="AT307" s="5">
        <f t="shared" si="64"/>
        <v>0</v>
      </c>
      <c r="AU307" s="5">
        <f t="shared" si="81"/>
        <v>0</v>
      </c>
      <c r="AV307" s="5">
        <f t="shared" si="69"/>
        <v>0</v>
      </c>
      <c r="AW307" s="5">
        <f t="shared" si="69"/>
        <v>0</v>
      </c>
      <c r="AX307" s="5">
        <f t="shared" si="69"/>
        <v>0</v>
      </c>
      <c r="AY307" s="5">
        <f t="shared" si="69"/>
        <v>2.5648752852583102E-2</v>
      </c>
      <c r="AZ307" s="5">
        <f t="shared" si="77"/>
        <v>0</v>
      </c>
      <c r="BA307" s="5">
        <f t="shared" si="71"/>
        <v>0</v>
      </c>
      <c r="BB307" s="5">
        <f t="shared" si="71"/>
        <v>0</v>
      </c>
    </row>
    <row r="308" spans="1:54" hidden="1" x14ac:dyDescent="0.35">
      <c r="A308" s="2" t="s">
        <v>233</v>
      </c>
      <c r="B308" s="1" t="s">
        <v>323</v>
      </c>
      <c r="C308" t="str">
        <f>VLOOKUP(B308, [2]Main!$B$3:$D$376, 2, FALSE)</f>
        <v>Outside of MKCC</v>
      </c>
      <c r="D308" t="str">
        <f>VLOOKUP(B308, [2]Main!$B$3:$D$376, 3, FALSE)</f>
        <v>Bedford</v>
      </c>
      <c r="E308" s="5">
        <v>3.0100000000000001E-3</v>
      </c>
      <c r="F308" s="5">
        <v>0</v>
      </c>
      <c r="G308" s="5">
        <v>0</v>
      </c>
      <c r="H308" s="5">
        <v>0</v>
      </c>
      <c r="I308" s="5">
        <v>0</v>
      </c>
      <c r="J308" s="5">
        <v>0</v>
      </c>
      <c r="K308" s="5">
        <v>0</v>
      </c>
      <c r="L308" s="5">
        <v>0</v>
      </c>
      <c r="M308" s="5">
        <v>0</v>
      </c>
      <c r="N308" s="5">
        <v>0</v>
      </c>
      <c r="O308" s="5">
        <v>0</v>
      </c>
      <c r="P308" s="5">
        <v>0</v>
      </c>
      <c r="Q308" s="5">
        <v>2.521E-2</v>
      </c>
      <c r="R308" s="5">
        <v>0</v>
      </c>
      <c r="S308" s="5">
        <v>0</v>
      </c>
      <c r="U308" s="32">
        <f t="shared" si="65"/>
        <v>6.0200000000000005</v>
      </c>
      <c r="V308" s="32">
        <f t="shared" si="73"/>
        <v>0</v>
      </c>
      <c r="W308" s="32">
        <f t="shared" si="73"/>
        <v>0</v>
      </c>
      <c r="X308" s="32">
        <f t="shared" si="73"/>
        <v>0</v>
      </c>
      <c r="Y308" s="32">
        <f t="shared" si="73"/>
        <v>0</v>
      </c>
      <c r="Z308" s="32">
        <f t="shared" si="74"/>
        <v>0</v>
      </c>
      <c r="AA308" s="32">
        <f t="shared" si="74"/>
        <v>0</v>
      </c>
      <c r="AB308" s="32">
        <f t="shared" si="74"/>
        <v>0</v>
      </c>
      <c r="AC308" s="32">
        <f t="shared" si="74"/>
        <v>0</v>
      </c>
      <c r="AD308" s="32">
        <f t="shared" si="75"/>
        <v>0</v>
      </c>
      <c r="AE308" s="32">
        <f t="shared" si="75"/>
        <v>0</v>
      </c>
      <c r="AF308" s="32">
        <f t="shared" si="75"/>
        <v>0</v>
      </c>
      <c r="AG308" s="32">
        <f t="shared" si="75"/>
        <v>50.42</v>
      </c>
      <c r="AH308" s="32">
        <f t="shared" si="76"/>
        <v>0</v>
      </c>
      <c r="AI308" s="32">
        <f t="shared" si="76"/>
        <v>0</v>
      </c>
      <c r="AJ308" s="32">
        <f>VLOOKUP(B308, '[3]Q09 Top-up'!$A$6:$B$392, 2, FALSE)</f>
        <v>20</v>
      </c>
      <c r="AK308">
        <f>VLOOKUP(B308, '[3]Q09 Top-up'!$A$6:$C$392, 3, FALSE)</f>
        <v>1</v>
      </c>
      <c r="AN308" s="5">
        <f t="shared" si="78"/>
        <v>2.915572246447908E-3</v>
      </c>
      <c r="AO308" s="5">
        <f t="shared" si="79"/>
        <v>0</v>
      </c>
      <c r="AP308" s="5">
        <f t="shared" si="80"/>
        <v>0</v>
      </c>
      <c r="AQ308" s="5">
        <f t="shared" si="64"/>
        <v>0</v>
      </c>
      <c r="AR308" s="5">
        <f t="shared" si="64"/>
        <v>0</v>
      </c>
      <c r="AS308" s="5">
        <f t="shared" si="64"/>
        <v>0</v>
      </c>
      <c r="AT308" s="5">
        <f t="shared" si="64"/>
        <v>0</v>
      </c>
      <c r="AU308" s="5">
        <f t="shared" si="81"/>
        <v>0</v>
      </c>
      <c r="AV308" s="5">
        <f t="shared" si="69"/>
        <v>0</v>
      </c>
      <c r="AW308" s="5">
        <f t="shared" si="69"/>
        <v>0</v>
      </c>
      <c r="AX308" s="5">
        <f t="shared" si="69"/>
        <v>0</v>
      </c>
      <c r="AY308" s="5">
        <f t="shared" si="69"/>
        <v>0</v>
      </c>
      <c r="AZ308" s="5">
        <f t="shared" si="77"/>
        <v>2.4743606887746621E-2</v>
      </c>
      <c r="BA308" s="5">
        <f t="shared" si="71"/>
        <v>0</v>
      </c>
      <c r="BB308" s="5">
        <f t="shared" si="71"/>
        <v>0</v>
      </c>
    </row>
    <row r="309" spans="1:54" hidden="1" x14ac:dyDescent="0.35">
      <c r="A309" s="2" t="s">
        <v>233</v>
      </c>
      <c r="B309" s="1" t="s">
        <v>324</v>
      </c>
      <c r="C309" t="str">
        <f>VLOOKUP(B309, [2]Main!$B$3:$D$376, 2, FALSE)</f>
        <v>Outside of MKCC</v>
      </c>
      <c r="D309" t="s">
        <v>1880</v>
      </c>
      <c r="E309" s="5">
        <v>5.5999999999999995E-4</v>
      </c>
      <c r="F309" s="5">
        <v>0</v>
      </c>
      <c r="G309" s="5">
        <v>0</v>
      </c>
      <c r="H309" s="5">
        <v>0</v>
      </c>
      <c r="I309" s="5">
        <v>0</v>
      </c>
      <c r="J309" s="5">
        <v>0</v>
      </c>
      <c r="K309" s="5">
        <v>0</v>
      </c>
      <c r="L309" s="5">
        <v>0</v>
      </c>
      <c r="M309" s="5">
        <v>5.45E-3</v>
      </c>
      <c r="N309" s="5">
        <v>0</v>
      </c>
      <c r="O309" s="5">
        <v>0</v>
      </c>
      <c r="P309" s="5">
        <v>0</v>
      </c>
      <c r="Q309" s="5">
        <v>0</v>
      </c>
      <c r="R309" s="5">
        <v>0</v>
      </c>
      <c r="S309" s="5">
        <v>0</v>
      </c>
      <c r="U309" s="32">
        <f t="shared" si="65"/>
        <v>0.89599999999999991</v>
      </c>
      <c r="V309" s="32">
        <f t="shared" si="73"/>
        <v>0</v>
      </c>
      <c r="W309" s="32">
        <f t="shared" si="73"/>
        <v>0</v>
      </c>
      <c r="X309" s="32">
        <f t="shared" si="73"/>
        <v>0</v>
      </c>
      <c r="Y309" s="32">
        <f t="shared" si="73"/>
        <v>0</v>
      </c>
      <c r="Z309" s="32">
        <f t="shared" si="74"/>
        <v>0</v>
      </c>
      <c r="AA309" s="32">
        <f t="shared" si="74"/>
        <v>0</v>
      </c>
      <c r="AB309" s="32">
        <f t="shared" si="74"/>
        <v>0</v>
      </c>
      <c r="AC309" s="32">
        <f t="shared" si="74"/>
        <v>8.7200000000000006</v>
      </c>
      <c r="AD309" s="32">
        <f t="shared" si="75"/>
        <v>0</v>
      </c>
      <c r="AE309" s="32">
        <f t="shared" si="75"/>
        <v>0</v>
      </c>
      <c r="AF309" s="32">
        <f t="shared" si="75"/>
        <v>0</v>
      </c>
      <c r="AG309" s="32">
        <f t="shared" si="75"/>
        <v>0</v>
      </c>
      <c r="AH309" s="32">
        <f t="shared" si="76"/>
        <v>0</v>
      </c>
      <c r="AI309" s="32">
        <f t="shared" si="76"/>
        <v>0</v>
      </c>
      <c r="AJ309" s="32">
        <f>VLOOKUP(B309, '[3]Q09 Top-up'!$A$6:$B$392, 2, FALSE)</f>
        <v>16</v>
      </c>
      <c r="AK309">
        <f>VLOOKUP(B309, '[3]Q09 Top-up'!$A$6:$C$392, 3, FALSE)</f>
        <v>1</v>
      </c>
      <c r="AN309" s="5">
        <f t="shared" si="78"/>
        <v>4.339456366806188E-4</v>
      </c>
      <c r="AO309" s="5">
        <f t="shared" si="79"/>
        <v>0</v>
      </c>
      <c r="AP309" s="5">
        <f t="shared" si="80"/>
        <v>0</v>
      </c>
      <c r="AQ309" s="5">
        <f t="shared" si="64"/>
        <v>0</v>
      </c>
      <c r="AR309" s="5">
        <f t="shared" si="64"/>
        <v>0</v>
      </c>
      <c r="AS309" s="5">
        <f t="shared" si="64"/>
        <v>0</v>
      </c>
      <c r="AT309" s="5">
        <f t="shared" si="64"/>
        <v>0</v>
      </c>
      <c r="AU309" s="5">
        <f t="shared" si="81"/>
        <v>0</v>
      </c>
      <c r="AV309" s="5">
        <f t="shared" si="69"/>
        <v>3.7628051073434017E-3</v>
      </c>
      <c r="AW309" s="5">
        <f t="shared" si="69"/>
        <v>0</v>
      </c>
      <c r="AX309" s="5">
        <f t="shared" si="69"/>
        <v>0</v>
      </c>
      <c r="AY309" s="5">
        <f t="shared" si="69"/>
        <v>0</v>
      </c>
      <c r="AZ309" s="5">
        <f t="shared" si="77"/>
        <v>0</v>
      </c>
      <c r="BA309" s="5">
        <f t="shared" si="71"/>
        <v>0</v>
      </c>
      <c r="BB309" s="5">
        <f t="shared" si="71"/>
        <v>0</v>
      </c>
    </row>
    <row r="310" spans="1:54" hidden="1" x14ac:dyDescent="0.35">
      <c r="A310" s="2" t="s">
        <v>233</v>
      </c>
      <c r="B310" s="1" t="s">
        <v>325</v>
      </c>
      <c r="C310" t="str">
        <f>VLOOKUP(B310, [2]Main!$B$3:$D$376, 2, FALSE)</f>
        <v>Outside of MKCC</v>
      </c>
      <c r="D310" t="str">
        <f>VLOOKUP(B310, [2]Main!$B$3:$D$376, 3, FALSE)</f>
        <v>Northampton</v>
      </c>
      <c r="E310" s="5">
        <v>0</v>
      </c>
      <c r="F310" s="5">
        <v>0</v>
      </c>
      <c r="G310" s="5">
        <v>0</v>
      </c>
      <c r="H310" s="5">
        <v>0</v>
      </c>
      <c r="I310" s="5">
        <v>0</v>
      </c>
      <c r="J310" s="5">
        <v>0</v>
      </c>
      <c r="K310" s="5">
        <v>0</v>
      </c>
      <c r="L310" s="5">
        <v>0</v>
      </c>
      <c r="M310" s="5">
        <v>0</v>
      </c>
      <c r="N310" s="5">
        <v>0</v>
      </c>
      <c r="O310" s="5">
        <v>0</v>
      </c>
      <c r="P310" s="5">
        <v>0</v>
      </c>
      <c r="Q310" s="5">
        <v>0</v>
      </c>
      <c r="R310" s="5">
        <v>0</v>
      </c>
      <c r="S310" s="5">
        <v>0</v>
      </c>
      <c r="U310" s="32">
        <f t="shared" si="65"/>
        <v>0</v>
      </c>
      <c r="V310" s="32">
        <f t="shared" si="73"/>
        <v>0</v>
      </c>
      <c r="W310" s="32">
        <f t="shared" si="73"/>
        <v>0</v>
      </c>
      <c r="X310" s="32">
        <f t="shared" si="73"/>
        <v>0</v>
      </c>
      <c r="Y310" s="32">
        <f t="shared" si="73"/>
        <v>0</v>
      </c>
      <c r="Z310" s="32">
        <f t="shared" si="74"/>
        <v>0</v>
      </c>
      <c r="AA310" s="32">
        <f t="shared" si="74"/>
        <v>0</v>
      </c>
      <c r="AB310" s="32">
        <f t="shared" si="74"/>
        <v>0</v>
      </c>
      <c r="AC310" s="32">
        <f t="shared" si="74"/>
        <v>0</v>
      </c>
      <c r="AD310" s="32">
        <f t="shared" si="75"/>
        <v>0</v>
      </c>
      <c r="AE310" s="32">
        <f t="shared" si="75"/>
        <v>0</v>
      </c>
      <c r="AF310" s="32">
        <f t="shared" si="75"/>
        <v>0</v>
      </c>
      <c r="AG310" s="32">
        <f t="shared" si="75"/>
        <v>0</v>
      </c>
      <c r="AH310" s="32">
        <f t="shared" si="76"/>
        <v>0</v>
      </c>
      <c r="AI310" s="32">
        <f t="shared" si="76"/>
        <v>0</v>
      </c>
      <c r="AJ310" s="32">
        <f>VLOOKUP(B310, '[3]Q09 Top-up'!$A$6:$B$392, 2, FALSE)</f>
        <v>0</v>
      </c>
      <c r="AK310">
        <f>VLOOKUP(B310, '[3]Q09 Top-up'!$A$6:$C$392, 3, FALSE)</f>
        <v>0</v>
      </c>
      <c r="AN310" s="5">
        <f t="shared" si="78"/>
        <v>0</v>
      </c>
      <c r="AO310" s="5">
        <f t="shared" si="79"/>
        <v>0</v>
      </c>
      <c r="AP310" s="5">
        <f t="shared" si="80"/>
        <v>0</v>
      </c>
      <c r="AQ310" s="5">
        <f t="shared" si="64"/>
        <v>0</v>
      </c>
      <c r="AR310" s="5">
        <f t="shared" si="64"/>
        <v>0</v>
      </c>
      <c r="AS310" s="5">
        <f t="shared" si="64"/>
        <v>0</v>
      </c>
      <c r="AT310" s="5">
        <f t="shared" si="64"/>
        <v>0</v>
      </c>
      <c r="AU310" s="5">
        <f t="shared" si="81"/>
        <v>0</v>
      </c>
      <c r="AV310" s="5">
        <f t="shared" si="69"/>
        <v>0</v>
      </c>
      <c r="AW310" s="5">
        <f t="shared" si="69"/>
        <v>0</v>
      </c>
      <c r="AX310" s="5">
        <f t="shared" si="69"/>
        <v>0</v>
      </c>
      <c r="AY310" s="5">
        <f t="shared" si="69"/>
        <v>0</v>
      </c>
      <c r="AZ310" s="5">
        <f t="shared" si="77"/>
        <v>0</v>
      </c>
      <c r="BA310" s="5">
        <f t="shared" si="71"/>
        <v>0</v>
      </c>
      <c r="BB310" s="5">
        <f t="shared" si="71"/>
        <v>0</v>
      </c>
    </row>
    <row r="311" spans="1:54" hidden="1" x14ac:dyDescent="0.35">
      <c r="A311" s="2" t="s">
        <v>233</v>
      </c>
      <c r="B311" s="1" t="s">
        <v>326</v>
      </c>
      <c r="C311" t="str">
        <f>VLOOKUP(B311, [2]Main!$B$3:$D$376, 2, FALSE)</f>
        <v>Outside of MKCC</v>
      </c>
      <c r="D311" t="str">
        <f>VLOOKUP(B311, [2]Main!$B$3:$D$376, 3, FALSE)</f>
        <v>Northampton</v>
      </c>
      <c r="E311" s="5">
        <v>0</v>
      </c>
      <c r="F311" s="5">
        <v>0</v>
      </c>
      <c r="G311" s="5">
        <v>0</v>
      </c>
      <c r="H311" s="5">
        <v>0</v>
      </c>
      <c r="I311" s="5">
        <v>0</v>
      </c>
      <c r="J311" s="5">
        <v>0</v>
      </c>
      <c r="K311" s="5">
        <v>0</v>
      </c>
      <c r="L311" s="5">
        <v>0</v>
      </c>
      <c r="M311" s="5">
        <v>0</v>
      </c>
      <c r="N311" s="5">
        <v>0</v>
      </c>
      <c r="O311" s="5">
        <v>0</v>
      </c>
      <c r="P311" s="5">
        <v>0</v>
      </c>
      <c r="Q311" s="5">
        <v>0</v>
      </c>
      <c r="R311" s="5">
        <v>0</v>
      </c>
      <c r="S311" s="5">
        <v>0</v>
      </c>
      <c r="U311" s="32">
        <f t="shared" si="65"/>
        <v>0</v>
      </c>
      <c r="V311" s="32">
        <f t="shared" si="73"/>
        <v>0</v>
      </c>
      <c r="W311" s="32">
        <f t="shared" si="73"/>
        <v>0</v>
      </c>
      <c r="X311" s="32">
        <f t="shared" si="73"/>
        <v>0</v>
      </c>
      <c r="Y311" s="32">
        <f t="shared" si="73"/>
        <v>0</v>
      </c>
      <c r="Z311" s="32">
        <f t="shared" si="74"/>
        <v>0</v>
      </c>
      <c r="AA311" s="32">
        <f t="shared" si="74"/>
        <v>0</v>
      </c>
      <c r="AB311" s="32">
        <f t="shared" si="74"/>
        <v>0</v>
      </c>
      <c r="AC311" s="32">
        <f t="shared" si="74"/>
        <v>0</v>
      </c>
      <c r="AD311" s="32">
        <f t="shared" si="75"/>
        <v>0</v>
      </c>
      <c r="AE311" s="32">
        <f t="shared" si="75"/>
        <v>0</v>
      </c>
      <c r="AF311" s="32">
        <f t="shared" si="75"/>
        <v>0</v>
      </c>
      <c r="AG311" s="32">
        <f t="shared" si="75"/>
        <v>0</v>
      </c>
      <c r="AH311" s="32">
        <f t="shared" si="76"/>
        <v>0</v>
      </c>
      <c r="AI311" s="32">
        <f t="shared" si="76"/>
        <v>0</v>
      </c>
      <c r="AJ311" s="32">
        <f>VLOOKUP(B311, '[3]Q09 Top-up'!$A$6:$B$392, 2, FALSE)</f>
        <v>0</v>
      </c>
      <c r="AK311">
        <f>VLOOKUP(B311, '[3]Q09 Top-up'!$A$6:$C$392, 3, FALSE)</f>
        <v>0</v>
      </c>
      <c r="AN311" s="5">
        <f t="shared" si="78"/>
        <v>0</v>
      </c>
      <c r="AO311" s="5">
        <f t="shared" si="79"/>
        <v>0</v>
      </c>
      <c r="AP311" s="5">
        <f t="shared" si="80"/>
        <v>0</v>
      </c>
      <c r="AQ311" s="5">
        <f t="shared" si="64"/>
        <v>0</v>
      </c>
      <c r="AR311" s="5">
        <f t="shared" si="64"/>
        <v>0</v>
      </c>
      <c r="AS311" s="5">
        <f t="shared" si="64"/>
        <v>0</v>
      </c>
      <c r="AT311" s="5">
        <f t="shared" si="64"/>
        <v>0</v>
      </c>
      <c r="AU311" s="5">
        <f t="shared" si="81"/>
        <v>0</v>
      </c>
      <c r="AV311" s="5">
        <f t="shared" si="69"/>
        <v>0</v>
      </c>
      <c r="AW311" s="5">
        <f t="shared" si="69"/>
        <v>0</v>
      </c>
      <c r="AX311" s="5">
        <f t="shared" si="69"/>
        <v>0</v>
      </c>
      <c r="AY311" s="5">
        <f t="shared" si="69"/>
        <v>0</v>
      </c>
      <c r="AZ311" s="5">
        <f t="shared" si="77"/>
        <v>0</v>
      </c>
      <c r="BA311" s="5">
        <f t="shared" si="71"/>
        <v>0</v>
      </c>
      <c r="BB311" s="5">
        <f t="shared" si="71"/>
        <v>0</v>
      </c>
    </row>
    <row r="312" spans="1:54" hidden="1" x14ac:dyDescent="0.35">
      <c r="A312" s="2" t="s">
        <v>233</v>
      </c>
      <c r="B312" s="1" t="s">
        <v>327</v>
      </c>
      <c r="C312" t="str">
        <f>VLOOKUP(B312, [2]Main!$B$3:$D$376, 2, FALSE)</f>
        <v>Outside of MKCC</v>
      </c>
      <c r="D312" t="str">
        <f>VLOOKUP(B312, [2]Main!$B$3:$D$376, 3, FALSE)</f>
        <v>Northampton</v>
      </c>
      <c r="E312" s="5">
        <v>0</v>
      </c>
      <c r="F312" s="5">
        <v>0</v>
      </c>
      <c r="G312" s="5">
        <v>0</v>
      </c>
      <c r="H312" s="5">
        <v>0</v>
      </c>
      <c r="I312" s="5">
        <v>0</v>
      </c>
      <c r="J312" s="5">
        <v>0</v>
      </c>
      <c r="K312" s="5">
        <v>0</v>
      </c>
      <c r="L312" s="5">
        <v>0</v>
      </c>
      <c r="M312" s="5">
        <v>0</v>
      </c>
      <c r="N312" s="5">
        <v>0</v>
      </c>
      <c r="O312" s="5">
        <v>0</v>
      </c>
      <c r="P312" s="5">
        <v>0</v>
      </c>
      <c r="Q312" s="5">
        <v>0</v>
      </c>
      <c r="R312" s="5">
        <v>0</v>
      </c>
      <c r="S312" s="5">
        <v>0</v>
      </c>
      <c r="U312" s="32">
        <f t="shared" si="65"/>
        <v>0</v>
      </c>
      <c r="V312" s="32">
        <f t="shared" si="73"/>
        <v>0</v>
      </c>
      <c r="W312" s="32">
        <f t="shared" si="73"/>
        <v>0</v>
      </c>
      <c r="X312" s="32">
        <f t="shared" si="73"/>
        <v>0</v>
      </c>
      <c r="Y312" s="32">
        <f t="shared" si="73"/>
        <v>0</v>
      </c>
      <c r="Z312" s="32">
        <f t="shared" si="74"/>
        <v>0</v>
      </c>
      <c r="AA312" s="32">
        <f t="shared" si="74"/>
        <v>0</v>
      </c>
      <c r="AB312" s="32">
        <f t="shared" si="74"/>
        <v>0</v>
      </c>
      <c r="AC312" s="32">
        <f t="shared" si="74"/>
        <v>0</v>
      </c>
      <c r="AD312" s="32">
        <f t="shared" si="75"/>
        <v>0</v>
      </c>
      <c r="AE312" s="32">
        <f t="shared" si="75"/>
        <v>0</v>
      </c>
      <c r="AF312" s="32">
        <f t="shared" si="75"/>
        <v>0</v>
      </c>
      <c r="AG312" s="32">
        <f t="shared" si="75"/>
        <v>0</v>
      </c>
      <c r="AH312" s="32">
        <f t="shared" si="76"/>
        <v>0</v>
      </c>
      <c r="AI312" s="32">
        <f t="shared" si="76"/>
        <v>0</v>
      </c>
      <c r="AJ312" s="32">
        <f>VLOOKUP(B312, '[3]Q09 Top-up'!$A$6:$B$392, 2, FALSE)</f>
        <v>0</v>
      </c>
      <c r="AK312">
        <f>VLOOKUP(B312, '[3]Q09 Top-up'!$A$6:$C$392, 3, FALSE)</f>
        <v>0</v>
      </c>
      <c r="AN312" s="5">
        <f t="shared" si="78"/>
        <v>0</v>
      </c>
      <c r="AO312" s="5">
        <f t="shared" si="79"/>
        <v>0</v>
      </c>
      <c r="AP312" s="5">
        <f t="shared" si="80"/>
        <v>0</v>
      </c>
      <c r="AQ312" s="5">
        <f t="shared" si="64"/>
        <v>0</v>
      </c>
      <c r="AR312" s="5">
        <f t="shared" si="64"/>
        <v>0</v>
      </c>
      <c r="AS312" s="5">
        <f t="shared" si="64"/>
        <v>0</v>
      </c>
      <c r="AT312" s="5">
        <f t="shared" si="64"/>
        <v>0</v>
      </c>
      <c r="AU312" s="5">
        <f t="shared" si="81"/>
        <v>0</v>
      </c>
      <c r="AV312" s="5">
        <f t="shared" si="69"/>
        <v>0</v>
      </c>
      <c r="AW312" s="5">
        <f t="shared" si="69"/>
        <v>0</v>
      </c>
      <c r="AX312" s="5">
        <f t="shared" si="69"/>
        <v>0</v>
      </c>
      <c r="AY312" s="5">
        <f t="shared" si="69"/>
        <v>0</v>
      </c>
      <c r="AZ312" s="5">
        <f t="shared" si="77"/>
        <v>0</v>
      </c>
      <c r="BA312" s="5">
        <f t="shared" si="71"/>
        <v>0</v>
      </c>
      <c r="BB312" s="5">
        <f t="shared" si="71"/>
        <v>0</v>
      </c>
    </row>
    <row r="313" spans="1:54" hidden="1" x14ac:dyDescent="0.35">
      <c r="A313" s="2" t="s">
        <v>233</v>
      </c>
      <c r="B313" s="1" t="s">
        <v>328</v>
      </c>
      <c r="C313" t="str">
        <f>VLOOKUP(B313, [2]Main!$B$3:$D$376, 2, FALSE)</f>
        <v>Outside of MKCC</v>
      </c>
      <c r="D313" t="s">
        <v>1880</v>
      </c>
      <c r="E313" s="5">
        <v>0</v>
      </c>
      <c r="F313" s="5">
        <v>0</v>
      </c>
      <c r="G313" s="5">
        <v>0</v>
      </c>
      <c r="H313" s="5">
        <v>0</v>
      </c>
      <c r="I313" s="5">
        <v>0</v>
      </c>
      <c r="J313" s="5">
        <v>0</v>
      </c>
      <c r="K313" s="5">
        <v>0</v>
      </c>
      <c r="L313" s="5">
        <v>0</v>
      </c>
      <c r="M313" s="5">
        <v>0</v>
      </c>
      <c r="N313" s="5">
        <v>0</v>
      </c>
      <c r="O313" s="5">
        <v>0</v>
      </c>
      <c r="P313" s="5">
        <v>0</v>
      </c>
      <c r="Q313" s="5">
        <v>0</v>
      </c>
      <c r="R313" s="5">
        <v>0</v>
      </c>
      <c r="S313" s="5">
        <v>0</v>
      </c>
      <c r="U313" s="32">
        <f t="shared" si="65"/>
        <v>0</v>
      </c>
      <c r="V313" s="32">
        <f t="shared" si="73"/>
        <v>0</v>
      </c>
      <c r="W313" s="32">
        <f t="shared" si="73"/>
        <v>0</v>
      </c>
      <c r="X313" s="32">
        <f t="shared" si="73"/>
        <v>0</v>
      </c>
      <c r="Y313" s="32">
        <f t="shared" si="73"/>
        <v>0</v>
      </c>
      <c r="Z313" s="32">
        <f t="shared" si="74"/>
        <v>0</v>
      </c>
      <c r="AA313" s="32">
        <f t="shared" si="74"/>
        <v>0</v>
      </c>
      <c r="AB313" s="32">
        <f t="shared" si="74"/>
        <v>0</v>
      </c>
      <c r="AC313" s="32">
        <f t="shared" si="74"/>
        <v>0</v>
      </c>
      <c r="AD313" s="32">
        <f t="shared" si="75"/>
        <v>0</v>
      </c>
      <c r="AE313" s="32">
        <f t="shared" si="75"/>
        <v>0</v>
      </c>
      <c r="AF313" s="32">
        <f t="shared" si="75"/>
        <v>0</v>
      </c>
      <c r="AG313" s="32">
        <f t="shared" si="75"/>
        <v>0</v>
      </c>
      <c r="AH313" s="32">
        <f t="shared" si="76"/>
        <v>0</v>
      </c>
      <c r="AI313" s="32">
        <f t="shared" si="76"/>
        <v>0</v>
      </c>
      <c r="AJ313" s="32">
        <f>VLOOKUP(B313, '[3]Q09 Top-up'!$A$6:$B$392, 2, FALSE)</f>
        <v>0</v>
      </c>
      <c r="AK313">
        <f>VLOOKUP(B313, '[3]Q09 Top-up'!$A$6:$C$392, 3, FALSE)</f>
        <v>0</v>
      </c>
      <c r="AN313" s="5">
        <f t="shared" si="78"/>
        <v>0</v>
      </c>
      <c r="AO313" s="5">
        <f t="shared" si="79"/>
        <v>0</v>
      </c>
      <c r="AP313" s="5">
        <f t="shared" si="80"/>
        <v>0</v>
      </c>
      <c r="AQ313" s="5">
        <f t="shared" si="64"/>
        <v>0</v>
      </c>
      <c r="AR313" s="5">
        <f t="shared" si="64"/>
        <v>0</v>
      </c>
      <c r="AS313" s="5">
        <f t="shared" si="64"/>
        <v>0</v>
      </c>
      <c r="AT313" s="5">
        <f t="shared" si="64"/>
        <v>0</v>
      </c>
      <c r="AU313" s="5">
        <f t="shared" si="81"/>
        <v>0</v>
      </c>
      <c r="AV313" s="5">
        <f t="shared" si="69"/>
        <v>0</v>
      </c>
      <c r="AW313" s="5">
        <f t="shared" si="69"/>
        <v>0</v>
      </c>
      <c r="AX313" s="5">
        <f t="shared" si="69"/>
        <v>0</v>
      </c>
      <c r="AY313" s="5">
        <f t="shared" si="69"/>
        <v>0</v>
      </c>
      <c r="AZ313" s="5">
        <f t="shared" si="77"/>
        <v>0</v>
      </c>
      <c r="BA313" s="5">
        <f t="shared" si="71"/>
        <v>0</v>
      </c>
      <c r="BB313" s="5">
        <f t="shared" si="71"/>
        <v>0</v>
      </c>
    </row>
    <row r="314" spans="1:54" hidden="1" x14ac:dyDescent="0.35">
      <c r="A314" s="2" t="s">
        <v>233</v>
      </c>
      <c r="B314" s="1" t="s">
        <v>329</v>
      </c>
      <c r="C314" t="str">
        <f>VLOOKUP(B314, [2]Main!$B$3:$D$376, 2, FALSE)</f>
        <v>Outside of MKCC</v>
      </c>
      <c r="D314" t="s">
        <v>1880</v>
      </c>
      <c r="E314" s="5">
        <v>1.2999999999999999E-4</v>
      </c>
      <c r="F314" s="5">
        <v>0</v>
      </c>
      <c r="G314" s="5">
        <v>0</v>
      </c>
      <c r="H314" s="5">
        <v>0</v>
      </c>
      <c r="I314" s="5">
        <v>0</v>
      </c>
      <c r="J314" s="5">
        <v>0</v>
      </c>
      <c r="K314" s="5">
        <v>0</v>
      </c>
      <c r="L314" s="5">
        <v>0</v>
      </c>
      <c r="M314" s="5">
        <v>0</v>
      </c>
      <c r="N314" s="5">
        <v>0</v>
      </c>
      <c r="O314" s="5">
        <v>7.8799999999999999E-3</v>
      </c>
      <c r="P314" s="5">
        <v>0</v>
      </c>
      <c r="Q314" s="5">
        <v>0</v>
      </c>
      <c r="R314" s="5">
        <v>0</v>
      </c>
      <c r="S314" s="5">
        <v>0</v>
      </c>
      <c r="U314" s="32">
        <f t="shared" si="65"/>
        <v>0.90999999999999992</v>
      </c>
      <c r="V314" s="32">
        <f t="shared" si="73"/>
        <v>0</v>
      </c>
      <c r="W314" s="32">
        <f t="shared" si="73"/>
        <v>0</v>
      </c>
      <c r="X314" s="32">
        <f t="shared" si="73"/>
        <v>0</v>
      </c>
      <c r="Y314" s="32">
        <f t="shared" si="73"/>
        <v>0</v>
      </c>
      <c r="Z314" s="32">
        <f t="shared" si="74"/>
        <v>0</v>
      </c>
      <c r="AA314" s="32">
        <f t="shared" si="74"/>
        <v>0</v>
      </c>
      <c r="AB314" s="32">
        <f t="shared" si="74"/>
        <v>0</v>
      </c>
      <c r="AC314" s="32">
        <f t="shared" si="74"/>
        <v>0</v>
      </c>
      <c r="AD314" s="32">
        <f t="shared" si="75"/>
        <v>0</v>
      </c>
      <c r="AE314" s="32">
        <f t="shared" si="75"/>
        <v>55.16</v>
      </c>
      <c r="AF314" s="32">
        <f t="shared" si="75"/>
        <v>0</v>
      </c>
      <c r="AG314" s="32">
        <f t="shared" si="75"/>
        <v>0</v>
      </c>
      <c r="AH314" s="32">
        <f t="shared" si="76"/>
        <v>0</v>
      </c>
      <c r="AI314" s="32">
        <f t="shared" si="76"/>
        <v>0</v>
      </c>
      <c r="AJ314" s="32">
        <f>VLOOKUP(B314, '[3]Q09 Top-up'!$A$6:$B$392, 2, FALSE)</f>
        <v>70</v>
      </c>
      <c r="AK314">
        <f>VLOOKUP(B314, '[3]Q09 Top-up'!$A$6:$C$392, 3, FALSE)</f>
        <v>1</v>
      </c>
      <c r="AN314" s="5">
        <f t="shared" si="78"/>
        <v>4.4072603725375348E-4</v>
      </c>
      <c r="AO314" s="5">
        <f t="shared" si="79"/>
        <v>0</v>
      </c>
      <c r="AP314" s="5">
        <f t="shared" si="80"/>
        <v>0</v>
      </c>
      <c r="AQ314" s="5">
        <f t="shared" si="64"/>
        <v>0</v>
      </c>
      <c r="AR314" s="5">
        <f t="shared" si="64"/>
        <v>0</v>
      </c>
      <c r="AS314" s="5">
        <f t="shared" si="64"/>
        <v>0</v>
      </c>
      <c r="AT314" s="5">
        <f t="shared" si="64"/>
        <v>0</v>
      </c>
      <c r="AU314" s="5">
        <f t="shared" si="81"/>
        <v>0</v>
      </c>
      <c r="AV314" s="5">
        <f t="shared" si="69"/>
        <v>0</v>
      </c>
      <c r="AW314" s="5">
        <f t="shared" si="69"/>
        <v>0</v>
      </c>
      <c r="AX314" s="5">
        <f t="shared" si="69"/>
        <v>3.7536925487351915E-2</v>
      </c>
      <c r="AY314" s="5">
        <f t="shared" si="69"/>
        <v>0</v>
      </c>
      <c r="AZ314" s="5">
        <f t="shared" si="77"/>
        <v>0</v>
      </c>
      <c r="BA314" s="5">
        <f t="shared" si="71"/>
        <v>0</v>
      </c>
      <c r="BB314" s="5">
        <f t="shared" si="71"/>
        <v>0</v>
      </c>
    </row>
    <row r="315" spans="1:54" hidden="1" x14ac:dyDescent="0.35">
      <c r="A315" s="2" t="s">
        <v>233</v>
      </c>
      <c r="B315" s="1" t="s">
        <v>330</v>
      </c>
      <c r="C315" t="str">
        <f>VLOOKUP(B315, [2]Main!$B$3:$D$376, 2, FALSE)</f>
        <v>Outside of MKCC</v>
      </c>
      <c r="D315" t="s">
        <v>1880</v>
      </c>
      <c r="E315" s="5">
        <v>1.0410000000000001E-2</v>
      </c>
      <c r="F315" s="5">
        <v>0</v>
      </c>
      <c r="G315" s="5">
        <v>0</v>
      </c>
      <c r="H315" s="5">
        <v>0</v>
      </c>
      <c r="I315" s="5">
        <v>0</v>
      </c>
      <c r="J315" s="5">
        <v>0</v>
      </c>
      <c r="K315" s="5">
        <v>0</v>
      </c>
      <c r="L315" s="5">
        <v>0</v>
      </c>
      <c r="M315" s="5">
        <v>0</v>
      </c>
      <c r="N315" s="5">
        <v>0</v>
      </c>
      <c r="O315" s="5">
        <v>0</v>
      </c>
      <c r="P315" s="5">
        <v>0</v>
      </c>
      <c r="Q315" s="5">
        <v>0</v>
      </c>
      <c r="R315" s="5">
        <v>5.5230000000000001E-2</v>
      </c>
      <c r="S315" s="5">
        <v>0</v>
      </c>
      <c r="U315" s="32">
        <f t="shared" si="65"/>
        <v>36.435000000000002</v>
      </c>
      <c r="V315" s="32">
        <f t="shared" si="73"/>
        <v>0</v>
      </c>
      <c r="W315" s="32">
        <f t="shared" si="73"/>
        <v>0</v>
      </c>
      <c r="X315" s="32">
        <f t="shared" si="73"/>
        <v>0</v>
      </c>
      <c r="Y315" s="32">
        <f t="shared" si="73"/>
        <v>0</v>
      </c>
      <c r="Z315" s="32">
        <f t="shared" si="74"/>
        <v>0</v>
      </c>
      <c r="AA315" s="32">
        <f t="shared" si="74"/>
        <v>0</v>
      </c>
      <c r="AB315" s="32">
        <f t="shared" si="74"/>
        <v>0</v>
      </c>
      <c r="AC315" s="32">
        <f t="shared" si="74"/>
        <v>0</v>
      </c>
      <c r="AD315" s="32">
        <f t="shared" si="75"/>
        <v>0</v>
      </c>
      <c r="AE315" s="32">
        <f t="shared" si="75"/>
        <v>0</v>
      </c>
      <c r="AF315" s="32">
        <f t="shared" si="75"/>
        <v>0</v>
      </c>
      <c r="AG315" s="32">
        <f t="shared" si="75"/>
        <v>0</v>
      </c>
      <c r="AH315" s="32">
        <f t="shared" si="76"/>
        <v>193.30500000000001</v>
      </c>
      <c r="AI315" s="32">
        <f t="shared" si="76"/>
        <v>0</v>
      </c>
      <c r="AJ315" s="32">
        <f>VLOOKUP(B315, '[3]Q09 Top-up'!$A$6:$B$392, 2, FALSE)</f>
        <v>35</v>
      </c>
      <c r="AK315">
        <f>VLOOKUP(B315, '[3]Q09 Top-up'!$A$6:$C$392, 3, FALSE)</f>
        <v>3</v>
      </c>
      <c r="AN315" s="5">
        <f t="shared" si="78"/>
        <v>1.7645992491582978E-2</v>
      </c>
      <c r="AO315" s="5">
        <f t="shared" si="79"/>
        <v>0</v>
      </c>
      <c r="AP315" s="5">
        <f t="shared" si="80"/>
        <v>0</v>
      </c>
      <c r="AQ315" s="5">
        <f t="shared" si="64"/>
        <v>0</v>
      </c>
      <c r="AR315" s="5">
        <f t="shared" si="64"/>
        <v>0</v>
      </c>
      <c r="AS315" s="5">
        <f t="shared" si="64"/>
        <v>0</v>
      </c>
      <c r="AT315" s="5">
        <f t="shared" si="64"/>
        <v>0</v>
      </c>
      <c r="AU315" s="5">
        <f t="shared" si="81"/>
        <v>0</v>
      </c>
      <c r="AV315" s="5">
        <f t="shared" si="69"/>
        <v>0</v>
      </c>
      <c r="AW315" s="5">
        <f t="shared" si="69"/>
        <v>0</v>
      </c>
      <c r="AX315" s="5">
        <f t="shared" si="69"/>
        <v>0</v>
      </c>
      <c r="AY315" s="5">
        <f t="shared" si="69"/>
        <v>0</v>
      </c>
      <c r="AZ315" s="5">
        <f t="shared" si="77"/>
        <v>0</v>
      </c>
      <c r="BA315" s="5">
        <f t="shared" si="71"/>
        <v>9.3426840919763471E-2</v>
      </c>
      <c r="BB315" s="5">
        <f t="shared" si="71"/>
        <v>0</v>
      </c>
    </row>
    <row r="316" spans="1:54" hidden="1" x14ac:dyDescent="0.35">
      <c r="A316" s="2" t="s">
        <v>233</v>
      </c>
      <c r="B316" s="1" t="s">
        <v>331</v>
      </c>
      <c r="C316" t="str">
        <f>VLOOKUP(B316, [2]Main!$B$3:$D$376, 2, FALSE)</f>
        <v>Outside of MKCC</v>
      </c>
      <c r="D316" t="s">
        <v>1880</v>
      </c>
      <c r="E316" s="5">
        <v>0</v>
      </c>
      <c r="F316" s="5">
        <v>0</v>
      </c>
      <c r="G316" s="5">
        <v>0</v>
      </c>
      <c r="H316" s="5">
        <v>0</v>
      </c>
      <c r="I316" s="5">
        <v>0</v>
      </c>
      <c r="J316" s="5">
        <v>0</v>
      </c>
      <c r="K316" s="5">
        <v>0</v>
      </c>
      <c r="L316" s="5">
        <v>0</v>
      </c>
      <c r="M316" s="5">
        <v>0</v>
      </c>
      <c r="N316" s="5">
        <v>0</v>
      </c>
      <c r="O316" s="5">
        <v>0</v>
      </c>
      <c r="P316" s="5">
        <v>0</v>
      </c>
      <c r="Q316" s="5">
        <v>0</v>
      </c>
      <c r="R316" s="5">
        <v>0</v>
      </c>
      <c r="S316" s="5">
        <v>0</v>
      </c>
      <c r="U316" s="32">
        <f t="shared" si="65"/>
        <v>0</v>
      </c>
      <c r="V316" s="32">
        <f t="shared" si="73"/>
        <v>0</v>
      </c>
      <c r="W316" s="32">
        <f t="shared" si="73"/>
        <v>0</v>
      </c>
      <c r="X316" s="32">
        <f t="shared" si="73"/>
        <v>0</v>
      </c>
      <c r="Y316" s="32">
        <f t="shared" si="73"/>
        <v>0</v>
      </c>
      <c r="Z316" s="32">
        <f t="shared" si="74"/>
        <v>0</v>
      </c>
      <c r="AA316" s="32">
        <f t="shared" si="74"/>
        <v>0</v>
      </c>
      <c r="AB316" s="32">
        <f t="shared" si="74"/>
        <v>0</v>
      </c>
      <c r="AC316" s="32">
        <f t="shared" si="74"/>
        <v>0</v>
      </c>
      <c r="AD316" s="32">
        <f t="shared" si="75"/>
        <v>0</v>
      </c>
      <c r="AE316" s="32">
        <f t="shared" si="75"/>
        <v>0</v>
      </c>
      <c r="AF316" s="32">
        <f t="shared" si="75"/>
        <v>0</v>
      </c>
      <c r="AG316" s="32">
        <f t="shared" si="75"/>
        <v>0</v>
      </c>
      <c r="AH316" s="32">
        <f t="shared" si="76"/>
        <v>0</v>
      </c>
      <c r="AI316" s="32">
        <f t="shared" si="76"/>
        <v>0</v>
      </c>
      <c r="AJ316" s="32">
        <f>VLOOKUP(B316, '[3]Q09 Top-up'!$A$6:$B$392, 2, FALSE)</f>
        <v>0</v>
      </c>
      <c r="AK316">
        <f>VLOOKUP(B316, '[3]Q09 Top-up'!$A$6:$C$392, 3, FALSE)</f>
        <v>0</v>
      </c>
      <c r="AN316" s="5">
        <f t="shared" si="78"/>
        <v>0</v>
      </c>
      <c r="AO316" s="5">
        <f t="shared" si="79"/>
        <v>0</v>
      </c>
      <c r="AP316" s="5">
        <f t="shared" si="80"/>
        <v>0</v>
      </c>
      <c r="AQ316" s="5">
        <f t="shared" si="64"/>
        <v>0</v>
      </c>
      <c r="AR316" s="5">
        <f t="shared" si="64"/>
        <v>0</v>
      </c>
      <c r="AS316" s="5">
        <f t="shared" si="64"/>
        <v>0</v>
      </c>
      <c r="AT316" s="5">
        <f t="shared" si="64"/>
        <v>0</v>
      </c>
      <c r="AU316" s="5">
        <f t="shared" si="81"/>
        <v>0</v>
      </c>
      <c r="AV316" s="5">
        <f t="shared" si="69"/>
        <v>0</v>
      </c>
      <c r="AW316" s="5">
        <f t="shared" si="69"/>
        <v>0</v>
      </c>
      <c r="AX316" s="5">
        <f t="shared" si="69"/>
        <v>0</v>
      </c>
      <c r="AY316" s="5">
        <f t="shared" si="69"/>
        <v>0</v>
      </c>
      <c r="AZ316" s="5">
        <f t="shared" si="77"/>
        <v>0</v>
      </c>
      <c r="BA316" s="5">
        <f t="shared" si="71"/>
        <v>0</v>
      </c>
      <c r="BB316" s="5">
        <f t="shared" si="71"/>
        <v>0</v>
      </c>
    </row>
    <row r="317" spans="1:54" hidden="1" x14ac:dyDescent="0.35">
      <c r="A317" s="2" t="s">
        <v>233</v>
      </c>
      <c r="B317" s="1" t="s">
        <v>332</v>
      </c>
      <c r="C317" t="str">
        <f>VLOOKUP(B317, [2]Main!$B$3:$D$376, 2, FALSE)</f>
        <v>Outside of MKCC</v>
      </c>
      <c r="D317" t="s">
        <v>1880</v>
      </c>
      <c r="E317" s="5">
        <v>0</v>
      </c>
      <c r="F317" s="5">
        <v>0</v>
      </c>
      <c r="G317" s="5">
        <v>0</v>
      </c>
      <c r="H317" s="5">
        <v>0</v>
      </c>
      <c r="I317" s="5">
        <v>0</v>
      </c>
      <c r="J317" s="5">
        <v>0</v>
      </c>
      <c r="K317" s="5">
        <v>0</v>
      </c>
      <c r="L317" s="5">
        <v>0</v>
      </c>
      <c r="M317" s="5">
        <v>0</v>
      </c>
      <c r="N317" s="5">
        <v>0</v>
      </c>
      <c r="O317" s="5">
        <v>0</v>
      </c>
      <c r="P317" s="5">
        <v>0</v>
      </c>
      <c r="Q317" s="5">
        <v>0</v>
      </c>
      <c r="R317" s="5">
        <v>0</v>
      </c>
      <c r="S317" s="5">
        <v>0</v>
      </c>
      <c r="U317" s="32">
        <f t="shared" si="65"/>
        <v>0</v>
      </c>
      <c r="V317" s="32">
        <f t="shared" si="73"/>
        <v>0</v>
      </c>
      <c r="W317" s="32">
        <f t="shared" si="73"/>
        <v>0</v>
      </c>
      <c r="X317" s="32">
        <f t="shared" si="73"/>
        <v>0</v>
      </c>
      <c r="Y317" s="32">
        <f t="shared" si="73"/>
        <v>0</v>
      </c>
      <c r="Z317" s="32">
        <f t="shared" si="74"/>
        <v>0</v>
      </c>
      <c r="AA317" s="32">
        <f t="shared" si="74"/>
        <v>0</v>
      </c>
      <c r="AB317" s="32">
        <f t="shared" si="74"/>
        <v>0</v>
      </c>
      <c r="AC317" s="32">
        <f t="shared" si="74"/>
        <v>0</v>
      </c>
      <c r="AD317" s="32">
        <f t="shared" si="75"/>
        <v>0</v>
      </c>
      <c r="AE317" s="32">
        <f t="shared" si="75"/>
        <v>0</v>
      </c>
      <c r="AF317" s="32">
        <f t="shared" si="75"/>
        <v>0</v>
      </c>
      <c r="AG317" s="32">
        <f t="shared" si="75"/>
        <v>0</v>
      </c>
      <c r="AH317" s="32">
        <f t="shared" si="76"/>
        <v>0</v>
      </c>
      <c r="AI317" s="32">
        <f t="shared" si="76"/>
        <v>0</v>
      </c>
      <c r="AJ317" s="32">
        <f>VLOOKUP(B317, '[3]Q09 Top-up'!$A$6:$B$392, 2, FALSE)</f>
        <v>0</v>
      </c>
      <c r="AK317">
        <f>VLOOKUP(B317, '[3]Q09 Top-up'!$A$6:$C$392, 3, FALSE)</f>
        <v>0</v>
      </c>
      <c r="AN317" s="5">
        <f t="shared" si="78"/>
        <v>0</v>
      </c>
      <c r="AO317" s="5">
        <f t="shared" si="79"/>
        <v>0</v>
      </c>
      <c r="AP317" s="5">
        <f t="shared" si="80"/>
        <v>0</v>
      </c>
      <c r="AQ317" s="5">
        <f t="shared" si="64"/>
        <v>0</v>
      </c>
      <c r="AR317" s="5">
        <f t="shared" si="64"/>
        <v>0</v>
      </c>
      <c r="AS317" s="5">
        <f t="shared" si="64"/>
        <v>0</v>
      </c>
      <c r="AT317" s="5">
        <f t="shared" si="64"/>
        <v>0</v>
      </c>
      <c r="AU317" s="5">
        <f t="shared" si="81"/>
        <v>0</v>
      </c>
      <c r="AV317" s="5">
        <f t="shared" si="69"/>
        <v>0</v>
      </c>
      <c r="AW317" s="5">
        <f t="shared" si="69"/>
        <v>0</v>
      </c>
      <c r="AX317" s="5">
        <f t="shared" si="69"/>
        <v>0</v>
      </c>
      <c r="AY317" s="5">
        <f t="shared" si="69"/>
        <v>0</v>
      </c>
      <c r="AZ317" s="5">
        <f t="shared" si="77"/>
        <v>0</v>
      </c>
      <c r="BA317" s="5">
        <f t="shared" si="71"/>
        <v>0</v>
      </c>
      <c r="BB317" s="5">
        <f t="shared" si="71"/>
        <v>0</v>
      </c>
    </row>
    <row r="318" spans="1:54" hidden="1" x14ac:dyDescent="0.35">
      <c r="A318" s="2" t="s">
        <v>233</v>
      </c>
      <c r="B318" s="1" t="s">
        <v>333</v>
      </c>
      <c r="C318" t="str">
        <f>VLOOKUP(B318, [2]Main!$B$3:$D$376, 2, FALSE)</f>
        <v>Outside of MKCC</v>
      </c>
      <c r="D318" t="s">
        <v>1880</v>
      </c>
      <c r="E318" s="5">
        <v>1.3500000000000001E-3</v>
      </c>
      <c r="F318" s="5">
        <v>0</v>
      </c>
      <c r="G318" s="5">
        <v>0</v>
      </c>
      <c r="H318" s="5">
        <v>0</v>
      </c>
      <c r="I318" s="5">
        <v>0</v>
      </c>
      <c r="J318" s="5">
        <v>0</v>
      </c>
      <c r="K318" s="5">
        <v>0</v>
      </c>
      <c r="L318" s="5">
        <v>0</v>
      </c>
      <c r="M318" s="5">
        <v>0</v>
      </c>
      <c r="N318" s="5">
        <v>0</v>
      </c>
      <c r="O318" s="5">
        <v>0</v>
      </c>
      <c r="P318" s="5">
        <v>7.26E-3</v>
      </c>
      <c r="Q318" s="5">
        <v>6.3800000000000003E-3</v>
      </c>
      <c r="R318" s="5">
        <v>0</v>
      </c>
      <c r="S318" s="5">
        <v>0</v>
      </c>
      <c r="U318" s="32">
        <f t="shared" si="65"/>
        <v>6.0750000000000002</v>
      </c>
      <c r="V318" s="32">
        <f t="shared" si="73"/>
        <v>0</v>
      </c>
      <c r="W318" s="32">
        <f t="shared" si="73"/>
        <v>0</v>
      </c>
      <c r="X318" s="32">
        <f t="shared" si="73"/>
        <v>0</v>
      </c>
      <c r="Y318" s="32">
        <f t="shared" si="73"/>
        <v>0</v>
      </c>
      <c r="Z318" s="32">
        <f t="shared" si="74"/>
        <v>0</v>
      </c>
      <c r="AA318" s="32">
        <f t="shared" si="74"/>
        <v>0</v>
      </c>
      <c r="AB318" s="32">
        <f t="shared" si="74"/>
        <v>0</v>
      </c>
      <c r="AC318" s="32">
        <f t="shared" si="74"/>
        <v>0</v>
      </c>
      <c r="AD318" s="32">
        <f t="shared" si="75"/>
        <v>0</v>
      </c>
      <c r="AE318" s="32">
        <f t="shared" si="75"/>
        <v>0</v>
      </c>
      <c r="AF318" s="32">
        <f t="shared" si="75"/>
        <v>32.67</v>
      </c>
      <c r="AG318" s="32">
        <f t="shared" si="75"/>
        <v>28.71</v>
      </c>
      <c r="AH318" s="32">
        <f t="shared" si="76"/>
        <v>0</v>
      </c>
      <c r="AI318" s="32">
        <f t="shared" si="76"/>
        <v>0</v>
      </c>
      <c r="AJ318" s="32">
        <f>VLOOKUP(B318, '[3]Q09 Top-up'!$A$6:$B$392, 2, FALSE)</f>
        <v>45</v>
      </c>
      <c r="AK318">
        <f>VLOOKUP(B318, '[3]Q09 Top-up'!$A$6:$C$392, 3, FALSE)</f>
        <v>2</v>
      </c>
      <c r="AN318" s="5">
        <f t="shared" si="78"/>
        <v>2.9422095344137939E-3</v>
      </c>
      <c r="AO318" s="5">
        <f t="shared" si="79"/>
        <v>0</v>
      </c>
      <c r="AP318" s="5">
        <f t="shared" si="80"/>
        <v>0</v>
      </c>
      <c r="AQ318" s="5">
        <f t="shared" si="64"/>
        <v>0</v>
      </c>
      <c r="AR318" s="5">
        <f t="shared" si="64"/>
        <v>0</v>
      </c>
      <c r="AS318" s="5">
        <f t="shared" si="64"/>
        <v>0</v>
      </c>
      <c r="AT318" s="5">
        <f t="shared" si="64"/>
        <v>0</v>
      </c>
      <c r="AU318" s="5">
        <f t="shared" si="81"/>
        <v>0</v>
      </c>
      <c r="AV318" s="5">
        <f t="shared" si="69"/>
        <v>0</v>
      </c>
      <c r="AW318" s="5">
        <f t="shared" si="69"/>
        <v>0</v>
      </c>
      <c r="AX318" s="5">
        <f t="shared" si="69"/>
        <v>0</v>
      </c>
      <c r="AY318" s="5">
        <f t="shared" si="69"/>
        <v>1.6119902191025545E-2</v>
      </c>
      <c r="AZ318" s="5">
        <f t="shared" si="77"/>
        <v>1.4089427880745844E-2</v>
      </c>
      <c r="BA318" s="5">
        <f t="shared" si="71"/>
        <v>0</v>
      </c>
      <c r="BB318" s="5">
        <f t="shared" si="71"/>
        <v>0</v>
      </c>
    </row>
    <row r="319" spans="1:54" hidden="1" x14ac:dyDescent="0.35">
      <c r="A319" s="2" t="s">
        <v>233</v>
      </c>
      <c r="B319" s="1" t="s">
        <v>334</v>
      </c>
      <c r="C319" t="str">
        <f>VLOOKUP(B319, [2]Main!$B$3:$D$376, 2, FALSE)</f>
        <v>Outside of MKCC</v>
      </c>
      <c r="D319" t="str">
        <f>VLOOKUP(B319, [2]Main!$B$3:$D$376, 3, FALSE)</f>
        <v>Bedford</v>
      </c>
      <c r="E319" s="5">
        <v>1.17E-3</v>
      </c>
      <c r="F319" s="5">
        <v>0</v>
      </c>
      <c r="G319" s="5">
        <v>0</v>
      </c>
      <c r="H319" s="5">
        <v>0</v>
      </c>
      <c r="I319" s="5">
        <v>0</v>
      </c>
      <c r="J319" s="5">
        <v>0</v>
      </c>
      <c r="K319" s="5">
        <v>0</v>
      </c>
      <c r="L319" s="5">
        <v>0</v>
      </c>
      <c r="M319" s="5">
        <v>0</v>
      </c>
      <c r="N319" s="5">
        <v>0</v>
      </c>
      <c r="O319" s="5">
        <v>0</v>
      </c>
      <c r="P319" s="5">
        <v>1.451E-2</v>
      </c>
      <c r="Q319" s="5">
        <v>0</v>
      </c>
      <c r="R319" s="5">
        <v>0</v>
      </c>
      <c r="S319" s="5">
        <v>0</v>
      </c>
      <c r="U319" s="32">
        <f t="shared" si="65"/>
        <v>4.3290000000000006</v>
      </c>
      <c r="V319" s="32">
        <f t="shared" si="73"/>
        <v>0</v>
      </c>
      <c r="W319" s="32">
        <f t="shared" si="73"/>
        <v>0</v>
      </c>
      <c r="X319" s="32">
        <f t="shared" si="73"/>
        <v>0</v>
      </c>
      <c r="Y319" s="32">
        <f t="shared" si="73"/>
        <v>0</v>
      </c>
      <c r="Z319" s="32">
        <f t="shared" si="74"/>
        <v>0</v>
      </c>
      <c r="AA319" s="32">
        <f t="shared" si="74"/>
        <v>0</v>
      </c>
      <c r="AB319" s="32">
        <f t="shared" si="74"/>
        <v>0</v>
      </c>
      <c r="AC319" s="32">
        <f t="shared" si="74"/>
        <v>0</v>
      </c>
      <c r="AD319" s="32">
        <f t="shared" si="75"/>
        <v>0</v>
      </c>
      <c r="AE319" s="32">
        <f t="shared" si="75"/>
        <v>0</v>
      </c>
      <c r="AF319" s="32">
        <f t="shared" si="75"/>
        <v>53.686999999999998</v>
      </c>
      <c r="AG319" s="32">
        <f t="shared" si="75"/>
        <v>0</v>
      </c>
      <c r="AH319" s="32">
        <f t="shared" si="76"/>
        <v>0</v>
      </c>
      <c r="AI319" s="32">
        <f t="shared" si="76"/>
        <v>0</v>
      </c>
      <c r="AJ319" s="32">
        <f>VLOOKUP(B319, '[3]Q09 Top-up'!$A$6:$B$392, 2, FALSE)</f>
        <v>37</v>
      </c>
      <c r="AK319">
        <f>VLOOKUP(B319, '[3]Q09 Top-up'!$A$6:$C$392, 3, FALSE)</f>
        <v>2</v>
      </c>
      <c r="AN319" s="5">
        <f t="shared" si="78"/>
        <v>2.0965967200785706E-3</v>
      </c>
      <c r="AO319" s="5">
        <f t="shared" si="79"/>
        <v>0</v>
      </c>
      <c r="AP319" s="5">
        <f t="shared" si="80"/>
        <v>0</v>
      </c>
      <c r="AQ319" s="5">
        <f t="shared" si="64"/>
        <v>0</v>
      </c>
      <c r="AR319" s="5">
        <f t="shared" si="64"/>
        <v>0</v>
      </c>
      <c r="AS319" s="5">
        <f t="shared" si="64"/>
        <v>0</v>
      </c>
      <c r="AT319" s="5">
        <f t="shared" si="64"/>
        <v>0</v>
      </c>
      <c r="AU319" s="5">
        <f t="shared" si="81"/>
        <v>0</v>
      </c>
      <c r="AV319" s="5">
        <f t="shared" si="69"/>
        <v>0</v>
      </c>
      <c r="AW319" s="5">
        <f t="shared" si="69"/>
        <v>0</v>
      </c>
      <c r="AX319" s="5">
        <f t="shared" si="69"/>
        <v>0</v>
      </c>
      <c r="AY319" s="5">
        <f t="shared" si="69"/>
        <v>2.6490027209353791E-2</v>
      </c>
      <c r="AZ319" s="5">
        <f t="shared" ref="AZ319:AZ350" si="82">AG319/AG$383</f>
        <v>0</v>
      </c>
      <c r="BA319" s="5">
        <f t="shared" si="71"/>
        <v>0</v>
      </c>
      <c r="BB319" s="5">
        <f t="shared" si="71"/>
        <v>0</v>
      </c>
    </row>
    <row r="320" spans="1:54" hidden="1" x14ac:dyDescent="0.35">
      <c r="A320" s="2" t="s">
        <v>233</v>
      </c>
      <c r="B320" s="1" t="s">
        <v>335</v>
      </c>
      <c r="C320" t="str">
        <f>VLOOKUP(B320, [2]Main!$B$3:$D$376, 2, FALSE)</f>
        <v>Outside of MKCC</v>
      </c>
      <c r="D320" t="s">
        <v>1880</v>
      </c>
      <c r="E320" s="5">
        <v>4.81E-3</v>
      </c>
      <c r="F320" s="5">
        <v>0</v>
      </c>
      <c r="G320" s="5">
        <v>0</v>
      </c>
      <c r="H320" s="5">
        <v>0</v>
      </c>
      <c r="I320" s="5">
        <v>0</v>
      </c>
      <c r="J320" s="5">
        <v>0</v>
      </c>
      <c r="K320" s="5">
        <v>0</v>
      </c>
      <c r="L320" s="5">
        <v>0</v>
      </c>
      <c r="M320" s="5">
        <v>0</v>
      </c>
      <c r="N320" s="5">
        <v>0</v>
      </c>
      <c r="O320" s="5">
        <v>0</v>
      </c>
      <c r="P320" s="5">
        <v>0</v>
      </c>
      <c r="Q320" s="5">
        <v>4.0280000000000003E-2</v>
      </c>
      <c r="R320" s="5">
        <v>0</v>
      </c>
      <c r="S320" s="5">
        <v>0</v>
      </c>
      <c r="U320" s="32">
        <f t="shared" si="65"/>
        <v>29.821999999999999</v>
      </c>
      <c r="V320" s="32">
        <f t="shared" si="73"/>
        <v>0</v>
      </c>
      <c r="W320" s="32">
        <f t="shared" si="73"/>
        <v>0</v>
      </c>
      <c r="X320" s="32">
        <f t="shared" si="73"/>
        <v>0</v>
      </c>
      <c r="Y320" s="32">
        <f t="shared" si="73"/>
        <v>0</v>
      </c>
      <c r="Z320" s="32">
        <f t="shared" si="74"/>
        <v>0</v>
      </c>
      <c r="AA320" s="32">
        <f t="shared" si="74"/>
        <v>0</v>
      </c>
      <c r="AB320" s="32">
        <f t="shared" si="74"/>
        <v>0</v>
      </c>
      <c r="AC320" s="32">
        <f t="shared" si="74"/>
        <v>0</v>
      </c>
      <c r="AD320" s="32">
        <f t="shared" si="75"/>
        <v>0</v>
      </c>
      <c r="AE320" s="32">
        <f t="shared" si="75"/>
        <v>0</v>
      </c>
      <c r="AF320" s="32">
        <f t="shared" si="75"/>
        <v>0</v>
      </c>
      <c r="AG320" s="32">
        <f t="shared" si="75"/>
        <v>249.73599999999999</v>
      </c>
      <c r="AH320" s="32">
        <f t="shared" si="76"/>
        <v>0</v>
      </c>
      <c r="AI320" s="32">
        <f t="shared" si="76"/>
        <v>0</v>
      </c>
      <c r="AJ320" s="32">
        <f>VLOOKUP(B320, '[3]Q09 Top-up'!$A$6:$B$392, 2, FALSE)</f>
        <v>62</v>
      </c>
      <c r="AK320">
        <f>VLOOKUP(B320, '[3]Q09 Top-up'!$A$6:$C$392, 3, FALSE)</f>
        <v>2</v>
      </c>
      <c r="AN320" s="5">
        <f t="shared" si="78"/>
        <v>1.444322184943015E-2</v>
      </c>
      <c r="AO320" s="5">
        <f t="shared" si="79"/>
        <v>0</v>
      </c>
      <c r="AP320" s="5">
        <f t="shared" si="80"/>
        <v>0</v>
      </c>
      <c r="AQ320" s="5">
        <f t="shared" si="64"/>
        <v>0</v>
      </c>
      <c r="AR320" s="5">
        <f t="shared" si="64"/>
        <v>0</v>
      </c>
      <c r="AS320" s="5">
        <f t="shared" si="64"/>
        <v>0</v>
      </c>
      <c r="AT320" s="5">
        <f t="shared" si="64"/>
        <v>0</v>
      </c>
      <c r="AU320" s="5">
        <f t="shared" si="81"/>
        <v>0</v>
      </c>
      <c r="AV320" s="5">
        <f t="shared" si="69"/>
        <v>0</v>
      </c>
      <c r="AW320" s="5">
        <f t="shared" si="69"/>
        <v>0</v>
      </c>
      <c r="AX320" s="5">
        <f t="shared" si="69"/>
        <v>0</v>
      </c>
      <c r="AY320" s="5">
        <f t="shared" si="69"/>
        <v>0</v>
      </c>
      <c r="AZ320" s="5">
        <f t="shared" si="82"/>
        <v>0.12255790181908546</v>
      </c>
      <c r="BA320" s="5">
        <f t="shared" si="71"/>
        <v>0</v>
      </c>
      <c r="BB320" s="5">
        <f t="shared" si="71"/>
        <v>0</v>
      </c>
    </row>
    <row r="321" spans="1:54" hidden="1" x14ac:dyDescent="0.35">
      <c r="A321" s="2" t="s">
        <v>233</v>
      </c>
      <c r="B321" s="1" t="s">
        <v>336</v>
      </c>
      <c r="C321" t="str">
        <f>VLOOKUP(B321, [2]Main!$B$3:$D$376, 2, FALSE)</f>
        <v>Outside of MKCC</v>
      </c>
      <c r="D321" t="str">
        <f>VLOOKUP(B321, [2]Main!$B$3:$D$376, 3, FALSE)</f>
        <v>Northampton</v>
      </c>
      <c r="E321" s="5">
        <v>0</v>
      </c>
      <c r="F321" s="5">
        <v>0</v>
      </c>
      <c r="G321" s="5">
        <v>0</v>
      </c>
      <c r="H321" s="5">
        <v>0</v>
      </c>
      <c r="I321" s="5">
        <v>0</v>
      </c>
      <c r="J321" s="5">
        <v>0</v>
      </c>
      <c r="K321" s="5">
        <v>0</v>
      </c>
      <c r="L321" s="5">
        <v>0</v>
      </c>
      <c r="M321" s="5">
        <v>0</v>
      </c>
      <c r="N321" s="5">
        <v>0</v>
      </c>
      <c r="O321" s="5">
        <v>0</v>
      </c>
      <c r="P321" s="5">
        <v>0</v>
      </c>
      <c r="Q321" s="5">
        <v>0</v>
      </c>
      <c r="R321" s="5">
        <v>0</v>
      </c>
      <c r="S321" s="5">
        <v>0</v>
      </c>
      <c r="U321" s="32">
        <f t="shared" si="65"/>
        <v>0</v>
      </c>
      <c r="V321" s="32">
        <f t="shared" si="73"/>
        <v>0</v>
      </c>
      <c r="W321" s="32">
        <f t="shared" si="73"/>
        <v>0</v>
      </c>
      <c r="X321" s="32">
        <f t="shared" si="73"/>
        <v>0</v>
      </c>
      <c r="Y321" s="32">
        <f t="shared" si="73"/>
        <v>0</v>
      </c>
      <c r="Z321" s="32">
        <f t="shared" si="74"/>
        <v>0</v>
      </c>
      <c r="AA321" s="32">
        <f t="shared" si="74"/>
        <v>0</v>
      </c>
      <c r="AB321" s="32">
        <f t="shared" si="74"/>
        <v>0</v>
      </c>
      <c r="AC321" s="32">
        <f t="shared" si="74"/>
        <v>0</v>
      </c>
      <c r="AD321" s="32">
        <f t="shared" si="75"/>
        <v>0</v>
      </c>
      <c r="AE321" s="32">
        <f t="shared" si="75"/>
        <v>0</v>
      </c>
      <c r="AF321" s="32">
        <f t="shared" si="75"/>
        <v>0</v>
      </c>
      <c r="AG321" s="32">
        <f t="shared" si="75"/>
        <v>0</v>
      </c>
      <c r="AH321" s="32">
        <f t="shared" si="76"/>
        <v>0</v>
      </c>
      <c r="AI321" s="32">
        <f t="shared" si="76"/>
        <v>0</v>
      </c>
      <c r="AJ321" s="32">
        <f>VLOOKUP(B321, '[3]Q09 Top-up'!$A$6:$B$392, 2, FALSE)</f>
        <v>0</v>
      </c>
      <c r="AK321">
        <f>VLOOKUP(B321, '[3]Q09 Top-up'!$A$6:$C$392, 3, FALSE)</f>
        <v>0</v>
      </c>
      <c r="AN321" s="5">
        <f t="shared" si="78"/>
        <v>0</v>
      </c>
      <c r="AO321" s="5">
        <f t="shared" si="79"/>
        <v>0</v>
      </c>
      <c r="AP321" s="5">
        <f t="shared" si="80"/>
        <v>0</v>
      </c>
      <c r="AQ321" s="5">
        <f t="shared" si="64"/>
        <v>0</v>
      </c>
      <c r="AR321" s="5">
        <f t="shared" si="64"/>
        <v>0</v>
      </c>
      <c r="AS321" s="5">
        <f t="shared" si="64"/>
        <v>0</v>
      </c>
      <c r="AT321" s="5">
        <f t="shared" si="64"/>
        <v>0</v>
      </c>
      <c r="AU321" s="5">
        <f t="shared" si="81"/>
        <v>0</v>
      </c>
      <c r="AV321" s="5">
        <f t="shared" si="69"/>
        <v>0</v>
      </c>
      <c r="AW321" s="5">
        <f t="shared" si="69"/>
        <v>0</v>
      </c>
      <c r="AX321" s="5">
        <f t="shared" si="69"/>
        <v>0</v>
      </c>
      <c r="AY321" s="5">
        <f t="shared" si="69"/>
        <v>0</v>
      </c>
      <c r="AZ321" s="5">
        <f t="shared" si="82"/>
        <v>0</v>
      </c>
      <c r="BA321" s="5">
        <f t="shared" si="71"/>
        <v>0</v>
      </c>
      <c r="BB321" s="5">
        <f t="shared" si="71"/>
        <v>0</v>
      </c>
    </row>
    <row r="322" spans="1:54" hidden="1" x14ac:dyDescent="0.35">
      <c r="A322" s="2" t="s">
        <v>233</v>
      </c>
      <c r="B322" s="1" t="s">
        <v>337</v>
      </c>
      <c r="C322" t="str">
        <f>VLOOKUP(B322, [2]Main!$B$3:$D$376, 2, FALSE)</f>
        <v>Outside of MKCC</v>
      </c>
      <c r="D322" t="s">
        <v>1880</v>
      </c>
      <c r="E322" s="5">
        <v>0</v>
      </c>
      <c r="F322" s="5">
        <v>0</v>
      </c>
      <c r="G322" s="5">
        <v>0</v>
      </c>
      <c r="H322" s="5">
        <v>0</v>
      </c>
      <c r="I322" s="5">
        <v>0</v>
      </c>
      <c r="J322" s="5">
        <v>0</v>
      </c>
      <c r="K322" s="5">
        <v>0</v>
      </c>
      <c r="L322" s="5">
        <v>0</v>
      </c>
      <c r="M322" s="5">
        <v>0</v>
      </c>
      <c r="N322" s="5">
        <v>0</v>
      </c>
      <c r="O322" s="5">
        <v>0</v>
      </c>
      <c r="P322" s="5">
        <v>0</v>
      </c>
      <c r="Q322" s="5">
        <v>0</v>
      </c>
      <c r="R322" s="5">
        <v>0</v>
      </c>
      <c r="S322" s="5">
        <v>0</v>
      </c>
      <c r="U322" s="32">
        <f t="shared" si="65"/>
        <v>0</v>
      </c>
      <c r="V322" s="32">
        <f t="shared" si="73"/>
        <v>0</v>
      </c>
      <c r="W322" s="32">
        <f t="shared" si="73"/>
        <v>0</v>
      </c>
      <c r="X322" s="32">
        <f t="shared" si="73"/>
        <v>0</v>
      </c>
      <c r="Y322" s="32">
        <f t="shared" si="73"/>
        <v>0</v>
      </c>
      <c r="Z322" s="32">
        <f t="shared" si="74"/>
        <v>0</v>
      </c>
      <c r="AA322" s="32">
        <f t="shared" si="74"/>
        <v>0</v>
      </c>
      <c r="AB322" s="32">
        <f t="shared" si="74"/>
        <v>0</v>
      </c>
      <c r="AC322" s="32">
        <f t="shared" si="74"/>
        <v>0</v>
      </c>
      <c r="AD322" s="32">
        <f t="shared" si="75"/>
        <v>0</v>
      </c>
      <c r="AE322" s="32">
        <f t="shared" si="75"/>
        <v>0</v>
      </c>
      <c r="AF322" s="32">
        <f t="shared" si="75"/>
        <v>0</v>
      </c>
      <c r="AG322" s="32">
        <f t="shared" si="75"/>
        <v>0</v>
      </c>
      <c r="AH322" s="32">
        <f t="shared" si="76"/>
        <v>0</v>
      </c>
      <c r="AI322" s="32">
        <f t="shared" si="76"/>
        <v>0</v>
      </c>
      <c r="AJ322" s="32">
        <f>VLOOKUP(B322, '[3]Q09 Top-up'!$A$6:$B$392, 2, FALSE)</f>
        <v>0</v>
      </c>
      <c r="AK322">
        <f>VLOOKUP(B322, '[3]Q09 Top-up'!$A$6:$C$392, 3, FALSE)</f>
        <v>0</v>
      </c>
      <c r="AN322" s="5">
        <f t="shared" si="78"/>
        <v>0</v>
      </c>
      <c r="AO322" s="5">
        <f t="shared" si="79"/>
        <v>0</v>
      </c>
      <c r="AP322" s="5">
        <f t="shared" si="80"/>
        <v>0</v>
      </c>
      <c r="AQ322" s="5">
        <f t="shared" si="64"/>
        <v>0</v>
      </c>
      <c r="AR322" s="5">
        <f t="shared" si="64"/>
        <v>0</v>
      </c>
      <c r="AS322" s="5">
        <f t="shared" si="64"/>
        <v>0</v>
      </c>
      <c r="AT322" s="5">
        <f t="shared" si="64"/>
        <v>0</v>
      </c>
      <c r="AU322" s="5">
        <f t="shared" si="81"/>
        <v>0</v>
      </c>
      <c r="AV322" s="5">
        <f t="shared" si="69"/>
        <v>0</v>
      </c>
      <c r="AW322" s="5">
        <f t="shared" si="69"/>
        <v>0</v>
      </c>
      <c r="AX322" s="5">
        <f t="shared" si="69"/>
        <v>0</v>
      </c>
      <c r="AY322" s="5">
        <f t="shared" si="69"/>
        <v>0</v>
      </c>
      <c r="AZ322" s="5">
        <f t="shared" si="82"/>
        <v>0</v>
      </c>
      <c r="BA322" s="5">
        <f t="shared" si="71"/>
        <v>0</v>
      </c>
      <c r="BB322" s="5">
        <f t="shared" si="71"/>
        <v>0</v>
      </c>
    </row>
    <row r="323" spans="1:54" hidden="1" x14ac:dyDescent="0.35">
      <c r="A323" s="2" t="s">
        <v>233</v>
      </c>
      <c r="B323" s="1" t="s">
        <v>338</v>
      </c>
      <c r="C323" t="str">
        <f>VLOOKUP(B323, [2]Main!$B$3:$D$376, 2, FALSE)</f>
        <v>Outside of MKCC</v>
      </c>
      <c r="D323" t="s">
        <v>1880</v>
      </c>
      <c r="E323" s="5">
        <v>0</v>
      </c>
      <c r="F323" s="5">
        <v>0</v>
      </c>
      <c r="G323" s="5">
        <v>0</v>
      </c>
      <c r="H323" s="5">
        <v>0</v>
      </c>
      <c r="I323" s="5">
        <v>0</v>
      </c>
      <c r="J323" s="5">
        <v>0</v>
      </c>
      <c r="K323" s="5">
        <v>0</v>
      </c>
      <c r="L323" s="5">
        <v>0</v>
      </c>
      <c r="M323" s="5">
        <v>0</v>
      </c>
      <c r="N323" s="5">
        <v>0</v>
      </c>
      <c r="O323" s="5">
        <v>0</v>
      </c>
      <c r="P323" s="5">
        <v>0</v>
      </c>
      <c r="Q323" s="5">
        <v>0</v>
      </c>
      <c r="R323" s="5">
        <v>0</v>
      </c>
      <c r="S323" s="5">
        <v>0</v>
      </c>
      <c r="U323" s="32">
        <f t="shared" si="65"/>
        <v>0</v>
      </c>
      <c r="V323" s="32">
        <f t="shared" si="73"/>
        <v>0</v>
      </c>
      <c r="W323" s="32">
        <f t="shared" si="73"/>
        <v>0</v>
      </c>
      <c r="X323" s="32">
        <f t="shared" si="73"/>
        <v>0</v>
      </c>
      <c r="Y323" s="32">
        <f t="shared" si="73"/>
        <v>0</v>
      </c>
      <c r="Z323" s="32">
        <f t="shared" si="74"/>
        <v>0</v>
      </c>
      <c r="AA323" s="32">
        <f t="shared" si="74"/>
        <v>0</v>
      </c>
      <c r="AB323" s="32">
        <f t="shared" si="74"/>
        <v>0</v>
      </c>
      <c r="AC323" s="32">
        <f t="shared" si="74"/>
        <v>0</v>
      </c>
      <c r="AD323" s="32">
        <f t="shared" si="75"/>
        <v>0</v>
      </c>
      <c r="AE323" s="32">
        <f t="shared" si="75"/>
        <v>0</v>
      </c>
      <c r="AF323" s="32">
        <f t="shared" si="75"/>
        <v>0</v>
      </c>
      <c r="AG323" s="32">
        <f t="shared" si="75"/>
        <v>0</v>
      </c>
      <c r="AH323" s="32">
        <f t="shared" si="76"/>
        <v>0</v>
      </c>
      <c r="AI323" s="32">
        <f t="shared" si="76"/>
        <v>0</v>
      </c>
      <c r="AJ323" s="32">
        <f>VLOOKUP(B323, '[3]Q09 Top-up'!$A$6:$B$392, 2, FALSE)</f>
        <v>0</v>
      </c>
      <c r="AK323">
        <f>VLOOKUP(B323, '[3]Q09 Top-up'!$A$6:$C$392, 3, FALSE)</f>
        <v>0</v>
      </c>
      <c r="AN323" s="5">
        <f t="shared" si="78"/>
        <v>0</v>
      </c>
      <c r="AO323" s="5">
        <f t="shared" si="79"/>
        <v>0</v>
      </c>
      <c r="AP323" s="5">
        <f t="shared" si="80"/>
        <v>0</v>
      </c>
      <c r="AQ323" s="5">
        <f t="shared" si="64"/>
        <v>0</v>
      </c>
      <c r="AR323" s="5">
        <f t="shared" si="64"/>
        <v>0</v>
      </c>
      <c r="AS323" s="5">
        <f t="shared" si="64"/>
        <v>0</v>
      </c>
      <c r="AT323" s="5">
        <f t="shared" si="64"/>
        <v>0</v>
      </c>
      <c r="AU323" s="5">
        <f t="shared" si="81"/>
        <v>0</v>
      </c>
      <c r="AV323" s="5">
        <f t="shared" si="69"/>
        <v>0</v>
      </c>
      <c r="AW323" s="5">
        <f t="shared" si="69"/>
        <v>0</v>
      </c>
      <c r="AX323" s="5">
        <f t="shared" si="69"/>
        <v>0</v>
      </c>
      <c r="AY323" s="5">
        <f t="shared" si="69"/>
        <v>0</v>
      </c>
      <c r="AZ323" s="5">
        <f t="shared" si="82"/>
        <v>0</v>
      </c>
      <c r="BA323" s="5">
        <f t="shared" si="71"/>
        <v>0</v>
      </c>
      <c r="BB323" s="5">
        <f t="shared" si="71"/>
        <v>0</v>
      </c>
    </row>
    <row r="324" spans="1:54" hidden="1" x14ac:dyDescent="0.35">
      <c r="A324" s="2" t="s">
        <v>233</v>
      </c>
      <c r="B324" s="1" t="s">
        <v>339</v>
      </c>
      <c r="C324" t="str">
        <f>VLOOKUP(B324, [2]Main!$B$3:$D$376, 2, FALSE)</f>
        <v>Outside of MKCC</v>
      </c>
      <c r="D324" t="s">
        <v>1880</v>
      </c>
      <c r="E324" s="5">
        <v>0</v>
      </c>
      <c r="F324" s="5">
        <v>0</v>
      </c>
      <c r="G324" s="5">
        <v>0</v>
      </c>
      <c r="H324" s="5">
        <v>0</v>
      </c>
      <c r="I324" s="5">
        <v>0</v>
      </c>
      <c r="J324" s="5">
        <v>0</v>
      </c>
      <c r="K324" s="5">
        <v>0</v>
      </c>
      <c r="L324" s="5">
        <v>0</v>
      </c>
      <c r="M324" s="5">
        <v>0</v>
      </c>
      <c r="N324" s="5">
        <v>0</v>
      </c>
      <c r="O324" s="5">
        <v>0</v>
      </c>
      <c r="P324" s="5">
        <v>0</v>
      </c>
      <c r="Q324" s="5">
        <v>0</v>
      </c>
      <c r="R324" s="5">
        <v>0</v>
      </c>
      <c r="S324" s="5">
        <v>0</v>
      </c>
      <c r="U324" s="32">
        <f t="shared" si="65"/>
        <v>0</v>
      </c>
      <c r="V324" s="32">
        <f t="shared" si="73"/>
        <v>0</v>
      </c>
      <c r="W324" s="32">
        <f t="shared" si="73"/>
        <v>0</v>
      </c>
      <c r="X324" s="32">
        <f t="shared" si="73"/>
        <v>0</v>
      </c>
      <c r="Y324" s="32">
        <f t="shared" si="73"/>
        <v>0</v>
      </c>
      <c r="Z324" s="32">
        <f t="shared" si="74"/>
        <v>0</v>
      </c>
      <c r="AA324" s="32">
        <f t="shared" si="74"/>
        <v>0</v>
      </c>
      <c r="AB324" s="32">
        <f t="shared" si="74"/>
        <v>0</v>
      </c>
      <c r="AC324" s="32">
        <f t="shared" si="74"/>
        <v>0</v>
      </c>
      <c r="AD324" s="32">
        <f t="shared" si="75"/>
        <v>0</v>
      </c>
      <c r="AE324" s="32">
        <f t="shared" si="75"/>
        <v>0</v>
      </c>
      <c r="AF324" s="32">
        <f t="shared" si="75"/>
        <v>0</v>
      </c>
      <c r="AG324" s="32">
        <f t="shared" si="75"/>
        <v>0</v>
      </c>
      <c r="AH324" s="32">
        <f t="shared" si="76"/>
        <v>0</v>
      </c>
      <c r="AI324" s="32">
        <f t="shared" si="76"/>
        <v>0</v>
      </c>
      <c r="AJ324" s="32">
        <f>VLOOKUP(B324, '[3]Q09 Top-up'!$A$6:$B$392, 2, FALSE)</f>
        <v>0</v>
      </c>
      <c r="AK324">
        <f>VLOOKUP(B324, '[3]Q09 Top-up'!$A$6:$C$392, 3, FALSE)</f>
        <v>0</v>
      </c>
      <c r="AN324" s="5">
        <f t="shared" si="78"/>
        <v>0</v>
      </c>
      <c r="AO324" s="5">
        <f t="shared" si="79"/>
        <v>0</v>
      </c>
      <c r="AP324" s="5">
        <f t="shared" si="80"/>
        <v>0</v>
      </c>
      <c r="AQ324" s="5">
        <f t="shared" si="64"/>
        <v>0</v>
      </c>
      <c r="AR324" s="5">
        <f t="shared" si="64"/>
        <v>0</v>
      </c>
      <c r="AS324" s="5">
        <f t="shared" si="64"/>
        <v>0</v>
      </c>
      <c r="AT324" s="5">
        <f t="shared" si="64"/>
        <v>0</v>
      </c>
      <c r="AU324" s="5">
        <f t="shared" si="81"/>
        <v>0</v>
      </c>
      <c r="AV324" s="5">
        <f t="shared" si="69"/>
        <v>0</v>
      </c>
      <c r="AW324" s="5">
        <f t="shared" si="69"/>
        <v>0</v>
      </c>
      <c r="AX324" s="5">
        <f t="shared" si="69"/>
        <v>0</v>
      </c>
      <c r="AY324" s="5">
        <f t="shared" si="69"/>
        <v>0</v>
      </c>
      <c r="AZ324" s="5">
        <f t="shared" si="82"/>
        <v>0</v>
      </c>
      <c r="BA324" s="5">
        <f t="shared" si="71"/>
        <v>0</v>
      </c>
      <c r="BB324" s="5">
        <f t="shared" si="71"/>
        <v>0</v>
      </c>
    </row>
    <row r="325" spans="1:54" hidden="1" x14ac:dyDescent="0.35">
      <c r="A325" s="2" t="s">
        <v>233</v>
      </c>
      <c r="B325" s="1" t="s">
        <v>340</v>
      </c>
      <c r="C325" t="str">
        <f>VLOOKUP(B325, [2]Main!$B$3:$D$376, 2, FALSE)</f>
        <v>Outside of MKCC</v>
      </c>
      <c r="D325" t="str">
        <f>VLOOKUP(B325, [2]Main!$B$3:$D$376, 3, FALSE)</f>
        <v>Northampton</v>
      </c>
      <c r="E325" s="5">
        <v>0</v>
      </c>
      <c r="F325" s="5">
        <v>0</v>
      </c>
      <c r="G325" s="5">
        <v>0</v>
      </c>
      <c r="H325" s="5">
        <v>0</v>
      </c>
      <c r="I325" s="5">
        <v>0</v>
      </c>
      <c r="J325" s="5">
        <v>0</v>
      </c>
      <c r="K325" s="5">
        <v>0</v>
      </c>
      <c r="L325" s="5">
        <v>0</v>
      </c>
      <c r="M325" s="5">
        <v>0</v>
      </c>
      <c r="N325" s="5">
        <v>0</v>
      </c>
      <c r="O325" s="5">
        <v>0</v>
      </c>
      <c r="P325" s="5">
        <v>0</v>
      </c>
      <c r="Q325" s="5">
        <v>0</v>
      </c>
      <c r="R325" s="5">
        <v>0</v>
      </c>
      <c r="S325" s="5">
        <v>0</v>
      </c>
      <c r="U325" s="32">
        <f t="shared" si="65"/>
        <v>0</v>
      </c>
      <c r="V325" s="32">
        <f t="shared" si="73"/>
        <v>0</v>
      </c>
      <c r="W325" s="32">
        <f t="shared" si="73"/>
        <v>0</v>
      </c>
      <c r="X325" s="32">
        <f t="shared" si="73"/>
        <v>0</v>
      </c>
      <c r="Y325" s="32">
        <f t="shared" si="73"/>
        <v>0</v>
      </c>
      <c r="Z325" s="32">
        <f t="shared" si="74"/>
        <v>0</v>
      </c>
      <c r="AA325" s="32">
        <f t="shared" si="74"/>
        <v>0</v>
      </c>
      <c r="AB325" s="32">
        <f t="shared" si="74"/>
        <v>0</v>
      </c>
      <c r="AC325" s="32">
        <f t="shared" si="74"/>
        <v>0</v>
      </c>
      <c r="AD325" s="32">
        <f t="shared" si="75"/>
        <v>0</v>
      </c>
      <c r="AE325" s="32">
        <f t="shared" si="75"/>
        <v>0</v>
      </c>
      <c r="AF325" s="32">
        <f t="shared" si="75"/>
        <v>0</v>
      </c>
      <c r="AG325" s="32">
        <f t="shared" si="75"/>
        <v>0</v>
      </c>
      <c r="AH325" s="32">
        <f t="shared" si="76"/>
        <v>0</v>
      </c>
      <c r="AI325" s="32">
        <f t="shared" si="76"/>
        <v>0</v>
      </c>
      <c r="AJ325" s="32">
        <f>VLOOKUP(B325, '[3]Q09 Top-up'!$A$6:$B$392, 2, FALSE)</f>
        <v>0</v>
      </c>
      <c r="AK325">
        <f>VLOOKUP(B325, '[3]Q09 Top-up'!$A$6:$C$392, 3, FALSE)</f>
        <v>0</v>
      </c>
      <c r="AN325" s="5">
        <f t="shared" si="78"/>
        <v>0</v>
      </c>
      <c r="AO325" s="5">
        <f t="shared" si="79"/>
        <v>0</v>
      </c>
      <c r="AP325" s="5">
        <f t="shared" si="80"/>
        <v>0</v>
      </c>
      <c r="AQ325" s="5">
        <f>X325/X$383</f>
        <v>0</v>
      </c>
      <c r="AR325" s="5">
        <f>Y325/Y$383</f>
        <v>0</v>
      </c>
      <c r="AS325" s="5">
        <f>Z325/Z$383</f>
        <v>0</v>
      </c>
      <c r="AT325" s="5">
        <f>AA325/AA$383</f>
        <v>0</v>
      </c>
      <c r="AU325" s="5">
        <f t="shared" si="81"/>
        <v>0</v>
      </c>
      <c r="AV325" s="5">
        <f t="shared" si="69"/>
        <v>0</v>
      </c>
      <c r="AW325" s="5">
        <f t="shared" si="69"/>
        <v>0</v>
      </c>
      <c r="AX325" s="5">
        <f t="shared" si="69"/>
        <v>0</v>
      </c>
      <c r="AY325" s="5">
        <f t="shared" si="69"/>
        <v>0</v>
      </c>
      <c r="AZ325" s="5">
        <f t="shared" si="82"/>
        <v>0</v>
      </c>
      <c r="BA325" s="5">
        <f t="shared" si="71"/>
        <v>0</v>
      </c>
      <c r="BB325" s="5">
        <f t="shared" si="71"/>
        <v>0</v>
      </c>
    </row>
    <row r="326" spans="1:54" hidden="1" x14ac:dyDescent="0.35">
      <c r="A326" s="2" t="s">
        <v>233</v>
      </c>
      <c r="B326" s="1" t="s">
        <v>341</v>
      </c>
      <c r="C326" t="str">
        <f>VLOOKUP(B326, [2]Main!$B$3:$D$376, 2, FALSE)</f>
        <v>Outside of MKCC</v>
      </c>
      <c r="D326" t="s">
        <v>1880</v>
      </c>
      <c r="E326" s="5">
        <v>5.9000000000000003E-4</v>
      </c>
      <c r="F326" s="5">
        <v>0</v>
      </c>
      <c r="G326" s="5">
        <v>0</v>
      </c>
      <c r="H326" s="5">
        <v>0</v>
      </c>
      <c r="I326" s="5">
        <v>0</v>
      </c>
      <c r="J326" s="5">
        <v>0</v>
      </c>
      <c r="K326" s="5">
        <v>0</v>
      </c>
      <c r="L326" s="5">
        <v>0</v>
      </c>
      <c r="M326" s="5">
        <v>0</v>
      </c>
      <c r="N326" s="5">
        <v>0</v>
      </c>
      <c r="O326" s="5">
        <v>0</v>
      </c>
      <c r="P326" s="5">
        <v>7.26E-3</v>
      </c>
      <c r="Q326" s="5">
        <v>0</v>
      </c>
      <c r="R326" s="5">
        <v>0</v>
      </c>
      <c r="S326" s="5">
        <v>0</v>
      </c>
      <c r="U326" s="32">
        <f t="shared" ref="U326:U377" si="83">(AJ326*E326)*100</f>
        <v>1.1800000000000002</v>
      </c>
      <c r="V326" s="32">
        <f t="shared" si="73"/>
        <v>0</v>
      </c>
      <c r="W326" s="32">
        <f t="shared" si="73"/>
        <v>0</v>
      </c>
      <c r="X326" s="32">
        <f t="shared" si="73"/>
        <v>0</v>
      </c>
      <c r="Y326" s="32">
        <f t="shared" si="73"/>
        <v>0</v>
      </c>
      <c r="Z326" s="32">
        <f t="shared" si="74"/>
        <v>0</v>
      </c>
      <c r="AA326" s="32">
        <f t="shared" si="74"/>
        <v>0</v>
      </c>
      <c r="AB326" s="32">
        <f t="shared" si="74"/>
        <v>0</v>
      </c>
      <c r="AC326" s="32">
        <f t="shared" si="74"/>
        <v>0</v>
      </c>
      <c r="AD326" s="32">
        <f t="shared" si="75"/>
        <v>0</v>
      </c>
      <c r="AE326" s="32">
        <f t="shared" si="75"/>
        <v>0</v>
      </c>
      <c r="AF326" s="32">
        <f t="shared" si="75"/>
        <v>14.52</v>
      </c>
      <c r="AG326" s="32">
        <f t="shared" si="75"/>
        <v>0</v>
      </c>
      <c r="AH326" s="32">
        <f t="shared" si="76"/>
        <v>0</v>
      </c>
      <c r="AI326" s="32">
        <f t="shared" si="76"/>
        <v>0</v>
      </c>
      <c r="AJ326" s="32">
        <f>VLOOKUP(B326, '[3]Q09 Top-up'!$A$6:$B$392, 2, FALSE)</f>
        <v>20</v>
      </c>
      <c r="AK326">
        <f>VLOOKUP(B326, '[3]Q09 Top-up'!$A$6:$C$392, 3, FALSE)</f>
        <v>1</v>
      </c>
      <c r="AN326" s="5">
        <f t="shared" ref="AN326:AR377" si="84">U326/U$383</f>
        <v>5.714909054499222E-4</v>
      </c>
      <c r="AO326" s="5">
        <f t="shared" si="84"/>
        <v>0</v>
      </c>
      <c r="AP326" s="5">
        <f t="shared" si="84"/>
        <v>0</v>
      </c>
      <c r="AQ326" s="5">
        <f t="shared" si="84"/>
        <v>0</v>
      </c>
      <c r="AR326" s="5">
        <f t="shared" si="84"/>
        <v>0</v>
      </c>
      <c r="AS326" s="5">
        <f t="shared" ref="AS326:AX377" si="85">Z326/Z$383</f>
        <v>0</v>
      </c>
      <c r="AT326" s="5">
        <f t="shared" si="85"/>
        <v>0</v>
      </c>
      <c r="AU326" s="5">
        <f t="shared" si="81"/>
        <v>0</v>
      </c>
      <c r="AV326" s="5">
        <f t="shared" ref="AV326:AY327" si="86">AC326/AC$383</f>
        <v>0</v>
      </c>
      <c r="AW326" s="5">
        <f t="shared" si="86"/>
        <v>0</v>
      </c>
      <c r="AX326" s="5">
        <f t="shared" si="86"/>
        <v>0</v>
      </c>
      <c r="AY326" s="5">
        <f t="shared" si="86"/>
        <v>7.1644009737891305E-3</v>
      </c>
      <c r="AZ326" s="5">
        <f t="shared" si="82"/>
        <v>0</v>
      </c>
      <c r="BA326" s="5">
        <f t="shared" si="71"/>
        <v>0</v>
      </c>
      <c r="BB326" s="5">
        <f t="shared" si="71"/>
        <v>0</v>
      </c>
    </row>
    <row r="327" spans="1:54" hidden="1" x14ac:dyDescent="0.35">
      <c r="A327" s="2" t="s">
        <v>233</v>
      </c>
      <c r="B327" s="1" t="s">
        <v>342</v>
      </c>
      <c r="C327" t="str">
        <f>VLOOKUP(B327, [2]Main!$B$3:$D$376, 2, FALSE)</f>
        <v>Outside of MKCC</v>
      </c>
      <c r="D327" t="s">
        <v>1880</v>
      </c>
      <c r="E327" s="5">
        <v>8.8000000000000003E-4</v>
      </c>
      <c r="F327" s="5">
        <v>0</v>
      </c>
      <c r="G327" s="5">
        <v>0</v>
      </c>
      <c r="H327" s="5">
        <v>0</v>
      </c>
      <c r="I327" s="5">
        <v>0</v>
      </c>
      <c r="J327" s="5">
        <v>0</v>
      </c>
      <c r="K327" s="5">
        <v>0</v>
      </c>
      <c r="L327" s="5">
        <v>0</v>
      </c>
      <c r="M327" s="5">
        <v>0</v>
      </c>
      <c r="N327" s="5">
        <v>0</v>
      </c>
      <c r="O327" s="5">
        <v>0</v>
      </c>
      <c r="P327" s="5">
        <v>0</v>
      </c>
      <c r="Q327" s="5">
        <v>0</v>
      </c>
      <c r="R327" s="5">
        <v>4.6699999999999997E-3</v>
      </c>
      <c r="S327" s="5">
        <v>0</v>
      </c>
      <c r="U327" s="32">
        <f t="shared" si="83"/>
        <v>1.32</v>
      </c>
      <c r="V327" s="32">
        <f t="shared" si="73"/>
        <v>0</v>
      </c>
      <c r="W327" s="32">
        <f t="shared" si="73"/>
        <v>0</v>
      </c>
      <c r="X327" s="32">
        <f t="shared" si="73"/>
        <v>0</v>
      </c>
      <c r="Y327" s="32">
        <f t="shared" si="73"/>
        <v>0</v>
      </c>
      <c r="Z327" s="32">
        <f t="shared" si="74"/>
        <v>0</v>
      </c>
      <c r="AA327" s="32">
        <f t="shared" si="74"/>
        <v>0</v>
      </c>
      <c r="AB327" s="32">
        <f t="shared" si="74"/>
        <v>0</v>
      </c>
      <c r="AC327" s="32">
        <f t="shared" si="74"/>
        <v>0</v>
      </c>
      <c r="AD327" s="32">
        <f t="shared" si="75"/>
        <v>0</v>
      </c>
      <c r="AE327" s="32">
        <f t="shared" si="75"/>
        <v>0</v>
      </c>
      <c r="AF327" s="32">
        <f t="shared" si="75"/>
        <v>0</v>
      </c>
      <c r="AG327" s="32">
        <f t="shared" si="75"/>
        <v>0</v>
      </c>
      <c r="AH327" s="32">
        <f t="shared" si="76"/>
        <v>7.0049999999999999</v>
      </c>
      <c r="AI327" s="32">
        <f t="shared" si="76"/>
        <v>0</v>
      </c>
      <c r="AJ327" s="32">
        <f>VLOOKUP(B327, '[3]Q09 Top-up'!$A$6:$B$392, 2, FALSE)</f>
        <v>15</v>
      </c>
      <c r="AK327">
        <f>VLOOKUP(B327, '[3]Q09 Top-up'!$A$6:$C$392, 3, FALSE)</f>
        <v>1</v>
      </c>
      <c r="AN327" s="5">
        <f t="shared" si="84"/>
        <v>6.3929491118126889E-4</v>
      </c>
      <c r="AO327" s="5">
        <f t="shared" si="84"/>
        <v>0</v>
      </c>
      <c r="AP327" s="5">
        <f t="shared" si="84"/>
        <v>0</v>
      </c>
      <c r="AQ327" s="5">
        <f t="shared" si="84"/>
        <v>0</v>
      </c>
      <c r="AR327" s="5">
        <f t="shared" si="84"/>
        <v>0</v>
      </c>
      <c r="AS327" s="5">
        <f t="shared" si="85"/>
        <v>0</v>
      </c>
      <c r="AT327" s="5">
        <f t="shared" si="85"/>
        <v>0</v>
      </c>
      <c r="AU327" s="5">
        <f t="shared" si="81"/>
        <v>0</v>
      </c>
      <c r="AV327" s="5">
        <f t="shared" si="86"/>
        <v>0</v>
      </c>
      <c r="AW327" s="5">
        <f t="shared" si="86"/>
        <v>0</v>
      </c>
      <c r="AX327" s="5">
        <f t="shared" si="86"/>
        <v>0</v>
      </c>
      <c r="AY327" s="5">
        <f t="shared" si="86"/>
        <v>0</v>
      </c>
      <c r="AZ327" s="5">
        <f t="shared" si="82"/>
        <v>0</v>
      </c>
      <c r="BA327" s="5">
        <f t="shared" si="71"/>
        <v>3.3856083424792069E-3</v>
      </c>
      <c r="BB327" s="5">
        <f t="shared" si="71"/>
        <v>0</v>
      </c>
    </row>
    <row r="328" spans="1:54" hidden="1" x14ac:dyDescent="0.35">
      <c r="A328" s="2" t="s">
        <v>233</v>
      </c>
      <c r="B328" s="1" t="s">
        <v>343</v>
      </c>
      <c r="C328" t="str">
        <f>VLOOKUP(B328, [2]Main!$B$3:$D$376, 2, FALSE)</f>
        <v>Outside of MKCC</v>
      </c>
      <c r="D328" t="s">
        <v>1880</v>
      </c>
      <c r="E328" s="5">
        <v>0</v>
      </c>
      <c r="F328" s="5">
        <v>0</v>
      </c>
      <c r="G328" s="5">
        <v>0</v>
      </c>
      <c r="H328" s="5">
        <v>0</v>
      </c>
      <c r="I328" s="5">
        <v>0</v>
      </c>
      <c r="J328" s="5">
        <v>0</v>
      </c>
      <c r="K328" s="5">
        <v>0</v>
      </c>
      <c r="L328" s="5">
        <v>0</v>
      </c>
      <c r="M328" s="5">
        <v>0</v>
      </c>
      <c r="N328" s="5">
        <v>0</v>
      </c>
      <c r="O328" s="5">
        <v>0</v>
      </c>
      <c r="P328" s="5">
        <v>0</v>
      </c>
      <c r="Q328" s="5">
        <v>0</v>
      </c>
      <c r="R328" s="5">
        <v>0</v>
      </c>
      <c r="S328" s="5">
        <v>0</v>
      </c>
      <c r="U328" s="32">
        <f t="shared" si="83"/>
        <v>0</v>
      </c>
      <c r="V328" s="32">
        <f t="shared" si="73"/>
        <v>0</v>
      </c>
      <c r="W328" s="32">
        <f t="shared" si="73"/>
        <v>0</v>
      </c>
      <c r="X328" s="32">
        <f t="shared" si="73"/>
        <v>0</v>
      </c>
      <c r="Y328" s="32">
        <f t="shared" si="73"/>
        <v>0</v>
      </c>
      <c r="Z328" s="32">
        <f t="shared" si="74"/>
        <v>0</v>
      </c>
      <c r="AA328" s="32">
        <f t="shared" si="74"/>
        <v>0</v>
      </c>
      <c r="AB328" s="32">
        <f t="shared" si="74"/>
        <v>0</v>
      </c>
      <c r="AC328" s="32">
        <f t="shared" si="74"/>
        <v>0</v>
      </c>
      <c r="AD328" s="32">
        <f t="shared" si="75"/>
        <v>0</v>
      </c>
      <c r="AE328" s="32">
        <f t="shared" si="75"/>
        <v>0</v>
      </c>
      <c r="AF328" s="32">
        <f t="shared" si="75"/>
        <v>0</v>
      </c>
      <c r="AG328" s="32">
        <f t="shared" si="75"/>
        <v>0</v>
      </c>
      <c r="AH328" s="32">
        <f t="shared" si="76"/>
        <v>0</v>
      </c>
      <c r="AI328" s="32">
        <f t="shared" si="76"/>
        <v>0</v>
      </c>
      <c r="AJ328" s="32">
        <f>VLOOKUP(B328, '[3]Q09 Top-up'!$A$6:$B$392, 2, FALSE)</f>
        <v>0</v>
      </c>
      <c r="AK328">
        <f>VLOOKUP(B328, '[3]Q09 Top-up'!$A$6:$C$392, 3, FALSE)</f>
        <v>0</v>
      </c>
      <c r="AN328" s="5">
        <f t="shared" si="84"/>
        <v>0</v>
      </c>
      <c r="AO328" s="5">
        <f t="shared" si="84"/>
        <v>0</v>
      </c>
      <c r="AP328" s="5">
        <f t="shared" si="84"/>
        <v>0</v>
      </c>
      <c r="AQ328" s="5">
        <f t="shared" si="84"/>
        <v>0</v>
      </c>
      <c r="AR328" s="5">
        <f t="shared" si="84"/>
        <v>0</v>
      </c>
      <c r="AS328" s="5">
        <f t="shared" si="85"/>
        <v>0</v>
      </c>
      <c r="AT328" s="5">
        <f t="shared" si="85"/>
        <v>0</v>
      </c>
      <c r="AU328" s="5">
        <f t="shared" si="85"/>
        <v>0</v>
      </c>
      <c r="AV328" s="5">
        <f t="shared" si="85"/>
        <v>0</v>
      </c>
      <c r="AW328" s="5">
        <f t="shared" si="85"/>
        <v>0</v>
      </c>
      <c r="AX328" s="5">
        <f t="shared" si="85"/>
        <v>0</v>
      </c>
      <c r="AY328" s="5">
        <f t="shared" ref="AY328:BB377" si="87">AF328/AF$383</f>
        <v>0</v>
      </c>
      <c r="AZ328" s="5">
        <f t="shared" si="82"/>
        <v>0</v>
      </c>
      <c r="BA328" s="5">
        <f t="shared" si="71"/>
        <v>0</v>
      </c>
      <c r="BB328" s="5">
        <f t="shared" si="71"/>
        <v>0</v>
      </c>
    </row>
    <row r="329" spans="1:54" hidden="1" x14ac:dyDescent="0.35">
      <c r="A329" s="2" t="s">
        <v>233</v>
      </c>
      <c r="B329" s="1" t="s">
        <v>344</v>
      </c>
      <c r="C329" t="str">
        <f>VLOOKUP(B329, [2]Main!$B$3:$D$376, 2, FALSE)</f>
        <v>Outside of MKCC</v>
      </c>
      <c r="D329" t="s">
        <v>1880</v>
      </c>
      <c r="E329" s="5">
        <v>2.31E-3</v>
      </c>
      <c r="F329" s="5">
        <v>0</v>
      </c>
      <c r="G329" s="5">
        <v>2.5700000000000001E-2</v>
      </c>
      <c r="H329" s="5">
        <v>0</v>
      </c>
      <c r="I329" s="5">
        <v>0</v>
      </c>
      <c r="J329" s="5">
        <v>0</v>
      </c>
      <c r="K329" s="5">
        <v>0</v>
      </c>
      <c r="L329" s="5">
        <v>0</v>
      </c>
      <c r="M329" s="5">
        <v>0</v>
      </c>
      <c r="N329" s="5">
        <v>0</v>
      </c>
      <c r="O329" s="5">
        <v>0</v>
      </c>
      <c r="P329" s="5">
        <v>0</v>
      </c>
      <c r="Q329" s="5">
        <v>0</v>
      </c>
      <c r="R329" s="5">
        <v>0</v>
      </c>
      <c r="S329" s="5">
        <v>0</v>
      </c>
      <c r="U329" s="32">
        <f t="shared" si="83"/>
        <v>1.617</v>
      </c>
      <c r="V329" s="32">
        <f t="shared" si="73"/>
        <v>0</v>
      </c>
      <c r="W329" s="32">
        <f t="shared" si="73"/>
        <v>17.990000000000002</v>
      </c>
      <c r="X329" s="32">
        <f t="shared" si="73"/>
        <v>0</v>
      </c>
      <c r="Y329" s="32">
        <f t="shared" si="73"/>
        <v>0</v>
      </c>
      <c r="Z329" s="32">
        <f t="shared" si="74"/>
        <v>0</v>
      </c>
      <c r="AA329" s="32">
        <f t="shared" si="74"/>
        <v>0</v>
      </c>
      <c r="AB329" s="32">
        <f t="shared" si="74"/>
        <v>0</v>
      </c>
      <c r="AC329" s="32">
        <f t="shared" si="74"/>
        <v>0</v>
      </c>
      <c r="AD329" s="32">
        <f t="shared" si="75"/>
        <v>0</v>
      </c>
      <c r="AE329" s="32">
        <f t="shared" si="75"/>
        <v>0</v>
      </c>
      <c r="AF329" s="32">
        <f t="shared" si="75"/>
        <v>0</v>
      </c>
      <c r="AG329" s="32">
        <f t="shared" si="75"/>
        <v>0</v>
      </c>
      <c r="AH329" s="32">
        <f t="shared" si="76"/>
        <v>0</v>
      </c>
      <c r="AI329" s="32">
        <f t="shared" si="76"/>
        <v>0</v>
      </c>
      <c r="AJ329" s="32">
        <f>VLOOKUP(B329, '[3]Q09 Top-up'!$A$6:$B$392, 2, FALSE)</f>
        <v>7</v>
      </c>
      <c r="AK329">
        <f>VLOOKUP(B329, '[3]Q09 Top-up'!$A$6:$C$392, 3, FALSE)</f>
        <v>1</v>
      </c>
      <c r="AN329" s="5">
        <f t="shared" si="84"/>
        <v>7.8313626619705434E-4</v>
      </c>
      <c r="AO329" s="5">
        <f t="shared" si="84"/>
        <v>0</v>
      </c>
      <c r="AP329" s="5">
        <f t="shared" si="84"/>
        <v>9.2194793639058404E-3</v>
      </c>
      <c r="AQ329" s="5">
        <f t="shared" si="84"/>
        <v>0</v>
      </c>
      <c r="AR329" s="5">
        <f t="shared" si="84"/>
        <v>0</v>
      </c>
      <c r="AS329" s="5">
        <f t="shared" si="85"/>
        <v>0</v>
      </c>
      <c r="AT329" s="5">
        <f t="shared" si="85"/>
        <v>0</v>
      </c>
      <c r="AU329" s="5">
        <f t="shared" si="85"/>
        <v>0</v>
      </c>
      <c r="AV329" s="5">
        <f t="shared" si="85"/>
        <v>0</v>
      </c>
      <c r="AW329" s="5">
        <f t="shared" si="85"/>
        <v>0</v>
      </c>
      <c r="AX329" s="5">
        <f t="shared" ref="AX329:AX377" si="88">AE329/AE$383</f>
        <v>0</v>
      </c>
      <c r="AY329" s="5">
        <f t="shared" si="87"/>
        <v>0</v>
      </c>
      <c r="AZ329" s="5">
        <f t="shared" si="82"/>
        <v>0</v>
      </c>
      <c r="BA329" s="5">
        <f t="shared" si="71"/>
        <v>0</v>
      </c>
      <c r="BB329" s="5">
        <f t="shared" si="71"/>
        <v>0</v>
      </c>
    </row>
    <row r="330" spans="1:54" hidden="1" x14ac:dyDescent="0.35">
      <c r="A330" s="2" t="s">
        <v>233</v>
      </c>
      <c r="B330" s="1" t="s">
        <v>345</v>
      </c>
      <c r="C330" t="str">
        <f>VLOOKUP(B330, [2]Main!$B$3:$D$376, 2, FALSE)</f>
        <v>Outside of MKCC</v>
      </c>
      <c r="D330" t="str">
        <f>VLOOKUP(B330, [2]Main!$B$3:$D$376, 3, FALSE)</f>
        <v>Bedford</v>
      </c>
      <c r="E330" s="5">
        <v>5.2100000000000002E-3</v>
      </c>
      <c r="F330" s="5">
        <v>0</v>
      </c>
      <c r="G330" s="5">
        <v>0</v>
      </c>
      <c r="H330" s="5">
        <v>0</v>
      </c>
      <c r="I330" s="5">
        <v>0</v>
      </c>
      <c r="J330" s="5">
        <v>0</v>
      </c>
      <c r="K330" s="5">
        <v>0</v>
      </c>
      <c r="L330" s="5">
        <v>0</v>
      </c>
      <c r="M330" s="5">
        <v>0</v>
      </c>
      <c r="N330" s="5">
        <v>0</v>
      </c>
      <c r="O330" s="5">
        <v>0</v>
      </c>
      <c r="P330" s="5">
        <v>6.4399999999999999E-2</v>
      </c>
      <c r="Q330" s="5">
        <v>0</v>
      </c>
      <c r="R330" s="5">
        <v>0</v>
      </c>
      <c r="S330" s="5">
        <v>0</v>
      </c>
      <c r="U330" s="32">
        <f t="shared" si="83"/>
        <v>16.500070000000004</v>
      </c>
      <c r="V330" s="32">
        <f t="shared" si="73"/>
        <v>0</v>
      </c>
      <c r="W330" s="32">
        <f t="shared" si="73"/>
        <v>0</v>
      </c>
      <c r="X330" s="32">
        <f t="shared" si="73"/>
        <v>0</v>
      </c>
      <c r="Y330" s="32">
        <f t="shared" si="73"/>
        <v>0</v>
      </c>
      <c r="Z330" s="32">
        <f t="shared" si="74"/>
        <v>0</v>
      </c>
      <c r="AA330" s="32">
        <f t="shared" si="74"/>
        <v>0</v>
      </c>
      <c r="AB330" s="32">
        <f t="shared" si="74"/>
        <v>0</v>
      </c>
      <c r="AC330" s="32">
        <f t="shared" si="74"/>
        <v>0</v>
      </c>
      <c r="AD330" s="32">
        <f t="shared" si="75"/>
        <v>0</v>
      </c>
      <c r="AE330" s="32">
        <f t="shared" si="75"/>
        <v>0</v>
      </c>
      <c r="AF330" s="32">
        <f t="shared" si="75"/>
        <v>203.95479999999998</v>
      </c>
      <c r="AG330" s="32">
        <f t="shared" si="75"/>
        <v>0</v>
      </c>
      <c r="AH330" s="32">
        <f t="shared" si="76"/>
        <v>0</v>
      </c>
      <c r="AI330" s="32">
        <f t="shared" si="76"/>
        <v>0</v>
      </c>
      <c r="AJ330" s="32">
        <f>VLOOKUP(B330, '[3]Q09 Top-up'!$A$6:$B$392, 2, FALSE)</f>
        <v>31.67</v>
      </c>
      <c r="AK330">
        <f>VLOOKUP(B330, '[3]Q09 Top-up'!$A$6:$C$392, 3, FALSE)</f>
        <v>3</v>
      </c>
      <c r="AN330" s="5">
        <f t="shared" si="84"/>
        <v>7.9912202917687275E-3</v>
      </c>
      <c r="AO330" s="5">
        <f t="shared" si="84"/>
        <v>0</v>
      </c>
      <c r="AP330" s="5">
        <f t="shared" si="84"/>
        <v>0</v>
      </c>
      <c r="AQ330" s="5">
        <f t="shared" si="84"/>
        <v>0</v>
      </c>
      <c r="AR330" s="5">
        <f t="shared" si="84"/>
        <v>0</v>
      </c>
      <c r="AS330" s="5">
        <f t="shared" si="85"/>
        <v>0</v>
      </c>
      <c r="AT330" s="5">
        <f t="shared" si="85"/>
        <v>0</v>
      </c>
      <c r="AU330" s="5">
        <f t="shared" si="85"/>
        <v>0</v>
      </c>
      <c r="AV330" s="5">
        <f t="shared" si="85"/>
        <v>0</v>
      </c>
      <c r="AW330" s="5">
        <f t="shared" si="85"/>
        <v>0</v>
      </c>
      <c r="AX330" s="5">
        <f t="shared" si="88"/>
        <v>0</v>
      </c>
      <c r="AY330" s="5">
        <f t="shared" si="87"/>
        <v>0.1006345707802319</v>
      </c>
      <c r="AZ330" s="5">
        <f t="shared" si="82"/>
        <v>0</v>
      </c>
      <c r="BA330" s="5">
        <f t="shared" si="71"/>
        <v>0</v>
      </c>
      <c r="BB330" s="5">
        <f t="shared" si="71"/>
        <v>0</v>
      </c>
    </row>
    <row r="331" spans="1:54" hidden="1" x14ac:dyDescent="0.35">
      <c r="A331" s="2" t="s">
        <v>233</v>
      </c>
      <c r="B331" s="1" t="s">
        <v>346</v>
      </c>
      <c r="C331" t="str">
        <f>VLOOKUP(B331, [2]Main!$B$3:$D$376, 2, FALSE)</f>
        <v>Outside of MKCC</v>
      </c>
      <c r="D331" t="s">
        <v>1880</v>
      </c>
      <c r="E331" s="5">
        <v>0</v>
      </c>
      <c r="F331" s="5">
        <v>0</v>
      </c>
      <c r="G331" s="5">
        <v>0</v>
      </c>
      <c r="H331" s="5">
        <v>0</v>
      </c>
      <c r="I331" s="5">
        <v>0</v>
      </c>
      <c r="J331" s="5">
        <v>0</v>
      </c>
      <c r="K331" s="5">
        <v>0</v>
      </c>
      <c r="L331" s="5">
        <v>0</v>
      </c>
      <c r="M331" s="5">
        <v>0</v>
      </c>
      <c r="N331" s="5">
        <v>0</v>
      </c>
      <c r="O331" s="5">
        <v>0</v>
      </c>
      <c r="P331" s="5">
        <v>0</v>
      </c>
      <c r="Q331" s="5">
        <v>0</v>
      </c>
      <c r="R331" s="5">
        <v>0</v>
      </c>
      <c r="S331" s="5">
        <v>0</v>
      </c>
      <c r="U331" s="32">
        <f t="shared" si="83"/>
        <v>0</v>
      </c>
      <c r="V331" s="32">
        <f t="shared" si="73"/>
        <v>0</v>
      </c>
      <c r="W331" s="32">
        <f t="shared" si="73"/>
        <v>0</v>
      </c>
      <c r="X331" s="32">
        <f t="shared" si="73"/>
        <v>0</v>
      </c>
      <c r="Y331" s="32">
        <f t="shared" si="73"/>
        <v>0</v>
      </c>
      <c r="Z331" s="32">
        <f t="shared" si="74"/>
        <v>0</v>
      </c>
      <c r="AA331" s="32">
        <f t="shared" si="74"/>
        <v>0</v>
      </c>
      <c r="AB331" s="32">
        <f t="shared" si="74"/>
        <v>0</v>
      </c>
      <c r="AC331" s="32">
        <f t="shared" si="74"/>
        <v>0</v>
      </c>
      <c r="AD331" s="32">
        <f t="shared" si="75"/>
        <v>0</v>
      </c>
      <c r="AE331" s="32">
        <f t="shared" si="75"/>
        <v>0</v>
      </c>
      <c r="AF331" s="32">
        <f t="shared" si="75"/>
        <v>0</v>
      </c>
      <c r="AG331" s="32">
        <f t="shared" si="75"/>
        <v>0</v>
      </c>
      <c r="AH331" s="32">
        <f t="shared" si="76"/>
        <v>0</v>
      </c>
      <c r="AI331" s="32">
        <f t="shared" si="76"/>
        <v>0</v>
      </c>
      <c r="AJ331" s="32">
        <f>VLOOKUP(B331, '[3]Q09 Top-up'!$A$6:$B$392, 2, FALSE)</f>
        <v>0</v>
      </c>
      <c r="AK331">
        <f>VLOOKUP(B331, '[3]Q09 Top-up'!$A$6:$C$392, 3, FALSE)</f>
        <v>0</v>
      </c>
      <c r="AN331" s="5">
        <f t="shared" si="84"/>
        <v>0</v>
      </c>
      <c r="AO331" s="5">
        <f t="shared" si="84"/>
        <v>0</v>
      </c>
      <c r="AP331" s="5">
        <f t="shared" si="84"/>
        <v>0</v>
      </c>
      <c r="AQ331" s="5">
        <f t="shared" si="84"/>
        <v>0</v>
      </c>
      <c r="AR331" s="5">
        <f t="shared" si="84"/>
        <v>0</v>
      </c>
      <c r="AS331" s="5">
        <f t="shared" si="85"/>
        <v>0</v>
      </c>
      <c r="AT331" s="5">
        <f t="shared" si="85"/>
        <v>0</v>
      </c>
      <c r="AU331" s="5">
        <f t="shared" si="85"/>
        <v>0</v>
      </c>
      <c r="AV331" s="5">
        <f t="shared" si="85"/>
        <v>0</v>
      </c>
      <c r="AW331" s="5">
        <f t="shared" si="85"/>
        <v>0</v>
      </c>
      <c r="AX331" s="5">
        <f t="shared" si="88"/>
        <v>0</v>
      </c>
      <c r="AY331" s="5">
        <f t="shared" si="87"/>
        <v>0</v>
      </c>
      <c r="AZ331" s="5">
        <f t="shared" si="82"/>
        <v>0</v>
      </c>
      <c r="BA331" s="5">
        <f t="shared" si="71"/>
        <v>0</v>
      </c>
      <c r="BB331" s="5">
        <f t="shared" si="71"/>
        <v>0</v>
      </c>
    </row>
    <row r="332" spans="1:54" hidden="1" x14ac:dyDescent="0.35">
      <c r="A332" s="2" t="s">
        <v>233</v>
      </c>
      <c r="B332" s="1" t="s">
        <v>347</v>
      </c>
      <c r="C332" t="str">
        <f>VLOOKUP(B332, [2]Main!$B$3:$D$376, 2, FALSE)</f>
        <v>Outside of MKCC</v>
      </c>
      <c r="D332" t="str">
        <f>VLOOKUP(B332, [2]Main!$B$3:$D$376, 3, FALSE)</f>
        <v>Northampton</v>
      </c>
      <c r="E332" s="5">
        <v>2.96E-3</v>
      </c>
      <c r="F332" s="5">
        <v>0</v>
      </c>
      <c r="G332" s="5">
        <v>0</v>
      </c>
      <c r="H332" s="5">
        <v>0</v>
      </c>
      <c r="I332" s="5">
        <v>0</v>
      </c>
      <c r="J332" s="5">
        <v>0</v>
      </c>
      <c r="K332" s="5">
        <v>0</v>
      </c>
      <c r="L332" s="5">
        <v>0</v>
      </c>
      <c r="M332" s="5">
        <v>2.8979999999999999E-2</v>
      </c>
      <c r="N332" s="5">
        <v>0</v>
      </c>
      <c r="O332" s="5">
        <v>0</v>
      </c>
      <c r="P332" s="5">
        <v>0</v>
      </c>
      <c r="Q332" s="5">
        <v>0</v>
      </c>
      <c r="R332" s="5">
        <v>0</v>
      </c>
      <c r="S332" s="5">
        <v>0</v>
      </c>
      <c r="U332" s="32">
        <f t="shared" si="83"/>
        <v>3.5519999999999996</v>
      </c>
      <c r="V332" s="32">
        <f t="shared" si="73"/>
        <v>0</v>
      </c>
      <c r="W332" s="32">
        <f t="shared" si="73"/>
        <v>0</v>
      </c>
      <c r="X332" s="32">
        <f t="shared" si="73"/>
        <v>0</v>
      </c>
      <c r="Y332" s="32">
        <f t="shared" si="73"/>
        <v>0</v>
      </c>
      <c r="Z332" s="32">
        <f t="shared" si="74"/>
        <v>0</v>
      </c>
      <c r="AA332" s="32">
        <f t="shared" si="74"/>
        <v>0</v>
      </c>
      <c r="AB332" s="32">
        <f t="shared" si="74"/>
        <v>0</v>
      </c>
      <c r="AC332" s="32">
        <f t="shared" si="74"/>
        <v>34.775999999999996</v>
      </c>
      <c r="AD332" s="32">
        <f t="shared" si="75"/>
        <v>0</v>
      </c>
      <c r="AE332" s="32">
        <f t="shared" si="75"/>
        <v>0</v>
      </c>
      <c r="AF332" s="32">
        <f t="shared" si="75"/>
        <v>0</v>
      </c>
      <c r="AG332" s="32">
        <f t="shared" si="75"/>
        <v>0</v>
      </c>
      <c r="AH332" s="32">
        <f t="shared" si="76"/>
        <v>0</v>
      </c>
      <c r="AI332" s="32">
        <f t="shared" si="76"/>
        <v>0</v>
      </c>
      <c r="AJ332" s="32">
        <f>VLOOKUP(B332, '[3]Q09 Top-up'!$A$6:$B$392, 2, FALSE)</f>
        <v>12</v>
      </c>
      <c r="AK332">
        <f>VLOOKUP(B332, '[3]Q09 Top-up'!$A$6:$C$392, 3, FALSE)</f>
        <v>1</v>
      </c>
      <c r="AN332" s="5">
        <f t="shared" si="84"/>
        <v>1.7202844882695959E-3</v>
      </c>
      <c r="AO332" s="5">
        <f t="shared" si="84"/>
        <v>0</v>
      </c>
      <c r="AP332" s="5">
        <f t="shared" si="84"/>
        <v>0</v>
      </c>
      <c r="AQ332" s="5">
        <f t="shared" si="84"/>
        <v>0</v>
      </c>
      <c r="AR332" s="5">
        <f t="shared" si="84"/>
        <v>0</v>
      </c>
      <c r="AS332" s="5">
        <f t="shared" si="85"/>
        <v>0</v>
      </c>
      <c r="AT332" s="5">
        <f t="shared" si="85"/>
        <v>0</v>
      </c>
      <c r="AU332" s="5">
        <f t="shared" si="85"/>
        <v>0</v>
      </c>
      <c r="AV332" s="5">
        <f t="shared" si="85"/>
        <v>1.5006342937267674E-2</v>
      </c>
      <c r="AW332" s="5">
        <f t="shared" si="85"/>
        <v>0</v>
      </c>
      <c r="AX332" s="5">
        <f t="shared" si="88"/>
        <v>0</v>
      </c>
      <c r="AY332" s="5">
        <f t="shared" si="87"/>
        <v>0</v>
      </c>
      <c r="AZ332" s="5">
        <f t="shared" si="82"/>
        <v>0</v>
      </c>
      <c r="BA332" s="5">
        <f t="shared" si="71"/>
        <v>0</v>
      </c>
      <c r="BB332" s="5">
        <f t="shared" si="71"/>
        <v>0</v>
      </c>
    </row>
    <row r="333" spans="1:54" hidden="1" x14ac:dyDescent="0.35">
      <c r="A333" s="2" t="s">
        <v>233</v>
      </c>
      <c r="B333" s="1" t="s">
        <v>348</v>
      </c>
      <c r="C333" t="str">
        <f>VLOOKUP(B333, [2]Main!$B$3:$D$376, 2, FALSE)</f>
        <v>Outside of MKCC</v>
      </c>
      <c r="D333" t="s">
        <v>1880</v>
      </c>
      <c r="E333" s="5">
        <v>0</v>
      </c>
      <c r="F333" s="5">
        <v>0</v>
      </c>
      <c r="G333" s="5">
        <v>0</v>
      </c>
      <c r="H333" s="5">
        <v>0</v>
      </c>
      <c r="I333" s="5">
        <v>0</v>
      </c>
      <c r="J333" s="5">
        <v>0</v>
      </c>
      <c r="K333" s="5">
        <v>0</v>
      </c>
      <c r="L333" s="5">
        <v>0</v>
      </c>
      <c r="M333" s="5">
        <v>0</v>
      </c>
      <c r="N333" s="5">
        <v>0</v>
      </c>
      <c r="O333" s="5">
        <v>0</v>
      </c>
      <c r="P333" s="5">
        <v>0</v>
      </c>
      <c r="Q333" s="5">
        <v>0</v>
      </c>
      <c r="R333" s="5">
        <v>0</v>
      </c>
      <c r="S333" s="5">
        <v>0</v>
      </c>
      <c r="U333" s="32">
        <f t="shared" si="83"/>
        <v>0</v>
      </c>
      <c r="V333" s="32">
        <f t="shared" si="73"/>
        <v>0</v>
      </c>
      <c r="W333" s="32">
        <f t="shared" si="73"/>
        <v>0</v>
      </c>
      <c r="X333" s="32">
        <f t="shared" si="73"/>
        <v>0</v>
      </c>
      <c r="Y333" s="32">
        <f t="shared" si="73"/>
        <v>0</v>
      </c>
      <c r="Z333" s="32">
        <f t="shared" si="74"/>
        <v>0</v>
      </c>
      <c r="AA333" s="32">
        <f t="shared" si="74"/>
        <v>0</v>
      </c>
      <c r="AB333" s="32">
        <f t="shared" si="74"/>
        <v>0</v>
      </c>
      <c r="AC333" s="32">
        <f t="shared" si="74"/>
        <v>0</v>
      </c>
      <c r="AD333" s="32">
        <f t="shared" si="75"/>
        <v>0</v>
      </c>
      <c r="AE333" s="32">
        <f t="shared" si="75"/>
        <v>0</v>
      </c>
      <c r="AF333" s="32">
        <f t="shared" si="75"/>
        <v>0</v>
      </c>
      <c r="AG333" s="32">
        <f t="shared" si="75"/>
        <v>0</v>
      </c>
      <c r="AH333" s="32">
        <f t="shared" si="76"/>
        <v>0</v>
      </c>
      <c r="AI333" s="32">
        <f t="shared" si="76"/>
        <v>0</v>
      </c>
      <c r="AJ333" s="32">
        <f>VLOOKUP(B333, '[3]Q09 Top-up'!$A$6:$B$392, 2, FALSE)</f>
        <v>0</v>
      </c>
      <c r="AK333">
        <f>VLOOKUP(B333, '[3]Q09 Top-up'!$A$6:$C$392, 3, FALSE)</f>
        <v>0</v>
      </c>
      <c r="AN333" s="5">
        <f t="shared" si="84"/>
        <v>0</v>
      </c>
      <c r="AO333" s="5">
        <f t="shared" si="84"/>
        <v>0</v>
      </c>
      <c r="AP333" s="5">
        <f t="shared" si="84"/>
        <v>0</v>
      </c>
      <c r="AQ333" s="5">
        <f t="shared" si="84"/>
        <v>0</v>
      </c>
      <c r="AR333" s="5">
        <f t="shared" si="84"/>
        <v>0</v>
      </c>
      <c r="AS333" s="5">
        <f t="shared" si="85"/>
        <v>0</v>
      </c>
      <c r="AT333" s="5">
        <f t="shared" si="85"/>
        <v>0</v>
      </c>
      <c r="AU333" s="5">
        <f t="shared" si="85"/>
        <v>0</v>
      </c>
      <c r="AV333" s="5">
        <f t="shared" si="85"/>
        <v>0</v>
      </c>
      <c r="AW333" s="5">
        <f t="shared" si="85"/>
        <v>0</v>
      </c>
      <c r="AX333" s="5">
        <f t="shared" si="88"/>
        <v>0</v>
      </c>
      <c r="AY333" s="5">
        <f t="shared" si="87"/>
        <v>0</v>
      </c>
      <c r="AZ333" s="5">
        <f t="shared" si="82"/>
        <v>0</v>
      </c>
      <c r="BA333" s="5">
        <f t="shared" si="71"/>
        <v>0</v>
      </c>
      <c r="BB333" s="5">
        <f t="shared" si="71"/>
        <v>0</v>
      </c>
    </row>
    <row r="334" spans="1:54" hidden="1" x14ac:dyDescent="0.35">
      <c r="A334" s="2" t="s">
        <v>233</v>
      </c>
      <c r="B334" s="1" t="s">
        <v>349</v>
      </c>
      <c r="C334" t="str">
        <f>VLOOKUP(B334, [2]Main!$B$3:$D$376, 2, FALSE)</f>
        <v>Outside of MKCC</v>
      </c>
      <c r="D334" t="str">
        <f>VLOOKUP(B334, [2]Main!$B$3:$D$376, 3, FALSE)</f>
        <v xml:space="preserve">Dunstable </v>
      </c>
      <c r="E334" s="5">
        <v>1.6299999999999999E-3</v>
      </c>
      <c r="F334" s="5">
        <v>0</v>
      </c>
      <c r="G334" s="5">
        <v>0</v>
      </c>
      <c r="H334" s="5">
        <v>0</v>
      </c>
      <c r="I334" s="5">
        <v>1.5259999999999999E-2</v>
      </c>
      <c r="J334" s="5">
        <v>0</v>
      </c>
      <c r="K334" s="5">
        <v>0</v>
      </c>
      <c r="L334" s="5">
        <v>0</v>
      </c>
      <c r="M334" s="5">
        <v>0</v>
      </c>
      <c r="N334" s="5">
        <v>0</v>
      </c>
      <c r="O334" s="5">
        <v>0</v>
      </c>
      <c r="P334" s="5">
        <v>0</v>
      </c>
      <c r="Q334" s="5">
        <v>6.3800000000000003E-3</v>
      </c>
      <c r="R334" s="5">
        <v>0</v>
      </c>
      <c r="S334" s="5">
        <v>0</v>
      </c>
      <c r="U334" s="32">
        <f t="shared" si="83"/>
        <v>4.0750000000000002</v>
      </c>
      <c r="V334" s="32">
        <f t="shared" si="73"/>
        <v>0</v>
      </c>
      <c r="W334" s="32">
        <f t="shared" si="73"/>
        <v>0</v>
      </c>
      <c r="X334" s="32">
        <f t="shared" si="73"/>
        <v>0</v>
      </c>
      <c r="Y334" s="32">
        <f t="shared" si="73"/>
        <v>38.15</v>
      </c>
      <c r="Z334" s="32">
        <f t="shared" si="74"/>
        <v>0</v>
      </c>
      <c r="AA334" s="32">
        <f t="shared" si="74"/>
        <v>0</v>
      </c>
      <c r="AB334" s="32">
        <f t="shared" si="74"/>
        <v>0</v>
      </c>
      <c r="AC334" s="32">
        <f t="shared" si="74"/>
        <v>0</v>
      </c>
      <c r="AD334" s="32">
        <f t="shared" si="75"/>
        <v>0</v>
      </c>
      <c r="AE334" s="32">
        <f t="shared" si="75"/>
        <v>0</v>
      </c>
      <c r="AF334" s="32">
        <f t="shared" si="75"/>
        <v>0</v>
      </c>
      <c r="AG334" s="32">
        <f t="shared" si="75"/>
        <v>15.950000000000001</v>
      </c>
      <c r="AH334" s="32">
        <f t="shared" si="76"/>
        <v>0</v>
      </c>
      <c r="AI334" s="32">
        <f t="shared" si="76"/>
        <v>0</v>
      </c>
      <c r="AJ334" s="32">
        <f>VLOOKUP(B334, '[3]Q09 Top-up'!$A$6:$B$392, 2, FALSE)</f>
        <v>25</v>
      </c>
      <c r="AK334">
        <f>VLOOKUP(B334, '[3]Q09 Top-up'!$A$6:$C$392, 3, FALSE)</f>
        <v>2</v>
      </c>
      <c r="AN334" s="5">
        <f t="shared" si="84"/>
        <v>1.9735808811088412E-3</v>
      </c>
      <c r="AO334" s="5">
        <f t="shared" si="84"/>
        <v>0</v>
      </c>
      <c r="AP334" s="5">
        <f t="shared" si="84"/>
        <v>0</v>
      </c>
      <c r="AQ334" s="5">
        <f t="shared" si="84"/>
        <v>0</v>
      </c>
      <c r="AR334" s="5">
        <f t="shared" si="84"/>
        <v>1.7052661062394905E-2</v>
      </c>
      <c r="AS334" s="5">
        <f t="shared" si="85"/>
        <v>0</v>
      </c>
      <c r="AT334" s="5">
        <f t="shared" si="85"/>
        <v>0</v>
      </c>
      <c r="AU334" s="5">
        <f t="shared" si="85"/>
        <v>0</v>
      </c>
      <c r="AV334" s="5">
        <f t="shared" si="85"/>
        <v>0</v>
      </c>
      <c r="AW334" s="5">
        <f t="shared" si="85"/>
        <v>0</v>
      </c>
      <c r="AX334" s="5">
        <f t="shared" si="88"/>
        <v>0</v>
      </c>
      <c r="AY334" s="5">
        <f t="shared" si="87"/>
        <v>0</v>
      </c>
      <c r="AZ334" s="5">
        <f t="shared" si="82"/>
        <v>7.8274599337476904E-3</v>
      </c>
      <c r="BA334" s="5">
        <f t="shared" si="71"/>
        <v>0</v>
      </c>
      <c r="BB334" s="5">
        <f t="shared" si="71"/>
        <v>0</v>
      </c>
    </row>
    <row r="335" spans="1:54" hidden="1" x14ac:dyDescent="0.35">
      <c r="A335" s="2" t="s">
        <v>233</v>
      </c>
      <c r="B335" s="1" t="s">
        <v>350</v>
      </c>
      <c r="C335" t="str">
        <f>VLOOKUP(B335, [2]Main!$B$3:$D$376, 2, FALSE)</f>
        <v>Outside of MKCC</v>
      </c>
      <c r="D335" t="str">
        <f>VLOOKUP(B335, [2]Main!$B$3:$D$376, 3, FALSE)</f>
        <v>Northampton</v>
      </c>
      <c r="E335" s="5">
        <v>0</v>
      </c>
      <c r="F335" s="5">
        <v>0</v>
      </c>
      <c r="G335" s="5">
        <v>0</v>
      </c>
      <c r="H335" s="5">
        <v>0</v>
      </c>
      <c r="I335" s="5">
        <v>0</v>
      </c>
      <c r="J335" s="5">
        <v>0</v>
      </c>
      <c r="K335" s="5">
        <v>0</v>
      </c>
      <c r="L335" s="5">
        <v>0</v>
      </c>
      <c r="M335" s="5">
        <v>0</v>
      </c>
      <c r="N335" s="5">
        <v>0</v>
      </c>
      <c r="O335" s="5">
        <v>0</v>
      </c>
      <c r="P335" s="5">
        <v>0</v>
      </c>
      <c r="Q335" s="5">
        <v>0</v>
      </c>
      <c r="R335" s="5">
        <v>0</v>
      </c>
      <c r="S335" s="5">
        <v>0</v>
      </c>
      <c r="U335" s="32">
        <f t="shared" si="83"/>
        <v>0</v>
      </c>
      <c r="V335" s="32">
        <f t="shared" si="73"/>
        <v>0</v>
      </c>
      <c r="W335" s="32">
        <f t="shared" si="73"/>
        <v>0</v>
      </c>
      <c r="X335" s="32">
        <f t="shared" si="73"/>
        <v>0</v>
      </c>
      <c r="Y335" s="32">
        <f t="shared" si="73"/>
        <v>0</v>
      </c>
      <c r="Z335" s="32">
        <f t="shared" si="74"/>
        <v>0</v>
      </c>
      <c r="AA335" s="32">
        <f t="shared" si="74"/>
        <v>0</v>
      </c>
      <c r="AB335" s="32">
        <f t="shared" si="74"/>
        <v>0</v>
      </c>
      <c r="AC335" s="32">
        <f t="shared" si="74"/>
        <v>0</v>
      </c>
      <c r="AD335" s="32">
        <f t="shared" si="75"/>
        <v>0</v>
      </c>
      <c r="AE335" s="32">
        <f t="shared" si="75"/>
        <v>0</v>
      </c>
      <c r="AF335" s="32">
        <f t="shared" si="75"/>
        <v>0</v>
      </c>
      <c r="AG335" s="32">
        <f t="shared" si="75"/>
        <v>0</v>
      </c>
      <c r="AH335" s="32">
        <f t="shared" si="76"/>
        <v>0</v>
      </c>
      <c r="AI335" s="32">
        <f t="shared" si="76"/>
        <v>0</v>
      </c>
      <c r="AJ335" s="32">
        <f>VLOOKUP(B335, '[3]Q09 Top-up'!$A$6:$B$392, 2, FALSE)</f>
        <v>0</v>
      </c>
      <c r="AK335">
        <f>VLOOKUP(B335, '[3]Q09 Top-up'!$A$6:$C$392, 3, FALSE)</f>
        <v>0</v>
      </c>
      <c r="AN335" s="5">
        <f t="shared" si="84"/>
        <v>0</v>
      </c>
      <c r="AO335" s="5">
        <f t="shared" si="84"/>
        <v>0</v>
      </c>
      <c r="AP335" s="5">
        <f t="shared" si="84"/>
        <v>0</v>
      </c>
      <c r="AQ335" s="5">
        <f t="shared" si="84"/>
        <v>0</v>
      </c>
      <c r="AR335" s="5">
        <f t="shared" si="84"/>
        <v>0</v>
      </c>
      <c r="AS335" s="5">
        <f t="shared" si="85"/>
        <v>0</v>
      </c>
      <c r="AT335" s="5">
        <f t="shared" si="85"/>
        <v>0</v>
      </c>
      <c r="AU335" s="5">
        <f t="shared" si="85"/>
        <v>0</v>
      </c>
      <c r="AV335" s="5">
        <f t="shared" si="85"/>
        <v>0</v>
      </c>
      <c r="AW335" s="5">
        <f t="shared" si="85"/>
        <v>0</v>
      </c>
      <c r="AX335" s="5">
        <f t="shared" si="88"/>
        <v>0</v>
      </c>
      <c r="AY335" s="5">
        <f t="shared" si="87"/>
        <v>0</v>
      </c>
      <c r="AZ335" s="5">
        <f t="shared" si="82"/>
        <v>0</v>
      </c>
      <c r="BA335" s="5">
        <f t="shared" si="71"/>
        <v>0</v>
      </c>
      <c r="BB335" s="5">
        <f t="shared" si="71"/>
        <v>0</v>
      </c>
    </row>
    <row r="336" spans="1:54" hidden="1" x14ac:dyDescent="0.35">
      <c r="A336" s="2" t="s">
        <v>233</v>
      </c>
      <c r="B336" s="1" t="s">
        <v>351</v>
      </c>
      <c r="C336" t="str">
        <f>VLOOKUP(B336, [2]Main!$B$3:$D$376, 2, FALSE)</f>
        <v>Outside of MKCC</v>
      </c>
      <c r="D336" t="s">
        <v>1880</v>
      </c>
      <c r="E336" s="5">
        <v>0</v>
      </c>
      <c r="F336" s="5">
        <v>0</v>
      </c>
      <c r="G336" s="5">
        <v>0</v>
      </c>
      <c r="H336" s="5">
        <v>0</v>
      </c>
      <c r="I336" s="5">
        <v>0</v>
      </c>
      <c r="J336" s="5">
        <v>0</v>
      </c>
      <c r="K336" s="5">
        <v>0</v>
      </c>
      <c r="L336" s="5">
        <v>0</v>
      </c>
      <c r="M336" s="5">
        <v>0</v>
      </c>
      <c r="N336" s="5">
        <v>0</v>
      </c>
      <c r="O336" s="5">
        <v>0</v>
      </c>
      <c r="P336" s="5">
        <v>0</v>
      </c>
      <c r="Q336" s="5">
        <v>0</v>
      </c>
      <c r="R336" s="5">
        <v>0</v>
      </c>
      <c r="S336" s="5">
        <v>0</v>
      </c>
      <c r="U336" s="32">
        <f t="shared" si="83"/>
        <v>0</v>
      </c>
      <c r="V336" s="32">
        <f t="shared" si="73"/>
        <v>0</v>
      </c>
      <c r="W336" s="32">
        <f t="shared" si="73"/>
        <v>0</v>
      </c>
      <c r="X336" s="32">
        <f t="shared" si="73"/>
        <v>0</v>
      </c>
      <c r="Y336" s="32">
        <f t="shared" si="73"/>
        <v>0</v>
      </c>
      <c r="Z336" s="32">
        <f t="shared" si="74"/>
        <v>0</v>
      </c>
      <c r="AA336" s="32">
        <f t="shared" si="74"/>
        <v>0</v>
      </c>
      <c r="AB336" s="32">
        <f t="shared" si="74"/>
        <v>0</v>
      </c>
      <c r="AC336" s="32">
        <f t="shared" si="74"/>
        <v>0</v>
      </c>
      <c r="AD336" s="32">
        <f t="shared" si="75"/>
        <v>0</v>
      </c>
      <c r="AE336" s="32">
        <f t="shared" si="75"/>
        <v>0</v>
      </c>
      <c r="AF336" s="32">
        <f t="shared" si="75"/>
        <v>0</v>
      </c>
      <c r="AG336" s="32">
        <f t="shared" si="75"/>
        <v>0</v>
      </c>
      <c r="AH336" s="32">
        <f t="shared" si="76"/>
        <v>0</v>
      </c>
      <c r="AI336" s="32">
        <f t="shared" si="76"/>
        <v>0</v>
      </c>
      <c r="AJ336" s="32">
        <f>VLOOKUP(B336, '[3]Q09 Top-up'!$A$6:$B$392, 2, FALSE)</f>
        <v>0</v>
      </c>
      <c r="AK336">
        <f>VLOOKUP(B336, '[3]Q09 Top-up'!$A$6:$C$392, 3, FALSE)</f>
        <v>0</v>
      </c>
      <c r="AN336" s="5">
        <f t="shared" si="84"/>
        <v>0</v>
      </c>
      <c r="AO336" s="5">
        <f t="shared" si="84"/>
        <v>0</v>
      </c>
      <c r="AP336" s="5">
        <f t="shared" si="84"/>
        <v>0</v>
      </c>
      <c r="AQ336" s="5">
        <f t="shared" si="84"/>
        <v>0</v>
      </c>
      <c r="AR336" s="5">
        <f t="shared" si="84"/>
        <v>0</v>
      </c>
      <c r="AS336" s="5">
        <f t="shared" si="85"/>
        <v>0</v>
      </c>
      <c r="AT336" s="5">
        <f t="shared" si="85"/>
        <v>0</v>
      </c>
      <c r="AU336" s="5">
        <f t="shared" si="85"/>
        <v>0</v>
      </c>
      <c r="AV336" s="5">
        <f t="shared" si="85"/>
        <v>0</v>
      </c>
      <c r="AW336" s="5">
        <f t="shared" si="85"/>
        <v>0</v>
      </c>
      <c r="AX336" s="5">
        <f t="shared" si="88"/>
        <v>0</v>
      </c>
      <c r="AY336" s="5">
        <f t="shared" si="87"/>
        <v>0</v>
      </c>
      <c r="AZ336" s="5">
        <f t="shared" si="82"/>
        <v>0</v>
      </c>
      <c r="BA336" s="5">
        <f t="shared" si="71"/>
        <v>0</v>
      </c>
      <c r="BB336" s="5">
        <f t="shared" si="71"/>
        <v>0</v>
      </c>
    </row>
    <row r="337" spans="1:54" hidden="1" x14ac:dyDescent="0.35">
      <c r="A337" s="2" t="s">
        <v>233</v>
      </c>
      <c r="B337" s="1" t="s">
        <v>352</v>
      </c>
      <c r="C337" t="str">
        <f>VLOOKUP(B337, [2]Main!$B$3:$D$376, 2, FALSE)</f>
        <v>Outside of MKCC</v>
      </c>
      <c r="D337" t="s">
        <v>1880</v>
      </c>
      <c r="E337" s="5">
        <v>0</v>
      </c>
      <c r="F337" s="5">
        <v>0</v>
      </c>
      <c r="G337" s="5">
        <v>0</v>
      </c>
      <c r="H337" s="5">
        <v>0</v>
      </c>
      <c r="I337" s="5">
        <v>0</v>
      </c>
      <c r="J337" s="5">
        <v>0</v>
      </c>
      <c r="K337" s="5">
        <v>0</v>
      </c>
      <c r="L337" s="5">
        <v>0</v>
      </c>
      <c r="M337" s="5">
        <v>0</v>
      </c>
      <c r="N337" s="5">
        <v>0</v>
      </c>
      <c r="O337" s="5">
        <v>0</v>
      </c>
      <c r="P337" s="5">
        <v>0</v>
      </c>
      <c r="Q337" s="5">
        <v>0</v>
      </c>
      <c r="R337" s="5">
        <v>0</v>
      </c>
      <c r="S337" s="5">
        <v>0</v>
      </c>
      <c r="U337" s="32">
        <f t="shared" si="83"/>
        <v>0</v>
      </c>
      <c r="V337" s="32">
        <f t="shared" si="73"/>
        <v>0</v>
      </c>
      <c r="W337" s="32">
        <f t="shared" si="73"/>
        <v>0</v>
      </c>
      <c r="X337" s="32">
        <f t="shared" si="73"/>
        <v>0</v>
      </c>
      <c r="Y337" s="32">
        <f t="shared" si="73"/>
        <v>0</v>
      </c>
      <c r="Z337" s="32">
        <f t="shared" si="74"/>
        <v>0</v>
      </c>
      <c r="AA337" s="32">
        <f t="shared" si="74"/>
        <v>0</v>
      </c>
      <c r="AB337" s="32">
        <f t="shared" si="74"/>
        <v>0</v>
      </c>
      <c r="AC337" s="32">
        <f t="shared" si="74"/>
        <v>0</v>
      </c>
      <c r="AD337" s="32">
        <f t="shared" si="75"/>
        <v>0</v>
      </c>
      <c r="AE337" s="32">
        <f t="shared" si="75"/>
        <v>0</v>
      </c>
      <c r="AF337" s="32">
        <f t="shared" si="75"/>
        <v>0</v>
      </c>
      <c r="AG337" s="32">
        <f t="shared" si="75"/>
        <v>0</v>
      </c>
      <c r="AH337" s="32">
        <f t="shared" si="76"/>
        <v>0</v>
      </c>
      <c r="AI337" s="32">
        <f t="shared" si="76"/>
        <v>0</v>
      </c>
      <c r="AJ337" s="32">
        <f>VLOOKUP(B337, '[3]Q09 Top-up'!$A$6:$B$392, 2, FALSE)</f>
        <v>0</v>
      </c>
      <c r="AK337">
        <f>VLOOKUP(B337, '[3]Q09 Top-up'!$A$6:$C$392, 3, FALSE)</f>
        <v>0</v>
      </c>
      <c r="AN337" s="5">
        <f t="shared" si="84"/>
        <v>0</v>
      </c>
      <c r="AO337" s="5">
        <f t="shared" si="84"/>
        <v>0</v>
      </c>
      <c r="AP337" s="5">
        <f t="shared" si="84"/>
        <v>0</v>
      </c>
      <c r="AQ337" s="5">
        <f t="shared" si="84"/>
        <v>0</v>
      </c>
      <c r="AR337" s="5">
        <f t="shared" si="84"/>
        <v>0</v>
      </c>
      <c r="AS337" s="5">
        <f t="shared" si="85"/>
        <v>0</v>
      </c>
      <c r="AT337" s="5">
        <f t="shared" si="85"/>
        <v>0</v>
      </c>
      <c r="AU337" s="5">
        <f t="shared" si="85"/>
        <v>0</v>
      </c>
      <c r="AV337" s="5">
        <f t="shared" si="85"/>
        <v>0</v>
      </c>
      <c r="AW337" s="5">
        <f t="shared" si="85"/>
        <v>0</v>
      </c>
      <c r="AX337" s="5">
        <f t="shared" si="88"/>
        <v>0</v>
      </c>
      <c r="AY337" s="5">
        <f t="shared" si="87"/>
        <v>0</v>
      </c>
      <c r="AZ337" s="5">
        <f t="shared" si="82"/>
        <v>0</v>
      </c>
      <c r="BA337" s="5">
        <f t="shared" si="71"/>
        <v>0</v>
      </c>
      <c r="BB337" s="5">
        <f t="shared" si="71"/>
        <v>0</v>
      </c>
    </row>
    <row r="338" spans="1:54" hidden="1" x14ac:dyDescent="0.35">
      <c r="A338" s="2" t="s">
        <v>233</v>
      </c>
      <c r="B338" s="1" t="s">
        <v>353</v>
      </c>
      <c r="C338" t="str">
        <f>VLOOKUP(B338, [2]Main!$B$3:$D$376, 2, FALSE)</f>
        <v>Outside of MKCC</v>
      </c>
      <c r="D338" t="s">
        <v>1880</v>
      </c>
      <c r="E338" s="5">
        <v>0</v>
      </c>
      <c r="F338" s="5">
        <v>0</v>
      </c>
      <c r="G338" s="5">
        <v>0</v>
      </c>
      <c r="H338" s="5">
        <v>0</v>
      </c>
      <c r="I338" s="5">
        <v>0</v>
      </c>
      <c r="J338" s="5">
        <v>0</v>
      </c>
      <c r="K338" s="5">
        <v>0</v>
      </c>
      <c r="L338" s="5">
        <v>0</v>
      </c>
      <c r="M338" s="5">
        <v>0</v>
      </c>
      <c r="N338" s="5">
        <v>0</v>
      </c>
      <c r="O338" s="5">
        <v>0</v>
      </c>
      <c r="P338" s="5">
        <v>0</v>
      </c>
      <c r="Q338" s="5">
        <v>0</v>
      </c>
      <c r="R338" s="5">
        <v>0</v>
      </c>
      <c r="S338" s="5">
        <v>0</v>
      </c>
      <c r="U338" s="32">
        <f t="shared" si="83"/>
        <v>0</v>
      </c>
      <c r="V338" s="32">
        <f t="shared" si="73"/>
        <v>0</v>
      </c>
      <c r="W338" s="32">
        <f t="shared" si="73"/>
        <v>0</v>
      </c>
      <c r="X338" s="32">
        <f t="shared" si="73"/>
        <v>0</v>
      </c>
      <c r="Y338" s="32">
        <f t="shared" si="73"/>
        <v>0</v>
      </c>
      <c r="Z338" s="32">
        <f t="shared" si="74"/>
        <v>0</v>
      </c>
      <c r="AA338" s="32">
        <f t="shared" si="74"/>
        <v>0</v>
      </c>
      <c r="AB338" s="32">
        <f t="shared" si="74"/>
        <v>0</v>
      </c>
      <c r="AC338" s="32">
        <f t="shared" si="74"/>
        <v>0</v>
      </c>
      <c r="AD338" s="32">
        <f t="shared" si="75"/>
        <v>0</v>
      </c>
      <c r="AE338" s="32">
        <f t="shared" si="75"/>
        <v>0</v>
      </c>
      <c r="AF338" s="32">
        <f t="shared" si="75"/>
        <v>0</v>
      </c>
      <c r="AG338" s="32">
        <f t="shared" si="75"/>
        <v>0</v>
      </c>
      <c r="AH338" s="32">
        <f t="shared" si="76"/>
        <v>0</v>
      </c>
      <c r="AI338" s="32">
        <f t="shared" si="76"/>
        <v>0</v>
      </c>
      <c r="AJ338" s="32">
        <f>VLOOKUP(B338, '[3]Q09 Top-up'!$A$6:$B$392, 2, FALSE)</f>
        <v>0</v>
      </c>
      <c r="AK338">
        <f>VLOOKUP(B338, '[3]Q09 Top-up'!$A$6:$C$392, 3, FALSE)</f>
        <v>0</v>
      </c>
      <c r="AN338" s="5">
        <f t="shared" si="84"/>
        <v>0</v>
      </c>
      <c r="AO338" s="5">
        <f t="shared" si="84"/>
        <v>0</v>
      </c>
      <c r="AP338" s="5">
        <f t="shared" si="84"/>
        <v>0</v>
      </c>
      <c r="AQ338" s="5">
        <f t="shared" si="84"/>
        <v>0</v>
      </c>
      <c r="AR338" s="5">
        <f t="shared" si="84"/>
        <v>0</v>
      </c>
      <c r="AS338" s="5">
        <f t="shared" si="85"/>
        <v>0</v>
      </c>
      <c r="AT338" s="5">
        <f t="shared" si="85"/>
        <v>0</v>
      </c>
      <c r="AU338" s="5">
        <f t="shared" si="85"/>
        <v>0</v>
      </c>
      <c r="AV338" s="5">
        <f t="shared" si="85"/>
        <v>0</v>
      </c>
      <c r="AW338" s="5">
        <f t="shared" si="85"/>
        <v>0</v>
      </c>
      <c r="AX338" s="5">
        <f t="shared" si="88"/>
        <v>0</v>
      </c>
      <c r="AY338" s="5">
        <f t="shared" si="87"/>
        <v>0</v>
      </c>
      <c r="AZ338" s="5">
        <f t="shared" si="82"/>
        <v>0</v>
      </c>
      <c r="BA338" s="5">
        <f t="shared" si="71"/>
        <v>0</v>
      </c>
      <c r="BB338" s="5">
        <f t="shared" si="71"/>
        <v>0</v>
      </c>
    </row>
    <row r="339" spans="1:54" hidden="1" x14ac:dyDescent="0.35">
      <c r="A339" s="2" t="s">
        <v>233</v>
      </c>
      <c r="B339" s="1" t="s">
        <v>354</v>
      </c>
      <c r="C339" t="str">
        <f>VLOOKUP(B339, [2]Main!$B$3:$D$376, 2, FALSE)</f>
        <v>Outside of MKCC</v>
      </c>
      <c r="D339" t="str">
        <f>VLOOKUP(B339, [2]Main!$B$3:$D$376, 3, FALSE)</f>
        <v>Bedford</v>
      </c>
      <c r="E339" s="5">
        <v>0</v>
      </c>
      <c r="F339" s="5">
        <v>0</v>
      </c>
      <c r="G339" s="5">
        <v>0</v>
      </c>
      <c r="H339" s="5">
        <v>0</v>
      </c>
      <c r="I339" s="5">
        <v>0</v>
      </c>
      <c r="J339" s="5">
        <v>0</v>
      </c>
      <c r="K339" s="5">
        <v>0</v>
      </c>
      <c r="L339" s="5">
        <v>0</v>
      </c>
      <c r="M339" s="5">
        <v>0</v>
      </c>
      <c r="N339" s="5">
        <v>0</v>
      </c>
      <c r="O339" s="5">
        <v>0</v>
      </c>
      <c r="P339" s="5">
        <v>0</v>
      </c>
      <c r="Q339" s="5">
        <v>0</v>
      </c>
      <c r="R339" s="5">
        <v>0</v>
      </c>
      <c r="S339" s="5">
        <v>0</v>
      </c>
      <c r="U339" s="32">
        <f t="shared" si="83"/>
        <v>0</v>
      </c>
      <c r="V339" s="32">
        <f t="shared" si="73"/>
        <v>0</v>
      </c>
      <c r="W339" s="32">
        <f t="shared" si="73"/>
        <v>0</v>
      </c>
      <c r="X339" s="32">
        <f t="shared" si="73"/>
        <v>0</v>
      </c>
      <c r="Y339" s="32">
        <f t="shared" si="73"/>
        <v>0</v>
      </c>
      <c r="Z339" s="32">
        <f t="shared" si="74"/>
        <v>0</v>
      </c>
      <c r="AA339" s="32">
        <f t="shared" si="74"/>
        <v>0</v>
      </c>
      <c r="AB339" s="32">
        <f t="shared" si="74"/>
        <v>0</v>
      </c>
      <c r="AC339" s="32">
        <f t="shared" si="74"/>
        <v>0</v>
      </c>
      <c r="AD339" s="32">
        <f t="shared" si="75"/>
        <v>0</v>
      </c>
      <c r="AE339" s="32">
        <f t="shared" si="75"/>
        <v>0</v>
      </c>
      <c r="AF339" s="32">
        <f t="shared" si="75"/>
        <v>0</v>
      </c>
      <c r="AG339" s="32">
        <f t="shared" si="75"/>
        <v>0</v>
      </c>
      <c r="AH339" s="32">
        <f t="shared" si="76"/>
        <v>0</v>
      </c>
      <c r="AI339" s="32">
        <f t="shared" si="76"/>
        <v>0</v>
      </c>
      <c r="AJ339" s="32">
        <f>VLOOKUP(B339, '[3]Q09 Top-up'!$A$6:$B$392, 2, FALSE)</f>
        <v>0</v>
      </c>
      <c r="AK339">
        <f>VLOOKUP(B339, '[3]Q09 Top-up'!$A$6:$C$392, 3, FALSE)</f>
        <v>0</v>
      </c>
      <c r="AN339" s="5">
        <f t="shared" si="84"/>
        <v>0</v>
      </c>
      <c r="AO339" s="5">
        <f t="shared" si="84"/>
        <v>0</v>
      </c>
      <c r="AP339" s="5">
        <f t="shared" si="84"/>
        <v>0</v>
      </c>
      <c r="AQ339" s="5">
        <f t="shared" si="84"/>
        <v>0</v>
      </c>
      <c r="AR339" s="5">
        <f t="shared" si="84"/>
        <v>0</v>
      </c>
      <c r="AS339" s="5">
        <f t="shared" si="85"/>
        <v>0</v>
      </c>
      <c r="AT339" s="5">
        <f t="shared" si="85"/>
        <v>0</v>
      </c>
      <c r="AU339" s="5">
        <f t="shared" si="85"/>
        <v>0</v>
      </c>
      <c r="AV339" s="5">
        <f t="shared" si="85"/>
        <v>0</v>
      </c>
      <c r="AW339" s="5">
        <f t="shared" si="85"/>
        <v>0</v>
      </c>
      <c r="AX339" s="5">
        <f t="shared" si="88"/>
        <v>0</v>
      </c>
      <c r="AY339" s="5">
        <f t="shared" si="87"/>
        <v>0</v>
      </c>
      <c r="AZ339" s="5">
        <f t="shared" si="82"/>
        <v>0</v>
      </c>
      <c r="BA339" s="5">
        <f t="shared" ref="BA339:BA350" si="89">AH339/AH$383</f>
        <v>0</v>
      </c>
      <c r="BB339" s="5">
        <f t="shared" ref="BB339:BB350" si="90">AI339/AI$383</f>
        <v>0</v>
      </c>
    </row>
    <row r="340" spans="1:54" hidden="1" x14ac:dyDescent="0.35">
      <c r="A340" s="2" t="s">
        <v>233</v>
      </c>
      <c r="B340" s="1" t="s">
        <v>355</v>
      </c>
      <c r="C340" t="str">
        <f>VLOOKUP(B340, [2]Main!$B$3:$D$376, 2, FALSE)</f>
        <v>Outside of MKCC</v>
      </c>
      <c r="D340" t="s">
        <v>1880</v>
      </c>
      <c r="E340" s="5">
        <v>0</v>
      </c>
      <c r="F340" s="5">
        <v>0</v>
      </c>
      <c r="G340" s="5">
        <v>0</v>
      </c>
      <c r="H340" s="5">
        <v>0</v>
      </c>
      <c r="I340" s="5">
        <v>0</v>
      </c>
      <c r="J340" s="5">
        <v>0</v>
      </c>
      <c r="K340" s="5">
        <v>0</v>
      </c>
      <c r="L340" s="5">
        <v>0</v>
      </c>
      <c r="M340" s="5">
        <v>0</v>
      </c>
      <c r="N340" s="5">
        <v>0</v>
      </c>
      <c r="O340" s="5">
        <v>0</v>
      </c>
      <c r="P340" s="5">
        <v>0</v>
      </c>
      <c r="Q340" s="5">
        <v>0</v>
      </c>
      <c r="R340" s="5">
        <v>0</v>
      </c>
      <c r="S340" s="5">
        <v>0</v>
      </c>
      <c r="U340" s="32">
        <f t="shared" si="83"/>
        <v>0</v>
      </c>
      <c r="V340" s="32">
        <f t="shared" si="73"/>
        <v>0</v>
      </c>
      <c r="W340" s="32">
        <f t="shared" si="73"/>
        <v>0</v>
      </c>
      <c r="X340" s="32">
        <f t="shared" si="73"/>
        <v>0</v>
      </c>
      <c r="Y340" s="32">
        <f t="shared" ref="Y340:AB377" si="91">($AJ340*I340)*100</f>
        <v>0</v>
      </c>
      <c r="Z340" s="32">
        <f t="shared" si="74"/>
        <v>0</v>
      </c>
      <c r="AA340" s="32">
        <f t="shared" si="74"/>
        <v>0</v>
      </c>
      <c r="AB340" s="32">
        <f t="shared" si="74"/>
        <v>0</v>
      </c>
      <c r="AC340" s="32">
        <f t="shared" ref="AC340:AF377" si="92">($AJ340*M340)*100</f>
        <v>0</v>
      </c>
      <c r="AD340" s="32">
        <f t="shared" si="75"/>
        <v>0</v>
      </c>
      <c r="AE340" s="32">
        <f t="shared" si="75"/>
        <v>0</v>
      </c>
      <c r="AF340" s="32">
        <f t="shared" si="75"/>
        <v>0</v>
      </c>
      <c r="AG340" s="32">
        <f t="shared" ref="AG340:AG377" si="93">($AJ340*Q340)*100</f>
        <v>0</v>
      </c>
      <c r="AH340" s="32">
        <f t="shared" si="76"/>
        <v>0</v>
      </c>
      <c r="AI340" s="32">
        <f t="shared" si="76"/>
        <v>0</v>
      </c>
      <c r="AJ340" s="32">
        <f>VLOOKUP(B340, '[3]Q09 Top-up'!$A$6:$B$392, 2, FALSE)</f>
        <v>0</v>
      </c>
      <c r="AK340">
        <f>VLOOKUP(B340, '[3]Q09 Top-up'!$A$6:$C$392, 3, FALSE)</f>
        <v>0</v>
      </c>
      <c r="AN340" s="5">
        <f t="shared" si="84"/>
        <v>0</v>
      </c>
      <c r="AO340" s="5">
        <f t="shared" si="84"/>
        <v>0</v>
      </c>
      <c r="AP340" s="5">
        <f t="shared" si="84"/>
        <v>0</v>
      </c>
      <c r="AQ340" s="5">
        <f t="shared" si="84"/>
        <v>0</v>
      </c>
      <c r="AR340" s="5">
        <f t="shared" si="84"/>
        <v>0</v>
      </c>
      <c r="AS340" s="5">
        <f t="shared" si="85"/>
        <v>0</v>
      </c>
      <c r="AT340" s="5">
        <f t="shared" si="85"/>
        <v>0</v>
      </c>
      <c r="AU340" s="5">
        <f t="shared" si="85"/>
        <v>0</v>
      </c>
      <c r="AV340" s="5">
        <f t="shared" si="85"/>
        <v>0</v>
      </c>
      <c r="AW340" s="5">
        <f t="shared" si="85"/>
        <v>0</v>
      </c>
      <c r="AX340" s="5">
        <f t="shared" si="88"/>
        <v>0</v>
      </c>
      <c r="AY340" s="5">
        <f t="shared" si="87"/>
        <v>0</v>
      </c>
      <c r="AZ340" s="5">
        <f t="shared" si="82"/>
        <v>0</v>
      </c>
      <c r="BA340" s="5">
        <f t="shared" si="89"/>
        <v>0</v>
      </c>
      <c r="BB340" s="5">
        <f t="shared" si="90"/>
        <v>0</v>
      </c>
    </row>
    <row r="341" spans="1:54" hidden="1" x14ac:dyDescent="0.35">
      <c r="A341" s="2" t="s">
        <v>233</v>
      </c>
      <c r="B341" s="1" t="s">
        <v>356</v>
      </c>
      <c r="C341" t="str">
        <f>VLOOKUP(B341, [2]Main!$B$3:$D$376, 2, FALSE)</f>
        <v>Outside of MKCC</v>
      </c>
      <c r="D341" t="str">
        <f>VLOOKUP(B341, [2]Main!$B$3:$D$376, 3, FALSE)</f>
        <v>Northampton</v>
      </c>
      <c r="E341" s="5">
        <v>0</v>
      </c>
      <c r="F341" s="5">
        <v>0</v>
      </c>
      <c r="G341" s="5">
        <v>0</v>
      </c>
      <c r="H341" s="5">
        <v>0</v>
      </c>
      <c r="I341" s="5">
        <v>0</v>
      </c>
      <c r="J341" s="5">
        <v>0</v>
      </c>
      <c r="K341" s="5">
        <v>0</v>
      </c>
      <c r="L341" s="5">
        <v>0</v>
      </c>
      <c r="M341" s="5">
        <v>0</v>
      </c>
      <c r="N341" s="5">
        <v>0</v>
      </c>
      <c r="O341" s="5">
        <v>0</v>
      </c>
      <c r="P341" s="5">
        <v>0</v>
      </c>
      <c r="Q341" s="5">
        <v>0</v>
      </c>
      <c r="R341" s="5">
        <v>0</v>
      </c>
      <c r="S341" s="5">
        <v>0</v>
      </c>
      <c r="U341" s="32">
        <f t="shared" si="83"/>
        <v>0</v>
      </c>
      <c r="V341" s="32">
        <f t="shared" ref="V341:X377" si="94">($AJ341*F341)*100</f>
        <v>0</v>
      </c>
      <c r="W341" s="32">
        <f t="shared" si="94"/>
        <v>0</v>
      </c>
      <c r="X341" s="32">
        <f t="shared" si="94"/>
        <v>0</v>
      </c>
      <c r="Y341" s="32">
        <f t="shared" si="91"/>
        <v>0</v>
      </c>
      <c r="Z341" s="32">
        <f t="shared" si="91"/>
        <v>0</v>
      </c>
      <c r="AA341" s="32">
        <f t="shared" si="91"/>
        <v>0</v>
      </c>
      <c r="AB341" s="32">
        <f t="shared" si="91"/>
        <v>0</v>
      </c>
      <c r="AC341" s="32">
        <f t="shared" si="92"/>
        <v>0</v>
      </c>
      <c r="AD341" s="32">
        <f t="shared" si="92"/>
        <v>0</v>
      </c>
      <c r="AE341" s="32">
        <f t="shared" si="92"/>
        <v>0</v>
      </c>
      <c r="AF341" s="32">
        <f t="shared" si="92"/>
        <v>0</v>
      </c>
      <c r="AG341" s="32">
        <f t="shared" si="93"/>
        <v>0</v>
      </c>
      <c r="AH341" s="32">
        <f t="shared" ref="AH341:AI377" si="95">($AJ341*R341)*100</f>
        <v>0</v>
      </c>
      <c r="AI341" s="32">
        <f t="shared" si="95"/>
        <v>0</v>
      </c>
      <c r="AJ341" s="32">
        <f>VLOOKUP(B341, '[3]Q09 Top-up'!$A$6:$B$392, 2, FALSE)</f>
        <v>0</v>
      </c>
      <c r="AK341">
        <f>VLOOKUP(B341, '[3]Q09 Top-up'!$A$6:$C$392, 3, FALSE)</f>
        <v>0</v>
      </c>
      <c r="AN341" s="5">
        <f t="shared" si="84"/>
        <v>0</v>
      </c>
      <c r="AO341" s="5">
        <f t="shared" si="84"/>
        <v>0</v>
      </c>
      <c r="AP341" s="5">
        <f t="shared" si="84"/>
        <v>0</v>
      </c>
      <c r="AQ341" s="5">
        <f t="shared" si="84"/>
        <v>0</v>
      </c>
      <c r="AR341" s="5">
        <f t="shared" si="84"/>
        <v>0</v>
      </c>
      <c r="AS341" s="5">
        <f t="shared" si="85"/>
        <v>0</v>
      </c>
      <c r="AT341" s="5">
        <f t="shared" si="85"/>
        <v>0</v>
      </c>
      <c r="AU341" s="5">
        <f t="shared" si="85"/>
        <v>0</v>
      </c>
      <c r="AV341" s="5">
        <f t="shared" si="85"/>
        <v>0</v>
      </c>
      <c r="AW341" s="5">
        <f t="shared" si="85"/>
        <v>0</v>
      </c>
      <c r="AX341" s="5">
        <f t="shared" si="88"/>
        <v>0</v>
      </c>
      <c r="AY341" s="5">
        <f t="shared" si="87"/>
        <v>0</v>
      </c>
      <c r="AZ341" s="5">
        <f t="shared" si="82"/>
        <v>0</v>
      </c>
      <c r="BA341" s="5">
        <f t="shared" si="89"/>
        <v>0</v>
      </c>
      <c r="BB341" s="5">
        <f t="shared" si="90"/>
        <v>0</v>
      </c>
    </row>
    <row r="342" spans="1:54" hidden="1" x14ac:dyDescent="0.35">
      <c r="A342" s="2" t="s">
        <v>233</v>
      </c>
      <c r="B342" s="1" t="s">
        <v>357</v>
      </c>
      <c r="C342" t="str">
        <f>VLOOKUP(B342, [2]Main!$B$3:$D$376, 2, FALSE)</f>
        <v>Outside of MKCC</v>
      </c>
      <c r="D342" t="s">
        <v>1880</v>
      </c>
      <c r="E342" s="5">
        <v>0</v>
      </c>
      <c r="F342" s="5">
        <v>0</v>
      </c>
      <c r="G342" s="5">
        <v>0</v>
      </c>
      <c r="H342" s="5">
        <v>0</v>
      </c>
      <c r="I342" s="5">
        <v>0</v>
      </c>
      <c r="J342" s="5">
        <v>0</v>
      </c>
      <c r="K342" s="5">
        <v>0</v>
      </c>
      <c r="L342" s="5">
        <v>0</v>
      </c>
      <c r="M342" s="5">
        <v>0</v>
      </c>
      <c r="N342" s="5">
        <v>0</v>
      </c>
      <c r="O342" s="5">
        <v>0</v>
      </c>
      <c r="P342" s="5">
        <v>0</v>
      </c>
      <c r="Q342" s="5">
        <v>0</v>
      </c>
      <c r="R342" s="5">
        <v>0</v>
      </c>
      <c r="S342" s="5">
        <v>0</v>
      </c>
      <c r="U342" s="32">
        <f t="shared" si="83"/>
        <v>0</v>
      </c>
      <c r="V342" s="32">
        <f t="shared" si="94"/>
        <v>0</v>
      </c>
      <c r="W342" s="32">
        <f t="shared" si="94"/>
        <v>0</v>
      </c>
      <c r="X342" s="32">
        <f t="shared" si="94"/>
        <v>0</v>
      </c>
      <c r="Y342" s="32">
        <f t="shared" si="91"/>
        <v>0</v>
      </c>
      <c r="Z342" s="32">
        <f t="shared" si="91"/>
        <v>0</v>
      </c>
      <c r="AA342" s="32">
        <f t="shared" si="91"/>
        <v>0</v>
      </c>
      <c r="AB342" s="32">
        <f t="shared" si="91"/>
        <v>0</v>
      </c>
      <c r="AC342" s="32">
        <f t="shared" si="92"/>
        <v>0</v>
      </c>
      <c r="AD342" s="32">
        <f t="shared" si="92"/>
        <v>0</v>
      </c>
      <c r="AE342" s="32">
        <f t="shared" si="92"/>
        <v>0</v>
      </c>
      <c r="AF342" s="32">
        <f t="shared" si="92"/>
        <v>0</v>
      </c>
      <c r="AG342" s="32">
        <f t="shared" si="93"/>
        <v>0</v>
      </c>
      <c r="AH342" s="32">
        <f t="shared" si="95"/>
        <v>0</v>
      </c>
      <c r="AI342" s="32">
        <f t="shared" si="95"/>
        <v>0</v>
      </c>
      <c r="AJ342" s="32">
        <f>VLOOKUP(B342, '[3]Q09 Top-up'!$A$6:$B$392, 2, FALSE)</f>
        <v>0</v>
      </c>
      <c r="AK342">
        <f>VLOOKUP(B342, '[3]Q09 Top-up'!$A$6:$C$392, 3, FALSE)</f>
        <v>0</v>
      </c>
      <c r="AN342" s="5">
        <f t="shared" si="84"/>
        <v>0</v>
      </c>
      <c r="AO342" s="5">
        <f t="shared" si="84"/>
        <v>0</v>
      </c>
      <c r="AP342" s="5">
        <f t="shared" si="84"/>
        <v>0</v>
      </c>
      <c r="AQ342" s="5">
        <f t="shared" si="84"/>
        <v>0</v>
      </c>
      <c r="AR342" s="5">
        <f t="shared" si="84"/>
        <v>0</v>
      </c>
      <c r="AS342" s="5">
        <f t="shared" si="85"/>
        <v>0</v>
      </c>
      <c r="AT342" s="5">
        <f t="shared" si="85"/>
        <v>0</v>
      </c>
      <c r="AU342" s="5">
        <f t="shared" si="85"/>
        <v>0</v>
      </c>
      <c r="AV342" s="5">
        <f t="shared" si="85"/>
        <v>0</v>
      </c>
      <c r="AW342" s="5">
        <f t="shared" si="85"/>
        <v>0</v>
      </c>
      <c r="AX342" s="5">
        <f t="shared" si="88"/>
        <v>0</v>
      </c>
      <c r="AY342" s="5">
        <f t="shared" si="87"/>
        <v>0</v>
      </c>
      <c r="AZ342" s="5">
        <f t="shared" si="82"/>
        <v>0</v>
      </c>
      <c r="BA342" s="5">
        <f t="shared" si="89"/>
        <v>0</v>
      </c>
      <c r="BB342" s="5">
        <f t="shared" si="90"/>
        <v>0</v>
      </c>
    </row>
    <row r="343" spans="1:54" hidden="1" x14ac:dyDescent="0.35">
      <c r="A343" s="2" t="s">
        <v>233</v>
      </c>
      <c r="B343" s="1" t="s">
        <v>358</v>
      </c>
      <c r="C343" t="str">
        <f>VLOOKUP(B343, [2]Main!$B$3:$D$376, 2, FALSE)</f>
        <v>Outside of MKCC</v>
      </c>
      <c r="D343" t="s">
        <v>1880</v>
      </c>
      <c r="E343" s="5">
        <v>5.9000000000000003E-4</v>
      </c>
      <c r="F343" s="5">
        <v>0</v>
      </c>
      <c r="G343" s="5">
        <v>0</v>
      </c>
      <c r="H343" s="5">
        <v>0</v>
      </c>
      <c r="I343" s="5">
        <v>0</v>
      </c>
      <c r="J343" s="5">
        <v>0</v>
      </c>
      <c r="K343" s="5">
        <v>0</v>
      </c>
      <c r="L343" s="5">
        <v>0</v>
      </c>
      <c r="M343" s="5">
        <v>0</v>
      </c>
      <c r="N343" s="5">
        <v>0</v>
      </c>
      <c r="O343" s="5">
        <v>0</v>
      </c>
      <c r="P343" s="5">
        <v>7.26E-3</v>
      </c>
      <c r="Q343" s="5">
        <v>0</v>
      </c>
      <c r="R343" s="5">
        <v>0</v>
      </c>
      <c r="S343" s="5">
        <v>0</v>
      </c>
      <c r="U343" s="32">
        <f t="shared" si="83"/>
        <v>0.17700000000000002</v>
      </c>
      <c r="V343" s="32">
        <f t="shared" si="94"/>
        <v>0</v>
      </c>
      <c r="W343" s="32">
        <f t="shared" si="94"/>
        <v>0</v>
      </c>
      <c r="X343" s="32">
        <f t="shared" si="94"/>
        <v>0</v>
      </c>
      <c r="Y343" s="32">
        <f t="shared" si="91"/>
        <v>0</v>
      </c>
      <c r="Z343" s="32">
        <f t="shared" si="91"/>
        <v>0</v>
      </c>
      <c r="AA343" s="32">
        <f t="shared" si="91"/>
        <v>0</v>
      </c>
      <c r="AB343" s="32">
        <f t="shared" si="91"/>
        <v>0</v>
      </c>
      <c r="AC343" s="32">
        <f t="shared" si="92"/>
        <v>0</v>
      </c>
      <c r="AD343" s="32">
        <f t="shared" si="92"/>
        <v>0</v>
      </c>
      <c r="AE343" s="32">
        <f t="shared" si="92"/>
        <v>0</v>
      </c>
      <c r="AF343" s="32">
        <f t="shared" si="92"/>
        <v>2.1779999999999999</v>
      </c>
      <c r="AG343" s="32">
        <f t="shared" si="93"/>
        <v>0</v>
      </c>
      <c r="AH343" s="32">
        <f t="shared" si="95"/>
        <v>0</v>
      </c>
      <c r="AI343" s="32">
        <f t="shared" si="95"/>
        <v>0</v>
      </c>
      <c r="AJ343" s="32">
        <f>VLOOKUP(B343, '[3]Q09 Top-up'!$A$6:$B$392, 2, FALSE)</f>
        <v>3</v>
      </c>
      <c r="AK343">
        <f>VLOOKUP(B343, '[3]Q09 Top-up'!$A$6:$C$392, 3, FALSE)</f>
        <v>1</v>
      </c>
      <c r="AN343" s="5">
        <f t="shared" si="84"/>
        <v>8.5723635817488332E-5</v>
      </c>
      <c r="AO343" s="5">
        <f t="shared" si="84"/>
        <v>0</v>
      </c>
      <c r="AP343" s="5">
        <f t="shared" si="84"/>
        <v>0</v>
      </c>
      <c r="AQ343" s="5">
        <f t="shared" si="84"/>
        <v>0</v>
      </c>
      <c r="AR343" s="5">
        <f t="shared" si="84"/>
        <v>0</v>
      </c>
      <c r="AS343" s="5">
        <f t="shared" si="85"/>
        <v>0</v>
      </c>
      <c r="AT343" s="5">
        <f t="shared" si="85"/>
        <v>0</v>
      </c>
      <c r="AU343" s="5">
        <f t="shared" si="85"/>
        <v>0</v>
      </c>
      <c r="AV343" s="5">
        <f t="shared" si="85"/>
        <v>0</v>
      </c>
      <c r="AW343" s="5">
        <f t="shared" si="85"/>
        <v>0</v>
      </c>
      <c r="AX343" s="5">
        <f t="shared" si="88"/>
        <v>0</v>
      </c>
      <c r="AY343" s="5">
        <f t="shared" si="87"/>
        <v>1.0746601460683695E-3</v>
      </c>
      <c r="AZ343" s="5">
        <f t="shared" si="82"/>
        <v>0</v>
      </c>
      <c r="BA343" s="5">
        <f t="shared" si="89"/>
        <v>0</v>
      </c>
      <c r="BB343" s="5">
        <f t="shared" si="90"/>
        <v>0</v>
      </c>
    </row>
    <row r="344" spans="1:54" hidden="1" x14ac:dyDescent="0.35">
      <c r="A344" s="2" t="s">
        <v>233</v>
      </c>
      <c r="B344" s="1" t="s">
        <v>359</v>
      </c>
      <c r="C344" t="str">
        <f>VLOOKUP(B344, [2]Main!$B$3:$D$376, 2, FALSE)</f>
        <v>Outside of MKCC</v>
      </c>
      <c r="D344" t="str">
        <f>VLOOKUP(B344, [2]Main!$B$3:$D$376, 3, FALSE)</f>
        <v>Bedford</v>
      </c>
      <c r="E344" s="5">
        <v>0</v>
      </c>
      <c r="F344" s="5">
        <v>0</v>
      </c>
      <c r="G344" s="5">
        <v>0</v>
      </c>
      <c r="H344" s="5">
        <v>0</v>
      </c>
      <c r="I344" s="5">
        <v>0</v>
      </c>
      <c r="J344" s="5">
        <v>0</v>
      </c>
      <c r="K344" s="5">
        <v>0</v>
      </c>
      <c r="L344" s="5">
        <v>0</v>
      </c>
      <c r="M344" s="5">
        <v>0</v>
      </c>
      <c r="N344" s="5">
        <v>0</v>
      </c>
      <c r="O344" s="5">
        <v>0</v>
      </c>
      <c r="P344" s="5">
        <v>0</v>
      </c>
      <c r="Q344" s="5">
        <v>0</v>
      </c>
      <c r="R344" s="5">
        <v>0</v>
      </c>
      <c r="S344" s="5">
        <v>0</v>
      </c>
      <c r="U344" s="32">
        <f t="shared" si="83"/>
        <v>0</v>
      </c>
      <c r="V344" s="32">
        <f t="shared" si="94"/>
        <v>0</v>
      </c>
      <c r="W344" s="32">
        <f t="shared" si="94"/>
        <v>0</v>
      </c>
      <c r="X344" s="32">
        <f t="shared" si="94"/>
        <v>0</v>
      </c>
      <c r="Y344" s="32">
        <f t="shared" si="91"/>
        <v>0</v>
      </c>
      <c r="Z344" s="32">
        <f t="shared" si="91"/>
        <v>0</v>
      </c>
      <c r="AA344" s="32">
        <f t="shared" si="91"/>
        <v>0</v>
      </c>
      <c r="AB344" s="32">
        <f t="shared" si="91"/>
        <v>0</v>
      </c>
      <c r="AC344" s="32">
        <f t="shared" si="92"/>
        <v>0</v>
      </c>
      <c r="AD344" s="32">
        <f t="shared" si="92"/>
        <v>0</v>
      </c>
      <c r="AE344" s="32">
        <f t="shared" si="92"/>
        <v>0</v>
      </c>
      <c r="AF344" s="32">
        <f t="shared" si="92"/>
        <v>0</v>
      </c>
      <c r="AG344" s="32">
        <f t="shared" si="93"/>
        <v>0</v>
      </c>
      <c r="AH344" s="32">
        <f t="shared" si="95"/>
        <v>0</v>
      </c>
      <c r="AI344" s="32">
        <f t="shared" si="95"/>
        <v>0</v>
      </c>
      <c r="AJ344" s="32">
        <f>VLOOKUP(B344, '[3]Q09 Top-up'!$A$6:$B$392, 2, FALSE)</f>
        <v>0</v>
      </c>
      <c r="AK344">
        <f>VLOOKUP(B344, '[3]Q09 Top-up'!$A$6:$C$392, 3, FALSE)</f>
        <v>0</v>
      </c>
      <c r="AN344" s="5">
        <f t="shared" si="84"/>
        <v>0</v>
      </c>
      <c r="AO344" s="5">
        <f t="shared" si="84"/>
        <v>0</v>
      </c>
      <c r="AP344" s="5">
        <f t="shared" si="84"/>
        <v>0</v>
      </c>
      <c r="AQ344" s="5">
        <f t="shared" si="84"/>
        <v>0</v>
      </c>
      <c r="AR344" s="5">
        <f t="shared" si="84"/>
        <v>0</v>
      </c>
      <c r="AS344" s="5">
        <f t="shared" si="85"/>
        <v>0</v>
      </c>
      <c r="AT344" s="5">
        <f t="shared" si="85"/>
        <v>0</v>
      </c>
      <c r="AU344" s="5">
        <f t="shared" si="85"/>
        <v>0</v>
      </c>
      <c r="AV344" s="5">
        <f t="shared" si="85"/>
        <v>0</v>
      </c>
      <c r="AW344" s="5">
        <f t="shared" si="85"/>
        <v>0</v>
      </c>
      <c r="AX344" s="5">
        <f t="shared" si="88"/>
        <v>0</v>
      </c>
      <c r="AY344" s="5">
        <f t="shared" si="87"/>
        <v>0</v>
      </c>
      <c r="AZ344" s="5">
        <f t="shared" si="82"/>
        <v>0</v>
      </c>
      <c r="BA344" s="5">
        <f t="shared" si="89"/>
        <v>0</v>
      </c>
      <c r="BB344" s="5">
        <f t="shared" si="90"/>
        <v>0</v>
      </c>
    </row>
    <row r="345" spans="1:54" hidden="1" x14ac:dyDescent="0.35">
      <c r="A345" s="2" t="s">
        <v>233</v>
      </c>
      <c r="B345" s="1" t="s">
        <v>360</v>
      </c>
      <c r="C345" t="str">
        <f>VLOOKUP(B345, [2]Main!$B$3:$D$376, 2, FALSE)</f>
        <v>Outside of MKCC</v>
      </c>
      <c r="D345" t="str">
        <f>VLOOKUP(B345, [2]Main!$B$3:$D$376, 3, FALSE)</f>
        <v>Northampton</v>
      </c>
      <c r="E345" s="5">
        <v>8.7000000000000001E-4</v>
      </c>
      <c r="F345" s="5">
        <v>0</v>
      </c>
      <c r="G345" s="5">
        <v>0</v>
      </c>
      <c r="H345" s="5">
        <v>0</v>
      </c>
      <c r="I345" s="5">
        <v>0</v>
      </c>
      <c r="J345" s="5">
        <v>0</v>
      </c>
      <c r="K345" s="5">
        <v>0</v>
      </c>
      <c r="L345" s="5">
        <v>1.9230000000000001E-2</v>
      </c>
      <c r="M345" s="5">
        <v>0</v>
      </c>
      <c r="N345" s="5">
        <v>0</v>
      </c>
      <c r="O345" s="5">
        <v>0</v>
      </c>
      <c r="P345" s="5">
        <v>0</v>
      </c>
      <c r="Q345" s="5">
        <v>0</v>
      </c>
      <c r="R345" s="5">
        <v>0</v>
      </c>
      <c r="S345" s="5">
        <v>0</v>
      </c>
      <c r="U345" s="32">
        <f t="shared" si="83"/>
        <v>3.9149999999999996</v>
      </c>
      <c r="V345" s="32">
        <f t="shared" si="94"/>
        <v>0</v>
      </c>
      <c r="W345" s="32">
        <f t="shared" si="94"/>
        <v>0</v>
      </c>
      <c r="X345" s="32">
        <f t="shared" si="94"/>
        <v>0</v>
      </c>
      <c r="Y345" s="32">
        <f t="shared" si="91"/>
        <v>0</v>
      </c>
      <c r="Z345" s="32">
        <f t="shared" si="91"/>
        <v>0</v>
      </c>
      <c r="AA345" s="32">
        <f t="shared" si="91"/>
        <v>0</v>
      </c>
      <c r="AB345" s="32">
        <f t="shared" si="91"/>
        <v>86.535000000000011</v>
      </c>
      <c r="AC345" s="32">
        <f t="shared" si="92"/>
        <v>0</v>
      </c>
      <c r="AD345" s="32">
        <f t="shared" si="92"/>
        <v>0</v>
      </c>
      <c r="AE345" s="32">
        <f t="shared" si="92"/>
        <v>0</v>
      </c>
      <c r="AF345" s="32">
        <f t="shared" si="92"/>
        <v>0</v>
      </c>
      <c r="AG345" s="32">
        <f t="shared" si="93"/>
        <v>0</v>
      </c>
      <c r="AH345" s="32">
        <f t="shared" si="95"/>
        <v>0</v>
      </c>
      <c r="AI345" s="32">
        <f t="shared" si="95"/>
        <v>0</v>
      </c>
      <c r="AJ345" s="32">
        <f>VLOOKUP(B345, '[3]Q09 Top-up'!$A$6:$B$392, 2, FALSE)</f>
        <v>45</v>
      </c>
      <c r="AK345">
        <f>VLOOKUP(B345, '[3]Q09 Top-up'!$A$6:$C$392, 3, FALSE)</f>
        <v>1</v>
      </c>
      <c r="AN345" s="5">
        <f t="shared" si="84"/>
        <v>1.8960905888444448E-3</v>
      </c>
      <c r="AO345" s="5">
        <f t="shared" si="84"/>
        <v>0</v>
      </c>
      <c r="AP345" s="5">
        <f t="shared" si="84"/>
        <v>0</v>
      </c>
      <c r="AQ345" s="5">
        <f t="shared" si="84"/>
        <v>0</v>
      </c>
      <c r="AR345" s="5">
        <f t="shared" si="84"/>
        <v>0</v>
      </c>
      <c r="AS345" s="5">
        <f t="shared" si="85"/>
        <v>0</v>
      </c>
      <c r="AT345" s="5">
        <f t="shared" si="85"/>
        <v>0</v>
      </c>
      <c r="AU345" s="5">
        <f t="shared" si="85"/>
        <v>4.3733519463380853E-2</v>
      </c>
      <c r="AV345" s="5">
        <f t="shared" si="85"/>
        <v>0</v>
      </c>
      <c r="AW345" s="5">
        <f t="shared" si="85"/>
        <v>0</v>
      </c>
      <c r="AX345" s="5">
        <f t="shared" si="88"/>
        <v>0</v>
      </c>
      <c r="AY345" s="5">
        <f t="shared" si="87"/>
        <v>0</v>
      </c>
      <c r="AZ345" s="5">
        <f t="shared" si="82"/>
        <v>0</v>
      </c>
      <c r="BA345" s="5">
        <f t="shared" si="89"/>
        <v>0</v>
      </c>
      <c r="BB345" s="5">
        <f t="shared" si="90"/>
        <v>0</v>
      </c>
    </row>
    <row r="346" spans="1:54" hidden="1" x14ac:dyDescent="0.35">
      <c r="A346" s="2" t="s">
        <v>233</v>
      </c>
      <c r="B346" s="1" t="s">
        <v>361</v>
      </c>
      <c r="C346" t="str">
        <f>VLOOKUP(B346, [2]Main!$B$3:$D$376, 2, FALSE)</f>
        <v>Outside of MKCC</v>
      </c>
      <c r="D346" t="str">
        <f>VLOOKUP(B346, [2]Main!$B$3:$D$376, 3, FALSE)</f>
        <v>Northampton</v>
      </c>
      <c r="E346" s="5">
        <v>5.9000000000000003E-4</v>
      </c>
      <c r="F346" s="5">
        <v>0</v>
      </c>
      <c r="G346" s="5">
        <v>0</v>
      </c>
      <c r="H346" s="5">
        <v>0</v>
      </c>
      <c r="I346" s="5">
        <v>0</v>
      </c>
      <c r="J346" s="5">
        <v>0</v>
      </c>
      <c r="K346" s="5">
        <v>0</v>
      </c>
      <c r="L346" s="5">
        <v>0</v>
      </c>
      <c r="M346" s="5">
        <v>0</v>
      </c>
      <c r="N346" s="5">
        <v>0</v>
      </c>
      <c r="O346" s="5">
        <v>0</v>
      </c>
      <c r="P346" s="5">
        <v>7.26E-3</v>
      </c>
      <c r="Q346" s="5">
        <v>0</v>
      </c>
      <c r="R346" s="5">
        <v>0</v>
      </c>
      <c r="S346" s="5">
        <v>0</v>
      </c>
      <c r="U346" s="32">
        <f t="shared" si="83"/>
        <v>0.59000000000000008</v>
      </c>
      <c r="V346" s="32">
        <f t="shared" si="94"/>
        <v>0</v>
      </c>
      <c r="W346" s="32">
        <f t="shared" si="94"/>
        <v>0</v>
      </c>
      <c r="X346" s="32">
        <f t="shared" si="94"/>
        <v>0</v>
      </c>
      <c r="Y346" s="32">
        <f t="shared" si="91"/>
        <v>0</v>
      </c>
      <c r="Z346" s="32">
        <f t="shared" si="91"/>
        <v>0</v>
      </c>
      <c r="AA346" s="32">
        <f t="shared" si="91"/>
        <v>0</v>
      </c>
      <c r="AB346" s="32">
        <f t="shared" si="91"/>
        <v>0</v>
      </c>
      <c r="AC346" s="32">
        <f t="shared" si="92"/>
        <v>0</v>
      </c>
      <c r="AD346" s="32">
        <f t="shared" si="92"/>
        <v>0</v>
      </c>
      <c r="AE346" s="32">
        <f t="shared" si="92"/>
        <v>0</v>
      </c>
      <c r="AF346" s="32">
        <f t="shared" si="92"/>
        <v>7.26</v>
      </c>
      <c r="AG346" s="32">
        <f t="shared" si="93"/>
        <v>0</v>
      </c>
      <c r="AH346" s="32">
        <f t="shared" si="95"/>
        <v>0</v>
      </c>
      <c r="AI346" s="32">
        <f t="shared" si="95"/>
        <v>0</v>
      </c>
      <c r="AJ346" s="32">
        <f>VLOOKUP(B346, '[3]Q09 Top-up'!$A$6:$B$392, 2, FALSE)</f>
        <v>10</v>
      </c>
      <c r="AK346">
        <f>VLOOKUP(B346, '[3]Q09 Top-up'!$A$6:$C$392, 3, FALSE)</f>
        <v>1</v>
      </c>
      <c r="AN346" s="5">
        <f t="shared" si="84"/>
        <v>2.857454527249611E-4</v>
      </c>
      <c r="AO346" s="5">
        <f t="shared" si="84"/>
        <v>0</v>
      </c>
      <c r="AP346" s="5">
        <f t="shared" si="84"/>
        <v>0</v>
      </c>
      <c r="AQ346" s="5">
        <f t="shared" si="84"/>
        <v>0</v>
      </c>
      <c r="AR346" s="5">
        <f t="shared" si="84"/>
        <v>0</v>
      </c>
      <c r="AS346" s="5">
        <f t="shared" si="85"/>
        <v>0</v>
      </c>
      <c r="AT346" s="5">
        <f t="shared" si="85"/>
        <v>0</v>
      </c>
      <c r="AU346" s="5">
        <f t="shared" si="85"/>
        <v>0</v>
      </c>
      <c r="AV346" s="5">
        <f t="shared" si="85"/>
        <v>0</v>
      </c>
      <c r="AW346" s="5">
        <f t="shared" si="85"/>
        <v>0</v>
      </c>
      <c r="AX346" s="5">
        <f t="shared" si="88"/>
        <v>0</v>
      </c>
      <c r="AY346" s="5">
        <f t="shared" si="87"/>
        <v>3.5822004868945653E-3</v>
      </c>
      <c r="AZ346" s="5">
        <f t="shared" si="82"/>
        <v>0</v>
      </c>
      <c r="BA346" s="5">
        <f t="shared" si="89"/>
        <v>0</v>
      </c>
      <c r="BB346" s="5">
        <f t="shared" si="90"/>
        <v>0</v>
      </c>
    </row>
    <row r="347" spans="1:54" hidden="1" x14ac:dyDescent="0.35">
      <c r="A347" s="2" t="s">
        <v>233</v>
      </c>
      <c r="B347" s="1" t="s">
        <v>362</v>
      </c>
      <c r="C347" t="str">
        <f>VLOOKUP(B347, [2]Main!$B$3:$D$376, 2, FALSE)</f>
        <v>Outside of MKCC</v>
      </c>
      <c r="D347" t="s">
        <v>1880</v>
      </c>
      <c r="E347" s="5">
        <v>0</v>
      </c>
      <c r="F347" s="5">
        <v>0</v>
      </c>
      <c r="G347" s="5">
        <v>0</v>
      </c>
      <c r="H347" s="5">
        <v>0</v>
      </c>
      <c r="I347" s="5">
        <v>0</v>
      </c>
      <c r="J347" s="5">
        <v>0</v>
      </c>
      <c r="K347" s="5">
        <v>0</v>
      </c>
      <c r="L347" s="5">
        <v>0</v>
      </c>
      <c r="M347" s="5">
        <v>0</v>
      </c>
      <c r="N347" s="5">
        <v>0</v>
      </c>
      <c r="O347" s="5">
        <v>0</v>
      </c>
      <c r="P347" s="5">
        <v>0</v>
      </c>
      <c r="Q347" s="5">
        <v>0</v>
      </c>
      <c r="R347" s="5">
        <v>0</v>
      </c>
      <c r="S347" s="5">
        <v>0</v>
      </c>
      <c r="U347" s="32">
        <f t="shared" si="83"/>
        <v>0</v>
      </c>
      <c r="V347" s="32">
        <f t="shared" si="94"/>
        <v>0</v>
      </c>
      <c r="W347" s="32">
        <f t="shared" si="94"/>
        <v>0</v>
      </c>
      <c r="X347" s="32">
        <f t="shared" si="94"/>
        <v>0</v>
      </c>
      <c r="Y347" s="32">
        <f t="shared" si="91"/>
        <v>0</v>
      </c>
      <c r="Z347" s="32">
        <f t="shared" si="91"/>
        <v>0</v>
      </c>
      <c r="AA347" s="32">
        <f t="shared" si="91"/>
        <v>0</v>
      </c>
      <c r="AB347" s="32">
        <f t="shared" si="91"/>
        <v>0</v>
      </c>
      <c r="AC347" s="32">
        <f t="shared" si="92"/>
        <v>0</v>
      </c>
      <c r="AD347" s="32">
        <f t="shared" si="92"/>
        <v>0</v>
      </c>
      <c r="AE347" s="32">
        <f t="shared" si="92"/>
        <v>0</v>
      </c>
      <c r="AF347" s="32">
        <f t="shared" si="92"/>
        <v>0</v>
      </c>
      <c r="AG347" s="32">
        <f t="shared" si="93"/>
        <v>0</v>
      </c>
      <c r="AH347" s="32">
        <f t="shared" si="95"/>
        <v>0</v>
      </c>
      <c r="AI347" s="32">
        <f t="shared" si="95"/>
        <v>0</v>
      </c>
      <c r="AJ347" s="32">
        <f>VLOOKUP(B347, '[3]Q09 Top-up'!$A$6:$B$392, 2, FALSE)</f>
        <v>0</v>
      </c>
      <c r="AK347">
        <f>VLOOKUP(B347, '[3]Q09 Top-up'!$A$6:$C$392, 3, FALSE)</f>
        <v>0</v>
      </c>
      <c r="AN347" s="5">
        <f t="shared" si="84"/>
        <v>0</v>
      </c>
      <c r="AO347" s="5">
        <f t="shared" si="84"/>
        <v>0</v>
      </c>
      <c r="AP347" s="5">
        <f t="shared" si="84"/>
        <v>0</v>
      </c>
      <c r="AQ347" s="5">
        <f t="shared" si="84"/>
        <v>0</v>
      </c>
      <c r="AR347" s="5">
        <f t="shared" si="84"/>
        <v>0</v>
      </c>
      <c r="AS347" s="5">
        <f t="shared" si="85"/>
        <v>0</v>
      </c>
      <c r="AT347" s="5">
        <f t="shared" si="85"/>
        <v>0</v>
      </c>
      <c r="AU347" s="5">
        <f t="shared" si="85"/>
        <v>0</v>
      </c>
      <c r="AV347" s="5">
        <f t="shared" si="85"/>
        <v>0</v>
      </c>
      <c r="AW347" s="5">
        <f t="shared" si="85"/>
        <v>0</v>
      </c>
      <c r="AX347" s="5">
        <f t="shared" si="88"/>
        <v>0</v>
      </c>
      <c r="AY347" s="5">
        <f t="shared" si="87"/>
        <v>0</v>
      </c>
      <c r="AZ347" s="5">
        <f t="shared" si="82"/>
        <v>0</v>
      </c>
      <c r="BA347" s="5">
        <f t="shared" si="89"/>
        <v>0</v>
      </c>
      <c r="BB347" s="5">
        <f t="shared" si="90"/>
        <v>0</v>
      </c>
    </row>
    <row r="348" spans="1:54" hidden="1" x14ac:dyDescent="0.35">
      <c r="A348" s="2" t="s">
        <v>233</v>
      </c>
      <c r="B348" s="1" t="s">
        <v>363</v>
      </c>
      <c r="C348" t="str">
        <f>VLOOKUP(B348, [2]Main!$B$3:$D$376, 2, FALSE)</f>
        <v>Outside of MKCC</v>
      </c>
      <c r="D348" t="str">
        <f>VLOOKUP(B348, [2]Main!$B$3:$D$376, 3, FALSE)</f>
        <v>Northampton</v>
      </c>
      <c r="E348" s="5">
        <v>3.48E-3</v>
      </c>
      <c r="F348" s="5">
        <v>0</v>
      </c>
      <c r="G348" s="5">
        <v>0</v>
      </c>
      <c r="H348" s="5">
        <v>0</v>
      </c>
      <c r="I348" s="5">
        <v>0</v>
      </c>
      <c r="J348" s="5">
        <v>0</v>
      </c>
      <c r="K348" s="5">
        <v>0</v>
      </c>
      <c r="L348" s="5">
        <v>0</v>
      </c>
      <c r="M348" s="5">
        <v>0</v>
      </c>
      <c r="N348" s="5">
        <v>0</v>
      </c>
      <c r="O348" s="5">
        <v>0</v>
      </c>
      <c r="P348" s="5">
        <v>0</v>
      </c>
      <c r="Q348" s="5">
        <v>0</v>
      </c>
      <c r="R348" s="5">
        <v>1.8460000000000001E-2</v>
      </c>
      <c r="S348" s="5">
        <v>0</v>
      </c>
      <c r="U348" s="32">
        <f t="shared" si="83"/>
        <v>3.4799999999999995</v>
      </c>
      <c r="V348" s="32">
        <f t="shared" si="94"/>
        <v>0</v>
      </c>
      <c r="W348" s="32">
        <f t="shared" si="94"/>
        <v>0</v>
      </c>
      <c r="X348" s="32">
        <f t="shared" si="94"/>
        <v>0</v>
      </c>
      <c r="Y348" s="32">
        <f t="shared" si="91"/>
        <v>0</v>
      </c>
      <c r="Z348" s="32">
        <f t="shared" si="91"/>
        <v>0</v>
      </c>
      <c r="AA348" s="32">
        <f t="shared" si="91"/>
        <v>0</v>
      </c>
      <c r="AB348" s="32">
        <f t="shared" si="91"/>
        <v>0</v>
      </c>
      <c r="AC348" s="32">
        <f t="shared" si="92"/>
        <v>0</v>
      </c>
      <c r="AD348" s="32">
        <f t="shared" si="92"/>
        <v>0</v>
      </c>
      <c r="AE348" s="32">
        <f t="shared" si="92"/>
        <v>0</v>
      </c>
      <c r="AF348" s="32">
        <f t="shared" si="92"/>
        <v>0</v>
      </c>
      <c r="AG348" s="32">
        <f t="shared" si="93"/>
        <v>0</v>
      </c>
      <c r="AH348" s="32">
        <f t="shared" si="95"/>
        <v>18.46</v>
      </c>
      <c r="AI348" s="32">
        <f t="shared" si="95"/>
        <v>0</v>
      </c>
      <c r="AJ348" s="32">
        <f>VLOOKUP(B348, '[3]Q09 Top-up'!$A$6:$B$392, 2, FALSE)</f>
        <v>10</v>
      </c>
      <c r="AK348">
        <f>VLOOKUP(B348, '[3]Q09 Top-up'!$A$6:$C$392, 3, FALSE)</f>
        <v>1</v>
      </c>
      <c r="AN348" s="5">
        <f t="shared" si="84"/>
        <v>1.6854138567506177E-3</v>
      </c>
      <c r="AO348" s="5">
        <f t="shared" si="84"/>
        <v>0</v>
      </c>
      <c r="AP348" s="5">
        <f t="shared" si="84"/>
        <v>0</v>
      </c>
      <c r="AQ348" s="5">
        <f t="shared" si="84"/>
        <v>0</v>
      </c>
      <c r="AR348" s="5">
        <f t="shared" si="84"/>
        <v>0</v>
      </c>
      <c r="AS348" s="5">
        <f t="shared" si="85"/>
        <v>0</v>
      </c>
      <c r="AT348" s="5">
        <f t="shared" si="85"/>
        <v>0</v>
      </c>
      <c r="AU348" s="5">
        <f t="shared" si="85"/>
        <v>0</v>
      </c>
      <c r="AV348" s="5">
        <f t="shared" si="85"/>
        <v>0</v>
      </c>
      <c r="AW348" s="5">
        <f t="shared" si="85"/>
        <v>0</v>
      </c>
      <c r="AX348" s="5">
        <f t="shared" si="88"/>
        <v>0</v>
      </c>
      <c r="AY348" s="5">
        <f t="shared" si="87"/>
        <v>0</v>
      </c>
      <c r="AZ348" s="5">
        <f t="shared" si="82"/>
        <v>0</v>
      </c>
      <c r="BA348" s="5">
        <f t="shared" si="89"/>
        <v>8.9219600288602662E-3</v>
      </c>
      <c r="BB348" s="5">
        <f t="shared" si="90"/>
        <v>0</v>
      </c>
    </row>
    <row r="349" spans="1:54" hidden="1" x14ac:dyDescent="0.35">
      <c r="A349" s="2" t="s">
        <v>233</v>
      </c>
      <c r="B349" s="1" t="s">
        <v>364</v>
      </c>
      <c r="C349" t="str">
        <f>VLOOKUP(B349, [2]Main!$B$3:$D$376, 2, FALSE)</f>
        <v>Outside of MKCC</v>
      </c>
      <c r="D349" t="str">
        <f>VLOOKUP(B349, [2]Main!$B$3:$D$376, 3, FALSE)</f>
        <v>Northampton</v>
      </c>
      <c r="E349" s="5">
        <v>2.2000000000000001E-3</v>
      </c>
      <c r="F349" s="5">
        <v>0</v>
      </c>
      <c r="G349" s="5">
        <v>0</v>
      </c>
      <c r="H349" s="5">
        <v>0</v>
      </c>
      <c r="I349" s="5">
        <v>0</v>
      </c>
      <c r="J349" s="5">
        <v>0</v>
      </c>
      <c r="K349" s="5">
        <v>0</v>
      </c>
      <c r="L349" s="5">
        <v>0</v>
      </c>
      <c r="M349" s="5">
        <v>2.155E-2</v>
      </c>
      <c r="N349" s="5">
        <v>0</v>
      </c>
      <c r="O349" s="5">
        <v>0</v>
      </c>
      <c r="P349" s="5">
        <v>0</v>
      </c>
      <c r="Q349" s="5">
        <v>0</v>
      </c>
      <c r="R349" s="5">
        <v>0</v>
      </c>
      <c r="S349" s="5">
        <v>0</v>
      </c>
      <c r="U349" s="32">
        <f t="shared" si="83"/>
        <v>17.380000000000003</v>
      </c>
      <c r="V349" s="32">
        <f t="shared" si="94"/>
        <v>0</v>
      </c>
      <c r="W349" s="32">
        <f t="shared" si="94"/>
        <v>0</v>
      </c>
      <c r="X349" s="32">
        <f t="shared" si="94"/>
        <v>0</v>
      </c>
      <c r="Y349" s="32">
        <f t="shared" si="91"/>
        <v>0</v>
      </c>
      <c r="Z349" s="32">
        <f t="shared" si="91"/>
        <v>0</v>
      </c>
      <c r="AA349" s="32">
        <f t="shared" si="91"/>
        <v>0</v>
      </c>
      <c r="AB349" s="32">
        <f t="shared" si="91"/>
        <v>0</v>
      </c>
      <c r="AC349" s="32">
        <f t="shared" si="92"/>
        <v>170.245</v>
      </c>
      <c r="AD349" s="32">
        <f t="shared" si="92"/>
        <v>0</v>
      </c>
      <c r="AE349" s="32">
        <f t="shared" si="92"/>
        <v>0</v>
      </c>
      <c r="AF349" s="32">
        <f t="shared" si="92"/>
        <v>0</v>
      </c>
      <c r="AG349" s="32">
        <f t="shared" si="93"/>
        <v>0</v>
      </c>
      <c r="AH349" s="32">
        <f t="shared" si="95"/>
        <v>0</v>
      </c>
      <c r="AI349" s="32">
        <f t="shared" si="95"/>
        <v>0</v>
      </c>
      <c r="AJ349" s="32">
        <f>VLOOKUP(B349, '[3]Q09 Top-up'!$A$6:$B$392, 2, FALSE)</f>
        <v>79</v>
      </c>
      <c r="AK349">
        <f>VLOOKUP(B349, '[3]Q09 Top-up'!$A$6:$C$392, 3, FALSE)</f>
        <v>1</v>
      </c>
      <c r="AN349" s="5">
        <f t="shared" si="84"/>
        <v>8.4173829972200402E-3</v>
      </c>
      <c r="AO349" s="5">
        <f t="shared" si="84"/>
        <v>0</v>
      </c>
      <c r="AP349" s="5">
        <f t="shared" si="84"/>
        <v>0</v>
      </c>
      <c r="AQ349" s="5">
        <f t="shared" si="84"/>
        <v>0</v>
      </c>
      <c r="AR349" s="5">
        <f t="shared" si="84"/>
        <v>0</v>
      </c>
      <c r="AS349" s="5">
        <f t="shared" si="85"/>
        <v>0</v>
      </c>
      <c r="AT349" s="5">
        <f t="shared" si="85"/>
        <v>0</v>
      </c>
      <c r="AU349" s="5">
        <f t="shared" si="85"/>
        <v>0</v>
      </c>
      <c r="AV349" s="5">
        <f t="shared" si="85"/>
        <v>7.3463160034366676E-2</v>
      </c>
      <c r="AW349" s="5">
        <f t="shared" si="85"/>
        <v>0</v>
      </c>
      <c r="AX349" s="5">
        <f t="shared" si="88"/>
        <v>0</v>
      </c>
      <c r="AY349" s="5">
        <f t="shared" si="87"/>
        <v>0</v>
      </c>
      <c r="AZ349" s="5">
        <f t="shared" si="82"/>
        <v>0</v>
      </c>
      <c r="BA349" s="5">
        <f t="shared" si="89"/>
        <v>0</v>
      </c>
      <c r="BB349" s="5">
        <f t="shared" si="90"/>
        <v>0</v>
      </c>
    </row>
    <row r="350" spans="1:54" hidden="1" x14ac:dyDescent="0.35">
      <c r="A350" s="2" t="s">
        <v>233</v>
      </c>
      <c r="B350" s="1" t="s">
        <v>365</v>
      </c>
      <c r="C350" t="str">
        <f>VLOOKUP(B350, [2]Main!$B$3:$D$376, 2, FALSE)</f>
        <v>Outside of MKCC</v>
      </c>
      <c r="D350" t="str">
        <f>VLOOKUP(B350, [2]Main!$B$3:$D$376, 3, FALSE)</f>
        <v>Northampton</v>
      </c>
      <c r="E350" s="5">
        <v>3.48E-3</v>
      </c>
      <c r="F350" s="5">
        <v>0</v>
      </c>
      <c r="G350" s="5">
        <v>0</v>
      </c>
      <c r="H350" s="5">
        <v>0</v>
      </c>
      <c r="I350" s="5">
        <v>0</v>
      </c>
      <c r="J350" s="5">
        <v>0</v>
      </c>
      <c r="K350" s="5">
        <v>0</v>
      </c>
      <c r="L350" s="5">
        <v>0</v>
      </c>
      <c r="M350" s="5">
        <v>0</v>
      </c>
      <c r="N350" s="5">
        <v>0</v>
      </c>
      <c r="O350" s="5">
        <v>0</v>
      </c>
      <c r="P350" s="5">
        <v>0</v>
      </c>
      <c r="Q350" s="5">
        <v>0</v>
      </c>
      <c r="R350" s="5">
        <v>1.8460000000000001E-2</v>
      </c>
      <c r="S350" s="5">
        <v>0</v>
      </c>
      <c r="U350" s="32">
        <f t="shared" si="83"/>
        <v>19.488</v>
      </c>
      <c r="V350" s="32">
        <f t="shared" si="94"/>
        <v>0</v>
      </c>
      <c r="W350" s="32">
        <f t="shared" si="94"/>
        <v>0</v>
      </c>
      <c r="X350" s="32">
        <f t="shared" si="94"/>
        <v>0</v>
      </c>
      <c r="Y350" s="32">
        <f t="shared" si="91"/>
        <v>0</v>
      </c>
      <c r="Z350" s="32">
        <f t="shared" si="91"/>
        <v>0</v>
      </c>
      <c r="AA350" s="32">
        <f t="shared" si="91"/>
        <v>0</v>
      </c>
      <c r="AB350" s="32">
        <f t="shared" si="91"/>
        <v>0</v>
      </c>
      <c r="AC350" s="32">
        <f t="shared" si="92"/>
        <v>0</v>
      </c>
      <c r="AD350" s="32">
        <f t="shared" si="92"/>
        <v>0</v>
      </c>
      <c r="AE350" s="32">
        <f t="shared" si="92"/>
        <v>0</v>
      </c>
      <c r="AF350" s="32">
        <f t="shared" si="92"/>
        <v>0</v>
      </c>
      <c r="AG350" s="32">
        <f t="shared" si="93"/>
        <v>0</v>
      </c>
      <c r="AH350" s="32">
        <f t="shared" si="95"/>
        <v>103.376</v>
      </c>
      <c r="AI350" s="32">
        <f t="shared" si="95"/>
        <v>0</v>
      </c>
      <c r="AJ350" s="32">
        <f>VLOOKUP(B350, '[3]Q09 Top-up'!$A$6:$B$392, 2, FALSE)</f>
        <v>56</v>
      </c>
      <c r="AK350">
        <f>VLOOKUP(B350, '[3]Q09 Top-up'!$A$6:$C$392, 3, FALSE)</f>
        <v>1</v>
      </c>
      <c r="AN350" s="5">
        <f t="shared" si="84"/>
        <v>9.4383175978034594E-3</v>
      </c>
      <c r="AO350" s="5">
        <f t="shared" si="84"/>
        <v>0</v>
      </c>
      <c r="AP350" s="5">
        <f t="shared" si="84"/>
        <v>0</v>
      </c>
      <c r="AQ350" s="5">
        <f t="shared" si="84"/>
        <v>0</v>
      </c>
      <c r="AR350" s="5">
        <f t="shared" si="84"/>
        <v>0</v>
      </c>
      <c r="AS350" s="5">
        <f t="shared" si="85"/>
        <v>0</v>
      </c>
      <c r="AT350" s="5">
        <f t="shared" si="85"/>
        <v>0</v>
      </c>
      <c r="AU350" s="5">
        <f t="shared" si="85"/>
        <v>0</v>
      </c>
      <c r="AV350" s="5">
        <f t="shared" si="85"/>
        <v>0</v>
      </c>
      <c r="AW350" s="5">
        <f t="shared" si="85"/>
        <v>0</v>
      </c>
      <c r="AX350" s="5">
        <f t="shared" si="88"/>
        <v>0</v>
      </c>
      <c r="AY350" s="5">
        <f t="shared" si="87"/>
        <v>0</v>
      </c>
      <c r="AZ350" s="5">
        <f t="shared" si="82"/>
        <v>0</v>
      </c>
      <c r="BA350" s="5">
        <f t="shared" si="89"/>
        <v>4.9962976161617489E-2</v>
      </c>
      <c r="BB350" s="5">
        <f t="shared" si="90"/>
        <v>0</v>
      </c>
    </row>
    <row r="351" spans="1:54" hidden="1" x14ac:dyDescent="0.35">
      <c r="A351" s="2" t="s">
        <v>233</v>
      </c>
      <c r="B351" s="1" t="s">
        <v>366</v>
      </c>
      <c r="C351" t="str">
        <f>VLOOKUP(B351, [2]Main!$B$3:$D$376, 2, FALSE)</f>
        <v>Outside of MKCC</v>
      </c>
      <c r="D351" t="str">
        <f>VLOOKUP(B351, [2]Main!$B$3:$D$376, 3, FALSE)</f>
        <v xml:space="preserve">Dunstable </v>
      </c>
      <c r="E351" s="5">
        <v>0</v>
      </c>
      <c r="F351" s="5">
        <v>0</v>
      </c>
      <c r="G351" s="5">
        <v>0</v>
      </c>
      <c r="H351" s="5">
        <v>0</v>
      </c>
      <c r="I351" s="5">
        <v>0</v>
      </c>
      <c r="J351" s="5">
        <v>0</v>
      </c>
      <c r="K351" s="5">
        <v>0</v>
      </c>
      <c r="L351" s="5">
        <v>0</v>
      </c>
      <c r="M351" s="5">
        <v>0</v>
      </c>
      <c r="N351" s="5">
        <v>0</v>
      </c>
      <c r="O351" s="5">
        <v>0</v>
      </c>
      <c r="P351" s="5">
        <v>0</v>
      </c>
      <c r="Q351" s="5">
        <v>0</v>
      </c>
      <c r="R351" s="5">
        <v>0</v>
      </c>
      <c r="S351" s="5">
        <v>0</v>
      </c>
      <c r="U351" s="32">
        <f t="shared" si="83"/>
        <v>0</v>
      </c>
      <c r="V351" s="32">
        <f t="shared" si="94"/>
        <v>0</v>
      </c>
      <c r="W351" s="32">
        <f t="shared" si="94"/>
        <v>0</v>
      </c>
      <c r="X351" s="32">
        <f t="shared" si="94"/>
        <v>0</v>
      </c>
      <c r="Y351" s="32">
        <f t="shared" si="91"/>
        <v>0</v>
      </c>
      <c r="Z351" s="32">
        <f t="shared" si="91"/>
        <v>0</v>
      </c>
      <c r="AA351" s="32">
        <f t="shared" si="91"/>
        <v>0</v>
      </c>
      <c r="AB351" s="32">
        <f t="shared" si="91"/>
        <v>0</v>
      </c>
      <c r="AC351" s="32">
        <f t="shared" si="92"/>
        <v>0</v>
      </c>
      <c r="AD351" s="32">
        <f t="shared" si="92"/>
        <v>0</v>
      </c>
      <c r="AE351" s="32">
        <f t="shared" si="92"/>
        <v>0</v>
      </c>
      <c r="AF351" s="32">
        <f t="shared" si="92"/>
        <v>0</v>
      </c>
      <c r="AG351" s="32">
        <f t="shared" si="93"/>
        <v>0</v>
      </c>
      <c r="AH351" s="32">
        <f t="shared" si="95"/>
        <v>0</v>
      </c>
      <c r="AI351" s="32">
        <f t="shared" si="95"/>
        <v>0</v>
      </c>
      <c r="AJ351" s="32">
        <f>VLOOKUP(B351, '[3]Q09 Top-up'!$A$6:$B$392, 2, FALSE)</f>
        <v>0</v>
      </c>
      <c r="AK351">
        <f>VLOOKUP(B351, '[3]Q09 Top-up'!$A$6:$C$392, 3, FALSE)</f>
        <v>0</v>
      </c>
      <c r="AN351" s="5">
        <f t="shared" si="84"/>
        <v>0</v>
      </c>
      <c r="AO351" s="5">
        <f t="shared" si="84"/>
        <v>0</v>
      </c>
      <c r="AP351" s="5">
        <f t="shared" si="84"/>
        <v>0</v>
      </c>
      <c r="AQ351" s="5">
        <f t="shared" si="84"/>
        <v>0</v>
      </c>
      <c r="AR351" s="5">
        <f t="shared" si="84"/>
        <v>0</v>
      </c>
      <c r="AS351" s="5">
        <f t="shared" si="85"/>
        <v>0</v>
      </c>
      <c r="AT351" s="5">
        <f t="shared" si="85"/>
        <v>0</v>
      </c>
      <c r="AU351" s="5">
        <f t="shared" si="85"/>
        <v>0</v>
      </c>
      <c r="AV351" s="5">
        <f t="shared" si="85"/>
        <v>0</v>
      </c>
      <c r="AW351" s="5">
        <f t="shared" si="85"/>
        <v>0</v>
      </c>
      <c r="AX351" s="5">
        <f t="shared" si="88"/>
        <v>0</v>
      </c>
      <c r="AY351" s="5">
        <f t="shared" si="87"/>
        <v>0</v>
      </c>
      <c r="AZ351" s="5">
        <f t="shared" si="87"/>
        <v>0</v>
      </c>
      <c r="BA351" s="5">
        <f t="shared" si="87"/>
        <v>0</v>
      </c>
      <c r="BB351" s="5">
        <f t="shared" si="87"/>
        <v>0</v>
      </c>
    </row>
    <row r="352" spans="1:54" hidden="1" x14ac:dyDescent="0.35">
      <c r="A352" s="2" t="s">
        <v>233</v>
      </c>
      <c r="B352" s="1" t="s">
        <v>367</v>
      </c>
      <c r="C352" t="str">
        <f>VLOOKUP(B352, [2]Main!$B$3:$D$376, 2, FALSE)</f>
        <v>Outside of MKCC</v>
      </c>
      <c r="D352" t="s">
        <v>1880</v>
      </c>
      <c r="E352" s="5">
        <v>0</v>
      </c>
      <c r="F352" s="5">
        <v>0</v>
      </c>
      <c r="G352" s="5">
        <v>0</v>
      </c>
      <c r="H352" s="5">
        <v>0</v>
      </c>
      <c r="I352" s="5">
        <v>0</v>
      </c>
      <c r="J352" s="5">
        <v>0</v>
      </c>
      <c r="K352" s="5">
        <v>0</v>
      </c>
      <c r="L352" s="5">
        <v>0</v>
      </c>
      <c r="M352" s="5">
        <v>0</v>
      </c>
      <c r="N352" s="5">
        <v>0</v>
      </c>
      <c r="O352" s="5">
        <v>0</v>
      </c>
      <c r="P352" s="5">
        <v>0</v>
      </c>
      <c r="Q352" s="5">
        <v>0</v>
      </c>
      <c r="R352" s="5">
        <v>0</v>
      </c>
      <c r="S352" s="5">
        <v>0</v>
      </c>
      <c r="U352" s="32">
        <f t="shared" si="83"/>
        <v>0</v>
      </c>
      <c r="V352" s="32">
        <f t="shared" si="94"/>
        <v>0</v>
      </c>
      <c r="W352" s="32">
        <f t="shared" si="94"/>
        <v>0</v>
      </c>
      <c r="X352" s="32">
        <f t="shared" si="94"/>
        <v>0</v>
      </c>
      <c r="Y352" s="32">
        <f t="shared" si="91"/>
        <v>0</v>
      </c>
      <c r="Z352" s="32">
        <f t="shared" si="91"/>
        <v>0</v>
      </c>
      <c r="AA352" s="32">
        <f t="shared" si="91"/>
        <v>0</v>
      </c>
      <c r="AB352" s="32">
        <f t="shared" si="91"/>
        <v>0</v>
      </c>
      <c r="AC352" s="32">
        <f t="shared" si="92"/>
        <v>0</v>
      </c>
      <c r="AD352" s="32">
        <f t="shared" si="92"/>
        <v>0</v>
      </c>
      <c r="AE352" s="32">
        <f t="shared" si="92"/>
        <v>0</v>
      </c>
      <c r="AF352" s="32">
        <f t="shared" si="92"/>
        <v>0</v>
      </c>
      <c r="AG352" s="32">
        <f t="shared" si="93"/>
        <v>0</v>
      </c>
      <c r="AH352" s="32">
        <f t="shared" si="95"/>
        <v>0</v>
      </c>
      <c r="AI352" s="32">
        <f t="shared" si="95"/>
        <v>0</v>
      </c>
      <c r="AJ352" s="32">
        <f>VLOOKUP(B352, '[3]Q09 Top-up'!$A$6:$B$392, 2, FALSE)</f>
        <v>0</v>
      </c>
      <c r="AK352">
        <f>VLOOKUP(B352, '[3]Q09 Top-up'!$A$6:$C$392, 3, FALSE)</f>
        <v>0</v>
      </c>
      <c r="AN352" s="5">
        <f t="shared" si="84"/>
        <v>0</v>
      </c>
      <c r="AO352" s="5">
        <f t="shared" si="84"/>
        <v>0</v>
      </c>
      <c r="AP352" s="5">
        <f t="shared" si="84"/>
        <v>0</v>
      </c>
      <c r="AQ352" s="5">
        <f t="shared" si="84"/>
        <v>0</v>
      </c>
      <c r="AR352" s="5">
        <f t="shared" si="84"/>
        <v>0</v>
      </c>
      <c r="AS352" s="5">
        <f t="shared" si="85"/>
        <v>0</v>
      </c>
      <c r="AT352" s="5">
        <f t="shared" si="85"/>
        <v>0</v>
      </c>
      <c r="AU352" s="5">
        <f t="shared" si="85"/>
        <v>0</v>
      </c>
      <c r="AV352" s="5">
        <f t="shared" si="85"/>
        <v>0</v>
      </c>
      <c r="AW352" s="5">
        <f t="shared" si="85"/>
        <v>0</v>
      </c>
      <c r="AX352" s="5">
        <f t="shared" si="88"/>
        <v>0</v>
      </c>
      <c r="AY352" s="5">
        <f t="shared" si="87"/>
        <v>0</v>
      </c>
      <c r="AZ352" s="5">
        <f t="shared" si="87"/>
        <v>0</v>
      </c>
      <c r="BA352" s="5">
        <f t="shared" si="87"/>
        <v>0</v>
      </c>
      <c r="BB352" s="5">
        <f t="shared" si="87"/>
        <v>0</v>
      </c>
    </row>
    <row r="353" spans="1:54" hidden="1" x14ac:dyDescent="0.35">
      <c r="A353" s="2" t="s">
        <v>233</v>
      </c>
      <c r="B353" s="1" t="s">
        <v>368</v>
      </c>
      <c r="C353" t="str">
        <f>VLOOKUP(B353, [2]Main!$B$3:$D$376, 2, FALSE)</f>
        <v>Outside of MKCC</v>
      </c>
      <c r="D353" t="str">
        <f>VLOOKUP(B353, [2]Main!$B$3:$D$376, 3, FALSE)</f>
        <v xml:space="preserve">Dunstable </v>
      </c>
      <c r="E353" s="5">
        <v>1.9300000000000001E-3</v>
      </c>
      <c r="F353" s="5">
        <v>0</v>
      </c>
      <c r="G353" s="5">
        <v>0</v>
      </c>
      <c r="H353" s="5">
        <v>0</v>
      </c>
      <c r="I353" s="5">
        <v>0</v>
      </c>
      <c r="J353" s="5">
        <v>0</v>
      </c>
      <c r="K353" s="5">
        <v>0</v>
      </c>
      <c r="L353" s="5">
        <v>0</v>
      </c>
      <c r="M353" s="5">
        <v>0</v>
      </c>
      <c r="N353" s="5">
        <v>0</v>
      </c>
      <c r="O353" s="5">
        <v>0</v>
      </c>
      <c r="P353" s="5">
        <v>0</v>
      </c>
      <c r="Q353" s="5">
        <v>0</v>
      </c>
      <c r="R353" s="5">
        <v>0</v>
      </c>
      <c r="S353" s="5">
        <v>2.1270000000000001E-2</v>
      </c>
      <c r="U353" s="32">
        <f t="shared" si="83"/>
        <v>9.65</v>
      </c>
      <c r="V353" s="32">
        <f t="shared" si="94"/>
        <v>0</v>
      </c>
      <c r="W353" s="32">
        <f t="shared" si="94"/>
        <v>0</v>
      </c>
      <c r="X353" s="32">
        <f t="shared" si="94"/>
        <v>0</v>
      </c>
      <c r="Y353" s="32">
        <f t="shared" si="91"/>
        <v>0</v>
      </c>
      <c r="Z353" s="32">
        <f t="shared" si="91"/>
        <v>0</v>
      </c>
      <c r="AA353" s="32">
        <f t="shared" si="91"/>
        <v>0</v>
      </c>
      <c r="AB353" s="32">
        <f t="shared" si="91"/>
        <v>0</v>
      </c>
      <c r="AC353" s="32">
        <f t="shared" si="92"/>
        <v>0</v>
      </c>
      <c r="AD353" s="32">
        <f t="shared" si="92"/>
        <v>0</v>
      </c>
      <c r="AE353" s="32">
        <f t="shared" si="92"/>
        <v>0</v>
      </c>
      <c r="AF353" s="32">
        <f t="shared" si="92"/>
        <v>0</v>
      </c>
      <c r="AG353" s="32">
        <f t="shared" si="93"/>
        <v>0</v>
      </c>
      <c r="AH353" s="32">
        <f t="shared" si="95"/>
        <v>0</v>
      </c>
      <c r="AI353" s="32">
        <f t="shared" si="95"/>
        <v>106.35000000000001</v>
      </c>
      <c r="AJ353" s="32">
        <f>VLOOKUP(B353, '[3]Q09 Top-up'!$A$6:$B$392, 2, FALSE)</f>
        <v>50</v>
      </c>
      <c r="AK353">
        <f>VLOOKUP(B353, '[3]Q09 Top-up'!$A$6:$C$392, 3, FALSE)</f>
        <v>1</v>
      </c>
      <c r="AN353" s="5">
        <f t="shared" si="84"/>
        <v>4.6736332521963974E-3</v>
      </c>
      <c r="AO353" s="5">
        <f t="shared" si="84"/>
        <v>0</v>
      </c>
      <c r="AP353" s="5">
        <f t="shared" si="84"/>
        <v>0</v>
      </c>
      <c r="AQ353" s="5">
        <f t="shared" si="84"/>
        <v>0</v>
      </c>
      <c r="AR353" s="5">
        <f t="shared" si="84"/>
        <v>0</v>
      </c>
      <c r="AS353" s="5">
        <f t="shared" si="85"/>
        <v>0</v>
      </c>
      <c r="AT353" s="5">
        <f t="shared" si="85"/>
        <v>0</v>
      </c>
      <c r="AU353" s="5">
        <f t="shared" si="85"/>
        <v>0</v>
      </c>
      <c r="AV353" s="5">
        <f t="shared" si="85"/>
        <v>0</v>
      </c>
      <c r="AW353" s="5">
        <f t="shared" si="85"/>
        <v>0</v>
      </c>
      <c r="AX353" s="5">
        <f t="shared" si="88"/>
        <v>0</v>
      </c>
      <c r="AY353" s="5">
        <f t="shared" si="87"/>
        <v>0</v>
      </c>
      <c r="AZ353" s="5">
        <f t="shared" si="87"/>
        <v>0</v>
      </c>
      <c r="BA353" s="5">
        <f t="shared" si="87"/>
        <v>0</v>
      </c>
      <c r="BB353" s="5">
        <f t="shared" si="87"/>
        <v>4.5958746115762124E-2</v>
      </c>
    </row>
    <row r="354" spans="1:54" hidden="1" x14ac:dyDescent="0.35">
      <c r="A354" s="2" t="s">
        <v>233</v>
      </c>
      <c r="B354" s="1" t="s">
        <v>369</v>
      </c>
      <c r="C354" t="str">
        <f>VLOOKUP(B354, [2]Main!$B$3:$D$376, 2, FALSE)</f>
        <v>Outside of MKCC</v>
      </c>
      <c r="D354" t="str">
        <f>VLOOKUP(B354, [2]Main!$B$3:$D$376, 3, FALSE)</f>
        <v>Northampton</v>
      </c>
      <c r="E354" s="5">
        <v>0</v>
      </c>
      <c r="F354" s="5">
        <v>0</v>
      </c>
      <c r="G354" s="5">
        <v>0</v>
      </c>
      <c r="H354" s="5">
        <v>0</v>
      </c>
      <c r="I354" s="5">
        <v>0</v>
      </c>
      <c r="J354" s="5">
        <v>0</v>
      </c>
      <c r="K354" s="5">
        <v>0</v>
      </c>
      <c r="L354" s="5">
        <v>0</v>
      </c>
      <c r="M354" s="5">
        <v>0</v>
      </c>
      <c r="N354" s="5">
        <v>0</v>
      </c>
      <c r="O354" s="5">
        <v>0</v>
      </c>
      <c r="P354" s="5">
        <v>0</v>
      </c>
      <c r="Q354" s="5">
        <v>0</v>
      </c>
      <c r="R354" s="5">
        <v>0</v>
      </c>
      <c r="S354" s="5">
        <v>0</v>
      </c>
      <c r="U354" s="32">
        <f t="shared" si="83"/>
        <v>0</v>
      </c>
      <c r="V354" s="32">
        <f t="shared" si="94"/>
        <v>0</v>
      </c>
      <c r="W354" s="32">
        <f t="shared" si="94"/>
        <v>0</v>
      </c>
      <c r="X354" s="32">
        <f t="shared" si="94"/>
        <v>0</v>
      </c>
      <c r="Y354" s="32">
        <f t="shared" si="91"/>
        <v>0</v>
      </c>
      <c r="Z354" s="32">
        <f t="shared" si="91"/>
        <v>0</v>
      </c>
      <c r="AA354" s="32">
        <f t="shared" si="91"/>
        <v>0</v>
      </c>
      <c r="AB354" s="32">
        <f t="shared" si="91"/>
        <v>0</v>
      </c>
      <c r="AC354" s="32">
        <f t="shared" si="92"/>
        <v>0</v>
      </c>
      <c r="AD354" s="32">
        <f t="shared" si="92"/>
        <v>0</v>
      </c>
      <c r="AE354" s="32">
        <f t="shared" si="92"/>
        <v>0</v>
      </c>
      <c r="AF354" s="32">
        <f t="shared" si="92"/>
        <v>0</v>
      </c>
      <c r="AG354" s="32">
        <f t="shared" si="93"/>
        <v>0</v>
      </c>
      <c r="AH354" s="32">
        <f t="shared" si="95"/>
        <v>0</v>
      </c>
      <c r="AI354" s="32">
        <f t="shared" si="95"/>
        <v>0</v>
      </c>
      <c r="AJ354" s="32">
        <f>VLOOKUP(B354, '[3]Q09 Top-up'!$A$6:$B$392, 2, FALSE)</f>
        <v>0</v>
      </c>
      <c r="AK354">
        <f>VLOOKUP(B354, '[3]Q09 Top-up'!$A$6:$C$392, 3, FALSE)</f>
        <v>0</v>
      </c>
      <c r="AN354" s="5">
        <f t="shared" si="84"/>
        <v>0</v>
      </c>
      <c r="AO354" s="5">
        <f t="shared" si="84"/>
        <v>0</v>
      </c>
      <c r="AP354" s="5">
        <f t="shared" si="84"/>
        <v>0</v>
      </c>
      <c r="AQ354" s="5">
        <f t="shared" si="84"/>
        <v>0</v>
      </c>
      <c r="AR354" s="5">
        <f t="shared" si="84"/>
        <v>0</v>
      </c>
      <c r="AS354" s="5">
        <f t="shared" si="85"/>
        <v>0</v>
      </c>
      <c r="AT354" s="5">
        <f t="shared" si="85"/>
        <v>0</v>
      </c>
      <c r="AU354" s="5">
        <f t="shared" si="85"/>
        <v>0</v>
      </c>
      <c r="AV354" s="5">
        <f t="shared" si="85"/>
        <v>0</v>
      </c>
      <c r="AW354" s="5">
        <f t="shared" si="85"/>
        <v>0</v>
      </c>
      <c r="AX354" s="5">
        <f t="shared" si="88"/>
        <v>0</v>
      </c>
      <c r="AY354" s="5">
        <f t="shared" si="87"/>
        <v>0</v>
      </c>
      <c r="AZ354" s="5">
        <f t="shared" si="87"/>
        <v>0</v>
      </c>
      <c r="BA354" s="5">
        <f t="shared" si="87"/>
        <v>0</v>
      </c>
      <c r="BB354" s="5">
        <f t="shared" si="87"/>
        <v>0</v>
      </c>
    </row>
    <row r="355" spans="1:54" hidden="1" x14ac:dyDescent="0.35">
      <c r="A355" s="2" t="s">
        <v>233</v>
      </c>
      <c r="B355" s="1" t="s">
        <v>370</v>
      </c>
      <c r="C355" t="str">
        <f>VLOOKUP(B355, [2]Main!$B$3:$D$376, 2, FALSE)</f>
        <v>Outside of MKCC</v>
      </c>
      <c r="D355" t="s">
        <v>1880</v>
      </c>
      <c r="E355" s="5">
        <v>0</v>
      </c>
      <c r="F355" s="5">
        <v>0</v>
      </c>
      <c r="G355" s="5">
        <v>0</v>
      </c>
      <c r="H355" s="5">
        <v>0</v>
      </c>
      <c r="I355" s="5">
        <v>0</v>
      </c>
      <c r="J355" s="5">
        <v>0</v>
      </c>
      <c r="K355" s="5">
        <v>0</v>
      </c>
      <c r="L355" s="5">
        <v>0</v>
      </c>
      <c r="M355" s="5">
        <v>0</v>
      </c>
      <c r="N355" s="5">
        <v>0</v>
      </c>
      <c r="O355" s="5">
        <v>0</v>
      </c>
      <c r="P355" s="5">
        <v>0</v>
      </c>
      <c r="Q355" s="5">
        <v>0</v>
      </c>
      <c r="R355" s="5">
        <v>0</v>
      </c>
      <c r="S355" s="5">
        <v>0</v>
      </c>
      <c r="U355" s="32">
        <f t="shared" si="83"/>
        <v>0</v>
      </c>
      <c r="V355" s="32">
        <f t="shared" si="94"/>
        <v>0</v>
      </c>
      <c r="W355" s="32">
        <f t="shared" si="94"/>
        <v>0</v>
      </c>
      <c r="X355" s="32">
        <f t="shared" si="94"/>
        <v>0</v>
      </c>
      <c r="Y355" s="32">
        <f t="shared" si="91"/>
        <v>0</v>
      </c>
      <c r="Z355" s="32">
        <f t="shared" si="91"/>
        <v>0</v>
      </c>
      <c r="AA355" s="32">
        <f t="shared" si="91"/>
        <v>0</v>
      </c>
      <c r="AB355" s="32">
        <f t="shared" si="91"/>
        <v>0</v>
      </c>
      <c r="AC355" s="32">
        <f t="shared" si="92"/>
        <v>0</v>
      </c>
      <c r="AD355" s="32">
        <f t="shared" si="92"/>
        <v>0</v>
      </c>
      <c r="AE355" s="32">
        <f t="shared" si="92"/>
        <v>0</v>
      </c>
      <c r="AF355" s="32">
        <f t="shared" si="92"/>
        <v>0</v>
      </c>
      <c r="AG355" s="32">
        <f t="shared" si="93"/>
        <v>0</v>
      </c>
      <c r="AH355" s="32">
        <f t="shared" si="95"/>
        <v>0</v>
      </c>
      <c r="AI355" s="32">
        <f t="shared" si="95"/>
        <v>0</v>
      </c>
      <c r="AJ355" s="32">
        <f>VLOOKUP(B355, '[3]Q09 Top-up'!$A$6:$B$392, 2, FALSE)</f>
        <v>0</v>
      </c>
      <c r="AK355">
        <f>VLOOKUP(B355, '[3]Q09 Top-up'!$A$6:$C$392, 3, FALSE)</f>
        <v>0</v>
      </c>
      <c r="AN355" s="5">
        <f t="shared" si="84"/>
        <v>0</v>
      </c>
      <c r="AO355" s="5">
        <f t="shared" si="84"/>
        <v>0</v>
      </c>
      <c r="AP355" s="5">
        <f t="shared" si="84"/>
        <v>0</v>
      </c>
      <c r="AQ355" s="5">
        <f t="shared" si="84"/>
        <v>0</v>
      </c>
      <c r="AR355" s="5">
        <f t="shared" si="84"/>
        <v>0</v>
      </c>
      <c r="AS355" s="5">
        <f t="shared" si="85"/>
        <v>0</v>
      </c>
      <c r="AT355" s="5">
        <f t="shared" si="85"/>
        <v>0</v>
      </c>
      <c r="AU355" s="5">
        <f t="shared" si="85"/>
        <v>0</v>
      </c>
      <c r="AV355" s="5">
        <f t="shared" si="85"/>
        <v>0</v>
      </c>
      <c r="AW355" s="5">
        <f t="shared" si="85"/>
        <v>0</v>
      </c>
      <c r="AX355" s="5">
        <f t="shared" si="88"/>
        <v>0</v>
      </c>
      <c r="AY355" s="5">
        <f t="shared" si="87"/>
        <v>0</v>
      </c>
      <c r="AZ355" s="5">
        <f t="shared" si="87"/>
        <v>0</v>
      </c>
      <c r="BA355" s="5">
        <f t="shared" si="87"/>
        <v>0</v>
      </c>
      <c r="BB355" s="5">
        <f t="shared" si="87"/>
        <v>0</v>
      </c>
    </row>
    <row r="356" spans="1:54" hidden="1" x14ac:dyDescent="0.35">
      <c r="A356" s="2" t="s">
        <v>233</v>
      </c>
      <c r="B356" s="1" t="s">
        <v>371</v>
      </c>
      <c r="C356" t="str">
        <f>VLOOKUP(B356, [2]Main!$B$3:$D$376, 2, FALSE)</f>
        <v>Outside of MKCC</v>
      </c>
      <c r="D356" t="s">
        <v>1880</v>
      </c>
      <c r="E356" s="5">
        <v>8.8000000000000003E-4</v>
      </c>
      <c r="F356" s="5">
        <v>0</v>
      </c>
      <c r="G356" s="5">
        <v>0</v>
      </c>
      <c r="H356" s="5">
        <v>0</v>
      </c>
      <c r="I356" s="5">
        <v>0</v>
      </c>
      <c r="J356" s="5">
        <v>0</v>
      </c>
      <c r="K356" s="5">
        <v>0</v>
      </c>
      <c r="L356" s="5">
        <v>0</v>
      </c>
      <c r="M356" s="5">
        <v>0</v>
      </c>
      <c r="N356" s="5">
        <v>0</v>
      </c>
      <c r="O356" s="5">
        <v>0</v>
      </c>
      <c r="P356" s="5">
        <v>0</v>
      </c>
      <c r="Q356" s="5">
        <v>0</v>
      </c>
      <c r="R356" s="5">
        <v>4.6699999999999997E-3</v>
      </c>
      <c r="S356" s="5">
        <v>0</v>
      </c>
      <c r="U356" s="32">
        <f t="shared" si="83"/>
        <v>0.88</v>
      </c>
      <c r="V356" s="32">
        <f t="shared" si="94"/>
        <v>0</v>
      </c>
      <c r="W356" s="32">
        <f t="shared" si="94"/>
        <v>0</v>
      </c>
      <c r="X356" s="32">
        <f t="shared" si="94"/>
        <v>0</v>
      </c>
      <c r="Y356" s="32">
        <f t="shared" si="91"/>
        <v>0</v>
      </c>
      <c r="Z356" s="32">
        <f t="shared" si="91"/>
        <v>0</v>
      </c>
      <c r="AA356" s="32">
        <f t="shared" si="91"/>
        <v>0</v>
      </c>
      <c r="AB356" s="32">
        <f t="shared" si="91"/>
        <v>0</v>
      </c>
      <c r="AC356" s="32">
        <f t="shared" si="92"/>
        <v>0</v>
      </c>
      <c r="AD356" s="32">
        <f t="shared" si="92"/>
        <v>0</v>
      </c>
      <c r="AE356" s="32">
        <f t="shared" si="92"/>
        <v>0</v>
      </c>
      <c r="AF356" s="32">
        <f t="shared" si="92"/>
        <v>0</v>
      </c>
      <c r="AG356" s="32">
        <f t="shared" si="93"/>
        <v>0</v>
      </c>
      <c r="AH356" s="32">
        <f t="shared" si="95"/>
        <v>4.67</v>
      </c>
      <c r="AI356" s="32">
        <f t="shared" si="95"/>
        <v>0</v>
      </c>
      <c r="AJ356" s="32">
        <f>VLOOKUP(B356, '[3]Q09 Top-up'!$A$6:$B$392, 2, FALSE)</f>
        <v>10</v>
      </c>
      <c r="AK356">
        <f>VLOOKUP(B356, '[3]Q09 Top-up'!$A$6:$C$392, 3, FALSE)</f>
        <v>1</v>
      </c>
      <c r="AN356" s="5">
        <f t="shared" si="84"/>
        <v>4.2619660745417924E-4</v>
      </c>
      <c r="AO356" s="5">
        <f t="shared" si="84"/>
        <v>0</v>
      </c>
      <c r="AP356" s="5">
        <f t="shared" si="84"/>
        <v>0</v>
      </c>
      <c r="AQ356" s="5">
        <f t="shared" si="84"/>
        <v>0</v>
      </c>
      <c r="AR356" s="5">
        <f t="shared" si="84"/>
        <v>0</v>
      </c>
      <c r="AS356" s="5">
        <f t="shared" si="85"/>
        <v>0</v>
      </c>
      <c r="AT356" s="5">
        <f t="shared" si="85"/>
        <v>0</v>
      </c>
      <c r="AU356" s="5">
        <f t="shared" si="85"/>
        <v>0</v>
      </c>
      <c r="AV356" s="5">
        <f t="shared" si="85"/>
        <v>0</v>
      </c>
      <c r="AW356" s="5">
        <f t="shared" si="85"/>
        <v>0</v>
      </c>
      <c r="AX356" s="5">
        <f t="shared" si="88"/>
        <v>0</v>
      </c>
      <c r="AY356" s="5">
        <f t="shared" si="87"/>
        <v>0</v>
      </c>
      <c r="AZ356" s="5">
        <f t="shared" si="87"/>
        <v>0</v>
      </c>
      <c r="BA356" s="5">
        <f t="shared" si="87"/>
        <v>2.2570722283194716E-3</v>
      </c>
      <c r="BB356" s="5">
        <f t="shared" si="87"/>
        <v>0</v>
      </c>
    </row>
    <row r="357" spans="1:54" hidden="1" x14ac:dyDescent="0.35">
      <c r="A357" s="2" t="s">
        <v>233</v>
      </c>
      <c r="B357" s="1" t="s">
        <v>372</v>
      </c>
      <c r="C357" t="str">
        <f>VLOOKUP(B357, [2]Main!$B$3:$D$376, 2, FALSE)</f>
        <v>Outside of MKCC</v>
      </c>
      <c r="D357" t="s">
        <v>1880</v>
      </c>
      <c r="E357" s="5">
        <v>0</v>
      </c>
      <c r="F357" s="5">
        <v>0</v>
      </c>
      <c r="G357" s="5">
        <v>0</v>
      </c>
      <c r="H357" s="5">
        <v>0</v>
      </c>
      <c r="I357" s="5">
        <v>0</v>
      </c>
      <c r="J357" s="5">
        <v>0</v>
      </c>
      <c r="K357" s="5">
        <v>0</v>
      </c>
      <c r="L357" s="5">
        <v>0</v>
      </c>
      <c r="M357" s="5">
        <v>0</v>
      </c>
      <c r="N357" s="5">
        <v>0</v>
      </c>
      <c r="O357" s="5">
        <v>0</v>
      </c>
      <c r="P357" s="5">
        <v>0</v>
      </c>
      <c r="Q357" s="5">
        <v>0</v>
      </c>
      <c r="R357" s="5">
        <v>0</v>
      </c>
      <c r="S357" s="5">
        <v>0</v>
      </c>
      <c r="U357" s="32">
        <f t="shared" si="83"/>
        <v>0</v>
      </c>
      <c r="V357" s="32">
        <f t="shared" si="94"/>
        <v>0</v>
      </c>
      <c r="W357" s="32">
        <f t="shared" si="94"/>
        <v>0</v>
      </c>
      <c r="X357" s="32">
        <f t="shared" si="94"/>
        <v>0</v>
      </c>
      <c r="Y357" s="32">
        <f t="shared" si="91"/>
        <v>0</v>
      </c>
      <c r="Z357" s="32">
        <f t="shared" si="91"/>
        <v>0</v>
      </c>
      <c r="AA357" s="32">
        <f t="shared" si="91"/>
        <v>0</v>
      </c>
      <c r="AB357" s="32">
        <f t="shared" si="91"/>
        <v>0</v>
      </c>
      <c r="AC357" s="32">
        <f t="shared" si="92"/>
        <v>0</v>
      </c>
      <c r="AD357" s="32">
        <f t="shared" si="92"/>
        <v>0</v>
      </c>
      <c r="AE357" s="32">
        <f t="shared" si="92"/>
        <v>0</v>
      </c>
      <c r="AF357" s="32">
        <f t="shared" si="92"/>
        <v>0</v>
      </c>
      <c r="AG357" s="32">
        <f t="shared" si="93"/>
        <v>0</v>
      </c>
      <c r="AH357" s="32">
        <f t="shared" si="95"/>
        <v>0</v>
      </c>
      <c r="AI357" s="32">
        <f t="shared" si="95"/>
        <v>0</v>
      </c>
      <c r="AJ357" s="32">
        <f>VLOOKUP(B357, '[3]Q09 Top-up'!$A$6:$B$392, 2, FALSE)</f>
        <v>0</v>
      </c>
      <c r="AK357">
        <f>VLOOKUP(B357, '[3]Q09 Top-up'!$A$6:$C$392, 3, FALSE)</f>
        <v>0</v>
      </c>
      <c r="AN357" s="5">
        <f t="shared" si="84"/>
        <v>0</v>
      </c>
      <c r="AO357" s="5">
        <f t="shared" si="84"/>
        <v>0</v>
      </c>
      <c r="AP357" s="5">
        <f t="shared" si="84"/>
        <v>0</v>
      </c>
      <c r="AQ357" s="5">
        <f t="shared" si="84"/>
        <v>0</v>
      </c>
      <c r="AR357" s="5">
        <f t="shared" si="84"/>
        <v>0</v>
      </c>
      <c r="AS357" s="5">
        <f t="shared" si="85"/>
        <v>0</v>
      </c>
      <c r="AT357" s="5">
        <f t="shared" si="85"/>
        <v>0</v>
      </c>
      <c r="AU357" s="5">
        <f t="shared" si="85"/>
        <v>0</v>
      </c>
      <c r="AV357" s="5">
        <f t="shared" si="85"/>
        <v>0</v>
      </c>
      <c r="AW357" s="5">
        <f t="shared" si="85"/>
        <v>0</v>
      </c>
      <c r="AX357" s="5">
        <f t="shared" si="88"/>
        <v>0</v>
      </c>
      <c r="AY357" s="5">
        <f t="shared" si="87"/>
        <v>0</v>
      </c>
      <c r="AZ357" s="5">
        <f t="shared" si="87"/>
        <v>0</v>
      </c>
      <c r="BA357" s="5">
        <f t="shared" si="87"/>
        <v>0</v>
      </c>
      <c r="BB357" s="5">
        <f t="shared" si="87"/>
        <v>0</v>
      </c>
    </row>
    <row r="358" spans="1:54" hidden="1" x14ac:dyDescent="0.35">
      <c r="A358" s="2" t="s">
        <v>233</v>
      </c>
      <c r="B358" s="1" t="s">
        <v>373</v>
      </c>
      <c r="C358" t="str">
        <f>VLOOKUP(B358, [2]Main!$B$3:$D$376, 2, FALSE)</f>
        <v>Outside of MKCC</v>
      </c>
      <c r="D358" t="str">
        <f>VLOOKUP(B358, [2]Main!$B$3:$D$376, 3, FALSE)</f>
        <v>Bedford</v>
      </c>
      <c r="E358" s="5">
        <v>0</v>
      </c>
      <c r="F358" s="5">
        <v>0</v>
      </c>
      <c r="G358" s="5">
        <v>0</v>
      </c>
      <c r="H358" s="5">
        <v>0</v>
      </c>
      <c r="I358" s="5">
        <v>0</v>
      </c>
      <c r="J358" s="5">
        <v>0</v>
      </c>
      <c r="K358" s="5">
        <v>0</v>
      </c>
      <c r="L358" s="5">
        <v>0</v>
      </c>
      <c r="M358" s="5">
        <v>0</v>
      </c>
      <c r="N358" s="5">
        <v>0</v>
      </c>
      <c r="O358" s="5">
        <v>0</v>
      </c>
      <c r="P358" s="5">
        <v>0</v>
      </c>
      <c r="Q358" s="5">
        <v>0</v>
      </c>
      <c r="R358" s="5">
        <v>0</v>
      </c>
      <c r="S358" s="5">
        <v>0</v>
      </c>
      <c r="U358" s="32">
        <f t="shared" si="83"/>
        <v>0</v>
      </c>
      <c r="V358" s="32">
        <f t="shared" si="94"/>
        <v>0</v>
      </c>
      <c r="W358" s="32">
        <f t="shared" si="94"/>
        <v>0</v>
      </c>
      <c r="X358" s="32">
        <f t="shared" si="94"/>
        <v>0</v>
      </c>
      <c r="Y358" s="32">
        <f t="shared" si="91"/>
        <v>0</v>
      </c>
      <c r="Z358" s="32">
        <f t="shared" si="91"/>
        <v>0</v>
      </c>
      <c r="AA358" s="32">
        <f t="shared" si="91"/>
        <v>0</v>
      </c>
      <c r="AB358" s="32">
        <f t="shared" si="91"/>
        <v>0</v>
      </c>
      <c r="AC358" s="32">
        <f t="shared" si="92"/>
        <v>0</v>
      </c>
      <c r="AD358" s="32">
        <f t="shared" si="92"/>
        <v>0</v>
      </c>
      <c r="AE358" s="32">
        <f t="shared" si="92"/>
        <v>0</v>
      </c>
      <c r="AF358" s="32">
        <f t="shared" si="92"/>
        <v>0</v>
      </c>
      <c r="AG358" s="32">
        <f t="shared" si="93"/>
        <v>0</v>
      </c>
      <c r="AH358" s="32">
        <f t="shared" si="95"/>
        <v>0</v>
      </c>
      <c r="AI358" s="32">
        <f t="shared" si="95"/>
        <v>0</v>
      </c>
      <c r="AJ358" s="32">
        <f>VLOOKUP(B358, '[3]Q09 Top-up'!$A$6:$B$392, 2, FALSE)</f>
        <v>0</v>
      </c>
      <c r="AK358">
        <f>VLOOKUP(B358, '[3]Q09 Top-up'!$A$6:$C$392, 3, FALSE)</f>
        <v>0</v>
      </c>
      <c r="AN358" s="5">
        <f t="shared" si="84"/>
        <v>0</v>
      </c>
      <c r="AO358" s="5">
        <f t="shared" si="84"/>
        <v>0</v>
      </c>
      <c r="AP358" s="5">
        <f t="shared" si="84"/>
        <v>0</v>
      </c>
      <c r="AQ358" s="5">
        <f t="shared" si="84"/>
        <v>0</v>
      </c>
      <c r="AR358" s="5">
        <f t="shared" si="84"/>
        <v>0</v>
      </c>
      <c r="AS358" s="5">
        <f t="shared" si="85"/>
        <v>0</v>
      </c>
      <c r="AT358" s="5">
        <f t="shared" si="85"/>
        <v>0</v>
      </c>
      <c r="AU358" s="5">
        <f t="shared" si="85"/>
        <v>0</v>
      </c>
      <c r="AV358" s="5">
        <f t="shared" si="85"/>
        <v>0</v>
      </c>
      <c r="AW358" s="5">
        <f t="shared" si="85"/>
        <v>0</v>
      </c>
      <c r="AX358" s="5">
        <f t="shared" si="88"/>
        <v>0</v>
      </c>
      <c r="AY358" s="5">
        <f t="shared" si="87"/>
        <v>0</v>
      </c>
      <c r="AZ358" s="5">
        <f t="shared" si="87"/>
        <v>0</v>
      </c>
      <c r="BA358" s="5">
        <f t="shared" si="87"/>
        <v>0</v>
      </c>
      <c r="BB358" s="5">
        <f t="shared" si="87"/>
        <v>0</v>
      </c>
    </row>
    <row r="359" spans="1:54" hidden="1" x14ac:dyDescent="0.35">
      <c r="A359" s="2" t="s">
        <v>233</v>
      </c>
      <c r="B359" s="1" t="s">
        <v>374</v>
      </c>
      <c r="C359" t="str">
        <f>VLOOKUP(B359, [2]Main!$B$3:$D$376, 2, FALSE)</f>
        <v>Outside of MKCC</v>
      </c>
      <c r="D359" t="s">
        <v>1880</v>
      </c>
      <c r="E359" s="5">
        <v>0</v>
      </c>
      <c r="F359" s="5">
        <v>0</v>
      </c>
      <c r="G359" s="5">
        <v>0</v>
      </c>
      <c r="H359" s="5">
        <v>0</v>
      </c>
      <c r="I359" s="5">
        <v>0</v>
      </c>
      <c r="J359" s="5">
        <v>0</v>
      </c>
      <c r="K359" s="5">
        <v>0</v>
      </c>
      <c r="L359" s="5">
        <v>0</v>
      </c>
      <c r="M359" s="5">
        <v>0</v>
      </c>
      <c r="N359" s="5">
        <v>0</v>
      </c>
      <c r="O359" s="5">
        <v>0</v>
      </c>
      <c r="P359" s="5">
        <v>0</v>
      </c>
      <c r="Q359" s="5">
        <v>0</v>
      </c>
      <c r="R359" s="5">
        <v>0</v>
      </c>
      <c r="S359" s="5">
        <v>0</v>
      </c>
      <c r="U359" s="32">
        <f t="shared" si="83"/>
        <v>0</v>
      </c>
      <c r="V359" s="32">
        <f t="shared" si="94"/>
        <v>0</v>
      </c>
      <c r="W359" s="32">
        <f t="shared" si="94"/>
        <v>0</v>
      </c>
      <c r="X359" s="32">
        <f t="shared" si="94"/>
        <v>0</v>
      </c>
      <c r="Y359" s="32">
        <f t="shared" si="91"/>
        <v>0</v>
      </c>
      <c r="Z359" s="32">
        <f t="shared" si="91"/>
        <v>0</v>
      </c>
      <c r="AA359" s="32">
        <f t="shared" si="91"/>
        <v>0</v>
      </c>
      <c r="AB359" s="32">
        <f t="shared" si="91"/>
        <v>0</v>
      </c>
      <c r="AC359" s="32">
        <f t="shared" si="92"/>
        <v>0</v>
      </c>
      <c r="AD359" s="32">
        <f t="shared" si="92"/>
        <v>0</v>
      </c>
      <c r="AE359" s="32">
        <f t="shared" si="92"/>
        <v>0</v>
      </c>
      <c r="AF359" s="32">
        <f t="shared" si="92"/>
        <v>0</v>
      </c>
      <c r="AG359" s="32">
        <f t="shared" si="93"/>
        <v>0</v>
      </c>
      <c r="AH359" s="32">
        <f t="shared" si="95"/>
        <v>0</v>
      </c>
      <c r="AI359" s="32">
        <f t="shared" si="95"/>
        <v>0</v>
      </c>
      <c r="AJ359" s="32">
        <f>VLOOKUP(B359, '[3]Q09 Top-up'!$A$6:$B$392, 2, FALSE)</f>
        <v>0</v>
      </c>
      <c r="AK359">
        <f>VLOOKUP(B359, '[3]Q09 Top-up'!$A$6:$C$392, 3, FALSE)</f>
        <v>0</v>
      </c>
      <c r="AN359" s="5">
        <f t="shared" si="84"/>
        <v>0</v>
      </c>
      <c r="AO359" s="5">
        <f t="shared" si="84"/>
        <v>0</v>
      </c>
      <c r="AP359" s="5">
        <f t="shared" si="84"/>
        <v>0</v>
      </c>
      <c r="AQ359" s="5">
        <f t="shared" si="84"/>
        <v>0</v>
      </c>
      <c r="AR359" s="5">
        <f t="shared" si="84"/>
        <v>0</v>
      </c>
      <c r="AS359" s="5">
        <f t="shared" si="85"/>
        <v>0</v>
      </c>
      <c r="AT359" s="5">
        <f t="shared" si="85"/>
        <v>0</v>
      </c>
      <c r="AU359" s="5">
        <f t="shared" si="85"/>
        <v>0</v>
      </c>
      <c r="AV359" s="5">
        <f t="shared" si="85"/>
        <v>0</v>
      </c>
      <c r="AW359" s="5">
        <f t="shared" si="85"/>
        <v>0</v>
      </c>
      <c r="AX359" s="5">
        <f t="shared" si="88"/>
        <v>0</v>
      </c>
      <c r="AY359" s="5">
        <f t="shared" si="87"/>
        <v>0</v>
      </c>
      <c r="AZ359" s="5">
        <f t="shared" si="87"/>
        <v>0</v>
      </c>
      <c r="BA359" s="5">
        <f t="shared" si="87"/>
        <v>0</v>
      </c>
      <c r="BB359" s="5">
        <f t="shared" si="87"/>
        <v>0</v>
      </c>
    </row>
    <row r="360" spans="1:54" hidden="1" x14ac:dyDescent="0.35">
      <c r="A360" s="2" t="s">
        <v>233</v>
      </c>
      <c r="B360" s="1" t="s">
        <v>375</v>
      </c>
      <c r="C360" t="str">
        <f>VLOOKUP(B360, [2]Main!$B$3:$D$376, 2, FALSE)</f>
        <v>Outside of MKCC</v>
      </c>
      <c r="D360" t="str">
        <f>VLOOKUP(B360, [2]Main!$B$3:$D$376, 3, FALSE)</f>
        <v>Northampton</v>
      </c>
      <c r="E360" s="5">
        <v>2.2000000000000001E-3</v>
      </c>
      <c r="F360" s="5">
        <v>0</v>
      </c>
      <c r="G360" s="5">
        <v>0</v>
      </c>
      <c r="H360" s="5">
        <v>0</v>
      </c>
      <c r="I360" s="5">
        <v>0</v>
      </c>
      <c r="J360" s="5">
        <v>0</v>
      </c>
      <c r="K360" s="5">
        <v>0</v>
      </c>
      <c r="L360" s="5">
        <v>0</v>
      </c>
      <c r="M360" s="5">
        <v>2.155E-2</v>
      </c>
      <c r="N360" s="5">
        <v>0</v>
      </c>
      <c r="O360" s="5">
        <v>0</v>
      </c>
      <c r="P360" s="5">
        <v>0</v>
      </c>
      <c r="Q360" s="5">
        <v>0</v>
      </c>
      <c r="R360" s="5">
        <v>0</v>
      </c>
      <c r="S360" s="5">
        <v>0</v>
      </c>
      <c r="U360" s="32">
        <f t="shared" si="83"/>
        <v>18.920000000000002</v>
      </c>
      <c r="V360" s="32">
        <f t="shared" si="94"/>
        <v>0</v>
      </c>
      <c r="W360" s="32">
        <f t="shared" si="94"/>
        <v>0</v>
      </c>
      <c r="X360" s="32">
        <f t="shared" si="94"/>
        <v>0</v>
      </c>
      <c r="Y360" s="32">
        <f t="shared" si="91"/>
        <v>0</v>
      </c>
      <c r="Z360" s="32">
        <f t="shared" si="91"/>
        <v>0</v>
      </c>
      <c r="AA360" s="32">
        <f t="shared" si="91"/>
        <v>0</v>
      </c>
      <c r="AB360" s="32">
        <f t="shared" si="91"/>
        <v>0</v>
      </c>
      <c r="AC360" s="32">
        <f t="shared" si="92"/>
        <v>185.32999999999998</v>
      </c>
      <c r="AD360" s="32">
        <f t="shared" si="92"/>
        <v>0</v>
      </c>
      <c r="AE360" s="32">
        <f t="shared" si="92"/>
        <v>0</v>
      </c>
      <c r="AF360" s="32">
        <f t="shared" si="92"/>
        <v>0</v>
      </c>
      <c r="AG360" s="32">
        <f t="shared" si="93"/>
        <v>0</v>
      </c>
      <c r="AH360" s="32">
        <f t="shared" si="95"/>
        <v>0</v>
      </c>
      <c r="AI360" s="32">
        <f t="shared" si="95"/>
        <v>0</v>
      </c>
      <c r="AJ360" s="32">
        <f>VLOOKUP(B360, '[3]Q09 Top-up'!$A$6:$B$392, 2, FALSE)</f>
        <v>86</v>
      </c>
      <c r="AK360">
        <f>VLOOKUP(B360, '[3]Q09 Top-up'!$A$6:$C$392, 3, FALSE)</f>
        <v>1</v>
      </c>
      <c r="AN360" s="5">
        <f t="shared" si="84"/>
        <v>9.1632270602648534E-3</v>
      </c>
      <c r="AO360" s="5">
        <f t="shared" si="84"/>
        <v>0</v>
      </c>
      <c r="AP360" s="5">
        <f t="shared" si="84"/>
        <v>0</v>
      </c>
      <c r="AQ360" s="5">
        <f t="shared" si="84"/>
        <v>0</v>
      </c>
      <c r="AR360" s="5">
        <f t="shared" si="84"/>
        <v>0</v>
      </c>
      <c r="AS360" s="5">
        <f t="shared" si="85"/>
        <v>0</v>
      </c>
      <c r="AT360" s="5">
        <f t="shared" si="85"/>
        <v>0</v>
      </c>
      <c r="AU360" s="5">
        <f t="shared" si="85"/>
        <v>0</v>
      </c>
      <c r="AV360" s="5">
        <f t="shared" si="85"/>
        <v>7.9972553961462453E-2</v>
      </c>
      <c r="AW360" s="5">
        <f t="shared" si="85"/>
        <v>0</v>
      </c>
      <c r="AX360" s="5">
        <f t="shared" si="88"/>
        <v>0</v>
      </c>
      <c r="AY360" s="5">
        <f t="shared" si="87"/>
        <v>0</v>
      </c>
      <c r="AZ360" s="5">
        <f t="shared" si="87"/>
        <v>0</v>
      </c>
      <c r="BA360" s="5">
        <f t="shared" si="87"/>
        <v>0</v>
      </c>
      <c r="BB360" s="5">
        <f t="shared" si="87"/>
        <v>0</v>
      </c>
    </row>
    <row r="361" spans="1:54" hidden="1" x14ac:dyDescent="0.35">
      <c r="A361" s="2" t="s">
        <v>233</v>
      </c>
      <c r="B361" s="1" t="s">
        <v>376</v>
      </c>
      <c r="C361" t="str">
        <f>VLOOKUP(B361, [2]Main!$B$3:$D$376, 2, FALSE)</f>
        <v>Outside of MKCC</v>
      </c>
      <c r="D361" t="s">
        <v>1880</v>
      </c>
      <c r="E361" s="5">
        <v>0</v>
      </c>
      <c r="F361" s="5">
        <v>0</v>
      </c>
      <c r="G361" s="5">
        <v>0</v>
      </c>
      <c r="H361" s="5">
        <v>0</v>
      </c>
      <c r="I361" s="5">
        <v>0</v>
      </c>
      <c r="J361" s="5">
        <v>0</v>
      </c>
      <c r="K361" s="5">
        <v>0</v>
      </c>
      <c r="L361" s="5">
        <v>0</v>
      </c>
      <c r="M361" s="5">
        <v>0</v>
      </c>
      <c r="N361" s="5">
        <v>0</v>
      </c>
      <c r="O361" s="5">
        <v>0</v>
      </c>
      <c r="P361" s="5">
        <v>0</v>
      </c>
      <c r="Q361" s="5">
        <v>0</v>
      </c>
      <c r="R361" s="5">
        <v>0</v>
      </c>
      <c r="S361" s="5">
        <v>0</v>
      </c>
      <c r="U361" s="32">
        <f t="shared" si="83"/>
        <v>0</v>
      </c>
      <c r="V361" s="32">
        <f t="shared" si="94"/>
        <v>0</v>
      </c>
      <c r="W361" s="32">
        <f t="shared" si="94"/>
        <v>0</v>
      </c>
      <c r="X361" s="32">
        <f t="shared" si="94"/>
        <v>0</v>
      </c>
      <c r="Y361" s="32">
        <f t="shared" si="91"/>
        <v>0</v>
      </c>
      <c r="Z361" s="32">
        <f t="shared" si="91"/>
        <v>0</v>
      </c>
      <c r="AA361" s="32">
        <f t="shared" si="91"/>
        <v>0</v>
      </c>
      <c r="AB361" s="32">
        <f t="shared" si="91"/>
        <v>0</v>
      </c>
      <c r="AC361" s="32">
        <f t="shared" si="92"/>
        <v>0</v>
      </c>
      <c r="AD361" s="32">
        <f t="shared" si="92"/>
        <v>0</v>
      </c>
      <c r="AE361" s="32">
        <f t="shared" si="92"/>
        <v>0</v>
      </c>
      <c r="AF361" s="32">
        <f t="shared" si="92"/>
        <v>0</v>
      </c>
      <c r="AG361" s="32">
        <f t="shared" si="93"/>
        <v>0</v>
      </c>
      <c r="AH361" s="32">
        <f t="shared" si="95"/>
        <v>0</v>
      </c>
      <c r="AI361" s="32">
        <f t="shared" si="95"/>
        <v>0</v>
      </c>
      <c r="AJ361" s="32">
        <f>VLOOKUP(B361, '[3]Q09 Top-up'!$A$6:$B$392, 2, FALSE)</f>
        <v>0</v>
      </c>
      <c r="AK361">
        <f>VLOOKUP(B361, '[3]Q09 Top-up'!$A$6:$C$392, 3, FALSE)</f>
        <v>0</v>
      </c>
      <c r="AN361" s="5">
        <f t="shared" si="84"/>
        <v>0</v>
      </c>
      <c r="AO361" s="5">
        <f t="shared" si="84"/>
        <v>0</v>
      </c>
      <c r="AP361" s="5">
        <f t="shared" si="84"/>
        <v>0</v>
      </c>
      <c r="AQ361" s="5">
        <f t="shared" si="84"/>
        <v>0</v>
      </c>
      <c r="AR361" s="5">
        <f t="shared" si="84"/>
        <v>0</v>
      </c>
      <c r="AS361" s="5">
        <f t="shared" si="85"/>
        <v>0</v>
      </c>
      <c r="AT361" s="5">
        <f t="shared" si="85"/>
        <v>0</v>
      </c>
      <c r="AU361" s="5">
        <f t="shared" si="85"/>
        <v>0</v>
      </c>
      <c r="AV361" s="5">
        <f t="shared" si="85"/>
        <v>0</v>
      </c>
      <c r="AW361" s="5">
        <f t="shared" si="85"/>
        <v>0</v>
      </c>
      <c r="AX361" s="5">
        <f t="shared" si="88"/>
        <v>0</v>
      </c>
      <c r="AY361" s="5">
        <f t="shared" si="87"/>
        <v>0</v>
      </c>
      <c r="AZ361" s="5">
        <f t="shared" si="87"/>
        <v>0</v>
      </c>
      <c r="BA361" s="5">
        <f t="shared" si="87"/>
        <v>0</v>
      </c>
      <c r="BB361" s="5">
        <f t="shared" si="87"/>
        <v>0</v>
      </c>
    </row>
    <row r="362" spans="1:54" hidden="1" x14ac:dyDescent="0.35">
      <c r="A362" s="2" t="s">
        <v>233</v>
      </c>
      <c r="B362" s="1" t="s">
        <v>377</v>
      </c>
      <c r="C362" t="str">
        <f>VLOOKUP(B362, [2]Main!$B$3:$D$376, 2, FALSE)</f>
        <v>Outside of MKCC</v>
      </c>
      <c r="D362" t="str">
        <f>VLOOKUP(B362, [2]Main!$B$3:$D$376, 3, FALSE)</f>
        <v xml:space="preserve">Dunstable </v>
      </c>
      <c r="E362" s="5">
        <v>7.6000000000000004E-4</v>
      </c>
      <c r="F362" s="5">
        <v>0</v>
      </c>
      <c r="G362" s="5">
        <v>0</v>
      </c>
      <c r="H362" s="5">
        <v>0</v>
      </c>
      <c r="I362" s="5">
        <v>0</v>
      </c>
      <c r="J362" s="5">
        <v>0</v>
      </c>
      <c r="K362" s="5">
        <v>0</v>
      </c>
      <c r="L362" s="5">
        <v>0</v>
      </c>
      <c r="M362" s="5">
        <v>0</v>
      </c>
      <c r="N362" s="5">
        <v>0</v>
      </c>
      <c r="O362" s="5">
        <v>0</v>
      </c>
      <c r="P362" s="5">
        <v>0</v>
      </c>
      <c r="Q362" s="5">
        <v>6.3800000000000003E-3</v>
      </c>
      <c r="R362" s="5">
        <v>0</v>
      </c>
      <c r="S362" s="5">
        <v>0</v>
      </c>
      <c r="U362" s="32">
        <f t="shared" si="83"/>
        <v>1.1400000000000001</v>
      </c>
      <c r="V362" s="32">
        <f t="shared" si="94"/>
        <v>0</v>
      </c>
      <c r="W362" s="32">
        <f t="shared" si="94"/>
        <v>0</v>
      </c>
      <c r="X362" s="32">
        <f t="shared" si="94"/>
        <v>0</v>
      </c>
      <c r="Y362" s="32">
        <f t="shared" si="91"/>
        <v>0</v>
      </c>
      <c r="Z362" s="32">
        <f t="shared" si="91"/>
        <v>0</v>
      </c>
      <c r="AA362" s="32">
        <f t="shared" si="91"/>
        <v>0</v>
      </c>
      <c r="AB362" s="32">
        <f t="shared" si="91"/>
        <v>0</v>
      </c>
      <c r="AC362" s="32">
        <f t="shared" si="92"/>
        <v>0</v>
      </c>
      <c r="AD362" s="32">
        <f t="shared" si="92"/>
        <v>0</v>
      </c>
      <c r="AE362" s="32">
        <f t="shared" si="92"/>
        <v>0</v>
      </c>
      <c r="AF362" s="32">
        <f t="shared" si="92"/>
        <v>0</v>
      </c>
      <c r="AG362" s="32">
        <f t="shared" si="93"/>
        <v>9.57</v>
      </c>
      <c r="AH362" s="32">
        <f t="shared" si="95"/>
        <v>0</v>
      </c>
      <c r="AI362" s="32">
        <f t="shared" si="95"/>
        <v>0</v>
      </c>
      <c r="AJ362" s="32">
        <f>VLOOKUP(B362, '[3]Q09 Top-up'!$A$6:$B$392, 2, FALSE)</f>
        <v>15</v>
      </c>
      <c r="AK362">
        <f>VLOOKUP(B362, '[3]Q09 Top-up'!$A$6:$C$392, 3, FALSE)</f>
        <v>1</v>
      </c>
      <c r="AN362" s="5">
        <f t="shared" si="84"/>
        <v>5.5211833238382314E-4</v>
      </c>
      <c r="AO362" s="5">
        <f t="shared" si="84"/>
        <v>0</v>
      </c>
      <c r="AP362" s="5">
        <f t="shared" si="84"/>
        <v>0</v>
      </c>
      <c r="AQ362" s="5">
        <f t="shared" si="84"/>
        <v>0</v>
      </c>
      <c r="AR362" s="5">
        <f t="shared" si="84"/>
        <v>0</v>
      </c>
      <c r="AS362" s="5">
        <f t="shared" si="85"/>
        <v>0</v>
      </c>
      <c r="AT362" s="5">
        <f t="shared" si="85"/>
        <v>0</v>
      </c>
      <c r="AU362" s="5">
        <f t="shared" si="85"/>
        <v>0</v>
      </c>
      <c r="AV362" s="5">
        <f t="shared" si="85"/>
        <v>0</v>
      </c>
      <c r="AW362" s="5">
        <f t="shared" si="85"/>
        <v>0</v>
      </c>
      <c r="AX362" s="5">
        <f t="shared" si="88"/>
        <v>0</v>
      </c>
      <c r="AY362" s="5">
        <f t="shared" si="87"/>
        <v>0</v>
      </c>
      <c r="AZ362" s="5">
        <f t="shared" si="87"/>
        <v>4.6964759602486144E-3</v>
      </c>
      <c r="BA362" s="5">
        <f t="shared" si="87"/>
        <v>0</v>
      </c>
      <c r="BB362" s="5">
        <f t="shared" si="87"/>
        <v>0</v>
      </c>
    </row>
    <row r="363" spans="1:54" hidden="1" x14ac:dyDescent="0.35">
      <c r="A363" s="2" t="s">
        <v>233</v>
      </c>
      <c r="B363" s="1" t="s">
        <v>378</v>
      </c>
      <c r="C363" t="str">
        <f>VLOOKUP(B363, [2]Main!$B$3:$D$376, 2, FALSE)</f>
        <v>Outside of MKCC</v>
      </c>
      <c r="D363" t="str">
        <f>VLOOKUP(B363, [2]Main!$B$3:$D$376, 3, FALSE)</f>
        <v>Northampton</v>
      </c>
      <c r="E363" s="5">
        <v>0</v>
      </c>
      <c r="F363" s="5">
        <v>0</v>
      </c>
      <c r="G363" s="5">
        <v>0</v>
      </c>
      <c r="H363" s="5">
        <v>0</v>
      </c>
      <c r="I363" s="5">
        <v>0</v>
      </c>
      <c r="J363" s="5">
        <v>0</v>
      </c>
      <c r="K363" s="5">
        <v>0</v>
      </c>
      <c r="L363" s="5">
        <v>0</v>
      </c>
      <c r="M363" s="5">
        <v>0</v>
      </c>
      <c r="N363" s="5">
        <v>0</v>
      </c>
      <c r="O363" s="5">
        <v>0</v>
      </c>
      <c r="P363" s="5">
        <v>0</v>
      </c>
      <c r="Q363" s="5">
        <v>0</v>
      </c>
      <c r="R363" s="5">
        <v>0</v>
      </c>
      <c r="S363" s="5">
        <v>0</v>
      </c>
      <c r="U363" s="32">
        <f t="shared" si="83"/>
        <v>0</v>
      </c>
      <c r="V363" s="32">
        <f t="shared" si="94"/>
        <v>0</v>
      </c>
      <c r="W363" s="32">
        <f t="shared" si="94"/>
        <v>0</v>
      </c>
      <c r="X363" s="32">
        <f t="shared" si="94"/>
        <v>0</v>
      </c>
      <c r="Y363" s="32">
        <f t="shared" si="91"/>
        <v>0</v>
      </c>
      <c r="Z363" s="32">
        <f t="shared" si="91"/>
        <v>0</v>
      </c>
      <c r="AA363" s="32">
        <f t="shared" si="91"/>
        <v>0</v>
      </c>
      <c r="AB363" s="32">
        <f t="shared" si="91"/>
        <v>0</v>
      </c>
      <c r="AC363" s="32">
        <f t="shared" si="92"/>
        <v>0</v>
      </c>
      <c r="AD363" s="32">
        <f t="shared" si="92"/>
        <v>0</v>
      </c>
      <c r="AE363" s="32">
        <f t="shared" si="92"/>
        <v>0</v>
      </c>
      <c r="AF363" s="32">
        <f t="shared" si="92"/>
        <v>0</v>
      </c>
      <c r="AG363" s="32">
        <f t="shared" si="93"/>
        <v>0</v>
      </c>
      <c r="AH363" s="32">
        <f t="shared" si="95"/>
        <v>0</v>
      </c>
      <c r="AI363" s="32">
        <f t="shared" si="95"/>
        <v>0</v>
      </c>
      <c r="AJ363" s="32">
        <f>VLOOKUP(B363, '[3]Q09 Top-up'!$A$6:$B$392, 2, FALSE)</f>
        <v>0</v>
      </c>
      <c r="AK363">
        <f>VLOOKUP(B363, '[3]Q09 Top-up'!$A$6:$C$392, 3, FALSE)</f>
        <v>0</v>
      </c>
      <c r="AN363" s="5">
        <f t="shared" si="84"/>
        <v>0</v>
      </c>
      <c r="AO363" s="5">
        <f t="shared" si="84"/>
        <v>0</v>
      </c>
      <c r="AP363" s="5">
        <f t="shared" si="84"/>
        <v>0</v>
      </c>
      <c r="AQ363" s="5">
        <f t="shared" si="84"/>
        <v>0</v>
      </c>
      <c r="AR363" s="5">
        <f t="shared" si="84"/>
        <v>0</v>
      </c>
      <c r="AS363" s="5">
        <f t="shared" si="85"/>
        <v>0</v>
      </c>
      <c r="AT363" s="5">
        <f t="shared" si="85"/>
        <v>0</v>
      </c>
      <c r="AU363" s="5">
        <f t="shared" si="85"/>
        <v>0</v>
      </c>
      <c r="AV363" s="5">
        <f t="shared" si="85"/>
        <v>0</v>
      </c>
      <c r="AW363" s="5">
        <f t="shared" si="85"/>
        <v>0</v>
      </c>
      <c r="AX363" s="5">
        <f t="shared" si="88"/>
        <v>0</v>
      </c>
      <c r="AY363" s="5">
        <f t="shared" si="87"/>
        <v>0</v>
      </c>
      <c r="AZ363" s="5">
        <f t="shared" si="87"/>
        <v>0</v>
      </c>
      <c r="BA363" s="5">
        <f t="shared" si="87"/>
        <v>0</v>
      </c>
      <c r="BB363" s="5">
        <f t="shared" si="87"/>
        <v>0</v>
      </c>
    </row>
    <row r="364" spans="1:54" hidden="1" x14ac:dyDescent="0.35">
      <c r="A364" s="2" t="s">
        <v>233</v>
      </c>
      <c r="B364" s="1" t="s">
        <v>379</v>
      </c>
      <c r="C364" t="str">
        <f>VLOOKUP(B364, [2]Main!$B$3:$D$376, 2, FALSE)</f>
        <v>Outside of MKCC</v>
      </c>
      <c r="D364" t="s">
        <v>1880</v>
      </c>
      <c r="E364" s="5">
        <v>0</v>
      </c>
      <c r="F364" s="5">
        <v>0</v>
      </c>
      <c r="G364" s="5">
        <v>0</v>
      </c>
      <c r="H364" s="5">
        <v>0</v>
      </c>
      <c r="I364" s="5">
        <v>0</v>
      </c>
      <c r="J364" s="5">
        <v>0</v>
      </c>
      <c r="K364" s="5">
        <v>0</v>
      </c>
      <c r="L364" s="5">
        <v>0</v>
      </c>
      <c r="M364" s="5">
        <v>0</v>
      </c>
      <c r="N364" s="5">
        <v>0</v>
      </c>
      <c r="O364" s="5">
        <v>0</v>
      </c>
      <c r="P364" s="5">
        <v>0</v>
      </c>
      <c r="Q364" s="5">
        <v>0</v>
      </c>
      <c r="R364" s="5">
        <v>0</v>
      </c>
      <c r="S364" s="5">
        <v>0</v>
      </c>
      <c r="U364" s="32">
        <f t="shared" si="83"/>
        <v>0</v>
      </c>
      <c r="V364" s="32">
        <f t="shared" si="94"/>
        <v>0</v>
      </c>
      <c r="W364" s="32">
        <f t="shared" si="94"/>
        <v>0</v>
      </c>
      <c r="X364" s="32">
        <f t="shared" si="94"/>
        <v>0</v>
      </c>
      <c r="Y364" s="32">
        <f t="shared" si="91"/>
        <v>0</v>
      </c>
      <c r="Z364" s="32">
        <f t="shared" si="91"/>
        <v>0</v>
      </c>
      <c r="AA364" s="32">
        <f t="shared" si="91"/>
        <v>0</v>
      </c>
      <c r="AB364" s="32">
        <f t="shared" si="91"/>
        <v>0</v>
      </c>
      <c r="AC364" s="32">
        <f t="shared" si="92"/>
        <v>0</v>
      </c>
      <c r="AD364" s="32">
        <f t="shared" si="92"/>
        <v>0</v>
      </c>
      <c r="AE364" s="32">
        <f t="shared" si="92"/>
        <v>0</v>
      </c>
      <c r="AF364" s="32">
        <f t="shared" si="92"/>
        <v>0</v>
      </c>
      <c r="AG364" s="32">
        <f t="shared" si="93"/>
        <v>0</v>
      </c>
      <c r="AH364" s="32">
        <f t="shared" si="95"/>
        <v>0</v>
      </c>
      <c r="AI364" s="32">
        <f t="shared" si="95"/>
        <v>0</v>
      </c>
      <c r="AJ364" s="32">
        <f>VLOOKUP(B364, '[3]Q09 Top-up'!$A$6:$B$392, 2, FALSE)</f>
        <v>0</v>
      </c>
      <c r="AK364">
        <f>VLOOKUP(B364, '[3]Q09 Top-up'!$A$6:$C$392, 3, FALSE)</f>
        <v>0</v>
      </c>
      <c r="AN364" s="5">
        <f t="shared" si="84"/>
        <v>0</v>
      </c>
      <c r="AO364" s="5">
        <f t="shared" si="84"/>
        <v>0</v>
      </c>
      <c r="AP364" s="5">
        <f t="shared" si="84"/>
        <v>0</v>
      </c>
      <c r="AQ364" s="5">
        <f t="shared" si="84"/>
        <v>0</v>
      </c>
      <c r="AR364" s="5">
        <f t="shared" si="84"/>
        <v>0</v>
      </c>
      <c r="AS364" s="5">
        <f t="shared" si="85"/>
        <v>0</v>
      </c>
      <c r="AT364" s="5">
        <f t="shared" si="85"/>
        <v>0</v>
      </c>
      <c r="AU364" s="5">
        <f t="shared" si="85"/>
        <v>0</v>
      </c>
      <c r="AV364" s="5">
        <f t="shared" si="85"/>
        <v>0</v>
      </c>
      <c r="AW364" s="5">
        <f t="shared" si="85"/>
        <v>0</v>
      </c>
      <c r="AX364" s="5">
        <f t="shared" si="88"/>
        <v>0</v>
      </c>
      <c r="AY364" s="5">
        <f t="shared" si="87"/>
        <v>0</v>
      </c>
      <c r="AZ364" s="5">
        <f t="shared" si="87"/>
        <v>0</v>
      </c>
      <c r="BA364" s="5">
        <f t="shared" si="87"/>
        <v>0</v>
      </c>
      <c r="BB364" s="5">
        <f t="shared" si="87"/>
        <v>0</v>
      </c>
    </row>
    <row r="365" spans="1:54" hidden="1" x14ac:dyDescent="0.35">
      <c r="A365" s="2" t="s">
        <v>233</v>
      </c>
      <c r="B365" s="1" t="s">
        <v>380</v>
      </c>
      <c r="C365" t="str">
        <f>VLOOKUP(B365, [2]Main!$B$3:$D$376, 2, FALSE)</f>
        <v>Outside of MKCC</v>
      </c>
      <c r="D365" t="s">
        <v>1880</v>
      </c>
      <c r="E365" s="5">
        <v>1.9499999999999999E-3</v>
      </c>
      <c r="F365" s="5">
        <v>0</v>
      </c>
      <c r="G365" s="5">
        <v>0</v>
      </c>
      <c r="H365" s="5">
        <v>0</v>
      </c>
      <c r="I365" s="5">
        <v>0</v>
      </c>
      <c r="J365" s="5">
        <v>0</v>
      </c>
      <c r="K365" s="5">
        <v>0</v>
      </c>
      <c r="L365" s="5">
        <v>0</v>
      </c>
      <c r="M365" s="5">
        <v>0</v>
      </c>
      <c r="N365" s="5">
        <v>0</v>
      </c>
      <c r="O365" s="5">
        <v>0</v>
      </c>
      <c r="P365" s="5">
        <v>0</v>
      </c>
      <c r="Q365" s="5">
        <v>1.6310000000000002E-2</v>
      </c>
      <c r="R365" s="5">
        <v>0</v>
      </c>
      <c r="S365" s="5">
        <v>0</v>
      </c>
      <c r="U365" s="32">
        <f t="shared" si="83"/>
        <v>1.95</v>
      </c>
      <c r="V365" s="32">
        <f t="shared" si="94"/>
        <v>0</v>
      </c>
      <c r="W365" s="32">
        <f t="shared" si="94"/>
        <v>0</v>
      </c>
      <c r="X365" s="32">
        <f t="shared" si="94"/>
        <v>0</v>
      </c>
      <c r="Y365" s="32">
        <f t="shared" si="91"/>
        <v>0</v>
      </c>
      <c r="Z365" s="32">
        <f t="shared" si="91"/>
        <v>0</v>
      </c>
      <c r="AA365" s="32">
        <f t="shared" si="91"/>
        <v>0</v>
      </c>
      <c r="AB365" s="32">
        <f t="shared" si="91"/>
        <v>0</v>
      </c>
      <c r="AC365" s="32">
        <f t="shared" si="92"/>
        <v>0</v>
      </c>
      <c r="AD365" s="32">
        <f t="shared" si="92"/>
        <v>0</v>
      </c>
      <c r="AE365" s="32">
        <f t="shared" si="92"/>
        <v>0</v>
      </c>
      <c r="AF365" s="32">
        <f t="shared" si="92"/>
        <v>0</v>
      </c>
      <c r="AG365" s="32">
        <f t="shared" si="93"/>
        <v>16.310000000000002</v>
      </c>
      <c r="AH365" s="32">
        <f t="shared" si="95"/>
        <v>0</v>
      </c>
      <c r="AI365" s="32">
        <f t="shared" si="95"/>
        <v>0</v>
      </c>
      <c r="AJ365" s="32">
        <f>VLOOKUP(B365, '[3]Q09 Top-up'!$A$6:$B$392, 2, FALSE)</f>
        <v>10</v>
      </c>
      <c r="AK365">
        <f>VLOOKUP(B365, '[3]Q09 Top-up'!$A$6:$C$392, 3, FALSE)</f>
        <v>1</v>
      </c>
      <c r="AN365" s="5">
        <f t="shared" si="84"/>
        <v>9.4441293697232888E-4</v>
      </c>
      <c r="AO365" s="5">
        <f t="shared" si="84"/>
        <v>0</v>
      </c>
      <c r="AP365" s="5">
        <f t="shared" si="84"/>
        <v>0</v>
      </c>
      <c r="AQ365" s="5">
        <f t="shared" si="84"/>
        <v>0</v>
      </c>
      <c r="AR365" s="5">
        <f t="shared" si="84"/>
        <v>0</v>
      </c>
      <c r="AS365" s="5">
        <f t="shared" si="85"/>
        <v>0</v>
      </c>
      <c r="AT365" s="5">
        <f t="shared" si="85"/>
        <v>0</v>
      </c>
      <c r="AU365" s="5">
        <f t="shared" si="85"/>
        <v>0</v>
      </c>
      <c r="AV365" s="5">
        <f t="shared" si="85"/>
        <v>0</v>
      </c>
      <c r="AW365" s="5">
        <f t="shared" si="85"/>
        <v>0</v>
      </c>
      <c r="AX365" s="5">
        <f t="shared" si="88"/>
        <v>0</v>
      </c>
      <c r="AY365" s="5">
        <f t="shared" si="87"/>
        <v>0</v>
      </c>
      <c r="AZ365" s="5">
        <f t="shared" si="87"/>
        <v>8.0041298758260094E-3</v>
      </c>
      <c r="BA365" s="5">
        <f t="shared" si="87"/>
        <v>0</v>
      </c>
      <c r="BB365" s="5">
        <f t="shared" si="87"/>
        <v>0</v>
      </c>
    </row>
    <row r="366" spans="1:54" hidden="1" x14ac:dyDescent="0.35">
      <c r="A366" s="2" t="s">
        <v>233</v>
      </c>
      <c r="B366" s="1" t="s">
        <v>381</v>
      </c>
      <c r="C366" t="str">
        <f>VLOOKUP(B366, [2]Main!$B$3:$D$376, 2, FALSE)</f>
        <v>Outside of MKCC</v>
      </c>
      <c r="D366" t="s">
        <v>1880</v>
      </c>
      <c r="E366" s="5">
        <v>0</v>
      </c>
      <c r="F366" s="5">
        <v>0</v>
      </c>
      <c r="G366" s="5">
        <v>0</v>
      </c>
      <c r="H366" s="5">
        <v>0</v>
      </c>
      <c r="I366" s="5">
        <v>0</v>
      </c>
      <c r="J366" s="5">
        <v>0</v>
      </c>
      <c r="K366" s="5">
        <v>0</v>
      </c>
      <c r="L366" s="5">
        <v>0</v>
      </c>
      <c r="M366" s="5">
        <v>0</v>
      </c>
      <c r="N366" s="5">
        <v>0</v>
      </c>
      <c r="O366" s="5">
        <v>0</v>
      </c>
      <c r="P366" s="5">
        <v>0</v>
      </c>
      <c r="Q366" s="5">
        <v>0</v>
      </c>
      <c r="R366" s="5">
        <v>0</v>
      </c>
      <c r="S366" s="5">
        <v>0</v>
      </c>
      <c r="U366" s="32">
        <f t="shared" si="83"/>
        <v>0</v>
      </c>
      <c r="V366" s="32">
        <f t="shared" si="94"/>
        <v>0</v>
      </c>
      <c r="W366" s="32">
        <f t="shared" si="94"/>
        <v>0</v>
      </c>
      <c r="X366" s="32">
        <f t="shared" si="94"/>
        <v>0</v>
      </c>
      <c r="Y366" s="32">
        <f t="shared" si="91"/>
        <v>0</v>
      </c>
      <c r="Z366" s="32">
        <f t="shared" si="91"/>
        <v>0</v>
      </c>
      <c r="AA366" s="32">
        <f t="shared" si="91"/>
        <v>0</v>
      </c>
      <c r="AB366" s="32">
        <f t="shared" si="91"/>
        <v>0</v>
      </c>
      <c r="AC366" s="32">
        <f t="shared" si="92"/>
        <v>0</v>
      </c>
      <c r="AD366" s="32">
        <f t="shared" si="92"/>
        <v>0</v>
      </c>
      <c r="AE366" s="32">
        <f t="shared" si="92"/>
        <v>0</v>
      </c>
      <c r="AF366" s="32">
        <f t="shared" si="92"/>
        <v>0</v>
      </c>
      <c r="AG366" s="32">
        <f t="shared" si="93"/>
        <v>0</v>
      </c>
      <c r="AH366" s="32">
        <f t="shared" si="95"/>
        <v>0</v>
      </c>
      <c r="AI366" s="32">
        <f t="shared" si="95"/>
        <v>0</v>
      </c>
      <c r="AJ366" s="32">
        <f>VLOOKUP(B366, '[3]Q09 Top-up'!$A$6:$B$392, 2, FALSE)</f>
        <v>0</v>
      </c>
      <c r="AK366">
        <f>VLOOKUP(B366, '[3]Q09 Top-up'!$A$6:$C$392, 3, FALSE)</f>
        <v>0</v>
      </c>
      <c r="AN366" s="5">
        <f t="shared" si="84"/>
        <v>0</v>
      </c>
      <c r="AO366" s="5">
        <f t="shared" si="84"/>
        <v>0</v>
      </c>
      <c r="AP366" s="5">
        <f t="shared" si="84"/>
        <v>0</v>
      </c>
      <c r="AQ366" s="5">
        <f t="shared" si="84"/>
        <v>0</v>
      </c>
      <c r="AR366" s="5">
        <f t="shared" si="84"/>
        <v>0</v>
      </c>
      <c r="AS366" s="5">
        <f t="shared" si="85"/>
        <v>0</v>
      </c>
      <c r="AT366" s="5">
        <f t="shared" si="85"/>
        <v>0</v>
      </c>
      <c r="AU366" s="5">
        <f t="shared" si="85"/>
        <v>0</v>
      </c>
      <c r="AV366" s="5">
        <f t="shared" si="85"/>
        <v>0</v>
      </c>
      <c r="AW366" s="5">
        <f t="shared" si="85"/>
        <v>0</v>
      </c>
      <c r="AX366" s="5">
        <f t="shared" si="88"/>
        <v>0</v>
      </c>
      <c r="AY366" s="5">
        <f t="shared" si="87"/>
        <v>0</v>
      </c>
      <c r="AZ366" s="5">
        <f t="shared" si="87"/>
        <v>0</v>
      </c>
      <c r="BA366" s="5">
        <f t="shared" si="87"/>
        <v>0</v>
      </c>
      <c r="BB366" s="5">
        <f t="shared" si="87"/>
        <v>0</v>
      </c>
    </row>
    <row r="367" spans="1:54" hidden="1" x14ac:dyDescent="0.35">
      <c r="A367" s="2" t="s">
        <v>233</v>
      </c>
      <c r="B367" s="1" t="s">
        <v>382</v>
      </c>
      <c r="C367" t="str">
        <f>VLOOKUP(B367, [2]Main!$B$3:$D$376, 2, FALSE)</f>
        <v>Outside of MKCC</v>
      </c>
      <c r="D367" t="str">
        <f>VLOOKUP(B367, [2]Main!$B$3:$D$376, 3, FALSE)</f>
        <v>Bedford</v>
      </c>
      <c r="E367" s="5">
        <v>0</v>
      </c>
      <c r="F367" s="5">
        <v>0</v>
      </c>
      <c r="G367" s="5">
        <v>0</v>
      </c>
      <c r="H367" s="5">
        <v>0</v>
      </c>
      <c r="I367" s="5">
        <v>0</v>
      </c>
      <c r="J367" s="5">
        <v>0</v>
      </c>
      <c r="K367" s="5">
        <v>0</v>
      </c>
      <c r="L367" s="5">
        <v>0</v>
      </c>
      <c r="M367" s="5">
        <v>0</v>
      </c>
      <c r="N367" s="5">
        <v>0</v>
      </c>
      <c r="O367" s="5">
        <v>0</v>
      </c>
      <c r="P367" s="5">
        <v>0</v>
      </c>
      <c r="Q367" s="5">
        <v>0</v>
      </c>
      <c r="R367" s="5">
        <v>0</v>
      </c>
      <c r="S367" s="5">
        <v>0</v>
      </c>
      <c r="U367" s="32">
        <f t="shared" si="83"/>
        <v>0</v>
      </c>
      <c r="V367" s="32">
        <f t="shared" si="94"/>
        <v>0</v>
      </c>
      <c r="W367" s="32">
        <f t="shared" si="94"/>
        <v>0</v>
      </c>
      <c r="X367" s="32">
        <f t="shared" si="94"/>
        <v>0</v>
      </c>
      <c r="Y367" s="32">
        <f t="shared" si="91"/>
        <v>0</v>
      </c>
      <c r="Z367" s="32">
        <f t="shared" si="91"/>
        <v>0</v>
      </c>
      <c r="AA367" s="32">
        <f t="shared" si="91"/>
        <v>0</v>
      </c>
      <c r="AB367" s="32">
        <f t="shared" si="91"/>
        <v>0</v>
      </c>
      <c r="AC367" s="32">
        <f t="shared" si="92"/>
        <v>0</v>
      </c>
      <c r="AD367" s="32">
        <f t="shared" si="92"/>
        <v>0</v>
      </c>
      <c r="AE367" s="32">
        <f t="shared" si="92"/>
        <v>0</v>
      </c>
      <c r="AF367" s="32">
        <f t="shared" si="92"/>
        <v>0</v>
      </c>
      <c r="AG367" s="32">
        <f t="shared" si="93"/>
        <v>0</v>
      </c>
      <c r="AH367" s="32">
        <f t="shared" si="95"/>
        <v>0</v>
      </c>
      <c r="AI367" s="32">
        <f t="shared" si="95"/>
        <v>0</v>
      </c>
      <c r="AJ367" s="32">
        <f>VLOOKUP(B367, '[3]Q09 Top-up'!$A$6:$B$392, 2, FALSE)</f>
        <v>0</v>
      </c>
      <c r="AK367">
        <f>VLOOKUP(B367, '[3]Q09 Top-up'!$A$6:$C$392, 3, FALSE)</f>
        <v>0</v>
      </c>
      <c r="AN367" s="5">
        <f t="shared" si="84"/>
        <v>0</v>
      </c>
      <c r="AO367" s="5">
        <f t="shared" si="84"/>
        <v>0</v>
      </c>
      <c r="AP367" s="5">
        <f t="shared" si="84"/>
        <v>0</v>
      </c>
      <c r="AQ367" s="5">
        <f t="shared" si="84"/>
        <v>0</v>
      </c>
      <c r="AR367" s="5">
        <f t="shared" si="84"/>
        <v>0</v>
      </c>
      <c r="AS367" s="5">
        <f t="shared" si="85"/>
        <v>0</v>
      </c>
      <c r="AT367" s="5">
        <f t="shared" si="85"/>
        <v>0</v>
      </c>
      <c r="AU367" s="5">
        <f t="shared" si="85"/>
        <v>0</v>
      </c>
      <c r="AV367" s="5">
        <f t="shared" si="85"/>
        <v>0</v>
      </c>
      <c r="AW367" s="5">
        <f t="shared" si="85"/>
        <v>0</v>
      </c>
      <c r="AX367" s="5">
        <f t="shared" si="88"/>
        <v>0</v>
      </c>
      <c r="AY367" s="5">
        <f t="shared" si="87"/>
        <v>0</v>
      </c>
      <c r="AZ367" s="5">
        <f t="shared" si="87"/>
        <v>0</v>
      </c>
      <c r="BA367" s="5">
        <f t="shared" si="87"/>
        <v>0</v>
      </c>
      <c r="BB367" s="5">
        <f t="shared" si="87"/>
        <v>0</v>
      </c>
    </row>
    <row r="368" spans="1:54" hidden="1" x14ac:dyDescent="0.35">
      <c r="A368" s="2" t="s">
        <v>233</v>
      </c>
      <c r="B368" s="1" t="s">
        <v>383</v>
      </c>
      <c r="C368" t="str">
        <f>VLOOKUP(B368, [2]Main!$B$3:$D$376, 2, FALSE)</f>
        <v>Outside of MKCC</v>
      </c>
      <c r="D368" t="s">
        <v>1880</v>
      </c>
      <c r="E368" s="5">
        <v>5.8E-4</v>
      </c>
      <c r="F368" s="5">
        <v>0</v>
      </c>
      <c r="G368" s="5">
        <v>0</v>
      </c>
      <c r="H368" s="5">
        <v>0</v>
      </c>
      <c r="I368" s="5">
        <v>0</v>
      </c>
      <c r="J368" s="5">
        <v>0</v>
      </c>
      <c r="K368" s="5">
        <v>1.771E-2</v>
      </c>
      <c r="L368" s="5">
        <v>0</v>
      </c>
      <c r="M368" s="5">
        <v>0</v>
      </c>
      <c r="N368" s="5">
        <v>0</v>
      </c>
      <c r="O368" s="5">
        <v>0</v>
      </c>
      <c r="P368" s="5">
        <v>0</v>
      </c>
      <c r="Q368" s="5">
        <v>0</v>
      </c>
      <c r="R368" s="5">
        <v>0</v>
      </c>
      <c r="S368" s="5">
        <v>0</v>
      </c>
      <c r="U368" s="32">
        <f t="shared" si="83"/>
        <v>0.34799999999999998</v>
      </c>
      <c r="V368" s="32">
        <f t="shared" si="94"/>
        <v>0</v>
      </c>
      <c r="W368" s="32">
        <f t="shared" si="94"/>
        <v>0</v>
      </c>
      <c r="X368" s="32">
        <f t="shared" si="94"/>
        <v>0</v>
      </c>
      <c r="Y368" s="32">
        <f t="shared" si="91"/>
        <v>0</v>
      </c>
      <c r="Z368" s="32">
        <f t="shared" si="91"/>
        <v>0</v>
      </c>
      <c r="AA368" s="32">
        <f t="shared" si="91"/>
        <v>10.625999999999999</v>
      </c>
      <c r="AB368" s="32">
        <f t="shared" si="91"/>
        <v>0</v>
      </c>
      <c r="AC368" s="32">
        <f t="shared" si="92"/>
        <v>0</v>
      </c>
      <c r="AD368" s="32">
        <f t="shared" si="92"/>
        <v>0</v>
      </c>
      <c r="AE368" s="32">
        <f t="shared" si="92"/>
        <v>0</v>
      </c>
      <c r="AF368" s="32">
        <f t="shared" si="92"/>
        <v>0</v>
      </c>
      <c r="AG368" s="32">
        <f t="shared" si="93"/>
        <v>0</v>
      </c>
      <c r="AH368" s="32">
        <f t="shared" si="95"/>
        <v>0</v>
      </c>
      <c r="AI368" s="32">
        <f t="shared" si="95"/>
        <v>0</v>
      </c>
      <c r="AJ368" s="32">
        <f>VLOOKUP(B368, '[3]Q09 Top-up'!$A$6:$B$392, 2, FALSE)</f>
        <v>6</v>
      </c>
      <c r="AK368">
        <f>VLOOKUP(B368, '[3]Q09 Top-up'!$A$6:$C$392, 3, FALSE)</f>
        <v>1</v>
      </c>
      <c r="AN368" s="5">
        <f t="shared" si="84"/>
        <v>1.6854138567506176E-4</v>
      </c>
      <c r="AO368" s="5">
        <f t="shared" si="84"/>
        <v>0</v>
      </c>
      <c r="AP368" s="5">
        <f t="shared" si="84"/>
        <v>0</v>
      </c>
      <c r="AQ368" s="5">
        <f t="shared" si="84"/>
        <v>0</v>
      </c>
      <c r="AR368" s="5">
        <f t="shared" si="84"/>
        <v>0</v>
      </c>
      <c r="AS368" s="5">
        <f t="shared" si="85"/>
        <v>0</v>
      </c>
      <c r="AT368" s="5">
        <f t="shared" si="85"/>
        <v>5.5888260296442886E-3</v>
      </c>
      <c r="AU368" s="5">
        <f t="shared" si="85"/>
        <v>0</v>
      </c>
      <c r="AV368" s="5">
        <f t="shared" si="85"/>
        <v>0</v>
      </c>
      <c r="AW368" s="5">
        <f t="shared" si="85"/>
        <v>0</v>
      </c>
      <c r="AX368" s="5">
        <f t="shared" si="88"/>
        <v>0</v>
      </c>
      <c r="AY368" s="5">
        <f t="shared" si="87"/>
        <v>0</v>
      </c>
      <c r="AZ368" s="5">
        <f t="shared" si="87"/>
        <v>0</v>
      </c>
      <c r="BA368" s="5">
        <f t="shared" si="87"/>
        <v>0</v>
      </c>
      <c r="BB368" s="5">
        <f t="shared" si="87"/>
        <v>0</v>
      </c>
    </row>
    <row r="369" spans="1:54" hidden="1" x14ac:dyDescent="0.35">
      <c r="A369" s="2" t="s">
        <v>233</v>
      </c>
      <c r="B369" s="1" t="s">
        <v>384</v>
      </c>
      <c r="C369" t="str">
        <f>VLOOKUP(B369, [2]Main!$B$3:$D$376, 2, FALSE)</f>
        <v>Outside of MKCC</v>
      </c>
      <c r="D369" t="s">
        <v>1880</v>
      </c>
      <c r="E369" s="5">
        <v>0</v>
      </c>
      <c r="F369" s="5">
        <v>0</v>
      </c>
      <c r="G369" s="5">
        <v>0</v>
      </c>
      <c r="H369" s="5">
        <v>0</v>
      </c>
      <c r="I369" s="5">
        <v>0</v>
      </c>
      <c r="J369" s="5">
        <v>0</v>
      </c>
      <c r="K369" s="5">
        <v>0</v>
      </c>
      <c r="L369" s="5">
        <v>0</v>
      </c>
      <c r="M369" s="5">
        <v>0</v>
      </c>
      <c r="N369" s="5">
        <v>0</v>
      </c>
      <c r="O369" s="5">
        <v>0</v>
      </c>
      <c r="P369" s="5">
        <v>0</v>
      </c>
      <c r="Q369" s="5">
        <v>0</v>
      </c>
      <c r="R369" s="5">
        <v>0</v>
      </c>
      <c r="S369" s="5">
        <v>0</v>
      </c>
      <c r="U369" s="32">
        <f t="shared" si="83"/>
        <v>0</v>
      </c>
      <c r="V369" s="32">
        <f t="shared" si="94"/>
        <v>0</v>
      </c>
      <c r="W369" s="32">
        <f t="shared" si="94"/>
        <v>0</v>
      </c>
      <c r="X369" s="32">
        <f t="shared" si="94"/>
        <v>0</v>
      </c>
      <c r="Y369" s="32">
        <f t="shared" si="91"/>
        <v>0</v>
      </c>
      <c r="Z369" s="32">
        <f t="shared" si="91"/>
        <v>0</v>
      </c>
      <c r="AA369" s="32">
        <f t="shared" si="91"/>
        <v>0</v>
      </c>
      <c r="AB369" s="32">
        <f t="shared" si="91"/>
        <v>0</v>
      </c>
      <c r="AC369" s="32">
        <f t="shared" si="92"/>
        <v>0</v>
      </c>
      <c r="AD369" s="32">
        <f t="shared" si="92"/>
        <v>0</v>
      </c>
      <c r="AE369" s="32">
        <f t="shared" si="92"/>
        <v>0</v>
      </c>
      <c r="AF369" s="32">
        <f t="shared" si="92"/>
        <v>0</v>
      </c>
      <c r="AG369" s="32">
        <f t="shared" si="93"/>
        <v>0</v>
      </c>
      <c r="AH369" s="32">
        <f t="shared" si="95"/>
        <v>0</v>
      </c>
      <c r="AI369" s="32">
        <f t="shared" si="95"/>
        <v>0</v>
      </c>
      <c r="AJ369" s="32">
        <f>VLOOKUP(B369, '[3]Q09 Top-up'!$A$6:$B$392, 2, FALSE)</f>
        <v>0</v>
      </c>
      <c r="AK369">
        <f>VLOOKUP(B369, '[3]Q09 Top-up'!$A$6:$C$392, 3, FALSE)</f>
        <v>0</v>
      </c>
      <c r="AN369" s="5">
        <f t="shared" si="84"/>
        <v>0</v>
      </c>
      <c r="AO369" s="5">
        <f t="shared" si="84"/>
        <v>0</v>
      </c>
      <c r="AP369" s="5">
        <f t="shared" si="84"/>
        <v>0</v>
      </c>
      <c r="AQ369" s="5">
        <f t="shared" si="84"/>
        <v>0</v>
      </c>
      <c r="AR369" s="5">
        <f t="shared" si="84"/>
        <v>0</v>
      </c>
      <c r="AS369" s="5">
        <f t="shared" si="85"/>
        <v>0</v>
      </c>
      <c r="AT369" s="5">
        <f t="shared" si="85"/>
        <v>0</v>
      </c>
      <c r="AU369" s="5">
        <f t="shared" si="85"/>
        <v>0</v>
      </c>
      <c r="AV369" s="5">
        <f t="shared" si="85"/>
        <v>0</v>
      </c>
      <c r="AW369" s="5">
        <f t="shared" si="85"/>
        <v>0</v>
      </c>
      <c r="AX369" s="5">
        <f t="shared" si="88"/>
        <v>0</v>
      </c>
      <c r="AY369" s="5">
        <f t="shared" si="87"/>
        <v>0</v>
      </c>
      <c r="AZ369" s="5">
        <f t="shared" si="87"/>
        <v>0</v>
      </c>
      <c r="BA369" s="5">
        <f t="shared" si="87"/>
        <v>0</v>
      </c>
      <c r="BB369" s="5">
        <f t="shared" si="87"/>
        <v>0</v>
      </c>
    </row>
    <row r="370" spans="1:54" hidden="1" x14ac:dyDescent="0.35">
      <c r="A370" s="2" t="s">
        <v>233</v>
      </c>
      <c r="B370" s="1" t="s">
        <v>385</v>
      </c>
      <c r="C370" t="str">
        <f>VLOOKUP(B370, [2]Main!$B$3:$D$376, 2, FALSE)</f>
        <v>Outside of MKCC</v>
      </c>
      <c r="D370" t="s">
        <v>1880</v>
      </c>
      <c r="E370" s="5">
        <v>1.9499999999999999E-3</v>
      </c>
      <c r="F370" s="5">
        <v>0</v>
      </c>
      <c r="G370" s="5">
        <v>0</v>
      </c>
      <c r="H370" s="5">
        <v>0</v>
      </c>
      <c r="I370" s="5">
        <v>0</v>
      </c>
      <c r="J370" s="5">
        <v>0</v>
      </c>
      <c r="K370" s="5">
        <v>0</v>
      </c>
      <c r="L370" s="5">
        <v>0</v>
      </c>
      <c r="M370" s="5">
        <v>0</v>
      </c>
      <c r="N370" s="5">
        <v>0</v>
      </c>
      <c r="O370" s="5">
        <v>0</v>
      </c>
      <c r="P370" s="5">
        <v>0</v>
      </c>
      <c r="Q370" s="5">
        <v>1.6310000000000002E-2</v>
      </c>
      <c r="R370" s="5">
        <v>0</v>
      </c>
      <c r="S370" s="5">
        <v>0</v>
      </c>
      <c r="U370" s="32">
        <f t="shared" si="83"/>
        <v>4.4850000000000003</v>
      </c>
      <c r="V370" s="32">
        <f t="shared" si="94"/>
        <v>0</v>
      </c>
      <c r="W370" s="32">
        <f t="shared" si="94"/>
        <v>0</v>
      </c>
      <c r="X370" s="32">
        <f t="shared" si="94"/>
        <v>0</v>
      </c>
      <c r="Y370" s="32">
        <f t="shared" si="91"/>
        <v>0</v>
      </c>
      <c r="Z370" s="32">
        <f t="shared" si="91"/>
        <v>0</v>
      </c>
      <c r="AA370" s="32">
        <f t="shared" si="91"/>
        <v>0</v>
      </c>
      <c r="AB370" s="32">
        <f t="shared" si="91"/>
        <v>0</v>
      </c>
      <c r="AC370" s="32">
        <f t="shared" si="92"/>
        <v>0</v>
      </c>
      <c r="AD370" s="32">
        <f t="shared" si="92"/>
        <v>0</v>
      </c>
      <c r="AE370" s="32">
        <f t="shared" si="92"/>
        <v>0</v>
      </c>
      <c r="AF370" s="32">
        <f t="shared" si="92"/>
        <v>0</v>
      </c>
      <c r="AG370" s="32">
        <f t="shared" si="93"/>
        <v>37.513000000000005</v>
      </c>
      <c r="AH370" s="32">
        <f t="shared" si="95"/>
        <v>0</v>
      </c>
      <c r="AI370" s="32">
        <f t="shared" si="95"/>
        <v>0</v>
      </c>
      <c r="AJ370" s="32">
        <f>VLOOKUP(B370, '[3]Q09 Top-up'!$A$6:$B$392, 2, FALSE)</f>
        <v>23</v>
      </c>
      <c r="AK370">
        <f>VLOOKUP(B370, '[3]Q09 Top-up'!$A$6:$C$392, 3, FALSE)</f>
        <v>1</v>
      </c>
      <c r="AN370" s="5">
        <f t="shared" si="84"/>
        <v>2.1721497550363567E-3</v>
      </c>
      <c r="AO370" s="5">
        <f t="shared" si="84"/>
        <v>0</v>
      </c>
      <c r="AP370" s="5">
        <f t="shared" si="84"/>
        <v>0</v>
      </c>
      <c r="AQ370" s="5">
        <f t="shared" si="84"/>
        <v>0</v>
      </c>
      <c r="AR370" s="5">
        <f t="shared" si="84"/>
        <v>0</v>
      </c>
      <c r="AS370" s="5">
        <f t="shared" si="85"/>
        <v>0</v>
      </c>
      <c r="AT370" s="5">
        <f t="shared" si="85"/>
        <v>0</v>
      </c>
      <c r="AU370" s="5">
        <f t="shared" si="85"/>
        <v>0</v>
      </c>
      <c r="AV370" s="5">
        <f t="shared" si="85"/>
        <v>0</v>
      </c>
      <c r="AW370" s="5">
        <f t="shared" si="85"/>
        <v>0</v>
      </c>
      <c r="AX370" s="5">
        <f t="shared" si="88"/>
        <v>0</v>
      </c>
      <c r="AY370" s="5">
        <f t="shared" si="87"/>
        <v>0</v>
      </c>
      <c r="AZ370" s="5">
        <f t="shared" si="87"/>
        <v>1.840949871439982E-2</v>
      </c>
      <c r="BA370" s="5">
        <f t="shared" si="87"/>
        <v>0</v>
      </c>
      <c r="BB370" s="5">
        <f t="shared" si="87"/>
        <v>0</v>
      </c>
    </row>
    <row r="371" spans="1:54" hidden="1" x14ac:dyDescent="0.35">
      <c r="A371" s="2" t="s">
        <v>233</v>
      </c>
      <c r="B371" s="1" t="s">
        <v>386</v>
      </c>
      <c r="C371" t="str">
        <f>VLOOKUP(B371, [2]Main!$B$3:$D$376, 2, FALSE)</f>
        <v>Outside of MKCC</v>
      </c>
      <c r="D371" t="s">
        <v>1880</v>
      </c>
      <c r="E371" s="5">
        <v>0</v>
      </c>
      <c r="F371" s="5">
        <v>0</v>
      </c>
      <c r="G371" s="5">
        <v>0</v>
      </c>
      <c r="H371" s="5">
        <v>0</v>
      </c>
      <c r="I371" s="5">
        <v>0</v>
      </c>
      <c r="J371" s="5">
        <v>0</v>
      </c>
      <c r="K371" s="5">
        <v>0</v>
      </c>
      <c r="L371" s="5">
        <v>0</v>
      </c>
      <c r="M371" s="5">
        <v>0</v>
      </c>
      <c r="N371" s="5">
        <v>0</v>
      </c>
      <c r="O371" s="5">
        <v>0</v>
      </c>
      <c r="P371" s="5">
        <v>0</v>
      </c>
      <c r="Q371" s="5">
        <v>0</v>
      </c>
      <c r="R371" s="5">
        <v>0</v>
      </c>
      <c r="S371" s="5">
        <v>0</v>
      </c>
      <c r="U371" s="32">
        <f t="shared" si="83"/>
        <v>0</v>
      </c>
      <c r="V371" s="32">
        <f t="shared" si="94"/>
        <v>0</v>
      </c>
      <c r="W371" s="32">
        <f t="shared" si="94"/>
        <v>0</v>
      </c>
      <c r="X371" s="32">
        <f t="shared" si="94"/>
        <v>0</v>
      </c>
      <c r="Y371" s="32">
        <f t="shared" si="91"/>
        <v>0</v>
      </c>
      <c r="Z371" s="32">
        <f t="shared" si="91"/>
        <v>0</v>
      </c>
      <c r="AA371" s="32">
        <f t="shared" si="91"/>
        <v>0</v>
      </c>
      <c r="AB371" s="32">
        <f t="shared" si="91"/>
        <v>0</v>
      </c>
      <c r="AC371" s="32">
        <f t="shared" si="92"/>
        <v>0</v>
      </c>
      <c r="AD371" s="32">
        <f t="shared" si="92"/>
        <v>0</v>
      </c>
      <c r="AE371" s="32">
        <f t="shared" si="92"/>
        <v>0</v>
      </c>
      <c r="AF371" s="32">
        <f t="shared" si="92"/>
        <v>0</v>
      </c>
      <c r="AG371" s="32">
        <f t="shared" si="93"/>
        <v>0</v>
      </c>
      <c r="AH371" s="32">
        <f t="shared" si="95"/>
        <v>0</v>
      </c>
      <c r="AI371" s="32">
        <f t="shared" si="95"/>
        <v>0</v>
      </c>
      <c r="AJ371" s="32">
        <f>VLOOKUP(B371, '[3]Q09 Top-up'!$A$6:$B$392, 2, FALSE)</f>
        <v>0</v>
      </c>
      <c r="AK371">
        <f>VLOOKUP(B371, '[3]Q09 Top-up'!$A$6:$C$392, 3, FALSE)</f>
        <v>0</v>
      </c>
      <c r="AN371" s="5">
        <f t="shared" si="84"/>
        <v>0</v>
      </c>
      <c r="AO371" s="5">
        <f t="shared" si="84"/>
        <v>0</v>
      </c>
      <c r="AP371" s="5">
        <f t="shared" si="84"/>
        <v>0</v>
      </c>
      <c r="AQ371" s="5">
        <f t="shared" si="84"/>
        <v>0</v>
      </c>
      <c r="AR371" s="5">
        <f t="shared" si="84"/>
        <v>0</v>
      </c>
      <c r="AS371" s="5">
        <f t="shared" si="85"/>
        <v>0</v>
      </c>
      <c r="AT371" s="5">
        <f t="shared" si="85"/>
        <v>0</v>
      </c>
      <c r="AU371" s="5">
        <f t="shared" si="85"/>
        <v>0</v>
      </c>
      <c r="AV371" s="5">
        <f t="shared" si="85"/>
        <v>0</v>
      </c>
      <c r="AW371" s="5">
        <f t="shared" si="85"/>
        <v>0</v>
      </c>
      <c r="AX371" s="5">
        <f t="shared" si="88"/>
        <v>0</v>
      </c>
      <c r="AY371" s="5">
        <f t="shared" si="87"/>
        <v>0</v>
      </c>
      <c r="AZ371" s="5">
        <f t="shared" si="87"/>
        <v>0</v>
      </c>
      <c r="BA371" s="5">
        <f t="shared" si="87"/>
        <v>0</v>
      </c>
      <c r="BB371" s="5">
        <f t="shared" si="87"/>
        <v>0</v>
      </c>
    </row>
    <row r="372" spans="1:54" hidden="1" x14ac:dyDescent="0.35">
      <c r="A372" s="2" t="s">
        <v>233</v>
      </c>
      <c r="B372" s="1" t="s">
        <v>387</v>
      </c>
      <c r="C372" t="str">
        <f>VLOOKUP(B372, [2]Main!$B$3:$D$376, 2, FALSE)</f>
        <v>Outside of MKCC</v>
      </c>
      <c r="D372" t="str">
        <f>VLOOKUP(B372, [2]Main!$B$3:$D$376, 3, FALSE)</f>
        <v>Bedford</v>
      </c>
      <c r="E372" s="5">
        <v>0</v>
      </c>
      <c r="F372" s="5">
        <v>0</v>
      </c>
      <c r="G372" s="5">
        <v>0</v>
      </c>
      <c r="H372" s="5">
        <v>0</v>
      </c>
      <c r="I372" s="5">
        <v>0</v>
      </c>
      <c r="J372" s="5">
        <v>0</v>
      </c>
      <c r="K372" s="5">
        <v>0</v>
      </c>
      <c r="L372" s="5">
        <v>0</v>
      </c>
      <c r="M372" s="5">
        <v>0</v>
      </c>
      <c r="N372" s="5">
        <v>0</v>
      </c>
      <c r="O372" s="5">
        <v>0</v>
      </c>
      <c r="P372" s="5">
        <v>0</v>
      </c>
      <c r="Q372" s="5">
        <v>0</v>
      </c>
      <c r="R372" s="5">
        <v>0</v>
      </c>
      <c r="S372" s="5">
        <v>0</v>
      </c>
      <c r="U372" s="32">
        <f t="shared" si="83"/>
        <v>0</v>
      </c>
      <c r="V372" s="32">
        <f t="shared" si="94"/>
        <v>0</v>
      </c>
      <c r="W372" s="32">
        <f t="shared" si="94"/>
        <v>0</v>
      </c>
      <c r="X372" s="32">
        <f t="shared" si="94"/>
        <v>0</v>
      </c>
      <c r="Y372" s="32">
        <f t="shared" si="91"/>
        <v>0</v>
      </c>
      <c r="Z372" s="32">
        <f t="shared" si="91"/>
        <v>0</v>
      </c>
      <c r="AA372" s="32">
        <f t="shared" si="91"/>
        <v>0</v>
      </c>
      <c r="AB372" s="32">
        <f t="shared" si="91"/>
        <v>0</v>
      </c>
      <c r="AC372" s="32">
        <f t="shared" si="92"/>
        <v>0</v>
      </c>
      <c r="AD372" s="32">
        <f t="shared" si="92"/>
        <v>0</v>
      </c>
      <c r="AE372" s="32">
        <f t="shared" si="92"/>
        <v>0</v>
      </c>
      <c r="AF372" s="32">
        <f t="shared" si="92"/>
        <v>0</v>
      </c>
      <c r="AG372" s="32">
        <f t="shared" si="93"/>
        <v>0</v>
      </c>
      <c r="AH372" s="32">
        <f t="shared" si="95"/>
        <v>0</v>
      </c>
      <c r="AI372" s="32">
        <f t="shared" si="95"/>
        <v>0</v>
      </c>
      <c r="AJ372" s="32">
        <f>VLOOKUP(B372, '[3]Q09 Top-up'!$A$6:$B$392, 2, FALSE)</f>
        <v>0</v>
      </c>
      <c r="AK372">
        <f>VLOOKUP(B372, '[3]Q09 Top-up'!$A$6:$C$392, 3, FALSE)</f>
        <v>0</v>
      </c>
      <c r="AN372" s="5">
        <f t="shared" si="84"/>
        <v>0</v>
      </c>
      <c r="AO372" s="5">
        <f t="shared" si="84"/>
        <v>0</v>
      </c>
      <c r="AP372" s="5">
        <f t="shared" si="84"/>
        <v>0</v>
      </c>
      <c r="AQ372" s="5">
        <f t="shared" si="84"/>
        <v>0</v>
      </c>
      <c r="AR372" s="5">
        <f t="shared" si="84"/>
        <v>0</v>
      </c>
      <c r="AS372" s="5">
        <f t="shared" si="85"/>
        <v>0</v>
      </c>
      <c r="AT372" s="5">
        <f t="shared" si="85"/>
        <v>0</v>
      </c>
      <c r="AU372" s="5">
        <f t="shared" si="85"/>
        <v>0</v>
      </c>
      <c r="AV372" s="5">
        <f t="shared" si="85"/>
        <v>0</v>
      </c>
      <c r="AW372" s="5">
        <f t="shared" si="85"/>
        <v>0</v>
      </c>
      <c r="AX372" s="5">
        <f t="shared" si="88"/>
        <v>0</v>
      </c>
      <c r="AY372" s="5">
        <f t="shared" si="87"/>
        <v>0</v>
      </c>
      <c r="AZ372" s="5">
        <f t="shared" si="87"/>
        <v>0</v>
      </c>
      <c r="BA372" s="5">
        <f t="shared" si="87"/>
        <v>0</v>
      </c>
      <c r="BB372" s="5">
        <f t="shared" si="87"/>
        <v>0</v>
      </c>
    </row>
    <row r="373" spans="1:54" hidden="1" x14ac:dyDescent="0.35">
      <c r="A373" s="2" t="s">
        <v>233</v>
      </c>
      <c r="B373" s="1" t="s">
        <v>388</v>
      </c>
      <c r="C373" t="str">
        <f>VLOOKUP(B373, [2]Main!$B$3:$D$376, 2, FALSE)</f>
        <v>Outside of MKCC</v>
      </c>
      <c r="D373" t="str">
        <f>VLOOKUP(B373, [2]Main!$B$3:$D$376, 3, FALSE)</f>
        <v>Northampton</v>
      </c>
      <c r="E373" s="5">
        <v>5.5999999999999995E-4</v>
      </c>
      <c r="F373" s="5">
        <v>0</v>
      </c>
      <c r="G373" s="5">
        <v>0</v>
      </c>
      <c r="H373" s="5">
        <v>0</v>
      </c>
      <c r="I373" s="5">
        <v>0</v>
      </c>
      <c r="J373" s="5">
        <v>0</v>
      </c>
      <c r="K373" s="5">
        <v>0</v>
      </c>
      <c r="L373" s="5">
        <v>0</v>
      </c>
      <c r="M373" s="5">
        <v>5.45E-3</v>
      </c>
      <c r="N373" s="5">
        <v>0</v>
      </c>
      <c r="O373" s="5">
        <v>0</v>
      </c>
      <c r="P373" s="5">
        <v>0</v>
      </c>
      <c r="Q373" s="5">
        <v>0</v>
      </c>
      <c r="R373" s="5">
        <v>0</v>
      </c>
      <c r="S373" s="5">
        <v>0</v>
      </c>
      <c r="U373" s="32">
        <f t="shared" si="83"/>
        <v>2.8</v>
      </c>
      <c r="V373" s="32">
        <f t="shared" si="94"/>
        <v>0</v>
      </c>
      <c r="W373" s="32">
        <f t="shared" si="94"/>
        <v>0</v>
      </c>
      <c r="X373" s="32">
        <f t="shared" si="94"/>
        <v>0</v>
      </c>
      <c r="Y373" s="32">
        <f t="shared" si="91"/>
        <v>0</v>
      </c>
      <c r="Z373" s="32">
        <f t="shared" si="91"/>
        <v>0</v>
      </c>
      <c r="AA373" s="32">
        <f t="shared" si="91"/>
        <v>0</v>
      </c>
      <c r="AB373" s="32">
        <f t="shared" si="91"/>
        <v>0</v>
      </c>
      <c r="AC373" s="32">
        <f t="shared" si="92"/>
        <v>27.250000000000004</v>
      </c>
      <c r="AD373" s="32">
        <f t="shared" si="92"/>
        <v>0</v>
      </c>
      <c r="AE373" s="32">
        <f t="shared" si="92"/>
        <v>0</v>
      </c>
      <c r="AF373" s="32">
        <f t="shared" si="92"/>
        <v>0</v>
      </c>
      <c r="AG373" s="32">
        <f t="shared" si="93"/>
        <v>0</v>
      </c>
      <c r="AH373" s="32">
        <f t="shared" si="95"/>
        <v>0</v>
      </c>
      <c r="AI373" s="32">
        <f t="shared" si="95"/>
        <v>0</v>
      </c>
      <c r="AJ373" s="32">
        <f>VLOOKUP(B373, '[3]Q09 Top-up'!$A$6:$B$392, 2, FALSE)</f>
        <v>50</v>
      </c>
      <c r="AK373">
        <f>VLOOKUP(B373, '[3]Q09 Top-up'!$A$6:$C$392, 3, FALSE)</f>
        <v>1</v>
      </c>
      <c r="AN373" s="5">
        <f t="shared" si="84"/>
        <v>1.3560801146269338E-3</v>
      </c>
      <c r="AO373" s="5">
        <f t="shared" si="84"/>
        <v>0</v>
      </c>
      <c r="AP373" s="5">
        <f t="shared" si="84"/>
        <v>0</v>
      </c>
      <c r="AQ373" s="5">
        <f t="shared" si="84"/>
        <v>0</v>
      </c>
      <c r="AR373" s="5">
        <f>Y373/Y$383</f>
        <v>0</v>
      </c>
      <c r="AS373" s="5">
        <f t="shared" si="85"/>
        <v>0</v>
      </c>
      <c r="AT373" s="5">
        <f t="shared" si="85"/>
        <v>0</v>
      </c>
      <c r="AU373" s="5">
        <f t="shared" si="85"/>
        <v>0</v>
      </c>
      <c r="AV373" s="5">
        <f t="shared" si="85"/>
        <v>1.1758765960448132E-2</v>
      </c>
      <c r="AW373" s="5">
        <f t="shared" si="85"/>
        <v>0</v>
      </c>
      <c r="AX373" s="5">
        <f t="shared" si="88"/>
        <v>0</v>
      </c>
      <c r="AY373" s="5">
        <f t="shared" si="87"/>
        <v>0</v>
      </c>
      <c r="AZ373" s="5">
        <f t="shared" si="87"/>
        <v>0</v>
      </c>
      <c r="BA373" s="5">
        <f t="shared" si="87"/>
        <v>0</v>
      </c>
      <c r="BB373" s="5">
        <f t="shared" si="87"/>
        <v>0</v>
      </c>
    </row>
    <row r="374" spans="1:54" hidden="1" x14ac:dyDescent="0.35">
      <c r="A374" s="2" t="s">
        <v>233</v>
      </c>
      <c r="B374" s="1" t="s">
        <v>389</v>
      </c>
      <c r="C374" t="str">
        <f>VLOOKUP(B374, [2]Main!$B$3:$D$376, 2, FALSE)</f>
        <v>Outside of MKCC</v>
      </c>
      <c r="D374" t="s">
        <v>1880</v>
      </c>
      <c r="E374" s="5">
        <v>1.4300000000000001E-3</v>
      </c>
      <c r="F374" s="5">
        <v>0</v>
      </c>
      <c r="G374" s="5">
        <v>0</v>
      </c>
      <c r="H374" s="5">
        <v>0</v>
      </c>
      <c r="I374" s="5">
        <v>0</v>
      </c>
      <c r="J374" s="5">
        <v>0</v>
      </c>
      <c r="K374" s="5">
        <v>0</v>
      </c>
      <c r="L374" s="5">
        <v>0</v>
      </c>
      <c r="M374" s="5">
        <v>1.3939999999999999E-2</v>
      </c>
      <c r="N374" s="5">
        <v>0</v>
      </c>
      <c r="O374" s="5">
        <v>0</v>
      </c>
      <c r="P374" s="5">
        <v>0</v>
      </c>
      <c r="Q374" s="5">
        <v>0</v>
      </c>
      <c r="R374" s="5">
        <v>0</v>
      </c>
      <c r="S374" s="5">
        <v>0</v>
      </c>
      <c r="U374" s="32">
        <f t="shared" si="83"/>
        <v>0.71499999999999997</v>
      </c>
      <c r="V374" s="32">
        <f t="shared" si="94"/>
        <v>0</v>
      </c>
      <c r="W374" s="32">
        <f t="shared" si="94"/>
        <v>0</v>
      </c>
      <c r="X374" s="32">
        <f t="shared" si="94"/>
        <v>0</v>
      </c>
      <c r="Y374" s="32">
        <f t="shared" si="91"/>
        <v>0</v>
      </c>
      <c r="Z374" s="32">
        <f t="shared" si="91"/>
        <v>0</v>
      </c>
      <c r="AA374" s="32">
        <f t="shared" si="91"/>
        <v>0</v>
      </c>
      <c r="AB374" s="32">
        <f t="shared" si="91"/>
        <v>0</v>
      </c>
      <c r="AC374" s="32">
        <f t="shared" si="92"/>
        <v>6.97</v>
      </c>
      <c r="AD374" s="32">
        <f t="shared" si="92"/>
        <v>0</v>
      </c>
      <c r="AE374" s="32">
        <f t="shared" si="92"/>
        <v>0</v>
      </c>
      <c r="AF374" s="32">
        <f t="shared" si="92"/>
        <v>0</v>
      </c>
      <c r="AG374" s="32">
        <f t="shared" si="93"/>
        <v>0</v>
      </c>
      <c r="AH374" s="32">
        <f t="shared" si="95"/>
        <v>0</v>
      </c>
      <c r="AI374" s="32">
        <f t="shared" si="95"/>
        <v>0</v>
      </c>
      <c r="AJ374" s="32">
        <f>VLOOKUP(B374, '[3]Q09 Top-up'!$A$6:$B$392, 2, FALSE)</f>
        <v>5</v>
      </c>
      <c r="AK374">
        <f>VLOOKUP(B374, '[3]Q09 Top-up'!$A$6:$C$392, 3, FALSE)</f>
        <v>1</v>
      </c>
      <c r="AN374" s="5">
        <f t="shared" si="84"/>
        <v>3.4628474355652059E-4</v>
      </c>
      <c r="AO374" s="5">
        <f t="shared" si="84"/>
        <v>0</v>
      </c>
      <c r="AP374" s="5">
        <f t="shared" si="84"/>
        <v>0</v>
      </c>
      <c r="AQ374" s="5">
        <f t="shared" si="84"/>
        <v>0</v>
      </c>
      <c r="AR374" s="5">
        <f>Y374/Y$383</f>
        <v>0</v>
      </c>
      <c r="AS374" s="5">
        <f t="shared" si="85"/>
        <v>0</v>
      </c>
      <c r="AT374" s="5">
        <f t="shared" si="85"/>
        <v>0</v>
      </c>
      <c r="AU374" s="5">
        <f t="shared" si="85"/>
        <v>0</v>
      </c>
      <c r="AV374" s="5">
        <f t="shared" si="85"/>
        <v>3.0076549997916867E-3</v>
      </c>
      <c r="AW374" s="5">
        <f t="shared" si="85"/>
        <v>0</v>
      </c>
      <c r="AX374" s="5">
        <f t="shared" si="88"/>
        <v>0</v>
      </c>
      <c r="AY374" s="5">
        <f t="shared" si="87"/>
        <v>0</v>
      </c>
      <c r="AZ374" s="5">
        <f t="shared" si="87"/>
        <v>0</v>
      </c>
      <c r="BA374" s="5">
        <f t="shared" si="87"/>
        <v>0</v>
      </c>
      <c r="BB374" s="5">
        <f t="shared" si="87"/>
        <v>0</v>
      </c>
    </row>
    <row r="375" spans="1:54" hidden="1" x14ac:dyDescent="0.35">
      <c r="A375" s="2" t="s">
        <v>233</v>
      </c>
      <c r="B375" s="1" t="s">
        <v>390</v>
      </c>
      <c r="C375" t="str">
        <f>VLOOKUP(B375, [2]Main!$B$3:$D$376, 2, FALSE)</f>
        <v>Outside of MKCC</v>
      </c>
      <c r="D375" t="str">
        <f>VLOOKUP(B375, [2]Main!$B$3:$D$376, 3, FALSE)</f>
        <v>Northampton</v>
      </c>
      <c r="E375" s="5">
        <v>0</v>
      </c>
      <c r="F375" s="5">
        <v>0</v>
      </c>
      <c r="G375" s="5">
        <v>0</v>
      </c>
      <c r="H375" s="5">
        <v>0</v>
      </c>
      <c r="I375" s="5">
        <v>0</v>
      </c>
      <c r="J375" s="5">
        <v>0</v>
      </c>
      <c r="K375" s="5">
        <v>0</v>
      </c>
      <c r="L375" s="5">
        <v>0</v>
      </c>
      <c r="M375" s="5">
        <v>0</v>
      </c>
      <c r="N375" s="5">
        <v>0</v>
      </c>
      <c r="O375" s="5">
        <v>0</v>
      </c>
      <c r="P375" s="5">
        <v>0</v>
      </c>
      <c r="Q375" s="5">
        <v>0</v>
      </c>
      <c r="R375" s="5">
        <v>0</v>
      </c>
      <c r="S375" s="5">
        <v>0</v>
      </c>
      <c r="U375" s="32">
        <f t="shared" si="83"/>
        <v>0</v>
      </c>
      <c r="V375" s="32">
        <f t="shared" si="94"/>
        <v>0</v>
      </c>
      <c r="W375" s="32">
        <f t="shared" si="94"/>
        <v>0</v>
      </c>
      <c r="X375" s="32">
        <f t="shared" si="94"/>
        <v>0</v>
      </c>
      <c r="Y375" s="32">
        <f t="shared" si="91"/>
        <v>0</v>
      </c>
      <c r="Z375" s="32">
        <f t="shared" si="91"/>
        <v>0</v>
      </c>
      <c r="AA375" s="32">
        <f t="shared" si="91"/>
        <v>0</v>
      </c>
      <c r="AB375" s="32">
        <f t="shared" si="91"/>
        <v>0</v>
      </c>
      <c r="AC375" s="32">
        <f t="shared" si="92"/>
        <v>0</v>
      </c>
      <c r="AD375" s="32">
        <f t="shared" si="92"/>
        <v>0</v>
      </c>
      <c r="AE375" s="32">
        <f t="shared" si="92"/>
        <v>0</v>
      </c>
      <c r="AF375" s="32">
        <f t="shared" si="92"/>
        <v>0</v>
      </c>
      <c r="AG375" s="32">
        <f t="shared" si="93"/>
        <v>0</v>
      </c>
      <c r="AH375" s="32">
        <f t="shared" si="95"/>
        <v>0</v>
      </c>
      <c r="AI375" s="32">
        <f t="shared" si="95"/>
        <v>0</v>
      </c>
      <c r="AJ375" s="32">
        <f>VLOOKUP(B375, '[3]Q09 Top-up'!$A$6:$B$392, 2, FALSE)</f>
        <v>0</v>
      </c>
      <c r="AK375">
        <f>VLOOKUP(B375, '[3]Q09 Top-up'!$A$6:$C$392, 3, FALSE)</f>
        <v>0</v>
      </c>
      <c r="AN375" s="5">
        <f t="shared" si="84"/>
        <v>0</v>
      </c>
      <c r="AO375" s="5">
        <f t="shared" si="84"/>
        <v>0</v>
      </c>
      <c r="AP375" s="5">
        <f t="shared" si="84"/>
        <v>0</v>
      </c>
      <c r="AQ375" s="5">
        <f t="shared" si="84"/>
        <v>0</v>
      </c>
      <c r="AR375" s="5">
        <f>Y375/Y$383</f>
        <v>0</v>
      </c>
      <c r="AS375" s="5">
        <f t="shared" si="85"/>
        <v>0</v>
      </c>
      <c r="AT375" s="5">
        <f t="shared" si="85"/>
        <v>0</v>
      </c>
      <c r="AU375" s="5">
        <f t="shared" si="85"/>
        <v>0</v>
      </c>
      <c r="AV375" s="5">
        <f t="shared" si="85"/>
        <v>0</v>
      </c>
      <c r="AW375" s="5">
        <f t="shared" si="85"/>
        <v>0</v>
      </c>
      <c r="AX375" s="5">
        <f t="shared" si="88"/>
        <v>0</v>
      </c>
      <c r="AY375" s="5">
        <f t="shared" si="87"/>
        <v>0</v>
      </c>
      <c r="AZ375" s="5">
        <f t="shared" si="87"/>
        <v>0</v>
      </c>
      <c r="BA375" s="5">
        <f t="shared" si="87"/>
        <v>0</v>
      </c>
      <c r="BB375" s="5">
        <f t="shared" si="87"/>
        <v>0</v>
      </c>
    </row>
    <row r="376" spans="1:54" hidden="1" x14ac:dyDescent="0.35">
      <c r="A376" s="2" t="s">
        <v>233</v>
      </c>
      <c r="B376" s="1" t="s">
        <v>391</v>
      </c>
      <c r="C376" t="str">
        <f>VLOOKUP(B376, [2]Main!$B$3:$D$376, 2, FALSE)</f>
        <v>Outside of MKCC</v>
      </c>
      <c r="D376" t="s">
        <v>1880</v>
      </c>
      <c r="E376" s="5">
        <v>0</v>
      </c>
      <c r="F376" s="5">
        <v>0</v>
      </c>
      <c r="G376" s="5">
        <v>0</v>
      </c>
      <c r="H376" s="5">
        <v>0</v>
      </c>
      <c r="I376" s="5">
        <v>0</v>
      </c>
      <c r="J376" s="5">
        <v>0</v>
      </c>
      <c r="K376" s="5">
        <v>0</v>
      </c>
      <c r="L376" s="5">
        <v>0</v>
      </c>
      <c r="M376" s="5">
        <v>0</v>
      </c>
      <c r="N376" s="5">
        <v>0</v>
      </c>
      <c r="O376" s="5">
        <v>0</v>
      </c>
      <c r="P376" s="5">
        <v>0</v>
      </c>
      <c r="Q376" s="5">
        <v>0</v>
      </c>
      <c r="R376" s="5">
        <v>0</v>
      </c>
      <c r="S376" s="5">
        <v>0</v>
      </c>
      <c r="U376" s="32">
        <f t="shared" si="83"/>
        <v>0</v>
      </c>
      <c r="V376" s="32">
        <f t="shared" si="94"/>
        <v>0</v>
      </c>
      <c r="W376" s="32">
        <f t="shared" si="94"/>
        <v>0</v>
      </c>
      <c r="X376" s="32">
        <f t="shared" si="94"/>
        <v>0</v>
      </c>
      <c r="Y376" s="32">
        <f t="shared" si="91"/>
        <v>0</v>
      </c>
      <c r="Z376" s="32">
        <f t="shared" si="91"/>
        <v>0</v>
      </c>
      <c r="AA376" s="32">
        <f t="shared" si="91"/>
        <v>0</v>
      </c>
      <c r="AB376" s="32">
        <f t="shared" si="91"/>
        <v>0</v>
      </c>
      <c r="AC376" s="32">
        <f t="shared" si="92"/>
        <v>0</v>
      </c>
      <c r="AD376" s="32">
        <f t="shared" si="92"/>
        <v>0</v>
      </c>
      <c r="AE376" s="32">
        <f t="shared" si="92"/>
        <v>0</v>
      </c>
      <c r="AF376" s="32">
        <f t="shared" si="92"/>
        <v>0</v>
      </c>
      <c r="AG376" s="32">
        <f t="shared" si="93"/>
        <v>0</v>
      </c>
      <c r="AH376" s="32">
        <f t="shared" si="95"/>
        <v>0</v>
      </c>
      <c r="AI376" s="32">
        <f t="shared" si="95"/>
        <v>0</v>
      </c>
      <c r="AJ376" s="32">
        <f>VLOOKUP(B376, '[3]Q09 Top-up'!$A$6:$B$392, 2, FALSE)</f>
        <v>0</v>
      </c>
      <c r="AK376">
        <f>VLOOKUP(B376, '[3]Q09 Top-up'!$A$6:$C$392, 3, FALSE)</f>
        <v>0</v>
      </c>
      <c r="AN376" s="5">
        <f t="shared" si="84"/>
        <v>0</v>
      </c>
      <c r="AO376" s="5">
        <f t="shared" si="84"/>
        <v>0</v>
      </c>
      <c r="AP376" s="5">
        <f t="shared" si="84"/>
        <v>0</v>
      </c>
      <c r="AQ376" s="5">
        <f t="shared" si="84"/>
        <v>0</v>
      </c>
      <c r="AR376" s="5">
        <f>Y376/Y$383</f>
        <v>0</v>
      </c>
      <c r="AS376" s="5">
        <f t="shared" si="85"/>
        <v>0</v>
      </c>
      <c r="AT376" s="5">
        <f t="shared" si="85"/>
        <v>0</v>
      </c>
      <c r="AU376" s="5">
        <f t="shared" si="85"/>
        <v>0</v>
      </c>
      <c r="AV376" s="5">
        <f t="shared" si="85"/>
        <v>0</v>
      </c>
      <c r="AW376" s="5">
        <f t="shared" si="85"/>
        <v>0</v>
      </c>
      <c r="AX376" s="5">
        <f t="shared" si="88"/>
        <v>0</v>
      </c>
      <c r="AY376" s="5">
        <f t="shared" si="87"/>
        <v>0</v>
      </c>
      <c r="AZ376" s="5">
        <f t="shared" si="87"/>
        <v>0</v>
      </c>
      <c r="BA376" s="5">
        <f t="shared" si="87"/>
        <v>0</v>
      </c>
      <c r="BB376" s="5">
        <f t="shared" si="87"/>
        <v>0</v>
      </c>
    </row>
    <row r="377" spans="1:54" hidden="1" x14ac:dyDescent="0.35">
      <c r="A377" s="2" t="s">
        <v>233</v>
      </c>
      <c r="B377" s="1" t="s">
        <v>392</v>
      </c>
      <c r="C377" t="str">
        <f>VLOOKUP(B377, [2]Main!$B$3:$D$376, 2, FALSE)</f>
        <v>Outside of MKCC</v>
      </c>
      <c r="D377" t="str">
        <f>VLOOKUP(B377, [2]Main!$B$3:$D$376, 3, FALSE)</f>
        <v>Bedford</v>
      </c>
      <c r="E377" s="5">
        <v>0</v>
      </c>
      <c r="F377" s="5">
        <v>0</v>
      </c>
      <c r="G377" s="5">
        <v>0</v>
      </c>
      <c r="H377" s="5">
        <v>0</v>
      </c>
      <c r="I377" s="5">
        <v>0</v>
      </c>
      <c r="J377" s="5">
        <v>0</v>
      </c>
      <c r="K377" s="5">
        <v>0</v>
      </c>
      <c r="L377" s="5">
        <v>0</v>
      </c>
      <c r="M377" s="5">
        <v>0</v>
      </c>
      <c r="N377" s="5">
        <v>0</v>
      </c>
      <c r="O377" s="5">
        <v>0</v>
      </c>
      <c r="P377" s="5">
        <v>0</v>
      </c>
      <c r="Q377" s="5">
        <v>0</v>
      </c>
      <c r="R377" s="5">
        <v>0</v>
      </c>
      <c r="S377" s="5">
        <v>0</v>
      </c>
      <c r="U377" s="32">
        <f t="shared" si="83"/>
        <v>0</v>
      </c>
      <c r="V377" s="32">
        <f t="shared" si="94"/>
        <v>0</v>
      </c>
      <c r="W377" s="32">
        <f t="shared" si="94"/>
        <v>0</v>
      </c>
      <c r="X377" s="32">
        <f t="shared" si="94"/>
        <v>0</v>
      </c>
      <c r="Y377" s="32">
        <f t="shared" si="91"/>
        <v>0</v>
      </c>
      <c r="Z377" s="32">
        <f t="shared" si="91"/>
        <v>0</v>
      </c>
      <c r="AA377" s="32">
        <f t="shared" si="91"/>
        <v>0</v>
      </c>
      <c r="AB377" s="32">
        <f t="shared" si="91"/>
        <v>0</v>
      </c>
      <c r="AC377" s="32">
        <f t="shared" si="92"/>
        <v>0</v>
      </c>
      <c r="AD377" s="32">
        <f t="shared" si="92"/>
        <v>0</v>
      </c>
      <c r="AE377" s="32">
        <f t="shared" si="92"/>
        <v>0</v>
      </c>
      <c r="AF377" s="32">
        <f t="shared" si="92"/>
        <v>0</v>
      </c>
      <c r="AG377" s="32">
        <f t="shared" si="93"/>
        <v>0</v>
      </c>
      <c r="AH377" s="32">
        <f t="shared" si="95"/>
        <v>0</v>
      </c>
      <c r="AI377" s="32">
        <f t="shared" si="95"/>
        <v>0</v>
      </c>
      <c r="AJ377" s="32">
        <f>VLOOKUP(B377, '[3]Q09 Top-up'!$A$6:$B$392, 2, FALSE)</f>
        <v>0</v>
      </c>
      <c r="AK377">
        <f>VLOOKUP(B377, '[3]Q09 Top-up'!$A$6:$C$392, 3, FALSE)</f>
        <v>0</v>
      </c>
      <c r="AN377" s="5">
        <f t="shared" si="84"/>
        <v>0</v>
      </c>
      <c r="AO377" s="5">
        <f t="shared" si="84"/>
        <v>0</v>
      </c>
      <c r="AP377" s="5">
        <f t="shared" si="84"/>
        <v>0</v>
      </c>
      <c r="AQ377" s="5">
        <f t="shared" si="84"/>
        <v>0</v>
      </c>
      <c r="AR377" s="5">
        <f>Y377/Y$383</f>
        <v>0</v>
      </c>
      <c r="AS377" s="5">
        <f t="shared" si="85"/>
        <v>0</v>
      </c>
      <c r="AT377" s="5">
        <f t="shared" si="85"/>
        <v>0</v>
      </c>
      <c r="AU377" s="5">
        <f t="shared" si="85"/>
        <v>0</v>
      </c>
      <c r="AV377" s="5">
        <f t="shared" si="85"/>
        <v>0</v>
      </c>
      <c r="AW377" s="5">
        <f t="shared" si="85"/>
        <v>0</v>
      </c>
      <c r="AX377" s="5">
        <f t="shared" si="88"/>
        <v>0</v>
      </c>
      <c r="AY377" s="5">
        <f t="shared" si="87"/>
        <v>0</v>
      </c>
      <c r="AZ377" s="5">
        <f t="shared" si="87"/>
        <v>0</v>
      </c>
      <c r="BA377" s="5">
        <f t="shared" si="87"/>
        <v>0</v>
      </c>
      <c r="BB377" s="5">
        <f t="shared" si="87"/>
        <v>0</v>
      </c>
    </row>
    <row r="383" spans="1:54" x14ac:dyDescent="0.35">
      <c r="A383" t="s">
        <v>1812</v>
      </c>
      <c r="E383" s="12">
        <f>SUM(E3:E377)</f>
        <v>1.0001299999999995</v>
      </c>
      <c r="F383" s="12">
        <f t="shared" ref="F383:BB383" si="96">SUM(F3:F377)</f>
        <v>1</v>
      </c>
      <c r="G383" s="12">
        <f t="shared" si="96"/>
        <v>1.0000200000000001</v>
      </c>
      <c r="H383" s="12">
        <f t="shared" si="96"/>
        <v>1.00004</v>
      </c>
      <c r="I383" s="12">
        <f t="shared" si="96"/>
        <v>0.9998900000000005</v>
      </c>
      <c r="J383" s="12">
        <f t="shared" si="96"/>
        <v>0.99996000000000007</v>
      </c>
      <c r="K383" s="12">
        <f t="shared" si="96"/>
        <v>1.0000499999999997</v>
      </c>
      <c r="L383" s="12">
        <f t="shared" si="96"/>
        <v>1.0002</v>
      </c>
      <c r="M383" s="12">
        <f t="shared" si="96"/>
        <v>1.0000199999999997</v>
      </c>
      <c r="N383" s="12">
        <f t="shared" si="96"/>
        <v>1.0000299999999998</v>
      </c>
      <c r="O383" s="12">
        <f t="shared" si="96"/>
        <v>0.99997000000000014</v>
      </c>
      <c r="P383" s="12">
        <f t="shared" si="96"/>
        <v>1.0000900000000001</v>
      </c>
      <c r="Q383" s="12">
        <f t="shared" si="96"/>
        <v>1.0000400000000003</v>
      </c>
      <c r="R383" s="12">
        <f t="shared" si="96"/>
        <v>1.0000100000000001</v>
      </c>
      <c r="S383" s="12">
        <f t="shared" si="96"/>
        <v>1.00003</v>
      </c>
      <c r="T383" s="12"/>
      <c r="U383" s="35">
        <f>SUM(U3:U377)</f>
        <v>2064.7747649999997</v>
      </c>
      <c r="V383" s="35">
        <f t="shared" si="96"/>
        <v>2231.3786950000003</v>
      </c>
      <c r="W383" s="35">
        <f t="shared" si="96"/>
        <v>1951.3032449999998</v>
      </c>
      <c r="X383" s="35">
        <f t="shared" si="96"/>
        <v>1952.0710999999999</v>
      </c>
      <c r="Y383" s="35">
        <f t="shared" si="96"/>
        <v>2237.1874900000003</v>
      </c>
      <c r="Z383" s="35">
        <f t="shared" si="96"/>
        <v>1653.411525</v>
      </c>
      <c r="AA383" s="35">
        <f t="shared" si="96"/>
        <v>1901.2937499999998</v>
      </c>
      <c r="AB383" s="35">
        <f t="shared" si="96"/>
        <v>1978.6882249999999</v>
      </c>
      <c r="AC383" s="35">
        <f t="shared" si="96"/>
        <v>2317.4200499999997</v>
      </c>
      <c r="AD383" s="35">
        <f t="shared" si="96"/>
        <v>1825.7518099999993</v>
      </c>
      <c r="AE383" s="35">
        <f t="shared" si="96"/>
        <v>1469.4863600000001</v>
      </c>
      <c r="AF383" s="35">
        <f t="shared" si="96"/>
        <v>2026.6872349999999</v>
      </c>
      <c r="AG383" s="35">
        <f t="shared" si="96"/>
        <v>2037.6980700000004</v>
      </c>
      <c r="AH383" s="35">
        <f t="shared" si="96"/>
        <v>2069.0520850000007</v>
      </c>
      <c r="AI383" s="35">
        <f t="shared" si="96"/>
        <v>2314.0317999999993</v>
      </c>
      <c r="AJ383" s="35">
        <f t="shared" si="96"/>
        <v>4816.75</v>
      </c>
      <c r="AK383" s="35">
        <f t="shared" si="96"/>
        <v>975</v>
      </c>
      <c r="AL383" s="35"/>
      <c r="AM383" s="35"/>
      <c r="AN383" s="12">
        <f t="shared" si="96"/>
        <v>0.99999999999999989</v>
      </c>
      <c r="AO383" s="12">
        <f t="shared" si="96"/>
        <v>0.99999999999999989</v>
      </c>
      <c r="AP383" s="12">
        <f t="shared" si="96"/>
        <v>1</v>
      </c>
      <c r="AQ383" s="12">
        <f t="shared" si="96"/>
        <v>1</v>
      </c>
      <c r="AR383" s="12">
        <f t="shared" si="96"/>
        <v>0.99999999999999978</v>
      </c>
      <c r="AS383" s="12">
        <f t="shared" si="96"/>
        <v>0.99999999999999967</v>
      </c>
      <c r="AT383" s="12">
        <f t="shared" si="96"/>
        <v>1.0000000000000002</v>
      </c>
      <c r="AU383" s="12">
        <f t="shared" si="96"/>
        <v>0.99999999999999989</v>
      </c>
      <c r="AV383" s="12">
        <f t="shared" si="96"/>
        <v>1</v>
      </c>
      <c r="AW383" s="12">
        <f t="shared" si="96"/>
        <v>1.0000000000000004</v>
      </c>
      <c r="AX383" s="12">
        <f t="shared" si="96"/>
        <v>0.99999999999999989</v>
      </c>
      <c r="AY383" s="12">
        <f t="shared" si="96"/>
        <v>1</v>
      </c>
      <c r="AZ383" s="12">
        <f t="shared" si="96"/>
        <v>0.99999999999999967</v>
      </c>
      <c r="BA383" s="12">
        <f t="shared" si="96"/>
        <v>0.99999999999999956</v>
      </c>
      <c r="BB383" s="12">
        <f t="shared" si="96"/>
        <v>1.0000000000000002</v>
      </c>
    </row>
    <row r="385" spans="1:54" x14ac:dyDescent="0.35">
      <c r="A385" t="s">
        <v>1813</v>
      </c>
      <c r="E385" s="13" t="s">
        <v>0</v>
      </c>
      <c r="F385" s="13" t="s">
        <v>1</v>
      </c>
      <c r="G385" s="13" t="s">
        <v>2</v>
      </c>
      <c r="H385" s="13" t="s">
        <v>3</v>
      </c>
      <c r="I385" s="13" t="s">
        <v>4</v>
      </c>
      <c r="J385" s="13" t="s">
        <v>5</v>
      </c>
      <c r="K385" s="13" t="s">
        <v>6</v>
      </c>
      <c r="L385" s="13" t="s">
        <v>7</v>
      </c>
      <c r="M385" s="13" t="s">
        <v>8</v>
      </c>
      <c r="N385" s="13" t="s">
        <v>9</v>
      </c>
      <c r="O385" s="13" t="s">
        <v>10</v>
      </c>
      <c r="P385" s="13" t="s">
        <v>11</v>
      </c>
      <c r="Q385" s="13" t="s">
        <v>12</v>
      </c>
      <c r="R385" s="13" t="s">
        <v>13</v>
      </c>
      <c r="S385" s="13" t="s">
        <v>14</v>
      </c>
      <c r="AN385" s="13" t="s">
        <v>0</v>
      </c>
      <c r="AO385" s="13" t="s">
        <v>1</v>
      </c>
      <c r="AP385" s="13" t="s">
        <v>2</v>
      </c>
      <c r="AQ385" s="13" t="s">
        <v>3</v>
      </c>
      <c r="AR385" s="13" t="s">
        <v>4</v>
      </c>
      <c r="AS385" s="13" t="s">
        <v>5</v>
      </c>
      <c r="AT385" s="13" t="s">
        <v>6</v>
      </c>
      <c r="AU385" s="13" t="s">
        <v>7</v>
      </c>
      <c r="AV385" s="13" t="s">
        <v>8</v>
      </c>
      <c r="AW385" s="13" t="s">
        <v>9</v>
      </c>
      <c r="AX385" s="13" t="s">
        <v>10</v>
      </c>
      <c r="AY385" s="13" t="s">
        <v>11</v>
      </c>
      <c r="AZ385" s="13" t="s">
        <v>12</v>
      </c>
      <c r="BA385" s="13" t="s">
        <v>13</v>
      </c>
      <c r="BB385" s="13" t="s">
        <v>14</v>
      </c>
    </row>
    <row r="386" spans="1:54" x14ac:dyDescent="0.35">
      <c r="A386" s="14" t="s">
        <v>1814</v>
      </c>
      <c r="B386" s="15"/>
      <c r="C386" s="15"/>
      <c r="D386" s="15"/>
      <c r="E386" s="420">
        <f ca="1">E387+E425</f>
        <v>0.47980999999999996</v>
      </c>
      <c r="F386" s="420">
        <f t="shared" ref="F386:S386" ca="1" si="97">F387+F425</f>
        <v>0.96647000000000016</v>
      </c>
      <c r="G386" s="420">
        <f t="shared" ca="1" si="97"/>
        <v>0.94834999999999992</v>
      </c>
      <c r="H386" s="420">
        <f t="shared" ca="1" si="97"/>
        <v>1.00004</v>
      </c>
      <c r="I386" s="420">
        <f t="shared" ca="1" si="97"/>
        <v>0.86680000000000001</v>
      </c>
      <c r="J386" s="420">
        <f t="shared" ca="1" si="97"/>
        <v>0.96412000000000009</v>
      </c>
      <c r="K386" s="420">
        <f t="shared" ca="1" si="97"/>
        <v>0.9549700000000001</v>
      </c>
      <c r="L386" s="420">
        <f t="shared" ca="1" si="97"/>
        <v>0.91636999999999991</v>
      </c>
      <c r="M386" s="420">
        <f t="shared" ca="1" si="97"/>
        <v>0.18157000000000001</v>
      </c>
      <c r="N386" s="420">
        <f t="shared" ca="1" si="97"/>
        <v>0.99297000000000013</v>
      </c>
      <c r="O386" s="420">
        <f t="shared" ca="1" si="97"/>
        <v>0.99208999999999992</v>
      </c>
      <c r="P386" s="420">
        <f t="shared" ca="1" si="97"/>
        <v>0.14057</v>
      </c>
      <c r="Q386" s="420">
        <f t="shared" ca="1" si="97"/>
        <v>0.28393999999999997</v>
      </c>
      <c r="R386" s="420">
        <f t="shared" ca="1" si="97"/>
        <v>8.2650000000000015E-2</v>
      </c>
      <c r="S386" s="420">
        <f t="shared" ca="1" si="97"/>
        <v>3.4009999999999999E-2</v>
      </c>
      <c r="T386" s="420"/>
      <c r="U386" s="420"/>
      <c r="V386" s="420"/>
      <c r="W386" s="420"/>
      <c r="X386" s="420"/>
      <c r="Y386" s="420"/>
      <c r="Z386" s="420"/>
      <c r="AA386" s="420"/>
      <c r="AB386" s="420"/>
      <c r="AC386" s="420"/>
      <c r="AD386" s="420"/>
      <c r="AE386" s="420"/>
      <c r="AF386" s="420"/>
      <c r="AG386" s="420"/>
      <c r="AH386" s="420"/>
      <c r="AI386" s="420"/>
      <c r="AJ386" s="420"/>
      <c r="AK386" s="420"/>
      <c r="AL386" s="420"/>
      <c r="AM386" s="420"/>
      <c r="AN386" s="420">
        <f t="shared" ref="AN386:BB386" ca="1" si="98">AN387+AN425</f>
        <v>0.46767187945557837</v>
      </c>
      <c r="AO386" s="420">
        <f t="shared" ca="1" si="98"/>
        <v>0.95665041070045698</v>
      </c>
      <c r="AP386" s="420">
        <f t="shared" ca="1" si="98"/>
        <v>0.97747146676835472</v>
      </c>
      <c r="AQ386" s="420">
        <f t="shared" ca="1" si="98"/>
        <v>1</v>
      </c>
      <c r="AR386" s="420">
        <f t="shared" ca="1" si="98"/>
        <v>0.8369977609699577</v>
      </c>
      <c r="AS386" s="420">
        <f t="shared" ca="1" si="98"/>
        <v>0.93497081738316778</v>
      </c>
      <c r="AT386" s="420">
        <f t="shared" ca="1" si="98"/>
        <v>0.95640715696877465</v>
      </c>
      <c r="AU386" s="420">
        <f t="shared" ca="1" si="98"/>
        <v>0.92241011087029645</v>
      </c>
      <c r="AV386" s="420">
        <f t="shared" ca="1" si="98"/>
        <v>0.19377143129490057</v>
      </c>
      <c r="AW386" s="420">
        <f t="shared" ca="1" si="98"/>
        <v>0.99613309982149256</v>
      </c>
      <c r="AX386" s="420">
        <f t="shared" ca="1" si="98"/>
        <v>0.96246307451264812</v>
      </c>
      <c r="AY386" s="420">
        <f t="shared" ca="1" si="98"/>
        <v>0.19467192479751322</v>
      </c>
      <c r="AZ386" s="420">
        <f t="shared" ca="1" si="98"/>
        <v>0.24806365940170905</v>
      </c>
      <c r="BA386" s="420">
        <f t="shared" ca="1" si="98"/>
        <v>0.10603347619448639</v>
      </c>
      <c r="BB386" s="420">
        <f t="shared" ca="1" si="98"/>
        <v>4.7914570577638572E-2</v>
      </c>
    </row>
    <row r="387" spans="1:54" s="3" customFormat="1" x14ac:dyDescent="0.35">
      <c r="A387" s="213" t="s">
        <v>1815</v>
      </c>
      <c r="B387" s="213"/>
      <c r="C387" s="213"/>
      <c r="D387" s="213"/>
      <c r="E387" s="421">
        <f t="shared" ref="E387:S387" ca="1" si="99">SUM(E388+E393+E396+E400+E403+E406+E409+E412+E415+E417)</f>
        <v>0.34609999999999996</v>
      </c>
      <c r="F387" s="421">
        <f t="shared" ca="1" si="99"/>
        <v>0.34661000000000008</v>
      </c>
      <c r="G387" s="421">
        <f t="shared" ca="1" si="99"/>
        <v>0.67945999999999995</v>
      </c>
      <c r="H387" s="421">
        <f t="shared" ca="1" si="99"/>
        <v>0.78856000000000004</v>
      </c>
      <c r="I387" s="421">
        <f t="shared" ca="1" si="99"/>
        <v>0.52486999999999995</v>
      </c>
      <c r="J387" s="421">
        <f t="shared" ca="1" si="99"/>
        <v>0.90738000000000008</v>
      </c>
      <c r="K387" s="421">
        <f t="shared" ca="1" si="99"/>
        <v>0.91644000000000014</v>
      </c>
      <c r="L387" s="421">
        <f t="shared" ca="1" si="99"/>
        <v>0.75408999999999993</v>
      </c>
      <c r="M387" s="421">
        <f t="shared" ca="1" si="99"/>
        <v>0.13319</v>
      </c>
      <c r="N387" s="421">
        <f t="shared" ca="1" si="99"/>
        <v>0.52454000000000001</v>
      </c>
      <c r="O387" s="421">
        <f t="shared" ca="1" si="99"/>
        <v>0.59182999999999997</v>
      </c>
      <c r="P387" s="421">
        <f t="shared" ca="1" si="99"/>
        <v>7.5929999999999997E-2</v>
      </c>
      <c r="Q387" s="421">
        <f t="shared" ca="1" si="99"/>
        <v>0.27117999999999998</v>
      </c>
      <c r="R387" s="421">
        <f t="shared" ca="1" si="99"/>
        <v>7.3310000000000014E-2</v>
      </c>
      <c r="S387" s="421">
        <f t="shared" ca="1" si="99"/>
        <v>3.4009999999999999E-2</v>
      </c>
      <c r="T387" s="421"/>
      <c r="U387" s="421"/>
      <c r="V387" s="421"/>
      <c r="W387" s="421"/>
      <c r="X387" s="421"/>
      <c r="Y387" s="421"/>
      <c r="Z387" s="421"/>
      <c r="AA387" s="421"/>
      <c r="AB387" s="421"/>
      <c r="AC387" s="421"/>
      <c r="AD387" s="421"/>
      <c r="AE387" s="421"/>
      <c r="AF387" s="421"/>
      <c r="AG387" s="421"/>
      <c r="AH387" s="421"/>
      <c r="AI387" s="421"/>
      <c r="AJ387" s="421"/>
      <c r="AK387" s="421"/>
      <c r="AL387" s="421"/>
      <c r="AM387" s="421"/>
      <c r="AN387" s="421">
        <f t="shared" ref="AN387:BB387" ca="1" si="100">SUM(AN388+AN393+AN396+AN400+AN403+AN406+AN409+AN412+AN415+AN417)</f>
        <v>0.29862403660284959</v>
      </c>
      <c r="AO387" s="421">
        <f t="shared" ca="1" si="100"/>
        <v>0.25896106129130175</v>
      </c>
      <c r="AP387" s="421">
        <f t="shared" ca="1" si="100"/>
        <v>0.56397800691404076</v>
      </c>
      <c r="AQ387" s="421">
        <f t="shared" ca="1" si="100"/>
        <v>0.69141011820727227</v>
      </c>
      <c r="AR387" s="421">
        <f t="shared" ca="1" si="100"/>
        <v>0.4417520947249709</v>
      </c>
      <c r="AS387" s="421">
        <f t="shared" ca="1" si="100"/>
        <v>0.83630367521479565</v>
      </c>
      <c r="AT387" s="421">
        <f t="shared" ca="1" si="100"/>
        <v>0.90915499511845566</v>
      </c>
      <c r="AU387" s="421">
        <f t="shared" ca="1" si="100"/>
        <v>0.71771324408624304</v>
      </c>
      <c r="AV387" s="421">
        <f t="shared" ca="1" si="100"/>
        <v>0.1327489420832447</v>
      </c>
      <c r="AW387" s="421">
        <f t="shared" ca="1" si="100"/>
        <v>0.45851103387376635</v>
      </c>
      <c r="AX387" s="421">
        <f t="shared" ca="1" si="100"/>
        <v>0.54332681250610593</v>
      </c>
      <c r="AY387" s="421">
        <f t="shared" ca="1" si="100"/>
        <v>7.3022858408638466E-2</v>
      </c>
      <c r="AZ387" s="421">
        <f t="shared" ca="1" si="100"/>
        <v>0.22697961332416627</v>
      </c>
      <c r="BA387" s="421">
        <f t="shared" ca="1" si="100"/>
        <v>9.3583465783076192E-2</v>
      </c>
      <c r="BB387" s="421">
        <f t="shared" ca="1" si="100"/>
        <v>4.7914570577638572E-2</v>
      </c>
    </row>
    <row r="388" spans="1:54" x14ac:dyDescent="0.35">
      <c r="A388" s="18" t="s">
        <v>1816</v>
      </c>
      <c r="B388" s="19"/>
      <c r="C388" s="19"/>
      <c r="D388" s="19"/>
      <c r="E388" s="20">
        <f ca="1">SUMIF($C$4:$S$377, $A388, E$4:E$377)</f>
        <v>3.7050000000000007E-2</v>
      </c>
      <c r="F388" s="20">
        <f t="shared" ref="F388:BB388" ca="1" si="101">SUMIF($C$4:$S$377, $A388, F$4:F$377)</f>
        <v>5.4799999999999996E-3</v>
      </c>
      <c r="G388" s="20">
        <f t="shared" ca="1" si="101"/>
        <v>0</v>
      </c>
      <c r="H388" s="20">
        <f t="shared" ca="1" si="101"/>
        <v>0.13763999999999998</v>
      </c>
      <c r="I388" s="20">
        <f t="shared" ca="1" si="101"/>
        <v>2.8490000000000001E-2</v>
      </c>
      <c r="J388" s="20">
        <f t="shared" ca="1" si="101"/>
        <v>0.15187999999999999</v>
      </c>
      <c r="K388" s="20">
        <f t="shared" ca="1" si="101"/>
        <v>0.23869000000000001</v>
      </c>
      <c r="L388" s="20">
        <f t="shared" ca="1" si="101"/>
        <v>7.3080000000000006E-2</v>
      </c>
      <c r="M388" s="20">
        <f t="shared" ca="1" si="101"/>
        <v>0</v>
      </c>
      <c r="N388" s="20">
        <f t="shared" ca="1" si="101"/>
        <v>1.4149999999999999E-2</v>
      </c>
      <c r="O388" s="20">
        <f t="shared" ca="1" si="101"/>
        <v>0</v>
      </c>
      <c r="P388" s="20">
        <f t="shared" ca="1" si="101"/>
        <v>0</v>
      </c>
      <c r="Q388" s="20">
        <f t="shared" ca="1" si="101"/>
        <v>0</v>
      </c>
      <c r="R388" s="20">
        <f t="shared" ca="1" si="101"/>
        <v>4.3550000000000005E-2</v>
      </c>
      <c r="S388" s="20">
        <f t="shared" ca="1" si="101"/>
        <v>2.862E-2</v>
      </c>
      <c r="T388" s="20"/>
      <c r="U388" s="20"/>
      <c r="V388" s="20"/>
      <c r="W388" s="20"/>
      <c r="X388" s="20"/>
      <c r="Y388" s="20"/>
      <c r="Z388" s="20"/>
      <c r="AA388" s="20"/>
      <c r="AB388" s="20"/>
      <c r="AC388" s="20"/>
      <c r="AD388" s="20"/>
      <c r="AE388" s="20"/>
      <c r="AF388" s="20"/>
      <c r="AG388" s="20"/>
      <c r="AH388" s="20"/>
      <c r="AI388" s="20"/>
      <c r="AJ388" s="20"/>
      <c r="AK388" s="20"/>
      <c r="AL388" s="20"/>
      <c r="AM388" s="20"/>
      <c r="AN388" s="20">
        <f t="shared" ca="1" si="101"/>
        <v>5.1228895176854812E-2</v>
      </c>
      <c r="AO388" s="20">
        <f t="shared" ca="1" si="101"/>
        <v>3.7648652014220288E-3</v>
      </c>
      <c r="AP388" s="20">
        <f t="shared" ca="1" si="101"/>
        <v>0</v>
      </c>
      <c r="AQ388" s="20">
        <f t="shared" ca="1" si="101"/>
        <v>0.21204858265664606</v>
      </c>
      <c r="AR388" s="20">
        <f t="shared" ca="1" si="101"/>
        <v>3.9461533910150726E-2</v>
      </c>
      <c r="AS388" s="20">
        <f t="shared" ca="1" si="101"/>
        <v>0.19913294725582611</v>
      </c>
      <c r="AT388" s="20">
        <f t="shared" ca="1" si="101"/>
        <v>0.35700155223252594</v>
      </c>
      <c r="AU388" s="20">
        <f t="shared" ca="1" si="101"/>
        <v>0.10301888262361292</v>
      </c>
      <c r="AV388" s="20">
        <f t="shared" ca="1" si="101"/>
        <v>0</v>
      </c>
      <c r="AW388" s="20">
        <f t="shared" ca="1" si="101"/>
        <v>2.6606546264357812E-2</v>
      </c>
      <c r="AX388" s="20">
        <f t="shared" ca="1" si="101"/>
        <v>0</v>
      </c>
      <c r="AY388" s="20">
        <f t="shared" ca="1" si="101"/>
        <v>0</v>
      </c>
      <c r="AZ388" s="20">
        <f t="shared" ca="1" si="101"/>
        <v>0</v>
      </c>
      <c r="BA388" s="20">
        <f t="shared" ca="1" si="101"/>
        <v>6.3881045314526222E-2</v>
      </c>
      <c r="BB388" s="20">
        <f t="shared" ca="1" si="101"/>
        <v>4.2459425147052872E-2</v>
      </c>
    </row>
    <row r="389" spans="1:54" x14ac:dyDescent="0.35">
      <c r="A389" s="21" t="s">
        <v>1817</v>
      </c>
      <c r="E389" s="22">
        <f ca="1">SUMIF($D$4:$S$377, $A389, E$4:E$377)</f>
        <v>4.4200000000000003E-3</v>
      </c>
      <c r="F389" s="22">
        <f t="shared" ref="F389:BB389" ca="1" si="102">SUMIF($D$4:$S$377, $A389, F$4:F$377)</f>
        <v>0</v>
      </c>
      <c r="G389" s="22">
        <f t="shared" ca="1" si="102"/>
        <v>0</v>
      </c>
      <c r="H389" s="22">
        <f t="shared" ca="1" si="102"/>
        <v>0</v>
      </c>
      <c r="I389" s="22">
        <f t="shared" ca="1" si="102"/>
        <v>2.462E-2</v>
      </c>
      <c r="J389" s="22">
        <f t="shared" ca="1" si="102"/>
        <v>1.3339999999999999E-2</v>
      </c>
      <c r="K389" s="22">
        <f t="shared" ca="1" si="102"/>
        <v>6.9760000000000003E-2</v>
      </c>
      <c r="L389" s="22">
        <f t="shared" ca="1" si="102"/>
        <v>4.8700000000000002E-3</v>
      </c>
      <c r="M389" s="22">
        <f t="shared" ca="1" si="102"/>
        <v>0</v>
      </c>
      <c r="N389" s="22">
        <f t="shared" ca="1" si="102"/>
        <v>0</v>
      </c>
      <c r="O389" s="22">
        <f t="shared" ca="1" si="102"/>
        <v>0</v>
      </c>
      <c r="P389" s="22">
        <f t="shared" ca="1" si="102"/>
        <v>0</v>
      </c>
      <c r="Q389" s="22">
        <f t="shared" ca="1" si="102"/>
        <v>0</v>
      </c>
      <c r="R389" s="22">
        <f t="shared" ca="1" si="102"/>
        <v>0</v>
      </c>
      <c r="S389" s="22">
        <f t="shared" ca="1" si="102"/>
        <v>0</v>
      </c>
      <c r="T389" s="22"/>
      <c r="U389" s="22"/>
      <c r="V389" s="22"/>
      <c r="W389" s="22"/>
      <c r="X389" s="22"/>
      <c r="Y389" s="22"/>
      <c r="Z389" s="22"/>
      <c r="AA389" s="22"/>
      <c r="AB389" s="22"/>
      <c r="AC389" s="22"/>
      <c r="AD389" s="22"/>
      <c r="AE389" s="22"/>
      <c r="AF389" s="22"/>
      <c r="AG389" s="22"/>
      <c r="AH389" s="22"/>
      <c r="AI389" s="22"/>
      <c r="AJ389" s="22"/>
      <c r="AK389" s="22"/>
      <c r="AL389" s="22"/>
      <c r="AM389" s="22"/>
      <c r="AN389" s="22">
        <f ca="1">SUMIF($D$4:$S$377, $A389, AN$4:AN$377)</f>
        <v>6.6103868719065853E-3</v>
      </c>
      <c r="AO389" s="22">
        <f t="shared" ca="1" si="102"/>
        <v>0</v>
      </c>
      <c r="AP389" s="22">
        <f t="shared" ca="1" si="102"/>
        <v>0</v>
      </c>
      <c r="AQ389" s="22">
        <f t="shared" ca="1" si="102"/>
        <v>0</v>
      </c>
      <c r="AR389" s="22">
        <f t="shared" ca="1" si="102"/>
        <v>3.3983097232498823E-2</v>
      </c>
      <c r="AS389" s="22">
        <f t="shared" ca="1" si="102"/>
        <v>2.4914499129307807E-2</v>
      </c>
      <c r="AT389" s="22">
        <f t="shared" ca="1" si="102"/>
        <v>0.11330120871643323</v>
      </c>
      <c r="AU389" s="22">
        <f t="shared" ca="1" si="102"/>
        <v>7.6002675964779651E-3</v>
      </c>
      <c r="AV389" s="22">
        <f t="shared" ca="1" si="102"/>
        <v>0</v>
      </c>
      <c r="AW389" s="22">
        <f t="shared" ca="1" si="102"/>
        <v>0</v>
      </c>
      <c r="AX389" s="22">
        <f t="shared" ca="1" si="102"/>
        <v>0</v>
      </c>
      <c r="AY389" s="22">
        <f t="shared" ca="1" si="102"/>
        <v>0</v>
      </c>
      <c r="AZ389" s="22">
        <f t="shared" ca="1" si="102"/>
        <v>0</v>
      </c>
      <c r="BA389" s="22">
        <f t="shared" ca="1" si="102"/>
        <v>0</v>
      </c>
      <c r="BB389" s="22">
        <f t="shared" ca="1" si="102"/>
        <v>0</v>
      </c>
    </row>
    <row r="390" spans="1:54" x14ac:dyDescent="0.35">
      <c r="A390" s="21" t="s">
        <v>1818</v>
      </c>
      <c r="E390" s="22">
        <f t="shared" ref="E390:S392" ca="1" si="103">SUMIF($D$3:$S$376, $A390, E$3:E$376)</f>
        <v>1.251E-2</v>
      </c>
      <c r="F390" s="22">
        <f t="shared" ca="1" si="103"/>
        <v>0</v>
      </c>
      <c r="G390" s="22">
        <f t="shared" ca="1" si="103"/>
        <v>0</v>
      </c>
      <c r="H390" s="22">
        <f t="shared" ca="1" si="103"/>
        <v>6.2390000000000001E-2</v>
      </c>
      <c r="I390" s="22">
        <f t="shared" ca="1" si="103"/>
        <v>0</v>
      </c>
      <c r="J390" s="22">
        <f t="shared" ca="1" si="103"/>
        <v>8.1809999999999994E-2</v>
      </c>
      <c r="K390" s="22">
        <f t="shared" ca="1" si="103"/>
        <v>7.8380000000000005E-2</v>
      </c>
      <c r="L390" s="22">
        <f t="shared" ca="1" si="103"/>
        <v>4.8700000000000002E-3</v>
      </c>
      <c r="M390" s="22">
        <f t="shared" ca="1" si="103"/>
        <v>0</v>
      </c>
      <c r="N390" s="22">
        <f t="shared" ca="1" si="103"/>
        <v>0</v>
      </c>
      <c r="O390" s="22">
        <f t="shared" ca="1" si="103"/>
        <v>0</v>
      </c>
      <c r="P390" s="22">
        <f t="shared" ca="1" si="103"/>
        <v>0</v>
      </c>
      <c r="Q390" s="22">
        <f t="shared" ca="1" si="103"/>
        <v>0</v>
      </c>
      <c r="R390" s="22">
        <f t="shared" ca="1" si="103"/>
        <v>1.8460000000000001E-2</v>
      </c>
      <c r="S390" s="22">
        <f t="shared" ca="1" si="103"/>
        <v>0</v>
      </c>
      <c r="AN390" s="22">
        <f t="shared" ref="AN390:BB392" ca="1" si="104">SUMIF($D$3:$S$376, $A390, AN$3:AN$376)</f>
        <v>1.5110577932697667E-2</v>
      </c>
      <c r="AO390" s="22">
        <f t="shared" ca="1" si="104"/>
        <v>0</v>
      </c>
      <c r="AP390" s="22">
        <f t="shared" ca="1" si="104"/>
        <v>0</v>
      </c>
      <c r="AQ390" s="22">
        <f t="shared" ca="1" si="104"/>
        <v>7.9710549477424272E-2</v>
      </c>
      <c r="AR390" s="22">
        <f t="shared" ca="1" si="104"/>
        <v>0</v>
      </c>
      <c r="AS390" s="22">
        <f t="shared" ca="1" si="104"/>
        <v>0.12340190987842546</v>
      </c>
      <c r="AT390" s="22">
        <f t="shared" ca="1" si="104"/>
        <v>0.1028140549034046</v>
      </c>
      <c r="AU390" s="22">
        <f t="shared" ca="1" si="104"/>
        <v>6.138299023839393E-3</v>
      </c>
      <c r="AV390" s="22">
        <f t="shared" ca="1" si="104"/>
        <v>0</v>
      </c>
      <c r="AW390" s="22">
        <f t="shared" ca="1" si="104"/>
        <v>0</v>
      </c>
      <c r="AX390" s="22">
        <f t="shared" ca="1" si="104"/>
        <v>0</v>
      </c>
      <c r="AY390" s="22">
        <f t="shared" ca="1" si="104"/>
        <v>0</v>
      </c>
      <c r="AZ390" s="22">
        <f t="shared" ca="1" si="104"/>
        <v>0</v>
      </c>
      <c r="BA390" s="22">
        <f t="shared" ca="1" si="104"/>
        <v>2.2251368311977507E-2</v>
      </c>
      <c r="BB390" s="22">
        <f t="shared" ca="1" si="104"/>
        <v>0</v>
      </c>
    </row>
    <row r="391" spans="1:54" x14ac:dyDescent="0.35">
      <c r="A391" s="21" t="s">
        <v>1819</v>
      </c>
      <c r="E391" s="22">
        <f t="shared" ca="1" si="103"/>
        <v>1.431E-2</v>
      </c>
      <c r="F391" s="22">
        <f t="shared" ca="1" si="103"/>
        <v>0</v>
      </c>
      <c r="G391" s="22">
        <f t="shared" ca="1" si="103"/>
        <v>0</v>
      </c>
      <c r="H391" s="22">
        <f t="shared" ca="1" si="103"/>
        <v>7.5249999999999997E-2</v>
      </c>
      <c r="I391" s="22">
        <f t="shared" ca="1" si="103"/>
        <v>0</v>
      </c>
      <c r="J391" s="22">
        <f t="shared" ca="1" si="103"/>
        <v>0</v>
      </c>
      <c r="K391" s="22">
        <f t="shared" ca="1" si="103"/>
        <v>6.59E-2</v>
      </c>
      <c r="L391" s="22">
        <f t="shared" ca="1" si="103"/>
        <v>1.244E-2</v>
      </c>
      <c r="M391" s="22">
        <f t="shared" ca="1" si="103"/>
        <v>0</v>
      </c>
      <c r="N391" s="22">
        <f t="shared" ca="1" si="103"/>
        <v>1.4149999999999999E-2</v>
      </c>
      <c r="O391" s="22">
        <f t="shared" ca="1" si="103"/>
        <v>0</v>
      </c>
      <c r="P391" s="22">
        <f t="shared" ca="1" si="103"/>
        <v>0</v>
      </c>
      <c r="Q391" s="22">
        <f t="shared" ca="1" si="103"/>
        <v>0</v>
      </c>
      <c r="R391" s="22">
        <f t="shared" ca="1" si="103"/>
        <v>2.5090000000000001E-2</v>
      </c>
      <c r="S391" s="22">
        <f t="shared" ca="1" si="103"/>
        <v>2.862E-2</v>
      </c>
      <c r="AN391" s="22">
        <f t="shared" ca="1" si="104"/>
        <v>2.3792537003424683E-2</v>
      </c>
      <c r="AO391" s="22">
        <f t="shared" ca="1" si="104"/>
        <v>0</v>
      </c>
      <c r="AP391" s="22">
        <f t="shared" ca="1" si="104"/>
        <v>0</v>
      </c>
      <c r="AQ391" s="22">
        <f t="shared" ca="1" si="104"/>
        <v>0.1323380331792218</v>
      </c>
      <c r="AR391" s="22">
        <f t="shared" ca="1" si="104"/>
        <v>0</v>
      </c>
      <c r="AS391" s="22">
        <f t="shared" ca="1" si="104"/>
        <v>0</v>
      </c>
      <c r="AT391" s="22">
        <f t="shared" ca="1" si="104"/>
        <v>0.11898987202792836</v>
      </c>
      <c r="AU391" s="22">
        <f t="shared" ca="1" si="104"/>
        <v>2.1583248669708944E-2</v>
      </c>
      <c r="AV391" s="22">
        <f t="shared" ca="1" si="104"/>
        <v>0</v>
      </c>
      <c r="AW391" s="22">
        <f t="shared" ca="1" si="104"/>
        <v>2.6606546264357812E-2</v>
      </c>
      <c r="AX391" s="22">
        <f t="shared" ca="1" si="104"/>
        <v>0</v>
      </c>
      <c r="AY391" s="22">
        <f t="shared" ca="1" si="104"/>
        <v>0</v>
      </c>
      <c r="AZ391" s="22">
        <f t="shared" ca="1" si="104"/>
        <v>0</v>
      </c>
      <c r="BA391" s="22">
        <f t="shared" ca="1" si="104"/>
        <v>4.1629677002548715E-2</v>
      </c>
      <c r="BB391" s="22">
        <f t="shared" ca="1" si="104"/>
        <v>4.2459425147052872E-2</v>
      </c>
    </row>
    <row r="392" spans="1:54" x14ac:dyDescent="0.35">
      <c r="A392" s="21" t="s">
        <v>1820</v>
      </c>
      <c r="E392" s="22">
        <f t="shared" ca="1" si="103"/>
        <v>5.8100000000000001E-3</v>
      </c>
      <c r="F392" s="22">
        <f t="shared" ca="1" si="103"/>
        <v>5.4799999999999996E-3</v>
      </c>
      <c r="G392" s="22">
        <f t="shared" ca="1" si="103"/>
        <v>0</v>
      </c>
      <c r="H392" s="22">
        <f t="shared" ca="1" si="103"/>
        <v>0</v>
      </c>
      <c r="I392" s="22">
        <f t="shared" ca="1" si="103"/>
        <v>3.8700000000000002E-3</v>
      </c>
      <c r="J392" s="22">
        <f t="shared" ca="1" si="103"/>
        <v>5.6730000000000003E-2</v>
      </c>
      <c r="K392" s="22">
        <f t="shared" ca="1" si="103"/>
        <v>2.4649999999999998E-2</v>
      </c>
      <c r="L392" s="22">
        <f t="shared" ca="1" si="103"/>
        <v>5.0900000000000001E-2</v>
      </c>
      <c r="M392" s="22">
        <f t="shared" ca="1" si="103"/>
        <v>0</v>
      </c>
      <c r="N392" s="22">
        <f t="shared" ca="1" si="103"/>
        <v>0</v>
      </c>
      <c r="O392" s="22">
        <f t="shared" ca="1" si="103"/>
        <v>0</v>
      </c>
      <c r="P392" s="22">
        <f t="shared" ca="1" si="103"/>
        <v>0</v>
      </c>
      <c r="Q392" s="22">
        <f t="shared" ca="1" si="103"/>
        <v>0</v>
      </c>
      <c r="R392" s="22">
        <f t="shared" ca="1" si="103"/>
        <v>0</v>
      </c>
      <c r="S392" s="22">
        <f t="shared" ca="1" si="103"/>
        <v>0</v>
      </c>
      <c r="AN392" s="22">
        <f t="shared" ca="1" si="104"/>
        <v>5.7153933688258744E-3</v>
      </c>
      <c r="AO392" s="22">
        <f t="shared" ca="1" si="104"/>
        <v>3.7648652014220288E-3</v>
      </c>
      <c r="AP392" s="22">
        <f t="shared" ca="1" si="104"/>
        <v>0</v>
      </c>
      <c r="AQ392" s="22">
        <f t="shared" ca="1" si="104"/>
        <v>0</v>
      </c>
      <c r="AR392" s="22">
        <f t="shared" ca="1" si="104"/>
        <v>5.4784366776519031E-3</v>
      </c>
      <c r="AS392" s="22">
        <f t="shared" ca="1" si="104"/>
        <v>5.0816538248092832E-2</v>
      </c>
      <c r="AT392" s="22">
        <f t="shared" ca="1" si="104"/>
        <v>2.1896416584759722E-2</v>
      </c>
      <c r="AU392" s="22">
        <f t="shared" ca="1" si="104"/>
        <v>6.769706733358663E-2</v>
      </c>
      <c r="AV392" s="22">
        <f t="shared" ca="1" si="104"/>
        <v>0</v>
      </c>
      <c r="AW392" s="22">
        <f t="shared" ca="1" si="104"/>
        <v>0</v>
      </c>
      <c r="AX392" s="22">
        <f t="shared" ca="1" si="104"/>
        <v>0</v>
      </c>
      <c r="AY392" s="22">
        <f t="shared" ca="1" si="104"/>
        <v>0</v>
      </c>
      <c r="AZ392" s="22">
        <f t="shared" ca="1" si="104"/>
        <v>0</v>
      </c>
      <c r="BA392" s="22">
        <f t="shared" ca="1" si="104"/>
        <v>0</v>
      </c>
      <c r="BB392" s="22">
        <f t="shared" ca="1" si="104"/>
        <v>0</v>
      </c>
    </row>
    <row r="393" spans="1:54" x14ac:dyDescent="0.35">
      <c r="A393" s="18" t="s">
        <v>1821</v>
      </c>
      <c r="B393" s="19"/>
      <c r="C393" s="19"/>
      <c r="D393" s="19"/>
      <c r="E393" s="20">
        <f ca="1">SUMIF($C$4:$S$377, $A393, E$4:E$377)</f>
        <v>5.6499999999999996E-3</v>
      </c>
      <c r="F393" s="20">
        <f t="shared" ref="F393:BB393" ca="1" si="105">SUMIF($C$4:$S$377, $A393, F$4:F$377)</f>
        <v>0.12036000000000001</v>
      </c>
      <c r="G393" s="20">
        <f t="shared" ca="1" si="105"/>
        <v>0</v>
      </c>
      <c r="H393" s="20">
        <f t="shared" ca="1" si="105"/>
        <v>0</v>
      </c>
      <c r="I393" s="20">
        <f t="shared" ca="1" si="105"/>
        <v>0</v>
      </c>
      <c r="J393" s="20">
        <f t="shared" ca="1" si="105"/>
        <v>0</v>
      </c>
      <c r="K393" s="20">
        <f t="shared" ca="1" si="105"/>
        <v>0</v>
      </c>
      <c r="L393" s="20">
        <f t="shared" ca="1" si="105"/>
        <v>0</v>
      </c>
      <c r="M393" s="20">
        <f t="shared" ca="1" si="105"/>
        <v>0</v>
      </c>
      <c r="N393" s="20">
        <f t="shared" ca="1" si="105"/>
        <v>0</v>
      </c>
      <c r="O393" s="20">
        <f t="shared" ca="1" si="105"/>
        <v>0</v>
      </c>
      <c r="P393" s="20">
        <f t="shared" ca="1" si="105"/>
        <v>0</v>
      </c>
      <c r="Q393" s="20">
        <f t="shared" ca="1" si="105"/>
        <v>0</v>
      </c>
      <c r="R393" s="20">
        <f t="shared" ca="1" si="105"/>
        <v>0</v>
      </c>
      <c r="S393" s="20">
        <f t="shared" ca="1" si="105"/>
        <v>0</v>
      </c>
      <c r="T393" s="20"/>
      <c r="U393" s="20"/>
      <c r="V393" s="20"/>
      <c r="W393" s="20"/>
      <c r="X393" s="20"/>
      <c r="Y393" s="20"/>
      <c r="Z393" s="20"/>
      <c r="AA393" s="20"/>
      <c r="AB393" s="20"/>
      <c r="AC393" s="20"/>
      <c r="AD393" s="20"/>
      <c r="AE393" s="20"/>
      <c r="AF393" s="20"/>
      <c r="AG393" s="20"/>
      <c r="AH393" s="20"/>
      <c r="AI393" s="20"/>
      <c r="AJ393" s="20"/>
      <c r="AK393" s="20"/>
      <c r="AL393" s="20"/>
      <c r="AM393" s="20"/>
      <c r="AN393" s="20">
        <f t="shared" ca="1" si="105"/>
        <v>5.181194666528193E-3</v>
      </c>
      <c r="AO393" s="20">
        <f t="shared" ca="1" si="105"/>
        <v>0.10210189803752695</v>
      </c>
      <c r="AP393" s="20">
        <f t="shared" ca="1" si="105"/>
        <v>0</v>
      </c>
      <c r="AQ393" s="20">
        <f t="shared" ca="1" si="105"/>
        <v>0</v>
      </c>
      <c r="AR393" s="20">
        <f t="shared" ca="1" si="105"/>
        <v>0</v>
      </c>
      <c r="AS393" s="20">
        <f t="shared" ca="1" si="105"/>
        <v>0</v>
      </c>
      <c r="AT393" s="20">
        <f t="shared" ca="1" si="105"/>
        <v>0</v>
      </c>
      <c r="AU393" s="20">
        <f t="shared" ca="1" si="105"/>
        <v>0</v>
      </c>
      <c r="AV393" s="20">
        <f t="shared" ca="1" si="105"/>
        <v>0</v>
      </c>
      <c r="AW393" s="20">
        <f t="shared" ca="1" si="105"/>
        <v>0</v>
      </c>
      <c r="AX393" s="20">
        <f t="shared" ca="1" si="105"/>
        <v>0</v>
      </c>
      <c r="AY393" s="20">
        <f t="shared" ca="1" si="105"/>
        <v>0</v>
      </c>
      <c r="AZ393" s="20">
        <f t="shared" ca="1" si="105"/>
        <v>0</v>
      </c>
      <c r="BA393" s="20">
        <f t="shared" ca="1" si="105"/>
        <v>0</v>
      </c>
      <c r="BB393" s="20">
        <f t="shared" ca="1" si="105"/>
        <v>0</v>
      </c>
    </row>
    <row r="394" spans="1:54" x14ac:dyDescent="0.35">
      <c r="A394" s="21" t="s">
        <v>1822</v>
      </c>
      <c r="E394" s="22">
        <f ca="1">SUMIF($D$4:$S$377, $A394, E$4:E$377)</f>
        <v>2.14E-3</v>
      </c>
      <c r="F394" s="22">
        <f t="shared" ref="F394:BB394" ca="1" si="106">SUMIF($D$4:$S$377, $A394, F$4:F$377)</f>
        <v>4.5600000000000002E-2</v>
      </c>
      <c r="G394" s="22">
        <f t="shared" ca="1" si="106"/>
        <v>0</v>
      </c>
      <c r="H394" s="22">
        <f t="shared" ca="1" si="106"/>
        <v>0</v>
      </c>
      <c r="I394" s="22">
        <f t="shared" ca="1" si="106"/>
        <v>0</v>
      </c>
      <c r="J394" s="22">
        <f t="shared" ca="1" si="106"/>
        <v>0</v>
      </c>
      <c r="K394" s="22">
        <f t="shared" ca="1" si="106"/>
        <v>0</v>
      </c>
      <c r="L394" s="22">
        <f t="shared" ca="1" si="106"/>
        <v>0</v>
      </c>
      <c r="M394" s="22">
        <f t="shared" ca="1" si="106"/>
        <v>0</v>
      </c>
      <c r="N394" s="22">
        <f t="shared" ca="1" si="106"/>
        <v>0</v>
      </c>
      <c r="O394" s="22">
        <f t="shared" ca="1" si="106"/>
        <v>0</v>
      </c>
      <c r="P394" s="22">
        <f t="shared" ca="1" si="106"/>
        <v>0</v>
      </c>
      <c r="Q394" s="22">
        <f t="shared" ca="1" si="106"/>
        <v>0</v>
      </c>
      <c r="R394" s="22">
        <f t="shared" ca="1" si="106"/>
        <v>0</v>
      </c>
      <c r="S394" s="22">
        <f t="shared" ca="1" si="106"/>
        <v>0</v>
      </c>
      <c r="T394" s="22"/>
      <c r="U394" s="22"/>
      <c r="V394" s="22"/>
      <c r="W394" s="22"/>
      <c r="X394" s="22"/>
      <c r="Y394" s="22"/>
      <c r="Z394" s="22"/>
      <c r="AA394" s="22"/>
      <c r="AB394" s="22"/>
      <c r="AC394" s="22"/>
      <c r="AD394" s="22"/>
      <c r="AE394" s="22"/>
      <c r="AF394" s="22"/>
      <c r="AG394" s="22"/>
      <c r="AH394" s="22"/>
      <c r="AI394" s="22"/>
      <c r="AJ394" s="22"/>
      <c r="AK394" s="22"/>
      <c r="AL394" s="22"/>
      <c r="AM394" s="22"/>
      <c r="AN394" s="22">
        <f t="shared" ca="1" si="106"/>
        <v>3.0833871606329912E-3</v>
      </c>
      <c r="AO394" s="22">
        <f t="shared" ca="1" si="106"/>
        <v>6.0796493353630403E-2</v>
      </c>
      <c r="AP394" s="22">
        <f t="shared" ca="1" si="106"/>
        <v>0</v>
      </c>
      <c r="AQ394" s="22">
        <f t="shared" ca="1" si="106"/>
        <v>0</v>
      </c>
      <c r="AR394" s="22">
        <f t="shared" ca="1" si="106"/>
        <v>0</v>
      </c>
      <c r="AS394" s="22">
        <f t="shared" ca="1" si="106"/>
        <v>0</v>
      </c>
      <c r="AT394" s="22">
        <f t="shared" ca="1" si="106"/>
        <v>0</v>
      </c>
      <c r="AU394" s="22">
        <f t="shared" ca="1" si="106"/>
        <v>0</v>
      </c>
      <c r="AV394" s="22">
        <f t="shared" ca="1" si="106"/>
        <v>0</v>
      </c>
      <c r="AW394" s="22">
        <f t="shared" ca="1" si="106"/>
        <v>0</v>
      </c>
      <c r="AX394" s="22">
        <f t="shared" ca="1" si="106"/>
        <v>0</v>
      </c>
      <c r="AY394" s="22">
        <f t="shared" ca="1" si="106"/>
        <v>0</v>
      </c>
      <c r="AZ394" s="22">
        <f t="shared" ca="1" si="106"/>
        <v>0</v>
      </c>
      <c r="BA394" s="22">
        <f t="shared" ca="1" si="106"/>
        <v>0</v>
      </c>
      <c r="BB394" s="22">
        <f t="shared" ca="1" si="106"/>
        <v>0</v>
      </c>
    </row>
    <row r="395" spans="1:54" x14ac:dyDescent="0.35">
      <c r="A395" s="21" t="s">
        <v>1823</v>
      </c>
      <c r="E395" s="22">
        <f ca="1">SUMIF($D$3:$S$376, $A395, E$3:E$376)</f>
        <v>3.5100000000000001E-3</v>
      </c>
      <c r="F395" s="22">
        <f t="shared" ref="F395:BB395" ca="1" si="107">SUMIF($D$3:$S$376, $A395, F$3:F$376)</f>
        <v>7.4759999999999993E-2</v>
      </c>
      <c r="G395" s="22">
        <f t="shared" ca="1" si="107"/>
        <v>0</v>
      </c>
      <c r="H395" s="22">
        <f t="shared" ca="1" si="107"/>
        <v>0</v>
      </c>
      <c r="I395" s="22">
        <f t="shared" ca="1" si="107"/>
        <v>0</v>
      </c>
      <c r="J395" s="22">
        <f t="shared" ca="1" si="107"/>
        <v>0</v>
      </c>
      <c r="K395" s="22">
        <f t="shared" ca="1" si="107"/>
        <v>0</v>
      </c>
      <c r="L395" s="22">
        <f t="shared" ca="1" si="107"/>
        <v>0</v>
      </c>
      <c r="M395" s="22">
        <f t="shared" ca="1" si="107"/>
        <v>0</v>
      </c>
      <c r="N395" s="22">
        <f t="shared" ca="1" si="107"/>
        <v>0</v>
      </c>
      <c r="O395" s="22">
        <f t="shared" ca="1" si="107"/>
        <v>0</v>
      </c>
      <c r="P395" s="22">
        <f t="shared" ca="1" si="107"/>
        <v>0</v>
      </c>
      <c r="Q395" s="22">
        <f t="shared" ca="1" si="107"/>
        <v>0</v>
      </c>
      <c r="R395" s="22">
        <f t="shared" ca="1" si="107"/>
        <v>0</v>
      </c>
      <c r="S395" s="22">
        <f t="shared" ca="1" si="107"/>
        <v>0</v>
      </c>
      <c r="T395" s="22"/>
      <c r="U395" s="22"/>
      <c r="V395" s="22"/>
      <c r="W395" s="22"/>
      <c r="X395" s="22"/>
      <c r="Y395" s="22"/>
      <c r="Z395" s="22"/>
      <c r="AA395" s="22"/>
      <c r="AB395" s="22"/>
      <c r="AC395" s="22"/>
      <c r="AD395" s="22"/>
      <c r="AE395" s="22"/>
      <c r="AF395" s="22"/>
      <c r="AG395" s="22"/>
      <c r="AH395" s="22"/>
      <c r="AI395" s="22"/>
      <c r="AJ395" s="22"/>
      <c r="AK395" s="22"/>
      <c r="AL395" s="22"/>
      <c r="AM395" s="22"/>
      <c r="AN395" s="22">
        <f t="shared" ca="1" si="107"/>
        <v>2.0978075058952013E-3</v>
      </c>
      <c r="AO395" s="22">
        <f t="shared" ca="1" si="107"/>
        <v>4.1305404683896561E-2</v>
      </c>
      <c r="AP395" s="22">
        <f t="shared" ca="1" si="107"/>
        <v>0</v>
      </c>
      <c r="AQ395" s="22">
        <f t="shared" ca="1" si="107"/>
        <v>0</v>
      </c>
      <c r="AR395" s="22">
        <f t="shared" ca="1" si="107"/>
        <v>0</v>
      </c>
      <c r="AS395" s="22">
        <f t="shared" ca="1" si="107"/>
        <v>0</v>
      </c>
      <c r="AT395" s="22">
        <f t="shared" ca="1" si="107"/>
        <v>0</v>
      </c>
      <c r="AU395" s="22">
        <f t="shared" ca="1" si="107"/>
        <v>0</v>
      </c>
      <c r="AV395" s="22">
        <f t="shared" ca="1" si="107"/>
        <v>0</v>
      </c>
      <c r="AW395" s="22">
        <f t="shared" ca="1" si="107"/>
        <v>0</v>
      </c>
      <c r="AX395" s="22">
        <f t="shared" ca="1" si="107"/>
        <v>0</v>
      </c>
      <c r="AY395" s="22">
        <f t="shared" ca="1" si="107"/>
        <v>0</v>
      </c>
      <c r="AZ395" s="22">
        <f t="shared" ca="1" si="107"/>
        <v>0</v>
      </c>
      <c r="BA395" s="22">
        <f t="shared" ca="1" si="107"/>
        <v>0</v>
      </c>
      <c r="BB395" s="22">
        <f t="shared" ca="1" si="107"/>
        <v>0</v>
      </c>
    </row>
    <row r="396" spans="1:54" x14ac:dyDescent="0.35">
      <c r="A396" s="18" t="s">
        <v>1824</v>
      </c>
      <c r="B396" s="19"/>
      <c r="C396" s="19"/>
      <c r="D396" s="19"/>
      <c r="E396" s="20">
        <f ca="1">SUMIF($C$4:$S$377, $A396, E$4:E$377)</f>
        <v>5.6899999999999997E-3</v>
      </c>
      <c r="F396" s="20">
        <f t="shared" ref="F396:BB396" ca="1" si="108">SUMIF($C$4:$S$377, $A396, F$4:F$377)</f>
        <v>0</v>
      </c>
      <c r="G396" s="20">
        <f t="shared" ca="1" si="108"/>
        <v>0</v>
      </c>
      <c r="H396" s="20">
        <f t="shared" ca="1" si="108"/>
        <v>1.6289999999999999E-2</v>
      </c>
      <c r="I396" s="20">
        <f t="shared" ca="1" si="108"/>
        <v>5.5749999999999994E-2</v>
      </c>
      <c r="J396" s="20">
        <f t="shared" ca="1" si="108"/>
        <v>1.7049999999999999E-2</v>
      </c>
      <c r="K396" s="20">
        <f t="shared" ca="1" si="108"/>
        <v>0</v>
      </c>
      <c r="L396" s="20">
        <f t="shared" ca="1" si="108"/>
        <v>0</v>
      </c>
      <c r="M396" s="20">
        <f t="shared" ca="1" si="108"/>
        <v>0</v>
      </c>
      <c r="N396" s="20">
        <f t="shared" ca="1" si="108"/>
        <v>7.0600000000000003E-3</v>
      </c>
      <c r="O396" s="20">
        <f t="shared" ca="1" si="108"/>
        <v>0</v>
      </c>
      <c r="P396" s="20">
        <f t="shared" ca="1" si="108"/>
        <v>0</v>
      </c>
      <c r="Q396" s="20">
        <f t="shared" ca="1" si="108"/>
        <v>6.3800000000000003E-3</v>
      </c>
      <c r="R396" s="20">
        <f t="shared" ca="1" si="108"/>
        <v>0</v>
      </c>
      <c r="S396" s="20">
        <f t="shared" ca="1" si="108"/>
        <v>0</v>
      </c>
      <c r="T396" s="20"/>
      <c r="U396" s="20"/>
      <c r="V396" s="20"/>
      <c r="W396" s="20"/>
      <c r="X396" s="20"/>
      <c r="Y396" s="20"/>
      <c r="Z396" s="20"/>
      <c r="AA396" s="20"/>
      <c r="AB396" s="20"/>
      <c r="AC396" s="20"/>
      <c r="AD396" s="20"/>
      <c r="AE396" s="20"/>
      <c r="AF396" s="20"/>
      <c r="AG396" s="20"/>
      <c r="AH396" s="20"/>
      <c r="AI396" s="20"/>
      <c r="AJ396" s="20"/>
      <c r="AK396" s="20"/>
      <c r="AL396" s="20"/>
      <c r="AM396" s="20"/>
      <c r="AN396" s="20">
        <f t="shared" ca="1" si="108"/>
        <v>5.822659305892864E-3</v>
      </c>
      <c r="AO396" s="20">
        <f t="shared" ca="1" si="108"/>
        <v>0</v>
      </c>
      <c r="AP396" s="20">
        <f t="shared" ca="1" si="108"/>
        <v>0</v>
      </c>
      <c r="AQ396" s="20">
        <f t="shared" ca="1" si="108"/>
        <v>1.6082810713195849E-2</v>
      </c>
      <c r="AR396" s="20">
        <f t="shared" ca="1" si="108"/>
        <v>5.4568788063444784E-2</v>
      </c>
      <c r="AS396" s="20">
        <f t="shared" ca="1" si="108"/>
        <v>1.5643322674916034E-2</v>
      </c>
      <c r="AT396" s="20">
        <f t="shared" ca="1" si="108"/>
        <v>0</v>
      </c>
      <c r="AU396" s="20">
        <f t="shared" ca="1" si="108"/>
        <v>0</v>
      </c>
      <c r="AV396" s="20">
        <f t="shared" ca="1" si="108"/>
        <v>0</v>
      </c>
      <c r="AW396" s="20">
        <f t="shared" ca="1" si="108"/>
        <v>5.8660875707963857E-3</v>
      </c>
      <c r="AX396" s="20">
        <f t="shared" ca="1" si="108"/>
        <v>0</v>
      </c>
      <c r="AY396" s="20">
        <f t="shared" ca="1" si="108"/>
        <v>0</v>
      </c>
      <c r="AZ396" s="20">
        <f t="shared" ca="1" si="108"/>
        <v>8.6102059271224596E-3</v>
      </c>
      <c r="BA396" s="20">
        <f t="shared" ca="1" si="108"/>
        <v>0</v>
      </c>
      <c r="BB396" s="20">
        <f t="shared" ca="1" si="108"/>
        <v>0</v>
      </c>
    </row>
    <row r="397" spans="1:54" x14ac:dyDescent="0.35">
      <c r="A397" s="21" t="s">
        <v>1825</v>
      </c>
      <c r="E397" s="22">
        <f ca="1">SUMIF($D$4:$S$377, $A397, E$4:E$377)</f>
        <v>2.7499999999999998E-3</v>
      </c>
      <c r="F397" s="22">
        <f t="shared" ref="F397:BB399" ca="1" si="109">SUMIF($D$4:$S$377, $A397, F$4:F$377)</f>
        <v>0</v>
      </c>
      <c r="G397" s="22">
        <f t="shared" ca="1" si="109"/>
        <v>0</v>
      </c>
      <c r="H397" s="22">
        <f t="shared" ca="1" si="109"/>
        <v>5.4200000000000003E-3</v>
      </c>
      <c r="I397" s="22">
        <f t="shared" ca="1" si="109"/>
        <v>3.0419999999999999E-2</v>
      </c>
      <c r="J397" s="22">
        <f t="shared" ca="1" si="109"/>
        <v>0</v>
      </c>
      <c r="K397" s="22">
        <f t="shared" ca="1" si="109"/>
        <v>0</v>
      </c>
      <c r="L397" s="22">
        <f t="shared" ca="1" si="109"/>
        <v>0</v>
      </c>
      <c r="M397" s="22">
        <f t="shared" ca="1" si="109"/>
        <v>0</v>
      </c>
      <c r="N397" s="22">
        <f t="shared" ca="1" si="109"/>
        <v>0</v>
      </c>
      <c r="O397" s="22">
        <f t="shared" ca="1" si="109"/>
        <v>0</v>
      </c>
      <c r="P397" s="22">
        <f t="shared" ca="1" si="109"/>
        <v>0</v>
      </c>
      <c r="Q397" s="22">
        <f t="shared" ca="1" si="109"/>
        <v>6.3800000000000003E-3</v>
      </c>
      <c r="R397" s="22">
        <f t="shared" ca="1" si="109"/>
        <v>0</v>
      </c>
      <c r="S397" s="22">
        <f t="shared" ca="1" si="109"/>
        <v>0</v>
      </c>
      <c r="T397" s="22"/>
      <c r="U397" s="22"/>
      <c r="V397" s="22"/>
      <c r="W397" s="22"/>
      <c r="X397" s="22"/>
      <c r="Y397" s="22"/>
      <c r="Z397" s="22"/>
      <c r="AA397" s="22"/>
      <c r="AB397" s="22"/>
      <c r="AC397" s="22"/>
      <c r="AD397" s="22"/>
      <c r="AE397" s="22"/>
      <c r="AF397" s="22"/>
      <c r="AG397" s="22"/>
      <c r="AH397" s="22"/>
      <c r="AI397" s="22"/>
      <c r="AJ397" s="22"/>
      <c r="AK397" s="22"/>
      <c r="AL397" s="22"/>
      <c r="AM397" s="22"/>
      <c r="AN397" s="22">
        <f t="shared" ca="1" si="109"/>
        <v>3.6626270953093528E-3</v>
      </c>
      <c r="AO397" s="22">
        <f t="shared" ca="1" si="109"/>
        <v>0</v>
      </c>
      <c r="AP397" s="22">
        <f t="shared" ca="1" si="109"/>
        <v>0</v>
      </c>
      <c r="AQ397" s="22">
        <f t="shared" ca="1" si="109"/>
        <v>7.6354800806179663E-3</v>
      </c>
      <c r="AR397" s="22">
        <f t="shared" ca="1" si="109"/>
        <v>3.7392932140881942E-2</v>
      </c>
      <c r="AS397" s="22">
        <f t="shared" ca="1" si="109"/>
        <v>0</v>
      </c>
      <c r="AT397" s="22">
        <f t="shared" ca="1" si="109"/>
        <v>0</v>
      </c>
      <c r="AU397" s="22">
        <f t="shared" ca="1" si="109"/>
        <v>0</v>
      </c>
      <c r="AV397" s="22">
        <f t="shared" ca="1" si="109"/>
        <v>0</v>
      </c>
      <c r="AW397" s="22">
        <f t="shared" ca="1" si="109"/>
        <v>0</v>
      </c>
      <c r="AX397" s="22">
        <f t="shared" ca="1" si="109"/>
        <v>0</v>
      </c>
      <c r="AY397" s="22">
        <f t="shared" ca="1" si="109"/>
        <v>0</v>
      </c>
      <c r="AZ397" s="22">
        <f t="shared" ca="1" si="109"/>
        <v>8.6102059271224596E-3</v>
      </c>
      <c r="BA397" s="22">
        <f t="shared" ca="1" si="109"/>
        <v>0</v>
      </c>
      <c r="BB397" s="22">
        <f t="shared" ca="1" si="109"/>
        <v>0</v>
      </c>
    </row>
    <row r="398" spans="1:54" x14ac:dyDescent="0.35">
      <c r="A398" s="21" t="s">
        <v>1826</v>
      </c>
      <c r="E398" s="22">
        <f t="shared" ref="E398:S399" ca="1" si="110">SUMIF($D$4:$S$377, $A398, E$4:E$377)</f>
        <v>2.9399999999999999E-3</v>
      </c>
      <c r="F398" s="22">
        <f t="shared" ca="1" si="110"/>
        <v>0</v>
      </c>
      <c r="G398" s="22">
        <f t="shared" ca="1" si="110"/>
        <v>0</v>
      </c>
      <c r="H398" s="22">
        <f t="shared" ca="1" si="110"/>
        <v>1.0869999999999999E-2</v>
      </c>
      <c r="I398" s="22">
        <f t="shared" ca="1" si="110"/>
        <v>2.5329999999999998E-2</v>
      </c>
      <c r="J398" s="22">
        <f t="shared" ca="1" si="110"/>
        <v>1.7049999999999999E-2</v>
      </c>
      <c r="K398" s="22">
        <f t="shared" ca="1" si="110"/>
        <v>0</v>
      </c>
      <c r="L398" s="22">
        <f t="shared" ca="1" si="110"/>
        <v>0</v>
      </c>
      <c r="M398" s="22">
        <f t="shared" ca="1" si="110"/>
        <v>0</v>
      </c>
      <c r="N398" s="22">
        <f t="shared" ca="1" si="110"/>
        <v>7.0600000000000003E-3</v>
      </c>
      <c r="O398" s="22">
        <f t="shared" ca="1" si="110"/>
        <v>0</v>
      </c>
      <c r="P398" s="22">
        <f t="shared" ca="1" si="110"/>
        <v>0</v>
      </c>
      <c r="Q398" s="22">
        <f t="shared" ca="1" si="110"/>
        <v>0</v>
      </c>
      <c r="R398" s="22">
        <f t="shared" ca="1" si="110"/>
        <v>0</v>
      </c>
      <c r="S398" s="22">
        <f t="shared" ca="1" si="110"/>
        <v>0</v>
      </c>
      <c r="T398" s="22"/>
      <c r="U398" s="22"/>
      <c r="V398" s="22"/>
      <c r="W398" s="22"/>
      <c r="X398" s="22"/>
      <c r="Y398" s="22"/>
      <c r="Z398" s="22"/>
      <c r="AA398" s="22"/>
      <c r="AB398" s="22"/>
      <c r="AC398" s="22"/>
      <c r="AD398" s="22"/>
      <c r="AE398" s="22"/>
      <c r="AF398" s="22"/>
      <c r="AG398" s="22"/>
      <c r="AH398" s="22"/>
      <c r="AI398" s="22"/>
      <c r="AJ398" s="22"/>
      <c r="AK398" s="22"/>
      <c r="AL398" s="22"/>
      <c r="AM398" s="22"/>
      <c r="AN398" s="22">
        <f t="shared" ca="1" si="109"/>
        <v>2.1600322105835117E-3</v>
      </c>
      <c r="AO398" s="22">
        <f t="shared" ca="1" si="109"/>
        <v>0</v>
      </c>
      <c r="AP398" s="22">
        <f t="shared" ca="1" si="109"/>
        <v>0</v>
      </c>
      <c r="AQ398" s="22">
        <f t="shared" ca="1" si="109"/>
        <v>8.4473306325778819E-3</v>
      </c>
      <c r="AR398" s="22">
        <f t="shared" ca="1" si="109"/>
        <v>1.7175855922562839E-2</v>
      </c>
      <c r="AS398" s="22">
        <f t="shared" ca="1" si="109"/>
        <v>1.5643322674916034E-2</v>
      </c>
      <c r="AT398" s="22">
        <f t="shared" ca="1" si="109"/>
        <v>0</v>
      </c>
      <c r="AU398" s="22">
        <f t="shared" ca="1" si="109"/>
        <v>0</v>
      </c>
      <c r="AV398" s="22">
        <f t="shared" ca="1" si="109"/>
        <v>0</v>
      </c>
      <c r="AW398" s="22">
        <f t="shared" ca="1" si="109"/>
        <v>5.8660875707963857E-3</v>
      </c>
      <c r="AX398" s="22">
        <f t="shared" ca="1" si="109"/>
        <v>0</v>
      </c>
      <c r="AY398" s="22">
        <f t="shared" ca="1" si="109"/>
        <v>0</v>
      </c>
      <c r="AZ398" s="22">
        <f t="shared" ca="1" si="109"/>
        <v>0</v>
      </c>
      <c r="BA398" s="22">
        <f t="shared" ca="1" si="109"/>
        <v>0</v>
      </c>
      <c r="BB398" s="22">
        <f t="shared" ca="1" si="109"/>
        <v>0</v>
      </c>
    </row>
    <row r="399" spans="1:54" x14ac:dyDescent="0.35">
      <c r="A399" s="21" t="s">
        <v>1827</v>
      </c>
      <c r="E399" s="22">
        <f t="shared" ca="1" si="110"/>
        <v>0</v>
      </c>
      <c r="F399" s="22">
        <f t="shared" ca="1" si="109"/>
        <v>0</v>
      </c>
      <c r="G399" s="22">
        <f t="shared" ca="1" si="109"/>
        <v>0</v>
      </c>
      <c r="H399" s="22">
        <f t="shared" ca="1" si="109"/>
        <v>0</v>
      </c>
      <c r="I399" s="22">
        <f t="shared" ca="1" si="109"/>
        <v>0</v>
      </c>
      <c r="J399" s="22">
        <f t="shared" ca="1" si="109"/>
        <v>0</v>
      </c>
      <c r="K399" s="22">
        <f t="shared" ca="1" si="109"/>
        <v>0</v>
      </c>
      <c r="L399" s="22">
        <f t="shared" ca="1" si="109"/>
        <v>0</v>
      </c>
      <c r="M399" s="22">
        <f t="shared" ca="1" si="109"/>
        <v>0</v>
      </c>
      <c r="N399" s="22">
        <f t="shared" ca="1" si="109"/>
        <v>0</v>
      </c>
      <c r="O399" s="22">
        <f t="shared" ca="1" si="109"/>
        <v>0</v>
      </c>
      <c r="P399" s="22">
        <f t="shared" ca="1" si="109"/>
        <v>0</v>
      </c>
      <c r="Q399" s="22">
        <f t="shared" ca="1" si="109"/>
        <v>0</v>
      </c>
      <c r="R399" s="22">
        <f t="shared" ca="1" si="109"/>
        <v>0</v>
      </c>
      <c r="S399" s="22">
        <f t="shared" ca="1" si="109"/>
        <v>0</v>
      </c>
      <c r="T399" s="22"/>
      <c r="U399" s="22"/>
      <c r="V399" s="22"/>
      <c r="W399" s="22"/>
      <c r="X399" s="22"/>
      <c r="Y399" s="22"/>
      <c r="Z399" s="22"/>
      <c r="AA399" s="22"/>
      <c r="AB399" s="22"/>
      <c r="AC399" s="22"/>
      <c r="AD399" s="22"/>
      <c r="AE399" s="22"/>
      <c r="AF399" s="22"/>
      <c r="AG399" s="22"/>
      <c r="AH399" s="22"/>
      <c r="AI399" s="22"/>
      <c r="AJ399" s="22"/>
      <c r="AK399" s="22"/>
      <c r="AL399" s="22"/>
      <c r="AM399" s="22"/>
      <c r="AN399" s="22">
        <f t="shared" ca="1" si="109"/>
        <v>0</v>
      </c>
      <c r="AO399" s="22">
        <f t="shared" ca="1" si="109"/>
        <v>0</v>
      </c>
      <c r="AP399" s="22">
        <f t="shared" ca="1" si="109"/>
        <v>0</v>
      </c>
      <c r="AQ399" s="22">
        <f t="shared" ca="1" si="109"/>
        <v>0</v>
      </c>
      <c r="AR399" s="22">
        <f t="shared" ca="1" si="109"/>
        <v>0</v>
      </c>
      <c r="AS399" s="22">
        <f t="shared" ca="1" si="109"/>
        <v>0</v>
      </c>
      <c r="AT399" s="22">
        <f t="shared" ca="1" si="109"/>
        <v>0</v>
      </c>
      <c r="AU399" s="22">
        <f t="shared" ca="1" si="109"/>
        <v>0</v>
      </c>
      <c r="AV399" s="22">
        <f t="shared" ca="1" si="109"/>
        <v>0</v>
      </c>
      <c r="AW399" s="22">
        <f t="shared" ca="1" si="109"/>
        <v>0</v>
      </c>
      <c r="AX399" s="22">
        <f t="shared" ca="1" si="109"/>
        <v>0</v>
      </c>
      <c r="AY399" s="22">
        <f t="shared" ca="1" si="109"/>
        <v>0</v>
      </c>
      <c r="AZ399" s="22">
        <f t="shared" ca="1" si="109"/>
        <v>0</v>
      </c>
      <c r="BA399" s="22">
        <f t="shared" ca="1" si="109"/>
        <v>0</v>
      </c>
      <c r="BB399" s="22">
        <f t="shared" ca="1" si="109"/>
        <v>0</v>
      </c>
    </row>
    <row r="400" spans="1:54" x14ac:dyDescent="0.35">
      <c r="A400" s="18" t="s">
        <v>1828</v>
      </c>
      <c r="B400" s="19"/>
      <c r="C400" s="19"/>
      <c r="D400" s="19"/>
      <c r="E400" s="20">
        <f ca="1">SUMIF($C$4:$S$377, $A400, E$4:E$377)</f>
        <v>1.9120000000000002E-2</v>
      </c>
      <c r="F400" s="20">
        <f t="shared" ref="F400:BB400" ca="1" si="111">SUMIF($C$4:$S$377, $A400, F$4:F$377)</f>
        <v>5.4799999999999996E-3</v>
      </c>
      <c r="G400" s="20">
        <f t="shared" ca="1" si="111"/>
        <v>0.18067</v>
      </c>
      <c r="H400" s="20">
        <f t="shared" ca="1" si="111"/>
        <v>5.4200000000000003E-3</v>
      </c>
      <c r="I400" s="20">
        <f t="shared" ca="1" si="111"/>
        <v>9.8799999999999999E-3</v>
      </c>
      <c r="J400" s="20">
        <f t="shared" ca="1" si="111"/>
        <v>0</v>
      </c>
      <c r="K400" s="20">
        <f t="shared" ca="1" si="111"/>
        <v>1.388E-2</v>
      </c>
      <c r="L400" s="20">
        <f t="shared" ca="1" si="111"/>
        <v>0</v>
      </c>
      <c r="M400" s="20">
        <f t="shared" ca="1" si="111"/>
        <v>0</v>
      </c>
      <c r="N400" s="20">
        <f t="shared" ca="1" si="111"/>
        <v>0</v>
      </c>
      <c r="O400" s="20">
        <f t="shared" ca="1" si="111"/>
        <v>0</v>
      </c>
      <c r="P400" s="20">
        <f t="shared" ca="1" si="111"/>
        <v>0</v>
      </c>
      <c r="Q400" s="20">
        <f t="shared" ca="1" si="111"/>
        <v>0</v>
      </c>
      <c r="R400" s="20">
        <f t="shared" ca="1" si="111"/>
        <v>4.6699999999999997E-3</v>
      </c>
      <c r="S400" s="20">
        <f t="shared" ca="1" si="111"/>
        <v>5.3899999999999998E-3</v>
      </c>
      <c r="T400" s="20"/>
      <c r="U400" s="20"/>
      <c r="V400" s="20"/>
      <c r="W400" s="20"/>
      <c r="X400" s="20"/>
      <c r="Y400" s="20"/>
      <c r="Z400" s="20"/>
      <c r="AA400" s="20"/>
      <c r="AB400" s="20"/>
      <c r="AC400" s="20"/>
      <c r="AD400" s="20"/>
      <c r="AE400" s="20"/>
      <c r="AF400" s="20"/>
      <c r="AG400" s="20"/>
      <c r="AH400" s="20"/>
      <c r="AI400" s="20"/>
      <c r="AJ400" s="20"/>
      <c r="AK400" s="20"/>
      <c r="AL400" s="20"/>
      <c r="AM400" s="20"/>
      <c r="AN400" s="20">
        <f t="shared" ca="1" si="111"/>
        <v>2.1189546066541554E-2</v>
      </c>
      <c r="AO400" s="20">
        <f t="shared" ca="1" si="111"/>
        <v>5.7516727343316322E-3</v>
      </c>
      <c r="AP400" s="20">
        <f t="shared" ca="1" si="111"/>
        <v>0.21157199992254411</v>
      </c>
      <c r="AQ400" s="20">
        <f t="shared" ca="1" si="111"/>
        <v>6.5026524904753732E-3</v>
      </c>
      <c r="AR400" s="20">
        <f t="shared" ca="1" si="111"/>
        <v>1.034287921930048E-2</v>
      </c>
      <c r="AS400" s="20">
        <f t="shared" ca="1" si="111"/>
        <v>0</v>
      </c>
      <c r="AT400" s="20">
        <f t="shared" ca="1" si="111"/>
        <v>1.5392666177964347E-2</v>
      </c>
      <c r="AU400" s="20">
        <f t="shared" ca="1" si="111"/>
        <v>0</v>
      </c>
      <c r="AV400" s="20">
        <f t="shared" ca="1" si="111"/>
        <v>0</v>
      </c>
      <c r="AW400" s="20">
        <f t="shared" ca="1" si="111"/>
        <v>0</v>
      </c>
      <c r="AX400" s="20">
        <f t="shared" ca="1" si="111"/>
        <v>0</v>
      </c>
      <c r="AY400" s="20">
        <f t="shared" ca="1" si="111"/>
        <v>0</v>
      </c>
      <c r="AZ400" s="20">
        <f t="shared" ca="1" si="111"/>
        <v>0</v>
      </c>
      <c r="BA400" s="20">
        <f t="shared" ca="1" si="111"/>
        <v>5.2860631587242019E-3</v>
      </c>
      <c r="BB400" s="20">
        <f t="shared" ca="1" si="111"/>
        <v>5.4551454305857014E-3</v>
      </c>
    </row>
    <row r="401" spans="1:54" x14ac:dyDescent="0.35">
      <c r="A401" s="21" t="s">
        <v>1829</v>
      </c>
      <c r="E401" s="22">
        <f ca="1">SUMIF($D$4:$S$377, $A401, E$4:E$377)</f>
        <v>2.2000000000000001E-3</v>
      </c>
      <c r="F401" s="22">
        <f t="shared" ref="F401:BB402" ca="1" si="112">SUMIF($D$4:$S$377, $A401, F$4:F$377)</f>
        <v>0</v>
      </c>
      <c r="G401" s="22">
        <f t="shared" ca="1" si="112"/>
        <v>2.2030000000000001E-2</v>
      </c>
      <c r="H401" s="22">
        <f t="shared" ca="1" si="112"/>
        <v>0</v>
      </c>
      <c r="I401" s="22">
        <f t="shared" ca="1" si="112"/>
        <v>0</v>
      </c>
      <c r="J401" s="22">
        <f t="shared" ca="1" si="112"/>
        <v>0</v>
      </c>
      <c r="K401" s="22">
        <f t="shared" ca="1" si="112"/>
        <v>6.94E-3</v>
      </c>
      <c r="L401" s="22">
        <f t="shared" ca="1" si="112"/>
        <v>0</v>
      </c>
      <c r="M401" s="22">
        <f t="shared" ca="1" si="112"/>
        <v>0</v>
      </c>
      <c r="N401" s="22">
        <f t="shared" ca="1" si="112"/>
        <v>0</v>
      </c>
      <c r="O401" s="22">
        <f t="shared" ca="1" si="112"/>
        <v>0</v>
      </c>
      <c r="P401" s="22">
        <f t="shared" ca="1" si="112"/>
        <v>0</v>
      </c>
      <c r="Q401" s="22">
        <f t="shared" ca="1" si="112"/>
        <v>0</v>
      </c>
      <c r="R401" s="22">
        <f t="shared" ca="1" si="112"/>
        <v>0</v>
      </c>
      <c r="S401" s="22">
        <f t="shared" ca="1" si="112"/>
        <v>0</v>
      </c>
      <c r="T401" s="22"/>
      <c r="U401" s="22"/>
      <c r="V401" s="22"/>
      <c r="W401" s="22"/>
      <c r="X401" s="22"/>
      <c r="Y401" s="22"/>
      <c r="Z401" s="22"/>
      <c r="AA401" s="22"/>
      <c r="AB401" s="22"/>
      <c r="AC401" s="22"/>
      <c r="AD401" s="22"/>
      <c r="AE401" s="22"/>
      <c r="AF401" s="22"/>
      <c r="AG401" s="22"/>
      <c r="AH401" s="22"/>
      <c r="AI401" s="22"/>
      <c r="AJ401" s="22"/>
      <c r="AK401" s="22"/>
      <c r="AL401" s="22"/>
      <c r="AM401" s="22"/>
      <c r="AN401" s="22">
        <f t="shared" ca="1" si="112"/>
        <v>1.9977965974414653E-3</v>
      </c>
      <c r="AO401" s="22">
        <f t="shared" ca="1" si="112"/>
        <v>0</v>
      </c>
      <c r="AP401" s="22">
        <f t="shared" ca="1" si="112"/>
        <v>2.1168544717917487E-2</v>
      </c>
      <c r="AQ401" s="22">
        <f t="shared" ca="1" si="112"/>
        <v>0</v>
      </c>
      <c r="AR401" s="22">
        <f t="shared" ca="1" si="112"/>
        <v>0</v>
      </c>
      <c r="AS401" s="22">
        <f t="shared" ca="1" si="112"/>
        <v>0</v>
      </c>
      <c r="AT401" s="22">
        <f t="shared" ca="1" si="112"/>
        <v>6.8440239705200735E-3</v>
      </c>
      <c r="AU401" s="22">
        <f t="shared" ca="1" si="112"/>
        <v>0</v>
      </c>
      <c r="AV401" s="22">
        <f t="shared" ca="1" si="112"/>
        <v>0</v>
      </c>
      <c r="AW401" s="22">
        <f t="shared" ca="1" si="112"/>
        <v>0</v>
      </c>
      <c r="AX401" s="22">
        <f t="shared" ca="1" si="112"/>
        <v>0</v>
      </c>
      <c r="AY401" s="22">
        <f t="shared" ca="1" si="112"/>
        <v>0</v>
      </c>
      <c r="AZ401" s="22">
        <f t="shared" ca="1" si="112"/>
        <v>0</v>
      </c>
      <c r="BA401" s="22">
        <f t="shared" ca="1" si="112"/>
        <v>0</v>
      </c>
      <c r="BB401" s="22">
        <f t="shared" ca="1" si="112"/>
        <v>0</v>
      </c>
    </row>
    <row r="402" spans="1:54" x14ac:dyDescent="0.35">
      <c r="A402" s="21" t="s">
        <v>1830</v>
      </c>
      <c r="E402" s="22">
        <f ca="1">SUMIF($D$4:$S$377, $A402, E$4:E$377)</f>
        <v>1.6920000000000001E-2</v>
      </c>
      <c r="F402" s="22">
        <f t="shared" ca="1" si="112"/>
        <v>5.4799999999999996E-3</v>
      </c>
      <c r="G402" s="22">
        <f t="shared" ca="1" si="112"/>
        <v>0.15864</v>
      </c>
      <c r="H402" s="22">
        <f t="shared" ca="1" si="112"/>
        <v>5.4200000000000003E-3</v>
      </c>
      <c r="I402" s="22">
        <f t="shared" ca="1" si="112"/>
        <v>9.8799999999999999E-3</v>
      </c>
      <c r="J402" s="22">
        <f t="shared" ca="1" si="112"/>
        <v>0</v>
      </c>
      <c r="K402" s="22">
        <f t="shared" ca="1" si="112"/>
        <v>6.94E-3</v>
      </c>
      <c r="L402" s="22">
        <f t="shared" ca="1" si="112"/>
        <v>0</v>
      </c>
      <c r="M402" s="22">
        <f t="shared" ca="1" si="112"/>
        <v>0</v>
      </c>
      <c r="N402" s="22">
        <f t="shared" ca="1" si="112"/>
        <v>0</v>
      </c>
      <c r="O402" s="22">
        <f t="shared" ca="1" si="112"/>
        <v>0</v>
      </c>
      <c r="P402" s="22">
        <f t="shared" ca="1" si="112"/>
        <v>0</v>
      </c>
      <c r="Q402" s="22">
        <f t="shared" ca="1" si="112"/>
        <v>0</v>
      </c>
      <c r="R402" s="22">
        <f t="shared" ca="1" si="112"/>
        <v>4.6699999999999997E-3</v>
      </c>
      <c r="S402" s="22">
        <f t="shared" ca="1" si="112"/>
        <v>5.3899999999999998E-3</v>
      </c>
      <c r="T402" s="22"/>
      <c r="U402" s="22"/>
      <c r="V402" s="22"/>
      <c r="W402" s="22"/>
      <c r="X402" s="22"/>
      <c r="Y402" s="22"/>
      <c r="Z402" s="22"/>
      <c r="AA402" s="22"/>
      <c r="AB402" s="22"/>
      <c r="AC402" s="22"/>
      <c r="AD402" s="22"/>
      <c r="AE402" s="22"/>
      <c r="AF402" s="22"/>
      <c r="AG402" s="22"/>
      <c r="AH402" s="22"/>
      <c r="AI402" s="22"/>
      <c r="AJ402" s="22"/>
      <c r="AK402" s="22"/>
      <c r="AL402" s="22"/>
      <c r="AM402" s="22"/>
      <c r="AN402" s="22">
        <f t="shared" ca="1" si="112"/>
        <v>1.919174946910009E-2</v>
      </c>
      <c r="AO402" s="22">
        <f t="shared" ca="1" si="112"/>
        <v>5.7516727343316322E-3</v>
      </c>
      <c r="AP402" s="22">
        <f t="shared" ca="1" si="112"/>
        <v>0.19040345520462662</v>
      </c>
      <c r="AQ402" s="22">
        <f t="shared" ca="1" si="112"/>
        <v>6.5026524904753732E-3</v>
      </c>
      <c r="AR402" s="22">
        <f t="shared" ca="1" si="112"/>
        <v>1.034287921930048E-2</v>
      </c>
      <c r="AS402" s="22">
        <f t="shared" ca="1" si="112"/>
        <v>0</v>
      </c>
      <c r="AT402" s="22">
        <f t="shared" ca="1" si="112"/>
        <v>8.548642207444274E-3</v>
      </c>
      <c r="AU402" s="22">
        <f t="shared" ca="1" si="112"/>
        <v>0</v>
      </c>
      <c r="AV402" s="22">
        <f t="shared" ca="1" si="112"/>
        <v>0</v>
      </c>
      <c r="AW402" s="22">
        <f t="shared" ca="1" si="112"/>
        <v>0</v>
      </c>
      <c r="AX402" s="22">
        <f t="shared" ca="1" si="112"/>
        <v>0</v>
      </c>
      <c r="AY402" s="22">
        <f t="shared" ca="1" si="112"/>
        <v>0</v>
      </c>
      <c r="AZ402" s="22">
        <f t="shared" ca="1" si="112"/>
        <v>0</v>
      </c>
      <c r="BA402" s="22">
        <f t="shared" ca="1" si="112"/>
        <v>5.2860631587242019E-3</v>
      </c>
      <c r="BB402" s="22">
        <f t="shared" ca="1" si="112"/>
        <v>5.4551454305857014E-3</v>
      </c>
    </row>
    <row r="403" spans="1:54" x14ac:dyDescent="0.35">
      <c r="A403" s="18" t="s">
        <v>1831</v>
      </c>
      <c r="B403" s="19"/>
      <c r="C403" s="19"/>
      <c r="D403" s="19"/>
      <c r="E403" s="20">
        <f ca="1">SUMIF($C$4:$S$377, $A403, E$4:E$377)</f>
        <v>4.1474999999999998E-2</v>
      </c>
      <c r="F403" s="20">
        <f t="shared" ref="F403:BB403" ca="1" si="113">SUMIF($C$4:$S$377, $A403, F$4:F$377)</f>
        <v>2.5565000000000001E-2</v>
      </c>
      <c r="G403" s="20">
        <f t="shared" ca="1" si="113"/>
        <v>2.7245000000000002E-2</v>
      </c>
      <c r="H403" s="20">
        <f t="shared" ca="1" si="113"/>
        <v>0</v>
      </c>
      <c r="I403" s="20">
        <f t="shared" ca="1" si="113"/>
        <v>6.157E-2</v>
      </c>
      <c r="J403" s="20">
        <f t="shared" ca="1" si="113"/>
        <v>3.6894999999999997E-2</v>
      </c>
      <c r="K403" s="20">
        <f t="shared" ca="1" si="113"/>
        <v>7.2800000000000004E-2</v>
      </c>
      <c r="L403" s="20">
        <f t="shared" ca="1" si="113"/>
        <v>0.47800500000000001</v>
      </c>
      <c r="M403" s="20">
        <f t="shared" ca="1" si="113"/>
        <v>0</v>
      </c>
      <c r="N403" s="20">
        <f t="shared" ca="1" si="113"/>
        <v>5.0319999999999997E-2</v>
      </c>
      <c r="O403" s="20">
        <f t="shared" ca="1" si="113"/>
        <v>0</v>
      </c>
      <c r="P403" s="20">
        <f t="shared" ca="1" si="113"/>
        <v>2.8684999999999999E-2</v>
      </c>
      <c r="Q403" s="20">
        <f t="shared" ca="1" si="113"/>
        <v>1.7129999999999999E-2</v>
      </c>
      <c r="R403" s="20">
        <f t="shared" ca="1" si="113"/>
        <v>1.2545000000000001E-2</v>
      </c>
      <c r="S403" s="20">
        <f t="shared" ca="1" si="113"/>
        <v>0</v>
      </c>
      <c r="T403" s="20"/>
      <c r="U403" s="20"/>
      <c r="V403" s="20"/>
      <c r="W403" s="20"/>
      <c r="X403" s="20"/>
      <c r="Y403" s="20"/>
      <c r="Z403" s="20"/>
      <c r="AA403" s="20"/>
      <c r="AB403" s="20"/>
      <c r="AC403" s="20"/>
      <c r="AD403" s="20"/>
      <c r="AE403" s="20"/>
      <c r="AF403" s="20"/>
      <c r="AG403" s="20"/>
      <c r="AH403" s="20"/>
      <c r="AI403" s="20"/>
      <c r="AJ403" s="20"/>
      <c r="AK403" s="20"/>
      <c r="AL403" s="20"/>
      <c r="AM403" s="20"/>
      <c r="AN403" s="20">
        <f t="shared" ca="1" si="113"/>
        <v>3.734193981201625E-2</v>
      </c>
      <c r="AO403" s="20">
        <f t="shared" ca="1" si="113"/>
        <v>2.1069500710635763E-2</v>
      </c>
      <c r="AP403" s="20">
        <f t="shared" ca="1" si="113"/>
        <v>2.5676970060079005E-2</v>
      </c>
      <c r="AQ403" s="20">
        <f t="shared" ca="1" si="113"/>
        <v>0</v>
      </c>
      <c r="AR403" s="20">
        <f t="shared" ca="1" si="113"/>
        <v>5.0611417463272149E-2</v>
      </c>
      <c r="AS403" s="20">
        <f t="shared" ca="1" si="113"/>
        <v>7.5694981622920529E-2</v>
      </c>
      <c r="AT403" s="20">
        <f t="shared" ca="1" si="113"/>
        <v>7.0414789929225841E-2</v>
      </c>
      <c r="AU403" s="20">
        <f t="shared" ca="1" si="113"/>
        <v>0.42833143407420848</v>
      </c>
      <c r="AV403" s="20">
        <f t="shared" ca="1" si="113"/>
        <v>0</v>
      </c>
      <c r="AW403" s="20">
        <f t="shared" ca="1" si="113"/>
        <v>5.0685136661592599E-2</v>
      </c>
      <c r="AX403" s="20">
        <f t="shared" ca="1" si="113"/>
        <v>0</v>
      </c>
      <c r="AY403" s="20">
        <f t="shared" ca="1" si="113"/>
        <v>2.60285425836809E-2</v>
      </c>
      <c r="AZ403" s="20">
        <f t="shared" ca="1" si="113"/>
        <v>1.5459635784019756E-2</v>
      </c>
      <c r="BA403" s="20">
        <f t="shared" ca="1" si="113"/>
        <v>1.1150156715363688E-2</v>
      </c>
      <c r="BB403" s="20">
        <f t="shared" ca="1" si="113"/>
        <v>0</v>
      </c>
    </row>
    <row r="404" spans="1:54" x14ac:dyDescent="0.35">
      <c r="A404" s="21" t="s">
        <v>1832</v>
      </c>
      <c r="E404" s="22">
        <f ca="1">SUMIF($D$4:$S$377, $A404, E$4:E$377)</f>
        <v>3.6144999999999997E-2</v>
      </c>
      <c r="F404" s="22">
        <f t="shared" ref="F404:BB404" ca="1" si="114">SUMIF($D$4:$S$377, $A404, F$4:F$377)</f>
        <v>2.5565000000000001E-2</v>
      </c>
      <c r="G404" s="22">
        <f t="shared" ca="1" si="114"/>
        <v>2.7245000000000002E-2</v>
      </c>
      <c r="H404" s="22">
        <f t="shared" ca="1" si="114"/>
        <v>0</v>
      </c>
      <c r="I404" s="22">
        <f t="shared" ca="1" si="114"/>
        <v>6.157E-2</v>
      </c>
      <c r="J404" s="22">
        <f t="shared" ca="1" si="114"/>
        <v>1.9845000000000002E-2</v>
      </c>
      <c r="K404" s="22">
        <f t="shared" ca="1" si="114"/>
        <v>7.2800000000000004E-2</v>
      </c>
      <c r="L404" s="22">
        <f t="shared" ca="1" si="114"/>
        <v>0.37490499999999999</v>
      </c>
      <c r="M404" s="22">
        <f t="shared" ca="1" si="114"/>
        <v>0</v>
      </c>
      <c r="N404" s="22">
        <f t="shared" ca="1" si="114"/>
        <v>5.0319999999999997E-2</v>
      </c>
      <c r="O404" s="22">
        <f t="shared" ca="1" si="114"/>
        <v>0</v>
      </c>
      <c r="P404" s="22">
        <f t="shared" ca="1" si="114"/>
        <v>2.8684999999999999E-2</v>
      </c>
      <c r="Q404" s="22">
        <f t="shared" ca="1" si="114"/>
        <v>1.7129999999999999E-2</v>
      </c>
      <c r="R404" s="22">
        <f t="shared" ca="1" si="114"/>
        <v>1.2545000000000001E-2</v>
      </c>
      <c r="S404" s="22">
        <f t="shared" ca="1" si="114"/>
        <v>0</v>
      </c>
      <c r="T404" s="22"/>
      <c r="U404" s="22"/>
      <c r="V404" s="22"/>
      <c r="W404" s="22"/>
      <c r="X404" s="22"/>
      <c r="Y404" s="22"/>
      <c r="Z404" s="22"/>
      <c r="AA404" s="22"/>
      <c r="AB404" s="22"/>
      <c r="AC404" s="22"/>
      <c r="AD404" s="22"/>
      <c r="AE404" s="22"/>
      <c r="AF404" s="22"/>
      <c r="AG404" s="22"/>
      <c r="AH404" s="22"/>
      <c r="AI404" s="22"/>
      <c r="AJ404" s="22"/>
      <c r="AK404" s="22"/>
      <c r="AL404" s="22"/>
      <c r="AM404" s="22"/>
      <c r="AN404" s="22">
        <f t="shared" ca="1" si="114"/>
        <v>3.2192690518474058E-2</v>
      </c>
      <c r="AO404" s="22">
        <f t="shared" ca="1" si="114"/>
        <v>2.1069500710635763E-2</v>
      </c>
      <c r="AP404" s="22">
        <f t="shared" ca="1" si="114"/>
        <v>2.5676970060079005E-2</v>
      </c>
      <c r="AQ404" s="22">
        <f t="shared" ca="1" si="114"/>
        <v>0</v>
      </c>
      <c r="AR404" s="22">
        <f t="shared" ca="1" si="114"/>
        <v>5.0611417463272149E-2</v>
      </c>
      <c r="AS404" s="22">
        <f t="shared" ca="1" si="114"/>
        <v>2.207251760870604E-2</v>
      </c>
      <c r="AT404" s="22">
        <f t="shared" ca="1" si="114"/>
        <v>7.0414789929225841E-2</v>
      </c>
      <c r="AU404" s="22">
        <f t="shared" ca="1" si="114"/>
        <v>0.34843806431404828</v>
      </c>
      <c r="AV404" s="22">
        <f t="shared" ca="1" si="114"/>
        <v>0</v>
      </c>
      <c r="AW404" s="22">
        <f t="shared" ca="1" si="114"/>
        <v>5.0685136661592599E-2</v>
      </c>
      <c r="AX404" s="22">
        <f t="shared" ca="1" si="114"/>
        <v>0</v>
      </c>
      <c r="AY404" s="22">
        <f t="shared" ca="1" si="114"/>
        <v>2.60285425836809E-2</v>
      </c>
      <c r="AZ404" s="22">
        <f t="shared" ca="1" si="114"/>
        <v>1.5459635784019756E-2</v>
      </c>
      <c r="BA404" s="22">
        <f t="shared" ca="1" si="114"/>
        <v>1.1150156715363688E-2</v>
      </c>
      <c r="BB404" s="22">
        <f t="shared" ca="1" si="114"/>
        <v>0</v>
      </c>
    </row>
    <row r="405" spans="1:54" x14ac:dyDescent="0.35">
      <c r="A405" s="21" t="s">
        <v>1833</v>
      </c>
      <c r="E405" s="22">
        <f ca="1">SUMIF($D$3:$S$376, $A405, E$3:E$376)</f>
        <v>5.3299999999999997E-3</v>
      </c>
      <c r="F405" s="22">
        <f t="shared" ref="F405:BB405" ca="1" si="115">SUMIF($D$3:$S$376, $A405, F$3:F$376)</f>
        <v>0</v>
      </c>
      <c r="G405" s="22">
        <f t="shared" ca="1" si="115"/>
        <v>0</v>
      </c>
      <c r="H405" s="22">
        <f t="shared" ca="1" si="115"/>
        <v>0</v>
      </c>
      <c r="I405" s="22">
        <f t="shared" ca="1" si="115"/>
        <v>0</v>
      </c>
      <c r="J405" s="22">
        <f t="shared" ca="1" si="115"/>
        <v>1.7049999999999999E-2</v>
      </c>
      <c r="K405" s="22">
        <f t="shared" ca="1" si="115"/>
        <v>0</v>
      </c>
      <c r="L405" s="22">
        <f t="shared" ca="1" si="115"/>
        <v>0.1031</v>
      </c>
      <c r="M405" s="22">
        <f t="shared" ca="1" si="115"/>
        <v>0</v>
      </c>
      <c r="N405" s="22">
        <f t="shared" ca="1" si="115"/>
        <v>0</v>
      </c>
      <c r="O405" s="22">
        <f t="shared" ca="1" si="115"/>
        <v>0</v>
      </c>
      <c r="P405" s="22">
        <f t="shared" ca="1" si="115"/>
        <v>0</v>
      </c>
      <c r="Q405" s="22">
        <f t="shared" ca="1" si="115"/>
        <v>0</v>
      </c>
      <c r="R405" s="22">
        <f t="shared" ca="1" si="115"/>
        <v>0</v>
      </c>
      <c r="S405" s="22">
        <f t="shared" ca="1" si="115"/>
        <v>0</v>
      </c>
      <c r="T405" s="22"/>
      <c r="U405" s="22"/>
      <c r="V405" s="22"/>
      <c r="W405" s="22"/>
      <c r="X405" s="22"/>
      <c r="Y405" s="22"/>
      <c r="Z405" s="22"/>
      <c r="AA405" s="22"/>
      <c r="AB405" s="22"/>
      <c r="AC405" s="22"/>
      <c r="AD405" s="22"/>
      <c r="AE405" s="22"/>
      <c r="AF405" s="22"/>
      <c r="AG405" s="22"/>
      <c r="AH405" s="22"/>
      <c r="AI405" s="22"/>
      <c r="AJ405" s="22"/>
      <c r="AK405" s="22"/>
      <c r="AL405" s="22"/>
      <c r="AM405" s="22"/>
      <c r="AN405" s="22">
        <f t="shared" ca="1" si="115"/>
        <v>5.1492492935421947E-3</v>
      </c>
      <c r="AO405" s="22">
        <f t="shared" ca="1" si="115"/>
        <v>0</v>
      </c>
      <c r="AP405" s="22">
        <f t="shared" ca="1" si="115"/>
        <v>0</v>
      </c>
      <c r="AQ405" s="22">
        <f t="shared" ca="1" si="115"/>
        <v>0</v>
      </c>
      <c r="AR405" s="22">
        <f t="shared" ca="1" si="115"/>
        <v>0</v>
      </c>
      <c r="AS405" s="22">
        <f t="shared" ca="1" si="115"/>
        <v>5.3622464014214485E-2</v>
      </c>
      <c r="AT405" s="22">
        <f t="shared" ca="1" si="115"/>
        <v>0</v>
      </c>
      <c r="AU405" s="22">
        <f t="shared" ca="1" si="115"/>
        <v>7.9893369760160177E-2</v>
      </c>
      <c r="AV405" s="22">
        <f t="shared" ca="1" si="115"/>
        <v>0</v>
      </c>
      <c r="AW405" s="22">
        <f t="shared" ca="1" si="115"/>
        <v>0</v>
      </c>
      <c r="AX405" s="22">
        <f t="shared" ca="1" si="115"/>
        <v>0</v>
      </c>
      <c r="AY405" s="22">
        <f t="shared" ca="1" si="115"/>
        <v>0</v>
      </c>
      <c r="AZ405" s="22">
        <f t="shared" ca="1" si="115"/>
        <v>0</v>
      </c>
      <c r="BA405" s="22">
        <f t="shared" ca="1" si="115"/>
        <v>0</v>
      </c>
      <c r="BB405" s="22">
        <f t="shared" ca="1" si="115"/>
        <v>0</v>
      </c>
    </row>
    <row r="406" spans="1:54" x14ac:dyDescent="0.35">
      <c r="A406" s="18" t="s">
        <v>1834</v>
      </c>
      <c r="B406" s="19"/>
      <c r="C406" s="19"/>
      <c r="D406" s="19"/>
      <c r="E406" s="20">
        <f ca="1">SUMIF($C$4:$S$377, $A406, E$4:E$377)</f>
        <v>8.1499999999999993E-3</v>
      </c>
      <c r="F406" s="20">
        <f t="shared" ref="F406:BB406" ca="1" si="116">SUMIF($C$4:$S$377, $A406, F$4:F$377)</f>
        <v>0</v>
      </c>
      <c r="G406" s="20">
        <f t="shared" ca="1" si="116"/>
        <v>0</v>
      </c>
      <c r="H406" s="20">
        <f t="shared" ca="1" si="116"/>
        <v>0</v>
      </c>
      <c r="I406" s="20">
        <f t="shared" ca="1" si="116"/>
        <v>0</v>
      </c>
      <c r="J406" s="20">
        <f t="shared" ca="1" si="116"/>
        <v>6.6600000000000001E-3</v>
      </c>
      <c r="K406" s="20">
        <f t="shared" ca="1" si="116"/>
        <v>0</v>
      </c>
      <c r="L406" s="20">
        <f t="shared" ca="1" si="116"/>
        <v>0</v>
      </c>
      <c r="M406" s="20">
        <f t="shared" ca="1" si="116"/>
        <v>0</v>
      </c>
      <c r="N406" s="20">
        <f t="shared" ca="1" si="116"/>
        <v>0.18379999999999999</v>
      </c>
      <c r="O406" s="20">
        <f t="shared" ca="1" si="116"/>
        <v>0</v>
      </c>
      <c r="P406" s="20">
        <f t="shared" ca="1" si="116"/>
        <v>0</v>
      </c>
      <c r="Q406" s="20">
        <f t="shared" ca="1" si="116"/>
        <v>0</v>
      </c>
      <c r="R406" s="20">
        <f t="shared" ca="1" si="116"/>
        <v>0</v>
      </c>
      <c r="S406" s="20">
        <f t="shared" ca="1" si="116"/>
        <v>0</v>
      </c>
      <c r="T406" s="20"/>
      <c r="U406" s="20"/>
      <c r="V406" s="20"/>
      <c r="W406" s="20"/>
      <c r="X406" s="20"/>
      <c r="Y406" s="20"/>
      <c r="Z406" s="20"/>
      <c r="AA406" s="20"/>
      <c r="AB406" s="20"/>
      <c r="AC406" s="20"/>
      <c r="AD406" s="20"/>
      <c r="AE406" s="20"/>
      <c r="AF406" s="20"/>
      <c r="AG406" s="20"/>
      <c r="AH406" s="20"/>
      <c r="AI406" s="20"/>
      <c r="AJ406" s="20"/>
      <c r="AK406" s="20"/>
      <c r="AL406" s="20"/>
      <c r="AM406" s="20"/>
      <c r="AN406" s="20">
        <f t="shared" ca="1" si="116"/>
        <v>6.0998081793197439E-3</v>
      </c>
      <c r="AO406" s="20">
        <f t="shared" ca="1" si="116"/>
        <v>0</v>
      </c>
      <c r="AP406" s="20">
        <f t="shared" ca="1" si="116"/>
        <v>0</v>
      </c>
      <c r="AQ406" s="20">
        <f t="shared" ca="1" si="116"/>
        <v>0</v>
      </c>
      <c r="AR406" s="20">
        <f t="shared" ca="1" si="116"/>
        <v>0</v>
      </c>
      <c r="AS406" s="20">
        <f t="shared" ca="1" si="116"/>
        <v>6.1588659846797669E-3</v>
      </c>
      <c r="AT406" s="20">
        <f t="shared" ca="1" si="116"/>
        <v>0</v>
      </c>
      <c r="AU406" s="20">
        <f t="shared" ca="1" si="116"/>
        <v>0</v>
      </c>
      <c r="AV406" s="20">
        <f t="shared" ca="1" si="116"/>
        <v>0</v>
      </c>
      <c r="AW406" s="20">
        <f t="shared" ca="1" si="116"/>
        <v>0.15562098771793087</v>
      </c>
      <c r="AX406" s="20">
        <f t="shared" ca="1" si="116"/>
        <v>0</v>
      </c>
      <c r="AY406" s="20">
        <f t="shared" ca="1" si="116"/>
        <v>0</v>
      </c>
      <c r="AZ406" s="20">
        <f t="shared" ca="1" si="116"/>
        <v>0</v>
      </c>
      <c r="BA406" s="20">
        <f t="shared" ca="1" si="116"/>
        <v>0</v>
      </c>
      <c r="BB406" s="20">
        <f t="shared" ca="1" si="116"/>
        <v>0</v>
      </c>
    </row>
    <row r="407" spans="1:54" x14ac:dyDescent="0.35">
      <c r="A407" s="21" t="s">
        <v>1835</v>
      </c>
      <c r="E407" s="22">
        <f ca="1">SUMIF($D$4:$S$377, $A407, E$4:E$377)</f>
        <v>7.3699999999999998E-3</v>
      </c>
      <c r="F407" s="22">
        <f t="shared" ref="F407:BB408" ca="1" si="117">SUMIF($D$4:$S$377, $A407, F$4:F$377)</f>
        <v>0</v>
      </c>
      <c r="G407" s="22">
        <f t="shared" ca="1" si="117"/>
        <v>0</v>
      </c>
      <c r="H407" s="22">
        <f t="shared" ca="1" si="117"/>
        <v>0</v>
      </c>
      <c r="I407" s="22">
        <f t="shared" ca="1" si="117"/>
        <v>0</v>
      </c>
      <c r="J407" s="22">
        <f t="shared" ca="1" si="117"/>
        <v>6.6600000000000001E-3</v>
      </c>
      <c r="K407" s="22">
        <f t="shared" ca="1" si="117"/>
        <v>0</v>
      </c>
      <c r="L407" s="22">
        <f t="shared" ca="1" si="117"/>
        <v>0</v>
      </c>
      <c r="M407" s="22">
        <f t="shared" ca="1" si="117"/>
        <v>0</v>
      </c>
      <c r="N407" s="22">
        <f t="shared" ca="1" si="117"/>
        <v>0.16569999999999999</v>
      </c>
      <c r="O407" s="22">
        <f t="shared" ca="1" si="117"/>
        <v>0</v>
      </c>
      <c r="P407" s="22">
        <f t="shared" ca="1" si="117"/>
        <v>0</v>
      </c>
      <c r="Q407" s="22">
        <f t="shared" ca="1" si="117"/>
        <v>0</v>
      </c>
      <c r="R407" s="22">
        <f t="shared" ca="1" si="117"/>
        <v>0</v>
      </c>
      <c r="S407" s="22">
        <f t="shared" ca="1" si="117"/>
        <v>0</v>
      </c>
      <c r="T407" s="22"/>
      <c r="U407" s="22"/>
      <c r="V407" s="22"/>
      <c r="W407" s="22"/>
      <c r="X407" s="22"/>
      <c r="Y407" s="22"/>
      <c r="Z407" s="22"/>
      <c r="AA407" s="22"/>
      <c r="AB407" s="22"/>
      <c r="AC407" s="22"/>
      <c r="AD407" s="22"/>
      <c r="AE407" s="22"/>
      <c r="AF407" s="22"/>
      <c r="AG407" s="22"/>
      <c r="AH407" s="22"/>
      <c r="AI407" s="22"/>
      <c r="AJ407" s="22"/>
      <c r="AK407" s="22"/>
      <c r="AL407" s="22"/>
      <c r="AM407" s="22"/>
      <c r="AN407" s="22">
        <f t="shared" ca="1" si="117"/>
        <v>5.4576073821785602E-3</v>
      </c>
      <c r="AO407" s="22">
        <f t="shared" ca="1" si="117"/>
        <v>0</v>
      </c>
      <c r="AP407" s="22">
        <f t="shared" ca="1" si="117"/>
        <v>0</v>
      </c>
      <c r="AQ407" s="22">
        <f t="shared" ca="1" si="117"/>
        <v>0</v>
      </c>
      <c r="AR407" s="22">
        <f t="shared" ca="1" si="117"/>
        <v>0</v>
      </c>
      <c r="AS407" s="22">
        <f t="shared" ca="1" si="117"/>
        <v>6.1588659846797669E-3</v>
      </c>
      <c r="AT407" s="22">
        <f t="shared" ca="1" si="117"/>
        <v>0</v>
      </c>
      <c r="AU407" s="22">
        <f t="shared" ca="1" si="117"/>
        <v>0</v>
      </c>
      <c r="AV407" s="22">
        <f t="shared" ca="1" si="117"/>
        <v>0</v>
      </c>
      <c r="AW407" s="22">
        <f t="shared" ca="1" si="117"/>
        <v>0.13876765648667222</v>
      </c>
      <c r="AX407" s="22">
        <f t="shared" ca="1" si="117"/>
        <v>0</v>
      </c>
      <c r="AY407" s="22">
        <f t="shared" ca="1" si="117"/>
        <v>0</v>
      </c>
      <c r="AZ407" s="22">
        <f t="shared" ca="1" si="117"/>
        <v>0</v>
      </c>
      <c r="BA407" s="22">
        <f t="shared" ca="1" si="117"/>
        <v>0</v>
      </c>
      <c r="BB407" s="22">
        <f t="shared" ca="1" si="117"/>
        <v>0</v>
      </c>
    </row>
    <row r="408" spans="1:54" x14ac:dyDescent="0.35">
      <c r="A408" s="21" t="s">
        <v>1836</v>
      </c>
      <c r="E408" s="22">
        <f ca="1">SUMIF($D$4:$S$377, $A408, E$4:E$377)</f>
        <v>7.7999999999999999E-4</v>
      </c>
      <c r="F408" s="22">
        <f t="shared" ca="1" si="117"/>
        <v>0</v>
      </c>
      <c r="G408" s="22">
        <f t="shared" ca="1" si="117"/>
        <v>0</v>
      </c>
      <c r="H408" s="22">
        <f t="shared" ca="1" si="117"/>
        <v>0</v>
      </c>
      <c r="I408" s="22">
        <f t="shared" ca="1" si="117"/>
        <v>0</v>
      </c>
      <c r="J408" s="22">
        <f t="shared" ca="1" si="117"/>
        <v>0</v>
      </c>
      <c r="K408" s="22">
        <f t="shared" ca="1" si="117"/>
        <v>0</v>
      </c>
      <c r="L408" s="22">
        <f t="shared" ca="1" si="117"/>
        <v>0</v>
      </c>
      <c r="M408" s="22">
        <f t="shared" ca="1" si="117"/>
        <v>0</v>
      </c>
      <c r="N408" s="22">
        <f t="shared" ca="1" si="117"/>
        <v>1.8100000000000002E-2</v>
      </c>
      <c r="O408" s="22">
        <f t="shared" ca="1" si="117"/>
        <v>0</v>
      </c>
      <c r="P408" s="22">
        <f t="shared" ca="1" si="117"/>
        <v>0</v>
      </c>
      <c r="Q408" s="22">
        <f t="shared" ca="1" si="117"/>
        <v>0</v>
      </c>
      <c r="R408" s="22">
        <f t="shared" ca="1" si="117"/>
        <v>0</v>
      </c>
      <c r="S408" s="22">
        <f t="shared" ca="1" si="117"/>
        <v>0</v>
      </c>
      <c r="T408" s="22"/>
      <c r="U408" s="22"/>
      <c r="V408" s="22"/>
      <c r="W408" s="22"/>
      <c r="X408" s="22"/>
      <c r="Y408" s="22"/>
      <c r="Z408" s="22"/>
      <c r="AA408" s="22"/>
      <c r="AB408" s="22"/>
      <c r="AC408" s="22"/>
      <c r="AD408" s="22"/>
      <c r="AE408" s="22"/>
      <c r="AF408" s="22"/>
      <c r="AG408" s="22"/>
      <c r="AH408" s="22"/>
      <c r="AI408" s="22"/>
      <c r="AJ408" s="22"/>
      <c r="AK408" s="22"/>
      <c r="AL408" s="22"/>
      <c r="AM408" s="22"/>
      <c r="AN408" s="22">
        <f t="shared" ca="1" si="117"/>
        <v>6.4220079714118357E-4</v>
      </c>
      <c r="AO408" s="22">
        <f t="shared" ca="1" si="117"/>
        <v>0</v>
      </c>
      <c r="AP408" s="22">
        <f t="shared" ca="1" si="117"/>
        <v>0</v>
      </c>
      <c r="AQ408" s="22">
        <f t="shared" ca="1" si="117"/>
        <v>0</v>
      </c>
      <c r="AR408" s="22">
        <f t="shared" ca="1" si="117"/>
        <v>0</v>
      </c>
      <c r="AS408" s="22">
        <f t="shared" ca="1" si="117"/>
        <v>0</v>
      </c>
      <c r="AT408" s="22">
        <f t="shared" ca="1" si="117"/>
        <v>0</v>
      </c>
      <c r="AU408" s="22">
        <f t="shared" ca="1" si="117"/>
        <v>0</v>
      </c>
      <c r="AV408" s="22">
        <f t="shared" ca="1" si="117"/>
        <v>0</v>
      </c>
      <c r="AW408" s="22">
        <f t="shared" ca="1" si="117"/>
        <v>1.6853331231258654E-2</v>
      </c>
      <c r="AX408" s="22">
        <f t="shared" ca="1" si="117"/>
        <v>0</v>
      </c>
      <c r="AY408" s="22">
        <f t="shared" ca="1" si="117"/>
        <v>0</v>
      </c>
      <c r="AZ408" s="22">
        <f t="shared" ca="1" si="117"/>
        <v>0</v>
      </c>
      <c r="BA408" s="22">
        <f t="shared" ca="1" si="117"/>
        <v>0</v>
      </c>
      <c r="BB408" s="22">
        <f t="shared" ca="1" si="117"/>
        <v>0</v>
      </c>
    </row>
    <row r="409" spans="1:54" x14ac:dyDescent="0.35">
      <c r="A409" s="19" t="s">
        <v>1837</v>
      </c>
      <c r="B409" s="19"/>
      <c r="C409" s="19"/>
      <c r="D409" s="19"/>
      <c r="E409" s="20">
        <f ca="1">SUMIF($C$4:$S$377, $A409, E$4:E$377)</f>
        <v>1.191E-2</v>
      </c>
      <c r="F409" s="20">
        <f t="shared" ref="F409:BB409" ca="1" si="118">SUMIF($C$4:$S$377, $A409, F$4:F$377)</f>
        <v>0</v>
      </c>
      <c r="G409" s="20">
        <f t="shared" ca="1" si="118"/>
        <v>0</v>
      </c>
      <c r="H409" s="20">
        <f t="shared" ca="1" si="118"/>
        <v>0</v>
      </c>
      <c r="I409" s="20">
        <f t="shared" ca="1" si="118"/>
        <v>0</v>
      </c>
      <c r="J409" s="20">
        <f t="shared" ca="1" si="118"/>
        <v>0</v>
      </c>
      <c r="K409" s="20">
        <f t="shared" ca="1" si="118"/>
        <v>0</v>
      </c>
      <c r="L409" s="20">
        <f t="shared" ca="1" si="118"/>
        <v>0</v>
      </c>
      <c r="M409" s="20">
        <f t="shared" ca="1" si="118"/>
        <v>0</v>
      </c>
      <c r="N409" s="20">
        <f t="shared" ca="1" si="118"/>
        <v>6.1329999999999996E-2</v>
      </c>
      <c r="O409" s="20">
        <f t="shared" ca="1" si="118"/>
        <v>0.58394999999999997</v>
      </c>
      <c r="P409" s="20">
        <f t="shared" ca="1" si="118"/>
        <v>0</v>
      </c>
      <c r="Q409" s="20">
        <f t="shared" ca="1" si="118"/>
        <v>0</v>
      </c>
      <c r="R409" s="20">
        <f t="shared" ca="1" si="118"/>
        <v>0</v>
      </c>
      <c r="S409" s="20">
        <f t="shared" ca="1" si="118"/>
        <v>0</v>
      </c>
      <c r="T409" s="20"/>
      <c r="U409" s="20"/>
      <c r="V409" s="20"/>
      <c r="W409" s="20"/>
      <c r="X409" s="20"/>
      <c r="Y409" s="20"/>
      <c r="Z409" s="20"/>
      <c r="AA409" s="20"/>
      <c r="AB409" s="20"/>
      <c r="AC409" s="20"/>
      <c r="AD409" s="20"/>
      <c r="AE409" s="20"/>
      <c r="AF409" s="20"/>
      <c r="AG409" s="20"/>
      <c r="AH409" s="20"/>
      <c r="AI409" s="20"/>
      <c r="AJ409" s="20"/>
      <c r="AK409" s="20"/>
      <c r="AL409" s="20"/>
      <c r="AM409" s="20"/>
      <c r="AN409" s="20">
        <f t="shared" ca="1" si="118"/>
        <v>7.5663846075724392E-3</v>
      </c>
      <c r="AO409" s="20">
        <f t="shared" ca="1" si="118"/>
        <v>0</v>
      </c>
      <c r="AP409" s="20">
        <f t="shared" ca="1" si="118"/>
        <v>0</v>
      </c>
      <c r="AQ409" s="20">
        <f t="shared" ca="1" si="118"/>
        <v>0</v>
      </c>
      <c r="AR409" s="20">
        <f t="shared" ca="1" si="118"/>
        <v>0</v>
      </c>
      <c r="AS409" s="20">
        <f t="shared" ca="1" si="118"/>
        <v>0</v>
      </c>
      <c r="AT409" s="20">
        <f t="shared" ca="1" si="118"/>
        <v>0</v>
      </c>
      <c r="AU409" s="20">
        <f t="shared" ca="1" si="118"/>
        <v>0</v>
      </c>
      <c r="AV409" s="20">
        <f t="shared" ca="1" si="118"/>
        <v>0</v>
      </c>
      <c r="AW409" s="20">
        <f t="shared" ca="1" si="118"/>
        <v>4.1929203948043753E-2</v>
      </c>
      <c r="AX409" s="20">
        <f t="shared" ca="1" si="118"/>
        <v>0.52745405544288282</v>
      </c>
      <c r="AY409" s="20">
        <f t="shared" ca="1" si="118"/>
        <v>0</v>
      </c>
      <c r="AZ409" s="20">
        <f t="shared" ca="1" si="118"/>
        <v>0</v>
      </c>
      <c r="BA409" s="20">
        <f t="shared" ca="1" si="118"/>
        <v>0</v>
      </c>
      <c r="BB409" s="20">
        <f t="shared" ca="1" si="118"/>
        <v>0</v>
      </c>
    </row>
    <row r="410" spans="1:54" x14ac:dyDescent="0.35">
      <c r="A410" s="21" t="s">
        <v>1838</v>
      </c>
      <c r="E410" s="22">
        <f ca="1">SUMIF($D$4:$S$377, $A410, E$4:E$377)</f>
        <v>7.9299999999999995E-3</v>
      </c>
      <c r="F410" s="22">
        <f t="shared" ref="F410:BB411" ca="1" si="119">SUMIF($D$4:$S$377, $A410, F$4:F$377)</f>
        <v>0</v>
      </c>
      <c r="G410" s="22">
        <f t="shared" ca="1" si="119"/>
        <v>0</v>
      </c>
      <c r="H410" s="22">
        <f t="shared" ca="1" si="119"/>
        <v>0</v>
      </c>
      <c r="I410" s="22">
        <f t="shared" ca="1" si="119"/>
        <v>0</v>
      </c>
      <c r="J410" s="22">
        <f t="shared" ca="1" si="119"/>
        <v>0</v>
      </c>
      <c r="K410" s="22">
        <f t="shared" ca="1" si="119"/>
        <v>0</v>
      </c>
      <c r="L410" s="22">
        <f t="shared" ca="1" si="119"/>
        <v>0</v>
      </c>
      <c r="M410" s="22">
        <f t="shared" ca="1" si="119"/>
        <v>0</v>
      </c>
      <c r="N410" s="22">
        <f t="shared" ca="1" si="119"/>
        <v>2.5159999999999998E-2</v>
      </c>
      <c r="O410" s="22">
        <f t="shared" ca="1" si="119"/>
        <v>0.43147000000000002</v>
      </c>
      <c r="P410" s="22">
        <f t="shared" ca="1" si="119"/>
        <v>0</v>
      </c>
      <c r="Q410" s="22">
        <f t="shared" ca="1" si="119"/>
        <v>0</v>
      </c>
      <c r="R410" s="22">
        <f t="shared" ca="1" si="119"/>
        <v>0</v>
      </c>
      <c r="S410" s="22">
        <f t="shared" ca="1" si="119"/>
        <v>0</v>
      </c>
      <c r="T410" s="22"/>
      <c r="U410" s="22"/>
      <c r="V410" s="22"/>
      <c r="W410" s="22"/>
      <c r="X410" s="22"/>
      <c r="Y410" s="22"/>
      <c r="Z410" s="22"/>
      <c r="AA410" s="22"/>
      <c r="AB410" s="22"/>
      <c r="AC410" s="22"/>
      <c r="AD410" s="22"/>
      <c r="AE410" s="22"/>
      <c r="AF410" s="22"/>
      <c r="AG410" s="22"/>
      <c r="AH410" s="22"/>
      <c r="AI410" s="22"/>
      <c r="AJ410" s="22"/>
      <c r="AK410" s="22"/>
      <c r="AL410" s="22"/>
      <c r="AM410" s="22"/>
      <c r="AN410" s="22">
        <f t="shared" ca="1" si="119"/>
        <v>5.0158400691225034E-3</v>
      </c>
      <c r="AO410" s="22">
        <f t="shared" ca="1" si="119"/>
        <v>0</v>
      </c>
      <c r="AP410" s="22">
        <f t="shared" ca="1" si="119"/>
        <v>0</v>
      </c>
      <c r="AQ410" s="22">
        <f t="shared" ca="1" si="119"/>
        <v>0</v>
      </c>
      <c r="AR410" s="22">
        <f t="shared" ca="1" si="119"/>
        <v>0</v>
      </c>
      <c r="AS410" s="22">
        <f t="shared" ca="1" si="119"/>
        <v>0</v>
      </c>
      <c r="AT410" s="22">
        <f t="shared" ca="1" si="119"/>
        <v>0</v>
      </c>
      <c r="AU410" s="22">
        <f t="shared" ca="1" si="119"/>
        <v>0</v>
      </c>
      <c r="AV410" s="22">
        <f t="shared" ca="1" si="119"/>
        <v>0</v>
      </c>
      <c r="AW410" s="22">
        <f t="shared" ca="1" si="119"/>
        <v>1.7997495508439348E-2</v>
      </c>
      <c r="AX410" s="22">
        <f t="shared" ca="1" si="119"/>
        <v>0.38346720006302065</v>
      </c>
      <c r="AY410" s="22">
        <f t="shared" ca="1" si="119"/>
        <v>0</v>
      </c>
      <c r="AZ410" s="22">
        <f t="shared" ca="1" si="119"/>
        <v>0</v>
      </c>
      <c r="BA410" s="22">
        <f t="shared" ca="1" si="119"/>
        <v>0</v>
      </c>
      <c r="BB410" s="22">
        <f t="shared" ca="1" si="119"/>
        <v>0</v>
      </c>
    </row>
    <row r="411" spans="1:54" x14ac:dyDescent="0.35">
      <c r="A411" s="21" t="s">
        <v>1839</v>
      </c>
      <c r="E411" s="22">
        <f ca="1">SUMIF($D$4:$S$377, $A411, E$4:E$377)</f>
        <v>3.98E-3</v>
      </c>
      <c r="F411" s="22">
        <f t="shared" ca="1" si="119"/>
        <v>0</v>
      </c>
      <c r="G411" s="22">
        <f t="shared" ca="1" si="119"/>
        <v>0</v>
      </c>
      <c r="H411" s="22">
        <f t="shared" ca="1" si="119"/>
        <v>0</v>
      </c>
      <c r="I411" s="22">
        <f t="shared" ca="1" si="119"/>
        <v>0</v>
      </c>
      <c r="J411" s="22">
        <f t="shared" ca="1" si="119"/>
        <v>0</v>
      </c>
      <c r="K411" s="22">
        <f t="shared" ca="1" si="119"/>
        <v>0</v>
      </c>
      <c r="L411" s="22">
        <f t="shared" ca="1" si="119"/>
        <v>0</v>
      </c>
      <c r="M411" s="22">
        <f t="shared" ca="1" si="119"/>
        <v>0</v>
      </c>
      <c r="N411" s="22">
        <f t="shared" ca="1" si="119"/>
        <v>3.6170000000000001E-2</v>
      </c>
      <c r="O411" s="22">
        <f t="shared" ca="1" si="119"/>
        <v>0.15248</v>
      </c>
      <c r="P411" s="22">
        <f t="shared" ca="1" si="119"/>
        <v>0</v>
      </c>
      <c r="Q411" s="22">
        <f t="shared" ca="1" si="119"/>
        <v>0</v>
      </c>
      <c r="R411" s="22">
        <f t="shared" ca="1" si="119"/>
        <v>0</v>
      </c>
      <c r="S411" s="22">
        <f t="shared" ca="1" si="119"/>
        <v>0</v>
      </c>
      <c r="T411" s="22"/>
      <c r="U411" s="22"/>
      <c r="V411" s="22"/>
      <c r="W411" s="22"/>
      <c r="X411" s="22"/>
      <c r="Y411" s="22"/>
      <c r="Z411" s="22"/>
      <c r="AA411" s="22"/>
      <c r="AB411" s="22"/>
      <c r="AC411" s="22"/>
      <c r="AD411" s="22"/>
      <c r="AE411" s="22"/>
      <c r="AF411" s="22"/>
      <c r="AG411" s="22"/>
      <c r="AH411" s="22"/>
      <c r="AI411" s="22"/>
      <c r="AJ411" s="22"/>
      <c r="AK411" s="22"/>
      <c r="AL411" s="22"/>
      <c r="AM411" s="22"/>
      <c r="AN411" s="22">
        <f t="shared" ca="1" si="119"/>
        <v>2.5505445384499362E-3</v>
      </c>
      <c r="AO411" s="22">
        <f t="shared" ca="1" si="119"/>
        <v>0</v>
      </c>
      <c r="AP411" s="22">
        <f t="shared" ca="1" si="119"/>
        <v>0</v>
      </c>
      <c r="AQ411" s="22">
        <f t="shared" ca="1" si="119"/>
        <v>0</v>
      </c>
      <c r="AR411" s="22">
        <f t="shared" ca="1" si="119"/>
        <v>0</v>
      </c>
      <c r="AS411" s="22">
        <f t="shared" ca="1" si="119"/>
        <v>0</v>
      </c>
      <c r="AT411" s="22">
        <f t="shared" ca="1" si="119"/>
        <v>0</v>
      </c>
      <c r="AU411" s="22">
        <f t="shared" ca="1" si="119"/>
        <v>0</v>
      </c>
      <c r="AV411" s="22">
        <f t="shared" ca="1" si="119"/>
        <v>0</v>
      </c>
      <c r="AW411" s="22">
        <f t="shared" ca="1" si="119"/>
        <v>2.3931708439604408E-2</v>
      </c>
      <c r="AX411" s="22">
        <f t="shared" ca="1" si="119"/>
        <v>0.14398685537986211</v>
      </c>
      <c r="AY411" s="22">
        <f t="shared" ca="1" si="119"/>
        <v>0</v>
      </c>
      <c r="AZ411" s="22">
        <f t="shared" ca="1" si="119"/>
        <v>0</v>
      </c>
      <c r="BA411" s="22">
        <f t="shared" ca="1" si="119"/>
        <v>0</v>
      </c>
      <c r="BB411" s="22">
        <f t="shared" ca="1" si="119"/>
        <v>0</v>
      </c>
    </row>
    <row r="412" spans="1:54" x14ac:dyDescent="0.35">
      <c r="A412" s="18" t="s">
        <v>1840</v>
      </c>
      <c r="B412" s="19"/>
      <c r="C412" s="19"/>
      <c r="D412" s="19"/>
      <c r="E412" s="20">
        <f ca="1">SUMIF($C$4:$S$377, $A412, E$4:E$377)</f>
        <v>1.2199999999999999E-3</v>
      </c>
      <c r="F412" s="20">
        <f t="shared" ref="F412:BB412" ca="1" si="120">SUMIF($C$4:$S$377, $A412, F$4:F$377)</f>
        <v>0</v>
      </c>
      <c r="G412" s="20">
        <f t="shared" ca="1" si="120"/>
        <v>0</v>
      </c>
      <c r="H412" s="20">
        <f t="shared" ca="1" si="120"/>
        <v>0</v>
      </c>
      <c r="I412" s="20">
        <f t="shared" ca="1" si="120"/>
        <v>0</v>
      </c>
      <c r="J412" s="20">
        <f t="shared" ca="1" si="120"/>
        <v>0</v>
      </c>
      <c r="K412" s="20">
        <f t="shared" ca="1" si="120"/>
        <v>6.94E-3</v>
      </c>
      <c r="L412" s="20">
        <f t="shared" ca="1" si="120"/>
        <v>9.7400000000000004E-3</v>
      </c>
      <c r="M412" s="20">
        <f t="shared" ca="1" si="120"/>
        <v>5.45E-3</v>
      </c>
      <c r="N412" s="20">
        <f t="shared" ca="1" si="120"/>
        <v>0</v>
      </c>
      <c r="O412" s="20">
        <f t="shared" ca="1" si="120"/>
        <v>0</v>
      </c>
      <c r="P412" s="20">
        <f t="shared" ca="1" si="120"/>
        <v>0</v>
      </c>
      <c r="Q412" s="20">
        <f t="shared" ca="1" si="120"/>
        <v>0</v>
      </c>
      <c r="R412" s="20">
        <f t="shared" ca="1" si="120"/>
        <v>0</v>
      </c>
      <c r="S412" s="20">
        <f t="shared" ca="1" si="120"/>
        <v>0</v>
      </c>
      <c r="T412" s="20"/>
      <c r="U412" s="20"/>
      <c r="V412" s="20"/>
      <c r="W412" s="20"/>
      <c r="X412" s="20"/>
      <c r="Y412" s="20"/>
      <c r="Z412" s="20"/>
      <c r="AA412" s="20"/>
      <c r="AB412" s="20"/>
      <c r="AC412" s="20"/>
      <c r="AD412" s="20"/>
      <c r="AE412" s="20"/>
      <c r="AF412" s="20"/>
      <c r="AG412" s="20"/>
      <c r="AH412" s="20"/>
      <c r="AI412" s="20"/>
      <c r="AJ412" s="20"/>
      <c r="AK412" s="20"/>
      <c r="AL412" s="20"/>
      <c r="AM412" s="20"/>
      <c r="AN412" s="20">
        <f t="shared" ca="1" si="120"/>
        <v>4.324926937006614E-4</v>
      </c>
      <c r="AO412" s="20">
        <f t="shared" ca="1" si="120"/>
        <v>0</v>
      </c>
      <c r="AP412" s="20">
        <f t="shared" ca="1" si="120"/>
        <v>0</v>
      </c>
      <c r="AQ412" s="20">
        <f t="shared" ca="1" si="120"/>
        <v>0</v>
      </c>
      <c r="AR412" s="20">
        <f t="shared" ca="1" si="120"/>
        <v>0</v>
      </c>
      <c r="AS412" s="20">
        <f t="shared" ca="1" si="120"/>
        <v>0</v>
      </c>
      <c r="AT412" s="20">
        <f t="shared" ca="1" si="120"/>
        <v>2.7376095882080298E-3</v>
      </c>
      <c r="AU412" s="20">
        <f t="shared" ca="1" si="120"/>
        <v>3.4457171745690255E-3</v>
      </c>
      <c r="AV412" s="20">
        <f t="shared" ca="1" si="120"/>
        <v>1.7638148940672196E-3</v>
      </c>
      <c r="AW412" s="20">
        <f t="shared" ca="1" si="120"/>
        <v>0</v>
      </c>
      <c r="AX412" s="20">
        <f t="shared" ca="1" si="120"/>
        <v>0</v>
      </c>
      <c r="AY412" s="20">
        <f t="shared" ca="1" si="120"/>
        <v>0</v>
      </c>
      <c r="AZ412" s="20">
        <f t="shared" ca="1" si="120"/>
        <v>0</v>
      </c>
      <c r="BA412" s="20">
        <f t="shared" ca="1" si="120"/>
        <v>0</v>
      </c>
      <c r="BB412" s="20">
        <f t="shared" ca="1" si="120"/>
        <v>0</v>
      </c>
    </row>
    <row r="413" spans="1:54" x14ac:dyDescent="0.35">
      <c r="A413" s="21" t="s">
        <v>1841</v>
      </c>
      <c r="E413" s="22">
        <f ca="1">SUMIF($D$4:$S$377, $A413, E$4:E$377)</f>
        <v>7.7999999999999999E-4</v>
      </c>
      <c r="F413" s="22">
        <f t="shared" ref="F413:BB413" ca="1" si="121">SUMIF($D$4:$S$377, $A413, F$4:F$377)</f>
        <v>0</v>
      </c>
      <c r="G413" s="22">
        <f t="shared" ca="1" si="121"/>
        <v>0</v>
      </c>
      <c r="H413" s="22">
        <f t="shared" ca="1" si="121"/>
        <v>0</v>
      </c>
      <c r="I413" s="22">
        <f t="shared" ca="1" si="121"/>
        <v>0</v>
      </c>
      <c r="J413" s="22">
        <f t="shared" ca="1" si="121"/>
        <v>0</v>
      </c>
      <c r="K413" s="22">
        <f t="shared" ca="1" si="121"/>
        <v>6.94E-3</v>
      </c>
      <c r="L413" s="22">
        <f t="shared" ca="1" si="121"/>
        <v>0</v>
      </c>
      <c r="M413" s="22">
        <f t="shared" ca="1" si="121"/>
        <v>5.45E-3</v>
      </c>
      <c r="N413" s="22">
        <f t="shared" ca="1" si="121"/>
        <v>0</v>
      </c>
      <c r="O413" s="22">
        <f t="shared" ca="1" si="121"/>
        <v>0</v>
      </c>
      <c r="P413" s="22">
        <f t="shared" ca="1" si="121"/>
        <v>0</v>
      </c>
      <c r="Q413" s="22">
        <f t="shared" ca="1" si="121"/>
        <v>0</v>
      </c>
      <c r="R413" s="22">
        <f t="shared" ca="1" si="121"/>
        <v>0</v>
      </c>
      <c r="S413" s="22">
        <f t="shared" ca="1" si="121"/>
        <v>0</v>
      </c>
      <c r="T413" s="22"/>
      <c r="U413" s="22"/>
      <c r="V413" s="22"/>
      <c r="W413" s="22"/>
      <c r="X413" s="22"/>
      <c r="Y413" s="22"/>
      <c r="Z413" s="22"/>
      <c r="AA413" s="22"/>
      <c r="AB413" s="22"/>
      <c r="AC413" s="22"/>
      <c r="AD413" s="22"/>
      <c r="AE413" s="22"/>
      <c r="AF413" s="22"/>
      <c r="AG413" s="22"/>
      <c r="AH413" s="22"/>
      <c r="AI413" s="22"/>
      <c r="AJ413" s="22"/>
      <c r="AK413" s="22"/>
      <c r="AL413" s="22"/>
      <c r="AM413" s="22"/>
      <c r="AN413" s="22">
        <f t="shared" ca="1" si="121"/>
        <v>2.8332388109169866E-4</v>
      </c>
      <c r="AO413" s="22">
        <f t="shared" ca="1" si="121"/>
        <v>0</v>
      </c>
      <c r="AP413" s="22">
        <f t="shared" ca="1" si="121"/>
        <v>0</v>
      </c>
      <c r="AQ413" s="22">
        <f t="shared" ca="1" si="121"/>
        <v>0</v>
      </c>
      <c r="AR413" s="22">
        <f t="shared" ca="1" si="121"/>
        <v>0</v>
      </c>
      <c r="AS413" s="22">
        <f t="shared" ca="1" si="121"/>
        <v>0</v>
      </c>
      <c r="AT413" s="22">
        <f t="shared" ca="1" si="121"/>
        <v>2.7376095882080298E-3</v>
      </c>
      <c r="AU413" s="22">
        <f t="shared" ca="1" si="121"/>
        <v>0</v>
      </c>
      <c r="AV413" s="22">
        <f t="shared" ca="1" si="121"/>
        <v>1.7638148940672196E-3</v>
      </c>
      <c r="AW413" s="22">
        <f t="shared" ca="1" si="121"/>
        <v>0</v>
      </c>
      <c r="AX413" s="22">
        <f t="shared" ca="1" si="121"/>
        <v>0</v>
      </c>
      <c r="AY413" s="22">
        <f t="shared" ca="1" si="121"/>
        <v>0</v>
      </c>
      <c r="AZ413" s="22">
        <f t="shared" ca="1" si="121"/>
        <v>0</v>
      </c>
      <c r="BA413" s="22">
        <f t="shared" ca="1" si="121"/>
        <v>0</v>
      </c>
      <c r="BB413" s="22">
        <f t="shared" ca="1" si="121"/>
        <v>0</v>
      </c>
    </row>
    <row r="414" spans="1:54" x14ac:dyDescent="0.35">
      <c r="A414" s="21" t="s">
        <v>1842</v>
      </c>
      <c r="E414" s="22">
        <f ca="1">SUMIF($D$3:$S$376, $A414, E$3:E$376)</f>
        <v>4.4000000000000002E-4</v>
      </c>
      <c r="F414" s="22">
        <f t="shared" ref="F414:BB414" ca="1" si="122">SUMIF($D$3:$S$376, $A414, F$3:F$376)</f>
        <v>0</v>
      </c>
      <c r="G414" s="22">
        <f t="shared" ca="1" si="122"/>
        <v>0</v>
      </c>
      <c r="H414" s="22">
        <f t="shared" ca="1" si="122"/>
        <v>0</v>
      </c>
      <c r="I414" s="22">
        <f t="shared" ca="1" si="122"/>
        <v>0</v>
      </c>
      <c r="J414" s="22">
        <f t="shared" ca="1" si="122"/>
        <v>0</v>
      </c>
      <c r="K414" s="22">
        <f t="shared" ca="1" si="122"/>
        <v>0</v>
      </c>
      <c r="L414" s="22">
        <f t="shared" ca="1" si="122"/>
        <v>9.7400000000000004E-3</v>
      </c>
      <c r="M414" s="22">
        <f t="shared" ca="1" si="122"/>
        <v>0</v>
      </c>
      <c r="N414" s="22">
        <f t="shared" ca="1" si="122"/>
        <v>0</v>
      </c>
      <c r="O414" s="22">
        <f t="shared" ca="1" si="122"/>
        <v>0</v>
      </c>
      <c r="P414" s="22">
        <f t="shared" ca="1" si="122"/>
        <v>0</v>
      </c>
      <c r="Q414" s="22">
        <f t="shared" ca="1" si="122"/>
        <v>0</v>
      </c>
      <c r="R414" s="22">
        <f t="shared" ca="1" si="122"/>
        <v>0</v>
      </c>
      <c r="S414" s="22">
        <f t="shared" ca="1" si="122"/>
        <v>0</v>
      </c>
      <c r="T414" s="22"/>
      <c r="U414" s="22"/>
      <c r="V414" s="22"/>
      <c r="W414" s="22"/>
      <c r="X414" s="22"/>
      <c r="Y414" s="22"/>
      <c r="Z414" s="22"/>
      <c r="AA414" s="22"/>
      <c r="AB414" s="22"/>
      <c r="AC414" s="22"/>
      <c r="AD414" s="22"/>
      <c r="AE414" s="22"/>
      <c r="AF414" s="22"/>
      <c r="AG414" s="22"/>
      <c r="AH414" s="22"/>
      <c r="AI414" s="22"/>
      <c r="AJ414" s="22"/>
      <c r="AK414" s="22"/>
      <c r="AL414" s="22"/>
      <c r="AM414" s="22"/>
      <c r="AN414" s="22">
        <f t="shared" ca="1" si="122"/>
        <v>1.4916881260896274E-4</v>
      </c>
      <c r="AO414" s="22">
        <f t="shared" ca="1" si="122"/>
        <v>0</v>
      </c>
      <c r="AP414" s="22">
        <f t="shared" ca="1" si="122"/>
        <v>0</v>
      </c>
      <c r="AQ414" s="22">
        <f t="shared" ca="1" si="122"/>
        <v>0</v>
      </c>
      <c r="AR414" s="22">
        <f t="shared" ca="1" si="122"/>
        <v>0</v>
      </c>
      <c r="AS414" s="22">
        <f t="shared" ca="1" si="122"/>
        <v>0</v>
      </c>
      <c r="AT414" s="22">
        <f t="shared" ca="1" si="122"/>
        <v>0</v>
      </c>
      <c r="AU414" s="22">
        <f t="shared" ca="1" si="122"/>
        <v>3.4457171745690255E-3</v>
      </c>
      <c r="AV414" s="22">
        <f t="shared" ca="1" si="122"/>
        <v>0</v>
      </c>
      <c r="AW414" s="22">
        <f t="shared" ca="1" si="122"/>
        <v>0</v>
      </c>
      <c r="AX414" s="22">
        <f t="shared" ca="1" si="122"/>
        <v>0</v>
      </c>
      <c r="AY414" s="22">
        <f t="shared" ca="1" si="122"/>
        <v>0</v>
      </c>
      <c r="AZ414" s="22">
        <f t="shared" ca="1" si="122"/>
        <v>0</v>
      </c>
      <c r="BA414" s="22">
        <f t="shared" ca="1" si="122"/>
        <v>0</v>
      </c>
      <c r="BB414" s="22">
        <f t="shared" ca="1" si="122"/>
        <v>0</v>
      </c>
    </row>
    <row r="415" spans="1:54" x14ac:dyDescent="0.35">
      <c r="A415" s="18" t="s">
        <v>1843</v>
      </c>
      <c r="B415" s="19"/>
      <c r="C415" s="19"/>
      <c r="D415" s="19"/>
      <c r="E415" s="20">
        <f ca="1">SUMIF($C$4:$S$377, $A415, E$4:E$377)</f>
        <v>2.222E-2</v>
      </c>
      <c r="F415" s="20">
        <f t="shared" ref="F415:BB415" ca="1" si="123">SUMIF($C$4:$S$377, $A415, F$4:F$377)</f>
        <v>0</v>
      </c>
      <c r="G415" s="20">
        <f t="shared" ca="1" si="123"/>
        <v>0</v>
      </c>
      <c r="H415" s="20">
        <f t="shared" ca="1" si="123"/>
        <v>0</v>
      </c>
      <c r="I415" s="20">
        <f t="shared" ca="1" si="123"/>
        <v>1.5259999999999999E-2</v>
      </c>
      <c r="J415" s="20">
        <f t="shared" ca="1" si="123"/>
        <v>0</v>
      </c>
      <c r="K415" s="20">
        <f t="shared" ca="1" si="123"/>
        <v>0</v>
      </c>
      <c r="L415" s="20">
        <f t="shared" ca="1" si="123"/>
        <v>1.9230000000000001E-2</v>
      </c>
      <c r="M415" s="20">
        <f t="shared" ca="1" si="123"/>
        <v>0</v>
      </c>
      <c r="N415" s="20">
        <f t="shared" ca="1" si="123"/>
        <v>0</v>
      </c>
      <c r="O415" s="20">
        <f t="shared" ca="1" si="123"/>
        <v>0</v>
      </c>
      <c r="P415" s="20">
        <f t="shared" ca="1" si="123"/>
        <v>0</v>
      </c>
      <c r="Q415" s="20">
        <f t="shared" ca="1" si="123"/>
        <v>0.17141999999999999</v>
      </c>
      <c r="R415" s="20">
        <f t="shared" ca="1" si="123"/>
        <v>0</v>
      </c>
      <c r="S415" s="20">
        <f t="shared" ca="1" si="123"/>
        <v>0</v>
      </c>
      <c r="T415" s="20"/>
      <c r="U415" s="20"/>
      <c r="V415" s="20"/>
      <c r="W415" s="20"/>
      <c r="X415" s="20"/>
      <c r="Y415" s="20"/>
      <c r="Z415" s="20"/>
      <c r="AA415" s="20"/>
      <c r="AB415" s="20"/>
      <c r="AC415" s="20"/>
      <c r="AD415" s="20"/>
      <c r="AE415" s="20"/>
      <c r="AF415" s="20"/>
      <c r="AG415" s="20"/>
      <c r="AH415" s="20"/>
      <c r="AI415" s="20"/>
      <c r="AJ415" s="20"/>
      <c r="AK415" s="20"/>
      <c r="AL415" s="20"/>
      <c r="AM415" s="20"/>
      <c r="AN415" s="20">
        <f t="shared" ca="1" si="123"/>
        <v>1.7682151399210852E-2</v>
      </c>
      <c r="AO415" s="20">
        <f t="shared" ca="1" si="123"/>
        <v>0</v>
      </c>
      <c r="AP415" s="20">
        <f t="shared" ca="1" si="123"/>
        <v>0</v>
      </c>
      <c r="AQ415" s="20">
        <f t="shared" ca="1" si="123"/>
        <v>0</v>
      </c>
      <c r="AR415" s="20">
        <f t="shared" ca="1" si="123"/>
        <v>1.1254756301180639E-2</v>
      </c>
      <c r="AS415" s="20">
        <f t="shared" ca="1" si="123"/>
        <v>0</v>
      </c>
      <c r="AT415" s="20">
        <f t="shared" ca="1" si="123"/>
        <v>0</v>
      </c>
      <c r="AU415" s="20">
        <f t="shared" ca="1" si="123"/>
        <v>1.5870408285266872E-2</v>
      </c>
      <c r="AV415" s="20">
        <f t="shared" ca="1" si="123"/>
        <v>0</v>
      </c>
      <c r="AW415" s="20">
        <f t="shared" ca="1" si="123"/>
        <v>0</v>
      </c>
      <c r="AX415" s="20">
        <f t="shared" ca="1" si="123"/>
        <v>0</v>
      </c>
      <c r="AY415" s="20">
        <f t="shared" ca="1" si="123"/>
        <v>0</v>
      </c>
      <c r="AZ415" s="20">
        <f t="shared" ca="1" si="123"/>
        <v>0.13823643166134025</v>
      </c>
      <c r="BA415" s="20">
        <f t="shared" ca="1" si="123"/>
        <v>0</v>
      </c>
      <c r="BB415" s="20">
        <f t="shared" ca="1" si="123"/>
        <v>0</v>
      </c>
    </row>
    <row r="416" spans="1:54" x14ac:dyDescent="0.35">
      <c r="A416" s="21" t="s">
        <v>1844</v>
      </c>
      <c r="E416" s="22">
        <f ca="1">SUMIF($D$4:$S$377, $A416, E$4:E$377)</f>
        <v>2.222E-2</v>
      </c>
      <c r="F416" s="22">
        <f t="shared" ref="F416:BB416" ca="1" si="124">SUMIF($D$4:$S$377, $A416, F$4:F$377)</f>
        <v>0</v>
      </c>
      <c r="G416" s="22">
        <f t="shared" ca="1" si="124"/>
        <v>0</v>
      </c>
      <c r="H416" s="22">
        <f t="shared" ca="1" si="124"/>
        <v>0</v>
      </c>
      <c r="I416" s="22">
        <f t="shared" ca="1" si="124"/>
        <v>1.5259999999999999E-2</v>
      </c>
      <c r="J416" s="22">
        <f t="shared" ca="1" si="124"/>
        <v>0</v>
      </c>
      <c r="K416" s="22">
        <f t="shared" ca="1" si="124"/>
        <v>0</v>
      </c>
      <c r="L416" s="22">
        <f t="shared" ca="1" si="124"/>
        <v>1.9230000000000001E-2</v>
      </c>
      <c r="M416" s="22">
        <f t="shared" ca="1" si="124"/>
        <v>0</v>
      </c>
      <c r="N416" s="22">
        <f t="shared" ca="1" si="124"/>
        <v>0</v>
      </c>
      <c r="O416" s="22">
        <f t="shared" ca="1" si="124"/>
        <v>0</v>
      </c>
      <c r="P416" s="22">
        <f t="shared" ca="1" si="124"/>
        <v>0</v>
      </c>
      <c r="Q416" s="22">
        <f t="shared" ca="1" si="124"/>
        <v>0.17141999999999999</v>
      </c>
      <c r="R416" s="22">
        <f t="shared" ca="1" si="124"/>
        <v>0</v>
      </c>
      <c r="S416" s="22">
        <f t="shared" ca="1" si="124"/>
        <v>0</v>
      </c>
      <c r="T416" s="22"/>
      <c r="U416" s="22"/>
      <c r="V416" s="22"/>
      <c r="W416" s="22"/>
      <c r="X416" s="22"/>
      <c r="Y416" s="22"/>
      <c r="Z416" s="22"/>
      <c r="AA416" s="22"/>
      <c r="AB416" s="22"/>
      <c r="AC416" s="22"/>
      <c r="AD416" s="22"/>
      <c r="AE416" s="22"/>
      <c r="AF416" s="22"/>
      <c r="AG416" s="22"/>
      <c r="AH416" s="22"/>
      <c r="AI416" s="22"/>
      <c r="AJ416" s="22"/>
      <c r="AK416" s="22"/>
      <c r="AL416" s="22"/>
      <c r="AM416" s="22"/>
      <c r="AN416" s="22">
        <f t="shared" ca="1" si="124"/>
        <v>1.7682151399210852E-2</v>
      </c>
      <c r="AO416" s="22">
        <f t="shared" ca="1" si="124"/>
        <v>0</v>
      </c>
      <c r="AP416" s="22">
        <f t="shared" ca="1" si="124"/>
        <v>0</v>
      </c>
      <c r="AQ416" s="22">
        <f t="shared" ca="1" si="124"/>
        <v>0</v>
      </c>
      <c r="AR416" s="22">
        <f t="shared" ca="1" si="124"/>
        <v>1.1254756301180639E-2</v>
      </c>
      <c r="AS416" s="22">
        <f t="shared" ca="1" si="124"/>
        <v>0</v>
      </c>
      <c r="AT416" s="22">
        <f t="shared" ca="1" si="124"/>
        <v>0</v>
      </c>
      <c r="AU416" s="22">
        <f t="shared" ca="1" si="124"/>
        <v>1.5870408285266872E-2</v>
      </c>
      <c r="AV416" s="22">
        <f t="shared" ca="1" si="124"/>
        <v>0</v>
      </c>
      <c r="AW416" s="22">
        <f t="shared" ca="1" si="124"/>
        <v>0</v>
      </c>
      <c r="AX416" s="22">
        <f t="shared" ca="1" si="124"/>
        <v>0</v>
      </c>
      <c r="AY416" s="22">
        <f t="shared" ca="1" si="124"/>
        <v>0</v>
      </c>
      <c r="AZ416" s="22">
        <f t="shared" ca="1" si="124"/>
        <v>0.13823643166134025</v>
      </c>
      <c r="BA416" s="22">
        <f t="shared" ca="1" si="124"/>
        <v>0</v>
      </c>
      <c r="BB416" s="22">
        <f t="shared" ca="1" si="124"/>
        <v>0</v>
      </c>
    </row>
    <row r="417" spans="1:54" x14ac:dyDescent="0.35">
      <c r="A417" s="19" t="s">
        <v>1845</v>
      </c>
      <c r="B417" s="19"/>
      <c r="C417" s="19"/>
      <c r="D417" s="19"/>
      <c r="E417" s="20">
        <f ca="1">SUMIF($C$4:$S$377, $A417, E$4:E$377)</f>
        <v>0.19361499999999998</v>
      </c>
      <c r="F417" s="20">
        <f t="shared" ref="F417:BB417" ca="1" si="125">SUMIF($C$4:$S$377, $A417, F$4:F$377)</f>
        <v>0.18972500000000003</v>
      </c>
      <c r="G417" s="20">
        <f t="shared" ca="1" si="125"/>
        <v>0.47154499999999999</v>
      </c>
      <c r="H417" s="20">
        <f t="shared" ca="1" si="125"/>
        <v>0.62921000000000005</v>
      </c>
      <c r="I417" s="20">
        <f t="shared" ca="1" si="125"/>
        <v>0.35392000000000001</v>
      </c>
      <c r="J417" s="20">
        <f t="shared" ca="1" si="125"/>
        <v>0.69489500000000004</v>
      </c>
      <c r="K417" s="20">
        <f t="shared" ca="1" si="125"/>
        <v>0.58413000000000004</v>
      </c>
      <c r="L417" s="20">
        <f t="shared" ca="1" si="125"/>
        <v>0.174035</v>
      </c>
      <c r="M417" s="20">
        <f t="shared" ca="1" si="125"/>
        <v>0.12773999999999999</v>
      </c>
      <c r="N417" s="20">
        <f t="shared" ca="1" si="125"/>
        <v>0.20787999999999998</v>
      </c>
      <c r="O417" s="20">
        <f t="shared" ca="1" si="125"/>
        <v>7.8799999999999999E-3</v>
      </c>
      <c r="P417" s="20">
        <f t="shared" ca="1" si="125"/>
        <v>4.7244999999999995E-2</v>
      </c>
      <c r="Q417" s="20">
        <f t="shared" ca="1" si="125"/>
        <v>7.6250000000000012E-2</v>
      </c>
      <c r="R417" s="20">
        <f t="shared" ca="1" si="125"/>
        <v>1.2545000000000001E-2</v>
      </c>
      <c r="S417" s="20">
        <f t="shared" ca="1" si="125"/>
        <v>0</v>
      </c>
      <c r="T417" s="20"/>
      <c r="U417" s="20"/>
      <c r="V417" s="20"/>
      <c r="W417" s="20"/>
      <c r="X417" s="20"/>
      <c r="Y417" s="20"/>
      <c r="Z417" s="20"/>
      <c r="AA417" s="20"/>
      <c r="AB417" s="20"/>
      <c r="AC417" s="20"/>
      <c r="AD417" s="20"/>
      <c r="AE417" s="20"/>
      <c r="AF417" s="20"/>
      <c r="AG417" s="20"/>
      <c r="AH417" s="20"/>
      <c r="AI417" s="20"/>
      <c r="AJ417" s="20"/>
      <c r="AK417" s="20"/>
      <c r="AL417" s="20"/>
      <c r="AM417" s="20"/>
      <c r="AN417" s="20">
        <f t="shared" ca="1" si="125"/>
        <v>0.1460789646952122</v>
      </c>
      <c r="AO417" s="20">
        <f t="shared" ca="1" si="125"/>
        <v>0.12627312460738538</v>
      </c>
      <c r="AP417" s="20">
        <f t="shared" ca="1" si="125"/>
        <v>0.32672903693141764</v>
      </c>
      <c r="AQ417" s="20">
        <f t="shared" ca="1" si="125"/>
        <v>0.45677607234695505</v>
      </c>
      <c r="AR417" s="20">
        <f t="shared" ca="1" si="125"/>
        <v>0.27551271976762215</v>
      </c>
      <c r="AS417" s="20">
        <f t="shared" ca="1" si="125"/>
        <v>0.5396735576764532</v>
      </c>
      <c r="AT417" s="20">
        <f t="shared" ca="1" si="125"/>
        <v>0.46360837719053155</v>
      </c>
      <c r="AU417" s="20">
        <f t="shared" ca="1" si="125"/>
        <v>0.16704680192858581</v>
      </c>
      <c r="AV417" s="20">
        <f t="shared" ca="1" si="125"/>
        <v>0.13098512718917749</v>
      </c>
      <c r="AW417" s="20">
        <f t="shared" ca="1" si="125"/>
        <v>0.17780307171104492</v>
      </c>
      <c r="AX417" s="20">
        <f t="shared" ca="1" si="125"/>
        <v>1.5872757063223098E-2</v>
      </c>
      <c r="AY417" s="20">
        <f t="shared" ca="1" si="125"/>
        <v>4.6994315824957569E-2</v>
      </c>
      <c r="AZ417" s="20">
        <f t="shared" ca="1" si="125"/>
        <v>6.4673339951683811E-2</v>
      </c>
      <c r="BA417" s="20">
        <f t="shared" ca="1" si="125"/>
        <v>1.3266200594462072E-2</v>
      </c>
      <c r="BB417" s="20">
        <f t="shared" ca="1" si="125"/>
        <v>0</v>
      </c>
    </row>
    <row r="418" spans="1:54" x14ac:dyDescent="0.35">
      <c r="A418" s="21" t="s">
        <v>1846</v>
      </c>
      <c r="E418" s="22">
        <f t="shared" ref="E418:E424" ca="1" si="126">SUMIF($D$4:$S$377, $A418, E$4:E$377)</f>
        <v>7.6600000000000001E-3</v>
      </c>
      <c r="F418" s="22">
        <f t="shared" ref="F418:BB424" ca="1" si="127">SUMIF($D$4:$S$377, $A418, F$4:F$377)</f>
        <v>0</v>
      </c>
      <c r="G418" s="22">
        <f t="shared" ca="1" si="127"/>
        <v>0</v>
      </c>
      <c r="H418" s="22">
        <f t="shared" ca="1" si="127"/>
        <v>5.4200000000000003E-3</v>
      </c>
      <c r="I418" s="22">
        <f t="shared" ca="1" si="127"/>
        <v>1.5259999999999999E-2</v>
      </c>
      <c r="J418" s="22">
        <f t="shared" ca="1" si="127"/>
        <v>1.3339999999999999E-2</v>
      </c>
      <c r="K418" s="22">
        <f t="shared" ca="1" si="127"/>
        <v>0.13739999999999999</v>
      </c>
      <c r="L418" s="22">
        <f t="shared" ca="1" si="127"/>
        <v>9.7199999999999995E-3</v>
      </c>
      <c r="M418" s="22">
        <f t="shared" ca="1" si="127"/>
        <v>0</v>
      </c>
      <c r="N418" s="22">
        <f t="shared" ca="1" si="127"/>
        <v>2.5159999999999998E-2</v>
      </c>
      <c r="O418" s="22">
        <f t="shared" ca="1" si="127"/>
        <v>0</v>
      </c>
      <c r="P418" s="22">
        <f t="shared" ca="1" si="127"/>
        <v>0</v>
      </c>
      <c r="Q418" s="22">
        <f t="shared" ca="1" si="127"/>
        <v>0</v>
      </c>
      <c r="R418" s="22">
        <f t="shared" ca="1" si="127"/>
        <v>0</v>
      </c>
      <c r="S418" s="22">
        <f t="shared" ca="1" si="127"/>
        <v>0</v>
      </c>
      <c r="T418" s="22"/>
      <c r="U418" s="22"/>
      <c r="V418" s="22"/>
      <c r="W418" s="22"/>
      <c r="X418" s="22"/>
      <c r="Y418" s="22"/>
      <c r="Z418" s="22"/>
      <c r="AA418" s="22"/>
      <c r="AB418" s="22"/>
      <c r="AC418" s="22"/>
      <c r="AD418" s="22"/>
      <c r="AE418" s="22"/>
      <c r="AF418" s="22"/>
      <c r="AG418" s="22"/>
      <c r="AH418" s="22"/>
      <c r="AI418" s="22"/>
      <c r="AJ418" s="22"/>
      <c r="AK418" s="22"/>
      <c r="AL418" s="22"/>
      <c r="AM418" s="22"/>
      <c r="AN418" s="22">
        <f t="shared" ca="1" si="127"/>
        <v>7.0969387307481951E-3</v>
      </c>
      <c r="AO418" s="22">
        <f t="shared" ca="1" si="127"/>
        <v>0</v>
      </c>
      <c r="AP418" s="22">
        <f t="shared" ca="1" si="127"/>
        <v>0</v>
      </c>
      <c r="AQ418" s="22">
        <f t="shared" ca="1" si="127"/>
        <v>5.3115175978989708E-3</v>
      </c>
      <c r="AR418" s="22">
        <f t="shared" ca="1" si="127"/>
        <v>1.304869624494458E-2</v>
      </c>
      <c r="AS418" s="22">
        <f t="shared" ca="1" si="127"/>
        <v>1.5434403119937124E-2</v>
      </c>
      <c r="AT418" s="22">
        <f t="shared" ca="1" si="127"/>
        <v>0.13824597067128636</v>
      </c>
      <c r="AU418" s="22">
        <f t="shared" ca="1" si="127"/>
        <v>9.3973167500908325E-3</v>
      </c>
      <c r="AV418" s="22">
        <f t="shared" ca="1" si="127"/>
        <v>0</v>
      </c>
      <c r="AW418" s="22">
        <f t="shared" ca="1" si="127"/>
        <v>2.6362334538778308E-2</v>
      </c>
      <c r="AX418" s="22">
        <f t="shared" ca="1" si="127"/>
        <v>0</v>
      </c>
      <c r="AY418" s="22">
        <f t="shared" ca="1" si="127"/>
        <v>0</v>
      </c>
      <c r="AZ418" s="22">
        <f t="shared" ca="1" si="127"/>
        <v>0</v>
      </c>
      <c r="BA418" s="22">
        <f t="shared" ca="1" si="127"/>
        <v>0</v>
      </c>
      <c r="BB418" s="22">
        <f t="shared" ca="1" si="127"/>
        <v>0</v>
      </c>
    </row>
    <row r="419" spans="1:54" x14ac:dyDescent="0.35">
      <c r="A419" s="21" t="s">
        <v>1847</v>
      </c>
      <c r="E419" s="22">
        <f t="shared" ca="1" si="126"/>
        <v>1.346E-2</v>
      </c>
      <c r="F419" s="22">
        <f t="shared" ref="F419:S419" ca="1" si="128">SUMIF($D$4:$S$377, $A419, F$4:F$377)</f>
        <v>0</v>
      </c>
      <c r="G419" s="22">
        <f t="shared" ca="1" si="128"/>
        <v>2.597E-2</v>
      </c>
      <c r="H419" s="22">
        <f t="shared" ca="1" si="128"/>
        <v>2.1479999999999999E-2</v>
      </c>
      <c r="I419" s="22">
        <f t="shared" ca="1" si="128"/>
        <v>4.1509999999999998E-2</v>
      </c>
      <c r="J419" s="22">
        <f t="shared" ca="1" si="128"/>
        <v>0.19656999999999999</v>
      </c>
      <c r="K419" s="22">
        <f t="shared" ca="1" si="128"/>
        <v>0</v>
      </c>
      <c r="L419" s="22">
        <f t="shared" ca="1" si="128"/>
        <v>0</v>
      </c>
      <c r="M419" s="22">
        <f t="shared" ca="1" si="128"/>
        <v>0</v>
      </c>
      <c r="N419" s="22">
        <f t="shared" ca="1" si="128"/>
        <v>0</v>
      </c>
      <c r="O419" s="22">
        <f t="shared" ca="1" si="128"/>
        <v>0</v>
      </c>
      <c r="P419" s="22">
        <f t="shared" ca="1" si="128"/>
        <v>0</v>
      </c>
      <c r="Q419" s="22">
        <f t="shared" ca="1" si="128"/>
        <v>0</v>
      </c>
      <c r="R419" s="22">
        <f t="shared" ca="1" si="128"/>
        <v>0</v>
      </c>
      <c r="S419" s="22">
        <f t="shared" ca="1" si="128"/>
        <v>0</v>
      </c>
      <c r="T419" s="22"/>
      <c r="U419" s="22"/>
      <c r="V419" s="22"/>
      <c r="W419" s="22"/>
      <c r="X419" s="22"/>
      <c r="Y419" s="22"/>
      <c r="Z419" s="22"/>
      <c r="AA419" s="22"/>
      <c r="AB419" s="22"/>
      <c r="AC419" s="22"/>
      <c r="AD419" s="22"/>
      <c r="AE419" s="22"/>
      <c r="AF419" s="22"/>
      <c r="AG419" s="22"/>
      <c r="AH419" s="22"/>
      <c r="AI419" s="22"/>
      <c r="AJ419" s="22"/>
      <c r="AK419" s="22"/>
      <c r="AL419" s="22"/>
      <c r="AM419" s="22"/>
      <c r="AN419" s="22">
        <f t="shared" ca="1" si="127"/>
        <v>7.9399846791521605E-3</v>
      </c>
      <c r="AO419" s="22">
        <f t="shared" ca="1" si="127"/>
        <v>0</v>
      </c>
      <c r="AP419" s="22">
        <f t="shared" ca="1" si="127"/>
        <v>1.6210427610906783E-2</v>
      </c>
      <c r="AQ419" s="22">
        <f t="shared" ca="1" si="127"/>
        <v>1.3402503628069695E-2</v>
      </c>
      <c r="AR419" s="22">
        <f t="shared" ca="1" si="127"/>
        <v>2.2599438011339849E-2</v>
      </c>
      <c r="AS419" s="22">
        <f t="shared" ca="1" si="127"/>
        <v>0.14480500249325406</v>
      </c>
      <c r="AT419" s="22">
        <f t="shared" ca="1" si="127"/>
        <v>0</v>
      </c>
      <c r="AU419" s="22">
        <f t="shared" ca="1" si="127"/>
        <v>0</v>
      </c>
      <c r="AV419" s="22">
        <f t="shared" ca="1" si="127"/>
        <v>0</v>
      </c>
      <c r="AW419" s="22">
        <f t="shared" ca="1" si="127"/>
        <v>0</v>
      </c>
      <c r="AX419" s="22">
        <f t="shared" ca="1" si="127"/>
        <v>0</v>
      </c>
      <c r="AY419" s="22">
        <f t="shared" ca="1" si="127"/>
        <v>0</v>
      </c>
      <c r="AZ419" s="22">
        <f t="shared" ca="1" si="127"/>
        <v>0</v>
      </c>
      <c r="BA419" s="22">
        <f t="shared" ca="1" si="127"/>
        <v>0</v>
      </c>
      <c r="BB419" s="22">
        <f t="shared" ca="1" si="127"/>
        <v>0</v>
      </c>
    </row>
    <row r="420" spans="1:54" x14ac:dyDescent="0.35">
      <c r="A420" s="21" t="s">
        <v>1848</v>
      </c>
      <c r="E420" s="22">
        <f t="shared" ca="1" si="126"/>
        <v>2.2970000000000001E-2</v>
      </c>
      <c r="F420" s="22">
        <f t="shared" ca="1" si="127"/>
        <v>3.4639999999999997E-2</v>
      </c>
      <c r="G420" s="22">
        <f t="shared" ca="1" si="127"/>
        <v>7.2459999999999997E-2</v>
      </c>
      <c r="H420" s="22">
        <f t="shared" ca="1" si="127"/>
        <v>7.9420000000000004E-2</v>
      </c>
      <c r="I420" s="22">
        <f t="shared" ca="1" si="127"/>
        <v>0</v>
      </c>
      <c r="J420" s="22">
        <f t="shared" ca="1" si="127"/>
        <v>6.6600000000000001E-3</v>
      </c>
      <c r="K420" s="22">
        <f t="shared" ca="1" si="127"/>
        <v>0.12847</v>
      </c>
      <c r="L420" s="22">
        <f t="shared" ca="1" si="127"/>
        <v>0</v>
      </c>
      <c r="M420" s="22">
        <f t="shared" ca="1" si="127"/>
        <v>6.3719999999999999E-2</v>
      </c>
      <c r="N420" s="22">
        <f t="shared" ca="1" si="127"/>
        <v>0</v>
      </c>
      <c r="O420" s="22">
        <f t="shared" ca="1" si="127"/>
        <v>0</v>
      </c>
      <c r="P420" s="22">
        <f t="shared" ca="1" si="127"/>
        <v>0</v>
      </c>
      <c r="Q420" s="22">
        <f t="shared" ca="1" si="127"/>
        <v>0</v>
      </c>
      <c r="R420" s="22">
        <f t="shared" ca="1" si="127"/>
        <v>0</v>
      </c>
      <c r="S420" s="22">
        <f t="shared" ca="1" si="127"/>
        <v>0</v>
      </c>
      <c r="T420" s="22"/>
      <c r="U420" s="22"/>
      <c r="V420" s="22"/>
      <c r="W420" s="22"/>
      <c r="X420" s="22"/>
      <c r="Y420" s="22"/>
      <c r="Z420" s="22"/>
      <c r="AA420" s="22"/>
      <c r="AB420" s="22"/>
      <c r="AC420" s="22"/>
      <c r="AD420" s="22"/>
      <c r="AE420" s="22"/>
      <c r="AF420" s="22"/>
      <c r="AG420" s="22"/>
      <c r="AH420" s="22"/>
      <c r="AI420" s="22"/>
      <c r="AJ420" s="22"/>
      <c r="AK420" s="22"/>
      <c r="AL420" s="22"/>
      <c r="AM420" s="22"/>
      <c r="AN420" s="22">
        <f t="shared" ca="1" si="127"/>
        <v>2.1281551259175722E-2</v>
      </c>
      <c r="AO420" s="22">
        <f t="shared" ca="1" si="127"/>
        <v>2.9697478132460157E-2</v>
      </c>
      <c r="AP420" s="22">
        <f t="shared" ca="1" si="127"/>
        <v>7.1037641307258745E-2</v>
      </c>
      <c r="AQ420" s="22">
        <f t="shared" ca="1" si="127"/>
        <v>7.7830392550763142E-2</v>
      </c>
      <c r="AR420" s="22">
        <f t="shared" ca="1" si="127"/>
        <v>0</v>
      </c>
      <c r="AS420" s="22">
        <f t="shared" ca="1" si="127"/>
        <v>7.7056315426372738E-3</v>
      </c>
      <c r="AT420" s="22">
        <f t="shared" ca="1" si="127"/>
        <v>0.12926098873464451</v>
      </c>
      <c r="AU420" s="22">
        <f t="shared" ca="1" si="127"/>
        <v>0</v>
      </c>
      <c r="AV420" s="22">
        <f t="shared" ca="1" si="127"/>
        <v>5.2600028208092876E-2</v>
      </c>
      <c r="AW420" s="22">
        <f t="shared" ca="1" si="127"/>
        <v>0</v>
      </c>
      <c r="AX420" s="22">
        <f t="shared" ca="1" si="127"/>
        <v>0</v>
      </c>
      <c r="AY420" s="22">
        <f t="shared" ca="1" si="127"/>
        <v>0</v>
      </c>
      <c r="AZ420" s="22">
        <f t="shared" ca="1" si="127"/>
        <v>0</v>
      </c>
      <c r="BA420" s="22">
        <f t="shared" ca="1" si="127"/>
        <v>0</v>
      </c>
      <c r="BB420" s="22">
        <f t="shared" ca="1" si="127"/>
        <v>0</v>
      </c>
    </row>
    <row r="421" spans="1:54" x14ac:dyDescent="0.35">
      <c r="A421" s="21" t="s">
        <v>1849</v>
      </c>
      <c r="E421" s="22">
        <f t="shared" ca="1" si="126"/>
        <v>1.6725E-2</v>
      </c>
      <c r="F421" s="22">
        <f t="shared" ca="1" si="127"/>
        <v>2.5565000000000001E-2</v>
      </c>
      <c r="G421" s="22">
        <f t="shared" ca="1" si="127"/>
        <v>2.2405000000000001E-2</v>
      </c>
      <c r="H421" s="22">
        <f t="shared" ca="1" si="127"/>
        <v>0</v>
      </c>
      <c r="I421" s="22">
        <f t="shared" ca="1" si="127"/>
        <v>6.157E-2</v>
      </c>
      <c r="J421" s="22">
        <f t="shared" ca="1" si="127"/>
        <v>1.3185000000000001E-2</v>
      </c>
      <c r="K421" s="22">
        <f t="shared" ca="1" si="127"/>
        <v>0</v>
      </c>
      <c r="L421" s="22">
        <f t="shared" ca="1" si="127"/>
        <v>6.1234999999999998E-2</v>
      </c>
      <c r="M421" s="22">
        <f t="shared" ca="1" si="127"/>
        <v>0</v>
      </c>
      <c r="N421" s="22">
        <f t="shared" ca="1" si="127"/>
        <v>0</v>
      </c>
      <c r="O421" s="22">
        <f t="shared" ca="1" si="127"/>
        <v>0</v>
      </c>
      <c r="P421" s="22">
        <f t="shared" ca="1" si="127"/>
        <v>2.8684999999999999E-2</v>
      </c>
      <c r="Q421" s="22">
        <f t="shared" ca="1" si="127"/>
        <v>1.7129999999999999E-2</v>
      </c>
      <c r="R421" s="22">
        <f t="shared" ca="1" si="127"/>
        <v>1.2545000000000001E-2</v>
      </c>
      <c r="S421" s="22">
        <f t="shared" ca="1" si="127"/>
        <v>0</v>
      </c>
      <c r="T421" s="22"/>
      <c r="U421" s="22"/>
      <c r="V421" s="22"/>
      <c r="W421" s="22"/>
      <c r="X421" s="22"/>
      <c r="Y421" s="22"/>
      <c r="Z421" s="22"/>
      <c r="AA421" s="22"/>
      <c r="AB421" s="22"/>
      <c r="AC421" s="22"/>
      <c r="AD421" s="22"/>
      <c r="AE421" s="22"/>
      <c r="AF421" s="22"/>
      <c r="AG421" s="22"/>
      <c r="AH421" s="22"/>
      <c r="AI421" s="22"/>
      <c r="AJ421" s="22"/>
      <c r="AK421" s="22"/>
      <c r="AL421" s="22"/>
      <c r="AM421" s="22"/>
      <c r="AN421" s="22">
        <f t="shared" ca="1" si="127"/>
        <v>1.7723143763818713E-2</v>
      </c>
      <c r="AO421" s="22">
        <f t="shared" ca="1" si="127"/>
        <v>2.5068008458331185E-2</v>
      </c>
      <c r="AP421" s="22">
        <f t="shared" ca="1" si="127"/>
        <v>2.5122768655058535E-2</v>
      </c>
      <c r="AQ421" s="22">
        <f t="shared" ca="1" si="127"/>
        <v>0</v>
      </c>
      <c r="AR421" s="22">
        <f t="shared" ca="1" si="127"/>
        <v>6.0216303104752289E-2</v>
      </c>
      <c r="AS421" s="22">
        <f t="shared" ca="1" si="127"/>
        <v>1.7448033695059675E-2</v>
      </c>
      <c r="AT421" s="22">
        <f t="shared" ca="1" si="127"/>
        <v>0</v>
      </c>
      <c r="AU421" s="22">
        <f t="shared" ca="1" si="127"/>
        <v>6.7712628147873072E-2</v>
      </c>
      <c r="AV421" s="22">
        <f t="shared" ca="1" si="127"/>
        <v>0</v>
      </c>
      <c r="AW421" s="22">
        <f t="shared" ca="1" si="127"/>
        <v>0</v>
      </c>
      <c r="AX421" s="22">
        <f t="shared" ca="1" si="127"/>
        <v>0</v>
      </c>
      <c r="AY421" s="22">
        <f t="shared" ca="1" si="127"/>
        <v>3.0968162682487116E-2</v>
      </c>
      <c r="AZ421" s="22">
        <f t="shared" ca="1" si="127"/>
        <v>1.8393519899638514E-2</v>
      </c>
      <c r="BA421" s="22">
        <f t="shared" ca="1" si="127"/>
        <v>1.3266200594462072E-2</v>
      </c>
      <c r="BB421" s="22">
        <f t="shared" ca="1" si="127"/>
        <v>0</v>
      </c>
    </row>
    <row r="422" spans="1:54" x14ac:dyDescent="0.35">
      <c r="A422" s="21" t="s">
        <v>1850</v>
      </c>
      <c r="E422" s="22">
        <f t="shared" ca="1" si="126"/>
        <v>1.1429999999999999E-2</v>
      </c>
      <c r="F422" s="22">
        <f t="shared" ca="1" si="127"/>
        <v>0</v>
      </c>
      <c r="G422" s="22">
        <f t="shared" ca="1" si="127"/>
        <v>0</v>
      </c>
      <c r="H422" s="22">
        <f t="shared" ca="1" si="127"/>
        <v>4.2759999999999999E-2</v>
      </c>
      <c r="I422" s="22">
        <f t="shared" ca="1" si="127"/>
        <v>4.052E-2</v>
      </c>
      <c r="J422" s="22">
        <f t="shared" ca="1" si="127"/>
        <v>2.3740000000000001E-2</v>
      </c>
      <c r="K422" s="22">
        <f t="shared" ca="1" si="127"/>
        <v>0</v>
      </c>
      <c r="L422" s="22">
        <f t="shared" ca="1" si="127"/>
        <v>0</v>
      </c>
      <c r="M422" s="22">
        <f t="shared" ca="1" si="127"/>
        <v>5.8569999999999997E-2</v>
      </c>
      <c r="N422" s="22">
        <f t="shared" ca="1" si="127"/>
        <v>0</v>
      </c>
      <c r="O422" s="22">
        <f t="shared" ca="1" si="127"/>
        <v>7.8799999999999999E-3</v>
      </c>
      <c r="P422" s="22">
        <f t="shared" ca="1" si="127"/>
        <v>0</v>
      </c>
      <c r="Q422" s="22">
        <f t="shared" ca="1" si="127"/>
        <v>0</v>
      </c>
      <c r="R422" s="22">
        <f t="shared" ca="1" si="127"/>
        <v>0</v>
      </c>
      <c r="S422" s="22">
        <f t="shared" ca="1" si="127"/>
        <v>0</v>
      </c>
      <c r="T422" s="22"/>
      <c r="U422" s="22"/>
      <c r="V422" s="22"/>
      <c r="W422" s="22"/>
      <c r="X422" s="22"/>
      <c r="Y422" s="22"/>
      <c r="Z422" s="22"/>
      <c r="AA422" s="22"/>
      <c r="AB422" s="22"/>
      <c r="AC422" s="22"/>
      <c r="AD422" s="22"/>
      <c r="AE422" s="22"/>
      <c r="AF422" s="22"/>
      <c r="AG422" s="22"/>
      <c r="AH422" s="22"/>
      <c r="AI422" s="22"/>
      <c r="AJ422" s="22"/>
      <c r="AK422" s="22"/>
      <c r="AL422" s="22"/>
      <c r="AM422" s="22"/>
      <c r="AN422" s="22">
        <f t="shared" ca="1" si="127"/>
        <v>1.6385709750767901E-2</v>
      </c>
      <c r="AO422" s="22">
        <f t="shared" ca="1" si="127"/>
        <v>0</v>
      </c>
      <c r="AP422" s="22">
        <f t="shared" ca="1" si="127"/>
        <v>0</v>
      </c>
      <c r="AQ422" s="22">
        <f t="shared" ca="1" si="127"/>
        <v>6.4838621912900615E-2</v>
      </c>
      <c r="AR422" s="22">
        <f t="shared" ca="1" si="127"/>
        <v>5.3611599625027401E-2</v>
      </c>
      <c r="AS422" s="22">
        <f t="shared" ca="1" si="127"/>
        <v>4.2500248085545436E-2</v>
      </c>
      <c r="AT422" s="22">
        <f t="shared" ca="1" si="127"/>
        <v>0</v>
      </c>
      <c r="AU422" s="22">
        <f t="shared" ca="1" si="127"/>
        <v>0</v>
      </c>
      <c r="AV422" s="22">
        <f t="shared" ca="1" si="127"/>
        <v>7.4810434129108372E-2</v>
      </c>
      <c r="AW422" s="22">
        <f t="shared" ca="1" si="127"/>
        <v>0</v>
      </c>
      <c r="AX422" s="22">
        <f t="shared" ca="1" si="127"/>
        <v>1.5872757063223098E-2</v>
      </c>
      <c r="AY422" s="22">
        <f t="shared" ca="1" si="127"/>
        <v>0</v>
      </c>
      <c r="AZ422" s="22">
        <f t="shared" ca="1" si="127"/>
        <v>0</v>
      </c>
      <c r="BA422" s="22">
        <f t="shared" ca="1" si="127"/>
        <v>0</v>
      </c>
      <c r="BB422" s="22">
        <f t="shared" ca="1" si="127"/>
        <v>0</v>
      </c>
    </row>
    <row r="423" spans="1:54" x14ac:dyDescent="0.35">
      <c r="A423" s="21" t="s">
        <v>1851</v>
      </c>
      <c r="E423" s="22">
        <f t="shared" ca="1" si="126"/>
        <v>1.5469999999999999E-2</v>
      </c>
      <c r="F423" s="22">
        <f t="shared" ca="1" si="127"/>
        <v>0</v>
      </c>
      <c r="G423" s="22">
        <f t="shared" ca="1" si="127"/>
        <v>2.5700000000000001E-2</v>
      </c>
      <c r="H423" s="22">
        <f t="shared" ca="1" si="127"/>
        <v>0.18615000000000001</v>
      </c>
      <c r="I423" s="22">
        <f t="shared" ca="1" si="127"/>
        <v>5.1280000000000006E-2</v>
      </c>
      <c r="J423" s="22">
        <f t="shared" ca="1" si="127"/>
        <v>0</v>
      </c>
      <c r="K423" s="22">
        <f t="shared" ca="1" si="127"/>
        <v>3.6810000000000002E-2</v>
      </c>
      <c r="L423" s="22">
        <f t="shared" ca="1" si="127"/>
        <v>0</v>
      </c>
      <c r="M423" s="22">
        <f t="shared" ca="1" si="127"/>
        <v>0</v>
      </c>
      <c r="N423" s="22">
        <f t="shared" ca="1" si="127"/>
        <v>0</v>
      </c>
      <c r="O423" s="22">
        <f t="shared" ca="1" si="127"/>
        <v>0</v>
      </c>
      <c r="P423" s="22">
        <f t="shared" ca="1" si="127"/>
        <v>0</v>
      </c>
      <c r="Q423" s="22">
        <f t="shared" ca="1" si="127"/>
        <v>0</v>
      </c>
      <c r="R423" s="22">
        <f t="shared" ca="1" si="127"/>
        <v>0</v>
      </c>
      <c r="S423" s="22">
        <f t="shared" ca="1" si="127"/>
        <v>0</v>
      </c>
      <c r="T423" s="22"/>
      <c r="U423" s="22"/>
      <c r="V423" s="22"/>
      <c r="W423" s="22"/>
      <c r="X423" s="22"/>
      <c r="Y423" s="22"/>
      <c r="Z423" s="22"/>
      <c r="AA423" s="22"/>
      <c r="AB423" s="22"/>
      <c r="AC423" s="22"/>
      <c r="AD423" s="22"/>
      <c r="AE423" s="22"/>
      <c r="AF423" s="22"/>
      <c r="AG423" s="22"/>
      <c r="AH423" s="22"/>
      <c r="AI423" s="22"/>
      <c r="AJ423" s="22"/>
      <c r="AK423" s="22"/>
      <c r="AL423" s="22"/>
      <c r="AM423" s="22"/>
      <c r="AN423" s="22">
        <f t="shared" ca="1" si="127"/>
        <v>1.1442308575482809E-2</v>
      </c>
      <c r="AO423" s="22">
        <f t="shared" ca="1" si="127"/>
        <v>0</v>
      </c>
      <c r="AP423" s="22">
        <f t="shared" ca="1" si="127"/>
        <v>1.7780424487532691E-2</v>
      </c>
      <c r="AQ423" s="22">
        <f t="shared" ca="1" si="127"/>
        <v>0.1416381862320486</v>
      </c>
      <c r="AR423" s="22">
        <f t="shared" ca="1" si="127"/>
        <v>3.8463177710688884E-2</v>
      </c>
      <c r="AS423" s="22">
        <f t="shared" ca="1" si="127"/>
        <v>0</v>
      </c>
      <c r="AT423" s="22">
        <f t="shared" ca="1" si="127"/>
        <v>3.5178030748799348E-2</v>
      </c>
      <c r="AU423" s="22">
        <f t="shared" ca="1" si="127"/>
        <v>0</v>
      </c>
      <c r="AV423" s="22">
        <f t="shared" ca="1" si="127"/>
        <v>0</v>
      </c>
      <c r="AW423" s="22">
        <f t="shared" ca="1" si="127"/>
        <v>0</v>
      </c>
      <c r="AX423" s="22">
        <f t="shared" ca="1" si="127"/>
        <v>0</v>
      </c>
      <c r="AY423" s="22">
        <f t="shared" ca="1" si="127"/>
        <v>0</v>
      </c>
      <c r="AZ423" s="22">
        <f t="shared" ca="1" si="127"/>
        <v>0</v>
      </c>
      <c r="BA423" s="22">
        <f t="shared" ca="1" si="127"/>
        <v>0</v>
      </c>
      <c r="BB423" s="22">
        <f t="shared" ca="1" si="127"/>
        <v>0</v>
      </c>
    </row>
    <row r="424" spans="1:54" x14ac:dyDescent="0.35">
      <c r="A424" s="21" t="s">
        <v>1852</v>
      </c>
      <c r="E424" s="22">
        <f t="shared" ca="1" si="126"/>
        <v>0.10589999999999999</v>
      </c>
      <c r="F424" s="22">
        <f t="shared" ca="1" si="127"/>
        <v>0.12952000000000002</v>
      </c>
      <c r="G424" s="22">
        <f t="shared" ca="1" si="127"/>
        <v>0.32501000000000002</v>
      </c>
      <c r="H424" s="22">
        <f t="shared" ca="1" si="127"/>
        <v>0.29398000000000002</v>
      </c>
      <c r="I424" s="22">
        <f t="shared" ca="1" si="127"/>
        <v>0.14377999999999999</v>
      </c>
      <c r="J424" s="22">
        <f t="shared" ca="1" si="127"/>
        <v>0.44140000000000001</v>
      </c>
      <c r="K424" s="22">
        <f t="shared" ca="1" si="127"/>
        <v>0.28144999999999998</v>
      </c>
      <c r="L424" s="22">
        <f t="shared" ca="1" si="127"/>
        <v>0.10308</v>
      </c>
      <c r="M424" s="22">
        <f t="shared" ca="1" si="127"/>
        <v>5.45E-3</v>
      </c>
      <c r="N424" s="22">
        <f t="shared" ca="1" si="127"/>
        <v>0.18271999999999999</v>
      </c>
      <c r="O424" s="22">
        <f t="shared" ca="1" si="127"/>
        <v>0</v>
      </c>
      <c r="P424" s="22">
        <f t="shared" ca="1" si="127"/>
        <v>1.856E-2</v>
      </c>
      <c r="Q424" s="22">
        <f t="shared" ca="1" si="127"/>
        <v>5.9120000000000006E-2</v>
      </c>
      <c r="R424" s="22">
        <f t="shared" ca="1" si="127"/>
        <v>0</v>
      </c>
      <c r="S424" s="22">
        <f t="shared" ca="1" si="127"/>
        <v>0</v>
      </c>
      <c r="T424" s="22"/>
      <c r="U424" s="22"/>
      <c r="V424" s="22"/>
      <c r="W424" s="22"/>
      <c r="X424" s="22"/>
      <c r="Y424" s="22"/>
      <c r="Z424" s="22"/>
      <c r="AA424" s="22"/>
      <c r="AB424" s="22"/>
      <c r="AC424" s="22"/>
      <c r="AD424" s="22"/>
      <c r="AE424" s="22"/>
      <c r="AF424" s="22"/>
      <c r="AG424" s="22"/>
      <c r="AH424" s="22"/>
      <c r="AI424" s="22"/>
      <c r="AJ424" s="22"/>
      <c r="AK424" s="22"/>
      <c r="AL424" s="22"/>
      <c r="AM424" s="22"/>
      <c r="AN424" s="22">
        <f t="shared" ca="1" si="127"/>
        <v>6.4209327936066679E-2</v>
      </c>
      <c r="AO424" s="22">
        <f t="shared" ca="1" si="127"/>
        <v>7.1507638016594044E-2</v>
      </c>
      <c r="AP424" s="22">
        <f t="shared" ca="1" si="127"/>
        <v>0.19657777487066086</v>
      </c>
      <c r="AQ424" s="22">
        <f t="shared" ca="1" si="127"/>
        <v>0.15375485042527395</v>
      </c>
      <c r="AR424" s="22">
        <f t="shared" ca="1" si="127"/>
        <v>8.7573505070869112E-2</v>
      </c>
      <c r="AS424" s="22">
        <f t="shared" ca="1" si="127"/>
        <v>0.31178023874001964</v>
      </c>
      <c r="AT424" s="22">
        <f t="shared" ca="1" si="127"/>
        <v>0.16092338703580128</v>
      </c>
      <c r="AU424" s="22">
        <f t="shared" ca="1" si="127"/>
        <v>8.9936857030621903E-2</v>
      </c>
      <c r="AV424" s="22">
        <f t="shared" ca="1" si="127"/>
        <v>3.5746648519762309E-3</v>
      </c>
      <c r="AW424" s="22">
        <f t="shared" ca="1" si="127"/>
        <v>0.15144073717226661</v>
      </c>
      <c r="AX424" s="22">
        <f t="shared" ca="1" si="127"/>
        <v>0</v>
      </c>
      <c r="AY424" s="22">
        <f t="shared" ca="1" si="127"/>
        <v>1.602615314247045E-2</v>
      </c>
      <c r="AZ424" s="22">
        <f t="shared" ca="1" si="127"/>
        <v>4.6279820052045298E-2</v>
      </c>
      <c r="BA424" s="22">
        <f t="shared" ca="1" si="127"/>
        <v>0</v>
      </c>
      <c r="BB424" s="22">
        <f t="shared" ca="1" si="127"/>
        <v>0</v>
      </c>
    </row>
    <row r="425" spans="1:54" s="3" customFormat="1" x14ac:dyDescent="0.35">
      <c r="A425" s="419" t="s">
        <v>1853</v>
      </c>
      <c r="B425" s="213"/>
      <c r="C425" s="213"/>
      <c r="D425" s="213"/>
      <c r="E425" s="422">
        <f ca="1">SUMIF($C$4:$S$377, $A425, E$4:E$377)</f>
        <v>0.13370999999999997</v>
      </c>
      <c r="F425" s="422">
        <f t="shared" ref="F425:BB425" ca="1" si="129">SUMIF($C$4:$S$377, $A425, F$4:F$377)</f>
        <v>0.61986000000000008</v>
      </c>
      <c r="G425" s="422">
        <f t="shared" ca="1" si="129"/>
        <v>0.26888999999999996</v>
      </c>
      <c r="H425" s="422">
        <f t="shared" ca="1" si="129"/>
        <v>0.21148</v>
      </c>
      <c r="I425" s="422">
        <f t="shared" ca="1" si="129"/>
        <v>0.34193000000000001</v>
      </c>
      <c r="J425" s="422">
        <f t="shared" ca="1" si="129"/>
        <v>5.6739999999999999E-2</v>
      </c>
      <c r="K425" s="422">
        <f t="shared" ca="1" si="129"/>
        <v>3.8530000000000002E-2</v>
      </c>
      <c r="L425" s="422">
        <f t="shared" ca="1" si="129"/>
        <v>0.16228000000000001</v>
      </c>
      <c r="M425" s="422">
        <f t="shared" ca="1" si="129"/>
        <v>4.8379999999999999E-2</v>
      </c>
      <c r="N425" s="422">
        <f t="shared" ca="1" si="129"/>
        <v>0.46843000000000007</v>
      </c>
      <c r="O425" s="422">
        <f t="shared" ca="1" si="129"/>
        <v>0.40026</v>
      </c>
      <c r="P425" s="422">
        <f t="shared" ca="1" si="129"/>
        <v>6.4640000000000003E-2</v>
      </c>
      <c r="Q425" s="422">
        <f t="shared" ca="1" si="129"/>
        <v>1.2760000000000001E-2</v>
      </c>
      <c r="R425" s="422">
        <f t="shared" ca="1" si="129"/>
        <v>9.3399999999999993E-3</v>
      </c>
      <c r="S425" s="422">
        <f t="shared" ca="1" si="129"/>
        <v>0</v>
      </c>
      <c r="T425" s="422"/>
      <c r="U425" s="422"/>
      <c r="V425" s="422"/>
      <c r="W425" s="422"/>
      <c r="X425" s="422"/>
      <c r="Y425" s="422"/>
      <c r="Z425" s="422"/>
      <c r="AA425" s="422"/>
      <c r="AB425" s="422"/>
      <c r="AC425" s="422"/>
      <c r="AD425" s="422"/>
      <c r="AE425" s="422"/>
      <c r="AF425" s="422"/>
      <c r="AG425" s="422"/>
      <c r="AH425" s="422"/>
      <c r="AI425" s="422"/>
      <c r="AJ425" s="422"/>
      <c r="AK425" s="422"/>
      <c r="AL425" s="422"/>
      <c r="AM425" s="422"/>
      <c r="AN425" s="422">
        <f t="shared" ca="1" si="129"/>
        <v>0.16904784285272878</v>
      </c>
      <c r="AO425" s="422">
        <f t="shared" ca="1" si="129"/>
        <v>0.69768934940915517</v>
      </c>
      <c r="AP425" s="422">
        <f t="shared" ca="1" si="129"/>
        <v>0.41349345985431396</v>
      </c>
      <c r="AQ425" s="422">
        <f t="shared" ca="1" si="129"/>
        <v>0.30858988179272773</v>
      </c>
      <c r="AR425" s="422">
        <f t="shared" ca="1" si="129"/>
        <v>0.39524566624498686</v>
      </c>
      <c r="AS425" s="422">
        <f t="shared" ca="1" si="129"/>
        <v>9.8667142168372163E-2</v>
      </c>
      <c r="AT425" s="422">
        <f t="shared" ca="1" si="129"/>
        <v>4.7252161850319038E-2</v>
      </c>
      <c r="AU425" s="422">
        <f t="shared" ca="1" si="129"/>
        <v>0.20469686678405336</v>
      </c>
      <c r="AV425" s="422">
        <f t="shared" ca="1" si="129"/>
        <v>6.1022489211655873E-2</v>
      </c>
      <c r="AW425" s="422">
        <f t="shared" ca="1" si="129"/>
        <v>0.53762206594772621</v>
      </c>
      <c r="AX425" s="422">
        <f t="shared" ca="1" si="129"/>
        <v>0.41913626200654219</v>
      </c>
      <c r="AY425" s="422">
        <f t="shared" ca="1" si="129"/>
        <v>0.12164906638887475</v>
      </c>
      <c r="AZ425" s="422">
        <f t="shared" ca="1" si="129"/>
        <v>2.108404607754278E-2</v>
      </c>
      <c r="BA425" s="422">
        <f t="shared" ca="1" si="129"/>
        <v>1.2450010411410202E-2</v>
      </c>
      <c r="BB425" s="422">
        <f t="shared" ca="1" si="129"/>
        <v>0</v>
      </c>
    </row>
    <row r="426" spans="1:54" x14ac:dyDescent="0.35">
      <c r="A426" s="21" t="s">
        <v>1854</v>
      </c>
      <c r="E426" s="22">
        <f t="shared" ref="E426:E440" ca="1" si="130">SUMIF($D$4:$S$377, $A426, E$4:E$377)</f>
        <v>4.15E-3</v>
      </c>
      <c r="F426" s="22">
        <f t="shared" ref="F426:BB435" ca="1" si="131">SUMIF($D$4:$S$377, $A426, F$4:F$377)</f>
        <v>5.4799999999999996E-3</v>
      </c>
      <c r="G426" s="22">
        <f t="shared" ca="1" si="131"/>
        <v>9.6699999999999998E-3</v>
      </c>
      <c r="H426" s="22">
        <f t="shared" ca="1" si="131"/>
        <v>1.389E-2</v>
      </c>
      <c r="I426" s="22">
        <f t="shared" ca="1" si="131"/>
        <v>2.0539999999999999E-2</v>
      </c>
      <c r="J426" s="22">
        <f t="shared" ca="1" si="131"/>
        <v>0</v>
      </c>
      <c r="K426" s="22">
        <f t="shared" ca="1" si="131"/>
        <v>0</v>
      </c>
      <c r="L426" s="22">
        <f t="shared" ca="1" si="131"/>
        <v>2.614E-2</v>
      </c>
      <c r="M426" s="22">
        <f t="shared" ca="1" si="131"/>
        <v>0</v>
      </c>
      <c r="N426" s="22">
        <f t="shared" ca="1" si="131"/>
        <v>0</v>
      </c>
      <c r="O426" s="22">
        <f t="shared" ca="1" si="131"/>
        <v>0</v>
      </c>
      <c r="P426" s="22">
        <f t="shared" ca="1" si="131"/>
        <v>0</v>
      </c>
      <c r="Q426" s="22">
        <f t="shared" ca="1" si="131"/>
        <v>0</v>
      </c>
      <c r="R426" s="22">
        <f t="shared" ca="1" si="131"/>
        <v>0</v>
      </c>
      <c r="S426" s="22">
        <f t="shared" ca="1" si="131"/>
        <v>0</v>
      </c>
      <c r="T426" s="22"/>
      <c r="U426" s="22"/>
      <c r="V426" s="22"/>
      <c r="W426" s="22"/>
      <c r="X426" s="22"/>
      <c r="Y426" s="22"/>
      <c r="Z426" s="22"/>
      <c r="AA426" s="22"/>
      <c r="AB426" s="22"/>
      <c r="AC426" s="22"/>
      <c r="AD426" s="22"/>
      <c r="AE426" s="22"/>
      <c r="AF426" s="22"/>
      <c r="AG426" s="22"/>
      <c r="AH426" s="22"/>
      <c r="AI426" s="22"/>
      <c r="AJ426" s="22"/>
      <c r="AK426" s="22"/>
      <c r="AL426" s="22"/>
      <c r="AM426" s="22"/>
      <c r="AN426" s="22">
        <f t="shared" ca="1" si="131"/>
        <v>6.130208589603719E-3</v>
      </c>
      <c r="AO426" s="22">
        <f t="shared" ca="1" si="131"/>
        <v>7.4904363107222358E-3</v>
      </c>
      <c r="AP426" s="22">
        <f t="shared" ca="1" si="131"/>
        <v>1.5114770128924785E-2</v>
      </c>
      <c r="AQ426" s="22">
        <f t="shared" ca="1" si="131"/>
        <v>2.1702334510254263E-2</v>
      </c>
      <c r="AR426" s="22">
        <f t="shared" ca="1" si="131"/>
        <v>2.8002570316536139E-2</v>
      </c>
      <c r="AS426" s="22">
        <f t="shared" ca="1" si="131"/>
        <v>0</v>
      </c>
      <c r="AT426" s="22">
        <f t="shared" ca="1" si="131"/>
        <v>0</v>
      </c>
      <c r="AU426" s="22">
        <f t="shared" ca="1" si="131"/>
        <v>4.0292856142103949E-2</v>
      </c>
      <c r="AV426" s="22">
        <f t="shared" ca="1" si="131"/>
        <v>0</v>
      </c>
      <c r="AW426" s="22">
        <f t="shared" ca="1" si="131"/>
        <v>0</v>
      </c>
      <c r="AX426" s="22">
        <f t="shared" ca="1" si="131"/>
        <v>0</v>
      </c>
      <c r="AY426" s="22">
        <f t="shared" ca="1" si="131"/>
        <v>0</v>
      </c>
      <c r="AZ426" s="22">
        <f t="shared" ca="1" si="131"/>
        <v>0</v>
      </c>
      <c r="BA426" s="22">
        <f t="shared" ca="1" si="131"/>
        <v>0</v>
      </c>
      <c r="BB426" s="22">
        <f t="shared" ca="1" si="131"/>
        <v>0</v>
      </c>
    </row>
    <row r="427" spans="1:54" x14ac:dyDescent="0.35">
      <c r="A427" s="21" t="s">
        <v>1855</v>
      </c>
      <c r="E427" s="22">
        <f t="shared" ca="1" si="130"/>
        <v>2.4799999999999999E-2</v>
      </c>
      <c r="F427" s="22">
        <f t="shared" ref="F427:S427" ca="1" si="132">SUMIF($D$4:$S$377, $A427, F$4:F$377)</f>
        <v>5.1130000000000002E-2</v>
      </c>
      <c r="G427" s="22">
        <f t="shared" ca="1" si="132"/>
        <v>0.10884000000000001</v>
      </c>
      <c r="H427" s="22">
        <f t="shared" ca="1" si="132"/>
        <v>5.5750000000000001E-2</v>
      </c>
      <c r="I427" s="22">
        <f t="shared" ca="1" si="132"/>
        <v>9.7199999999999995E-2</v>
      </c>
      <c r="J427" s="22">
        <f t="shared" ca="1" si="132"/>
        <v>1.7049999999999999E-2</v>
      </c>
      <c r="K427" s="22">
        <f t="shared" ca="1" si="132"/>
        <v>6.94E-3</v>
      </c>
      <c r="L427" s="22">
        <f t="shared" ca="1" si="132"/>
        <v>2.614E-2</v>
      </c>
      <c r="M427" s="22">
        <f t="shared" ca="1" si="132"/>
        <v>0</v>
      </c>
      <c r="N427" s="22">
        <f t="shared" ca="1" si="132"/>
        <v>0</v>
      </c>
      <c r="O427" s="22">
        <f t="shared" ca="1" si="132"/>
        <v>0</v>
      </c>
      <c r="P427" s="22">
        <f t="shared" ca="1" si="132"/>
        <v>2.869E-2</v>
      </c>
      <c r="Q427" s="22">
        <f t="shared" ca="1" si="132"/>
        <v>0</v>
      </c>
      <c r="R427" s="22">
        <f t="shared" ca="1" si="132"/>
        <v>0</v>
      </c>
      <c r="S427" s="22">
        <f t="shared" ca="1" si="132"/>
        <v>0</v>
      </c>
      <c r="T427" s="22"/>
      <c r="AM427" s="22"/>
      <c r="AN427" s="22">
        <f t="shared" ca="1" si="131"/>
        <v>4.8716596940780621E-2</v>
      </c>
      <c r="AO427" s="22">
        <f t="shared" ca="1" si="131"/>
        <v>9.2939526788840307E-2</v>
      </c>
      <c r="AP427" s="22">
        <f t="shared" ca="1" si="131"/>
        <v>0.22623599952041287</v>
      </c>
      <c r="AQ427" s="22">
        <f t="shared" ca="1" si="131"/>
        <v>0.1158369692579333</v>
      </c>
      <c r="AR427" s="22">
        <f t="shared" ca="1" si="131"/>
        <v>0.17622269110757452</v>
      </c>
      <c r="AS427" s="22">
        <f t="shared" ca="1" si="131"/>
        <v>4.1825521931087309E-2</v>
      </c>
      <c r="AT427" s="22">
        <f t="shared" ca="1" si="131"/>
        <v>1.4804992653029026E-2</v>
      </c>
      <c r="AU427" s="22">
        <f t="shared" ca="1" si="131"/>
        <v>5.3582893282745445E-2</v>
      </c>
      <c r="AV427" s="22">
        <f t="shared" ca="1" si="131"/>
        <v>0</v>
      </c>
      <c r="AW427" s="22">
        <f t="shared" ca="1" si="131"/>
        <v>0</v>
      </c>
      <c r="AX427" s="22">
        <f t="shared" ca="1" si="131"/>
        <v>0</v>
      </c>
      <c r="AY427" s="22">
        <f t="shared" ca="1" si="131"/>
        <v>5.7417167281857383E-2</v>
      </c>
      <c r="AZ427" s="22">
        <f t="shared" ca="1" si="131"/>
        <v>0</v>
      </c>
      <c r="BA427" s="22">
        <f t="shared" ca="1" si="131"/>
        <v>0</v>
      </c>
      <c r="BB427" s="22">
        <f t="shared" ca="1" si="131"/>
        <v>0</v>
      </c>
    </row>
    <row r="428" spans="1:54" x14ac:dyDescent="0.35">
      <c r="A428" s="21" t="s">
        <v>1856</v>
      </c>
      <c r="E428" s="22">
        <f t="shared" ca="1" si="130"/>
        <v>1.098E-2</v>
      </c>
      <c r="F428" s="22">
        <f t="shared" ca="1" si="131"/>
        <v>0.15443000000000001</v>
      </c>
      <c r="G428" s="22">
        <f t="shared" ca="1" si="131"/>
        <v>1.9109999999999999E-2</v>
      </c>
      <c r="H428" s="22">
        <f t="shared" ca="1" si="131"/>
        <v>5.4200000000000003E-3</v>
      </c>
      <c r="I428" s="22">
        <f t="shared" ca="1" si="131"/>
        <v>1.5259999999999999E-2</v>
      </c>
      <c r="J428" s="22">
        <f t="shared" ca="1" si="131"/>
        <v>0</v>
      </c>
      <c r="K428" s="22">
        <f t="shared" ca="1" si="131"/>
        <v>0</v>
      </c>
      <c r="L428" s="22">
        <f t="shared" ca="1" si="131"/>
        <v>0</v>
      </c>
      <c r="M428" s="22">
        <f t="shared" ca="1" si="131"/>
        <v>0</v>
      </c>
      <c r="N428" s="22">
        <f t="shared" ca="1" si="131"/>
        <v>0</v>
      </c>
      <c r="O428" s="22">
        <f t="shared" ca="1" si="131"/>
        <v>0</v>
      </c>
      <c r="P428" s="22">
        <f t="shared" ca="1" si="131"/>
        <v>0</v>
      </c>
      <c r="Q428" s="22">
        <f t="shared" ca="1" si="131"/>
        <v>0</v>
      </c>
      <c r="R428" s="22">
        <f t="shared" ca="1" si="131"/>
        <v>4.6699999999999997E-3</v>
      </c>
      <c r="S428" s="22">
        <f t="shared" ca="1" si="131"/>
        <v>0</v>
      </c>
      <c r="T428" s="22"/>
      <c r="AM428" s="22"/>
      <c r="AN428" s="22">
        <f t="shared" ca="1" si="131"/>
        <v>1.7591187482378985E-2</v>
      </c>
      <c r="AO428" s="22">
        <f t="shared" ca="1" si="131"/>
        <v>0.22894116590102156</v>
      </c>
      <c r="AP428" s="22">
        <f t="shared" ca="1" si="131"/>
        <v>3.2396748256317276E-2</v>
      </c>
      <c r="AQ428" s="22">
        <f t="shared" ca="1" si="131"/>
        <v>9.184788402430628E-3</v>
      </c>
      <c r="AR428" s="22">
        <f t="shared" ca="1" si="131"/>
        <v>2.256408111776094E-2</v>
      </c>
      <c r="AS428" s="22">
        <f t="shared" ca="1" si="131"/>
        <v>0</v>
      </c>
      <c r="AT428" s="22">
        <f t="shared" ca="1" si="131"/>
        <v>0</v>
      </c>
      <c r="AU428" s="22">
        <f t="shared" ca="1" si="131"/>
        <v>0</v>
      </c>
      <c r="AV428" s="22">
        <f t="shared" ca="1" si="131"/>
        <v>0</v>
      </c>
      <c r="AW428" s="22">
        <f t="shared" ca="1" si="131"/>
        <v>0</v>
      </c>
      <c r="AX428" s="22">
        <f t="shared" ca="1" si="131"/>
        <v>0</v>
      </c>
      <c r="AY428" s="22">
        <f t="shared" ca="1" si="131"/>
        <v>0</v>
      </c>
      <c r="AZ428" s="22">
        <f t="shared" ca="1" si="131"/>
        <v>0</v>
      </c>
      <c r="BA428" s="22">
        <f t="shared" ca="1" si="131"/>
        <v>7.4663949312808106E-3</v>
      </c>
      <c r="BB428" s="22">
        <f t="shared" ca="1" si="131"/>
        <v>0</v>
      </c>
    </row>
    <row r="429" spans="1:54" x14ac:dyDescent="0.35">
      <c r="A429" s="21" t="s">
        <v>1857</v>
      </c>
      <c r="E429" s="22">
        <f t="shared" ca="1" si="130"/>
        <v>5.9550000000000002E-3</v>
      </c>
      <c r="F429" s="22">
        <f t="shared" ca="1" si="131"/>
        <v>2.8305E-2</v>
      </c>
      <c r="G429" s="22">
        <f t="shared" ca="1" si="131"/>
        <v>0</v>
      </c>
      <c r="H429" s="22">
        <f t="shared" ca="1" si="131"/>
        <v>1.4585000000000001E-2</v>
      </c>
      <c r="I429" s="22">
        <f t="shared" ca="1" si="131"/>
        <v>4.8555000000000001E-2</v>
      </c>
      <c r="J429" s="22">
        <f t="shared" ca="1" si="131"/>
        <v>0</v>
      </c>
      <c r="K429" s="22">
        <f t="shared" ca="1" si="131"/>
        <v>0</v>
      </c>
      <c r="L429" s="22">
        <f t="shared" ca="1" si="131"/>
        <v>0</v>
      </c>
      <c r="M429" s="22">
        <f t="shared" ca="1" si="131"/>
        <v>0</v>
      </c>
      <c r="N429" s="22">
        <f t="shared" ca="1" si="131"/>
        <v>0</v>
      </c>
      <c r="O429" s="22">
        <f t="shared" ca="1" si="131"/>
        <v>0</v>
      </c>
      <c r="P429" s="22">
        <f t="shared" ca="1" si="131"/>
        <v>1.4345E-2</v>
      </c>
      <c r="Q429" s="22">
        <f t="shared" ca="1" si="131"/>
        <v>0</v>
      </c>
      <c r="R429" s="22">
        <f t="shared" ca="1" si="131"/>
        <v>0</v>
      </c>
      <c r="S429" s="22">
        <f t="shared" ca="1" si="131"/>
        <v>0</v>
      </c>
      <c r="T429" s="22"/>
      <c r="AM429" s="22"/>
      <c r="AN429" s="22">
        <f t="shared" ca="1" si="131"/>
        <v>8.1273707352772714E-3</v>
      </c>
      <c r="AO429" s="22">
        <f t="shared" ca="1" si="131"/>
        <v>3.5746281067723464E-2</v>
      </c>
      <c r="AP429" s="22">
        <f t="shared" ca="1" si="131"/>
        <v>0</v>
      </c>
      <c r="AQ429" s="22">
        <f t="shared" ca="1" si="131"/>
        <v>2.1054832480230868E-2</v>
      </c>
      <c r="AR429" s="22">
        <f t="shared" ca="1" si="131"/>
        <v>6.1160716574541536E-2</v>
      </c>
      <c r="AS429" s="22">
        <f t="shared" ca="1" si="131"/>
        <v>0</v>
      </c>
      <c r="AT429" s="22">
        <f t="shared" ca="1" si="131"/>
        <v>0</v>
      </c>
      <c r="AU429" s="22">
        <f t="shared" ca="1" si="131"/>
        <v>0</v>
      </c>
      <c r="AV429" s="22">
        <f t="shared" ca="1" si="131"/>
        <v>0</v>
      </c>
      <c r="AW429" s="22">
        <f t="shared" ca="1" si="131"/>
        <v>0</v>
      </c>
      <c r="AX429" s="22">
        <f t="shared" ca="1" si="131"/>
        <v>0</v>
      </c>
      <c r="AY429" s="22">
        <f t="shared" ca="1" si="131"/>
        <v>1.9945953821532806E-2</v>
      </c>
      <c r="AZ429" s="22">
        <f t="shared" ca="1" si="131"/>
        <v>0</v>
      </c>
      <c r="BA429" s="22">
        <f t="shared" ca="1" si="131"/>
        <v>0</v>
      </c>
      <c r="BB429" s="22">
        <f t="shared" ca="1" si="131"/>
        <v>0</v>
      </c>
    </row>
    <row r="430" spans="1:54" x14ac:dyDescent="0.35">
      <c r="A430" s="21" t="s">
        <v>1858</v>
      </c>
      <c r="E430" s="22">
        <f t="shared" ca="1" si="130"/>
        <v>2.4114999999999998E-2</v>
      </c>
      <c r="F430" s="22">
        <f t="shared" ca="1" si="131"/>
        <v>0.27830500000000002</v>
      </c>
      <c r="G430" s="22">
        <f t="shared" ca="1" si="131"/>
        <v>1.451E-2</v>
      </c>
      <c r="H430" s="22">
        <f t="shared" ca="1" si="131"/>
        <v>5.9755000000000003E-2</v>
      </c>
      <c r="I430" s="22">
        <f t="shared" ca="1" si="131"/>
        <v>8.4575000000000011E-2</v>
      </c>
      <c r="J430" s="22">
        <f t="shared" ca="1" si="131"/>
        <v>0</v>
      </c>
      <c r="K430" s="22">
        <f t="shared" ca="1" si="131"/>
        <v>0</v>
      </c>
      <c r="L430" s="22">
        <f t="shared" ca="1" si="131"/>
        <v>0</v>
      </c>
      <c r="M430" s="22">
        <f t="shared" ca="1" si="131"/>
        <v>0</v>
      </c>
      <c r="N430" s="22">
        <f t="shared" ca="1" si="131"/>
        <v>0</v>
      </c>
      <c r="O430" s="22">
        <f t="shared" ca="1" si="131"/>
        <v>0</v>
      </c>
      <c r="P430" s="22">
        <f t="shared" ca="1" si="131"/>
        <v>1.4345E-2</v>
      </c>
      <c r="Q430" s="22">
        <f t="shared" ca="1" si="131"/>
        <v>0</v>
      </c>
      <c r="R430" s="22">
        <f t="shared" ca="1" si="131"/>
        <v>4.6699999999999997E-3</v>
      </c>
      <c r="S430" s="22">
        <f t="shared" ca="1" si="131"/>
        <v>0</v>
      </c>
      <c r="T430" s="22"/>
      <c r="AM430" s="22"/>
      <c r="AN430" s="22">
        <f t="shared" ca="1" si="131"/>
        <v>2.5787761891791623E-2</v>
      </c>
      <c r="AO430" s="22">
        <f t="shared" ca="1" si="131"/>
        <v>0.27538913111295071</v>
      </c>
      <c r="AP430" s="22">
        <f t="shared" ca="1" si="131"/>
        <v>1.6418811418519419E-2</v>
      </c>
      <c r="AQ430" s="22">
        <f t="shared" ca="1" si="131"/>
        <v>6.7589259428101761E-2</v>
      </c>
      <c r="AR430" s="22">
        <f t="shared" ca="1" si="131"/>
        <v>8.3471591377439702E-2</v>
      </c>
      <c r="AS430" s="22">
        <f t="shared" ca="1" si="131"/>
        <v>0</v>
      </c>
      <c r="AT430" s="22">
        <f t="shared" ca="1" si="131"/>
        <v>0</v>
      </c>
      <c r="AU430" s="22">
        <f t="shared" ca="1" si="131"/>
        <v>0</v>
      </c>
      <c r="AV430" s="22">
        <f t="shared" ca="1" si="131"/>
        <v>0</v>
      </c>
      <c r="AW430" s="22">
        <f t="shared" ca="1" si="131"/>
        <v>0</v>
      </c>
      <c r="AX430" s="22">
        <f t="shared" ca="1" si="131"/>
        <v>0</v>
      </c>
      <c r="AY430" s="22">
        <f t="shared" ca="1" si="131"/>
        <v>1.5628341390328041E-2</v>
      </c>
      <c r="AZ430" s="22">
        <f t="shared" ca="1" si="131"/>
        <v>0</v>
      </c>
      <c r="BA430" s="22">
        <f t="shared" ca="1" si="131"/>
        <v>4.9836154801293922E-3</v>
      </c>
      <c r="BB430" s="22">
        <f t="shared" ca="1" si="131"/>
        <v>0</v>
      </c>
    </row>
    <row r="431" spans="1:54" x14ac:dyDescent="0.35">
      <c r="A431" s="21" t="s">
        <v>1859</v>
      </c>
      <c r="E431" s="22">
        <f t="shared" ca="1" si="130"/>
        <v>4.45E-3</v>
      </c>
      <c r="F431" s="22">
        <f t="shared" ca="1" si="131"/>
        <v>6.9580000000000003E-2</v>
      </c>
      <c r="G431" s="22">
        <f t="shared" ca="1" si="131"/>
        <v>0</v>
      </c>
      <c r="H431" s="22">
        <f t="shared" ca="1" si="131"/>
        <v>0</v>
      </c>
      <c r="I431" s="22">
        <f t="shared" ca="1" si="131"/>
        <v>2.0750000000000001E-2</v>
      </c>
      <c r="J431" s="22">
        <f t="shared" ca="1" si="131"/>
        <v>0</v>
      </c>
      <c r="K431" s="22">
        <f t="shared" ca="1" si="131"/>
        <v>0</v>
      </c>
      <c r="L431" s="22">
        <f t="shared" ca="1" si="131"/>
        <v>0</v>
      </c>
      <c r="M431" s="22">
        <f t="shared" ca="1" si="131"/>
        <v>0</v>
      </c>
      <c r="N431" s="22">
        <f t="shared" ca="1" si="131"/>
        <v>0</v>
      </c>
      <c r="O431" s="22">
        <f t="shared" ca="1" si="131"/>
        <v>0</v>
      </c>
      <c r="P431" s="22">
        <f t="shared" ca="1" si="131"/>
        <v>0</v>
      </c>
      <c r="Q431" s="22">
        <f t="shared" ca="1" si="131"/>
        <v>0</v>
      </c>
      <c r="R431" s="22">
        <f t="shared" ca="1" si="131"/>
        <v>0</v>
      </c>
      <c r="S431" s="22">
        <f t="shared" ca="1" si="131"/>
        <v>0</v>
      </c>
      <c r="T431" s="22"/>
      <c r="AM431" s="22"/>
      <c r="AN431" s="22">
        <f t="shared" ca="1" si="131"/>
        <v>2.9095183173647515E-3</v>
      </c>
      <c r="AO431" s="22">
        <f t="shared" ca="1" si="131"/>
        <v>4.2096395475354299E-2</v>
      </c>
      <c r="AP431" s="22">
        <f t="shared" ca="1" si="131"/>
        <v>0</v>
      </c>
      <c r="AQ431" s="22">
        <f t="shared" ca="1" si="131"/>
        <v>0</v>
      </c>
      <c r="AR431" s="22">
        <f t="shared" ca="1" si="131"/>
        <v>1.2521301913770311E-2</v>
      </c>
      <c r="AS431" s="22">
        <f t="shared" ca="1" si="131"/>
        <v>0</v>
      </c>
      <c r="AT431" s="22">
        <f t="shared" ca="1" si="131"/>
        <v>0</v>
      </c>
      <c r="AU431" s="22">
        <f t="shared" ca="1" si="131"/>
        <v>0</v>
      </c>
      <c r="AV431" s="22">
        <f t="shared" ca="1" si="131"/>
        <v>0</v>
      </c>
      <c r="AW431" s="22">
        <f t="shared" ca="1" si="131"/>
        <v>0</v>
      </c>
      <c r="AX431" s="22">
        <f t="shared" ca="1" si="131"/>
        <v>0</v>
      </c>
      <c r="AY431" s="22">
        <f t="shared" ca="1" si="131"/>
        <v>0</v>
      </c>
      <c r="AZ431" s="22">
        <f t="shared" ca="1" si="131"/>
        <v>0</v>
      </c>
      <c r="BA431" s="22">
        <f t="shared" ca="1" si="131"/>
        <v>0</v>
      </c>
      <c r="BB431" s="22">
        <f t="shared" ca="1" si="131"/>
        <v>0</v>
      </c>
    </row>
    <row r="432" spans="1:54" x14ac:dyDescent="0.35">
      <c r="A432" s="21" t="s">
        <v>1860</v>
      </c>
      <c r="E432" s="22">
        <f t="shared" ca="1" si="130"/>
        <v>1.022E-2</v>
      </c>
      <c r="F432" s="22">
        <f t="shared" ca="1" si="131"/>
        <v>3.2629999999999999E-2</v>
      </c>
      <c r="G432" s="22">
        <f t="shared" ca="1" si="131"/>
        <v>6.6839999999999997E-2</v>
      </c>
      <c r="H432" s="22">
        <f t="shared" ca="1" si="131"/>
        <v>1.9310000000000001E-2</v>
      </c>
      <c r="I432" s="22">
        <f t="shared" ca="1" si="131"/>
        <v>3.8700000000000002E-3</v>
      </c>
      <c r="J432" s="22">
        <f t="shared" ca="1" si="131"/>
        <v>0</v>
      </c>
      <c r="K432" s="22">
        <f t="shared" ca="1" si="131"/>
        <v>0</v>
      </c>
      <c r="L432" s="22">
        <f t="shared" ca="1" si="131"/>
        <v>0</v>
      </c>
      <c r="M432" s="22">
        <f t="shared" ca="1" si="131"/>
        <v>0</v>
      </c>
      <c r="N432" s="22">
        <f t="shared" ca="1" si="131"/>
        <v>0</v>
      </c>
      <c r="O432" s="22">
        <f t="shared" ca="1" si="131"/>
        <v>0</v>
      </c>
      <c r="P432" s="22">
        <f t="shared" ca="1" si="131"/>
        <v>0</v>
      </c>
      <c r="Q432" s="22">
        <f t="shared" ca="1" si="131"/>
        <v>1.2760000000000001E-2</v>
      </c>
      <c r="R432" s="22">
        <f t="shared" ca="1" si="131"/>
        <v>0</v>
      </c>
      <c r="S432" s="22">
        <f t="shared" ca="1" si="131"/>
        <v>0</v>
      </c>
      <c r="T432" s="22"/>
      <c r="AM432" s="22"/>
      <c r="AN432" s="22">
        <f t="shared" ca="1" si="131"/>
        <v>1.2597558068276761E-2</v>
      </c>
      <c r="AO432" s="22">
        <f t="shared" ca="1" si="131"/>
        <v>1.5086412752542657E-2</v>
      </c>
      <c r="AP432" s="22">
        <f t="shared" ca="1" si="131"/>
        <v>8.9225562682851992E-2</v>
      </c>
      <c r="AQ432" s="22">
        <f t="shared" ca="1" si="131"/>
        <v>3.0695162691563846E-2</v>
      </c>
      <c r="AR432" s="22">
        <f t="shared" ca="1" si="131"/>
        <v>5.8244067867552754E-3</v>
      </c>
      <c r="AS432" s="22">
        <f t="shared" ca="1" si="131"/>
        <v>0</v>
      </c>
      <c r="AT432" s="22">
        <f t="shared" ca="1" si="131"/>
        <v>0</v>
      </c>
      <c r="AU432" s="22">
        <f t="shared" ca="1" si="131"/>
        <v>0</v>
      </c>
      <c r="AV432" s="22">
        <f t="shared" ca="1" si="131"/>
        <v>0</v>
      </c>
      <c r="AW432" s="22">
        <f t="shared" ca="1" si="131"/>
        <v>0</v>
      </c>
      <c r="AX432" s="22">
        <f t="shared" ca="1" si="131"/>
        <v>0</v>
      </c>
      <c r="AY432" s="22">
        <f t="shared" ca="1" si="131"/>
        <v>0</v>
      </c>
      <c r="AZ432" s="22">
        <f t="shared" ca="1" si="131"/>
        <v>2.108404607754278E-2</v>
      </c>
      <c r="BA432" s="22">
        <f t="shared" ca="1" si="131"/>
        <v>0</v>
      </c>
      <c r="BB432" s="22">
        <f t="shared" ca="1" si="131"/>
        <v>0</v>
      </c>
    </row>
    <row r="433" spans="1:54" x14ac:dyDescent="0.35">
      <c r="A433" s="21" t="s">
        <v>1861</v>
      </c>
      <c r="E433" s="22">
        <f t="shared" ca="1" si="130"/>
        <v>2.7599999999999999E-3</v>
      </c>
      <c r="F433" s="22">
        <f t="shared" ca="1" si="131"/>
        <v>0</v>
      </c>
      <c r="G433" s="22">
        <f t="shared" ca="1" si="131"/>
        <v>3.0810000000000001E-2</v>
      </c>
      <c r="H433" s="22">
        <f t="shared" ca="1" si="131"/>
        <v>0</v>
      </c>
      <c r="I433" s="22">
        <f t="shared" ca="1" si="131"/>
        <v>0</v>
      </c>
      <c r="J433" s="22">
        <f t="shared" ca="1" si="131"/>
        <v>0</v>
      </c>
      <c r="K433" s="22">
        <f t="shared" ca="1" si="131"/>
        <v>0</v>
      </c>
      <c r="L433" s="22">
        <f t="shared" ca="1" si="131"/>
        <v>0</v>
      </c>
      <c r="M433" s="22">
        <f t="shared" ca="1" si="131"/>
        <v>0</v>
      </c>
      <c r="N433" s="22">
        <f t="shared" ca="1" si="131"/>
        <v>0</v>
      </c>
      <c r="O433" s="22">
        <f t="shared" ca="1" si="131"/>
        <v>0</v>
      </c>
      <c r="P433" s="22">
        <f t="shared" ca="1" si="131"/>
        <v>0</v>
      </c>
      <c r="Q433" s="22">
        <f t="shared" ca="1" si="131"/>
        <v>0</v>
      </c>
      <c r="R433" s="22">
        <f t="shared" ca="1" si="131"/>
        <v>0</v>
      </c>
      <c r="S433" s="22">
        <f t="shared" ca="1" si="131"/>
        <v>0</v>
      </c>
      <c r="T433" s="22"/>
      <c r="AM433" s="22"/>
      <c r="AN433" s="22">
        <f t="shared" ca="1" si="131"/>
        <v>1.4374449215045499E-3</v>
      </c>
      <c r="AO433" s="22">
        <f t="shared" ca="1" si="131"/>
        <v>0</v>
      </c>
      <c r="AP433" s="22">
        <f t="shared" ca="1" si="131"/>
        <v>1.6963022064773948E-2</v>
      </c>
      <c r="AQ433" s="22">
        <f t="shared" ca="1" si="131"/>
        <v>0</v>
      </c>
      <c r="AR433" s="22">
        <f t="shared" ca="1" si="131"/>
        <v>0</v>
      </c>
      <c r="AS433" s="22">
        <f t="shared" ca="1" si="131"/>
        <v>0</v>
      </c>
      <c r="AT433" s="22">
        <f t="shared" ca="1" si="131"/>
        <v>0</v>
      </c>
      <c r="AU433" s="22">
        <f t="shared" ca="1" si="131"/>
        <v>0</v>
      </c>
      <c r="AV433" s="22">
        <f t="shared" ca="1" si="131"/>
        <v>0</v>
      </c>
      <c r="AW433" s="22">
        <f t="shared" ca="1" si="131"/>
        <v>0</v>
      </c>
      <c r="AX433" s="22">
        <f t="shared" ca="1" si="131"/>
        <v>0</v>
      </c>
      <c r="AY433" s="22">
        <f t="shared" ca="1" si="131"/>
        <v>0</v>
      </c>
      <c r="AZ433" s="22">
        <f t="shared" ca="1" si="131"/>
        <v>0</v>
      </c>
      <c r="BA433" s="22">
        <f t="shared" ca="1" si="131"/>
        <v>0</v>
      </c>
      <c r="BB433" s="22">
        <f t="shared" ca="1" si="131"/>
        <v>0</v>
      </c>
    </row>
    <row r="434" spans="1:54" x14ac:dyDescent="0.35">
      <c r="A434" s="21" t="s">
        <v>1862</v>
      </c>
      <c r="E434" s="22">
        <f t="shared" ca="1" si="130"/>
        <v>3.79E-3</v>
      </c>
      <c r="F434" s="22">
        <f t="shared" ca="1" si="131"/>
        <v>0</v>
      </c>
      <c r="G434" s="22">
        <f t="shared" ca="1" si="131"/>
        <v>0</v>
      </c>
      <c r="H434" s="22">
        <f t="shared" ca="1" si="131"/>
        <v>0</v>
      </c>
      <c r="I434" s="22">
        <f t="shared" ca="1" si="131"/>
        <v>5.1180000000000003E-2</v>
      </c>
      <c r="J434" s="22">
        <f t="shared" ca="1" si="131"/>
        <v>0</v>
      </c>
      <c r="K434" s="22">
        <f t="shared" ca="1" si="131"/>
        <v>0</v>
      </c>
      <c r="L434" s="22">
        <f t="shared" ca="1" si="131"/>
        <v>0</v>
      </c>
      <c r="M434" s="22">
        <f t="shared" ca="1" si="131"/>
        <v>0</v>
      </c>
      <c r="N434" s="22">
        <f t="shared" ca="1" si="131"/>
        <v>7.0600000000000003E-3</v>
      </c>
      <c r="O434" s="22">
        <f t="shared" ca="1" si="131"/>
        <v>0</v>
      </c>
      <c r="P434" s="22">
        <f t="shared" ca="1" si="131"/>
        <v>7.26E-3</v>
      </c>
      <c r="Q434" s="22">
        <f t="shared" ca="1" si="131"/>
        <v>0</v>
      </c>
      <c r="R434" s="22">
        <f t="shared" ca="1" si="131"/>
        <v>0</v>
      </c>
      <c r="S434" s="22">
        <f t="shared" ca="1" si="131"/>
        <v>0</v>
      </c>
      <c r="T434" s="22"/>
      <c r="AM434" s="22"/>
      <c r="AN434" s="22">
        <f t="shared" ca="1" si="131"/>
        <v>3.7854007771157554E-3</v>
      </c>
      <c r="AO434" s="22">
        <f t="shared" ca="1" si="131"/>
        <v>0</v>
      </c>
      <c r="AP434" s="22">
        <f t="shared" ca="1" si="131"/>
        <v>0</v>
      </c>
      <c r="AQ434" s="22">
        <f t="shared" ca="1" si="131"/>
        <v>0</v>
      </c>
      <c r="AR434" s="22">
        <f t="shared" ca="1" si="131"/>
        <v>5.4783070506084401E-3</v>
      </c>
      <c r="AS434" s="22">
        <f t="shared" ca="1" si="131"/>
        <v>0</v>
      </c>
      <c r="AT434" s="22">
        <f t="shared" ca="1" si="131"/>
        <v>0</v>
      </c>
      <c r="AU434" s="22">
        <f t="shared" ca="1" si="131"/>
        <v>0</v>
      </c>
      <c r="AV434" s="22">
        <f t="shared" ca="1" si="131"/>
        <v>0</v>
      </c>
      <c r="AW434" s="22">
        <f t="shared" ca="1" si="131"/>
        <v>3.0935201428062678E-2</v>
      </c>
      <c r="AX434" s="22">
        <f t="shared" ca="1" si="131"/>
        <v>0</v>
      </c>
      <c r="AY434" s="22">
        <f t="shared" ca="1" si="131"/>
        <v>2.8657603895156522E-2</v>
      </c>
      <c r="AZ434" s="22">
        <f t="shared" ca="1" si="131"/>
        <v>0</v>
      </c>
      <c r="BA434" s="22">
        <f t="shared" ca="1" si="131"/>
        <v>0</v>
      </c>
      <c r="BB434" s="22">
        <f t="shared" ca="1" si="131"/>
        <v>0</v>
      </c>
    </row>
    <row r="435" spans="1:54" x14ac:dyDescent="0.35">
      <c r="A435" s="21" t="s">
        <v>1863</v>
      </c>
      <c r="E435" s="22">
        <f t="shared" ca="1" si="130"/>
        <v>1.376E-2</v>
      </c>
      <c r="F435" s="22">
        <f t="shared" ca="1" si="131"/>
        <v>0</v>
      </c>
      <c r="G435" s="22">
        <f t="shared" ca="1" si="131"/>
        <v>1.9109999999999999E-2</v>
      </c>
      <c r="H435" s="22">
        <f t="shared" ca="1" si="131"/>
        <v>4.2770000000000002E-2</v>
      </c>
      <c r="I435" s="22">
        <f t="shared" ca="1" si="131"/>
        <v>0</v>
      </c>
      <c r="J435" s="22">
        <f t="shared" ca="1" si="131"/>
        <v>1.332E-2</v>
      </c>
      <c r="K435" s="22">
        <f t="shared" ca="1" si="131"/>
        <v>1.771E-2</v>
      </c>
      <c r="L435" s="22">
        <f t="shared" ca="1" si="131"/>
        <v>0</v>
      </c>
      <c r="M435" s="22">
        <f t="shared" ca="1" si="131"/>
        <v>0</v>
      </c>
      <c r="N435" s="22">
        <f t="shared" ref="N435:S440" ca="1" si="133">SUMIF($D$4:$S$377, $A435, N$4:N$377)</f>
        <v>0.18740999999999999</v>
      </c>
      <c r="O435" s="22">
        <f t="shared" ca="1" si="133"/>
        <v>5.1389999999999998E-2</v>
      </c>
      <c r="P435" s="22">
        <f t="shared" ca="1" si="133"/>
        <v>0</v>
      </c>
      <c r="Q435" s="22">
        <f t="shared" ca="1" si="133"/>
        <v>0</v>
      </c>
      <c r="R435" s="22">
        <f t="shared" ca="1" si="133"/>
        <v>0</v>
      </c>
      <c r="S435" s="22">
        <f t="shared" ca="1" si="133"/>
        <v>0</v>
      </c>
      <c r="T435" s="22"/>
      <c r="AM435" s="22"/>
      <c r="AN435" s="22">
        <f t="shared" ref="AN435:BB440" ca="1" si="134">SUMIF($D$4:$S$377, $A435, AN$4:AN$377)</f>
        <v>1.4423093746014474E-2</v>
      </c>
      <c r="AO435" s="22">
        <f t="shared" ca="1" si="134"/>
        <v>0</v>
      </c>
      <c r="AP435" s="22">
        <f t="shared" ca="1" si="134"/>
        <v>1.7138545782513673E-2</v>
      </c>
      <c r="AQ435" s="22">
        <f t="shared" ca="1" si="134"/>
        <v>4.2526535022213076E-2</v>
      </c>
      <c r="AR435" s="22">
        <f t="shared" ca="1" si="134"/>
        <v>0</v>
      </c>
      <c r="AS435" s="22">
        <f t="shared" ca="1" si="134"/>
        <v>1.0223153609625408E-2</v>
      </c>
      <c r="AT435" s="22">
        <f t="shared" ca="1" si="134"/>
        <v>2.1777792095513913E-2</v>
      </c>
      <c r="AU435" s="22">
        <f t="shared" ca="1" si="134"/>
        <v>0</v>
      </c>
      <c r="AV435" s="22">
        <f t="shared" ca="1" si="134"/>
        <v>0</v>
      </c>
      <c r="AW435" s="22">
        <f t="shared" ca="1" si="134"/>
        <v>0.23999131623481731</v>
      </c>
      <c r="AX435" s="22">
        <f t="shared" ca="1" si="134"/>
        <v>8.1763140693595804E-2</v>
      </c>
      <c r="AY435" s="22">
        <f t="shared" ca="1" si="134"/>
        <v>0</v>
      </c>
      <c r="AZ435" s="22">
        <f t="shared" ca="1" si="134"/>
        <v>0</v>
      </c>
      <c r="BA435" s="22">
        <f t="shared" ca="1" si="134"/>
        <v>0</v>
      </c>
      <c r="BB435" s="22">
        <f t="shared" ca="1" si="134"/>
        <v>0</v>
      </c>
    </row>
    <row r="436" spans="1:54" x14ac:dyDescent="0.35">
      <c r="A436" s="21" t="s">
        <v>1864</v>
      </c>
      <c r="E436" s="22">
        <f t="shared" ca="1" si="130"/>
        <v>1.3180000000000001E-2</v>
      </c>
      <c r="F436" s="22">
        <f t="shared" ref="F436:M440" ca="1" si="135">SUMIF($D$4:$S$377, $A436, F$4:F$377)</f>
        <v>0</v>
      </c>
      <c r="G436" s="22">
        <f t="shared" ca="1" si="135"/>
        <v>0</v>
      </c>
      <c r="H436" s="22">
        <f t="shared" ca="1" si="135"/>
        <v>0</v>
      </c>
      <c r="I436" s="22">
        <f t="shared" ca="1" si="135"/>
        <v>0</v>
      </c>
      <c r="J436" s="22">
        <f t="shared" ca="1" si="135"/>
        <v>2.6370000000000001E-2</v>
      </c>
      <c r="K436" s="22">
        <f t="shared" ca="1" si="135"/>
        <v>6.94E-3</v>
      </c>
      <c r="L436" s="22">
        <f t="shared" ca="1" si="135"/>
        <v>6.9279999999999994E-2</v>
      </c>
      <c r="M436" s="22">
        <f t="shared" ca="1" si="135"/>
        <v>4.8379999999999999E-2</v>
      </c>
      <c r="N436" s="22">
        <f t="shared" ca="1" si="133"/>
        <v>8.9330000000000007E-2</v>
      </c>
      <c r="O436" s="22">
        <f t="shared" ca="1" si="133"/>
        <v>0</v>
      </c>
      <c r="P436" s="22">
        <f t="shared" ca="1" si="133"/>
        <v>0</v>
      </c>
      <c r="Q436" s="22">
        <f t="shared" ca="1" si="133"/>
        <v>0</v>
      </c>
      <c r="R436" s="22">
        <f t="shared" ca="1" si="133"/>
        <v>0</v>
      </c>
      <c r="S436" s="22">
        <f t="shared" ca="1" si="133"/>
        <v>0</v>
      </c>
      <c r="T436" s="22"/>
      <c r="AM436" s="22"/>
      <c r="AN436" s="22">
        <f t="shared" ca="1" si="134"/>
        <v>1.8658277238292383E-2</v>
      </c>
      <c r="AO436" s="22">
        <f t="shared" ca="1" si="134"/>
        <v>0</v>
      </c>
      <c r="AP436" s="22">
        <f t="shared" ca="1" si="134"/>
        <v>0</v>
      </c>
      <c r="AQ436" s="22">
        <f t="shared" ca="1" si="134"/>
        <v>0</v>
      </c>
      <c r="AR436" s="22">
        <f t="shared" ca="1" si="134"/>
        <v>0</v>
      </c>
      <c r="AS436" s="22">
        <f t="shared" ca="1" si="134"/>
        <v>4.6618466627659449E-2</v>
      </c>
      <c r="AT436" s="22">
        <f t="shared" ca="1" si="134"/>
        <v>1.0669377101776095E-2</v>
      </c>
      <c r="AU436" s="22">
        <f t="shared" ca="1" si="134"/>
        <v>0.1023432784616687</v>
      </c>
      <c r="AV436" s="22">
        <f t="shared" ca="1" si="134"/>
        <v>6.1022489211655873E-2</v>
      </c>
      <c r="AW436" s="22">
        <f t="shared" ca="1" si="134"/>
        <v>0.1430159283259865</v>
      </c>
      <c r="AX436" s="22">
        <f t="shared" ca="1" si="134"/>
        <v>0</v>
      </c>
      <c r="AY436" s="22">
        <f t="shared" ca="1" si="134"/>
        <v>0</v>
      </c>
      <c r="AZ436" s="22">
        <f t="shared" ca="1" si="134"/>
        <v>0</v>
      </c>
      <c r="BA436" s="22">
        <f t="shared" ca="1" si="134"/>
        <v>0</v>
      </c>
      <c r="BB436" s="22">
        <f t="shared" ca="1" si="134"/>
        <v>0</v>
      </c>
    </row>
    <row r="437" spans="1:54" x14ac:dyDescent="0.35">
      <c r="A437" s="21" t="s">
        <v>1865</v>
      </c>
      <c r="E437" s="22">
        <f t="shared" ca="1" si="130"/>
        <v>2.0699999999999998E-3</v>
      </c>
      <c r="F437" s="22">
        <f t="shared" ca="1" si="135"/>
        <v>0</v>
      </c>
      <c r="G437" s="22">
        <f t="shared" ca="1" si="135"/>
        <v>0</v>
      </c>
      <c r="H437" s="22">
        <f t="shared" ca="1" si="135"/>
        <v>0</v>
      </c>
      <c r="I437" s="22">
        <f t="shared" ca="1" si="135"/>
        <v>0</v>
      </c>
      <c r="J437" s="22">
        <f t="shared" ca="1" si="135"/>
        <v>0</v>
      </c>
      <c r="K437" s="22">
        <f t="shared" ca="1" si="135"/>
        <v>6.94E-3</v>
      </c>
      <c r="L437" s="22">
        <f t="shared" ca="1" si="135"/>
        <v>4.0719999999999999E-2</v>
      </c>
      <c r="M437" s="22">
        <f t="shared" ca="1" si="135"/>
        <v>0</v>
      </c>
      <c r="N437" s="22">
        <f t="shared" ca="1" si="133"/>
        <v>0</v>
      </c>
      <c r="O437" s="22">
        <f t="shared" ca="1" si="133"/>
        <v>0</v>
      </c>
      <c r="P437" s="22">
        <f t="shared" ca="1" si="133"/>
        <v>0</v>
      </c>
      <c r="Q437" s="22">
        <f t="shared" ca="1" si="133"/>
        <v>0</v>
      </c>
      <c r="R437" s="22">
        <f t="shared" ca="1" si="133"/>
        <v>0</v>
      </c>
      <c r="S437" s="22">
        <f t="shared" ca="1" si="133"/>
        <v>0</v>
      </c>
      <c r="T437" s="22"/>
      <c r="AM437" s="22"/>
      <c r="AN437" s="22">
        <f t="shared" ca="1" si="134"/>
        <v>3.6711025960257709E-4</v>
      </c>
      <c r="AO437" s="22">
        <f t="shared" ca="1" si="134"/>
        <v>0</v>
      </c>
      <c r="AP437" s="22">
        <f t="shared" ca="1" si="134"/>
        <v>0</v>
      </c>
      <c r="AQ437" s="22">
        <f t="shared" ca="1" si="134"/>
        <v>0</v>
      </c>
      <c r="AR437" s="22">
        <f t="shared" ca="1" si="134"/>
        <v>0</v>
      </c>
      <c r="AS437" s="22">
        <f t="shared" ca="1" si="134"/>
        <v>0</v>
      </c>
      <c r="AT437" s="22">
        <f t="shared" ca="1" si="134"/>
        <v>0</v>
      </c>
      <c r="AU437" s="22">
        <f t="shared" ca="1" si="134"/>
        <v>8.4778388975352593E-3</v>
      </c>
      <c r="AV437" s="22">
        <f t="shared" ca="1" si="134"/>
        <v>0</v>
      </c>
      <c r="AW437" s="22">
        <f t="shared" ca="1" si="134"/>
        <v>0</v>
      </c>
      <c r="AX437" s="22">
        <f t="shared" ca="1" si="134"/>
        <v>0</v>
      </c>
      <c r="AY437" s="22">
        <f t="shared" ca="1" si="134"/>
        <v>0</v>
      </c>
      <c r="AZ437" s="22">
        <f t="shared" ca="1" si="134"/>
        <v>0</v>
      </c>
      <c r="BA437" s="22">
        <f t="shared" ca="1" si="134"/>
        <v>0</v>
      </c>
      <c r="BB437" s="22">
        <f t="shared" ca="1" si="134"/>
        <v>0</v>
      </c>
    </row>
    <row r="438" spans="1:54" x14ac:dyDescent="0.35">
      <c r="A438" s="21" t="s">
        <v>1866</v>
      </c>
      <c r="E438" s="22">
        <f t="shared" ca="1" si="130"/>
        <v>7.6300000000000014E-3</v>
      </c>
      <c r="F438" s="22">
        <f t="shared" ca="1" si="135"/>
        <v>0</v>
      </c>
      <c r="G438" s="22">
        <f t="shared" ca="1" si="135"/>
        <v>0</v>
      </c>
      <c r="H438" s="22">
        <f t="shared" ca="1" si="135"/>
        <v>0</v>
      </c>
      <c r="I438" s="22">
        <f t="shared" ca="1" si="135"/>
        <v>0</v>
      </c>
      <c r="J438" s="22">
        <f t="shared" ca="1" si="135"/>
        <v>0</v>
      </c>
      <c r="K438" s="22">
        <f t="shared" ca="1" si="135"/>
        <v>0</v>
      </c>
      <c r="L438" s="22">
        <f t="shared" ca="1" si="135"/>
        <v>0</v>
      </c>
      <c r="M438" s="22">
        <f t="shared" ca="1" si="135"/>
        <v>0</v>
      </c>
      <c r="N438" s="22">
        <f t="shared" ca="1" si="133"/>
        <v>0.17757000000000003</v>
      </c>
      <c r="O438" s="22">
        <f t="shared" ca="1" si="133"/>
        <v>0</v>
      </c>
      <c r="P438" s="22">
        <f t="shared" ca="1" si="133"/>
        <v>0</v>
      </c>
      <c r="Q438" s="22">
        <f t="shared" ca="1" si="133"/>
        <v>0</v>
      </c>
      <c r="R438" s="22">
        <f t="shared" ca="1" si="133"/>
        <v>0</v>
      </c>
      <c r="S438" s="22">
        <f t="shared" ca="1" si="133"/>
        <v>0</v>
      </c>
      <c r="T438" s="22"/>
      <c r="AM438" s="22"/>
      <c r="AN438" s="22">
        <f t="shared" ca="1" si="134"/>
        <v>4.477200204449419E-3</v>
      </c>
      <c r="AO438" s="22">
        <f t="shared" ca="1" si="134"/>
        <v>0</v>
      </c>
      <c r="AP438" s="22">
        <f t="shared" ca="1" si="134"/>
        <v>0</v>
      </c>
      <c r="AQ438" s="22">
        <f t="shared" ca="1" si="134"/>
        <v>0</v>
      </c>
      <c r="AR438" s="22">
        <f t="shared" ca="1" si="134"/>
        <v>0</v>
      </c>
      <c r="AS438" s="22">
        <f t="shared" ca="1" si="134"/>
        <v>0</v>
      </c>
      <c r="AT438" s="22">
        <f t="shared" ca="1" si="134"/>
        <v>0</v>
      </c>
      <c r="AU438" s="22">
        <f t="shared" ca="1" si="134"/>
        <v>0</v>
      </c>
      <c r="AV438" s="22">
        <f t="shared" ca="1" si="134"/>
        <v>0</v>
      </c>
      <c r="AW438" s="22">
        <f t="shared" ca="1" si="134"/>
        <v>0.11782899998877727</v>
      </c>
      <c r="AX438" s="22">
        <f t="shared" ca="1" si="134"/>
        <v>0</v>
      </c>
      <c r="AY438" s="22">
        <f t="shared" ca="1" si="134"/>
        <v>0</v>
      </c>
      <c r="AZ438" s="22">
        <f t="shared" ca="1" si="134"/>
        <v>0</v>
      </c>
      <c r="BA438" s="22">
        <f t="shared" ca="1" si="134"/>
        <v>0</v>
      </c>
      <c r="BB438" s="22">
        <f t="shared" ca="1" si="134"/>
        <v>0</v>
      </c>
    </row>
    <row r="439" spans="1:54" x14ac:dyDescent="0.35">
      <c r="A439" s="21" t="s">
        <v>1867</v>
      </c>
      <c r="E439" s="22">
        <f t="shared" ca="1" si="130"/>
        <v>5.2199999999999998E-3</v>
      </c>
      <c r="F439" s="22">
        <f t="shared" ca="1" si="135"/>
        <v>0</v>
      </c>
      <c r="G439" s="22">
        <f t="shared" ca="1" si="135"/>
        <v>0</v>
      </c>
      <c r="H439" s="22">
        <f t="shared" ca="1" si="135"/>
        <v>0</v>
      </c>
      <c r="I439" s="22">
        <f t="shared" ca="1" si="135"/>
        <v>0</v>
      </c>
      <c r="J439" s="22">
        <f t="shared" ca="1" si="135"/>
        <v>0</v>
      </c>
      <c r="K439" s="22">
        <f t="shared" ca="1" si="135"/>
        <v>0</v>
      </c>
      <c r="L439" s="22">
        <f t="shared" ca="1" si="135"/>
        <v>0</v>
      </c>
      <c r="M439" s="22">
        <f t="shared" ca="1" si="135"/>
        <v>0</v>
      </c>
      <c r="N439" s="22">
        <f t="shared" ca="1" si="133"/>
        <v>7.0600000000000003E-3</v>
      </c>
      <c r="O439" s="22">
        <f t="shared" ca="1" si="133"/>
        <v>0.30940000000000001</v>
      </c>
      <c r="P439" s="22">
        <f t="shared" ca="1" si="133"/>
        <v>0</v>
      </c>
      <c r="Q439" s="22">
        <f t="shared" ca="1" si="133"/>
        <v>0</v>
      </c>
      <c r="R439" s="22">
        <f t="shared" ca="1" si="133"/>
        <v>0</v>
      </c>
      <c r="S439" s="22">
        <f t="shared" ca="1" si="133"/>
        <v>0</v>
      </c>
      <c r="T439" s="22"/>
      <c r="AM439" s="22"/>
      <c r="AN439" s="22">
        <f t="shared" ca="1" si="134"/>
        <v>3.8250467478955271E-3</v>
      </c>
      <c r="AO439" s="22">
        <f t="shared" ca="1" si="134"/>
        <v>0</v>
      </c>
      <c r="AP439" s="22">
        <f t="shared" ca="1" si="134"/>
        <v>0</v>
      </c>
      <c r="AQ439" s="22">
        <f t="shared" ca="1" si="134"/>
        <v>0</v>
      </c>
      <c r="AR439" s="22">
        <f t="shared" ca="1" si="134"/>
        <v>0</v>
      </c>
      <c r="AS439" s="22">
        <f t="shared" ca="1" si="134"/>
        <v>0</v>
      </c>
      <c r="AT439" s="22">
        <f t="shared" ca="1" si="134"/>
        <v>0</v>
      </c>
      <c r="AU439" s="22">
        <f t="shared" ca="1" si="134"/>
        <v>0</v>
      </c>
      <c r="AV439" s="22">
        <f t="shared" ca="1" si="134"/>
        <v>0</v>
      </c>
      <c r="AW439" s="22">
        <f t="shared" ca="1" si="134"/>
        <v>5.8506199700823543E-3</v>
      </c>
      <c r="AX439" s="22">
        <f t="shared" ca="1" si="134"/>
        <v>0.31856178644625188</v>
      </c>
      <c r="AY439" s="22">
        <f t="shared" ca="1" si="134"/>
        <v>0</v>
      </c>
      <c r="AZ439" s="22">
        <f t="shared" ca="1" si="134"/>
        <v>0</v>
      </c>
      <c r="BA439" s="22">
        <f t="shared" ca="1" si="134"/>
        <v>0</v>
      </c>
      <c r="BB439" s="22">
        <f t="shared" ca="1" si="134"/>
        <v>0</v>
      </c>
    </row>
    <row r="440" spans="1:54" x14ac:dyDescent="0.35">
      <c r="A440" s="21" t="s">
        <v>1868</v>
      </c>
      <c r="E440" s="22">
        <f t="shared" ca="1" si="130"/>
        <v>6.3000000000000003E-4</v>
      </c>
      <c r="F440" s="22">
        <f t="shared" ca="1" si="135"/>
        <v>0</v>
      </c>
      <c r="G440" s="22">
        <f t="shared" ca="1" si="135"/>
        <v>0</v>
      </c>
      <c r="H440" s="22">
        <f t="shared" ca="1" si="135"/>
        <v>0</v>
      </c>
      <c r="I440" s="22">
        <f t="shared" ca="1" si="135"/>
        <v>0</v>
      </c>
      <c r="J440" s="22">
        <f t="shared" ca="1" si="135"/>
        <v>0</v>
      </c>
      <c r="K440" s="22">
        <f t="shared" ca="1" si="135"/>
        <v>0</v>
      </c>
      <c r="L440" s="22">
        <f t="shared" ca="1" si="135"/>
        <v>0</v>
      </c>
      <c r="M440" s="22">
        <f t="shared" ca="1" si="135"/>
        <v>0</v>
      </c>
      <c r="N440" s="22">
        <f t="shared" ca="1" si="133"/>
        <v>0</v>
      </c>
      <c r="O440" s="22">
        <f t="shared" ca="1" si="133"/>
        <v>3.9469999999999998E-2</v>
      </c>
      <c r="P440" s="22">
        <f t="shared" ca="1" si="133"/>
        <v>0</v>
      </c>
      <c r="Q440" s="22">
        <f t="shared" ca="1" si="133"/>
        <v>0</v>
      </c>
      <c r="R440" s="22">
        <f t="shared" ca="1" si="133"/>
        <v>0</v>
      </c>
      <c r="S440" s="22">
        <f t="shared" ca="1" si="133"/>
        <v>0</v>
      </c>
      <c r="T440" s="22"/>
      <c r="AM440" s="22"/>
      <c r="AN440" s="22">
        <f t="shared" ca="1" si="134"/>
        <v>2.1406693238039458E-4</v>
      </c>
      <c r="AO440" s="22">
        <f t="shared" ca="1" si="134"/>
        <v>0</v>
      </c>
      <c r="AP440" s="22">
        <f t="shared" ca="1" si="134"/>
        <v>0</v>
      </c>
      <c r="AQ440" s="22">
        <f t="shared" ca="1" si="134"/>
        <v>0</v>
      </c>
      <c r="AR440" s="22">
        <f t="shared" ca="1" si="134"/>
        <v>0</v>
      </c>
      <c r="AS440" s="22">
        <f t="shared" ca="1" si="134"/>
        <v>0</v>
      </c>
      <c r="AT440" s="22">
        <f t="shared" ca="1" si="134"/>
        <v>0</v>
      </c>
      <c r="AU440" s="22">
        <f t="shared" ca="1" si="134"/>
        <v>0</v>
      </c>
      <c r="AV440" s="22">
        <f t="shared" ca="1" si="134"/>
        <v>0</v>
      </c>
      <c r="AW440" s="22">
        <f t="shared" ca="1" si="134"/>
        <v>0</v>
      </c>
      <c r="AX440" s="22">
        <f t="shared" ca="1" si="134"/>
        <v>1.8811334866694507E-2</v>
      </c>
      <c r="AY440" s="22">
        <f t="shared" ca="1" si="134"/>
        <v>0</v>
      </c>
      <c r="AZ440" s="22">
        <f t="shared" ca="1" si="134"/>
        <v>0</v>
      </c>
      <c r="BA440" s="22">
        <f t="shared" ca="1" si="134"/>
        <v>0</v>
      </c>
      <c r="BB440" s="22">
        <f t="shared" ca="1" si="134"/>
        <v>0</v>
      </c>
    </row>
    <row r="441" spans="1:54" s="3" customFormat="1" x14ac:dyDescent="0.35">
      <c r="A441" s="24" t="s">
        <v>1869</v>
      </c>
      <c r="B441" s="14"/>
      <c r="C441" s="14"/>
      <c r="D441" s="14"/>
      <c r="E441" s="424">
        <f ca="1">SUMIF($C$4:$S$377, $A441, E$4:E$377)</f>
        <v>0.52031999999999967</v>
      </c>
      <c r="F441" s="424">
        <f t="shared" ref="F441:BB441" ca="1" si="136">SUMIF($C$4:$S$377, $A441, F$4:F$377)</f>
        <v>3.3529999999999997E-2</v>
      </c>
      <c r="G441" s="424">
        <f t="shared" ca="1" si="136"/>
        <v>5.1670000000000001E-2</v>
      </c>
      <c r="H441" s="424">
        <f t="shared" ca="1" si="136"/>
        <v>0</v>
      </c>
      <c r="I441" s="424">
        <f t="shared" ca="1" si="136"/>
        <v>0.13309000000000001</v>
      </c>
      <c r="J441" s="424">
        <f t="shared" ca="1" si="136"/>
        <v>3.5839999999999997E-2</v>
      </c>
      <c r="K441" s="424">
        <f t="shared" ca="1" si="136"/>
        <v>4.5079999999999995E-2</v>
      </c>
      <c r="L441" s="424">
        <f t="shared" ca="1" si="136"/>
        <v>8.3830000000000002E-2</v>
      </c>
      <c r="M441" s="424">
        <f t="shared" ca="1" si="136"/>
        <v>0.81844999999999946</v>
      </c>
      <c r="N441" s="424">
        <f t="shared" ca="1" si="136"/>
        <v>7.0600000000000003E-3</v>
      </c>
      <c r="O441" s="424">
        <f t="shared" ca="1" si="136"/>
        <v>7.8799999999999999E-3</v>
      </c>
      <c r="P441" s="424">
        <f t="shared" ca="1" si="136"/>
        <v>0.85952000000000017</v>
      </c>
      <c r="Q441" s="424">
        <f t="shared" ca="1" si="136"/>
        <v>0.71610000000000029</v>
      </c>
      <c r="R441" s="424">
        <f t="shared" ca="1" si="136"/>
        <v>0.91736000000000006</v>
      </c>
      <c r="S441" s="424">
        <f t="shared" ca="1" si="136"/>
        <v>0.96601999999999999</v>
      </c>
      <c r="T441" s="424"/>
      <c r="U441" s="424"/>
      <c r="V441" s="424"/>
      <c r="W441" s="424"/>
      <c r="X441" s="424"/>
      <c r="Y441" s="424"/>
      <c r="Z441" s="424"/>
      <c r="AA441" s="424"/>
      <c r="AB441" s="424"/>
      <c r="AC441" s="424"/>
      <c r="AD441" s="424"/>
      <c r="AE441" s="424"/>
      <c r="AF441" s="424"/>
      <c r="AG441" s="424"/>
      <c r="AH441" s="424"/>
      <c r="AI441" s="424"/>
      <c r="AJ441" s="424"/>
      <c r="AK441" s="424"/>
      <c r="AL441" s="424"/>
      <c r="AM441" s="424"/>
      <c r="AN441" s="424">
        <f t="shared" ca="1" si="136"/>
        <v>0.53232812054442169</v>
      </c>
      <c r="AO441" s="424">
        <f t="shared" ca="1" si="136"/>
        <v>4.3349589299542891E-2</v>
      </c>
      <c r="AP441" s="424">
        <f t="shared" ca="1" si="136"/>
        <v>2.2528533231645401E-2</v>
      </c>
      <c r="AQ441" s="424">
        <f t="shared" ca="1" si="136"/>
        <v>0</v>
      </c>
      <c r="AR441" s="424">
        <f t="shared" ca="1" si="136"/>
        <v>0.16300223903004213</v>
      </c>
      <c r="AS441" s="424">
        <f t="shared" ca="1" si="136"/>
        <v>6.5029182616832187E-2</v>
      </c>
      <c r="AT441" s="424">
        <f t="shared" ca="1" si="136"/>
        <v>4.3592843031225445E-2</v>
      </c>
      <c r="AU441" s="424">
        <f t="shared" ca="1" si="136"/>
        <v>7.7589889129703604E-2</v>
      </c>
      <c r="AV441" s="424">
        <f t="shared" ca="1" si="136"/>
        <v>0.8062285687050994</v>
      </c>
      <c r="AW441" s="424">
        <f t="shared" ca="1" si="136"/>
        <v>3.8669001785078348E-3</v>
      </c>
      <c r="AX441" s="424">
        <f t="shared" ca="1" si="136"/>
        <v>3.7536925487351915E-2</v>
      </c>
      <c r="AY441" s="424">
        <f t="shared" ca="1" si="136"/>
        <v>0.80532807520248684</v>
      </c>
      <c r="AZ441" s="424">
        <f t="shared" ca="1" si="136"/>
        <v>0.75193634059829073</v>
      </c>
      <c r="BA441" s="424">
        <f t="shared" ca="1" si="136"/>
        <v>0.89396652380551334</v>
      </c>
      <c r="BB441" s="424">
        <f t="shared" ca="1" si="136"/>
        <v>0.95208542942236185</v>
      </c>
    </row>
    <row r="442" spans="1:54" x14ac:dyDescent="0.35">
      <c r="A442" s="21" t="s">
        <v>1870</v>
      </c>
      <c r="E442" s="22">
        <f t="shared" ref="E442:E452" ca="1" si="137">SUMIF($D$4:$S$377, $A442, E$4:E$377)</f>
        <v>0.13761999999999999</v>
      </c>
      <c r="F442" s="22">
        <f t="shared" ref="F442:BB450" ca="1" si="138">SUMIF($D$4:$S$377, $A442, F$4:F$377)</f>
        <v>0</v>
      </c>
      <c r="G442" s="22">
        <f t="shared" ca="1" si="138"/>
        <v>0</v>
      </c>
      <c r="H442" s="22">
        <f t="shared" ca="1" si="138"/>
        <v>0</v>
      </c>
      <c r="I442" s="22">
        <f t="shared" ca="1" si="138"/>
        <v>1.5259999999999999E-2</v>
      </c>
      <c r="J442" s="22">
        <f t="shared" ca="1" si="138"/>
        <v>0</v>
      </c>
      <c r="K442" s="22">
        <f t="shared" ca="1" si="138"/>
        <v>2.7369999999999998E-2</v>
      </c>
      <c r="L442" s="22">
        <f t="shared" ca="1" si="138"/>
        <v>2.614E-2</v>
      </c>
      <c r="M442" s="22">
        <f t="shared" ca="1" si="138"/>
        <v>2.155E-2</v>
      </c>
      <c r="N442" s="22">
        <f t="shared" ca="1" si="138"/>
        <v>0</v>
      </c>
      <c r="O442" s="22">
        <f t="shared" ca="1" si="138"/>
        <v>0</v>
      </c>
      <c r="P442" s="22">
        <f t="shared" ca="1" si="138"/>
        <v>0</v>
      </c>
      <c r="Q442" s="22">
        <f t="shared" ca="1" si="138"/>
        <v>4.0639999999999996E-2</v>
      </c>
      <c r="R442" s="22">
        <f t="shared" ca="1" si="138"/>
        <v>0.65767999999999993</v>
      </c>
      <c r="S442" s="22">
        <f t="shared" ca="1" si="138"/>
        <v>4.0430000000000001E-2</v>
      </c>
      <c r="T442" s="22"/>
      <c r="U442" s="22"/>
      <c r="V442" s="22"/>
      <c r="W442" s="22"/>
      <c r="X442" s="22"/>
      <c r="Y442" s="22"/>
      <c r="Z442" s="22"/>
      <c r="AA442" s="22"/>
      <c r="AB442" s="22"/>
      <c r="AC442" s="22"/>
      <c r="AD442" s="22"/>
      <c r="AE442" s="22"/>
      <c r="AF442" s="22"/>
      <c r="AG442" s="22"/>
      <c r="AH442" s="22"/>
      <c r="AI442" s="22"/>
      <c r="AJ442" s="22"/>
      <c r="AK442" s="22"/>
      <c r="AL442" s="22"/>
      <c r="AM442" s="22"/>
      <c r="AN442" s="22">
        <f t="shared" ca="1" si="138"/>
        <v>0.12679935576411408</v>
      </c>
      <c r="AO442" s="22">
        <f t="shared" ca="1" si="138"/>
        <v>0</v>
      </c>
      <c r="AP442" s="22">
        <f t="shared" ca="1" si="138"/>
        <v>0</v>
      </c>
      <c r="AQ442" s="22">
        <f t="shared" ca="1" si="138"/>
        <v>0</v>
      </c>
      <c r="AR442" s="22">
        <f t="shared" ca="1" si="138"/>
        <v>1.800761008188902E-2</v>
      </c>
      <c r="AS442" s="22">
        <f t="shared" ca="1" si="138"/>
        <v>0</v>
      </c>
      <c r="AT442" s="22">
        <f t="shared" ca="1" si="138"/>
        <v>3.8004017001581153E-2</v>
      </c>
      <c r="AU442" s="22">
        <f t="shared" ca="1" si="138"/>
        <v>2.2194097809421193E-2</v>
      </c>
      <c r="AV442" s="22">
        <f t="shared" ca="1" si="138"/>
        <v>2.4549714239332658E-2</v>
      </c>
      <c r="AW442" s="22">
        <f t="shared" ca="1" si="138"/>
        <v>0</v>
      </c>
      <c r="AX442" s="22">
        <f t="shared" ca="1" si="138"/>
        <v>0</v>
      </c>
      <c r="AY442" s="22">
        <f t="shared" ca="1" si="138"/>
        <v>0</v>
      </c>
      <c r="AZ442" s="22">
        <f t="shared" ca="1" si="138"/>
        <v>2.8342030082994581E-2</v>
      </c>
      <c r="BA442" s="22">
        <f t="shared" ca="1" si="138"/>
        <v>0.59808723954863585</v>
      </c>
      <c r="BB442" s="22">
        <f t="shared" ca="1" si="138"/>
        <v>4.4013236983173706E-2</v>
      </c>
    </row>
    <row r="443" spans="1:54" x14ac:dyDescent="0.35">
      <c r="A443" s="21" t="s">
        <v>1871</v>
      </c>
      <c r="E443" s="22">
        <f t="shared" ca="1" si="137"/>
        <v>5.5009999999999996E-2</v>
      </c>
      <c r="F443" s="22">
        <f t="shared" ref="F443:S443" ca="1" si="139">SUMIF($D$4:$S$377, $A443, F$4:F$377)</f>
        <v>0</v>
      </c>
      <c r="G443" s="22">
        <f t="shared" ca="1" si="139"/>
        <v>0</v>
      </c>
      <c r="H443" s="22">
        <f t="shared" ca="1" si="139"/>
        <v>0</v>
      </c>
      <c r="I443" s="22">
        <f t="shared" ca="1" si="139"/>
        <v>0</v>
      </c>
      <c r="J443" s="22">
        <f t="shared" ca="1" si="139"/>
        <v>0</v>
      </c>
      <c r="K443" s="22">
        <f t="shared" ca="1" si="139"/>
        <v>0</v>
      </c>
      <c r="L443" s="22">
        <f t="shared" ca="1" si="139"/>
        <v>0</v>
      </c>
      <c r="M443" s="22">
        <f t="shared" ca="1" si="139"/>
        <v>0</v>
      </c>
      <c r="N443" s="22">
        <f t="shared" ca="1" si="139"/>
        <v>0</v>
      </c>
      <c r="O443" s="22">
        <f t="shared" ca="1" si="139"/>
        <v>0</v>
      </c>
      <c r="P443" s="22">
        <f t="shared" ca="1" si="139"/>
        <v>3.8989999999999997E-2</v>
      </c>
      <c r="Q443" s="22">
        <f t="shared" ca="1" si="139"/>
        <v>0.41929</v>
      </c>
      <c r="R443" s="22">
        <f t="shared" ca="1" si="139"/>
        <v>9.3399999999999993E-3</v>
      </c>
      <c r="S443" s="22">
        <f t="shared" ca="1" si="139"/>
        <v>0</v>
      </c>
      <c r="T443" s="22"/>
      <c r="U443" s="22"/>
      <c r="V443" s="22"/>
      <c r="W443" s="22"/>
      <c r="X443" s="22"/>
      <c r="Y443" s="22"/>
      <c r="Z443" s="22"/>
      <c r="AA443" s="22"/>
      <c r="AB443" s="22"/>
      <c r="AC443" s="22"/>
      <c r="AD443" s="22"/>
      <c r="AE443" s="22"/>
      <c r="AF443" s="22"/>
      <c r="AG443" s="22"/>
      <c r="AH443" s="22"/>
      <c r="AI443" s="22"/>
      <c r="AJ443" s="22"/>
      <c r="AK443" s="22"/>
      <c r="AL443" s="22"/>
      <c r="AM443" s="22"/>
      <c r="AN443" s="22">
        <f t="shared" ca="1" si="138"/>
        <v>4.7066891579334087E-2</v>
      </c>
      <c r="AO443" s="22">
        <f t="shared" ca="1" si="138"/>
        <v>0</v>
      </c>
      <c r="AP443" s="22">
        <f t="shared" ca="1" si="138"/>
        <v>0</v>
      </c>
      <c r="AQ443" s="22">
        <f t="shared" ca="1" si="138"/>
        <v>0</v>
      </c>
      <c r="AR443" s="22">
        <f t="shared" ca="1" si="138"/>
        <v>0</v>
      </c>
      <c r="AS443" s="22">
        <f t="shared" ca="1" si="138"/>
        <v>0</v>
      </c>
      <c r="AT443" s="22">
        <f t="shared" ca="1" si="138"/>
        <v>0</v>
      </c>
      <c r="AU443" s="22">
        <f t="shared" ca="1" si="138"/>
        <v>0</v>
      </c>
      <c r="AV443" s="22">
        <f t="shared" ca="1" si="138"/>
        <v>0</v>
      </c>
      <c r="AW443" s="22">
        <f t="shared" ca="1" si="138"/>
        <v>0</v>
      </c>
      <c r="AX443" s="22">
        <f t="shared" ca="1" si="138"/>
        <v>0</v>
      </c>
      <c r="AY443" s="22">
        <f t="shared" ca="1" si="138"/>
        <v>2.6606557276707771E-2</v>
      </c>
      <c r="AZ443" s="22">
        <f t="shared" ca="1" si="138"/>
        <v>0.35503506660336581</v>
      </c>
      <c r="BA443" s="22">
        <f t="shared" ca="1" si="138"/>
        <v>1.6363773655316168E-2</v>
      </c>
      <c r="BB443" s="22">
        <f t="shared" ca="1" si="138"/>
        <v>0</v>
      </c>
    </row>
    <row r="444" spans="1:54" x14ac:dyDescent="0.35">
      <c r="A444" s="21" t="s">
        <v>1872</v>
      </c>
      <c r="E444" s="22">
        <f t="shared" ca="1" si="137"/>
        <v>5.9690000000000014E-2</v>
      </c>
      <c r="F444" s="22">
        <f t="shared" ca="1" si="138"/>
        <v>0</v>
      </c>
      <c r="G444" s="22">
        <f t="shared" ca="1" si="138"/>
        <v>0</v>
      </c>
      <c r="H444" s="22">
        <f t="shared" ca="1" si="138"/>
        <v>0</v>
      </c>
      <c r="I444" s="22">
        <f t="shared" ca="1" si="138"/>
        <v>3.601E-2</v>
      </c>
      <c r="J444" s="22">
        <f t="shared" ca="1" si="138"/>
        <v>0</v>
      </c>
      <c r="K444" s="22">
        <f t="shared" ca="1" si="138"/>
        <v>0</v>
      </c>
      <c r="L444" s="22">
        <f t="shared" ca="1" si="138"/>
        <v>0</v>
      </c>
      <c r="M444" s="22">
        <f t="shared" ca="1" si="138"/>
        <v>0</v>
      </c>
      <c r="N444" s="22">
        <f t="shared" ca="1" si="138"/>
        <v>0</v>
      </c>
      <c r="O444" s="22">
        <f t="shared" ca="1" si="138"/>
        <v>0</v>
      </c>
      <c r="P444" s="22">
        <f t="shared" ca="1" si="138"/>
        <v>0</v>
      </c>
      <c r="Q444" s="22">
        <f t="shared" ca="1" si="138"/>
        <v>0</v>
      </c>
      <c r="R444" s="22">
        <f t="shared" ca="1" si="138"/>
        <v>0</v>
      </c>
      <c r="S444" s="22">
        <f t="shared" ca="1" si="138"/>
        <v>0.63475000000000004</v>
      </c>
      <c r="T444" s="22"/>
      <c r="U444" s="22"/>
      <c r="V444" s="22"/>
      <c r="W444" s="22"/>
      <c r="X444" s="22"/>
      <c r="Y444" s="22"/>
      <c r="Z444" s="22"/>
      <c r="AA444" s="22"/>
      <c r="AB444" s="22"/>
      <c r="AC444" s="22"/>
      <c r="AD444" s="22"/>
      <c r="AE444" s="22"/>
      <c r="AF444" s="22"/>
      <c r="AG444" s="22"/>
      <c r="AH444" s="22"/>
      <c r="AI444" s="22"/>
      <c r="AJ444" s="22"/>
      <c r="AK444" s="22"/>
      <c r="AL444" s="22"/>
      <c r="AM444" s="22"/>
      <c r="AN444" s="22">
        <f t="shared" ca="1" si="138"/>
        <v>6.4197006979596641E-2</v>
      </c>
      <c r="AO444" s="22">
        <f t="shared" ca="1" si="138"/>
        <v>0</v>
      </c>
      <c r="AP444" s="22">
        <f t="shared" ca="1" si="138"/>
        <v>0</v>
      </c>
      <c r="AQ444" s="22">
        <f t="shared" ca="1" si="138"/>
        <v>0</v>
      </c>
      <c r="AR444" s="22">
        <f t="shared" ca="1" si="138"/>
        <v>3.1046199887341586E-2</v>
      </c>
      <c r="AS444" s="22">
        <f t="shared" ca="1" si="138"/>
        <v>0</v>
      </c>
      <c r="AT444" s="22">
        <f t="shared" ca="1" si="138"/>
        <v>0</v>
      </c>
      <c r="AU444" s="22">
        <f t="shared" ca="1" si="138"/>
        <v>0</v>
      </c>
      <c r="AV444" s="22">
        <f t="shared" ca="1" si="138"/>
        <v>0</v>
      </c>
      <c r="AW444" s="22">
        <f t="shared" ca="1" si="138"/>
        <v>0</v>
      </c>
      <c r="AX444" s="22">
        <f t="shared" ca="1" si="138"/>
        <v>0</v>
      </c>
      <c r="AY444" s="22">
        <f t="shared" ca="1" si="138"/>
        <v>0</v>
      </c>
      <c r="AZ444" s="22">
        <f t="shared" ca="1" si="138"/>
        <v>0</v>
      </c>
      <c r="BA444" s="22">
        <f t="shared" ca="1" si="138"/>
        <v>0</v>
      </c>
      <c r="BB444" s="22">
        <f t="shared" ca="1" si="138"/>
        <v>0.61201559978562114</v>
      </c>
    </row>
    <row r="445" spans="1:54" x14ac:dyDescent="0.35">
      <c r="A445" s="21" t="s">
        <v>1873</v>
      </c>
      <c r="E445" s="22">
        <f t="shared" ca="1" si="137"/>
        <v>2.7929999999999996E-2</v>
      </c>
      <c r="F445" s="22">
        <f t="shared" ca="1" si="138"/>
        <v>0</v>
      </c>
      <c r="G445" s="22">
        <f t="shared" ca="1" si="138"/>
        <v>0</v>
      </c>
      <c r="H445" s="22">
        <f t="shared" ca="1" si="138"/>
        <v>0</v>
      </c>
      <c r="I445" s="22">
        <f t="shared" ca="1" si="138"/>
        <v>0</v>
      </c>
      <c r="J445" s="22">
        <f t="shared" ca="1" si="138"/>
        <v>0</v>
      </c>
      <c r="K445" s="22">
        <f t="shared" ca="1" si="138"/>
        <v>0</v>
      </c>
      <c r="L445" s="22">
        <f t="shared" ca="1" si="138"/>
        <v>0</v>
      </c>
      <c r="M445" s="22">
        <f t="shared" ca="1" si="138"/>
        <v>0.24736</v>
      </c>
      <c r="N445" s="22">
        <f t="shared" ca="1" si="138"/>
        <v>0</v>
      </c>
      <c r="O445" s="22">
        <f t="shared" ca="1" si="138"/>
        <v>0</v>
      </c>
      <c r="P445" s="22">
        <f t="shared" ca="1" si="138"/>
        <v>0</v>
      </c>
      <c r="Q445" s="22">
        <f t="shared" ca="1" si="138"/>
        <v>0</v>
      </c>
      <c r="R445" s="22">
        <f t="shared" ca="1" si="138"/>
        <v>0</v>
      </c>
      <c r="S445" s="22">
        <f t="shared" ca="1" si="138"/>
        <v>2.8920000000000001E-2</v>
      </c>
      <c r="T445" s="22"/>
      <c r="U445" s="22"/>
      <c r="V445" s="22"/>
      <c r="W445" s="22"/>
      <c r="X445" s="22"/>
      <c r="Y445" s="22"/>
      <c r="Z445" s="22"/>
      <c r="AA445" s="22"/>
      <c r="AB445" s="22"/>
      <c r="AC445" s="22"/>
      <c r="AD445" s="22"/>
      <c r="AE445" s="22"/>
      <c r="AF445" s="22"/>
      <c r="AG445" s="22"/>
      <c r="AH445" s="22"/>
      <c r="AI445" s="22"/>
      <c r="AJ445" s="22"/>
      <c r="AK445" s="22"/>
      <c r="AL445" s="22"/>
      <c r="AM445" s="22"/>
      <c r="AN445" s="22">
        <f t="shared" ca="1" si="138"/>
        <v>2.4150324212239199E-2</v>
      </c>
      <c r="AO445" s="22">
        <f t="shared" ca="1" si="138"/>
        <v>0</v>
      </c>
      <c r="AP445" s="22">
        <f t="shared" ca="1" si="138"/>
        <v>0</v>
      </c>
      <c r="AQ445" s="22">
        <f t="shared" ca="1" si="138"/>
        <v>0</v>
      </c>
      <c r="AR445" s="22">
        <f t="shared" ca="1" si="138"/>
        <v>0</v>
      </c>
      <c r="AS445" s="22">
        <f t="shared" ca="1" si="138"/>
        <v>0</v>
      </c>
      <c r="AT445" s="22">
        <f t="shared" ca="1" si="138"/>
        <v>0</v>
      </c>
      <c r="AU445" s="22">
        <f t="shared" ca="1" si="138"/>
        <v>0</v>
      </c>
      <c r="AV445" s="22">
        <f t="shared" ca="1" si="138"/>
        <v>0.1859385526590227</v>
      </c>
      <c r="AW445" s="22">
        <f t="shared" ca="1" si="138"/>
        <v>0</v>
      </c>
      <c r="AX445" s="22">
        <f t="shared" ca="1" si="138"/>
        <v>0</v>
      </c>
      <c r="AY445" s="22">
        <f t="shared" ca="1" si="138"/>
        <v>0</v>
      </c>
      <c r="AZ445" s="22">
        <f t="shared" ca="1" si="138"/>
        <v>0</v>
      </c>
      <c r="BA445" s="22">
        <f t="shared" ca="1" si="138"/>
        <v>0</v>
      </c>
      <c r="BB445" s="22">
        <f t="shared" ca="1" si="138"/>
        <v>2.7494868480199806E-2</v>
      </c>
    </row>
    <row r="446" spans="1:54" x14ac:dyDescent="0.35">
      <c r="A446" s="21" t="s">
        <v>1874</v>
      </c>
      <c r="E446" s="22">
        <f t="shared" ca="1" si="137"/>
        <v>8.7899999999999992E-3</v>
      </c>
      <c r="F446" s="22">
        <f t="shared" ca="1" si="138"/>
        <v>0</v>
      </c>
      <c r="G446" s="22">
        <f t="shared" ca="1" si="138"/>
        <v>0</v>
      </c>
      <c r="H446" s="22">
        <f t="shared" ca="1" si="138"/>
        <v>0</v>
      </c>
      <c r="I446" s="22">
        <f t="shared" ca="1" si="138"/>
        <v>0</v>
      </c>
      <c r="J446" s="22">
        <f t="shared" ca="1" si="138"/>
        <v>0</v>
      </c>
      <c r="K446" s="22">
        <f t="shared" ca="1" si="138"/>
        <v>0</v>
      </c>
      <c r="L446" s="22">
        <f t="shared" ca="1" si="138"/>
        <v>0</v>
      </c>
      <c r="M446" s="22">
        <f t="shared" ca="1" si="138"/>
        <v>0</v>
      </c>
      <c r="N446" s="22">
        <f t="shared" ca="1" si="138"/>
        <v>0</v>
      </c>
      <c r="O446" s="22">
        <f t="shared" ca="1" si="138"/>
        <v>0</v>
      </c>
      <c r="P446" s="22">
        <f t="shared" ca="1" si="138"/>
        <v>9.9220000000000003E-2</v>
      </c>
      <c r="Q446" s="22">
        <f t="shared" ca="1" si="138"/>
        <v>6.3800000000000003E-3</v>
      </c>
      <c r="R446" s="22">
        <f t="shared" ca="1" si="138"/>
        <v>0</v>
      </c>
      <c r="S446" s="22">
        <f t="shared" ca="1" si="138"/>
        <v>0</v>
      </c>
      <c r="T446" s="22"/>
      <c r="U446" s="22"/>
      <c r="V446" s="22"/>
      <c r="W446" s="22"/>
      <c r="X446" s="22"/>
      <c r="Y446" s="22"/>
      <c r="Z446" s="22"/>
      <c r="AA446" s="22"/>
      <c r="AB446" s="22"/>
      <c r="AC446" s="22"/>
      <c r="AD446" s="22"/>
      <c r="AE446" s="22"/>
      <c r="AF446" s="22"/>
      <c r="AG446" s="22"/>
      <c r="AH446" s="22"/>
      <c r="AI446" s="22"/>
      <c r="AJ446" s="22"/>
      <c r="AK446" s="22"/>
      <c r="AL446" s="22"/>
      <c r="AM446" s="22"/>
      <c r="AN446" s="22">
        <f t="shared" ca="1" si="138"/>
        <v>9.2251853920735025E-3</v>
      </c>
      <c r="AO446" s="22">
        <f t="shared" ca="1" si="138"/>
        <v>0</v>
      </c>
      <c r="AP446" s="22">
        <f t="shared" ca="1" si="138"/>
        <v>0</v>
      </c>
      <c r="AQ446" s="22">
        <f t="shared" ca="1" si="138"/>
        <v>0</v>
      </c>
      <c r="AR446" s="22">
        <f t="shared" ca="1" si="138"/>
        <v>0</v>
      </c>
      <c r="AS446" s="22">
        <f t="shared" ca="1" si="138"/>
        <v>0</v>
      </c>
      <c r="AT446" s="22">
        <f t="shared" ca="1" si="138"/>
        <v>0</v>
      </c>
      <c r="AU446" s="22">
        <f t="shared" ca="1" si="138"/>
        <v>0</v>
      </c>
      <c r="AV446" s="22">
        <f t="shared" ca="1" si="138"/>
        <v>0</v>
      </c>
      <c r="AW446" s="22">
        <f t="shared" ca="1" si="138"/>
        <v>0</v>
      </c>
      <c r="AX446" s="22">
        <f t="shared" ca="1" si="138"/>
        <v>0</v>
      </c>
      <c r="AY446" s="22">
        <f t="shared" ca="1" si="138"/>
        <v>0.10608925555304051</v>
      </c>
      <c r="AZ446" s="22">
        <f t="shared" ca="1" si="138"/>
        <v>6.7848422705724977E-3</v>
      </c>
      <c r="BA446" s="22">
        <f t="shared" ca="1" si="138"/>
        <v>0</v>
      </c>
      <c r="BB446" s="22">
        <f t="shared" ca="1" si="138"/>
        <v>0</v>
      </c>
    </row>
    <row r="447" spans="1:54" x14ac:dyDescent="0.35">
      <c r="A447" s="21" t="s">
        <v>1875</v>
      </c>
      <c r="E447" s="22">
        <f t="shared" ca="1" si="137"/>
        <v>2.1850000000000001E-2</v>
      </c>
      <c r="F447" s="22">
        <f t="shared" ca="1" si="138"/>
        <v>0</v>
      </c>
      <c r="G447" s="22">
        <f t="shared" ca="1" si="138"/>
        <v>2.597E-2</v>
      </c>
      <c r="H447" s="22">
        <f t="shared" ca="1" si="138"/>
        <v>0</v>
      </c>
      <c r="I447" s="22">
        <f t="shared" ca="1" si="138"/>
        <v>0</v>
      </c>
      <c r="J447" s="22">
        <f t="shared" ca="1" si="138"/>
        <v>0</v>
      </c>
      <c r="K447" s="22">
        <f t="shared" ca="1" si="138"/>
        <v>0</v>
      </c>
      <c r="L447" s="22">
        <f t="shared" ca="1" si="138"/>
        <v>1.9230000000000001E-2</v>
      </c>
      <c r="M447" s="22">
        <f t="shared" ca="1" si="138"/>
        <v>6.6669999999999993E-2</v>
      </c>
      <c r="N447" s="22">
        <f t="shared" ca="1" si="138"/>
        <v>0</v>
      </c>
      <c r="O447" s="22">
        <f t="shared" ca="1" si="138"/>
        <v>0</v>
      </c>
      <c r="P447" s="22">
        <f t="shared" ca="1" si="138"/>
        <v>0</v>
      </c>
      <c r="Q447" s="22">
        <f t="shared" ca="1" si="138"/>
        <v>0</v>
      </c>
      <c r="R447" s="22">
        <f t="shared" ca="1" si="138"/>
        <v>9.3399999999999993E-3</v>
      </c>
      <c r="S447" s="22">
        <f t="shared" ca="1" si="138"/>
        <v>0.11080000000000001</v>
      </c>
      <c r="T447" s="22"/>
      <c r="U447" s="22"/>
      <c r="V447" s="22"/>
      <c r="W447" s="22"/>
      <c r="X447" s="22"/>
      <c r="Y447" s="22"/>
      <c r="Z447" s="22"/>
      <c r="AA447" s="22"/>
      <c r="AB447" s="22"/>
      <c r="AC447" s="22"/>
      <c r="AD447" s="22"/>
      <c r="AE447" s="22"/>
      <c r="AF447" s="22"/>
      <c r="AG447" s="22"/>
      <c r="AH447" s="22"/>
      <c r="AI447" s="22"/>
      <c r="AJ447" s="22"/>
      <c r="AK447" s="22"/>
      <c r="AL447" s="22"/>
      <c r="AM447" s="22"/>
      <c r="AN447" s="22">
        <f t="shared" ca="1" si="138"/>
        <v>2.0704766798135488E-2</v>
      </c>
      <c r="AO447" s="22">
        <f t="shared" ca="1" si="138"/>
        <v>0</v>
      </c>
      <c r="AP447" s="22">
        <f t="shared" ca="1" si="138"/>
        <v>1.3309053867739559E-2</v>
      </c>
      <c r="AQ447" s="22">
        <f t="shared" ca="1" si="138"/>
        <v>0</v>
      </c>
      <c r="AR447" s="22">
        <f t="shared" ca="1" si="138"/>
        <v>0</v>
      </c>
      <c r="AS447" s="22">
        <f t="shared" ca="1" si="138"/>
        <v>0</v>
      </c>
      <c r="AT447" s="22">
        <f t="shared" ca="1" si="138"/>
        <v>0</v>
      </c>
      <c r="AU447" s="22">
        <f t="shared" ca="1" si="138"/>
        <v>6.8029919165259103E-3</v>
      </c>
      <c r="AV447" s="22">
        <f t="shared" ca="1" si="138"/>
        <v>5.8966012657049385E-2</v>
      </c>
      <c r="AW447" s="22">
        <f t="shared" ca="1" si="138"/>
        <v>0</v>
      </c>
      <c r="AX447" s="22">
        <f t="shared" ca="1" si="138"/>
        <v>0</v>
      </c>
      <c r="AY447" s="22">
        <f t="shared" ca="1" si="138"/>
        <v>0</v>
      </c>
      <c r="AZ447" s="22">
        <f t="shared" ca="1" si="138"/>
        <v>0</v>
      </c>
      <c r="BA447" s="22">
        <f t="shared" ca="1" si="138"/>
        <v>1.3091018924252934E-2</v>
      </c>
      <c r="BB447" s="22">
        <f t="shared" ca="1" si="138"/>
        <v>9.8605114242595993E-2</v>
      </c>
    </row>
    <row r="448" spans="1:54" x14ac:dyDescent="0.35">
      <c r="A448" s="21" t="s">
        <v>1876</v>
      </c>
      <c r="E448" s="22">
        <f t="shared" ca="1" si="137"/>
        <v>2.1159999999999998E-2</v>
      </c>
      <c r="F448" s="22">
        <f t="shared" ca="1" si="138"/>
        <v>0</v>
      </c>
      <c r="G448" s="22">
        <f t="shared" ca="1" si="138"/>
        <v>0</v>
      </c>
      <c r="H448" s="22">
        <f t="shared" ca="1" si="138"/>
        <v>0</v>
      </c>
      <c r="I448" s="22">
        <f t="shared" ca="1" si="138"/>
        <v>0</v>
      </c>
      <c r="J448" s="22">
        <f t="shared" ca="1" si="138"/>
        <v>0</v>
      </c>
      <c r="K448" s="22">
        <f t="shared" ca="1" si="138"/>
        <v>0</v>
      </c>
      <c r="L448" s="22">
        <f t="shared" ca="1" si="138"/>
        <v>0</v>
      </c>
      <c r="M448" s="22">
        <f t="shared" ca="1" si="138"/>
        <v>0.20691999999999999</v>
      </c>
      <c r="N448" s="22">
        <f t="shared" ca="1" si="138"/>
        <v>0</v>
      </c>
      <c r="O448" s="22">
        <f t="shared" ca="1" si="138"/>
        <v>0</v>
      </c>
      <c r="P448" s="22">
        <f t="shared" ca="1" si="138"/>
        <v>0</v>
      </c>
      <c r="Q448" s="22">
        <f t="shared" ca="1" si="138"/>
        <v>0</v>
      </c>
      <c r="R448" s="22">
        <f t="shared" ca="1" si="138"/>
        <v>0</v>
      </c>
      <c r="S448" s="22">
        <f t="shared" ca="1" si="138"/>
        <v>0</v>
      </c>
      <c r="T448" s="22"/>
      <c r="U448" s="22"/>
      <c r="V448" s="22"/>
      <c r="W448" s="22"/>
      <c r="X448" s="22"/>
      <c r="Y448" s="22"/>
      <c r="Z448" s="22"/>
      <c r="AA448" s="22"/>
      <c r="AB448" s="22"/>
      <c r="AC448" s="22"/>
      <c r="AD448" s="22"/>
      <c r="AE448" s="22"/>
      <c r="AF448" s="22"/>
      <c r="AG448" s="22"/>
      <c r="AH448" s="22"/>
      <c r="AI448" s="22"/>
      <c r="AJ448" s="22"/>
      <c r="AK448" s="22"/>
      <c r="AL448" s="22"/>
      <c r="AM448" s="22"/>
      <c r="AN448" s="22">
        <f t="shared" ca="1" si="138"/>
        <v>2.0568587295767347E-2</v>
      </c>
      <c r="AO448" s="22">
        <f t="shared" ca="1" si="138"/>
        <v>0</v>
      </c>
      <c r="AP448" s="22">
        <f t="shared" ca="1" si="138"/>
        <v>0</v>
      </c>
      <c r="AQ448" s="22">
        <f t="shared" ca="1" si="138"/>
        <v>0</v>
      </c>
      <c r="AR448" s="22">
        <f t="shared" ca="1" si="138"/>
        <v>0</v>
      </c>
      <c r="AS448" s="22">
        <f t="shared" ca="1" si="138"/>
        <v>0</v>
      </c>
      <c r="AT448" s="22">
        <f t="shared" ca="1" si="138"/>
        <v>0</v>
      </c>
      <c r="AU448" s="22">
        <f t="shared" ca="1" si="138"/>
        <v>0</v>
      </c>
      <c r="AV448" s="22">
        <f t="shared" ca="1" si="138"/>
        <v>0.17920229869418797</v>
      </c>
      <c r="AW448" s="22">
        <f t="shared" ca="1" si="138"/>
        <v>0</v>
      </c>
      <c r="AX448" s="22">
        <f t="shared" ca="1" si="138"/>
        <v>0</v>
      </c>
      <c r="AY448" s="22">
        <f t="shared" ca="1" si="138"/>
        <v>0</v>
      </c>
      <c r="AZ448" s="22">
        <f t="shared" ca="1" si="138"/>
        <v>0</v>
      </c>
      <c r="BA448" s="22">
        <f t="shared" ca="1" si="138"/>
        <v>0</v>
      </c>
      <c r="BB448" s="22">
        <f t="shared" ca="1" si="138"/>
        <v>0</v>
      </c>
    </row>
    <row r="449" spans="1:54" x14ac:dyDescent="0.35">
      <c r="A449" s="21" t="s">
        <v>1877</v>
      </c>
      <c r="E449" s="22">
        <f t="shared" ca="1" si="137"/>
        <v>1.4159999999999999E-2</v>
      </c>
      <c r="F449" s="22">
        <f t="shared" ca="1" si="138"/>
        <v>0</v>
      </c>
      <c r="G449" s="22">
        <f ca="1">SUMIF($D$4:$S$377, $A449, G$4:G$377)</f>
        <v>0</v>
      </c>
      <c r="H449" s="22">
        <f t="shared" ca="1" si="138"/>
        <v>0</v>
      </c>
      <c r="I449" s="22">
        <f t="shared" ca="1" si="138"/>
        <v>0</v>
      </c>
      <c r="J449" s="22">
        <f t="shared" ca="1" si="138"/>
        <v>0</v>
      </c>
      <c r="K449" s="22">
        <f t="shared" ca="1" si="138"/>
        <v>0</v>
      </c>
      <c r="L449" s="22">
        <f t="shared" ca="1" si="138"/>
        <v>0</v>
      </c>
      <c r="M449" s="22">
        <f t="shared" ca="1" si="138"/>
        <v>0</v>
      </c>
      <c r="N449" s="22">
        <f t="shared" ca="1" si="138"/>
        <v>0</v>
      </c>
      <c r="O449" s="22">
        <f t="shared" ca="1" si="138"/>
        <v>0</v>
      </c>
      <c r="P449" s="22">
        <f t="shared" ca="1" si="138"/>
        <v>0.13782</v>
      </c>
      <c r="Q449" s="22">
        <f t="shared" ca="1" si="138"/>
        <v>2.521E-2</v>
      </c>
      <c r="R449" s="22">
        <f t="shared" ca="1" si="138"/>
        <v>0</v>
      </c>
      <c r="S449" s="22">
        <f t="shared" ca="1" si="138"/>
        <v>0</v>
      </c>
      <c r="T449" s="22"/>
      <c r="U449" s="22"/>
      <c r="V449" s="22"/>
      <c r="W449" s="22"/>
      <c r="X449" s="22"/>
      <c r="Y449" s="22"/>
      <c r="Z449" s="22"/>
      <c r="AA449" s="22"/>
      <c r="AB449" s="22"/>
      <c r="AC449" s="22"/>
      <c r="AD449" s="22"/>
      <c r="AE449" s="22"/>
      <c r="AF449" s="22"/>
      <c r="AG449" s="22"/>
      <c r="AH449" s="22"/>
      <c r="AI449" s="22"/>
      <c r="AJ449" s="22"/>
      <c r="AK449" s="22"/>
      <c r="AL449" s="22"/>
      <c r="AM449" s="22"/>
      <c r="AN449" s="22">
        <f t="shared" ca="1" si="138"/>
        <v>1.7523494868942769E-2</v>
      </c>
      <c r="AO449" s="22">
        <f t="shared" ca="1" si="138"/>
        <v>0</v>
      </c>
      <c r="AP449" s="22">
        <f t="shared" ca="1" si="138"/>
        <v>0</v>
      </c>
      <c r="AQ449" s="22">
        <f t="shared" ca="1" si="138"/>
        <v>0</v>
      </c>
      <c r="AR449" s="22">
        <f t="shared" ca="1" si="138"/>
        <v>0</v>
      </c>
      <c r="AS449" s="22">
        <f t="shared" ca="1" si="138"/>
        <v>0</v>
      </c>
      <c r="AT449" s="22">
        <f t="shared" ca="1" si="138"/>
        <v>0</v>
      </c>
      <c r="AU449" s="22">
        <f t="shared" ca="1" si="138"/>
        <v>0</v>
      </c>
      <c r="AV449" s="22">
        <f t="shared" ca="1" si="138"/>
        <v>0</v>
      </c>
      <c r="AW449" s="22">
        <f t="shared" ca="1" si="138"/>
        <v>0</v>
      </c>
      <c r="AX449" s="22">
        <f t="shared" ca="1" si="138"/>
        <v>0</v>
      </c>
      <c r="AY449" s="22">
        <f t="shared" ca="1" si="138"/>
        <v>0.18393849507815152</v>
      </c>
      <c r="AZ449" s="22">
        <f t="shared" ca="1" si="138"/>
        <v>2.4743606887746621E-2</v>
      </c>
      <c r="BA449" s="22">
        <f t="shared" ca="1" si="138"/>
        <v>0</v>
      </c>
      <c r="BB449" s="22">
        <f t="shared" ca="1" si="138"/>
        <v>0</v>
      </c>
    </row>
    <row r="450" spans="1:54" x14ac:dyDescent="0.35">
      <c r="A450" s="21" t="s">
        <v>1878</v>
      </c>
      <c r="E450" s="22">
        <f t="shared" ca="1" si="137"/>
        <v>1.9500000000000003E-2</v>
      </c>
      <c r="F450" s="22">
        <f t="shared" ca="1" si="138"/>
        <v>0</v>
      </c>
      <c r="G450" s="22">
        <f t="shared" ca="1" si="138"/>
        <v>0</v>
      </c>
      <c r="H450" s="22">
        <f t="shared" ca="1" si="138"/>
        <v>0</v>
      </c>
      <c r="I450" s="22">
        <f t="shared" ca="1" si="138"/>
        <v>3.0550000000000001E-2</v>
      </c>
      <c r="J450" s="22">
        <f t="shared" ca="1" si="138"/>
        <v>0</v>
      </c>
      <c r="K450" s="22">
        <f t="shared" ca="1" si="138"/>
        <v>0</v>
      </c>
      <c r="L450" s="22">
        <f t="shared" ca="1" si="138"/>
        <v>3.8460000000000001E-2</v>
      </c>
      <c r="M450" s="22">
        <f t="shared" ca="1" si="138"/>
        <v>8.2979999999999998E-2</v>
      </c>
      <c r="N450" s="22">
        <f t="shared" ref="N450:S452" ca="1" si="140">SUMIF($D$4:$S$377, $A450, N$4:N$377)</f>
        <v>0</v>
      </c>
      <c r="O450" s="22">
        <f t="shared" ca="1" si="140"/>
        <v>0</v>
      </c>
      <c r="P450" s="22">
        <f t="shared" ca="1" si="140"/>
        <v>7.26E-3</v>
      </c>
      <c r="Q450" s="22">
        <f t="shared" ca="1" si="140"/>
        <v>0</v>
      </c>
      <c r="R450" s="22">
        <f t="shared" ca="1" si="140"/>
        <v>3.6920000000000001E-2</v>
      </c>
      <c r="S450" s="22">
        <f t="shared" ca="1" si="140"/>
        <v>0</v>
      </c>
      <c r="T450" s="22"/>
      <c r="U450" s="22"/>
      <c r="V450" s="22"/>
      <c r="W450" s="22"/>
      <c r="X450" s="22"/>
      <c r="Y450" s="22"/>
      <c r="Z450" s="22"/>
      <c r="AA450" s="22"/>
      <c r="AB450" s="22"/>
      <c r="AC450" s="22"/>
      <c r="AD450" s="22"/>
      <c r="AE450" s="22"/>
      <c r="AF450" s="22"/>
      <c r="AG450" s="22"/>
      <c r="AH450" s="22"/>
      <c r="AI450" s="22"/>
      <c r="AJ450" s="22"/>
      <c r="AK450" s="22"/>
      <c r="AL450" s="22"/>
      <c r="AM450" s="22"/>
      <c r="AN450" s="22">
        <f t="shared" ref="AN450:BB452" ca="1" si="141">SUMIF($D$4:$S$377, $A450, AN$4:AN$377)</f>
        <v>3.6997740041635974E-2</v>
      </c>
      <c r="AO450" s="22">
        <f t="shared" ca="1" si="141"/>
        <v>0</v>
      </c>
      <c r="AP450" s="22">
        <f t="shared" ca="1" si="141"/>
        <v>0</v>
      </c>
      <c r="AQ450" s="22">
        <f t="shared" ca="1" si="141"/>
        <v>0</v>
      </c>
      <c r="AR450" s="22">
        <f t="shared" ca="1" si="141"/>
        <v>3.2773292505761331E-2</v>
      </c>
      <c r="AS450" s="22">
        <f t="shared" ca="1" si="141"/>
        <v>0</v>
      </c>
      <c r="AT450" s="22">
        <f t="shared" ca="1" si="141"/>
        <v>0</v>
      </c>
      <c r="AU450" s="22">
        <f t="shared" ca="1" si="141"/>
        <v>4.8592799403756506E-2</v>
      </c>
      <c r="AV450" s="22">
        <f t="shared" ca="1" si="141"/>
        <v>0.18725608246981382</v>
      </c>
      <c r="AW450" s="22">
        <f t="shared" ca="1" si="141"/>
        <v>0</v>
      </c>
      <c r="AX450" s="22">
        <f t="shared" ca="1" si="141"/>
        <v>0</v>
      </c>
      <c r="AY450" s="22">
        <f t="shared" ca="1" si="141"/>
        <v>3.5822004868945653E-3</v>
      </c>
      <c r="AZ450" s="22">
        <f t="shared" ca="1" si="141"/>
        <v>0</v>
      </c>
      <c r="BA450" s="22">
        <f t="shared" ca="1" si="141"/>
        <v>5.8884936190477757E-2</v>
      </c>
      <c r="BB450" s="22">
        <f t="shared" ca="1" si="141"/>
        <v>0</v>
      </c>
    </row>
    <row r="451" spans="1:54" x14ac:dyDescent="0.35">
      <c r="A451" s="21" t="s">
        <v>1879</v>
      </c>
      <c r="E451" s="22">
        <f t="shared" ca="1" si="137"/>
        <v>1.0029999999999999E-2</v>
      </c>
      <c r="F451" s="22">
        <f t="shared" ref="F451:M452" ca="1" si="142">SUMIF($D$4:$S$377, $A451, F$4:F$377)</f>
        <v>0</v>
      </c>
      <c r="G451" s="22">
        <f t="shared" ca="1" si="142"/>
        <v>0</v>
      </c>
      <c r="H451" s="22">
        <f t="shared" ca="1" si="142"/>
        <v>0</v>
      </c>
      <c r="I451" s="22">
        <f t="shared" ca="1" si="142"/>
        <v>3.601E-2</v>
      </c>
      <c r="J451" s="22">
        <f t="shared" ca="1" si="142"/>
        <v>0</v>
      </c>
      <c r="K451" s="22">
        <f t="shared" ca="1" si="142"/>
        <v>0</v>
      </c>
      <c r="L451" s="22">
        <f t="shared" ca="1" si="142"/>
        <v>0</v>
      </c>
      <c r="M451" s="22">
        <f t="shared" ca="1" si="142"/>
        <v>0</v>
      </c>
      <c r="N451" s="22">
        <f t="shared" ca="1" si="140"/>
        <v>0</v>
      </c>
      <c r="O451" s="22">
        <f t="shared" ca="1" si="140"/>
        <v>0</v>
      </c>
      <c r="P451" s="22">
        <f t="shared" ca="1" si="140"/>
        <v>0</v>
      </c>
      <c r="Q451" s="22">
        <f t="shared" ca="1" si="140"/>
        <v>5.0729999999999997E-2</v>
      </c>
      <c r="R451" s="22">
        <f t="shared" ca="1" si="140"/>
        <v>0</v>
      </c>
      <c r="S451" s="22">
        <f t="shared" ca="1" si="140"/>
        <v>2.1270000000000001E-2</v>
      </c>
      <c r="T451" s="22"/>
      <c r="U451" s="22"/>
      <c r="V451" s="22"/>
      <c r="W451" s="22"/>
      <c r="X451" s="22"/>
      <c r="Y451" s="22"/>
      <c r="Z451" s="22"/>
      <c r="AA451" s="22"/>
      <c r="AB451" s="22"/>
      <c r="AC451" s="22"/>
      <c r="AD451" s="22"/>
      <c r="AE451" s="22"/>
      <c r="AF451" s="22"/>
      <c r="AG451" s="22"/>
      <c r="AH451" s="22"/>
      <c r="AI451" s="22"/>
      <c r="AJ451" s="22"/>
      <c r="AK451" s="22"/>
      <c r="AL451" s="22"/>
      <c r="AM451" s="22"/>
      <c r="AN451" s="22">
        <f t="shared" ca="1" si="141"/>
        <v>1.3386932303001099E-2</v>
      </c>
      <c r="AO451" s="22">
        <f t="shared" ca="1" si="141"/>
        <v>0</v>
      </c>
      <c r="AP451" s="22">
        <f t="shared" ca="1" si="141"/>
        <v>0</v>
      </c>
      <c r="AQ451" s="22">
        <f t="shared" ca="1" si="141"/>
        <v>0</v>
      </c>
      <c r="AR451" s="22">
        <f t="shared" ca="1" si="141"/>
        <v>6.9920380253869541E-2</v>
      </c>
      <c r="AS451" s="22">
        <f t="shared" ca="1" si="141"/>
        <v>0</v>
      </c>
      <c r="AT451" s="22">
        <f t="shared" ca="1" si="141"/>
        <v>0</v>
      </c>
      <c r="AU451" s="22">
        <f t="shared" ca="1" si="141"/>
        <v>0</v>
      </c>
      <c r="AV451" s="22">
        <f t="shared" ca="1" si="141"/>
        <v>0</v>
      </c>
      <c r="AW451" s="22">
        <f t="shared" ca="1" si="141"/>
        <v>0</v>
      </c>
      <c r="AX451" s="22">
        <f t="shared" ca="1" si="141"/>
        <v>0</v>
      </c>
      <c r="AY451" s="22">
        <f t="shared" ca="1" si="141"/>
        <v>0</v>
      </c>
      <c r="AZ451" s="22">
        <f t="shared" ca="1" si="141"/>
        <v>3.7419675231865922E-2</v>
      </c>
      <c r="BA451" s="22">
        <f t="shared" ca="1" si="141"/>
        <v>0</v>
      </c>
      <c r="BB451" s="22">
        <f t="shared" ca="1" si="141"/>
        <v>4.5958746115762124E-2</v>
      </c>
    </row>
    <row r="452" spans="1:54" x14ac:dyDescent="0.35">
      <c r="A452" s="21" t="s">
        <v>1880</v>
      </c>
      <c r="E452" s="26">
        <f t="shared" ca="1" si="137"/>
        <v>0.14457999999999999</v>
      </c>
      <c r="F452" s="26">
        <f t="shared" ca="1" si="142"/>
        <v>3.3529999999999997E-2</v>
      </c>
      <c r="G452" s="26">
        <f t="shared" ca="1" si="142"/>
        <v>2.5700000000000001E-2</v>
      </c>
      <c r="H452" s="26">
        <f t="shared" ca="1" si="142"/>
        <v>0</v>
      </c>
      <c r="I452" s="26">
        <f t="shared" ca="1" si="142"/>
        <v>1.5259999999999999E-2</v>
      </c>
      <c r="J452" s="26">
        <f t="shared" ca="1" si="142"/>
        <v>3.5839999999999997E-2</v>
      </c>
      <c r="K452" s="26">
        <f t="shared" ca="1" si="142"/>
        <v>1.771E-2</v>
      </c>
      <c r="L452" s="26">
        <f t="shared" ca="1" si="142"/>
        <v>0</v>
      </c>
      <c r="M452" s="26">
        <f t="shared" ca="1" si="142"/>
        <v>0.19297000000000003</v>
      </c>
      <c r="N452" s="26">
        <f t="shared" ca="1" si="140"/>
        <v>7.0600000000000003E-3</v>
      </c>
      <c r="O452" s="26">
        <f t="shared" ca="1" si="140"/>
        <v>7.8799999999999999E-3</v>
      </c>
      <c r="P452" s="26">
        <f t="shared" ca="1" si="140"/>
        <v>0.57623000000000002</v>
      </c>
      <c r="Q452" s="26">
        <f t="shared" ca="1" si="140"/>
        <v>0.17385</v>
      </c>
      <c r="R452" s="26">
        <f t="shared" ca="1" si="140"/>
        <v>0.20408000000000001</v>
      </c>
      <c r="S452" s="26">
        <f t="shared" ca="1" si="140"/>
        <v>0.12984999999999999</v>
      </c>
      <c r="T452" s="26"/>
      <c r="U452" s="26"/>
      <c r="V452" s="26"/>
      <c r="W452" s="26"/>
      <c r="X452" s="26"/>
      <c r="Y452" s="26"/>
      <c r="Z452" s="26"/>
      <c r="AA452" s="26"/>
      <c r="AB452" s="26"/>
      <c r="AC452" s="26"/>
      <c r="AD452" s="26"/>
      <c r="AE452" s="26"/>
      <c r="AF452" s="26"/>
      <c r="AG452" s="26"/>
      <c r="AH452" s="26"/>
      <c r="AI452" s="26"/>
      <c r="AJ452" s="26"/>
      <c r="AK452" s="26"/>
      <c r="AL452" s="26"/>
      <c r="AM452" s="26"/>
      <c r="AN452" s="26">
        <f t="shared" ca="1" si="141"/>
        <v>0.15170783530958165</v>
      </c>
      <c r="AO452" s="26">
        <f t="shared" ca="1" si="141"/>
        <v>4.3349589299542891E-2</v>
      </c>
      <c r="AP452" s="26">
        <f t="shared" ca="1" si="141"/>
        <v>9.2194793639058404E-3</v>
      </c>
      <c r="AQ452" s="26">
        <f t="shared" ca="1" si="141"/>
        <v>0</v>
      </c>
      <c r="AR452" s="26">
        <f t="shared" ca="1" si="141"/>
        <v>1.1254756301180639E-2</v>
      </c>
      <c r="AS452" s="26">
        <f t="shared" ca="1" si="141"/>
        <v>6.5029182616832187E-2</v>
      </c>
      <c r="AT452" s="26">
        <f t="shared" ca="1" si="141"/>
        <v>5.5888260296442886E-3</v>
      </c>
      <c r="AU452" s="26">
        <f t="shared" ca="1" si="141"/>
        <v>0</v>
      </c>
      <c r="AV452" s="26">
        <f t="shared" ca="1" si="141"/>
        <v>0.17031590798569299</v>
      </c>
      <c r="AW452" s="26">
        <f t="shared" ca="1" si="141"/>
        <v>3.8669001785078348E-3</v>
      </c>
      <c r="AX452" s="26">
        <f t="shared" ca="1" si="141"/>
        <v>3.7536925487351915E-2</v>
      </c>
      <c r="AY452" s="26">
        <f t="shared" ca="1" si="141"/>
        <v>0.48511156680769252</v>
      </c>
      <c r="AZ452" s="26">
        <f t="shared" ca="1" si="141"/>
        <v>0.29961111952174541</v>
      </c>
      <c r="BA452" s="26">
        <f t="shared" ca="1" si="141"/>
        <v>0.20753955548683051</v>
      </c>
      <c r="BB452" s="26">
        <f t="shared" ca="1" si="141"/>
        <v>0.12399786381500899</v>
      </c>
    </row>
    <row r="453" spans="1:54" x14ac:dyDescent="0.35">
      <c r="A453" s="1"/>
      <c r="E453" s="22"/>
      <c r="F453" s="22"/>
      <c r="G453" s="22"/>
      <c r="H453" s="22"/>
      <c r="I453" s="22"/>
      <c r="J453" s="22"/>
      <c r="K453" s="22"/>
      <c r="L453" s="22"/>
      <c r="M453" s="22"/>
      <c r="N453" s="22"/>
      <c r="O453" s="22"/>
      <c r="P453" s="22"/>
      <c r="Q453" s="22"/>
      <c r="R453" s="22"/>
      <c r="S453" s="22"/>
    </row>
    <row r="454" spans="1:54" s="3" customFormat="1" x14ac:dyDescent="0.35">
      <c r="A454" s="417" t="s">
        <v>1881</v>
      </c>
      <c r="B454" s="418"/>
      <c r="C454" s="418"/>
      <c r="D454" s="418"/>
      <c r="E454" s="423">
        <f t="shared" ref="E454:S454" ca="1" si="143">SUM(E387+E425+E441)</f>
        <v>1.0001299999999995</v>
      </c>
      <c r="F454" s="423">
        <f t="shared" ca="1" si="143"/>
        <v>1.0000000000000002</v>
      </c>
      <c r="G454" s="423">
        <f t="shared" ca="1" si="143"/>
        <v>1.0000199999999999</v>
      </c>
      <c r="H454" s="423">
        <f t="shared" ca="1" si="143"/>
        <v>1.00004</v>
      </c>
      <c r="I454" s="423">
        <f t="shared" ca="1" si="143"/>
        <v>0.99989000000000006</v>
      </c>
      <c r="J454" s="423">
        <f t="shared" ca="1" si="143"/>
        <v>0.99996000000000007</v>
      </c>
      <c r="K454" s="423">
        <f t="shared" ca="1" si="143"/>
        <v>1.0000500000000001</v>
      </c>
      <c r="L454" s="423">
        <f t="shared" ca="1" si="143"/>
        <v>1.0002</v>
      </c>
      <c r="M454" s="423">
        <f t="shared" ca="1" si="143"/>
        <v>1.0000199999999995</v>
      </c>
      <c r="N454" s="423">
        <f t="shared" ca="1" si="143"/>
        <v>1.0000300000000002</v>
      </c>
      <c r="O454" s="423">
        <f t="shared" ca="1" si="143"/>
        <v>0.99996999999999991</v>
      </c>
      <c r="P454" s="423">
        <f t="shared" ca="1" si="143"/>
        <v>1.0000900000000001</v>
      </c>
      <c r="Q454" s="423">
        <f t="shared" ca="1" si="143"/>
        <v>1.0000400000000003</v>
      </c>
      <c r="R454" s="423">
        <f t="shared" ca="1" si="143"/>
        <v>1.0000100000000001</v>
      </c>
      <c r="S454" s="423">
        <f t="shared" ca="1" si="143"/>
        <v>1.00003</v>
      </c>
      <c r="T454" s="423"/>
      <c r="U454" s="423"/>
      <c r="V454" s="423"/>
      <c r="W454" s="423"/>
      <c r="X454" s="423"/>
      <c r="Y454" s="423"/>
      <c r="Z454" s="423"/>
      <c r="AA454" s="423"/>
      <c r="AB454" s="423"/>
      <c r="AC454" s="423"/>
      <c r="AD454" s="423"/>
      <c r="AE454" s="423"/>
      <c r="AF454" s="423"/>
      <c r="AG454" s="423"/>
      <c r="AH454" s="423"/>
      <c r="AI454" s="423"/>
      <c r="AJ454" s="423"/>
      <c r="AK454" s="423"/>
      <c r="AL454" s="423"/>
      <c r="AM454" s="423"/>
      <c r="AN454" s="423">
        <f t="shared" ref="AN454:BB454" ca="1" si="144">SUM(AN387+AN425+AN441)</f>
        <v>1</v>
      </c>
      <c r="AO454" s="423">
        <f t="shared" ca="1" si="144"/>
        <v>0.99999999999999989</v>
      </c>
      <c r="AP454" s="423">
        <f t="shared" ca="1" si="144"/>
        <v>1.0000000000000002</v>
      </c>
      <c r="AQ454" s="423">
        <f t="shared" ca="1" si="144"/>
        <v>1</v>
      </c>
      <c r="AR454" s="423">
        <f t="shared" ca="1" si="144"/>
        <v>0.99999999999999978</v>
      </c>
      <c r="AS454" s="423">
        <f t="shared" ca="1" si="144"/>
        <v>1</v>
      </c>
      <c r="AT454" s="423">
        <f t="shared" ca="1" si="144"/>
        <v>1</v>
      </c>
      <c r="AU454" s="423">
        <f t="shared" ca="1" si="144"/>
        <v>1</v>
      </c>
      <c r="AV454" s="423">
        <f t="shared" ca="1" si="144"/>
        <v>1</v>
      </c>
      <c r="AW454" s="423">
        <f t="shared" ca="1" si="144"/>
        <v>1.0000000000000004</v>
      </c>
      <c r="AX454" s="423">
        <f t="shared" ca="1" si="144"/>
        <v>1</v>
      </c>
      <c r="AY454" s="423">
        <f t="shared" ca="1" si="144"/>
        <v>1</v>
      </c>
      <c r="AZ454" s="423">
        <f t="shared" ca="1" si="144"/>
        <v>0.99999999999999978</v>
      </c>
      <c r="BA454" s="423">
        <f t="shared" ca="1" si="144"/>
        <v>0.99999999999999978</v>
      </c>
      <c r="BB454" s="423">
        <f t="shared" ca="1" si="144"/>
        <v>1.0000000000000004</v>
      </c>
    </row>
    <row r="456" spans="1:54" x14ac:dyDescent="0.35">
      <c r="E456" s="5"/>
      <c r="F456" s="5"/>
      <c r="G456" s="5"/>
      <c r="H456" s="5"/>
      <c r="I456" s="5"/>
      <c r="J456" s="5"/>
      <c r="K456" s="5"/>
      <c r="L456" s="5"/>
      <c r="M456" s="5"/>
      <c r="N456" s="5"/>
      <c r="O456" s="5"/>
      <c r="P456" s="5"/>
      <c r="Q456" s="5"/>
      <c r="R456" s="5"/>
      <c r="S456" s="5"/>
    </row>
    <row r="458" spans="1:54" x14ac:dyDescent="0.35">
      <c r="B458" t="s">
        <v>1882</v>
      </c>
      <c r="E458" s="27">
        <f t="shared" ref="E458:S458" ca="1" si="145">E387-(E388+E393+E396+E400+E403+E406+E409+E412+E415+E417)</f>
        <v>0</v>
      </c>
      <c r="F458" s="27">
        <f t="shared" ca="1" si="145"/>
        <v>0</v>
      </c>
      <c r="G458" s="27">
        <f t="shared" ca="1" si="145"/>
        <v>0</v>
      </c>
      <c r="H458" s="27">
        <f t="shared" ca="1" si="145"/>
        <v>0</v>
      </c>
      <c r="I458" s="27">
        <f t="shared" ca="1" si="145"/>
        <v>0</v>
      </c>
      <c r="J458" s="27">
        <f t="shared" ca="1" si="145"/>
        <v>0</v>
      </c>
      <c r="K458" s="27">
        <f t="shared" ca="1" si="145"/>
        <v>0</v>
      </c>
      <c r="L458" s="27">
        <f t="shared" ca="1" si="145"/>
        <v>0</v>
      </c>
      <c r="M458" s="27">
        <f t="shared" ca="1" si="145"/>
        <v>0</v>
      </c>
      <c r="N458" s="27">
        <f t="shared" ca="1" si="145"/>
        <v>0</v>
      </c>
      <c r="O458" s="27">
        <f t="shared" ca="1" si="145"/>
        <v>0</v>
      </c>
      <c r="P458" s="27">
        <f t="shared" ca="1" si="145"/>
        <v>0</v>
      </c>
      <c r="Q458" s="27">
        <f t="shared" ca="1" si="145"/>
        <v>0</v>
      </c>
      <c r="R458" s="27">
        <f t="shared" ca="1" si="145"/>
        <v>0</v>
      </c>
      <c r="S458" s="27">
        <f t="shared" ca="1" si="145"/>
        <v>0</v>
      </c>
      <c r="T458" s="27"/>
      <c r="U458" s="27"/>
      <c r="V458" s="27"/>
      <c r="W458" s="27"/>
      <c r="X458" s="27"/>
      <c r="Y458" s="27"/>
      <c r="Z458" s="27"/>
      <c r="AA458" s="27"/>
      <c r="AB458" s="27"/>
      <c r="AC458" s="27"/>
      <c r="AD458" s="27"/>
      <c r="AE458" s="27"/>
      <c r="AF458" s="27"/>
      <c r="AG458" s="27"/>
      <c r="AH458" s="27"/>
      <c r="AI458" s="27"/>
      <c r="AJ458" s="27"/>
      <c r="AK458" s="27"/>
      <c r="AL458" s="27"/>
      <c r="AM458" s="27"/>
      <c r="AN458" s="27">
        <f t="shared" ref="AN458:BB458" ca="1" si="146">AN387-(AN388+AN393+AN396+AN400+AN403+AN406+AN409+AN412+AN415+AN417)</f>
        <v>0</v>
      </c>
      <c r="AO458" s="27">
        <f t="shared" ca="1" si="146"/>
        <v>0</v>
      </c>
      <c r="AP458" s="27">
        <f t="shared" ca="1" si="146"/>
        <v>0</v>
      </c>
      <c r="AQ458" s="27">
        <f t="shared" ca="1" si="146"/>
        <v>0</v>
      </c>
      <c r="AR458" s="27">
        <f t="shared" ca="1" si="146"/>
        <v>0</v>
      </c>
      <c r="AS458" s="27">
        <f t="shared" ca="1" si="146"/>
        <v>0</v>
      </c>
      <c r="AT458" s="27">
        <f t="shared" ca="1" si="146"/>
        <v>0</v>
      </c>
      <c r="AU458" s="27">
        <f t="shared" ca="1" si="146"/>
        <v>0</v>
      </c>
      <c r="AV458" s="27">
        <f t="shared" ca="1" si="146"/>
        <v>0</v>
      </c>
      <c r="AW458" s="27">
        <f t="shared" ca="1" si="146"/>
        <v>0</v>
      </c>
      <c r="AX458" s="27">
        <f t="shared" ca="1" si="146"/>
        <v>0</v>
      </c>
      <c r="AY458" s="27">
        <f t="shared" ca="1" si="146"/>
        <v>0</v>
      </c>
      <c r="AZ458" s="27">
        <f t="shared" ca="1" si="146"/>
        <v>0</v>
      </c>
      <c r="BA458" s="27">
        <f t="shared" ca="1" si="146"/>
        <v>0</v>
      </c>
      <c r="BB458" s="27">
        <f t="shared" ca="1" si="146"/>
        <v>0</v>
      </c>
    </row>
    <row r="459" spans="1:54" x14ac:dyDescent="0.35">
      <c r="B459" t="s">
        <v>1883</v>
      </c>
      <c r="E459" s="27">
        <f t="shared" ref="E459:S459" ca="1" si="147">(E388+E393+E396+E400+E403+E406+E409+E412+E415+E417)-(E389+E390+E391+E392+E394+E395+E397+E399+E398+E401+E402+E404+E405+E407+E408+E410+E411+E413+E414+E416+SUM(E418:E424))</f>
        <v>0</v>
      </c>
      <c r="F459" s="27">
        <f t="shared" ca="1" si="147"/>
        <v>0</v>
      </c>
      <c r="G459" s="27">
        <f t="shared" ca="1" si="147"/>
        <v>0</v>
      </c>
      <c r="H459" s="27">
        <f t="shared" ca="1" si="147"/>
        <v>0</v>
      </c>
      <c r="I459" s="27">
        <f t="shared" ca="1" si="147"/>
        <v>0</v>
      </c>
      <c r="J459" s="27">
        <f t="shared" ca="1" si="147"/>
        <v>0</v>
      </c>
      <c r="K459" s="27">
        <f t="shared" ca="1" si="147"/>
        <v>0</v>
      </c>
      <c r="L459" s="27">
        <f t="shared" ca="1" si="147"/>
        <v>0</v>
      </c>
      <c r="M459" s="27">
        <f t="shared" ca="1" si="147"/>
        <v>0</v>
      </c>
      <c r="N459" s="27">
        <f t="shared" ca="1" si="147"/>
        <v>0</v>
      </c>
      <c r="O459" s="27">
        <f t="shared" ca="1" si="147"/>
        <v>0</v>
      </c>
      <c r="P459" s="27">
        <f t="shared" ca="1" si="147"/>
        <v>0</v>
      </c>
      <c r="Q459" s="27">
        <f t="shared" ca="1" si="147"/>
        <v>0</v>
      </c>
      <c r="R459" s="27">
        <f t="shared" ca="1" si="147"/>
        <v>0</v>
      </c>
      <c r="S459" s="27">
        <f t="shared" ca="1" si="147"/>
        <v>0</v>
      </c>
      <c r="T459" s="27"/>
      <c r="U459" s="27"/>
      <c r="V459" s="27"/>
      <c r="W459" s="27"/>
      <c r="X459" s="27"/>
      <c r="Y459" s="27"/>
      <c r="Z459" s="27"/>
      <c r="AA459" s="27"/>
      <c r="AB459" s="27"/>
      <c r="AC459" s="27"/>
      <c r="AD459" s="27"/>
      <c r="AE459" s="27"/>
      <c r="AF459" s="27"/>
      <c r="AG459" s="27"/>
      <c r="AH459" s="27"/>
      <c r="AI459" s="27"/>
      <c r="AJ459" s="27"/>
      <c r="AK459" s="27"/>
      <c r="AL459" s="27"/>
      <c r="AM459" s="27"/>
      <c r="AN459" s="27">
        <f t="shared" ref="AN459:BB459" ca="1" si="148">(AN388+AN393+AN396+AN400+AN403+AN406+AN409+AN412+AN415+AN417)-(AN389+AN390+AN391+AN392+AN394+AN395+AN397+AN399+AN398+AN401+AN402+AN404+AN405+AN407+AN408+AN410+AN411+AN413+AN414+AN416+SUM(AN418:AN424))</f>
        <v>0</v>
      </c>
      <c r="AO459" s="27">
        <f t="shared" ca="1" si="148"/>
        <v>0</v>
      </c>
      <c r="AP459" s="27">
        <f t="shared" ca="1" si="148"/>
        <v>0</v>
      </c>
      <c r="AQ459" s="27">
        <f t="shared" ca="1" si="148"/>
        <v>0</v>
      </c>
      <c r="AR459" s="27">
        <f t="shared" ca="1" si="148"/>
        <v>0</v>
      </c>
      <c r="AS459" s="27">
        <f t="shared" ca="1" si="148"/>
        <v>0</v>
      </c>
      <c r="AT459" s="27">
        <f t="shared" ca="1" si="148"/>
        <v>0</v>
      </c>
      <c r="AU459" s="27">
        <f t="shared" ca="1" si="148"/>
        <v>0</v>
      </c>
      <c r="AV459" s="27">
        <f t="shared" ca="1" si="148"/>
        <v>0</v>
      </c>
      <c r="AW459" s="27">
        <f t="shared" ca="1" si="148"/>
        <v>0</v>
      </c>
      <c r="AX459" s="27">
        <f t="shared" ca="1" si="148"/>
        <v>0</v>
      </c>
      <c r="AY459" s="27">
        <f t="shared" ca="1" si="148"/>
        <v>0</v>
      </c>
      <c r="AZ459" s="27">
        <f t="shared" ca="1" si="148"/>
        <v>0</v>
      </c>
      <c r="BA459" s="27">
        <f t="shared" ca="1" si="148"/>
        <v>0</v>
      </c>
      <c r="BB459" s="27">
        <f t="shared" ca="1" si="148"/>
        <v>0</v>
      </c>
    </row>
    <row r="460" spans="1:54" x14ac:dyDescent="0.35">
      <c r="B460" t="s">
        <v>1884</v>
      </c>
      <c r="E460" s="27">
        <f t="shared" ref="E460:S460" ca="1" si="149">E425-SUM(E426:E440)</f>
        <v>0</v>
      </c>
      <c r="F460" s="27">
        <f t="shared" ca="1" si="149"/>
        <v>0</v>
      </c>
      <c r="G460" s="27">
        <f t="shared" ca="1" si="149"/>
        <v>0</v>
      </c>
      <c r="H460" s="27">
        <f t="shared" ca="1" si="149"/>
        <v>0</v>
      </c>
      <c r="I460" s="27">
        <f t="shared" ca="1" si="149"/>
        <v>0</v>
      </c>
      <c r="J460" s="27">
        <f t="shared" ca="1" si="149"/>
        <v>0</v>
      </c>
      <c r="K460" s="27">
        <f t="shared" ca="1" si="149"/>
        <v>0</v>
      </c>
      <c r="L460" s="27">
        <f t="shared" ca="1" si="149"/>
        <v>0</v>
      </c>
      <c r="M460" s="27">
        <f t="shared" ca="1" si="149"/>
        <v>0</v>
      </c>
      <c r="N460" s="27">
        <f t="shared" ca="1" si="149"/>
        <v>0</v>
      </c>
      <c r="O460" s="27">
        <f t="shared" ca="1" si="149"/>
        <v>0</v>
      </c>
      <c r="P460" s="27">
        <f t="shared" ca="1" si="149"/>
        <v>0</v>
      </c>
      <c r="Q460" s="27">
        <f t="shared" ca="1" si="149"/>
        <v>0</v>
      </c>
      <c r="R460" s="27">
        <f t="shared" ca="1" si="149"/>
        <v>0</v>
      </c>
      <c r="S460" s="27">
        <f t="shared" ca="1" si="149"/>
        <v>0</v>
      </c>
      <c r="T460" s="27"/>
      <c r="U460" s="27"/>
      <c r="V460" s="27"/>
      <c r="W460" s="27"/>
      <c r="X460" s="27"/>
      <c r="Y460" s="27"/>
      <c r="Z460" s="27"/>
      <c r="AA460" s="27"/>
      <c r="AB460" s="27"/>
      <c r="AC460" s="27"/>
      <c r="AD460" s="27"/>
      <c r="AE460" s="27"/>
      <c r="AF460" s="27"/>
      <c r="AG460" s="27"/>
      <c r="AH460" s="27"/>
      <c r="AI460" s="27"/>
      <c r="AJ460" s="27"/>
      <c r="AK460" s="27"/>
      <c r="AL460" s="27"/>
      <c r="AM460" s="27"/>
      <c r="AN460" s="27">
        <f t="shared" ref="AN460:BB460" ca="1" si="150">AN425-SUM(AN426:AN440)</f>
        <v>0</v>
      </c>
      <c r="AO460" s="27">
        <f t="shared" ca="1" si="150"/>
        <v>0</v>
      </c>
      <c r="AP460" s="27">
        <f t="shared" ca="1" si="150"/>
        <v>0</v>
      </c>
      <c r="AQ460" s="27">
        <f t="shared" ca="1" si="150"/>
        <v>0</v>
      </c>
      <c r="AR460" s="27">
        <f t="shared" ca="1" si="150"/>
        <v>0</v>
      </c>
      <c r="AS460" s="27">
        <f t="shared" ca="1" si="150"/>
        <v>0</v>
      </c>
      <c r="AT460" s="27">
        <f t="shared" ca="1" si="150"/>
        <v>0</v>
      </c>
      <c r="AU460" s="27">
        <f t="shared" ca="1" si="150"/>
        <v>0</v>
      </c>
      <c r="AV460" s="27">
        <f t="shared" ca="1" si="150"/>
        <v>0</v>
      </c>
      <c r="AW460" s="27">
        <f t="shared" ca="1" si="150"/>
        <v>0</v>
      </c>
      <c r="AX460" s="27">
        <f t="shared" ca="1" si="150"/>
        <v>0</v>
      </c>
      <c r="AY460" s="27">
        <f t="shared" ca="1" si="150"/>
        <v>0</v>
      </c>
      <c r="AZ460" s="27">
        <f t="shared" ca="1" si="150"/>
        <v>0</v>
      </c>
      <c r="BA460" s="27">
        <f t="shared" ca="1" si="150"/>
        <v>0</v>
      </c>
      <c r="BB460" s="27">
        <f t="shared" ca="1" si="150"/>
        <v>0</v>
      </c>
    </row>
    <row r="461" spans="1:54" x14ac:dyDescent="0.35">
      <c r="B461" t="s">
        <v>1885</v>
      </c>
      <c r="E461" s="27">
        <f t="shared" ref="E461:S461" ca="1" si="151">E417-SUM(E418:E424)</f>
        <v>0</v>
      </c>
      <c r="F461" s="27">
        <f t="shared" ca="1" si="151"/>
        <v>0</v>
      </c>
      <c r="G461" s="27">
        <f t="shared" ca="1" si="151"/>
        <v>0</v>
      </c>
      <c r="H461" s="27">
        <f t="shared" ca="1" si="151"/>
        <v>0</v>
      </c>
      <c r="I461" s="27">
        <f t="shared" ca="1" si="151"/>
        <v>0</v>
      </c>
      <c r="J461" s="27">
        <f t="shared" ca="1" si="151"/>
        <v>0</v>
      </c>
      <c r="K461" s="27">
        <f t="shared" ca="1" si="151"/>
        <v>0</v>
      </c>
      <c r="L461" s="27">
        <f t="shared" ca="1" si="151"/>
        <v>0</v>
      </c>
      <c r="M461" s="27">
        <f t="shared" ca="1" si="151"/>
        <v>0</v>
      </c>
      <c r="N461" s="27">
        <f t="shared" ca="1" si="151"/>
        <v>0</v>
      </c>
      <c r="O461" s="27">
        <f t="shared" ca="1" si="151"/>
        <v>0</v>
      </c>
      <c r="P461" s="27">
        <f t="shared" ca="1" si="151"/>
        <v>0</v>
      </c>
      <c r="Q461" s="27">
        <f t="shared" ca="1" si="151"/>
        <v>0</v>
      </c>
      <c r="R461" s="27">
        <f t="shared" ca="1" si="151"/>
        <v>0</v>
      </c>
      <c r="S461" s="27">
        <f t="shared" ca="1" si="151"/>
        <v>0</v>
      </c>
      <c r="T461" s="27"/>
      <c r="U461" s="27"/>
      <c r="V461" s="27"/>
      <c r="W461" s="27"/>
      <c r="X461" s="27"/>
      <c r="Y461" s="27"/>
      <c r="Z461" s="27"/>
      <c r="AA461" s="27"/>
      <c r="AB461" s="27"/>
      <c r="AC461" s="27"/>
      <c r="AD461" s="27"/>
      <c r="AE461" s="27"/>
      <c r="AF461" s="27"/>
      <c r="AG461" s="27"/>
      <c r="AH461" s="27"/>
      <c r="AI461" s="27"/>
      <c r="AJ461" s="27"/>
      <c r="AK461" s="27"/>
      <c r="AL461" s="27"/>
      <c r="AM461" s="27"/>
      <c r="AN461" s="27">
        <f t="shared" ref="AN461:BB461" ca="1" si="152">AN417-SUM(AN418:AN424)</f>
        <v>0</v>
      </c>
      <c r="AO461" s="27">
        <f t="shared" ca="1" si="152"/>
        <v>0</v>
      </c>
      <c r="AP461" s="27">
        <f t="shared" ca="1" si="152"/>
        <v>0</v>
      </c>
      <c r="AQ461" s="27">
        <f t="shared" ca="1" si="152"/>
        <v>0</v>
      </c>
      <c r="AR461" s="27">
        <f t="shared" ca="1" si="152"/>
        <v>0</v>
      </c>
      <c r="AS461" s="27">
        <f t="shared" ca="1" si="152"/>
        <v>0</v>
      </c>
      <c r="AT461" s="27">
        <f t="shared" ca="1" si="152"/>
        <v>0</v>
      </c>
      <c r="AU461" s="27">
        <f t="shared" ca="1" si="152"/>
        <v>0</v>
      </c>
      <c r="AV461" s="27">
        <f t="shared" ca="1" si="152"/>
        <v>0</v>
      </c>
      <c r="AW461" s="27">
        <f t="shared" ca="1" si="152"/>
        <v>0</v>
      </c>
      <c r="AX461" s="27">
        <f t="shared" ca="1" si="152"/>
        <v>0</v>
      </c>
      <c r="AY461" s="27">
        <f t="shared" ca="1" si="152"/>
        <v>0</v>
      </c>
      <c r="AZ461" s="27">
        <f t="shared" ca="1" si="152"/>
        <v>0</v>
      </c>
      <c r="BA461" s="27">
        <f t="shared" ca="1" si="152"/>
        <v>0</v>
      </c>
      <c r="BB461" s="27">
        <f t="shared" ca="1" si="152"/>
        <v>0</v>
      </c>
    </row>
    <row r="462" spans="1:54" x14ac:dyDescent="0.35">
      <c r="B462" t="s">
        <v>1886</v>
      </c>
      <c r="E462" s="27">
        <f t="shared" ref="E462:S462" ca="1" si="153">E441-SUM(E442:E452)</f>
        <v>0</v>
      </c>
      <c r="F462" s="27">
        <f t="shared" ca="1" si="153"/>
        <v>0</v>
      </c>
      <c r="G462" s="27">
        <f t="shared" ca="1" si="153"/>
        <v>0</v>
      </c>
      <c r="H462" s="27">
        <f t="shared" ca="1" si="153"/>
        <v>0</v>
      </c>
      <c r="I462" s="27">
        <f t="shared" ca="1" si="153"/>
        <v>0</v>
      </c>
      <c r="J462" s="27">
        <f t="shared" ca="1" si="153"/>
        <v>0</v>
      </c>
      <c r="K462" s="27">
        <f t="shared" ca="1" si="153"/>
        <v>0</v>
      </c>
      <c r="L462" s="27">
        <f t="shared" ca="1" si="153"/>
        <v>0</v>
      </c>
      <c r="M462" s="27">
        <f t="shared" ca="1" si="153"/>
        <v>0</v>
      </c>
      <c r="N462" s="27">
        <f t="shared" ca="1" si="153"/>
        <v>0</v>
      </c>
      <c r="O462" s="27">
        <f t="shared" ca="1" si="153"/>
        <v>0</v>
      </c>
      <c r="P462" s="27">
        <f t="shared" ca="1" si="153"/>
        <v>0</v>
      </c>
      <c r="Q462" s="27">
        <f t="shared" ca="1" si="153"/>
        <v>0</v>
      </c>
      <c r="R462" s="27">
        <f t="shared" ca="1" si="153"/>
        <v>0</v>
      </c>
      <c r="S462" s="27">
        <f t="shared" ca="1" si="153"/>
        <v>0</v>
      </c>
      <c r="T462" s="27"/>
      <c r="U462" s="27"/>
      <c r="V462" s="27"/>
      <c r="W462" s="27"/>
      <c r="X462" s="27"/>
      <c r="Y462" s="27"/>
      <c r="Z462" s="27"/>
      <c r="AA462" s="27"/>
      <c r="AB462" s="27"/>
      <c r="AC462" s="27"/>
      <c r="AD462" s="27"/>
      <c r="AE462" s="27"/>
      <c r="AF462" s="27"/>
      <c r="AG462" s="27"/>
      <c r="AH462" s="27"/>
      <c r="AI462" s="27"/>
      <c r="AJ462" s="27"/>
      <c r="AK462" s="27"/>
      <c r="AL462" s="27"/>
      <c r="AM462" s="27"/>
      <c r="AN462" s="27">
        <f t="shared" ref="AN462:BB462" ca="1" si="154">AN441-SUM(AN442:AN452)</f>
        <v>0</v>
      </c>
      <c r="AO462" s="27">
        <f t="shared" ca="1" si="154"/>
        <v>0</v>
      </c>
      <c r="AP462" s="27">
        <f t="shared" ca="1" si="154"/>
        <v>0</v>
      </c>
      <c r="AQ462" s="27">
        <f t="shared" ca="1" si="154"/>
        <v>0</v>
      </c>
      <c r="AR462" s="27">
        <f t="shared" ca="1" si="154"/>
        <v>0</v>
      </c>
      <c r="AS462" s="27">
        <f t="shared" ca="1" si="154"/>
        <v>0</v>
      </c>
      <c r="AT462" s="27">
        <f t="shared" ca="1" si="154"/>
        <v>0</v>
      </c>
      <c r="AU462" s="27">
        <f t="shared" ca="1" si="154"/>
        <v>0</v>
      </c>
      <c r="AV462" s="27">
        <f t="shared" ca="1" si="154"/>
        <v>0</v>
      </c>
      <c r="AW462" s="27">
        <f t="shared" ca="1" si="154"/>
        <v>0</v>
      </c>
      <c r="AX462" s="27">
        <f t="shared" ca="1" si="154"/>
        <v>0</v>
      </c>
      <c r="AY462" s="27">
        <f t="shared" ca="1" si="154"/>
        <v>0</v>
      </c>
      <c r="AZ462" s="27">
        <f t="shared" ca="1" si="154"/>
        <v>0</v>
      </c>
      <c r="BA462" s="27">
        <f t="shared" ca="1" si="154"/>
        <v>0</v>
      </c>
      <c r="BB462" s="27">
        <f t="shared" ca="1" si="154"/>
        <v>0</v>
      </c>
    </row>
    <row r="463" spans="1:54" x14ac:dyDescent="0.35">
      <c r="B463" t="s">
        <v>0</v>
      </c>
      <c r="E463" s="27">
        <f t="shared" ref="E463:S463" ca="1" si="155">E454-E383</f>
        <v>0</v>
      </c>
      <c r="F463" s="27">
        <f t="shared" ca="1" si="155"/>
        <v>0</v>
      </c>
      <c r="G463" s="27">
        <f t="shared" ca="1" si="155"/>
        <v>0</v>
      </c>
      <c r="H463" s="27">
        <f t="shared" ca="1" si="155"/>
        <v>0</v>
      </c>
      <c r="I463" s="27">
        <f t="shared" ca="1" si="155"/>
        <v>0</v>
      </c>
      <c r="J463" s="27">
        <f t="shared" ca="1" si="155"/>
        <v>0</v>
      </c>
      <c r="K463" s="27">
        <f t="shared" ca="1" si="155"/>
        <v>0</v>
      </c>
      <c r="L463" s="27">
        <f t="shared" ca="1" si="155"/>
        <v>0</v>
      </c>
      <c r="M463" s="27">
        <f t="shared" ca="1" si="155"/>
        <v>0</v>
      </c>
      <c r="N463" s="27">
        <f t="shared" ca="1" si="155"/>
        <v>0</v>
      </c>
      <c r="O463" s="27">
        <f t="shared" ca="1" si="155"/>
        <v>0</v>
      </c>
      <c r="P463" s="27">
        <f t="shared" ca="1" si="155"/>
        <v>0</v>
      </c>
      <c r="Q463" s="27">
        <f t="shared" ca="1" si="155"/>
        <v>0</v>
      </c>
      <c r="R463" s="27">
        <f t="shared" ca="1" si="155"/>
        <v>0</v>
      </c>
      <c r="S463" s="27">
        <f t="shared" ca="1" si="155"/>
        <v>0</v>
      </c>
      <c r="T463" s="27"/>
      <c r="U463" s="27"/>
      <c r="V463" s="27"/>
      <c r="W463" s="27"/>
      <c r="X463" s="27"/>
      <c r="Y463" s="27"/>
      <c r="Z463" s="27"/>
      <c r="AA463" s="27"/>
      <c r="AB463" s="27"/>
      <c r="AC463" s="27"/>
      <c r="AD463" s="27"/>
      <c r="AE463" s="27"/>
      <c r="AF463" s="27"/>
      <c r="AG463" s="27"/>
      <c r="AH463" s="27"/>
      <c r="AI463" s="27"/>
      <c r="AJ463" s="27"/>
      <c r="AK463" s="27"/>
      <c r="AL463" s="27"/>
      <c r="AM463" s="27"/>
      <c r="AN463" s="27">
        <f t="shared" ref="AN463:BB463" ca="1" si="156">AN454-AN383</f>
        <v>0</v>
      </c>
      <c r="AO463" s="27">
        <f t="shared" ca="1" si="156"/>
        <v>0</v>
      </c>
      <c r="AP463" s="27">
        <f t="shared" ca="1" si="156"/>
        <v>0</v>
      </c>
      <c r="AQ463" s="27">
        <f t="shared" ca="1" si="156"/>
        <v>0</v>
      </c>
      <c r="AR463" s="27">
        <f t="shared" ca="1" si="156"/>
        <v>0</v>
      </c>
      <c r="AS463" s="27">
        <f t="shared" ca="1" si="156"/>
        <v>0</v>
      </c>
      <c r="AT463" s="27">
        <f t="shared" ca="1" si="156"/>
        <v>0</v>
      </c>
      <c r="AU463" s="27">
        <f t="shared" ca="1" si="156"/>
        <v>0</v>
      </c>
      <c r="AV463" s="27">
        <f t="shared" ca="1" si="156"/>
        <v>0</v>
      </c>
      <c r="AW463" s="27">
        <f t="shared" ca="1" si="156"/>
        <v>0</v>
      </c>
      <c r="AX463" s="27">
        <f t="shared" ca="1" si="156"/>
        <v>0</v>
      </c>
      <c r="AY463" s="27">
        <f t="shared" ca="1" si="156"/>
        <v>0</v>
      </c>
      <c r="AZ463" s="27">
        <f t="shared" ca="1" si="156"/>
        <v>0</v>
      </c>
      <c r="BA463" s="27">
        <f t="shared" ca="1" si="156"/>
        <v>0</v>
      </c>
      <c r="BB463" s="27">
        <f t="shared" ca="1" si="156"/>
        <v>0</v>
      </c>
    </row>
  </sheetData>
  <autoFilter ref="A4:BB377" xr:uid="{BF2981A2-A688-48B8-8DF3-EF0646739BB7}">
    <filterColumn colId="2">
      <filters>
        <filter val="Woburn Sands DC"/>
      </filters>
    </filterColumn>
  </autoFilter>
  <dataValidations count="1">
    <dataValidation type="list" allowBlank="1" showInputMessage="1" showErrorMessage="1" sqref="A393 A388" xr:uid="{438C5F26-AB8A-4FEF-B52E-40DC4E7208C4}">
      <formula1>$A$425:$A$427</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F2D23-AE6C-4861-99F5-83146DD99DE8}">
  <sheetPr filterMode="1"/>
  <dimension ref="A1:S507"/>
  <sheetViews>
    <sheetView workbookViewId="0"/>
  </sheetViews>
  <sheetFormatPr defaultRowHeight="14.5" x14ac:dyDescent="0.35"/>
  <cols>
    <col min="2" max="2" width="52.7265625" customWidth="1"/>
    <col min="3" max="4" width="20.453125" customWidth="1"/>
    <col min="5" max="5" width="11.453125" customWidth="1"/>
    <col min="6" max="8" width="10.81640625" bestFit="1" customWidth="1"/>
    <col min="9" max="11" width="9.81640625" bestFit="1" customWidth="1"/>
    <col min="12" max="14" width="10.81640625" bestFit="1" customWidth="1"/>
    <col min="15" max="15" width="9.81640625" bestFit="1" customWidth="1"/>
    <col min="16" max="19" width="10.81640625" bestFit="1" customWidth="1"/>
  </cols>
  <sheetData>
    <row r="1" spans="1:19" ht="45.75" customHeight="1" x14ac:dyDescent="0.35">
      <c r="B1" s="1"/>
      <c r="C1" s="1"/>
      <c r="D1" s="1"/>
      <c r="E1" s="13" t="s">
        <v>0</v>
      </c>
      <c r="F1" s="13" t="s">
        <v>1</v>
      </c>
      <c r="G1" s="13" t="s">
        <v>2</v>
      </c>
      <c r="H1" s="13" t="s">
        <v>3</v>
      </c>
      <c r="I1" s="13" t="s">
        <v>4</v>
      </c>
      <c r="J1" s="13" t="s">
        <v>5</v>
      </c>
      <c r="K1" s="13" t="s">
        <v>6</v>
      </c>
      <c r="L1" s="13" t="s">
        <v>7</v>
      </c>
      <c r="M1" s="13" t="s">
        <v>8</v>
      </c>
      <c r="N1" s="13" t="s">
        <v>9</v>
      </c>
      <c r="O1" s="13" t="s">
        <v>10</v>
      </c>
      <c r="P1" s="13" t="s">
        <v>11</v>
      </c>
      <c r="Q1" s="13" t="s">
        <v>12</v>
      </c>
      <c r="R1" s="13" t="s">
        <v>13</v>
      </c>
      <c r="S1" s="13" t="s">
        <v>14</v>
      </c>
    </row>
    <row r="2" spans="1:19" x14ac:dyDescent="0.35">
      <c r="A2" s="3" t="s">
        <v>497</v>
      </c>
      <c r="B2" s="2" t="s">
        <v>498</v>
      </c>
      <c r="C2" s="2"/>
      <c r="D2" s="2"/>
    </row>
    <row r="3" spans="1:19" x14ac:dyDescent="0.35">
      <c r="B3" s="4" t="s">
        <v>18</v>
      </c>
      <c r="C3" s="4"/>
      <c r="D3" s="4"/>
    </row>
    <row r="4" spans="1:19" x14ac:dyDescent="0.35">
      <c r="B4" s="1"/>
      <c r="C4" s="9" t="s">
        <v>1810</v>
      </c>
      <c r="D4" s="11" t="s">
        <v>1811</v>
      </c>
    </row>
    <row r="5" spans="1:19" hidden="1" x14ac:dyDescent="0.35">
      <c r="A5" s="2" t="s">
        <v>1</v>
      </c>
      <c r="B5" s="1" t="s">
        <v>19</v>
      </c>
      <c r="C5" t="str">
        <f>VLOOKUP(B5,[2]Clothes!$B$5:$D$447,2, FALSE)</f>
        <v>Out of Centre</v>
      </c>
      <c r="D5" t="str">
        <f>VLOOKUP(B5,[2]Clothes!$B$5:$D$447,3, FALSE)</f>
        <v>OoC - Zone 1 - Other</v>
      </c>
      <c r="E5" s="5">
        <v>1.57E-3</v>
      </c>
      <c r="F5" s="5">
        <v>0</v>
      </c>
      <c r="G5" s="5">
        <v>0</v>
      </c>
      <c r="H5" s="5">
        <v>0</v>
      </c>
      <c r="I5" s="5">
        <v>3.3320000000000002E-2</v>
      </c>
      <c r="J5" s="5">
        <v>0</v>
      </c>
      <c r="K5" s="5">
        <v>0</v>
      </c>
      <c r="L5" s="5">
        <v>0</v>
      </c>
      <c r="M5" s="5">
        <v>0</v>
      </c>
      <c r="N5" s="5">
        <v>0</v>
      </c>
      <c r="O5" s="5">
        <v>0</v>
      </c>
      <c r="P5" s="5">
        <v>0</v>
      </c>
      <c r="Q5" s="5">
        <v>0</v>
      </c>
      <c r="R5" s="5">
        <v>0</v>
      </c>
      <c r="S5" s="5">
        <v>0</v>
      </c>
    </row>
    <row r="6" spans="1:19" hidden="1" x14ac:dyDescent="0.35">
      <c r="A6" s="2" t="s">
        <v>1</v>
      </c>
      <c r="B6" s="1" t="s">
        <v>20</v>
      </c>
      <c r="C6" t="str">
        <f>VLOOKUP(B6,[2]Clothes!$B$5:$D$447,2, FALSE)</f>
        <v>Out of Centre</v>
      </c>
      <c r="D6" t="str">
        <f>VLOOKUP(B6,[2]Clothes!$B$5:$D$447,3, FALSE)</f>
        <v>OoC - Zone 1 - Asda, Bletcham Way, Bletchley</v>
      </c>
      <c r="E6" s="5">
        <v>3.1480000000000001E-2</v>
      </c>
      <c r="F6" s="5">
        <v>3.2140000000000002E-2</v>
      </c>
      <c r="G6" s="5">
        <v>2.3769999999999999E-2</v>
      </c>
      <c r="H6" s="5">
        <v>9.6949999999999995E-2</v>
      </c>
      <c r="I6" s="5">
        <v>9.1139999999999999E-2</v>
      </c>
      <c r="J6" s="5">
        <v>5.611E-2</v>
      </c>
      <c r="K6" s="5">
        <v>4.0419999999999998E-2</v>
      </c>
      <c r="L6" s="5">
        <v>7.467E-2</v>
      </c>
      <c r="M6" s="5">
        <v>0</v>
      </c>
      <c r="N6" s="5">
        <v>0</v>
      </c>
      <c r="O6" s="5">
        <v>0</v>
      </c>
      <c r="P6" s="5">
        <v>3.3610000000000001E-2</v>
      </c>
      <c r="Q6" s="5">
        <v>4.4040000000000003E-2</v>
      </c>
      <c r="R6" s="5">
        <v>0</v>
      </c>
      <c r="S6" s="5">
        <v>3.0200000000000001E-2</v>
      </c>
    </row>
    <row r="7" spans="1:19" hidden="1" x14ac:dyDescent="0.35">
      <c r="A7" s="2" t="s">
        <v>1</v>
      </c>
      <c r="B7" s="1" t="s">
        <v>21</v>
      </c>
      <c r="C7" t="str">
        <f>VLOOKUP(B7,[2]Clothes!$B$5:$D$447,2, FALSE)</f>
        <v>Local Centres</v>
      </c>
      <c r="D7" t="str">
        <f>VLOOKUP(B7,[2]Clothes!$B$5:$D$447,3, FALSE)</f>
        <v>Other Local Centres</v>
      </c>
      <c r="E7" s="5">
        <v>0</v>
      </c>
      <c r="F7" s="5">
        <v>0</v>
      </c>
      <c r="G7" s="5">
        <v>0</v>
      </c>
      <c r="H7" s="5">
        <v>0</v>
      </c>
      <c r="I7" s="5">
        <v>0</v>
      </c>
      <c r="J7" s="5">
        <v>0</v>
      </c>
      <c r="K7" s="5">
        <v>0</v>
      </c>
      <c r="L7" s="5">
        <v>0</v>
      </c>
      <c r="M7" s="5">
        <v>0</v>
      </c>
      <c r="N7" s="5">
        <v>0</v>
      </c>
      <c r="O7" s="5">
        <v>0</v>
      </c>
      <c r="P7" s="5">
        <v>0</v>
      </c>
      <c r="Q7" s="5">
        <v>0</v>
      </c>
      <c r="R7" s="5">
        <v>0</v>
      </c>
      <c r="S7" s="5">
        <v>0</v>
      </c>
    </row>
    <row r="8" spans="1:19" hidden="1" x14ac:dyDescent="0.35">
      <c r="A8" s="2" t="s">
        <v>1</v>
      </c>
      <c r="B8" s="1" t="s">
        <v>499</v>
      </c>
      <c r="C8" t="str">
        <f>VLOOKUP(B8,[2]Clothes!$B$5:$D$447,2, FALSE)</f>
        <v>Out of Centre</v>
      </c>
      <c r="D8" t="str">
        <f>VLOOKUP(B8,[2]Clothes!$B$5:$D$447,3, FALSE)</f>
        <v>OoC - Zone 1 - Beacon Retail Park, Watling, Bletchley</v>
      </c>
      <c r="E8" s="5">
        <v>2.6599999999999999E-2</v>
      </c>
      <c r="F8" s="5">
        <v>8.9230000000000004E-2</v>
      </c>
      <c r="G8" s="5">
        <v>3.3079999999999998E-2</v>
      </c>
      <c r="H8" s="5">
        <v>2.69E-2</v>
      </c>
      <c r="I8" s="5">
        <v>9.8019999999999996E-2</v>
      </c>
      <c r="J8" s="5">
        <v>3.789E-2</v>
      </c>
      <c r="K8" s="5">
        <v>3.005E-2</v>
      </c>
      <c r="L8" s="5">
        <v>0</v>
      </c>
      <c r="M8" s="5">
        <v>0</v>
      </c>
      <c r="N8" s="5">
        <v>2.385E-2</v>
      </c>
      <c r="O8" s="5">
        <v>0</v>
      </c>
      <c r="P8" s="5">
        <v>8.5000000000000006E-3</v>
      </c>
      <c r="Q8" s="5">
        <v>1.6400000000000001E-2</v>
      </c>
      <c r="R8" s="5">
        <v>3.8899999999999997E-2</v>
      </c>
      <c r="S8" s="5">
        <v>0</v>
      </c>
    </row>
    <row r="9" spans="1:19" hidden="1" x14ac:dyDescent="0.35">
      <c r="A9" s="2" t="s">
        <v>1</v>
      </c>
      <c r="B9" s="1" t="s">
        <v>500</v>
      </c>
      <c r="C9" t="str">
        <f>VLOOKUP(B9,[2]Clothes!$B$5:$D$447,2, FALSE)</f>
        <v>Bletchley TC</v>
      </c>
      <c r="D9" t="str">
        <f>VLOOKUP(B9,[2]Clothes!$B$5:$D$447,3, FALSE)</f>
        <v>Bletchley Town Centre (e.g. Queensway, including the Brunel Shopping Centre)</v>
      </c>
      <c r="E9" s="5">
        <v>1.465E-2</v>
      </c>
      <c r="F9" s="5">
        <v>0.13724</v>
      </c>
      <c r="G9" s="5">
        <v>1.336E-2</v>
      </c>
      <c r="H9" s="5">
        <v>1.512E-2</v>
      </c>
      <c r="I9" s="5">
        <v>0</v>
      </c>
      <c r="J9" s="5">
        <v>1.823E-2</v>
      </c>
      <c r="K9" s="5">
        <v>7.62E-3</v>
      </c>
      <c r="L9" s="5">
        <v>0</v>
      </c>
      <c r="M9" s="5">
        <v>0</v>
      </c>
      <c r="N9" s="5">
        <v>5.0090000000000003E-2</v>
      </c>
      <c r="O9" s="5">
        <v>0</v>
      </c>
      <c r="P9" s="5">
        <v>0</v>
      </c>
      <c r="Q9" s="5">
        <v>8.2000000000000007E-3</v>
      </c>
      <c r="R9" s="5">
        <v>7.2399999999999999E-3</v>
      </c>
      <c r="S9" s="5">
        <v>0</v>
      </c>
    </row>
    <row r="10" spans="1:19" hidden="1" x14ac:dyDescent="0.35">
      <c r="A10" s="2" t="s">
        <v>1</v>
      </c>
      <c r="B10" s="1" t="s">
        <v>501</v>
      </c>
      <c r="C10" t="str">
        <f>VLOOKUP(B10,[2]Clothes!$B$5:$D$447,2, FALSE)</f>
        <v>Out of Centre</v>
      </c>
      <c r="D10" t="str">
        <f>VLOOKUP(B10,[2]Clothes!$B$5:$D$447,3, FALSE)</f>
        <v>OoC - Zone 1 - Other</v>
      </c>
      <c r="E10" s="5">
        <v>0</v>
      </c>
      <c r="F10" s="5">
        <v>0</v>
      </c>
      <c r="G10" s="5">
        <v>0</v>
      </c>
      <c r="H10" s="5">
        <v>0</v>
      </c>
      <c r="I10" s="5">
        <v>0</v>
      </c>
      <c r="J10" s="5">
        <v>0</v>
      </c>
      <c r="K10" s="5">
        <v>0</v>
      </c>
      <c r="L10" s="5">
        <v>0</v>
      </c>
      <c r="M10" s="5">
        <v>0</v>
      </c>
      <c r="N10" s="5">
        <v>0</v>
      </c>
      <c r="O10" s="5">
        <v>0</v>
      </c>
      <c r="P10" s="5">
        <v>0</v>
      </c>
      <c r="Q10" s="5">
        <v>0</v>
      </c>
      <c r="R10" s="5">
        <v>0</v>
      </c>
      <c r="S10" s="5">
        <v>0</v>
      </c>
    </row>
    <row r="11" spans="1:19" hidden="1" x14ac:dyDescent="0.35">
      <c r="A11" s="2" t="s">
        <v>1</v>
      </c>
      <c r="B11" s="1" t="s">
        <v>502</v>
      </c>
      <c r="C11" t="str">
        <f>VLOOKUP(B11,[2]Clothes!$B$5:$D$447,2, FALSE)</f>
        <v>Out of Centre</v>
      </c>
      <c r="D11" t="str">
        <f>VLOOKUP(B11,[2]Clothes!$B$5:$D$447,3, FALSE)</f>
        <v>OoC - Zone 1 - Other</v>
      </c>
      <c r="E11" s="5">
        <v>0</v>
      </c>
      <c r="F11" s="5">
        <v>0</v>
      </c>
      <c r="G11" s="5">
        <v>0</v>
      </c>
      <c r="H11" s="5">
        <v>0</v>
      </c>
      <c r="I11" s="5">
        <v>0</v>
      </c>
      <c r="J11" s="5">
        <v>0</v>
      </c>
      <c r="K11" s="5">
        <v>0</v>
      </c>
      <c r="L11" s="5">
        <v>0</v>
      </c>
      <c r="M11" s="5">
        <v>0</v>
      </c>
      <c r="N11" s="5">
        <v>0</v>
      </c>
      <c r="O11" s="5">
        <v>0</v>
      </c>
      <c r="P11" s="5">
        <v>0</v>
      </c>
      <c r="Q11" s="5">
        <v>0</v>
      </c>
      <c r="R11" s="5">
        <v>0</v>
      </c>
      <c r="S11" s="5">
        <v>0</v>
      </c>
    </row>
    <row r="12" spans="1:19" hidden="1" x14ac:dyDescent="0.35">
      <c r="A12" s="2" t="s">
        <v>1</v>
      </c>
      <c r="B12" s="1" t="s">
        <v>503</v>
      </c>
      <c r="C12" t="str">
        <f>VLOOKUP(B12,[2]Clothes!$B$5:$D$447,2, FALSE)</f>
        <v>Out of Centre</v>
      </c>
      <c r="D12" t="str">
        <f>VLOOKUP(B12,[2]Clothes!$B$5:$D$447,3, FALSE)</f>
        <v>OoC - Zone 1 - Other</v>
      </c>
      <c r="E12" s="5">
        <v>0</v>
      </c>
      <c r="F12" s="5">
        <v>0</v>
      </c>
      <c r="G12" s="5">
        <v>0</v>
      </c>
      <c r="H12" s="5">
        <v>0</v>
      </c>
      <c r="I12" s="5">
        <v>0</v>
      </c>
      <c r="J12" s="5">
        <v>0</v>
      </c>
      <c r="K12" s="5">
        <v>0</v>
      </c>
      <c r="L12" s="5">
        <v>0</v>
      </c>
      <c r="M12" s="5">
        <v>0</v>
      </c>
      <c r="N12" s="5">
        <v>0</v>
      </c>
      <c r="O12" s="5">
        <v>0</v>
      </c>
      <c r="P12" s="5">
        <v>0</v>
      </c>
      <c r="Q12" s="5">
        <v>0</v>
      </c>
      <c r="R12" s="5">
        <v>0</v>
      </c>
      <c r="S12" s="5">
        <v>0</v>
      </c>
    </row>
    <row r="13" spans="1:19" hidden="1" x14ac:dyDescent="0.35">
      <c r="A13" s="2" t="s">
        <v>1</v>
      </c>
      <c r="B13" s="1" t="s">
        <v>29</v>
      </c>
      <c r="C13" t="str">
        <f>VLOOKUP(B13,[2]Clothes!$B$5:$D$447,2, FALSE)</f>
        <v>Out of Centre</v>
      </c>
      <c r="D13" t="str">
        <f>VLOOKUP(B13,[2]Clothes!$B$5:$D$447,3, FALSE)</f>
        <v>OoC - Zone 1 - Other</v>
      </c>
      <c r="E13" s="5">
        <v>3.4000000000000002E-4</v>
      </c>
      <c r="F13" s="5">
        <v>6.4900000000000001E-3</v>
      </c>
      <c r="G13" s="5">
        <v>0</v>
      </c>
      <c r="H13" s="5">
        <v>0</v>
      </c>
      <c r="I13" s="5">
        <v>0</v>
      </c>
      <c r="J13" s="5">
        <v>0</v>
      </c>
      <c r="K13" s="5">
        <v>0</v>
      </c>
      <c r="L13" s="5">
        <v>0</v>
      </c>
      <c r="M13" s="5">
        <v>0</v>
      </c>
      <c r="N13" s="5">
        <v>0</v>
      </c>
      <c r="O13" s="5">
        <v>0</v>
      </c>
      <c r="P13" s="5">
        <v>0</v>
      </c>
      <c r="Q13" s="5">
        <v>0</v>
      </c>
      <c r="R13" s="5">
        <v>0</v>
      </c>
      <c r="S13" s="5">
        <v>0</v>
      </c>
    </row>
    <row r="14" spans="1:19" hidden="1" x14ac:dyDescent="0.35">
      <c r="A14" s="2" t="s">
        <v>1</v>
      </c>
      <c r="B14" s="1" t="s">
        <v>32</v>
      </c>
      <c r="C14" t="str">
        <f>VLOOKUP(B14,[2]Clothes!$B$5:$D$447,2, FALSE)</f>
        <v>Out of Centre</v>
      </c>
      <c r="D14" t="str">
        <f>VLOOKUP(B14,[2]Clothes!$B$5:$D$447,3, FALSE)</f>
        <v>OoC - Zone 1 - Other</v>
      </c>
      <c r="E14" s="5">
        <v>2.2799999999999999E-3</v>
      </c>
      <c r="F14" s="5">
        <v>0</v>
      </c>
      <c r="G14" s="5">
        <v>2.6409999999999999E-2</v>
      </c>
      <c r="H14" s="5">
        <v>0</v>
      </c>
      <c r="I14" s="5">
        <v>0</v>
      </c>
      <c r="J14" s="5">
        <v>0</v>
      </c>
      <c r="K14" s="5">
        <v>0</v>
      </c>
      <c r="L14" s="5">
        <v>0</v>
      </c>
      <c r="M14" s="5">
        <v>0</v>
      </c>
      <c r="N14" s="5">
        <v>0</v>
      </c>
      <c r="O14" s="5">
        <v>0</v>
      </c>
      <c r="P14" s="5">
        <v>0</v>
      </c>
      <c r="Q14" s="5">
        <v>0</v>
      </c>
      <c r="R14" s="5">
        <v>0</v>
      </c>
      <c r="S14" s="5">
        <v>0</v>
      </c>
    </row>
    <row r="15" spans="1:19" hidden="1" x14ac:dyDescent="0.35">
      <c r="A15" s="2" t="s">
        <v>1</v>
      </c>
      <c r="B15" s="1" t="s">
        <v>504</v>
      </c>
      <c r="C15" t="str">
        <f>VLOOKUP(B15,[2]Clothes!$B$5:$D$447,2, FALSE)</f>
        <v>Out of Centre</v>
      </c>
      <c r="D15" t="str">
        <f>VLOOKUP(B15,[2]Clothes!$B$5:$D$447,3, FALSE)</f>
        <v>OoC - Zone 1 - Other</v>
      </c>
      <c r="E15" s="5">
        <v>1.1390000000000001E-2</v>
      </c>
      <c r="F15" s="5">
        <v>6.4900000000000001E-3</v>
      </c>
      <c r="G15" s="5">
        <v>2.3769999999999999E-2</v>
      </c>
      <c r="H15" s="5">
        <v>7.5500000000000003E-3</v>
      </c>
      <c r="I15" s="5">
        <v>0</v>
      </c>
      <c r="J15" s="5">
        <v>7.1199999999999996E-3</v>
      </c>
      <c r="K15" s="5">
        <v>7.62E-3</v>
      </c>
      <c r="L15" s="5">
        <v>0</v>
      </c>
      <c r="M15" s="5">
        <v>0</v>
      </c>
      <c r="N15" s="5">
        <v>0</v>
      </c>
      <c r="O15" s="5">
        <v>0</v>
      </c>
      <c r="P15" s="5">
        <v>8.5000000000000006E-3</v>
      </c>
      <c r="Q15" s="5">
        <v>4.3580000000000001E-2</v>
      </c>
      <c r="R15" s="5">
        <v>7.2399999999999999E-3</v>
      </c>
      <c r="S15" s="5">
        <v>7.6499999999999997E-3</v>
      </c>
    </row>
    <row r="16" spans="1:19" hidden="1" x14ac:dyDescent="0.35">
      <c r="A16" s="2" t="s">
        <v>1</v>
      </c>
      <c r="B16" s="1" t="s">
        <v>505</v>
      </c>
      <c r="C16" t="str">
        <f>VLOOKUP(B16,[2]Clothes!$B$5:$D$447,2, FALSE)</f>
        <v>Local Centres</v>
      </c>
      <c r="D16" t="str">
        <f>VLOOKUP(B16,[2]Clothes!$B$5:$D$447,3, FALSE)</f>
        <v>West Bletchley</v>
      </c>
      <c r="E16" s="5">
        <v>0</v>
      </c>
      <c r="F16" s="5">
        <v>0</v>
      </c>
      <c r="G16" s="5">
        <v>0</v>
      </c>
      <c r="H16" s="5">
        <v>0</v>
      </c>
      <c r="I16" s="5">
        <v>0</v>
      </c>
      <c r="J16" s="5">
        <v>0</v>
      </c>
      <c r="K16" s="5">
        <v>0</v>
      </c>
      <c r="L16" s="5">
        <v>0</v>
      </c>
      <c r="M16" s="5">
        <v>0</v>
      </c>
      <c r="N16" s="5">
        <v>0</v>
      </c>
      <c r="O16" s="5">
        <v>0</v>
      </c>
      <c r="P16" s="5">
        <v>0</v>
      </c>
      <c r="Q16" s="5">
        <v>0</v>
      </c>
      <c r="R16" s="5">
        <v>0</v>
      </c>
      <c r="S16" s="5">
        <v>0</v>
      </c>
    </row>
    <row r="17" spans="1:19" hidden="1" x14ac:dyDescent="0.35">
      <c r="A17" s="2" t="s">
        <v>1</v>
      </c>
      <c r="B17" s="1" t="s">
        <v>506</v>
      </c>
      <c r="C17" t="str">
        <f>VLOOKUP(B17,[2]Clothes!$B$5:$D$447,2, FALSE)</f>
        <v>Out of Centre</v>
      </c>
      <c r="D17" t="str">
        <f>VLOOKUP(B17,[2]Clothes!$B$5:$D$447,3, FALSE)</f>
        <v>OoC - Zone 1 - MK1 Shopping Park, Stadium Way West, Bletchley</v>
      </c>
      <c r="E17" s="5">
        <v>0.17557</v>
      </c>
      <c r="F17" s="5">
        <v>0.32940000000000003</v>
      </c>
      <c r="G17" s="5">
        <v>0.34061999999999998</v>
      </c>
      <c r="H17" s="5">
        <v>0.2722</v>
      </c>
      <c r="I17" s="5">
        <v>0.21267</v>
      </c>
      <c r="J17" s="5">
        <v>7.7740000000000004E-2</v>
      </c>
      <c r="K17" s="5">
        <v>0.10091</v>
      </c>
      <c r="L17" s="5">
        <v>0.14824999999999999</v>
      </c>
      <c r="M17" s="5">
        <v>3.9899999999999998E-2</v>
      </c>
      <c r="N17" s="5">
        <v>5.1799999999999999E-2</v>
      </c>
      <c r="O17" s="5">
        <v>0.21695</v>
      </c>
      <c r="P17" s="5">
        <v>0.10094</v>
      </c>
      <c r="Q17" s="5">
        <v>0.30245</v>
      </c>
      <c r="R17" s="5">
        <v>0.13311000000000001</v>
      </c>
      <c r="S17" s="5">
        <v>0.16012000000000001</v>
      </c>
    </row>
    <row r="18" spans="1:19" hidden="1" x14ac:dyDescent="0.35">
      <c r="A18" s="2" t="s">
        <v>1</v>
      </c>
      <c r="B18" s="1" t="s">
        <v>507</v>
      </c>
      <c r="C18" t="str">
        <f>VLOOKUP(B18,[2]Clothes!$B$5:$D$447,2, FALSE)</f>
        <v>Local Centres</v>
      </c>
      <c r="D18" t="str">
        <f>VLOOKUP(B18,[2]Clothes!$B$5:$D$447,3, FALSE)</f>
        <v>Newton Leys</v>
      </c>
      <c r="E18" s="5">
        <v>0</v>
      </c>
      <c r="F18" s="5">
        <v>0</v>
      </c>
      <c r="G18" s="5">
        <v>0</v>
      </c>
      <c r="H18" s="5">
        <v>0</v>
      </c>
      <c r="I18" s="5">
        <v>0</v>
      </c>
      <c r="J18" s="5">
        <v>0</v>
      </c>
      <c r="K18" s="5">
        <v>0</v>
      </c>
      <c r="L18" s="5">
        <v>0</v>
      </c>
      <c r="M18" s="5">
        <v>0</v>
      </c>
      <c r="N18" s="5">
        <v>0</v>
      </c>
      <c r="O18" s="5">
        <v>0</v>
      </c>
      <c r="P18" s="5">
        <v>0</v>
      </c>
      <c r="Q18" s="5">
        <v>0</v>
      </c>
      <c r="R18" s="5">
        <v>0</v>
      </c>
      <c r="S18" s="5">
        <v>0</v>
      </c>
    </row>
    <row r="19" spans="1:19" hidden="1" x14ac:dyDescent="0.35">
      <c r="A19" s="2" t="s">
        <v>1</v>
      </c>
      <c r="B19" s="1" t="s">
        <v>508</v>
      </c>
      <c r="C19" t="str">
        <f>VLOOKUP(B19,[2]Clothes!$B$5:$D$447,2, FALSE)</f>
        <v>Out of Centre</v>
      </c>
      <c r="D19" t="str">
        <f>VLOOKUP(B19,[2]Clothes!$B$5:$D$447,3, FALSE)</f>
        <v>OoC - Zone 1 - Other</v>
      </c>
      <c r="E19" s="5">
        <v>0</v>
      </c>
      <c r="F19" s="5">
        <v>0</v>
      </c>
      <c r="G19" s="5">
        <v>0</v>
      </c>
      <c r="H19" s="5">
        <v>0</v>
      </c>
      <c r="I19" s="5">
        <v>0</v>
      </c>
      <c r="J19" s="5">
        <v>0</v>
      </c>
      <c r="K19" s="5">
        <v>0</v>
      </c>
      <c r="L19" s="5">
        <v>0</v>
      </c>
      <c r="M19" s="5">
        <v>0</v>
      </c>
      <c r="N19" s="5">
        <v>0</v>
      </c>
      <c r="O19" s="5">
        <v>0</v>
      </c>
      <c r="P19" s="5">
        <v>0</v>
      </c>
      <c r="Q19" s="5">
        <v>0</v>
      </c>
      <c r="R19" s="5">
        <v>0</v>
      </c>
      <c r="S19" s="5">
        <v>0</v>
      </c>
    </row>
    <row r="20" spans="1:19" hidden="1" x14ac:dyDescent="0.35">
      <c r="A20" s="2" t="s">
        <v>1</v>
      </c>
      <c r="B20" s="1" t="s">
        <v>509</v>
      </c>
      <c r="C20" t="str">
        <f>VLOOKUP(B20,[2]Clothes!$B$5:$D$447,2, FALSE)</f>
        <v>Out of Centre</v>
      </c>
      <c r="D20" t="str">
        <f>VLOOKUP(B20,[2]Clothes!$B$5:$D$447,3, FALSE)</f>
        <v>OoC - Zone 1 - Other</v>
      </c>
      <c r="E20" s="5">
        <v>0</v>
      </c>
      <c r="F20" s="5">
        <v>0</v>
      </c>
      <c r="G20" s="5">
        <v>0</v>
      </c>
      <c r="H20" s="5">
        <v>0</v>
      </c>
      <c r="I20" s="5">
        <v>0</v>
      </c>
      <c r="J20" s="5">
        <v>0</v>
      </c>
      <c r="K20" s="5">
        <v>0</v>
      </c>
      <c r="L20" s="5">
        <v>0</v>
      </c>
      <c r="M20" s="5">
        <v>0</v>
      </c>
      <c r="N20" s="5">
        <v>0</v>
      </c>
      <c r="O20" s="5">
        <v>0</v>
      </c>
      <c r="P20" s="5">
        <v>0</v>
      </c>
      <c r="Q20" s="5">
        <v>0</v>
      </c>
      <c r="R20" s="5">
        <v>0</v>
      </c>
      <c r="S20" s="5">
        <v>0</v>
      </c>
    </row>
    <row r="21" spans="1:19" hidden="1" x14ac:dyDescent="0.35">
      <c r="A21" s="2" t="s">
        <v>1</v>
      </c>
      <c r="B21" s="1" t="s">
        <v>33</v>
      </c>
      <c r="C21" t="str">
        <f>VLOOKUP(B21,[2]Clothes!$B$5:$D$447,2, FALSE)</f>
        <v>Out of Centre</v>
      </c>
      <c r="D21" t="str">
        <f>VLOOKUP(B21,[2]Clothes!$B$5:$D$447,3, FALSE)</f>
        <v>OoC - Zone 1 - Other</v>
      </c>
      <c r="E21" s="5">
        <v>1.82E-3</v>
      </c>
      <c r="F21" s="5">
        <v>3.4509999999999999E-2</v>
      </c>
      <c r="G21" s="5">
        <v>0</v>
      </c>
      <c r="H21" s="5">
        <v>0</v>
      </c>
      <c r="I21" s="5">
        <v>0</v>
      </c>
      <c r="J21" s="5">
        <v>0</v>
      </c>
      <c r="K21" s="5">
        <v>0</v>
      </c>
      <c r="L21" s="5">
        <v>0</v>
      </c>
      <c r="M21" s="5">
        <v>0</v>
      </c>
      <c r="N21" s="5">
        <v>0</v>
      </c>
      <c r="O21" s="5">
        <v>0</v>
      </c>
      <c r="P21" s="5">
        <v>0</v>
      </c>
      <c r="Q21" s="5">
        <v>0</v>
      </c>
      <c r="R21" s="5">
        <v>0</v>
      </c>
      <c r="S21" s="5">
        <v>0</v>
      </c>
    </row>
    <row r="22" spans="1:19" hidden="1" x14ac:dyDescent="0.35">
      <c r="A22" s="2" t="s">
        <v>1</v>
      </c>
      <c r="B22" s="1" t="s">
        <v>35</v>
      </c>
      <c r="C22" t="str">
        <f>VLOOKUP(B22,[2]Clothes!$B$5:$D$447,2, FALSE)</f>
        <v>Out of Centre</v>
      </c>
      <c r="D22" t="str">
        <f>VLOOKUP(B22,[2]Clothes!$B$5:$D$447,3, FALSE)</f>
        <v>OoC - Zone 1 - Tesco Extra, Watling Street, Bletchley</v>
      </c>
      <c r="E22" s="5">
        <v>9.58E-3</v>
      </c>
      <c r="F22" s="5">
        <v>3.8629999999999998E-2</v>
      </c>
      <c r="G22" s="5">
        <v>6.6899999999999998E-3</v>
      </c>
      <c r="H22" s="5">
        <v>4.0189999999999997E-2</v>
      </c>
      <c r="I22" s="5">
        <v>2.4510000000000001E-2</v>
      </c>
      <c r="J22" s="5">
        <v>0</v>
      </c>
      <c r="K22" s="5">
        <v>0</v>
      </c>
      <c r="L22" s="5">
        <v>0</v>
      </c>
      <c r="M22" s="5">
        <v>3.4680000000000002E-2</v>
      </c>
      <c r="N22" s="5">
        <v>0</v>
      </c>
      <c r="O22" s="5">
        <v>0</v>
      </c>
      <c r="P22" s="5">
        <v>0</v>
      </c>
      <c r="Q22" s="5">
        <v>0</v>
      </c>
      <c r="R22" s="5">
        <v>0</v>
      </c>
      <c r="S22" s="5">
        <v>0</v>
      </c>
    </row>
    <row r="23" spans="1:19" hidden="1" x14ac:dyDescent="0.35">
      <c r="A23" s="2" t="s">
        <v>1</v>
      </c>
      <c r="B23" s="1" t="s">
        <v>510</v>
      </c>
      <c r="C23" t="str">
        <f>VLOOKUP(B23,[2]Clothes!$B$5:$D$447,2, FALSE)</f>
        <v>Out of Centre</v>
      </c>
      <c r="D23" t="str">
        <f>VLOOKUP(B23,[2]Clothes!$B$5:$D$447,3, FALSE)</f>
        <v>OoC - Zone 1 - Other</v>
      </c>
      <c r="E23" s="5">
        <v>0</v>
      </c>
      <c r="F23" s="5">
        <v>0</v>
      </c>
      <c r="G23" s="5">
        <v>0</v>
      </c>
      <c r="H23" s="5">
        <v>0</v>
      </c>
      <c r="I23" s="5">
        <v>0</v>
      </c>
      <c r="J23" s="5">
        <v>0</v>
      </c>
      <c r="K23" s="5">
        <v>0</v>
      </c>
      <c r="L23" s="5">
        <v>0</v>
      </c>
      <c r="M23" s="5">
        <v>0</v>
      </c>
      <c r="N23" s="5">
        <v>0</v>
      </c>
      <c r="O23" s="5">
        <v>0</v>
      </c>
      <c r="P23" s="5">
        <v>0</v>
      </c>
      <c r="Q23" s="5">
        <v>0</v>
      </c>
      <c r="R23" s="5">
        <v>0</v>
      </c>
      <c r="S23" s="5">
        <v>0</v>
      </c>
    </row>
    <row r="24" spans="1:19" hidden="1" x14ac:dyDescent="0.35">
      <c r="A24" s="2" t="s">
        <v>1</v>
      </c>
      <c r="B24" s="1" t="s">
        <v>511</v>
      </c>
      <c r="C24" t="str">
        <f>VLOOKUP(B24,[2]Clothes!$B$5:$D$447,2, FALSE)</f>
        <v>Local Centres</v>
      </c>
      <c r="D24" t="str">
        <f>VLOOKUP(B24,[2]Clothes!$B$5:$D$447,3, FALSE)</f>
        <v>Water Eaton</v>
      </c>
      <c r="E24" s="5">
        <v>0</v>
      </c>
      <c r="F24" s="5">
        <v>0</v>
      </c>
      <c r="G24" s="5">
        <v>0</v>
      </c>
      <c r="H24" s="5">
        <v>0</v>
      </c>
      <c r="I24" s="5">
        <v>0</v>
      </c>
      <c r="J24" s="5">
        <v>0</v>
      </c>
      <c r="K24" s="5">
        <v>0</v>
      </c>
      <c r="L24" s="5">
        <v>0</v>
      </c>
      <c r="M24" s="5">
        <v>0</v>
      </c>
      <c r="N24" s="5">
        <v>0</v>
      </c>
      <c r="O24" s="5">
        <v>0</v>
      </c>
      <c r="P24" s="5">
        <v>0</v>
      </c>
      <c r="Q24" s="5">
        <v>0</v>
      </c>
      <c r="R24" s="5">
        <v>0</v>
      </c>
      <c r="S24" s="5">
        <v>0</v>
      </c>
    </row>
    <row r="25" spans="1:19" hidden="1" x14ac:dyDescent="0.35">
      <c r="A25" s="2" t="s">
        <v>1</v>
      </c>
      <c r="B25" s="1" t="s">
        <v>512</v>
      </c>
      <c r="C25" t="str">
        <f>VLOOKUP(B25,[2]Clothes!$B$5:$D$447,2, FALSE)</f>
        <v>Out of Centre</v>
      </c>
      <c r="D25" t="str">
        <f>VLOOKUP(B25,[2]Clothes!$B$5:$D$447,3, FALSE)</f>
        <v>OoC - Zone 1 - Other</v>
      </c>
      <c r="E25" s="5">
        <v>0</v>
      </c>
      <c r="F25" s="5">
        <v>0</v>
      </c>
      <c r="G25" s="5">
        <v>0</v>
      </c>
      <c r="H25" s="5">
        <v>0</v>
      </c>
      <c r="I25" s="5">
        <v>0</v>
      </c>
      <c r="J25" s="5">
        <v>0</v>
      </c>
      <c r="K25" s="5">
        <v>0</v>
      </c>
      <c r="L25" s="5">
        <v>0</v>
      </c>
      <c r="M25" s="5">
        <v>0</v>
      </c>
      <c r="N25" s="5">
        <v>0</v>
      </c>
      <c r="O25" s="5">
        <v>0</v>
      </c>
      <c r="P25" s="5">
        <v>0</v>
      </c>
      <c r="Q25" s="5">
        <v>0</v>
      </c>
      <c r="R25" s="5">
        <v>0</v>
      </c>
      <c r="S25" s="5">
        <v>0</v>
      </c>
    </row>
    <row r="26" spans="1:19" hidden="1" x14ac:dyDescent="0.35">
      <c r="A26" s="2" t="s">
        <v>2</v>
      </c>
      <c r="B26" s="1" t="s">
        <v>36</v>
      </c>
      <c r="C26" t="str">
        <f>VLOOKUP(B26,[2]Clothes!$B$5:$D$447,2, FALSE)</f>
        <v>Westcroft TC</v>
      </c>
      <c r="D26" t="str">
        <f>VLOOKUP(B26,[2]Clothes!$B$5:$D$447,3, FALSE)</f>
        <v>Aldi, Barnsdale Drive, Westcroft</v>
      </c>
      <c r="E26" s="5">
        <v>0</v>
      </c>
      <c r="F26" s="5">
        <v>0</v>
      </c>
      <c r="G26" s="5">
        <v>0</v>
      </c>
      <c r="H26" s="5">
        <v>0</v>
      </c>
      <c r="I26" s="5">
        <v>0</v>
      </c>
      <c r="J26" s="5">
        <v>0</v>
      </c>
      <c r="K26" s="5">
        <v>0</v>
      </c>
      <c r="L26" s="5">
        <v>0</v>
      </c>
      <c r="M26" s="5">
        <v>0</v>
      </c>
      <c r="N26" s="5">
        <v>0</v>
      </c>
      <c r="O26" s="5">
        <v>0</v>
      </c>
      <c r="P26" s="5">
        <v>0</v>
      </c>
      <c r="Q26" s="5">
        <v>0</v>
      </c>
      <c r="R26" s="5">
        <v>0</v>
      </c>
      <c r="S26" s="5">
        <v>0</v>
      </c>
    </row>
    <row r="27" spans="1:19" hidden="1" x14ac:dyDescent="0.35">
      <c r="A27" s="2" t="s">
        <v>2</v>
      </c>
      <c r="B27" s="1" t="s">
        <v>513</v>
      </c>
      <c r="C27" t="str">
        <f>VLOOKUP(B27,[2]Clothes!$B$5:$D$447,2, FALSE)</f>
        <v>Out of Centre</v>
      </c>
      <c r="D27" t="str">
        <f>VLOOKUP(B27,[2]Clothes!$B$5:$D$447,3, FALSE)</f>
        <v>OoC - Zone 2</v>
      </c>
      <c r="E27" s="5">
        <v>0</v>
      </c>
      <c r="F27" s="5">
        <v>0</v>
      </c>
      <c r="G27" s="5">
        <v>0</v>
      </c>
      <c r="H27" s="5">
        <v>0</v>
      </c>
      <c r="I27" s="5">
        <v>0</v>
      </c>
      <c r="J27" s="5">
        <v>0</v>
      </c>
      <c r="K27" s="5">
        <v>0</v>
      </c>
      <c r="L27" s="5">
        <v>0</v>
      </c>
      <c r="M27" s="5">
        <v>0</v>
      </c>
      <c r="N27" s="5">
        <v>0</v>
      </c>
      <c r="O27" s="5">
        <v>0</v>
      </c>
      <c r="P27" s="5">
        <v>0</v>
      </c>
      <c r="Q27" s="5">
        <v>0</v>
      </c>
      <c r="R27" s="5">
        <v>0</v>
      </c>
      <c r="S27" s="5">
        <v>0</v>
      </c>
    </row>
    <row r="28" spans="1:19" hidden="1" x14ac:dyDescent="0.35">
      <c r="A28" s="2" t="s">
        <v>2</v>
      </c>
      <c r="B28" s="1" t="s">
        <v>514</v>
      </c>
      <c r="C28" t="str">
        <f>VLOOKUP(B28,[2]Clothes!$B$5:$D$447,2, FALSE)</f>
        <v>Local Centres</v>
      </c>
      <c r="D28" t="str">
        <f>VLOOKUP(B28,[2]Clothes!$B$5:$D$447,3, FALSE)</f>
        <v>Furzton</v>
      </c>
      <c r="E28" s="5">
        <v>0</v>
      </c>
      <c r="F28" s="5">
        <v>0</v>
      </c>
      <c r="G28" s="5">
        <v>0</v>
      </c>
      <c r="H28" s="5">
        <v>0</v>
      </c>
      <c r="I28" s="5">
        <v>0</v>
      </c>
      <c r="J28" s="5">
        <v>0</v>
      </c>
      <c r="K28" s="5">
        <v>0</v>
      </c>
      <c r="L28" s="5">
        <v>0</v>
      </c>
      <c r="M28" s="5">
        <v>0</v>
      </c>
      <c r="N28" s="5">
        <v>0</v>
      </c>
      <c r="O28" s="5">
        <v>0</v>
      </c>
      <c r="P28" s="5">
        <v>0</v>
      </c>
      <c r="Q28" s="5">
        <v>0</v>
      </c>
      <c r="R28" s="5">
        <v>0</v>
      </c>
      <c r="S28" s="5">
        <v>0</v>
      </c>
    </row>
    <row r="29" spans="1:19" hidden="1" x14ac:dyDescent="0.35">
      <c r="A29" s="2" t="s">
        <v>2</v>
      </c>
      <c r="B29" s="1" t="s">
        <v>515</v>
      </c>
      <c r="C29" t="str">
        <f>VLOOKUP(B29,[2]Clothes!$B$5:$D$447,2, FALSE)</f>
        <v>Local Centres</v>
      </c>
      <c r="D29" t="str">
        <f>VLOOKUP(B29,[2]Clothes!$B$5:$D$447,3, FALSE)</f>
        <v>Grange Farm</v>
      </c>
      <c r="E29" s="5">
        <v>0</v>
      </c>
      <c r="F29" s="5">
        <v>0</v>
      </c>
      <c r="G29" s="5">
        <v>0</v>
      </c>
      <c r="H29" s="5">
        <v>0</v>
      </c>
      <c r="I29" s="5">
        <v>0</v>
      </c>
      <c r="J29" s="5">
        <v>0</v>
      </c>
      <c r="K29" s="5">
        <v>0</v>
      </c>
      <c r="L29" s="5">
        <v>0</v>
      </c>
      <c r="M29" s="5">
        <v>0</v>
      </c>
      <c r="N29" s="5">
        <v>0</v>
      </c>
      <c r="O29" s="5">
        <v>0</v>
      </c>
      <c r="P29" s="5">
        <v>0</v>
      </c>
      <c r="Q29" s="5">
        <v>0</v>
      </c>
      <c r="R29" s="5">
        <v>0</v>
      </c>
      <c r="S29" s="5">
        <v>0</v>
      </c>
    </row>
    <row r="30" spans="1:19" hidden="1" x14ac:dyDescent="0.35">
      <c r="A30" s="2" t="s">
        <v>2</v>
      </c>
      <c r="B30" s="1" t="s">
        <v>516</v>
      </c>
      <c r="C30" t="str">
        <f>VLOOKUP(B30,[2]Clothes!$B$5:$D$447,2, FALSE)</f>
        <v>Local Centres</v>
      </c>
      <c r="D30" t="str">
        <f>VLOOKUP(B30,[2]Clothes!$B$5:$D$447,3, FALSE)</f>
        <v>Shenley Church End</v>
      </c>
      <c r="E30" s="5">
        <v>0</v>
      </c>
      <c r="F30" s="5">
        <v>0</v>
      </c>
      <c r="G30" s="5">
        <v>0</v>
      </c>
      <c r="H30" s="5">
        <v>0</v>
      </c>
      <c r="I30" s="5">
        <v>0</v>
      </c>
      <c r="J30" s="5">
        <v>0</v>
      </c>
      <c r="K30" s="5">
        <v>0</v>
      </c>
      <c r="L30" s="5">
        <v>0</v>
      </c>
      <c r="M30" s="5">
        <v>0</v>
      </c>
      <c r="N30" s="5">
        <v>0</v>
      </c>
      <c r="O30" s="5">
        <v>0</v>
      </c>
      <c r="P30" s="5">
        <v>0</v>
      </c>
      <c r="Q30" s="5">
        <v>0</v>
      </c>
      <c r="R30" s="5">
        <v>0</v>
      </c>
      <c r="S30" s="5">
        <v>0</v>
      </c>
    </row>
    <row r="31" spans="1:19" hidden="1" x14ac:dyDescent="0.35">
      <c r="A31" s="2" t="s">
        <v>2</v>
      </c>
      <c r="B31" s="1" t="s">
        <v>517</v>
      </c>
      <c r="C31" t="str">
        <f>VLOOKUP(B31,[2]Clothes!$B$5:$D$447,2, FALSE)</f>
        <v>Local Centres</v>
      </c>
      <c r="D31" t="str">
        <f>VLOOKUP(B31,[2]Clothes!$B$5:$D$447,3, FALSE)</f>
        <v>Kingsmead</v>
      </c>
      <c r="E31" s="5">
        <v>1.66E-3</v>
      </c>
      <c r="F31" s="5">
        <v>0</v>
      </c>
      <c r="G31" s="5">
        <v>0</v>
      </c>
      <c r="H31" s="5">
        <v>0</v>
      </c>
      <c r="I31" s="5">
        <v>0</v>
      </c>
      <c r="J31" s="5">
        <v>0</v>
      </c>
      <c r="K31" s="5">
        <v>0</v>
      </c>
      <c r="L31" s="5">
        <v>0</v>
      </c>
      <c r="M31" s="5">
        <v>0</v>
      </c>
      <c r="N31" s="5">
        <v>0</v>
      </c>
      <c r="O31" s="5">
        <v>0</v>
      </c>
      <c r="P31" s="5">
        <v>0</v>
      </c>
      <c r="Q31" s="5">
        <v>0</v>
      </c>
      <c r="R31" s="5">
        <v>0</v>
      </c>
      <c r="S31" s="5">
        <v>1.9539999999999998E-2</v>
      </c>
    </row>
    <row r="32" spans="1:19" hidden="1" x14ac:dyDescent="0.35">
      <c r="A32" s="2" t="s">
        <v>2</v>
      </c>
      <c r="B32" s="1" t="s">
        <v>41</v>
      </c>
      <c r="C32" t="str">
        <f>VLOOKUP(B32,[2]Clothes!$B$5:$D$447,2, FALSE)</f>
        <v>Westcroft TC</v>
      </c>
      <c r="D32" t="str">
        <f>VLOOKUP(B32,[2]Clothes!$B$5:$D$447,3, FALSE)</f>
        <v>Morrisons Superstore, Barnsdale Drive, Westcroft</v>
      </c>
      <c r="E32" s="5">
        <v>2.9499999999999999E-3</v>
      </c>
      <c r="F32" s="5">
        <v>0</v>
      </c>
      <c r="G32" s="5">
        <v>6.6899999999999998E-3</v>
      </c>
      <c r="H32" s="5">
        <v>1.932E-2</v>
      </c>
      <c r="I32" s="5">
        <v>0</v>
      </c>
      <c r="J32" s="5">
        <v>0</v>
      </c>
      <c r="K32" s="5">
        <v>7.62E-3</v>
      </c>
      <c r="L32" s="5">
        <v>0</v>
      </c>
      <c r="M32" s="5">
        <v>0</v>
      </c>
      <c r="N32" s="5">
        <v>0</v>
      </c>
      <c r="O32" s="5">
        <v>0</v>
      </c>
      <c r="P32" s="5">
        <v>0</v>
      </c>
      <c r="Q32" s="5">
        <v>0</v>
      </c>
      <c r="R32" s="5">
        <v>7.2399999999999999E-3</v>
      </c>
      <c r="S32" s="5">
        <v>0</v>
      </c>
    </row>
    <row r="33" spans="1:19" hidden="1" x14ac:dyDescent="0.35">
      <c r="A33" s="2" t="s">
        <v>2</v>
      </c>
      <c r="B33" s="1" t="s">
        <v>518</v>
      </c>
      <c r="C33" t="str">
        <f>VLOOKUP(B33,[2]Clothes!$B$5:$D$447,2, FALSE)</f>
        <v>Out of Centre</v>
      </c>
      <c r="D33" t="str">
        <f>VLOOKUP(B33,[2]Clothes!$B$5:$D$447,3, FALSE)</f>
        <v>OoC - Zone 2</v>
      </c>
      <c r="E33" s="5">
        <v>0</v>
      </c>
      <c r="F33" s="5">
        <v>0</v>
      </c>
      <c r="G33" s="5">
        <v>0</v>
      </c>
      <c r="H33" s="5">
        <v>0</v>
      </c>
      <c r="I33" s="5">
        <v>0</v>
      </c>
      <c r="J33" s="5">
        <v>0</v>
      </c>
      <c r="K33" s="5">
        <v>0</v>
      </c>
      <c r="L33" s="5">
        <v>0</v>
      </c>
      <c r="M33" s="5">
        <v>0</v>
      </c>
      <c r="N33" s="5">
        <v>0</v>
      </c>
      <c r="O33" s="5">
        <v>0</v>
      </c>
      <c r="P33" s="5">
        <v>0</v>
      </c>
      <c r="Q33" s="5">
        <v>0</v>
      </c>
      <c r="R33" s="5">
        <v>0</v>
      </c>
      <c r="S33" s="5">
        <v>0</v>
      </c>
    </row>
    <row r="34" spans="1:19" hidden="1" x14ac:dyDescent="0.35">
      <c r="A34" s="2" t="s">
        <v>2</v>
      </c>
      <c r="B34" s="1" t="s">
        <v>44</v>
      </c>
      <c r="C34" t="str">
        <f>VLOOKUP(B34,[2]Clothes!$B$5:$D$447,2, FALSE)</f>
        <v>Local Centres</v>
      </c>
      <c r="D34" t="str">
        <f>VLOOKUP(B34,[2]Clothes!$B$5:$D$447,3, FALSE)</f>
        <v>Shenley Church End LC - Sainsbury's Superstore, Engaine Drive</v>
      </c>
      <c r="E34" s="5">
        <v>3.32E-3</v>
      </c>
      <c r="F34" s="5">
        <v>3.4880000000000001E-2</v>
      </c>
      <c r="G34" s="5">
        <v>1.7080000000000001E-2</v>
      </c>
      <c r="H34" s="5">
        <v>0</v>
      </c>
      <c r="I34" s="5">
        <v>0</v>
      </c>
      <c r="J34" s="5">
        <v>0</v>
      </c>
      <c r="K34" s="5">
        <v>0</v>
      </c>
      <c r="L34" s="5">
        <v>0</v>
      </c>
      <c r="M34" s="5">
        <v>0</v>
      </c>
      <c r="N34" s="5">
        <v>0</v>
      </c>
      <c r="O34" s="5">
        <v>0</v>
      </c>
      <c r="P34" s="5">
        <v>0</v>
      </c>
      <c r="Q34" s="5">
        <v>0</v>
      </c>
      <c r="R34" s="5">
        <v>0</v>
      </c>
      <c r="S34" s="5">
        <v>0</v>
      </c>
    </row>
    <row r="35" spans="1:19" hidden="1" x14ac:dyDescent="0.35">
      <c r="A35" s="2" t="s">
        <v>2</v>
      </c>
      <c r="B35" s="1" t="s">
        <v>519</v>
      </c>
      <c r="C35" t="str">
        <f>VLOOKUP(B35,[2]Clothes!$B$5:$D$447,2, FALSE)</f>
        <v>Local Centres</v>
      </c>
      <c r="D35" t="str">
        <f>VLOOKUP(B35,[2]Clothes!$B$5:$D$447,3, FALSE)</f>
        <v>Shenley Brook End</v>
      </c>
      <c r="E35" s="5">
        <v>0</v>
      </c>
      <c r="F35" s="5">
        <v>0</v>
      </c>
      <c r="G35" s="5">
        <v>0</v>
      </c>
      <c r="H35" s="5">
        <v>0</v>
      </c>
      <c r="I35" s="5">
        <v>0</v>
      </c>
      <c r="J35" s="5">
        <v>0</v>
      </c>
      <c r="K35" s="5">
        <v>0</v>
      </c>
      <c r="L35" s="5">
        <v>0</v>
      </c>
      <c r="M35" s="5">
        <v>0</v>
      </c>
      <c r="N35" s="5">
        <v>0</v>
      </c>
      <c r="O35" s="5">
        <v>0</v>
      </c>
      <c r="P35" s="5">
        <v>0</v>
      </c>
      <c r="Q35" s="5">
        <v>0</v>
      </c>
      <c r="R35" s="5">
        <v>0</v>
      </c>
      <c r="S35" s="5">
        <v>0</v>
      </c>
    </row>
    <row r="36" spans="1:19" hidden="1" x14ac:dyDescent="0.35">
      <c r="A36" s="2" t="s">
        <v>2</v>
      </c>
      <c r="B36" s="1" t="s">
        <v>520</v>
      </c>
      <c r="C36" t="str">
        <f>VLOOKUP(B36,[2]Clothes!$B$5:$D$447,2, FALSE)</f>
        <v>Local Centres</v>
      </c>
      <c r="D36" t="str">
        <f>VLOOKUP(B36,[2]Clothes!$B$5:$D$447,3, FALSE)</f>
        <v>Shenley Church End</v>
      </c>
      <c r="E36" s="5">
        <v>0</v>
      </c>
      <c r="F36" s="5">
        <v>0</v>
      </c>
      <c r="G36" s="5">
        <v>0</v>
      </c>
      <c r="H36" s="5">
        <v>0</v>
      </c>
      <c r="I36" s="5">
        <v>0</v>
      </c>
      <c r="J36" s="5">
        <v>0</v>
      </c>
      <c r="K36" s="5">
        <v>0</v>
      </c>
      <c r="L36" s="5">
        <v>0</v>
      </c>
      <c r="M36" s="5">
        <v>0</v>
      </c>
      <c r="N36" s="5">
        <v>0</v>
      </c>
      <c r="O36" s="5">
        <v>0</v>
      </c>
      <c r="P36" s="5">
        <v>0</v>
      </c>
      <c r="Q36" s="5">
        <v>0</v>
      </c>
      <c r="R36" s="5">
        <v>0</v>
      </c>
      <c r="S36" s="5">
        <v>0</v>
      </c>
    </row>
    <row r="37" spans="1:19" hidden="1" x14ac:dyDescent="0.35">
      <c r="A37" s="2" t="s">
        <v>2</v>
      </c>
      <c r="B37" s="1" t="s">
        <v>521</v>
      </c>
      <c r="C37" t="str">
        <f>VLOOKUP(B37,[2]Clothes!$B$5:$D$447,2, FALSE)</f>
        <v>Out of Centre</v>
      </c>
      <c r="D37" t="str">
        <f>VLOOKUP(B37,[2]Clothes!$B$5:$D$447,3, FALSE)</f>
        <v>OoC - Zone 2</v>
      </c>
      <c r="E37" s="5">
        <v>0</v>
      </c>
      <c r="F37" s="5">
        <v>0</v>
      </c>
      <c r="G37" s="5">
        <v>0</v>
      </c>
      <c r="H37" s="5">
        <v>0</v>
      </c>
      <c r="I37" s="5">
        <v>0</v>
      </c>
      <c r="J37" s="5">
        <v>0</v>
      </c>
      <c r="K37" s="5">
        <v>0</v>
      </c>
      <c r="L37" s="5">
        <v>0</v>
      </c>
      <c r="M37" s="5">
        <v>0</v>
      </c>
      <c r="N37" s="5">
        <v>0</v>
      </c>
      <c r="O37" s="5">
        <v>0</v>
      </c>
      <c r="P37" s="5">
        <v>0</v>
      </c>
      <c r="Q37" s="5">
        <v>0</v>
      </c>
      <c r="R37" s="5">
        <v>0</v>
      </c>
      <c r="S37" s="5">
        <v>0</v>
      </c>
    </row>
    <row r="38" spans="1:19" hidden="1" x14ac:dyDescent="0.35">
      <c r="A38" s="2" t="s">
        <v>2</v>
      </c>
      <c r="B38" s="1" t="s">
        <v>522</v>
      </c>
      <c r="C38" t="str">
        <f>VLOOKUP(B38,[2]Clothes!$B$5:$D$447,2, FALSE)</f>
        <v>Out of Centre</v>
      </c>
      <c r="D38" t="str">
        <f>VLOOKUP(B38,[2]Clothes!$B$5:$D$447,3, FALSE)</f>
        <v>OoC - Zone 2</v>
      </c>
      <c r="E38" s="5">
        <v>0</v>
      </c>
      <c r="F38" s="5">
        <v>0</v>
      </c>
      <c r="G38" s="5">
        <v>0</v>
      </c>
      <c r="H38" s="5">
        <v>0</v>
      </c>
      <c r="I38" s="5">
        <v>0</v>
      </c>
      <c r="J38" s="5">
        <v>0</v>
      </c>
      <c r="K38" s="5">
        <v>0</v>
      </c>
      <c r="L38" s="5">
        <v>0</v>
      </c>
      <c r="M38" s="5">
        <v>0</v>
      </c>
      <c r="N38" s="5">
        <v>0</v>
      </c>
      <c r="O38" s="5">
        <v>0</v>
      </c>
      <c r="P38" s="5">
        <v>0</v>
      </c>
      <c r="Q38" s="5">
        <v>0</v>
      </c>
      <c r="R38" s="5">
        <v>0</v>
      </c>
      <c r="S38" s="5">
        <v>0</v>
      </c>
    </row>
    <row r="39" spans="1:19" hidden="1" x14ac:dyDescent="0.35">
      <c r="A39" s="2" t="s">
        <v>2</v>
      </c>
      <c r="B39" s="1" t="s">
        <v>523</v>
      </c>
      <c r="C39" t="str">
        <f>VLOOKUP(B39,[2]Clothes!$B$5:$D$447,2, FALSE)</f>
        <v>Local Centres</v>
      </c>
      <c r="D39" t="str">
        <f>VLOOKUP(B39,[2]Clothes!$B$5:$D$447,3, FALSE)</f>
        <v>Tattenhoe Park</v>
      </c>
      <c r="E39" s="5">
        <v>0</v>
      </c>
      <c r="F39" s="5">
        <v>0</v>
      </c>
      <c r="G39" s="5">
        <v>0</v>
      </c>
      <c r="H39" s="5">
        <v>0</v>
      </c>
      <c r="I39" s="5">
        <v>0</v>
      </c>
      <c r="J39" s="5">
        <v>0</v>
      </c>
      <c r="K39" s="5">
        <v>0</v>
      </c>
      <c r="L39" s="5">
        <v>0</v>
      </c>
      <c r="M39" s="5">
        <v>0</v>
      </c>
      <c r="N39" s="5">
        <v>0</v>
      </c>
      <c r="O39" s="5">
        <v>0</v>
      </c>
      <c r="P39" s="5">
        <v>0</v>
      </c>
      <c r="Q39" s="5">
        <v>0</v>
      </c>
      <c r="R39" s="5">
        <v>0</v>
      </c>
      <c r="S39" s="5">
        <v>0</v>
      </c>
    </row>
    <row r="40" spans="1:19" hidden="1" x14ac:dyDescent="0.35">
      <c r="A40" s="2" t="s">
        <v>2</v>
      </c>
      <c r="B40" s="1" t="s">
        <v>524</v>
      </c>
      <c r="C40" t="str">
        <f>VLOOKUP(B40,[2]Clothes!$B$5:$D$447,2, FALSE)</f>
        <v>Westcroft TC</v>
      </c>
      <c r="D40" t="str">
        <f>VLOOKUP(B40,[2]Clothes!$B$5:$D$447,3, FALSE)</f>
        <v>Westcroft TC - Other in Centre</v>
      </c>
      <c r="E40" s="5">
        <v>0</v>
      </c>
      <c r="F40" s="5">
        <v>0</v>
      </c>
      <c r="G40" s="5">
        <v>0</v>
      </c>
      <c r="H40" s="5">
        <v>0</v>
      </c>
      <c r="I40" s="5">
        <v>0</v>
      </c>
      <c r="J40" s="5">
        <v>0</v>
      </c>
      <c r="K40" s="5">
        <v>0</v>
      </c>
      <c r="L40" s="5">
        <v>0</v>
      </c>
      <c r="M40" s="5">
        <v>0</v>
      </c>
      <c r="N40" s="5">
        <v>0</v>
      </c>
      <c r="O40" s="5">
        <v>0</v>
      </c>
      <c r="P40" s="5">
        <v>0</v>
      </c>
      <c r="Q40" s="5">
        <v>0</v>
      </c>
      <c r="R40" s="5">
        <v>0</v>
      </c>
      <c r="S40" s="5">
        <v>0</v>
      </c>
    </row>
    <row r="41" spans="1:19" hidden="1" x14ac:dyDescent="0.35">
      <c r="A41" s="2" t="s">
        <v>2</v>
      </c>
      <c r="B41" s="1" t="s">
        <v>525</v>
      </c>
      <c r="C41" t="str">
        <f>VLOOKUP(B41,[2]Clothes!$B$5:$D$447,2, FALSE)</f>
        <v>Westcroft TC</v>
      </c>
      <c r="D41" t="str">
        <f>VLOOKUP(B41,[2]Clothes!$B$5:$D$447,3, FALSE)</f>
        <v>Westcroft TC - Other in Centre</v>
      </c>
      <c r="E41" s="5">
        <v>2.9E-4</v>
      </c>
      <c r="F41" s="5">
        <v>0</v>
      </c>
      <c r="G41" s="5">
        <v>0</v>
      </c>
      <c r="H41" s="5">
        <v>0</v>
      </c>
      <c r="I41" s="5">
        <v>0</v>
      </c>
      <c r="J41" s="5">
        <v>0</v>
      </c>
      <c r="K41" s="5">
        <v>0</v>
      </c>
      <c r="L41" s="5">
        <v>6.2899999999999996E-3</v>
      </c>
      <c r="M41" s="5">
        <v>0</v>
      </c>
      <c r="N41" s="5">
        <v>0</v>
      </c>
      <c r="O41" s="5">
        <v>0</v>
      </c>
      <c r="P41" s="5">
        <v>0</v>
      </c>
      <c r="Q41" s="5">
        <v>0</v>
      </c>
      <c r="R41" s="5">
        <v>0</v>
      </c>
      <c r="S41" s="5">
        <v>0</v>
      </c>
    </row>
    <row r="42" spans="1:19" hidden="1" x14ac:dyDescent="0.35">
      <c r="A42" s="2" t="s">
        <v>2</v>
      </c>
      <c r="B42" s="1" t="s">
        <v>526</v>
      </c>
      <c r="C42" t="str">
        <f>VLOOKUP(B42,[2]Clothes!$B$5:$D$447,2, FALSE)</f>
        <v>Local Centres</v>
      </c>
      <c r="D42" t="str">
        <f>VLOOKUP(B42,[2]Clothes!$B$5:$D$447,3, FALSE)</f>
        <v>Far Bletchley</v>
      </c>
      <c r="E42" s="5">
        <v>0</v>
      </c>
      <c r="F42" s="5">
        <v>0</v>
      </c>
      <c r="G42" s="5">
        <v>0</v>
      </c>
      <c r="H42" s="5">
        <v>0</v>
      </c>
      <c r="I42" s="5">
        <v>0</v>
      </c>
      <c r="J42" s="5">
        <v>0</v>
      </c>
      <c r="K42" s="5">
        <v>0</v>
      </c>
      <c r="L42" s="5">
        <v>0</v>
      </c>
      <c r="M42" s="5">
        <v>0</v>
      </c>
      <c r="N42" s="5">
        <v>0</v>
      </c>
      <c r="O42" s="5">
        <v>0</v>
      </c>
      <c r="P42" s="5">
        <v>0</v>
      </c>
      <c r="Q42" s="5">
        <v>0</v>
      </c>
      <c r="R42" s="5">
        <v>0</v>
      </c>
      <c r="S42" s="5">
        <v>0</v>
      </c>
    </row>
    <row r="43" spans="1:19" hidden="1" x14ac:dyDescent="0.35">
      <c r="A43" s="2" t="s">
        <v>3</v>
      </c>
      <c r="B43" s="1" t="s">
        <v>48</v>
      </c>
      <c r="C43" t="str">
        <f>VLOOKUP(B43,[2]Clothes!$B$5:$D$447,2, FALSE)</f>
        <v>Central Milton Keynes</v>
      </c>
      <c r="D43" t="str">
        <f>VLOOKUP(B43,[2]Clothes!$B$5:$D$447,3, FALSE)</f>
        <v>Aldi, The Place Retail Park, Milton Keynes</v>
      </c>
      <c r="E43" s="5">
        <v>0</v>
      </c>
      <c r="F43" s="5">
        <v>0</v>
      </c>
      <c r="G43" s="5">
        <v>0</v>
      </c>
      <c r="H43" s="5">
        <v>0</v>
      </c>
      <c r="I43" s="5">
        <v>0</v>
      </c>
      <c r="J43" s="5">
        <v>0</v>
      </c>
      <c r="K43" s="5">
        <v>0</v>
      </c>
      <c r="L43" s="5">
        <v>0</v>
      </c>
      <c r="M43" s="5">
        <v>0</v>
      </c>
      <c r="N43" s="5">
        <v>0</v>
      </c>
      <c r="O43" s="5">
        <v>0</v>
      </c>
      <c r="P43" s="5">
        <v>0</v>
      </c>
      <c r="Q43" s="5">
        <v>0</v>
      </c>
      <c r="R43" s="5">
        <v>0</v>
      </c>
      <c r="S43" s="5">
        <v>0</v>
      </c>
    </row>
    <row r="44" spans="1:19" hidden="1" x14ac:dyDescent="0.35">
      <c r="A44" s="2" t="s">
        <v>3</v>
      </c>
      <c r="B44" s="1" t="s">
        <v>527</v>
      </c>
      <c r="C44" t="str">
        <f>VLOOKUP(B44,[2]Clothes!$B$5:$D$447,2, FALSE)</f>
        <v>Central Milton Keynes</v>
      </c>
      <c r="D44" t="str">
        <f>VLOOKUP(B44,[2]Clothes!$B$5:$D$447,3, FALSE)</f>
        <v>Central Milton Keynes - Other in Centre</v>
      </c>
      <c r="E44" s="5">
        <v>0</v>
      </c>
      <c r="F44" s="5">
        <v>0</v>
      </c>
      <c r="G44" s="5">
        <v>0</v>
      </c>
      <c r="H44" s="5">
        <v>0</v>
      </c>
      <c r="I44" s="5">
        <v>0</v>
      </c>
      <c r="J44" s="5">
        <v>0</v>
      </c>
      <c r="K44" s="5">
        <v>0</v>
      </c>
      <c r="L44" s="5">
        <v>0</v>
      </c>
      <c r="M44" s="5">
        <v>0</v>
      </c>
      <c r="N44" s="5">
        <v>0</v>
      </c>
      <c r="O44" s="5">
        <v>0</v>
      </c>
      <c r="P44" s="5">
        <v>0</v>
      </c>
      <c r="Q44" s="5">
        <v>0</v>
      </c>
      <c r="R44" s="5">
        <v>0</v>
      </c>
      <c r="S44" s="5">
        <v>0</v>
      </c>
    </row>
    <row r="45" spans="1:19" hidden="1" x14ac:dyDescent="0.35">
      <c r="A45" s="2" t="s">
        <v>3</v>
      </c>
      <c r="B45" s="1" t="s">
        <v>528</v>
      </c>
      <c r="C45" t="str">
        <f>VLOOKUP(B45,[2]Clothes!$B$5:$D$447,2, FALSE)</f>
        <v>Local Centres</v>
      </c>
      <c r="D45" t="str">
        <f>VLOOKUP(B45,[2]Clothes!$B$5:$D$447,3, FALSE)</f>
        <v>Beanhill</v>
      </c>
      <c r="E45" s="5">
        <v>0</v>
      </c>
      <c r="F45" s="5">
        <v>0</v>
      </c>
      <c r="G45" s="5">
        <v>0</v>
      </c>
      <c r="H45" s="5">
        <v>0</v>
      </c>
      <c r="I45" s="5">
        <v>0</v>
      </c>
      <c r="J45" s="5">
        <v>0</v>
      </c>
      <c r="K45" s="5">
        <v>0</v>
      </c>
      <c r="L45" s="5">
        <v>0</v>
      </c>
      <c r="M45" s="5">
        <v>0</v>
      </c>
      <c r="N45" s="5">
        <v>0</v>
      </c>
      <c r="O45" s="5">
        <v>0</v>
      </c>
      <c r="P45" s="5">
        <v>0</v>
      </c>
      <c r="Q45" s="5">
        <v>0</v>
      </c>
      <c r="R45" s="5">
        <v>0</v>
      </c>
      <c r="S45" s="5">
        <v>0</v>
      </c>
    </row>
    <row r="46" spans="1:19" hidden="1" x14ac:dyDescent="0.35">
      <c r="A46" s="2" t="s">
        <v>3</v>
      </c>
      <c r="B46" s="1" t="s">
        <v>529</v>
      </c>
      <c r="C46" t="str">
        <f>VLOOKUP(B46,[2]Clothes!$B$5:$D$447,2, FALSE)</f>
        <v>Local Centres</v>
      </c>
      <c r="D46" t="str">
        <f>VLOOKUP(B46,[2]Clothes!$B$5:$D$447,3, FALSE)</f>
        <v>Fishermead</v>
      </c>
      <c r="E46" s="5">
        <v>0</v>
      </c>
      <c r="F46" s="5">
        <v>0</v>
      </c>
      <c r="G46" s="5">
        <v>0</v>
      </c>
      <c r="H46" s="5">
        <v>0</v>
      </c>
      <c r="I46" s="5">
        <v>0</v>
      </c>
      <c r="J46" s="5">
        <v>0</v>
      </c>
      <c r="K46" s="5">
        <v>0</v>
      </c>
      <c r="L46" s="5">
        <v>0</v>
      </c>
      <c r="M46" s="5">
        <v>0</v>
      </c>
      <c r="N46" s="5">
        <v>0</v>
      </c>
      <c r="O46" s="5">
        <v>0</v>
      </c>
      <c r="P46" s="5">
        <v>0</v>
      </c>
      <c r="Q46" s="5">
        <v>0</v>
      </c>
      <c r="R46" s="5">
        <v>0</v>
      </c>
      <c r="S46" s="5">
        <v>0</v>
      </c>
    </row>
    <row r="47" spans="1:19" hidden="1" x14ac:dyDescent="0.35">
      <c r="A47" s="2" t="s">
        <v>3</v>
      </c>
      <c r="B47" s="1" t="s">
        <v>530</v>
      </c>
      <c r="C47" t="str">
        <f>VLOOKUP(B47,[2]Clothes!$B$5:$D$447,2, FALSE)</f>
        <v>Central Milton Keynes</v>
      </c>
      <c r="D47" t="str">
        <f>VLOOKUP(B47,[2]Clothes!$B$5:$D$447,3, FALSE)</f>
        <v>Central Milton Keynes - Other in Centre</v>
      </c>
      <c r="E47" s="5">
        <v>0</v>
      </c>
      <c r="F47" s="5">
        <v>0</v>
      </c>
      <c r="G47" s="5">
        <v>0</v>
      </c>
      <c r="H47" s="5">
        <v>0</v>
      </c>
      <c r="I47" s="5">
        <v>0</v>
      </c>
      <c r="J47" s="5">
        <v>0</v>
      </c>
      <c r="K47" s="5">
        <v>0</v>
      </c>
      <c r="L47" s="5">
        <v>0</v>
      </c>
      <c r="M47" s="5">
        <v>0</v>
      </c>
      <c r="N47" s="5">
        <v>0</v>
      </c>
      <c r="O47" s="5">
        <v>0</v>
      </c>
      <c r="P47" s="5">
        <v>0</v>
      </c>
      <c r="Q47" s="5">
        <v>0</v>
      </c>
      <c r="R47" s="5">
        <v>0</v>
      </c>
      <c r="S47" s="5">
        <v>0</v>
      </c>
    </row>
    <row r="48" spans="1:19" hidden="1" x14ac:dyDescent="0.35">
      <c r="A48" s="2" t="s">
        <v>3</v>
      </c>
      <c r="B48" s="1" t="s">
        <v>53</v>
      </c>
      <c r="C48" t="str">
        <f>VLOOKUP(B48,[2]Clothes!$B$5:$D$447,2, FALSE)</f>
        <v>Local Centres</v>
      </c>
      <c r="D48" t="str">
        <f>VLOOKUP(B48,[2]Clothes!$B$5:$D$447,3, FALSE)</f>
        <v>Oldbrook LC</v>
      </c>
      <c r="E48" s="5">
        <v>0</v>
      </c>
      <c r="F48" s="5">
        <v>0</v>
      </c>
      <c r="G48" s="5">
        <v>0</v>
      </c>
      <c r="H48" s="5">
        <v>0</v>
      </c>
      <c r="I48" s="5">
        <v>0</v>
      </c>
      <c r="J48" s="5">
        <v>0</v>
      </c>
      <c r="K48" s="5">
        <v>0</v>
      </c>
      <c r="L48" s="5">
        <v>0</v>
      </c>
      <c r="M48" s="5">
        <v>0</v>
      </c>
      <c r="N48" s="5">
        <v>0</v>
      </c>
      <c r="O48" s="5">
        <v>0</v>
      </c>
      <c r="P48" s="5">
        <v>0</v>
      </c>
      <c r="Q48" s="5">
        <v>0</v>
      </c>
      <c r="R48" s="5">
        <v>0</v>
      </c>
      <c r="S48" s="5">
        <v>0</v>
      </c>
    </row>
    <row r="49" spans="1:19" x14ac:dyDescent="0.35">
      <c r="A49" s="2" t="s">
        <v>3</v>
      </c>
      <c r="B49" s="1" t="s">
        <v>531</v>
      </c>
      <c r="C49" t="str">
        <f>VLOOKUP(B49,[2]Clothes!$B$5:$D$447,2, FALSE)</f>
        <v>Out of Centre</v>
      </c>
      <c r="D49" t="s">
        <v>2366</v>
      </c>
      <c r="E49" s="5">
        <v>0</v>
      </c>
      <c r="F49" s="5">
        <v>0</v>
      </c>
      <c r="G49" s="5">
        <v>0</v>
      </c>
      <c r="H49" s="5">
        <v>0</v>
      </c>
      <c r="I49" s="5">
        <v>0</v>
      </c>
      <c r="J49" s="5">
        <v>0</v>
      </c>
      <c r="K49" s="5">
        <v>0</v>
      </c>
      <c r="L49" s="5">
        <v>0</v>
      </c>
      <c r="M49" s="5">
        <v>0</v>
      </c>
      <c r="N49" s="5">
        <v>0</v>
      </c>
      <c r="O49" s="5">
        <v>0</v>
      </c>
      <c r="P49" s="5">
        <v>0</v>
      </c>
      <c r="Q49" s="5">
        <v>0</v>
      </c>
      <c r="R49" s="5">
        <v>0</v>
      </c>
      <c r="S49" s="5">
        <v>0</v>
      </c>
    </row>
    <row r="50" spans="1:19" hidden="1" x14ac:dyDescent="0.35">
      <c r="A50" s="2" t="s">
        <v>3</v>
      </c>
      <c r="B50" s="1" t="s">
        <v>56</v>
      </c>
      <c r="C50" t="str">
        <f>VLOOKUP(B50,[2]Clothes!$B$5:$D$447,2, FALSE)</f>
        <v>Central Milton Keynes</v>
      </c>
      <c r="D50" t="str">
        <f>VLOOKUP(B50,[2]Clothes!$B$5:$D$447,3, FALSE)</f>
        <v>Central Milton Keynes - Other in Centre</v>
      </c>
      <c r="E50" s="5">
        <v>7.6999999999999996E-4</v>
      </c>
      <c r="F50" s="5">
        <v>0</v>
      </c>
      <c r="G50" s="5">
        <v>0</v>
      </c>
      <c r="H50" s="5">
        <v>0</v>
      </c>
      <c r="I50" s="5">
        <v>0</v>
      </c>
      <c r="J50" s="5">
        <v>0</v>
      </c>
      <c r="K50" s="5">
        <v>1.9439999999999999E-2</v>
      </c>
      <c r="L50" s="5">
        <v>0</v>
      </c>
      <c r="M50" s="5">
        <v>0</v>
      </c>
      <c r="N50" s="5">
        <v>0</v>
      </c>
      <c r="O50" s="5">
        <v>0</v>
      </c>
      <c r="P50" s="5">
        <v>0</v>
      </c>
      <c r="Q50" s="5">
        <v>0</v>
      </c>
      <c r="R50" s="5">
        <v>0</v>
      </c>
      <c r="S50" s="5">
        <v>0</v>
      </c>
    </row>
    <row r="51" spans="1:19" hidden="1" x14ac:dyDescent="0.35">
      <c r="A51" s="2" t="s">
        <v>3</v>
      </c>
      <c r="B51" s="1" t="s">
        <v>532</v>
      </c>
      <c r="C51" t="str">
        <f>VLOOKUP(B51,[2]Clothes!$B$5:$D$447,2, FALSE)</f>
        <v>Central Milton Keynes</v>
      </c>
      <c r="D51" t="str">
        <f>VLOOKUP(B51,[2]Clothes!$B$5:$D$447,3, FALSE)</f>
        <v>Central Milton Keynes - Other in Centre</v>
      </c>
      <c r="E51" s="5">
        <v>1.57E-3</v>
      </c>
      <c r="F51" s="5">
        <v>0</v>
      </c>
      <c r="G51" s="5">
        <v>0</v>
      </c>
      <c r="H51" s="5">
        <v>0</v>
      </c>
      <c r="I51" s="5">
        <v>3.3320000000000002E-2</v>
      </c>
      <c r="J51" s="5">
        <v>0</v>
      </c>
      <c r="K51" s="5">
        <v>0</v>
      </c>
      <c r="L51" s="5">
        <v>0</v>
      </c>
      <c r="M51" s="5">
        <v>0</v>
      </c>
      <c r="N51" s="5">
        <v>0</v>
      </c>
      <c r="O51" s="5">
        <v>0</v>
      </c>
      <c r="P51" s="5">
        <v>0</v>
      </c>
      <c r="Q51" s="5">
        <v>0</v>
      </c>
      <c r="R51" s="5">
        <v>0</v>
      </c>
      <c r="S51" s="5">
        <v>0</v>
      </c>
    </row>
    <row r="52" spans="1:19" hidden="1" x14ac:dyDescent="0.35">
      <c r="A52" s="2" t="s">
        <v>3</v>
      </c>
      <c r="B52" s="1" t="s">
        <v>533</v>
      </c>
      <c r="C52" t="str">
        <f>VLOOKUP(B52,[2]Clothes!$B$5:$D$447,2, FALSE)</f>
        <v>Central Milton Keynes</v>
      </c>
      <c r="D52" t="str">
        <f>VLOOKUP(B52,[2]Clothes!$B$5:$D$447,3, FALSE)</f>
        <v>Milton Keynes City Centre (including The Centre MK &amp; Intu Milton Keynes)</v>
      </c>
      <c r="E52" s="5">
        <v>0.31519999999999998</v>
      </c>
      <c r="F52" s="5">
        <v>0.25237999999999999</v>
      </c>
      <c r="G52" s="5">
        <v>0.48853999999999997</v>
      </c>
      <c r="H52" s="5">
        <v>0.38391999999999998</v>
      </c>
      <c r="I52" s="5">
        <v>0.14018</v>
      </c>
      <c r="J52" s="5">
        <v>0.65575000000000006</v>
      </c>
      <c r="K52" s="5">
        <v>0.60272000000000003</v>
      </c>
      <c r="L52" s="5">
        <v>0.39621000000000001</v>
      </c>
      <c r="M52" s="5">
        <v>0.30092999999999998</v>
      </c>
      <c r="N52" s="5">
        <v>0.68986000000000003</v>
      </c>
      <c r="O52" s="5">
        <v>0.42964999999999998</v>
      </c>
      <c r="P52" s="5">
        <v>0.29981000000000002</v>
      </c>
      <c r="Q52" s="5">
        <v>0.28015000000000001</v>
      </c>
      <c r="R52" s="5">
        <v>9.3200000000000005E-2</v>
      </c>
      <c r="S52" s="5">
        <v>0.16431000000000001</v>
      </c>
    </row>
    <row r="53" spans="1:19" hidden="1" x14ac:dyDescent="0.35">
      <c r="A53" s="2" t="s">
        <v>3</v>
      </c>
      <c r="B53" s="1" t="s">
        <v>58</v>
      </c>
      <c r="C53" t="str">
        <f>VLOOKUP(B53,[2]Clothes!$B$5:$D$447,2, FALSE)</f>
        <v>Central Milton Keynes</v>
      </c>
      <c r="D53" t="str">
        <f>VLOOKUP(B53,[2]Clothes!$B$5:$D$447,3, FALSE)</f>
        <v>Morrisons Superstore, Elder Gate, Westcroft</v>
      </c>
      <c r="E53" s="5">
        <v>1.49E-3</v>
      </c>
      <c r="F53" s="5">
        <v>0</v>
      </c>
      <c r="G53" s="5">
        <v>0</v>
      </c>
      <c r="H53" s="5">
        <v>0</v>
      </c>
      <c r="I53" s="5">
        <v>0</v>
      </c>
      <c r="J53" s="5">
        <v>0</v>
      </c>
      <c r="K53" s="5">
        <v>0</v>
      </c>
      <c r="L53" s="5">
        <v>1.6080000000000001E-2</v>
      </c>
      <c r="M53" s="5">
        <v>6.5199999999999998E-3</v>
      </c>
      <c r="N53" s="5">
        <v>0</v>
      </c>
      <c r="O53" s="5">
        <v>0</v>
      </c>
      <c r="P53" s="5">
        <v>0</v>
      </c>
      <c r="Q53" s="5">
        <v>0</v>
      </c>
      <c r="R53" s="5">
        <v>0</v>
      </c>
      <c r="S53" s="5">
        <v>0</v>
      </c>
    </row>
    <row r="54" spans="1:19" hidden="1" x14ac:dyDescent="0.35">
      <c r="A54" s="2" t="s">
        <v>3</v>
      </c>
      <c r="B54" s="1" t="s">
        <v>534</v>
      </c>
      <c r="C54" t="str">
        <f>VLOOKUP(B54,[2]Clothes!$B$5:$D$447,2, FALSE)</f>
        <v>Local Centres</v>
      </c>
      <c r="D54" t="str">
        <f>VLOOKUP(B54,[2]Clothes!$B$5:$D$447,3, FALSE)</f>
        <v>Netherfield</v>
      </c>
      <c r="E54" s="5">
        <v>0</v>
      </c>
      <c r="F54" s="5">
        <v>0</v>
      </c>
      <c r="G54" s="5">
        <v>0</v>
      </c>
      <c r="H54" s="5">
        <v>0</v>
      </c>
      <c r="I54" s="5">
        <v>0</v>
      </c>
      <c r="J54" s="5">
        <v>0</v>
      </c>
      <c r="K54" s="5">
        <v>0</v>
      </c>
      <c r="L54" s="5">
        <v>0</v>
      </c>
      <c r="M54" s="5">
        <v>0</v>
      </c>
      <c r="N54" s="5">
        <v>0</v>
      </c>
      <c r="O54" s="5">
        <v>0</v>
      </c>
      <c r="P54" s="5">
        <v>0</v>
      </c>
      <c r="Q54" s="5">
        <v>0</v>
      </c>
      <c r="R54" s="5">
        <v>0</v>
      </c>
      <c r="S54" s="5">
        <v>0</v>
      </c>
    </row>
    <row r="55" spans="1:19" x14ac:dyDescent="0.35">
      <c r="A55" s="2" t="s">
        <v>3</v>
      </c>
      <c r="B55" s="1" t="s">
        <v>535</v>
      </c>
      <c r="C55" t="str">
        <f>VLOOKUP(B55,[2]Clothes!$B$5:$D$447,2, FALSE)</f>
        <v>Out of Centre</v>
      </c>
      <c r="D55" t="s">
        <v>2365</v>
      </c>
      <c r="E55" s="5">
        <v>0</v>
      </c>
      <c r="F55" s="5">
        <v>0</v>
      </c>
      <c r="G55" s="5">
        <v>0</v>
      </c>
      <c r="H55" s="5">
        <v>0</v>
      </c>
      <c r="I55" s="5">
        <v>0</v>
      </c>
      <c r="J55" s="5">
        <v>0</v>
      </c>
      <c r="K55" s="5">
        <v>0</v>
      </c>
      <c r="L55" s="5">
        <v>0</v>
      </c>
      <c r="M55" s="5">
        <v>0</v>
      </c>
      <c r="N55" s="5">
        <v>0</v>
      </c>
      <c r="O55" s="5">
        <v>0</v>
      </c>
      <c r="P55" s="5">
        <v>0</v>
      </c>
      <c r="Q55" s="5">
        <v>0</v>
      </c>
      <c r="R55" s="5">
        <v>0</v>
      </c>
      <c r="S55" s="5">
        <v>0</v>
      </c>
    </row>
    <row r="56" spans="1:19" hidden="1" x14ac:dyDescent="0.35">
      <c r="A56" s="2" t="s">
        <v>3</v>
      </c>
      <c r="B56" s="1" t="s">
        <v>61</v>
      </c>
      <c r="C56" t="str">
        <f>VLOOKUP(B56,[2]Clothes!$B$5:$D$447,2, FALSE)</f>
        <v>Central Milton Keynes</v>
      </c>
      <c r="D56" t="str">
        <f>VLOOKUP(B56,[2]Clothes!$B$5:$D$447,3, FALSE)</f>
        <v>Sainsbury's Superstore, Witan Gate, Milton Keynes</v>
      </c>
      <c r="E56" s="5">
        <v>1.0749999999999999E-2</v>
      </c>
      <c r="F56" s="5">
        <v>0</v>
      </c>
      <c r="G56" s="5">
        <v>0</v>
      </c>
      <c r="H56" s="5">
        <v>4.0189999999999997E-2</v>
      </c>
      <c r="I56" s="5">
        <v>0</v>
      </c>
      <c r="J56" s="5">
        <v>4.5030000000000001E-2</v>
      </c>
      <c r="K56" s="5">
        <v>5.4129999999999998E-2</v>
      </c>
      <c r="L56" s="5">
        <v>3.3419999999999998E-2</v>
      </c>
      <c r="M56" s="5">
        <v>6.5199999999999998E-3</v>
      </c>
      <c r="N56" s="5">
        <v>5.1799999999999999E-2</v>
      </c>
      <c r="O56" s="5">
        <v>0</v>
      </c>
      <c r="P56" s="5">
        <v>0</v>
      </c>
      <c r="Q56" s="5">
        <v>0</v>
      </c>
      <c r="R56" s="5">
        <v>0</v>
      </c>
      <c r="S56" s="5">
        <v>0</v>
      </c>
    </row>
    <row r="57" spans="1:19" hidden="1" x14ac:dyDescent="0.35">
      <c r="A57" s="2" t="s">
        <v>3</v>
      </c>
      <c r="B57" s="1" t="s">
        <v>536</v>
      </c>
      <c r="C57" t="str">
        <f>VLOOKUP(B57,[2]Clothes!$B$5:$D$447,2, FALSE)</f>
        <v>Central Milton Keynes</v>
      </c>
      <c r="D57" t="str">
        <f>VLOOKUP(B57,[2]Clothes!$B$5:$D$447,3, FALSE)</f>
        <v>Central Milton Keynes - Other in Centre</v>
      </c>
      <c r="E57" s="5">
        <v>3.5E-4</v>
      </c>
      <c r="F57" s="5">
        <v>0</v>
      </c>
      <c r="G57" s="5">
        <v>0</v>
      </c>
      <c r="H57" s="5">
        <v>0</v>
      </c>
      <c r="I57" s="5">
        <v>0</v>
      </c>
      <c r="J57" s="5">
        <v>7.1199999999999996E-3</v>
      </c>
      <c r="K57" s="5">
        <v>0</v>
      </c>
      <c r="L57" s="5">
        <v>0</v>
      </c>
      <c r="M57" s="5">
        <v>0</v>
      </c>
      <c r="N57" s="5">
        <v>0</v>
      </c>
      <c r="O57" s="5">
        <v>0</v>
      </c>
      <c r="P57" s="5">
        <v>0</v>
      </c>
      <c r="Q57" s="5">
        <v>0</v>
      </c>
      <c r="R57" s="5">
        <v>0</v>
      </c>
      <c r="S57" s="5">
        <v>0</v>
      </c>
    </row>
    <row r="58" spans="1:19" x14ac:dyDescent="0.35">
      <c r="A58" s="2" t="s">
        <v>3</v>
      </c>
      <c r="B58" s="1" t="s">
        <v>537</v>
      </c>
      <c r="C58" t="str">
        <f>VLOOKUP(B58,[2]Clothes!$B$5:$D$447,2, FALSE)</f>
        <v>Out of Centre</v>
      </c>
      <c r="D58" t="s">
        <v>2366</v>
      </c>
      <c r="E58" s="5">
        <v>0</v>
      </c>
      <c r="F58" s="5">
        <v>0</v>
      </c>
      <c r="G58" s="5">
        <v>0</v>
      </c>
      <c r="H58" s="5">
        <v>0</v>
      </c>
      <c r="I58" s="5">
        <v>0</v>
      </c>
      <c r="J58" s="5">
        <v>0</v>
      </c>
      <c r="K58" s="5">
        <v>0</v>
      </c>
      <c r="L58" s="5">
        <v>0</v>
      </c>
      <c r="M58" s="5">
        <v>0</v>
      </c>
      <c r="N58" s="5">
        <v>0</v>
      </c>
      <c r="O58" s="5">
        <v>0</v>
      </c>
      <c r="P58" s="5">
        <v>0</v>
      </c>
      <c r="Q58" s="5">
        <v>0</v>
      </c>
      <c r="R58" s="5">
        <v>0</v>
      </c>
      <c r="S58" s="5">
        <v>0</v>
      </c>
    </row>
    <row r="59" spans="1:19" x14ac:dyDescent="0.35">
      <c r="A59" s="2" t="s">
        <v>3</v>
      </c>
      <c r="B59" s="1" t="s">
        <v>538</v>
      </c>
      <c r="C59" t="str">
        <f>VLOOKUP(B59,[2]Clothes!$B$5:$D$447,2, FALSE)</f>
        <v>Out of Centre</v>
      </c>
      <c r="D59" t="s">
        <v>2366</v>
      </c>
      <c r="E59" s="5">
        <v>0</v>
      </c>
      <c r="F59" s="5">
        <v>0</v>
      </c>
      <c r="G59" s="5">
        <v>0</v>
      </c>
      <c r="H59" s="5">
        <v>0</v>
      </c>
      <c r="I59" s="5">
        <v>0</v>
      </c>
      <c r="J59" s="5">
        <v>0</v>
      </c>
      <c r="K59" s="5">
        <v>0</v>
      </c>
      <c r="L59" s="5">
        <v>0</v>
      </c>
      <c r="M59" s="5">
        <v>0</v>
      </c>
      <c r="N59" s="5">
        <v>0</v>
      </c>
      <c r="O59" s="5">
        <v>0</v>
      </c>
      <c r="P59" s="5">
        <v>0</v>
      </c>
      <c r="Q59" s="5">
        <v>0</v>
      </c>
      <c r="R59" s="5">
        <v>0</v>
      </c>
      <c r="S59" s="5">
        <v>0</v>
      </c>
    </row>
    <row r="60" spans="1:19" x14ac:dyDescent="0.35">
      <c r="A60" s="2" t="s">
        <v>3</v>
      </c>
      <c r="B60" s="1" t="s">
        <v>539</v>
      </c>
      <c r="C60" t="str">
        <f>VLOOKUP(B60,[2]Clothes!$B$5:$D$447,2, FALSE)</f>
        <v>Out of Centre</v>
      </c>
      <c r="D60" t="s">
        <v>2366</v>
      </c>
      <c r="E60" s="5">
        <v>0</v>
      </c>
      <c r="F60" s="5">
        <v>0</v>
      </c>
      <c r="G60" s="5">
        <v>0</v>
      </c>
      <c r="H60" s="5">
        <v>0</v>
      </c>
      <c r="I60" s="5">
        <v>0</v>
      </c>
      <c r="J60" s="5">
        <v>0</v>
      </c>
      <c r="K60" s="5">
        <v>0</v>
      </c>
      <c r="L60" s="5">
        <v>0</v>
      </c>
      <c r="M60" s="5">
        <v>0</v>
      </c>
      <c r="N60" s="5">
        <v>0</v>
      </c>
      <c r="O60" s="5">
        <v>0</v>
      </c>
      <c r="P60" s="5">
        <v>0</v>
      </c>
      <c r="Q60" s="5">
        <v>0</v>
      </c>
      <c r="R60" s="5">
        <v>0</v>
      </c>
      <c r="S60" s="5">
        <v>0</v>
      </c>
    </row>
    <row r="61" spans="1:19" hidden="1" x14ac:dyDescent="0.35">
      <c r="A61" s="2" t="s">
        <v>3</v>
      </c>
      <c r="B61" s="1" t="s">
        <v>540</v>
      </c>
      <c r="C61" t="str">
        <f>VLOOKUP(B61,[2]Clothes!$B$5:$D$447,2, FALSE)</f>
        <v>Central Milton Keynes</v>
      </c>
      <c r="D61" t="str">
        <f>VLOOKUP(B61,[2]Clothes!$B$5:$D$447,3, FALSE)</f>
        <v>Xscape</v>
      </c>
      <c r="E61" s="5">
        <v>0</v>
      </c>
      <c r="F61" s="5">
        <v>0</v>
      </c>
      <c r="G61" s="5">
        <v>0</v>
      </c>
      <c r="H61" s="5">
        <v>0</v>
      </c>
      <c r="I61" s="5">
        <v>0</v>
      </c>
      <c r="J61" s="5">
        <v>0</v>
      </c>
      <c r="K61" s="5">
        <v>0</v>
      </c>
      <c r="L61" s="5">
        <v>0</v>
      </c>
      <c r="M61" s="5">
        <v>0</v>
      </c>
      <c r="N61" s="5">
        <v>0</v>
      </c>
      <c r="O61" s="5">
        <v>0</v>
      </c>
      <c r="P61" s="5">
        <v>0</v>
      </c>
      <c r="Q61" s="5">
        <v>0</v>
      </c>
      <c r="R61" s="5">
        <v>0</v>
      </c>
      <c r="S61" s="5">
        <v>0</v>
      </c>
    </row>
    <row r="62" spans="1:19" hidden="1" x14ac:dyDescent="0.35">
      <c r="A62" s="2" t="s">
        <v>4</v>
      </c>
      <c r="B62" s="1" t="s">
        <v>63</v>
      </c>
      <c r="C62" t="str">
        <f>VLOOKUP(B62,[2]Clothes!$B$5:$D$447,2, FALSE)</f>
        <v>Kingston TC</v>
      </c>
      <c r="D62" t="str">
        <f>VLOOKUP(B62,[2]Clothes!$B$5:$D$447,3, FALSE)</f>
        <v>Aldi, Winchester Circle, Kingston</v>
      </c>
      <c r="E62" s="5">
        <v>4.0000000000000002E-4</v>
      </c>
      <c r="F62" s="5">
        <v>0</v>
      </c>
      <c r="G62" s="5">
        <v>0</v>
      </c>
      <c r="H62" s="5">
        <v>0</v>
      </c>
      <c r="I62" s="5">
        <v>0</v>
      </c>
      <c r="J62" s="5">
        <v>0</v>
      </c>
      <c r="K62" s="5">
        <v>0</v>
      </c>
      <c r="L62" s="5">
        <v>0</v>
      </c>
      <c r="M62" s="5">
        <v>0</v>
      </c>
      <c r="N62" s="5">
        <v>9.3100000000000006E-3</v>
      </c>
      <c r="O62" s="5">
        <v>0</v>
      </c>
      <c r="P62" s="5">
        <v>0</v>
      </c>
      <c r="Q62" s="5">
        <v>0</v>
      </c>
      <c r="R62" s="5">
        <v>0</v>
      </c>
      <c r="S62" s="5">
        <v>0</v>
      </c>
    </row>
    <row r="63" spans="1:19" hidden="1" x14ac:dyDescent="0.35">
      <c r="A63" s="2" t="s">
        <v>4</v>
      </c>
      <c r="B63" s="1" t="s">
        <v>541</v>
      </c>
      <c r="C63" t="str">
        <f>VLOOKUP(B63,[2]Clothes!$B$5:$D$447,2, FALSE)</f>
        <v>Local Centres</v>
      </c>
      <c r="D63" t="str">
        <f>VLOOKUP(B63,[2]Clothes!$B$5:$D$447,3, FALSE)</f>
        <v>Brookland</v>
      </c>
      <c r="E63" s="5">
        <v>0</v>
      </c>
      <c r="F63" s="5">
        <v>0</v>
      </c>
      <c r="G63" s="5">
        <v>0</v>
      </c>
      <c r="H63" s="5">
        <v>0</v>
      </c>
      <c r="I63" s="5">
        <v>0</v>
      </c>
      <c r="J63" s="5">
        <v>0</v>
      </c>
      <c r="K63" s="5">
        <v>0</v>
      </c>
      <c r="L63" s="5">
        <v>0</v>
      </c>
      <c r="M63" s="5">
        <v>0</v>
      </c>
      <c r="N63" s="5">
        <v>0</v>
      </c>
      <c r="O63" s="5">
        <v>0</v>
      </c>
      <c r="P63" s="5">
        <v>0</v>
      </c>
      <c r="Q63" s="5">
        <v>0</v>
      </c>
      <c r="R63" s="5">
        <v>0</v>
      </c>
      <c r="S63" s="5">
        <v>0</v>
      </c>
    </row>
    <row r="64" spans="1:19" hidden="1" x14ac:dyDescent="0.35">
      <c r="A64" s="2" t="s">
        <v>4</v>
      </c>
      <c r="B64" s="1" t="s">
        <v>542</v>
      </c>
      <c r="C64" t="str">
        <f>VLOOKUP(B64,[2]Clothes!$B$5:$D$447,2, FALSE)</f>
        <v>Local Centres</v>
      </c>
      <c r="D64" t="str">
        <f>VLOOKUP(B64,[2]Clothes!$B$5:$D$447,3, FALSE)</f>
        <v>Broughton</v>
      </c>
      <c r="E64" s="5">
        <v>1.15E-3</v>
      </c>
      <c r="F64" s="5">
        <v>0</v>
      </c>
      <c r="G64" s="5">
        <v>0</v>
      </c>
      <c r="H64" s="5">
        <v>0</v>
      </c>
      <c r="I64" s="5">
        <v>2.4510000000000001E-2</v>
      </c>
      <c r="J64" s="5">
        <v>0</v>
      </c>
      <c r="K64" s="5">
        <v>0</v>
      </c>
      <c r="L64" s="5">
        <v>0</v>
      </c>
      <c r="M64" s="5">
        <v>0</v>
      </c>
      <c r="N64" s="5">
        <v>0</v>
      </c>
      <c r="O64" s="5">
        <v>0</v>
      </c>
      <c r="P64" s="5">
        <v>0</v>
      </c>
      <c r="Q64" s="5">
        <v>0</v>
      </c>
      <c r="R64" s="5">
        <v>0</v>
      </c>
      <c r="S64" s="5">
        <v>0</v>
      </c>
    </row>
    <row r="65" spans="1:19" hidden="1" x14ac:dyDescent="0.35">
      <c r="A65" s="2" t="s">
        <v>4</v>
      </c>
      <c r="B65" s="1" t="s">
        <v>543</v>
      </c>
      <c r="C65" t="str">
        <f>VLOOKUP(B65,[2]Clothes!$B$5:$D$447,2, FALSE)</f>
        <v>Out of Centre</v>
      </c>
      <c r="D65" t="str">
        <f>VLOOKUP(B65,[2]Clothes!$B$5:$D$447,3, FALSE)</f>
        <v>OoC - Zone 4</v>
      </c>
      <c r="E65" s="5">
        <v>0</v>
      </c>
      <c r="F65" s="5">
        <v>0</v>
      </c>
      <c r="G65" s="5">
        <v>0</v>
      </c>
      <c r="H65" s="5">
        <v>0</v>
      </c>
      <c r="I65" s="5">
        <v>0</v>
      </c>
      <c r="J65" s="5">
        <v>0</v>
      </c>
      <c r="K65" s="5">
        <v>0</v>
      </c>
      <c r="L65" s="5">
        <v>0</v>
      </c>
      <c r="M65" s="5">
        <v>0</v>
      </c>
      <c r="N65" s="5">
        <v>0</v>
      </c>
      <c r="O65" s="5">
        <v>0</v>
      </c>
      <c r="P65" s="5">
        <v>0</v>
      </c>
      <c r="Q65" s="5">
        <v>0</v>
      </c>
      <c r="R65" s="5">
        <v>0</v>
      </c>
      <c r="S65" s="5">
        <v>0</v>
      </c>
    </row>
    <row r="66" spans="1:19" hidden="1" x14ac:dyDescent="0.35">
      <c r="A66" s="2" t="s">
        <v>4</v>
      </c>
      <c r="B66" s="1" t="s">
        <v>544</v>
      </c>
      <c r="C66" t="str">
        <f>VLOOKUP(B66,[2]Clothes!$B$5:$D$447,2, FALSE)</f>
        <v>Out of Centre</v>
      </c>
      <c r="D66" t="str">
        <f>VLOOKUP(B66,[2]Clothes!$B$5:$D$447,3, FALSE)</f>
        <v>OoC - Zone 4</v>
      </c>
      <c r="E66" s="5">
        <v>0</v>
      </c>
      <c r="F66" s="5">
        <v>0</v>
      </c>
      <c r="G66" s="5">
        <v>0</v>
      </c>
      <c r="H66" s="5">
        <v>0</v>
      </c>
      <c r="I66" s="5">
        <v>0</v>
      </c>
      <c r="J66" s="5">
        <v>0</v>
      </c>
      <c r="K66" s="5">
        <v>0</v>
      </c>
      <c r="L66" s="5">
        <v>0</v>
      </c>
      <c r="M66" s="5">
        <v>0</v>
      </c>
      <c r="N66" s="5">
        <v>0</v>
      </c>
      <c r="O66" s="5">
        <v>0</v>
      </c>
      <c r="P66" s="5">
        <v>0</v>
      </c>
      <c r="Q66" s="5">
        <v>0</v>
      </c>
      <c r="R66" s="5">
        <v>0</v>
      </c>
      <c r="S66" s="5">
        <v>0</v>
      </c>
    </row>
    <row r="67" spans="1:19" hidden="1" x14ac:dyDescent="0.35">
      <c r="A67" s="2" t="s">
        <v>4</v>
      </c>
      <c r="B67" s="1" t="s">
        <v>67</v>
      </c>
      <c r="C67" t="str">
        <f>VLOOKUP(B67,[2]Clothes!$B$5:$D$447,2, FALSE)</f>
        <v>Out of Centre</v>
      </c>
      <c r="D67" t="str">
        <f>VLOOKUP(B67,[2]Clothes!$B$5:$D$447,3, FALSE)</f>
        <v>OoC - Zone 4</v>
      </c>
      <c r="E67" s="5">
        <v>3.5699999999999998E-3</v>
      </c>
      <c r="F67" s="5">
        <v>0</v>
      </c>
      <c r="G67" s="5">
        <v>0</v>
      </c>
      <c r="H67" s="5">
        <v>0</v>
      </c>
      <c r="I67" s="5">
        <v>0</v>
      </c>
      <c r="J67" s="5">
        <v>7.1199999999999996E-3</v>
      </c>
      <c r="K67" s="5">
        <v>0</v>
      </c>
      <c r="L67" s="5">
        <v>2.4850000000000001E-2</v>
      </c>
      <c r="M67" s="5">
        <v>0</v>
      </c>
      <c r="N67" s="5">
        <v>4.7669999999999997E-2</v>
      </c>
      <c r="O67" s="5">
        <v>0</v>
      </c>
      <c r="P67" s="5">
        <v>0</v>
      </c>
      <c r="Q67" s="5">
        <v>0</v>
      </c>
      <c r="R67" s="5">
        <v>0</v>
      </c>
      <c r="S67" s="5">
        <v>0</v>
      </c>
    </row>
    <row r="68" spans="1:19" hidden="1" x14ac:dyDescent="0.35">
      <c r="A68" s="2" t="s">
        <v>4</v>
      </c>
      <c r="B68" s="1" t="s">
        <v>545</v>
      </c>
      <c r="C68" t="str">
        <f>VLOOKUP(B68,[2]Clothes!$B$5:$D$447,2, FALSE)</f>
        <v>Kingston TC</v>
      </c>
      <c r="D68" t="str">
        <f>VLOOKUP(B68,[2]Clothes!$B$5:$D$447,3, FALSE)</f>
        <v>Kingston TC - Other in Centre</v>
      </c>
      <c r="E68" s="5">
        <v>1.64E-3</v>
      </c>
      <c r="F68" s="5">
        <v>6.4900000000000001E-3</v>
      </c>
      <c r="G68" s="5">
        <v>0</v>
      </c>
      <c r="H68" s="5">
        <v>0</v>
      </c>
      <c r="I68" s="5">
        <v>0</v>
      </c>
      <c r="J68" s="5">
        <v>7.1199999999999996E-3</v>
      </c>
      <c r="K68" s="5">
        <v>0</v>
      </c>
      <c r="L68" s="5">
        <v>0</v>
      </c>
      <c r="M68" s="5">
        <v>0</v>
      </c>
      <c r="N68" s="5">
        <v>0</v>
      </c>
      <c r="O68" s="5">
        <v>1.3180000000000001E-2</v>
      </c>
      <c r="P68" s="5">
        <v>8.5000000000000006E-3</v>
      </c>
      <c r="Q68" s="5">
        <v>0</v>
      </c>
      <c r="R68" s="5">
        <v>0</v>
      </c>
      <c r="S68" s="5">
        <v>0</v>
      </c>
    </row>
    <row r="69" spans="1:19" hidden="1" x14ac:dyDescent="0.35">
      <c r="A69" s="2" t="s">
        <v>4</v>
      </c>
      <c r="B69" s="1" t="s">
        <v>69</v>
      </c>
      <c r="C69" t="str">
        <f>VLOOKUP(B69,[2]Clothes!$B$5:$D$447,2, FALSE)</f>
        <v>Local Centres</v>
      </c>
      <c r="D69" t="str">
        <f>VLOOKUP(B69,[2]Clothes!$B$5:$D$447,3, FALSE)</f>
        <v>Other Local Centres</v>
      </c>
      <c r="E69" s="5">
        <v>0</v>
      </c>
      <c r="F69" s="5">
        <v>0</v>
      </c>
      <c r="G69" s="5">
        <v>0</v>
      </c>
      <c r="H69" s="5">
        <v>0</v>
      </c>
      <c r="I69" s="5">
        <v>0</v>
      </c>
      <c r="J69" s="5">
        <v>0</v>
      </c>
      <c r="K69" s="5">
        <v>0</v>
      </c>
      <c r="L69" s="5">
        <v>0</v>
      </c>
      <c r="M69" s="5">
        <v>0</v>
      </c>
      <c r="N69" s="5">
        <v>0</v>
      </c>
      <c r="O69" s="5">
        <v>0</v>
      </c>
      <c r="P69" s="5">
        <v>0</v>
      </c>
      <c r="Q69" s="5">
        <v>0</v>
      </c>
      <c r="R69" s="5">
        <v>0</v>
      </c>
      <c r="S69" s="5">
        <v>0</v>
      </c>
    </row>
    <row r="70" spans="1:19" hidden="1" x14ac:dyDescent="0.35">
      <c r="A70" s="2" t="s">
        <v>4</v>
      </c>
      <c r="B70" s="1" t="s">
        <v>546</v>
      </c>
      <c r="C70" t="str">
        <f>VLOOKUP(B70,[2]Clothes!$B$5:$D$447,2, FALSE)</f>
        <v>Out of Centre</v>
      </c>
      <c r="D70" t="str">
        <f>VLOOKUP(B70,[2]Clothes!$B$5:$D$447,3, FALSE)</f>
        <v>OoC - Zone 4</v>
      </c>
      <c r="E70" s="5">
        <v>0</v>
      </c>
      <c r="F70" s="5">
        <v>0</v>
      </c>
      <c r="G70" s="5">
        <v>0</v>
      </c>
      <c r="H70" s="5">
        <v>0</v>
      </c>
      <c r="I70" s="5">
        <v>0</v>
      </c>
      <c r="J70" s="5">
        <v>0</v>
      </c>
      <c r="K70" s="5">
        <v>0</v>
      </c>
      <c r="L70" s="5">
        <v>0</v>
      </c>
      <c r="M70" s="5">
        <v>0</v>
      </c>
      <c r="N70" s="5">
        <v>0</v>
      </c>
      <c r="O70" s="5">
        <v>0</v>
      </c>
      <c r="P70" s="5">
        <v>0</v>
      </c>
      <c r="Q70" s="5">
        <v>0</v>
      </c>
      <c r="R70" s="5">
        <v>0</v>
      </c>
      <c r="S70" s="5">
        <v>0</v>
      </c>
    </row>
    <row r="71" spans="1:19" hidden="1" x14ac:dyDescent="0.35">
      <c r="A71" s="2" t="s">
        <v>4</v>
      </c>
      <c r="B71" s="1" t="s">
        <v>547</v>
      </c>
      <c r="C71" t="str">
        <f>VLOOKUP(B71,[2]Clothes!$B$5:$D$447,2, FALSE)</f>
        <v>Out of Centre</v>
      </c>
      <c r="D71" t="str">
        <f>VLOOKUP(B71,[2]Clothes!$B$5:$D$447,3, FALSE)</f>
        <v>OoC - Zone 4</v>
      </c>
      <c r="E71" s="5">
        <v>0</v>
      </c>
      <c r="F71" s="5">
        <v>0</v>
      </c>
      <c r="G71" s="5">
        <v>0</v>
      </c>
      <c r="H71" s="5">
        <v>0</v>
      </c>
      <c r="I71" s="5">
        <v>0</v>
      </c>
      <c r="J71" s="5">
        <v>0</v>
      </c>
      <c r="K71" s="5">
        <v>0</v>
      </c>
      <c r="L71" s="5">
        <v>0</v>
      </c>
      <c r="M71" s="5">
        <v>0</v>
      </c>
      <c r="N71" s="5">
        <v>0</v>
      </c>
      <c r="O71" s="5">
        <v>0</v>
      </c>
      <c r="P71" s="5">
        <v>0</v>
      </c>
      <c r="Q71" s="5">
        <v>0</v>
      </c>
      <c r="R71" s="5">
        <v>0</v>
      </c>
      <c r="S71" s="5">
        <v>0</v>
      </c>
    </row>
    <row r="72" spans="1:19" hidden="1" x14ac:dyDescent="0.35">
      <c r="A72" s="2" t="s">
        <v>4</v>
      </c>
      <c r="B72" s="1" t="s">
        <v>78</v>
      </c>
      <c r="C72" t="str">
        <f>VLOOKUP(B72,[2]Clothes!$B$5:$D$447,2, FALSE)</f>
        <v>Kingston TC</v>
      </c>
      <c r="D72" t="str">
        <f>VLOOKUP(B72,[2]Clothes!$B$5:$D$447,3, FALSE)</f>
        <v>Tesco Extra, Winchester Circle, Kingston</v>
      </c>
      <c r="E72" s="5">
        <v>1.248E-2</v>
      </c>
      <c r="F72" s="5">
        <v>0</v>
      </c>
      <c r="G72" s="5">
        <v>0</v>
      </c>
      <c r="H72" s="5">
        <v>2.69E-2</v>
      </c>
      <c r="I72" s="5">
        <v>2.2079999999999999E-2</v>
      </c>
      <c r="J72" s="5">
        <v>7.1199999999999996E-3</v>
      </c>
      <c r="K72" s="5">
        <v>1.52E-2</v>
      </c>
      <c r="L72" s="5">
        <v>1.6080000000000001E-2</v>
      </c>
      <c r="M72" s="5">
        <v>2.579E-2</v>
      </c>
      <c r="N72" s="5">
        <v>0</v>
      </c>
      <c r="O72" s="5">
        <v>1.3180000000000001E-2</v>
      </c>
      <c r="P72" s="5">
        <v>0</v>
      </c>
      <c r="Q72" s="5">
        <v>4.3580000000000001E-2</v>
      </c>
      <c r="R72" s="5">
        <v>0</v>
      </c>
      <c r="S72" s="5">
        <v>0</v>
      </c>
    </row>
    <row r="73" spans="1:19" hidden="1" x14ac:dyDescent="0.35">
      <c r="A73" s="2" t="s">
        <v>4</v>
      </c>
      <c r="B73" s="1" t="s">
        <v>548</v>
      </c>
      <c r="C73" t="str">
        <f>VLOOKUP(B73,[2]Clothes!$B$5:$D$447,2, FALSE)</f>
        <v>Kingston TC</v>
      </c>
      <c r="D73" t="str">
        <f>VLOOKUP(B73,[2]Clothes!$B$5:$D$447,3, FALSE)</f>
        <v>Kingston TC - Other in Centre</v>
      </c>
      <c r="E73" s="5">
        <v>0</v>
      </c>
      <c r="F73" s="5">
        <v>0</v>
      </c>
      <c r="G73" s="5">
        <v>0</v>
      </c>
      <c r="H73" s="5">
        <v>0</v>
      </c>
      <c r="I73" s="5">
        <v>0</v>
      </c>
      <c r="J73" s="5">
        <v>0</v>
      </c>
      <c r="K73" s="5">
        <v>0</v>
      </c>
      <c r="L73" s="5">
        <v>0</v>
      </c>
      <c r="M73" s="5">
        <v>0</v>
      </c>
      <c r="N73" s="5">
        <v>0</v>
      </c>
      <c r="O73" s="5">
        <v>0</v>
      </c>
      <c r="P73" s="5">
        <v>0</v>
      </c>
      <c r="Q73" s="5">
        <v>0</v>
      </c>
      <c r="R73" s="5">
        <v>0</v>
      </c>
      <c r="S73" s="5">
        <v>0</v>
      </c>
    </row>
    <row r="74" spans="1:19" hidden="1" x14ac:dyDescent="0.35">
      <c r="A74" s="2" t="s">
        <v>4</v>
      </c>
      <c r="B74" s="1" t="s">
        <v>549</v>
      </c>
      <c r="C74" t="str">
        <f>VLOOKUP(B74,[2]Clothes!$B$5:$D$447,2, FALSE)</f>
        <v>Local Centres</v>
      </c>
      <c r="D74" t="str">
        <f>VLOOKUP(B74,[2]Clothes!$B$5:$D$447,3, FALSE)</f>
        <v>Oakgrove</v>
      </c>
      <c r="E74" s="5">
        <v>0</v>
      </c>
      <c r="F74" s="5">
        <v>0</v>
      </c>
      <c r="G74" s="5">
        <v>0</v>
      </c>
      <c r="H74" s="5">
        <v>0</v>
      </c>
      <c r="I74" s="5">
        <v>0</v>
      </c>
      <c r="J74" s="5">
        <v>0</v>
      </c>
      <c r="K74" s="5">
        <v>0</v>
      </c>
      <c r="L74" s="5">
        <v>0</v>
      </c>
      <c r="M74" s="5">
        <v>0</v>
      </c>
      <c r="N74" s="5">
        <v>0</v>
      </c>
      <c r="O74" s="5">
        <v>0</v>
      </c>
      <c r="P74" s="5">
        <v>0</v>
      </c>
      <c r="Q74" s="5">
        <v>0</v>
      </c>
      <c r="R74" s="5">
        <v>0</v>
      </c>
      <c r="S74" s="5">
        <v>0</v>
      </c>
    </row>
    <row r="75" spans="1:19" hidden="1" x14ac:dyDescent="0.35">
      <c r="A75" s="2" t="s">
        <v>4</v>
      </c>
      <c r="B75" s="1" t="s">
        <v>550</v>
      </c>
      <c r="C75" t="str">
        <f>VLOOKUP(B75,[2]Clothes!$B$5:$D$447,2, FALSE)</f>
        <v>Local Centres</v>
      </c>
      <c r="D75" t="str">
        <f>VLOOKUP(B75,[2]Clothes!$B$5:$D$447,3, FALSE)</f>
        <v>Walnut Tree</v>
      </c>
      <c r="E75" s="5">
        <v>0</v>
      </c>
      <c r="F75" s="5">
        <v>0</v>
      </c>
      <c r="G75" s="5">
        <v>0</v>
      </c>
      <c r="H75" s="5">
        <v>0</v>
      </c>
      <c r="I75" s="5">
        <v>0</v>
      </c>
      <c r="J75" s="5">
        <v>0</v>
      </c>
      <c r="K75" s="5">
        <v>0</v>
      </c>
      <c r="L75" s="5">
        <v>0</v>
      </c>
      <c r="M75" s="5">
        <v>0</v>
      </c>
      <c r="N75" s="5">
        <v>0</v>
      </c>
      <c r="O75" s="5">
        <v>0</v>
      </c>
      <c r="P75" s="5">
        <v>0</v>
      </c>
      <c r="Q75" s="5">
        <v>0</v>
      </c>
      <c r="R75" s="5">
        <v>0</v>
      </c>
      <c r="S75" s="5">
        <v>0</v>
      </c>
    </row>
    <row r="76" spans="1:19" hidden="1" x14ac:dyDescent="0.35">
      <c r="A76" s="2" t="s">
        <v>4</v>
      </c>
      <c r="B76" s="1" t="s">
        <v>551</v>
      </c>
      <c r="C76" t="str">
        <f>VLOOKUP(B76,[2]Clothes!$B$5:$D$447,2, FALSE)</f>
        <v>Out of Centre</v>
      </c>
      <c r="D76" t="str">
        <f>VLOOKUP(B76,[2]Clothes!$B$5:$D$447,3, FALSE)</f>
        <v>OoC - Zone 4</v>
      </c>
      <c r="E76" s="5">
        <v>0</v>
      </c>
      <c r="F76" s="5">
        <v>0</v>
      </c>
      <c r="G76" s="5">
        <v>0</v>
      </c>
      <c r="H76" s="5">
        <v>0</v>
      </c>
      <c r="I76" s="5">
        <v>0</v>
      </c>
      <c r="J76" s="5">
        <v>0</v>
      </c>
      <c r="K76" s="5">
        <v>0</v>
      </c>
      <c r="L76" s="5">
        <v>0</v>
      </c>
      <c r="M76" s="5">
        <v>0</v>
      </c>
      <c r="N76" s="5">
        <v>0</v>
      </c>
      <c r="O76" s="5">
        <v>0</v>
      </c>
      <c r="P76" s="5">
        <v>0</v>
      </c>
      <c r="Q76" s="5">
        <v>0</v>
      </c>
      <c r="R76" s="5">
        <v>0</v>
      </c>
      <c r="S76" s="5">
        <v>0</v>
      </c>
    </row>
    <row r="77" spans="1:19" hidden="1" x14ac:dyDescent="0.35">
      <c r="A77" s="2" t="s">
        <v>4</v>
      </c>
      <c r="B77" s="1" t="s">
        <v>552</v>
      </c>
      <c r="C77" t="str">
        <f>VLOOKUP(B77,[2]Clothes!$B$5:$D$447,2, FALSE)</f>
        <v>Out of Centre</v>
      </c>
      <c r="D77" t="str">
        <f>VLOOKUP(B77,[2]Clothes!$B$5:$D$447,3, FALSE)</f>
        <v>OoC - Zone 4</v>
      </c>
      <c r="E77" s="5">
        <v>0</v>
      </c>
      <c r="F77" s="5">
        <v>0</v>
      </c>
      <c r="G77" s="5">
        <v>0</v>
      </c>
      <c r="H77" s="5">
        <v>0</v>
      </c>
      <c r="I77" s="5">
        <v>0</v>
      </c>
      <c r="J77" s="5">
        <v>0</v>
      </c>
      <c r="K77" s="5">
        <v>0</v>
      </c>
      <c r="L77" s="5">
        <v>0</v>
      </c>
      <c r="M77" s="5">
        <v>0</v>
      </c>
      <c r="N77" s="5">
        <v>0</v>
      </c>
      <c r="O77" s="5">
        <v>0</v>
      </c>
      <c r="P77" s="5">
        <v>0</v>
      </c>
      <c r="Q77" s="5">
        <v>0</v>
      </c>
      <c r="R77" s="5">
        <v>0</v>
      </c>
      <c r="S77" s="5">
        <v>0</v>
      </c>
    </row>
    <row r="78" spans="1:19" hidden="1" x14ac:dyDescent="0.35">
      <c r="A78" s="2" t="s">
        <v>5</v>
      </c>
      <c r="B78" s="1" t="s">
        <v>80</v>
      </c>
      <c r="C78" t="str">
        <f>VLOOKUP(B78,[2]Clothes!$B$5:$D$447,2, FALSE)</f>
        <v>Local Centres</v>
      </c>
      <c r="D78" t="str">
        <f>VLOOKUP(B78,[2]Clothes!$B$5:$D$447,3, FALSE)</f>
        <v>Stantonbury LC - Aldi</v>
      </c>
      <c r="E78" s="5">
        <v>0</v>
      </c>
      <c r="F78" s="5">
        <v>0</v>
      </c>
      <c r="G78" s="5">
        <v>0</v>
      </c>
      <c r="H78" s="5">
        <v>0</v>
      </c>
      <c r="I78" s="5">
        <v>0</v>
      </c>
      <c r="J78" s="5">
        <v>0</v>
      </c>
      <c r="K78" s="5">
        <v>0</v>
      </c>
      <c r="L78" s="5">
        <v>0</v>
      </c>
      <c r="M78" s="5">
        <v>0</v>
      </c>
      <c r="N78" s="5">
        <v>0</v>
      </c>
      <c r="O78" s="5">
        <v>0</v>
      </c>
      <c r="P78" s="5">
        <v>0</v>
      </c>
      <c r="Q78" s="5">
        <v>0</v>
      </c>
      <c r="R78" s="5">
        <v>0</v>
      </c>
      <c r="S78" s="5">
        <v>0</v>
      </c>
    </row>
    <row r="79" spans="1:19" hidden="1" x14ac:dyDescent="0.35">
      <c r="A79" s="2" t="s">
        <v>5</v>
      </c>
      <c r="B79" s="1" t="s">
        <v>81</v>
      </c>
      <c r="C79" t="str">
        <f>VLOOKUP(B79,[2]Clothes!$B$5:$D$447,2, FALSE)</f>
        <v>Local Centres</v>
      </c>
      <c r="D79" t="str">
        <f>VLOOKUP(B79,[2]Clothes!$B$5:$D$447,3, FALSE)</f>
        <v>Other Local Centres</v>
      </c>
      <c r="E79" s="5">
        <v>0</v>
      </c>
      <c r="F79" s="5">
        <v>0</v>
      </c>
      <c r="G79" s="5">
        <v>0</v>
      </c>
      <c r="H79" s="5">
        <v>0</v>
      </c>
      <c r="I79" s="5">
        <v>0</v>
      </c>
      <c r="J79" s="5">
        <v>0</v>
      </c>
      <c r="K79" s="5">
        <v>0</v>
      </c>
      <c r="L79" s="5">
        <v>0</v>
      </c>
      <c r="M79" s="5">
        <v>0</v>
      </c>
      <c r="N79" s="5">
        <v>0</v>
      </c>
      <c r="O79" s="5">
        <v>0</v>
      </c>
      <c r="P79" s="5">
        <v>0</v>
      </c>
      <c r="Q79" s="5">
        <v>0</v>
      </c>
      <c r="R79" s="5">
        <v>0</v>
      </c>
      <c r="S79" s="5">
        <v>0</v>
      </c>
    </row>
    <row r="80" spans="1:19" hidden="1" x14ac:dyDescent="0.35">
      <c r="A80" s="2" t="s">
        <v>5</v>
      </c>
      <c r="B80" s="1" t="s">
        <v>553</v>
      </c>
      <c r="C80" t="str">
        <f>VLOOKUP(B80,[2]Clothes!$B$5:$D$447,2, FALSE)</f>
        <v>Out of Centre</v>
      </c>
      <c r="D80" t="str">
        <f>VLOOKUP(B80,[2]Clothes!$B$5:$D$447,3, FALSE)</f>
        <v>OoC - Zone 5</v>
      </c>
      <c r="E80" s="5">
        <v>0</v>
      </c>
      <c r="F80" s="5">
        <v>0</v>
      </c>
      <c r="G80" s="5">
        <v>0</v>
      </c>
      <c r="H80" s="5">
        <v>0</v>
      </c>
      <c r="I80" s="5">
        <v>0</v>
      </c>
      <c r="J80" s="5">
        <v>0</v>
      </c>
      <c r="K80" s="5">
        <v>0</v>
      </c>
      <c r="L80" s="5">
        <v>0</v>
      </c>
      <c r="M80" s="5">
        <v>0</v>
      </c>
      <c r="N80" s="5">
        <v>0</v>
      </c>
      <c r="O80" s="5">
        <v>0</v>
      </c>
      <c r="P80" s="5">
        <v>0</v>
      </c>
      <c r="Q80" s="5">
        <v>0</v>
      </c>
      <c r="R80" s="5">
        <v>0</v>
      </c>
      <c r="S80" s="5">
        <v>0</v>
      </c>
    </row>
    <row r="81" spans="1:19" hidden="1" x14ac:dyDescent="0.35">
      <c r="A81" s="2" t="s">
        <v>5</v>
      </c>
      <c r="B81" s="1" t="s">
        <v>85</v>
      </c>
      <c r="C81" t="str">
        <f>VLOOKUP(B81,[2]Clothes!$B$5:$D$447,2, FALSE)</f>
        <v>Local Centres</v>
      </c>
      <c r="D81" t="str">
        <f>VLOOKUP(B81,[2]Clothes!$B$5:$D$447,3, FALSE)</f>
        <v>Other Local Centres</v>
      </c>
      <c r="E81" s="5">
        <v>0</v>
      </c>
      <c r="F81" s="5">
        <v>0</v>
      </c>
      <c r="G81" s="5">
        <v>0</v>
      </c>
      <c r="H81" s="5">
        <v>0</v>
      </c>
      <c r="I81" s="5">
        <v>0</v>
      </c>
      <c r="J81" s="5">
        <v>0</v>
      </c>
      <c r="K81" s="5">
        <v>0</v>
      </c>
      <c r="L81" s="5">
        <v>0</v>
      </c>
      <c r="M81" s="5">
        <v>0</v>
      </c>
      <c r="N81" s="5">
        <v>0</v>
      </c>
      <c r="O81" s="5">
        <v>0</v>
      </c>
      <c r="P81" s="5">
        <v>0</v>
      </c>
      <c r="Q81" s="5">
        <v>0</v>
      </c>
      <c r="R81" s="5">
        <v>0</v>
      </c>
      <c r="S81" s="5">
        <v>0</v>
      </c>
    </row>
    <row r="82" spans="1:19" hidden="1" x14ac:dyDescent="0.35">
      <c r="A82" s="2" t="s">
        <v>5</v>
      </c>
      <c r="B82" s="1" t="s">
        <v>554</v>
      </c>
      <c r="C82" t="str">
        <f>VLOOKUP(B82,[2]Clothes!$B$5:$D$447,2, FALSE)</f>
        <v>Local Centres</v>
      </c>
      <c r="D82" t="str">
        <f>VLOOKUP(B82,[2]Clothes!$B$5:$D$447,3, FALSE)</f>
        <v>Giffard Park</v>
      </c>
      <c r="E82" s="5">
        <v>0</v>
      </c>
      <c r="F82" s="5">
        <v>0</v>
      </c>
      <c r="G82" s="5">
        <v>0</v>
      </c>
      <c r="H82" s="5">
        <v>0</v>
      </c>
      <c r="I82" s="5">
        <v>0</v>
      </c>
      <c r="J82" s="5">
        <v>0</v>
      </c>
      <c r="K82" s="5">
        <v>0</v>
      </c>
      <c r="L82" s="5">
        <v>0</v>
      </c>
      <c r="M82" s="5">
        <v>0</v>
      </c>
      <c r="N82" s="5">
        <v>0</v>
      </c>
      <c r="O82" s="5">
        <v>0</v>
      </c>
      <c r="P82" s="5">
        <v>0</v>
      </c>
      <c r="Q82" s="5">
        <v>0</v>
      </c>
      <c r="R82" s="5">
        <v>0</v>
      </c>
      <c r="S82" s="5">
        <v>0</v>
      </c>
    </row>
    <row r="83" spans="1:19" hidden="1" x14ac:dyDescent="0.35">
      <c r="A83" s="2" t="s">
        <v>5</v>
      </c>
      <c r="B83" s="1" t="s">
        <v>555</v>
      </c>
      <c r="C83" t="str">
        <f>VLOOKUP(B83,[2]Clothes!$B$5:$D$447,2, FALSE)</f>
        <v>Local Centres</v>
      </c>
      <c r="D83" t="str">
        <f>VLOOKUP(B83,[2]Clothes!$B$5:$D$447,3, FALSE)</f>
        <v>Great Linford</v>
      </c>
      <c r="E83" s="5">
        <v>0</v>
      </c>
      <c r="F83" s="5">
        <v>0</v>
      </c>
      <c r="G83" s="5">
        <v>0</v>
      </c>
      <c r="H83" s="5">
        <v>0</v>
      </c>
      <c r="I83" s="5">
        <v>0</v>
      </c>
      <c r="J83" s="5">
        <v>0</v>
      </c>
      <c r="K83" s="5">
        <v>0</v>
      </c>
      <c r="L83" s="5">
        <v>0</v>
      </c>
      <c r="M83" s="5">
        <v>0</v>
      </c>
      <c r="N83" s="5">
        <v>0</v>
      </c>
      <c r="O83" s="5">
        <v>0</v>
      </c>
      <c r="P83" s="5">
        <v>0</v>
      </c>
      <c r="Q83" s="5">
        <v>0</v>
      </c>
      <c r="R83" s="5">
        <v>0</v>
      </c>
      <c r="S83" s="5">
        <v>0</v>
      </c>
    </row>
    <row r="84" spans="1:19" hidden="1" x14ac:dyDescent="0.35">
      <c r="A84" s="2" t="s">
        <v>5</v>
      </c>
      <c r="B84" s="1" t="s">
        <v>88</v>
      </c>
      <c r="C84" t="str">
        <f>VLOOKUP(B84,[2]Clothes!$B$5:$D$447,2, FALSE)</f>
        <v>Out of Centre</v>
      </c>
      <c r="D84" t="str">
        <f>VLOOKUP(B84,[2]Clothes!$B$5:$D$447,3, FALSE)</f>
        <v>OoC - Zone 5</v>
      </c>
      <c r="E84" s="5">
        <v>0</v>
      </c>
      <c r="F84" s="5">
        <v>0</v>
      </c>
      <c r="G84" s="5">
        <v>0</v>
      </c>
      <c r="H84" s="5">
        <v>0</v>
      </c>
      <c r="I84" s="5">
        <v>0</v>
      </c>
      <c r="J84" s="5">
        <v>0</v>
      </c>
      <c r="K84" s="5">
        <v>0</v>
      </c>
      <c r="L84" s="5">
        <v>0</v>
      </c>
      <c r="M84" s="5">
        <v>0</v>
      </c>
      <c r="N84" s="5">
        <v>0</v>
      </c>
      <c r="O84" s="5">
        <v>0</v>
      </c>
      <c r="P84" s="5">
        <v>0</v>
      </c>
      <c r="Q84" s="5">
        <v>0</v>
      </c>
      <c r="R84" s="5">
        <v>0</v>
      </c>
      <c r="S84" s="5">
        <v>0</v>
      </c>
    </row>
    <row r="85" spans="1:19" hidden="1" x14ac:dyDescent="0.35">
      <c r="A85" s="2" t="s">
        <v>5</v>
      </c>
      <c r="B85" s="1" t="s">
        <v>556</v>
      </c>
      <c r="C85" t="str">
        <f>VLOOKUP(B85,[2]Clothes!$B$5:$D$447,2, FALSE)</f>
        <v>Out of Centre</v>
      </c>
      <c r="D85" t="str">
        <f>VLOOKUP(B85,[2]Clothes!$B$5:$D$447,3, FALSE)</f>
        <v>OoC - Zone 5</v>
      </c>
      <c r="E85" s="5">
        <v>0</v>
      </c>
      <c r="F85" s="5">
        <v>0</v>
      </c>
      <c r="G85" s="5">
        <v>0</v>
      </c>
      <c r="H85" s="5">
        <v>0</v>
      </c>
      <c r="I85" s="5">
        <v>0</v>
      </c>
      <c r="J85" s="5">
        <v>0</v>
      </c>
      <c r="K85" s="5">
        <v>0</v>
      </c>
      <c r="L85" s="5">
        <v>0</v>
      </c>
      <c r="M85" s="5">
        <v>0</v>
      </c>
      <c r="N85" s="5">
        <v>0</v>
      </c>
      <c r="O85" s="5">
        <v>0</v>
      </c>
      <c r="P85" s="5">
        <v>0</v>
      </c>
      <c r="Q85" s="5">
        <v>0</v>
      </c>
      <c r="R85" s="5">
        <v>0</v>
      </c>
      <c r="S85" s="5">
        <v>0</v>
      </c>
    </row>
    <row r="86" spans="1:19" hidden="1" x14ac:dyDescent="0.35">
      <c r="A86" s="2" t="s">
        <v>5</v>
      </c>
      <c r="B86" s="1" t="s">
        <v>557</v>
      </c>
      <c r="C86" t="str">
        <f>VLOOKUP(B86,[2]Clothes!$B$5:$D$447,2, FALSE)</f>
        <v>Local Centres</v>
      </c>
      <c r="D86" t="str">
        <f>VLOOKUP(B86,[2]Clothes!$B$5:$D$447,3, FALSE)</f>
        <v>Neath Hill</v>
      </c>
      <c r="E86" s="5">
        <v>0</v>
      </c>
      <c r="F86" s="5">
        <v>0</v>
      </c>
      <c r="G86" s="5">
        <v>0</v>
      </c>
      <c r="H86" s="5">
        <v>0</v>
      </c>
      <c r="I86" s="5">
        <v>0</v>
      </c>
      <c r="J86" s="5">
        <v>0</v>
      </c>
      <c r="K86" s="5">
        <v>0</v>
      </c>
      <c r="L86" s="5">
        <v>0</v>
      </c>
      <c r="M86" s="5">
        <v>0</v>
      </c>
      <c r="N86" s="5">
        <v>0</v>
      </c>
      <c r="O86" s="5">
        <v>0</v>
      </c>
      <c r="P86" s="5">
        <v>0</v>
      </c>
      <c r="Q86" s="5">
        <v>0</v>
      </c>
      <c r="R86" s="5">
        <v>0</v>
      </c>
      <c r="S86" s="5">
        <v>0</v>
      </c>
    </row>
    <row r="87" spans="1:19" hidden="1" x14ac:dyDescent="0.35">
      <c r="A87" s="2" t="s">
        <v>5</v>
      </c>
      <c r="B87" s="1" t="s">
        <v>558</v>
      </c>
      <c r="C87" t="str">
        <f>VLOOKUP(B87,[2]Clothes!$B$5:$D$447,2, FALSE)</f>
        <v>Local Centres</v>
      </c>
      <c r="D87" t="str">
        <f>VLOOKUP(B87,[2]Clothes!$B$5:$D$447,3, FALSE)</f>
        <v>Oakridge Park</v>
      </c>
      <c r="E87" s="5">
        <v>0</v>
      </c>
      <c r="F87" s="5">
        <v>0</v>
      </c>
      <c r="G87" s="5">
        <v>0</v>
      </c>
      <c r="H87" s="5">
        <v>0</v>
      </c>
      <c r="I87" s="5">
        <v>0</v>
      </c>
      <c r="J87" s="5">
        <v>0</v>
      </c>
      <c r="K87" s="5">
        <v>0</v>
      </c>
      <c r="L87" s="5">
        <v>0</v>
      </c>
      <c r="M87" s="5">
        <v>0</v>
      </c>
      <c r="N87" s="5">
        <v>0</v>
      </c>
      <c r="O87" s="5">
        <v>0</v>
      </c>
      <c r="P87" s="5">
        <v>0</v>
      </c>
      <c r="Q87" s="5">
        <v>0</v>
      </c>
      <c r="R87" s="5">
        <v>0</v>
      </c>
      <c r="S87" s="5">
        <v>0</v>
      </c>
    </row>
    <row r="88" spans="1:19" hidden="1" x14ac:dyDescent="0.35">
      <c r="A88" s="2" t="s">
        <v>5</v>
      </c>
      <c r="B88" s="1" t="s">
        <v>559</v>
      </c>
      <c r="C88" t="str">
        <f>VLOOKUP(B88,[2]Clothes!$B$5:$D$447,2, FALSE)</f>
        <v>Local Centres</v>
      </c>
      <c r="D88" t="str">
        <f>VLOOKUP(B88,[2]Clothes!$B$5:$D$447,3, FALSE)</f>
        <v>Stantonbury</v>
      </c>
      <c r="E88" s="5">
        <v>0</v>
      </c>
      <c r="F88" s="5">
        <v>0</v>
      </c>
      <c r="G88" s="5">
        <v>0</v>
      </c>
      <c r="H88" s="5">
        <v>0</v>
      </c>
      <c r="I88" s="5">
        <v>0</v>
      </c>
      <c r="J88" s="5">
        <v>0</v>
      </c>
      <c r="K88" s="5">
        <v>0</v>
      </c>
      <c r="L88" s="5">
        <v>0</v>
      </c>
      <c r="M88" s="5">
        <v>0</v>
      </c>
      <c r="N88" s="5">
        <v>0</v>
      </c>
      <c r="O88" s="5">
        <v>0</v>
      </c>
      <c r="P88" s="5">
        <v>0</v>
      </c>
      <c r="Q88" s="5">
        <v>0</v>
      </c>
      <c r="R88" s="5">
        <v>0</v>
      </c>
      <c r="S88" s="5">
        <v>0</v>
      </c>
    </row>
    <row r="89" spans="1:19" hidden="1" x14ac:dyDescent="0.35">
      <c r="A89" s="2" t="s">
        <v>5</v>
      </c>
      <c r="B89" s="1" t="s">
        <v>560</v>
      </c>
      <c r="C89" t="str">
        <f>VLOOKUP(B89,[2]Clothes!$B$5:$D$447,2, FALSE)</f>
        <v>Local Centres</v>
      </c>
      <c r="D89" t="str">
        <f>VLOOKUP(B89,[2]Clothes!$B$5:$D$447,3, FALSE)</f>
        <v>Willen</v>
      </c>
      <c r="E89" s="5">
        <v>0</v>
      </c>
      <c r="F89" s="5">
        <v>0</v>
      </c>
      <c r="G89" s="5">
        <v>0</v>
      </c>
      <c r="H89" s="5">
        <v>0</v>
      </c>
      <c r="I89" s="5">
        <v>0</v>
      </c>
      <c r="J89" s="5">
        <v>0</v>
      </c>
      <c r="K89" s="5">
        <v>0</v>
      </c>
      <c r="L89" s="5">
        <v>0</v>
      </c>
      <c r="M89" s="5">
        <v>0</v>
      </c>
      <c r="N89" s="5">
        <v>0</v>
      </c>
      <c r="O89" s="5">
        <v>0</v>
      </c>
      <c r="P89" s="5">
        <v>0</v>
      </c>
      <c r="Q89" s="5">
        <v>0</v>
      </c>
      <c r="R89" s="5">
        <v>0</v>
      </c>
      <c r="S89" s="5">
        <v>0</v>
      </c>
    </row>
    <row r="90" spans="1:19" hidden="1" x14ac:dyDescent="0.35">
      <c r="A90" s="2" t="s">
        <v>5</v>
      </c>
      <c r="B90" s="1" t="s">
        <v>561</v>
      </c>
      <c r="C90" t="str">
        <f>VLOOKUP(B90,[2]Clothes!$B$5:$D$447,2, FALSE)</f>
        <v>Local Centres</v>
      </c>
      <c r="D90" t="str">
        <f>VLOOKUP(B90,[2]Clothes!$B$5:$D$447,3, FALSE)</f>
        <v>Woolstone</v>
      </c>
      <c r="E90" s="5">
        <v>0</v>
      </c>
      <c r="F90" s="5">
        <v>0</v>
      </c>
      <c r="G90" s="5">
        <v>0</v>
      </c>
      <c r="H90" s="5">
        <v>0</v>
      </c>
      <c r="I90" s="5">
        <v>0</v>
      </c>
      <c r="J90" s="5">
        <v>0</v>
      </c>
      <c r="K90" s="5">
        <v>0</v>
      </c>
      <c r="L90" s="5">
        <v>0</v>
      </c>
      <c r="M90" s="5">
        <v>0</v>
      </c>
      <c r="N90" s="5">
        <v>0</v>
      </c>
      <c r="O90" s="5">
        <v>0</v>
      </c>
      <c r="P90" s="5">
        <v>0</v>
      </c>
      <c r="Q90" s="5">
        <v>0</v>
      </c>
      <c r="R90" s="5">
        <v>0</v>
      </c>
      <c r="S90" s="5">
        <v>0</v>
      </c>
    </row>
    <row r="91" spans="1:19" hidden="1" x14ac:dyDescent="0.35">
      <c r="A91" s="2" t="s">
        <v>6</v>
      </c>
      <c r="B91" s="1" t="s">
        <v>562</v>
      </c>
      <c r="C91" t="str">
        <f>VLOOKUP(B91,[2]Clothes!$B$5:$D$447,2, FALSE)</f>
        <v>Out of Centre</v>
      </c>
      <c r="D91" t="str">
        <f>VLOOKUP(B91,[2]Clothes!$B$5:$D$447,3, FALSE)</f>
        <v>OoC - Zone 6 - Other</v>
      </c>
      <c r="E91" s="5">
        <v>0</v>
      </c>
      <c r="F91" s="5">
        <v>0</v>
      </c>
      <c r="G91" s="5">
        <v>0</v>
      </c>
      <c r="H91" s="5">
        <v>0</v>
      </c>
      <c r="I91" s="5">
        <v>0</v>
      </c>
      <c r="J91" s="5">
        <v>0</v>
      </c>
      <c r="K91" s="5">
        <v>0</v>
      </c>
      <c r="L91" s="5">
        <v>0</v>
      </c>
      <c r="M91" s="5">
        <v>0</v>
      </c>
      <c r="N91" s="5">
        <v>0</v>
      </c>
      <c r="O91" s="5">
        <v>0</v>
      </c>
      <c r="P91" s="5">
        <v>0</v>
      </c>
      <c r="Q91" s="5">
        <v>0</v>
      </c>
      <c r="R91" s="5">
        <v>0</v>
      </c>
      <c r="S91" s="5">
        <v>0</v>
      </c>
    </row>
    <row r="92" spans="1:19" hidden="1" x14ac:dyDescent="0.35">
      <c r="A92" s="2" t="s">
        <v>6</v>
      </c>
      <c r="B92" s="1" t="s">
        <v>563</v>
      </c>
      <c r="C92" t="str">
        <f>VLOOKUP(B92,[2]Clothes!$B$5:$D$447,2, FALSE)</f>
        <v>Out of Centre</v>
      </c>
      <c r="D92" t="str">
        <f>VLOOKUP(B92,[2]Clothes!$B$5:$D$447,3, FALSE)</f>
        <v>OoC - Zone 6 - Other</v>
      </c>
      <c r="E92" s="5">
        <v>0</v>
      </c>
      <c r="F92" s="5">
        <v>0</v>
      </c>
      <c r="G92" s="5">
        <v>0</v>
      </c>
      <c r="H92" s="5">
        <v>0</v>
      </c>
      <c r="I92" s="5">
        <v>0</v>
      </c>
      <c r="J92" s="5">
        <v>0</v>
      </c>
      <c r="K92" s="5">
        <v>0</v>
      </c>
      <c r="L92" s="5">
        <v>0</v>
      </c>
      <c r="M92" s="5">
        <v>0</v>
      </c>
      <c r="N92" s="5">
        <v>0</v>
      </c>
      <c r="O92" s="5">
        <v>0</v>
      </c>
      <c r="P92" s="5">
        <v>0</v>
      </c>
      <c r="Q92" s="5">
        <v>0</v>
      </c>
      <c r="R92" s="5">
        <v>0</v>
      </c>
      <c r="S92" s="5">
        <v>0</v>
      </c>
    </row>
    <row r="93" spans="1:19" hidden="1" x14ac:dyDescent="0.35">
      <c r="A93" s="2" t="s">
        <v>6</v>
      </c>
      <c r="B93" s="1" t="s">
        <v>564</v>
      </c>
      <c r="C93" t="str">
        <f>VLOOKUP(B93,[2]Clothes!$B$5:$D$447,2, FALSE)</f>
        <v>Local Centres</v>
      </c>
      <c r="D93" t="str">
        <f>VLOOKUP(B93,[2]Clothes!$B$5:$D$447,3, FALSE)</f>
        <v>Bradwell Common</v>
      </c>
      <c r="E93" s="5">
        <v>0</v>
      </c>
      <c r="F93" s="5">
        <v>0</v>
      </c>
      <c r="G93" s="5">
        <v>0</v>
      </c>
      <c r="H93" s="5">
        <v>0</v>
      </c>
      <c r="I93" s="5">
        <v>0</v>
      </c>
      <c r="J93" s="5">
        <v>0</v>
      </c>
      <c r="K93" s="5">
        <v>0</v>
      </c>
      <c r="L93" s="5">
        <v>0</v>
      </c>
      <c r="M93" s="5">
        <v>0</v>
      </c>
      <c r="N93" s="5">
        <v>0</v>
      </c>
      <c r="O93" s="5">
        <v>0</v>
      </c>
      <c r="P93" s="5">
        <v>0</v>
      </c>
      <c r="Q93" s="5">
        <v>0</v>
      </c>
      <c r="R93" s="5">
        <v>0</v>
      </c>
      <c r="S93" s="5">
        <v>0</v>
      </c>
    </row>
    <row r="94" spans="1:19" hidden="1" x14ac:dyDescent="0.35">
      <c r="A94" s="2" t="s">
        <v>6</v>
      </c>
      <c r="B94" s="1" t="s">
        <v>565</v>
      </c>
      <c r="C94" t="str">
        <f>VLOOKUP(B94,[2]Clothes!$B$5:$D$447,2, FALSE)</f>
        <v>Out of Centre</v>
      </c>
      <c r="D94" t="str">
        <f>VLOOKUP(B94,[2]Clothes!$B$5:$D$447,3, FALSE)</f>
        <v>OoC - Zone 6 - Other</v>
      </c>
      <c r="E94" s="5">
        <v>0</v>
      </c>
      <c r="F94" s="5">
        <v>0</v>
      </c>
      <c r="G94" s="5">
        <v>0</v>
      </c>
      <c r="H94" s="5">
        <v>0</v>
      </c>
      <c r="I94" s="5">
        <v>0</v>
      </c>
      <c r="J94" s="5">
        <v>0</v>
      </c>
      <c r="K94" s="5">
        <v>0</v>
      </c>
      <c r="L94" s="5">
        <v>0</v>
      </c>
      <c r="M94" s="5">
        <v>0</v>
      </c>
      <c r="N94" s="5">
        <v>0</v>
      </c>
      <c r="O94" s="5">
        <v>0</v>
      </c>
      <c r="P94" s="5">
        <v>0</v>
      </c>
      <c r="Q94" s="5">
        <v>0</v>
      </c>
      <c r="R94" s="5">
        <v>0</v>
      </c>
      <c r="S94" s="5">
        <v>0</v>
      </c>
    </row>
    <row r="95" spans="1:19" hidden="1" x14ac:dyDescent="0.35">
      <c r="A95" s="2" t="s">
        <v>6</v>
      </c>
      <c r="B95" s="1" t="s">
        <v>566</v>
      </c>
      <c r="C95" t="str">
        <f>VLOOKUP(B95,[2]Clothes!$B$5:$D$447,2, FALSE)</f>
        <v>Out of Centre</v>
      </c>
      <c r="D95" t="str">
        <f>VLOOKUP(B95,[2]Clothes!$B$5:$D$447,3, FALSE)</f>
        <v>OoC - Zone 6 - Central Retail Park, Rooksley</v>
      </c>
      <c r="E95" s="5">
        <v>7.7999999999999996E-3</v>
      </c>
      <c r="F95" s="5">
        <v>0</v>
      </c>
      <c r="G95" s="5">
        <v>0</v>
      </c>
      <c r="H95" s="5">
        <v>0</v>
      </c>
      <c r="I95" s="5">
        <v>3.2969999999999999E-2</v>
      </c>
      <c r="J95" s="5">
        <v>2.818E-2</v>
      </c>
      <c r="K95" s="5">
        <v>3.005E-2</v>
      </c>
      <c r="L95" s="5">
        <v>6.4890000000000003E-2</v>
      </c>
      <c r="M95" s="5">
        <v>0</v>
      </c>
      <c r="N95" s="5">
        <v>0</v>
      </c>
      <c r="O95" s="5">
        <v>5.2170000000000001E-2</v>
      </c>
      <c r="P95" s="5">
        <v>0</v>
      </c>
      <c r="Q95" s="5">
        <v>0</v>
      </c>
      <c r="R95" s="5">
        <v>0</v>
      </c>
      <c r="S95" s="5">
        <v>0</v>
      </c>
    </row>
    <row r="96" spans="1:19" hidden="1" x14ac:dyDescent="0.35">
      <c r="A96" s="2" t="s">
        <v>6</v>
      </c>
      <c r="B96" s="1" t="s">
        <v>567</v>
      </c>
      <c r="C96" t="str">
        <f>VLOOKUP(B96,[2]Clothes!$B$5:$D$447,2, FALSE)</f>
        <v>Local Centres</v>
      </c>
      <c r="D96" t="str">
        <f>VLOOKUP(B96,[2]Clothes!$B$5:$D$447,3, FALSE)</f>
        <v>Great Holm</v>
      </c>
      <c r="E96" s="5">
        <v>0</v>
      </c>
      <c r="F96" s="5">
        <v>0</v>
      </c>
      <c r="G96" s="5">
        <v>0</v>
      </c>
      <c r="H96" s="5">
        <v>0</v>
      </c>
      <c r="I96" s="5">
        <v>0</v>
      </c>
      <c r="J96" s="5">
        <v>0</v>
      </c>
      <c r="K96" s="5">
        <v>0</v>
      </c>
      <c r="L96" s="5">
        <v>0</v>
      </c>
      <c r="M96" s="5">
        <v>0</v>
      </c>
      <c r="N96" s="5">
        <v>0</v>
      </c>
      <c r="O96" s="5">
        <v>0</v>
      </c>
      <c r="P96" s="5">
        <v>0</v>
      </c>
      <c r="Q96" s="5">
        <v>0</v>
      </c>
      <c r="R96" s="5">
        <v>0</v>
      </c>
      <c r="S96" s="5">
        <v>0</v>
      </c>
    </row>
    <row r="97" spans="1:19" hidden="1" x14ac:dyDescent="0.35">
      <c r="A97" s="2" t="s">
        <v>6</v>
      </c>
      <c r="B97" s="1" t="s">
        <v>568</v>
      </c>
      <c r="C97" t="str">
        <f>VLOOKUP(B97,[2]Clothes!$B$5:$D$447,2, FALSE)</f>
        <v>Local Centres</v>
      </c>
      <c r="D97" t="str">
        <f>VLOOKUP(B97,[2]Clothes!$B$5:$D$447,3, FALSE)</f>
        <v>Heelands</v>
      </c>
      <c r="E97" s="5">
        <v>0</v>
      </c>
      <c r="F97" s="5">
        <v>0</v>
      </c>
      <c r="G97" s="5">
        <v>0</v>
      </c>
      <c r="H97" s="5">
        <v>0</v>
      </c>
      <c r="I97" s="5">
        <v>0</v>
      </c>
      <c r="J97" s="5">
        <v>0</v>
      </c>
      <c r="K97" s="5">
        <v>0</v>
      </c>
      <c r="L97" s="5">
        <v>0</v>
      </c>
      <c r="M97" s="5">
        <v>0</v>
      </c>
      <c r="N97" s="5">
        <v>0</v>
      </c>
      <c r="O97" s="5">
        <v>0</v>
      </c>
      <c r="P97" s="5">
        <v>0</v>
      </c>
      <c r="Q97" s="5">
        <v>0</v>
      </c>
      <c r="R97" s="5">
        <v>0</v>
      </c>
      <c r="S97" s="5">
        <v>0</v>
      </c>
    </row>
    <row r="98" spans="1:19" hidden="1" x14ac:dyDescent="0.35">
      <c r="A98" s="2" t="s">
        <v>6</v>
      </c>
      <c r="B98" s="1" t="s">
        <v>569</v>
      </c>
      <c r="C98" t="str">
        <f>VLOOKUP(B98,[2]Clothes!$B$5:$D$447,2, FALSE)</f>
        <v>Local Centres</v>
      </c>
      <c r="D98" t="str">
        <f>VLOOKUP(B98,[2]Clothes!$B$5:$D$447,3, FALSE)</f>
        <v>Two Mile Ash</v>
      </c>
      <c r="E98" s="5">
        <v>0</v>
      </c>
      <c r="F98" s="5">
        <v>0</v>
      </c>
      <c r="G98" s="5">
        <v>0</v>
      </c>
      <c r="H98" s="5">
        <v>0</v>
      </c>
      <c r="I98" s="5">
        <v>0</v>
      </c>
      <c r="J98" s="5">
        <v>0</v>
      </c>
      <c r="K98" s="5">
        <v>0</v>
      </c>
      <c r="L98" s="5">
        <v>0</v>
      </c>
      <c r="M98" s="5">
        <v>0</v>
      </c>
      <c r="N98" s="5">
        <v>0</v>
      </c>
      <c r="O98" s="5">
        <v>0</v>
      </c>
      <c r="P98" s="5">
        <v>0</v>
      </c>
      <c r="Q98" s="5">
        <v>0</v>
      </c>
      <c r="R98" s="5">
        <v>0</v>
      </c>
      <c r="S98" s="5">
        <v>0</v>
      </c>
    </row>
    <row r="99" spans="1:19" hidden="1" x14ac:dyDescent="0.35">
      <c r="A99" s="2" t="s">
        <v>7</v>
      </c>
      <c r="B99" s="1" t="s">
        <v>95</v>
      </c>
      <c r="C99" t="str">
        <f>VLOOKUP(B99,[2]Clothes!$B$5:$D$447,2, FALSE)</f>
        <v>Wolverton TC</v>
      </c>
      <c r="D99" t="str">
        <f>VLOOKUP(B99,[2]Clothes!$B$5:$D$447,3, FALSE)</f>
        <v>Wolverton TC - Other in Centre</v>
      </c>
      <c r="E99" s="5">
        <v>1.16E-3</v>
      </c>
      <c r="F99" s="5">
        <v>0</v>
      </c>
      <c r="G99" s="5">
        <v>0</v>
      </c>
      <c r="H99" s="5">
        <v>0</v>
      </c>
      <c r="I99" s="5">
        <v>0</v>
      </c>
      <c r="J99" s="5">
        <v>0</v>
      </c>
      <c r="K99" s="5">
        <v>0</v>
      </c>
      <c r="L99" s="5">
        <v>2.4850000000000001E-2</v>
      </c>
      <c r="M99" s="5">
        <v>0</v>
      </c>
      <c r="N99" s="5">
        <v>0</v>
      </c>
      <c r="O99" s="5">
        <v>0</v>
      </c>
      <c r="P99" s="5">
        <v>0</v>
      </c>
      <c r="Q99" s="5">
        <v>0</v>
      </c>
      <c r="R99" s="5">
        <v>0</v>
      </c>
      <c r="S99" s="5">
        <v>0</v>
      </c>
    </row>
    <row r="100" spans="1:19" hidden="1" x14ac:dyDescent="0.35">
      <c r="A100" s="2" t="s">
        <v>7</v>
      </c>
      <c r="B100" s="1" t="s">
        <v>570</v>
      </c>
      <c r="C100" t="str">
        <f>VLOOKUP(B100,[2]Clothes!$B$5:$D$447,2, FALSE)</f>
        <v>Out of Centre</v>
      </c>
      <c r="D100" t="str">
        <f>VLOOKUP(B100,[2]Clothes!$B$5:$D$447,3, FALSE)</f>
        <v>OoC - Zone 7</v>
      </c>
      <c r="E100" s="5">
        <v>0</v>
      </c>
      <c r="F100" s="5">
        <v>0</v>
      </c>
      <c r="G100" s="5">
        <v>0</v>
      </c>
      <c r="H100" s="5">
        <v>0</v>
      </c>
      <c r="I100" s="5">
        <v>0</v>
      </c>
      <c r="J100" s="5">
        <v>0</v>
      </c>
      <c r="K100" s="5">
        <v>0</v>
      </c>
      <c r="L100" s="5">
        <v>0</v>
      </c>
      <c r="M100" s="5">
        <v>0</v>
      </c>
      <c r="N100" s="5">
        <v>0</v>
      </c>
      <c r="O100" s="5">
        <v>0</v>
      </c>
      <c r="P100" s="5">
        <v>0</v>
      </c>
      <c r="Q100" s="5">
        <v>0</v>
      </c>
      <c r="R100" s="5">
        <v>0</v>
      </c>
      <c r="S100" s="5">
        <v>0</v>
      </c>
    </row>
    <row r="101" spans="1:19" hidden="1" x14ac:dyDescent="0.35">
      <c r="A101" s="2" t="s">
        <v>7</v>
      </c>
      <c r="B101" s="1" t="s">
        <v>571</v>
      </c>
      <c r="C101" t="str">
        <f>VLOOKUP(B101,[2]Clothes!$B$5:$D$447,2, FALSE)</f>
        <v>Out of Centre</v>
      </c>
      <c r="D101" t="str">
        <f>VLOOKUP(B101,[2]Clothes!$B$5:$D$447,3, FALSE)</f>
        <v>OoC - Zone 7</v>
      </c>
      <c r="E101" s="5">
        <v>0</v>
      </c>
      <c r="F101" s="5">
        <v>0</v>
      </c>
      <c r="G101" s="5">
        <v>0</v>
      </c>
      <c r="H101" s="5">
        <v>0</v>
      </c>
      <c r="I101" s="5">
        <v>0</v>
      </c>
      <c r="J101" s="5">
        <v>0</v>
      </c>
      <c r="K101" s="5">
        <v>0</v>
      </c>
      <c r="L101" s="5">
        <v>0</v>
      </c>
      <c r="M101" s="5">
        <v>0</v>
      </c>
      <c r="N101" s="5">
        <v>0</v>
      </c>
      <c r="O101" s="5">
        <v>0</v>
      </c>
      <c r="P101" s="5">
        <v>0</v>
      </c>
      <c r="Q101" s="5">
        <v>0</v>
      </c>
      <c r="R101" s="5">
        <v>0</v>
      </c>
      <c r="S101" s="5">
        <v>0</v>
      </c>
    </row>
    <row r="102" spans="1:19" hidden="1" x14ac:dyDescent="0.35">
      <c r="A102" s="2" t="s">
        <v>7</v>
      </c>
      <c r="B102" s="1" t="s">
        <v>572</v>
      </c>
      <c r="C102" t="str">
        <f>VLOOKUP(B102,[2]Clothes!$B$5:$D$447,2, FALSE)</f>
        <v>Out of Centre</v>
      </c>
      <c r="D102" t="str">
        <f>VLOOKUP(B102,[2]Clothes!$B$5:$D$447,3, FALSE)</f>
        <v>OoC - Zone 7</v>
      </c>
      <c r="E102" s="5">
        <v>0</v>
      </c>
      <c r="F102" s="5">
        <v>0</v>
      </c>
      <c r="G102" s="5">
        <v>0</v>
      </c>
      <c r="H102" s="5">
        <v>0</v>
      </c>
      <c r="I102" s="5">
        <v>0</v>
      </c>
      <c r="J102" s="5">
        <v>0</v>
      </c>
      <c r="K102" s="5">
        <v>0</v>
      </c>
      <c r="L102" s="5">
        <v>0</v>
      </c>
      <c r="M102" s="5">
        <v>0</v>
      </c>
      <c r="N102" s="5">
        <v>0</v>
      </c>
      <c r="O102" s="5">
        <v>0</v>
      </c>
      <c r="P102" s="5">
        <v>0</v>
      </c>
      <c r="Q102" s="5">
        <v>0</v>
      </c>
      <c r="R102" s="5">
        <v>0</v>
      </c>
      <c r="S102" s="5">
        <v>0</v>
      </c>
    </row>
    <row r="103" spans="1:19" hidden="1" x14ac:dyDescent="0.35">
      <c r="A103" s="2" t="s">
        <v>7</v>
      </c>
      <c r="B103" s="1" t="s">
        <v>573</v>
      </c>
      <c r="C103" t="str">
        <f>VLOOKUP(B103,[2]Clothes!$B$5:$D$447,2, FALSE)</f>
        <v>Local Centres</v>
      </c>
      <c r="D103" t="str">
        <f>VLOOKUP(B103,[2]Clothes!$B$5:$D$447,3, FALSE)</f>
        <v>Fullers Slade</v>
      </c>
      <c r="E103" s="5">
        <v>0</v>
      </c>
      <c r="F103" s="5">
        <v>0</v>
      </c>
      <c r="G103" s="5">
        <v>0</v>
      </c>
      <c r="H103" s="5">
        <v>0</v>
      </c>
      <c r="I103" s="5">
        <v>0</v>
      </c>
      <c r="J103" s="5">
        <v>0</v>
      </c>
      <c r="K103" s="5">
        <v>0</v>
      </c>
      <c r="L103" s="5">
        <v>0</v>
      </c>
      <c r="M103" s="5">
        <v>0</v>
      </c>
      <c r="N103" s="5">
        <v>0</v>
      </c>
      <c r="O103" s="5">
        <v>0</v>
      </c>
      <c r="P103" s="5">
        <v>0</v>
      </c>
      <c r="Q103" s="5">
        <v>0</v>
      </c>
      <c r="R103" s="5">
        <v>0</v>
      </c>
      <c r="S103" s="5">
        <v>0</v>
      </c>
    </row>
    <row r="104" spans="1:19" hidden="1" x14ac:dyDescent="0.35">
      <c r="A104" s="2" t="s">
        <v>7</v>
      </c>
      <c r="B104" s="1" t="s">
        <v>574</v>
      </c>
      <c r="C104" t="str">
        <f>VLOOKUP(B104,[2]Clothes!$B$5:$D$447,2, FALSE)</f>
        <v>Local Centres</v>
      </c>
      <c r="D104" t="str">
        <f>VLOOKUP(B104,[2]Clothes!$B$5:$D$447,3, FALSE)</f>
        <v>Greenleys</v>
      </c>
      <c r="E104" s="5">
        <v>0</v>
      </c>
      <c r="F104" s="5">
        <v>0</v>
      </c>
      <c r="G104" s="5">
        <v>0</v>
      </c>
      <c r="H104" s="5">
        <v>0</v>
      </c>
      <c r="I104" s="5">
        <v>0</v>
      </c>
      <c r="J104" s="5">
        <v>0</v>
      </c>
      <c r="K104" s="5">
        <v>0</v>
      </c>
      <c r="L104" s="5">
        <v>0</v>
      </c>
      <c r="M104" s="5">
        <v>0</v>
      </c>
      <c r="N104" s="5">
        <v>0</v>
      </c>
      <c r="O104" s="5">
        <v>0</v>
      </c>
      <c r="P104" s="5">
        <v>0</v>
      </c>
      <c r="Q104" s="5">
        <v>0</v>
      </c>
      <c r="R104" s="5">
        <v>0</v>
      </c>
      <c r="S104" s="5">
        <v>0</v>
      </c>
    </row>
    <row r="105" spans="1:19" hidden="1" x14ac:dyDescent="0.35">
      <c r="A105" s="2" t="s">
        <v>7</v>
      </c>
      <c r="B105" s="1" t="s">
        <v>575</v>
      </c>
      <c r="C105" t="str">
        <f>VLOOKUP(B105,[2]Clothes!$B$5:$D$447,2, FALSE)</f>
        <v>Local Centres</v>
      </c>
      <c r="D105" t="str">
        <f>VLOOKUP(B105,[2]Clothes!$B$5:$D$447,3, FALSE)</f>
        <v>Greenleys</v>
      </c>
      <c r="E105" s="5">
        <v>0</v>
      </c>
      <c r="F105" s="5">
        <v>0</v>
      </c>
      <c r="G105" s="5">
        <v>0</v>
      </c>
      <c r="H105" s="5">
        <v>0</v>
      </c>
      <c r="I105" s="5">
        <v>0</v>
      </c>
      <c r="J105" s="5">
        <v>0</v>
      </c>
      <c r="K105" s="5">
        <v>0</v>
      </c>
      <c r="L105" s="5">
        <v>0</v>
      </c>
      <c r="M105" s="5">
        <v>0</v>
      </c>
      <c r="N105" s="5">
        <v>0</v>
      </c>
      <c r="O105" s="5">
        <v>0</v>
      </c>
      <c r="P105" s="5">
        <v>0</v>
      </c>
      <c r="Q105" s="5">
        <v>0</v>
      </c>
      <c r="R105" s="5">
        <v>0</v>
      </c>
      <c r="S105" s="5">
        <v>0</v>
      </c>
    </row>
    <row r="106" spans="1:19" hidden="1" x14ac:dyDescent="0.35">
      <c r="A106" s="2" t="s">
        <v>7</v>
      </c>
      <c r="B106" s="1" t="s">
        <v>576</v>
      </c>
      <c r="C106" t="str">
        <f>VLOOKUP(B106,[2]Clothes!$B$5:$D$447,2, FALSE)</f>
        <v>Out of Centre</v>
      </c>
      <c r="D106" t="str">
        <f>VLOOKUP(B106,[2]Clothes!$B$5:$D$447,3, FALSE)</f>
        <v>OoC - Zone 7</v>
      </c>
      <c r="E106" s="5">
        <v>0</v>
      </c>
      <c r="F106" s="5">
        <v>0</v>
      </c>
      <c r="G106" s="5">
        <v>0</v>
      </c>
      <c r="H106" s="5">
        <v>0</v>
      </c>
      <c r="I106" s="5">
        <v>0</v>
      </c>
      <c r="J106" s="5">
        <v>0</v>
      </c>
      <c r="K106" s="5">
        <v>0</v>
      </c>
      <c r="L106" s="5">
        <v>0</v>
      </c>
      <c r="M106" s="5">
        <v>0</v>
      </c>
      <c r="N106" s="5">
        <v>0</v>
      </c>
      <c r="O106" s="5">
        <v>0</v>
      </c>
      <c r="P106" s="5">
        <v>0</v>
      </c>
      <c r="Q106" s="5">
        <v>0</v>
      </c>
      <c r="R106" s="5">
        <v>0</v>
      </c>
      <c r="S106" s="5">
        <v>0</v>
      </c>
    </row>
    <row r="107" spans="1:19" hidden="1" x14ac:dyDescent="0.35">
      <c r="A107" s="2" t="s">
        <v>7</v>
      </c>
      <c r="B107" s="1" t="s">
        <v>577</v>
      </c>
      <c r="C107" t="str">
        <f>VLOOKUP(B107,[2]Clothes!$B$5:$D$447,2, FALSE)</f>
        <v>Out of Centre</v>
      </c>
      <c r="D107" t="str">
        <f>VLOOKUP(B107,[2]Clothes!$B$5:$D$447,3, FALSE)</f>
        <v>OoC - Zone 7</v>
      </c>
      <c r="E107" s="5">
        <v>0</v>
      </c>
      <c r="F107" s="5">
        <v>0</v>
      </c>
      <c r="G107" s="5">
        <v>0</v>
      </c>
      <c r="H107" s="5">
        <v>0</v>
      </c>
      <c r="I107" s="5">
        <v>0</v>
      </c>
      <c r="J107" s="5">
        <v>0</v>
      </c>
      <c r="K107" s="5">
        <v>0</v>
      </c>
      <c r="L107" s="5">
        <v>0</v>
      </c>
      <c r="M107" s="5">
        <v>0</v>
      </c>
      <c r="N107" s="5">
        <v>0</v>
      </c>
      <c r="O107" s="5">
        <v>0</v>
      </c>
      <c r="P107" s="5">
        <v>0</v>
      </c>
      <c r="Q107" s="5">
        <v>0</v>
      </c>
      <c r="R107" s="5">
        <v>0</v>
      </c>
      <c r="S107" s="5">
        <v>0</v>
      </c>
    </row>
    <row r="108" spans="1:19" hidden="1" x14ac:dyDescent="0.35">
      <c r="A108" s="2" t="s">
        <v>7</v>
      </c>
      <c r="B108" s="1" t="s">
        <v>100</v>
      </c>
      <c r="C108" t="str">
        <f>VLOOKUP(B108,[2]Clothes!$B$5:$D$447,2, FALSE)</f>
        <v>Out of Centre</v>
      </c>
      <c r="D108" t="str">
        <f>VLOOKUP(B108,[2]Clothes!$B$5:$D$447,3, FALSE)</f>
        <v>OoC - Zone 7</v>
      </c>
      <c r="E108" s="5">
        <v>2.9E-4</v>
      </c>
      <c r="F108" s="5">
        <v>0</v>
      </c>
      <c r="G108" s="5">
        <v>0</v>
      </c>
      <c r="H108" s="5">
        <v>0</v>
      </c>
      <c r="I108" s="5">
        <v>0</v>
      </c>
      <c r="J108" s="5">
        <v>0</v>
      </c>
      <c r="K108" s="5">
        <v>0</v>
      </c>
      <c r="L108" s="5">
        <v>6.2899999999999996E-3</v>
      </c>
      <c r="M108" s="5">
        <v>0</v>
      </c>
      <c r="N108" s="5">
        <v>0</v>
      </c>
      <c r="O108" s="5">
        <v>0</v>
      </c>
      <c r="P108" s="5">
        <v>0</v>
      </c>
      <c r="Q108" s="5">
        <v>0</v>
      </c>
      <c r="R108" s="5">
        <v>0</v>
      </c>
      <c r="S108" s="5">
        <v>0</v>
      </c>
    </row>
    <row r="109" spans="1:19" hidden="1" x14ac:dyDescent="0.35">
      <c r="A109" s="2" t="s">
        <v>7</v>
      </c>
      <c r="B109" s="1" t="s">
        <v>578</v>
      </c>
      <c r="C109" t="str">
        <f>VLOOKUP(B109,[2]Clothes!$B$5:$D$447,2, FALSE)</f>
        <v>Local Centres</v>
      </c>
      <c r="D109" t="str">
        <f>VLOOKUP(B109,[2]Clothes!$B$5:$D$447,3, FALSE)</f>
        <v>New Bradwell</v>
      </c>
      <c r="E109" s="5">
        <v>1.15E-3</v>
      </c>
      <c r="F109" s="5">
        <v>0</v>
      </c>
      <c r="G109" s="5">
        <v>0</v>
      </c>
      <c r="H109" s="5">
        <v>0</v>
      </c>
      <c r="I109" s="5">
        <v>2.4510000000000001E-2</v>
      </c>
      <c r="J109" s="5">
        <v>0</v>
      </c>
      <c r="K109" s="5">
        <v>0</v>
      </c>
      <c r="L109" s="5">
        <v>0</v>
      </c>
      <c r="M109" s="5">
        <v>0</v>
      </c>
      <c r="N109" s="5">
        <v>0</v>
      </c>
      <c r="O109" s="5">
        <v>0</v>
      </c>
      <c r="P109" s="5">
        <v>0</v>
      </c>
      <c r="Q109" s="5">
        <v>0</v>
      </c>
      <c r="R109" s="5">
        <v>0</v>
      </c>
      <c r="S109" s="5">
        <v>0</v>
      </c>
    </row>
    <row r="110" spans="1:19" hidden="1" x14ac:dyDescent="0.35">
      <c r="A110" s="2" t="s">
        <v>7</v>
      </c>
      <c r="B110" s="1" t="s">
        <v>579</v>
      </c>
      <c r="C110" t="str">
        <f>VLOOKUP(B110,[2]Clothes!$B$5:$D$447,2, FALSE)</f>
        <v>Out of Centre</v>
      </c>
      <c r="D110" t="str">
        <f>VLOOKUP(B110,[2]Clothes!$B$5:$D$447,3, FALSE)</f>
        <v>OoC - Zone 7</v>
      </c>
      <c r="E110" s="5">
        <v>0</v>
      </c>
      <c r="F110" s="5">
        <v>0</v>
      </c>
      <c r="G110" s="5">
        <v>0</v>
      </c>
      <c r="H110" s="5">
        <v>0</v>
      </c>
      <c r="I110" s="5">
        <v>0</v>
      </c>
      <c r="J110" s="5">
        <v>0</v>
      </c>
      <c r="K110" s="5">
        <v>0</v>
      </c>
      <c r="L110" s="5">
        <v>0</v>
      </c>
      <c r="M110" s="5">
        <v>0</v>
      </c>
      <c r="N110" s="5">
        <v>0</v>
      </c>
      <c r="O110" s="5">
        <v>0</v>
      </c>
      <c r="P110" s="5">
        <v>0</v>
      </c>
      <c r="Q110" s="5">
        <v>0</v>
      </c>
      <c r="R110" s="5">
        <v>0</v>
      </c>
      <c r="S110" s="5">
        <v>0</v>
      </c>
    </row>
    <row r="111" spans="1:19" hidden="1" x14ac:dyDescent="0.35">
      <c r="A111" s="2" t="s">
        <v>7</v>
      </c>
      <c r="B111" s="1" t="s">
        <v>580</v>
      </c>
      <c r="C111" t="str">
        <f>VLOOKUP(B111,[2]Clothes!$B$5:$D$447,2, FALSE)</f>
        <v>Out of Centre</v>
      </c>
      <c r="D111" t="str">
        <f>VLOOKUP(B111,[2]Clothes!$B$5:$D$447,3, FALSE)</f>
        <v>OoC - Zone 7</v>
      </c>
      <c r="E111" s="5">
        <v>0</v>
      </c>
      <c r="F111" s="5">
        <v>0</v>
      </c>
      <c r="G111" s="5">
        <v>0</v>
      </c>
      <c r="H111" s="5">
        <v>0</v>
      </c>
      <c r="I111" s="5">
        <v>0</v>
      </c>
      <c r="J111" s="5">
        <v>0</v>
      </c>
      <c r="K111" s="5">
        <v>0</v>
      </c>
      <c r="L111" s="5">
        <v>0</v>
      </c>
      <c r="M111" s="5">
        <v>0</v>
      </c>
      <c r="N111" s="5">
        <v>0</v>
      </c>
      <c r="O111" s="5">
        <v>0</v>
      </c>
      <c r="P111" s="5">
        <v>0</v>
      </c>
      <c r="Q111" s="5">
        <v>0</v>
      </c>
      <c r="R111" s="5">
        <v>0</v>
      </c>
      <c r="S111" s="5">
        <v>0</v>
      </c>
    </row>
    <row r="112" spans="1:19" hidden="1" x14ac:dyDescent="0.35">
      <c r="A112" s="2" t="s">
        <v>7</v>
      </c>
      <c r="B112" s="1" t="s">
        <v>581</v>
      </c>
      <c r="C112" t="str">
        <f>VLOOKUP(B112,[2]Clothes!$B$5:$D$447,2, FALSE)</f>
        <v>Out of Centre</v>
      </c>
      <c r="D112" t="str">
        <f>VLOOKUP(B112,[2]Clothes!$B$5:$D$447,3, FALSE)</f>
        <v>OoC - Zone 7</v>
      </c>
      <c r="E112" s="5">
        <v>0</v>
      </c>
      <c r="F112" s="5">
        <v>0</v>
      </c>
      <c r="G112" s="5">
        <v>0</v>
      </c>
      <c r="H112" s="5">
        <v>0</v>
      </c>
      <c r="I112" s="5">
        <v>0</v>
      </c>
      <c r="J112" s="5">
        <v>0</v>
      </c>
      <c r="K112" s="5">
        <v>0</v>
      </c>
      <c r="L112" s="5">
        <v>0</v>
      </c>
      <c r="M112" s="5">
        <v>0</v>
      </c>
      <c r="N112" s="5">
        <v>0</v>
      </c>
      <c r="O112" s="5">
        <v>0</v>
      </c>
      <c r="P112" s="5">
        <v>0</v>
      </c>
      <c r="Q112" s="5">
        <v>0</v>
      </c>
      <c r="R112" s="5">
        <v>0</v>
      </c>
      <c r="S112" s="5">
        <v>0</v>
      </c>
    </row>
    <row r="113" spans="1:19" hidden="1" x14ac:dyDescent="0.35">
      <c r="A113" s="2" t="s">
        <v>7</v>
      </c>
      <c r="B113" s="1" t="s">
        <v>582</v>
      </c>
      <c r="C113" t="str">
        <f>VLOOKUP(B113,[2]Clothes!$B$5:$D$447,2, FALSE)</f>
        <v>Local Centres</v>
      </c>
      <c r="D113" t="str">
        <f>VLOOKUP(B113,[2]Clothes!$B$5:$D$447,3, FALSE)</f>
        <v>Stacey Bushes</v>
      </c>
      <c r="E113" s="5">
        <v>0</v>
      </c>
      <c r="F113" s="5">
        <v>0</v>
      </c>
      <c r="G113" s="5">
        <v>0</v>
      </c>
      <c r="H113" s="5">
        <v>0</v>
      </c>
      <c r="I113" s="5">
        <v>0</v>
      </c>
      <c r="J113" s="5">
        <v>0</v>
      </c>
      <c r="K113" s="5">
        <v>0</v>
      </c>
      <c r="L113" s="5">
        <v>0</v>
      </c>
      <c r="M113" s="5">
        <v>0</v>
      </c>
      <c r="N113" s="5">
        <v>0</v>
      </c>
      <c r="O113" s="5">
        <v>0</v>
      </c>
      <c r="P113" s="5">
        <v>0</v>
      </c>
      <c r="Q113" s="5">
        <v>0</v>
      </c>
      <c r="R113" s="5">
        <v>0</v>
      </c>
      <c r="S113" s="5">
        <v>0</v>
      </c>
    </row>
    <row r="114" spans="1:19" hidden="1" x14ac:dyDescent="0.35">
      <c r="A114" s="2" t="s">
        <v>7</v>
      </c>
      <c r="B114" s="1" t="s">
        <v>583</v>
      </c>
      <c r="C114" t="str">
        <f>VLOOKUP(B114,[2]Clothes!$B$5:$D$447,2, FALSE)</f>
        <v>Stony Stratford DC</v>
      </c>
      <c r="D114" t="str">
        <f>VLOOKUP(B114,[2]Clothes!$B$5:$D$447,3, FALSE)</f>
        <v>Stony Stratford DC - Other in Centre</v>
      </c>
      <c r="E114" s="5">
        <v>1.33E-3</v>
      </c>
      <c r="F114" s="5">
        <v>0</v>
      </c>
      <c r="G114" s="5">
        <v>0</v>
      </c>
      <c r="H114" s="5">
        <v>0</v>
      </c>
      <c r="I114" s="5">
        <v>0</v>
      </c>
      <c r="J114" s="5">
        <v>0</v>
      </c>
      <c r="K114" s="5">
        <v>7.62E-3</v>
      </c>
      <c r="L114" s="5">
        <v>6.2899999999999996E-3</v>
      </c>
      <c r="M114" s="5">
        <v>6.5199999999999998E-3</v>
      </c>
      <c r="N114" s="5">
        <v>0</v>
      </c>
      <c r="O114" s="5">
        <v>0</v>
      </c>
      <c r="P114" s="5">
        <v>0</v>
      </c>
      <c r="Q114" s="5">
        <v>0</v>
      </c>
      <c r="R114" s="5">
        <v>0</v>
      </c>
      <c r="S114" s="5">
        <v>0</v>
      </c>
    </row>
    <row r="115" spans="1:19" hidden="1" x14ac:dyDescent="0.35">
      <c r="A115" s="2" t="s">
        <v>7</v>
      </c>
      <c r="B115" s="1" t="s">
        <v>108</v>
      </c>
      <c r="C115" t="str">
        <f>VLOOKUP(B115,[2]Clothes!$B$5:$D$447,2, FALSE)</f>
        <v>Wolverton TC</v>
      </c>
      <c r="D115" t="str">
        <f>VLOOKUP(B115,[2]Clothes!$B$5:$D$447,3, FALSE)</f>
        <v>Tesco Superstore, McConnell Drive, Wolverton</v>
      </c>
      <c r="E115" s="5">
        <v>1.223E-2</v>
      </c>
      <c r="F115" s="5">
        <v>0</v>
      </c>
      <c r="G115" s="5">
        <v>0</v>
      </c>
      <c r="H115" s="5">
        <v>0</v>
      </c>
      <c r="I115" s="5">
        <v>0</v>
      </c>
      <c r="J115" s="5">
        <v>7.1199999999999996E-3</v>
      </c>
      <c r="K115" s="5">
        <v>4.9529999999999998E-2</v>
      </c>
      <c r="L115" s="5">
        <v>5.5759999999999997E-2</v>
      </c>
      <c r="M115" s="5">
        <v>6.0830000000000002E-2</v>
      </c>
      <c r="N115" s="5">
        <v>9.3100000000000006E-3</v>
      </c>
      <c r="O115" s="5">
        <v>0</v>
      </c>
      <c r="P115" s="5">
        <v>0</v>
      </c>
      <c r="Q115" s="5">
        <v>0</v>
      </c>
      <c r="R115" s="5">
        <v>0</v>
      </c>
      <c r="S115" s="5">
        <v>0</v>
      </c>
    </row>
    <row r="116" spans="1:19" hidden="1" x14ac:dyDescent="0.35">
      <c r="A116" s="2" t="s">
        <v>7</v>
      </c>
      <c r="B116" s="1" t="s">
        <v>584</v>
      </c>
      <c r="C116" t="str">
        <f>VLOOKUP(B116,[2]Clothes!$B$5:$D$447,2, FALSE)</f>
        <v>Out of Centre</v>
      </c>
      <c r="D116" t="str">
        <f>VLOOKUP(B116,[2]Clothes!$B$5:$D$447,3, FALSE)</f>
        <v>OoC - Zone 7</v>
      </c>
      <c r="E116" s="5">
        <v>0</v>
      </c>
      <c r="F116" s="5">
        <v>0</v>
      </c>
      <c r="G116" s="5">
        <v>0</v>
      </c>
      <c r="H116" s="5">
        <v>0</v>
      </c>
      <c r="I116" s="5">
        <v>0</v>
      </c>
      <c r="J116" s="5">
        <v>0</v>
      </c>
      <c r="K116" s="5">
        <v>0</v>
      </c>
      <c r="L116" s="5">
        <v>0</v>
      </c>
      <c r="M116" s="5">
        <v>0</v>
      </c>
      <c r="N116" s="5">
        <v>0</v>
      </c>
      <c r="O116" s="5">
        <v>0</v>
      </c>
      <c r="P116" s="5">
        <v>0</v>
      </c>
      <c r="Q116" s="5">
        <v>0</v>
      </c>
      <c r="R116" s="5">
        <v>0</v>
      </c>
      <c r="S116" s="5">
        <v>0</v>
      </c>
    </row>
    <row r="117" spans="1:19" hidden="1" x14ac:dyDescent="0.35">
      <c r="A117" s="2" t="s">
        <v>7</v>
      </c>
      <c r="B117" s="1" t="s">
        <v>585</v>
      </c>
      <c r="C117" t="str">
        <f>VLOOKUP(B117,[2]Clothes!$B$5:$D$447,2, FALSE)</f>
        <v>Out of Centre</v>
      </c>
      <c r="D117" t="str">
        <f>VLOOKUP(B117,[2]Clothes!$B$5:$D$447,3, FALSE)</f>
        <v>OoC - Zone 7</v>
      </c>
      <c r="E117" s="5">
        <v>0</v>
      </c>
      <c r="F117" s="5">
        <v>0</v>
      </c>
      <c r="G117" s="5">
        <v>0</v>
      </c>
      <c r="H117" s="5">
        <v>0</v>
      </c>
      <c r="I117" s="5">
        <v>0</v>
      </c>
      <c r="J117" s="5">
        <v>0</v>
      </c>
      <c r="K117" s="5">
        <v>0</v>
      </c>
      <c r="L117" s="5">
        <v>0</v>
      </c>
      <c r="M117" s="5">
        <v>0</v>
      </c>
      <c r="N117" s="5">
        <v>0</v>
      </c>
      <c r="O117" s="5">
        <v>0</v>
      </c>
      <c r="P117" s="5">
        <v>0</v>
      </c>
      <c r="Q117" s="5">
        <v>0</v>
      </c>
      <c r="R117" s="5">
        <v>0</v>
      </c>
      <c r="S117" s="5">
        <v>0</v>
      </c>
    </row>
    <row r="118" spans="1:19" hidden="1" x14ac:dyDescent="0.35">
      <c r="A118" s="2" t="s">
        <v>7</v>
      </c>
      <c r="B118" s="1" t="s">
        <v>586</v>
      </c>
      <c r="C118" t="str">
        <f>VLOOKUP(B118,[2]Clothes!$B$5:$D$447,2, FALSE)</f>
        <v>Out of Centre</v>
      </c>
      <c r="D118" t="str">
        <f>VLOOKUP(B118,[2]Clothes!$B$5:$D$447,3, FALSE)</f>
        <v>OoC - Zone 7</v>
      </c>
      <c r="E118" s="5">
        <v>0</v>
      </c>
      <c r="F118" s="5">
        <v>0</v>
      </c>
      <c r="G118" s="5">
        <v>0</v>
      </c>
      <c r="H118" s="5">
        <v>0</v>
      </c>
      <c r="I118" s="5">
        <v>0</v>
      </c>
      <c r="J118" s="5">
        <v>0</v>
      </c>
      <c r="K118" s="5">
        <v>0</v>
      </c>
      <c r="L118" s="5">
        <v>0</v>
      </c>
      <c r="M118" s="5">
        <v>0</v>
      </c>
      <c r="N118" s="5">
        <v>0</v>
      </c>
      <c r="O118" s="5">
        <v>0</v>
      </c>
      <c r="P118" s="5">
        <v>0</v>
      </c>
      <c r="Q118" s="5">
        <v>0</v>
      </c>
      <c r="R118" s="5">
        <v>0</v>
      </c>
      <c r="S118" s="5">
        <v>0</v>
      </c>
    </row>
    <row r="119" spans="1:19" hidden="1" x14ac:dyDescent="0.35">
      <c r="A119" s="2" t="s">
        <v>7</v>
      </c>
      <c r="B119" s="1" t="s">
        <v>587</v>
      </c>
      <c r="C119" t="str">
        <f>VLOOKUP(B119,[2]Clothes!$B$5:$D$447,2, FALSE)</f>
        <v>Wolverton TC</v>
      </c>
      <c r="D119" t="str">
        <f>VLOOKUP(B119,[2]Clothes!$B$5:$D$447,3, FALSE)</f>
        <v>Wolverton TC - Other in Centre</v>
      </c>
      <c r="E119" s="5">
        <v>3.14E-3</v>
      </c>
      <c r="F119" s="5">
        <v>0</v>
      </c>
      <c r="G119" s="5">
        <v>0</v>
      </c>
      <c r="H119" s="5">
        <v>0</v>
      </c>
      <c r="I119" s="5">
        <v>0</v>
      </c>
      <c r="J119" s="5">
        <v>0</v>
      </c>
      <c r="K119" s="5">
        <v>0</v>
      </c>
      <c r="L119" s="5">
        <v>6.7519999999999997E-2</v>
      </c>
      <c r="M119" s="5">
        <v>0</v>
      </c>
      <c r="N119" s="5">
        <v>0</v>
      </c>
      <c r="O119" s="5">
        <v>0</v>
      </c>
      <c r="P119" s="5">
        <v>0</v>
      </c>
      <c r="Q119" s="5">
        <v>0</v>
      </c>
      <c r="R119" s="5">
        <v>0</v>
      </c>
      <c r="S119" s="5">
        <v>0</v>
      </c>
    </row>
    <row r="120" spans="1:19" hidden="1" x14ac:dyDescent="0.35">
      <c r="A120" s="2" t="s">
        <v>8</v>
      </c>
      <c r="B120" s="1" t="s">
        <v>588</v>
      </c>
      <c r="C120" t="str">
        <f>VLOOKUP(B120,[2]Clothes!$B$5:$D$447,2, FALSE)</f>
        <v>Outside of MKCC</v>
      </c>
      <c r="D120" t="str">
        <f>VLOOKUP(B120,[2]Clothes!$B$5:$D$447,3, FALSE)</f>
        <v>Outside of MKCC - Other</v>
      </c>
      <c r="E120" s="5">
        <v>0</v>
      </c>
      <c r="F120" s="5">
        <v>0</v>
      </c>
      <c r="G120" s="5">
        <v>0</v>
      </c>
      <c r="H120" s="5">
        <v>0</v>
      </c>
      <c r="I120" s="5">
        <v>0</v>
      </c>
      <c r="J120" s="5">
        <v>0</v>
      </c>
      <c r="K120" s="5">
        <v>0</v>
      </c>
      <c r="L120" s="5">
        <v>0</v>
      </c>
      <c r="M120" s="5">
        <v>0</v>
      </c>
      <c r="N120" s="5">
        <v>0</v>
      </c>
      <c r="O120" s="5">
        <v>0</v>
      </c>
      <c r="P120" s="5">
        <v>0</v>
      </c>
      <c r="Q120" s="5">
        <v>0</v>
      </c>
      <c r="R120" s="5">
        <v>0</v>
      </c>
      <c r="S120" s="5">
        <v>0</v>
      </c>
    </row>
    <row r="121" spans="1:19" hidden="1" x14ac:dyDescent="0.35">
      <c r="A121" s="2" t="s">
        <v>8</v>
      </c>
      <c r="B121" s="1" t="s">
        <v>109</v>
      </c>
      <c r="C121" t="str">
        <f>VLOOKUP(B121,[2]Clothes!$B$5:$D$447,2, FALSE)</f>
        <v>Outside of MKCC</v>
      </c>
      <c r="D121" t="str">
        <f>VLOOKUP(B121,[2]Clothes!$B$5:$D$447,3, FALSE)</f>
        <v>Towcester</v>
      </c>
      <c r="E121" s="5">
        <v>0</v>
      </c>
      <c r="F121" s="5">
        <v>0</v>
      </c>
      <c r="G121" s="5">
        <v>0</v>
      </c>
      <c r="H121" s="5">
        <v>0</v>
      </c>
      <c r="I121" s="5">
        <v>0</v>
      </c>
      <c r="J121" s="5">
        <v>0</v>
      </c>
      <c r="K121" s="5">
        <v>0</v>
      </c>
      <c r="L121" s="5">
        <v>0</v>
      </c>
      <c r="M121" s="5">
        <v>0</v>
      </c>
      <c r="N121" s="5">
        <v>0</v>
      </c>
      <c r="O121" s="5">
        <v>0</v>
      </c>
      <c r="P121" s="5">
        <v>0</v>
      </c>
      <c r="Q121" s="5">
        <v>0</v>
      </c>
      <c r="R121" s="5">
        <v>0</v>
      </c>
      <c r="S121" s="5">
        <v>0</v>
      </c>
    </row>
    <row r="122" spans="1:19" hidden="1" x14ac:dyDescent="0.35">
      <c r="A122" s="2" t="s">
        <v>8</v>
      </c>
      <c r="B122" s="1" t="s">
        <v>110</v>
      </c>
      <c r="C122" t="str">
        <f>VLOOKUP(B122,[2]Clothes!$B$5:$D$447,2, FALSE)</f>
        <v>Outside of MKCC</v>
      </c>
      <c r="D122" t="str">
        <f>VLOOKUP(B122,[2]Clothes!$B$5:$D$447,3, FALSE)</f>
        <v>Buckingham</v>
      </c>
      <c r="E122" s="5">
        <v>0</v>
      </c>
      <c r="F122" s="5">
        <v>0</v>
      </c>
      <c r="G122" s="5">
        <v>0</v>
      </c>
      <c r="H122" s="5">
        <v>0</v>
      </c>
      <c r="I122" s="5">
        <v>0</v>
      </c>
      <c r="J122" s="5">
        <v>0</v>
      </c>
      <c r="K122" s="5">
        <v>0</v>
      </c>
      <c r="L122" s="5">
        <v>0</v>
      </c>
      <c r="M122" s="5">
        <v>0</v>
      </c>
      <c r="N122" s="5">
        <v>0</v>
      </c>
      <c r="O122" s="5">
        <v>0</v>
      </c>
      <c r="P122" s="5">
        <v>0</v>
      </c>
      <c r="Q122" s="5">
        <v>0</v>
      </c>
      <c r="R122" s="5">
        <v>0</v>
      </c>
      <c r="S122" s="5">
        <v>0</v>
      </c>
    </row>
    <row r="123" spans="1:19" hidden="1" x14ac:dyDescent="0.35">
      <c r="A123" s="2" t="s">
        <v>8</v>
      </c>
      <c r="B123" s="1" t="s">
        <v>589</v>
      </c>
      <c r="C123" t="str">
        <f>VLOOKUP(B123,[2]Clothes!$B$5:$D$447,2, FALSE)</f>
        <v>Outside of MKCC</v>
      </c>
      <c r="D123" t="str">
        <f>VLOOKUP(B123,[2]Clothes!$B$5:$D$447,3, FALSE)</f>
        <v>Towcester</v>
      </c>
      <c r="E123" s="5">
        <v>0</v>
      </c>
      <c r="F123" s="5">
        <v>0</v>
      </c>
      <c r="G123" s="5">
        <v>0</v>
      </c>
      <c r="H123" s="5">
        <v>0</v>
      </c>
      <c r="I123" s="5">
        <v>0</v>
      </c>
      <c r="J123" s="5">
        <v>0</v>
      </c>
      <c r="K123" s="5">
        <v>0</v>
      </c>
      <c r="L123" s="5">
        <v>0</v>
      </c>
      <c r="M123" s="5">
        <v>0</v>
      </c>
      <c r="N123" s="5">
        <v>0</v>
      </c>
      <c r="O123" s="5">
        <v>0</v>
      </c>
      <c r="P123" s="5">
        <v>0</v>
      </c>
      <c r="Q123" s="5">
        <v>0</v>
      </c>
      <c r="R123" s="5">
        <v>0</v>
      </c>
      <c r="S123" s="5">
        <v>0</v>
      </c>
    </row>
    <row r="124" spans="1:19" hidden="1" x14ac:dyDescent="0.35">
      <c r="A124" s="2" t="s">
        <v>8</v>
      </c>
      <c r="B124" s="1" t="s">
        <v>590</v>
      </c>
      <c r="C124" t="str">
        <f>VLOOKUP(B124,[2]Clothes!$B$5:$D$447,2, FALSE)</f>
        <v>Outside of MKCC</v>
      </c>
      <c r="D124" t="str">
        <f>VLOOKUP(B124,[2]Clothes!$B$5:$D$447,3, FALSE)</f>
        <v>Towcester</v>
      </c>
      <c r="E124" s="5">
        <v>0</v>
      </c>
      <c r="F124" s="5">
        <v>0</v>
      </c>
      <c r="G124" s="5">
        <v>0</v>
      </c>
      <c r="H124" s="5">
        <v>0</v>
      </c>
      <c r="I124" s="5">
        <v>0</v>
      </c>
      <c r="J124" s="5">
        <v>0</v>
      </c>
      <c r="K124" s="5">
        <v>0</v>
      </c>
      <c r="L124" s="5">
        <v>0</v>
      </c>
      <c r="M124" s="5">
        <v>0</v>
      </c>
      <c r="N124" s="5">
        <v>0</v>
      </c>
      <c r="O124" s="5">
        <v>0</v>
      </c>
      <c r="P124" s="5">
        <v>0</v>
      </c>
      <c r="Q124" s="5">
        <v>0</v>
      </c>
      <c r="R124" s="5">
        <v>0</v>
      </c>
      <c r="S124" s="5">
        <v>0</v>
      </c>
    </row>
    <row r="125" spans="1:19" hidden="1" x14ac:dyDescent="0.35">
      <c r="A125" s="2" t="s">
        <v>8</v>
      </c>
      <c r="B125" s="1" t="s">
        <v>591</v>
      </c>
      <c r="C125" t="str">
        <f>VLOOKUP(B125,[2]Clothes!$B$5:$D$447,2, FALSE)</f>
        <v>Outside of MKCC</v>
      </c>
      <c r="D125" t="str">
        <f>VLOOKUP(B125,[2]Clothes!$B$5:$D$447,3, FALSE)</f>
        <v>Outside of MKCC - Other</v>
      </c>
      <c r="E125" s="5">
        <v>0</v>
      </c>
      <c r="F125" s="5">
        <v>0</v>
      </c>
      <c r="G125" s="5">
        <v>0</v>
      </c>
      <c r="H125" s="5">
        <v>0</v>
      </c>
      <c r="I125" s="5">
        <v>0</v>
      </c>
      <c r="J125" s="5">
        <v>0</v>
      </c>
      <c r="K125" s="5">
        <v>0</v>
      </c>
      <c r="L125" s="5">
        <v>0</v>
      </c>
      <c r="M125" s="5">
        <v>0</v>
      </c>
      <c r="N125" s="5">
        <v>0</v>
      </c>
      <c r="O125" s="5">
        <v>0</v>
      </c>
      <c r="P125" s="5">
        <v>0</v>
      </c>
      <c r="Q125" s="5">
        <v>0</v>
      </c>
      <c r="R125" s="5">
        <v>0</v>
      </c>
      <c r="S125" s="5">
        <v>0</v>
      </c>
    </row>
    <row r="126" spans="1:19" hidden="1" x14ac:dyDescent="0.35">
      <c r="A126" s="2" t="s">
        <v>8</v>
      </c>
      <c r="B126" s="1" t="s">
        <v>592</v>
      </c>
      <c r="C126" t="str">
        <f>VLOOKUP(B126,[2]Clothes!$B$5:$D$447,2, FALSE)</f>
        <v>Outside of MKCC</v>
      </c>
      <c r="D126" t="str">
        <f>VLOOKUP(B126,[2]Clothes!$B$5:$D$447,3, FALSE)</f>
        <v>Outside of MKCC - Other</v>
      </c>
      <c r="E126" s="5">
        <v>7.3999999999999999E-4</v>
      </c>
      <c r="F126" s="5">
        <v>0</v>
      </c>
      <c r="G126" s="5">
        <v>0</v>
      </c>
      <c r="H126" s="5">
        <v>0</v>
      </c>
      <c r="I126" s="5">
        <v>0</v>
      </c>
      <c r="J126" s="5">
        <v>0</v>
      </c>
      <c r="K126" s="5">
        <v>0</v>
      </c>
      <c r="L126" s="5">
        <v>0</v>
      </c>
      <c r="M126" s="5">
        <v>6.5199999999999998E-3</v>
      </c>
      <c r="N126" s="5">
        <v>0</v>
      </c>
      <c r="O126" s="5">
        <v>0</v>
      </c>
      <c r="P126" s="5">
        <v>0</v>
      </c>
      <c r="Q126" s="5">
        <v>0</v>
      </c>
      <c r="R126" s="5">
        <v>0</v>
      </c>
      <c r="S126" s="5">
        <v>0</v>
      </c>
    </row>
    <row r="127" spans="1:19" hidden="1" x14ac:dyDescent="0.35">
      <c r="A127" s="2" t="s">
        <v>8</v>
      </c>
      <c r="B127" s="1" t="s">
        <v>593</v>
      </c>
      <c r="C127" t="str">
        <f>VLOOKUP(B127,[2]Clothes!$B$5:$D$447,2, FALSE)</f>
        <v>Outside of MKCC</v>
      </c>
      <c r="D127" t="str">
        <f>VLOOKUP(B127,[2]Clothes!$B$5:$D$447,3, FALSE)</f>
        <v>Buckingham</v>
      </c>
      <c r="E127" s="5">
        <v>0</v>
      </c>
      <c r="F127" s="5">
        <v>0</v>
      </c>
      <c r="G127" s="5">
        <v>0</v>
      </c>
      <c r="H127" s="5">
        <v>0</v>
      </c>
      <c r="I127" s="5">
        <v>0</v>
      </c>
      <c r="J127" s="5">
        <v>0</v>
      </c>
      <c r="K127" s="5">
        <v>0</v>
      </c>
      <c r="L127" s="5">
        <v>0</v>
      </c>
      <c r="M127" s="5">
        <v>0</v>
      </c>
      <c r="N127" s="5">
        <v>0</v>
      </c>
      <c r="O127" s="5">
        <v>0</v>
      </c>
      <c r="P127" s="5">
        <v>0</v>
      </c>
      <c r="Q127" s="5">
        <v>0</v>
      </c>
      <c r="R127" s="5">
        <v>0</v>
      </c>
      <c r="S127" s="5">
        <v>0</v>
      </c>
    </row>
    <row r="128" spans="1:19" hidden="1" x14ac:dyDescent="0.35">
      <c r="A128" s="2" t="s">
        <v>8</v>
      </c>
      <c r="B128" s="1" t="s">
        <v>594</v>
      </c>
      <c r="C128" t="str">
        <f>VLOOKUP(B128,[2]Clothes!$B$5:$D$447,2, FALSE)</f>
        <v>Outside of MKCC</v>
      </c>
      <c r="D128" t="str">
        <f>VLOOKUP(B128,[2]Clothes!$B$5:$D$447,3, FALSE)</f>
        <v>Outside of MKCC - Other</v>
      </c>
      <c r="E128" s="5">
        <v>0</v>
      </c>
      <c r="F128" s="5">
        <v>0</v>
      </c>
      <c r="G128" s="5">
        <v>0</v>
      </c>
      <c r="H128" s="5">
        <v>0</v>
      </c>
      <c r="I128" s="5">
        <v>0</v>
      </c>
      <c r="J128" s="5">
        <v>0</v>
      </c>
      <c r="K128" s="5">
        <v>0</v>
      </c>
      <c r="L128" s="5">
        <v>0</v>
      </c>
      <c r="M128" s="5">
        <v>0</v>
      </c>
      <c r="N128" s="5">
        <v>0</v>
      </c>
      <c r="O128" s="5">
        <v>0</v>
      </c>
      <c r="P128" s="5">
        <v>0</v>
      </c>
      <c r="Q128" s="5">
        <v>0</v>
      </c>
      <c r="R128" s="5">
        <v>0</v>
      </c>
      <c r="S128" s="5">
        <v>0</v>
      </c>
    </row>
    <row r="129" spans="1:19" hidden="1" x14ac:dyDescent="0.35">
      <c r="A129" s="2" t="s">
        <v>8</v>
      </c>
      <c r="B129" s="1" t="s">
        <v>595</v>
      </c>
      <c r="C129" t="str">
        <f>VLOOKUP(B129,[2]Clothes!$B$5:$D$447,2, FALSE)</f>
        <v>Outside of MKCC</v>
      </c>
      <c r="D129" t="str">
        <f>VLOOKUP(B129,[2]Clothes!$B$5:$D$447,3, FALSE)</f>
        <v>Buckingham</v>
      </c>
      <c r="E129" s="5">
        <v>4.8300000000000001E-3</v>
      </c>
      <c r="F129" s="5">
        <v>0</v>
      </c>
      <c r="G129" s="5">
        <v>0</v>
      </c>
      <c r="H129" s="5">
        <v>0</v>
      </c>
      <c r="I129" s="5">
        <v>0</v>
      </c>
      <c r="J129" s="5">
        <v>0</v>
      </c>
      <c r="K129" s="5">
        <v>0</v>
      </c>
      <c r="L129" s="5">
        <v>0</v>
      </c>
      <c r="M129" s="5">
        <v>4.2470000000000001E-2</v>
      </c>
      <c r="N129" s="5">
        <v>0</v>
      </c>
      <c r="O129" s="5">
        <v>0</v>
      </c>
      <c r="P129" s="5">
        <v>0</v>
      </c>
      <c r="Q129" s="5">
        <v>0</v>
      </c>
      <c r="R129" s="5">
        <v>0</v>
      </c>
      <c r="S129" s="5">
        <v>0</v>
      </c>
    </row>
    <row r="130" spans="1:19" hidden="1" x14ac:dyDescent="0.35">
      <c r="A130" s="2" t="s">
        <v>8</v>
      </c>
      <c r="B130" s="1" t="s">
        <v>596</v>
      </c>
      <c r="C130" t="str">
        <f>VLOOKUP(B130,[2]Clothes!$B$5:$D$447,2, FALSE)</f>
        <v>Outside of MKCC</v>
      </c>
      <c r="D130" t="str">
        <f>VLOOKUP(B130,[2]Clothes!$B$5:$D$447,3, FALSE)</f>
        <v>Outside of MKCC - Other</v>
      </c>
      <c r="E130" s="5">
        <v>0</v>
      </c>
      <c r="F130" s="5">
        <v>0</v>
      </c>
      <c r="G130" s="5">
        <v>0</v>
      </c>
      <c r="H130" s="5">
        <v>0</v>
      </c>
      <c r="I130" s="5">
        <v>0</v>
      </c>
      <c r="J130" s="5">
        <v>0</v>
      </c>
      <c r="K130" s="5">
        <v>0</v>
      </c>
      <c r="L130" s="5">
        <v>0</v>
      </c>
      <c r="M130" s="5">
        <v>0</v>
      </c>
      <c r="N130" s="5">
        <v>0</v>
      </c>
      <c r="O130" s="5">
        <v>0</v>
      </c>
      <c r="P130" s="5">
        <v>0</v>
      </c>
      <c r="Q130" s="5">
        <v>0</v>
      </c>
      <c r="R130" s="5">
        <v>0</v>
      </c>
      <c r="S130" s="5">
        <v>0</v>
      </c>
    </row>
    <row r="131" spans="1:19" hidden="1" x14ac:dyDescent="0.35">
      <c r="A131" s="2" t="s">
        <v>8</v>
      </c>
      <c r="B131" s="1" t="s">
        <v>597</v>
      </c>
      <c r="C131" t="str">
        <f>VLOOKUP(B131,[2]Clothes!$B$5:$D$447,2, FALSE)</f>
        <v>Out of Centre</v>
      </c>
      <c r="D131" t="str">
        <f>VLOOKUP(B131,[2]Clothes!$B$5:$D$447,3, FALSE)</f>
        <v>OoC - Zone 8</v>
      </c>
      <c r="E131" s="5">
        <v>0</v>
      </c>
      <c r="F131" s="5">
        <v>0</v>
      </c>
      <c r="G131" s="5">
        <v>0</v>
      </c>
      <c r="H131" s="5">
        <v>0</v>
      </c>
      <c r="I131" s="5">
        <v>0</v>
      </c>
      <c r="J131" s="5">
        <v>0</v>
      </c>
      <c r="K131" s="5">
        <v>0</v>
      </c>
      <c r="L131" s="5">
        <v>0</v>
      </c>
      <c r="M131" s="5">
        <v>0</v>
      </c>
      <c r="N131" s="5">
        <v>0</v>
      </c>
      <c r="O131" s="5">
        <v>0</v>
      </c>
      <c r="P131" s="5">
        <v>0</v>
      </c>
      <c r="Q131" s="5">
        <v>0</v>
      </c>
      <c r="R131" s="5">
        <v>0</v>
      </c>
      <c r="S131" s="5">
        <v>0</v>
      </c>
    </row>
    <row r="132" spans="1:19" hidden="1" x14ac:dyDescent="0.35">
      <c r="A132" s="2" t="s">
        <v>8</v>
      </c>
      <c r="B132" s="1" t="s">
        <v>598</v>
      </c>
      <c r="C132" t="str">
        <f>VLOOKUP(B132,[2]Clothes!$B$5:$D$447,2, FALSE)</f>
        <v>Outside of MKCC</v>
      </c>
      <c r="D132" t="str">
        <f>VLOOKUP(B132,[2]Clothes!$B$5:$D$447,3, FALSE)</f>
        <v>Outside of MKCC - Other</v>
      </c>
      <c r="E132" s="5">
        <v>0</v>
      </c>
      <c r="F132" s="5">
        <v>0</v>
      </c>
      <c r="G132" s="5">
        <v>0</v>
      </c>
      <c r="H132" s="5">
        <v>0</v>
      </c>
      <c r="I132" s="5">
        <v>0</v>
      </c>
      <c r="J132" s="5">
        <v>0</v>
      </c>
      <c r="K132" s="5">
        <v>0</v>
      </c>
      <c r="L132" s="5">
        <v>0</v>
      </c>
      <c r="M132" s="5">
        <v>0</v>
      </c>
      <c r="N132" s="5">
        <v>0</v>
      </c>
      <c r="O132" s="5">
        <v>0</v>
      </c>
      <c r="P132" s="5">
        <v>0</v>
      </c>
      <c r="Q132" s="5">
        <v>0</v>
      </c>
      <c r="R132" s="5">
        <v>0</v>
      </c>
      <c r="S132" s="5">
        <v>0</v>
      </c>
    </row>
    <row r="133" spans="1:19" hidden="1" x14ac:dyDescent="0.35">
      <c r="A133" s="2" t="s">
        <v>8</v>
      </c>
      <c r="B133" s="1" t="s">
        <v>599</v>
      </c>
      <c r="C133" t="str">
        <f>VLOOKUP(B133,[2]Clothes!$B$5:$D$447,2, FALSE)</f>
        <v>Outside of MKCC</v>
      </c>
      <c r="D133" t="str">
        <f>VLOOKUP(B133,[2]Clothes!$B$5:$D$447,3, FALSE)</f>
        <v>Outside of MKCC - Other</v>
      </c>
      <c r="E133" s="5">
        <v>0</v>
      </c>
      <c r="F133" s="5">
        <v>0</v>
      </c>
      <c r="G133" s="5">
        <v>0</v>
      </c>
      <c r="H133" s="5">
        <v>0</v>
      </c>
      <c r="I133" s="5">
        <v>0</v>
      </c>
      <c r="J133" s="5">
        <v>0</v>
      </c>
      <c r="K133" s="5">
        <v>0</v>
      </c>
      <c r="L133" s="5">
        <v>0</v>
      </c>
      <c r="M133" s="5">
        <v>0</v>
      </c>
      <c r="N133" s="5">
        <v>0</v>
      </c>
      <c r="O133" s="5">
        <v>0</v>
      </c>
      <c r="P133" s="5">
        <v>0</v>
      </c>
      <c r="Q133" s="5">
        <v>0</v>
      </c>
      <c r="R133" s="5">
        <v>0</v>
      </c>
      <c r="S133" s="5">
        <v>0</v>
      </c>
    </row>
    <row r="134" spans="1:19" hidden="1" x14ac:dyDescent="0.35">
      <c r="A134" s="2" t="s">
        <v>8</v>
      </c>
      <c r="B134" s="1" t="s">
        <v>600</v>
      </c>
      <c r="C134" t="str">
        <f>VLOOKUP(B134,[2]Clothes!$B$5:$D$447,2, FALSE)</f>
        <v>Outside of MKCC</v>
      </c>
      <c r="D134" t="str">
        <f>VLOOKUP(B134,[2]Clothes!$B$5:$D$447,3, FALSE)</f>
        <v>Towcester</v>
      </c>
      <c r="E134" s="5">
        <v>0</v>
      </c>
      <c r="F134" s="5">
        <v>0</v>
      </c>
      <c r="G134" s="5">
        <v>0</v>
      </c>
      <c r="H134" s="5">
        <v>0</v>
      </c>
      <c r="I134" s="5">
        <v>0</v>
      </c>
      <c r="J134" s="5">
        <v>0</v>
      </c>
      <c r="K134" s="5">
        <v>0</v>
      </c>
      <c r="L134" s="5">
        <v>0</v>
      </c>
      <c r="M134" s="5">
        <v>0</v>
      </c>
      <c r="N134" s="5">
        <v>0</v>
      </c>
      <c r="O134" s="5">
        <v>0</v>
      </c>
      <c r="P134" s="5">
        <v>0</v>
      </c>
      <c r="Q134" s="5">
        <v>0</v>
      </c>
      <c r="R134" s="5">
        <v>0</v>
      </c>
      <c r="S134" s="5">
        <v>0</v>
      </c>
    </row>
    <row r="135" spans="1:19" hidden="1" x14ac:dyDescent="0.35">
      <c r="A135" s="2" t="s">
        <v>8</v>
      </c>
      <c r="B135" s="1" t="s">
        <v>601</v>
      </c>
      <c r="C135" t="str">
        <f>VLOOKUP(B135,[2]Clothes!$B$5:$D$447,2, FALSE)</f>
        <v>Out of Centre</v>
      </c>
      <c r="D135" t="str">
        <f>VLOOKUP(B135,[2]Clothes!$B$5:$D$447,3, FALSE)</f>
        <v>OoC - Zone 8</v>
      </c>
      <c r="E135" s="5">
        <v>0</v>
      </c>
      <c r="F135" s="5">
        <v>0</v>
      </c>
      <c r="G135" s="5">
        <v>0</v>
      </c>
      <c r="H135" s="5">
        <v>0</v>
      </c>
      <c r="I135" s="5">
        <v>0</v>
      </c>
      <c r="J135" s="5">
        <v>0</v>
      </c>
      <c r="K135" s="5">
        <v>0</v>
      </c>
      <c r="L135" s="5">
        <v>0</v>
      </c>
      <c r="M135" s="5">
        <v>0</v>
      </c>
      <c r="N135" s="5">
        <v>0</v>
      </c>
      <c r="O135" s="5">
        <v>0</v>
      </c>
      <c r="P135" s="5">
        <v>0</v>
      </c>
      <c r="Q135" s="5">
        <v>0</v>
      </c>
      <c r="R135" s="5">
        <v>0</v>
      </c>
      <c r="S135" s="5">
        <v>0</v>
      </c>
    </row>
    <row r="136" spans="1:19" hidden="1" x14ac:dyDescent="0.35">
      <c r="A136" s="2" t="s">
        <v>8</v>
      </c>
      <c r="B136" s="1" t="s">
        <v>602</v>
      </c>
      <c r="C136" t="str">
        <f>VLOOKUP(B136,[2]Clothes!$B$5:$D$447,2, FALSE)</f>
        <v>Out of Centre</v>
      </c>
      <c r="D136" t="str">
        <f>VLOOKUP(B136,[2]Clothes!$B$5:$D$447,3, FALSE)</f>
        <v>OoC - Zone 8</v>
      </c>
      <c r="E136" s="5">
        <v>0</v>
      </c>
      <c r="F136" s="5">
        <v>0</v>
      </c>
      <c r="G136" s="5">
        <v>0</v>
      </c>
      <c r="H136" s="5">
        <v>0</v>
      </c>
      <c r="I136" s="5">
        <v>0</v>
      </c>
      <c r="J136" s="5">
        <v>0</v>
      </c>
      <c r="K136" s="5">
        <v>0</v>
      </c>
      <c r="L136" s="5">
        <v>0</v>
      </c>
      <c r="M136" s="5">
        <v>0</v>
      </c>
      <c r="N136" s="5">
        <v>0</v>
      </c>
      <c r="O136" s="5">
        <v>0</v>
      </c>
      <c r="P136" s="5">
        <v>0</v>
      </c>
      <c r="Q136" s="5">
        <v>0</v>
      </c>
      <c r="R136" s="5">
        <v>0</v>
      </c>
      <c r="S136" s="5">
        <v>0</v>
      </c>
    </row>
    <row r="137" spans="1:19" hidden="1" x14ac:dyDescent="0.35">
      <c r="A137" s="2" t="s">
        <v>8</v>
      </c>
      <c r="B137" s="1" t="s">
        <v>603</v>
      </c>
      <c r="C137" t="str">
        <f>VLOOKUP(B137,[2]Clothes!$B$5:$D$447,2, FALSE)</f>
        <v>Outside of MKCC</v>
      </c>
      <c r="D137" t="str">
        <f>VLOOKUP(B137,[2]Clothes!$B$5:$D$447,3, FALSE)</f>
        <v>Outside of MKCC - Other</v>
      </c>
      <c r="E137" s="5">
        <v>0</v>
      </c>
      <c r="F137" s="5">
        <v>0</v>
      </c>
      <c r="G137" s="5">
        <v>0</v>
      </c>
      <c r="H137" s="5">
        <v>0</v>
      </c>
      <c r="I137" s="5">
        <v>0</v>
      </c>
      <c r="J137" s="5">
        <v>0</v>
      </c>
      <c r="K137" s="5">
        <v>0</v>
      </c>
      <c r="L137" s="5">
        <v>0</v>
      </c>
      <c r="M137" s="5">
        <v>0</v>
      </c>
      <c r="N137" s="5">
        <v>0</v>
      </c>
      <c r="O137" s="5">
        <v>0</v>
      </c>
      <c r="P137" s="5">
        <v>0</v>
      </c>
      <c r="Q137" s="5">
        <v>0</v>
      </c>
      <c r="R137" s="5">
        <v>0</v>
      </c>
      <c r="S137" s="5">
        <v>0</v>
      </c>
    </row>
    <row r="138" spans="1:19" hidden="1" x14ac:dyDescent="0.35">
      <c r="A138" s="2" t="s">
        <v>8</v>
      </c>
      <c r="B138" s="1" t="s">
        <v>604</v>
      </c>
      <c r="C138" t="str">
        <f>VLOOKUP(B138,[2]Clothes!$B$5:$D$447,2, FALSE)</f>
        <v>Outside of MKCC</v>
      </c>
      <c r="D138" t="str">
        <f>VLOOKUP(B138,[2]Clothes!$B$5:$D$447,3, FALSE)</f>
        <v>Outside of MKCC - Other</v>
      </c>
      <c r="E138" s="5">
        <v>0</v>
      </c>
      <c r="F138" s="5">
        <v>0</v>
      </c>
      <c r="G138" s="5">
        <v>0</v>
      </c>
      <c r="H138" s="5">
        <v>0</v>
      </c>
      <c r="I138" s="5">
        <v>0</v>
      </c>
      <c r="J138" s="5">
        <v>0</v>
      </c>
      <c r="K138" s="5">
        <v>0</v>
      </c>
      <c r="L138" s="5">
        <v>0</v>
      </c>
      <c r="M138" s="5">
        <v>0</v>
      </c>
      <c r="N138" s="5">
        <v>0</v>
      </c>
      <c r="O138" s="5">
        <v>0</v>
      </c>
      <c r="P138" s="5">
        <v>0</v>
      </c>
      <c r="Q138" s="5">
        <v>0</v>
      </c>
      <c r="R138" s="5">
        <v>0</v>
      </c>
      <c r="S138" s="5">
        <v>0</v>
      </c>
    </row>
    <row r="139" spans="1:19" hidden="1" x14ac:dyDescent="0.35">
      <c r="A139" s="2" t="s">
        <v>8</v>
      </c>
      <c r="B139" s="1" t="s">
        <v>605</v>
      </c>
      <c r="C139" t="str">
        <f>VLOOKUP(B139,[2]Clothes!$B$5:$D$447,2, FALSE)</f>
        <v>Outside of MKCC</v>
      </c>
      <c r="D139" t="str">
        <f>VLOOKUP(B139,[2]Clothes!$B$5:$D$447,3, FALSE)</f>
        <v>Towcester</v>
      </c>
      <c r="E139" s="5">
        <v>0</v>
      </c>
      <c r="F139" s="5">
        <v>0</v>
      </c>
      <c r="G139" s="5">
        <v>0</v>
      </c>
      <c r="H139" s="5">
        <v>0</v>
      </c>
      <c r="I139" s="5">
        <v>0</v>
      </c>
      <c r="J139" s="5">
        <v>0</v>
      </c>
      <c r="K139" s="5">
        <v>0</v>
      </c>
      <c r="L139" s="5">
        <v>0</v>
      </c>
      <c r="M139" s="5">
        <v>0</v>
      </c>
      <c r="N139" s="5">
        <v>0</v>
      </c>
      <c r="O139" s="5">
        <v>0</v>
      </c>
      <c r="P139" s="5">
        <v>0</v>
      </c>
      <c r="Q139" s="5">
        <v>0</v>
      </c>
      <c r="R139" s="5">
        <v>0</v>
      </c>
      <c r="S139" s="5">
        <v>0</v>
      </c>
    </row>
    <row r="140" spans="1:19" hidden="1" x14ac:dyDescent="0.35">
      <c r="A140" s="2" t="s">
        <v>8</v>
      </c>
      <c r="B140" s="1" t="s">
        <v>606</v>
      </c>
      <c r="C140" t="str">
        <f>VLOOKUP(B140,[2]Clothes!$B$5:$D$447,2, FALSE)</f>
        <v>Outside of MKCC</v>
      </c>
      <c r="D140" t="str">
        <f>VLOOKUP(B140,[2]Clothes!$B$5:$D$447,3, FALSE)</f>
        <v>Outside of MKCC - Other</v>
      </c>
      <c r="E140" s="5">
        <v>0</v>
      </c>
      <c r="F140" s="5">
        <v>0</v>
      </c>
      <c r="G140" s="5">
        <v>0</v>
      </c>
      <c r="H140" s="5">
        <v>0</v>
      </c>
      <c r="I140" s="5">
        <v>0</v>
      </c>
      <c r="J140" s="5">
        <v>0</v>
      </c>
      <c r="K140" s="5">
        <v>0</v>
      </c>
      <c r="L140" s="5">
        <v>0</v>
      </c>
      <c r="M140" s="5">
        <v>0</v>
      </c>
      <c r="N140" s="5">
        <v>0</v>
      </c>
      <c r="O140" s="5">
        <v>0</v>
      </c>
      <c r="P140" s="5">
        <v>0</v>
      </c>
      <c r="Q140" s="5">
        <v>0</v>
      </c>
      <c r="R140" s="5">
        <v>0</v>
      </c>
      <c r="S140" s="5">
        <v>0</v>
      </c>
    </row>
    <row r="141" spans="1:19" hidden="1" x14ac:dyDescent="0.35">
      <c r="A141" s="2" t="s">
        <v>8</v>
      </c>
      <c r="B141" s="1" t="s">
        <v>607</v>
      </c>
      <c r="C141" t="str">
        <f>VLOOKUP(B141,[2]Clothes!$B$5:$D$447,2, FALSE)</f>
        <v>Outside of MKCC</v>
      </c>
      <c r="D141" t="str">
        <f>VLOOKUP(B141,[2]Clothes!$B$5:$D$447,3, FALSE)</f>
        <v>Buckingham</v>
      </c>
      <c r="E141" s="5">
        <v>0</v>
      </c>
      <c r="F141" s="5">
        <v>0</v>
      </c>
      <c r="G141" s="5">
        <v>0</v>
      </c>
      <c r="H141" s="5">
        <v>0</v>
      </c>
      <c r="I141" s="5">
        <v>0</v>
      </c>
      <c r="J141" s="5">
        <v>0</v>
      </c>
      <c r="K141" s="5">
        <v>0</v>
      </c>
      <c r="L141" s="5">
        <v>0</v>
      </c>
      <c r="M141" s="5">
        <v>0</v>
      </c>
      <c r="N141" s="5">
        <v>0</v>
      </c>
      <c r="O141" s="5">
        <v>0</v>
      </c>
      <c r="P141" s="5">
        <v>0</v>
      </c>
      <c r="Q141" s="5">
        <v>0</v>
      </c>
      <c r="R141" s="5">
        <v>0</v>
      </c>
      <c r="S141" s="5">
        <v>0</v>
      </c>
    </row>
    <row r="142" spans="1:19" hidden="1" x14ac:dyDescent="0.35">
      <c r="A142" s="2" t="s">
        <v>8</v>
      </c>
      <c r="B142" s="1" t="s">
        <v>128</v>
      </c>
      <c r="C142" t="str">
        <f>VLOOKUP(B142,[2]Clothes!$B$5:$D$447,2, FALSE)</f>
        <v>Outside of MKCC</v>
      </c>
      <c r="D142" t="str">
        <f>VLOOKUP(B142,[2]Clothes!$B$5:$D$447,3, FALSE)</f>
        <v>Buckingham</v>
      </c>
      <c r="E142" s="5">
        <v>0</v>
      </c>
      <c r="F142" s="5">
        <v>0</v>
      </c>
      <c r="G142" s="5">
        <v>0</v>
      </c>
      <c r="H142" s="5">
        <v>0</v>
      </c>
      <c r="I142" s="5">
        <v>0</v>
      </c>
      <c r="J142" s="5">
        <v>0</v>
      </c>
      <c r="K142" s="5">
        <v>0</v>
      </c>
      <c r="L142" s="5">
        <v>0</v>
      </c>
      <c r="M142" s="5">
        <v>0</v>
      </c>
      <c r="N142" s="5">
        <v>0</v>
      </c>
      <c r="O142" s="5">
        <v>0</v>
      </c>
      <c r="P142" s="5">
        <v>0</v>
      </c>
      <c r="Q142" s="5">
        <v>0</v>
      </c>
      <c r="R142" s="5">
        <v>0</v>
      </c>
      <c r="S142" s="5">
        <v>0</v>
      </c>
    </row>
    <row r="143" spans="1:19" hidden="1" x14ac:dyDescent="0.35">
      <c r="A143" s="2" t="s">
        <v>8</v>
      </c>
      <c r="B143" s="1" t="s">
        <v>129</v>
      </c>
      <c r="C143" t="str">
        <f>VLOOKUP(B143,[2]Clothes!$B$5:$D$447,2, FALSE)</f>
        <v>Outside of MKCC</v>
      </c>
      <c r="D143" t="str">
        <f>VLOOKUP(B143,[2]Clothes!$B$5:$D$447,3, FALSE)</f>
        <v>Towcester</v>
      </c>
      <c r="E143" s="5">
        <v>0</v>
      </c>
      <c r="F143" s="5">
        <v>0</v>
      </c>
      <c r="G143" s="5">
        <v>0</v>
      </c>
      <c r="H143" s="5">
        <v>0</v>
      </c>
      <c r="I143" s="5">
        <v>0</v>
      </c>
      <c r="J143" s="5">
        <v>0</v>
      </c>
      <c r="K143" s="5">
        <v>0</v>
      </c>
      <c r="L143" s="5">
        <v>0</v>
      </c>
      <c r="M143" s="5">
        <v>0</v>
      </c>
      <c r="N143" s="5">
        <v>0</v>
      </c>
      <c r="O143" s="5">
        <v>0</v>
      </c>
      <c r="P143" s="5">
        <v>0</v>
      </c>
      <c r="Q143" s="5">
        <v>0</v>
      </c>
      <c r="R143" s="5">
        <v>0</v>
      </c>
      <c r="S143" s="5">
        <v>0</v>
      </c>
    </row>
    <row r="144" spans="1:19" hidden="1" x14ac:dyDescent="0.35">
      <c r="A144" s="2" t="s">
        <v>8</v>
      </c>
      <c r="B144" s="1" t="s">
        <v>130</v>
      </c>
      <c r="C144" t="str">
        <f>VLOOKUP(B144,[2]Clothes!$B$5:$D$447,2, FALSE)</f>
        <v>Outside of MKCC</v>
      </c>
      <c r="D144" t="str">
        <f>VLOOKUP(B144,[2]Clothes!$B$5:$D$447,3, FALSE)</f>
        <v>Outside of MKCC - Other</v>
      </c>
      <c r="E144" s="5">
        <v>0</v>
      </c>
      <c r="F144" s="5">
        <v>0</v>
      </c>
      <c r="G144" s="5">
        <v>0</v>
      </c>
      <c r="H144" s="5">
        <v>0</v>
      </c>
      <c r="I144" s="5">
        <v>0</v>
      </c>
      <c r="J144" s="5">
        <v>0</v>
      </c>
      <c r="K144" s="5">
        <v>0</v>
      </c>
      <c r="L144" s="5">
        <v>0</v>
      </c>
      <c r="M144" s="5">
        <v>0</v>
      </c>
      <c r="N144" s="5">
        <v>0</v>
      </c>
      <c r="O144" s="5">
        <v>0</v>
      </c>
      <c r="P144" s="5">
        <v>0</v>
      </c>
      <c r="Q144" s="5">
        <v>0</v>
      </c>
      <c r="R144" s="5">
        <v>0</v>
      </c>
      <c r="S144" s="5">
        <v>0</v>
      </c>
    </row>
    <row r="145" spans="1:19" hidden="1" x14ac:dyDescent="0.35">
      <c r="A145" s="2" t="s">
        <v>8</v>
      </c>
      <c r="B145" s="1" t="s">
        <v>608</v>
      </c>
      <c r="C145" t="str">
        <f>VLOOKUP(B145,[2]Clothes!$B$5:$D$447,2, FALSE)</f>
        <v>Outside of MKCC</v>
      </c>
      <c r="D145" t="str">
        <f>VLOOKUP(B145,[2]Clothes!$B$5:$D$447,3, FALSE)</f>
        <v>Towcester</v>
      </c>
      <c r="E145" s="5">
        <v>0</v>
      </c>
      <c r="F145" s="5">
        <v>0</v>
      </c>
      <c r="G145" s="5">
        <v>0</v>
      </c>
      <c r="H145" s="5">
        <v>0</v>
      </c>
      <c r="I145" s="5">
        <v>0</v>
      </c>
      <c r="J145" s="5">
        <v>0</v>
      </c>
      <c r="K145" s="5">
        <v>0</v>
      </c>
      <c r="L145" s="5">
        <v>0</v>
      </c>
      <c r="M145" s="5">
        <v>0</v>
      </c>
      <c r="N145" s="5">
        <v>0</v>
      </c>
      <c r="O145" s="5">
        <v>0</v>
      </c>
      <c r="P145" s="5">
        <v>0</v>
      </c>
      <c r="Q145" s="5">
        <v>0</v>
      </c>
      <c r="R145" s="5">
        <v>0</v>
      </c>
      <c r="S145" s="5">
        <v>0</v>
      </c>
    </row>
    <row r="146" spans="1:19" hidden="1" x14ac:dyDescent="0.35">
      <c r="A146" s="2" t="s">
        <v>8</v>
      </c>
      <c r="B146" s="1" t="s">
        <v>609</v>
      </c>
      <c r="C146" t="str">
        <f>VLOOKUP(B146,[2]Clothes!$B$5:$D$447,2, FALSE)</f>
        <v>Out of Centre</v>
      </c>
      <c r="D146" t="str">
        <f>VLOOKUP(B146,[2]Clothes!$B$5:$D$447,3, FALSE)</f>
        <v>OoC - Zone 8</v>
      </c>
      <c r="E146" s="5">
        <v>0</v>
      </c>
      <c r="F146" s="5">
        <v>0</v>
      </c>
      <c r="G146" s="5">
        <v>0</v>
      </c>
      <c r="H146" s="5">
        <v>0</v>
      </c>
      <c r="I146" s="5">
        <v>0</v>
      </c>
      <c r="J146" s="5">
        <v>0</v>
      </c>
      <c r="K146" s="5">
        <v>0</v>
      </c>
      <c r="L146" s="5">
        <v>0</v>
      </c>
      <c r="M146" s="5">
        <v>0</v>
      </c>
      <c r="N146" s="5">
        <v>0</v>
      </c>
      <c r="O146" s="5">
        <v>0</v>
      </c>
      <c r="P146" s="5">
        <v>0</v>
      </c>
      <c r="Q146" s="5">
        <v>0</v>
      </c>
      <c r="R146" s="5">
        <v>0</v>
      </c>
      <c r="S146" s="5">
        <v>0</v>
      </c>
    </row>
    <row r="147" spans="1:19" hidden="1" x14ac:dyDescent="0.35">
      <c r="A147" s="2" t="s">
        <v>8</v>
      </c>
      <c r="B147" s="1" t="s">
        <v>610</v>
      </c>
      <c r="C147" t="str">
        <f>VLOOKUP(B147,[2]Clothes!$B$5:$D$447,2, FALSE)</f>
        <v>Outside of MKCC</v>
      </c>
      <c r="D147" t="str">
        <f>VLOOKUP(B147,[2]Clothes!$B$5:$D$447,3, FALSE)</f>
        <v>Towcester</v>
      </c>
      <c r="E147" s="5">
        <v>0</v>
      </c>
      <c r="F147" s="5">
        <v>0</v>
      </c>
      <c r="G147" s="5">
        <v>0</v>
      </c>
      <c r="H147" s="5">
        <v>0</v>
      </c>
      <c r="I147" s="5">
        <v>0</v>
      </c>
      <c r="J147" s="5">
        <v>0</v>
      </c>
      <c r="K147" s="5">
        <v>0</v>
      </c>
      <c r="L147" s="5">
        <v>0</v>
      </c>
      <c r="M147" s="5">
        <v>0</v>
      </c>
      <c r="N147" s="5">
        <v>0</v>
      </c>
      <c r="O147" s="5">
        <v>0</v>
      </c>
      <c r="P147" s="5">
        <v>0</v>
      </c>
      <c r="Q147" s="5">
        <v>0</v>
      </c>
      <c r="R147" s="5">
        <v>0</v>
      </c>
      <c r="S147" s="5">
        <v>0</v>
      </c>
    </row>
    <row r="148" spans="1:19" hidden="1" x14ac:dyDescent="0.35">
      <c r="A148" s="2" t="s">
        <v>9</v>
      </c>
      <c r="B148" s="1" t="s">
        <v>611</v>
      </c>
      <c r="C148" t="str">
        <f>VLOOKUP(B148,[2]Clothes!$B$5:$D$447,2, FALSE)</f>
        <v>Out of Centre</v>
      </c>
      <c r="D148" t="str">
        <f>VLOOKUP(B148,[2]Clothes!$B$5:$D$447,3, FALSE)</f>
        <v>OoC - Zone 9</v>
      </c>
      <c r="E148" s="5">
        <v>0</v>
      </c>
      <c r="F148" s="5">
        <v>0</v>
      </c>
      <c r="G148" s="5">
        <v>0</v>
      </c>
      <c r="H148" s="5">
        <v>0</v>
      </c>
      <c r="I148" s="5">
        <v>0</v>
      </c>
      <c r="J148" s="5">
        <v>0</v>
      </c>
      <c r="K148" s="5">
        <v>0</v>
      </c>
      <c r="L148" s="5">
        <v>0</v>
      </c>
      <c r="M148" s="5">
        <v>0</v>
      </c>
      <c r="N148" s="5">
        <v>0</v>
      </c>
      <c r="O148" s="5">
        <v>0</v>
      </c>
      <c r="P148" s="5">
        <v>0</v>
      </c>
      <c r="Q148" s="5">
        <v>0</v>
      </c>
      <c r="R148" s="5">
        <v>0</v>
      </c>
      <c r="S148" s="5">
        <v>0</v>
      </c>
    </row>
    <row r="149" spans="1:19" hidden="1" x14ac:dyDescent="0.35">
      <c r="A149" s="2" t="s">
        <v>9</v>
      </c>
      <c r="B149" s="1" t="s">
        <v>612</v>
      </c>
      <c r="C149" t="str">
        <f>VLOOKUP(B149,[2]Clothes!$B$5:$D$447,2, FALSE)</f>
        <v>Local Centres</v>
      </c>
      <c r="D149" t="str">
        <f>VLOOKUP(B149,[2]Clothes!$B$5:$D$447,3, FALSE)</f>
        <v>Newport Pagnell</v>
      </c>
      <c r="E149" s="5">
        <v>0</v>
      </c>
      <c r="F149" s="5">
        <v>0</v>
      </c>
      <c r="G149" s="5">
        <v>0</v>
      </c>
      <c r="H149" s="5">
        <v>0</v>
      </c>
      <c r="I149" s="5">
        <v>0</v>
      </c>
      <c r="J149" s="5">
        <v>0</v>
      </c>
      <c r="K149" s="5">
        <v>0</v>
      </c>
      <c r="L149" s="5">
        <v>0</v>
      </c>
      <c r="M149" s="5">
        <v>0</v>
      </c>
      <c r="N149" s="5">
        <v>0</v>
      </c>
      <c r="O149" s="5">
        <v>0</v>
      </c>
      <c r="P149" s="5">
        <v>0</v>
      </c>
      <c r="Q149" s="5">
        <v>0</v>
      </c>
      <c r="R149" s="5">
        <v>0</v>
      </c>
      <c r="S149" s="5">
        <v>0</v>
      </c>
    </row>
    <row r="150" spans="1:19" hidden="1" x14ac:dyDescent="0.35">
      <c r="A150" s="2" t="s">
        <v>9</v>
      </c>
      <c r="B150" s="1" t="s">
        <v>613</v>
      </c>
      <c r="C150" t="str">
        <f>VLOOKUP(B150,[2]Clothes!$B$5:$D$447,2, FALSE)</f>
        <v>Out of Centre</v>
      </c>
      <c r="D150" t="str">
        <f>VLOOKUP(B150,[2]Clothes!$B$5:$D$447,3, FALSE)</f>
        <v>OoC - Zone 9</v>
      </c>
      <c r="E150" s="5">
        <v>0</v>
      </c>
      <c r="F150" s="5">
        <v>0</v>
      </c>
      <c r="G150" s="5">
        <v>0</v>
      </c>
      <c r="H150" s="5">
        <v>0</v>
      </c>
      <c r="I150" s="5">
        <v>0</v>
      </c>
      <c r="J150" s="5">
        <v>0</v>
      </c>
      <c r="K150" s="5">
        <v>0</v>
      </c>
      <c r="L150" s="5">
        <v>0</v>
      </c>
      <c r="M150" s="5">
        <v>0</v>
      </c>
      <c r="N150" s="5">
        <v>0</v>
      </c>
      <c r="O150" s="5">
        <v>0</v>
      </c>
      <c r="P150" s="5">
        <v>0</v>
      </c>
      <c r="Q150" s="5">
        <v>0</v>
      </c>
      <c r="R150" s="5">
        <v>0</v>
      </c>
      <c r="S150" s="5">
        <v>0</v>
      </c>
    </row>
    <row r="151" spans="1:19" hidden="1" x14ac:dyDescent="0.35">
      <c r="A151" s="2" t="s">
        <v>9</v>
      </c>
      <c r="B151" s="1" t="s">
        <v>614</v>
      </c>
      <c r="C151" t="str">
        <f>VLOOKUP(B151,[2]Clothes!$B$5:$D$447,2, FALSE)</f>
        <v>Out of Centre</v>
      </c>
      <c r="D151" t="str">
        <f>VLOOKUP(B151,[2]Clothes!$B$5:$D$447,3, FALSE)</f>
        <v>OoC - Zone 9</v>
      </c>
      <c r="E151" s="5">
        <v>0</v>
      </c>
      <c r="F151" s="5">
        <v>0</v>
      </c>
      <c r="G151" s="5">
        <v>0</v>
      </c>
      <c r="H151" s="5">
        <v>0</v>
      </c>
      <c r="I151" s="5">
        <v>0</v>
      </c>
      <c r="J151" s="5">
        <v>0</v>
      </c>
      <c r="K151" s="5">
        <v>0</v>
      </c>
      <c r="L151" s="5">
        <v>0</v>
      </c>
      <c r="M151" s="5">
        <v>0</v>
      </c>
      <c r="N151" s="5">
        <v>0</v>
      </c>
      <c r="O151" s="5">
        <v>0</v>
      </c>
      <c r="P151" s="5">
        <v>0</v>
      </c>
      <c r="Q151" s="5">
        <v>0</v>
      </c>
      <c r="R151" s="5">
        <v>0</v>
      </c>
      <c r="S151" s="5">
        <v>0</v>
      </c>
    </row>
    <row r="152" spans="1:19" hidden="1" x14ac:dyDescent="0.35">
      <c r="A152" s="2" t="s">
        <v>9</v>
      </c>
      <c r="B152" s="1" t="s">
        <v>615</v>
      </c>
      <c r="C152" t="str">
        <f>VLOOKUP(B152,[2]Clothes!$B$5:$D$447,2, FALSE)</f>
        <v>Out of Centre</v>
      </c>
      <c r="D152" t="str">
        <f>VLOOKUP(B152,[2]Clothes!$B$5:$D$447,3, FALSE)</f>
        <v>OoC - Zone 9</v>
      </c>
      <c r="E152" s="5">
        <v>0</v>
      </c>
      <c r="F152" s="5">
        <v>0</v>
      </c>
      <c r="G152" s="5">
        <v>0</v>
      </c>
      <c r="H152" s="5">
        <v>0</v>
      </c>
      <c r="I152" s="5">
        <v>0</v>
      </c>
      <c r="J152" s="5">
        <v>0</v>
      </c>
      <c r="K152" s="5">
        <v>0</v>
      </c>
      <c r="L152" s="5">
        <v>0</v>
      </c>
      <c r="M152" s="5">
        <v>0</v>
      </c>
      <c r="N152" s="5">
        <v>0</v>
      </c>
      <c r="O152" s="5">
        <v>0</v>
      </c>
      <c r="P152" s="5">
        <v>0</v>
      </c>
      <c r="Q152" s="5">
        <v>0</v>
      </c>
      <c r="R152" s="5">
        <v>0</v>
      </c>
      <c r="S152" s="5">
        <v>0</v>
      </c>
    </row>
    <row r="153" spans="1:19" hidden="1" x14ac:dyDescent="0.35">
      <c r="A153" s="2" t="s">
        <v>9</v>
      </c>
      <c r="B153" s="1" t="s">
        <v>616</v>
      </c>
      <c r="C153" t="str">
        <f>VLOOKUP(B153,[2]Clothes!$B$5:$D$447,2, FALSE)</f>
        <v>Out of Centre</v>
      </c>
      <c r="D153" t="str">
        <f>VLOOKUP(B153,[2]Clothes!$B$5:$D$447,3, FALSE)</f>
        <v>OoC - Zone 9</v>
      </c>
      <c r="E153" s="5">
        <v>0</v>
      </c>
      <c r="F153" s="5">
        <v>0</v>
      </c>
      <c r="G153" s="5">
        <v>0</v>
      </c>
      <c r="H153" s="5">
        <v>0</v>
      </c>
      <c r="I153" s="5">
        <v>0</v>
      </c>
      <c r="J153" s="5">
        <v>0</v>
      </c>
      <c r="K153" s="5">
        <v>0</v>
      </c>
      <c r="L153" s="5">
        <v>0</v>
      </c>
      <c r="M153" s="5">
        <v>0</v>
      </c>
      <c r="N153" s="5">
        <v>0</v>
      </c>
      <c r="O153" s="5">
        <v>0</v>
      </c>
      <c r="P153" s="5">
        <v>0</v>
      </c>
      <c r="Q153" s="5">
        <v>0</v>
      </c>
      <c r="R153" s="5">
        <v>0</v>
      </c>
      <c r="S153" s="5">
        <v>0</v>
      </c>
    </row>
    <row r="154" spans="1:19" hidden="1" x14ac:dyDescent="0.35">
      <c r="A154" s="2" t="s">
        <v>9</v>
      </c>
      <c r="B154" s="1" t="s">
        <v>617</v>
      </c>
      <c r="C154" t="str">
        <f>VLOOKUP(B154,[2]Clothes!$B$5:$D$447,2, FALSE)</f>
        <v>Out of Centre</v>
      </c>
      <c r="D154" t="str">
        <f>VLOOKUP(B154,[2]Clothes!$B$5:$D$447,3, FALSE)</f>
        <v>OoC - Zone 9</v>
      </c>
      <c r="E154" s="5">
        <v>0</v>
      </c>
      <c r="F154" s="5">
        <v>0</v>
      </c>
      <c r="G154" s="5">
        <v>0</v>
      </c>
      <c r="H154" s="5">
        <v>0</v>
      </c>
      <c r="I154" s="5">
        <v>0</v>
      </c>
      <c r="J154" s="5">
        <v>0</v>
      </c>
      <c r="K154" s="5">
        <v>0</v>
      </c>
      <c r="L154" s="5">
        <v>0</v>
      </c>
      <c r="M154" s="5">
        <v>0</v>
      </c>
      <c r="N154" s="5">
        <v>0</v>
      </c>
      <c r="O154" s="5">
        <v>0</v>
      </c>
      <c r="P154" s="5">
        <v>0</v>
      </c>
      <c r="Q154" s="5">
        <v>0</v>
      </c>
      <c r="R154" s="5">
        <v>0</v>
      </c>
      <c r="S154" s="5">
        <v>0</v>
      </c>
    </row>
    <row r="155" spans="1:19" hidden="1" x14ac:dyDescent="0.35">
      <c r="A155" s="2" t="s">
        <v>9</v>
      </c>
      <c r="B155" s="1" t="s">
        <v>618</v>
      </c>
      <c r="C155" t="str">
        <f>VLOOKUP(B155,[2]Clothes!$B$5:$D$447,2, FALSE)</f>
        <v>Out of Centre</v>
      </c>
      <c r="D155" t="str">
        <f>VLOOKUP(B155,[2]Clothes!$B$5:$D$447,3, FALSE)</f>
        <v>OoC - Zone 9</v>
      </c>
      <c r="E155" s="5">
        <v>0</v>
      </c>
      <c r="F155" s="5">
        <v>0</v>
      </c>
      <c r="G155" s="5">
        <v>0</v>
      </c>
      <c r="H155" s="5">
        <v>0</v>
      </c>
      <c r="I155" s="5">
        <v>0</v>
      </c>
      <c r="J155" s="5">
        <v>0</v>
      </c>
      <c r="K155" s="5">
        <v>0</v>
      </c>
      <c r="L155" s="5">
        <v>0</v>
      </c>
      <c r="M155" s="5">
        <v>0</v>
      </c>
      <c r="N155" s="5">
        <v>0</v>
      </c>
      <c r="O155" s="5">
        <v>0</v>
      </c>
      <c r="P155" s="5">
        <v>0</v>
      </c>
      <c r="Q155" s="5">
        <v>0</v>
      </c>
      <c r="R155" s="5">
        <v>0</v>
      </c>
      <c r="S155" s="5">
        <v>0</v>
      </c>
    </row>
    <row r="156" spans="1:19" hidden="1" x14ac:dyDescent="0.35">
      <c r="A156" s="2" t="s">
        <v>9</v>
      </c>
      <c r="B156" s="1" t="s">
        <v>619</v>
      </c>
      <c r="C156" t="str">
        <f>VLOOKUP(B156,[2]Clothes!$B$5:$D$447,2, FALSE)</f>
        <v>Out of Centre</v>
      </c>
      <c r="D156" t="str">
        <f>VLOOKUP(B156,[2]Clothes!$B$5:$D$447,3, FALSE)</f>
        <v>OoC - Zone 9</v>
      </c>
      <c r="E156" s="5">
        <v>0</v>
      </c>
      <c r="F156" s="5">
        <v>0</v>
      </c>
      <c r="G156" s="5">
        <v>0</v>
      </c>
      <c r="H156" s="5">
        <v>0</v>
      </c>
      <c r="I156" s="5">
        <v>0</v>
      </c>
      <c r="J156" s="5">
        <v>0</v>
      </c>
      <c r="K156" s="5">
        <v>0</v>
      </c>
      <c r="L156" s="5">
        <v>0</v>
      </c>
      <c r="M156" s="5">
        <v>0</v>
      </c>
      <c r="N156" s="5">
        <v>0</v>
      </c>
      <c r="O156" s="5">
        <v>0</v>
      </c>
      <c r="P156" s="5">
        <v>0</v>
      </c>
      <c r="Q156" s="5">
        <v>0</v>
      </c>
      <c r="R156" s="5">
        <v>0</v>
      </c>
      <c r="S156" s="5">
        <v>0</v>
      </c>
    </row>
    <row r="157" spans="1:19" hidden="1" x14ac:dyDescent="0.35">
      <c r="A157" s="2" t="s">
        <v>9</v>
      </c>
      <c r="B157" s="1" t="s">
        <v>620</v>
      </c>
      <c r="C157" t="str">
        <f>VLOOKUP(B157,[2]Clothes!$B$5:$D$447,2, FALSE)</f>
        <v>Out of Centre</v>
      </c>
      <c r="D157" t="str">
        <f>VLOOKUP(B157,[2]Clothes!$B$5:$D$447,3, FALSE)</f>
        <v>OoC - Zone 9</v>
      </c>
      <c r="E157" s="5">
        <v>0</v>
      </c>
      <c r="F157" s="5">
        <v>0</v>
      </c>
      <c r="G157" s="5">
        <v>0</v>
      </c>
      <c r="H157" s="5">
        <v>0</v>
      </c>
      <c r="I157" s="5">
        <v>0</v>
      </c>
      <c r="J157" s="5">
        <v>0</v>
      </c>
      <c r="K157" s="5">
        <v>0</v>
      </c>
      <c r="L157" s="5">
        <v>0</v>
      </c>
      <c r="M157" s="5">
        <v>0</v>
      </c>
      <c r="N157" s="5">
        <v>0</v>
      </c>
      <c r="O157" s="5">
        <v>0</v>
      </c>
      <c r="P157" s="5">
        <v>0</v>
      </c>
      <c r="Q157" s="5">
        <v>0</v>
      </c>
      <c r="R157" s="5">
        <v>0</v>
      </c>
      <c r="S157" s="5">
        <v>0</v>
      </c>
    </row>
    <row r="158" spans="1:19" hidden="1" x14ac:dyDescent="0.35">
      <c r="A158" s="2" t="s">
        <v>9</v>
      </c>
      <c r="B158" s="1" t="s">
        <v>621</v>
      </c>
      <c r="C158" t="str">
        <f>VLOOKUP(B158,[2]Clothes!$B$5:$D$447,2, FALSE)</f>
        <v>Out of Centre</v>
      </c>
      <c r="D158" t="str">
        <f>VLOOKUP(B158,[2]Clothes!$B$5:$D$447,3, FALSE)</f>
        <v>OoC - Zone 9</v>
      </c>
      <c r="E158" s="5">
        <v>0</v>
      </c>
      <c r="F158" s="5">
        <v>0</v>
      </c>
      <c r="G158" s="5">
        <v>0</v>
      </c>
      <c r="H158" s="5">
        <v>0</v>
      </c>
      <c r="I158" s="5">
        <v>0</v>
      </c>
      <c r="J158" s="5">
        <v>0</v>
      </c>
      <c r="K158" s="5">
        <v>0</v>
      </c>
      <c r="L158" s="5">
        <v>0</v>
      </c>
      <c r="M158" s="5">
        <v>0</v>
      </c>
      <c r="N158" s="5">
        <v>0</v>
      </c>
      <c r="O158" s="5">
        <v>0</v>
      </c>
      <c r="P158" s="5">
        <v>0</v>
      </c>
      <c r="Q158" s="5">
        <v>0</v>
      </c>
      <c r="R158" s="5">
        <v>0</v>
      </c>
      <c r="S158" s="5">
        <v>0</v>
      </c>
    </row>
    <row r="159" spans="1:19" hidden="1" x14ac:dyDescent="0.35">
      <c r="A159" s="2" t="s">
        <v>9</v>
      </c>
      <c r="B159" s="1" t="s">
        <v>622</v>
      </c>
      <c r="C159" t="str">
        <f>VLOOKUP(B159,[2]Clothes!$B$5:$D$447,2, FALSE)</f>
        <v>Out of Centre</v>
      </c>
      <c r="D159" t="str">
        <f>VLOOKUP(B159,[2]Clothes!$B$5:$D$447,3, FALSE)</f>
        <v>OoC - Zone 9</v>
      </c>
      <c r="E159" s="5">
        <v>0</v>
      </c>
      <c r="F159" s="5">
        <v>0</v>
      </c>
      <c r="G159" s="5">
        <v>0</v>
      </c>
      <c r="H159" s="5">
        <v>0</v>
      </c>
      <c r="I159" s="5">
        <v>0</v>
      </c>
      <c r="J159" s="5">
        <v>0</v>
      </c>
      <c r="K159" s="5">
        <v>0</v>
      </c>
      <c r="L159" s="5">
        <v>0</v>
      </c>
      <c r="M159" s="5">
        <v>0</v>
      </c>
      <c r="N159" s="5">
        <v>0</v>
      </c>
      <c r="O159" s="5">
        <v>0</v>
      </c>
      <c r="P159" s="5">
        <v>0</v>
      </c>
      <c r="Q159" s="5">
        <v>0</v>
      </c>
      <c r="R159" s="5">
        <v>0</v>
      </c>
      <c r="S159" s="5">
        <v>0</v>
      </c>
    </row>
    <row r="160" spans="1:19" hidden="1" x14ac:dyDescent="0.35">
      <c r="A160" s="2" t="s">
        <v>9</v>
      </c>
      <c r="B160" s="1" t="s">
        <v>623</v>
      </c>
      <c r="C160" t="str">
        <f>VLOOKUP(B160,[2]Clothes!$B$5:$D$447,2, FALSE)</f>
        <v>Out of Centre</v>
      </c>
      <c r="D160" t="str">
        <f>VLOOKUP(B160,[2]Clothes!$B$5:$D$447,3, FALSE)</f>
        <v>OoC - Zone 9</v>
      </c>
      <c r="E160" s="5">
        <v>0</v>
      </c>
      <c r="F160" s="5">
        <v>0</v>
      </c>
      <c r="G160" s="5">
        <v>0</v>
      </c>
      <c r="H160" s="5">
        <v>0</v>
      </c>
      <c r="I160" s="5">
        <v>0</v>
      </c>
      <c r="J160" s="5">
        <v>0</v>
      </c>
      <c r="K160" s="5">
        <v>0</v>
      </c>
      <c r="L160" s="5">
        <v>0</v>
      </c>
      <c r="M160" s="5">
        <v>0</v>
      </c>
      <c r="N160" s="5">
        <v>0</v>
      </c>
      <c r="O160" s="5">
        <v>0</v>
      </c>
      <c r="P160" s="5">
        <v>0</v>
      </c>
      <c r="Q160" s="5">
        <v>0</v>
      </c>
      <c r="R160" s="5">
        <v>0</v>
      </c>
      <c r="S160" s="5">
        <v>0</v>
      </c>
    </row>
    <row r="161" spans="1:19" hidden="1" x14ac:dyDescent="0.35">
      <c r="A161" s="2" t="s">
        <v>9</v>
      </c>
      <c r="B161" s="1" t="s">
        <v>624</v>
      </c>
      <c r="C161" t="str">
        <f>VLOOKUP(B161,[2]Clothes!$B$5:$D$447,2, FALSE)</f>
        <v>Out of Centre</v>
      </c>
      <c r="D161" t="str">
        <f>VLOOKUP(B161,[2]Clothes!$B$5:$D$447,3, FALSE)</f>
        <v>OoC - Zone 9</v>
      </c>
      <c r="E161" s="5">
        <v>0</v>
      </c>
      <c r="F161" s="5">
        <v>0</v>
      </c>
      <c r="G161" s="5">
        <v>0</v>
      </c>
      <c r="H161" s="5">
        <v>0</v>
      </c>
      <c r="I161" s="5">
        <v>0</v>
      </c>
      <c r="J161" s="5">
        <v>0</v>
      </c>
      <c r="K161" s="5">
        <v>0</v>
      </c>
      <c r="L161" s="5">
        <v>0</v>
      </c>
      <c r="M161" s="5">
        <v>0</v>
      </c>
      <c r="N161" s="5">
        <v>0</v>
      </c>
      <c r="O161" s="5">
        <v>0</v>
      </c>
      <c r="P161" s="5">
        <v>0</v>
      </c>
      <c r="Q161" s="5">
        <v>0</v>
      </c>
      <c r="R161" s="5">
        <v>0</v>
      </c>
      <c r="S161" s="5">
        <v>0</v>
      </c>
    </row>
    <row r="162" spans="1:19" hidden="1" x14ac:dyDescent="0.35">
      <c r="A162" s="2" t="s">
        <v>9</v>
      </c>
      <c r="B162" s="1" t="s">
        <v>625</v>
      </c>
      <c r="C162" t="str">
        <f>VLOOKUP(B162,[2]Clothes!$B$5:$D$447,2, FALSE)</f>
        <v>Out of Centre</v>
      </c>
      <c r="D162" t="str">
        <f>VLOOKUP(B162,[2]Clothes!$B$5:$D$447,3, FALSE)</f>
        <v>OoC - Zone 9</v>
      </c>
      <c r="E162" s="5">
        <v>0</v>
      </c>
      <c r="F162" s="5">
        <v>0</v>
      </c>
      <c r="G162" s="5">
        <v>0</v>
      </c>
      <c r="H162" s="5">
        <v>0</v>
      </c>
      <c r="I162" s="5">
        <v>0</v>
      </c>
      <c r="J162" s="5">
        <v>0</v>
      </c>
      <c r="K162" s="5">
        <v>0</v>
      </c>
      <c r="L162" s="5">
        <v>0</v>
      </c>
      <c r="M162" s="5">
        <v>0</v>
      </c>
      <c r="N162" s="5">
        <v>0</v>
      </c>
      <c r="O162" s="5">
        <v>0</v>
      </c>
      <c r="P162" s="5">
        <v>0</v>
      </c>
      <c r="Q162" s="5">
        <v>0</v>
      </c>
      <c r="R162" s="5">
        <v>0</v>
      </c>
      <c r="S162" s="5">
        <v>0</v>
      </c>
    </row>
    <row r="163" spans="1:19" hidden="1" x14ac:dyDescent="0.35">
      <c r="A163" s="2" t="s">
        <v>9</v>
      </c>
      <c r="B163" s="1" t="s">
        <v>626</v>
      </c>
      <c r="C163" t="str">
        <f>VLOOKUP(B163,[2]Clothes!$B$5:$D$447,2, FALSE)</f>
        <v>Out of Centre</v>
      </c>
      <c r="D163" t="str">
        <f>VLOOKUP(B163,[2]Clothes!$B$5:$D$447,3, FALSE)</f>
        <v>OoC - Zone 9</v>
      </c>
      <c r="E163" s="5">
        <v>0</v>
      </c>
      <c r="F163" s="5">
        <v>0</v>
      </c>
      <c r="G163" s="5">
        <v>0</v>
      </c>
      <c r="H163" s="5">
        <v>0</v>
      </c>
      <c r="I163" s="5">
        <v>0</v>
      </c>
      <c r="J163" s="5">
        <v>0</v>
      </c>
      <c r="K163" s="5">
        <v>0</v>
      </c>
      <c r="L163" s="5">
        <v>0</v>
      </c>
      <c r="M163" s="5">
        <v>0</v>
      </c>
      <c r="N163" s="5">
        <v>0</v>
      </c>
      <c r="O163" s="5">
        <v>0</v>
      </c>
      <c r="P163" s="5">
        <v>0</v>
      </c>
      <c r="Q163" s="5">
        <v>0</v>
      </c>
      <c r="R163" s="5">
        <v>0</v>
      </c>
      <c r="S163" s="5">
        <v>0</v>
      </c>
    </row>
    <row r="164" spans="1:19" hidden="1" x14ac:dyDescent="0.35">
      <c r="A164" s="2" t="s">
        <v>9</v>
      </c>
      <c r="B164" s="1" t="s">
        <v>627</v>
      </c>
      <c r="C164" t="str">
        <f>VLOOKUP(B164,[2]Clothes!$B$5:$D$447,2, FALSE)</f>
        <v>Newport Pagnell DC</v>
      </c>
      <c r="D164" t="str">
        <f>VLOOKUP(B164,[2]Clothes!$B$5:$D$447,3, FALSE)</f>
        <v>Newport Pagnell DC - Other in Centre</v>
      </c>
      <c r="E164" s="5">
        <v>0</v>
      </c>
      <c r="F164" s="5">
        <v>0</v>
      </c>
      <c r="G164" s="5">
        <v>0</v>
      </c>
      <c r="H164" s="5">
        <v>0</v>
      </c>
      <c r="I164" s="5">
        <v>0</v>
      </c>
      <c r="J164" s="5">
        <v>0</v>
      </c>
      <c r="K164" s="5">
        <v>0</v>
      </c>
      <c r="L164" s="5">
        <v>0</v>
      </c>
      <c r="M164" s="5">
        <v>0</v>
      </c>
      <c r="N164" s="5">
        <v>0</v>
      </c>
      <c r="O164" s="5">
        <v>0</v>
      </c>
      <c r="P164" s="5">
        <v>0</v>
      </c>
      <c r="Q164" s="5">
        <v>0</v>
      </c>
      <c r="R164" s="5">
        <v>0</v>
      </c>
      <c r="S164" s="5">
        <v>0</v>
      </c>
    </row>
    <row r="165" spans="1:19" hidden="1" x14ac:dyDescent="0.35">
      <c r="A165" s="2" t="s">
        <v>9</v>
      </c>
      <c r="B165" s="1" t="s">
        <v>628</v>
      </c>
      <c r="C165" t="str">
        <f>VLOOKUP(B165,[2]Clothes!$B$5:$D$447,2, FALSE)</f>
        <v>Out of Centre</v>
      </c>
      <c r="D165" t="str">
        <f>VLOOKUP(B165,[2]Clothes!$B$5:$D$447,3, FALSE)</f>
        <v>OoC - Zone 9</v>
      </c>
      <c r="E165" s="5">
        <v>0</v>
      </c>
      <c r="F165" s="5">
        <v>0</v>
      </c>
      <c r="G165" s="5">
        <v>0</v>
      </c>
      <c r="H165" s="5">
        <v>0</v>
      </c>
      <c r="I165" s="5">
        <v>0</v>
      </c>
      <c r="J165" s="5">
        <v>0</v>
      </c>
      <c r="K165" s="5">
        <v>0</v>
      </c>
      <c r="L165" s="5">
        <v>0</v>
      </c>
      <c r="M165" s="5">
        <v>0</v>
      </c>
      <c r="N165" s="5">
        <v>0</v>
      </c>
      <c r="O165" s="5">
        <v>0</v>
      </c>
      <c r="P165" s="5">
        <v>0</v>
      </c>
      <c r="Q165" s="5">
        <v>0</v>
      </c>
      <c r="R165" s="5">
        <v>0</v>
      </c>
      <c r="S165" s="5">
        <v>0</v>
      </c>
    </row>
    <row r="166" spans="1:19" hidden="1" x14ac:dyDescent="0.35">
      <c r="A166" s="2" t="s">
        <v>9</v>
      </c>
      <c r="B166" s="1" t="s">
        <v>629</v>
      </c>
      <c r="C166" t="str">
        <f>VLOOKUP(B166,[2]Clothes!$B$5:$D$447,2, FALSE)</f>
        <v>Out of Centre</v>
      </c>
      <c r="D166" t="str">
        <f>VLOOKUP(B166,[2]Clothes!$B$5:$D$447,3, FALSE)</f>
        <v>OoC - Zone 9</v>
      </c>
      <c r="E166" s="5">
        <v>0</v>
      </c>
      <c r="F166" s="5">
        <v>0</v>
      </c>
      <c r="G166" s="5">
        <v>0</v>
      </c>
      <c r="H166" s="5">
        <v>0</v>
      </c>
      <c r="I166" s="5">
        <v>0</v>
      </c>
      <c r="J166" s="5">
        <v>0</v>
      </c>
      <c r="K166" s="5">
        <v>0</v>
      </c>
      <c r="L166" s="5">
        <v>0</v>
      </c>
      <c r="M166" s="5">
        <v>0</v>
      </c>
      <c r="N166" s="5">
        <v>0</v>
      </c>
      <c r="O166" s="5">
        <v>0</v>
      </c>
      <c r="P166" s="5">
        <v>0</v>
      </c>
      <c r="Q166" s="5">
        <v>0</v>
      </c>
      <c r="R166" s="5">
        <v>0</v>
      </c>
      <c r="S166" s="5">
        <v>0</v>
      </c>
    </row>
    <row r="167" spans="1:19" hidden="1" x14ac:dyDescent="0.35">
      <c r="A167" s="2" t="s">
        <v>9</v>
      </c>
      <c r="B167" s="1" t="s">
        <v>630</v>
      </c>
      <c r="C167" t="str">
        <f>VLOOKUP(B167,[2]Clothes!$B$5:$D$447,2, FALSE)</f>
        <v>Out of Centre</v>
      </c>
      <c r="D167" t="str">
        <f>VLOOKUP(B167,[2]Clothes!$B$5:$D$447,3, FALSE)</f>
        <v>OoC - Zone 9</v>
      </c>
      <c r="E167" s="5">
        <v>0</v>
      </c>
      <c r="F167" s="5">
        <v>0</v>
      </c>
      <c r="G167" s="5">
        <v>0</v>
      </c>
      <c r="H167" s="5">
        <v>0</v>
      </c>
      <c r="I167" s="5">
        <v>0</v>
      </c>
      <c r="J167" s="5">
        <v>0</v>
      </c>
      <c r="K167" s="5">
        <v>0</v>
      </c>
      <c r="L167" s="5">
        <v>0</v>
      </c>
      <c r="M167" s="5">
        <v>0</v>
      </c>
      <c r="N167" s="5">
        <v>0</v>
      </c>
      <c r="O167" s="5">
        <v>0</v>
      </c>
      <c r="P167" s="5">
        <v>0</v>
      </c>
      <c r="Q167" s="5">
        <v>0</v>
      </c>
      <c r="R167" s="5">
        <v>0</v>
      </c>
      <c r="S167" s="5">
        <v>0</v>
      </c>
    </row>
    <row r="168" spans="1:19" hidden="1" x14ac:dyDescent="0.35">
      <c r="A168" s="2" t="s">
        <v>9</v>
      </c>
      <c r="B168" s="1" t="s">
        <v>631</v>
      </c>
      <c r="C168" t="str">
        <f>VLOOKUP(B168,[2]Clothes!$B$5:$D$447,2, FALSE)</f>
        <v>Out of Centre</v>
      </c>
      <c r="D168" t="str">
        <f>VLOOKUP(B168,[2]Clothes!$B$5:$D$447,3, FALSE)</f>
        <v>OoC - Zone 9</v>
      </c>
      <c r="E168" s="5">
        <v>0</v>
      </c>
      <c r="F168" s="5">
        <v>0</v>
      </c>
      <c r="G168" s="5">
        <v>0</v>
      </c>
      <c r="H168" s="5">
        <v>0</v>
      </c>
      <c r="I168" s="5">
        <v>0</v>
      </c>
      <c r="J168" s="5">
        <v>0</v>
      </c>
      <c r="K168" s="5">
        <v>0</v>
      </c>
      <c r="L168" s="5">
        <v>0</v>
      </c>
      <c r="M168" s="5">
        <v>0</v>
      </c>
      <c r="N168" s="5">
        <v>0</v>
      </c>
      <c r="O168" s="5">
        <v>0</v>
      </c>
      <c r="P168" s="5">
        <v>0</v>
      </c>
      <c r="Q168" s="5">
        <v>0</v>
      </c>
      <c r="R168" s="5">
        <v>0</v>
      </c>
      <c r="S168" s="5">
        <v>0</v>
      </c>
    </row>
    <row r="169" spans="1:19" hidden="1" x14ac:dyDescent="0.35">
      <c r="A169" s="2" t="s">
        <v>9</v>
      </c>
      <c r="B169" s="1" t="s">
        <v>632</v>
      </c>
      <c r="C169" t="str">
        <f>VLOOKUP(B169,[2]Clothes!$B$5:$D$447,2, FALSE)</f>
        <v>Out of Centre</v>
      </c>
      <c r="D169" t="str">
        <f>VLOOKUP(B169,[2]Clothes!$B$5:$D$447,3, FALSE)</f>
        <v>OoC - Zone 9</v>
      </c>
      <c r="E169" s="5">
        <v>0</v>
      </c>
      <c r="F169" s="5">
        <v>0</v>
      </c>
      <c r="G169" s="5">
        <v>0</v>
      </c>
      <c r="H169" s="5">
        <v>0</v>
      </c>
      <c r="I169" s="5">
        <v>0</v>
      </c>
      <c r="J169" s="5">
        <v>0</v>
      </c>
      <c r="K169" s="5">
        <v>0</v>
      </c>
      <c r="L169" s="5">
        <v>0</v>
      </c>
      <c r="M169" s="5">
        <v>0</v>
      </c>
      <c r="N169" s="5">
        <v>0</v>
      </c>
      <c r="O169" s="5">
        <v>0</v>
      </c>
      <c r="P169" s="5">
        <v>0</v>
      </c>
      <c r="Q169" s="5">
        <v>0</v>
      </c>
      <c r="R169" s="5">
        <v>0</v>
      </c>
      <c r="S169" s="5">
        <v>0</v>
      </c>
    </row>
    <row r="170" spans="1:19" hidden="1" x14ac:dyDescent="0.35">
      <c r="A170" s="2" t="s">
        <v>9</v>
      </c>
      <c r="B170" s="1" t="s">
        <v>633</v>
      </c>
      <c r="C170" t="str">
        <f>VLOOKUP(B170,[2]Clothes!$B$5:$D$447,2, FALSE)</f>
        <v>Out of Centre</v>
      </c>
      <c r="D170" t="str">
        <f>VLOOKUP(B170,[2]Clothes!$B$5:$D$447,3, FALSE)</f>
        <v>OoC - Zone 9</v>
      </c>
      <c r="E170" s="5">
        <v>0</v>
      </c>
      <c r="F170" s="5">
        <v>0</v>
      </c>
      <c r="G170" s="5">
        <v>0</v>
      </c>
      <c r="H170" s="5">
        <v>0</v>
      </c>
      <c r="I170" s="5">
        <v>0</v>
      </c>
      <c r="J170" s="5">
        <v>0</v>
      </c>
      <c r="K170" s="5">
        <v>0</v>
      </c>
      <c r="L170" s="5">
        <v>0</v>
      </c>
      <c r="M170" s="5">
        <v>0</v>
      </c>
      <c r="N170" s="5">
        <v>0</v>
      </c>
      <c r="O170" s="5">
        <v>0</v>
      </c>
      <c r="P170" s="5">
        <v>0</v>
      </c>
      <c r="Q170" s="5">
        <v>0</v>
      </c>
      <c r="R170" s="5">
        <v>0</v>
      </c>
      <c r="S170" s="5">
        <v>0</v>
      </c>
    </row>
    <row r="171" spans="1:19" hidden="1" x14ac:dyDescent="0.35">
      <c r="A171" s="2" t="s">
        <v>9</v>
      </c>
      <c r="B171" s="1" t="s">
        <v>634</v>
      </c>
      <c r="C171" t="str">
        <f>VLOOKUP(B171,[2]Clothes!$B$5:$D$447,2, FALSE)</f>
        <v>Out of Centre</v>
      </c>
      <c r="D171" t="str">
        <f>VLOOKUP(B171,[2]Clothes!$B$5:$D$447,3, FALSE)</f>
        <v>OoC - Zone 9</v>
      </c>
      <c r="E171" s="5">
        <v>0</v>
      </c>
      <c r="F171" s="5">
        <v>0</v>
      </c>
      <c r="G171" s="5">
        <v>0</v>
      </c>
      <c r="H171" s="5">
        <v>0</v>
      </c>
      <c r="I171" s="5">
        <v>0</v>
      </c>
      <c r="J171" s="5">
        <v>0</v>
      </c>
      <c r="K171" s="5">
        <v>0</v>
      </c>
      <c r="L171" s="5">
        <v>0</v>
      </c>
      <c r="M171" s="5">
        <v>0</v>
      </c>
      <c r="N171" s="5">
        <v>0</v>
      </c>
      <c r="O171" s="5">
        <v>0</v>
      </c>
      <c r="P171" s="5">
        <v>0</v>
      </c>
      <c r="Q171" s="5">
        <v>0</v>
      </c>
      <c r="R171" s="5">
        <v>0</v>
      </c>
      <c r="S171" s="5">
        <v>0</v>
      </c>
    </row>
    <row r="172" spans="1:19" hidden="1" x14ac:dyDescent="0.35">
      <c r="A172" s="2" t="s">
        <v>9</v>
      </c>
      <c r="B172" s="1" t="s">
        <v>635</v>
      </c>
      <c r="C172" t="str">
        <f>VLOOKUP(B172,[2]Clothes!$B$5:$D$447,2, FALSE)</f>
        <v>Out of Centre</v>
      </c>
      <c r="D172" t="str">
        <f>VLOOKUP(B172,[2]Clothes!$B$5:$D$447,3, FALSE)</f>
        <v>OoC - Zone 9</v>
      </c>
      <c r="E172" s="5">
        <v>0</v>
      </c>
      <c r="F172" s="5">
        <v>0</v>
      </c>
      <c r="G172" s="5">
        <v>0</v>
      </c>
      <c r="H172" s="5">
        <v>0</v>
      </c>
      <c r="I172" s="5">
        <v>0</v>
      </c>
      <c r="J172" s="5">
        <v>0</v>
      </c>
      <c r="K172" s="5">
        <v>0</v>
      </c>
      <c r="L172" s="5">
        <v>0</v>
      </c>
      <c r="M172" s="5">
        <v>0</v>
      </c>
      <c r="N172" s="5">
        <v>0</v>
      </c>
      <c r="O172" s="5">
        <v>0</v>
      </c>
      <c r="P172" s="5">
        <v>0</v>
      </c>
      <c r="Q172" s="5">
        <v>0</v>
      </c>
      <c r="R172" s="5">
        <v>0</v>
      </c>
      <c r="S172" s="5">
        <v>0</v>
      </c>
    </row>
    <row r="173" spans="1:19" hidden="1" x14ac:dyDescent="0.35">
      <c r="A173" s="2" t="s">
        <v>10</v>
      </c>
      <c r="B173" s="1" t="s">
        <v>636</v>
      </c>
      <c r="C173" t="str">
        <f>VLOOKUP(B173,[2]Clothes!$B$5:$D$447,2, FALSE)</f>
        <v>Out of Centre</v>
      </c>
      <c r="D173" t="str">
        <f>VLOOKUP(B173,[2]Clothes!$B$5:$D$447,3, FALSE)</f>
        <v>OoC - Zone 10</v>
      </c>
      <c r="E173" s="5">
        <v>0</v>
      </c>
      <c r="F173" s="5">
        <v>0</v>
      </c>
      <c r="G173" s="5">
        <v>0</v>
      </c>
      <c r="H173" s="5">
        <v>0</v>
      </c>
      <c r="I173" s="5">
        <v>0</v>
      </c>
      <c r="J173" s="5">
        <v>0</v>
      </c>
      <c r="K173" s="5">
        <v>0</v>
      </c>
      <c r="L173" s="5">
        <v>0</v>
      </c>
      <c r="M173" s="5">
        <v>0</v>
      </c>
      <c r="N173" s="5">
        <v>0</v>
      </c>
      <c r="O173" s="5">
        <v>0</v>
      </c>
      <c r="P173" s="5">
        <v>0</v>
      </c>
      <c r="Q173" s="5">
        <v>0</v>
      </c>
      <c r="R173" s="5">
        <v>0</v>
      </c>
      <c r="S173" s="5">
        <v>0</v>
      </c>
    </row>
    <row r="174" spans="1:19" hidden="1" x14ac:dyDescent="0.35">
      <c r="A174" s="2" t="s">
        <v>10</v>
      </c>
      <c r="B174" s="1" t="s">
        <v>637</v>
      </c>
      <c r="C174" t="str">
        <f>VLOOKUP(B174,[2]Clothes!$B$5:$D$447,2, FALSE)</f>
        <v>Out of Centre</v>
      </c>
      <c r="D174" t="str">
        <f>VLOOKUP(B174,[2]Clothes!$B$5:$D$447,3, FALSE)</f>
        <v>OoC - Zone 10</v>
      </c>
      <c r="E174" s="5">
        <v>0</v>
      </c>
      <c r="F174" s="5">
        <v>0</v>
      </c>
      <c r="G174" s="5">
        <v>0</v>
      </c>
      <c r="H174" s="5">
        <v>0</v>
      </c>
      <c r="I174" s="5">
        <v>0</v>
      </c>
      <c r="J174" s="5">
        <v>0</v>
      </c>
      <c r="K174" s="5">
        <v>0</v>
      </c>
      <c r="L174" s="5">
        <v>0</v>
      </c>
      <c r="M174" s="5">
        <v>0</v>
      </c>
      <c r="N174" s="5">
        <v>0</v>
      </c>
      <c r="O174" s="5">
        <v>0</v>
      </c>
      <c r="P174" s="5">
        <v>0</v>
      </c>
      <c r="Q174" s="5">
        <v>0</v>
      </c>
      <c r="R174" s="5">
        <v>0</v>
      </c>
      <c r="S174" s="5">
        <v>0</v>
      </c>
    </row>
    <row r="175" spans="1:19" hidden="1" x14ac:dyDescent="0.35">
      <c r="A175" s="2" t="s">
        <v>10</v>
      </c>
      <c r="B175" s="1" t="s">
        <v>638</v>
      </c>
      <c r="C175" t="str">
        <f>VLOOKUP(B175,[2]Clothes!$B$5:$D$447,2, FALSE)</f>
        <v>Out of Centre</v>
      </c>
      <c r="D175" t="str">
        <f>VLOOKUP(B175,[2]Clothes!$B$5:$D$447,3, FALSE)</f>
        <v>OoC - Zone 10</v>
      </c>
      <c r="E175" s="5">
        <v>0</v>
      </c>
      <c r="F175" s="5">
        <v>0</v>
      </c>
      <c r="G175" s="5">
        <v>0</v>
      </c>
      <c r="H175" s="5">
        <v>0</v>
      </c>
      <c r="I175" s="5">
        <v>0</v>
      </c>
      <c r="J175" s="5">
        <v>0</v>
      </c>
      <c r="K175" s="5">
        <v>0</v>
      </c>
      <c r="L175" s="5">
        <v>0</v>
      </c>
      <c r="M175" s="5">
        <v>0</v>
      </c>
      <c r="N175" s="5">
        <v>0</v>
      </c>
      <c r="O175" s="5">
        <v>0</v>
      </c>
      <c r="P175" s="5">
        <v>0</v>
      </c>
      <c r="Q175" s="5">
        <v>0</v>
      </c>
      <c r="R175" s="5">
        <v>0</v>
      </c>
      <c r="S175" s="5">
        <v>0</v>
      </c>
    </row>
    <row r="176" spans="1:19" hidden="1" x14ac:dyDescent="0.35">
      <c r="A176" s="2" t="s">
        <v>10</v>
      </c>
      <c r="B176" s="1" t="s">
        <v>639</v>
      </c>
      <c r="C176" t="str">
        <f>VLOOKUP(B176,[2]Clothes!$B$5:$D$447,2, FALSE)</f>
        <v>Out of Centre</v>
      </c>
      <c r="D176" t="str">
        <f>VLOOKUP(B176,[2]Clothes!$B$5:$D$447,3, FALSE)</f>
        <v>OoC - Zone 10</v>
      </c>
      <c r="E176" s="5">
        <v>0</v>
      </c>
      <c r="F176" s="5">
        <v>0</v>
      </c>
      <c r="G176" s="5">
        <v>0</v>
      </c>
      <c r="H176" s="5">
        <v>0</v>
      </c>
      <c r="I176" s="5">
        <v>0</v>
      </c>
      <c r="J176" s="5">
        <v>0</v>
      </c>
      <c r="K176" s="5">
        <v>0</v>
      </c>
      <c r="L176" s="5">
        <v>0</v>
      </c>
      <c r="M176" s="5">
        <v>0</v>
      </c>
      <c r="N176" s="5">
        <v>0</v>
      </c>
      <c r="O176" s="5">
        <v>0</v>
      </c>
      <c r="P176" s="5">
        <v>0</v>
      </c>
      <c r="Q176" s="5">
        <v>0</v>
      </c>
      <c r="R176" s="5">
        <v>0</v>
      </c>
      <c r="S176" s="5">
        <v>0</v>
      </c>
    </row>
    <row r="177" spans="1:19" hidden="1" x14ac:dyDescent="0.35">
      <c r="A177" s="2" t="s">
        <v>10</v>
      </c>
      <c r="B177" s="1" t="s">
        <v>640</v>
      </c>
      <c r="C177" t="str">
        <f>VLOOKUP(B177,[2]Clothes!$B$5:$D$447,2, FALSE)</f>
        <v>Olney DC</v>
      </c>
      <c r="D177" t="str">
        <f>VLOOKUP(B177,[2]Clothes!$B$5:$D$447,3, FALSE)</f>
        <v>Olney DC - Other in Centre</v>
      </c>
      <c r="E177" s="5">
        <v>3.13E-3</v>
      </c>
      <c r="F177" s="5">
        <v>0</v>
      </c>
      <c r="G177" s="5">
        <v>0</v>
      </c>
      <c r="H177" s="5">
        <v>0</v>
      </c>
      <c r="I177" s="5">
        <v>0</v>
      </c>
      <c r="J177" s="5">
        <v>0</v>
      </c>
      <c r="K177" s="5">
        <v>0</v>
      </c>
      <c r="L177" s="5">
        <v>0</v>
      </c>
      <c r="M177" s="5">
        <v>0</v>
      </c>
      <c r="N177" s="5">
        <v>2.385E-2</v>
      </c>
      <c r="O177" s="5">
        <v>7.3410000000000003E-2</v>
      </c>
      <c r="P177" s="5">
        <v>0</v>
      </c>
      <c r="Q177" s="5">
        <v>0</v>
      </c>
      <c r="R177" s="5">
        <v>7.2399999999999999E-3</v>
      </c>
      <c r="S177" s="5">
        <v>0</v>
      </c>
    </row>
    <row r="178" spans="1:19" hidden="1" x14ac:dyDescent="0.35">
      <c r="A178" s="2" t="s">
        <v>10</v>
      </c>
      <c r="B178" s="1" t="s">
        <v>641</v>
      </c>
      <c r="C178" t="str">
        <f>VLOOKUP(B178,[2]Clothes!$B$5:$D$447,2, FALSE)</f>
        <v>Out of Centre</v>
      </c>
      <c r="D178" t="str">
        <f>VLOOKUP(B178,[2]Clothes!$B$5:$D$447,3, FALSE)</f>
        <v>OoC - Zone 10</v>
      </c>
      <c r="E178" s="5">
        <v>0</v>
      </c>
      <c r="F178" s="5">
        <v>0</v>
      </c>
      <c r="G178" s="5">
        <v>0</v>
      </c>
      <c r="H178" s="5">
        <v>0</v>
      </c>
      <c r="I178" s="5">
        <v>0</v>
      </c>
      <c r="J178" s="5">
        <v>0</v>
      </c>
      <c r="K178" s="5">
        <v>0</v>
      </c>
      <c r="L178" s="5">
        <v>0</v>
      </c>
      <c r="M178" s="5">
        <v>0</v>
      </c>
      <c r="N178" s="5">
        <v>0</v>
      </c>
      <c r="O178" s="5">
        <v>0</v>
      </c>
      <c r="P178" s="5">
        <v>0</v>
      </c>
      <c r="Q178" s="5">
        <v>0</v>
      </c>
      <c r="R178" s="5">
        <v>0</v>
      </c>
      <c r="S178" s="5">
        <v>0</v>
      </c>
    </row>
    <row r="179" spans="1:19" hidden="1" x14ac:dyDescent="0.35">
      <c r="A179" s="2" t="s">
        <v>10</v>
      </c>
      <c r="B179" s="1" t="s">
        <v>151</v>
      </c>
      <c r="C179" t="str">
        <f>VLOOKUP(B179,[2]Clothes!$B$5:$D$447,2, FALSE)</f>
        <v>Out of Centre</v>
      </c>
      <c r="D179" t="str">
        <f>VLOOKUP(B179,[2]Clothes!$B$5:$D$447,3, FALSE)</f>
        <v>OoC - Zone 10</v>
      </c>
      <c r="E179" s="5">
        <v>0</v>
      </c>
      <c r="F179" s="5">
        <v>0</v>
      </c>
      <c r="G179" s="5">
        <v>0</v>
      </c>
      <c r="H179" s="5">
        <v>0</v>
      </c>
      <c r="I179" s="5">
        <v>0</v>
      </c>
      <c r="J179" s="5">
        <v>0</v>
      </c>
      <c r="K179" s="5">
        <v>0</v>
      </c>
      <c r="L179" s="5">
        <v>0</v>
      </c>
      <c r="M179" s="5">
        <v>0</v>
      </c>
      <c r="N179" s="5">
        <v>0</v>
      </c>
      <c r="O179" s="5">
        <v>0</v>
      </c>
      <c r="P179" s="5">
        <v>0</v>
      </c>
      <c r="Q179" s="5">
        <v>0</v>
      </c>
      <c r="R179" s="5">
        <v>0</v>
      </c>
      <c r="S179" s="5">
        <v>0</v>
      </c>
    </row>
    <row r="180" spans="1:19" hidden="1" x14ac:dyDescent="0.35">
      <c r="A180" s="2" t="s">
        <v>10</v>
      </c>
      <c r="B180" s="1" t="s">
        <v>642</v>
      </c>
      <c r="C180" t="str">
        <f>VLOOKUP(B180,[2]Clothes!$B$5:$D$447,2, FALSE)</f>
        <v>Out of Centre</v>
      </c>
      <c r="D180" t="str">
        <f>VLOOKUP(B180,[2]Clothes!$B$5:$D$447,3, FALSE)</f>
        <v>OoC - Zone 10</v>
      </c>
      <c r="E180" s="5">
        <v>0</v>
      </c>
      <c r="F180" s="5">
        <v>0</v>
      </c>
      <c r="G180" s="5">
        <v>0</v>
      </c>
      <c r="H180" s="5">
        <v>0</v>
      </c>
      <c r="I180" s="5">
        <v>0</v>
      </c>
      <c r="J180" s="5">
        <v>0</v>
      </c>
      <c r="K180" s="5">
        <v>0</v>
      </c>
      <c r="L180" s="5">
        <v>0</v>
      </c>
      <c r="M180" s="5">
        <v>0</v>
      </c>
      <c r="N180" s="5">
        <v>0</v>
      </c>
      <c r="O180" s="5">
        <v>0</v>
      </c>
      <c r="P180" s="5">
        <v>0</v>
      </c>
      <c r="Q180" s="5">
        <v>0</v>
      </c>
      <c r="R180" s="5">
        <v>0</v>
      </c>
      <c r="S180" s="5">
        <v>0</v>
      </c>
    </row>
    <row r="181" spans="1:19" hidden="1" x14ac:dyDescent="0.35">
      <c r="A181" s="2" t="s">
        <v>10</v>
      </c>
      <c r="B181" s="1" t="s">
        <v>643</v>
      </c>
      <c r="C181" t="str">
        <f>VLOOKUP(B181,[2]Clothes!$B$5:$D$447,2, FALSE)</f>
        <v>Out of Centre</v>
      </c>
      <c r="D181" t="str">
        <f>VLOOKUP(B181,[2]Clothes!$B$5:$D$447,3, FALSE)</f>
        <v>OoC - Zone 10</v>
      </c>
      <c r="E181" s="5">
        <v>0</v>
      </c>
      <c r="F181" s="5">
        <v>0</v>
      </c>
      <c r="G181" s="5">
        <v>0</v>
      </c>
      <c r="H181" s="5">
        <v>0</v>
      </c>
      <c r="I181" s="5">
        <v>0</v>
      </c>
      <c r="J181" s="5">
        <v>0</v>
      </c>
      <c r="K181" s="5">
        <v>0</v>
      </c>
      <c r="L181" s="5">
        <v>0</v>
      </c>
      <c r="M181" s="5">
        <v>0</v>
      </c>
      <c r="N181" s="5">
        <v>0</v>
      </c>
      <c r="O181" s="5">
        <v>0</v>
      </c>
      <c r="P181" s="5">
        <v>0</v>
      </c>
      <c r="Q181" s="5">
        <v>0</v>
      </c>
      <c r="R181" s="5">
        <v>0</v>
      </c>
      <c r="S181" s="5">
        <v>0</v>
      </c>
    </row>
    <row r="182" spans="1:19" hidden="1" x14ac:dyDescent="0.35">
      <c r="A182" s="2" t="s">
        <v>11</v>
      </c>
      <c r="B182" s="1" t="s">
        <v>644</v>
      </c>
      <c r="C182" t="str">
        <f>VLOOKUP(B182,[2]Clothes!$B$5:$D$447,2, FALSE)</f>
        <v>Outside of MKCC</v>
      </c>
      <c r="D182" t="str">
        <f>VLOOKUP(B182,[2]Clothes!$B$5:$D$447,3, FALSE)</f>
        <v>Outside of MKCC - Other</v>
      </c>
      <c r="E182" s="5">
        <v>7.7999999999999999E-4</v>
      </c>
      <c r="F182" s="5">
        <v>0</v>
      </c>
      <c r="G182" s="5">
        <v>0</v>
      </c>
      <c r="H182" s="5">
        <v>0</v>
      </c>
      <c r="I182" s="5">
        <v>0</v>
      </c>
      <c r="J182" s="5">
        <v>0</v>
      </c>
      <c r="K182" s="5">
        <v>0</v>
      </c>
      <c r="L182" s="5">
        <v>0</v>
      </c>
      <c r="M182" s="5">
        <v>0</v>
      </c>
      <c r="N182" s="5">
        <v>0</v>
      </c>
      <c r="O182" s="5">
        <v>0</v>
      </c>
      <c r="P182" s="5">
        <v>8.5000000000000006E-3</v>
      </c>
      <c r="Q182" s="5">
        <v>0</v>
      </c>
      <c r="R182" s="5">
        <v>0</v>
      </c>
      <c r="S182" s="5">
        <v>0</v>
      </c>
    </row>
    <row r="183" spans="1:19" hidden="1" x14ac:dyDescent="0.35">
      <c r="A183" s="2" t="s">
        <v>11</v>
      </c>
      <c r="B183" s="1" t="s">
        <v>645</v>
      </c>
      <c r="C183" t="str">
        <f>VLOOKUP(B183,[2]Clothes!$B$5:$D$447,2, FALSE)</f>
        <v>Outside of MKCC</v>
      </c>
      <c r="D183" t="str">
        <f>VLOOKUP(B183,[2]Clothes!$B$5:$D$447,3, FALSE)</f>
        <v>Outside of MKCC - Other</v>
      </c>
      <c r="E183" s="5">
        <v>0</v>
      </c>
      <c r="F183" s="5">
        <v>0</v>
      </c>
      <c r="G183" s="5">
        <v>0</v>
      </c>
      <c r="H183" s="5">
        <v>0</v>
      </c>
      <c r="I183" s="5">
        <v>0</v>
      </c>
      <c r="J183" s="5">
        <v>0</v>
      </c>
      <c r="K183" s="5">
        <v>0</v>
      </c>
      <c r="L183" s="5">
        <v>0</v>
      </c>
      <c r="M183" s="5">
        <v>0</v>
      </c>
      <c r="N183" s="5">
        <v>0</v>
      </c>
      <c r="O183" s="5">
        <v>0</v>
      </c>
      <c r="P183" s="5">
        <v>0</v>
      </c>
      <c r="Q183" s="5">
        <v>0</v>
      </c>
      <c r="R183" s="5">
        <v>0</v>
      </c>
      <c r="S183" s="5">
        <v>0</v>
      </c>
    </row>
    <row r="184" spans="1:19" hidden="1" x14ac:dyDescent="0.35">
      <c r="A184" s="2" t="s">
        <v>11</v>
      </c>
      <c r="B184" s="1" t="s">
        <v>646</v>
      </c>
      <c r="C184" t="str">
        <f>VLOOKUP(B184,[2]Clothes!$B$5:$D$447,2, FALSE)</f>
        <v>Outside of MKCC</v>
      </c>
      <c r="D184" t="str">
        <f>VLOOKUP(B184,[2]Clothes!$B$5:$D$447,3, FALSE)</f>
        <v>Outside of MKCC - Other</v>
      </c>
      <c r="E184" s="5">
        <v>0</v>
      </c>
      <c r="F184" s="5">
        <v>0</v>
      </c>
      <c r="G184" s="5">
        <v>0</v>
      </c>
      <c r="H184" s="5">
        <v>0</v>
      </c>
      <c r="I184" s="5">
        <v>0</v>
      </c>
      <c r="J184" s="5">
        <v>0</v>
      </c>
      <c r="K184" s="5">
        <v>0</v>
      </c>
      <c r="L184" s="5">
        <v>0</v>
      </c>
      <c r="M184" s="5">
        <v>0</v>
      </c>
      <c r="N184" s="5">
        <v>0</v>
      </c>
      <c r="O184" s="5">
        <v>0</v>
      </c>
      <c r="P184" s="5">
        <v>0</v>
      </c>
      <c r="Q184" s="5">
        <v>0</v>
      </c>
      <c r="R184" s="5">
        <v>0</v>
      </c>
      <c r="S184" s="5">
        <v>0</v>
      </c>
    </row>
    <row r="185" spans="1:19" hidden="1" x14ac:dyDescent="0.35">
      <c r="A185" s="2" t="s">
        <v>11</v>
      </c>
      <c r="B185" s="1" t="s">
        <v>647</v>
      </c>
      <c r="C185" t="str">
        <f>VLOOKUP(B185,[2]Clothes!$B$5:$D$447,2, FALSE)</f>
        <v>Outside of MKCC</v>
      </c>
      <c r="D185" t="str">
        <f>VLOOKUP(B185,[2]Clothes!$B$5:$D$447,3, FALSE)</f>
        <v>Outside of MKCC - Other</v>
      </c>
      <c r="E185" s="5">
        <v>0</v>
      </c>
      <c r="F185" s="5">
        <v>0</v>
      </c>
      <c r="G185" s="5">
        <v>0</v>
      </c>
      <c r="H185" s="5">
        <v>0</v>
      </c>
      <c r="I185" s="5">
        <v>0</v>
      </c>
      <c r="J185" s="5">
        <v>0</v>
      </c>
      <c r="K185" s="5">
        <v>0</v>
      </c>
      <c r="L185" s="5">
        <v>0</v>
      </c>
      <c r="M185" s="5">
        <v>0</v>
      </c>
      <c r="N185" s="5">
        <v>0</v>
      </c>
      <c r="O185" s="5">
        <v>0</v>
      </c>
      <c r="P185" s="5">
        <v>0</v>
      </c>
      <c r="Q185" s="5">
        <v>0</v>
      </c>
      <c r="R185" s="5">
        <v>0</v>
      </c>
      <c r="S185" s="5">
        <v>0</v>
      </c>
    </row>
    <row r="186" spans="1:19" hidden="1" x14ac:dyDescent="0.35">
      <c r="A186" s="2" t="s">
        <v>11</v>
      </c>
      <c r="B186" s="1" t="s">
        <v>648</v>
      </c>
      <c r="C186" t="str">
        <f>VLOOKUP(B186,[2]Clothes!$B$5:$D$447,2, FALSE)</f>
        <v>Outside of MKCC</v>
      </c>
      <c r="D186" t="str">
        <f>VLOOKUP(B186,[2]Clothes!$B$5:$D$447,3, FALSE)</f>
        <v>Outside of MKCC - Other</v>
      </c>
      <c r="E186" s="5">
        <v>0</v>
      </c>
      <c r="F186" s="5">
        <v>0</v>
      </c>
      <c r="G186" s="5">
        <v>0</v>
      </c>
      <c r="H186" s="5">
        <v>0</v>
      </c>
      <c r="I186" s="5">
        <v>0</v>
      </c>
      <c r="J186" s="5">
        <v>0</v>
      </c>
      <c r="K186" s="5">
        <v>0</v>
      </c>
      <c r="L186" s="5">
        <v>0</v>
      </c>
      <c r="M186" s="5">
        <v>0</v>
      </c>
      <c r="N186" s="5">
        <v>0</v>
      </c>
      <c r="O186" s="5">
        <v>0</v>
      </c>
      <c r="P186" s="5">
        <v>0</v>
      </c>
      <c r="Q186" s="5">
        <v>0</v>
      </c>
      <c r="R186" s="5">
        <v>0</v>
      </c>
      <c r="S186" s="5">
        <v>0</v>
      </c>
    </row>
    <row r="187" spans="1:19" hidden="1" x14ac:dyDescent="0.35">
      <c r="A187" s="2" t="s">
        <v>11</v>
      </c>
      <c r="B187" s="1" t="s">
        <v>649</v>
      </c>
      <c r="C187" t="str">
        <f>VLOOKUP(B187,[2]Clothes!$B$5:$D$447,2, FALSE)</f>
        <v>Outside of MKCC</v>
      </c>
      <c r="D187" t="str">
        <f>VLOOKUP(B187,[2]Clothes!$B$5:$D$447,3, FALSE)</f>
        <v>Outside of MKCC - Other</v>
      </c>
      <c r="E187" s="5">
        <v>0</v>
      </c>
      <c r="F187" s="5">
        <v>0</v>
      </c>
      <c r="G187" s="5">
        <v>0</v>
      </c>
      <c r="H187" s="5">
        <v>0</v>
      </c>
      <c r="I187" s="5">
        <v>0</v>
      </c>
      <c r="J187" s="5">
        <v>0</v>
      </c>
      <c r="K187" s="5">
        <v>0</v>
      </c>
      <c r="L187" s="5">
        <v>0</v>
      </c>
      <c r="M187" s="5">
        <v>0</v>
      </c>
      <c r="N187" s="5">
        <v>0</v>
      </c>
      <c r="O187" s="5">
        <v>0</v>
      </c>
      <c r="P187" s="5">
        <v>0</v>
      </c>
      <c r="Q187" s="5">
        <v>0</v>
      </c>
      <c r="R187" s="5">
        <v>0</v>
      </c>
      <c r="S187" s="5">
        <v>0</v>
      </c>
    </row>
    <row r="188" spans="1:19" hidden="1" x14ac:dyDescent="0.35">
      <c r="A188" s="2" t="s">
        <v>11</v>
      </c>
      <c r="B188" s="1" t="s">
        <v>650</v>
      </c>
      <c r="C188" t="str">
        <f>VLOOKUP(B188,[2]Clothes!$B$5:$D$447,2, FALSE)</f>
        <v>Out of Centre</v>
      </c>
      <c r="D188" t="str">
        <f>VLOOKUP(B188,[2]Clothes!$B$5:$D$447,3, FALSE)</f>
        <v>OoC - Zone 11</v>
      </c>
      <c r="E188" s="5">
        <v>0</v>
      </c>
      <c r="F188" s="5">
        <v>0</v>
      </c>
      <c r="G188" s="5">
        <v>0</v>
      </c>
      <c r="H188" s="5">
        <v>0</v>
      </c>
      <c r="I188" s="5">
        <v>0</v>
      </c>
      <c r="J188" s="5">
        <v>0</v>
      </c>
      <c r="K188" s="5">
        <v>0</v>
      </c>
      <c r="L188" s="5">
        <v>0</v>
      </c>
      <c r="M188" s="5">
        <v>0</v>
      </c>
      <c r="N188" s="5">
        <v>0</v>
      </c>
      <c r="O188" s="5">
        <v>0</v>
      </c>
      <c r="P188" s="5">
        <v>0</v>
      </c>
      <c r="Q188" s="5">
        <v>0</v>
      </c>
      <c r="R188" s="5">
        <v>0</v>
      </c>
      <c r="S188" s="5">
        <v>0</v>
      </c>
    </row>
    <row r="189" spans="1:19" hidden="1" x14ac:dyDescent="0.35">
      <c r="A189" s="2" t="s">
        <v>11</v>
      </c>
      <c r="B189" s="1" t="s">
        <v>651</v>
      </c>
      <c r="C189" t="str">
        <f>VLOOKUP(B189,[2]Clothes!$B$5:$D$447,2, FALSE)</f>
        <v>Outside of MKCC</v>
      </c>
      <c r="D189" t="str">
        <f>VLOOKUP(B189,[2]Clothes!$B$5:$D$447,3, FALSE)</f>
        <v>Outside of MKCC - Other</v>
      </c>
      <c r="E189" s="5">
        <v>0</v>
      </c>
      <c r="F189" s="5">
        <v>0</v>
      </c>
      <c r="G189" s="5">
        <v>0</v>
      </c>
      <c r="H189" s="5">
        <v>0</v>
      </c>
      <c r="I189" s="5">
        <v>0</v>
      </c>
      <c r="J189" s="5">
        <v>0</v>
      </c>
      <c r="K189" s="5">
        <v>0</v>
      </c>
      <c r="L189" s="5">
        <v>0</v>
      </c>
      <c r="M189" s="5">
        <v>0</v>
      </c>
      <c r="N189" s="5">
        <v>0</v>
      </c>
      <c r="O189" s="5">
        <v>0</v>
      </c>
      <c r="P189" s="5">
        <v>0</v>
      </c>
      <c r="Q189" s="5">
        <v>0</v>
      </c>
      <c r="R189" s="5">
        <v>0</v>
      </c>
      <c r="S189" s="5">
        <v>0</v>
      </c>
    </row>
    <row r="190" spans="1:19" hidden="1" x14ac:dyDescent="0.35">
      <c r="A190" s="2" t="s">
        <v>11</v>
      </c>
      <c r="B190" s="1" t="s">
        <v>167</v>
      </c>
      <c r="C190" t="str">
        <f>VLOOKUP(B190,[2]Clothes!$B$5:$D$447,2, FALSE)</f>
        <v>Outside of MKCC</v>
      </c>
      <c r="D190" t="str">
        <f>VLOOKUP(B190,[2]Clothes!$B$5:$D$447,3, FALSE)</f>
        <v>Outside of MKCC - Other</v>
      </c>
      <c r="E190" s="5">
        <v>2.7799999999999999E-3</v>
      </c>
      <c r="F190" s="5">
        <v>0</v>
      </c>
      <c r="G190" s="5">
        <v>0</v>
      </c>
      <c r="H190" s="5">
        <v>0</v>
      </c>
      <c r="I190" s="5">
        <v>0</v>
      </c>
      <c r="J190" s="5">
        <v>0</v>
      </c>
      <c r="K190" s="5">
        <v>0</v>
      </c>
      <c r="L190" s="5">
        <v>0</v>
      </c>
      <c r="M190" s="5">
        <v>0</v>
      </c>
      <c r="N190" s="5">
        <v>0</v>
      </c>
      <c r="O190" s="5">
        <v>0</v>
      </c>
      <c r="P190" s="5">
        <v>3.024E-2</v>
      </c>
      <c r="Q190" s="5">
        <v>0</v>
      </c>
      <c r="R190" s="5">
        <v>0</v>
      </c>
      <c r="S190" s="5">
        <v>0</v>
      </c>
    </row>
    <row r="191" spans="1:19" hidden="1" x14ac:dyDescent="0.35">
      <c r="A191" s="2" t="s">
        <v>11</v>
      </c>
      <c r="B191" s="1" t="s">
        <v>652</v>
      </c>
      <c r="C191" t="str">
        <f>VLOOKUP(B191,[2]Clothes!$B$5:$D$447,2, FALSE)</f>
        <v>Outside of MKCC</v>
      </c>
      <c r="D191" t="str">
        <f>VLOOKUP(B191,[2]Clothes!$B$5:$D$447,3, FALSE)</f>
        <v>Outside of MKCC - Other</v>
      </c>
      <c r="E191" s="5">
        <v>0</v>
      </c>
      <c r="F191" s="5">
        <v>0</v>
      </c>
      <c r="G191" s="5">
        <v>0</v>
      </c>
      <c r="H191" s="5">
        <v>0</v>
      </c>
      <c r="I191" s="5">
        <v>0</v>
      </c>
      <c r="J191" s="5">
        <v>0</v>
      </c>
      <c r="K191" s="5">
        <v>0</v>
      </c>
      <c r="L191" s="5">
        <v>0</v>
      </c>
      <c r="M191" s="5">
        <v>0</v>
      </c>
      <c r="N191" s="5">
        <v>0</v>
      </c>
      <c r="O191" s="5">
        <v>0</v>
      </c>
      <c r="P191" s="5">
        <v>0</v>
      </c>
      <c r="Q191" s="5">
        <v>0</v>
      </c>
      <c r="R191" s="5">
        <v>0</v>
      </c>
      <c r="S191" s="5">
        <v>0</v>
      </c>
    </row>
    <row r="192" spans="1:19" hidden="1" x14ac:dyDescent="0.35">
      <c r="A192" s="2" t="s">
        <v>11</v>
      </c>
      <c r="B192" s="1" t="s">
        <v>653</v>
      </c>
      <c r="C192" t="str">
        <f>VLOOKUP(B192,[2]Clothes!$B$5:$D$447,2, FALSE)</f>
        <v>Outside of MKCC</v>
      </c>
      <c r="D192" t="str">
        <f>VLOOKUP(B192,[2]Clothes!$B$5:$D$447,3, FALSE)</f>
        <v>Outside of MKCC - Other</v>
      </c>
      <c r="E192" s="5">
        <v>0</v>
      </c>
      <c r="F192" s="5">
        <v>0</v>
      </c>
      <c r="G192" s="5">
        <v>0</v>
      </c>
      <c r="H192" s="5">
        <v>0</v>
      </c>
      <c r="I192" s="5">
        <v>0</v>
      </c>
      <c r="J192" s="5">
        <v>0</v>
      </c>
      <c r="K192" s="5">
        <v>0</v>
      </c>
      <c r="L192" s="5">
        <v>0</v>
      </c>
      <c r="M192" s="5">
        <v>0</v>
      </c>
      <c r="N192" s="5">
        <v>0</v>
      </c>
      <c r="O192" s="5">
        <v>0</v>
      </c>
      <c r="P192" s="5">
        <v>0</v>
      </c>
      <c r="Q192" s="5">
        <v>0</v>
      </c>
      <c r="R192" s="5">
        <v>0</v>
      </c>
      <c r="S192" s="5">
        <v>0</v>
      </c>
    </row>
    <row r="193" spans="1:19" hidden="1" x14ac:dyDescent="0.35">
      <c r="A193" s="2" t="s">
        <v>12</v>
      </c>
      <c r="B193" s="1" t="s">
        <v>169</v>
      </c>
      <c r="C193" t="str">
        <f>VLOOKUP(B193,[2]Clothes!$B$5:$D$447,2, FALSE)</f>
        <v>Outside of MKCC</v>
      </c>
      <c r="D193" t="str">
        <f>VLOOKUP(B193,[2]Clothes!$B$5:$D$447,3, FALSE)</f>
        <v>Leighton Buzzard</v>
      </c>
      <c r="E193" s="5">
        <v>0</v>
      </c>
      <c r="F193" s="5">
        <v>0</v>
      </c>
      <c r="G193" s="5">
        <v>0</v>
      </c>
      <c r="H193" s="5">
        <v>0</v>
      </c>
      <c r="I193" s="5">
        <v>0</v>
      </c>
      <c r="J193" s="5">
        <v>0</v>
      </c>
      <c r="K193" s="5">
        <v>0</v>
      </c>
      <c r="L193" s="5">
        <v>0</v>
      </c>
      <c r="M193" s="5">
        <v>0</v>
      </c>
      <c r="N193" s="5">
        <v>0</v>
      </c>
      <c r="O193" s="5">
        <v>0</v>
      </c>
      <c r="P193" s="5">
        <v>0</v>
      </c>
      <c r="Q193" s="5">
        <v>0</v>
      </c>
      <c r="R193" s="5">
        <v>0</v>
      </c>
      <c r="S193" s="5">
        <v>0</v>
      </c>
    </row>
    <row r="194" spans="1:19" hidden="1" x14ac:dyDescent="0.35">
      <c r="A194" s="2" t="s">
        <v>12</v>
      </c>
      <c r="B194" s="1" t="s">
        <v>654</v>
      </c>
      <c r="C194" t="str">
        <f>VLOOKUP(B194,[2]Clothes!$B$5:$D$447,2, FALSE)</f>
        <v>Outside of MKCC</v>
      </c>
      <c r="D194" t="str">
        <f>VLOOKUP(B194,[2]Clothes!$B$5:$D$447,3, FALSE)</f>
        <v>Outside of MKCC - Other</v>
      </c>
      <c r="E194" s="5">
        <v>0</v>
      </c>
      <c r="F194" s="5">
        <v>0</v>
      </c>
      <c r="G194" s="5">
        <v>0</v>
      </c>
      <c r="H194" s="5">
        <v>0</v>
      </c>
      <c r="I194" s="5">
        <v>0</v>
      </c>
      <c r="J194" s="5">
        <v>0</v>
      </c>
      <c r="K194" s="5">
        <v>0</v>
      </c>
      <c r="L194" s="5">
        <v>0</v>
      </c>
      <c r="M194" s="5">
        <v>0</v>
      </c>
      <c r="N194" s="5">
        <v>0</v>
      </c>
      <c r="O194" s="5">
        <v>0</v>
      </c>
      <c r="P194" s="5">
        <v>0</v>
      </c>
      <c r="Q194" s="5">
        <v>0</v>
      </c>
      <c r="R194" s="5">
        <v>0</v>
      </c>
      <c r="S194" s="5">
        <v>0</v>
      </c>
    </row>
    <row r="195" spans="1:19" hidden="1" x14ac:dyDescent="0.35">
      <c r="A195" s="2" t="s">
        <v>12</v>
      </c>
      <c r="B195" s="1" t="s">
        <v>655</v>
      </c>
      <c r="C195" t="str">
        <f>VLOOKUP(B195,[2]Clothes!$B$5:$D$447,2, FALSE)</f>
        <v>Outside of MKCC</v>
      </c>
      <c r="D195" t="str">
        <f>VLOOKUP(B195,[2]Clothes!$B$5:$D$447,3, FALSE)</f>
        <v>Leighton Buzzard</v>
      </c>
      <c r="E195" s="5">
        <v>0</v>
      </c>
      <c r="F195" s="5">
        <v>0</v>
      </c>
      <c r="G195" s="5">
        <v>0</v>
      </c>
      <c r="H195" s="5">
        <v>0</v>
      </c>
      <c r="I195" s="5">
        <v>0</v>
      </c>
      <c r="J195" s="5">
        <v>0</v>
      </c>
      <c r="K195" s="5">
        <v>0</v>
      </c>
      <c r="L195" s="5">
        <v>0</v>
      </c>
      <c r="M195" s="5">
        <v>0</v>
      </c>
      <c r="N195" s="5">
        <v>0</v>
      </c>
      <c r="O195" s="5">
        <v>0</v>
      </c>
      <c r="P195" s="5">
        <v>0</v>
      </c>
      <c r="Q195" s="5">
        <v>0</v>
      </c>
      <c r="R195" s="5">
        <v>0</v>
      </c>
      <c r="S195" s="5">
        <v>0</v>
      </c>
    </row>
    <row r="196" spans="1:19" hidden="1" x14ac:dyDescent="0.35">
      <c r="A196" s="2" t="s">
        <v>12</v>
      </c>
      <c r="B196" s="1" t="s">
        <v>656</v>
      </c>
      <c r="C196" t="str">
        <f>VLOOKUP(B196,[2]Clothes!$B$5:$D$447,2, FALSE)</f>
        <v>Outside of MKCC</v>
      </c>
      <c r="D196" t="str">
        <f>VLOOKUP(B196,[2]Clothes!$B$5:$D$447,3, FALSE)</f>
        <v>Outside of MKCC - Other</v>
      </c>
      <c r="E196" s="5">
        <v>0</v>
      </c>
      <c r="F196" s="5">
        <v>0</v>
      </c>
      <c r="G196" s="5">
        <v>0</v>
      </c>
      <c r="H196" s="5">
        <v>0</v>
      </c>
      <c r="I196" s="5">
        <v>0</v>
      </c>
      <c r="J196" s="5">
        <v>0</v>
      </c>
      <c r="K196" s="5">
        <v>0</v>
      </c>
      <c r="L196" s="5">
        <v>0</v>
      </c>
      <c r="M196" s="5">
        <v>0</v>
      </c>
      <c r="N196" s="5">
        <v>0</v>
      </c>
      <c r="O196" s="5">
        <v>0</v>
      </c>
      <c r="P196" s="5">
        <v>0</v>
      </c>
      <c r="Q196" s="5">
        <v>0</v>
      </c>
      <c r="R196" s="5">
        <v>0</v>
      </c>
      <c r="S196" s="5">
        <v>0</v>
      </c>
    </row>
    <row r="197" spans="1:19" hidden="1" x14ac:dyDescent="0.35">
      <c r="A197" s="2" t="s">
        <v>12</v>
      </c>
      <c r="B197" s="1" t="s">
        <v>657</v>
      </c>
      <c r="C197" t="str">
        <f>VLOOKUP(B197,[2]Clothes!$B$5:$D$447,2, FALSE)</f>
        <v>Outside of MKCC</v>
      </c>
      <c r="D197" t="str">
        <f>VLOOKUP(B197,[2]Clothes!$B$5:$D$447,3, FALSE)</f>
        <v>Outside of MKCC - Other</v>
      </c>
      <c r="E197" s="5">
        <v>0</v>
      </c>
      <c r="F197" s="5">
        <v>0</v>
      </c>
      <c r="G197" s="5">
        <v>0</v>
      </c>
      <c r="H197" s="5">
        <v>0</v>
      </c>
      <c r="I197" s="5">
        <v>0</v>
      </c>
      <c r="J197" s="5">
        <v>0</v>
      </c>
      <c r="K197" s="5">
        <v>0</v>
      </c>
      <c r="L197" s="5">
        <v>0</v>
      </c>
      <c r="M197" s="5">
        <v>0</v>
      </c>
      <c r="N197" s="5">
        <v>0</v>
      </c>
      <c r="O197" s="5">
        <v>0</v>
      </c>
      <c r="P197" s="5">
        <v>0</v>
      </c>
      <c r="Q197" s="5">
        <v>0</v>
      </c>
      <c r="R197" s="5">
        <v>0</v>
      </c>
      <c r="S197" s="5">
        <v>0</v>
      </c>
    </row>
    <row r="198" spans="1:19" hidden="1" x14ac:dyDescent="0.35">
      <c r="A198" s="2" t="s">
        <v>12</v>
      </c>
      <c r="B198" s="1" t="s">
        <v>658</v>
      </c>
      <c r="C198" t="str">
        <f>VLOOKUP(B198,[2]Clothes!$B$5:$D$447,2, FALSE)</f>
        <v>Outside of MKCC</v>
      </c>
      <c r="D198" t="str">
        <f>VLOOKUP(B198,[2]Clothes!$B$5:$D$447,3, FALSE)</f>
        <v>Outside of MKCC - Other</v>
      </c>
      <c r="E198" s="5">
        <v>0</v>
      </c>
      <c r="F198" s="5">
        <v>0</v>
      </c>
      <c r="G198" s="5">
        <v>0</v>
      </c>
      <c r="H198" s="5">
        <v>0</v>
      </c>
      <c r="I198" s="5">
        <v>0</v>
      </c>
      <c r="J198" s="5">
        <v>0</v>
      </c>
      <c r="K198" s="5">
        <v>0</v>
      </c>
      <c r="L198" s="5">
        <v>0</v>
      </c>
      <c r="M198" s="5">
        <v>0</v>
      </c>
      <c r="N198" s="5">
        <v>0</v>
      </c>
      <c r="O198" s="5">
        <v>0</v>
      </c>
      <c r="P198" s="5">
        <v>0</v>
      </c>
      <c r="Q198" s="5">
        <v>0</v>
      </c>
      <c r="R198" s="5">
        <v>0</v>
      </c>
      <c r="S198" s="5">
        <v>0</v>
      </c>
    </row>
    <row r="199" spans="1:19" hidden="1" x14ac:dyDescent="0.35">
      <c r="A199" s="2" t="s">
        <v>12</v>
      </c>
      <c r="B199" s="1" t="s">
        <v>659</v>
      </c>
      <c r="C199" t="str">
        <f>VLOOKUP(B199,[2]Clothes!$B$5:$D$447,2, FALSE)</f>
        <v>Out of Centre</v>
      </c>
      <c r="D199" t="str">
        <f>VLOOKUP(B199,[2]Clothes!$B$5:$D$447,3, FALSE)</f>
        <v>OoC - Zone 12</v>
      </c>
      <c r="E199" s="5">
        <v>4.0000000000000002E-4</v>
      </c>
      <c r="F199" s="5">
        <v>0</v>
      </c>
      <c r="G199" s="5">
        <v>0</v>
      </c>
      <c r="H199" s="5">
        <v>0</v>
      </c>
      <c r="I199" s="5">
        <v>0</v>
      </c>
      <c r="J199" s="5">
        <v>0</v>
      </c>
      <c r="K199" s="5">
        <v>0</v>
      </c>
      <c r="L199" s="5">
        <v>0</v>
      </c>
      <c r="M199" s="5">
        <v>0</v>
      </c>
      <c r="N199" s="5">
        <v>9.3100000000000006E-3</v>
      </c>
      <c r="O199" s="5">
        <v>0</v>
      </c>
      <c r="P199" s="5">
        <v>0</v>
      </c>
      <c r="Q199" s="5">
        <v>0</v>
      </c>
      <c r="R199" s="5">
        <v>0</v>
      </c>
      <c r="S199" s="5">
        <v>0</v>
      </c>
    </row>
    <row r="200" spans="1:19" hidden="1" x14ac:dyDescent="0.35">
      <c r="A200" s="2" t="s">
        <v>12</v>
      </c>
      <c r="B200" s="1" t="s">
        <v>660</v>
      </c>
      <c r="C200" t="s">
        <v>1869</v>
      </c>
      <c r="D200" t="s">
        <v>1880</v>
      </c>
      <c r="E200" s="5">
        <v>0</v>
      </c>
      <c r="F200" s="5">
        <v>0</v>
      </c>
      <c r="G200" s="5">
        <v>0</v>
      </c>
      <c r="H200" s="5">
        <v>0</v>
      </c>
      <c r="I200" s="5">
        <v>0</v>
      </c>
      <c r="J200" s="5">
        <v>0</v>
      </c>
      <c r="K200" s="5">
        <v>0</v>
      </c>
      <c r="L200" s="5">
        <v>0</v>
      </c>
      <c r="M200" s="5">
        <v>0</v>
      </c>
      <c r="N200" s="5">
        <v>0</v>
      </c>
      <c r="O200" s="5">
        <v>0</v>
      </c>
      <c r="P200" s="5">
        <v>0</v>
      </c>
      <c r="Q200" s="5">
        <v>0</v>
      </c>
      <c r="R200" s="5">
        <v>0</v>
      </c>
      <c r="S200" s="5">
        <v>0</v>
      </c>
    </row>
    <row r="201" spans="1:19" hidden="1" x14ac:dyDescent="0.35">
      <c r="A201" s="2" t="s">
        <v>12</v>
      </c>
      <c r="B201" s="1" t="s">
        <v>661</v>
      </c>
      <c r="C201" t="str">
        <f>VLOOKUP(B201,[2]Clothes!$B$5:$D$447,2, FALSE)</f>
        <v>Outside of MKCC</v>
      </c>
      <c r="D201" t="str">
        <f>VLOOKUP(B201,[2]Clothes!$B$5:$D$447,3, FALSE)</f>
        <v>Outside of MKCC - Other</v>
      </c>
      <c r="E201" s="5">
        <v>0</v>
      </c>
      <c r="F201" s="5">
        <v>0</v>
      </c>
      <c r="G201" s="5">
        <v>0</v>
      </c>
      <c r="H201" s="5">
        <v>0</v>
      </c>
      <c r="I201" s="5">
        <v>0</v>
      </c>
      <c r="J201" s="5">
        <v>0</v>
      </c>
      <c r="K201" s="5">
        <v>0</v>
      </c>
      <c r="L201" s="5">
        <v>0</v>
      </c>
      <c r="M201" s="5">
        <v>0</v>
      </c>
      <c r="N201" s="5">
        <v>0</v>
      </c>
      <c r="O201" s="5">
        <v>0</v>
      </c>
      <c r="P201" s="5">
        <v>0</v>
      </c>
      <c r="Q201" s="5">
        <v>0</v>
      </c>
      <c r="R201" s="5">
        <v>0</v>
      </c>
      <c r="S201" s="5">
        <v>0</v>
      </c>
    </row>
    <row r="202" spans="1:19" hidden="1" x14ac:dyDescent="0.35">
      <c r="A202" s="2" t="s">
        <v>12</v>
      </c>
      <c r="B202" s="1" t="s">
        <v>662</v>
      </c>
      <c r="C202" t="str">
        <f>VLOOKUP(B202,[2]Clothes!$B$5:$D$447,2, FALSE)</f>
        <v>Out of Centre</v>
      </c>
      <c r="D202" t="str">
        <f>VLOOKUP(B202,[2]Clothes!$B$5:$D$447,3, FALSE)</f>
        <v>OoC - Zone 12</v>
      </c>
      <c r="E202" s="5">
        <v>2.9999999999999997E-4</v>
      </c>
      <c r="F202" s="5">
        <v>0</v>
      </c>
      <c r="G202" s="5">
        <v>0</v>
      </c>
      <c r="H202" s="5">
        <v>0</v>
      </c>
      <c r="I202" s="5">
        <v>0</v>
      </c>
      <c r="J202" s="5">
        <v>0</v>
      </c>
      <c r="K202" s="5">
        <v>7.62E-3</v>
      </c>
      <c r="L202" s="5">
        <v>0</v>
      </c>
      <c r="M202" s="5">
        <v>0</v>
      </c>
      <c r="N202" s="5">
        <v>0</v>
      </c>
      <c r="O202" s="5">
        <v>0</v>
      </c>
      <c r="P202" s="5">
        <v>0</v>
      </c>
      <c r="Q202" s="5">
        <v>0</v>
      </c>
      <c r="R202" s="5">
        <v>0</v>
      </c>
      <c r="S202" s="5">
        <v>0</v>
      </c>
    </row>
    <row r="203" spans="1:19" hidden="1" x14ac:dyDescent="0.35">
      <c r="A203" s="2" t="s">
        <v>12</v>
      </c>
      <c r="B203" s="1" t="s">
        <v>663</v>
      </c>
      <c r="C203" t="str">
        <f>VLOOKUP(B203,[2]Clothes!$B$5:$D$447,2, FALSE)</f>
        <v>Outside of MKCC</v>
      </c>
      <c r="D203" t="str">
        <f>VLOOKUP(B203,[2]Clothes!$B$5:$D$447,3, FALSE)</f>
        <v>Leighton Buzzard</v>
      </c>
      <c r="E203" s="5">
        <v>0</v>
      </c>
      <c r="F203" s="5">
        <v>0</v>
      </c>
      <c r="G203" s="5">
        <v>0</v>
      </c>
      <c r="H203" s="5">
        <v>0</v>
      </c>
      <c r="I203" s="5">
        <v>0</v>
      </c>
      <c r="J203" s="5">
        <v>0</v>
      </c>
      <c r="K203" s="5">
        <v>0</v>
      </c>
      <c r="L203" s="5">
        <v>0</v>
      </c>
      <c r="M203" s="5">
        <v>0</v>
      </c>
      <c r="N203" s="5">
        <v>0</v>
      </c>
      <c r="O203" s="5">
        <v>0</v>
      </c>
      <c r="P203" s="5">
        <v>0</v>
      </c>
      <c r="Q203" s="5">
        <v>0</v>
      </c>
      <c r="R203" s="5">
        <v>0</v>
      </c>
      <c r="S203" s="5">
        <v>0</v>
      </c>
    </row>
    <row r="204" spans="1:19" hidden="1" x14ac:dyDescent="0.35">
      <c r="A204" s="2" t="s">
        <v>12</v>
      </c>
      <c r="B204" s="1" t="s">
        <v>664</v>
      </c>
      <c r="C204" t="str">
        <f>VLOOKUP(B204,[2]Clothes!$B$5:$D$447,2, FALSE)</f>
        <v>Outside of MKCC</v>
      </c>
      <c r="D204" t="str">
        <f>VLOOKUP(B204,[2]Clothes!$B$5:$D$447,3, FALSE)</f>
        <v>Outside of MKCC - Other</v>
      </c>
      <c r="E204" s="5">
        <v>0</v>
      </c>
      <c r="F204" s="5">
        <v>0</v>
      </c>
      <c r="G204" s="5">
        <v>0</v>
      </c>
      <c r="H204" s="5">
        <v>0</v>
      </c>
      <c r="I204" s="5">
        <v>0</v>
      </c>
      <c r="J204" s="5">
        <v>0</v>
      </c>
      <c r="K204" s="5">
        <v>0</v>
      </c>
      <c r="L204" s="5">
        <v>0</v>
      </c>
      <c r="M204" s="5">
        <v>0</v>
      </c>
      <c r="N204" s="5">
        <v>0</v>
      </c>
      <c r="O204" s="5">
        <v>0</v>
      </c>
      <c r="P204" s="5">
        <v>0</v>
      </c>
      <c r="Q204" s="5">
        <v>0</v>
      </c>
      <c r="R204" s="5">
        <v>0</v>
      </c>
      <c r="S204" s="5">
        <v>0</v>
      </c>
    </row>
    <row r="205" spans="1:19" hidden="1" x14ac:dyDescent="0.35">
      <c r="A205" s="2" t="s">
        <v>12</v>
      </c>
      <c r="B205" s="1" t="s">
        <v>665</v>
      </c>
      <c r="C205" t="str">
        <f>VLOOKUP(B205,[2]Clothes!$B$5:$D$447,2, FALSE)</f>
        <v>Outside of MKCC</v>
      </c>
      <c r="D205" t="str">
        <f>VLOOKUP(B205,[2]Clothes!$B$5:$D$447,3, FALSE)</f>
        <v>Outside of MKCC - Other</v>
      </c>
      <c r="E205" s="5">
        <v>0</v>
      </c>
      <c r="F205" s="5">
        <v>0</v>
      </c>
      <c r="G205" s="5">
        <v>0</v>
      </c>
      <c r="H205" s="5">
        <v>0</v>
      </c>
      <c r="I205" s="5">
        <v>0</v>
      </c>
      <c r="J205" s="5">
        <v>0</v>
      </c>
      <c r="K205" s="5">
        <v>0</v>
      </c>
      <c r="L205" s="5">
        <v>0</v>
      </c>
      <c r="M205" s="5">
        <v>0</v>
      </c>
      <c r="N205" s="5">
        <v>0</v>
      </c>
      <c r="O205" s="5">
        <v>0</v>
      </c>
      <c r="P205" s="5">
        <v>0</v>
      </c>
      <c r="Q205" s="5">
        <v>0</v>
      </c>
      <c r="R205" s="5">
        <v>0</v>
      </c>
      <c r="S205" s="5">
        <v>0</v>
      </c>
    </row>
    <row r="206" spans="1:19" hidden="1" x14ac:dyDescent="0.35">
      <c r="A206" s="2" t="s">
        <v>12</v>
      </c>
      <c r="B206" s="1" t="s">
        <v>666</v>
      </c>
      <c r="C206" t="str">
        <f>VLOOKUP(B206,[2]Clothes!$B$5:$D$447,2, FALSE)</f>
        <v>Outside of MKCC</v>
      </c>
      <c r="D206" t="str">
        <f>VLOOKUP(B206,[2]Clothes!$B$5:$D$447,3, FALSE)</f>
        <v>Leighton Buzzard</v>
      </c>
      <c r="E206" s="5">
        <v>0</v>
      </c>
      <c r="F206" s="5">
        <v>0</v>
      </c>
      <c r="G206" s="5">
        <v>0</v>
      </c>
      <c r="H206" s="5">
        <v>0</v>
      </c>
      <c r="I206" s="5">
        <v>0</v>
      </c>
      <c r="J206" s="5">
        <v>0</v>
      </c>
      <c r="K206" s="5">
        <v>0</v>
      </c>
      <c r="L206" s="5">
        <v>0</v>
      </c>
      <c r="M206" s="5">
        <v>0</v>
      </c>
      <c r="N206" s="5">
        <v>0</v>
      </c>
      <c r="O206" s="5">
        <v>0</v>
      </c>
      <c r="P206" s="5">
        <v>0</v>
      </c>
      <c r="Q206" s="5">
        <v>0</v>
      </c>
      <c r="R206" s="5">
        <v>0</v>
      </c>
      <c r="S206" s="5">
        <v>0</v>
      </c>
    </row>
    <row r="207" spans="1:19" hidden="1" x14ac:dyDescent="0.35">
      <c r="A207" s="2" t="s">
        <v>12</v>
      </c>
      <c r="B207" s="1" t="s">
        <v>667</v>
      </c>
      <c r="C207" t="str">
        <f>VLOOKUP(B207,[2]Clothes!$B$5:$D$447,2, FALSE)</f>
        <v>Outside of MKCC</v>
      </c>
      <c r="D207" t="str">
        <f>VLOOKUP(B207,[2]Clothes!$B$5:$D$447,3, FALSE)</f>
        <v>Outside of MKCC - Other</v>
      </c>
      <c r="E207" s="5">
        <v>0</v>
      </c>
      <c r="F207" s="5">
        <v>0</v>
      </c>
      <c r="G207" s="5">
        <v>0</v>
      </c>
      <c r="H207" s="5">
        <v>0</v>
      </c>
      <c r="I207" s="5">
        <v>0</v>
      </c>
      <c r="J207" s="5">
        <v>0</v>
      </c>
      <c r="K207" s="5">
        <v>0</v>
      </c>
      <c r="L207" s="5">
        <v>0</v>
      </c>
      <c r="M207" s="5">
        <v>0</v>
      </c>
      <c r="N207" s="5">
        <v>0</v>
      </c>
      <c r="O207" s="5">
        <v>0</v>
      </c>
      <c r="P207" s="5">
        <v>0</v>
      </c>
      <c r="Q207" s="5">
        <v>0</v>
      </c>
      <c r="R207" s="5">
        <v>0</v>
      </c>
      <c r="S207" s="5">
        <v>0</v>
      </c>
    </row>
    <row r="208" spans="1:19" hidden="1" x14ac:dyDescent="0.35">
      <c r="A208" s="2" t="s">
        <v>12</v>
      </c>
      <c r="B208" s="1" t="s">
        <v>668</v>
      </c>
      <c r="C208" t="str">
        <f>VLOOKUP(B208,[2]Clothes!$B$5:$D$447,2, FALSE)</f>
        <v>Outside of MKCC</v>
      </c>
      <c r="D208" t="str">
        <f>VLOOKUP(B208,[2]Clothes!$B$5:$D$447,3, FALSE)</f>
        <v>Leighton Buzzard</v>
      </c>
      <c r="E208" s="5">
        <v>0</v>
      </c>
      <c r="F208" s="5">
        <v>0</v>
      </c>
      <c r="G208" s="5">
        <v>0</v>
      </c>
      <c r="H208" s="5">
        <v>0</v>
      </c>
      <c r="I208" s="5">
        <v>0</v>
      </c>
      <c r="J208" s="5">
        <v>0</v>
      </c>
      <c r="K208" s="5">
        <v>0</v>
      </c>
      <c r="L208" s="5">
        <v>0</v>
      </c>
      <c r="M208" s="5">
        <v>0</v>
      </c>
      <c r="N208" s="5">
        <v>0</v>
      </c>
      <c r="O208" s="5">
        <v>0</v>
      </c>
      <c r="P208" s="5">
        <v>0</v>
      </c>
      <c r="Q208" s="5">
        <v>0</v>
      </c>
      <c r="R208" s="5">
        <v>0</v>
      </c>
      <c r="S208" s="5">
        <v>0</v>
      </c>
    </row>
    <row r="209" spans="1:19" hidden="1" x14ac:dyDescent="0.35">
      <c r="A209" s="2" t="s">
        <v>12</v>
      </c>
      <c r="B209" s="1" t="s">
        <v>669</v>
      </c>
      <c r="C209" t="str">
        <f>VLOOKUP(B209,[2]Clothes!$B$5:$D$447,2, FALSE)</f>
        <v>Outside of MKCC</v>
      </c>
      <c r="D209" t="str">
        <f>VLOOKUP(B209,[2]Clothes!$B$5:$D$447,3, FALSE)</f>
        <v>Leighton Buzzard</v>
      </c>
      <c r="E209" s="5">
        <v>1.001E-2</v>
      </c>
      <c r="F209" s="5">
        <v>0</v>
      </c>
      <c r="G209" s="5">
        <v>0</v>
      </c>
      <c r="H209" s="5">
        <v>0</v>
      </c>
      <c r="I209" s="5">
        <v>0</v>
      </c>
      <c r="J209" s="5">
        <v>0</v>
      </c>
      <c r="K209" s="5">
        <v>0</v>
      </c>
      <c r="L209" s="5">
        <v>0</v>
      </c>
      <c r="M209" s="5">
        <v>0</v>
      </c>
      <c r="N209" s="5">
        <v>0</v>
      </c>
      <c r="O209" s="5">
        <v>0</v>
      </c>
      <c r="P209" s="5">
        <v>0</v>
      </c>
      <c r="Q209" s="5">
        <v>8.0930000000000002E-2</v>
      </c>
      <c r="R209" s="5">
        <v>0</v>
      </c>
      <c r="S209" s="5">
        <v>0</v>
      </c>
    </row>
    <row r="210" spans="1:19" hidden="1" x14ac:dyDescent="0.35">
      <c r="A210" s="2" t="s">
        <v>12</v>
      </c>
      <c r="B210" s="1" t="s">
        <v>670</v>
      </c>
      <c r="C210" t="str">
        <f>VLOOKUP(B210,[2]Clothes!$B$5:$D$447,2, FALSE)</f>
        <v>Out of Centre</v>
      </c>
      <c r="D210" t="str">
        <f>VLOOKUP(B210,[2]Clothes!$B$5:$D$447,3, FALSE)</f>
        <v>OoC - Zone 12</v>
      </c>
      <c r="E210" s="5">
        <v>0</v>
      </c>
      <c r="F210" s="5">
        <v>0</v>
      </c>
      <c r="G210" s="5">
        <v>0</v>
      </c>
      <c r="H210" s="5">
        <v>0</v>
      </c>
      <c r="I210" s="5">
        <v>0</v>
      </c>
      <c r="J210" s="5">
        <v>0</v>
      </c>
      <c r="K210" s="5">
        <v>0</v>
      </c>
      <c r="L210" s="5">
        <v>0</v>
      </c>
      <c r="M210" s="5">
        <v>0</v>
      </c>
      <c r="N210" s="5">
        <v>0</v>
      </c>
      <c r="O210" s="5">
        <v>0</v>
      </c>
      <c r="P210" s="5">
        <v>0</v>
      </c>
      <c r="Q210" s="5">
        <v>0</v>
      </c>
      <c r="R210" s="5">
        <v>0</v>
      </c>
      <c r="S210" s="5">
        <v>0</v>
      </c>
    </row>
    <row r="211" spans="1:19" hidden="1" x14ac:dyDescent="0.35">
      <c r="A211" s="2" t="s">
        <v>12</v>
      </c>
      <c r="B211" s="1" t="s">
        <v>671</v>
      </c>
      <c r="C211" t="str">
        <f>VLOOKUP(B211,[2]Clothes!$B$5:$D$447,2, FALSE)</f>
        <v>Out of Centre</v>
      </c>
      <c r="D211" t="str">
        <f>VLOOKUP(B211,[2]Clothes!$B$5:$D$447,3, FALSE)</f>
        <v>OoC - Zone 12</v>
      </c>
      <c r="E211" s="5">
        <v>0</v>
      </c>
      <c r="F211" s="5">
        <v>0</v>
      </c>
      <c r="G211" s="5">
        <v>0</v>
      </c>
      <c r="H211" s="5">
        <v>0</v>
      </c>
      <c r="I211" s="5">
        <v>0</v>
      </c>
      <c r="J211" s="5">
        <v>0</v>
      </c>
      <c r="K211" s="5">
        <v>0</v>
      </c>
      <c r="L211" s="5">
        <v>0</v>
      </c>
      <c r="M211" s="5">
        <v>0</v>
      </c>
      <c r="N211" s="5">
        <v>0</v>
      </c>
      <c r="O211" s="5">
        <v>0</v>
      </c>
      <c r="P211" s="5">
        <v>0</v>
      </c>
      <c r="Q211" s="5">
        <v>0</v>
      </c>
      <c r="R211" s="5">
        <v>0</v>
      </c>
      <c r="S211" s="5">
        <v>0</v>
      </c>
    </row>
    <row r="212" spans="1:19" hidden="1" x14ac:dyDescent="0.35">
      <c r="A212" s="2" t="s">
        <v>12</v>
      </c>
      <c r="B212" s="1" t="s">
        <v>178</v>
      </c>
      <c r="C212" t="str">
        <f>VLOOKUP(B212,[2]Clothes!$B$5:$D$447,2, FALSE)</f>
        <v>Outside of MKCC</v>
      </c>
      <c r="D212" t="str">
        <f>VLOOKUP(B212,[2]Clothes!$B$5:$D$447,3, FALSE)</f>
        <v>Leighton Buzzard</v>
      </c>
      <c r="E212" s="5">
        <v>0</v>
      </c>
      <c r="F212" s="5">
        <v>0</v>
      </c>
      <c r="G212" s="5">
        <v>0</v>
      </c>
      <c r="H212" s="5">
        <v>0</v>
      </c>
      <c r="I212" s="5">
        <v>0</v>
      </c>
      <c r="J212" s="5">
        <v>0</v>
      </c>
      <c r="K212" s="5">
        <v>0</v>
      </c>
      <c r="L212" s="5">
        <v>0</v>
      </c>
      <c r="M212" s="5">
        <v>0</v>
      </c>
      <c r="N212" s="5">
        <v>0</v>
      </c>
      <c r="O212" s="5">
        <v>0</v>
      </c>
      <c r="P212" s="5">
        <v>0</v>
      </c>
      <c r="Q212" s="5">
        <v>0</v>
      </c>
      <c r="R212" s="5">
        <v>0</v>
      </c>
      <c r="S212" s="5">
        <v>0</v>
      </c>
    </row>
    <row r="213" spans="1:19" hidden="1" x14ac:dyDescent="0.35">
      <c r="A213" s="2" t="s">
        <v>12</v>
      </c>
      <c r="B213" s="1" t="s">
        <v>672</v>
      </c>
      <c r="C213" t="str">
        <f>VLOOKUP(B213,[2]Clothes!$B$5:$D$447,2, FALSE)</f>
        <v>Outside of MKCC</v>
      </c>
      <c r="D213" t="str">
        <f>VLOOKUP(B213,[2]Clothes!$B$5:$D$447,3, FALSE)</f>
        <v>Outside of MKCC - Other</v>
      </c>
      <c r="E213" s="5">
        <v>0</v>
      </c>
      <c r="F213" s="5">
        <v>0</v>
      </c>
      <c r="G213" s="5">
        <v>0</v>
      </c>
      <c r="H213" s="5">
        <v>0</v>
      </c>
      <c r="I213" s="5">
        <v>0</v>
      </c>
      <c r="J213" s="5">
        <v>0</v>
      </c>
      <c r="K213" s="5">
        <v>0</v>
      </c>
      <c r="L213" s="5">
        <v>0</v>
      </c>
      <c r="M213" s="5">
        <v>0</v>
      </c>
      <c r="N213" s="5">
        <v>0</v>
      </c>
      <c r="O213" s="5">
        <v>0</v>
      </c>
      <c r="P213" s="5">
        <v>0</v>
      </c>
      <c r="Q213" s="5">
        <v>0</v>
      </c>
      <c r="R213" s="5">
        <v>0</v>
      </c>
      <c r="S213" s="5">
        <v>0</v>
      </c>
    </row>
    <row r="214" spans="1:19" hidden="1" x14ac:dyDescent="0.35">
      <c r="A214" s="2" t="s">
        <v>12</v>
      </c>
      <c r="B214" s="1" t="s">
        <v>185</v>
      </c>
      <c r="C214" t="str">
        <f>VLOOKUP(B214,[2]Clothes!$B$5:$D$447,2, FALSE)</f>
        <v>Outside of MKCC</v>
      </c>
      <c r="D214" t="str">
        <f>VLOOKUP(B214,[2]Clothes!$B$5:$D$447,3, FALSE)</f>
        <v>Leighton Buzzard</v>
      </c>
      <c r="E214" s="5">
        <v>4.62E-3</v>
      </c>
      <c r="F214" s="5">
        <v>0</v>
      </c>
      <c r="G214" s="5">
        <v>0</v>
      </c>
      <c r="H214" s="5">
        <v>0</v>
      </c>
      <c r="I214" s="5">
        <v>0</v>
      </c>
      <c r="J214" s="5">
        <v>0</v>
      </c>
      <c r="K214" s="5">
        <v>0</v>
      </c>
      <c r="L214" s="5">
        <v>0</v>
      </c>
      <c r="M214" s="5">
        <v>0</v>
      </c>
      <c r="N214" s="5">
        <v>0</v>
      </c>
      <c r="O214" s="5">
        <v>0</v>
      </c>
      <c r="P214" s="5">
        <v>0</v>
      </c>
      <c r="Q214" s="5">
        <v>3.7359999999999997E-2</v>
      </c>
      <c r="R214" s="5">
        <v>0</v>
      </c>
      <c r="S214" s="5">
        <v>0</v>
      </c>
    </row>
    <row r="215" spans="1:19" hidden="1" x14ac:dyDescent="0.35">
      <c r="A215" s="2" t="s">
        <v>12</v>
      </c>
      <c r="B215" s="1" t="s">
        <v>673</v>
      </c>
      <c r="C215" t="str">
        <f>VLOOKUP(B215,[2]Clothes!$B$5:$D$447,2, FALSE)</f>
        <v>Outside of MKCC</v>
      </c>
      <c r="D215" t="str">
        <f>VLOOKUP(B215,[2]Clothes!$B$5:$D$447,3, FALSE)</f>
        <v>Outside of MKCC - Other</v>
      </c>
      <c r="E215" s="5">
        <v>0</v>
      </c>
      <c r="F215" s="5">
        <v>0</v>
      </c>
      <c r="G215" s="5">
        <v>0</v>
      </c>
      <c r="H215" s="5">
        <v>0</v>
      </c>
      <c r="I215" s="5">
        <v>0</v>
      </c>
      <c r="J215" s="5">
        <v>0</v>
      </c>
      <c r="K215" s="5">
        <v>0</v>
      </c>
      <c r="L215" s="5">
        <v>0</v>
      </c>
      <c r="M215" s="5">
        <v>0</v>
      </c>
      <c r="N215" s="5">
        <v>0</v>
      </c>
      <c r="O215" s="5">
        <v>0</v>
      </c>
      <c r="P215" s="5">
        <v>0</v>
      </c>
      <c r="Q215" s="5">
        <v>0</v>
      </c>
      <c r="R215" s="5">
        <v>0</v>
      </c>
      <c r="S215" s="5">
        <v>0</v>
      </c>
    </row>
    <row r="216" spans="1:19" hidden="1" x14ac:dyDescent="0.35">
      <c r="A216" s="2" t="s">
        <v>12</v>
      </c>
      <c r="B216" s="1" t="s">
        <v>674</v>
      </c>
      <c r="C216" t="str">
        <f>VLOOKUP(B216,[2]Clothes!$B$5:$D$447,2, FALSE)</f>
        <v>Outside of MKCC</v>
      </c>
      <c r="D216" t="str">
        <f>VLOOKUP(B216,[2]Clothes!$B$5:$D$447,3, FALSE)</f>
        <v>Outside of MKCC - Other</v>
      </c>
      <c r="E216" s="5">
        <v>0</v>
      </c>
      <c r="F216" s="5">
        <v>0</v>
      </c>
      <c r="G216" s="5">
        <v>0</v>
      </c>
      <c r="H216" s="5">
        <v>0</v>
      </c>
      <c r="I216" s="5">
        <v>0</v>
      </c>
      <c r="J216" s="5">
        <v>0</v>
      </c>
      <c r="K216" s="5">
        <v>0</v>
      </c>
      <c r="L216" s="5">
        <v>0</v>
      </c>
      <c r="M216" s="5">
        <v>0</v>
      </c>
      <c r="N216" s="5">
        <v>0</v>
      </c>
      <c r="O216" s="5">
        <v>0</v>
      </c>
      <c r="P216" s="5">
        <v>0</v>
      </c>
      <c r="Q216" s="5">
        <v>0</v>
      </c>
      <c r="R216" s="5">
        <v>0</v>
      </c>
      <c r="S216" s="5">
        <v>0</v>
      </c>
    </row>
    <row r="217" spans="1:19" hidden="1" x14ac:dyDescent="0.35">
      <c r="A217" s="2" t="s">
        <v>12</v>
      </c>
      <c r="B217" s="1" t="s">
        <v>675</v>
      </c>
      <c r="C217" t="str">
        <f>VLOOKUP(B217,[2]Clothes!$B$5:$D$447,2, FALSE)</f>
        <v>Outside of MKCC</v>
      </c>
      <c r="D217" t="str">
        <f>VLOOKUP(B217,[2]Clothes!$B$5:$D$447,3, FALSE)</f>
        <v>Leighton Buzzard</v>
      </c>
      <c r="E217" s="5">
        <v>0</v>
      </c>
      <c r="F217" s="5">
        <v>0</v>
      </c>
      <c r="G217" s="5">
        <v>0</v>
      </c>
      <c r="H217" s="5">
        <v>0</v>
      </c>
      <c r="I217" s="5">
        <v>0</v>
      </c>
      <c r="J217" s="5">
        <v>0</v>
      </c>
      <c r="K217" s="5">
        <v>0</v>
      </c>
      <c r="L217" s="5">
        <v>0</v>
      </c>
      <c r="M217" s="5">
        <v>0</v>
      </c>
      <c r="N217" s="5">
        <v>0</v>
      </c>
      <c r="O217" s="5">
        <v>0</v>
      </c>
      <c r="P217" s="5">
        <v>0</v>
      </c>
      <c r="Q217" s="5">
        <v>0</v>
      </c>
      <c r="R217" s="5">
        <v>0</v>
      </c>
      <c r="S217" s="5">
        <v>0</v>
      </c>
    </row>
    <row r="218" spans="1:19" hidden="1" x14ac:dyDescent="0.35">
      <c r="A218" s="2" t="s">
        <v>12</v>
      </c>
      <c r="B218" s="1" t="s">
        <v>186</v>
      </c>
      <c r="C218" t="str">
        <f>VLOOKUP(B218,[2]Clothes!$B$5:$D$447,2, FALSE)</f>
        <v>Outside of MKCC</v>
      </c>
      <c r="D218" t="str">
        <f>VLOOKUP(B218,[2]Clothes!$B$5:$D$447,3, FALSE)</f>
        <v>Leighton Buzzard</v>
      </c>
      <c r="E218" s="5">
        <v>0</v>
      </c>
      <c r="F218" s="5">
        <v>0</v>
      </c>
      <c r="G218" s="5">
        <v>0</v>
      </c>
      <c r="H218" s="5">
        <v>0</v>
      </c>
      <c r="I218" s="5">
        <v>0</v>
      </c>
      <c r="J218" s="5">
        <v>0</v>
      </c>
      <c r="K218" s="5">
        <v>0</v>
      </c>
      <c r="L218" s="5">
        <v>0</v>
      </c>
      <c r="M218" s="5">
        <v>0</v>
      </c>
      <c r="N218" s="5">
        <v>0</v>
      </c>
      <c r="O218" s="5">
        <v>0</v>
      </c>
      <c r="P218" s="5">
        <v>0</v>
      </c>
      <c r="Q218" s="5">
        <v>0</v>
      </c>
      <c r="R218" s="5">
        <v>0</v>
      </c>
      <c r="S218" s="5">
        <v>0</v>
      </c>
    </row>
    <row r="219" spans="1:19" hidden="1" x14ac:dyDescent="0.35">
      <c r="A219" s="2" t="s">
        <v>12</v>
      </c>
      <c r="B219" s="1" t="s">
        <v>676</v>
      </c>
      <c r="C219" t="str">
        <f>VLOOKUP(B219,[2]Clothes!$B$5:$D$447,2, FALSE)</f>
        <v>Out of Centre</v>
      </c>
      <c r="D219" t="str">
        <f>VLOOKUP(B219,[2]Clothes!$B$5:$D$447,3, FALSE)</f>
        <v>OoC - Zone 12</v>
      </c>
      <c r="E219" s="5">
        <v>0</v>
      </c>
      <c r="F219" s="5">
        <v>0</v>
      </c>
      <c r="G219" s="5">
        <v>0</v>
      </c>
      <c r="H219" s="5">
        <v>0</v>
      </c>
      <c r="I219" s="5">
        <v>0</v>
      </c>
      <c r="J219" s="5">
        <v>0</v>
      </c>
      <c r="K219" s="5">
        <v>0</v>
      </c>
      <c r="L219" s="5">
        <v>0</v>
      </c>
      <c r="M219" s="5">
        <v>0</v>
      </c>
      <c r="N219" s="5">
        <v>0</v>
      </c>
      <c r="O219" s="5">
        <v>0</v>
      </c>
      <c r="P219" s="5">
        <v>0</v>
      </c>
      <c r="Q219" s="5">
        <v>0</v>
      </c>
      <c r="R219" s="5">
        <v>0</v>
      </c>
      <c r="S219" s="5">
        <v>0</v>
      </c>
    </row>
    <row r="220" spans="1:19" hidden="1" x14ac:dyDescent="0.35">
      <c r="A220" s="2" t="s">
        <v>12</v>
      </c>
      <c r="B220" s="1" t="s">
        <v>677</v>
      </c>
      <c r="C220" t="str">
        <f>VLOOKUP(B220,[2]Clothes!$B$5:$D$447,2, FALSE)</f>
        <v>Out of Centre</v>
      </c>
      <c r="D220" t="str">
        <f>VLOOKUP(B220,[2]Clothes!$B$5:$D$447,3, FALSE)</f>
        <v>OoC - Zone 12</v>
      </c>
      <c r="E220" s="5">
        <v>0</v>
      </c>
      <c r="F220" s="5">
        <v>0</v>
      </c>
      <c r="G220" s="5">
        <v>0</v>
      </c>
      <c r="H220" s="5">
        <v>0</v>
      </c>
      <c r="I220" s="5">
        <v>0</v>
      </c>
      <c r="J220" s="5">
        <v>0</v>
      </c>
      <c r="K220" s="5">
        <v>0</v>
      </c>
      <c r="L220" s="5">
        <v>0</v>
      </c>
      <c r="M220" s="5">
        <v>0</v>
      </c>
      <c r="N220" s="5">
        <v>0</v>
      </c>
      <c r="O220" s="5">
        <v>0</v>
      </c>
      <c r="P220" s="5">
        <v>0</v>
      </c>
      <c r="Q220" s="5">
        <v>0</v>
      </c>
      <c r="R220" s="5">
        <v>0</v>
      </c>
      <c r="S220" s="5">
        <v>0</v>
      </c>
    </row>
    <row r="221" spans="1:19" hidden="1" x14ac:dyDescent="0.35">
      <c r="A221" s="2" t="s">
        <v>12</v>
      </c>
      <c r="B221" s="1" t="s">
        <v>678</v>
      </c>
      <c r="C221" t="str">
        <f>VLOOKUP(B221,[2]Clothes!$B$5:$D$447,2, FALSE)</f>
        <v>Woburn Sands DC</v>
      </c>
      <c r="D221" t="str">
        <f>VLOOKUP(B221,[2]Clothes!$B$5:$D$447,3, FALSE)</f>
        <v>Woburn Sands DC - Other in Centre</v>
      </c>
      <c r="E221" s="5">
        <v>3.5899999999999999E-3</v>
      </c>
      <c r="F221" s="5">
        <v>0</v>
      </c>
      <c r="G221" s="5">
        <v>6.6899999999999998E-3</v>
      </c>
      <c r="H221" s="5">
        <v>0</v>
      </c>
      <c r="I221" s="5">
        <v>0</v>
      </c>
      <c r="J221" s="5">
        <v>0</v>
      </c>
      <c r="K221" s="5">
        <v>0</v>
      </c>
      <c r="L221" s="5">
        <v>0</v>
      </c>
      <c r="M221" s="5">
        <v>0</v>
      </c>
      <c r="N221" s="5">
        <v>0</v>
      </c>
      <c r="O221" s="5">
        <v>0</v>
      </c>
      <c r="P221" s="5">
        <v>2.1739999999999999E-2</v>
      </c>
      <c r="Q221" s="5">
        <v>8.2000000000000007E-3</v>
      </c>
      <c r="R221" s="5">
        <v>0</v>
      </c>
      <c r="S221" s="5">
        <v>0</v>
      </c>
    </row>
    <row r="222" spans="1:19" hidden="1" x14ac:dyDescent="0.35">
      <c r="A222" s="2" t="s">
        <v>12</v>
      </c>
      <c r="B222" s="1" t="s">
        <v>679</v>
      </c>
      <c r="C222" t="str">
        <f>VLOOKUP(B222,[2]Clothes!$B$5:$D$447,2, FALSE)</f>
        <v>Outside of MKCC</v>
      </c>
      <c r="D222" t="str">
        <f>VLOOKUP(B222,[2]Clothes!$B$5:$D$447,3, FALSE)</f>
        <v>Outside of MKCC - Other</v>
      </c>
      <c r="E222" s="5">
        <v>0</v>
      </c>
      <c r="F222" s="5">
        <v>0</v>
      </c>
      <c r="G222" s="5">
        <v>0</v>
      </c>
      <c r="H222" s="5">
        <v>0</v>
      </c>
      <c r="I222" s="5">
        <v>0</v>
      </c>
      <c r="J222" s="5">
        <v>0</v>
      </c>
      <c r="K222" s="5">
        <v>0</v>
      </c>
      <c r="L222" s="5">
        <v>0</v>
      </c>
      <c r="M222" s="5">
        <v>0</v>
      </c>
      <c r="N222" s="5">
        <v>0</v>
      </c>
      <c r="O222" s="5">
        <v>0</v>
      </c>
      <c r="P222" s="5">
        <v>0</v>
      </c>
      <c r="Q222" s="5">
        <v>0</v>
      </c>
      <c r="R222" s="5">
        <v>0</v>
      </c>
      <c r="S222" s="5">
        <v>0</v>
      </c>
    </row>
    <row r="223" spans="1:19" hidden="1" x14ac:dyDescent="0.35">
      <c r="A223" s="2" t="s">
        <v>13</v>
      </c>
      <c r="B223" s="1" t="s">
        <v>187</v>
      </c>
      <c r="C223" t="str">
        <f>VLOOKUP(B223,[2]Clothes!$B$5:$D$447,2, FALSE)</f>
        <v>Outside of MKCC</v>
      </c>
      <c r="D223" t="s">
        <v>1870</v>
      </c>
      <c r="E223" s="5">
        <v>0</v>
      </c>
      <c r="F223" s="5">
        <v>0</v>
      </c>
      <c r="G223" s="5">
        <v>0</v>
      </c>
      <c r="H223" s="5">
        <v>0</v>
      </c>
      <c r="I223" s="5">
        <v>0</v>
      </c>
      <c r="J223" s="5">
        <v>0</v>
      </c>
      <c r="K223" s="5">
        <v>0</v>
      </c>
      <c r="L223" s="5">
        <v>0</v>
      </c>
      <c r="M223" s="5">
        <v>0</v>
      </c>
      <c r="N223" s="5">
        <v>0</v>
      </c>
      <c r="O223" s="5">
        <v>0</v>
      </c>
      <c r="P223" s="5">
        <v>0</v>
      </c>
      <c r="Q223" s="5">
        <v>0</v>
      </c>
      <c r="R223" s="5">
        <v>0</v>
      </c>
      <c r="S223" s="5">
        <v>0</v>
      </c>
    </row>
    <row r="224" spans="1:19" hidden="1" x14ac:dyDescent="0.35">
      <c r="A224" s="2" t="s">
        <v>13</v>
      </c>
      <c r="B224" s="1" t="s">
        <v>188</v>
      </c>
      <c r="C224" t="str">
        <f>VLOOKUP(B224,[2]Clothes!$B$5:$D$447,2, FALSE)</f>
        <v>Outside of MKCC</v>
      </c>
      <c r="D224" t="str">
        <f>VLOOKUP(B224,[2]Clothes!$B$5:$D$447,3, FALSE)</f>
        <v>Aylesbury</v>
      </c>
      <c r="E224" s="5">
        <v>0</v>
      </c>
      <c r="F224" s="5">
        <v>0</v>
      </c>
      <c r="G224" s="5">
        <v>0</v>
      </c>
      <c r="H224" s="5">
        <v>0</v>
      </c>
      <c r="I224" s="5">
        <v>0</v>
      </c>
      <c r="J224" s="5">
        <v>0</v>
      </c>
      <c r="K224" s="5">
        <v>0</v>
      </c>
      <c r="L224" s="5">
        <v>0</v>
      </c>
      <c r="M224" s="5">
        <v>0</v>
      </c>
      <c r="N224" s="5">
        <v>0</v>
      </c>
      <c r="O224" s="5">
        <v>0</v>
      </c>
      <c r="P224" s="5">
        <v>0</v>
      </c>
      <c r="Q224" s="5">
        <v>0</v>
      </c>
      <c r="R224" s="5">
        <v>0</v>
      </c>
      <c r="S224" s="5">
        <v>0</v>
      </c>
    </row>
    <row r="225" spans="1:19" hidden="1" x14ac:dyDescent="0.35">
      <c r="A225" s="2" t="s">
        <v>13</v>
      </c>
      <c r="B225" s="1" t="s">
        <v>680</v>
      </c>
      <c r="C225" t="str">
        <f>VLOOKUP(B225,[2]Clothes!$B$5:$D$447,2, FALSE)</f>
        <v>Outside of MKCC</v>
      </c>
      <c r="D225" t="str">
        <f>VLOOKUP(B225,[2]Clothes!$B$5:$D$447,3, FALSE)</f>
        <v>Outside of MKCC - Other</v>
      </c>
      <c r="E225" s="5">
        <v>0</v>
      </c>
      <c r="F225" s="5">
        <v>0</v>
      </c>
      <c r="G225" s="5">
        <v>0</v>
      </c>
      <c r="H225" s="5">
        <v>0</v>
      </c>
      <c r="I225" s="5">
        <v>0</v>
      </c>
      <c r="J225" s="5">
        <v>0</v>
      </c>
      <c r="K225" s="5">
        <v>0</v>
      </c>
      <c r="L225" s="5">
        <v>0</v>
      </c>
      <c r="M225" s="5">
        <v>0</v>
      </c>
      <c r="N225" s="5">
        <v>0</v>
      </c>
      <c r="O225" s="5">
        <v>0</v>
      </c>
      <c r="P225" s="5">
        <v>0</v>
      </c>
      <c r="Q225" s="5">
        <v>0</v>
      </c>
      <c r="R225" s="5">
        <v>0</v>
      </c>
      <c r="S225" s="5">
        <v>0</v>
      </c>
    </row>
    <row r="226" spans="1:19" hidden="1" x14ac:dyDescent="0.35">
      <c r="A226" s="2" t="s">
        <v>13</v>
      </c>
      <c r="B226" s="1" t="s">
        <v>681</v>
      </c>
      <c r="C226" t="str">
        <f>VLOOKUP(B226,[2]Clothes!$B$5:$D$447,2, FALSE)</f>
        <v>Outside of MKCC</v>
      </c>
      <c r="D226" t="str">
        <f>VLOOKUP(B226,[2]Clothes!$B$5:$D$447,3, FALSE)</f>
        <v>Aylesbury</v>
      </c>
      <c r="E226" s="5">
        <v>9.2899999999999996E-3</v>
      </c>
      <c r="F226" s="5">
        <v>0</v>
      </c>
      <c r="G226" s="5">
        <v>0</v>
      </c>
      <c r="H226" s="5">
        <v>0</v>
      </c>
      <c r="I226" s="5">
        <v>0</v>
      </c>
      <c r="J226" s="5">
        <v>0</v>
      </c>
      <c r="K226" s="5">
        <v>0</v>
      </c>
      <c r="L226" s="5">
        <v>0</v>
      </c>
      <c r="M226" s="5">
        <v>0</v>
      </c>
      <c r="N226" s="5">
        <v>0</v>
      </c>
      <c r="O226" s="5">
        <v>0</v>
      </c>
      <c r="P226" s="5">
        <v>0</v>
      </c>
      <c r="Q226" s="5">
        <v>0</v>
      </c>
      <c r="R226" s="5">
        <v>5.7419999999999999E-2</v>
      </c>
      <c r="S226" s="5">
        <v>0</v>
      </c>
    </row>
    <row r="227" spans="1:19" hidden="1" x14ac:dyDescent="0.35">
      <c r="A227" s="2" t="s">
        <v>13</v>
      </c>
      <c r="B227" s="1" t="s">
        <v>682</v>
      </c>
      <c r="C227" t="str">
        <f>VLOOKUP(B227,[2]Clothes!$B$5:$D$447,2, FALSE)</f>
        <v>Outside of MKCC</v>
      </c>
      <c r="D227" t="str">
        <f>VLOOKUP(B227,[2]Clothes!$B$5:$D$447,3, FALSE)</f>
        <v>Aylesbury</v>
      </c>
      <c r="E227" s="5">
        <v>2.632E-2</v>
      </c>
      <c r="F227" s="5">
        <v>0</v>
      </c>
      <c r="G227" s="5">
        <v>0</v>
      </c>
      <c r="H227" s="5">
        <v>0</v>
      </c>
      <c r="I227" s="5">
        <v>0</v>
      </c>
      <c r="J227" s="5">
        <v>0</v>
      </c>
      <c r="K227" s="5">
        <v>0</v>
      </c>
      <c r="L227" s="5">
        <v>0</v>
      </c>
      <c r="M227" s="5">
        <v>0</v>
      </c>
      <c r="N227" s="5">
        <v>0</v>
      </c>
      <c r="O227" s="5">
        <v>0</v>
      </c>
      <c r="P227" s="5">
        <v>0</v>
      </c>
      <c r="Q227" s="5">
        <v>8.2000000000000007E-3</v>
      </c>
      <c r="R227" s="5">
        <v>0.14213999999999999</v>
      </c>
      <c r="S227" s="5">
        <v>2.717E-2</v>
      </c>
    </row>
    <row r="228" spans="1:19" hidden="1" x14ac:dyDescent="0.35">
      <c r="A228" s="2" t="s">
        <v>13</v>
      </c>
      <c r="B228" s="1" t="s">
        <v>683</v>
      </c>
      <c r="C228" t="str">
        <f>VLOOKUP(B228,[2]Clothes!$B$5:$D$447,2, FALSE)</f>
        <v>Outside of MKCC</v>
      </c>
      <c r="D228" t="str">
        <f>VLOOKUP(B228,[2]Clothes!$B$5:$D$447,3, FALSE)</f>
        <v>Aylesbury</v>
      </c>
      <c r="E228" s="5">
        <v>0</v>
      </c>
      <c r="F228" s="5">
        <v>0</v>
      </c>
      <c r="G228" s="5">
        <v>0</v>
      </c>
      <c r="H228" s="5">
        <v>0</v>
      </c>
      <c r="I228" s="5">
        <v>0</v>
      </c>
      <c r="J228" s="5">
        <v>0</v>
      </c>
      <c r="K228" s="5">
        <v>0</v>
      </c>
      <c r="L228" s="5">
        <v>0</v>
      </c>
      <c r="M228" s="5">
        <v>0</v>
      </c>
      <c r="N228" s="5">
        <v>0</v>
      </c>
      <c r="O228" s="5">
        <v>0</v>
      </c>
      <c r="P228" s="5">
        <v>0</v>
      </c>
      <c r="Q228" s="5">
        <v>0</v>
      </c>
      <c r="R228" s="5">
        <v>0</v>
      </c>
      <c r="S228" s="5">
        <v>0</v>
      </c>
    </row>
    <row r="229" spans="1:19" hidden="1" x14ac:dyDescent="0.35">
      <c r="A229" s="2" t="s">
        <v>13</v>
      </c>
      <c r="B229" s="1" t="s">
        <v>684</v>
      </c>
      <c r="C229" t="str">
        <f>VLOOKUP(B229,[2]Clothes!$B$5:$D$447,2, FALSE)</f>
        <v>Outside of MKCC</v>
      </c>
      <c r="D229" t="str">
        <f>VLOOKUP(B229,[2]Clothes!$B$5:$D$447,3, FALSE)</f>
        <v>Aylesbury</v>
      </c>
      <c r="E229" s="5">
        <v>2.4590000000000001E-2</v>
      </c>
      <c r="F229" s="5">
        <v>0</v>
      </c>
      <c r="G229" s="5">
        <v>0</v>
      </c>
      <c r="H229" s="5">
        <v>0</v>
      </c>
      <c r="I229" s="5">
        <v>3.3320000000000002E-2</v>
      </c>
      <c r="J229" s="5">
        <v>3.8309999999999997E-2</v>
      </c>
      <c r="K229" s="5">
        <v>0</v>
      </c>
      <c r="L229" s="5">
        <v>0</v>
      </c>
      <c r="M229" s="5">
        <v>0</v>
      </c>
      <c r="N229" s="5">
        <v>0</v>
      </c>
      <c r="O229" s="5">
        <v>0</v>
      </c>
      <c r="P229" s="5">
        <v>0</v>
      </c>
      <c r="Q229" s="5">
        <v>0</v>
      </c>
      <c r="R229" s="5">
        <v>0.13077</v>
      </c>
      <c r="S229" s="5">
        <v>0</v>
      </c>
    </row>
    <row r="230" spans="1:19" hidden="1" x14ac:dyDescent="0.35">
      <c r="A230" s="2" t="s">
        <v>13</v>
      </c>
      <c r="B230" s="1" t="s">
        <v>196</v>
      </c>
      <c r="C230" t="str">
        <f>VLOOKUP(B230,[2]Clothes!$B$5:$D$447,2, FALSE)</f>
        <v>Outside of MKCC</v>
      </c>
      <c r="D230" t="str">
        <f>VLOOKUP(B230,[2]Clothes!$B$5:$D$447,3, FALSE)</f>
        <v>Aylesbury</v>
      </c>
      <c r="E230" s="5">
        <v>0</v>
      </c>
      <c r="F230" s="5">
        <v>0</v>
      </c>
      <c r="G230" s="5">
        <v>0</v>
      </c>
      <c r="H230" s="5">
        <v>0</v>
      </c>
      <c r="I230" s="5">
        <v>0</v>
      </c>
      <c r="J230" s="5">
        <v>0</v>
      </c>
      <c r="K230" s="5">
        <v>0</v>
      </c>
      <c r="L230" s="5">
        <v>0</v>
      </c>
      <c r="M230" s="5">
        <v>0</v>
      </c>
      <c r="N230" s="5">
        <v>0</v>
      </c>
      <c r="O230" s="5">
        <v>0</v>
      </c>
      <c r="P230" s="5">
        <v>0</v>
      </c>
      <c r="Q230" s="5">
        <v>0</v>
      </c>
      <c r="R230" s="5">
        <v>0</v>
      </c>
      <c r="S230" s="5">
        <v>0</v>
      </c>
    </row>
    <row r="231" spans="1:19" hidden="1" x14ac:dyDescent="0.35">
      <c r="A231" s="2" t="s">
        <v>13</v>
      </c>
      <c r="B231" s="1" t="s">
        <v>201</v>
      </c>
      <c r="C231" t="str">
        <f>VLOOKUP(B231,[2]Clothes!$B$5:$D$447,2, FALSE)</f>
        <v>Outside of MKCC</v>
      </c>
      <c r="D231" t="str">
        <f>VLOOKUP(B231,[2]Clothes!$B$5:$D$447,3, FALSE)</f>
        <v>Aylesbury</v>
      </c>
      <c r="E231" s="5">
        <v>1.17E-3</v>
      </c>
      <c r="F231" s="5">
        <v>0</v>
      </c>
      <c r="G231" s="5">
        <v>0</v>
      </c>
      <c r="H231" s="5">
        <v>0</v>
      </c>
      <c r="I231" s="5">
        <v>0</v>
      </c>
      <c r="J231" s="5">
        <v>0</v>
      </c>
      <c r="K231" s="5">
        <v>0</v>
      </c>
      <c r="L231" s="5">
        <v>0</v>
      </c>
      <c r="M231" s="5">
        <v>0</v>
      </c>
      <c r="N231" s="5">
        <v>0</v>
      </c>
      <c r="O231" s="5">
        <v>0</v>
      </c>
      <c r="P231" s="5">
        <v>0</v>
      </c>
      <c r="Q231" s="5">
        <v>0</v>
      </c>
      <c r="R231" s="5">
        <v>7.2399999999999999E-3</v>
      </c>
      <c r="S231" s="5">
        <v>0</v>
      </c>
    </row>
    <row r="232" spans="1:19" hidden="1" x14ac:dyDescent="0.35">
      <c r="A232" s="2" t="s">
        <v>13</v>
      </c>
      <c r="B232" s="1" t="s">
        <v>202</v>
      </c>
      <c r="C232" t="str">
        <f>VLOOKUP(B232,[2]Clothes!$B$5:$D$447,2, FALSE)</f>
        <v>Outside of MKCC</v>
      </c>
      <c r="D232" t="str">
        <f>VLOOKUP(B232,[2]Clothes!$B$5:$D$447,3, FALSE)</f>
        <v>Aylesbury</v>
      </c>
      <c r="E232" s="5">
        <v>0</v>
      </c>
      <c r="F232" s="5">
        <v>0</v>
      </c>
      <c r="G232" s="5">
        <v>0</v>
      </c>
      <c r="H232" s="5">
        <v>0</v>
      </c>
      <c r="I232" s="5">
        <v>0</v>
      </c>
      <c r="J232" s="5">
        <v>0</v>
      </c>
      <c r="K232" s="5">
        <v>0</v>
      </c>
      <c r="L232" s="5">
        <v>0</v>
      </c>
      <c r="M232" s="5">
        <v>0</v>
      </c>
      <c r="N232" s="5">
        <v>0</v>
      </c>
      <c r="O232" s="5">
        <v>0</v>
      </c>
      <c r="P232" s="5">
        <v>0</v>
      </c>
      <c r="Q232" s="5">
        <v>0</v>
      </c>
      <c r="R232" s="5">
        <v>0</v>
      </c>
      <c r="S232" s="5">
        <v>0</v>
      </c>
    </row>
    <row r="233" spans="1:19" hidden="1" x14ac:dyDescent="0.35">
      <c r="A233" s="2" t="s">
        <v>13</v>
      </c>
      <c r="B233" s="1" t="s">
        <v>685</v>
      </c>
      <c r="C233" t="str">
        <f>VLOOKUP(B233,[2]Clothes!$B$5:$D$447,2, FALSE)</f>
        <v>Outside of MKCC</v>
      </c>
      <c r="D233" t="str">
        <f>VLOOKUP(B233,[2]Clothes!$B$5:$D$447,3, FALSE)</f>
        <v>Outside of MKCC - Other</v>
      </c>
      <c r="E233" s="5">
        <v>0</v>
      </c>
      <c r="F233" s="5">
        <v>0</v>
      </c>
      <c r="G233" s="5">
        <v>0</v>
      </c>
      <c r="H233" s="5">
        <v>0</v>
      </c>
      <c r="I233" s="5">
        <v>0</v>
      </c>
      <c r="J233" s="5">
        <v>0</v>
      </c>
      <c r="K233" s="5">
        <v>0</v>
      </c>
      <c r="L233" s="5">
        <v>0</v>
      </c>
      <c r="M233" s="5">
        <v>0</v>
      </c>
      <c r="N233" s="5">
        <v>0</v>
      </c>
      <c r="O233" s="5">
        <v>0</v>
      </c>
      <c r="P233" s="5">
        <v>0</v>
      </c>
      <c r="Q233" s="5">
        <v>0</v>
      </c>
      <c r="R233" s="5">
        <v>0</v>
      </c>
      <c r="S233" s="5">
        <v>0</v>
      </c>
    </row>
    <row r="234" spans="1:19" hidden="1" x14ac:dyDescent="0.35">
      <c r="A234" s="2" t="s">
        <v>13</v>
      </c>
      <c r="B234" s="1" t="s">
        <v>686</v>
      </c>
      <c r="C234" t="str">
        <f>VLOOKUP(B234,[2]Clothes!$B$5:$D$447,2, FALSE)</f>
        <v>Outside of MKCC</v>
      </c>
      <c r="D234" t="str">
        <f>VLOOKUP(B234,[2]Clothes!$B$5:$D$447,3, FALSE)</f>
        <v>Outside of MKCC - Other</v>
      </c>
      <c r="E234" s="5">
        <v>0</v>
      </c>
      <c r="F234" s="5">
        <v>0</v>
      </c>
      <c r="G234" s="5">
        <v>0</v>
      </c>
      <c r="H234" s="5">
        <v>0</v>
      </c>
      <c r="I234" s="5">
        <v>0</v>
      </c>
      <c r="J234" s="5">
        <v>0</v>
      </c>
      <c r="K234" s="5">
        <v>0</v>
      </c>
      <c r="L234" s="5">
        <v>0</v>
      </c>
      <c r="M234" s="5">
        <v>0</v>
      </c>
      <c r="N234" s="5">
        <v>0</v>
      </c>
      <c r="O234" s="5">
        <v>0</v>
      </c>
      <c r="P234" s="5">
        <v>0</v>
      </c>
      <c r="Q234" s="5">
        <v>0</v>
      </c>
      <c r="R234" s="5">
        <v>0</v>
      </c>
      <c r="S234" s="5">
        <v>0</v>
      </c>
    </row>
    <row r="235" spans="1:19" hidden="1" x14ac:dyDescent="0.35">
      <c r="A235" s="2" t="s">
        <v>13</v>
      </c>
      <c r="B235" s="1" t="s">
        <v>207</v>
      </c>
      <c r="C235" t="str">
        <f>VLOOKUP(B235,[2]Clothes!$B$5:$D$447,2, FALSE)</f>
        <v>Outside of MKCC</v>
      </c>
      <c r="D235" t="str">
        <f>VLOOKUP(B235,[2]Clothes!$B$5:$D$447,3, FALSE)</f>
        <v>Aylesbury</v>
      </c>
      <c r="E235" s="5">
        <v>0</v>
      </c>
      <c r="F235" s="5">
        <v>0</v>
      </c>
      <c r="G235" s="5">
        <v>0</v>
      </c>
      <c r="H235" s="5">
        <v>0</v>
      </c>
      <c r="I235" s="5">
        <v>0</v>
      </c>
      <c r="J235" s="5">
        <v>0</v>
      </c>
      <c r="K235" s="5">
        <v>0</v>
      </c>
      <c r="L235" s="5">
        <v>0</v>
      </c>
      <c r="M235" s="5">
        <v>0</v>
      </c>
      <c r="N235" s="5">
        <v>0</v>
      </c>
      <c r="O235" s="5">
        <v>0</v>
      </c>
      <c r="P235" s="5">
        <v>0</v>
      </c>
      <c r="Q235" s="5">
        <v>0</v>
      </c>
      <c r="R235" s="5">
        <v>0</v>
      </c>
      <c r="S235" s="5">
        <v>0</v>
      </c>
    </row>
    <row r="236" spans="1:19" hidden="1" x14ac:dyDescent="0.35">
      <c r="A236" s="2" t="s">
        <v>13</v>
      </c>
      <c r="B236" s="1" t="s">
        <v>208</v>
      </c>
      <c r="C236" t="str">
        <f>VLOOKUP(B236,[2]Clothes!$B$5:$D$447,2, FALSE)</f>
        <v>Outside of MKCC</v>
      </c>
      <c r="D236" t="str">
        <f>VLOOKUP(B236,[2]Clothes!$B$5:$D$447,3, FALSE)</f>
        <v>Aylesbury</v>
      </c>
      <c r="E236" s="5">
        <v>0</v>
      </c>
      <c r="F236" s="5">
        <v>0</v>
      </c>
      <c r="G236" s="5">
        <v>0</v>
      </c>
      <c r="H236" s="5">
        <v>0</v>
      </c>
      <c r="I236" s="5">
        <v>0</v>
      </c>
      <c r="J236" s="5">
        <v>0</v>
      </c>
      <c r="K236" s="5">
        <v>0</v>
      </c>
      <c r="L236" s="5">
        <v>0</v>
      </c>
      <c r="M236" s="5">
        <v>0</v>
      </c>
      <c r="N236" s="5">
        <v>0</v>
      </c>
      <c r="O236" s="5">
        <v>0</v>
      </c>
      <c r="P236" s="5">
        <v>0</v>
      </c>
      <c r="Q236" s="5">
        <v>0</v>
      </c>
      <c r="R236" s="5">
        <v>0</v>
      </c>
      <c r="S236" s="5">
        <v>0</v>
      </c>
    </row>
    <row r="237" spans="1:19" hidden="1" x14ac:dyDescent="0.35">
      <c r="A237" s="2" t="s">
        <v>13</v>
      </c>
      <c r="B237" s="1" t="s">
        <v>687</v>
      </c>
      <c r="C237" t="str">
        <f>VLOOKUP(B237,[2]Clothes!$B$5:$D$447,2, FALSE)</f>
        <v>Outside of MKCC</v>
      </c>
      <c r="D237" t="str">
        <f>VLOOKUP(B237,[2]Clothes!$B$5:$D$447,3, FALSE)</f>
        <v>Aylesbury</v>
      </c>
      <c r="E237" s="5">
        <v>0</v>
      </c>
      <c r="F237" s="5">
        <v>0</v>
      </c>
      <c r="G237" s="5">
        <v>0</v>
      </c>
      <c r="H237" s="5">
        <v>0</v>
      </c>
      <c r="I237" s="5">
        <v>0</v>
      </c>
      <c r="J237" s="5">
        <v>0</v>
      </c>
      <c r="K237" s="5">
        <v>0</v>
      </c>
      <c r="L237" s="5">
        <v>0</v>
      </c>
      <c r="M237" s="5">
        <v>0</v>
      </c>
      <c r="N237" s="5">
        <v>0</v>
      </c>
      <c r="O237" s="5">
        <v>0</v>
      </c>
      <c r="P237" s="5">
        <v>0</v>
      </c>
      <c r="Q237" s="5">
        <v>0</v>
      </c>
      <c r="R237" s="5">
        <v>0</v>
      </c>
      <c r="S237" s="5">
        <v>0</v>
      </c>
    </row>
    <row r="238" spans="1:19" hidden="1" x14ac:dyDescent="0.35">
      <c r="A238" s="2" t="s">
        <v>13</v>
      </c>
      <c r="B238" s="1" t="s">
        <v>210</v>
      </c>
      <c r="C238" t="str">
        <f>VLOOKUP(B238,[2]Clothes!$B$5:$D$447,2, FALSE)</f>
        <v>Outside of MKCC</v>
      </c>
      <c r="D238" t="str">
        <f>VLOOKUP(B238,[2]Clothes!$B$5:$D$447,3, FALSE)</f>
        <v>Aylesbury</v>
      </c>
      <c r="E238" s="5">
        <v>2.5389999999999999E-2</v>
      </c>
      <c r="F238" s="5">
        <v>0</v>
      </c>
      <c r="G238" s="5">
        <v>0</v>
      </c>
      <c r="H238" s="5">
        <v>0</v>
      </c>
      <c r="I238" s="5">
        <v>0</v>
      </c>
      <c r="J238" s="5">
        <v>0</v>
      </c>
      <c r="K238" s="5">
        <v>0</v>
      </c>
      <c r="L238" s="5">
        <v>0</v>
      </c>
      <c r="M238" s="5">
        <v>2.579E-2</v>
      </c>
      <c r="N238" s="5">
        <v>0</v>
      </c>
      <c r="O238" s="5">
        <v>0</v>
      </c>
      <c r="P238" s="5">
        <v>0</v>
      </c>
      <c r="Q238" s="5">
        <v>0</v>
      </c>
      <c r="R238" s="5">
        <v>0.12453</v>
      </c>
      <c r="S238" s="5">
        <v>2.717E-2</v>
      </c>
    </row>
    <row r="239" spans="1:19" hidden="1" x14ac:dyDescent="0.35">
      <c r="A239" s="2" t="s">
        <v>13</v>
      </c>
      <c r="B239" s="1" t="s">
        <v>211</v>
      </c>
      <c r="C239" t="str">
        <f>VLOOKUP(B239,[2]Clothes!$B$5:$D$447,2, FALSE)</f>
        <v>Outside of MKCC</v>
      </c>
      <c r="D239" t="str">
        <f>VLOOKUP(B239,[2]Clothes!$B$5:$D$447,3, FALSE)</f>
        <v>Aylesbury</v>
      </c>
      <c r="E239" s="5">
        <v>1.17E-3</v>
      </c>
      <c r="F239" s="5">
        <v>0</v>
      </c>
      <c r="G239" s="5">
        <v>0</v>
      </c>
      <c r="H239" s="5">
        <v>0</v>
      </c>
      <c r="I239" s="5">
        <v>0</v>
      </c>
      <c r="J239" s="5">
        <v>0</v>
      </c>
      <c r="K239" s="5">
        <v>0</v>
      </c>
      <c r="L239" s="5">
        <v>0</v>
      </c>
      <c r="M239" s="5">
        <v>0</v>
      </c>
      <c r="N239" s="5">
        <v>0</v>
      </c>
      <c r="O239" s="5">
        <v>0</v>
      </c>
      <c r="P239" s="5">
        <v>0</v>
      </c>
      <c r="Q239" s="5">
        <v>0</v>
      </c>
      <c r="R239" s="5">
        <v>7.2399999999999999E-3</v>
      </c>
      <c r="S239" s="5">
        <v>0</v>
      </c>
    </row>
    <row r="240" spans="1:19" hidden="1" x14ac:dyDescent="0.35">
      <c r="A240" s="2" t="s">
        <v>13</v>
      </c>
      <c r="B240" s="1" t="s">
        <v>688</v>
      </c>
      <c r="C240" t="str">
        <f>VLOOKUP(B240,[2]Clothes!$B$5:$D$447,2, FALSE)</f>
        <v>Outside of MKCC</v>
      </c>
      <c r="D240" t="str">
        <f>VLOOKUP(B240,[2]Clothes!$B$5:$D$447,3, FALSE)</f>
        <v>Outside of MKCC - Other</v>
      </c>
      <c r="E240" s="5">
        <v>0</v>
      </c>
      <c r="F240" s="5">
        <v>0</v>
      </c>
      <c r="G240" s="5">
        <v>0</v>
      </c>
      <c r="H240" s="5">
        <v>0</v>
      </c>
      <c r="I240" s="5">
        <v>0</v>
      </c>
      <c r="J240" s="5">
        <v>0</v>
      </c>
      <c r="K240" s="5">
        <v>0</v>
      </c>
      <c r="L240" s="5">
        <v>0</v>
      </c>
      <c r="M240" s="5">
        <v>0</v>
      </c>
      <c r="N240" s="5">
        <v>0</v>
      </c>
      <c r="O240" s="5">
        <v>0</v>
      </c>
      <c r="P240" s="5">
        <v>0</v>
      </c>
      <c r="Q240" s="5">
        <v>0</v>
      </c>
      <c r="R240" s="5">
        <v>0</v>
      </c>
      <c r="S240" s="5">
        <v>0</v>
      </c>
    </row>
    <row r="241" spans="1:19" hidden="1" x14ac:dyDescent="0.35">
      <c r="A241" s="2" t="s">
        <v>13</v>
      </c>
      <c r="B241" s="1" t="s">
        <v>689</v>
      </c>
      <c r="C241" t="str">
        <f>VLOOKUP(B241,[2]Clothes!$B$5:$D$447,2, FALSE)</f>
        <v>Outside of MKCC</v>
      </c>
      <c r="D241" t="str">
        <f>VLOOKUP(B241,[2]Clothes!$B$5:$D$447,3, FALSE)</f>
        <v>Aylesbury</v>
      </c>
      <c r="E241" s="5">
        <v>0</v>
      </c>
      <c r="F241" s="5">
        <v>0</v>
      </c>
      <c r="G241" s="5">
        <v>0</v>
      </c>
      <c r="H241" s="5">
        <v>0</v>
      </c>
      <c r="I241" s="5">
        <v>0</v>
      </c>
      <c r="J241" s="5">
        <v>0</v>
      </c>
      <c r="K241" s="5">
        <v>0</v>
      </c>
      <c r="L241" s="5">
        <v>0</v>
      </c>
      <c r="M241" s="5">
        <v>0</v>
      </c>
      <c r="N241" s="5">
        <v>0</v>
      </c>
      <c r="O241" s="5">
        <v>0</v>
      </c>
      <c r="P241" s="5">
        <v>0</v>
      </c>
      <c r="Q241" s="5">
        <v>0</v>
      </c>
      <c r="R241" s="5">
        <v>0</v>
      </c>
      <c r="S241" s="5">
        <v>0</v>
      </c>
    </row>
    <row r="242" spans="1:19" hidden="1" x14ac:dyDescent="0.35">
      <c r="A242" s="2" t="s">
        <v>13</v>
      </c>
      <c r="B242" s="1" t="s">
        <v>690</v>
      </c>
      <c r="C242" t="str">
        <f>VLOOKUP(B242,[2]Clothes!$B$5:$D$447,2, FALSE)</f>
        <v>Outside of MKCC</v>
      </c>
      <c r="D242" t="str">
        <f>VLOOKUP(B242,[2]Clothes!$B$5:$D$447,3, FALSE)</f>
        <v>Aylesbury</v>
      </c>
      <c r="E242" s="5">
        <v>0</v>
      </c>
      <c r="F242" s="5">
        <v>0</v>
      </c>
      <c r="G242" s="5">
        <v>0</v>
      </c>
      <c r="H242" s="5">
        <v>0</v>
      </c>
      <c r="I242" s="5">
        <v>0</v>
      </c>
      <c r="J242" s="5">
        <v>0</v>
      </c>
      <c r="K242" s="5">
        <v>0</v>
      </c>
      <c r="L242" s="5">
        <v>0</v>
      </c>
      <c r="M242" s="5">
        <v>0</v>
      </c>
      <c r="N242" s="5">
        <v>0</v>
      </c>
      <c r="O242" s="5">
        <v>0</v>
      </c>
      <c r="P242" s="5">
        <v>0</v>
      </c>
      <c r="Q242" s="5">
        <v>0</v>
      </c>
      <c r="R242" s="5">
        <v>0</v>
      </c>
      <c r="S242" s="5">
        <v>0</v>
      </c>
    </row>
    <row r="243" spans="1:19" hidden="1" x14ac:dyDescent="0.35">
      <c r="A243" s="2" t="s">
        <v>13</v>
      </c>
      <c r="B243" s="1" t="s">
        <v>691</v>
      </c>
      <c r="C243" t="str">
        <f>VLOOKUP(B243,[2]Clothes!$B$5:$D$447,2, FALSE)</f>
        <v>Outside of MKCC</v>
      </c>
      <c r="D243" t="str">
        <f>VLOOKUP(B243,[2]Clothes!$B$5:$D$447,3, FALSE)</f>
        <v>Aylesbury</v>
      </c>
      <c r="E243" s="5">
        <v>0</v>
      </c>
      <c r="F243" s="5">
        <v>0</v>
      </c>
      <c r="G243" s="5">
        <v>0</v>
      </c>
      <c r="H243" s="5">
        <v>0</v>
      </c>
      <c r="I243" s="5">
        <v>0</v>
      </c>
      <c r="J243" s="5">
        <v>0</v>
      </c>
      <c r="K243" s="5">
        <v>0</v>
      </c>
      <c r="L243" s="5">
        <v>0</v>
      </c>
      <c r="M243" s="5">
        <v>0</v>
      </c>
      <c r="N243" s="5">
        <v>0</v>
      </c>
      <c r="O243" s="5">
        <v>0</v>
      </c>
      <c r="P243" s="5">
        <v>0</v>
      </c>
      <c r="Q243" s="5">
        <v>0</v>
      </c>
      <c r="R243" s="5">
        <v>0</v>
      </c>
      <c r="S243" s="5">
        <v>0</v>
      </c>
    </row>
    <row r="244" spans="1:19" hidden="1" x14ac:dyDescent="0.35">
      <c r="A244" s="2" t="s">
        <v>13</v>
      </c>
      <c r="B244" s="1" t="s">
        <v>692</v>
      </c>
      <c r="C244" t="str">
        <f>VLOOKUP(B244,[2]Clothes!$B$5:$D$447,2, FALSE)</f>
        <v>Outside of MKCC</v>
      </c>
      <c r="D244" t="str">
        <f>VLOOKUP(B244,[2]Clothes!$B$5:$D$447,3, FALSE)</f>
        <v>Outside of MKCC - Other</v>
      </c>
      <c r="E244" s="5">
        <v>1.17E-3</v>
      </c>
      <c r="F244" s="5">
        <v>0</v>
      </c>
      <c r="G244" s="5">
        <v>0</v>
      </c>
      <c r="H244" s="5">
        <v>0</v>
      </c>
      <c r="I244" s="5">
        <v>0</v>
      </c>
      <c r="J244" s="5">
        <v>0</v>
      </c>
      <c r="K244" s="5">
        <v>0</v>
      </c>
      <c r="L244" s="5">
        <v>0</v>
      </c>
      <c r="M244" s="5">
        <v>0</v>
      </c>
      <c r="N244" s="5">
        <v>0</v>
      </c>
      <c r="O244" s="5">
        <v>0</v>
      </c>
      <c r="P244" s="5">
        <v>0</v>
      </c>
      <c r="Q244" s="5">
        <v>0</v>
      </c>
      <c r="R244" s="5">
        <v>7.2399999999999999E-3</v>
      </c>
      <c r="S244" s="5">
        <v>0</v>
      </c>
    </row>
    <row r="245" spans="1:19" hidden="1" x14ac:dyDescent="0.35">
      <c r="A245" s="2" t="s">
        <v>14</v>
      </c>
      <c r="B245" s="1" t="s">
        <v>214</v>
      </c>
      <c r="C245" t="str">
        <f>VLOOKUP(B245,[2]Clothes!$B$5:$D$447,2, FALSE)</f>
        <v>Outside of MKCC</v>
      </c>
      <c r="D245" t="str">
        <f>VLOOKUP(B245,[2]Clothes!$B$5:$D$447,3, FALSE)</f>
        <v>Bicester</v>
      </c>
      <c r="E245" s="5">
        <v>0</v>
      </c>
      <c r="F245" s="5">
        <v>0</v>
      </c>
      <c r="G245" s="5">
        <v>0</v>
      </c>
      <c r="H245" s="5">
        <v>0</v>
      </c>
      <c r="I245" s="5">
        <v>0</v>
      </c>
      <c r="J245" s="5">
        <v>0</v>
      </c>
      <c r="K245" s="5">
        <v>0</v>
      </c>
      <c r="L245" s="5">
        <v>0</v>
      </c>
      <c r="M245" s="5">
        <v>0</v>
      </c>
      <c r="N245" s="5">
        <v>0</v>
      </c>
      <c r="O245" s="5">
        <v>0</v>
      </c>
      <c r="P245" s="5">
        <v>0</v>
      </c>
      <c r="Q245" s="5">
        <v>0</v>
      </c>
      <c r="R245" s="5">
        <v>0</v>
      </c>
      <c r="S245" s="5">
        <v>0</v>
      </c>
    </row>
    <row r="246" spans="1:19" hidden="1" x14ac:dyDescent="0.35">
      <c r="A246" s="2" t="s">
        <v>14</v>
      </c>
      <c r="B246" s="1" t="s">
        <v>693</v>
      </c>
      <c r="C246" t="str">
        <f>VLOOKUP(B246,[2]Clothes!$B$5:$D$447,2, FALSE)</f>
        <v>Outside of MKCC</v>
      </c>
      <c r="D246" t="str">
        <f>VLOOKUP(B246,[2]Clothes!$B$5:$D$447,3, FALSE)</f>
        <v>Bicester</v>
      </c>
      <c r="E246" s="5">
        <v>6.4999999999999997E-4</v>
      </c>
      <c r="F246" s="5">
        <v>0</v>
      </c>
      <c r="G246" s="5">
        <v>0</v>
      </c>
      <c r="H246" s="5">
        <v>0</v>
      </c>
      <c r="I246" s="5">
        <v>0</v>
      </c>
      <c r="J246" s="5">
        <v>0</v>
      </c>
      <c r="K246" s="5">
        <v>0</v>
      </c>
      <c r="L246" s="5">
        <v>0</v>
      </c>
      <c r="M246" s="5">
        <v>0</v>
      </c>
      <c r="N246" s="5">
        <v>0</v>
      </c>
      <c r="O246" s="5">
        <v>0</v>
      </c>
      <c r="P246" s="5">
        <v>0</v>
      </c>
      <c r="Q246" s="5">
        <v>0</v>
      </c>
      <c r="R246" s="5">
        <v>0</v>
      </c>
      <c r="S246" s="5">
        <v>7.6499999999999997E-3</v>
      </c>
    </row>
    <row r="247" spans="1:19" hidden="1" x14ac:dyDescent="0.35">
      <c r="A247" s="2" t="s">
        <v>14</v>
      </c>
      <c r="B247" s="1" t="s">
        <v>694</v>
      </c>
      <c r="C247" t="str">
        <f>VLOOKUP(B247,[2]Clothes!$B$5:$D$447,2, FALSE)</f>
        <v>Outside of MKCC</v>
      </c>
      <c r="D247" t="str">
        <f>VLOOKUP(B247,[2]Clothes!$B$5:$D$447,3, FALSE)</f>
        <v>Bicester</v>
      </c>
      <c r="E247" s="5">
        <v>2.4170000000000001E-2</v>
      </c>
      <c r="F247" s="5">
        <v>0</v>
      </c>
      <c r="G247" s="5">
        <v>0</v>
      </c>
      <c r="H247" s="5">
        <v>0</v>
      </c>
      <c r="I247" s="5">
        <v>0</v>
      </c>
      <c r="J247" s="5">
        <v>0</v>
      </c>
      <c r="K247" s="5">
        <v>0</v>
      </c>
      <c r="L247" s="5">
        <v>0</v>
      </c>
      <c r="M247" s="5">
        <v>6.5199999999999998E-3</v>
      </c>
      <c r="N247" s="5">
        <v>0</v>
      </c>
      <c r="O247" s="5">
        <v>0</v>
      </c>
      <c r="P247" s="5">
        <v>0</v>
      </c>
      <c r="Q247" s="5">
        <v>0</v>
      </c>
      <c r="R247" s="5">
        <v>3.8490000000000003E-2</v>
      </c>
      <c r="S247" s="5">
        <v>0.20211999999999999</v>
      </c>
    </row>
    <row r="248" spans="1:19" hidden="1" x14ac:dyDescent="0.35">
      <c r="A248" s="2" t="s">
        <v>14</v>
      </c>
      <c r="B248" s="1" t="s">
        <v>695</v>
      </c>
      <c r="C248" t="str">
        <f>VLOOKUP(B248,[2]Clothes!$B$5:$D$447,2, FALSE)</f>
        <v>Outside of MKCC</v>
      </c>
      <c r="D248" t="str">
        <f>VLOOKUP(B248,[2]Clothes!$B$5:$D$447,3, FALSE)</f>
        <v>Outside of MKCC - Other</v>
      </c>
      <c r="E248" s="5">
        <v>1.0410000000000001E-2</v>
      </c>
      <c r="F248" s="5">
        <v>0</v>
      </c>
      <c r="G248" s="5">
        <v>0</v>
      </c>
      <c r="H248" s="5">
        <v>0</v>
      </c>
      <c r="I248" s="5">
        <v>2.4510000000000001E-2</v>
      </c>
      <c r="J248" s="5">
        <v>0</v>
      </c>
      <c r="K248" s="5">
        <v>1.9439999999999999E-2</v>
      </c>
      <c r="L248" s="5">
        <v>0</v>
      </c>
      <c r="M248" s="5">
        <v>1.669E-2</v>
      </c>
      <c r="N248" s="5">
        <v>0</v>
      </c>
      <c r="O248" s="5">
        <v>0</v>
      </c>
      <c r="P248" s="5">
        <v>8.5000000000000006E-3</v>
      </c>
      <c r="Q248" s="5">
        <v>0</v>
      </c>
      <c r="R248" s="5">
        <v>0</v>
      </c>
      <c r="S248" s="5">
        <v>6.8229999999999999E-2</v>
      </c>
    </row>
    <row r="249" spans="1:19" hidden="1" x14ac:dyDescent="0.35">
      <c r="A249" s="2" t="s">
        <v>14</v>
      </c>
      <c r="B249" s="1" t="s">
        <v>696</v>
      </c>
      <c r="C249" t="str">
        <f>VLOOKUP(B249,[2]Clothes!$B$5:$D$447,2, FALSE)</f>
        <v>Outside of MKCC</v>
      </c>
      <c r="D249" t="str">
        <f>VLOOKUP(B249,[2]Clothes!$B$5:$D$447,3, FALSE)</f>
        <v>Outside of MKCC - Other</v>
      </c>
      <c r="E249" s="5">
        <v>0</v>
      </c>
      <c r="F249" s="5">
        <v>0</v>
      </c>
      <c r="G249" s="5">
        <v>0</v>
      </c>
      <c r="H249" s="5">
        <v>0</v>
      </c>
      <c r="I249" s="5">
        <v>0</v>
      </c>
      <c r="J249" s="5">
        <v>0</v>
      </c>
      <c r="K249" s="5">
        <v>0</v>
      </c>
      <c r="L249" s="5">
        <v>0</v>
      </c>
      <c r="M249" s="5">
        <v>0</v>
      </c>
      <c r="N249" s="5">
        <v>0</v>
      </c>
      <c r="O249" s="5">
        <v>0</v>
      </c>
      <c r="P249" s="5">
        <v>0</v>
      </c>
      <c r="Q249" s="5">
        <v>0</v>
      </c>
      <c r="R249" s="5">
        <v>0</v>
      </c>
      <c r="S249" s="5">
        <v>0</v>
      </c>
    </row>
    <row r="250" spans="1:19" hidden="1" x14ac:dyDescent="0.35">
      <c r="A250" s="2" t="s">
        <v>14</v>
      </c>
      <c r="B250" s="1" t="s">
        <v>697</v>
      </c>
      <c r="C250" t="str">
        <f>VLOOKUP(B250,[2]Clothes!$B$5:$D$447,2, FALSE)</f>
        <v>Outside of MKCC</v>
      </c>
      <c r="D250" t="str">
        <f>VLOOKUP(B250,[2]Clothes!$B$5:$D$447,3, FALSE)</f>
        <v>Bicester</v>
      </c>
      <c r="E250" s="5">
        <v>0</v>
      </c>
      <c r="F250" s="5">
        <v>0</v>
      </c>
      <c r="G250" s="5">
        <v>0</v>
      </c>
      <c r="H250" s="5">
        <v>0</v>
      </c>
      <c r="I250" s="5">
        <v>0</v>
      </c>
      <c r="J250" s="5">
        <v>0</v>
      </c>
      <c r="K250" s="5">
        <v>0</v>
      </c>
      <c r="L250" s="5">
        <v>0</v>
      </c>
      <c r="M250" s="5">
        <v>0</v>
      </c>
      <c r="N250" s="5">
        <v>0</v>
      </c>
      <c r="O250" s="5">
        <v>0</v>
      </c>
      <c r="P250" s="5">
        <v>0</v>
      </c>
      <c r="Q250" s="5">
        <v>0</v>
      </c>
      <c r="R250" s="5">
        <v>0</v>
      </c>
      <c r="S250" s="5">
        <v>0</v>
      </c>
    </row>
    <row r="251" spans="1:19" hidden="1" x14ac:dyDescent="0.35">
      <c r="A251" s="2" t="s">
        <v>14</v>
      </c>
      <c r="B251" s="1" t="s">
        <v>698</v>
      </c>
      <c r="C251" t="str">
        <f>VLOOKUP(B251,[2]Clothes!$B$5:$D$447,2, FALSE)</f>
        <v>Outside of MKCC</v>
      </c>
      <c r="D251" t="str">
        <f>VLOOKUP(B251,[2]Clothes!$B$5:$D$447,3, FALSE)</f>
        <v>Bicester</v>
      </c>
      <c r="E251" s="5">
        <v>0</v>
      </c>
      <c r="F251" s="5">
        <v>0</v>
      </c>
      <c r="G251" s="5">
        <v>0</v>
      </c>
      <c r="H251" s="5">
        <v>0</v>
      </c>
      <c r="I251" s="5">
        <v>0</v>
      </c>
      <c r="J251" s="5">
        <v>0</v>
      </c>
      <c r="K251" s="5">
        <v>0</v>
      </c>
      <c r="L251" s="5">
        <v>0</v>
      </c>
      <c r="M251" s="5">
        <v>0</v>
      </c>
      <c r="N251" s="5">
        <v>0</v>
      </c>
      <c r="O251" s="5">
        <v>0</v>
      </c>
      <c r="P251" s="5">
        <v>0</v>
      </c>
      <c r="Q251" s="5">
        <v>0</v>
      </c>
      <c r="R251" s="5">
        <v>0</v>
      </c>
      <c r="S251" s="5">
        <v>0</v>
      </c>
    </row>
    <row r="252" spans="1:19" hidden="1" x14ac:dyDescent="0.35">
      <c r="A252" s="2" t="s">
        <v>14</v>
      </c>
      <c r="B252" s="1" t="s">
        <v>221</v>
      </c>
      <c r="C252" t="str">
        <f>VLOOKUP(B252,[2]Clothes!$B$5:$D$447,2, FALSE)</f>
        <v>Outside of MKCC</v>
      </c>
      <c r="D252" t="str">
        <f>VLOOKUP(B252,[2]Clothes!$B$5:$D$447,3, FALSE)</f>
        <v>Bicester</v>
      </c>
      <c r="E252" s="5">
        <v>0</v>
      </c>
      <c r="F252" s="5">
        <v>0</v>
      </c>
      <c r="G252" s="5">
        <v>0</v>
      </c>
      <c r="H252" s="5">
        <v>0</v>
      </c>
      <c r="I252" s="5">
        <v>0</v>
      </c>
      <c r="J252" s="5">
        <v>0</v>
      </c>
      <c r="K252" s="5">
        <v>0</v>
      </c>
      <c r="L252" s="5">
        <v>0</v>
      </c>
      <c r="M252" s="5">
        <v>0</v>
      </c>
      <c r="N252" s="5">
        <v>0</v>
      </c>
      <c r="O252" s="5">
        <v>0</v>
      </c>
      <c r="P252" s="5">
        <v>0</v>
      </c>
      <c r="Q252" s="5">
        <v>0</v>
      </c>
      <c r="R252" s="5">
        <v>0</v>
      </c>
      <c r="S252" s="5">
        <v>0</v>
      </c>
    </row>
    <row r="253" spans="1:19" hidden="1" x14ac:dyDescent="0.35">
      <c r="A253" s="2" t="s">
        <v>14</v>
      </c>
      <c r="B253" s="1" t="s">
        <v>699</v>
      </c>
      <c r="C253" t="str">
        <f>VLOOKUP(B253,[2]Clothes!$B$5:$D$447,2, FALSE)</f>
        <v>Outside of MKCC</v>
      </c>
      <c r="D253" t="str">
        <f>VLOOKUP(B253,[2]Clothes!$B$5:$D$447,3, FALSE)</f>
        <v>Outside of MKCC - Other</v>
      </c>
      <c r="E253" s="5">
        <v>0</v>
      </c>
      <c r="F253" s="5">
        <v>0</v>
      </c>
      <c r="G253" s="5">
        <v>0</v>
      </c>
      <c r="H253" s="5">
        <v>0</v>
      </c>
      <c r="I253" s="5">
        <v>0</v>
      </c>
      <c r="J253" s="5">
        <v>0</v>
      </c>
      <c r="K253" s="5">
        <v>0</v>
      </c>
      <c r="L253" s="5">
        <v>0</v>
      </c>
      <c r="M253" s="5">
        <v>0</v>
      </c>
      <c r="N253" s="5">
        <v>0</v>
      </c>
      <c r="O253" s="5">
        <v>0</v>
      </c>
      <c r="P253" s="5">
        <v>0</v>
      </c>
      <c r="Q253" s="5">
        <v>0</v>
      </c>
      <c r="R253" s="5">
        <v>0</v>
      </c>
      <c r="S253" s="5">
        <v>0</v>
      </c>
    </row>
    <row r="254" spans="1:19" hidden="1" x14ac:dyDescent="0.35">
      <c r="A254" s="2" t="s">
        <v>14</v>
      </c>
      <c r="B254" s="1" t="s">
        <v>700</v>
      </c>
      <c r="C254" t="str">
        <f>VLOOKUP(B254,[2]Clothes!$B$5:$D$447,2, FALSE)</f>
        <v>Outside of MKCC</v>
      </c>
      <c r="D254" t="str">
        <f>VLOOKUP(B254,[2]Clothes!$B$5:$D$447,3, FALSE)</f>
        <v>Outside of MKCC - Other</v>
      </c>
      <c r="E254" s="5">
        <v>0</v>
      </c>
      <c r="F254" s="5">
        <v>0</v>
      </c>
      <c r="G254" s="5">
        <v>0</v>
      </c>
      <c r="H254" s="5">
        <v>0</v>
      </c>
      <c r="I254" s="5">
        <v>0</v>
      </c>
      <c r="J254" s="5">
        <v>0</v>
      </c>
      <c r="K254" s="5">
        <v>0</v>
      </c>
      <c r="L254" s="5">
        <v>0</v>
      </c>
      <c r="M254" s="5">
        <v>0</v>
      </c>
      <c r="N254" s="5">
        <v>0</v>
      </c>
      <c r="O254" s="5">
        <v>0</v>
      </c>
      <c r="P254" s="5">
        <v>0</v>
      </c>
      <c r="Q254" s="5">
        <v>0</v>
      </c>
      <c r="R254" s="5">
        <v>0</v>
      </c>
      <c r="S254" s="5">
        <v>0</v>
      </c>
    </row>
    <row r="255" spans="1:19" hidden="1" x14ac:dyDescent="0.35">
      <c r="A255" s="2" t="s">
        <v>14</v>
      </c>
      <c r="B255" s="1" t="s">
        <v>227</v>
      </c>
      <c r="C255" t="str">
        <f>VLOOKUP(B255,[2]Clothes!$B$5:$D$447,2, FALSE)</f>
        <v>Outside of MKCC</v>
      </c>
      <c r="D255" t="str">
        <f>VLOOKUP(B255,[2]Clothes!$B$5:$D$447,3, FALSE)</f>
        <v>Bicester</v>
      </c>
      <c r="E255" s="5">
        <v>1.9499999999999999E-3</v>
      </c>
      <c r="F255" s="5">
        <v>0</v>
      </c>
      <c r="G255" s="5">
        <v>0</v>
      </c>
      <c r="H255" s="5">
        <v>0</v>
      </c>
      <c r="I255" s="5">
        <v>0</v>
      </c>
      <c r="J255" s="5">
        <v>0</v>
      </c>
      <c r="K255" s="5">
        <v>0</v>
      </c>
      <c r="L255" s="5">
        <v>0</v>
      </c>
      <c r="M255" s="5">
        <v>0</v>
      </c>
      <c r="N255" s="5">
        <v>0</v>
      </c>
      <c r="O255" s="5">
        <v>0</v>
      </c>
      <c r="P255" s="5">
        <v>0</v>
      </c>
      <c r="Q255" s="5">
        <v>0</v>
      </c>
      <c r="R255" s="5">
        <v>0</v>
      </c>
      <c r="S255" s="5">
        <v>2.2919999999999999E-2</v>
      </c>
    </row>
    <row r="256" spans="1:19" hidden="1" x14ac:dyDescent="0.35">
      <c r="A256" s="2" t="s">
        <v>14</v>
      </c>
      <c r="B256" s="1" t="s">
        <v>701</v>
      </c>
      <c r="C256" t="str">
        <f>VLOOKUP(B256,[2]Clothes!$B$5:$D$447,2, FALSE)</f>
        <v>Outside of MKCC</v>
      </c>
      <c r="D256" t="str">
        <f>VLOOKUP(B256,[2]Clothes!$B$5:$D$447,3, FALSE)</f>
        <v>Bicester</v>
      </c>
      <c r="E256" s="5">
        <v>0</v>
      </c>
      <c r="F256" s="5">
        <v>0</v>
      </c>
      <c r="G256" s="5">
        <v>0</v>
      </c>
      <c r="H256" s="5">
        <v>0</v>
      </c>
      <c r="I256" s="5">
        <v>0</v>
      </c>
      <c r="J256" s="5">
        <v>0</v>
      </c>
      <c r="K256" s="5">
        <v>0</v>
      </c>
      <c r="L256" s="5">
        <v>0</v>
      </c>
      <c r="M256" s="5">
        <v>0</v>
      </c>
      <c r="N256" s="5">
        <v>0</v>
      </c>
      <c r="O256" s="5">
        <v>0</v>
      </c>
      <c r="P256" s="5">
        <v>0</v>
      </c>
      <c r="Q256" s="5">
        <v>0</v>
      </c>
      <c r="R256" s="5">
        <v>0</v>
      </c>
      <c r="S256" s="5">
        <v>0</v>
      </c>
    </row>
    <row r="257" spans="1:19" hidden="1" x14ac:dyDescent="0.35">
      <c r="A257" s="2" t="s">
        <v>14</v>
      </c>
      <c r="B257" s="1" t="s">
        <v>232</v>
      </c>
      <c r="C257" t="str">
        <f>VLOOKUP(B257,[2]Clothes!$B$5:$D$447,2, FALSE)</f>
        <v>Outside of MKCC</v>
      </c>
      <c r="D257" t="str">
        <f>VLOOKUP(B257,[2]Clothes!$B$5:$D$447,3, FALSE)</f>
        <v>Bicester</v>
      </c>
      <c r="E257" s="5">
        <v>1.66E-3</v>
      </c>
      <c r="F257" s="5">
        <v>0</v>
      </c>
      <c r="G257" s="5">
        <v>0</v>
      </c>
      <c r="H257" s="5">
        <v>0</v>
      </c>
      <c r="I257" s="5">
        <v>0</v>
      </c>
      <c r="J257" s="5">
        <v>0</v>
      </c>
      <c r="K257" s="5">
        <v>0</v>
      </c>
      <c r="L257" s="5">
        <v>0</v>
      </c>
      <c r="M257" s="5">
        <v>0</v>
      </c>
      <c r="N257" s="5">
        <v>0</v>
      </c>
      <c r="O257" s="5">
        <v>0</v>
      </c>
      <c r="P257" s="5">
        <v>0</v>
      </c>
      <c r="Q257" s="5">
        <v>0</v>
      </c>
      <c r="R257" s="5">
        <v>0</v>
      </c>
      <c r="S257" s="5">
        <v>1.9539999999999998E-2</v>
      </c>
    </row>
    <row r="258" spans="1:19" hidden="1" x14ac:dyDescent="0.35">
      <c r="A258" s="2" t="s">
        <v>14</v>
      </c>
      <c r="B258" s="1" t="s">
        <v>702</v>
      </c>
      <c r="C258" t="str">
        <f>VLOOKUP(B258,[2]Clothes!$B$5:$D$447,2, FALSE)</f>
        <v>Outside of MKCC</v>
      </c>
      <c r="D258" t="str">
        <f>VLOOKUP(B258,[2]Clothes!$B$5:$D$447,3, FALSE)</f>
        <v>Bicester</v>
      </c>
      <c r="E258" s="5">
        <v>0</v>
      </c>
      <c r="F258" s="5">
        <v>0</v>
      </c>
      <c r="G258" s="5">
        <v>0</v>
      </c>
      <c r="H258" s="5">
        <v>0</v>
      </c>
      <c r="I258" s="5">
        <v>0</v>
      </c>
      <c r="J258" s="5">
        <v>0</v>
      </c>
      <c r="K258" s="5">
        <v>0</v>
      </c>
      <c r="L258" s="5">
        <v>0</v>
      </c>
      <c r="M258" s="5">
        <v>0</v>
      </c>
      <c r="N258" s="5">
        <v>0</v>
      </c>
      <c r="O258" s="5">
        <v>0</v>
      </c>
      <c r="P258" s="5">
        <v>0</v>
      </c>
      <c r="Q258" s="5">
        <v>0</v>
      </c>
      <c r="R258" s="5">
        <v>0</v>
      </c>
      <c r="S258" s="5">
        <v>0</v>
      </c>
    </row>
    <row r="259" spans="1:19" hidden="1" x14ac:dyDescent="0.35">
      <c r="A259" s="2" t="s">
        <v>233</v>
      </c>
      <c r="B259" s="1" t="s">
        <v>703</v>
      </c>
      <c r="C259" t="str">
        <f>VLOOKUP(B259,[2]Clothes!$B$5:$D$447,2, FALSE)</f>
        <v>Outside of MKCC</v>
      </c>
      <c r="D259" t="str">
        <f>VLOOKUP(B259,[2]Clothes!$B$5:$D$447,3, FALSE)</f>
        <v>Outside of MKCC - Other</v>
      </c>
      <c r="E259" s="5">
        <v>0</v>
      </c>
      <c r="F259" s="5">
        <v>0</v>
      </c>
      <c r="G259" s="5">
        <v>0</v>
      </c>
      <c r="H259" s="5">
        <v>0</v>
      </c>
      <c r="I259" s="5">
        <v>0</v>
      </c>
      <c r="J259" s="5">
        <v>0</v>
      </c>
      <c r="K259" s="5">
        <v>0</v>
      </c>
      <c r="L259" s="5">
        <v>0</v>
      </c>
      <c r="M259" s="5">
        <v>0</v>
      </c>
      <c r="N259" s="5">
        <v>0</v>
      </c>
      <c r="O259" s="5">
        <v>0</v>
      </c>
      <c r="P259" s="5">
        <v>0</v>
      </c>
      <c r="Q259" s="5">
        <v>0</v>
      </c>
      <c r="R259" s="5">
        <v>0</v>
      </c>
      <c r="S259" s="5">
        <v>0</v>
      </c>
    </row>
    <row r="260" spans="1:19" hidden="1" x14ac:dyDescent="0.35">
      <c r="A260" s="2" t="s">
        <v>233</v>
      </c>
      <c r="B260" s="1" t="s">
        <v>704</v>
      </c>
      <c r="C260" t="str">
        <f>VLOOKUP(B260,[2]Clothes!$B$5:$D$447,2, FALSE)</f>
        <v>Outside of MKCC</v>
      </c>
      <c r="D260" t="str">
        <f>VLOOKUP(B260,[2]Clothes!$B$5:$D$447,3, FALSE)</f>
        <v>Bedford</v>
      </c>
      <c r="E260" s="5">
        <v>0</v>
      </c>
      <c r="F260" s="5">
        <v>0</v>
      </c>
      <c r="G260" s="5">
        <v>0</v>
      </c>
      <c r="H260" s="5">
        <v>0</v>
      </c>
      <c r="I260" s="5">
        <v>0</v>
      </c>
      <c r="J260" s="5">
        <v>0</v>
      </c>
      <c r="K260" s="5">
        <v>0</v>
      </c>
      <c r="L260" s="5">
        <v>0</v>
      </c>
      <c r="M260" s="5">
        <v>0</v>
      </c>
      <c r="N260" s="5">
        <v>0</v>
      </c>
      <c r="O260" s="5">
        <v>0</v>
      </c>
      <c r="P260" s="5">
        <v>0</v>
      </c>
      <c r="Q260" s="5">
        <v>0</v>
      </c>
      <c r="R260" s="5">
        <v>0</v>
      </c>
      <c r="S260" s="5">
        <v>0</v>
      </c>
    </row>
    <row r="261" spans="1:19" hidden="1" x14ac:dyDescent="0.35">
      <c r="A261" s="2" t="s">
        <v>233</v>
      </c>
      <c r="B261" s="1" t="s">
        <v>234</v>
      </c>
      <c r="C261" t="str">
        <f>VLOOKUP(B261,[2]Clothes!$B$5:$D$447,2, FALSE)</f>
        <v>Outside of MKCC</v>
      </c>
      <c r="D261" t="str">
        <f>VLOOKUP(B261,[2]Clothes!$B$5:$D$447,3, FALSE)</f>
        <v>Outside of MKCC - Other</v>
      </c>
      <c r="E261" s="5">
        <v>0</v>
      </c>
      <c r="F261" s="5">
        <v>0</v>
      </c>
      <c r="G261" s="5">
        <v>0</v>
      </c>
      <c r="H261" s="5">
        <v>0</v>
      </c>
      <c r="I261" s="5">
        <v>0</v>
      </c>
      <c r="J261" s="5">
        <v>0</v>
      </c>
      <c r="K261" s="5">
        <v>0</v>
      </c>
      <c r="L261" s="5">
        <v>0</v>
      </c>
      <c r="M261" s="5">
        <v>0</v>
      </c>
      <c r="N261" s="5">
        <v>0</v>
      </c>
      <c r="O261" s="5">
        <v>0</v>
      </c>
      <c r="P261" s="5">
        <v>0</v>
      </c>
      <c r="Q261" s="5">
        <v>0</v>
      </c>
      <c r="R261" s="5">
        <v>0</v>
      </c>
      <c r="S261" s="5">
        <v>0</v>
      </c>
    </row>
    <row r="262" spans="1:19" hidden="1" x14ac:dyDescent="0.35">
      <c r="A262" s="2" t="s">
        <v>233</v>
      </c>
      <c r="B262" s="1" t="s">
        <v>235</v>
      </c>
      <c r="C262" t="str">
        <f>VLOOKUP(B262,[2]Clothes!$B$5:$D$447,2, FALSE)</f>
        <v>Outside of MKCC</v>
      </c>
      <c r="D262" t="str">
        <f>VLOOKUP(B262,[2]Clothes!$B$5:$D$447,3, FALSE)</f>
        <v>Bedford</v>
      </c>
      <c r="E262" s="5">
        <v>0</v>
      </c>
      <c r="F262" s="5">
        <v>0</v>
      </c>
      <c r="G262" s="5">
        <v>0</v>
      </c>
      <c r="H262" s="5">
        <v>0</v>
      </c>
      <c r="I262" s="5">
        <v>0</v>
      </c>
      <c r="J262" s="5">
        <v>0</v>
      </c>
      <c r="K262" s="5">
        <v>0</v>
      </c>
      <c r="L262" s="5">
        <v>0</v>
      </c>
      <c r="M262" s="5">
        <v>0</v>
      </c>
      <c r="N262" s="5">
        <v>0</v>
      </c>
      <c r="O262" s="5">
        <v>0</v>
      </c>
      <c r="P262" s="5">
        <v>0</v>
      </c>
      <c r="Q262" s="5">
        <v>0</v>
      </c>
      <c r="R262" s="5">
        <v>0</v>
      </c>
      <c r="S262" s="5">
        <v>0</v>
      </c>
    </row>
    <row r="263" spans="1:19" hidden="1" x14ac:dyDescent="0.35">
      <c r="A263" s="2" t="s">
        <v>233</v>
      </c>
      <c r="B263" s="1" t="s">
        <v>236</v>
      </c>
      <c r="C263" t="str">
        <f>VLOOKUP(B263,[2]Clothes!$B$5:$D$447,2, FALSE)</f>
        <v>Outside of MKCC</v>
      </c>
      <c r="D263" t="str">
        <f>VLOOKUP(B263,[2]Clothes!$B$5:$D$447,3, FALSE)</f>
        <v>Outside of MKCC - Other</v>
      </c>
      <c r="E263" s="5">
        <v>0</v>
      </c>
      <c r="F263" s="5">
        <v>0</v>
      </c>
      <c r="G263" s="5">
        <v>0</v>
      </c>
      <c r="H263" s="5">
        <v>0</v>
      </c>
      <c r="I263" s="5">
        <v>0</v>
      </c>
      <c r="J263" s="5">
        <v>0</v>
      </c>
      <c r="K263" s="5">
        <v>0</v>
      </c>
      <c r="L263" s="5">
        <v>0</v>
      </c>
      <c r="M263" s="5">
        <v>0</v>
      </c>
      <c r="N263" s="5">
        <v>0</v>
      </c>
      <c r="O263" s="5">
        <v>0</v>
      </c>
      <c r="P263" s="5">
        <v>0</v>
      </c>
      <c r="Q263" s="5">
        <v>0</v>
      </c>
      <c r="R263" s="5">
        <v>0</v>
      </c>
      <c r="S263" s="5">
        <v>0</v>
      </c>
    </row>
    <row r="264" spans="1:19" hidden="1" x14ac:dyDescent="0.35">
      <c r="A264" s="2" t="s">
        <v>233</v>
      </c>
      <c r="B264" s="1" t="s">
        <v>237</v>
      </c>
      <c r="C264" t="str">
        <f>VLOOKUP(B264,[2]Clothes!$B$5:$D$447,2, FALSE)</f>
        <v>Outside of MKCC</v>
      </c>
      <c r="D264" t="str">
        <f>VLOOKUP(B264,[2]Clothes!$B$5:$D$447,3, FALSE)</f>
        <v>Outside of MKCC - Other</v>
      </c>
      <c r="E264" s="5">
        <v>0</v>
      </c>
      <c r="F264" s="5">
        <v>0</v>
      </c>
      <c r="G264" s="5">
        <v>0</v>
      </c>
      <c r="H264" s="5">
        <v>0</v>
      </c>
      <c r="I264" s="5">
        <v>0</v>
      </c>
      <c r="J264" s="5">
        <v>0</v>
      </c>
      <c r="K264" s="5">
        <v>0</v>
      </c>
      <c r="L264" s="5">
        <v>0</v>
      </c>
      <c r="M264" s="5">
        <v>0</v>
      </c>
      <c r="N264" s="5">
        <v>0</v>
      </c>
      <c r="O264" s="5">
        <v>0</v>
      </c>
      <c r="P264" s="5">
        <v>0</v>
      </c>
      <c r="Q264" s="5">
        <v>0</v>
      </c>
      <c r="R264" s="5">
        <v>0</v>
      </c>
      <c r="S264" s="5">
        <v>0</v>
      </c>
    </row>
    <row r="265" spans="1:19" hidden="1" x14ac:dyDescent="0.35">
      <c r="A265" s="2" t="s">
        <v>233</v>
      </c>
      <c r="B265" s="1" t="s">
        <v>239</v>
      </c>
      <c r="C265" t="str">
        <f>VLOOKUP(B265,[2]Clothes!$B$5:$D$447,2, FALSE)</f>
        <v>Outside of MKCC</v>
      </c>
      <c r="D265" t="str">
        <f>VLOOKUP(B265,[2]Clothes!$B$5:$D$447,3, FALSE)</f>
        <v>Outside of MKCC - Other</v>
      </c>
      <c r="E265" s="5">
        <v>0</v>
      </c>
      <c r="F265" s="5">
        <v>0</v>
      </c>
      <c r="G265" s="5">
        <v>0</v>
      </c>
      <c r="H265" s="5">
        <v>0</v>
      </c>
      <c r="I265" s="5">
        <v>0</v>
      </c>
      <c r="J265" s="5">
        <v>0</v>
      </c>
      <c r="K265" s="5">
        <v>0</v>
      </c>
      <c r="L265" s="5">
        <v>0</v>
      </c>
      <c r="M265" s="5">
        <v>0</v>
      </c>
      <c r="N265" s="5">
        <v>0</v>
      </c>
      <c r="O265" s="5">
        <v>0</v>
      </c>
      <c r="P265" s="5">
        <v>0</v>
      </c>
      <c r="Q265" s="5">
        <v>0</v>
      </c>
      <c r="R265" s="5">
        <v>0</v>
      </c>
      <c r="S265" s="5">
        <v>0</v>
      </c>
    </row>
    <row r="266" spans="1:19" hidden="1" x14ac:dyDescent="0.35">
      <c r="A266" s="2" t="s">
        <v>233</v>
      </c>
      <c r="B266" s="1" t="s">
        <v>240</v>
      </c>
      <c r="C266" t="str">
        <f>VLOOKUP(B266,[2]Clothes!$B$5:$D$447,2, FALSE)</f>
        <v>Outside of MKCC</v>
      </c>
      <c r="D266" t="str">
        <f>VLOOKUP(B266,[2]Clothes!$B$5:$D$447,3, FALSE)</f>
        <v>Leighton Buzzard</v>
      </c>
      <c r="E266" s="5">
        <v>0</v>
      </c>
      <c r="F266" s="5">
        <v>0</v>
      </c>
      <c r="G266" s="5">
        <v>0</v>
      </c>
      <c r="H266" s="5">
        <v>0</v>
      </c>
      <c r="I266" s="5">
        <v>0</v>
      </c>
      <c r="J266" s="5">
        <v>0</v>
      </c>
      <c r="K266" s="5">
        <v>0</v>
      </c>
      <c r="L266" s="5">
        <v>0</v>
      </c>
      <c r="M266" s="5">
        <v>0</v>
      </c>
      <c r="N266" s="5">
        <v>0</v>
      </c>
      <c r="O266" s="5">
        <v>0</v>
      </c>
      <c r="P266" s="5">
        <v>0</v>
      </c>
      <c r="Q266" s="5">
        <v>0</v>
      </c>
      <c r="R266" s="5">
        <v>0</v>
      </c>
      <c r="S266" s="5">
        <v>0</v>
      </c>
    </row>
    <row r="267" spans="1:19" hidden="1" x14ac:dyDescent="0.35">
      <c r="A267" s="2" t="s">
        <v>233</v>
      </c>
      <c r="B267" s="1" t="s">
        <v>242</v>
      </c>
      <c r="C267" t="str">
        <f>VLOOKUP(B267,[2]Clothes!$B$5:$D$447,2, FALSE)</f>
        <v>Outside of MKCC</v>
      </c>
      <c r="D267" t="str">
        <f>VLOOKUP(B267,[2]Clothes!$B$5:$D$447,3, FALSE)</f>
        <v>Bedford</v>
      </c>
      <c r="E267" s="5">
        <v>0</v>
      </c>
      <c r="F267" s="5">
        <v>0</v>
      </c>
      <c r="G267" s="5">
        <v>0</v>
      </c>
      <c r="H267" s="5">
        <v>0</v>
      </c>
      <c r="I267" s="5">
        <v>0</v>
      </c>
      <c r="J267" s="5">
        <v>0</v>
      </c>
      <c r="K267" s="5">
        <v>0</v>
      </c>
      <c r="L267" s="5">
        <v>0</v>
      </c>
      <c r="M267" s="5">
        <v>0</v>
      </c>
      <c r="N267" s="5">
        <v>0</v>
      </c>
      <c r="O267" s="5">
        <v>0</v>
      </c>
      <c r="P267" s="5">
        <v>0</v>
      </c>
      <c r="Q267" s="5">
        <v>0</v>
      </c>
      <c r="R267" s="5">
        <v>0</v>
      </c>
      <c r="S267" s="5">
        <v>0</v>
      </c>
    </row>
    <row r="268" spans="1:19" hidden="1" x14ac:dyDescent="0.35">
      <c r="A268" s="2" t="s">
        <v>233</v>
      </c>
      <c r="B268" s="1" t="s">
        <v>705</v>
      </c>
      <c r="C268" t="str">
        <f>VLOOKUP(B268,[2]Clothes!$B$5:$D$447,2, FALSE)</f>
        <v>Outside of MKCC</v>
      </c>
      <c r="D268" t="str">
        <f>VLOOKUP(B268,[2]Clothes!$B$5:$D$447,3, FALSE)</f>
        <v>Outside of MKCC - Other</v>
      </c>
      <c r="E268" s="5">
        <v>0</v>
      </c>
      <c r="F268" s="5">
        <v>0</v>
      </c>
      <c r="G268" s="5">
        <v>0</v>
      </c>
      <c r="H268" s="5">
        <v>0</v>
      </c>
      <c r="I268" s="5">
        <v>0</v>
      </c>
      <c r="J268" s="5">
        <v>0</v>
      </c>
      <c r="K268" s="5">
        <v>0</v>
      </c>
      <c r="L268" s="5">
        <v>0</v>
      </c>
      <c r="M268" s="5">
        <v>0</v>
      </c>
      <c r="N268" s="5">
        <v>0</v>
      </c>
      <c r="O268" s="5">
        <v>0</v>
      </c>
      <c r="P268" s="5">
        <v>0</v>
      </c>
      <c r="Q268" s="5">
        <v>0</v>
      </c>
      <c r="R268" s="5">
        <v>0</v>
      </c>
      <c r="S268" s="5">
        <v>0</v>
      </c>
    </row>
    <row r="269" spans="1:19" hidden="1" x14ac:dyDescent="0.35">
      <c r="A269" s="2" t="s">
        <v>233</v>
      </c>
      <c r="B269" s="1" t="s">
        <v>706</v>
      </c>
      <c r="C269" t="str">
        <f>VLOOKUP(B269,[2]Clothes!$B$5:$D$447,2, FALSE)</f>
        <v>Outside of MKCC</v>
      </c>
      <c r="D269" t="str">
        <f>VLOOKUP(B269,[2]Clothes!$B$5:$D$447,3, FALSE)</f>
        <v>Outside of MKCC - Other</v>
      </c>
      <c r="E269" s="5">
        <v>0</v>
      </c>
      <c r="F269" s="5">
        <v>0</v>
      </c>
      <c r="G269" s="5">
        <v>0</v>
      </c>
      <c r="H269" s="5">
        <v>0</v>
      </c>
      <c r="I269" s="5">
        <v>0</v>
      </c>
      <c r="J269" s="5">
        <v>0</v>
      </c>
      <c r="K269" s="5">
        <v>0</v>
      </c>
      <c r="L269" s="5">
        <v>0</v>
      </c>
      <c r="M269" s="5">
        <v>0</v>
      </c>
      <c r="N269" s="5">
        <v>0</v>
      </c>
      <c r="O269" s="5">
        <v>0</v>
      </c>
      <c r="P269" s="5">
        <v>0</v>
      </c>
      <c r="Q269" s="5">
        <v>0</v>
      </c>
      <c r="R269" s="5">
        <v>0</v>
      </c>
      <c r="S269" s="5">
        <v>0</v>
      </c>
    </row>
    <row r="270" spans="1:19" hidden="1" x14ac:dyDescent="0.35">
      <c r="A270" s="2" t="s">
        <v>233</v>
      </c>
      <c r="B270" s="1" t="s">
        <v>244</v>
      </c>
      <c r="C270" t="str">
        <f>VLOOKUP(B270,[2]Clothes!$B$5:$D$447,2, FALSE)</f>
        <v>Outside of MKCC</v>
      </c>
      <c r="D270" t="str">
        <f>VLOOKUP(B270,[2]Clothes!$B$5:$D$447,3, FALSE)</f>
        <v>Outside of MKCC - Other</v>
      </c>
      <c r="E270" s="5">
        <v>5.45E-3</v>
      </c>
      <c r="F270" s="5">
        <v>0</v>
      </c>
      <c r="G270" s="5">
        <v>0</v>
      </c>
      <c r="H270" s="5">
        <v>0</v>
      </c>
      <c r="I270" s="5">
        <v>0</v>
      </c>
      <c r="J270" s="5">
        <v>0</v>
      </c>
      <c r="K270" s="5">
        <v>0</v>
      </c>
      <c r="L270" s="5">
        <v>0</v>
      </c>
      <c r="M270" s="5">
        <v>0</v>
      </c>
      <c r="N270" s="5">
        <v>0</v>
      </c>
      <c r="O270" s="5">
        <v>0</v>
      </c>
      <c r="P270" s="5">
        <v>0</v>
      </c>
      <c r="Q270" s="5">
        <v>4.4040000000000003E-2</v>
      </c>
      <c r="R270" s="5">
        <v>0</v>
      </c>
      <c r="S270" s="5">
        <v>0</v>
      </c>
    </row>
    <row r="271" spans="1:19" hidden="1" x14ac:dyDescent="0.35">
      <c r="A271" s="2" t="s">
        <v>233</v>
      </c>
      <c r="B271" s="1" t="s">
        <v>245</v>
      </c>
      <c r="C271" t="str">
        <f>VLOOKUP(B271,[2]Clothes!$B$5:$D$447,2, FALSE)</f>
        <v>Outside of MKCC</v>
      </c>
      <c r="D271" t="str">
        <f>VLOOKUP(B271,[2]Clothes!$B$5:$D$447,3, FALSE)</f>
        <v>Outside of MKCC - Other</v>
      </c>
      <c r="E271" s="5">
        <v>0</v>
      </c>
      <c r="F271" s="5">
        <v>0</v>
      </c>
      <c r="G271" s="5">
        <v>0</v>
      </c>
      <c r="H271" s="5">
        <v>0</v>
      </c>
      <c r="I271" s="5">
        <v>0</v>
      </c>
      <c r="J271" s="5">
        <v>0</v>
      </c>
      <c r="K271" s="5">
        <v>0</v>
      </c>
      <c r="L271" s="5">
        <v>0</v>
      </c>
      <c r="M271" s="5">
        <v>0</v>
      </c>
      <c r="N271" s="5">
        <v>0</v>
      </c>
      <c r="O271" s="5">
        <v>0</v>
      </c>
      <c r="P271" s="5">
        <v>0</v>
      </c>
      <c r="Q271" s="5">
        <v>0</v>
      </c>
      <c r="R271" s="5">
        <v>0</v>
      </c>
      <c r="S271" s="5">
        <v>0</v>
      </c>
    </row>
    <row r="272" spans="1:19" hidden="1" x14ac:dyDescent="0.35">
      <c r="A272" s="2" t="s">
        <v>233</v>
      </c>
      <c r="B272" s="1" t="s">
        <v>246</v>
      </c>
      <c r="C272" t="str">
        <f>VLOOKUP(B272,[2]Clothes!$B$5:$D$447,2, FALSE)</f>
        <v>Outside of MKCC</v>
      </c>
      <c r="D272" t="str">
        <f>VLOOKUP(B272,[2]Clothes!$B$5:$D$447,3, FALSE)</f>
        <v>Northampton</v>
      </c>
      <c r="E272" s="5">
        <v>0</v>
      </c>
      <c r="F272" s="5">
        <v>0</v>
      </c>
      <c r="G272" s="5">
        <v>0</v>
      </c>
      <c r="H272" s="5">
        <v>0</v>
      </c>
      <c r="I272" s="5">
        <v>0</v>
      </c>
      <c r="J272" s="5">
        <v>0</v>
      </c>
      <c r="K272" s="5">
        <v>0</v>
      </c>
      <c r="L272" s="5">
        <v>0</v>
      </c>
      <c r="M272" s="5">
        <v>0</v>
      </c>
      <c r="N272" s="5">
        <v>0</v>
      </c>
      <c r="O272" s="5">
        <v>0</v>
      </c>
      <c r="P272" s="5">
        <v>0</v>
      </c>
      <c r="Q272" s="5">
        <v>0</v>
      </c>
      <c r="R272" s="5">
        <v>0</v>
      </c>
      <c r="S272" s="5">
        <v>0</v>
      </c>
    </row>
    <row r="273" spans="1:19" hidden="1" x14ac:dyDescent="0.35">
      <c r="A273" s="2" t="s">
        <v>233</v>
      </c>
      <c r="B273" s="1" t="s">
        <v>707</v>
      </c>
      <c r="C273" t="str">
        <f>VLOOKUP(B273,[2]Clothes!$B$5:$D$447,2, FALSE)</f>
        <v>Outside of MKCC</v>
      </c>
      <c r="D273" t="str">
        <f>VLOOKUP(B273,[2]Clothes!$B$5:$D$447,3, FALSE)</f>
        <v>Outside of MKCC - Other</v>
      </c>
      <c r="E273" s="5">
        <v>0</v>
      </c>
      <c r="F273" s="5">
        <v>0</v>
      </c>
      <c r="G273" s="5">
        <v>0</v>
      </c>
      <c r="H273" s="5">
        <v>0</v>
      </c>
      <c r="I273" s="5">
        <v>0</v>
      </c>
      <c r="J273" s="5">
        <v>0</v>
      </c>
      <c r="K273" s="5">
        <v>0</v>
      </c>
      <c r="L273" s="5">
        <v>0</v>
      </c>
      <c r="M273" s="5">
        <v>0</v>
      </c>
      <c r="N273" s="5">
        <v>0</v>
      </c>
      <c r="O273" s="5">
        <v>0</v>
      </c>
      <c r="P273" s="5">
        <v>0</v>
      </c>
      <c r="Q273" s="5">
        <v>0</v>
      </c>
      <c r="R273" s="5">
        <v>0</v>
      </c>
      <c r="S273" s="5">
        <v>0</v>
      </c>
    </row>
    <row r="274" spans="1:19" hidden="1" x14ac:dyDescent="0.35">
      <c r="A274" s="2" t="s">
        <v>233</v>
      </c>
      <c r="B274" s="1" t="s">
        <v>247</v>
      </c>
      <c r="C274" t="str">
        <f>VLOOKUP(B274,[2]Clothes!$B$5:$D$447,2, FALSE)</f>
        <v>Outside of MKCC</v>
      </c>
      <c r="D274" t="str">
        <f>VLOOKUP(B274,[2]Clothes!$B$5:$D$447,3, FALSE)</f>
        <v>Outside of MKCC - Other</v>
      </c>
      <c r="E274" s="5">
        <v>0</v>
      </c>
      <c r="F274" s="5">
        <v>0</v>
      </c>
      <c r="G274" s="5">
        <v>0</v>
      </c>
      <c r="H274" s="5">
        <v>0</v>
      </c>
      <c r="I274" s="5">
        <v>0</v>
      </c>
      <c r="J274" s="5">
        <v>0</v>
      </c>
      <c r="K274" s="5">
        <v>0</v>
      </c>
      <c r="L274" s="5">
        <v>0</v>
      </c>
      <c r="M274" s="5">
        <v>0</v>
      </c>
      <c r="N274" s="5">
        <v>0</v>
      </c>
      <c r="O274" s="5">
        <v>0</v>
      </c>
      <c r="P274" s="5">
        <v>0</v>
      </c>
      <c r="Q274" s="5">
        <v>0</v>
      </c>
      <c r="R274" s="5">
        <v>0</v>
      </c>
      <c r="S274" s="5">
        <v>0</v>
      </c>
    </row>
    <row r="275" spans="1:19" hidden="1" x14ac:dyDescent="0.35">
      <c r="A275" s="2" t="s">
        <v>233</v>
      </c>
      <c r="B275" s="1" t="s">
        <v>248</v>
      </c>
      <c r="C275" t="str">
        <f>VLOOKUP(B275,[2]Clothes!$B$5:$D$447,2, FALSE)</f>
        <v>Outside of MKCC</v>
      </c>
      <c r="D275" t="str">
        <f>VLOOKUP(B275,[2]Clothes!$B$5:$D$447,3, FALSE)</f>
        <v>Outside of MKCC - Other</v>
      </c>
      <c r="E275" s="5">
        <v>0</v>
      </c>
      <c r="F275" s="5">
        <v>0</v>
      </c>
      <c r="G275" s="5">
        <v>0</v>
      </c>
      <c r="H275" s="5">
        <v>0</v>
      </c>
      <c r="I275" s="5">
        <v>0</v>
      </c>
      <c r="J275" s="5">
        <v>0</v>
      </c>
      <c r="K275" s="5">
        <v>0</v>
      </c>
      <c r="L275" s="5">
        <v>0</v>
      </c>
      <c r="M275" s="5">
        <v>0</v>
      </c>
      <c r="N275" s="5">
        <v>0</v>
      </c>
      <c r="O275" s="5">
        <v>0</v>
      </c>
      <c r="P275" s="5">
        <v>0</v>
      </c>
      <c r="Q275" s="5">
        <v>0</v>
      </c>
      <c r="R275" s="5">
        <v>0</v>
      </c>
      <c r="S275" s="5">
        <v>0</v>
      </c>
    </row>
    <row r="276" spans="1:19" hidden="1" x14ac:dyDescent="0.35">
      <c r="A276" s="2" t="s">
        <v>233</v>
      </c>
      <c r="B276" s="1" t="s">
        <v>708</v>
      </c>
      <c r="C276" t="str">
        <f>VLOOKUP(B276,[2]Clothes!$B$5:$D$447,2, FALSE)</f>
        <v>Outside of MKCC</v>
      </c>
      <c r="D276" t="str">
        <f>VLOOKUP(B276,[2]Clothes!$B$5:$D$447,3, FALSE)</f>
        <v>Bedford</v>
      </c>
      <c r="E276" s="5">
        <v>0</v>
      </c>
      <c r="F276" s="5">
        <v>0</v>
      </c>
      <c r="G276" s="5">
        <v>0</v>
      </c>
      <c r="H276" s="5">
        <v>0</v>
      </c>
      <c r="I276" s="5">
        <v>0</v>
      </c>
      <c r="J276" s="5">
        <v>0</v>
      </c>
      <c r="K276" s="5">
        <v>0</v>
      </c>
      <c r="L276" s="5">
        <v>0</v>
      </c>
      <c r="M276" s="5">
        <v>0</v>
      </c>
      <c r="N276" s="5">
        <v>0</v>
      </c>
      <c r="O276" s="5">
        <v>0</v>
      </c>
      <c r="P276" s="5">
        <v>0</v>
      </c>
      <c r="Q276" s="5">
        <v>0</v>
      </c>
      <c r="R276" s="5">
        <v>0</v>
      </c>
      <c r="S276" s="5">
        <v>0</v>
      </c>
    </row>
    <row r="277" spans="1:19" hidden="1" x14ac:dyDescent="0.35">
      <c r="A277" s="2" t="s">
        <v>233</v>
      </c>
      <c r="B277" s="1" t="s">
        <v>709</v>
      </c>
      <c r="C277" t="str">
        <f>VLOOKUP(B277,[2]Clothes!$B$5:$D$447,2, FALSE)</f>
        <v>Outside of MKCC</v>
      </c>
      <c r="D277" t="str">
        <f>VLOOKUP(B277,[2]Clothes!$B$5:$D$447,3, FALSE)</f>
        <v>Outside of MKCC - Other</v>
      </c>
      <c r="E277" s="5">
        <v>0</v>
      </c>
      <c r="F277" s="5">
        <v>0</v>
      </c>
      <c r="G277" s="5">
        <v>0</v>
      </c>
      <c r="H277" s="5">
        <v>0</v>
      </c>
      <c r="I277" s="5">
        <v>0</v>
      </c>
      <c r="J277" s="5">
        <v>0</v>
      </c>
      <c r="K277" s="5">
        <v>0</v>
      </c>
      <c r="L277" s="5">
        <v>0</v>
      </c>
      <c r="M277" s="5">
        <v>0</v>
      </c>
      <c r="N277" s="5">
        <v>0</v>
      </c>
      <c r="O277" s="5">
        <v>0</v>
      </c>
      <c r="P277" s="5">
        <v>0</v>
      </c>
      <c r="Q277" s="5">
        <v>0</v>
      </c>
      <c r="R277" s="5">
        <v>0</v>
      </c>
      <c r="S277" s="5">
        <v>0</v>
      </c>
    </row>
    <row r="278" spans="1:19" hidden="1" x14ac:dyDescent="0.35">
      <c r="A278" s="2" t="s">
        <v>233</v>
      </c>
      <c r="B278" s="1" t="s">
        <v>710</v>
      </c>
      <c r="C278" t="str">
        <f>VLOOKUP(B278,[2]Clothes!$B$5:$D$447,2, FALSE)</f>
        <v>Outside of MKCC</v>
      </c>
      <c r="D278" t="str">
        <f>VLOOKUP(B278,[2]Clothes!$B$5:$D$447,3, FALSE)</f>
        <v>Bedford</v>
      </c>
      <c r="E278" s="5">
        <v>0</v>
      </c>
      <c r="F278" s="5">
        <v>0</v>
      </c>
      <c r="G278" s="5">
        <v>0</v>
      </c>
      <c r="H278" s="5">
        <v>0</v>
      </c>
      <c r="I278" s="5">
        <v>0</v>
      </c>
      <c r="J278" s="5">
        <v>0</v>
      </c>
      <c r="K278" s="5">
        <v>0</v>
      </c>
      <c r="L278" s="5">
        <v>0</v>
      </c>
      <c r="M278" s="5">
        <v>0</v>
      </c>
      <c r="N278" s="5">
        <v>0</v>
      </c>
      <c r="O278" s="5">
        <v>0</v>
      </c>
      <c r="P278" s="5">
        <v>0</v>
      </c>
      <c r="Q278" s="5">
        <v>0</v>
      </c>
      <c r="R278" s="5">
        <v>0</v>
      </c>
      <c r="S278" s="5">
        <v>0</v>
      </c>
    </row>
    <row r="279" spans="1:19" hidden="1" x14ac:dyDescent="0.35">
      <c r="A279" s="2" t="s">
        <v>233</v>
      </c>
      <c r="B279" s="1" t="s">
        <v>711</v>
      </c>
      <c r="C279" t="str">
        <f>VLOOKUP(B279,[2]Clothes!$B$5:$D$447,2, FALSE)</f>
        <v>Outside of MKCC</v>
      </c>
      <c r="D279" t="str">
        <f>VLOOKUP(B279,[2]Clothes!$B$5:$D$447,3, FALSE)</f>
        <v>Outside of MKCC - Other</v>
      </c>
      <c r="E279" s="5">
        <v>0</v>
      </c>
      <c r="F279" s="5">
        <v>0</v>
      </c>
      <c r="G279" s="5">
        <v>0</v>
      </c>
      <c r="H279" s="5">
        <v>0</v>
      </c>
      <c r="I279" s="5">
        <v>0</v>
      </c>
      <c r="J279" s="5">
        <v>0</v>
      </c>
      <c r="K279" s="5">
        <v>0</v>
      </c>
      <c r="L279" s="5">
        <v>0</v>
      </c>
      <c r="M279" s="5">
        <v>0</v>
      </c>
      <c r="N279" s="5">
        <v>0</v>
      </c>
      <c r="O279" s="5">
        <v>0</v>
      </c>
      <c r="P279" s="5">
        <v>0</v>
      </c>
      <c r="Q279" s="5">
        <v>0</v>
      </c>
      <c r="R279" s="5">
        <v>0</v>
      </c>
      <c r="S279" s="5">
        <v>0</v>
      </c>
    </row>
    <row r="280" spans="1:19" hidden="1" x14ac:dyDescent="0.35">
      <c r="A280" s="2" t="s">
        <v>233</v>
      </c>
      <c r="B280" s="1" t="s">
        <v>712</v>
      </c>
      <c r="C280" t="str">
        <f>VLOOKUP(B280,[2]Clothes!$B$5:$D$447,2, FALSE)</f>
        <v>Outside of MKCC</v>
      </c>
      <c r="D280" t="str">
        <f>VLOOKUP(B280,[2]Clothes!$B$5:$D$447,3, FALSE)</f>
        <v>Banbury</v>
      </c>
      <c r="E280" s="5">
        <v>0</v>
      </c>
      <c r="F280" s="5">
        <v>0</v>
      </c>
      <c r="G280" s="5">
        <v>0</v>
      </c>
      <c r="H280" s="5">
        <v>0</v>
      </c>
      <c r="I280" s="5">
        <v>0</v>
      </c>
      <c r="J280" s="5">
        <v>0</v>
      </c>
      <c r="K280" s="5">
        <v>0</v>
      </c>
      <c r="L280" s="5">
        <v>0</v>
      </c>
      <c r="M280" s="5">
        <v>0</v>
      </c>
      <c r="N280" s="5">
        <v>0</v>
      </c>
      <c r="O280" s="5">
        <v>0</v>
      </c>
      <c r="P280" s="5">
        <v>0</v>
      </c>
      <c r="Q280" s="5">
        <v>0</v>
      </c>
      <c r="R280" s="5">
        <v>0</v>
      </c>
      <c r="S280" s="5">
        <v>0</v>
      </c>
    </row>
    <row r="281" spans="1:19" hidden="1" x14ac:dyDescent="0.35">
      <c r="A281" s="2" t="s">
        <v>233</v>
      </c>
      <c r="B281" s="1" t="s">
        <v>713</v>
      </c>
      <c r="C281" t="str">
        <f>VLOOKUP(B281,[2]Clothes!$B$5:$D$447,2, FALSE)</f>
        <v>Outside of MKCC</v>
      </c>
      <c r="D281" t="str">
        <f>VLOOKUP(B281,[2]Clothes!$B$5:$D$447,3, FALSE)</f>
        <v>Northampton</v>
      </c>
      <c r="E281" s="5">
        <v>0</v>
      </c>
      <c r="F281" s="5">
        <v>0</v>
      </c>
      <c r="G281" s="5">
        <v>0</v>
      </c>
      <c r="H281" s="5">
        <v>0</v>
      </c>
      <c r="I281" s="5">
        <v>0</v>
      </c>
      <c r="J281" s="5">
        <v>0</v>
      </c>
      <c r="K281" s="5">
        <v>0</v>
      </c>
      <c r="L281" s="5">
        <v>0</v>
      </c>
      <c r="M281" s="5">
        <v>0</v>
      </c>
      <c r="N281" s="5">
        <v>0</v>
      </c>
      <c r="O281" s="5">
        <v>0</v>
      </c>
      <c r="P281" s="5">
        <v>0</v>
      </c>
      <c r="Q281" s="5">
        <v>0</v>
      </c>
      <c r="R281" s="5">
        <v>0</v>
      </c>
      <c r="S281" s="5">
        <v>0</v>
      </c>
    </row>
    <row r="282" spans="1:19" hidden="1" x14ac:dyDescent="0.35">
      <c r="A282" s="2" t="s">
        <v>233</v>
      </c>
      <c r="B282" s="1" t="s">
        <v>714</v>
      </c>
      <c r="C282" t="str">
        <f>VLOOKUP(B282,[2]Clothes!$B$5:$D$447,2, FALSE)</f>
        <v>Outside of MKCC</v>
      </c>
      <c r="D282" t="str">
        <f>VLOOKUP(B282,[2]Clothes!$B$5:$D$447,3, FALSE)</f>
        <v>Outside of MKCC - Other</v>
      </c>
      <c r="E282" s="5">
        <v>0</v>
      </c>
      <c r="F282" s="5">
        <v>0</v>
      </c>
      <c r="G282" s="5">
        <v>0</v>
      </c>
      <c r="H282" s="5">
        <v>0</v>
      </c>
      <c r="I282" s="5">
        <v>0</v>
      </c>
      <c r="J282" s="5">
        <v>0</v>
      </c>
      <c r="K282" s="5">
        <v>0</v>
      </c>
      <c r="L282" s="5">
        <v>0</v>
      </c>
      <c r="M282" s="5">
        <v>0</v>
      </c>
      <c r="N282" s="5">
        <v>0</v>
      </c>
      <c r="O282" s="5">
        <v>0</v>
      </c>
      <c r="P282" s="5">
        <v>0</v>
      </c>
      <c r="Q282" s="5">
        <v>0</v>
      </c>
      <c r="R282" s="5">
        <v>0</v>
      </c>
      <c r="S282" s="5">
        <v>0</v>
      </c>
    </row>
    <row r="283" spans="1:19" hidden="1" x14ac:dyDescent="0.35">
      <c r="A283" s="2" t="s">
        <v>233</v>
      </c>
      <c r="B283" s="1" t="s">
        <v>715</v>
      </c>
      <c r="C283" t="str">
        <f>VLOOKUP(B283,[2]Clothes!$B$5:$D$447,2, FALSE)</f>
        <v>Outside of MKCC</v>
      </c>
      <c r="D283" t="str">
        <f>VLOOKUP(B283,[2]Clothes!$B$5:$D$447,3, FALSE)</f>
        <v>Outside of MKCC - Other</v>
      </c>
      <c r="E283" s="5">
        <v>0</v>
      </c>
      <c r="F283" s="5">
        <v>0</v>
      </c>
      <c r="G283" s="5">
        <v>0</v>
      </c>
      <c r="H283" s="5">
        <v>0</v>
      </c>
      <c r="I283" s="5">
        <v>0</v>
      </c>
      <c r="J283" s="5">
        <v>0</v>
      </c>
      <c r="K283" s="5">
        <v>0</v>
      </c>
      <c r="L283" s="5">
        <v>0</v>
      </c>
      <c r="M283" s="5">
        <v>0</v>
      </c>
      <c r="N283" s="5">
        <v>0</v>
      </c>
      <c r="O283" s="5">
        <v>0</v>
      </c>
      <c r="P283" s="5">
        <v>0</v>
      </c>
      <c r="Q283" s="5">
        <v>0</v>
      </c>
      <c r="R283" s="5">
        <v>0</v>
      </c>
      <c r="S283" s="5">
        <v>0</v>
      </c>
    </row>
    <row r="284" spans="1:19" hidden="1" x14ac:dyDescent="0.35">
      <c r="A284" s="2" t="s">
        <v>233</v>
      </c>
      <c r="B284" s="1" t="s">
        <v>716</v>
      </c>
      <c r="C284" t="str">
        <f>VLOOKUP(B284,[2]Clothes!$B$5:$D$447,2, FALSE)</f>
        <v>Outside of MKCC</v>
      </c>
      <c r="D284" t="str">
        <f>VLOOKUP(B284,[2]Clothes!$B$5:$D$447,3, FALSE)</f>
        <v>Banbury</v>
      </c>
      <c r="E284" s="5">
        <v>1.9890000000000001E-2</v>
      </c>
      <c r="F284" s="5">
        <v>0</v>
      </c>
      <c r="G284" s="5">
        <v>0</v>
      </c>
      <c r="H284" s="5">
        <v>0</v>
      </c>
      <c r="I284" s="5">
        <v>0</v>
      </c>
      <c r="J284" s="5">
        <v>0</v>
      </c>
      <c r="K284" s="5">
        <v>0</v>
      </c>
      <c r="L284" s="5">
        <v>0</v>
      </c>
      <c r="M284" s="5">
        <v>7.0930000000000007E-2</v>
      </c>
      <c r="N284" s="5">
        <v>0</v>
      </c>
      <c r="O284" s="5">
        <v>0</v>
      </c>
      <c r="P284" s="5">
        <v>0</v>
      </c>
      <c r="Q284" s="5">
        <v>0</v>
      </c>
      <c r="R284" s="5">
        <v>2.862E-2</v>
      </c>
      <c r="S284" s="5">
        <v>8.4559999999999996E-2</v>
      </c>
    </row>
    <row r="285" spans="1:19" hidden="1" x14ac:dyDescent="0.35">
      <c r="A285" s="2" t="s">
        <v>233</v>
      </c>
      <c r="B285" s="1" t="s">
        <v>717</v>
      </c>
      <c r="C285" t="str">
        <f>VLOOKUP(B285,[2]Clothes!$B$5:$D$447,2, FALSE)</f>
        <v>Outside of MKCC</v>
      </c>
      <c r="D285" t="str">
        <f>VLOOKUP(B285,[2]Clothes!$B$5:$D$447,3, FALSE)</f>
        <v>Banbury</v>
      </c>
      <c r="E285" s="5">
        <v>7.3999999999999999E-4</v>
      </c>
      <c r="F285" s="5">
        <v>0</v>
      </c>
      <c r="G285" s="5">
        <v>0</v>
      </c>
      <c r="H285" s="5">
        <v>0</v>
      </c>
      <c r="I285" s="5">
        <v>0</v>
      </c>
      <c r="J285" s="5">
        <v>0</v>
      </c>
      <c r="K285" s="5">
        <v>0</v>
      </c>
      <c r="L285" s="5">
        <v>0</v>
      </c>
      <c r="M285" s="5">
        <v>6.5199999999999998E-3</v>
      </c>
      <c r="N285" s="5">
        <v>0</v>
      </c>
      <c r="O285" s="5">
        <v>0</v>
      </c>
      <c r="P285" s="5">
        <v>0</v>
      </c>
      <c r="Q285" s="5">
        <v>0</v>
      </c>
      <c r="R285" s="5">
        <v>0</v>
      </c>
      <c r="S285" s="5">
        <v>0</v>
      </c>
    </row>
    <row r="286" spans="1:19" hidden="1" x14ac:dyDescent="0.35">
      <c r="A286" s="2" t="s">
        <v>233</v>
      </c>
      <c r="B286" s="1" t="s">
        <v>718</v>
      </c>
      <c r="C286" t="str">
        <f>VLOOKUP(B286,[2]Clothes!$B$5:$D$447,2, FALSE)</f>
        <v>Outside of MKCC</v>
      </c>
      <c r="D286" t="str">
        <f>VLOOKUP(B286,[2]Clothes!$B$5:$D$447,3, FALSE)</f>
        <v>Banbury</v>
      </c>
      <c r="E286" s="5">
        <v>9.1900000000000003E-3</v>
      </c>
      <c r="F286" s="5">
        <v>0</v>
      </c>
      <c r="G286" s="5">
        <v>0</v>
      </c>
      <c r="H286" s="5">
        <v>0</v>
      </c>
      <c r="I286" s="5">
        <v>0</v>
      </c>
      <c r="J286" s="5">
        <v>0</v>
      </c>
      <c r="K286" s="5">
        <v>0</v>
      </c>
      <c r="L286" s="5">
        <v>0</v>
      </c>
      <c r="M286" s="5">
        <v>6.0470000000000003E-2</v>
      </c>
      <c r="N286" s="5">
        <v>0</v>
      </c>
      <c r="O286" s="5">
        <v>0</v>
      </c>
      <c r="P286" s="5">
        <v>0</v>
      </c>
      <c r="Q286" s="5">
        <v>0</v>
      </c>
      <c r="R286" s="5">
        <v>0</v>
      </c>
      <c r="S286" s="5">
        <v>2.717E-2</v>
      </c>
    </row>
    <row r="287" spans="1:19" hidden="1" x14ac:dyDescent="0.35">
      <c r="A287" s="2" t="s">
        <v>233</v>
      </c>
      <c r="B287" s="1" t="s">
        <v>719</v>
      </c>
      <c r="C287" t="str">
        <f>VLOOKUP(B287,[2]Clothes!$B$5:$D$447,2, FALSE)</f>
        <v>Outside of MKCC</v>
      </c>
      <c r="D287" t="str">
        <f>VLOOKUP(B287,[2]Clothes!$B$5:$D$447,3, FALSE)</f>
        <v>Outside of MKCC - Other</v>
      </c>
      <c r="E287" s="5">
        <v>1.17E-3</v>
      </c>
      <c r="F287" s="5">
        <v>0</v>
      </c>
      <c r="G287" s="5">
        <v>0</v>
      </c>
      <c r="H287" s="5">
        <v>0</v>
      </c>
      <c r="I287" s="5">
        <v>0</v>
      </c>
      <c r="J287" s="5">
        <v>0</v>
      </c>
      <c r="K287" s="5">
        <v>0</v>
      </c>
      <c r="L287" s="5">
        <v>0</v>
      </c>
      <c r="M287" s="5">
        <v>0</v>
      </c>
      <c r="N287" s="5">
        <v>0</v>
      </c>
      <c r="O287" s="5">
        <v>0</v>
      </c>
      <c r="P287" s="5">
        <v>0</v>
      </c>
      <c r="Q287" s="5">
        <v>0</v>
      </c>
      <c r="R287" s="5">
        <v>7.2399999999999999E-3</v>
      </c>
      <c r="S287" s="5">
        <v>0</v>
      </c>
    </row>
    <row r="288" spans="1:19" hidden="1" x14ac:dyDescent="0.35">
      <c r="A288" s="2" t="s">
        <v>233</v>
      </c>
      <c r="B288" s="1" t="s">
        <v>720</v>
      </c>
      <c r="C288" t="str">
        <f>VLOOKUP(B288,[2]Clothes!$B$5:$D$447,2, FALSE)</f>
        <v>Outside of MKCC</v>
      </c>
      <c r="D288" t="str">
        <f>VLOOKUP(B288,[2]Clothes!$B$5:$D$447,3, FALSE)</f>
        <v>Bedford</v>
      </c>
      <c r="E288" s="5">
        <v>1.3480000000000001E-2</v>
      </c>
      <c r="F288" s="5">
        <v>0</v>
      </c>
      <c r="G288" s="5">
        <v>0</v>
      </c>
      <c r="H288" s="5">
        <v>0</v>
      </c>
      <c r="I288" s="5">
        <v>0</v>
      </c>
      <c r="J288" s="5">
        <v>0</v>
      </c>
      <c r="K288" s="5">
        <v>0</v>
      </c>
      <c r="L288" s="5">
        <v>0</v>
      </c>
      <c r="M288" s="5">
        <v>0</v>
      </c>
      <c r="N288" s="5">
        <v>0</v>
      </c>
      <c r="O288" s="5">
        <v>6.5350000000000005E-2</v>
      </c>
      <c r="P288" s="5">
        <v>0.13764000000000001</v>
      </c>
      <c r="Q288" s="5">
        <v>0</v>
      </c>
      <c r="R288" s="5">
        <v>0</v>
      </c>
      <c r="S288" s="5">
        <v>0</v>
      </c>
    </row>
    <row r="289" spans="1:19" hidden="1" x14ac:dyDescent="0.35">
      <c r="A289" s="2" t="s">
        <v>233</v>
      </c>
      <c r="B289" s="1" t="s">
        <v>721</v>
      </c>
      <c r="C289" t="str">
        <f>VLOOKUP(B289,[2]Clothes!$B$5:$D$447,2, FALSE)</f>
        <v>Outside of MKCC</v>
      </c>
      <c r="D289" t="str">
        <f>VLOOKUP(B289,[2]Clothes!$B$5:$D$447,3, FALSE)</f>
        <v>Outside of MKCC - Other</v>
      </c>
      <c r="E289" s="5">
        <v>3.5E-4</v>
      </c>
      <c r="F289" s="5">
        <v>0</v>
      </c>
      <c r="G289" s="5">
        <v>0</v>
      </c>
      <c r="H289" s="5">
        <v>7.5500000000000003E-3</v>
      </c>
      <c r="I289" s="5">
        <v>0</v>
      </c>
      <c r="J289" s="5">
        <v>0</v>
      </c>
      <c r="K289" s="5">
        <v>0</v>
      </c>
      <c r="L289" s="5">
        <v>0</v>
      </c>
      <c r="M289" s="5">
        <v>0</v>
      </c>
      <c r="N289" s="5">
        <v>0</v>
      </c>
      <c r="O289" s="5">
        <v>0</v>
      </c>
      <c r="P289" s="5">
        <v>0</v>
      </c>
      <c r="Q289" s="5">
        <v>0</v>
      </c>
      <c r="R289" s="5">
        <v>0</v>
      </c>
      <c r="S289" s="5">
        <v>0</v>
      </c>
    </row>
    <row r="290" spans="1:19" hidden="1" x14ac:dyDescent="0.35">
      <c r="A290" s="2" t="s">
        <v>233</v>
      </c>
      <c r="B290" s="1" t="s">
        <v>722</v>
      </c>
      <c r="C290" t="str">
        <f>VLOOKUP(B290,[2]Clothes!$B$5:$D$447,2, FALSE)</f>
        <v>Outside of MKCC</v>
      </c>
      <c r="D290" t="str">
        <f>VLOOKUP(B290,[2]Clothes!$B$5:$D$447,3, FALSE)</f>
        <v>Banbury</v>
      </c>
      <c r="E290" s="5">
        <v>0</v>
      </c>
      <c r="F290" s="5">
        <v>0</v>
      </c>
      <c r="G290" s="5">
        <v>0</v>
      </c>
      <c r="H290" s="5">
        <v>0</v>
      </c>
      <c r="I290" s="5">
        <v>0</v>
      </c>
      <c r="J290" s="5">
        <v>0</v>
      </c>
      <c r="K290" s="5">
        <v>0</v>
      </c>
      <c r="L290" s="5">
        <v>0</v>
      </c>
      <c r="M290" s="5">
        <v>0</v>
      </c>
      <c r="N290" s="5">
        <v>0</v>
      </c>
      <c r="O290" s="5">
        <v>0</v>
      </c>
      <c r="P290" s="5">
        <v>0</v>
      </c>
      <c r="Q290" s="5">
        <v>0</v>
      </c>
      <c r="R290" s="5">
        <v>0</v>
      </c>
      <c r="S290" s="5">
        <v>0</v>
      </c>
    </row>
    <row r="291" spans="1:19" hidden="1" x14ac:dyDescent="0.35">
      <c r="A291" s="2" t="s">
        <v>233</v>
      </c>
      <c r="B291" s="1" t="s">
        <v>723</v>
      </c>
      <c r="C291" t="str">
        <f>VLOOKUP(B291,[2]Clothes!$B$5:$D$447,2, FALSE)</f>
        <v>Outside of MKCC</v>
      </c>
      <c r="D291" t="str">
        <f>VLOOKUP(B291,[2]Clothes!$B$5:$D$447,3, FALSE)</f>
        <v>Outside of MKCC - Other</v>
      </c>
      <c r="E291" s="5">
        <v>2.3400000000000001E-3</v>
      </c>
      <c r="F291" s="5">
        <v>0</v>
      </c>
      <c r="G291" s="5">
        <v>0</v>
      </c>
      <c r="H291" s="5">
        <v>0</v>
      </c>
      <c r="I291" s="5">
        <v>0</v>
      </c>
      <c r="J291" s="5">
        <v>0</v>
      </c>
      <c r="K291" s="5">
        <v>0</v>
      </c>
      <c r="L291" s="5">
        <v>0</v>
      </c>
      <c r="M291" s="5">
        <v>0</v>
      </c>
      <c r="N291" s="5">
        <v>0</v>
      </c>
      <c r="O291" s="5">
        <v>0</v>
      </c>
      <c r="P291" s="5">
        <v>0</v>
      </c>
      <c r="Q291" s="5">
        <v>0</v>
      </c>
      <c r="R291" s="5">
        <v>1.448E-2</v>
      </c>
      <c r="S291" s="5">
        <v>0</v>
      </c>
    </row>
    <row r="292" spans="1:19" hidden="1" x14ac:dyDescent="0.35">
      <c r="A292" s="2" t="s">
        <v>233</v>
      </c>
      <c r="B292" s="1" t="s">
        <v>724</v>
      </c>
      <c r="C292" t="str">
        <f>VLOOKUP(B292,[2]Clothes!$B$5:$D$447,2, FALSE)</f>
        <v>Outside of MKCC</v>
      </c>
      <c r="D292" t="str">
        <f>VLOOKUP(B292,[2]Clothes!$B$5:$D$447,3, FALSE)</f>
        <v>Outside of MKCC - Other</v>
      </c>
      <c r="E292" s="5">
        <v>2.1350000000000001E-2</v>
      </c>
      <c r="F292" s="5">
        <v>0</v>
      </c>
      <c r="G292" s="5">
        <v>0</v>
      </c>
      <c r="H292" s="5">
        <v>4.0599999999999997E-2</v>
      </c>
      <c r="I292" s="5">
        <v>0.18040999999999999</v>
      </c>
      <c r="J292" s="5">
        <v>0</v>
      </c>
      <c r="K292" s="5">
        <v>0</v>
      </c>
      <c r="L292" s="5">
        <v>5.8599999999999999E-2</v>
      </c>
      <c r="M292" s="5">
        <v>0</v>
      </c>
      <c r="N292" s="5">
        <v>0</v>
      </c>
      <c r="O292" s="5">
        <v>1.3180000000000001E-2</v>
      </c>
      <c r="P292" s="5">
        <v>8.5000000000000006E-3</v>
      </c>
      <c r="Q292" s="5">
        <v>8.2000000000000007E-3</v>
      </c>
      <c r="R292" s="5">
        <v>3.8899999999999997E-2</v>
      </c>
      <c r="S292" s="5">
        <v>0</v>
      </c>
    </row>
    <row r="293" spans="1:19" hidden="1" x14ac:dyDescent="0.35">
      <c r="A293" s="2" t="s">
        <v>233</v>
      </c>
      <c r="B293" s="1" t="s">
        <v>725</v>
      </c>
      <c r="C293" t="str">
        <f>VLOOKUP(B293,[2]Clothes!$B$5:$D$447,2, FALSE)</f>
        <v>Outside of MKCC</v>
      </c>
      <c r="D293" t="str">
        <f>VLOOKUP(B293,[2]Clothes!$B$5:$D$447,3, FALSE)</f>
        <v>Outside of MKCC - Other</v>
      </c>
      <c r="E293" s="5">
        <v>0</v>
      </c>
      <c r="F293" s="5">
        <v>0</v>
      </c>
      <c r="G293" s="5">
        <v>0</v>
      </c>
      <c r="H293" s="5">
        <v>0</v>
      </c>
      <c r="I293" s="5">
        <v>0</v>
      </c>
      <c r="J293" s="5">
        <v>0</v>
      </c>
      <c r="K293" s="5">
        <v>0</v>
      </c>
      <c r="L293" s="5">
        <v>0</v>
      </c>
      <c r="M293" s="5">
        <v>0</v>
      </c>
      <c r="N293" s="5">
        <v>0</v>
      </c>
      <c r="O293" s="5">
        <v>0</v>
      </c>
      <c r="P293" s="5">
        <v>0</v>
      </c>
      <c r="Q293" s="5">
        <v>0</v>
      </c>
      <c r="R293" s="5">
        <v>0</v>
      </c>
      <c r="S293" s="5">
        <v>0</v>
      </c>
    </row>
    <row r="294" spans="1:19" hidden="1" x14ac:dyDescent="0.35">
      <c r="A294" s="2" t="s">
        <v>233</v>
      </c>
      <c r="B294" s="1" t="s">
        <v>726</v>
      </c>
      <c r="C294" t="str">
        <f>VLOOKUP(B294,[2]Clothes!$B$5:$D$447,2, FALSE)</f>
        <v>Outside of MKCC</v>
      </c>
      <c r="D294" t="str">
        <f>VLOOKUP(B294,[2]Clothes!$B$5:$D$447,3, FALSE)</f>
        <v>Outside of MKCC - Other</v>
      </c>
      <c r="E294" s="5">
        <v>0</v>
      </c>
      <c r="F294" s="5">
        <v>0</v>
      </c>
      <c r="G294" s="5">
        <v>0</v>
      </c>
      <c r="H294" s="5">
        <v>0</v>
      </c>
      <c r="I294" s="5">
        <v>0</v>
      </c>
      <c r="J294" s="5">
        <v>0</v>
      </c>
      <c r="K294" s="5">
        <v>0</v>
      </c>
      <c r="L294" s="5">
        <v>0</v>
      </c>
      <c r="M294" s="5">
        <v>0</v>
      </c>
      <c r="N294" s="5">
        <v>0</v>
      </c>
      <c r="O294" s="5">
        <v>0</v>
      </c>
      <c r="P294" s="5">
        <v>0</v>
      </c>
      <c r="Q294" s="5">
        <v>0</v>
      </c>
      <c r="R294" s="5">
        <v>0</v>
      </c>
      <c r="S294" s="5">
        <v>0</v>
      </c>
    </row>
    <row r="295" spans="1:19" hidden="1" x14ac:dyDescent="0.35">
      <c r="A295" s="2" t="s">
        <v>233</v>
      </c>
      <c r="B295" s="1" t="s">
        <v>727</v>
      </c>
      <c r="C295" t="str">
        <f>VLOOKUP(B295,[2]Clothes!$B$5:$D$447,2, FALSE)</f>
        <v>Outside of MKCC</v>
      </c>
      <c r="D295" t="str">
        <f>VLOOKUP(B295,[2]Clothes!$B$5:$D$447,3, FALSE)</f>
        <v>Outside of MKCC - Other</v>
      </c>
      <c r="E295" s="5">
        <v>0</v>
      </c>
      <c r="F295" s="5">
        <v>0</v>
      </c>
      <c r="G295" s="5">
        <v>0</v>
      </c>
      <c r="H295" s="5">
        <v>0</v>
      </c>
      <c r="I295" s="5">
        <v>0</v>
      </c>
      <c r="J295" s="5">
        <v>0</v>
      </c>
      <c r="K295" s="5">
        <v>0</v>
      </c>
      <c r="L295" s="5">
        <v>0</v>
      </c>
      <c r="M295" s="5">
        <v>0</v>
      </c>
      <c r="N295" s="5">
        <v>0</v>
      </c>
      <c r="O295" s="5">
        <v>0</v>
      </c>
      <c r="P295" s="5">
        <v>0</v>
      </c>
      <c r="Q295" s="5">
        <v>0</v>
      </c>
      <c r="R295" s="5">
        <v>0</v>
      </c>
      <c r="S295" s="5">
        <v>0</v>
      </c>
    </row>
    <row r="296" spans="1:19" hidden="1" x14ac:dyDescent="0.35">
      <c r="A296" s="2" t="s">
        <v>233</v>
      </c>
      <c r="B296" s="1" t="s">
        <v>728</v>
      </c>
      <c r="C296" t="str">
        <f>VLOOKUP(B296,[2]Clothes!$B$5:$D$447,2, FALSE)</f>
        <v>Outside of MKCC</v>
      </c>
      <c r="D296" t="str">
        <f>VLOOKUP(B296,[2]Clothes!$B$5:$D$447,3, FALSE)</f>
        <v>Outside of MKCC - Other</v>
      </c>
      <c r="E296" s="5">
        <v>0</v>
      </c>
      <c r="F296" s="5">
        <v>0</v>
      </c>
      <c r="G296" s="5">
        <v>0</v>
      </c>
      <c r="H296" s="5">
        <v>0</v>
      </c>
      <c r="I296" s="5">
        <v>0</v>
      </c>
      <c r="J296" s="5">
        <v>0</v>
      </c>
      <c r="K296" s="5">
        <v>0</v>
      </c>
      <c r="L296" s="5">
        <v>0</v>
      </c>
      <c r="M296" s="5">
        <v>0</v>
      </c>
      <c r="N296" s="5">
        <v>0</v>
      </c>
      <c r="O296" s="5">
        <v>0</v>
      </c>
      <c r="P296" s="5">
        <v>0</v>
      </c>
      <c r="Q296" s="5">
        <v>0</v>
      </c>
      <c r="R296" s="5">
        <v>0</v>
      </c>
      <c r="S296" s="5">
        <v>0</v>
      </c>
    </row>
    <row r="297" spans="1:19" hidden="1" x14ac:dyDescent="0.35">
      <c r="A297" s="2" t="s">
        <v>233</v>
      </c>
      <c r="B297" s="1" t="s">
        <v>729</v>
      </c>
      <c r="C297" t="str">
        <f>VLOOKUP(B297,[2]Clothes!$B$5:$D$447,2, FALSE)</f>
        <v>Outside of MKCC</v>
      </c>
      <c r="D297" t="str">
        <f>VLOOKUP(B297,[2]Clothes!$B$5:$D$447,3, FALSE)</f>
        <v>Outside of MKCC - Other</v>
      </c>
      <c r="E297" s="5">
        <v>7.3999999999999999E-4</v>
      </c>
      <c r="F297" s="5">
        <v>0</v>
      </c>
      <c r="G297" s="5">
        <v>6.6899999999999998E-3</v>
      </c>
      <c r="H297" s="5">
        <v>0</v>
      </c>
      <c r="I297" s="5">
        <v>0</v>
      </c>
      <c r="J297" s="5">
        <v>0</v>
      </c>
      <c r="K297" s="5">
        <v>0</v>
      </c>
      <c r="L297" s="5">
        <v>0</v>
      </c>
      <c r="M297" s="5">
        <v>0</v>
      </c>
      <c r="N297" s="5">
        <v>0</v>
      </c>
      <c r="O297" s="5">
        <v>1.3180000000000001E-2</v>
      </c>
      <c r="P297" s="5">
        <v>0</v>
      </c>
      <c r="Q297" s="5">
        <v>0</v>
      </c>
      <c r="R297" s="5">
        <v>0</v>
      </c>
      <c r="S297" s="5">
        <v>0</v>
      </c>
    </row>
    <row r="298" spans="1:19" hidden="1" x14ac:dyDescent="0.35">
      <c r="A298" s="2" t="s">
        <v>233</v>
      </c>
      <c r="B298" s="1" t="s">
        <v>730</v>
      </c>
      <c r="C298" t="str">
        <f>VLOOKUP(B298,[2]Clothes!$B$5:$D$447,2, FALSE)</f>
        <v>Outside of MKCC</v>
      </c>
      <c r="D298" t="str">
        <f>VLOOKUP(B298,[2]Clothes!$B$5:$D$447,3, FALSE)</f>
        <v>Outside of MKCC - Other</v>
      </c>
      <c r="E298" s="5">
        <v>1.66E-3</v>
      </c>
      <c r="F298" s="5">
        <v>0</v>
      </c>
      <c r="G298" s="5">
        <v>0</v>
      </c>
      <c r="H298" s="5">
        <v>0</v>
      </c>
      <c r="I298" s="5">
        <v>0</v>
      </c>
      <c r="J298" s="5">
        <v>0</v>
      </c>
      <c r="K298" s="5">
        <v>0</v>
      </c>
      <c r="L298" s="5">
        <v>0</v>
      </c>
      <c r="M298" s="5">
        <v>0</v>
      </c>
      <c r="N298" s="5">
        <v>0</v>
      </c>
      <c r="O298" s="5">
        <v>0</v>
      </c>
      <c r="P298" s="5">
        <v>0</v>
      </c>
      <c r="Q298" s="5">
        <v>0</v>
      </c>
      <c r="R298" s="5">
        <v>0</v>
      </c>
      <c r="S298" s="5">
        <v>1.9539999999999998E-2</v>
      </c>
    </row>
    <row r="299" spans="1:19" hidden="1" x14ac:dyDescent="0.35">
      <c r="A299" s="2" t="s">
        <v>233</v>
      </c>
      <c r="B299" s="1" t="s">
        <v>731</v>
      </c>
      <c r="C299" t="str">
        <f>VLOOKUP(B299,[2]Clothes!$B$5:$D$447,2, FALSE)</f>
        <v>Outside of MKCC</v>
      </c>
      <c r="D299" t="str">
        <f>VLOOKUP(B299,[2]Clothes!$B$5:$D$447,3, FALSE)</f>
        <v>London</v>
      </c>
      <c r="E299" s="5">
        <v>4.6299999999999996E-3</v>
      </c>
      <c r="F299" s="5">
        <v>0</v>
      </c>
      <c r="G299" s="5">
        <v>0</v>
      </c>
      <c r="H299" s="5">
        <v>0</v>
      </c>
      <c r="I299" s="5">
        <v>0</v>
      </c>
      <c r="J299" s="5">
        <v>0</v>
      </c>
      <c r="K299" s="5">
        <v>0</v>
      </c>
      <c r="L299" s="5">
        <v>0</v>
      </c>
      <c r="M299" s="5">
        <v>0</v>
      </c>
      <c r="N299" s="5">
        <v>0</v>
      </c>
      <c r="O299" s="5">
        <v>0</v>
      </c>
      <c r="P299" s="5">
        <v>0</v>
      </c>
      <c r="Q299" s="5">
        <v>0</v>
      </c>
      <c r="R299" s="5">
        <v>2.862E-2</v>
      </c>
      <c r="S299" s="5">
        <v>0</v>
      </c>
    </row>
    <row r="300" spans="1:19" hidden="1" x14ac:dyDescent="0.35">
      <c r="A300" s="2" t="s">
        <v>233</v>
      </c>
      <c r="B300" s="1" t="s">
        <v>732</v>
      </c>
      <c r="C300" t="str">
        <f>VLOOKUP(B300,[2]Clothes!$B$5:$D$447,2, FALSE)</f>
        <v>Outside of MKCC</v>
      </c>
      <c r="D300" t="str">
        <f>VLOOKUP(B300,[2]Clothes!$B$5:$D$447,3, FALSE)</f>
        <v>Outside of MKCC - Other</v>
      </c>
      <c r="E300" s="5">
        <v>7.7999999999999999E-4</v>
      </c>
      <c r="F300" s="5">
        <v>0</v>
      </c>
      <c r="G300" s="5">
        <v>0</v>
      </c>
      <c r="H300" s="5">
        <v>0</v>
      </c>
      <c r="I300" s="5">
        <v>0</v>
      </c>
      <c r="J300" s="5">
        <v>0</v>
      </c>
      <c r="K300" s="5">
        <v>0</v>
      </c>
      <c r="L300" s="5">
        <v>0</v>
      </c>
      <c r="M300" s="5">
        <v>0</v>
      </c>
      <c r="N300" s="5">
        <v>0</v>
      </c>
      <c r="O300" s="5">
        <v>0</v>
      </c>
      <c r="P300" s="5">
        <v>8.5000000000000006E-3</v>
      </c>
      <c r="Q300" s="5">
        <v>0</v>
      </c>
      <c r="R300" s="5">
        <v>0</v>
      </c>
      <c r="S300" s="5">
        <v>0</v>
      </c>
    </row>
    <row r="301" spans="1:19" hidden="1" x14ac:dyDescent="0.35">
      <c r="A301" s="2" t="s">
        <v>233</v>
      </c>
      <c r="B301" s="1" t="s">
        <v>733</v>
      </c>
      <c r="C301" t="str">
        <f>VLOOKUP(B301,[2]Clothes!$B$5:$D$447,2, FALSE)</f>
        <v>Outside of MKCC</v>
      </c>
      <c r="D301" t="str">
        <f>VLOOKUP(B301,[2]Clothes!$B$5:$D$447,3, FALSE)</f>
        <v>Outside of MKCC - Other</v>
      </c>
      <c r="E301" s="5">
        <v>0</v>
      </c>
      <c r="F301" s="5">
        <v>0</v>
      </c>
      <c r="G301" s="5">
        <v>0</v>
      </c>
      <c r="H301" s="5">
        <v>0</v>
      </c>
      <c r="I301" s="5">
        <v>0</v>
      </c>
      <c r="J301" s="5">
        <v>0</v>
      </c>
      <c r="K301" s="5">
        <v>0</v>
      </c>
      <c r="L301" s="5">
        <v>0</v>
      </c>
      <c r="M301" s="5">
        <v>0</v>
      </c>
      <c r="N301" s="5">
        <v>0</v>
      </c>
      <c r="O301" s="5">
        <v>0</v>
      </c>
      <c r="P301" s="5">
        <v>0</v>
      </c>
      <c r="Q301" s="5">
        <v>0</v>
      </c>
      <c r="R301" s="5">
        <v>0</v>
      </c>
      <c r="S301" s="5">
        <v>0</v>
      </c>
    </row>
    <row r="302" spans="1:19" hidden="1" x14ac:dyDescent="0.35">
      <c r="A302" s="2" t="s">
        <v>233</v>
      </c>
      <c r="B302" s="1" t="s">
        <v>734</v>
      </c>
      <c r="C302" t="str">
        <f>VLOOKUP(B302,[2]Clothes!$B$5:$D$447,2, FALSE)</f>
        <v>Outside of MKCC</v>
      </c>
      <c r="D302" t="str">
        <f>VLOOKUP(B302,[2]Clothes!$B$5:$D$447,3, FALSE)</f>
        <v>Outside of MKCC - Other</v>
      </c>
      <c r="E302" s="5">
        <v>0</v>
      </c>
      <c r="F302" s="5">
        <v>0</v>
      </c>
      <c r="G302" s="5">
        <v>0</v>
      </c>
      <c r="H302" s="5">
        <v>0</v>
      </c>
      <c r="I302" s="5">
        <v>0</v>
      </c>
      <c r="J302" s="5">
        <v>0</v>
      </c>
      <c r="K302" s="5">
        <v>0</v>
      </c>
      <c r="L302" s="5">
        <v>0</v>
      </c>
      <c r="M302" s="5">
        <v>0</v>
      </c>
      <c r="N302" s="5">
        <v>0</v>
      </c>
      <c r="O302" s="5">
        <v>0</v>
      </c>
      <c r="P302" s="5">
        <v>0</v>
      </c>
      <c r="Q302" s="5">
        <v>0</v>
      </c>
      <c r="R302" s="5">
        <v>0</v>
      </c>
      <c r="S302" s="5">
        <v>0</v>
      </c>
    </row>
    <row r="303" spans="1:19" hidden="1" x14ac:dyDescent="0.35">
      <c r="A303" s="2" t="s">
        <v>233</v>
      </c>
      <c r="B303" s="1" t="s">
        <v>735</v>
      </c>
      <c r="C303" t="str">
        <f>VLOOKUP(B303,[2]Clothes!$B$5:$D$447,2, FALSE)</f>
        <v>Outside of MKCC</v>
      </c>
      <c r="D303" t="str">
        <f>VLOOKUP(B303,[2]Clothes!$B$5:$D$447,3, FALSE)</f>
        <v>Northampton</v>
      </c>
      <c r="E303" s="5">
        <v>0</v>
      </c>
      <c r="F303" s="5">
        <v>0</v>
      </c>
      <c r="G303" s="5">
        <v>0</v>
      </c>
      <c r="H303" s="5">
        <v>0</v>
      </c>
      <c r="I303" s="5">
        <v>0</v>
      </c>
      <c r="J303" s="5">
        <v>0</v>
      </c>
      <c r="K303" s="5">
        <v>0</v>
      </c>
      <c r="L303" s="5">
        <v>0</v>
      </c>
      <c r="M303" s="5">
        <v>0</v>
      </c>
      <c r="N303" s="5">
        <v>0</v>
      </c>
      <c r="O303" s="5">
        <v>0</v>
      </c>
      <c r="P303" s="5">
        <v>0</v>
      </c>
      <c r="Q303" s="5">
        <v>0</v>
      </c>
      <c r="R303" s="5">
        <v>0</v>
      </c>
      <c r="S303" s="5">
        <v>0</v>
      </c>
    </row>
    <row r="304" spans="1:19" hidden="1" x14ac:dyDescent="0.35">
      <c r="A304" s="2" t="s">
        <v>233</v>
      </c>
      <c r="B304" s="1" t="s">
        <v>736</v>
      </c>
      <c r="C304" t="str">
        <f>VLOOKUP(B304,[2]Clothes!$B$5:$D$447,2, FALSE)</f>
        <v>Outside of MKCC</v>
      </c>
      <c r="D304" t="str">
        <f>VLOOKUP(B304,[2]Clothes!$B$5:$D$447,3, FALSE)</f>
        <v>Outside of MKCC - Other</v>
      </c>
      <c r="E304" s="5">
        <v>0</v>
      </c>
      <c r="F304" s="5">
        <v>0</v>
      </c>
      <c r="G304" s="5">
        <v>0</v>
      </c>
      <c r="H304" s="5">
        <v>0</v>
      </c>
      <c r="I304" s="5">
        <v>0</v>
      </c>
      <c r="J304" s="5">
        <v>0</v>
      </c>
      <c r="K304" s="5">
        <v>0</v>
      </c>
      <c r="L304" s="5">
        <v>0</v>
      </c>
      <c r="M304" s="5">
        <v>0</v>
      </c>
      <c r="N304" s="5">
        <v>0</v>
      </c>
      <c r="O304" s="5">
        <v>0</v>
      </c>
      <c r="P304" s="5">
        <v>0</v>
      </c>
      <c r="Q304" s="5">
        <v>0</v>
      </c>
      <c r="R304" s="5">
        <v>0</v>
      </c>
      <c r="S304" s="5">
        <v>0</v>
      </c>
    </row>
    <row r="305" spans="1:19" hidden="1" x14ac:dyDescent="0.35">
      <c r="A305" s="2" t="s">
        <v>233</v>
      </c>
      <c r="B305" s="1" t="s">
        <v>737</v>
      </c>
      <c r="C305" t="str">
        <f>VLOOKUP(B305,[2]Clothes!$B$5:$D$447,2, FALSE)</f>
        <v>Outside of MKCC</v>
      </c>
      <c r="D305" t="str">
        <f>VLOOKUP(B305,[2]Clothes!$B$5:$D$447,3, FALSE)</f>
        <v>London</v>
      </c>
      <c r="E305" s="5">
        <v>8.7899999999999992E-3</v>
      </c>
      <c r="F305" s="5">
        <v>0</v>
      </c>
      <c r="G305" s="5">
        <v>0</v>
      </c>
      <c r="H305" s="5">
        <v>0</v>
      </c>
      <c r="I305" s="5">
        <v>0</v>
      </c>
      <c r="J305" s="5">
        <v>0</v>
      </c>
      <c r="K305" s="5">
        <v>0</v>
      </c>
      <c r="L305" s="5">
        <v>0</v>
      </c>
      <c r="M305" s="5">
        <v>0</v>
      </c>
      <c r="N305" s="5">
        <v>2.385E-2</v>
      </c>
      <c r="O305" s="5">
        <v>0</v>
      </c>
      <c r="P305" s="5">
        <v>4.5199999999999997E-2</v>
      </c>
      <c r="Q305" s="5">
        <v>2.9159999999999998E-2</v>
      </c>
      <c r="R305" s="5">
        <v>0</v>
      </c>
      <c r="S305" s="5">
        <v>0</v>
      </c>
    </row>
    <row r="306" spans="1:19" hidden="1" x14ac:dyDescent="0.35">
      <c r="A306" s="2" t="s">
        <v>233</v>
      </c>
      <c r="B306" s="1" t="s">
        <v>738</v>
      </c>
      <c r="C306" t="str">
        <f>VLOOKUP(B306,[2]Clothes!$B$5:$D$447,2, FALSE)</f>
        <v>Outside of MKCC</v>
      </c>
      <c r="D306" t="str">
        <f>VLOOKUP(B306,[2]Clothes!$B$5:$D$447,3, FALSE)</f>
        <v>Outside of MKCC - Other</v>
      </c>
      <c r="E306" s="5">
        <v>4.15E-3</v>
      </c>
      <c r="F306" s="5">
        <v>0</v>
      </c>
      <c r="G306" s="5">
        <v>0</v>
      </c>
      <c r="H306" s="5">
        <v>0</v>
      </c>
      <c r="I306" s="5">
        <v>0</v>
      </c>
      <c r="J306" s="5">
        <v>0</v>
      </c>
      <c r="K306" s="5">
        <v>0</v>
      </c>
      <c r="L306" s="5">
        <v>0</v>
      </c>
      <c r="M306" s="5">
        <v>0</v>
      </c>
      <c r="N306" s="5">
        <v>0</v>
      </c>
      <c r="O306" s="5">
        <v>0</v>
      </c>
      <c r="P306" s="5">
        <v>4.5199999999999997E-2</v>
      </c>
      <c r="Q306" s="5">
        <v>0</v>
      </c>
      <c r="R306" s="5">
        <v>0</v>
      </c>
      <c r="S306" s="5">
        <v>0</v>
      </c>
    </row>
    <row r="307" spans="1:19" hidden="1" x14ac:dyDescent="0.35">
      <c r="A307" s="2" t="s">
        <v>233</v>
      </c>
      <c r="B307" s="1" t="s">
        <v>739</v>
      </c>
      <c r="C307" t="str">
        <f>VLOOKUP(B307,[2]Clothes!$B$5:$D$447,2, FALSE)</f>
        <v>Outside of MKCC</v>
      </c>
      <c r="D307" t="str">
        <f>VLOOKUP(B307,[2]Clothes!$B$5:$D$447,3, FALSE)</f>
        <v>Outside of MKCC - Other</v>
      </c>
      <c r="E307" s="5">
        <v>0</v>
      </c>
      <c r="F307" s="5">
        <v>0</v>
      </c>
      <c r="G307" s="5">
        <v>0</v>
      </c>
      <c r="H307" s="5">
        <v>0</v>
      </c>
      <c r="I307" s="5">
        <v>0</v>
      </c>
      <c r="J307" s="5">
        <v>0</v>
      </c>
      <c r="K307" s="5">
        <v>0</v>
      </c>
      <c r="L307" s="5">
        <v>0</v>
      </c>
      <c r="M307" s="5">
        <v>0</v>
      </c>
      <c r="N307" s="5">
        <v>0</v>
      </c>
      <c r="O307" s="5">
        <v>0</v>
      </c>
      <c r="P307" s="5">
        <v>0</v>
      </c>
      <c r="Q307" s="5">
        <v>0</v>
      </c>
      <c r="R307" s="5">
        <v>0</v>
      </c>
      <c r="S307" s="5">
        <v>0</v>
      </c>
    </row>
    <row r="308" spans="1:19" hidden="1" x14ac:dyDescent="0.35">
      <c r="A308" s="2" t="s">
        <v>233</v>
      </c>
      <c r="B308" s="1" t="s">
        <v>740</v>
      </c>
      <c r="C308" t="str">
        <f>VLOOKUP(B308,[2]Clothes!$B$5:$D$447,2, FALSE)</f>
        <v>Outside of MKCC</v>
      </c>
      <c r="D308" t="str">
        <f>VLOOKUP(B308,[2]Clothes!$B$5:$D$447,3, FALSE)</f>
        <v>Outside of MKCC - Other</v>
      </c>
      <c r="E308" s="5">
        <v>0</v>
      </c>
      <c r="F308" s="5">
        <v>0</v>
      </c>
      <c r="G308" s="5">
        <v>0</v>
      </c>
      <c r="H308" s="5">
        <v>0</v>
      </c>
      <c r="I308" s="5">
        <v>0</v>
      </c>
      <c r="J308" s="5">
        <v>0</v>
      </c>
      <c r="K308" s="5">
        <v>0</v>
      </c>
      <c r="L308" s="5">
        <v>0</v>
      </c>
      <c r="M308" s="5">
        <v>0</v>
      </c>
      <c r="N308" s="5">
        <v>0</v>
      </c>
      <c r="O308" s="5">
        <v>0</v>
      </c>
      <c r="P308" s="5">
        <v>0</v>
      </c>
      <c r="Q308" s="5">
        <v>0</v>
      </c>
      <c r="R308" s="5">
        <v>0</v>
      </c>
      <c r="S308" s="5">
        <v>0</v>
      </c>
    </row>
    <row r="309" spans="1:19" hidden="1" x14ac:dyDescent="0.35">
      <c r="A309" s="2" t="s">
        <v>233</v>
      </c>
      <c r="B309" s="1" t="s">
        <v>741</v>
      </c>
      <c r="C309" t="str">
        <f>VLOOKUP(B309,[2]Clothes!$B$5:$D$447,2, FALSE)</f>
        <v>Outside of MKCC</v>
      </c>
      <c r="D309" t="str">
        <f>VLOOKUP(B309,[2]Clothes!$B$5:$D$447,3, FALSE)</f>
        <v>Outside of MKCC - Other</v>
      </c>
      <c r="E309" s="5">
        <v>0</v>
      </c>
      <c r="F309" s="5">
        <v>0</v>
      </c>
      <c r="G309" s="5">
        <v>0</v>
      </c>
      <c r="H309" s="5">
        <v>0</v>
      </c>
      <c r="I309" s="5">
        <v>0</v>
      </c>
      <c r="J309" s="5">
        <v>0</v>
      </c>
      <c r="K309" s="5">
        <v>0</v>
      </c>
      <c r="L309" s="5">
        <v>0</v>
      </c>
      <c r="M309" s="5">
        <v>0</v>
      </c>
      <c r="N309" s="5">
        <v>0</v>
      </c>
      <c r="O309" s="5">
        <v>0</v>
      </c>
      <c r="P309" s="5">
        <v>0</v>
      </c>
      <c r="Q309" s="5">
        <v>0</v>
      </c>
      <c r="R309" s="5">
        <v>0</v>
      </c>
      <c r="S309" s="5">
        <v>0</v>
      </c>
    </row>
    <row r="310" spans="1:19" hidden="1" x14ac:dyDescent="0.35">
      <c r="A310" s="2" t="s">
        <v>233</v>
      </c>
      <c r="B310" s="1" t="s">
        <v>742</v>
      </c>
      <c r="C310" t="str">
        <f>VLOOKUP(B310,[2]Clothes!$B$5:$D$447,2, FALSE)</f>
        <v>Outside of MKCC</v>
      </c>
      <c r="D310" t="str">
        <f>VLOOKUP(B310,[2]Clothes!$B$5:$D$447,3, FALSE)</f>
        <v>Outside of MKCC - Other</v>
      </c>
      <c r="E310" s="5">
        <v>0</v>
      </c>
      <c r="F310" s="5">
        <v>0</v>
      </c>
      <c r="G310" s="5">
        <v>0</v>
      </c>
      <c r="H310" s="5">
        <v>0</v>
      </c>
      <c r="I310" s="5">
        <v>0</v>
      </c>
      <c r="J310" s="5">
        <v>0</v>
      </c>
      <c r="K310" s="5">
        <v>0</v>
      </c>
      <c r="L310" s="5">
        <v>0</v>
      </c>
      <c r="M310" s="5">
        <v>0</v>
      </c>
      <c r="N310" s="5">
        <v>0</v>
      </c>
      <c r="O310" s="5">
        <v>0</v>
      </c>
      <c r="P310" s="5">
        <v>0</v>
      </c>
      <c r="Q310" s="5">
        <v>0</v>
      </c>
      <c r="R310" s="5">
        <v>0</v>
      </c>
      <c r="S310" s="5">
        <v>0</v>
      </c>
    </row>
    <row r="311" spans="1:19" hidden="1" x14ac:dyDescent="0.35">
      <c r="A311" s="2" t="s">
        <v>233</v>
      </c>
      <c r="B311" s="1" t="s">
        <v>743</v>
      </c>
      <c r="C311" t="str">
        <f>VLOOKUP(B311,[2]Clothes!$B$5:$D$447,2, FALSE)</f>
        <v>Outside of MKCC</v>
      </c>
      <c r="D311" t="str">
        <f>VLOOKUP(B311,[2]Clothes!$B$5:$D$447,3, FALSE)</f>
        <v>Outside of MKCC - Other</v>
      </c>
      <c r="E311" s="5">
        <v>0</v>
      </c>
      <c r="F311" s="5">
        <v>0</v>
      </c>
      <c r="G311" s="5">
        <v>0</v>
      </c>
      <c r="H311" s="5">
        <v>0</v>
      </c>
      <c r="I311" s="5">
        <v>0</v>
      </c>
      <c r="J311" s="5">
        <v>0</v>
      </c>
      <c r="K311" s="5">
        <v>0</v>
      </c>
      <c r="L311" s="5">
        <v>0</v>
      </c>
      <c r="M311" s="5">
        <v>0</v>
      </c>
      <c r="N311" s="5">
        <v>0</v>
      </c>
      <c r="O311" s="5">
        <v>0</v>
      </c>
      <c r="P311" s="5">
        <v>0</v>
      </c>
      <c r="Q311" s="5">
        <v>0</v>
      </c>
      <c r="R311" s="5">
        <v>0</v>
      </c>
      <c r="S311" s="5">
        <v>0</v>
      </c>
    </row>
    <row r="312" spans="1:19" hidden="1" x14ac:dyDescent="0.35">
      <c r="A312" s="2" t="s">
        <v>233</v>
      </c>
      <c r="B312" s="1" t="s">
        <v>744</v>
      </c>
      <c r="C312" t="str">
        <f>VLOOKUP(B312,[2]Clothes!$B$5:$D$447,2, FALSE)</f>
        <v>Outside of MKCC</v>
      </c>
      <c r="D312" t="str">
        <f>VLOOKUP(B312,[2]Clothes!$B$5:$D$447,3, FALSE)</f>
        <v>Outside of MKCC - Other</v>
      </c>
      <c r="E312" s="5">
        <v>0</v>
      </c>
      <c r="F312" s="5">
        <v>0</v>
      </c>
      <c r="G312" s="5">
        <v>0</v>
      </c>
      <c r="H312" s="5">
        <v>0</v>
      </c>
      <c r="I312" s="5">
        <v>0</v>
      </c>
      <c r="J312" s="5">
        <v>0</v>
      </c>
      <c r="K312" s="5">
        <v>0</v>
      </c>
      <c r="L312" s="5">
        <v>0</v>
      </c>
      <c r="M312" s="5">
        <v>0</v>
      </c>
      <c r="N312" s="5">
        <v>0</v>
      </c>
      <c r="O312" s="5">
        <v>0</v>
      </c>
      <c r="P312" s="5">
        <v>0</v>
      </c>
      <c r="Q312" s="5">
        <v>0</v>
      </c>
      <c r="R312" s="5">
        <v>0</v>
      </c>
      <c r="S312" s="5">
        <v>0</v>
      </c>
    </row>
    <row r="313" spans="1:19" hidden="1" x14ac:dyDescent="0.35">
      <c r="A313" s="2" t="s">
        <v>233</v>
      </c>
      <c r="B313" s="1" t="s">
        <v>745</v>
      </c>
      <c r="C313" t="str">
        <f>VLOOKUP(B313,[2]Clothes!$B$5:$D$447,2, FALSE)</f>
        <v>Outside of MKCC</v>
      </c>
      <c r="D313" t="str">
        <f>VLOOKUP(B313,[2]Clothes!$B$5:$D$447,3, FALSE)</f>
        <v>Northampton</v>
      </c>
      <c r="E313" s="5">
        <v>7.3999999999999999E-4</v>
      </c>
      <c r="F313" s="5">
        <v>0</v>
      </c>
      <c r="G313" s="5">
        <v>0</v>
      </c>
      <c r="H313" s="5">
        <v>0</v>
      </c>
      <c r="I313" s="5">
        <v>0</v>
      </c>
      <c r="J313" s="5">
        <v>0</v>
      </c>
      <c r="K313" s="5">
        <v>0</v>
      </c>
      <c r="L313" s="5">
        <v>0</v>
      </c>
      <c r="M313" s="5">
        <v>6.5199999999999998E-3</v>
      </c>
      <c r="N313" s="5">
        <v>0</v>
      </c>
      <c r="O313" s="5">
        <v>0</v>
      </c>
      <c r="P313" s="5">
        <v>0</v>
      </c>
      <c r="Q313" s="5">
        <v>0</v>
      </c>
      <c r="R313" s="5">
        <v>0</v>
      </c>
      <c r="S313" s="5">
        <v>0</v>
      </c>
    </row>
    <row r="314" spans="1:19" hidden="1" x14ac:dyDescent="0.35">
      <c r="A314" s="2" t="s">
        <v>233</v>
      </c>
      <c r="B314" s="1" t="s">
        <v>746</v>
      </c>
      <c r="C314" t="str">
        <f>VLOOKUP(B314,[2]Clothes!$B$5:$D$447,2, FALSE)</f>
        <v>Outside of MKCC</v>
      </c>
      <c r="D314" t="str">
        <f>VLOOKUP(B314,[2]Clothes!$B$5:$D$447,3, FALSE)</f>
        <v>Outside of MKCC - Other</v>
      </c>
      <c r="E314" s="5">
        <v>6.4999999999999997E-4</v>
      </c>
      <c r="F314" s="5">
        <v>0</v>
      </c>
      <c r="G314" s="5">
        <v>0</v>
      </c>
      <c r="H314" s="5">
        <v>0</v>
      </c>
      <c r="I314" s="5">
        <v>0</v>
      </c>
      <c r="J314" s="5">
        <v>0</v>
      </c>
      <c r="K314" s="5">
        <v>0</v>
      </c>
      <c r="L314" s="5">
        <v>0</v>
      </c>
      <c r="M314" s="5">
        <v>0</v>
      </c>
      <c r="N314" s="5">
        <v>0</v>
      </c>
      <c r="O314" s="5">
        <v>0</v>
      </c>
      <c r="P314" s="5">
        <v>0</v>
      </c>
      <c r="Q314" s="5">
        <v>0</v>
      </c>
      <c r="R314" s="5">
        <v>0</v>
      </c>
      <c r="S314" s="5">
        <v>7.6499999999999997E-3</v>
      </c>
    </row>
    <row r="315" spans="1:19" hidden="1" x14ac:dyDescent="0.35">
      <c r="A315" s="2" t="s">
        <v>233</v>
      </c>
      <c r="B315" s="1" t="s">
        <v>747</v>
      </c>
      <c r="C315" t="str">
        <f>VLOOKUP(B315,[2]Clothes!$B$5:$D$447,2, FALSE)</f>
        <v>Outside of MKCC</v>
      </c>
      <c r="D315" t="str">
        <f>VLOOKUP(B315,[2]Clothes!$B$5:$D$447,3, FALSE)</f>
        <v>Outside of MKCC - Other</v>
      </c>
      <c r="E315" s="5">
        <v>0</v>
      </c>
      <c r="F315" s="5">
        <v>0</v>
      </c>
      <c r="G315" s="5">
        <v>0</v>
      </c>
      <c r="H315" s="5">
        <v>0</v>
      </c>
      <c r="I315" s="5">
        <v>0</v>
      </c>
      <c r="J315" s="5">
        <v>0</v>
      </c>
      <c r="K315" s="5">
        <v>0</v>
      </c>
      <c r="L315" s="5">
        <v>0</v>
      </c>
      <c r="M315" s="5">
        <v>0</v>
      </c>
      <c r="N315" s="5">
        <v>0</v>
      </c>
      <c r="O315" s="5">
        <v>0</v>
      </c>
      <c r="P315" s="5">
        <v>0</v>
      </c>
      <c r="Q315" s="5">
        <v>0</v>
      </c>
      <c r="R315" s="5">
        <v>0</v>
      </c>
      <c r="S315" s="5">
        <v>0</v>
      </c>
    </row>
    <row r="316" spans="1:19" hidden="1" x14ac:dyDescent="0.35">
      <c r="A316" s="2" t="s">
        <v>233</v>
      </c>
      <c r="B316" s="1" t="s">
        <v>748</v>
      </c>
      <c r="C316" t="str">
        <f>VLOOKUP(B316,[2]Clothes!$B$5:$D$447,2, FALSE)</f>
        <v>Outside of MKCC</v>
      </c>
      <c r="D316" t="str">
        <f>VLOOKUP(B316,[2]Clothes!$B$5:$D$447,3, FALSE)</f>
        <v>Banbury</v>
      </c>
      <c r="E316" s="5">
        <v>0</v>
      </c>
      <c r="F316" s="5">
        <v>0</v>
      </c>
      <c r="G316" s="5">
        <v>0</v>
      </c>
      <c r="H316" s="5">
        <v>0</v>
      </c>
      <c r="I316" s="5">
        <v>0</v>
      </c>
      <c r="J316" s="5">
        <v>0</v>
      </c>
      <c r="K316" s="5">
        <v>0</v>
      </c>
      <c r="L316" s="5">
        <v>0</v>
      </c>
      <c r="M316" s="5">
        <v>0</v>
      </c>
      <c r="N316" s="5">
        <v>0</v>
      </c>
      <c r="O316" s="5">
        <v>0</v>
      </c>
      <c r="P316" s="5">
        <v>0</v>
      </c>
      <c r="Q316" s="5">
        <v>0</v>
      </c>
      <c r="R316" s="5">
        <v>0</v>
      </c>
      <c r="S316" s="5">
        <v>0</v>
      </c>
    </row>
    <row r="317" spans="1:19" hidden="1" x14ac:dyDescent="0.35">
      <c r="A317" s="2" t="s">
        <v>233</v>
      </c>
      <c r="B317" s="1" t="s">
        <v>749</v>
      </c>
      <c r="C317" t="str">
        <f>VLOOKUP(B317,[2]Clothes!$B$5:$D$447,2, FALSE)</f>
        <v>Outside of MKCC</v>
      </c>
      <c r="D317" t="str">
        <f>VLOOKUP(B317,[2]Clothes!$B$5:$D$447,3, FALSE)</f>
        <v>Outside of MKCC - Other</v>
      </c>
      <c r="E317" s="5">
        <v>1.3600000000000001E-3</v>
      </c>
      <c r="F317" s="5">
        <v>6.4900000000000001E-3</v>
      </c>
      <c r="G317" s="5">
        <v>0</v>
      </c>
      <c r="H317" s="5">
        <v>0</v>
      </c>
      <c r="I317" s="5">
        <v>0</v>
      </c>
      <c r="J317" s="5">
        <v>0</v>
      </c>
      <c r="K317" s="5">
        <v>0</v>
      </c>
      <c r="L317" s="5">
        <v>0</v>
      </c>
      <c r="M317" s="5">
        <v>0</v>
      </c>
      <c r="N317" s="5">
        <v>0</v>
      </c>
      <c r="O317" s="5">
        <v>0</v>
      </c>
      <c r="P317" s="5">
        <v>0</v>
      </c>
      <c r="Q317" s="5">
        <v>8.2000000000000007E-3</v>
      </c>
      <c r="R317" s="5">
        <v>0</v>
      </c>
      <c r="S317" s="5">
        <v>0</v>
      </c>
    </row>
    <row r="318" spans="1:19" hidden="1" x14ac:dyDescent="0.35">
      <c r="A318" s="2" t="s">
        <v>233</v>
      </c>
      <c r="B318" s="1" t="s">
        <v>750</v>
      </c>
      <c r="C318" t="str">
        <f>VLOOKUP(B318,[2]Clothes!$B$5:$D$447,2, FALSE)</f>
        <v>Outside of MKCC</v>
      </c>
      <c r="D318" t="str">
        <f>VLOOKUP(B318,[2]Clothes!$B$5:$D$447,3, FALSE)</f>
        <v>Outside of MKCC - Other</v>
      </c>
      <c r="E318" s="5">
        <v>0</v>
      </c>
      <c r="F318" s="5">
        <v>0</v>
      </c>
      <c r="G318" s="5">
        <v>0</v>
      </c>
      <c r="H318" s="5">
        <v>0</v>
      </c>
      <c r="I318" s="5">
        <v>0</v>
      </c>
      <c r="J318" s="5">
        <v>0</v>
      </c>
      <c r="K318" s="5">
        <v>0</v>
      </c>
      <c r="L318" s="5">
        <v>0</v>
      </c>
      <c r="M318" s="5">
        <v>0</v>
      </c>
      <c r="N318" s="5">
        <v>0</v>
      </c>
      <c r="O318" s="5">
        <v>0</v>
      </c>
      <c r="P318" s="5">
        <v>0</v>
      </c>
      <c r="Q318" s="5">
        <v>0</v>
      </c>
      <c r="R318" s="5">
        <v>0</v>
      </c>
      <c r="S318" s="5">
        <v>0</v>
      </c>
    </row>
    <row r="319" spans="1:19" hidden="1" x14ac:dyDescent="0.35">
      <c r="A319" s="2" t="s">
        <v>233</v>
      </c>
      <c r="B319" s="1" t="s">
        <v>751</v>
      </c>
      <c r="C319" t="str">
        <f>VLOOKUP(B319,[2]Clothes!$B$5:$D$447,2, FALSE)</f>
        <v>Outside of MKCC</v>
      </c>
      <c r="D319" t="str">
        <f>VLOOKUP(B319,[2]Clothes!$B$5:$D$447,3, FALSE)</f>
        <v>Outside of MKCC - Other</v>
      </c>
      <c r="E319" s="5">
        <v>0</v>
      </c>
      <c r="F319" s="5">
        <v>0</v>
      </c>
      <c r="G319" s="5">
        <v>0</v>
      </c>
      <c r="H319" s="5">
        <v>0</v>
      </c>
      <c r="I319" s="5">
        <v>0</v>
      </c>
      <c r="J319" s="5">
        <v>0</v>
      </c>
      <c r="K319" s="5">
        <v>0</v>
      </c>
      <c r="L319" s="5">
        <v>0</v>
      </c>
      <c r="M319" s="5">
        <v>0</v>
      </c>
      <c r="N319" s="5">
        <v>0</v>
      </c>
      <c r="O319" s="5">
        <v>0</v>
      </c>
      <c r="P319" s="5">
        <v>0</v>
      </c>
      <c r="Q319" s="5">
        <v>0</v>
      </c>
      <c r="R319" s="5">
        <v>0</v>
      </c>
      <c r="S319" s="5">
        <v>0</v>
      </c>
    </row>
    <row r="320" spans="1:19" hidden="1" x14ac:dyDescent="0.35">
      <c r="A320" s="2" t="s">
        <v>233</v>
      </c>
      <c r="B320" s="1" t="s">
        <v>752</v>
      </c>
      <c r="C320" t="str">
        <f>VLOOKUP(B320,[2]Clothes!$B$5:$D$447,2, FALSE)</f>
        <v>Outside of MKCC</v>
      </c>
      <c r="D320" t="str">
        <f>VLOOKUP(B320,[2]Clothes!$B$5:$D$447,3, FALSE)</f>
        <v>Outside of MKCC - Other</v>
      </c>
      <c r="E320" s="5">
        <v>0</v>
      </c>
      <c r="F320" s="5">
        <v>0</v>
      </c>
      <c r="G320" s="5">
        <v>0</v>
      </c>
      <c r="H320" s="5">
        <v>0</v>
      </c>
      <c r="I320" s="5">
        <v>0</v>
      </c>
      <c r="J320" s="5">
        <v>0</v>
      </c>
      <c r="K320" s="5">
        <v>0</v>
      </c>
      <c r="L320" s="5">
        <v>0</v>
      </c>
      <c r="M320" s="5">
        <v>0</v>
      </c>
      <c r="N320" s="5">
        <v>0</v>
      </c>
      <c r="O320" s="5">
        <v>0</v>
      </c>
      <c r="P320" s="5">
        <v>0</v>
      </c>
      <c r="Q320" s="5">
        <v>0</v>
      </c>
      <c r="R320" s="5">
        <v>0</v>
      </c>
      <c r="S320" s="5">
        <v>0</v>
      </c>
    </row>
    <row r="321" spans="1:19" hidden="1" x14ac:dyDescent="0.35">
      <c r="A321" s="2" t="s">
        <v>233</v>
      </c>
      <c r="B321" s="1" t="s">
        <v>753</v>
      </c>
      <c r="C321" t="str">
        <f>VLOOKUP(B321,[2]Clothes!$B$5:$D$447,2, FALSE)</f>
        <v>Outside of MKCC</v>
      </c>
      <c r="D321" t="str">
        <f>VLOOKUP(B321,[2]Clothes!$B$5:$D$447,3, FALSE)</f>
        <v>Outside of MKCC - Other</v>
      </c>
      <c r="E321" s="5">
        <v>0</v>
      </c>
      <c r="F321" s="5">
        <v>0</v>
      </c>
      <c r="G321" s="5">
        <v>0</v>
      </c>
      <c r="H321" s="5">
        <v>0</v>
      </c>
      <c r="I321" s="5">
        <v>0</v>
      </c>
      <c r="J321" s="5">
        <v>0</v>
      </c>
      <c r="K321" s="5">
        <v>0</v>
      </c>
      <c r="L321" s="5">
        <v>0</v>
      </c>
      <c r="M321" s="5">
        <v>0</v>
      </c>
      <c r="N321" s="5">
        <v>0</v>
      </c>
      <c r="O321" s="5">
        <v>0</v>
      </c>
      <c r="P321" s="5">
        <v>0</v>
      </c>
      <c r="Q321" s="5">
        <v>0</v>
      </c>
      <c r="R321" s="5">
        <v>0</v>
      </c>
      <c r="S321" s="5">
        <v>0</v>
      </c>
    </row>
    <row r="322" spans="1:19" hidden="1" x14ac:dyDescent="0.35">
      <c r="A322" s="2" t="s">
        <v>233</v>
      </c>
      <c r="B322" s="1" t="s">
        <v>754</v>
      </c>
      <c r="C322" t="str">
        <f>VLOOKUP(B322,[2]Clothes!$B$5:$D$447,2, FALSE)</f>
        <v>Outside of MKCC</v>
      </c>
      <c r="D322" t="str">
        <f>VLOOKUP(B322,[2]Clothes!$B$5:$D$447,3, FALSE)</f>
        <v>Outside of MKCC - Other</v>
      </c>
      <c r="E322" s="5">
        <v>0</v>
      </c>
      <c r="F322" s="5">
        <v>0</v>
      </c>
      <c r="G322" s="5">
        <v>0</v>
      </c>
      <c r="H322" s="5">
        <v>0</v>
      </c>
      <c r="I322" s="5">
        <v>0</v>
      </c>
      <c r="J322" s="5">
        <v>0</v>
      </c>
      <c r="K322" s="5">
        <v>0</v>
      </c>
      <c r="L322" s="5">
        <v>0</v>
      </c>
      <c r="M322" s="5">
        <v>0</v>
      </c>
      <c r="N322" s="5">
        <v>0</v>
      </c>
      <c r="O322" s="5">
        <v>0</v>
      </c>
      <c r="P322" s="5">
        <v>0</v>
      </c>
      <c r="Q322" s="5">
        <v>0</v>
      </c>
      <c r="R322" s="5">
        <v>0</v>
      </c>
      <c r="S322" s="5">
        <v>0</v>
      </c>
    </row>
    <row r="323" spans="1:19" hidden="1" x14ac:dyDescent="0.35">
      <c r="A323" s="2" t="s">
        <v>233</v>
      </c>
      <c r="B323" s="1" t="s">
        <v>755</v>
      </c>
      <c r="C323" t="str">
        <f>VLOOKUP(B323,[2]Clothes!$B$5:$D$447,2, FALSE)</f>
        <v>Outside of MKCC</v>
      </c>
      <c r="D323" t="str">
        <f>VLOOKUP(B323,[2]Clothes!$B$5:$D$447,3, FALSE)</f>
        <v>Outside of MKCC - Other</v>
      </c>
      <c r="E323" s="5">
        <v>5.8E-4</v>
      </c>
      <c r="F323" s="5">
        <v>0</v>
      </c>
      <c r="G323" s="5">
        <v>6.6899999999999998E-3</v>
      </c>
      <c r="H323" s="5">
        <v>0</v>
      </c>
      <c r="I323" s="5">
        <v>0</v>
      </c>
      <c r="J323" s="5">
        <v>0</v>
      </c>
      <c r="K323" s="5">
        <v>0</v>
      </c>
      <c r="L323" s="5">
        <v>0</v>
      </c>
      <c r="M323" s="5">
        <v>0</v>
      </c>
      <c r="N323" s="5">
        <v>0</v>
      </c>
      <c r="O323" s="5">
        <v>0</v>
      </c>
      <c r="P323" s="5">
        <v>0</v>
      </c>
      <c r="Q323" s="5">
        <v>0</v>
      </c>
      <c r="R323" s="5">
        <v>0</v>
      </c>
      <c r="S323" s="5">
        <v>0</v>
      </c>
    </row>
    <row r="324" spans="1:19" hidden="1" x14ac:dyDescent="0.35">
      <c r="A324" s="2" t="s">
        <v>233</v>
      </c>
      <c r="B324" s="1" t="s">
        <v>756</v>
      </c>
      <c r="C324" t="str">
        <f>VLOOKUP(B324,[2]Clothes!$B$5:$D$447,2, FALSE)</f>
        <v>Outside of MKCC</v>
      </c>
      <c r="D324" t="str">
        <f>VLOOKUP(B324,[2]Clothes!$B$5:$D$447,3, FALSE)</f>
        <v>Outside of MKCC - Other</v>
      </c>
      <c r="E324" s="5">
        <v>0</v>
      </c>
      <c r="F324" s="5">
        <v>0</v>
      </c>
      <c r="G324" s="5">
        <v>0</v>
      </c>
      <c r="H324" s="5">
        <v>0</v>
      </c>
      <c r="I324" s="5">
        <v>0</v>
      </c>
      <c r="J324" s="5">
        <v>0</v>
      </c>
      <c r="K324" s="5">
        <v>0</v>
      </c>
      <c r="L324" s="5">
        <v>0</v>
      </c>
      <c r="M324" s="5">
        <v>0</v>
      </c>
      <c r="N324" s="5">
        <v>0</v>
      </c>
      <c r="O324" s="5">
        <v>0</v>
      </c>
      <c r="P324" s="5">
        <v>0</v>
      </c>
      <c r="Q324" s="5">
        <v>0</v>
      </c>
      <c r="R324" s="5">
        <v>0</v>
      </c>
      <c r="S324" s="5">
        <v>0</v>
      </c>
    </row>
    <row r="325" spans="1:19" hidden="1" x14ac:dyDescent="0.35">
      <c r="A325" s="2" t="s">
        <v>233</v>
      </c>
      <c r="B325" s="1" t="s">
        <v>757</v>
      </c>
      <c r="C325" t="str">
        <f>VLOOKUP(B325,[2]Clothes!$B$5:$D$447,2, FALSE)</f>
        <v>Outside of MKCC</v>
      </c>
      <c r="D325" t="str">
        <f>VLOOKUP(B325,[2]Clothes!$B$5:$D$447,3, FALSE)</f>
        <v>Bedford</v>
      </c>
      <c r="E325" s="5">
        <v>0</v>
      </c>
      <c r="F325" s="5">
        <v>0</v>
      </c>
      <c r="G325" s="5">
        <v>0</v>
      </c>
      <c r="H325" s="5">
        <v>0</v>
      </c>
      <c r="I325" s="5">
        <v>0</v>
      </c>
      <c r="J325" s="5">
        <v>0</v>
      </c>
      <c r="K325" s="5">
        <v>0</v>
      </c>
      <c r="L325" s="5">
        <v>0</v>
      </c>
      <c r="M325" s="5">
        <v>0</v>
      </c>
      <c r="N325" s="5">
        <v>0</v>
      </c>
      <c r="O325" s="5">
        <v>0</v>
      </c>
      <c r="P325" s="5">
        <v>0</v>
      </c>
      <c r="Q325" s="5">
        <v>0</v>
      </c>
      <c r="R325" s="5">
        <v>0</v>
      </c>
      <c r="S325" s="5">
        <v>0</v>
      </c>
    </row>
    <row r="326" spans="1:19" hidden="1" x14ac:dyDescent="0.35">
      <c r="A326" s="2" t="s">
        <v>233</v>
      </c>
      <c r="B326" s="1" t="s">
        <v>758</v>
      </c>
      <c r="C326" t="str">
        <f>VLOOKUP(B326,[2]Clothes!$B$5:$D$447,2, FALSE)</f>
        <v>Outside of MKCC</v>
      </c>
      <c r="D326" t="str">
        <f>VLOOKUP(B326,[2]Clothes!$B$5:$D$447,3, FALSE)</f>
        <v>London</v>
      </c>
      <c r="E326" s="5">
        <v>0</v>
      </c>
      <c r="F326" s="5">
        <v>0</v>
      </c>
      <c r="G326" s="5">
        <v>0</v>
      </c>
      <c r="H326" s="5">
        <v>0</v>
      </c>
      <c r="I326" s="5">
        <v>0</v>
      </c>
      <c r="J326" s="5">
        <v>0</v>
      </c>
      <c r="K326" s="5">
        <v>0</v>
      </c>
      <c r="L326" s="5">
        <v>0</v>
      </c>
      <c r="M326" s="5">
        <v>0</v>
      </c>
      <c r="N326" s="5">
        <v>0</v>
      </c>
      <c r="O326" s="5">
        <v>0</v>
      </c>
      <c r="P326" s="5">
        <v>0</v>
      </c>
      <c r="Q326" s="5">
        <v>0</v>
      </c>
      <c r="R326" s="5">
        <v>0</v>
      </c>
      <c r="S326" s="5">
        <v>0</v>
      </c>
    </row>
    <row r="327" spans="1:19" hidden="1" x14ac:dyDescent="0.35">
      <c r="A327" s="2" t="s">
        <v>233</v>
      </c>
      <c r="B327" s="1" t="s">
        <v>759</v>
      </c>
      <c r="C327" t="str">
        <f>VLOOKUP(B327,[2]Clothes!$B$5:$D$447,2, FALSE)</f>
        <v>Outside of MKCC</v>
      </c>
      <c r="D327" t="str">
        <f>VLOOKUP(B327,[2]Clothes!$B$5:$D$447,3, FALSE)</f>
        <v>Outside of MKCC - Other</v>
      </c>
      <c r="E327" s="5">
        <v>1.17E-3</v>
      </c>
      <c r="F327" s="5">
        <v>0</v>
      </c>
      <c r="G327" s="5">
        <v>0</v>
      </c>
      <c r="H327" s="5">
        <v>0</v>
      </c>
      <c r="I327" s="5">
        <v>0</v>
      </c>
      <c r="J327" s="5">
        <v>0</v>
      </c>
      <c r="K327" s="5">
        <v>0</v>
      </c>
      <c r="L327" s="5">
        <v>0</v>
      </c>
      <c r="M327" s="5">
        <v>0</v>
      </c>
      <c r="N327" s="5">
        <v>0</v>
      </c>
      <c r="O327" s="5">
        <v>0</v>
      </c>
      <c r="P327" s="5">
        <v>0</v>
      </c>
      <c r="Q327" s="5">
        <v>0</v>
      </c>
      <c r="R327" s="5">
        <v>7.2399999999999999E-3</v>
      </c>
      <c r="S327" s="5">
        <v>0</v>
      </c>
    </row>
    <row r="328" spans="1:19" hidden="1" x14ac:dyDescent="0.35">
      <c r="A328" s="2" t="s">
        <v>233</v>
      </c>
      <c r="B328" s="1" t="s">
        <v>760</v>
      </c>
      <c r="C328" t="str">
        <f>VLOOKUP(B328,[2]Clothes!$B$5:$D$447,2, FALSE)</f>
        <v>Outside of MKCC</v>
      </c>
      <c r="D328" t="str">
        <f>VLOOKUP(B328,[2]Clothes!$B$5:$D$447,3, FALSE)</f>
        <v>Outside of MKCC - Other</v>
      </c>
      <c r="E328" s="5">
        <v>0</v>
      </c>
      <c r="F328" s="5">
        <v>0</v>
      </c>
      <c r="G328" s="5">
        <v>0</v>
      </c>
      <c r="H328" s="5">
        <v>0</v>
      </c>
      <c r="I328" s="5">
        <v>0</v>
      </c>
      <c r="J328" s="5">
        <v>0</v>
      </c>
      <c r="K328" s="5">
        <v>0</v>
      </c>
      <c r="L328" s="5">
        <v>0</v>
      </c>
      <c r="M328" s="5">
        <v>0</v>
      </c>
      <c r="N328" s="5">
        <v>0</v>
      </c>
      <c r="O328" s="5">
        <v>0</v>
      </c>
      <c r="P328" s="5">
        <v>0</v>
      </c>
      <c r="Q328" s="5">
        <v>0</v>
      </c>
      <c r="R328" s="5">
        <v>0</v>
      </c>
      <c r="S328" s="5">
        <v>0</v>
      </c>
    </row>
    <row r="329" spans="1:19" hidden="1" x14ac:dyDescent="0.35">
      <c r="A329" s="2" t="s">
        <v>233</v>
      </c>
      <c r="B329" s="1" t="s">
        <v>761</v>
      </c>
      <c r="C329" t="str">
        <f>VLOOKUP(B329,[2]Clothes!$B$5:$D$447,2, FALSE)</f>
        <v>Outside of MKCC</v>
      </c>
      <c r="D329" t="str">
        <f>VLOOKUP(B329,[2]Clothes!$B$5:$D$447,3, FALSE)</f>
        <v>Outside of MKCC - Other</v>
      </c>
      <c r="E329" s="5">
        <v>0</v>
      </c>
      <c r="F329" s="5">
        <v>0</v>
      </c>
      <c r="G329" s="5">
        <v>0</v>
      </c>
      <c r="H329" s="5">
        <v>0</v>
      </c>
      <c r="I329" s="5">
        <v>0</v>
      </c>
      <c r="J329" s="5">
        <v>0</v>
      </c>
      <c r="K329" s="5">
        <v>0</v>
      </c>
      <c r="L329" s="5">
        <v>0</v>
      </c>
      <c r="M329" s="5">
        <v>0</v>
      </c>
      <c r="N329" s="5">
        <v>0</v>
      </c>
      <c r="O329" s="5">
        <v>0</v>
      </c>
      <c r="P329" s="5">
        <v>0</v>
      </c>
      <c r="Q329" s="5">
        <v>0</v>
      </c>
      <c r="R329" s="5">
        <v>0</v>
      </c>
      <c r="S329" s="5">
        <v>0</v>
      </c>
    </row>
    <row r="330" spans="1:19" hidden="1" x14ac:dyDescent="0.35">
      <c r="A330" s="2" t="s">
        <v>233</v>
      </c>
      <c r="B330" s="1" t="s">
        <v>762</v>
      </c>
      <c r="C330" t="str">
        <f>VLOOKUP(B330,[2]Clothes!$B$5:$D$447,2, FALSE)</f>
        <v>Outside of MKCC</v>
      </c>
      <c r="D330" t="str">
        <f>VLOOKUP(B330,[2]Clothes!$B$5:$D$447,3, FALSE)</f>
        <v>Outside of MKCC - Other</v>
      </c>
      <c r="E330" s="5">
        <v>4.64E-3</v>
      </c>
      <c r="F330" s="5">
        <v>0</v>
      </c>
      <c r="G330" s="5">
        <v>0</v>
      </c>
      <c r="H330" s="5">
        <v>0</v>
      </c>
      <c r="I330" s="5">
        <v>0</v>
      </c>
      <c r="J330" s="5">
        <v>0</v>
      </c>
      <c r="K330" s="5">
        <v>0</v>
      </c>
      <c r="L330" s="5">
        <v>0</v>
      </c>
      <c r="M330" s="5">
        <v>3.5040000000000002E-2</v>
      </c>
      <c r="N330" s="5">
        <v>0</v>
      </c>
      <c r="O330" s="5">
        <v>0</v>
      </c>
      <c r="P330" s="5">
        <v>0</v>
      </c>
      <c r="Q330" s="5">
        <v>0</v>
      </c>
      <c r="R330" s="5">
        <v>0</v>
      </c>
      <c r="S330" s="5">
        <v>7.6499999999999997E-3</v>
      </c>
    </row>
    <row r="331" spans="1:19" hidden="1" x14ac:dyDescent="0.35">
      <c r="A331" s="2" t="s">
        <v>233</v>
      </c>
      <c r="B331" s="1" t="s">
        <v>763</v>
      </c>
      <c r="C331" t="str">
        <f>VLOOKUP(B331,[2]Clothes!$B$5:$D$447,2, FALSE)</f>
        <v>Outside of MKCC</v>
      </c>
      <c r="D331" t="str">
        <f>VLOOKUP(B331,[2]Clothes!$B$5:$D$447,3, FALSE)</f>
        <v>Outside of MKCC - Other</v>
      </c>
      <c r="E331" s="5">
        <v>0</v>
      </c>
      <c r="F331" s="5">
        <v>0</v>
      </c>
      <c r="G331" s="5">
        <v>0</v>
      </c>
      <c r="H331" s="5">
        <v>0</v>
      </c>
      <c r="I331" s="5">
        <v>0</v>
      </c>
      <c r="J331" s="5">
        <v>0</v>
      </c>
      <c r="K331" s="5">
        <v>0</v>
      </c>
      <c r="L331" s="5">
        <v>0</v>
      </c>
      <c r="M331" s="5">
        <v>0</v>
      </c>
      <c r="N331" s="5">
        <v>0</v>
      </c>
      <c r="O331" s="5">
        <v>0</v>
      </c>
      <c r="P331" s="5">
        <v>0</v>
      </c>
      <c r="Q331" s="5">
        <v>0</v>
      </c>
      <c r="R331" s="5">
        <v>0</v>
      </c>
      <c r="S331" s="5">
        <v>0</v>
      </c>
    </row>
    <row r="332" spans="1:19" hidden="1" x14ac:dyDescent="0.35">
      <c r="A332" s="2" t="s">
        <v>233</v>
      </c>
      <c r="B332" s="1" t="s">
        <v>764</v>
      </c>
      <c r="C332" t="str">
        <f>VLOOKUP(B332,[2]Clothes!$B$5:$D$447,2, FALSE)</f>
        <v>Outside of MKCC</v>
      </c>
      <c r="D332" t="str">
        <f>VLOOKUP(B332,[2]Clothes!$B$5:$D$447,3, FALSE)</f>
        <v>Outside of MKCC - Other</v>
      </c>
      <c r="E332" s="5">
        <v>0</v>
      </c>
      <c r="F332" s="5">
        <v>0</v>
      </c>
      <c r="G332" s="5">
        <v>0</v>
      </c>
      <c r="H332" s="5">
        <v>0</v>
      </c>
      <c r="I332" s="5">
        <v>0</v>
      </c>
      <c r="J332" s="5">
        <v>0</v>
      </c>
      <c r="K332" s="5">
        <v>0</v>
      </c>
      <c r="L332" s="5">
        <v>0</v>
      </c>
      <c r="M332" s="5">
        <v>0</v>
      </c>
      <c r="N332" s="5">
        <v>0</v>
      </c>
      <c r="O332" s="5">
        <v>0</v>
      </c>
      <c r="P332" s="5">
        <v>0</v>
      </c>
      <c r="Q332" s="5">
        <v>0</v>
      </c>
      <c r="R332" s="5">
        <v>0</v>
      </c>
      <c r="S332" s="5">
        <v>0</v>
      </c>
    </row>
    <row r="333" spans="1:19" hidden="1" x14ac:dyDescent="0.35">
      <c r="A333" s="2" t="s">
        <v>233</v>
      </c>
      <c r="B333" s="1" t="s">
        <v>765</v>
      </c>
      <c r="C333" t="str">
        <f>VLOOKUP(B333,[2]Clothes!$B$5:$D$447,2, FALSE)</f>
        <v>Outside of MKCC</v>
      </c>
      <c r="D333" t="str">
        <f>VLOOKUP(B333,[2]Clothes!$B$5:$D$447,3, FALSE)</f>
        <v>Outside of MKCC - Other</v>
      </c>
      <c r="E333" s="5">
        <v>0</v>
      </c>
      <c r="F333" s="5">
        <v>0</v>
      </c>
      <c r="G333" s="5">
        <v>0</v>
      </c>
      <c r="H333" s="5">
        <v>0</v>
      </c>
      <c r="I333" s="5">
        <v>0</v>
      </c>
      <c r="J333" s="5">
        <v>0</v>
      </c>
      <c r="K333" s="5">
        <v>0</v>
      </c>
      <c r="L333" s="5">
        <v>0</v>
      </c>
      <c r="M333" s="5">
        <v>0</v>
      </c>
      <c r="N333" s="5">
        <v>0</v>
      </c>
      <c r="O333" s="5">
        <v>0</v>
      </c>
      <c r="P333" s="5">
        <v>0</v>
      </c>
      <c r="Q333" s="5">
        <v>0</v>
      </c>
      <c r="R333" s="5">
        <v>0</v>
      </c>
      <c r="S333" s="5">
        <v>0</v>
      </c>
    </row>
    <row r="334" spans="1:19" hidden="1" x14ac:dyDescent="0.35">
      <c r="A334" s="2" t="s">
        <v>233</v>
      </c>
      <c r="B334" s="1" t="s">
        <v>766</v>
      </c>
      <c r="C334" t="str">
        <f>VLOOKUP(B334,[2]Clothes!$B$5:$D$447,2, FALSE)</f>
        <v>Outside of MKCC</v>
      </c>
      <c r="D334" t="str">
        <f>VLOOKUP(B334,[2]Clothes!$B$5:$D$447,3, FALSE)</f>
        <v>Bedford</v>
      </c>
      <c r="E334" s="5">
        <v>0</v>
      </c>
      <c r="F334" s="5">
        <v>0</v>
      </c>
      <c r="G334" s="5">
        <v>0</v>
      </c>
      <c r="H334" s="5">
        <v>0</v>
      </c>
      <c r="I334" s="5">
        <v>0</v>
      </c>
      <c r="J334" s="5">
        <v>0</v>
      </c>
      <c r="K334" s="5">
        <v>0</v>
      </c>
      <c r="L334" s="5">
        <v>0</v>
      </c>
      <c r="M334" s="5">
        <v>0</v>
      </c>
      <c r="N334" s="5">
        <v>0</v>
      </c>
      <c r="O334" s="5">
        <v>0</v>
      </c>
      <c r="P334" s="5">
        <v>0</v>
      </c>
      <c r="Q334" s="5">
        <v>0</v>
      </c>
      <c r="R334" s="5">
        <v>0</v>
      </c>
      <c r="S334" s="5">
        <v>0</v>
      </c>
    </row>
    <row r="335" spans="1:19" hidden="1" x14ac:dyDescent="0.35">
      <c r="A335" s="2" t="s">
        <v>233</v>
      </c>
      <c r="B335" s="1" t="s">
        <v>767</v>
      </c>
      <c r="C335" t="str">
        <f>VLOOKUP(B335,[2]Clothes!$B$5:$D$447,2, FALSE)</f>
        <v>Outside of MKCC</v>
      </c>
      <c r="D335" t="str">
        <f>VLOOKUP(B335,[2]Clothes!$B$5:$D$447,3, FALSE)</f>
        <v>Outside of MKCC - Other</v>
      </c>
      <c r="E335" s="5">
        <v>0</v>
      </c>
      <c r="F335" s="5">
        <v>0</v>
      </c>
      <c r="G335" s="5">
        <v>0</v>
      </c>
      <c r="H335" s="5">
        <v>0</v>
      </c>
      <c r="I335" s="5">
        <v>0</v>
      </c>
      <c r="J335" s="5">
        <v>0</v>
      </c>
      <c r="K335" s="5">
        <v>0</v>
      </c>
      <c r="L335" s="5">
        <v>0</v>
      </c>
      <c r="M335" s="5">
        <v>0</v>
      </c>
      <c r="N335" s="5">
        <v>0</v>
      </c>
      <c r="O335" s="5">
        <v>0</v>
      </c>
      <c r="P335" s="5">
        <v>0</v>
      </c>
      <c r="Q335" s="5">
        <v>0</v>
      </c>
      <c r="R335" s="5">
        <v>0</v>
      </c>
      <c r="S335" s="5">
        <v>0</v>
      </c>
    </row>
    <row r="336" spans="1:19" hidden="1" x14ac:dyDescent="0.35">
      <c r="A336" s="2" t="s">
        <v>233</v>
      </c>
      <c r="B336" s="1" t="s">
        <v>768</v>
      </c>
      <c r="C336" t="str">
        <f>VLOOKUP(B336,[2]Clothes!$B$5:$D$447,2, FALSE)</f>
        <v>Outside of MKCC</v>
      </c>
      <c r="D336" t="str">
        <f>VLOOKUP(B336,[2]Clothes!$B$5:$D$447,3, FALSE)</f>
        <v>Outside of MKCC - Other</v>
      </c>
      <c r="E336" s="5">
        <v>0</v>
      </c>
      <c r="F336" s="5">
        <v>0</v>
      </c>
      <c r="G336" s="5">
        <v>0</v>
      </c>
      <c r="H336" s="5">
        <v>0</v>
      </c>
      <c r="I336" s="5">
        <v>0</v>
      </c>
      <c r="J336" s="5">
        <v>0</v>
      </c>
      <c r="K336" s="5">
        <v>0</v>
      </c>
      <c r="L336" s="5">
        <v>0</v>
      </c>
      <c r="M336" s="5">
        <v>0</v>
      </c>
      <c r="N336" s="5">
        <v>0</v>
      </c>
      <c r="O336" s="5">
        <v>0</v>
      </c>
      <c r="P336" s="5">
        <v>0</v>
      </c>
      <c r="Q336" s="5">
        <v>0</v>
      </c>
      <c r="R336" s="5">
        <v>0</v>
      </c>
      <c r="S336" s="5">
        <v>0</v>
      </c>
    </row>
    <row r="337" spans="1:19" hidden="1" x14ac:dyDescent="0.35">
      <c r="A337" s="2" t="s">
        <v>233</v>
      </c>
      <c r="B337" s="1" t="s">
        <v>769</v>
      </c>
      <c r="C337" t="str">
        <f>VLOOKUP(B337,[2]Clothes!$B$5:$D$447,2, FALSE)</f>
        <v>Outside of MKCC</v>
      </c>
      <c r="D337" t="str">
        <f>VLOOKUP(B337,[2]Clothes!$B$5:$D$447,3, FALSE)</f>
        <v>Bedford</v>
      </c>
      <c r="E337" s="5">
        <v>1.566E-2</v>
      </c>
      <c r="F337" s="5">
        <v>0</v>
      </c>
      <c r="G337" s="5">
        <v>0</v>
      </c>
      <c r="H337" s="5">
        <v>0</v>
      </c>
      <c r="I337" s="5">
        <v>0</v>
      </c>
      <c r="J337" s="5">
        <v>0</v>
      </c>
      <c r="K337" s="5">
        <v>0</v>
      </c>
      <c r="L337" s="5">
        <v>0</v>
      </c>
      <c r="M337" s="5">
        <v>0</v>
      </c>
      <c r="N337" s="5">
        <v>0</v>
      </c>
      <c r="O337" s="5">
        <v>0</v>
      </c>
      <c r="P337" s="5">
        <v>0.17041000000000001</v>
      </c>
      <c r="Q337" s="5">
        <v>0</v>
      </c>
      <c r="R337" s="5">
        <v>0</v>
      </c>
      <c r="S337" s="5">
        <v>0</v>
      </c>
    </row>
    <row r="338" spans="1:19" hidden="1" x14ac:dyDescent="0.35">
      <c r="A338" s="2" t="s">
        <v>233</v>
      </c>
      <c r="B338" s="1" t="s">
        <v>770</v>
      </c>
      <c r="C338" t="str">
        <f>VLOOKUP(B338,[2]Clothes!$B$5:$D$447,2, FALSE)</f>
        <v>Outside of MKCC</v>
      </c>
      <c r="D338" t="str">
        <f>VLOOKUP(B338,[2]Clothes!$B$5:$D$447,3, FALSE)</f>
        <v>Outside of MKCC - Other</v>
      </c>
      <c r="E338" s="5">
        <v>0</v>
      </c>
      <c r="F338" s="5">
        <v>0</v>
      </c>
      <c r="G338" s="5">
        <v>0</v>
      </c>
      <c r="H338" s="5">
        <v>0</v>
      </c>
      <c r="I338" s="5">
        <v>0</v>
      </c>
      <c r="J338" s="5">
        <v>0</v>
      </c>
      <c r="K338" s="5">
        <v>0</v>
      </c>
      <c r="L338" s="5">
        <v>0</v>
      </c>
      <c r="M338" s="5">
        <v>0</v>
      </c>
      <c r="N338" s="5">
        <v>0</v>
      </c>
      <c r="O338" s="5">
        <v>0</v>
      </c>
      <c r="P338" s="5">
        <v>0</v>
      </c>
      <c r="Q338" s="5">
        <v>0</v>
      </c>
      <c r="R338" s="5">
        <v>0</v>
      </c>
      <c r="S338" s="5">
        <v>0</v>
      </c>
    </row>
    <row r="339" spans="1:19" hidden="1" x14ac:dyDescent="0.35">
      <c r="A339" s="2" t="s">
        <v>233</v>
      </c>
      <c r="B339" s="1" t="s">
        <v>771</v>
      </c>
      <c r="C339" t="str">
        <f>VLOOKUP(B339,[2]Clothes!$B$5:$D$447,2, FALSE)</f>
        <v>Outside of MKCC</v>
      </c>
      <c r="D339" t="str">
        <f>VLOOKUP(B339,[2]Clothes!$B$5:$D$447,3, FALSE)</f>
        <v>Outside of MKCC - Other</v>
      </c>
      <c r="E339" s="5">
        <v>0</v>
      </c>
      <c r="F339" s="5">
        <v>0</v>
      </c>
      <c r="G339" s="5">
        <v>0</v>
      </c>
      <c r="H339" s="5">
        <v>0</v>
      </c>
      <c r="I339" s="5">
        <v>0</v>
      </c>
      <c r="J339" s="5">
        <v>0</v>
      </c>
      <c r="K339" s="5">
        <v>0</v>
      </c>
      <c r="L339" s="5">
        <v>0</v>
      </c>
      <c r="M339" s="5">
        <v>0</v>
      </c>
      <c r="N339" s="5">
        <v>0</v>
      </c>
      <c r="O339" s="5">
        <v>0</v>
      </c>
      <c r="P339" s="5">
        <v>0</v>
      </c>
      <c r="Q339" s="5">
        <v>0</v>
      </c>
      <c r="R339" s="5">
        <v>0</v>
      </c>
      <c r="S339" s="5">
        <v>0</v>
      </c>
    </row>
    <row r="340" spans="1:19" hidden="1" x14ac:dyDescent="0.35">
      <c r="A340" s="2" t="s">
        <v>233</v>
      </c>
      <c r="B340" s="1" t="s">
        <v>772</v>
      </c>
      <c r="C340" t="str">
        <f>VLOOKUP(B340,[2]Clothes!$B$5:$D$447,2, FALSE)</f>
        <v>Outside of MKCC</v>
      </c>
      <c r="D340" t="str">
        <f>VLOOKUP(B340,[2]Clothes!$B$5:$D$447,3, FALSE)</f>
        <v>Bedford</v>
      </c>
      <c r="E340" s="5">
        <v>0</v>
      </c>
      <c r="F340" s="5">
        <v>0</v>
      </c>
      <c r="G340" s="5">
        <v>0</v>
      </c>
      <c r="H340" s="5">
        <v>0</v>
      </c>
      <c r="I340" s="5">
        <v>0</v>
      </c>
      <c r="J340" s="5">
        <v>0</v>
      </c>
      <c r="K340" s="5">
        <v>0</v>
      </c>
      <c r="L340" s="5">
        <v>0</v>
      </c>
      <c r="M340" s="5">
        <v>0</v>
      </c>
      <c r="N340" s="5">
        <v>0</v>
      </c>
      <c r="O340" s="5">
        <v>0</v>
      </c>
      <c r="P340" s="5">
        <v>0</v>
      </c>
      <c r="Q340" s="5">
        <v>0</v>
      </c>
      <c r="R340" s="5">
        <v>0</v>
      </c>
      <c r="S340" s="5">
        <v>0</v>
      </c>
    </row>
    <row r="341" spans="1:19" hidden="1" x14ac:dyDescent="0.35">
      <c r="A341" s="2" t="s">
        <v>233</v>
      </c>
      <c r="B341" s="1" t="s">
        <v>773</v>
      </c>
      <c r="C341" t="str">
        <f>VLOOKUP(B341,[2]Clothes!$B$5:$D$447,2, FALSE)</f>
        <v>Outside of MKCC</v>
      </c>
      <c r="D341" t="str">
        <f>VLOOKUP(B341,[2]Clothes!$B$5:$D$447,3, FALSE)</f>
        <v>Outside of MKCC - Other</v>
      </c>
      <c r="E341" s="5">
        <v>1.3500000000000001E-3</v>
      </c>
      <c r="F341" s="5">
        <v>2.5649999999999999E-2</v>
      </c>
      <c r="G341" s="5">
        <v>0</v>
      </c>
      <c r="H341" s="5">
        <v>0</v>
      </c>
      <c r="I341" s="5">
        <v>0</v>
      </c>
      <c r="J341" s="5">
        <v>0</v>
      </c>
      <c r="K341" s="5">
        <v>0</v>
      </c>
      <c r="L341" s="5">
        <v>0</v>
      </c>
      <c r="M341" s="5">
        <v>0</v>
      </c>
      <c r="N341" s="5">
        <v>0</v>
      </c>
      <c r="O341" s="5">
        <v>0</v>
      </c>
      <c r="P341" s="5">
        <v>0</v>
      </c>
      <c r="Q341" s="5">
        <v>0</v>
      </c>
      <c r="R341" s="5">
        <v>0</v>
      </c>
      <c r="S341" s="5">
        <v>0</v>
      </c>
    </row>
    <row r="342" spans="1:19" hidden="1" x14ac:dyDescent="0.35">
      <c r="A342" s="2" t="s">
        <v>233</v>
      </c>
      <c r="B342" s="1" t="s">
        <v>774</v>
      </c>
      <c r="C342" t="str">
        <f>VLOOKUP(B342,[2]Clothes!$B$5:$D$447,2, FALSE)</f>
        <v>Outside of MKCC</v>
      </c>
      <c r="D342" t="str">
        <f>VLOOKUP(B342,[2]Clothes!$B$5:$D$447,3, FALSE)</f>
        <v>Outside of MKCC - Other</v>
      </c>
      <c r="E342" s="5">
        <v>0</v>
      </c>
      <c r="F342" s="5">
        <v>0</v>
      </c>
      <c r="G342" s="5">
        <v>0</v>
      </c>
      <c r="H342" s="5">
        <v>0</v>
      </c>
      <c r="I342" s="5">
        <v>0</v>
      </c>
      <c r="J342" s="5">
        <v>0</v>
      </c>
      <c r="K342" s="5">
        <v>0</v>
      </c>
      <c r="L342" s="5">
        <v>0</v>
      </c>
      <c r="M342" s="5">
        <v>0</v>
      </c>
      <c r="N342" s="5">
        <v>0</v>
      </c>
      <c r="O342" s="5">
        <v>0</v>
      </c>
      <c r="P342" s="5">
        <v>0</v>
      </c>
      <c r="Q342" s="5">
        <v>0</v>
      </c>
      <c r="R342" s="5">
        <v>0</v>
      </c>
      <c r="S342" s="5">
        <v>0</v>
      </c>
    </row>
    <row r="343" spans="1:19" hidden="1" x14ac:dyDescent="0.35">
      <c r="A343" s="2" t="s">
        <v>233</v>
      </c>
      <c r="B343" s="1" t="s">
        <v>775</v>
      </c>
      <c r="C343" t="str">
        <f>VLOOKUP(B343,[2]Clothes!$B$5:$D$447,2, FALSE)</f>
        <v>Outside of MKCC</v>
      </c>
      <c r="D343" t="str">
        <f>VLOOKUP(B343,[2]Clothes!$B$5:$D$447,3, FALSE)</f>
        <v>Outside of MKCC - Other</v>
      </c>
      <c r="E343" s="5">
        <v>0</v>
      </c>
      <c r="F343" s="5">
        <v>0</v>
      </c>
      <c r="G343" s="5">
        <v>0</v>
      </c>
      <c r="H343" s="5">
        <v>0</v>
      </c>
      <c r="I343" s="5">
        <v>0</v>
      </c>
      <c r="J343" s="5">
        <v>0</v>
      </c>
      <c r="K343" s="5">
        <v>0</v>
      </c>
      <c r="L343" s="5">
        <v>0</v>
      </c>
      <c r="M343" s="5">
        <v>0</v>
      </c>
      <c r="N343" s="5">
        <v>0</v>
      </c>
      <c r="O343" s="5">
        <v>0</v>
      </c>
      <c r="P343" s="5">
        <v>0</v>
      </c>
      <c r="Q343" s="5">
        <v>0</v>
      </c>
      <c r="R343" s="5">
        <v>0</v>
      </c>
      <c r="S343" s="5">
        <v>0</v>
      </c>
    </row>
    <row r="344" spans="1:19" hidden="1" x14ac:dyDescent="0.35">
      <c r="A344" s="2" t="s">
        <v>233</v>
      </c>
      <c r="B344" s="1" t="s">
        <v>776</v>
      </c>
      <c r="C344" t="str">
        <f>VLOOKUP(B344,[2]Clothes!$B$5:$D$447,2, FALSE)</f>
        <v>Outside of MKCC</v>
      </c>
      <c r="D344" t="str">
        <f>VLOOKUP(B344,[2]Clothes!$B$5:$D$447,3, FALSE)</f>
        <v>Outside of MKCC - Other</v>
      </c>
      <c r="E344" s="5">
        <v>0</v>
      </c>
      <c r="F344" s="5">
        <v>0</v>
      </c>
      <c r="G344" s="5">
        <v>0</v>
      </c>
      <c r="H344" s="5">
        <v>0</v>
      </c>
      <c r="I344" s="5">
        <v>0</v>
      </c>
      <c r="J344" s="5">
        <v>0</v>
      </c>
      <c r="K344" s="5">
        <v>0</v>
      </c>
      <c r="L344" s="5">
        <v>0</v>
      </c>
      <c r="M344" s="5">
        <v>0</v>
      </c>
      <c r="N344" s="5">
        <v>0</v>
      </c>
      <c r="O344" s="5">
        <v>0</v>
      </c>
      <c r="P344" s="5">
        <v>0</v>
      </c>
      <c r="Q344" s="5">
        <v>0</v>
      </c>
      <c r="R344" s="5">
        <v>0</v>
      </c>
      <c r="S344" s="5">
        <v>0</v>
      </c>
    </row>
    <row r="345" spans="1:19" hidden="1" x14ac:dyDescent="0.35">
      <c r="A345" s="2" t="s">
        <v>233</v>
      </c>
      <c r="B345" s="1" t="s">
        <v>777</v>
      </c>
      <c r="C345" t="str">
        <f>VLOOKUP(B345,[2]Clothes!$B$5:$D$447,2, FALSE)</f>
        <v>Outside of MKCC</v>
      </c>
      <c r="D345" t="str">
        <f>VLOOKUP(B345,[2]Clothes!$B$5:$D$447,3, FALSE)</f>
        <v>Outside of MKCC - Other</v>
      </c>
      <c r="E345" s="5">
        <v>0</v>
      </c>
      <c r="F345" s="5">
        <v>0</v>
      </c>
      <c r="G345" s="5">
        <v>0</v>
      </c>
      <c r="H345" s="5">
        <v>0</v>
      </c>
      <c r="I345" s="5">
        <v>0</v>
      </c>
      <c r="J345" s="5">
        <v>0</v>
      </c>
      <c r="K345" s="5">
        <v>0</v>
      </c>
      <c r="L345" s="5">
        <v>0</v>
      </c>
      <c r="M345" s="5">
        <v>0</v>
      </c>
      <c r="N345" s="5">
        <v>0</v>
      </c>
      <c r="O345" s="5">
        <v>0</v>
      </c>
      <c r="P345" s="5">
        <v>0</v>
      </c>
      <c r="Q345" s="5">
        <v>0</v>
      </c>
      <c r="R345" s="5">
        <v>0</v>
      </c>
      <c r="S345" s="5">
        <v>0</v>
      </c>
    </row>
    <row r="346" spans="1:19" hidden="1" x14ac:dyDescent="0.35">
      <c r="A346" s="2" t="s">
        <v>233</v>
      </c>
      <c r="B346" s="1" t="s">
        <v>778</v>
      </c>
      <c r="C346" t="str">
        <f>VLOOKUP(B346,[2]Clothes!$B$5:$D$447,2, FALSE)</f>
        <v>Outside of MKCC</v>
      </c>
      <c r="D346" t="str">
        <f>VLOOKUP(B346,[2]Clothes!$B$5:$D$447,3, FALSE)</f>
        <v>Outside of MKCC - Other</v>
      </c>
      <c r="E346" s="5">
        <v>0</v>
      </c>
      <c r="F346" s="5">
        <v>0</v>
      </c>
      <c r="G346" s="5">
        <v>0</v>
      </c>
      <c r="H346" s="5">
        <v>0</v>
      </c>
      <c r="I346" s="5">
        <v>0</v>
      </c>
      <c r="J346" s="5">
        <v>0</v>
      </c>
      <c r="K346" s="5">
        <v>0</v>
      </c>
      <c r="L346" s="5">
        <v>0</v>
      </c>
      <c r="M346" s="5">
        <v>0</v>
      </c>
      <c r="N346" s="5">
        <v>0</v>
      </c>
      <c r="O346" s="5">
        <v>0</v>
      </c>
      <c r="P346" s="5">
        <v>0</v>
      </c>
      <c r="Q346" s="5">
        <v>0</v>
      </c>
      <c r="R346" s="5">
        <v>0</v>
      </c>
      <c r="S346" s="5">
        <v>0</v>
      </c>
    </row>
    <row r="347" spans="1:19" hidden="1" x14ac:dyDescent="0.35">
      <c r="A347" s="2" t="s">
        <v>233</v>
      </c>
      <c r="B347" s="1" t="s">
        <v>779</v>
      </c>
      <c r="C347" t="str">
        <f>VLOOKUP(B347,[2]Clothes!$B$5:$D$447,2, FALSE)</f>
        <v>Outside of MKCC</v>
      </c>
      <c r="D347" t="str">
        <f>VLOOKUP(B347,[2]Clothes!$B$5:$D$447,3, FALSE)</f>
        <v>Outside of MKCC - Other</v>
      </c>
      <c r="E347" s="5">
        <v>0</v>
      </c>
      <c r="F347" s="5">
        <v>0</v>
      </c>
      <c r="G347" s="5">
        <v>0</v>
      </c>
      <c r="H347" s="5">
        <v>0</v>
      </c>
      <c r="I347" s="5">
        <v>0</v>
      </c>
      <c r="J347" s="5">
        <v>0</v>
      </c>
      <c r="K347" s="5">
        <v>0</v>
      </c>
      <c r="L347" s="5">
        <v>0</v>
      </c>
      <c r="M347" s="5">
        <v>0</v>
      </c>
      <c r="N347" s="5">
        <v>0</v>
      </c>
      <c r="O347" s="5">
        <v>0</v>
      </c>
      <c r="P347" s="5">
        <v>0</v>
      </c>
      <c r="Q347" s="5">
        <v>0</v>
      </c>
      <c r="R347" s="5">
        <v>0</v>
      </c>
      <c r="S347" s="5">
        <v>0</v>
      </c>
    </row>
    <row r="348" spans="1:19" hidden="1" x14ac:dyDescent="0.35">
      <c r="A348" s="2" t="s">
        <v>233</v>
      </c>
      <c r="B348" s="1" t="s">
        <v>317</v>
      </c>
      <c r="C348" t="str">
        <f>VLOOKUP(B348,[2]Clothes!$B$5:$D$447,2, FALSE)</f>
        <v>Outside of MKCC</v>
      </c>
      <c r="D348" t="str">
        <f>VLOOKUP(B348,[2]Clothes!$B$5:$D$447,3, FALSE)</f>
        <v>Outside of MKCC - Other</v>
      </c>
      <c r="E348" s="5">
        <v>0</v>
      </c>
      <c r="F348" s="5">
        <v>0</v>
      </c>
      <c r="G348" s="5">
        <v>0</v>
      </c>
      <c r="H348" s="5">
        <v>0</v>
      </c>
      <c r="I348" s="5">
        <v>0</v>
      </c>
      <c r="J348" s="5">
        <v>0</v>
      </c>
      <c r="K348" s="5">
        <v>0</v>
      </c>
      <c r="L348" s="5">
        <v>0</v>
      </c>
      <c r="M348" s="5">
        <v>0</v>
      </c>
      <c r="N348" s="5">
        <v>0</v>
      </c>
      <c r="O348" s="5">
        <v>0</v>
      </c>
      <c r="P348" s="5">
        <v>0</v>
      </c>
      <c r="Q348" s="5">
        <v>0</v>
      </c>
      <c r="R348" s="5">
        <v>0</v>
      </c>
      <c r="S348" s="5">
        <v>0</v>
      </c>
    </row>
    <row r="349" spans="1:19" hidden="1" x14ac:dyDescent="0.35">
      <c r="A349" s="2" t="s">
        <v>233</v>
      </c>
      <c r="B349" s="1" t="s">
        <v>319</v>
      </c>
      <c r="C349" t="str">
        <f>VLOOKUP(B349,[2]Clothes!$B$5:$D$447,2, FALSE)</f>
        <v>Outside of MKCC</v>
      </c>
      <c r="D349" t="str">
        <f>VLOOKUP(B349,[2]Clothes!$B$5:$D$447,3, FALSE)</f>
        <v>Outside of MKCC - Other</v>
      </c>
      <c r="E349" s="5">
        <v>0</v>
      </c>
      <c r="F349" s="5">
        <v>0</v>
      </c>
      <c r="G349" s="5">
        <v>0</v>
      </c>
      <c r="H349" s="5">
        <v>0</v>
      </c>
      <c r="I349" s="5">
        <v>0</v>
      </c>
      <c r="J349" s="5">
        <v>0</v>
      </c>
      <c r="K349" s="5">
        <v>0</v>
      </c>
      <c r="L349" s="5">
        <v>0</v>
      </c>
      <c r="M349" s="5">
        <v>0</v>
      </c>
      <c r="N349" s="5">
        <v>0</v>
      </c>
      <c r="O349" s="5">
        <v>0</v>
      </c>
      <c r="P349" s="5">
        <v>0</v>
      </c>
      <c r="Q349" s="5">
        <v>0</v>
      </c>
      <c r="R349" s="5">
        <v>0</v>
      </c>
      <c r="S349" s="5">
        <v>0</v>
      </c>
    </row>
    <row r="350" spans="1:19" hidden="1" x14ac:dyDescent="0.35">
      <c r="A350" s="2" t="s">
        <v>233</v>
      </c>
      <c r="B350" s="1" t="s">
        <v>320</v>
      </c>
      <c r="C350" t="str">
        <f>VLOOKUP(B350,[2]Clothes!$B$5:$D$447,2, FALSE)</f>
        <v>Outside of MKCC</v>
      </c>
      <c r="D350" t="str">
        <f>VLOOKUP(B350,[2]Clothes!$B$5:$D$447,3, FALSE)</f>
        <v>Outside of MKCC - Other</v>
      </c>
      <c r="E350" s="5">
        <v>0</v>
      </c>
      <c r="F350" s="5">
        <v>0</v>
      </c>
      <c r="G350" s="5">
        <v>0</v>
      </c>
      <c r="H350" s="5">
        <v>0</v>
      </c>
      <c r="I350" s="5">
        <v>0</v>
      </c>
      <c r="J350" s="5">
        <v>0</v>
      </c>
      <c r="K350" s="5">
        <v>0</v>
      </c>
      <c r="L350" s="5">
        <v>0</v>
      </c>
      <c r="M350" s="5">
        <v>0</v>
      </c>
      <c r="N350" s="5">
        <v>0</v>
      </c>
      <c r="O350" s="5">
        <v>0</v>
      </c>
      <c r="P350" s="5">
        <v>0</v>
      </c>
      <c r="Q350" s="5">
        <v>0</v>
      </c>
      <c r="R350" s="5">
        <v>0</v>
      </c>
      <c r="S350" s="5">
        <v>0</v>
      </c>
    </row>
    <row r="351" spans="1:19" hidden="1" x14ac:dyDescent="0.35">
      <c r="A351" s="2" t="s">
        <v>233</v>
      </c>
      <c r="B351" s="1" t="s">
        <v>321</v>
      </c>
      <c r="C351" t="str">
        <f>VLOOKUP(B351,[2]Clothes!$B$5:$D$447,2, FALSE)</f>
        <v>Outside of MKCC</v>
      </c>
      <c r="D351" t="str">
        <f>VLOOKUP(B351,[2]Clothes!$B$5:$D$447,3, FALSE)</f>
        <v>Bedford</v>
      </c>
      <c r="E351" s="5">
        <v>0</v>
      </c>
      <c r="F351" s="5">
        <v>0</v>
      </c>
      <c r="G351" s="5">
        <v>0</v>
      </c>
      <c r="H351" s="5">
        <v>0</v>
      </c>
      <c r="I351" s="5">
        <v>0</v>
      </c>
      <c r="J351" s="5">
        <v>0</v>
      </c>
      <c r="K351" s="5">
        <v>0</v>
      </c>
      <c r="L351" s="5">
        <v>0</v>
      </c>
      <c r="M351" s="5">
        <v>0</v>
      </c>
      <c r="N351" s="5">
        <v>0</v>
      </c>
      <c r="O351" s="5">
        <v>0</v>
      </c>
      <c r="P351" s="5">
        <v>0</v>
      </c>
      <c r="Q351" s="5">
        <v>0</v>
      </c>
      <c r="R351" s="5">
        <v>0</v>
      </c>
      <c r="S351" s="5">
        <v>0</v>
      </c>
    </row>
    <row r="352" spans="1:19" hidden="1" x14ac:dyDescent="0.35">
      <c r="A352" s="2" t="s">
        <v>233</v>
      </c>
      <c r="B352" s="1" t="s">
        <v>322</v>
      </c>
      <c r="C352" t="str">
        <f>VLOOKUP(B352,[2]Clothes!$B$5:$D$447,2, FALSE)</f>
        <v>Outside of MKCC</v>
      </c>
      <c r="D352" t="str">
        <f>VLOOKUP(B352,[2]Clothes!$B$5:$D$447,3, FALSE)</f>
        <v>Bedford</v>
      </c>
      <c r="E352" s="5">
        <v>0</v>
      </c>
      <c r="F352" s="5">
        <v>0</v>
      </c>
      <c r="G352" s="5">
        <v>0</v>
      </c>
      <c r="H352" s="5">
        <v>0</v>
      </c>
      <c r="I352" s="5">
        <v>0</v>
      </c>
      <c r="J352" s="5">
        <v>0</v>
      </c>
      <c r="K352" s="5">
        <v>0</v>
      </c>
      <c r="L352" s="5">
        <v>0</v>
      </c>
      <c r="M352" s="5">
        <v>0</v>
      </c>
      <c r="N352" s="5">
        <v>0</v>
      </c>
      <c r="O352" s="5">
        <v>0</v>
      </c>
      <c r="P352" s="5">
        <v>0</v>
      </c>
      <c r="Q352" s="5">
        <v>0</v>
      </c>
      <c r="R352" s="5">
        <v>0</v>
      </c>
      <c r="S352" s="5">
        <v>0</v>
      </c>
    </row>
    <row r="353" spans="1:19" hidden="1" x14ac:dyDescent="0.35">
      <c r="A353" s="2" t="s">
        <v>233</v>
      </c>
      <c r="B353" s="1" t="s">
        <v>323</v>
      </c>
      <c r="C353" t="str">
        <f>VLOOKUP(B353,[2]Clothes!$B$5:$D$447,2, FALSE)</f>
        <v>Outside of MKCC</v>
      </c>
      <c r="D353" t="str">
        <f>VLOOKUP(B353,[2]Clothes!$B$5:$D$447,3, FALSE)</f>
        <v>Bedford</v>
      </c>
      <c r="E353" s="5">
        <v>0</v>
      </c>
      <c r="F353" s="5">
        <v>0</v>
      </c>
      <c r="G353" s="5">
        <v>0</v>
      </c>
      <c r="H353" s="5">
        <v>0</v>
      </c>
      <c r="I353" s="5">
        <v>0</v>
      </c>
      <c r="J353" s="5">
        <v>0</v>
      </c>
      <c r="K353" s="5">
        <v>0</v>
      </c>
      <c r="L353" s="5">
        <v>0</v>
      </c>
      <c r="M353" s="5">
        <v>0</v>
      </c>
      <c r="N353" s="5">
        <v>0</v>
      </c>
      <c r="O353" s="5">
        <v>0</v>
      </c>
      <c r="P353" s="5">
        <v>0</v>
      </c>
      <c r="Q353" s="5">
        <v>0</v>
      </c>
      <c r="R353" s="5">
        <v>0</v>
      </c>
      <c r="S353" s="5">
        <v>0</v>
      </c>
    </row>
    <row r="354" spans="1:19" hidden="1" x14ac:dyDescent="0.35">
      <c r="A354" s="2" t="s">
        <v>233</v>
      </c>
      <c r="B354" s="1" t="s">
        <v>325</v>
      </c>
      <c r="C354" t="str">
        <f>VLOOKUP(B354,[2]Clothes!$B$5:$D$447,2, FALSE)</f>
        <v>Outside of MKCC</v>
      </c>
      <c r="D354" t="str">
        <f>VLOOKUP(B354,[2]Clothes!$B$5:$D$447,3, FALSE)</f>
        <v>Northampton</v>
      </c>
      <c r="E354" s="5">
        <v>0</v>
      </c>
      <c r="F354" s="5">
        <v>0</v>
      </c>
      <c r="G354" s="5">
        <v>0</v>
      </c>
      <c r="H354" s="5">
        <v>0</v>
      </c>
      <c r="I354" s="5">
        <v>0</v>
      </c>
      <c r="J354" s="5">
        <v>0</v>
      </c>
      <c r="K354" s="5">
        <v>0</v>
      </c>
      <c r="L354" s="5">
        <v>0</v>
      </c>
      <c r="M354" s="5">
        <v>0</v>
      </c>
      <c r="N354" s="5">
        <v>0</v>
      </c>
      <c r="O354" s="5">
        <v>0</v>
      </c>
      <c r="P354" s="5">
        <v>0</v>
      </c>
      <c r="Q354" s="5">
        <v>0</v>
      </c>
      <c r="R354" s="5">
        <v>0</v>
      </c>
      <c r="S354" s="5">
        <v>0</v>
      </c>
    </row>
    <row r="355" spans="1:19" hidden="1" x14ac:dyDescent="0.35">
      <c r="A355" s="2" t="s">
        <v>233</v>
      </c>
      <c r="B355" s="1" t="s">
        <v>780</v>
      </c>
      <c r="C355" t="str">
        <f>VLOOKUP(B355,[2]Clothes!$B$5:$D$447,2, FALSE)</f>
        <v>Outside of MKCC</v>
      </c>
      <c r="D355" t="str">
        <f>VLOOKUP(B355,[2]Clothes!$B$5:$D$447,3, FALSE)</f>
        <v>Outside of MKCC - Other</v>
      </c>
      <c r="E355" s="5">
        <v>1.01E-3</v>
      </c>
      <c r="F355" s="5">
        <v>0</v>
      </c>
      <c r="G355" s="5">
        <v>0</v>
      </c>
      <c r="H355" s="5">
        <v>0</v>
      </c>
      <c r="I355" s="5">
        <v>0</v>
      </c>
      <c r="J355" s="5">
        <v>0</v>
      </c>
      <c r="K355" s="5">
        <v>0</v>
      </c>
      <c r="L355" s="5">
        <v>0</v>
      </c>
      <c r="M355" s="5">
        <v>0</v>
      </c>
      <c r="N355" s="5">
        <v>0</v>
      </c>
      <c r="O355" s="5">
        <v>0</v>
      </c>
      <c r="P355" s="5">
        <v>0</v>
      </c>
      <c r="Q355" s="5">
        <v>8.2000000000000007E-3</v>
      </c>
      <c r="R355" s="5">
        <v>0</v>
      </c>
      <c r="S355" s="5">
        <v>0</v>
      </c>
    </row>
    <row r="356" spans="1:19" hidden="1" x14ac:dyDescent="0.35">
      <c r="A356" s="2" t="s">
        <v>233</v>
      </c>
      <c r="B356" s="1" t="s">
        <v>781</v>
      </c>
      <c r="C356" t="str">
        <f>VLOOKUP(B356,[2]Clothes!$B$5:$D$447,2, FALSE)</f>
        <v>Outside of MKCC</v>
      </c>
      <c r="D356" t="str">
        <f>VLOOKUP(B356,[2]Clothes!$B$5:$D$447,3, FALSE)</f>
        <v>Outside of MKCC - Other</v>
      </c>
      <c r="E356" s="5">
        <v>0</v>
      </c>
      <c r="F356" s="5">
        <v>0</v>
      </c>
      <c r="G356" s="5">
        <v>0</v>
      </c>
      <c r="H356" s="5">
        <v>0</v>
      </c>
      <c r="I356" s="5">
        <v>0</v>
      </c>
      <c r="J356" s="5">
        <v>0</v>
      </c>
      <c r="K356" s="5">
        <v>0</v>
      </c>
      <c r="L356" s="5">
        <v>0</v>
      </c>
      <c r="M356" s="5">
        <v>0</v>
      </c>
      <c r="N356" s="5">
        <v>0</v>
      </c>
      <c r="O356" s="5">
        <v>0</v>
      </c>
      <c r="P356" s="5">
        <v>0</v>
      </c>
      <c r="Q356" s="5">
        <v>0</v>
      </c>
      <c r="R356" s="5">
        <v>0</v>
      </c>
      <c r="S356" s="5">
        <v>0</v>
      </c>
    </row>
    <row r="357" spans="1:19" hidden="1" x14ac:dyDescent="0.35">
      <c r="A357" s="2" t="s">
        <v>233</v>
      </c>
      <c r="B357" s="1" t="s">
        <v>782</v>
      </c>
      <c r="C357" t="str">
        <f>VLOOKUP(B357,[2]Clothes!$B$5:$D$447,2, FALSE)</f>
        <v>Outside of MKCC</v>
      </c>
      <c r="D357" t="str">
        <f>VLOOKUP(B357,[2]Clothes!$B$5:$D$447,3, FALSE)</f>
        <v>London</v>
      </c>
      <c r="E357" s="5">
        <v>4.6299999999999996E-3</v>
      </c>
      <c r="F357" s="5">
        <v>0</v>
      </c>
      <c r="G357" s="5">
        <v>0</v>
      </c>
      <c r="H357" s="5">
        <v>0</v>
      </c>
      <c r="I357" s="5">
        <v>0</v>
      </c>
      <c r="J357" s="5">
        <v>0</v>
      </c>
      <c r="K357" s="5">
        <v>0</v>
      </c>
      <c r="L357" s="5">
        <v>0</v>
      </c>
      <c r="M357" s="5">
        <v>0</v>
      </c>
      <c r="N357" s="5">
        <v>0</v>
      </c>
      <c r="O357" s="5">
        <v>0</v>
      </c>
      <c r="P357" s="5">
        <v>0</v>
      </c>
      <c r="Q357" s="5">
        <v>0</v>
      </c>
      <c r="R357" s="5">
        <v>2.862E-2</v>
      </c>
      <c r="S357" s="5">
        <v>0</v>
      </c>
    </row>
    <row r="358" spans="1:19" hidden="1" x14ac:dyDescent="0.35">
      <c r="A358" s="2" t="s">
        <v>233</v>
      </c>
      <c r="B358" s="1" t="s">
        <v>783</v>
      </c>
      <c r="C358" t="str">
        <f>VLOOKUP(B358,[2]Clothes!$B$5:$D$447,2, FALSE)</f>
        <v>Outside of MKCC</v>
      </c>
      <c r="D358" t="str">
        <f>VLOOKUP(B358,[2]Clothes!$B$5:$D$447,3, FALSE)</f>
        <v>Outside of MKCC - Other</v>
      </c>
      <c r="E358" s="5">
        <v>0</v>
      </c>
      <c r="F358" s="5">
        <v>0</v>
      </c>
      <c r="G358" s="5">
        <v>0</v>
      </c>
      <c r="H358" s="5">
        <v>0</v>
      </c>
      <c r="I358" s="5">
        <v>0</v>
      </c>
      <c r="J358" s="5">
        <v>0</v>
      </c>
      <c r="K358" s="5">
        <v>0</v>
      </c>
      <c r="L358" s="5">
        <v>0</v>
      </c>
      <c r="M358" s="5">
        <v>0</v>
      </c>
      <c r="N358" s="5">
        <v>0</v>
      </c>
      <c r="O358" s="5">
        <v>0</v>
      </c>
      <c r="P358" s="5">
        <v>0</v>
      </c>
      <c r="Q358" s="5">
        <v>0</v>
      </c>
      <c r="R358" s="5">
        <v>0</v>
      </c>
      <c r="S358" s="5">
        <v>0</v>
      </c>
    </row>
    <row r="359" spans="1:19" hidden="1" x14ac:dyDescent="0.35">
      <c r="A359" s="2" t="s">
        <v>233</v>
      </c>
      <c r="B359" s="1" t="s">
        <v>784</v>
      </c>
      <c r="C359" t="str">
        <f>VLOOKUP(B359,[2]Clothes!$B$5:$D$447,2, FALSE)</f>
        <v>Outside of MKCC</v>
      </c>
      <c r="D359" t="str">
        <f>VLOOKUP(B359,[2]Clothes!$B$5:$D$447,3, FALSE)</f>
        <v>Aylesbury</v>
      </c>
      <c r="E359" s="5">
        <v>0</v>
      </c>
      <c r="F359" s="5">
        <v>0</v>
      </c>
      <c r="G359" s="5">
        <v>0</v>
      </c>
      <c r="H359" s="5">
        <v>0</v>
      </c>
      <c r="I359" s="5">
        <v>0</v>
      </c>
      <c r="J359" s="5">
        <v>0</v>
      </c>
      <c r="K359" s="5">
        <v>0</v>
      </c>
      <c r="L359" s="5">
        <v>0</v>
      </c>
      <c r="M359" s="5">
        <v>0</v>
      </c>
      <c r="N359" s="5">
        <v>0</v>
      </c>
      <c r="O359" s="5">
        <v>0</v>
      </c>
      <c r="P359" s="5">
        <v>0</v>
      </c>
      <c r="Q359" s="5">
        <v>0</v>
      </c>
      <c r="R359" s="5">
        <v>0</v>
      </c>
      <c r="S359" s="5">
        <v>0</v>
      </c>
    </row>
    <row r="360" spans="1:19" hidden="1" x14ac:dyDescent="0.35">
      <c r="A360" s="2" t="s">
        <v>233</v>
      </c>
      <c r="B360" s="1" t="s">
        <v>785</v>
      </c>
      <c r="C360" t="str">
        <f>VLOOKUP(B360,[2]Clothes!$B$5:$D$447,2, FALSE)</f>
        <v>Outside of MKCC</v>
      </c>
      <c r="D360" t="str">
        <f>VLOOKUP(B360,[2]Clothes!$B$5:$D$447,3, FALSE)</f>
        <v>Outside of MKCC - Other</v>
      </c>
      <c r="E360" s="5">
        <v>0</v>
      </c>
      <c r="F360" s="5">
        <v>0</v>
      </c>
      <c r="G360" s="5">
        <v>0</v>
      </c>
      <c r="H360" s="5">
        <v>0</v>
      </c>
      <c r="I360" s="5">
        <v>0</v>
      </c>
      <c r="J360" s="5">
        <v>0</v>
      </c>
      <c r="K360" s="5">
        <v>0</v>
      </c>
      <c r="L360" s="5">
        <v>0</v>
      </c>
      <c r="M360" s="5">
        <v>0</v>
      </c>
      <c r="N360" s="5">
        <v>0</v>
      </c>
      <c r="O360" s="5">
        <v>0</v>
      </c>
      <c r="P360" s="5">
        <v>0</v>
      </c>
      <c r="Q360" s="5">
        <v>0</v>
      </c>
      <c r="R360" s="5">
        <v>0</v>
      </c>
      <c r="S360" s="5">
        <v>0</v>
      </c>
    </row>
    <row r="361" spans="1:19" hidden="1" x14ac:dyDescent="0.35">
      <c r="A361" s="2" t="s">
        <v>233</v>
      </c>
      <c r="B361" s="1" t="s">
        <v>786</v>
      </c>
      <c r="C361" t="str">
        <f>VLOOKUP(B361,[2]Clothes!$B$5:$D$447,2, FALSE)</f>
        <v>Outside of MKCC</v>
      </c>
      <c r="D361" t="str">
        <f>VLOOKUP(B361,[2]Clothes!$B$5:$D$447,3, FALSE)</f>
        <v>Outside of MKCC - Other</v>
      </c>
      <c r="E361" s="5">
        <v>0</v>
      </c>
      <c r="F361" s="5">
        <v>0</v>
      </c>
      <c r="G361" s="5">
        <v>0</v>
      </c>
      <c r="H361" s="5">
        <v>0</v>
      </c>
      <c r="I361" s="5">
        <v>0</v>
      </c>
      <c r="J361" s="5">
        <v>0</v>
      </c>
      <c r="K361" s="5">
        <v>0</v>
      </c>
      <c r="L361" s="5">
        <v>0</v>
      </c>
      <c r="M361" s="5">
        <v>0</v>
      </c>
      <c r="N361" s="5">
        <v>0</v>
      </c>
      <c r="O361" s="5">
        <v>0</v>
      </c>
      <c r="P361" s="5">
        <v>0</v>
      </c>
      <c r="Q361" s="5">
        <v>0</v>
      </c>
      <c r="R361" s="5">
        <v>0</v>
      </c>
      <c r="S361" s="5">
        <v>0</v>
      </c>
    </row>
    <row r="362" spans="1:19" hidden="1" x14ac:dyDescent="0.35">
      <c r="A362" s="2" t="s">
        <v>233</v>
      </c>
      <c r="B362" s="1" t="s">
        <v>787</v>
      </c>
      <c r="C362" t="str">
        <f>VLOOKUP(B362,[2]Clothes!$B$5:$D$447,2, FALSE)</f>
        <v>Outside of MKCC</v>
      </c>
      <c r="D362" t="str">
        <f>VLOOKUP(B362,[2]Clothes!$B$5:$D$447,3, FALSE)</f>
        <v>Outside of MKCC - Other</v>
      </c>
      <c r="E362" s="5">
        <v>0</v>
      </c>
      <c r="F362" s="5">
        <v>0</v>
      </c>
      <c r="G362" s="5">
        <v>0</v>
      </c>
      <c r="H362" s="5">
        <v>0</v>
      </c>
      <c r="I362" s="5">
        <v>0</v>
      </c>
      <c r="J362" s="5">
        <v>0</v>
      </c>
      <c r="K362" s="5">
        <v>0</v>
      </c>
      <c r="L362" s="5">
        <v>0</v>
      </c>
      <c r="M362" s="5">
        <v>0</v>
      </c>
      <c r="N362" s="5">
        <v>0</v>
      </c>
      <c r="O362" s="5">
        <v>0</v>
      </c>
      <c r="P362" s="5">
        <v>0</v>
      </c>
      <c r="Q362" s="5">
        <v>0</v>
      </c>
      <c r="R362" s="5">
        <v>0</v>
      </c>
      <c r="S362" s="5">
        <v>0</v>
      </c>
    </row>
    <row r="363" spans="1:19" hidden="1" x14ac:dyDescent="0.35">
      <c r="A363" s="2" t="s">
        <v>233</v>
      </c>
      <c r="B363" s="1" t="s">
        <v>788</v>
      </c>
      <c r="C363" t="str">
        <f>VLOOKUP(B363,[2]Clothes!$B$5:$D$447,2, FALSE)</f>
        <v>Outside of MKCC</v>
      </c>
      <c r="D363" t="str">
        <f>VLOOKUP(B363,[2]Clothes!$B$5:$D$447,3, FALSE)</f>
        <v>Outside of MKCC - Other</v>
      </c>
      <c r="E363" s="5">
        <v>6.9999999999999999E-4</v>
      </c>
      <c r="F363" s="5">
        <v>0</v>
      </c>
      <c r="G363" s="5">
        <v>0</v>
      </c>
      <c r="H363" s="5">
        <v>1.512E-2</v>
      </c>
      <c r="I363" s="5">
        <v>0</v>
      </c>
      <c r="J363" s="5">
        <v>0</v>
      </c>
      <c r="K363" s="5">
        <v>0</v>
      </c>
      <c r="L363" s="5">
        <v>0</v>
      </c>
      <c r="M363" s="5">
        <v>0</v>
      </c>
      <c r="N363" s="5">
        <v>0</v>
      </c>
      <c r="O363" s="5">
        <v>0</v>
      </c>
      <c r="P363" s="5">
        <v>0</v>
      </c>
      <c r="Q363" s="5">
        <v>0</v>
      </c>
      <c r="R363" s="5">
        <v>0</v>
      </c>
      <c r="S363" s="5">
        <v>0</v>
      </c>
    </row>
    <row r="364" spans="1:19" hidden="1" x14ac:dyDescent="0.35">
      <c r="A364" s="2" t="s">
        <v>233</v>
      </c>
      <c r="B364" s="1" t="s">
        <v>789</v>
      </c>
      <c r="C364" t="str">
        <f>VLOOKUP(B364,[2]Clothes!$B$5:$D$447,2, FALSE)</f>
        <v>Outside of MKCC</v>
      </c>
      <c r="D364" t="str">
        <f>VLOOKUP(B364,[2]Clothes!$B$5:$D$447,3, FALSE)</f>
        <v>Outside of MKCC - Other</v>
      </c>
      <c r="E364" s="5">
        <v>3.0000000000000001E-3</v>
      </c>
      <c r="F364" s="5">
        <v>0</v>
      </c>
      <c r="G364" s="5">
        <v>0</v>
      </c>
      <c r="H364" s="5">
        <v>0</v>
      </c>
      <c r="I364" s="5">
        <v>0</v>
      </c>
      <c r="J364" s="5">
        <v>0</v>
      </c>
      <c r="K364" s="5">
        <v>0</v>
      </c>
      <c r="L364" s="5">
        <v>0</v>
      </c>
      <c r="M364" s="5">
        <v>0</v>
      </c>
      <c r="N364" s="5">
        <v>0</v>
      </c>
      <c r="O364" s="5">
        <v>0</v>
      </c>
      <c r="P364" s="5">
        <v>0</v>
      </c>
      <c r="Q364" s="5">
        <v>0</v>
      </c>
      <c r="R364" s="5">
        <v>1.8519999999999998E-2</v>
      </c>
      <c r="S364" s="5">
        <v>0</v>
      </c>
    </row>
    <row r="365" spans="1:19" hidden="1" x14ac:dyDescent="0.35">
      <c r="A365" s="2" t="s">
        <v>233</v>
      </c>
      <c r="B365" s="1" t="s">
        <v>790</v>
      </c>
      <c r="C365" t="str">
        <f>VLOOKUP(B365,[2]Clothes!$B$5:$D$447,2, FALSE)</f>
        <v>Outside of MKCC</v>
      </c>
      <c r="D365" t="str">
        <f>VLOOKUP(B365,[2]Clothes!$B$5:$D$447,3, FALSE)</f>
        <v>Banbury</v>
      </c>
      <c r="E365" s="5">
        <v>7.3999999999999999E-4</v>
      </c>
      <c r="F365" s="5">
        <v>0</v>
      </c>
      <c r="G365" s="5">
        <v>0</v>
      </c>
      <c r="H365" s="5">
        <v>0</v>
      </c>
      <c r="I365" s="5">
        <v>0</v>
      </c>
      <c r="J365" s="5">
        <v>0</v>
      </c>
      <c r="K365" s="5">
        <v>0</v>
      </c>
      <c r="L365" s="5">
        <v>0</v>
      </c>
      <c r="M365" s="5">
        <v>6.5199999999999998E-3</v>
      </c>
      <c r="N365" s="5">
        <v>0</v>
      </c>
      <c r="O365" s="5">
        <v>0</v>
      </c>
      <c r="P365" s="5">
        <v>0</v>
      </c>
      <c r="Q365" s="5">
        <v>0</v>
      </c>
      <c r="R365" s="5">
        <v>0</v>
      </c>
      <c r="S365" s="5">
        <v>0</v>
      </c>
    </row>
    <row r="366" spans="1:19" hidden="1" x14ac:dyDescent="0.35">
      <c r="A366" s="2" t="s">
        <v>233</v>
      </c>
      <c r="B366" s="1" t="s">
        <v>791</v>
      </c>
      <c r="C366" t="str">
        <f>VLOOKUP(B366,[2]Clothes!$B$5:$D$447,2, FALSE)</f>
        <v>Outside of MKCC</v>
      </c>
      <c r="D366" t="str">
        <f>VLOOKUP(B366,[2]Clothes!$B$5:$D$447,3, FALSE)</f>
        <v>Outside of MKCC - Other</v>
      </c>
      <c r="E366" s="5">
        <v>7.7999999999999999E-4</v>
      </c>
      <c r="F366" s="5">
        <v>0</v>
      </c>
      <c r="G366" s="5">
        <v>0</v>
      </c>
      <c r="H366" s="5">
        <v>0</v>
      </c>
      <c r="I366" s="5">
        <v>0</v>
      </c>
      <c r="J366" s="5">
        <v>0</v>
      </c>
      <c r="K366" s="5">
        <v>0</v>
      </c>
      <c r="L366" s="5">
        <v>0</v>
      </c>
      <c r="M366" s="5">
        <v>0</v>
      </c>
      <c r="N366" s="5">
        <v>0</v>
      </c>
      <c r="O366" s="5">
        <v>0</v>
      </c>
      <c r="P366" s="5">
        <v>8.5000000000000006E-3</v>
      </c>
      <c r="Q366" s="5">
        <v>0</v>
      </c>
      <c r="R366" s="5">
        <v>0</v>
      </c>
      <c r="S366" s="5">
        <v>0</v>
      </c>
    </row>
    <row r="367" spans="1:19" hidden="1" x14ac:dyDescent="0.35">
      <c r="A367" s="2" t="s">
        <v>233</v>
      </c>
      <c r="B367" s="1" t="s">
        <v>792</v>
      </c>
      <c r="C367" t="str">
        <f>VLOOKUP(B367,[2]Clothes!$B$5:$D$447,2, FALSE)</f>
        <v>Outside of MKCC</v>
      </c>
      <c r="D367" t="str">
        <f>VLOOKUP(B367,[2]Clothes!$B$5:$D$447,3, FALSE)</f>
        <v>Outside of MKCC - Other</v>
      </c>
      <c r="E367" s="5">
        <v>0</v>
      </c>
      <c r="F367" s="5">
        <v>0</v>
      </c>
      <c r="G367" s="5">
        <v>0</v>
      </c>
      <c r="H367" s="5">
        <v>0</v>
      </c>
      <c r="I367" s="5">
        <v>0</v>
      </c>
      <c r="J367" s="5">
        <v>0</v>
      </c>
      <c r="K367" s="5">
        <v>0</v>
      </c>
      <c r="L367" s="5">
        <v>0</v>
      </c>
      <c r="M367" s="5">
        <v>0</v>
      </c>
      <c r="N367" s="5">
        <v>0</v>
      </c>
      <c r="O367" s="5">
        <v>0</v>
      </c>
      <c r="P367" s="5">
        <v>0</v>
      </c>
      <c r="Q367" s="5">
        <v>0</v>
      </c>
      <c r="R367" s="5">
        <v>0</v>
      </c>
      <c r="S367" s="5">
        <v>0</v>
      </c>
    </row>
    <row r="368" spans="1:19" hidden="1" x14ac:dyDescent="0.35">
      <c r="A368" s="2" t="s">
        <v>233</v>
      </c>
      <c r="B368" s="1" t="s">
        <v>793</v>
      </c>
      <c r="C368" t="str">
        <f>VLOOKUP(B368,[2]Clothes!$B$5:$D$447,2, FALSE)</f>
        <v>Outside of MKCC</v>
      </c>
      <c r="D368" t="str">
        <f>VLOOKUP(B368,[2]Clothes!$B$5:$D$447,3, FALSE)</f>
        <v>Outside of MKCC - Other</v>
      </c>
      <c r="E368" s="5">
        <v>7.7999999999999999E-4</v>
      </c>
      <c r="F368" s="5">
        <v>0</v>
      </c>
      <c r="G368" s="5">
        <v>0</v>
      </c>
      <c r="H368" s="5">
        <v>0</v>
      </c>
      <c r="I368" s="5">
        <v>0</v>
      </c>
      <c r="J368" s="5">
        <v>0</v>
      </c>
      <c r="K368" s="5">
        <v>0</v>
      </c>
      <c r="L368" s="5">
        <v>0</v>
      </c>
      <c r="M368" s="5">
        <v>0</v>
      </c>
      <c r="N368" s="5">
        <v>0</v>
      </c>
      <c r="O368" s="5">
        <v>0</v>
      </c>
      <c r="P368" s="5">
        <v>8.5000000000000006E-3</v>
      </c>
      <c r="Q368" s="5">
        <v>0</v>
      </c>
      <c r="R368" s="5">
        <v>0</v>
      </c>
      <c r="S368" s="5">
        <v>0</v>
      </c>
    </row>
    <row r="369" spans="1:19" hidden="1" x14ac:dyDescent="0.35">
      <c r="A369" s="2" t="s">
        <v>233</v>
      </c>
      <c r="B369" s="1" t="s">
        <v>794</v>
      </c>
      <c r="C369" t="str">
        <f>VLOOKUP(B369,[2]Clothes!$B$5:$D$447,2, FALSE)</f>
        <v>Outside of MKCC</v>
      </c>
      <c r="D369" t="str">
        <f>VLOOKUP(B369,[2]Clothes!$B$5:$D$447,3, FALSE)</f>
        <v>Outside of MKCC - Other</v>
      </c>
      <c r="E369" s="5">
        <v>0</v>
      </c>
      <c r="F369" s="5">
        <v>0</v>
      </c>
      <c r="G369" s="5">
        <v>0</v>
      </c>
      <c r="H369" s="5">
        <v>0</v>
      </c>
      <c r="I369" s="5">
        <v>0</v>
      </c>
      <c r="J369" s="5">
        <v>0</v>
      </c>
      <c r="K369" s="5">
        <v>0</v>
      </c>
      <c r="L369" s="5">
        <v>0</v>
      </c>
      <c r="M369" s="5">
        <v>0</v>
      </c>
      <c r="N369" s="5">
        <v>0</v>
      </c>
      <c r="O369" s="5">
        <v>0</v>
      </c>
      <c r="P369" s="5">
        <v>0</v>
      </c>
      <c r="Q369" s="5">
        <v>0</v>
      </c>
      <c r="R369" s="5">
        <v>0</v>
      </c>
      <c r="S369" s="5">
        <v>0</v>
      </c>
    </row>
    <row r="370" spans="1:19" hidden="1" x14ac:dyDescent="0.35">
      <c r="A370" s="2" t="s">
        <v>233</v>
      </c>
      <c r="B370" s="1" t="s">
        <v>795</v>
      </c>
      <c r="C370" t="str">
        <f>VLOOKUP(B370,[2]Clothes!$B$5:$D$447,2, FALSE)</f>
        <v>Outside of MKCC</v>
      </c>
      <c r="D370" t="str">
        <f>VLOOKUP(B370,[2]Clothes!$B$5:$D$447,3, FALSE)</f>
        <v>Outside of MKCC - Other</v>
      </c>
      <c r="E370" s="5">
        <v>7.3999999999999999E-4</v>
      </c>
      <c r="F370" s="5">
        <v>0</v>
      </c>
      <c r="G370" s="5">
        <v>0</v>
      </c>
      <c r="H370" s="5">
        <v>0</v>
      </c>
      <c r="I370" s="5">
        <v>0</v>
      </c>
      <c r="J370" s="5">
        <v>0</v>
      </c>
      <c r="K370" s="5">
        <v>0</v>
      </c>
      <c r="L370" s="5">
        <v>0</v>
      </c>
      <c r="M370" s="5">
        <v>6.5199999999999998E-3</v>
      </c>
      <c r="N370" s="5">
        <v>0</v>
      </c>
      <c r="O370" s="5">
        <v>0</v>
      </c>
      <c r="P370" s="5">
        <v>0</v>
      </c>
      <c r="Q370" s="5">
        <v>0</v>
      </c>
      <c r="R370" s="5">
        <v>0</v>
      </c>
      <c r="S370" s="5">
        <v>0</v>
      </c>
    </row>
    <row r="371" spans="1:19" hidden="1" x14ac:dyDescent="0.35">
      <c r="A371" s="2" t="s">
        <v>233</v>
      </c>
      <c r="B371" s="1" t="s">
        <v>334</v>
      </c>
      <c r="C371" t="str">
        <f>VLOOKUP(B371,[2]Clothes!$B$5:$D$447,2, FALSE)</f>
        <v>Outside of MKCC</v>
      </c>
      <c r="D371" t="str">
        <f>VLOOKUP(B371,[2]Clothes!$B$5:$D$447,3, FALSE)</f>
        <v>Bedford</v>
      </c>
      <c r="E371" s="5">
        <v>0</v>
      </c>
      <c r="F371" s="5">
        <v>0</v>
      </c>
      <c r="G371" s="5">
        <v>0</v>
      </c>
      <c r="H371" s="5">
        <v>0</v>
      </c>
      <c r="I371" s="5">
        <v>0</v>
      </c>
      <c r="J371" s="5">
        <v>0</v>
      </c>
      <c r="K371" s="5">
        <v>0</v>
      </c>
      <c r="L371" s="5">
        <v>0</v>
      </c>
      <c r="M371" s="5">
        <v>0</v>
      </c>
      <c r="N371" s="5">
        <v>0</v>
      </c>
      <c r="O371" s="5">
        <v>0</v>
      </c>
      <c r="P371" s="5">
        <v>0</v>
      </c>
      <c r="Q371" s="5">
        <v>0</v>
      </c>
      <c r="R371" s="5">
        <v>0</v>
      </c>
      <c r="S371" s="5">
        <v>0</v>
      </c>
    </row>
    <row r="372" spans="1:19" hidden="1" x14ac:dyDescent="0.35">
      <c r="A372" s="2" t="s">
        <v>233</v>
      </c>
      <c r="B372" s="1" t="s">
        <v>335</v>
      </c>
      <c r="C372" t="str">
        <f>VLOOKUP(B372,[2]Clothes!$B$5:$D$447,2, FALSE)</f>
        <v>Outside of MKCC</v>
      </c>
      <c r="D372" t="str">
        <f>VLOOKUP(B372,[2]Clothes!$B$5:$D$447,3, FALSE)</f>
        <v>Outside of MKCC - Other</v>
      </c>
      <c r="E372" s="5">
        <v>0</v>
      </c>
      <c r="F372" s="5">
        <v>0</v>
      </c>
      <c r="G372" s="5">
        <v>0</v>
      </c>
      <c r="H372" s="5">
        <v>0</v>
      </c>
      <c r="I372" s="5">
        <v>0</v>
      </c>
      <c r="J372" s="5">
        <v>0</v>
      </c>
      <c r="K372" s="5">
        <v>0</v>
      </c>
      <c r="L372" s="5">
        <v>0</v>
      </c>
      <c r="M372" s="5">
        <v>0</v>
      </c>
      <c r="N372" s="5">
        <v>0</v>
      </c>
      <c r="O372" s="5">
        <v>0</v>
      </c>
      <c r="P372" s="5">
        <v>0</v>
      </c>
      <c r="Q372" s="5">
        <v>0</v>
      </c>
      <c r="R372" s="5">
        <v>0</v>
      </c>
      <c r="S372" s="5">
        <v>0</v>
      </c>
    </row>
    <row r="373" spans="1:19" hidden="1" x14ac:dyDescent="0.35">
      <c r="A373" s="2" t="s">
        <v>233</v>
      </c>
      <c r="B373" s="1" t="s">
        <v>336</v>
      </c>
      <c r="C373" t="str">
        <f>VLOOKUP(B373,[2]Clothes!$B$5:$D$447,2, FALSE)</f>
        <v>Outside of MKCC</v>
      </c>
      <c r="D373" t="str">
        <f>VLOOKUP(B373,[2]Clothes!$B$5:$D$447,3, FALSE)</f>
        <v>Northampton</v>
      </c>
      <c r="E373" s="5">
        <v>0</v>
      </c>
      <c r="F373" s="5">
        <v>0</v>
      </c>
      <c r="G373" s="5">
        <v>0</v>
      </c>
      <c r="H373" s="5">
        <v>0</v>
      </c>
      <c r="I373" s="5">
        <v>0</v>
      </c>
      <c r="J373" s="5">
        <v>0</v>
      </c>
      <c r="K373" s="5">
        <v>0</v>
      </c>
      <c r="L373" s="5">
        <v>0</v>
      </c>
      <c r="M373" s="5">
        <v>0</v>
      </c>
      <c r="N373" s="5">
        <v>0</v>
      </c>
      <c r="O373" s="5">
        <v>0</v>
      </c>
      <c r="P373" s="5">
        <v>0</v>
      </c>
      <c r="Q373" s="5">
        <v>0</v>
      </c>
      <c r="R373" s="5">
        <v>0</v>
      </c>
      <c r="S373" s="5">
        <v>0</v>
      </c>
    </row>
    <row r="374" spans="1:19" hidden="1" x14ac:dyDescent="0.35">
      <c r="A374" s="2" t="s">
        <v>233</v>
      </c>
      <c r="B374" s="1" t="s">
        <v>337</v>
      </c>
      <c r="C374" t="str">
        <f>VLOOKUP(B374,[2]Clothes!$B$5:$D$447,2, FALSE)</f>
        <v>Outside of MKCC</v>
      </c>
      <c r="D374" t="str">
        <f>VLOOKUP(B374,[2]Clothes!$B$5:$D$447,3, FALSE)</f>
        <v>Outside of MKCC - Other</v>
      </c>
      <c r="E374" s="5">
        <v>0</v>
      </c>
      <c r="F374" s="5">
        <v>0</v>
      </c>
      <c r="G374" s="5">
        <v>0</v>
      </c>
      <c r="H374" s="5">
        <v>0</v>
      </c>
      <c r="I374" s="5">
        <v>0</v>
      </c>
      <c r="J374" s="5">
        <v>0</v>
      </c>
      <c r="K374" s="5">
        <v>0</v>
      </c>
      <c r="L374" s="5">
        <v>0</v>
      </c>
      <c r="M374" s="5">
        <v>0</v>
      </c>
      <c r="N374" s="5">
        <v>0</v>
      </c>
      <c r="O374" s="5">
        <v>0</v>
      </c>
      <c r="P374" s="5">
        <v>0</v>
      </c>
      <c r="Q374" s="5">
        <v>0</v>
      </c>
      <c r="R374" s="5">
        <v>0</v>
      </c>
      <c r="S374" s="5">
        <v>0</v>
      </c>
    </row>
    <row r="375" spans="1:19" hidden="1" x14ac:dyDescent="0.35">
      <c r="A375" s="2" t="s">
        <v>233</v>
      </c>
      <c r="B375" s="1" t="s">
        <v>338</v>
      </c>
      <c r="C375" t="str">
        <f>VLOOKUP(B375,[2]Clothes!$B$5:$D$447,2, FALSE)</f>
        <v>Outside of MKCC</v>
      </c>
      <c r="D375" t="str">
        <f>VLOOKUP(B375,[2]Clothes!$B$5:$D$447,3, FALSE)</f>
        <v>Outside of MKCC - Other</v>
      </c>
      <c r="E375" s="5">
        <v>0</v>
      </c>
      <c r="F375" s="5">
        <v>0</v>
      </c>
      <c r="G375" s="5">
        <v>0</v>
      </c>
      <c r="H375" s="5">
        <v>0</v>
      </c>
      <c r="I375" s="5">
        <v>0</v>
      </c>
      <c r="J375" s="5">
        <v>0</v>
      </c>
      <c r="K375" s="5">
        <v>0</v>
      </c>
      <c r="L375" s="5">
        <v>0</v>
      </c>
      <c r="M375" s="5">
        <v>0</v>
      </c>
      <c r="N375" s="5">
        <v>0</v>
      </c>
      <c r="O375" s="5">
        <v>0</v>
      </c>
      <c r="P375" s="5">
        <v>0</v>
      </c>
      <c r="Q375" s="5">
        <v>0</v>
      </c>
      <c r="R375" s="5">
        <v>0</v>
      </c>
      <c r="S375" s="5">
        <v>0</v>
      </c>
    </row>
    <row r="376" spans="1:19" hidden="1" x14ac:dyDescent="0.35">
      <c r="A376" s="2" t="s">
        <v>233</v>
      </c>
      <c r="B376" s="1" t="s">
        <v>339</v>
      </c>
      <c r="C376" t="str">
        <f>VLOOKUP(B376,[2]Clothes!$B$5:$D$447,2, FALSE)</f>
        <v>Outside of MKCC</v>
      </c>
      <c r="D376" t="str">
        <f>VLOOKUP(B376,[2]Clothes!$B$5:$D$447,3, FALSE)</f>
        <v>Outside of MKCC - Other</v>
      </c>
      <c r="E376" s="5">
        <v>0</v>
      </c>
      <c r="F376" s="5">
        <v>0</v>
      </c>
      <c r="G376" s="5">
        <v>0</v>
      </c>
      <c r="H376" s="5">
        <v>0</v>
      </c>
      <c r="I376" s="5">
        <v>0</v>
      </c>
      <c r="J376" s="5">
        <v>0</v>
      </c>
      <c r="K376" s="5">
        <v>0</v>
      </c>
      <c r="L376" s="5">
        <v>0</v>
      </c>
      <c r="M376" s="5">
        <v>0</v>
      </c>
      <c r="N376" s="5">
        <v>0</v>
      </c>
      <c r="O376" s="5">
        <v>0</v>
      </c>
      <c r="P376" s="5">
        <v>0</v>
      </c>
      <c r="Q376" s="5">
        <v>0</v>
      </c>
      <c r="R376" s="5">
        <v>0</v>
      </c>
      <c r="S376" s="5">
        <v>0</v>
      </c>
    </row>
    <row r="377" spans="1:19" hidden="1" x14ac:dyDescent="0.35">
      <c r="A377" s="2" t="s">
        <v>233</v>
      </c>
      <c r="B377" s="1" t="s">
        <v>340</v>
      </c>
      <c r="C377" t="str">
        <f>VLOOKUP(B377,[2]Clothes!$B$5:$D$447,2, FALSE)</f>
        <v>Outside of MKCC</v>
      </c>
      <c r="D377" t="str">
        <f>VLOOKUP(B377,[2]Clothes!$B$5:$D$447,3, FALSE)</f>
        <v>Northampton</v>
      </c>
      <c r="E377" s="5">
        <v>0</v>
      </c>
      <c r="F377" s="5">
        <v>0</v>
      </c>
      <c r="G377" s="5">
        <v>0</v>
      </c>
      <c r="H377" s="5">
        <v>0</v>
      </c>
      <c r="I377" s="5">
        <v>0</v>
      </c>
      <c r="J377" s="5">
        <v>0</v>
      </c>
      <c r="K377" s="5">
        <v>0</v>
      </c>
      <c r="L377" s="5">
        <v>0</v>
      </c>
      <c r="M377" s="5">
        <v>0</v>
      </c>
      <c r="N377" s="5">
        <v>0</v>
      </c>
      <c r="O377" s="5">
        <v>0</v>
      </c>
      <c r="P377" s="5">
        <v>0</v>
      </c>
      <c r="Q377" s="5">
        <v>0</v>
      </c>
      <c r="R377" s="5">
        <v>0</v>
      </c>
      <c r="S377" s="5">
        <v>0</v>
      </c>
    </row>
    <row r="378" spans="1:19" hidden="1" x14ac:dyDescent="0.35">
      <c r="A378" s="2" t="s">
        <v>233</v>
      </c>
      <c r="B378" s="1" t="s">
        <v>796</v>
      </c>
      <c r="C378" t="str">
        <f>VLOOKUP(B378,[2]Clothes!$B$5:$D$447,2, FALSE)</f>
        <v>Outside of MKCC</v>
      </c>
      <c r="D378" t="str">
        <f>VLOOKUP(B378,[2]Clothes!$B$5:$D$447,3, FALSE)</f>
        <v>Outside of MKCC - Other</v>
      </c>
      <c r="E378" s="5">
        <v>0</v>
      </c>
      <c r="F378" s="5">
        <v>0</v>
      </c>
      <c r="G378" s="5">
        <v>0</v>
      </c>
      <c r="H378" s="5">
        <v>0</v>
      </c>
      <c r="I378" s="5">
        <v>0</v>
      </c>
      <c r="J378" s="5">
        <v>0</v>
      </c>
      <c r="K378" s="5">
        <v>0</v>
      </c>
      <c r="L378" s="5">
        <v>0</v>
      </c>
      <c r="M378" s="5">
        <v>0</v>
      </c>
      <c r="N378" s="5">
        <v>0</v>
      </c>
      <c r="O378" s="5">
        <v>0</v>
      </c>
      <c r="P378" s="5">
        <v>0</v>
      </c>
      <c r="Q378" s="5">
        <v>0</v>
      </c>
      <c r="R378" s="5">
        <v>0</v>
      </c>
      <c r="S378" s="5">
        <v>0</v>
      </c>
    </row>
    <row r="379" spans="1:19" hidden="1" x14ac:dyDescent="0.35">
      <c r="A379" s="2" t="s">
        <v>233</v>
      </c>
      <c r="B379" s="1" t="s">
        <v>797</v>
      </c>
      <c r="C379" t="str">
        <f>VLOOKUP(B379,[2]Clothes!$B$5:$D$447,2, FALSE)</f>
        <v>Outside of MKCC</v>
      </c>
      <c r="D379" t="str">
        <f>VLOOKUP(B379,[2]Clothes!$B$5:$D$447,3, FALSE)</f>
        <v>Northampton</v>
      </c>
      <c r="E379" s="5">
        <v>0</v>
      </c>
      <c r="F379" s="5">
        <v>0</v>
      </c>
      <c r="G379" s="5">
        <v>0</v>
      </c>
      <c r="H379" s="5">
        <v>0</v>
      </c>
      <c r="I379" s="5">
        <v>0</v>
      </c>
      <c r="J379" s="5">
        <v>0</v>
      </c>
      <c r="K379" s="5">
        <v>0</v>
      </c>
      <c r="L379" s="5">
        <v>0</v>
      </c>
      <c r="M379" s="5">
        <v>0</v>
      </c>
      <c r="N379" s="5">
        <v>0</v>
      </c>
      <c r="O379" s="5">
        <v>0</v>
      </c>
      <c r="P379" s="5">
        <v>0</v>
      </c>
      <c r="Q379" s="5">
        <v>0</v>
      </c>
      <c r="R379" s="5">
        <v>0</v>
      </c>
      <c r="S379" s="5">
        <v>0</v>
      </c>
    </row>
    <row r="380" spans="1:19" hidden="1" x14ac:dyDescent="0.35">
      <c r="A380" s="2" t="s">
        <v>233</v>
      </c>
      <c r="B380" s="1" t="s">
        <v>798</v>
      </c>
      <c r="C380" t="str">
        <f>VLOOKUP(B380,[2]Clothes!$B$5:$D$447,2, FALSE)</f>
        <v>Outside of MKCC</v>
      </c>
      <c r="D380" t="str">
        <f>VLOOKUP(B380,[2]Clothes!$B$5:$D$447,3, FALSE)</f>
        <v>Northampton</v>
      </c>
      <c r="E380" s="5">
        <v>6.8100000000000001E-3</v>
      </c>
      <c r="F380" s="5">
        <v>0</v>
      </c>
      <c r="G380" s="5">
        <v>0</v>
      </c>
      <c r="H380" s="5">
        <v>7.5500000000000003E-3</v>
      </c>
      <c r="I380" s="5">
        <v>0</v>
      </c>
      <c r="J380" s="5">
        <v>0</v>
      </c>
      <c r="K380" s="5">
        <v>0</v>
      </c>
      <c r="L380" s="5">
        <v>0</v>
      </c>
      <c r="M380" s="5">
        <v>4.8989999999999999E-2</v>
      </c>
      <c r="N380" s="5">
        <v>0</v>
      </c>
      <c r="O380" s="5">
        <v>7.0139999999999994E-2</v>
      </c>
      <c r="P380" s="5">
        <v>0</v>
      </c>
      <c r="Q380" s="5">
        <v>0</v>
      </c>
      <c r="R380" s="5">
        <v>0</v>
      </c>
      <c r="S380" s="5">
        <v>0</v>
      </c>
    </row>
    <row r="381" spans="1:19" hidden="1" x14ac:dyDescent="0.35">
      <c r="A381" s="2" t="s">
        <v>233</v>
      </c>
      <c r="B381" s="1" t="s">
        <v>799</v>
      </c>
      <c r="C381" t="str">
        <f>VLOOKUP(B381,[2]Clothes!$B$5:$D$447,2, FALSE)</f>
        <v>Outside of MKCC</v>
      </c>
      <c r="D381" t="str">
        <f>VLOOKUP(B381,[2]Clothes!$B$5:$D$447,3, FALSE)</f>
        <v>Northampton</v>
      </c>
      <c r="E381" s="5">
        <v>0</v>
      </c>
      <c r="F381" s="5">
        <v>0</v>
      </c>
      <c r="G381" s="5">
        <v>0</v>
      </c>
      <c r="H381" s="5">
        <v>0</v>
      </c>
      <c r="I381" s="5">
        <v>0</v>
      </c>
      <c r="J381" s="5">
        <v>0</v>
      </c>
      <c r="K381" s="5">
        <v>0</v>
      </c>
      <c r="L381" s="5">
        <v>0</v>
      </c>
      <c r="M381" s="5">
        <v>0</v>
      </c>
      <c r="N381" s="5">
        <v>0</v>
      </c>
      <c r="O381" s="5">
        <v>0</v>
      </c>
      <c r="P381" s="5">
        <v>0</v>
      </c>
      <c r="Q381" s="5">
        <v>0</v>
      </c>
      <c r="R381" s="5">
        <v>0</v>
      </c>
      <c r="S381" s="5">
        <v>0</v>
      </c>
    </row>
    <row r="382" spans="1:19" hidden="1" x14ac:dyDescent="0.35">
      <c r="A382" s="2" t="s">
        <v>233</v>
      </c>
      <c r="B382" s="1" t="s">
        <v>800</v>
      </c>
      <c r="C382" t="str">
        <f>VLOOKUP(B382,[2]Clothes!$B$5:$D$447,2, FALSE)</f>
        <v>Outside of MKCC</v>
      </c>
      <c r="D382" t="str">
        <f>VLOOKUP(B382,[2]Clothes!$B$5:$D$447,3, FALSE)</f>
        <v>Outside of MKCC - Other</v>
      </c>
      <c r="E382" s="5">
        <v>0</v>
      </c>
      <c r="F382" s="5">
        <v>0</v>
      </c>
      <c r="G382" s="5">
        <v>0</v>
      </c>
      <c r="H382" s="5">
        <v>0</v>
      </c>
      <c r="I382" s="5">
        <v>0</v>
      </c>
      <c r="J382" s="5">
        <v>0</v>
      </c>
      <c r="K382" s="5">
        <v>0</v>
      </c>
      <c r="L382" s="5">
        <v>0</v>
      </c>
      <c r="M382" s="5">
        <v>0</v>
      </c>
      <c r="N382" s="5">
        <v>0</v>
      </c>
      <c r="O382" s="5">
        <v>0</v>
      </c>
      <c r="P382" s="5">
        <v>0</v>
      </c>
      <c r="Q382" s="5">
        <v>0</v>
      </c>
      <c r="R382" s="5">
        <v>0</v>
      </c>
      <c r="S382" s="5">
        <v>0</v>
      </c>
    </row>
    <row r="383" spans="1:19" hidden="1" x14ac:dyDescent="0.35">
      <c r="A383" s="2" t="s">
        <v>233</v>
      </c>
      <c r="B383" s="1" t="s">
        <v>801</v>
      </c>
      <c r="C383" t="str">
        <f>VLOOKUP(B383,[2]Clothes!$B$5:$D$447,2, FALSE)</f>
        <v>Outside of MKCC</v>
      </c>
      <c r="D383" t="str">
        <f>VLOOKUP(B383,[2]Clothes!$B$5:$D$447,3, FALSE)</f>
        <v>Outside of MKCC - Other</v>
      </c>
      <c r="E383" s="5">
        <v>8.9800000000000001E-3</v>
      </c>
      <c r="F383" s="5">
        <v>0</v>
      </c>
      <c r="G383" s="5">
        <v>0</v>
      </c>
      <c r="H383" s="5">
        <v>0</v>
      </c>
      <c r="I383" s="5">
        <v>0</v>
      </c>
      <c r="J383" s="5">
        <v>0</v>
      </c>
      <c r="K383" s="5">
        <v>0</v>
      </c>
      <c r="L383" s="5">
        <v>0</v>
      </c>
      <c r="M383" s="5">
        <v>6.5199999999999998E-3</v>
      </c>
      <c r="N383" s="5">
        <v>0</v>
      </c>
      <c r="O383" s="5">
        <v>0</v>
      </c>
      <c r="P383" s="5">
        <v>0</v>
      </c>
      <c r="Q383" s="5">
        <v>0</v>
      </c>
      <c r="R383" s="5">
        <v>0</v>
      </c>
      <c r="S383" s="5">
        <v>9.6820000000000003E-2</v>
      </c>
    </row>
    <row r="384" spans="1:19" hidden="1" x14ac:dyDescent="0.35">
      <c r="A384" s="2" t="s">
        <v>233</v>
      </c>
      <c r="B384" s="1" t="s">
        <v>802</v>
      </c>
      <c r="C384" t="str">
        <f>VLOOKUP(B384,[2]Clothes!$B$5:$D$447,2, FALSE)</f>
        <v>Outside of MKCC</v>
      </c>
      <c r="D384" t="str">
        <f>VLOOKUP(B384,[2]Clothes!$B$5:$D$447,3, FALSE)</f>
        <v>Outside of MKCC - Other</v>
      </c>
      <c r="E384" s="5">
        <v>0</v>
      </c>
      <c r="F384" s="5">
        <v>0</v>
      </c>
      <c r="G384" s="5">
        <v>0</v>
      </c>
      <c r="H384" s="5">
        <v>0</v>
      </c>
      <c r="I384" s="5">
        <v>0</v>
      </c>
      <c r="J384" s="5">
        <v>0</v>
      </c>
      <c r="K384" s="5">
        <v>0</v>
      </c>
      <c r="L384" s="5">
        <v>0</v>
      </c>
      <c r="M384" s="5">
        <v>0</v>
      </c>
      <c r="N384" s="5">
        <v>0</v>
      </c>
      <c r="O384" s="5">
        <v>0</v>
      </c>
      <c r="P384" s="5">
        <v>0</v>
      </c>
      <c r="Q384" s="5">
        <v>0</v>
      </c>
      <c r="R384" s="5">
        <v>0</v>
      </c>
      <c r="S384" s="5">
        <v>0</v>
      </c>
    </row>
    <row r="385" spans="1:19" hidden="1" x14ac:dyDescent="0.35">
      <c r="A385" s="2" t="s">
        <v>233</v>
      </c>
      <c r="B385" s="1" t="s">
        <v>803</v>
      </c>
      <c r="C385" t="str">
        <f>VLOOKUP(B385,[2]Clothes!$B$5:$D$447,2, FALSE)</f>
        <v>Outside of MKCC</v>
      </c>
      <c r="D385" t="str">
        <f>VLOOKUP(B385,[2]Clothes!$B$5:$D$447,3, FALSE)</f>
        <v>Outside of MKCC - Other</v>
      </c>
      <c r="E385" s="5">
        <v>0</v>
      </c>
      <c r="F385" s="5">
        <v>0</v>
      </c>
      <c r="G385" s="5">
        <v>0</v>
      </c>
      <c r="H385" s="5">
        <v>0</v>
      </c>
      <c r="I385" s="5">
        <v>0</v>
      </c>
      <c r="J385" s="5">
        <v>0</v>
      </c>
      <c r="K385" s="5">
        <v>0</v>
      </c>
      <c r="L385" s="5">
        <v>0</v>
      </c>
      <c r="M385" s="5">
        <v>0</v>
      </c>
      <c r="N385" s="5">
        <v>0</v>
      </c>
      <c r="O385" s="5">
        <v>0</v>
      </c>
      <c r="P385" s="5">
        <v>0</v>
      </c>
      <c r="Q385" s="5">
        <v>0</v>
      </c>
      <c r="R385" s="5">
        <v>0</v>
      </c>
      <c r="S385" s="5">
        <v>0</v>
      </c>
    </row>
    <row r="386" spans="1:19" hidden="1" x14ac:dyDescent="0.35">
      <c r="A386" s="2" t="s">
        <v>233</v>
      </c>
      <c r="B386" s="1" t="s">
        <v>804</v>
      </c>
      <c r="C386" t="str">
        <f>VLOOKUP(B386,[2]Clothes!$B$5:$D$447,2, FALSE)</f>
        <v>Outside of MKCC</v>
      </c>
      <c r="D386" t="str">
        <f>VLOOKUP(B386,[2]Clothes!$B$5:$D$447,3, FALSE)</f>
        <v>Outside of MKCC - Other</v>
      </c>
      <c r="E386" s="5">
        <v>0</v>
      </c>
      <c r="F386" s="5">
        <v>0</v>
      </c>
      <c r="G386" s="5">
        <v>0</v>
      </c>
      <c r="H386" s="5">
        <v>0</v>
      </c>
      <c r="I386" s="5">
        <v>0</v>
      </c>
      <c r="J386" s="5">
        <v>0</v>
      </c>
      <c r="K386" s="5">
        <v>0</v>
      </c>
      <c r="L386" s="5">
        <v>0</v>
      </c>
      <c r="M386" s="5">
        <v>0</v>
      </c>
      <c r="N386" s="5">
        <v>0</v>
      </c>
      <c r="O386" s="5">
        <v>0</v>
      </c>
      <c r="P386" s="5">
        <v>0</v>
      </c>
      <c r="Q386" s="5">
        <v>0</v>
      </c>
      <c r="R386" s="5">
        <v>0</v>
      </c>
      <c r="S386" s="5">
        <v>0</v>
      </c>
    </row>
    <row r="387" spans="1:19" hidden="1" x14ac:dyDescent="0.35">
      <c r="A387" s="2" t="s">
        <v>233</v>
      </c>
      <c r="B387" s="1" t="s">
        <v>805</v>
      </c>
      <c r="C387" t="str">
        <f>VLOOKUP(B387,[2]Clothes!$B$5:$D$447,2, FALSE)</f>
        <v>Outside of MKCC</v>
      </c>
      <c r="D387" t="str">
        <f>VLOOKUP(B387,[2]Clothes!$B$5:$D$447,3, FALSE)</f>
        <v>Outside of MKCC - Other</v>
      </c>
      <c r="E387" s="5">
        <v>0</v>
      </c>
      <c r="F387" s="5">
        <v>0</v>
      </c>
      <c r="G387" s="5">
        <v>0</v>
      </c>
      <c r="H387" s="5">
        <v>0</v>
      </c>
      <c r="I387" s="5">
        <v>0</v>
      </c>
      <c r="J387" s="5">
        <v>0</v>
      </c>
      <c r="K387" s="5">
        <v>0</v>
      </c>
      <c r="L387" s="5">
        <v>0</v>
      </c>
      <c r="M387" s="5">
        <v>0</v>
      </c>
      <c r="N387" s="5">
        <v>0</v>
      </c>
      <c r="O387" s="5">
        <v>0</v>
      </c>
      <c r="P387" s="5">
        <v>0</v>
      </c>
      <c r="Q387" s="5">
        <v>0</v>
      </c>
      <c r="R387" s="5">
        <v>0</v>
      </c>
      <c r="S387" s="5">
        <v>0</v>
      </c>
    </row>
    <row r="388" spans="1:19" hidden="1" x14ac:dyDescent="0.35">
      <c r="A388" s="2" t="s">
        <v>233</v>
      </c>
      <c r="B388" s="1" t="s">
        <v>806</v>
      </c>
      <c r="C388" t="str">
        <f>VLOOKUP(B388,[2]Clothes!$B$5:$D$447,2, FALSE)</f>
        <v>Outside of MKCC</v>
      </c>
      <c r="D388" t="str">
        <f>VLOOKUP(B388,[2]Clothes!$B$5:$D$447,3, FALSE)</f>
        <v>Outside of MKCC - Other</v>
      </c>
      <c r="E388" s="5">
        <v>0</v>
      </c>
      <c r="F388" s="5">
        <v>0</v>
      </c>
      <c r="G388" s="5">
        <v>0</v>
      </c>
      <c r="H388" s="5">
        <v>0</v>
      </c>
      <c r="I388" s="5">
        <v>0</v>
      </c>
      <c r="J388" s="5">
        <v>0</v>
      </c>
      <c r="K388" s="5">
        <v>0</v>
      </c>
      <c r="L388" s="5">
        <v>0</v>
      </c>
      <c r="M388" s="5">
        <v>0</v>
      </c>
      <c r="N388" s="5">
        <v>0</v>
      </c>
      <c r="O388" s="5">
        <v>0</v>
      </c>
      <c r="P388" s="5">
        <v>0</v>
      </c>
      <c r="Q388" s="5">
        <v>0</v>
      </c>
      <c r="R388" s="5">
        <v>0</v>
      </c>
      <c r="S388" s="5">
        <v>0</v>
      </c>
    </row>
    <row r="389" spans="1:19" hidden="1" x14ac:dyDescent="0.35">
      <c r="A389" s="2" t="s">
        <v>233</v>
      </c>
      <c r="B389" s="1" t="s">
        <v>807</v>
      </c>
      <c r="C389" t="str">
        <f>VLOOKUP(B389,[2]Clothes!$B$5:$D$447,2, FALSE)</f>
        <v>Outside of MKCC</v>
      </c>
      <c r="D389" t="str">
        <f>VLOOKUP(B389,[2]Clothes!$B$5:$D$447,3, FALSE)</f>
        <v>Outside of MKCC - Other</v>
      </c>
      <c r="E389" s="5">
        <v>0</v>
      </c>
      <c r="F389" s="5">
        <v>0</v>
      </c>
      <c r="G389" s="5">
        <v>0</v>
      </c>
      <c r="H389" s="5">
        <v>0</v>
      </c>
      <c r="I389" s="5">
        <v>0</v>
      </c>
      <c r="J389" s="5">
        <v>0</v>
      </c>
      <c r="K389" s="5">
        <v>0</v>
      </c>
      <c r="L389" s="5">
        <v>0</v>
      </c>
      <c r="M389" s="5">
        <v>0</v>
      </c>
      <c r="N389" s="5">
        <v>0</v>
      </c>
      <c r="O389" s="5">
        <v>0</v>
      </c>
      <c r="P389" s="5">
        <v>0</v>
      </c>
      <c r="Q389" s="5">
        <v>0</v>
      </c>
      <c r="R389" s="5">
        <v>0</v>
      </c>
      <c r="S389" s="5">
        <v>0</v>
      </c>
    </row>
    <row r="390" spans="1:19" hidden="1" x14ac:dyDescent="0.35">
      <c r="A390" s="2" t="s">
        <v>233</v>
      </c>
      <c r="B390" s="1" t="s">
        <v>808</v>
      </c>
      <c r="C390" t="str">
        <f>VLOOKUP(B390,[2]Clothes!$B$5:$D$447,2, FALSE)</f>
        <v>Outside of MKCC</v>
      </c>
      <c r="D390" t="str">
        <f>VLOOKUP(B390,[2]Clothes!$B$5:$D$447,3, FALSE)</f>
        <v>Bedford</v>
      </c>
      <c r="E390" s="5">
        <v>0</v>
      </c>
      <c r="F390" s="5">
        <v>0</v>
      </c>
      <c r="G390" s="5">
        <v>0</v>
      </c>
      <c r="H390" s="5">
        <v>0</v>
      </c>
      <c r="I390" s="5">
        <v>0</v>
      </c>
      <c r="J390" s="5">
        <v>0</v>
      </c>
      <c r="K390" s="5">
        <v>0</v>
      </c>
      <c r="L390" s="5">
        <v>0</v>
      </c>
      <c r="M390" s="5">
        <v>0</v>
      </c>
      <c r="N390" s="5">
        <v>0</v>
      </c>
      <c r="O390" s="5">
        <v>0</v>
      </c>
      <c r="P390" s="5">
        <v>0</v>
      </c>
      <c r="Q390" s="5">
        <v>0</v>
      </c>
      <c r="R390" s="5">
        <v>0</v>
      </c>
      <c r="S390" s="5">
        <v>0</v>
      </c>
    </row>
    <row r="391" spans="1:19" hidden="1" x14ac:dyDescent="0.35">
      <c r="A391" s="2" t="s">
        <v>233</v>
      </c>
      <c r="B391" s="1" t="s">
        <v>809</v>
      </c>
      <c r="C391" t="str">
        <f>VLOOKUP(B391,[2]Clothes!$B$5:$D$447,2, FALSE)</f>
        <v>Outside of MKCC</v>
      </c>
      <c r="D391" t="str">
        <f>VLOOKUP(B391,[2]Clothes!$B$5:$D$447,3, FALSE)</f>
        <v>Northampton</v>
      </c>
      <c r="E391" s="5">
        <v>0</v>
      </c>
      <c r="F391" s="5">
        <v>0</v>
      </c>
      <c r="G391" s="5">
        <v>0</v>
      </c>
      <c r="H391" s="5">
        <v>0</v>
      </c>
      <c r="I391" s="5">
        <v>0</v>
      </c>
      <c r="J391" s="5">
        <v>0</v>
      </c>
      <c r="K391" s="5">
        <v>0</v>
      </c>
      <c r="L391" s="5">
        <v>0</v>
      </c>
      <c r="M391" s="5">
        <v>0</v>
      </c>
      <c r="N391" s="5">
        <v>0</v>
      </c>
      <c r="O391" s="5">
        <v>0</v>
      </c>
      <c r="P391" s="5">
        <v>0</v>
      </c>
      <c r="Q391" s="5">
        <v>0</v>
      </c>
      <c r="R391" s="5">
        <v>0</v>
      </c>
      <c r="S391" s="5">
        <v>0</v>
      </c>
    </row>
    <row r="392" spans="1:19" hidden="1" x14ac:dyDescent="0.35">
      <c r="A392" s="2" t="s">
        <v>233</v>
      </c>
      <c r="B392" s="1" t="s">
        <v>810</v>
      </c>
      <c r="C392" t="str">
        <f>VLOOKUP(B392,[2]Clothes!$B$5:$D$447,2, FALSE)</f>
        <v>Outside of MKCC</v>
      </c>
      <c r="D392" t="str">
        <f>VLOOKUP(B392,[2]Clothes!$B$5:$D$447,3, FALSE)</f>
        <v>Outside of MKCC - Other</v>
      </c>
      <c r="E392" s="5">
        <v>0</v>
      </c>
      <c r="F392" s="5">
        <v>0</v>
      </c>
      <c r="G392" s="5">
        <v>0</v>
      </c>
      <c r="H392" s="5">
        <v>0</v>
      </c>
      <c r="I392" s="5">
        <v>0</v>
      </c>
      <c r="J392" s="5">
        <v>0</v>
      </c>
      <c r="K392" s="5">
        <v>0</v>
      </c>
      <c r="L392" s="5">
        <v>0</v>
      </c>
      <c r="M392" s="5">
        <v>0</v>
      </c>
      <c r="N392" s="5">
        <v>0</v>
      </c>
      <c r="O392" s="5">
        <v>0</v>
      </c>
      <c r="P392" s="5">
        <v>0</v>
      </c>
      <c r="Q392" s="5">
        <v>0</v>
      </c>
      <c r="R392" s="5">
        <v>0</v>
      </c>
      <c r="S392" s="5">
        <v>0</v>
      </c>
    </row>
    <row r="393" spans="1:19" hidden="1" x14ac:dyDescent="0.35">
      <c r="A393" s="2" t="s">
        <v>233</v>
      </c>
      <c r="B393" s="1" t="s">
        <v>811</v>
      </c>
      <c r="C393" t="str">
        <f>VLOOKUP(B393,[2]Clothes!$B$5:$D$447,2, FALSE)</f>
        <v>Outside of MKCC</v>
      </c>
      <c r="D393" t="str">
        <f>VLOOKUP(B393,[2]Clothes!$B$5:$D$447,3, FALSE)</f>
        <v>Outside of MKCC - Other</v>
      </c>
      <c r="E393" s="5">
        <v>0</v>
      </c>
      <c r="F393" s="5">
        <v>0</v>
      </c>
      <c r="G393" s="5">
        <v>0</v>
      </c>
      <c r="H393" s="5">
        <v>0</v>
      </c>
      <c r="I393" s="5">
        <v>0</v>
      </c>
      <c r="J393" s="5">
        <v>0</v>
      </c>
      <c r="K393" s="5">
        <v>0</v>
      </c>
      <c r="L393" s="5">
        <v>0</v>
      </c>
      <c r="M393" s="5">
        <v>0</v>
      </c>
      <c r="N393" s="5">
        <v>0</v>
      </c>
      <c r="O393" s="5">
        <v>0</v>
      </c>
      <c r="P393" s="5">
        <v>0</v>
      </c>
      <c r="Q393" s="5">
        <v>0</v>
      </c>
      <c r="R393" s="5">
        <v>0</v>
      </c>
      <c r="S393" s="5">
        <v>0</v>
      </c>
    </row>
    <row r="394" spans="1:19" hidden="1" x14ac:dyDescent="0.35">
      <c r="A394" s="2" t="s">
        <v>233</v>
      </c>
      <c r="B394" s="1" t="s">
        <v>812</v>
      </c>
      <c r="C394" t="str">
        <f>VLOOKUP(B394,[2]Clothes!$B$5:$D$447,2, FALSE)</f>
        <v>Outside of MKCC</v>
      </c>
      <c r="D394" t="str">
        <f>VLOOKUP(B394,[2]Clothes!$B$5:$D$447,3, FALSE)</f>
        <v>Outside of MKCC - Other</v>
      </c>
      <c r="E394" s="5">
        <v>7.3999999999999999E-4</v>
      </c>
      <c r="F394" s="5">
        <v>0</v>
      </c>
      <c r="G394" s="5">
        <v>0</v>
      </c>
      <c r="H394" s="5">
        <v>0</v>
      </c>
      <c r="I394" s="5">
        <v>0</v>
      </c>
      <c r="J394" s="5">
        <v>0</v>
      </c>
      <c r="K394" s="5">
        <v>0</v>
      </c>
      <c r="L394" s="5">
        <v>0</v>
      </c>
      <c r="M394" s="5">
        <v>0</v>
      </c>
      <c r="N394" s="5">
        <v>9.3100000000000006E-3</v>
      </c>
      <c r="O394" s="5">
        <v>2.6360000000000001E-2</v>
      </c>
      <c r="P394" s="5">
        <v>0</v>
      </c>
      <c r="Q394" s="5">
        <v>0</v>
      </c>
      <c r="R394" s="5">
        <v>0</v>
      </c>
      <c r="S394" s="5">
        <v>0</v>
      </c>
    </row>
    <row r="395" spans="1:19" hidden="1" x14ac:dyDescent="0.35">
      <c r="A395" s="2" t="s">
        <v>233</v>
      </c>
      <c r="B395" s="1" t="s">
        <v>813</v>
      </c>
      <c r="C395" t="str">
        <f>VLOOKUP(B395,[2]Clothes!$B$5:$D$447,2, FALSE)</f>
        <v>Outside of MKCC</v>
      </c>
      <c r="D395" t="str">
        <f>VLOOKUP(B395,[2]Clothes!$B$5:$D$447,3, FALSE)</f>
        <v>Outside of MKCC - Other</v>
      </c>
      <c r="E395" s="5">
        <v>0</v>
      </c>
      <c r="F395" s="5">
        <v>0</v>
      </c>
      <c r="G395" s="5">
        <v>0</v>
      </c>
      <c r="H395" s="5">
        <v>0</v>
      </c>
      <c r="I395" s="5">
        <v>0</v>
      </c>
      <c r="J395" s="5">
        <v>0</v>
      </c>
      <c r="K395" s="5">
        <v>0</v>
      </c>
      <c r="L395" s="5">
        <v>0</v>
      </c>
      <c r="M395" s="5">
        <v>0</v>
      </c>
      <c r="N395" s="5">
        <v>0</v>
      </c>
      <c r="O395" s="5">
        <v>0</v>
      </c>
      <c r="P395" s="5">
        <v>0</v>
      </c>
      <c r="Q395" s="5">
        <v>0</v>
      </c>
      <c r="R395" s="5">
        <v>0</v>
      </c>
      <c r="S395" s="5">
        <v>0</v>
      </c>
    </row>
    <row r="396" spans="1:19" hidden="1" x14ac:dyDescent="0.35">
      <c r="A396" s="2" t="s">
        <v>233</v>
      </c>
      <c r="B396" s="1" t="s">
        <v>343</v>
      </c>
      <c r="C396" t="str">
        <f>VLOOKUP(B396,[2]Clothes!$B$5:$D$447,2, FALSE)</f>
        <v>Outside of MKCC</v>
      </c>
      <c r="D396" t="str">
        <f>VLOOKUP(B396,[2]Clothes!$B$5:$D$447,3, FALSE)</f>
        <v>Outside of MKCC - Other</v>
      </c>
      <c r="E396" s="5">
        <v>1.15E-3</v>
      </c>
      <c r="F396" s="5">
        <v>0</v>
      </c>
      <c r="G396" s="5">
        <v>0</v>
      </c>
      <c r="H396" s="5">
        <v>0</v>
      </c>
      <c r="I396" s="5">
        <v>2.4510000000000001E-2</v>
      </c>
      <c r="J396" s="5">
        <v>0</v>
      </c>
      <c r="K396" s="5">
        <v>0</v>
      </c>
      <c r="L396" s="5">
        <v>0</v>
      </c>
      <c r="M396" s="5">
        <v>0</v>
      </c>
      <c r="N396" s="5">
        <v>0</v>
      </c>
      <c r="O396" s="5">
        <v>0</v>
      </c>
      <c r="P396" s="5">
        <v>0</v>
      </c>
      <c r="Q396" s="5">
        <v>0</v>
      </c>
      <c r="R396" s="5">
        <v>0</v>
      </c>
      <c r="S396" s="5">
        <v>0</v>
      </c>
    </row>
    <row r="397" spans="1:19" hidden="1" x14ac:dyDescent="0.35">
      <c r="A397" s="2" t="s">
        <v>233</v>
      </c>
      <c r="B397" s="1" t="s">
        <v>344</v>
      </c>
      <c r="C397" t="str">
        <f>VLOOKUP(B397,[2]Clothes!$B$5:$D$447,2, FALSE)</f>
        <v>Outside of MKCC</v>
      </c>
      <c r="D397" t="str">
        <f>VLOOKUP(B397,[2]Clothes!$B$5:$D$447,3, FALSE)</f>
        <v>Outside of MKCC - Other</v>
      </c>
      <c r="E397" s="5">
        <v>2.9299999999999999E-3</v>
      </c>
      <c r="F397" s="5">
        <v>0</v>
      </c>
      <c r="G397" s="5">
        <v>0</v>
      </c>
      <c r="H397" s="5">
        <v>0</v>
      </c>
      <c r="I397" s="5">
        <v>0</v>
      </c>
      <c r="J397" s="5">
        <v>0</v>
      </c>
      <c r="K397" s="5">
        <v>0</v>
      </c>
      <c r="L397" s="5">
        <v>0</v>
      </c>
      <c r="M397" s="5">
        <v>2.579E-2</v>
      </c>
      <c r="N397" s="5">
        <v>0</v>
      </c>
      <c r="O397" s="5">
        <v>0</v>
      </c>
      <c r="P397" s="5">
        <v>0</v>
      </c>
      <c r="Q397" s="5">
        <v>0</v>
      </c>
      <c r="R397" s="5">
        <v>0</v>
      </c>
      <c r="S397" s="5">
        <v>0</v>
      </c>
    </row>
    <row r="398" spans="1:19" hidden="1" x14ac:dyDescent="0.35">
      <c r="A398" s="2" t="s">
        <v>233</v>
      </c>
      <c r="B398" s="1" t="s">
        <v>345</v>
      </c>
      <c r="C398" t="str">
        <f>VLOOKUP(B398,[2]Clothes!$B$5:$D$447,2, FALSE)</f>
        <v>Outside of MKCC</v>
      </c>
      <c r="D398" t="str">
        <f>VLOOKUP(B398,[2]Clothes!$B$5:$D$447,3, FALSE)</f>
        <v>Bedford</v>
      </c>
      <c r="E398" s="5">
        <v>2E-3</v>
      </c>
      <c r="F398" s="5">
        <v>0</v>
      </c>
      <c r="G398" s="5">
        <v>0</v>
      </c>
      <c r="H398" s="5">
        <v>0</v>
      </c>
      <c r="I398" s="5">
        <v>0</v>
      </c>
      <c r="J398" s="5">
        <v>0</v>
      </c>
      <c r="K398" s="5">
        <v>0</v>
      </c>
      <c r="L398" s="5">
        <v>0</v>
      </c>
      <c r="M398" s="5">
        <v>0</v>
      </c>
      <c r="N398" s="5">
        <v>0</v>
      </c>
      <c r="O398" s="5">
        <v>0</v>
      </c>
      <c r="P398" s="5">
        <v>2.1739999999999999E-2</v>
      </c>
      <c r="Q398" s="5">
        <v>0</v>
      </c>
      <c r="R398" s="5">
        <v>0</v>
      </c>
      <c r="S398" s="5">
        <v>0</v>
      </c>
    </row>
    <row r="399" spans="1:19" hidden="1" x14ac:dyDescent="0.35">
      <c r="A399" s="2" t="s">
        <v>233</v>
      </c>
      <c r="B399" s="1" t="s">
        <v>346</v>
      </c>
      <c r="C399" t="str">
        <f>VLOOKUP(B399,[2]Clothes!$B$5:$D$447,2, FALSE)</f>
        <v>Outside of MKCC</v>
      </c>
      <c r="D399" t="str">
        <f>VLOOKUP(B399,[2]Clothes!$B$5:$D$447,3, FALSE)</f>
        <v>Outside of MKCC - Other</v>
      </c>
      <c r="E399" s="5">
        <v>0</v>
      </c>
      <c r="F399" s="5">
        <v>0</v>
      </c>
      <c r="G399" s="5">
        <v>0</v>
      </c>
      <c r="H399" s="5">
        <v>0</v>
      </c>
      <c r="I399" s="5">
        <v>0</v>
      </c>
      <c r="J399" s="5">
        <v>0</v>
      </c>
      <c r="K399" s="5">
        <v>0</v>
      </c>
      <c r="L399" s="5">
        <v>0</v>
      </c>
      <c r="M399" s="5">
        <v>0</v>
      </c>
      <c r="N399" s="5">
        <v>0</v>
      </c>
      <c r="O399" s="5">
        <v>0</v>
      </c>
      <c r="P399" s="5">
        <v>0</v>
      </c>
      <c r="Q399" s="5">
        <v>0</v>
      </c>
      <c r="R399" s="5">
        <v>0</v>
      </c>
      <c r="S399" s="5">
        <v>0</v>
      </c>
    </row>
    <row r="400" spans="1:19" hidden="1" x14ac:dyDescent="0.35">
      <c r="A400" s="2" t="s">
        <v>233</v>
      </c>
      <c r="B400" s="1" t="s">
        <v>347</v>
      </c>
      <c r="C400" t="str">
        <f>VLOOKUP(B400,[2]Clothes!$B$5:$D$447,2, FALSE)</f>
        <v>Outside of MKCC</v>
      </c>
      <c r="D400" t="str">
        <f>VLOOKUP(B400,[2]Clothes!$B$5:$D$447,3, FALSE)</f>
        <v>Northampton</v>
      </c>
      <c r="E400" s="5">
        <v>0</v>
      </c>
      <c r="F400" s="5">
        <v>0</v>
      </c>
      <c r="G400" s="5">
        <v>0</v>
      </c>
      <c r="H400" s="5">
        <v>0</v>
      </c>
      <c r="I400" s="5">
        <v>0</v>
      </c>
      <c r="J400" s="5">
        <v>0</v>
      </c>
      <c r="K400" s="5">
        <v>0</v>
      </c>
      <c r="L400" s="5">
        <v>0</v>
      </c>
      <c r="M400" s="5">
        <v>0</v>
      </c>
      <c r="N400" s="5">
        <v>0</v>
      </c>
      <c r="O400" s="5">
        <v>0</v>
      </c>
      <c r="P400" s="5">
        <v>0</v>
      </c>
      <c r="Q400" s="5">
        <v>0</v>
      </c>
      <c r="R400" s="5">
        <v>0</v>
      </c>
      <c r="S400" s="5">
        <v>0</v>
      </c>
    </row>
    <row r="401" spans="1:19" hidden="1" x14ac:dyDescent="0.35">
      <c r="A401" s="2" t="s">
        <v>233</v>
      </c>
      <c r="B401" s="1" t="s">
        <v>348</v>
      </c>
      <c r="C401" t="str">
        <f>VLOOKUP(B401,[2]Clothes!$B$5:$D$447,2, FALSE)</f>
        <v>Outside of MKCC</v>
      </c>
      <c r="D401" t="str">
        <f>VLOOKUP(B401,[2]Clothes!$B$5:$D$447,3, FALSE)</f>
        <v>Outside of MKCC - Other</v>
      </c>
      <c r="E401" s="5">
        <v>0</v>
      </c>
      <c r="F401" s="5">
        <v>0</v>
      </c>
      <c r="G401" s="5">
        <v>0</v>
      </c>
      <c r="H401" s="5">
        <v>0</v>
      </c>
      <c r="I401" s="5">
        <v>0</v>
      </c>
      <c r="J401" s="5">
        <v>0</v>
      </c>
      <c r="K401" s="5">
        <v>0</v>
      </c>
      <c r="L401" s="5">
        <v>0</v>
      </c>
      <c r="M401" s="5">
        <v>0</v>
      </c>
      <c r="N401" s="5">
        <v>0</v>
      </c>
      <c r="O401" s="5">
        <v>0</v>
      </c>
      <c r="P401" s="5">
        <v>0</v>
      </c>
      <c r="Q401" s="5">
        <v>0</v>
      </c>
      <c r="R401" s="5">
        <v>0</v>
      </c>
      <c r="S401" s="5">
        <v>0</v>
      </c>
    </row>
    <row r="402" spans="1:19" hidden="1" x14ac:dyDescent="0.35">
      <c r="A402" s="2" t="s">
        <v>233</v>
      </c>
      <c r="B402" s="1" t="s">
        <v>349</v>
      </c>
      <c r="C402" t="str">
        <f>VLOOKUP(B402,[2]Clothes!$B$5:$D$447,2, FALSE)</f>
        <v>Outside of MKCC</v>
      </c>
      <c r="D402" t="str">
        <f>VLOOKUP(B402,[2]Clothes!$B$5:$D$447,3, FALSE)</f>
        <v>Outside of MKCC - Other</v>
      </c>
      <c r="E402" s="5">
        <v>1.01E-3</v>
      </c>
      <c r="F402" s="5">
        <v>0</v>
      </c>
      <c r="G402" s="5">
        <v>0</v>
      </c>
      <c r="H402" s="5">
        <v>0</v>
      </c>
      <c r="I402" s="5">
        <v>0</v>
      </c>
      <c r="J402" s="5">
        <v>0</v>
      </c>
      <c r="K402" s="5">
        <v>0</v>
      </c>
      <c r="L402" s="5">
        <v>0</v>
      </c>
      <c r="M402" s="5">
        <v>0</v>
      </c>
      <c r="N402" s="5">
        <v>0</v>
      </c>
      <c r="O402" s="5">
        <v>0</v>
      </c>
      <c r="P402" s="5">
        <v>0</v>
      </c>
      <c r="Q402" s="5">
        <v>8.2000000000000007E-3</v>
      </c>
      <c r="R402" s="5">
        <v>0</v>
      </c>
      <c r="S402" s="5">
        <v>0</v>
      </c>
    </row>
    <row r="403" spans="1:19" hidden="1" x14ac:dyDescent="0.35">
      <c r="A403" s="2" t="s">
        <v>233</v>
      </c>
      <c r="B403" s="1" t="s">
        <v>350</v>
      </c>
      <c r="C403" t="str">
        <f>VLOOKUP(B403,[2]Clothes!$B$5:$D$447,2, FALSE)</f>
        <v>Outside of MKCC</v>
      </c>
      <c r="D403" t="str">
        <f>VLOOKUP(B403,[2]Clothes!$B$5:$D$447,3, FALSE)</f>
        <v>Northampton</v>
      </c>
      <c r="E403" s="5">
        <v>0</v>
      </c>
      <c r="F403" s="5">
        <v>0</v>
      </c>
      <c r="G403" s="5">
        <v>0</v>
      </c>
      <c r="H403" s="5">
        <v>0</v>
      </c>
      <c r="I403" s="5">
        <v>0</v>
      </c>
      <c r="J403" s="5">
        <v>0</v>
      </c>
      <c r="K403" s="5">
        <v>0</v>
      </c>
      <c r="L403" s="5">
        <v>0</v>
      </c>
      <c r="M403" s="5">
        <v>0</v>
      </c>
      <c r="N403" s="5">
        <v>0</v>
      </c>
      <c r="O403" s="5">
        <v>0</v>
      </c>
      <c r="P403" s="5">
        <v>0</v>
      </c>
      <c r="Q403" s="5">
        <v>0</v>
      </c>
      <c r="R403" s="5">
        <v>0</v>
      </c>
      <c r="S403" s="5">
        <v>0</v>
      </c>
    </row>
    <row r="404" spans="1:19" hidden="1" x14ac:dyDescent="0.35">
      <c r="A404" s="2" t="s">
        <v>233</v>
      </c>
      <c r="B404" s="1" t="s">
        <v>351</v>
      </c>
      <c r="C404" t="str">
        <f>VLOOKUP(B404,[2]Clothes!$B$5:$D$447,2, FALSE)</f>
        <v>Outside of MKCC</v>
      </c>
      <c r="D404" t="str">
        <f>VLOOKUP(B404,[2]Clothes!$B$5:$D$447,3, FALSE)</f>
        <v>Outside of MKCC - Other</v>
      </c>
      <c r="E404" s="5">
        <v>0</v>
      </c>
      <c r="F404" s="5">
        <v>0</v>
      </c>
      <c r="G404" s="5">
        <v>0</v>
      </c>
      <c r="H404" s="5">
        <v>0</v>
      </c>
      <c r="I404" s="5">
        <v>0</v>
      </c>
      <c r="J404" s="5">
        <v>0</v>
      </c>
      <c r="K404" s="5">
        <v>0</v>
      </c>
      <c r="L404" s="5">
        <v>0</v>
      </c>
      <c r="M404" s="5">
        <v>0</v>
      </c>
      <c r="N404" s="5">
        <v>0</v>
      </c>
      <c r="O404" s="5">
        <v>0</v>
      </c>
      <c r="P404" s="5">
        <v>0</v>
      </c>
      <c r="Q404" s="5">
        <v>0</v>
      </c>
      <c r="R404" s="5">
        <v>0</v>
      </c>
      <c r="S404" s="5">
        <v>0</v>
      </c>
    </row>
    <row r="405" spans="1:19" hidden="1" x14ac:dyDescent="0.35">
      <c r="A405" s="2" t="s">
        <v>233</v>
      </c>
      <c r="B405" s="1" t="s">
        <v>353</v>
      </c>
      <c r="C405" t="str">
        <f>VLOOKUP(B405,[2]Clothes!$B$5:$D$447,2, FALSE)</f>
        <v>Outside of MKCC</v>
      </c>
      <c r="D405" t="str">
        <f>VLOOKUP(B405,[2]Clothes!$B$5:$D$447,3, FALSE)</f>
        <v>Outside of MKCC - Other</v>
      </c>
      <c r="E405" s="5">
        <v>0</v>
      </c>
      <c r="F405" s="5">
        <v>0</v>
      </c>
      <c r="G405" s="5">
        <v>0</v>
      </c>
      <c r="H405" s="5">
        <v>0</v>
      </c>
      <c r="I405" s="5">
        <v>0</v>
      </c>
      <c r="J405" s="5">
        <v>0</v>
      </c>
      <c r="K405" s="5">
        <v>0</v>
      </c>
      <c r="L405" s="5">
        <v>0</v>
      </c>
      <c r="M405" s="5">
        <v>0</v>
      </c>
      <c r="N405" s="5">
        <v>0</v>
      </c>
      <c r="O405" s="5">
        <v>0</v>
      </c>
      <c r="P405" s="5">
        <v>0</v>
      </c>
      <c r="Q405" s="5">
        <v>0</v>
      </c>
      <c r="R405" s="5">
        <v>0</v>
      </c>
      <c r="S405" s="5">
        <v>0</v>
      </c>
    </row>
    <row r="406" spans="1:19" hidden="1" x14ac:dyDescent="0.35">
      <c r="A406" s="2" t="s">
        <v>233</v>
      </c>
      <c r="B406" s="1" t="s">
        <v>354</v>
      </c>
      <c r="C406" t="str">
        <f>VLOOKUP(B406,[2]Clothes!$B$5:$D$447,2, FALSE)</f>
        <v>Outside of MKCC</v>
      </c>
      <c r="D406" t="str">
        <f>VLOOKUP(B406,[2]Clothes!$B$5:$D$447,3, FALSE)</f>
        <v>Bedford</v>
      </c>
      <c r="E406" s="5">
        <v>0</v>
      </c>
      <c r="F406" s="5">
        <v>0</v>
      </c>
      <c r="G406" s="5">
        <v>0</v>
      </c>
      <c r="H406" s="5">
        <v>0</v>
      </c>
      <c r="I406" s="5">
        <v>0</v>
      </c>
      <c r="J406" s="5">
        <v>0</v>
      </c>
      <c r="K406" s="5">
        <v>0</v>
      </c>
      <c r="L406" s="5">
        <v>0</v>
      </c>
      <c r="M406" s="5">
        <v>0</v>
      </c>
      <c r="N406" s="5">
        <v>0</v>
      </c>
      <c r="O406" s="5">
        <v>0</v>
      </c>
      <c r="P406" s="5">
        <v>0</v>
      </c>
      <c r="Q406" s="5">
        <v>0</v>
      </c>
      <c r="R406" s="5">
        <v>0</v>
      </c>
      <c r="S406" s="5">
        <v>0</v>
      </c>
    </row>
    <row r="407" spans="1:19" hidden="1" x14ac:dyDescent="0.35">
      <c r="A407" s="2" t="s">
        <v>233</v>
      </c>
      <c r="B407" s="1" t="s">
        <v>355</v>
      </c>
      <c r="C407" t="str">
        <f>VLOOKUP(B407,[2]Clothes!$B$5:$D$447,2, FALSE)</f>
        <v>Outside of MKCC</v>
      </c>
      <c r="D407" t="str">
        <f>VLOOKUP(B407,[2]Clothes!$B$5:$D$447,3, FALSE)</f>
        <v>Outside of MKCC - Other</v>
      </c>
      <c r="E407" s="5">
        <v>0</v>
      </c>
      <c r="F407" s="5">
        <v>0</v>
      </c>
      <c r="G407" s="5">
        <v>0</v>
      </c>
      <c r="H407" s="5">
        <v>0</v>
      </c>
      <c r="I407" s="5">
        <v>0</v>
      </c>
      <c r="J407" s="5">
        <v>0</v>
      </c>
      <c r="K407" s="5">
        <v>0</v>
      </c>
      <c r="L407" s="5">
        <v>0</v>
      </c>
      <c r="M407" s="5">
        <v>0</v>
      </c>
      <c r="N407" s="5">
        <v>0</v>
      </c>
      <c r="O407" s="5">
        <v>0</v>
      </c>
      <c r="P407" s="5">
        <v>0</v>
      </c>
      <c r="Q407" s="5">
        <v>0</v>
      </c>
      <c r="R407" s="5">
        <v>0</v>
      </c>
      <c r="S407" s="5">
        <v>0</v>
      </c>
    </row>
    <row r="408" spans="1:19" hidden="1" x14ac:dyDescent="0.35">
      <c r="A408" s="2" t="s">
        <v>233</v>
      </c>
      <c r="B408" s="1" t="s">
        <v>814</v>
      </c>
      <c r="C408" t="str">
        <f>VLOOKUP(B408,[2]Clothes!$B$5:$D$447,2, FALSE)</f>
        <v>Outside of MKCC</v>
      </c>
      <c r="D408" t="str">
        <f>VLOOKUP(B408,[2]Clothes!$B$5:$D$447,3, FALSE)</f>
        <v>Outside of MKCC - Other</v>
      </c>
      <c r="E408" s="5">
        <v>3.9399999999999999E-3</v>
      </c>
      <c r="F408" s="5">
        <v>0</v>
      </c>
      <c r="G408" s="5">
        <v>0</v>
      </c>
      <c r="H408" s="5">
        <v>0</v>
      </c>
      <c r="I408" s="5">
        <v>0</v>
      </c>
      <c r="J408" s="5">
        <v>0</v>
      </c>
      <c r="K408" s="5">
        <v>0</v>
      </c>
      <c r="L408" s="5">
        <v>0</v>
      </c>
      <c r="M408" s="5">
        <v>3.4680000000000002E-2</v>
      </c>
      <c r="N408" s="5">
        <v>0</v>
      </c>
      <c r="O408" s="5">
        <v>0</v>
      </c>
      <c r="P408" s="5">
        <v>0</v>
      </c>
      <c r="Q408" s="5">
        <v>0</v>
      </c>
      <c r="R408" s="5">
        <v>0</v>
      </c>
      <c r="S408" s="5">
        <v>0</v>
      </c>
    </row>
    <row r="409" spans="1:19" hidden="1" x14ac:dyDescent="0.35">
      <c r="A409" s="2" t="s">
        <v>233</v>
      </c>
      <c r="B409" s="1" t="s">
        <v>815</v>
      </c>
      <c r="C409" t="str">
        <f>VLOOKUP(B409,[2]Clothes!$B$5:$D$447,2, FALSE)</f>
        <v>Outside of MKCC</v>
      </c>
      <c r="D409" t="str">
        <f>VLOOKUP(B409,[2]Clothes!$B$5:$D$447,3, FALSE)</f>
        <v>Outside of MKCC - Other</v>
      </c>
      <c r="E409" s="5">
        <v>0</v>
      </c>
      <c r="F409" s="5">
        <v>0</v>
      </c>
      <c r="G409" s="5">
        <v>0</v>
      </c>
      <c r="H409" s="5">
        <v>0</v>
      </c>
      <c r="I409" s="5">
        <v>0</v>
      </c>
      <c r="J409" s="5">
        <v>0</v>
      </c>
      <c r="K409" s="5">
        <v>0</v>
      </c>
      <c r="L409" s="5">
        <v>0</v>
      </c>
      <c r="M409" s="5">
        <v>0</v>
      </c>
      <c r="N409" s="5">
        <v>0</v>
      </c>
      <c r="O409" s="5">
        <v>0</v>
      </c>
      <c r="P409" s="5">
        <v>0</v>
      </c>
      <c r="Q409" s="5">
        <v>0</v>
      </c>
      <c r="R409" s="5">
        <v>0</v>
      </c>
      <c r="S409" s="5">
        <v>0</v>
      </c>
    </row>
    <row r="410" spans="1:19" hidden="1" x14ac:dyDescent="0.35">
      <c r="A410" s="2" t="s">
        <v>233</v>
      </c>
      <c r="B410" s="1" t="s">
        <v>816</v>
      </c>
      <c r="C410" t="str">
        <f>VLOOKUP(B410,[2]Clothes!$B$5:$D$447,2, FALSE)</f>
        <v>Outside of MKCC</v>
      </c>
      <c r="D410" t="str">
        <f>VLOOKUP(B410,[2]Clothes!$B$5:$D$447,3, FALSE)</f>
        <v>Outside of MKCC - Other</v>
      </c>
      <c r="E410" s="5">
        <v>0</v>
      </c>
      <c r="F410" s="5">
        <v>0</v>
      </c>
      <c r="G410" s="5">
        <v>0</v>
      </c>
      <c r="H410" s="5">
        <v>0</v>
      </c>
      <c r="I410" s="5">
        <v>0</v>
      </c>
      <c r="J410" s="5">
        <v>0</v>
      </c>
      <c r="K410" s="5">
        <v>0</v>
      </c>
      <c r="L410" s="5">
        <v>0</v>
      </c>
      <c r="M410" s="5">
        <v>0</v>
      </c>
      <c r="N410" s="5">
        <v>0</v>
      </c>
      <c r="O410" s="5">
        <v>0</v>
      </c>
      <c r="P410" s="5">
        <v>0</v>
      </c>
      <c r="Q410" s="5">
        <v>0</v>
      </c>
      <c r="R410" s="5">
        <v>0</v>
      </c>
      <c r="S410" s="5">
        <v>0</v>
      </c>
    </row>
    <row r="411" spans="1:19" hidden="1" x14ac:dyDescent="0.35">
      <c r="A411" s="2" t="s">
        <v>233</v>
      </c>
      <c r="B411" s="1" t="s">
        <v>817</v>
      </c>
      <c r="C411" t="str">
        <f>VLOOKUP(B411,[2]Clothes!$B$5:$D$447,2, FALSE)</f>
        <v>Outside of MKCC</v>
      </c>
      <c r="D411" t="str">
        <f>VLOOKUP(B411,[2]Clothes!$B$5:$D$447,3, FALSE)</f>
        <v>Outside of MKCC - Other</v>
      </c>
      <c r="E411" s="5">
        <v>0</v>
      </c>
      <c r="F411" s="5">
        <v>0</v>
      </c>
      <c r="G411" s="5">
        <v>0</v>
      </c>
      <c r="H411" s="5">
        <v>0</v>
      </c>
      <c r="I411" s="5">
        <v>0</v>
      </c>
      <c r="J411" s="5">
        <v>0</v>
      </c>
      <c r="K411" s="5">
        <v>0</v>
      </c>
      <c r="L411" s="5">
        <v>0</v>
      </c>
      <c r="M411" s="5">
        <v>0</v>
      </c>
      <c r="N411" s="5">
        <v>0</v>
      </c>
      <c r="O411" s="5">
        <v>0</v>
      </c>
      <c r="P411" s="5">
        <v>0</v>
      </c>
      <c r="Q411" s="5">
        <v>0</v>
      </c>
      <c r="R411" s="5">
        <v>0</v>
      </c>
      <c r="S411" s="5">
        <v>0</v>
      </c>
    </row>
    <row r="412" spans="1:19" hidden="1" x14ac:dyDescent="0.35">
      <c r="A412" s="2" t="s">
        <v>233</v>
      </c>
      <c r="B412" s="1" t="s">
        <v>818</v>
      </c>
      <c r="C412" t="str">
        <f>VLOOKUP(B412,[2]Clothes!$B$5:$D$447,2, FALSE)</f>
        <v>Outside of MKCC</v>
      </c>
      <c r="D412" t="str">
        <f>VLOOKUP(B412,[2]Clothes!$B$5:$D$447,3, FALSE)</f>
        <v>Northampton</v>
      </c>
      <c r="E412" s="5">
        <v>7.8899999999999994E-3</v>
      </c>
      <c r="F412" s="5">
        <v>0</v>
      </c>
      <c r="G412" s="5">
        <v>0</v>
      </c>
      <c r="H412" s="5">
        <v>0</v>
      </c>
      <c r="I412" s="5">
        <v>0</v>
      </c>
      <c r="J412" s="5">
        <v>0</v>
      </c>
      <c r="K412" s="5">
        <v>0</v>
      </c>
      <c r="L412" s="5">
        <v>0</v>
      </c>
      <c r="M412" s="5">
        <v>6.9349999999999995E-2</v>
      </c>
      <c r="N412" s="5">
        <v>0</v>
      </c>
      <c r="O412" s="5">
        <v>0</v>
      </c>
      <c r="P412" s="5">
        <v>0</v>
      </c>
      <c r="Q412" s="5">
        <v>0</v>
      </c>
      <c r="R412" s="5">
        <v>0</v>
      </c>
      <c r="S412" s="5">
        <v>0</v>
      </c>
    </row>
    <row r="413" spans="1:19" hidden="1" x14ac:dyDescent="0.35">
      <c r="A413" s="2" t="s">
        <v>233</v>
      </c>
      <c r="B413" s="1" t="s">
        <v>819</v>
      </c>
      <c r="C413" t="str">
        <f>VLOOKUP(B413,[2]Clothes!$B$5:$D$447,2, FALSE)</f>
        <v>Outside of MKCC</v>
      </c>
      <c r="D413" t="str">
        <f>VLOOKUP(B413,[2]Clothes!$B$5:$D$447,3, FALSE)</f>
        <v>Outside of MKCC - Other</v>
      </c>
      <c r="E413" s="5">
        <v>2.5899999999999999E-3</v>
      </c>
      <c r="F413" s="5">
        <v>0</v>
      </c>
      <c r="G413" s="5">
        <v>0</v>
      </c>
      <c r="H413" s="5">
        <v>0</v>
      </c>
      <c r="I413" s="5">
        <v>0</v>
      </c>
      <c r="J413" s="5">
        <v>0</v>
      </c>
      <c r="K413" s="5">
        <v>0</v>
      </c>
      <c r="L413" s="5">
        <v>0</v>
      </c>
      <c r="M413" s="5">
        <v>0</v>
      </c>
      <c r="N413" s="5">
        <v>0</v>
      </c>
      <c r="O413" s="5">
        <v>0</v>
      </c>
      <c r="P413" s="5">
        <v>0</v>
      </c>
      <c r="Q413" s="5">
        <v>2.0969999999999999E-2</v>
      </c>
      <c r="R413" s="5">
        <v>0</v>
      </c>
      <c r="S413" s="5">
        <v>0</v>
      </c>
    </row>
    <row r="414" spans="1:19" hidden="1" x14ac:dyDescent="0.35">
      <c r="A414" s="2" t="s">
        <v>233</v>
      </c>
      <c r="B414" s="1" t="s">
        <v>820</v>
      </c>
      <c r="C414" t="str">
        <f>VLOOKUP(B414,[2]Clothes!$B$5:$D$447,2, FALSE)</f>
        <v>Outside of MKCC</v>
      </c>
      <c r="D414" t="str">
        <f>VLOOKUP(B414,[2]Clothes!$B$5:$D$447,3, FALSE)</f>
        <v>Outside of MKCC - Other</v>
      </c>
      <c r="E414" s="5">
        <v>0</v>
      </c>
      <c r="F414" s="5">
        <v>0</v>
      </c>
      <c r="G414" s="5">
        <v>0</v>
      </c>
      <c r="H414" s="5">
        <v>0</v>
      </c>
      <c r="I414" s="5">
        <v>0</v>
      </c>
      <c r="J414" s="5">
        <v>0</v>
      </c>
      <c r="K414" s="5">
        <v>0</v>
      </c>
      <c r="L414" s="5">
        <v>0</v>
      </c>
      <c r="M414" s="5">
        <v>0</v>
      </c>
      <c r="N414" s="5">
        <v>0</v>
      </c>
      <c r="O414" s="5">
        <v>0</v>
      </c>
      <c r="P414" s="5">
        <v>0</v>
      </c>
      <c r="Q414" s="5">
        <v>0</v>
      </c>
      <c r="R414" s="5">
        <v>0</v>
      </c>
      <c r="S414" s="5">
        <v>0</v>
      </c>
    </row>
    <row r="415" spans="1:19" hidden="1" x14ac:dyDescent="0.35">
      <c r="A415" s="2" t="s">
        <v>233</v>
      </c>
      <c r="B415" s="1" t="s">
        <v>821</v>
      </c>
      <c r="C415" t="str">
        <f>VLOOKUP(B415,[2]Clothes!$B$5:$D$447,2, FALSE)</f>
        <v>Outside of MKCC</v>
      </c>
      <c r="D415" t="str">
        <f>VLOOKUP(B415,[2]Clothes!$B$5:$D$447,3, FALSE)</f>
        <v>Northampton</v>
      </c>
      <c r="E415" s="5">
        <v>0</v>
      </c>
      <c r="F415" s="5">
        <v>0</v>
      </c>
      <c r="G415" s="5">
        <v>0</v>
      </c>
      <c r="H415" s="5">
        <v>0</v>
      </c>
      <c r="I415" s="5">
        <v>0</v>
      </c>
      <c r="J415" s="5">
        <v>0</v>
      </c>
      <c r="K415" s="5">
        <v>0</v>
      </c>
      <c r="L415" s="5">
        <v>0</v>
      </c>
      <c r="M415" s="5">
        <v>0</v>
      </c>
      <c r="N415" s="5">
        <v>0</v>
      </c>
      <c r="O415" s="5">
        <v>0</v>
      </c>
      <c r="P415" s="5">
        <v>0</v>
      </c>
      <c r="Q415" s="5">
        <v>0</v>
      </c>
      <c r="R415" s="5">
        <v>0</v>
      </c>
      <c r="S415" s="5">
        <v>0</v>
      </c>
    </row>
    <row r="416" spans="1:19" hidden="1" x14ac:dyDescent="0.35">
      <c r="A416" s="2" t="s">
        <v>233</v>
      </c>
      <c r="B416" s="1" t="s">
        <v>822</v>
      </c>
      <c r="C416" t="str">
        <f>VLOOKUP(B416,[2]Clothes!$B$5:$D$447,2, FALSE)</f>
        <v>Outside of MKCC</v>
      </c>
      <c r="D416" t="str">
        <f>VLOOKUP(B416,[2]Clothes!$B$5:$D$447,3, FALSE)</f>
        <v>Bedford</v>
      </c>
      <c r="E416" s="5">
        <v>0</v>
      </c>
      <c r="F416" s="5">
        <v>0</v>
      </c>
      <c r="G416" s="5">
        <v>0</v>
      </c>
      <c r="H416" s="5">
        <v>0</v>
      </c>
      <c r="I416" s="5">
        <v>0</v>
      </c>
      <c r="J416" s="5">
        <v>0</v>
      </c>
      <c r="K416" s="5">
        <v>0</v>
      </c>
      <c r="L416" s="5">
        <v>0</v>
      </c>
      <c r="M416" s="5">
        <v>0</v>
      </c>
      <c r="N416" s="5">
        <v>0</v>
      </c>
      <c r="O416" s="5">
        <v>0</v>
      </c>
      <c r="P416" s="5">
        <v>0</v>
      </c>
      <c r="Q416" s="5">
        <v>0</v>
      </c>
      <c r="R416" s="5">
        <v>0</v>
      </c>
      <c r="S416" s="5">
        <v>0</v>
      </c>
    </row>
    <row r="417" spans="1:19" hidden="1" x14ac:dyDescent="0.35">
      <c r="A417" s="2" t="s">
        <v>233</v>
      </c>
      <c r="B417" s="1" t="s">
        <v>823</v>
      </c>
      <c r="C417" t="str">
        <f>VLOOKUP(B417,[2]Clothes!$B$5:$D$447,2, FALSE)</f>
        <v>Outside of MKCC</v>
      </c>
      <c r="D417" t="str">
        <f>VLOOKUP(B417,[2]Clothes!$B$5:$D$447,3, FALSE)</f>
        <v>Outside of MKCC - Other</v>
      </c>
      <c r="E417" s="5">
        <v>7.7999999999999999E-4</v>
      </c>
      <c r="F417" s="5">
        <v>0</v>
      </c>
      <c r="G417" s="5">
        <v>0</v>
      </c>
      <c r="H417" s="5">
        <v>0</v>
      </c>
      <c r="I417" s="5">
        <v>0</v>
      </c>
      <c r="J417" s="5">
        <v>0</v>
      </c>
      <c r="K417" s="5">
        <v>0</v>
      </c>
      <c r="L417" s="5">
        <v>0</v>
      </c>
      <c r="M417" s="5">
        <v>0</v>
      </c>
      <c r="N417" s="5">
        <v>0</v>
      </c>
      <c r="O417" s="5">
        <v>0</v>
      </c>
      <c r="P417" s="5">
        <v>8.5000000000000006E-3</v>
      </c>
      <c r="Q417" s="5">
        <v>0</v>
      </c>
      <c r="R417" s="5">
        <v>0</v>
      </c>
      <c r="S417" s="5">
        <v>0</v>
      </c>
    </row>
    <row r="418" spans="1:19" hidden="1" x14ac:dyDescent="0.35">
      <c r="A418" s="2" t="s">
        <v>233</v>
      </c>
      <c r="B418" s="1" t="s">
        <v>824</v>
      </c>
      <c r="C418" t="str">
        <f>VLOOKUP(B418,[2]Clothes!$B$5:$D$447,2, FALSE)</f>
        <v>Outside of MKCC</v>
      </c>
      <c r="D418" t="str">
        <f>VLOOKUP(B418,[2]Clothes!$B$5:$D$447,3, FALSE)</f>
        <v>Northampton</v>
      </c>
      <c r="E418" s="5">
        <v>0</v>
      </c>
      <c r="F418" s="5">
        <v>0</v>
      </c>
      <c r="G418" s="5">
        <v>0</v>
      </c>
      <c r="H418" s="5">
        <v>0</v>
      </c>
      <c r="I418" s="5">
        <v>0</v>
      </c>
      <c r="J418" s="5">
        <v>0</v>
      </c>
      <c r="K418" s="5">
        <v>0</v>
      </c>
      <c r="L418" s="5">
        <v>0</v>
      </c>
      <c r="M418" s="5">
        <v>0</v>
      </c>
      <c r="N418" s="5">
        <v>0</v>
      </c>
      <c r="O418" s="5">
        <v>0</v>
      </c>
      <c r="P418" s="5">
        <v>0</v>
      </c>
      <c r="Q418" s="5">
        <v>0</v>
      </c>
      <c r="R418" s="5">
        <v>0</v>
      </c>
      <c r="S418" s="5">
        <v>0</v>
      </c>
    </row>
    <row r="419" spans="1:19" hidden="1" x14ac:dyDescent="0.35">
      <c r="A419" s="2" t="s">
        <v>233</v>
      </c>
      <c r="B419" s="1" t="s">
        <v>825</v>
      </c>
      <c r="C419" t="str">
        <f>VLOOKUP(B419,[2]Clothes!$B$5:$D$447,2, FALSE)</f>
        <v>Outside of MKCC</v>
      </c>
      <c r="D419" t="str">
        <f>VLOOKUP(B419,[2]Clothes!$B$5:$D$447,3, FALSE)</f>
        <v>Outside of MKCC - Other</v>
      </c>
      <c r="E419" s="5">
        <v>0</v>
      </c>
      <c r="F419" s="5">
        <v>0</v>
      </c>
      <c r="G419" s="5">
        <v>0</v>
      </c>
      <c r="H419" s="5">
        <v>0</v>
      </c>
      <c r="I419" s="5">
        <v>0</v>
      </c>
      <c r="J419" s="5">
        <v>0</v>
      </c>
      <c r="K419" s="5">
        <v>0</v>
      </c>
      <c r="L419" s="5">
        <v>0</v>
      </c>
      <c r="M419" s="5">
        <v>0</v>
      </c>
      <c r="N419" s="5">
        <v>0</v>
      </c>
      <c r="O419" s="5">
        <v>0</v>
      </c>
      <c r="P419" s="5">
        <v>0</v>
      </c>
      <c r="Q419" s="5">
        <v>0</v>
      </c>
      <c r="R419" s="5">
        <v>0</v>
      </c>
      <c r="S419" s="5">
        <v>0</v>
      </c>
    </row>
    <row r="420" spans="1:19" hidden="1" x14ac:dyDescent="0.35">
      <c r="A420" s="2" t="s">
        <v>233</v>
      </c>
      <c r="B420" s="1" t="s">
        <v>826</v>
      </c>
      <c r="C420" t="str">
        <f>VLOOKUP(B420,[2]Clothes!$B$5:$D$447,2, FALSE)</f>
        <v>Outside of MKCC</v>
      </c>
      <c r="D420" t="str">
        <f>VLOOKUP(B420,[2]Clothes!$B$5:$D$447,3, FALSE)</f>
        <v>Outside of MKCC - Other</v>
      </c>
      <c r="E420" s="5">
        <v>0</v>
      </c>
      <c r="F420" s="5">
        <v>0</v>
      </c>
      <c r="G420" s="5">
        <v>0</v>
      </c>
      <c r="H420" s="5">
        <v>0</v>
      </c>
      <c r="I420" s="5">
        <v>0</v>
      </c>
      <c r="J420" s="5">
        <v>0</v>
      </c>
      <c r="K420" s="5">
        <v>0</v>
      </c>
      <c r="L420" s="5">
        <v>0</v>
      </c>
      <c r="M420" s="5">
        <v>0</v>
      </c>
      <c r="N420" s="5">
        <v>0</v>
      </c>
      <c r="O420" s="5">
        <v>0</v>
      </c>
      <c r="P420" s="5">
        <v>0</v>
      </c>
      <c r="Q420" s="5">
        <v>0</v>
      </c>
      <c r="R420" s="5">
        <v>0</v>
      </c>
      <c r="S420" s="5">
        <v>0</v>
      </c>
    </row>
    <row r="421" spans="1:19" hidden="1" x14ac:dyDescent="0.35">
      <c r="A421" s="2" t="s">
        <v>233</v>
      </c>
      <c r="B421" s="1" t="s">
        <v>373</v>
      </c>
      <c r="C421" t="str">
        <f>VLOOKUP(B421,[2]Clothes!$B$5:$D$447,2, FALSE)</f>
        <v>Outside of MKCC</v>
      </c>
      <c r="D421" t="str">
        <f>VLOOKUP(B421,[2]Clothes!$B$5:$D$447,3, FALSE)</f>
        <v>Bedford</v>
      </c>
      <c r="E421" s="5">
        <v>7.7999999999999999E-4</v>
      </c>
      <c r="F421" s="5">
        <v>0</v>
      </c>
      <c r="G421" s="5">
        <v>0</v>
      </c>
      <c r="H421" s="5">
        <v>0</v>
      </c>
      <c r="I421" s="5">
        <v>0</v>
      </c>
      <c r="J421" s="5">
        <v>0</v>
      </c>
      <c r="K421" s="5">
        <v>0</v>
      </c>
      <c r="L421" s="5">
        <v>0</v>
      </c>
      <c r="M421" s="5">
        <v>0</v>
      </c>
      <c r="N421" s="5">
        <v>0</v>
      </c>
      <c r="O421" s="5">
        <v>0</v>
      </c>
      <c r="P421" s="5">
        <v>8.5000000000000006E-3</v>
      </c>
      <c r="Q421" s="5">
        <v>0</v>
      </c>
      <c r="R421" s="5">
        <v>0</v>
      </c>
      <c r="S421" s="5">
        <v>0</v>
      </c>
    </row>
    <row r="422" spans="1:19" hidden="1" x14ac:dyDescent="0.35">
      <c r="A422" s="2" t="s">
        <v>233</v>
      </c>
      <c r="B422" s="1" t="s">
        <v>374</v>
      </c>
      <c r="C422" t="str">
        <f>VLOOKUP(B422,[2]Clothes!$B$5:$D$447,2, FALSE)</f>
        <v>Outside of MKCC</v>
      </c>
      <c r="D422" t="str">
        <f>VLOOKUP(B422,[2]Clothes!$B$5:$D$447,3, FALSE)</f>
        <v>Outside of MKCC - Other</v>
      </c>
      <c r="E422" s="5">
        <v>0</v>
      </c>
      <c r="F422" s="5">
        <v>0</v>
      </c>
      <c r="G422" s="5">
        <v>0</v>
      </c>
      <c r="H422" s="5">
        <v>0</v>
      </c>
      <c r="I422" s="5">
        <v>0</v>
      </c>
      <c r="J422" s="5">
        <v>0</v>
      </c>
      <c r="K422" s="5">
        <v>0</v>
      </c>
      <c r="L422" s="5">
        <v>0</v>
      </c>
      <c r="M422" s="5">
        <v>0</v>
      </c>
      <c r="N422" s="5">
        <v>0</v>
      </c>
      <c r="O422" s="5">
        <v>0</v>
      </c>
      <c r="P422" s="5">
        <v>0</v>
      </c>
      <c r="Q422" s="5">
        <v>0</v>
      </c>
      <c r="R422" s="5">
        <v>0</v>
      </c>
      <c r="S422" s="5">
        <v>0</v>
      </c>
    </row>
    <row r="423" spans="1:19" hidden="1" x14ac:dyDescent="0.35">
      <c r="A423" s="2" t="s">
        <v>233</v>
      </c>
      <c r="B423" s="1" t="s">
        <v>375</v>
      </c>
      <c r="C423" t="str">
        <f>VLOOKUP(B423,[2]Clothes!$B$5:$D$447,2, FALSE)</f>
        <v>Outside of MKCC</v>
      </c>
      <c r="D423" t="str">
        <f>VLOOKUP(B423,[2]Clothes!$B$5:$D$447,3, FALSE)</f>
        <v>Northampton</v>
      </c>
      <c r="E423" s="5">
        <v>2.9299999999999999E-3</v>
      </c>
      <c r="F423" s="5">
        <v>0</v>
      </c>
      <c r="G423" s="5">
        <v>0</v>
      </c>
      <c r="H423" s="5">
        <v>0</v>
      </c>
      <c r="I423" s="5">
        <v>0</v>
      </c>
      <c r="J423" s="5">
        <v>0</v>
      </c>
      <c r="K423" s="5">
        <v>0</v>
      </c>
      <c r="L423" s="5">
        <v>0</v>
      </c>
      <c r="M423" s="5">
        <v>2.579E-2</v>
      </c>
      <c r="N423" s="5">
        <v>0</v>
      </c>
      <c r="O423" s="5">
        <v>0</v>
      </c>
      <c r="P423" s="5">
        <v>0</v>
      </c>
      <c r="Q423" s="5">
        <v>0</v>
      </c>
      <c r="R423" s="5">
        <v>0</v>
      </c>
      <c r="S423" s="5">
        <v>0</v>
      </c>
    </row>
    <row r="424" spans="1:19" hidden="1" x14ac:dyDescent="0.35">
      <c r="A424" s="2" t="s">
        <v>233</v>
      </c>
      <c r="B424" s="1" t="s">
        <v>377</v>
      </c>
      <c r="C424" t="str">
        <f>VLOOKUP(B424,[2]Clothes!$B$5:$D$447,2, FALSE)</f>
        <v>Outside of MKCC</v>
      </c>
      <c r="D424" t="str">
        <f>VLOOKUP(B424,[2]Clothes!$B$5:$D$447,3, FALSE)</f>
        <v>Outside of MKCC - Other</v>
      </c>
      <c r="E424" s="5">
        <v>0</v>
      </c>
      <c r="F424" s="5">
        <v>0</v>
      </c>
      <c r="G424" s="5">
        <v>0</v>
      </c>
      <c r="H424" s="5">
        <v>0</v>
      </c>
      <c r="I424" s="5">
        <v>0</v>
      </c>
      <c r="J424" s="5">
        <v>0</v>
      </c>
      <c r="K424" s="5">
        <v>0</v>
      </c>
      <c r="L424" s="5">
        <v>0</v>
      </c>
      <c r="M424" s="5">
        <v>0</v>
      </c>
      <c r="N424" s="5">
        <v>0</v>
      </c>
      <c r="O424" s="5">
        <v>0</v>
      </c>
      <c r="P424" s="5">
        <v>0</v>
      </c>
      <c r="Q424" s="5">
        <v>0</v>
      </c>
      <c r="R424" s="5">
        <v>0</v>
      </c>
      <c r="S424" s="5">
        <v>0</v>
      </c>
    </row>
    <row r="425" spans="1:19" hidden="1" x14ac:dyDescent="0.35">
      <c r="A425" s="2" t="s">
        <v>233</v>
      </c>
      <c r="B425" s="1" t="s">
        <v>378</v>
      </c>
      <c r="C425" t="str">
        <f>VLOOKUP(B425,[2]Clothes!$B$5:$D$447,2, FALSE)</f>
        <v>Outside of MKCC</v>
      </c>
      <c r="D425" t="str">
        <f>VLOOKUP(B425,[2]Clothes!$B$5:$D$447,3, FALSE)</f>
        <v>Northampton</v>
      </c>
      <c r="E425" s="5">
        <v>0</v>
      </c>
      <c r="F425" s="5">
        <v>0</v>
      </c>
      <c r="G425" s="5">
        <v>0</v>
      </c>
      <c r="H425" s="5">
        <v>0</v>
      </c>
      <c r="I425" s="5">
        <v>0</v>
      </c>
      <c r="J425" s="5">
        <v>0</v>
      </c>
      <c r="K425" s="5">
        <v>0</v>
      </c>
      <c r="L425" s="5">
        <v>0</v>
      </c>
      <c r="M425" s="5">
        <v>0</v>
      </c>
      <c r="N425" s="5">
        <v>0</v>
      </c>
      <c r="O425" s="5">
        <v>0</v>
      </c>
      <c r="P425" s="5">
        <v>0</v>
      </c>
      <c r="Q425" s="5">
        <v>0</v>
      </c>
      <c r="R425" s="5">
        <v>0</v>
      </c>
      <c r="S425" s="5">
        <v>0</v>
      </c>
    </row>
    <row r="426" spans="1:19" hidden="1" x14ac:dyDescent="0.35">
      <c r="A426" s="2" t="s">
        <v>233</v>
      </c>
      <c r="B426" s="1" t="s">
        <v>380</v>
      </c>
      <c r="C426" t="str">
        <f>VLOOKUP(B426,[2]Clothes!$B$5:$D$447,2, FALSE)</f>
        <v>Outside of MKCC</v>
      </c>
      <c r="D426" t="str">
        <f>VLOOKUP(B426,[2]Clothes!$B$5:$D$447,3, FALSE)</f>
        <v>Outside of MKCC - Other</v>
      </c>
      <c r="E426" s="5">
        <v>0</v>
      </c>
      <c r="F426" s="5">
        <v>0</v>
      </c>
      <c r="G426" s="5">
        <v>0</v>
      </c>
      <c r="H426" s="5">
        <v>0</v>
      </c>
      <c r="I426" s="5">
        <v>0</v>
      </c>
      <c r="J426" s="5">
        <v>0</v>
      </c>
      <c r="K426" s="5">
        <v>0</v>
      </c>
      <c r="L426" s="5">
        <v>0</v>
      </c>
      <c r="M426" s="5">
        <v>0</v>
      </c>
      <c r="N426" s="5">
        <v>0</v>
      </c>
      <c r="O426" s="5">
        <v>0</v>
      </c>
      <c r="P426" s="5">
        <v>0</v>
      </c>
      <c r="Q426" s="5">
        <v>0</v>
      </c>
      <c r="R426" s="5">
        <v>0</v>
      </c>
      <c r="S426" s="5">
        <v>0</v>
      </c>
    </row>
    <row r="427" spans="1:19" hidden="1" x14ac:dyDescent="0.35">
      <c r="A427" s="2" t="s">
        <v>233</v>
      </c>
      <c r="B427" s="1" t="s">
        <v>381</v>
      </c>
      <c r="C427" t="str">
        <f>VLOOKUP(B427,[2]Clothes!$B$5:$D$447,2, FALSE)</f>
        <v>Outside of MKCC</v>
      </c>
      <c r="D427" t="str">
        <f>VLOOKUP(B427,[2]Clothes!$B$5:$D$447,3, FALSE)</f>
        <v>Outside of MKCC - Other</v>
      </c>
      <c r="E427" s="5">
        <v>0</v>
      </c>
      <c r="F427" s="5">
        <v>0</v>
      </c>
      <c r="G427" s="5">
        <v>0</v>
      </c>
      <c r="H427" s="5">
        <v>0</v>
      </c>
      <c r="I427" s="5">
        <v>0</v>
      </c>
      <c r="J427" s="5">
        <v>0</v>
      </c>
      <c r="K427" s="5">
        <v>0</v>
      </c>
      <c r="L427" s="5">
        <v>0</v>
      </c>
      <c r="M427" s="5">
        <v>0</v>
      </c>
      <c r="N427" s="5">
        <v>0</v>
      </c>
      <c r="O427" s="5">
        <v>0</v>
      </c>
      <c r="P427" s="5">
        <v>0</v>
      </c>
      <c r="Q427" s="5">
        <v>0</v>
      </c>
      <c r="R427" s="5">
        <v>0</v>
      </c>
      <c r="S427" s="5">
        <v>0</v>
      </c>
    </row>
    <row r="428" spans="1:19" hidden="1" x14ac:dyDescent="0.35">
      <c r="A428" s="2" t="s">
        <v>233</v>
      </c>
      <c r="B428" s="1" t="s">
        <v>382</v>
      </c>
      <c r="C428" t="str">
        <f>VLOOKUP(B428,[2]Clothes!$B$5:$D$447,2, FALSE)</f>
        <v>Outside of MKCC</v>
      </c>
      <c r="D428" t="str">
        <f>VLOOKUP(B428,[2]Clothes!$B$5:$D$447,3, FALSE)</f>
        <v>Bedford</v>
      </c>
      <c r="E428" s="5">
        <v>0</v>
      </c>
      <c r="F428" s="5">
        <v>0</v>
      </c>
      <c r="G428" s="5">
        <v>0</v>
      </c>
      <c r="H428" s="5">
        <v>0</v>
      </c>
      <c r="I428" s="5">
        <v>0</v>
      </c>
      <c r="J428" s="5">
        <v>0</v>
      </c>
      <c r="K428" s="5">
        <v>0</v>
      </c>
      <c r="L428" s="5">
        <v>0</v>
      </c>
      <c r="M428" s="5">
        <v>0</v>
      </c>
      <c r="N428" s="5">
        <v>0</v>
      </c>
      <c r="O428" s="5">
        <v>0</v>
      </c>
      <c r="P428" s="5">
        <v>0</v>
      </c>
      <c r="Q428" s="5">
        <v>0</v>
      </c>
      <c r="R428" s="5">
        <v>0</v>
      </c>
      <c r="S428" s="5">
        <v>0</v>
      </c>
    </row>
    <row r="429" spans="1:19" hidden="1" x14ac:dyDescent="0.35">
      <c r="A429" s="2" t="s">
        <v>233</v>
      </c>
      <c r="B429" s="1" t="s">
        <v>383</v>
      </c>
      <c r="C429" t="str">
        <f>VLOOKUP(B429,[2]Clothes!$B$5:$D$447,2, FALSE)</f>
        <v>Outside of MKCC</v>
      </c>
      <c r="D429" t="str">
        <f>VLOOKUP(B429,[2]Clothes!$B$5:$D$447,3, FALSE)</f>
        <v>Outside of MKCC - Other</v>
      </c>
      <c r="E429" s="5">
        <v>0</v>
      </c>
      <c r="F429" s="5">
        <v>0</v>
      </c>
      <c r="G429" s="5">
        <v>0</v>
      </c>
      <c r="H429" s="5">
        <v>0</v>
      </c>
      <c r="I429" s="5">
        <v>0</v>
      </c>
      <c r="J429" s="5">
        <v>0</v>
      </c>
      <c r="K429" s="5">
        <v>0</v>
      </c>
      <c r="L429" s="5">
        <v>0</v>
      </c>
      <c r="M429" s="5">
        <v>0</v>
      </c>
      <c r="N429" s="5">
        <v>0</v>
      </c>
      <c r="O429" s="5">
        <v>0</v>
      </c>
      <c r="P429" s="5">
        <v>0</v>
      </c>
      <c r="Q429" s="5">
        <v>0</v>
      </c>
      <c r="R429" s="5">
        <v>0</v>
      </c>
      <c r="S429" s="5">
        <v>0</v>
      </c>
    </row>
    <row r="430" spans="1:19" hidden="1" x14ac:dyDescent="0.35">
      <c r="A430" s="2" t="s">
        <v>233</v>
      </c>
      <c r="B430" s="1" t="s">
        <v>827</v>
      </c>
      <c r="C430" t="str">
        <f>VLOOKUP(B430,[2]Clothes!$B$5:$D$447,2, FALSE)</f>
        <v>Outside of MKCC</v>
      </c>
      <c r="D430" t="str">
        <f>VLOOKUP(B430,[2]Clothes!$B$5:$D$447,3, FALSE)</f>
        <v>Outside of MKCC - Other</v>
      </c>
      <c r="E430" s="5">
        <v>0</v>
      </c>
      <c r="F430" s="5">
        <v>0</v>
      </c>
      <c r="G430" s="5">
        <v>0</v>
      </c>
      <c r="H430" s="5">
        <v>0</v>
      </c>
      <c r="I430" s="5">
        <v>0</v>
      </c>
      <c r="J430" s="5">
        <v>0</v>
      </c>
      <c r="K430" s="5">
        <v>0</v>
      </c>
      <c r="L430" s="5">
        <v>0</v>
      </c>
      <c r="M430" s="5">
        <v>0</v>
      </c>
      <c r="N430" s="5">
        <v>0</v>
      </c>
      <c r="O430" s="5">
        <v>0</v>
      </c>
      <c r="P430" s="5">
        <v>0</v>
      </c>
      <c r="Q430" s="5">
        <v>0</v>
      </c>
      <c r="R430" s="5">
        <v>0</v>
      </c>
      <c r="S430" s="5">
        <v>0</v>
      </c>
    </row>
    <row r="431" spans="1:19" hidden="1" x14ac:dyDescent="0.35">
      <c r="A431" s="2" t="s">
        <v>233</v>
      </c>
      <c r="B431" s="1" t="s">
        <v>828</v>
      </c>
      <c r="C431" t="str">
        <f>VLOOKUP(B431,[2]Clothes!$B$5:$D$447,2, FALSE)</f>
        <v>Outside of MKCC</v>
      </c>
      <c r="D431" t="str">
        <f>VLOOKUP(B431,[2]Clothes!$B$5:$D$447,3, FALSE)</f>
        <v>Outside of MKCC - Other</v>
      </c>
      <c r="E431" s="5">
        <v>1.9E-3</v>
      </c>
      <c r="F431" s="5">
        <v>0</v>
      </c>
      <c r="G431" s="5">
        <v>0</v>
      </c>
      <c r="H431" s="5">
        <v>0</v>
      </c>
      <c r="I431" s="5">
        <v>0</v>
      </c>
      <c r="J431" s="5">
        <v>0</v>
      </c>
      <c r="K431" s="5">
        <v>0</v>
      </c>
      <c r="L431" s="5">
        <v>0</v>
      </c>
      <c r="M431" s="5">
        <v>1.669E-2</v>
      </c>
      <c r="N431" s="5">
        <v>0</v>
      </c>
      <c r="O431" s="5">
        <v>0</v>
      </c>
      <c r="P431" s="5">
        <v>0</v>
      </c>
      <c r="Q431" s="5">
        <v>0</v>
      </c>
      <c r="R431" s="5">
        <v>0</v>
      </c>
      <c r="S431" s="5">
        <v>0</v>
      </c>
    </row>
    <row r="432" spans="1:19" hidden="1" x14ac:dyDescent="0.35">
      <c r="A432" s="2" t="s">
        <v>233</v>
      </c>
      <c r="B432" s="1" t="s">
        <v>829</v>
      </c>
      <c r="C432" t="str">
        <f>VLOOKUP(B432,[2]Clothes!$B$5:$D$447,2, FALSE)</f>
        <v>Outside of MKCC</v>
      </c>
      <c r="D432" t="str">
        <f>VLOOKUP(B432,[2]Clothes!$B$5:$D$447,3, FALSE)</f>
        <v>London</v>
      </c>
      <c r="E432" s="5">
        <v>0</v>
      </c>
      <c r="F432" s="5">
        <v>0</v>
      </c>
      <c r="G432" s="5">
        <v>0</v>
      </c>
      <c r="H432" s="5">
        <v>0</v>
      </c>
      <c r="I432" s="5">
        <v>0</v>
      </c>
      <c r="J432" s="5">
        <v>0</v>
      </c>
      <c r="K432" s="5">
        <v>0</v>
      </c>
      <c r="L432" s="5">
        <v>0</v>
      </c>
      <c r="M432" s="5">
        <v>0</v>
      </c>
      <c r="N432" s="5">
        <v>0</v>
      </c>
      <c r="O432" s="5">
        <v>0</v>
      </c>
      <c r="P432" s="5">
        <v>0</v>
      </c>
      <c r="Q432" s="5">
        <v>0</v>
      </c>
      <c r="R432" s="5">
        <v>0</v>
      </c>
      <c r="S432" s="5">
        <v>0</v>
      </c>
    </row>
    <row r="433" spans="1:19" hidden="1" x14ac:dyDescent="0.35">
      <c r="A433" s="2" t="s">
        <v>233</v>
      </c>
      <c r="B433" s="1" t="s">
        <v>830</v>
      </c>
      <c r="C433" t="str">
        <f>VLOOKUP(B433,[2]Clothes!$B$5:$D$447,2, FALSE)</f>
        <v>Outside of MKCC</v>
      </c>
      <c r="D433" t="str">
        <f>VLOOKUP(B433,[2]Clothes!$B$5:$D$447,3, FALSE)</f>
        <v>Outside of MKCC - Other</v>
      </c>
      <c r="E433" s="5">
        <v>0</v>
      </c>
      <c r="F433" s="5">
        <v>0</v>
      </c>
      <c r="G433" s="5">
        <v>0</v>
      </c>
      <c r="H433" s="5">
        <v>0</v>
      </c>
      <c r="I433" s="5">
        <v>0</v>
      </c>
      <c r="J433" s="5">
        <v>0</v>
      </c>
      <c r="K433" s="5">
        <v>0</v>
      </c>
      <c r="L433" s="5">
        <v>0</v>
      </c>
      <c r="M433" s="5">
        <v>0</v>
      </c>
      <c r="N433" s="5">
        <v>0</v>
      </c>
      <c r="O433" s="5">
        <v>0</v>
      </c>
      <c r="P433" s="5">
        <v>0</v>
      </c>
      <c r="Q433" s="5">
        <v>0</v>
      </c>
      <c r="R433" s="5">
        <v>0</v>
      </c>
      <c r="S433" s="5">
        <v>0</v>
      </c>
    </row>
    <row r="434" spans="1:19" hidden="1" x14ac:dyDescent="0.35">
      <c r="A434" s="2" t="s">
        <v>233</v>
      </c>
      <c r="B434" s="1" t="s">
        <v>831</v>
      </c>
      <c r="C434" t="str">
        <f>VLOOKUP(B434,[2]Clothes!$B$5:$D$447,2, FALSE)</f>
        <v>Outside of MKCC</v>
      </c>
      <c r="D434" t="str">
        <f>VLOOKUP(B434,[2]Clothes!$B$5:$D$447,3, FALSE)</f>
        <v>Outside of MKCC - Other</v>
      </c>
      <c r="E434" s="5">
        <v>0</v>
      </c>
      <c r="F434" s="5">
        <v>0</v>
      </c>
      <c r="G434" s="5">
        <v>0</v>
      </c>
      <c r="H434" s="5">
        <v>0</v>
      </c>
      <c r="I434" s="5">
        <v>0</v>
      </c>
      <c r="J434" s="5">
        <v>0</v>
      </c>
      <c r="K434" s="5">
        <v>0</v>
      </c>
      <c r="L434" s="5">
        <v>0</v>
      </c>
      <c r="M434" s="5">
        <v>0</v>
      </c>
      <c r="N434" s="5">
        <v>0</v>
      </c>
      <c r="O434" s="5">
        <v>0</v>
      </c>
      <c r="P434" s="5">
        <v>0</v>
      </c>
      <c r="Q434" s="5">
        <v>0</v>
      </c>
      <c r="R434" s="5">
        <v>0</v>
      </c>
      <c r="S434" s="5">
        <v>0</v>
      </c>
    </row>
    <row r="435" spans="1:19" hidden="1" x14ac:dyDescent="0.35">
      <c r="A435" s="2" t="s">
        <v>233</v>
      </c>
      <c r="B435" s="1" t="s">
        <v>385</v>
      </c>
      <c r="C435" t="str">
        <f>VLOOKUP(B435,[2]Clothes!$B$5:$D$447,2, FALSE)</f>
        <v>Outside of MKCC</v>
      </c>
      <c r="D435" t="str">
        <f>VLOOKUP(B435,[2]Clothes!$B$5:$D$447,3, FALSE)</f>
        <v>Outside of MKCC - Other</v>
      </c>
      <c r="E435" s="5">
        <v>0</v>
      </c>
      <c r="F435" s="5">
        <v>0</v>
      </c>
      <c r="G435" s="5">
        <v>0</v>
      </c>
      <c r="H435" s="5">
        <v>0</v>
      </c>
      <c r="I435" s="5">
        <v>0</v>
      </c>
      <c r="J435" s="5">
        <v>0</v>
      </c>
      <c r="K435" s="5">
        <v>0</v>
      </c>
      <c r="L435" s="5">
        <v>0</v>
      </c>
      <c r="M435" s="5">
        <v>0</v>
      </c>
      <c r="N435" s="5">
        <v>0</v>
      </c>
      <c r="O435" s="5">
        <v>0</v>
      </c>
      <c r="P435" s="5">
        <v>0</v>
      </c>
      <c r="Q435" s="5">
        <v>0</v>
      </c>
      <c r="R435" s="5">
        <v>0</v>
      </c>
      <c r="S435" s="5">
        <v>0</v>
      </c>
    </row>
    <row r="436" spans="1:19" hidden="1" x14ac:dyDescent="0.35">
      <c r="A436" s="2" t="s">
        <v>233</v>
      </c>
      <c r="B436" s="1" t="s">
        <v>832</v>
      </c>
      <c r="C436" t="str">
        <f>VLOOKUP(B436,[2]Clothes!$B$5:$D$447,2, FALSE)</f>
        <v>Outside of MKCC</v>
      </c>
      <c r="D436" t="str">
        <f>VLOOKUP(B436,[2]Clothes!$B$5:$D$447,3, FALSE)</f>
        <v>Outside of MKCC - Other</v>
      </c>
      <c r="E436" s="5">
        <v>0</v>
      </c>
      <c r="F436" s="5">
        <v>0</v>
      </c>
      <c r="G436" s="5">
        <v>0</v>
      </c>
      <c r="H436" s="5">
        <v>0</v>
      </c>
      <c r="I436" s="5">
        <v>0</v>
      </c>
      <c r="J436" s="5">
        <v>0</v>
      </c>
      <c r="K436" s="5">
        <v>0</v>
      </c>
      <c r="L436" s="5">
        <v>0</v>
      </c>
      <c r="M436" s="5">
        <v>0</v>
      </c>
      <c r="N436" s="5">
        <v>0</v>
      </c>
      <c r="O436" s="5">
        <v>0</v>
      </c>
      <c r="P436" s="5">
        <v>0</v>
      </c>
      <c r="Q436" s="5">
        <v>0</v>
      </c>
      <c r="R436" s="5">
        <v>0</v>
      </c>
      <c r="S436" s="5">
        <v>0</v>
      </c>
    </row>
    <row r="437" spans="1:19" hidden="1" x14ac:dyDescent="0.35">
      <c r="A437" s="2" t="s">
        <v>233</v>
      </c>
      <c r="B437" s="1" t="s">
        <v>833</v>
      </c>
      <c r="C437" t="str">
        <f>VLOOKUP(B437,[2]Clothes!$B$5:$D$447,2, FALSE)</f>
        <v>Outside of MKCC</v>
      </c>
      <c r="D437" t="str">
        <f>VLOOKUP(B437,[2]Clothes!$B$5:$D$447,3, FALSE)</f>
        <v>Outside of MKCC - Other</v>
      </c>
      <c r="E437" s="5">
        <v>0</v>
      </c>
      <c r="F437" s="5">
        <v>0</v>
      </c>
      <c r="G437" s="5">
        <v>0</v>
      </c>
      <c r="H437" s="5">
        <v>0</v>
      </c>
      <c r="I437" s="5">
        <v>0</v>
      </c>
      <c r="J437" s="5">
        <v>0</v>
      </c>
      <c r="K437" s="5">
        <v>0</v>
      </c>
      <c r="L437" s="5">
        <v>0</v>
      </c>
      <c r="M437" s="5">
        <v>0</v>
      </c>
      <c r="N437" s="5">
        <v>0</v>
      </c>
      <c r="O437" s="5">
        <v>0</v>
      </c>
      <c r="P437" s="5">
        <v>0</v>
      </c>
      <c r="Q437" s="5">
        <v>0</v>
      </c>
      <c r="R437" s="5">
        <v>0</v>
      </c>
      <c r="S437" s="5">
        <v>0</v>
      </c>
    </row>
    <row r="438" spans="1:19" hidden="1" x14ac:dyDescent="0.35">
      <c r="A438" s="2" t="s">
        <v>233</v>
      </c>
      <c r="B438" s="1" t="s">
        <v>834</v>
      </c>
      <c r="C438" t="str">
        <f>VLOOKUP(B438,[2]Clothes!$B$5:$D$447,2, FALSE)</f>
        <v>Outside of MKCC</v>
      </c>
      <c r="D438" t="str">
        <f>VLOOKUP(B438,[2]Clothes!$B$5:$D$447,3, FALSE)</f>
        <v>Outside of MKCC - Other</v>
      </c>
      <c r="E438" s="5">
        <v>3.16E-3</v>
      </c>
      <c r="F438" s="5">
        <v>0</v>
      </c>
      <c r="G438" s="5">
        <v>0</v>
      </c>
      <c r="H438" s="5">
        <v>0</v>
      </c>
      <c r="I438" s="5">
        <v>0</v>
      </c>
      <c r="J438" s="5">
        <v>0</v>
      </c>
      <c r="K438" s="5">
        <v>0</v>
      </c>
      <c r="L438" s="5">
        <v>0</v>
      </c>
      <c r="M438" s="5">
        <v>0</v>
      </c>
      <c r="N438" s="5">
        <v>0</v>
      </c>
      <c r="O438" s="5">
        <v>1.3180000000000001E-2</v>
      </c>
      <c r="P438" s="5">
        <v>0</v>
      </c>
      <c r="Q438" s="5">
        <v>0</v>
      </c>
      <c r="R438" s="5">
        <v>1.8519999999999998E-2</v>
      </c>
      <c r="S438" s="5">
        <v>0</v>
      </c>
    </row>
    <row r="439" spans="1:19" hidden="1" x14ac:dyDescent="0.35">
      <c r="A439" s="2" t="s">
        <v>233</v>
      </c>
      <c r="B439" s="1" t="s">
        <v>835</v>
      </c>
      <c r="C439" t="str">
        <f>VLOOKUP(B439,[2]Clothes!$B$5:$D$447,2, FALSE)</f>
        <v>Outside of MKCC</v>
      </c>
      <c r="D439" t="str">
        <f>VLOOKUP(B439,[2]Clothes!$B$5:$D$447,3, FALSE)</f>
        <v>Outside of MKCC - Other</v>
      </c>
      <c r="E439" s="5">
        <v>0</v>
      </c>
      <c r="F439" s="5">
        <v>0</v>
      </c>
      <c r="G439" s="5">
        <v>0</v>
      </c>
      <c r="H439" s="5">
        <v>0</v>
      </c>
      <c r="I439" s="5">
        <v>0</v>
      </c>
      <c r="J439" s="5">
        <v>0</v>
      </c>
      <c r="K439" s="5">
        <v>0</v>
      </c>
      <c r="L439" s="5">
        <v>0</v>
      </c>
      <c r="M439" s="5">
        <v>0</v>
      </c>
      <c r="N439" s="5">
        <v>0</v>
      </c>
      <c r="O439" s="5">
        <v>0</v>
      </c>
      <c r="P439" s="5">
        <v>0</v>
      </c>
      <c r="Q439" s="5">
        <v>0</v>
      </c>
      <c r="R439" s="5">
        <v>0</v>
      </c>
      <c r="S439" s="5">
        <v>0</v>
      </c>
    </row>
    <row r="440" spans="1:19" hidden="1" x14ac:dyDescent="0.35">
      <c r="A440" s="2" t="s">
        <v>233</v>
      </c>
      <c r="B440" s="1" t="s">
        <v>836</v>
      </c>
      <c r="C440" t="str">
        <f>VLOOKUP(B440,[2]Clothes!$B$5:$D$447,2, FALSE)</f>
        <v>Outside of MKCC</v>
      </c>
      <c r="D440" t="str">
        <f>VLOOKUP(B440,[2]Clothes!$B$5:$D$447,3, FALSE)</f>
        <v>Outside of MKCC - Other</v>
      </c>
      <c r="E440" s="5">
        <v>0</v>
      </c>
      <c r="F440" s="5">
        <v>0</v>
      </c>
      <c r="G440" s="5">
        <v>0</v>
      </c>
      <c r="H440" s="5">
        <v>0</v>
      </c>
      <c r="I440" s="5">
        <v>0</v>
      </c>
      <c r="J440" s="5">
        <v>0</v>
      </c>
      <c r="K440" s="5">
        <v>0</v>
      </c>
      <c r="L440" s="5">
        <v>0</v>
      </c>
      <c r="M440" s="5">
        <v>0</v>
      </c>
      <c r="N440" s="5">
        <v>0</v>
      </c>
      <c r="O440" s="5">
        <v>0</v>
      </c>
      <c r="P440" s="5">
        <v>0</v>
      </c>
      <c r="Q440" s="5">
        <v>0</v>
      </c>
      <c r="R440" s="5">
        <v>0</v>
      </c>
      <c r="S440" s="5">
        <v>0</v>
      </c>
    </row>
    <row r="441" spans="1:19" hidden="1" x14ac:dyDescent="0.35">
      <c r="A441" s="2" t="s">
        <v>233</v>
      </c>
      <c r="B441" s="1" t="s">
        <v>837</v>
      </c>
      <c r="C441" t="str">
        <f>VLOOKUP(B441,[2]Clothes!$B$5:$D$447,2, FALSE)</f>
        <v>Outside of MKCC</v>
      </c>
      <c r="D441" t="str">
        <f>VLOOKUP(B441,[2]Clothes!$B$5:$D$447,3, FALSE)</f>
        <v>Northampton</v>
      </c>
      <c r="E441" s="5">
        <v>0</v>
      </c>
      <c r="F441" s="5">
        <v>0</v>
      </c>
      <c r="G441" s="5">
        <v>0</v>
      </c>
      <c r="H441" s="5">
        <v>0</v>
      </c>
      <c r="I441" s="5">
        <v>0</v>
      </c>
      <c r="J441" s="5">
        <v>0</v>
      </c>
      <c r="K441" s="5">
        <v>0</v>
      </c>
      <c r="L441" s="5">
        <v>0</v>
      </c>
      <c r="M441" s="5">
        <v>0</v>
      </c>
      <c r="N441" s="5">
        <v>0</v>
      </c>
      <c r="O441" s="5">
        <v>0</v>
      </c>
      <c r="P441" s="5">
        <v>0</v>
      </c>
      <c r="Q441" s="5">
        <v>0</v>
      </c>
      <c r="R441" s="5">
        <v>0</v>
      </c>
      <c r="S441" s="5">
        <v>0</v>
      </c>
    </row>
    <row r="442" spans="1:19" hidden="1" x14ac:dyDescent="0.35">
      <c r="A442" s="2" t="s">
        <v>233</v>
      </c>
      <c r="B442" s="1" t="s">
        <v>838</v>
      </c>
      <c r="C442" t="str">
        <f>VLOOKUP(B442,[2]Clothes!$B$5:$D$447,2, FALSE)</f>
        <v>Outside of MKCC</v>
      </c>
      <c r="D442" t="str">
        <f>VLOOKUP(B442,[2]Clothes!$B$5:$D$447,3, FALSE)</f>
        <v>Outside of MKCC - Other</v>
      </c>
      <c r="E442" s="5">
        <v>0</v>
      </c>
      <c r="F442" s="5">
        <v>0</v>
      </c>
      <c r="G442" s="5">
        <v>0</v>
      </c>
      <c r="H442" s="5">
        <v>0</v>
      </c>
      <c r="I442" s="5">
        <v>0</v>
      </c>
      <c r="J442" s="5">
        <v>0</v>
      </c>
      <c r="K442" s="5">
        <v>0</v>
      </c>
      <c r="L442" s="5">
        <v>0</v>
      </c>
      <c r="M442" s="5">
        <v>0</v>
      </c>
      <c r="N442" s="5">
        <v>0</v>
      </c>
      <c r="O442" s="5">
        <v>0</v>
      </c>
      <c r="P442" s="5">
        <v>0</v>
      </c>
      <c r="Q442" s="5">
        <v>0</v>
      </c>
      <c r="R442" s="5">
        <v>0</v>
      </c>
      <c r="S442" s="5">
        <v>0</v>
      </c>
    </row>
    <row r="443" spans="1:19" hidden="1" x14ac:dyDescent="0.35">
      <c r="A443" s="2" t="s">
        <v>233</v>
      </c>
      <c r="B443" s="1" t="s">
        <v>839</v>
      </c>
      <c r="C443" t="str">
        <f>VLOOKUP(B443,[2]Clothes!$B$5:$D$447,2, FALSE)</f>
        <v>Outside of MKCC</v>
      </c>
      <c r="D443" t="str">
        <f>VLOOKUP(B443,[2]Clothes!$B$5:$D$447,3, FALSE)</f>
        <v>Outside of MKCC - Other</v>
      </c>
      <c r="E443" s="5">
        <v>0</v>
      </c>
      <c r="F443" s="5">
        <v>0</v>
      </c>
      <c r="G443" s="5">
        <v>0</v>
      </c>
      <c r="H443" s="5">
        <v>0</v>
      </c>
      <c r="I443" s="5">
        <v>0</v>
      </c>
      <c r="J443" s="5">
        <v>0</v>
      </c>
      <c r="K443" s="5">
        <v>0</v>
      </c>
      <c r="L443" s="5">
        <v>0</v>
      </c>
      <c r="M443" s="5">
        <v>0</v>
      </c>
      <c r="N443" s="5">
        <v>0</v>
      </c>
      <c r="O443" s="5">
        <v>0</v>
      </c>
      <c r="P443" s="5">
        <v>0</v>
      </c>
      <c r="Q443" s="5">
        <v>0</v>
      </c>
      <c r="R443" s="5">
        <v>0</v>
      </c>
      <c r="S443" s="5">
        <v>0</v>
      </c>
    </row>
    <row r="444" spans="1:19" hidden="1" x14ac:dyDescent="0.35">
      <c r="A444" s="2" t="s">
        <v>233</v>
      </c>
      <c r="B444" s="1" t="s">
        <v>840</v>
      </c>
      <c r="C444" t="str">
        <f>VLOOKUP(B444,[2]Clothes!$B$5:$D$447,2, FALSE)</f>
        <v>Outside of MKCC</v>
      </c>
      <c r="D444" t="str">
        <f>VLOOKUP(B444,[2]Clothes!$B$5:$D$447,3, FALSE)</f>
        <v>Outside of MKCC - Other</v>
      </c>
      <c r="E444" s="5">
        <v>0</v>
      </c>
      <c r="F444" s="5">
        <v>0</v>
      </c>
      <c r="G444" s="5">
        <v>0</v>
      </c>
      <c r="H444" s="5">
        <v>0</v>
      </c>
      <c r="I444" s="5">
        <v>0</v>
      </c>
      <c r="J444" s="5">
        <v>0</v>
      </c>
      <c r="K444" s="5">
        <v>0</v>
      </c>
      <c r="L444" s="5">
        <v>0</v>
      </c>
      <c r="M444" s="5">
        <v>0</v>
      </c>
      <c r="N444" s="5">
        <v>0</v>
      </c>
      <c r="O444" s="5">
        <v>0</v>
      </c>
      <c r="P444" s="5">
        <v>0</v>
      </c>
      <c r="Q444" s="5">
        <v>0</v>
      </c>
      <c r="R444" s="5">
        <v>0</v>
      </c>
      <c r="S444" s="5">
        <v>0</v>
      </c>
    </row>
    <row r="445" spans="1:19" hidden="1" x14ac:dyDescent="0.35">
      <c r="A445" s="2" t="s">
        <v>233</v>
      </c>
      <c r="B445" s="1" t="s">
        <v>841</v>
      </c>
      <c r="C445" t="str">
        <f>VLOOKUP(B445,[2]Clothes!$B$5:$D$447,2, FALSE)</f>
        <v>Outside of MKCC</v>
      </c>
      <c r="D445" t="str">
        <f>VLOOKUP(B445,[2]Clothes!$B$5:$D$447,3, FALSE)</f>
        <v>Outside of MKCC - Other</v>
      </c>
      <c r="E445" s="5">
        <v>0</v>
      </c>
      <c r="F445" s="5">
        <v>0</v>
      </c>
      <c r="G445" s="5">
        <v>0</v>
      </c>
      <c r="H445" s="5">
        <v>0</v>
      </c>
      <c r="I445" s="5">
        <v>0</v>
      </c>
      <c r="J445" s="5">
        <v>0</v>
      </c>
      <c r="K445" s="5">
        <v>0</v>
      </c>
      <c r="L445" s="5">
        <v>0</v>
      </c>
      <c r="M445" s="5">
        <v>0</v>
      </c>
      <c r="N445" s="5">
        <v>0</v>
      </c>
      <c r="O445" s="5">
        <v>0</v>
      </c>
      <c r="P445" s="5">
        <v>0</v>
      </c>
      <c r="Q445" s="5">
        <v>0</v>
      </c>
      <c r="R445" s="5">
        <v>0</v>
      </c>
      <c r="S445" s="5">
        <v>0</v>
      </c>
    </row>
    <row r="446" spans="1:19" hidden="1" x14ac:dyDescent="0.35">
      <c r="A446" s="2" t="s">
        <v>233</v>
      </c>
      <c r="B446" s="1" t="s">
        <v>842</v>
      </c>
      <c r="C446" t="str">
        <f>VLOOKUP(B446,[2]Clothes!$B$5:$D$447,2, FALSE)</f>
        <v>Outside of MKCC</v>
      </c>
      <c r="D446" t="str">
        <f>VLOOKUP(B446,[2]Clothes!$B$5:$D$447,3, FALSE)</f>
        <v>Outside of MKCC - Other</v>
      </c>
      <c r="E446" s="5">
        <v>0</v>
      </c>
      <c r="F446" s="5">
        <v>0</v>
      </c>
      <c r="G446" s="5">
        <v>0</v>
      </c>
      <c r="H446" s="5">
        <v>0</v>
      </c>
      <c r="I446" s="5">
        <v>0</v>
      </c>
      <c r="J446" s="5">
        <v>0</v>
      </c>
      <c r="K446" s="5">
        <v>0</v>
      </c>
      <c r="L446" s="5">
        <v>0</v>
      </c>
      <c r="M446" s="5">
        <v>0</v>
      </c>
      <c r="N446" s="5">
        <v>0</v>
      </c>
      <c r="O446" s="5">
        <v>0</v>
      </c>
      <c r="P446" s="5">
        <v>0</v>
      </c>
      <c r="Q446" s="5">
        <v>0</v>
      </c>
      <c r="R446" s="5">
        <v>0</v>
      </c>
      <c r="S446" s="5">
        <v>0</v>
      </c>
    </row>
    <row r="448" spans="1:19" x14ac:dyDescent="0.35">
      <c r="E448" s="724">
        <f>SUM(E5:E446)</f>
        <v>0.9999199999999997</v>
      </c>
      <c r="F448" s="724">
        <f t="shared" ref="F448:S448" si="0">SUM(F5:F446)</f>
        <v>1.0000200000000001</v>
      </c>
      <c r="G448" s="724">
        <f t="shared" si="0"/>
        <v>1.0000799999999999</v>
      </c>
      <c r="H448" s="724">
        <f t="shared" si="0"/>
        <v>1.0000599999999999</v>
      </c>
      <c r="I448" s="724">
        <f t="shared" si="0"/>
        <v>0.99998000000000009</v>
      </c>
      <c r="J448" s="724">
        <f t="shared" si="0"/>
        <v>0.99996000000000007</v>
      </c>
      <c r="K448" s="724">
        <f t="shared" si="0"/>
        <v>0.99998999999999993</v>
      </c>
      <c r="L448" s="724">
        <f t="shared" si="0"/>
        <v>1.0000500000000001</v>
      </c>
      <c r="M448" s="724">
        <f t="shared" si="0"/>
        <v>1.0000099999999998</v>
      </c>
      <c r="N448" s="724">
        <f t="shared" si="0"/>
        <v>1.0000100000000003</v>
      </c>
      <c r="O448" s="724">
        <f t="shared" si="0"/>
        <v>0.99992999999999987</v>
      </c>
      <c r="P448" s="724">
        <f t="shared" si="0"/>
        <v>1.0000299999999998</v>
      </c>
      <c r="Q448" s="724">
        <f t="shared" si="0"/>
        <v>1.0000599999999997</v>
      </c>
      <c r="R448" s="724">
        <f t="shared" si="0"/>
        <v>1.0000000000000002</v>
      </c>
      <c r="S448" s="724">
        <f t="shared" si="0"/>
        <v>1.0000100000000003</v>
      </c>
    </row>
    <row r="455" spans="1:19" x14ac:dyDescent="0.35">
      <c r="A455" t="s">
        <v>1813</v>
      </c>
      <c r="E455" s="13" t="s">
        <v>0</v>
      </c>
      <c r="F455" s="13" t="s">
        <v>1</v>
      </c>
      <c r="G455" s="13" t="s">
        <v>2</v>
      </c>
      <c r="H455" s="13" t="s">
        <v>3</v>
      </c>
      <c r="I455" s="13" t="s">
        <v>4</v>
      </c>
      <c r="J455" s="13" t="s">
        <v>5</v>
      </c>
      <c r="K455" s="13" t="s">
        <v>6</v>
      </c>
      <c r="L455" s="13" t="s">
        <v>7</v>
      </c>
      <c r="M455" s="13" t="s">
        <v>8</v>
      </c>
      <c r="N455" s="13" t="s">
        <v>9</v>
      </c>
      <c r="O455" s="13" t="s">
        <v>10</v>
      </c>
      <c r="P455" s="13" t="s">
        <v>11</v>
      </c>
      <c r="Q455" s="13" t="s">
        <v>12</v>
      </c>
      <c r="R455" s="13" t="s">
        <v>13</v>
      </c>
      <c r="S455" s="13" t="s">
        <v>14</v>
      </c>
    </row>
    <row r="456" spans="1:19" x14ac:dyDescent="0.35">
      <c r="A456" s="14" t="s">
        <v>1814</v>
      </c>
      <c r="B456" s="15"/>
      <c r="C456" s="15"/>
      <c r="D456" s="15"/>
      <c r="E456" s="564">
        <f ca="1">SUM(E457+E468)</f>
        <v>0.66738999999999993</v>
      </c>
      <c r="F456" s="564">
        <f t="shared" ref="F456:S456" ca="1" si="1">SUM(F457+F468)</f>
        <v>0.96787999999999996</v>
      </c>
      <c r="G456" s="564">
        <f t="shared" ca="1" si="1"/>
        <v>0.98669999999999991</v>
      </c>
      <c r="H456" s="564">
        <f t="shared" ca="1" si="1"/>
        <v>0.92923999999999995</v>
      </c>
      <c r="I456" s="564">
        <f t="shared" ca="1" si="1"/>
        <v>0.73723000000000005</v>
      </c>
      <c r="J456" s="564">
        <f t="shared" ca="1" si="1"/>
        <v>0.96165000000000012</v>
      </c>
      <c r="K456" s="564">
        <f t="shared" ca="1" si="1"/>
        <v>0.98054999999999981</v>
      </c>
      <c r="L456" s="564">
        <f t="shared" ca="1" si="1"/>
        <v>0.94145000000000001</v>
      </c>
      <c r="M456" s="564">
        <f t="shared" ca="1" si="1"/>
        <v>0.48169000000000006</v>
      </c>
      <c r="N456" s="564">
        <f t="shared" ca="1" si="1"/>
        <v>0.9668500000000001</v>
      </c>
      <c r="O456" s="564">
        <f t="shared" ca="1" si="1"/>
        <v>0.79854000000000003</v>
      </c>
      <c r="P456" s="564">
        <f t="shared" ca="1" si="1"/>
        <v>0.48160000000000003</v>
      </c>
      <c r="Q456" s="564">
        <f t="shared" ca="1" si="1"/>
        <v>0.74659999999999993</v>
      </c>
      <c r="R456" s="564">
        <f t="shared" ca="1" si="1"/>
        <v>0.29417000000000004</v>
      </c>
      <c r="S456" s="564">
        <f t="shared" ca="1" si="1"/>
        <v>0.38182000000000005</v>
      </c>
    </row>
    <row r="457" spans="1:19" x14ac:dyDescent="0.35">
      <c r="A457" s="16" t="s">
        <v>1815</v>
      </c>
      <c r="B457" s="16"/>
      <c r="C457" s="16"/>
      <c r="D457" s="16"/>
      <c r="E457" s="17">
        <f t="shared" ref="E457:S457" ca="1" si="2">SUM(E458+E459+E460+E461+E462+E463+E464+E465+E466+E467)</f>
        <v>0.39439999999999997</v>
      </c>
      <c r="F457" s="17">
        <f t="shared" ca="1" si="2"/>
        <v>0.43098999999999998</v>
      </c>
      <c r="G457" s="17">
        <f t="shared" ca="1" si="2"/>
        <v>0.53235999999999994</v>
      </c>
      <c r="H457" s="17">
        <f t="shared" ca="1" si="2"/>
        <v>0.48544999999999999</v>
      </c>
      <c r="I457" s="17">
        <f t="shared" ca="1" si="2"/>
        <v>0.24459999999999998</v>
      </c>
      <c r="J457" s="17">
        <f t="shared" ca="1" si="2"/>
        <v>0.7474900000000001</v>
      </c>
      <c r="K457" s="17">
        <f t="shared" ca="1" si="2"/>
        <v>0.76387999999999989</v>
      </c>
      <c r="L457" s="17">
        <f t="shared" ca="1" si="2"/>
        <v>0.62249999999999994</v>
      </c>
      <c r="M457" s="17">
        <f t="shared" ca="1" si="2"/>
        <v>0.40711000000000003</v>
      </c>
      <c r="N457" s="17">
        <f t="shared" ca="1" si="2"/>
        <v>0.83422000000000007</v>
      </c>
      <c r="O457" s="17">
        <f t="shared" ca="1" si="2"/>
        <v>0.52942</v>
      </c>
      <c r="P457" s="17">
        <f t="shared" ca="1" si="2"/>
        <v>0.33005000000000001</v>
      </c>
      <c r="Q457" s="17">
        <f t="shared" ca="1" si="2"/>
        <v>0.34012999999999999</v>
      </c>
      <c r="R457" s="17">
        <f t="shared" ca="1" si="2"/>
        <v>0.11491999999999999</v>
      </c>
      <c r="S457" s="17">
        <f t="shared" ca="1" si="2"/>
        <v>0.18385000000000001</v>
      </c>
    </row>
    <row r="458" spans="1:19" x14ac:dyDescent="0.35">
      <c r="A458" s="18" t="s">
        <v>1816</v>
      </c>
      <c r="B458" s="19"/>
      <c r="C458" s="19"/>
      <c r="D458" s="19"/>
      <c r="E458" s="20">
        <f t="shared" ref="E458:S468" ca="1" si="3">SUMIF($C$5:$S$447, $A458, E$5:E$447)</f>
        <v>0.33012999999999998</v>
      </c>
      <c r="F458" s="20">
        <f t="shared" ca="1" si="3"/>
        <v>0.25237999999999999</v>
      </c>
      <c r="G458" s="20">
        <f t="shared" ca="1" si="3"/>
        <v>0.48853999999999997</v>
      </c>
      <c r="H458" s="20">
        <f t="shared" ca="1" si="3"/>
        <v>0.42410999999999999</v>
      </c>
      <c r="I458" s="20">
        <f t="shared" ca="1" si="3"/>
        <v>0.17349999999999999</v>
      </c>
      <c r="J458" s="20">
        <f t="shared" ca="1" si="3"/>
        <v>0.70790000000000008</v>
      </c>
      <c r="K458" s="20">
        <f t="shared" ca="1" si="3"/>
        <v>0.67629000000000006</v>
      </c>
      <c r="L458" s="20">
        <f t="shared" ca="1" si="3"/>
        <v>0.44571</v>
      </c>
      <c r="M458" s="20">
        <f t="shared" ca="1" si="3"/>
        <v>0.31397000000000003</v>
      </c>
      <c r="N458" s="20">
        <f t="shared" ca="1" si="3"/>
        <v>0.74165999999999999</v>
      </c>
      <c r="O458" s="20">
        <f t="shared" ca="1" si="3"/>
        <v>0.42964999999999998</v>
      </c>
      <c r="P458" s="20">
        <f t="shared" ca="1" si="3"/>
        <v>0.29981000000000002</v>
      </c>
      <c r="Q458" s="20">
        <f t="shared" ca="1" si="3"/>
        <v>0.28015000000000001</v>
      </c>
      <c r="R458" s="20">
        <f t="shared" ca="1" si="3"/>
        <v>9.3200000000000005E-2</v>
      </c>
      <c r="S458" s="20">
        <f t="shared" ca="1" si="3"/>
        <v>0.16431000000000001</v>
      </c>
    </row>
    <row r="459" spans="1:19" x14ac:dyDescent="0.35">
      <c r="A459" s="18" t="s">
        <v>1821</v>
      </c>
      <c r="B459" s="19"/>
      <c r="C459" s="19"/>
      <c r="D459" s="19"/>
      <c r="E459" s="20">
        <f t="shared" ca="1" si="3"/>
        <v>1.465E-2</v>
      </c>
      <c r="F459" s="20">
        <f t="shared" ca="1" si="3"/>
        <v>0.13724</v>
      </c>
      <c r="G459" s="20">
        <f t="shared" ca="1" si="3"/>
        <v>1.336E-2</v>
      </c>
      <c r="H459" s="20">
        <f t="shared" ca="1" si="3"/>
        <v>1.512E-2</v>
      </c>
      <c r="I459" s="20">
        <f t="shared" ca="1" si="3"/>
        <v>0</v>
      </c>
      <c r="J459" s="20">
        <f t="shared" ca="1" si="3"/>
        <v>1.823E-2</v>
      </c>
      <c r="K459" s="20">
        <f t="shared" ca="1" si="3"/>
        <v>7.62E-3</v>
      </c>
      <c r="L459" s="20">
        <f t="shared" ca="1" si="3"/>
        <v>0</v>
      </c>
      <c r="M459" s="20">
        <f t="shared" ca="1" si="3"/>
        <v>0</v>
      </c>
      <c r="N459" s="20">
        <f t="shared" ca="1" si="3"/>
        <v>5.0090000000000003E-2</v>
      </c>
      <c r="O459" s="20">
        <f t="shared" ca="1" si="3"/>
        <v>0</v>
      </c>
      <c r="P459" s="20">
        <f t="shared" ca="1" si="3"/>
        <v>0</v>
      </c>
      <c r="Q459" s="20">
        <f t="shared" ca="1" si="3"/>
        <v>8.2000000000000007E-3</v>
      </c>
      <c r="R459" s="20">
        <f t="shared" ca="1" si="3"/>
        <v>7.2399999999999999E-3</v>
      </c>
      <c r="S459" s="20">
        <f t="shared" ca="1" si="3"/>
        <v>0</v>
      </c>
    </row>
    <row r="460" spans="1:19" x14ac:dyDescent="0.35">
      <c r="A460" s="18" t="s">
        <v>1824</v>
      </c>
      <c r="B460" s="19"/>
      <c r="C460" s="19"/>
      <c r="D460" s="19"/>
      <c r="E460" s="20">
        <f t="shared" ca="1" si="3"/>
        <v>1.452E-2</v>
      </c>
      <c r="F460" s="20">
        <f t="shared" ca="1" si="3"/>
        <v>6.4900000000000001E-3</v>
      </c>
      <c r="G460" s="20">
        <f t="shared" ca="1" si="3"/>
        <v>0</v>
      </c>
      <c r="H460" s="20">
        <f t="shared" ca="1" si="3"/>
        <v>2.69E-2</v>
      </c>
      <c r="I460" s="20">
        <f t="shared" ca="1" si="3"/>
        <v>2.2079999999999999E-2</v>
      </c>
      <c r="J460" s="20">
        <f t="shared" ca="1" si="3"/>
        <v>1.4239999999999999E-2</v>
      </c>
      <c r="K460" s="20">
        <f t="shared" ca="1" si="3"/>
        <v>1.52E-2</v>
      </c>
      <c r="L460" s="20">
        <f t="shared" ca="1" si="3"/>
        <v>1.6080000000000001E-2</v>
      </c>
      <c r="M460" s="20">
        <f t="shared" ca="1" si="3"/>
        <v>2.579E-2</v>
      </c>
      <c r="N460" s="20">
        <f t="shared" ca="1" si="3"/>
        <v>9.3100000000000006E-3</v>
      </c>
      <c r="O460" s="20">
        <f t="shared" ca="1" si="3"/>
        <v>2.6360000000000001E-2</v>
      </c>
      <c r="P460" s="20">
        <f t="shared" ca="1" si="3"/>
        <v>8.5000000000000006E-3</v>
      </c>
      <c r="Q460" s="20">
        <f t="shared" ca="1" si="3"/>
        <v>4.3580000000000001E-2</v>
      </c>
      <c r="R460" s="20">
        <f t="shared" ca="1" si="3"/>
        <v>0</v>
      </c>
      <c r="S460" s="20">
        <f t="shared" ca="1" si="3"/>
        <v>0</v>
      </c>
    </row>
    <row r="461" spans="1:19" x14ac:dyDescent="0.35">
      <c r="A461" s="18" t="s">
        <v>1828</v>
      </c>
      <c r="B461" s="19"/>
      <c r="C461" s="19"/>
      <c r="D461" s="19"/>
      <c r="E461" s="20">
        <f t="shared" ca="1" si="3"/>
        <v>3.2399999999999998E-3</v>
      </c>
      <c r="F461" s="20">
        <f t="shared" ca="1" si="3"/>
        <v>0</v>
      </c>
      <c r="G461" s="20">
        <f t="shared" ca="1" si="3"/>
        <v>6.6899999999999998E-3</v>
      </c>
      <c r="H461" s="20">
        <f t="shared" ca="1" si="3"/>
        <v>1.932E-2</v>
      </c>
      <c r="I461" s="20">
        <f t="shared" ca="1" si="3"/>
        <v>0</v>
      </c>
      <c r="J461" s="20">
        <f t="shared" ca="1" si="3"/>
        <v>0</v>
      </c>
      <c r="K461" s="20">
        <f t="shared" ca="1" si="3"/>
        <v>7.62E-3</v>
      </c>
      <c r="L461" s="20">
        <f t="shared" ca="1" si="3"/>
        <v>6.2899999999999996E-3</v>
      </c>
      <c r="M461" s="20">
        <f t="shared" ca="1" si="3"/>
        <v>0</v>
      </c>
      <c r="N461" s="20">
        <f t="shared" ca="1" si="3"/>
        <v>0</v>
      </c>
      <c r="O461" s="20">
        <f t="shared" ca="1" si="3"/>
        <v>0</v>
      </c>
      <c r="P461" s="20">
        <f t="shared" ca="1" si="3"/>
        <v>0</v>
      </c>
      <c r="Q461" s="20">
        <f t="shared" ca="1" si="3"/>
        <v>0</v>
      </c>
      <c r="R461" s="20">
        <f t="shared" ca="1" si="3"/>
        <v>7.2399999999999999E-3</v>
      </c>
      <c r="S461" s="20">
        <f t="shared" ca="1" si="3"/>
        <v>0</v>
      </c>
    </row>
    <row r="462" spans="1:19" x14ac:dyDescent="0.35">
      <c r="A462" s="18" t="s">
        <v>1831</v>
      </c>
      <c r="B462" s="19"/>
      <c r="C462" s="19"/>
      <c r="D462" s="19"/>
      <c r="E462" s="20">
        <f t="shared" ca="1" si="3"/>
        <v>1.653E-2</v>
      </c>
      <c r="F462" s="20">
        <f t="shared" ca="1" si="3"/>
        <v>0</v>
      </c>
      <c r="G462" s="20">
        <f t="shared" ca="1" si="3"/>
        <v>0</v>
      </c>
      <c r="H462" s="20">
        <f t="shared" ca="1" si="3"/>
        <v>0</v>
      </c>
      <c r="I462" s="20">
        <f t="shared" ca="1" si="3"/>
        <v>0</v>
      </c>
      <c r="J462" s="20">
        <f t="shared" ca="1" si="3"/>
        <v>7.1199999999999996E-3</v>
      </c>
      <c r="K462" s="20">
        <f t="shared" ca="1" si="3"/>
        <v>4.9529999999999998E-2</v>
      </c>
      <c r="L462" s="20">
        <f t="shared" ca="1" si="3"/>
        <v>0.14812999999999998</v>
      </c>
      <c r="M462" s="20">
        <f t="shared" ca="1" si="3"/>
        <v>6.0830000000000002E-2</v>
      </c>
      <c r="N462" s="20">
        <f t="shared" ca="1" si="3"/>
        <v>9.3100000000000006E-3</v>
      </c>
      <c r="O462" s="20">
        <f t="shared" ca="1" si="3"/>
        <v>0</v>
      </c>
      <c r="P462" s="20">
        <f t="shared" ca="1" si="3"/>
        <v>0</v>
      </c>
      <c r="Q462" s="20">
        <f t="shared" ca="1" si="3"/>
        <v>0</v>
      </c>
      <c r="R462" s="20">
        <f t="shared" ca="1" si="3"/>
        <v>0</v>
      </c>
      <c r="S462" s="20">
        <f t="shared" ca="1" si="3"/>
        <v>0</v>
      </c>
    </row>
    <row r="463" spans="1:19" x14ac:dyDescent="0.35">
      <c r="A463" s="18" t="s">
        <v>1834</v>
      </c>
      <c r="B463" s="19"/>
      <c r="C463" s="19"/>
      <c r="D463" s="19"/>
      <c r="E463" s="20">
        <f t="shared" ca="1" si="3"/>
        <v>0</v>
      </c>
      <c r="F463" s="20">
        <f t="shared" ca="1" si="3"/>
        <v>0</v>
      </c>
      <c r="G463" s="20">
        <f t="shared" ca="1" si="3"/>
        <v>0</v>
      </c>
      <c r="H463" s="20">
        <f t="shared" ca="1" si="3"/>
        <v>0</v>
      </c>
      <c r="I463" s="20">
        <f t="shared" ca="1" si="3"/>
        <v>0</v>
      </c>
      <c r="J463" s="20">
        <f t="shared" ca="1" si="3"/>
        <v>0</v>
      </c>
      <c r="K463" s="20">
        <f t="shared" ca="1" si="3"/>
        <v>0</v>
      </c>
      <c r="L463" s="20">
        <f t="shared" ca="1" si="3"/>
        <v>0</v>
      </c>
      <c r="M463" s="20">
        <f t="shared" ca="1" si="3"/>
        <v>0</v>
      </c>
      <c r="N463" s="20">
        <f t="shared" ca="1" si="3"/>
        <v>0</v>
      </c>
      <c r="O463" s="20">
        <f t="shared" ca="1" si="3"/>
        <v>0</v>
      </c>
      <c r="P463" s="20">
        <f t="shared" ca="1" si="3"/>
        <v>0</v>
      </c>
      <c r="Q463" s="20">
        <f t="shared" ca="1" si="3"/>
        <v>0</v>
      </c>
      <c r="R463" s="20">
        <f t="shared" ca="1" si="3"/>
        <v>0</v>
      </c>
      <c r="S463" s="20">
        <f t="shared" ca="1" si="3"/>
        <v>0</v>
      </c>
    </row>
    <row r="464" spans="1:19" x14ac:dyDescent="0.35">
      <c r="A464" s="19" t="s">
        <v>1837</v>
      </c>
      <c r="B464" s="19"/>
      <c r="C464" s="19"/>
      <c r="D464" s="19"/>
      <c r="E464" s="20">
        <f t="shared" ca="1" si="3"/>
        <v>3.13E-3</v>
      </c>
      <c r="F464" s="20">
        <f t="shared" ca="1" si="3"/>
        <v>0</v>
      </c>
      <c r="G464" s="20">
        <f t="shared" ca="1" si="3"/>
        <v>0</v>
      </c>
      <c r="H464" s="20">
        <f t="shared" ca="1" si="3"/>
        <v>0</v>
      </c>
      <c r="I464" s="20">
        <f t="shared" ca="1" si="3"/>
        <v>0</v>
      </c>
      <c r="J464" s="20">
        <f t="shared" ca="1" si="3"/>
        <v>0</v>
      </c>
      <c r="K464" s="20">
        <f t="shared" ca="1" si="3"/>
        <v>0</v>
      </c>
      <c r="L464" s="20">
        <f t="shared" ca="1" si="3"/>
        <v>0</v>
      </c>
      <c r="M464" s="20">
        <f t="shared" ca="1" si="3"/>
        <v>0</v>
      </c>
      <c r="N464" s="20">
        <f t="shared" ca="1" si="3"/>
        <v>2.385E-2</v>
      </c>
      <c r="O464" s="20">
        <f t="shared" ca="1" si="3"/>
        <v>7.3410000000000003E-2</v>
      </c>
      <c r="P464" s="20">
        <f t="shared" ca="1" si="3"/>
        <v>0</v>
      </c>
      <c r="Q464" s="20">
        <f t="shared" ca="1" si="3"/>
        <v>0</v>
      </c>
      <c r="R464" s="20">
        <f t="shared" ca="1" si="3"/>
        <v>7.2399999999999999E-3</v>
      </c>
      <c r="S464" s="20">
        <f t="shared" ca="1" si="3"/>
        <v>0</v>
      </c>
    </row>
    <row r="465" spans="1:19" x14ac:dyDescent="0.35">
      <c r="A465" s="18" t="s">
        <v>1840</v>
      </c>
      <c r="B465" s="19"/>
      <c r="C465" s="19"/>
      <c r="D465" s="19"/>
      <c r="E465" s="20">
        <f t="shared" ca="1" si="3"/>
        <v>1.33E-3</v>
      </c>
      <c r="F465" s="20">
        <f t="shared" ca="1" si="3"/>
        <v>0</v>
      </c>
      <c r="G465" s="20">
        <f t="shared" ca="1" si="3"/>
        <v>0</v>
      </c>
      <c r="H465" s="20">
        <f t="shared" ca="1" si="3"/>
        <v>0</v>
      </c>
      <c r="I465" s="20">
        <f t="shared" ca="1" si="3"/>
        <v>0</v>
      </c>
      <c r="J465" s="20">
        <f t="shared" ca="1" si="3"/>
        <v>0</v>
      </c>
      <c r="K465" s="20">
        <f t="shared" ca="1" si="3"/>
        <v>7.62E-3</v>
      </c>
      <c r="L465" s="20">
        <f t="shared" ca="1" si="3"/>
        <v>6.2899999999999996E-3</v>
      </c>
      <c r="M465" s="20">
        <f t="shared" ca="1" si="3"/>
        <v>6.5199999999999998E-3</v>
      </c>
      <c r="N465" s="20">
        <f t="shared" ca="1" si="3"/>
        <v>0</v>
      </c>
      <c r="O465" s="20">
        <f t="shared" ca="1" si="3"/>
        <v>0</v>
      </c>
      <c r="P465" s="20">
        <f t="shared" ca="1" si="3"/>
        <v>0</v>
      </c>
      <c r="Q465" s="20">
        <f t="shared" ca="1" si="3"/>
        <v>0</v>
      </c>
      <c r="R465" s="20">
        <f t="shared" ca="1" si="3"/>
        <v>0</v>
      </c>
      <c r="S465" s="20">
        <f t="shared" ca="1" si="3"/>
        <v>0</v>
      </c>
    </row>
    <row r="466" spans="1:19" x14ac:dyDescent="0.35">
      <c r="A466" s="18" t="s">
        <v>1843</v>
      </c>
      <c r="B466" s="19"/>
      <c r="C466" s="19"/>
      <c r="D466" s="19"/>
      <c r="E466" s="20">
        <f t="shared" ca="1" si="3"/>
        <v>3.5899999999999999E-3</v>
      </c>
      <c r="F466" s="20">
        <f t="shared" ca="1" si="3"/>
        <v>0</v>
      </c>
      <c r="G466" s="20">
        <f t="shared" ca="1" si="3"/>
        <v>6.6899999999999998E-3</v>
      </c>
      <c r="H466" s="20">
        <f t="shared" ca="1" si="3"/>
        <v>0</v>
      </c>
      <c r="I466" s="20">
        <f t="shared" ca="1" si="3"/>
        <v>0</v>
      </c>
      <c r="J466" s="20">
        <f t="shared" ca="1" si="3"/>
        <v>0</v>
      </c>
      <c r="K466" s="20">
        <f t="shared" ca="1" si="3"/>
        <v>0</v>
      </c>
      <c r="L466" s="20">
        <f t="shared" ca="1" si="3"/>
        <v>0</v>
      </c>
      <c r="M466" s="20">
        <f t="shared" ca="1" si="3"/>
        <v>0</v>
      </c>
      <c r="N466" s="20">
        <f t="shared" ca="1" si="3"/>
        <v>0</v>
      </c>
      <c r="O466" s="20">
        <f t="shared" ca="1" si="3"/>
        <v>0</v>
      </c>
      <c r="P466" s="20">
        <f t="shared" ca="1" si="3"/>
        <v>2.1739999999999999E-2</v>
      </c>
      <c r="Q466" s="20">
        <f t="shared" ca="1" si="3"/>
        <v>8.2000000000000007E-3</v>
      </c>
      <c r="R466" s="20">
        <f t="shared" ca="1" si="3"/>
        <v>0</v>
      </c>
      <c r="S466" s="20">
        <f t="shared" ca="1" si="3"/>
        <v>0</v>
      </c>
    </row>
    <row r="467" spans="1:19" x14ac:dyDescent="0.35">
      <c r="A467" s="19" t="s">
        <v>1845</v>
      </c>
      <c r="B467" s="19"/>
      <c r="C467" s="19"/>
      <c r="D467" s="19"/>
      <c r="E467" s="20">
        <f t="shared" ca="1" si="3"/>
        <v>7.28E-3</v>
      </c>
      <c r="F467" s="20">
        <f t="shared" ca="1" si="3"/>
        <v>3.4880000000000001E-2</v>
      </c>
      <c r="G467" s="20">
        <f t="shared" ca="1" si="3"/>
        <v>1.7080000000000001E-2</v>
      </c>
      <c r="H467" s="20">
        <f t="shared" ca="1" si="3"/>
        <v>0</v>
      </c>
      <c r="I467" s="20">
        <f t="shared" ca="1" si="3"/>
        <v>4.9020000000000001E-2</v>
      </c>
      <c r="J467" s="20">
        <f t="shared" ca="1" si="3"/>
        <v>0</v>
      </c>
      <c r="K467" s="20">
        <f t="shared" ca="1" si="3"/>
        <v>0</v>
      </c>
      <c r="L467" s="20">
        <f t="shared" ca="1" si="3"/>
        <v>0</v>
      </c>
      <c r="M467" s="20">
        <f t="shared" ca="1" si="3"/>
        <v>0</v>
      </c>
      <c r="N467" s="20">
        <f t="shared" ca="1" si="3"/>
        <v>0</v>
      </c>
      <c r="O467" s="20">
        <f t="shared" ca="1" si="3"/>
        <v>0</v>
      </c>
      <c r="P467" s="20">
        <f t="shared" ca="1" si="3"/>
        <v>0</v>
      </c>
      <c r="Q467" s="20">
        <f t="shared" ca="1" si="3"/>
        <v>0</v>
      </c>
      <c r="R467" s="20">
        <f t="shared" ca="1" si="3"/>
        <v>0</v>
      </c>
      <c r="S467" s="20">
        <f t="shared" ca="1" si="3"/>
        <v>1.9539999999999998E-2</v>
      </c>
    </row>
    <row r="468" spans="1:19" x14ac:dyDescent="0.35">
      <c r="A468" s="7" t="s">
        <v>1853</v>
      </c>
      <c r="B468" s="16"/>
      <c r="C468" s="16"/>
      <c r="D468" s="16"/>
      <c r="E468" s="23">
        <f t="shared" ca="1" si="3"/>
        <v>0.27299000000000001</v>
      </c>
      <c r="F468" s="23">
        <f t="shared" ca="1" si="3"/>
        <v>0.53688999999999998</v>
      </c>
      <c r="G468" s="23">
        <f t="shared" ca="1" si="3"/>
        <v>0.45433999999999997</v>
      </c>
      <c r="H468" s="23">
        <f t="shared" ca="1" si="3"/>
        <v>0.44378999999999996</v>
      </c>
      <c r="I468" s="23">
        <f t="shared" ca="1" si="3"/>
        <v>0.49263000000000001</v>
      </c>
      <c r="J468" s="23">
        <f t="shared" ca="1" si="3"/>
        <v>0.21416000000000002</v>
      </c>
      <c r="K468" s="23">
        <f t="shared" ca="1" si="3"/>
        <v>0.21666999999999997</v>
      </c>
      <c r="L468" s="23">
        <f t="shared" ca="1" si="3"/>
        <v>0.31895000000000007</v>
      </c>
      <c r="M468" s="23">
        <f t="shared" ca="1" si="3"/>
        <v>7.4580000000000007E-2</v>
      </c>
      <c r="N468" s="23">
        <f t="shared" ca="1" si="3"/>
        <v>0.13263</v>
      </c>
      <c r="O468" s="23">
        <f t="shared" ca="1" si="3"/>
        <v>0.26912000000000003</v>
      </c>
      <c r="P468" s="23">
        <f t="shared" ca="1" si="3"/>
        <v>0.15155000000000002</v>
      </c>
      <c r="Q468" s="23">
        <f t="shared" ca="1" si="3"/>
        <v>0.40647</v>
      </c>
      <c r="R468" s="23">
        <f t="shared" ca="1" si="3"/>
        <v>0.17925000000000002</v>
      </c>
      <c r="S468" s="23">
        <f t="shared" ca="1" si="3"/>
        <v>0.19797000000000001</v>
      </c>
    </row>
    <row r="469" spans="1:19" x14ac:dyDescent="0.35">
      <c r="A469" s="28" t="s">
        <v>1855</v>
      </c>
      <c r="E469" s="26">
        <f t="shared" ref="E469:S479" ca="1" si="4">SUMIF($D$5:$S$447, $A469, E$5:E$447)</f>
        <v>3.1480000000000001E-2</v>
      </c>
      <c r="F469" s="26">
        <f t="shared" ca="1" si="4"/>
        <v>3.2140000000000002E-2</v>
      </c>
      <c r="G469" s="26">
        <f t="shared" ca="1" si="4"/>
        <v>2.3769999999999999E-2</v>
      </c>
      <c r="H469" s="26">
        <f t="shared" ca="1" si="4"/>
        <v>9.6949999999999995E-2</v>
      </c>
      <c r="I469" s="26">
        <f t="shared" ca="1" si="4"/>
        <v>9.1139999999999999E-2</v>
      </c>
      <c r="J469" s="26">
        <f t="shared" ca="1" si="4"/>
        <v>5.611E-2</v>
      </c>
      <c r="K469" s="26">
        <f t="shared" ca="1" si="4"/>
        <v>4.0419999999999998E-2</v>
      </c>
      <c r="L469" s="26">
        <f t="shared" ca="1" si="4"/>
        <v>7.467E-2</v>
      </c>
      <c r="M469" s="26">
        <f t="shared" ca="1" si="4"/>
        <v>0</v>
      </c>
      <c r="N469" s="26">
        <f t="shared" ca="1" si="4"/>
        <v>0</v>
      </c>
      <c r="O469" s="26">
        <f t="shared" ca="1" si="4"/>
        <v>0</v>
      </c>
      <c r="P469" s="26">
        <f t="shared" ca="1" si="4"/>
        <v>3.3610000000000001E-2</v>
      </c>
      <c r="Q469" s="26">
        <f t="shared" ca="1" si="4"/>
        <v>4.4040000000000003E-2</v>
      </c>
      <c r="R469" s="26">
        <f t="shared" ca="1" si="4"/>
        <v>0</v>
      </c>
      <c r="S469" s="26">
        <f t="shared" ca="1" si="4"/>
        <v>3.0200000000000001E-2</v>
      </c>
    </row>
    <row r="470" spans="1:19" x14ac:dyDescent="0.35">
      <c r="A470" s="28" t="s">
        <v>1887</v>
      </c>
      <c r="E470" s="26">
        <f t="shared" ca="1" si="4"/>
        <v>2.6599999999999999E-2</v>
      </c>
      <c r="F470" s="26">
        <f t="shared" ca="1" si="4"/>
        <v>8.9230000000000004E-2</v>
      </c>
      <c r="G470" s="26">
        <f t="shared" ca="1" si="4"/>
        <v>3.3079999999999998E-2</v>
      </c>
      <c r="H470" s="26">
        <f t="shared" ca="1" si="4"/>
        <v>2.69E-2</v>
      </c>
      <c r="I470" s="26">
        <f t="shared" ca="1" si="4"/>
        <v>9.8019999999999996E-2</v>
      </c>
      <c r="J470" s="26">
        <f t="shared" ca="1" si="4"/>
        <v>3.789E-2</v>
      </c>
      <c r="K470" s="26">
        <f t="shared" ca="1" si="4"/>
        <v>3.005E-2</v>
      </c>
      <c r="L470" s="26">
        <f t="shared" ca="1" si="4"/>
        <v>0</v>
      </c>
      <c r="M470" s="26">
        <f t="shared" ca="1" si="4"/>
        <v>0</v>
      </c>
      <c r="N470" s="26">
        <f t="shared" ca="1" si="4"/>
        <v>2.385E-2</v>
      </c>
      <c r="O470" s="26">
        <f t="shared" ca="1" si="4"/>
        <v>0</v>
      </c>
      <c r="P470" s="26">
        <f t="shared" ca="1" si="4"/>
        <v>8.5000000000000006E-3</v>
      </c>
      <c r="Q470" s="26">
        <f t="shared" ca="1" si="4"/>
        <v>1.6400000000000001E-2</v>
      </c>
      <c r="R470" s="26">
        <f t="shared" ca="1" si="4"/>
        <v>3.8899999999999997E-2</v>
      </c>
      <c r="S470" s="26">
        <f t="shared" ca="1" si="4"/>
        <v>0</v>
      </c>
    </row>
    <row r="471" spans="1:19" x14ac:dyDescent="0.35">
      <c r="A471" s="28" t="s">
        <v>1888</v>
      </c>
      <c r="E471" s="26">
        <f t="shared" ca="1" si="4"/>
        <v>0.17557</v>
      </c>
      <c r="F471" s="26">
        <f t="shared" ca="1" si="4"/>
        <v>0.32940000000000003</v>
      </c>
      <c r="G471" s="26">
        <f t="shared" ca="1" si="4"/>
        <v>0.34061999999999998</v>
      </c>
      <c r="H471" s="26">
        <f t="shared" ca="1" si="4"/>
        <v>0.2722</v>
      </c>
      <c r="I471" s="26">
        <f t="shared" ca="1" si="4"/>
        <v>0.21267</v>
      </c>
      <c r="J471" s="26">
        <f t="shared" ca="1" si="4"/>
        <v>7.7740000000000004E-2</v>
      </c>
      <c r="K471" s="26">
        <f t="shared" ca="1" si="4"/>
        <v>0.10091</v>
      </c>
      <c r="L471" s="26">
        <f t="shared" ca="1" si="4"/>
        <v>0.14824999999999999</v>
      </c>
      <c r="M471" s="26">
        <f t="shared" ca="1" si="4"/>
        <v>3.9899999999999998E-2</v>
      </c>
      <c r="N471" s="26">
        <f t="shared" ca="1" si="4"/>
        <v>5.1799999999999999E-2</v>
      </c>
      <c r="O471" s="26">
        <f t="shared" ca="1" si="4"/>
        <v>0.21695</v>
      </c>
      <c r="P471" s="26">
        <f t="shared" ca="1" si="4"/>
        <v>0.10094</v>
      </c>
      <c r="Q471" s="26">
        <f t="shared" ca="1" si="4"/>
        <v>0.30245</v>
      </c>
      <c r="R471" s="26">
        <f t="shared" ca="1" si="4"/>
        <v>0.13311000000000001</v>
      </c>
      <c r="S471" s="26">
        <f t="shared" ca="1" si="4"/>
        <v>0.16012000000000001</v>
      </c>
    </row>
    <row r="472" spans="1:19" x14ac:dyDescent="0.35">
      <c r="A472" s="28" t="s">
        <v>1858</v>
      </c>
      <c r="E472" s="26">
        <f t="shared" ca="1" si="4"/>
        <v>9.58E-3</v>
      </c>
      <c r="F472" s="26">
        <f t="shared" ca="1" si="4"/>
        <v>3.8629999999999998E-2</v>
      </c>
      <c r="G472" s="26">
        <f t="shared" ca="1" si="4"/>
        <v>6.6899999999999998E-3</v>
      </c>
      <c r="H472" s="26">
        <f t="shared" ca="1" si="4"/>
        <v>4.0189999999999997E-2</v>
      </c>
      <c r="I472" s="26">
        <f t="shared" ca="1" si="4"/>
        <v>2.4510000000000001E-2</v>
      </c>
      <c r="J472" s="26">
        <f t="shared" ca="1" si="4"/>
        <v>0</v>
      </c>
      <c r="K472" s="26">
        <f t="shared" ca="1" si="4"/>
        <v>0</v>
      </c>
      <c r="L472" s="26">
        <f t="shared" ca="1" si="4"/>
        <v>0</v>
      </c>
      <c r="M472" s="26">
        <f t="shared" ca="1" si="4"/>
        <v>3.4680000000000002E-2</v>
      </c>
      <c r="N472" s="26">
        <f t="shared" ca="1" si="4"/>
        <v>0</v>
      </c>
      <c r="O472" s="26">
        <f t="shared" ca="1" si="4"/>
        <v>0</v>
      </c>
      <c r="P472" s="26">
        <f t="shared" ca="1" si="4"/>
        <v>0</v>
      </c>
      <c r="Q472" s="26">
        <f t="shared" ca="1" si="4"/>
        <v>0</v>
      </c>
      <c r="R472" s="26">
        <f t="shared" ca="1" si="4"/>
        <v>0</v>
      </c>
      <c r="S472" s="26">
        <f t="shared" ca="1" si="4"/>
        <v>0</v>
      </c>
    </row>
    <row r="473" spans="1:19" x14ac:dyDescent="0.35">
      <c r="A473" s="28" t="s">
        <v>1860</v>
      </c>
      <c r="E473" s="26">
        <f t="shared" ca="1" si="4"/>
        <v>1.7399999999999999E-2</v>
      </c>
      <c r="F473" s="26">
        <f t="shared" ca="1" si="4"/>
        <v>4.7489999999999997E-2</v>
      </c>
      <c r="G473" s="26">
        <f t="shared" ca="1" si="4"/>
        <v>5.0180000000000002E-2</v>
      </c>
      <c r="H473" s="26">
        <f t="shared" ca="1" si="4"/>
        <v>7.5500000000000003E-3</v>
      </c>
      <c r="I473" s="26">
        <f t="shared" ca="1" si="4"/>
        <v>3.3320000000000002E-2</v>
      </c>
      <c r="J473" s="26">
        <f t="shared" ca="1" si="4"/>
        <v>7.1199999999999996E-3</v>
      </c>
      <c r="K473" s="26">
        <f t="shared" ca="1" si="4"/>
        <v>7.62E-3</v>
      </c>
      <c r="L473" s="26">
        <f t="shared" ca="1" si="4"/>
        <v>0</v>
      </c>
      <c r="M473" s="26">
        <f t="shared" ca="1" si="4"/>
        <v>0</v>
      </c>
      <c r="N473" s="26">
        <f t="shared" ca="1" si="4"/>
        <v>0</v>
      </c>
      <c r="O473" s="26">
        <f t="shared" ca="1" si="4"/>
        <v>0</v>
      </c>
      <c r="P473" s="26">
        <f t="shared" ca="1" si="4"/>
        <v>8.5000000000000006E-3</v>
      </c>
      <c r="Q473" s="26">
        <f t="shared" ca="1" si="4"/>
        <v>4.3580000000000001E-2</v>
      </c>
      <c r="R473" s="26">
        <f t="shared" ca="1" si="4"/>
        <v>7.2399999999999999E-3</v>
      </c>
      <c r="S473" s="26">
        <f t="shared" ca="1" si="4"/>
        <v>7.6499999999999997E-3</v>
      </c>
    </row>
    <row r="474" spans="1:19" x14ac:dyDescent="0.35">
      <c r="A474" s="28" t="s">
        <v>1861</v>
      </c>
      <c r="E474" s="26">
        <f t="shared" ca="1" si="4"/>
        <v>0</v>
      </c>
      <c r="F474" s="26">
        <f t="shared" ca="1" si="4"/>
        <v>0</v>
      </c>
      <c r="G474" s="26">
        <f t="shared" ca="1" si="4"/>
        <v>0</v>
      </c>
      <c r="H474" s="26">
        <f t="shared" ca="1" si="4"/>
        <v>0</v>
      </c>
      <c r="I474" s="26">
        <f t="shared" ca="1" si="4"/>
        <v>0</v>
      </c>
      <c r="J474" s="26">
        <f t="shared" ca="1" si="4"/>
        <v>0</v>
      </c>
      <c r="K474" s="26">
        <f t="shared" ca="1" si="4"/>
        <v>0</v>
      </c>
      <c r="L474" s="26">
        <f t="shared" ca="1" si="4"/>
        <v>0</v>
      </c>
      <c r="M474" s="26">
        <f t="shared" ca="1" si="4"/>
        <v>0</v>
      </c>
      <c r="N474" s="26">
        <f t="shared" ca="1" si="4"/>
        <v>0</v>
      </c>
      <c r="O474" s="26">
        <f t="shared" ca="1" si="4"/>
        <v>0</v>
      </c>
      <c r="P474" s="26">
        <f t="shared" ca="1" si="4"/>
        <v>0</v>
      </c>
      <c r="Q474" s="26">
        <f t="shared" ca="1" si="4"/>
        <v>0</v>
      </c>
      <c r="R474" s="26">
        <f t="shared" ca="1" si="4"/>
        <v>0</v>
      </c>
      <c r="S474" s="26">
        <f t="shared" ca="1" si="4"/>
        <v>0</v>
      </c>
    </row>
    <row r="475" spans="1:19" x14ac:dyDescent="0.35">
      <c r="A475" s="28" t="s">
        <v>2365</v>
      </c>
      <c r="E475" s="26">
        <f t="shared" ca="1" si="4"/>
        <v>0</v>
      </c>
      <c r="F475" s="26">
        <f t="shared" ca="1" si="4"/>
        <v>0</v>
      </c>
      <c r="G475" s="26">
        <f t="shared" ca="1" si="4"/>
        <v>0</v>
      </c>
      <c r="H475" s="26">
        <f t="shared" ca="1" si="4"/>
        <v>0</v>
      </c>
      <c r="I475" s="26">
        <f t="shared" ca="1" si="4"/>
        <v>0</v>
      </c>
      <c r="J475" s="26">
        <f t="shared" ca="1" si="4"/>
        <v>0</v>
      </c>
      <c r="K475" s="26">
        <f t="shared" ca="1" si="4"/>
        <v>0</v>
      </c>
      <c r="L475" s="26">
        <f t="shared" ca="1" si="4"/>
        <v>0</v>
      </c>
      <c r="M475" s="26">
        <f t="shared" ca="1" si="4"/>
        <v>0</v>
      </c>
      <c r="N475" s="26">
        <f t="shared" ca="1" si="4"/>
        <v>0</v>
      </c>
      <c r="O475" s="26">
        <f t="shared" ca="1" si="4"/>
        <v>0</v>
      </c>
      <c r="P475" s="26">
        <f t="shared" ca="1" si="4"/>
        <v>0</v>
      </c>
      <c r="Q475" s="26">
        <f t="shared" ca="1" si="4"/>
        <v>0</v>
      </c>
      <c r="R475" s="26">
        <f t="shared" ca="1" si="4"/>
        <v>0</v>
      </c>
      <c r="S475" s="26">
        <f t="shared" ca="1" si="4"/>
        <v>0</v>
      </c>
    </row>
    <row r="476" spans="1:19" x14ac:dyDescent="0.35">
      <c r="A476" s="28" t="s">
        <v>2366</v>
      </c>
      <c r="E476" s="26">
        <f t="shared" ca="1" si="4"/>
        <v>0</v>
      </c>
      <c r="F476" s="26">
        <f t="shared" ca="1" si="4"/>
        <v>0</v>
      </c>
      <c r="G476" s="26">
        <f t="shared" ca="1" si="4"/>
        <v>0</v>
      </c>
      <c r="H476" s="26">
        <f t="shared" ca="1" si="4"/>
        <v>0</v>
      </c>
      <c r="I476" s="26">
        <f t="shared" ca="1" si="4"/>
        <v>0</v>
      </c>
      <c r="J476" s="26">
        <f t="shared" ca="1" si="4"/>
        <v>0</v>
      </c>
      <c r="K476" s="26">
        <f t="shared" ca="1" si="4"/>
        <v>0</v>
      </c>
      <c r="L476" s="26">
        <f t="shared" ca="1" si="4"/>
        <v>0</v>
      </c>
      <c r="M476" s="26">
        <f t="shared" ca="1" si="4"/>
        <v>0</v>
      </c>
      <c r="N476" s="26">
        <f t="shared" ca="1" si="4"/>
        <v>0</v>
      </c>
      <c r="O476" s="26">
        <f t="shared" ca="1" si="4"/>
        <v>0</v>
      </c>
      <c r="P476" s="26">
        <f t="shared" ca="1" si="4"/>
        <v>0</v>
      </c>
      <c r="Q476" s="26">
        <f t="shared" ca="1" si="4"/>
        <v>0</v>
      </c>
      <c r="R476" s="26">
        <f t="shared" ca="1" si="4"/>
        <v>0</v>
      </c>
      <c r="S476" s="26">
        <f t="shared" ca="1" si="4"/>
        <v>0</v>
      </c>
    </row>
    <row r="477" spans="1:19" x14ac:dyDescent="0.35">
      <c r="A477" s="28" t="s">
        <v>1862</v>
      </c>
      <c r="E477" s="26">
        <f t="shared" ca="1" si="4"/>
        <v>3.5699999999999998E-3</v>
      </c>
      <c r="F477" s="26">
        <f t="shared" ca="1" si="4"/>
        <v>0</v>
      </c>
      <c r="G477" s="26">
        <f t="shared" ca="1" si="4"/>
        <v>0</v>
      </c>
      <c r="H477" s="26">
        <f t="shared" ca="1" si="4"/>
        <v>0</v>
      </c>
      <c r="I477" s="26">
        <f t="shared" ca="1" si="4"/>
        <v>0</v>
      </c>
      <c r="J477" s="26">
        <f t="shared" ca="1" si="4"/>
        <v>7.1199999999999996E-3</v>
      </c>
      <c r="K477" s="26">
        <f t="shared" ca="1" si="4"/>
        <v>0</v>
      </c>
      <c r="L477" s="26">
        <f t="shared" ca="1" si="4"/>
        <v>2.4850000000000001E-2</v>
      </c>
      <c r="M477" s="26">
        <f t="shared" ca="1" si="4"/>
        <v>0</v>
      </c>
      <c r="N477" s="26">
        <f t="shared" ca="1" si="4"/>
        <v>4.7669999999999997E-2</v>
      </c>
      <c r="O477" s="26">
        <f t="shared" ca="1" si="4"/>
        <v>0</v>
      </c>
      <c r="P477" s="26">
        <f t="shared" ca="1" si="4"/>
        <v>0</v>
      </c>
      <c r="Q477" s="26">
        <f t="shared" ca="1" si="4"/>
        <v>0</v>
      </c>
      <c r="R477" s="26">
        <f t="shared" ca="1" si="4"/>
        <v>0</v>
      </c>
      <c r="S477" s="26">
        <f t="shared" ca="1" si="4"/>
        <v>0</v>
      </c>
    </row>
    <row r="478" spans="1:19" x14ac:dyDescent="0.35">
      <c r="A478" s="28" t="s">
        <v>1863</v>
      </c>
      <c r="E478" s="26">
        <f t="shared" ca="1" si="4"/>
        <v>0</v>
      </c>
      <c r="F478" s="26">
        <f t="shared" ca="1" si="4"/>
        <v>0</v>
      </c>
      <c r="G478" s="26">
        <f t="shared" ca="1" si="4"/>
        <v>0</v>
      </c>
      <c r="H478" s="26">
        <f t="shared" ca="1" si="4"/>
        <v>0</v>
      </c>
      <c r="I478" s="26">
        <f t="shared" ca="1" si="4"/>
        <v>0</v>
      </c>
      <c r="J478" s="26">
        <f t="shared" ca="1" si="4"/>
        <v>0</v>
      </c>
      <c r="K478" s="26">
        <f t="shared" ca="1" si="4"/>
        <v>0</v>
      </c>
      <c r="L478" s="26">
        <f t="shared" ca="1" si="4"/>
        <v>0</v>
      </c>
      <c r="M478" s="26">
        <f t="shared" ca="1" si="4"/>
        <v>0</v>
      </c>
      <c r="N478" s="26">
        <f t="shared" ca="1" si="4"/>
        <v>0</v>
      </c>
      <c r="O478" s="26">
        <f t="shared" ca="1" si="4"/>
        <v>0</v>
      </c>
      <c r="P478" s="26">
        <f t="shared" ca="1" si="4"/>
        <v>0</v>
      </c>
      <c r="Q478" s="26">
        <f t="shared" ca="1" si="4"/>
        <v>0</v>
      </c>
      <c r="R478" s="26">
        <f t="shared" ca="1" si="4"/>
        <v>0</v>
      </c>
      <c r="S478" s="26">
        <f t="shared" ca="1" si="4"/>
        <v>0</v>
      </c>
    </row>
    <row r="479" spans="1:19" x14ac:dyDescent="0.35">
      <c r="A479" s="28" t="s">
        <v>1889</v>
      </c>
      <c r="E479" s="26">
        <f t="shared" ca="1" si="4"/>
        <v>7.7999999999999996E-3</v>
      </c>
      <c r="F479" s="26">
        <f t="shared" ca="1" si="4"/>
        <v>0</v>
      </c>
      <c r="G479" s="26">
        <f t="shared" ca="1" si="4"/>
        <v>0</v>
      </c>
      <c r="H479" s="26">
        <f t="shared" ca="1" si="4"/>
        <v>0</v>
      </c>
      <c r="I479" s="26">
        <f t="shared" ca="1" si="4"/>
        <v>3.2969999999999999E-2</v>
      </c>
      <c r="J479" s="26">
        <f t="shared" ca="1" si="4"/>
        <v>2.818E-2</v>
      </c>
      <c r="K479" s="26">
        <f t="shared" ca="1" si="4"/>
        <v>3.005E-2</v>
      </c>
      <c r="L479" s="26">
        <f t="shared" ca="1" si="4"/>
        <v>6.4890000000000003E-2</v>
      </c>
      <c r="M479" s="26">
        <f t="shared" ca="1" si="4"/>
        <v>0</v>
      </c>
      <c r="N479" s="26">
        <f t="shared" ca="1" si="4"/>
        <v>0</v>
      </c>
      <c r="O479" s="26">
        <f t="shared" ca="1" si="4"/>
        <v>5.2170000000000001E-2</v>
      </c>
      <c r="P479" s="26">
        <f t="shared" ca="1" si="4"/>
        <v>0</v>
      </c>
      <c r="Q479" s="26">
        <f t="shared" ca="1" si="4"/>
        <v>0</v>
      </c>
      <c r="R479" s="26">
        <f t="shared" ca="1" si="4"/>
        <v>0</v>
      </c>
      <c r="S479" s="26">
        <f t="shared" ca="1" si="4"/>
        <v>0</v>
      </c>
    </row>
    <row r="480" spans="1:19" x14ac:dyDescent="0.35">
      <c r="A480" s="28" t="s">
        <v>1890</v>
      </c>
      <c r="E480" s="26">
        <f t="shared" ref="E480:S486" ca="1" si="5">SUMIF($D$5:$S$447, $A480, E$5:E$447)</f>
        <v>0</v>
      </c>
      <c r="F480" s="26">
        <f t="shared" ca="1" si="5"/>
        <v>0</v>
      </c>
      <c r="G480" s="26">
        <f t="shared" ca="1" si="5"/>
        <v>0</v>
      </c>
      <c r="H480" s="26">
        <f t="shared" ca="1" si="5"/>
        <v>0</v>
      </c>
      <c r="I480" s="26">
        <f t="shared" ca="1" si="5"/>
        <v>0</v>
      </c>
      <c r="J480" s="26">
        <f t="shared" ca="1" si="5"/>
        <v>0</v>
      </c>
      <c r="K480" s="26">
        <f t="shared" ca="1" si="5"/>
        <v>0</v>
      </c>
      <c r="L480" s="26">
        <f t="shared" ca="1" si="5"/>
        <v>0</v>
      </c>
      <c r="M480" s="26">
        <f t="shared" ca="1" si="5"/>
        <v>0</v>
      </c>
      <c r="N480" s="26">
        <f t="shared" ca="1" si="5"/>
        <v>0</v>
      </c>
      <c r="O480" s="26">
        <f t="shared" ca="1" si="5"/>
        <v>0</v>
      </c>
      <c r="P480" s="26">
        <f t="shared" ca="1" si="5"/>
        <v>0</v>
      </c>
      <c r="Q480" s="26">
        <f t="shared" ca="1" si="5"/>
        <v>0</v>
      </c>
      <c r="R480" s="26">
        <f t="shared" ca="1" si="5"/>
        <v>0</v>
      </c>
      <c r="S480" s="26">
        <f t="shared" ca="1" si="5"/>
        <v>0</v>
      </c>
    </row>
    <row r="481" spans="1:19" x14ac:dyDescent="0.35">
      <c r="A481" s="28" t="s">
        <v>1891</v>
      </c>
      <c r="E481" s="26">
        <f t="shared" ca="1" si="5"/>
        <v>2.9E-4</v>
      </c>
      <c r="F481" s="26">
        <f t="shared" ca="1" si="5"/>
        <v>0</v>
      </c>
      <c r="G481" s="26">
        <f t="shared" ca="1" si="5"/>
        <v>0</v>
      </c>
      <c r="H481" s="26">
        <f t="shared" ca="1" si="5"/>
        <v>0</v>
      </c>
      <c r="I481" s="26">
        <f t="shared" ca="1" si="5"/>
        <v>0</v>
      </c>
      <c r="J481" s="26">
        <f t="shared" ca="1" si="5"/>
        <v>0</v>
      </c>
      <c r="K481" s="26">
        <f t="shared" ca="1" si="5"/>
        <v>0</v>
      </c>
      <c r="L481" s="26">
        <f t="shared" ca="1" si="5"/>
        <v>6.2899999999999996E-3</v>
      </c>
      <c r="M481" s="26">
        <f t="shared" ca="1" si="5"/>
        <v>0</v>
      </c>
      <c r="N481" s="26">
        <f t="shared" ca="1" si="5"/>
        <v>0</v>
      </c>
      <c r="O481" s="26">
        <f t="shared" ca="1" si="5"/>
        <v>0</v>
      </c>
      <c r="P481" s="26">
        <f t="shared" ca="1" si="5"/>
        <v>0</v>
      </c>
      <c r="Q481" s="26">
        <f t="shared" ca="1" si="5"/>
        <v>0</v>
      </c>
      <c r="R481" s="26">
        <f t="shared" ca="1" si="5"/>
        <v>0</v>
      </c>
      <c r="S481" s="26">
        <f t="shared" ca="1" si="5"/>
        <v>0</v>
      </c>
    </row>
    <row r="482" spans="1:19" x14ac:dyDescent="0.35">
      <c r="A482" s="28" t="s">
        <v>1892</v>
      </c>
      <c r="E482" s="26">
        <f t="shared" ca="1" si="5"/>
        <v>0</v>
      </c>
      <c r="F482" s="26">
        <f t="shared" ca="1" si="5"/>
        <v>0</v>
      </c>
      <c r="G482" s="26">
        <f t="shared" ca="1" si="5"/>
        <v>0</v>
      </c>
      <c r="H482" s="26">
        <f t="shared" ca="1" si="5"/>
        <v>0</v>
      </c>
      <c r="I482" s="26">
        <f t="shared" ca="1" si="5"/>
        <v>0</v>
      </c>
      <c r="J482" s="26">
        <f t="shared" ca="1" si="5"/>
        <v>0</v>
      </c>
      <c r="K482" s="26">
        <f t="shared" ca="1" si="5"/>
        <v>0</v>
      </c>
      <c r="L482" s="26">
        <f t="shared" ca="1" si="5"/>
        <v>0</v>
      </c>
      <c r="M482" s="26">
        <f t="shared" ca="1" si="5"/>
        <v>0</v>
      </c>
      <c r="N482" s="26">
        <f t="shared" ca="1" si="5"/>
        <v>0</v>
      </c>
      <c r="O482" s="26">
        <f t="shared" ca="1" si="5"/>
        <v>0</v>
      </c>
      <c r="P482" s="26">
        <f t="shared" ca="1" si="5"/>
        <v>0</v>
      </c>
      <c r="Q482" s="26">
        <f t="shared" ca="1" si="5"/>
        <v>0</v>
      </c>
      <c r="R482" s="26">
        <f t="shared" ca="1" si="5"/>
        <v>0</v>
      </c>
      <c r="S482" s="26">
        <f t="shared" ca="1" si="5"/>
        <v>0</v>
      </c>
    </row>
    <row r="483" spans="1:19" x14ac:dyDescent="0.35">
      <c r="A483" s="28" t="s">
        <v>1866</v>
      </c>
      <c r="E483" s="26">
        <f t="shared" ca="1" si="5"/>
        <v>0</v>
      </c>
      <c r="F483" s="26">
        <f t="shared" ca="1" si="5"/>
        <v>0</v>
      </c>
      <c r="G483" s="26">
        <f t="shared" ca="1" si="5"/>
        <v>0</v>
      </c>
      <c r="H483" s="26">
        <f t="shared" ca="1" si="5"/>
        <v>0</v>
      </c>
      <c r="I483" s="26">
        <f t="shared" ca="1" si="5"/>
        <v>0</v>
      </c>
      <c r="J483" s="26">
        <f t="shared" ca="1" si="5"/>
        <v>0</v>
      </c>
      <c r="K483" s="26">
        <f t="shared" ca="1" si="5"/>
        <v>0</v>
      </c>
      <c r="L483" s="26">
        <f t="shared" ca="1" si="5"/>
        <v>0</v>
      </c>
      <c r="M483" s="26">
        <f t="shared" ca="1" si="5"/>
        <v>0</v>
      </c>
      <c r="N483" s="26">
        <f t="shared" ca="1" si="5"/>
        <v>0</v>
      </c>
      <c r="O483" s="26">
        <f t="shared" ca="1" si="5"/>
        <v>0</v>
      </c>
      <c r="P483" s="26">
        <f t="shared" ca="1" si="5"/>
        <v>0</v>
      </c>
      <c r="Q483" s="26">
        <f t="shared" ca="1" si="5"/>
        <v>0</v>
      </c>
      <c r="R483" s="26">
        <f t="shared" ca="1" si="5"/>
        <v>0</v>
      </c>
      <c r="S483" s="26">
        <f t="shared" ca="1" si="5"/>
        <v>0</v>
      </c>
    </row>
    <row r="484" spans="1:19" x14ac:dyDescent="0.35">
      <c r="A484" s="28" t="s">
        <v>1893</v>
      </c>
      <c r="E484" s="26">
        <f t="shared" ca="1" si="5"/>
        <v>0</v>
      </c>
      <c r="F484" s="26">
        <f t="shared" ca="1" si="5"/>
        <v>0</v>
      </c>
      <c r="G484" s="26">
        <f t="shared" ca="1" si="5"/>
        <v>0</v>
      </c>
      <c r="H484" s="26">
        <f t="shared" ca="1" si="5"/>
        <v>0</v>
      </c>
      <c r="I484" s="26">
        <f t="shared" ca="1" si="5"/>
        <v>0</v>
      </c>
      <c r="J484" s="26">
        <f t="shared" ca="1" si="5"/>
        <v>0</v>
      </c>
      <c r="K484" s="26">
        <f t="shared" ca="1" si="5"/>
        <v>0</v>
      </c>
      <c r="L484" s="26">
        <f t="shared" ca="1" si="5"/>
        <v>0</v>
      </c>
      <c r="M484" s="26">
        <f t="shared" ca="1" si="5"/>
        <v>0</v>
      </c>
      <c r="N484" s="26">
        <f t="shared" ca="1" si="5"/>
        <v>0</v>
      </c>
      <c r="O484" s="26">
        <f t="shared" ca="1" si="5"/>
        <v>0</v>
      </c>
      <c r="P484" s="26">
        <f t="shared" ca="1" si="5"/>
        <v>0</v>
      </c>
      <c r="Q484" s="26">
        <f t="shared" ca="1" si="5"/>
        <v>0</v>
      </c>
      <c r="R484" s="26">
        <f t="shared" ca="1" si="5"/>
        <v>0</v>
      </c>
      <c r="S484" s="26">
        <f t="shared" ca="1" si="5"/>
        <v>0</v>
      </c>
    </row>
    <row r="485" spans="1:19" x14ac:dyDescent="0.35">
      <c r="A485" s="28" t="s">
        <v>1894</v>
      </c>
      <c r="E485" s="26">
        <f t="shared" ca="1" si="5"/>
        <v>0</v>
      </c>
      <c r="F485" s="26">
        <f t="shared" ca="1" si="5"/>
        <v>0</v>
      </c>
      <c r="G485" s="26">
        <f t="shared" ca="1" si="5"/>
        <v>0</v>
      </c>
      <c r="H485" s="26">
        <f t="shared" ca="1" si="5"/>
        <v>0</v>
      </c>
      <c r="I485" s="26">
        <f t="shared" ca="1" si="5"/>
        <v>0</v>
      </c>
      <c r="J485" s="26">
        <f t="shared" ca="1" si="5"/>
        <v>0</v>
      </c>
      <c r="K485" s="26">
        <f t="shared" ca="1" si="5"/>
        <v>0</v>
      </c>
      <c r="L485" s="26">
        <f t="shared" ca="1" si="5"/>
        <v>0</v>
      </c>
      <c r="M485" s="26">
        <f t="shared" ca="1" si="5"/>
        <v>0</v>
      </c>
      <c r="N485" s="26">
        <f t="shared" ca="1" si="5"/>
        <v>0</v>
      </c>
      <c r="O485" s="26">
        <f t="shared" ca="1" si="5"/>
        <v>0</v>
      </c>
      <c r="P485" s="26">
        <f t="shared" ca="1" si="5"/>
        <v>0</v>
      </c>
      <c r="Q485" s="26">
        <f t="shared" ca="1" si="5"/>
        <v>0</v>
      </c>
      <c r="R485" s="26">
        <f t="shared" ca="1" si="5"/>
        <v>0</v>
      </c>
      <c r="S485" s="26">
        <f t="shared" ca="1" si="5"/>
        <v>0</v>
      </c>
    </row>
    <row r="486" spans="1:19" x14ac:dyDescent="0.35">
      <c r="A486" s="28" t="s">
        <v>1895</v>
      </c>
      <c r="E486" s="26">
        <f t="shared" ca="1" si="5"/>
        <v>6.9999999999999999E-4</v>
      </c>
      <c r="F486" s="26">
        <f t="shared" ca="1" si="5"/>
        <v>0</v>
      </c>
      <c r="G486" s="26">
        <f t="shared" ca="1" si="5"/>
        <v>0</v>
      </c>
      <c r="H486" s="26">
        <f t="shared" ca="1" si="5"/>
        <v>0</v>
      </c>
      <c r="I486" s="26">
        <f t="shared" ca="1" si="5"/>
        <v>0</v>
      </c>
      <c r="J486" s="26">
        <f t="shared" ca="1" si="5"/>
        <v>0</v>
      </c>
      <c r="K486" s="26">
        <f t="shared" ca="1" si="5"/>
        <v>7.62E-3</v>
      </c>
      <c r="L486" s="26">
        <f t="shared" ca="1" si="5"/>
        <v>0</v>
      </c>
      <c r="M486" s="26">
        <f t="shared" ca="1" si="5"/>
        <v>0</v>
      </c>
      <c r="N486" s="26">
        <f t="shared" ca="1" si="5"/>
        <v>9.3100000000000006E-3</v>
      </c>
      <c r="O486" s="26">
        <f t="shared" ca="1" si="5"/>
        <v>0</v>
      </c>
      <c r="P486" s="26">
        <f t="shared" ca="1" si="5"/>
        <v>0</v>
      </c>
      <c r="Q486" s="26">
        <f t="shared" ca="1" si="5"/>
        <v>0</v>
      </c>
      <c r="R486" s="26">
        <f t="shared" ca="1" si="5"/>
        <v>0</v>
      </c>
      <c r="S486" s="26">
        <f t="shared" ca="1" si="5"/>
        <v>0</v>
      </c>
    </row>
    <row r="487" spans="1:19" x14ac:dyDescent="0.35">
      <c r="A487" s="24" t="s">
        <v>1869</v>
      </c>
      <c r="B487" s="15"/>
      <c r="C487" s="15"/>
      <c r="D487" s="15"/>
      <c r="E487" s="25">
        <f t="shared" ref="E487:S487" ca="1" si="6">SUMIF($C$5:$S$447, $A487, E$5:E$447)</f>
        <v>0.33252999999999999</v>
      </c>
      <c r="F487" s="25">
        <f t="shared" ca="1" si="6"/>
        <v>3.2140000000000002E-2</v>
      </c>
      <c r="G487" s="25">
        <f t="shared" ca="1" si="6"/>
        <v>1.338E-2</v>
      </c>
      <c r="H487" s="25">
        <f t="shared" ca="1" si="6"/>
        <v>7.0819999999999994E-2</v>
      </c>
      <c r="I487" s="25">
        <f t="shared" ca="1" si="6"/>
        <v>0.26274999999999998</v>
      </c>
      <c r="J487" s="25">
        <f t="shared" ca="1" si="6"/>
        <v>3.8309999999999997E-2</v>
      </c>
      <c r="K487" s="25">
        <f t="shared" ca="1" si="6"/>
        <v>1.9439999999999999E-2</v>
      </c>
      <c r="L487" s="25">
        <f t="shared" ca="1" si="6"/>
        <v>5.8599999999999999E-2</v>
      </c>
      <c r="M487" s="25">
        <f t="shared" ca="1" si="6"/>
        <v>0.51832</v>
      </c>
      <c r="N487" s="25">
        <f t="shared" ca="1" si="6"/>
        <v>3.3160000000000002E-2</v>
      </c>
      <c r="O487" s="25">
        <f t="shared" ca="1" si="6"/>
        <v>0.20138999999999999</v>
      </c>
      <c r="P487" s="25">
        <f t="shared" ca="1" si="6"/>
        <v>0.51842999999999995</v>
      </c>
      <c r="Q487" s="25">
        <f t="shared" ca="1" si="6"/>
        <v>0.25346000000000007</v>
      </c>
      <c r="R487" s="25">
        <f t="shared" ca="1" si="6"/>
        <v>0.70583000000000018</v>
      </c>
      <c r="S487" s="25">
        <f t="shared" ca="1" si="6"/>
        <v>0.61819000000000013</v>
      </c>
    </row>
    <row r="488" spans="1:19" x14ac:dyDescent="0.35">
      <c r="A488" s="28" t="s">
        <v>1870</v>
      </c>
      <c r="E488" s="26">
        <f t="shared" ref="E488:S497" ca="1" si="7">SUMIF($D$5:$S$447, $A488, E$5:E$447)</f>
        <v>8.7930000000000008E-2</v>
      </c>
      <c r="F488" s="26">
        <f t="shared" ca="1" si="7"/>
        <v>0</v>
      </c>
      <c r="G488" s="26">
        <f t="shared" ca="1" si="7"/>
        <v>0</v>
      </c>
      <c r="H488" s="26">
        <f t="shared" ca="1" si="7"/>
        <v>0</v>
      </c>
      <c r="I488" s="26">
        <f t="shared" ca="1" si="7"/>
        <v>3.3320000000000002E-2</v>
      </c>
      <c r="J488" s="26">
        <f t="shared" ca="1" si="7"/>
        <v>3.8309999999999997E-2</v>
      </c>
      <c r="K488" s="26">
        <f t="shared" ca="1" si="7"/>
        <v>0</v>
      </c>
      <c r="L488" s="26">
        <f t="shared" ca="1" si="7"/>
        <v>0</v>
      </c>
      <c r="M488" s="26">
        <f t="shared" ca="1" si="7"/>
        <v>2.579E-2</v>
      </c>
      <c r="N488" s="26">
        <f t="shared" ca="1" si="7"/>
        <v>0</v>
      </c>
      <c r="O488" s="26">
        <f t="shared" ca="1" si="7"/>
        <v>0</v>
      </c>
      <c r="P488" s="26">
        <f t="shared" ca="1" si="7"/>
        <v>0</v>
      </c>
      <c r="Q488" s="26">
        <f t="shared" ca="1" si="7"/>
        <v>8.2000000000000007E-3</v>
      </c>
      <c r="R488" s="26">
        <f t="shared" ca="1" si="7"/>
        <v>0.46934000000000009</v>
      </c>
      <c r="S488" s="26">
        <f t="shared" ca="1" si="7"/>
        <v>5.4339999999999999E-2</v>
      </c>
    </row>
    <row r="489" spans="1:19" x14ac:dyDescent="0.35">
      <c r="A489" s="28" t="s">
        <v>1896</v>
      </c>
      <c r="E489" s="26">
        <f t="shared" ca="1" si="7"/>
        <v>3.0560000000000004E-2</v>
      </c>
      <c r="F489" s="26">
        <f t="shared" ca="1" si="7"/>
        <v>0</v>
      </c>
      <c r="G489" s="26">
        <f t="shared" ca="1" si="7"/>
        <v>0</v>
      </c>
      <c r="H489" s="26">
        <f t="shared" ca="1" si="7"/>
        <v>0</v>
      </c>
      <c r="I489" s="26">
        <f t="shared" ca="1" si="7"/>
        <v>0</v>
      </c>
      <c r="J489" s="26">
        <f t="shared" ca="1" si="7"/>
        <v>0</v>
      </c>
      <c r="K489" s="26">
        <f t="shared" ca="1" si="7"/>
        <v>0</v>
      </c>
      <c r="L489" s="26">
        <f t="shared" ca="1" si="7"/>
        <v>0</v>
      </c>
      <c r="M489" s="26">
        <f t="shared" ca="1" si="7"/>
        <v>0.14444000000000001</v>
      </c>
      <c r="N489" s="26">
        <f t="shared" ca="1" si="7"/>
        <v>0</v>
      </c>
      <c r="O489" s="26">
        <f t="shared" ca="1" si="7"/>
        <v>0</v>
      </c>
      <c r="P489" s="26">
        <f t="shared" ca="1" si="7"/>
        <v>0</v>
      </c>
      <c r="Q489" s="26">
        <f t="shared" ca="1" si="7"/>
        <v>0</v>
      </c>
      <c r="R489" s="26">
        <f t="shared" ca="1" si="7"/>
        <v>2.862E-2</v>
      </c>
      <c r="S489" s="26">
        <f t="shared" ca="1" si="7"/>
        <v>0.11173</v>
      </c>
    </row>
    <row r="490" spans="1:19" x14ac:dyDescent="0.35">
      <c r="A490" s="28" t="s">
        <v>1877</v>
      </c>
      <c r="E490" s="26">
        <f t="shared" ca="1" si="7"/>
        <v>3.1920000000000004E-2</v>
      </c>
      <c r="F490" s="26">
        <f t="shared" ca="1" si="7"/>
        <v>0</v>
      </c>
      <c r="G490" s="26">
        <f t="shared" ca="1" si="7"/>
        <v>0</v>
      </c>
      <c r="H490" s="26">
        <f t="shared" ca="1" si="7"/>
        <v>0</v>
      </c>
      <c r="I490" s="26">
        <f t="shared" ca="1" si="7"/>
        <v>0</v>
      </c>
      <c r="J490" s="26">
        <f t="shared" ca="1" si="7"/>
        <v>0</v>
      </c>
      <c r="K490" s="26">
        <f t="shared" ca="1" si="7"/>
        <v>0</v>
      </c>
      <c r="L490" s="26">
        <f t="shared" ca="1" si="7"/>
        <v>0</v>
      </c>
      <c r="M490" s="26">
        <f t="shared" ca="1" si="7"/>
        <v>0</v>
      </c>
      <c r="N490" s="26">
        <f t="shared" ca="1" si="7"/>
        <v>0</v>
      </c>
      <c r="O490" s="26">
        <f t="shared" ca="1" si="7"/>
        <v>6.5350000000000005E-2</v>
      </c>
      <c r="P490" s="26">
        <f t="shared" ca="1" si="7"/>
        <v>0.33829000000000004</v>
      </c>
      <c r="Q490" s="26">
        <f t="shared" ca="1" si="7"/>
        <v>0</v>
      </c>
      <c r="R490" s="26">
        <f t="shared" ca="1" si="7"/>
        <v>0</v>
      </c>
      <c r="S490" s="26">
        <f t="shared" ca="1" si="7"/>
        <v>0</v>
      </c>
    </row>
    <row r="491" spans="1:19" x14ac:dyDescent="0.35">
      <c r="A491" s="28" t="s">
        <v>1897</v>
      </c>
      <c r="E491" s="26">
        <f t="shared" ca="1" si="7"/>
        <v>2.8430000000000004E-2</v>
      </c>
      <c r="F491" s="26">
        <f t="shared" ca="1" si="7"/>
        <v>0</v>
      </c>
      <c r="G491" s="26">
        <f t="shared" ca="1" si="7"/>
        <v>0</v>
      </c>
      <c r="H491" s="26">
        <f t="shared" ca="1" si="7"/>
        <v>0</v>
      </c>
      <c r="I491" s="26">
        <f t="shared" ca="1" si="7"/>
        <v>0</v>
      </c>
      <c r="J491" s="26">
        <f t="shared" ca="1" si="7"/>
        <v>0</v>
      </c>
      <c r="K491" s="26">
        <f t="shared" ca="1" si="7"/>
        <v>0</v>
      </c>
      <c r="L491" s="26">
        <f t="shared" ca="1" si="7"/>
        <v>0</v>
      </c>
      <c r="M491" s="26">
        <f t="shared" ca="1" si="7"/>
        <v>6.5199999999999998E-3</v>
      </c>
      <c r="N491" s="26">
        <f t="shared" ca="1" si="7"/>
        <v>0</v>
      </c>
      <c r="O491" s="26">
        <f t="shared" ca="1" si="7"/>
        <v>0</v>
      </c>
      <c r="P491" s="26">
        <f t="shared" ca="1" si="7"/>
        <v>0</v>
      </c>
      <c r="Q491" s="26">
        <f t="shared" ca="1" si="7"/>
        <v>0</v>
      </c>
      <c r="R491" s="26">
        <f t="shared" ca="1" si="7"/>
        <v>3.8490000000000003E-2</v>
      </c>
      <c r="S491" s="26">
        <f t="shared" ca="1" si="7"/>
        <v>0.25222999999999995</v>
      </c>
    </row>
    <row r="492" spans="1:19" x14ac:dyDescent="0.35">
      <c r="A492" s="28" t="s">
        <v>1875</v>
      </c>
      <c r="E492" s="26">
        <f t="shared" ca="1" si="7"/>
        <v>4.8300000000000001E-3</v>
      </c>
      <c r="F492" s="26">
        <f t="shared" ca="1" si="7"/>
        <v>0</v>
      </c>
      <c r="G492" s="26">
        <f t="shared" ca="1" si="7"/>
        <v>0</v>
      </c>
      <c r="H492" s="26">
        <f t="shared" ca="1" si="7"/>
        <v>0</v>
      </c>
      <c r="I492" s="26">
        <f t="shared" ca="1" si="7"/>
        <v>0</v>
      </c>
      <c r="J492" s="26">
        <f t="shared" ca="1" si="7"/>
        <v>0</v>
      </c>
      <c r="K492" s="26">
        <f t="shared" ca="1" si="7"/>
        <v>0</v>
      </c>
      <c r="L492" s="26">
        <f t="shared" ca="1" si="7"/>
        <v>0</v>
      </c>
      <c r="M492" s="26">
        <f t="shared" ca="1" si="7"/>
        <v>4.2470000000000001E-2</v>
      </c>
      <c r="N492" s="26">
        <f t="shared" ca="1" si="7"/>
        <v>0</v>
      </c>
      <c r="O492" s="26">
        <f t="shared" ca="1" si="7"/>
        <v>0</v>
      </c>
      <c r="P492" s="26">
        <f t="shared" ca="1" si="7"/>
        <v>0</v>
      </c>
      <c r="Q492" s="26">
        <f t="shared" ca="1" si="7"/>
        <v>0</v>
      </c>
      <c r="R492" s="26">
        <f t="shared" ca="1" si="7"/>
        <v>0</v>
      </c>
      <c r="S492" s="26">
        <f t="shared" ca="1" si="7"/>
        <v>0</v>
      </c>
    </row>
    <row r="493" spans="1:19" x14ac:dyDescent="0.35">
      <c r="A493" s="28" t="s">
        <v>1871</v>
      </c>
      <c r="E493" s="26">
        <f t="shared" ca="1" si="7"/>
        <v>1.4630000000000001E-2</v>
      </c>
      <c r="F493" s="26">
        <f t="shared" ca="1" si="7"/>
        <v>0</v>
      </c>
      <c r="G493" s="26">
        <f t="shared" ca="1" si="7"/>
        <v>0</v>
      </c>
      <c r="H493" s="26">
        <f t="shared" ca="1" si="7"/>
        <v>0</v>
      </c>
      <c r="I493" s="26">
        <f t="shared" ca="1" si="7"/>
        <v>0</v>
      </c>
      <c r="J493" s="26">
        <f t="shared" ca="1" si="7"/>
        <v>0</v>
      </c>
      <c r="K493" s="26">
        <f t="shared" ca="1" si="7"/>
        <v>0</v>
      </c>
      <c r="L493" s="26">
        <f t="shared" ca="1" si="7"/>
        <v>0</v>
      </c>
      <c r="M493" s="26">
        <f t="shared" ca="1" si="7"/>
        <v>0</v>
      </c>
      <c r="N493" s="26">
        <f t="shared" ca="1" si="7"/>
        <v>0</v>
      </c>
      <c r="O493" s="26">
        <f t="shared" ca="1" si="7"/>
        <v>0</v>
      </c>
      <c r="P493" s="26">
        <f t="shared" ca="1" si="7"/>
        <v>0</v>
      </c>
      <c r="Q493" s="26">
        <f t="shared" ca="1" si="7"/>
        <v>0.11829000000000001</v>
      </c>
      <c r="R493" s="26">
        <f t="shared" ca="1" si="7"/>
        <v>0</v>
      </c>
      <c r="S493" s="26">
        <f t="shared" ca="1" si="7"/>
        <v>0</v>
      </c>
    </row>
    <row r="494" spans="1:19" x14ac:dyDescent="0.35">
      <c r="A494" s="28" t="s">
        <v>1898</v>
      </c>
      <c r="E494" s="26">
        <f t="shared" ca="1" si="7"/>
        <v>1.8049999999999997E-2</v>
      </c>
      <c r="F494" s="26">
        <f t="shared" ca="1" si="7"/>
        <v>0</v>
      </c>
      <c r="G494" s="26">
        <f t="shared" ca="1" si="7"/>
        <v>0</v>
      </c>
      <c r="H494" s="26">
        <f t="shared" ca="1" si="7"/>
        <v>0</v>
      </c>
      <c r="I494" s="26">
        <f t="shared" ca="1" si="7"/>
        <v>0</v>
      </c>
      <c r="J494" s="26">
        <f t="shared" ca="1" si="7"/>
        <v>0</v>
      </c>
      <c r="K494" s="26">
        <f t="shared" ca="1" si="7"/>
        <v>0</v>
      </c>
      <c r="L494" s="26">
        <f t="shared" ca="1" si="7"/>
        <v>0</v>
      </c>
      <c r="M494" s="26">
        <f t="shared" ca="1" si="7"/>
        <v>0</v>
      </c>
      <c r="N494" s="26">
        <f t="shared" ca="1" si="7"/>
        <v>2.385E-2</v>
      </c>
      <c r="O494" s="26">
        <f t="shared" ca="1" si="7"/>
        <v>0</v>
      </c>
      <c r="P494" s="26">
        <f t="shared" ca="1" si="7"/>
        <v>4.5199999999999997E-2</v>
      </c>
      <c r="Q494" s="26">
        <f t="shared" ca="1" si="7"/>
        <v>2.9159999999999998E-2</v>
      </c>
      <c r="R494" s="26">
        <f t="shared" ca="1" si="7"/>
        <v>5.7239999999999999E-2</v>
      </c>
      <c r="S494" s="26">
        <f t="shared" ca="1" si="7"/>
        <v>0</v>
      </c>
    </row>
    <row r="495" spans="1:19" x14ac:dyDescent="0.35">
      <c r="A495" s="28" t="s">
        <v>1878</v>
      </c>
      <c r="E495" s="26">
        <f t="shared" ca="1" si="7"/>
        <v>1.8369999999999997E-2</v>
      </c>
      <c r="F495" s="26">
        <f t="shared" ca="1" si="7"/>
        <v>0</v>
      </c>
      <c r="G495" s="26">
        <f t="shared" ca="1" si="7"/>
        <v>0</v>
      </c>
      <c r="H495" s="26">
        <f t="shared" ca="1" si="7"/>
        <v>7.5500000000000003E-3</v>
      </c>
      <c r="I495" s="26">
        <f t="shared" ca="1" si="7"/>
        <v>0</v>
      </c>
      <c r="J495" s="26">
        <f t="shared" ca="1" si="7"/>
        <v>0</v>
      </c>
      <c r="K495" s="26">
        <f t="shared" ca="1" si="7"/>
        <v>0</v>
      </c>
      <c r="L495" s="26">
        <f t="shared" ca="1" si="7"/>
        <v>0</v>
      </c>
      <c r="M495" s="26">
        <f t="shared" ca="1" si="7"/>
        <v>0.15065000000000001</v>
      </c>
      <c r="N495" s="26">
        <f t="shared" ca="1" si="7"/>
        <v>0</v>
      </c>
      <c r="O495" s="26">
        <f t="shared" ca="1" si="7"/>
        <v>7.0139999999999994E-2</v>
      </c>
      <c r="P495" s="26">
        <f t="shared" ca="1" si="7"/>
        <v>0</v>
      </c>
      <c r="Q495" s="26">
        <f t="shared" ca="1" si="7"/>
        <v>0</v>
      </c>
      <c r="R495" s="26">
        <f t="shared" ca="1" si="7"/>
        <v>0</v>
      </c>
      <c r="S495" s="26">
        <f t="shared" ca="1" si="7"/>
        <v>0</v>
      </c>
    </row>
    <row r="496" spans="1:19" x14ac:dyDescent="0.35">
      <c r="A496" s="28" t="s">
        <v>1876</v>
      </c>
      <c r="E496" s="26">
        <f t="shared" ca="1" si="7"/>
        <v>0</v>
      </c>
      <c r="F496" s="26">
        <f t="shared" ca="1" si="7"/>
        <v>0</v>
      </c>
      <c r="G496" s="26">
        <f t="shared" ca="1" si="7"/>
        <v>0</v>
      </c>
      <c r="H496" s="26">
        <f t="shared" ca="1" si="7"/>
        <v>0</v>
      </c>
      <c r="I496" s="26">
        <f t="shared" ca="1" si="7"/>
        <v>0</v>
      </c>
      <c r="J496" s="26">
        <f t="shared" ca="1" si="7"/>
        <v>0</v>
      </c>
      <c r="K496" s="26">
        <f t="shared" ca="1" si="7"/>
        <v>0</v>
      </c>
      <c r="L496" s="26">
        <f t="shared" ca="1" si="7"/>
        <v>0</v>
      </c>
      <c r="M496" s="26">
        <f t="shared" ca="1" si="7"/>
        <v>0</v>
      </c>
      <c r="N496" s="26">
        <f t="shared" ca="1" si="7"/>
        <v>0</v>
      </c>
      <c r="O496" s="26">
        <f t="shared" ca="1" si="7"/>
        <v>0</v>
      </c>
      <c r="P496" s="26">
        <f t="shared" ca="1" si="7"/>
        <v>0</v>
      </c>
      <c r="Q496" s="26">
        <f t="shared" ca="1" si="7"/>
        <v>0</v>
      </c>
      <c r="R496" s="26">
        <f t="shared" ca="1" si="7"/>
        <v>0</v>
      </c>
      <c r="S496" s="26">
        <f t="shared" ca="1" si="7"/>
        <v>0</v>
      </c>
    </row>
    <row r="497" spans="1:19" x14ac:dyDescent="0.35">
      <c r="A497" s="28" t="s">
        <v>1880</v>
      </c>
      <c r="E497" s="26">
        <f t="shared" ca="1" si="7"/>
        <v>9.7810000000000008E-2</v>
      </c>
      <c r="F497" s="26">
        <f t="shared" ca="1" si="7"/>
        <v>3.2140000000000002E-2</v>
      </c>
      <c r="G497" s="26">
        <f t="shared" ca="1" si="7"/>
        <v>1.338E-2</v>
      </c>
      <c r="H497" s="26">
        <f t="shared" ca="1" si="7"/>
        <v>6.3269999999999993E-2</v>
      </c>
      <c r="I497" s="26">
        <f t="shared" ca="1" si="7"/>
        <v>0.22943</v>
      </c>
      <c r="J497" s="26">
        <f t="shared" ca="1" si="7"/>
        <v>0</v>
      </c>
      <c r="K497" s="26">
        <f t="shared" ca="1" si="7"/>
        <v>1.9439999999999999E-2</v>
      </c>
      <c r="L497" s="26">
        <f t="shared" ca="1" si="7"/>
        <v>5.8599999999999999E-2</v>
      </c>
      <c r="M497" s="26">
        <f t="shared" ca="1" si="7"/>
        <v>0.14845</v>
      </c>
      <c r="N497" s="26">
        <f t="shared" ca="1" si="7"/>
        <v>9.3100000000000006E-3</v>
      </c>
      <c r="O497" s="26">
        <f t="shared" ca="1" si="7"/>
        <v>6.59E-2</v>
      </c>
      <c r="P497" s="26">
        <f t="shared" ca="1" si="7"/>
        <v>0.13494</v>
      </c>
      <c r="Q497" s="26">
        <f t="shared" ca="1" si="7"/>
        <v>9.7810000000000008E-2</v>
      </c>
      <c r="R497" s="26">
        <f t="shared" ca="1" si="7"/>
        <v>0.11213999999999999</v>
      </c>
      <c r="S497" s="26">
        <f t="shared" ca="1" si="7"/>
        <v>0.19989000000000001</v>
      </c>
    </row>
    <row r="499" spans="1:19" x14ac:dyDescent="0.35">
      <c r="A499" s="29" t="s">
        <v>1881</v>
      </c>
      <c r="B499" s="30"/>
      <c r="C499" s="30"/>
      <c r="D499" s="30"/>
      <c r="E499" s="31">
        <f t="shared" ref="E499:S499" ca="1" si="8">SUM(E457+E468+E487)</f>
        <v>0.99991999999999992</v>
      </c>
      <c r="F499" s="31">
        <f t="shared" ca="1" si="8"/>
        <v>1.0000199999999999</v>
      </c>
      <c r="G499" s="31">
        <f t="shared" ca="1" si="8"/>
        <v>1.0000799999999999</v>
      </c>
      <c r="H499" s="31">
        <f t="shared" ca="1" si="8"/>
        <v>1.0000599999999999</v>
      </c>
      <c r="I499" s="31">
        <f t="shared" ca="1" si="8"/>
        <v>0.99998000000000009</v>
      </c>
      <c r="J499" s="31">
        <f t="shared" ca="1" si="8"/>
        <v>0.99996000000000007</v>
      </c>
      <c r="K499" s="31">
        <f t="shared" ca="1" si="8"/>
        <v>0.99998999999999982</v>
      </c>
      <c r="L499" s="31">
        <f t="shared" ca="1" si="8"/>
        <v>1.0000500000000001</v>
      </c>
      <c r="M499" s="31">
        <f t="shared" ca="1" si="8"/>
        <v>1.0000100000000001</v>
      </c>
      <c r="N499" s="31">
        <f t="shared" ca="1" si="8"/>
        <v>1.0000100000000001</v>
      </c>
      <c r="O499" s="31">
        <f t="shared" ca="1" si="8"/>
        <v>0.99992999999999999</v>
      </c>
      <c r="P499" s="31">
        <f t="shared" ca="1" si="8"/>
        <v>1.00003</v>
      </c>
      <c r="Q499" s="31">
        <f t="shared" ca="1" si="8"/>
        <v>1.0000599999999999</v>
      </c>
      <c r="R499" s="31">
        <f t="shared" ca="1" si="8"/>
        <v>1.0000000000000002</v>
      </c>
      <c r="S499" s="31">
        <f t="shared" ca="1" si="8"/>
        <v>1.0000100000000001</v>
      </c>
    </row>
    <row r="504" spans="1:19" x14ac:dyDescent="0.35">
      <c r="B504" t="s">
        <v>1882</v>
      </c>
      <c r="E504" s="27">
        <f t="shared" ref="E504:S504" ca="1" si="9">E457-(E458+E459+E460+E461+E462+E463+E464+E465+E466+E467)</f>
        <v>0</v>
      </c>
      <c r="F504" s="27">
        <f t="shared" ca="1" si="9"/>
        <v>0</v>
      </c>
      <c r="G504" s="27">
        <f t="shared" ca="1" si="9"/>
        <v>0</v>
      </c>
      <c r="H504" s="27">
        <f t="shared" ca="1" si="9"/>
        <v>0</v>
      </c>
      <c r="I504" s="27">
        <f t="shared" ca="1" si="9"/>
        <v>0</v>
      </c>
      <c r="J504" s="27">
        <f t="shared" ca="1" si="9"/>
        <v>0</v>
      </c>
      <c r="K504" s="27">
        <f t="shared" ca="1" si="9"/>
        <v>0</v>
      </c>
      <c r="L504" s="27">
        <f t="shared" ca="1" si="9"/>
        <v>0</v>
      </c>
      <c r="M504" s="27">
        <f t="shared" ca="1" si="9"/>
        <v>0</v>
      </c>
      <c r="N504" s="27">
        <f t="shared" ca="1" si="9"/>
        <v>0</v>
      </c>
      <c r="O504" s="27">
        <f t="shared" ca="1" si="9"/>
        <v>0</v>
      </c>
      <c r="P504" s="27">
        <f t="shared" ca="1" si="9"/>
        <v>0</v>
      </c>
      <c r="Q504" s="27">
        <f t="shared" ca="1" si="9"/>
        <v>0</v>
      </c>
      <c r="R504" s="27">
        <f t="shared" ca="1" si="9"/>
        <v>0</v>
      </c>
      <c r="S504" s="27">
        <f t="shared" ca="1" si="9"/>
        <v>0</v>
      </c>
    </row>
    <row r="505" spans="1:19" x14ac:dyDescent="0.35">
      <c r="B505" t="s">
        <v>1884</v>
      </c>
      <c r="E505" s="27">
        <f t="shared" ref="E505:S505" ca="1" si="10">E468-SUM(E469:E486)</f>
        <v>0</v>
      </c>
      <c r="F505" s="27">
        <f t="shared" ca="1" si="10"/>
        <v>0</v>
      </c>
      <c r="G505" s="27">
        <f t="shared" ca="1" si="10"/>
        <v>0</v>
      </c>
      <c r="H505" s="27">
        <f t="shared" ca="1" si="10"/>
        <v>0</v>
      </c>
      <c r="I505" s="27">
        <f t="shared" ca="1" si="10"/>
        <v>0</v>
      </c>
      <c r="J505" s="27">
        <f t="shared" ca="1" si="10"/>
        <v>0</v>
      </c>
      <c r="K505" s="27">
        <f t="shared" ca="1" si="10"/>
        <v>0</v>
      </c>
      <c r="L505" s="27">
        <f t="shared" ca="1" si="10"/>
        <v>0</v>
      </c>
      <c r="M505" s="27">
        <f t="shared" ca="1" si="10"/>
        <v>0</v>
      </c>
      <c r="N505" s="27">
        <f t="shared" ca="1" si="10"/>
        <v>0</v>
      </c>
      <c r="O505" s="27">
        <f t="shared" ca="1" si="10"/>
        <v>0</v>
      </c>
      <c r="P505" s="27">
        <f t="shared" ca="1" si="10"/>
        <v>0</v>
      </c>
      <c r="Q505" s="27">
        <f t="shared" ca="1" si="10"/>
        <v>0</v>
      </c>
      <c r="R505" s="27">
        <f t="shared" ca="1" si="10"/>
        <v>0</v>
      </c>
      <c r="S505" s="27">
        <f t="shared" ca="1" si="10"/>
        <v>0</v>
      </c>
    </row>
    <row r="506" spans="1:19" x14ac:dyDescent="0.35">
      <c r="B506" t="s">
        <v>1869</v>
      </c>
      <c r="E506" s="27">
        <f t="shared" ref="E506:S506" ca="1" si="11">E487-SUM(E488:E497)</f>
        <v>0</v>
      </c>
      <c r="F506" s="27">
        <f t="shared" ca="1" si="11"/>
        <v>0</v>
      </c>
      <c r="G506" s="27">
        <f t="shared" ca="1" si="11"/>
        <v>0</v>
      </c>
      <c r="H506" s="27">
        <f t="shared" ca="1" si="11"/>
        <v>0</v>
      </c>
      <c r="I506" s="27">
        <f t="shared" ca="1" si="11"/>
        <v>0</v>
      </c>
      <c r="J506" s="27">
        <f t="shared" ca="1" si="11"/>
        <v>0</v>
      </c>
      <c r="K506" s="27">
        <f t="shared" ca="1" si="11"/>
        <v>0</v>
      </c>
      <c r="L506" s="27">
        <f t="shared" ca="1" si="11"/>
        <v>0</v>
      </c>
      <c r="M506" s="27">
        <f t="shared" ca="1" si="11"/>
        <v>0</v>
      </c>
      <c r="N506" s="27">
        <f t="shared" ca="1" si="11"/>
        <v>0</v>
      </c>
      <c r="O506" s="27">
        <f t="shared" ca="1" si="11"/>
        <v>0</v>
      </c>
      <c r="P506" s="27">
        <f t="shared" ca="1" si="11"/>
        <v>0</v>
      </c>
      <c r="Q506" s="27">
        <f t="shared" ca="1" si="11"/>
        <v>0</v>
      </c>
      <c r="R506" s="27">
        <f t="shared" ca="1" si="11"/>
        <v>0</v>
      </c>
      <c r="S506" s="27">
        <f t="shared" ca="1" si="11"/>
        <v>0</v>
      </c>
    </row>
    <row r="507" spans="1:19" x14ac:dyDescent="0.35">
      <c r="B507" t="s">
        <v>0</v>
      </c>
      <c r="E507" s="27">
        <f t="shared" ref="E507:S507" ca="1" si="12">E499-E448</f>
        <v>0</v>
      </c>
      <c r="F507" s="27">
        <f t="shared" ca="1" si="12"/>
        <v>0</v>
      </c>
      <c r="G507" s="27">
        <f t="shared" ca="1" si="12"/>
        <v>0</v>
      </c>
      <c r="H507" s="27">
        <f t="shared" ca="1" si="12"/>
        <v>0</v>
      </c>
      <c r="I507" s="27">
        <f t="shared" ca="1" si="12"/>
        <v>0</v>
      </c>
      <c r="J507" s="27">
        <f t="shared" ca="1" si="12"/>
        <v>0</v>
      </c>
      <c r="K507" s="27">
        <f t="shared" ca="1" si="12"/>
        <v>0</v>
      </c>
      <c r="L507" s="27">
        <f t="shared" ca="1" si="12"/>
        <v>0</v>
      </c>
      <c r="M507" s="27">
        <f t="shared" ca="1" si="12"/>
        <v>0</v>
      </c>
      <c r="N507" s="27">
        <f t="shared" ca="1" si="12"/>
        <v>0</v>
      </c>
      <c r="O507" s="27">
        <f t="shared" ca="1" si="12"/>
        <v>0</v>
      </c>
      <c r="P507" s="27">
        <f t="shared" ca="1" si="12"/>
        <v>0</v>
      </c>
      <c r="Q507" s="27">
        <f t="shared" ca="1" si="12"/>
        <v>0</v>
      </c>
      <c r="R507" s="27">
        <f t="shared" ca="1" si="12"/>
        <v>0</v>
      </c>
      <c r="S507" s="27">
        <f t="shared" ca="1" si="12"/>
        <v>0</v>
      </c>
    </row>
  </sheetData>
  <autoFilter ref="A4:S446" xr:uid="{CEBF2D23-AE6C-4861-99F5-83146DD99DE8}">
    <filterColumn colId="3">
      <filters>
        <filter val="OoC - Zone 3 - Other"/>
        <filter val="OoC - Zone 3 - Routeco Retail Park"/>
      </filters>
    </filterColumn>
  </autoFilter>
  <dataValidations count="1">
    <dataValidation type="list" allowBlank="1" showInputMessage="1" showErrorMessage="1" sqref="A458:A459" xr:uid="{66BFCE69-4417-407F-A604-B6B1474A409F}">
      <formula1>$A$443:$A$454</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A708B-60D6-4E26-9B06-8DC5E79E25AA}">
  <sheetPr filterMode="1"/>
  <dimension ref="A1:S507"/>
  <sheetViews>
    <sheetView workbookViewId="0"/>
  </sheetViews>
  <sheetFormatPr defaultRowHeight="14.5" x14ac:dyDescent="0.35"/>
  <cols>
    <col min="2" max="2" width="49.453125" customWidth="1"/>
    <col min="3" max="4" width="20.453125" customWidth="1"/>
    <col min="5" max="5" width="11.453125" customWidth="1"/>
    <col min="6" max="6" width="9.81640625" bestFit="1" customWidth="1"/>
    <col min="7" max="8" width="10.81640625" bestFit="1" customWidth="1"/>
    <col min="9" max="11" width="9.81640625" bestFit="1" customWidth="1"/>
    <col min="12" max="14" width="10.81640625" bestFit="1" customWidth="1"/>
    <col min="15" max="15" width="9.81640625" bestFit="1" customWidth="1"/>
    <col min="16" max="16" width="10.81640625" bestFit="1" customWidth="1"/>
    <col min="17" max="17" width="9.81640625" bestFit="1" customWidth="1"/>
    <col min="18" max="19" width="10.81640625" bestFit="1" customWidth="1"/>
  </cols>
  <sheetData>
    <row r="1" spans="1:19" ht="45.75" customHeight="1" x14ac:dyDescent="0.35">
      <c r="B1" s="1"/>
      <c r="C1" s="1"/>
      <c r="D1" s="1"/>
      <c r="E1" s="13" t="s">
        <v>0</v>
      </c>
      <c r="F1" s="13" t="s">
        <v>1</v>
      </c>
      <c r="G1" s="13" t="s">
        <v>2</v>
      </c>
      <c r="H1" s="13" t="s">
        <v>3</v>
      </c>
      <c r="I1" s="13" t="s">
        <v>4</v>
      </c>
      <c r="J1" s="13" t="s">
        <v>5</v>
      </c>
      <c r="K1" s="13" t="s">
        <v>6</v>
      </c>
      <c r="L1" s="13" t="s">
        <v>7</v>
      </c>
      <c r="M1" s="13" t="s">
        <v>8</v>
      </c>
      <c r="N1" s="13" t="s">
        <v>9</v>
      </c>
      <c r="O1" s="13" t="s">
        <v>10</v>
      </c>
      <c r="P1" s="13" t="s">
        <v>11</v>
      </c>
      <c r="Q1" s="13" t="s">
        <v>12</v>
      </c>
      <c r="R1" s="13" t="s">
        <v>13</v>
      </c>
      <c r="S1" s="13" t="s">
        <v>14</v>
      </c>
    </row>
    <row r="2" spans="1:19" x14ac:dyDescent="0.35">
      <c r="A2" s="3" t="s">
        <v>856</v>
      </c>
      <c r="B2" s="2" t="s">
        <v>857</v>
      </c>
      <c r="C2" s="2"/>
      <c r="D2" s="2"/>
    </row>
    <row r="3" spans="1:19" x14ac:dyDescent="0.35">
      <c r="B3" s="4" t="s">
        <v>18</v>
      </c>
      <c r="C3" s="4"/>
      <c r="D3" s="4"/>
    </row>
    <row r="4" spans="1:19" x14ac:dyDescent="0.35">
      <c r="B4" s="1"/>
      <c r="C4" s="9" t="s">
        <v>1810</v>
      </c>
      <c r="D4" s="11" t="s">
        <v>1811</v>
      </c>
    </row>
    <row r="5" spans="1:19" hidden="1" x14ac:dyDescent="0.35">
      <c r="A5" s="2" t="s">
        <v>1</v>
      </c>
      <c r="B5" s="1" t="s">
        <v>19</v>
      </c>
      <c r="C5" t="str">
        <f>VLOOKUP(B5,[2]Clothes!$B$5:$D$447,2, FALSE)</f>
        <v>Out of Centre</v>
      </c>
      <c r="D5" t="str">
        <f>VLOOKUP(B5,[2]Clothes!$B$5:$D$447,3, FALSE)</f>
        <v>OoC - Zone 1 - Other</v>
      </c>
      <c r="E5" s="5">
        <v>0</v>
      </c>
      <c r="F5" s="5">
        <v>0</v>
      </c>
      <c r="G5" s="5">
        <v>0</v>
      </c>
      <c r="H5" s="5">
        <v>0</v>
      </c>
      <c r="I5" s="5">
        <v>0</v>
      </c>
      <c r="J5" s="5">
        <v>0</v>
      </c>
      <c r="K5" s="5">
        <v>0</v>
      </c>
      <c r="L5" s="5">
        <v>0</v>
      </c>
      <c r="M5" s="5">
        <v>0</v>
      </c>
      <c r="N5" s="5">
        <v>0</v>
      </c>
      <c r="O5" s="5">
        <v>0</v>
      </c>
      <c r="P5" s="5">
        <v>0</v>
      </c>
      <c r="Q5" s="5">
        <v>0</v>
      </c>
      <c r="R5" s="5">
        <v>0</v>
      </c>
      <c r="S5" s="5">
        <v>0</v>
      </c>
    </row>
    <row r="6" spans="1:19" hidden="1" x14ac:dyDescent="0.35">
      <c r="A6" s="2" t="s">
        <v>1</v>
      </c>
      <c r="B6" s="1" t="s">
        <v>20</v>
      </c>
      <c r="C6" t="str">
        <f>VLOOKUP(B6,[2]Clothes!$B$5:$D$447,2, FALSE)</f>
        <v>Out of Centre</v>
      </c>
      <c r="D6" t="str">
        <f>VLOOKUP(B6,[2]Clothes!$B$5:$D$447,3, FALSE)</f>
        <v>OoC - Zone 1 - Asda, Bletcham Way, Bletchley</v>
      </c>
      <c r="E6" s="5">
        <v>4.96E-3</v>
      </c>
      <c r="F6" s="5">
        <v>0</v>
      </c>
      <c r="G6" s="5">
        <v>0</v>
      </c>
      <c r="H6" s="5">
        <v>0</v>
      </c>
      <c r="I6" s="5">
        <v>0</v>
      </c>
      <c r="J6" s="5">
        <v>2.9350000000000001E-2</v>
      </c>
      <c r="K6" s="5">
        <v>0</v>
      </c>
      <c r="L6" s="5">
        <v>0</v>
      </c>
      <c r="M6" s="5">
        <v>2.8889999999999999E-2</v>
      </c>
      <c r="N6" s="5">
        <v>0</v>
      </c>
      <c r="O6" s="5">
        <v>0</v>
      </c>
      <c r="P6" s="5">
        <v>0</v>
      </c>
      <c r="Q6" s="5">
        <v>0</v>
      </c>
      <c r="R6" s="5">
        <v>0</v>
      </c>
      <c r="S6" s="5">
        <v>0</v>
      </c>
    </row>
    <row r="7" spans="1:19" hidden="1" x14ac:dyDescent="0.35">
      <c r="A7" s="2" t="s">
        <v>1</v>
      </c>
      <c r="B7" s="1" t="s">
        <v>21</v>
      </c>
      <c r="C7" t="str">
        <f>VLOOKUP(B7,[2]Clothes!$B$5:$D$447,2, FALSE)</f>
        <v>Local Centres</v>
      </c>
      <c r="D7" t="str">
        <f>VLOOKUP(B7,[2]Clothes!$B$5:$D$447,3, FALSE)</f>
        <v>Other Local Centres</v>
      </c>
      <c r="E7" s="5">
        <v>0</v>
      </c>
      <c r="F7" s="5">
        <v>0</v>
      </c>
      <c r="G7" s="5">
        <v>0</v>
      </c>
      <c r="H7" s="5">
        <v>0</v>
      </c>
      <c r="I7" s="5">
        <v>0</v>
      </c>
      <c r="J7" s="5">
        <v>0</v>
      </c>
      <c r="K7" s="5">
        <v>0</v>
      </c>
      <c r="L7" s="5">
        <v>0</v>
      </c>
      <c r="M7" s="5">
        <v>0</v>
      </c>
      <c r="N7" s="5">
        <v>0</v>
      </c>
      <c r="O7" s="5">
        <v>0</v>
      </c>
      <c r="P7" s="5">
        <v>0</v>
      </c>
      <c r="Q7" s="5">
        <v>0</v>
      </c>
      <c r="R7" s="5">
        <v>0</v>
      </c>
      <c r="S7" s="5">
        <v>0</v>
      </c>
    </row>
    <row r="8" spans="1:19" hidden="1" x14ac:dyDescent="0.35">
      <c r="A8" s="2" t="s">
        <v>1</v>
      </c>
      <c r="B8" s="1" t="s">
        <v>499</v>
      </c>
      <c r="C8" t="str">
        <f>VLOOKUP(B8,[2]Clothes!$B$5:$D$447,2, FALSE)</f>
        <v>Out of Centre</v>
      </c>
      <c r="D8" t="str">
        <f>VLOOKUP(B8,[2]Clothes!$B$5:$D$447,3, FALSE)</f>
        <v>OoC - Zone 1 - Beacon Retail Park, Watling, Bletchley</v>
      </c>
      <c r="E8" s="5">
        <v>1.5689999999999999E-2</v>
      </c>
      <c r="F8" s="5">
        <v>1.014E-2</v>
      </c>
      <c r="G8" s="5">
        <v>0</v>
      </c>
      <c r="H8" s="5">
        <v>0</v>
      </c>
      <c r="I8" s="5">
        <v>0.15884999999999999</v>
      </c>
      <c r="J8" s="5">
        <v>0</v>
      </c>
      <c r="K8" s="5">
        <v>7.51E-2</v>
      </c>
      <c r="L8" s="5">
        <v>0</v>
      </c>
      <c r="M8" s="5">
        <v>2.8889999999999999E-2</v>
      </c>
      <c r="N8" s="5">
        <v>0</v>
      </c>
      <c r="O8" s="5">
        <v>0</v>
      </c>
      <c r="P8" s="5">
        <v>0</v>
      </c>
      <c r="Q8" s="5">
        <v>2.546E-2</v>
      </c>
      <c r="R8" s="5">
        <v>0</v>
      </c>
      <c r="S8" s="5">
        <v>0</v>
      </c>
    </row>
    <row r="9" spans="1:19" hidden="1" x14ac:dyDescent="0.35">
      <c r="A9" s="2" t="s">
        <v>1</v>
      </c>
      <c r="B9" s="1" t="s">
        <v>500</v>
      </c>
      <c r="C9" t="str">
        <f>VLOOKUP(B9,[2]Clothes!$B$5:$D$447,2, FALSE)</f>
        <v>Bletchley TC</v>
      </c>
      <c r="D9" t="str">
        <f>VLOOKUP(B9,[2]Clothes!$B$5:$D$447,3, FALSE)</f>
        <v>Bletchley Town Centre (e.g. Queensway, including the Brunel Shopping Centre)</v>
      </c>
      <c r="E9" s="5">
        <v>5.7999999999999996E-3</v>
      </c>
      <c r="F9" s="5">
        <v>7.4749999999999997E-2</v>
      </c>
      <c r="G9" s="5">
        <v>1.1469999999999999E-2</v>
      </c>
      <c r="H9" s="5">
        <v>1.0840000000000001E-2</v>
      </c>
      <c r="I9" s="5">
        <v>0</v>
      </c>
      <c r="J9" s="5">
        <v>0</v>
      </c>
      <c r="K9" s="5">
        <v>0</v>
      </c>
      <c r="L9" s="5">
        <v>0</v>
      </c>
      <c r="M9" s="5">
        <v>0</v>
      </c>
      <c r="N9" s="5">
        <v>0</v>
      </c>
      <c r="O9" s="5">
        <v>0</v>
      </c>
      <c r="P9" s="5">
        <v>0</v>
      </c>
      <c r="Q9" s="5">
        <v>9.9500000000000005E-3</v>
      </c>
      <c r="R9" s="5">
        <v>0</v>
      </c>
      <c r="S9" s="5">
        <v>0</v>
      </c>
    </row>
    <row r="10" spans="1:19" hidden="1" x14ac:dyDescent="0.35">
      <c r="A10" s="2" t="s">
        <v>1</v>
      </c>
      <c r="B10" s="1" t="s">
        <v>501</v>
      </c>
      <c r="C10" t="str">
        <f>VLOOKUP(B10,[2]Clothes!$B$5:$D$447,2, FALSE)</f>
        <v>Out of Centre</v>
      </c>
      <c r="D10" t="str">
        <f>VLOOKUP(B10,[2]Clothes!$B$5:$D$447,3, FALSE)</f>
        <v>OoC - Zone 1 - Other</v>
      </c>
      <c r="E10" s="5">
        <v>1.92E-3</v>
      </c>
      <c r="F10" s="5">
        <v>0</v>
      </c>
      <c r="G10" s="5">
        <v>2.9309999999999999E-2</v>
      </c>
      <c r="H10" s="5">
        <v>0</v>
      </c>
      <c r="I10" s="5">
        <v>0</v>
      </c>
      <c r="J10" s="5">
        <v>0</v>
      </c>
      <c r="K10" s="5">
        <v>0</v>
      </c>
      <c r="L10" s="5">
        <v>0</v>
      </c>
      <c r="M10" s="5">
        <v>0</v>
      </c>
      <c r="N10" s="5">
        <v>0</v>
      </c>
      <c r="O10" s="5">
        <v>0</v>
      </c>
      <c r="P10" s="5">
        <v>0</v>
      </c>
      <c r="Q10" s="5">
        <v>0</v>
      </c>
      <c r="R10" s="5">
        <v>0</v>
      </c>
      <c r="S10" s="5">
        <v>0</v>
      </c>
    </row>
    <row r="11" spans="1:19" hidden="1" x14ac:dyDescent="0.35">
      <c r="A11" s="2" t="s">
        <v>1</v>
      </c>
      <c r="B11" s="1" t="s">
        <v>502</v>
      </c>
      <c r="C11" t="str">
        <f>VLOOKUP(B11,[2]Clothes!$B$5:$D$447,2, FALSE)</f>
        <v>Out of Centre</v>
      </c>
      <c r="D11" t="str">
        <f>VLOOKUP(B11,[2]Clothes!$B$5:$D$447,3, FALSE)</f>
        <v>OoC - Zone 1 - Other</v>
      </c>
      <c r="E11" s="5">
        <v>0</v>
      </c>
      <c r="F11" s="5">
        <v>0</v>
      </c>
      <c r="G11" s="5">
        <v>0</v>
      </c>
      <c r="H11" s="5">
        <v>0</v>
      </c>
      <c r="I11" s="5">
        <v>0</v>
      </c>
      <c r="J11" s="5">
        <v>0</v>
      </c>
      <c r="K11" s="5">
        <v>0</v>
      </c>
      <c r="L11" s="5">
        <v>0</v>
      </c>
      <c r="M11" s="5">
        <v>0</v>
      </c>
      <c r="N11" s="5">
        <v>0</v>
      </c>
      <c r="O11" s="5">
        <v>0</v>
      </c>
      <c r="P11" s="5">
        <v>0</v>
      </c>
      <c r="Q11" s="5">
        <v>0</v>
      </c>
      <c r="R11" s="5">
        <v>0</v>
      </c>
      <c r="S11" s="5">
        <v>0</v>
      </c>
    </row>
    <row r="12" spans="1:19" hidden="1" x14ac:dyDescent="0.35">
      <c r="A12" s="2" t="s">
        <v>1</v>
      </c>
      <c r="B12" s="1" t="s">
        <v>503</v>
      </c>
      <c r="C12" t="str">
        <f>VLOOKUP(B12,[2]Clothes!$B$5:$D$447,2, FALSE)</f>
        <v>Out of Centre</v>
      </c>
      <c r="D12" t="str">
        <f>VLOOKUP(B12,[2]Clothes!$B$5:$D$447,3, FALSE)</f>
        <v>OoC - Zone 1 - Other</v>
      </c>
      <c r="E12" s="5">
        <v>6.8580000000000002E-2</v>
      </c>
      <c r="F12" s="5">
        <v>5.0200000000000002E-2</v>
      </c>
      <c r="G12" s="5">
        <v>0.12912999999999999</v>
      </c>
      <c r="H12" s="5">
        <v>0.12687999999999999</v>
      </c>
      <c r="I12" s="5">
        <v>0.13261999999999999</v>
      </c>
      <c r="J12" s="5">
        <v>7.0209999999999995E-2</v>
      </c>
      <c r="K12" s="5">
        <v>8.6410000000000001E-2</v>
      </c>
      <c r="L12" s="5">
        <v>6.5060000000000007E-2</v>
      </c>
      <c r="M12" s="5">
        <v>3.8859999999999999E-2</v>
      </c>
      <c r="N12" s="5">
        <v>7.2599999999999998E-2</v>
      </c>
      <c r="O12" s="5">
        <v>0</v>
      </c>
      <c r="P12" s="5">
        <v>0</v>
      </c>
      <c r="Q12" s="5">
        <v>0.10582999999999999</v>
      </c>
      <c r="R12" s="5">
        <v>9.8129999999999995E-2</v>
      </c>
      <c r="S12" s="5">
        <v>0</v>
      </c>
    </row>
    <row r="13" spans="1:19" hidden="1" x14ac:dyDescent="0.35">
      <c r="A13" s="2" t="s">
        <v>1</v>
      </c>
      <c r="B13" s="1" t="s">
        <v>29</v>
      </c>
      <c r="C13" t="str">
        <f>VLOOKUP(B13,[2]Clothes!$B$5:$D$447,2, FALSE)</f>
        <v>Out of Centre</v>
      </c>
      <c r="D13" t="str">
        <f>VLOOKUP(B13,[2]Clothes!$B$5:$D$447,3, FALSE)</f>
        <v>OoC - Zone 1 - Other</v>
      </c>
      <c r="E13" s="5">
        <v>0</v>
      </c>
      <c r="F13" s="5">
        <v>0</v>
      </c>
      <c r="G13" s="5">
        <v>0</v>
      </c>
      <c r="H13" s="5">
        <v>0</v>
      </c>
      <c r="I13" s="5">
        <v>0</v>
      </c>
      <c r="J13" s="5">
        <v>0</v>
      </c>
      <c r="K13" s="5">
        <v>0</v>
      </c>
      <c r="L13" s="5">
        <v>0</v>
      </c>
      <c r="M13" s="5">
        <v>0</v>
      </c>
      <c r="N13" s="5">
        <v>0</v>
      </c>
      <c r="O13" s="5">
        <v>0</v>
      </c>
      <c r="P13" s="5">
        <v>0</v>
      </c>
      <c r="Q13" s="5">
        <v>0</v>
      </c>
      <c r="R13" s="5">
        <v>0</v>
      </c>
      <c r="S13" s="5">
        <v>0</v>
      </c>
    </row>
    <row r="14" spans="1:19" hidden="1" x14ac:dyDescent="0.35">
      <c r="A14" s="2" t="s">
        <v>1</v>
      </c>
      <c r="B14" s="1" t="s">
        <v>32</v>
      </c>
      <c r="C14" t="str">
        <f>VLOOKUP(B14,[2]Clothes!$B$5:$D$447,2, FALSE)</f>
        <v>Out of Centre</v>
      </c>
      <c r="D14" t="str">
        <f>VLOOKUP(B14,[2]Clothes!$B$5:$D$447,3, FALSE)</f>
        <v>OoC - Zone 1 - Other</v>
      </c>
      <c r="E14" s="5">
        <v>0</v>
      </c>
      <c r="F14" s="5">
        <v>0</v>
      </c>
      <c r="G14" s="5">
        <v>0</v>
      </c>
      <c r="H14" s="5">
        <v>0</v>
      </c>
      <c r="I14" s="5">
        <v>0</v>
      </c>
      <c r="J14" s="5">
        <v>0</v>
      </c>
      <c r="K14" s="5">
        <v>0</v>
      </c>
      <c r="L14" s="5">
        <v>0</v>
      </c>
      <c r="M14" s="5">
        <v>0</v>
      </c>
      <c r="N14" s="5">
        <v>0</v>
      </c>
      <c r="O14" s="5">
        <v>0</v>
      </c>
      <c r="P14" s="5">
        <v>0</v>
      </c>
      <c r="Q14" s="5">
        <v>0</v>
      </c>
      <c r="R14" s="5">
        <v>0</v>
      </c>
      <c r="S14" s="5">
        <v>0</v>
      </c>
    </row>
    <row r="15" spans="1:19" hidden="1" x14ac:dyDescent="0.35">
      <c r="A15" s="2" t="s">
        <v>1</v>
      </c>
      <c r="B15" s="1" t="s">
        <v>504</v>
      </c>
      <c r="C15" t="str">
        <f>VLOOKUP(B15,[2]Clothes!$B$5:$D$447,2, FALSE)</f>
        <v>Out of Centre</v>
      </c>
      <c r="D15" t="str">
        <f>VLOOKUP(B15,[2]Clothes!$B$5:$D$447,3, FALSE)</f>
        <v>OoC - Zone 1 - Other</v>
      </c>
      <c r="E15" s="5">
        <v>0</v>
      </c>
      <c r="F15" s="5">
        <v>0</v>
      </c>
      <c r="G15" s="5">
        <v>0</v>
      </c>
      <c r="H15" s="5">
        <v>0</v>
      </c>
      <c r="I15" s="5">
        <v>0</v>
      </c>
      <c r="J15" s="5">
        <v>0</v>
      </c>
      <c r="K15" s="5">
        <v>0</v>
      </c>
      <c r="L15" s="5">
        <v>0</v>
      </c>
      <c r="M15" s="5">
        <v>0</v>
      </c>
      <c r="N15" s="5">
        <v>0</v>
      </c>
      <c r="O15" s="5">
        <v>0</v>
      </c>
      <c r="P15" s="5">
        <v>0</v>
      </c>
      <c r="Q15" s="5">
        <v>0</v>
      </c>
      <c r="R15" s="5">
        <v>0</v>
      </c>
      <c r="S15" s="5">
        <v>0</v>
      </c>
    </row>
    <row r="16" spans="1:19" hidden="1" x14ac:dyDescent="0.35">
      <c r="A16" s="2" t="s">
        <v>1</v>
      </c>
      <c r="B16" s="1" t="s">
        <v>505</v>
      </c>
      <c r="C16" t="str">
        <f>VLOOKUP(B16,[2]Clothes!$B$5:$D$447,2, FALSE)</f>
        <v>Local Centres</v>
      </c>
      <c r="D16" t="str">
        <f>VLOOKUP(B16,[2]Clothes!$B$5:$D$447,3, FALSE)</f>
        <v>West Bletchley</v>
      </c>
      <c r="E16" s="5">
        <v>0</v>
      </c>
      <c r="F16" s="5">
        <v>0</v>
      </c>
      <c r="G16" s="5">
        <v>0</v>
      </c>
      <c r="H16" s="5">
        <v>0</v>
      </c>
      <c r="I16" s="5">
        <v>0</v>
      </c>
      <c r="J16" s="5">
        <v>0</v>
      </c>
      <c r="K16" s="5">
        <v>0</v>
      </c>
      <c r="L16" s="5">
        <v>0</v>
      </c>
      <c r="M16" s="5">
        <v>0</v>
      </c>
      <c r="N16" s="5">
        <v>0</v>
      </c>
      <c r="O16" s="5">
        <v>0</v>
      </c>
      <c r="P16" s="5">
        <v>0</v>
      </c>
      <c r="Q16" s="5">
        <v>0</v>
      </c>
      <c r="R16" s="5">
        <v>0</v>
      </c>
      <c r="S16" s="5">
        <v>0</v>
      </c>
    </row>
    <row r="17" spans="1:19" hidden="1" x14ac:dyDescent="0.35">
      <c r="A17" s="2" t="s">
        <v>1</v>
      </c>
      <c r="B17" s="1" t="s">
        <v>506</v>
      </c>
      <c r="C17" t="str">
        <f>VLOOKUP(B17,[2]Clothes!$B$5:$D$447,2, FALSE)</f>
        <v>Out of Centre</v>
      </c>
      <c r="D17" t="str">
        <f>VLOOKUP(B17,[2]Clothes!$B$5:$D$447,3, FALSE)</f>
        <v>OoC - Zone 1 - MK1 Shopping Park, Stadium Way West, Bletchley</v>
      </c>
      <c r="E17" s="5">
        <v>5.6600000000000001E-3</v>
      </c>
      <c r="F17" s="5">
        <v>9.3960000000000002E-2</v>
      </c>
      <c r="G17" s="5">
        <v>0</v>
      </c>
      <c r="H17" s="5">
        <v>0</v>
      </c>
      <c r="I17" s="5">
        <v>0</v>
      </c>
      <c r="J17" s="5">
        <v>2.9350000000000001E-2</v>
      </c>
      <c r="K17" s="5">
        <v>0</v>
      </c>
      <c r="L17" s="5">
        <v>1.225E-2</v>
      </c>
      <c r="M17" s="5">
        <v>0</v>
      </c>
      <c r="N17" s="5">
        <v>0</v>
      </c>
      <c r="O17" s="5">
        <v>0</v>
      </c>
      <c r="P17" s="5">
        <v>0</v>
      </c>
      <c r="Q17" s="5">
        <v>0</v>
      </c>
      <c r="R17" s="5">
        <v>0</v>
      </c>
      <c r="S17" s="5">
        <v>0</v>
      </c>
    </row>
    <row r="18" spans="1:19" hidden="1" x14ac:dyDescent="0.35">
      <c r="A18" s="2" t="s">
        <v>1</v>
      </c>
      <c r="B18" s="1" t="s">
        <v>507</v>
      </c>
      <c r="C18" t="str">
        <f>VLOOKUP(B18,[2]Clothes!$B$5:$D$447,2, FALSE)</f>
        <v>Local Centres</v>
      </c>
      <c r="D18" t="str">
        <f>VLOOKUP(B18,[2]Clothes!$B$5:$D$447,3, FALSE)</f>
        <v>Newton Leys</v>
      </c>
      <c r="E18" s="5">
        <v>0</v>
      </c>
      <c r="F18" s="5">
        <v>0</v>
      </c>
      <c r="G18" s="5">
        <v>0</v>
      </c>
      <c r="H18" s="5">
        <v>0</v>
      </c>
      <c r="I18" s="5">
        <v>0</v>
      </c>
      <c r="J18" s="5">
        <v>0</v>
      </c>
      <c r="K18" s="5">
        <v>0</v>
      </c>
      <c r="L18" s="5">
        <v>0</v>
      </c>
      <c r="M18" s="5">
        <v>0</v>
      </c>
      <c r="N18" s="5">
        <v>0</v>
      </c>
      <c r="O18" s="5">
        <v>0</v>
      </c>
      <c r="P18" s="5">
        <v>0</v>
      </c>
      <c r="Q18" s="5">
        <v>0</v>
      </c>
      <c r="R18" s="5">
        <v>0</v>
      </c>
      <c r="S18" s="5">
        <v>0</v>
      </c>
    </row>
    <row r="19" spans="1:19" hidden="1" x14ac:dyDescent="0.35">
      <c r="A19" s="2" t="s">
        <v>1</v>
      </c>
      <c r="B19" s="1" t="s">
        <v>508</v>
      </c>
      <c r="C19" t="str">
        <f>VLOOKUP(B19,[2]Clothes!$B$5:$D$447,2, FALSE)</f>
        <v>Out of Centre</v>
      </c>
      <c r="D19" t="str">
        <f>VLOOKUP(B19,[2]Clothes!$B$5:$D$447,3, FALSE)</f>
        <v>OoC - Zone 1 - Other</v>
      </c>
      <c r="E19" s="5">
        <v>0</v>
      </c>
      <c r="F19" s="5">
        <v>0</v>
      </c>
      <c r="G19" s="5">
        <v>0</v>
      </c>
      <c r="H19" s="5">
        <v>0</v>
      </c>
      <c r="I19" s="5">
        <v>0</v>
      </c>
      <c r="J19" s="5">
        <v>0</v>
      </c>
      <c r="K19" s="5">
        <v>0</v>
      </c>
      <c r="L19" s="5">
        <v>0</v>
      </c>
      <c r="M19" s="5">
        <v>0</v>
      </c>
      <c r="N19" s="5">
        <v>0</v>
      </c>
      <c r="O19" s="5">
        <v>0</v>
      </c>
      <c r="P19" s="5">
        <v>0</v>
      </c>
      <c r="Q19" s="5">
        <v>0</v>
      </c>
      <c r="R19" s="5">
        <v>0</v>
      </c>
      <c r="S19" s="5">
        <v>0</v>
      </c>
    </row>
    <row r="20" spans="1:19" hidden="1" x14ac:dyDescent="0.35">
      <c r="A20" s="2" t="s">
        <v>1</v>
      </c>
      <c r="B20" s="1" t="s">
        <v>509</v>
      </c>
      <c r="C20" t="str">
        <f>VLOOKUP(B20,[2]Clothes!$B$5:$D$447,2, FALSE)</f>
        <v>Out of Centre</v>
      </c>
      <c r="D20" t="str">
        <f>VLOOKUP(B20,[2]Clothes!$B$5:$D$447,3, FALSE)</f>
        <v>OoC - Zone 1 - Other</v>
      </c>
      <c r="E20" s="5">
        <v>0</v>
      </c>
      <c r="F20" s="5">
        <v>0</v>
      </c>
      <c r="G20" s="5">
        <v>0</v>
      </c>
      <c r="H20" s="5">
        <v>0</v>
      </c>
      <c r="I20" s="5">
        <v>0</v>
      </c>
      <c r="J20" s="5">
        <v>0</v>
      </c>
      <c r="K20" s="5">
        <v>0</v>
      </c>
      <c r="L20" s="5">
        <v>0</v>
      </c>
      <c r="M20" s="5">
        <v>0</v>
      </c>
      <c r="N20" s="5">
        <v>0</v>
      </c>
      <c r="O20" s="5">
        <v>0</v>
      </c>
      <c r="P20" s="5">
        <v>0</v>
      </c>
      <c r="Q20" s="5">
        <v>0</v>
      </c>
      <c r="R20" s="5">
        <v>0</v>
      </c>
      <c r="S20" s="5">
        <v>0</v>
      </c>
    </row>
    <row r="21" spans="1:19" hidden="1" x14ac:dyDescent="0.35">
      <c r="A21" s="2" t="s">
        <v>1</v>
      </c>
      <c r="B21" s="1" t="s">
        <v>33</v>
      </c>
      <c r="C21" t="str">
        <f>VLOOKUP(B21,[2]Clothes!$B$5:$D$447,2, FALSE)</f>
        <v>Out of Centre</v>
      </c>
      <c r="D21" t="str">
        <f>VLOOKUP(B21,[2]Clothes!$B$5:$D$447,3, FALSE)</f>
        <v>OoC - Zone 1 - Other</v>
      </c>
      <c r="E21" s="5">
        <v>0</v>
      </c>
      <c r="F21" s="5">
        <v>0</v>
      </c>
      <c r="G21" s="5">
        <v>0</v>
      </c>
      <c r="H21" s="5">
        <v>0</v>
      </c>
      <c r="I21" s="5">
        <v>0</v>
      </c>
      <c r="J21" s="5">
        <v>0</v>
      </c>
      <c r="K21" s="5">
        <v>0</v>
      </c>
      <c r="L21" s="5">
        <v>0</v>
      </c>
      <c r="M21" s="5">
        <v>0</v>
      </c>
      <c r="N21" s="5">
        <v>0</v>
      </c>
      <c r="O21" s="5">
        <v>0</v>
      </c>
      <c r="P21" s="5">
        <v>0</v>
      </c>
      <c r="Q21" s="5">
        <v>0</v>
      </c>
      <c r="R21" s="5">
        <v>0</v>
      </c>
      <c r="S21" s="5">
        <v>0</v>
      </c>
    </row>
    <row r="22" spans="1:19" hidden="1" x14ac:dyDescent="0.35">
      <c r="A22" s="2" t="s">
        <v>1</v>
      </c>
      <c r="B22" s="1" t="s">
        <v>35</v>
      </c>
      <c r="C22" t="str">
        <f>VLOOKUP(B22,[2]Clothes!$B$5:$D$447,2, FALSE)</f>
        <v>Out of Centre</v>
      </c>
      <c r="D22" t="str">
        <f>VLOOKUP(B22,[2]Clothes!$B$5:$D$447,3, FALSE)</f>
        <v>OoC - Zone 1 - Tesco Extra, Watling Street, Bletchley</v>
      </c>
      <c r="E22" s="5">
        <v>0</v>
      </c>
      <c r="F22" s="5">
        <v>0</v>
      </c>
      <c r="G22" s="5">
        <v>0</v>
      </c>
      <c r="H22" s="5">
        <v>0</v>
      </c>
      <c r="I22" s="5">
        <v>0</v>
      </c>
      <c r="J22" s="5">
        <v>0</v>
      </c>
      <c r="K22" s="5">
        <v>0</v>
      </c>
      <c r="L22" s="5">
        <v>0</v>
      </c>
      <c r="M22" s="5">
        <v>0</v>
      </c>
      <c r="N22" s="5">
        <v>0</v>
      </c>
      <c r="O22" s="5">
        <v>0</v>
      </c>
      <c r="P22" s="5">
        <v>0</v>
      </c>
      <c r="Q22" s="5">
        <v>0</v>
      </c>
      <c r="R22" s="5">
        <v>0</v>
      </c>
      <c r="S22" s="5">
        <v>0</v>
      </c>
    </row>
    <row r="23" spans="1:19" hidden="1" x14ac:dyDescent="0.35">
      <c r="A23" s="2" t="s">
        <v>1</v>
      </c>
      <c r="B23" s="1" t="s">
        <v>510</v>
      </c>
      <c r="C23" t="str">
        <f>VLOOKUP(B23,[2]Clothes!$B$5:$D$447,2, FALSE)</f>
        <v>Out of Centre</v>
      </c>
      <c r="D23" t="str">
        <f>VLOOKUP(B23,[2]Clothes!$B$5:$D$447,3, FALSE)</f>
        <v>OoC - Zone 1 - Other</v>
      </c>
      <c r="E23" s="5">
        <v>0</v>
      </c>
      <c r="F23" s="5">
        <v>0</v>
      </c>
      <c r="G23" s="5">
        <v>0</v>
      </c>
      <c r="H23" s="5">
        <v>0</v>
      </c>
      <c r="I23" s="5">
        <v>0</v>
      </c>
      <c r="J23" s="5">
        <v>0</v>
      </c>
      <c r="K23" s="5">
        <v>0</v>
      </c>
      <c r="L23" s="5">
        <v>0</v>
      </c>
      <c r="M23" s="5">
        <v>0</v>
      </c>
      <c r="N23" s="5">
        <v>0</v>
      </c>
      <c r="O23" s="5">
        <v>0</v>
      </c>
      <c r="P23" s="5">
        <v>0</v>
      </c>
      <c r="Q23" s="5">
        <v>0</v>
      </c>
      <c r="R23" s="5">
        <v>0</v>
      </c>
      <c r="S23" s="5">
        <v>0</v>
      </c>
    </row>
    <row r="24" spans="1:19" hidden="1" x14ac:dyDescent="0.35">
      <c r="A24" s="2" t="s">
        <v>1</v>
      </c>
      <c r="B24" s="1" t="s">
        <v>511</v>
      </c>
      <c r="C24" t="str">
        <f>VLOOKUP(B24,[2]Clothes!$B$5:$D$447,2, FALSE)</f>
        <v>Local Centres</v>
      </c>
      <c r="D24" t="str">
        <f>VLOOKUP(B24,[2]Clothes!$B$5:$D$447,3, FALSE)</f>
        <v>Water Eaton</v>
      </c>
      <c r="E24" s="5">
        <v>0</v>
      </c>
      <c r="F24" s="5">
        <v>0</v>
      </c>
      <c r="G24" s="5">
        <v>0</v>
      </c>
      <c r="H24" s="5">
        <v>0</v>
      </c>
      <c r="I24" s="5">
        <v>0</v>
      </c>
      <c r="J24" s="5">
        <v>0</v>
      </c>
      <c r="K24" s="5">
        <v>0</v>
      </c>
      <c r="L24" s="5">
        <v>0</v>
      </c>
      <c r="M24" s="5">
        <v>0</v>
      </c>
      <c r="N24" s="5">
        <v>0</v>
      </c>
      <c r="O24" s="5">
        <v>0</v>
      </c>
      <c r="P24" s="5">
        <v>0</v>
      </c>
      <c r="Q24" s="5">
        <v>0</v>
      </c>
      <c r="R24" s="5">
        <v>0</v>
      </c>
      <c r="S24" s="5">
        <v>0</v>
      </c>
    </row>
    <row r="25" spans="1:19" hidden="1" x14ac:dyDescent="0.35">
      <c r="A25" s="2" t="s">
        <v>1</v>
      </c>
      <c r="B25" s="1" t="s">
        <v>512</v>
      </c>
      <c r="C25" t="str">
        <f>VLOOKUP(B25,[2]Clothes!$B$5:$D$447,2, FALSE)</f>
        <v>Out of Centre</v>
      </c>
      <c r="D25" t="str">
        <f>VLOOKUP(B25,[2]Clothes!$B$5:$D$447,3, FALSE)</f>
        <v>OoC - Zone 1 - Other</v>
      </c>
      <c r="E25" s="5">
        <v>0</v>
      </c>
      <c r="F25" s="5">
        <v>0</v>
      </c>
      <c r="G25" s="5">
        <v>0</v>
      </c>
      <c r="H25" s="5">
        <v>0</v>
      </c>
      <c r="I25" s="5">
        <v>0</v>
      </c>
      <c r="J25" s="5">
        <v>0</v>
      </c>
      <c r="K25" s="5">
        <v>0</v>
      </c>
      <c r="L25" s="5">
        <v>0</v>
      </c>
      <c r="M25" s="5">
        <v>0</v>
      </c>
      <c r="N25" s="5">
        <v>0</v>
      </c>
      <c r="O25" s="5">
        <v>0</v>
      </c>
      <c r="P25" s="5">
        <v>0</v>
      </c>
      <c r="Q25" s="5">
        <v>0</v>
      </c>
      <c r="R25" s="5">
        <v>0</v>
      </c>
      <c r="S25" s="5">
        <v>0</v>
      </c>
    </row>
    <row r="26" spans="1:19" hidden="1" x14ac:dyDescent="0.35">
      <c r="A26" s="2" t="s">
        <v>2</v>
      </c>
      <c r="B26" s="1" t="s">
        <v>36</v>
      </c>
      <c r="C26" t="str">
        <f>VLOOKUP(B26,[2]Clothes!$B$5:$D$447,2, FALSE)</f>
        <v>Westcroft TC</v>
      </c>
      <c r="D26" t="str">
        <f>VLOOKUP(B26,[2]Clothes!$B$5:$D$447,3, FALSE)</f>
        <v>Aldi, Barnsdale Drive, Westcroft</v>
      </c>
      <c r="E26" s="5">
        <v>0</v>
      </c>
      <c r="F26" s="5">
        <v>0</v>
      </c>
      <c r="G26" s="5">
        <v>0</v>
      </c>
      <c r="H26" s="5">
        <v>0</v>
      </c>
      <c r="I26" s="5">
        <v>0</v>
      </c>
      <c r="J26" s="5">
        <v>0</v>
      </c>
      <c r="K26" s="5">
        <v>0</v>
      </c>
      <c r="L26" s="5">
        <v>0</v>
      </c>
      <c r="M26" s="5">
        <v>0</v>
      </c>
      <c r="N26" s="5">
        <v>0</v>
      </c>
      <c r="O26" s="5">
        <v>0</v>
      </c>
      <c r="P26" s="5">
        <v>0</v>
      </c>
      <c r="Q26" s="5">
        <v>0</v>
      </c>
      <c r="R26" s="5">
        <v>0</v>
      </c>
      <c r="S26" s="5">
        <v>0</v>
      </c>
    </row>
    <row r="27" spans="1:19" hidden="1" x14ac:dyDescent="0.35">
      <c r="A27" s="2" t="s">
        <v>2</v>
      </c>
      <c r="B27" s="1" t="s">
        <v>513</v>
      </c>
      <c r="C27" t="str">
        <f>VLOOKUP(B27,[2]Clothes!$B$5:$D$447,2, FALSE)</f>
        <v>Out of Centre</v>
      </c>
      <c r="D27" t="str">
        <f>VLOOKUP(B27,[2]Clothes!$B$5:$D$447,3, FALSE)</f>
        <v>OoC - Zone 2</v>
      </c>
      <c r="E27" s="5">
        <v>0</v>
      </c>
      <c r="F27" s="5">
        <v>0</v>
      </c>
      <c r="G27" s="5">
        <v>0</v>
      </c>
      <c r="H27" s="5">
        <v>0</v>
      </c>
      <c r="I27" s="5">
        <v>0</v>
      </c>
      <c r="J27" s="5">
        <v>0</v>
      </c>
      <c r="K27" s="5">
        <v>0</v>
      </c>
      <c r="L27" s="5">
        <v>0</v>
      </c>
      <c r="M27" s="5">
        <v>0</v>
      </c>
      <c r="N27" s="5">
        <v>0</v>
      </c>
      <c r="O27" s="5">
        <v>0</v>
      </c>
      <c r="P27" s="5">
        <v>0</v>
      </c>
      <c r="Q27" s="5">
        <v>0</v>
      </c>
      <c r="R27" s="5">
        <v>0</v>
      </c>
      <c r="S27" s="5">
        <v>0</v>
      </c>
    </row>
    <row r="28" spans="1:19" hidden="1" x14ac:dyDescent="0.35">
      <c r="A28" s="2" t="s">
        <v>2</v>
      </c>
      <c r="B28" s="1" t="s">
        <v>514</v>
      </c>
      <c r="C28" t="str">
        <f>VLOOKUP(B28,[2]Clothes!$B$5:$D$447,2, FALSE)</f>
        <v>Local Centres</v>
      </c>
      <c r="D28" t="str">
        <f>VLOOKUP(B28,[2]Clothes!$B$5:$D$447,3, FALSE)</f>
        <v>Furzton</v>
      </c>
      <c r="E28" s="5">
        <v>0</v>
      </c>
      <c r="F28" s="5">
        <v>0</v>
      </c>
      <c r="G28" s="5">
        <v>0</v>
      </c>
      <c r="H28" s="5">
        <v>0</v>
      </c>
      <c r="I28" s="5">
        <v>0</v>
      </c>
      <c r="J28" s="5">
        <v>0</v>
      </c>
      <c r="K28" s="5">
        <v>0</v>
      </c>
      <c r="L28" s="5">
        <v>0</v>
      </c>
      <c r="M28" s="5">
        <v>0</v>
      </c>
      <c r="N28" s="5">
        <v>0</v>
      </c>
      <c r="O28" s="5">
        <v>0</v>
      </c>
      <c r="P28" s="5">
        <v>0</v>
      </c>
      <c r="Q28" s="5">
        <v>0</v>
      </c>
      <c r="R28" s="5">
        <v>0</v>
      </c>
      <c r="S28" s="5">
        <v>0</v>
      </c>
    </row>
    <row r="29" spans="1:19" hidden="1" x14ac:dyDescent="0.35">
      <c r="A29" s="2" t="s">
        <v>2</v>
      </c>
      <c r="B29" s="1" t="s">
        <v>515</v>
      </c>
      <c r="C29" t="str">
        <f>VLOOKUP(B29,[2]Clothes!$B$5:$D$447,2, FALSE)</f>
        <v>Local Centres</v>
      </c>
      <c r="D29" t="str">
        <f>VLOOKUP(B29,[2]Clothes!$B$5:$D$447,3, FALSE)</f>
        <v>Grange Farm</v>
      </c>
      <c r="E29" s="5">
        <v>0</v>
      </c>
      <c r="F29" s="5">
        <v>0</v>
      </c>
      <c r="G29" s="5">
        <v>0</v>
      </c>
      <c r="H29" s="5">
        <v>0</v>
      </c>
      <c r="I29" s="5">
        <v>0</v>
      </c>
      <c r="J29" s="5">
        <v>0</v>
      </c>
      <c r="K29" s="5">
        <v>0</v>
      </c>
      <c r="L29" s="5">
        <v>0</v>
      </c>
      <c r="M29" s="5">
        <v>0</v>
      </c>
      <c r="N29" s="5">
        <v>0</v>
      </c>
      <c r="O29" s="5">
        <v>0</v>
      </c>
      <c r="P29" s="5">
        <v>0</v>
      </c>
      <c r="Q29" s="5">
        <v>0</v>
      </c>
      <c r="R29" s="5">
        <v>0</v>
      </c>
      <c r="S29" s="5">
        <v>0</v>
      </c>
    </row>
    <row r="30" spans="1:19" hidden="1" x14ac:dyDescent="0.35">
      <c r="A30" s="2" t="s">
        <v>2</v>
      </c>
      <c r="B30" s="1" t="s">
        <v>516</v>
      </c>
      <c r="C30" t="str">
        <f>VLOOKUP(B30,[2]Clothes!$B$5:$D$447,2, FALSE)</f>
        <v>Local Centres</v>
      </c>
      <c r="D30" t="str">
        <f>VLOOKUP(B30,[2]Clothes!$B$5:$D$447,3, FALSE)</f>
        <v>Shenley Church End</v>
      </c>
      <c r="E30" s="5">
        <v>0</v>
      </c>
      <c r="F30" s="5">
        <v>0</v>
      </c>
      <c r="G30" s="5">
        <v>0</v>
      </c>
      <c r="H30" s="5">
        <v>0</v>
      </c>
      <c r="I30" s="5">
        <v>0</v>
      </c>
      <c r="J30" s="5">
        <v>0</v>
      </c>
      <c r="K30" s="5">
        <v>0</v>
      </c>
      <c r="L30" s="5">
        <v>0</v>
      </c>
      <c r="M30" s="5">
        <v>0</v>
      </c>
      <c r="N30" s="5">
        <v>0</v>
      </c>
      <c r="O30" s="5">
        <v>0</v>
      </c>
      <c r="P30" s="5">
        <v>0</v>
      </c>
      <c r="Q30" s="5">
        <v>0</v>
      </c>
      <c r="R30" s="5">
        <v>0</v>
      </c>
      <c r="S30" s="5">
        <v>0</v>
      </c>
    </row>
    <row r="31" spans="1:19" hidden="1" x14ac:dyDescent="0.35">
      <c r="A31" s="2" t="s">
        <v>2</v>
      </c>
      <c r="B31" s="1" t="s">
        <v>517</v>
      </c>
      <c r="C31" t="str">
        <f>VLOOKUP(B31,[2]Clothes!$B$5:$D$447,2, FALSE)</f>
        <v>Local Centres</v>
      </c>
      <c r="D31" t="str">
        <f>VLOOKUP(B31,[2]Clothes!$B$5:$D$447,3, FALSE)</f>
        <v>Kingsmead</v>
      </c>
      <c r="E31" s="5">
        <v>0</v>
      </c>
      <c r="F31" s="5">
        <v>0</v>
      </c>
      <c r="G31" s="5">
        <v>0</v>
      </c>
      <c r="H31" s="5">
        <v>0</v>
      </c>
      <c r="I31" s="5">
        <v>0</v>
      </c>
      <c r="J31" s="5">
        <v>0</v>
      </c>
      <c r="K31" s="5">
        <v>0</v>
      </c>
      <c r="L31" s="5">
        <v>0</v>
      </c>
      <c r="M31" s="5">
        <v>0</v>
      </c>
      <c r="N31" s="5">
        <v>0</v>
      </c>
      <c r="O31" s="5">
        <v>0</v>
      </c>
      <c r="P31" s="5">
        <v>0</v>
      </c>
      <c r="Q31" s="5">
        <v>0</v>
      </c>
      <c r="R31" s="5">
        <v>0</v>
      </c>
      <c r="S31" s="5">
        <v>0</v>
      </c>
    </row>
    <row r="32" spans="1:19" hidden="1" x14ac:dyDescent="0.35">
      <c r="A32" s="2" t="s">
        <v>2</v>
      </c>
      <c r="B32" s="1" t="s">
        <v>41</v>
      </c>
      <c r="C32" t="str">
        <f>VLOOKUP(B32,[2]Clothes!$B$5:$D$447,2, FALSE)</f>
        <v>Westcroft TC</v>
      </c>
      <c r="D32" t="str">
        <f>VLOOKUP(B32,[2]Clothes!$B$5:$D$447,3, FALSE)</f>
        <v>Morrisons Superstore, Barnsdale Drive, Westcroft</v>
      </c>
      <c r="E32" s="5">
        <v>0</v>
      </c>
      <c r="F32" s="5">
        <v>0</v>
      </c>
      <c r="G32" s="5">
        <v>0</v>
      </c>
      <c r="H32" s="5">
        <v>0</v>
      </c>
      <c r="I32" s="5">
        <v>0</v>
      </c>
      <c r="J32" s="5">
        <v>0</v>
      </c>
      <c r="K32" s="5">
        <v>0</v>
      </c>
      <c r="L32" s="5">
        <v>0</v>
      </c>
      <c r="M32" s="5">
        <v>0</v>
      </c>
      <c r="N32" s="5">
        <v>0</v>
      </c>
      <c r="O32" s="5">
        <v>0</v>
      </c>
      <c r="P32" s="5">
        <v>0</v>
      </c>
      <c r="Q32" s="5">
        <v>0</v>
      </c>
      <c r="R32" s="5">
        <v>0</v>
      </c>
      <c r="S32" s="5">
        <v>0</v>
      </c>
    </row>
    <row r="33" spans="1:19" hidden="1" x14ac:dyDescent="0.35">
      <c r="A33" s="2" t="s">
        <v>2</v>
      </c>
      <c r="B33" s="1" t="s">
        <v>518</v>
      </c>
      <c r="C33" t="str">
        <f>VLOOKUP(B33,[2]Clothes!$B$5:$D$447,2, FALSE)</f>
        <v>Out of Centre</v>
      </c>
      <c r="D33" t="str">
        <f>VLOOKUP(B33,[2]Clothes!$B$5:$D$447,3, FALSE)</f>
        <v>OoC - Zone 2</v>
      </c>
      <c r="E33" s="5">
        <v>0</v>
      </c>
      <c r="F33" s="5">
        <v>0</v>
      </c>
      <c r="G33" s="5">
        <v>0</v>
      </c>
      <c r="H33" s="5">
        <v>0</v>
      </c>
      <c r="I33" s="5">
        <v>0</v>
      </c>
      <c r="J33" s="5">
        <v>0</v>
      </c>
      <c r="K33" s="5">
        <v>0</v>
      </c>
      <c r="L33" s="5">
        <v>0</v>
      </c>
      <c r="M33" s="5">
        <v>0</v>
      </c>
      <c r="N33" s="5">
        <v>0</v>
      </c>
      <c r="O33" s="5">
        <v>0</v>
      </c>
      <c r="P33" s="5">
        <v>0</v>
      </c>
      <c r="Q33" s="5">
        <v>0</v>
      </c>
      <c r="R33" s="5">
        <v>0</v>
      </c>
      <c r="S33" s="5">
        <v>0</v>
      </c>
    </row>
    <row r="34" spans="1:19" hidden="1" x14ac:dyDescent="0.35">
      <c r="A34" s="2" t="s">
        <v>2</v>
      </c>
      <c r="B34" s="1" t="s">
        <v>44</v>
      </c>
      <c r="C34" t="str">
        <f>VLOOKUP(B34,[2]Clothes!$B$5:$D$447,2, FALSE)</f>
        <v>Local Centres</v>
      </c>
      <c r="D34" t="str">
        <f>VLOOKUP(B34,[2]Clothes!$B$5:$D$447,3, FALSE)</f>
        <v>Shenley Church End LC - Sainsbury's Superstore, Engaine Drive</v>
      </c>
      <c r="E34" s="5">
        <v>0</v>
      </c>
      <c r="F34" s="5">
        <v>0</v>
      </c>
      <c r="G34" s="5">
        <v>0</v>
      </c>
      <c r="H34" s="5">
        <v>0</v>
      </c>
      <c r="I34" s="5">
        <v>0</v>
      </c>
      <c r="J34" s="5">
        <v>0</v>
      </c>
      <c r="K34" s="5">
        <v>0</v>
      </c>
      <c r="L34" s="5">
        <v>0</v>
      </c>
      <c r="M34" s="5">
        <v>0</v>
      </c>
      <c r="N34" s="5">
        <v>0</v>
      </c>
      <c r="O34" s="5">
        <v>0</v>
      </c>
      <c r="P34" s="5">
        <v>0</v>
      </c>
      <c r="Q34" s="5">
        <v>0</v>
      </c>
      <c r="R34" s="5">
        <v>0</v>
      </c>
      <c r="S34" s="5">
        <v>0</v>
      </c>
    </row>
    <row r="35" spans="1:19" hidden="1" x14ac:dyDescent="0.35">
      <c r="A35" s="2" t="s">
        <v>2</v>
      </c>
      <c r="B35" s="1" t="s">
        <v>519</v>
      </c>
      <c r="C35" t="str">
        <f>VLOOKUP(B35,[2]Clothes!$B$5:$D$447,2, FALSE)</f>
        <v>Local Centres</v>
      </c>
      <c r="D35" t="str">
        <f>VLOOKUP(B35,[2]Clothes!$B$5:$D$447,3, FALSE)</f>
        <v>Shenley Brook End</v>
      </c>
      <c r="E35" s="5">
        <v>0</v>
      </c>
      <c r="F35" s="5">
        <v>0</v>
      </c>
      <c r="G35" s="5">
        <v>0</v>
      </c>
      <c r="H35" s="5">
        <v>0</v>
      </c>
      <c r="I35" s="5">
        <v>0</v>
      </c>
      <c r="J35" s="5">
        <v>0</v>
      </c>
      <c r="K35" s="5">
        <v>0</v>
      </c>
      <c r="L35" s="5">
        <v>0</v>
      </c>
      <c r="M35" s="5">
        <v>0</v>
      </c>
      <c r="N35" s="5">
        <v>0</v>
      </c>
      <c r="O35" s="5">
        <v>0</v>
      </c>
      <c r="P35" s="5">
        <v>0</v>
      </c>
      <c r="Q35" s="5">
        <v>0</v>
      </c>
      <c r="R35" s="5">
        <v>0</v>
      </c>
      <c r="S35" s="5">
        <v>0</v>
      </c>
    </row>
    <row r="36" spans="1:19" hidden="1" x14ac:dyDescent="0.35">
      <c r="A36" s="2" t="s">
        <v>2</v>
      </c>
      <c r="B36" s="1" t="s">
        <v>520</v>
      </c>
      <c r="C36" t="str">
        <f>VLOOKUP(B36,[2]Clothes!$B$5:$D$447,2, FALSE)</f>
        <v>Local Centres</v>
      </c>
      <c r="D36" t="str">
        <f>VLOOKUP(B36,[2]Clothes!$B$5:$D$447,3, FALSE)</f>
        <v>Shenley Church End</v>
      </c>
      <c r="E36" s="5">
        <v>0</v>
      </c>
      <c r="F36" s="5">
        <v>0</v>
      </c>
      <c r="G36" s="5">
        <v>0</v>
      </c>
      <c r="H36" s="5">
        <v>0</v>
      </c>
      <c r="I36" s="5">
        <v>0</v>
      </c>
      <c r="J36" s="5">
        <v>0</v>
      </c>
      <c r="K36" s="5">
        <v>0</v>
      </c>
      <c r="L36" s="5">
        <v>0</v>
      </c>
      <c r="M36" s="5">
        <v>0</v>
      </c>
      <c r="N36" s="5">
        <v>0</v>
      </c>
      <c r="O36" s="5">
        <v>0</v>
      </c>
      <c r="P36" s="5">
        <v>0</v>
      </c>
      <c r="Q36" s="5">
        <v>0</v>
      </c>
      <c r="R36" s="5">
        <v>0</v>
      </c>
      <c r="S36" s="5">
        <v>0</v>
      </c>
    </row>
    <row r="37" spans="1:19" hidden="1" x14ac:dyDescent="0.35">
      <c r="A37" s="2" t="s">
        <v>2</v>
      </c>
      <c r="B37" s="1" t="s">
        <v>521</v>
      </c>
      <c r="C37" t="str">
        <f>VLOOKUP(B37,[2]Clothes!$B$5:$D$447,2, FALSE)</f>
        <v>Out of Centre</v>
      </c>
      <c r="D37" t="str">
        <f>VLOOKUP(B37,[2]Clothes!$B$5:$D$447,3, FALSE)</f>
        <v>OoC - Zone 2</v>
      </c>
      <c r="E37" s="5">
        <v>0</v>
      </c>
      <c r="F37" s="5">
        <v>0</v>
      </c>
      <c r="G37" s="5">
        <v>0</v>
      </c>
      <c r="H37" s="5">
        <v>0</v>
      </c>
      <c r="I37" s="5">
        <v>0</v>
      </c>
      <c r="J37" s="5">
        <v>0</v>
      </c>
      <c r="K37" s="5">
        <v>0</v>
      </c>
      <c r="L37" s="5">
        <v>0</v>
      </c>
      <c r="M37" s="5">
        <v>0</v>
      </c>
      <c r="N37" s="5">
        <v>0</v>
      </c>
      <c r="O37" s="5">
        <v>0</v>
      </c>
      <c r="P37" s="5">
        <v>0</v>
      </c>
      <c r="Q37" s="5">
        <v>0</v>
      </c>
      <c r="R37" s="5">
        <v>0</v>
      </c>
      <c r="S37" s="5">
        <v>0</v>
      </c>
    </row>
    <row r="38" spans="1:19" hidden="1" x14ac:dyDescent="0.35">
      <c r="A38" s="2" t="s">
        <v>2</v>
      </c>
      <c r="B38" s="1" t="s">
        <v>522</v>
      </c>
      <c r="C38" t="str">
        <f>VLOOKUP(B38,[2]Clothes!$B$5:$D$447,2, FALSE)</f>
        <v>Out of Centre</v>
      </c>
      <c r="D38" t="str">
        <f>VLOOKUP(B38,[2]Clothes!$B$5:$D$447,3, FALSE)</f>
        <v>OoC - Zone 2</v>
      </c>
      <c r="E38" s="5">
        <v>0</v>
      </c>
      <c r="F38" s="5">
        <v>0</v>
      </c>
      <c r="G38" s="5">
        <v>0</v>
      </c>
      <c r="H38" s="5">
        <v>0</v>
      </c>
      <c r="I38" s="5">
        <v>0</v>
      </c>
      <c r="J38" s="5">
        <v>0</v>
      </c>
      <c r="K38" s="5">
        <v>0</v>
      </c>
      <c r="L38" s="5">
        <v>0</v>
      </c>
      <c r="M38" s="5">
        <v>0</v>
      </c>
      <c r="N38" s="5">
        <v>0</v>
      </c>
      <c r="O38" s="5">
        <v>0</v>
      </c>
      <c r="P38" s="5">
        <v>0</v>
      </c>
      <c r="Q38" s="5">
        <v>0</v>
      </c>
      <c r="R38" s="5">
        <v>0</v>
      </c>
      <c r="S38" s="5">
        <v>0</v>
      </c>
    </row>
    <row r="39" spans="1:19" hidden="1" x14ac:dyDescent="0.35">
      <c r="A39" s="2" t="s">
        <v>2</v>
      </c>
      <c r="B39" s="1" t="s">
        <v>523</v>
      </c>
      <c r="C39" t="str">
        <f>VLOOKUP(B39,[2]Clothes!$B$5:$D$447,2, FALSE)</f>
        <v>Local Centres</v>
      </c>
      <c r="D39" t="str">
        <f>VLOOKUP(B39,[2]Clothes!$B$5:$D$447,3, FALSE)</f>
        <v>Tattenhoe Park</v>
      </c>
      <c r="E39" s="5">
        <v>0</v>
      </c>
      <c r="F39" s="5">
        <v>0</v>
      </c>
      <c r="G39" s="5">
        <v>0</v>
      </c>
      <c r="H39" s="5">
        <v>0</v>
      </c>
      <c r="I39" s="5">
        <v>0</v>
      </c>
      <c r="J39" s="5">
        <v>0</v>
      </c>
      <c r="K39" s="5">
        <v>0</v>
      </c>
      <c r="L39" s="5">
        <v>0</v>
      </c>
      <c r="M39" s="5">
        <v>0</v>
      </c>
      <c r="N39" s="5">
        <v>0</v>
      </c>
      <c r="O39" s="5">
        <v>0</v>
      </c>
      <c r="P39" s="5">
        <v>0</v>
      </c>
      <c r="Q39" s="5">
        <v>0</v>
      </c>
      <c r="R39" s="5">
        <v>0</v>
      </c>
      <c r="S39" s="5">
        <v>0</v>
      </c>
    </row>
    <row r="40" spans="1:19" hidden="1" x14ac:dyDescent="0.35">
      <c r="A40" s="2" t="s">
        <v>2</v>
      </c>
      <c r="B40" s="1" t="s">
        <v>524</v>
      </c>
      <c r="C40" t="str">
        <f>VLOOKUP(B40,[2]Clothes!$B$5:$D$447,2, FALSE)</f>
        <v>Westcroft TC</v>
      </c>
      <c r="D40" t="str">
        <f>VLOOKUP(B40,[2]Clothes!$B$5:$D$447,3, FALSE)</f>
        <v>Westcroft TC - Other in Centre</v>
      </c>
      <c r="E40" s="5">
        <v>0</v>
      </c>
      <c r="F40" s="5">
        <v>0</v>
      </c>
      <c r="G40" s="5">
        <v>0</v>
      </c>
      <c r="H40" s="5">
        <v>0</v>
      </c>
      <c r="I40" s="5">
        <v>0</v>
      </c>
      <c r="J40" s="5">
        <v>0</v>
      </c>
      <c r="K40" s="5">
        <v>0</v>
      </c>
      <c r="L40" s="5">
        <v>0</v>
      </c>
      <c r="M40" s="5">
        <v>0</v>
      </c>
      <c r="N40" s="5">
        <v>0</v>
      </c>
      <c r="O40" s="5">
        <v>0</v>
      </c>
      <c r="P40" s="5">
        <v>0</v>
      </c>
      <c r="Q40" s="5">
        <v>0</v>
      </c>
      <c r="R40" s="5">
        <v>0</v>
      </c>
      <c r="S40" s="5">
        <v>0</v>
      </c>
    </row>
    <row r="41" spans="1:19" hidden="1" x14ac:dyDescent="0.35">
      <c r="A41" s="2" t="s">
        <v>2</v>
      </c>
      <c r="B41" s="1" t="s">
        <v>525</v>
      </c>
      <c r="C41" t="str">
        <f>VLOOKUP(B41,[2]Clothes!$B$5:$D$447,2, FALSE)</f>
        <v>Westcroft TC</v>
      </c>
      <c r="D41" t="str">
        <f>VLOOKUP(B41,[2]Clothes!$B$5:$D$447,3, FALSE)</f>
        <v>Westcroft TC - Other in Centre</v>
      </c>
      <c r="E41" s="5">
        <v>1.8E-3</v>
      </c>
      <c r="F41" s="5">
        <v>0</v>
      </c>
      <c r="G41" s="5">
        <v>0</v>
      </c>
      <c r="H41" s="5">
        <v>4.2930000000000003E-2</v>
      </c>
      <c r="I41" s="5">
        <v>0</v>
      </c>
      <c r="J41" s="5">
        <v>0</v>
      </c>
      <c r="K41" s="5">
        <v>0</v>
      </c>
      <c r="L41" s="5">
        <v>0</v>
      </c>
      <c r="M41" s="5">
        <v>0</v>
      </c>
      <c r="N41" s="5">
        <v>0</v>
      </c>
      <c r="O41" s="5">
        <v>0</v>
      </c>
      <c r="P41" s="5">
        <v>0</v>
      </c>
      <c r="Q41" s="5">
        <v>0</v>
      </c>
      <c r="R41" s="5">
        <v>0</v>
      </c>
      <c r="S41" s="5">
        <v>0</v>
      </c>
    </row>
    <row r="42" spans="1:19" hidden="1" x14ac:dyDescent="0.35">
      <c r="A42" s="2" t="s">
        <v>2</v>
      </c>
      <c r="B42" s="1" t="s">
        <v>526</v>
      </c>
      <c r="C42" t="str">
        <f>VLOOKUP(B42,[2]Clothes!$B$5:$D$447,2, FALSE)</f>
        <v>Local Centres</v>
      </c>
      <c r="D42" t="str">
        <f>VLOOKUP(B42,[2]Clothes!$B$5:$D$447,3, FALSE)</f>
        <v>Far Bletchley</v>
      </c>
      <c r="E42" s="5">
        <v>0</v>
      </c>
      <c r="F42" s="5">
        <v>0</v>
      </c>
      <c r="G42" s="5">
        <v>0</v>
      </c>
      <c r="H42" s="5">
        <v>0</v>
      </c>
      <c r="I42" s="5">
        <v>0</v>
      </c>
      <c r="J42" s="5">
        <v>0</v>
      </c>
      <c r="K42" s="5">
        <v>0</v>
      </c>
      <c r="L42" s="5">
        <v>0</v>
      </c>
      <c r="M42" s="5">
        <v>0</v>
      </c>
      <c r="N42" s="5">
        <v>0</v>
      </c>
      <c r="O42" s="5">
        <v>0</v>
      </c>
      <c r="P42" s="5">
        <v>0</v>
      </c>
      <c r="Q42" s="5">
        <v>0</v>
      </c>
      <c r="R42" s="5">
        <v>0</v>
      </c>
      <c r="S42" s="5">
        <v>0</v>
      </c>
    </row>
    <row r="43" spans="1:19" hidden="1" x14ac:dyDescent="0.35">
      <c r="A43" s="2" t="s">
        <v>3</v>
      </c>
      <c r="B43" s="1" t="s">
        <v>48</v>
      </c>
      <c r="C43" t="str">
        <f>VLOOKUP(B43,[2]Clothes!$B$5:$D$447,2, FALSE)</f>
        <v>Central Milton Keynes</v>
      </c>
      <c r="D43" t="str">
        <f>VLOOKUP(B43,[2]Clothes!$B$5:$D$447,3, FALSE)</f>
        <v>Aldi, The Place Retail Park, Milton Keynes</v>
      </c>
      <c r="E43" s="5">
        <v>0</v>
      </c>
      <c r="F43" s="5">
        <v>0</v>
      </c>
      <c r="G43" s="5">
        <v>0</v>
      </c>
      <c r="H43" s="5">
        <v>0</v>
      </c>
      <c r="I43" s="5">
        <v>0</v>
      </c>
      <c r="J43" s="5">
        <v>0</v>
      </c>
      <c r="K43" s="5">
        <v>0</v>
      </c>
      <c r="L43" s="5">
        <v>0</v>
      </c>
      <c r="M43" s="5">
        <v>0</v>
      </c>
      <c r="N43" s="5">
        <v>0</v>
      </c>
      <c r="O43" s="5">
        <v>0</v>
      </c>
      <c r="P43" s="5">
        <v>0</v>
      </c>
      <c r="Q43" s="5">
        <v>0</v>
      </c>
      <c r="R43" s="5">
        <v>0</v>
      </c>
      <c r="S43" s="5">
        <v>0</v>
      </c>
    </row>
    <row r="44" spans="1:19" hidden="1" x14ac:dyDescent="0.35">
      <c r="A44" s="2" t="s">
        <v>3</v>
      </c>
      <c r="B44" s="1" t="s">
        <v>527</v>
      </c>
      <c r="C44" t="str">
        <f>VLOOKUP(B44,[2]Clothes!$B$5:$D$447,2, FALSE)</f>
        <v>Central Milton Keynes</v>
      </c>
      <c r="D44" t="str">
        <f>VLOOKUP(B44,[2]Clothes!$B$5:$D$447,3, FALSE)</f>
        <v>Central Milton Keynes - Other in Centre</v>
      </c>
      <c r="E44" s="5">
        <v>0</v>
      </c>
      <c r="F44" s="5">
        <v>0</v>
      </c>
      <c r="G44" s="5">
        <v>0</v>
      </c>
      <c r="H44" s="5">
        <v>0</v>
      </c>
      <c r="I44" s="5">
        <v>0</v>
      </c>
      <c r="J44" s="5">
        <v>0</v>
      </c>
      <c r="K44" s="5">
        <v>0</v>
      </c>
      <c r="L44" s="5">
        <v>0</v>
      </c>
      <c r="M44" s="5">
        <v>0</v>
      </c>
      <c r="N44" s="5">
        <v>0</v>
      </c>
      <c r="O44" s="5">
        <v>0</v>
      </c>
      <c r="P44" s="5">
        <v>0</v>
      </c>
      <c r="Q44" s="5">
        <v>0</v>
      </c>
      <c r="R44" s="5">
        <v>0</v>
      </c>
      <c r="S44" s="5">
        <v>0</v>
      </c>
    </row>
    <row r="45" spans="1:19" hidden="1" x14ac:dyDescent="0.35">
      <c r="A45" s="2" t="s">
        <v>3</v>
      </c>
      <c r="B45" s="1" t="s">
        <v>528</v>
      </c>
      <c r="C45" t="str">
        <f>VLOOKUP(B45,[2]Clothes!$B$5:$D$447,2, FALSE)</f>
        <v>Local Centres</v>
      </c>
      <c r="D45" t="str">
        <f>VLOOKUP(B45,[2]Clothes!$B$5:$D$447,3, FALSE)</f>
        <v>Beanhill</v>
      </c>
      <c r="E45" s="5">
        <v>0</v>
      </c>
      <c r="F45" s="5">
        <v>0</v>
      </c>
      <c r="G45" s="5">
        <v>0</v>
      </c>
      <c r="H45" s="5">
        <v>0</v>
      </c>
      <c r="I45" s="5">
        <v>0</v>
      </c>
      <c r="J45" s="5">
        <v>0</v>
      </c>
      <c r="K45" s="5">
        <v>0</v>
      </c>
      <c r="L45" s="5">
        <v>0</v>
      </c>
      <c r="M45" s="5">
        <v>0</v>
      </c>
      <c r="N45" s="5">
        <v>0</v>
      </c>
      <c r="O45" s="5">
        <v>0</v>
      </c>
      <c r="P45" s="5">
        <v>0</v>
      </c>
      <c r="Q45" s="5">
        <v>0</v>
      </c>
      <c r="R45" s="5">
        <v>0</v>
      </c>
      <c r="S45" s="5">
        <v>0</v>
      </c>
    </row>
    <row r="46" spans="1:19" hidden="1" x14ac:dyDescent="0.35">
      <c r="A46" s="2" t="s">
        <v>3</v>
      </c>
      <c r="B46" s="1" t="s">
        <v>529</v>
      </c>
      <c r="C46" t="str">
        <f>VLOOKUP(B46,[2]Clothes!$B$5:$D$447,2, FALSE)</f>
        <v>Local Centres</v>
      </c>
      <c r="D46" t="str">
        <f>VLOOKUP(B46,[2]Clothes!$B$5:$D$447,3, FALSE)</f>
        <v>Fishermead</v>
      </c>
      <c r="E46" s="5">
        <v>0</v>
      </c>
      <c r="F46" s="5">
        <v>0</v>
      </c>
      <c r="G46" s="5">
        <v>0</v>
      </c>
      <c r="H46" s="5">
        <v>0</v>
      </c>
      <c r="I46" s="5">
        <v>0</v>
      </c>
      <c r="J46" s="5">
        <v>0</v>
      </c>
      <c r="K46" s="5">
        <v>0</v>
      </c>
      <c r="L46" s="5">
        <v>0</v>
      </c>
      <c r="M46" s="5">
        <v>0</v>
      </c>
      <c r="N46" s="5">
        <v>0</v>
      </c>
      <c r="O46" s="5">
        <v>0</v>
      </c>
      <c r="P46" s="5">
        <v>0</v>
      </c>
      <c r="Q46" s="5">
        <v>0</v>
      </c>
      <c r="R46" s="5">
        <v>0</v>
      </c>
      <c r="S46" s="5">
        <v>0</v>
      </c>
    </row>
    <row r="47" spans="1:19" hidden="1" x14ac:dyDescent="0.35">
      <c r="A47" s="2" t="s">
        <v>3</v>
      </c>
      <c r="B47" s="1" t="s">
        <v>530</v>
      </c>
      <c r="C47" t="str">
        <f>VLOOKUP(B47,[2]Clothes!$B$5:$D$447,2, FALSE)</f>
        <v>Central Milton Keynes</v>
      </c>
      <c r="D47" t="str">
        <f>VLOOKUP(B47,[2]Clothes!$B$5:$D$447,3, FALSE)</f>
        <v>Central Milton Keynes - Other in Centre</v>
      </c>
      <c r="E47" s="5">
        <v>1.154E-2</v>
      </c>
      <c r="F47" s="5">
        <v>0</v>
      </c>
      <c r="G47" s="5">
        <v>0</v>
      </c>
      <c r="H47" s="5">
        <v>0</v>
      </c>
      <c r="I47" s="5">
        <v>0</v>
      </c>
      <c r="J47" s="5">
        <v>0</v>
      </c>
      <c r="K47" s="5">
        <v>0</v>
      </c>
      <c r="L47" s="5">
        <v>0</v>
      </c>
      <c r="M47" s="5">
        <v>0</v>
      </c>
      <c r="N47" s="5">
        <v>0</v>
      </c>
      <c r="O47" s="5">
        <v>0</v>
      </c>
      <c r="P47" s="5">
        <v>0</v>
      </c>
      <c r="Q47" s="5">
        <v>2.546E-2</v>
      </c>
      <c r="R47" s="5">
        <v>4.4580000000000002E-2</v>
      </c>
      <c r="S47" s="5">
        <v>0</v>
      </c>
    </row>
    <row r="48" spans="1:19" hidden="1" x14ac:dyDescent="0.35">
      <c r="A48" s="2" t="s">
        <v>3</v>
      </c>
      <c r="B48" s="1" t="s">
        <v>53</v>
      </c>
      <c r="C48" t="str">
        <f>VLOOKUP(B48,[2]Clothes!$B$5:$D$447,2, FALSE)</f>
        <v>Local Centres</v>
      </c>
      <c r="D48" t="str">
        <f>VLOOKUP(B48,[2]Clothes!$B$5:$D$447,3, FALSE)</f>
        <v>Oldbrook LC</v>
      </c>
      <c r="E48" s="5">
        <v>0</v>
      </c>
      <c r="F48" s="5">
        <v>0</v>
      </c>
      <c r="G48" s="5">
        <v>0</v>
      </c>
      <c r="H48" s="5">
        <v>0</v>
      </c>
      <c r="I48" s="5">
        <v>0</v>
      </c>
      <c r="J48" s="5">
        <v>0</v>
      </c>
      <c r="K48" s="5">
        <v>0</v>
      </c>
      <c r="L48" s="5">
        <v>0</v>
      </c>
      <c r="M48" s="5">
        <v>0</v>
      </c>
      <c r="N48" s="5">
        <v>0</v>
      </c>
      <c r="O48" s="5">
        <v>0</v>
      </c>
      <c r="P48" s="5">
        <v>0</v>
      </c>
      <c r="Q48" s="5">
        <v>0</v>
      </c>
      <c r="R48" s="5">
        <v>0</v>
      </c>
      <c r="S48" s="5">
        <v>0</v>
      </c>
    </row>
    <row r="49" spans="1:19" x14ac:dyDescent="0.35">
      <c r="A49" s="2" t="s">
        <v>3</v>
      </c>
      <c r="B49" s="1" t="s">
        <v>531</v>
      </c>
      <c r="C49" t="str">
        <f>VLOOKUP(B49,[2]Clothes!$B$5:$D$447,2, FALSE)</f>
        <v>Out of Centre</v>
      </c>
      <c r="D49" t="s">
        <v>2366</v>
      </c>
      <c r="E49" s="5">
        <v>0</v>
      </c>
      <c r="F49" s="5">
        <v>0</v>
      </c>
      <c r="G49" s="5">
        <v>0</v>
      </c>
      <c r="H49" s="5">
        <v>0</v>
      </c>
      <c r="I49" s="5">
        <v>0</v>
      </c>
      <c r="J49" s="5">
        <v>0</v>
      </c>
      <c r="K49" s="5">
        <v>0</v>
      </c>
      <c r="L49" s="5">
        <v>0</v>
      </c>
      <c r="M49" s="5">
        <v>0</v>
      </c>
      <c r="N49" s="5">
        <v>0</v>
      </c>
      <c r="O49" s="5">
        <v>0</v>
      </c>
      <c r="P49" s="5">
        <v>0</v>
      </c>
      <c r="Q49" s="5">
        <v>0</v>
      </c>
      <c r="R49" s="5">
        <v>0</v>
      </c>
      <c r="S49" s="5">
        <v>0</v>
      </c>
    </row>
    <row r="50" spans="1:19" hidden="1" x14ac:dyDescent="0.35">
      <c r="A50" s="2" t="s">
        <v>3</v>
      </c>
      <c r="B50" s="1" t="s">
        <v>56</v>
      </c>
      <c r="C50" t="str">
        <f>VLOOKUP(B50,[2]Clothes!$B$5:$D$447,2, FALSE)</f>
        <v>Central Milton Keynes</v>
      </c>
      <c r="D50" t="str">
        <f>VLOOKUP(B50,[2]Clothes!$B$5:$D$447,3, FALSE)</f>
        <v>Central Milton Keynes - Other in Centre</v>
      </c>
      <c r="E50" s="5">
        <v>0</v>
      </c>
      <c r="F50" s="5">
        <v>0</v>
      </c>
      <c r="G50" s="5">
        <v>0</v>
      </c>
      <c r="H50" s="5">
        <v>0</v>
      </c>
      <c r="I50" s="5">
        <v>0</v>
      </c>
      <c r="J50" s="5">
        <v>0</v>
      </c>
      <c r="K50" s="5">
        <v>0</v>
      </c>
      <c r="L50" s="5">
        <v>0</v>
      </c>
      <c r="M50" s="5">
        <v>0</v>
      </c>
      <c r="N50" s="5">
        <v>0</v>
      </c>
      <c r="O50" s="5">
        <v>0</v>
      </c>
      <c r="P50" s="5">
        <v>0</v>
      </c>
      <c r="Q50" s="5">
        <v>0</v>
      </c>
      <c r="R50" s="5">
        <v>0</v>
      </c>
      <c r="S50" s="5">
        <v>0</v>
      </c>
    </row>
    <row r="51" spans="1:19" hidden="1" x14ac:dyDescent="0.35">
      <c r="A51" s="2" t="s">
        <v>3</v>
      </c>
      <c r="B51" s="1" t="s">
        <v>532</v>
      </c>
      <c r="C51" t="str">
        <f>VLOOKUP(B51,[2]Clothes!$B$5:$D$447,2, FALSE)</f>
        <v>Central Milton Keynes</v>
      </c>
      <c r="D51" t="str">
        <f>VLOOKUP(B51,[2]Clothes!$B$5:$D$447,3, FALSE)</f>
        <v>Central Milton Keynes - Other in Centre</v>
      </c>
      <c r="E51" s="5">
        <v>0</v>
      </c>
      <c r="F51" s="5">
        <v>0</v>
      </c>
      <c r="G51" s="5">
        <v>0</v>
      </c>
      <c r="H51" s="5">
        <v>0</v>
      </c>
      <c r="I51" s="5">
        <v>0</v>
      </c>
      <c r="J51" s="5">
        <v>0</v>
      </c>
      <c r="K51" s="5">
        <v>0</v>
      </c>
      <c r="L51" s="5">
        <v>0</v>
      </c>
      <c r="M51" s="5">
        <v>0</v>
      </c>
      <c r="N51" s="5">
        <v>0</v>
      </c>
      <c r="O51" s="5">
        <v>0</v>
      </c>
      <c r="P51" s="5">
        <v>0</v>
      </c>
      <c r="Q51" s="5">
        <v>0</v>
      </c>
      <c r="R51" s="5">
        <v>0</v>
      </c>
      <c r="S51" s="5">
        <v>0</v>
      </c>
    </row>
    <row r="52" spans="1:19" hidden="1" x14ac:dyDescent="0.35">
      <c r="A52" s="2" t="s">
        <v>3</v>
      </c>
      <c r="B52" s="1" t="s">
        <v>533</v>
      </c>
      <c r="C52" t="str">
        <f>VLOOKUP(B52,[2]Clothes!$B$5:$D$447,2, FALSE)</f>
        <v>Central Milton Keynes</v>
      </c>
      <c r="D52" t="str">
        <f>VLOOKUP(B52,[2]Clothes!$B$5:$D$447,3, FALSE)</f>
        <v>Milton Keynes City Centre (including The Centre MK &amp; Intu Milton Keynes)</v>
      </c>
      <c r="E52" s="5">
        <v>0.17277999999999999</v>
      </c>
      <c r="F52" s="5">
        <v>0.10088999999999999</v>
      </c>
      <c r="G52" s="5">
        <v>0.22628000000000001</v>
      </c>
      <c r="H52" s="5">
        <v>0.21822</v>
      </c>
      <c r="I52" s="5">
        <v>9.1429999999999997E-2</v>
      </c>
      <c r="J52" s="5">
        <v>0.28631000000000001</v>
      </c>
      <c r="K52" s="5">
        <v>0.18465000000000001</v>
      </c>
      <c r="L52" s="5">
        <v>0.15065999999999999</v>
      </c>
      <c r="M52" s="5">
        <v>0.16808999999999999</v>
      </c>
      <c r="N52" s="5">
        <v>0.26185000000000003</v>
      </c>
      <c r="O52" s="5">
        <v>0.28144999999999998</v>
      </c>
      <c r="P52" s="5">
        <v>0.21712999999999999</v>
      </c>
      <c r="Q52" s="5">
        <v>0.189</v>
      </c>
      <c r="R52" s="5">
        <v>0.12484000000000001</v>
      </c>
      <c r="S52" s="5">
        <v>0.1017</v>
      </c>
    </row>
    <row r="53" spans="1:19" hidden="1" x14ac:dyDescent="0.35">
      <c r="A53" s="2" t="s">
        <v>3</v>
      </c>
      <c r="B53" s="1" t="s">
        <v>58</v>
      </c>
      <c r="C53" t="str">
        <f>VLOOKUP(B53,[2]Clothes!$B$5:$D$447,2, FALSE)</f>
        <v>Central Milton Keynes</v>
      </c>
      <c r="D53" t="str">
        <f>VLOOKUP(B53,[2]Clothes!$B$5:$D$447,3, FALSE)</f>
        <v>Morrisons Superstore, Elder Gate, Westcroft</v>
      </c>
      <c r="E53" s="5">
        <v>0</v>
      </c>
      <c r="F53" s="5">
        <v>0</v>
      </c>
      <c r="G53" s="5">
        <v>0</v>
      </c>
      <c r="H53" s="5">
        <v>0</v>
      </c>
      <c r="I53" s="5">
        <v>0</v>
      </c>
      <c r="J53" s="5">
        <v>0</v>
      </c>
      <c r="K53" s="5">
        <v>0</v>
      </c>
      <c r="L53" s="5">
        <v>0</v>
      </c>
      <c r="M53" s="5">
        <v>0</v>
      </c>
      <c r="N53" s="5">
        <v>0</v>
      </c>
      <c r="O53" s="5">
        <v>0</v>
      </c>
      <c r="P53" s="5">
        <v>0</v>
      </c>
      <c r="Q53" s="5">
        <v>0</v>
      </c>
      <c r="R53" s="5">
        <v>0</v>
      </c>
      <c r="S53" s="5">
        <v>0</v>
      </c>
    </row>
    <row r="54" spans="1:19" hidden="1" x14ac:dyDescent="0.35">
      <c r="A54" s="2" t="s">
        <v>3</v>
      </c>
      <c r="B54" s="1" t="s">
        <v>534</v>
      </c>
      <c r="C54" t="str">
        <f>VLOOKUP(B54,[2]Clothes!$B$5:$D$447,2, FALSE)</f>
        <v>Local Centres</v>
      </c>
      <c r="D54" t="str">
        <f>VLOOKUP(B54,[2]Clothes!$B$5:$D$447,3, FALSE)</f>
        <v>Netherfield</v>
      </c>
      <c r="E54" s="5">
        <v>0</v>
      </c>
      <c r="F54" s="5">
        <v>0</v>
      </c>
      <c r="G54" s="5">
        <v>0</v>
      </c>
      <c r="H54" s="5">
        <v>0</v>
      </c>
      <c r="I54" s="5">
        <v>0</v>
      </c>
      <c r="J54" s="5">
        <v>0</v>
      </c>
      <c r="K54" s="5">
        <v>0</v>
      </c>
      <c r="L54" s="5">
        <v>0</v>
      </c>
      <c r="M54" s="5">
        <v>0</v>
      </c>
      <c r="N54" s="5">
        <v>0</v>
      </c>
      <c r="O54" s="5">
        <v>0</v>
      </c>
      <c r="P54" s="5">
        <v>0</v>
      </c>
      <c r="Q54" s="5">
        <v>0</v>
      </c>
      <c r="R54" s="5">
        <v>0</v>
      </c>
      <c r="S54" s="5">
        <v>0</v>
      </c>
    </row>
    <row r="55" spans="1:19" x14ac:dyDescent="0.35">
      <c r="A55" s="2" t="s">
        <v>3</v>
      </c>
      <c r="B55" s="1" t="s">
        <v>535</v>
      </c>
      <c r="C55" t="str">
        <f>VLOOKUP(B55,[2]Clothes!$B$5:$D$447,2, FALSE)</f>
        <v>Out of Centre</v>
      </c>
      <c r="D55" t="s">
        <v>2365</v>
      </c>
      <c r="E55" s="5">
        <v>0.19885</v>
      </c>
      <c r="F55" s="5">
        <v>0.35105999999999998</v>
      </c>
      <c r="G55" s="5">
        <v>0.51722000000000001</v>
      </c>
      <c r="H55" s="5">
        <v>0.33229999999999998</v>
      </c>
      <c r="I55" s="5">
        <v>0.16628999999999999</v>
      </c>
      <c r="J55" s="5">
        <v>0.30487999999999998</v>
      </c>
      <c r="K55" s="5">
        <v>0.44361</v>
      </c>
      <c r="L55" s="5">
        <v>0.44467000000000001</v>
      </c>
      <c r="M55" s="5">
        <v>0.15028</v>
      </c>
      <c r="N55" s="5">
        <v>0.33621000000000001</v>
      </c>
      <c r="O55" s="5">
        <v>0.22514000000000001</v>
      </c>
      <c r="P55" s="5">
        <v>3.492E-2</v>
      </c>
      <c r="Q55" s="5">
        <v>0.10323</v>
      </c>
      <c r="R55" s="5">
        <v>0.16278999999999999</v>
      </c>
      <c r="S55" s="5">
        <v>4.6969999999999998E-2</v>
      </c>
    </row>
    <row r="56" spans="1:19" hidden="1" x14ac:dyDescent="0.35">
      <c r="A56" s="2" t="s">
        <v>3</v>
      </c>
      <c r="B56" s="1" t="s">
        <v>61</v>
      </c>
      <c r="C56" t="str">
        <f>VLOOKUP(B56,[2]Clothes!$B$5:$D$447,2, FALSE)</f>
        <v>Central Milton Keynes</v>
      </c>
      <c r="D56" t="str">
        <f>VLOOKUP(B56,[2]Clothes!$B$5:$D$447,3, FALSE)</f>
        <v>Sainsbury's Superstore, Witan Gate, Milton Keynes</v>
      </c>
      <c r="E56" s="5">
        <v>1.8E-3</v>
      </c>
      <c r="F56" s="5">
        <v>0</v>
      </c>
      <c r="G56" s="5">
        <v>0</v>
      </c>
      <c r="H56" s="5">
        <v>4.2930000000000003E-2</v>
      </c>
      <c r="I56" s="5">
        <v>0</v>
      </c>
      <c r="J56" s="5">
        <v>0</v>
      </c>
      <c r="K56" s="5">
        <v>0</v>
      </c>
      <c r="L56" s="5">
        <v>0</v>
      </c>
      <c r="M56" s="5">
        <v>0</v>
      </c>
      <c r="N56" s="5">
        <v>0</v>
      </c>
      <c r="O56" s="5">
        <v>0</v>
      </c>
      <c r="P56" s="5">
        <v>0</v>
      </c>
      <c r="Q56" s="5">
        <v>0</v>
      </c>
      <c r="R56" s="5">
        <v>0</v>
      </c>
      <c r="S56" s="5">
        <v>0</v>
      </c>
    </row>
    <row r="57" spans="1:19" hidden="1" x14ac:dyDescent="0.35">
      <c r="A57" s="2" t="s">
        <v>3</v>
      </c>
      <c r="B57" s="1" t="s">
        <v>536</v>
      </c>
      <c r="C57" t="str">
        <f>VLOOKUP(B57,[2]Clothes!$B$5:$D$447,2, FALSE)</f>
        <v>Central Milton Keynes</v>
      </c>
      <c r="D57" t="str">
        <f>VLOOKUP(B57,[2]Clothes!$B$5:$D$447,3, FALSE)</f>
        <v>Central Milton Keynes - Other in Centre</v>
      </c>
      <c r="E57" s="5">
        <v>1.1979999999999999E-2</v>
      </c>
      <c r="F57" s="5">
        <v>0</v>
      </c>
      <c r="G57" s="5">
        <v>0</v>
      </c>
      <c r="H57" s="5">
        <v>0</v>
      </c>
      <c r="I57" s="5">
        <v>0</v>
      </c>
      <c r="J57" s="5">
        <v>0</v>
      </c>
      <c r="K57" s="5">
        <v>0</v>
      </c>
      <c r="L57" s="5">
        <v>0</v>
      </c>
      <c r="M57" s="5">
        <v>2.8889999999999999E-2</v>
      </c>
      <c r="N57" s="5">
        <v>0</v>
      </c>
      <c r="O57" s="5">
        <v>0</v>
      </c>
      <c r="P57" s="5">
        <v>0</v>
      </c>
      <c r="Q57" s="5">
        <v>0</v>
      </c>
      <c r="R57" s="5">
        <v>4.4580000000000002E-2</v>
      </c>
      <c r="S57" s="5">
        <v>0</v>
      </c>
    </row>
    <row r="58" spans="1:19" x14ac:dyDescent="0.35">
      <c r="A58" s="2" t="s">
        <v>3</v>
      </c>
      <c r="B58" s="1" t="s">
        <v>537</v>
      </c>
      <c r="C58" t="str">
        <f>VLOOKUP(B58,[2]Clothes!$B$5:$D$447,2, FALSE)</f>
        <v>Out of Centre</v>
      </c>
      <c r="D58" t="s">
        <v>2366</v>
      </c>
      <c r="E58" s="5">
        <v>0</v>
      </c>
      <c r="F58" s="5">
        <v>0</v>
      </c>
      <c r="G58" s="5">
        <v>0</v>
      </c>
      <c r="H58" s="5">
        <v>0</v>
      </c>
      <c r="I58" s="5">
        <v>0</v>
      </c>
      <c r="J58" s="5">
        <v>0</v>
      </c>
      <c r="K58" s="5">
        <v>0</v>
      </c>
      <c r="L58" s="5">
        <v>0</v>
      </c>
      <c r="M58" s="5">
        <v>0</v>
      </c>
      <c r="N58" s="5">
        <v>0</v>
      </c>
      <c r="O58" s="5">
        <v>0</v>
      </c>
      <c r="P58" s="5">
        <v>0</v>
      </c>
      <c r="Q58" s="5">
        <v>0</v>
      </c>
      <c r="R58" s="5">
        <v>0</v>
      </c>
      <c r="S58" s="5">
        <v>0</v>
      </c>
    </row>
    <row r="59" spans="1:19" x14ac:dyDescent="0.35">
      <c r="A59" s="2" t="s">
        <v>3</v>
      </c>
      <c r="B59" s="1" t="s">
        <v>538</v>
      </c>
      <c r="C59" t="str">
        <f>VLOOKUP(B59,[2]Clothes!$B$5:$D$447,2, FALSE)</f>
        <v>Out of Centre</v>
      </c>
      <c r="D59" t="s">
        <v>2366</v>
      </c>
      <c r="E59" s="5">
        <v>5.6800000000000002E-3</v>
      </c>
      <c r="F59" s="5">
        <v>5.1869999999999999E-2</v>
      </c>
      <c r="G59" s="5">
        <v>0</v>
      </c>
      <c r="H59" s="5">
        <v>0</v>
      </c>
      <c r="I59" s="5">
        <v>0</v>
      </c>
      <c r="J59" s="5">
        <v>0</v>
      </c>
      <c r="K59" s="5">
        <v>1.4149999999999999E-2</v>
      </c>
      <c r="L59" s="5">
        <v>9.6990000000000007E-2</v>
      </c>
      <c r="M59" s="5">
        <v>0</v>
      </c>
      <c r="N59" s="5">
        <v>0</v>
      </c>
      <c r="O59" s="5">
        <v>0</v>
      </c>
      <c r="P59" s="5">
        <v>0</v>
      </c>
      <c r="Q59" s="5">
        <v>0</v>
      </c>
      <c r="R59" s="5">
        <v>0</v>
      </c>
      <c r="S59" s="5">
        <v>0</v>
      </c>
    </row>
    <row r="60" spans="1:19" x14ac:dyDescent="0.35">
      <c r="A60" s="2" t="s">
        <v>3</v>
      </c>
      <c r="B60" s="1" t="s">
        <v>539</v>
      </c>
      <c r="C60" t="str">
        <f>VLOOKUP(B60,[2]Clothes!$B$5:$D$447,2, FALSE)</f>
        <v>Out of Centre</v>
      </c>
      <c r="D60" t="s">
        <v>2366</v>
      </c>
      <c r="E60" s="5">
        <v>1.1900000000000001E-2</v>
      </c>
      <c r="F60" s="5">
        <v>7.6130000000000003E-2</v>
      </c>
      <c r="G60" s="5">
        <v>1.1469999999999999E-2</v>
      </c>
      <c r="H60" s="5">
        <v>0</v>
      </c>
      <c r="I60" s="5">
        <v>3.9629999999999999E-2</v>
      </c>
      <c r="J60" s="5">
        <v>0</v>
      </c>
      <c r="K60" s="5">
        <v>2.8240000000000001E-2</v>
      </c>
      <c r="L60" s="5">
        <v>0</v>
      </c>
      <c r="M60" s="5">
        <v>0</v>
      </c>
      <c r="N60" s="5">
        <v>0</v>
      </c>
      <c r="O60" s="5">
        <v>0</v>
      </c>
      <c r="P60" s="5">
        <v>0</v>
      </c>
      <c r="Q60" s="5">
        <v>2.546E-2</v>
      </c>
      <c r="R60" s="5">
        <v>0</v>
      </c>
      <c r="S60" s="5">
        <v>2.2360000000000001E-2</v>
      </c>
    </row>
    <row r="61" spans="1:19" hidden="1" x14ac:dyDescent="0.35">
      <c r="A61" s="2" t="s">
        <v>3</v>
      </c>
      <c r="B61" s="1" t="s">
        <v>540</v>
      </c>
      <c r="C61" t="str">
        <f>VLOOKUP(B61,[2]Clothes!$B$5:$D$447,2, FALSE)</f>
        <v>Central Milton Keynes</v>
      </c>
      <c r="D61" t="str">
        <f>VLOOKUP(B61,[2]Clothes!$B$5:$D$447,3, FALSE)</f>
        <v>Xscape</v>
      </c>
      <c r="E61" s="5">
        <v>0</v>
      </c>
      <c r="F61" s="5">
        <v>0</v>
      </c>
      <c r="G61" s="5">
        <v>0</v>
      </c>
      <c r="H61" s="5">
        <v>0</v>
      </c>
      <c r="I61" s="5">
        <v>0</v>
      </c>
      <c r="J61" s="5">
        <v>0</v>
      </c>
      <c r="K61" s="5">
        <v>0</v>
      </c>
      <c r="L61" s="5">
        <v>0</v>
      </c>
      <c r="M61" s="5">
        <v>0</v>
      </c>
      <c r="N61" s="5">
        <v>0</v>
      </c>
      <c r="O61" s="5">
        <v>0</v>
      </c>
      <c r="P61" s="5">
        <v>0</v>
      </c>
      <c r="Q61" s="5">
        <v>0</v>
      </c>
      <c r="R61" s="5">
        <v>0</v>
      </c>
      <c r="S61" s="5">
        <v>0</v>
      </c>
    </row>
    <row r="62" spans="1:19" hidden="1" x14ac:dyDescent="0.35">
      <c r="A62" s="2" t="s">
        <v>4</v>
      </c>
      <c r="B62" s="1" t="s">
        <v>63</v>
      </c>
      <c r="C62" t="str">
        <f>VLOOKUP(B62,[2]Clothes!$B$5:$D$447,2, FALSE)</f>
        <v>Kingston TC</v>
      </c>
      <c r="D62" t="str">
        <f>VLOOKUP(B62,[2]Clothes!$B$5:$D$447,3, FALSE)</f>
        <v>Aldi, Winchester Circle, Kingston</v>
      </c>
      <c r="E62" s="5">
        <v>0</v>
      </c>
      <c r="F62" s="5">
        <v>0</v>
      </c>
      <c r="G62" s="5">
        <v>0</v>
      </c>
      <c r="H62" s="5">
        <v>0</v>
      </c>
      <c r="I62" s="5">
        <v>0</v>
      </c>
      <c r="J62" s="5">
        <v>0</v>
      </c>
      <c r="K62" s="5">
        <v>0</v>
      </c>
      <c r="L62" s="5">
        <v>0</v>
      </c>
      <c r="M62" s="5">
        <v>0</v>
      </c>
      <c r="N62" s="5">
        <v>0</v>
      </c>
      <c r="O62" s="5">
        <v>0</v>
      </c>
      <c r="P62" s="5">
        <v>0</v>
      </c>
      <c r="Q62" s="5">
        <v>0</v>
      </c>
      <c r="R62" s="5">
        <v>0</v>
      </c>
      <c r="S62" s="5">
        <v>0</v>
      </c>
    </row>
    <row r="63" spans="1:19" hidden="1" x14ac:dyDescent="0.35">
      <c r="A63" s="2" t="s">
        <v>4</v>
      </c>
      <c r="B63" s="1" t="s">
        <v>541</v>
      </c>
      <c r="C63" t="str">
        <f>VLOOKUP(B63,[2]Clothes!$B$5:$D$447,2, FALSE)</f>
        <v>Local Centres</v>
      </c>
      <c r="D63" t="str">
        <f>VLOOKUP(B63,[2]Clothes!$B$5:$D$447,3, FALSE)</f>
        <v>Brookland</v>
      </c>
      <c r="E63" s="5">
        <v>0</v>
      </c>
      <c r="F63" s="5">
        <v>0</v>
      </c>
      <c r="G63" s="5">
        <v>0</v>
      </c>
      <c r="H63" s="5">
        <v>0</v>
      </c>
      <c r="I63" s="5">
        <v>0</v>
      </c>
      <c r="J63" s="5">
        <v>0</v>
      </c>
      <c r="K63" s="5">
        <v>0</v>
      </c>
      <c r="L63" s="5">
        <v>0</v>
      </c>
      <c r="M63" s="5">
        <v>0</v>
      </c>
      <c r="N63" s="5">
        <v>0</v>
      </c>
      <c r="O63" s="5">
        <v>0</v>
      </c>
      <c r="P63" s="5">
        <v>0</v>
      </c>
      <c r="Q63" s="5">
        <v>0</v>
      </c>
      <c r="R63" s="5">
        <v>0</v>
      </c>
      <c r="S63" s="5">
        <v>0</v>
      </c>
    </row>
    <row r="64" spans="1:19" hidden="1" x14ac:dyDescent="0.35">
      <c r="A64" s="2" t="s">
        <v>4</v>
      </c>
      <c r="B64" s="1" t="s">
        <v>542</v>
      </c>
      <c r="C64" t="str">
        <f>VLOOKUP(B64,[2]Clothes!$B$5:$D$447,2, FALSE)</f>
        <v>Local Centres</v>
      </c>
      <c r="D64" t="str">
        <f>VLOOKUP(B64,[2]Clothes!$B$5:$D$447,3, FALSE)</f>
        <v>Broughton</v>
      </c>
      <c r="E64" s="5">
        <v>0</v>
      </c>
      <c r="F64" s="5">
        <v>0</v>
      </c>
      <c r="G64" s="5">
        <v>0</v>
      </c>
      <c r="H64" s="5">
        <v>0</v>
      </c>
      <c r="I64" s="5">
        <v>0</v>
      </c>
      <c r="J64" s="5">
        <v>0</v>
      </c>
      <c r="K64" s="5">
        <v>0</v>
      </c>
      <c r="L64" s="5">
        <v>0</v>
      </c>
      <c r="M64" s="5">
        <v>0</v>
      </c>
      <c r="N64" s="5">
        <v>0</v>
      </c>
      <c r="O64" s="5">
        <v>0</v>
      </c>
      <c r="P64" s="5">
        <v>0</v>
      </c>
      <c r="Q64" s="5">
        <v>0</v>
      </c>
      <c r="R64" s="5">
        <v>0</v>
      </c>
      <c r="S64" s="5">
        <v>0</v>
      </c>
    </row>
    <row r="65" spans="1:19" hidden="1" x14ac:dyDescent="0.35">
      <c r="A65" s="2" t="s">
        <v>4</v>
      </c>
      <c r="B65" s="1" t="s">
        <v>543</v>
      </c>
      <c r="C65" t="str">
        <f>VLOOKUP(B65,[2]Clothes!$B$5:$D$447,2, FALSE)</f>
        <v>Out of Centre</v>
      </c>
      <c r="D65" t="str">
        <f>VLOOKUP(B65,[2]Clothes!$B$5:$D$447,3, FALSE)</f>
        <v>OoC - Zone 4</v>
      </c>
      <c r="E65" s="5">
        <v>0</v>
      </c>
      <c r="F65" s="5">
        <v>0</v>
      </c>
      <c r="G65" s="5">
        <v>0</v>
      </c>
      <c r="H65" s="5">
        <v>0</v>
      </c>
      <c r="I65" s="5">
        <v>0</v>
      </c>
      <c r="J65" s="5">
        <v>0</v>
      </c>
      <c r="K65" s="5">
        <v>0</v>
      </c>
      <c r="L65" s="5">
        <v>0</v>
      </c>
      <c r="M65" s="5">
        <v>0</v>
      </c>
      <c r="N65" s="5">
        <v>0</v>
      </c>
      <c r="O65" s="5">
        <v>0</v>
      </c>
      <c r="P65" s="5">
        <v>0</v>
      </c>
      <c r="Q65" s="5">
        <v>0</v>
      </c>
      <c r="R65" s="5">
        <v>0</v>
      </c>
      <c r="S65" s="5">
        <v>0</v>
      </c>
    </row>
    <row r="66" spans="1:19" hidden="1" x14ac:dyDescent="0.35">
      <c r="A66" s="2" t="s">
        <v>4</v>
      </c>
      <c r="B66" s="1" t="s">
        <v>544</v>
      </c>
      <c r="C66" t="str">
        <f>VLOOKUP(B66,[2]Clothes!$B$5:$D$447,2, FALSE)</f>
        <v>Out of Centre</v>
      </c>
      <c r="D66" t="str">
        <f>VLOOKUP(B66,[2]Clothes!$B$5:$D$447,3, FALSE)</f>
        <v>OoC - Zone 4</v>
      </c>
      <c r="E66" s="5">
        <v>0</v>
      </c>
      <c r="F66" s="5">
        <v>0</v>
      </c>
      <c r="G66" s="5">
        <v>0</v>
      </c>
      <c r="H66" s="5">
        <v>0</v>
      </c>
      <c r="I66" s="5">
        <v>0</v>
      </c>
      <c r="J66" s="5">
        <v>0</v>
      </c>
      <c r="K66" s="5">
        <v>0</v>
      </c>
      <c r="L66" s="5">
        <v>0</v>
      </c>
      <c r="M66" s="5">
        <v>0</v>
      </c>
      <c r="N66" s="5">
        <v>0</v>
      </c>
      <c r="O66" s="5">
        <v>0</v>
      </c>
      <c r="P66" s="5">
        <v>0</v>
      </c>
      <c r="Q66" s="5">
        <v>0</v>
      </c>
      <c r="R66" s="5">
        <v>0</v>
      </c>
      <c r="S66" s="5">
        <v>0</v>
      </c>
    </row>
    <row r="67" spans="1:19" hidden="1" x14ac:dyDescent="0.35">
      <c r="A67" s="2" t="s">
        <v>4</v>
      </c>
      <c r="B67" s="1" t="s">
        <v>67</v>
      </c>
      <c r="C67" t="str">
        <f>VLOOKUP(B67,[2]Clothes!$B$5:$D$447,2, FALSE)</f>
        <v>Out of Centre</v>
      </c>
      <c r="D67" t="str">
        <f>VLOOKUP(B67,[2]Clothes!$B$5:$D$447,3, FALSE)</f>
        <v>OoC - Zone 4</v>
      </c>
      <c r="E67" s="5">
        <v>1.34E-3</v>
      </c>
      <c r="F67" s="5">
        <v>0</v>
      </c>
      <c r="G67" s="5">
        <v>0</v>
      </c>
      <c r="H67" s="5">
        <v>0</v>
      </c>
      <c r="I67" s="5">
        <v>0</v>
      </c>
      <c r="J67" s="5">
        <v>0</v>
      </c>
      <c r="K67" s="5">
        <v>0</v>
      </c>
      <c r="L67" s="5">
        <v>0</v>
      </c>
      <c r="M67" s="5">
        <v>0</v>
      </c>
      <c r="N67" s="5">
        <v>2.9409999999999999E-2</v>
      </c>
      <c r="O67" s="5">
        <v>0</v>
      </c>
      <c r="P67" s="5">
        <v>0</v>
      </c>
      <c r="Q67" s="5">
        <v>0</v>
      </c>
      <c r="R67" s="5">
        <v>0</v>
      </c>
      <c r="S67" s="5">
        <v>0</v>
      </c>
    </row>
    <row r="68" spans="1:19" hidden="1" x14ac:dyDescent="0.35">
      <c r="A68" s="2" t="s">
        <v>4</v>
      </c>
      <c r="B68" s="1" t="s">
        <v>545</v>
      </c>
      <c r="C68" t="str">
        <f>VLOOKUP(B68,[2]Clothes!$B$5:$D$447,2, FALSE)</f>
        <v>Kingston TC</v>
      </c>
      <c r="D68" t="str">
        <f>VLOOKUP(B68,[2]Clothes!$B$5:$D$447,3, FALSE)</f>
        <v>Kingston TC - Other in Centre</v>
      </c>
      <c r="E68" s="5">
        <v>0</v>
      </c>
      <c r="F68" s="5">
        <v>0</v>
      </c>
      <c r="G68" s="5">
        <v>0</v>
      </c>
      <c r="H68" s="5">
        <v>0</v>
      </c>
      <c r="I68" s="5">
        <v>0</v>
      </c>
      <c r="J68" s="5">
        <v>0</v>
      </c>
      <c r="K68" s="5">
        <v>0</v>
      </c>
      <c r="L68" s="5">
        <v>0</v>
      </c>
      <c r="M68" s="5">
        <v>0</v>
      </c>
      <c r="N68" s="5">
        <v>0</v>
      </c>
      <c r="O68" s="5">
        <v>0</v>
      </c>
      <c r="P68" s="5">
        <v>0</v>
      </c>
      <c r="Q68" s="5">
        <v>0</v>
      </c>
      <c r="R68" s="5">
        <v>0</v>
      </c>
      <c r="S68" s="5">
        <v>0</v>
      </c>
    </row>
    <row r="69" spans="1:19" hidden="1" x14ac:dyDescent="0.35">
      <c r="A69" s="2" t="s">
        <v>4</v>
      </c>
      <c r="B69" s="1" t="s">
        <v>69</v>
      </c>
      <c r="C69" t="str">
        <f>VLOOKUP(B69,[2]Clothes!$B$5:$D$447,2, FALSE)</f>
        <v>Local Centres</v>
      </c>
      <c r="D69" t="str">
        <f>VLOOKUP(B69,[2]Clothes!$B$5:$D$447,3, FALSE)</f>
        <v>Other Local Centres</v>
      </c>
      <c r="E69" s="5">
        <v>0</v>
      </c>
      <c r="F69" s="5">
        <v>0</v>
      </c>
      <c r="G69" s="5">
        <v>0</v>
      </c>
      <c r="H69" s="5">
        <v>0</v>
      </c>
      <c r="I69" s="5">
        <v>0</v>
      </c>
      <c r="J69" s="5">
        <v>0</v>
      </c>
      <c r="K69" s="5">
        <v>0</v>
      </c>
      <c r="L69" s="5">
        <v>0</v>
      </c>
      <c r="M69" s="5">
        <v>0</v>
      </c>
      <c r="N69" s="5">
        <v>0</v>
      </c>
      <c r="O69" s="5">
        <v>0</v>
      </c>
      <c r="P69" s="5">
        <v>0</v>
      </c>
      <c r="Q69" s="5">
        <v>0</v>
      </c>
      <c r="R69" s="5">
        <v>0</v>
      </c>
      <c r="S69" s="5">
        <v>0</v>
      </c>
    </row>
    <row r="70" spans="1:19" hidden="1" x14ac:dyDescent="0.35">
      <c r="A70" s="2" t="s">
        <v>4</v>
      </c>
      <c r="B70" s="1" t="s">
        <v>546</v>
      </c>
      <c r="C70" t="str">
        <f>VLOOKUP(B70,[2]Clothes!$B$5:$D$447,2, FALSE)</f>
        <v>Out of Centre</v>
      </c>
      <c r="D70" t="str">
        <f>VLOOKUP(B70,[2]Clothes!$B$5:$D$447,3, FALSE)</f>
        <v>OoC - Zone 4</v>
      </c>
      <c r="E70" s="5">
        <v>0</v>
      </c>
      <c r="F70" s="5">
        <v>0</v>
      </c>
      <c r="G70" s="5">
        <v>0</v>
      </c>
      <c r="H70" s="5">
        <v>0</v>
      </c>
      <c r="I70" s="5">
        <v>0</v>
      </c>
      <c r="J70" s="5">
        <v>0</v>
      </c>
      <c r="K70" s="5">
        <v>0</v>
      </c>
      <c r="L70" s="5">
        <v>0</v>
      </c>
      <c r="M70" s="5">
        <v>0</v>
      </c>
      <c r="N70" s="5">
        <v>0</v>
      </c>
      <c r="O70" s="5">
        <v>0</v>
      </c>
      <c r="P70" s="5">
        <v>0</v>
      </c>
      <c r="Q70" s="5">
        <v>0</v>
      </c>
      <c r="R70" s="5">
        <v>0</v>
      </c>
      <c r="S70" s="5">
        <v>0</v>
      </c>
    </row>
    <row r="71" spans="1:19" hidden="1" x14ac:dyDescent="0.35">
      <c r="A71" s="2" t="s">
        <v>4</v>
      </c>
      <c r="B71" s="1" t="s">
        <v>547</v>
      </c>
      <c r="C71" t="str">
        <f>VLOOKUP(B71,[2]Clothes!$B$5:$D$447,2, FALSE)</f>
        <v>Out of Centre</v>
      </c>
      <c r="D71" t="str">
        <f>VLOOKUP(B71,[2]Clothes!$B$5:$D$447,3, FALSE)</f>
        <v>OoC - Zone 4</v>
      </c>
      <c r="E71" s="5">
        <v>0</v>
      </c>
      <c r="F71" s="5">
        <v>0</v>
      </c>
      <c r="G71" s="5">
        <v>0</v>
      </c>
      <c r="H71" s="5">
        <v>0</v>
      </c>
      <c r="I71" s="5">
        <v>0</v>
      </c>
      <c r="J71" s="5">
        <v>0</v>
      </c>
      <c r="K71" s="5">
        <v>0</v>
      </c>
      <c r="L71" s="5">
        <v>0</v>
      </c>
      <c r="M71" s="5">
        <v>0</v>
      </c>
      <c r="N71" s="5">
        <v>0</v>
      </c>
      <c r="O71" s="5">
        <v>0</v>
      </c>
      <c r="P71" s="5">
        <v>0</v>
      </c>
      <c r="Q71" s="5">
        <v>0</v>
      </c>
      <c r="R71" s="5">
        <v>0</v>
      </c>
      <c r="S71" s="5">
        <v>0</v>
      </c>
    </row>
    <row r="72" spans="1:19" hidden="1" x14ac:dyDescent="0.35">
      <c r="A72" s="2" t="s">
        <v>4</v>
      </c>
      <c r="B72" s="1" t="s">
        <v>78</v>
      </c>
      <c r="C72" t="str">
        <f>VLOOKUP(B72,[2]Clothes!$B$5:$D$447,2, FALSE)</f>
        <v>Kingston TC</v>
      </c>
      <c r="D72" t="str">
        <f>VLOOKUP(B72,[2]Clothes!$B$5:$D$447,3, FALSE)</f>
        <v>Tesco Extra, Winchester Circle, Kingston</v>
      </c>
      <c r="E72" s="5">
        <v>0</v>
      </c>
      <c r="F72" s="5">
        <v>0</v>
      </c>
      <c r="G72" s="5">
        <v>0</v>
      </c>
      <c r="H72" s="5">
        <v>0</v>
      </c>
      <c r="I72" s="5">
        <v>0</v>
      </c>
      <c r="J72" s="5">
        <v>0</v>
      </c>
      <c r="K72" s="5">
        <v>0</v>
      </c>
      <c r="L72" s="5">
        <v>0</v>
      </c>
      <c r="M72" s="5">
        <v>0</v>
      </c>
      <c r="N72" s="5">
        <v>0</v>
      </c>
      <c r="O72" s="5">
        <v>0</v>
      </c>
      <c r="P72" s="5">
        <v>0</v>
      </c>
      <c r="Q72" s="5">
        <v>0</v>
      </c>
      <c r="R72" s="5">
        <v>0</v>
      </c>
      <c r="S72" s="5">
        <v>0</v>
      </c>
    </row>
    <row r="73" spans="1:19" hidden="1" x14ac:dyDescent="0.35">
      <c r="A73" s="2" t="s">
        <v>4</v>
      </c>
      <c r="B73" s="1" t="s">
        <v>548</v>
      </c>
      <c r="C73" t="str">
        <f>VLOOKUP(B73,[2]Clothes!$B$5:$D$447,2, FALSE)</f>
        <v>Kingston TC</v>
      </c>
      <c r="D73" t="str">
        <f>VLOOKUP(B73,[2]Clothes!$B$5:$D$447,3, FALSE)</f>
        <v>Kingston TC - Other in Centre</v>
      </c>
      <c r="E73" s="5">
        <v>0</v>
      </c>
      <c r="F73" s="5">
        <v>0</v>
      </c>
      <c r="G73" s="5">
        <v>0</v>
      </c>
      <c r="H73" s="5">
        <v>0</v>
      </c>
      <c r="I73" s="5">
        <v>0</v>
      </c>
      <c r="J73" s="5">
        <v>0</v>
      </c>
      <c r="K73" s="5">
        <v>0</v>
      </c>
      <c r="L73" s="5">
        <v>0</v>
      </c>
      <c r="M73" s="5">
        <v>0</v>
      </c>
      <c r="N73" s="5">
        <v>0</v>
      </c>
      <c r="O73" s="5">
        <v>0</v>
      </c>
      <c r="P73" s="5">
        <v>0</v>
      </c>
      <c r="Q73" s="5">
        <v>0</v>
      </c>
      <c r="R73" s="5">
        <v>0</v>
      </c>
      <c r="S73" s="5">
        <v>0</v>
      </c>
    </row>
    <row r="74" spans="1:19" hidden="1" x14ac:dyDescent="0.35">
      <c r="A74" s="2" t="s">
        <v>4</v>
      </c>
      <c r="B74" s="1" t="s">
        <v>549</v>
      </c>
      <c r="C74" t="str">
        <f>VLOOKUP(B74,[2]Clothes!$B$5:$D$447,2, FALSE)</f>
        <v>Local Centres</v>
      </c>
      <c r="D74" t="str">
        <f>VLOOKUP(B74,[2]Clothes!$B$5:$D$447,3, FALSE)</f>
        <v>Oakgrove</v>
      </c>
      <c r="E74" s="5">
        <v>0</v>
      </c>
      <c r="F74" s="5">
        <v>0</v>
      </c>
      <c r="G74" s="5">
        <v>0</v>
      </c>
      <c r="H74" s="5">
        <v>0</v>
      </c>
      <c r="I74" s="5">
        <v>0</v>
      </c>
      <c r="J74" s="5">
        <v>0</v>
      </c>
      <c r="K74" s="5">
        <v>0</v>
      </c>
      <c r="L74" s="5">
        <v>0</v>
      </c>
      <c r="M74" s="5">
        <v>0</v>
      </c>
      <c r="N74" s="5">
        <v>0</v>
      </c>
      <c r="O74" s="5">
        <v>0</v>
      </c>
      <c r="P74" s="5">
        <v>0</v>
      </c>
      <c r="Q74" s="5">
        <v>0</v>
      </c>
      <c r="R74" s="5">
        <v>0</v>
      </c>
      <c r="S74" s="5">
        <v>0</v>
      </c>
    </row>
    <row r="75" spans="1:19" hidden="1" x14ac:dyDescent="0.35">
      <c r="A75" s="2" t="s">
        <v>4</v>
      </c>
      <c r="B75" s="1" t="s">
        <v>550</v>
      </c>
      <c r="C75" t="str">
        <f>VLOOKUP(B75,[2]Clothes!$B$5:$D$447,2, FALSE)</f>
        <v>Local Centres</v>
      </c>
      <c r="D75" t="str">
        <f>VLOOKUP(B75,[2]Clothes!$B$5:$D$447,3, FALSE)</f>
        <v>Walnut Tree</v>
      </c>
      <c r="E75" s="5">
        <v>0</v>
      </c>
      <c r="F75" s="5">
        <v>0</v>
      </c>
      <c r="G75" s="5">
        <v>0</v>
      </c>
      <c r="H75" s="5">
        <v>0</v>
      </c>
      <c r="I75" s="5">
        <v>0</v>
      </c>
      <c r="J75" s="5">
        <v>0</v>
      </c>
      <c r="K75" s="5">
        <v>0</v>
      </c>
      <c r="L75" s="5">
        <v>0</v>
      </c>
      <c r="M75" s="5">
        <v>0</v>
      </c>
      <c r="N75" s="5">
        <v>0</v>
      </c>
      <c r="O75" s="5">
        <v>0</v>
      </c>
      <c r="P75" s="5">
        <v>0</v>
      </c>
      <c r="Q75" s="5">
        <v>0</v>
      </c>
      <c r="R75" s="5">
        <v>0</v>
      </c>
      <c r="S75" s="5">
        <v>0</v>
      </c>
    </row>
    <row r="76" spans="1:19" hidden="1" x14ac:dyDescent="0.35">
      <c r="A76" s="2" t="s">
        <v>4</v>
      </c>
      <c r="B76" s="1" t="s">
        <v>551</v>
      </c>
      <c r="C76" t="str">
        <f>VLOOKUP(B76,[2]Clothes!$B$5:$D$447,2, FALSE)</f>
        <v>Out of Centre</v>
      </c>
      <c r="D76" t="str">
        <f>VLOOKUP(B76,[2]Clothes!$B$5:$D$447,3, FALSE)</f>
        <v>OoC - Zone 4</v>
      </c>
      <c r="E76" s="5">
        <v>0</v>
      </c>
      <c r="F76" s="5">
        <v>0</v>
      </c>
      <c r="G76" s="5">
        <v>0</v>
      </c>
      <c r="H76" s="5">
        <v>0</v>
      </c>
      <c r="I76" s="5">
        <v>0</v>
      </c>
      <c r="J76" s="5">
        <v>0</v>
      </c>
      <c r="K76" s="5">
        <v>0</v>
      </c>
      <c r="L76" s="5">
        <v>0</v>
      </c>
      <c r="M76" s="5">
        <v>0</v>
      </c>
      <c r="N76" s="5">
        <v>0</v>
      </c>
      <c r="O76" s="5">
        <v>0</v>
      </c>
      <c r="P76" s="5">
        <v>0</v>
      </c>
      <c r="Q76" s="5">
        <v>0</v>
      </c>
      <c r="R76" s="5">
        <v>0</v>
      </c>
      <c r="S76" s="5">
        <v>0</v>
      </c>
    </row>
    <row r="77" spans="1:19" hidden="1" x14ac:dyDescent="0.35">
      <c r="A77" s="2" t="s">
        <v>4</v>
      </c>
      <c r="B77" s="1" t="s">
        <v>552</v>
      </c>
      <c r="C77" t="str">
        <f>VLOOKUP(B77,[2]Clothes!$B$5:$D$447,2, FALSE)</f>
        <v>Out of Centre</v>
      </c>
      <c r="D77" t="str">
        <f>VLOOKUP(B77,[2]Clothes!$B$5:$D$447,3, FALSE)</f>
        <v>OoC - Zone 4</v>
      </c>
      <c r="E77" s="5">
        <v>0</v>
      </c>
      <c r="F77" s="5">
        <v>0</v>
      </c>
      <c r="G77" s="5">
        <v>0</v>
      </c>
      <c r="H77" s="5">
        <v>0</v>
      </c>
      <c r="I77" s="5">
        <v>0</v>
      </c>
      <c r="J77" s="5">
        <v>0</v>
      </c>
      <c r="K77" s="5">
        <v>0</v>
      </c>
      <c r="L77" s="5">
        <v>0</v>
      </c>
      <c r="M77" s="5">
        <v>0</v>
      </c>
      <c r="N77" s="5">
        <v>0</v>
      </c>
      <c r="O77" s="5">
        <v>0</v>
      </c>
      <c r="P77" s="5">
        <v>0</v>
      </c>
      <c r="Q77" s="5">
        <v>0</v>
      </c>
      <c r="R77" s="5">
        <v>0</v>
      </c>
      <c r="S77" s="5">
        <v>0</v>
      </c>
    </row>
    <row r="78" spans="1:19" hidden="1" x14ac:dyDescent="0.35">
      <c r="A78" s="2" t="s">
        <v>5</v>
      </c>
      <c r="B78" s="1" t="s">
        <v>80</v>
      </c>
      <c r="C78" t="str">
        <f>VLOOKUP(B78,[2]Clothes!$B$5:$D$447,2, FALSE)</f>
        <v>Local Centres</v>
      </c>
      <c r="D78" t="str">
        <f>VLOOKUP(B78,[2]Clothes!$B$5:$D$447,3, FALSE)</f>
        <v>Stantonbury LC - Aldi</v>
      </c>
      <c r="E78" s="5">
        <v>0</v>
      </c>
      <c r="F78" s="5">
        <v>0</v>
      </c>
      <c r="G78" s="5">
        <v>0</v>
      </c>
      <c r="H78" s="5">
        <v>0</v>
      </c>
      <c r="I78" s="5">
        <v>0</v>
      </c>
      <c r="J78" s="5">
        <v>0</v>
      </c>
      <c r="K78" s="5">
        <v>0</v>
      </c>
      <c r="L78" s="5">
        <v>0</v>
      </c>
      <c r="M78" s="5">
        <v>0</v>
      </c>
      <c r="N78" s="5">
        <v>0</v>
      </c>
      <c r="O78" s="5">
        <v>0</v>
      </c>
      <c r="P78" s="5">
        <v>0</v>
      </c>
      <c r="Q78" s="5">
        <v>0</v>
      </c>
      <c r="R78" s="5">
        <v>0</v>
      </c>
      <c r="S78" s="5">
        <v>0</v>
      </c>
    </row>
    <row r="79" spans="1:19" hidden="1" x14ac:dyDescent="0.35">
      <c r="A79" s="2" t="s">
        <v>5</v>
      </c>
      <c r="B79" s="1" t="s">
        <v>81</v>
      </c>
      <c r="C79" t="str">
        <f>VLOOKUP(B79,[2]Clothes!$B$5:$D$447,2, FALSE)</f>
        <v>Local Centres</v>
      </c>
      <c r="D79" t="str">
        <f>VLOOKUP(B79,[2]Clothes!$B$5:$D$447,3, FALSE)</f>
        <v>Other Local Centres</v>
      </c>
      <c r="E79" s="5">
        <v>4.8300000000000001E-3</v>
      </c>
      <c r="F79" s="5">
        <v>0</v>
      </c>
      <c r="G79" s="5">
        <v>0</v>
      </c>
      <c r="H79" s="5">
        <v>0</v>
      </c>
      <c r="I79" s="5">
        <v>3.9629999999999999E-2</v>
      </c>
      <c r="J79" s="5">
        <v>0</v>
      </c>
      <c r="K79" s="5">
        <v>0</v>
      </c>
      <c r="L79" s="5">
        <v>0</v>
      </c>
      <c r="M79" s="5">
        <v>0</v>
      </c>
      <c r="N79" s="5">
        <v>0</v>
      </c>
      <c r="O79" s="5">
        <v>0</v>
      </c>
      <c r="P79" s="5">
        <v>0</v>
      </c>
      <c r="Q79" s="5">
        <v>0</v>
      </c>
      <c r="R79" s="5">
        <v>0</v>
      </c>
      <c r="S79" s="5">
        <v>3.4549999999999997E-2</v>
      </c>
    </row>
    <row r="80" spans="1:19" hidden="1" x14ac:dyDescent="0.35">
      <c r="A80" s="2" t="s">
        <v>5</v>
      </c>
      <c r="B80" s="1" t="s">
        <v>553</v>
      </c>
      <c r="C80" t="str">
        <f>VLOOKUP(B80,[2]Clothes!$B$5:$D$447,2, FALSE)</f>
        <v>Out of Centre</v>
      </c>
      <c r="D80" t="str">
        <f>VLOOKUP(B80,[2]Clothes!$B$5:$D$447,3, FALSE)</f>
        <v>OoC - Zone 5</v>
      </c>
      <c r="E80" s="5">
        <v>2.7899999999999999E-3</v>
      </c>
      <c r="F80" s="5">
        <v>0</v>
      </c>
      <c r="G80" s="5">
        <v>0</v>
      </c>
      <c r="H80" s="5">
        <v>0</v>
      </c>
      <c r="I80" s="5">
        <v>0</v>
      </c>
      <c r="J80" s="5">
        <v>0</v>
      </c>
      <c r="K80" s="5">
        <v>0</v>
      </c>
      <c r="L80" s="5">
        <v>0</v>
      </c>
      <c r="M80" s="5">
        <v>0</v>
      </c>
      <c r="N80" s="5">
        <v>6.1089999999999998E-2</v>
      </c>
      <c r="O80" s="5">
        <v>0</v>
      </c>
      <c r="P80" s="5">
        <v>0</v>
      </c>
      <c r="Q80" s="5">
        <v>0</v>
      </c>
      <c r="R80" s="5">
        <v>0</v>
      </c>
      <c r="S80" s="5">
        <v>0</v>
      </c>
    </row>
    <row r="81" spans="1:19" hidden="1" x14ac:dyDescent="0.35">
      <c r="A81" s="2" t="s">
        <v>5</v>
      </c>
      <c r="B81" s="1" t="s">
        <v>85</v>
      </c>
      <c r="C81" t="str">
        <f>VLOOKUP(B81,[2]Clothes!$B$5:$D$447,2, FALSE)</f>
        <v>Local Centres</v>
      </c>
      <c r="D81" t="str">
        <f>VLOOKUP(B81,[2]Clothes!$B$5:$D$447,3, FALSE)</f>
        <v>Other Local Centres</v>
      </c>
      <c r="E81" s="5">
        <v>0</v>
      </c>
      <c r="F81" s="5">
        <v>0</v>
      </c>
      <c r="G81" s="5">
        <v>0</v>
      </c>
      <c r="H81" s="5">
        <v>0</v>
      </c>
      <c r="I81" s="5">
        <v>0</v>
      </c>
      <c r="J81" s="5">
        <v>0</v>
      </c>
      <c r="K81" s="5">
        <v>0</v>
      </c>
      <c r="L81" s="5">
        <v>0</v>
      </c>
      <c r="M81" s="5">
        <v>0</v>
      </c>
      <c r="N81" s="5">
        <v>0</v>
      </c>
      <c r="O81" s="5">
        <v>0</v>
      </c>
      <c r="P81" s="5">
        <v>0</v>
      </c>
      <c r="Q81" s="5">
        <v>0</v>
      </c>
      <c r="R81" s="5">
        <v>0</v>
      </c>
      <c r="S81" s="5">
        <v>0</v>
      </c>
    </row>
    <row r="82" spans="1:19" hidden="1" x14ac:dyDescent="0.35">
      <c r="A82" s="2" t="s">
        <v>5</v>
      </c>
      <c r="B82" s="1" t="s">
        <v>554</v>
      </c>
      <c r="C82" t="str">
        <f>VLOOKUP(B82,[2]Clothes!$B$5:$D$447,2, FALSE)</f>
        <v>Local Centres</v>
      </c>
      <c r="D82" t="str">
        <f>VLOOKUP(B82,[2]Clothes!$B$5:$D$447,3, FALSE)</f>
        <v>Giffard Park</v>
      </c>
      <c r="E82" s="5">
        <v>0</v>
      </c>
      <c r="F82" s="5">
        <v>0</v>
      </c>
      <c r="G82" s="5">
        <v>0</v>
      </c>
      <c r="H82" s="5">
        <v>0</v>
      </c>
      <c r="I82" s="5">
        <v>0</v>
      </c>
      <c r="J82" s="5">
        <v>0</v>
      </c>
      <c r="K82" s="5">
        <v>0</v>
      </c>
      <c r="L82" s="5">
        <v>0</v>
      </c>
      <c r="M82" s="5">
        <v>0</v>
      </c>
      <c r="N82" s="5">
        <v>0</v>
      </c>
      <c r="O82" s="5">
        <v>0</v>
      </c>
      <c r="P82" s="5">
        <v>0</v>
      </c>
      <c r="Q82" s="5">
        <v>0</v>
      </c>
      <c r="R82" s="5">
        <v>0</v>
      </c>
      <c r="S82" s="5">
        <v>0</v>
      </c>
    </row>
    <row r="83" spans="1:19" hidden="1" x14ac:dyDescent="0.35">
      <c r="A83" s="2" t="s">
        <v>5</v>
      </c>
      <c r="B83" s="1" t="s">
        <v>555</v>
      </c>
      <c r="C83" t="str">
        <f>VLOOKUP(B83,[2]Clothes!$B$5:$D$447,2, FALSE)</f>
        <v>Local Centres</v>
      </c>
      <c r="D83" t="str">
        <f>VLOOKUP(B83,[2]Clothes!$B$5:$D$447,3, FALSE)</f>
        <v>Great Linford</v>
      </c>
      <c r="E83" s="5">
        <v>0</v>
      </c>
      <c r="F83" s="5">
        <v>0</v>
      </c>
      <c r="G83" s="5">
        <v>0</v>
      </c>
      <c r="H83" s="5">
        <v>0</v>
      </c>
      <c r="I83" s="5">
        <v>0</v>
      </c>
      <c r="J83" s="5">
        <v>0</v>
      </c>
      <c r="K83" s="5">
        <v>0</v>
      </c>
      <c r="L83" s="5">
        <v>0</v>
      </c>
      <c r="M83" s="5">
        <v>0</v>
      </c>
      <c r="N83" s="5">
        <v>0</v>
      </c>
      <c r="O83" s="5">
        <v>0</v>
      </c>
      <c r="P83" s="5">
        <v>0</v>
      </c>
      <c r="Q83" s="5">
        <v>0</v>
      </c>
      <c r="R83" s="5">
        <v>0</v>
      </c>
      <c r="S83" s="5">
        <v>0</v>
      </c>
    </row>
    <row r="84" spans="1:19" hidden="1" x14ac:dyDescent="0.35">
      <c r="A84" s="2" t="s">
        <v>5</v>
      </c>
      <c r="B84" s="1" t="s">
        <v>88</v>
      </c>
      <c r="C84" t="str">
        <f>VLOOKUP(B84,[2]Clothes!$B$5:$D$447,2, FALSE)</f>
        <v>Out of Centre</v>
      </c>
      <c r="D84" t="str">
        <f>VLOOKUP(B84,[2]Clothes!$B$5:$D$447,3, FALSE)</f>
        <v>OoC - Zone 5</v>
      </c>
      <c r="E84" s="5">
        <v>0</v>
      </c>
      <c r="F84" s="5">
        <v>0</v>
      </c>
      <c r="G84" s="5">
        <v>0</v>
      </c>
      <c r="H84" s="5">
        <v>0</v>
      </c>
      <c r="I84" s="5">
        <v>0</v>
      </c>
      <c r="J84" s="5">
        <v>0</v>
      </c>
      <c r="K84" s="5">
        <v>0</v>
      </c>
      <c r="L84" s="5">
        <v>0</v>
      </c>
      <c r="M84" s="5">
        <v>0</v>
      </c>
      <c r="N84" s="5">
        <v>0</v>
      </c>
      <c r="O84" s="5">
        <v>0</v>
      </c>
      <c r="P84" s="5">
        <v>0</v>
      </c>
      <c r="Q84" s="5">
        <v>0</v>
      </c>
      <c r="R84" s="5">
        <v>0</v>
      </c>
      <c r="S84" s="5">
        <v>0</v>
      </c>
    </row>
    <row r="85" spans="1:19" hidden="1" x14ac:dyDescent="0.35">
      <c r="A85" s="2" t="s">
        <v>5</v>
      </c>
      <c r="B85" s="1" t="s">
        <v>556</v>
      </c>
      <c r="C85" t="str">
        <f>VLOOKUP(B85,[2]Clothes!$B$5:$D$447,2, FALSE)</f>
        <v>Out of Centre</v>
      </c>
      <c r="D85" t="str">
        <f>VLOOKUP(B85,[2]Clothes!$B$5:$D$447,3, FALSE)</f>
        <v>OoC - Zone 5</v>
      </c>
      <c r="E85" s="5">
        <v>0</v>
      </c>
      <c r="F85" s="5">
        <v>0</v>
      </c>
      <c r="G85" s="5">
        <v>0</v>
      </c>
      <c r="H85" s="5">
        <v>0</v>
      </c>
      <c r="I85" s="5">
        <v>0</v>
      </c>
      <c r="J85" s="5">
        <v>0</v>
      </c>
      <c r="K85" s="5">
        <v>0</v>
      </c>
      <c r="L85" s="5">
        <v>0</v>
      </c>
      <c r="M85" s="5">
        <v>0</v>
      </c>
      <c r="N85" s="5">
        <v>0</v>
      </c>
      <c r="O85" s="5">
        <v>0</v>
      </c>
      <c r="P85" s="5">
        <v>0</v>
      </c>
      <c r="Q85" s="5">
        <v>0</v>
      </c>
      <c r="R85" s="5">
        <v>0</v>
      </c>
      <c r="S85" s="5">
        <v>0</v>
      </c>
    </row>
    <row r="86" spans="1:19" hidden="1" x14ac:dyDescent="0.35">
      <c r="A86" s="2" t="s">
        <v>5</v>
      </c>
      <c r="B86" s="1" t="s">
        <v>557</v>
      </c>
      <c r="C86" t="str">
        <f>VLOOKUP(B86,[2]Clothes!$B$5:$D$447,2, FALSE)</f>
        <v>Local Centres</v>
      </c>
      <c r="D86" t="str">
        <f>VLOOKUP(B86,[2]Clothes!$B$5:$D$447,3, FALSE)</f>
        <v>Neath Hill</v>
      </c>
      <c r="E86" s="5">
        <v>0</v>
      </c>
      <c r="F86" s="5">
        <v>0</v>
      </c>
      <c r="G86" s="5">
        <v>0</v>
      </c>
      <c r="H86" s="5">
        <v>0</v>
      </c>
      <c r="I86" s="5">
        <v>0</v>
      </c>
      <c r="J86" s="5">
        <v>0</v>
      </c>
      <c r="K86" s="5">
        <v>0</v>
      </c>
      <c r="L86" s="5">
        <v>0</v>
      </c>
      <c r="M86" s="5">
        <v>0</v>
      </c>
      <c r="N86" s="5">
        <v>0</v>
      </c>
      <c r="O86" s="5">
        <v>0</v>
      </c>
      <c r="P86" s="5">
        <v>0</v>
      </c>
      <c r="Q86" s="5">
        <v>0</v>
      </c>
      <c r="R86" s="5">
        <v>0</v>
      </c>
      <c r="S86" s="5">
        <v>0</v>
      </c>
    </row>
    <row r="87" spans="1:19" hidden="1" x14ac:dyDescent="0.35">
      <c r="A87" s="2" t="s">
        <v>5</v>
      </c>
      <c r="B87" s="1" t="s">
        <v>558</v>
      </c>
      <c r="C87" t="str">
        <f>VLOOKUP(B87,[2]Clothes!$B$5:$D$447,2, FALSE)</f>
        <v>Local Centres</v>
      </c>
      <c r="D87" t="str">
        <f>VLOOKUP(B87,[2]Clothes!$B$5:$D$447,3, FALSE)</f>
        <v>Oakridge Park</v>
      </c>
      <c r="E87" s="5">
        <v>0</v>
      </c>
      <c r="F87" s="5">
        <v>0</v>
      </c>
      <c r="G87" s="5">
        <v>0</v>
      </c>
      <c r="H87" s="5">
        <v>0</v>
      </c>
      <c r="I87" s="5">
        <v>0</v>
      </c>
      <c r="J87" s="5">
        <v>0</v>
      </c>
      <c r="K87" s="5">
        <v>0</v>
      </c>
      <c r="L87" s="5">
        <v>0</v>
      </c>
      <c r="M87" s="5">
        <v>0</v>
      </c>
      <c r="N87" s="5">
        <v>0</v>
      </c>
      <c r="O87" s="5">
        <v>0</v>
      </c>
      <c r="P87" s="5">
        <v>0</v>
      </c>
      <c r="Q87" s="5">
        <v>0</v>
      </c>
      <c r="R87" s="5">
        <v>0</v>
      </c>
      <c r="S87" s="5">
        <v>0</v>
      </c>
    </row>
    <row r="88" spans="1:19" hidden="1" x14ac:dyDescent="0.35">
      <c r="A88" s="2" t="s">
        <v>5</v>
      </c>
      <c r="B88" s="1" t="s">
        <v>559</v>
      </c>
      <c r="C88" t="str">
        <f>VLOOKUP(B88,[2]Clothes!$B$5:$D$447,2, FALSE)</f>
        <v>Local Centres</v>
      </c>
      <c r="D88" t="str">
        <f>VLOOKUP(B88,[2]Clothes!$B$5:$D$447,3, FALSE)</f>
        <v>Stantonbury</v>
      </c>
      <c r="E88" s="5">
        <v>0</v>
      </c>
      <c r="F88" s="5">
        <v>0</v>
      </c>
      <c r="G88" s="5">
        <v>0</v>
      </c>
      <c r="H88" s="5">
        <v>0</v>
      </c>
      <c r="I88" s="5">
        <v>0</v>
      </c>
      <c r="J88" s="5">
        <v>0</v>
      </c>
      <c r="K88" s="5">
        <v>0</v>
      </c>
      <c r="L88" s="5">
        <v>0</v>
      </c>
      <c r="M88" s="5">
        <v>0</v>
      </c>
      <c r="N88" s="5">
        <v>0</v>
      </c>
      <c r="O88" s="5">
        <v>0</v>
      </c>
      <c r="P88" s="5">
        <v>0</v>
      </c>
      <c r="Q88" s="5">
        <v>0</v>
      </c>
      <c r="R88" s="5">
        <v>0</v>
      </c>
      <c r="S88" s="5">
        <v>0</v>
      </c>
    </row>
    <row r="89" spans="1:19" hidden="1" x14ac:dyDescent="0.35">
      <c r="A89" s="2" t="s">
        <v>5</v>
      </c>
      <c r="B89" s="1" t="s">
        <v>560</v>
      </c>
      <c r="C89" t="str">
        <f>VLOOKUP(B89,[2]Clothes!$B$5:$D$447,2, FALSE)</f>
        <v>Local Centres</v>
      </c>
      <c r="D89" t="str">
        <f>VLOOKUP(B89,[2]Clothes!$B$5:$D$447,3, FALSE)</f>
        <v>Willen</v>
      </c>
      <c r="E89" s="5">
        <v>0</v>
      </c>
      <c r="F89" s="5">
        <v>0</v>
      </c>
      <c r="G89" s="5">
        <v>0</v>
      </c>
      <c r="H89" s="5">
        <v>0</v>
      </c>
      <c r="I89" s="5">
        <v>0</v>
      </c>
      <c r="J89" s="5">
        <v>0</v>
      </c>
      <c r="K89" s="5">
        <v>0</v>
      </c>
      <c r="L89" s="5">
        <v>0</v>
      </c>
      <c r="M89" s="5">
        <v>0</v>
      </c>
      <c r="N89" s="5">
        <v>0</v>
      </c>
      <c r="O89" s="5">
        <v>0</v>
      </c>
      <c r="P89" s="5">
        <v>0</v>
      </c>
      <c r="Q89" s="5">
        <v>0</v>
      </c>
      <c r="R89" s="5">
        <v>0</v>
      </c>
      <c r="S89" s="5">
        <v>0</v>
      </c>
    </row>
    <row r="90" spans="1:19" hidden="1" x14ac:dyDescent="0.35">
      <c r="A90" s="2" t="s">
        <v>5</v>
      </c>
      <c r="B90" s="1" t="s">
        <v>561</v>
      </c>
      <c r="C90" t="str">
        <f>VLOOKUP(B90,[2]Clothes!$B$5:$D$447,2, FALSE)</f>
        <v>Local Centres</v>
      </c>
      <c r="D90" t="str">
        <f>VLOOKUP(B90,[2]Clothes!$B$5:$D$447,3, FALSE)</f>
        <v>Woolstone</v>
      </c>
      <c r="E90" s="5">
        <v>0</v>
      </c>
      <c r="F90" s="5">
        <v>0</v>
      </c>
      <c r="G90" s="5">
        <v>0</v>
      </c>
      <c r="H90" s="5">
        <v>0</v>
      </c>
      <c r="I90" s="5">
        <v>0</v>
      </c>
      <c r="J90" s="5">
        <v>0</v>
      </c>
      <c r="K90" s="5">
        <v>0</v>
      </c>
      <c r="L90" s="5">
        <v>0</v>
      </c>
      <c r="M90" s="5">
        <v>0</v>
      </c>
      <c r="N90" s="5">
        <v>0</v>
      </c>
      <c r="O90" s="5">
        <v>0</v>
      </c>
      <c r="P90" s="5">
        <v>0</v>
      </c>
      <c r="Q90" s="5">
        <v>0</v>
      </c>
      <c r="R90" s="5">
        <v>0</v>
      </c>
      <c r="S90" s="5">
        <v>0</v>
      </c>
    </row>
    <row r="91" spans="1:19" hidden="1" x14ac:dyDescent="0.35">
      <c r="A91" s="2" t="s">
        <v>6</v>
      </c>
      <c r="B91" s="1" t="s">
        <v>562</v>
      </c>
      <c r="C91" t="str">
        <f>VLOOKUP(B91,[2]Clothes!$B$5:$D$447,2, FALSE)</f>
        <v>Out of Centre</v>
      </c>
      <c r="D91" t="str">
        <f>VLOOKUP(B91,[2]Clothes!$B$5:$D$447,3, FALSE)</f>
        <v>OoC - Zone 6 - Other</v>
      </c>
      <c r="E91" s="5">
        <v>2.0300000000000001E-3</v>
      </c>
      <c r="F91" s="5">
        <v>0</v>
      </c>
      <c r="G91" s="5">
        <v>0</v>
      </c>
      <c r="H91" s="5">
        <v>0</v>
      </c>
      <c r="I91" s="5">
        <v>5.3879999999999997E-2</v>
      </c>
      <c r="J91" s="5">
        <v>0</v>
      </c>
      <c r="K91" s="5">
        <v>0</v>
      </c>
      <c r="L91" s="5">
        <v>0</v>
      </c>
      <c r="M91" s="5">
        <v>0</v>
      </c>
      <c r="N91" s="5">
        <v>0</v>
      </c>
      <c r="O91" s="5">
        <v>0</v>
      </c>
      <c r="P91" s="5">
        <v>0</v>
      </c>
      <c r="Q91" s="5">
        <v>0</v>
      </c>
      <c r="R91" s="5">
        <v>0</v>
      </c>
      <c r="S91" s="5">
        <v>0</v>
      </c>
    </row>
    <row r="92" spans="1:19" hidden="1" x14ac:dyDescent="0.35">
      <c r="A92" s="2" t="s">
        <v>6</v>
      </c>
      <c r="B92" s="1" t="s">
        <v>563</v>
      </c>
      <c r="C92" t="str">
        <f>VLOOKUP(B92,[2]Clothes!$B$5:$D$447,2, FALSE)</f>
        <v>Out of Centre</v>
      </c>
      <c r="D92" t="str">
        <f>VLOOKUP(B92,[2]Clothes!$B$5:$D$447,3, FALSE)</f>
        <v>OoC - Zone 6 - Other</v>
      </c>
      <c r="E92" s="5">
        <v>0</v>
      </c>
      <c r="F92" s="5">
        <v>0</v>
      </c>
      <c r="G92" s="5">
        <v>0</v>
      </c>
      <c r="H92" s="5">
        <v>0</v>
      </c>
      <c r="I92" s="5">
        <v>0</v>
      </c>
      <c r="J92" s="5">
        <v>0</v>
      </c>
      <c r="K92" s="5">
        <v>0</v>
      </c>
      <c r="L92" s="5">
        <v>0</v>
      </c>
      <c r="M92" s="5">
        <v>0</v>
      </c>
      <c r="N92" s="5">
        <v>0</v>
      </c>
      <c r="O92" s="5">
        <v>0</v>
      </c>
      <c r="P92" s="5">
        <v>0</v>
      </c>
      <c r="Q92" s="5">
        <v>0</v>
      </c>
      <c r="R92" s="5">
        <v>0</v>
      </c>
      <c r="S92" s="5">
        <v>0</v>
      </c>
    </row>
    <row r="93" spans="1:19" hidden="1" x14ac:dyDescent="0.35">
      <c r="A93" s="2" t="s">
        <v>6</v>
      </c>
      <c r="B93" s="1" t="s">
        <v>564</v>
      </c>
      <c r="C93" t="str">
        <f>VLOOKUP(B93,[2]Clothes!$B$5:$D$447,2, FALSE)</f>
        <v>Local Centres</v>
      </c>
      <c r="D93" t="str">
        <f>VLOOKUP(B93,[2]Clothes!$B$5:$D$447,3, FALSE)</f>
        <v>Bradwell Common</v>
      </c>
      <c r="E93" s="5">
        <v>0</v>
      </c>
      <c r="F93" s="5">
        <v>0</v>
      </c>
      <c r="G93" s="5">
        <v>0</v>
      </c>
      <c r="H93" s="5">
        <v>0</v>
      </c>
      <c r="I93" s="5">
        <v>0</v>
      </c>
      <c r="J93" s="5">
        <v>0</v>
      </c>
      <c r="K93" s="5">
        <v>0</v>
      </c>
      <c r="L93" s="5">
        <v>0</v>
      </c>
      <c r="M93" s="5">
        <v>0</v>
      </c>
      <c r="N93" s="5">
        <v>0</v>
      </c>
      <c r="O93" s="5">
        <v>0</v>
      </c>
      <c r="P93" s="5">
        <v>0</v>
      </c>
      <c r="Q93" s="5">
        <v>0</v>
      </c>
      <c r="R93" s="5">
        <v>0</v>
      </c>
      <c r="S93" s="5">
        <v>0</v>
      </c>
    </row>
    <row r="94" spans="1:19" hidden="1" x14ac:dyDescent="0.35">
      <c r="A94" s="2" t="s">
        <v>6</v>
      </c>
      <c r="B94" s="1" t="s">
        <v>565</v>
      </c>
      <c r="C94" t="str">
        <f>VLOOKUP(B94,[2]Clothes!$B$5:$D$447,2, FALSE)</f>
        <v>Out of Centre</v>
      </c>
      <c r="D94" t="str">
        <f>VLOOKUP(B94,[2]Clothes!$B$5:$D$447,3, FALSE)</f>
        <v>OoC - Zone 6 - Other</v>
      </c>
      <c r="E94" s="5">
        <v>0</v>
      </c>
      <c r="F94" s="5">
        <v>0</v>
      </c>
      <c r="G94" s="5">
        <v>0</v>
      </c>
      <c r="H94" s="5">
        <v>0</v>
      </c>
      <c r="I94" s="5">
        <v>0</v>
      </c>
      <c r="J94" s="5">
        <v>0</v>
      </c>
      <c r="K94" s="5">
        <v>0</v>
      </c>
      <c r="L94" s="5">
        <v>0</v>
      </c>
      <c r="M94" s="5">
        <v>0</v>
      </c>
      <c r="N94" s="5">
        <v>0</v>
      </c>
      <c r="O94" s="5">
        <v>0</v>
      </c>
      <c r="P94" s="5">
        <v>0</v>
      </c>
      <c r="Q94" s="5">
        <v>0</v>
      </c>
      <c r="R94" s="5">
        <v>0</v>
      </c>
      <c r="S94" s="5">
        <v>0</v>
      </c>
    </row>
    <row r="95" spans="1:19" hidden="1" x14ac:dyDescent="0.35">
      <c r="A95" s="2" t="s">
        <v>6</v>
      </c>
      <c r="B95" s="1" t="s">
        <v>566</v>
      </c>
      <c r="C95" t="str">
        <f>VLOOKUP(B95,[2]Clothes!$B$5:$D$447,2, FALSE)</f>
        <v>Out of Centre</v>
      </c>
      <c r="D95" t="str">
        <f>VLOOKUP(B95,[2]Clothes!$B$5:$D$447,3, FALSE)</f>
        <v>OoC - Zone 6 - Central Retail Park, Rooksley</v>
      </c>
      <c r="E95" s="5">
        <v>3.211E-2</v>
      </c>
      <c r="F95" s="5">
        <v>1.014E-2</v>
      </c>
      <c r="G95" s="5">
        <v>2.291E-2</v>
      </c>
      <c r="H95" s="5">
        <v>0.12747</v>
      </c>
      <c r="I95" s="5">
        <v>5.3879999999999997E-2</v>
      </c>
      <c r="J95" s="5">
        <v>7.528E-2</v>
      </c>
      <c r="K95" s="5">
        <v>8.9249999999999996E-2</v>
      </c>
      <c r="L95" s="5">
        <v>3.1289999999999998E-2</v>
      </c>
      <c r="M95" s="5">
        <v>3.739E-2</v>
      </c>
      <c r="N95" s="5">
        <v>2.9409999999999999E-2</v>
      </c>
      <c r="O95" s="5">
        <v>3.8580000000000003E-2</v>
      </c>
      <c r="P95" s="5">
        <v>2.5100000000000001E-2</v>
      </c>
      <c r="Q95" s="5">
        <v>5.092E-2</v>
      </c>
      <c r="R95" s="5">
        <v>0</v>
      </c>
      <c r="S95" s="5">
        <v>0</v>
      </c>
    </row>
    <row r="96" spans="1:19" hidden="1" x14ac:dyDescent="0.35">
      <c r="A96" s="2" t="s">
        <v>6</v>
      </c>
      <c r="B96" s="1" t="s">
        <v>567</v>
      </c>
      <c r="C96" t="str">
        <f>VLOOKUP(B96,[2]Clothes!$B$5:$D$447,2, FALSE)</f>
        <v>Local Centres</v>
      </c>
      <c r="D96" t="str">
        <f>VLOOKUP(B96,[2]Clothes!$B$5:$D$447,3, FALSE)</f>
        <v>Great Holm</v>
      </c>
      <c r="E96" s="5">
        <v>0</v>
      </c>
      <c r="F96" s="5">
        <v>0</v>
      </c>
      <c r="G96" s="5">
        <v>0</v>
      </c>
      <c r="H96" s="5">
        <v>0</v>
      </c>
      <c r="I96" s="5">
        <v>0</v>
      </c>
      <c r="J96" s="5">
        <v>0</v>
      </c>
      <c r="K96" s="5">
        <v>0</v>
      </c>
      <c r="L96" s="5">
        <v>0</v>
      </c>
      <c r="M96" s="5">
        <v>0</v>
      </c>
      <c r="N96" s="5">
        <v>0</v>
      </c>
      <c r="O96" s="5">
        <v>0</v>
      </c>
      <c r="P96" s="5">
        <v>0</v>
      </c>
      <c r="Q96" s="5">
        <v>0</v>
      </c>
      <c r="R96" s="5">
        <v>0</v>
      </c>
      <c r="S96" s="5">
        <v>0</v>
      </c>
    </row>
    <row r="97" spans="1:19" hidden="1" x14ac:dyDescent="0.35">
      <c r="A97" s="2" t="s">
        <v>6</v>
      </c>
      <c r="B97" s="1" t="s">
        <v>568</v>
      </c>
      <c r="C97" t="str">
        <f>VLOOKUP(B97,[2]Clothes!$B$5:$D$447,2, FALSE)</f>
        <v>Local Centres</v>
      </c>
      <c r="D97" t="str">
        <f>VLOOKUP(B97,[2]Clothes!$B$5:$D$447,3, FALSE)</f>
        <v>Heelands</v>
      </c>
      <c r="E97" s="5">
        <v>0</v>
      </c>
      <c r="F97" s="5">
        <v>0</v>
      </c>
      <c r="G97" s="5">
        <v>0</v>
      </c>
      <c r="H97" s="5">
        <v>0</v>
      </c>
      <c r="I97" s="5">
        <v>0</v>
      </c>
      <c r="J97" s="5">
        <v>0</v>
      </c>
      <c r="K97" s="5">
        <v>0</v>
      </c>
      <c r="L97" s="5">
        <v>0</v>
      </c>
      <c r="M97" s="5">
        <v>0</v>
      </c>
      <c r="N97" s="5">
        <v>0</v>
      </c>
      <c r="O97" s="5">
        <v>0</v>
      </c>
      <c r="P97" s="5">
        <v>0</v>
      </c>
      <c r="Q97" s="5">
        <v>0</v>
      </c>
      <c r="R97" s="5">
        <v>0</v>
      </c>
      <c r="S97" s="5">
        <v>0</v>
      </c>
    </row>
    <row r="98" spans="1:19" hidden="1" x14ac:dyDescent="0.35">
      <c r="A98" s="2" t="s">
        <v>6</v>
      </c>
      <c r="B98" s="1" t="s">
        <v>569</v>
      </c>
      <c r="C98" t="str">
        <f>VLOOKUP(B98,[2]Clothes!$B$5:$D$447,2, FALSE)</f>
        <v>Local Centres</v>
      </c>
      <c r="D98" t="str">
        <f>VLOOKUP(B98,[2]Clothes!$B$5:$D$447,3, FALSE)</f>
        <v>Two Mile Ash</v>
      </c>
      <c r="E98" s="5">
        <v>0</v>
      </c>
      <c r="F98" s="5">
        <v>0</v>
      </c>
      <c r="G98" s="5">
        <v>0</v>
      </c>
      <c r="H98" s="5">
        <v>0</v>
      </c>
      <c r="I98" s="5">
        <v>0</v>
      </c>
      <c r="J98" s="5">
        <v>0</v>
      </c>
      <c r="K98" s="5">
        <v>0</v>
      </c>
      <c r="L98" s="5">
        <v>0</v>
      </c>
      <c r="M98" s="5">
        <v>0</v>
      </c>
      <c r="N98" s="5">
        <v>0</v>
      </c>
      <c r="O98" s="5">
        <v>0</v>
      </c>
      <c r="P98" s="5">
        <v>0</v>
      </c>
      <c r="Q98" s="5">
        <v>0</v>
      </c>
      <c r="R98" s="5">
        <v>0</v>
      </c>
      <c r="S98" s="5">
        <v>0</v>
      </c>
    </row>
    <row r="99" spans="1:19" hidden="1" x14ac:dyDescent="0.35">
      <c r="A99" s="2" t="s">
        <v>7</v>
      </c>
      <c r="B99" s="1" t="s">
        <v>95</v>
      </c>
      <c r="C99" t="str">
        <f>VLOOKUP(B99,[2]Clothes!$B$5:$D$447,2, FALSE)</f>
        <v>Wolverton TC</v>
      </c>
      <c r="D99" t="str">
        <f>VLOOKUP(B99,[2]Clothes!$B$5:$D$447,3, FALSE)</f>
        <v>Wolverton TC - Other in Centre</v>
      </c>
      <c r="E99" s="5">
        <v>0</v>
      </c>
      <c r="F99" s="5">
        <v>0</v>
      </c>
      <c r="G99" s="5">
        <v>0</v>
      </c>
      <c r="H99" s="5">
        <v>0</v>
      </c>
      <c r="I99" s="5">
        <v>0</v>
      </c>
      <c r="J99" s="5">
        <v>0</v>
      </c>
      <c r="K99" s="5">
        <v>0</v>
      </c>
      <c r="L99" s="5">
        <v>0</v>
      </c>
      <c r="M99" s="5">
        <v>0</v>
      </c>
      <c r="N99" s="5">
        <v>0</v>
      </c>
      <c r="O99" s="5">
        <v>0</v>
      </c>
      <c r="P99" s="5">
        <v>0</v>
      </c>
      <c r="Q99" s="5">
        <v>0</v>
      </c>
      <c r="R99" s="5">
        <v>0</v>
      </c>
      <c r="S99" s="5">
        <v>0</v>
      </c>
    </row>
    <row r="100" spans="1:19" hidden="1" x14ac:dyDescent="0.35">
      <c r="A100" s="2" t="s">
        <v>7</v>
      </c>
      <c r="B100" s="1" t="s">
        <v>570</v>
      </c>
      <c r="C100" t="str">
        <f>VLOOKUP(B100,[2]Clothes!$B$5:$D$447,2, FALSE)</f>
        <v>Out of Centre</v>
      </c>
      <c r="D100" t="str">
        <f>VLOOKUP(B100,[2]Clothes!$B$5:$D$447,3, FALSE)</f>
        <v>OoC - Zone 7</v>
      </c>
      <c r="E100" s="5">
        <v>0</v>
      </c>
      <c r="F100" s="5">
        <v>0</v>
      </c>
      <c r="G100" s="5">
        <v>0</v>
      </c>
      <c r="H100" s="5">
        <v>0</v>
      </c>
      <c r="I100" s="5">
        <v>0</v>
      </c>
      <c r="J100" s="5">
        <v>0</v>
      </c>
      <c r="K100" s="5">
        <v>0</v>
      </c>
      <c r="L100" s="5">
        <v>0</v>
      </c>
      <c r="M100" s="5">
        <v>0</v>
      </c>
      <c r="N100" s="5">
        <v>0</v>
      </c>
      <c r="O100" s="5">
        <v>0</v>
      </c>
      <c r="P100" s="5">
        <v>0</v>
      </c>
      <c r="Q100" s="5">
        <v>0</v>
      </c>
      <c r="R100" s="5">
        <v>0</v>
      </c>
      <c r="S100" s="5">
        <v>0</v>
      </c>
    </row>
    <row r="101" spans="1:19" hidden="1" x14ac:dyDescent="0.35">
      <c r="A101" s="2" t="s">
        <v>7</v>
      </c>
      <c r="B101" s="1" t="s">
        <v>571</v>
      </c>
      <c r="C101" t="str">
        <f>VLOOKUP(B101,[2]Clothes!$B$5:$D$447,2, FALSE)</f>
        <v>Out of Centre</v>
      </c>
      <c r="D101" t="str">
        <f>VLOOKUP(B101,[2]Clothes!$B$5:$D$447,3, FALSE)</f>
        <v>OoC - Zone 7</v>
      </c>
      <c r="E101" s="5">
        <v>0</v>
      </c>
      <c r="F101" s="5">
        <v>0</v>
      </c>
      <c r="G101" s="5">
        <v>0</v>
      </c>
      <c r="H101" s="5">
        <v>0</v>
      </c>
      <c r="I101" s="5">
        <v>0</v>
      </c>
      <c r="J101" s="5">
        <v>0</v>
      </c>
      <c r="K101" s="5">
        <v>0</v>
      </c>
      <c r="L101" s="5">
        <v>0</v>
      </c>
      <c r="M101" s="5">
        <v>0</v>
      </c>
      <c r="N101" s="5">
        <v>0</v>
      </c>
      <c r="O101" s="5">
        <v>0</v>
      </c>
      <c r="P101" s="5">
        <v>0</v>
      </c>
      <c r="Q101" s="5">
        <v>0</v>
      </c>
      <c r="R101" s="5">
        <v>0</v>
      </c>
      <c r="S101" s="5">
        <v>0</v>
      </c>
    </row>
    <row r="102" spans="1:19" hidden="1" x14ac:dyDescent="0.35">
      <c r="A102" s="2" t="s">
        <v>7</v>
      </c>
      <c r="B102" s="1" t="s">
        <v>572</v>
      </c>
      <c r="C102" t="str">
        <f>VLOOKUP(B102,[2]Clothes!$B$5:$D$447,2, FALSE)</f>
        <v>Out of Centre</v>
      </c>
      <c r="D102" t="str">
        <f>VLOOKUP(B102,[2]Clothes!$B$5:$D$447,3, FALSE)</f>
        <v>OoC - Zone 7</v>
      </c>
      <c r="E102" s="5">
        <v>0</v>
      </c>
      <c r="F102" s="5">
        <v>0</v>
      </c>
      <c r="G102" s="5">
        <v>0</v>
      </c>
      <c r="H102" s="5">
        <v>0</v>
      </c>
      <c r="I102" s="5">
        <v>0</v>
      </c>
      <c r="J102" s="5">
        <v>0</v>
      </c>
      <c r="K102" s="5">
        <v>0</v>
      </c>
      <c r="L102" s="5">
        <v>0</v>
      </c>
      <c r="M102" s="5">
        <v>0</v>
      </c>
      <c r="N102" s="5">
        <v>0</v>
      </c>
      <c r="O102" s="5">
        <v>0</v>
      </c>
      <c r="P102" s="5">
        <v>0</v>
      </c>
      <c r="Q102" s="5">
        <v>0</v>
      </c>
      <c r="R102" s="5">
        <v>0</v>
      </c>
      <c r="S102" s="5">
        <v>0</v>
      </c>
    </row>
    <row r="103" spans="1:19" hidden="1" x14ac:dyDescent="0.35">
      <c r="A103" s="2" t="s">
        <v>7</v>
      </c>
      <c r="B103" s="1" t="s">
        <v>573</v>
      </c>
      <c r="C103" t="str">
        <f>VLOOKUP(B103,[2]Clothes!$B$5:$D$447,2, FALSE)</f>
        <v>Local Centres</v>
      </c>
      <c r="D103" t="str">
        <f>VLOOKUP(B103,[2]Clothes!$B$5:$D$447,3, FALSE)</f>
        <v>Fullers Slade</v>
      </c>
      <c r="E103" s="5">
        <v>0</v>
      </c>
      <c r="F103" s="5">
        <v>0</v>
      </c>
      <c r="G103" s="5">
        <v>0</v>
      </c>
      <c r="H103" s="5">
        <v>0</v>
      </c>
      <c r="I103" s="5">
        <v>0</v>
      </c>
      <c r="J103" s="5">
        <v>0</v>
      </c>
      <c r="K103" s="5">
        <v>0</v>
      </c>
      <c r="L103" s="5">
        <v>0</v>
      </c>
      <c r="M103" s="5">
        <v>0</v>
      </c>
      <c r="N103" s="5">
        <v>0</v>
      </c>
      <c r="O103" s="5">
        <v>0</v>
      </c>
      <c r="P103" s="5">
        <v>0</v>
      </c>
      <c r="Q103" s="5">
        <v>0</v>
      </c>
      <c r="R103" s="5">
        <v>0</v>
      </c>
      <c r="S103" s="5">
        <v>0</v>
      </c>
    </row>
    <row r="104" spans="1:19" hidden="1" x14ac:dyDescent="0.35">
      <c r="A104" s="2" t="s">
        <v>7</v>
      </c>
      <c r="B104" s="1" t="s">
        <v>574</v>
      </c>
      <c r="C104" t="str">
        <f>VLOOKUP(B104,[2]Clothes!$B$5:$D$447,2, FALSE)</f>
        <v>Local Centres</v>
      </c>
      <c r="D104" t="str">
        <f>VLOOKUP(B104,[2]Clothes!$B$5:$D$447,3, FALSE)</f>
        <v>Greenleys</v>
      </c>
      <c r="E104" s="5">
        <v>0</v>
      </c>
      <c r="F104" s="5">
        <v>0</v>
      </c>
      <c r="G104" s="5">
        <v>0</v>
      </c>
      <c r="H104" s="5">
        <v>0</v>
      </c>
      <c r="I104" s="5">
        <v>0</v>
      </c>
      <c r="J104" s="5">
        <v>0</v>
      </c>
      <c r="K104" s="5">
        <v>0</v>
      </c>
      <c r="L104" s="5">
        <v>0</v>
      </c>
      <c r="M104" s="5">
        <v>0</v>
      </c>
      <c r="N104" s="5">
        <v>0</v>
      </c>
      <c r="O104" s="5">
        <v>0</v>
      </c>
      <c r="P104" s="5">
        <v>0</v>
      </c>
      <c r="Q104" s="5">
        <v>0</v>
      </c>
      <c r="R104" s="5">
        <v>0</v>
      </c>
      <c r="S104" s="5">
        <v>0</v>
      </c>
    </row>
    <row r="105" spans="1:19" hidden="1" x14ac:dyDescent="0.35">
      <c r="A105" s="2" t="s">
        <v>7</v>
      </c>
      <c r="B105" s="1" t="s">
        <v>575</v>
      </c>
      <c r="C105" t="str">
        <f>VLOOKUP(B105,[2]Clothes!$B$5:$D$447,2, FALSE)</f>
        <v>Local Centres</v>
      </c>
      <c r="D105" t="str">
        <f>VLOOKUP(B105,[2]Clothes!$B$5:$D$447,3, FALSE)</f>
        <v>Greenleys</v>
      </c>
      <c r="E105" s="5">
        <v>0</v>
      </c>
      <c r="F105" s="5">
        <v>0</v>
      </c>
      <c r="G105" s="5">
        <v>0</v>
      </c>
      <c r="H105" s="5">
        <v>0</v>
      </c>
      <c r="I105" s="5">
        <v>0</v>
      </c>
      <c r="J105" s="5">
        <v>0</v>
      </c>
      <c r="K105" s="5">
        <v>0</v>
      </c>
      <c r="L105" s="5">
        <v>0</v>
      </c>
      <c r="M105" s="5">
        <v>0</v>
      </c>
      <c r="N105" s="5">
        <v>0</v>
      </c>
      <c r="O105" s="5">
        <v>0</v>
      </c>
      <c r="P105" s="5">
        <v>0</v>
      </c>
      <c r="Q105" s="5">
        <v>0</v>
      </c>
      <c r="R105" s="5">
        <v>0</v>
      </c>
      <c r="S105" s="5">
        <v>0</v>
      </c>
    </row>
    <row r="106" spans="1:19" hidden="1" x14ac:dyDescent="0.35">
      <c r="A106" s="2" t="s">
        <v>7</v>
      </c>
      <c r="B106" s="1" t="s">
        <v>576</v>
      </c>
      <c r="C106" t="str">
        <f>VLOOKUP(B106,[2]Clothes!$B$5:$D$447,2, FALSE)</f>
        <v>Out of Centre</v>
      </c>
      <c r="D106" t="str">
        <f>VLOOKUP(B106,[2]Clothes!$B$5:$D$447,3, FALSE)</f>
        <v>OoC - Zone 7</v>
      </c>
      <c r="E106" s="5">
        <v>0</v>
      </c>
      <c r="F106" s="5">
        <v>0</v>
      </c>
      <c r="G106" s="5">
        <v>0</v>
      </c>
      <c r="H106" s="5">
        <v>0</v>
      </c>
      <c r="I106" s="5">
        <v>0</v>
      </c>
      <c r="J106" s="5">
        <v>0</v>
      </c>
      <c r="K106" s="5">
        <v>0</v>
      </c>
      <c r="L106" s="5">
        <v>0</v>
      </c>
      <c r="M106" s="5">
        <v>0</v>
      </c>
      <c r="N106" s="5">
        <v>0</v>
      </c>
      <c r="O106" s="5">
        <v>0</v>
      </c>
      <c r="P106" s="5">
        <v>0</v>
      </c>
      <c r="Q106" s="5">
        <v>0</v>
      </c>
      <c r="R106" s="5">
        <v>0</v>
      </c>
      <c r="S106" s="5">
        <v>0</v>
      </c>
    </row>
    <row r="107" spans="1:19" hidden="1" x14ac:dyDescent="0.35">
      <c r="A107" s="2" t="s">
        <v>7</v>
      </c>
      <c r="B107" s="1" t="s">
        <v>577</v>
      </c>
      <c r="C107" t="str">
        <f>VLOOKUP(B107,[2]Clothes!$B$5:$D$447,2, FALSE)</f>
        <v>Out of Centre</v>
      </c>
      <c r="D107" t="str">
        <f>VLOOKUP(B107,[2]Clothes!$B$5:$D$447,3, FALSE)</f>
        <v>OoC - Zone 7</v>
      </c>
      <c r="E107" s="5">
        <v>2.7799999999999999E-3</v>
      </c>
      <c r="F107" s="5">
        <v>5.4469999999999998E-2</v>
      </c>
      <c r="G107" s="5">
        <v>0</v>
      </c>
      <c r="H107" s="5">
        <v>0</v>
      </c>
      <c r="I107" s="5">
        <v>0</v>
      </c>
      <c r="J107" s="5">
        <v>0</v>
      </c>
      <c r="K107" s="5">
        <v>1.4149999999999999E-2</v>
      </c>
      <c r="L107" s="5">
        <v>0</v>
      </c>
      <c r="M107" s="5">
        <v>0</v>
      </c>
      <c r="N107" s="5">
        <v>0</v>
      </c>
      <c r="O107" s="5">
        <v>0</v>
      </c>
      <c r="P107" s="5">
        <v>0</v>
      </c>
      <c r="Q107" s="5">
        <v>0</v>
      </c>
      <c r="R107" s="5">
        <v>0</v>
      </c>
      <c r="S107" s="5">
        <v>0</v>
      </c>
    </row>
    <row r="108" spans="1:19" hidden="1" x14ac:dyDescent="0.35">
      <c r="A108" s="2" t="s">
        <v>7</v>
      </c>
      <c r="B108" s="1" t="s">
        <v>100</v>
      </c>
      <c r="C108" t="str">
        <f>VLOOKUP(B108,[2]Clothes!$B$5:$D$447,2, FALSE)</f>
        <v>Out of Centre</v>
      </c>
      <c r="D108" t="str">
        <f>VLOOKUP(B108,[2]Clothes!$B$5:$D$447,3, FALSE)</f>
        <v>OoC - Zone 7</v>
      </c>
      <c r="E108" s="5">
        <v>0</v>
      </c>
      <c r="F108" s="5">
        <v>0</v>
      </c>
      <c r="G108" s="5">
        <v>0</v>
      </c>
      <c r="H108" s="5">
        <v>0</v>
      </c>
      <c r="I108" s="5">
        <v>0</v>
      </c>
      <c r="J108" s="5">
        <v>0</v>
      </c>
      <c r="K108" s="5">
        <v>0</v>
      </c>
      <c r="L108" s="5">
        <v>0</v>
      </c>
      <c r="M108" s="5">
        <v>0</v>
      </c>
      <c r="N108" s="5">
        <v>0</v>
      </c>
      <c r="O108" s="5">
        <v>0</v>
      </c>
      <c r="P108" s="5">
        <v>0</v>
      </c>
      <c r="Q108" s="5">
        <v>0</v>
      </c>
      <c r="R108" s="5">
        <v>0</v>
      </c>
      <c r="S108" s="5">
        <v>0</v>
      </c>
    </row>
    <row r="109" spans="1:19" hidden="1" x14ac:dyDescent="0.35">
      <c r="A109" s="2" t="s">
        <v>7</v>
      </c>
      <c r="B109" s="1" t="s">
        <v>578</v>
      </c>
      <c r="C109" t="str">
        <f>VLOOKUP(B109,[2]Clothes!$B$5:$D$447,2, FALSE)</f>
        <v>Local Centres</v>
      </c>
      <c r="D109" t="str">
        <f>VLOOKUP(B109,[2]Clothes!$B$5:$D$447,3, FALSE)</f>
        <v>New Bradwell</v>
      </c>
      <c r="E109" s="5">
        <v>0</v>
      </c>
      <c r="F109" s="5">
        <v>0</v>
      </c>
      <c r="G109" s="5">
        <v>0</v>
      </c>
      <c r="H109" s="5">
        <v>0</v>
      </c>
      <c r="I109" s="5">
        <v>0</v>
      </c>
      <c r="J109" s="5">
        <v>0</v>
      </c>
      <c r="K109" s="5">
        <v>0</v>
      </c>
      <c r="L109" s="5">
        <v>0</v>
      </c>
      <c r="M109" s="5">
        <v>0</v>
      </c>
      <c r="N109" s="5">
        <v>0</v>
      </c>
      <c r="O109" s="5">
        <v>0</v>
      </c>
      <c r="P109" s="5">
        <v>0</v>
      </c>
      <c r="Q109" s="5">
        <v>0</v>
      </c>
      <c r="R109" s="5">
        <v>0</v>
      </c>
      <c r="S109" s="5">
        <v>0</v>
      </c>
    </row>
    <row r="110" spans="1:19" hidden="1" x14ac:dyDescent="0.35">
      <c r="A110" s="2" t="s">
        <v>7</v>
      </c>
      <c r="B110" s="1" t="s">
        <v>579</v>
      </c>
      <c r="C110" t="str">
        <f>VLOOKUP(B110,[2]Clothes!$B$5:$D$447,2, FALSE)</f>
        <v>Out of Centre</v>
      </c>
      <c r="D110" t="str">
        <f>VLOOKUP(B110,[2]Clothes!$B$5:$D$447,3, FALSE)</f>
        <v>OoC - Zone 7</v>
      </c>
      <c r="E110" s="5">
        <v>0</v>
      </c>
      <c r="F110" s="5">
        <v>0</v>
      </c>
      <c r="G110" s="5">
        <v>0</v>
      </c>
      <c r="H110" s="5">
        <v>0</v>
      </c>
      <c r="I110" s="5">
        <v>0</v>
      </c>
      <c r="J110" s="5">
        <v>0</v>
      </c>
      <c r="K110" s="5">
        <v>0</v>
      </c>
      <c r="L110" s="5">
        <v>0</v>
      </c>
      <c r="M110" s="5">
        <v>0</v>
      </c>
      <c r="N110" s="5">
        <v>0</v>
      </c>
      <c r="O110" s="5">
        <v>0</v>
      </c>
      <c r="P110" s="5">
        <v>0</v>
      </c>
      <c r="Q110" s="5">
        <v>0</v>
      </c>
      <c r="R110" s="5">
        <v>0</v>
      </c>
      <c r="S110" s="5">
        <v>0</v>
      </c>
    </row>
    <row r="111" spans="1:19" hidden="1" x14ac:dyDescent="0.35">
      <c r="A111" s="2" t="s">
        <v>7</v>
      </c>
      <c r="B111" s="1" t="s">
        <v>580</v>
      </c>
      <c r="C111" t="str">
        <f>VLOOKUP(B111,[2]Clothes!$B$5:$D$447,2, FALSE)</f>
        <v>Out of Centre</v>
      </c>
      <c r="D111" t="str">
        <f>VLOOKUP(B111,[2]Clothes!$B$5:$D$447,3, FALSE)</f>
        <v>OoC - Zone 7</v>
      </c>
      <c r="E111" s="5">
        <v>0</v>
      </c>
      <c r="F111" s="5">
        <v>0</v>
      </c>
      <c r="G111" s="5">
        <v>0</v>
      </c>
      <c r="H111" s="5">
        <v>0</v>
      </c>
      <c r="I111" s="5">
        <v>0</v>
      </c>
      <c r="J111" s="5">
        <v>0</v>
      </c>
      <c r="K111" s="5">
        <v>0</v>
      </c>
      <c r="L111" s="5">
        <v>0</v>
      </c>
      <c r="M111" s="5">
        <v>0</v>
      </c>
      <c r="N111" s="5">
        <v>0</v>
      </c>
      <c r="O111" s="5">
        <v>0</v>
      </c>
      <c r="P111" s="5">
        <v>0</v>
      </c>
      <c r="Q111" s="5">
        <v>0</v>
      </c>
      <c r="R111" s="5">
        <v>0</v>
      </c>
      <c r="S111" s="5">
        <v>0</v>
      </c>
    </row>
    <row r="112" spans="1:19" hidden="1" x14ac:dyDescent="0.35">
      <c r="A112" s="2" t="s">
        <v>7</v>
      </c>
      <c r="B112" s="1" t="s">
        <v>581</v>
      </c>
      <c r="C112" t="str">
        <f>VLOOKUP(B112,[2]Clothes!$B$5:$D$447,2, FALSE)</f>
        <v>Out of Centre</v>
      </c>
      <c r="D112" t="str">
        <f>VLOOKUP(B112,[2]Clothes!$B$5:$D$447,3, FALSE)</f>
        <v>OoC - Zone 7</v>
      </c>
      <c r="E112" s="5">
        <v>0</v>
      </c>
      <c r="F112" s="5">
        <v>0</v>
      </c>
      <c r="G112" s="5">
        <v>0</v>
      </c>
      <c r="H112" s="5">
        <v>0</v>
      </c>
      <c r="I112" s="5">
        <v>0</v>
      </c>
      <c r="J112" s="5">
        <v>0</v>
      </c>
      <c r="K112" s="5">
        <v>0</v>
      </c>
      <c r="L112" s="5">
        <v>0</v>
      </c>
      <c r="M112" s="5">
        <v>0</v>
      </c>
      <c r="N112" s="5">
        <v>0</v>
      </c>
      <c r="O112" s="5">
        <v>0</v>
      </c>
      <c r="P112" s="5">
        <v>0</v>
      </c>
      <c r="Q112" s="5">
        <v>0</v>
      </c>
      <c r="R112" s="5">
        <v>0</v>
      </c>
      <c r="S112" s="5">
        <v>0</v>
      </c>
    </row>
    <row r="113" spans="1:19" hidden="1" x14ac:dyDescent="0.35">
      <c r="A113" s="2" t="s">
        <v>7</v>
      </c>
      <c r="B113" s="1" t="s">
        <v>582</v>
      </c>
      <c r="C113" t="str">
        <f>VLOOKUP(B113,[2]Clothes!$B$5:$D$447,2, FALSE)</f>
        <v>Local Centres</v>
      </c>
      <c r="D113" t="str">
        <f>VLOOKUP(B113,[2]Clothes!$B$5:$D$447,3, FALSE)</f>
        <v>Stacey Bushes</v>
      </c>
      <c r="E113" s="5">
        <v>4.9399999999999999E-3</v>
      </c>
      <c r="F113" s="5">
        <v>1.014E-2</v>
      </c>
      <c r="G113" s="5">
        <v>1.1469999999999999E-2</v>
      </c>
      <c r="H113" s="5">
        <v>0</v>
      </c>
      <c r="I113" s="5">
        <v>0</v>
      </c>
      <c r="J113" s="5">
        <v>0</v>
      </c>
      <c r="K113" s="5">
        <v>0</v>
      </c>
      <c r="L113" s="5">
        <v>6.0569999999999999E-2</v>
      </c>
      <c r="M113" s="5">
        <v>0</v>
      </c>
      <c r="N113" s="5">
        <v>4.088E-2</v>
      </c>
      <c r="O113" s="5">
        <v>0</v>
      </c>
      <c r="P113" s="5">
        <v>0</v>
      </c>
      <c r="Q113" s="5">
        <v>0</v>
      </c>
      <c r="R113" s="5">
        <v>0</v>
      </c>
      <c r="S113" s="5">
        <v>0</v>
      </c>
    </row>
    <row r="114" spans="1:19" hidden="1" x14ac:dyDescent="0.35">
      <c r="A114" s="2" t="s">
        <v>7</v>
      </c>
      <c r="B114" s="1" t="s">
        <v>583</v>
      </c>
      <c r="C114" t="str">
        <f>VLOOKUP(B114,[2]Clothes!$B$5:$D$447,2, FALSE)</f>
        <v>Stony Stratford DC</v>
      </c>
      <c r="D114" t="str">
        <f>VLOOKUP(B114,[2]Clothes!$B$5:$D$447,3, FALSE)</f>
        <v>Stony Stratford DC - Other in Centre</v>
      </c>
      <c r="E114" s="5">
        <v>1.218E-2</v>
      </c>
      <c r="F114" s="5">
        <v>0</v>
      </c>
      <c r="G114" s="5">
        <v>0</v>
      </c>
      <c r="H114" s="5">
        <v>2.776E-2</v>
      </c>
      <c r="I114" s="5">
        <v>2.5659999999999999E-2</v>
      </c>
      <c r="J114" s="5">
        <v>1.146E-2</v>
      </c>
      <c r="K114" s="5">
        <v>2.8240000000000001E-2</v>
      </c>
      <c r="L114" s="5">
        <v>2.445E-2</v>
      </c>
      <c r="M114" s="5">
        <v>3.739E-2</v>
      </c>
      <c r="N114" s="5">
        <v>6.3869999999999996E-2</v>
      </c>
      <c r="O114" s="5">
        <v>1.0829999999999999E-2</v>
      </c>
      <c r="P114" s="5">
        <v>0</v>
      </c>
      <c r="Q114" s="5">
        <v>0</v>
      </c>
      <c r="R114" s="5">
        <v>0</v>
      </c>
      <c r="S114" s="5">
        <v>0</v>
      </c>
    </row>
    <row r="115" spans="1:19" hidden="1" x14ac:dyDescent="0.35">
      <c r="A115" s="2" t="s">
        <v>7</v>
      </c>
      <c r="B115" s="1" t="s">
        <v>108</v>
      </c>
      <c r="C115" t="str">
        <f>VLOOKUP(B115,[2]Clothes!$B$5:$D$447,2, FALSE)</f>
        <v>Wolverton TC</v>
      </c>
      <c r="D115" t="str">
        <f>VLOOKUP(B115,[2]Clothes!$B$5:$D$447,3, FALSE)</f>
        <v>Tesco Superstore, McConnell Drive, Wolverton</v>
      </c>
      <c r="E115" s="5">
        <v>0</v>
      </c>
      <c r="F115" s="5">
        <v>0</v>
      </c>
      <c r="G115" s="5">
        <v>0</v>
      </c>
      <c r="H115" s="5">
        <v>0</v>
      </c>
      <c r="I115" s="5">
        <v>0</v>
      </c>
      <c r="J115" s="5">
        <v>0</v>
      </c>
      <c r="K115" s="5">
        <v>0</v>
      </c>
      <c r="L115" s="5">
        <v>0</v>
      </c>
      <c r="M115" s="5">
        <v>0</v>
      </c>
      <c r="N115" s="5">
        <v>0</v>
      </c>
      <c r="O115" s="5">
        <v>0</v>
      </c>
      <c r="P115" s="5">
        <v>0</v>
      </c>
      <c r="Q115" s="5">
        <v>0</v>
      </c>
      <c r="R115" s="5">
        <v>0</v>
      </c>
      <c r="S115" s="5">
        <v>0</v>
      </c>
    </row>
    <row r="116" spans="1:19" hidden="1" x14ac:dyDescent="0.35">
      <c r="A116" s="2" t="s">
        <v>7</v>
      </c>
      <c r="B116" s="1" t="s">
        <v>584</v>
      </c>
      <c r="C116" t="str">
        <f>VLOOKUP(B116,[2]Clothes!$B$5:$D$447,2, FALSE)</f>
        <v>Out of Centre</v>
      </c>
      <c r="D116" t="str">
        <f>VLOOKUP(B116,[2]Clothes!$B$5:$D$447,3, FALSE)</f>
        <v>OoC - Zone 7</v>
      </c>
      <c r="E116" s="5">
        <v>0</v>
      </c>
      <c r="F116" s="5">
        <v>0</v>
      </c>
      <c r="G116" s="5">
        <v>0</v>
      </c>
      <c r="H116" s="5">
        <v>0</v>
      </c>
      <c r="I116" s="5">
        <v>0</v>
      </c>
      <c r="J116" s="5">
        <v>0</v>
      </c>
      <c r="K116" s="5">
        <v>0</v>
      </c>
      <c r="L116" s="5">
        <v>0</v>
      </c>
      <c r="M116" s="5">
        <v>0</v>
      </c>
      <c r="N116" s="5">
        <v>0</v>
      </c>
      <c r="O116" s="5">
        <v>0</v>
      </c>
      <c r="P116" s="5">
        <v>0</v>
      </c>
      <c r="Q116" s="5">
        <v>0</v>
      </c>
      <c r="R116" s="5">
        <v>0</v>
      </c>
      <c r="S116" s="5">
        <v>0</v>
      </c>
    </row>
    <row r="117" spans="1:19" hidden="1" x14ac:dyDescent="0.35">
      <c r="A117" s="2" t="s">
        <v>7</v>
      </c>
      <c r="B117" s="1" t="s">
        <v>585</v>
      </c>
      <c r="C117" t="str">
        <f>VLOOKUP(B117,[2]Clothes!$B$5:$D$447,2, FALSE)</f>
        <v>Out of Centre</v>
      </c>
      <c r="D117" t="str">
        <f>VLOOKUP(B117,[2]Clothes!$B$5:$D$447,3, FALSE)</f>
        <v>OoC - Zone 7</v>
      </c>
      <c r="E117" s="5">
        <v>0</v>
      </c>
      <c r="F117" s="5">
        <v>0</v>
      </c>
      <c r="G117" s="5">
        <v>0</v>
      </c>
      <c r="H117" s="5">
        <v>0</v>
      </c>
      <c r="I117" s="5">
        <v>0</v>
      </c>
      <c r="J117" s="5">
        <v>0</v>
      </c>
      <c r="K117" s="5">
        <v>0</v>
      </c>
      <c r="L117" s="5">
        <v>0</v>
      </c>
      <c r="M117" s="5">
        <v>0</v>
      </c>
      <c r="N117" s="5">
        <v>0</v>
      </c>
      <c r="O117" s="5">
        <v>0</v>
      </c>
      <c r="P117" s="5">
        <v>0</v>
      </c>
      <c r="Q117" s="5">
        <v>0</v>
      </c>
      <c r="R117" s="5">
        <v>0</v>
      </c>
      <c r="S117" s="5">
        <v>0</v>
      </c>
    </row>
    <row r="118" spans="1:19" hidden="1" x14ac:dyDescent="0.35">
      <c r="A118" s="2" t="s">
        <v>7</v>
      </c>
      <c r="B118" s="1" t="s">
        <v>586</v>
      </c>
      <c r="C118" t="str">
        <f>VLOOKUP(B118,[2]Clothes!$B$5:$D$447,2, FALSE)</f>
        <v>Out of Centre</v>
      </c>
      <c r="D118" t="str">
        <f>VLOOKUP(B118,[2]Clothes!$B$5:$D$447,3, FALSE)</f>
        <v>OoC - Zone 7</v>
      </c>
      <c r="E118" s="5">
        <v>4.4999999999999999E-4</v>
      </c>
      <c r="F118" s="5">
        <v>0</v>
      </c>
      <c r="G118" s="5">
        <v>0</v>
      </c>
      <c r="H118" s="5">
        <v>0</v>
      </c>
      <c r="I118" s="5">
        <v>0</v>
      </c>
      <c r="J118" s="5">
        <v>1.146E-2</v>
      </c>
      <c r="K118" s="5">
        <v>0</v>
      </c>
      <c r="L118" s="5">
        <v>0</v>
      </c>
      <c r="M118" s="5">
        <v>0</v>
      </c>
      <c r="N118" s="5">
        <v>0</v>
      </c>
      <c r="O118" s="5">
        <v>0</v>
      </c>
      <c r="P118" s="5">
        <v>0</v>
      </c>
      <c r="Q118" s="5">
        <v>0</v>
      </c>
      <c r="R118" s="5">
        <v>0</v>
      </c>
      <c r="S118" s="5">
        <v>0</v>
      </c>
    </row>
    <row r="119" spans="1:19" hidden="1" x14ac:dyDescent="0.35">
      <c r="A119" s="2" t="s">
        <v>7</v>
      </c>
      <c r="B119" s="1" t="s">
        <v>587</v>
      </c>
      <c r="C119" t="str">
        <f>VLOOKUP(B119,[2]Clothes!$B$5:$D$447,2, FALSE)</f>
        <v>Wolverton TC</v>
      </c>
      <c r="D119" t="str">
        <f>VLOOKUP(B119,[2]Clothes!$B$5:$D$447,3, FALSE)</f>
        <v>Wolverton TC - Other in Centre</v>
      </c>
      <c r="E119" s="5">
        <v>1.5900000000000001E-3</v>
      </c>
      <c r="F119" s="5">
        <v>2.5930000000000002E-2</v>
      </c>
      <c r="G119" s="5">
        <v>0</v>
      </c>
      <c r="H119" s="5">
        <v>0</v>
      </c>
      <c r="I119" s="5">
        <v>0</v>
      </c>
      <c r="J119" s="5">
        <v>1.146E-2</v>
      </c>
      <c r="K119" s="5">
        <v>0</v>
      </c>
      <c r="L119" s="5">
        <v>0</v>
      </c>
      <c r="M119" s="5">
        <v>0</v>
      </c>
      <c r="N119" s="5">
        <v>0</v>
      </c>
      <c r="O119" s="5">
        <v>0</v>
      </c>
      <c r="P119" s="5">
        <v>0</v>
      </c>
      <c r="Q119" s="5">
        <v>0</v>
      </c>
      <c r="R119" s="5">
        <v>0</v>
      </c>
      <c r="S119" s="5">
        <v>0</v>
      </c>
    </row>
    <row r="120" spans="1:19" hidden="1" x14ac:dyDescent="0.35">
      <c r="A120" s="2" t="s">
        <v>8</v>
      </c>
      <c r="B120" s="1" t="s">
        <v>588</v>
      </c>
      <c r="C120" t="str">
        <f>VLOOKUP(B120,[2]Clothes!$B$5:$D$447,2, FALSE)</f>
        <v>Outside of MKCC</v>
      </c>
      <c r="D120" t="str">
        <f>VLOOKUP(B120,[2]Clothes!$B$5:$D$447,3, FALSE)</f>
        <v>Outside of MKCC - Other</v>
      </c>
      <c r="E120" s="5">
        <v>0</v>
      </c>
      <c r="F120" s="5">
        <v>0</v>
      </c>
      <c r="G120" s="5">
        <v>0</v>
      </c>
      <c r="H120" s="5">
        <v>0</v>
      </c>
      <c r="I120" s="5">
        <v>0</v>
      </c>
      <c r="J120" s="5">
        <v>0</v>
      </c>
      <c r="K120" s="5">
        <v>0</v>
      </c>
      <c r="L120" s="5">
        <v>0</v>
      </c>
      <c r="M120" s="5">
        <v>0</v>
      </c>
      <c r="N120" s="5">
        <v>0</v>
      </c>
      <c r="O120" s="5">
        <v>0</v>
      </c>
      <c r="P120" s="5">
        <v>0</v>
      </c>
      <c r="Q120" s="5">
        <v>0</v>
      </c>
      <c r="R120" s="5">
        <v>0</v>
      </c>
      <c r="S120" s="5">
        <v>0</v>
      </c>
    </row>
    <row r="121" spans="1:19" hidden="1" x14ac:dyDescent="0.35">
      <c r="A121" s="2" t="s">
        <v>8</v>
      </c>
      <c r="B121" s="1" t="s">
        <v>109</v>
      </c>
      <c r="C121" t="str">
        <f>VLOOKUP(B121,[2]Clothes!$B$5:$D$447,2, FALSE)</f>
        <v>Outside of MKCC</v>
      </c>
      <c r="D121" t="str">
        <f>VLOOKUP(B121,[2]Clothes!$B$5:$D$447,3, FALSE)</f>
        <v>Towcester</v>
      </c>
      <c r="E121" s="5">
        <v>0</v>
      </c>
      <c r="F121" s="5">
        <v>0</v>
      </c>
      <c r="G121" s="5">
        <v>0</v>
      </c>
      <c r="H121" s="5">
        <v>0</v>
      </c>
      <c r="I121" s="5">
        <v>0</v>
      </c>
      <c r="J121" s="5">
        <v>0</v>
      </c>
      <c r="K121" s="5">
        <v>0</v>
      </c>
      <c r="L121" s="5">
        <v>0</v>
      </c>
      <c r="M121" s="5">
        <v>0</v>
      </c>
      <c r="N121" s="5">
        <v>0</v>
      </c>
      <c r="O121" s="5">
        <v>0</v>
      </c>
      <c r="P121" s="5">
        <v>0</v>
      </c>
      <c r="Q121" s="5">
        <v>0</v>
      </c>
      <c r="R121" s="5">
        <v>0</v>
      </c>
      <c r="S121" s="5">
        <v>0</v>
      </c>
    </row>
    <row r="122" spans="1:19" hidden="1" x14ac:dyDescent="0.35">
      <c r="A122" s="2" t="s">
        <v>8</v>
      </c>
      <c r="B122" s="1" t="s">
        <v>110</v>
      </c>
      <c r="C122" t="str">
        <f>VLOOKUP(B122,[2]Clothes!$B$5:$D$447,2, FALSE)</f>
        <v>Outside of MKCC</v>
      </c>
      <c r="D122" t="str">
        <f>VLOOKUP(B122,[2]Clothes!$B$5:$D$447,3, FALSE)</f>
        <v>Buckingham</v>
      </c>
      <c r="E122" s="5">
        <v>0</v>
      </c>
      <c r="F122" s="5">
        <v>0</v>
      </c>
      <c r="G122" s="5">
        <v>0</v>
      </c>
      <c r="H122" s="5">
        <v>0</v>
      </c>
      <c r="I122" s="5">
        <v>0</v>
      </c>
      <c r="J122" s="5">
        <v>0</v>
      </c>
      <c r="K122" s="5">
        <v>0</v>
      </c>
      <c r="L122" s="5">
        <v>0</v>
      </c>
      <c r="M122" s="5">
        <v>0</v>
      </c>
      <c r="N122" s="5">
        <v>0</v>
      </c>
      <c r="O122" s="5">
        <v>0</v>
      </c>
      <c r="P122" s="5">
        <v>0</v>
      </c>
      <c r="Q122" s="5">
        <v>0</v>
      </c>
      <c r="R122" s="5">
        <v>0</v>
      </c>
      <c r="S122" s="5">
        <v>0</v>
      </c>
    </row>
    <row r="123" spans="1:19" hidden="1" x14ac:dyDescent="0.35">
      <c r="A123" s="2" t="s">
        <v>8</v>
      </c>
      <c r="B123" s="1" t="s">
        <v>589</v>
      </c>
      <c r="C123" t="str">
        <f>VLOOKUP(B123,[2]Clothes!$B$5:$D$447,2, FALSE)</f>
        <v>Outside of MKCC</v>
      </c>
      <c r="D123" t="str">
        <f>VLOOKUP(B123,[2]Clothes!$B$5:$D$447,3, FALSE)</f>
        <v>Towcester</v>
      </c>
      <c r="E123" s="5">
        <v>0</v>
      </c>
      <c r="F123" s="5">
        <v>0</v>
      </c>
      <c r="G123" s="5">
        <v>0</v>
      </c>
      <c r="H123" s="5">
        <v>0</v>
      </c>
      <c r="I123" s="5">
        <v>0</v>
      </c>
      <c r="J123" s="5">
        <v>0</v>
      </c>
      <c r="K123" s="5">
        <v>0</v>
      </c>
      <c r="L123" s="5">
        <v>0</v>
      </c>
      <c r="M123" s="5">
        <v>0</v>
      </c>
      <c r="N123" s="5">
        <v>0</v>
      </c>
      <c r="O123" s="5">
        <v>0</v>
      </c>
      <c r="P123" s="5">
        <v>0</v>
      </c>
      <c r="Q123" s="5">
        <v>0</v>
      </c>
      <c r="R123" s="5">
        <v>0</v>
      </c>
      <c r="S123" s="5">
        <v>0</v>
      </c>
    </row>
    <row r="124" spans="1:19" hidden="1" x14ac:dyDescent="0.35">
      <c r="A124" s="2" t="s">
        <v>8</v>
      </c>
      <c r="B124" s="1" t="s">
        <v>590</v>
      </c>
      <c r="C124" t="str">
        <f>VLOOKUP(B124,[2]Clothes!$B$5:$D$447,2, FALSE)</f>
        <v>Outside of MKCC</v>
      </c>
      <c r="D124" t="str">
        <f>VLOOKUP(B124,[2]Clothes!$B$5:$D$447,3, FALSE)</f>
        <v>Towcester</v>
      </c>
      <c r="E124" s="5">
        <v>0</v>
      </c>
      <c r="F124" s="5">
        <v>0</v>
      </c>
      <c r="G124" s="5">
        <v>0</v>
      </c>
      <c r="H124" s="5">
        <v>0</v>
      </c>
      <c r="I124" s="5">
        <v>0</v>
      </c>
      <c r="J124" s="5">
        <v>0</v>
      </c>
      <c r="K124" s="5">
        <v>0</v>
      </c>
      <c r="L124" s="5">
        <v>0</v>
      </c>
      <c r="M124" s="5">
        <v>0</v>
      </c>
      <c r="N124" s="5">
        <v>0</v>
      </c>
      <c r="O124" s="5">
        <v>0</v>
      </c>
      <c r="P124" s="5">
        <v>0</v>
      </c>
      <c r="Q124" s="5">
        <v>0</v>
      </c>
      <c r="R124" s="5">
        <v>0</v>
      </c>
      <c r="S124" s="5">
        <v>0</v>
      </c>
    </row>
    <row r="125" spans="1:19" hidden="1" x14ac:dyDescent="0.35">
      <c r="A125" s="2" t="s">
        <v>8</v>
      </c>
      <c r="B125" s="1" t="s">
        <v>591</v>
      </c>
      <c r="C125" t="str">
        <f>VLOOKUP(B125,[2]Clothes!$B$5:$D$447,2, FALSE)</f>
        <v>Outside of MKCC</v>
      </c>
      <c r="D125" t="str">
        <f>VLOOKUP(B125,[2]Clothes!$B$5:$D$447,3, FALSE)</f>
        <v>Outside of MKCC - Other</v>
      </c>
      <c r="E125" s="5">
        <v>0</v>
      </c>
      <c r="F125" s="5">
        <v>0</v>
      </c>
      <c r="G125" s="5">
        <v>0</v>
      </c>
      <c r="H125" s="5">
        <v>0</v>
      </c>
      <c r="I125" s="5">
        <v>0</v>
      </c>
      <c r="J125" s="5">
        <v>0</v>
      </c>
      <c r="K125" s="5">
        <v>0</v>
      </c>
      <c r="L125" s="5">
        <v>0</v>
      </c>
      <c r="M125" s="5">
        <v>0</v>
      </c>
      <c r="N125" s="5">
        <v>0</v>
      </c>
      <c r="O125" s="5">
        <v>0</v>
      </c>
      <c r="P125" s="5">
        <v>0</v>
      </c>
      <c r="Q125" s="5">
        <v>0</v>
      </c>
      <c r="R125" s="5">
        <v>0</v>
      </c>
      <c r="S125" s="5">
        <v>0</v>
      </c>
    </row>
    <row r="126" spans="1:19" hidden="1" x14ac:dyDescent="0.35">
      <c r="A126" s="2" t="s">
        <v>8</v>
      </c>
      <c r="B126" s="1" t="s">
        <v>592</v>
      </c>
      <c r="C126" t="str">
        <f>VLOOKUP(B126,[2]Clothes!$B$5:$D$447,2, FALSE)</f>
        <v>Outside of MKCC</v>
      </c>
      <c r="D126" t="str">
        <f>VLOOKUP(B126,[2]Clothes!$B$5:$D$447,3, FALSE)</f>
        <v>Outside of MKCC - Other</v>
      </c>
      <c r="E126" s="5">
        <v>1.9300000000000001E-3</v>
      </c>
      <c r="F126" s="5">
        <v>0</v>
      </c>
      <c r="G126" s="5">
        <v>0</v>
      </c>
      <c r="H126" s="5">
        <v>0</v>
      </c>
      <c r="I126" s="5">
        <v>0</v>
      </c>
      <c r="J126" s="5">
        <v>0</v>
      </c>
      <c r="K126" s="5">
        <v>0</v>
      </c>
      <c r="L126" s="5">
        <v>0</v>
      </c>
      <c r="M126" s="5">
        <v>1.4619999999999999E-2</v>
      </c>
      <c r="N126" s="5">
        <v>0</v>
      </c>
      <c r="O126" s="5">
        <v>0</v>
      </c>
      <c r="P126" s="5">
        <v>0</v>
      </c>
      <c r="Q126" s="5">
        <v>0</v>
      </c>
      <c r="R126" s="5">
        <v>0</v>
      </c>
      <c r="S126" s="5">
        <v>0</v>
      </c>
    </row>
    <row r="127" spans="1:19" hidden="1" x14ac:dyDescent="0.35">
      <c r="A127" s="2" t="s">
        <v>8</v>
      </c>
      <c r="B127" s="1" t="s">
        <v>593</v>
      </c>
      <c r="C127" t="str">
        <f>VLOOKUP(B127,[2]Clothes!$B$5:$D$447,2, FALSE)</f>
        <v>Outside of MKCC</v>
      </c>
      <c r="D127" t="str">
        <f>VLOOKUP(B127,[2]Clothes!$B$5:$D$447,3, FALSE)</f>
        <v>Buckingham</v>
      </c>
      <c r="E127" s="5">
        <v>2.4599999999999999E-3</v>
      </c>
      <c r="F127" s="5">
        <v>0</v>
      </c>
      <c r="G127" s="5">
        <v>0</v>
      </c>
      <c r="H127" s="5">
        <v>0</v>
      </c>
      <c r="I127" s="5">
        <v>0</v>
      </c>
      <c r="J127" s="5">
        <v>0</v>
      </c>
      <c r="K127" s="5">
        <v>0</v>
      </c>
      <c r="L127" s="5">
        <v>0</v>
      </c>
      <c r="M127" s="5">
        <v>1.8700000000000001E-2</v>
      </c>
      <c r="N127" s="5">
        <v>0</v>
      </c>
      <c r="O127" s="5">
        <v>0</v>
      </c>
      <c r="P127" s="5">
        <v>0</v>
      </c>
      <c r="Q127" s="5">
        <v>0</v>
      </c>
      <c r="R127" s="5">
        <v>0</v>
      </c>
      <c r="S127" s="5">
        <v>0</v>
      </c>
    </row>
    <row r="128" spans="1:19" hidden="1" x14ac:dyDescent="0.35">
      <c r="A128" s="2" t="s">
        <v>8</v>
      </c>
      <c r="B128" s="1" t="s">
        <v>594</v>
      </c>
      <c r="C128" t="str">
        <f>VLOOKUP(B128,[2]Clothes!$B$5:$D$447,2, FALSE)</f>
        <v>Outside of MKCC</v>
      </c>
      <c r="D128" t="str">
        <f>VLOOKUP(B128,[2]Clothes!$B$5:$D$447,3, FALSE)</f>
        <v>Outside of MKCC - Other</v>
      </c>
      <c r="E128" s="5">
        <v>5.1700000000000001E-3</v>
      </c>
      <c r="F128" s="5">
        <v>0</v>
      </c>
      <c r="G128" s="5">
        <v>0</v>
      </c>
      <c r="H128" s="5">
        <v>0</v>
      </c>
      <c r="I128" s="5">
        <v>0</v>
      </c>
      <c r="J128" s="5">
        <v>0</v>
      </c>
      <c r="K128" s="5">
        <v>0</v>
      </c>
      <c r="L128" s="5">
        <v>0</v>
      </c>
      <c r="M128" s="5">
        <v>3.9260000000000003E-2</v>
      </c>
      <c r="N128" s="5">
        <v>0</v>
      </c>
      <c r="O128" s="5">
        <v>0</v>
      </c>
      <c r="P128" s="5">
        <v>0</v>
      </c>
      <c r="Q128" s="5">
        <v>0</v>
      </c>
      <c r="R128" s="5">
        <v>0</v>
      </c>
      <c r="S128" s="5">
        <v>0</v>
      </c>
    </row>
    <row r="129" spans="1:19" hidden="1" x14ac:dyDescent="0.35">
      <c r="A129" s="2" t="s">
        <v>8</v>
      </c>
      <c r="B129" s="1" t="s">
        <v>595</v>
      </c>
      <c r="C129" t="str">
        <f>VLOOKUP(B129,[2]Clothes!$B$5:$D$447,2, FALSE)</f>
        <v>Outside of MKCC</v>
      </c>
      <c r="D129" t="str">
        <f>VLOOKUP(B129,[2]Clothes!$B$5:$D$447,3, FALSE)</f>
        <v>Buckingham</v>
      </c>
      <c r="E129" s="5">
        <v>8.3000000000000001E-3</v>
      </c>
      <c r="F129" s="5">
        <v>0</v>
      </c>
      <c r="G129" s="5">
        <v>0</v>
      </c>
      <c r="H129" s="5">
        <v>0</v>
      </c>
      <c r="I129" s="5">
        <v>0</v>
      </c>
      <c r="J129" s="5">
        <v>0</v>
      </c>
      <c r="K129" s="5">
        <v>0</v>
      </c>
      <c r="L129" s="5">
        <v>0</v>
      </c>
      <c r="M129" s="5">
        <v>2.8889999999999999E-2</v>
      </c>
      <c r="N129" s="5">
        <v>0</v>
      </c>
      <c r="O129" s="5">
        <v>0</v>
      </c>
      <c r="P129" s="5">
        <v>0</v>
      </c>
      <c r="Q129" s="5">
        <v>0</v>
      </c>
      <c r="R129" s="5">
        <v>0</v>
      </c>
      <c r="S129" s="5">
        <v>4.6489999999999997E-2</v>
      </c>
    </row>
    <row r="130" spans="1:19" hidden="1" x14ac:dyDescent="0.35">
      <c r="A130" s="2" t="s">
        <v>8</v>
      </c>
      <c r="B130" s="1" t="s">
        <v>596</v>
      </c>
      <c r="C130" t="str">
        <f>VLOOKUP(B130,[2]Clothes!$B$5:$D$447,2, FALSE)</f>
        <v>Outside of MKCC</v>
      </c>
      <c r="D130" t="str">
        <f>VLOOKUP(B130,[2]Clothes!$B$5:$D$447,3, FALSE)</f>
        <v>Outside of MKCC - Other</v>
      </c>
      <c r="E130" s="5">
        <v>0</v>
      </c>
      <c r="F130" s="5">
        <v>0</v>
      </c>
      <c r="G130" s="5">
        <v>0</v>
      </c>
      <c r="H130" s="5">
        <v>0</v>
      </c>
      <c r="I130" s="5">
        <v>0</v>
      </c>
      <c r="J130" s="5">
        <v>0</v>
      </c>
      <c r="K130" s="5">
        <v>0</v>
      </c>
      <c r="L130" s="5">
        <v>0</v>
      </c>
      <c r="M130" s="5">
        <v>0</v>
      </c>
      <c r="N130" s="5">
        <v>0</v>
      </c>
      <c r="O130" s="5">
        <v>0</v>
      </c>
      <c r="P130" s="5">
        <v>0</v>
      </c>
      <c r="Q130" s="5">
        <v>0</v>
      </c>
      <c r="R130" s="5">
        <v>0</v>
      </c>
      <c r="S130" s="5">
        <v>0</v>
      </c>
    </row>
    <row r="131" spans="1:19" hidden="1" x14ac:dyDescent="0.35">
      <c r="A131" s="2" t="s">
        <v>8</v>
      </c>
      <c r="B131" s="1" t="s">
        <v>597</v>
      </c>
      <c r="C131" t="str">
        <f>VLOOKUP(B131,[2]Clothes!$B$5:$D$447,2, FALSE)</f>
        <v>Out of Centre</v>
      </c>
      <c r="D131" t="str">
        <f>VLOOKUP(B131,[2]Clothes!$B$5:$D$447,3, FALSE)</f>
        <v>OoC - Zone 8</v>
      </c>
      <c r="E131" s="5">
        <v>0</v>
      </c>
      <c r="F131" s="5">
        <v>0</v>
      </c>
      <c r="G131" s="5">
        <v>0</v>
      </c>
      <c r="H131" s="5">
        <v>0</v>
      </c>
      <c r="I131" s="5">
        <v>0</v>
      </c>
      <c r="J131" s="5">
        <v>0</v>
      </c>
      <c r="K131" s="5">
        <v>0</v>
      </c>
      <c r="L131" s="5">
        <v>0</v>
      </c>
      <c r="M131" s="5">
        <v>0</v>
      </c>
      <c r="N131" s="5">
        <v>0</v>
      </c>
      <c r="O131" s="5">
        <v>0</v>
      </c>
      <c r="P131" s="5">
        <v>0</v>
      </c>
      <c r="Q131" s="5">
        <v>0</v>
      </c>
      <c r="R131" s="5">
        <v>0</v>
      </c>
      <c r="S131" s="5">
        <v>0</v>
      </c>
    </row>
    <row r="132" spans="1:19" hidden="1" x14ac:dyDescent="0.35">
      <c r="A132" s="2" t="s">
        <v>8</v>
      </c>
      <c r="B132" s="1" t="s">
        <v>598</v>
      </c>
      <c r="C132" t="str">
        <f>VLOOKUP(B132,[2]Clothes!$B$5:$D$447,2, FALSE)</f>
        <v>Outside of MKCC</v>
      </c>
      <c r="D132" t="str">
        <f>VLOOKUP(B132,[2]Clothes!$B$5:$D$447,3, FALSE)</f>
        <v>Outside of MKCC - Other</v>
      </c>
      <c r="E132" s="5">
        <v>9.6000000000000002E-4</v>
      </c>
      <c r="F132" s="5">
        <v>0</v>
      </c>
      <c r="G132" s="5">
        <v>0</v>
      </c>
      <c r="H132" s="5">
        <v>0</v>
      </c>
      <c r="I132" s="5">
        <v>0</v>
      </c>
      <c r="J132" s="5">
        <v>0</v>
      </c>
      <c r="K132" s="5">
        <v>0</v>
      </c>
      <c r="L132" s="5">
        <v>0</v>
      </c>
      <c r="M132" s="5">
        <v>7.3099999999999997E-3</v>
      </c>
      <c r="N132" s="5">
        <v>0</v>
      </c>
      <c r="O132" s="5">
        <v>0</v>
      </c>
      <c r="P132" s="5">
        <v>0</v>
      </c>
      <c r="Q132" s="5">
        <v>0</v>
      </c>
      <c r="R132" s="5">
        <v>0</v>
      </c>
      <c r="S132" s="5">
        <v>0</v>
      </c>
    </row>
    <row r="133" spans="1:19" hidden="1" x14ac:dyDescent="0.35">
      <c r="A133" s="2" t="s">
        <v>8</v>
      </c>
      <c r="B133" s="1" t="s">
        <v>599</v>
      </c>
      <c r="C133" t="str">
        <f>VLOOKUP(B133,[2]Clothes!$B$5:$D$447,2, FALSE)</f>
        <v>Outside of MKCC</v>
      </c>
      <c r="D133" t="str">
        <f>VLOOKUP(B133,[2]Clothes!$B$5:$D$447,3, FALSE)</f>
        <v>Outside of MKCC - Other</v>
      </c>
      <c r="E133" s="5">
        <v>4.4900000000000001E-3</v>
      </c>
      <c r="F133" s="5">
        <v>0</v>
      </c>
      <c r="G133" s="5">
        <v>0</v>
      </c>
      <c r="H133" s="5">
        <v>0</v>
      </c>
      <c r="I133" s="5">
        <v>0</v>
      </c>
      <c r="J133" s="5">
        <v>0</v>
      </c>
      <c r="K133" s="5">
        <v>0</v>
      </c>
      <c r="L133" s="5">
        <v>0</v>
      </c>
      <c r="M133" s="5">
        <v>0</v>
      </c>
      <c r="N133" s="5">
        <v>0</v>
      </c>
      <c r="O133" s="5">
        <v>0</v>
      </c>
      <c r="P133" s="5">
        <v>0</v>
      </c>
      <c r="Q133" s="5">
        <v>0</v>
      </c>
      <c r="R133" s="5">
        <v>0</v>
      </c>
      <c r="S133" s="5">
        <v>4.6489999999999997E-2</v>
      </c>
    </row>
    <row r="134" spans="1:19" hidden="1" x14ac:dyDescent="0.35">
      <c r="A134" s="2" t="s">
        <v>8</v>
      </c>
      <c r="B134" s="1" t="s">
        <v>600</v>
      </c>
      <c r="C134" t="str">
        <f>VLOOKUP(B134,[2]Clothes!$B$5:$D$447,2, FALSE)</f>
        <v>Outside of MKCC</v>
      </c>
      <c r="D134" t="str">
        <f>VLOOKUP(B134,[2]Clothes!$B$5:$D$447,3, FALSE)</f>
        <v>Towcester</v>
      </c>
      <c r="E134" s="5">
        <v>0</v>
      </c>
      <c r="F134" s="5">
        <v>0</v>
      </c>
      <c r="G134" s="5">
        <v>0</v>
      </c>
      <c r="H134" s="5">
        <v>0</v>
      </c>
      <c r="I134" s="5">
        <v>0</v>
      </c>
      <c r="J134" s="5">
        <v>0</v>
      </c>
      <c r="K134" s="5">
        <v>0</v>
      </c>
      <c r="L134" s="5">
        <v>0</v>
      </c>
      <c r="M134" s="5">
        <v>0</v>
      </c>
      <c r="N134" s="5">
        <v>0</v>
      </c>
      <c r="O134" s="5">
        <v>0</v>
      </c>
      <c r="P134" s="5">
        <v>0</v>
      </c>
      <c r="Q134" s="5">
        <v>0</v>
      </c>
      <c r="R134" s="5">
        <v>0</v>
      </c>
      <c r="S134" s="5">
        <v>0</v>
      </c>
    </row>
    <row r="135" spans="1:19" hidden="1" x14ac:dyDescent="0.35">
      <c r="A135" s="2" t="s">
        <v>8</v>
      </c>
      <c r="B135" s="1" t="s">
        <v>601</v>
      </c>
      <c r="C135" t="str">
        <f>VLOOKUP(B135,[2]Clothes!$B$5:$D$447,2, FALSE)</f>
        <v>Out of Centre</v>
      </c>
      <c r="D135" t="str">
        <f>VLOOKUP(B135,[2]Clothes!$B$5:$D$447,3, FALSE)</f>
        <v>OoC - Zone 8</v>
      </c>
      <c r="E135" s="5">
        <v>0</v>
      </c>
      <c r="F135" s="5">
        <v>0</v>
      </c>
      <c r="G135" s="5">
        <v>0</v>
      </c>
      <c r="H135" s="5">
        <v>0</v>
      </c>
      <c r="I135" s="5">
        <v>0</v>
      </c>
      <c r="J135" s="5">
        <v>0</v>
      </c>
      <c r="K135" s="5">
        <v>0</v>
      </c>
      <c r="L135" s="5">
        <v>0</v>
      </c>
      <c r="M135" s="5">
        <v>0</v>
      </c>
      <c r="N135" s="5">
        <v>0</v>
      </c>
      <c r="O135" s="5">
        <v>0</v>
      </c>
      <c r="P135" s="5">
        <v>0</v>
      </c>
      <c r="Q135" s="5">
        <v>0</v>
      </c>
      <c r="R135" s="5">
        <v>0</v>
      </c>
      <c r="S135" s="5">
        <v>0</v>
      </c>
    </row>
    <row r="136" spans="1:19" hidden="1" x14ac:dyDescent="0.35">
      <c r="A136" s="2" t="s">
        <v>8</v>
      </c>
      <c r="B136" s="1" t="s">
        <v>602</v>
      </c>
      <c r="C136" t="str">
        <f>VLOOKUP(B136,[2]Clothes!$B$5:$D$447,2, FALSE)</f>
        <v>Out of Centre</v>
      </c>
      <c r="D136" t="str">
        <f>VLOOKUP(B136,[2]Clothes!$B$5:$D$447,3, FALSE)</f>
        <v>OoC - Zone 8</v>
      </c>
      <c r="E136" s="5">
        <v>0</v>
      </c>
      <c r="F136" s="5">
        <v>0</v>
      </c>
      <c r="G136" s="5">
        <v>0</v>
      </c>
      <c r="H136" s="5">
        <v>0</v>
      </c>
      <c r="I136" s="5">
        <v>0</v>
      </c>
      <c r="J136" s="5">
        <v>0</v>
      </c>
      <c r="K136" s="5">
        <v>0</v>
      </c>
      <c r="L136" s="5">
        <v>0</v>
      </c>
      <c r="M136" s="5">
        <v>0</v>
      </c>
      <c r="N136" s="5">
        <v>0</v>
      </c>
      <c r="O136" s="5">
        <v>0</v>
      </c>
      <c r="P136" s="5">
        <v>0</v>
      </c>
      <c r="Q136" s="5">
        <v>0</v>
      </c>
      <c r="R136" s="5">
        <v>0</v>
      </c>
      <c r="S136" s="5">
        <v>0</v>
      </c>
    </row>
    <row r="137" spans="1:19" hidden="1" x14ac:dyDescent="0.35">
      <c r="A137" s="2" t="s">
        <v>8</v>
      </c>
      <c r="B137" s="1" t="s">
        <v>603</v>
      </c>
      <c r="C137" t="str">
        <f>VLOOKUP(B137,[2]Clothes!$B$5:$D$447,2, FALSE)</f>
        <v>Outside of MKCC</v>
      </c>
      <c r="D137" t="str">
        <f>VLOOKUP(B137,[2]Clothes!$B$5:$D$447,3, FALSE)</f>
        <v>Outside of MKCC - Other</v>
      </c>
      <c r="E137" s="5">
        <v>0</v>
      </c>
      <c r="F137" s="5">
        <v>0</v>
      </c>
      <c r="G137" s="5">
        <v>0</v>
      </c>
      <c r="H137" s="5">
        <v>0</v>
      </c>
      <c r="I137" s="5">
        <v>0</v>
      </c>
      <c r="J137" s="5">
        <v>0</v>
      </c>
      <c r="K137" s="5">
        <v>0</v>
      </c>
      <c r="L137" s="5">
        <v>0</v>
      </c>
      <c r="M137" s="5">
        <v>0</v>
      </c>
      <c r="N137" s="5">
        <v>0</v>
      </c>
      <c r="O137" s="5">
        <v>0</v>
      </c>
      <c r="P137" s="5">
        <v>0</v>
      </c>
      <c r="Q137" s="5">
        <v>0</v>
      </c>
      <c r="R137" s="5">
        <v>0</v>
      </c>
      <c r="S137" s="5">
        <v>0</v>
      </c>
    </row>
    <row r="138" spans="1:19" hidden="1" x14ac:dyDescent="0.35">
      <c r="A138" s="2" t="s">
        <v>8</v>
      </c>
      <c r="B138" s="1" t="s">
        <v>604</v>
      </c>
      <c r="C138" t="str">
        <f>VLOOKUP(B138,[2]Clothes!$B$5:$D$447,2, FALSE)</f>
        <v>Outside of MKCC</v>
      </c>
      <c r="D138" t="str">
        <f>VLOOKUP(B138,[2]Clothes!$B$5:$D$447,3, FALSE)</f>
        <v>Outside of MKCC - Other</v>
      </c>
      <c r="E138" s="5">
        <v>0</v>
      </c>
      <c r="F138" s="5">
        <v>0</v>
      </c>
      <c r="G138" s="5">
        <v>0</v>
      </c>
      <c r="H138" s="5">
        <v>0</v>
      </c>
      <c r="I138" s="5">
        <v>0</v>
      </c>
      <c r="J138" s="5">
        <v>0</v>
      </c>
      <c r="K138" s="5">
        <v>0</v>
      </c>
      <c r="L138" s="5">
        <v>0</v>
      </c>
      <c r="M138" s="5">
        <v>0</v>
      </c>
      <c r="N138" s="5">
        <v>0</v>
      </c>
      <c r="O138" s="5">
        <v>0</v>
      </c>
      <c r="P138" s="5">
        <v>0</v>
      </c>
      <c r="Q138" s="5">
        <v>0</v>
      </c>
      <c r="R138" s="5">
        <v>0</v>
      </c>
      <c r="S138" s="5">
        <v>0</v>
      </c>
    </row>
    <row r="139" spans="1:19" hidden="1" x14ac:dyDescent="0.35">
      <c r="A139" s="2" t="s">
        <v>8</v>
      </c>
      <c r="B139" s="1" t="s">
        <v>605</v>
      </c>
      <c r="C139" t="str">
        <f>VLOOKUP(B139,[2]Clothes!$B$5:$D$447,2, FALSE)</f>
        <v>Outside of MKCC</v>
      </c>
      <c r="D139" t="str">
        <f>VLOOKUP(B139,[2]Clothes!$B$5:$D$447,3, FALSE)</f>
        <v>Towcester</v>
      </c>
      <c r="E139" s="5">
        <v>0</v>
      </c>
      <c r="F139" s="5">
        <v>0</v>
      </c>
      <c r="G139" s="5">
        <v>0</v>
      </c>
      <c r="H139" s="5">
        <v>0</v>
      </c>
      <c r="I139" s="5">
        <v>0</v>
      </c>
      <c r="J139" s="5">
        <v>0</v>
      </c>
      <c r="K139" s="5">
        <v>0</v>
      </c>
      <c r="L139" s="5">
        <v>0</v>
      </c>
      <c r="M139" s="5">
        <v>0</v>
      </c>
      <c r="N139" s="5">
        <v>0</v>
      </c>
      <c r="O139" s="5">
        <v>0</v>
      </c>
      <c r="P139" s="5">
        <v>0</v>
      </c>
      <c r="Q139" s="5">
        <v>0</v>
      </c>
      <c r="R139" s="5">
        <v>0</v>
      </c>
      <c r="S139" s="5">
        <v>0</v>
      </c>
    </row>
    <row r="140" spans="1:19" hidden="1" x14ac:dyDescent="0.35">
      <c r="A140" s="2" t="s">
        <v>8</v>
      </c>
      <c r="B140" s="1" t="s">
        <v>606</v>
      </c>
      <c r="C140" t="str">
        <f>VLOOKUP(B140,[2]Clothes!$B$5:$D$447,2, FALSE)</f>
        <v>Outside of MKCC</v>
      </c>
      <c r="D140" t="str">
        <f>VLOOKUP(B140,[2]Clothes!$B$5:$D$447,3, FALSE)</f>
        <v>Outside of MKCC - Other</v>
      </c>
      <c r="E140" s="5">
        <v>6.2700000000000004E-3</v>
      </c>
      <c r="F140" s="5">
        <v>0</v>
      </c>
      <c r="G140" s="5">
        <v>0</v>
      </c>
      <c r="H140" s="5">
        <v>0</v>
      </c>
      <c r="I140" s="5">
        <v>0</v>
      </c>
      <c r="J140" s="5">
        <v>0</v>
      </c>
      <c r="K140" s="5">
        <v>0</v>
      </c>
      <c r="L140" s="5">
        <v>0</v>
      </c>
      <c r="M140" s="5">
        <v>4.759E-2</v>
      </c>
      <c r="N140" s="5">
        <v>0</v>
      </c>
      <c r="O140" s="5">
        <v>0</v>
      </c>
      <c r="P140" s="5">
        <v>0</v>
      </c>
      <c r="Q140" s="5">
        <v>0</v>
      </c>
      <c r="R140" s="5">
        <v>0</v>
      </c>
      <c r="S140" s="5">
        <v>0</v>
      </c>
    </row>
    <row r="141" spans="1:19" hidden="1" x14ac:dyDescent="0.35">
      <c r="A141" s="2" t="s">
        <v>8</v>
      </c>
      <c r="B141" s="1" t="s">
        <v>607</v>
      </c>
      <c r="C141" t="str">
        <f>VLOOKUP(B141,[2]Clothes!$B$5:$D$447,2, FALSE)</f>
        <v>Outside of MKCC</v>
      </c>
      <c r="D141" t="str">
        <f>VLOOKUP(B141,[2]Clothes!$B$5:$D$447,3, FALSE)</f>
        <v>Buckingham</v>
      </c>
      <c r="E141" s="5">
        <v>0</v>
      </c>
      <c r="F141" s="5">
        <v>0</v>
      </c>
      <c r="G141" s="5">
        <v>0</v>
      </c>
      <c r="H141" s="5">
        <v>0</v>
      </c>
      <c r="I141" s="5">
        <v>0</v>
      </c>
      <c r="J141" s="5">
        <v>0</v>
      </c>
      <c r="K141" s="5">
        <v>0</v>
      </c>
      <c r="L141" s="5">
        <v>0</v>
      </c>
      <c r="M141" s="5">
        <v>0</v>
      </c>
      <c r="N141" s="5">
        <v>0</v>
      </c>
      <c r="O141" s="5">
        <v>0</v>
      </c>
      <c r="P141" s="5">
        <v>0</v>
      </c>
      <c r="Q141" s="5">
        <v>0</v>
      </c>
      <c r="R141" s="5">
        <v>0</v>
      </c>
      <c r="S141" s="5">
        <v>0</v>
      </c>
    </row>
    <row r="142" spans="1:19" hidden="1" x14ac:dyDescent="0.35">
      <c r="A142" s="2" t="s">
        <v>8</v>
      </c>
      <c r="B142" s="1" t="s">
        <v>128</v>
      </c>
      <c r="C142" t="str">
        <f>VLOOKUP(B142,[2]Clothes!$B$5:$D$447,2, FALSE)</f>
        <v>Outside of MKCC</v>
      </c>
      <c r="D142" t="str">
        <f>VLOOKUP(B142,[2]Clothes!$B$5:$D$447,3, FALSE)</f>
        <v>Buckingham</v>
      </c>
      <c r="E142" s="5">
        <v>0</v>
      </c>
      <c r="F142" s="5">
        <v>0</v>
      </c>
      <c r="G142" s="5">
        <v>0</v>
      </c>
      <c r="H142" s="5">
        <v>0</v>
      </c>
      <c r="I142" s="5">
        <v>0</v>
      </c>
      <c r="J142" s="5">
        <v>0</v>
      </c>
      <c r="K142" s="5">
        <v>0</v>
      </c>
      <c r="L142" s="5">
        <v>0</v>
      </c>
      <c r="M142" s="5">
        <v>0</v>
      </c>
      <c r="N142" s="5">
        <v>0</v>
      </c>
      <c r="O142" s="5">
        <v>0</v>
      </c>
      <c r="P142" s="5">
        <v>0</v>
      </c>
      <c r="Q142" s="5">
        <v>0</v>
      </c>
      <c r="R142" s="5">
        <v>0</v>
      </c>
      <c r="S142" s="5">
        <v>0</v>
      </c>
    </row>
    <row r="143" spans="1:19" hidden="1" x14ac:dyDescent="0.35">
      <c r="A143" s="2" t="s">
        <v>8</v>
      </c>
      <c r="B143" s="1" t="s">
        <v>129</v>
      </c>
      <c r="C143" t="str">
        <f>VLOOKUP(B143,[2]Clothes!$B$5:$D$447,2, FALSE)</f>
        <v>Outside of MKCC</v>
      </c>
      <c r="D143" t="str">
        <f>VLOOKUP(B143,[2]Clothes!$B$5:$D$447,3, FALSE)</f>
        <v>Towcester</v>
      </c>
      <c r="E143" s="5">
        <v>0</v>
      </c>
      <c r="F143" s="5">
        <v>0</v>
      </c>
      <c r="G143" s="5">
        <v>0</v>
      </c>
      <c r="H143" s="5">
        <v>0</v>
      </c>
      <c r="I143" s="5">
        <v>0</v>
      </c>
      <c r="J143" s="5">
        <v>0</v>
      </c>
      <c r="K143" s="5">
        <v>0</v>
      </c>
      <c r="L143" s="5">
        <v>0</v>
      </c>
      <c r="M143" s="5">
        <v>0</v>
      </c>
      <c r="N143" s="5">
        <v>0</v>
      </c>
      <c r="O143" s="5">
        <v>0</v>
      </c>
      <c r="P143" s="5">
        <v>0</v>
      </c>
      <c r="Q143" s="5">
        <v>0</v>
      </c>
      <c r="R143" s="5">
        <v>0</v>
      </c>
      <c r="S143" s="5">
        <v>0</v>
      </c>
    </row>
    <row r="144" spans="1:19" hidden="1" x14ac:dyDescent="0.35">
      <c r="A144" s="2" t="s">
        <v>8</v>
      </c>
      <c r="B144" s="1" t="s">
        <v>130</v>
      </c>
      <c r="C144" t="str">
        <f>VLOOKUP(B144,[2]Clothes!$B$5:$D$447,2, FALSE)</f>
        <v>Outside of MKCC</v>
      </c>
      <c r="D144" t="str">
        <f>VLOOKUP(B144,[2]Clothes!$B$5:$D$447,3, FALSE)</f>
        <v>Outside of MKCC - Other</v>
      </c>
      <c r="E144" s="5">
        <v>0</v>
      </c>
      <c r="F144" s="5">
        <v>0</v>
      </c>
      <c r="G144" s="5">
        <v>0</v>
      </c>
      <c r="H144" s="5">
        <v>0</v>
      </c>
      <c r="I144" s="5">
        <v>0</v>
      </c>
      <c r="J144" s="5">
        <v>0</v>
      </c>
      <c r="K144" s="5">
        <v>0</v>
      </c>
      <c r="L144" s="5">
        <v>0</v>
      </c>
      <c r="M144" s="5">
        <v>0</v>
      </c>
      <c r="N144" s="5">
        <v>0</v>
      </c>
      <c r="O144" s="5">
        <v>0</v>
      </c>
      <c r="P144" s="5">
        <v>0</v>
      </c>
      <c r="Q144" s="5">
        <v>0</v>
      </c>
      <c r="R144" s="5">
        <v>0</v>
      </c>
      <c r="S144" s="5">
        <v>0</v>
      </c>
    </row>
    <row r="145" spans="1:19" hidden="1" x14ac:dyDescent="0.35">
      <c r="A145" s="2" t="s">
        <v>8</v>
      </c>
      <c r="B145" s="1" t="s">
        <v>608</v>
      </c>
      <c r="C145" t="str">
        <f>VLOOKUP(B145,[2]Clothes!$B$5:$D$447,2, FALSE)</f>
        <v>Outside of MKCC</v>
      </c>
      <c r="D145" t="str">
        <f>VLOOKUP(B145,[2]Clothes!$B$5:$D$447,3, FALSE)</f>
        <v>Towcester</v>
      </c>
      <c r="E145" s="5">
        <v>0</v>
      </c>
      <c r="F145" s="5">
        <v>0</v>
      </c>
      <c r="G145" s="5">
        <v>0</v>
      </c>
      <c r="H145" s="5">
        <v>0</v>
      </c>
      <c r="I145" s="5">
        <v>0</v>
      </c>
      <c r="J145" s="5">
        <v>0</v>
      </c>
      <c r="K145" s="5">
        <v>0</v>
      </c>
      <c r="L145" s="5">
        <v>0</v>
      </c>
      <c r="M145" s="5">
        <v>0</v>
      </c>
      <c r="N145" s="5">
        <v>0</v>
      </c>
      <c r="O145" s="5">
        <v>0</v>
      </c>
      <c r="P145" s="5">
        <v>0</v>
      </c>
      <c r="Q145" s="5">
        <v>0</v>
      </c>
      <c r="R145" s="5">
        <v>0</v>
      </c>
      <c r="S145" s="5">
        <v>0</v>
      </c>
    </row>
    <row r="146" spans="1:19" hidden="1" x14ac:dyDescent="0.35">
      <c r="A146" s="2" t="s">
        <v>8</v>
      </c>
      <c r="B146" s="1" t="s">
        <v>609</v>
      </c>
      <c r="C146" t="str">
        <f>VLOOKUP(B146,[2]Clothes!$B$5:$D$447,2, FALSE)</f>
        <v>Out of Centre</v>
      </c>
      <c r="D146" t="str">
        <f>VLOOKUP(B146,[2]Clothes!$B$5:$D$447,3, FALSE)</f>
        <v>OoC - Zone 8</v>
      </c>
      <c r="E146" s="5">
        <v>0</v>
      </c>
      <c r="F146" s="5">
        <v>0</v>
      </c>
      <c r="G146" s="5">
        <v>0</v>
      </c>
      <c r="H146" s="5">
        <v>0</v>
      </c>
      <c r="I146" s="5">
        <v>0</v>
      </c>
      <c r="J146" s="5">
        <v>0</v>
      </c>
      <c r="K146" s="5">
        <v>0</v>
      </c>
      <c r="L146" s="5">
        <v>0</v>
      </c>
      <c r="M146" s="5">
        <v>0</v>
      </c>
      <c r="N146" s="5">
        <v>0</v>
      </c>
      <c r="O146" s="5">
        <v>0</v>
      </c>
      <c r="P146" s="5">
        <v>0</v>
      </c>
      <c r="Q146" s="5">
        <v>0</v>
      </c>
      <c r="R146" s="5">
        <v>0</v>
      </c>
      <c r="S146" s="5">
        <v>0</v>
      </c>
    </row>
    <row r="147" spans="1:19" hidden="1" x14ac:dyDescent="0.35">
      <c r="A147" s="2" t="s">
        <v>8</v>
      </c>
      <c r="B147" s="1" t="s">
        <v>610</v>
      </c>
      <c r="C147" t="str">
        <f>VLOOKUP(B147,[2]Clothes!$B$5:$D$447,2, FALSE)</f>
        <v>Outside of MKCC</v>
      </c>
      <c r="D147" t="str">
        <f>VLOOKUP(B147,[2]Clothes!$B$5:$D$447,3, FALSE)</f>
        <v>Towcester</v>
      </c>
      <c r="E147" s="5">
        <v>0</v>
      </c>
      <c r="F147" s="5">
        <v>0</v>
      </c>
      <c r="G147" s="5">
        <v>0</v>
      </c>
      <c r="H147" s="5">
        <v>0</v>
      </c>
      <c r="I147" s="5">
        <v>0</v>
      </c>
      <c r="J147" s="5">
        <v>0</v>
      </c>
      <c r="K147" s="5">
        <v>0</v>
      </c>
      <c r="L147" s="5">
        <v>0</v>
      </c>
      <c r="M147" s="5">
        <v>0</v>
      </c>
      <c r="N147" s="5">
        <v>0</v>
      </c>
      <c r="O147" s="5">
        <v>0</v>
      </c>
      <c r="P147" s="5">
        <v>0</v>
      </c>
      <c r="Q147" s="5">
        <v>0</v>
      </c>
      <c r="R147" s="5">
        <v>0</v>
      </c>
      <c r="S147" s="5">
        <v>0</v>
      </c>
    </row>
    <row r="148" spans="1:19" hidden="1" x14ac:dyDescent="0.35">
      <c r="A148" s="2" t="s">
        <v>9</v>
      </c>
      <c r="B148" s="1" t="s">
        <v>611</v>
      </c>
      <c r="C148" t="str">
        <f>VLOOKUP(B148,[2]Clothes!$B$5:$D$447,2, FALSE)</f>
        <v>Out of Centre</v>
      </c>
      <c r="D148" t="str">
        <f>VLOOKUP(B148,[2]Clothes!$B$5:$D$447,3, FALSE)</f>
        <v>OoC - Zone 9</v>
      </c>
      <c r="E148" s="5">
        <v>0</v>
      </c>
      <c r="F148" s="5">
        <v>0</v>
      </c>
      <c r="G148" s="5">
        <v>0</v>
      </c>
      <c r="H148" s="5">
        <v>0</v>
      </c>
      <c r="I148" s="5">
        <v>0</v>
      </c>
      <c r="J148" s="5">
        <v>0</v>
      </c>
      <c r="K148" s="5">
        <v>0</v>
      </c>
      <c r="L148" s="5">
        <v>0</v>
      </c>
      <c r="M148" s="5">
        <v>0</v>
      </c>
      <c r="N148" s="5">
        <v>0</v>
      </c>
      <c r="O148" s="5">
        <v>0</v>
      </c>
      <c r="P148" s="5">
        <v>0</v>
      </c>
      <c r="Q148" s="5">
        <v>0</v>
      </c>
      <c r="R148" s="5">
        <v>0</v>
      </c>
      <c r="S148" s="5">
        <v>0</v>
      </c>
    </row>
    <row r="149" spans="1:19" hidden="1" x14ac:dyDescent="0.35">
      <c r="A149" s="2" t="s">
        <v>9</v>
      </c>
      <c r="B149" s="1" t="s">
        <v>612</v>
      </c>
      <c r="C149" t="str">
        <f>VLOOKUP(B149,[2]Clothes!$B$5:$D$447,2, FALSE)</f>
        <v>Local Centres</v>
      </c>
      <c r="D149" t="str">
        <f>VLOOKUP(B149,[2]Clothes!$B$5:$D$447,3, FALSE)</f>
        <v>Newport Pagnell</v>
      </c>
      <c r="E149" s="5">
        <v>0</v>
      </c>
      <c r="F149" s="5">
        <v>0</v>
      </c>
      <c r="G149" s="5">
        <v>0</v>
      </c>
      <c r="H149" s="5">
        <v>0</v>
      </c>
      <c r="I149" s="5">
        <v>0</v>
      </c>
      <c r="J149" s="5">
        <v>0</v>
      </c>
      <c r="K149" s="5">
        <v>0</v>
      </c>
      <c r="L149" s="5">
        <v>0</v>
      </c>
      <c r="M149" s="5">
        <v>0</v>
      </c>
      <c r="N149" s="5">
        <v>0</v>
      </c>
      <c r="O149" s="5">
        <v>0</v>
      </c>
      <c r="P149" s="5">
        <v>0</v>
      </c>
      <c r="Q149" s="5">
        <v>0</v>
      </c>
      <c r="R149" s="5">
        <v>0</v>
      </c>
      <c r="S149" s="5">
        <v>0</v>
      </c>
    </row>
    <row r="150" spans="1:19" hidden="1" x14ac:dyDescent="0.35">
      <c r="A150" s="2" t="s">
        <v>9</v>
      </c>
      <c r="B150" s="1" t="s">
        <v>613</v>
      </c>
      <c r="C150" t="str">
        <f>VLOOKUP(B150,[2]Clothes!$B$5:$D$447,2, FALSE)</f>
        <v>Out of Centre</v>
      </c>
      <c r="D150" t="str">
        <f>VLOOKUP(B150,[2]Clothes!$B$5:$D$447,3, FALSE)</f>
        <v>OoC - Zone 9</v>
      </c>
      <c r="E150" s="5">
        <v>0</v>
      </c>
      <c r="F150" s="5">
        <v>0</v>
      </c>
      <c r="G150" s="5">
        <v>0</v>
      </c>
      <c r="H150" s="5">
        <v>0</v>
      </c>
      <c r="I150" s="5">
        <v>0</v>
      </c>
      <c r="J150" s="5">
        <v>0</v>
      </c>
      <c r="K150" s="5">
        <v>0</v>
      </c>
      <c r="L150" s="5">
        <v>0</v>
      </c>
      <c r="M150" s="5">
        <v>0</v>
      </c>
      <c r="N150" s="5">
        <v>0</v>
      </c>
      <c r="O150" s="5">
        <v>0</v>
      </c>
      <c r="P150" s="5">
        <v>0</v>
      </c>
      <c r="Q150" s="5">
        <v>0</v>
      </c>
      <c r="R150" s="5">
        <v>0</v>
      </c>
      <c r="S150" s="5">
        <v>0</v>
      </c>
    </row>
    <row r="151" spans="1:19" hidden="1" x14ac:dyDescent="0.35">
      <c r="A151" s="2" t="s">
        <v>9</v>
      </c>
      <c r="B151" s="1" t="s">
        <v>614</v>
      </c>
      <c r="C151" t="str">
        <f>VLOOKUP(B151,[2]Clothes!$B$5:$D$447,2, FALSE)</f>
        <v>Out of Centre</v>
      </c>
      <c r="D151" t="str">
        <f>VLOOKUP(B151,[2]Clothes!$B$5:$D$447,3, FALSE)</f>
        <v>OoC - Zone 9</v>
      </c>
      <c r="E151" s="5">
        <v>0</v>
      </c>
      <c r="F151" s="5">
        <v>0</v>
      </c>
      <c r="G151" s="5">
        <v>0</v>
      </c>
      <c r="H151" s="5">
        <v>0</v>
      </c>
      <c r="I151" s="5">
        <v>0</v>
      </c>
      <c r="J151" s="5">
        <v>0</v>
      </c>
      <c r="K151" s="5">
        <v>0</v>
      </c>
      <c r="L151" s="5">
        <v>0</v>
      </c>
      <c r="M151" s="5">
        <v>0</v>
      </c>
      <c r="N151" s="5">
        <v>0</v>
      </c>
      <c r="O151" s="5">
        <v>0</v>
      </c>
      <c r="P151" s="5">
        <v>0</v>
      </c>
      <c r="Q151" s="5">
        <v>0</v>
      </c>
      <c r="R151" s="5">
        <v>0</v>
      </c>
      <c r="S151" s="5">
        <v>0</v>
      </c>
    </row>
    <row r="152" spans="1:19" hidden="1" x14ac:dyDescent="0.35">
      <c r="A152" s="2" t="s">
        <v>9</v>
      </c>
      <c r="B152" s="1" t="s">
        <v>615</v>
      </c>
      <c r="C152" t="str">
        <f>VLOOKUP(B152,[2]Clothes!$B$5:$D$447,2, FALSE)</f>
        <v>Out of Centre</v>
      </c>
      <c r="D152" t="str">
        <f>VLOOKUP(B152,[2]Clothes!$B$5:$D$447,3, FALSE)</f>
        <v>OoC - Zone 9</v>
      </c>
      <c r="E152" s="5">
        <v>0</v>
      </c>
      <c r="F152" s="5">
        <v>0</v>
      </c>
      <c r="G152" s="5">
        <v>0</v>
      </c>
      <c r="H152" s="5">
        <v>0</v>
      </c>
      <c r="I152" s="5">
        <v>0</v>
      </c>
      <c r="J152" s="5">
        <v>0</v>
      </c>
      <c r="K152" s="5">
        <v>0</v>
      </c>
      <c r="L152" s="5">
        <v>0</v>
      </c>
      <c r="M152" s="5">
        <v>0</v>
      </c>
      <c r="N152" s="5">
        <v>0</v>
      </c>
      <c r="O152" s="5">
        <v>0</v>
      </c>
      <c r="P152" s="5">
        <v>0</v>
      </c>
      <c r="Q152" s="5">
        <v>0</v>
      </c>
      <c r="R152" s="5">
        <v>0</v>
      </c>
      <c r="S152" s="5">
        <v>0</v>
      </c>
    </row>
    <row r="153" spans="1:19" hidden="1" x14ac:dyDescent="0.35">
      <c r="A153" s="2" t="s">
        <v>9</v>
      </c>
      <c r="B153" s="1" t="s">
        <v>616</v>
      </c>
      <c r="C153" t="str">
        <f>VLOOKUP(B153,[2]Clothes!$B$5:$D$447,2, FALSE)</f>
        <v>Out of Centre</v>
      </c>
      <c r="D153" t="str">
        <f>VLOOKUP(B153,[2]Clothes!$B$5:$D$447,3, FALSE)</f>
        <v>OoC - Zone 9</v>
      </c>
      <c r="E153" s="5">
        <v>0</v>
      </c>
      <c r="F153" s="5">
        <v>0</v>
      </c>
      <c r="G153" s="5">
        <v>0</v>
      </c>
      <c r="H153" s="5">
        <v>0</v>
      </c>
      <c r="I153" s="5">
        <v>0</v>
      </c>
      <c r="J153" s="5">
        <v>0</v>
      </c>
      <c r="K153" s="5">
        <v>0</v>
      </c>
      <c r="L153" s="5">
        <v>0</v>
      </c>
      <c r="M153" s="5">
        <v>0</v>
      </c>
      <c r="N153" s="5">
        <v>0</v>
      </c>
      <c r="O153" s="5">
        <v>0</v>
      </c>
      <c r="P153" s="5">
        <v>0</v>
      </c>
      <c r="Q153" s="5">
        <v>0</v>
      </c>
      <c r="R153" s="5">
        <v>0</v>
      </c>
      <c r="S153" s="5">
        <v>0</v>
      </c>
    </row>
    <row r="154" spans="1:19" hidden="1" x14ac:dyDescent="0.35">
      <c r="A154" s="2" t="s">
        <v>9</v>
      </c>
      <c r="B154" s="1" t="s">
        <v>617</v>
      </c>
      <c r="C154" t="str">
        <f>VLOOKUP(B154,[2]Clothes!$B$5:$D$447,2, FALSE)</f>
        <v>Out of Centre</v>
      </c>
      <c r="D154" t="str">
        <f>VLOOKUP(B154,[2]Clothes!$B$5:$D$447,3, FALSE)</f>
        <v>OoC - Zone 9</v>
      </c>
      <c r="E154" s="5">
        <v>0</v>
      </c>
      <c r="F154" s="5">
        <v>0</v>
      </c>
      <c r="G154" s="5">
        <v>0</v>
      </c>
      <c r="H154" s="5">
        <v>0</v>
      </c>
      <c r="I154" s="5">
        <v>0</v>
      </c>
      <c r="J154" s="5">
        <v>0</v>
      </c>
      <c r="K154" s="5">
        <v>0</v>
      </c>
      <c r="L154" s="5">
        <v>0</v>
      </c>
      <c r="M154" s="5">
        <v>0</v>
      </c>
      <c r="N154" s="5">
        <v>0</v>
      </c>
      <c r="O154" s="5">
        <v>0</v>
      </c>
      <c r="P154" s="5">
        <v>0</v>
      </c>
      <c r="Q154" s="5">
        <v>0</v>
      </c>
      <c r="R154" s="5">
        <v>0</v>
      </c>
      <c r="S154" s="5">
        <v>0</v>
      </c>
    </row>
    <row r="155" spans="1:19" hidden="1" x14ac:dyDescent="0.35">
      <c r="A155" s="2" t="s">
        <v>9</v>
      </c>
      <c r="B155" s="1" t="s">
        <v>618</v>
      </c>
      <c r="C155" t="str">
        <f>VLOOKUP(B155,[2]Clothes!$B$5:$D$447,2, FALSE)</f>
        <v>Out of Centre</v>
      </c>
      <c r="D155" t="str">
        <f>VLOOKUP(B155,[2]Clothes!$B$5:$D$447,3, FALSE)</f>
        <v>OoC - Zone 9</v>
      </c>
      <c r="E155" s="5">
        <v>0</v>
      </c>
      <c r="F155" s="5">
        <v>0</v>
      </c>
      <c r="G155" s="5">
        <v>0</v>
      </c>
      <c r="H155" s="5">
        <v>0</v>
      </c>
      <c r="I155" s="5">
        <v>0</v>
      </c>
      <c r="J155" s="5">
        <v>0</v>
      </c>
      <c r="K155" s="5">
        <v>0</v>
      </c>
      <c r="L155" s="5">
        <v>0</v>
      </c>
      <c r="M155" s="5">
        <v>0</v>
      </c>
      <c r="N155" s="5">
        <v>0</v>
      </c>
      <c r="O155" s="5">
        <v>0</v>
      </c>
      <c r="P155" s="5">
        <v>0</v>
      </c>
      <c r="Q155" s="5">
        <v>0</v>
      </c>
      <c r="R155" s="5">
        <v>0</v>
      </c>
      <c r="S155" s="5">
        <v>0</v>
      </c>
    </row>
    <row r="156" spans="1:19" hidden="1" x14ac:dyDescent="0.35">
      <c r="A156" s="2" t="s">
        <v>9</v>
      </c>
      <c r="B156" s="1" t="s">
        <v>619</v>
      </c>
      <c r="C156" t="str">
        <f>VLOOKUP(B156,[2]Clothes!$B$5:$D$447,2, FALSE)</f>
        <v>Out of Centre</v>
      </c>
      <c r="D156" t="str">
        <f>VLOOKUP(B156,[2]Clothes!$B$5:$D$447,3, FALSE)</f>
        <v>OoC - Zone 9</v>
      </c>
      <c r="E156" s="5">
        <v>0</v>
      </c>
      <c r="F156" s="5">
        <v>0</v>
      </c>
      <c r="G156" s="5">
        <v>0</v>
      </c>
      <c r="H156" s="5">
        <v>0</v>
      </c>
      <c r="I156" s="5">
        <v>0</v>
      </c>
      <c r="J156" s="5">
        <v>0</v>
      </c>
      <c r="K156" s="5">
        <v>0</v>
      </c>
      <c r="L156" s="5">
        <v>0</v>
      </c>
      <c r="M156" s="5">
        <v>0</v>
      </c>
      <c r="N156" s="5">
        <v>0</v>
      </c>
      <c r="O156" s="5">
        <v>0</v>
      </c>
      <c r="P156" s="5">
        <v>0</v>
      </c>
      <c r="Q156" s="5">
        <v>0</v>
      </c>
      <c r="R156" s="5">
        <v>0</v>
      </c>
      <c r="S156" s="5">
        <v>0</v>
      </c>
    </row>
    <row r="157" spans="1:19" hidden="1" x14ac:dyDescent="0.35">
      <c r="A157" s="2" t="s">
        <v>9</v>
      </c>
      <c r="B157" s="1" t="s">
        <v>620</v>
      </c>
      <c r="C157" t="str">
        <f>VLOOKUP(B157,[2]Clothes!$B$5:$D$447,2, FALSE)</f>
        <v>Out of Centre</v>
      </c>
      <c r="D157" t="str">
        <f>VLOOKUP(B157,[2]Clothes!$B$5:$D$447,3, FALSE)</f>
        <v>OoC - Zone 9</v>
      </c>
      <c r="E157" s="5">
        <v>0</v>
      </c>
      <c r="F157" s="5">
        <v>0</v>
      </c>
      <c r="G157" s="5">
        <v>0</v>
      </c>
      <c r="H157" s="5">
        <v>0</v>
      </c>
      <c r="I157" s="5">
        <v>0</v>
      </c>
      <c r="J157" s="5">
        <v>0</v>
      </c>
      <c r="K157" s="5">
        <v>0</v>
      </c>
      <c r="L157" s="5">
        <v>0</v>
      </c>
      <c r="M157" s="5">
        <v>0</v>
      </c>
      <c r="N157" s="5">
        <v>0</v>
      </c>
      <c r="O157" s="5">
        <v>0</v>
      </c>
      <c r="P157" s="5">
        <v>0</v>
      </c>
      <c r="Q157" s="5">
        <v>0</v>
      </c>
      <c r="R157" s="5">
        <v>0</v>
      </c>
      <c r="S157" s="5">
        <v>0</v>
      </c>
    </row>
    <row r="158" spans="1:19" hidden="1" x14ac:dyDescent="0.35">
      <c r="A158" s="2" t="s">
        <v>9</v>
      </c>
      <c r="B158" s="1" t="s">
        <v>621</v>
      </c>
      <c r="C158" t="str">
        <f>VLOOKUP(B158,[2]Clothes!$B$5:$D$447,2, FALSE)</f>
        <v>Out of Centre</v>
      </c>
      <c r="D158" t="str">
        <f>VLOOKUP(B158,[2]Clothes!$B$5:$D$447,3, FALSE)</f>
        <v>OoC - Zone 9</v>
      </c>
      <c r="E158" s="5">
        <v>0</v>
      </c>
      <c r="F158" s="5">
        <v>0</v>
      </c>
      <c r="G158" s="5">
        <v>0</v>
      </c>
      <c r="H158" s="5">
        <v>0</v>
      </c>
      <c r="I158" s="5">
        <v>0</v>
      </c>
      <c r="J158" s="5">
        <v>0</v>
      </c>
      <c r="K158" s="5">
        <v>0</v>
      </c>
      <c r="L158" s="5">
        <v>0</v>
      </c>
      <c r="M158" s="5">
        <v>0</v>
      </c>
      <c r="N158" s="5">
        <v>0</v>
      </c>
      <c r="O158" s="5">
        <v>0</v>
      </c>
      <c r="P158" s="5">
        <v>0</v>
      </c>
      <c r="Q158" s="5">
        <v>0</v>
      </c>
      <c r="R158" s="5">
        <v>0</v>
      </c>
      <c r="S158" s="5">
        <v>0</v>
      </c>
    </row>
    <row r="159" spans="1:19" hidden="1" x14ac:dyDescent="0.35">
      <c r="A159" s="2" t="s">
        <v>9</v>
      </c>
      <c r="B159" s="1" t="s">
        <v>622</v>
      </c>
      <c r="C159" t="str">
        <f>VLOOKUP(B159,[2]Clothes!$B$5:$D$447,2, FALSE)</f>
        <v>Out of Centre</v>
      </c>
      <c r="D159" t="str">
        <f>VLOOKUP(B159,[2]Clothes!$B$5:$D$447,3, FALSE)</f>
        <v>OoC - Zone 9</v>
      </c>
      <c r="E159" s="5">
        <v>0</v>
      </c>
      <c r="F159" s="5">
        <v>0</v>
      </c>
      <c r="G159" s="5">
        <v>0</v>
      </c>
      <c r="H159" s="5">
        <v>0</v>
      </c>
      <c r="I159" s="5">
        <v>0</v>
      </c>
      <c r="J159" s="5">
        <v>0</v>
      </c>
      <c r="K159" s="5">
        <v>0</v>
      </c>
      <c r="L159" s="5">
        <v>0</v>
      </c>
      <c r="M159" s="5">
        <v>0</v>
      </c>
      <c r="N159" s="5">
        <v>0</v>
      </c>
      <c r="O159" s="5">
        <v>0</v>
      </c>
      <c r="P159" s="5">
        <v>0</v>
      </c>
      <c r="Q159" s="5">
        <v>0</v>
      </c>
      <c r="R159" s="5">
        <v>0</v>
      </c>
      <c r="S159" s="5">
        <v>0</v>
      </c>
    </row>
    <row r="160" spans="1:19" hidden="1" x14ac:dyDescent="0.35">
      <c r="A160" s="2" t="s">
        <v>9</v>
      </c>
      <c r="B160" s="1" t="s">
        <v>623</v>
      </c>
      <c r="C160" t="str">
        <f>VLOOKUP(B160,[2]Clothes!$B$5:$D$447,2, FALSE)</f>
        <v>Out of Centre</v>
      </c>
      <c r="D160" t="str">
        <f>VLOOKUP(B160,[2]Clothes!$B$5:$D$447,3, FALSE)</f>
        <v>OoC - Zone 9</v>
      </c>
      <c r="E160" s="5">
        <v>0</v>
      </c>
      <c r="F160" s="5">
        <v>0</v>
      </c>
      <c r="G160" s="5">
        <v>0</v>
      </c>
      <c r="H160" s="5">
        <v>0</v>
      </c>
      <c r="I160" s="5">
        <v>0</v>
      </c>
      <c r="J160" s="5">
        <v>0</v>
      </c>
      <c r="K160" s="5">
        <v>0</v>
      </c>
      <c r="L160" s="5">
        <v>0</v>
      </c>
      <c r="M160" s="5">
        <v>0</v>
      </c>
      <c r="N160" s="5">
        <v>0</v>
      </c>
      <c r="O160" s="5">
        <v>0</v>
      </c>
      <c r="P160" s="5">
        <v>0</v>
      </c>
      <c r="Q160" s="5">
        <v>0</v>
      </c>
      <c r="R160" s="5">
        <v>0</v>
      </c>
      <c r="S160" s="5">
        <v>0</v>
      </c>
    </row>
    <row r="161" spans="1:19" hidden="1" x14ac:dyDescent="0.35">
      <c r="A161" s="2" t="s">
        <v>9</v>
      </c>
      <c r="B161" s="1" t="s">
        <v>624</v>
      </c>
      <c r="C161" t="str">
        <f>VLOOKUP(B161,[2]Clothes!$B$5:$D$447,2, FALSE)</f>
        <v>Out of Centre</v>
      </c>
      <c r="D161" t="str">
        <f>VLOOKUP(B161,[2]Clothes!$B$5:$D$447,3, FALSE)</f>
        <v>OoC - Zone 9</v>
      </c>
      <c r="E161" s="5">
        <v>0</v>
      </c>
      <c r="F161" s="5">
        <v>0</v>
      </c>
      <c r="G161" s="5">
        <v>0</v>
      </c>
      <c r="H161" s="5">
        <v>0</v>
      </c>
      <c r="I161" s="5">
        <v>0</v>
      </c>
      <c r="J161" s="5">
        <v>0</v>
      </c>
      <c r="K161" s="5">
        <v>0</v>
      </c>
      <c r="L161" s="5">
        <v>0</v>
      </c>
      <c r="M161" s="5">
        <v>0</v>
      </c>
      <c r="N161" s="5">
        <v>0</v>
      </c>
      <c r="O161" s="5">
        <v>0</v>
      </c>
      <c r="P161" s="5">
        <v>0</v>
      </c>
      <c r="Q161" s="5">
        <v>0</v>
      </c>
      <c r="R161" s="5">
        <v>0</v>
      </c>
      <c r="S161" s="5">
        <v>0</v>
      </c>
    </row>
    <row r="162" spans="1:19" hidden="1" x14ac:dyDescent="0.35">
      <c r="A162" s="2" t="s">
        <v>9</v>
      </c>
      <c r="B162" s="1" t="s">
        <v>625</v>
      </c>
      <c r="C162" t="str">
        <f>VLOOKUP(B162,[2]Clothes!$B$5:$D$447,2, FALSE)</f>
        <v>Out of Centre</v>
      </c>
      <c r="D162" t="str">
        <f>VLOOKUP(B162,[2]Clothes!$B$5:$D$447,3, FALSE)</f>
        <v>OoC - Zone 9</v>
      </c>
      <c r="E162" s="5">
        <v>0</v>
      </c>
      <c r="F162" s="5">
        <v>0</v>
      </c>
      <c r="G162" s="5">
        <v>0</v>
      </c>
      <c r="H162" s="5">
        <v>0</v>
      </c>
      <c r="I162" s="5">
        <v>0</v>
      </c>
      <c r="J162" s="5">
        <v>0</v>
      </c>
      <c r="K162" s="5">
        <v>0</v>
      </c>
      <c r="L162" s="5">
        <v>0</v>
      </c>
      <c r="M162" s="5">
        <v>0</v>
      </c>
      <c r="N162" s="5">
        <v>0</v>
      </c>
      <c r="O162" s="5">
        <v>0</v>
      </c>
      <c r="P162" s="5">
        <v>0</v>
      </c>
      <c r="Q162" s="5">
        <v>0</v>
      </c>
      <c r="R162" s="5">
        <v>0</v>
      </c>
      <c r="S162" s="5">
        <v>0</v>
      </c>
    </row>
    <row r="163" spans="1:19" hidden="1" x14ac:dyDescent="0.35">
      <c r="A163" s="2" t="s">
        <v>9</v>
      </c>
      <c r="B163" s="1" t="s">
        <v>626</v>
      </c>
      <c r="C163" t="str">
        <f>VLOOKUP(B163,[2]Clothes!$B$5:$D$447,2, FALSE)</f>
        <v>Out of Centre</v>
      </c>
      <c r="D163" t="str">
        <f>VLOOKUP(B163,[2]Clothes!$B$5:$D$447,3, FALSE)</f>
        <v>OoC - Zone 9</v>
      </c>
      <c r="E163" s="5">
        <v>0</v>
      </c>
      <c r="F163" s="5">
        <v>0</v>
      </c>
      <c r="G163" s="5">
        <v>0</v>
      </c>
      <c r="H163" s="5">
        <v>0</v>
      </c>
      <c r="I163" s="5">
        <v>0</v>
      </c>
      <c r="J163" s="5">
        <v>0</v>
      </c>
      <c r="K163" s="5">
        <v>0</v>
      </c>
      <c r="L163" s="5">
        <v>0</v>
      </c>
      <c r="M163" s="5">
        <v>0</v>
      </c>
      <c r="N163" s="5">
        <v>0</v>
      </c>
      <c r="O163" s="5">
        <v>0</v>
      </c>
      <c r="P163" s="5">
        <v>0</v>
      </c>
      <c r="Q163" s="5">
        <v>0</v>
      </c>
      <c r="R163" s="5">
        <v>0</v>
      </c>
      <c r="S163" s="5">
        <v>0</v>
      </c>
    </row>
    <row r="164" spans="1:19" hidden="1" x14ac:dyDescent="0.35">
      <c r="A164" s="2" t="s">
        <v>9</v>
      </c>
      <c r="B164" s="1" t="s">
        <v>627</v>
      </c>
      <c r="C164" t="str">
        <f>VLOOKUP(B164,[2]Clothes!$B$5:$D$447,2, FALSE)</f>
        <v>Newport Pagnell DC</v>
      </c>
      <c r="D164" t="str">
        <f>VLOOKUP(B164,[2]Clothes!$B$5:$D$447,3, FALSE)</f>
        <v>Newport Pagnell DC - Other in Centre</v>
      </c>
      <c r="E164" s="5">
        <v>2.6099999999999999E-3</v>
      </c>
      <c r="F164" s="5">
        <v>0</v>
      </c>
      <c r="G164" s="5">
        <v>0</v>
      </c>
      <c r="H164" s="5">
        <v>0</v>
      </c>
      <c r="I164" s="5">
        <v>0</v>
      </c>
      <c r="J164" s="5">
        <v>0</v>
      </c>
      <c r="K164" s="5">
        <v>0</v>
      </c>
      <c r="L164" s="5">
        <v>0</v>
      </c>
      <c r="M164" s="5">
        <v>0</v>
      </c>
      <c r="N164" s="5">
        <v>5.2350000000000001E-2</v>
      </c>
      <c r="O164" s="5">
        <v>1.0829999999999999E-2</v>
      </c>
      <c r="P164" s="5">
        <v>0</v>
      </c>
      <c r="Q164" s="5">
        <v>0</v>
      </c>
      <c r="R164" s="5">
        <v>0</v>
      </c>
      <c r="S164" s="5">
        <v>0</v>
      </c>
    </row>
    <row r="165" spans="1:19" hidden="1" x14ac:dyDescent="0.35">
      <c r="A165" s="2" t="s">
        <v>9</v>
      </c>
      <c r="B165" s="1" t="s">
        <v>628</v>
      </c>
      <c r="C165" t="str">
        <f>VLOOKUP(B165,[2]Clothes!$B$5:$D$447,2, FALSE)</f>
        <v>Out of Centre</v>
      </c>
      <c r="D165" t="str">
        <f>VLOOKUP(B165,[2]Clothes!$B$5:$D$447,3, FALSE)</f>
        <v>OoC - Zone 9</v>
      </c>
      <c r="E165" s="5">
        <v>0</v>
      </c>
      <c r="F165" s="5">
        <v>0</v>
      </c>
      <c r="G165" s="5">
        <v>0</v>
      </c>
      <c r="H165" s="5">
        <v>0</v>
      </c>
      <c r="I165" s="5">
        <v>0</v>
      </c>
      <c r="J165" s="5">
        <v>0</v>
      </c>
      <c r="K165" s="5">
        <v>0</v>
      </c>
      <c r="L165" s="5">
        <v>0</v>
      </c>
      <c r="M165" s="5">
        <v>0</v>
      </c>
      <c r="N165" s="5">
        <v>0</v>
      </c>
      <c r="O165" s="5">
        <v>0</v>
      </c>
      <c r="P165" s="5">
        <v>0</v>
      </c>
      <c r="Q165" s="5">
        <v>0</v>
      </c>
      <c r="R165" s="5">
        <v>0</v>
      </c>
      <c r="S165" s="5">
        <v>0</v>
      </c>
    </row>
    <row r="166" spans="1:19" hidden="1" x14ac:dyDescent="0.35">
      <c r="A166" s="2" t="s">
        <v>9</v>
      </c>
      <c r="B166" s="1" t="s">
        <v>629</v>
      </c>
      <c r="C166" t="str">
        <f>VLOOKUP(B166,[2]Clothes!$B$5:$D$447,2, FALSE)</f>
        <v>Out of Centre</v>
      </c>
      <c r="D166" t="str">
        <f>VLOOKUP(B166,[2]Clothes!$B$5:$D$447,3, FALSE)</f>
        <v>OoC - Zone 9</v>
      </c>
      <c r="E166" s="5">
        <v>0</v>
      </c>
      <c r="F166" s="5">
        <v>0</v>
      </c>
      <c r="G166" s="5">
        <v>0</v>
      </c>
      <c r="H166" s="5">
        <v>0</v>
      </c>
      <c r="I166" s="5">
        <v>0</v>
      </c>
      <c r="J166" s="5">
        <v>0</v>
      </c>
      <c r="K166" s="5">
        <v>0</v>
      </c>
      <c r="L166" s="5">
        <v>0</v>
      </c>
      <c r="M166" s="5">
        <v>0</v>
      </c>
      <c r="N166" s="5">
        <v>0</v>
      </c>
      <c r="O166" s="5">
        <v>0</v>
      </c>
      <c r="P166" s="5">
        <v>0</v>
      </c>
      <c r="Q166" s="5">
        <v>0</v>
      </c>
      <c r="R166" s="5">
        <v>0</v>
      </c>
      <c r="S166" s="5">
        <v>0</v>
      </c>
    </row>
    <row r="167" spans="1:19" hidden="1" x14ac:dyDescent="0.35">
      <c r="A167" s="2" t="s">
        <v>9</v>
      </c>
      <c r="B167" s="1" t="s">
        <v>630</v>
      </c>
      <c r="C167" t="str">
        <f>VLOOKUP(B167,[2]Clothes!$B$5:$D$447,2, FALSE)</f>
        <v>Out of Centre</v>
      </c>
      <c r="D167" t="str">
        <f>VLOOKUP(B167,[2]Clothes!$B$5:$D$447,3, FALSE)</f>
        <v>OoC - Zone 9</v>
      </c>
      <c r="E167" s="5">
        <v>0</v>
      </c>
      <c r="F167" s="5">
        <v>0</v>
      </c>
      <c r="G167" s="5">
        <v>0</v>
      </c>
      <c r="H167" s="5">
        <v>0</v>
      </c>
      <c r="I167" s="5">
        <v>0</v>
      </c>
      <c r="J167" s="5">
        <v>0</v>
      </c>
      <c r="K167" s="5">
        <v>0</v>
      </c>
      <c r="L167" s="5">
        <v>0</v>
      </c>
      <c r="M167" s="5">
        <v>0</v>
      </c>
      <c r="N167" s="5">
        <v>0</v>
      </c>
      <c r="O167" s="5">
        <v>0</v>
      </c>
      <c r="P167" s="5">
        <v>0</v>
      </c>
      <c r="Q167" s="5">
        <v>0</v>
      </c>
      <c r="R167" s="5">
        <v>0</v>
      </c>
      <c r="S167" s="5">
        <v>0</v>
      </c>
    </row>
    <row r="168" spans="1:19" hidden="1" x14ac:dyDescent="0.35">
      <c r="A168" s="2" t="s">
        <v>9</v>
      </c>
      <c r="B168" s="1" t="s">
        <v>631</v>
      </c>
      <c r="C168" t="str">
        <f>VLOOKUP(B168,[2]Clothes!$B$5:$D$447,2, FALSE)</f>
        <v>Out of Centre</v>
      </c>
      <c r="D168" t="str">
        <f>VLOOKUP(B168,[2]Clothes!$B$5:$D$447,3, FALSE)</f>
        <v>OoC - Zone 9</v>
      </c>
      <c r="E168" s="5">
        <v>0</v>
      </c>
      <c r="F168" s="5">
        <v>0</v>
      </c>
      <c r="G168" s="5">
        <v>0</v>
      </c>
      <c r="H168" s="5">
        <v>0</v>
      </c>
      <c r="I168" s="5">
        <v>0</v>
      </c>
      <c r="J168" s="5">
        <v>0</v>
      </c>
      <c r="K168" s="5">
        <v>0</v>
      </c>
      <c r="L168" s="5">
        <v>0</v>
      </c>
      <c r="M168" s="5">
        <v>0</v>
      </c>
      <c r="N168" s="5">
        <v>0</v>
      </c>
      <c r="O168" s="5">
        <v>0</v>
      </c>
      <c r="P168" s="5">
        <v>0</v>
      </c>
      <c r="Q168" s="5">
        <v>0</v>
      </c>
      <c r="R168" s="5">
        <v>0</v>
      </c>
      <c r="S168" s="5">
        <v>0</v>
      </c>
    </row>
    <row r="169" spans="1:19" hidden="1" x14ac:dyDescent="0.35">
      <c r="A169" s="2" t="s">
        <v>9</v>
      </c>
      <c r="B169" s="1" t="s">
        <v>632</v>
      </c>
      <c r="C169" t="str">
        <f>VLOOKUP(B169,[2]Clothes!$B$5:$D$447,2, FALSE)</f>
        <v>Out of Centre</v>
      </c>
      <c r="D169" t="str">
        <f>VLOOKUP(B169,[2]Clothes!$B$5:$D$447,3, FALSE)</f>
        <v>OoC - Zone 9</v>
      </c>
      <c r="E169" s="5">
        <v>0</v>
      </c>
      <c r="F169" s="5">
        <v>0</v>
      </c>
      <c r="G169" s="5">
        <v>0</v>
      </c>
      <c r="H169" s="5">
        <v>0</v>
      </c>
      <c r="I169" s="5">
        <v>0</v>
      </c>
      <c r="J169" s="5">
        <v>0</v>
      </c>
      <c r="K169" s="5">
        <v>0</v>
      </c>
      <c r="L169" s="5">
        <v>0</v>
      </c>
      <c r="M169" s="5">
        <v>0</v>
      </c>
      <c r="N169" s="5">
        <v>0</v>
      </c>
      <c r="O169" s="5">
        <v>0</v>
      </c>
      <c r="P169" s="5">
        <v>0</v>
      </c>
      <c r="Q169" s="5">
        <v>0</v>
      </c>
      <c r="R169" s="5">
        <v>0</v>
      </c>
      <c r="S169" s="5">
        <v>0</v>
      </c>
    </row>
    <row r="170" spans="1:19" hidden="1" x14ac:dyDescent="0.35">
      <c r="A170" s="2" t="s">
        <v>9</v>
      </c>
      <c r="B170" s="1" t="s">
        <v>633</v>
      </c>
      <c r="C170" t="str">
        <f>VLOOKUP(B170,[2]Clothes!$B$5:$D$447,2, FALSE)</f>
        <v>Out of Centre</v>
      </c>
      <c r="D170" t="str">
        <f>VLOOKUP(B170,[2]Clothes!$B$5:$D$447,3, FALSE)</f>
        <v>OoC - Zone 9</v>
      </c>
      <c r="E170" s="5">
        <v>0</v>
      </c>
      <c r="F170" s="5">
        <v>0</v>
      </c>
      <c r="G170" s="5">
        <v>0</v>
      </c>
      <c r="H170" s="5">
        <v>0</v>
      </c>
      <c r="I170" s="5">
        <v>0</v>
      </c>
      <c r="J170" s="5">
        <v>0</v>
      </c>
      <c r="K170" s="5">
        <v>0</v>
      </c>
      <c r="L170" s="5">
        <v>0</v>
      </c>
      <c r="M170" s="5">
        <v>0</v>
      </c>
      <c r="N170" s="5">
        <v>0</v>
      </c>
      <c r="O170" s="5">
        <v>0</v>
      </c>
      <c r="P170" s="5">
        <v>0</v>
      </c>
      <c r="Q170" s="5">
        <v>0</v>
      </c>
      <c r="R170" s="5">
        <v>0</v>
      </c>
      <c r="S170" s="5">
        <v>0</v>
      </c>
    </row>
    <row r="171" spans="1:19" hidden="1" x14ac:dyDescent="0.35">
      <c r="A171" s="2" t="s">
        <v>9</v>
      </c>
      <c r="B171" s="1" t="s">
        <v>634</v>
      </c>
      <c r="C171" t="str">
        <f>VLOOKUP(B171,[2]Clothes!$B$5:$D$447,2, FALSE)</f>
        <v>Out of Centre</v>
      </c>
      <c r="D171" t="str">
        <f>VLOOKUP(B171,[2]Clothes!$B$5:$D$447,3, FALSE)</f>
        <v>OoC - Zone 9</v>
      </c>
      <c r="E171" s="5">
        <v>0</v>
      </c>
      <c r="F171" s="5">
        <v>0</v>
      </c>
      <c r="G171" s="5">
        <v>0</v>
      </c>
      <c r="H171" s="5">
        <v>0</v>
      </c>
      <c r="I171" s="5">
        <v>0</v>
      </c>
      <c r="J171" s="5">
        <v>0</v>
      </c>
      <c r="K171" s="5">
        <v>0</v>
      </c>
      <c r="L171" s="5">
        <v>0</v>
      </c>
      <c r="M171" s="5">
        <v>0</v>
      </c>
      <c r="N171" s="5">
        <v>0</v>
      </c>
      <c r="O171" s="5">
        <v>0</v>
      </c>
      <c r="P171" s="5">
        <v>0</v>
      </c>
      <c r="Q171" s="5">
        <v>0</v>
      </c>
      <c r="R171" s="5">
        <v>0</v>
      </c>
      <c r="S171" s="5">
        <v>0</v>
      </c>
    </row>
    <row r="172" spans="1:19" hidden="1" x14ac:dyDescent="0.35">
      <c r="A172" s="2" t="s">
        <v>9</v>
      </c>
      <c r="B172" s="1" t="s">
        <v>635</v>
      </c>
      <c r="C172" t="str">
        <f>VLOOKUP(B172,[2]Clothes!$B$5:$D$447,2, FALSE)</f>
        <v>Out of Centre</v>
      </c>
      <c r="D172" t="str">
        <f>VLOOKUP(B172,[2]Clothes!$B$5:$D$447,3, FALSE)</f>
        <v>OoC - Zone 9</v>
      </c>
      <c r="E172" s="5">
        <v>0</v>
      </c>
      <c r="F172" s="5">
        <v>0</v>
      </c>
      <c r="G172" s="5">
        <v>0</v>
      </c>
      <c r="H172" s="5">
        <v>0</v>
      </c>
      <c r="I172" s="5">
        <v>0</v>
      </c>
      <c r="J172" s="5">
        <v>0</v>
      </c>
      <c r="K172" s="5">
        <v>0</v>
      </c>
      <c r="L172" s="5">
        <v>0</v>
      </c>
      <c r="M172" s="5">
        <v>0</v>
      </c>
      <c r="N172" s="5">
        <v>0</v>
      </c>
      <c r="O172" s="5">
        <v>0</v>
      </c>
      <c r="P172" s="5">
        <v>0</v>
      </c>
      <c r="Q172" s="5">
        <v>0</v>
      </c>
      <c r="R172" s="5">
        <v>0</v>
      </c>
      <c r="S172" s="5">
        <v>0</v>
      </c>
    </row>
    <row r="173" spans="1:19" hidden="1" x14ac:dyDescent="0.35">
      <c r="A173" s="2" t="s">
        <v>10</v>
      </c>
      <c r="B173" s="1" t="s">
        <v>636</v>
      </c>
      <c r="C173" t="str">
        <f>VLOOKUP(B173,[2]Clothes!$B$5:$D$447,2, FALSE)</f>
        <v>Out of Centre</v>
      </c>
      <c r="D173" t="str">
        <f>VLOOKUP(B173,[2]Clothes!$B$5:$D$447,3, FALSE)</f>
        <v>OoC - Zone 10</v>
      </c>
      <c r="E173" s="5">
        <v>0</v>
      </c>
      <c r="F173" s="5">
        <v>0</v>
      </c>
      <c r="G173" s="5">
        <v>0</v>
      </c>
      <c r="H173" s="5">
        <v>0</v>
      </c>
      <c r="I173" s="5">
        <v>0</v>
      </c>
      <c r="J173" s="5">
        <v>0</v>
      </c>
      <c r="K173" s="5">
        <v>0</v>
      </c>
      <c r="L173" s="5">
        <v>0</v>
      </c>
      <c r="M173" s="5">
        <v>0</v>
      </c>
      <c r="N173" s="5">
        <v>0</v>
      </c>
      <c r="O173" s="5">
        <v>0</v>
      </c>
      <c r="P173" s="5">
        <v>0</v>
      </c>
      <c r="Q173" s="5">
        <v>0</v>
      </c>
      <c r="R173" s="5">
        <v>0</v>
      </c>
      <c r="S173" s="5">
        <v>0</v>
      </c>
    </row>
    <row r="174" spans="1:19" hidden="1" x14ac:dyDescent="0.35">
      <c r="A174" s="2" t="s">
        <v>10</v>
      </c>
      <c r="B174" s="1" t="s">
        <v>637</v>
      </c>
      <c r="C174" t="str">
        <f>VLOOKUP(B174,[2]Clothes!$B$5:$D$447,2, FALSE)</f>
        <v>Out of Centre</v>
      </c>
      <c r="D174" t="str">
        <f>VLOOKUP(B174,[2]Clothes!$B$5:$D$447,3, FALSE)</f>
        <v>OoC - Zone 10</v>
      </c>
      <c r="E174" s="5">
        <v>0</v>
      </c>
      <c r="F174" s="5">
        <v>0</v>
      </c>
      <c r="G174" s="5">
        <v>0</v>
      </c>
      <c r="H174" s="5">
        <v>0</v>
      </c>
      <c r="I174" s="5">
        <v>0</v>
      </c>
      <c r="J174" s="5">
        <v>0</v>
      </c>
      <c r="K174" s="5">
        <v>0</v>
      </c>
      <c r="L174" s="5">
        <v>0</v>
      </c>
      <c r="M174" s="5">
        <v>0</v>
      </c>
      <c r="N174" s="5">
        <v>0</v>
      </c>
      <c r="O174" s="5">
        <v>0</v>
      </c>
      <c r="P174" s="5">
        <v>0</v>
      </c>
      <c r="Q174" s="5">
        <v>0</v>
      </c>
      <c r="R174" s="5">
        <v>0</v>
      </c>
      <c r="S174" s="5">
        <v>0</v>
      </c>
    </row>
    <row r="175" spans="1:19" hidden="1" x14ac:dyDescent="0.35">
      <c r="A175" s="2" t="s">
        <v>10</v>
      </c>
      <c r="B175" s="1" t="s">
        <v>638</v>
      </c>
      <c r="C175" t="str">
        <f>VLOOKUP(B175,[2]Clothes!$B$5:$D$447,2, FALSE)</f>
        <v>Out of Centre</v>
      </c>
      <c r="D175" t="str">
        <f>VLOOKUP(B175,[2]Clothes!$B$5:$D$447,3, FALSE)</f>
        <v>OoC - Zone 10</v>
      </c>
      <c r="E175" s="5">
        <v>0</v>
      </c>
      <c r="F175" s="5">
        <v>0</v>
      </c>
      <c r="G175" s="5">
        <v>0</v>
      </c>
      <c r="H175" s="5">
        <v>0</v>
      </c>
      <c r="I175" s="5">
        <v>0</v>
      </c>
      <c r="J175" s="5">
        <v>0</v>
      </c>
      <c r="K175" s="5">
        <v>0</v>
      </c>
      <c r="L175" s="5">
        <v>0</v>
      </c>
      <c r="M175" s="5">
        <v>0</v>
      </c>
      <c r="N175" s="5">
        <v>0</v>
      </c>
      <c r="O175" s="5">
        <v>0</v>
      </c>
      <c r="P175" s="5">
        <v>0</v>
      </c>
      <c r="Q175" s="5">
        <v>0</v>
      </c>
      <c r="R175" s="5">
        <v>0</v>
      </c>
      <c r="S175" s="5">
        <v>0</v>
      </c>
    </row>
    <row r="176" spans="1:19" hidden="1" x14ac:dyDescent="0.35">
      <c r="A176" s="2" t="s">
        <v>10</v>
      </c>
      <c r="B176" s="1" t="s">
        <v>639</v>
      </c>
      <c r="C176" t="str">
        <f>VLOOKUP(B176,[2]Clothes!$B$5:$D$447,2, FALSE)</f>
        <v>Out of Centre</v>
      </c>
      <c r="D176" t="str">
        <f>VLOOKUP(B176,[2]Clothes!$B$5:$D$447,3, FALSE)</f>
        <v>OoC - Zone 10</v>
      </c>
      <c r="E176" s="5">
        <v>2.2000000000000001E-4</v>
      </c>
      <c r="F176" s="5">
        <v>0</v>
      </c>
      <c r="G176" s="5">
        <v>0</v>
      </c>
      <c r="H176" s="5">
        <v>0</v>
      </c>
      <c r="I176" s="5">
        <v>0</v>
      </c>
      <c r="J176" s="5">
        <v>0</v>
      </c>
      <c r="K176" s="5">
        <v>0</v>
      </c>
      <c r="L176" s="5">
        <v>0</v>
      </c>
      <c r="M176" s="5">
        <v>0</v>
      </c>
      <c r="N176" s="5">
        <v>0</v>
      </c>
      <c r="O176" s="5">
        <v>1.0829999999999999E-2</v>
      </c>
      <c r="P176" s="5">
        <v>0</v>
      </c>
      <c r="Q176" s="5">
        <v>0</v>
      </c>
      <c r="R176" s="5">
        <v>0</v>
      </c>
      <c r="S176" s="5">
        <v>0</v>
      </c>
    </row>
    <row r="177" spans="1:19" hidden="1" x14ac:dyDescent="0.35">
      <c r="A177" s="2" t="s">
        <v>10</v>
      </c>
      <c r="B177" s="1" t="s">
        <v>640</v>
      </c>
      <c r="C177" t="str">
        <f>VLOOKUP(B177,[2]Clothes!$B$5:$D$447,2, FALSE)</f>
        <v>Olney DC</v>
      </c>
      <c r="D177" t="str">
        <f>VLOOKUP(B177,[2]Clothes!$B$5:$D$447,3, FALSE)</f>
        <v>Olney DC - Other in Centre</v>
      </c>
      <c r="E177" s="5">
        <v>5.9699999999999996E-3</v>
      </c>
      <c r="F177" s="5">
        <v>0</v>
      </c>
      <c r="G177" s="5">
        <v>0</v>
      </c>
      <c r="H177" s="5">
        <v>0</v>
      </c>
      <c r="I177" s="5">
        <v>0</v>
      </c>
      <c r="J177" s="5">
        <v>0</v>
      </c>
      <c r="K177" s="5">
        <v>0</v>
      </c>
      <c r="L177" s="5">
        <v>0</v>
      </c>
      <c r="M177" s="5">
        <v>0</v>
      </c>
      <c r="N177" s="5">
        <v>0</v>
      </c>
      <c r="O177" s="5">
        <v>0.29891000000000001</v>
      </c>
      <c r="P177" s="5">
        <v>0</v>
      </c>
      <c r="Q177" s="5">
        <v>0</v>
      </c>
      <c r="R177" s="5">
        <v>0</v>
      </c>
      <c r="S177" s="5">
        <v>0</v>
      </c>
    </row>
    <row r="178" spans="1:19" hidden="1" x14ac:dyDescent="0.35">
      <c r="A178" s="2" t="s">
        <v>10</v>
      </c>
      <c r="B178" s="1" t="s">
        <v>641</v>
      </c>
      <c r="C178" t="str">
        <f>VLOOKUP(B178,[2]Clothes!$B$5:$D$447,2, FALSE)</f>
        <v>Out of Centre</v>
      </c>
      <c r="D178" t="str">
        <f>VLOOKUP(B178,[2]Clothes!$B$5:$D$447,3, FALSE)</f>
        <v>OoC - Zone 10</v>
      </c>
      <c r="E178" s="5">
        <v>0</v>
      </c>
      <c r="F178" s="5">
        <v>0</v>
      </c>
      <c r="G178" s="5">
        <v>0</v>
      </c>
      <c r="H178" s="5">
        <v>0</v>
      </c>
      <c r="I178" s="5">
        <v>0</v>
      </c>
      <c r="J178" s="5">
        <v>0</v>
      </c>
      <c r="K178" s="5">
        <v>0</v>
      </c>
      <c r="L178" s="5">
        <v>0</v>
      </c>
      <c r="M178" s="5">
        <v>0</v>
      </c>
      <c r="N178" s="5">
        <v>0</v>
      </c>
      <c r="O178" s="5">
        <v>0</v>
      </c>
      <c r="P178" s="5">
        <v>0</v>
      </c>
      <c r="Q178" s="5">
        <v>0</v>
      </c>
      <c r="R178" s="5">
        <v>0</v>
      </c>
      <c r="S178" s="5">
        <v>0</v>
      </c>
    </row>
    <row r="179" spans="1:19" hidden="1" x14ac:dyDescent="0.35">
      <c r="A179" s="2" t="s">
        <v>10</v>
      </c>
      <c r="B179" s="1" t="s">
        <v>151</v>
      </c>
      <c r="C179" t="str">
        <f>VLOOKUP(B179,[2]Clothes!$B$5:$D$447,2, FALSE)</f>
        <v>Out of Centre</v>
      </c>
      <c r="D179" t="str">
        <f>VLOOKUP(B179,[2]Clothes!$B$5:$D$447,3, FALSE)</f>
        <v>OoC - Zone 10</v>
      </c>
      <c r="E179" s="5">
        <v>0</v>
      </c>
      <c r="F179" s="5">
        <v>0</v>
      </c>
      <c r="G179" s="5">
        <v>0</v>
      </c>
      <c r="H179" s="5">
        <v>0</v>
      </c>
      <c r="I179" s="5">
        <v>0</v>
      </c>
      <c r="J179" s="5">
        <v>0</v>
      </c>
      <c r="K179" s="5">
        <v>0</v>
      </c>
      <c r="L179" s="5">
        <v>0</v>
      </c>
      <c r="M179" s="5">
        <v>0</v>
      </c>
      <c r="N179" s="5">
        <v>0</v>
      </c>
      <c r="O179" s="5">
        <v>0</v>
      </c>
      <c r="P179" s="5">
        <v>0</v>
      </c>
      <c r="Q179" s="5">
        <v>0</v>
      </c>
      <c r="R179" s="5">
        <v>0</v>
      </c>
      <c r="S179" s="5">
        <v>0</v>
      </c>
    </row>
    <row r="180" spans="1:19" hidden="1" x14ac:dyDescent="0.35">
      <c r="A180" s="2" t="s">
        <v>10</v>
      </c>
      <c r="B180" s="1" t="s">
        <v>642</v>
      </c>
      <c r="C180" t="str">
        <f>VLOOKUP(B180,[2]Clothes!$B$5:$D$447,2, FALSE)</f>
        <v>Out of Centre</v>
      </c>
      <c r="D180" t="str">
        <f>VLOOKUP(B180,[2]Clothes!$B$5:$D$447,3, FALSE)</f>
        <v>OoC - Zone 10</v>
      </c>
      <c r="E180" s="5">
        <v>2.5899999999999999E-3</v>
      </c>
      <c r="F180" s="5">
        <v>0</v>
      </c>
      <c r="G180" s="5">
        <v>0</v>
      </c>
      <c r="H180" s="5">
        <v>0</v>
      </c>
      <c r="I180" s="5">
        <v>0</v>
      </c>
      <c r="J180" s="5">
        <v>0</v>
      </c>
      <c r="K180" s="5">
        <v>0</v>
      </c>
      <c r="L180" s="5">
        <v>0</v>
      </c>
      <c r="M180" s="5">
        <v>0</v>
      </c>
      <c r="N180" s="5">
        <v>0</v>
      </c>
      <c r="O180" s="5">
        <v>0</v>
      </c>
      <c r="P180" s="5">
        <v>2.5100000000000001E-2</v>
      </c>
      <c r="Q180" s="5">
        <v>0</v>
      </c>
      <c r="R180" s="5">
        <v>0</v>
      </c>
      <c r="S180" s="5">
        <v>0</v>
      </c>
    </row>
    <row r="181" spans="1:19" hidden="1" x14ac:dyDescent="0.35">
      <c r="A181" s="2" t="s">
        <v>10</v>
      </c>
      <c r="B181" s="1" t="s">
        <v>643</v>
      </c>
      <c r="C181" t="str">
        <f>VLOOKUP(B181,[2]Clothes!$B$5:$D$447,2, FALSE)</f>
        <v>Out of Centre</v>
      </c>
      <c r="D181" t="str">
        <f>VLOOKUP(B181,[2]Clothes!$B$5:$D$447,3, FALSE)</f>
        <v>OoC - Zone 10</v>
      </c>
      <c r="E181" s="5">
        <v>0</v>
      </c>
      <c r="F181" s="5">
        <v>0</v>
      </c>
      <c r="G181" s="5">
        <v>0</v>
      </c>
      <c r="H181" s="5">
        <v>0</v>
      </c>
      <c r="I181" s="5">
        <v>0</v>
      </c>
      <c r="J181" s="5">
        <v>0</v>
      </c>
      <c r="K181" s="5">
        <v>0</v>
      </c>
      <c r="L181" s="5">
        <v>0</v>
      </c>
      <c r="M181" s="5">
        <v>0</v>
      </c>
      <c r="N181" s="5">
        <v>0</v>
      </c>
      <c r="O181" s="5">
        <v>0</v>
      </c>
      <c r="P181" s="5">
        <v>0</v>
      </c>
      <c r="Q181" s="5">
        <v>0</v>
      </c>
      <c r="R181" s="5">
        <v>0</v>
      </c>
      <c r="S181" s="5">
        <v>0</v>
      </c>
    </row>
    <row r="182" spans="1:19" hidden="1" x14ac:dyDescent="0.35">
      <c r="A182" s="2" t="s">
        <v>11</v>
      </c>
      <c r="B182" s="1" t="s">
        <v>644</v>
      </c>
      <c r="C182" t="str">
        <f>VLOOKUP(B182,[2]Clothes!$B$5:$D$447,2, FALSE)</f>
        <v>Outside of MKCC</v>
      </c>
      <c r="D182" t="str">
        <f>VLOOKUP(B182,[2]Clothes!$B$5:$D$447,3, FALSE)</f>
        <v>Outside of MKCC - Other</v>
      </c>
      <c r="E182" s="5">
        <v>1.01E-3</v>
      </c>
      <c r="F182" s="5">
        <v>0</v>
      </c>
      <c r="G182" s="5">
        <v>0</v>
      </c>
      <c r="H182" s="5">
        <v>0</v>
      </c>
      <c r="I182" s="5">
        <v>0</v>
      </c>
      <c r="J182" s="5">
        <v>0</v>
      </c>
      <c r="K182" s="5">
        <v>0</v>
      </c>
      <c r="L182" s="5">
        <v>0</v>
      </c>
      <c r="M182" s="5">
        <v>0</v>
      </c>
      <c r="N182" s="5">
        <v>0</v>
      </c>
      <c r="O182" s="5">
        <v>0</v>
      </c>
      <c r="P182" s="5">
        <v>9.8200000000000006E-3</v>
      </c>
      <c r="Q182" s="5">
        <v>0</v>
      </c>
      <c r="R182" s="5">
        <v>0</v>
      </c>
      <c r="S182" s="5">
        <v>0</v>
      </c>
    </row>
    <row r="183" spans="1:19" hidden="1" x14ac:dyDescent="0.35">
      <c r="A183" s="2" t="s">
        <v>11</v>
      </c>
      <c r="B183" s="1" t="s">
        <v>645</v>
      </c>
      <c r="C183" t="str">
        <f>VLOOKUP(B183,[2]Clothes!$B$5:$D$447,2, FALSE)</f>
        <v>Outside of MKCC</v>
      </c>
      <c r="D183" t="str">
        <f>VLOOKUP(B183,[2]Clothes!$B$5:$D$447,3, FALSE)</f>
        <v>Outside of MKCC - Other</v>
      </c>
      <c r="E183" s="5">
        <v>0</v>
      </c>
      <c r="F183" s="5">
        <v>0</v>
      </c>
      <c r="G183" s="5">
        <v>0</v>
      </c>
      <c r="H183" s="5">
        <v>0</v>
      </c>
      <c r="I183" s="5">
        <v>0</v>
      </c>
      <c r="J183" s="5">
        <v>0</v>
      </c>
      <c r="K183" s="5">
        <v>0</v>
      </c>
      <c r="L183" s="5">
        <v>0</v>
      </c>
      <c r="M183" s="5">
        <v>0</v>
      </c>
      <c r="N183" s="5">
        <v>0</v>
      </c>
      <c r="O183" s="5">
        <v>0</v>
      </c>
      <c r="P183" s="5">
        <v>0</v>
      </c>
      <c r="Q183" s="5">
        <v>0</v>
      </c>
      <c r="R183" s="5">
        <v>0</v>
      </c>
      <c r="S183" s="5">
        <v>0</v>
      </c>
    </row>
    <row r="184" spans="1:19" hidden="1" x14ac:dyDescent="0.35">
      <c r="A184" s="2" t="s">
        <v>11</v>
      </c>
      <c r="B184" s="1" t="s">
        <v>646</v>
      </c>
      <c r="C184" t="str">
        <f>VLOOKUP(B184,[2]Clothes!$B$5:$D$447,2, FALSE)</f>
        <v>Outside of MKCC</v>
      </c>
      <c r="D184" t="str">
        <f>VLOOKUP(B184,[2]Clothes!$B$5:$D$447,3, FALSE)</f>
        <v>Outside of MKCC - Other</v>
      </c>
      <c r="E184" s="5">
        <v>0</v>
      </c>
      <c r="F184" s="5">
        <v>0</v>
      </c>
      <c r="G184" s="5">
        <v>0</v>
      </c>
      <c r="H184" s="5">
        <v>0</v>
      </c>
      <c r="I184" s="5">
        <v>0</v>
      </c>
      <c r="J184" s="5">
        <v>0</v>
      </c>
      <c r="K184" s="5">
        <v>0</v>
      </c>
      <c r="L184" s="5">
        <v>0</v>
      </c>
      <c r="M184" s="5">
        <v>0</v>
      </c>
      <c r="N184" s="5">
        <v>0</v>
      </c>
      <c r="O184" s="5">
        <v>0</v>
      </c>
      <c r="P184" s="5">
        <v>0</v>
      </c>
      <c r="Q184" s="5">
        <v>0</v>
      </c>
      <c r="R184" s="5">
        <v>0</v>
      </c>
      <c r="S184" s="5">
        <v>0</v>
      </c>
    </row>
    <row r="185" spans="1:19" hidden="1" x14ac:dyDescent="0.35">
      <c r="A185" s="2" t="s">
        <v>11</v>
      </c>
      <c r="B185" s="1" t="s">
        <v>647</v>
      </c>
      <c r="C185" t="str">
        <f>VLOOKUP(B185,[2]Clothes!$B$5:$D$447,2, FALSE)</f>
        <v>Outside of MKCC</v>
      </c>
      <c r="D185" t="str">
        <f>VLOOKUP(B185,[2]Clothes!$B$5:$D$447,3, FALSE)</f>
        <v>Outside of MKCC - Other</v>
      </c>
      <c r="E185" s="5">
        <v>1.056E-2</v>
      </c>
      <c r="F185" s="5">
        <v>0</v>
      </c>
      <c r="G185" s="5">
        <v>0</v>
      </c>
      <c r="H185" s="5">
        <v>0</v>
      </c>
      <c r="I185" s="5">
        <v>0</v>
      </c>
      <c r="J185" s="5">
        <v>0</v>
      </c>
      <c r="K185" s="5">
        <v>0</v>
      </c>
      <c r="L185" s="5">
        <v>0</v>
      </c>
      <c r="M185" s="5">
        <v>0</v>
      </c>
      <c r="N185" s="5">
        <v>0</v>
      </c>
      <c r="O185" s="5">
        <v>0</v>
      </c>
      <c r="P185" s="5">
        <v>8.9459999999999998E-2</v>
      </c>
      <c r="Q185" s="5">
        <v>9.9500000000000005E-3</v>
      </c>
      <c r="R185" s="5">
        <v>0</v>
      </c>
      <c r="S185" s="5">
        <v>0</v>
      </c>
    </row>
    <row r="186" spans="1:19" hidden="1" x14ac:dyDescent="0.35">
      <c r="A186" s="2" t="s">
        <v>11</v>
      </c>
      <c r="B186" s="1" t="s">
        <v>648</v>
      </c>
      <c r="C186" t="str">
        <f>VLOOKUP(B186,[2]Clothes!$B$5:$D$447,2, FALSE)</f>
        <v>Outside of MKCC</v>
      </c>
      <c r="D186" t="str">
        <f>VLOOKUP(B186,[2]Clothes!$B$5:$D$447,3, FALSE)</f>
        <v>Outside of MKCC - Other</v>
      </c>
      <c r="E186" s="5">
        <v>0</v>
      </c>
      <c r="F186" s="5">
        <v>0</v>
      </c>
      <c r="G186" s="5">
        <v>0</v>
      </c>
      <c r="H186" s="5">
        <v>0</v>
      </c>
      <c r="I186" s="5">
        <v>0</v>
      </c>
      <c r="J186" s="5">
        <v>0</v>
      </c>
      <c r="K186" s="5">
        <v>0</v>
      </c>
      <c r="L186" s="5">
        <v>0</v>
      </c>
      <c r="M186" s="5">
        <v>0</v>
      </c>
      <c r="N186" s="5">
        <v>0</v>
      </c>
      <c r="O186" s="5">
        <v>0</v>
      </c>
      <c r="P186" s="5">
        <v>0</v>
      </c>
      <c r="Q186" s="5">
        <v>0</v>
      </c>
      <c r="R186" s="5">
        <v>0</v>
      </c>
      <c r="S186" s="5">
        <v>0</v>
      </c>
    </row>
    <row r="187" spans="1:19" hidden="1" x14ac:dyDescent="0.35">
      <c r="A187" s="2" t="s">
        <v>11</v>
      </c>
      <c r="B187" s="1" t="s">
        <v>649</v>
      </c>
      <c r="C187" t="str">
        <f>VLOOKUP(B187,[2]Clothes!$B$5:$D$447,2, FALSE)</f>
        <v>Outside of MKCC</v>
      </c>
      <c r="D187" t="str">
        <f>VLOOKUP(B187,[2]Clothes!$B$5:$D$447,3, FALSE)</f>
        <v>Outside of MKCC - Other</v>
      </c>
      <c r="E187" s="5">
        <v>0</v>
      </c>
      <c r="F187" s="5">
        <v>0</v>
      </c>
      <c r="G187" s="5">
        <v>0</v>
      </c>
      <c r="H187" s="5">
        <v>0</v>
      </c>
      <c r="I187" s="5">
        <v>0</v>
      </c>
      <c r="J187" s="5">
        <v>0</v>
      </c>
      <c r="K187" s="5">
        <v>0</v>
      </c>
      <c r="L187" s="5">
        <v>0</v>
      </c>
      <c r="M187" s="5">
        <v>0</v>
      </c>
      <c r="N187" s="5">
        <v>0</v>
      </c>
      <c r="O187" s="5">
        <v>0</v>
      </c>
      <c r="P187" s="5">
        <v>0</v>
      </c>
      <c r="Q187" s="5">
        <v>0</v>
      </c>
      <c r="R187" s="5">
        <v>0</v>
      </c>
      <c r="S187" s="5">
        <v>0</v>
      </c>
    </row>
    <row r="188" spans="1:19" hidden="1" x14ac:dyDescent="0.35">
      <c r="A188" s="2" t="s">
        <v>11</v>
      </c>
      <c r="B188" s="1" t="s">
        <v>650</v>
      </c>
      <c r="C188" t="str">
        <f>VLOOKUP(B188,[2]Clothes!$B$5:$D$447,2, FALSE)</f>
        <v>Out of Centre</v>
      </c>
      <c r="D188" t="str">
        <f>VLOOKUP(B188,[2]Clothes!$B$5:$D$447,3, FALSE)</f>
        <v>OoC - Zone 11</v>
      </c>
      <c r="E188" s="5">
        <v>0</v>
      </c>
      <c r="F188" s="5">
        <v>0</v>
      </c>
      <c r="G188" s="5">
        <v>0</v>
      </c>
      <c r="H188" s="5">
        <v>0</v>
      </c>
      <c r="I188" s="5">
        <v>0</v>
      </c>
      <c r="J188" s="5">
        <v>0</v>
      </c>
      <c r="K188" s="5">
        <v>0</v>
      </c>
      <c r="L188" s="5">
        <v>0</v>
      </c>
      <c r="M188" s="5">
        <v>0</v>
      </c>
      <c r="N188" s="5">
        <v>0</v>
      </c>
      <c r="O188" s="5">
        <v>0</v>
      </c>
      <c r="P188" s="5">
        <v>0</v>
      </c>
      <c r="Q188" s="5">
        <v>0</v>
      </c>
      <c r="R188" s="5">
        <v>0</v>
      </c>
      <c r="S188" s="5">
        <v>0</v>
      </c>
    </row>
    <row r="189" spans="1:19" hidden="1" x14ac:dyDescent="0.35">
      <c r="A189" s="2" t="s">
        <v>11</v>
      </c>
      <c r="B189" s="1" t="s">
        <v>651</v>
      </c>
      <c r="C189" t="str">
        <f>VLOOKUP(B189,[2]Clothes!$B$5:$D$447,2, FALSE)</f>
        <v>Outside of MKCC</v>
      </c>
      <c r="D189" t="str">
        <f>VLOOKUP(B189,[2]Clothes!$B$5:$D$447,3, FALSE)</f>
        <v>Outside of MKCC - Other</v>
      </c>
      <c r="E189" s="5">
        <v>0</v>
      </c>
      <c r="F189" s="5">
        <v>0</v>
      </c>
      <c r="G189" s="5">
        <v>0</v>
      </c>
      <c r="H189" s="5">
        <v>0</v>
      </c>
      <c r="I189" s="5">
        <v>0</v>
      </c>
      <c r="J189" s="5">
        <v>0</v>
      </c>
      <c r="K189" s="5">
        <v>0</v>
      </c>
      <c r="L189" s="5">
        <v>0</v>
      </c>
      <c r="M189" s="5">
        <v>0</v>
      </c>
      <c r="N189" s="5">
        <v>0</v>
      </c>
      <c r="O189" s="5">
        <v>0</v>
      </c>
      <c r="P189" s="5">
        <v>0</v>
      </c>
      <c r="Q189" s="5">
        <v>0</v>
      </c>
      <c r="R189" s="5">
        <v>0</v>
      </c>
      <c r="S189" s="5">
        <v>0</v>
      </c>
    </row>
    <row r="190" spans="1:19" hidden="1" x14ac:dyDescent="0.35">
      <c r="A190" s="2" t="s">
        <v>11</v>
      </c>
      <c r="B190" s="1" t="s">
        <v>167</v>
      </c>
      <c r="C190" t="str">
        <f>VLOOKUP(B190,[2]Clothes!$B$5:$D$447,2, FALSE)</f>
        <v>Outside of MKCC</v>
      </c>
      <c r="D190" t="str">
        <f>VLOOKUP(B190,[2]Clothes!$B$5:$D$447,3, FALSE)</f>
        <v>Outside of MKCC - Other</v>
      </c>
      <c r="E190" s="5">
        <v>0</v>
      </c>
      <c r="F190" s="5">
        <v>0</v>
      </c>
      <c r="G190" s="5">
        <v>0</v>
      </c>
      <c r="H190" s="5">
        <v>0</v>
      </c>
      <c r="I190" s="5">
        <v>0</v>
      </c>
      <c r="J190" s="5">
        <v>0</v>
      </c>
      <c r="K190" s="5">
        <v>0</v>
      </c>
      <c r="L190" s="5">
        <v>0</v>
      </c>
      <c r="M190" s="5">
        <v>0</v>
      </c>
      <c r="N190" s="5">
        <v>0</v>
      </c>
      <c r="O190" s="5">
        <v>0</v>
      </c>
      <c r="P190" s="5">
        <v>0</v>
      </c>
      <c r="Q190" s="5">
        <v>0</v>
      </c>
      <c r="R190" s="5">
        <v>0</v>
      </c>
      <c r="S190" s="5">
        <v>0</v>
      </c>
    </row>
    <row r="191" spans="1:19" hidden="1" x14ac:dyDescent="0.35">
      <c r="A191" s="2" t="s">
        <v>11</v>
      </c>
      <c r="B191" s="1" t="s">
        <v>652</v>
      </c>
      <c r="C191" t="str">
        <f>VLOOKUP(B191,[2]Clothes!$B$5:$D$447,2, FALSE)</f>
        <v>Outside of MKCC</v>
      </c>
      <c r="D191" t="str">
        <f>VLOOKUP(B191,[2]Clothes!$B$5:$D$447,3, FALSE)</f>
        <v>Outside of MKCC - Other</v>
      </c>
      <c r="E191" s="5">
        <v>0</v>
      </c>
      <c r="F191" s="5">
        <v>0</v>
      </c>
      <c r="G191" s="5">
        <v>0</v>
      </c>
      <c r="H191" s="5">
        <v>0</v>
      </c>
      <c r="I191" s="5">
        <v>0</v>
      </c>
      <c r="J191" s="5">
        <v>0</v>
      </c>
      <c r="K191" s="5">
        <v>0</v>
      </c>
      <c r="L191" s="5">
        <v>0</v>
      </c>
      <c r="M191" s="5">
        <v>0</v>
      </c>
      <c r="N191" s="5">
        <v>0</v>
      </c>
      <c r="O191" s="5">
        <v>0</v>
      </c>
      <c r="P191" s="5">
        <v>0</v>
      </c>
      <c r="Q191" s="5">
        <v>0</v>
      </c>
      <c r="R191" s="5">
        <v>0</v>
      </c>
      <c r="S191" s="5">
        <v>0</v>
      </c>
    </row>
    <row r="192" spans="1:19" hidden="1" x14ac:dyDescent="0.35">
      <c r="A192" s="2" t="s">
        <v>11</v>
      </c>
      <c r="B192" s="1" t="s">
        <v>653</v>
      </c>
      <c r="C192" t="str">
        <f>VLOOKUP(B192,[2]Clothes!$B$5:$D$447,2, FALSE)</f>
        <v>Outside of MKCC</v>
      </c>
      <c r="D192" t="str">
        <f>VLOOKUP(B192,[2]Clothes!$B$5:$D$447,3, FALSE)</f>
        <v>Outside of MKCC - Other</v>
      </c>
      <c r="E192" s="5">
        <v>0</v>
      </c>
      <c r="F192" s="5">
        <v>0</v>
      </c>
      <c r="G192" s="5">
        <v>0</v>
      </c>
      <c r="H192" s="5">
        <v>0</v>
      </c>
      <c r="I192" s="5">
        <v>0</v>
      </c>
      <c r="J192" s="5">
        <v>0</v>
      </c>
      <c r="K192" s="5">
        <v>0</v>
      </c>
      <c r="L192" s="5">
        <v>0</v>
      </c>
      <c r="M192" s="5">
        <v>0</v>
      </c>
      <c r="N192" s="5">
        <v>0</v>
      </c>
      <c r="O192" s="5">
        <v>0</v>
      </c>
      <c r="P192" s="5">
        <v>0</v>
      </c>
      <c r="Q192" s="5">
        <v>0</v>
      </c>
      <c r="R192" s="5">
        <v>0</v>
      </c>
      <c r="S192" s="5">
        <v>0</v>
      </c>
    </row>
    <row r="193" spans="1:19" hidden="1" x14ac:dyDescent="0.35">
      <c r="A193" s="2" t="s">
        <v>12</v>
      </c>
      <c r="B193" s="1" t="s">
        <v>169</v>
      </c>
      <c r="C193" t="str">
        <f>VLOOKUP(B193,[2]Clothes!$B$5:$D$447,2, FALSE)</f>
        <v>Outside of MKCC</v>
      </c>
      <c r="D193" t="str">
        <f>VLOOKUP(B193,[2]Clothes!$B$5:$D$447,3, FALSE)</f>
        <v>Leighton Buzzard</v>
      </c>
      <c r="E193" s="5">
        <v>0</v>
      </c>
      <c r="F193" s="5">
        <v>0</v>
      </c>
      <c r="G193" s="5">
        <v>0</v>
      </c>
      <c r="H193" s="5">
        <v>0</v>
      </c>
      <c r="I193" s="5">
        <v>0</v>
      </c>
      <c r="J193" s="5">
        <v>0</v>
      </c>
      <c r="K193" s="5">
        <v>0</v>
      </c>
      <c r="L193" s="5">
        <v>0</v>
      </c>
      <c r="M193" s="5">
        <v>0</v>
      </c>
      <c r="N193" s="5">
        <v>0</v>
      </c>
      <c r="O193" s="5">
        <v>0</v>
      </c>
      <c r="P193" s="5">
        <v>0</v>
      </c>
      <c r="Q193" s="5">
        <v>0</v>
      </c>
      <c r="R193" s="5">
        <v>0</v>
      </c>
      <c r="S193" s="5">
        <v>0</v>
      </c>
    </row>
    <row r="194" spans="1:19" hidden="1" x14ac:dyDescent="0.35">
      <c r="A194" s="2" t="s">
        <v>12</v>
      </c>
      <c r="B194" s="1" t="s">
        <v>654</v>
      </c>
      <c r="C194" t="str">
        <f>VLOOKUP(B194,[2]Clothes!$B$5:$D$447,2, FALSE)</f>
        <v>Outside of MKCC</v>
      </c>
      <c r="D194" t="str">
        <f>VLOOKUP(B194,[2]Clothes!$B$5:$D$447,3, FALSE)</f>
        <v>Outside of MKCC - Other</v>
      </c>
      <c r="E194" s="5">
        <v>0</v>
      </c>
      <c r="F194" s="5">
        <v>0</v>
      </c>
      <c r="G194" s="5">
        <v>0</v>
      </c>
      <c r="H194" s="5">
        <v>0</v>
      </c>
      <c r="I194" s="5">
        <v>0</v>
      </c>
      <c r="J194" s="5">
        <v>0</v>
      </c>
      <c r="K194" s="5">
        <v>0</v>
      </c>
      <c r="L194" s="5">
        <v>0</v>
      </c>
      <c r="M194" s="5">
        <v>0</v>
      </c>
      <c r="N194" s="5">
        <v>0</v>
      </c>
      <c r="O194" s="5">
        <v>0</v>
      </c>
      <c r="P194" s="5">
        <v>0</v>
      </c>
      <c r="Q194" s="5">
        <v>0</v>
      </c>
      <c r="R194" s="5">
        <v>0</v>
      </c>
      <c r="S194" s="5">
        <v>0</v>
      </c>
    </row>
    <row r="195" spans="1:19" hidden="1" x14ac:dyDescent="0.35">
      <c r="A195" s="2" t="s">
        <v>12</v>
      </c>
      <c r="B195" s="1" t="s">
        <v>655</v>
      </c>
      <c r="C195" t="str">
        <f>VLOOKUP(B195,[2]Clothes!$B$5:$D$447,2, FALSE)</f>
        <v>Outside of MKCC</v>
      </c>
      <c r="D195" t="str">
        <f>VLOOKUP(B195,[2]Clothes!$B$5:$D$447,3, FALSE)</f>
        <v>Leighton Buzzard</v>
      </c>
      <c r="E195" s="5">
        <v>0</v>
      </c>
      <c r="F195" s="5">
        <v>0</v>
      </c>
      <c r="G195" s="5">
        <v>0</v>
      </c>
      <c r="H195" s="5">
        <v>0</v>
      </c>
      <c r="I195" s="5">
        <v>0</v>
      </c>
      <c r="J195" s="5">
        <v>0</v>
      </c>
      <c r="K195" s="5">
        <v>0</v>
      </c>
      <c r="L195" s="5">
        <v>0</v>
      </c>
      <c r="M195" s="5">
        <v>0</v>
      </c>
      <c r="N195" s="5">
        <v>0</v>
      </c>
      <c r="O195" s="5">
        <v>0</v>
      </c>
      <c r="P195" s="5">
        <v>0</v>
      </c>
      <c r="Q195" s="5">
        <v>0</v>
      </c>
      <c r="R195" s="5">
        <v>0</v>
      </c>
      <c r="S195" s="5">
        <v>0</v>
      </c>
    </row>
    <row r="196" spans="1:19" hidden="1" x14ac:dyDescent="0.35">
      <c r="A196" s="2" t="s">
        <v>12</v>
      </c>
      <c r="B196" s="1" t="s">
        <v>656</v>
      </c>
      <c r="C196" t="str">
        <f>VLOOKUP(B196,[2]Clothes!$B$5:$D$447,2, FALSE)</f>
        <v>Outside of MKCC</v>
      </c>
      <c r="D196" t="str">
        <f>VLOOKUP(B196,[2]Clothes!$B$5:$D$447,3, FALSE)</f>
        <v>Outside of MKCC - Other</v>
      </c>
      <c r="E196" s="5">
        <v>0</v>
      </c>
      <c r="F196" s="5">
        <v>0</v>
      </c>
      <c r="G196" s="5">
        <v>0</v>
      </c>
      <c r="H196" s="5">
        <v>0</v>
      </c>
      <c r="I196" s="5">
        <v>0</v>
      </c>
      <c r="J196" s="5">
        <v>0</v>
      </c>
      <c r="K196" s="5">
        <v>0</v>
      </c>
      <c r="L196" s="5">
        <v>0</v>
      </c>
      <c r="M196" s="5">
        <v>0</v>
      </c>
      <c r="N196" s="5">
        <v>0</v>
      </c>
      <c r="O196" s="5">
        <v>0</v>
      </c>
      <c r="P196" s="5">
        <v>0</v>
      </c>
      <c r="Q196" s="5">
        <v>0</v>
      </c>
      <c r="R196" s="5">
        <v>0</v>
      </c>
      <c r="S196" s="5">
        <v>0</v>
      </c>
    </row>
    <row r="197" spans="1:19" hidden="1" x14ac:dyDescent="0.35">
      <c r="A197" s="2" t="s">
        <v>12</v>
      </c>
      <c r="B197" s="1" t="s">
        <v>657</v>
      </c>
      <c r="C197" t="str">
        <f>VLOOKUP(B197,[2]Clothes!$B$5:$D$447,2, FALSE)</f>
        <v>Outside of MKCC</v>
      </c>
      <c r="D197" t="str">
        <f>VLOOKUP(B197,[2]Clothes!$B$5:$D$447,3, FALSE)</f>
        <v>Outside of MKCC - Other</v>
      </c>
      <c r="E197" s="5">
        <v>4.4000000000000002E-4</v>
      </c>
      <c r="F197" s="5">
        <v>1.014E-2</v>
      </c>
      <c r="G197" s="5">
        <v>0</v>
      </c>
      <c r="H197" s="5">
        <v>0</v>
      </c>
      <c r="I197" s="5">
        <v>0</v>
      </c>
      <c r="J197" s="5">
        <v>0</v>
      </c>
      <c r="K197" s="5">
        <v>0</v>
      </c>
      <c r="L197" s="5">
        <v>0</v>
      </c>
      <c r="M197" s="5">
        <v>0</v>
      </c>
      <c r="N197" s="5">
        <v>0</v>
      </c>
      <c r="O197" s="5">
        <v>0</v>
      </c>
      <c r="P197" s="5">
        <v>0</v>
      </c>
      <c r="Q197" s="5">
        <v>0</v>
      </c>
      <c r="R197" s="5">
        <v>0</v>
      </c>
      <c r="S197" s="5">
        <v>0</v>
      </c>
    </row>
    <row r="198" spans="1:19" hidden="1" x14ac:dyDescent="0.35">
      <c r="A198" s="2" t="s">
        <v>12</v>
      </c>
      <c r="B198" s="1" t="s">
        <v>658</v>
      </c>
      <c r="C198" t="str">
        <f>VLOOKUP(B198,[2]Clothes!$B$5:$D$447,2, FALSE)</f>
        <v>Outside of MKCC</v>
      </c>
      <c r="D198" t="str">
        <f>VLOOKUP(B198,[2]Clothes!$B$5:$D$447,3, FALSE)</f>
        <v>Outside of MKCC - Other</v>
      </c>
      <c r="E198" s="5">
        <v>0</v>
      </c>
      <c r="F198" s="5">
        <v>0</v>
      </c>
      <c r="G198" s="5">
        <v>0</v>
      </c>
      <c r="H198" s="5">
        <v>0</v>
      </c>
      <c r="I198" s="5">
        <v>0</v>
      </c>
      <c r="J198" s="5">
        <v>0</v>
      </c>
      <c r="K198" s="5">
        <v>0</v>
      </c>
      <c r="L198" s="5">
        <v>0</v>
      </c>
      <c r="M198" s="5">
        <v>0</v>
      </c>
      <c r="N198" s="5">
        <v>0</v>
      </c>
      <c r="O198" s="5">
        <v>0</v>
      </c>
      <c r="P198" s="5">
        <v>0</v>
      </c>
      <c r="Q198" s="5">
        <v>0</v>
      </c>
      <c r="R198" s="5">
        <v>0</v>
      </c>
      <c r="S198" s="5">
        <v>0</v>
      </c>
    </row>
    <row r="199" spans="1:19" hidden="1" x14ac:dyDescent="0.35">
      <c r="A199" s="2" t="s">
        <v>12</v>
      </c>
      <c r="B199" s="1" t="s">
        <v>659</v>
      </c>
      <c r="C199" t="str">
        <f>VLOOKUP(B199,[2]Clothes!$B$5:$D$447,2, FALSE)</f>
        <v>Out of Centre</v>
      </c>
      <c r="D199" t="str">
        <f>VLOOKUP(B199,[2]Clothes!$B$5:$D$447,3, FALSE)</f>
        <v>OoC - Zone 12</v>
      </c>
      <c r="E199" s="5">
        <v>0</v>
      </c>
      <c r="F199" s="5">
        <v>0</v>
      </c>
      <c r="G199" s="5">
        <v>0</v>
      </c>
      <c r="H199" s="5">
        <v>0</v>
      </c>
      <c r="I199" s="5">
        <v>0</v>
      </c>
      <c r="J199" s="5">
        <v>0</v>
      </c>
      <c r="K199" s="5">
        <v>0</v>
      </c>
      <c r="L199" s="5">
        <v>0</v>
      </c>
      <c r="M199" s="5">
        <v>0</v>
      </c>
      <c r="N199" s="5">
        <v>0</v>
      </c>
      <c r="O199" s="5">
        <v>0</v>
      </c>
      <c r="P199" s="5">
        <v>0</v>
      </c>
      <c r="Q199" s="5">
        <v>0</v>
      </c>
      <c r="R199" s="5">
        <v>0</v>
      </c>
      <c r="S199" s="5">
        <v>0</v>
      </c>
    </row>
    <row r="200" spans="1:19" hidden="1" x14ac:dyDescent="0.35">
      <c r="A200" s="2" t="s">
        <v>12</v>
      </c>
      <c r="B200" s="1" t="s">
        <v>660</v>
      </c>
      <c r="C200" t="s">
        <v>1869</v>
      </c>
      <c r="D200" t="s">
        <v>1880</v>
      </c>
      <c r="E200" s="5">
        <v>3.3700000000000002E-3</v>
      </c>
      <c r="F200" s="5">
        <v>0</v>
      </c>
      <c r="G200" s="5">
        <v>0</v>
      </c>
      <c r="H200" s="5">
        <v>0</v>
      </c>
      <c r="I200" s="5">
        <v>0</v>
      </c>
      <c r="J200" s="5">
        <v>0</v>
      </c>
      <c r="K200" s="5">
        <v>0</v>
      </c>
      <c r="L200" s="5">
        <v>0</v>
      </c>
      <c r="M200" s="5">
        <v>0</v>
      </c>
      <c r="N200" s="5">
        <v>0</v>
      </c>
      <c r="O200" s="5">
        <v>0</v>
      </c>
      <c r="P200" s="5">
        <v>0</v>
      </c>
      <c r="Q200" s="5">
        <v>2.546E-2</v>
      </c>
      <c r="R200" s="5">
        <v>0</v>
      </c>
      <c r="S200" s="5">
        <v>0</v>
      </c>
    </row>
    <row r="201" spans="1:19" hidden="1" x14ac:dyDescent="0.35">
      <c r="A201" s="2" t="s">
        <v>12</v>
      </c>
      <c r="B201" s="1" t="s">
        <v>661</v>
      </c>
      <c r="C201" t="str">
        <f>VLOOKUP(B201,[2]Clothes!$B$5:$D$447,2, FALSE)</f>
        <v>Outside of MKCC</v>
      </c>
      <c r="D201" t="str">
        <f>VLOOKUP(B201,[2]Clothes!$B$5:$D$447,3, FALSE)</f>
        <v>Outside of MKCC - Other</v>
      </c>
      <c r="E201" s="5">
        <v>0</v>
      </c>
      <c r="F201" s="5">
        <v>0</v>
      </c>
      <c r="G201" s="5">
        <v>0</v>
      </c>
      <c r="H201" s="5">
        <v>0</v>
      </c>
      <c r="I201" s="5">
        <v>0</v>
      </c>
      <c r="J201" s="5">
        <v>0</v>
      </c>
      <c r="K201" s="5">
        <v>0</v>
      </c>
      <c r="L201" s="5">
        <v>0</v>
      </c>
      <c r="M201" s="5">
        <v>0</v>
      </c>
      <c r="N201" s="5">
        <v>0</v>
      </c>
      <c r="O201" s="5">
        <v>0</v>
      </c>
      <c r="P201" s="5">
        <v>0</v>
      </c>
      <c r="Q201" s="5">
        <v>0</v>
      </c>
      <c r="R201" s="5">
        <v>0</v>
      </c>
      <c r="S201" s="5">
        <v>0</v>
      </c>
    </row>
    <row r="202" spans="1:19" hidden="1" x14ac:dyDescent="0.35">
      <c r="A202" s="2" t="s">
        <v>12</v>
      </c>
      <c r="B202" s="1" t="s">
        <v>662</v>
      </c>
      <c r="C202" t="str">
        <f>VLOOKUP(B202,[2]Clothes!$B$5:$D$447,2, FALSE)</f>
        <v>Out of Centre</v>
      </c>
      <c r="D202" t="str">
        <f>VLOOKUP(B202,[2]Clothes!$B$5:$D$447,3, FALSE)</f>
        <v>OoC - Zone 12</v>
      </c>
      <c r="E202" s="5">
        <v>0</v>
      </c>
      <c r="F202" s="5">
        <v>0</v>
      </c>
      <c r="G202" s="5">
        <v>0</v>
      </c>
      <c r="H202" s="5">
        <v>0</v>
      </c>
      <c r="I202" s="5">
        <v>0</v>
      </c>
      <c r="J202" s="5">
        <v>0</v>
      </c>
      <c r="K202" s="5">
        <v>0</v>
      </c>
      <c r="L202" s="5">
        <v>0</v>
      </c>
      <c r="M202" s="5">
        <v>0</v>
      </c>
      <c r="N202" s="5">
        <v>0</v>
      </c>
      <c r="O202" s="5">
        <v>0</v>
      </c>
      <c r="P202" s="5">
        <v>0</v>
      </c>
      <c r="Q202" s="5">
        <v>0</v>
      </c>
      <c r="R202" s="5">
        <v>0</v>
      </c>
      <c r="S202" s="5">
        <v>0</v>
      </c>
    </row>
    <row r="203" spans="1:19" hidden="1" x14ac:dyDescent="0.35">
      <c r="A203" s="2" t="s">
        <v>12</v>
      </c>
      <c r="B203" s="1" t="s">
        <v>663</v>
      </c>
      <c r="C203" t="str">
        <f>VLOOKUP(B203,[2]Clothes!$B$5:$D$447,2, FALSE)</f>
        <v>Outside of MKCC</v>
      </c>
      <c r="D203" t="str">
        <f>VLOOKUP(B203,[2]Clothes!$B$5:$D$447,3, FALSE)</f>
        <v>Leighton Buzzard</v>
      </c>
      <c r="E203" s="5">
        <v>0</v>
      </c>
      <c r="F203" s="5">
        <v>0</v>
      </c>
      <c r="G203" s="5">
        <v>0</v>
      </c>
      <c r="H203" s="5">
        <v>0</v>
      </c>
      <c r="I203" s="5">
        <v>0</v>
      </c>
      <c r="J203" s="5">
        <v>0</v>
      </c>
      <c r="K203" s="5">
        <v>0</v>
      </c>
      <c r="L203" s="5">
        <v>0</v>
      </c>
      <c r="M203" s="5">
        <v>0</v>
      </c>
      <c r="N203" s="5">
        <v>0</v>
      </c>
      <c r="O203" s="5">
        <v>0</v>
      </c>
      <c r="P203" s="5">
        <v>0</v>
      </c>
      <c r="Q203" s="5">
        <v>0</v>
      </c>
      <c r="R203" s="5">
        <v>0</v>
      </c>
      <c r="S203" s="5">
        <v>0</v>
      </c>
    </row>
    <row r="204" spans="1:19" hidden="1" x14ac:dyDescent="0.35">
      <c r="A204" s="2" t="s">
        <v>12</v>
      </c>
      <c r="B204" s="1" t="s">
        <v>664</v>
      </c>
      <c r="C204" t="str">
        <f>VLOOKUP(B204,[2]Clothes!$B$5:$D$447,2, FALSE)</f>
        <v>Outside of MKCC</v>
      </c>
      <c r="D204" t="str">
        <f>VLOOKUP(B204,[2]Clothes!$B$5:$D$447,3, FALSE)</f>
        <v>Outside of MKCC - Other</v>
      </c>
      <c r="E204" s="5">
        <v>0</v>
      </c>
      <c r="F204" s="5">
        <v>0</v>
      </c>
      <c r="G204" s="5">
        <v>0</v>
      </c>
      <c r="H204" s="5">
        <v>0</v>
      </c>
      <c r="I204" s="5">
        <v>0</v>
      </c>
      <c r="J204" s="5">
        <v>0</v>
      </c>
      <c r="K204" s="5">
        <v>0</v>
      </c>
      <c r="L204" s="5">
        <v>0</v>
      </c>
      <c r="M204" s="5">
        <v>0</v>
      </c>
      <c r="N204" s="5">
        <v>0</v>
      </c>
      <c r="O204" s="5">
        <v>0</v>
      </c>
      <c r="P204" s="5">
        <v>0</v>
      </c>
      <c r="Q204" s="5">
        <v>0</v>
      </c>
      <c r="R204" s="5">
        <v>0</v>
      </c>
      <c r="S204" s="5">
        <v>0</v>
      </c>
    </row>
    <row r="205" spans="1:19" hidden="1" x14ac:dyDescent="0.35">
      <c r="A205" s="2" t="s">
        <v>12</v>
      </c>
      <c r="B205" s="1" t="s">
        <v>665</v>
      </c>
      <c r="C205" t="str">
        <f>VLOOKUP(B205,[2]Clothes!$B$5:$D$447,2, FALSE)</f>
        <v>Outside of MKCC</v>
      </c>
      <c r="D205" t="str">
        <f>VLOOKUP(B205,[2]Clothes!$B$5:$D$447,3, FALSE)</f>
        <v>Outside of MKCC - Other</v>
      </c>
      <c r="E205" s="5">
        <v>1.32E-3</v>
      </c>
      <c r="F205" s="5">
        <v>0</v>
      </c>
      <c r="G205" s="5">
        <v>0</v>
      </c>
      <c r="H205" s="5">
        <v>0</v>
      </c>
      <c r="I205" s="5">
        <v>0</v>
      </c>
      <c r="J205" s="5">
        <v>0</v>
      </c>
      <c r="K205" s="5">
        <v>0</v>
      </c>
      <c r="L205" s="5">
        <v>0</v>
      </c>
      <c r="M205" s="5">
        <v>0</v>
      </c>
      <c r="N205" s="5">
        <v>0</v>
      </c>
      <c r="O205" s="5">
        <v>0</v>
      </c>
      <c r="P205" s="5">
        <v>0</v>
      </c>
      <c r="Q205" s="5">
        <v>9.9500000000000005E-3</v>
      </c>
      <c r="R205" s="5">
        <v>0</v>
      </c>
      <c r="S205" s="5">
        <v>0</v>
      </c>
    </row>
    <row r="206" spans="1:19" hidden="1" x14ac:dyDescent="0.35">
      <c r="A206" s="2" t="s">
        <v>12</v>
      </c>
      <c r="B206" s="1" t="s">
        <v>666</v>
      </c>
      <c r="C206" t="str">
        <f>VLOOKUP(B206,[2]Clothes!$B$5:$D$447,2, FALSE)</f>
        <v>Outside of MKCC</v>
      </c>
      <c r="D206" t="str">
        <f>VLOOKUP(B206,[2]Clothes!$B$5:$D$447,3, FALSE)</f>
        <v>Leighton Buzzard</v>
      </c>
      <c r="E206" s="5">
        <v>0</v>
      </c>
      <c r="F206" s="5">
        <v>0</v>
      </c>
      <c r="G206" s="5">
        <v>0</v>
      </c>
      <c r="H206" s="5">
        <v>0</v>
      </c>
      <c r="I206" s="5">
        <v>0</v>
      </c>
      <c r="J206" s="5">
        <v>0</v>
      </c>
      <c r="K206" s="5">
        <v>0</v>
      </c>
      <c r="L206" s="5">
        <v>0</v>
      </c>
      <c r="M206" s="5">
        <v>0</v>
      </c>
      <c r="N206" s="5">
        <v>0</v>
      </c>
      <c r="O206" s="5">
        <v>0</v>
      </c>
      <c r="P206" s="5">
        <v>0</v>
      </c>
      <c r="Q206" s="5">
        <v>0</v>
      </c>
      <c r="R206" s="5">
        <v>0</v>
      </c>
      <c r="S206" s="5">
        <v>0</v>
      </c>
    </row>
    <row r="207" spans="1:19" hidden="1" x14ac:dyDescent="0.35">
      <c r="A207" s="2" t="s">
        <v>12</v>
      </c>
      <c r="B207" s="1" t="s">
        <v>667</v>
      </c>
      <c r="C207" t="str">
        <f>VLOOKUP(B207,[2]Clothes!$B$5:$D$447,2, FALSE)</f>
        <v>Outside of MKCC</v>
      </c>
      <c r="D207" t="str">
        <f>VLOOKUP(B207,[2]Clothes!$B$5:$D$447,3, FALSE)</f>
        <v>Outside of MKCC - Other</v>
      </c>
      <c r="E207" s="5">
        <v>0</v>
      </c>
      <c r="F207" s="5">
        <v>0</v>
      </c>
      <c r="G207" s="5">
        <v>0</v>
      </c>
      <c r="H207" s="5">
        <v>0</v>
      </c>
      <c r="I207" s="5">
        <v>0</v>
      </c>
      <c r="J207" s="5">
        <v>0</v>
      </c>
      <c r="K207" s="5">
        <v>0</v>
      </c>
      <c r="L207" s="5">
        <v>0</v>
      </c>
      <c r="M207" s="5">
        <v>0</v>
      </c>
      <c r="N207" s="5">
        <v>0</v>
      </c>
      <c r="O207" s="5">
        <v>0</v>
      </c>
      <c r="P207" s="5">
        <v>0</v>
      </c>
      <c r="Q207" s="5">
        <v>0</v>
      </c>
      <c r="R207" s="5">
        <v>0</v>
      </c>
      <c r="S207" s="5">
        <v>0</v>
      </c>
    </row>
    <row r="208" spans="1:19" hidden="1" x14ac:dyDescent="0.35">
      <c r="A208" s="2" t="s">
        <v>12</v>
      </c>
      <c r="B208" s="1" t="s">
        <v>668</v>
      </c>
      <c r="C208" t="str">
        <f>VLOOKUP(B208,[2]Clothes!$B$5:$D$447,2, FALSE)</f>
        <v>Outside of MKCC</v>
      </c>
      <c r="D208" t="str">
        <f>VLOOKUP(B208,[2]Clothes!$B$5:$D$447,3, FALSE)</f>
        <v>Leighton Buzzard</v>
      </c>
      <c r="E208" s="5">
        <v>0</v>
      </c>
      <c r="F208" s="5">
        <v>0</v>
      </c>
      <c r="G208" s="5">
        <v>0</v>
      </c>
      <c r="H208" s="5">
        <v>0</v>
      </c>
      <c r="I208" s="5">
        <v>0</v>
      </c>
      <c r="J208" s="5">
        <v>0</v>
      </c>
      <c r="K208" s="5">
        <v>0</v>
      </c>
      <c r="L208" s="5">
        <v>0</v>
      </c>
      <c r="M208" s="5">
        <v>0</v>
      </c>
      <c r="N208" s="5">
        <v>0</v>
      </c>
      <c r="O208" s="5">
        <v>0</v>
      </c>
      <c r="P208" s="5">
        <v>0</v>
      </c>
      <c r="Q208" s="5">
        <v>0</v>
      </c>
      <c r="R208" s="5">
        <v>0</v>
      </c>
      <c r="S208" s="5">
        <v>0</v>
      </c>
    </row>
    <row r="209" spans="1:19" hidden="1" x14ac:dyDescent="0.35">
      <c r="A209" s="2" t="s">
        <v>12</v>
      </c>
      <c r="B209" s="1" t="s">
        <v>669</v>
      </c>
      <c r="C209" t="str">
        <f>VLOOKUP(B209,[2]Clothes!$B$5:$D$447,2, FALSE)</f>
        <v>Outside of MKCC</v>
      </c>
      <c r="D209" t="str">
        <f>VLOOKUP(B209,[2]Clothes!$B$5:$D$447,3, FALSE)</f>
        <v>Leighton Buzzard</v>
      </c>
      <c r="E209" s="5">
        <v>1.363E-2</v>
      </c>
      <c r="F209" s="5">
        <v>0</v>
      </c>
      <c r="G209" s="5">
        <v>0</v>
      </c>
      <c r="H209" s="5">
        <v>0</v>
      </c>
      <c r="I209" s="5">
        <v>0</v>
      </c>
      <c r="J209" s="5">
        <v>0</v>
      </c>
      <c r="K209" s="5">
        <v>0</v>
      </c>
      <c r="L209" s="5">
        <v>0</v>
      </c>
      <c r="M209" s="5">
        <v>0</v>
      </c>
      <c r="N209" s="5">
        <v>1.1469999999999999E-2</v>
      </c>
      <c r="O209" s="5">
        <v>0</v>
      </c>
      <c r="P209" s="5">
        <v>0</v>
      </c>
      <c r="Q209" s="5">
        <v>9.9059999999999995E-2</v>
      </c>
      <c r="R209" s="5">
        <v>0</v>
      </c>
      <c r="S209" s="5">
        <v>0</v>
      </c>
    </row>
    <row r="210" spans="1:19" hidden="1" x14ac:dyDescent="0.35">
      <c r="A210" s="2" t="s">
        <v>12</v>
      </c>
      <c r="B210" s="1" t="s">
        <v>670</v>
      </c>
      <c r="C210" t="str">
        <f>VLOOKUP(B210,[2]Clothes!$B$5:$D$447,2, FALSE)</f>
        <v>Out of Centre</v>
      </c>
      <c r="D210" t="str">
        <f>VLOOKUP(B210,[2]Clothes!$B$5:$D$447,3, FALSE)</f>
        <v>OoC - Zone 12</v>
      </c>
      <c r="E210" s="5">
        <v>0</v>
      </c>
      <c r="F210" s="5">
        <v>0</v>
      </c>
      <c r="G210" s="5">
        <v>0</v>
      </c>
      <c r="H210" s="5">
        <v>0</v>
      </c>
      <c r="I210" s="5">
        <v>0</v>
      </c>
      <c r="J210" s="5">
        <v>0</v>
      </c>
      <c r="K210" s="5">
        <v>0</v>
      </c>
      <c r="L210" s="5">
        <v>0</v>
      </c>
      <c r="M210" s="5">
        <v>0</v>
      </c>
      <c r="N210" s="5">
        <v>0</v>
      </c>
      <c r="O210" s="5">
        <v>0</v>
      </c>
      <c r="P210" s="5">
        <v>0</v>
      </c>
      <c r="Q210" s="5">
        <v>0</v>
      </c>
      <c r="R210" s="5">
        <v>0</v>
      </c>
      <c r="S210" s="5">
        <v>0</v>
      </c>
    </row>
    <row r="211" spans="1:19" hidden="1" x14ac:dyDescent="0.35">
      <c r="A211" s="2" t="s">
        <v>12</v>
      </c>
      <c r="B211" s="1" t="s">
        <v>671</v>
      </c>
      <c r="C211" t="str">
        <f>VLOOKUP(B211,[2]Clothes!$B$5:$D$447,2, FALSE)</f>
        <v>Out of Centre</v>
      </c>
      <c r="D211" t="str">
        <f>VLOOKUP(B211,[2]Clothes!$B$5:$D$447,3, FALSE)</f>
        <v>OoC - Zone 12</v>
      </c>
      <c r="E211" s="5">
        <v>0</v>
      </c>
      <c r="F211" s="5">
        <v>0</v>
      </c>
      <c r="G211" s="5">
        <v>0</v>
      </c>
      <c r="H211" s="5">
        <v>0</v>
      </c>
      <c r="I211" s="5">
        <v>0</v>
      </c>
      <c r="J211" s="5">
        <v>0</v>
      </c>
      <c r="K211" s="5">
        <v>0</v>
      </c>
      <c r="L211" s="5">
        <v>0</v>
      </c>
      <c r="M211" s="5">
        <v>0</v>
      </c>
      <c r="N211" s="5">
        <v>0</v>
      </c>
      <c r="O211" s="5">
        <v>0</v>
      </c>
      <c r="P211" s="5">
        <v>0</v>
      </c>
      <c r="Q211" s="5">
        <v>0</v>
      </c>
      <c r="R211" s="5">
        <v>0</v>
      </c>
      <c r="S211" s="5">
        <v>0</v>
      </c>
    </row>
    <row r="212" spans="1:19" hidden="1" x14ac:dyDescent="0.35">
      <c r="A212" s="2" t="s">
        <v>12</v>
      </c>
      <c r="B212" s="1" t="s">
        <v>178</v>
      </c>
      <c r="C212" t="str">
        <f>VLOOKUP(B212,[2]Clothes!$B$5:$D$447,2, FALSE)</f>
        <v>Outside of MKCC</v>
      </c>
      <c r="D212" t="str">
        <f>VLOOKUP(B212,[2]Clothes!$B$5:$D$447,3, FALSE)</f>
        <v>Leighton Buzzard</v>
      </c>
      <c r="E212" s="5">
        <v>0</v>
      </c>
      <c r="F212" s="5">
        <v>0</v>
      </c>
      <c r="G212" s="5">
        <v>0</v>
      </c>
      <c r="H212" s="5">
        <v>0</v>
      </c>
      <c r="I212" s="5">
        <v>0</v>
      </c>
      <c r="J212" s="5">
        <v>0</v>
      </c>
      <c r="K212" s="5">
        <v>0</v>
      </c>
      <c r="L212" s="5">
        <v>0</v>
      </c>
      <c r="M212" s="5">
        <v>0</v>
      </c>
      <c r="N212" s="5">
        <v>0</v>
      </c>
      <c r="O212" s="5">
        <v>0</v>
      </c>
      <c r="P212" s="5">
        <v>0</v>
      </c>
      <c r="Q212" s="5">
        <v>0</v>
      </c>
      <c r="R212" s="5">
        <v>0</v>
      </c>
      <c r="S212" s="5">
        <v>0</v>
      </c>
    </row>
    <row r="213" spans="1:19" hidden="1" x14ac:dyDescent="0.35">
      <c r="A213" s="2" t="s">
        <v>12</v>
      </c>
      <c r="B213" s="1" t="s">
        <v>672</v>
      </c>
      <c r="C213" t="str">
        <f>VLOOKUP(B213,[2]Clothes!$B$5:$D$447,2, FALSE)</f>
        <v>Outside of MKCC</v>
      </c>
      <c r="D213" t="str">
        <f>VLOOKUP(B213,[2]Clothes!$B$5:$D$447,3, FALSE)</f>
        <v>Outside of MKCC - Other</v>
      </c>
      <c r="E213" s="5">
        <v>0</v>
      </c>
      <c r="F213" s="5">
        <v>0</v>
      </c>
      <c r="G213" s="5">
        <v>0</v>
      </c>
      <c r="H213" s="5">
        <v>0</v>
      </c>
      <c r="I213" s="5">
        <v>0</v>
      </c>
      <c r="J213" s="5">
        <v>0</v>
      </c>
      <c r="K213" s="5">
        <v>0</v>
      </c>
      <c r="L213" s="5">
        <v>0</v>
      </c>
      <c r="M213" s="5">
        <v>0</v>
      </c>
      <c r="N213" s="5">
        <v>0</v>
      </c>
      <c r="O213" s="5">
        <v>0</v>
      </c>
      <c r="P213" s="5">
        <v>0</v>
      </c>
      <c r="Q213" s="5">
        <v>0</v>
      </c>
      <c r="R213" s="5">
        <v>0</v>
      </c>
      <c r="S213" s="5">
        <v>0</v>
      </c>
    </row>
    <row r="214" spans="1:19" hidden="1" x14ac:dyDescent="0.35">
      <c r="A214" s="2" t="s">
        <v>12</v>
      </c>
      <c r="B214" s="1" t="s">
        <v>185</v>
      </c>
      <c r="C214" t="str">
        <f>VLOOKUP(B214,[2]Clothes!$B$5:$D$447,2, FALSE)</f>
        <v>Outside of MKCC</v>
      </c>
      <c r="D214" t="str">
        <f>VLOOKUP(B214,[2]Clothes!$B$5:$D$447,3, FALSE)</f>
        <v>Leighton Buzzard</v>
      </c>
      <c r="E214" s="5">
        <v>0</v>
      </c>
      <c r="F214" s="5">
        <v>0</v>
      </c>
      <c r="G214" s="5">
        <v>0</v>
      </c>
      <c r="H214" s="5">
        <v>0</v>
      </c>
      <c r="I214" s="5">
        <v>0</v>
      </c>
      <c r="J214" s="5">
        <v>0</v>
      </c>
      <c r="K214" s="5">
        <v>0</v>
      </c>
      <c r="L214" s="5">
        <v>0</v>
      </c>
      <c r="M214" s="5">
        <v>0</v>
      </c>
      <c r="N214" s="5">
        <v>0</v>
      </c>
      <c r="O214" s="5">
        <v>0</v>
      </c>
      <c r="P214" s="5">
        <v>0</v>
      </c>
      <c r="Q214" s="5">
        <v>0</v>
      </c>
      <c r="R214" s="5">
        <v>0</v>
      </c>
      <c r="S214" s="5">
        <v>0</v>
      </c>
    </row>
    <row r="215" spans="1:19" hidden="1" x14ac:dyDescent="0.35">
      <c r="A215" s="2" t="s">
        <v>12</v>
      </c>
      <c r="B215" s="1" t="s">
        <v>673</v>
      </c>
      <c r="C215" t="str">
        <f>VLOOKUP(B215,[2]Clothes!$B$5:$D$447,2, FALSE)</f>
        <v>Outside of MKCC</v>
      </c>
      <c r="D215" t="str">
        <f>VLOOKUP(B215,[2]Clothes!$B$5:$D$447,3, FALSE)</f>
        <v>Outside of MKCC - Other</v>
      </c>
      <c r="E215" s="5">
        <v>0</v>
      </c>
      <c r="F215" s="5">
        <v>0</v>
      </c>
      <c r="G215" s="5">
        <v>0</v>
      </c>
      <c r="H215" s="5">
        <v>0</v>
      </c>
      <c r="I215" s="5">
        <v>0</v>
      </c>
      <c r="J215" s="5">
        <v>0</v>
      </c>
      <c r="K215" s="5">
        <v>0</v>
      </c>
      <c r="L215" s="5">
        <v>0</v>
      </c>
      <c r="M215" s="5">
        <v>0</v>
      </c>
      <c r="N215" s="5">
        <v>0</v>
      </c>
      <c r="O215" s="5">
        <v>0</v>
      </c>
      <c r="P215" s="5">
        <v>0</v>
      </c>
      <c r="Q215" s="5">
        <v>0</v>
      </c>
      <c r="R215" s="5">
        <v>0</v>
      </c>
      <c r="S215" s="5">
        <v>0</v>
      </c>
    </row>
    <row r="216" spans="1:19" hidden="1" x14ac:dyDescent="0.35">
      <c r="A216" s="2" t="s">
        <v>12</v>
      </c>
      <c r="B216" s="1" t="s">
        <v>674</v>
      </c>
      <c r="C216" t="str">
        <f>VLOOKUP(B216,[2]Clothes!$B$5:$D$447,2, FALSE)</f>
        <v>Outside of MKCC</v>
      </c>
      <c r="D216" t="str">
        <f>VLOOKUP(B216,[2]Clothes!$B$5:$D$447,3, FALSE)</f>
        <v>Outside of MKCC - Other</v>
      </c>
      <c r="E216" s="5">
        <v>0</v>
      </c>
      <c r="F216" s="5">
        <v>0</v>
      </c>
      <c r="G216" s="5">
        <v>0</v>
      </c>
      <c r="H216" s="5">
        <v>0</v>
      </c>
      <c r="I216" s="5">
        <v>0</v>
      </c>
      <c r="J216" s="5">
        <v>0</v>
      </c>
      <c r="K216" s="5">
        <v>0</v>
      </c>
      <c r="L216" s="5">
        <v>0</v>
      </c>
      <c r="M216" s="5">
        <v>0</v>
      </c>
      <c r="N216" s="5">
        <v>0</v>
      </c>
      <c r="O216" s="5">
        <v>0</v>
      </c>
      <c r="P216" s="5">
        <v>0</v>
      </c>
      <c r="Q216" s="5">
        <v>0</v>
      </c>
      <c r="R216" s="5">
        <v>0</v>
      </c>
      <c r="S216" s="5">
        <v>0</v>
      </c>
    </row>
    <row r="217" spans="1:19" hidden="1" x14ac:dyDescent="0.35">
      <c r="A217" s="2" t="s">
        <v>12</v>
      </c>
      <c r="B217" s="1" t="s">
        <v>675</v>
      </c>
      <c r="C217" t="str">
        <f>VLOOKUP(B217,[2]Clothes!$B$5:$D$447,2, FALSE)</f>
        <v>Outside of MKCC</v>
      </c>
      <c r="D217" t="str">
        <f>VLOOKUP(B217,[2]Clothes!$B$5:$D$447,3, FALSE)</f>
        <v>Leighton Buzzard</v>
      </c>
      <c r="E217" s="5">
        <v>0</v>
      </c>
      <c r="F217" s="5">
        <v>0</v>
      </c>
      <c r="G217" s="5">
        <v>0</v>
      </c>
      <c r="H217" s="5">
        <v>0</v>
      </c>
      <c r="I217" s="5">
        <v>0</v>
      </c>
      <c r="J217" s="5">
        <v>0</v>
      </c>
      <c r="K217" s="5">
        <v>0</v>
      </c>
      <c r="L217" s="5">
        <v>0</v>
      </c>
      <c r="M217" s="5">
        <v>0</v>
      </c>
      <c r="N217" s="5">
        <v>0</v>
      </c>
      <c r="O217" s="5">
        <v>0</v>
      </c>
      <c r="P217" s="5">
        <v>0</v>
      </c>
      <c r="Q217" s="5">
        <v>0</v>
      </c>
      <c r="R217" s="5">
        <v>0</v>
      </c>
      <c r="S217" s="5">
        <v>0</v>
      </c>
    </row>
    <row r="218" spans="1:19" hidden="1" x14ac:dyDescent="0.35">
      <c r="A218" s="2" t="s">
        <v>12</v>
      </c>
      <c r="B218" s="1" t="s">
        <v>186</v>
      </c>
      <c r="C218" t="str">
        <f>VLOOKUP(B218,[2]Clothes!$B$5:$D$447,2, FALSE)</f>
        <v>Outside of MKCC</v>
      </c>
      <c r="D218" t="str">
        <f>VLOOKUP(B218,[2]Clothes!$B$5:$D$447,3, FALSE)</f>
        <v>Leighton Buzzard</v>
      </c>
      <c r="E218" s="5">
        <v>0</v>
      </c>
      <c r="F218" s="5">
        <v>0</v>
      </c>
      <c r="G218" s="5">
        <v>0</v>
      </c>
      <c r="H218" s="5">
        <v>0</v>
      </c>
      <c r="I218" s="5">
        <v>0</v>
      </c>
      <c r="J218" s="5">
        <v>0</v>
      </c>
      <c r="K218" s="5">
        <v>0</v>
      </c>
      <c r="L218" s="5">
        <v>0</v>
      </c>
      <c r="M218" s="5">
        <v>0</v>
      </c>
      <c r="N218" s="5">
        <v>0</v>
      </c>
      <c r="O218" s="5">
        <v>0</v>
      </c>
      <c r="P218" s="5">
        <v>0</v>
      </c>
      <c r="Q218" s="5">
        <v>0</v>
      </c>
      <c r="R218" s="5">
        <v>0</v>
      </c>
      <c r="S218" s="5">
        <v>0</v>
      </c>
    </row>
    <row r="219" spans="1:19" hidden="1" x14ac:dyDescent="0.35">
      <c r="A219" s="2" t="s">
        <v>12</v>
      </c>
      <c r="B219" s="1" t="s">
        <v>676</v>
      </c>
      <c r="C219" t="str">
        <f>VLOOKUP(B219,[2]Clothes!$B$5:$D$447,2, FALSE)</f>
        <v>Out of Centre</v>
      </c>
      <c r="D219" t="str">
        <f>VLOOKUP(B219,[2]Clothes!$B$5:$D$447,3, FALSE)</f>
        <v>OoC - Zone 12</v>
      </c>
      <c r="E219" s="5">
        <v>0</v>
      </c>
      <c r="F219" s="5">
        <v>0</v>
      </c>
      <c r="G219" s="5">
        <v>0</v>
      </c>
      <c r="H219" s="5">
        <v>0</v>
      </c>
      <c r="I219" s="5">
        <v>0</v>
      </c>
      <c r="J219" s="5">
        <v>0</v>
      </c>
      <c r="K219" s="5">
        <v>0</v>
      </c>
      <c r="L219" s="5">
        <v>0</v>
      </c>
      <c r="M219" s="5">
        <v>0</v>
      </c>
      <c r="N219" s="5">
        <v>0</v>
      </c>
      <c r="O219" s="5">
        <v>0</v>
      </c>
      <c r="P219" s="5">
        <v>0</v>
      </c>
      <c r="Q219" s="5">
        <v>0</v>
      </c>
      <c r="R219" s="5">
        <v>0</v>
      </c>
      <c r="S219" s="5">
        <v>0</v>
      </c>
    </row>
    <row r="220" spans="1:19" hidden="1" x14ac:dyDescent="0.35">
      <c r="A220" s="2" t="s">
        <v>12</v>
      </c>
      <c r="B220" s="1" t="s">
        <v>677</v>
      </c>
      <c r="C220" t="str">
        <f>VLOOKUP(B220,[2]Clothes!$B$5:$D$447,2, FALSE)</f>
        <v>Out of Centre</v>
      </c>
      <c r="D220" t="str">
        <f>VLOOKUP(B220,[2]Clothes!$B$5:$D$447,3, FALSE)</f>
        <v>OoC - Zone 12</v>
      </c>
      <c r="E220" s="5">
        <v>0</v>
      </c>
      <c r="F220" s="5">
        <v>0</v>
      </c>
      <c r="G220" s="5">
        <v>0</v>
      </c>
      <c r="H220" s="5">
        <v>0</v>
      </c>
      <c r="I220" s="5">
        <v>0</v>
      </c>
      <c r="J220" s="5">
        <v>0</v>
      </c>
      <c r="K220" s="5">
        <v>0</v>
      </c>
      <c r="L220" s="5">
        <v>0</v>
      </c>
      <c r="M220" s="5">
        <v>0</v>
      </c>
      <c r="N220" s="5">
        <v>0</v>
      </c>
      <c r="O220" s="5">
        <v>0</v>
      </c>
      <c r="P220" s="5">
        <v>0</v>
      </c>
      <c r="Q220" s="5">
        <v>0</v>
      </c>
      <c r="R220" s="5">
        <v>0</v>
      </c>
      <c r="S220" s="5">
        <v>0</v>
      </c>
    </row>
    <row r="221" spans="1:19" hidden="1" x14ac:dyDescent="0.35">
      <c r="A221" s="2" t="s">
        <v>12</v>
      </c>
      <c r="B221" s="1" t="s">
        <v>678</v>
      </c>
      <c r="C221" t="str">
        <f>VLOOKUP(B221,[2]Clothes!$B$5:$D$447,2, FALSE)</f>
        <v>Woburn Sands DC</v>
      </c>
      <c r="D221" t="str">
        <f>VLOOKUP(B221,[2]Clothes!$B$5:$D$447,3, FALSE)</f>
        <v>Woburn Sands DC - Other in Centre</v>
      </c>
      <c r="E221" s="5">
        <v>0</v>
      </c>
      <c r="F221" s="5">
        <v>0</v>
      </c>
      <c r="G221" s="5">
        <v>0</v>
      </c>
      <c r="H221" s="5">
        <v>0</v>
      </c>
      <c r="I221" s="5">
        <v>0</v>
      </c>
      <c r="J221" s="5">
        <v>0</v>
      </c>
      <c r="K221" s="5">
        <v>0</v>
      </c>
      <c r="L221" s="5">
        <v>0</v>
      </c>
      <c r="M221" s="5">
        <v>0</v>
      </c>
      <c r="N221" s="5">
        <v>0</v>
      </c>
      <c r="O221" s="5">
        <v>0</v>
      </c>
      <c r="P221" s="5">
        <v>0</v>
      </c>
      <c r="Q221" s="5">
        <v>0</v>
      </c>
      <c r="R221" s="5">
        <v>0</v>
      </c>
      <c r="S221" s="5">
        <v>0</v>
      </c>
    </row>
    <row r="222" spans="1:19" hidden="1" x14ac:dyDescent="0.35">
      <c r="A222" s="2" t="s">
        <v>12</v>
      </c>
      <c r="B222" s="1" t="s">
        <v>679</v>
      </c>
      <c r="C222" t="str">
        <f>VLOOKUP(B222,[2]Clothes!$B$5:$D$447,2, FALSE)</f>
        <v>Outside of MKCC</v>
      </c>
      <c r="D222" t="str">
        <f>VLOOKUP(B222,[2]Clothes!$B$5:$D$447,3, FALSE)</f>
        <v>Outside of MKCC - Other</v>
      </c>
      <c r="E222" s="5">
        <v>0</v>
      </c>
      <c r="F222" s="5">
        <v>0</v>
      </c>
      <c r="G222" s="5">
        <v>0</v>
      </c>
      <c r="H222" s="5">
        <v>0</v>
      </c>
      <c r="I222" s="5">
        <v>0</v>
      </c>
      <c r="J222" s="5">
        <v>0</v>
      </c>
      <c r="K222" s="5">
        <v>0</v>
      </c>
      <c r="L222" s="5">
        <v>0</v>
      </c>
      <c r="M222" s="5">
        <v>0</v>
      </c>
      <c r="N222" s="5">
        <v>0</v>
      </c>
      <c r="O222" s="5">
        <v>0</v>
      </c>
      <c r="P222" s="5">
        <v>0</v>
      </c>
      <c r="Q222" s="5">
        <v>0</v>
      </c>
      <c r="R222" s="5">
        <v>0</v>
      </c>
      <c r="S222" s="5">
        <v>0</v>
      </c>
    </row>
    <row r="223" spans="1:19" hidden="1" x14ac:dyDescent="0.35">
      <c r="A223" s="2" t="s">
        <v>13</v>
      </c>
      <c r="B223" s="1" t="s">
        <v>187</v>
      </c>
      <c r="C223" t="str">
        <f>VLOOKUP(B223,[2]Clothes!$B$5:$D$447,2, FALSE)</f>
        <v>Outside of MKCC</v>
      </c>
      <c r="D223" t="s">
        <v>1870</v>
      </c>
      <c r="E223" s="5">
        <v>0</v>
      </c>
      <c r="F223" s="5">
        <v>0</v>
      </c>
      <c r="G223" s="5">
        <v>0</v>
      </c>
      <c r="H223" s="5">
        <v>0</v>
      </c>
      <c r="I223" s="5">
        <v>0</v>
      </c>
      <c r="J223" s="5">
        <v>0</v>
      </c>
      <c r="K223" s="5">
        <v>0</v>
      </c>
      <c r="L223" s="5">
        <v>0</v>
      </c>
      <c r="M223" s="5">
        <v>0</v>
      </c>
      <c r="N223" s="5">
        <v>0</v>
      </c>
      <c r="O223" s="5">
        <v>0</v>
      </c>
      <c r="P223" s="5">
        <v>0</v>
      </c>
      <c r="Q223" s="5">
        <v>0</v>
      </c>
      <c r="R223" s="5">
        <v>0</v>
      </c>
      <c r="S223" s="5">
        <v>0</v>
      </c>
    </row>
    <row r="224" spans="1:19" hidden="1" x14ac:dyDescent="0.35">
      <c r="A224" s="2" t="s">
        <v>13</v>
      </c>
      <c r="B224" s="1" t="s">
        <v>188</v>
      </c>
      <c r="C224" t="str">
        <f>VLOOKUP(B224,[2]Clothes!$B$5:$D$447,2, FALSE)</f>
        <v>Outside of MKCC</v>
      </c>
      <c r="D224" t="str">
        <f>VLOOKUP(B224,[2]Clothes!$B$5:$D$447,3, FALSE)</f>
        <v>Aylesbury</v>
      </c>
      <c r="E224" s="5">
        <v>0</v>
      </c>
      <c r="F224" s="5">
        <v>0</v>
      </c>
      <c r="G224" s="5">
        <v>0</v>
      </c>
      <c r="H224" s="5">
        <v>0</v>
      </c>
      <c r="I224" s="5">
        <v>0</v>
      </c>
      <c r="J224" s="5">
        <v>0</v>
      </c>
      <c r="K224" s="5">
        <v>0</v>
      </c>
      <c r="L224" s="5">
        <v>0</v>
      </c>
      <c r="M224" s="5">
        <v>0</v>
      </c>
      <c r="N224" s="5">
        <v>0</v>
      </c>
      <c r="O224" s="5">
        <v>0</v>
      </c>
      <c r="P224" s="5">
        <v>0</v>
      </c>
      <c r="Q224" s="5">
        <v>0</v>
      </c>
      <c r="R224" s="5">
        <v>0</v>
      </c>
      <c r="S224" s="5">
        <v>0</v>
      </c>
    </row>
    <row r="225" spans="1:19" hidden="1" x14ac:dyDescent="0.35">
      <c r="A225" s="2" t="s">
        <v>13</v>
      </c>
      <c r="B225" s="1" t="s">
        <v>680</v>
      </c>
      <c r="C225" t="str">
        <f>VLOOKUP(B225,[2]Clothes!$B$5:$D$447,2, FALSE)</f>
        <v>Outside of MKCC</v>
      </c>
      <c r="D225" t="str">
        <f>VLOOKUP(B225,[2]Clothes!$B$5:$D$447,3, FALSE)</f>
        <v>Outside of MKCC - Other</v>
      </c>
      <c r="E225" s="5">
        <v>9.9000000000000008E-3</v>
      </c>
      <c r="F225" s="5">
        <v>0</v>
      </c>
      <c r="G225" s="5">
        <v>0</v>
      </c>
      <c r="H225" s="5">
        <v>0</v>
      </c>
      <c r="I225" s="5">
        <v>0</v>
      </c>
      <c r="J225" s="5">
        <v>0</v>
      </c>
      <c r="K225" s="5">
        <v>0</v>
      </c>
      <c r="L225" s="5">
        <v>0</v>
      </c>
      <c r="M225" s="5">
        <v>0</v>
      </c>
      <c r="N225" s="5">
        <v>0</v>
      </c>
      <c r="O225" s="5">
        <v>0</v>
      </c>
      <c r="P225" s="5">
        <v>0</v>
      </c>
      <c r="Q225" s="5">
        <v>0</v>
      </c>
      <c r="R225" s="5">
        <v>5.4030000000000002E-2</v>
      </c>
      <c r="S225" s="5">
        <v>0</v>
      </c>
    </row>
    <row r="226" spans="1:19" hidden="1" x14ac:dyDescent="0.35">
      <c r="A226" s="2" t="s">
        <v>13</v>
      </c>
      <c r="B226" s="1" t="s">
        <v>681</v>
      </c>
      <c r="C226" t="str">
        <f>VLOOKUP(B226,[2]Clothes!$B$5:$D$447,2, FALSE)</f>
        <v>Outside of MKCC</v>
      </c>
      <c r="D226" t="str">
        <f>VLOOKUP(B226,[2]Clothes!$B$5:$D$447,3, FALSE)</f>
        <v>Aylesbury</v>
      </c>
      <c r="E226" s="5">
        <v>2.3380000000000001E-2</v>
      </c>
      <c r="F226" s="5">
        <v>0</v>
      </c>
      <c r="G226" s="5">
        <v>0</v>
      </c>
      <c r="H226" s="5">
        <v>0</v>
      </c>
      <c r="I226" s="5">
        <v>0</v>
      </c>
      <c r="J226" s="5">
        <v>0</v>
      </c>
      <c r="K226" s="5">
        <v>0</v>
      </c>
      <c r="L226" s="5">
        <v>0</v>
      </c>
      <c r="M226" s="5">
        <v>0</v>
      </c>
      <c r="N226" s="5">
        <v>0</v>
      </c>
      <c r="O226" s="5">
        <v>0</v>
      </c>
      <c r="P226" s="5">
        <v>0</v>
      </c>
      <c r="Q226" s="5">
        <v>2.546E-2</v>
      </c>
      <c r="R226" s="5">
        <v>9.7460000000000005E-2</v>
      </c>
      <c r="S226" s="5">
        <v>2.2360000000000001E-2</v>
      </c>
    </row>
    <row r="227" spans="1:19" hidden="1" x14ac:dyDescent="0.35">
      <c r="A227" s="2" t="s">
        <v>13</v>
      </c>
      <c r="B227" s="1" t="s">
        <v>682</v>
      </c>
      <c r="C227" t="str">
        <f>VLOOKUP(B227,[2]Clothes!$B$5:$D$447,2, FALSE)</f>
        <v>Outside of MKCC</v>
      </c>
      <c r="D227" t="str">
        <f>VLOOKUP(B227,[2]Clothes!$B$5:$D$447,3, FALSE)</f>
        <v>Aylesbury</v>
      </c>
      <c r="E227" s="5">
        <v>3.7870000000000001E-2</v>
      </c>
      <c r="F227" s="5">
        <v>0</v>
      </c>
      <c r="G227" s="5">
        <v>4.0779999999999997E-2</v>
      </c>
      <c r="H227" s="5">
        <v>2.776E-2</v>
      </c>
      <c r="I227" s="5">
        <v>0</v>
      </c>
      <c r="J227" s="5">
        <v>4.086E-2</v>
      </c>
      <c r="K227" s="5">
        <v>0</v>
      </c>
      <c r="L227" s="5">
        <v>0</v>
      </c>
      <c r="M227" s="5">
        <v>0</v>
      </c>
      <c r="N227" s="5">
        <v>0</v>
      </c>
      <c r="O227" s="5">
        <v>0</v>
      </c>
      <c r="P227" s="5">
        <v>0</v>
      </c>
      <c r="Q227" s="5">
        <v>7.8380000000000005E-2</v>
      </c>
      <c r="R227" s="5">
        <v>0.11576</v>
      </c>
      <c r="S227" s="5">
        <v>8.7500000000000008E-3</v>
      </c>
    </row>
    <row r="228" spans="1:19" hidden="1" x14ac:dyDescent="0.35">
      <c r="A228" s="2" t="s">
        <v>13</v>
      </c>
      <c r="B228" s="1" t="s">
        <v>683</v>
      </c>
      <c r="C228" t="str">
        <f>VLOOKUP(B228,[2]Clothes!$B$5:$D$447,2, FALSE)</f>
        <v>Outside of MKCC</v>
      </c>
      <c r="D228" t="str">
        <f>VLOOKUP(B228,[2]Clothes!$B$5:$D$447,3, FALSE)</f>
        <v>Aylesbury</v>
      </c>
      <c r="E228" s="5">
        <v>3.3400000000000001E-3</v>
      </c>
      <c r="F228" s="5">
        <v>0</v>
      </c>
      <c r="G228" s="5">
        <v>0</v>
      </c>
      <c r="H228" s="5">
        <v>0</v>
      </c>
      <c r="I228" s="5">
        <v>0</v>
      </c>
      <c r="J228" s="5">
        <v>0</v>
      </c>
      <c r="K228" s="5">
        <v>0</v>
      </c>
      <c r="L228" s="5">
        <v>0</v>
      </c>
      <c r="M228" s="5">
        <v>0</v>
      </c>
      <c r="N228" s="5">
        <v>0</v>
      </c>
      <c r="O228" s="5">
        <v>0</v>
      </c>
      <c r="P228" s="5">
        <v>0</v>
      </c>
      <c r="Q228" s="5">
        <v>0</v>
      </c>
      <c r="R228" s="5">
        <v>0</v>
      </c>
      <c r="S228" s="5">
        <v>3.4549999999999997E-2</v>
      </c>
    </row>
    <row r="229" spans="1:19" hidden="1" x14ac:dyDescent="0.35">
      <c r="A229" s="2" t="s">
        <v>13</v>
      </c>
      <c r="B229" s="1" t="s">
        <v>684</v>
      </c>
      <c r="C229" t="str">
        <f>VLOOKUP(B229,[2]Clothes!$B$5:$D$447,2, FALSE)</f>
        <v>Outside of MKCC</v>
      </c>
      <c r="D229" t="str">
        <f>VLOOKUP(B229,[2]Clothes!$B$5:$D$447,3, FALSE)</f>
        <v>Aylesbury</v>
      </c>
      <c r="E229" s="5">
        <v>2.1989999999999999E-2</v>
      </c>
      <c r="F229" s="5">
        <v>0</v>
      </c>
      <c r="G229" s="5">
        <v>0</v>
      </c>
      <c r="H229" s="5">
        <v>0</v>
      </c>
      <c r="I229" s="5">
        <v>0</v>
      </c>
      <c r="J229" s="5">
        <v>0</v>
      </c>
      <c r="K229" s="5">
        <v>0</v>
      </c>
      <c r="L229" s="5">
        <v>0</v>
      </c>
      <c r="M229" s="5">
        <v>0</v>
      </c>
      <c r="N229" s="5">
        <v>0</v>
      </c>
      <c r="O229" s="5">
        <v>0</v>
      </c>
      <c r="P229" s="5">
        <v>3.8809999999999997E-2</v>
      </c>
      <c r="Q229" s="5">
        <v>0</v>
      </c>
      <c r="R229" s="5">
        <v>9.8129999999999995E-2</v>
      </c>
      <c r="S229" s="5">
        <v>0</v>
      </c>
    </row>
    <row r="230" spans="1:19" hidden="1" x14ac:dyDescent="0.35">
      <c r="A230" s="2" t="s">
        <v>13</v>
      </c>
      <c r="B230" s="1" t="s">
        <v>196</v>
      </c>
      <c r="C230" t="str">
        <f>VLOOKUP(B230,[2]Clothes!$B$5:$D$447,2, FALSE)</f>
        <v>Outside of MKCC</v>
      </c>
      <c r="D230" t="str">
        <f>VLOOKUP(B230,[2]Clothes!$B$5:$D$447,3, FALSE)</f>
        <v>Aylesbury</v>
      </c>
      <c r="E230" s="5">
        <v>0</v>
      </c>
      <c r="F230" s="5">
        <v>0</v>
      </c>
      <c r="G230" s="5">
        <v>0</v>
      </c>
      <c r="H230" s="5">
        <v>0</v>
      </c>
      <c r="I230" s="5">
        <v>0</v>
      </c>
      <c r="J230" s="5">
        <v>0</v>
      </c>
      <c r="K230" s="5">
        <v>0</v>
      </c>
      <c r="L230" s="5">
        <v>0</v>
      </c>
      <c r="M230" s="5">
        <v>0</v>
      </c>
      <c r="N230" s="5">
        <v>0</v>
      </c>
      <c r="O230" s="5">
        <v>0</v>
      </c>
      <c r="P230" s="5">
        <v>0</v>
      </c>
      <c r="Q230" s="5">
        <v>0</v>
      </c>
      <c r="R230" s="5">
        <v>0</v>
      </c>
      <c r="S230" s="5">
        <v>0</v>
      </c>
    </row>
    <row r="231" spans="1:19" hidden="1" x14ac:dyDescent="0.35">
      <c r="A231" s="2" t="s">
        <v>13</v>
      </c>
      <c r="B231" s="1" t="s">
        <v>201</v>
      </c>
      <c r="C231" t="str">
        <f>VLOOKUP(B231,[2]Clothes!$B$5:$D$447,2, FALSE)</f>
        <v>Outside of MKCC</v>
      </c>
      <c r="D231" t="str">
        <f>VLOOKUP(B231,[2]Clothes!$B$5:$D$447,3, FALSE)</f>
        <v>Aylesbury</v>
      </c>
      <c r="E231" s="5">
        <v>0</v>
      </c>
      <c r="F231" s="5">
        <v>0</v>
      </c>
      <c r="G231" s="5">
        <v>0</v>
      </c>
      <c r="H231" s="5">
        <v>0</v>
      </c>
      <c r="I231" s="5">
        <v>0</v>
      </c>
      <c r="J231" s="5">
        <v>0</v>
      </c>
      <c r="K231" s="5">
        <v>0</v>
      </c>
      <c r="L231" s="5">
        <v>0</v>
      </c>
      <c r="M231" s="5">
        <v>0</v>
      </c>
      <c r="N231" s="5">
        <v>0</v>
      </c>
      <c r="O231" s="5">
        <v>0</v>
      </c>
      <c r="P231" s="5">
        <v>0</v>
      </c>
      <c r="Q231" s="5">
        <v>0</v>
      </c>
      <c r="R231" s="5">
        <v>0</v>
      </c>
      <c r="S231" s="5">
        <v>0</v>
      </c>
    </row>
    <row r="232" spans="1:19" hidden="1" x14ac:dyDescent="0.35">
      <c r="A232" s="2" t="s">
        <v>13</v>
      </c>
      <c r="B232" s="1" t="s">
        <v>202</v>
      </c>
      <c r="C232" t="str">
        <f>VLOOKUP(B232,[2]Clothes!$B$5:$D$447,2, FALSE)</f>
        <v>Outside of MKCC</v>
      </c>
      <c r="D232" t="str">
        <f>VLOOKUP(B232,[2]Clothes!$B$5:$D$447,3, FALSE)</f>
        <v>Aylesbury</v>
      </c>
      <c r="E232" s="5">
        <v>0</v>
      </c>
      <c r="F232" s="5">
        <v>0</v>
      </c>
      <c r="G232" s="5">
        <v>0</v>
      </c>
      <c r="H232" s="5">
        <v>0</v>
      </c>
      <c r="I232" s="5">
        <v>0</v>
      </c>
      <c r="J232" s="5">
        <v>0</v>
      </c>
      <c r="K232" s="5">
        <v>0</v>
      </c>
      <c r="L232" s="5">
        <v>0</v>
      </c>
      <c r="M232" s="5">
        <v>0</v>
      </c>
      <c r="N232" s="5">
        <v>0</v>
      </c>
      <c r="O232" s="5">
        <v>0</v>
      </c>
      <c r="P232" s="5">
        <v>0</v>
      </c>
      <c r="Q232" s="5">
        <v>0</v>
      </c>
      <c r="R232" s="5">
        <v>0</v>
      </c>
      <c r="S232" s="5">
        <v>0</v>
      </c>
    </row>
    <row r="233" spans="1:19" hidden="1" x14ac:dyDescent="0.35">
      <c r="A233" s="2" t="s">
        <v>13</v>
      </c>
      <c r="B233" s="1" t="s">
        <v>685</v>
      </c>
      <c r="C233" t="str">
        <f>VLOOKUP(B233,[2]Clothes!$B$5:$D$447,2, FALSE)</f>
        <v>Outside of MKCC</v>
      </c>
      <c r="D233" t="str">
        <f>VLOOKUP(B233,[2]Clothes!$B$5:$D$447,3, FALSE)</f>
        <v>Outside of MKCC - Other</v>
      </c>
      <c r="E233" s="5">
        <v>0</v>
      </c>
      <c r="F233" s="5">
        <v>0</v>
      </c>
      <c r="G233" s="5">
        <v>0</v>
      </c>
      <c r="H233" s="5">
        <v>0</v>
      </c>
      <c r="I233" s="5">
        <v>0</v>
      </c>
      <c r="J233" s="5">
        <v>0</v>
      </c>
      <c r="K233" s="5">
        <v>0</v>
      </c>
      <c r="L233" s="5">
        <v>0</v>
      </c>
      <c r="M233" s="5">
        <v>0</v>
      </c>
      <c r="N233" s="5">
        <v>0</v>
      </c>
      <c r="O233" s="5">
        <v>0</v>
      </c>
      <c r="P233" s="5">
        <v>0</v>
      </c>
      <c r="Q233" s="5">
        <v>0</v>
      </c>
      <c r="R233" s="5">
        <v>0</v>
      </c>
      <c r="S233" s="5">
        <v>0</v>
      </c>
    </row>
    <row r="234" spans="1:19" hidden="1" x14ac:dyDescent="0.35">
      <c r="A234" s="2" t="s">
        <v>13</v>
      </c>
      <c r="B234" s="1" t="s">
        <v>686</v>
      </c>
      <c r="C234" t="str">
        <f>VLOOKUP(B234,[2]Clothes!$B$5:$D$447,2, FALSE)</f>
        <v>Outside of MKCC</v>
      </c>
      <c r="D234" t="str">
        <f>VLOOKUP(B234,[2]Clothes!$B$5:$D$447,3, FALSE)</f>
        <v>Outside of MKCC - Other</v>
      </c>
      <c r="E234" s="5">
        <v>8.4999999999999995E-4</v>
      </c>
      <c r="F234" s="5">
        <v>0</v>
      </c>
      <c r="G234" s="5">
        <v>0</v>
      </c>
      <c r="H234" s="5">
        <v>0</v>
      </c>
      <c r="I234" s="5">
        <v>0</v>
      </c>
      <c r="J234" s="5">
        <v>0</v>
      </c>
      <c r="K234" s="5">
        <v>0</v>
      </c>
      <c r="L234" s="5">
        <v>0</v>
      </c>
      <c r="M234" s="5">
        <v>0</v>
      </c>
      <c r="N234" s="5">
        <v>0</v>
      </c>
      <c r="O234" s="5">
        <v>0</v>
      </c>
      <c r="P234" s="5">
        <v>0</v>
      </c>
      <c r="Q234" s="5">
        <v>0</v>
      </c>
      <c r="R234" s="5">
        <v>0</v>
      </c>
      <c r="S234" s="5">
        <v>8.7500000000000008E-3</v>
      </c>
    </row>
    <row r="235" spans="1:19" hidden="1" x14ac:dyDescent="0.35">
      <c r="A235" s="2" t="s">
        <v>13</v>
      </c>
      <c r="B235" s="1" t="s">
        <v>207</v>
      </c>
      <c r="C235" t="str">
        <f>VLOOKUP(B235,[2]Clothes!$B$5:$D$447,2, FALSE)</f>
        <v>Outside of MKCC</v>
      </c>
      <c r="D235" t="str">
        <f>VLOOKUP(B235,[2]Clothes!$B$5:$D$447,3, FALSE)</f>
        <v>Aylesbury</v>
      </c>
      <c r="E235" s="5">
        <v>0</v>
      </c>
      <c r="F235" s="5">
        <v>0</v>
      </c>
      <c r="G235" s="5">
        <v>0</v>
      </c>
      <c r="H235" s="5">
        <v>0</v>
      </c>
      <c r="I235" s="5">
        <v>0</v>
      </c>
      <c r="J235" s="5">
        <v>0</v>
      </c>
      <c r="K235" s="5">
        <v>0</v>
      </c>
      <c r="L235" s="5">
        <v>0</v>
      </c>
      <c r="M235" s="5">
        <v>0</v>
      </c>
      <c r="N235" s="5">
        <v>0</v>
      </c>
      <c r="O235" s="5">
        <v>0</v>
      </c>
      <c r="P235" s="5">
        <v>0</v>
      </c>
      <c r="Q235" s="5">
        <v>0</v>
      </c>
      <c r="R235" s="5">
        <v>0</v>
      </c>
      <c r="S235" s="5">
        <v>0</v>
      </c>
    </row>
    <row r="236" spans="1:19" hidden="1" x14ac:dyDescent="0.35">
      <c r="A236" s="2" t="s">
        <v>13</v>
      </c>
      <c r="B236" s="1" t="s">
        <v>208</v>
      </c>
      <c r="C236" t="str">
        <f>VLOOKUP(B236,[2]Clothes!$B$5:$D$447,2, FALSE)</f>
        <v>Outside of MKCC</v>
      </c>
      <c r="D236" t="str">
        <f>VLOOKUP(B236,[2]Clothes!$B$5:$D$447,3, FALSE)</f>
        <v>Aylesbury</v>
      </c>
      <c r="E236" s="5">
        <v>0</v>
      </c>
      <c r="F236" s="5">
        <v>0</v>
      </c>
      <c r="G236" s="5">
        <v>0</v>
      </c>
      <c r="H236" s="5">
        <v>0</v>
      </c>
      <c r="I236" s="5">
        <v>0</v>
      </c>
      <c r="J236" s="5">
        <v>0</v>
      </c>
      <c r="K236" s="5">
        <v>0</v>
      </c>
      <c r="L236" s="5">
        <v>0</v>
      </c>
      <c r="M236" s="5">
        <v>0</v>
      </c>
      <c r="N236" s="5">
        <v>0</v>
      </c>
      <c r="O236" s="5">
        <v>0</v>
      </c>
      <c r="P236" s="5">
        <v>0</v>
      </c>
      <c r="Q236" s="5">
        <v>0</v>
      </c>
      <c r="R236" s="5">
        <v>0</v>
      </c>
      <c r="S236" s="5">
        <v>0</v>
      </c>
    </row>
    <row r="237" spans="1:19" hidden="1" x14ac:dyDescent="0.35">
      <c r="A237" s="2" t="s">
        <v>13</v>
      </c>
      <c r="B237" s="1" t="s">
        <v>687</v>
      </c>
      <c r="C237" t="str">
        <f>VLOOKUP(B237,[2]Clothes!$B$5:$D$447,2, FALSE)</f>
        <v>Outside of MKCC</v>
      </c>
      <c r="D237" t="str">
        <f>VLOOKUP(B237,[2]Clothes!$B$5:$D$447,3, FALSE)</f>
        <v>Aylesbury</v>
      </c>
      <c r="E237" s="5">
        <v>0</v>
      </c>
      <c r="F237" s="5">
        <v>0</v>
      </c>
      <c r="G237" s="5">
        <v>0</v>
      </c>
      <c r="H237" s="5">
        <v>0</v>
      </c>
      <c r="I237" s="5">
        <v>0</v>
      </c>
      <c r="J237" s="5">
        <v>0</v>
      </c>
      <c r="K237" s="5">
        <v>0</v>
      </c>
      <c r="L237" s="5">
        <v>0</v>
      </c>
      <c r="M237" s="5">
        <v>0</v>
      </c>
      <c r="N237" s="5">
        <v>0</v>
      </c>
      <c r="O237" s="5">
        <v>0</v>
      </c>
      <c r="P237" s="5">
        <v>0</v>
      </c>
      <c r="Q237" s="5">
        <v>0</v>
      </c>
      <c r="R237" s="5">
        <v>0</v>
      </c>
      <c r="S237" s="5">
        <v>0</v>
      </c>
    </row>
    <row r="238" spans="1:19" hidden="1" x14ac:dyDescent="0.35">
      <c r="A238" s="2" t="s">
        <v>13</v>
      </c>
      <c r="B238" s="1" t="s">
        <v>210</v>
      </c>
      <c r="C238" t="str">
        <f>VLOOKUP(B238,[2]Clothes!$B$5:$D$447,2, FALSE)</f>
        <v>Outside of MKCC</v>
      </c>
      <c r="D238" t="str">
        <f>VLOOKUP(B238,[2]Clothes!$B$5:$D$447,3, FALSE)</f>
        <v>Aylesbury</v>
      </c>
      <c r="E238" s="5">
        <v>1.5E-3</v>
      </c>
      <c r="F238" s="5">
        <v>0</v>
      </c>
      <c r="G238" s="5">
        <v>0</v>
      </c>
      <c r="H238" s="5">
        <v>0</v>
      </c>
      <c r="I238" s="5">
        <v>3.9629999999999999E-2</v>
      </c>
      <c r="J238" s="5">
        <v>0</v>
      </c>
      <c r="K238" s="5">
        <v>0</v>
      </c>
      <c r="L238" s="5">
        <v>0</v>
      </c>
      <c r="M238" s="5">
        <v>0</v>
      </c>
      <c r="N238" s="5">
        <v>0</v>
      </c>
      <c r="O238" s="5">
        <v>0</v>
      </c>
      <c r="P238" s="5">
        <v>0</v>
      </c>
      <c r="Q238" s="5">
        <v>0</v>
      </c>
      <c r="R238" s="5">
        <v>0</v>
      </c>
      <c r="S238" s="5">
        <v>0</v>
      </c>
    </row>
    <row r="239" spans="1:19" hidden="1" x14ac:dyDescent="0.35">
      <c r="A239" s="2" t="s">
        <v>13</v>
      </c>
      <c r="B239" s="1" t="s">
        <v>211</v>
      </c>
      <c r="C239" t="str">
        <f>VLOOKUP(B239,[2]Clothes!$B$5:$D$447,2, FALSE)</f>
        <v>Outside of MKCC</v>
      </c>
      <c r="D239" t="str">
        <f>VLOOKUP(B239,[2]Clothes!$B$5:$D$447,3, FALSE)</f>
        <v>Aylesbury</v>
      </c>
      <c r="E239" s="5">
        <v>0</v>
      </c>
      <c r="F239" s="5">
        <v>0</v>
      </c>
      <c r="G239" s="5">
        <v>0</v>
      </c>
      <c r="H239" s="5">
        <v>0</v>
      </c>
      <c r="I239" s="5">
        <v>0</v>
      </c>
      <c r="J239" s="5">
        <v>0</v>
      </c>
      <c r="K239" s="5">
        <v>0</v>
      </c>
      <c r="L239" s="5">
        <v>0</v>
      </c>
      <c r="M239" s="5">
        <v>0</v>
      </c>
      <c r="N239" s="5">
        <v>0</v>
      </c>
      <c r="O239" s="5">
        <v>0</v>
      </c>
      <c r="P239" s="5">
        <v>0</v>
      </c>
      <c r="Q239" s="5">
        <v>0</v>
      </c>
      <c r="R239" s="5">
        <v>0</v>
      </c>
      <c r="S239" s="5">
        <v>0</v>
      </c>
    </row>
    <row r="240" spans="1:19" hidden="1" x14ac:dyDescent="0.35">
      <c r="A240" s="2" t="s">
        <v>13</v>
      </c>
      <c r="B240" s="1" t="s">
        <v>688</v>
      </c>
      <c r="C240" t="str">
        <f>VLOOKUP(B240,[2]Clothes!$B$5:$D$447,2, FALSE)</f>
        <v>Outside of MKCC</v>
      </c>
      <c r="D240" t="str">
        <f>VLOOKUP(B240,[2]Clothes!$B$5:$D$447,3, FALSE)</f>
        <v>Outside of MKCC - Other</v>
      </c>
      <c r="E240" s="5">
        <v>0</v>
      </c>
      <c r="F240" s="5">
        <v>0</v>
      </c>
      <c r="G240" s="5">
        <v>0</v>
      </c>
      <c r="H240" s="5">
        <v>0</v>
      </c>
      <c r="I240" s="5">
        <v>0</v>
      </c>
      <c r="J240" s="5">
        <v>0</v>
      </c>
      <c r="K240" s="5">
        <v>0</v>
      </c>
      <c r="L240" s="5">
        <v>0</v>
      </c>
      <c r="M240" s="5">
        <v>0</v>
      </c>
      <c r="N240" s="5">
        <v>0</v>
      </c>
      <c r="O240" s="5">
        <v>0</v>
      </c>
      <c r="P240" s="5">
        <v>0</v>
      </c>
      <c r="Q240" s="5">
        <v>0</v>
      </c>
      <c r="R240" s="5">
        <v>0</v>
      </c>
      <c r="S240" s="5">
        <v>0</v>
      </c>
    </row>
    <row r="241" spans="1:19" hidden="1" x14ac:dyDescent="0.35">
      <c r="A241" s="2" t="s">
        <v>13</v>
      </c>
      <c r="B241" s="1" t="s">
        <v>689</v>
      </c>
      <c r="C241" t="str">
        <f>VLOOKUP(B241,[2]Clothes!$B$5:$D$447,2, FALSE)</f>
        <v>Outside of MKCC</v>
      </c>
      <c r="D241" t="str">
        <f>VLOOKUP(B241,[2]Clothes!$B$5:$D$447,3, FALSE)</f>
        <v>Aylesbury</v>
      </c>
      <c r="E241" s="5">
        <v>1.5200000000000001E-3</v>
      </c>
      <c r="F241" s="5">
        <v>0</v>
      </c>
      <c r="G241" s="5">
        <v>0</v>
      </c>
      <c r="H241" s="5">
        <v>0</v>
      </c>
      <c r="I241" s="5">
        <v>0</v>
      </c>
      <c r="J241" s="5">
        <v>0</v>
      </c>
      <c r="K241" s="5">
        <v>0</v>
      </c>
      <c r="L241" s="5">
        <v>0</v>
      </c>
      <c r="M241" s="5">
        <v>0</v>
      </c>
      <c r="N241" s="5">
        <v>0</v>
      </c>
      <c r="O241" s="5">
        <v>0</v>
      </c>
      <c r="P241" s="5">
        <v>0</v>
      </c>
      <c r="Q241" s="5">
        <v>0</v>
      </c>
      <c r="R241" s="5">
        <v>8.3000000000000001E-3</v>
      </c>
      <c r="S241" s="5">
        <v>0</v>
      </c>
    </row>
    <row r="242" spans="1:19" hidden="1" x14ac:dyDescent="0.35">
      <c r="A242" s="2" t="s">
        <v>13</v>
      </c>
      <c r="B242" s="1" t="s">
        <v>690</v>
      </c>
      <c r="C242" t="str">
        <f>VLOOKUP(B242,[2]Clothes!$B$5:$D$447,2, FALSE)</f>
        <v>Outside of MKCC</v>
      </c>
      <c r="D242" t="str">
        <f>VLOOKUP(B242,[2]Clothes!$B$5:$D$447,3, FALSE)</f>
        <v>Aylesbury</v>
      </c>
      <c r="E242" s="5">
        <v>0</v>
      </c>
      <c r="F242" s="5">
        <v>0</v>
      </c>
      <c r="G242" s="5">
        <v>0</v>
      </c>
      <c r="H242" s="5">
        <v>0</v>
      </c>
      <c r="I242" s="5">
        <v>0</v>
      </c>
      <c r="J242" s="5">
        <v>0</v>
      </c>
      <c r="K242" s="5">
        <v>0</v>
      </c>
      <c r="L242" s="5">
        <v>0</v>
      </c>
      <c r="M242" s="5">
        <v>0</v>
      </c>
      <c r="N242" s="5">
        <v>0</v>
      </c>
      <c r="O242" s="5">
        <v>0</v>
      </c>
      <c r="P242" s="5">
        <v>0</v>
      </c>
      <c r="Q242" s="5">
        <v>0</v>
      </c>
      <c r="R242" s="5">
        <v>0</v>
      </c>
      <c r="S242" s="5">
        <v>0</v>
      </c>
    </row>
    <row r="243" spans="1:19" hidden="1" x14ac:dyDescent="0.35">
      <c r="A243" s="2" t="s">
        <v>13</v>
      </c>
      <c r="B243" s="1" t="s">
        <v>691</v>
      </c>
      <c r="C243" t="str">
        <f>VLOOKUP(B243,[2]Clothes!$B$5:$D$447,2, FALSE)</f>
        <v>Outside of MKCC</v>
      </c>
      <c r="D243" t="str">
        <f>VLOOKUP(B243,[2]Clothes!$B$5:$D$447,3, FALSE)</f>
        <v>Aylesbury</v>
      </c>
      <c r="E243" s="5">
        <v>0</v>
      </c>
      <c r="F243" s="5">
        <v>0</v>
      </c>
      <c r="G243" s="5">
        <v>0</v>
      </c>
      <c r="H243" s="5">
        <v>0</v>
      </c>
      <c r="I243" s="5">
        <v>0</v>
      </c>
      <c r="J243" s="5">
        <v>0</v>
      </c>
      <c r="K243" s="5">
        <v>0</v>
      </c>
      <c r="L243" s="5">
        <v>0</v>
      </c>
      <c r="M243" s="5">
        <v>0</v>
      </c>
      <c r="N243" s="5">
        <v>0</v>
      </c>
      <c r="O243" s="5">
        <v>0</v>
      </c>
      <c r="P243" s="5">
        <v>0</v>
      </c>
      <c r="Q243" s="5">
        <v>0</v>
      </c>
      <c r="R243" s="5">
        <v>0</v>
      </c>
      <c r="S243" s="5">
        <v>0</v>
      </c>
    </row>
    <row r="244" spans="1:19" hidden="1" x14ac:dyDescent="0.35">
      <c r="A244" s="2" t="s">
        <v>13</v>
      </c>
      <c r="B244" s="1" t="s">
        <v>692</v>
      </c>
      <c r="C244" t="str">
        <f>VLOOKUP(B244,[2]Clothes!$B$5:$D$447,2, FALSE)</f>
        <v>Outside of MKCC</v>
      </c>
      <c r="D244" t="str">
        <f>VLOOKUP(B244,[2]Clothes!$B$5:$D$447,3, FALSE)</f>
        <v>Outside of MKCC - Other</v>
      </c>
      <c r="E244" s="5">
        <v>3.0400000000000002E-3</v>
      </c>
      <c r="F244" s="5">
        <v>0</v>
      </c>
      <c r="G244" s="5">
        <v>0</v>
      </c>
      <c r="H244" s="5">
        <v>0</v>
      </c>
      <c r="I244" s="5">
        <v>0</v>
      </c>
      <c r="J244" s="5">
        <v>0</v>
      </c>
      <c r="K244" s="5">
        <v>0</v>
      </c>
      <c r="L244" s="5">
        <v>0</v>
      </c>
      <c r="M244" s="5">
        <v>0</v>
      </c>
      <c r="N244" s="5">
        <v>0</v>
      </c>
      <c r="O244" s="5">
        <v>0</v>
      </c>
      <c r="P244" s="5">
        <v>0</v>
      </c>
      <c r="Q244" s="5">
        <v>0</v>
      </c>
      <c r="R244" s="5">
        <v>1.66E-2</v>
      </c>
      <c r="S244" s="5">
        <v>0</v>
      </c>
    </row>
    <row r="245" spans="1:19" hidden="1" x14ac:dyDescent="0.35">
      <c r="A245" s="2" t="s">
        <v>14</v>
      </c>
      <c r="B245" s="1" t="s">
        <v>214</v>
      </c>
      <c r="C245" t="str">
        <f>VLOOKUP(B245,[2]Clothes!$B$5:$D$447,2, FALSE)</f>
        <v>Outside of MKCC</v>
      </c>
      <c r="D245" t="str">
        <f>VLOOKUP(B245,[2]Clothes!$B$5:$D$447,3, FALSE)</f>
        <v>Bicester</v>
      </c>
      <c r="E245" s="5">
        <v>0</v>
      </c>
      <c r="F245" s="5">
        <v>0</v>
      </c>
      <c r="G245" s="5">
        <v>0</v>
      </c>
      <c r="H245" s="5">
        <v>0</v>
      </c>
      <c r="I245" s="5">
        <v>0</v>
      </c>
      <c r="J245" s="5">
        <v>0</v>
      </c>
      <c r="K245" s="5">
        <v>0</v>
      </c>
      <c r="L245" s="5">
        <v>0</v>
      </c>
      <c r="M245" s="5">
        <v>0</v>
      </c>
      <c r="N245" s="5">
        <v>0</v>
      </c>
      <c r="O245" s="5">
        <v>0</v>
      </c>
      <c r="P245" s="5">
        <v>0</v>
      </c>
      <c r="Q245" s="5">
        <v>0</v>
      </c>
      <c r="R245" s="5">
        <v>0</v>
      </c>
      <c r="S245" s="5">
        <v>0</v>
      </c>
    </row>
    <row r="246" spans="1:19" hidden="1" x14ac:dyDescent="0.35">
      <c r="A246" s="2" t="s">
        <v>14</v>
      </c>
      <c r="B246" s="1" t="s">
        <v>693</v>
      </c>
      <c r="C246" t="str">
        <f>VLOOKUP(B246,[2]Clothes!$B$5:$D$447,2, FALSE)</f>
        <v>Outside of MKCC</v>
      </c>
      <c r="D246" t="str">
        <f>VLOOKUP(B246,[2]Clothes!$B$5:$D$447,3, FALSE)</f>
        <v>Bicester</v>
      </c>
      <c r="E246" s="5">
        <v>0</v>
      </c>
      <c r="F246" s="5">
        <v>0</v>
      </c>
      <c r="G246" s="5">
        <v>0</v>
      </c>
      <c r="H246" s="5">
        <v>0</v>
      </c>
      <c r="I246" s="5">
        <v>0</v>
      </c>
      <c r="J246" s="5">
        <v>0</v>
      </c>
      <c r="K246" s="5">
        <v>0</v>
      </c>
      <c r="L246" s="5">
        <v>0</v>
      </c>
      <c r="M246" s="5">
        <v>0</v>
      </c>
      <c r="N246" s="5">
        <v>0</v>
      </c>
      <c r="O246" s="5">
        <v>0</v>
      </c>
      <c r="P246" s="5">
        <v>0</v>
      </c>
      <c r="Q246" s="5">
        <v>0</v>
      </c>
      <c r="R246" s="5">
        <v>0</v>
      </c>
      <c r="S246" s="5">
        <v>0</v>
      </c>
    </row>
    <row r="247" spans="1:19" hidden="1" x14ac:dyDescent="0.35">
      <c r="A247" s="2" t="s">
        <v>14</v>
      </c>
      <c r="B247" s="1" t="s">
        <v>694</v>
      </c>
      <c r="C247" t="str">
        <f>VLOOKUP(B247,[2]Clothes!$B$5:$D$447,2, FALSE)</f>
        <v>Outside of MKCC</v>
      </c>
      <c r="D247" t="str">
        <f>VLOOKUP(B247,[2]Clothes!$B$5:$D$447,3, FALSE)</f>
        <v>Bicester</v>
      </c>
      <c r="E247" s="5">
        <v>3.1980000000000001E-2</v>
      </c>
      <c r="F247" s="5">
        <v>0</v>
      </c>
      <c r="G247" s="5">
        <v>0</v>
      </c>
      <c r="H247" s="5">
        <v>0</v>
      </c>
      <c r="I247" s="5">
        <v>0</v>
      </c>
      <c r="J247" s="5">
        <v>0</v>
      </c>
      <c r="K247" s="5">
        <v>0</v>
      </c>
      <c r="L247" s="5">
        <v>0</v>
      </c>
      <c r="M247" s="5">
        <v>3.8859999999999999E-2</v>
      </c>
      <c r="N247" s="5">
        <v>0</v>
      </c>
      <c r="O247" s="5">
        <v>0</v>
      </c>
      <c r="P247" s="5">
        <v>0</v>
      </c>
      <c r="Q247" s="5">
        <v>0</v>
      </c>
      <c r="R247" s="5">
        <v>0</v>
      </c>
      <c r="S247" s="5">
        <v>0.27815000000000001</v>
      </c>
    </row>
    <row r="248" spans="1:19" hidden="1" x14ac:dyDescent="0.35">
      <c r="A248" s="2" t="s">
        <v>14</v>
      </c>
      <c r="B248" s="1" t="s">
        <v>695</v>
      </c>
      <c r="C248" t="str">
        <f>VLOOKUP(B248,[2]Clothes!$B$5:$D$447,2, FALSE)</f>
        <v>Outside of MKCC</v>
      </c>
      <c r="D248" t="str">
        <f>VLOOKUP(B248,[2]Clothes!$B$5:$D$447,3, FALSE)</f>
        <v>Outside of MKCC - Other</v>
      </c>
      <c r="E248" s="5">
        <v>0</v>
      </c>
      <c r="F248" s="5">
        <v>0</v>
      </c>
      <c r="G248" s="5">
        <v>0</v>
      </c>
      <c r="H248" s="5">
        <v>0</v>
      </c>
      <c r="I248" s="5">
        <v>0</v>
      </c>
      <c r="J248" s="5">
        <v>0</v>
      </c>
      <c r="K248" s="5">
        <v>0</v>
      </c>
      <c r="L248" s="5">
        <v>0</v>
      </c>
      <c r="M248" s="5">
        <v>0</v>
      </c>
      <c r="N248" s="5">
        <v>0</v>
      </c>
      <c r="O248" s="5">
        <v>0</v>
      </c>
      <c r="P248" s="5">
        <v>0</v>
      </c>
      <c r="Q248" s="5">
        <v>0</v>
      </c>
      <c r="R248" s="5">
        <v>0</v>
      </c>
      <c r="S248" s="5">
        <v>0</v>
      </c>
    </row>
    <row r="249" spans="1:19" hidden="1" x14ac:dyDescent="0.35">
      <c r="A249" s="2" t="s">
        <v>14</v>
      </c>
      <c r="B249" s="1" t="s">
        <v>696</v>
      </c>
      <c r="C249" t="str">
        <f>VLOOKUP(B249,[2]Clothes!$B$5:$D$447,2, FALSE)</f>
        <v>Outside of MKCC</v>
      </c>
      <c r="D249" t="str">
        <f>VLOOKUP(B249,[2]Clothes!$B$5:$D$447,3, FALSE)</f>
        <v>Outside of MKCC - Other</v>
      </c>
      <c r="E249" s="5">
        <v>0</v>
      </c>
      <c r="F249" s="5">
        <v>0</v>
      </c>
      <c r="G249" s="5">
        <v>0</v>
      </c>
      <c r="H249" s="5">
        <v>0</v>
      </c>
      <c r="I249" s="5">
        <v>0</v>
      </c>
      <c r="J249" s="5">
        <v>0</v>
      </c>
      <c r="K249" s="5">
        <v>0</v>
      </c>
      <c r="L249" s="5">
        <v>0</v>
      </c>
      <c r="M249" s="5">
        <v>0</v>
      </c>
      <c r="N249" s="5">
        <v>0</v>
      </c>
      <c r="O249" s="5">
        <v>0</v>
      </c>
      <c r="P249" s="5">
        <v>0</v>
      </c>
      <c r="Q249" s="5">
        <v>0</v>
      </c>
      <c r="R249" s="5">
        <v>0</v>
      </c>
      <c r="S249" s="5">
        <v>0</v>
      </c>
    </row>
    <row r="250" spans="1:19" hidden="1" x14ac:dyDescent="0.35">
      <c r="A250" s="2" t="s">
        <v>14</v>
      </c>
      <c r="B250" s="1" t="s">
        <v>697</v>
      </c>
      <c r="C250" t="str">
        <f>VLOOKUP(B250,[2]Clothes!$B$5:$D$447,2, FALSE)</f>
        <v>Outside of MKCC</v>
      </c>
      <c r="D250" t="str">
        <f>VLOOKUP(B250,[2]Clothes!$B$5:$D$447,3, FALSE)</f>
        <v>Bicester</v>
      </c>
      <c r="E250" s="5">
        <v>2.4599999999999999E-3</v>
      </c>
      <c r="F250" s="5">
        <v>0</v>
      </c>
      <c r="G250" s="5">
        <v>0</v>
      </c>
      <c r="H250" s="5">
        <v>0</v>
      </c>
      <c r="I250" s="5">
        <v>0</v>
      </c>
      <c r="J250" s="5">
        <v>0</v>
      </c>
      <c r="K250" s="5">
        <v>0</v>
      </c>
      <c r="L250" s="5">
        <v>0</v>
      </c>
      <c r="M250" s="5">
        <v>1.8700000000000001E-2</v>
      </c>
      <c r="N250" s="5">
        <v>0</v>
      </c>
      <c r="O250" s="5">
        <v>0</v>
      </c>
      <c r="P250" s="5">
        <v>0</v>
      </c>
      <c r="Q250" s="5">
        <v>0</v>
      </c>
      <c r="R250" s="5">
        <v>0</v>
      </c>
      <c r="S250" s="5">
        <v>0</v>
      </c>
    </row>
    <row r="251" spans="1:19" hidden="1" x14ac:dyDescent="0.35">
      <c r="A251" s="2" t="s">
        <v>14</v>
      </c>
      <c r="B251" s="1" t="s">
        <v>698</v>
      </c>
      <c r="C251" t="str">
        <f>VLOOKUP(B251,[2]Clothes!$B$5:$D$447,2, FALSE)</f>
        <v>Outside of MKCC</v>
      </c>
      <c r="D251" t="str">
        <f>VLOOKUP(B251,[2]Clothes!$B$5:$D$447,3, FALSE)</f>
        <v>Bicester</v>
      </c>
      <c r="E251" s="5">
        <v>9.4800000000000006E-3</v>
      </c>
      <c r="F251" s="5">
        <v>0</v>
      </c>
      <c r="G251" s="5">
        <v>0</v>
      </c>
      <c r="H251" s="5">
        <v>0</v>
      </c>
      <c r="I251" s="5">
        <v>0</v>
      </c>
      <c r="J251" s="5">
        <v>0</v>
      </c>
      <c r="K251" s="5">
        <v>0</v>
      </c>
      <c r="L251" s="5">
        <v>0</v>
      </c>
      <c r="M251" s="5">
        <v>0</v>
      </c>
      <c r="N251" s="5">
        <v>0</v>
      </c>
      <c r="O251" s="5">
        <v>0</v>
      </c>
      <c r="P251" s="5">
        <v>0</v>
      </c>
      <c r="Q251" s="5">
        <v>0</v>
      </c>
      <c r="R251" s="5">
        <v>0</v>
      </c>
      <c r="S251" s="5">
        <v>9.819E-2</v>
      </c>
    </row>
    <row r="252" spans="1:19" hidden="1" x14ac:dyDescent="0.35">
      <c r="A252" s="2" t="s">
        <v>14</v>
      </c>
      <c r="B252" s="1" t="s">
        <v>221</v>
      </c>
      <c r="C252" t="str">
        <f>VLOOKUP(B252,[2]Clothes!$B$5:$D$447,2, FALSE)</f>
        <v>Outside of MKCC</v>
      </c>
      <c r="D252" t="str">
        <f>VLOOKUP(B252,[2]Clothes!$B$5:$D$447,3, FALSE)</f>
        <v>Bicester</v>
      </c>
      <c r="E252" s="5">
        <v>0</v>
      </c>
      <c r="F252" s="5">
        <v>0</v>
      </c>
      <c r="G252" s="5">
        <v>0</v>
      </c>
      <c r="H252" s="5">
        <v>0</v>
      </c>
      <c r="I252" s="5">
        <v>0</v>
      </c>
      <c r="J252" s="5">
        <v>0</v>
      </c>
      <c r="K252" s="5">
        <v>0</v>
      </c>
      <c r="L252" s="5">
        <v>0</v>
      </c>
      <c r="M252" s="5">
        <v>0</v>
      </c>
      <c r="N252" s="5">
        <v>0</v>
      </c>
      <c r="O252" s="5">
        <v>0</v>
      </c>
      <c r="P252" s="5">
        <v>0</v>
      </c>
      <c r="Q252" s="5">
        <v>0</v>
      </c>
      <c r="R252" s="5">
        <v>0</v>
      </c>
      <c r="S252" s="5">
        <v>0</v>
      </c>
    </row>
    <row r="253" spans="1:19" hidden="1" x14ac:dyDescent="0.35">
      <c r="A253" s="2" t="s">
        <v>14</v>
      </c>
      <c r="B253" s="1" t="s">
        <v>699</v>
      </c>
      <c r="C253" t="str">
        <f>VLOOKUP(B253,[2]Clothes!$B$5:$D$447,2, FALSE)</f>
        <v>Outside of MKCC</v>
      </c>
      <c r="D253" t="str">
        <f>VLOOKUP(B253,[2]Clothes!$B$5:$D$447,3, FALSE)</f>
        <v>Outside of MKCC - Other</v>
      </c>
      <c r="E253" s="5">
        <v>0</v>
      </c>
      <c r="F253" s="5">
        <v>0</v>
      </c>
      <c r="G253" s="5">
        <v>0</v>
      </c>
      <c r="H253" s="5">
        <v>0</v>
      </c>
      <c r="I253" s="5">
        <v>0</v>
      </c>
      <c r="J253" s="5">
        <v>0</v>
      </c>
      <c r="K253" s="5">
        <v>0</v>
      </c>
      <c r="L253" s="5">
        <v>0</v>
      </c>
      <c r="M253" s="5">
        <v>0</v>
      </c>
      <c r="N253" s="5">
        <v>0</v>
      </c>
      <c r="O253" s="5">
        <v>0</v>
      </c>
      <c r="P253" s="5">
        <v>0</v>
      </c>
      <c r="Q253" s="5">
        <v>0</v>
      </c>
      <c r="R253" s="5">
        <v>0</v>
      </c>
      <c r="S253" s="5">
        <v>0</v>
      </c>
    </row>
    <row r="254" spans="1:19" hidden="1" x14ac:dyDescent="0.35">
      <c r="A254" s="2" t="s">
        <v>14</v>
      </c>
      <c r="B254" s="1" t="s">
        <v>700</v>
      </c>
      <c r="C254" t="str">
        <f>VLOOKUP(B254,[2]Clothes!$B$5:$D$447,2, FALSE)</f>
        <v>Outside of MKCC</v>
      </c>
      <c r="D254" t="str">
        <f>VLOOKUP(B254,[2]Clothes!$B$5:$D$447,3, FALSE)</f>
        <v>Outside of MKCC - Other</v>
      </c>
      <c r="E254" s="5">
        <v>0</v>
      </c>
      <c r="F254" s="5">
        <v>0</v>
      </c>
      <c r="G254" s="5">
        <v>0</v>
      </c>
      <c r="H254" s="5">
        <v>0</v>
      </c>
      <c r="I254" s="5">
        <v>0</v>
      </c>
      <c r="J254" s="5">
        <v>0</v>
      </c>
      <c r="K254" s="5">
        <v>0</v>
      </c>
      <c r="L254" s="5">
        <v>0</v>
      </c>
      <c r="M254" s="5">
        <v>0</v>
      </c>
      <c r="N254" s="5">
        <v>0</v>
      </c>
      <c r="O254" s="5">
        <v>0</v>
      </c>
      <c r="P254" s="5">
        <v>0</v>
      </c>
      <c r="Q254" s="5">
        <v>0</v>
      </c>
      <c r="R254" s="5">
        <v>0</v>
      </c>
      <c r="S254" s="5">
        <v>0</v>
      </c>
    </row>
    <row r="255" spans="1:19" hidden="1" x14ac:dyDescent="0.35">
      <c r="A255" s="2" t="s">
        <v>14</v>
      </c>
      <c r="B255" s="1" t="s">
        <v>227</v>
      </c>
      <c r="C255" t="str">
        <f>VLOOKUP(B255,[2]Clothes!$B$5:$D$447,2, FALSE)</f>
        <v>Outside of MKCC</v>
      </c>
      <c r="D255" t="str">
        <f>VLOOKUP(B255,[2]Clothes!$B$5:$D$447,3, FALSE)</f>
        <v>Bicester</v>
      </c>
      <c r="E255" s="5">
        <v>0</v>
      </c>
      <c r="F255" s="5">
        <v>0</v>
      </c>
      <c r="G255" s="5">
        <v>0</v>
      </c>
      <c r="H255" s="5">
        <v>0</v>
      </c>
      <c r="I255" s="5">
        <v>0</v>
      </c>
      <c r="J255" s="5">
        <v>0</v>
      </c>
      <c r="K255" s="5">
        <v>0</v>
      </c>
      <c r="L255" s="5">
        <v>0</v>
      </c>
      <c r="M255" s="5">
        <v>0</v>
      </c>
      <c r="N255" s="5">
        <v>0</v>
      </c>
      <c r="O255" s="5">
        <v>0</v>
      </c>
      <c r="P255" s="5">
        <v>0</v>
      </c>
      <c r="Q255" s="5">
        <v>0</v>
      </c>
      <c r="R255" s="5">
        <v>0</v>
      </c>
      <c r="S255" s="5">
        <v>0</v>
      </c>
    </row>
    <row r="256" spans="1:19" hidden="1" x14ac:dyDescent="0.35">
      <c r="A256" s="2" t="s">
        <v>14</v>
      </c>
      <c r="B256" s="1" t="s">
        <v>701</v>
      </c>
      <c r="C256" t="str">
        <f>VLOOKUP(B256,[2]Clothes!$B$5:$D$447,2, FALSE)</f>
        <v>Outside of MKCC</v>
      </c>
      <c r="D256" t="str">
        <f>VLOOKUP(B256,[2]Clothes!$B$5:$D$447,3, FALSE)</f>
        <v>Bicester</v>
      </c>
      <c r="E256" s="5">
        <v>0</v>
      </c>
      <c r="F256" s="5">
        <v>0</v>
      </c>
      <c r="G256" s="5">
        <v>0</v>
      </c>
      <c r="H256" s="5">
        <v>0</v>
      </c>
      <c r="I256" s="5">
        <v>0</v>
      </c>
      <c r="J256" s="5">
        <v>0</v>
      </c>
      <c r="K256" s="5">
        <v>0</v>
      </c>
      <c r="L256" s="5">
        <v>0</v>
      </c>
      <c r="M256" s="5">
        <v>0</v>
      </c>
      <c r="N256" s="5">
        <v>0</v>
      </c>
      <c r="O256" s="5">
        <v>0</v>
      </c>
      <c r="P256" s="5">
        <v>0</v>
      </c>
      <c r="Q256" s="5">
        <v>0</v>
      </c>
      <c r="R256" s="5">
        <v>0</v>
      </c>
      <c r="S256" s="5">
        <v>0</v>
      </c>
    </row>
    <row r="257" spans="1:19" hidden="1" x14ac:dyDescent="0.35">
      <c r="A257" s="2" t="s">
        <v>14</v>
      </c>
      <c r="B257" s="1" t="s">
        <v>232</v>
      </c>
      <c r="C257" t="str">
        <f>VLOOKUP(B257,[2]Clothes!$B$5:$D$447,2, FALSE)</f>
        <v>Outside of MKCC</v>
      </c>
      <c r="D257" t="str">
        <f>VLOOKUP(B257,[2]Clothes!$B$5:$D$447,3, FALSE)</f>
        <v>Bicester</v>
      </c>
      <c r="E257" s="5">
        <v>0</v>
      </c>
      <c r="F257" s="5">
        <v>0</v>
      </c>
      <c r="G257" s="5">
        <v>0</v>
      </c>
      <c r="H257" s="5">
        <v>0</v>
      </c>
      <c r="I257" s="5">
        <v>0</v>
      </c>
      <c r="J257" s="5">
        <v>0</v>
      </c>
      <c r="K257" s="5">
        <v>0</v>
      </c>
      <c r="L257" s="5">
        <v>0</v>
      </c>
      <c r="M257" s="5">
        <v>0</v>
      </c>
      <c r="N257" s="5">
        <v>0</v>
      </c>
      <c r="O257" s="5">
        <v>0</v>
      </c>
      <c r="P257" s="5">
        <v>0</v>
      </c>
      <c r="Q257" s="5">
        <v>0</v>
      </c>
      <c r="R257" s="5">
        <v>0</v>
      </c>
      <c r="S257" s="5">
        <v>0</v>
      </c>
    </row>
    <row r="258" spans="1:19" hidden="1" x14ac:dyDescent="0.35">
      <c r="A258" s="2" t="s">
        <v>14</v>
      </c>
      <c r="B258" s="1" t="s">
        <v>702</v>
      </c>
      <c r="C258" t="str">
        <f>VLOOKUP(B258,[2]Clothes!$B$5:$D$447,2, FALSE)</f>
        <v>Outside of MKCC</v>
      </c>
      <c r="D258" t="str">
        <f>VLOOKUP(B258,[2]Clothes!$B$5:$D$447,3, FALSE)</f>
        <v>Bicester</v>
      </c>
      <c r="E258" s="5">
        <v>0</v>
      </c>
      <c r="F258" s="5">
        <v>0</v>
      </c>
      <c r="G258" s="5">
        <v>0</v>
      </c>
      <c r="H258" s="5">
        <v>0</v>
      </c>
      <c r="I258" s="5">
        <v>0</v>
      </c>
      <c r="J258" s="5">
        <v>0</v>
      </c>
      <c r="K258" s="5">
        <v>0</v>
      </c>
      <c r="L258" s="5">
        <v>0</v>
      </c>
      <c r="M258" s="5">
        <v>0</v>
      </c>
      <c r="N258" s="5">
        <v>0</v>
      </c>
      <c r="O258" s="5">
        <v>0</v>
      </c>
      <c r="P258" s="5">
        <v>0</v>
      </c>
      <c r="Q258" s="5">
        <v>0</v>
      </c>
      <c r="R258" s="5">
        <v>0</v>
      </c>
      <c r="S258" s="5">
        <v>0</v>
      </c>
    </row>
    <row r="259" spans="1:19" hidden="1" x14ac:dyDescent="0.35">
      <c r="A259" s="2" t="s">
        <v>233</v>
      </c>
      <c r="B259" s="1" t="s">
        <v>703</v>
      </c>
      <c r="C259" t="str">
        <f>VLOOKUP(B259,[2]Clothes!$B$5:$D$447,2, FALSE)</f>
        <v>Outside of MKCC</v>
      </c>
      <c r="D259" t="str">
        <f>VLOOKUP(B259,[2]Clothes!$B$5:$D$447,3, FALSE)</f>
        <v>Outside of MKCC - Other</v>
      </c>
      <c r="E259" s="5">
        <v>0</v>
      </c>
      <c r="F259" s="5">
        <v>0</v>
      </c>
      <c r="G259" s="5">
        <v>0</v>
      </c>
      <c r="H259" s="5">
        <v>0</v>
      </c>
      <c r="I259" s="5">
        <v>0</v>
      </c>
      <c r="J259" s="5">
        <v>0</v>
      </c>
      <c r="K259" s="5">
        <v>0</v>
      </c>
      <c r="L259" s="5">
        <v>0</v>
      </c>
      <c r="M259" s="5">
        <v>0</v>
      </c>
      <c r="N259" s="5">
        <v>0</v>
      </c>
      <c r="O259" s="5">
        <v>0</v>
      </c>
      <c r="P259" s="5">
        <v>0</v>
      </c>
      <c r="Q259" s="5">
        <v>0</v>
      </c>
      <c r="R259" s="5">
        <v>0</v>
      </c>
      <c r="S259" s="5">
        <v>0</v>
      </c>
    </row>
    <row r="260" spans="1:19" hidden="1" x14ac:dyDescent="0.35">
      <c r="A260" s="2" t="s">
        <v>233</v>
      </c>
      <c r="B260" s="1" t="s">
        <v>704</v>
      </c>
      <c r="C260" t="str">
        <f>VLOOKUP(B260,[2]Clothes!$B$5:$D$447,2, FALSE)</f>
        <v>Outside of MKCC</v>
      </c>
      <c r="D260" t="str">
        <f>VLOOKUP(B260,[2]Clothes!$B$5:$D$447,3, FALSE)</f>
        <v>Bedford</v>
      </c>
      <c r="E260" s="5">
        <v>0</v>
      </c>
      <c r="F260" s="5">
        <v>0</v>
      </c>
      <c r="G260" s="5">
        <v>0</v>
      </c>
      <c r="H260" s="5">
        <v>0</v>
      </c>
      <c r="I260" s="5">
        <v>0</v>
      </c>
      <c r="J260" s="5">
        <v>0</v>
      </c>
      <c r="K260" s="5">
        <v>0</v>
      </c>
      <c r="L260" s="5">
        <v>0</v>
      </c>
      <c r="M260" s="5">
        <v>0</v>
      </c>
      <c r="N260" s="5">
        <v>0</v>
      </c>
      <c r="O260" s="5">
        <v>0</v>
      </c>
      <c r="P260" s="5">
        <v>0</v>
      </c>
      <c r="Q260" s="5">
        <v>0</v>
      </c>
      <c r="R260" s="5">
        <v>0</v>
      </c>
      <c r="S260" s="5">
        <v>0</v>
      </c>
    </row>
    <row r="261" spans="1:19" hidden="1" x14ac:dyDescent="0.35">
      <c r="A261" s="2" t="s">
        <v>233</v>
      </c>
      <c r="B261" s="1" t="s">
        <v>234</v>
      </c>
      <c r="C261" t="str">
        <f>VLOOKUP(B261,[2]Clothes!$B$5:$D$447,2, FALSE)</f>
        <v>Outside of MKCC</v>
      </c>
      <c r="D261" t="str">
        <f>VLOOKUP(B261,[2]Clothes!$B$5:$D$447,3, FALSE)</f>
        <v>Outside of MKCC - Other</v>
      </c>
      <c r="E261" s="5">
        <v>0</v>
      </c>
      <c r="F261" s="5">
        <v>0</v>
      </c>
      <c r="G261" s="5">
        <v>0</v>
      </c>
      <c r="H261" s="5">
        <v>0</v>
      </c>
      <c r="I261" s="5">
        <v>0</v>
      </c>
      <c r="J261" s="5">
        <v>0</v>
      </c>
      <c r="K261" s="5">
        <v>0</v>
      </c>
      <c r="L261" s="5">
        <v>0</v>
      </c>
      <c r="M261" s="5">
        <v>0</v>
      </c>
      <c r="N261" s="5">
        <v>0</v>
      </c>
      <c r="O261" s="5">
        <v>0</v>
      </c>
      <c r="P261" s="5">
        <v>0</v>
      </c>
      <c r="Q261" s="5">
        <v>0</v>
      </c>
      <c r="R261" s="5">
        <v>0</v>
      </c>
      <c r="S261" s="5">
        <v>0</v>
      </c>
    </row>
    <row r="262" spans="1:19" hidden="1" x14ac:dyDescent="0.35">
      <c r="A262" s="2" t="s">
        <v>233</v>
      </c>
      <c r="B262" s="1" t="s">
        <v>235</v>
      </c>
      <c r="C262" t="str">
        <f>VLOOKUP(B262,[2]Clothes!$B$5:$D$447,2, FALSE)</f>
        <v>Outside of MKCC</v>
      </c>
      <c r="D262" t="str">
        <f>VLOOKUP(B262,[2]Clothes!$B$5:$D$447,3, FALSE)</f>
        <v>Bedford</v>
      </c>
      <c r="E262" s="5">
        <v>0</v>
      </c>
      <c r="F262" s="5">
        <v>0</v>
      </c>
      <c r="G262" s="5">
        <v>0</v>
      </c>
      <c r="H262" s="5">
        <v>0</v>
      </c>
      <c r="I262" s="5">
        <v>0</v>
      </c>
      <c r="J262" s="5">
        <v>0</v>
      </c>
      <c r="K262" s="5">
        <v>0</v>
      </c>
      <c r="L262" s="5">
        <v>0</v>
      </c>
      <c r="M262" s="5">
        <v>0</v>
      </c>
      <c r="N262" s="5">
        <v>0</v>
      </c>
      <c r="O262" s="5">
        <v>0</v>
      </c>
      <c r="P262" s="5">
        <v>0</v>
      </c>
      <c r="Q262" s="5">
        <v>0</v>
      </c>
      <c r="R262" s="5">
        <v>0</v>
      </c>
      <c r="S262" s="5">
        <v>0</v>
      </c>
    </row>
    <row r="263" spans="1:19" hidden="1" x14ac:dyDescent="0.35">
      <c r="A263" s="2" t="s">
        <v>233</v>
      </c>
      <c r="B263" s="1" t="s">
        <v>236</v>
      </c>
      <c r="C263" t="str">
        <f>VLOOKUP(B263,[2]Clothes!$B$5:$D$447,2, FALSE)</f>
        <v>Outside of MKCC</v>
      </c>
      <c r="D263" t="str">
        <f>VLOOKUP(B263,[2]Clothes!$B$5:$D$447,3, FALSE)</f>
        <v>Outside of MKCC - Other</v>
      </c>
      <c r="E263" s="5">
        <v>0</v>
      </c>
      <c r="F263" s="5">
        <v>0</v>
      </c>
      <c r="G263" s="5">
        <v>0</v>
      </c>
      <c r="H263" s="5">
        <v>0</v>
      </c>
      <c r="I263" s="5">
        <v>0</v>
      </c>
      <c r="J263" s="5">
        <v>0</v>
      </c>
      <c r="K263" s="5">
        <v>0</v>
      </c>
      <c r="L263" s="5">
        <v>0</v>
      </c>
      <c r="M263" s="5">
        <v>0</v>
      </c>
      <c r="N263" s="5">
        <v>0</v>
      </c>
      <c r="O263" s="5">
        <v>0</v>
      </c>
      <c r="P263" s="5">
        <v>0</v>
      </c>
      <c r="Q263" s="5">
        <v>0</v>
      </c>
      <c r="R263" s="5">
        <v>0</v>
      </c>
      <c r="S263" s="5">
        <v>0</v>
      </c>
    </row>
    <row r="264" spans="1:19" hidden="1" x14ac:dyDescent="0.35">
      <c r="A264" s="2" t="s">
        <v>233</v>
      </c>
      <c r="B264" s="1" t="s">
        <v>237</v>
      </c>
      <c r="C264" t="str">
        <f>VLOOKUP(B264,[2]Clothes!$B$5:$D$447,2, FALSE)</f>
        <v>Outside of MKCC</v>
      </c>
      <c r="D264" t="str">
        <f>VLOOKUP(B264,[2]Clothes!$B$5:$D$447,3, FALSE)</f>
        <v>Outside of MKCC - Other</v>
      </c>
      <c r="E264" s="5">
        <v>0</v>
      </c>
      <c r="F264" s="5">
        <v>0</v>
      </c>
      <c r="G264" s="5">
        <v>0</v>
      </c>
      <c r="H264" s="5">
        <v>0</v>
      </c>
      <c r="I264" s="5">
        <v>0</v>
      </c>
      <c r="J264" s="5">
        <v>0</v>
      </c>
      <c r="K264" s="5">
        <v>0</v>
      </c>
      <c r="L264" s="5">
        <v>0</v>
      </c>
      <c r="M264" s="5">
        <v>0</v>
      </c>
      <c r="N264" s="5">
        <v>0</v>
      </c>
      <c r="O264" s="5">
        <v>0</v>
      </c>
      <c r="P264" s="5">
        <v>0</v>
      </c>
      <c r="Q264" s="5">
        <v>0</v>
      </c>
      <c r="R264" s="5">
        <v>0</v>
      </c>
      <c r="S264" s="5">
        <v>0</v>
      </c>
    </row>
    <row r="265" spans="1:19" hidden="1" x14ac:dyDescent="0.35">
      <c r="A265" s="2" t="s">
        <v>233</v>
      </c>
      <c r="B265" s="1" t="s">
        <v>239</v>
      </c>
      <c r="C265" t="str">
        <f>VLOOKUP(B265,[2]Clothes!$B$5:$D$447,2, FALSE)</f>
        <v>Outside of MKCC</v>
      </c>
      <c r="D265" t="str">
        <f>VLOOKUP(B265,[2]Clothes!$B$5:$D$447,3, FALSE)</f>
        <v>Outside of MKCC - Other</v>
      </c>
      <c r="E265" s="5">
        <v>0</v>
      </c>
      <c r="F265" s="5">
        <v>0</v>
      </c>
      <c r="G265" s="5">
        <v>0</v>
      </c>
      <c r="H265" s="5">
        <v>0</v>
      </c>
      <c r="I265" s="5">
        <v>0</v>
      </c>
      <c r="J265" s="5">
        <v>0</v>
      </c>
      <c r="K265" s="5">
        <v>0</v>
      </c>
      <c r="L265" s="5">
        <v>0</v>
      </c>
      <c r="M265" s="5">
        <v>0</v>
      </c>
      <c r="N265" s="5">
        <v>0</v>
      </c>
      <c r="O265" s="5">
        <v>0</v>
      </c>
      <c r="P265" s="5">
        <v>0</v>
      </c>
      <c r="Q265" s="5">
        <v>0</v>
      </c>
      <c r="R265" s="5">
        <v>0</v>
      </c>
      <c r="S265" s="5">
        <v>0</v>
      </c>
    </row>
    <row r="266" spans="1:19" hidden="1" x14ac:dyDescent="0.35">
      <c r="A266" s="2" t="s">
        <v>233</v>
      </c>
      <c r="B266" s="1" t="s">
        <v>240</v>
      </c>
      <c r="C266" t="str">
        <f>VLOOKUP(B266,[2]Clothes!$B$5:$D$447,2, FALSE)</f>
        <v>Outside of MKCC</v>
      </c>
      <c r="D266" t="str">
        <f>VLOOKUP(B266,[2]Clothes!$B$5:$D$447,3, FALSE)</f>
        <v>Leighton Buzzard</v>
      </c>
      <c r="E266" s="5">
        <v>0</v>
      </c>
      <c r="F266" s="5">
        <v>0</v>
      </c>
      <c r="G266" s="5">
        <v>0</v>
      </c>
      <c r="H266" s="5">
        <v>0</v>
      </c>
      <c r="I266" s="5">
        <v>0</v>
      </c>
      <c r="J266" s="5">
        <v>0</v>
      </c>
      <c r="K266" s="5">
        <v>0</v>
      </c>
      <c r="L266" s="5">
        <v>0</v>
      </c>
      <c r="M266" s="5">
        <v>0</v>
      </c>
      <c r="N266" s="5">
        <v>0</v>
      </c>
      <c r="O266" s="5">
        <v>0</v>
      </c>
      <c r="P266" s="5">
        <v>0</v>
      </c>
      <c r="Q266" s="5">
        <v>0</v>
      </c>
      <c r="R266" s="5">
        <v>0</v>
      </c>
      <c r="S266" s="5">
        <v>0</v>
      </c>
    </row>
    <row r="267" spans="1:19" hidden="1" x14ac:dyDescent="0.35">
      <c r="A267" s="2" t="s">
        <v>233</v>
      </c>
      <c r="B267" s="1" t="s">
        <v>242</v>
      </c>
      <c r="C267" t="str">
        <f>VLOOKUP(B267,[2]Clothes!$B$5:$D$447,2, FALSE)</f>
        <v>Outside of MKCC</v>
      </c>
      <c r="D267" t="str">
        <f>VLOOKUP(B267,[2]Clothes!$B$5:$D$447,3, FALSE)</f>
        <v>Bedford</v>
      </c>
      <c r="E267" s="5">
        <v>0</v>
      </c>
      <c r="F267" s="5">
        <v>0</v>
      </c>
      <c r="G267" s="5">
        <v>0</v>
      </c>
      <c r="H267" s="5">
        <v>0</v>
      </c>
      <c r="I267" s="5">
        <v>0</v>
      </c>
      <c r="J267" s="5">
        <v>0</v>
      </c>
      <c r="K267" s="5">
        <v>0</v>
      </c>
      <c r="L267" s="5">
        <v>0</v>
      </c>
      <c r="M267" s="5">
        <v>0</v>
      </c>
      <c r="N267" s="5">
        <v>0</v>
      </c>
      <c r="O267" s="5">
        <v>0</v>
      </c>
      <c r="P267" s="5">
        <v>0</v>
      </c>
      <c r="Q267" s="5">
        <v>0</v>
      </c>
      <c r="R267" s="5">
        <v>0</v>
      </c>
      <c r="S267" s="5">
        <v>0</v>
      </c>
    </row>
    <row r="268" spans="1:19" hidden="1" x14ac:dyDescent="0.35">
      <c r="A268" s="2" t="s">
        <v>233</v>
      </c>
      <c r="B268" s="1" t="s">
        <v>705</v>
      </c>
      <c r="C268" t="str">
        <f>VLOOKUP(B268,[2]Clothes!$B$5:$D$447,2, FALSE)</f>
        <v>Outside of MKCC</v>
      </c>
      <c r="D268" t="str">
        <f>VLOOKUP(B268,[2]Clothes!$B$5:$D$447,3, FALSE)</f>
        <v>Outside of MKCC - Other</v>
      </c>
      <c r="E268" s="5">
        <v>1E-3</v>
      </c>
      <c r="F268" s="5">
        <v>0</v>
      </c>
      <c r="G268" s="5">
        <v>0</v>
      </c>
      <c r="H268" s="5">
        <v>0</v>
      </c>
      <c r="I268" s="5">
        <v>0</v>
      </c>
      <c r="J268" s="5">
        <v>0</v>
      </c>
      <c r="K268" s="5">
        <v>3.6130000000000002E-2</v>
      </c>
      <c r="L268" s="5">
        <v>0</v>
      </c>
      <c r="M268" s="5">
        <v>0</v>
      </c>
      <c r="N268" s="5">
        <v>0</v>
      </c>
      <c r="O268" s="5">
        <v>0</v>
      </c>
      <c r="P268" s="5">
        <v>0</v>
      </c>
      <c r="Q268" s="5">
        <v>0</v>
      </c>
      <c r="R268" s="5">
        <v>0</v>
      </c>
      <c r="S268" s="5">
        <v>0</v>
      </c>
    </row>
    <row r="269" spans="1:19" hidden="1" x14ac:dyDescent="0.35">
      <c r="A269" s="2" t="s">
        <v>233</v>
      </c>
      <c r="B269" s="1" t="s">
        <v>706</v>
      </c>
      <c r="C269" t="str">
        <f>VLOOKUP(B269,[2]Clothes!$B$5:$D$447,2, FALSE)</f>
        <v>Outside of MKCC</v>
      </c>
      <c r="D269" t="str">
        <f>VLOOKUP(B269,[2]Clothes!$B$5:$D$447,3, FALSE)</f>
        <v>Outside of MKCC - Other</v>
      </c>
      <c r="E269" s="5">
        <v>0</v>
      </c>
      <c r="F269" s="5">
        <v>0</v>
      </c>
      <c r="G269" s="5">
        <v>0</v>
      </c>
      <c r="H269" s="5">
        <v>0</v>
      </c>
      <c r="I269" s="5">
        <v>0</v>
      </c>
      <c r="J269" s="5">
        <v>0</v>
      </c>
      <c r="K269" s="5">
        <v>0</v>
      </c>
      <c r="L269" s="5">
        <v>0</v>
      </c>
      <c r="M269" s="5">
        <v>0</v>
      </c>
      <c r="N269" s="5">
        <v>0</v>
      </c>
      <c r="O269" s="5">
        <v>0</v>
      </c>
      <c r="P269" s="5">
        <v>0</v>
      </c>
      <c r="Q269" s="5">
        <v>0</v>
      </c>
      <c r="R269" s="5">
        <v>0</v>
      </c>
      <c r="S269" s="5">
        <v>0</v>
      </c>
    </row>
    <row r="270" spans="1:19" hidden="1" x14ac:dyDescent="0.35">
      <c r="A270" s="2" t="s">
        <v>233</v>
      </c>
      <c r="B270" s="1" t="s">
        <v>244</v>
      </c>
      <c r="C270" t="str">
        <f>VLOOKUP(B270,[2]Clothes!$B$5:$D$447,2, FALSE)</f>
        <v>Outside of MKCC</v>
      </c>
      <c r="D270" t="str">
        <f>VLOOKUP(B270,[2]Clothes!$B$5:$D$447,3, FALSE)</f>
        <v>Outside of MKCC - Other</v>
      </c>
      <c r="E270" s="5">
        <v>0</v>
      </c>
      <c r="F270" s="5">
        <v>0</v>
      </c>
      <c r="G270" s="5">
        <v>0</v>
      </c>
      <c r="H270" s="5">
        <v>0</v>
      </c>
      <c r="I270" s="5">
        <v>0</v>
      </c>
      <c r="J270" s="5">
        <v>0</v>
      </c>
      <c r="K270" s="5">
        <v>0</v>
      </c>
      <c r="L270" s="5">
        <v>0</v>
      </c>
      <c r="M270" s="5">
        <v>0</v>
      </c>
      <c r="N270" s="5">
        <v>0</v>
      </c>
      <c r="O270" s="5">
        <v>0</v>
      </c>
      <c r="P270" s="5">
        <v>0</v>
      </c>
      <c r="Q270" s="5">
        <v>0</v>
      </c>
      <c r="R270" s="5">
        <v>0</v>
      </c>
      <c r="S270" s="5">
        <v>0</v>
      </c>
    </row>
    <row r="271" spans="1:19" hidden="1" x14ac:dyDescent="0.35">
      <c r="A271" s="2" t="s">
        <v>233</v>
      </c>
      <c r="B271" s="1" t="s">
        <v>245</v>
      </c>
      <c r="C271" t="str">
        <f>VLOOKUP(B271,[2]Clothes!$B$5:$D$447,2, FALSE)</f>
        <v>Outside of MKCC</v>
      </c>
      <c r="D271" t="str">
        <f>VLOOKUP(B271,[2]Clothes!$B$5:$D$447,3, FALSE)</f>
        <v>Outside of MKCC - Other</v>
      </c>
      <c r="E271" s="5">
        <v>0</v>
      </c>
      <c r="F271" s="5">
        <v>0</v>
      </c>
      <c r="G271" s="5">
        <v>0</v>
      </c>
      <c r="H271" s="5">
        <v>0</v>
      </c>
      <c r="I271" s="5">
        <v>0</v>
      </c>
      <c r="J271" s="5">
        <v>0</v>
      </c>
      <c r="K271" s="5">
        <v>0</v>
      </c>
      <c r="L271" s="5">
        <v>0</v>
      </c>
      <c r="M271" s="5">
        <v>0</v>
      </c>
      <c r="N271" s="5">
        <v>0</v>
      </c>
      <c r="O271" s="5">
        <v>0</v>
      </c>
      <c r="P271" s="5">
        <v>0</v>
      </c>
      <c r="Q271" s="5">
        <v>0</v>
      </c>
      <c r="R271" s="5">
        <v>0</v>
      </c>
      <c r="S271" s="5">
        <v>0</v>
      </c>
    </row>
    <row r="272" spans="1:19" hidden="1" x14ac:dyDescent="0.35">
      <c r="A272" s="2" t="s">
        <v>233</v>
      </c>
      <c r="B272" s="1" t="s">
        <v>246</v>
      </c>
      <c r="C272" t="str">
        <f>VLOOKUP(B272,[2]Clothes!$B$5:$D$447,2, FALSE)</f>
        <v>Outside of MKCC</v>
      </c>
      <c r="D272" t="str">
        <f>VLOOKUP(B272,[2]Clothes!$B$5:$D$447,3, FALSE)</f>
        <v>Northampton</v>
      </c>
      <c r="E272" s="5">
        <v>0</v>
      </c>
      <c r="F272" s="5">
        <v>0</v>
      </c>
      <c r="G272" s="5">
        <v>0</v>
      </c>
      <c r="H272" s="5">
        <v>0</v>
      </c>
      <c r="I272" s="5">
        <v>0</v>
      </c>
      <c r="J272" s="5">
        <v>0</v>
      </c>
      <c r="K272" s="5">
        <v>0</v>
      </c>
      <c r="L272" s="5">
        <v>0</v>
      </c>
      <c r="M272" s="5">
        <v>0</v>
      </c>
      <c r="N272" s="5">
        <v>0</v>
      </c>
      <c r="O272" s="5">
        <v>0</v>
      </c>
      <c r="P272" s="5">
        <v>0</v>
      </c>
      <c r="Q272" s="5">
        <v>0</v>
      </c>
      <c r="R272" s="5">
        <v>0</v>
      </c>
      <c r="S272" s="5">
        <v>0</v>
      </c>
    </row>
    <row r="273" spans="1:19" hidden="1" x14ac:dyDescent="0.35">
      <c r="A273" s="2" t="s">
        <v>233</v>
      </c>
      <c r="B273" s="1" t="s">
        <v>707</v>
      </c>
      <c r="C273" t="str">
        <f>VLOOKUP(B273,[2]Clothes!$B$5:$D$447,2, FALSE)</f>
        <v>Outside of MKCC</v>
      </c>
      <c r="D273" t="str">
        <f>VLOOKUP(B273,[2]Clothes!$B$5:$D$447,3, FALSE)</f>
        <v>Outside of MKCC - Other</v>
      </c>
      <c r="E273" s="5">
        <v>0</v>
      </c>
      <c r="F273" s="5">
        <v>0</v>
      </c>
      <c r="G273" s="5">
        <v>0</v>
      </c>
      <c r="H273" s="5">
        <v>0</v>
      </c>
      <c r="I273" s="5">
        <v>0</v>
      </c>
      <c r="J273" s="5">
        <v>0</v>
      </c>
      <c r="K273" s="5">
        <v>0</v>
      </c>
      <c r="L273" s="5">
        <v>0</v>
      </c>
      <c r="M273" s="5">
        <v>0</v>
      </c>
      <c r="N273" s="5">
        <v>0</v>
      </c>
      <c r="O273" s="5">
        <v>0</v>
      </c>
      <c r="P273" s="5">
        <v>0</v>
      </c>
      <c r="Q273" s="5">
        <v>0</v>
      </c>
      <c r="R273" s="5">
        <v>0</v>
      </c>
      <c r="S273" s="5">
        <v>0</v>
      </c>
    </row>
    <row r="274" spans="1:19" hidden="1" x14ac:dyDescent="0.35">
      <c r="A274" s="2" t="s">
        <v>233</v>
      </c>
      <c r="B274" s="1" t="s">
        <v>247</v>
      </c>
      <c r="C274" t="str">
        <f>VLOOKUP(B274,[2]Clothes!$B$5:$D$447,2, FALSE)</f>
        <v>Outside of MKCC</v>
      </c>
      <c r="D274" t="str">
        <f>VLOOKUP(B274,[2]Clothes!$B$5:$D$447,3, FALSE)</f>
        <v>Outside of MKCC - Other</v>
      </c>
      <c r="E274" s="5">
        <v>0</v>
      </c>
      <c r="F274" s="5">
        <v>0</v>
      </c>
      <c r="G274" s="5">
        <v>0</v>
      </c>
      <c r="H274" s="5">
        <v>0</v>
      </c>
      <c r="I274" s="5">
        <v>0</v>
      </c>
      <c r="J274" s="5">
        <v>0</v>
      </c>
      <c r="K274" s="5">
        <v>0</v>
      </c>
      <c r="L274" s="5">
        <v>0</v>
      </c>
      <c r="M274" s="5">
        <v>0</v>
      </c>
      <c r="N274" s="5">
        <v>0</v>
      </c>
      <c r="O274" s="5">
        <v>0</v>
      </c>
      <c r="P274" s="5">
        <v>0</v>
      </c>
      <c r="Q274" s="5">
        <v>0</v>
      </c>
      <c r="R274" s="5">
        <v>0</v>
      </c>
      <c r="S274" s="5">
        <v>0</v>
      </c>
    </row>
    <row r="275" spans="1:19" hidden="1" x14ac:dyDescent="0.35">
      <c r="A275" s="2" t="s">
        <v>233</v>
      </c>
      <c r="B275" s="1" t="s">
        <v>248</v>
      </c>
      <c r="C275" t="str">
        <f>VLOOKUP(B275,[2]Clothes!$B$5:$D$447,2, FALSE)</f>
        <v>Outside of MKCC</v>
      </c>
      <c r="D275" t="str">
        <f>VLOOKUP(B275,[2]Clothes!$B$5:$D$447,3, FALSE)</f>
        <v>Outside of MKCC - Other</v>
      </c>
      <c r="E275" s="5">
        <v>0</v>
      </c>
      <c r="F275" s="5">
        <v>0</v>
      </c>
      <c r="G275" s="5">
        <v>0</v>
      </c>
      <c r="H275" s="5">
        <v>0</v>
      </c>
      <c r="I275" s="5">
        <v>0</v>
      </c>
      <c r="J275" s="5">
        <v>0</v>
      </c>
      <c r="K275" s="5">
        <v>0</v>
      </c>
      <c r="L275" s="5">
        <v>0</v>
      </c>
      <c r="M275" s="5">
        <v>0</v>
      </c>
      <c r="N275" s="5">
        <v>0</v>
      </c>
      <c r="O275" s="5">
        <v>0</v>
      </c>
      <c r="P275" s="5">
        <v>0</v>
      </c>
      <c r="Q275" s="5">
        <v>0</v>
      </c>
      <c r="R275" s="5">
        <v>0</v>
      </c>
      <c r="S275" s="5">
        <v>0</v>
      </c>
    </row>
    <row r="276" spans="1:19" hidden="1" x14ac:dyDescent="0.35">
      <c r="A276" s="2" t="s">
        <v>233</v>
      </c>
      <c r="B276" s="1" t="s">
        <v>708</v>
      </c>
      <c r="C276" t="str">
        <f>VLOOKUP(B276,[2]Clothes!$B$5:$D$447,2, FALSE)</f>
        <v>Outside of MKCC</v>
      </c>
      <c r="D276" t="str">
        <f>VLOOKUP(B276,[2]Clothes!$B$5:$D$447,3, FALSE)</f>
        <v>Bedford</v>
      </c>
      <c r="E276" s="5">
        <v>2.0300000000000001E-3</v>
      </c>
      <c r="F276" s="5">
        <v>0</v>
      </c>
      <c r="G276" s="5">
        <v>0</v>
      </c>
      <c r="H276" s="5">
        <v>0</v>
      </c>
      <c r="I276" s="5">
        <v>5.3879999999999997E-2</v>
      </c>
      <c r="J276" s="5">
        <v>0</v>
      </c>
      <c r="K276" s="5">
        <v>0</v>
      </c>
      <c r="L276" s="5">
        <v>0</v>
      </c>
      <c r="M276" s="5">
        <v>0</v>
      </c>
      <c r="N276" s="5">
        <v>0</v>
      </c>
      <c r="O276" s="5">
        <v>0</v>
      </c>
      <c r="P276" s="5">
        <v>0</v>
      </c>
      <c r="Q276" s="5">
        <v>0</v>
      </c>
      <c r="R276" s="5">
        <v>0</v>
      </c>
      <c r="S276" s="5">
        <v>0</v>
      </c>
    </row>
    <row r="277" spans="1:19" hidden="1" x14ac:dyDescent="0.35">
      <c r="A277" s="2" t="s">
        <v>233</v>
      </c>
      <c r="B277" s="1" t="s">
        <v>709</v>
      </c>
      <c r="C277" t="str">
        <f>VLOOKUP(B277,[2]Clothes!$B$5:$D$447,2, FALSE)</f>
        <v>Outside of MKCC</v>
      </c>
      <c r="D277" t="str">
        <f>VLOOKUP(B277,[2]Clothes!$B$5:$D$447,3, FALSE)</f>
        <v>Outside of MKCC - Other</v>
      </c>
      <c r="E277" s="5">
        <v>0</v>
      </c>
      <c r="F277" s="5">
        <v>0</v>
      </c>
      <c r="G277" s="5">
        <v>0</v>
      </c>
      <c r="H277" s="5">
        <v>0</v>
      </c>
      <c r="I277" s="5">
        <v>0</v>
      </c>
      <c r="J277" s="5">
        <v>0</v>
      </c>
      <c r="K277" s="5">
        <v>0</v>
      </c>
      <c r="L277" s="5">
        <v>0</v>
      </c>
      <c r="M277" s="5">
        <v>0</v>
      </c>
      <c r="N277" s="5">
        <v>0</v>
      </c>
      <c r="O277" s="5">
        <v>0</v>
      </c>
      <c r="P277" s="5">
        <v>0</v>
      </c>
      <c r="Q277" s="5">
        <v>0</v>
      </c>
      <c r="R277" s="5">
        <v>0</v>
      </c>
      <c r="S277" s="5">
        <v>0</v>
      </c>
    </row>
    <row r="278" spans="1:19" hidden="1" x14ac:dyDescent="0.35">
      <c r="A278" s="2" t="s">
        <v>233</v>
      </c>
      <c r="B278" s="1" t="s">
        <v>710</v>
      </c>
      <c r="C278" t="str">
        <f>VLOOKUP(B278,[2]Clothes!$B$5:$D$447,2, FALSE)</f>
        <v>Outside of MKCC</v>
      </c>
      <c r="D278" t="str">
        <f>VLOOKUP(B278,[2]Clothes!$B$5:$D$447,3, FALSE)</f>
        <v>Bedford</v>
      </c>
      <c r="E278" s="5">
        <v>0</v>
      </c>
      <c r="F278" s="5">
        <v>0</v>
      </c>
      <c r="G278" s="5">
        <v>0</v>
      </c>
      <c r="H278" s="5">
        <v>0</v>
      </c>
      <c r="I278" s="5">
        <v>0</v>
      </c>
      <c r="J278" s="5">
        <v>0</v>
      </c>
      <c r="K278" s="5">
        <v>0</v>
      </c>
      <c r="L278" s="5">
        <v>0</v>
      </c>
      <c r="M278" s="5">
        <v>0</v>
      </c>
      <c r="N278" s="5">
        <v>0</v>
      </c>
      <c r="O278" s="5">
        <v>0</v>
      </c>
      <c r="P278" s="5">
        <v>0</v>
      </c>
      <c r="Q278" s="5">
        <v>0</v>
      </c>
      <c r="R278" s="5">
        <v>0</v>
      </c>
      <c r="S278" s="5">
        <v>0</v>
      </c>
    </row>
    <row r="279" spans="1:19" hidden="1" x14ac:dyDescent="0.35">
      <c r="A279" s="2" t="s">
        <v>233</v>
      </c>
      <c r="B279" s="1" t="s">
        <v>711</v>
      </c>
      <c r="C279" t="str">
        <f>VLOOKUP(B279,[2]Clothes!$B$5:$D$447,2, FALSE)</f>
        <v>Outside of MKCC</v>
      </c>
      <c r="D279" t="str">
        <f>VLOOKUP(B279,[2]Clothes!$B$5:$D$447,3, FALSE)</f>
        <v>Outside of MKCC - Other</v>
      </c>
      <c r="E279" s="5">
        <v>1.32E-3</v>
      </c>
      <c r="F279" s="5">
        <v>0</v>
      </c>
      <c r="G279" s="5">
        <v>0</v>
      </c>
      <c r="H279" s="5">
        <v>0</v>
      </c>
      <c r="I279" s="5">
        <v>0</v>
      </c>
      <c r="J279" s="5">
        <v>0</v>
      </c>
      <c r="K279" s="5">
        <v>0</v>
      </c>
      <c r="L279" s="5">
        <v>0</v>
      </c>
      <c r="M279" s="5">
        <v>0</v>
      </c>
      <c r="N279" s="5">
        <v>0</v>
      </c>
      <c r="O279" s="5">
        <v>0</v>
      </c>
      <c r="P279" s="5">
        <v>0</v>
      </c>
      <c r="Q279" s="5">
        <v>9.9500000000000005E-3</v>
      </c>
      <c r="R279" s="5">
        <v>0</v>
      </c>
      <c r="S279" s="5">
        <v>0</v>
      </c>
    </row>
    <row r="280" spans="1:19" hidden="1" x14ac:dyDescent="0.35">
      <c r="A280" s="2" t="s">
        <v>233</v>
      </c>
      <c r="B280" s="1" t="s">
        <v>712</v>
      </c>
      <c r="C280" t="str">
        <f>VLOOKUP(B280,[2]Clothes!$B$5:$D$447,2, FALSE)</f>
        <v>Outside of MKCC</v>
      </c>
      <c r="D280" t="str">
        <f>VLOOKUP(B280,[2]Clothes!$B$5:$D$447,3, FALSE)</f>
        <v>Banbury</v>
      </c>
      <c r="E280" s="5">
        <v>0</v>
      </c>
      <c r="F280" s="5">
        <v>0</v>
      </c>
      <c r="G280" s="5">
        <v>0</v>
      </c>
      <c r="H280" s="5">
        <v>0</v>
      </c>
      <c r="I280" s="5">
        <v>0</v>
      </c>
      <c r="J280" s="5">
        <v>0</v>
      </c>
      <c r="K280" s="5">
        <v>0</v>
      </c>
      <c r="L280" s="5">
        <v>0</v>
      </c>
      <c r="M280" s="5">
        <v>0</v>
      </c>
      <c r="N280" s="5">
        <v>0</v>
      </c>
      <c r="O280" s="5">
        <v>0</v>
      </c>
      <c r="P280" s="5">
        <v>0</v>
      </c>
      <c r="Q280" s="5">
        <v>0</v>
      </c>
      <c r="R280" s="5">
        <v>0</v>
      </c>
      <c r="S280" s="5">
        <v>0</v>
      </c>
    </row>
    <row r="281" spans="1:19" hidden="1" x14ac:dyDescent="0.35">
      <c r="A281" s="2" t="s">
        <v>233</v>
      </c>
      <c r="B281" s="1" t="s">
        <v>713</v>
      </c>
      <c r="C281" t="str">
        <f>VLOOKUP(B281,[2]Clothes!$B$5:$D$447,2, FALSE)</f>
        <v>Outside of MKCC</v>
      </c>
      <c r="D281" t="str">
        <f>VLOOKUP(B281,[2]Clothes!$B$5:$D$447,3, FALSE)</f>
        <v>Northampton</v>
      </c>
      <c r="E281" s="5">
        <v>0</v>
      </c>
      <c r="F281" s="5">
        <v>0</v>
      </c>
      <c r="G281" s="5">
        <v>0</v>
      </c>
      <c r="H281" s="5">
        <v>0</v>
      </c>
      <c r="I281" s="5">
        <v>0</v>
      </c>
      <c r="J281" s="5">
        <v>0</v>
      </c>
      <c r="K281" s="5">
        <v>0</v>
      </c>
      <c r="L281" s="5">
        <v>0</v>
      </c>
      <c r="M281" s="5">
        <v>0</v>
      </c>
      <c r="N281" s="5">
        <v>0</v>
      </c>
      <c r="O281" s="5">
        <v>0</v>
      </c>
      <c r="P281" s="5">
        <v>0</v>
      </c>
      <c r="Q281" s="5">
        <v>0</v>
      </c>
      <c r="R281" s="5">
        <v>0</v>
      </c>
      <c r="S281" s="5">
        <v>0</v>
      </c>
    </row>
    <row r="282" spans="1:19" hidden="1" x14ac:dyDescent="0.35">
      <c r="A282" s="2" t="s">
        <v>233</v>
      </c>
      <c r="B282" s="1" t="s">
        <v>714</v>
      </c>
      <c r="C282" t="str">
        <f>VLOOKUP(B282,[2]Clothes!$B$5:$D$447,2, FALSE)</f>
        <v>Outside of MKCC</v>
      </c>
      <c r="D282" t="str">
        <f>VLOOKUP(B282,[2]Clothes!$B$5:$D$447,3, FALSE)</f>
        <v>Outside of MKCC - Other</v>
      </c>
      <c r="E282" s="5">
        <v>0</v>
      </c>
      <c r="F282" s="5">
        <v>0</v>
      </c>
      <c r="G282" s="5">
        <v>0</v>
      </c>
      <c r="H282" s="5">
        <v>0</v>
      </c>
      <c r="I282" s="5">
        <v>0</v>
      </c>
      <c r="J282" s="5">
        <v>0</v>
      </c>
      <c r="K282" s="5">
        <v>0</v>
      </c>
      <c r="L282" s="5">
        <v>0</v>
      </c>
      <c r="M282" s="5">
        <v>0</v>
      </c>
      <c r="N282" s="5">
        <v>0</v>
      </c>
      <c r="O282" s="5">
        <v>0</v>
      </c>
      <c r="P282" s="5">
        <v>0</v>
      </c>
      <c r="Q282" s="5">
        <v>0</v>
      </c>
      <c r="R282" s="5">
        <v>0</v>
      </c>
      <c r="S282" s="5">
        <v>0</v>
      </c>
    </row>
    <row r="283" spans="1:19" hidden="1" x14ac:dyDescent="0.35">
      <c r="A283" s="2" t="s">
        <v>233</v>
      </c>
      <c r="B283" s="1" t="s">
        <v>715</v>
      </c>
      <c r="C283" t="str">
        <f>VLOOKUP(B283,[2]Clothes!$B$5:$D$447,2, FALSE)</f>
        <v>Outside of MKCC</v>
      </c>
      <c r="D283" t="str">
        <f>VLOOKUP(B283,[2]Clothes!$B$5:$D$447,3, FALSE)</f>
        <v>Outside of MKCC - Other</v>
      </c>
      <c r="E283" s="5">
        <v>0</v>
      </c>
      <c r="F283" s="5">
        <v>0</v>
      </c>
      <c r="G283" s="5">
        <v>0</v>
      </c>
      <c r="H283" s="5">
        <v>0</v>
      </c>
      <c r="I283" s="5">
        <v>0</v>
      </c>
      <c r="J283" s="5">
        <v>0</v>
      </c>
      <c r="K283" s="5">
        <v>0</v>
      </c>
      <c r="L283" s="5">
        <v>0</v>
      </c>
      <c r="M283" s="5">
        <v>0</v>
      </c>
      <c r="N283" s="5">
        <v>0</v>
      </c>
      <c r="O283" s="5">
        <v>0</v>
      </c>
      <c r="P283" s="5">
        <v>0</v>
      </c>
      <c r="Q283" s="5">
        <v>0</v>
      </c>
      <c r="R283" s="5">
        <v>0</v>
      </c>
      <c r="S283" s="5">
        <v>0</v>
      </c>
    </row>
    <row r="284" spans="1:19" hidden="1" x14ac:dyDescent="0.35">
      <c r="A284" s="2" t="s">
        <v>233</v>
      </c>
      <c r="B284" s="1" t="s">
        <v>716</v>
      </c>
      <c r="C284" t="str">
        <f>VLOOKUP(B284,[2]Clothes!$B$5:$D$447,2, FALSE)</f>
        <v>Outside of MKCC</v>
      </c>
      <c r="D284" t="str">
        <f>VLOOKUP(B284,[2]Clothes!$B$5:$D$447,3, FALSE)</f>
        <v>Banbury</v>
      </c>
      <c r="E284" s="5">
        <v>1.9859999999999999E-2</v>
      </c>
      <c r="F284" s="5">
        <v>0</v>
      </c>
      <c r="G284" s="5">
        <v>0</v>
      </c>
      <c r="H284" s="5">
        <v>0</v>
      </c>
      <c r="I284" s="5">
        <v>0</v>
      </c>
      <c r="J284" s="5">
        <v>0</v>
      </c>
      <c r="K284" s="5">
        <v>0</v>
      </c>
      <c r="L284" s="5">
        <v>0</v>
      </c>
      <c r="M284" s="5">
        <v>4.657E-2</v>
      </c>
      <c r="N284" s="5">
        <v>0</v>
      </c>
      <c r="O284" s="5">
        <v>0</v>
      </c>
      <c r="P284" s="5">
        <v>0</v>
      </c>
      <c r="Q284" s="5">
        <v>0</v>
      </c>
      <c r="R284" s="5">
        <v>0</v>
      </c>
      <c r="S284" s="5">
        <v>0.14202999999999999</v>
      </c>
    </row>
    <row r="285" spans="1:19" hidden="1" x14ac:dyDescent="0.35">
      <c r="A285" s="2" t="s">
        <v>233</v>
      </c>
      <c r="B285" s="1" t="s">
        <v>717</v>
      </c>
      <c r="C285" t="str">
        <f>VLOOKUP(B285,[2]Clothes!$B$5:$D$447,2, FALSE)</f>
        <v>Outside of MKCC</v>
      </c>
      <c r="D285" t="str">
        <f>VLOOKUP(B285,[2]Clothes!$B$5:$D$447,3, FALSE)</f>
        <v>Banbury</v>
      </c>
      <c r="E285" s="5">
        <v>0</v>
      </c>
      <c r="F285" s="5">
        <v>0</v>
      </c>
      <c r="G285" s="5">
        <v>0</v>
      </c>
      <c r="H285" s="5">
        <v>0</v>
      </c>
      <c r="I285" s="5">
        <v>0</v>
      </c>
      <c r="J285" s="5">
        <v>0</v>
      </c>
      <c r="K285" s="5">
        <v>0</v>
      </c>
      <c r="L285" s="5">
        <v>0</v>
      </c>
      <c r="M285" s="5">
        <v>0</v>
      </c>
      <c r="N285" s="5">
        <v>0</v>
      </c>
      <c r="O285" s="5">
        <v>0</v>
      </c>
      <c r="P285" s="5">
        <v>0</v>
      </c>
      <c r="Q285" s="5">
        <v>0</v>
      </c>
      <c r="R285" s="5">
        <v>0</v>
      </c>
      <c r="S285" s="5">
        <v>0</v>
      </c>
    </row>
    <row r="286" spans="1:19" hidden="1" x14ac:dyDescent="0.35">
      <c r="A286" s="2" t="s">
        <v>233</v>
      </c>
      <c r="B286" s="1" t="s">
        <v>718</v>
      </c>
      <c r="C286" t="str">
        <f>VLOOKUP(B286,[2]Clothes!$B$5:$D$447,2, FALSE)</f>
        <v>Outside of MKCC</v>
      </c>
      <c r="D286" t="str">
        <f>VLOOKUP(B286,[2]Clothes!$B$5:$D$447,3, FALSE)</f>
        <v>Banbury</v>
      </c>
      <c r="E286" s="5">
        <v>8.2400000000000008E-3</v>
      </c>
      <c r="F286" s="5">
        <v>0</v>
      </c>
      <c r="G286" s="5">
        <v>0</v>
      </c>
      <c r="H286" s="5">
        <v>0</v>
      </c>
      <c r="I286" s="5">
        <v>0</v>
      </c>
      <c r="J286" s="5">
        <v>0</v>
      </c>
      <c r="K286" s="5">
        <v>0</v>
      </c>
      <c r="L286" s="5">
        <v>0</v>
      </c>
      <c r="M286" s="5">
        <v>4.616E-2</v>
      </c>
      <c r="N286" s="5">
        <v>0</v>
      </c>
      <c r="O286" s="5">
        <v>0</v>
      </c>
      <c r="P286" s="5">
        <v>0</v>
      </c>
      <c r="Q286" s="5">
        <v>0</v>
      </c>
      <c r="R286" s="5">
        <v>0</v>
      </c>
      <c r="S286" s="5">
        <v>2.2360000000000001E-2</v>
      </c>
    </row>
    <row r="287" spans="1:19" hidden="1" x14ac:dyDescent="0.35">
      <c r="A287" s="2" t="s">
        <v>233</v>
      </c>
      <c r="B287" s="1" t="s">
        <v>719</v>
      </c>
      <c r="C287" t="str">
        <f>VLOOKUP(B287,[2]Clothes!$B$5:$D$447,2, FALSE)</f>
        <v>Outside of MKCC</v>
      </c>
      <c r="D287" t="str">
        <f>VLOOKUP(B287,[2]Clothes!$B$5:$D$447,3, FALSE)</f>
        <v>Outside of MKCC - Other</v>
      </c>
      <c r="E287" s="5">
        <v>0</v>
      </c>
      <c r="F287" s="5">
        <v>0</v>
      </c>
      <c r="G287" s="5">
        <v>0</v>
      </c>
      <c r="H287" s="5">
        <v>0</v>
      </c>
      <c r="I287" s="5">
        <v>0</v>
      </c>
      <c r="J287" s="5">
        <v>0</v>
      </c>
      <c r="K287" s="5">
        <v>0</v>
      </c>
      <c r="L287" s="5">
        <v>0</v>
      </c>
      <c r="M287" s="5">
        <v>0</v>
      </c>
      <c r="N287" s="5">
        <v>0</v>
      </c>
      <c r="O287" s="5">
        <v>0</v>
      </c>
      <c r="P287" s="5">
        <v>0</v>
      </c>
      <c r="Q287" s="5">
        <v>0</v>
      </c>
      <c r="R287" s="5">
        <v>0</v>
      </c>
      <c r="S287" s="5">
        <v>0</v>
      </c>
    </row>
    <row r="288" spans="1:19" hidden="1" x14ac:dyDescent="0.35">
      <c r="A288" s="2" t="s">
        <v>233</v>
      </c>
      <c r="B288" s="1" t="s">
        <v>720</v>
      </c>
      <c r="C288" t="str">
        <f>VLOOKUP(B288,[2]Clothes!$B$5:$D$447,2, FALSE)</f>
        <v>Outside of MKCC</v>
      </c>
      <c r="D288" t="str">
        <f>VLOOKUP(B288,[2]Clothes!$B$5:$D$447,3, FALSE)</f>
        <v>Bedford</v>
      </c>
      <c r="E288" s="5">
        <v>1.7180000000000001E-2</v>
      </c>
      <c r="F288" s="5">
        <v>0</v>
      </c>
      <c r="G288" s="5">
        <v>0</v>
      </c>
      <c r="H288" s="5">
        <v>0</v>
      </c>
      <c r="I288" s="5">
        <v>0</v>
      </c>
      <c r="J288" s="5">
        <v>7.2520000000000001E-2</v>
      </c>
      <c r="K288" s="5">
        <v>0</v>
      </c>
      <c r="L288" s="5">
        <v>0</v>
      </c>
      <c r="M288" s="5">
        <v>0</v>
      </c>
      <c r="N288" s="5">
        <v>0</v>
      </c>
      <c r="O288" s="5">
        <v>0</v>
      </c>
      <c r="P288" s="5">
        <v>0.13854</v>
      </c>
      <c r="Q288" s="5">
        <v>0</v>
      </c>
      <c r="R288" s="5">
        <v>0</v>
      </c>
      <c r="S288" s="5">
        <v>0</v>
      </c>
    </row>
    <row r="289" spans="1:19" hidden="1" x14ac:dyDescent="0.35">
      <c r="A289" s="2" t="s">
        <v>233</v>
      </c>
      <c r="B289" s="1" t="s">
        <v>721</v>
      </c>
      <c r="C289" t="str">
        <f>VLOOKUP(B289,[2]Clothes!$B$5:$D$447,2, FALSE)</f>
        <v>Outside of MKCC</v>
      </c>
      <c r="D289" t="str">
        <f>VLOOKUP(B289,[2]Clothes!$B$5:$D$447,3, FALSE)</f>
        <v>Outside of MKCC - Other</v>
      </c>
      <c r="E289" s="5">
        <v>3.5400000000000002E-3</v>
      </c>
      <c r="F289" s="5">
        <v>0</v>
      </c>
      <c r="G289" s="5">
        <v>0</v>
      </c>
      <c r="H289" s="5">
        <v>0</v>
      </c>
      <c r="I289" s="5">
        <v>3.9629999999999999E-2</v>
      </c>
      <c r="J289" s="5">
        <v>0</v>
      </c>
      <c r="K289" s="5">
        <v>0</v>
      </c>
      <c r="L289" s="5">
        <v>6.5750000000000003E-2</v>
      </c>
      <c r="M289" s="5">
        <v>0</v>
      </c>
      <c r="N289" s="5">
        <v>0</v>
      </c>
      <c r="O289" s="5">
        <v>0</v>
      </c>
      <c r="P289" s="5">
        <v>0</v>
      </c>
      <c r="Q289" s="5">
        <v>0</v>
      </c>
      <c r="R289" s="5">
        <v>0</v>
      </c>
      <c r="S289" s="5">
        <v>0</v>
      </c>
    </row>
    <row r="290" spans="1:19" hidden="1" x14ac:dyDescent="0.35">
      <c r="A290" s="2" t="s">
        <v>233</v>
      </c>
      <c r="B290" s="1" t="s">
        <v>722</v>
      </c>
      <c r="C290" t="str">
        <f>VLOOKUP(B290,[2]Clothes!$B$5:$D$447,2, FALSE)</f>
        <v>Outside of MKCC</v>
      </c>
      <c r="D290" t="str">
        <f>VLOOKUP(B290,[2]Clothes!$B$5:$D$447,3, FALSE)</f>
        <v>Banbury</v>
      </c>
      <c r="E290" s="5">
        <v>9.6000000000000002E-4</v>
      </c>
      <c r="F290" s="5">
        <v>0</v>
      </c>
      <c r="G290" s="5">
        <v>0</v>
      </c>
      <c r="H290" s="5">
        <v>0</v>
      </c>
      <c r="I290" s="5">
        <v>0</v>
      </c>
      <c r="J290" s="5">
        <v>0</v>
      </c>
      <c r="K290" s="5">
        <v>0</v>
      </c>
      <c r="L290" s="5">
        <v>0</v>
      </c>
      <c r="M290" s="5">
        <v>7.3099999999999997E-3</v>
      </c>
      <c r="N290" s="5">
        <v>0</v>
      </c>
      <c r="O290" s="5">
        <v>0</v>
      </c>
      <c r="P290" s="5">
        <v>0</v>
      </c>
      <c r="Q290" s="5">
        <v>0</v>
      </c>
      <c r="R290" s="5">
        <v>0</v>
      </c>
      <c r="S290" s="5">
        <v>0</v>
      </c>
    </row>
    <row r="291" spans="1:19" hidden="1" x14ac:dyDescent="0.35">
      <c r="A291" s="2" t="s">
        <v>233</v>
      </c>
      <c r="B291" s="1" t="s">
        <v>723</v>
      </c>
      <c r="C291" t="str">
        <f>VLOOKUP(B291,[2]Clothes!$B$5:$D$447,2, FALSE)</f>
        <v>Outside of MKCC</v>
      </c>
      <c r="D291" t="str">
        <f>VLOOKUP(B291,[2]Clothes!$B$5:$D$447,3, FALSE)</f>
        <v>Outside of MKCC - Other</v>
      </c>
      <c r="E291" s="5">
        <v>0</v>
      </c>
      <c r="F291" s="5">
        <v>0</v>
      </c>
      <c r="G291" s="5">
        <v>0</v>
      </c>
      <c r="H291" s="5">
        <v>0</v>
      </c>
      <c r="I291" s="5">
        <v>0</v>
      </c>
      <c r="J291" s="5">
        <v>0</v>
      </c>
      <c r="K291" s="5">
        <v>0</v>
      </c>
      <c r="L291" s="5">
        <v>0</v>
      </c>
      <c r="M291" s="5">
        <v>0</v>
      </c>
      <c r="N291" s="5">
        <v>0</v>
      </c>
      <c r="O291" s="5">
        <v>0</v>
      </c>
      <c r="P291" s="5">
        <v>0</v>
      </c>
      <c r="Q291" s="5">
        <v>0</v>
      </c>
      <c r="R291" s="5">
        <v>0</v>
      </c>
      <c r="S291" s="5">
        <v>0</v>
      </c>
    </row>
    <row r="292" spans="1:19" hidden="1" x14ac:dyDescent="0.35">
      <c r="A292" s="2" t="s">
        <v>233</v>
      </c>
      <c r="B292" s="1" t="s">
        <v>724</v>
      </c>
      <c r="C292" t="str">
        <f>VLOOKUP(B292,[2]Clothes!$B$5:$D$447,2, FALSE)</f>
        <v>Outside of MKCC</v>
      </c>
      <c r="D292" t="str">
        <f>VLOOKUP(B292,[2]Clothes!$B$5:$D$447,3, FALSE)</f>
        <v>Outside of MKCC - Other</v>
      </c>
      <c r="E292" s="5">
        <v>9.0699999999999999E-3</v>
      </c>
      <c r="F292" s="5">
        <v>4.0059999999999998E-2</v>
      </c>
      <c r="G292" s="5">
        <v>0</v>
      </c>
      <c r="H292" s="5">
        <v>4.2930000000000003E-2</v>
      </c>
      <c r="I292" s="5">
        <v>3.9629999999999999E-2</v>
      </c>
      <c r="J292" s="5">
        <v>0</v>
      </c>
      <c r="K292" s="5">
        <v>0</v>
      </c>
      <c r="L292" s="5">
        <v>0</v>
      </c>
      <c r="M292" s="5">
        <v>0</v>
      </c>
      <c r="N292" s="5">
        <v>0</v>
      </c>
      <c r="O292" s="5">
        <v>0</v>
      </c>
      <c r="P292" s="5">
        <v>3.8809999999999997E-2</v>
      </c>
      <c r="Q292" s="5">
        <v>0</v>
      </c>
      <c r="R292" s="5">
        <v>0</v>
      </c>
      <c r="S292" s="5">
        <v>0</v>
      </c>
    </row>
    <row r="293" spans="1:19" hidden="1" x14ac:dyDescent="0.35">
      <c r="A293" s="2" t="s">
        <v>233</v>
      </c>
      <c r="B293" s="1" t="s">
        <v>725</v>
      </c>
      <c r="C293" t="str">
        <f>VLOOKUP(B293,[2]Clothes!$B$5:$D$447,2, FALSE)</f>
        <v>Outside of MKCC</v>
      </c>
      <c r="D293" t="str">
        <f>VLOOKUP(B293,[2]Clothes!$B$5:$D$447,3, FALSE)</f>
        <v>Outside of MKCC - Other</v>
      </c>
      <c r="E293" s="5">
        <v>0</v>
      </c>
      <c r="F293" s="5">
        <v>0</v>
      </c>
      <c r="G293" s="5">
        <v>0</v>
      </c>
      <c r="H293" s="5">
        <v>0</v>
      </c>
      <c r="I293" s="5">
        <v>0</v>
      </c>
      <c r="J293" s="5">
        <v>0</v>
      </c>
      <c r="K293" s="5">
        <v>0</v>
      </c>
      <c r="L293" s="5">
        <v>0</v>
      </c>
      <c r="M293" s="5">
        <v>0</v>
      </c>
      <c r="N293" s="5">
        <v>0</v>
      </c>
      <c r="O293" s="5">
        <v>0</v>
      </c>
      <c r="P293" s="5">
        <v>0</v>
      </c>
      <c r="Q293" s="5">
        <v>0</v>
      </c>
      <c r="R293" s="5">
        <v>0</v>
      </c>
      <c r="S293" s="5">
        <v>0</v>
      </c>
    </row>
    <row r="294" spans="1:19" hidden="1" x14ac:dyDescent="0.35">
      <c r="A294" s="2" t="s">
        <v>233</v>
      </c>
      <c r="B294" s="1" t="s">
        <v>726</v>
      </c>
      <c r="C294" t="str">
        <f>VLOOKUP(B294,[2]Clothes!$B$5:$D$447,2, FALSE)</f>
        <v>Outside of MKCC</v>
      </c>
      <c r="D294" t="str">
        <f>VLOOKUP(B294,[2]Clothes!$B$5:$D$447,3, FALSE)</f>
        <v>Outside of MKCC - Other</v>
      </c>
      <c r="E294" s="5">
        <v>0</v>
      </c>
      <c r="F294" s="5">
        <v>0</v>
      </c>
      <c r="G294" s="5">
        <v>0</v>
      </c>
      <c r="H294" s="5">
        <v>0</v>
      </c>
      <c r="I294" s="5">
        <v>0</v>
      </c>
      <c r="J294" s="5">
        <v>0</v>
      </c>
      <c r="K294" s="5">
        <v>0</v>
      </c>
      <c r="L294" s="5">
        <v>0</v>
      </c>
      <c r="M294" s="5">
        <v>0</v>
      </c>
      <c r="N294" s="5">
        <v>0</v>
      </c>
      <c r="O294" s="5">
        <v>0</v>
      </c>
      <c r="P294" s="5">
        <v>0</v>
      </c>
      <c r="Q294" s="5">
        <v>0</v>
      </c>
      <c r="R294" s="5">
        <v>0</v>
      </c>
      <c r="S294" s="5">
        <v>0</v>
      </c>
    </row>
    <row r="295" spans="1:19" hidden="1" x14ac:dyDescent="0.35">
      <c r="A295" s="2" t="s">
        <v>233</v>
      </c>
      <c r="B295" s="1" t="s">
        <v>727</v>
      </c>
      <c r="C295" t="str">
        <f>VLOOKUP(B295,[2]Clothes!$B$5:$D$447,2, FALSE)</f>
        <v>Outside of MKCC</v>
      </c>
      <c r="D295" t="str">
        <f>VLOOKUP(B295,[2]Clothes!$B$5:$D$447,3, FALSE)</f>
        <v>Outside of MKCC - Other</v>
      </c>
      <c r="E295" s="5">
        <v>0</v>
      </c>
      <c r="F295" s="5">
        <v>0</v>
      </c>
      <c r="G295" s="5">
        <v>0</v>
      </c>
      <c r="H295" s="5">
        <v>0</v>
      </c>
      <c r="I295" s="5">
        <v>0</v>
      </c>
      <c r="J295" s="5">
        <v>0</v>
      </c>
      <c r="K295" s="5">
        <v>0</v>
      </c>
      <c r="L295" s="5">
        <v>0</v>
      </c>
      <c r="M295" s="5">
        <v>0</v>
      </c>
      <c r="N295" s="5">
        <v>0</v>
      </c>
      <c r="O295" s="5">
        <v>0</v>
      </c>
      <c r="P295" s="5">
        <v>0</v>
      </c>
      <c r="Q295" s="5">
        <v>0</v>
      </c>
      <c r="R295" s="5">
        <v>0</v>
      </c>
      <c r="S295" s="5">
        <v>0</v>
      </c>
    </row>
    <row r="296" spans="1:19" hidden="1" x14ac:dyDescent="0.35">
      <c r="A296" s="2" t="s">
        <v>233</v>
      </c>
      <c r="B296" s="1" t="s">
        <v>728</v>
      </c>
      <c r="C296" t="str">
        <f>VLOOKUP(B296,[2]Clothes!$B$5:$D$447,2, FALSE)</f>
        <v>Outside of MKCC</v>
      </c>
      <c r="D296" t="str">
        <f>VLOOKUP(B296,[2]Clothes!$B$5:$D$447,3, FALSE)</f>
        <v>Outside of MKCC - Other</v>
      </c>
      <c r="E296" s="5">
        <v>0</v>
      </c>
      <c r="F296" s="5">
        <v>0</v>
      </c>
      <c r="G296" s="5">
        <v>0</v>
      </c>
      <c r="H296" s="5">
        <v>0</v>
      </c>
      <c r="I296" s="5">
        <v>0</v>
      </c>
      <c r="J296" s="5">
        <v>0</v>
      </c>
      <c r="K296" s="5">
        <v>0</v>
      </c>
      <c r="L296" s="5">
        <v>0</v>
      </c>
      <c r="M296" s="5">
        <v>0</v>
      </c>
      <c r="N296" s="5">
        <v>0</v>
      </c>
      <c r="O296" s="5">
        <v>0</v>
      </c>
      <c r="P296" s="5">
        <v>0</v>
      </c>
      <c r="Q296" s="5">
        <v>0</v>
      </c>
      <c r="R296" s="5">
        <v>0</v>
      </c>
      <c r="S296" s="5">
        <v>0</v>
      </c>
    </row>
    <row r="297" spans="1:19" hidden="1" x14ac:dyDescent="0.35">
      <c r="A297" s="2" t="s">
        <v>233</v>
      </c>
      <c r="B297" s="1" t="s">
        <v>729</v>
      </c>
      <c r="C297" t="str">
        <f>VLOOKUP(B297,[2]Clothes!$B$5:$D$447,2, FALSE)</f>
        <v>Outside of MKCC</v>
      </c>
      <c r="D297" t="str">
        <f>VLOOKUP(B297,[2]Clothes!$B$5:$D$447,3, FALSE)</f>
        <v>Outside of MKCC - Other</v>
      </c>
      <c r="E297" s="5">
        <v>0</v>
      </c>
      <c r="F297" s="5">
        <v>0</v>
      </c>
      <c r="G297" s="5">
        <v>0</v>
      </c>
      <c r="H297" s="5">
        <v>0</v>
      </c>
      <c r="I297" s="5">
        <v>0</v>
      </c>
      <c r="J297" s="5">
        <v>0</v>
      </c>
      <c r="K297" s="5">
        <v>0</v>
      </c>
      <c r="L297" s="5">
        <v>0</v>
      </c>
      <c r="M297" s="5">
        <v>0</v>
      </c>
      <c r="N297" s="5">
        <v>0</v>
      </c>
      <c r="O297" s="5">
        <v>0</v>
      </c>
      <c r="P297" s="5">
        <v>0</v>
      </c>
      <c r="Q297" s="5">
        <v>0</v>
      </c>
      <c r="R297" s="5">
        <v>0</v>
      </c>
      <c r="S297" s="5">
        <v>0</v>
      </c>
    </row>
    <row r="298" spans="1:19" hidden="1" x14ac:dyDescent="0.35">
      <c r="A298" s="2" t="s">
        <v>233</v>
      </c>
      <c r="B298" s="1" t="s">
        <v>730</v>
      </c>
      <c r="C298" t="str">
        <f>VLOOKUP(B298,[2]Clothes!$B$5:$D$447,2, FALSE)</f>
        <v>Outside of MKCC</v>
      </c>
      <c r="D298" t="str">
        <f>VLOOKUP(B298,[2]Clothes!$B$5:$D$447,3, FALSE)</f>
        <v>Outside of MKCC - Other</v>
      </c>
      <c r="E298" s="5">
        <v>0</v>
      </c>
      <c r="F298" s="5">
        <v>0</v>
      </c>
      <c r="G298" s="5">
        <v>0</v>
      </c>
      <c r="H298" s="5">
        <v>0</v>
      </c>
      <c r="I298" s="5">
        <v>0</v>
      </c>
      <c r="J298" s="5">
        <v>0</v>
      </c>
      <c r="K298" s="5">
        <v>0</v>
      </c>
      <c r="L298" s="5">
        <v>0</v>
      </c>
      <c r="M298" s="5">
        <v>0</v>
      </c>
      <c r="N298" s="5">
        <v>0</v>
      </c>
      <c r="O298" s="5">
        <v>0</v>
      </c>
      <c r="P298" s="5">
        <v>0</v>
      </c>
      <c r="Q298" s="5">
        <v>0</v>
      </c>
      <c r="R298" s="5">
        <v>0</v>
      </c>
      <c r="S298" s="5">
        <v>0</v>
      </c>
    </row>
    <row r="299" spans="1:19" hidden="1" x14ac:dyDescent="0.35">
      <c r="A299" s="2" t="s">
        <v>233</v>
      </c>
      <c r="B299" s="1" t="s">
        <v>731</v>
      </c>
      <c r="C299" t="str">
        <f>VLOOKUP(B299,[2]Clothes!$B$5:$D$447,2, FALSE)</f>
        <v>Outside of MKCC</v>
      </c>
      <c r="D299" t="str">
        <f>VLOOKUP(B299,[2]Clothes!$B$5:$D$447,3, FALSE)</f>
        <v>London</v>
      </c>
      <c r="E299" s="5">
        <v>0</v>
      </c>
      <c r="F299" s="5">
        <v>0</v>
      </c>
      <c r="G299" s="5">
        <v>0</v>
      </c>
      <c r="H299" s="5">
        <v>0</v>
      </c>
      <c r="I299" s="5">
        <v>0</v>
      </c>
      <c r="J299" s="5">
        <v>0</v>
      </c>
      <c r="K299" s="5">
        <v>0</v>
      </c>
      <c r="L299" s="5">
        <v>0</v>
      </c>
      <c r="M299" s="5">
        <v>0</v>
      </c>
      <c r="N299" s="5">
        <v>0</v>
      </c>
      <c r="O299" s="5">
        <v>0</v>
      </c>
      <c r="P299" s="5">
        <v>0</v>
      </c>
      <c r="Q299" s="5">
        <v>0</v>
      </c>
      <c r="R299" s="5">
        <v>0</v>
      </c>
      <c r="S299" s="5">
        <v>0</v>
      </c>
    </row>
    <row r="300" spans="1:19" hidden="1" x14ac:dyDescent="0.35">
      <c r="A300" s="2" t="s">
        <v>233</v>
      </c>
      <c r="B300" s="1" t="s">
        <v>732</v>
      </c>
      <c r="C300" t="str">
        <f>VLOOKUP(B300,[2]Clothes!$B$5:$D$447,2, FALSE)</f>
        <v>Outside of MKCC</v>
      </c>
      <c r="D300" t="str">
        <f>VLOOKUP(B300,[2]Clothes!$B$5:$D$447,3, FALSE)</f>
        <v>Outside of MKCC - Other</v>
      </c>
      <c r="E300" s="5">
        <v>0</v>
      </c>
      <c r="F300" s="5">
        <v>0</v>
      </c>
      <c r="G300" s="5">
        <v>0</v>
      </c>
      <c r="H300" s="5">
        <v>0</v>
      </c>
      <c r="I300" s="5">
        <v>0</v>
      </c>
      <c r="J300" s="5">
        <v>0</v>
      </c>
      <c r="K300" s="5">
        <v>0</v>
      </c>
      <c r="L300" s="5">
        <v>0</v>
      </c>
      <c r="M300" s="5">
        <v>0</v>
      </c>
      <c r="N300" s="5">
        <v>0</v>
      </c>
      <c r="O300" s="5">
        <v>0</v>
      </c>
      <c r="P300" s="5">
        <v>0</v>
      </c>
      <c r="Q300" s="5">
        <v>0</v>
      </c>
      <c r="R300" s="5">
        <v>0</v>
      </c>
      <c r="S300" s="5">
        <v>0</v>
      </c>
    </row>
    <row r="301" spans="1:19" hidden="1" x14ac:dyDescent="0.35">
      <c r="A301" s="2" t="s">
        <v>233</v>
      </c>
      <c r="B301" s="1" t="s">
        <v>733</v>
      </c>
      <c r="C301" t="str">
        <f>VLOOKUP(B301,[2]Clothes!$B$5:$D$447,2, FALSE)</f>
        <v>Outside of MKCC</v>
      </c>
      <c r="D301" t="str">
        <f>VLOOKUP(B301,[2]Clothes!$B$5:$D$447,3, FALSE)</f>
        <v>Outside of MKCC - Other</v>
      </c>
      <c r="E301" s="5">
        <v>2.2000000000000001E-4</v>
      </c>
      <c r="F301" s="5">
        <v>0</v>
      </c>
      <c r="G301" s="5">
        <v>0</v>
      </c>
      <c r="H301" s="5">
        <v>0</v>
      </c>
      <c r="I301" s="5">
        <v>0</v>
      </c>
      <c r="J301" s="5">
        <v>0</v>
      </c>
      <c r="K301" s="5">
        <v>0</v>
      </c>
      <c r="L301" s="5">
        <v>0</v>
      </c>
      <c r="M301" s="5">
        <v>0</v>
      </c>
      <c r="N301" s="5">
        <v>0</v>
      </c>
      <c r="O301" s="5">
        <v>1.0829999999999999E-2</v>
      </c>
      <c r="P301" s="5">
        <v>0</v>
      </c>
      <c r="Q301" s="5">
        <v>0</v>
      </c>
      <c r="R301" s="5">
        <v>0</v>
      </c>
      <c r="S301" s="5">
        <v>0</v>
      </c>
    </row>
    <row r="302" spans="1:19" hidden="1" x14ac:dyDescent="0.35">
      <c r="A302" s="2" t="s">
        <v>233</v>
      </c>
      <c r="B302" s="1" t="s">
        <v>734</v>
      </c>
      <c r="C302" t="str">
        <f>VLOOKUP(B302,[2]Clothes!$B$5:$D$447,2, FALSE)</f>
        <v>Outside of MKCC</v>
      </c>
      <c r="D302" t="str">
        <f>VLOOKUP(B302,[2]Clothes!$B$5:$D$447,3, FALSE)</f>
        <v>Outside of MKCC - Other</v>
      </c>
      <c r="E302" s="5">
        <v>4.4400000000000004E-3</v>
      </c>
      <c r="F302" s="5">
        <v>0</v>
      </c>
      <c r="G302" s="5">
        <v>0</v>
      </c>
      <c r="H302" s="5">
        <v>0</v>
      </c>
      <c r="I302" s="5">
        <v>0</v>
      </c>
      <c r="J302" s="5">
        <v>0</v>
      </c>
      <c r="K302" s="5">
        <v>0</v>
      </c>
      <c r="L302" s="5">
        <v>0</v>
      </c>
      <c r="M302" s="5">
        <v>0</v>
      </c>
      <c r="N302" s="5">
        <v>0</v>
      </c>
      <c r="O302" s="5">
        <v>2.1659999999999999E-2</v>
      </c>
      <c r="P302" s="5">
        <v>3.8809999999999997E-2</v>
      </c>
      <c r="Q302" s="5">
        <v>0</v>
      </c>
      <c r="R302" s="5">
        <v>0</v>
      </c>
      <c r="S302" s="5">
        <v>0</v>
      </c>
    </row>
    <row r="303" spans="1:19" hidden="1" x14ac:dyDescent="0.35">
      <c r="A303" s="2" t="s">
        <v>233</v>
      </c>
      <c r="B303" s="1" t="s">
        <v>735</v>
      </c>
      <c r="C303" t="str">
        <f>VLOOKUP(B303,[2]Clothes!$B$5:$D$447,2, FALSE)</f>
        <v>Outside of MKCC</v>
      </c>
      <c r="D303" t="str">
        <f>VLOOKUP(B303,[2]Clothes!$B$5:$D$447,3, FALSE)</f>
        <v>Northampton</v>
      </c>
      <c r="E303" s="5">
        <v>0</v>
      </c>
      <c r="F303" s="5">
        <v>0</v>
      </c>
      <c r="G303" s="5">
        <v>0</v>
      </c>
      <c r="H303" s="5">
        <v>0</v>
      </c>
      <c r="I303" s="5">
        <v>0</v>
      </c>
      <c r="J303" s="5">
        <v>0</v>
      </c>
      <c r="K303" s="5">
        <v>0</v>
      </c>
      <c r="L303" s="5">
        <v>0</v>
      </c>
      <c r="M303" s="5">
        <v>0</v>
      </c>
      <c r="N303" s="5">
        <v>0</v>
      </c>
      <c r="O303" s="5">
        <v>0</v>
      </c>
      <c r="P303" s="5">
        <v>0</v>
      </c>
      <c r="Q303" s="5">
        <v>0</v>
      </c>
      <c r="R303" s="5">
        <v>0</v>
      </c>
      <c r="S303" s="5">
        <v>0</v>
      </c>
    </row>
    <row r="304" spans="1:19" hidden="1" x14ac:dyDescent="0.35">
      <c r="A304" s="2" t="s">
        <v>233</v>
      </c>
      <c r="B304" s="1" t="s">
        <v>736</v>
      </c>
      <c r="C304" t="str">
        <f>VLOOKUP(B304,[2]Clothes!$B$5:$D$447,2, FALSE)</f>
        <v>Outside of MKCC</v>
      </c>
      <c r="D304" t="str">
        <f>VLOOKUP(B304,[2]Clothes!$B$5:$D$447,3, FALSE)</f>
        <v>Outside of MKCC - Other</v>
      </c>
      <c r="E304" s="5">
        <v>0</v>
      </c>
      <c r="F304" s="5">
        <v>0</v>
      </c>
      <c r="G304" s="5">
        <v>0</v>
      </c>
      <c r="H304" s="5">
        <v>0</v>
      </c>
      <c r="I304" s="5">
        <v>0</v>
      </c>
      <c r="J304" s="5">
        <v>0</v>
      </c>
      <c r="K304" s="5">
        <v>0</v>
      </c>
      <c r="L304" s="5">
        <v>0</v>
      </c>
      <c r="M304" s="5">
        <v>0</v>
      </c>
      <c r="N304" s="5">
        <v>0</v>
      </c>
      <c r="O304" s="5">
        <v>0</v>
      </c>
      <c r="P304" s="5">
        <v>0</v>
      </c>
      <c r="Q304" s="5">
        <v>0</v>
      </c>
      <c r="R304" s="5">
        <v>0</v>
      </c>
      <c r="S304" s="5">
        <v>0</v>
      </c>
    </row>
    <row r="305" spans="1:19" hidden="1" x14ac:dyDescent="0.35">
      <c r="A305" s="2" t="s">
        <v>233</v>
      </c>
      <c r="B305" s="1" t="s">
        <v>737</v>
      </c>
      <c r="C305" t="str">
        <f>VLOOKUP(B305,[2]Clothes!$B$5:$D$447,2, FALSE)</f>
        <v>Outside of MKCC</v>
      </c>
      <c r="D305" t="str">
        <f>VLOOKUP(B305,[2]Clothes!$B$5:$D$447,3, FALSE)</f>
        <v>London</v>
      </c>
      <c r="E305" s="5">
        <v>0</v>
      </c>
      <c r="F305" s="5">
        <v>0</v>
      </c>
      <c r="G305" s="5">
        <v>0</v>
      </c>
      <c r="H305" s="5">
        <v>0</v>
      </c>
      <c r="I305" s="5">
        <v>0</v>
      </c>
      <c r="J305" s="5">
        <v>0</v>
      </c>
      <c r="K305" s="5">
        <v>0</v>
      </c>
      <c r="L305" s="5">
        <v>0</v>
      </c>
      <c r="M305" s="5">
        <v>0</v>
      </c>
      <c r="N305" s="5">
        <v>0</v>
      </c>
      <c r="O305" s="5">
        <v>0</v>
      </c>
      <c r="P305" s="5">
        <v>0</v>
      </c>
      <c r="Q305" s="5">
        <v>0</v>
      </c>
      <c r="R305" s="5">
        <v>0</v>
      </c>
      <c r="S305" s="5">
        <v>0</v>
      </c>
    </row>
    <row r="306" spans="1:19" hidden="1" x14ac:dyDescent="0.35">
      <c r="A306" s="2" t="s">
        <v>233</v>
      </c>
      <c r="B306" s="1" t="s">
        <v>738</v>
      </c>
      <c r="C306" t="str">
        <f>VLOOKUP(B306,[2]Clothes!$B$5:$D$447,2, FALSE)</f>
        <v>Outside of MKCC</v>
      </c>
      <c r="D306" t="str">
        <f>VLOOKUP(B306,[2]Clothes!$B$5:$D$447,3, FALSE)</f>
        <v>Outside of MKCC - Other</v>
      </c>
      <c r="E306" s="5">
        <v>0</v>
      </c>
      <c r="F306" s="5">
        <v>0</v>
      </c>
      <c r="G306" s="5">
        <v>0</v>
      </c>
      <c r="H306" s="5">
        <v>0</v>
      </c>
      <c r="I306" s="5">
        <v>0</v>
      </c>
      <c r="J306" s="5">
        <v>0</v>
      </c>
      <c r="K306" s="5">
        <v>0</v>
      </c>
      <c r="L306" s="5">
        <v>0</v>
      </c>
      <c r="M306" s="5">
        <v>0</v>
      </c>
      <c r="N306" s="5">
        <v>0</v>
      </c>
      <c r="O306" s="5">
        <v>0</v>
      </c>
      <c r="P306" s="5">
        <v>0</v>
      </c>
      <c r="Q306" s="5">
        <v>0</v>
      </c>
      <c r="R306" s="5">
        <v>0</v>
      </c>
      <c r="S306" s="5">
        <v>0</v>
      </c>
    </row>
    <row r="307" spans="1:19" hidden="1" x14ac:dyDescent="0.35">
      <c r="A307" s="2" t="s">
        <v>233</v>
      </c>
      <c r="B307" s="1" t="s">
        <v>739</v>
      </c>
      <c r="C307" t="str">
        <f>VLOOKUP(B307,[2]Clothes!$B$5:$D$447,2, FALSE)</f>
        <v>Outside of MKCC</v>
      </c>
      <c r="D307" t="str">
        <f>VLOOKUP(B307,[2]Clothes!$B$5:$D$447,3, FALSE)</f>
        <v>Outside of MKCC - Other</v>
      </c>
      <c r="E307" s="5">
        <v>0</v>
      </c>
      <c r="F307" s="5">
        <v>0</v>
      </c>
      <c r="G307" s="5">
        <v>0</v>
      </c>
      <c r="H307" s="5">
        <v>0</v>
      </c>
      <c r="I307" s="5">
        <v>0</v>
      </c>
      <c r="J307" s="5">
        <v>0</v>
      </c>
      <c r="K307" s="5">
        <v>0</v>
      </c>
      <c r="L307" s="5">
        <v>0</v>
      </c>
      <c r="M307" s="5">
        <v>0</v>
      </c>
      <c r="N307" s="5">
        <v>0</v>
      </c>
      <c r="O307" s="5">
        <v>0</v>
      </c>
      <c r="P307" s="5">
        <v>0</v>
      </c>
      <c r="Q307" s="5">
        <v>0</v>
      </c>
      <c r="R307" s="5">
        <v>0</v>
      </c>
      <c r="S307" s="5">
        <v>0</v>
      </c>
    </row>
    <row r="308" spans="1:19" hidden="1" x14ac:dyDescent="0.35">
      <c r="A308" s="2" t="s">
        <v>233</v>
      </c>
      <c r="B308" s="1" t="s">
        <v>740</v>
      </c>
      <c r="C308" t="str">
        <f>VLOOKUP(B308,[2]Clothes!$B$5:$D$447,2, FALSE)</f>
        <v>Outside of MKCC</v>
      </c>
      <c r="D308" t="str">
        <f>VLOOKUP(B308,[2]Clothes!$B$5:$D$447,3, FALSE)</f>
        <v>Outside of MKCC - Other</v>
      </c>
      <c r="E308" s="5">
        <v>0</v>
      </c>
      <c r="F308" s="5">
        <v>0</v>
      </c>
      <c r="G308" s="5">
        <v>0</v>
      </c>
      <c r="H308" s="5">
        <v>0</v>
      </c>
      <c r="I308" s="5">
        <v>0</v>
      </c>
      <c r="J308" s="5">
        <v>0</v>
      </c>
      <c r="K308" s="5">
        <v>0</v>
      </c>
      <c r="L308" s="5">
        <v>0</v>
      </c>
      <c r="M308" s="5">
        <v>0</v>
      </c>
      <c r="N308" s="5">
        <v>0</v>
      </c>
      <c r="O308" s="5">
        <v>0</v>
      </c>
      <c r="P308" s="5">
        <v>0</v>
      </c>
      <c r="Q308" s="5">
        <v>0</v>
      </c>
      <c r="R308" s="5">
        <v>0</v>
      </c>
      <c r="S308" s="5">
        <v>0</v>
      </c>
    </row>
    <row r="309" spans="1:19" hidden="1" x14ac:dyDescent="0.35">
      <c r="A309" s="2" t="s">
        <v>233</v>
      </c>
      <c r="B309" s="1" t="s">
        <v>741</v>
      </c>
      <c r="C309" t="str">
        <f>VLOOKUP(B309,[2]Clothes!$B$5:$D$447,2, FALSE)</f>
        <v>Outside of MKCC</v>
      </c>
      <c r="D309" t="str">
        <f>VLOOKUP(B309,[2]Clothes!$B$5:$D$447,3, FALSE)</f>
        <v>Outside of MKCC - Other</v>
      </c>
      <c r="E309" s="5">
        <v>0</v>
      </c>
      <c r="F309" s="5">
        <v>0</v>
      </c>
      <c r="G309" s="5">
        <v>0</v>
      </c>
      <c r="H309" s="5">
        <v>0</v>
      </c>
      <c r="I309" s="5">
        <v>0</v>
      </c>
      <c r="J309" s="5">
        <v>0</v>
      </c>
      <c r="K309" s="5">
        <v>0</v>
      </c>
      <c r="L309" s="5">
        <v>0</v>
      </c>
      <c r="M309" s="5">
        <v>0</v>
      </c>
      <c r="N309" s="5">
        <v>0</v>
      </c>
      <c r="O309" s="5">
        <v>0</v>
      </c>
      <c r="P309" s="5">
        <v>0</v>
      </c>
      <c r="Q309" s="5">
        <v>0</v>
      </c>
      <c r="R309" s="5">
        <v>0</v>
      </c>
      <c r="S309" s="5">
        <v>0</v>
      </c>
    </row>
    <row r="310" spans="1:19" hidden="1" x14ac:dyDescent="0.35">
      <c r="A310" s="2" t="s">
        <v>233</v>
      </c>
      <c r="B310" s="1" t="s">
        <v>742</v>
      </c>
      <c r="C310" t="str">
        <f>VLOOKUP(B310,[2]Clothes!$B$5:$D$447,2, FALSE)</f>
        <v>Outside of MKCC</v>
      </c>
      <c r="D310" t="str">
        <f>VLOOKUP(B310,[2]Clothes!$B$5:$D$447,3, FALSE)</f>
        <v>Outside of MKCC - Other</v>
      </c>
      <c r="E310" s="5">
        <v>0</v>
      </c>
      <c r="F310" s="5">
        <v>0</v>
      </c>
      <c r="G310" s="5">
        <v>0</v>
      </c>
      <c r="H310" s="5">
        <v>0</v>
      </c>
      <c r="I310" s="5">
        <v>0</v>
      </c>
      <c r="J310" s="5">
        <v>0</v>
      </c>
      <c r="K310" s="5">
        <v>0</v>
      </c>
      <c r="L310" s="5">
        <v>0</v>
      </c>
      <c r="M310" s="5">
        <v>0</v>
      </c>
      <c r="N310" s="5">
        <v>0</v>
      </c>
      <c r="O310" s="5">
        <v>0</v>
      </c>
      <c r="P310" s="5">
        <v>0</v>
      </c>
      <c r="Q310" s="5">
        <v>0</v>
      </c>
      <c r="R310" s="5">
        <v>0</v>
      </c>
      <c r="S310" s="5">
        <v>0</v>
      </c>
    </row>
    <row r="311" spans="1:19" hidden="1" x14ac:dyDescent="0.35">
      <c r="A311" s="2" t="s">
        <v>233</v>
      </c>
      <c r="B311" s="1" t="s">
        <v>743</v>
      </c>
      <c r="C311" t="str">
        <f>VLOOKUP(B311,[2]Clothes!$B$5:$D$447,2, FALSE)</f>
        <v>Outside of MKCC</v>
      </c>
      <c r="D311" t="str">
        <f>VLOOKUP(B311,[2]Clothes!$B$5:$D$447,3, FALSE)</f>
        <v>Outside of MKCC - Other</v>
      </c>
      <c r="E311" s="5">
        <v>0</v>
      </c>
      <c r="F311" s="5">
        <v>0</v>
      </c>
      <c r="G311" s="5">
        <v>0</v>
      </c>
      <c r="H311" s="5">
        <v>0</v>
      </c>
      <c r="I311" s="5">
        <v>0</v>
      </c>
      <c r="J311" s="5">
        <v>0</v>
      </c>
      <c r="K311" s="5">
        <v>0</v>
      </c>
      <c r="L311" s="5">
        <v>0</v>
      </c>
      <c r="M311" s="5">
        <v>0</v>
      </c>
      <c r="N311" s="5">
        <v>0</v>
      </c>
      <c r="O311" s="5">
        <v>0</v>
      </c>
      <c r="P311" s="5">
        <v>0</v>
      </c>
      <c r="Q311" s="5">
        <v>0</v>
      </c>
      <c r="R311" s="5">
        <v>0</v>
      </c>
      <c r="S311" s="5">
        <v>0</v>
      </c>
    </row>
    <row r="312" spans="1:19" hidden="1" x14ac:dyDescent="0.35">
      <c r="A312" s="2" t="s">
        <v>233</v>
      </c>
      <c r="B312" s="1" t="s">
        <v>744</v>
      </c>
      <c r="C312" t="str">
        <f>VLOOKUP(B312,[2]Clothes!$B$5:$D$447,2, FALSE)</f>
        <v>Outside of MKCC</v>
      </c>
      <c r="D312" t="str">
        <f>VLOOKUP(B312,[2]Clothes!$B$5:$D$447,3, FALSE)</f>
        <v>Outside of MKCC - Other</v>
      </c>
      <c r="E312" s="5">
        <v>0</v>
      </c>
      <c r="F312" s="5">
        <v>0</v>
      </c>
      <c r="G312" s="5">
        <v>0</v>
      </c>
      <c r="H312" s="5">
        <v>0</v>
      </c>
      <c r="I312" s="5">
        <v>0</v>
      </c>
      <c r="J312" s="5">
        <v>0</v>
      </c>
      <c r="K312" s="5">
        <v>0</v>
      </c>
      <c r="L312" s="5">
        <v>0</v>
      </c>
      <c r="M312" s="5">
        <v>0</v>
      </c>
      <c r="N312" s="5">
        <v>0</v>
      </c>
      <c r="O312" s="5">
        <v>0</v>
      </c>
      <c r="P312" s="5">
        <v>0</v>
      </c>
      <c r="Q312" s="5">
        <v>0</v>
      </c>
      <c r="R312" s="5">
        <v>0</v>
      </c>
      <c r="S312" s="5">
        <v>0</v>
      </c>
    </row>
    <row r="313" spans="1:19" hidden="1" x14ac:dyDescent="0.35">
      <c r="A313" s="2" t="s">
        <v>233</v>
      </c>
      <c r="B313" s="1" t="s">
        <v>745</v>
      </c>
      <c r="C313" t="str">
        <f>VLOOKUP(B313,[2]Clothes!$B$5:$D$447,2, FALSE)</f>
        <v>Outside of MKCC</v>
      </c>
      <c r="D313" t="str">
        <f>VLOOKUP(B313,[2]Clothes!$B$5:$D$447,3, FALSE)</f>
        <v>Northampton</v>
      </c>
      <c r="E313" s="5">
        <v>0</v>
      </c>
      <c r="F313" s="5">
        <v>0</v>
      </c>
      <c r="G313" s="5">
        <v>0</v>
      </c>
      <c r="H313" s="5">
        <v>0</v>
      </c>
      <c r="I313" s="5">
        <v>0</v>
      </c>
      <c r="J313" s="5">
        <v>0</v>
      </c>
      <c r="K313" s="5">
        <v>0</v>
      </c>
      <c r="L313" s="5">
        <v>0</v>
      </c>
      <c r="M313" s="5">
        <v>0</v>
      </c>
      <c r="N313" s="5">
        <v>0</v>
      </c>
      <c r="O313" s="5">
        <v>0</v>
      </c>
      <c r="P313" s="5">
        <v>0</v>
      </c>
      <c r="Q313" s="5">
        <v>0</v>
      </c>
      <c r="R313" s="5">
        <v>0</v>
      </c>
      <c r="S313" s="5">
        <v>0</v>
      </c>
    </row>
    <row r="314" spans="1:19" hidden="1" x14ac:dyDescent="0.35">
      <c r="A314" s="2" t="s">
        <v>233</v>
      </c>
      <c r="B314" s="1" t="s">
        <v>746</v>
      </c>
      <c r="C314" t="str">
        <f>VLOOKUP(B314,[2]Clothes!$B$5:$D$447,2, FALSE)</f>
        <v>Outside of MKCC</v>
      </c>
      <c r="D314" t="str">
        <f>VLOOKUP(B314,[2]Clothes!$B$5:$D$447,3, FALSE)</f>
        <v>Outside of MKCC - Other</v>
      </c>
      <c r="E314" s="5">
        <v>0</v>
      </c>
      <c r="F314" s="5">
        <v>0</v>
      </c>
      <c r="G314" s="5">
        <v>0</v>
      </c>
      <c r="H314" s="5">
        <v>0</v>
      </c>
      <c r="I314" s="5">
        <v>0</v>
      </c>
      <c r="J314" s="5">
        <v>0</v>
      </c>
      <c r="K314" s="5">
        <v>0</v>
      </c>
      <c r="L314" s="5">
        <v>0</v>
      </c>
      <c r="M314" s="5">
        <v>0</v>
      </c>
      <c r="N314" s="5">
        <v>0</v>
      </c>
      <c r="O314" s="5">
        <v>0</v>
      </c>
      <c r="P314" s="5">
        <v>0</v>
      </c>
      <c r="Q314" s="5">
        <v>0</v>
      </c>
      <c r="R314" s="5">
        <v>0</v>
      </c>
      <c r="S314" s="5">
        <v>0</v>
      </c>
    </row>
    <row r="315" spans="1:19" hidden="1" x14ac:dyDescent="0.35">
      <c r="A315" s="2" t="s">
        <v>233</v>
      </c>
      <c r="B315" s="1" t="s">
        <v>747</v>
      </c>
      <c r="C315" t="str">
        <f>VLOOKUP(B315,[2]Clothes!$B$5:$D$447,2, FALSE)</f>
        <v>Outside of MKCC</v>
      </c>
      <c r="D315" t="str">
        <f>VLOOKUP(B315,[2]Clothes!$B$5:$D$447,3, FALSE)</f>
        <v>Outside of MKCC - Other</v>
      </c>
      <c r="E315" s="5">
        <v>0</v>
      </c>
      <c r="F315" s="5">
        <v>0</v>
      </c>
      <c r="G315" s="5">
        <v>0</v>
      </c>
      <c r="H315" s="5">
        <v>0</v>
      </c>
      <c r="I315" s="5">
        <v>0</v>
      </c>
      <c r="J315" s="5">
        <v>0</v>
      </c>
      <c r="K315" s="5">
        <v>0</v>
      </c>
      <c r="L315" s="5">
        <v>0</v>
      </c>
      <c r="M315" s="5">
        <v>0</v>
      </c>
      <c r="N315" s="5">
        <v>0</v>
      </c>
      <c r="O315" s="5">
        <v>0</v>
      </c>
      <c r="P315" s="5">
        <v>0</v>
      </c>
      <c r="Q315" s="5">
        <v>0</v>
      </c>
      <c r="R315" s="5">
        <v>0</v>
      </c>
      <c r="S315" s="5">
        <v>0</v>
      </c>
    </row>
    <row r="316" spans="1:19" hidden="1" x14ac:dyDescent="0.35">
      <c r="A316" s="2" t="s">
        <v>233</v>
      </c>
      <c r="B316" s="1" t="s">
        <v>748</v>
      </c>
      <c r="C316" t="str">
        <f>VLOOKUP(B316,[2]Clothes!$B$5:$D$447,2, FALSE)</f>
        <v>Outside of MKCC</v>
      </c>
      <c r="D316" t="str">
        <f>VLOOKUP(B316,[2]Clothes!$B$5:$D$447,3, FALSE)</f>
        <v>Banbury</v>
      </c>
      <c r="E316" s="5">
        <v>9.6000000000000002E-4</v>
      </c>
      <c r="F316" s="5">
        <v>0</v>
      </c>
      <c r="G316" s="5">
        <v>0</v>
      </c>
      <c r="H316" s="5">
        <v>0</v>
      </c>
      <c r="I316" s="5">
        <v>0</v>
      </c>
      <c r="J316" s="5">
        <v>0</v>
      </c>
      <c r="K316" s="5">
        <v>0</v>
      </c>
      <c r="L316" s="5">
        <v>0</v>
      </c>
      <c r="M316" s="5">
        <v>7.3099999999999997E-3</v>
      </c>
      <c r="N316" s="5">
        <v>0</v>
      </c>
      <c r="O316" s="5">
        <v>0</v>
      </c>
      <c r="P316" s="5">
        <v>0</v>
      </c>
      <c r="Q316" s="5">
        <v>0</v>
      </c>
      <c r="R316" s="5">
        <v>0</v>
      </c>
      <c r="S316" s="5">
        <v>0</v>
      </c>
    </row>
    <row r="317" spans="1:19" hidden="1" x14ac:dyDescent="0.35">
      <c r="A317" s="2" t="s">
        <v>233</v>
      </c>
      <c r="B317" s="1" t="s">
        <v>749</v>
      </c>
      <c r="C317" t="str">
        <f>VLOOKUP(B317,[2]Clothes!$B$5:$D$447,2, FALSE)</f>
        <v>Outside of MKCC</v>
      </c>
      <c r="D317" t="str">
        <f>VLOOKUP(B317,[2]Clothes!$B$5:$D$447,3, FALSE)</f>
        <v>Outside of MKCC - Other</v>
      </c>
      <c r="E317" s="5">
        <v>2.63E-3</v>
      </c>
      <c r="F317" s="5">
        <v>0</v>
      </c>
      <c r="G317" s="5">
        <v>0</v>
      </c>
      <c r="H317" s="5">
        <v>0</v>
      </c>
      <c r="I317" s="5">
        <v>0</v>
      </c>
      <c r="J317" s="5">
        <v>0</v>
      </c>
      <c r="K317" s="5">
        <v>0</v>
      </c>
      <c r="L317" s="5">
        <v>0</v>
      </c>
      <c r="M317" s="5">
        <v>0</v>
      </c>
      <c r="N317" s="5">
        <v>0</v>
      </c>
      <c r="O317" s="5">
        <v>0</v>
      </c>
      <c r="P317" s="5">
        <v>0</v>
      </c>
      <c r="Q317" s="5">
        <v>1.9910000000000001E-2</v>
      </c>
      <c r="R317" s="5">
        <v>0</v>
      </c>
      <c r="S317" s="5">
        <v>0</v>
      </c>
    </row>
    <row r="318" spans="1:19" hidden="1" x14ac:dyDescent="0.35">
      <c r="A318" s="2" t="s">
        <v>233</v>
      </c>
      <c r="B318" s="1" t="s">
        <v>750</v>
      </c>
      <c r="C318" t="str">
        <f>VLOOKUP(B318,[2]Clothes!$B$5:$D$447,2, FALSE)</f>
        <v>Outside of MKCC</v>
      </c>
      <c r="D318" t="str">
        <f>VLOOKUP(B318,[2]Clothes!$B$5:$D$447,3, FALSE)</f>
        <v>Outside of MKCC - Other</v>
      </c>
      <c r="E318" s="5">
        <v>8.0800000000000004E-3</v>
      </c>
      <c r="F318" s="5">
        <v>0</v>
      </c>
      <c r="G318" s="5">
        <v>0</v>
      </c>
      <c r="H318" s="5">
        <v>0</v>
      </c>
      <c r="I318" s="5">
        <v>0</v>
      </c>
      <c r="J318" s="5">
        <v>0</v>
      </c>
      <c r="K318" s="5">
        <v>0</v>
      </c>
      <c r="L318" s="5">
        <v>0</v>
      </c>
      <c r="M318" s="5">
        <v>0</v>
      </c>
      <c r="N318" s="5">
        <v>0</v>
      </c>
      <c r="O318" s="5">
        <v>0</v>
      </c>
      <c r="P318" s="5">
        <v>0</v>
      </c>
      <c r="Q318" s="5">
        <v>0</v>
      </c>
      <c r="R318" s="5">
        <v>4.4110000000000003E-2</v>
      </c>
      <c r="S318" s="5">
        <v>0</v>
      </c>
    </row>
    <row r="319" spans="1:19" hidden="1" x14ac:dyDescent="0.35">
      <c r="A319" s="2" t="s">
        <v>233</v>
      </c>
      <c r="B319" s="1" t="s">
        <v>751</v>
      </c>
      <c r="C319" t="str">
        <f>VLOOKUP(B319,[2]Clothes!$B$5:$D$447,2, FALSE)</f>
        <v>Outside of MKCC</v>
      </c>
      <c r="D319" t="str">
        <f>VLOOKUP(B319,[2]Clothes!$B$5:$D$447,3, FALSE)</f>
        <v>Outside of MKCC - Other</v>
      </c>
      <c r="E319" s="5">
        <v>0</v>
      </c>
      <c r="F319" s="5">
        <v>0</v>
      </c>
      <c r="G319" s="5">
        <v>0</v>
      </c>
      <c r="H319" s="5">
        <v>0</v>
      </c>
      <c r="I319" s="5">
        <v>0</v>
      </c>
      <c r="J319" s="5">
        <v>0</v>
      </c>
      <c r="K319" s="5">
        <v>0</v>
      </c>
      <c r="L319" s="5">
        <v>0</v>
      </c>
      <c r="M319" s="5">
        <v>0</v>
      </c>
      <c r="N319" s="5">
        <v>0</v>
      </c>
      <c r="O319" s="5">
        <v>0</v>
      </c>
      <c r="P319" s="5">
        <v>0</v>
      </c>
      <c r="Q319" s="5">
        <v>0</v>
      </c>
      <c r="R319" s="5">
        <v>0</v>
      </c>
      <c r="S319" s="5">
        <v>0</v>
      </c>
    </row>
    <row r="320" spans="1:19" hidden="1" x14ac:dyDescent="0.35">
      <c r="A320" s="2" t="s">
        <v>233</v>
      </c>
      <c r="B320" s="1" t="s">
        <v>752</v>
      </c>
      <c r="C320" t="str">
        <f>VLOOKUP(B320,[2]Clothes!$B$5:$D$447,2, FALSE)</f>
        <v>Outside of MKCC</v>
      </c>
      <c r="D320" t="str">
        <f>VLOOKUP(B320,[2]Clothes!$B$5:$D$447,3, FALSE)</f>
        <v>Outside of MKCC - Other</v>
      </c>
      <c r="E320" s="5">
        <v>0</v>
      </c>
      <c r="F320" s="5">
        <v>0</v>
      </c>
      <c r="G320" s="5">
        <v>0</v>
      </c>
      <c r="H320" s="5">
        <v>0</v>
      </c>
      <c r="I320" s="5">
        <v>0</v>
      </c>
      <c r="J320" s="5">
        <v>0</v>
      </c>
      <c r="K320" s="5">
        <v>0</v>
      </c>
      <c r="L320" s="5">
        <v>0</v>
      </c>
      <c r="M320" s="5">
        <v>0</v>
      </c>
      <c r="N320" s="5">
        <v>0</v>
      </c>
      <c r="O320" s="5">
        <v>0</v>
      </c>
      <c r="P320" s="5">
        <v>0</v>
      </c>
      <c r="Q320" s="5">
        <v>0</v>
      </c>
      <c r="R320" s="5">
        <v>0</v>
      </c>
      <c r="S320" s="5">
        <v>0</v>
      </c>
    </row>
    <row r="321" spans="1:19" hidden="1" x14ac:dyDescent="0.35">
      <c r="A321" s="2" t="s">
        <v>233</v>
      </c>
      <c r="B321" s="1" t="s">
        <v>753</v>
      </c>
      <c r="C321" t="str">
        <f>VLOOKUP(B321,[2]Clothes!$B$5:$D$447,2, FALSE)</f>
        <v>Outside of MKCC</v>
      </c>
      <c r="D321" t="str">
        <f>VLOOKUP(B321,[2]Clothes!$B$5:$D$447,3, FALSE)</f>
        <v>Outside of MKCC - Other</v>
      </c>
      <c r="E321" s="5">
        <v>0</v>
      </c>
      <c r="F321" s="5">
        <v>0</v>
      </c>
      <c r="G321" s="5">
        <v>0</v>
      </c>
      <c r="H321" s="5">
        <v>0</v>
      </c>
      <c r="I321" s="5">
        <v>0</v>
      </c>
      <c r="J321" s="5">
        <v>0</v>
      </c>
      <c r="K321" s="5">
        <v>0</v>
      </c>
      <c r="L321" s="5">
        <v>0</v>
      </c>
      <c r="M321" s="5">
        <v>0</v>
      </c>
      <c r="N321" s="5">
        <v>0</v>
      </c>
      <c r="O321" s="5">
        <v>0</v>
      </c>
      <c r="P321" s="5">
        <v>0</v>
      </c>
      <c r="Q321" s="5">
        <v>0</v>
      </c>
      <c r="R321" s="5">
        <v>0</v>
      </c>
      <c r="S321" s="5">
        <v>0</v>
      </c>
    </row>
    <row r="322" spans="1:19" hidden="1" x14ac:dyDescent="0.35">
      <c r="A322" s="2" t="s">
        <v>233</v>
      </c>
      <c r="B322" s="1" t="s">
        <v>754</v>
      </c>
      <c r="C322" t="str">
        <f>VLOOKUP(B322,[2]Clothes!$B$5:$D$447,2, FALSE)</f>
        <v>Outside of MKCC</v>
      </c>
      <c r="D322" t="str">
        <f>VLOOKUP(B322,[2]Clothes!$B$5:$D$447,3, FALSE)</f>
        <v>Outside of MKCC - Other</v>
      </c>
      <c r="E322" s="5">
        <v>0</v>
      </c>
      <c r="F322" s="5">
        <v>0</v>
      </c>
      <c r="G322" s="5">
        <v>0</v>
      </c>
      <c r="H322" s="5">
        <v>0</v>
      </c>
      <c r="I322" s="5">
        <v>0</v>
      </c>
      <c r="J322" s="5">
        <v>0</v>
      </c>
      <c r="K322" s="5">
        <v>0</v>
      </c>
      <c r="L322" s="5">
        <v>0</v>
      </c>
      <c r="M322" s="5">
        <v>0</v>
      </c>
      <c r="N322" s="5">
        <v>0</v>
      </c>
      <c r="O322" s="5">
        <v>0</v>
      </c>
      <c r="P322" s="5">
        <v>0</v>
      </c>
      <c r="Q322" s="5">
        <v>0</v>
      </c>
      <c r="R322" s="5">
        <v>0</v>
      </c>
      <c r="S322" s="5">
        <v>0</v>
      </c>
    </row>
    <row r="323" spans="1:19" hidden="1" x14ac:dyDescent="0.35">
      <c r="A323" s="2" t="s">
        <v>233</v>
      </c>
      <c r="B323" s="1" t="s">
        <v>755</v>
      </c>
      <c r="C323" t="str">
        <f>VLOOKUP(B323,[2]Clothes!$B$5:$D$447,2, FALSE)</f>
        <v>Outside of MKCC</v>
      </c>
      <c r="D323" t="str">
        <f>VLOOKUP(B323,[2]Clothes!$B$5:$D$447,3, FALSE)</f>
        <v>Outside of MKCC - Other</v>
      </c>
      <c r="E323" s="5">
        <v>0</v>
      </c>
      <c r="F323" s="5">
        <v>0</v>
      </c>
      <c r="G323" s="5">
        <v>0</v>
      </c>
      <c r="H323" s="5">
        <v>0</v>
      </c>
      <c r="I323" s="5">
        <v>0</v>
      </c>
      <c r="J323" s="5">
        <v>0</v>
      </c>
      <c r="K323" s="5">
        <v>0</v>
      </c>
      <c r="L323" s="5">
        <v>0</v>
      </c>
      <c r="M323" s="5">
        <v>0</v>
      </c>
      <c r="N323" s="5">
        <v>0</v>
      </c>
      <c r="O323" s="5">
        <v>0</v>
      </c>
      <c r="P323" s="5">
        <v>0</v>
      </c>
      <c r="Q323" s="5">
        <v>0</v>
      </c>
      <c r="R323" s="5">
        <v>0</v>
      </c>
      <c r="S323" s="5">
        <v>0</v>
      </c>
    </row>
    <row r="324" spans="1:19" hidden="1" x14ac:dyDescent="0.35">
      <c r="A324" s="2" t="s">
        <v>233</v>
      </c>
      <c r="B324" s="1" t="s">
        <v>756</v>
      </c>
      <c r="C324" t="str">
        <f>VLOOKUP(B324,[2]Clothes!$B$5:$D$447,2, FALSE)</f>
        <v>Outside of MKCC</v>
      </c>
      <c r="D324" t="str">
        <f>VLOOKUP(B324,[2]Clothes!$B$5:$D$447,3, FALSE)</f>
        <v>Outside of MKCC - Other</v>
      </c>
      <c r="E324" s="5">
        <v>1.7899999999999999E-3</v>
      </c>
      <c r="F324" s="5">
        <v>0</v>
      </c>
      <c r="G324" s="5">
        <v>0</v>
      </c>
      <c r="H324" s="5">
        <v>0</v>
      </c>
      <c r="I324" s="5">
        <v>0</v>
      </c>
      <c r="J324" s="5">
        <v>4.539E-2</v>
      </c>
      <c r="K324" s="5">
        <v>0</v>
      </c>
      <c r="L324" s="5">
        <v>0</v>
      </c>
      <c r="M324" s="5">
        <v>0</v>
      </c>
      <c r="N324" s="5">
        <v>0</v>
      </c>
      <c r="O324" s="5">
        <v>0</v>
      </c>
      <c r="P324" s="5">
        <v>0</v>
      </c>
      <c r="Q324" s="5">
        <v>0</v>
      </c>
      <c r="R324" s="5">
        <v>0</v>
      </c>
      <c r="S324" s="5">
        <v>0</v>
      </c>
    </row>
    <row r="325" spans="1:19" hidden="1" x14ac:dyDescent="0.35">
      <c r="A325" s="2" t="s">
        <v>233</v>
      </c>
      <c r="B325" s="1" t="s">
        <v>757</v>
      </c>
      <c r="C325" t="str">
        <f>VLOOKUP(B325,[2]Clothes!$B$5:$D$447,2, FALSE)</f>
        <v>Outside of MKCC</v>
      </c>
      <c r="D325" t="str">
        <f>VLOOKUP(B325,[2]Clothes!$B$5:$D$447,3, FALSE)</f>
        <v>Bedford</v>
      </c>
      <c r="E325" s="5">
        <v>1.3809999999999999E-2</v>
      </c>
      <c r="F325" s="5">
        <v>0</v>
      </c>
      <c r="G325" s="5">
        <v>0</v>
      </c>
      <c r="H325" s="5">
        <v>0</v>
      </c>
      <c r="I325" s="5">
        <v>0</v>
      </c>
      <c r="J325" s="5">
        <v>0</v>
      </c>
      <c r="K325" s="5">
        <v>0</v>
      </c>
      <c r="L325" s="5">
        <v>0</v>
      </c>
      <c r="M325" s="5">
        <v>0</v>
      </c>
      <c r="N325" s="5">
        <v>0</v>
      </c>
      <c r="O325" s="5">
        <v>2.1659999999999999E-2</v>
      </c>
      <c r="P325" s="5">
        <v>0.12948000000000001</v>
      </c>
      <c r="Q325" s="5">
        <v>0</v>
      </c>
      <c r="R325" s="5">
        <v>0</v>
      </c>
      <c r="S325" s="5">
        <v>0</v>
      </c>
    </row>
    <row r="326" spans="1:19" hidden="1" x14ac:dyDescent="0.35">
      <c r="A326" s="2" t="s">
        <v>233</v>
      </c>
      <c r="B326" s="1" t="s">
        <v>758</v>
      </c>
      <c r="C326" t="str">
        <f>VLOOKUP(B326,[2]Clothes!$B$5:$D$447,2, FALSE)</f>
        <v>Outside of MKCC</v>
      </c>
      <c r="D326" t="str">
        <f>VLOOKUP(B326,[2]Clothes!$B$5:$D$447,3, FALSE)</f>
        <v>London</v>
      </c>
      <c r="E326" s="5">
        <v>0</v>
      </c>
      <c r="F326" s="5">
        <v>0</v>
      </c>
      <c r="G326" s="5">
        <v>0</v>
      </c>
      <c r="H326" s="5">
        <v>0</v>
      </c>
      <c r="I326" s="5">
        <v>0</v>
      </c>
      <c r="J326" s="5">
        <v>0</v>
      </c>
      <c r="K326" s="5">
        <v>0</v>
      </c>
      <c r="L326" s="5">
        <v>0</v>
      </c>
      <c r="M326" s="5">
        <v>0</v>
      </c>
      <c r="N326" s="5">
        <v>0</v>
      </c>
      <c r="O326" s="5">
        <v>0</v>
      </c>
      <c r="P326" s="5">
        <v>0</v>
      </c>
      <c r="Q326" s="5">
        <v>0</v>
      </c>
      <c r="R326" s="5">
        <v>0</v>
      </c>
      <c r="S326" s="5">
        <v>0</v>
      </c>
    </row>
    <row r="327" spans="1:19" hidden="1" x14ac:dyDescent="0.35">
      <c r="A327" s="2" t="s">
        <v>233</v>
      </c>
      <c r="B327" s="1" t="s">
        <v>759</v>
      </c>
      <c r="C327" t="str">
        <f>VLOOKUP(B327,[2]Clothes!$B$5:$D$447,2, FALSE)</f>
        <v>Outside of MKCC</v>
      </c>
      <c r="D327" t="str">
        <f>VLOOKUP(B327,[2]Clothes!$B$5:$D$447,3, FALSE)</f>
        <v>Outside of MKCC - Other</v>
      </c>
      <c r="E327" s="5">
        <v>0</v>
      </c>
      <c r="F327" s="5">
        <v>0</v>
      </c>
      <c r="G327" s="5">
        <v>0</v>
      </c>
      <c r="H327" s="5">
        <v>0</v>
      </c>
      <c r="I327" s="5">
        <v>0</v>
      </c>
      <c r="J327" s="5">
        <v>0</v>
      </c>
      <c r="K327" s="5">
        <v>0</v>
      </c>
      <c r="L327" s="5">
        <v>0</v>
      </c>
      <c r="M327" s="5">
        <v>0</v>
      </c>
      <c r="N327" s="5">
        <v>0</v>
      </c>
      <c r="O327" s="5">
        <v>0</v>
      </c>
      <c r="P327" s="5">
        <v>0</v>
      </c>
      <c r="Q327" s="5">
        <v>0</v>
      </c>
      <c r="R327" s="5">
        <v>0</v>
      </c>
      <c r="S327" s="5">
        <v>0</v>
      </c>
    </row>
    <row r="328" spans="1:19" hidden="1" x14ac:dyDescent="0.35">
      <c r="A328" s="2" t="s">
        <v>233</v>
      </c>
      <c r="B328" s="1" t="s">
        <v>760</v>
      </c>
      <c r="C328" t="str">
        <f>VLOOKUP(B328,[2]Clothes!$B$5:$D$447,2, FALSE)</f>
        <v>Outside of MKCC</v>
      </c>
      <c r="D328" t="str">
        <f>VLOOKUP(B328,[2]Clothes!$B$5:$D$447,3, FALSE)</f>
        <v>Outside of MKCC - Other</v>
      </c>
      <c r="E328" s="5">
        <v>0</v>
      </c>
      <c r="F328" s="5">
        <v>0</v>
      </c>
      <c r="G328" s="5">
        <v>0</v>
      </c>
      <c r="H328" s="5">
        <v>0</v>
      </c>
      <c r="I328" s="5">
        <v>0</v>
      </c>
      <c r="J328" s="5">
        <v>0</v>
      </c>
      <c r="K328" s="5">
        <v>0</v>
      </c>
      <c r="L328" s="5">
        <v>0</v>
      </c>
      <c r="M328" s="5">
        <v>0</v>
      </c>
      <c r="N328" s="5">
        <v>0</v>
      </c>
      <c r="O328" s="5">
        <v>0</v>
      </c>
      <c r="P328" s="5">
        <v>0</v>
      </c>
      <c r="Q328" s="5">
        <v>0</v>
      </c>
      <c r="R328" s="5">
        <v>0</v>
      </c>
      <c r="S328" s="5">
        <v>0</v>
      </c>
    </row>
    <row r="329" spans="1:19" hidden="1" x14ac:dyDescent="0.35">
      <c r="A329" s="2" t="s">
        <v>233</v>
      </c>
      <c r="B329" s="1" t="s">
        <v>761</v>
      </c>
      <c r="C329" t="str">
        <f>VLOOKUP(B329,[2]Clothes!$B$5:$D$447,2, FALSE)</f>
        <v>Outside of MKCC</v>
      </c>
      <c r="D329" t="str">
        <f>VLOOKUP(B329,[2]Clothes!$B$5:$D$447,3, FALSE)</f>
        <v>Outside of MKCC - Other</v>
      </c>
      <c r="E329" s="5">
        <v>0</v>
      </c>
      <c r="F329" s="5">
        <v>0</v>
      </c>
      <c r="G329" s="5">
        <v>0</v>
      </c>
      <c r="H329" s="5">
        <v>0</v>
      </c>
      <c r="I329" s="5">
        <v>0</v>
      </c>
      <c r="J329" s="5">
        <v>0</v>
      </c>
      <c r="K329" s="5">
        <v>0</v>
      </c>
      <c r="L329" s="5">
        <v>0</v>
      </c>
      <c r="M329" s="5">
        <v>0</v>
      </c>
      <c r="N329" s="5">
        <v>0</v>
      </c>
      <c r="O329" s="5">
        <v>0</v>
      </c>
      <c r="P329" s="5">
        <v>0</v>
      </c>
      <c r="Q329" s="5">
        <v>0</v>
      </c>
      <c r="R329" s="5">
        <v>0</v>
      </c>
      <c r="S329" s="5">
        <v>0</v>
      </c>
    </row>
    <row r="330" spans="1:19" hidden="1" x14ac:dyDescent="0.35">
      <c r="A330" s="2" t="s">
        <v>233</v>
      </c>
      <c r="B330" s="1" t="s">
        <v>762</v>
      </c>
      <c r="C330" t="str">
        <f>VLOOKUP(B330,[2]Clothes!$B$5:$D$447,2, FALSE)</f>
        <v>Outside of MKCC</v>
      </c>
      <c r="D330" t="str">
        <f>VLOOKUP(B330,[2]Clothes!$B$5:$D$447,3, FALSE)</f>
        <v>Outside of MKCC - Other</v>
      </c>
      <c r="E330" s="5">
        <v>0</v>
      </c>
      <c r="F330" s="5">
        <v>0</v>
      </c>
      <c r="G330" s="5">
        <v>0</v>
      </c>
      <c r="H330" s="5">
        <v>0</v>
      </c>
      <c r="I330" s="5">
        <v>0</v>
      </c>
      <c r="J330" s="5">
        <v>0</v>
      </c>
      <c r="K330" s="5">
        <v>0</v>
      </c>
      <c r="L330" s="5">
        <v>0</v>
      </c>
      <c r="M330" s="5">
        <v>0</v>
      </c>
      <c r="N330" s="5">
        <v>0</v>
      </c>
      <c r="O330" s="5">
        <v>0</v>
      </c>
      <c r="P330" s="5">
        <v>0</v>
      </c>
      <c r="Q330" s="5">
        <v>0</v>
      </c>
      <c r="R330" s="5">
        <v>0</v>
      </c>
      <c r="S330" s="5">
        <v>0</v>
      </c>
    </row>
    <row r="331" spans="1:19" hidden="1" x14ac:dyDescent="0.35">
      <c r="A331" s="2" t="s">
        <v>233</v>
      </c>
      <c r="B331" s="1" t="s">
        <v>763</v>
      </c>
      <c r="C331" t="str">
        <f>VLOOKUP(B331,[2]Clothes!$B$5:$D$447,2, FALSE)</f>
        <v>Outside of MKCC</v>
      </c>
      <c r="D331" t="str">
        <f>VLOOKUP(B331,[2]Clothes!$B$5:$D$447,3, FALSE)</f>
        <v>Outside of MKCC - Other</v>
      </c>
      <c r="E331" s="5">
        <v>0</v>
      </c>
      <c r="F331" s="5">
        <v>0</v>
      </c>
      <c r="G331" s="5">
        <v>0</v>
      </c>
      <c r="H331" s="5">
        <v>0</v>
      </c>
      <c r="I331" s="5">
        <v>0</v>
      </c>
      <c r="J331" s="5">
        <v>0</v>
      </c>
      <c r="K331" s="5">
        <v>0</v>
      </c>
      <c r="L331" s="5">
        <v>0</v>
      </c>
      <c r="M331" s="5">
        <v>0</v>
      </c>
      <c r="N331" s="5">
        <v>0</v>
      </c>
      <c r="O331" s="5">
        <v>0</v>
      </c>
      <c r="P331" s="5">
        <v>0</v>
      </c>
      <c r="Q331" s="5">
        <v>0</v>
      </c>
      <c r="R331" s="5">
        <v>0</v>
      </c>
      <c r="S331" s="5">
        <v>0</v>
      </c>
    </row>
    <row r="332" spans="1:19" hidden="1" x14ac:dyDescent="0.35">
      <c r="A332" s="2" t="s">
        <v>233</v>
      </c>
      <c r="B332" s="1" t="s">
        <v>764</v>
      </c>
      <c r="C332" t="str">
        <f>VLOOKUP(B332,[2]Clothes!$B$5:$D$447,2, FALSE)</f>
        <v>Outside of MKCC</v>
      </c>
      <c r="D332" t="str">
        <f>VLOOKUP(B332,[2]Clothes!$B$5:$D$447,3, FALSE)</f>
        <v>Outside of MKCC - Other</v>
      </c>
      <c r="E332" s="5">
        <v>0</v>
      </c>
      <c r="F332" s="5">
        <v>0</v>
      </c>
      <c r="G332" s="5">
        <v>0</v>
      </c>
      <c r="H332" s="5">
        <v>0</v>
      </c>
      <c r="I332" s="5">
        <v>0</v>
      </c>
      <c r="J332" s="5">
        <v>0</v>
      </c>
      <c r="K332" s="5">
        <v>0</v>
      </c>
      <c r="L332" s="5">
        <v>0</v>
      </c>
      <c r="M332" s="5">
        <v>0</v>
      </c>
      <c r="N332" s="5">
        <v>0</v>
      </c>
      <c r="O332" s="5">
        <v>0</v>
      </c>
      <c r="P332" s="5">
        <v>0</v>
      </c>
      <c r="Q332" s="5">
        <v>0</v>
      </c>
      <c r="R332" s="5">
        <v>0</v>
      </c>
      <c r="S332" s="5">
        <v>0</v>
      </c>
    </row>
    <row r="333" spans="1:19" hidden="1" x14ac:dyDescent="0.35">
      <c r="A333" s="2" t="s">
        <v>233</v>
      </c>
      <c r="B333" s="1" t="s">
        <v>765</v>
      </c>
      <c r="C333" t="str">
        <f>VLOOKUP(B333,[2]Clothes!$B$5:$D$447,2, FALSE)</f>
        <v>Outside of MKCC</v>
      </c>
      <c r="D333" t="str">
        <f>VLOOKUP(B333,[2]Clothes!$B$5:$D$447,3, FALSE)</f>
        <v>Outside of MKCC - Other</v>
      </c>
      <c r="E333" s="5">
        <v>0</v>
      </c>
      <c r="F333" s="5">
        <v>0</v>
      </c>
      <c r="G333" s="5">
        <v>0</v>
      </c>
      <c r="H333" s="5">
        <v>0</v>
      </c>
      <c r="I333" s="5">
        <v>0</v>
      </c>
      <c r="J333" s="5">
        <v>0</v>
      </c>
      <c r="K333" s="5">
        <v>0</v>
      </c>
      <c r="L333" s="5">
        <v>0</v>
      </c>
      <c r="M333" s="5">
        <v>0</v>
      </c>
      <c r="N333" s="5">
        <v>0</v>
      </c>
      <c r="O333" s="5">
        <v>0</v>
      </c>
      <c r="P333" s="5">
        <v>0</v>
      </c>
      <c r="Q333" s="5">
        <v>0</v>
      </c>
      <c r="R333" s="5">
        <v>0</v>
      </c>
      <c r="S333" s="5">
        <v>0</v>
      </c>
    </row>
    <row r="334" spans="1:19" hidden="1" x14ac:dyDescent="0.35">
      <c r="A334" s="2" t="s">
        <v>233</v>
      </c>
      <c r="B334" s="1" t="s">
        <v>766</v>
      </c>
      <c r="C334" t="str">
        <f>VLOOKUP(B334,[2]Clothes!$B$5:$D$447,2, FALSE)</f>
        <v>Outside of MKCC</v>
      </c>
      <c r="D334" t="str">
        <f>VLOOKUP(B334,[2]Clothes!$B$5:$D$447,3, FALSE)</f>
        <v>Bedford</v>
      </c>
      <c r="E334" s="5">
        <v>0</v>
      </c>
      <c r="F334" s="5">
        <v>0</v>
      </c>
      <c r="G334" s="5">
        <v>0</v>
      </c>
      <c r="H334" s="5">
        <v>0</v>
      </c>
      <c r="I334" s="5">
        <v>0</v>
      </c>
      <c r="J334" s="5">
        <v>0</v>
      </c>
      <c r="K334" s="5">
        <v>0</v>
      </c>
      <c r="L334" s="5">
        <v>0</v>
      </c>
      <c r="M334" s="5">
        <v>0</v>
      </c>
      <c r="N334" s="5">
        <v>0</v>
      </c>
      <c r="O334" s="5">
        <v>0</v>
      </c>
      <c r="P334" s="5">
        <v>0</v>
      </c>
      <c r="Q334" s="5">
        <v>0</v>
      </c>
      <c r="R334" s="5">
        <v>0</v>
      </c>
      <c r="S334" s="5">
        <v>0</v>
      </c>
    </row>
    <row r="335" spans="1:19" hidden="1" x14ac:dyDescent="0.35">
      <c r="A335" s="2" t="s">
        <v>233</v>
      </c>
      <c r="B335" s="1" t="s">
        <v>767</v>
      </c>
      <c r="C335" t="str">
        <f>VLOOKUP(B335,[2]Clothes!$B$5:$D$447,2, FALSE)</f>
        <v>Outside of MKCC</v>
      </c>
      <c r="D335" t="str">
        <f>VLOOKUP(B335,[2]Clothes!$B$5:$D$447,3, FALSE)</f>
        <v>Outside of MKCC - Other</v>
      </c>
      <c r="E335" s="5">
        <v>0</v>
      </c>
      <c r="F335" s="5">
        <v>0</v>
      </c>
      <c r="G335" s="5">
        <v>0</v>
      </c>
      <c r="H335" s="5">
        <v>0</v>
      </c>
      <c r="I335" s="5">
        <v>0</v>
      </c>
      <c r="J335" s="5">
        <v>0</v>
      </c>
      <c r="K335" s="5">
        <v>0</v>
      </c>
      <c r="L335" s="5">
        <v>0</v>
      </c>
      <c r="M335" s="5">
        <v>0</v>
      </c>
      <c r="N335" s="5">
        <v>0</v>
      </c>
      <c r="O335" s="5">
        <v>0</v>
      </c>
      <c r="P335" s="5">
        <v>0</v>
      </c>
      <c r="Q335" s="5">
        <v>0</v>
      </c>
      <c r="R335" s="5">
        <v>0</v>
      </c>
      <c r="S335" s="5">
        <v>0</v>
      </c>
    </row>
    <row r="336" spans="1:19" hidden="1" x14ac:dyDescent="0.35">
      <c r="A336" s="2" t="s">
        <v>233</v>
      </c>
      <c r="B336" s="1" t="s">
        <v>768</v>
      </c>
      <c r="C336" t="str">
        <f>VLOOKUP(B336,[2]Clothes!$B$5:$D$447,2, FALSE)</f>
        <v>Outside of MKCC</v>
      </c>
      <c r="D336" t="str">
        <f>VLOOKUP(B336,[2]Clothes!$B$5:$D$447,3, FALSE)</f>
        <v>Outside of MKCC - Other</v>
      </c>
      <c r="E336" s="5">
        <v>0</v>
      </c>
      <c r="F336" s="5">
        <v>0</v>
      </c>
      <c r="G336" s="5">
        <v>0</v>
      </c>
      <c r="H336" s="5">
        <v>0</v>
      </c>
      <c r="I336" s="5">
        <v>0</v>
      </c>
      <c r="J336" s="5">
        <v>0</v>
      </c>
      <c r="K336" s="5">
        <v>0</v>
      </c>
      <c r="L336" s="5">
        <v>0</v>
      </c>
      <c r="M336" s="5">
        <v>0</v>
      </c>
      <c r="N336" s="5">
        <v>0</v>
      </c>
      <c r="O336" s="5">
        <v>0</v>
      </c>
      <c r="P336" s="5">
        <v>0</v>
      </c>
      <c r="Q336" s="5">
        <v>0</v>
      </c>
      <c r="R336" s="5">
        <v>0</v>
      </c>
      <c r="S336" s="5">
        <v>0</v>
      </c>
    </row>
    <row r="337" spans="1:19" hidden="1" x14ac:dyDescent="0.35">
      <c r="A337" s="2" t="s">
        <v>233</v>
      </c>
      <c r="B337" s="1" t="s">
        <v>769</v>
      </c>
      <c r="C337" t="str">
        <f>VLOOKUP(B337,[2]Clothes!$B$5:$D$447,2, FALSE)</f>
        <v>Outside of MKCC</v>
      </c>
      <c r="D337" t="str">
        <f>VLOOKUP(B337,[2]Clothes!$B$5:$D$447,3, FALSE)</f>
        <v>Bedford</v>
      </c>
      <c r="E337" s="5">
        <v>1.9599999999999999E-2</v>
      </c>
      <c r="F337" s="5">
        <v>0</v>
      </c>
      <c r="G337" s="5">
        <v>0</v>
      </c>
      <c r="H337" s="5">
        <v>0</v>
      </c>
      <c r="I337" s="5">
        <v>0</v>
      </c>
      <c r="J337" s="5">
        <v>0</v>
      </c>
      <c r="K337" s="5">
        <v>0</v>
      </c>
      <c r="L337" s="5">
        <v>0</v>
      </c>
      <c r="M337" s="5">
        <v>0</v>
      </c>
      <c r="N337" s="5">
        <v>1.1469999999999999E-2</v>
      </c>
      <c r="O337" s="5">
        <v>0</v>
      </c>
      <c r="P337" s="5">
        <v>0.18457999999999999</v>
      </c>
      <c r="Q337" s="5">
        <v>0</v>
      </c>
      <c r="R337" s="5">
        <v>0</v>
      </c>
      <c r="S337" s="5">
        <v>0</v>
      </c>
    </row>
    <row r="338" spans="1:19" hidden="1" x14ac:dyDescent="0.35">
      <c r="A338" s="2" t="s">
        <v>233</v>
      </c>
      <c r="B338" s="1" t="s">
        <v>770</v>
      </c>
      <c r="C338" t="str">
        <f>VLOOKUP(B338,[2]Clothes!$B$5:$D$447,2, FALSE)</f>
        <v>Outside of MKCC</v>
      </c>
      <c r="D338" t="str">
        <f>VLOOKUP(B338,[2]Clothes!$B$5:$D$447,3, FALSE)</f>
        <v>Outside of MKCC - Other</v>
      </c>
      <c r="E338" s="5">
        <v>0</v>
      </c>
      <c r="F338" s="5">
        <v>0</v>
      </c>
      <c r="G338" s="5">
        <v>0</v>
      </c>
      <c r="H338" s="5">
        <v>0</v>
      </c>
      <c r="I338" s="5">
        <v>0</v>
      </c>
      <c r="J338" s="5">
        <v>0</v>
      </c>
      <c r="K338" s="5">
        <v>0</v>
      </c>
      <c r="L338" s="5">
        <v>0</v>
      </c>
      <c r="M338" s="5">
        <v>0</v>
      </c>
      <c r="N338" s="5">
        <v>0</v>
      </c>
      <c r="O338" s="5">
        <v>0</v>
      </c>
      <c r="P338" s="5">
        <v>0</v>
      </c>
      <c r="Q338" s="5">
        <v>0</v>
      </c>
      <c r="R338" s="5">
        <v>0</v>
      </c>
      <c r="S338" s="5">
        <v>0</v>
      </c>
    </row>
    <row r="339" spans="1:19" hidden="1" x14ac:dyDescent="0.35">
      <c r="A339" s="2" t="s">
        <v>233</v>
      </c>
      <c r="B339" s="1" t="s">
        <v>771</v>
      </c>
      <c r="C339" t="str">
        <f>VLOOKUP(B339,[2]Clothes!$B$5:$D$447,2, FALSE)</f>
        <v>Outside of MKCC</v>
      </c>
      <c r="D339" t="str">
        <f>VLOOKUP(B339,[2]Clothes!$B$5:$D$447,3, FALSE)</f>
        <v>Outside of MKCC - Other</v>
      </c>
      <c r="E339" s="5">
        <v>0</v>
      </c>
      <c r="F339" s="5">
        <v>0</v>
      </c>
      <c r="G339" s="5">
        <v>0</v>
      </c>
      <c r="H339" s="5">
        <v>0</v>
      </c>
      <c r="I339" s="5">
        <v>0</v>
      </c>
      <c r="J339" s="5">
        <v>0</v>
      </c>
      <c r="K339" s="5">
        <v>0</v>
      </c>
      <c r="L339" s="5">
        <v>0</v>
      </c>
      <c r="M339" s="5">
        <v>0</v>
      </c>
      <c r="N339" s="5">
        <v>0</v>
      </c>
      <c r="O339" s="5">
        <v>0</v>
      </c>
      <c r="P339" s="5">
        <v>0</v>
      </c>
      <c r="Q339" s="5">
        <v>0</v>
      </c>
      <c r="R339" s="5">
        <v>0</v>
      </c>
      <c r="S339" s="5">
        <v>0</v>
      </c>
    </row>
    <row r="340" spans="1:19" hidden="1" x14ac:dyDescent="0.35">
      <c r="A340" s="2" t="s">
        <v>233</v>
      </c>
      <c r="B340" s="1" t="s">
        <v>772</v>
      </c>
      <c r="C340" t="str">
        <f>VLOOKUP(B340,[2]Clothes!$B$5:$D$447,2, FALSE)</f>
        <v>Outside of MKCC</v>
      </c>
      <c r="D340" t="str">
        <f>VLOOKUP(B340,[2]Clothes!$B$5:$D$447,3, FALSE)</f>
        <v>Bedford</v>
      </c>
      <c r="E340" s="5">
        <v>0</v>
      </c>
      <c r="F340" s="5">
        <v>0</v>
      </c>
      <c r="G340" s="5">
        <v>0</v>
      </c>
      <c r="H340" s="5">
        <v>0</v>
      </c>
      <c r="I340" s="5">
        <v>0</v>
      </c>
      <c r="J340" s="5">
        <v>0</v>
      </c>
      <c r="K340" s="5">
        <v>0</v>
      </c>
      <c r="L340" s="5">
        <v>0</v>
      </c>
      <c r="M340" s="5">
        <v>0</v>
      </c>
      <c r="N340" s="5">
        <v>0</v>
      </c>
      <c r="O340" s="5">
        <v>0</v>
      </c>
      <c r="P340" s="5">
        <v>0</v>
      </c>
      <c r="Q340" s="5">
        <v>0</v>
      </c>
      <c r="R340" s="5">
        <v>0</v>
      </c>
      <c r="S340" s="5">
        <v>0</v>
      </c>
    </row>
    <row r="341" spans="1:19" hidden="1" x14ac:dyDescent="0.35">
      <c r="A341" s="2" t="s">
        <v>233</v>
      </c>
      <c r="B341" s="1" t="s">
        <v>773</v>
      </c>
      <c r="C341" t="str">
        <f>VLOOKUP(B341,[2]Clothes!$B$5:$D$447,2, FALSE)</f>
        <v>Outside of MKCC</v>
      </c>
      <c r="D341" t="str">
        <f>VLOOKUP(B341,[2]Clothes!$B$5:$D$447,3, FALSE)</f>
        <v>Outside of MKCC - Other</v>
      </c>
      <c r="E341" s="5">
        <v>1.7600000000000001E-3</v>
      </c>
      <c r="F341" s="5">
        <v>4.0059999999999998E-2</v>
      </c>
      <c r="G341" s="5">
        <v>0</v>
      </c>
      <c r="H341" s="5">
        <v>0</v>
      </c>
      <c r="I341" s="5">
        <v>0</v>
      </c>
      <c r="J341" s="5">
        <v>0</v>
      </c>
      <c r="K341" s="5">
        <v>0</v>
      </c>
      <c r="L341" s="5">
        <v>0</v>
      </c>
      <c r="M341" s="5">
        <v>0</v>
      </c>
      <c r="N341" s="5">
        <v>0</v>
      </c>
      <c r="O341" s="5">
        <v>0</v>
      </c>
      <c r="P341" s="5">
        <v>0</v>
      </c>
      <c r="Q341" s="5">
        <v>0</v>
      </c>
      <c r="R341" s="5">
        <v>0</v>
      </c>
      <c r="S341" s="5">
        <v>0</v>
      </c>
    </row>
    <row r="342" spans="1:19" hidden="1" x14ac:dyDescent="0.35">
      <c r="A342" s="2" t="s">
        <v>233</v>
      </c>
      <c r="B342" s="1" t="s">
        <v>774</v>
      </c>
      <c r="C342" t="str">
        <f>VLOOKUP(B342,[2]Clothes!$B$5:$D$447,2, FALSE)</f>
        <v>Outside of MKCC</v>
      </c>
      <c r="D342" t="str">
        <f>VLOOKUP(B342,[2]Clothes!$B$5:$D$447,3, FALSE)</f>
        <v>Outside of MKCC - Other</v>
      </c>
      <c r="E342" s="5">
        <v>0</v>
      </c>
      <c r="F342" s="5">
        <v>0</v>
      </c>
      <c r="G342" s="5">
        <v>0</v>
      </c>
      <c r="H342" s="5">
        <v>0</v>
      </c>
      <c r="I342" s="5">
        <v>0</v>
      </c>
      <c r="J342" s="5">
        <v>0</v>
      </c>
      <c r="K342" s="5">
        <v>0</v>
      </c>
      <c r="L342" s="5">
        <v>0</v>
      </c>
      <c r="M342" s="5">
        <v>0</v>
      </c>
      <c r="N342" s="5">
        <v>0</v>
      </c>
      <c r="O342" s="5">
        <v>0</v>
      </c>
      <c r="P342" s="5">
        <v>0</v>
      </c>
      <c r="Q342" s="5">
        <v>0</v>
      </c>
      <c r="R342" s="5">
        <v>0</v>
      </c>
      <c r="S342" s="5">
        <v>0</v>
      </c>
    </row>
    <row r="343" spans="1:19" hidden="1" x14ac:dyDescent="0.35">
      <c r="A343" s="2" t="s">
        <v>233</v>
      </c>
      <c r="B343" s="1" t="s">
        <v>775</v>
      </c>
      <c r="C343" t="str">
        <f>VLOOKUP(B343,[2]Clothes!$B$5:$D$447,2, FALSE)</f>
        <v>Outside of MKCC</v>
      </c>
      <c r="D343" t="str">
        <f>VLOOKUP(B343,[2]Clothes!$B$5:$D$447,3, FALSE)</f>
        <v>Outside of MKCC - Other</v>
      </c>
      <c r="E343" s="5">
        <v>0</v>
      </c>
      <c r="F343" s="5">
        <v>0</v>
      </c>
      <c r="G343" s="5">
        <v>0</v>
      </c>
      <c r="H343" s="5">
        <v>0</v>
      </c>
      <c r="I343" s="5">
        <v>0</v>
      </c>
      <c r="J343" s="5">
        <v>0</v>
      </c>
      <c r="K343" s="5">
        <v>0</v>
      </c>
      <c r="L343" s="5">
        <v>0</v>
      </c>
      <c r="M343" s="5">
        <v>0</v>
      </c>
      <c r="N343" s="5">
        <v>0</v>
      </c>
      <c r="O343" s="5">
        <v>0</v>
      </c>
      <c r="P343" s="5">
        <v>0</v>
      </c>
      <c r="Q343" s="5">
        <v>0</v>
      </c>
      <c r="R343" s="5">
        <v>0</v>
      </c>
      <c r="S343" s="5">
        <v>0</v>
      </c>
    </row>
    <row r="344" spans="1:19" hidden="1" x14ac:dyDescent="0.35">
      <c r="A344" s="2" t="s">
        <v>233</v>
      </c>
      <c r="B344" s="1" t="s">
        <v>776</v>
      </c>
      <c r="C344" t="str">
        <f>VLOOKUP(B344,[2]Clothes!$B$5:$D$447,2, FALSE)</f>
        <v>Outside of MKCC</v>
      </c>
      <c r="D344" t="str">
        <f>VLOOKUP(B344,[2]Clothes!$B$5:$D$447,3, FALSE)</f>
        <v>Outside of MKCC - Other</v>
      </c>
      <c r="E344" s="5">
        <v>0</v>
      </c>
      <c r="F344" s="5">
        <v>0</v>
      </c>
      <c r="G344" s="5">
        <v>0</v>
      </c>
      <c r="H344" s="5">
        <v>0</v>
      </c>
      <c r="I344" s="5">
        <v>0</v>
      </c>
      <c r="J344" s="5">
        <v>0</v>
      </c>
      <c r="K344" s="5">
        <v>0</v>
      </c>
      <c r="L344" s="5">
        <v>0</v>
      </c>
      <c r="M344" s="5">
        <v>0</v>
      </c>
      <c r="N344" s="5">
        <v>0</v>
      </c>
      <c r="O344" s="5">
        <v>0</v>
      </c>
      <c r="P344" s="5">
        <v>0</v>
      </c>
      <c r="Q344" s="5">
        <v>0</v>
      </c>
      <c r="R344" s="5">
        <v>0</v>
      </c>
      <c r="S344" s="5">
        <v>0</v>
      </c>
    </row>
    <row r="345" spans="1:19" hidden="1" x14ac:dyDescent="0.35">
      <c r="A345" s="2" t="s">
        <v>233</v>
      </c>
      <c r="B345" s="1" t="s">
        <v>777</v>
      </c>
      <c r="C345" t="str">
        <f>VLOOKUP(B345,[2]Clothes!$B$5:$D$447,2, FALSE)</f>
        <v>Outside of MKCC</v>
      </c>
      <c r="D345" t="str">
        <f>VLOOKUP(B345,[2]Clothes!$B$5:$D$447,3, FALSE)</f>
        <v>Outside of MKCC - Other</v>
      </c>
      <c r="E345" s="5">
        <v>3.3700000000000002E-3</v>
      </c>
      <c r="F345" s="5">
        <v>0</v>
      </c>
      <c r="G345" s="5">
        <v>0</v>
      </c>
      <c r="H345" s="5">
        <v>0</v>
      </c>
      <c r="I345" s="5">
        <v>0</v>
      </c>
      <c r="J345" s="5">
        <v>0</v>
      </c>
      <c r="K345" s="5">
        <v>0</v>
      </c>
      <c r="L345" s="5">
        <v>0</v>
      </c>
      <c r="M345" s="5">
        <v>0</v>
      </c>
      <c r="N345" s="5">
        <v>0</v>
      </c>
      <c r="O345" s="5">
        <v>0</v>
      </c>
      <c r="P345" s="5">
        <v>0</v>
      </c>
      <c r="Q345" s="5">
        <v>2.546E-2</v>
      </c>
      <c r="R345" s="5">
        <v>0</v>
      </c>
      <c r="S345" s="5">
        <v>0</v>
      </c>
    </row>
    <row r="346" spans="1:19" hidden="1" x14ac:dyDescent="0.35">
      <c r="A346" s="2" t="s">
        <v>233</v>
      </c>
      <c r="B346" s="1" t="s">
        <v>778</v>
      </c>
      <c r="C346" t="str">
        <f>VLOOKUP(B346,[2]Clothes!$B$5:$D$447,2, FALSE)</f>
        <v>Outside of MKCC</v>
      </c>
      <c r="D346" t="str">
        <f>VLOOKUP(B346,[2]Clothes!$B$5:$D$447,3, FALSE)</f>
        <v>Outside of MKCC - Other</v>
      </c>
      <c r="E346" s="5">
        <v>0</v>
      </c>
      <c r="F346" s="5">
        <v>0</v>
      </c>
      <c r="G346" s="5">
        <v>0</v>
      </c>
      <c r="H346" s="5">
        <v>0</v>
      </c>
      <c r="I346" s="5">
        <v>0</v>
      </c>
      <c r="J346" s="5">
        <v>0</v>
      </c>
      <c r="K346" s="5">
        <v>0</v>
      </c>
      <c r="L346" s="5">
        <v>0</v>
      </c>
      <c r="M346" s="5">
        <v>0</v>
      </c>
      <c r="N346" s="5">
        <v>0</v>
      </c>
      <c r="O346" s="5">
        <v>0</v>
      </c>
      <c r="P346" s="5">
        <v>0</v>
      </c>
      <c r="Q346" s="5">
        <v>0</v>
      </c>
      <c r="R346" s="5">
        <v>0</v>
      </c>
      <c r="S346" s="5">
        <v>0</v>
      </c>
    </row>
    <row r="347" spans="1:19" hidden="1" x14ac:dyDescent="0.35">
      <c r="A347" s="2" t="s">
        <v>233</v>
      </c>
      <c r="B347" s="1" t="s">
        <v>779</v>
      </c>
      <c r="C347" t="str">
        <f>VLOOKUP(B347,[2]Clothes!$B$5:$D$447,2, FALSE)</f>
        <v>Outside of MKCC</v>
      </c>
      <c r="D347" t="str">
        <f>VLOOKUP(B347,[2]Clothes!$B$5:$D$447,3, FALSE)</f>
        <v>Outside of MKCC - Other</v>
      </c>
      <c r="E347" s="5">
        <v>0</v>
      </c>
      <c r="F347" s="5">
        <v>0</v>
      </c>
      <c r="G347" s="5">
        <v>0</v>
      </c>
      <c r="H347" s="5">
        <v>0</v>
      </c>
      <c r="I347" s="5">
        <v>0</v>
      </c>
      <c r="J347" s="5">
        <v>0</v>
      </c>
      <c r="K347" s="5">
        <v>0</v>
      </c>
      <c r="L347" s="5">
        <v>0</v>
      </c>
      <c r="M347" s="5">
        <v>0</v>
      </c>
      <c r="N347" s="5">
        <v>0</v>
      </c>
      <c r="O347" s="5">
        <v>0</v>
      </c>
      <c r="P347" s="5">
        <v>0</v>
      </c>
      <c r="Q347" s="5">
        <v>0</v>
      </c>
      <c r="R347" s="5">
        <v>0</v>
      </c>
      <c r="S347" s="5">
        <v>0</v>
      </c>
    </row>
    <row r="348" spans="1:19" hidden="1" x14ac:dyDescent="0.35">
      <c r="A348" s="2" t="s">
        <v>233</v>
      </c>
      <c r="B348" s="1" t="s">
        <v>317</v>
      </c>
      <c r="C348" t="str">
        <f>VLOOKUP(B348,[2]Clothes!$B$5:$D$447,2, FALSE)</f>
        <v>Outside of MKCC</v>
      </c>
      <c r="D348" t="str">
        <f>VLOOKUP(B348,[2]Clothes!$B$5:$D$447,3, FALSE)</f>
        <v>Outside of MKCC - Other</v>
      </c>
      <c r="E348" s="5">
        <v>0</v>
      </c>
      <c r="F348" s="5">
        <v>0</v>
      </c>
      <c r="G348" s="5">
        <v>0</v>
      </c>
      <c r="H348" s="5">
        <v>0</v>
      </c>
      <c r="I348" s="5">
        <v>0</v>
      </c>
      <c r="J348" s="5">
        <v>0</v>
      </c>
      <c r="K348" s="5">
        <v>0</v>
      </c>
      <c r="L348" s="5">
        <v>0</v>
      </c>
      <c r="M348" s="5">
        <v>0</v>
      </c>
      <c r="N348" s="5">
        <v>0</v>
      </c>
      <c r="O348" s="5">
        <v>0</v>
      </c>
      <c r="P348" s="5">
        <v>0</v>
      </c>
      <c r="Q348" s="5">
        <v>0</v>
      </c>
      <c r="R348" s="5">
        <v>0</v>
      </c>
      <c r="S348" s="5">
        <v>0</v>
      </c>
    </row>
    <row r="349" spans="1:19" hidden="1" x14ac:dyDescent="0.35">
      <c r="A349" s="2" t="s">
        <v>233</v>
      </c>
      <c r="B349" s="1" t="s">
        <v>319</v>
      </c>
      <c r="C349" t="str">
        <f>VLOOKUP(B349,[2]Clothes!$B$5:$D$447,2, FALSE)</f>
        <v>Outside of MKCC</v>
      </c>
      <c r="D349" t="str">
        <f>VLOOKUP(B349,[2]Clothes!$B$5:$D$447,3, FALSE)</f>
        <v>Outside of MKCC - Other</v>
      </c>
      <c r="E349" s="5">
        <v>0</v>
      </c>
      <c r="F349" s="5">
        <v>0</v>
      </c>
      <c r="G349" s="5">
        <v>0</v>
      </c>
      <c r="H349" s="5">
        <v>0</v>
      </c>
      <c r="I349" s="5">
        <v>0</v>
      </c>
      <c r="J349" s="5">
        <v>0</v>
      </c>
      <c r="K349" s="5">
        <v>0</v>
      </c>
      <c r="L349" s="5">
        <v>0</v>
      </c>
      <c r="M349" s="5">
        <v>0</v>
      </c>
      <c r="N349" s="5">
        <v>0</v>
      </c>
      <c r="O349" s="5">
        <v>0</v>
      </c>
      <c r="P349" s="5">
        <v>0</v>
      </c>
      <c r="Q349" s="5">
        <v>0</v>
      </c>
      <c r="R349" s="5">
        <v>0</v>
      </c>
      <c r="S349" s="5">
        <v>0</v>
      </c>
    </row>
    <row r="350" spans="1:19" hidden="1" x14ac:dyDescent="0.35">
      <c r="A350" s="2" t="s">
        <v>233</v>
      </c>
      <c r="B350" s="1" t="s">
        <v>320</v>
      </c>
      <c r="C350" t="str">
        <f>VLOOKUP(B350,[2]Clothes!$B$5:$D$447,2, FALSE)</f>
        <v>Outside of MKCC</v>
      </c>
      <c r="D350" t="str">
        <f>VLOOKUP(B350,[2]Clothes!$B$5:$D$447,3, FALSE)</f>
        <v>Outside of MKCC - Other</v>
      </c>
      <c r="E350" s="5">
        <v>0</v>
      </c>
      <c r="F350" s="5">
        <v>0</v>
      </c>
      <c r="G350" s="5">
        <v>0</v>
      </c>
      <c r="H350" s="5">
        <v>0</v>
      </c>
      <c r="I350" s="5">
        <v>0</v>
      </c>
      <c r="J350" s="5">
        <v>0</v>
      </c>
      <c r="K350" s="5">
        <v>0</v>
      </c>
      <c r="L350" s="5">
        <v>0</v>
      </c>
      <c r="M350" s="5">
        <v>0</v>
      </c>
      <c r="N350" s="5">
        <v>0</v>
      </c>
      <c r="O350" s="5">
        <v>0</v>
      </c>
      <c r="P350" s="5">
        <v>0</v>
      </c>
      <c r="Q350" s="5">
        <v>0</v>
      </c>
      <c r="R350" s="5">
        <v>0</v>
      </c>
      <c r="S350" s="5">
        <v>0</v>
      </c>
    </row>
    <row r="351" spans="1:19" hidden="1" x14ac:dyDescent="0.35">
      <c r="A351" s="2" t="s">
        <v>233</v>
      </c>
      <c r="B351" s="1" t="s">
        <v>321</v>
      </c>
      <c r="C351" t="str">
        <f>VLOOKUP(B351,[2]Clothes!$B$5:$D$447,2, FALSE)</f>
        <v>Outside of MKCC</v>
      </c>
      <c r="D351" t="str">
        <f>VLOOKUP(B351,[2]Clothes!$B$5:$D$447,3, FALSE)</f>
        <v>Bedford</v>
      </c>
      <c r="E351" s="5">
        <v>0</v>
      </c>
      <c r="F351" s="5">
        <v>0</v>
      </c>
      <c r="G351" s="5">
        <v>0</v>
      </c>
      <c r="H351" s="5">
        <v>0</v>
      </c>
      <c r="I351" s="5">
        <v>0</v>
      </c>
      <c r="J351" s="5">
        <v>0</v>
      </c>
      <c r="K351" s="5">
        <v>0</v>
      </c>
      <c r="L351" s="5">
        <v>0</v>
      </c>
      <c r="M351" s="5">
        <v>0</v>
      </c>
      <c r="N351" s="5">
        <v>0</v>
      </c>
      <c r="O351" s="5">
        <v>0</v>
      </c>
      <c r="P351" s="5">
        <v>0</v>
      </c>
      <c r="Q351" s="5">
        <v>0</v>
      </c>
      <c r="R351" s="5">
        <v>0</v>
      </c>
      <c r="S351" s="5">
        <v>0</v>
      </c>
    </row>
    <row r="352" spans="1:19" hidden="1" x14ac:dyDescent="0.35">
      <c r="A352" s="2" t="s">
        <v>233</v>
      </c>
      <c r="B352" s="1" t="s">
        <v>322</v>
      </c>
      <c r="C352" t="str">
        <f>VLOOKUP(B352,[2]Clothes!$B$5:$D$447,2, FALSE)</f>
        <v>Outside of MKCC</v>
      </c>
      <c r="D352" t="str">
        <f>VLOOKUP(B352,[2]Clothes!$B$5:$D$447,3, FALSE)</f>
        <v>Bedford</v>
      </c>
      <c r="E352" s="5">
        <v>0</v>
      </c>
      <c r="F352" s="5">
        <v>0</v>
      </c>
      <c r="G352" s="5">
        <v>0</v>
      </c>
      <c r="H352" s="5">
        <v>0</v>
      </c>
      <c r="I352" s="5">
        <v>0</v>
      </c>
      <c r="J352" s="5">
        <v>0</v>
      </c>
      <c r="K352" s="5">
        <v>0</v>
      </c>
      <c r="L352" s="5">
        <v>0</v>
      </c>
      <c r="M352" s="5">
        <v>0</v>
      </c>
      <c r="N352" s="5">
        <v>0</v>
      </c>
      <c r="O352" s="5">
        <v>0</v>
      </c>
      <c r="P352" s="5">
        <v>0</v>
      </c>
      <c r="Q352" s="5">
        <v>0</v>
      </c>
      <c r="R352" s="5">
        <v>0</v>
      </c>
      <c r="S352" s="5">
        <v>0</v>
      </c>
    </row>
    <row r="353" spans="1:19" hidden="1" x14ac:dyDescent="0.35">
      <c r="A353" s="2" t="s">
        <v>233</v>
      </c>
      <c r="B353" s="1" t="s">
        <v>323</v>
      </c>
      <c r="C353" t="str">
        <f>VLOOKUP(B353,[2]Clothes!$B$5:$D$447,2, FALSE)</f>
        <v>Outside of MKCC</v>
      </c>
      <c r="D353" t="str">
        <f>VLOOKUP(B353,[2]Clothes!$B$5:$D$447,3, FALSE)</f>
        <v>Bedford</v>
      </c>
      <c r="E353" s="5">
        <v>0</v>
      </c>
      <c r="F353" s="5">
        <v>0</v>
      </c>
      <c r="G353" s="5">
        <v>0</v>
      </c>
      <c r="H353" s="5">
        <v>0</v>
      </c>
      <c r="I353" s="5">
        <v>0</v>
      </c>
      <c r="J353" s="5">
        <v>0</v>
      </c>
      <c r="K353" s="5">
        <v>0</v>
      </c>
      <c r="L353" s="5">
        <v>0</v>
      </c>
      <c r="M353" s="5">
        <v>0</v>
      </c>
      <c r="N353" s="5">
        <v>0</v>
      </c>
      <c r="O353" s="5">
        <v>0</v>
      </c>
      <c r="P353" s="5">
        <v>0</v>
      </c>
      <c r="Q353" s="5">
        <v>0</v>
      </c>
      <c r="R353" s="5">
        <v>0</v>
      </c>
      <c r="S353" s="5">
        <v>0</v>
      </c>
    </row>
    <row r="354" spans="1:19" hidden="1" x14ac:dyDescent="0.35">
      <c r="A354" s="2" t="s">
        <v>233</v>
      </c>
      <c r="B354" s="1" t="s">
        <v>325</v>
      </c>
      <c r="C354" t="str">
        <f>VLOOKUP(B354,[2]Clothes!$B$5:$D$447,2, FALSE)</f>
        <v>Outside of MKCC</v>
      </c>
      <c r="D354" t="str">
        <f>VLOOKUP(B354,[2]Clothes!$B$5:$D$447,3, FALSE)</f>
        <v>Northampton</v>
      </c>
      <c r="E354" s="5">
        <v>0</v>
      </c>
      <c r="F354" s="5">
        <v>0</v>
      </c>
      <c r="G354" s="5">
        <v>0</v>
      </c>
      <c r="H354" s="5">
        <v>0</v>
      </c>
      <c r="I354" s="5">
        <v>0</v>
      </c>
      <c r="J354" s="5">
        <v>0</v>
      </c>
      <c r="K354" s="5">
        <v>0</v>
      </c>
      <c r="L354" s="5">
        <v>0</v>
      </c>
      <c r="M354" s="5">
        <v>0</v>
      </c>
      <c r="N354" s="5">
        <v>0</v>
      </c>
      <c r="O354" s="5">
        <v>0</v>
      </c>
      <c r="P354" s="5">
        <v>0</v>
      </c>
      <c r="Q354" s="5">
        <v>0</v>
      </c>
      <c r="R354" s="5">
        <v>0</v>
      </c>
      <c r="S354" s="5">
        <v>0</v>
      </c>
    </row>
    <row r="355" spans="1:19" hidden="1" x14ac:dyDescent="0.35">
      <c r="A355" s="2" t="s">
        <v>233</v>
      </c>
      <c r="B355" s="1" t="s">
        <v>780</v>
      </c>
      <c r="C355" t="str">
        <f>VLOOKUP(B355,[2]Clothes!$B$5:$D$447,2, FALSE)</f>
        <v>Outside of MKCC</v>
      </c>
      <c r="D355" t="str">
        <f>VLOOKUP(B355,[2]Clothes!$B$5:$D$447,3, FALSE)</f>
        <v>Outside of MKCC - Other</v>
      </c>
      <c r="E355" s="5">
        <v>0</v>
      </c>
      <c r="F355" s="5">
        <v>0</v>
      </c>
      <c r="G355" s="5">
        <v>0</v>
      </c>
      <c r="H355" s="5">
        <v>0</v>
      </c>
      <c r="I355" s="5">
        <v>0</v>
      </c>
      <c r="J355" s="5">
        <v>0</v>
      </c>
      <c r="K355" s="5">
        <v>0</v>
      </c>
      <c r="L355" s="5">
        <v>0</v>
      </c>
      <c r="M355" s="5">
        <v>0</v>
      </c>
      <c r="N355" s="5">
        <v>0</v>
      </c>
      <c r="O355" s="5">
        <v>0</v>
      </c>
      <c r="P355" s="5">
        <v>0</v>
      </c>
      <c r="Q355" s="5">
        <v>0</v>
      </c>
      <c r="R355" s="5">
        <v>0</v>
      </c>
      <c r="S355" s="5">
        <v>0</v>
      </c>
    </row>
    <row r="356" spans="1:19" hidden="1" x14ac:dyDescent="0.35">
      <c r="A356" s="2" t="s">
        <v>233</v>
      </c>
      <c r="B356" s="1" t="s">
        <v>781</v>
      </c>
      <c r="C356" t="str">
        <f>VLOOKUP(B356,[2]Clothes!$B$5:$D$447,2, FALSE)</f>
        <v>Outside of MKCC</v>
      </c>
      <c r="D356" t="str">
        <f>VLOOKUP(B356,[2]Clothes!$B$5:$D$447,3, FALSE)</f>
        <v>Outside of MKCC - Other</v>
      </c>
      <c r="E356" s="5">
        <v>0</v>
      </c>
      <c r="F356" s="5">
        <v>0</v>
      </c>
      <c r="G356" s="5">
        <v>0</v>
      </c>
      <c r="H356" s="5">
        <v>0</v>
      </c>
      <c r="I356" s="5">
        <v>0</v>
      </c>
      <c r="J356" s="5">
        <v>0</v>
      </c>
      <c r="K356" s="5">
        <v>0</v>
      </c>
      <c r="L356" s="5">
        <v>0</v>
      </c>
      <c r="M356" s="5">
        <v>0</v>
      </c>
      <c r="N356" s="5">
        <v>0</v>
      </c>
      <c r="O356" s="5">
        <v>0</v>
      </c>
      <c r="P356" s="5">
        <v>0</v>
      </c>
      <c r="Q356" s="5">
        <v>0</v>
      </c>
      <c r="R356" s="5">
        <v>0</v>
      </c>
      <c r="S356" s="5">
        <v>0</v>
      </c>
    </row>
    <row r="357" spans="1:19" hidden="1" x14ac:dyDescent="0.35">
      <c r="A357" s="2" t="s">
        <v>233</v>
      </c>
      <c r="B357" s="1" t="s">
        <v>782</v>
      </c>
      <c r="C357" t="str">
        <f>VLOOKUP(B357,[2]Clothes!$B$5:$D$447,2, FALSE)</f>
        <v>Outside of MKCC</v>
      </c>
      <c r="D357" t="str">
        <f>VLOOKUP(B357,[2]Clothes!$B$5:$D$447,3, FALSE)</f>
        <v>London</v>
      </c>
      <c r="E357" s="5">
        <v>0</v>
      </c>
      <c r="F357" s="5">
        <v>0</v>
      </c>
      <c r="G357" s="5">
        <v>0</v>
      </c>
      <c r="H357" s="5">
        <v>0</v>
      </c>
      <c r="I357" s="5">
        <v>0</v>
      </c>
      <c r="J357" s="5">
        <v>0</v>
      </c>
      <c r="K357" s="5">
        <v>0</v>
      </c>
      <c r="L357" s="5">
        <v>0</v>
      </c>
      <c r="M357" s="5">
        <v>0</v>
      </c>
      <c r="N357" s="5">
        <v>0</v>
      </c>
      <c r="O357" s="5">
        <v>0</v>
      </c>
      <c r="P357" s="5">
        <v>0</v>
      </c>
      <c r="Q357" s="5">
        <v>0</v>
      </c>
      <c r="R357" s="5">
        <v>0</v>
      </c>
      <c r="S357" s="5">
        <v>0</v>
      </c>
    </row>
    <row r="358" spans="1:19" hidden="1" x14ac:dyDescent="0.35">
      <c r="A358" s="2" t="s">
        <v>233</v>
      </c>
      <c r="B358" s="1" t="s">
        <v>783</v>
      </c>
      <c r="C358" t="str">
        <f>VLOOKUP(B358,[2]Clothes!$B$5:$D$447,2, FALSE)</f>
        <v>Outside of MKCC</v>
      </c>
      <c r="D358" t="str">
        <f>VLOOKUP(B358,[2]Clothes!$B$5:$D$447,3, FALSE)</f>
        <v>Outside of MKCC - Other</v>
      </c>
      <c r="E358" s="5">
        <v>0</v>
      </c>
      <c r="F358" s="5">
        <v>0</v>
      </c>
      <c r="G358" s="5">
        <v>0</v>
      </c>
      <c r="H358" s="5">
        <v>0</v>
      </c>
      <c r="I358" s="5">
        <v>0</v>
      </c>
      <c r="J358" s="5">
        <v>0</v>
      </c>
      <c r="K358" s="5">
        <v>0</v>
      </c>
      <c r="L358" s="5">
        <v>0</v>
      </c>
      <c r="M358" s="5">
        <v>0</v>
      </c>
      <c r="N358" s="5">
        <v>0</v>
      </c>
      <c r="O358" s="5">
        <v>0</v>
      </c>
      <c r="P358" s="5">
        <v>0</v>
      </c>
      <c r="Q358" s="5">
        <v>0</v>
      </c>
      <c r="R358" s="5">
        <v>0</v>
      </c>
      <c r="S358" s="5">
        <v>0</v>
      </c>
    </row>
    <row r="359" spans="1:19" hidden="1" x14ac:dyDescent="0.35">
      <c r="A359" s="2" t="s">
        <v>233</v>
      </c>
      <c r="B359" s="1" t="s">
        <v>784</v>
      </c>
      <c r="C359" t="str">
        <f>VLOOKUP(B359,[2]Clothes!$B$5:$D$447,2, FALSE)</f>
        <v>Outside of MKCC</v>
      </c>
      <c r="D359" t="str">
        <f>VLOOKUP(B359,[2]Clothes!$B$5:$D$447,3, FALSE)</f>
        <v>Aylesbury</v>
      </c>
      <c r="E359" s="5">
        <v>2.963E-2</v>
      </c>
      <c r="F359" s="5">
        <v>0</v>
      </c>
      <c r="G359" s="5">
        <v>0</v>
      </c>
      <c r="H359" s="5">
        <v>0</v>
      </c>
      <c r="I359" s="5">
        <v>2.5659999999999999E-2</v>
      </c>
      <c r="J359" s="5">
        <v>1.146E-2</v>
      </c>
      <c r="K359" s="5">
        <v>0</v>
      </c>
      <c r="L359" s="5">
        <v>0</v>
      </c>
      <c r="M359" s="5">
        <v>0</v>
      </c>
      <c r="N359" s="5">
        <v>0</v>
      </c>
      <c r="O359" s="5">
        <v>0</v>
      </c>
      <c r="P359" s="5">
        <v>0</v>
      </c>
      <c r="Q359" s="5">
        <v>8.634E-2</v>
      </c>
      <c r="R359" s="5">
        <v>8.2400000000000001E-2</v>
      </c>
      <c r="S359" s="5">
        <v>1.7479999999999999E-2</v>
      </c>
    </row>
    <row r="360" spans="1:19" hidden="1" x14ac:dyDescent="0.35">
      <c r="A360" s="2" t="s">
        <v>233</v>
      </c>
      <c r="B360" s="1" t="s">
        <v>785</v>
      </c>
      <c r="C360" t="str">
        <f>VLOOKUP(B360,[2]Clothes!$B$5:$D$447,2, FALSE)</f>
        <v>Outside of MKCC</v>
      </c>
      <c r="D360" t="str">
        <f>VLOOKUP(B360,[2]Clothes!$B$5:$D$447,3, FALSE)</f>
        <v>Outside of MKCC - Other</v>
      </c>
      <c r="E360" s="5">
        <v>0</v>
      </c>
      <c r="F360" s="5">
        <v>0</v>
      </c>
      <c r="G360" s="5">
        <v>0</v>
      </c>
      <c r="H360" s="5">
        <v>0</v>
      </c>
      <c r="I360" s="5">
        <v>0</v>
      </c>
      <c r="J360" s="5">
        <v>0</v>
      </c>
      <c r="K360" s="5">
        <v>0</v>
      </c>
      <c r="L360" s="5">
        <v>0</v>
      </c>
      <c r="M360" s="5">
        <v>0</v>
      </c>
      <c r="N360" s="5">
        <v>0</v>
      </c>
      <c r="O360" s="5">
        <v>0</v>
      </c>
      <c r="P360" s="5">
        <v>0</v>
      </c>
      <c r="Q360" s="5">
        <v>0</v>
      </c>
      <c r="R360" s="5">
        <v>0</v>
      </c>
      <c r="S360" s="5">
        <v>0</v>
      </c>
    </row>
    <row r="361" spans="1:19" hidden="1" x14ac:dyDescent="0.35">
      <c r="A361" s="2" t="s">
        <v>233</v>
      </c>
      <c r="B361" s="1" t="s">
        <v>786</v>
      </c>
      <c r="C361" t="str">
        <f>VLOOKUP(B361,[2]Clothes!$B$5:$D$447,2, FALSE)</f>
        <v>Outside of MKCC</v>
      </c>
      <c r="D361" t="str">
        <f>VLOOKUP(B361,[2]Clothes!$B$5:$D$447,3, FALSE)</f>
        <v>Outside of MKCC - Other</v>
      </c>
      <c r="E361" s="5">
        <v>0</v>
      </c>
      <c r="F361" s="5">
        <v>0</v>
      </c>
      <c r="G361" s="5">
        <v>0</v>
      </c>
      <c r="H361" s="5">
        <v>0</v>
      </c>
      <c r="I361" s="5">
        <v>0</v>
      </c>
      <c r="J361" s="5">
        <v>0</v>
      </c>
      <c r="K361" s="5">
        <v>0</v>
      </c>
      <c r="L361" s="5">
        <v>0</v>
      </c>
      <c r="M361" s="5">
        <v>0</v>
      </c>
      <c r="N361" s="5">
        <v>0</v>
      </c>
      <c r="O361" s="5">
        <v>0</v>
      </c>
      <c r="P361" s="5">
        <v>0</v>
      </c>
      <c r="Q361" s="5">
        <v>0</v>
      </c>
      <c r="R361" s="5">
        <v>0</v>
      </c>
      <c r="S361" s="5">
        <v>0</v>
      </c>
    </row>
    <row r="362" spans="1:19" hidden="1" x14ac:dyDescent="0.35">
      <c r="A362" s="2" t="s">
        <v>233</v>
      </c>
      <c r="B362" s="1" t="s">
        <v>787</v>
      </c>
      <c r="C362" t="str">
        <f>VLOOKUP(B362,[2]Clothes!$B$5:$D$447,2, FALSE)</f>
        <v>Outside of MKCC</v>
      </c>
      <c r="D362" t="str">
        <f>VLOOKUP(B362,[2]Clothes!$B$5:$D$447,3, FALSE)</f>
        <v>Outside of MKCC - Other</v>
      </c>
      <c r="E362" s="5">
        <v>6.7000000000000002E-3</v>
      </c>
      <c r="F362" s="5">
        <v>0</v>
      </c>
      <c r="G362" s="5">
        <v>0</v>
      </c>
      <c r="H362" s="5">
        <v>0</v>
      </c>
      <c r="I362" s="5">
        <v>3.9629999999999999E-2</v>
      </c>
      <c r="J362" s="5">
        <v>0</v>
      </c>
      <c r="K362" s="5">
        <v>0</v>
      </c>
      <c r="L362" s="5">
        <v>0</v>
      </c>
      <c r="M362" s="5">
        <v>0</v>
      </c>
      <c r="N362" s="5">
        <v>0</v>
      </c>
      <c r="O362" s="5">
        <v>0</v>
      </c>
      <c r="P362" s="5">
        <v>0</v>
      </c>
      <c r="Q362" s="5">
        <v>3.9350000000000003E-2</v>
      </c>
      <c r="R362" s="5">
        <v>0</v>
      </c>
      <c r="S362" s="5">
        <v>0</v>
      </c>
    </row>
    <row r="363" spans="1:19" hidden="1" x14ac:dyDescent="0.35">
      <c r="A363" s="2" t="s">
        <v>233</v>
      </c>
      <c r="B363" s="1" t="s">
        <v>788</v>
      </c>
      <c r="C363" t="str">
        <f>VLOOKUP(B363,[2]Clothes!$B$5:$D$447,2, FALSE)</f>
        <v>Outside of MKCC</v>
      </c>
      <c r="D363" t="str">
        <f>VLOOKUP(B363,[2]Clothes!$B$5:$D$447,3, FALSE)</f>
        <v>Outside of MKCC - Other</v>
      </c>
      <c r="E363" s="5">
        <v>0</v>
      </c>
      <c r="F363" s="5">
        <v>0</v>
      </c>
      <c r="G363" s="5">
        <v>0</v>
      </c>
      <c r="H363" s="5">
        <v>0</v>
      </c>
      <c r="I363" s="5">
        <v>0</v>
      </c>
      <c r="J363" s="5">
        <v>0</v>
      </c>
      <c r="K363" s="5">
        <v>0</v>
      </c>
      <c r="L363" s="5">
        <v>0</v>
      </c>
      <c r="M363" s="5">
        <v>0</v>
      </c>
      <c r="N363" s="5">
        <v>0</v>
      </c>
      <c r="O363" s="5">
        <v>0</v>
      </c>
      <c r="P363" s="5">
        <v>0</v>
      </c>
      <c r="Q363" s="5">
        <v>0</v>
      </c>
      <c r="R363" s="5">
        <v>0</v>
      </c>
      <c r="S363" s="5">
        <v>0</v>
      </c>
    </row>
    <row r="364" spans="1:19" hidden="1" x14ac:dyDescent="0.35">
      <c r="A364" s="2" t="s">
        <v>233</v>
      </c>
      <c r="B364" s="1" t="s">
        <v>789</v>
      </c>
      <c r="C364" t="str">
        <f>VLOOKUP(B364,[2]Clothes!$B$5:$D$447,2, FALSE)</f>
        <v>Outside of MKCC</v>
      </c>
      <c r="D364" t="str">
        <f>VLOOKUP(B364,[2]Clothes!$B$5:$D$447,3, FALSE)</f>
        <v>Outside of MKCC - Other</v>
      </c>
      <c r="E364" s="5">
        <v>0</v>
      </c>
      <c r="F364" s="5">
        <v>0</v>
      </c>
      <c r="G364" s="5">
        <v>0</v>
      </c>
      <c r="H364" s="5">
        <v>0</v>
      </c>
      <c r="I364" s="5">
        <v>0</v>
      </c>
      <c r="J364" s="5">
        <v>0</v>
      </c>
      <c r="K364" s="5">
        <v>0</v>
      </c>
      <c r="L364" s="5">
        <v>0</v>
      </c>
      <c r="M364" s="5">
        <v>0</v>
      </c>
      <c r="N364" s="5">
        <v>0</v>
      </c>
      <c r="O364" s="5">
        <v>0</v>
      </c>
      <c r="P364" s="5">
        <v>0</v>
      </c>
      <c r="Q364" s="5">
        <v>0</v>
      </c>
      <c r="R364" s="5">
        <v>0</v>
      </c>
      <c r="S364" s="5">
        <v>0</v>
      </c>
    </row>
    <row r="365" spans="1:19" hidden="1" x14ac:dyDescent="0.35">
      <c r="A365" s="2" t="s">
        <v>233</v>
      </c>
      <c r="B365" s="1" t="s">
        <v>790</v>
      </c>
      <c r="C365" t="str">
        <f>VLOOKUP(B365,[2]Clothes!$B$5:$D$447,2, FALSE)</f>
        <v>Outside of MKCC</v>
      </c>
      <c r="D365" t="str">
        <f>VLOOKUP(B365,[2]Clothes!$B$5:$D$447,3, FALSE)</f>
        <v>Banbury</v>
      </c>
      <c r="E365" s="5">
        <v>0</v>
      </c>
      <c r="F365" s="5">
        <v>0</v>
      </c>
      <c r="G365" s="5">
        <v>0</v>
      </c>
      <c r="H365" s="5">
        <v>0</v>
      </c>
      <c r="I365" s="5">
        <v>0</v>
      </c>
      <c r="J365" s="5">
        <v>0</v>
      </c>
      <c r="K365" s="5">
        <v>0</v>
      </c>
      <c r="L365" s="5">
        <v>0</v>
      </c>
      <c r="M365" s="5">
        <v>0</v>
      </c>
      <c r="N365" s="5">
        <v>0</v>
      </c>
      <c r="O365" s="5">
        <v>0</v>
      </c>
      <c r="P365" s="5">
        <v>0</v>
      </c>
      <c r="Q365" s="5">
        <v>0</v>
      </c>
      <c r="R365" s="5">
        <v>0</v>
      </c>
      <c r="S365" s="5">
        <v>0</v>
      </c>
    </row>
    <row r="366" spans="1:19" hidden="1" x14ac:dyDescent="0.35">
      <c r="A366" s="2" t="s">
        <v>233</v>
      </c>
      <c r="B366" s="1" t="s">
        <v>791</v>
      </c>
      <c r="C366" t="str">
        <f>VLOOKUP(B366,[2]Clothes!$B$5:$D$447,2, FALSE)</f>
        <v>Outside of MKCC</v>
      </c>
      <c r="D366" t="str">
        <f>VLOOKUP(B366,[2]Clothes!$B$5:$D$447,3, FALSE)</f>
        <v>Outside of MKCC - Other</v>
      </c>
      <c r="E366" s="5">
        <v>0</v>
      </c>
      <c r="F366" s="5">
        <v>0</v>
      </c>
      <c r="G366" s="5">
        <v>0</v>
      </c>
      <c r="H366" s="5">
        <v>0</v>
      </c>
      <c r="I366" s="5">
        <v>0</v>
      </c>
      <c r="J366" s="5">
        <v>0</v>
      </c>
      <c r="K366" s="5">
        <v>0</v>
      </c>
      <c r="L366" s="5">
        <v>0</v>
      </c>
      <c r="M366" s="5">
        <v>0</v>
      </c>
      <c r="N366" s="5">
        <v>0</v>
      </c>
      <c r="O366" s="5">
        <v>0</v>
      </c>
      <c r="P366" s="5">
        <v>0</v>
      </c>
      <c r="Q366" s="5">
        <v>0</v>
      </c>
      <c r="R366" s="5">
        <v>0</v>
      </c>
      <c r="S366" s="5">
        <v>0</v>
      </c>
    </row>
    <row r="367" spans="1:19" hidden="1" x14ac:dyDescent="0.35">
      <c r="A367" s="2" t="s">
        <v>233</v>
      </c>
      <c r="B367" s="1" t="s">
        <v>792</v>
      </c>
      <c r="C367" t="str">
        <f>VLOOKUP(B367,[2]Clothes!$B$5:$D$447,2, FALSE)</f>
        <v>Outside of MKCC</v>
      </c>
      <c r="D367" t="str">
        <f>VLOOKUP(B367,[2]Clothes!$B$5:$D$447,3, FALSE)</f>
        <v>Outside of MKCC - Other</v>
      </c>
      <c r="E367" s="5">
        <v>0</v>
      </c>
      <c r="F367" s="5">
        <v>0</v>
      </c>
      <c r="G367" s="5">
        <v>0</v>
      </c>
      <c r="H367" s="5">
        <v>0</v>
      </c>
      <c r="I367" s="5">
        <v>0</v>
      </c>
      <c r="J367" s="5">
        <v>0</v>
      </c>
      <c r="K367" s="5">
        <v>0</v>
      </c>
      <c r="L367" s="5">
        <v>0</v>
      </c>
      <c r="M367" s="5">
        <v>0</v>
      </c>
      <c r="N367" s="5">
        <v>0</v>
      </c>
      <c r="O367" s="5">
        <v>0</v>
      </c>
      <c r="P367" s="5">
        <v>0</v>
      </c>
      <c r="Q367" s="5">
        <v>0</v>
      </c>
      <c r="R367" s="5">
        <v>0</v>
      </c>
      <c r="S367" s="5">
        <v>0</v>
      </c>
    </row>
    <row r="368" spans="1:19" hidden="1" x14ac:dyDescent="0.35">
      <c r="A368" s="2" t="s">
        <v>233</v>
      </c>
      <c r="B368" s="1" t="s">
        <v>793</v>
      </c>
      <c r="C368" t="str">
        <f>VLOOKUP(B368,[2]Clothes!$B$5:$D$447,2, FALSE)</f>
        <v>Outside of MKCC</v>
      </c>
      <c r="D368" t="str">
        <f>VLOOKUP(B368,[2]Clothes!$B$5:$D$447,3, FALSE)</f>
        <v>Outside of MKCC - Other</v>
      </c>
      <c r="E368" s="5">
        <v>0</v>
      </c>
      <c r="F368" s="5">
        <v>0</v>
      </c>
      <c r="G368" s="5">
        <v>0</v>
      </c>
      <c r="H368" s="5">
        <v>0</v>
      </c>
      <c r="I368" s="5">
        <v>0</v>
      </c>
      <c r="J368" s="5">
        <v>0</v>
      </c>
      <c r="K368" s="5">
        <v>0</v>
      </c>
      <c r="L368" s="5">
        <v>0</v>
      </c>
      <c r="M368" s="5">
        <v>0</v>
      </c>
      <c r="N368" s="5">
        <v>0</v>
      </c>
      <c r="O368" s="5">
        <v>0</v>
      </c>
      <c r="P368" s="5">
        <v>0</v>
      </c>
      <c r="Q368" s="5">
        <v>0</v>
      </c>
      <c r="R368" s="5">
        <v>0</v>
      </c>
      <c r="S368" s="5">
        <v>0</v>
      </c>
    </row>
    <row r="369" spans="1:19" hidden="1" x14ac:dyDescent="0.35">
      <c r="A369" s="2" t="s">
        <v>233</v>
      </c>
      <c r="B369" s="1" t="s">
        <v>794</v>
      </c>
      <c r="C369" t="str">
        <f>VLOOKUP(B369,[2]Clothes!$B$5:$D$447,2, FALSE)</f>
        <v>Outside of MKCC</v>
      </c>
      <c r="D369" t="str">
        <f>VLOOKUP(B369,[2]Clothes!$B$5:$D$447,3, FALSE)</f>
        <v>Outside of MKCC - Other</v>
      </c>
      <c r="E369" s="5">
        <v>1.5200000000000001E-3</v>
      </c>
      <c r="F369" s="5">
        <v>0</v>
      </c>
      <c r="G369" s="5">
        <v>0</v>
      </c>
      <c r="H369" s="5">
        <v>0</v>
      </c>
      <c r="I369" s="5">
        <v>0</v>
      </c>
      <c r="J369" s="5">
        <v>0</v>
      </c>
      <c r="K369" s="5">
        <v>0</v>
      </c>
      <c r="L369" s="5">
        <v>0</v>
      </c>
      <c r="M369" s="5">
        <v>0</v>
      </c>
      <c r="N369" s="5">
        <v>0</v>
      </c>
      <c r="O369" s="5">
        <v>0</v>
      </c>
      <c r="P369" s="5">
        <v>0</v>
      </c>
      <c r="Q369" s="5">
        <v>0</v>
      </c>
      <c r="R369" s="5">
        <v>8.3000000000000001E-3</v>
      </c>
      <c r="S369" s="5">
        <v>0</v>
      </c>
    </row>
    <row r="370" spans="1:19" hidden="1" x14ac:dyDescent="0.35">
      <c r="A370" s="2" t="s">
        <v>233</v>
      </c>
      <c r="B370" s="1" t="s">
        <v>795</v>
      </c>
      <c r="C370" t="str">
        <f>VLOOKUP(B370,[2]Clothes!$B$5:$D$447,2, FALSE)</f>
        <v>Outside of MKCC</v>
      </c>
      <c r="D370" t="str">
        <f>VLOOKUP(B370,[2]Clothes!$B$5:$D$447,3, FALSE)</f>
        <v>Outside of MKCC - Other</v>
      </c>
      <c r="E370" s="5">
        <v>0</v>
      </c>
      <c r="F370" s="5">
        <v>0</v>
      </c>
      <c r="G370" s="5">
        <v>0</v>
      </c>
      <c r="H370" s="5">
        <v>0</v>
      </c>
      <c r="I370" s="5">
        <v>0</v>
      </c>
      <c r="J370" s="5">
        <v>0</v>
      </c>
      <c r="K370" s="5">
        <v>0</v>
      </c>
      <c r="L370" s="5">
        <v>0</v>
      </c>
      <c r="M370" s="5">
        <v>0</v>
      </c>
      <c r="N370" s="5">
        <v>0</v>
      </c>
      <c r="O370" s="5">
        <v>0</v>
      </c>
      <c r="P370" s="5">
        <v>0</v>
      </c>
      <c r="Q370" s="5">
        <v>0</v>
      </c>
      <c r="R370" s="5">
        <v>0</v>
      </c>
      <c r="S370" s="5">
        <v>0</v>
      </c>
    </row>
    <row r="371" spans="1:19" hidden="1" x14ac:dyDescent="0.35">
      <c r="A371" s="2" t="s">
        <v>233</v>
      </c>
      <c r="B371" s="1" t="s">
        <v>334</v>
      </c>
      <c r="C371" t="str">
        <f>VLOOKUP(B371,[2]Clothes!$B$5:$D$447,2, FALSE)</f>
        <v>Outside of MKCC</v>
      </c>
      <c r="D371" t="str">
        <f>VLOOKUP(B371,[2]Clothes!$B$5:$D$447,3, FALSE)</f>
        <v>Bedford</v>
      </c>
      <c r="E371" s="5">
        <v>0</v>
      </c>
      <c r="F371" s="5">
        <v>0</v>
      </c>
      <c r="G371" s="5">
        <v>0</v>
      </c>
      <c r="H371" s="5">
        <v>0</v>
      </c>
      <c r="I371" s="5">
        <v>0</v>
      </c>
      <c r="J371" s="5">
        <v>0</v>
      </c>
      <c r="K371" s="5">
        <v>0</v>
      </c>
      <c r="L371" s="5">
        <v>0</v>
      </c>
      <c r="M371" s="5">
        <v>0</v>
      </c>
      <c r="N371" s="5">
        <v>0</v>
      </c>
      <c r="O371" s="5">
        <v>0</v>
      </c>
      <c r="P371" s="5">
        <v>0</v>
      </c>
      <c r="Q371" s="5">
        <v>0</v>
      </c>
      <c r="R371" s="5">
        <v>0</v>
      </c>
      <c r="S371" s="5">
        <v>0</v>
      </c>
    </row>
    <row r="372" spans="1:19" hidden="1" x14ac:dyDescent="0.35">
      <c r="A372" s="2" t="s">
        <v>233</v>
      </c>
      <c r="B372" s="1" t="s">
        <v>335</v>
      </c>
      <c r="C372" t="str">
        <f>VLOOKUP(B372,[2]Clothes!$B$5:$D$447,2, FALSE)</f>
        <v>Outside of MKCC</v>
      </c>
      <c r="D372" t="str">
        <f>VLOOKUP(B372,[2]Clothes!$B$5:$D$447,3, FALSE)</f>
        <v>Outside of MKCC - Other</v>
      </c>
      <c r="E372" s="5">
        <v>0</v>
      </c>
      <c r="F372" s="5">
        <v>0</v>
      </c>
      <c r="G372" s="5">
        <v>0</v>
      </c>
      <c r="H372" s="5">
        <v>0</v>
      </c>
      <c r="I372" s="5">
        <v>0</v>
      </c>
      <c r="J372" s="5">
        <v>0</v>
      </c>
      <c r="K372" s="5">
        <v>0</v>
      </c>
      <c r="L372" s="5">
        <v>0</v>
      </c>
      <c r="M372" s="5">
        <v>0</v>
      </c>
      <c r="N372" s="5">
        <v>0</v>
      </c>
      <c r="O372" s="5">
        <v>0</v>
      </c>
      <c r="P372" s="5">
        <v>0</v>
      </c>
      <c r="Q372" s="5">
        <v>0</v>
      </c>
      <c r="R372" s="5">
        <v>0</v>
      </c>
      <c r="S372" s="5">
        <v>0</v>
      </c>
    </row>
    <row r="373" spans="1:19" hidden="1" x14ac:dyDescent="0.35">
      <c r="A373" s="2" t="s">
        <v>233</v>
      </c>
      <c r="B373" s="1" t="s">
        <v>336</v>
      </c>
      <c r="C373" t="str">
        <f>VLOOKUP(B373,[2]Clothes!$B$5:$D$447,2, FALSE)</f>
        <v>Outside of MKCC</v>
      </c>
      <c r="D373" t="str">
        <f>VLOOKUP(B373,[2]Clothes!$B$5:$D$447,3, FALSE)</f>
        <v>Northampton</v>
      </c>
      <c r="E373" s="5">
        <v>0</v>
      </c>
      <c r="F373" s="5">
        <v>0</v>
      </c>
      <c r="G373" s="5">
        <v>0</v>
      </c>
      <c r="H373" s="5">
        <v>0</v>
      </c>
      <c r="I373" s="5">
        <v>0</v>
      </c>
      <c r="J373" s="5">
        <v>0</v>
      </c>
      <c r="K373" s="5">
        <v>0</v>
      </c>
      <c r="L373" s="5">
        <v>0</v>
      </c>
      <c r="M373" s="5">
        <v>0</v>
      </c>
      <c r="N373" s="5">
        <v>0</v>
      </c>
      <c r="O373" s="5">
        <v>0</v>
      </c>
      <c r="P373" s="5">
        <v>0</v>
      </c>
      <c r="Q373" s="5">
        <v>0</v>
      </c>
      <c r="R373" s="5">
        <v>0</v>
      </c>
      <c r="S373" s="5">
        <v>0</v>
      </c>
    </row>
    <row r="374" spans="1:19" hidden="1" x14ac:dyDescent="0.35">
      <c r="A374" s="2" t="s">
        <v>233</v>
      </c>
      <c r="B374" s="1" t="s">
        <v>337</v>
      </c>
      <c r="C374" t="str">
        <f>VLOOKUP(B374,[2]Clothes!$B$5:$D$447,2, FALSE)</f>
        <v>Outside of MKCC</v>
      </c>
      <c r="D374" t="str">
        <f>VLOOKUP(B374,[2]Clothes!$B$5:$D$447,3, FALSE)</f>
        <v>Outside of MKCC - Other</v>
      </c>
      <c r="E374" s="5">
        <v>0</v>
      </c>
      <c r="F374" s="5">
        <v>0</v>
      </c>
      <c r="G374" s="5">
        <v>0</v>
      </c>
      <c r="H374" s="5">
        <v>0</v>
      </c>
      <c r="I374" s="5">
        <v>0</v>
      </c>
      <c r="J374" s="5">
        <v>0</v>
      </c>
      <c r="K374" s="5">
        <v>0</v>
      </c>
      <c r="L374" s="5">
        <v>0</v>
      </c>
      <c r="M374" s="5">
        <v>0</v>
      </c>
      <c r="N374" s="5">
        <v>0</v>
      </c>
      <c r="O374" s="5">
        <v>0</v>
      </c>
      <c r="P374" s="5">
        <v>0</v>
      </c>
      <c r="Q374" s="5">
        <v>0</v>
      </c>
      <c r="R374" s="5">
        <v>0</v>
      </c>
      <c r="S374" s="5">
        <v>0</v>
      </c>
    </row>
    <row r="375" spans="1:19" hidden="1" x14ac:dyDescent="0.35">
      <c r="A375" s="2" t="s">
        <v>233</v>
      </c>
      <c r="B375" s="1" t="s">
        <v>338</v>
      </c>
      <c r="C375" t="str">
        <f>VLOOKUP(B375,[2]Clothes!$B$5:$D$447,2, FALSE)</f>
        <v>Outside of MKCC</v>
      </c>
      <c r="D375" t="str">
        <f>VLOOKUP(B375,[2]Clothes!$B$5:$D$447,3, FALSE)</f>
        <v>Outside of MKCC - Other</v>
      </c>
      <c r="E375" s="5">
        <v>0</v>
      </c>
      <c r="F375" s="5">
        <v>0</v>
      </c>
      <c r="G375" s="5">
        <v>0</v>
      </c>
      <c r="H375" s="5">
        <v>0</v>
      </c>
      <c r="I375" s="5">
        <v>0</v>
      </c>
      <c r="J375" s="5">
        <v>0</v>
      </c>
      <c r="K375" s="5">
        <v>0</v>
      </c>
      <c r="L375" s="5">
        <v>0</v>
      </c>
      <c r="M375" s="5">
        <v>0</v>
      </c>
      <c r="N375" s="5">
        <v>0</v>
      </c>
      <c r="O375" s="5">
        <v>0</v>
      </c>
      <c r="P375" s="5">
        <v>0</v>
      </c>
      <c r="Q375" s="5">
        <v>0</v>
      </c>
      <c r="R375" s="5">
        <v>0</v>
      </c>
      <c r="S375" s="5">
        <v>0</v>
      </c>
    </row>
    <row r="376" spans="1:19" hidden="1" x14ac:dyDescent="0.35">
      <c r="A376" s="2" t="s">
        <v>233</v>
      </c>
      <c r="B376" s="1" t="s">
        <v>339</v>
      </c>
      <c r="C376" t="str">
        <f>VLOOKUP(B376,[2]Clothes!$B$5:$D$447,2, FALSE)</f>
        <v>Outside of MKCC</v>
      </c>
      <c r="D376" t="str">
        <f>VLOOKUP(B376,[2]Clothes!$B$5:$D$447,3, FALSE)</f>
        <v>Outside of MKCC - Other</v>
      </c>
      <c r="E376" s="5">
        <v>0</v>
      </c>
      <c r="F376" s="5">
        <v>0</v>
      </c>
      <c r="G376" s="5">
        <v>0</v>
      </c>
      <c r="H376" s="5">
        <v>0</v>
      </c>
      <c r="I376" s="5">
        <v>0</v>
      </c>
      <c r="J376" s="5">
        <v>0</v>
      </c>
      <c r="K376" s="5">
        <v>0</v>
      </c>
      <c r="L376" s="5">
        <v>0</v>
      </c>
      <c r="M376" s="5">
        <v>0</v>
      </c>
      <c r="N376" s="5">
        <v>0</v>
      </c>
      <c r="O376" s="5">
        <v>0</v>
      </c>
      <c r="P376" s="5">
        <v>0</v>
      </c>
      <c r="Q376" s="5">
        <v>0</v>
      </c>
      <c r="R376" s="5">
        <v>0</v>
      </c>
      <c r="S376" s="5">
        <v>0</v>
      </c>
    </row>
    <row r="377" spans="1:19" hidden="1" x14ac:dyDescent="0.35">
      <c r="A377" s="2" t="s">
        <v>233</v>
      </c>
      <c r="B377" s="1" t="s">
        <v>340</v>
      </c>
      <c r="C377" t="str">
        <f>VLOOKUP(B377,[2]Clothes!$B$5:$D$447,2, FALSE)</f>
        <v>Outside of MKCC</v>
      </c>
      <c r="D377" t="str">
        <f>VLOOKUP(B377,[2]Clothes!$B$5:$D$447,3, FALSE)</f>
        <v>Northampton</v>
      </c>
      <c r="E377" s="5">
        <v>0</v>
      </c>
      <c r="F377" s="5">
        <v>0</v>
      </c>
      <c r="G377" s="5">
        <v>0</v>
      </c>
      <c r="H377" s="5">
        <v>0</v>
      </c>
      <c r="I377" s="5">
        <v>0</v>
      </c>
      <c r="J377" s="5">
        <v>0</v>
      </c>
      <c r="K377" s="5">
        <v>0</v>
      </c>
      <c r="L377" s="5">
        <v>0</v>
      </c>
      <c r="M377" s="5">
        <v>0</v>
      </c>
      <c r="N377" s="5">
        <v>0</v>
      </c>
      <c r="O377" s="5">
        <v>0</v>
      </c>
      <c r="P377" s="5">
        <v>0</v>
      </c>
      <c r="Q377" s="5">
        <v>0</v>
      </c>
      <c r="R377" s="5">
        <v>0</v>
      </c>
      <c r="S377" s="5">
        <v>0</v>
      </c>
    </row>
    <row r="378" spans="1:19" hidden="1" x14ac:dyDescent="0.35">
      <c r="A378" s="2" t="s">
        <v>233</v>
      </c>
      <c r="B378" s="1" t="s">
        <v>796</v>
      </c>
      <c r="C378" t="str">
        <f>VLOOKUP(B378,[2]Clothes!$B$5:$D$447,2, FALSE)</f>
        <v>Outside of MKCC</v>
      </c>
      <c r="D378" t="str">
        <f>VLOOKUP(B378,[2]Clothes!$B$5:$D$447,3, FALSE)</f>
        <v>Outside of MKCC - Other</v>
      </c>
      <c r="E378" s="5">
        <v>1.34E-3</v>
      </c>
      <c r="F378" s="5">
        <v>0</v>
      </c>
      <c r="G378" s="5">
        <v>0</v>
      </c>
      <c r="H378" s="5">
        <v>0</v>
      </c>
      <c r="I378" s="5">
        <v>0</v>
      </c>
      <c r="J378" s="5">
        <v>0</v>
      </c>
      <c r="K378" s="5">
        <v>0</v>
      </c>
      <c r="L378" s="5">
        <v>0</v>
      </c>
      <c r="M378" s="5">
        <v>0</v>
      </c>
      <c r="N378" s="5">
        <v>2.9409999999999999E-2</v>
      </c>
      <c r="O378" s="5">
        <v>0</v>
      </c>
      <c r="P378" s="5">
        <v>0</v>
      </c>
      <c r="Q378" s="5">
        <v>0</v>
      </c>
      <c r="R378" s="5">
        <v>0</v>
      </c>
      <c r="S378" s="5">
        <v>0</v>
      </c>
    </row>
    <row r="379" spans="1:19" hidden="1" x14ac:dyDescent="0.35">
      <c r="A379" s="2" t="s">
        <v>233</v>
      </c>
      <c r="B379" s="1" t="s">
        <v>797</v>
      </c>
      <c r="C379" t="str">
        <f>VLOOKUP(B379,[2]Clothes!$B$5:$D$447,2, FALSE)</f>
        <v>Outside of MKCC</v>
      </c>
      <c r="D379" t="str">
        <f>VLOOKUP(B379,[2]Clothes!$B$5:$D$447,3, FALSE)</f>
        <v>Northampton</v>
      </c>
      <c r="E379" s="5">
        <v>4.3299999999999996E-3</v>
      </c>
      <c r="F379" s="5">
        <v>0</v>
      </c>
      <c r="G379" s="5">
        <v>0</v>
      </c>
      <c r="H379" s="5">
        <v>0</v>
      </c>
      <c r="I379" s="5">
        <v>0</v>
      </c>
      <c r="J379" s="5">
        <v>0</v>
      </c>
      <c r="K379" s="5">
        <v>0</v>
      </c>
      <c r="L379" s="5">
        <v>0</v>
      </c>
      <c r="M379" s="5">
        <v>7.3099999999999997E-3</v>
      </c>
      <c r="N379" s="5">
        <v>0</v>
      </c>
      <c r="O379" s="5">
        <v>0</v>
      </c>
      <c r="P379" s="5">
        <v>0</v>
      </c>
      <c r="Q379" s="5">
        <v>2.546E-2</v>
      </c>
      <c r="R379" s="5">
        <v>0</v>
      </c>
      <c r="S379" s="5">
        <v>0</v>
      </c>
    </row>
    <row r="380" spans="1:19" hidden="1" x14ac:dyDescent="0.35">
      <c r="A380" s="2" t="s">
        <v>233</v>
      </c>
      <c r="B380" s="1" t="s">
        <v>798</v>
      </c>
      <c r="C380" t="str">
        <f>VLOOKUP(B380,[2]Clothes!$B$5:$D$447,2, FALSE)</f>
        <v>Outside of MKCC</v>
      </c>
      <c r="D380" t="str">
        <f>VLOOKUP(B380,[2]Clothes!$B$5:$D$447,3, FALSE)</f>
        <v>Northampton</v>
      </c>
      <c r="E380" s="5">
        <v>0</v>
      </c>
      <c r="F380" s="5">
        <v>0</v>
      </c>
      <c r="G380" s="5">
        <v>0</v>
      </c>
      <c r="H380" s="5">
        <v>0</v>
      </c>
      <c r="I380" s="5">
        <v>0</v>
      </c>
      <c r="J380" s="5">
        <v>0</v>
      </c>
      <c r="K380" s="5">
        <v>0</v>
      </c>
      <c r="L380" s="5">
        <v>0</v>
      </c>
      <c r="M380" s="5">
        <v>0</v>
      </c>
      <c r="N380" s="5">
        <v>0</v>
      </c>
      <c r="O380" s="5">
        <v>0</v>
      </c>
      <c r="P380" s="5">
        <v>0</v>
      </c>
      <c r="Q380" s="5">
        <v>0</v>
      </c>
      <c r="R380" s="5">
        <v>0</v>
      </c>
      <c r="S380" s="5">
        <v>0</v>
      </c>
    </row>
    <row r="381" spans="1:19" hidden="1" x14ac:dyDescent="0.35">
      <c r="A381" s="2" t="s">
        <v>233</v>
      </c>
      <c r="B381" s="1" t="s">
        <v>799</v>
      </c>
      <c r="C381" t="str">
        <f>VLOOKUP(B381,[2]Clothes!$B$5:$D$447,2, FALSE)</f>
        <v>Outside of MKCC</v>
      </c>
      <c r="D381" t="str">
        <f>VLOOKUP(B381,[2]Clothes!$B$5:$D$447,3, FALSE)</f>
        <v>Northampton</v>
      </c>
      <c r="E381" s="5">
        <v>5.1200000000000004E-3</v>
      </c>
      <c r="F381" s="5">
        <v>0</v>
      </c>
      <c r="G381" s="5">
        <v>0</v>
      </c>
      <c r="H381" s="5">
        <v>0</v>
      </c>
      <c r="I381" s="5">
        <v>0</v>
      </c>
      <c r="J381" s="5">
        <v>0</v>
      </c>
      <c r="K381" s="5">
        <v>0</v>
      </c>
      <c r="L381" s="5">
        <v>0</v>
      </c>
      <c r="M381" s="5">
        <v>3.8859999999999999E-2</v>
      </c>
      <c r="N381" s="5">
        <v>0</v>
      </c>
      <c r="O381" s="5">
        <v>0</v>
      </c>
      <c r="P381" s="5">
        <v>0</v>
      </c>
      <c r="Q381" s="5">
        <v>0</v>
      </c>
      <c r="R381" s="5">
        <v>0</v>
      </c>
      <c r="S381" s="5">
        <v>0</v>
      </c>
    </row>
    <row r="382" spans="1:19" hidden="1" x14ac:dyDescent="0.35">
      <c r="A382" s="2" t="s">
        <v>233</v>
      </c>
      <c r="B382" s="1" t="s">
        <v>800</v>
      </c>
      <c r="C382" t="str">
        <f>VLOOKUP(B382,[2]Clothes!$B$5:$D$447,2, FALSE)</f>
        <v>Outside of MKCC</v>
      </c>
      <c r="D382" t="str">
        <f>VLOOKUP(B382,[2]Clothes!$B$5:$D$447,3, FALSE)</f>
        <v>Outside of MKCC - Other</v>
      </c>
      <c r="E382" s="5">
        <v>0</v>
      </c>
      <c r="F382" s="5">
        <v>0</v>
      </c>
      <c r="G382" s="5">
        <v>0</v>
      </c>
      <c r="H382" s="5">
        <v>0</v>
      </c>
      <c r="I382" s="5">
        <v>0</v>
      </c>
      <c r="J382" s="5">
        <v>0</v>
      </c>
      <c r="K382" s="5">
        <v>0</v>
      </c>
      <c r="L382" s="5">
        <v>0</v>
      </c>
      <c r="M382" s="5">
        <v>0</v>
      </c>
      <c r="N382" s="5">
        <v>0</v>
      </c>
      <c r="O382" s="5">
        <v>0</v>
      </c>
      <c r="P382" s="5">
        <v>0</v>
      </c>
      <c r="Q382" s="5">
        <v>0</v>
      </c>
      <c r="R382" s="5">
        <v>0</v>
      </c>
      <c r="S382" s="5">
        <v>0</v>
      </c>
    </row>
    <row r="383" spans="1:19" hidden="1" x14ac:dyDescent="0.35">
      <c r="A383" s="2" t="s">
        <v>233</v>
      </c>
      <c r="B383" s="1" t="s">
        <v>801</v>
      </c>
      <c r="C383" t="str">
        <f>VLOOKUP(B383,[2]Clothes!$B$5:$D$447,2, FALSE)</f>
        <v>Outside of MKCC</v>
      </c>
      <c r="D383" t="str">
        <f>VLOOKUP(B383,[2]Clothes!$B$5:$D$447,3, FALSE)</f>
        <v>Outside of MKCC - Other</v>
      </c>
      <c r="E383" s="5">
        <v>2.16E-3</v>
      </c>
      <c r="F383" s="5">
        <v>0</v>
      </c>
      <c r="G383" s="5">
        <v>0</v>
      </c>
      <c r="H383" s="5">
        <v>0</v>
      </c>
      <c r="I383" s="5">
        <v>0</v>
      </c>
      <c r="J383" s="5">
        <v>0</v>
      </c>
      <c r="K383" s="5">
        <v>0</v>
      </c>
      <c r="L383" s="5">
        <v>0</v>
      </c>
      <c r="M383" s="5">
        <v>0</v>
      </c>
      <c r="N383" s="5">
        <v>0</v>
      </c>
      <c r="O383" s="5">
        <v>0</v>
      </c>
      <c r="P383" s="5">
        <v>0</v>
      </c>
      <c r="Q383" s="5">
        <v>0</v>
      </c>
      <c r="R383" s="5">
        <v>0</v>
      </c>
      <c r="S383" s="5">
        <v>2.2360000000000001E-2</v>
      </c>
    </row>
    <row r="384" spans="1:19" hidden="1" x14ac:dyDescent="0.35">
      <c r="A384" s="2" t="s">
        <v>233</v>
      </c>
      <c r="B384" s="1" t="s">
        <v>802</v>
      </c>
      <c r="C384" t="str">
        <f>VLOOKUP(B384,[2]Clothes!$B$5:$D$447,2, FALSE)</f>
        <v>Outside of MKCC</v>
      </c>
      <c r="D384" t="str">
        <f>VLOOKUP(B384,[2]Clothes!$B$5:$D$447,3, FALSE)</f>
        <v>Outside of MKCC - Other</v>
      </c>
      <c r="E384" s="5">
        <v>0</v>
      </c>
      <c r="F384" s="5">
        <v>0</v>
      </c>
      <c r="G384" s="5">
        <v>0</v>
      </c>
      <c r="H384" s="5">
        <v>0</v>
      </c>
      <c r="I384" s="5">
        <v>0</v>
      </c>
      <c r="J384" s="5">
        <v>0</v>
      </c>
      <c r="K384" s="5">
        <v>0</v>
      </c>
      <c r="L384" s="5">
        <v>0</v>
      </c>
      <c r="M384" s="5">
        <v>0</v>
      </c>
      <c r="N384" s="5">
        <v>0</v>
      </c>
      <c r="O384" s="5">
        <v>0</v>
      </c>
      <c r="P384" s="5">
        <v>0</v>
      </c>
      <c r="Q384" s="5">
        <v>0</v>
      </c>
      <c r="R384" s="5">
        <v>0</v>
      </c>
      <c r="S384" s="5">
        <v>0</v>
      </c>
    </row>
    <row r="385" spans="1:19" hidden="1" x14ac:dyDescent="0.35">
      <c r="A385" s="2" t="s">
        <v>233</v>
      </c>
      <c r="B385" s="1" t="s">
        <v>803</v>
      </c>
      <c r="C385" t="str">
        <f>VLOOKUP(B385,[2]Clothes!$B$5:$D$447,2, FALSE)</f>
        <v>Outside of MKCC</v>
      </c>
      <c r="D385" t="str">
        <f>VLOOKUP(B385,[2]Clothes!$B$5:$D$447,3, FALSE)</f>
        <v>Outside of MKCC - Other</v>
      </c>
      <c r="E385" s="5">
        <v>0</v>
      </c>
      <c r="F385" s="5">
        <v>0</v>
      </c>
      <c r="G385" s="5">
        <v>0</v>
      </c>
      <c r="H385" s="5">
        <v>0</v>
      </c>
      <c r="I385" s="5">
        <v>0</v>
      </c>
      <c r="J385" s="5">
        <v>0</v>
      </c>
      <c r="K385" s="5">
        <v>0</v>
      </c>
      <c r="L385" s="5">
        <v>0</v>
      </c>
      <c r="M385" s="5">
        <v>0</v>
      </c>
      <c r="N385" s="5">
        <v>0</v>
      </c>
      <c r="O385" s="5">
        <v>0</v>
      </c>
      <c r="P385" s="5">
        <v>0</v>
      </c>
      <c r="Q385" s="5">
        <v>0</v>
      </c>
      <c r="R385" s="5">
        <v>0</v>
      </c>
      <c r="S385" s="5">
        <v>0</v>
      </c>
    </row>
    <row r="386" spans="1:19" hidden="1" x14ac:dyDescent="0.35">
      <c r="A386" s="2" t="s">
        <v>233</v>
      </c>
      <c r="B386" s="1" t="s">
        <v>804</v>
      </c>
      <c r="C386" t="str">
        <f>VLOOKUP(B386,[2]Clothes!$B$5:$D$447,2, FALSE)</f>
        <v>Outside of MKCC</v>
      </c>
      <c r="D386" t="str">
        <f>VLOOKUP(B386,[2]Clothes!$B$5:$D$447,3, FALSE)</f>
        <v>Outside of MKCC - Other</v>
      </c>
      <c r="E386" s="5">
        <v>0</v>
      </c>
      <c r="F386" s="5">
        <v>0</v>
      </c>
      <c r="G386" s="5">
        <v>0</v>
      </c>
      <c r="H386" s="5">
        <v>0</v>
      </c>
      <c r="I386" s="5">
        <v>0</v>
      </c>
      <c r="J386" s="5">
        <v>0</v>
      </c>
      <c r="K386" s="5">
        <v>0</v>
      </c>
      <c r="L386" s="5">
        <v>0</v>
      </c>
      <c r="M386" s="5">
        <v>0</v>
      </c>
      <c r="N386" s="5">
        <v>0</v>
      </c>
      <c r="O386" s="5">
        <v>0</v>
      </c>
      <c r="P386" s="5">
        <v>0</v>
      </c>
      <c r="Q386" s="5">
        <v>0</v>
      </c>
      <c r="R386" s="5">
        <v>0</v>
      </c>
      <c r="S386" s="5">
        <v>0</v>
      </c>
    </row>
    <row r="387" spans="1:19" hidden="1" x14ac:dyDescent="0.35">
      <c r="A387" s="2" t="s">
        <v>233</v>
      </c>
      <c r="B387" s="1" t="s">
        <v>805</v>
      </c>
      <c r="C387" t="str">
        <f>VLOOKUP(B387,[2]Clothes!$B$5:$D$447,2, FALSE)</f>
        <v>Outside of MKCC</v>
      </c>
      <c r="D387" t="str">
        <f>VLOOKUP(B387,[2]Clothes!$B$5:$D$447,3, FALSE)</f>
        <v>Outside of MKCC - Other</v>
      </c>
      <c r="E387" s="5">
        <v>0</v>
      </c>
      <c r="F387" s="5">
        <v>0</v>
      </c>
      <c r="G387" s="5">
        <v>0</v>
      </c>
      <c r="H387" s="5">
        <v>0</v>
      </c>
      <c r="I387" s="5">
        <v>0</v>
      </c>
      <c r="J387" s="5">
        <v>0</v>
      </c>
      <c r="K387" s="5">
        <v>0</v>
      </c>
      <c r="L387" s="5">
        <v>0</v>
      </c>
      <c r="M387" s="5">
        <v>0</v>
      </c>
      <c r="N387" s="5">
        <v>0</v>
      </c>
      <c r="O387" s="5">
        <v>0</v>
      </c>
      <c r="P387" s="5">
        <v>0</v>
      </c>
      <c r="Q387" s="5">
        <v>0</v>
      </c>
      <c r="R387" s="5">
        <v>0</v>
      </c>
      <c r="S387" s="5">
        <v>0</v>
      </c>
    </row>
    <row r="388" spans="1:19" hidden="1" x14ac:dyDescent="0.35">
      <c r="A388" s="2" t="s">
        <v>233</v>
      </c>
      <c r="B388" s="1" t="s">
        <v>806</v>
      </c>
      <c r="C388" t="str">
        <f>VLOOKUP(B388,[2]Clothes!$B$5:$D$447,2, FALSE)</f>
        <v>Outside of MKCC</v>
      </c>
      <c r="D388" t="str">
        <f>VLOOKUP(B388,[2]Clothes!$B$5:$D$447,3, FALSE)</f>
        <v>Outside of MKCC - Other</v>
      </c>
      <c r="E388" s="5">
        <v>4.4900000000000001E-3</v>
      </c>
      <c r="F388" s="5">
        <v>0</v>
      </c>
      <c r="G388" s="5">
        <v>0</v>
      </c>
      <c r="H388" s="5">
        <v>0</v>
      </c>
      <c r="I388" s="5">
        <v>0</v>
      </c>
      <c r="J388" s="5">
        <v>0</v>
      </c>
      <c r="K388" s="5">
        <v>0</v>
      </c>
      <c r="L388" s="5">
        <v>0</v>
      </c>
      <c r="M388" s="5">
        <v>0</v>
      </c>
      <c r="N388" s="5">
        <v>0</v>
      </c>
      <c r="O388" s="5">
        <v>0</v>
      </c>
      <c r="P388" s="5">
        <v>0</v>
      </c>
      <c r="Q388" s="5">
        <v>0</v>
      </c>
      <c r="R388" s="5">
        <v>0</v>
      </c>
      <c r="S388" s="5">
        <v>4.6489999999999997E-2</v>
      </c>
    </row>
    <row r="389" spans="1:19" hidden="1" x14ac:dyDescent="0.35">
      <c r="A389" s="2" t="s">
        <v>233</v>
      </c>
      <c r="B389" s="1" t="s">
        <v>807</v>
      </c>
      <c r="C389" t="str">
        <f>VLOOKUP(B389,[2]Clothes!$B$5:$D$447,2, FALSE)</f>
        <v>Outside of MKCC</v>
      </c>
      <c r="D389" t="str">
        <f>VLOOKUP(B389,[2]Clothes!$B$5:$D$447,3, FALSE)</f>
        <v>Outside of MKCC - Other</v>
      </c>
      <c r="E389" s="5">
        <v>0</v>
      </c>
      <c r="F389" s="5">
        <v>0</v>
      </c>
      <c r="G389" s="5">
        <v>0</v>
      </c>
      <c r="H389" s="5">
        <v>0</v>
      </c>
      <c r="I389" s="5">
        <v>0</v>
      </c>
      <c r="J389" s="5">
        <v>0</v>
      </c>
      <c r="K389" s="5">
        <v>0</v>
      </c>
      <c r="L389" s="5">
        <v>0</v>
      </c>
      <c r="M389" s="5">
        <v>0</v>
      </c>
      <c r="N389" s="5">
        <v>0</v>
      </c>
      <c r="O389" s="5">
        <v>0</v>
      </c>
      <c r="P389" s="5">
        <v>0</v>
      </c>
      <c r="Q389" s="5">
        <v>0</v>
      </c>
      <c r="R389" s="5">
        <v>0</v>
      </c>
      <c r="S389" s="5">
        <v>0</v>
      </c>
    </row>
    <row r="390" spans="1:19" hidden="1" x14ac:dyDescent="0.35">
      <c r="A390" s="2" t="s">
        <v>233</v>
      </c>
      <c r="B390" s="1" t="s">
        <v>808</v>
      </c>
      <c r="C390" t="str">
        <f>VLOOKUP(B390,[2]Clothes!$B$5:$D$447,2, FALSE)</f>
        <v>Outside of MKCC</v>
      </c>
      <c r="D390" t="str">
        <f>VLOOKUP(B390,[2]Clothes!$B$5:$D$447,3, FALSE)</f>
        <v>Bedford</v>
      </c>
      <c r="E390" s="5">
        <v>0</v>
      </c>
      <c r="F390" s="5">
        <v>0</v>
      </c>
      <c r="G390" s="5">
        <v>0</v>
      </c>
      <c r="H390" s="5">
        <v>0</v>
      </c>
      <c r="I390" s="5">
        <v>0</v>
      </c>
      <c r="J390" s="5">
        <v>0</v>
      </c>
      <c r="K390" s="5">
        <v>0</v>
      </c>
      <c r="L390" s="5">
        <v>0</v>
      </c>
      <c r="M390" s="5">
        <v>0</v>
      </c>
      <c r="N390" s="5">
        <v>0</v>
      </c>
      <c r="O390" s="5">
        <v>0</v>
      </c>
      <c r="P390" s="5">
        <v>0</v>
      </c>
      <c r="Q390" s="5">
        <v>0</v>
      </c>
      <c r="R390" s="5">
        <v>0</v>
      </c>
      <c r="S390" s="5">
        <v>0</v>
      </c>
    </row>
    <row r="391" spans="1:19" hidden="1" x14ac:dyDescent="0.35">
      <c r="A391" s="2" t="s">
        <v>233</v>
      </c>
      <c r="B391" s="1" t="s">
        <v>809</v>
      </c>
      <c r="C391" t="str">
        <f>VLOOKUP(B391,[2]Clothes!$B$5:$D$447,2, FALSE)</f>
        <v>Outside of MKCC</v>
      </c>
      <c r="D391" t="str">
        <f>VLOOKUP(B391,[2]Clothes!$B$5:$D$447,3, FALSE)</f>
        <v>Northampton</v>
      </c>
      <c r="E391" s="5">
        <v>5.1200000000000004E-3</v>
      </c>
      <c r="F391" s="5">
        <v>0</v>
      </c>
      <c r="G391" s="5">
        <v>0</v>
      </c>
      <c r="H391" s="5">
        <v>0</v>
      </c>
      <c r="I391" s="5">
        <v>0</v>
      </c>
      <c r="J391" s="5">
        <v>0</v>
      </c>
      <c r="K391" s="5">
        <v>0</v>
      </c>
      <c r="L391" s="5">
        <v>0</v>
      </c>
      <c r="M391" s="5">
        <v>3.8859999999999999E-2</v>
      </c>
      <c r="N391" s="5">
        <v>0</v>
      </c>
      <c r="O391" s="5">
        <v>0</v>
      </c>
      <c r="P391" s="5">
        <v>0</v>
      </c>
      <c r="Q391" s="5">
        <v>0</v>
      </c>
      <c r="R391" s="5">
        <v>0</v>
      </c>
      <c r="S391" s="5">
        <v>0</v>
      </c>
    </row>
    <row r="392" spans="1:19" hidden="1" x14ac:dyDescent="0.35">
      <c r="A392" s="2" t="s">
        <v>233</v>
      </c>
      <c r="B392" s="1" t="s">
        <v>810</v>
      </c>
      <c r="C392" t="str">
        <f>VLOOKUP(B392,[2]Clothes!$B$5:$D$447,2, FALSE)</f>
        <v>Outside of MKCC</v>
      </c>
      <c r="D392" t="str">
        <f>VLOOKUP(B392,[2]Clothes!$B$5:$D$447,3, FALSE)</f>
        <v>Outside of MKCC - Other</v>
      </c>
      <c r="E392" s="5">
        <v>0</v>
      </c>
      <c r="F392" s="5">
        <v>0</v>
      </c>
      <c r="G392" s="5">
        <v>0</v>
      </c>
      <c r="H392" s="5">
        <v>0</v>
      </c>
      <c r="I392" s="5">
        <v>0</v>
      </c>
      <c r="J392" s="5">
        <v>0</v>
      </c>
      <c r="K392" s="5">
        <v>0</v>
      </c>
      <c r="L392" s="5">
        <v>0</v>
      </c>
      <c r="M392" s="5">
        <v>0</v>
      </c>
      <c r="N392" s="5">
        <v>0</v>
      </c>
      <c r="O392" s="5">
        <v>0</v>
      </c>
      <c r="P392" s="5">
        <v>0</v>
      </c>
      <c r="Q392" s="5">
        <v>0</v>
      </c>
      <c r="R392" s="5">
        <v>0</v>
      </c>
      <c r="S392" s="5">
        <v>0</v>
      </c>
    </row>
    <row r="393" spans="1:19" hidden="1" x14ac:dyDescent="0.35">
      <c r="A393" s="2" t="s">
        <v>233</v>
      </c>
      <c r="B393" s="1" t="s">
        <v>811</v>
      </c>
      <c r="C393" t="str">
        <f>VLOOKUP(B393,[2]Clothes!$B$5:$D$447,2, FALSE)</f>
        <v>Outside of MKCC</v>
      </c>
      <c r="D393" t="str">
        <f>VLOOKUP(B393,[2]Clothes!$B$5:$D$447,3, FALSE)</f>
        <v>Outside of MKCC - Other</v>
      </c>
      <c r="E393" s="5">
        <v>0</v>
      </c>
      <c r="F393" s="5">
        <v>0</v>
      </c>
      <c r="G393" s="5">
        <v>0</v>
      </c>
      <c r="H393" s="5">
        <v>0</v>
      </c>
      <c r="I393" s="5">
        <v>0</v>
      </c>
      <c r="J393" s="5">
        <v>0</v>
      </c>
      <c r="K393" s="5">
        <v>0</v>
      </c>
      <c r="L393" s="5">
        <v>0</v>
      </c>
      <c r="M393" s="5">
        <v>0</v>
      </c>
      <c r="N393" s="5">
        <v>0</v>
      </c>
      <c r="O393" s="5">
        <v>0</v>
      </c>
      <c r="P393" s="5">
        <v>0</v>
      </c>
      <c r="Q393" s="5">
        <v>0</v>
      </c>
      <c r="R393" s="5">
        <v>0</v>
      </c>
      <c r="S393" s="5">
        <v>0</v>
      </c>
    </row>
    <row r="394" spans="1:19" hidden="1" x14ac:dyDescent="0.35">
      <c r="A394" s="2" t="s">
        <v>233</v>
      </c>
      <c r="B394" s="1" t="s">
        <v>812</v>
      </c>
      <c r="C394" t="str">
        <f>VLOOKUP(B394,[2]Clothes!$B$5:$D$447,2, FALSE)</f>
        <v>Outside of MKCC</v>
      </c>
      <c r="D394" t="str">
        <f>VLOOKUP(B394,[2]Clothes!$B$5:$D$447,3, FALSE)</f>
        <v>Outside of MKCC - Other</v>
      </c>
      <c r="E394" s="5">
        <v>0</v>
      </c>
      <c r="F394" s="5">
        <v>0</v>
      </c>
      <c r="G394" s="5">
        <v>0</v>
      </c>
      <c r="H394" s="5">
        <v>0</v>
      </c>
      <c r="I394" s="5">
        <v>0</v>
      </c>
      <c r="J394" s="5">
        <v>0</v>
      </c>
      <c r="K394" s="5">
        <v>0</v>
      </c>
      <c r="L394" s="5">
        <v>0</v>
      </c>
      <c r="M394" s="5">
        <v>0</v>
      </c>
      <c r="N394" s="5">
        <v>0</v>
      </c>
      <c r="O394" s="5">
        <v>0</v>
      </c>
      <c r="P394" s="5">
        <v>0</v>
      </c>
      <c r="Q394" s="5">
        <v>0</v>
      </c>
      <c r="R394" s="5">
        <v>0</v>
      </c>
      <c r="S394" s="5">
        <v>0</v>
      </c>
    </row>
    <row r="395" spans="1:19" hidden="1" x14ac:dyDescent="0.35">
      <c r="A395" s="2" t="s">
        <v>233</v>
      </c>
      <c r="B395" s="1" t="s">
        <v>813</v>
      </c>
      <c r="C395" t="str">
        <f>VLOOKUP(B395,[2]Clothes!$B$5:$D$447,2, FALSE)</f>
        <v>Outside of MKCC</v>
      </c>
      <c r="D395" t="str">
        <f>VLOOKUP(B395,[2]Clothes!$B$5:$D$447,3, FALSE)</f>
        <v>Outside of MKCC - Other</v>
      </c>
      <c r="E395" s="5">
        <v>0</v>
      </c>
      <c r="F395" s="5">
        <v>0</v>
      </c>
      <c r="G395" s="5">
        <v>0</v>
      </c>
      <c r="H395" s="5">
        <v>0</v>
      </c>
      <c r="I395" s="5">
        <v>0</v>
      </c>
      <c r="J395" s="5">
        <v>0</v>
      </c>
      <c r="K395" s="5">
        <v>0</v>
      </c>
      <c r="L395" s="5">
        <v>0</v>
      </c>
      <c r="M395" s="5">
        <v>0</v>
      </c>
      <c r="N395" s="5">
        <v>0</v>
      </c>
      <c r="O395" s="5">
        <v>0</v>
      </c>
      <c r="P395" s="5">
        <v>0</v>
      </c>
      <c r="Q395" s="5">
        <v>0</v>
      </c>
      <c r="R395" s="5">
        <v>0</v>
      </c>
      <c r="S395" s="5">
        <v>0</v>
      </c>
    </row>
    <row r="396" spans="1:19" hidden="1" x14ac:dyDescent="0.35">
      <c r="A396" s="2" t="s">
        <v>233</v>
      </c>
      <c r="B396" s="1" t="s">
        <v>343</v>
      </c>
      <c r="C396" t="str">
        <f>VLOOKUP(B396,[2]Clothes!$B$5:$D$447,2, FALSE)</f>
        <v>Outside of MKCC</v>
      </c>
      <c r="D396" t="str">
        <f>VLOOKUP(B396,[2]Clothes!$B$5:$D$447,3, FALSE)</f>
        <v>Outside of MKCC - Other</v>
      </c>
      <c r="E396" s="5">
        <v>0</v>
      </c>
      <c r="F396" s="5">
        <v>0</v>
      </c>
      <c r="G396" s="5">
        <v>0</v>
      </c>
      <c r="H396" s="5">
        <v>0</v>
      </c>
      <c r="I396" s="5">
        <v>0</v>
      </c>
      <c r="J396" s="5">
        <v>0</v>
      </c>
      <c r="K396" s="5">
        <v>0</v>
      </c>
      <c r="L396" s="5">
        <v>0</v>
      </c>
      <c r="M396" s="5">
        <v>0</v>
      </c>
      <c r="N396" s="5">
        <v>0</v>
      </c>
      <c r="O396" s="5">
        <v>0</v>
      </c>
      <c r="P396" s="5">
        <v>0</v>
      </c>
      <c r="Q396" s="5">
        <v>0</v>
      </c>
      <c r="R396" s="5">
        <v>0</v>
      </c>
      <c r="S396" s="5">
        <v>0</v>
      </c>
    </row>
    <row r="397" spans="1:19" hidden="1" x14ac:dyDescent="0.35">
      <c r="A397" s="2" t="s">
        <v>233</v>
      </c>
      <c r="B397" s="1" t="s">
        <v>344</v>
      </c>
      <c r="C397" t="str">
        <f>VLOOKUP(B397,[2]Clothes!$B$5:$D$447,2, FALSE)</f>
        <v>Outside of MKCC</v>
      </c>
      <c r="D397" t="str">
        <f>VLOOKUP(B397,[2]Clothes!$B$5:$D$447,3, FALSE)</f>
        <v>Outside of MKCC - Other</v>
      </c>
      <c r="E397" s="5">
        <v>0</v>
      </c>
      <c r="F397" s="5">
        <v>0</v>
      </c>
      <c r="G397" s="5">
        <v>0</v>
      </c>
      <c r="H397" s="5">
        <v>0</v>
      </c>
      <c r="I397" s="5">
        <v>0</v>
      </c>
      <c r="J397" s="5">
        <v>0</v>
      </c>
      <c r="K397" s="5">
        <v>0</v>
      </c>
      <c r="L397" s="5">
        <v>0</v>
      </c>
      <c r="M397" s="5">
        <v>0</v>
      </c>
      <c r="N397" s="5">
        <v>0</v>
      </c>
      <c r="O397" s="5">
        <v>0</v>
      </c>
      <c r="P397" s="5">
        <v>0</v>
      </c>
      <c r="Q397" s="5">
        <v>0</v>
      </c>
      <c r="R397" s="5">
        <v>0</v>
      </c>
      <c r="S397" s="5">
        <v>0</v>
      </c>
    </row>
    <row r="398" spans="1:19" hidden="1" x14ac:dyDescent="0.35">
      <c r="A398" s="2" t="s">
        <v>233</v>
      </c>
      <c r="B398" s="1" t="s">
        <v>345</v>
      </c>
      <c r="C398" t="str">
        <f>VLOOKUP(B398,[2]Clothes!$B$5:$D$447,2, FALSE)</f>
        <v>Outside of MKCC</v>
      </c>
      <c r="D398" t="str">
        <f>VLOOKUP(B398,[2]Clothes!$B$5:$D$447,3, FALSE)</f>
        <v>Bedford</v>
      </c>
      <c r="E398" s="5">
        <v>0</v>
      </c>
      <c r="F398" s="5">
        <v>0</v>
      </c>
      <c r="G398" s="5">
        <v>0</v>
      </c>
      <c r="H398" s="5">
        <v>0</v>
      </c>
      <c r="I398" s="5">
        <v>0</v>
      </c>
      <c r="J398" s="5">
        <v>0</v>
      </c>
      <c r="K398" s="5">
        <v>0</v>
      </c>
      <c r="L398" s="5">
        <v>0</v>
      </c>
      <c r="M398" s="5">
        <v>0</v>
      </c>
      <c r="N398" s="5">
        <v>0</v>
      </c>
      <c r="O398" s="5">
        <v>0</v>
      </c>
      <c r="P398" s="5">
        <v>0</v>
      </c>
      <c r="Q398" s="5">
        <v>0</v>
      </c>
      <c r="R398" s="5">
        <v>0</v>
      </c>
      <c r="S398" s="5">
        <v>0</v>
      </c>
    </row>
    <row r="399" spans="1:19" hidden="1" x14ac:dyDescent="0.35">
      <c r="A399" s="2" t="s">
        <v>233</v>
      </c>
      <c r="B399" s="1" t="s">
        <v>346</v>
      </c>
      <c r="C399" t="str">
        <f>VLOOKUP(B399,[2]Clothes!$B$5:$D$447,2, FALSE)</f>
        <v>Outside of MKCC</v>
      </c>
      <c r="D399" t="str">
        <f>VLOOKUP(B399,[2]Clothes!$B$5:$D$447,3, FALSE)</f>
        <v>Outside of MKCC - Other</v>
      </c>
      <c r="E399" s="5">
        <v>0</v>
      </c>
      <c r="F399" s="5">
        <v>0</v>
      </c>
      <c r="G399" s="5">
        <v>0</v>
      </c>
      <c r="H399" s="5">
        <v>0</v>
      </c>
      <c r="I399" s="5">
        <v>0</v>
      </c>
      <c r="J399" s="5">
        <v>0</v>
      </c>
      <c r="K399" s="5">
        <v>0</v>
      </c>
      <c r="L399" s="5">
        <v>0</v>
      </c>
      <c r="M399" s="5">
        <v>0</v>
      </c>
      <c r="N399" s="5">
        <v>0</v>
      </c>
      <c r="O399" s="5">
        <v>0</v>
      </c>
      <c r="P399" s="5">
        <v>0</v>
      </c>
      <c r="Q399" s="5">
        <v>0</v>
      </c>
      <c r="R399" s="5">
        <v>0</v>
      </c>
      <c r="S399" s="5">
        <v>0</v>
      </c>
    </row>
    <row r="400" spans="1:19" hidden="1" x14ac:dyDescent="0.35">
      <c r="A400" s="2" t="s">
        <v>233</v>
      </c>
      <c r="B400" s="1" t="s">
        <v>347</v>
      </c>
      <c r="C400" t="str">
        <f>VLOOKUP(B400,[2]Clothes!$B$5:$D$447,2, FALSE)</f>
        <v>Outside of MKCC</v>
      </c>
      <c r="D400" t="str">
        <f>VLOOKUP(B400,[2]Clothes!$B$5:$D$447,3, FALSE)</f>
        <v>Northampton</v>
      </c>
      <c r="E400" s="5">
        <v>0</v>
      </c>
      <c r="F400" s="5">
        <v>0</v>
      </c>
      <c r="G400" s="5">
        <v>0</v>
      </c>
      <c r="H400" s="5">
        <v>0</v>
      </c>
      <c r="I400" s="5">
        <v>0</v>
      </c>
      <c r="J400" s="5">
        <v>0</v>
      </c>
      <c r="K400" s="5">
        <v>0</v>
      </c>
      <c r="L400" s="5">
        <v>0</v>
      </c>
      <c r="M400" s="5">
        <v>0</v>
      </c>
      <c r="N400" s="5">
        <v>0</v>
      </c>
      <c r="O400" s="5">
        <v>0</v>
      </c>
      <c r="P400" s="5">
        <v>0</v>
      </c>
      <c r="Q400" s="5">
        <v>0</v>
      </c>
      <c r="R400" s="5">
        <v>0</v>
      </c>
      <c r="S400" s="5">
        <v>0</v>
      </c>
    </row>
    <row r="401" spans="1:19" hidden="1" x14ac:dyDescent="0.35">
      <c r="A401" s="2" t="s">
        <v>233</v>
      </c>
      <c r="B401" s="1" t="s">
        <v>348</v>
      </c>
      <c r="C401" t="str">
        <f>VLOOKUP(B401,[2]Clothes!$B$5:$D$447,2, FALSE)</f>
        <v>Outside of MKCC</v>
      </c>
      <c r="D401" t="str">
        <f>VLOOKUP(B401,[2]Clothes!$B$5:$D$447,3, FALSE)</f>
        <v>Outside of MKCC - Other</v>
      </c>
      <c r="E401" s="5">
        <v>0</v>
      </c>
      <c r="F401" s="5">
        <v>0</v>
      </c>
      <c r="G401" s="5">
        <v>0</v>
      </c>
      <c r="H401" s="5">
        <v>0</v>
      </c>
      <c r="I401" s="5">
        <v>0</v>
      </c>
      <c r="J401" s="5">
        <v>0</v>
      </c>
      <c r="K401" s="5">
        <v>0</v>
      </c>
      <c r="L401" s="5">
        <v>0</v>
      </c>
      <c r="M401" s="5">
        <v>0</v>
      </c>
      <c r="N401" s="5">
        <v>0</v>
      </c>
      <c r="O401" s="5">
        <v>0</v>
      </c>
      <c r="P401" s="5">
        <v>0</v>
      </c>
      <c r="Q401" s="5">
        <v>0</v>
      </c>
      <c r="R401" s="5">
        <v>0</v>
      </c>
      <c r="S401" s="5">
        <v>0</v>
      </c>
    </row>
    <row r="402" spans="1:19" hidden="1" x14ac:dyDescent="0.35">
      <c r="A402" s="2" t="s">
        <v>233</v>
      </c>
      <c r="B402" s="1" t="s">
        <v>349</v>
      </c>
      <c r="C402" t="str">
        <f>VLOOKUP(B402,[2]Clothes!$B$5:$D$447,2, FALSE)</f>
        <v>Outside of MKCC</v>
      </c>
      <c r="D402" t="str">
        <f>VLOOKUP(B402,[2]Clothes!$B$5:$D$447,3, FALSE)</f>
        <v>Outside of MKCC - Other</v>
      </c>
      <c r="E402" s="5">
        <v>0</v>
      </c>
      <c r="F402" s="5">
        <v>0</v>
      </c>
      <c r="G402" s="5">
        <v>0</v>
      </c>
      <c r="H402" s="5">
        <v>0</v>
      </c>
      <c r="I402" s="5">
        <v>0</v>
      </c>
      <c r="J402" s="5">
        <v>0</v>
      </c>
      <c r="K402" s="5">
        <v>0</v>
      </c>
      <c r="L402" s="5">
        <v>0</v>
      </c>
      <c r="M402" s="5">
        <v>0</v>
      </c>
      <c r="N402" s="5">
        <v>0</v>
      </c>
      <c r="O402" s="5">
        <v>0</v>
      </c>
      <c r="P402" s="5">
        <v>0</v>
      </c>
      <c r="Q402" s="5">
        <v>0</v>
      </c>
      <c r="R402" s="5">
        <v>0</v>
      </c>
      <c r="S402" s="5">
        <v>0</v>
      </c>
    </row>
    <row r="403" spans="1:19" hidden="1" x14ac:dyDescent="0.35">
      <c r="A403" s="2" t="s">
        <v>233</v>
      </c>
      <c r="B403" s="1" t="s">
        <v>350</v>
      </c>
      <c r="C403" t="str">
        <f>VLOOKUP(B403,[2]Clothes!$B$5:$D$447,2, FALSE)</f>
        <v>Outside of MKCC</v>
      </c>
      <c r="D403" t="str">
        <f>VLOOKUP(B403,[2]Clothes!$B$5:$D$447,3, FALSE)</f>
        <v>Northampton</v>
      </c>
      <c r="E403" s="5">
        <v>0</v>
      </c>
      <c r="F403" s="5">
        <v>0</v>
      </c>
      <c r="G403" s="5">
        <v>0</v>
      </c>
      <c r="H403" s="5">
        <v>0</v>
      </c>
      <c r="I403" s="5">
        <v>0</v>
      </c>
      <c r="J403" s="5">
        <v>0</v>
      </c>
      <c r="K403" s="5">
        <v>0</v>
      </c>
      <c r="L403" s="5">
        <v>0</v>
      </c>
      <c r="M403" s="5">
        <v>0</v>
      </c>
      <c r="N403" s="5">
        <v>0</v>
      </c>
      <c r="O403" s="5">
        <v>0</v>
      </c>
      <c r="P403" s="5">
        <v>0</v>
      </c>
      <c r="Q403" s="5">
        <v>0</v>
      </c>
      <c r="R403" s="5">
        <v>0</v>
      </c>
      <c r="S403" s="5">
        <v>0</v>
      </c>
    </row>
    <row r="404" spans="1:19" hidden="1" x14ac:dyDescent="0.35">
      <c r="A404" s="2" t="s">
        <v>233</v>
      </c>
      <c r="B404" s="1" t="s">
        <v>351</v>
      </c>
      <c r="C404" t="str">
        <f>VLOOKUP(B404,[2]Clothes!$B$5:$D$447,2, FALSE)</f>
        <v>Outside of MKCC</v>
      </c>
      <c r="D404" t="str">
        <f>VLOOKUP(B404,[2]Clothes!$B$5:$D$447,3, FALSE)</f>
        <v>Outside of MKCC - Other</v>
      </c>
      <c r="E404" s="5">
        <v>0</v>
      </c>
      <c r="F404" s="5">
        <v>0</v>
      </c>
      <c r="G404" s="5">
        <v>0</v>
      </c>
      <c r="H404" s="5">
        <v>0</v>
      </c>
      <c r="I404" s="5">
        <v>0</v>
      </c>
      <c r="J404" s="5">
        <v>0</v>
      </c>
      <c r="K404" s="5">
        <v>0</v>
      </c>
      <c r="L404" s="5">
        <v>0</v>
      </c>
      <c r="M404" s="5">
        <v>0</v>
      </c>
      <c r="N404" s="5">
        <v>0</v>
      </c>
      <c r="O404" s="5">
        <v>0</v>
      </c>
      <c r="P404" s="5">
        <v>0</v>
      </c>
      <c r="Q404" s="5">
        <v>0</v>
      </c>
      <c r="R404" s="5">
        <v>0</v>
      </c>
      <c r="S404" s="5">
        <v>0</v>
      </c>
    </row>
    <row r="405" spans="1:19" hidden="1" x14ac:dyDescent="0.35">
      <c r="A405" s="2" t="s">
        <v>233</v>
      </c>
      <c r="B405" s="1" t="s">
        <v>353</v>
      </c>
      <c r="C405" t="str">
        <f>VLOOKUP(B405,[2]Clothes!$B$5:$D$447,2, FALSE)</f>
        <v>Outside of MKCC</v>
      </c>
      <c r="D405" t="str">
        <f>VLOOKUP(B405,[2]Clothes!$B$5:$D$447,3, FALSE)</f>
        <v>Outside of MKCC - Other</v>
      </c>
      <c r="E405" s="5">
        <v>0</v>
      </c>
      <c r="F405" s="5">
        <v>0</v>
      </c>
      <c r="G405" s="5">
        <v>0</v>
      </c>
      <c r="H405" s="5">
        <v>0</v>
      </c>
      <c r="I405" s="5">
        <v>0</v>
      </c>
      <c r="J405" s="5">
        <v>0</v>
      </c>
      <c r="K405" s="5">
        <v>0</v>
      </c>
      <c r="L405" s="5">
        <v>0</v>
      </c>
      <c r="M405" s="5">
        <v>0</v>
      </c>
      <c r="N405" s="5">
        <v>0</v>
      </c>
      <c r="O405" s="5">
        <v>0</v>
      </c>
      <c r="P405" s="5">
        <v>0</v>
      </c>
      <c r="Q405" s="5">
        <v>0</v>
      </c>
      <c r="R405" s="5">
        <v>0</v>
      </c>
      <c r="S405" s="5">
        <v>0</v>
      </c>
    </row>
    <row r="406" spans="1:19" hidden="1" x14ac:dyDescent="0.35">
      <c r="A406" s="2" t="s">
        <v>233</v>
      </c>
      <c r="B406" s="1" t="s">
        <v>354</v>
      </c>
      <c r="C406" t="str">
        <f>VLOOKUP(B406,[2]Clothes!$B$5:$D$447,2, FALSE)</f>
        <v>Outside of MKCC</v>
      </c>
      <c r="D406" t="str">
        <f>VLOOKUP(B406,[2]Clothes!$B$5:$D$447,3, FALSE)</f>
        <v>Bedford</v>
      </c>
      <c r="E406" s="5">
        <v>0</v>
      </c>
      <c r="F406" s="5">
        <v>0</v>
      </c>
      <c r="G406" s="5">
        <v>0</v>
      </c>
      <c r="H406" s="5">
        <v>0</v>
      </c>
      <c r="I406" s="5">
        <v>0</v>
      </c>
      <c r="J406" s="5">
        <v>0</v>
      </c>
      <c r="K406" s="5">
        <v>0</v>
      </c>
      <c r="L406" s="5">
        <v>0</v>
      </c>
      <c r="M406" s="5">
        <v>0</v>
      </c>
      <c r="N406" s="5">
        <v>0</v>
      </c>
      <c r="O406" s="5">
        <v>0</v>
      </c>
      <c r="P406" s="5">
        <v>0</v>
      </c>
      <c r="Q406" s="5">
        <v>0</v>
      </c>
      <c r="R406" s="5">
        <v>0</v>
      </c>
      <c r="S406" s="5">
        <v>0</v>
      </c>
    </row>
    <row r="407" spans="1:19" hidden="1" x14ac:dyDescent="0.35">
      <c r="A407" s="2" t="s">
        <v>233</v>
      </c>
      <c r="B407" s="1" t="s">
        <v>355</v>
      </c>
      <c r="C407" t="str">
        <f>VLOOKUP(B407,[2]Clothes!$B$5:$D$447,2, FALSE)</f>
        <v>Outside of MKCC</v>
      </c>
      <c r="D407" t="str">
        <f>VLOOKUP(B407,[2]Clothes!$B$5:$D$447,3, FALSE)</f>
        <v>Outside of MKCC - Other</v>
      </c>
      <c r="E407" s="5">
        <v>0</v>
      </c>
      <c r="F407" s="5">
        <v>0</v>
      </c>
      <c r="G407" s="5">
        <v>0</v>
      </c>
      <c r="H407" s="5">
        <v>0</v>
      </c>
      <c r="I407" s="5">
        <v>0</v>
      </c>
      <c r="J407" s="5">
        <v>0</v>
      </c>
      <c r="K407" s="5">
        <v>0</v>
      </c>
      <c r="L407" s="5">
        <v>0</v>
      </c>
      <c r="M407" s="5">
        <v>0</v>
      </c>
      <c r="N407" s="5">
        <v>0</v>
      </c>
      <c r="O407" s="5">
        <v>0</v>
      </c>
      <c r="P407" s="5">
        <v>0</v>
      </c>
      <c r="Q407" s="5">
        <v>0</v>
      </c>
      <c r="R407" s="5">
        <v>0</v>
      </c>
      <c r="S407" s="5">
        <v>0</v>
      </c>
    </row>
    <row r="408" spans="1:19" hidden="1" x14ac:dyDescent="0.35">
      <c r="A408" s="2" t="s">
        <v>233</v>
      </c>
      <c r="B408" s="1" t="s">
        <v>814</v>
      </c>
      <c r="C408" t="str">
        <f>VLOOKUP(B408,[2]Clothes!$B$5:$D$447,2, FALSE)</f>
        <v>Outside of MKCC</v>
      </c>
      <c r="D408" t="str">
        <f>VLOOKUP(B408,[2]Clothes!$B$5:$D$447,3, FALSE)</f>
        <v>Outside of MKCC - Other</v>
      </c>
      <c r="E408" s="5">
        <v>0</v>
      </c>
      <c r="F408" s="5">
        <v>0</v>
      </c>
      <c r="G408" s="5">
        <v>0</v>
      </c>
      <c r="H408" s="5">
        <v>0</v>
      </c>
      <c r="I408" s="5">
        <v>0</v>
      </c>
      <c r="J408" s="5">
        <v>0</v>
      </c>
      <c r="K408" s="5">
        <v>0</v>
      </c>
      <c r="L408" s="5">
        <v>0</v>
      </c>
      <c r="M408" s="5">
        <v>0</v>
      </c>
      <c r="N408" s="5">
        <v>0</v>
      </c>
      <c r="O408" s="5">
        <v>0</v>
      </c>
      <c r="P408" s="5">
        <v>0</v>
      </c>
      <c r="Q408" s="5">
        <v>0</v>
      </c>
      <c r="R408" s="5">
        <v>0</v>
      </c>
      <c r="S408" s="5">
        <v>0</v>
      </c>
    </row>
    <row r="409" spans="1:19" hidden="1" x14ac:dyDescent="0.35">
      <c r="A409" s="2" t="s">
        <v>233</v>
      </c>
      <c r="B409" s="1" t="s">
        <v>815</v>
      </c>
      <c r="C409" t="str">
        <f>VLOOKUP(B409,[2]Clothes!$B$5:$D$447,2, FALSE)</f>
        <v>Outside of MKCC</v>
      </c>
      <c r="D409" t="str">
        <f>VLOOKUP(B409,[2]Clothes!$B$5:$D$447,3, FALSE)</f>
        <v>Outside of MKCC - Other</v>
      </c>
      <c r="E409" s="5">
        <v>0</v>
      </c>
      <c r="F409" s="5">
        <v>0</v>
      </c>
      <c r="G409" s="5">
        <v>0</v>
      </c>
      <c r="H409" s="5">
        <v>0</v>
      </c>
      <c r="I409" s="5">
        <v>0</v>
      </c>
      <c r="J409" s="5">
        <v>0</v>
      </c>
      <c r="K409" s="5">
        <v>0</v>
      </c>
      <c r="L409" s="5">
        <v>0</v>
      </c>
      <c r="M409" s="5">
        <v>0</v>
      </c>
      <c r="N409" s="5">
        <v>0</v>
      </c>
      <c r="O409" s="5">
        <v>0</v>
      </c>
      <c r="P409" s="5">
        <v>0</v>
      </c>
      <c r="Q409" s="5">
        <v>0</v>
      </c>
      <c r="R409" s="5">
        <v>0</v>
      </c>
      <c r="S409" s="5">
        <v>0</v>
      </c>
    </row>
    <row r="410" spans="1:19" hidden="1" x14ac:dyDescent="0.35">
      <c r="A410" s="2" t="s">
        <v>233</v>
      </c>
      <c r="B410" s="1" t="s">
        <v>816</v>
      </c>
      <c r="C410" t="str">
        <f>VLOOKUP(B410,[2]Clothes!$B$5:$D$447,2, FALSE)</f>
        <v>Outside of MKCC</v>
      </c>
      <c r="D410" t="str">
        <f>VLOOKUP(B410,[2]Clothes!$B$5:$D$447,3, FALSE)</f>
        <v>Outside of MKCC - Other</v>
      </c>
      <c r="E410" s="5">
        <v>0</v>
      </c>
      <c r="F410" s="5">
        <v>0</v>
      </c>
      <c r="G410" s="5">
        <v>0</v>
      </c>
      <c r="H410" s="5">
        <v>0</v>
      </c>
      <c r="I410" s="5">
        <v>0</v>
      </c>
      <c r="J410" s="5">
        <v>0</v>
      </c>
      <c r="K410" s="5">
        <v>0</v>
      </c>
      <c r="L410" s="5">
        <v>0</v>
      </c>
      <c r="M410" s="5">
        <v>0</v>
      </c>
      <c r="N410" s="5">
        <v>0</v>
      </c>
      <c r="O410" s="5">
        <v>0</v>
      </c>
      <c r="P410" s="5">
        <v>0</v>
      </c>
      <c r="Q410" s="5">
        <v>0</v>
      </c>
      <c r="R410" s="5">
        <v>0</v>
      </c>
      <c r="S410" s="5">
        <v>0</v>
      </c>
    </row>
    <row r="411" spans="1:19" hidden="1" x14ac:dyDescent="0.35">
      <c r="A411" s="2" t="s">
        <v>233</v>
      </c>
      <c r="B411" s="1" t="s">
        <v>817</v>
      </c>
      <c r="C411" t="str">
        <f>VLOOKUP(B411,[2]Clothes!$B$5:$D$447,2, FALSE)</f>
        <v>Outside of MKCC</v>
      </c>
      <c r="D411" t="str">
        <f>VLOOKUP(B411,[2]Clothes!$B$5:$D$447,3, FALSE)</f>
        <v>Outside of MKCC - Other</v>
      </c>
      <c r="E411" s="5">
        <v>0</v>
      </c>
      <c r="F411" s="5">
        <v>0</v>
      </c>
      <c r="G411" s="5">
        <v>0</v>
      </c>
      <c r="H411" s="5">
        <v>0</v>
      </c>
      <c r="I411" s="5">
        <v>0</v>
      </c>
      <c r="J411" s="5">
        <v>0</v>
      </c>
      <c r="K411" s="5">
        <v>0</v>
      </c>
      <c r="L411" s="5">
        <v>0</v>
      </c>
      <c r="M411" s="5">
        <v>0</v>
      </c>
      <c r="N411" s="5">
        <v>0</v>
      </c>
      <c r="O411" s="5">
        <v>0</v>
      </c>
      <c r="P411" s="5">
        <v>0</v>
      </c>
      <c r="Q411" s="5">
        <v>0</v>
      </c>
      <c r="R411" s="5">
        <v>0</v>
      </c>
      <c r="S411" s="5">
        <v>0</v>
      </c>
    </row>
    <row r="412" spans="1:19" hidden="1" x14ac:dyDescent="0.35">
      <c r="A412" s="2" t="s">
        <v>233</v>
      </c>
      <c r="B412" s="1" t="s">
        <v>818</v>
      </c>
      <c r="C412" t="str">
        <f>VLOOKUP(B412,[2]Clothes!$B$5:$D$447,2, FALSE)</f>
        <v>Outside of MKCC</v>
      </c>
      <c r="D412" t="str">
        <f>VLOOKUP(B412,[2]Clothes!$B$5:$D$447,3, FALSE)</f>
        <v>Northampton</v>
      </c>
      <c r="E412" s="5">
        <v>0</v>
      </c>
      <c r="F412" s="5">
        <v>0</v>
      </c>
      <c r="G412" s="5">
        <v>0</v>
      </c>
      <c r="H412" s="5">
        <v>0</v>
      </c>
      <c r="I412" s="5">
        <v>0</v>
      </c>
      <c r="J412" s="5">
        <v>0</v>
      </c>
      <c r="K412" s="5">
        <v>0</v>
      </c>
      <c r="L412" s="5">
        <v>0</v>
      </c>
      <c r="M412" s="5">
        <v>0</v>
      </c>
      <c r="N412" s="5">
        <v>0</v>
      </c>
      <c r="O412" s="5">
        <v>0</v>
      </c>
      <c r="P412" s="5">
        <v>0</v>
      </c>
      <c r="Q412" s="5">
        <v>0</v>
      </c>
      <c r="R412" s="5">
        <v>0</v>
      </c>
      <c r="S412" s="5">
        <v>0</v>
      </c>
    </row>
    <row r="413" spans="1:19" hidden="1" x14ac:dyDescent="0.35">
      <c r="A413" s="2" t="s">
        <v>233</v>
      </c>
      <c r="B413" s="1" t="s">
        <v>819</v>
      </c>
      <c r="C413" t="str">
        <f>VLOOKUP(B413,[2]Clothes!$B$5:$D$447,2, FALSE)</f>
        <v>Outside of MKCC</v>
      </c>
      <c r="D413" t="str">
        <f>VLOOKUP(B413,[2]Clothes!$B$5:$D$447,3, FALSE)</f>
        <v>Outside of MKCC - Other</v>
      </c>
      <c r="E413" s="5">
        <v>0</v>
      </c>
      <c r="F413" s="5">
        <v>0</v>
      </c>
      <c r="G413" s="5">
        <v>0</v>
      </c>
      <c r="H413" s="5">
        <v>0</v>
      </c>
      <c r="I413" s="5">
        <v>0</v>
      </c>
      <c r="J413" s="5">
        <v>0</v>
      </c>
      <c r="K413" s="5">
        <v>0</v>
      </c>
      <c r="L413" s="5">
        <v>0</v>
      </c>
      <c r="M413" s="5">
        <v>0</v>
      </c>
      <c r="N413" s="5">
        <v>0</v>
      </c>
      <c r="O413" s="5">
        <v>0</v>
      </c>
      <c r="P413" s="5">
        <v>0</v>
      </c>
      <c r="Q413" s="5">
        <v>0</v>
      </c>
      <c r="R413" s="5">
        <v>0</v>
      </c>
      <c r="S413" s="5">
        <v>0</v>
      </c>
    </row>
    <row r="414" spans="1:19" hidden="1" x14ac:dyDescent="0.35">
      <c r="A414" s="2" t="s">
        <v>233</v>
      </c>
      <c r="B414" s="1" t="s">
        <v>820</v>
      </c>
      <c r="C414" t="str">
        <f>VLOOKUP(B414,[2]Clothes!$B$5:$D$447,2, FALSE)</f>
        <v>Outside of MKCC</v>
      </c>
      <c r="D414" t="str">
        <f>VLOOKUP(B414,[2]Clothes!$B$5:$D$447,3, FALSE)</f>
        <v>Outside of MKCC - Other</v>
      </c>
      <c r="E414" s="5">
        <v>0</v>
      </c>
      <c r="F414" s="5">
        <v>0</v>
      </c>
      <c r="G414" s="5">
        <v>0</v>
      </c>
      <c r="H414" s="5">
        <v>0</v>
      </c>
      <c r="I414" s="5">
        <v>0</v>
      </c>
      <c r="J414" s="5">
        <v>0</v>
      </c>
      <c r="K414" s="5">
        <v>0</v>
      </c>
      <c r="L414" s="5">
        <v>0</v>
      </c>
      <c r="M414" s="5">
        <v>0</v>
      </c>
      <c r="N414" s="5">
        <v>0</v>
      </c>
      <c r="O414" s="5">
        <v>0</v>
      </c>
      <c r="P414" s="5">
        <v>0</v>
      </c>
      <c r="Q414" s="5">
        <v>0</v>
      </c>
      <c r="R414" s="5">
        <v>0</v>
      </c>
      <c r="S414" s="5">
        <v>0</v>
      </c>
    </row>
    <row r="415" spans="1:19" hidden="1" x14ac:dyDescent="0.35">
      <c r="A415" s="2" t="s">
        <v>233</v>
      </c>
      <c r="B415" s="1" t="s">
        <v>821</v>
      </c>
      <c r="C415" t="str">
        <f>VLOOKUP(B415,[2]Clothes!$B$5:$D$447,2, FALSE)</f>
        <v>Outside of MKCC</v>
      </c>
      <c r="D415" t="str">
        <f>VLOOKUP(B415,[2]Clothes!$B$5:$D$447,3, FALSE)</f>
        <v>Northampton</v>
      </c>
      <c r="E415" s="5">
        <v>5.1200000000000004E-3</v>
      </c>
      <c r="F415" s="5">
        <v>0</v>
      </c>
      <c r="G415" s="5">
        <v>0</v>
      </c>
      <c r="H415" s="5">
        <v>0</v>
      </c>
      <c r="I415" s="5">
        <v>0</v>
      </c>
      <c r="J415" s="5">
        <v>0</v>
      </c>
      <c r="K415" s="5">
        <v>0</v>
      </c>
      <c r="L415" s="5">
        <v>0</v>
      </c>
      <c r="M415" s="5">
        <v>3.8859999999999999E-2</v>
      </c>
      <c r="N415" s="5">
        <v>0</v>
      </c>
      <c r="O415" s="5">
        <v>0</v>
      </c>
      <c r="P415" s="5">
        <v>0</v>
      </c>
      <c r="Q415" s="5">
        <v>0</v>
      </c>
      <c r="R415" s="5">
        <v>0</v>
      </c>
      <c r="S415" s="5">
        <v>0</v>
      </c>
    </row>
    <row r="416" spans="1:19" hidden="1" x14ac:dyDescent="0.35">
      <c r="A416" s="2" t="s">
        <v>233</v>
      </c>
      <c r="B416" s="1" t="s">
        <v>822</v>
      </c>
      <c r="C416" t="str">
        <f>VLOOKUP(B416,[2]Clothes!$B$5:$D$447,2, FALSE)</f>
        <v>Outside of MKCC</v>
      </c>
      <c r="D416" t="str">
        <f>VLOOKUP(B416,[2]Clothes!$B$5:$D$447,3, FALSE)</f>
        <v>Bedford</v>
      </c>
      <c r="E416" s="5">
        <v>2.0300000000000001E-3</v>
      </c>
      <c r="F416" s="5">
        <v>0</v>
      </c>
      <c r="G416" s="5">
        <v>0</v>
      </c>
      <c r="H416" s="5">
        <v>0</v>
      </c>
      <c r="I416" s="5">
        <v>0</v>
      </c>
      <c r="J416" s="5">
        <v>0</v>
      </c>
      <c r="K416" s="5">
        <v>0</v>
      </c>
      <c r="L416" s="5">
        <v>0</v>
      </c>
      <c r="M416" s="5">
        <v>0</v>
      </c>
      <c r="N416" s="5">
        <v>0</v>
      </c>
      <c r="O416" s="5">
        <v>0</v>
      </c>
      <c r="P416" s="5">
        <v>1.9619999999999999E-2</v>
      </c>
      <c r="Q416" s="5">
        <v>0</v>
      </c>
      <c r="R416" s="5">
        <v>0</v>
      </c>
      <c r="S416" s="5">
        <v>0</v>
      </c>
    </row>
    <row r="417" spans="1:19" hidden="1" x14ac:dyDescent="0.35">
      <c r="A417" s="2" t="s">
        <v>233</v>
      </c>
      <c r="B417" s="1" t="s">
        <v>823</v>
      </c>
      <c r="C417" t="str">
        <f>VLOOKUP(B417,[2]Clothes!$B$5:$D$447,2, FALSE)</f>
        <v>Outside of MKCC</v>
      </c>
      <c r="D417" t="str">
        <f>VLOOKUP(B417,[2]Clothes!$B$5:$D$447,3, FALSE)</f>
        <v>Outside of MKCC - Other</v>
      </c>
      <c r="E417" s="5">
        <v>0</v>
      </c>
      <c r="F417" s="5">
        <v>0</v>
      </c>
      <c r="G417" s="5">
        <v>0</v>
      </c>
      <c r="H417" s="5">
        <v>0</v>
      </c>
      <c r="I417" s="5">
        <v>0</v>
      </c>
      <c r="J417" s="5">
        <v>0</v>
      </c>
      <c r="K417" s="5">
        <v>0</v>
      </c>
      <c r="L417" s="5">
        <v>0</v>
      </c>
      <c r="M417" s="5">
        <v>0</v>
      </c>
      <c r="N417" s="5">
        <v>0</v>
      </c>
      <c r="O417" s="5">
        <v>0</v>
      </c>
      <c r="P417" s="5">
        <v>0</v>
      </c>
      <c r="Q417" s="5">
        <v>0</v>
      </c>
      <c r="R417" s="5">
        <v>0</v>
      </c>
      <c r="S417" s="5">
        <v>0</v>
      </c>
    </row>
    <row r="418" spans="1:19" hidden="1" x14ac:dyDescent="0.35">
      <c r="A418" s="2" t="s">
        <v>233</v>
      </c>
      <c r="B418" s="1" t="s">
        <v>824</v>
      </c>
      <c r="C418" t="str">
        <f>VLOOKUP(B418,[2]Clothes!$B$5:$D$447,2, FALSE)</f>
        <v>Outside of MKCC</v>
      </c>
      <c r="D418" t="str">
        <f>VLOOKUP(B418,[2]Clothes!$B$5:$D$447,3, FALSE)</f>
        <v>Northampton</v>
      </c>
      <c r="E418" s="5">
        <v>0</v>
      </c>
      <c r="F418" s="5">
        <v>0</v>
      </c>
      <c r="G418" s="5">
        <v>0</v>
      </c>
      <c r="H418" s="5">
        <v>0</v>
      </c>
      <c r="I418" s="5">
        <v>0</v>
      </c>
      <c r="J418" s="5">
        <v>0</v>
      </c>
      <c r="K418" s="5">
        <v>0</v>
      </c>
      <c r="L418" s="5">
        <v>0</v>
      </c>
      <c r="M418" s="5">
        <v>0</v>
      </c>
      <c r="N418" s="5">
        <v>0</v>
      </c>
      <c r="O418" s="5">
        <v>0</v>
      </c>
      <c r="P418" s="5">
        <v>0</v>
      </c>
      <c r="Q418" s="5">
        <v>0</v>
      </c>
      <c r="R418" s="5">
        <v>0</v>
      </c>
      <c r="S418" s="5">
        <v>0</v>
      </c>
    </row>
    <row r="419" spans="1:19" hidden="1" x14ac:dyDescent="0.35">
      <c r="A419" s="2" t="s">
        <v>233</v>
      </c>
      <c r="B419" s="1" t="s">
        <v>825</v>
      </c>
      <c r="C419" t="str">
        <f>VLOOKUP(B419,[2]Clothes!$B$5:$D$447,2, FALSE)</f>
        <v>Outside of MKCC</v>
      </c>
      <c r="D419" t="str">
        <f>VLOOKUP(B419,[2]Clothes!$B$5:$D$447,3, FALSE)</f>
        <v>Outside of MKCC - Other</v>
      </c>
      <c r="E419" s="5">
        <v>0</v>
      </c>
      <c r="F419" s="5">
        <v>0</v>
      </c>
      <c r="G419" s="5">
        <v>0</v>
      </c>
      <c r="H419" s="5">
        <v>0</v>
      </c>
      <c r="I419" s="5">
        <v>0</v>
      </c>
      <c r="J419" s="5">
        <v>0</v>
      </c>
      <c r="K419" s="5">
        <v>0</v>
      </c>
      <c r="L419" s="5">
        <v>0</v>
      </c>
      <c r="M419" s="5">
        <v>0</v>
      </c>
      <c r="N419" s="5">
        <v>0</v>
      </c>
      <c r="O419" s="5">
        <v>0</v>
      </c>
      <c r="P419" s="5">
        <v>0</v>
      </c>
      <c r="Q419" s="5">
        <v>0</v>
      </c>
      <c r="R419" s="5">
        <v>0</v>
      </c>
      <c r="S419" s="5">
        <v>0</v>
      </c>
    </row>
    <row r="420" spans="1:19" hidden="1" x14ac:dyDescent="0.35">
      <c r="A420" s="2" t="s">
        <v>233</v>
      </c>
      <c r="B420" s="1" t="s">
        <v>826</v>
      </c>
      <c r="C420" t="str">
        <f>VLOOKUP(B420,[2]Clothes!$B$5:$D$447,2, FALSE)</f>
        <v>Outside of MKCC</v>
      </c>
      <c r="D420" t="str">
        <f>VLOOKUP(B420,[2]Clothes!$B$5:$D$447,3, FALSE)</f>
        <v>Outside of MKCC - Other</v>
      </c>
      <c r="E420" s="5">
        <v>0</v>
      </c>
      <c r="F420" s="5">
        <v>0</v>
      </c>
      <c r="G420" s="5">
        <v>0</v>
      </c>
      <c r="H420" s="5">
        <v>0</v>
      </c>
      <c r="I420" s="5">
        <v>0</v>
      </c>
      <c r="J420" s="5">
        <v>0</v>
      </c>
      <c r="K420" s="5">
        <v>0</v>
      </c>
      <c r="L420" s="5">
        <v>0</v>
      </c>
      <c r="M420" s="5">
        <v>0</v>
      </c>
      <c r="N420" s="5">
        <v>0</v>
      </c>
      <c r="O420" s="5">
        <v>0</v>
      </c>
      <c r="P420" s="5">
        <v>0</v>
      </c>
      <c r="Q420" s="5">
        <v>0</v>
      </c>
      <c r="R420" s="5">
        <v>0</v>
      </c>
      <c r="S420" s="5">
        <v>0</v>
      </c>
    </row>
    <row r="421" spans="1:19" hidden="1" x14ac:dyDescent="0.35">
      <c r="A421" s="2" t="s">
        <v>233</v>
      </c>
      <c r="B421" s="1" t="s">
        <v>373</v>
      </c>
      <c r="C421" t="str">
        <f>VLOOKUP(B421,[2]Clothes!$B$5:$D$447,2, FALSE)</f>
        <v>Outside of MKCC</v>
      </c>
      <c r="D421" t="str">
        <f>VLOOKUP(B421,[2]Clothes!$B$5:$D$447,3, FALSE)</f>
        <v>Bedford</v>
      </c>
      <c r="E421" s="5">
        <v>1.01E-3</v>
      </c>
      <c r="F421" s="5">
        <v>0</v>
      </c>
      <c r="G421" s="5">
        <v>0</v>
      </c>
      <c r="H421" s="5">
        <v>0</v>
      </c>
      <c r="I421" s="5">
        <v>0</v>
      </c>
      <c r="J421" s="5">
        <v>0</v>
      </c>
      <c r="K421" s="5">
        <v>0</v>
      </c>
      <c r="L421" s="5">
        <v>0</v>
      </c>
      <c r="M421" s="5">
        <v>0</v>
      </c>
      <c r="N421" s="5">
        <v>0</v>
      </c>
      <c r="O421" s="5">
        <v>0</v>
      </c>
      <c r="P421" s="5">
        <v>9.8200000000000006E-3</v>
      </c>
      <c r="Q421" s="5">
        <v>0</v>
      </c>
      <c r="R421" s="5">
        <v>0</v>
      </c>
      <c r="S421" s="5">
        <v>0</v>
      </c>
    </row>
    <row r="422" spans="1:19" hidden="1" x14ac:dyDescent="0.35">
      <c r="A422" s="2" t="s">
        <v>233</v>
      </c>
      <c r="B422" s="1" t="s">
        <v>374</v>
      </c>
      <c r="C422" t="str">
        <f>VLOOKUP(B422,[2]Clothes!$B$5:$D$447,2, FALSE)</f>
        <v>Outside of MKCC</v>
      </c>
      <c r="D422" t="str">
        <f>VLOOKUP(B422,[2]Clothes!$B$5:$D$447,3, FALSE)</f>
        <v>Outside of MKCC - Other</v>
      </c>
      <c r="E422" s="5">
        <v>1.5E-3</v>
      </c>
      <c r="F422" s="5">
        <v>0</v>
      </c>
      <c r="G422" s="5">
        <v>0</v>
      </c>
      <c r="H422" s="5">
        <v>0</v>
      </c>
      <c r="I422" s="5">
        <v>0</v>
      </c>
      <c r="J422" s="5">
        <v>0</v>
      </c>
      <c r="K422" s="5">
        <v>0</v>
      </c>
      <c r="L422" s="5">
        <v>4.8379999999999999E-2</v>
      </c>
      <c r="M422" s="5">
        <v>0</v>
      </c>
      <c r="N422" s="5">
        <v>0</v>
      </c>
      <c r="O422" s="5">
        <v>0</v>
      </c>
      <c r="P422" s="5">
        <v>0</v>
      </c>
      <c r="Q422" s="5">
        <v>0</v>
      </c>
      <c r="R422" s="5">
        <v>0</v>
      </c>
      <c r="S422" s="5">
        <v>0</v>
      </c>
    </row>
    <row r="423" spans="1:19" hidden="1" x14ac:dyDescent="0.35">
      <c r="A423" s="2" t="s">
        <v>233</v>
      </c>
      <c r="B423" s="1" t="s">
        <v>375</v>
      </c>
      <c r="C423" t="str">
        <f>VLOOKUP(B423,[2]Clothes!$B$5:$D$447,2, FALSE)</f>
        <v>Outside of MKCC</v>
      </c>
      <c r="D423" t="str">
        <f>VLOOKUP(B423,[2]Clothes!$B$5:$D$447,3, FALSE)</f>
        <v>Northampton</v>
      </c>
      <c r="E423" s="5">
        <v>3.81E-3</v>
      </c>
      <c r="F423" s="5">
        <v>0</v>
      </c>
      <c r="G423" s="5">
        <v>0</v>
      </c>
      <c r="H423" s="5">
        <v>0</v>
      </c>
      <c r="I423" s="5">
        <v>0</v>
      </c>
      <c r="J423" s="5">
        <v>0</v>
      </c>
      <c r="K423" s="5">
        <v>0</v>
      </c>
      <c r="L423" s="5">
        <v>0</v>
      </c>
      <c r="M423" s="5">
        <v>2.8889999999999999E-2</v>
      </c>
      <c r="N423" s="5">
        <v>0</v>
      </c>
      <c r="O423" s="5">
        <v>0</v>
      </c>
      <c r="P423" s="5">
        <v>0</v>
      </c>
      <c r="Q423" s="5">
        <v>0</v>
      </c>
      <c r="R423" s="5">
        <v>0</v>
      </c>
      <c r="S423" s="5">
        <v>0</v>
      </c>
    </row>
    <row r="424" spans="1:19" hidden="1" x14ac:dyDescent="0.35">
      <c r="A424" s="2" t="s">
        <v>233</v>
      </c>
      <c r="B424" s="1" t="s">
        <v>377</v>
      </c>
      <c r="C424" t="str">
        <f>VLOOKUP(B424,[2]Clothes!$B$5:$D$447,2, FALSE)</f>
        <v>Outside of MKCC</v>
      </c>
      <c r="D424" t="str">
        <f>VLOOKUP(B424,[2]Clothes!$B$5:$D$447,3, FALSE)</f>
        <v>Outside of MKCC - Other</v>
      </c>
      <c r="E424" s="5">
        <v>0</v>
      </c>
      <c r="F424" s="5">
        <v>0</v>
      </c>
      <c r="G424" s="5">
        <v>0</v>
      </c>
      <c r="H424" s="5">
        <v>0</v>
      </c>
      <c r="I424" s="5">
        <v>0</v>
      </c>
      <c r="J424" s="5">
        <v>0</v>
      </c>
      <c r="K424" s="5">
        <v>0</v>
      </c>
      <c r="L424" s="5">
        <v>0</v>
      </c>
      <c r="M424" s="5">
        <v>0</v>
      </c>
      <c r="N424" s="5">
        <v>0</v>
      </c>
      <c r="O424" s="5">
        <v>0</v>
      </c>
      <c r="P424" s="5">
        <v>0</v>
      </c>
      <c r="Q424" s="5">
        <v>0</v>
      </c>
      <c r="R424" s="5">
        <v>0</v>
      </c>
      <c r="S424" s="5">
        <v>0</v>
      </c>
    </row>
    <row r="425" spans="1:19" hidden="1" x14ac:dyDescent="0.35">
      <c r="A425" s="2" t="s">
        <v>233</v>
      </c>
      <c r="B425" s="1" t="s">
        <v>378</v>
      </c>
      <c r="C425" t="str">
        <f>VLOOKUP(B425,[2]Clothes!$B$5:$D$447,2, FALSE)</f>
        <v>Outside of MKCC</v>
      </c>
      <c r="D425" t="str">
        <f>VLOOKUP(B425,[2]Clothes!$B$5:$D$447,3, FALSE)</f>
        <v>Northampton</v>
      </c>
      <c r="E425" s="5">
        <v>0</v>
      </c>
      <c r="F425" s="5">
        <v>0</v>
      </c>
      <c r="G425" s="5">
        <v>0</v>
      </c>
      <c r="H425" s="5">
        <v>0</v>
      </c>
      <c r="I425" s="5">
        <v>0</v>
      </c>
      <c r="J425" s="5">
        <v>0</v>
      </c>
      <c r="K425" s="5">
        <v>0</v>
      </c>
      <c r="L425" s="5">
        <v>0</v>
      </c>
      <c r="M425" s="5">
        <v>0</v>
      </c>
      <c r="N425" s="5">
        <v>0</v>
      </c>
      <c r="O425" s="5">
        <v>0</v>
      </c>
      <c r="P425" s="5">
        <v>0</v>
      </c>
      <c r="Q425" s="5">
        <v>0</v>
      </c>
      <c r="R425" s="5">
        <v>0</v>
      </c>
      <c r="S425" s="5">
        <v>0</v>
      </c>
    </row>
    <row r="426" spans="1:19" hidden="1" x14ac:dyDescent="0.35">
      <c r="A426" s="2" t="s">
        <v>233</v>
      </c>
      <c r="B426" s="1" t="s">
        <v>380</v>
      </c>
      <c r="C426" t="str">
        <f>VLOOKUP(B426,[2]Clothes!$B$5:$D$447,2, FALSE)</f>
        <v>Outside of MKCC</v>
      </c>
      <c r="D426" t="str">
        <f>VLOOKUP(B426,[2]Clothes!$B$5:$D$447,3, FALSE)</f>
        <v>Outside of MKCC - Other</v>
      </c>
      <c r="E426" s="5">
        <v>0</v>
      </c>
      <c r="F426" s="5">
        <v>0</v>
      </c>
      <c r="G426" s="5">
        <v>0</v>
      </c>
      <c r="H426" s="5">
        <v>0</v>
      </c>
      <c r="I426" s="5">
        <v>0</v>
      </c>
      <c r="J426" s="5">
        <v>0</v>
      </c>
      <c r="K426" s="5">
        <v>0</v>
      </c>
      <c r="L426" s="5">
        <v>0</v>
      </c>
      <c r="M426" s="5">
        <v>0</v>
      </c>
      <c r="N426" s="5">
        <v>0</v>
      </c>
      <c r="O426" s="5">
        <v>0</v>
      </c>
      <c r="P426" s="5">
        <v>0</v>
      </c>
      <c r="Q426" s="5">
        <v>0</v>
      </c>
      <c r="R426" s="5">
        <v>0</v>
      </c>
      <c r="S426" s="5">
        <v>0</v>
      </c>
    </row>
    <row r="427" spans="1:19" hidden="1" x14ac:dyDescent="0.35">
      <c r="A427" s="2" t="s">
        <v>233</v>
      </c>
      <c r="B427" s="1" t="s">
        <v>381</v>
      </c>
      <c r="C427" t="str">
        <f>VLOOKUP(B427,[2]Clothes!$B$5:$D$447,2, FALSE)</f>
        <v>Outside of MKCC</v>
      </c>
      <c r="D427" t="str">
        <f>VLOOKUP(B427,[2]Clothes!$B$5:$D$447,3, FALSE)</f>
        <v>Outside of MKCC - Other</v>
      </c>
      <c r="E427" s="5">
        <v>0</v>
      </c>
      <c r="F427" s="5">
        <v>0</v>
      </c>
      <c r="G427" s="5">
        <v>0</v>
      </c>
      <c r="H427" s="5">
        <v>0</v>
      </c>
      <c r="I427" s="5">
        <v>0</v>
      </c>
      <c r="J427" s="5">
        <v>0</v>
      </c>
      <c r="K427" s="5">
        <v>0</v>
      </c>
      <c r="L427" s="5">
        <v>0</v>
      </c>
      <c r="M427" s="5">
        <v>0</v>
      </c>
      <c r="N427" s="5">
        <v>0</v>
      </c>
      <c r="O427" s="5">
        <v>0</v>
      </c>
      <c r="P427" s="5">
        <v>0</v>
      </c>
      <c r="Q427" s="5">
        <v>0</v>
      </c>
      <c r="R427" s="5">
        <v>0</v>
      </c>
      <c r="S427" s="5">
        <v>0</v>
      </c>
    </row>
    <row r="428" spans="1:19" hidden="1" x14ac:dyDescent="0.35">
      <c r="A428" s="2" t="s">
        <v>233</v>
      </c>
      <c r="B428" s="1" t="s">
        <v>382</v>
      </c>
      <c r="C428" t="str">
        <f>VLOOKUP(B428,[2]Clothes!$B$5:$D$447,2, FALSE)</f>
        <v>Outside of MKCC</v>
      </c>
      <c r="D428" t="str">
        <f>VLOOKUP(B428,[2]Clothes!$B$5:$D$447,3, FALSE)</f>
        <v>Bedford</v>
      </c>
      <c r="E428" s="5">
        <v>0</v>
      </c>
      <c r="F428" s="5">
        <v>0</v>
      </c>
      <c r="G428" s="5">
        <v>0</v>
      </c>
      <c r="H428" s="5">
        <v>0</v>
      </c>
      <c r="I428" s="5">
        <v>0</v>
      </c>
      <c r="J428" s="5">
        <v>0</v>
      </c>
      <c r="K428" s="5">
        <v>0</v>
      </c>
      <c r="L428" s="5">
        <v>0</v>
      </c>
      <c r="M428" s="5">
        <v>0</v>
      </c>
      <c r="N428" s="5">
        <v>0</v>
      </c>
      <c r="O428" s="5">
        <v>0</v>
      </c>
      <c r="P428" s="5">
        <v>0</v>
      </c>
      <c r="Q428" s="5">
        <v>0</v>
      </c>
      <c r="R428" s="5">
        <v>0</v>
      </c>
      <c r="S428" s="5">
        <v>0</v>
      </c>
    </row>
    <row r="429" spans="1:19" hidden="1" x14ac:dyDescent="0.35">
      <c r="A429" s="2" t="s">
        <v>233</v>
      </c>
      <c r="B429" s="1" t="s">
        <v>383</v>
      </c>
      <c r="C429" t="str">
        <f>VLOOKUP(B429,[2]Clothes!$B$5:$D$447,2, FALSE)</f>
        <v>Outside of MKCC</v>
      </c>
      <c r="D429" t="str">
        <f>VLOOKUP(B429,[2]Clothes!$B$5:$D$447,3, FALSE)</f>
        <v>Outside of MKCC - Other</v>
      </c>
      <c r="E429" s="5">
        <v>0</v>
      </c>
      <c r="F429" s="5">
        <v>0</v>
      </c>
      <c r="G429" s="5">
        <v>0</v>
      </c>
      <c r="H429" s="5">
        <v>0</v>
      </c>
      <c r="I429" s="5">
        <v>0</v>
      </c>
      <c r="J429" s="5">
        <v>0</v>
      </c>
      <c r="K429" s="5">
        <v>0</v>
      </c>
      <c r="L429" s="5">
        <v>0</v>
      </c>
      <c r="M429" s="5">
        <v>0</v>
      </c>
      <c r="N429" s="5">
        <v>0</v>
      </c>
      <c r="O429" s="5">
        <v>0</v>
      </c>
      <c r="P429" s="5">
        <v>0</v>
      </c>
      <c r="Q429" s="5">
        <v>0</v>
      </c>
      <c r="R429" s="5">
        <v>0</v>
      </c>
      <c r="S429" s="5">
        <v>0</v>
      </c>
    </row>
    <row r="430" spans="1:19" hidden="1" x14ac:dyDescent="0.35">
      <c r="A430" s="2" t="s">
        <v>233</v>
      </c>
      <c r="B430" s="1" t="s">
        <v>827</v>
      </c>
      <c r="C430" t="str">
        <f>VLOOKUP(B430,[2]Clothes!$B$5:$D$447,2, FALSE)</f>
        <v>Outside of MKCC</v>
      </c>
      <c r="D430" t="str">
        <f>VLOOKUP(B430,[2]Clothes!$B$5:$D$447,3, FALSE)</f>
        <v>Outside of MKCC - Other</v>
      </c>
      <c r="E430" s="5">
        <v>1.16E-3</v>
      </c>
      <c r="F430" s="5">
        <v>0</v>
      </c>
      <c r="G430" s="5">
        <v>0</v>
      </c>
      <c r="H430" s="5">
        <v>0</v>
      </c>
      <c r="I430" s="5">
        <v>0</v>
      </c>
      <c r="J430" s="5">
        <v>0</v>
      </c>
      <c r="K430" s="5">
        <v>0</v>
      </c>
      <c r="L430" s="5">
        <v>0</v>
      </c>
      <c r="M430" s="5">
        <v>0</v>
      </c>
      <c r="N430" s="5">
        <v>0</v>
      </c>
      <c r="O430" s="5">
        <v>5.8279999999999998E-2</v>
      </c>
      <c r="P430" s="5">
        <v>0</v>
      </c>
      <c r="Q430" s="5">
        <v>0</v>
      </c>
      <c r="R430" s="5">
        <v>0</v>
      </c>
      <c r="S430" s="5">
        <v>0</v>
      </c>
    </row>
    <row r="431" spans="1:19" hidden="1" x14ac:dyDescent="0.35">
      <c r="A431" s="2" t="s">
        <v>233</v>
      </c>
      <c r="B431" s="1" t="s">
        <v>828</v>
      </c>
      <c r="C431" t="str">
        <f>VLOOKUP(B431,[2]Clothes!$B$5:$D$447,2, FALSE)</f>
        <v>Outside of MKCC</v>
      </c>
      <c r="D431" t="str">
        <f>VLOOKUP(B431,[2]Clothes!$B$5:$D$447,3, FALSE)</f>
        <v>Outside of MKCC - Other</v>
      </c>
      <c r="E431" s="5">
        <v>0</v>
      </c>
      <c r="F431" s="5">
        <v>0</v>
      </c>
      <c r="G431" s="5">
        <v>0</v>
      </c>
      <c r="H431" s="5">
        <v>0</v>
      </c>
      <c r="I431" s="5">
        <v>0</v>
      </c>
      <c r="J431" s="5">
        <v>0</v>
      </c>
      <c r="K431" s="5">
        <v>0</v>
      </c>
      <c r="L431" s="5">
        <v>0</v>
      </c>
      <c r="M431" s="5">
        <v>0</v>
      </c>
      <c r="N431" s="5">
        <v>0</v>
      </c>
      <c r="O431" s="5">
        <v>0</v>
      </c>
      <c r="P431" s="5">
        <v>0</v>
      </c>
      <c r="Q431" s="5">
        <v>0</v>
      </c>
      <c r="R431" s="5">
        <v>0</v>
      </c>
      <c r="S431" s="5">
        <v>0</v>
      </c>
    </row>
    <row r="432" spans="1:19" hidden="1" x14ac:dyDescent="0.35">
      <c r="A432" s="2" t="s">
        <v>233</v>
      </c>
      <c r="B432" s="1" t="s">
        <v>829</v>
      </c>
      <c r="C432" t="str">
        <f>VLOOKUP(B432,[2]Clothes!$B$5:$D$447,2, FALSE)</f>
        <v>Outside of MKCC</v>
      </c>
      <c r="D432" t="str">
        <f>VLOOKUP(B432,[2]Clothes!$B$5:$D$447,3, FALSE)</f>
        <v>London</v>
      </c>
      <c r="E432" s="5">
        <v>0</v>
      </c>
      <c r="F432" s="5">
        <v>0</v>
      </c>
      <c r="G432" s="5">
        <v>0</v>
      </c>
      <c r="H432" s="5">
        <v>0</v>
      </c>
      <c r="I432" s="5">
        <v>0</v>
      </c>
      <c r="J432" s="5">
        <v>0</v>
      </c>
      <c r="K432" s="5">
        <v>0</v>
      </c>
      <c r="L432" s="5">
        <v>0</v>
      </c>
      <c r="M432" s="5">
        <v>0</v>
      </c>
      <c r="N432" s="5">
        <v>0</v>
      </c>
      <c r="O432" s="5">
        <v>0</v>
      </c>
      <c r="P432" s="5">
        <v>0</v>
      </c>
      <c r="Q432" s="5">
        <v>0</v>
      </c>
      <c r="R432" s="5">
        <v>0</v>
      </c>
      <c r="S432" s="5">
        <v>0</v>
      </c>
    </row>
    <row r="433" spans="1:19" hidden="1" x14ac:dyDescent="0.35">
      <c r="A433" s="2" t="s">
        <v>233</v>
      </c>
      <c r="B433" s="1" t="s">
        <v>830</v>
      </c>
      <c r="C433" t="str">
        <f>VLOOKUP(B433,[2]Clothes!$B$5:$D$447,2, FALSE)</f>
        <v>Outside of MKCC</v>
      </c>
      <c r="D433" t="str">
        <f>VLOOKUP(B433,[2]Clothes!$B$5:$D$447,3, FALSE)</f>
        <v>Outside of MKCC - Other</v>
      </c>
      <c r="E433" s="5">
        <v>0</v>
      </c>
      <c r="F433" s="5">
        <v>0</v>
      </c>
      <c r="G433" s="5">
        <v>0</v>
      </c>
      <c r="H433" s="5">
        <v>0</v>
      </c>
      <c r="I433" s="5">
        <v>0</v>
      </c>
      <c r="J433" s="5">
        <v>0</v>
      </c>
      <c r="K433" s="5">
        <v>0</v>
      </c>
      <c r="L433" s="5">
        <v>0</v>
      </c>
      <c r="M433" s="5">
        <v>0</v>
      </c>
      <c r="N433" s="5">
        <v>0</v>
      </c>
      <c r="O433" s="5">
        <v>0</v>
      </c>
      <c r="P433" s="5">
        <v>0</v>
      </c>
      <c r="Q433" s="5">
        <v>0</v>
      </c>
      <c r="R433" s="5">
        <v>0</v>
      </c>
      <c r="S433" s="5">
        <v>0</v>
      </c>
    </row>
    <row r="434" spans="1:19" hidden="1" x14ac:dyDescent="0.35">
      <c r="A434" s="2" t="s">
        <v>233</v>
      </c>
      <c r="B434" s="1" t="s">
        <v>831</v>
      </c>
      <c r="C434" t="str">
        <f>VLOOKUP(B434,[2]Clothes!$B$5:$D$447,2, FALSE)</f>
        <v>Outside of MKCC</v>
      </c>
      <c r="D434" t="str">
        <f>VLOOKUP(B434,[2]Clothes!$B$5:$D$447,3, FALSE)</f>
        <v>Outside of MKCC - Other</v>
      </c>
      <c r="E434" s="5">
        <v>0</v>
      </c>
      <c r="F434" s="5">
        <v>0</v>
      </c>
      <c r="G434" s="5">
        <v>0</v>
      </c>
      <c r="H434" s="5">
        <v>0</v>
      </c>
      <c r="I434" s="5">
        <v>0</v>
      </c>
      <c r="J434" s="5">
        <v>0</v>
      </c>
      <c r="K434" s="5">
        <v>0</v>
      </c>
      <c r="L434" s="5">
        <v>0</v>
      </c>
      <c r="M434" s="5">
        <v>0</v>
      </c>
      <c r="N434" s="5">
        <v>0</v>
      </c>
      <c r="O434" s="5">
        <v>0</v>
      </c>
      <c r="P434" s="5">
        <v>0</v>
      </c>
      <c r="Q434" s="5">
        <v>0</v>
      </c>
      <c r="R434" s="5">
        <v>0</v>
      </c>
      <c r="S434" s="5">
        <v>0</v>
      </c>
    </row>
    <row r="435" spans="1:19" hidden="1" x14ac:dyDescent="0.35">
      <c r="A435" s="2" t="s">
        <v>233</v>
      </c>
      <c r="B435" s="1" t="s">
        <v>385</v>
      </c>
      <c r="C435" t="str">
        <f>VLOOKUP(B435,[2]Clothes!$B$5:$D$447,2, FALSE)</f>
        <v>Outside of MKCC</v>
      </c>
      <c r="D435" t="str">
        <f>VLOOKUP(B435,[2]Clothes!$B$5:$D$447,3, FALSE)</f>
        <v>Outside of MKCC - Other</v>
      </c>
      <c r="E435" s="5">
        <v>0</v>
      </c>
      <c r="F435" s="5">
        <v>0</v>
      </c>
      <c r="G435" s="5">
        <v>0</v>
      </c>
      <c r="H435" s="5">
        <v>0</v>
      </c>
      <c r="I435" s="5">
        <v>0</v>
      </c>
      <c r="J435" s="5">
        <v>0</v>
      </c>
      <c r="K435" s="5">
        <v>0</v>
      </c>
      <c r="L435" s="5">
        <v>0</v>
      </c>
      <c r="M435" s="5">
        <v>0</v>
      </c>
      <c r="N435" s="5">
        <v>0</v>
      </c>
      <c r="O435" s="5">
        <v>0</v>
      </c>
      <c r="P435" s="5">
        <v>0</v>
      </c>
      <c r="Q435" s="5">
        <v>0</v>
      </c>
      <c r="R435" s="5">
        <v>0</v>
      </c>
      <c r="S435" s="5">
        <v>0</v>
      </c>
    </row>
    <row r="436" spans="1:19" hidden="1" x14ac:dyDescent="0.35">
      <c r="A436" s="2" t="s">
        <v>233</v>
      </c>
      <c r="B436" s="1" t="s">
        <v>832</v>
      </c>
      <c r="C436" t="str">
        <f>VLOOKUP(B436,[2]Clothes!$B$5:$D$447,2, FALSE)</f>
        <v>Outside of MKCC</v>
      </c>
      <c r="D436" t="str">
        <f>VLOOKUP(B436,[2]Clothes!$B$5:$D$447,3, FALSE)</f>
        <v>Outside of MKCC - Other</v>
      </c>
      <c r="E436" s="5">
        <v>2.2000000000000001E-4</v>
      </c>
      <c r="F436" s="5">
        <v>0</v>
      </c>
      <c r="G436" s="5">
        <v>0</v>
      </c>
      <c r="H436" s="5">
        <v>0</v>
      </c>
      <c r="I436" s="5">
        <v>0</v>
      </c>
      <c r="J436" s="5">
        <v>0</v>
      </c>
      <c r="K436" s="5">
        <v>0</v>
      </c>
      <c r="L436" s="5">
        <v>0</v>
      </c>
      <c r="M436" s="5">
        <v>0</v>
      </c>
      <c r="N436" s="5">
        <v>0</v>
      </c>
      <c r="O436" s="5">
        <v>1.0829999999999999E-2</v>
      </c>
      <c r="P436" s="5">
        <v>0</v>
      </c>
      <c r="Q436" s="5">
        <v>0</v>
      </c>
      <c r="R436" s="5">
        <v>0</v>
      </c>
      <c r="S436" s="5">
        <v>0</v>
      </c>
    </row>
    <row r="437" spans="1:19" hidden="1" x14ac:dyDescent="0.35">
      <c r="A437" s="2" t="s">
        <v>233</v>
      </c>
      <c r="B437" s="1" t="s">
        <v>833</v>
      </c>
      <c r="C437" t="str">
        <f>VLOOKUP(B437,[2]Clothes!$B$5:$D$447,2, FALSE)</f>
        <v>Outside of MKCC</v>
      </c>
      <c r="D437" t="str">
        <f>VLOOKUP(B437,[2]Clothes!$B$5:$D$447,3, FALSE)</f>
        <v>Outside of MKCC - Other</v>
      </c>
      <c r="E437" s="5">
        <v>0</v>
      </c>
      <c r="F437" s="5">
        <v>0</v>
      </c>
      <c r="G437" s="5">
        <v>0</v>
      </c>
      <c r="H437" s="5">
        <v>0</v>
      </c>
      <c r="I437" s="5">
        <v>0</v>
      </c>
      <c r="J437" s="5">
        <v>0</v>
      </c>
      <c r="K437" s="5">
        <v>0</v>
      </c>
      <c r="L437" s="5">
        <v>0</v>
      </c>
      <c r="M437" s="5">
        <v>0</v>
      </c>
      <c r="N437" s="5">
        <v>0</v>
      </c>
      <c r="O437" s="5">
        <v>0</v>
      </c>
      <c r="P437" s="5">
        <v>0</v>
      </c>
      <c r="Q437" s="5">
        <v>0</v>
      </c>
      <c r="R437" s="5">
        <v>0</v>
      </c>
      <c r="S437" s="5">
        <v>0</v>
      </c>
    </row>
    <row r="438" spans="1:19" hidden="1" x14ac:dyDescent="0.35">
      <c r="A438" s="2" t="s">
        <v>233</v>
      </c>
      <c r="B438" s="1" t="s">
        <v>834</v>
      </c>
      <c r="C438" t="str">
        <f>VLOOKUP(B438,[2]Clothes!$B$5:$D$447,2, FALSE)</f>
        <v>Outside of MKCC</v>
      </c>
      <c r="D438" t="str">
        <f>VLOOKUP(B438,[2]Clothes!$B$5:$D$447,3, FALSE)</f>
        <v>Outside of MKCC - Other</v>
      </c>
      <c r="E438" s="5">
        <v>0</v>
      </c>
      <c r="F438" s="5">
        <v>0</v>
      </c>
      <c r="G438" s="5">
        <v>0</v>
      </c>
      <c r="H438" s="5">
        <v>0</v>
      </c>
      <c r="I438" s="5">
        <v>0</v>
      </c>
      <c r="J438" s="5">
        <v>0</v>
      </c>
      <c r="K438" s="5">
        <v>0</v>
      </c>
      <c r="L438" s="5">
        <v>0</v>
      </c>
      <c r="M438" s="5">
        <v>0</v>
      </c>
      <c r="N438" s="5">
        <v>0</v>
      </c>
      <c r="O438" s="5">
        <v>0</v>
      </c>
      <c r="P438" s="5">
        <v>0</v>
      </c>
      <c r="Q438" s="5">
        <v>0</v>
      </c>
      <c r="R438" s="5">
        <v>0</v>
      </c>
      <c r="S438" s="5">
        <v>0</v>
      </c>
    </row>
    <row r="439" spans="1:19" hidden="1" x14ac:dyDescent="0.35">
      <c r="A439" s="2" t="s">
        <v>233</v>
      </c>
      <c r="B439" s="1" t="s">
        <v>835</v>
      </c>
      <c r="C439" t="str">
        <f>VLOOKUP(B439,[2]Clothes!$B$5:$D$447,2, FALSE)</f>
        <v>Outside of MKCC</v>
      </c>
      <c r="D439" t="str">
        <f>VLOOKUP(B439,[2]Clothes!$B$5:$D$447,3, FALSE)</f>
        <v>Outside of MKCC - Other</v>
      </c>
      <c r="E439" s="5">
        <v>0</v>
      </c>
      <c r="F439" s="5">
        <v>0</v>
      </c>
      <c r="G439" s="5">
        <v>0</v>
      </c>
      <c r="H439" s="5">
        <v>0</v>
      </c>
      <c r="I439" s="5">
        <v>0</v>
      </c>
      <c r="J439" s="5">
        <v>0</v>
      </c>
      <c r="K439" s="5">
        <v>0</v>
      </c>
      <c r="L439" s="5">
        <v>0</v>
      </c>
      <c r="M439" s="5">
        <v>0</v>
      </c>
      <c r="N439" s="5">
        <v>0</v>
      </c>
      <c r="O439" s="5">
        <v>0</v>
      </c>
      <c r="P439" s="5">
        <v>0</v>
      </c>
      <c r="Q439" s="5">
        <v>0</v>
      </c>
      <c r="R439" s="5">
        <v>0</v>
      </c>
      <c r="S439" s="5">
        <v>0</v>
      </c>
    </row>
    <row r="440" spans="1:19" hidden="1" x14ac:dyDescent="0.35">
      <c r="A440" s="2" t="s">
        <v>233</v>
      </c>
      <c r="B440" s="1" t="s">
        <v>836</v>
      </c>
      <c r="C440" t="str">
        <f>VLOOKUP(B440,[2]Clothes!$B$5:$D$447,2, FALSE)</f>
        <v>Outside of MKCC</v>
      </c>
      <c r="D440" t="str">
        <f>VLOOKUP(B440,[2]Clothes!$B$5:$D$447,3, FALSE)</f>
        <v>Outside of MKCC - Other</v>
      </c>
      <c r="E440" s="5">
        <v>0</v>
      </c>
      <c r="F440" s="5">
        <v>0</v>
      </c>
      <c r="G440" s="5">
        <v>0</v>
      </c>
      <c r="H440" s="5">
        <v>0</v>
      </c>
      <c r="I440" s="5">
        <v>0</v>
      </c>
      <c r="J440" s="5">
        <v>0</v>
      </c>
      <c r="K440" s="5">
        <v>0</v>
      </c>
      <c r="L440" s="5">
        <v>0</v>
      </c>
      <c r="M440" s="5">
        <v>0</v>
      </c>
      <c r="N440" s="5">
        <v>0</v>
      </c>
      <c r="O440" s="5">
        <v>0</v>
      </c>
      <c r="P440" s="5">
        <v>0</v>
      </c>
      <c r="Q440" s="5">
        <v>0</v>
      </c>
      <c r="R440" s="5">
        <v>0</v>
      </c>
      <c r="S440" s="5">
        <v>0</v>
      </c>
    </row>
    <row r="441" spans="1:19" hidden="1" x14ac:dyDescent="0.35">
      <c r="A441" s="2" t="s">
        <v>233</v>
      </c>
      <c r="B441" s="1" t="s">
        <v>837</v>
      </c>
      <c r="C441" t="str">
        <f>VLOOKUP(B441,[2]Clothes!$B$5:$D$447,2, FALSE)</f>
        <v>Outside of MKCC</v>
      </c>
      <c r="D441" t="str">
        <f>VLOOKUP(B441,[2]Clothes!$B$5:$D$447,3, FALSE)</f>
        <v>Northampton</v>
      </c>
      <c r="E441" s="5">
        <v>0</v>
      </c>
      <c r="F441" s="5">
        <v>0</v>
      </c>
      <c r="G441" s="5">
        <v>0</v>
      </c>
      <c r="H441" s="5">
        <v>0</v>
      </c>
      <c r="I441" s="5">
        <v>0</v>
      </c>
      <c r="J441" s="5">
        <v>0</v>
      </c>
      <c r="K441" s="5">
        <v>0</v>
      </c>
      <c r="L441" s="5">
        <v>0</v>
      </c>
      <c r="M441" s="5">
        <v>0</v>
      </c>
      <c r="N441" s="5">
        <v>0</v>
      </c>
      <c r="O441" s="5">
        <v>0</v>
      </c>
      <c r="P441" s="5">
        <v>0</v>
      </c>
      <c r="Q441" s="5">
        <v>0</v>
      </c>
      <c r="R441" s="5">
        <v>0</v>
      </c>
      <c r="S441" s="5">
        <v>0</v>
      </c>
    </row>
    <row r="442" spans="1:19" hidden="1" x14ac:dyDescent="0.35">
      <c r="A442" s="2" t="s">
        <v>233</v>
      </c>
      <c r="B442" s="1" t="s">
        <v>838</v>
      </c>
      <c r="C442" t="str">
        <f>VLOOKUP(B442,[2]Clothes!$B$5:$D$447,2, FALSE)</f>
        <v>Outside of MKCC</v>
      </c>
      <c r="D442" t="str">
        <f>VLOOKUP(B442,[2]Clothes!$B$5:$D$447,3, FALSE)</f>
        <v>Outside of MKCC - Other</v>
      </c>
      <c r="E442" s="5">
        <v>9.6000000000000002E-4</v>
      </c>
      <c r="F442" s="5">
        <v>0</v>
      </c>
      <c r="G442" s="5">
        <v>0</v>
      </c>
      <c r="H442" s="5">
        <v>0</v>
      </c>
      <c r="I442" s="5">
        <v>0</v>
      </c>
      <c r="J442" s="5">
        <v>0</v>
      </c>
      <c r="K442" s="5">
        <v>0</v>
      </c>
      <c r="L442" s="5">
        <v>0</v>
      </c>
      <c r="M442" s="5">
        <v>7.3099999999999997E-3</v>
      </c>
      <c r="N442" s="5">
        <v>0</v>
      </c>
      <c r="O442" s="5">
        <v>0</v>
      </c>
      <c r="P442" s="5">
        <v>0</v>
      </c>
      <c r="Q442" s="5">
        <v>0</v>
      </c>
      <c r="R442" s="5">
        <v>0</v>
      </c>
      <c r="S442" s="5">
        <v>0</v>
      </c>
    </row>
    <row r="443" spans="1:19" hidden="1" x14ac:dyDescent="0.35">
      <c r="A443" s="2" t="s">
        <v>233</v>
      </c>
      <c r="B443" s="1" t="s">
        <v>839</v>
      </c>
      <c r="C443" t="str">
        <f>VLOOKUP(B443,[2]Clothes!$B$5:$D$447,2, FALSE)</f>
        <v>Outside of MKCC</v>
      </c>
      <c r="D443" t="str">
        <f>VLOOKUP(B443,[2]Clothes!$B$5:$D$447,3, FALSE)</f>
        <v>Outside of MKCC - Other</v>
      </c>
      <c r="E443" s="5">
        <v>1.32E-3</v>
      </c>
      <c r="F443" s="5">
        <v>0</v>
      </c>
      <c r="G443" s="5">
        <v>0</v>
      </c>
      <c r="H443" s="5">
        <v>0</v>
      </c>
      <c r="I443" s="5">
        <v>0</v>
      </c>
      <c r="J443" s="5">
        <v>0</v>
      </c>
      <c r="K443" s="5">
        <v>0</v>
      </c>
      <c r="L443" s="5">
        <v>0</v>
      </c>
      <c r="M443" s="5">
        <v>0</v>
      </c>
      <c r="N443" s="5">
        <v>0</v>
      </c>
      <c r="O443" s="5">
        <v>0</v>
      </c>
      <c r="P443" s="5">
        <v>0</v>
      </c>
      <c r="Q443" s="5">
        <v>9.9500000000000005E-3</v>
      </c>
      <c r="R443" s="5">
        <v>0</v>
      </c>
      <c r="S443" s="5">
        <v>0</v>
      </c>
    </row>
    <row r="444" spans="1:19" hidden="1" x14ac:dyDescent="0.35">
      <c r="A444" s="2" t="s">
        <v>233</v>
      </c>
      <c r="B444" s="1" t="s">
        <v>840</v>
      </c>
      <c r="C444" t="str">
        <f>VLOOKUP(B444,[2]Clothes!$B$5:$D$447,2, FALSE)</f>
        <v>Outside of MKCC</v>
      </c>
      <c r="D444" t="str">
        <f>VLOOKUP(B444,[2]Clothes!$B$5:$D$447,3, FALSE)</f>
        <v>Outside of MKCC - Other</v>
      </c>
      <c r="E444" s="5">
        <v>0</v>
      </c>
      <c r="F444" s="5">
        <v>0</v>
      </c>
      <c r="G444" s="5">
        <v>0</v>
      </c>
      <c r="H444" s="5">
        <v>0</v>
      </c>
      <c r="I444" s="5">
        <v>0</v>
      </c>
      <c r="J444" s="5">
        <v>0</v>
      </c>
      <c r="K444" s="5">
        <v>0</v>
      </c>
      <c r="L444" s="5">
        <v>0</v>
      </c>
      <c r="M444" s="5">
        <v>0</v>
      </c>
      <c r="N444" s="5">
        <v>0</v>
      </c>
      <c r="O444" s="5">
        <v>0</v>
      </c>
      <c r="P444" s="5">
        <v>0</v>
      </c>
      <c r="Q444" s="5">
        <v>0</v>
      </c>
      <c r="R444" s="5">
        <v>0</v>
      </c>
      <c r="S444" s="5">
        <v>0</v>
      </c>
    </row>
    <row r="445" spans="1:19" hidden="1" x14ac:dyDescent="0.35">
      <c r="A445" s="2" t="s">
        <v>233</v>
      </c>
      <c r="B445" s="1" t="s">
        <v>841</v>
      </c>
      <c r="C445" t="str">
        <f>VLOOKUP(B445,[2]Clothes!$B$5:$D$447,2, FALSE)</f>
        <v>Outside of MKCC</v>
      </c>
      <c r="D445" t="str">
        <f>VLOOKUP(B445,[2]Clothes!$B$5:$D$447,3, FALSE)</f>
        <v>Outside of MKCC - Other</v>
      </c>
      <c r="E445" s="5">
        <v>0</v>
      </c>
      <c r="F445" s="5">
        <v>0</v>
      </c>
      <c r="G445" s="5">
        <v>0</v>
      </c>
      <c r="H445" s="5">
        <v>0</v>
      </c>
      <c r="I445" s="5">
        <v>0</v>
      </c>
      <c r="J445" s="5">
        <v>0</v>
      </c>
      <c r="K445" s="5">
        <v>0</v>
      </c>
      <c r="L445" s="5">
        <v>0</v>
      </c>
      <c r="M445" s="5">
        <v>0</v>
      </c>
      <c r="N445" s="5">
        <v>0</v>
      </c>
      <c r="O445" s="5">
        <v>0</v>
      </c>
      <c r="P445" s="5">
        <v>0</v>
      </c>
      <c r="Q445" s="5">
        <v>0</v>
      </c>
      <c r="R445" s="5">
        <v>0</v>
      </c>
      <c r="S445" s="5">
        <v>0</v>
      </c>
    </row>
    <row r="446" spans="1:19" hidden="1" x14ac:dyDescent="0.35">
      <c r="A446" s="2" t="s">
        <v>233</v>
      </c>
      <c r="B446" s="1" t="s">
        <v>842</v>
      </c>
      <c r="C446" t="str">
        <f>VLOOKUP(B446,[2]Clothes!$B$5:$D$447,2, FALSE)</f>
        <v>Outside of MKCC</v>
      </c>
      <c r="D446" t="str">
        <f>VLOOKUP(B446,[2]Clothes!$B$5:$D$447,3, FALSE)</f>
        <v>Outside of MKCC - Other</v>
      </c>
      <c r="E446" s="5">
        <v>0</v>
      </c>
      <c r="F446" s="5">
        <v>0</v>
      </c>
      <c r="G446" s="5">
        <v>0</v>
      </c>
      <c r="H446" s="5">
        <v>0</v>
      </c>
      <c r="I446" s="5">
        <v>0</v>
      </c>
      <c r="J446" s="5">
        <v>0</v>
      </c>
      <c r="K446" s="5">
        <v>0</v>
      </c>
      <c r="L446" s="5">
        <v>0</v>
      </c>
      <c r="M446" s="5">
        <v>0</v>
      </c>
      <c r="N446" s="5">
        <v>0</v>
      </c>
      <c r="O446" s="5">
        <v>0</v>
      </c>
      <c r="P446" s="5">
        <v>0</v>
      </c>
      <c r="Q446" s="5">
        <v>0</v>
      </c>
      <c r="R446" s="5">
        <v>0</v>
      </c>
      <c r="S446" s="5">
        <v>0</v>
      </c>
    </row>
    <row r="448" spans="1:19" x14ac:dyDescent="0.35">
      <c r="E448" s="5">
        <f>SUM(E5:E446)</f>
        <v>0.99998999999999949</v>
      </c>
      <c r="F448" s="5">
        <f t="shared" ref="F448:S448" si="0">SUM(F5:F446)</f>
        <v>0.99994000000000005</v>
      </c>
      <c r="G448" s="5">
        <f t="shared" si="0"/>
        <v>1.00004</v>
      </c>
      <c r="H448" s="5">
        <f t="shared" si="0"/>
        <v>1.0000199999999999</v>
      </c>
      <c r="I448" s="5">
        <f t="shared" si="0"/>
        <v>0.99993000000000043</v>
      </c>
      <c r="J448" s="5">
        <f t="shared" si="0"/>
        <v>0.99999000000000016</v>
      </c>
      <c r="K448" s="5">
        <f t="shared" si="0"/>
        <v>0.9999300000000001</v>
      </c>
      <c r="L448" s="5">
        <f t="shared" si="0"/>
        <v>1.00007</v>
      </c>
      <c r="M448" s="5">
        <f t="shared" si="0"/>
        <v>1.0000500000000001</v>
      </c>
      <c r="N448" s="5">
        <f t="shared" si="0"/>
        <v>1.0000200000000001</v>
      </c>
      <c r="O448" s="5">
        <f t="shared" si="0"/>
        <v>0.99983</v>
      </c>
      <c r="P448" s="5">
        <f t="shared" si="0"/>
        <v>1</v>
      </c>
      <c r="Q448" s="5">
        <f t="shared" si="0"/>
        <v>0.99999000000000016</v>
      </c>
      <c r="R448" s="5">
        <f t="shared" si="0"/>
        <v>1.0000100000000001</v>
      </c>
      <c r="S448" s="5">
        <f t="shared" si="0"/>
        <v>1.00003</v>
      </c>
    </row>
    <row r="455" spans="1:19" x14ac:dyDescent="0.35">
      <c r="A455" t="s">
        <v>1813</v>
      </c>
      <c r="E455" s="13" t="s">
        <v>0</v>
      </c>
      <c r="F455" s="13" t="s">
        <v>1</v>
      </c>
      <c r="G455" s="13" t="s">
        <v>2</v>
      </c>
      <c r="H455" s="13" t="s">
        <v>3</v>
      </c>
      <c r="I455" s="13" t="s">
        <v>4</v>
      </c>
      <c r="J455" s="13" t="s">
        <v>5</v>
      </c>
      <c r="K455" s="13" t="s">
        <v>6</v>
      </c>
      <c r="L455" s="13" t="s">
        <v>7</v>
      </c>
      <c r="M455" s="13" t="s">
        <v>8</v>
      </c>
      <c r="N455" s="13" t="s">
        <v>9</v>
      </c>
      <c r="O455" s="13" t="s">
        <v>10</v>
      </c>
      <c r="P455" s="13" t="s">
        <v>11</v>
      </c>
      <c r="Q455" s="13" t="s">
        <v>12</v>
      </c>
      <c r="R455" s="13" t="s">
        <v>13</v>
      </c>
      <c r="S455" s="13" t="s">
        <v>14</v>
      </c>
    </row>
    <row r="456" spans="1:19" x14ac:dyDescent="0.35">
      <c r="A456" s="14" t="s">
        <v>1814</v>
      </c>
      <c r="B456" s="15"/>
      <c r="C456" s="15"/>
      <c r="D456" s="15"/>
      <c r="E456" s="564">
        <f ca="1">SUM(E457+E468)</f>
        <v>0.59537000000000007</v>
      </c>
      <c r="F456" s="564">
        <f t="shared" ref="F456:S456" ca="1" si="1">SUM(F457+F468)</f>
        <v>0.90968000000000004</v>
      </c>
      <c r="G456" s="564">
        <f t="shared" ca="1" si="1"/>
        <v>0.95926</v>
      </c>
      <c r="H456" s="564">
        <f t="shared" ca="1" si="1"/>
        <v>0.92932999999999999</v>
      </c>
      <c r="I456" s="564">
        <f t="shared" ca="1" si="1"/>
        <v>0.76187000000000005</v>
      </c>
      <c r="J456" s="564">
        <f t="shared" ca="1" si="1"/>
        <v>0.82976000000000005</v>
      </c>
      <c r="K456" s="564">
        <f t="shared" ca="1" si="1"/>
        <v>0.9638000000000001</v>
      </c>
      <c r="L456" s="564">
        <f t="shared" ca="1" si="1"/>
        <v>0.88594000000000006</v>
      </c>
      <c r="M456" s="564">
        <f t="shared" ca="1" si="1"/>
        <v>0.51868000000000003</v>
      </c>
      <c r="N456" s="564">
        <f t="shared" ca="1" si="1"/>
        <v>0.94767000000000001</v>
      </c>
      <c r="O456" s="564">
        <f t="shared" ca="1" si="1"/>
        <v>0.87657000000000007</v>
      </c>
      <c r="P456" s="564">
        <f t="shared" ca="1" si="1"/>
        <v>0.30225000000000002</v>
      </c>
      <c r="Q456" s="564">
        <f t="shared" ca="1" si="1"/>
        <v>0.53530999999999995</v>
      </c>
      <c r="R456" s="564">
        <f t="shared" ca="1" si="1"/>
        <v>0.47492000000000001</v>
      </c>
      <c r="S456" s="564">
        <f t="shared" ca="1" si="1"/>
        <v>0.20557999999999998</v>
      </c>
    </row>
    <row r="457" spans="1:19" x14ac:dyDescent="0.35">
      <c r="A457" s="16" t="s">
        <v>1815</v>
      </c>
      <c r="B457" s="16"/>
      <c r="C457" s="16"/>
      <c r="D457" s="16"/>
      <c r="E457" s="17">
        <f t="shared" ref="E457:S457" ca="1" si="2">SUM(E458+E459+E460+E461+E462+E463+E464+E465+E466+E467)</f>
        <v>0.23781999999999998</v>
      </c>
      <c r="F457" s="17">
        <f t="shared" ca="1" si="2"/>
        <v>0.21171000000000001</v>
      </c>
      <c r="G457" s="17">
        <f t="shared" ca="1" si="2"/>
        <v>0.24922000000000002</v>
      </c>
      <c r="H457" s="17">
        <f t="shared" ca="1" si="2"/>
        <v>0.34268000000000004</v>
      </c>
      <c r="I457" s="17">
        <f t="shared" ca="1" si="2"/>
        <v>0.15672</v>
      </c>
      <c r="J457" s="17">
        <f t="shared" ca="1" si="2"/>
        <v>0.30923000000000006</v>
      </c>
      <c r="K457" s="17">
        <f t="shared" ca="1" si="2"/>
        <v>0.21289000000000002</v>
      </c>
      <c r="L457" s="17">
        <f t="shared" ca="1" si="2"/>
        <v>0.23568</v>
      </c>
      <c r="M457" s="17">
        <f t="shared" ca="1" si="2"/>
        <v>0.23436999999999999</v>
      </c>
      <c r="N457" s="17">
        <f t="shared" ca="1" si="2"/>
        <v>0.41895000000000004</v>
      </c>
      <c r="O457" s="17">
        <f t="shared" ca="1" si="2"/>
        <v>0.60202</v>
      </c>
      <c r="P457" s="17">
        <f t="shared" ca="1" si="2"/>
        <v>0.21712999999999999</v>
      </c>
      <c r="Q457" s="17">
        <f t="shared" ca="1" si="2"/>
        <v>0.22441</v>
      </c>
      <c r="R457" s="17">
        <f t="shared" ca="1" si="2"/>
        <v>0.21400000000000002</v>
      </c>
      <c r="S457" s="17">
        <f t="shared" ca="1" si="2"/>
        <v>0.13624999999999998</v>
      </c>
    </row>
    <row r="458" spans="1:19" x14ac:dyDescent="0.35">
      <c r="A458" s="18" t="s">
        <v>1816</v>
      </c>
      <c r="B458" s="19"/>
      <c r="C458" s="19"/>
      <c r="D458" s="19"/>
      <c r="E458" s="20">
        <f t="shared" ref="E458:S467" ca="1" si="3">SUMIF($C$5:$S$447, $A458, E$5:E$447)</f>
        <v>0.19809999999999997</v>
      </c>
      <c r="F458" s="20">
        <f t="shared" ca="1" si="3"/>
        <v>0.10088999999999999</v>
      </c>
      <c r="G458" s="20">
        <f t="shared" ca="1" si="3"/>
        <v>0.22628000000000001</v>
      </c>
      <c r="H458" s="20">
        <f t="shared" ca="1" si="3"/>
        <v>0.26114999999999999</v>
      </c>
      <c r="I458" s="20">
        <f t="shared" ca="1" si="3"/>
        <v>9.1429999999999997E-2</v>
      </c>
      <c r="J458" s="20">
        <f t="shared" ca="1" si="3"/>
        <v>0.28631000000000001</v>
      </c>
      <c r="K458" s="20">
        <f t="shared" ca="1" si="3"/>
        <v>0.18465000000000001</v>
      </c>
      <c r="L458" s="20">
        <f t="shared" ca="1" si="3"/>
        <v>0.15065999999999999</v>
      </c>
      <c r="M458" s="20">
        <f t="shared" ca="1" si="3"/>
        <v>0.19697999999999999</v>
      </c>
      <c r="N458" s="20">
        <f t="shared" ca="1" si="3"/>
        <v>0.26185000000000003</v>
      </c>
      <c r="O458" s="20">
        <f t="shared" ca="1" si="3"/>
        <v>0.28144999999999998</v>
      </c>
      <c r="P458" s="20">
        <f t="shared" ca="1" si="3"/>
        <v>0.21712999999999999</v>
      </c>
      <c r="Q458" s="20">
        <f t="shared" ca="1" si="3"/>
        <v>0.21446000000000001</v>
      </c>
      <c r="R458" s="20">
        <f t="shared" ca="1" si="3"/>
        <v>0.21400000000000002</v>
      </c>
      <c r="S458" s="20">
        <f t="shared" ca="1" si="3"/>
        <v>0.1017</v>
      </c>
    </row>
    <row r="459" spans="1:19" x14ac:dyDescent="0.35">
      <c r="A459" s="18" t="s">
        <v>1821</v>
      </c>
      <c r="B459" s="19"/>
      <c r="C459" s="19"/>
      <c r="D459" s="19"/>
      <c r="E459" s="20">
        <f t="shared" ca="1" si="3"/>
        <v>5.7999999999999996E-3</v>
      </c>
      <c r="F459" s="20">
        <f t="shared" ca="1" si="3"/>
        <v>7.4749999999999997E-2</v>
      </c>
      <c r="G459" s="20">
        <f t="shared" ca="1" si="3"/>
        <v>1.1469999999999999E-2</v>
      </c>
      <c r="H459" s="20">
        <f t="shared" ca="1" si="3"/>
        <v>1.0840000000000001E-2</v>
      </c>
      <c r="I459" s="20">
        <f t="shared" ca="1" si="3"/>
        <v>0</v>
      </c>
      <c r="J459" s="20">
        <f t="shared" ca="1" si="3"/>
        <v>0</v>
      </c>
      <c r="K459" s="20">
        <f t="shared" ca="1" si="3"/>
        <v>0</v>
      </c>
      <c r="L459" s="20">
        <f t="shared" ca="1" si="3"/>
        <v>0</v>
      </c>
      <c r="M459" s="20">
        <f t="shared" ca="1" si="3"/>
        <v>0</v>
      </c>
      <c r="N459" s="20">
        <f t="shared" ca="1" si="3"/>
        <v>0</v>
      </c>
      <c r="O459" s="20">
        <f t="shared" ca="1" si="3"/>
        <v>0</v>
      </c>
      <c r="P459" s="20">
        <f t="shared" ca="1" si="3"/>
        <v>0</v>
      </c>
      <c r="Q459" s="20">
        <f t="shared" ca="1" si="3"/>
        <v>9.9500000000000005E-3</v>
      </c>
      <c r="R459" s="20">
        <f t="shared" ca="1" si="3"/>
        <v>0</v>
      </c>
      <c r="S459" s="20">
        <f t="shared" ca="1" si="3"/>
        <v>0</v>
      </c>
    </row>
    <row r="460" spans="1:19" x14ac:dyDescent="0.35">
      <c r="A460" s="18" t="s">
        <v>1824</v>
      </c>
      <c r="B460" s="19"/>
      <c r="C460" s="19"/>
      <c r="D460" s="19"/>
      <c r="E460" s="20">
        <f t="shared" ca="1" si="3"/>
        <v>0</v>
      </c>
      <c r="F460" s="20">
        <f t="shared" ca="1" si="3"/>
        <v>0</v>
      </c>
      <c r="G460" s="20">
        <f t="shared" ca="1" si="3"/>
        <v>0</v>
      </c>
      <c r="H460" s="20">
        <f t="shared" ca="1" si="3"/>
        <v>0</v>
      </c>
      <c r="I460" s="20">
        <f t="shared" ca="1" si="3"/>
        <v>0</v>
      </c>
      <c r="J460" s="20">
        <f t="shared" ca="1" si="3"/>
        <v>0</v>
      </c>
      <c r="K460" s="20">
        <f t="shared" ca="1" si="3"/>
        <v>0</v>
      </c>
      <c r="L460" s="20">
        <f t="shared" ca="1" si="3"/>
        <v>0</v>
      </c>
      <c r="M460" s="20">
        <f t="shared" ca="1" si="3"/>
        <v>0</v>
      </c>
      <c r="N460" s="20">
        <f t="shared" ca="1" si="3"/>
        <v>0</v>
      </c>
      <c r="O460" s="20">
        <f t="shared" ca="1" si="3"/>
        <v>0</v>
      </c>
      <c r="P460" s="20">
        <f t="shared" ca="1" si="3"/>
        <v>0</v>
      </c>
      <c r="Q460" s="20">
        <f t="shared" ca="1" si="3"/>
        <v>0</v>
      </c>
      <c r="R460" s="20">
        <f t="shared" ca="1" si="3"/>
        <v>0</v>
      </c>
      <c r="S460" s="20">
        <f t="shared" ca="1" si="3"/>
        <v>0</v>
      </c>
    </row>
    <row r="461" spans="1:19" x14ac:dyDescent="0.35">
      <c r="A461" s="18" t="s">
        <v>1828</v>
      </c>
      <c r="B461" s="19"/>
      <c r="C461" s="19"/>
      <c r="D461" s="19"/>
      <c r="E461" s="20">
        <f t="shared" ca="1" si="3"/>
        <v>1.8E-3</v>
      </c>
      <c r="F461" s="20">
        <f t="shared" ca="1" si="3"/>
        <v>0</v>
      </c>
      <c r="G461" s="20">
        <f t="shared" ca="1" si="3"/>
        <v>0</v>
      </c>
      <c r="H461" s="20">
        <f t="shared" ca="1" si="3"/>
        <v>4.2930000000000003E-2</v>
      </c>
      <c r="I461" s="20">
        <f t="shared" ca="1" si="3"/>
        <v>0</v>
      </c>
      <c r="J461" s="20">
        <f t="shared" ca="1" si="3"/>
        <v>0</v>
      </c>
      <c r="K461" s="20">
        <f t="shared" ca="1" si="3"/>
        <v>0</v>
      </c>
      <c r="L461" s="20">
        <f t="shared" ca="1" si="3"/>
        <v>0</v>
      </c>
      <c r="M461" s="20">
        <f t="shared" ca="1" si="3"/>
        <v>0</v>
      </c>
      <c r="N461" s="20">
        <f t="shared" ca="1" si="3"/>
        <v>0</v>
      </c>
      <c r="O461" s="20">
        <f t="shared" ca="1" si="3"/>
        <v>0</v>
      </c>
      <c r="P461" s="20">
        <f t="shared" ca="1" si="3"/>
        <v>0</v>
      </c>
      <c r="Q461" s="20">
        <f t="shared" ca="1" si="3"/>
        <v>0</v>
      </c>
      <c r="R461" s="20">
        <f t="shared" ca="1" si="3"/>
        <v>0</v>
      </c>
      <c r="S461" s="20">
        <f t="shared" ca="1" si="3"/>
        <v>0</v>
      </c>
    </row>
    <row r="462" spans="1:19" x14ac:dyDescent="0.35">
      <c r="A462" s="18" t="s">
        <v>1831</v>
      </c>
      <c r="B462" s="19"/>
      <c r="C462" s="19"/>
      <c r="D462" s="19"/>
      <c r="E462" s="20">
        <f t="shared" ca="1" si="3"/>
        <v>1.5900000000000001E-3</v>
      </c>
      <c r="F462" s="20">
        <f t="shared" ca="1" si="3"/>
        <v>2.5930000000000002E-2</v>
      </c>
      <c r="G462" s="20">
        <f t="shared" ca="1" si="3"/>
        <v>0</v>
      </c>
      <c r="H462" s="20">
        <f t="shared" ca="1" si="3"/>
        <v>0</v>
      </c>
      <c r="I462" s="20">
        <f t="shared" ca="1" si="3"/>
        <v>0</v>
      </c>
      <c r="J462" s="20">
        <f t="shared" ca="1" si="3"/>
        <v>1.146E-2</v>
      </c>
      <c r="K462" s="20">
        <f t="shared" ca="1" si="3"/>
        <v>0</v>
      </c>
      <c r="L462" s="20">
        <f t="shared" ca="1" si="3"/>
        <v>0</v>
      </c>
      <c r="M462" s="20">
        <f t="shared" ca="1" si="3"/>
        <v>0</v>
      </c>
      <c r="N462" s="20">
        <f t="shared" ca="1" si="3"/>
        <v>0</v>
      </c>
      <c r="O462" s="20">
        <f t="shared" ca="1" si="3"/>
        <v>0</v>
      </c>
      <c r="P462" s="20">
        <f t="shared" ca="1" si="3"/>
        <v>0</v>
      </c>
      <c r="Q462" s="20">
        <f t="shared" ca="1" si="3"/>
        <v>0</v>
      </c>
      <c r="R462" s="20">
        <f t="shared" ca="1" si="3"/>
        <v>0</v>
      </c>
      <c r="S462" s="20">
        <f t="shared" ca="1" si="3"/>
        <v>0</v>
      </c>
    </row>
    <row r="463" spans="1:19" x14ac:dyDescent="0.35">
      <c r="A463" s="18" t="s">
        <v>1834</v>
      </c>
      <c r="B463" s="19"/>
      <c r="C463" s="19"/>
      <c r="D463" s="19"/>
      <c r="E463" s="20">
        <f t="shared" ca="1" si="3"/>
        <v>2.6099999999999999E-3</v>
      </c>
      <c r="F463" s="20">
        <f t="shared" ca="1" si="3"/>
        <v>0</v>
      </c>
      <c r="G463" s="20">
        <f t="shared" ca="1" si="3"/>
        <v>0</v>
      </c>
      <c r="H463" s="20">
        <f t="shared" ca="1" si="3"/>
        <v>0</v>
      </c>
      <c r="I463" s="20">
        <f t="shared" ca="1" si="3"/>
        <v>0</v>
      </c>
      <c r="J463" s="20">
        <f t="shared" ca="1" si="3"/>
        <v>0</v>
      </c>
      <c r="K463" s="20">
        <f t="shared" ca="1" si="3"/>
        <v>0</v>
      </c>
      <c r="L463" s="20">
        <f t="shared" ca="1" si="3"/>
        <v>0</v>
      </c>
      <c r="M463" s="20">
        <f t="shared" ca="1" si="3"/>
        <v>0</v>
      </c>
      <c r="N463" s="20">
        <f t="shared" ca="1" si="3"/>
        <v>5.2350000000000001E-2</v>
      </c>
      <c r="O463" s="20">
        <f t="shared" ca="1" si="3"/>
        <v>1.0829999999999999E-2</v>
      </c>
      <c r="P463" s="20">
        <f t="shared" ca="1" si="3"/>
        <v>0</v>
      </c>
      <c r="Q463" s="20">
        <f t="shared" ca="1" si="3"/>
        <v>0</v>
      </c>
      <c r="R463" s="20">
        <f t="shared" ca="1" si="3"/>
        <v>0</v>
      </c>
      <c r="S463" s="20">
        <f t="shared" ca="1" si="3"/>
        <v>0</v>
      </c>
    </row>
    <row r="464" spans="1:19" x14ac:dyDescent="0.35">
      <c r="A464" s="19" t="s">
        <v>1837</v>
      </c>
      <c r="B464" s="19"/>
      <c r="C464" s="19"/>
      <c r="D464" s="19"/>
      <c r="E464" s="20">
        <f t="shared" ca="1" si="3"/>
        <v>5.9699999999999996E-3</v>
      </c>
      <c r="F464" s="20">
        <f t="shared" ca="1" si="3"/>
        <v>0</v>
      </c>
      <c r="G464" s="20">
        <f t="shared" ca="1" si="3"/>
        <v>0</v>
      </c>
      <c r="H464" s="20">
        <f t="shared" ca="1" si="3"/>
        <v>0</v>
      </c>
      <c r="I464" s="20">
        <f t="shared" ca="1" si="3"/>
        <v>0</v>
      </c>
      <c r="J464" s="20">
        <f t="shared" ca="1" si="3"/>
        <v>0</v>
      </c>
      <c r="K464" s="20">
        <f t="shared" ca="1" si="3"/>
        <v>0</v>
      </c>
      <c r="L464" s="20">
        <f t="shared" ca="1" si="3"/>
        <v>0</v>
      </c>
      <c r="M464" s="20">
        <f t="shared" ca="1" si="3"/>
        <v>0</v>
      </c>
      <c r="N464" s="20">
        <f t="shared" ca="1" si="3"/>
        <v>0</v>
      </c>
      <c r="O464" s="20">
        <f t="shared" ca="1" si="3"/>
        <v>0.29891000000000001</v>
      </c>
      <c r="P464" s="20">
        <f t="shared" ca="1" si="3"/>
        <v>0</v>
      </c>
      <c r="Q464" s="20">
        <f t="shared" ca="1" si="3"/>
        <v>0</v>
      </c>
      <c r="R464" s="20">
        <f t="shared" ca="1" si="3"/>
        <v>0</v>
      </c>
      <c r="S464" s="20">
        <f t="shared" ca="1" si="3"/>
        <v>0</v>
      </c>
    </row>
    <row r="465" spans="1:19" x14ac:dyDescent="0.35">
      <c r="A465" s="18" t="s">
        <v>1840</v>
      </c>
      <c r="B465" s="19"/>
      <c r="C465" s="19"/>
      <c r="D465" s="19"/>
      <c r="E465" s="20">
        <f t="shared" ca="1" si="3"/>
        <v>1.218E-2</v>
      </c>
      <c r="F465" s="20">
        <f t="shared" ca="1" si="3"/>
        <v>0</v>
      </c>
      <c r="G465" s="20">
        <f t="shared" ca="1" si="3"/>
        <v>0</v>
      </c>
      <c r="H465" s="20">
        <f t="shared" ca="1" si="3"/>
        <v>2.776E-2</v>
      </c>
      <c r="I465" s="20">
        <f t="shared" ca="1" si="3"/>
        <v>2.5659999999999999E-2</v>
      </c>
      <c r="J465" s="20">
        <f t="shared" ca="1" si="3"/>
        <v>1.146E-2</v>
      </c>
      <c r="K465" s="20">
        <f t="shared" ca="1" si="3"/>
        <v>2.8240000000000001E-2</v>
      </c>
      <c r="L465" s="20">
        <f t="shared" ca="1" si="3"/>
        <v>2.445E-2</v>
      </c>
      <c r="M465" s="20">
        <f t="shared" ca="1" si="3"/>
        <v>3.739E-2</v>
      </c>
      <c r="N465" s="20">
        <f t="shared" ca="1" si="3"/>
        <v>6.3869999999999996E-2</v>
      </c>
      <c r="O465" s="20">
        <f t="shared" ca="1" si="3"/>
        <v>1.0829999999999999E-2</v>
      </c>
      <c r="P465" s="20">
        <f t="shared" ca="1" si="3"/>
        <v>0</v>
      </c>
      <c r="Q465" s="20">
        <f t="shared" ca="1" si="3"/>
        <v>0</v>
      </c>
      <c r="R465" s="20">
        <f t="shared" ca="1" si="3"/>
        <v>0</v>
      </c>
      <c r="S465" s="20">
        <f t="shared" ca="1" si="3"/>
        <v>0</v>
      </c>
    </row>
    <row r="466" spans="1:19" x14ac:dyDescent="0.35">
      <c r="A466" s="18" t="s">
        <v>1843</v>
      </c>
      <c r="B466" s="19"/>
      <c r="C466" s="19"/>
      <c r="D466" s="19"/>
      <c r="E466" s="20">
        <f t="shared" ca="1" si="3"/>
        <v>0</v>
      </c>
      <c r="F466" s="20">
        <f t="shared" ca="1" si="3"/>
        <v>0</v>
      </c>
      <c r="G466" s="20">
        <f t="shared" ca="1" si="3"/>
        <v>0</v>
      </c>
      <c r="H466" s="20">
        <f t="shared" ca="1" si="3"/>
        <v>0</v>
      </c>
      <c r="I466" s="20">
        <f t="shared" ca="1" si="3"/>
        <v>0</v>
      </c>
      <c r="J466" s="20">
        <f t="shared" ca="1" si="3"/>
        <v>0</v>
      </c>
      <c r="K466" s="20">
        <f t="shared" ca="1" si="3"/>
        <v>0</v>
      </c>
      <c r="L466" s="20">
        <f t="shared" ca="1" si="3"/>
        <v>0</v>
      </c>
      <c r="M466" s="20">
        <f t="shared" ca="1" si="3"/>
        <v>0</v>
      </c>
      <c r="N466" s="20">
        <f t="shared" ca="1" si="3"/>
        <v>0</v>
      </c>
      <c r="O466" s="20">
        <f t="shared" ca="1" si="3"/>
        <v>0</v>
      </c>
      <c r="P466" s="20">
        <f t="shared" ca="1" si="3"/>
        <v>0</v>
      </c>
      <c r="Q466" s="20">
        <f t="shared" ca="1" si="3"/>
        <v>0</v>
      </c>
      <c r="R466" s="20">
        <f t="shared" ca="1" si="3"/>
        <v>0</v>
      </c>
      <c r="S466" s="20">
        <f t="shared" ca="1" si="3"/>
        <v>0</v>
      </c>
    </row>
    <row r="467" spans="1:19" x14ac:dyDescent="0.35">
      <c r="A467" s="19" t="s">
        <v>1845</v>
      </c>
      <c r="B467" s="19"/>
      <c r="C467" s="19"/>
      <c r="D467" s="19"/>
      <c r="E467" s="20">
        <f t="shared" ca="1" si="3"/>
        <v>9.7700000000000009E-3</v>
      </c>
      <c r="F467" s="20">
        <f t="shared" ca="1" si="3"/>
        <v>1.014E-2</v>
      </c>
      <c r="G467" s="20">
        <f t="shared" ca="1" si="3"/>
        <v>1.1469999999999999E-2</v>
      </c>
      <c r="H467" s="20">
        <f t="shared" ca="1" si="3"/>
        <v>0</v>
      </c>
      <c r="I467" s="20">
        <f t="shared" ca="1" si="3"/>
        <v>3.9629999999999999E-2</v>
      </c>
      <c r="J467" s="20">
        <f t="shared" ca="1" si="3"/>
        <v>0</v>
      </c>
      <c r="K467" s="20">
        <f t="shared" ca="1" si="3"/>
        <v>0</v>
      </c>
      <c r="L467" s="20">
        <f t="shared" ca="1" si="3"/>
        <v>6.0569999999999999E-2</v>
      </c>
      <c r="M467" s="20">
        <f t="shared" ca="1" si="3"/>
        <v>0</v>
      </c>
      <c r="N467" s="20">
        <f t="shared" ca="1" si="3"/>
        <v>4.088E-2</v>
      </c>
      <c r="O467" s="20">
        <f t="shared" ca="1" si="3"/>
        <v>0</v>
      </c>
      <c r="P467" s="20">
        <f t="shared" ca="1" si="3"/>
        <v>0</v>
      </c>
      <c r="Q467" s="20">
        <f t="shared" ca="1" si="3"/>
        <v>0</v>
      </c>
      <c r="R467" s="20">
        <f t="shared" ca="1" si="3"/>
        <v>0</v>
      </c>
      <c r="S467" s="20">
        <f t="shared" ca="1" si="3"/>
        <v>3.4549999999999997E-2</v>
      </c>
    </row>
    <row r="468" spans="1:19" x14ac:dyDescent="0.35">
      <c r="A468" s="7" t="s">
        <v>1853</v>
      </c>
      <c r="B468" s="16"/>
      <c r="C468" s="16"/>
      <c r="D468" s="16"/>
      <c r="E468" s="23">
        <f ca="1">SUMIF($C$5:$S$447,$A468, E$5:E$447)</f>
        <v>0.35755000000000009</v>
      </c>
      <c r="F468" s="23">
        <f t="shared" ref="F468:S468" ca="1" si="4">SUMIF($C$5:$S$447, $A468, F$5:F$447)</f>
        <v>0.69797000000000009</v>
      </c>
      <c r="G468" s="23">
        <f t="shared" ca="1" si="4"/>
        <v>0.71004</v>
      </c>
      <c r="H468" s="23">
        <f t="shared" ca="1" si="4"/>
        <v>0.58665</v>
      </c>
      <c r="I468" s="23">
        <f t="shared" ca="1" si="4"/>
        <v>0.60515000000000008</v>
      </c>
      <c r="J468" s="23">
        <f t="shared" ca="1" si="4"/>
        <v>0.52053000000000005</v>
      </c>
      <c r="K468" s="23">
        <f t="shared" ca="1" si="4"/>
        <v>0.75091000000000008</v>
      </c>
      <c r="L468" s="23">
        <f t="shared" ca="1" si="4"/>
        <v>0.65026000000000006</v>
      </c>
      <c r="M468" s="23">
        <f t="shared" ca="1" si="4"/>
        <v>0.28431000000000001</v>
      </c>
      <c r="N468" s="23">
        <f t="shared" ca="1" si="4"/>
        <v>0.52871999999999997</v>
      </c>
      <c r="O468" s="23">
        <f t="shared" ca="1" si="4"/>
        <v>0.27455000000000002</v>
      </c>
      <c r="P468" s="23">
        <f t="shared" ca="1" si="4"/>
        <v>8.5120000000000001E-2</v>
      </c>
      <c r="Q468" s="23">
        <f t="shared" ca="1" si="4"/>
        <v>0.31090000000000001</v>
      </c>
      <c r="R468" s="23">
        <f t="shared" ca="1" si="4"/>
        <v>0.26091999999999999</v>
      </c>
      <c r="S468" s="23">
        <f t="shared" ca="1" si="4"/>
        <v>6.9330000000000003E-2</v>
      </c>
    </row>
    <row r="469" spans="1:19" x14ac:dyDescent="0.35">
      <c r="A469" s="28" t="s">
        <v>1855</v>
      </c>
      <c r="E469" s="26">
        <f t="shared" ref="E469:S479" ca="1" si="5">SUMIF($D$5:$S$447, $A469, E$5:E$447)</f>
        <v>4.96E-3</v>
      </c>
      <c r="F469" s="26">
        <f t="shared" ca="1" si="5"/>
        <v>0</v>
      </c>
      <c r="G469" s="26">
        <f t="shared" ca="1" si="5"/>
        <v>0</v>
      </c>
      <c r="H469" s="26">
        <f t="shared" ca="1" si="5"/>
        <v>0</v>
      </c>
      <c r="I469" s="26">
        <f t="shared" ca="1" si="5"/>
        <v>0</v>
      </c>
      <c r="J469" s="26">
        <f t="shared" ca="1" si="5"/>
        <v>2.9350000000000001E-2</v>
      </c>
      <c r="K469" s="26">
        <f t="shared" ca="1" si="5"/>
        <v>0</v>
      </c>
      <c r="L469" s="26">
        <f t="shared" ca="1" si="5"/>
        <v>0</v>
      </c>
      <c r="M469" s="26">
        <f t="shared" ca="1" si="5"/>
        <v>2.8889999999999999E-2</v>
      </c>
      <c r="N469" s="26">
        <f t="shared" ca="1" si="5"/>
        <v>0</v>
      </c>
      <c r="O469" s="26">
        <f t="shared" ca="1" si="5"/>
        <v>0</v>
      </c>
      <c r="P469" s="26">
        <f t="shared" ca="1" si="5"/>
        <v>0</v>
      </c>
      <c r="Q469" s="26">
        <f t="shared" ca="1" si="5"/>
        <v>0</v>
      </c>
      <c r="R469" s="26">
        <f t="shared" ca="1" si="5"/>
        <v>0</v>
      </c>
      <c r="S469" s="26">
        <f t="shared" ca="1" si="5"/>
        <v>0</v>
      </c>
    </row>
    <row r="470" spans="1:19" x14ac:dyDescent="0.35">
      <c r="A470" s="28" t="s">
        <v>1887</v>
      </c>
      <c r="E470" s="26">
        <f t="shared" ca="1" si="5"/>
        <v>1.5689999999999999E-2</v>
      </c>
      <c r="F470" s="26">
        <f t="shared" ca="1" si="5"/>
        <v>1.014E-2</v>
      </c>
      <c r="G470" s="26">
        <f t="shared" ca="1" si="5"/>
        <v>0</v>
      </c>
      <c r="H470" s="26">
        <f t="shared" ca="1" si="5"/>
        <v>0</v>
      </c>
      <c r="I470" s="26">
        <f t="shared" ca="1" si="5"/>
        <v>0.15884999999999999</v>
      </c>
      <c r="J470" s="26">
        <f t="shared" ca="1" si="5"/>
        <v>0</v>
      </c>
      <c r="K470" s="26">
        <f t="shared" ca="1" si="5"/>
        <v>7.51E-2</v>
      </c>
      <c r="L470" s="26">
        <f t="shared" ca="1" si="5"/>
        <v>0</v>
      </c>
      <c r="M470" s="26">
        <f t="shared" ca="1" si="5"/>
        <v>2.8889999999999999E-2</v>
      </c>
      <c r="N470" s="26">
        <f t="shared" ca="1" si="5"/>
        <v>0</v>
      </c>
      <c r="O470" s="26">
        <f t="shared" ca="1" si="5"/>
        <v>0</v>
      </c>
      <c r="P470" s="26">
        <f t="shared" ca="1" si="5"/>
        <v>0</v>
      </c>
      <c r="Q470" s="26">
        <f t="shared" ca="1" si="5"/>
        <v>2.546E-2</v>
      </c>
      <c r="R470" s="26">
        <f t="shared" ca="1" si="5"/>
        <v>0</v>
      </c>
      <c r="S470" s="26">
        <f t="shared" ca="1" si="5"/>
        <v>0</v>
      </c>
    </row>
    <row r="471" spans="1:19" x14ac:dyDescent="0.35">
      <c r="A471" s="28" t="s">
        <v>1888</v>
      </c>
      <c r="E471" s="26">
        <f t="shared" ca="1" si="5"/>
        <v>5.6600000000000001E-3</v>
      </c>
      <c r="F471" s="26">
        <f t="shared" ca="1" si="5"/>
        <v>9.3960000000000002E-2</v>
      </c>
      <c r="G471" s="26">
        <f t="shared" ca="1" si="5"/>
        <v>0</v>
      </c>
      <c r="H471" s="26">
        <f t="shared" ca="1" si="5"/>
        <v>0</v>
      </c>
      <c r="I471" s="26">
        <f t="shared" ca="1" si="5"/>
        <v>0</v>
      </c>
      <c r="J471" s="26">
        <f t="shared" ca="1" si="5"/>
        <v>2.9350000000000001E-2</v>
      </c>
      <c r="K471" s="26">
        <f t="shared" ca="1" si="5"/>
        <v>0</v>
      </c>
      <c r="L471" s="26">
        <f t="shared" ca="1" si="5"/>
        <v>1.225E-2</v>
      </c>
      <c r="M471" s="26">
        <f t="shared" ca="1" si="5"/>
        <v>0</v>
      </c>
      <c r="N471" s="26">
        <f t="shared" ca="1" si="5"/>
        <v>0</v>
      </c>
      <c r="O471" s="26">
        <f t="shared" ca="1" si="5"/>
        <v>0</v>
      </c>
      <c r="P471" s="26">
        <f t="shared" ca="1" si="5"/>
        <v>0</v>
      </c>
      <c r="Q471" s="26">
        <f t="shared" ca="1" si="5"/>
        <v>0</v>
      </c>
      <c r="R471" s="26">
        <f t="shared" ca="1" si="5"/>
        <v>0</v>
      </c>
      <c r="S471" s="26">
        <f t="shared" ca="1" si="5"/>
        <v>0</v>
      </c>
    </row>
    <row r="472" spans="1:19" x14ac:dyDescent="0.35">
      <c r="A472" s="28" t="s">
        <v>1858</v>
      </c>
      <c r="E472" s="26">
        <f t="shared" ca="1" si="5"/>
        <v>0</v>
      </c>
      <c r="F472" s="26">
        <f t="shared" ca="1" si="5"/>
        <v>0</v>
      </c>
      <c r="G472" s="26">
        <f t="shared" ca="1" si="5"/>
        <v>0</v>
      </c>
      <c r="H472" s="26">
        <f t="shared" ca="1" si="5"/>
        <v>0</v>
      </c>
      <c r="I472" s="26">
        <f t="shared" ca="1" si="5"/>
        <v>0</v>
      </c>
      <c r="J472" s="26">
        <f t="shared" ca="1" si="5"/>
        <v>0</v>
      </c>
      <c r="K472" s="26">
        <f t="shared" ca="1" si="5"/>
        <v>0</v>
      </c>
      <c r="L472" s="26">
        <f t="shared" ca="1" si="5"/>
        <v>0</v>
      </c>
      <c r="M472" s="26">
        <f t="shared" ca="1" si="5"/>
        <v>0</v>
      </c>
      <c r="N472" s="26">
        <f t="shared" ca="1" si="5"/>
        <v>0</v>
      </c>
      <c r="O472" s="26">
        <f t="shared" ca="1" si="5"/>
        <v>0</v>
      </c>
      <c r="P472" s="26">
        <f t="shared" ca="1" si="5"/>
        <v>0</v>
      </c>
      <c r="Q472" s="26">
        <f t="shared" ca="1" si="5"/>
        <v>0</v>
      </c>
      <c r="R472" s="26">
        <f t="shared" ca="1" si="5"/>
        <v>0</v>
      </c>
      <c r="S472" s="26">
        <f t="shared" ca="1" si="5"/>
        <v>0</v>
      </c>
    </row>
    <row r="473" spans="1:19" x14ac:dyDescent="0.35">
      <c r="A473" s="28" t="s">
        <v>1860</v>
      </c>
      <c r="E473" s="26">
        <f t="shared" ca="1" si="5"/>
        <v>7.0500000000000007E-2</v>
      </c>
      <c r="F473" s="26">
        <f t="shared" ca="1" si="5"/>
        <v>5.0200000000000002E-2</v>
      </c>
      <c r="G473" s="26">
        <f t="shared" ca="1" si="5"/>
        <v>0.15844</v>
      </c>
      <c r="H473" s="26">
        <f t="shared" ca="1" si="5"/>
        <v>0.12687999999999999</v>
      </c>
      <c r="I473" s="26">
        <f t="shared" ca="1" si="5"/>
        <v>0.13261999999999999</v>
      </c>
      <c r="J473" s="26">
        <f t="shared" ca="1" si="5"/>
        <v>7.0209999999999995E-2</v>
      </c>
      <c r="K473" s="26">
        <f t="shared" ca="1" si="5"/>
        <v>8.6410000000000001E-2</v>
      </c>
      <c r="L473" s="26">
        <f t="shared" ca="1" si="5"/>
        <v>6.5060000000000007E-2</v>
      </c>
      <c r="M473" s="26">
        <f t="shared" ca="1" si="5"/>
        <v>3.8859999999999999E-2</v>
      </c>
      <c r="N473" s="26">
        <f t="shared" ca="1" si="5"/>
        <v>7.2599999999999998E-2</v>
      </c>
      <c r="O473" s="26">
        <f t="shared" ca="1" si="5"/>
        <v>0</v>
      </c>
      <c r="P473" s="26">
        <f t="shared" ca="1" si="5"/>
        <v>0</v>
      </c>
      <c r="Q473" s="26">
        <f t="shared" ca="1" si="5"/>
        <v>0.10582999999999999</v>
      </c>
      <c r="R473" s="26">
        <f t="shared" ca="1" si="5"/>
        <v>9.8129999999999995E-2</v>
      </c>
      <c r="S473" s="26">
        <f t="shared" ca="1" si="5"/>
        <v>0</v>
      </c>
    </row>
    <row r="474" spans="1:19" x14ac:dyDescent="0.35">
      <c r="A474" s="28" t="s">
        <v>1861</v>
      </c>
      <c r="E474" s="26">
        <f t="shared" ca="1" si="5"/>
        <v>0</v>
      </c>
      <c r="F474" s="26">
        <f t="shared" ca="1" si="5"/>
        <v>0</v>
      </c>
      <c r="G474" s="26">
        <f t="shared" ca="1" si="5"/>
        <v>0</v>
      </c>
      <c r="H474" s="26">
        <f t="shared" ca="1" si="5"/>
        <v>0</v>
      </c>
      <c r="I474" s="26">
        <f t="shared" ca="1" si="5"/>
        <v>0</v>
      </c>
      <c r="J474" s="26">
        <f t="shared" ca="1" si="5"/>
        <v>0</v>
      </c>
      <c r="K474" s="26">
        <f t="shared" ca="1" si="5"/>
        <v>0</v>
      </c>
      <c r="L474" s="26">
        <f t="shared" ca="1" si="5"/>
        <v>0</v>
      </c>
      <c r="M474" s="26">
        <f t="shared" ca="1" si="5"/>
        <v>0</v>
      </c>
      <c r="N474" s="26">
        <f t="shared" ca="1" si="5"/>
        <v>0</v>
      </c>
      <c r="O474" s="26">
        <f t="shared" ca="1" si="5"/>
        <v>0</v>
      </c>
      <c r="P474" s="26">
        <f t="shared" ca="1" si="5"/>
        <v>0</v>
      </c>
      <c r="Q474" s="26">
        <f t="shared" ca="1" si="5"/>
        <v>0</v>
      </c>
      <c r="R474" s="26">
        <f t="shared" ca="1" si="5"/>
        <v>0</v>
      </c>
      <c r="S474" s="26">
        <f t="shared" ca="1" si="5"/>
        <v>0</v>
      </c>
    </row>
    <row r="475" spans="1:19" x14ac:dyDescent="0.35">
      <c r="A475" s="28" t="s">
        <v>2365</v>
      </c>
      <c r="E475" s="26">
        <f t="shared" ca="1" si="5"/>
        <v>0.19885</v>
      </c>
      <c r="F475" s="26">
        <f t="shared" ca="1" si="5"/>
        <v>0.35105999999999998</v>
      </c>
      <c r="G475" s="26">
        <f t="shared" ca="1" si="5"/>
        <v>0.51722000000000001</v>
      </c>
      <c r="H475" s="26">
        <f t="shared" ca="1" si="5"/>
        <v>0.33229999999999998</v>
      </c>
      <c r="I475" s="26">
        <f t="shared" ca="1" si="5"/>
        <v>0.16628999999999999</v>
      </c>
      <c r="J475" s="26">
        <f t="shared" ca="1" si="5"/>
        <v>0.30487999999999998</v>
      </c>
      <c r="K475" s="26">
        <f t="shared" ca="1" si="5"/>
        <v>0.44361</v>
      </c>
      <c r="L475" s="26">
        <f t="shared" ca="1" si="5"/>
        <v>0.44467000000000001</v>
      </c>
      <c r="M475" s="26">
        <f t="shared" ca="1" si="5"/>
        <v>0.15028</v>
      </c>
      <c r="N475" s="26">
        <f t="shared" ca="1" si="5"/>
        <v>0.33621000000000001</v>
      </c>
      <c r="O475" s="26">
        <f t="shared" ca="1" si="5"/>
        <v>0.22514000000000001</v>
      </c>
      <c r="P475" s="26">
        <f t="shared" ca="1" si="5"/>
        <v>3.492E-2</v>
      </c>
      <c r="Q475" s="26">
        <f t="shared" ca="1" si="5"/>
        <v>0.10323</v>
      </c>
      <c r="R475" s="26">
        <f t="shared" ca="1" si="5"/>
        <v>0.16278999999999999</v>
      </c>
      <c r="S475" s="26">
        <f t="shared" ca="1" si="5"/>
        <v>4.6969999999999998E-2</v>
      </c>
    </row>
    <row r="476" spans="1:19" x14ac:dyDescent="0.35">
      <c r="A476" s="28" t="s">
        <v>2366</v>
      </c>
      <c r="E476" s="26">
        <f t="shared" ca="1" si="5"/>
        <v>1.7580000000000002E-2</v>
      </c>
      <c r="F476" s="26">
        <f t="shared" ca="1" si="5"/>
        <v>0.128</v>
      </c>
      <c r="G476" s="26">
        <f t="shared" ca="1" si="5"/>
        <v>1.1469999999999999E-2</v>
      </c>
      <c r="H476" s="26">
        <f t="shared" ca="1" si="5"/>
        <v>0</v>
      </c>
      <c r="I476" s="26">
        <f t="shared" ca="1" si="5"/>
        <v>3.9629999999999999E-2</v>
      </c>
      <c r="J476" s="26">
        <f t="shared" ca="1" si="5"/>
        <v>0</v>
      </c>
      <c r="K476" s="26">
        <f t="shared" ca="1" si="5"/>
        <v>4.2389999999999997E-2</v>
      </c>
      <c r="L476" s="26">
        <f t="shared" ca="1" si="5"/>
        <v>9.6990000000000007E-2</v>
      </c>
      <c r="M476" s="26">
        <f t="shared" ca="1" si="5"/>
        <v>0</v>
      </c>
      <c r="N476" s="26">
        <f t="shared" ca="1" si="5"/>
        <v>0</v>
      </c>
      <c r="O476" s="26">
        <f t="shared" ca="1" si="5"/>
        <v>0</v>
      </c>
      <c r="P476" s="26">
        <f t="shared" ca="1" si="5"/>
        <v>0</v>
      </c>
      <c r="Q476" s="26">
        <f t="shared" ca="1" si="5"/>
        <v>2.546E-2</v>
      </c>
      <c r="R476" s="26">
        <f t="shared" ca="1" si="5"/>
        <v>0</v>
      </c>
      <c r="S476" s="26">
        <f t="shared" ca="1" si="5"/>
        <v>2.2360000000000001E-2</v>
      </c>
    </row>
    <row r="477" spans="1:19" x14ac:dyDescent="0.35">
      <c r="A477" s="28" t="s">
        <v>1862</v>
      </c>
      <c r="E477" s="26">
        <f t="shared" ca="1" si="5"/>
        <v>1.34E-3</v>
      </c>
      <c r="F477" s="26">
        <f t="shared" ca="1" si="5"/>
        <v>0</v>
      </c>
      <c r="G477" s="26">
        <f t="shared" ca="1" si="5"/>
        <v>0</v>
      </c>
      <c r="H477" s="26">
        <f t="shared" ca="1" si="5"/>
        <v>0</v>
      </c>
      <c r="I477" s="26">
        <f t="shared" ca="1" si="5"/>
        <v>0</v>
      </c>
      <c r="J477" s="26">
        <f t="shared" ca="1" si="5"/>
        <v>0</v>
      </c>
      <c r="K477" s="26">
        <f t="shared" ca="1" si="5"/>
        <v>0</v>
      </c>
      <c r="L477" s="26">
        <f t="shared" ca="1" si="5"/>
        <v>0</v>
      </c>
      <c r="M477" s="26">
        <f t="shared" ca="1" si="5"/>
        <v>0</v>
      </c>
      <c r="N477" s="26">
        <f t="shared" ca="1" si="5"/>
        <v>2.9409999999999999E-2</v>
      </c>
      <c r="O477" s="26">
        <f t="shared" ca="1" si="5"/>
        <v>0</v>
      </c>
      <c r="P477" s="26">
        <f t="shared" ca="1" si="5"/>
        <v>0</v>
      </c>
      <c r="Q477" s="26">
        <f t="shared" ca="1" si="5"/>
        <v>0</v>
      </c>
      <c r="R477" s="26">
        <f t="shared" ca="1" si="5"/>
        <v>0</v>
      </c>
      <c r="S477" s="26">
        <f t="shared" ca="1" si="5"/>
        <v>0</v>
      </c>
    </row>
    <row r="478" spans="1:19" x14ac:dyDescent="0.35">
      <c r="A478" s="28" t="s">
        <v>1863</v>
      </c>
      <c r="E478" s="26">
        <f t="shared" ca="1" si="5"/>
        <v>2.7899999999999999E-3</v>
      </c>
      <c r="F478" s="26">
        <f t="shared" ca="1" si="5"/>
        <v>0</v>
      </c>
      <c r="G478" s="26">
        <f t="shared" ca="1" si="5"/>
        <v>0</v>
      </c>
      <c r="H478" s="26">
        <f t="shared" ca="1" si="5"/>
        <v>0</v>
      </c>
      <c r="I478" s="26">
        <f t="shared" ca="1" si="5"/>
        <v>0</v>
      </c>
      <c r="J478" s="26">
        <f t="shared" ca="1" si="5"/>
        <v>0</v>
      </c>
      <c r="K478" s="26">
        <f t="shared" ca="1" si="5"/>
        <v>0</v>
      </c>
      <c r="L478" s="26">
        <f t="shared" ca="1" si="5"/>
        <v>0</v>
      </c>
      <c r="M478" s="26">
        <f t="shared" ca="1" si="5"/>
        <v>0</v>
      </c>
      <c r="N478" s="26">
        <f t="shared" ca="1" si="5"/>
        <v>6.1089999999999998E-2</v>
      </c>
      <c r="O478" s="26">
        <f t="shared" ca="1" si="5"/>
        <v>0</v>
      </c>
      <c r="P478" s="26">
        <f t="shared" ca="1" si="5"/>
        <v>0</v>
      </c>
      <c r="Q478" s="26">
        <f t="shared" ca="1" si="5"/>
        <v>0</v>
      </c>
      <c r="R478" s="26">
        <f t="shared" ca="1" si="5"/>
        <v>0</v>
      </c>
      <c r="S478" s="26">
        <f t="shared" ca="1" si="5"/>
        <v>0</v>
      </c>
    </row>
    <row r="479" spans="1:19" x14ac:dyDescent="0.35">
      <c r="A479" s="28" t="s">
        <v>1889</v>
      </c>
      <c r="E479" s="26">
        <f t="shared" ca="1" si="5"/>
        <v>3.211E-2</v>
      </c>
      <c r="F479" s="26">
        <f t="shared" ca="1" si="5"/>
        <v>1.014E-2</v>
      </c>
      <c r="G479" s="26">
        <f t="shared" ca="1" si="5"/>
        <v>2.291E-2</v>
      </c>
      <c r="H479" s="26">
        <f t="shared" ca="1" si="5"/>
        <v>0.12747</v>
      </c>
      <c r="I479" s="26">
        <f t="shared" ca="1" si="5"/>
        <v>5.3879999999999997E-2</v>
      </c>
      <c r="J479" s="26">
        <f t="shared" ca="1" si="5"/>
        <v>7.528E-2</v>
      </c>
      <c r="K479" s="26">
        <f t="shared" ca="1" si="5"/>
        <v>8.9249999999999996E-2</v>
      </c>
      <c r="L479" s="26">
        <f t="shared" ca="1" si="5"/>
        <v>3.1289999999999998E-2</v>
      </c>
      <c r="M479" s="26">
        <f t="shared" ca="1" si="5"/>
        <v>3.739E-2</v>
      </c>
      <c r="N479" s="26">
        <f t="shared" ca="1" si="5"/>
        <v>2.9409999999999999E-2</v>
      </c>
      <c r="O479" s="26">
        <f t="shared" ca="1" si="5"/>
        <v>3.8580000000000003E-2</v>
      </c>
      <c r="P479" s="26">
        <f t="shared" ca="1" si="5"/>
        <v>2.5100000000000001E-2</v>
      </c>
      <c r="Q479" s="26">
        <f t="shared" ca="1" si="5"/>
        <v>5.092E-2</v>
      </c>
      <c r="R479" s="26">
        <f t="shared" ca="1" si="5"/>
        <v>0</v>
      </c>
      <c r="S479" s="26">
        <f t="shared" ca="1" si="5"/>
        <v>0</v>
      </c>
    </row>
    <row r="480" spans="1:19" x14ac:dyDescent="0.35">
      <c r="A480" s="28" t="s">
        <v>1890</v>
      </c>
      <c r="E480" s="26">
        <f t="shared" ref="E480:S486" ca="1" si="6">SUMIF($D$5:$S$447, $A480, E$5:E$447)</f>
        <v>2.0300000000000001E-3</v>
      </c>
      <c r="F480" s="26">
        <f t="shared" ca="1" si="6"/>
        <v>0</v>
      </c>
      <c r="G480" s="26">
        <f t="shared" ca="1" si="6"/>
        <v>0</v>
      </c>
      <c r="H480" s="26">
        <f t="shared" ca="1" si="6"/>
        <v>0</v>
      </c>
      <c r="I480" s="26">
        <f t="shared" ca="1" si="6"/>
        <v>5.3879999999999997E-2</v>
      </c>
      <c r="J480" s="26">
        <f t="shared" ca="1" si="6"/>
        <v>0</v>
      </c>
      <c r="K480" s="26">
        <f t="shared" ca="1" si="6"/>
        <v>0</v>
      </c>
      <c r="L480" s="26">
        <f t="shared" ca="1" si="6"/>
        <v>0</v>
      </c>
      <c r="M480" s="26">
        <f t="shared" ca="1" si="6"/>
        <v>0</v>
      </c>
      <c r="N480" s="26">
        <f t="shared" ca="1" si="6"/>
        <v>0</v>
      </c>
      <c r="O480" s="26">
        <f t="shared" ca="1" si="6"/>
        <v>0</v>
      </c>
      <c r="P480" s="26">
        <f t="shared" ca="1" si="6"/>
        <v>0</v>
      </c>
      <c r="Q480" s="26">
        <f t="shared" ca="1" si="6"/>
        <v>0</v>
      </c>
      <c r="R480" s="26">
        <f t="shared" ca="1" si="6"/>
        <v>0</v>
      </c>
      <c r="S480" s="26">
        <f t="shared" ca="1" si="6"/>
        <v>0</v>
      </c>
    </row>
    <row r="481" spans="1:19" x14ac:dyDescent="0.35">
      <c r="A481" s="28" t="s">
        <v>1891</v>
      </c>
      <c r="E481" s="26">
        <f t="shared" ca="1" si="6"/>
        <v>3.2299999999999998E-3</v>
      </c>
      <c r="F481" s="26">
        <f t="shared" ca="1" si="6"/>
        <v>5.4469999999999998E-2</v>
      </c>
      <c r="G481" s="26">
        <f t="shared" ca="1" si="6"/>
        <v>0</v>
      </c>
      <c r="H481" s="26">
        <f t="shared" ca="1" si="6"/>
        <v>0</v>
      </c>
      <c r="I481" s="26">
        <f t="shared" ca="1" si="6"/>
        <v>0</v>
      </c>
      <c r="J481" s="26">
        <f t="shared" ca="1" si="6"/>
        <v>1.146E-2</v>
      </c>
      <c r="K481" s="26">
        <f t="shared" ca="1" si="6"/>
        <v>1.4149999999999999E-2</v>
      </c>
      <c r="L481" s="26">
        <f t="shared" ca="1" si="6"/>
        <v>0</v>
      </c>
      <c r="M481" s="26">
        <f t="shared" ca="1" si="6"/>
        <v>0</v>
      </c>
      <c r="N481" s="26">
        <f t="shared" ca="1" si="6"/>
        <v>0</v>
      </c>
      <c r="O481" s="26">
        <f t="shared" ca="1" si="6"/>
        <v>0</v>
      </c>
      <c r="P481" s="26">
        <f t="shared" ca="1" si="6"/>
        <v>0</v>
      </c>
      <c r="Q481" s="26">
        <f t="shared" ca="1" si="6"/>
        <v>0</v>
      </c>
      <c r="R481" s="26">
        <f t="shared" ca="1" si="6"/>
        <v>0</v>
      </c>
      <c r="S481" s="26">
        <f t="shared" ca="1" si="6"/>
        <v>0</v>
      </c>
    </row>
    <row r="482" spans="1:19" x14ac:dyDescent="0.35">
      <c r="A482" s="28" t="s">
        <v>1892</v>
      </c>
      <c r="E482" s="26">
        <f t="shared" ca="1" si="6"/>
        <v>0</v>
      </c>
      <c r="F482" s="26">
        <f t="shared" ca="1" si="6"/>
        <v>0</v>
      </c>
      <c r="G482" s="26">
        <f t="shared" ca="1" si="6"/>
        <v>0</v>
      </c>
      <c r="H482" s="26">
        <f t="shared" ca="1" si="6"/>
        <v>0</v>
      </c>
      <c r="I482" s="26">
        <f t="shared" ca="1" si="6"/>
        <v>0</v>
      </c>
      <c r="J482" s="26">
        <f t="shared" ca="1" si="6"/>
        <v>0</v>
      </c>
      <c r="K482" s="26">
        <f t="shared" ca="1" si="6"/>
        <v>0</v>
      </c>
      <c r="L482" s="26">
        <f t="shared" ca="1" si="6"/>
        <v>0</v>
      </c>
      <c r="M482" s="26">
        <f t="shared" ca="1" si="6"/>
        <v>0</v>
      </c>
      <c r="N482" s="26">
        <f t="shared" ca="1" si="6"/>
        <v>0</v>
      </c>
      <c r="O482" s="26">
        <f t="shared" ca="1" si="6"/>
        <v>0</v>
      </c>
      <c r="P482" s="26">
        <f t="shared" ca="1" si="6"/>
        <v>0</v>
      </c>
      <c r="Q482" s="26">
        <f t="shared" ca="1" si="6"/>
        <v>0</v>
      </c>
      <c r="R482" s="26">
        <f t="shared" ca="1" si="6"/>
        <v>0</v>
      </c>
      <c r="S482" s="26">
        <f t="shared" ca="1" si="6"/>
        <v>0</v>
      </c>
    </row>
    <row r="483" spans="1:19" x14ac:dyDescent="0.35">
      <c r="A483" s="28" t="s">
        <v>1866</v>
      </c>
      <c r="E483" s="26">
        <f t="shared" ca="1" si="6"/>
        <v>0</v>
      </c>
      <c r="F483" s="26">
        <f t="shared" ca="1" si="6"/>
        <v>0</v>
      </c>
      <c r="G483" s="26">
        <f t="shared" ca="1" si="6"/>
        <v>0</v>
      </c>
      <c r="H483" s="26">
        <f t="shared" ca="1" si="6"/>
        <v>0</v>
      </c>
      <c r="I483" s="26">
        <f t="shared" ca="1" si="6"/>
        <v>0</v>
      </c>
      <c r="J483" s="26">
        <f t="shared" ca="1" si="6"/>
        <v>0</v>
      </c>
      <c r="K483" s="26">
        <f t="shared" ca="1" si="6"/>
        <v>0</v>
      </c>
      <c r="L483" s="26">
        <f t="shared" ca="1" si="6"/>
        <v>0</v>
      </c>
      <c r="M483" s="26">
        <f t="shared" ca="1" si="6"/>
        <v>0</v>
      </c>
      <c r="N483" s="26">
        <f t="shared" ca="1" si="6"/>
        <v>0</v>
      </c>
      <c r="O483" s="26">
        <f t="shared" ca="1" si="6"/>
        <v>0</v>
      </c>
      <c r="P483" s="26">
        <f t="shared" ca="1" si="6"/>
        <v>0</v>
      </c>
      <c r="Q483" s="26">
        <f t="shared" ca="1" si="6"/>
        <v>0</v>
      </c>
      <c r="R483" s="26">
        <f t="shared" ca="1" si="6"/>
        <v>0</v>
      </c>
      <c r="S483" s="26">
        <f t="shared" ca="1" si="6"/>
        <v>0</v>
      </c>
    </row>
    <row r="484" spans="1:19" x14ac:dyDescent="0.35">
      <c r="A484" s="28" t="s">
        <v>1893</v>
      </c>
      <c r="E484" s="26">
        <f t="shared" ca="1" si="6"/>
        <v>2.81E-3</v>
      </c>
      <c r="F484" s="26">
        <f t="shared" ca="1" si="6"/>
        <v>0</v>
      </c>
      <c r="G484" s="26">
        <f t="shared" ca="1" si="6"/>
        <v>0</v>
      </c>
      <c r="H484" s="26">
        <f t="shared" ca="1" si="6"/>
        <v>0</v>
      </c>
      <c r="I484" s="26">
        <f t="shared" ca="1" si="6"/>
        <v>0</v>
      </c>
      <c r="J484" s="26">
        <f t="shared" ca="1" si="6"/>
        <v>0</v>
      </c>
      <c r="K484" s="26">
        <f t="shared" ca="1" si="6"/>
        <v>0</v>
      </c>
      <c r="L484" s="26">
        <f t="shared" ca="1" si="6"/>
        <v>0</v>
      </c>
      <c r="M484" s="26">
        <f t="shared" ca="1" si="6"/>
        <v>0</v>
      </c>
      <c r="N484" s="26">
        <f t="shared" ca="1" si="6"/>
        <v>0</v>
      </c>
      <c r="O484" s="26">
        <f t="shared" ca="1" si="6"/>
        <v>1.0829999999999999E-2</v>
      </c>
      <c r="P484" s="26">
        <f t="shared" ca="1" si="6"/>
        <v>2.5100000000000001E-2</v>
      </c>
      <c r="Q484" s="26">
        <f t="shared" ca="1" si="6"/>
        <v>0</v>
      </c>
      <c r="R484" s="26">
        <f t="shared" ca="1" si="6"/>
        <v>0</v>
      </c>
      <c r="S484" s="26">
        <f t="shared" ca="1" si="6"/>
        <v>0</v>
      </c>
    </row>
    <row r="485" spans="1:19" x14ac:dyDescent="0.35">
      <c r="A485" s="28" t="s">
        <v>1894</v>
      </c>
      <c r="E485" s="26">
        <f t="shared" ca="1" si="6"/>
        <v>0</v>
      </c>
      <c r="F485" s="26">
        <f t="shared" ca="1" si="6"/>
        <v>0</v>
      </c>
      <c r="G485" s="26">
        <f t="shared" ca="1" si="6"/>
        <v>0</v>
      </c>
      <c r="H485" s="26">
        <f t="shared" ca="1" si="6"/>
        <v>0</v>
      </c>
      <c r="I485" s="26">
        <f t="shared" ca="1" si="6"/>
        <v>0</v>
      </c>
      <c r="J485" s="26">
        <f t="shared" ca="1" si="6"/>
        <v>0</v>
      </c>
      <c r="K485" s="26">
        <f t="shared" ca="1" si="6"/>
        <v>0</v>
      </c>
      <c r="L485" s="26">
        <f t="shared" ca="1" si="6"/>
        <v>0</v>
      </c>
      <c r="M485" s="26">
        <f t="shared" ca="1" si="6"/>
        <v>0</v>
      </c>
      <c r="N485" s="26">
        <f t="shared" ca="1" si="6"/>
        <v>0</v>
      </c>
      <c r="O485" s="26">
        <f t="shared" ca="1" si="6"/>
        <v>0</v>
      </c>
      <c r="P485" s="26">
        <f t="shared" ca="1" si="6"/>
        <v>0</v>
      </c>
      <c r="Q485" s="26">
        <f t="shared" ca="1" si="6"/>
        <v>0</v>
      </c>
      <c r="R485" s="26">
        <f t="shared" ca="1" si="6"/>
        <v>0</v>
      </c>
      <c r="S485" s="26">
        <f t="shared" ca="1" si="6"/>
        <v>0</v>
      </c>
    </row>
    <row r="486" spans="1:19" x14ac:dyDescent="0.35">
      <c r="A486" s="28" t="s">
        <v>1895</v>
      </c>
      <c r="E486" s="26">
        <f t="shared" ca="1" si="6"/>
        <v>0</v>
      </c>
      <c r="F486" s="26">
        <f t="shared" ca="1" si="6"/>
        <v>0</v>
      </c>
      <c r="G486" s="26">
        <f t="shared" ca="1" si="6"/>
        <v>0</v>
      </c>
      <c r="H486" s="26">
        <f t="shared" ca="1" si="6"/>
        <v>0</v>
      </c>
      <c r="I486" s="26">
        <f t="shared" ca="1" si="6"/>
        <v>0</v>
      </c>
      <c r="J486" s="26">
        <f t="shared" ca="1" si="6"/>
        <v>0</v>
      </c>
      <c r="K486" s="26">
        <f t="shared" ca="1" si="6"/>
        <v>0</v>
      </c>
      <c r="L486" s="26">
        <f t="shared" ca="1" si="6"/>
        <v>0</v>
      </c>
      <c r="M486" s="26">
        <f t="shared" ca="1" si="6"/>
        <v>0</v>
      </c>
      <c r="N486" s="26">
        <f t="shared" ca="1" si="6"/>
        <v>0</v>
      </c>
      <c r="O486" s="26">
        <f t="shared" ca="1" si="6"/>
        <v>0</v>
      </c>
      <c r="P486" s="26">
        <f t="shared" ca="1" si="6"/>
        <v>0</v>
      </c>
      <c r="Q486" s="26">
        <f t="shared" ca="1" si="6"/>
        <v>0</v>
      </c>
      <c r="R486" s="26">
        <f t="shared" ca="1" si="6"/>
        <v>0</v>
      </c>
      <c r="S486" s="26">
        <f t="shared" ca="1" si="6"/>
        <v>0</v>
      </c>
    </row>
    <row r="487" spans="1:19" x14ac:dyDescent="0.35">
      <c r="A487" s="24" t="s">
        <v>1869</v>
      </c>
      <c r="B487" s="15"/>
      <c r="C487" s="15"/>
      <c r="D487" s="15"/>
      <c r="E487" s="25">
        <f ca="1">SUMIF($C$5:$S$447,$A487, E$5:E$447)</f>
        <v>0.40461999999999998</v>
      </c>
      <c r="F487" s="25">
        <f t="shared" ref="F487:S487" ca="1" si="7">SUMIF($C$5:$S$447, $A487, F$5:F$447)</f>
        <v>9.0259999999999993E-2</v>
      </c>
      <c r="G487" s="25">
        <f t="shared" ca="1" si="7"/>
        <v>4.0779999999999997E-2</v>
      </c>
      <c r="H487" s="25">
        <f t="shared" ca="1" si="7"/>
        <v>7.0690000000000003E-2</v>
      </c>
      <c r="I487" s="25">
        <f t="shared" ca="1" si="7"/>
        <v>0.23805999999999997</v>
      </c>
      <c r="J487" s="25">
        <f t="shared" ca="1" si="7"/>
        <v>0.17023000000000002</v>
      </c>
      <c r="K487" s="25">
        <f t="shared" ca="1" si="7"/>
        <v>3.6130000000000002E-2</v>
      </c>
      <c r="L487" s="25">
        <f t="shared" ca="1" si="7"/>
        <v>0.11413000000000001</v>
      </c>
      <c r="M487" s="25">
        <f t="shared" ca="1" si="7"/>
        <v>0.48136999999999991</v>
      </c>
      <c r="N487" s="25">
        <f t="shared" ca="1" si="7"/>
        <v>5.2349999999999994E-2</v>
      </c>
      <c r="O487" s="25">
        <f t="shared" ca="1" si="7"/>
        <v>0.12326000000000001</v>
      </c>
      <c r="P487" s="25">
        <f t="shared" ca="1" si="7"/>
        <v>0.69774999999999998</v>
      </c>
      <c r="Q487" s="25">
        <f t="shared" ca="1" si="7"/>
        <v>0.46467999999999993</v>
      </c>
      <c r="R487" s="25">
        <f t="shared" ca="1" si="7"/>
        <v>0.52508999999999995</v>
      </c>
      <c r="S487" s="25">
        <f t="shared" ca="1" si="7"/>
        <v>0.79445000000000021</v>
      </c>
    </row>
    <row r="488" spans="1:19" x14ac:dyDescent="0.35">
      <c r="A488" s="28" t="s">
        <v>1870</v>
      </c>
      <c r="E488" s="26">
        <f t="shared" ref="E488:S497" ca="1" si="8">SUMIF($D$5:$S$447, $A488, E$5:E$447)</f>
        <v>0.11922999999999999</v>
      </c>
      <c r="F488" s="26">
        <f t="shared" ca="1" si="8"/>
        <v>0</v>
      </c>
      <c r="G488" s="26">
        <f t="shared" ca="1" si="8"/>
        <v>4.0779999999999997E-2</v>
      </c>
      <c r="H488" s="26">
        <f t="shared" ca="1" si="8"/>
        <v>2.776E-2</v>
      </c>
      <c r="I488" s="26">
        <f t="shared" ca="1" si="8"/>
        <v>6.5290000000000001E-2</v>
      </c>
      <c r="J488" s="26">
        <f t="shared" ca="1" si="8"/>
        <v>5.2319999999999998E-2</v>
      </c>
      <c r="K488" s="26">
        <f t="shared" ca="1" si="8"/>
        <v>0</v>
      </c>
      <c r="L488" s="26">
        <f t="shared" ca="1" si="8"/>
        <v>0</v>
      </c>
      <c r="M488" s="26">
        <f t="shared" ca="1" si="8"/>
        <v>0</v>
      </c>
      <c r="N488" s="26">
        <f t="shared" ca="1" si="8"/>
        <v>0</v>
      </c>
      <c r="O488" s="26">
        <f t="shared" ca="1" si="8"/>
        <v>0</v>
      </c>
      <c r="P488" s="26">
        <f t="shared" ca="1" si="8"/>
        <v>3.8809999999999997E-2</v>
      </c>
      <c r="Q488" s="26">
        <f t="shared" ca="1" si="8"/>
        <v>0.19018000000000002</v>
      </c>
      <c r="R488" s="26">
        <f t="shared" ca="1" si="8"/>
        <v>0.40205000000000002</v>
      </c>
      <c r="S488" s="26">
        <f t="shared" ca="1" si="8"/>
        <v>8.3139999999999992E-2</v>
      </c>
    </row>
    <row r="489" spans="1:19" x14ac:dyDescent="0.35">
      <c r="A489" s="28" t="s">
        <v>1896</v>
      </c>
      <c r="E489" s="26">
        <f t="shared" ca="1" si="8"/>
        <v>3.0019999999999998E-2</v>
      </c>
      <c r="F489" s="26">
        <f t="shared" ca="1" si="8"/>
        <v>0</v>
      </c>
      <c r="G489" s="26">
        <f t="shared" ca="1" si="8"/>
        <v>0</v>
      </c>
      <c r="H489" s="26">
        <f t="shared" ca="1" si="8"/>
        <v>0</v>
      </c>
      <c r="I489" s="26">
        <f t="shared" ca="1" si="8"/>
        <v>0</v>
      </c>
      <c r="J489" s="26">
        <f t="shared" ca="1" si="8"/>
        <v>0</v>
      </c>
      <c r="K489" s="26">
        <f t="shared" ca="1" si="8"/>
        <v>0</v>
      </c>
      <c r="L489" s="26">
        <f t="shared" ca="1" si="8"/>
        <v>0</v>
      </c>
      <c r="M489" s="26">
        <f t="shared" ca="1" si="8"/>
        <v>0.10735</v>
      </c>
      <c r="N489" s="26">
        <f t="shared" ca="1" si="8"/>
        <v>0</v>
      </c>
      <c r="O489" s="26">
        <f t="shared" ca="1" si="8"/>
        <v>0</v>
      </c>
      <c r="P489" s="26">
        <f t="shared" ca="1" si="8"/>
        <v>0</v>
      </c>
      <c r="Q489" s="26">
        <f t="shared" ca="1" si="8"/>
        <v>0</v>
      </c>
      <c r="R489" s="26">
        <f t="shared" ca="1" si="8"/>
        <v>0</v>
      </c>
      <c r="S489" s="26">
        <f t="shared" ca="1" si="8"/>
        <v>0.16438999999999998</v>
      </c>
    </row>
    <row r="490" spans="1:19" x14ac:dyDescent="0.35">
      <c r="A490" s="28" t="s">
        <v>1877</v>
      </c>
      <c r="E490" s="26">
        <f t="shared" ca="1" si="8"/>
        <v>5.5659999999999994E-2</v>
      </c>
      <c r="F490" s="26">
        <f t="shared" ca="1" si="8"/>
        <v>0</v>
      </c>
      <c r="G490" s="26">
        <f t="shared" ca="1" si="8"/>
        <v>0</v>
      </c>
      <c r="H490" s="26">
        <f t="shared" ca="1" si="8"/>
        <v>0</v>
      </c>
      <c r="I490" s="26">
        <f t="shared" ca="1" si="8"/>
        <v>5.3879999999999997E-2</v>
      </c>
      <c r="J490" s="26">
        <f t="shared" ca="1" si="8"/>
        <v>7.2520000000000001E-2</v>
      </c>
      <c r="K490" s="26">
        <f t="shared" ca="1" si="8"/>
        <v>0</v>
      </c>
      <c r="L490" s="26">
        <f t="shared" ca="1" si="8"/>
        <v>0</v>
      </c>
      <c r="M490" s="26">
        <f t="shared" ca="1" si="8"/>
        <v>0</v>
      </c>
      <c r="N490" s="26">
        <f t="shared" ca="1" si="8"/>
        <v>1.1469999999999999E-2</v>
      </c>
      <c r="O490" s="26">
        <f t="shared" ca="1" si="8"/>
        <v>2.1659999999999999E-2</v>
      </c>
      <c r="P490" s="26">
        <f t="shared" ca="1" si="8"/>
        <v>0.48203999999999997</v>
      </c>
      <c r="Q490" s="26">
        <f t="shared" ca="1" si="8"/>
        <v>0</v>
      </c>
      <c r="R490" s="26">
        <f t="shared" ca="1" si="8"/>
        <v>0</v>
      </c>
      <c r="S490" s="26">
        <f t="shared" ca="1" si="8"/>
        <v>0</v>
      </c>
    </row>
    <row r="491" spans="1:19" x14ac:dyDescent="0.35">
      <c r="A491" s="28" t="s">
        <v>1897</v>
      </c>
      <c r="E491" s="26">
        <f t="shared" ca="1" si="8"/>
        <v>4.3920000000000001E-2</v>
      </c>
      <c r="F491" s="26">
        <f t="shared" ca="1" si="8"/>
        <v>0</v>
      </c>
      <c r="G491" s="26">
        <f t="shared" ca="1" si="8"/>
        <v>0</v>
      </c>
      <c r="H491" s="26">
        <f t="shared" ca="1" si="8"/>
        <v>0</v>
      </c>
      <c r="I491" s="26">
        <f t="shared" ca="1" si="8"/>
        <v>0</v>
      </c>
      <c r="J491" s="26">
        <f t="shared" ca="1" si="8"/>
        <v>0</v>
      </c>
      <c r="K491" s="26">
        <f t="shared" ca="1" si="8"/>
        <v>0</v>
      </c>
      <c r="L491" s="26">
        <f t="shared" ca="1" si="8"/>
        <v>0</v>
      </c>
      <c r="M491" s="26">
        <f t="shared" ca="1" si="8"/>
        <v>5.756E-2</v>
      </c>
      <c r="N491" s="26">
        <f t="shared" ca="1" si="8"/>
        <v>0</v>
      </c>
      <c r="O491" s="26">
        <f t="shared" ca="1" si="8"/>
        <v>0</v>
      </c>
      <c r="P491" s="26">
        <f t="shared" ca="1" si="8"/>
        <v>0</v>
      </c>
      <c r="Q491" s="26">
        <f t="shared" ca="1" si="8"/>
        <v>0</v>
      </c>
      <c r="R491" s="26">
        <f t="shared" ca="1" si="8"/>
        <v>0</v>
      </c>
      <c r="S491" s="26">
        <f t="shared" ca="1" si="8"/>
        <v>0.37634000000000001</v>
      </c>
    </row>
    <row r="492" spans="1:19" x14ac:dyDescent="0.35">
      <c r="A492" s="28" t="s">
        <v>1875</v>
      </c>
      <c r="E492" s="26">
        <f t="shared" ca="1" si="8"/>
        <v>1.076E-2</v>
      </c>
      <c r="F492" s="26">
        <f t="shared" ca="1" si="8"/>
        <v>0</v>
      </c>
      <c r="G492" s="26">
        <f t="shared" ca="1" si="8"/>
        <v>0</v>
      </c>
      <c r="H492" s="26">
        <f t="shared" ca="1" si="8"/>
        <v>0</v>
      </c>
      <c r="I492" s="26">
        <f t="shared" ca="1" si="8"/>
        <v>0</v>
      </c>
      <c r="J492" s="26">
        <f t="shared" ca="1" si="8"/>
        <v>0</v>
      </c>
      <c r="K492" s="26">
        <f t="shared" ca="1" si="8"/>
        <v>0</v>
      </c>
      <c r="L492" s="26">
        <f t="shared" ca="1" si="8"/>
        <v>0</v>
      </c>
      <c r="M492" s="26">
        <f t="shared" ca="1" si="8"/>
        <v>4.759E-2</v>
      </c>
      <c r="N492" s="26">
        <f t="shared" ca="1" si="8"/>
        <v>0</v>
      </c>
      <c r="O492" s="26">
        <f t="shared" ca="1" si="8"/>
        <v>0</v>
      </c>
      <c r="P492" s="26">
        <f t="shared" ca="1" si="8"/>
        <v>0</v>
      </c>
      <c r="Q492" s="26">
        <f t="shared" ca="1" si="8"/>
        <v>0</v>
      </c>
      <c r="R492" s="26">
        <f t="shared" ca="1" si="8"/>
        <v>0</v>
      </c>
      <c r="S492" s="26">
        <f t="shared" ca="1" si="8"/>
        <v>4.6489999999999997E-2</v>
      </c>
    </row>
    <row r="493" spans="1:19" x14ac:dyDescent="0.35">
      <c r="A493" s="28" t="s">
        <v>1871</v>
      </c>
      <c r="E493" s="26">
        <f t="shared" ca="1" si="8"/>
        <v>1.363E-2</v>
      </c>
      <c r="F493" s="26">
        <f t="shared" ca="1" si="8"/>
        <v>0</v>
      </c>
      <c r="G493" s="26">
        <f t="shared" ca="1" si="8"/>
        <v>0</v>
      </c>
      <c r="H493" s="26">
        <f t="shared" ca="1" si="8"/>
        <v>0</v>
      </c>
      <c r="I493" s="26">
        <f t="shared" ca="1" si="8"/>
        <v>0</v>
      </c>
      <c r="J493" s="26">
        <f t="shared" ca="1" si="8"/>
        <v>0</v>
      </c>
      <c r="K493" s="26">
        <f t="shared" ca="1" si="8"/>
        <v>0</v>
      </c>
      <c r="L493" s="26">
        <f t="shared" ca="1" si="8"/>
        <v>0</v>
      </c>
      <c r="M493" s="26">
        <f t="shared" ca="1" si="8"/>
        <v>0</v>
      </c>
      <c r="N493" s="26">
        <f t="shared" ca="1" si="8"/>
        <v>1.1469999999999999E-2</v>
      </c>
      <c r="O493" s="26">
        <f t="shared" ca="1" si="8"/>
        <v>0</v>
      </c>
      <c r="P493" s="26">
        <f t="shared" ca="1" si="8"/>
        <v>0</v>
      </c>
      <c r="Q493" s="26">
        <f t="shared" ca="1" si="8"/>
        <v>9.9059999999999995E-2</v>
      </c>
      <c r="R493" s="26">
        <f t="shared" ca="1" si="8"/>
        <v>0</v>
      </c>
      <c r="S493" s="26">
        <f t="shared" ca="1" si="8"/>
        <v>0</v>
      </c>
    </row>
    <row r="494" spans="1:19" x14ac:dyDescent="0.35">
      <c r="A494" s="28" t="s">
        <v>1898</v>
      </c>
      <c r="E494" s="26">
        <f t="shared" ca="1" si="8"/>
        <v>0</v>
      </c>
      <c r="F494" s="26">
        <f t="shared" ca="1" si="8"/>
        <v>0</v>
      </c>
      <c r="G494" s="26">
        <f t="shared" ca="1" si="8"/>
        <v>0</v>
      </c>
      <c r="H494" s="26">
        <f t="shared" ca="1" si="8"/>
        <v>0</v>
      </c>
      <c r="I494" s="26">
        <f t="shared" ca="1" si="8"/>
        <v>0</v>
      </c>
      <c r="J494" s="26">
        <f t="shared" ca="1" si="8"/>
        <v>0</v>
      </c>
      <c r="K494" s="26">
        <f t="shared" ca="1" si="8"/>
        <v>0</v>
      </c>
      <c r="L494" s="26">
        <f t="shared" ca="1" si="8"/>
        <v>0</v>
      </c>
      <c r="M494" s="26">
        <f t="shared" ca="1" si="8"/>
        <v>0</v>
      </c>
      <c r="N494" s="26">
        <f t="shared" ca="1" si="8"/>
        <v>0</v>
      </c>
      <c r="O494" s="26">
        <f t="shared" ca="1" si="8"/>
        <v>0</v>
      </c>
      <c r="P494" s="26">
        <f t="shared" ca="1" si="8"/>
        <v>0</v>
      </c>
      <c r="Q494" s="26">
        <f t="shared" ca="1" si="8"/>
        <v>0</v>
      </c>
      <c r="R494" s="26">
        <f t="shared" ca="1" si="8"/>
        <v>0</v>
      </c>
      <c r="S494" s="26">
        <f t="shared" ca="1" si="8"/>
        <v>0</v>
      </c>
    </row>
    <row r="495" spans="1:19" x14ac:dyDescent="0.35">
      <c r="A495" s="28" t="s">
        <v>1878</v>
      </c>
      <c r="E495" s="26">
        <f t="shared" ca="1" si="8"/>
        <v>2.35E-2</v>
      </c>
      <c r="F495" s="26">
        <f t="shared" ca="1" si="8"/>
        <v>0</v>
      </c>
      <c r="G495" s="26">
        <f t="shared" ca="1" si="8"/>
        <v>0</v>
      </c>
      <c r="H495" s="26">
        <f t="shared" ca="1" si="8"/>
        <v>0</v>
      </c>
      <c r="I495" s="26">
        <f t="shared" ca="1" si="8"/>
        <v>0</v>
      </c>
      <c r="J495" s="26">
        <f t="shared" ca="1" si="8"/>
        <v>0</v>
      </c>
      <c r="K495" s="26">
        <f t="shared" ca="1" si="8"/>
        <v>0</v>
      </c>
      <c r="L495" s="26">
        <f t="shared" ca="1" si="8"/>
        <v>0</v>
      </c>
      <c r="M495" s="26">
        <f t="shared" ca="1" si="8"/>
        <v>0.15278</v>
      </c>
      <c r="N495" s="26">
        <f t="shared" ca="1" si="8"/>
        <v>0</v>
      </c>
      <c r="O495" s="26">
        <f t="shared" ca="1" si="8"/>
        <v>0</v>
      </c>
      <c r="P495" s="26">
        <f t="shared" ca="1" si="8"/>
        <v>0</v>
      </c>
      <c r="Q495" s="26">
        <f t="shared" ca="1" si="8"/>
        <v>2.546E-2</v>
      </c>
      <c r="R495" s="26">
        <f t="shared" ca="1" si="8"/>
        <v>0</v>
      </c>
      <c r="S495" s="26">
        <f t="shared" ca="1" si="8"/>
        <v>0</v>
      </c>
    </row>
    <row r="496" spans="1:19" x14ac:dyDescent="0.35">
      <c r="A496" s="28" t="s">
        <v>1876</v>
      </c>
      <c r="E496" s="26">
        <f t="shared" ca="1" si="8"/>
        <v>0</v>
      </c>
      <c r="F496" s="26">
        <f t="shared" ca="1" si="8"/>
        <v>0</v>
      </c>
      <c r="G496" s="26">
        <f t="shared" ca="1" si="8"/>
        <v>0</v>
      </c>
      <c r="H496" s="26">
        <f t="shared" ca="1" si="8"/>
        <v>0</v>
      </c>
      <c r="I496" s="26">
        <f t="shared" ca="1" si="8"/>
        <v>0</v>
      </c>
      <c r="J496" s="26">
        <f t="shared" ca="1" si="8"/>
        <v>0</v>
      </c>
      <c r="K496" s="26">
        <f t="shared" ca="1" si="8"/>
        <v>0</v>
      </c>
      <c r="L496" s="26">
        <f t="shared" ca="1" si="8"/>
        <v>0</v>
      </c>
      <c r="M496" s="26">
        <f t="shared" ca="1" si="8"/>
        <v>0</v>
      </c>
      <c r="N496" s="26">
        <f t="shared" ca="1" si="8"/>
        <v>0</v>
      </c>
      <c r="O496" s="26">
        <f t="shared" ca="1" si="8"/>
        <v>0</v>
      </c>
      <c r="P496" s="26">
        <f t="shared" ca="1" si="8"/>
        <v>0</v>
      </c>
      <c r="Q496" s="26">
        <f t="shared" ca="1" si="8"/>
        <v>0</v>
      </c>
      <c r="R496" s="26">
        <f t="shared" ca="1" si="8"/>
        <v>0</v>
      </c>
      <c r="S496" s="26">
        <f t="shared" ca="1" si="8"/>
        <v>0</v>
      </c>
    </row>
    <row r="497" spans="1:19" x14ac:dyDescent="0.35">
      <c r="A497" s="28" t="s">
        <v>1880</v>
      </c>
      <c r="E497" s="26">
        <f t="shared" ca="1" si="8"/>
        <v>0.10789999999999997</v>
      </c>
      <c r="F497" s="26">
        <f t="shared" ca="1" si="8"/>
        <v>9.0259999999999993E-2</v>
      </c>
      <c r="G497" s="26">
        <f t="shared" ca="1" si="8"/>
        <v>0</v>
      </c>
      <c r="H497" s="26">
        <f t="shared" ca="1" si="8"/>
        <v>4.2930000000000003E-2</v>
      </c>
      <c r="I497" s="26">
        <f t="shared" ca="1" si="8"/>
        <v>0.11889</v>
      </c>
      <c r="J497" s="26">
        <f t="shared" ca="1" si="8"/>
        <v>4.539E-2</v>
      </c>
      <c r="K497" s="26">
        <f t="shared" ca="1" si="8"/>
        <v>3.6130000000000002E-2</v>
      </c>
      <c r="L497" s="26">
        <f t="shared" ca="1" si="8"/>
        <v>0.11413000000000001</v>
      </c>
      <c r="M497" s="26">
        <f t="shared" ca="1" si="8"/>
        <v>0.11609</v>
      </c>
      <c r="N497" s="26">
        <f t="shared" ca="1" si="8"/>
        <v>2.9409999999999999E-2</v>
      </c>
      <c r="O497" s="26">
        <f t="shared" ca="1" si="8"/>
        <v>0.1016</v>
      </c>
      <c r="P497" s="26">
        <f t="shared" ca="1" si="8"/>
        <v>0.1769</v>
      </c>
      <c r="Q497" s="26">
        <f t="shared" ca="1" si="8"/>
        <v>0.14998</v>
      </c>
      <c r="R497" s="26">
        <f t="shared" ca="1" si="8"/>
        <v>0.12304000000000001</v>
      </c>
      <c r="S497" s="26">
        <f t="shared" ca="1" si="8"/>
        <v>0.12409000000000001</v>
      </c>
    </row>
    <row r="499" spans="1:19" x14ac:dyDescent="0.35">
      <c r="A499" s="29" t="s">
        <v>1881</v>
      </c>
      <c r="B499" s="30"/>
      <c r="C499" s="30"/>
      <c r="D499" s="30"/>
      <c r="E499" s="31">
        <f t="shared" ref="E499:S499" ca="1" si="9">SUM(E457+E468+E487)</f>
        <v>0.99999000000000005</v>
      </c>
      <c r="F499" s="31">
        <f t="shared" ca="1" si="9"/>
        <v>0.99994000000000005</v>
      </c>
      <c r="G499" s="31">
        <f t="shared" ca="1" si="9"/>
        <v>1.00004</v>
      </c>
      <c r="H499" s="31">
        <f t="shared" ca="1" si="9"/>
        <v>1.0000199999999999</v>
      </c>
      <c r="I499" s="31">
        <f t="shared" ca="1" si="9"/>
        <v>0.99992999999999999</v>
      </c>
      <c r="J499" s="31">
        <f t="shared" ca="1" si="9"/>
        <v>0.99999000000000005</v>
      </c>
      <c r="K499" s="31">
        <f t="shared" ca="1" si="9"/>
        <v>0.9999300000000001</v>
      </c>
      <c r="L499" s="31">
        <f t="shared" ca="1" si="9"/>
        <v>1.00007</v>
      </c>
      <c r="M499" s="31">
        <f t="shared" ca="1" si="9"/>
        <v>1.0000499999999999</v>
      </c>
      <c r="N499" s="31">
        <f t="shared" ca="1" si="9"/>
        <v>1.0000199999999999</v>
      </c>
      <c r="O499" s="31">
        <f t="shared" ca="1" si="9"/>
        <v>0.99983000000000011</v>
      </c>
      <c r="P499" s="31">
        <f t="shared" ca="1" si="9"/>
        <v>1</v>
      </c>
      <c r="Q499" s="31">
        <f t="shared" ca="1" si="9"/>
        <v>0.99998999999999993</v>
      </c>
      <c r="R499" s="31">
        <f t="shared" ca="1" si="9"/>
        <v>1.0000100000000001</v>
      </c>
      <c r="S499" s="31">
        <f t="shared" ca="1" si="9"/>
        <v>1.0000300000000002</v>
      </c>
    </row>
    <row r="504" spans="1:19" x14ac:dyDescent="0.35">
      <c r="B504" t="s">
        <v>1882</v>
      </c>
      <c r="E504" s="27">
        <f t="shared" ref="E504:S504" ca="1" si="10">E457-(E458+E459+E460+E461+E462+E463+E464+E465+E466+E467)</f>
        <v>0</v>
      </c>
      <c r="F504" s="27">
        <f t="shared" ca="1" si="10"/>
        <v>0</v>
      </c>
      <c r="G504" s="27">
        <f t="shared" ca="1" si="10"/>
        <v>0</v>
      </c>
      <c r="H504" s="27">
        <f t="shared" ca="1" si="10"/>
        <v>0</v>
      </c>
      <c r="I504" s="27">
        <f t="shared" ca="1" si="10"/>
        <v>0</v>
      </c>
      <c r="J504" s="27">
        <f t="shared" ca="1" si="10"/>
        <v>0</v>
      </c>
      <c r="K504" s="27">
        <f t="shared" ca="1" si="10"/>
        <v>0</v>
      </c>
      <c r="L504" s="27">
        <f t="shared" ca="1" si="10"/>
        <v>0</v>
      </c>
      <c r="M504" s="27">
        <f t="shared" ca="1" si="10"/>
        <v>0</v>
      </c>
      <c r="N504" s="27">
        <f t="shared" ca="1" si="10"/>
        <v>0</v>
      </c>
      <c r="O504" s="27">
        <f t="shared" ca="1" si="10"/>
        <v>0</v>
      </c>
      <c r="P504" s="27">
        <f t="shared" ca="1" si="10"/>
        <v>0</v>
      </c>
      <c r="Q504" s="27">
        <f t="shared" ca="1" si="10"/>
        <v>0</v>
      </c>
      <c r="R504" s="27">
        <f t="shared" ca="1" si="10"/>
        <v>0</v>
      </c>
      <c r="S504" s="27">
        <f t="shared" ca="1" si="10"/>
        <v>0</v>
      </c>
    </row>
    <row r="505" spans="1:19" x14ac:dyDescent="0.35">
      <c r="B505" t="s">
        <v>1884</v>
      </c>
      <c r="E505" s="27">
        <f t="shared" ref="E505:S505" ca="1" si="11">E468-SUM(E469:E486)</f>
        <v>0</v>
      </c>
      <c r="F505" s="27">
        <f t="shared" ca="1" si="11"/>
        <v>0</v>
      </c>
      <c r="G505" s="27">
        <f t="shared" ca="1" si="11"/>
        <v>0</v>
      </c>
      <c r="H505" s="27">
        <f t="shared" ca="1" si="11"/>
        <v>0</v>
      </c>
      <c r="I505" s="27">
        <f t="shared" ca="1" si="11"/>
        <v>0</v>
      </c>
      <c r="J505" s="27">
        <f t="shared" ca="1" si="11"/>
        <v>0</v>
      </c>
      <c r="K505" s="27">
        <f t="shared" ca="1" si="11"/>
        <v>0</v>
      </c>
      <c r="L505" s="27">
        <f t="shared" ca="1" si="11"/>
        <v>0</v>
      </c>
      <c r="M505" s="27">
        <f t="shared" ca="1" si="11"/>
        <v>0</v>
      </c>
      <c r="N505" s="27">
        <f t="shared" ca="1" si="11"/>
        <v>0</v>
      </c>
      <c r="O505" s="27">
        <f t="shared" ca="1" si="11"/>
        <v>0</v>
      </c>
      <c r="P505" s="27">
        <f t="shared" ca="1" si="11"/>
        <v>0</v>
      </c>
      <c r="Q505" s="27">
        <f t="shared" ca="1" si="11"/>
        <v>0</v>
      </c>
      <c r="R505" s="27">
        <f t="shared" ca="1" si="11"/>
        <v>0</v>
      </c>
      <c r="S505" s="27">
        <f t="shared" ca="1" si="11"/>
        <v>0</v>
      </c>
    </row>
    <row r="506" spans="1:19" x14ac:dyDescent="0.35">
      <c r="B506" t="s">
        <v>1869</v>
      </c>
      <c r="E506" s="27">
        <f t="shared" ref="E506:S506" ca="1" si="12">E487-SUM(E488:E497)</f>
        <v>0</v>
      </c>
      <c r="F506" s="27">
        <f t="shared" ca="1" si="12"/>
        <v>0</v>
      </c>
      <c r="G506" s="27">
        <f t="shared" ca="1" si="12"/>
        <v>0</v>
      </c>
      <c r="H506" s="27">
        <f t="shared" ca="1" si="12"/>
        <v>0</v>
      </c>
      <c r="I506" s="27">
        <f t="shared" ca="1" si="12"/>
        <v>0</v>
      </c>
      <c r="J506" s="27">
        <f t="shared" ca="1" si="12"/>
        <v>0</v>
      </c>
      <c r="K506" s="27">
        <f t="shared" ca="1" si="12"/>
        <v>0</v>
      </c>
      <c r="L506" s="27">
        <f t="shared" ca="1" si="12"/>
        <v>0</v>
      </c>
      <c r="M506" s="27">
        <f t="shared" ca="1" si="12"/>
        <v>0</v>
      </c>
      <c r="N506" s="27">
        <f t="shared" ca="1" si="12"/>
        <v>0</v>
      </c>
      <c r="O506" s="27">
        <f t="shared" ca="1" si="12"/>
        <v>0</v>
      </c>
      <c r="P506" s="27">
        <f t="shared" ca="1" si="12"/>
        <v>0</v>
      </c>
      <c r="Q506" s="27">
        <f t="shared" ca="1" si="12"/>
        <v>0</v>
      </c>
      <c r="R506" s="27">
        <f t="shared" ca="1" si="12"/>
        <v>0</v>
      </c>
      <c r="S506" s="27">
        <f t="shared" ca="1" si="12"/>
        <v>0</v>
      </c>
    </row>
    <row r="507" spans="1:19" x14ac:dyDescent="0.35">
      <c r="B507" t="s">
        <v>0</v>
      </c>
      <c r="E507" s="27">
        <f t="shared" ref="E507:S507" ca="1" si="13">E499-E448</f>
        <v>0</v>
      </c>
      <c r="F507" s="27">
        <f t="shared" ca="1" si="13"/>
        <v>0</v>
      </c>
      <c r="G507" s="27">
        <f t="shared" ca="1" si="13"/>
        <v>0</v>
      </c>
      <c r="H507" s="27">
        <f t="shared" ca="1" si="13"/>
        <v>0</v>
      </c>
      <c r="I507" s="27">
        <f t="shared" ca="1" si="13"/>
        <v>0</v>
      </c>
      <c r="J507" s="27">
        <f t="shared" ca="1" si="13"/>
        <v>0</v>
      </c>
      <c r="K507" s="27">
        <f t="shared" ca="1" si="13"/>
        <v>0</v>
      </c>
      <c r="L507" s="27">
        <f t="shared" ca="1" si="13"/>
        <v>0</v>
      </c>
      <c r="M507" s="27">
        <f t="shared" ca="1" si="13"/>
        <v>0</v>
      </c>
      <c r="N507" s="27">
        <f t="shared" ca="1" si="13"/>
        <v>0</v>
      </c>
      <c r="O507" s="27">
        <f t="shared" ca="1" si="13"/>
        <v>0</v>
      </c>
      <c r="P507" s="27">
        <f t="shared" ca="1" si="13"/>
        <v>0</v>
      </c>
      <c r="Q507" s="27">
        <f t="shared" ca="1" si="13"/>
        <v>0</v>
      </c>
      <c r="R507" s="27">
        <f t="shared" ca="1" si="13"/>
        <v>0</v>
      </c>
      <c r="S507" s="27">
        <f t="shared" ca="1" si="13"/>
        <v>0</v>
      </c>
    </row>
  </sheetData>
  <autoFilter ref="A4:S446" xr:uid="{2A9A708B-60D6-4E26-9B06-8DC5E79E25AA}">
    <filterColumn colId="3">
      <filters>
        <filter val="OoC - Zone 3"/>
      </filters>
    </filterColumn>
  </autoFilter>
  <dataValidations count="1">
    <dataValidation type="list" allowBlank="1" showInputMessage="1" showErrorMessage="1" sqref="A458:A459" xr:uid="{CF8DE3D0-FA22-48FE-9D6C-CEC068694CE7}">
      <formula1>$A$443:$A$454</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CB058-772F-47FA-8406-500E8E71AEE9}">
  <sheetPr filterMode="1"/>
  <dimension ref="A1:S507"/>
  <sheetViews>
    <sheetView workbookViewId="0"/>
  </sheetViews>
  <sheetFormatPr defaultRowHeight="14.5" x14ac:dyDescent="0.35"/>
  <cols>
    <col min="2" max="2" width="62.1796875" customWidth="1"/>
    <col min="3" max="4" width="20.453125" customWidth="1"/>
    <col min="5" max="5" width="11.453125" customWidth="1"/>
    <col min="6" max="6" width="9.81640625" bestFit="1" customWidth="1"/>
    <col min="7" max="7" width="10.81640625" bestFit="1" customWidth="1"/>
    <col min="8" max="10" width="9.81640625" bestFit="1" customWidth="1"/>
    <col min="11" max="14" width="10.81640625" bestFit="1" customWidth="1"/>
    <col min="15" max="15" width="9.81640625" bestFit="1" customWidth="1"/>
    <col min="16" max="19" width="10.81640625" bestFit="1" customWidth="1"/>
  </cols>
  <sheetData>
    <row r="1" spans="1:19" ht="45.75" customHeight="1" x14ac:dyDescent="0.35">
      <c r="B1" s="1"/>
      <c r="C1" s="1"/>
      <c r="D1" s="1"/>
      <c r="E1" s="13" t="s">
        <v>0</v>
      </c>
      <c r="F1" s="13" t="s">
        <v>1</v>
      </c>
      <c r="G1" s="13" t="s">
        <v>2</v>
      </c>
      <c r="H1" s="13" t="s">
        <v>3</v>
      </c>
      <c r="I1" s="13" t="s">
        <v>4</v>
      </c>
      <c r="J1" s="13" t="s">
        <v>5</v>
      </c>
      <c r="K1" s="13" t="s">
        <v>6</v>
      </c>
      <c r="L1" s="13" t="s">
        <v>7</v>
      </c>
      <c r="M1" s="13" t="s">
        <v>8</v>
      </c>
      <c r="N1" s="13" t="s">
        <v>9</v>
      </c>
      <c r="O1" s="13" t="s">
        <v>10</v>
      </c>
      <c r="P1" s="13" t="s">
        <v>11</v>
      </c>
      <c r="Q1" s="13" t="s">
        <v>12</v>
      </c>
      <c r="R1" s="13" t="s">
        <v>13</v>
      </c>
      <c r="S1" s="13" t="s">
        <v>14</v>
      </c>
    </row>
    <row r="2" spans="1:19" x14ac:dyDescent="0.35">
      <c r="A2" s="3" t="s">
        <v>854</v>
      </c>
      <c r="B2" s="2" t="s">
        <v>855</v>
      </c>
      <c r="C2" s="2"/>
      <c r="D2" s="2"/>
    </row>
    <row r="3" spans="1:19" x14ac:dyDescent="0.35">
      <c r="B3" s="4" t="s">
        <v>18</v>
      </c>
      <c r="C3" s="4"/>
      <c r="D3" s="4"/>
    </row>
    <row r="4" spans="1:19" x14ac:dyDescent="0.35">
      <c r="B4" s="1"/>
      <c r="C4" s="9" t="s">
        <v>1810</v>
      </c>
      <c r="D4" s="11" t="s">
        <v>1811</v>
      </c>
    </row>
    <row r="5" spans="1:19" hidden="1" x14ac:dyDescent="0.35">
      <c r="A5" s="2" t="s">
        <v>1</v>
      </c>
      <c r="B5" s="1" t="s">
        <v>19</v>
      </c>
      <c r="C5" t="str">
        <f>VLOOKUP(B5,[2]Clothes!$B$5:$D$447,2, FALSE)</f>
        <v>Out of Centre</v>
      </c>
      <c r="D5" t="str">
        <f>VLOOKUP(B5,[2]Clothes!$B$5:$D$447,3, FALSE)</f>
        <v>OoC - Zone 1 - Other</v>
      </c>
      <c r="E5" s="5">
        <v>0</v>
      </c>
      <c r="F5" s="5">
        <v>0</v>
      </c>
      <c r="G5" s="5">
        <v>0</v>
      </c>
      <c r="H5" s="5">
        <v>0</v>
      </c>
      <c r="I5" s="5">
        <v>0</v>
      </c>
      <c r="J5" s="5">
        <v>0</v>
      </c>
      <c r="K5" s="5">
        <v>0</v>
      </c>
      <c r="L5" s="5">
        <v>0</v>
      </c>
      <c r="M5" s="5">
        <v>0</v>
      </c>
      <c r="N5" s="5">
        <v>0</v>
      </c>
      <c r="O5" s="5">
        <v>0</v>
      </c>
      <c r="P5" s="5">
        <v>0</v>
      </c>
      <c r="Q5" s="5">
        <v>0</v>
      </c>
      <c r="R5" s="5">
        <v>0</v>
      </c>
      <c r="S5" s="5">
        <v>0</v>
      </c>
    </row>
    <row r="6" spans="1:19" hidden="1" x14ac:dyDescent="0.35">
      <c r="A6" s="2" t="s">
        <v>1</v>
      </c>
      <c r="B6" s="1" t="s">
        <v>20</v>
      </c>
      <c r="C6" t="str">
        <f>VLOOKUP(B6,[2]Clothes!$B$5:$D$447,2, FALSE)</f>
        <v>Out of Centre</v>
      </c>
      <c r="D6" t="str">
        <f>VLOOKUP(B6,[2]Clothes!$B$5:$D$447,3, FALSE)</f>
        <v>OoC - Zone 1 - Asda, Bletcham Way, Bletchley</v>
      </c>
      <c r="E6" s="5">
        <v>4.1099999999999999E-3</v>
      </c>
      <c r="F6" s="5">
        <v>0</v>
      </c>
      <c r="G6" s="5">
        <v>5.5500000000000002E-3</v>
      </c>
      <c r="H6" s="5">
        <v>2.8389999999999999E-2</v>
      </c>
      <c r="I6" s="5">
        <v>0</v>
      </c>
      <c r="J6" s="5">
        <v>0</v>
      </c>
      <c r="K6" s="5">
        <v>0</v>
      </c>
      <c r="L6" s="5">
        <v>0</v>
      </c>
      <c r="M6" s="5">
        <v>2.1059999999999999E-2</v>
      </c>
      <c r="N6" s="5">
        <v>0</v>
      </c>
      <c r="O6" s="5">
        <v>0</v>
      </c>
      <c r="P6" s="5">
        <v>0</v>
      </c>
      <c r="Q6" s="5">
        <v>0</v>
      </c>
      <c r="R6" s="5">
        <v>0</v>
      </c>
      <c r="S6" s="5">
        <v>0</v>
      </c>
    </row>
    <row r="7" spans="1:19" hidden="1" x14ac:dyDescent="0.35">
      <c r="A7" s="2" t="s">
        <v>1</v>
      </c>
      <c r="B7" s="1" t="s">
        <v>21</v>
      </c>
      <c r="C7" t="str">
        <f>VLOOKUP(B7,[2]Clothes!$B$5:$D$447,2, FALSE)</f>
        <v>Local Centres</v>
      </c>
      <c r="D7" t="str">
        <f>VLOOKUP(B7,[2]Clothes!$B$5:$D$447,3, FALSE)</f>
        <v>Other Local Centres</v>
      </c>
      <c r="E7" s="5">
        <v>0</v>
      </c>
      <c r="F7" s="5">
        <v>0</v>
      </c>
      <c r="G7" s="5">
        <v>0</v>
      </c>
      <c r="H7" s="5">
        <v>0</v>
      </c>
      <c r="I7" s="5">
        <v>0</v>
      </c>
      <c r="J7" s="5">
        <v>0</v>
      </c>
      <c r="K7" s="5">
        <v>0</v>
      </c>
      <c r="L7" s="5">
        <v>0</v>
      </c>
      <c r="M7" s="5">
        <v>0</v>
      </c>
      <c r="N7" s="5">
        <v>0</v>
      </c>
      <c r="O7" s="5">
        <v>0</v>
      </c>
      <c r="P7" s="5">
        <v>0</v>
      </c>
      <c r="Q7" s="5">
        <v>0</v>
      </c>
      <c r="R7" s="5">
        <v>0</v>
      </c>
      <c r="S7" s="5">
        <v>0</v>
      </c>
    </row>
    <row r="8" spans="1:19" hidden="1" x14ac:dyDescent="0.35">
      <c r="A8" s="2" t="s">
        <v>1</v>
      </c>
      <c r="B8" s="1" t="s">
        <v>499</v>
      </c>
      <c r="C8" t="str">
        <f>VLOOKUP(B8,[2]Clothes!$B$5:$D$447,2, FALSE)</f>
        <v>Out of Centre</v>
      </c>
      <c r="D8" t="str">
        <f>VLOOKUP(B8,[2]Clothes!$B$5:$D$447,3, FALSE)</f>
        <v>OoC - Zone 1 - Beacon Retail Park, Watling, Bletchley</v>
      </c>
      <c r="E8" s="5">
        <v>1.2370000000000001E-2</v>
      </c>
      <c r="F8" s="5">
        <v>7.0299999999999998E-3</v>
      </c>
      <c r="G8" s="5">
        <v>0</v>
      </c>
      <c r="H8" s="5">
        <v>0</v>
      </c>
      <c r="I8" s="5">
        <v>7.578E-2</v>
      </c>
      <c r="J8" s="5">
        <v>0</v>
      </c>
      <c r="K8" s="5">
        <v>9.8700000000000003E-3</v>
      </c>
      <c r="L8" s="5">
        <v>0</v>
      </c>
      <c r="M8" s="5">
        <v>2.8330000000000001E-2</v>
      </c>
      <c r="N8" s="5">
        <v>0</v>
      </c>
      <c r="O8" s="5">
        <v>0</v>
      </c>
      <c r="P8" s="5">
        <v>0</v>
      </c>
      <c r="Q8" s="5">
        <v>0</v>
      </c>
      <c r="R8" s="5">
        <v>3.388E-2</v>
      </c>
      <c r="S8" s="5">
        <v>0</v>
      </c>
    </row>
    <row r="9" spans="1:19" hidden="1" x14ac:dyDescent="0.35">
      <c r="A9" s="2" t="s">
        <v>1</v>
      </c>
      <c r="B9" s="1" t="s">
        <v>500</v>
      </c>
      <c r="C9" t="str">
        <f>VLOOKUP(B9,[2]Clothes!$B$5:$D$447,2, FALSE)</f>
        <v>Bletchley TC</v>
      </c>
      <c r="D9" t="str">
        <f>VLOOKUP(B9,[2]Clothes!$B$5:$D$447,3, FALSE)</f>
        <v>Bletchley Town Centre (e.g. Queensway, including the Brunel Shopping Centre)</v>
      </c>
      <c r="E9" s="5">
        <v>1.158E-2</v>
      </c>
      <c r="F9" s="5">
        <v>0.20225000000000001</v>
      </c>
      <c r="G9" s="5">
        <v>2.5250000000000002E-2</v>
      </c>
      <c r="H9" s="5">
        <v>0</v>
      </c>
      <c r="I9" s="5">
        <v>0</v>
      </c>
      <c r="J9" s="5">
        <v>0</v>
      </c>
      <c r="K9" s="5">
        <v>9.8700000000000003E-3</v>
      </c>
      <c r="L9" s="5">
        <v>0</v>
      </c>
      <c r="M9" s="5">
        <v>0</v>
      </c>
      <c r="N9" s="5">
        <v>0</v>
      </c>
      <c r="O9" s="5">
        <v>0</v>
      </c>
      <c r="P9" s="5">
        <v>0</v>
      </c>
      <c r="Q9" s="5">
        <v>6.0299999999999998E-3</v>
      </c>
      <c r="R9" s="5">
        <v>0</v>
      </c>
      <c r="S9" s="5">
        <v>0</v>
      </c>
    </row>
    <row r="10" spans="1:19" hidden="1" x14ac:dyDescent="0.35">
      <c r="A10" s="2" t="s">
        <v>1</v>
      </c>
      <c r="B10" s="1" t="s">
        <v>501</v>
      </c>
      <c r="C10" t="str">
        <f>VLOOKUP(B10,[2]Clothes!$B$5:$D$447,2, FALSE)</f>
        <v>Out of Centre</v>
      </c>
      <c r="D10" t="str">
        <f>VLOOKUP(B10,[2]Clothes!$B$5:$D$447,3, FALSE)</f>
        <v>OoC - Zone 1 - Other</v>
      </c>
      <c r="E10" s="5">
        <v>0</v>
      </c>
      <c r="F10" s="5">
        <v>0</v>
      </c>
      <c r="G10" s="5">
        <v>0</v>
      </c>
      <c r="H10" s="5">
        <v>0</v>
      </c>
      <c r="I10" s="5">
        <v>0</v>
      </c>
      <c r="J10" s="5">
        <v>0</v>
      </c>
      <c r="K10" s="5">
        <v>0</v>
      </c>
      <c r="L10" s="5">
        <v>0</v>
      </c>
      <c r="M10" s="5">
        <v>0</v>
      </c>
      <c r="N10" s="5">
        <v>0</v>
      </c>
      <c r="O10" s="5">
        <v>0</v>
      </c>
      <c r="P10" s="5">
        <v>0</v>
      </c>
      <c r="Q10" s="5">
        <v>0</v>
      </c>
      <c r="R10" s="5">
        <v>0</v>
      </c>
      <c r="S10" s="5">
        <v>0</v>
      </c>
    </row>
    <row r="11" spans="1:19" hidden="1" x14ac:dyDescent="0.35">
      <c r="A11" s="2" t="s">
        <v>1</v>
      </c>
      <c r="B11" s="1" t="s">
        <v>502</v>
      </c>
      <c r="C11" t="str">
        <f>VLOOKUP(B11,[2]Clothes!$B$5:$D$447,2, FALSE)</f>
        <v>Out of Centre</v>
      </c>
      <c r="D11" t="str">
        <f>VLOOKUP(B11,[2]Clothes!$B$5:$D$447,3, FALSE)</f>
        <v>OoC - Zone 1 - Other</v>
      </c>
      <c r="E11" s="5">
        <v>7.3999999999999999E-4</v>
      </c>
      <c r="F11" s="5">
        <v>1.7989999999999999E-2</v>
      </c>
      <c r="G11" s="5">
        <v>0</v>
      </c>
      <c r="H11" s="5">
        <v>0</v>
      </c>
      <c r="I11" s="5">
        <v>0</v>
      </c>
      <c r="J11" s="5">
        <v>0</v>
      </c>
      <c r="K11" s="5">
        <v>0</v>
      </c>
      <c r="L11" s="5">
        <v>0</v>
      </c>
      <c r="M11" s="5">
        <v>0</v>
      </c>
      <c r="N11" s="5">
        <v>0</v>
      </c>
      <c r="O11" s="5">
        <v>0</v>
      </c>
      <c r="P11" s="5">
        <v>0</v>
      </c>
      <c r="Q11" s="5">
        <v>0</v>
      </c>
      <c r="R11" s="5">
        <v>0</v>
      </c>
      <c r="S11" s="5">
        <v>0</v>
      </c>
    </row>
    <row r="12" spans="1:19" hidden="1" x14ac:dyDescent="0.35">
      <c r="A12" s="2" t="s">
        <v>1</v>
      </c>
      <c r="B12" s="1" t="s">
        <v>503</v>
      </c>
      <c r="C12" t="str">
        <f>VLOOKUP(B12,[2]Clothes!$B$5:$D$447,2, FALSE)</f>
        <v>Out of Centre</v>
      </c>
      <c r="D12" t="str">
        <f>VLOOKUP(B12,[2]Clothes!$B$5:$D$447,3, FALSE)</f>
        <v>OoC - Zone 1 - Other</v>
      </c>
      <c r="E12" s="5">
        <v>2.2100000000000002E-3</v>
      </c>
      <c r="F12" s="5">
        <v>0</v>
      </c>
      <c r="G12" s="5">
        <v>2.1909999999999999E-2</v>
      </c>
      <c r="H12" s="5">
        <v>7.1700000000000002E-3</v>
      </c>
      <c r="I12" s="5">
        <v>0</v>
      </c>
      <c r="J12" s="5">
        <v>0</v>
      </c>
      <c r="K12" s="5">
        <v>0</v>
      </c>
      <c r="L12" s="5">
        <v>0</v>
      </c>
      <c r="M12" s="5">
        <v>0</v>
      </c>
      <c r="N12" s="5">
        <v>0</v>
      </c>
      <c r="O12" s="5">
        <v>0</v>
      </c>
      <c r="P12" s="5">
        <v>0</v>
      </c>
      <c r="Q12" s="5">
        <v>0</v>
      </c>
      <c r="R12" s="5">
        <v>0</v>
      </c>
      <c r="S12" s="5">
        <v>0</v>
      </c>
    </row>
    <row r="13" spans="1:19" hidden="1" x14ac:dyDescent="0.35">
      <c r="A13" s="2" t="s">
        <v>1</v>
      </c>
      <c r="B13" s="1" t="s">
        <v>29</v>
      </c>
      <c r="C13" t="str">
        <f>VLOOKUP(B13,[2]Clothes!$B$5:$D$447,2, FALSE)</f>
        <v>Out of Centre</v>
      </c>
      <c r="D13" t="str">
        <f>VLOOKUP(B13,[2]Clothes!$B$5:$D$447,3, FALSE)</f>
        <v>OoC - Zone 1 - Other</v>
      </c>
      <c r="E13" s="5">
        <v>4.8000000000000001E-4</v>
      </c>
      <c r="F13" s="5">
        <v>0</v>
      </c>
      <c r="G13" s="5">
        <v>5.5500000000000002E-3</v>
      </c>
      <c r="H13" s="5">
        <v>0</v>
      </c>
      <c r="I13" s="5">
        <v>0</v>
      </c>
      <c r="J13" s="5">
        <v>0</v>
      </c>
      <c r="K13" s="5">
        <v>0</v>
      </c>
      <c r="L13" s="5">
        <v>0</v>
      </c>
      <c r="M13" s="5">
        <v>0</v>
      </c>
      <c r="N13" s="5">
        <v>0</v>
      </c>
      <c r="O13" s="5">
        <v>0</v>
      </c>
      <c r="P13" s="5">
        <v>0</v>
      </c>
      <c r="Q13" s="5">
        <v>0</v>
      </c>
      <c r="R13" s="5">
        <v>0</v>
      </c>
      <c r="S13" s="5">
        <v>0</v>
      </c>
    </row>
    <row r="14" spans="1:19" hidden="1" x14ac:dyDescent="0.35">
      <c r="A14" s="2" t="s">
        <v>1</v>
      </c>
      <c r="B14" s="1" t="s">
        <v>32</v>
      </c>
      <c r="C14" t="str">
        <f>VLOOKUP(B14,[2]Clothes!$B$5:$D$447,2, FALSE)</f>
        <v>Out of Centre</v>
      </c>
      <c r="D14" t="str">
        <f>VLOOKUP(B14,[2]Clothes!$B$5:$D$447,3, FALSE)</f>
        <v>OoC - Zone 1 - Other</v>
      </c>
      <c r="E14" s="5">
        <v>0</v>
      </c>
      <c r="F14" s="5">
        <v>0</v>
      </c>
      <c r="G14" s="5">
        <v>0</v>
      </c>
      <c r="H14" s="5">
        <v>0</v>
      </c>
      <c r="I14" s="5">
        <v>0</v>
      </c>
      <c r="J14" s="5">
        <v>0</v>
      </c>
      <c r="K14" s="5">
        <v>0</v>
      </c>
      <c r="L14" s="5">
        <v>0</v>
      </c>
      <c r="M14" s="5">
        <v>0</v>
      </c>
      <c r="N14" s="5">
        <v>0</v>
      </c>
      <c r="O14" s="5">
        <v>0</v>
      </c>
      <c r="P14" s="5">
        <v>0</v>
      </c>
      <c r="Q14" s="5">
        <v>0</v>
      </c>
      <c r="R14" s="5">
        <v>0</v>
      </c>
      <c r="S14" s="5">
        <v>0</v>
      </c>
    </row>
    <row r="15" spans="1:19" hidden="1" x14ac:dyDescent="0.35">
      <c r="A15" s="2" t="s">
        <v>1</v>
      </c>
      <c r="B15" s="1" t="s">
        <v>504</v>
      </c>
      <c r="C15" t="str">
        <f>VLOOKUP(B15,[2]Clothes!$B$5:$D$447,2, FALSE)</f>
        <v>Out of Centre</v>
      </c>
      <c r="D15" t="str">
        <f>VLOOKUP(B15,[2]Clothes!$B$5:$D$447,3, FALSE)</f>
        <v>OoC - Zone 1 - Other</v>
      </c>
      <c r="E15" s="5">
        <v>0</v>
      </c>
      <c r="F15" s="5">
        <v>0</v>
      </c>
      <c r="G15" s="5">
        <v>0</v>
      </c>
      <c r="H15" s="5">
        <v>0</v>
      </c>
      <c r="I15" s="5">
        <v>0</v>
      </c>
      <c r="J15" s="5">
        <v>0</v>
      </c>
      <c r="K15" s="5">
        <v>0</v>
      </c>
      <c r="L15" s="5">
        <v>0</v>
      </c>
      <c r="M15" s="5">
        <v>0</v>
      </c>
      <c r="N15" s="5">
        <v>0</v>
      </c>
      <c r="O15" s="5">
        <v>0</v>
      </c>
      <c r="P15" s="5">
        <v>0</v>
      </c>
      <c r="Q15" s="5">
        <v>0</v>
      </c>
      <c r="R15" s="5">
        <v>0</v>
      </c>
      <c r="S15" s="5">
        <v>0</v>
      </c>
    </row>
    <row r="16" spans="1:19" hidden="1" x14ac:dyDescent="0.35">
      <c r="A16" s="2" t="s">
        <v>1</v>
      </c>
      <c r="B16" s="1" t="s">
        <v>505</v>
      </c>
      <c r="C16" t="str">
        <f>VLOOKUP(B16,[2]Clothes!$B$5:$D$447,2, FALSE)</f>
        <v>Local Centres</v>
      </c>
      <c r="D16" t="str">
        <f>VLOOKUP(B16,[2]Clothes!$B$5:$D$447,3, FALSE)</f>
        <v>West Bletchley</v>
      </c>
      <c r="E16" s="5">
        <v>0</v>
      </c>
      <c r="F16" s="5">
        <v>0</v>
      </c>
      <c r="G16" s="5">
        <v>0</v>
      </c>
      <c r="H16" s="5">
        <v>0</v>
      </c>
      <c r="I16" s="5">
        <v>0</v>
      </c>
      <c r="J16" s="5">
        <v>0</v>
      </c>
      <c r="K16" s="5">
        <v>0</v>
      </c>
      <c r="L16" s="5">
        <v>0</v>
      </c>
      <c r="M16" s="5">
        <v>0</v>
      </c>
      <c r="N16" s="5">
        <v>0</v>
      </c>
      <c r="O16" s="5">
        <v>0</v>
      </c>
      <c r="P16" s="5">
        <v>0</v>
      </c>
      <c r="Q16" s="5">
        <v>0</v>
      </c>
      <c r="R16" s="5">
        <v>0</v>
      </c>
      <c r="S16" s="5">
        <v>0</v>
      </c>
    </row>
    <row r="17" spans="1:19" hidden="1" x14ac:dyDescent="0.35">
      <c r="A17" s="2" t="s">
        <v>1</v>
      </c>
      <c r="B17" s="1" t="s">
        <v>506</v>
      </c>
      <c r="C17" t="str">
        <f>VLOOKUP(B17,[2]Clothes!$B$5:$D$447,2, FALSE)</f>
        <v>Out of Centre</v>
      </c>
      <c r="D17" t="str">
        <f>VLOOKUP(B17,[2]Clothes!$B$5:$D$447,3, FALSE)</f>
        <v>OoC - Zone 1 - MK1 Shopping Park, Stadium Way West, Bletchley</v>
      </c>
      <c r="E17" s="5">
        <v>0</v>
      </c>
      <c r="F17" s="5">
        <v>0</v>
      </c>
      <c r="G17" s="5">
        <v>0</v>
      </c>
      <c r="H17" s="5">
        <v>0</v>
      </c>
      <c r="I17" s="5">
        <v>0</v>
      </c>
      <c r="J17" s="5">
        <v>0</v>
      </c>
      <c r="K17" s="5">
        <v>0</v>
      </c>
      <c r="L17" s="5">
        <v>0</v>
      </c>
      <c r="M17" s="5">
        <v>0</v>
      </c>
      <c r="N17" s="5">
        <v>0</v>
      </c>
      <c r="O17" s="5">
        <v>0</v>
      </c>
      <c r="P17" s="5">
        <v>0</v>
      </c>
      <c r="Q17" s="5">
        <v>0</v>
      </c>
      <c r="R17" s="5">
        <v>0</v>
      </c>
      <c r="S17" s="5">
        <v>0</v>
      </c>
    </row>
    <row r="18" spans="1:19" hidden="1" x14ac:dyDescent="0.35">
      <c r="A18" s="2" t="s">
        <v>1</v>
      </c>
      <c r="B18" s="1" t="s">
        <v>507</v>
      </c>
      <c r="C18" t="str">
        <f>VLOOKUP(B18,[2]Clothes!$B$5:$D$447,2, FALSE)</f>
        <v>Local Centres</v>
      </c>
      <c r="D18" t="str">
        <f>VLOOKUP(B18,[2]Clothes!$B$5:$D$447,3, FALSE)</f>
        <v>Newton Leys</v>
      </c>
      <c r="E18" s="5">
        <v>0</v>
      </c>
      <c r="F18" s="5">
        <v>0</v>
      </c>
      <c r="G18" s="5">
        <v>0</v>
      </c>
      <c r="H18" s="5">
        <v>0</v>
      </c>
      <c r="I18" s="5">
        <v>0</v>
      </c>
      <c r="J18" s="5">
        <v>0</v>
      </c>
      <c r="K18" s="5">
        <v>0</v>
      </c>
      <c r="L18" s="5">
        <v>0</v>
      </c>
      <c r="M18" s="5">
        <v>0</v>
      </c>
      <c r="N18" s="5">
        <v>0</v>
      </c>
      <c r="O18" s="5">
        <v>0</v>
      </c>
      <c r="P18" s="5">
        <v>0</v>
      </c>
      <c r="Q18" s="5">
        <v>0</v>
      </c>
      <c r="R18" s="5">
        <v>0</v>
      </c>
      <c r="S18" s="5">
        <v>0</v>
      </c>
    </row>
    <row r="19" spans="1:19" hidden="1" x14ac:dyDescent="0.35">
      <c r="A19" s="2" t="s">
        <v>1</v>
      </c>
      <c r="B19" s="1" t="s">
        <v>508</v>
      </c>
      <c r="C19" t="str">
        <f>VLOOKUP(B19,[2]Clothes!$B$5:$D$447,2, FALSE)</f>
        <v>Out of Centre</v>
      </c>
      <c r="D19" t="str">
        <f>VLOOKUP(B19,[2]Clothes!$B$5:$D$447,3, FALSE)</f>
        <v>OoC - Zone 1 - Other</v>
      </c>
      <c r="E19" s="5">
        <v>8.7000000000000001E-4</v>
      </c>
      <c r="F19" s="5">
        <v>0</v>
      </c>
      <c r="G19" s="5">
        <v>0</v>
      </c>
      <c r="H19" s="5">
        <v>0</v>
      </c>
      <c r="I19" s="5">
        <v>0</v>
      </c>
      <c r="J19" s="5">
        <v>0</v>
      </c>
      <c r="K19" s="5">
        <v>0</v>
      </c>
      <c r="L19" s="5">
        <v>0</v>
      </c>
      <c r="M19" s="5">
        <v>0</v>
      </c>
      <c r="N19" s="5">
        <v>1.9449999999999999E-2</v>
      </c>
      <c r="O19" s="5">
        <v>0</v>
      </c>
      <c r="P19" s="5">
        <v>0</v>
      </c>
      <c r="Q19" s="5">
        <v>0</v>
      </c>
      <c r="R19" s="5">
        <v>0</v>
      </c>
      <c r="S19" s="5">
        <v>0</v>
      </c>
    </row>
    <row r="20" spans="1:19" hidden="1" x14ac:dyDescent="0.35">
      <c r="A20" s="2" t="s">
        <v>1</v>
      </c>
      <c r="B20" s="1" t="s">
        <v>509</v>
      </c>
      <c r="C20" t="str">
        <f>VLOOKUP(B20,[2]Clothes!$B$5:$D$447,2, FALSE)</f>
        <v>Out of Centre</v>
      </c>
      <c r="D20" t="str">
        <f>VLOOKUP(B20,[2]Clothes!$B$5:$D$447,3, FALSE)</f>
        <v>OoC - Zone 1 - Other</v>
      </c>
      <c r="E20" s="5">
        <v>2.9E-4</v>
      </c>
      <c r="F20" s="5">
        <v>0</v>
      </c>
      <c r="G20" s="5">
        <v>0</v>
      </c>
      <c r="H20" s="5">
        <v>0</v>
      </c>
      <c r="I20" s="5">
        <v>0</v>
      </c>
      <c r="J20" s="5">
        <v>7.6699999999999997E-3</v>
      </c>
      <c r="K20" s="5">
        <v>0</v>
      </c>
      <c r="L20" s="5">
        <v>0</v>
      </c>
      <c r="M20" s="5">
        <v>0</v>
      </c>
      <c r="N20" s="5">
        <v>0</v>
      </c>
      <c r="O20" s="5">
        <v>0</v>
      </c>
      <c r="P20" s="5">
        <v>0</v>
      </c>
      <c r="Q20" s="5">
        <v>0</v>
      </c>
      <c r="R20" s="5">
        <v>0</v>
      </c>
      <c r="S20" s="5">
        <v>0</v>
      </c>
    </row>
    <row r="21" spans="1:19" hidden="1" x14ac:dyDescent="0.35">
      <c r="A21" s="2" t="s">
        <v>1</v>
      </c>
      <c r="B21" s="1" t="s">
        <v>33</v>
      </c>
      <c r="C21" t="str">
        <f>VLOOKUP(B21,[2]Clothes!$B$5:$D$447,2, FALSE)</f>
        <v>Out of Centre</v>
      </c>
      <c r="D21" t="str">
        <f>VLOOKUP(B21,[2]Clothes!$B$5:$D$447,3, FALSE)</f>
        <v>OoC - Zone 1 - Other</v>
      </c>
      <c r="E21" s="5">
        <v>0</v>
      </c>
      <c r="F21" s="5">
        <v>0</v>
      </c>
      <c r="G21" s="5">
        <v>0</v>
      </c>
      <c r="H21" s="5">
        <v>0</v>
      </c>
      <c r="I21" s="5">
        <v>0</v>
      </c>
      <c r="J21" s="5">
        <v>0</v>
      </c>
      <c r="K21" s="5">
        <v>0</v>
      </c>
      <c r="L21" s="5">
        <v>0</v>
      </c>
      <c r="M21" s="5">
        <v>0</v>
      </c>
      <c r="N21" s="5">
        <v>0</v>
      </c>
      <c r="O21" s="5">
        <v>0</v>
      </c>
      <c r="P21" s="5">
        <v>0</v>
      </c>
      <c r="Q21" s="5">
        <v>0</v>
      </c>
      <c r="R21" s="5">
        <v>0</v>
      </c>
      <c r="S21" s="5">
        <v>0</v>
      </c>
    </row>
    <row r="22" spans="1:19" hidden="1" x14ac:dyDescent="0.35">
      <c r="A22" s="2" t="s">
        <v>1</v>
      </c>
      <c r="B22" s="1" t="s">
        <v>35</v>
      </c>
      <c r="C22" t="str">
        <f>VLOOKUP(B22,[2]Clothes!$B$5:$D$447,2, FALSE)</f>
        <v>Out of Centre</v>
      </c>
      <c r="D22" t="str">
        <f>VLOOKUP(B22,[2]Clothes!$B$5:$D$447,3, FALSE)</f>
        <v>OoC - Zone 1 - Tesco Extra, Watling Street, Bletchley</v>
      </c>
      <c r="E22" s="5">
        <v>1.8600000000000001E-3</v>
      </c>
      <c r="F22" s="5">
        <v>0</v>
      </c>
      <c r="G22" s="5">
        <v>0</v>
      </c>
      <c r="H22" s="5">
        <v>4.5350000000000001E-2</v>
      </c>
      <c r="I22" s="5">
        <v>0</v>
      </c>
      <c r="J22" s="5">
        <v>0</v>
      </c>
      <c r="K22" s="5">
        <v>0</v>
      </c>
      <c r="L22" s="5">
        <v>0</v>
      </c>
      <c r="M22" s="5">
        <v>0</v>
      </c>
      <c r="N22" s="5">
        <v>0</v>
      </c>
      <c r="O22" s="5">
        <v>0</v>
      </c>
      <c r="P22" s="5">
        <v>0</v>
      </c>
      <c r="Q22" s="5">
        <v>0</v>
      </c>
      <c r="R22" s="5">
        <v>0</v>
      </c>
      <c r="S22" s="5">
        <v>0</v>
      </c>
    </row>
    <row r="23" spans="1:19" hidden="1" x14ac:dyDescent="0.35">
      <c r="A23" s="2" t="s">
        <v>1</v>
      </c>
      <c r="B23" s="1" t="s">
        <v>510</v>
      </c>
      <c r="C23" t="str">
        <f>VLOOKUP(B23,[2]Clothes!$B$5:$D$447,2, FALSE)</f>
        <v>Out of Centre</v>
      </c>
      <c r="D23" t="str">
        <f>VLOOKUP(B23,[2]Clothes!$B$5:$D$447,3, FALSE)</f>
        <v>OoC - Zone 1 - Other</v>
      </c>
      <c r="E23" s="5">
        <v>1.14E-3</v>
      </c>
      <c r="F23" s="5">
        <v>2.7789999999999999E-2</v>
      </c>
      <c r="G23" s="5">
        <v>0</v>
      </c>
      <c r="H23" s="5">
        <v>0</v>
      </c>
      <c r="I23" s="5">
        <v>0</v>
      </c>
      <c r="J23" s="5">
        <v>0</v>
      </c>
      <c r="K23" s="5">
        <v>0</v>
      </c>
      <c r="L23" s="5">
        <v>0</v>
      </c>
      <c r="M23" s="5">
        <v>0</v>
      </c>
      <c r="N23" s="5">
        <v>0</v>
      </c>
      <c r="O23" s="5">
        <v>0</v>
      </c>
      <c r="P23" s="5">
        <v>0</v>
      </c>
      <c r="Q23" s="5">
        <v>0</v>
      </c>
      <c r="R23" s="5">
        <v>0</v>
      </c>
      <c r="S23" s="5">
        <v>0</v>
      </c>
    </row>
    <row r="24" spans="1:19" hidden="1" x14ac:dyDescent="0.35">
      <c r="A24" s="2" t="s">
        <v>1</v>
      </c>
      <c r="B24" s="1" t="s">
        <v>511</v>
      </c>
      <c r="C24" t="str">
        <f>VLOOKUP(B24,[2]Clothes!$B$5:$D$447,2, FALSE)</f>
        <v>Local Centres</v>
      </c>
      <c r="D24" t="str">
        <f>VLOOKUP(B24,[2]Clothes!$B$5:$D$447,3, FALSE)</f>
        <v>Water Eaton</v>
      </c>
      <c r="E24" s="5">
        <v>0</v>
      </c>
      <c r="F24" s="5">
        <v>0</v>
      </c>
      <c r="G24" s="5">
        <v>0</v>
      </c>
      <c r="H24" s="5">
        <v>0</v>
      </c>
      <c r="I24" s="5">
        <v>0</v>
      </c>
      <c r="J24" s="5">
        <v>0</v>
      </c>
      <c r="K24" s="5">
        <v>0</v>
      </c>
      <c r="L24" s="5">
        <v>0</v>
      </c>
      <c r="M24" s="5">
        <v>0</v>
      </c>
      <c r="N24" s="5">
        <v>0</v>
      </c>
      <c r="O24" s="5">
        <v>0</v>
      </c>
      <c r="P24" s="5">
        <v>0</v>
      </c>
      <c r="Q24" s="5">
        <v>0</v>
      </c>
      <c r="R24" s="5">
        <v>0</v>
      </c>
      <c r="S24" s="5">
        <v>0</v>
      </c>
    </row>
    <row r="25" spans="1:19" hidden="1" x14ac:dyDescent="0.35">
      <c r="A25" s="2" t="s">
        <v>1</v>
      </c>
      <c r="B25" s="1" t="s">
        <v>512</v>
      </c>
      <c r="C25" t="str">
        <f>VLOOKUP(B25,[2]Clothes!$B$5:$D$447,2, FALSE)</f>
        <v>Out of Centre</v>
      </c>
      <c r="D25" t="str">
        <f>VLOOKUP(B25,[2]Clothes!$B$5:$D$447,3, FALSE)</f>
        <v>OoC - Zone 1 - Other</v>
      </c>
      <c r="E25" s="5">
        <v>5.8E-4</v>
      </c>
      <c r="F25" s="5">
        <v>7.0299999999999998E-3</v>
      </c>
      <c r="G25" s="5">
        <v>0</v>
      </c>
      <c r="H25" s="5">
        <v>7.1700000000000002E-3</v>
      </c>
      <c r="I25" s="5">
        <v>0</v>
      </c>
      <c r="J25" s="5">
        <v>0</v>
      </c>
      <c r="K25" s="5">
        <v>0</v>
      </c>
      <c r="L25" s="5">
        <v>0</v>
      </c>
      <c r="M25" s="5">
        <v>0</v>
      </c>
      <c r="N25" s="5">
        <v>0</v>
      </c>
      <c r="O25" s="5">
        <v>0</v>
      </c>
      <c r="P25" s="5">
        <v>0</v>
      </c>
      <c r="Q25" s="5">
        <v>0</v>
      </c>
      <c r="R25" s="5">
        <v>0</v>
      </c>
      <c r="S25" s="5">
        <v>0</v>
      </c>
    </row>
    <row r="26" spans="1:19" hidden="1" x14ac:dyDescent="0.35">
      <c r="A26" s="2" t="s">
        <v>2</v>
      </c>
      <c r="B26" s="1" t="s">
        <v>36</v>
      </c>
      <c r="C26" t="str">
        <f>VLOOKUP(B26,[2]Clothes!$B$5:$D$447,2, FALSE)</f>
        <v>Westcroft TC</v>
      </c>
      <c r="D26" t="str">
        <f>VLOOKUP(B26,[2]Clothes!$B$5:$D$447,3, FALSE)</f>
        <v>Aldi, Barnsdale Drive, Westcroft</v>
      </c>
      <c r="E26" s="5">
        <v>2.5799999999999998E-3</v>
      </c>
      <c r="F26" s="5">
        <v>0</v>
      </c>
      <c r="G26" s="5">
        <v>2.947E-2</v>
      </c>
      <c r="H26" s="5">
        <v>0</v>
      </c>
      <c r="I26" s="5">
        <v>0</v>
      </c>
      <c r="J26" s="5">
        <v>0</v>
      </c>
      <c r="K26" s="5">
        <v>0</v>
      </c>
      <c r="L26" s="5">
        <v>0</v>
      </c>
      <c r="M26" s="5">
        <v>0</v>
      </c>
      <c r="N26" s="5">
        <v>0</v>
      </c>
      <c r="O26" s="5">
        <v>0</v>
      </c>
      <c r="P26" s="5">
        <v>0</v>
      </c>
      <c r="Q26" s="5">
        <v>0</v>
      </c>
      <c r="R26" s="5">
        <v>0</v>
      </c>
      <c r="S26" s="5">
        <v>0</v>
      </c>
    </row>
    <row r="27" spans="1:19" hidden="1" x14ac:dyDescent="0.35">
      <c r="A27" s="2" t="s">
        <v>2</v>
      </c>
      <c r="B27" s="1" t="s">
        <v>513</v>
      </c>
      <c r="C27" t="str">
        <f>VLOOKUP(B27,[2]Clothes!$B$5:$D$447,2, FALSE)</f>
        <v>Out of Centre</v>
      </c>
      <c r="D27" t="str">
        <f>VLOOKUP(B27,[2]Clothes!$B$5:$D$447,3, FALSE)</f>
        <v>OoC - Zone 2</v>
      </c>
      <c r="E27" s="5">
        <v>0</v>
      </c>
      <c r="F27" s="5">
        <v>0</v>
      </c>
      <c r="G27" s="5">
        <v>0</v>
      </c>
      <c r="H27" s="5">
        <v>0</v>
      </c>
      <c r="I27" s="5">
        <v>0</v>
      </c>
      <c r="J27" s="5">
        <v>0</v>
      </c>
      <c r="K27" s="5">
        <v>0</v>
      </c>
      <c r="L27" s="5">
        <v>0</v>
      </c>
      <c r="M27" s="5">
        <v>0</v>
      </c>
      <c r="N27" s="5">
        <v>0</v>
      </c>
      <c r="O27" s="5">
        <v>0</v>
      </c>
      <c r="P27" s="5">
        <v>0</v>
      </c>
      <c r="Q27" s="5">
        <v>0</v>
      </c>
      <c r="R27" s="5">
        <v>0</v>
      </c>
      <c r="S27" s="5">
        <v>0</v>
      </c>
    </row>
    <row r="28" spans="1:19" hidden="1" x14ac:dyDescent="0.35">
      <c r="A28" s="2" t="s">
        <v>2</v>
      </c>
      <c r="B28" s="1" t="s">
        <v>514</v>
      </c>
      <c r="C28" t="str">
        <f>VLOOKUP(B28,[2]Clothes!$B$5:$D$447,2, FALSE)</f>
        <v>Local Centres</v>
      </c>
      <c r="D28" t="str">
        <f>VLOOKUP(B28,[2]Clothes!$B$5:$D$447,3, FALSE)</f>
        <v>Furzton</v>
      </c>
      <c r="E28" s="5">
        <v>0</v>
      </c>
      <c r="F28" s="5">
        <v>0</v>
      </c>
      <c r="G28" s="5">
        <v>0</v>
      </c>
      <c r="H28" s="5">
        <v>0</v>
      </c>
      <c r="I28" s="5">
        <v>0</v>
      </c>
      <c r="J28" s="5">
        <v>0</v>
      </c>
      <c r="K28" s="5">
        <v>0</v>
      </c>
      <c r="L28" s="5">
        <v>0</v>
      </c>
      <c r="M28" s="5">
        <v>0</v>
      </c>
      <c r="N28" s="5">
        <v>0</v>
      </c>
      <c r="O28" s="5">
        <v>0</v>
      </c>
      <c r="P28" s="5">
        <v>0</v>
      </c>
      <c r="Q28" s="5">
        <v>0</v>
      </c>
      <c r="R28" s="5">
        <v>0</v>
      </c>
      <c r="S28" s="5">
        <v>0</v>
      </c>
    </row>
    <row r="29" spans="1:19" hidden="1" x14ac:dyDescent="0.35">
      <c r="A29" s="2" t="s">
        <v>2</v>
      </c>
      <c r="B29" s="1" t="s">
        <v>515</v>
      </c>
      <c r="C29" t="str">
        <f>VLOOKUP(B29,[2]Clothes!$B$5:$D$447,2, FALSE)</f>
        <v>Local Centres</v>
      </c>
      <c r="D29" t="str">
        <f>VLOOKUP(B29,[2]Clothes!$B$5:$D$447,3, FALSE)</f>
        <v>Grange Farm</v>
      </c>
      <c r="E29" s="5">
        <v>0</v>
      </c>
      <c r="F29" s="5">
        <v>0</v>
      </c>
      <c r="G29" s="5">
        <v>0</v>
      </c>
      <c r="H29" s="5">
        <v>0</v>
      </c>
      <c r="I29" s="5">
        <v>0</v>
      </c>
      <c r="J29" s="5">
        <v>0</v>
      </c>
      <c r="K29" s="5">
        <v>0</v>
      </c>
      <c r="L29" s="5">
        <v>0</v>
      </c>
      <c r="M29" s="5">
        <v>0</v>
      </c>
      <c r="N29" s="5">
        <v>0</v>
      </c>
      <c r="O29" s="5">
        <v>0</v>
      </c>
      <c r="P29" s="5">
        <v>0</v>
      </c>
      <c r="Q29" s="5">
        <v>0</v>
      </c>
      <c r="R29" s="5">
        <v>0</v>
      </c>
      <c r="S29" s="5">
        <v>0</v>
      </c>
    </row>
    <row r="30" spans="1:19" hidden="1" x14ac:dyDescent="0.35">
      <c r="A30" s="2" t="s">
        <v>2</v>
      </c>
      <c r="B30" s="1" t="s">
        <v>516</v>
      </c>
      <c r="C30" t="str">
        <f>VLOOKUP(B30,[2]Clothes!$B$5:$D$447,2, FALSE)</f>
        <v>Local Centres</v>
      </c>
      <c r="D30" t="str">
        <f>VLOOKUP(B30,[2]Clothes!$B$5:$D$447,3, FALSE)</f>
        <v>Shenley Church End</v>
      </c>
      <c r="E30" s="5">
        <v>0</v>
      </c>
      <c r="F30" s="5">
        <v>0</v>
      </c>
      <c r="G30" s="5">
        <v>0</v>
      </c>
      <c r="H30" s="5">
        <v>0</v>
      </c>
      <c r="I30" s="5">
        <v>0</v>
      </c>
      <c r="J30" s="5">
        <v>0</v>
      </c>
      <c r="K30" s="5">
        <v>0</v>
      </c>
      <c r="L30" s="5">
        <v>0</v>
      </c>
      <c r="M30" s="5">
        <v>0</v>
      </c>
      <c r="N30" s="5">
        <v>0</v>
      </c>
      <c r="O30" s="5">
        <v>0</v>
      </c>
      <c r="P30" s="5">
        <v>0</v>
      </c>
      <c r="Q30" s="5">
        <v>0</v>
      </c>
      <c r="R30" s="5">
        <v>0</v>
      </c>
      <c r="S30" s="5">
        <v>0</v>
      </c>
    </row>
    <row r="31" spans="1:19" hidden="1" x14ac:dyDescent="0.35">
      <c r="A31" s="2" t="s">
        <v>2</v>
      </c>
      <c r="B31" s="1" t="s">
        <v>517</v>
      </c>
      <c r="C31" t="str">
        <f>VLOOKUP(B31,[2]Clothes!$B$5:$D$447,2, FALSE)</f>
        <v>Local Centres</v>
      </c>
      <c r="D31" t="str">
        <f>VLOOKUP(B31,[2]Clothes!$B$5:$D$447,3, FALSE)</f>
        <v>Kingsmead</v>
      </c>
      <c r="E31" s="5">
        <v>0</v>
      </c>
      <c r="F31" s="5">
        <v>0</v>
      </c>
      <c r="G31" s="5">
        <v>0</v>
      </c>
      <c r="H31" s="5">
        <v>0</v>
      </c>
      <c r="I31" s="5">
        <v>0</v>
      </c>
      <c r="J31" s="5">
        <v>0</v>
      </c>
      <c r="K31" s="5">
        <v>0</v>
      </c>
      <c r="L31" s="5">
        <v>0</v>
      </c>
      <c r="M31" s="5">
        <v>0</v>
      </c>
      <c r="N31" s="5">
        <v>0</v>
      </c>
      <c r="O31" s="5">
        <v>0</v>
      </c>
      <c r="P31" s="5">
        <v>0</v>
      </c>
      <c r="Q31" s="5">
        <v>0</v>
      </c>
      <c r="R31" s="5">
        <v>0</v>
      </c>
      <c r="S31" s="5">
        <v>0</v>
      </c>
    </row>
    <row r="32" spans="1:19" hidden="1" x14ac:dyDescent="0.35">
      <c r="A32" s="2" t="s">
        <v>2</v>
      </c>
      <c r="B32" s="1" t="s">
        <v>41</v>
      </c>
      <c r="C32" t="str">
        <f>VLOOKUP(B32,[2]Clothes!$B$5:$D$447,2, FALSE)</f>
        <v>Westcroft TC</v>
      </c>
      <c r="D32" t="str">
        <f>VLOOKUP(B32,[2]Clothes!$B$5:$D$447,3, FALSE)</f>
        <v>Morrisons Superstore, Barnsdale Drive, Westcroft</v>
      </c>
      <c r="E32" s="5">
        <v>9.7999999999999997E-4</v>
      </c>
      <c r="F32" s="5">
        <v>0</v>
      </c>
      <c r="G32" s="5">
        <v>0</v>
      </c>
      <c r="H32" s="5">
        <v>0</v>
      </c>
      <c r="I32" s="5">
        <v>0</v>
      </c>
      <c r="J32" s="5">
        <v>0</v>
      </c>
      <c r="K32" s="5">
        <v>0</v>
      </c>
      <c r="L32" s="5">
        <v>0</v>
      </c>
      <c r="M32" s="5">
        <v>0</v>
      </c>
      <c r="N32" s="5">
        <v>0</v>
      </c>
      <c r="O32" s="5">
        <v>0</v>
      </c>
      <c r="P32" s="5">
        <v>0</v>
      </c>
      <c r="Q32" s="5">
        <v>0</v>
      </c>
      <c r="R32" s="5">
        <v>6.3099999999999996E-3</v>
      </c>
      <c r="S32" s="5">
        <v>0</v>
      </c>
    </row>
    <row r="33" spans="1:19" hidden="1" x14ac:dyDescent="0.35">
      <c r="A33" s="2" t="s">
        <v>2</v>
      </c>
      <c r="B33" s="1" t="s">
        <v>518</v>
      </c>
      <c r="C33" t="str">
        <f>VLOOKUP(B33,[2]Clothes!$B$5:$D$447,2, FALSE)</f>
        <v>Out of Centre</v>
      </c>
      <c r="D33" t="str">
        <f>VLOOKUP(B33,[2]Clothes!$B$5:$D$447,3, FALSE)</f>
        <v>OoC - Zone 2</v>
      </c>
      <c r="E33" s="5">
        <v>0</v>
      </c>
      <c r="F33" s="5">
        <v>0</v>
      </c>
      <c r="G33" s="5">
        <v>0</v>
      </c>
      <c r="H33" s="5">
        <v>0</v>
      </c>
      <c r="I33" s="5">
        <v>0</v>
      </c>
      <c r="J33" s="5">
        <v>0</v>
      </c>
      <c r="K33" s="5">
        <v>0</v>
      </c>
      <c r="L33" s="5">
        <v>0</v>
      </c>
      <c r="M33" s="5">
        <v>0</v>
      </c>
      <c r="N33" s="5">
        <v>0</v>
      </c>
      <c r="O33" s="5">
        <v>0</v>
      </c>
      <c r="P33" s="5">
        <v>0</v>
      </c>
      <c r="Q33" s="5">
        <v>0</v>
      </c>
      <c r="R33" s="5">
        <v>0</v>
      </c>
      <c r="S33" s="5">
        <v>0</v>
      </c>
    </row>
    <row r="34" spans="1:19" hidden="1" x14ac:dyDescent="0.35">
      <c r="A34" s="2" t="s">
        <v>2</v>
      </c>
      <c r="B34" s="1" t="s">
        <v>44</v>
      </c>
      <c r="C34" t="str">
        <f>VLOOKUP(B34,[2]Clothes!$B$5:$D$447,2, FALSE)</f>
        <v>Local Centres</v>
      </c>
      <c r="D34" t="str">
        <f>VLOOKUP(B34,[2]Clothes!$B$5:$D$447,3, FALSE)</f>
        <v>Shenley Church End LC - Sainsbury's Superstore, Engaine Drive</v>
      </c>
      <c r="E34" s="5">
        <v>0</v>
      </c>
      <c r="F34" s="5">
        <v>0</v>
      </c>
      <c r="G34" s="5">
        <v>0</v>
      </c>
      <c r="H34" s="5">
        <v>0</v>
      </c>
      <c r="I34" s="5">
        <v>0</v>
      </c>
      <c r="J34" s="5">
        <v>0</v>
      </c>
      <c r="K34" s="5">
        <v>0</v>
      </c>
      <c r="L34" s="5">
        <v>0</v>
      </c>
      <c r="M34" s="5">
        <v>0</v>
      </c>
      <c r="N34" s="5">
        <v>0</v>
      </c>
      <c r="O34" s="5">
        <v>0</v>
      </c>
      <c r="P34" s="5">
        <v>0</v>
      </c>
      <c r="Q34" s="5">
        <v>0</v>
      </c>
      <c r="R34" s="5">
        <v>0</v>
      </c>
      <c r="S34" s="5">
        <v>0</v>
      </c>
    </row>
    <row r="35" spans="1:19" hidden="1" x14ac:dyDescent="0.35">
      <c r="A35" s="2" t="s">
        <v>2</v>
      </c>
      <c r="B35" s="1" t="s">
        <v>519</v>
      </c>
      <c r="C35" t="str">
        <f>VLOOKUP(B35,[2]Clothes!$B$5:$D$447,2, FALSE)</f>
        <v>Local Centres</v>
      </c>
      <c r="D35" t="str">
        <f>VLOOKUP(B35,[2]Clothes!$B$5:$D$447,3, FALSE)</f>
        <v>Shenley Brook End</v>
      </c>
      <c r="E35" s="5">
        <v>0</v>
      </c>
      <c r="F35" s="5">
        <v>0</v>
      </c>
      <c r="G35" s="5">
        <v>0</v>
      </c>
      <c r="H35" s="5">
        <v>0</v>
      </c>
      <c r="I35" s="5">
        <v>0</v>
      </c>
      <c r="J35" s="5">
        <v>0</v>
      </c>
      <c r="K35" s="5">
        <v>0</v>
      </c>
      <c r="L35" s="5">
        <v>0</v>
      </c>
      <c r="M35" s="5">
        <v>0</v>
      </c>
      <c r="N35" s="5">
        <v>0</v>
      </c>
      <c r="O35" s="5">
        <v>0</v>
      </c>
      <c r="P35" s="5">
        <v>0</v>
      </c>
      <c r="Q35" s="5">
        <v>0</v>
      </c>
      <c r="R35" s="5">
        <v>0</v>
      </c>
      <c r="S35" s="5">
        <v>0</v>
      </c>
    </row>
    <row r="36" spans="1:19" hidden="1" x14ac:dyDescent="0.35">
      <c r="A36" s="2" t="s">
        <v>2</v>
      </c>
      <c r="B36" s="1" t="s">
        <v>520</v>
      </c>
      <c r="C36" t="str">
        <f>VLOOKUP(B36,[2]Clothes!$B$5:$D$447,2, FALSE)</f>
        <v>Local Centres</v>
      </c>
      <c r="D36" t="str">
        <f>VLOOKUP(B36,[2]Clothes!$B$5:$D$447,3, FALSE)</f>
        <v>Shenley Church End</v>
      </c>
      <c r="E36" s="5">
        <v>0</v>
      </c>
      <c r="F36" s="5">
        <v>0</v>
      </c>
      <c r="G36" s="5">
        <v>0</v>
      </c>
      <c r="H36" s="5">
        <v>0</v>
      </c>
      <c r="I36" s="5">
        <v>0</v>
      </c>
      <c r="J36" s="5">
        <v>0</v>
      </c>
      <c r="K36" s="5">
        <v>0</v>
      </c>
      <c r="L36" s="5">
        <v>0</v>
      </c>
      <c r="M36" s="5">
        <v>0</v>
      </c>
      <c r="N36" s="5">
        <v>0</v>
      </c>
      <c r="O36" s="5">
        <v>0</v>
      </c>
      <c r="P36" s="5">
        <v>0</v>
      </c>
      <c r="Q36" s="5">
        <v>0</v>
      </c>
      <c r="R36" s="5">
        <v>0</v>
      </c>
      <c r="S36" s="5">
        <v>0</v>
      </c>
    </row>
    <row r="37" spans="1:19" hidden="1" x14ac:dyDescent="0.35">
      <c r="A37" s="2" t="s">
        <v>2</v>
      </c>
      <c r="B37" s="1" t="s">
        <v>521</v>
      </c>
      <c r="C37" t="str">
        <f>VLOOKUP(B37,[2]Clothes!$B$5:$D$447,2, FALSE)</f>
        <v>Out of Centre</v>
      </c>
      <c r="D37" t="str">
        <f>VLOOKUP(B37,[2]Clothes!$B$5:$D$447,3, FALSE)</f>
        <v>OoC - Zone 2</v>
      </c>
      <c r="E37" s="5">
        <v>0</v>
      </c>
      <c r="F37" s="5">
        <v>0</v>
      </c>
      <c r="G37" s="5">
        <v>0</v>
      </c>
      <c r="H37" s="5">
        <v>0</v>
      </c>
      <c r="I37" s="5">
        <v>0</v>
      </c>
      <c r="J37" s="5">
        <v>0</v>
      </c>
      <c r="K37" s="5">
        <v>0</v>
      </c>
      <c r="L37" s="5">
        <v>0</v>
      </c>
      <c r="M37" s="5">
        <v>0</v>
      </c>
      <c r="N37" s="5">
        <v>0</v>
      </c>
      <c r="O37" s="5">
        <v>0</v>
      </c>
      <c r="P37" s="5">
        <v>0</v>
      </c>
      <c r="Q37" s="5">
        <v>0</v>
      </c>
      <c r="R37" s="5">
        <v>0</v>
      </c>
      <c r="S37" s="5">
        <v>0</v>
      </c>
    </row>
    <row r="38" spans="1:19" hidden="1" x14ac:dyDescent="0.35">
      <c r="A38" s="2" t="s">
        <v>2</v>
      </c>
      <c r="B38" s="1" t="s">
        <v>522</v>
      </c>
      <c r="C38" t="str">
        <f>VLOOKUP(B38,[2]Clothes!$B$5:$D$447,2, FALSE)</f>
        <v>Out of Centre</v>
      </c>
      <c r="D38" t="str">
        <f>VLOOKUP(B38,[2]Clothes!$B$5:$D$447,3, FALSE)</f>
        <v>OoC - Zone 2</v>
      </c>
      <c r="E38" s="5">
        <v>0</v>
      </c>
      <c r="F38" s="5">
        <v>0</v>
      </c>
      <c r="G38" s="5">
        <v>0</v>
      </c>
      <c r="H38" s="5">
        <v>0</v>
      </c>
      <c r="I38" s="5">
        <v>0</v>
      </c>
      <c r="J38" s="5">
        <v>0</v>
      </c>
      <c r="K38" s="5">
        <v>0</v>
      </c>
      <c r="L38" s="5">
        <v>0</v>
      </c>
      <c r="M38" s="5">
        <v>0</v>
      </c>
      <c r="N38" s="5">
        <v>0</v>
      </c>
      <c r="O38" s="5">
        <v>0</v>
      </c>
      <c r="P38" s="5">
        <v>0</v>
      </c>
      <c r="Q38" s="5">
        <v>0</v>
      </c>
      <c r="R38" s="5">
        <v>0</v>
      </c>
      <c r="S38" s="5">
        <v>0</v>
      </c>
    </row>
    <row r="39" spans="1:19" hidden="1" x14ac:dyDescent="0.35">
      <c r="A39" s="2" t="s">
        <v>2</v>
      </c>
      <c r="B39" s="1" t="s">
        <v>523</v>
      </c>
      <c r="C39" t="str">
        <f>VLOOKUP(B39,[2]Clothes!$B$5:$D$447,2, FALSE)</f>
        <v>Local Centres</v>
      </c>
      <c r="D39" t="str">
        <f>VLOOKUP(B39,[2]Clothes!$B$5:$D$447,3, FALSE)</f>
        <v>Tattenhoe Park</v>
      </c>
      <c r="E39" s="5">
        <v>0</v>
      </c>
      <c r="F39" s="5">
        <v>0</v>
      </c>
      <c r="G39" s="5">
        <v>0</v>
      </c>
      <c r="H39" s="5">
        <v>0</v>
      </c>
      <c r="I39" s="5">
        <v>0</v>
      </c>
      <c r="J39" s="5">
        <v>0</v>
      </c>
      <c r="K39" s="5">
        <v>0</v>
      </c>
      <c r="L39" s="5">
        <v>0</v>
      </c>
      <c r="M39" s="5">
        <v>0</v>
      </c>
      <c r="N39" s="5">
        <v>0</v>
      </c>
      <c r="O39" s="5">
        <v>0</v>
      </c>
      <c r="P39" s="5">
        <v>0</v>
      </c>
      <c r="Q39" s="5">
        <v>0</v>
      </c>
      <c r="R39" s="5">
        <v>0</v>
      </c>
      <c r="S39" s="5">
        <v>0</v>
      </c>
    </row>
    <row r="40" spans="1:19" hidden="1" x14ac:dyDescent="0.35">
      <c r="A40" s="2" t="s">
        <v>2</v>
      </c>
      <c r="B40" s="1" t="s">
        <v>524</v>
      </c>
      <c r="C40" t="str">
        <f>VLOOKUP(B40,[2]Clothes!$B$5:$D$447,2, FALSE)</f>
        <v>Westcroft TC</v>
      </c>
      <c r="D40" t="str">
        <f>VLOOKUP(B40,[2]Clothes!$B$5:$D$447,3, FALSE)</f>
        <v>Westcroft TC - Other in Centre</v>
      </c>
      <c r="E40" s="5">
        <v>0</v>
      </c>
      <c r="F40" s="5">
        <v>0</v>
      </c>
      <c r="G40" s="5">
        <v>0</v>
      </c>
      <c r="H40" s="5">
        <v>0</v>
      </c>
      <c r="I40" s="5">
        <v>0</v>
      </c>
      <c r="J40" s="5">
        <v>0</v>
      </c>
      <c r="K40" s="5">
        <v>0</v>
      </c>
      <c r="L40" s="5">
        <v>0</v>
      </c>
      <c r="M40" s="5">
        <v>0</v>
      </c>
      <c r="N40" s="5">
        <v>0</v>
      </c>
      <c r="O40" s="5">
        <v>0</v>
      </c>
      <c r="P40" s="5">
        <v>0</v>
      </c>
      <c r="Q40" s="5">
        <v>0</v>
      </c>
      <c r="R40" s="5">
        <v>0</v>
      </c>
      <c r="S40" s="5">
        <v>0</v>
      </c>
    </row>
    <row r="41" spans="1:19" hidden="1" x14ac:dyDescent="0.35">
      <c r="A41" s="2" t="s">
        <v>2</v>
      </c>
      <c r="B41" s="1" t="s">
        <v>525</v>
      </c>
      <c r="C41" t="str">
        <f>VLOOKUP(B41,[2]Clothes!$B$5:$D$447,2, FALSE)</f>
        <v>Westcroft TC</v>
      </c>
      <c r="D41" t="str">
        <f>VLOOKUP(B41,[2]Clothes!$B$5:$D$447,3, FALSE)</f>
        <v>Westcroft TC - Other in Centre</v>
      </c>
      <c r="E41" s="5">
        <v>8.5000000000000006E-3</v>
      </c>
      <c r="F41" s="5">
        <v>7.0299999999999998E-3</v>
      </c>
      <c r="G41" s="5">
        <v>4.9489999999999999E-2</v>
      </c>
      <c r="H41" s="5">
        <v>7.1700000000000002E-3</v>
      </c>
      <c r="I41" s="5">
        <v>0</v>
      </c>
      <c r="J41" s="5">
        <v>0</v>
      </c>
      <c r="K41" s="5">
        <v>0</v>
      </c>
      <c r="L41" s="5">
        <v>5.77E-3</v>
      </c>
      <c r="M41" s="5">
        <v>2.862E-2</v>
      </c>
      <c r="N41" s="5">
        <v>0</v>
      </c>
      <c r="O41" s="5">
        <v>0</v>
      </c>
      <c r="P41" s="5">
        <v>0</v>
      </c>
      <c r="Q41" s="5">
        <v>0</v>
      </c>
      <c r="R41" s="5">
        <v>0</v>
      </c>
      <c r="S41" s="5">
        <v>0</v>
      </c>
    </row>
    <row r="42" spans="1:19" hidden="1" x14ac:dyDescent="0.35">
      <c r="A42" s="2" t="s">
        <v>2</v>
      </c>
      <c r="B42" s="1" t="s">
        <v>526</v>
      </c>
      <c r="C42" t="str">
        <f>VLOOKUP(B42,[2]Clothes!$B$5:$D$447,2, FALSE)</f>
        <v>Local Centres</v>
      </c>
      <c r="D42" t="str">
        <f>VLOOKUP(B42,[2]Clothes!$B$5:$D$447,3, FALSE)</f>
        <v>Far Bletchley</v>
      </c>
      <c r="E42" s="5">
        <v>0</v>
      </c>
      <c r="F42" s="5">
        <v>0</v>
      </c>
      <c r="G42" s="5">
        <v>0</v>
      </c>
      <c r="H42" s="5">
        <v>0</v>
      </c>
      <c r="I42" s="5">
        <v>0</v>
      </c>
      <c r="J42" s="5">
        <v>0</v>
      </c>
      <c r="K42" s="5">
        <v>0</v>
      </c>
      <c r="L42" s="5">
        <v>0</v>
      </c>
      <c r="M42" s="5">
        <v>0</v>
      </c>
      <c r="N42" s="5">
        <v>0</v>
      </c>
      <c r="O42" s="5">
        <v>0</v>
      </c>
      <c r="P42" s="5">
        <v>0</v>
      </c>
      <c r="Q42" s="5">
        <v>0</v>
      </c>
      <c r="R42" s="5">
        <v>0</v>
      </c>
      <c r="S42" s="5">
        <v>0</v>
      </c>
    </row>
    <row r="43" spans="1:19" hidden="1" x14ac:dyDescent="0.35">
      <c r="A43" s="2" t="s">
        <v>3</v>
      </c>
      <c r="B43" s="1" t="s">
        <v>48</v>
      </c>
      <c r="C43" t="str">
        <f>VLOOKUP(B43,[2]Clothes!$B$5:$D$447,2, FALSE)</f>
        <v>Central Milton Keynes</v>
      </c>
      <c r="D43" t="str">
        <f>VLOOKUP(B43,[2]Clothes!$B$5:$D$447,3, FALSE)</f>
        <v>Aldi, The Place Retail Park, Milton Keynes</v>
      </c>
      <c r="E43" s="5">
        <v>0</v>
      </c>
      <c r="F43" s="5">
        <v>0</v>
      </c>
      <c r="G43" s="5">
        <v>0</v>
      </c>
      <c r="H43" s="5">
        <v>0</v>
      </c>
      <c r="I43" s="5">
        <v>0</v>
      </c>
      <c r="J43" s="5">
        <v>0</v>
      </c>
      <c r="K43" s="5">
        <v>0</v>
      </c>
      <c r="L43" s="5">
        <v>0</v>
      </c>
      <c r="M43" s="5">
        <v>0</v>
      </c>
      <c r="N43" s="5">
        <v>0</v>
      </c>
      <c r="O43" s="5">
        <v>0</v>
      </c>
      <c r="P43" s="5">
        <v>0</v>
      </c>
      <c r="Q43" s="5">
        <v>0</v>
      </c>
      <c r="R43" s="5">
        <v>0</v>
      </c>
      <c r="S43" s="5">
        <v>0</v>
      </c>
    </row>
    <row r="44" spans="1:19" hidden="1" x14ac:dyDescent="0.35">
      <c r="A44" s="2" t="s">
        <v>3</v>
      </c>
      <c r="B44" s="1" t="s">
        <v>527</v>
      </c>
      <c r="C44" t="str">
        <f>VLOOKUP(B44,[2]Clothes!$B$5:$D$447,2, FALSE)</f>
        <v>Central Milton Keynes</v>
      </c>
      <c r="D44" t="str">
        <f>VLOOKUP(B44,[2]Clothes!$B$5:$D$447,3, FALSE)</f>
        <v>Central Milton Keynes - Other in Centre</v>
      </c>
      <c r="E44" s="5">
        <v>0</v>
      </c>
      <c r="F44" s="5">
        <v>0</v>
      </c>
      <c r="G44" s="5">
        <v>0</v>
      </c>
      <c r="H44" s="5">
        <v>0</v>
      </c>
      <c r="I44" s="5">
        <v>0</v>
      </c>
      <c r="J44" s="5">
        <v>0</v>
      </c>
      <c r="K44" s="5">
        <v>0</v>
      </c>
      <c r="L44" s="5">
        <v>0</v>
      </c>
      <c r="M44" s="5">
        <v>0</v>
      </c>
      <c r="N44" s="5">
        <v>0</v>
      </c>
      <c r="O44" s="5">
        <v>0</v>
      </c>
      <c r="P44" s="5">
        <v>0</v>
      </c>
      <c r="Q44" s="5">
        <v>0</v>
      </c>
      <c r="R44" s="5">
        <v>0</v>
      </c>
      <c r="S44" s="5">
        <v>0</v>
      </c>
    </row>
    <row r="45" spans="1:19" hidden="1" x14ac:dyDescent="0.35">
      <c r="A45" s="2" t="s">
        <v>3</v>
      </c>
      <c r="B45" s="1" t="s">
        <v>528</v>
      </c>
      <c r="C45" t="str">
        <f>VLOOKUP(B45,[2]Clothes!$B$5:$D$447,2, FALSE)</f>
        <v>Local Centres</v>
      </c>
      <c r="D45" t="str">
        <f>VLOOKUP(B45,[2]Clothes!$B$5:$D$447,3, FALSE)</f>
        <v>Beanhill</v>
      </c>
      <c r="E45" s="5">
        <v>0</v>
      </c>
      <c r="F45" s="5">
        <v>0</v>
      </c>
      <c r="G45" s="5">
        <v>0</v>
      </c>
      <c r="H45" s="5">
        <v>0</v>
      </c>
      <c r="I45" s="5">
        <v>0</v>
      </c>
      <c r="J45" s="5">
        <v>0</v>
      </c>
      <c r="K45" s="5">
        <v>0</v>
      </c>
      <c r="L45" s="5">
        <v>0</v>
      </c>
      <c r="M45" s="5">
        <v>0</v>
      </c>
      <c r="N45" s="5">
        <v>0</v>
      </c>
      <c r="O45" s="5">
        <v>0</v>
      </c>
      <c r="P45" s="5">
        <v>0</v>
      </c>
      <c r="Q45" s="5">
        <v>0</v>
      </c>
      <c r="R45" s="5">
        <v>0</v>
      </c>
      <c r="S45" s="5">
        <v>0</v>
      </c>
    </row>
    <row r="46" spans="1:19" hidden="1" x14ac:dyDescent="0.35">
      <c r="A46" s="2" t="s">
        <v>3</v>
      </c>
      <c r="B46" s="1" t="s">
        <v>529</v>
      </c>
      <c r="C46" t="str">
        <f>VLOOKUP(B46,[2]Clothes!$B$5:$D$447,2, FALSE)</f>
        <v>Local Centres</v>
      </c>
      <c r="D46" t="str">
        <f>VLOOKUP(B46,[2]Clothes!$B$5:$D$447,3, FALSE)</f>
        <v>Fishermead</v>
      </c>
      <c r="E46" s="5">
        <v>0</v>
      </c>
      <c r="F46" s="5">
        <v>0</v>
      </c>
      <c r="G46" s="5">
        <v>0</v>
      </c>
      <c r="H46" s="5">
        <v>0</v>
      </c>
      <c r="I46" s="5">
        <v>0</v>
      </c>
      <c r="J46" s="5">
        <v>0</v>
      </c>
      <c r="K46" s="5">
        <v>0</v>
      </c>
      <c r="L46" s="5">
        <v>0</v>
      </c>
      <c r="M46" s="5">
        <v>0</v>
      </c>
      <c r="N46" s="5">
        <v>0</v>
      </c>
      <c r="O46" s="5">
        <v>0</v>
      </c>
      <c r="P46" s="5">
        <v>0</v>
      </c>
      <c r="Q46" s="5">
        <v>0</v>
      </c>
      <c r="R46" s="5">
        <v>0</v>
      </c>
      <c r="S46" s="5">
        <v>0</v>
      </c>
    </row>
    <row r="47" spans="1:19" hidden="1" x14ac:dyDescent="0.35">
      <c r="A47" s="2" t="s">
        <v>3</v>
      </c>
      <c r="B47" s="1" t="s">
        <v>530</v>
      </c>
      <c r="C47" t="str">
        <f>VLOOKUP(B47,[2]Clothes!$B$5:$D$447,2, FALSE)</f>
        <v>Central Milton Keynes</v>
      </c>
      <c r="D47" t="str">
        <f>VLOOKUP(B47,[2]Clothes!$B$5:$D$447,3, FALSE)</f>
        <v>Central Milton Keynes - Other in Centre</v>
      </c>
      <c r="E47" s="5">
        <v>9.7000000000000005E-4</v>
      </c>
      <c r="F47" s="5">
        <v>0</v>
      </c>
      <c r="G47" s="5">
        <v>0</v>
      </c>
      <c r="H47" s="5">
        <v>0</v>
      </c>
      <c r="I47" s="5">
        <v>2.2550000000000001E-2</v>
      </c>
      <c r="J47" s="5">
        <v>0</v>
      </c>
      <c r="K47" s="5">
        <v>0</v>
      </c>
      <c r="L47" s="5">
        <v>0</v>
      </c>
      <c r="M47" s="5">
        <v>0</v>
      </c>
      <c r="N47" s="5">
        <v>0</v>
      </c>
      <c r="O47" s="5">
        <v>0</v>
      </c>
      <c r="P47" s="5">
        <v>0</v>
      </c>
      <c r="Q47" s="5">
        <v>0</v>
      </c>
      <c r="R47" s="5">
        <v>0</v>
      </c>
      <c r="S47" s="5">
        <v>0</v>
      </c>
    </row>
    <row r="48" spans="1:19" hidden="1" x14ac:dyDescent="0.35">
      <c r="A48" s="2" t="s">
        <v>3</v>
      </c>
      <c r="B48" s="1" t="s">
        <v>53</v>
      </c>
      <c r="C48" t="str">
        <f>VLOOKUP(B48,[2]Clothes!$B$5:$D$447,2, FALSE)</f>
        <v>Local Centres</v>
      </c>
      <c r="D48" t="str">
        <f>VLOOKUP(B48,[2]Clothes!$B$5:$D$447,3, FALSE)</f>
        <v>Oldbrook LC</v>
      </c>
      <c r="E48" s="5">
        <v>2.9E-4</v>
      </c>
      <c r="F48" s="5">
        <v>0</v>
      </c>
      <c r="G48" s="5">
        <v>0</v>
      </c>
      <c r="H48" s="5">
        <v>7.1700000000000002E-3</v>
      </c>
      <c r="I48" s="5">
        <v>0</v>
      </c>
      <c r="J48" s="5">
        <v>0</v>
      </c>
      <c r="K48" s="5">
        <v>0</v>
      </c>
      <c r="L48" s="5">
        <v>0</v>
      </c>
      <c r="M48" s="5">
        <v>0</v>
      </c>
      <c r="N48" s="5">
        <v>0</v>
      </c>
      <c r="O48" s="5">
        <v>0</v>
      </c>
      <c r="P48" s="5">
        <v>0</v>
      </c>
      <c r="Q48" s="5">
        <v>0</v>
      </c>
      <c r="R48" s="5">
        <v>0</v>
      </c>
      <c r="S48" s="5">
        <v>0</v>
      </c>
    </row>
    <row r="49" spans="1:19" x14ac:dyDescent="0.35">
      <c r="A49" s="2" t="s">
        <v>3</v>
      </c>
      <c r="B49" s="1" t="s">
        <v>531</v>
      </c>
      <c r="C49" t="str">
        <f>VLOOKUP(B49,[2]Clothes!$B$5:$D$447,2, FALSE)</f>
        <v>Out of Centre</v>
      </c>
      <c r="D49" t="s">
        <v>2366</v>
      </c>
      <c r="E49" s="5">
        <v>0</v>
      </c>
      <c r="F49" s="5">
        <v>0</v>
      </c>
      <c r="G49" s="5">
        <v>0</v>
      </c>
      <c r="H49" s="5">
        <v>0</v>
      </c>
      <c r="I49" s="5">
        <v>0</v>
      </c>
      <c r="J49" s="5">
        <v>0</v>
      </c>
      <c r="K49" s="5">
        <v>0</v>
      </c>
      <c r="L49" s="5">
        <v>0</v>
      </c>
      <c r="M49" s="5">
        <v>0</v>
      </c>
      <c r="N49" s="5">
        <v>0</v>
      </c>
      <c r="O49" s="5">
        <v>0</v>
      </c>
      <c r="P49" s="5">
        <v>0</v>
      </c>
      <c r="Q49" s="5">
        <v>0</v>
      </c>
      <c r="R49" s="5">
        <v>0</v>
      </c>
      <c r="S49" s="5">
        <v>0</v>
      </c>
    </row>
    <row r="50" spans="1:19" hidden="1" x14ac:dyDescent="0.35">
      <c r="A50" s="2" t="s">
        <v>3</v>
      </c>
      <c r="B50" s="1" t="s">
        <v>56</v>
      </c>
      <c r="C50" t="str">
        <f>VLOOKUP(B50,[2]Clothes!$B$5:$D$447,2, FALSE)</f>
        <v>Central Milton Keynes</v>
      </c>
      <c r="D50" t="str">
        <f>VLOOKUP(B50,[2]Clothes!$B$5:$D$447,3, FALSE)</f>
        <v>Central Milton Keynes - Other in Centre</v>
      </c>
      <c r="E50" s="5">
        <v>0</v>
      </c>
      <c r="F50" s="5">
        <v>0</v>
      </c>
      <c r="G50" s="5">
        <v>0</v>
      </c>
      <c r="H50" s="5">
        <v>0</v>
      </c>
      <c r="I50" s="5">
        <v>0</v>
      </c>
      <c r="J50" s="5">
        <v>0</v>
      </c>
      <c r="K50" s="5">
        <v>0</v>
      </c>
      <c r="L50" s="5">
        <v>0</v>
      </c>
      <c r="M50" s="5">
        <v>0</v>
      </c>
      <c r="N50" s="5">
        <v>0</v>
      </c>
      <c r="O50" s="5">
        <v>0</v>
      </c>
      <c r="P50" s="5">
        <v>0</v>
      </c>
      <c r="Q50" s="5">
        <v>0</v>
      </c>
      <c r="R50" s="5">
        <v>0</v>
      </c>
      <c r="S50" s="5">
        <v>0</v>
      </c>
    </row>
    <row r="51" spans="1:19" hidden="1" x14ac:dyDescent="0.35">
      <c r="A51" s="2" t="s">
        <v>3</v>
      </c>
      <c r="B51" s="1" t="s">
        <v>532</v>
      </c>
      <c r="C51" t="str">
        <f>VLOOKUP(B51,[2]Clothes!$B$5:$D$447,2, FALSE)</f>
        <v>Central Milton Keynes</v>
      </c>
      <c r="D51" t="str">
        <f>VLOOKUP(B51,[2]Clothes!$B$5:$D$447,3, FALSE)</f>
        <v>Central Milton Keynes - Other in Centre</v>
      </c>
      <c r="E51" s="5">
        <v>0</v>
      </c>
      <c r="F51" s="5">
        <v>0</v>
      </c>
      <c r="G51" s="5">
        <v>0</v>
      </c>
      <c r="H51" s="5">
        <v>0</v>
      </c>
      <c r="I51" s="5">
        <v>0</v>
      </c>
      <c r="J51" s="5">
        <v>0</v>
      </c>
      <c r="K51" s="5">
        <v>0</v>
      </c>
      <c r="L51" s="5">
        <v>0</v>
      </c>
      <c r="M51" s="5">
        <v>0</v>
      </c>
      <c r="N51" s="5">
        <v>0</v>
      </c>
      <c r="O51" s="5">
        <v>0</v>
      </c>
      <c r="P51" s="5">
        <v>0</v>
      </c>
      <c r="Q51" s="5">
        <v>0</v>
      </c>
      <c r="R51" s="5">
        <v>0</v>
      </c>
      <c r="S51" s="5">
        <v>0</v>
      </c>
    </row>
    <row r="52" spans="1:19" hidden="1" x14ac:dyDescent="0.35">
      <c r="A52" s="2" t="s">
        <v>3</v>
      </c>
      <c r="B52" s="1" t="s">
        <v>533</v>
      </c>
      <c r="C52" t="str">
        <f>VLOOKUP(B52,[2]Clothes!$B$5:$D$447,2, FALSE)</f>
        <v>Central Milton Keynes</v>
      </c>
      <c r="D52" t="str">
        <f>VLOOKUP(B52,[2]Clothes!$B$5:$D$447,3, FALSE)</f>
        <v>Milton Keynes City Centre (including The Centre MK &amp; Intu Milton Keynes)</v>
      </c>
      <c r="E52" s="5">
        <v>2.496E-2</v>
      </c>
      <c r="F52" s="5">
        <v>4.1860000000000001E-2</v>
      </c>
      <c r="G52" s="5">
        <v>3.6330000000000001E-2</v>
      </c>
      <c r="H52" s="5">
        <v>5.3920000000000003E-2</v>
      </c>
      <c r="I52" s="5">
        <v>1.46E-2</v>
      </c>
      <c r="J52" s="5">
        <v>0</v>
      </c>
      <c r="K52" s="5">
        <v>6.0229999999999999E-2</v>
      </c>
      <c r="L52" s="5">
        <v>3.671E-2</v>
      </c>
      <c r="M52" s="5">
        <v>7.6950000000000005E-2</v>
      </c>
      <c r="N52" s="5">
        <v>2.7029999999999998E-2</v>
      </c>
      <c r="O52" s="5">
        <v>4.1439999999999998E-2</v>
      </c>
      <c r="P52" s="5">
        <v>2.1479999999999999E-2</v>
      </c>
      <c r="Q52" s="5">
        <v>6.0299999999999998E-3</v>
      </c>
      <c r="R52" s="5">
        <v>0</v>
      </c>
      <c r="S52" s="5">
        <v>0</v>
      </c>
    </row>
    <row r="53" spans="1:19" hidden="1" x14ac:dyDescent="0.35">
      <c r="A53" s="2" t="s">
        <v>3</v>
      </c>
      <c r="B53" s="1" t="s">
        <v>58</v>
      </c>
      <c r="C53" t="str">
        <f>VLOOKUP(B53,[2]Clothes!$B$5:$D$447,2, FALSE)</f>
        <v>Central Milton Keynes</v>
      </c>
      <c r="D53" t="str">
        <f>VLOOKUP(B53,[2]Clothes!$B$5:$D$447,3, FALSE)</f>
        <v>Morrisons Superstore, Elder Gate, Westcroft</v>
      </c>
      <c r="E53" s="5">
        <v>0</v>
      </c>
      <c r="F53" s="5">
        <v>0</v>
      </c>
      <c r="G53" s="5">
        <v>0</v>
      </c>
      <c r="H53" s="5">
        <v>0</v>
      </c>
      <c r="I53" s="5">
        <v>0</v>
      </c>
      <c r="J53" s="5">
        <v>0</v>
      </c>
      <c r="K53" s="5">
        <v>0</v>
      </c>
      <c r="L53" s="5">
        <v>0</v>
      </c>
      <c r="M53" s="5">
        <v>0</v>
      </c>
      <c r="N53" s="5">
        <v>0</v>
      </c>
      <c r="O53" s="5">
        <v>0</v>
      </c>
      <c r="P53" s="5">
        <v>0</v>
      </c>
      <c r="Q53" s="5">
        <v>0</v>
      </c>
      <c r="R53" s="5">
        <v>0</v>
      </c>
      <c r="S53" s="5">
        <v>0</v>
      </c>
    </row>
    <row r="54" spans="1:19" hidden="1" x14ac:dyDescent="0.35">
      <c r="A54" s="2" t="s">
        <v>3</v>
      </c>
      <c r="B54" s="1" t="s">
        <v>534</v>
      </c>
      <c r="C54" t="str">
        <f>VLOOKUP(B54,[2]Clothes!$B$5:$D$447,2, FALSE)</f>
        <v>Local Centres</v>
      </c>
      <c r="D54" t="str">
        <f>VLOOKUP(B54,[2]Clothes!$B$5:$D$447,3, FALSE)</f>
        <v>Netherfield</v>
      </c>
      <c r="E54" s="5">
        <v>0</v>
      </c>
      <c r="F54" s="5">
        <v>0</v>
      </c>
      <c r="G54" s="5">
        <v>0</v>
      </c>
      <c r="H54" s="5">
        <v>0</v>
      </c>
      <c r="I54" s="5">
        <v>0</v>
      </c>
      <c r="J54" s="5">
        <v>0</v>
      </c>
      <c r="K54" s="5">
        <v>0</v>
      </c>
      <c r="L54" s="5">
        <v>0</v>
      </c>
      <c r="M54" s="5">
        <v>0</v>
      </c>
      <c r="N54" s="5">
        <v>0</v>
      </c>
      <c r="O54" s="5">
        <v>0</v>
      </c>
      <c r="P54" s="5">
        <v>0</v>
      </c>
      <c r="Q54" s="5">
        <v>0</v>
      </c>
      <c r="R54" s="5">
        <v>0</v>
      </c>
      <c r="S54" s="5">
        <v>0</v>
      </c>
    </row>
    <row r="55" spans="1:19" x14ac:dyDescent="0.35">
      <c r="A55" s="2" t="s">
        <v>3</v>
      </c>
      <c r="B55" s="1" t="s">
        <v>535</v>
      </c>
      <c r="C55" t="str">
        <f>VLOOKUP(B55,[2]Clothes!$B$5:$D$447,2, FALSE)</f>
        <v>Out of Centre</v>
      </c>
      <c r="D55" t="s">
        <v>2365</v>
      </c>
      <c r="E55" s="5">
        <v>7.4569999999999997E-2</v>
      </c>
      <c r="F55" s="5">
        <v>3.4819999999999997E-2</v>
      </c>
      <c r="G55" s="5">
        <v>0.23752000000000001</v>
      </c>
      <c r="H55" s="5">
        <v>0.26656999999999997</v>
      </c>
      <c r="I55" s="5">
        <v>0.15126999999999999</v>
      </c>
      <c r="J55" s="5">
        <v>0.21718000000000001</v>
      </c>
      <c r="K55" s="5">
        <v>0.11754000000000001</v>
      </c>
      <c r="L55" s="5">
        <v>0.11899999999999999</v>
      </c>
      <c r="M55" s="5">
        <v>2.8330000000000001E-2</v>
      </c>
      <c r="N55" s="5">
        <v>8.4470000000000003E-2</v>
      </c>
      <c r="O55" s="5">
        <v>0</v>
      </c>
      <c r="P55" s="5">
        <v>1.5440000000000001E-2</v>
      </c>
      <c r="Q55" s="5">
        <v>5.586E-2</v>
      </c>
      <c r="R55" s="5">
        <v>1.261E-2</v>
      </c>
      <c r="S55" s="5">
        <v>0</v>
      </c>
    </row>
    <row r="56" spans="1:19" hidden="1" x14ac:dyDescent="0.35">
      <c r="A56" s="2" t="s">
        <v>3</v>
      </c>
      <c r="B56" s="1" t="s">
        <v>61</v>
      </c>
      <c r="C56" t="str">
        <f>VLOOKUP(B56,[2]Clothes!$B$5:$D$447,2, FALSE)</f>
        <v>Central Milton Keynes</v>
      </c>
      <c r="D56" t="str">
        <f>VLOOKUP(B56,[2]Clothes!$B$5:$D$447,3, FALSE)</f>
        <v>Sainsbury's Superstore, Witan Gate, Milton Keynes</v>
      </c>
      <c r="E56" s="5">
        <v>0</v>
      </c>
      <c r="F56" s="5">
        <v>0</v>
      </c>
      <c r="G56" s="5">
        <v>0</v>
      </c>
      <c r="H56" s="5">
        <v>0</v>
      </c>
      <c r="I56" s="5">
        <v>0</v>
      </c>
      <c r="J56" s="5">
        <v>0</v>
      </c>
      <c r="K56" s="5">
        <v>0</v>
      </c>
      <c r="L56" s="5">
        <v>0</v>
      </c>
      <c r="M56" s="5">
        <v>0</v>
      </c>
      <c r="N56" s="5">
        <v>0</v>
      </c>
      <c r="O56" s="5">
        <v>0</v>
      </c>
      <c r="P56" s="5">
        <v>0</v>
      </c>
      <c r="Q56" s="5">
        <v>0</v>
      </c>
      <c r="R56" s="5">
        <v>0</v>
      </c>
      <c r="S56" s="5">
        <v>0</v>
      </c>
    </row>
    <row r="57" spans="1:19" hidden="1" x14ac:dyDescent="0.35">
      <c r="A57" s="2" t="s">
        <v>3</v>
      </c>
      <c r="B57" s="1" t="s">
        <v>536</v>
      </c>
      <c r="C57" t="str">
        <f>VLOOKUP(B57,[2]Clothes!$B$5:$D$447,2, FALSE)</f>
        <v>Central Milton Keynes</v>
      </c>
      <c r="D57" t="str">
        <f>VLOOKUP(B57,[2]Clothes!$B$5:$D$447,3, FALSE)</f>
        <v>Central Milton Keynes - Other in Centre</v>
      </c>
      <c r="E57" s="5">
        <v>5.0899999999999999E-3</v>
      </c>
      <c r="F57" s="5">
        <v>0</v>
      </c>
      <c r="G57" s="5">
        <v>1.417E-2</v>
      </c>
      <c r="H57" s="5">
        <v>2.5559999999999999E-2</v>
      </c>
      <c r="I57" s="5">
        <v>0</v>
      </c>
      <c r="J57" s="5">
        <v>0</v>
      </c>
      <c r="K57" s="5">
        <v>0</v>
      </c>
      <c r="L57" s="5">
        <v>0</v>
      </c>
      <c r="M57" s="5">
        <v>2.1059999999999999E-2</v>
      </c>
      <c r="N57" s="5">
        <v>7.5900000000000004E-3</v>
      </c>
      <c r="O57" s="5">
        <v>0</v>
      </c>
      <c r="P57" s="5">
        <v>0</v>
      </c>
      <c r="Q57" s="5">
        <v>0</v>
      </c>
      <c r="R57" s="5">
        <v>0</v>
      </c>
      <c r="S57" s="5">
        <v>0</v>
      </c>
    </row>
    <row r="58" spans="1:19" x14ac:dyDescent="0.35">
      <c r="A58" s="2" t="s">
        <v>3</v>
      </c>
      <c r="B58" s="1" t="s">
        <v>537</v>
      </c>
      <c r="C58" t="str">
        <f>VLOOKUP(B58,[2]Clothes!$B$5:$D$447,2, FALSE)</f>
        <v>Out of Centre</v>
      </c>
      <c r="D58" t="s">
        <v>2366</v>
      </c>
      <c r="E58" s="5">
        <v>1.65E-3</v>
      </c>
      <c r="F58" s="5">
        <v>0</v>
      </c>
      <c r="G58" s="5">
        <v>0</v>
      </c>
      <c r="H58" s="5">
        <v>0</v>
      </c>
      <c r="I58" s="5">
        <v>0</v>
      </c>
      <c r="J58" s="5">
        <v>0</v>
      </c>
      <c r="K58" s="5">
        <v>9.8700000000000003E-3</v>
      </c>
      <c r="L58" s="5">
        <v>0</v>
      </c>
      <c r="M58" s="5">
        <v>0</v>
      </c>
      <c r="N58" s="5">
        <v>0</v>
      </c>
      <c r="O58" s="5">
        <v>0</v>
      </c>
      <c r="P58" s="5">
        <v>0</v>
      </c>
      <c r="Q58" s="5">
        <v>0</v>
      </c>
      <c r="R58" s="5">
        <v>0</v>
      </c>
      <c r="S58" s="5">
        <v>1.4460000000000001E-2</v>
      </c>
    </row>
    <row r="59" spans="1:19" x14ac:dyDescent="0.35">
      <c r="A59" s="2" t="s">
        <v>3</v>
      </c>
      <c r="B59" s="1" t="s">
        <v>538</v>
      </c>
      <c r="C59" t="str">
        <f>VLOOKUP(B59,[2]Clothes!$B$5:$D$447,2, FALSE)</f>
        <v>Out of Centre</v>
      </c>
      <c r="D59" t="s">
        <v>2366</v>
      </c>
      <c r="E59" s="5">
        <v>1.47E-3</v>
      </c>
      <c r="F59" s="5">
        <v>3.5979999999999998E-2</v>
      </c>
      <c r="G59" s="5">
        <v>0</v>
      </c>
      <c r="H59" s="5">
        <v>0</v>
      </c>
      <c r="I59" s="5">
        <v>0</v>
      </c>
      <c r="J59" s="5">
        <v>0</v>
      </c>
      <c r="K59" s="5">
        <v>0</v>
      </c>
      <c r="L59" s="5">
        <v>0</v>
      </c>
      <c r="M59" s="5">
        <v>0</v>
      </c>
      <c r="N59" s="5">
        <v>0</v>
      </c>
      <c r="O59" s="5">
        <v>0</v>
      </c>
      <c r="P59" s="5">
        <v>0</v>
      </c>
      <c r="Q59" s="5">
        <v>0</v>
      </c>
      <c r="R59" s="5">
        <v>0</v>
      </c>
      <c r="S59" s="5">
        <v>0</v>
      </c>
    </row>
    <row r="60" spans="1:19" x14ac:dyDescent="0.35">
      <c r="A60" s="2" t="s">
        <v>3</v>
      </c>
      <c r="B60" s="1" t="s">
        <v>539</v>
      </c>
      <c r="C60" t="str">
        <f>VLOOKUP(B60,[2]Clothes!$B$5:$D$447,2, FALSE)</f>
        <v>Out of Centre</v>
      </c>
      <c r="D60" t="s">
        <v>2366</v>
      </c>
      <c r="E60" s="5">
        <v>1.149E-2</v>
      </c>
      <c r="F60" s="5">
        <v>0.18817999999999999</v>
      </c>
      <c r="G60" s="5">
        <v>1.9720000000000001E-2</v>
      </c>
      <c r="H60" s="5">
        <v>0</v>
      </c>
      <c r="I60" s="5">
        <v>5.7099999999999998E-3</v>
      </c>
      <c r="J60" s="5">
        <v>0</v>
      </c>
      <c r="K60" s="5">
        <v>0</v>
      </c>
      <c r="L60" s="5">
        <v>0</v>
      </c>
      <c r="M60" s="5">
        <v>0</v>
      </c>
      <c r="N60" s="5">
        <v>0</v>
      </c>
      <c r="O60" s="5">
        <v>0</v>
      </c>
      <c r="P60" s="5">
        <v>0</v>
      </c>
      <c r="Q60" s="5">
        <v>6.0299999999999998E-3</v>
      </c>
      <c r="R60" s="5">
        <v>6.3099999999999996E-3</v>
      </c>
      <c r="S60" s="5">
        <v>0</v>
      </c>
    </row>
    <row r="61" spans="1:19" hidden="1" x14ac:dyDescent="0.35">
      <c r="A61" s="2" t="s">
        <v>3</v>
      </c>
      <c r="B61" s="1" t="s">
        <v>540</v>
      </c>
      <c r="C61" t="str">
        <f>VLOOKUP(B61,[2]Clothes!$B$5:$D$447,2, FALSE)</f>
        <v>Central Milton Keynes</v>
      </c>
      <c r="D61" t="str">
        <f>VLOOKUP(B61,[2]Clothes!$B$5:$D$447,3, FALSE)</f>
        <v>Xscape</v>
      </c>
      <c r="E61" s="5">
        <v>0</v>
      </c>
      <c r="F61" s="5">
        <v>0</v>
      </c>
      <c r="G61" s="5">
        <v>0</v>
      </c>
      <c r="H61" s="5">
        <v>0</v>
      </c>
      <c r="I61" s="5">
        <v>0</v>
      </c>
      <c r="J61" s="5">
        <v>0</v>
      </c>
      <c r="K61" s="5">
        <v>0</v>
      </c>
      <c r="L61" s="5">
        <v>0</v>
      </c>
      <c r="M61" s="5">
        <v>0</v>
      </c>
      <c r="N61" s="5">
        <v>0</v>
      </c>
      <c r="O61" s="5">
        <v>0</v>
      </c>
      <c r="P61" s="5">
        <v>0</v>
      </c>
      <c r="Q61" s="5">
        <v>0</v>
      </c>
      <c r="R61" s="5">
        <v>0</v>
      </c>
      <c r="S61" s="5">
        <v>0</v>
      </c>
    </row>
    <row r="62" spans="1:19" hidden="1" x14ac:dyDescent="0.35">
      <c r="A62" s="2" t="s">
        <v>4</v>
      </c>
      <c r="B62" s="1" t="s">
        <v>63</v>
      </c>
      <c r="C62" t="str">
        <f>VLOOKUP(B62,[2]Clothes!$B$5:$D$447,2, FALSE)</f>
        <v>Kingston TC</v>
      </c>
      <c r="D62" t="str">
        <f>VLOOKUP(B62,[2]Clothes!$B$5:$D$447,3, FALSE)</f>
        <v>Aldi, Winchester Circle, Kingston</v>
      </c>
      <c r="E62" s="5">
        <v>0</v>
      </c>
      <c r="F62" s="5">
        <v>0</v>
      </c>
      <c r="G62" s="5">
        <v>0</v>
      </c>
      <c r="H62" s="5">
        <v>0</v>
      </c>
      <c r="I62" s="5">
        <v>0</v>
      </c>
      <c r="J62" s="5">
        <v>0</v>
      </c>
      <c r="K62" s="5">
        <v>0</v>
      </c>
      <c r="L62" s="5">
        <v>0</v>
      </c>
      <c r="M62" s="5">
        <v>0</v>
      </c>
      <c r="N62" s="5">
        <v>0</v>
      </c>
      <c r="O62" s="5">
        <v>0</v>
      </c>
      <c r="P62" s="5">
        <v>0</v>
      </c>
      <c r="Q62" s="5">
        <v>0</v>
      </c>
      <c r="R62" s="5">
        <v>0</v>
      </c>
      <c r="S62" s="5">
        <v>0</v>
      </c>
    </row>
    <row r="63" spans="1:19" hidden="1" x14ac:dyDescent="0.35">
      <c r="A63" s="2" t="s">
        <v>4</v>
      </c>
      <c r="B63" s="1" t="s">
        <v>541</v>
      </c>
      <c r="C63" t="str">
        <f>VLOOKUP(B63,[2]Clothes!$B$5:$D$447,2, FALSE)</f>
        <v>Local Centres</v>
      </c>
      <c r="D63" t="str">
        <f>VLOOKUP(B63,[2]Clothes!$B$5:$D$447,3, FALSE)</f>
        <v>Brookland</v>
      </c>
      <c r="E63" s="5">
        <v>0</v>
      </c>
      <c r="F63" s="5">
        <v>0</v>
      </c>
      <c r="G63" s="5">
        <v>0</v>
      </c>
      <c r="H63" s="5">
        <v>0</v>
      </c>
      <c r="I63" s="5">
        <v>0</v>
      </c>
      <c r="J63" s="5">
        <v>0</v>
      </c>
      <c r="K63" s="5">
        <v>0</v>
      </c>
      <c r="L63" s="5">
        <v>0</v>
      </c>
      <c r="M63" s="5">
        <v>0</v>
      </c>
      <c r="N63" s="5">
        <v>0</v>
      </c>
      <c r="O63" s="5">
        <v>0</v>
      </c>
      <c r="P63" s="5">
        <v>0</v>
      </c>
      <c r="Q63" s="5">
        <v>0</v>
      </c>
      <c r="R63" s="5">
        <v>0</v>
      </c>
      <c r="S63" s="5">
        <v>0</v>
      </c>
    </row>
    <row r="64" spans="1:19" hidden="1" x14ac:dyDescent="0.35">
      <c r="A64" s="2" t="s">
        <v>4</v>
      </c>
      <c r="B64" s="1" t="s">
        <v>542</v>
      </c>
      <c r="C64" t="str">
        <f>VLOOKUP(B64,[2]Clothes!$B$5:$D$447,2, FALSE)</f>
        <v>Local Centres</v>
      </c>
      <c r="D64" t="str">
        <f>VLOOKUP(B64,[2]Clothes!$B$5:$D$447,3, FALSE)</f>
        <v>Broughton</v>
      </c>
      <c r="E64" s="5">
        <v>0</v>
      </c>
      <c r="F64" s="5">
        <v>0</v>
      </c>
      <c r="G64" s="5">
        <v>0</v>
      </c>
      <c r="H64" s="5">
        <v>0</v>
      </c>
      <c r="I64" s="5">
        <v>0</v>
      </c>
      <c r="J64" s="5">
        <v>0</v>
      </c>
      <c r="K64" s="5">
        <v>0</v>
      </c>
      <c r="L64" s="5">
        <v>0</v>
      </c>
      <c r="M64" s="5">
        <v>0</v>
      </c>
      <c r="N64" s="5">
        <v>0</v>
      </c>
      <c r="O64" s="5">
        <v>0</v>
      </c>
      <c r="P64" s="5">
        <v>0</v>
      </c>
      <c r="Q64" s="5">
        <v>0</v>
      </c>
      <c r="R64" s="5">
        <v>0</v>
      </c>
      <c r="S64" s="5">
        <v>0</v>
      </c>
    </row>
    <row r="65" spans="1:19" hidden="1" x14ac:dyDescent="0.35">
      <c r="A65" s="2" t="s">
        <v>4</v>
      </c>
      <c r="B65" s="1" t="s">
        <v>543</v>
      </c>
      <c r="C65" t="str">
        <f>VLOOKUP(B65,[2]Clothes!$B$5:$D$447,2, FALSE)</f>
        <v>Out of Centre</v>
      </c>
      <c r="D65" t="str">
        <f>VLOOKUP(B65,[2]Clothes!$B$5:$D$447,3, FALSE)</f>
        <v>OoC - Zone 4</v>
      </c>
      <c r="E65" s="5">
        <v>0</v>
      </c>
      <c r="F65" s="5">
        <v>0</v>
      </c>
      <c r="G65" s="5">
        <v>0</v>
      </c>
      <c r="H65" s="5">
        <v>0</v>
      </c>
      <c r="I65" s="5">
        <v>0</v>
      </c>
      <c r="J65" s="5">
        <v>0</v>
      </c>
      <c r="K65" s="5">
        <v>0</v>
      </c>
      <c r="L65" s="5">
        <v>0</v>
      </c>
      <c r="M65" s="5">
        <v>0</v>
      </c>
      <c r="N65" s="5">
        <v>0</v>
      </c>
      <c r="O65" s="5">
        <v>0</v>
      </c>
      <c r="P65" s="5">
        <v>0</v>
      </c>
      <c r="Q65" s="5">
        <v>0</v>
      </c>
      <c r="R65" s="5">
        <v>0</v>
      </c>
      <c r="S65" s="5">
        <v>0</v>
      </c>
    </row>
    <row r="66" spans="1:19" hidden="1" x14ac:dyDescent="0.35">
      <c r="A66" s="2" t="s">
        <v>4</v>
      </c>
      <c r="B66" s="1" t="s">
        <v>544</v>
      </c>
      <c r="C66" t="str">
        <f>VLOOKUP(B66,[2]Clothes!$B$5:$D$447,2, FALSE)</f>
        <v>Out of Centre</v>
      </c>
      <c r="D66" t="str">
        <f>VLOOKUP(B66,[2]Clothes!$B$5:$D$447,3, FALSE)</f>
        <v>OoC - Zone 4</v>
      </c>
      <c r="E66" s="5">
        <v>0</v>
      </c>
      <c r="F66" s="5">
        <v>0</v>
      </c>
      <c r="G66" s="5">
        <v>0</v>
      </c>
      <c r="H66" s="5">
        <v>0</v>
      </c>
      <c r="I66" s="5">
        <v>0</v>
      </c>
      <c r="J66" s="5">
        <v>0</v>
      </c>
      <c r="K66" s="5">
        <v>0</v>
      </c>
      <c r="L66" s="5">
        <v>0</v>
      </c>
      <c r="M66" s="5">
        <v>0</v>
      </c>
      <c r="N66" s="5">
        <v>0</v>
      </c>
      <c r="O66" s="5">
        <v>0</v>
      </c>
      <c r="P66" s="5">
        <v>0</v>
      </c>
      <c r="Q66" s="5">
        <v>0</v>
      </c>
      <c r="R66" s="5">
        <v>0</v>
      </c>
      <c r="S66" s="5">
        <v>0</v>
      </c>
    </row>
    <row r="67" spans="1:19" hidden="1" x14ac:dyDescent="0.35">
      <c r="A67" s="2" t="s">
        <v>4</v>
      </c>
      <c r="B67" s="1" t="s">
        <v>67</v>
      </c>
      <c r="C67" t="str">
        <f>VLOOKUP(B67,[2]Clothes!$B$5:$D$447,2, FALSE)</f>
        <v>Out of Centre</v>
      </c>
      <c r="D67" t="str">
        <f>VLOOKUP(B67,[2]Clothes!$B$5:$D$447,3, FALSE)</f>
        <v>OoC - Zone 4</v>
      </c>
      <c r="E67" s="5">
        <v>1.4E-3</v>
      </c>
      <c r="F67" s="5">
        <v>0</v>
      </c>
      <c r="G67" s="5">
        <v>0</v>
      </c>
      <c r="H67" s="5">
        <v>0</v>
      </c>
      <c r="I67" s="5">
        <v>0</v>
      </c>
      <c r="J67" s="5">
        <v>0</v>
      </c>
      <c r="K67" s="5">
        <v>0</v>
      </c>
      <c r="L67" s="5">
        <v>0</v>
      </c>
      <c r="M67" s="5">
        <v>0</v>
      </c>
      <c r="N67" s="5">
        <v>0</v>
      </c>
      <c r="O67" s="5">
        <v>0</v>
      </c>
      <c r="P67" s="5">
        <v>0</v>
      </c>
      <c r="Q67" s="5">
        <v>0</v>
      </c>
      <c r="R67" s="5">
        <v>0</v>
      </c>
      <c r="S67" s="5">
        <v>1.4460000000000001E-2</v>
      </c>
    </row>
    <row r="68" spans="1:19" hidden="1" x14ac:dyDescent="0.35">
      <c r="A68" s="2" t="s">
        <v>4</v>
      </c>
      <c r="B68" s="1" t="s">
        <v>545</v>
      </c>
      <c r="C68" t="str">
        <f>VLOOKUP(B68,[2]Clothes!$B$5:$D$447,2, FALSE)</f>
        <v>Kingston TC</v>
      </c>
      <c r="D68" t="str">
        <f>VLOOKUP(B68,[2]Clothes!$B$5:$D$447,3, FALSE)</f>
        <v>Kingston TC - Other in Centre</v>
      </c>
      <c r="E68" s="5">
        <v>5.2199999999999998E-3</v>
      </c>
      <c r="F68" s="5">
        <v>0</v>
      </c>
      <c r="G68" s="5">
        <v>0</v>
      </c>
      <c r="H68" s="5">
        <v>7.1700000000000002E-3</v>
      </c>
      <c r="I68" s="5">
        <v>0</v>
      </c>
      <c r="J68" s="5">
        <v>0</v>
      </c>
      <c r="K68" s="5">
        <v>0</v>
      </c>
      <c r="L68" s="5">
        <v>3.0970000000000001E-2</v>
      </c>
      <c r="M68" s="5">
        <v>0</v>
      </c>
      <c r="N68" s="5">
        <v>8.0790000000000001E-2</v>
      </c>
      <c r="O68" s="5">
        <v>0</v>
      </c>
      <c r="P68" s="5">
        <v>0</v>
      </c>
      <c r="Q68" s="5">
        <v>0</v>
      </c>
      <c r="R68" s="5">
        <v>0</v>
      </c>
      <c r="S68" s="5">
        <v>0</v>
      </c>
    </row>
    <row r="69" spans="1:19" hidden="1" x14ac:dyDescent="0.35">
      <c r="A69" s="2" t="s">
        <v>4</v>
      </c>
      <c r="B69" s="1" t="s">
        <v>69</v>
      </c>
      <c r="C69" t="str">
        <f>VLOOKUP(B69,[2]Clothes!$B$5:$D$447,2, FALSE)</f>
        <v>Local Centres</v>
      </c>
      <c r="D69" t="str">
        <f>VLOOKUP(B69,[2]Clothes!$B$5:$D$447,3, FALSE)</f>
        <v>Other Local Centres</v>
      </c>
      <c r="E69" s="5">
        <v>0</v>
      </c>
      <c r="F69" s="5">
        <v>0</v>
      </c>
      <c r="G69" s="5">
        <v>0</v>
      </c>
      <c r="H69" s="5">
        <v>0</v>
      </c>
      <c r="I69" s="5">
        <v>0</v>
      </c>
      <c r="J69" s="5">
        <v>0</v>
      </c>
      <c r="K69" s="5">
        <v>0</v>
      </c>
      <c r="L69" s="5">
        <v>0</v>
      </c>
      <c r="M69" s="5">
        <v>0</v>
      </c>
      <c r="N69" s="5">
        <v>0</v>
      </c>
      <c r="O69" s="5">
        <v>0</v>
      </c>
      <c r="P69" s="5">
        <v>0</v>
      </c>
      <c r="Q69" s="5">
        <v>0</v>
      </c>
      <c r="R69" s="5">
        <v>0</v>
      </c>
      <c r="S69" s="5">
        <v>0</v>
      </c>
    </row>
    <row r="70" spans="1:19" hidden="1" x14ac:dyDescent="0.35">
      <c r="A70" s="2" t="s">
        <v>4</v>
      </c>
      <c r="B70" s="1" t="s">
        <v>546</v>
      </c>
      <c r="C70" t="str">
        <f>VLOOKUP(B70,[2]Clothes!$B$5:$D$447,2, FALSE)</f>
        <v>Out of Centre</v>
      </c>
      <c r="D70" t="str">
        <f>VLOOKUP(B70,[2]Clothes!$B$5:$D$447,3, FALSE)</f>
        <v>OoC - Zone 4</v>
      </c>
      <c r="E70" s="5">
        <v>0</v>
      </c>
      <c r="F70" s="5">
        <v>0</v>
      </c>
      <c r="G70" s="5">
        <v>0</v>
      </c>
      <c r="H70" s="5">
        <v>0</v>
      </c>
      <c r="I70" s="5">
        <v>0</v>
      </c>
      <c r="J70" s="5">
        <v>0</v>
      </c>
      <c r="K70" s="5">
        <v>0</v>
      </c>
      <c r="L70" s="5">
        <v>0</v>
      </c>
      <c r="M70" s="5">
        <v>0</v>
      </c>
      <c r="N70" s="5">
        <v>0</v>
      </c>
      <c r="O70" s="5">
        <v>0</v>
      </c>
      <c r="P70" s="5">
        <v>0</v>
      </c>
      <c r="Q70" s="5">
        <v>0</v>
      </c>
      <c r="R70" s="5">
        <v>0</v>
      </c>
      <c r="S70" s="5">
        <v>0</v>
      </c>
    </row>
    <row r="71" spans="1:19" hidden="1" x14ac:dyDescent="0.35">
      <c r="A71" s="2" t="s">
        <v>4</v>
      </c>
      <c r="B71" s="1" t="s">
        <v>547</v>
      </c>
      <c r="C71" t="str">
        <f>VLOOKUP(B71,[2]Clothes!$B$5:$D$447,2, FALSE)</f>
        <v>Out of Centre</v>
      </c>
      <c r="D71" t="str">
        <f>VLOOKUP(B71,[2]Clothes!$B$5:$D$447,3, FALSE)</f>
        <v>OoC - Zone 4</v>
      </c>
      <c r="E71" s="5">
        <v>0</v>
      </c>
      <c r="F71" s="5">
        <v>0</v>
      </c>
      <c r="G71" s="5">
        <v>0</v>
      </c>
      <c r="H71" s="5">
        <v>0</v>
      </c>
      <c r="I71" s="5">
        <v>0</v>
      </c>
      <c r="J71" s="5">
        <v>0</v>
      </c>
      <c r="K71" s="5">
        <v>0</v>
      </c>
      <c r="L71" s="5">
        <v>0</v>
      </c>
      <c r="M71" s="5">
        <v>0</v>
      </c>
      <c r="N71" s="5">
        <v>0</v>
      </c>
      <c r="O71" s="5">
        <v>0</v>
      </c>
      <c r="P71" s="5">
        <v>0</v>
      </c>
      <c r="Q71" s="5">
        <v>0</v>
      </c>
      <c r="R71" s="5">
        <v>0</v>
      </c>
      <c r="S71" s="5">
        <v>0</v>
      </c>
    </row>
    <row r="72" spans="1:19" hidden="1" x14ac:dyDescent="0.35">
      <c r="A72" s="2" t="s">
        <v>4</v>
      </c>
      <c r="B72" s="1" t="s">
        <v>78</v>
      </c>
      <c r="C72" t="str">
        <f>VLOOKUP(B72,[2]Clothes!$B$5:$D$447,2, FALSE)</f>
        <v>Kingston TC</v>
      </c>
      <c r="D72" t="str">
        <f>VLOOKUP(B72,[2]Clothes!$B$5:$D$447,3, FALSE)</f>
        <v>Tesco Extra, Winchester Circle, Kingston</v>
      </c>
      <c r="E72" s="5">
        <v>0</v>
      </c>
      <c r="F72" s="5">
        <v>0</v>
      </c>
      <c r="G72" s="5">
        <v>0</v>
      </c>
      <c r="H72" s="5">
        <v>0</v>
      </c>
      <c r="I72" s="5">
        <v>0</v>
      </c>
      <c r="J72" s="5">
        <v>0</v>
      </c>
      <c r="K72" s="5">
        <v>0</v>
      </c>
      <c r="L72" s="5">
        <v>0</v>
      </c>
      <c r="M72" s="5">
        <v>0</v>
      </c>
      <c r="N72" s="5">
        <v>0</v>
      </c>
      <c r="O72" s="5">
        <v>0</v>
      </c>
      <c r="P72" s="5">
        <v>0</v>
      </c>
      <c r="Q72" s="5">
        <v>0</v>
      </c>
      <c r="R72" s="5">
        <v>0</v>
      </c>
      <c r="S72" s="5">
        <v>0</v>
      </c>
    </row>
    <row r="73" spans="1:19" hidden="1" x14ac:dyDescent="0.35">
      <c r="A73" s="2" t="s">
        <v>4</v>
      </c>
      <c r="B73" s="1" t="s">
        <v>548</v>
      </c>
      <c r="C73" t="str">
        <f>VLOOKUP(B73,[2]Clothes!$B$5:$D$447,2, FALSE)</f>
        <v>Kingston TC</v>
      </c>
      <c r="D73" t="str">
        <f>VLOOKUP(B73,[2]Clothes!$B$5:$D$447,3, FALSE)</f>
        <v>Kingston TC - Other in Centre</v>
      </c>
      <c r="E73" s="5">
        <v>7.3800000000000003E-3</v>
      </c>
      <c r="F73" s="5">
        <v>0</v>
      </c>
      <c r="G73" s="5">
        <v>0</v>
      </c>
      <c r="H73" s="5">
        <v>0</v>
      </c>
      <c r="I73" s="5">
        <v>5.9859999999999997E-2</v>
      </c>
      <c r="J73" s="5">
        <v>7.6699999999999997E-3</v>
      </c>
      <c r="K73" s="5">
        <v>0</v>
      </c>
      <c r="L73" s="5">
        <v>0</v>
      </c>
      <c r="M73" s="5">
        <v>0</v>
      </c>
      <c r="N73" s="5">
        <v>0</v>
      </c>
      <c r="O73" s="5">
        <v>0</v>
      </c>
      <c r="P73" s="5">
        <v>0</v>
      </c>
      <c r="Q73" s="5">
        <v>3.2039999999999999E-2</v>
      </c>
      <c r="R73" s="5">
        <v>0</v>
      </c>
      <c r="S73" s="5">
        <v>0</v>
      </c>
    </row>
    <row r="74" spans="1:19" hidden="1" x14ac:dyDescent="0.35">
      <c r="A74" s="2" t="s">
        <v>4</v>
      </c>
      <c r="B74" s="1" t="s">
        <v>549</v>
      </c>
      <c r="C74" t="str">
        <f>VLOOKUP(B74,[2]Clothes!$B$5:$D$447,2, FALSE)</f>
        <v>Local Centres</v>
      </c>
      <c r="D74" t="str">
        <f>VLOOKUP(B74,[2]Clothes!$B$5:$D$447,3, FALSE)</f>
        <v>Oakgrove</v>
      </c>
      <c r="E74" s="5">
        <v>7.5000000000000002E-4</v>
      </c>
      <c r="F74" s="5">
        <v>0</v>
      </c>
      <c r="G74" s="5">
        <v>0</v>
      </c>
      <c r="H74" s="5">
        <v>1.8360000000000001E-2</v>
      </c>
      <c r="I74" s="5">
        <v>0</v>
      </c>
      <c r="J74" s="5">
        <v>0</v>
      </c>
      <c r="K74" s="5">
        <v>0</v>
      </c>
      <c r="L74" s="5">
        <v>0</v>
      </c>
      <c r="M74" s="5">
        <v>0</v>
      </c>
      <c r="N74" s="5">
        <v>0</v>
      </c>
      <c r="O74" s="5">
        <v>0</v>
      </c>
      <c r="P74" s="5">
        <v>0</v>
      </c>
      <c r="Q74" s="5">
        <v>0</v>
      </c>
      <c r="R74" s="5">
        <v>0</v>
      </c>
      <c r="S74" s="5">
        <v>0</v>
      </c>
    </row>
    <row r="75" spans="1:19" hidden="1" x14ac:dyDescent="0.35">
      <c r="A75" s="2" t="s">
        <v>4</v>
      </c>
      <c r="B75" s="1" t="s">
        <v>550</v>
      </c>
      <c r="C75" t="str">
        <f>VLOOKUP(B75,[2]Clothes!$B$5:$D$447,2, FALSE)</f>
        <v>Local Centres</v>
      </c>
      <c r="D75" t="str">
        <f>VLOOKUP(B75,[2]Clothes!$B$5:$D$447,3, FALSE)</f>
        <v>Walnut Tree</v>
      </c>
      <c r="E75" s="5">
        <v>0</v>
      </c>
      <c r="F75" s="5">
        <v>0</v>
      </c>
      <c r="G75" s="5">
        <v>0</v>
      </c>
      <c r="H75" s="5">
        <v>0</v>
      </c>
      <c r="I75" s="5">
        <v>0</v>
      </c>
      <c r="J75" s="5">
        <v>0</v>
      </c>
      <c r="K75" s="5">
        <v>0</v>
      </c>
      <c r="L75" s="5">
        <v>0</v>
      </c>
      <c r="M75" s="5">
        <v>0</v>
      </c>
      <c r="N75" s="5">
        <v>0</v>
      </c>
      <c r="O75" s="5">
        <v>0</v>
      </c>
      <c r="P75" s="5">
        <v>0</v>
      </c>
      <c r="Q75" s="5">
        <v>0</v>
      </c>
      <c r="R75" s="5">
        <v>0</v>
      </c>
      <c r="S75" s="5">
        <v>0</v>
      </c>
    </row>
    <row r="76" spans="1:19" hidden="1" x14ac:dyDescent="0.35">
      <c r="A76" s="2" t="s">
        <v>4</v>
      </c>
      <c r="B76" s="1" t="s">
        <v>551</v>
      </c>
      <c r="C76" t="str">
        <f>VLOOKUP(B76,[2]Clothes!$B$5:$D$447,2, FALSE)</f>
        <v>Out of Centre</v>
      </c>
      <c r="D76" t="str">
        <f>VLOOKUP(B76,[2]Clothes!$B$5:$D$447,3, FALSE)</f>
        <v>OoC - Zone 4</v>
      </c>
      <c r="E76" s="5">
        <v>0</v>
      </c>
      <c r="F76" s="5">
        <v>0</v>
      </c>
      <c r="G76" s="5">
        <v>0</v>
      </c>
      <c r="H76" s="5">
        <v>0</v>
      </c>
      <c r="I76" s="5">
        <v>0</v>
      </c>
      <c r="J76" s="5">
        <v>0</v>
      </c>
      <c r="K76" s="5">
        <v>0</v>
      </c>
      <c r="L76" s="5">
        <v>0</v>
      </c>
      <c r="M76" s="5">
        <v>0</v>
      </c>
      <c r="N76" s="5">
        <v>0</v>
      </c>
      <c r="O76" s="5">
        <v>0</v>
      </c>
      <c r="P76" s="5">
        <v>0</v>
      </c>
      <c r="Q76" s="5">
        <v>0</v>
      </c>
      <c r="R76" s="5">
        <v>0</v>
      </c>
      <c r="S76" s="5">
        <v>0</v>
      </c>
    </row>
    <row r="77" spans="1:19" hidden="1" x14ac:dyDescent="0.35">
      <c r="A77" s="2" t="s">
        <v>4</v>
      </c>
      <c r="B77" s="1" t="s">
        <v>552</v>
      </c>
      <c r="C77" t="str">
        <f>VLOOKUP(B77,[2]Clothes!$B$5:$D$447,2, FALSE)</f>
        <v>Out of Centre</v>
      </c>
      <c r="D77" t="str">
        <f>VLOOKUP(B77,[2]Clothes!$B$5:$D$447,3, FALSE)</f>
        <v>OoC - Zone 4</v>
      </c>
      <c r="E77" s="5">
        <v>0</v>
      </c>
      <c r="F77" s="5">
        <v>0</v>
      </c>
      <c r="G77" s="5">
        <v>0</v>
      </c>
      <c r="H77" s="5">
        <v>0</v>
      </c>
      <c r="I77" s="5">
        <v>0</v>
      </c>
      <c r="J77" s="5">
        <v>0</v>
      </c>
      <c r="K77" s="5">
        <v>0</v>
      </c>
      <c r="L77" s="5">
        <v>0</v>
      </c>
      <c r="M77" s="5">
        <v>0</v>
      </c>
      <c r="N77" s="5">
        <v>0</v>
      </c>
      <c r="O77" s="5">
        <v>0</v>
      </c>
      <c r="P77" s="5">
        <v>0</v>
      </c>
      <c r="Q77" s="5">
        <v>0</v>
      </c>
      <c r="R77" s="5">
        <v>0</v>
      </c>
      <c r="S77" s="5">
        <v>0</v>
      </c>
    </row>
    <row r="78" spans="1:19" hidden="1" x14ac:dyDescent="0.35">
      <c r="A78" s="2" t="s">
        <v>5</v>
      </c>
      <c r="B78" s="1" t="s">
        <v>80</v>
      </c>
      <c r="C78" t="str">
        <f>VLOOKUP(B78,[2]Clothes!$B$5:$D$447,2, FALSE)</f>
        <v>Local Centres</v>
      </c>
      <c r="D78" t="str">
        <f>VLOOKUP(B78,[2]Clothes!$B$5:$D$447,3, FALSE)</f>
        <v>Stantonbury LC - Aldi</v>
      </c>
      <c r="E78" s="5">
        <v>2.9E-4</v>
      </c>
      <c r="F78" s="5">
        <v>0</v>
      </c>
      <c r="G78" s="5">
        <v>0</v>
      </c>
      <c r="H78" s="5">
        <v>0</v>
      </c>
      <c r="I78" s="5">
        <v>0</v>
      </c>
      <c r="J78" s="5">
        <v>7.6699999999999997E-3</v>
      </c>
      <c r="K78" s="5">
        <v>0</v>
      </c>
      <c r="L78" s="5">
        <v>0</v>
      </c>
      <c r="M78" s="5">
        <v>0</v>
      </c>
      <c r="N78" s="5">
        <v>0</v>
      </c>
      <c r="O78" s="5">
        <v>0</v>
      </c>
      <c r="P78" s="5">
        <v>0</v>
      </c>
      <c r="Q78" s="5">
        <v>0</v>
      </c>
      <c r="R78" s="5">
        <v>0</v>
      </c>
      <c r="S78" s="5">
        <v>0</v>
      </c>
    </row>
    <row r="79" spans="1:19" hidden="1" x14ac:dyDescent="0.35">
      <c r="A79" s="2" t="s">
        <v>5</v>
      </c>
      <c r="B79" s="1" t="s">
        <v>81</v>
      </c>
      <c r="C79" t="str">
        <f>VLOOKUP(B79,[2]Clothes!$B$5:$D$447,2, FALSE)</f>
        <v>Local Centres</v>
      </c>
      <c r="D79" t="str">
        <f>VLOOKUP(B79,[2]Clothes!$B$5:$D$447,3, FALSE)</f>
        <v>Other Local Centres</v>
      </c>
      <c r="E79" s="5">
        <v>2.3999999999999998E-3</v>
      </c>
      <c r="F79" s="5">
        <v>0</v>
      </c>
      <c r="G79" s="5">
        <v>0</v>
      </c>
      <c r="H79" s="5">
        <v>0</v>
      </c>
      <c r="I79" s="5">
        <v>0</v>
      </c>
      <c r="J79" s="5">
        <v>0</v>
      </c>
      <c r="K79" s="5">
        <v>0</v>
      </c>
      <c r="L79" s="5">
        <v>5.77E-3</v>
      </c>
      <c r="M79" s="5">
        <v>0</v>
      </c>
      <c r="N79" s="5">
        <v>0</v>
      </c>
      <c r="O79" s="5">
        <v>0</v>
      </c>
      <c r="P79" s="5">
        <v>0</v>
      </c>
      <c r="Q79" s="5">
        <v>0</v>
      </c>
      <c r="R79" s="5">
        <v>0</v>
      </c>
      <c r="S79" s="5">
        <v>2.2339999999999999E-2</v>
      </c>
    </row>
    <row r="80" spans="1:19" hidden="1" x14ac:dyDescent="0.35">
      <c r="A80" s="2" t="s">
        <v>5</v>
      </c>
      <c r="B80" s="1" t="s">
        <v>553</v>
      </c>
      <c r="C80" t="str">
        <f>VLOOKUP(B80,[2]Clothes!$B$5:$D$447,2, FALSE)</f>
        <v>Out of Centre</v>
      </c>
      <c r="D80" t="str">
        <f>VLOOKUP(B80,[2]Clothes!$B$5:$D$447,3, FALSE)</f>
        <v>OoC - Zone 5</v>
      </c>
      <c r="E80" s="5">
        <v>0</v>
      </c>
      <c r="F80" s="5">
        <v>0</v>
      </c>
      <c r="G80" s="5">
        <v>0</v>
      </c>
      <c r="H80" s="5">
        <v>0</v>
      </c>
      <c r="I80" s="5">
        <v>0</v>
      </c>
      <c r="J80" s="5">
        <v>0</v>
      </c>
      <c r="K80" s="5">
        <v>0</v>
      </c>
      <c r="L80" s="5">
        <v>0</v>
      </c>
      <c r="M80" s="5">
        <v>0</v>
      </c>
      <c r="N80" s="5">
        <v>0</v>
      </c>
      <c r="O80" s="5">
        <v>0</v>
      </c>
      <c r="P80" s="5">
        <v>0</v>
      </c>
      <c r="Q80" s="5">
        <v>0</v>
      </c>
      <c r="R80" s="5">
        <v>0</v>
      </c>
      <c r="S80" s="5">
        <v>0</v>
      </c>
    </row>
    <row r="81" spans="1:19" hidden="1" x14ac:dyDescent="0.35">
      <c r="A81" s="2" t="s">
        <v>5</v>
      </c>
      <c r="B81" s="1" t="s">
        <v>85</v>
      </c>
      <c r="C81" t="str">
        <f>VLOOKUP(B81,[2]Clothes!$B$5:$D$447,2, FALSE)</f>
        <v>Local Centres</v>
      </c>
      <c r="D81" t="str">
        <f>VLOOKUP(B81,[2]Clothes!$B$5:$D$447,3, FALSE)</f>
        <v>Other Local Centres</v>
      </c>
      <c r="E81" s="5">
        <v>0</v>
      </c>
      <c r="F81" s="5">
        <v>0</v>
      </c>
      <c r="G81" s="5">
        <v>0</v>
      </c>
      <c r="H81" s="5">
        <v>0</v>
      </c>
      <c r="I81" s="5">
        <v>0</v>
      </c>
      <c r="J81" s="5">
        <v>0</v>
      </c>
      <c r="K81" s="5">
        <v>0</v>
      </c>
      <c r="L81" s="5">
        <v>0</v>
      </c>
      <c r="M81" s="5">
        <v>0</v>
      </c>
      <c r="N81" s="5">
        <v>0</v>
      </c>
      <c r="O81" s="5">
        <v>0</v>
      </c>
      <c r="P81" s="5">
        <v>0</v>
      </c>
      <c r="Q81" s="5">
        <v>0</v>
      </c>
      <c r="R81" s="5">
        <v>0</v>
      </c>
      <c r="S81" s="5">
        <v>0</v>
      </c>
    </row>
    <row r="82" spans="1:19" hidden="1" x14ac:dyDescent="0.35">
      <c r="A82" s="2" t="s">
        <v>5</v>
      </c>
      <c r="B82" s="1" t="s">
        <v>554</v>
      </c>
      <c r="C82" t="str">
        <f>VLOOKUP(B82,[2]Clothes!$B$5:$D$447,2, FALSE)</f>
        <v>Local Centres</v>
      </c>
      <c r="D82" t="str">
        <f>VLOOKUP(B82,[2]Clothes!$B$5:$D$447,3, FALSE)</f>
        <v>Giffard Park</v>
      </c>
      <c r="E82" s="5">
        <v>0</v>
      </c>
      <c r="F82" s="5">
        <v>0</v>
      </c>
      <c r="G82" s="5">
        <v>0</v>
      </c>
      <c r="H82" s="5">
        <v>0</v>
      </c>
      <c r="I82" s="5">
        <v>0</v>
      </c>
      <c r="J82" s="5">
        <v>0</v>
      </c>
      <c r="K82" s="5">
        <v>0</v>
      </c>
      <c r="L82" s="5">
        <v>0</v>
      </c>
      <c r="M82" s="5">
        <v>0</v>
      </c>
      <c r="N82" s="5">
        <v>0</v>
      </c>
      <c r="O82" s="5">
        <v>0</v>
      </c>
      <c r="P82" s="5">
        <v>0</v>
      </c>
      <c r="Q82" s="5">
        <v>0</v>
      </c>
      <c r="R82" s="5">
        <v>0</v>
      </c>
      <c r="S82" s="5">
        <v>0</v>
      </c>
    </row>
    <row r="83" spans="1:19" hidden="1" x14ac:dyDescent="0.35">
      <c r="A83" s="2" t="s">
        <v>5</v>
      </c>
      <c r="B83" s="1" t="s">
        <v>555</v>
      </c>
      <c r="C83" t="str">
        <f>VLOOKUP(B83,[2]Clothes!$B$5:$D$447,2, FALSE)</f>
        <v>Local Centres</v>
      </c>
      <c r="D83" t="str">
        <f>VLOOKUP(B83,[2]Clothes!$B$5:$D$447,3, FALSE)</f>
        <v>Great Linford</v>
      </c>
      <c r="E83" s="5">
        <v>0</v>
      </c>
      <c r="F83" s="5">
        <v>0</v>
      </c>
      <c r="G83" s="5">
        <v>0</v>
      </c>
      <c r="H83" s="5">
        <v>0</v>
      </c>
      <c r="I83" s="5">
        <v>0</v>
      </c>
      <c r="J83" s="5">
        <v>0</v>
      </c>
      <c r="K83" s="5">
        <v>0</v>
      </c>
      <c r="L83" s="5">
        <v>0</v>
      </c>
      <c r="M83" s="5">
        <v>0</v>
      </c>
      <c r="N83" s="5">
        <v>0</v>
      </c>
      <c r="O83" s="5">
        <v>0</v>
      </c>
      <c r="P83" s="5">
        <v>0</v>
      </c>
      <c r="Q83" s="5">
        <v>0</v>
      </c>
      <c r="R83" s="5">
        <v>0</v>
      </c>
      <c r="S83" s="5">
        <v>0</v>
      </c>
    </row>
    <row r="84" spans="1:19" hidden="1" x14ac:dyDescent="0.35">
      <c r="A84" s="2" t="s">
        <v>5</v>
      </c>
      <c r="B84" s="1" t="s">
        <v>88</v>
      </c>
      <c r="C84" t="str">
        <f>VLOOKUP(B84,[2]Clothes!$B$5:$D$447,2, FALSE)</f>
        <v>Out of Centre</v>
      </c>
      <c r="D84" t="str">
        <f>VLOOKUP(B84,[2]Clothes!$B$5:$D$447,3, FALSE)</f>
        <v>OoC - Zone 5</v>
      </c>
      <c r="E84" s="5">
        <v>3.47E-3</v>
      </c>
      <c r="F84" s="5">
        <v>0</v>
      </c>
      <c r="G84" s="5">
        <v>0</v>
      </c>
      <c r="H84" s="5">
        <v>1.8360000000000001E-2</v>
      </c>
      <c r="I84" s="5">
        <v>0</v>
      </c>
      <c r="J84" s="5">
        <v>4.8550000000000003E-2</v>
      </c>
      <c r="K84" s="5">
        <v>0</v>
      </c>
      <c r="L84" s="5">
        <v>0</v>
      </c>
      <c r="M84" s="5">
        <v>0</v>
      </c>
      <c r="N84" s="5">
        <v>1.9449999999999999E-2</v>
      </c>
      <c r="O84" s="5">
        <v>0</v>
      </c>
      <c r="P84" s="5">
        <v>0</v>
      </c>
      <c r="Q84" s="5">
        <v>0</v>
      </c>
      <c r="R84" s="5">
        <v>0</v>
      </c>
      <c r="S84" s="5">
        <v>0</v>
      </c>
    </row>
    <row r="85" spans="1:19" hidden="1" x14ac:dyDescent="0.35">
      <c r="A85" s="2" t="s">
        <v>5</v>
      </c>
      <c r="B85" s="1" t="s">
        <v>556</v>
      </c>
      <c r="C85" t="str">
        <f>VLOOKUP(B85,[2]Clothes!$B$5:$D$447,2, FALSE)</f>
        <v>Out of Centre</v>
      </c>
      <c r="D85" t="str">
        <f>VLOOKUP(B85,[2]Clothes!$B$5:$D$447,3, FALSE)</f>
        <v>OoC - Zone 5</v>
      </c>
      <c r="E85" s="5">
        <v>0</v>
      </c>
      <c r="F85" s="5">
        <v>0</v>
      </c>
      <c r="G85" s="5">
        <v>0</v>
      </c>
      <c r="H85" s="5">
        <v>0</v>
      </c>
      <c r="I85" s="5">
        <v>0</v>
      </c>
      <c r="J85" s="5">
        <v>0</v>
      </c>
      <c r="K85" s="5">
        <v>0</v>
      </c>
      <c r="L85" s="5">
        <v>0</v>
      </c>
      <c r="M85" s="5">
        <v>0</v>
      </c>
      <c r="N85" s="5">
        <v>0</v>
      </c>
      <c r="O85" s="5">
        <v>0</v>
      </c>
      <c r="P85" s="5">
        <v>0</v>
      </c>
      <c r="Q85" s="5">
        <v>0</v>
      </c>
      <c r="R85" s="5">
        <v>0</v>
      </c>
      <c r="S85" s="5">
        <v>0</v>
      </c>
    </row>
    <row r="86" spans="1:19" hidden="1" x14ac:dyDescent="0.35">
      <c r="A86" s="2" t="s">
        <v>5</v>
      </c>
      <c r="B86" s="1" t="s">
        <v>557</v>
      </c>
      <c r="C86" t="str">
        <f>VLOOKUP(B86,[2]Clothes!$B$5:$D$447,2, FALSE)</f>
        <v>Local Centres</v>
      </c>
      <c r="D86" t="str">
        <f>VLOOKUP(B86,[2]Clothes!$B$5:$D$447,3, FALSE)</f>
        <v>Neath Hill</v>
      </c>
      <c r="E86" s="5">
        <v>0</v>
      </c>
      <c r="F86" s="5">
        <v>0</v>
      </c>
      <c r="G86" s="5">
        <v>0</v>
      </c>
      <c r="H86" s="5">
        <v>0</v>
      </c>
      <c r="I86" s="5">
        <v>0</v>
      </c>
      <c r="J86" s="5">
        <v>0</v>
      </c>
      <c r="K86" s="5">
        <v>0</v>
      </c>
      <c r="L86" s="5">
        <v>0</v>
      </c>
      <c r="M86" s="5">
        <v>0</v>
      </c>
      <c r="N86" s="5">
        <v>0</v>
      </c>
      <c r="O86" s="5">
        <v>0</v>
      </c>
      <c r="P86" s="5">
        <v>0</v>
      </c>
      <c r="Q86" s="5">
        <v>0</v>
      </c>
      <c r="R86" s="5">
        <v>0</v>
      </c>
      <c r="S86" s="5">
        <v>0</v>
      </c>
    </row>
    <row r="87" spans="1:19" hidden="1" x14ac:dyDescent="0.35">
      <c r="A87" s="2" t="s">
        <v>5</v>
      </c>
      <c r="B87" s="1" t="s">
        <v>558</v>
      </c>
      <c r="C87" t="str">
        <f>VLOOKUP(B87,[2]Clothes!$B$5:$D$447,2, FALSE)</f>
        <v>Local Centres</v>
      </c>
      <c r="D87" t="str">
        <f>VLOOKUP(B87,[2]Clothes!$B$5:$D$447,3, FALSE)</f>
        <v>Oakridge Park</v>
      </c>
      <c r="E87" s="5">
        <v>0</v>
      </c>
      <c r="F87" s="5">
        <v>0</v>
      </c>
      <c r="G87" s="5">
        <v>0</v>
      </c>
      <c r="H87" s="5">
        <v>0</v>
      </c>
      <c r="I87" s="5">
        <v>0</v>
      </c>
      <c r="J87" s="5">
        <v>0</v>
      </c>
      <c r="K87" s="5">
        <v>0</v>
      </c>
      <c r="L87" s="5">
        <v>0</v>
      </c>
      <c r="M87" s="5">
        <v>0</v>
      </c>
      <c r="N87" s="5">
        <v>0</v>
      </c>
      <c r="O87" s="5">
        <v>0</v>
      </c>
      <c r="P87" s="5">
        <v>0</v>
      </c>
      <c r="Q87" s="5">
        <v>0</v>
      </c>
      <c r="R87" s="5">
        <v>0</v>
      </c>
      <c r="S87" s="5">
        <v>0</v>
      </c>
    </row>
    <row r="88" spans="1:19" hidden="1" x14ac:dyDescent="0.35">
      <c r="A88" s="2" t="s">
        <v>5</v>
      </c>
      <c r="B88" s="1" t="s">
        <v>559</v>
      </c>
      <c r="C88" t="str">
        <f>VLOOKUP(B88,[2]Clothes!$B$5:$D$447,2, FALSE)</f>
        <v>Local Centres</v>
      </c>
      <c r="D88" t="str">
        <f>VLOOKUP(B88,[2]Clothes!$B$5:$D$447,3, FALSE)</f>
        <v>Stantonbury</v>
      </c>
      <c r="E88" s="5">
        <v>0</v>
      </c>
      <c r="F88" s="5">
        <v>0</v>
      </c>
      <c r="G88" s="5">
        <v>0</v>
      </c>
      <c r="H88" s="5">
        <v>0</v>
      </c>
      <c r="I88" s="5">
        <v>0</v>
      </c>
      <c r="J88" s="5">
        <v>0</v>
      </c>
      <c r="K88" s="5">
        <v>0</v>
      </c>
      <c r="L88" s="5">
        <v>0</v>
      </c>
      <c r="M88" s="5">
        <v>0</v>
      </c>
      <c r="N88" s="5">
        <v>0</v>
      </c>
      <c r="O88" s="5">
        <v>0</v>
      </c>
      <c r="P88" s="5">
        <v>0</v>
      </c>
      <c r="Q88" s="5">
        <v>0</v>
      </c>
      <c r="R88" s="5">
        <v>0</v>
      </c>
      <c r="S88" s="5">
        <v>0</v>
      </c>
    </row>
    <row r="89" spans="1:19" hidden="1" x14ac:dyDescent="0.35">
      <c r="A89" s="2" t="s">
        <v>5</v>
      </c>
      <c r="B89" s="1" t="s">
        <v>560</v>
      </c>
      <c r="C89" t="str">
        <f>VLOOKUP(B89,[2]Clothes!$B$5:$D$447,2, FALSE)</f>
        <v>Local Centres</v>
      </c>
      <c r="D89" t="str">
        <f>VLOOKUP(B89,[2]Clothes!$B$5:$D$447,3, FALSE)</f>
        <v>Willen</v>
      </c>
      <c r="E89" s="5">
        <v>0</v>
      </c>
      <c r="F89" s="5">
        <v>0</v>
      </c>
      <c r="G89" s="5">
        <v>0</v>
      </c>
      <c r="H89" s="5">
        <v>0</v>
      </c>
      <c r="I89" s="5">
        <v>0</v>
      </c>
      <c r="J89" s="5">
        <v>0</v>
      </c>
      <c r="K89" s="5">
        <v>0</v>
      </c>
      <c r="L89" s="5">
        <v>0</v>
      </c>
      <c r="M89" s="5">
        <v>0</v>
      </c>
      <c r="N89" s="5">
        <v>0</v>
      </c>
      <c r="O89" s="5">
        <v>0</v>
      </c>
      <c r="P89" s="5">
        <v>0</v>
      </c>
      <c r="Q89" s="5">
        <v>0</v>
      </c>
      <c r="R89" s="5">
        <v>0</v>
      </c>
      <c r="S89" s="5">
        <v>0</v>
      </c>
    </row>
    <row r="90" spans="1:19" hidden="1" x14ac:dyDescent="0.35">
      <c r="A90" s="2" t="s">
        <v>5</v>
      </c>
      <c r="B90" s="1" t="s">
        <v>561</v>
      </c>
      <c r="C90" t="str">
        <f>VLOOKUP(B90,[2]Clothes!$B$5:$D$447,2, FALSE)</f>
        <v>Local Centres</v>
      </c>
      <c r="D90" t="str">
        <f>VLOOKUP(B90,[2]Clothes!$B$5:$D$447,3, FALSE)</f>
        <v>Woolstone</v>
      </c>
      <c r="E90" s="5">
        <v>0</v>
      </c>
      <c r="F90" s="5">
        <v>0</v>
      </c>
      <c r="G90" s="5">
        <v>0</v>
      </c>
      <c r="H90" s="5">
        <v>0</v>
      </c>
      <c r="I90" s="5">
        <v>0</v>
      </c>
      <c r="J90" s="5">
        <v>0</v>
      </c>
      <c r="K90" s="5">
        <v>0</v>
      </c>
      <c r="L90" s="5">
        <v>0</v>
      </c>
      <c r="M90" s="5">
        <v>0</v>
      </c>
      <c r="N90" s="5">
        <v>0</v>
      </c>
      <c r="O90" s="5">
        <v>0</v>
      </c>
      <c r="P90" s="5">
        <v>0</v>
      </c>
      <c r="Q90" s="5">
        <v>0</v>
      </c>
      <c r="R90" s="5">
        <v>0</v>
      </c>
      <c r="S90" s="5">
        <v>0</v>
      </c>
    </row>
    <row r="91" spans="1:19" hidden="1" x14ac:dyDescent="0.35">
      <c r="A91" s="2" t="s">
        <v>6</v>
      </c>
      <c r="B91" s="1" t="s">
        <v>562</v>
      </c>
      <c r="C91" t="str">
        <f>VLOOKUP(B91,[2]Clothes!$B$5:$D$447,2, FALSE)</f>
        <v>Out of Centre</v>
      </c>
      <c r="D91" t="str">
        <f>VLOOKUP(B91,[2]Clothes!$B$5:$D$447,3, FALSE)</f>
        <v>OoC - Zone 6 - Other</v>
      </c>
      <c r="E91" s="5">
        <v>5.5000000000000003E-4</v>
      </c>
      <c r="F91" s="5">
        <v>0</v>
      </c>
      <c r="G91" s="5">
        <v>0</v>
      </c>
      <c r="H91" s="5">
        <v>7.1700000000000002E-3</v>
      </c>
      <c r="I91" s="5">
        <v>0</v>
      </c>
      <c r="J91" s="5">
        <v>0</v>
      </c>
      <c r="K91" s="5">
        <v>9.8700000000000003E-3</v>
      </c>
      <c r="L91" s="5">
        <v>0</v>
      </c>
      <c r="M91" s="5">
        <v>0</v>
      </c>
      <c r="N91" s="5">
        <v>0</v>
      </c>
      <c r="O91" s="5">
        <v>0</v>
      </c>
      <c r="P91" s="5">
        <v>0</v>
      </c>
      <c r="Q91" s="5">
        <v>0</v>
      </c>
      <c r="R91" s="5">
        <v>0</v>
      </c>
      <c r="S91" s="5">
        <v>0</v>
      </c>
    </row>
    <row r="92" spans="1:19" hidden="1" x14ac:dyDescent="0.35">
      <c r="A92" s="2" t="s">
        <v>6</v>
      </c>
      <c r="B92" s="1" t="s">
        <v>563</v>
      </c>
      <c r="C92" t="str">
        <f>VLOOKUP(B92,[2]Clothes!$B$5:$D$447,2, FALSE)</f>
        <v>Out of Centre</v>
      </c>
      <c r="D92" t="str">
        <f>VLOOKUP(B92,[2]Clothes!$B$5:$D$447,3, FALSE)</f>
        <v>OoC - Zone 6 - Other</v>
      </c>
      <c r="E92" s="5">
        <v>0</v>
      </c>
      <c r="F92" s="5">
        <v>0</v>
      </c>
      <c r="G92" s="5">
        <v>0</v>
      </c>
      <c r="H92" s="5">
        <v>0</v>
      </c>
      <c r="I92" s="5">
        <v>0</v>
      </c>
      <c r="J92" s="5">
        <v>0</v>
      </c>
      <c r="K92" s="5">
        <v>0</v>
      </c>
      <c r="L92" s="5">
        <v>0</v>
      </c>
      <c r="M92" s="5">
        <v>0</v>
      </c>
      <c r="N92" s="5">
        <v>0</v>
      </c>
      <c r="O92" s="5">
        <v>0</v>
      </c>
      <c r="P92" s="5">
        <v>0</v>
      </c>
      <c r="Q92" s="5">
        <v>0</v>
      </c>
      <c r="R92" s="5">
        <v>0</v>
      </c>
      <c r="S92" s="5">
        <v>0</v>
      </c>
    </row>
    <row r="93" spans="1:19" hidden="1" x14ac:dyDescent="0.35">
      <c r="A93" s="2" t="s">
        <v>6</v>
      </c>
      <c r="B93" s="1" t="s">
        <v>564</v>
      </c>
      <c r="C93" t="str">
        <f>VLOOKUP(B93,[2]Clothes!$B$5:$D$447,2, FALSE)</f>
        <v>Local Centres</v>
      </c>
      <c r="D93" t="str">
        <f>VLOOKUP(B93,[2]Clothes!$B$5:$D$447,3, FALSE)</f>
        <v>Bradwell Common</v>
      </c>
      <c r="E93" s="5">
        <v>0</v>
      </c>
      <c r="F93" s="5">
        <v>0</v>
      </c>
      <c r="G93" s="5">
        <v>0</v>
      </c>
      <c r="H93" s="5">
        <v>0</v>
      </c>
      <c r="I93" s="5">
        <v>0</v>
      </c>
      <c r="J93" s="5">
        <v>0</v>
      </c>
      <c r="K93" s="5">
        <v>0</v>
      </c>
      <c r="L93" s="5">
        <v>0</v>
      </c>
      <c r="M93" s="5">
        <v>0</v>
      </c>
      <c r="N93" s="5">
        <v>0</v>
      </c>
      <c r="O93" s="5">
        <v>0</v>
      </c>
      <c r="P93" s="5">
        <v>0</v>
      </c>
      <c r="Q93" s="5">
        <v>0</v>
      </c>
      <c r="R93" s="5">
        <v>0</v>
      </c>
      <c r="S93" s="5">
        <v>0</v>
      </c>
    </row>
    <row r="94" spans="1:19" hidden="1" x14ac:dyDescent="0.35">
      <c r="A94" s="2" t="s">
        <v>6</v>
      </c>
      <c r="B94" s="1" t="s">
        <v>565</v>
      </c>
      <c r="C94" t="str">
        <f>VLOOKUP(B94,[2]Clothes!$B$5:$D$447,2, FALSE)</f>
        <v>Out of Centre</v>
      </c>
      <c r="D94" t="str">
        <f>VLOOKUP(B94,[2]Clothes!$B$5:$D$447,3, FALSE)</f>
        <v>OoC - Zone 6 - Other</v>
      </c>
      <c r="E94" s="5">
        <v>0</v>
      </c>
      <c r="F94" s="5">
        <v>0</v>
      </c>
      <c r="G94" s="5">
        <v>0</v>
      </c>
      <c r="H94" s="5">
        <v>0</v>
      </c>
      <c r="I94" s="5">
        <v>0</v>
      </c>
      <c r="J94" s="5">
        <v>0</v>
      </c>
      <c r="K94" s="5">
        <v>0</v>
      </c>
      <c r="L94" s="5">
        <v>0</v>
      </c>
      <c r="M94" s="5">
        <v>0</v>
      </c>
      <c r="N94" s="5">
        <v>0</v>
      </c>
      <c r="O94" s="5">
        <v>0</v>
      </c>
      <c r="P94" s="5">
        <v>0</v>
      </c>
      <c r="Q94" s="5">
        <v>0</v>
      </c>
      <c r="R94" s="5">
        <v>0</v>
      </c>
      <c r="S94" s="5">
        <v>0</v>
      </c>
    </row>
    <row r="95" spans="1:19" hidden="1" x14ac:dyDescent="0.35">
      <c r="A95" s="2" t="s">
        <v>6</v>
      </c>
      <c r="B95" s="1" t="s">
        <v>566</v>
      </c>
      <c r="C95" t="str">
        <f>VLOOKUP(B95,[2]Clothes!$B$5:$D$447,2, FALSE)</f>
        <v>Out of Centre</v>
      </c>
      <c r="D95" t="str">
        <f>VLOOKUP(B95,[2]Clothes!$B$5:$D$447,3, FALSE)</f>
        <v>OoC - Zone 6 - Central Retail Park, Rooksley</v>
      </c>
      <c r="E95" s="5">
        <v>0.21298</v>
      </c>
      <c r="F95" s="5">
        <v>0.22761000000000001</v>
      </c>
      <c r="G95" s="5">
        <v>0.41820000000000002</v>
      </c>
      <c r="H95" s="5">
        <v>0.3639</v>
      </c>
      <c r="I95" s="5">
        <v>0.31524999999999997</v>
      </c>
      <c r="J95" s="5">
        <v>0.55078000000000005</v>
      </c>
      <c r="K95" s="5">
        <v>0.63992000000000004</v>
      </c>
      <c r="L95" s="5">
        <v>0.53025</v>
      </c>
      <c r="M95" s="5">
        <v>0.15074000000000001</v>
      </c>
      <c r="N95" s="5">
        <v>0.38856000000000002</v>
      </c>
      <c r="O95" s="5">
        <v>0.18673000000000001</v>
      </c>
      <c r="P95" s="5">
        <v>9.5610000000000001E-2</v>
      </c>
      <c r="Q95" s="5">
        <v>0.12775</v>
      </c>
      <c r="R95" s="5">
        <v>3.7539999999999997E-2</v>
      </c>
      <c r="S95" s="5">
        <v>6.3710000000000003E-2</v>
      </c>
    </row>
    <row r="96" spans="1:19" hidden="1" x14ac:dyDescent="0.35">
      <c r="A96" s="2" t="s">
        <v>6</v>
      </c>
      <c r="B96" s="1" t="s">
        <v>567</v>
      </c>
      <c r="C96" t="str">
        <f>VLOOKUP(B96,[2]Clothes!$B$5:$D$447,2, FALSE)</f>
        <v>Local Centres</v>
      </c>
      <c r="D96" t="str">
        <f>VLOOKUP(B96,[2]Clothes!$B$5:$D$447,3, FALSE)</f>
        <v>Great Holm</v>
      </c>
      <c r="E96" s="5">
        <v>0</v>
      </c>
      <c r="F96" s="5">
        <v>0</v>
      </c>
      <c r="G96" s="5">
        <v>0</v>
      </c>
      <c r="H96" s="5">
        <v>0</v>
      </c>
      <c r="I96" s="5">
        <v>0</v>
      </c>
      <c r="J96" s="5">
        <v>0</v>
      </c>
      <c r="K96" s="5">
        <v>0</v>
      </c>
      <c r="L96" s="5">
        <v>0</v>
      </c>
      <c r="M96" s="5">
        <v>0</v>
      </c>
      <c r="N96" s="5">
        <v>0</v>
      </c>
      <c r="O96" s="5">
        <v>0</v>
      </c>
      <c r="P96" s="5">
        <v>0</v>
      </c>
      <c r="Q96" s="5">
        <v>0</v>
      </c>
      <c r="R96" s="5">
        <v>0</v>
      </c>
      <c r="S96" s="5">
        <v>0</v>
      </c>
    </row>
    <row r="97" spans="1:19" hidden="1" x14ac:dyDescent="0.35">
      <c r="A97" s="2" t="s">
        <v>6</v>
      </c>
      <c r="B97" s="1" t="s">
        <v>568</v>
      </c>
      <c r="C97" t="str">
        <f>VLOOKUP(B97,[2]Clothes!$B$5:$D$447,2, FALSE)</f>
        <v>Local Centres</v>
      </c>
      <c r="D97" t="str">
        <f>VLOOKUP(B97,[2]Clothes!$B$5:$D$447,3, FALSE)</f>
        <v>Heelands</v>
      </c>
      <c r="E97" s="5">
        <v>0</v>
      </c>
      <c r="F97" s="5">
        <v>0</v>
      </c>
      <c r="G97" s="5">
        <v>0</v>
      </c>
      <c r="H97" s="5">
        <v>0</v>
      </c>
      <c r="I97" s="5">
        <v>0</v>
      </c>
      <c r="J97" s="5">
        <v>0</v>
      </c>
      <c r="K97" s="5">
        <v>0</v>
      </c>
      <c r="L97" s="5">
        <v>0</v>
      </c>
      <c r="M97" s="5">
        <v>0</v>
      </c>
      <c r="N97" s="5">
        <v>0</v>
      </c>
      <c r="O97" s="5">
        <v>0</v>
      </c>
      <c r="P97" s="5">
        <v>0</v>
      </c>
      <c r="Q97" s="5">
        <v>0</v>
      </c>
      <c r="R97" s="5">
        <v>0</v>
      </c>
      <c r="S97" s="5">
        <v>0</v>
      </c>
    </row>
    <row r="98" spans="1:19" hidden="1" x14ac:dyDescent="0.35">
      <c r="A98" s="2" t="s">
        <v>6</v>
      </c>
      <c r="B98" s="1" t="s">
        <v>569</v>
      </c>
      <c r="C98" t="str">
        <f>VLOOKUP(B98,[2]Clothes!$B$5:$D$447,2, FALSE)</f>
        <v>Local Centres</v>
      </c>
      <c r="D98" t="str">
        <f>VLOOKUP(B98,[2]Clothes!$B$5:$D$447,3, FALSE)</f>
        <v>Two Mile Ash</v>
      </c>
      <c r="E98" s="5">
        <v>0</v>
      </c>
      <c r="F98" s="5">
        <v>0</v>
      </c>
      <c r="G98" s="5">
        <v>0</v>
      </c>
      <c r="H98" s="5">
        <v>0</v>
      </c>
      <c r="I98" s="5">
        <v>0</v>
      </c>
      <c r="J98" s="5">
        <v>0</v>
      </c>
      <c r="K98" s="5">
        <v>0</v>
      </c>
      <c r="L98" s="5">
        <v>0</v>
      </c>
      <c r="M98" s="5">
        <v>0</v>
      </c>
      <c r="N98" s="5">
        <v>0</v>
      </c>
      <c r="O98" s="5">
        <v>0</v>
      </c>
      <c r="P98" s="5">
        <v>0</v>
      </c>
      <c r="Q98" s="5">
        <v>0</v>
      </c>
      <c r="R98" s="5">
        <v>0</v>
      </c>
      <c r="S98" s="5">
        <v>0</v>
      </c>
    </row>
    <row r="99" spans="1:19" hidden="1" x14ac:dyDescent="0.35">
      <c r="A99" s="2" t="s">
        <v>7</v>
      </c>
      <c r="B99" s="1" t="s">
        <v>95</v>
      </c>
      <c r="C99" t="str">
        <f>VLOOKUP(B99,[2]Clothes!$B$5:$D$447,2, FALSE)</f>
        <v>Wolverton TC</v>
      </c>
      <c r="D99" t="str">
        <f>VLOOKUP(B99,[2]Clothes!$B$5:$D$447,3, FALSE)</f>
        <v>Wolverton TC - Other in Centre</v>
      </c>
      <c r="E99" s="5">
        <v>0</v>
      </c>
      <c r="F99" s="5">
        <v>0</v>
      </c>
      <c r="G99" s="5">
        <v>0</v>
      </c>
      <c r="H99" s="5">
        <v>0</v>
      </c>
      <c r="I99" s="5">
        <v>0</v>
      </c>
      <c r="J99" s="5">
        <v>0</v>
      </c>
      <c r="K99" s="5">
        <v>0</v>
      </c>
      <c r="L99" s="5">
        <v>0</v>
      </c>
      <c r="M99" s="5">
        <v>0</v>
      </c>
      <c r="N99" s="5">
        <v>0</v>
      </c>
      <c r="O99" s="5">
        <v>0</v>
      </c>
      <c r="P99" s="5">
        <v>0</v>
      </c>
      <c r="Q99" s="5">
        <v>0</v>
      </c>
      <c r="R99" s="5">
        <v>0</v>
      </c>
      <c r="S99" s="5">
        <v>0</v>
      </c>
    </row>
    <row r="100" spans="1:19" hidden="1" x14ac:dyDescent="0.35">
      <c r="A100" s="2" t="s">
        <v>7</v>
      </c>
      <c r="B100" s="1" t="s">
        <v>570</v>
      </c>
      <c r="C100" t="str">
        <f>VLOOKUP(B100,[2]Clothes!$B$5:$D$447,2, FALSE)</f>
        <v>Out of Centre</v>
      </c>
      <c r="D100" t="str">
        <f>VLOOKUP(B100,[2]Clothes!$B$5:$D$447,3, FALSE)</f>
        <v>OoC - Zone 7</v>
      </c>
      <c r="E100" s="5">
        <v>0</v>
      </c>
      <c r="F100" s="5">
        <v>0</v>
      </c>
      <c r="G100" s="5">
        <v>0</v>
      </c>
      <c r="H100" s="5">
        <v>0</v>
      </c>
      <c r="I100" s="5">
        <v>0</v>
      </c>
      <c r="J100" s="5">
        <v>0</v>
      </c>
      <c r="K100" s="5">
        <v>0</v>
      </c>
      <c r="L100" s="5">
        <v>0</v>
      </c>
      <c r="M100" s="5">
        <v>0</v>
      </c>
      <c r="N100" s="5">
        <v>0</v>
      </c>
      <c r="O100" s="5">
        <v>0</v>
      </c>
      <c r="P100" s="5">
        <v>0</v>
      </c>
      <c r="Q100" s="5">
        <v>0</v>
      </c>
      <c r="R100" s="5">
        <v>0</v>
      </c>
      <c r="S100" s="5">
        <v>0</v>
      </c>
    </row>
    <row r="101" spans="1:19" hidden="1" x14ac:dyDescent="0.35">
      <c r="A101" s="2" t="s">
        <v>7</v>
      </c>
      <c r="B101" s="1" t="s">
        <v>571</v>
      </c>
      <c r="C101" t="str">
        <f>VLOOKUP(B101,[2]Clothes!$B$5:$D$447,2, FALSE)</f>
        <v>Out of Centre</v>
      </c>
      <c r="D101" t="str">
        <f>VLOOKUP(B101,[2]Clothes!$B$5:$D$447,3, FALSE)</f>
        <v>OoC - Zone 7</v>
      </c>
      <c r="E101" s="5">
        <v>0</v>
      </c>
      <c r="F101" s="5">
        <v>0</v>
      </c>
      <c r="G101" s="5">
        <v>0</v>
      </c>
      <c r="H101" s="5">
        <v>0</v>
      </c>
      <c r="I101" s="5">
        <v>0</v>
      </c>
      <c r="J101" s="5">
        <v>0</v>
      </c>
      <c r="K101" s="5">
        <v>0</v>
      </c>
      <c r="L101" s="5">
        <v>0</v>
      </c>
      <c r="M101" s="5">
        <v>0</v>
      </c>
      <c r="N101" s="5">
        <v>0</v>
      </c>
      <c r="O101" s="5">
        <v>0</v>
      </c>
      <c r="P101" s="5">
        <v>0</v>
      </c>
      <c r="Q101" s="5">
        <v>0</v>
      </c>
      <c r="R101" s="5">
        <v>0</v>
      </c>
      <c r="S101" s="5">
        <v>0</v>
      </c>
    </row>
    <row r="102" spans="1:19" hidden="1" x14ac:dyDescent="0.35">
      <c r="A102" s="2" t="s">
        <v>7</v>
      </c>
      <c r="B102" s="1" t="s">
        <v>572</v>
      </c>
      <c r="C102" t="str">
        <f>VLOOKUP(B102,[2]Clothes!$B$5:$D$447,2, FALSE)</f>
        <v>Out of Centre</v>
      </c>
      <c r="D102" t="str">
        <f>VLOOKUP(B102,[2]Clothes!$B$5:$D$447,3, FALSE)</f>
        <v>OoC - Zone 7</v>
      </c>
      <c r="E102" s="5">
        <v>0</v>
      </c>
      <c r="F102" s="5">
        <v>0</v>
      </c>
      <c r="G102" s="5">
        <v>0</v>
      </c>
      <c r="H102" s="5">
        <v>0</v>
      </c>
      <c r="I102" s="5">
        <v>0</v>
      </c>
      <c r="J102" s="5">
        <v>0</v>
      </c>
      <c r="K102" s="5">
        <v>0</v>
      </c>
      <c r="L102" s="5">
        <v>0</v>
      </c>
      <c r="M102" s="5">
        <v>0</v>
      </c>
      <c r="N102" s="5">
        <v>0</v>
      </c>
      <c r="O102" s="5">
        <v>0</v>
      </c>
      <c r="P102" s="5">
        <v>0</v>
      </c>
      <c r="Q102" s="5">
        <v>0</v>
      </c>
      <c r="R102" s="5">
        <v>0</v>
      </c>
      <c r="S102" s="5">
        <v>0</v>
      </c>
    </row>
    <row r="103" spans="1:19" hidden="1" x14ac:dyDescent="0.35">
      <c r="A103" s="2" t="s">
        <v>7</v>
      </c>
      <c r="B103" s="1" t="s">
        <v>573</v>
      </c>
      <c r="C103" t="str">
        <f>VLOOKUP(B103,[2]Clothes!$B$5:$D$447,2, FALSE)</f>
        <v>Local Centres</v>
      </c>
      <c r="D103" t="str">
        <f>VLOOKUP(B103,[2]Clothes!$B$5:$D$447,3, FALSE)</f>
        <v>Fullers Slade</v>
      </c>
      <c r="E103" s="5">
        <v>0</v>
      </c>
      <c r="F103" s="5">
        <v>0</v>
      </c>
      <c r="G103" s="5">
        <v>0</v>
      </c>
      <c r="H103" s="5">
        <v>0</v>
      </c>
      <c r="I103" s="5">
        <v>0</v>
      </c>
      <c r="J103" s="5">
        <v>0</v>
      </c>
      <c r="K103" s="5">
        <v>0</v>
      </c>
      <c r="L103" s="5">
        <v>0</v>
      </c>
      <c r="M103" s="5">
        <v>0</v>
      </c>
      <c r="N103" s="5">
        <v>0</v>
      </c>
      <c r="O103" s="5">
        <v>0</v>
      </c>
      <c r="P103" s="5">
        <v>0</v>
      </c>
      <c r="Q103" s="5">
        <v>0</v>
      </c>
      <c r="R103" s="5">
        <v>0</v>
      </c>
      <c r="S103" s="5">
        <v>0</v>
      </c>
    </row>
    <row r="104" spans="1:19" hidden="1" x14ac:dyDescent="0.35">
      <c r="A104" s="2" t="s">
        <v>7</v>
      </c>
      <c r="B104" s="1" t="s">
        <v>574</v>
      </c>
      <c r="C104" t="str">
        <f>VLOOKUP(B104,[2]Clothes!$B$5:$D$447,2, FALSE)</f>
        <v>Local Centres</v>
      </c>
      <c r="D104" t="str">
        <f>VLOOKUP(B104,[2]Clothes!$B$5:$D$447,3, FALSE)</f>
        <v>Greenleys</v>
      </c>
      <c r="E104" s="5">
        <v>0</v>
      </c>
      <c r="F104" s="5">
        <v>0</v>
      </c>
      <c r="G104" s="5">
        <v>0</v>
      </c>
      <c r="H104" s="5">
        <v>0</v>
      </c>
      <c r="I104" s="5">
        <v>0</v>
      </c>
      <c r="J104" s="5">
        <v>0</v>
      </c>
      <c r="K104" s="5">
        <v>0</v>
      </c>
      <c r="L104" s="5">
        <v>0</v>
      </c>
      <c r="M104" s="5">
        <v>0</v>
      </c>
      <c r="N104" s="5">
        <v>0</v>
      </c>
      <c r="O104" s="5">
        <v>0</v>
      </c>
      <c r="P104" s="5">
        <v>0</v>
      </c>
      <c r="Q104" s="5">
        <v>0</v>
      </c>
      <c r="R104" s="5">
        <v>0</v>
      </c>
      <c r="S104" s="5">
        <v>0</v>
      </c>
    </row>
    <row r="105" spans="1:19" hidden="1" x14ac:dyDescent="0.35">
      <c r="A105" s="2" t="s">
        <v>7</v>
      </c>
      <c r="B105" s="1" t="s">
        <v>575</v>
      </c>
      <c r="C105" t="str">
        <f>VLOOKUP(B105,[2]Clothes!$B$5:$D$447,2, FALSE)</f>
        <v>Local Centres</v>
      </c>
      <c r="D105" t="str">
        <f>VLOOKUP(B105,[2]Clothes!$B$5:$D$447,3, FALSE)</f>
        <v>Greenleys</v>
      </c>
      <c r="E105" s="5">
        <v>0</v>
      </c>
      <c r="F105" s="5">
        <v>0</v>
      </c>
      <c r="G105" s="5">
        <v>0</v>
      </c>
      <c r="H105" s="5">
        <v>0</v>
      </c>
      <c r="I105" s="5">
        <v>0</v>
      </c>
      <c r="J105" s="5">
        <v>0</v>
      </c>
      <c r="K105" s="5">
        <v>0</v>
      </c>
      <c r="L105" s="5">
        <v>0</v>
      </c>
      <c r="M105" s="5">
        <v>0</v>
      </c>
      <c r="N105" s="5">
        <v>0</v>
      </c>
      <c r="O105" s="5">
        <v>0</v>
      </c>
      <c r="P105" s="5">
        <v>0</v>
      </c>
      <c r="Q105" s="5">
        <v>0</v>
      </c>
      <c r="R105" s="5">
        <v>0</v>
      </c>
      <c r="S105" s="5">
        <v>0</v>
      </c>
    </row>
    <row r="106" spans="1:19" hidden="1" x14ac:dyDescent="0.35">
      <c r="A106" s="2" t="s">
        <v>7</v>
      </c>
      <c r="B106" s="1" t="s">
        <v>576</v>
      </c>
      <c r="C106" t="str">
        <f>VLOOKUP(B106,[2]Clothes!$B$5:$D$447,2, FALSE)</f>
        <v>Out of Centre</v>
      </c>
      <c r="D106" t="str">
        <f>VLOOKUP(B106,[2]Clothes!$B$5:$D$447,3, FALSE)</f>
        <v>OoC - Zone 7</v>
      </c>
      <c r="E106" s="5">
        <v>2.9E-4</v>
      </c>
      <c r="F106" s="5">
        <v>0</v>
      </c>
      <c r="G106" s="5">
        <v>0</v>
      </c>
      <c r="H106" s="5">
        <v>0</v>
      </c>
      <c r="I106" s="5">
        <v>0</v>
      </c>
      <c r="J106" s="5">
        <v>7.6699999999999997E-3</v>
      </c>
      <c r="K106" s="5">
        <v>0</v>
      </c>
      <c r="L106" s="5">
        <v>0</v>
      </c>
      <c r="M106" s="5">
        <v>0</v>
      </c>
      <c r="N106" s="5">
        <v>0</v>
      </c>
      <c r="O106" s="5">
        <v>0</v>
      </c>
      <c r="P106" s="5">
        <v>0</v>
      </c>
      <c r="Q106" s="5">
        <v>0</v>
      </c>
      <c r="R106" s="5">
        <v>0</v>
      </c>
      <c r="S106" s="5">
        <v>0</v>
      </c>
    </row>
    <row r="107" spans="1:19" hidden="1" x14ac:dyDescent="0.35">
      <c r="A107" s="2" t="s">
        <v>7</v>
      </c>
      <c r="B107" s="1" t="s">
        <v>577</v>
      </c>
      <c r="C107" t="str">
        <f>VLOOKUP(B107,[2]Clothes!$B$5:$D$447,2, FALSE)</f>
        <v>Out of Centre</v>
      </c>
      <c r="D107" t="str">
        <f>VLOOKUP(B107,[2]Clothes!$B$5:$D$447,3, FALSE)</f>
        <v>OoC - Zone 7</v>
      </c>
      <c r="E107" s="5">
        <v>0</v>
      </c>
      <c r="F107" s="5">
        <v>0</v>
      </c>
      <c r="G107" s="5">
        <v>0</v>
      </c>
      <c r="H107" s="5">
        <v>0</v>
      </c>
      <c r="I107" s="5">
        <v>0</v>
      </c>
      <c r="J107" s="5">
        <v>0</v>
      </c>
      <c r="K107" s="5">
        <v>0</v>
      </c>
      <c r="L107" s="5">
        <v>0</v>
      </c>
      <c r="M107" s="5">
        <v>0</v>
      </c>
      <c r="N107" s="5">
        <v>0</v>
      </c>
      <c r="O107" s="5">
        <v>0</v>
      </c>
      <c r="P107" s="5">
        <v>0</v>
      </c>
      <c r="Q107" s="5">
        <v>0</v>
      </c>
      <c r="R107" s="5">
        <v>0</v>
      </c>
      <c r="S107" s="5">
        <v>0</v>
      </c>
    </row>
    <row r="108" spans="1:19" hidden="1" x14ac:dyDescent="0.35">
      <c r="A108" s="2" t="s">
        <v>7</v>
      </c>
      <c r="B108" s="1" t="s">
        <v>100</v>
      </c>
      <c r="C108" t="str">
        <f>VLOOKUP(B108,[2]Clothes!$B$5:$D$447,2, FALSE)</f>
        <v>Out of Centre</v>
      </c>
      <c r="D108" t="str">
        <f>VLOOKUP(B108,[2]Clothes!$B$5:$D$447,3, FALSE)</f>
        <v>OoC - Zone 7</v>
      </c>
      <c r="E108" s="5">
        <v>1.2199999999999999E-3</v>
      </c>
      <c r="F108" s="5">
        <v>0</v>
      </c>
      <c r="G108" s="5">
        <v>0</v>
      </c>
      <c r="H108" s="5">
        <v>0</v>
      </c>
      <c r="I108" s="5">
        <v>0</v>
      </c>
      <c r="J108" s="5">
        <v>0</v>
      </c>
      <c r="K108" s="5">
        <v>0</v>
      </c>
      <c r="L108" s="5">
        <v>2.853E-2</v>
      </c>
      <c r="M108" s="5">
        <v>0</v>
      </c>
      <c r="N108" s="5">
        <v>0</v>
      </c>
      <c r="O108" s="5">
        <v>0</v>
      </c>
      <c r="P108" s="5">
        <v>0</v>
      </c>
      <c r="Q108" s="5">
        <v>0</v>
      </c>
      <c r="R108" s="5">
        <v>0</v>
      </c>
      <c r="S108" s="5">
        <v>0</v>
      </c>
    </row>
    <row r="109" spans="1:19" hidden="1" x14ac:dyDescent="0.35">
      <c r="A109" s="2" t="s">
        <v>7</v>
      </c>
      <c r="B109" s="1" t="s">
        <v>578</v>
      </c>
      <c r="C109" t="str">
        <f>VLOOKUP(B109,[2]Clothes!$B$5:$D$447,2, FALSE)</f>
        <v>Local Centres</v>
      </c>
      <c r="D109" t="str">
        <f>VLOOKUP(B109,[2]Clothes!$B$5:$D$447,3, FALSE)</f>
        <v>New Bradwell</v>
      </c>
      <c r="E109" s="5">
        <v>1.47E-3</v>
      </c>
      <c r="F109" s="5">
        <v>0</v>
      </c>
      <c r="G109" s="5">
        <v>0</v>
      </c>
      <c r="H109" s="5">
        <v>0</v>
      </c>
      <c r="I109" s="5">
        <v>0</v>
      </c>
      <c r="J109" s="5">
        <v>7.6699999999999997E-3</v>
      </c>
      <c r="K109" s="5">
        <v>9.8700000000000003E-3</v>
      </c>
      <c r="L109" s="5">
        <v>5.77E-3</v>
      </c>
      <c r="M109" s="5">
        <v>0</v>
      </c>
      <c r="N109" s="5">
        <v>1.52E-2</v>
      </c>
      <c r="O109" s="5">
        <v>0</v>
      </c>
      <c r="P109" s="5">
        <v>0</v>
      </c>
      <c r="Q109" s="5">
        <v>0</v>
      </c>
      <c r="R109" s="5">
        <v>0</v>
      </c>
      <c r="S109" s="5">
        <v>0</v>
      </c>
    </row>
    <row r="110" spans="1:19" hidden="1" x14ac:dyDescent="0.35">
      <c r="A110" s="2" t="s">
        <v>7</v>
      </c>
      <c r="B110" s="1" t="s">
        <v>579</v>
      </c>
      <c r="C110" t="str">
        <f>VLOOKUP(B110,[2]Clothes!$B$5:$D$447,2, FALSE)</f>
        <v>Out of Centre</v>
      </c>
      <c r="D110" t="str">
        <f>VLOOKUP(B110,[2]Clothes!$B$5:$D$447,3, FALSE)</f>
        <v>OoC - Zone 7</v>
      </c>
      <c r="E110" s="5">
        <v>0</v>
      </c>
      <c r="F110" s="5">
        <v>0</v>
      </c>
      <c r="G110" s="5">
        <v>0</v>
      </c>
      <c r="H110" s="5">
        <v>0</v>
      </c>
      <c r="I110" s="5">
        <v>0</v>
      </c>
      <c r="J110" s="5">
        <v>0</v>
      </c>
      <c r="K110" s="5">
        <v>0</v>
      </c>
      <c r="L110" s="5">
        <v>0</v>
      </c>
      <c r="M110" s="5">
        <v>0</v>
      </c>
      <c r="N110" s="5">
        <v>0</v>
      </c>
      <c r="O110" s="5">
        <v>0</v>
      </c>
      <c r="P110" s="5">
        <v>0</v>
      </c>
      <c r="Q110" s="5">
        <v>0</v>
      </c>
      <c r="R110" s="5">
        <v>0</v>
      </c>
      <c r="S110" s="5">
        <v>0</v>
      </c>
    </row>
    <row r="111" spans="1:19" hidden="1" x14ac:dyDescent="0.35">
      <c r="A111" s="2" t="s">
        <v>7</v>
      </c>
      <c r="B111" s="1" t="s">
        <v>580</v>
      </c>
      <c r="C111" t="str">
        <f>VLOOKUP(B111,[2]Clothes!$B$5:$D$447,2, FALSE)</f>
        <v>Out of Centre</v>
      </c>
      <c r="D111" t="str">
        <f>VLOOKUP(B111,[2]Clothes!$B$5:$D$447,3, FALSE)</f>
        <v>OoC - Zone 7</v>
      </c>
      <c r="E111" s="5">
        <v>2.5000000000000001E-4</v>
      </c>
      <c r="F111" s="5">
        <v>0</v>
      </c>
      <c r="G111" s="5">
        <v>0</v>
      </c>
      <c r="H111" s="5">
        <v>0</v>
      </c>
      <c r="I111" s="5">
        <v>0</v>
      </c>
      <c r="J111" s="5">
        <v>0</v>
      </c>
      <c r="K111" s="5">
        <v>9.8700000000000003E-3</v>
      </c>
      <c r="L111" s="5">
        <v>0</v>
      </c>
      <c r="M111" s="5">
        <v>0</v>
      </c>
      <c r="N111" s="5">
        <v>0</v>
      </c>
      <c r="O111" s="5">
        <v>0</v>
      </c>
      <c r="P111" s="5">
        <v>0</v>
      </c>
      <c r="Q111" s="5">
        <v>0</v>
      </c>
      <c r="R111" s="5">
        <v>0</v>
      </c>
      <c r="S111" s="5">
        <v>0</v>
      </c>
    </row>
    <row r="112" spans="1:19" hidden="1" x14ac:dyDescent="0.35">
      <c r="A112" s="2" t="s">
        <v>7</v>
      </c>
      <c r="B112" s="1" t="s">
        <v>581</v>
      </c>
      <c r="C112" t="str">
        <f>VLOOKUP(B112,[2]Clothes!$B$5:$D$447,2, FALSE)</f>
        <v>Out of Centre</v>
      </c>
      <c r="D112" t="str">
        <f>VLOOKUP(B112,[2]Clothes!$B$5:$D$447,3, FALSE)</f>
        <v>OoC - Zone 7</v>
      </c>
      <c r="E112" s="5">
        <v>5.8E-4</v>
      </c>
      <c r="F112" s="5">
        <v>0</v>
      </c>
      <c r="G112" s="5">
        <v>0</v>
      </c>
      <c r="H112" s="5">
        <v>0</v>
      </c>
      <c r="I112" s="5">
        <v>0</v>
      </c>
      <c r="J112" s="5">
        <v>0</v>
      </c>
      <c r="K112" s="5">
        <v>0</v>
      </c>
      <c r="L112" s="5">
        <v>5.77E-3</v>
      </c>
      <c r="M112" s="5">
        <v>0</v>
      </c>
      <c r="N112" s="5">
        <v>7.5900000000000004E-3</v>
      </c>
      <c r="O112" s="5">
        <v>0</v>
      </c>
      <c r="P112" s="5">
        <v>0</v>
      </c>
      <c r="Q112" s="5">
        <v>0</v>
      </c>
      <c r="R112" s="5">
        <v>0</v>
      </c>
      <c r="S112" s="5">
        <v>0</v>
      </c>
    </row>
    <row r="113" spans="1:19" hidden="1" x14ac:dyDescent="0.35">
      <c r="A113" s="2" t="s">
        <v>7</v>
      </c>
      <c r="B113" s="1" t="s">
        <v>582</v>
      </c>
      <c r="C113" t="str">
        <f>VLOOKUP(B113,[2]Clothes!$B$5:$D$447,2, FALSE)</f>
        <v>Local Centres</v>
      </c>
      <c r="D113" t="str">
        <f>VLOOKUP(B113,[2]Clothes!$B$5:$D$447,3, FALSE)</f>
        <v>Stacey Bushes</v>
      </c>
      <c r="E113" s="5">
        <v>1.8799999999999999E-3</v>
      </c>
      <c r="F113" s="5">
        <v>0</v>
      </c>
      <c r="G113" s="5">
        <v>0</v>
      </c>
      <c r="H113" s="5">
        <v>0</v>
      </c>
      <c r="I113" s="5">
        <v>0</v>
      </c>
      <c r="J113" s="5">
        <v>0</v>
      </c>
      <c r="K113" s="5">
        <v>0</v>
      </c>
      <c r="L113" s="5">
        <v>2.9479999999999999E-2</v>
      </c>
      <c r="M113" s="5">
        <v>5.3299999999999997E-3</v>
      </c>
      <c r="N113" s="5">
        <v>0</v>
      </c>
      <c r="O113" s="5">
        <v>0</v>
      </c>
      <c r="P113" s="5">
        <v>0</v>
      </c>
      <c r="Q113" s="5">
        <v>0</v>
      </c>
      <c r="R113" s="5">
        <v>0</v>
      </c>
      <c r="S113" s="5">
        <v>0</v>
      </c>
    </row>
    <row r="114" spans="1:19" hidden="1" x14ac:dyDescent="0.35">
      <c r="A114" s="2" t="s">
        <v>7</v>
      </c>
      <c r="B114" s="1" t="s">
        <v>583</v>
      </c>
      <c r="C114" t="str">
        <f>VLOOKUP(B114,[2]Clothes!$B$5:$D$447,2, FALSE)</f>
        <v>Stony Stratford DC</v>
      </c>
      <c r="D114" t="str">
        <f>VLOOKUP(B114,[2]Clothes!$B$5:$D$447,3, FALSE)</f>
        <v>Stony Stratford DC - Other in Centre</v>
      </c>
      <c r="E114" s="5">
        <v>7.8399999999999997E-3</v>
      </c>
      <c r="F114" s="5">
        <v>7.0299999999999998E-3</v>
      </c>
      <c r="G114" s="5">
        <v>0</v>
      </c>
      <c r="H114" s="5">
        <v>0</v>
      </c>
      <c r="I114" s="5">
        <v>0</v>
      </c>
      <c r="J114" s="5">
        <v>0</v>
      </c>
      <c r="K114" s="5">
        <v>0</v>
      </c>
      <c r="L114" s="5">
        <v>2.6249999999999999E-2</v>
      </c>
      <c r="M114" s="5">
        <v>1.8960000000000001E-2</v>
      </c>
      <c r="N114" s="5">
        <v>7.5900000000000004E-3</v>
      </c>
      <c r="O114" s="5">
        <v>0</v>
      </c>
      <c r="P114" s="5">
        <v>0</v>
      </c>
      <c r="Q114" s="5">
        <v>0</v>
      </c>
      <c r="R114" s="5">
        <v>2.4930000000000001E-2</v>
      </c>
      <c r="S114" s="5">
        <v>0</v>
      </c>
    </row>
    <row r="115" spans="1:19" hidden="1" x14ac:dyDescent="0.35">
      <c r="A115" s="2" t="s">
        <v>7</v>
      </c>
      <c r="B115" s="1" t="s">
        <v>108</v>
      </c>
      <c r="C115" t="str">
        <f>VLOOKUP(B115,[2]Clothes!$B$5:$D$447,2, FALSE)</f>
        <v>Wolverton TC</v>
      </c>
      <c r="D115" t="str">
        <f>VLOOKUP(B115,[2]Clothes!$B$5:$D$447,3, FALSE)</f>
        <v>Tesco Superstore, McConnell Drive, Wolverton</v>
      </c>
      <c r="E115" s="5">
        <v>2.3E-3</v>
      </c>
      <c r="F115" s="5">
        <v>0</v>
      </c>
      <c r="G115" s="5">
        <v>0</v>
      </c>
      <c r="H115" s="5">
        <v>0</v>
      </c>
      <c r="I115" s="5">
        <v>1.46E-2</v>
      </c>
      <c r="J115" s="5">
        <v>0</v>
      </c>
      <c r="K115" s="5">
        <v>0</v>
      </c>
      <c r="L115" s="5">
        <v>0</v>
      </c>
      <c r="M115" s="5">
        <v>0</v>
      </c>
      <c r="N115" s="5">
        <v>3.7650000000000003E-2</v>
      </c>
      <c r="O115" s="5">
        <v>0</v>
      </c>
      <c r="P115" s="5">
        <v>0</v>
      </c>
      <c r="Q115" s="5">
        <v>0</v>
      </c>
      <c r="R115" s="5">
        <v>0</v>
      </c>
      <c r="S115" s="5">
        <v>0</v>
      </c>
    </row>
    <row r="116" spans="1:19" hidden="1" x14ac:dyDescent="0.35">
      <c r="A116" s="2" t="s">
        <v>7</v>
      </c>
      <c r="B116" s="1" t="s">
        <v>584</v>
      </c>
      <c r="C116" t="str">
        <f>VLOOKUP(B116,[2]Clothes!$B$5:$D$447,2, FALSE)</f>
        <v>Out of Centre</v>
      </c>
      <c r="D116" t="str">
        <f>VLOOKUP(B116,[2]Clothes!$B$5:$D$447,3, FALSE)</f>
        <v>OoC - Zone 7</v>
      </c>
      <c r="E116" s="5">
        <v>1.6800000000000001E-3</v>
      </c>
      <c r="F116" s="5">
        <v>0</v>
      </c>
      <c r="G116" s="5">
        <v>0</v>
      </c>
      <c r="H116" s="5">
        <v>0</v>
      </c>
      <c r="I116" s="5">
        <v>0</v>
      </c>
      <c r="J116" s="5">
        <v>0</v>
      </c>
      <c r="K116" s="5">
        <v>0</v>
      </c>
      <c r="L116" s="5">
        <v>0</v>
      </c>
      <c r="M116" s="5">
        <v>0</v>
      </c>
      <c r="N116" s="5">
        <v>0</v>
      </c>
      <c r="O116" s="5">
        <v>0</v>
      </c>
      <c r="P116" s="5">
        <v>1.5440000000000001E-2</v>
      </c>
      <c r="Q116" s="5">
        <v>0</v>
      </c>
      <c r="R116" s="5">
        <v>0</v>
      </c>
      <c r="S116" s="5">
        <v>0</v>
      </c>
    </row>
    <row r="117" spans="1:19" hidden="1" x14ac:dyDescent="0.35">
      <c r="A117" s="2" t="s">
        <v>7</v>
      </c>
      <c r="B117" s="1" t="s">
        <v>585</v>
      </c>
      <c r="C117" t="str">
        <f>VLOOKUP(B117,[2]Clothes!$B$5:$D$447,2, FALSE)</f>
        <v>Out of Centre</v>
      </c>
      <c r="D117" t="str">
        <f>VLOOKUP(B117,[2]Clothes!$B$5:$D$447,3, FALSE)</f>
        <v>OoC - Zone 7</v>
      </c>
      <c r="E117" s="5">
        <v>2.9E-4</v>
      </c>
      <c r="F117" s="5">
        <v>0</v>
      </c>
      <c r="G117" s="5">
        <v>0</v>
      </c>
      <c r="H117" s="5">
        <v>0</v>
      </c>
      <c r="I117" s="5">
        <v>0</v>
      </c>
      <c r="J117" s="5">
        <v>7.6699999999999997E-3</v>
      </c>
      <c r="K117" s="5">
        <v>0</v>
      </c>
      <c r="L117" s="5">
        <v>0</v>
      </c>
      <c r="M117" s="5">
        <v>0</v>
      </c>
      <c r="N117" s="5">
        <v>0</v>
      </c>
      <c r="O117" s="5">
        <v>0</v>
      </c>
      <c r="P117" s="5">
        <v>0</v>
      </c>
      <c r="Q117" s="5">
        <v>0</v>
      </c>
      <c r="R117" s="5">
        <v>0</v>
      </c>
      <c r="S117" s="5">
        <v>0</v>
      </c>
    </row>
    <row r="118" spans="1:19" hidden="1" x14ac:dyDescent="0.35">
      <c r="A118" s="2" t="s">
        <v>7</v>
      </c>
      <c r="B118" s="1" t="s">
        <v>586</v>
      </c>
      <c r="C118" t="str">
        <f>VLOOKUP(B118,[2]Clothes!$B$5:$D$447,2, FALSE)</f>
        <v>Out of Centre</v>
      </c>
      <c r="D118" t="str">
        <f>VLOOKUP(B118,[2]Clothes!$B$5:$D$447,3, FALSE)</f>
        <v>OoC - Zone 7</v>
      </c>
      <c r="E118" s="5">
        <v>0</v>
      </c>
      <c r="F118" s="5">
        <v>0</v>
      </c>
      <c r="G118" s="5">
        <v>0</v>
      </c>
      <c r="H118" s="5">
        <v>0</v>
      </c>
      <c r="I118" s="5">
        <v>0</v>
      </c>
      <c r="J118" s="5">
        <v>0</v>
      </c>
      <c r="K118" s="5">
        <v>0</v>
      </c>
      <c r="L118" s="5">
        <v>0</v>
      </c>
      <c r="M118" s="5">
        <v>0</v>
      </c>
      <c r="N118" s="5">
        <v>0</v>
      </c>
      <c r="O118" s="5">
        <v>0</v>
      </c>
      <c r="P118" s="5">
        <v>0</v>
      </c>
      <c r="Q118" s="5">
        <v>0</v>
      </c>
      <c r="R118" s="5">
        <v>0</v>
      </c>
      <c r="S118" s="5">
        <v>0</v>
      </c>
    </row>
    <row r="119" spans="1:19" hidden="1" x14ac:dyDescent="0.35">
      <c r="A119" s="2" t="s">
        <v>7</v>
      </c>
      <c r="B119" s="1" t="s">
        <v>587</v>
      </c>
      <c r="C119" t="str">
        <f>VLOOKUP(B119,[2]Clothes!$B$5:$D$447,2, FALSE)</f>
        <v>Wolverton TC</v>
      </c>
      <c r="D119" t="str">
        <f>VLOOKUP(B119,[2]Clothes!$B$5:$D$447,3, FALSE)</f>
        <v>Wolverton TC - Other in Centre</v>
      </c>
      <c r="E119" s="5">
        <v>1.75E-3</v>
      </c>
      <c r="F119" s="5">
        <v>0</v>
      </c>
      <c r="G119" s="5">
        <v>0</v>
      </c>
      <c r="H119" s="5">
        <v>0</v>
      </c>
      <c r="I119" s="5">
        <v>0</v>
      </c>
      <c r="J119" s="5">
        <v>0</v>
      </c>
      <c r="K119" s="5">
        <v>0</v>
      </c>
      <c r="L119" s="5">
        <v>4.0989999999999999E-2</v>
      </c>
      <c r="M119" s="5">
        <v>0</v>
      </c>
      <c r="N119" s="5">
        <v>0</v>
      </c>
      <c r="O119" s="5">
        <v>0</v>
      </c>
      <c r="P119" s="5">
        <v>0</v>
      </c>
      <c r="Q119" s="5">
        <v>0</v>
      </c>
      <c r="R119" s="5">
        <v>0</v>
      </c>
      <c r="S119" s="5">
        <v>0</v>
      </c>
    </row>
    <row r="120" spans="1:19" hidden="1" x14ac:dyDescent="0.35">
      <c r="A120" s="2" t="s">
        <v>8</v>
      </c>
      <c r="B120" s="1" t="s">
        <v>588</v>
      </c>
      <c r="C120" t="str">
        <f>VLOOKUP(B120,[2]Clothes!$B$5:$D$447,2, FALSE)</f>
        <v>Outside of MKCC</v>
      </c>
      <c r="D120" t="str">
        <f>VLOOKUP(B120,[2]Clothes!$B$5:$D$447,3, FALSE)</f>
        <v>Outside of MKCC - Other</v>
      </c>
      <c r="E120" s="5">
        <v>6.2E-4</v>
      </c>
      <c r="F120" s="5">
        <v>0</v>
      </c>
      <c r="G120" s="5">
        <v>0</v>
      </c>
      <c r="H120" s="5">
        <v>0</v>
      </c>
      <c r="I120" s="5">
        <v>0</v>
      </c>
      <c r="J120" s="5">
        <v>0</v>
      </c>
      <c r="K120" s="5">
        <v>0</v>
      </c>
      <c r="L120" s="5">
        <v>0</v>
      </c>
      <c r="M120" s="5">
        <v>5.3299999999999997E-3</v>
      </c>
      <c r="N120" s="5">
        <v>0</v>
      </c>
      <c r="O120" s="5">
        <v>0</v>
      </c>
      <c r="P120" s="5">
        <v>0</v>
      </c>
      <c r="Q120" s="5">
        <v>0</v>
      </c>
      <c r="R120" s="5">
        <v>0</v>
      </c>
      <c r="S120" s="5">
        <v>0</v>
      </c>
    </row>
    <row r="121" spans="1:19" hidden="1" x14ac:dyDescent="0.35">
      <c r="A121" s="2" t="s">
        <v>8</v>
      </c>
      <c r="B121" s="1" t="s">
        <v>109</v>
      </c>
      <c r="C121" t="str">
        <f>VLOOKUP(B121,[2]Clothes!$B$5:$D$447,2, FALSE)</f>
        <v>Outside of MKCC</v>
      </c>
      <c r="D121" t="str">
        <f>VLOOKUP(B121,[2]Clothes!$B$5:$D$447,3, FALSE)</f>
        <v>Towcester</v>
      </c>
      <c r="E121" s="5">
        <v>0</v>
      </c>
      <c r="F121" s="5">
        <v>0</v>
      </c>
      <c r="G121" s="5">
        <v>0</v>
      </c>
      <c r="H121" s="5">
        <v>0</v>
      </c>
      <c r="I121" s="5">
        <v>0</v>
      </c>
      <c r="J121" s="5">
        <v>0</v>
      </c>
      <c r="K121" s="5">
        <v>0</v>
      </c>
      <c r="L121" s="5">
        <v>0</v>
      </c>
      <c r="M121" s="5">
        <v>0</v>
      </c>
      <c r="N121" s="5">
        <v>0</v>
      </c>
      <c r="O121" s="5">
        <v>0</v>
      </c>
      <c r="P121" s="5">
        <v>0</v>
      </c>
      <c r="Q121" s="5">
        <v>0</v>
      </c>
      <c r="R121" s="5">
        <v>0</v>
      </c>
      <c r="S121" s="5">
        <v>0</v>
      </c>
    </row>
    <row r="122" spans="1:19" hidden="1" x14ac:dyDescent="0.35">
      <c r="A122" s="2" t="s">
        <v>8</v>
      </c>
      <c r="B122" s="1" t="s">
        <v>110</v>
      </c>
      <c r="C122" t="str">
        <f>VLOOKUP(B122,[2]Clothes!$B$5:$D$447,2, FALSE)</f>
        <v>Outside of MKCC</v>
      </c>
      <c r="D122" t="str">
        <f>VLOOKUP(B122,[2]Clothes!$B$5:$D$447,3, FALSE)</f>
        <v>Buckingham</v>
      </c>
      <c r="E122" s="5">
        <v>0</v>
      </c>
      <c r="F122" s="5">
        <v>0</v>
      </c>
      <c r="G122" s="5">
        <v>0</v>
      </c>
      <c r="H122" s="5">
        <v>0</v>
      </c>
      <c r="I122" s="5">
        <v>0</v>
      </c>
      <c r="J122" s="5">
        <v>0</v>
      </c>
      <c r="K122" s="5">
        <v>0</v>
      </c>
      <c r="L122" s="5">
        <v>0</v>
      </c>
      <c r="M122" s="5">
        <v>0</v>
      </c>
      <c r="N122" s="5">
        <v>0</v>
      </c>
      <c r="O122" s="5">
        <v>0</v>
      </c>
      <c r="P122" s="5">
        <v>0</v>
      </c>
      <c r="Q122" s="5">
        <v>0</v>
      </c>
      <c r="R122" s="5">
        <v>0</v>
      </c>
      <c r="S122" s="5">
        <v>0</v>
      </c>
    </row>
    <row r="123" spans="1:19" hidden="1" x14ac:dyDescent="0.35">
      <c r="A123" s="2" t="s">
        <v>8</v>
      </c>
      <c r="B123" s="1" t="s">
        <v>589</v>
      </c>
      <c r="C123" t="str">
        <f>VLOOKUP(B123,[2]Clothes!$B$5:$D$447,2, FALSE)</f>
        <v>Outside of MKCC</v>
      </c>
      <c r="D123" t="str">
        <f>VLOOKUP(B123,[2]Clothes!$B$5:$D$447,3, FALSE)</f>
        <v>Towcester</v>
      </c>
      <c r="E123" s="5">
        <v>1.5900000000000001E-3</v>
      </c>
      <c r="F123" s="5">
        <v>0</v>
      </c>
      <c r="G123" s="5">
        <v>0</v>
      </c>
      <c r="H123" s="5">
        <v>0</v>
      </c>
      <c r="I123" s="5">
        <v>0</v>
      </c>
      <c r="J123" s="5">
        <v>0</v>
      </c>
      <c r="K123" s="5">
        <v>0</v>
      </c>
      <c r="L123" s="5">
        <v>0</v>
      </c>
      <c r="M123" s="5">
        <v>1.363E-2</v>
      </c>
      <c r="N123" s="5">
        <v>0</v>
      </c>
      <c r="O123" s="5">
        <v>0</v>
      </c>
      <c r="P123" s="5">
        <v>0</v>
      </c>
      <c r="Q123" s="5">
        <v>0</v>
      </c>
      <c r="R123" s="5">
        <v>0</v>
      </c>
      <c r="S123" s="5">
        <v>0</v>
      </c>
    </row>
    <row r="124" spans="1:19" hidden="1" x14ac:dyDescent="0.35">
      <c r="A124" s="2" t="s">
        <v>8</v>
      </c>
      <c r="B124" s="1" t="s">
        <v>590</v>
      </c>
      <c r="C124" t="str">
        <f>VLOOKUP(B124,[2]Clothes!$B$5:$D$447,2, FALSE)</f>
        <v>Outside of MKCC</v>
      </c>
      <c r="D124" t="str">
        <f>VLOOKUP(B124,[2]Clothes!$B$5:$D$447,3, FALSE)</f>
        <v>Towcester</v>
      </c>
      <c r="E124" s="5">
        <v>4.9399999999999999E-3</v>
      </c>
      <c r="F124" s="5">
        <v>0</v>
      </c>
      <c r="G124" s="5">
        <v>0</v>
      </c>
      <c r="H124" s="5">
        <v>0</v>
      </c>
      <c r="I124" s="5">
        <v>0</v>
      </c>
      <c r="J124" s="5">
        <v>0</v>
      </c>
      <c r="K124" s="5">
        <v>0</v>
      </c>
      <c r="L124" s="5">
        <v>0</v>
      </c>
      <c r="M124" s="5">
        <v>4.2250000000000003E-2</v>
      </c>
      <c r="N124" s="5">
        <v>0</v>
      </c>
      <c r="O124" s="5">
        <v>0</v>
      </c>
      <c r="P124" s="5">
        <v>0</v>
      </c>
      <c r="Q124" s="5">
        <v>0</v>
      </c>
      <c r="R124" s="5">
        <v>0</v>
      </c>
      <c r="S124" s="5">
        <v>0</v>
      </c>
    </row>
    <row r="125" spans="1:19" hidden="1" x14ac:dyDescent="0.35">
      <c r="A125" s="2" t="s">
        <v>8</v>
      </c>
      <c r="B125" s="1" t="s">
        <v>591</v>
      </c>
      <c r="C125" t="str">
        <f>VLOOKUP(B125,[2]Clothes!$B$5:$D$447,2, FALSE)</f>
        <v>Outside of MKCC</v>
      </c>
      <c r="D125" t="str">
        <f>VLOOKUP(B125,[2]Clothes!$B$5:$D$447,3, FALSE)</f>
        <v>Outside of MKCC - Other</v>
      </c>
      <c r="E125" s="5">
        <v>0</v>
      </c>
      <c r="F125" s="5">
        <v>0</v>
      </c>
      <c r="G125" s="5">
        <v>0</v>
      </c>
      <c r="H125" s="5">
        <v>0</v>
      </c>
      <c r="I125" s="5">
        <v>0</v>
      </c>
      <c r="J125" s="5">
        <v>0</v>
      </c>
      <c r="K125" s="5">
        <v>0</v>
      </c>
      <c r="L125" s="5">
        <v>0</v>
      </c>
      <c r="M125" s="5">
        <v>0</v>
      </c>
      <c r="N125" s="5">
        <v>0</v>
      </c>
      <c r="O125" s="5">
        <v>0</v>
      </c>
      <c r="P125" s="5">
        <v>0</v>
      </c>
      <c r="Q125" s="5">
        <v>0</v>
      </c>
      <c r="R125" s="5">
        <v>0</v>
      </c>
      <c r="S125" s="5">
        <v>0</v>
      </c>
    </row>
    <row r="126" spans="1:19" hidden="1" x14ac:dyDescent="0.35">
      <c r="A126" s="2" t="s">
        <v>8</v>
      </c>
      <c r="B126" s="1" t="s">
        <v>592</v>
      </c>
      <c r="C126" t="str">
        <f>VLOOKUP(B126,[2]Clothes!$B$5:$D$447,2, FALSE)</f>
        <v>Outside of MKCC</v>
      </c>
      <c r="D126" t="str">
        <f>VLOOKUP(B126,[2]Clothes!$B$5:$D$447,3, FALSE)</f>
        <v>Outside of MKCC - Other</v>
      </c>
      <c r="E126" s="5">
        <v>0</v>
      </c>
      <c r="F126" s="5">
        <v>0</v>
      </c>
      <c r="G126" s="5">
        <v>0</v>
      </c>
      <c r="H126" s="5">
        <v>0</v>
      </c>
      <c r="I126" s="5">
        <v>0</v>
      </c>
      <c r="J126" s="5">
        <v>0</v>
      </c>
      <c r="K126" s="5">
        <v>0</v>
      </c>
      <c r="L126" s="5">
        <v>0</v>
      </c>
      <c r="M126" s="5">
        <v>0</v>
      </c>
      <c r="N126" s="5">
        <v>0</v>
      </c>
      <c r="O126" s="5">
        <v>0</v>
      </c>
      <c r="P126" s="5">
        <v>0</v>
      </c>
      <c r="Q126" s="5">
        <v>0</v>
      </c>
      <c r="R126" s="5">
        <v>0</v>
      </c>
      <c r="S126" s="5">
        <v>0</v>
      </c>
    </row>
    <row r="127" spans="1:19" hidden="1" x14ac:dyDescent="0.35">
      <c r="A127" s="2" t="s">
        <v>8</v>
      </c>
      <c r="B127" s="1" t="s">
        <v>593</v>
      </c>
      <c r="C127" t="str">
        <f>VLOOKUP(B127,[2]Clothes!$B$5:$D$447,2, FALSE)</f>
        <v>Outside of MKCC</v>
      </c>
      <c r="D127" t="str">
        <f>VLOOKUP(B127,[2]Clothes!$B$5:$D$447,3, FALSE)</f>
        <v>Buckingham</v>
      </c>
      <c r="E127" s="5">
        <v>0</v>
      </c>
      <c r="F127" s="5">
        <v>0</v>
      </c>
      <c r="G127" s="5">
        <v>0</v>
      </c>
      <c r="H127" s="5">
        <v>0</v>
      </c>
      <c r="I127" s="5">
        <v>0</v>
      </c>
      <c r="J127" s="5">
        <v>0</v>
      </c>
      <c r="K127" s="5">
        <v>0</v>
      </c>
      <c r="L127" s="5">
        <v>0</v>
      </c>
      <c r="M127" s="5">
        <v>0</v>
      </c>
      <c r="N127" s="5">
        <v>0</v>
      </c>
      <c r="O127" s="5">
        <v>0</v>
      </c>
      <c r="P127" s="5">
        <v>0</v>
      </c>
      <c r="Q127" s="5">
        <v>0</v>
      </c>
      <c r="R127" s="5">
        <v>0</v>
      </c>
      <c r="S127" s="5">
        <v>0</v>
      </c>
    </row>
    <row r="128" spans="1:19" hidden="1" x14ac:dyDescent="0.35">
      <c r="A128" s="2" t="s">
        <v>8</v>
      </c>
      <c r="B128" s="1" t="s">
        <v>594</v>
      </c>
      <c r="C128" t="str">
        <f>VLOOKUP(B128,[2]Clothes!$B$5:$D$447,2, FALSE)</f>
        <v>Outside of MKCC</v>
      </c>
      <c r="D128" t="str">
        <f>VLOOKUP(B128,[2]Clothes!$B$5:$D$447,3, FALSE)</f>
        <v>Outside of MKCC - Other</v>
      </c>
      <c r="E128" s="5">
        <v>0</v>
      </c>
      <c r="F128" s="5">
        <v>0</v>
      </c>
      <c r="G128" s="5">
        <v>0</v>
      </c>
      <c r="H128" s="5">
        <v>0</v>
      </c>
      <c r="I128" s="5">
        <v>0</v>
      </c>
      <c r="J128" s="5">
        <v>0</v>
      </c>
      <c r="K128" s="5">
        <v>0</v>
      </c>
      <c r="L128" s="5">
        <v>0</v>
      </c>
      <c r="M128" s="5">
        <v>0</v>
      </c>
      <c r="N128" s="5">
        <v>0</v>
      </c>
      <c r="O128" s="5">
        <v>0</v>
      </c>
      <c r="P128" s="5">
        <v>0</v>
      </c>
      <c r="Q128" s="5">
        <v>0</v>
      </c>
      <c r="R128" s="5">
        <v>0</v>
      </c>
      <c r="S128" s="5">
        <v>0</v>
      </c>
    </row>
    <row r="129" spans="1:19" hidden="1" x14ac:dyDescent="0.35">
      <c r="A129" s="2" t="s">
        <v>8</v>
      </c>
      <c r="B129" s="1" t="s">
        <v>595</v>
      </c>
      <c r="C129" t="str">
        <f>VLOOKUP(B129,[2]Clothes!$B$5:$D$447,2, FALSE)</f>
        <v>Outside of MKCC</v>
      </c>
      <c r="D129" t="str">
        <f>VLOOKUP(B129,[2]Clothes!$B$5:$D$447,3, FALSE)</f>
        <v>Buckingham</v>
      </c>
      <c r="E129" s="5">
        <v>1.129E-2</v>
      </c>
      <c r="F129" s="5">
        <v>0</v>
      </c>
      <c r="G129" s="5">
        <v>0</v>
      </c>
      <c r="H129" s="5">
        <v>0</v>
      </c>
      <c r="I129" s="5">
        <v>0</v>
      </c>
      <c r="J129" s="5">
        <v>0</v>
      </c>
      <c r="K129" s="5">
        <v>0</v>
      </c>
      <c r="L129" s="5">
        <v>0</v>
      </c>
      <c r="M129" s="5">
        <v>9.1939999999999994E-2</v>
      </c>
      <c r="N129" s="5">
        <v>0</v>
      </c>
      <c r="O129" s="5">
        <v>0</v>
      </c>
      <c r="P129" s="5">
        <v>0</v>
      </c>
      <c r="Q129" s="5">
        <v>0</v>
      </c>
      <c r="R129" s="5">
        <v>0</v>
      </c>
      <c r="S129" s="5">
        <v>5.6600000000000001E-3</v>
      </c>
    </row>
    <row r="130" spans="1:19" hidden="1" x14ac:dyDescent="0.35">
      <c r="A130" s="2" t="s">
        <v>8</v>
      </c>
      <c r="B130" s="1" t="s">
        <v>596</v>
      </c>
      <c r="C130" t="str">
        <f>VLOOKUP(B130,[2]Clothes!$B$5:$D$447,2, FALSE)</f>
        <v>Outside of MKCC</v>
      </c>
      <c r="D130" t="str">
        <f>VLOOKUP(B130,[2]Clothes!$B$5:$D$447,3, FALSE)</f>
        <v>Outside of MKCC - Other</v>
      </c>
      <c r="E130" s="5">
        <v>0</v>
      </c>
      <c r="F130" s="5">
        <v>0</v>
      </c>
      <c r="G130" s="5">
        <v>0</v>
      </c>
      <c r="H130" s="5">
        <v>0</v>
      </c>
      <c r="I130" s="5">
        <v>0</v>
      </c>
      <c r="J130" s="5">
        <v>0</v>
      </c>
      <c r="K130" s="5">
        <v>0</v>
      </c>
      <c r="L130" s="5">
        <v>0</v>
      </c>
      <c r="M130" s="5">
        <v>0</v>
      </c>
      <c r="N130" s="5">
        <v>0</v>
      </c>
      <c r="O130" s="5">
        <v>0</v>
      </c>
      <c r="P130" s="5">
        <v>0</v>
      </c>
      <c r="Q130" s="5">
        <v>0</v>
      </c>
      <c r="R130" s="5">
        <v>0</v>
      </c>
      <c r="S130" s="5">
        <v>0</v>
      </c>
    </row>
    <row r="131" spans="1:19" hidden="1" x14ac:dyDescent="0.35">
      <c r="A131" s="2" t="s">
        <v>8</v>
      </c>
      <c r="B131" s="1" t="s">
        <v>597</v>
      </c>
      <c r="C131" t="str">
        <f>VLOOKUP(B131,[2]Clothes!$B$5:$D$447,2, FALSE)</f>
        <v>Out of Centre</v>
      </c>
      <c r="D131" t="str">
        <f>VLOOKUP(B131,[2]Clothes!$B$5:$D$447,3, FALSE)</f>
        <v>OoC - Zone 8</v>
      </c>
      <c r="E131" s="5">
        <v>0</v>
      </c>
      <c r="F131" s="5">
        <v>0</v>
      </c>
      <c r="G131" s="5">
        <v>0</v>
      </c>
      <c r="H131" s="5">
        <v>0</v>
      </c>
      <c r="I131" s="5">
        <v>0</v>
      </c>
      <c r="J131" s="5">
        <v>0</v>
      </c>
      <c r="K131" s="5">
        <v>0</v>
      </c>
      <c r="L131" s="5">
        <v>0</v>
      </c>
      <c r="M131" s="5">
        <v>0</v>
      </c>
      <c r="N131" s="5">
        <v>0</v>
      </c>
      <c r="O131" s="5">
        <v>0</v>
      </c>
      <c r="P131" s="5">
        <v>0</v>
      </c>
      <c r="Q131" s="5">
        <v>0</v>
      </c>
      <c r="R131" s="5">
        <v>0</v>
      </c>
      <c r="S131" s="5">
        <v>0</v>
      </c>
    </row>
    <row r="132" spans="1:19" hidden="1" x14ac:dyDescent="0.35">
      <c r="A132" s="2" t="s">
        <v>8</v>
      </c>
      <c r="B132" s="1" t="s">
        <v>598</v>
      </c>
      <c r="C132" t="str">
        <f>VLOOKUP(B132,[2]Clothes!$B$5:$D$447,2, FALSE)</f>
        <v>Outside of MKCC</v>
      </c>
      <c r="D132" t="str">
        <f>VLOOKUP(B132,[2]Clothes!$B$5:$D$447,3, FALSE)</f>
        <v>Outside of MKCC - Other</v>
      </c>
      <c r="E132" s="5">
        <v>0</v>
      </c>
      <c r="F132" s="5">
        <v>0</v>
      </c>
      <c r="G132" s="5">
        <v>0</v>
      </c>
      <c r="H132" s="5">
        <v>0</v>
      </c>
      <c r="I132" s="5">
        <v>0</v>
      </c>
      <c r="J132" s="5">
        <v>0</v>
      </c>
      <c r="K132" s="5">
        <v>0</v>
      </c>
      <c r="L132" s="5">
        <v>0</v>
      </c>
      <c r="M132" s="5">
        <v>0</v>
      </c>
      <c r="N132" s="5">
        <v>0</v>
      </c>
      <c r="O132" s="5">
        <v>0</v>
      </c>
      <c r="P132" s="5">
        <v>0</v>
      </c>
      <c r="Q132" s="5">
        <v>0</v>
      </c>
      <c r="R132" s="5">
        <v>0</v>
      </c>
      <c r="S132" s="5">
        <v>0</v>
      </c>
    </row>
    <row r="133" spans="1:19" hidden="1" x14ac:dyDescent="0.35">
      <c r="A133" s="2" t="s">
        <v>8</v>
      </c>
      <c r="B133" s="1" t="s">
        <v>599</v>
      </c>
      <c r="C133" t="str">
        <f>VLOOKUP(B133,[2]Clothes!$B$5:$D$447,2, FALSE)</f>
        <v>Outside of MKCC</v>
      </c>
      <c r="D133" t="str">
        <f>VLOOKUP(B133,[2]Clothes!$B$5:$D$447,3, FALSE)</f>
        <v>Outside of MKCC - Other</v>
      </c>
      <c r="E133" s="5">
        <v>1.5049999999999999E-2</v>
      </c>
      <c r="F133" s="5">
        <v>0</v>
      </c>
      <c r="G133" s="5">
        <v>0</v>
      </c>
      <c r="H133" s="5">
        <v>1.8360000000000001E-2</v>
      </c>
      <c r="I133" s="5">
        <v>0</v>
      </c>
      <c r="J133" s="5">
        <v>0</v>
      </c>
      <c r="K133" s="5">
        <v>3.5049999999999998E-2</v>
      </c>
      <c r="L133" s="5">
        <v>1.474E-2</v>
      </c>
      <c r="M133" s="5">
        <v>9.1590000000000005E-2</v>
      </c>
      <c r="N133" s="5">
        <v>4.648E-2</v>
      </c>
      <c r="O133" s="5">
        <v>0</v>
      </c>
      <c r="P133" s="5">
        <v>0</v>
      </c>
      <c r="Q133" s="5">
        <v>0</v>
      </c>
      <c r="R133" s="5">
        <v>0</v>
      </c>
      <c r="S133" s="5">
        <v>0</v>
      </c>
    </row>
    <row r="134" spans="1:19" hidden="1" x14ac:dyDescent="0.35">
      <c r="A134" s="2" t="s">
        <v>8</v>
      </c>
      <c r="B134" s="1" t="s">
        <v>600</v>
      </c>
      <c r="C134" t="str">
        <f>VLOOKUP(B134,[2]Clothes!$B$5:$D$447,2, FALSE)</f>
        <v>Outside of MKCC</v>
      </c>
      <c r="D134" t="str">
        <f>VLOOKUP(B134,[2]Clothes!$B$5:$D$447,3, FALSE)</f>
        <v>Towcester</v>
      </c>
      <c r="E134" s="5">
        <v>6.2E-4</v>
      </c>
      <c r="F134" s="5">
        <v>0</v>
      </c>
      <c r="G134" s="5">
        <v>0</v>
      </c>
      <c r="H134" s="5">
        <v>0</v>
      </c>
      <c r="I134" s="5">
        <v>0</v>
      </c>
      <c r="J134" s="5">
        <v>0</v>
      </c>
      <c r="K134" s="5">
        <v>0</v>
      </c>
      <c r="L134" s="5">
        <v>0</v>
      </c>
      <c r="M134" s="5">
        <v>5.3299999999999997E-3</v>
      </c>
      <c r="N134" s="5">
        <v>0</v>
      </c>
      <c r="O134" s="5">
        <v>0</v>
      </c>
      <c r="P134" s="5">
        <v>0</v>
      </c>
      <c r="Q134" s="5">
        <v>0</v>
      </c>
      <c r="R134" s="5">
        <v>0</v>
      </c>
      <c r="S134" s="5">
        <v>0</v>
      </c>
    </row>
    <row r="135" spans="1:19" hidden="1" x14ac:dyDescent="0.35">
      <c r="A135" s="2" t="s">
        <v>8</v>
      </c>
      <c r="B135" s="1" t="s">
        <v>601</v>
      </c>
      <c r="C135" t="str">
        <f>VLOOKUP(B135,[2]Clothes!$B$5:$D$447,2, FALSE)</f>
        <v>Out of Centre</v>
      </c>
      <c r="D135" t="str">
        <f>VLOOKUP(B135,[2]Clothes!$B$5:$D$447,3, FALSE)</f>
        <v>OoC - Zone 8</v>
      </c>
      <c r="E135" s="5">
        <v>0</v>
      </c>
      <c r="F135" s="5">
        <v>0</v>
      </c>
      <c r="G135" s="5">
        <v>0</v>
      </c>
      <c r="H135" s="5">
        <v>0</v>
      </c>
      <c r="I135" s="5">
        <v>0</v>
      </c>
      <c r="J135" s="5">
        <v>0</v>
      </c>
      <c r="K135" s="5">
        <v>0</v>
      </c>
      <c r="L135" s="5">
        <v>0</v>
      </c>
      <c r="M135" s="5">
        <v>0</v>
      </c>
      <c r="N135" s="5">
        <v>0</v>
      </c>
      <c r="O135" s="5">
        <v>0</v>
      </c>
      <c r="P135" s="5">
        <v>0</v>
      </c>
      <c r="Q135" s="5">
        <v>0</v>
      </c>
      <c r="R135" s="5">
        <v>0</v>
      </c>
      <c r="S135" s="5">
        <v>0</v>
      </c>
    </row>
    <row r="136" spans="1:19" hidden="1" x14ac:dyDescent="0.35">
      <c r="A136" s="2" t="s">
        <v>8</v>
      </c>
      <c r="B136" s="1" t="s">
        <v>602</v>
      </c>
      <c r="C136" t="str">
        <f>VLOOKUP(B136,[2]Clothes!$B$5:$D$447,2, FALSE)</f>
        <v>Out of Centre</v>
      </c>
      <c r="D136" t="str">
        <f>VLOOKUP(B136,[2]Clothes!$B$5:$D$447,3, FALSE)</f>
        <v>OoC - Zone 8</v>
      </c>
      <c r="E136" s="5">
        <v>0</v>
      </c>
      <c r="F136" s="5">
        <v>0</v>
      </c>
      <c r="G136" s="5">
        <v>0</v>
      </c>
      <c r="H136" s="5">
        <v>0</v>
      </c>
      <c r="I136" s="5">
        <v>0</v>
      </c>
      <c r="J136" s="5">
        <v>0</v>
      </c>
      <c r="K136" s="5">
        <v>0</v>
      </c>
      <c r="L136" s="5">
        <v>0</v>
      </c>
      <c r="M136" s="5">
        <v>0</v>
      </c>
      <c r="N136" s="5">
        <v>0</v>
      </c>
      <c r="O136" s="5">
        <v>0</v>
      </c>
      <c r="P136" s="5">
        <v>0</v>
      </c>
      <c r="Q136" s="5">
        <v>0</v>
      </c>
      <c r="R136" s="5">
        <v>0</v>
      </c>
      <c r="S136" s="5">
        <v>0</v>
      </c>
    </row>
    <row r="137" spans="1:19" hidden="1" x14ac:dyDescent="0.35">
      <c r="A137" s="2" t="s">
        <v>8</v>
      </c>
      <c r="B137" s="1" t="s">
        <v>603</v>
      </c>
      <c r="C137" t="str">
        <f>VLOOKUP(B137,[2]Clothes!$B$5:$D$447,2, FALSE)</f>
        <v>Outside of MKCC</v>
      </c>
      <c r="D137" t="str">
        <f>VLOOKUP(B137,[2]Clothes!$B$5:$D$447,3, FALSE)</f>
        <v>Outside of MKCC - Other</v>
      </c>
      <c r="E137" s="5">
        <v>3.4000000000000002E-4</v>
      </c>
      <c r="F137" s="5">
        <v>0</v>
      </c>
      <c r="G137" s="5">
        <v>0</v>
      </c>
      <c r="H137" s="5">
        <v>0</v>
      </c>
      <c r="I137" s="5">
        <v>0</v>
      </c>
      <c r="J137" s="5">
        <v>0</v>
      </c>
      <c r="K137" s="5">
        <v>0</v>
      </c>
      <c r="L137" s="5">
        <v>0</v>
      </c>
      <c r="M137" s="5">
        <v>0</v>
      </c>
      <c r="N137" s="5">
        <v>7.5900000000000004E-3</v>
      </c>
      <c r="O137" s="5">
        <v>0</v>
      </c>
      <c r="P137" s="5">
        <v>0</v>
      </c>
      <c r="Q137" s="5">
        <v>0</v>
      </c>
      <c r="R137" s="5">
        <v>0</v>
      </c>
      <c r="S137" s="5">
        <v>0</v>
      </c>
    </row>
    <row r="138" spans="1:19" hidden="1" x14ac:dyDescent="0.35">
      <c r="A138" s="2" t="s">
        <v>8</v>
      </c>
      <c r="B138" s="1" t="s">
        <v>604</v>
      </c>
      <c r="C138" t="str">
        <f>VLOOKUP(B138,[2]Clothes!$B$5:$D$447,2, FALSE)</f>
        <v>Outside of MKCC</v>
      </c>
      <c r="D138" t="str">
        <f>VLOOKUP(B138,[2]Clothes!$B$5:$D$447,3, FALSE)</f>
        <v>Outside of MKCC - Other</v>
      </c>
      <c r="E138" s="5">
        <v>6.2E-4</v>
      </c>
      <c r="F138" s="5">
        <v>0</v>
      </c>
      <c r="G138" s="5">
        <v>0</v>
      </c>
      <c r="H138" s="5">
        <v>0</v>
      </c>
      <c r="I138" s="5">
        <v>0</v>
      </c>
      <c r="J138" s="5">
        <v>0</v>
      </c>
      <c r="K138" s="5">
        <v>0</v>
      </c>
      <c r="L138" s="5">
        <v>0</v>
      </c>
      <c r="M138" s="5">
        <v>5.3299999999999997E-3</v>
      </c>
      <c r="N138" s="5">
        <v>0</v>
      </c>
      <c r="O138" s="5">
        <v>0</v>
      </c>
      <c r="P138" s="5">
        <v>0</v>
      </c>
      <c r="Q138" s="5">
        <v>0</v>
      </c>
      <c r="R138" s="5">
        <v>0</v>
      </c>
      <c r="S138" s="5">
        <v>0</v>
      </c>
    </row>
    <row r="139" spans="1:19" hidden="1" x14ac:dyDescent="0.35">
      <c r="A139" s="2" t="s">
        <v>8</v>
      </c>
      <c r="B139" s="1" t="s">
        <v>605</v>
      </c>
      <c r="C139" t="str">
        <f>VLOOKUP(B139,[2]Clothes!$B$5:$D$447,2, FALSE)</f>
        <v>Outside of MKCC</v>
      </c>
      <c r="D139" t="str">
        <f>VLOOKUP(B139,[2]Clothes!$B$5:$D$447,3, FALSE)</f>
        <v>Towcester</v>
      </c>
      <c r="E139" s="5">
        <v>6.9499999999999996E-3</v>
      </c>
      <c r="F139" s="5">
        <v>0</v>
      </c>
      <c r="G139" s="5">
        <v>0</v>
      </c>
      <c r="H139" s="5">
        <v>0</v>
      </c>
      <c r="I139" s="5">
        <v>0</v>
      </c>
      <c r="J139" s="5">
        <v>0</v>
      </c>
      <c r="K139" s="5">
        <v>0</v>
      </c>
      <c r="L139" s="5">
        <v>0</v>
      </c>
      <c r="M139" s="5">
        <v>3.4689999999999999E-2</v>
      </c>
      <c r="N139" s="5">
        <v>0</v>
      </c>
      <c r="O139" s="5">
        <v>0</v>
      </c>
      <c r="P139" s="5">
        <v>0</v>
      </c>
      <c r="Q139" s="5">
        <v>0</v>
      </c>
      <c r="R139" s="5">
        <v>0</v>
      </c>
      <c r="S139" s="5">
        <v>3.006E-2</v>
      </c>
    </row>
    <row r="140" spans="1:19" hidden="1" x14ac:dyDescent="0.35">
      <c r="A140" s="2" t="s">
        <v>8</v>
      </c>
      <c r="B140" s="1" t="s">
        <v>606</v>
      </c>
      <c r="C140" t="str">
        <f>VLOOKUP(B140,[2]Clothes!$B$5:$D$447,2, FALSE)</f>
        <v>Outside of MKCC</v>
      </c>
      <c r="D140" t="str">
        <f>VLOOKUP(B140,[2]Clothes!$B$5:$D$447,3, FALSE)</f>
        <v>Outside of MKCC - Other</v>
      </c>
      <c r="E140" s="5">
        <v>0</v>
      </c>
      <c r="F140" s="5">
        <v>0</v>
      </c>
      <c r="G140" s="5">
        <v>0</v>
      </c>
      <c r="H140" s="5">
        <v>0</v>
      </c>
      <c r="I140" s="5">
        <v>0</v>
      </c>
      <c r="J140" s="5">
        <v>0</v>
      </c>
      <c r="K140" s="5">
        <v>0</v>
      </c>
      <c r="L140" s="5">
        <v>0</v>
      </c>
      <c r="M140" s="5">
        <v>0</v>
      </c>
      <c r="N140" s="5">
        <v>0</v>
      </c>
      <c r="O140" s="5">
        <v>0</v>
      </c>
      <c r="P140" s="5">
        <v>0</v>
      </c>
      <c r="Q140" s="5">
        <v>0</v>
      </c>
      <c r="R140" s="5">
        <v>0</v>
      </c>
      <c r="S140" s="5">
        <v>0</v>
      </c>
    </row>
    <row r="141" spans="1:19" hidden="1" x14ac:dyDescent="0.35">
      <c r="A141" s="2" t="s">
        <v>8</v>
      </c>
      <c r="B141" s="1" t="s">
        <v>607</v>
      </c>
      <c r="C141" t="str">
        <f>VLOOKUP(B141,[2]Clothes!$B$5:$D$447,2, FALSE)</f>
        <v>Outside of MKCC</v>
      </c>
      <c r="D141" t="str">
        <f>VLOOKUP(B141,[2]Clothes!$B$5:$D$447,3, FALSE)</f>
        <v>Buckingham</v>
      </c>
      <c r="E141" s="5">
        <v>0</v>
      </c>
      <c r="F141" s="5">
        <v>0</v>
      </c>
      <c r="G141" s="5">
        <v>0</v>
      </c>
      <c r="H141" s="5">
        <v>0</v>
      </c>
      <c r="I141" s="5">
        <v>0</v>
      </c>
      <c r="J141" s="5">
        <v>0</v>
      </c>
      <c r="K141" s="5">
        <v>0</v>
      </c>
      <c r="L141" s="5">
        <v>0</v>
      </c>
      <c r="M141" s="5">
        <v>0</v>
      </c>
      <c r="N141" s="5">
        <v>0</v>
      </c>
      <c r="O141" s="5">
        <v>0</v>
      </c>
      <c r="P141" s="5">
        <v>0</v>
      </c>
      <c r="Q141" s="5">
        <v>0</v>
      </c>
      <c r="R141" s="5">
        <v>0</v>
      </c>
      <c r="S141" s="5">
        <v>0</v>
      </c>
    </row>
    <row r="142" spans="1:19" hidden="1" x14ac:dyDescent="0.35">
      <c r="A142" s="2" t="s">
        <v>8</v>
      </c>
      <c r="B142" s="1" t="s">
        <v>128</v>
      </c>
      <c r="C142" t="str">
        <f>VLOOKUP(B142,[2]Clothes!$B$5:$D$447,2, FALSE)</f>
        <v>Outside of MKCC</v>
      </c>
      <c r="D142" t="str">
        <f>VLOOKUP(B142,[2]Clothes!$B$5:$D$447,3, FALSE)</f>
        <v>Buckingham</v>
      </c>
      <c r="E142" s="5">
        <v>1.4E-3</v>
      </c>
      <c r="F142" s="5">
        <v>0</v>
      </c>
      <c r="G142" s="5">
        <v>0</v>
      </c>
      <c r="H142" s="5">
        <v>0</v>
      </c>
      <c r="I142" s="5">
        <v>0</v>
      </c>
      <c r="J142" s="5">
        <v>0</v>
      </c>
      <c r="K142" s="5">
        <v>0</v>
      </c>
      <c r="L142" s="5">
        <v>0</v>
      </c>
      <c r="M142" s="5">
        <v>0</v>
      </c>
      <c r="N142" s="5">
        <v>0</v>
      </c>
      <c r="O142" s="5">
        <v>0</v>
      </c>
      <c r="P142" s="5">
        <v>0</v>
      </c>
      <c r="Q142" s="5">
        <v>0</v>
      </c>
      <c r="R142" s="5">
        <v>0</v>
      </c>
      <c r="S142" s="5">
        <v>1.4460000000000001E-2</v>
      </c>
    </row>
    <row r="143" spans="1:19" hidden="1" x14ac:dyDescent="0.35">
      <c r="A143" s="2" t="s">
        <v>8</v>
      </c>
      <c r="B143" s="1" t="s">
        <v>129</v>
      </c>
      <c r="C143" t="str">
        <f>VLOOKUP(B143,[2]Clothes!$B$5:$D$447,2, FALSE)</f>
        <v>Outside of MKCC</v>
      </c>
      <c r="D143" t="str">
        <f>VLOOKUP(B143,[2]Clothes!$B$5:$D$447,3, FALSE)</f>
        <v>Towcester</v>
      </c>
      <c r="E143" s="5">
        <v>0</v>
      </c>
      <c r="F143" s="5">
        <v>0</v>
      </c>
      <c r="G143" s="5">
        <v>0</v>
      </c>
      <c r="H143" s="5">
        <v>0</v>
      </c>
      <c r="I143" s="5">
        <v>0</v>
      </c>
      <c r="J143" s="5">
        <v>0</v>
      </c>
      <c r="K143" s="5">
        <v>0</v>
      </c>
      <c r="L143" s="5">
        <v>0</v>
      </c>
      <c r="M143" s="5">
        <v>0</v>
      </c>
      <c r="N143" s="5">
        <v>0</v>
      </c>
      <c r="O143" s="5">
        <v>0</v>
      </c>
      <c r="P143" s="5">
        <v>0</v>
      </c>
      <c r="Q143" s="5">
        <v>0</v>
      </c>
      <c r="R143" s="5">
        <v>0</v>
      </c>
      <c r="S143" s="5">
        <v>0</v>
      </c>
    </row>
    <row r="144" spans="1:19" hidden="1" x14ac:dyDescent="0.35">
      <c r="A144" s="2" t="s">
        <v>8</v>
      </c>
      <c r="B144" s="1" t="s">
        <v>130</v>
      </c>
      <c r="C144" t="str">
        <f>VLOOKUP(B144,[2]Clothes!$B$5:$D$447,2, FALSE)</f>
        <v>Outside of MKCC</v>
      </c>
      <c r="D144" t="str">
        <f>VLOOKUP(B144,[2]Clothes!$B$5:$D$447,3, FALSE)</f>
        <v>Outside of MKCC - Other</v>
      </c>
      <c r="E144" s="5">
        <v>1.24E-3</v>
      </c>
      <c r="F144" s="5">
        <v>0</v>
      </c>
      <c r="G144" s="5">
        <v>0</v>
      </c>
      <c r="H144" s="5">
        <v>0</v>
      </c>
      <c r="I144" s="5">
        <v>0</v>
      </c>
      <c r="J144" s="5">
        <v>0</v>
      </c>
      <c r="K144" s="5">
        <v>0</v>
      </c>
      <c r="L144" s="5">
        <v>0</v>
      </c>
      <c r="M144" s="5">
        <v>1.0659999999999999E-2</v>
      </c>
      <c r="N144" s="5">
        <v>0</v>
      </c>
      <c r="O144" s="5">
        <v>0</v>
      </c>
      <c r="P144" s="5">
        <v>0</v>
      </c>
      <c r="Q144" s="5">
        <v>0</v>
      </c>
      <c r="R144" s="5">
        <v>0</v>
      </c>
      <c r="S144" s="5">
        <v>0</v>
      </c>
    </row>
    <row r="145" spans="1:19" hidden="1" x14ac:dyDescent="0.35">
      <c r="A145" s="2" t="s">
        <v>8</v>
      </c>
      <c r="B145" s="1" t="s">
        <v>608</v>
      </c>
      <c r="C145" t="str">
        <f>VLOOKUP(B145,[2]Clothes!$B$5:$D$447,2, FALSE)</f>
        <v>Outside of MKCC</v>
      </c>
      <c r="D145" t="str">
        <f>VLOOKUP(B145,[2]Clothes!$B$5:$D$447,3, FALSE)</f>
        <v>Towcester</v>
      </c>
      <c r="E145" s="5">
        <v>0</v>
      </c>
      <c r="F145" s="5">
        <v>0</v>
      </c>
      <c r="G145" s="5">
        <v>0</v>
      </c>
      <c r="H145" s="5">
        <v>0</v>
      </c>
      <c r="I145" s="5">
        <v>0</v>
      </c>
      <c r="J145" s="5">
        <v>0</v>
      </c>
      <c r="K145" s="5">
        <v>0</v>
      </c>
      <c r="L145" s="5">
        <v>0</v>
      </c>
      <c r="M145" s="5">
        <v>0</v>
      </c>
      <c r="N145" s="5">
        <v>0</v>
      </c>
      <c r="O145" s="5">
        <v>0</v>
      </c>
      <c r="P145" s="5">
        <v>0</v>
      </c>
      <c r="Q145" s="5">
        <v>0</v>
      </c>
      <c r="R145" s="5">
        <v>0</v>
      </c>
      <c r="S145" s="5">
        <v>0</v>
      </c>
    </row>
    <row r="146" spans="1:19" hidden="1" x14ac:dyDescent="0.35">
      <c r="A146" s="2" t="s">
        <v>8</v>
      </c>
      <c r="B146" s="1" t="s">
        <v>609</v>
      </c>
      <c r="C146" t="str">
        <f>VLOOKUP(B146,[2]Clothes!$B$5:$D$447,2, FALSE)</f>
        <v>Out of Centre</v>
      </c>
      <c r="D146" t="str">
        <f>VLOOKUP(B146,[2]Clothes!$B$5:$D$447,3, FALSE)</f>
        <v>OoC - Zone 8</v>
      </c>
      <c r="E146" s="5">
        <v>0</v>
      </c>
      <c r="F146" s="5">
        <v>0</v>
      </c>
      <c r="G146" s="5">
        <v>0</v>
      </c>
      <c r="H146" s="5">
        <v>0</v>
      </c>
      <c r="I146" s="5">
        <v>0</v>
      </c>
      <c r="J146" s="5">
        <v>0</v>
      </c>
      <c r="K146" s="5">
        <v>0</v>
      </c>
      <c r="L146" s="5">
        <v>0</v>
      </c>
      <c r="M146" s="5">
        <v>0</v>
      </c>
      <c r="N146" s="5">
        <v>0</v>
      </c>
      <c r="O146" s="5">
        <v>0</v>
      </c>
      <c r="P146" s="5">
        <v>0</v>
      </c>
      <c r="Q146" s="5">
        <v>0</v>
      </c>
      <c r="R146" s="5">
        <v>0</v>
      </c>
      <c r="S146" s="5">
        <v>0</v>
      </c>
    </row>
    <row r="147" spans="1:19" hidden="1" x14ac:dyDescent="0.35">
      <c r="A147" s="2" t="s">
        <v>8</v>
      </c>
      <c r="B147" s="1" t="s">
        <v>610</v>
      </c>
      <c r="C147" t="str">
        <f>VLOOKUP(B147,[2]Clothes!$B$5:$D$447,2, FALSE)</f>
        <v>Outside of MKCC</v>
      </c>
      <c r="D147" t="str">
        <f>VLOOKUP(B147,[2]Clothes!$B$5:$D$447,3, FALSE)</f>
        <v>Towcester</v>
      </c>
      <c r="E147" s="5">
        <v>0</v>
      </c>
      <c r="F147" s="5">
        <v>0</v>
      </c>
      <c r="G147" s="5">
        <v>0</v>
      </c>
      <c r="H147" s="5">
        <v>0</v>
      </c>
      <c r="I147" s="5">
        <v>0</v>
      </c>
      <c r="J147" s="5">
        <v>0</v>
      </c>
      <c r="K147" s="5">
        <v>0</v>
      </c>
      <c r="L147" s="5">
        <v>0</v>
      </c>
      <c r="M147" s="5">
        <v>0</v>
      </c>
      <c r="N147" s="5">
        <v>0</v>
      </c>
      <c r="O147" s="5">
        <v>0</v>
      </c>
      <c r="P147" s="5">
        <v>0</v>
      </c>
      <c r="Q147" s="5">
        <v>0</v>
      </c>
      <c r="R147" s="5">
        <v>0</v>
      </c>
      <c r="S147" s="5">
        <v>0</v>
      </c>
    </row>
    <row r="148" spans="1:19" hidden="1" x14ac:dyDescent="0.35">
      <c r="A148" s="2" t="s">
        <v>9</v>
      </c>
      <c r="B148" s="1" t="s">
        <v>611</v>
      </c>
      <c r="C148" t="str">
        <f>VLOOKUP(B148,[2]Clothes!$B$5:$D$447,2, FALSE)</f>
        <v>Out of Centre</v>
      </c>
      <c r="D148" t="str">
        <f>VLOOKUP(B148,[2]Clothes!$B$5:$D$447,3, FALSE)</f>
        <v>OoC - Zone 9</v>
      </c>
      <c r="E148" s="5">
        <v>2.0600000000000002E-3</v>
      </c>
      <c r="F148" s="5">
        <v>0</v>
      </c>
      <c r="G148" s="5">
        <v>0</v>
      </c>
      <c r="H148" s="5">
        <v>0</v>
      </c>
      <c r="I148" s="5">
        <v>0</v>
      </c>
      <c r="J148" s="5">
        <v>0</v>
      </c>
      <c r="K148" s="5">
        <v>0</v>
      </c>
      <c r="L148" s="5">
        <v>0</v>
      </c>
      <c r="M148" s="5">
        <v>0</v>
      </c>
      <c r="N148" s="5">
        <v>1.9449999999999999E-2</v>
      </c>
      <c r="O148" s="5">
        <v>6.6729999999999998E-2</v>
      </c>
      <c r="P148" s="5">
        <v>0</v>
      </c>
      <c r="Q148" s="5">
        <v>0</v>
      </c>
      <c r="R148" s="5">
        <v>0</v>
      </c>
      <c r="S148" s="5">
        <v>0</v>
      </c>
    </row>
    <row r="149" spans="1:19" hidden="1" x14ac:dyDescent="0.35">
      <c r="A149" s="2" t="s">
        <v>9</v>
      </c>
      <c r="B149" s="1" t="s">
        <v>612</v>
      </c>
      <c r="C149" t="str">
        <f>VLOOKUP(B149,[2]Clothes!$B$5:$D$447,2, FALSE)</f>
        <v>Local Centres</v>
      </c>
      <c r="D149" t="str">
        <f>VLOOKUP(B149,[2]Clothes!$B$5:$D$447,3, FALSE)</f>
        <v>Newport Pagnell</v>
      </c>
      <c r="E149" s="5">
        <v>0</v>
      </c>
      <c r="F149" s="5">
        <v>0</v>
      </c>
      <c r="G149" s="5">
        <v>0</v>
      </c>
      <c r="H149" s="5">
        <v>0</v>
      </c>
      <c r="I149" s="5">
        <v>0</v>
      </c>
      <c r="J149" s="5">
        <v>0</v>
      </c>
      <c r="K149" s="5">
        <v>0</v>
      </c>
      <c r="L149" s="5">
        <v>0</v>
      </c>
      <c r="M149" s="5">
        <v>0</v>
      </c>
      <c r="N149" s="5">
        <v>0</v>
      </c>
      <c r="O149" s="5">
        <v>0</v>
      </c>
      <c r="P149" s="5">
        <v>0</v>
      </c>
      <c r="Q149" s="5">
        <v>0</v>
      </c>
      <c r="R149" s="5">
        <v>0</v>
      </c>
      <c r="S149" s="5">
        <v>0</v>
      </c>
    </row>
    <row r="150" spans="1:19" hidden="1" x14ac:dyDescent="0.35">
      <c r="A150" s="2" t="s">
        <v>9</v>
      </c>
      <c r="B150" s="1" t="s">
        <v>613</v>
      </c>
      <c r="C150" t="str">
        <f>VLOOKUP(B150,[2]Clothes!$B$5:$D$447,2, FALSE)</f>
        <v>Out of Centre</v>
      </c>
      <c r="D150" t="str">
        <f>VLOOKUP(B150,[2]Clothes!$B$5:$D$447,3, FALSE)</f>
        <v>OoC - Zone 9</v>
      </c>
      <c r="E150" s="5">
        <v>0</v>
      </c>
      <c r="F150" s="5">
        <v>0</v>
      </c>
      <c r="G150" s="5">
        <v>0</v>
      </c>
      <c r="H150" s="5">
        <v>0</v>
      </c>
      <c r="I150" s="5">
        <v>0</v>
      </c>
      <c r="J150" s="5">
        <v>0</v>
      </c>
      <c r="K150" s="5">
        <v>0</v>
      </c>
      <c r="L150" s="5">
        <v>0</v>
      </c>
      <c r="M150" s="5">
        <v>0</v>
      </c>
      <c r="N150" s="5">
        <v>0</v>
      </c>
      <c r="O150" s="5">
        <v>0</v>
      </c>
      <c r="P150" s="5">
        <v>0</v>
      </c>
      <c r="Q150" s="5">
        <v>0</v>
      </c>
      <c r="R150" s="5">
        <v>0</v>
      </c>
      <c r="S150" s="5">
        <v>0</v>
      </c>
    </row>
    <row r="151" spans="1:19" hidden="1" x14ac:dyDescent="0.35">
      <c r="A151" s="2" t="s">
        <v>9</v>
      </c>
      <c r="B151" s="1" t="s">
        <v>614</v>
      </c>
      <c r="C151" t="str">
        <f>VLOOKUP(B151,[2]Clothes!$B$5:$D$447,2, FALSE)</f>
        <v>Out of Centre</v>
      </c>
      <c r="D151" t="str">
        <f>VLOOKUP(B151,[2]Clothes!$B$5:$D$447,3, FALSE)</f>
        <v>OoC - Zone 9</v>
      </c>
      <c r="E151" s="5">
        <v>0</v>
      </c>
      <c r="F151" s="5">
        <v>0</v>
      </c>
      <c r="G151" s="5">
        <v>0</v>
      </c>
      <c r="H151" s="5">
        <v>0</v>
      </c>
      <c r="I151" s="5">
        <v>0</v>
      </c>
      <c r="J151" s="5">
        <v>0</v>
      </c>
      <c r="K151" s="5">
        <v>0</v>
      </c>
      <c r="L151" s="5">
        <v>0</v>
      </c>
      <c r="M151" s="5">
        <v>0</v>
      </c>
      <c r="N151" s="5">
        <v>0</v>
      </c>
      <c r="O151" s="5">
        <v>0</v>
      </c>
      <c r="P151" s="5">
        <v>0</v>
      </c>
      <c r="Q151" s="5">
        <v>0</v>
      </c>
      <c r="R151" s="5">
        <v>0</v>
      </c>
      <c r="S151" s="5">
        <v>0</v>
      </c>
    </row>
    <row r="152" spans="1:19" hidden="1" x14ac:dyDescent="0.35">
      <c r="A152" s="2" t="s">
        <v>9</v>
      </c>
      <c r="B152" s="1" t="s">
        <v>615</v>
      </c>
      <c r="C152" t="str">
        <f>VLOOKUP(B152,[2]Clothes!$B$5:$D$447,2, FALSE)</f>
        <v>Out of Centre</v>
      </c>
      <c r="D152" t="str">
        <f>VLOOKUP(B152,[2]Clothes!$B$5:$D$447,3, FALSE)</f>
        <v>OoC - Zone 9</v>
      </c>
      <c r="E152" s="5">
        <v>0</v>
      </c>
      <c r="F152" s="5">
        <v>0</v>
      </c>
      <c r="G152" s="5">
        <v>0</v>
      </c>
      <c r="H152" s="5">
        <v>0</v>
      </c>
      <c r="I152" s="5">
        <v>0</v>
      </c>
      <c r="J152" s="5">
        <v>0</v>
      </c>
      <c r="K152" s="5">
        <v>0</v>
      </c>
      <c r="L152" s="5">
        <v>0</v>
      </c>
      <c r="M152" s="5">
        <v>0</v>
      </c>
      <c r="N152" s="5">
        <v>0</v>
      </c>
      <c r="O152" s="5">
        <v>0</v>
      </c>
      <c r="P152" s="5">
        <v>0</v>
      </c>
      <c r="Q152" s="5">
        <v>0</v>
      </c>
      <c r="R152" s="5">
        <v>0</v>
      </c>
      <c r="S152" s="5">
        <v>0</v>
      </c>
    </row>
    <row r="153" spans="1:19" hidden="1" x14ac:dyDescent="0.35">
      <c r="A153" s="2" t="s">
        <v>9</v>
      </c>
      <c r="B153" s="1" t="s">
        <v>616</v>
      </c>
      <c r="C153" t="str">
        <f>VLOOKUP(B153,[2]Clothes!$B$5:$D$447,2, FALSE)</f>
        <v>Out of Centre</v>
      </c>
      <c r="D153" t="str">
        <f>VLOOKUP(B153,[2]Clothes!$B$5:$D$447,3, FALSE)</f>
        <v>OoC - Zone 9</v>
      </c>
      <c r="E153" s="5">
        <v>0</v>
      </c>
      <c r="F153" s="5">
        <v>0</v>
      </c>
      <c r="G153" s="5">
        <v>0</v>
      </c>
      <c r="H153" s="5">
        <v>0</v>
      </c>
      <c r="I153" s="5">
        <v>0</v>
      </c>
      <c r="J153" s="5">
        <v>0</v>
      </c>
      <c r="K153" s="5">
        <v>0</v>
      </c>
      <c r="L153" s="5">
        <v>0</v>
      </c>
      <c r="M153" s="5">
        <v>0</v>
      </c>
      <c r="N153" s="5">
        <v>0</v>
      </c>
      <c r="O153" s="5">
        <v>0</v>
      </c>
      <c r="P153" s="5">
        <v>0</v>
      </c>
      <c r="Q153" s="5">
        <v>0</v>
      </c>
      <c r="R153" s="5">
        <v>0</v>
      </c>
      <c r="S153" s="5">
        <v>0</v>
      </c>
    </row>
    <row r="154" spans="1:19" hidden="1" x14ac:dyDescent="0.35">
      <c r="A154" s="2" t="s">
        <v>9</v>
      </c>
      <c r="B154" s="1" t="s">
        <v>617</v>
      </c>
      <c r="C154" t="str">
        <f>VLOOKUP(B154,[2]Clothes!$B$5:$D$447,2, FALSE)</f>
        <v>Out of Centre</v>
      </c>
      <c r="D154" t="str">
        <f>VLOOKUP(B154,[2]Clothes!$B$5:$D$447,3, FALSE)</f>
        <v>OoC - Zone 9</v>
      </c>
      <c r="E154" s="5">
        <v>0</v>
      </c>
      <c r="F154" s="5">
        <v>0</v>
      </c>
      <c r="G154" s="5">
        <v>0</v>
      </c>
      <c r="H154" s="5">
        <v>0</v>
      </c>
      <c r="I154" s="5">
        <v>0</v>
      </c>
      <c r="J154" s="5">
        <v>0</v>
      </c>
      <c r="K154" s="5">
        <v>0</v>
      </c>
      <c r="L154" s="5">
        <v>0</v>
      </c>
      <c r="M154" s="5">
        <v>0</v>
      </c>
      <c r="N154" s="5">
        <v>0</v>
      </c>
      <c r="O154" s="5">
        <v>0</v>
      </c>
      <c r="P154" s="5">
        <v>0</v>
      </c>
      <c r="Q154" s="5">
        <v>0</v>
      </c>
      <c r="R154" s="5">
        <v>0</v>
      </c>
      <c r="S154" s="5">
        <v>0</v>
      </c>
    </row>
    <row r="155" spans="1:19" hidden="1" x14ac:dyDescent="0.35">
      <c r="A155" s="2" t="s">
        <v>9</v>
      </c>
      <c r="B155" s="1" t="s">
        <v>618</v>
      </c>
      <c r="C155" t="str">
        <f>VLOOKUP(B155,[2]Clothes!$B$5:$D$447,2, FALSE)</f>
        <v>Out of Centre</v>
      </c>
      <c r="D155" t="str">
        <f>VLOOKUP(B155,[2]Clothes!$B$5:$D$447,3, FALSE)</f>
        <v>OoC - Zone 9</v>
      </c>
      <c r="E155" s="5">
        <v>0</v>
      </c>
      <c r="F155" s="5">
        <v>0</v>
      </c>
      <c r="G155" s="5">
        <v>0</v>
      </c>
      <c r="H155" s="5">
        <v>0</v>
      </c>
      <c r="I155" s="5">
        <v>0</v>
      </c>
      <c r="J155" s="5">
        <v>0</v>
      </c>
      <c r="K155" s="5">
        <v>0</v>
      </c>
      <c r="L155" s="5">
        <v>0</v>
      </c>
      <c r="M155" s="5">
        <v>0</v>
      </c>
      <c r="N155" s="5">
        <v>0</v>
      </c>
      <c r="O155" s="5">
        <v>0</v>
      </c>
      <c r="P155" s="5">
        <v>0</v>
      </c>
      <c r="Q155" s="5">
        <v>0</v>
      </c>
      <c r="R155" s="5">
        <v>0</v>
      </c>
      <c r="S155" s="5">
        <v>0</v>
      </c>
    </row>
    <row r="156" spans="1:19" hidden="1" x14ac:dyDescent="0.35">
      <c r="A156" s="2" t="s">
        <v>9</v>
      </c>
      <c r="B156" s="1" t="s">
        <v>619</v>
      </c>
      <c r="C156" t="str">
        <f>VLOOKUP(B156,[2]Clothes!$B$5:$D$447,2, FALSE)</f>
        <v>Out of Centre</v>
      </c>
      <c r="D156" t="str">
        <f>VLOOKUP(B156,[2]Clothes!$B$5:$D$447,3, FALSE)</f>
        <v>OoC - Zone 9</v>
      </c>
      <c r="E156" s="5">
        <v>0</v>
      </c>
      <c r="F156" s="5">
        <v>0</v>
      </c>
      <c r="G156" s="5">
        <v>0</v>
      </c>
      <c r="H156" s="5">
        <v>0</v>
      </c>
      <c r="I156" s="5">
        <v>0</v>
      </c>
      <c r="J156" s="5">
        <v>0</v>
      </c>
      <c r="K156" s="5">
        <v>0</v>
      </c>
      <c r="L156" s="5">
        <v>0</v>
      </c>
      <c r="M156" s="5">
        <v>0</v>
      </c>
      <c r="N156" s="5">
        <v>0</v>
      </c>
      <c r="O156" s="5">
        <v>0</v>
      </c>
      <c r="P156" s="5">
        <v>0</v>
      </c>
      <c r="Q156" s="5">
        <v>0</v>
      </c>
      <c r="R156" s="5">
        <v>0</v>
      </c>
      <c r="S156" s="5">
        <v>0</v>
      </c>
    </row>
    <row r="157" spans="1:19" hidden="1" x14ac:dyDescent="0.35">
      <c r="A157" s="2" t="s">
        <v>9</v>
      </c>
      <c r="B157" s="1" t="s">
        <v>620</v>
      </c>
      <c r="C157" t="str">
        <f>VLOOKUP(B157,[2]Clothes!$B$5:$D$447,2, FALSE)</f>
        <v>Out of Centre</v>
      </c>
      <c r="D157" t="str">
        <f>VLOOKUP(B157,[2]Clothes!$B$5:$D$447,3, FALSE)</f>
        <v>OoC - Zone 9</v>
      </c>
      <c r="E157" s="5">
        <v>0</v>
      </c>
      <c r="F157" s="5">
        <v>0</v>
      </c>
      <c r="G157" s="5">
        <v>0</v>
      </c>
      <c r="H157" s="5">
        <v>0</v>
      </c>
      <c r="I157" s="5">
        <v>0</v>
      </c>
      <c r="J157" s="5">
        <v>0</v>
      </c>
      <c r="K157" s="5">
        <v>0</v>
      </c>
      <c r="L157" s="5">
        <v>0</v>
      </c>
      <c r="M157" s="5">
        <v>0</v>
      </c>
      <c r="N157" s="5">
        <v>0</v>
      </c>
      <c r="O157" s="5">
        <v>0</v>
      </c>
      <c r="P157" s="5">
        <v>0</v>
      </c>
      <c r="Q157" s="5">
        <v>0</v>
      </c>
      <c r="R157" s="5">
        <v>0</v>
      </c>
      <c r="S157" s="5">
        <v>0</v>
      </c>
    </row>
    <row r="158" spans="1:19" hidden="1" x14ac:dyDescent="0.35">
      <c r="A158" s="2" t="s">
        <v>9</v>
      </c>
      <c r="B158" s="1" t="s">
        <v>621</v>
      </c>
      <c r="C158" t="str">
        <f>VLOOKUP(B158,[2]Clothes!$B$5:$D$447,2, FALSE)</f>
        <v>Out of Centre</v>
      </c>
      <c r="D158" t="str">
        <f>VLOOKUP(B158,[2]Clothes!$B$5:$D$447,3, FALSE)</f>
        <v>OoC - Zone 9</v>
      </c>
      <c r="E158" s="5">
        <v>0</v>
      </c>
      <c r="F158" s="5">
        <v>0</v>
      </c>
      <c r="G158" s="5">
        <v>0</v>
      </c>
      <c r="H158" s="5">
        <v>0</v>
      </c>
      <c r="I158" s="5">
        <v>0</v>
      </c>
      <c r="J158" s="5">
        <v>0</v>
      </c>
      <c r="K158" s="5">
        <v>0</v>
      </c>
      <c r="L158" s="5">
        <v>0</v>
      </c>
      <c r="M158" s="5">
        <v>0</v>
      </c>
      <c r="N158" s="5">
        <v>0</v>
      </c>
      <c r="O158" s="5">
        <v>0</v>
      </c>
      <c r="P158" s="5">
        <v>0</v>
      </c>
      <c r="Q158" s="5">
        <v>0</v>
      </c>
      <c r="R158" s="5">
        <v>0</v>
      </c>
      <c r="S158" s="5">
        <v>0</v>
      </c>
    </row>
    <row r="159" spans="1:19" hidden="1" x14ac:dyDescent="0.35">
      <c r="A159" s="2" t="s">
        <v>9</v>
      </c>
      <c r="B159" s="1" t="s">
        <v>622</v>
      </c>
      <c r="C159" t="str">
        <f>VLOOKUP(B159,[2]Clothes!$B$5:$D$447,2, FALSE)</f>
        <v>Out of Centre</v>
      </c>
      <c r="D159" t="str">
        <f>VLOOKUP(B159,[2]Clothes!$B$5:$D$447,3, FALSE)</f>
        <v>OoC - Zone 9</v>
      </c>
      <c r="E159" s="5">
        <v>0</v>
      </c>
      <c r="F159" s="5">
        <v>0</v>
      </c>
      <c r="G159" s="5">
        <v>0</v>
      </c>
      <c r="H159" s="5">
        <v>0</v>
      </c>
      <c r="I159" s="5">
        <v>0</v>
      </c>
      <c r="J159" s="5">
        <v>0</v>
      </c>
      <c r="K159" s="5">
        <v>0</v>
      </c>
      <c r="L159" s="5">
        <v>0</v>
      </c>
      <c r="M159" s="5">
        <v>0</v>
      </c>
      <c r="N159" s="5">
        <v>0</v>
      </c>
      <c r="O159" s="5">
        <v>0</v>
      </c>
      <c r="P159" s="5">
        <v>0</v>
      </c>
      <c r="Q159" s="5">
        <v>0</v>
      </c>
      <c r="R159" s="5">
        <v>0</v>
      </c>
      <c r="S159" s="5">
        <v>0</v>
      </c>
    </row>
    <row r="160" spans="1:19" hidden="1" x14ac:dyDescent="0.35">
      <c r="A160" s="2" t="s">
        <v>9</v>
      </c>
      <c r="B160" s="1" t="s">
        <v>623</v>
      </c>
      <c r="C160" t="str">
        <f>VLOOKUP(B160,[2]Clothes!$B$5:$D$447,2, FALSE)</f>
        <v>Out of Centre</v>
      </c>
      <c r="D160" t="str">
        <f>VLOOKUP(B160,[2]Clothes!$B$5:$D$447,3, FALSE)</f>
        <v>OoC - Zone 9</v>
      </c>
      <c r="E160" s="5">
        <v>0</v>
      </c>
      <c r="F160" s="5">
        <v>0</v>
      </c>
      <c r="G160" s="5">
        <v>0</v>
      </c>
      <c r="H160" s="5">
        <v>0</v>
      </c>
      <c r="I160" s="5">
        <v>0</v>
      </c>
      <c r="J160" s="5">
        <v>0</v>
      </c>
      <c r="K160" s="5">
        <v>0</v>
      </c>
      <c r="L160" s="5">
        <v>0</v>
      </c>
      <c r="M160" s="5">
        <v>0</v>
      </c>
      <c r="N160" s="5">
        <v>0</v>
      </c>
      <c r="O160" s="5">
        <v>0</v>
      </c>
      <c r="P160" s="5">
        <v>0</v>
      </c>
      <c r="Q160" s="5">
        <v>0</v>
      </c>
      <c r="R160" s="5">
        <v>0</v>
      </c>
      <c r="S160" s="5">
        <v>0</v>
      </c>
    </row>
    <row r="161" spans="1:19" hidden="1" x14ac:dyDescent="0.35">
      <c r="A161" s="2" t="s">
        <v>9</v>
      </c>
      <c r="B161" s="1" t="s">
        <v>624</v>
      </c>
      <c r="C161" t="str">
        <f>VLOOKUP(B161,[2]Clothes!$B$5:$D$447,2, FALSE)</f>
        <v>Out of Centre</v>
      </c>
      <c r="D161" t="str">
        <f>VLOOKUP(B161,[2]Clothes!$B$5:$D$447,3, FALSE)</f>
        <v>OoC - Zone 9</v>
      </c>
      <c r="E161" s="5">
        <v>0</v>
      </c>
      <c r="F161" s="5">
        <v>0</v>
      </c>
      <c r="G161" s="5">
        <v>0</v>
      </c>
      <c r="H161" s="5">
        <v>0</v>
      </c>
      <c r="I161" s="5">
        <v>0</v>
      </c>
      <c r="J161" s="5">
        <v>0</v>
      </c>
      <c r="K161" s="5">
        <v>0</v>
      </c>
      <c r="L161" s="5">
        <v>0</v>
      </c>
      <c r="M161" s="5">
        <v>0</v>
      </c>
      <c r="N161" s="5">
        <v>0</v>
      </c>
      <c r="O161" s="5">
        <v>0</v>
      </c>
      <c r="P161" s="5">
        <v>0</v>
      </c>
      <c r="Q161" s="5">
        <v>0</v>
      </c>
      <c r="R161" s="5">
        <v>0</v>
      </c>
      <c r="S161" s="5">
        <v>0</v>
      </c>
    </row>
    <row r="162" spans="1:19" hidden="1" x14ac:dyDescent="0.35">
      <c r="A162" s="2" t="s">
        <v>9</v>
      </c>
      <c r="B162" s="1" t="s">
        <v>625</v>
      </c>
      <c r="C162" t="str">
        <f>VLOOKUP(B162,[2]Clothes!$B$5:$D$447,2, FALSE)</f>
        <v>Out of Centre</v>
      </c>
      <c r="D162" t="str">
        <f>VLOOKUP(B162,[2]Clothes!$B$5:$D$447,3, FALSE)</f>
        <v>OoC - Zone 9</v>
      </c>
      <c r="E162" s="5">
        <v>0</v>
      </c>
      <c r="F162" s="5">
        <v>0</v>
      </c>
      <c r="G162" s="5">
        <v>0</v>
      </c>
      <c r="H162" s="5">
        <v>0</v>
      </c>
      <c r="I162" s="5">
        <v>0</v>
      </c>
      <c r="J162" s="5">
        <v>0</v>
      </c>
      <c r="K162" s="5">
        <v>0</v>
      </c>
      <c r="L162" s="5">
        <v>0</v>
      </c>
      <c r="M162" s="5">
        <v>0</v>
      </c>
      <c r="N162" s="5">
        <v>0</v>
      </c>
      <c r="O162" s="5">
        <v>0</v>
      </c>
      <c r="P162" s="5">
        <v>0</v>
      </c>
      <c r="Q162" s="5">
        <v>0</v>
      </c>
      <c r="R162" s="5">
        <v>0</v>
      </c>
      <c r="S162" s="5">
        <v>0</v>
      </c>
    </row>
    <row r="163" spans="1:19" hidden="1" x14ac:dyDescent="0.35">
      <c r="A163" s="2" t="s">
        <v>9</v>
      </c>
      <c r="B163" s="1" t="s">
        <v>626</v>
      </c>
      <c r="C163" t="str">
        <f>VLOOKUP(B163,[2]Clothes!$B$5:$D$447,2, FALSE)</f>
        <v>Out of Centre</v>
      </c>
      <c r="D163" t="str">
        <f>VLOOKUP(B163,[2]Clothes!$B$5:$D$447,3, FALSE)</f>
        <v>OoC - Zone 9</v>
      </c>
      <c r="E163" s="5">
        <v>0</v>
      </c>
      <c r="F163" s="5">
        <v>0</v>
      </c>
      <c r="G163" s="5">
        <v>0</v>
      </c>
      <c r="H163" s="5">
        <v>0</v>
      </c>
      <c r="I163" s="5">
        <v>0</v>
      </c>
      <c r="J163" s="5">
        <v>0</v>
      </c>
      <c r="K163" s="5">
        <v>0</v>
      </c>
      <c r="L163" s="5">
        <v>0</v>
      </c>
      <c r="M163" s="5">
        <v>0</v>
      </c>
      <c r="N163" s="5">
        <v>0</v>
      </c>
      <c r="O163" s="5">
        <v>0</v>
      </c>
      <c r="P163" s="5">
        <v>0</v>
      </c>
      <c r="Q163" s="5">
        <v>0</v>
      </c>
      <c r="R163" s="5">
        <v>0</v>
      </c>
      <c r="S163" s="5">
        <v>0</v>
      </c>
    </row>
    <row r="164" spans="1:19" hidden="1" x14ac:dyDescent="0.35">
      <c r="A164" s="2" t="s">
        <v>9</v>
      </c>
      <c r="B164" s="1" t="s">
        <v>627</v>
      </c>
      <c r="C164" t="str">
        <f>VLOOKUP(B164,[2]Clothes!$B$5:$D$447,2, FALSE)</f>
        <v>Newport Pagnell DC</v>
      </c>
      <c r="D164" t="str">
        <f>VLOOKUP(B164,[2]Clothes!$B$5:$D$447,3, FALSE)</f>
        <v>Newport Pagnell DC - Other in Centre</v>
      </c>
      <c r="E164" s="5">
        <v>1.3699999999999999E-3</v>
      </c>
      <c r="F164" s="5">
        <v>0</v>
      </c>
      <c r="G164" s="5">
        <v>0</v>
      </c>
      <c r="H164" s="5">
        <v>0</v>
      </c>
      <c r="I164" s="5">
        <v>0</v>
      </c>
      <c r="J164" s="5">
        <v>0</v>
      </c>
      <c r="K164" s="5">
        <v>0</v>
      </c>
      <c r="L164" s="5">
        <v>0</v>
      </c>
      <c r="M164" s="5">
        <v>0</v>
      </c>
      <c r="N164" s="5">
        <v>2.2790000000000001E-2</v>
      </c>
      <c r="O164" s="5">
        <v>1.9949999999999999E-2</v>
      </c>
      <c r="P164" s="5">
        <v>0</v>
      </c>
      <c r="Q164" s="5">
        <v>0</v>
      </c>
      <c r="R164" s="5">
        <v>0</v>
      </c>
      <c r="S164" s="5">
        <v>0</v>
      </c>
    </row>
    <row r="165" spans="1:19" hidden="1" x14ac:dyDescent="0.35">
      <c r="A165" s="2" t="s">
        <v>9</v>
      </c>
      <c r="B165" s="1" t="s">
        <v>628</v>
      </c>
      <c r="C165" t="str">
        <f>VLOOKUP(B165,[2]Clothes!$B$5:$D$447,2, FALSE)</f>
        <v>Out of Centre</v>
      </c>
      <c r="D165" t="str">
        <f>VLOOKUP(B165,[2]Clothes!$B$5:$D$447,3, FALSE)</f>
        <v>OoC - Zone 9</v>
      </c>
      <c r="E165" s="5">
        <v>0</v>
      </c>
      <c r="F165" s="5">
        <v>0</v>
      </c>
      <c r="G165" s="5">
        <v>0</v>
      </c>
      <c r="H165" s="5">
        <v>0</v>
      </c>
      <c r="I165" s="5">
        <v>0</v>
      </c>
      <c r="J165" s="5">
        <v>0</v>
      </c>
      <c r="K165" s="5">
        <v>0</v>
      </c>
      <c r="L165" s="5">
        <v>0</v>
      </c>
      <c r="M165" s="5">
        <v>0</v>
      </c>
      <c r="N165" s="5">
        <v>0</v>
      </c>
      <c r="O165" s="5">
        <v>0</v>
      </c>
      <c r="P165" s="5">
        <v>0</v>
      </c>
      <c r="Q165" s="5">
        <v>0</v>
      </c>
      <c r="R165" s="5">
        <v>0</v>
      </c>
      <c r="S165" s="5">
        <v>0</v>
      </c>
    </row>
    <row r="166" spans="1:19" hidden="1" x14ac:dyDescent="0.35">
      <c r="A166" s="2" t="s">
        <v>9</v>
      </c>
      <c r="B166" s="1" t="s">
        <v>629</v>
      </c>
      <c r="C166" t="str">
        <f>VLOOKUP(B166,[2]Clothes!$B$5:$D$447,2, FALSE)</f>
        <v>Out of Centre</v>
      </c>
      <c r="D166" t="str">
        <f>VLOOKUP(B166,[2]Clothes!$B$5:$D$447,3, FALSE)</f>
        <v>OoC - Zone 9</v>
      </c>
      <c r="E166" s="5">
        <v>0</v>
      </c>
      <c r="F166" s="5">
        <v>0</v>
      </c>
      <c r="G166" s="5">
        <v>0</v>
      </c>
      <c r="H166" s="5">
        <v>0</v>
      </c>
      <c r="I166" s="5">
        <v>0</v>
      </c>
      <c r="J166" s="5">
        <v>0</v>
      </c>
      <c r="K166" s="5">
        <v>0</v>
      </c>
      <c r="L166" s="5">
        <v>0</v>
      </c>
      <c r="M166" s="5">
        <v>0</v>
      </c>
      <c r="N166" s="5">
        <v>0</v>
      </c>
      <c r="O166" s="5">
        <v>0</v>
      </c>
      <c r="P166" s="5">
        <v>0</v>
      </c>
      <c r="Q166" s="5">
        <v>0</v>
      </c>
      <c r="R166" s="5">
        <v>0</v>
      </c>
      <c r="S166" s="5">
        <v>0</v>
      </c>
    </row>
    <row r="167" spans="1:19" hidden="1" x14ac:dyDescent="0.35">
      <c r="A167" s="2" t="s">
        <v>9</v>
      </c>
      <c r="B167" s="1" t="s">
        <v>630</v>
      </c>
      <c r="C167" t="str">
        <f>VLOOKUP(B167,[2]Clothes!$B$5:$D$447,2, FALSE)</f>
        <v>Out of Centre</v>
      </c>
      <c r="D167" t="str">
        <f>VLOOKUP(B167,[2]Clothes!$B$5:$D$447,3, FALSE)</f>
        <v>OoC - Zone 9</v>
      </c>
      <c r="E167" s="5">
        <v>1.3999999999999999E-4</v>
      </c>
      <c r="F167" s="5">
        <v>0</v>
      </c>
      <c r="G167" s="5">
        <v>0</v>
      </c>
      <c r="H167" s="5">
        <v>0</v>
      </c>
      <c r="I167" s="5">
        <v>0</v>
      </c>
      <c r="J167" s="5">
        <v>0</v>
      </c>
      <c r="K167" s="5">
        <v>0</v>
      </c>
      <c r="L167" s="5">
        <v>0</v>
      </c>
      <c r="M167" s="5">
        <v>0</v>
      </c>
      <c r="N167" s="5">
        <v>0</v>
      </c>
      <c r="O167" s="5">
        <v>7.79E-3</v>
      </c>
      <c r="P167" s="5">
        <v>0</v>
      </c>
      <c r="Q167" s="5">
        <v>0</v>
      </c>
      <c r="R167" s="5">
        <v>0</v>
      </c>
      <c r="S167" s="5">
        <v>0</v>
      </c>
    </row>
    <row r="168" spans="1:19" hidden="1" x14ac:dyDescent="0.35">
      <c r="A168" s="2" t="s">
        <v>9</v>
      </c>
      <c r="B168" s="1" t="s">
        <v>631</v>
      </c>
      <c r="C168" t="str">
        <f>VLOOKUP(B168,[2]Clothes!$B$5:$D$447,2, FALSE)</f>
        <v>Out of Centre</v>
      </c>
      <c r="D168" t="str">
        <f>VLOOKUP(B168,[2]Clothes!$B$5:$D$447,3, FALSE)</f>
        <v>OoC - Zone 9</v>
      </c>
      <c r="E168" s="5">
        <v>3.4000000000000002E-4</v>
      </c>
      <c r="F168" s="5">
        <v>0</v>
      </c>
      <c r="G168" s="5">
        <v>0</v>
      </c>
      <c r="H168" s="5">
        <v>0</v>
      </c>
      <c r="I168" s="5">
        <v>0</v>
      </c>
      <c r="J168" s="5">
        <v>0</v>
      </c>
      <c r="K168" s="5">
        <v>0</v>
      </c>
      <c r="L168" s="5">
        <v>0</v>
      </c>
      <c r="M168" s="5">
        <v>0</v>
      </c>
      <c r="N168" s="5">
        <v>7.5900000000000004E-3</v>
      </c>
      <c r="O168" s="5">
        <v>0</v>
      </c>
      <c r="P168" s="5">
        <v>0</v>
      </c>
      <c r="Q168" s="5">
        <v>0</v>
      </c>
      <c r="R168" s="5">
        <v>0</v>
      </c>
      <c r="S168" s="5">
        <v>0</v>
      </c>
    </row>
    <row r="169" spans="1:19" hidden="1" x14ac:dyDescent="0.35">
      <c r="A169" s="2" t="s">
        <v>9</v>
      </c>
      <c r="B169" s="1" t="s">
        <v>632</v>
      </c>
      <c r="C169" t="str">
        <f>VLOOKUP(B169,[2]Clothes!$B$5:$D$447,2, FALSE)</f>
        <v>Out of Centre</v>
      </c>
      <c r="D169" t="str">
        <f>VLOOKUP(B169,[2]Clothes!$B$5:$D$447,3, FALSE)</f>
        <v>OoC - Zone 9</v>
      </c>
      <c r="E169" s="5">
        <v>0</v>
      </c>
      <c r="F169" s="5">
        <v>0</v>
      </c>
      <c r="G169" s="5">
        <v>0</v>
      </c>
      <c r="H169" s="5">
        <v>0</v>
      </c>
      <c r="I169" s="5">
        <v>0</v>
      </c>
      <c r="J169" s="5">
        <v>0</v>
      </c>
      <c r="K169" s="5">
        <v>0</v>
      </c>
      <c r="L169" s="5">
        <v>0</v>
      </c>
      <c r="M169" s="5">
        <v>0</v>
      </c>
      <c r="N169" s="5">
        <v>0</v>
      </c>
      <c r="O169" s="5">
        <v>0</v>
      </c>
      <c r="P169" s="5">
        <v>0</v>
      </c>
      <c r="Q169" s="5">
        <v>0</v>
      </c>
      <c r="R169" s="5">
        <v>0</v>
      </c>
      <c r="S169" s="5">
        <v>0</v>
      </c>
    </row>
    <row r="170" spans="1:19" hidden="1" x14ac:dyDescent="0.35">
      <c r="A170" s="2" t="s">
        <v>9</v>
      </c>
      <c r="B170" s="1" t="s">
        <v>633</v>
      </c>
      <c r="C170" t="str">
        <f>VLOOKUP(B170,[2]Clothes!$B$5:$D$447,2, FALSE)</f>
        <v>Out of Centre</v>
      </c>
      <c r="D170" t="str">
        <f>VLOOKUP(B170,[2]Clothes!$B$5:$D$447,3, FALSE)</f>
        <v>OoC - Zone 9</v>
      </c>
      <c r="E170" s="5">
        <v>0</v>
      </c>
      <c r="F170" s="5">
        <v>0</v>
      </c>
      <c r="G170" s="5">
        <v>0</v>
      </c>
      <c r="H170" s="5">
        <v>0</v>
      </c>
      <c r="I170" s="5">
        <v>0</v>
      </c>
      <c r="J170" s="5">
        <v>0</v>
      </c>
      <c r="K170" s="5">
        <v>0</v>
      </c>
      <c r="L170" s="5">
        <v>0</v>
      </c>
      <c r="M170" s="5">
        <v>0</v>
      </c>
      <c r="N170" s="5">
        <v>0</v>
      </c>
      <c r="O170" s="5">
        <v>0</v>
      </c>
      <c r="P170" s="5">
        <v>0</v>
      </c>
      <c r="Q170" s="5">
        <v>0</v>
      </c>
      <c r="R170" s="5">
        <v>0</v>
      </c>
      <c r="S170" s="5">
        <v>0</v>
      </c>
    </row>
    <row r="171" spans="1:19" hidden="1" x14ac:dyDescent="0.35">
      <c r="A171" s="2" t="s">
        <v>9</v>
      </c>
      <c r="B171" s="1" t="s">
        <v>634</v>
      </c>
      <c r="C171" t="str">
        <f>VLOOKUP(B171,[2]Clothes!$B$5:$D$447,2, FALSE)</f>
        <v>Out of Centre</v>
      </c>
      <c r="D171" t="str">
        <f>VLOOKUP(B171,[2]Clothes!$B$5:$D$447,3, FALSE)</f>
        <v>OoC - Zone 9</v>
      </c>
      <c r="E171" s="5">
        <v>0</v>
      </c>
      <c r="F171" s="5">
        <v>0</v>
      </c>
      <c r="G171" s="5">
        <v>0</v>
      </c>
      <c r="H171" s="5">
        <v>0</v>
      </c>
      <c r="I171" s="5">
        <v>0</v>
      </c>
      <c r="J171" s="5">
        <v>0</v>
      </c>
      <c r="K171" s="5">
        <v>0</v>
      </c>
      <c r="L171" s="5">
        <v>0</v>
      </c>
      <c r="M171" s="5">
        <v>0</v>
      </c>
      <c r="N171" s="5">
        <v>0</v>
      </c>
      <c r="O171" s="5">
        <v>0</v>
      </c>
      <c r="P171" s="5">
        <v>0</v>
      </c>
      <c r="Q171" s="5">
        <v>0</v>
      </c>
      <c r="R171" s="5">
        <v>0</v>
      </c>
      <c r="S171" s="5">
        <v>0</v>
      </c>
    </row>
    <row r="172" spans="1:19" hidden="1" x14ac:dyDescent="0.35">
      <c r="A172" s="2" t="s">
        <v>9</v>
      </c>
      <c r="B172" s="1" t="s">
        <v>635</v>
      </c>
      <c r="C172" t="str">
        <f>VLOOKUP(B172,[2]Clothes!$B$5:$D$447,2, FALSE)</f>
        <v>Out of Centre</v>
      </c>
      <c r="D172" t="str">
        <f>VLOOKUP(B172,[2]Clothes!$B$5:$D$447,3, FALSE)</f>
        <v>OoC - Zone 9</v>
      </c>
      <c r="E172" s="5">
        <v>0</v>
      </c>
      <c r="F172" s="5">
        <v>0</v>
      </c>
      <c r="G172" s="5">
        <v>0</v>
      </c>
      <c r="H172" s="5">
        <v>0</v>
      </c>
      <c r="I172" s="5">
        <v>0</v>
      </c>
      <c r="J172" s="5">
        <v>0</v>
      </c>
      <c r="K172" s="5">
        <v>0</v>
      </c>
      <c r="L172" s="5">
        <v>0</v>
      </c>
      <c r="M172" s="5">
        <v>0</v>
      </c>
      <c r="N172" s="5">
        <v>0</v>
      </c>
      <c r="O172" s="5">
        <v>0</v>
      </c>
      <c r="P172" s="5">
        <v>0</v>
      </c>
      <c r="Q172" s="5">
        <v>0</v>
      </c>
      <c r="R172" s="5">
        <v>0</v>
      </c>
      <c r="S172" s="5">
        <v>0</v>
      </c>
    </row>
    <row r="173" spans="1:19" hidden="1" x14ac:dyDescent="0.35">
      <c r="A173" s="2" t="s">
        <v>10</v>
      </c>
      <c r="B173" s="1" t="s">
        <v>636</v>
      </c>
      <c r="C173" t="str">
        <f>VLOOKUP(B173,[2]Clothes!$B$5:$D$447,2, FALSE)</f>
        <v>Out of Centre</v>
      </c>
      <c r="D173" t="str">
        <f>VLOOKUP(B173,[2]Clothes!$B$5:$D$447,3, FALSE)</f>
        <v>OoC - Zone 10</v>
      </c>
      <c r="E173" s="5">
        <v>0</v>
      </c>
      <c r="F173" s="5">
        <v>0</v>
      </c>
      <c r="G173" s="5">
        <v>0</v>
      </c>
      <c r="H173" s="5">
        <v>0</v>
      </c>
      <c r="I173" s="5">
        <v>0</v>
      </c>
      <c r="J173" s="5">
        <v>0</v>
      </c>
      <c r="K173" s="5">
        <v>0</v>
      </c>
      <c r="L173" s="5">
        <v>0</v>
      </c>
      <c r="M173" s="5">
        <v>0</v>
      </c>
      <c r="N173" s="5">
        <v>0</v>
      </c>
      <c r="O173" s="5">
        <v>0</v>
      </c>
      <c r="P173" s="5">
        <v>0</v>
      </c>
      <c r="Q173" s="5">
        <v>0</v>
      </c>
      <c r="R173" s="5">
        <v>0</v>
      </c>
      <c r="S173" s="5">
        <v>0</v>
      </c>
    </row>
    <row r="174" spans="1:19" hidden="1" x14ac:dyDescent="0.35">
      <c r="A174" s="2" t="s">
        <v>10</v>
      </c>
      <c r="B174" s="1" t="s">
        <v>637</v>
      </c>
      <c r="C174" t="str">
        <f>VLOOKUP(B174,[2]Clothes!$B$5:$D$447,2, FALSE)</f>
        <v>Out of Centre</v>
      </c>
      <c r="D174" t="str">
        <f>VLOOKUP(B174,[2]Clothes!$B$5:$D$447,3, FALSE)</f>
        <v>OoC - Zone 10</v>
      </c>
      <c r="E174" s="5">
        <v>0</v>
      </c>
      <c r="F174" s="5">
        <v>0</v>
      </c>
      <c r="G174" s="5">
        <v>0</v>
      </c>
      <c r="H174" s="5">
        <v>0</v>
      </c>
      <c r="I174" s="5">
        <v>0</v>
      </c>
      <c r="J174" s="5">
        <v>0</v>
      </c>
      <c r="K174" s="5">
        <v>0</v>
      </c>
      <c r="L174" s="5">
        <v>0</v>
      </c>
      <c r="M174" s="5">
        <v>0</v>
      </c>
      <c r="N174" s="5">
        <v>0</v>
      </c>
      <c r="O174" s="5">
        <v>0</v>
      </c>
      <c r="P174" s="5">
        <v>0</v>
      </c>
      <c r="Q174" s="5">
        <v>0</v>
      </c>
      <c r="R174" s="5">
        <v>0</v>
      </c>
      <c r="S174" s="5">
        <v>0</v>
      </c>
    </row>
    <row r="175" spans="1:19" hidden="1" x14ac:dyDescent="0.35">
      <c r="A175" s="2" t="s">
        <v>10</v>
      </c>
      <c r="B175" s="1" t="s">
        <v>638</v>
      </c>
      <c r="C175" t="str">
        <f>VLOOKUP(B175,[2]Clothes!$B$5:$D$447,2, FALSE)</f>
        <v>Out of Centre</v>
      </c>
      <c r="D175" t="str">
        <f>VLOOKUP(B175,[2]Clothes!$B$5:$D$447,3, FALSE)</f>
        <v>OoC - Zone 10</v>
      </c>
      <c r="E175" s="5">
        <v>1.3999999999999999E-4</v>
      </c>
      <c r="F175" s="5">
        <v>0</v>
      </c>
      <c r="G175" s="5">
        <v>0</v>
      </c>
      <c r="H175" s="5">
        <v>0</v>
      </c>
      <c r="I175" s="5">
        <v>0</v>
      </c>
      <c r="J175" s="5">
        <v>0</v>
      </c>
      <c r="K175" s="5">
        <v>0</v>
      </c>
      <c r="L175" s="5">
        <v>0</v>
      </c>
      <c r="M175" s="5">
        <v>0</v>
      </c>
      <c r="N175" s="5">
        <v>0</v>
      </c>
      <c r="O175" s="5">
        <v>7.79E-3</v>
      </c>
      <c r="P175" s="5">
        <v>0</v>
      </c>
      <c r="Q175" s="5">
        <v>0</v>
      </c>
      <c r="R175" s="5">
        <v>0</v>
      </c>
      <c r="S175" s="5">
        <v>0</v>
      </c>
    </row>
    <row r="176" spans="1:19" hidden="1" x14ac:dyDescent="0.35">
      <c r="A176" s="2" t="s">
        <v>10</v>
      </c>
      <c r="B176" s="1" t="s">
        <v>639</v>
      </c>
      <c r="C176" t="str">
        <f>VLOOKUP(B176,[2]Clothes!$B$5:$D$447,2, FALSE)</f>
        <v>Out of Centre</v>
      </c>
      <c r="D176" t="str">
        <f>VLOOKUP(B176,[2]Clothes!$B$5:$D$447,3, FALSE)</f>
        <v>OoC - Zone 10</v>
      </c>
      <c r="E176" s="5">
        <v>0</v>
      </c>
      <c r="F176" s="5">
        <v>0</v>
      </c>
      <c r="G176" s="5">
        <v>0</v>
      </c>
      <c r="H176" s="5">
        <v>0</v>
      </c>
      <c r="I176" s="5">
        <v>0</v>
      </c>
      <c r="J176" s="5">
        <v>0</v>
      </c>
      <c r="K176" s="5">
        <v>0</v>
      </c>
      <c r="L176" s="5">
        <v>0</v>
      </c>
      <c r="M176" s="5">
        <v>0</v>
      </c>
      <c r="N176" s="5">
        <v>0</v>
      </c>
      <c r="O176" s="5">
        <v>0</v>
      </c>
      <c r="P176" s="5">
        <v>0</v>
      </c>
      <c r="Q176" s="5">
        <v>0</v>
      </c>
      <c r="R176" s="5">
        <v>0</v>
      </c>
      <c r="S176" s="5">
        <v>0</v>
      </c>
    </row>
    <row r="177" spans="1:19" hidden="1" x14ac:dyDescent="0.35">
      <c r="A177" s="2" t="s">
        <v>10</v>
      </c>
      <c r="B177" s="1" t="s">
        <v>640</v>
      </c>
      <c r="C177" t="str">
        <f>VLOOKUP(B177,[2]Clothes!$B$5:$D$447,2, FALSE)</f>
        <v>Olney DC</v>
      </c>
      <c r="D177" t="str">
        <f>VLOOKUP(B177,[2]Clothes!$B$5:$D$447,3, FALSE)</f>
        <v>Olney DC - Other in Centre</v>
      </c>
      <c r="E177" s="5">
        <v>6.2100000000000002E-3</v>
      </c>
      <c r="F177" s="5">
        <v>0</v>
      </c>
      <c r="G177" s="5">
        <v>0</v>
      </c>
      <c r="H177" s="5">
        <v>0</v>
      </c>
      <c r="I177" s="5">
        <v>0</v>
      </c>
      <c r="J177" s="5">
        <v>0</v>
      </c>
      <c r="K177" s="5">
        <v>0</v>
      </c>
      <c r="L177" s="5">
        <v>0</v>
      </c>
      <c r="M177" s="5">
        <v>0</v>
      </c>
      <c r="N177" s="5">
        <v>0</v>
      </c>
      <c r="O177" s="5">
        <v>0.34605000000000002</v>
      </c>
      <c r="P177" s="5">
        <v>0</v>
      </c>
      <c r="Q177" s="5">
        <v>0</v>
      </c>
      <c r="R177" s="5">
        <v>0</v>
      </c>
      <c r="S177" s="5">
        <v>0</v>
      </c>
    </row>
    <row r="178" spans="1:19" hidden="1" x14ac:dyDescent="0.35">
      <c r="A178" s="2" t="s">
        <v>10</v>
      </c>
      <c r="B178" s="1" t="s">
        <v>641</v>
      </c>
      <c r="C178" t="str">
        <f>VLOOKUP(B178,[2]Clothes!$B$5:$D$447,2, FALSE)</f>
        <v>Out of Centre</v>
      </c>
      <c r="D178" t="str">
        <f>VLOOKUP(B178,[2]Clothes!$B$5:$D$447,3, FALSE)</f>
        <v>OoC - Zone 10</v>
      </c>
      <c r="E178" s="5">
        <v>0</v>
      </c>
      <c r="F178" s="5">
        <v>0</v>
      </c>
      <c r="G178" s="5">
        <v>0</v>
      </c>
      <c r="H178" s="5">
        <v>0</v>
      </c>
      <c r="I178" s="5">
        <v>0</v>
      </c>
      <c r="J178" s="5">
        <v>0</v>
      </c>
      <c r="K178" s="5">
        <v>0</v>
      </c>
      <c r="L178" s="5">
        <v>0</v>
      </c>
      <c r="M178" s="5">
        <v>0</v>
      </c>
      <c r="N178" s="5">
        <v>0</v>
      </c>
      <c r="O178" s="5">
        <v>0</v>
      </c>
      <c r="P178" s="5">
        <v>0</v>
      </c>
      <c r="Q178" s="5">
        <v>0</v>
      </c>
      <c r="R178" s="5">
        <v>0</v>
      </c>
      <c r="S178" s="5">
        <v>0</v>
      </c>
    </row>
    <row r="179" spans="1:19" hidden="1" x14ac:dyDescent="0.35">
      <c r="A179" s="2" t="s">
        <v>10</v>
      </c>
      <c r="B179" s="1" t="s">
        <v>151</v>
      </c>
      <c r="C179" t="str">
        <f>VLOOKUP(B179,[2]Clothes!$B$5:$D$447,2, FALSE)</f>
        <v>Out of Centre</v>
      </c>
      <c r="D179" t="str">
        <f>VLOOKUP(B179,[2]Clothes!$B$5:$D$447,3, FALSE)</f>
        <v>OoC - Zone 10</v>
      </c>
      <c r="E179" s="5">
        <v>1.3999999999999999E-4</v>
      </c>
      <c r="F179" s="5">
        <v>0</v>
      </c>
      <c r="G179" s="5">
        <v>0</v>
      </c>
      <c r="H179" s="5">
        <v>0</v>
      </c>
      <c r="I179" s="5">
        <v>0</v>
      </c>
      <c r="J179" s="5">
        <v>0</v>
      </c>
      <c r="K179" s="5">
        <v>0</v>
      </c>
      <c r="L179" s="5">
        <v>0</v>
      </c>
      <c r="M179" s="5">
        <v>0</v>
      </c>
      <c r="N179" s="5">
        <v>0</v>
      </c>
      <c r="O179" s="5">
        <v>7.79E-3</v>
      </c>
      <c r="P179" s="5">
        <v>0</v>
      </c>
      <c r="Q179" s="5">
        <v>0</v>
      </c>
      <c r="R179" s="5">
        <v>0</v>
      </c>
      <c r="S179" s="5">
        <v>0</v>
      </c>
    </row>
    <row r="180" spans="1:19" hidden="1" x14ac:dyDescent="0.35">
      <c r="A180" s="2" t="s">
        <v>10</v>
      </c>
      <c r="B180" s="1" t="s">
        <v>642</v>
      </c>
      <c r="C180" t="str">
        <f>VLOOKUP(B180,[2]Clothes!$B$5:$D$447,2, FALSE)</f>
        <v>Out of Centre</v>
      </c>
      <c r="D180" t="str">
        <f>VLOOKUP(B180,[2]Clothes!$B$5:$D$447,3, FALSE)</f>
        <v>OoC - Zone 10</v>
      </c>
      <c r="E180" s="5">
        <v>0</v>
      </c>
      <c r="F180" s="5">
        <v>0</v>
      </c>
      <c r="G180" s="5">
        <v>0</v>
      </c>
      <c r="H180" s="5">
        <v>0</v>
      </c>
      <c r="I180" s="5">
        <v>0</v>
      </c>
      <c r="J180" s="5">
        <v>0</v>
      </c>
      <c r="K180" s="5">
        <v>0</v>
      </c>
      <c r="L180" s="5">
        <v>0</v>
      </c>
      <c r="M180" s="5">
        <v>0</v>
      </c>
      <c r="N180" s="5">
        <v>0</v>
      </c>
      <c r="O180" s="5">
        <v>0</v>
      </c>
      <c r="P180" s="5">
        <v>0</v>
      </c>
      <c r="Q180" s="5">
        <v>0</v>
      </c>
      <c r="R180" s="5">
        <v>0</v>
      </c>
      <c r="S180" s="5">
        <v>0</v>
      </c>
    </row>
    <row r="181" spans="1:19" hidden="1" x14ac:dyDescent="0.35">
      <c r="A181" s="2" t="s">
        <v>10</v>
      </c>
      <c r="B181" s="1" t="s">
        <v>643</v>
      </c>
      <c r="C181" t="str">
        <f>VLOOKUP(B181,[2]Clothes!$B$5:$D$447,2, FALSE)</f>
        <v>Out of Centre</v>
      </c>
      <c r="D181" t="str">
        <f>VLOOKUP(B181,[2]Clothes!$B$5:$D$447,3, FALSE)</f>
        <v>OoC - Zone 10</v>
      </c>
      <c r="E181" s="5">
        <v>0</v>
      </c>
      <c r="F181" s="5">
        <v>0</v>
      </c>
      <c r="G181" s="5">
        <v>0</v>
      </c>
      <c r="H181" s="5">
        <v>0</v>
      </c>
      <c r="I181" s="5">
        <v>0</v>
      </c>
      <c r="J181" s="5">
        <v>0</v>
      </c>
      <c r="K181" s="5">
        <v>0</v>
      </c>
      <c r="L181" s="5">
        <v>0</v>
      </c>
      <c r="M181" s="5">
        <v>0</v>
      </c>
      <c r="N181" s="5">
        <v>0</v>
      </c>
      <c r="O181" s="5">
        <v>0</v>
      </c>
      <c r="P181" s="5">
        <v>0</v>
      </c>
      <c r="Q181" s="5">
        <v>0</v>
      </c>
      <c r="R181" s="5">
        <v>0</v>
      </c>
      <c r="S181" s="5">
        <v>0</v>
      </c>
    </row>
    <row r="182" spans="1:19" hidden="1" x14ac:dyDescent="0.35">
      <c r="A182" s="2" t="s">
        <v>11</v>
      </c>
      <c r="B182" s="1" t="s">
        <v>644</v>
      </c>
      <c r="C182" t="str">
        <f>VLOOKUP(B182,[2]Clothes!$B$5:$D$447,2, FALSE)</f>
        <v>Outside of MKCC</v>
      </c>
      <c r="D182" t="str">
        <f>VLOOKUP(B182,[2]Clothes!$B$5:$D$447,3, FALSE)</f>
        <v>Outside of MKCC - Other</v>
      </c>
      <c r="E182" s="5">
        <v>0</v>
      </c>
      <c r="F182" s="5">
        <v>0</v>
      </c>
      <c r="G182" s="5">
        <v>0</v>
      </c>
      <c r="H182" s="5">
        <v>0</v>
      </c>
      <c r="I182" s="5">
        <v>0</v>
      </c>
      <c r="J182" s="5">
        <v>0</v>
      </c>
      <c r="K182" s="5">
        <v>0</v>
      </c>
      <c r="L182" s="5">
        <v>0</v>
      </c>
      <c r="M182" s="5">
        <v>0</v>
      </c>
      <c r="N182" s="5">
        <v>0</v>
      </c>
      <c r="O182" s="5">
        <v>0</v>
      </c>
      <c r="P182" s="5">
        <v>0</v>
      </c>
      <c r="Q182" s="5">
        <v>0</v>
      </c>
      <c r="R182" s="5">
        <v>0</v>
      </c>
      <c r="S182" s="5">
        <v>0</v>
      </c>
    </row>
    <row r="183" spans="1:19" hidden="1" x14ac:dyDescent="0.35">
      <c r="A183" s="2" t="s">
        <v>11</v>
      </c>
      <c r="B183" s="1" t="s">
        <v>645</v>
      </c>
      <c r="C183" t="str">
        <f>VLOOKUP(B183,[2]Clothes!$B$5:$D$447,2, FALSE)</f>
        <v>Outside of MKCC</v>
      </c>
      <c r="D183" t="str">
        <f>VLOOKUP(B183,[2]Clothes!$B$5:$D$447,3, FALSE)</f>
        <v>Outside of MKCC - Other</v>
      </c>
      <c r="E183" s="5">
        <v>0</v>
      </c>
      <c r="F183" s="5">
        <v>0</v>
      </c>
      <c r="G183" s="5">
        <v>0</v>
      </c>
      <c r="H183" s="5">
        <v>0</v>
      </c>
      <c r="I183" s="5">
        <v>0</v>
      </c>
      <c r="J183" s="5">
        <v>0</v>
      </c>
      <c r="K183" s="5">
        <v>0</v>
      </c>
      <c r="L183" s="5">
        <v>0</v>
      </c>
      <c r="M183" s="5">
        <v>0</v>
      </c>
      <c r="N183" s="5">
        <v>0</v>
      </c>
      <c r="O183" s="5">
        <v>0</v>
      </c>
      <c r="P183" s="5">
        <v>0</v>
      </c>
      <c r="Q183" s="5">
        <v>0</v>
      </c>
      <c r="R183" s="5">
        <v>0</v>
      </c>
      <c r="S183" s="5">
        <v>0</v>
      </c>
    </row>
    <row r="184" spans="1:19" hidden="1" x14ac:dyDescent="0.35">
      <c r="A184" s="2" t="s">
        <v>11</v>
      </c>
      <c r="B184" s="1" t="s">
        <v>646</v>
      </c>
      <c r="C184" t="str">
        <f>VLOOKUP(B184,[2]Clothes!$B$5:$D$447,2, FALSE)</f>
        <v>Outside of MKCC</v>
      </c>
      <c r="D184" t="str">
        <f>VLOOKUP(B184,[2]Clothes!$B$5:$D$447,3, FALSE)</f>
        <v>Outside of MKCC - Other</v>
      </c>
      <c r="E184" s="5">
        <v>0</v>
      </c>
      <c r="F184" s="5">
        <v>0</v>
      </c>
      <c r="G184" s="5">
        <v>0</v>
      </c>
      <c r="H184" s="5">
        <v>0</v>
      </c>
      <c r="I184" s="5">
        <v>0</v>
      </c>
      <c r="J184" s="5">
        <v>0</v>
      </c>
      <c r="K184" s="5">
        <v>0</v>
      </c>
      <c r="L184" s="5">
        <v>0</v>
      </c>
      <c r="M184" s="5">
        <v>0</v>
      </c>
      <c r="N184" s="5">
        <v>0</v>
      </c>
      <c r="O184" s="5">
        <v>0</v>
      </c>
      <c r="P184" s="5">
        <v>0</v>
      </c>
      <c r="Q184" s="5">
        <v>0</v>
      </c>
      <c r="R184" s="5">
        <v>0</v>
      </c>
      <c r="S184" s="5">
        <v>0</v>
      </c>
    </row>
    <row r="185" spans="1:19" hidden="1" x14ac:dyDescent="0.35">
      <c r="A185" s="2" t="s">
        <v>11</v>
      </c>
      <c r="B185" s="1" t="s">
        <v>647</v>
      </c>
      <c r="C185" t="str">
        <f>VLOOKUP(B185,[2]Clothes!$B$5:$D$447,2, FALSE)</f>
        <v>Outside of MKCC</v>
      </c>
      <c r="D185" t="str">
        <f>VLOOKUP(B185,[2]Clothes!$B$5:$D$447,3, FALSE)</f>
        <v>Outside of MKCC - Other</v>
      </c>
      <c r="E185" s="5">
        <v>2.3600000000000001E-3</v>
      </c>
      <c r="F185" s="5">
        <v>0</v>
      </c>
      <c r="G185" s="5">
        <v>0</v>
      </c>
      <c r="H185" s="5">
        <v>0</v>
      </c>
      <c r="I185" s="5">
        <v>0</v>
      </c>
      <c r="J185" s="5">
        <v>0</v>
      </c>
      <c r="K185" s="5">
        <v>0</v>
      </c>
      <c r="L185" s="5">
        <v>0</v>
      </c>
      <c r="M185" s="5">
        <v>0</v>
      </c>
      <c r="N185" s="5">
        <v>0</v>
      </c>
      <c r="O185" s="5">
        <v>0</v>
      </c>
      <c r="P185" s="5">
        <v>6.0400000000000002E-3</v>
      </c>
      <c r="Q185" s="5">
        <v>1.205E-2</v>
      </c>
      <c r="R185" s="5">
        <v>0</v>
      </c>
      <c r="S185" s="5">
        <v>0</v>
      </c>
    </row>
    <row r="186" spans="1:19" hidden="1" x14ac:dyDescent="0.35">
      <c r="A186" s="2" t="s">
        <v>11</v>
      </c>
      <c r="B186" s="1" t="s">
        <v>648</v>
      </c>
      <c r="C186" t="str">
        <f>VLOOKUP(B186,[2]Clothes!$B$5:$D$447,2, FALSE)</f>
        <v>Outside of MKCC</v>
      </c>
      <c r="D186" t="str">
        <f>VLOOKUP(B186,[2]Clothes!$B$5:$D$447,3, FALSE)</f>
        <v>Outside of MKCC - Other</v>
      </c>
      <c r="E186" s="5">
        <v>6.6E-4</v>
      </c>
      <c r="F186" s="5">
        <v>0</v>
      </c>
      <c r="G186" s="5">
        <v>0</v>
      </c>
      <c r="H186" s="5">
        <v>0</v>
      </c>
      <c r="I186" s="5">
        <v>0</v>
      </c>
      <c r="J186" s="5">
        <v>0</v>
      </c>
      <c r="K186" s="5">
        <v>0</v>
      </c>
      <c r="L186" s="5">
        <v>0</v>
      </c>
      <c r="M186" s="5">
        <v>0</v>
      </c>
      <c r="N186" s="5">
        <v>0</v>
      </c>
      <c r="O186" s="5">
        <v>0</v>
      </c>
      <c r="P186" s="5">
        <v>6.0400000000000002E-3</v>
      </c>
      <c r="Q186" s="5">
        <v>0</v>
      </c>
      <c r="R186" s="5">
        <v>0</v>
      </c>
      <c r="S186" s="5">
        <v>0</v>
      </c>
    </row>
    <row r="187" spans="1:19" hidden="1" x14ac:dyDescent="0.35">
      <c r="A187" s="2" t="s">
        <v>11</v>
      </c>
      <c r="B187" s="1" t="s">
        <v>649</v>
      </c>
      <c r="C187" t="str">
        <f>VLOOKUP(B187,[2]Clothes!$B$5:$D$447,2, FALSE)</f>
        <v>Outside of MKCC</v>
      </c>
      <c r="D187" t="str">
        <f>VLOOKUP(B187,[2]Clothes!$B$5:$D$447,3, FALSE)</f>
        <v>Outside of MKCC - Other</v>
      </c>
      <c r="E187" s="5">
        <v>0</v>
      </c>
      <c r="F187" s="5">
        <v>0</v>
      </c>
      <c r="G187" s="5">
        <v>0</v>
      </c>
      <c r="H187" s="5">
        <v>0</v>
      </c>
      <c r="I187" s="5">
        <v>0</v>
      </c>
      <c r="J187" s="5">
        <v>0</v>
      </c>
      <c r="K187" s="5">
        <v>0</v>
      </c>
      <c r="L187" s="5">
        <v>0</v>
      </c>
      <c r="M187" s="5">
        <v>0</v>
      </c>
      <c r="N187" s="5">
        <v>0</v>
      </c>
      <c r="O187" s="5">
        <v>0</v>
      </c>
      <c r="P187" s="5">
        <v>0</v>
      </c>
      <c r="Q187" s="5">
        <v>0</v>
      </c>
      <c r="R187" s="5">
        <v>0</v>
      </c>
      <c r="S187" s="5">
        <v>0</v>
      </c>
    </row>
    <row r="188" spans="1:19" hidden="1" x14ac:dyDescent="0.35">
      <c r="A188" s="2" t="s">
        <v>11</v>
      </c>
      <c r="B188" s="1" t="s">
        <v>650</v>
      </c>
      <c r="C188" t="str">
        <f>VLOOKUP(B188,[2]Clothes!$B$5:$D$447,2, FALSE)</f>
        <v>Out of Centre</v>
      </c>
      <c r="D188" t="str">
        <f>VLOOKUP(B188,[2]Clothes!$B$5:$D$447,3, FALSE)</f>
        <v>OoC - Zone 11</v>
      </c>
      <c r="E188" s="5">
        <v>0</v>
      </c>
      <c r="F188" s="5">
        <v>0</v>
      </c>
      <c r="G188" s="5">
        <v>0</v>
      </c>
      <c r="H188" s="5">
        <v>0</v>
      </c>
      <c r="I188" s="5">
        <v>0</v>
      </c>
      <c r="J188" s="5">
        <v>0</v>
      </c>
      <c r="K188" s="5">
        <v>0</v>
      </c>
      <c r="L188" s="5">
        <v>0</v>
      </c>
      <c r="M188" s="5">
        <v>0</v>
      </c>
      <c r="N188" s="5">
        <v>0</v>
      </c>
      <c r="O188" s="5">
        <v>0</v>
      </c>
      <c r="P188" s="5">
        <v>0</v>
      </c>
      <c r="Q188" s="5">
        <v>0</v>
      </c>
      <c r="R188" s="5">
        <v>0</v>
      </c>
      <c r="S188" s="5">
        <v>0</v>
      </c>
    </row>
    <row r="189" spans="1:19" hidden="1" x14ac:dyDescent="0.35">
      <c r="A189" s="2" t="s">
        <v>11</v>
      </c>
      <c r="B189" s="1" t="s">
        <v>651</v>
      </c>
      <c r="C189" t="str">
        <f>VLOOKUP(B189,[2]Clothes!$B$5:$D$447,2, FALSE)</f>
        <v>Outside of MKCC</v>
      </c>
      <c r="D189" t="str">
        <f>VLOOKUP(B189,[2]Clothes!$B$5:$D$447,3, FALSE)</f>
        <v>Outside of MKCC - Other</v>
      </c>
      <c r="E189" s="5">
        <v>1.31E-3</v>
      </c>
      <c r="F189" s="5">
        <v>0</v>
      </c>
      <c r="G189" s="5">
        <v>0</v>
      </c>
      <c r="H189" s="5">
        <v>0</v>
      </c>
      <c r="I189" s="5">
        <v>0</v>
      </c>
      <c r="J189" s="5">
        <v>0</v>
      </c>
      <c r="K189" s="5">
        <v>0</v>
      </c>
      <c r="L189" s="5">
        <v>0</v>
      </c>
      <c r="M189" s="5">
        <v>0</v>
      </c>
      <c r="N189" s="5">
        <v>0</v>
      </c>
      <c r="O189" s="5">
        <v>0</v>
      </c>
      <c r="P189" s="5">
        <v>1.2070000000000001E-2</v>
      </c>
      <c r="Q189" s="5">
        <v>0</v>
      </c>
      <c r="R189" s="5">
        <v>0</v>
      </c>
      <c r="S189" s="5">
        <v>0</v>
      </c>
    </row>
    <row r="190" spans="1:19" hidden="1" x14ac:dyDescent="0.35">
      <c r="A190" s="2" t="s">
        <v>11</v>
      </c>
      <c r="B190" s="1" t="s">
        <v>167</v>
      </c>
      <c r="C190" t="str">
        <f>VLOOKUP(B190,[2]Clothes!$B$5:$D$447,2, FALSE)</f>
        <v>Outside of MKCC</v>
      </c>
      <c r="D190" t="str">
        <f>VLOOKUP(B190,[2]Clothes!$B$5:$D$447,3, FALSE)</f>
        <v>Outside of MKCC - Other</v>
      </c>
      <c r="E190" s="5">
        <v>6.6E-4</v>
      </c>
      <c r="F190" s="5">
        <v>0</v>
      </c>
      <c r="G190" s="5">
        <v>0</v>
      </c>
      <c r="H190" s="5">
        <v>0</v>
      </c>
      <c r="I190" s="5">
        <v>0</v>
      </c>
      <c r="J190" s="5">
        <v>0</v>
      </c>
      <c r="K190" s="5">
        <v>0</v>
      </c>
      <c r="L190" s="5">
        <v>0</v>
      </c>
      <c r="M190" s="5">
        <v>0</v>
      </c>
      <c r="N190" s="5">
        <v>0</v>
      </c>
      <c r="O190" s="5">
        <v>0</v>
      </c>
      <c r="P190" s="5">
        <v>6.0400000000000002E-3</v>
      </c>
      <c r="Q190" s="5">
        <v>0</v>
      </c>
      <c r="R190" s="5">
        <v>0</v>
      </c>
      <c r="S190" s="5">
        <v>0</v>
      </c>
    </row>
    <row r="191" spans="1:19" hidden="1" x14ac:dyDescent="0.35">
      <c r="A191" s="2" t="s">
        <v>11</v>
      </c>
      <c r="B191" s="1" t="s">
        <v>652</v>
      </c>
      <c r="C191" t="str">
        <f>VLOOKUP(B191,[2]Clothes!$B$5:$D$447,2, FALSE)</f>
        <v>Outside of MKCC</v>
      </c>
      <c r="D191" t="str">
        <f>VLOOKUP(B191,[2]Clothes!$B$5:$D$447,3, FALSE)</f>
        <v>Outside of MKCC - Other</v>
      </c>
      <c r="E191" s="5">
        <v>0</v>
      </c>
      <c r="F191" s="5">
        <v>0</v>
      </c>
      <c r="G191" s="5">
        <v>0</v>
      </c>
      <c r="H191" s="5">
        <v>0</v>
      </c>
      <c r="I191" s="5">
        <v>0</v>
      </c>
      <c r="J191" s="5">
        <v>0</v>
      </c>
      <c r="K191" s="5">
        <v>0</v>
      </c>
      <c r="L191" s="5">
        <v>0</v>
      </c>
      <c r="M191" s="5">
        <v>0</v>
      </c>
      <c r="N191" s="5">
        <v>0</v>
      </c>
      <c r="O191" s="5">
        <v>0</v>
      </c>
      <c r="P191" s="5">
        <v>0</v>
      </c>
      <c r="Q191" s="5">
        <v>0</v>
      </c>
      <c r="R191" s="5">
        <v>0</v>
      </c>
      <c r="S191" s="5">
        <v>0</v>
      </c>
    </row>
    <row r="192" spans="1:19" hidden="1" x14ac:dyDescent="0.35">
      <c r="A192" s="2" t="s">
        <v>11</v>
      </c>
      <c r="B192" s="1" t="s">
        <v>653</v>
      </c>
      <c r="C192" t="str">
        <f>VLOOKUP(B192,[2]Clothes!$B$5:$D$447,2, FALSE)</f>
        <v>Outside of MKCC</v>
      </c>
      <c r="D192" t="str">
        <f>VLOOKUP(B192,[2]Clothes!$B$5:$D$447,3, FALSE)</f>
        <v>Outside of MKCC - Other</v>
      </c>
      <c r="E192" s="5">
        <v>0</v>
      </c>
      <c r="F192" s="5">
        <v>0</v>
      </c>
      <c r="G192" s="5">
        <v>0</v>
      </c>
      <c r="H192" s="5">
        <v>0</v>
      </c>
      <c r="I192" s="5">
        <v>0</v>
      </c>
      <c r="J192" s="5">
        <v>0</v>
      </c>
      <c r="K192" s="5">
        <v>0</v>
      </c>
      <c r="L192" s="5">
        <v>0</v>
      </c>
      <c r="M192" s="5">
        <v>0</v>
      </c>
      <c r="N192" s="5">
        <v>0</v>
      </c>
      <c r="O192" s="5">
        <v>0</v>
      </c>
      <c r="P192" s="5">
        <v>0</v>
      </c>
      <c r="Q192" s="5">
        <v>0</v>
      </c>
      <c r="R192" s="5">
        <v>0</v>
      </c>
      <c r="S192" s="5">
        <v>0</v>
      </c>
    </row>
    <row r="193" spans="1:19" hidden="1" x14ac:dyDescent="0.35">
      <c r="A193" s="2" t="s">
        <v>12</v>
      </c>
      <c r="B193" s="1" t="s">
        <v>169</v>
      </c>
      <c r="C193" t="str">
        <f>VLOOKUP(B193,[2]Clothes!$B$5:$D$447,2, FALSE)</f>
        <v>Outside of MKCC</v>
      </c>
      <c r="D193" t="str">
        <f>VLOOKUP(B193,[2]Clothes!$B$5:$D$447,3, FALSE)</f>
        <v>Leighton Buzzard</v>
      </c>
      <c r="E193" s="5">
        <v>0</v>
      </c>
      <c r="F193" s="5">
        <v>0</v>
      </c>
      <c r="G193" s="5">
        <v>0</v>
      </c>
      <c r="H193" s="5">
        <v>0</v>
      </c>
      <c r="I193" s="5">
        <v>0</v>
      </c>
      <c r="J193" s="5">
        <v>0</v>
      </c>
      <c r="K193" s="5">
        <v>0</v>
      </c>
      <c r="L193" s="5">
        <v>0</v>
      </c>
      <c r="M193" s="5">
        <v>0</v>
      </c>
      <c r="N193" s="5">
        <v>0</v>
      </c>
      <c r="O193" s="5">
        <v>0</v>
      </c>
      <c r="P193" s="5">
        <v>0</v>
      </c>
      <c r="Q193" s="5">
        <v>0</v>
      </c>
      <c r="R193" s="5">
        <v>0</v>
      </c>
      <c r="S193" s="5">
        <v>0</v>
      </c>
    </row>
    <row r="194" spans="1:19" hidden="1" x14ac:dyDescent="0.35">
      <c r="A194" s="2" t="s">
        <v>12</v>
      </c>
      <c r="B194" s="1" t="s">
        <v>654</v>
      </c>
      <c r="C194" t="str">
        <f>VLOOKUP(B194,[2]Clothes!$B$5:$D$447,2, FALSE)</f>
        <v>Outside of MKCC</v>
      </c>
      <c r="D194" t="str">
        <f>VLOOKUP(B194,[2]Clothes!$B$5:$D$447,3, FALSE)</f>
        <v>Outside of MKCC - Other</v>
      </c>
      <c r="E194" s="5">
        <v>0</v>
      </c>
      <c r="F194" s="5">
        <v>0</v>
      </c>
      <c r="G194" s="5">
        <v>0</v>
      </c>
      <c r="H194" s="5">
        <v>0</v>
      </c>
      <c r="I194" s="5">
        <v>0</v>
      </c>
      <c r="J194" s="5">
        <v>0</v>
      </c>
      <c r="K194" s="5">
        <v>0</v>
      </c>
      <c r="L194" s="5">
        <v>0</v>
      </c>
      <c r="M194" s="5">
        <v>0</v>
      </c>
      <c r="N194" s="5">
        <v>0</v>
      </c>
      <c r="O194" s="5">
        <v>0</v>
      </c>
      <c r="P194" s="5">
        <v>0</v>
      </c>
      <c r="Q194" s="5">
        <v>0</v>
      </c>
      <c r="R194" s="5">
        <v>0</v>
      </c>
      <c r="S194" s="5">
        <v>0</v>
      </c>
    </row>
    <row r="195" spans="1:19" hidden="1" x14ac:dyDescent="0.35">
      <c r="A195" s="2" t="s">
        <v>12</v>
      </c>
      <c r="B195" s="1" t="s">
        <v>655</v>
      </c>
      <c r="C195" t="str">
        <f>VLOOKUP(B195,[2]Clothes!$B$5:$D$447,2, FALSE)</f>
        <v>Outside of MKCC</v>
      </c>
      <c r="D195" t="str">
        <f>VLOOKUP(B195,[2]Clothes!$B$5:$D$447,3, FALSE)</f>
        <v>Leighton Buzzard</v>
      </c>
      <c r="E195" s="5">
        <v>2.1800000000000001E-3</v>
      </c>
      <c r="F195" s="5">
        <v>0</v>
      </c>
      <c r="G195" s="5">
        <v>0</v>
      </c>
      <c r="H195" s="5">
        <v>0</v>
      </c>
      <c r="I195" s="5">
        <v>0</v>
      </c>
      <c r="J195" s="5">
        <v>0</v>
      </c>
      <c r="K195" s="5">
        <v>0</v>
      </c>
      <c r="L195" s="5">
        <v>0</v>
      </c>
      <c r="M195" s="5">
        <v>0</v>
      </c>
      <c r="N195" s="5">
        <v>0</v>
      </c>
      <c r="O195" s="5">
        <v>0</v>
      </c>
      <c r="P195" s="5">
        <v>0</v>
      </c>
      <c r="Q195" s="5">
        <v>1.541E-2</v>
      </c>
      <c r="R195" s="5">
        <v>0</v>
      </c>
      <c r="S195" s="5">
        <v>0</v>
      </c>
    </row>
    <row r="196" spans="1:19" hidden="1" x14ac:dyDescent="0.35">
      <c r="A196" s="2" t="s">
        <v>12</v>
      </c>
      <c r="B196" s="1" t="s">
        <v>656</v>
      </c>
      <c r="C196" t="str">
        <f>VLOOKUP(B196,[2]Clothes!$B$5:$D$447,2, FALSE)</f>
        <v>Outside of MKCC</v>
      </c>
      <c r="D196" t="str">
        <f>VLOOKUP(B196,[2]Clothes!$B$5:$D$447,3, FALSE)</f>
        <v>Outside of MKCC - Other</v>
      </c>
      <c r="E196" s="5">
        <v>0</v>
      </c>
      <c r="F196" s="5">
        <v>0</v>
      </c>
      <c r="G196" s="5">
        <v>0</v>
      </c>
      <c r="H196" s="5">
        <v>0</v>
      </c>
      <c r="I196" s="5">
        <v>0</v>
      </c>
      <c r="J196" s="5">
        <v>0</v>
      </c>
      <c r="K196" s="5">
        <v>0</v>
      </c>
      <c r="L196" s="5">
        <v>0</v>
      </c>
      <c r="M196" s="5">
        <v>0</v>
      </c>
      <c r="N196" s="5">
        <v>0</v>
      </c>
      <c r="O196" s="5">
        <v>0</v>
      </c>
      <c r="P196" s="5">
        <v>0</v>
      </c>
      <c r="Q196" s="5">
        <v>0</v>
      </c>
      <c r="R196" s="5">
        <v>0</v>
      </c>
      <c r="S196" s="5">
        <v>0</v>
      </c>
    </row>
    <row r="197" spans="1:19" hidden="1" x14ac:dyDescent="0.35">
      <c r="A197" s="2" t="s">
        <v>12</v>
      </c>
      <c r="B197" s="1" t="s">
        <v>657</v>
      </c>
      <c r="C197" t="str">
        <f>VLOOKUP(B197,[2]Clothes!$B$5:$D$447,2, FALSE)</f>
        <v>Outside of MKCC</v>
      </c>
      <c r="D197" t="str">
        <f>VLOOKUP(B197,[2]Clothes!$B$5:$D$447,3, FALSE)</f>
        <v>Outside of MKCC - Other</v>
      </c>
      <c r="E197" s="5">
        <v>0</v>
      </c>
      <c r="F197" s="5">
        <v>0</v>
      </c>
      <c r="G197" s="5">
        <v>0</v>
      </c>
      <c r="H197" s="5">
        <v>0</v>
      </c>
      <c r="I197" s="5">
        <v>0</v>
      </c>
      <c r="J197" s="5">
        <v>0</v>
      </c>
      <c r="K197" s="5">
        <v>0</v>
      </c>
      <c r="L197" s="5">
        <v>0</v>
      </c>
      <c r="M197" s="5">
        <v>0</v>
      </c>
      <c r="N197" s="5">
        <v>0</v>
      </c>
      <c r="O197" s="5">
        <v>0</v>
      </c>
      <c r="P197" s="5">
        <v>0</v>
      </c>
      <c r="Q197" s="5">
        <v>0</v>
      </c>
      <c r="R197" s="5">
        <v>0</v>
      </c>
      <c r="S197" s="5">
        <v>0</v>
      </c>
    </row>
    <row r="198" spans="1:19" hidden="1" x14ac:dyDescent="0.35">
      <c r="A198" s="2" t="s">
        <v>12</v>
      </c>
      <c r="B198" s="1" t="s">
        <v>658</v>
      </c>
      <c r="C198" t="str">
        <f>VLOOKUP(B198,[2]Clothes!$B$5:$D$447,2, FALSE)</f>
        <v>Outside of MKCC</v>
      </c>
      <c r="D198" t="str">
        <f>VLOOKUP(B198,[2]Clothes!$B$5:$D$447,3, FALSE)</f>
        <v>Outside of MKCC - Other</v>
      </c>
      <c r="E198" s="5">
        <v>0</v>
      </c>
      <c r="F198" s="5">
        <v>0</v>
      </c>
      <c r="G198" s="5">
        <v>0</v>
      </c>
      <c r="H198" s="5">
        <v>0</v>
      </c>
      <c r="I198" s="5">
        <v>0</v>
      </c>
      <c r="J198" s="5">
        <v>0</v>
      </c>
      <c r="K198" s="5">
        <v>0</v>
      </c>
      <c r="L198" s="5">
        <v>0</v>
      </c>
      <c r="M198" s="5">
        <v>0</v>
      </c>
      <c r="N198" s="5">
        <v>0</v>
      </c>
      <c r="O198" s="5">
        <v>0</v>
      </c>
      <c r="P198" s="5">
        <v>0</v>
      </c>
      <c r="Q198" s="5">
        <v>0</v>
      </c>
      <c r="R198" s="5">
        <v>0</v>
      </c>
      <c r="S198" s="5">
        <v>0</v>
      </c>
    </row>
    <row r="199" spans="1:19" hidden="1" x14ac:dyDescent="0.35">
      <c r="A199" s="2" t="s">
        <v>12</v>
      </c>
      <c r="B199" s="1" t="s">
        <v>659</v>
      </c>
      <c r="C199" t="str">
        <f>VLOOKUP(B199,[2]Clothes!$B$5:$D$447,2, FALSE)</f>
        <v>Out of Centre</v>
      </c>
      <c r="D199" t="str">
        <f>VLOOKUP(B199,[2]Clothes!$B$5:$D$447,3, FALSE)</f>
        <v>OoC - Zone 12</v>
      </c>
      <c r="E199" s="5">
        <v>2.0410000000000001E-2</v>
      </c>
      <c r="F199" s="5">
        <v>9.1079999999999994E-2</v>
      </c>
      <c r="G199" s="5">
        <v>1.9720000000000001E-2</v>
      </c>
      <c r="H199" s="5">
        <v>6.1089999999999998E-2</v>
      </c>
      <c r="I199" s="5">
        <v>2.826E-2</v>
      </c>
      <c r="J199" s="5">
        <v>3.075E-2</v>
      </c>
      <c r="K199" s="5">
        <v>9.8700000000000003E-3</v>
      </c>
      <c r="L199" s="5">
        <v>1.474E-2</v>
      </c>
      <c r="M199" s="5">
        <v>5.3299999999999997E-3</v>
      </c>
      <c r="N199" s="5">
        <v>4.8419999999999998E-2</v>
      </c>
      <c r="O199" s="5">
        <v>2.7730000000000001E-2</v>
      </c>
      <c r="P199" s="5">
        <v>0</v>
      </c>
      <c r="Q199" s="5">
        <v>2.41E-2</v>
      </c>
      <c r="R199" s="5">
        <v>1.261E-2</v>
      </c>
      <c r="S199" s="5">
        <v>5.6600000000000001E-3</v>
      </c>
    </row>
    <row r="200" spans="1:19" hidden="1" x14ac:dyDescent="0.35">
      <c r="A200" s="2" t="s">
        <v>12</v>
      </c>
      <c r="B200" s="1" t="s">
        <v>660</v>
      </c>
      <c r="C200" t="s">
        <v>1869</v>
      </c>
      <c r="D200" t="s">
        <v>1880</v>
      </c>
      <c r="E200" s="5">
        <v>0</v>
      </c>
      <c r="F200" s="5">
        <v>0</v>
      </c>
      <c r="G200" s="5">
        <v>0</v>
      </c>
      <c r="H200" s="5">
        <v>0</v>
      </c>
      <c r="I200" s="5">
        <v>0</v>
      </c>
      <c r="J200" s="5">
        <v>0</v>
      </c>
      <c r="K200" s="5">
        <v>0</v>
      </c>
      <c r="L200" s="5">
        <v>0</v>
      </c>
      <c r="M200" s="5">
        <v>0</v>
      </c>
      <c r="N200" s="5">
        <v>0</v>
      </c>
      <c r="O200" s="5">
        <v>0</v>
      </c>
      <c r="P200" s="5">
        <v>0</v>
      </c>
      <c r="Q200" s="5">
        <v>0</v>
      </c>
      <c r="R200" s="5">
        <v>0</v>
      </c>
      <c r="S200" s="5">
        <v>0</v>
      </c>
    </row>
    <row r="201" spans="1:19" hidden="1" x14ac:dyDescent="0.35">
      <c r="A201" s="2" t="s">
        <v>12</v>
      </c>
      <c r="B201" s="1" t="s">
        <v>661</v>
      </c>
      <c r="C201" t="str">
        <f>VLOOKUP(B201,[2]Clothes!$B$5:$D$447,2, FALSE)</f>
        <v>Outside of MKCC</v>
      </c>
      <c r="D201" t="str">
        <f>VLOOKUP(B201,[2]Clothes!$B$5:$D$447,3, FALSE)</f>
        <v>Outside of MKCC - Other</v>
      </c>
      <c r="E201" s="5">
        <v>4.3E-3</v>
      </c>
      <c r="F201" s="5">
        <v>0</v>
      </c>
      <c r="G201" s="5">
        <v>0</v>
      </c>
      <c r="H201" s="5">
        <v>0</v>
      </c>
      <c r="I201" s="5">
        <v>0</v>
      </c>
      <c r="J201" s="5">
        <v>0</v>
      </c>
      <c r="K201" s="5">
        <v>0</v>
      </c>
      <c r="L201" s="5">
        <v>0</v>
      </c>
      <c r="M201" s="5">
        <v>0</v>
      </c>
      <c r="N201" s="5">
        <v>0</v>
      </c>
      <c r="O201" s="5">
        <v>0</v>
      </c>
      <c r="P201" s="5">
        <v>3.959E-2</v>
      </c>
      <c r="Q201" s="5">
        <v>0</v>
      </c>
      <c r="R201" s="5">
        <v>0</v>
      </c>
      <c r="S201" s="5">
        <v>0</v>
      </c>
    </row>
    <row r="202" spans="1:19" hidden="1" x14ac:dyDescent="0.35">
      <c r="A202" s="2" t="s">
        <v>12</v>
      </c>
      <c r="B202" s="1" t="s">
        <v>662</v>
      </c>
      <c r="C202" t="str">
        <f>VLOOKUP(B202,[2]Clothes!$B$5:$D$447,2, FALSE)</f>
        <v>Out of Centre</v>
      </c>
      <c r="D202" t="str">
        <f>VLOOKUP(B202,[2]Clothes!$B$5:$D$447,3, FALSE)</f>
        <v>OoC - Zone 12</v>
      </c>
      <c r="E202" s="5">
        <v>2.2849999999999999E-2</v>
      </c>
      <c r="F202" s="5">
        <v>1.4069999999999999E-2</v>
      </c>
      <c r="G202" s="5">
        <v>5.1630000000000002E-2</v>
      </c>
      <c r="H202" s="5">
        <v>2.1530000000000001E-2</v>
      </c>
      <c r="I202" s="5">
        <v>1.711E-2</v>
      </c>
      <c r="J202" s="5">
        <v>5.04E-2</v>
      </c>
      <c r="K202" s="5">
        <v>3.9379999999999998E-2</v>
      </c>
      <c r="L202" s="5">
        <v>5.77E-3</v>
      </c>
      <c r="M202" s="5">
        <v>0</v>
      </c>
      <c r="N202" s="5">
        <v>7.5459999999999999E-2</v>
      </c>
      <c r="O202" s="5">
        <v>2.7730000000000001E-2</v>
      </c>
      <c r="P202" s="5">
        <v>0</v>
      </c>
      <c r="Q202" s="5">
        <v>4.2869999999999998E-2</v>
      </c>
      <c r="R202" s="5">
        <v>1.6129999999999999E-2</v>
      </c>
      <c r="S202" s="5">
        <v>5.6600000000000001E-3</v>
      </c>
    </row>
    <row r="203" spans="1:19" hidden="1" x14ac:dyDescent="0.35">
      <c r="A203" s="2" t="s">
        <v>12</v>
      </c>
      <c r="B203" s="1" t="s">
        <v>663</v>
      </c>
      <c r="C203" t="str">
        <f>VLOOKUP(B203,[2]Clothes!$B$5:$D$447,2, FALSE)</f>
        <v>Outside of MKCC</v>
      </c>
      <c r="D203" t="str">
        <f>VLOOKUP(B203,[2]Clothes!$B$5:$D$447,3, FALSE)</f>
        <v>Leighton Buzzard</v>
      </c>
      <c r="E203" s="5">
        <v>6.7499999999999999E-3</v>
      </c>
      <c r="F203" s="5">
        <v>0</v>
      </c>
      <c r="G203" s="5">
        <v>0</v>
      </c>
      <c r="H203" s="5">
        <v>0</v>
      </c>
      <c r="I203" s="5">
        <v>0</v>
      </c>
      <c r="J203" s="5">
        <v>0</v>
      </c>
      <c r="K203" s="5">
        <v>0</v>
      </c>
      <c r="L203" s="5">
        <v>0</v>
      </c>
      <c r="M203" s="5">
        <v>0</v>
      </c>
      <c r="N203" s="5">
        <v>0</v>
      </c>
      <c r="O203" s="5">
        <v>0</v>
      </c>
      <c r="P203" s="5">
        <v>0</v>
      </c>
      <c r="Q203" s="5">
        <v>4.7789999999999999E-2</v>
      </c>
      <c r="R203" s="5">
        <v>0</v>
      </c>
      <c r="S203" s="5">
        <v>0</v>
      </c>
    </row>
    <row r="204" spans="1:19" hidden="1" x14ac:dyDescent="0.35">
      <c r="A204" s="2" t="s">
        <v>12</v>
      </c>
      <c r="B204" s="1" t="s">
        <v>664</v>
      </c>
      <c r="C204" t="str">
        <f>VLOOKUP(B204,[2]Clothes!$B$5:$D$447,2, FALSE)</f>
        <v>Outside of MKCC</v>
      </c>
      <c r="D204" t="str">
        <f>VLOOKUP(B204,[2]Clothes!$B$5:$D$447,3, FALSE)</f>
        <v>Outside of MKCC - Other</v>
      </c>
      <c r="E204" s="5">
        <v>8.4999999999999995E-4</v>
      </c>
      <c r="F204" s="5">
        <v>0</v>
      </c>
      <c r="G204" s="5">
        <v>0</v>
      </c>
      <c r="H204" s="5">
        <v>0</v>
      </c>
      <c r="I204" s="5">
        <v>0</v>
      </c>
      <c r="J204" s="5">
        <v>0</v>
      </c>
      <c r="K204" s="5">
        <v>0</v>
      </c>
      <c r="L204" s="5">
        <v>0</v>
      </c>
      <c r="M204" s="5">
        <v>0</v>
      </c>
      <c r="N204" s="5">
        <v>0</v>
      </c>
      <c r="O204" s="5">
        <v>0</v>
      </c>
      <c r="P204" s="5">
        <v>0</v>
      </c>
      <c r="Q204" s="5">
        <v>6.0299999999999998E-3</v>
      </c>
      <c r="R204" s="5">
        <v>0</v>
      </c>
      <c r="S204" s="5">
        <v>0</v>
      </c>
    </row>
    <row r="205" spans="1:19" hidden="1" x14ac:dyDescent="0.35">
      <c r="A205" s="2" t="s">
        <v>12</v>
      </c>
      <c r="B205" s="1" t="s">
        <v>665</v>
      </c>
      <c r="C205" t="str">
        <f>VLOOKUP(B205,[2]Clothes!$B$5:$D$447,2, FALSE)</f>
        <v>Outside of MKCC</v>
      </c>
      <c r="D205" t="str">
        <f>VLOOKUP(B205,[2]Clothes!$B$5:$D$447,3, FALSE)</f>
        <v>Outside of MKCC - Other</v>
      </c>
      <c r="E205" s="5">
        <v>0</v>
      </c>
      <c r="F205" s="5">
        <v>0</v>
      </c>
      <c r="G205" s="5">
        <v>0</v>
      </c>
      <c r="H205" s="5">
        <v>0</v>
      </c>
      <c r="I205" s="5">
        <v>0</v>
      </c>
      <c r="J205" s="5">
        <v>0</v>
      </c>
      <c r="K205" s="5">
        <v>0</v>
      </c>
      <c r="L205" s="5">
        <v>0</v>
      </c>
      <c r="M205" s="5">
        <v>0</v>
      </c>
      <c r="N205" s="5">
        <v>0</v>
      </c>
      <c r="O205" s="5">
        <v>0</v>
      </c>
      <c r="P205" s="5">
        <v>0</v>
      </c>
      <c r="Q205" s="5">
        <v>0</v>
      </c>
      <c r="R205" s="5">
        <v>0</v>
      </c>
      <c r="S205" s="5">
        <v>0</v>
      </c>
    </row>
    <row r="206" spans="1:19" hidden="1" x14ac:dyDescent="0.35">
      <c r="A206" s="2" t="s">
        <v>12</v>
      </c>
      <c r="B206" s="1" t="s">
        <v>666</v>
      </c>
      <c r="C206" t="str">
        <f>VLOOKUP(B206,[2]Clothes!$B$5:$D$447,2, FALSE)</f>
        <v>Outside of MKCC</v>
      </c>
      <c r="D206" t="str">
        <f>VLOOKUP(B206,[2]Clothes!$B$5:$D$447,3, FALSE)</f>
        <v>Leighton Buzzard</v>
      </c>
      <c r="E206" s="5">
        <v>2.1850000000000001E-2</v>
      </c>
      <c r="F206" s="5">
        <v>0</v>
      </c>
      <c r="G206" s="5">
        <v>0</v>
      </c>
      <c r="H206" s="5">
        <v>0</v>
      </c>
      <c r="I206" s="5">
        <v>0</v>
      </c>
      <c r="J206" s="5">
        <v>0</v>
      </c>
      <c r="K206" s="5">
        <v>0</v>
      </c>
      <c r="L206" s="5">
        <v>0</v>
      </c>
      <c r="M206" s="5">
        <v>0</v>
      </c>
      <c r="N206" s="5">
        <v>0</v>
      </c>
      <c r="O206" s="5">
        <v>0</v>
      </c>
      <c r="P206" s="5">
        <v>0</v>
      </c>
      <c r="Q206" s="5">
        <v>0.15473999999999999</v>
      </c>
      <c r="R206" s="5">
        <v>0</v>
      </c>
      <c r="S206" s="5">
        <v>0</v>
      </c>
    </row>
    <row r="207" spans="1:19" hidden="1" x14ac:dyDescent="0.35">
      <c r="A207" s="2" t="s">
        <v>12</v>
      </c>
      <c r="B207" s="1" t="s">
        <v>667</v>
      </c>
      <c r="C207" t="str">
        <f>VLOOKUP(B207,[2]Clothes!$B$5:$D$447,2, FALSE)</f>
        <v>Outside of MKCC</v>
      </c>
      <c r="D207" t="str">
        <f>VLOOKUP(B207,[2]Clothes!$B$5:$D$447,3, FALSE)</f>
        <v>Outside of MKCC - Other</v>
      </c>
      <c r="E207" s="5">
        <v>0</v>
      </c>
      <c r="F207" s="5">
        <v>0</v>
      </c>
      <c r="G207" s="5">
        <v>0</v>
      </c>
      <c r="H207" s="5">
        <v>0</v>
      </c>
      <c r="I207" s="5">
        <v>0</v>
      </c>
      <c r="J207" s="5">
        <v>0</v>
      </c>
      <c r="K207" s="5">
        <v>0</v>
      </c>
      <c r="L207" s="5">
        <v>0</v>
      </c>
      <c r="M207" s="5">
        <v>0</v>
      </c>
      <c r="N207" s="5">
        <v>0</v>
      </c>
      <c r="O207" s="5">
        <v>0</v>
      </c>
      <c r="P207" s="5">
        <v>0</v>
      </c>
      <c r="Q207" s="5">
        <v>0</v>
      </c>
      <c r="R207" s="5">
        <v>0</v>
      </c>
      <c r="S207" s="5">
        <v>0</v>
      </c>
    </row>
    <row r="208" spans="1:19" hidden="1" x14ac:dyDescent="0.35">
      <c r="A208" s="2" t="s">
        <v>12</v>
      </c>
      <c r="B208" s="1" t="s">
        <v>668</v>
      </c>
      <c r="C208" t="str">
        <f>VLOOKUP(B208,[2]Clothes!$B$5:$D$447,2, FALSE)</f>
        <v>Outside of MKCC</v>
      </c>
      <c r="D208" t="str">
        <f>VLOOKUP(B208,[2]Clothes!$B$5:$D$447,3, FALSE)</f>
        <v>Leighton Buzzard</v>
      </c>
      <c r="E208" s="5">
        <v>8.4999999999999995E-4</v>
      </c>
      <c r="F208" s="5">
        <v>0</v>
      </c>
      <c r="G208" s="5">
        <v>0</v>
      </c>
      <c r="H208" s="5">
        <v>0</v>
      </c>
      <c r="I208" s="5">
        <v>0</v>
      </c>
      <c r="J208" s="5">
        <v>0</v>
      </c>
      <c r="K208" s="5">
        <v>0</v>
      </c>
      <c r="L208" s="5">
        <v>0</v>
      </c>
      <c r="M208" s="5">
        <v>0</v>
      </c>
      <c r="N208" s="5">
        <v>0</v>
      </c>
      <c r="O208" s="5">
        <v>0</v>
      </c>
      <c r="P208" s="5">
        <v>0</v>
      </c>
      <c r="Q208" s="5">
        <v>6.0299999999999998E-3</v>
      </c>
      <c r="R208" s="5">
        <v>0</v>
      </c>
      <c r="S208" s="5">
        <v>0</v>
      </c>
    </row>
    <row r="209" spans="1:19" hidden="1" x14ac:dyDescent="0.35">
      <c r="A209" s="2" t="s">
        <v>12</v>
      </c>
      <c r="B209" s="1" t="s">
        <v>669</v>
      </c>
      <c r="C209" t="str">
        <f>VLOOKUP(B209,[2]Clothes!$B$5:$D$447,2, FALSE)</f>
        <v>Outside of MKCC</v>
      </c>
      <c r="D209" t="str">
        <f>VLOOKUP(B209,[2]Clothes!$B$5:$D$447,3, FALSE)</f>
        <v>Leighton Buzzard</v>
      </c>
      <c r="E209" s="5">
        <v>3.2570000000000002E-2</v>
      </c>
      <c r="F209" s="5">
        <v>3.739E-2</v>
      </c>
      <c r="G209" s="5">
        <v>0</v>
      </c>
      <c r="H209" s="5">
        <v>0</v>
      </c>
      <c r="I209" s="5">
        <v>0</v>
      </c>
      <c r="J209" s="5">
        <v>0</v>
      </c>
      <c r="K209" s="5">
        <v>0</v>
      </c>
      <c r="L209" s="5">
        <v>0</v>
      </c>
      <c r="M209" s="5">
        <v>0</v>
      </c>
      <c r="N209" s="5">
        <v>0</v>
      </c>
      <c r="O209" s="5">
        <v>0</v>
      </c>
      <c r="P209" s="5">
        <v>0</v>
      </c>
      <c r="Q209" s="5">
        <v>0.21289</v>
      </c>
      <c r="R209" s="5">
        <v>6.3099999999999996E-3</v>
      </c>
      <c r="S209" s="5">
        <v>0</v>
      </c>
    </row>
    <row r="210" spans="1:19" hidden="1" x14ac:dyDescent="0.35">
      <c r="A210" s="2" t="s">
        <v>12</v>
      </c>
      <c r="B210" s="1" t="s">
        <v>670</v>
      </c>
      <c r="C210" t="str">
        <f>VLOOKUP(B210,[2]Clothes!$B$5:$D$447,2, FALSE)</f>
        <v>Out of Centre</v>
      </c>
      <c r="D210" t="str">
        <f>VLOOKUP(B210,[2]Clothes!$B$5:$D$447,3, FALSE)</f>
        <v>OoC - Zone 12</v>
      </c>
      <c r="E210" s="5">
        <v>0</v>
      </c>
      <c r="F210" s="5">
        <v>0</v>
      </c>
      <c r="G210" s="5">
        <v>0</v>
      </c>
      <c r="H210" s="5">
        <v>0</v>
      </c>
      <c r="I210" s="5">
        <v>0</v>
      </c>
      <c r="J210" s="5">
        <v>0</v>
      </c>
      <c r="K210" s="5">
        <v>0</v>
      </c>
      <c r="L210" s="5">
        <v>0</v>
      </c>
      <c r="M210" s="5">
        <v>0</v>
      </c>
      <c r="N210" s="5">
        <v>0</v>
      </c>
      <c r="O210" s="5">
        <v>0</v>
      </c>
      <c r="P210" s="5">
        <v>0</v>
      </c>
      <c r="Q210" s="5">
        <v>0</v>
      </c>
      <c r="R210" s="5">
        <v>0</v>
      </c>
      <c r="S210" s="5">
        <v>0</v>
      </c>
    </row>
    <row r="211" spans="1:19" hidden="1" x14ac:dyDescent="0.35">
      <c r="A211" s="2" t="s">
        <v>12</v>
      </c>
      <c r="B211" s="1" t="s">
        <v>671</v>
      </c>
      <c r="C211" t="str">
        <f>VLOOKUP(B211,[2]Clothes!$B$5:$D$447,2, FALSE)</f>
        <v>Out of Centre</v>
      </c>
      <c r="D211" t="str">
        <f>VLOOKUP(B211,[2]Clothes!$B$5:$D$447,3, FALSE)</f>
        <v>OoC - Zone 12</v>
      </c>
      <c r="E211" s="5">
        <v>0</v>
      </c>
      <c r="F211" s="5">
        <v>0</v>
      </c>
      <c r="G211" s="5">
        <v>0</v>
      </c>
      <c r="H211" s="5">
        <v>0</v>
      </c>
      <c r="I211" s="5">
        <v>0</v>
      </c>
      <c r="J211" s="5">
        <v>0</v>
      </c>
      <c r="K211" s="5">
        <v>0</v>
      </c>
      <c r="L211" s="5">
        <v>0</v>
      </c>
      <c r="M211" s="5">
        <v>0</v>
      </c>
      <c r="N211" s="5">
        <v>0</v>
      </c>
      <c r="O211" s="5">
        <v>0</v>
      </c>
      <c r="P211" s="5">
        <v>0</v>
      </c>
      <c r="Q211" s="5">
        <v>0</v>
      </c>
      <c r="R211" s="5">
        <v>0</v>
      </c>
      <c r="S211" s="5">
        <v>0</v>
      </c>
    </row>
    <row r="212" spans="1:19" hidden="1" x14ac:dyDescent="0.35">
      <c r="A212" s="2" t="s">
        <v>12</v>
      </c>
      <c r="B212" s="1" t="s">
        <v>178</v>
      </c>
      <c r="C212" t="str">
        <f>VLOOKUP(B212,[2]Clothes!$B$5:$D$447,2, FALSE)</f>
        <v>Outside of MKCC</v>
      </c>
      <c r="D212" t="str">
        <f>VLOOKUP(B212,[2]Clothes!$B$5:$D$447,3, FALSE)</f>
        <v>Leighton Buzzard</v>
      </c>
      <c r="E212" s="5">
        <v>0</v>
      </c>
      <c r="F212" s="5">
        <v>0</v>
      </c>
      <c r="G212" s="5">
        <v>0</v>
      </c>
      <c r="H212" s="5">
        <v>0</v>
      </c>
      <c r="I212" s="5">
        <v>0</v>
      </c>
      <c r="J212" s="5">
        <v>0</v>
      </c>
      <c r="K212" s="5">
        <v>0</v>
      </c>
      <c r="L212" s="5">
        <v>0</v>
      </c>
      <c r="M212" s="5">
        <v>0</v>
      </c>
      <c r="N212" s="5">
        <v>0</v>
      </c>
      <c r="O212" s="5">
        <v>0</v>
      </c>
      <c r="P212" s="5">
        <v>0</v>
      </c>
      <c r="Q212" s="5">
        <v>0</v>
      </c>
      <c r="R212" s="5">
        <v>0</v>
      </c>
      <c r="S212" s="5">
        <v>0</v>
      </c>
    </row>
    <row r="213" spans="1:19" hidden="1" x14ac:dyDescent="0.35">
      <c r="A213" s="2" t="s">
        <v>12</v>
      </c>
      <c r="B213" s="1" t="s">
        <v>672</v>
      </c>
      <c r="C213" t="str">
        <f>VLOOKUP(B213,[2]Clothes!$B$5:$D$447,2, FALSE)</f>
        <v>Outside of MKCC</v>
      </c>
      <c r="D213" t="str">
        <f>VLOOKUP(B213,[2]Clothes!$B$5:$D$447,3, FALSE)</f>
        <v>Outside of MKCC - Other</v>
      </c>
      <c r="E213" s="5">
        <v>6.4599999999999996E-3</v>
      </c>
      <c r="F213" s="5">
        <v>7.0299999999999998E-3</v>
      </c>
      <c r="G213" s="5">
        <v>0</v>
      </c>
      <c r="H213" s="5">
        <v>0</v>
      </c>
      <c r="I213" s="5">
        <v>0</v>
      </c>
      <c r="J213" s="5">
        <v>0</v>
      </c>
      <c r="K213" s="5">
        <v>0</v>
      </c>
      <c r="L213" s="5">
        <v>0</v>
      </c>
      <c r="M213" s="5">
        <v>0</v>
      </c>
      <c r="N213" s="5">
        <v>0</v>
      </c>
      <c r="O213" s="5">
        <v>0</v>
      </c>
      <c r="P213" s="5">
        <v>4.9000000000000002E-2</v>
      </c>
      <c r="Q213" s="5">
        <v>6.0299999999999998E-3</v>
      </c>
      <c r="R213" s="5">
        <v>0</v>
      </c>
      <c r="S213" s="5">
        <v>0</v>
      </c>
    </row>
    <row r="214" spans="1:19" hidden="1" x14ac:dyDescent="0.35">
      <c r="A214" s="2" t="s">
        <v>12</v>
      </c>
      <c r="B214" s="1" t="s">
        <v>185</v>
      </c>
      <c r="C214" t="str">
        <f>VLOOKUP(B214,[2]Clothes!$B$5:$D$447,2, FALSE)</f>
        <v>Outside of MKCC</v>
      </c>
      <c r="D214" t="str">
        <f>VLOOKUP(B214,[2]Clothes!$B$5:$D$447,3, FALSE)</f>
        <v>Leighton Buzzard</v>
      </c>
      <c r="E214" s="5">
        <v>0</v>
      </c>
      <c r="F214" s="5">
        <v>0</v>
      </c>
      <c r="G214" s="5">
        <v>0</v>
      </c>
      <c r="H214" s="5">
        <v>0</v>
      </c>
      <c r="I214" s="5">
        <v>0</v>
      </c>
      <c r="J214" s="5">
        <v>0</v>
      </c>
      <c r="K214" s="5">
        <v>0</v>
      </c>
      <c r="L214" s="5">
        <v>0</v>
      </c>
      <c r="M214" s="5">
        <v>0</v>
      </c>
      <c r="N214" s="5">
        <v>0</v>
      </c>
      <c r="O214" s="5">
        <v>0</v>
      </c>
      <c r="P214" s="5">
        <v>0</v>
      </c>
      <c r="Q214" s="5">
        <v>0</v>
      </c>
      <c r="R214" s="5">
        <v>0</v>
      </c>
      <c r="S214" s="5">
        <v>0</v>
      </c>
    </row>
    <row r="215" spans="1:19" hidden="1" x14ac:dyDescent="0.35">
      <c r="A215" s="2" t="s">
        <v>12</v>
      </c>
      <c r="B215" s="1" t="s">
        <v>673</v>
      </c>
      <c r="C215" t="str">
        <f>VLOOKUP(B215,[2]Clothes!$B$5:$D$447,2, FALSE)</f>
        <v>Outside of MKCC</v>
      </c>
      <c r="D215" t="str">
        <f>VLOOKUP(B215,[2]Clothes!$B$5:$D$447,3, FALSE)</f>
        <v>Outside of MKCC - Other</v>
      </c>
      <c r="E215" s="5">
        <v>0</v>
      </c>
      <c r="F215" s="5">
        <v>0</v>
      </c>
      <c r="G215" s="5">
        <v>0</v>
      </c>
      <c r="H215" s="5">
        <v>0</v>
      </c>
      <c r="I215" s="5">
        <v>0</v>
      </c>
      <c r="J215" s="5">
        <v>0</v>
      </c>
      <c r="K215" s="5">
        <v>0</v>
      </c>
      <c r="L215" s="5">
        <v>0</v>
      </c>
      <c r="M215" s="5">
        <v>0</v>
      </c>
      <c r="N215" s="5">
        <v>0</v>
      </c>
      <c r="O215" s="5">
        <v>0</v>
      </c>
      <c r="P215" s="5">
        <v>0</v>
      </c>
      <c r="Q215" s="5">
        <v>0</v>
      </c>
      <c r="R215" s="5">
        <v>0</v>
      </c>
      <c r="S215" s="5">
        <v>0</v>
      </c>
    </row>
    <row r="216" spans="1:19" hidden="1" x14ac:dyDescent="0.35">
      <c r="A216" s="2" t="s">
        <v>12</v>
      </c>
      <c r="B216" s="1" t="s">
        <v>674</v>
      </c>
      <c r="C216" t="str">
        <f>VLOOKUP(B216,[2]Clothes!$B$5:$D$447,2, FALSE)</f>
        <v>Outside of MKCC</v>
      </c>
      <c r="D216" t="str">
        <f>VLOOKUP(B216,[2]Clothes!$B$5:$D$447,3, FALSE)</f>
        <v>Outside of MKCC - Other</v>
      </c>
      <c r="E216" s="5">
        <v>0</v>
      </c>
      <c r="F216" s="5">
        <v>0</v>
      </c>
      <c r="G216" s="5">
        <v>0</v>
      </c>
      <c r="H216" s="5">
        <v>0</v>
      </c>
      <c r="I216" s="5">
        <v>0</v>
      </c>
      <c r="J216" s="5">
        <v>0</v>
      </c>
      <c r="K216" s="5">
        <v>0</v>
      </c>
      <c r="L216" s="5">
        <v>0</v>
      </c>
      <c r="M216" s="5">
        <v>0</v>
      </c>
      <c r="N216" s="5">
        <v>0</v>
      </c>
      <c r="O216" s="5">
        <v>0</v>
      </c>
      <c r="P216" s="5">
        <v>0</v>
      </c>
      <c r="Q216" s="5">
        <v>0</v>
      </c>
      <c r="R216" s="5">
        <v>0</v>
      </c>
      <c r="S216" s="5">
        <v>0</v>
      </c>
    </row>
    <row r="217" spans="1:19" hidden="1" x14ac:dyDescent="0.35">
      <c r="A217" s="2" t="s">
        <v>12</v>
      </c>
      <c r="B217" s="1" t="s">
        <v>675</v>
      </c>
      <c r="C217" t="str">
        <f>VLOOKUP(B217,[2]Clothes!$B$5:$D$447,2, FALSE)</f>
        <v>Outside of MKCC</v>
      </c>
      <c r="D217" t="str">
        <f>VLOOKUP(B217,[2]Clothes!$B$5:$D$447,3, FALSE)</f>
        <v>Leighton Buzzard</v>
      </c>
      <c r="E217" s="5">
        <v>0</v>
      </c>
      <c r="F217" s="5">
        <v>0</v>
      </c>
      <c r="G217" s="5">
        <v>0</v>
      </c>
      <c r="H217" s="5">
        <v>0</v>
      </c>
      <c r="I217" s="5">
        <v>0</v>
      </c>
      <c r="J217" s="5">
        <v>0</v>
      </c>
      <c r="K217" s="5">
        <v>0</v>
      </c>
      <c r="L217" s="5">
        <v>0</v>
      </c>
      <c r="M217" s="5">
        <v>0</v>
      </c>
      <c r="N217" s="5">
        <v>0</v>
      </c>
      <c r="O217" s="5">
        <v>0</v>
      </c>
      <c r="P217" s="5">
        <v>0</v>
      </c>
      <c r="Q217" s="5">
        <v>0</v>
      </c>
      <c r="R217" s="5">
        <v>0</v>
      </c>
      <c r="S217" s="5">
        <v>0</v>
      </c>
    </row>
    <row r="218" spans="1:19" hidden="1" x14ac:dyDescent="0.35">
      <c r="A218" s="2" t="s">
        <v>12</v>
      </c>
      <c r="B218" s="1" t="s">
        <v>186</v>
      </c>
      <c r="C218" t="str">
        <f>VLOOKUP(B218,[2]Clothes!$B$5:$D$447,2, FALSE)</f>
        <v>Outside of MKCC</v>
      </c>
      <c r="D218" t="str">
        <f>VLOOKUP(B218,[2]Clothes!$B$5:$D$447,3, FALSE)</f>
        <v>Leighton Buzzard</v>
      </c>
      <c r="E218" s="5">
        <v>0</v>
      </c>
      <c r="F218" s="5">
        <v>0</v>
      </c>
      <c r="G218" s="5">
        <v>0</v>
      </c>
      <c r="H218" s="5">
        <v>0</v>
      </c>
      <c r="I218" s="5">
        <v>0</v>
      </c>
      <c r="J218" s="5">
        <v>0</v>
      </c>
      <c r="K218" s="5">
        <v>0</v>
      </c>
      <c r="L218" s="5">
        <v>0</v>
      </c>
      <c r="M218" s="5">
        <v>0</v>
      </c>
      <c r="N218" s="5">
        <v>0</v>
      </c>
      <c r="O218" s="5">
        <v>0</v>
      </c>
      <c r="P218" s="5">
        <v>0</v>
      </c>
      <c r="Q218" s="5">
        <v>0</v>
      </c>
      <c r="R218" s="5">
        <v>0</v>
      </c>
      <c r="S218" s="5">
        <v>0</v>
      </c>
    </row>
    <row r="219" spans="1:19" hidden="1" x14ac:dyDescent="0.35">
      <c r="A219" s="2" t="s">
        <v>12</v>
      </c>
      <c r="B219" s="1" t="s">
        <v>676</v>
      </c>
      <c r="C219" t="str">
        <f>VLOOKUP(B219,[2]Clothes!$B$5:$D$447,2, FALSE)</f>
        <v>Out of Centre</v>
      </c>
      <c r="D219" t="str">
        <f>VLOOKUP(B219,[2]Clothes!$B$5:$D$447,3, FALSE)</f>
        <v>OoC - Zone 12</v>
      </c>
      <c r="E219" s="5">
        <v>4.5199999999999997E-3</v>
      </c>
      <c r="F219" s="5">
        <v>0</v>
      </c>
      <c r="G219" s="5">
        <v>0</v>
      </c>
      <c r="H219" s="5">
        <v>0</v>
      </c>
      <c r="I219" s="5">
        <v>0</v>
      </c>
      <c r="J219" s="5">
        <v>0</v>
      </c>
      <c r="K219" s="5">
        <v>0</v>
      </c>
      <c r="L219" s="5">
        <v>0</v>
      </c>
      <c r="M219" s="5">
        <v>0</v>
      </c>
      <c r="N219" s="5">
        <v>0</v>
      </c>
      <c r="O219" s="5">
        <v>0</v>
      </c>
      <c r="P219" s="5">
        <v>0</v>
      </c>
      <c r="Q219" s="5">
        <v>3.2039999999999999E-2</v>
      </c>
      <c r="R219" s="5">
        <v>0</v>
      </c>
      <c r="S219" s="5">
        <v>0</v>
      </c>
    </row>
    <row r="220" spans="1:19" hidden="1" x14ac:dyDescent="0.35">
      <c r="A220" s="2" t="s">
        <v>12</v>
      </c>
      <c r="B220" s="1" t="s">
        <v>677</v>
      </c>
      <c r="C220" t="str">
        <f>VLOOKUP(B220,[2]Clothes!$B$5:$D$447,2, FALSE)</f>
        <v>Out of Centre</v>
      </c>
      <c r="D220" t="str">
        <f>VLOOKUP(B220,[2]Clothes!$B$5:$D$447,3, FALSE)</f>
        <v>OoC - Zone 12</v>
      </c>
      <c r="E220" s="5">
        <v>5.8399999999999997E-3</v>
      </c>
      <c r="F220" s="5">
        <v>0</v>
      </c>
      <c r="G220" s="5">
        <v>0</v>
      </c>
      <c r="H220" s="5">
        <v>7.1700000000000002E-3</v>
      </c>
      <c r="I220" s="5">
        <v>0</v>
      </c>
      <c r="J220" s="5">
        <v>1.538E-2</v>
      </c>
      <c r="K220" s="5">
        <v>0</v>
      </c>
      <c r="L220" s="5">
        <v>5.77E-3</v>
      </c>
      <c r="M220" s="5">
        <v>0</v>
      </c>
      <c r="N220" s="5">
        <v>0</v>
      </c>
      <c r="O220" s="5">
        <v>7.79E-3</v>
      </c>
      <c r="P220" s="5">
        <v>0</v>
      </c>
      <c r="Q220" s="5">
        <v>3.2370000000000003E-2</v>
      </c>
      <c r="R220" s="5">
        <v>0</v>
      </c>
      <c r="S220" s="5">
        <v>0</v>
      </c>
    </row>
    <row r="221" spans="1:19" hidden="1" x14ac:dyDescent="0.35">
      <c r="A221" s="2" t="s">
        <v>12</v>
      </c>
      <c r="B221" s="1" t="s">
        <v>678</v>
      </c>
      <c r="C221" t="str">
        <f>VLOOKUP(B221,[2]Clothes!$B$5:$D$447,2, FALSE)</f>
        <v>Woburn Sands DC</v>
      </c>
      <c r="D221" t="str">
        <f>VLOOKUP(B221,[2]Clothes!$B$5:$D$447,3, FALSE)</f>
        <v>Woburn Sands DC - Other in Centre</v>
      </c>
      <c r="E221" s="5">
        <v>7.1300000000000001E-3</v>
      </c>
      <c r="F221" s="5">
        <v>0</v>
      </c>
      <c r="G221" s="5">
        <v>1.417E-2</v>
      </c>
      <c r="H221" s="5">
        <v>0</v>
      </c>
      <c r="I221" s="5">
        <v>0</v>
      </c>
      <c r="J221" s="5">
        <v>0</v>
      </c>
      <c r="K221" s="5">
        <v>0</v>
      </c>
      <c r="L221" s="5">
        <v>5.77E-3</v>
      </c>
      <c r="M221" s="5">
        <v>0</v>
      </c>
      <c r="N221" s="5">
        <v>7.5900000000000004E-3</v>
      </c>
      <c r="O221" s="5">
        <v>1.9949999999999999E-2</v>
      </c>
      <c r="P221" s="5">
        <v>2.9899999999999999E-2</v>
      </c>
      <c r="Q221" s="5">
        <v>1.205E-2</v>
      </c>
      <c r="R221" s="5">
        <v>0</v>
      </c>
      <c r="S221" s="5">
        <v>0</v>
      </c>
    </row>
    <row r="222" spans="1:19" hidden="1" x14ac:dyDescent="0.35">
      <c r="A222" s="2" t="s">
        <v>12</v>
      </c>
      <c r="B222" s="1" t="s">
        <v>679</v>
      </c>
      <c r="C222" t="str">
        <f>VLOOKUP(B222,[2]Clothes!$B$5:$D$447,2, FALSE)</f>
        <v>Outside of MKCC</v>
      </c>
      <c r="D222" t="str">
        <f>VLOOKUP(B222,[2]Clothes!$B$5:$D$447,3, FALSE)</f>
        <v>Outside of MKCC - Other</v>
      </c>
      <c r="E222" s="5">
        <v>0</v>
      </c>
      <c r="F222" s="5">
        <v>0</v>
      </c>
      <c r="G222" s="5">
        <v>0</v>
      </c>
      <c r="H222" s="5">
        <v>0</v>
      </c>
      <c r="I222" s="5">
        <v>0</v>
      </c>
      <c r="J222" s="5">
        <v>0</v>
      </c>
      <c r="K222" s="5">
        <v>0</v>
      </c>
      <c r="L222" s="5">
        <v>0</v>
      </c>
      <c r="M222" s="5">
        <v>0</v>
      </c>
      <c r="N222" s="5">
        <v>0</v>
      </c>
      <c r="O222" s="5">
        <v>0</v>
      </c>
      <c r="P222" s="5">
        <v>0</v>
      </c>
      <c r="Q222" s="5">
        <v>0</v>
      </c>
      <c r="R222" s="5">
        <v>0</v>
      </c>
      <c r="S222" s="5">
        <v>0</v>
      </c>
    </row>
    <row r="223" spans="1:19" hidden="1" x14ac:dyDescent="0.35">
      <c r="A223" s="2" t="s">
        <v>13</v>
      </c>
      <c r="B223" s="1" t="s">
        <v>187</v>
      </c>
      <c r="C223" t="str">
        <f>VLOOKUP(B223,[2]Clothes!$B$5:$D$447,2, FALSE)</f>
        <v>Outside of MKCC</v>
      </c>
      <c r="D223" t="s">
        <v>1870</v>
      </c>
      <c r="E223" s="5">
        <v>0</v>
      </c>
      <c r="F223" s="5">
        <v>0</v>
      </c>
      <c r="G223" s="5">
        <v>0</v>
      </c>
      <c r="H223" s="5">
        <v>0</v>
      </c>
      <c r="I223" s="5">
        <v>0</v>
      </c>
      <c r="J223" s="5">
        <v>0</v>
      </c>
      <c r="K223" s="5">
        <v>0</v>
      </c>
      <c r="L223" s="5">
        <v>0</v>
      </c>
      <c r="M223" s="5">
        <v>0</v>
      </c>
      <c r="N223" s="5">
        <v>0</v>
      </c>
      <c r="O223" s="5">
        <v>0</v>
      </c>
      <c r="P223" s="5">
        <v>0</v>
      </c>
      <c r="Q223" s="5">
        <v>0</v>
      </c>
      <c r="R223" s="5">
        <v>0</v>
      </c>
      <c r="S223" s="5">
        <v>0</v>
      </c>
    </row>
    <row r="224" spans="1:19" hidden="1" x14ac:dyDescent="0.35">
      <c r="A224" s="2" t="s">
        <v>13</v>
      </c>
      <c r="B224" s="1" t="s">
        <v>188</v>
      </c>
      <c r="C224" t="str">
        <f>VLOOKUP(B224,[2]Clothes!$B$5:$D$447,2, FALSE)</f>
        <v>Outside of MKCC</v>
      </c>
      <c r="D224" t="str">
        <f>VLOOKUP(B224,[2]Clothes!$B$5:$D$447,3, FALSE)</f>
        <v>Aylesbury</v>
      </c>
      <c r="E224" s="5">
        <v>0</v>
      </c>
      <c r="F224" s="5">
        <v>0</v>
      </c>
      <c r="G224" s="5">
        <v>0</v>
      </c>
      <c r="H224" s="5">
        <v>0</v>
      </c>
      <c r="I224" s="5">
        <v>0</v>
      </c>
      <c r="J224" s="5">
        <v>0</v>
      </c>
      <c r="K224" s="5">
        <v>0</v>
      </c>
      <c r="L224" s="5">
        <v>0</v>
      </c>
      <c r="M224" s="5">
        <v>0</v>
      </c>
      <c r="N224" s="5">
        <v>0</v>
      </c>
      <c r="O224" s="5">
        <v>0</v>
      </c>
      <c r="P224" s="5">
        <v>0</v>
      </c>
      <c r="Q224" s="5">
        <v>0</v>
      </c>
      <c r="R224" s="5">
        <v>0</v>
      </c>
      <c r="S224" s="5">
        <v>0</v>
      </c>
    </row>
    <row r="225" spans="1:19" hidden="1" x14ac:dyDescent="0.35">
      <c r="A225" s="2" t="s">
        <v>13</v>
      </c>
      <c r="B225" s="1" t="s">
        <v>680</v>
      </c>
      <c r="C225" t="str">
        <f>VLOOKUP(B225,[2]Clothes!$B$5:$D$447,2, FALSE)</f>
        <v>Outside of MKCC</v>
      </c>
      <c r="D225" t="str">
        <f>VLOOKUP(B225,[2]Clothes!$B$5:$D$447,3, FALSE)</f>
        <v>Outside of MKCC - Other</v>
      </c>
      <c r="E225" s="5">
        <v>0</v>
      </c>
      <c r="F225" s="5">
        <v>0</v>
      </c>
      <c r="G225" s="5">
        <v>0</v>
      </c>
      <c r="H225" s="5">
        <v>0</v>
      </c>
      <c r="I225" s="5">
        <v>0</v>
      </c>
      <c r="J225" s="5">
        <v>0</v>
      </c>
      <c r="K225" s="5">
        <v>0</v>
      </c>
      <c r="L225" s="5">
        <v>0</v>
      </c>
      <c r="M225" s="5">
        <v>0</v>
      </c>
      <c r="N225" s="5">
        <v>0</v>
      </c>
      <c r="O225" s="5">
        <v>0</v>
      </c>
      <c r="P225" s="5">
        <v>0</v>
      </c>
      <c r="Q225" s="5">
        <v>0</v>
      </c>
      <c r="R225" s="5">
        <v>0</v>
      </c>
      <c r="S225" s="5">
        <v>0</v>
      </c>
    </row>
    <row r="226" spans="1:19" hidden="1" x14ac:dyDescent="0.35">
      <c r="A226" s="2" t="s">
        <v>13</v>
      </c>
      <c r="B226" s="1" t="s">
        <v>681</v>
      </c>
      <c r="C226" t="str">
        <f>VLOOKUP(B226,[2]Clothes!$B$5:$D$447,2, FALSE)</f>
        <v>Outside of MKCC</v>
      </c>
      <c r="D226" t="str">
        <f>VLOOKUP(B226,[2]Clothes!$B$5:$D$447,3, FALSE)</f>
        <v>Aylesbury</v>
      </c>
      <c r="E226" s="5">
        <v>4.0489999999999998E-2</v>
      </c>
      <c r="F226" s="5">
        <v>0</v>
      </c>
      <c r="G226" s="5">
        <v>2.1909999999999999E-2</v>
      </c>
      <c r="H226" s="5">
        <v>0</v>
      </c>
      <c r="I226" s="5">
        <v>4.512E-2</v>
      </c>
      <c r="J226" s="5">
        <v>0</v>
      </c>
      <c r="K226" s="5">
        <v>0</v>
      </c>
      <c r="L226" s="5">
        <v>3.0970000000000001E-2</v>
      </c>
      <c r="M226" s="5">
        <v>0</v>
      </c>
      <c r="N226" s="5">
        <v>0</v>
      </c>
      <c r="O226" s="5">
        <v>0</v>
      </c>
      <c r="P226" s="5">
        <v>0</v>
      </c>
      <c r="Q226" s="5">
        <v>1.541E-2</v>
      </c>
      <c r="R226" s="5">
        <v>0.19389000000000001</v>
      </c>
      <c r="S226" s="5">
        <v>3.0370000000000001E-2</v>
      </c>
    </row>
    <row r="227" spans="1:19" hidden="1" x14ac:dyDescent="0.35">
      <c r="A227" s="2" t="s">
        <v>13</v>
      </c>
      <c r="B227" s="1" t="s">
        <v>682</v>
      </c>
      <c r="C227" t="str">
        <f>VLOOKUP(B227,[2]Clothes!$B$5:$D$447,2, FALSE)</f>
        <v>Outside of MKCC</v>
      </c>
      <c r="D227" t="str">
        <f>VLOOKUP(B227,[2]Clothes!$B$5:$D$447,3, FALSE)</f>
        <v>Aylesbury</v>
      </c>
      <c r="E227" s="5">
        <v>2.5069999999999999E-2</v>
      </c>
      <c r="F227" s="5">
        <v>0</v>
      </c>
      <c r="G227" s="5">
        <v>0</v>
      </c>
      <c r="H227" s="5">
        <v>0</v>
      </c>
      <c r="I227" s="5">
        <v>0</v>
      </c>
      <c r="J227" s="5">
        <v>0</v>
      </c>
      <c r="K227" s="5">
        <v>0</v>
      </c>
      <c r="L227" s="5">
        <v>0</v>
      </c>
      <c r="M227" s="5">
        <v>0</v>
      </c>
      <c r="N227" s="5">
        <v>0</v>
      </c>
      <c r="O227" s="5">
        <v>0</v>
      </c>
      <c r="P227" s="5">
        <v>0</v>
      </c>
      <c r="Q227" s="5">
        <v>0</v>
      </c>
      <c r="R227" s="5">
        <v>0.16088</v>
      </c>
      <c r="S227" s="5">
        <v>0</v>
      </c>
    </row>
    <row r="228" spans="1:19" hidden="1" x14ac:dyDescent="0.35">
      <c r="A228" s="2" t="s">
        <v>13</v>
      </c>
      <c r="B228" s="1" t="s">
        <v>683</v>
      </c>
      <c r="C228" t="str">
        <f>VLOOKUP(B228,[2]Clothes!$B$5:$D$447,2, FALSE)</f>
        <v>Outside of MKCC</v>
      </c>
      <c r="D228" t="str">
        <f>VLOOKUP(B228,[2]Clothes!$B$5:$D$447,3, FALSE)</f>
        <v>Aylesbury</v>
      </c>
      <c r="E228" s="5">
        <v>3.4180000000000002E-2</v>
      </c>
      <c r="F228" s="5">
        <v>0</v>
      </c>
      <c r="G228" s="5">
        <v>0</v>
      </c>
      <c r="H228" s="5">
        <v>0</v>
      </c>
      <c r="I228" s="5">
        <v>0</v>
      </c>
      <c r="J228" s="5">
        <v>0</v>
      </c>
      <c r="K228" s="5">
        <v>0</v>
      </c>
      <c r="L228" s="5">
        <v>0</v>
      </c>
      <c r="M228" s="5">
        <v>0</v>
      </c>
      <c r="N228" s="5">
        <v>0</v>
      </c>
      <c r="O228" s="5">
        <v>0</v>
      </c>
      <c r="P228" s="5">
        <v>2.1479999999999999E-2</v>
      </c>
      <c r="Q228" s="5">
        <v>6.0299999999999998E-3</v>
      </c>
      <c r="R228" s="5">
        <v>0.19893</v>
      </c>
      <c r="S228" s="5">
        <v>0</v>
      </c>
    </row>
    <row r="229" spans="1:19" hidden="1" x14ac:dyDescent="0.35">
      <c r="A229" s="2" t="s">
        <v>13</v>
      </c>
      <c r="B229" s="1" t="s">
        <v>684</v>
      </c>
      <c r="C229" t="str">
        <f>VLOOKUP(B229,[2]Clothes!$B$5:$D$447,2, FALSE)</f>
        <v>Outside of MKCC</v>
      </c>
      <c r="D229" t="str">
        <f>VLOOKUP(B229,[2]Clothes!$B$5:$D$447,3, FALSE)</f>
        <v>Aylesbury</v>
      </c>
      <c r="E229" s="5">
        <v>6.2599999999999999E-3</v>
      </c>
      <c r="F229" s="5">
        <v>0</v>
      </c>
      <c r="G229" s="5">
        <v>0</v>
      </c>
      <c r="H229" s="5">
        <v>0</v>
      </c>
      <c r="I229" s="5">
        <v>0</v>
      </c>
      <c r="J229" s="5">
        <v>0</v>
      </c>
      <c r="K229" s="5">
        <v>0</v>
      </c>
      <c r="L229" s="5">
        <v>0</v>
      </c>
      <c r="M229" s="5">
        <v>0</v>
      </c>
      <c r="N229" s="5">
        <v>0</v>
      </c>
      <c r="O229" s="5">
        <v>0</v>
      </c>
      <c r="P229" s="5">
        <v>0</v>
      </c>
      <c r="Q229" s="5">
        <v>0</v>
      </c>
      <c r="R229" s="5">
        <v>4.018E-2</v>
      </c>
      <c r="S229" s="5">
        <v>0</v>
      </c>
    </row>
    <row r="230" spans="1:19" hidden="1" x14ac:dyDescent="0.35">
      <c r="A230" s="2" t="s">
        <v>13</v>
      </c>
      <c r="B230" s="1" t="s">
        <v>196</v>
      </c>
      <c r="C230" t="str">
        <f>VLOOKUP(B230,[2]Clothes!$B$5:$D$447,2, FALSE)</f>
        <v>Outside of MKCC</v>
      </c>
      <c r="D230" t="str">
        <f>VLOOKUP(B230,[2]Clothes!$B$5:$D$447,3, FALSE)</f>
        <v>Aylesbury</v>
      </c>
      <c r="E230" s="5">
        <v>9.7999999999999997E-4</v>
      </c>
      <c r="F230" s="5">
        <v>0</v>
      </c>
      <c r="G230" s="5">
        <v>0</v>
      </c>
      <c r="H230" s="5">
        <v>0</v>
      </c>
      <c r="I230" s="5">
        <v>0</v>
      </c>
      <c r="J230" s="5">
        <v>0</v>
      </c>
      <c r="K230" s="5">
        <v>0</v>
      </c>
      <c r="L230" s="5">
        <v>0</v>
      </c>
      <c r="M230" s="5">
        <v>0</v>
      </c>
      <c r="N230" s="5">
        <v>0</v>
      </c>
      <c r="O230" s="5">
        <v>0</v>
      </c>
      <c r="P230" s="5">
        <v>0</v>
      </c>
      <c r="Q230" s="5">
        <v>0</v>
      </c>
      <c r="R230" s="5">
        <v>6.3099999999999996E-3</v>
      </c>
      <c r="S230" s="5">
        <v>0</v>
      </c>
    </row>
    <row r="231" spans="1:19" hidden="1" x14ac:dyDescent="0.35">
      <c r="A231" s="2" t="s">
        <v>13</v>
      </c>
      <c r="B231" s="1" t="s">
        <v>201</v>
      </c>
      <c r="C231" t="str">
        <f>VLOOKUP(B231,[2]Clothes!$B$5:$D$447,2, FALSE)</f>
        <v>Outside of MKCC</v>
      </c>
      <c r="D231" t="str">
        <f>VLOOKUP(B231,[2]Clothes!$B$5:$D$447,3, FALSE)</f>
        <v>Aylesbury</v>
      </c>
      <c r="E231" s="5">
        <v>0</v>
      </c>
      <c r="F231" s="5">
        <v>0</v>
      </c>
      <c r="G231" s="5">
        <v>0</v>
      </c>
      <c r="H231" s="5">
        <v>0</v>
      </c>
      <c r="I231" s="5">
        <v>0</v>
      </c>
      <c r="J231" s="5">
        <v>0</v>
      </c>
      <c r="K231" s="5">
        <v>0</v>
      </c>
      <c r="L231" s="5">
        <v>0</v>
      </c>
      <c r="M231" s="5">
        <v>0</v>
      </c>
      <c r="N231" s="5">
        <v>0</v>
      </c>
      <c r="O231" s="5">
        <v>0</v>
      </c>
      <c r="P231" s="5">
        <v>0</v>
      </c>
      <c r="Q231" s="5">
        <v>0</v>
      </c>
      <c r="R231" s="5">
        <v>0</v>
      </c>
      <c r="S231" s="5">
        <v>0</v>
      </c>
    </row>
    <row r="232" spans="1:19" hidden="1" x14ac:dyDescent="0.35">
      <c r="A232" s="2" t="s">
        <v>13</v>
      </c>
      <c r="B232" s="1" t="s">
        <v>202</v>
      </c>
      <c r="C232" t="str">
        <f>VLOOKUP(B232,[2]Clothes!$B$5:$D$447,2, FALSE)</f>
        <v>Outside of MKCC</v>
      </c>
      <c r="D232" t="str">
        <f>VLOOKUP(B232,[2]Clothes!$B$5:$D$447,3, FALSE)</f>
        <v>Aylesbury</v>
      </c>
      <c r="E232" s="5">
        <v>0</v>
      </c>
      <c r="F232" s="5">
        <v>0</v>
      </c>
      <c r="G232" s="5">
        <v>0</v>
      </c>
      <c r="H232" s="5">
        <v>0</v>
      </c>
      <c r="I232" s="5">
        <v>0</v>
      </c>
      <c r="J232" s="5">
        <v>0</v>
      </c>
      <c r="K232" s="5">
        <v>0</v>
      </c>
      <c r="L232" s="5">
        <v>0</v>
      </c>
      <c r="M232" s="5">
        <v>0</v>
      </c>
      <c r="N232" s="5">
        <v>0</v>
      </c>
      <c r="O232" s="5">
        <v>0</v>
      </c>
      <c r="P232" s="5">
        <v>0</v>
      </c>
      <c r="Q232" s="5">
        <v>0</v>
      </c>
      <c r="R232" s="5">
        <v>0</v>
      </c>
      <c r="S232" s="5">
        <v>0</v>
      </c>
    </row>
    <row r="233" spans="1:19" hidden="1" x14ac:dyDescent="0.35">
      <c r="A233" s="2" t="s">
        <v>13</v>
      </c>
      <c r="B233" s="1" t="s">
        <v>685</v>
      </c>
      <c r="C233" t="str">
        <f>VLOOKUP(B233,[2]Clothes!$B$5:$D$447,2, FALSE)</f>
        <v>Outside of MKCC</v>
      </c>
      <c r="D233" t="str">
        <f>VLOOKUP(B233,[2]Clothes!$B$5:$D$447,3, FALSE)</f>
        <v>Outside of MKCC - Other</v>
      </c>
      <c r="E233" s="5">
        <v>0</v>
      </c>
      <c r="F233" s="5">
        <v>0</v>
      </c>
      <c r="G233" s="5">
        <v>0</v>
      </c>
      <c r="H233" s="5">
        <v>0</v>
      </c>
      <c r="I233" s="5">
        <v>0</v>
      </c>
      <c r="J233" s="5">
        <v>0</v>
      </c>
      <c r="K233" s="5">
        <v>0</v>
      </c>
      <c r="L233" s="5">
        <v>0</v>
      </c>
      <c r="M233" s="5">
        <v>0</v>
      </c>
      <c r="N233" s="5">
        <v>0</v>
      </c>
      <c r="O233" s="5">
        <v>0</v>
      </c>
      <c r="P233" s="5">
        <v>0</v>
      </c>
      <c r="Q233" s="5">
        <v>0</v>
      </c>
      <c r="R233" s="5">
        <v>0</v>
      </c>
      <c r="S233" s="5">
        <v>0</v>
      </c>
    </row>
    <row r="234" spans="1:19" hidden="1" x14ac:dyDescent="0.35">
      <c r="A234" s="2" t="s">
        <v>13</v>
      </c>
      <c r="B234" s="1" t="s">
        <v>686</v>
      </c>
      <c r="C234" t="str">
        <f>VLOOKUP(B234,[2]Clothes!$B$5:$D$447,2, FALSE)</f>
        <v>Outside of MKCC</v>
      </c>
      <c r="D234" t="str">
        <f>VLOOKUP(B234,[2]Clothes!$B$5:$D$447,3, FALSE)</f>
        <v>Outside of MKCC - Other</v>
      </c>
      <c r="E234" s="5">
        <v>0</v>
      </c>
      <c r="F234" s="5">
        <v>0</v>
      </c>
      <c r="G234" s="5">
        <v>0</v>
      </c>
      <c r="H234" s="5">
        <v>0</v>
      </c>
      <c r="I234" s="5">
        <v>0</v>
      </c>
      <c r="J234" s="5">
        <v>0</v>
      </c>
      <c r="K234" s="5">
        <v>0</v>
      </c>
      <c r="L234" s="5">
        <v>0</v>
      </c>
      <c r="M234" s="5">
        <v>0</v>
      </c>
      <c r="N234" s="5">
        <v>0</v>
      </c>
      <c r="O234" s="5">
        <v>0</v>
      </c>
      <c r="P234" s="5">
        <v>0</v>
      </c>
      <c r="Q234" s="5">
        <v>0</v>
      </c>
      <c r="R234" s="5">
        <v>0</v>
      </c>
      <c r="S234" s="5">
        <v>0</v>
      </c>
    </row>
    <row r="235" spans="1:19" hidden="1" x14ac:dyDescent="0.35">
      <c r="A235" s="2" t="s">
        <v>13</v>
      </c>
      <c r="B235" s="1" t="s">
        <v>207</v>
      </c>
      <c r="C235" t="str">
        <f>VLOOKUP(B235,[2]Clothes!$B$5:$D$447,2, FALSE)</f>
        <v>Outside of MKCC</v>
      </c>
      <c r="D235" t="str">
        <f>VLOOKUP(B235,[2]Clothes!$B$5:$D$447,3, FALSE)</f>
        <v>Aylesbury</v>
      </c>
      <c r="E235" s="5">
        <v>0</v>
      </c>
      <c r="F235" s="5">
        <v>0</v>
      </c>
      <c r="G235" s="5">
        <v>0</v>
      </c>
      <c r="H235" s="5">
        <v>0</v>
      </c>
      <c r="I235" s="5">
        <v>0</v>
      </c>
      <c r="J235" s="5">
        <v>0</v>
      </c>
      <c r="K235" s="5">
        <v>0</v>
      </c>
      <c r="L235" s="5">
        <v>0</v>
      </c>
      <c r="M235" s="5">
        <v>0</v>
      </c>
      <c r="N235" s="5">
        <v>0</v>
      </c>
      <c r="O235" s="5">
        <v>0</v>
      </c>
      <c r="P235" s="5">
        <v>0</v>
      </c>
      <c r="Q235" s="5">
        <v>0</v>
      </c>
      <c r="R235" s="5">
        <v>0</v>
      </c>
      <c r="S235" s="5">
        <v>0</v>
      </c>
    </row>
    <row r="236" spans="1:19" hidden="1" x14ac:dyDescent="0.35">
      <c r="A236" s="2" t="s">
        <v>13</v>
      </c>
      <c r="B236" s="1" t="s">
        <v>208</v>
      </c>
      <c r="C236" t="str">
        <f>VLOOKUP(B236,[2]Clothes!$B$5:$D$447,2, FALSE)</f>
        <v>Outside of MKCC</v>
      </c>
      <c r="D236" t="str">
        <f>VLOOKUP(B236,[2]Clothes!$B$5:$D$447,3, FALSE)</f>
        <v>Aylesbury</v>
      </c>
      <c r="E236" s="5">
        <v>0</v>
      </c>
      <c r="F236" s="5">
        <v>0</v>
      </c>
      <c r="G236" s="5">
        <v>0</v>
      </c>
      <c r="H236" s="5">
        <v>0</v>
      </c>
      <c r="I236" s="5">
        <v>0</v>
      </c>
      <c r="J236" s="5">
        <v>0</v>
      </c>
      <c r="K236" s="5">
        <v>0</v>
      </c>
      <c r="L236" s="5">
        <v>0</v>
      </c>
      <c r="M236" s="5">
        <v>0</v>
      </c>
      <c r="N236" s="5">
        <v>0</v>
      </c>
      <c r="O236" s="5">
        <v>0</v>
      </c>
      <c r="P236" s="5">
        <v>0</v>
      </c>
      <c r="Q236" s="5">
        <v>0</v>
      </c>
      <c r="R236" s="5">
        <v>0</v>
      </c>
      <c r="S236" s="5">
        <v>0</v>
      </c>
    </row>
    <row r="237" spans="1:19" hidden="1" x14ac:dyDescent="0.35">
      <c r="A237" s="2" t="s">
        <v>13</v>
      </c>
      <c r="B237" s="1" t="s">
        <v>687</v>
      </c>
      <c r="C237" t="str">
        <f>VLOOKUP(B237,[2]Clothes!$B$5:$D$447,2, FALSE)</f>
        <v>Outside of MKCC</v>
      </c>
      <c r="D237" t="str">
        <f>VLOOKUP(B237,[2]Clothes!$B$5:$D$447,3, FALSE)</f>
        <v>Aylesbury</v>
      </c>
      <c r="E237" s="5">
        <v>5.2199999999999998E-3</v>
      </c>
      <c r="F237" s="5">
        <v>0</v>
      </c>
      <c r="G237" s="5">
        <v>0</v>
      </c>
      <c r="H237" s="5">
        <v>0</v>
      </c>
      <c r="I237" s="5">
        <v>0</v>
      </c>
      <c r="J237" s="5">
        <v>0</v>
      </c>
      <c r="K237" s="5">
        <v>0</v>
      </c>
      <c r="L237" s="5">
        <v>0</v>
      </c>
      <c r="M237" s="5">
        <v>0</v>
      </c>
      <c r="N237" s="5">
        <v>0</v>
      </c>
      <c r="O237" s="5">
        <v>0</v>
      </c>
      <c r="P237" s="5">
        <v>0</v>
      </c>
      <c r="Q237" s="5">
        <v>0</v>
      </c>
      <c r="R237" s="5">
        <v>3.3520000000000001E-2</v>
      </c>
      <c r="S237" s="5">
        <v>0</v>
      </c>
    </row>
    <row r="238" spans="1:19" hidden="1" x14ac:dyDescent="0.35">
      <c r="A238" s="2" t="s">
        <v>13</v>
      </c>
      <c r="B238" s="1" t="s">
        <v>210</v>
      </c>
      <c r="C238" t="str">
        <f>VLOOKUP(B238,[2]Clothes!$B$5:$D$447,2, FALSE)</f>
        <v>Outside of MKCC</v>
      </c>
      <c r="D238" t="str">
        <f>VLOOKUP(B238,[2]Clothes!$B$5:$D$447,3, FALSE)</f>
        <v>Aylesbury</v>
      </c>
      <c r="E238" s="5">
        <v>2.4599999999999999E-3</v>
      </c>
      <c r="F238" s="5">
        <v>0</v>
      </c>
      <c r="G238" s="5">
        <v>0</v>
      </c>
      <c r="H238" s="5">
        <v>0</v>
      </c>
      <c r="I238" s="5">
        <v>0</v>
      </c>
      <c r="J238" s="5">
        <v>0</v>
      </c>
      <c r="K238" s="5">
        <v>0</v>
      </c>
      <c r="L238" s="5">
        <v>0</v>
      </c>
      <c r="M238" s="5">
        <v>2.1059999999999999E-2</v>
      </c>
      <c r="N238" s="5">
        <v>0</v>
      </c>
      <c r="O238" s="5">
        <v>0</v>
      </c>
      <c r="P238" s="5">
        <v>0</v>
      </c>
      <c r="Q238" s="5">
        <v>0</v>
      </c>
      <c r="R238" s="5">
        <v>0</v>
      </c>
      <c r="S238" s="5">
        <v>0</v>
      </c>
    </row>
    <row r="239" spans="1:19" hidden="1" x14ac:dyDescent="0.35">
      <c r="A239" s="2" t="s">
        <v>13</v>
      </c>
      <c r="B239" s="1" t="s">
        <v>211</v>
      </c>
      <c r="C239" t="str">
        <f>VLOOKUP(B239,[2]Clothes!$B$5:$D$447,2, FALSE)</f>
        <v>Outside of MKCC</v>
      </c>
      <c r="D239" t="str">
        <f>VLOOKUP(B239,[2]Clothes!$B$5:$D$447,3, FALSE)</f>
        <v>Aylesbury</v>
      </c>
      <c r="E239" s="5">
        <v>9.7999999999999997E-4</v>
      </c>
      <c r="F239" s="5">
        <v>0</v>
      </c>
      <c r="G239" s="5">
        <v>0</v>
      </c>
      <c r="H239" s="5">
        <v>0</v>
      </c>
      <c r="I239" s="5">
        <v>0</v>
      </c>
      <c r="J239" s="5">
        <v>0</v>
      </c>
      <c r="K239" s="5">
        <v>0</v>
      </c>
      <c r="L239" s="5">
        <v>0</v>
      </c>
      <c r="M239" s="5">
        <v>0</v>
      </c>
      <c r="N239" s="5">
        <v>0</v>
      </c>
      <c r="O239" s="5">
        <v>0</v>
      </c>
      <c r="P239" s="5">
        <v>0</v>
      </c>
      <c r="Q239" s="5">
        <v>0</v>
      </c>
      <c r="R239" s="5">
        <v>6.3099999999999996E-3</v>
      </c>
      <c r="S239" s="5">
        <v>0</v>
      </c>
    </row>
    <row r="240" spans="1:19" hidden="1" x14ac:dyDescent="0.35">
      <c r="A240" s="2" t="s">
        <v>13</v>
      </c>
      <c r="B240" s="1" t="s">
        <v>688</v>
      </c>
      <c r="C240" t="str">
        <f>VLOOKUP(B240,[2]Clothes!$B$5:$D$447,2, FALSE)</f>
        <v>Outside of MKCC</v>
      </c>
      <c r="D240" t="str">
        <f>VLOOKUP(B240,[2]Clothes!$B$5:$D$447,3, FALSE)</f>
        <v>Outside of MKCC - Other</v>
      </c>
      <c r="E240" s="5">
        <v>7.3800000000000003E-3</v>
      </c>
      <c r="F240" s="5">
        <v>0</v>
      </c>
      <c r="G240" s="5">
        <v>0</v>
      </c>
      <c r="H240" s="5">
        <v>0</v>
      </c>
      <c r="I240" s="5">
        <v>0</v>
      </c>
      <c r="J240" s="5">
        <v>0</v>
      </c>
      <c r="K240" s="5">
        <v>0</v>
      </c>
      <c r="L240" s="5">
        <v>0</v>
      </c>
      <c r="M240" s="5">
        <v>0</v>
      </c>
      <c r="N240" s="5">
        <v>0</v>
      </c>
      <c r="O240" s="5">
        <v>0</v>
      </c>
      <c r="P240" s="5">
        <v>0</v>
      </c>
      <c r="Q240" s="5">
        <v>0</v>
      </c>
      <c r="R240" s="5">
        <v>4.7359999999999999E-2</v>
      </c>
      <c r="S240" s="5">
        <v>0</v>
      </c>
    </row>
    <row r="241" spans="1:19" hidden="1" x14ac:dyDescent="0.35">
      <c r="A241" s="2" t="s">
        <v>13</v>
      </c>
      <c r="B241" s="1" t="s">
        <v>689</v>
      </c>
      <c r="C241" t="str">
        <f>VLOOKUP(B241,[2]Clothes!$B$5:$D$447,2, FALSE)</f>
        <v>Outside of MKCC</v>
      </c>
      <c r="D241" t="str">
        <f>VLOOKUP(B241,[2]Clothes!$B$5:$D$447,3, FALSE)</f>
        <v>Aylesbury</v>
      </c>
      <c r="E241" s="5">
        <v>4.4799999999999996E-3</v>
      </c>
      <c r="F241" s="5">
        <v>0</v>
      </c>
      <c r="G241" s="5">
        <v>0</v>
      </c>
      <c r="H241" s="5">
        <v>0</v>
      </c>
      <c r="I241" s="5">
        <v>0</v>
      </c>
      <c r="J241" s="5">
        <v>0</v>
      </c>
      <c r="K241" s="5">
        <v>0</v>
      </c>
      <c r="L241" s="5">
        <v>0</v>
      </c>
      <c r="M241" s="5">
        <v>0</v>
      </c>
      <c r="N241" s="5">
        <v>0</v>
      </c>
      <c r="O241" s="5">
        <v>0</v>
      </c>
      <c r="P241" s="5">
        <v>0</v>
      </c>
      <c r="Q241" s="5">
        <v>0</v>
      </c>
      <c r="R241" s="5">
        <v>2.8740000000000002E-2</v>
      </c>
      <c r="S241" s="5">
        <v>0</v>
      </c>
    </row>
    <row r="242" spans="1:19" hidden="1" x14ac:dyDescent="0.35">
      <c r="A242" s="2" t="s">
        <v>13</v>
      </c>
      <c r="B242" s="1" t="s">
        <v>690</v>
      </c>
      <c r="C242" t="str">
        <f>VLOOKUP(B242,[2]Clothes!$B$5:$D$447,2, FALSE)</f>
        <v>Outside of MKCC</v>
      </c>
      <c r="D242" t="str">
        <f>VLOOKUP(B242,[2]Clothes!$B$5:$D$447,3, FALSE)</f>
        <v>Aylesbury</v>
      </c>
      <c r="E242" s="5">
        <v>0</v>
      </c>
      <c r="F242" s="5">
        <v>0</v>
      </c>
      <c r="G242" s="5">
        <v>0</v>
      </c>
      <c r="H242" s="5">
        <v>0</v>
      </c>
      <c r="I242" s="5">
        <v>0</v>
      </c>
      <c r="J242" s="5">
        <v>0</v>
      </c>
      <c r="K242" s="5">
        <v>0</v>
      </c>
      <c r="L242" s="5">
        <v>0</v>
      </c>
      <c r="M242" s="5">
        <v>0</v>
      </c>
      <c r="N242" s="5">
        <v>0</v>
      </c>
      <c r="O242" s="5">
        <v>0</v>
      </c>
      <c r="P242" s="5">
        <v>0</v>
      </c>
      <c r="Q242" s="5">
        <v>0</v>
      </c>
      <c r="R242" s="5">
        <v>0</v>
      </c>
      <c r="S242" s="5">
        <v>0</v>
      </c>
    </row>
    <row r="243" spans="1:19" hidden="1" x14ac:dyDescent="0.35">
      <c r="A243" s="2" t="s">
        <v>13</v>
      </c>
      <c r="B243" s="1" t="s">
        <v>691</v>
      </c>
      <c r="C243" t="str">
        <f>VLOOKUP(B243,[2]Clothes!$B$5:$D$447,2, FALSE)</f>
        <v>Outside of MKCC</v>
      </c>
      <c r="D243" t="str">
        <f>VLOOKUP(B243,[2]Clothes!$B$5:$D$447,3, FALSE)</f>
        <v>Aylesbury</v>
      </c>
      <c r="E243" s="5">
        <v>9.7999999999999997E-4</v>
      </c>
      <c r="F243" s="5">
        <v>0</v>
      </c>
      <c r="G243" s="5">
        <v>0</v>
      </c>
      <c r="H243" s="5">
        <v>0</v>
      </c>
      <c r="I243" s="5">
        <v>0</v>
      </c>
      <c r="J243" s="5">
        <v>0</v>
      </c>
      <c r="K243" s="5">
        <v>0</v>
      </c>
      <c r="L243" s="5">
        <v>0</v>
      </c>
      <c r="M243" s="5">
        <v>0</v>
      </c>
      <c r="N243" s="5">
        <v>0</v>
      </c>
      <c r="O243" s="5">
        <v>0</v>
      </c>
      <c r="P243" s="5">
        <v>0</v>
      </c>
      <c r="Q243" s="5">
        <v>0</v>
      </c>
      <c r="R243" s="5">
        <v>6.3099999999999996E-3</v>
      </c>
      <c r="S243" s="5">
        <v>0</v>
      </c>
    </row>
    <row r="244" spans="1:19" hidden="1" x14ac:dyDescent="0.35">
      <c r="A244" s="2" t="s">
        <v>13</v>
      </c>
      <c r="B244" s="1" t="s">
        <v>692</v>
      </c>
      <c r="C244" t="str">
        <f>VLOOKUP(B244,[2]Clothes!$B$5:$D$447,2, FALSE)</f>
        <v>Outside of MKCC</v>
      </c>
      <c r="D244" t="str">
        <f>VLOOKUP(B244,[2]Clothes!$B$5:$D$447,3, FALSE)</f>
        <v>Outside of MKCC - Other</v>
      </c>
      <c r="E244" s="5">
        <v>9.7999999999999997E-4</v>
      </c>
      <c r="F244" s="5">
        <v>0</v>
      </c>
      <c r="G244" s="5">
        <v>0</v>
      </c>
      <c r="H244" s="5">
        <v>0</v>
      </c>
      <c r="I244" s="5">
        <v>0</v>
      </c>
      <c r="J244" s="5">
        <v>0</v>
      </c>
      <c r="K244" s="5">
        <v>0</v>
      </c>
      <c r="L244" s="5">
        <v>0</v>
      </c>
      <c r="M244" s="5">
        <v>0</v>
      </c>
      <c r="N244" s="5">
        <v>0</v>
      </c>
      <c r="O244" s="5">
        <v>0</v>
      </c>
      <c r="P244" s="5">
        <v>0</v>
      </c>
      <c r="Q244" s="5">
        <v>0</v>
      </c>
      <c r="R244" s="5">
        <v>6.3099999999999996E-3</v>
      </c>
      <c r="S244" s="5">
        <v>0</v>
      </c>
    </row>
    <row r="245" spans="1:19" hidden="1" x14ac:dyDescent="0.35">
      <c r="A245" s="2" t="s">
        <v>14</v>
      </c>
      <c r="B245" s="1" t="s">
        <v>214</v>
      </c>
      <c r="C245" t="str">
        <f>VLOOKUP(B245,[2]Clothes!$B$5:$D$447,2, FALSE)</f>
        <v>Outside of MKCC</v>
      </c>
      <c r="D245" t="str">
        <f>VLOOKUP(B245,[2]Clothes!$B$5:$D$447,3, FALSE)</f>
        <v>Bicester</v>
      </c>
      <c r="E245" s="5">
        <v>0</v>
      </c>
      <c r="F245" s="5">
        <v>0</v>
      </c>
      <c r="G245" s="5">
        <v>0</v>
      </c>
      <c r="H245" s="5">
        <v>0</v>
      </c>
      <c r="I245" s="5">
        <v>0</v>
      </c>
      <c r="J245" s="5">
        <v>0</v>
      </c>
      <c r="K245" s="5">
        <v>0</v>
      </c>
      <c r="L245" s="5">
        <v>0</v>
      </c>
      <c r="M245" s="5">
        <v>0</v>
      </c>
      <c r="N245" s="5">
        <v>0</v>
      </c>
      <c r="O245" s="5">
        <v>0</v>
      </c>
      <c r="P245" s="5">
        <v>0</v>
      </c>
      <c r="Q245" s="5">
        <v>0</v>
      </c>
      <c r="R245" s="5">
        <v>0</v>
      </c>
      <c r="S245" s="5">
        <v>0</v>
      </c>
    </row>
    <row r="246" spans="1:19" hidden="1" x14ac:dyDescent="0.35">
      <c r="A246" s="2" t="s">
        <v>14</v>
      </c>
      <c r="B246" s="1" t="s">
        <v>693</v>
      </c>
      <c r="C246" t="str">
        <f>VLOOKUP(B246,[2]Clothes!$B$5:$D$447,2, FALSE)</f>
        <v>Outside of MKCC</v>
      </c>
      <c r="D246" t="str">
        <f>VLOOKUP(B246,[2]Clothes!$B$5:$D$447,3, FALSE)</f>
        <v>Bicester</v>
      </c>
      <c r="E246" s="5">
        <v>1.0030000000000001E-2</v>
      </c>
      <c r="F246" s="5">
        <v>0</v>
      </c>
      <c r="G246" s="5">
        <v>0</v>
      </c>
      <c r="H246" s="5">
        <v>0</v>
      </c>
      <c r="I246" s="5">
        <v>0</v>
      </c>
      <c r="J246" s="5">
        <v>0</v>
      </c>
      <c r="K246" s="5">
        <v>0</v>
      </c>
      <c r="L246" s="5">
        <v>0</v>
      </c>
      <c r="M246" s="5">
        <v>1.8960000000000001E-2</v>
      </c>
      <c r="N246" s="5">
        <v>0</v>
      </c>
      <c r="O246" s="5">
        <v>0</v>
      </c>
      <c r="P246" s="5">
        <v>0</v>
      </c>
      <c r="Q246" s="5">
        <v>0</v>
      </c>
      <c r="R246" s="5">
        <v>0</v>
      </c>
      <c r="S246" s="5">
        <v>8.0979999999999996E-2</v>
      </c>
    </row>
    <row r="247" spans="1:19" hidden="1" x14ac:dyDescent="0.35">
      <c r="A247" s="2" t="s">
        <v>14</v>
      </c>
      <c r="B247" s="1" t="s">
        <v>694</v>
      </c>
      <c r="C247" t="str">
        <f>VLOOKUP(B247,[2]Clothes!$B$5:$D$447,2, FALSE)</f>
        <v>Outside of MKCC</v>
      </c>
      <c r="D247" t="str">
        <f>VLOOKUP(B247,[2]Clothes!$B$5:$D$447,3, FALSE)</f>
        <v>Bicester</v>
      </c>
      <c r="E247" s="5">
        <v>1.2659999999999999E-2</v>
      </c>
      <c r="F247" s="5">
        <v>0</v>
      </c>
      <c r="G247" s="5">
        <v>0</v>
      </c>
      <c r="H247" s="5">
        <v>0</v>
      </c>
      <c r="I247" s="5">
        <v>0</v>
      </c>
      <c r="J247" s="5">
        <v>0</v>
      </c>
      <c r="K247" s="5">
        <v>0</v>
      </c>
      <c r="L247" s="5">
        <v>0</v>
      </c>
      <c r="M247" s="5">
        <v>0</v>
      </c>
      <c r="N247" s="5">
        <v>0</v>
      </c>
      <c r="O247" s="5">
        <v>0</v>
      </c>
      <c r="P247" s="5">
        <v>0</v>
      </c>
      <c r="Q247" s="5">
        <v>0</v>
      </c>
      <c r="R247" s="5">
        <v>0</v>
      </c>
      <c r="S247" s="5">
        <v>0.13114999999999999</v>
      </c>
    </row>
    <row r="248" spans="1:19" hidden="1" x14ac:dyDescent="0.35">
      <c r="A248" s="2" t="s">
        <v>14</v>
      </c>
      <c r="B248" s="1" t="s">
        <v>695</v>
      </c>
      <c r="C248" t="str">
        <f>VLOOKUP(B248,[2]Clothes!$B$5:$D$447,2, FALSE)</f>
        <v>Outside of MKCC</v>
      </c>
      <c r="D248" t="str">
        <f>VLOOKUP(B248,[2]Clothes!$B$5:$D$447,3, FALSE)</f>
        <v>Outside of MKCC - Other</v>
      </c>
      <c r="E248" s="5">
        <v>0</v>
      </c>
      <c r="F248" s="5">
        <v>0</v>
      </c>
      <c r="G248" s="5">
        <v>0</v>
      </c>
      <c r="H248" s="5">
        <v>0</v>
      </c>
      <c r="I248" s="5">
        <v>0</v>
      </c>
      <c r="J248" s="5">
        <v>0</v>
      </c>
      <c r="K248" s="5">
        <v>0</v>
      </c>
      <c r="L248" s="5">
        <v>0</v>
      </c>
      <c r="M248" s="5">
        <v>0</v>
      </c>
      <c r="N248" s="5">
        <v>0</v>
      </c>
      <c r="O248" s="5">
        <v>0</v>
      </c>
      <c r="P248" s="5">
        <v>0</v>
      </c>
      <c r="Q248" s="5">
        <v>0</v>
      </c>
      <c r="R248" s="5">
        <v>0</v>
      </c>
      <c r="S248" s="5">
        <v>0</v>
      </c>
    </row>
    <row r="249" spans="1:19" hidden="1" x14ac:dyDescent="0.35">
      <c r="A249" s="2" t="s">
        <v>14</v>
      </c>
      <c r="B249" s="1" t="s">
        <v>696</v>
      </c>
      <c r="C249" t="str">
        <f>VLOOKUP(B249,[2]Clothes!$B$5:$D$447,2, FALSE)</f>
        <v>Outside of MKCC</v>
      </c>
      <c r="D249" t="str">
        <f>VLOOKUP(B249,[2]Clothes!$B$5:$D$447,3, FALSE)</f>
        <v>Outside of MKCC - Other</v>
      </c>
      <c r="E249" s="5">
        <v>6.1500000000000001E-3</v>
      </c>
      <c r="F249" s="5">
        <v>0</v>
      </c>
      <c r="G249" s="5">
        <v>0</v>
      </c>
      <c r="H249" s="5">
        <v>0</v>
      </c>
      <c r="I249" s="5">
        <v>0</v>
      </c>
      <c r="J249" s="5">
        <v>0</v>
      </c>
      <c r="K249" s="5">
        <v>0</v>
      </c>
      <c r="L249" s="5">
        <v>0</v>
      </c>
      <c r="M249" s="5">
        <v>5.2609999999999997E-2</v>
      </c>
      <c r="N249" s="5">
        <v>0</v>
      </c>
      <c r="O249" s="5">
        <v>0</v>
      </c>
      <c r="P249" s="5">
        <v>0</v>
      </c>
      <c r="Q249" s="5">
        <v>0</v>
      </c>
      <c r="R249" s="5">
        <v>0</v>
      </c>
      <c r="S249" s="5">
        <v>0</v>
      </c>
    </row>
    <row r="250" spans="1:19" hidden="1" x14ac:dyDescent="0.35">
      <c r="A250" s="2" t="s">
        <v>14</v>
      </c>
      <c r="B250" s="1" t="s">
        <v>697</v>
      </c>
      <c r="C250" t="str">
        <f>VLOOKUP(B250,[2]Clothes!$B$5:$D$447,2, FALSE)</f>
        <v>Outside of MKCC</v>
      </c>
      <c r="D250" t="str">
        <f>VLOOKUP(B250,[2]Clothes!$B$5:$D$447,3, FALSE)</f>
        <v>Bicester</v>
      </c>
      <c r="E250" s="5">
        <v>0</v>
      </c>
      <c r="F250" s="5">
        <v>0</v>
      </c>
      <c r="G250" s="5">
        <v>0</v>
      </c>
      <c r="H250" s="5">
        <v>0</v>
      </c>
      <c r="I250" s="5">
        <v>0</v>
      </c>
      <c r="J250" s="5">
        <v>0</v>
      </c>
      <c r="K250" s="5">
        <v>0</v>
      </c>
      <c r="L250" s="5">
        <v>0</v>
      </c>
      <c r="M250" s="5">
        <v>0</v>
      </c>
      <c r="N250" s="5">
        <v>0</v>
      </c>
      <c r="O250" s="5">
        <v>0</v>
      </c>
      <c r="P250" s="5">
        <v>0</v>
      </c>
      <c r="Q250" s="5">
        <v>0</v>
      </c>
      <c r="R250" s="5">
        <v>0</v>
      </c>
      <c r="S250" s="5">
        <v>0</v>
      </c>
    </row>
    <row r="251" spans="1:19" hidden="1" x14ac:dyDescent="0.35">
      <c r="A251" s="2" t="s">
        <v>14</v>
      </c>
      <c r="B251" s="1" t="s">
        <v>698</v>
      </c>
      <c r="C251" t="str">
        <f>VLOOKUP(B251,[2]Clothes!$B$5:$D$447,2, FALSE)</f>
        <v>Outside of MKCC</v>
      </c>
      <c r="D251" t="str">
        <f>VLOOKUP(B251,[2]Clothes!$B$5:$D$447,3, FALSE)</f>
        <v>Bicester</v>
      </c>
      <c r="E251" s="5">
        <v>4.4119999999999999E-2</v>
      </c>
      <c r="F251" s="5">
        <v>0</v>
      </c>
      <c r="G251" s="5">
        <v>0</v>
      </c>
      <c r="H251" s="5">
        <v>0</v>
      </c>
      <c r="I251" s="5">
        <v>0</v>
      </c>
      <c r="J251" s="5">
        <v>0</v>
      </c>
      <c r="K251" s="5">
        <v>0</v>
      </c>
      <c r="L251" s="5">
        <v>0</v>
      </c>
      <c r="M251" s="5">
        <v>0</v>
      </c>
      <c r="N251" s="5">
        <v>0</v>
      </c>
      <c r="O251" s="5">
        <v>0</v>
      </c>
      <c r="P251" s="5">
        <v>0</v>
      </c>
      <c r="Q251" s="5">
        <v>0</v>
      </c>
      <c r="R251" s="5">
        <v>0</v>
      </c>
      <c r="S251" s="5">
        <v>0.45711000000000002</v>
      </c>
    </row>
    <row r="252" spans="1:19" hidden="1" x14ac:dyDescent="0.35">
      <c r="A252" s="2" t="s">
        <v>14</v>
      </c>
      <c r="B252" s="1" t="s">
        <v>221</v>
      </c>
      <c r="C252" t="str">
        <f>VLOOKUP(B252,[2]Clothes!$B$5:$D$447,2, FALSE)</f>
        <v>Outside of MKCC</v>
      </c>
      <c r="D252" t="str">
        <f>VLOOKUP(B252,[2]Clothes!$B$5:$D$447,3, FALSE)</f>
        <v>Bicester</v>
      </c>
      <c r="E252" s="5">
        <v>1.4E-3</v>
      </c>
      <c r="F252" s="5">
        <v>0</v>
      </c>
      <c r="G252" s="5">
        <v>0</v>
      </c>
      <c r="H252" s="5">
        <v>0</v>
      </c>
      <c r="I252" s="5">
        <v>0</v>
      </c>
      <c r="J252" s="5">
        <v>0</v>
      </c>
      <c r="K252" s="5">
        <v>0</v>
      </c>
      <c r="L252" s="5">
        <v>0</v>
      </c>
      <c r="M252" s="5">
        <v>0</v>
      </c>
      <c r="N252" s="5">
        <v>0</v>
      </c>
      <c r="O252" s="5">
        <v>0</v>
      </c>
      <c r="P252" s="5">
        <v>0</v>
      </c>
      <c r="Q252" s="5">
        <v>0</v>
      </c>
      <c r="R252" s="5">
        <v>0</v>
      </c>
      <c r="S252" s="5">
        <v>1.4460000000000001E-2</v>
      </c>
    </row>
    <row r="253" spans="1:19" hidden="1" x14ac:dyDescent="0.35">
      <c r="A253" s="2" t="s">
        <v>14</v>
      </c>
      <c r="B253" s="1" t="s">
        <v>699</v>
      </c>
      <c r="C253" t="str">
        <f>VLOOKUP(B253,[2]Clothes!$B$5:$D$447,2, FALSE)</f>
        <v>Outside of MKCC</v>
      </c>
      <c r="D253" t="str">
        <f>VLOOKUP(B253,[2]Clothes!$B$5:$D$447,3, FALSE)</f>
        <v>Outside of MKCC - Other</v>
      </c>
      <c r="E253" s="5">
        <v>2.3800000000000002E-3</v>
      </c>
      <c r="F253" s="5">
        <v>0</v>
      </c>
      <c r="G253" s="5">
        <v>0</v>
      </c>
      <c r="H253" s="5">
        <v>0</v>
      </c>
      <c r="I253" s="5">
        <v>0</v>
      </c>
      <c r="J253" s="5">
        <v>0</v>
      </c>
      <c r="K253" s="5">
        <v>0</v>
      </c>
      <c r="L253" s="5">
        <v>0</v>
      </c>
      <c r="M253" s="5">
        <v>0</v>
      </c>
      <c r="N253" s="5">
        <v>0</v>
      </c>
      <c r="O253" s="5">
        <v>0</v>
      </c>
      <c r="P253" s="5">
        <v>0</v>
      </c>
      <c r="Q253" s="5">
        <v>0</v>
      </c>
      <c r="R253" s="5">
        <v>6.3099999999999996E-3</v>
      </c>
      <c r="S253" s="5">
        <v>1.4460000000000001E-2</v>
      </c>
    </row>
    <row r="254" spans="1:19" hidden="1" x14ac:dyDescent="0.35">
      <c r="A254" s="2" t="s">
        <v>14</v>
      </c>
      <c r="B254" s="1" t="s">
        <v>700</v>
      </c>
      <c r="C254" t="str">
        <f>VLOOKUP(B254,[2]Clothes!$B$5:$D$447,2, FALSE)</f>
        <v>Outside of MKCC</v>
      </c>
      <c r="D254" t="str">
        <f>VLOOKUP(B254,[2]Clothes!$B$5:$D$447,3, FALSE)</f>
        <v>Outside of MKCC - Other</v>
      </c>
      <c r="E254" s="5">
        <v>9.7999999999999997E-4</v>
      </c>
      <c r="F254" s="5">
        <v>0</v>
      </c>
      <c r="G254" s="5">
        <v>0</v>
      </c>
      <c r="H254" s="5">
        <v>0</v>
      </c>
      <c r="I254" s="5">
        <v>0</v>
      </c>
      <c r="J254" s="5">
        <v>0</v>
      </c>
      <c r="K254" s="5">
        <v>0</v>
      </c>
      <c r="L254" s="5">
        <v>0</v>
      </c>
      <c r="M254" s="5">
        <v>0</v>
      </c>
      <c r="N254" s="5">
        <v>0</v>
      </c>
      <c r="O254" s="5">
        <v>0</v>
      </c>
      <c r="P254" s="5">
        <v>0</v>
      </c>
      <c r="Q254" s="5">
        <v>0</v>
      </c>
      <c r="R254" s="5">
        <v>6.3099999999999996E-3</v>
      </c>
      <c r="S254" s="5">
        <v>0</v>
      </c>
    </row>
    <row r="255" spans="1:19" hidden="1" x14ac:dyDescent="0.35">
      <c r="A255" s="2" t="s">
        <v>14</v>
      </c>
      <c r="B255" s="1" t="s">
        <v>227</v>
      </c>
      <c r="C255" t="str">
        <f>VLOOKUP(B255,[2]Clothes!$B$5:$D$447,2, FALSE)</f>
        <v>Outside of MKCC</v>
      </c>
      <c r="D255" t="str">
        <f>VLOOKUP(B255,[2]Clothes!$B$5:$D$447,3, FALSE)</f>
        <v>Bicester</v>
      </c>
      <c r="E255" s="5">
        <v>0</v>
      </c>
      <c r="F255" s="5">
        <v>0</v>
      </c>
      <c r="G255" s="5">
        <v>0</v>
      </c>
      <c r="H255" s="5">
        <v>0</v>
      </c>
      <c r="I255" s="5">
        <v>0</v>
      </c>
      <c r="J255" s="5">
        <v>0</v>
      </c>
      <c r="K255" s="5">
        <v>0</v>
      </c>
      <c r="L255" s="5">
        <v>0</v>
      </c>
      <c r="M255" s="5">
        <v>0</v>
      </c>
      <c r="N255" s="5">
        <v>0</v>
      </c>
      <c r="O255" s="5">
        <v>0</v>
      </c>
      <c r="P255" s="5">
        <v>0</v>
      </c>
      <c r="Q255" s="5">
        <v>0</v>
      </c>
      <c r="R255" s="5">
        <v>0</v>
      </c>
      <c r="S255" s="5">
        <v>0</v>
      </c>
    </row>
    <row r="256" spans="1:19" hidden="1" x14ac:dyDescent="0.35">
      <c r="A256" s="2" t="s">
        <v>14</v>
      </c>
      <c r="B256" s="1" t="s">
        <v>701</v>
      </c>
      <c r="C256" t="str">
        <f>VLOOKUP(B256,[2]Clothes!$B$5:$D$447,2, FALSE)</f>
        <v>Outside of MKCC</v>
      </c>
      <c r="D256" t="str">
        <f>VLOOKUP(B256,[2]Clothes!$B$5:$D$447,3, FALSE)</f>
        <v>Bicester</v>
      </c>
      <c r="E256" s="5">
        <v>0</v>
      </c>
      <c r="F256" s="5">
        <v>0</v>
      </c>
      <c r="G256" s="5">
        <v>0</v>
      </c>
      <c r="H256" s="5">
        <v>0</v>
      </c>
      <c r="I256" s="5">
        <v>0</v>
      </c>
      <c r="J256" s="5">
        <v>0</v>
      </c>
      <c r="K256" s="5">
        <v>0</v>
      </c>
      <c r="L256" s="5">
        <v>0</v>
      </c>
      <c r="M256" s="5">
        <v>0</v>
      </c>
      <c r="N256" s="5">
        <v>0</v>
      </c>
      <c r="O256" s="5">
        <v>0</v>
      </c>
      <c r="P256" s="5">
        <v>0</v>
      </c>
      <c r="Q256" s="5">
        <v>0</v>
      </c>
      <c r="R256" s="5">
        <v>0</v>
      </c>
      <c r="S256" s="5">
        <v>0</v>
      </c>
    </row>
    <row r="257" spans="1:19" hidden="1" x14ac:dyDescent="0.35">
      <c r="A257" s="2" t="s">
        <v>14</v>
      </c>
      <c r="B257" s="1" t="s">
        <v>232</v>
      </c>
      <c r="C257" t="str">
        <f>VLOOKUP(B257,[2]Clothes!$B$5:$D$447,2, FALSE)</f>
        <v>Outside of MKCC</v>
      </c>
      <c r="D257" t="str">
        <f>VLOOKUP(B257,[2]Clothes!$B$5:$D$447,3, FALSE)</f>
        <v>Bicester</v>
      </c>
      <c r="E257" s="5">
        <v>0</v>
      </c>
      <c r="F257" s="5">
        <v>0</v>
      </c>
      <c r="G257" s="5">
        <v>0</v>
      </c>
      <c r="H257" s="5">
        <v>0</v>
      </c>
      <c r="I257" s="5">
        <v>0</v>
      </c>
      <c r="J257" s="5">
        <v>0</v>
      </c>
      <c r="K257" s="5">
        <v>0</v>
      </c>
      <c r="L257" s="5">
        <v>0</v>
      </c>
      <c r="M257" s="5">
        <v>0</v>
      </c>
      <c r="N257" s="5">
        <v>0</v>
      </c>
      <c r="O257" s="5">
        <v>0</v>
      </c>
      <c r="P257" s="5">
        <v>0</v>
      </c>
      <c r="Q257" s="5">
        <v>0</v>
      </c>
      <c r="R257" s="5">
        <v>0</v>
      </c>
      <c r="S257" s="5">
        <v>0</v>
      </c>
    </row>
    <row r="258" spans="1:19" hidden="1" x14ac:dyDescent="0.35">
      <c r="A258" s="2" t="s">
        <v>14</v>
      </c>
      <c r="B258" s="1" t="s">
        <v>702</v>
      </c>
      <c r="C258" t="str">
        <f>VLOOKUP(B258,[2]Clothes!$B$5:$D$447,2, FALSE)</f>
        <v>Outside of MKCC</v>
      </c>
      <c r="D258" t="str">
        <f>VLOOKUP(B258,[2]Clothes!$B$5:$D$447,3, FALSE)</f>
        <v>Bicester</v>
      </c>
      <c r="E258" s="5">
        <v>4.8399999999999997E-3</v>
      </c>
      <c r="F258" s="5">
        <v>0</v>
      </c>
      <c r="G258" s="5">
        <v>0</v>
      </c>
      <c r="H258" s="5">
        <v>0</v>
      </c>
      <c r="I258" s="5">
        <v>0</v>
      </c>
      <c r="J258" s="5">
        <v>0</v>
      </c>
      <c r="K258" s="5">
        <v>0</v>
      </c>
      <c r="L258" s="5">
        <v>0</v>
      </c>
      <c r="M258" s="5">
        <v>0</v>
      </c>
      <c r="N258" s="5">
        <v>0</v>
      </c>
      <c r="O258" s="5">
        <v>0</v>
      </c>
      <c r="P258" s="5">
        <v>0</v>
      </c>
      <c r="Q258" s="5">
        <v>0</v>
      </c>
      <c r="R258" s="5">
        <v>0</v>
      </c>
      <c r="S258" s="5">
        <v>5.0169999999999999E-2</v>
      </c>
    </row>
    <row r="259" spans="1:19" hidden="1" x14ac:dyDescent="0.35">
      <c r="A259" s="2" t="s">
        <v>233</v>
      </c>
      <c r="B259" s="1" t="s">
        <v>703</v>
      </c>
      <c r="C259" t="str">
        <f>VLOOKUP(B259,[2]Clothes!$B$5:$D$447,2, FALSE)</f>
        <v>Outside of MKCC</v>
      </c>
      <c r="D259" t="str">
        <f>VLOOKUP(B259,[2]Clothes!$B$5:$D$447,3, FALSE)</f>
        <v>Outside of MKCC - Other</v>
      </c>
      <c r="E259" s="5">
        <v>0</v>
      </c>
      <c r="F259" s="5">
        <v>0</v>
      </c>
      <c r="G259" s="5">
        <v>0</v>
      </c>
      <c r="H259" s="5">
        <v>0</v>
      </c>
      <c r="I259" s="5">
        <v>0</v>
      </c>
      <c r="J259" s="5">
        <v>0</v>
      </c>
      <c r="K259" s="5">
        <v>0</v>
      </c>
      <c r="L259" s="5">
        <v>0</v>
      </c>
      <c r="M259" s="5">
        <v>0</v>
      </c>
      <c r="N259" s="5">
        <v>0</v>
      </c>
      <c r="O259" s="5">
        <v>0</v>
      </c>
      <c r="P259" s="5">
        <v>0</v>
      </c>
      <c r="Q259" s="5">
        <v>0</v>
      </c>
      <c r="R259" s="5">
        <v>0</v>
      </c>
      <c r="S259" s="5">
        <v>0</v>
      </c>
    </row>
    <row r="260" spans="1:19" hidden="1" x14ac:dyDescent="0.35">
      <c r="A260" s="2" t="s">
        <v>233</v>
      </c>
      <c r="B260" s="1" t="s">
        <v>704</v>
      </c>
      <c r="C260" t="str">
        <f>VLOOKUP(B260,[2]Clothes!$B$5:$D$447,2, FALSE)</f>
        <v>Outside of MKCC</v>
      </c>
      <c r="D260" t="str">
        <f>VLOOKUP(B260,[2]Clothes!$B$5:$D$447,3, FALSE)</f>
        <v>Bedford</v>
      </c>
      <c r="E260" s="5">
        <v>1.6800000000000001E-3</v>
      </c>
      <c r="F260" s="5">
        <v>0</v>
      </c>
      <c r="G260" s="5">
        <v>0</v>
      </c>
      <c r="H260" s="5">
        <v>0</v>
      </c>
      <c r="I260" s="5">
        <v>0</v>
      </c>
      <c r="J260" s="5">
        <v>0</v>
      </c>
      <c r="K260" s="5">
        <v>0</v>
      </c>
      <c r="L260" s="5">
        <v>0</v>
      </c>
      <c r="M260" s="5">
        <v>0</v>
      </c>
      <c r="N260" s="5">
        <v>0</v>
      </c>
      <c r="O260" s="5">
        <v>0</v>
      </c>
      <c r="P260" s="5">
        <v>1.5440000000000001E-2</v>
      </c>
      <c r="Q260" s="5">
        <v>0</v>
      </c>
      <c r="R260" s="5">
        <v>0</v>
      </c>
      <c r="S260" s="5">
        <v>0</v>
      </c>
    </row>
    <row r="261" spans="1:19" hidden="1" x14ac:dyDescent="0.35">
      <c r="A261" s="2" t="s">
        <v>233</v>
      </c>
      <c r="B261" s="1" t="s">
        <v>234</v>
      </c>
      <c r="C261" t="str">
        <f>VLOOKUP(B261,[2]Clothes!$B$5:$D$447,2, FALSE)</f>
        <v>Outside of MKCC</v>
      </c>
      <c r="D261" t="str">
        <f>VLOOKUP(B261,[2]Clothes!$B$5:$D$447,3, FALSE)</f>
        <v>Outside of MKCC - Other</v>
      </c>
      <c r="E261" s="5">
        <v>0</v>
      </c>
      <c r="F261" s="5">
        <v>0</v>
      </c>
      <c r="G261" s="5">
        <v>0</v>
      </c>
      <c r="H261" s="5">
        <v>0</v>
      </c>
      <c r="I261" s="5">
        <v>0</v>
      </c>
      <c r="J261" s="5">
        <v>0</v>
      </c>
      <c r="K261" s="5">
        <v>0</v>
      </c>
      <c r="L261" s="5">
        <v>0</v>
      </c>
      <c r="M261" s="5">
        <v>0</v>
      </c>
      <c r="N261" s="5">
        <v>0</v>
      </c>
      <c r="O261" s="5">
        <v>0</v>
      </c>
      <c r="P261" s="5">
        <v>0</v>
      </c>
      <c r="Q261" s="5">
        <v>0</v>
      </c>
      <c r="R261" s="5">
        <v>0</v>
      </c>
      <c r="S261" s="5">
        <v>0</v>
      </c>
    </row>
    <row r="262" spans="1:19" hidden="1" x14ac:dyDescent="0.35">
      <c r="A262" s="2" t="s">
        <v>233</v>
      </c>
      <c r="B262" s="1" t="s">
        <v>235</v>
      </c>
      <c r="C262" t="str">
        <f>VLOOKUP(B262,[2]Clothes!$B$5:$D$447,2, FALSE)</f>
        <v>Outside of MKCC</v>
      </c>
      <c r="D262" t="str">
        <f>VLOOKUP(B262,[2]Clothes!$B$5:$D$447,3, FALSE)</f>
        <v>Bedford</v>
      </c>
      <c r="E262" s="5">
        <v>0</v>
      </c>
      <c r="F262" s="5">
        <v>0</v>
      </c>
      <c r="G262" s="5">
        <v>0</v>
      </c>
      <c r="H262" s="5">
        <v>0</v>
      </c>
      <c r="I262" s="5">
        <v>0</v>
      </c>
      <c r="J262" s="5">
        <v>0</v>
      </c>
      <c r="K262" s="5">
        <v>0</v>
      </c>
      <c r="L262" s="5">
        <v>0</v>
      </c>
      <c r="M262" s="5">
        <v>0</v>
      </c>
      <c r="N262" s="5">
        <v>0</v>
      </c>
      <c r="O262" s="5">
        <v>0</v>
      </c>
      <c r="P262" s="5">
        <v>0</v>
      </c>
      <c r="Q262" s="5">
        <v>0</v>
      </c>
      <c r="R262" s="5">
        <v>0</v>
      </c>
      <c r="S262" s="5">
        <v>0</v>
      </c>
    </row>
    <row r="263" spans="1:19" hidden="1" x14ac:dyDescent="0.35">
      <c r="A263" s="2" t="s">
        <v>233</v>
      </c>
      <c r="B263" s="1" t="s">
        <v>236</v>
      </c>
      <c r="C263" t="str">
        <f>VLOOKUP(B263,[2]Clothes!$B$5:$D$447,2, FALSE)</f>
        <v>Outside of MKCC</v>
      </c>
      <c r="D263" t="str">
        <f>VLOOKUP(B263,[2]Clothes!$B$5:$D$447,3, FALSE)</f>
        <v>Outside of MKCC - Other</v>
      </c>
      <c r="E263" s="5">
        <v>0</v>
      </c>
      <c r="F263" s="5">
        <v>0</v>
      </c>
      <c r="G263" s="5">
        <v>0</v>
      </c>
      <c r="H263" s="5">
        <v>0</v>
      </c>
      <c r="I263" s="5">
        <v>0</v>
      </c>
      <c r="J263" s="5">
        <v>0</v>
      </c>
      <c r="K263" s="5">
        <v>0</v>
      </c>
      <c r="L263" s="5">
        <v>0</v>
      </c>
      <c r="M263" s="5">
        <v>0</v>
      </c>
      <c r="N263" s="5">
        <v>0</v>
      </c>
      <c r="O263" s="5">
        <v>0</v>
      </c>
      <c r="P263" s="5">
        <v>0</v>
      </c>
      <c r="Q263" s="5">
        <v>0</v>
      </c>
      <c r="R263" s="5">
        <v>0</v>
      </c>
      <c r="S263" s="5">
        <v>0</v>
      </c>
    </row>
    <row r="264" spans="1:19" hidden="1" x14ac:dyDescent="0.35">
      <c r="A264" s="2" t="s">
        <v>233</v>
      </c>
      <c r="B264" s="1" t="s">
        <v>237</v>
      </c>
      <c r="C264" t="str">
        <f>VLOOKUP(B264,[2]Clothes!$B$5:$D$447,2, FALSE)</f>
        <v>Outside of MKCC</v>
      </c>
      <c r="D264" t="str">
        <f>VLOOKUP(B264,[2]Clothes!$B$5:$D$447,3, FALSE)</f>
        <v>Outside of MKCC - Other</v>
      </c>
      <c r="E264" s="5">
        <v>0</v>
      </c>
      <c r="F264" s="5">
        <v>0</v>
      </c>
      <c r="G264" s="5">
        <v>0</v>
      </c>
      <c r="H264" s="5">
        <v>0</v>
      </c>
      <c r="I264" s="5">
        <v>0</v>
      </c>
      <c r="J264" s="5">
        <v>0</v>
      </c>
      <c r="K264" s="5">
        <v>0</v>
      </c>
      <c r="L264" s="5">
        <v>0</v>
      </c>
      <c r="M264" s="5">
        <v>0</v>
      </c>
      <c r="N264" s="5">
        <v>0</v>
      </c>
      <c r="O264" s="5">
        <v>0</v>
      </c>
      <c r="P264" s="5">
        <v>0</v>
      </c>
      <c r="Q264" s="5">
        <v>0</v>
      </c>
      <c r="R264" s="5">
        <v>0</v>
      </c>
      <c r="S264" s="5">
        <v>0</v>
      </c>
    </row>
    <row r="265" spans="1:19" hidden="1" x14ac:dyDescent="0.35">
      <c r="A265" s="2" t="s">
        <v>233</v>
      </c>
      <c r="B265" s="1" t="s">
        <v>239</v>
      </c>
      <c r="C265" t="str">
        <f>VLOOKUP(B265,[2]Clothes!$B$5:$D$447,2, FALSE)</f>
        <v>Outside of MKCC</v>
      </c>
      <c r="D265" t="str">
        <f>VLOOKUP(B265,[2]Clothes!$B$5:$D$447,3, FALSE)</f>
        <v>Outside of MKCC - Other</v>
      </c>
      <c r="E265" s="5">
        <v>0</v>
      </c>
      <c r="F265" s="5">
        <v>0</v>
      </c>
      <c r="G265" s="5">
        <v>0</v>
      </c>
      <c r="H265" s="5">
        <v>0</v>
      </c>
      <c r="I265" s="5">
        <v>0</v>
      </c>
      <c r="J265" s="5">
        <v>0</v>
      </c>
      <c r="K265" s="5">
        <v>0</v>
      </c>
      <c r="L265" s="5">
        <v>0</v>
      </c>
      <c r="M265" s="5">
        <v>0</v>
      </c>
      <c r="N265" s="5">
        <v>0</v>
      </c>
      <c r="O265" s="5">
        <v>0</v>
      </c>
      <c r="P265" s="5">
        <v>0</v>
      </c>
      <c r="Q265" s="5">
        <v>0</v>
      </c>
      <c r="R265" s="5">
        <v>0</v>
      </c>
      <c r="S265" s="5">
        <v>0</v>
      </c>
    </row>
    <row r="266" spans="1:19" hidden="1" x14ac:dyDescent="0.35">
      <c r="A266" s="2" t="s">
        <v>233</v>
      </c>
      <c r="B266" s="1" t="s">
        <v>240</v>
      </c>
      <c r="C266" t="str">
        <f>VLOOKUP(B266,[2]Clothes!$B$5:$D$447,2, FALSE)</f>
        <v>Outside of MKCC</v>
      </c>
      <c r="D266" t="str">
        <f>VLOOKUP(B266,[2]Clothes!$B$5:$D$447,3, FALSE)</f>
        <v>Leighton Buzzard</v>
      </c>
      <c r="E266" s="5">
        <v>2.1800000000000001E-3</v>
      </c>
      <c r="F266" s="5">
        <v>0</v>
      </c>
      <c r="G266" s="5">
        <v>0</v>
      </c>
      <c r="H266" s="5">
        <v>0</v>
      </c>
      <c r="I266" s="5">
        <v>0</v>
      </c>
      <c r="J266" s="5">
        <v>0</v>
      </c>
      <c r="K266" s="5">
        <v>0</v>
      </c>
      <c r="L266" s="5">
        <v>0</v>
      </c>
      <c r="M266" s="5">
        <v>0</v>
      </c>
      <c r="N266" s="5">
        <v>0</v>
      </c>
      <c r="O266" s="5">
        <v>0</v>
      </c>
      <c r="P266" s="5">
        <v>0</v>
      </c>
      <c r="Q266" s="5">
        <v>1.541E-2</v>
      </c>
      <c r="R266" s="5">
        <v>0</v>
      </c>
      <c r="S266" s="5">
        <v>0</v>
      </c>
    </row>
    <row r="267" spans="1:19" hidden="1" x14ac:dyDescent="0.35">
      <c r="A267" s="2" t="s">
        <v>233</v>
      </c>
      <c r="B267" s="1" t="s">
        <v>242</v>
      </c>
      <c r="C267" t="str">
        <f>VLOOKUP(B267,[2]Clothes!$B$5:$D$447,2, FALSE)</f>
        <v>Outside of MKCC</v>
      </c>
      <c r="D267" t="str">
        <f>VLOOKUP(B267,[2]Clothes!$B$5:$D$447,3, FALSE)</f>
        <v>Bedford</v>
      </c>
      <c r="E267" s="5">
        <v>0</v>
      </c>
      <c r="F267" s="5">
        <v>0</v>
      </c>
      <c r="G267" s="5">
        <v>0</v>
      </c>
      <c r="H267" s="5">
        <v>0</v>
      </c>
      <c r="I267" s="5">
        <v>0</v>
      </c>
      <c r="J267" s="5">
        <v>0</v>
      </c>
      <c r="K267" s="5">
        <v>0</v>
      </c>
      <c r="L267" s="5">
        <v>0</v>
      </c>
      <c r="M267" s="5">
        <v>0</v>
      </c>
      <c r="N267" s="5">
        <v>0</v>
      </c>
      <c r="O267" s="5">
        <v>0</v>
      </c>
      <c r="P267" s="5">
        <v>0</v>
      </c>
      <c r="Q267" s="5">
        <v>0</v>
      </c>
      <c r="R267" s="5">
        <v>0</v>
      </c>
      <c r="S267" s="5">
        <v>0</v>
      </c>
    </row>
    <row r="268" spans="1:19" hidden="1" x14ac:dyDescent="0.35">
      <c r="A268" s="2" t="s">
        <v>233</v>
      </c>
      <c r="B268" s="1" t="s">
        <v>705</v>
      </c>
      <c r="C268" t="str">
        <f>VLOOKUP(B268,[2]Clothes!$B$5:$D$447,2, FALSE)</f>
        <v>Outside of MKCC</v>
      </c>
      <c r="D268" t="str">
        <f>VLOOKUP(B268,[2]Clothes!$B$5:$D$447,3, FALSE)</f>
        <v>Outside of MKCC - Other</v>
      </c>
      <c r="E268" s="5">
        <v>0</v>
      </c>
      <c r="F268" s="5">
        <v>0</v>
      </c>
      <c r="G268" s="5">
        <v>0</v>
      </c>
      <c r="H268" s="5">
        <v>0</v>
      </c>
      <c r="I268" s="5">
        <v>0</v>
      </c>
      <c r="J268" s="5">
        <v>0</v>
      </c>
      <c r="K268" s="5">
        <v>0</v>
      </c>
      <c r="L268" s="5">
        <v>0</v>
      </c>
      <c r="M268" s="5">
        <v>0</v>
      </c>
      <c r="N268" s="5">
        <v>0</v>
      </c>
      <c r="O268" s="5">
        <v>0</v>
      </c>
      <c r="P268" s="5">
        <v>0</v>
      </c>
      <c r="Q268" s="5">
        <v>0</v>
      </c>
      <c r="R268" s="5">
        <v>0</v>
      </c>
      <c r="S268" s="5">
        <v>0</v>
      </c>
    </row>
    <row r="269" spans="1:19" hidden="1" x14ac:dyDescent="0.35">
      <c r="A269" s="2" t="s">
        <v>233</v>
      </c>
      <c r="B269" s="1" t="s">
        <v>706</v>
      </c>
      <c r="C269" t="str">
        <f>VLOOKUP(B269,[2]Clothes!$B$5:$D$447,2, FALSE)</f>
        <v>Outside of MKCC</v>
      </c>
      <c r="D269" t="str">
        <f>VLOOKUP(B269,[2]Clothes!$B$5:$D$447,3, FALSE)</f>
        <v>Outside of MKCC - Other</v>
      </c>
      <c r="E269" s="5">
        <v>0</v>
      </c>
      <c r="F269" s="5">
        <v>0</v>
      </c>
      <c r="G269" s="5">
        <v>0</v>
      </c>
      <c r="H269" s="5">
        <v>0</v>
      </c>
      <c r="I269" s="5">
        <v>0</v>
      </c>
      <c r="J269" s="5">
        <v>0</v>
      </c>
      <c r="K269" s="5">
        <v>0</v>
      </c>
      <c r="L269" s="5">
        <v>0</v>
      </c>
      <c r="M269" s="5">
        <v>0</v>
      </c>
      <c r="N269" s="5">
        <v>0</v>
      </c>
      <c r="O269" s="5">
        <v>0</v>
      </c>
      <c r="P269" s="5">
        <v>0</v>
      </c>
      <c r="Q269" s="5">
        <v>0</v>
      </c>
      <c r="R269" s="5">
        <v>0</v>
      </c>
      <c r="S269" s="5">
        <v>0</v>
      </c>
    </row>
    <row r="270" spans="1:19" hidden="1" x14ac:dyDescent="0.35">
      <c r="A270" s="2" t="s">
        <v>233</v>
      </c>
      <c r="B270" s="1" t="s">
        <v>244</v>
      </c>
      <c r="C270" t="str">
        <f>VLOOKUP(B270,[2]Clothes!$B$5:$D$447,2, FALSE)</f>
        <v>Outside of MKCC</v>
      </c>
      <c r="D270" t="str">
        <f>VLOOKUP(B270,[2]Clothes!$B$5:$D$447,3, FALSE)</f>
        <v>Outside of MKCC - Other</v>
      </c>
      <c r="E270" s="5">
        <v>0</v>
      </c>
      <c r="F270" s="5">
        <v>0</v>
      </c>
      <c r="G270" s="5">
        <v>0</v>
      </c>
      <c r="H270" s="5">
        <v>0</v>
      </c>
      <c r="I270" s="5">
        <v>0</v>
      </c>
      <c r="J270" s="5">
        <v>0</v>
      </c>
      <c r="K270" s="5">
        <v>0</v>
      </c>
      <c r="L270" s="5">
        <v>0</v>
      </c>
      <c r="M270" s="5">
        <v>0</v>
      </c>
      <c r="N270" s="5">
        <v>0</v>
      </c>
      <c r="O270" s="5">
        <v>0</v>
      </c>
      <c r="P270" s="5">
        <v>0</v>
      </c>
      <c r="Q270" s="5">
        <v>0</v>
      </c>
      <c r="R270" s="5">
        <v>0</v>
      </c>
      <c r="S270" s="5">
        <v>0</v>
      </c>
    </row>
    <row r="271" spans="1:19" hidden="1" x14ac:dyDescent="0.35">
      <c r="A271" s="2" t="s">
        <v>233</v>
      </c>
      <c r="B271" s="1" t="s">
        <v>245</v>
      </c>
      <c r="C271" t="str">
        <f>VLOOKUP(B271,[2]Clothes!$B$5:$D$447,2, FALSE)</f>
        <v>Outside of MKCC</v>
      </c>
      <c r="D271" t="str">
        <f>VLOOKUP(B271,[2]Clothes!$B$5:$D$447,3, FALSE)</f>
        <v>Outside of MKCC - Other</v>
      </c>
      <c r="E271" s="5">
        <v>0</v>
      </c>
      <c r="F271" s="5">
        <v>0</v>
      </c>
      <c r="G271" s="5">
        <v>0</v>
      </c>
      <c r="H271" s="5">
        <v>0</v>
      </c>
      <c r="I271" s="5">
        <v>0</v>
      </c>
      <c r="J271" s="5">
        <v>0</v>
      </c>
      <c r="K271" s="5">
        <v>0</v>
      </c>
      <c r="L271" s="5">
        <v>0</v>
      </c>
      <c r="M271" s="5">
        <v>0</v>
      </c>
      <c r="N271" s="5">
        <v>0</v>
      </c>
      <c r="O271" s="5">
        <v>0</v>
      </c>
      <c r="P271" s="5">
        <v>0</v>
      </c>
      <c r="Q271" s="5">
        <v>0</v>
      </c>
      <c r="R271" s="5">
        <v>0</v>
      </c>
      <c r="S271" s="5">
        <v>0</v>
      </c>
    </row>
    <row r="272" spans="1:19" hidden="1" x14ac:dyDescent="0.35">
      <c r="A272" s="2" t="s">
        <v>233</v>
      </c>
      <c r="B272" s="1" t="s">
        <v>246</v>
      </c>
      <c r="C272" t="str">
        <f>VLOOKUP(B272,[2]Clothes!$B$5:$D$447,2, FALSE)</f>
        <v>Outside of MKCC</v>
      </c>
      <c r="D272" t="str">
        <f>VLOOKUP(B272,[2]Clothes!$B$5:$D$447,3, FALSE)</f>
        <v>Northampton</v>
      </c>
      <c r="E272" s="5">
        <v>1.31E-3</v>
      </c>
      <c r="F272" s="5">
        <v>0</v>
      </c>
      <c r="G272" s="5">
        <v>0</v>
      </c>
      <c r="H272" s="5">
        <v>0</v>
      </c>
      <c r="I272" s="5">
        <v>3.066E-2</v>
      </c>
      <c r="J272" s="5">
        <v>0</v>
      </c>
      <c r="K272" s="5">
        <v>0</v>
      </c>
      <c r="L272" s="5">
        <v>0</v>
      </c>
      <c r="M272" s="5">
        <v>0</v>
      </c>
      <c r="N272" s="5">
        <v>0</v>
      </c>
      <c r="O272" s="5">
        <v>0</v>
      </c>
      <c r="P272" s="5">
        <v>0</v>
      </c>
      <c r="Q272" s="5">
        <v>0</v>
      </c>
      <c r="R272" s="5">
        <v>0</v>
      </c>
      <c r="S272" s="5">
        <v>0</v>
      </c>
    </row>
    <row r="273" spans="1:19" hidden="1" x14ac:dyDescent="0.35">
      <c r="A273" s="2" t="s">
        <v>233</v>
      </c>
      <c r="B273" s="1" t="s">
        <v>707</v>
      </c>
      <c r="C273" t="str">
        <f>VLOOKUP(B273,[2]Clothes!$B$5:$D$447,2, FALSE)</f>
        <v>Outside of MKCC</v>
      </c>
      <c r="D273" t="str">
        <f>VLOOKUP(B273,[2]Clothes!$B$5:$D$447,3, FALSE)</f>
        <v>Outside of MKCC - Other</v>
      </c>
      <c r="E273" s="5">
        <v>0</v>
      </c>
      <c r="F273" s="5">
        <v>0</v>
      </c>
      <c r="G273" s="5">
        <v>0</v>
      </c>
      <c r="H273" s="5">
        <v>0</v>
      </c>
      <c r="I273" s="5">
        <v>0</v>
      </c>
      <c r="J273" s="5">
        <v>0</v>
      </c>
      <c r="K273" s="5">
        <v>0</v>
      </c>
      <c r="L273" s="5">
        <v>0</v>
      </c>
      <c r="M273" s="5">
        <v>0</v>
      </c>
      <c r="N273" s="5">
        <v>0</v>
      </c>
      <c r="O273" s="5">
        <v>0</v>
      </c>
      <c r="P273" s="5">
        <v>0</v>
      </c>
      <c r="Q273" s="5">
        <v>0</v>
      </c>
      <c r="R273" s="5">
        <v>0</v>
      </c>
      <c r="S273" s="5">
        <v>0</v>
      </c>
    </row>
    <row r="274" spans="1:19" hidden="1" x14ac:dyDescent="0.35">
      <c r="A274" s="2" t="s">
        <v>233</v>
      </c>
      <c r="B274" s="1" t="s">
        <v>247</v>
      </c>
      <c r="C274" t="str">
        <f>VLOOKUP(B274,[2]Clothes!$B$5:$D$447,2, FALSE)</f>
        <v>Outside of MKCC</v>
      </c>
      <c r="D274" t="str">
        <f>VLOOKUP(B274,[2]Clothes!$B$5:$D$447,3, FALSE)</f>
        <v>Outside of MKCC - Other</v>
      </c>
      <c r="E274" s="5">
        <v>9.7000000000000005E-4</v>
      </c>
      <c r="F274" s="5">
        <v>0</v>
      </c>
      <c r="G274" s="5">
        <v>0</v>
      </c>
      <c r="H274" s="5">
        <v>0</v>
      </c>
      <c r="I274" s="5">
        <v>2.2550000000000001E-2</v>
      </c>
      <c r="J274" s="5">
        <v>0</v>
      </c>
      <c r="K274" s="5">
        <v>0</v>
      </c>
      <c r="L274" s="5">
        <v>0</v>
      </c>
      <c r="M274" s="5">
        <v>0</v>
      </c>
      <c r="N274" s="5">
        <v>0</v>
      </c>
      <c r="O274" s="5">
        <v>0</v>
      </c>
      <c r="P274" s="5">
        <v>0</v>
      </c>
      <c r="Q274" s="5">
        <v>0</v>
      </c>
      <c r="R274" s="5">
        <v>0</v>
      </c>
      <c r="S274" s="5">
        <v>0</v>
      </c>
    </row>
    <row r="275" spans="1:19" hidden="1" x14ac:dyDescent="0.35">
      <c r="A275" s="2" t="s">
        <v>233</v>
      </c>
      <c r="B275" s="1" t="s">
        <v>248</v>
      </c>
      <c r="C275" t="str">
        <f>VLOOKUP(B275,[2]Clothes!$B$5:$D$447,2, FALSE)</f>
        <v>Outside of MKCC</v>
      </c>
      <c r="D275" t="str">
        <f>VLOOKUP(B275,[2]Clothes!$B$5:$D$447,3, FALSE)</f>
        <v>Outside of MKCC - Other</v>
      </c>
      <c r="E275" s="5">
        <v>0</v>
      </c>
      <c r="F275" s="5">
        <v>0</v>
      </c>
      <c r="G275" s="5">
        <v>0</v>
      </c>
      <c r="H275" s="5">
        <v>0</v>
      </c>
      <c r="I275" s="5">
        <v>0</v>
      </c>
      <c r="J275" s="5">
        <v>0</v>
      </c>
      <c r="K275" s="5">
        <v>0</v>
      </c>
      <c r="L275" s="5">
        <v>0</v>
      </c>
      <c r="M275" s="5">
        <v>0</v>
      </c>
      <c r="N275" s="5">
        <v>0</v>
      </c>
      <c r="O275" s="5">
        <v>0</v>
      </c>
      <c r="P275" s="5">
        <v>0</v>
      </c>
      <c r="Q275" s="5">
        <v>0</v>
      </c>
      <c r="R275" s="5">
        <v>0</v>
      </c>
      <c r="S275" s="5">
        <v>0</v>
      </c>
    </row>
    <row r="276" spans="1:19" hidden="1" x14ac:dyDescent="0.35">
      <c r="A276" s="2" t="s">
        <v>233</v>
      </c>
      <c r="B276" s="1" t="s">
        <v>708</v>
      </c>
      <c r="C276" t="str">
        <f>VLOOKUP(B276,[2]Clothes!$B$5:$D$447,2, FALSE)</f>
        <v>Outside of MKCC</v>
      </c>
      <c r="D276" t="str">
        <f>VLOOKUP(B276,[2]Clothes!$B$5:$D$447,3, FALSE)</f>
        <v>Bedford</v>
      </c>
      <c r="E276" s="5">
        <v>0</v>
      </c>
      <c r="F276" s="5">
        <v>0</v>
      </c>
      <c r="G276" s="5">
        <v>0</v>
      </c>
      <c r="H276" s="5">
        <v>0</v>
      </c>
      <c r="I276" s="5">
        <v>0</v>
      </c>
      <c r="J276" s="5">
        <v>0</v>
      </c>
      <c r="K276" s="5">
        <v>0</v>
      </c>
      <c r="L276" s="5">
        <v>0</v>
      </c>
      <c r="M276" s="5">
        <v>0</v>
      </c>
      <c r="N276" s="5">
        <v>0</v>
      </c>
      <c r="O276" s="5">
        <v>0</v>
      </c>
      <c r="P276" s="5">
        <v>0</v>
      </c>
      <c r="Q276" s="5">
        <v>0</v>
      </c>
      <c r="R276" s="5">
        <v>0</v>
      </c>
      <c r="S276" s="5">
        <v>0</v>
      </c>
    </row>
    <row r="277" spans="1:19" hidden="1" x14ac:dyDescent="0.35">
      <c r="A277" s="2" t="s">
        <v>233</v>
      </c>
      <c r="B277" s="1" t="s">
        <v>709</v>
      </c>
      <c r="C277" t="str">
        <f>VLOOKUP(B277,[2]Clothes!$B$5:$D$447,2, FALSE)</f>
        <v>Outside of MKCC</v>
      </c>
      <c r="D277" t="str">
        <f>VLOOKUP(B277,[2]Clothes!$B$5:$D$447,3, FALSE)</f>
        <v>Outside of MKCC - Other</v>
      </c>
      <c r="E277" s="5">
        <v>0</v>
      </c>
      <c r="F277" s="5">
        <v>0</v>
      </c>
      <c r="G277" s="5">
        <v>0</v>
      </c>
      <c r="H277" s="5">
        <v>0</v>
      </c>
      <c r="I277" s="5">
        <v>0</v>
      </c>
      <c r="J277" s="5">
        <v>0</v>
      </c>
      <c r="K277" s="5">
        <v>0</v>
      </c>
      <c r="L277" s="5">
        <v>0</v>
      </c>
      <c r="M277" s="5">
        <v>0</v>
      </c>
      <c r="N277" s="5">
        <v>0</v>
      </c>
      <c r="O277" s="5">
        <v>0</v>
      </c>
      <c r="P277" s="5">
        <v>0</v>
      </c>
      <c r="Q277" s="5">
        <v>0</v>
      </c>
      <c r="R277" s="5">
        <v>0</v>
      </c>
      <c r="S277" s="5">
        <v>0</v>
      </c>
    </row>
    <row r="278" spans="1:19" hidden="1" x14ac:dyDescent="0.35">
      <c r="A278" s="2" t="s">
        <v>233</v>
      </c>
      <c r="B278" s="1" t="s">
        <v>710</v>
      </c>
      <c r="C278" t="str">
        <f>VLOOKUP(B278,[2]Clothes!$B$5:$D$447,2, FALSE)</f>
        <v>Outside of MKCC</v>
      </c>
      <c r="D278" t="str">
        <f>VLOOKUP(B278,[2]Clothes!$B$5:$D$447,3, FALSE)</f>
        <v>Bedford</v>
      </c>
      <c r="E278" s="5">
        <v>4.1799999999999997E-3</v>
      </c>
      <c r="F278" s="5">
        <v>0</v>
      </c>
      <c r="G278" s="5">
        <v>0</v>
      </c>
      <c r="H278" s="5">
        <v>0</v>
      </c>
      <c r="I278" s="5">
        <v>0</v>
      </c>
      <c r="J278" s="5">
        <v>0</v>
      </c>
      <c r="K278" s="5">
        <v>0</v>
      </c>
      <c r="L278" s="5">
        <v>0</v>
      </c>
      <c r="M278" s="5">
        <v>0</v>
      </c>
      <c r="N278" s="5">
        <v>0</v>
      </c>
      <c r="O278" s="5">
        <v>0</v>
      </c>
      <c r="P278" s="5">
        <v>3.8469999999999997E-2</v>
      </c>
      <c r="Q278" s="5">
        <v>0</v>
      </c>
      <c r="R278" s="5">
        <v>0</v>
      </c>
      <c r="S278" s="5">
        <v>0</v>
      </c>
    </row>
    <row r="279" spans="1:19" hidden="1" x14ac:dyDescent="0.35">
      <c r="A279" s="2" t="s">
        <v>233</v>
      </c>
      <c r="B279" s="1" t="s">
        <v>711</v>
      </c>
      <c r="C279" t="str">
        <f>VLOOKUP(B279,[2]Clothes!$B$5:$D$447,2, FALSE)</f>
        <v>Outside of MKCC</v>
      </c>
      <c r="D279" t="str">
        <f>VLOOKUP(B279,[2]Clothes!$B$5:$D$447,3, FALSE)</f>
        <v>Outside of MKCC - Other</v>
      </c>
      <c r="E279" s="5">
        <v>4.5199999999999997E-3</v>
      </c>
      <c r="F279" s="5">
        <v>0</v>
      </c>
      <c r="G279" s="5">
        <v>0</v>
      </c>
      <c r="H279" s="5">
        <v>0</v>
      </c>
      <c r="I279" s="5">
        <v>0</v>
      </c>
      <c r="J279" s="5">
        <v>0</v>
      </c>
      <c r="K279" s="5">
        <v>0</v>
      </c>
      <c r="L279" s="5">
        <v>0</v>
      </c>
      <c r="M279" s="5">
        <v>0</v>
      </c>
      <c r="N279" s="5">
        <v>0</v>
      </c>
      <c r="O279" s="5">
        <v>0</v>
      </c>
      <c r="P279" s="5">
        <v>0</v>
      </c>
      <c r="Q279" s="5">
        <v>3.2039999999999999E-2</v>
      </c>
      <c r="R279" s="5">
        <v>0</v>
      </c>
      <c r="S279" s="5">
        <v>0</v>
      </c>
    </row>
    <row r="280" spans="1:19" hidden="1" x14ac:dyDescent="0.35">
      <c r="A280" s="2" t="s">
        <v>233</v>
      </c>
      <c r="B280" s="1" t="s">
        <v>712</v>
      </c>
      <c r="C280" t="str">
        <f>VLOOKUP(B280,[2]Clothes!$B$5:$D$447,2, FALSE)</f>
        <v>Outside of MKCC</v>
      </c>
      <c r="D280" t="str">
        <f>VLOOKUP(B280,[2]Clothes!$B$5:$D$447,3, FALSE)</f>
        <v>Banbury</v>
      </c>
      <c r="E280" s="5">
        <v>3.31E-3</v>
      </c>
      <c r="F280" s="5">
        <v>0</v>
      </c>
      <c r="G280" s="5">
        <v>0</v>
      </c>
      <c r="H280" s="5">
        <v>0</v>
      </c>
      <c r="I280" s="5">
        <v>0</v>
      </c>
      <c r="J280" s="5">
        <v>0</v>
      </c>
      <c r="K280" s="5">
        <v>0</v>
      </c>
      <c r="L280" s="5">
        <v>0</v>
      </c>
      <c r="M280" s="5">
        <v>2.8330000000000001E-2</v>
      </c>
      <c r="N280" s="5">
        <v>0</v>
      </c>
      <c r="O280" s="5">
        <v>0</v>
      </c>
      <c r="P280" s="5">
        <v>0</v>
      </c>
      <c r="Q280" s="5">
        <v>0</v>
      </c>
      <c r="R280" s="5">
        <v>0</v>
      </c>
      <c r="S280" s="5">
        <v>0</v>
      </c>
    </row>
    <row r="281" spans="1:19" hidden="1" x14ac:dyDescent="0.35">
      <c r="A281" s="2" t="s">
        <v>233</v>
      </c>
      <c r="B281" s="1" t="s">
        <v>713</v>
      </c>
      <c r="C281" t="str">
        <f>VLOOKUP(B281,[2]Clothes!$B$5:$D$447,2, FALSE)</f>
        <v>Outside of MKCC</v>
      </c>
      <c r="D281" t="str">
        <f>VLOOKUP(B281,[2]Clothes!$B$5:$D$447,3, FALSE)</f>
        <v>Northampton</v>
      </c>
      <c r="E281" s="5">
        <v>7.8600000000000007E-3</v>
      </c>
      <c r="F281" s="5">
        <v>0</v>
      </c>
      <c r="G281" s="5">
        <v>0</v>
      </c>
      <c r="H281" s="5">
        <v>0</v>
      </c>
      <c r="I281" s="5">
        <v>0</v>
      </c>
      <c r="J281" s="5">
        <v>0</v>
      </c>
      <c r="K281" s="5">
        <v>0</v>
      </c>
      <c r="L281" s="5">
        <v>0</v>
      </c>
      <c r="M281" s="5">
        <v>6.7299999999999999E-2</v>
      </c>
      <c r="N281" s="5">
        <v>0</v>
      </c>
      <c r="O281" s="5">
        <v>0</v>
      </c>
      <c r="P281" s="5">
        <v>0</v>
      </c>
      <c r="Q281" s="5">
        <v>0</v>
      </c>
      <c r="R281" s="5">
        <v>0</v>
      </c>
      <c r="S281" s="5">
        <v>0</v>
      </c>
    </row>
    <row r="282" spans="1:19" hidden="1" x14ac:dyDescent="0.35">
      <c r="A282" s="2" t="s">
        <v>233</v>
      </c>
      <c r="B282" s="1" t="s">
        <v>714</v>
      </c>
      <c r="C282" t="str">
        <f>VLOOKUP(B282,[2]Clothes!$B$5:$D$447,2, FALSE)</f>
        <v>Outside of MKCC</v>
      </c>
      <c r="D282" t="str">
        <f>VLOOKUP(B282,[2]Clothes!$B$5:$D$447,3, FALSE)</f>
        <v>Outside of MKCC - Other</v>
      </c>
      <c r="E282" s="5">
        <v>2.9299999999999999E-3</v>
      </c>
      <c r="F282" s="5">
        <v>0</v>
      </c>
      <c r="G282" s="5">
        <v>0</v>
      </c>
      <c r="H282" s="5">
        <v>0</v>
      </c>
      <c r="I282" s="5">
        <v>0</v>
      </c>
      <c r="J282" s="5">
        <v>0</v>
      </c>
      <c r="K282" s="5">
        <v>0</v>
      </c>
      <c r="L282" s="5">
        <v>0</v>
      </c>
      <c r="M282" s="5">
        <v>0</v>
      </c>
      <c r="N282" s="5">
        <v>0</v>
      </c>
      <c r="O282" s="5">
        <v>0</v>
      </c>
      <c r="P282" s="5">
        <v>0</v>
      </c>
      <c r="Q282" s="5">
        <v>0</v>
      </c>
      <c r="R282" s="5">
        <v>0</v>
      </c>
      <c r="S282" s="5">
        <v>3.0370000000000001E-2</v>
      </c>
    </row>
    <row r="283" spans="1:19" hidden="1" x14ac:dyDescent="0.35">
      <c r="A283" s="2" t="s">
        <v>233</v>
      </c>
      <c r="B283" s="1" t="s">
        <v>715</v>
      </c>
      <c r="C283" t="str">
        <f>VLOOKUP(B283,[2]Clothes!$B$5:$D$447,2, FALSE)</f>
        <v>Outside of MKCC</v>
      </c>
      <c r="D283" t="str">
        <f>VLOOKUP(B283,[2]Clothes!$B$5:$D$447,3, FALSE)</f>
        <v>Outside of MKCC - Other</v>
      </c>
      <c r="E283" s="5">
        <v>0</v>
      </c>
      <c r="F283" s="5">
        <v>0</v>
      </c>
      <c r="G283" s="5">
        <v>0</v>
      </c>
      <c r="H283" s="5">
        <v>0</v>
      </c>
      <c r="I283" s="5">
        <v>0</v>
      </c>
      <c r="J283" s="5">
        <v>0</v>
      </c>
      <c r="K283" s="5">
        <v>0</v>
      </c>
      <c r="L283" s="5">
        <v>0</v>
      </c>
      <c r="M283" s="5">
        <v>0</v>
      </c>
      <c r="N283" s="5">
        <v>0</v>
      </c>
      <c r="O283" s="5">
        <v>0</v>
      </c>
      <c r="P283" s="5">
        <v>0</v>
      </c>
      <c r="Q283" s="5">
        <v>0</v>
      </c>
      <c r="R283" s="5">
        <v>0</v>
      </c>
      <c r="S283" s="5">
        <v>0</v>
      </c>
    </row>
    <row r="284" spans="1:19" hidden="1" x14ac:dyDescent="0.35">
      <c r="A284" s="2" t="s">
        <v>233</v>
      </c>
      <c r="B284" s="1" t="s">
        <v>716</v>
      </c>
      <c r="C284" t="str">
        <f>VLOOKUP(B284,[2]Clothes!$B$5:$D$447,2, FALSE)</f>
        <v>Outside of MKCC</v>
      </c>
      <c r="D284" t="str">
        <f>VLOOKUP(B284,[2]Clothes!$B$5:$D$447,3, FALSE)</f>
        <v>Banbury</v>
      </c>
      <c r="E284" s="5">
        <v>6.8199999999999997E-3</v>
      </c>
      <c r="F284" s="5">
        <v>0</v>
      </c>
      <c r="G284" s="5">
        <v>0</v>
      </c>
      <c r="H284" s="5">
        <v>0</v>
      </c>
      <c r="I284" s="5">
        <v>0</v>
      </c>
      <c r="J284" s="5">
        <v>0</v>
      </c>
      <c r="K284" s="5">
        <v>3.8920000000000003E-2</v>
      </c>
      <c r="L284" s="5">
        <v>0</v>
      </c>
      <c r="M284" s="5">
        <v>3.7920000000000002E-2</v>
      </c>
      <c r="N284" s="5">
        <v>0</v>
      </c>
      <c r="O284" s="5">
        <v>0</v>
      </c>
      <c r="P284" s="5">
        <v>0</v>
      </c>
      <c r="Q284" s="5">
        <v>0</v>
      </c>
      <c r="R284" s="5">
        <v>0</v>
      </c>
      <c r="S284" s="5">
        <v>1.4460000000000001E-2</v>
      </c>
    </row>
    <row r="285" spans="1:19" hidden="1" x14ac:dyDescent="0.35">
      <c r="A285" s="2" t="s">
        <v>233</v>
      </c>
      <c r="B285" s="1" t="s">
        <v>717</v>
      </c>
      <c r="C285" t="str">
        <f>VLOOKUP(B285,[2]Clothes!$B$5:$D$447,2, FALSE)</f>
        <v>Outside of MKCC</v>
      </c>
      <c r="D285" t="str">
        <f>VLOOKUP(B285,[2]Clothes!$B$5:$D$447,3, FALSE)</f>
        <v>Banbury</v>
      </c>
      <c r="E285" s="5">
        <v>0</v>
      </c>
      <c r="F285" s="5">
        <v>0</v>
      </c>
      <c r="G285" s="5">
        <v>0</v>
      </c>
      <c r="H285" s="5">
        <v>0</v>
      </c>
      <c r="I285" s="5">
        <v>0</v>
      </c>
      <c r="J285" s="5">
        <v>0</v>
      </c>
      <c r="K285" s="5">
        <v>0</v>
      </c>
      <c r="L285" s="5">
        <v>0</v>
      </c>
      <c r="M285" s="5">
        <v>0</v>
      </c>
      <c r="N285" s="5">
        <v>0</v>
      </c>
      <c r="O285" s="5">
        <v>0</v>
      </c>
      <c r="P285" s="5">
        <v>0</v>
      </c>
      <c r="Q285" s="5">
        <v>0</v>
      </c>
      <c r="R285" s="5">
        <v>0</v>
      </c>
      <c r="S285" s="5">
        <v>0</v>
      </c>
    </row>
    <row r="286" spans="1:19" hidden="1" x14ac:dyDescent="0.35">
      <c r="A286" s="2" t="s">
        <v>233</v>
      </c>
      <c r="B286" s="1" t="s">
        <v>718</v>
      </c>
      <c r="C286" t="str">
        <f>VLOOKUP(B286,[2]Clothes!$B$5:$D$447,2, FALSE)</f>
        <v>Outside of MKCC</v>
      </c>
      <c r="D286" t="str">
        <f>VLOOKUP(B286,[2]Clothes!$B$5:$D$447,3, FALSE)</f>
        <v>Banbury</v>
      </c>
      <c r="E286" s="5">
        <v>3.31E-3</v>
      </c>
      <c r="F286" s="5">
        <v>0</v>
      </c>
      <c r="G286" s="5">
        <v>0</v>
      </c>
      <c r="H286" s="5">
        <v>0</v>
      </c>
      <c r="I286" s="5">
        <v>0</v>
      </c>
      <c r="J286" s="5">
        <v>0</v>
      </c>
      <c r="K286" s="5">
        <v>0</v>
      </c>
      <c r="L286" s="5">
        <v>0</v>
      </c>
      <c r="M286" s="5">
        <v>2.8330000000000001E-2</v>
      </c>
      <c r="N286" s="5">
        <v>0</v>
      </c>
      <c r="O286" s="5">
        <v>0</v>
      </c>
      <c r="P286" s="5">
        <v>0</v>
      </c>
      <c r="Q286" s="5">
        <v>0</v>
      </c>
      <c r="R286" s="5">
        <v>0</v>
      </c>
      <c r="S286" s="5">
        <v>0</v>
      </c>
    </row>
    <row r="287" spans="1:19" hidden="1" x14ac:dyDescent="0.35">
      <c r="A287" s="2" t="s">
        <v>233</v>
      </c>
      <c r="B287" s="1" t="s">
        <v>719</v>
      </c>
      <c r="C287" t="str">
        <f>VLOOKUP(B287,[2]Clothes!$B$5:$D$447,2, FALSE)</f>
        <v>Outside of MKCC</v>
      </c>
      <c r="D287" t="str">
        <f>VLOOKUP(B287,[2]Clothes!$B$5:$D$447,3, FALSE)</f>
        <v>Outside of MKCC - Other</v>
      </c>
      <c r="E287" s="5">
        <v>0</v>
      </c>
      <c r="F287" s="5">
        <v>0</v>
      </c>
      <c r="G287" s="5">
        <v>0</v>
      </c>
      <c r="H287" s="5">
        <v>0</v>
      </c>
      <c r="I287" s="5">
        <v>0</v>
      </c>
      <c r="J287" s="5">
        <v>0</v>
      </c>
      <c r="K287" s="5">
        <v>0</v>
      </c>
      <c r="L287" s="5">
        <v>0</v>
      </c>
      <c r="M287" s="5">
        <v>0</v>
      </c>
      <c r="N287" s="5">
        <v>0</v>
      </c>
      <c r="O287" s="5">
        <v>0</v>
      </c>
      <c r="P287" s="5">
        <v>0</v>
      </c>
      <c r="Q287" s="5">
        <v>0</v>
      </c>
      <c r="R287" s="5">
        <v>0</v>
      </c>
      <c r="S287" s="5">
        <v>0</v>
      </c>
    </row>
    <row r="288" spans="1:19" hidden="1" x14ac:dyDescent="0.35">
      <c r="A288" s="2" t="s">
        <v>233</v>
      </c>
      <c r="B288" s="1" t="s">
        <v>720</v>
      </c>
      <c r="C288" t="str">
        <f>VLOOKUP(B288,[2]Clothes!$B$5:$D$447,2, FALSE)</f>
        <v>Outside of MKCC</v>
      </c>
      <c r="D288" t="str">
        <f>VLOOKUP(B288,[2]Clothes!$B$5:$D$447,3, FALSE)</f>
        <v>Bedford</v>
      </c>
      <c r="E288" s="5">
        <v>6.2199999999999998E-3</v>
      </c>
      <c r="F288" s="5">
        <v>0</v>
      </c>
      <c r="G288" s="5">
        <v>0</v>
      </c>
      <c r="H288" s="5">
        <v>0</v>
      </c>
      <c r="I288" s="5">
        <v>0</v>
      </c>
      <c r="J288" s="5">
        <v>4.0849999999999997E-2</v>
      </c>
      <c r="K288" s="5">
        <v>0</v>
      </c>
      <c r="L288" s="5">
        <v>0</v>
      </c>
      <c r="M288" s="5">
        <v>0</v>
      </c>
      <c r="N288" s="5">
        <v>0</v>
      </c>
      <c r="O288" s="5">
        <v>0</v>
      </c>
      <c r="P288" s="5">
        <v>4.2959999999999998E-2</v>
      </c>
      <c r="Q288" s="5">
        <v>0</v>
      </c>
      <c r="R288" s="5">
        <v>0</v>
      </c>
      <c r="S288" s="5">
        <v>0</v>
      </c>
    </row>
    <row r="289" spans="1:19" hidden="1" x14ac:dyDescent="0.35">
      <c r="A289" s="2" t="s">
        <v>233</v>
      </c>
      <c r="B289" s="1" t="s">
        <v>721</v>
      </c>
      <c r="C289" t="str">
        <f>VLOOKUP(B289,[2]Clothes!$B$5:$D$447,2, FALSE)</f>
        <v>Outside of MKCC</v>
      </c>
      <c r="D289" t="str">
        <f>VLOOKUP(B289,[2]Clothes!$B$5:$D$447,3, FALSE)</f>
        <v>Outside of MKCC - Other</v>
      </c>
      <c r="E289" s="5">
        <v>9.7000000000000005E-4</v>
      </c>
      <c r="F289" s="5">
        <v>0</v>
      </c>
      <c r="G289" s="5">
        <v>0</v>
      </c>
      <c r="H289" s="5">
        <v>0</v>
      </c>
      <c r="I289" s="5">
        <v>2.2550000000000001E-2</v>
      </c>
      <c r="J289" s="5">
        <v>0</v>
      </c>
      <c r="K289" s="5">
        <v>0</v>
      </c>
      <c r="L289" s="5">
        <v>0</v>
      </c>
      <c r="M289" s="5">
        <v>0</v>
      </c>
      <c r="N289" s="5">
        <v>0</v>
      </c>
      <c r="O289" s="5">
        <v>0</v>
      </c>
      <c r="P289" s="5">
        <v>0</v>
      </c>
      <c r="Q289" s="5">
        <v>0</v>
      </c>
      <c r="R289" s="5">
        <v>0</v>
      </c>
      <c r="S289" s="5">
        <v>0</v>
      </c>
    </row>
    <row r="290" spans="1:19" hidden="1" x14ac:dyDescent="0.35">
      <c r="A290" s="2" t="s">
        <v>233</v>
      </c>
      <c r="B290" s="1" t="s">
        <v>722</v>
      </c>
      <c r="C290" t="str">
        <f>VLOOKUP(B290,[2]Clothes!$B$5:$D$447,2, FALSE)</f>
        <v>Outside of MKCC</v>
      </c>
      <c r="D290" t="str">
        <f>VLOOKUP(B290,[2]Clothes!$B$5:$D$447,3, FALSE)</f>
        <v>Banbury</v>
      </c>
      <c r="E290" s="5">
        <v>0</v>
      </c>
      <c r="F290" s="5">
        <v>0</v>
      </c>
      <c r="G290" s="5">
        <v>0</v>
      </c>
      <c r="H290" s="5">
        <v>0</v>
      </c>
      <c r="I290" s="5">
        <v>0</v>
      </c>
      <c r="J290" s="5">
        <v>0</v>
      </c>
      <c r="K290" s="5">
        <v>0</v>
      </c>
      <c r="L290" s="5">
        <v>0</v>
      </c>
      <c r="M290" s="5">
        <v>0</v>
      </c>
      <c r="N290" s="5">
        <v>0</v>
      </c>
      <c r="O290" s="5">
        <v>0</v>
      </c>
      <c r="P290" s="5">
        <v>0</v>
      </c>
      <c r="Q290" s="5">
        <v>0</v>
      </c>
      <c r="R290" s="5">
        <v>0</v>
      </c>
      <c r="S290" s="5">
        <v>0</v>
      </c>
    </row>
    <row r="291" spans="1:19" hidden="1" x14ac:dyDescent="0.35">
      <c r="A291" s="2" t="s">
        <v>233</v>
      </c>
      <c r="B291" s="1" t="s">
        <v>723</v>
      </c>
      <c r="C291" t="str">
        <f>VLOOKUP(B291,[2]Clothes!$B$5:$D$447,2, FALSE)</f>
        <v>Outside of MKCC</v>
      </c>
      <c r="D291" t="str">
        <f>VLOOKUP(B291,[2]Clothes!$B$5:$D$447,3, FALSE)</f>
        <v>Outside of MKCC - Other</v>
      </c>
      <c r="E291" s="5">
        <v>5.2199999999999998E-3</v>
      </c>
      <c r="F291" s="5">
        <v>0</v>
      </c>
      <c r="G291" s="5">
        <v>0</v>
      </c>
      <c r="H291" s="5">
        <v>0</v>
      </c>
      <c r="I291" s="5">
        <v>0</v>
      </c>
      <c r="J291" s="5">
        <v>0</v>
      </c>
      <c r="K291" s="5">
        <v>0</v>
      </c>
      <c r="L291" s="5">
        <v>0</v>
      </c>
      <c r="M291" s="5">
        <v>0</v>
      </c>
      <c r="N291" s="5">
        <v>0</v>
      </c>
      <c r="O291" s="5">
        <v>0</v>
      </c>
      <c r="P291" s="5">
        <v>0</v>
      </c>
      <c r="Q291" s="5">
        <v>0</v>
      </c>
      <c r="R291" s="5">
        <v>3.3520000000000001E-2</v>
      </c>
      <c r="S291" s="5">
        <v>0</v>
      </c>
    </row>
    <row r="292" spans="1:19" hidden="1" x14ac:dyDescent="0.35">
      <c r="A292" s="2" t="s">
        <v>233</v>
      </c>
      <c r="B292" s="1" t="s">
        <v>724</v>
      </c>
      <c r="C292" t="str">
        <f>VLOOKUP(B292,[2]Clothes!$B$5:$D$447,2, FALSE)</f>
        <v>Outside of MKCC</v>
      </c>
      <c r="D292" t="str">
        <f>VLOOKUP(B292,[2]Clothes!$B$5:$D$447,3, FALSE)</f>
        <v>Outside of MKCC - Other</v>
      </c>
      <c r="E292" s="5">
        <v>4.28E-3</v>
      </c>
      <c r="F292" s="5">
        <v>2.7789999999999999E-2</v>
      </c>
      <c r="G292" s="5">
        <v>0</v>
      </c>
      <c r="H292" s="5">
        <v>0</v>
      </c>
      <c r="I292" s="5">
        <v>2.2550000000000001E-2</v>
      </c>
      <c r="J292" s="5">
        <v>0</v>
      </c>
      <c r="K292" s="5">
        <v>0</v>
      </c>
      <c r="L292" s="5">
        <v>0</v>
      </c>
      <c r="M292" s="5">
        <v>0</v>
      </c>
      <c r="N292" s="5">
        <v>0</v>
      </c>
      <c r="O292" s="5">
        <v>0</v>
      </c>
      <c r="P292" s="5">
        <v>0</v>
      </c>
      <c r="Q292" s="5">
        <v>1.541E-2</v>
      </c>
      <c r="R292" s="5">
        <v>0</v>
      </c>
      <c r="S292" s="5">
        <v>0</v>
      </c>
    </row>
    <row r="293" spans="1:19" hidden="1" x14ac:dyDescent="0.35">
      <c r="A293" s="2" t="s">
        <v>233</v>
      </c>
      <c r="B293" s="1" t="s">
        <v>725</v>
      </c>
      <c r="C293" t="str">
        <f>VLOOKUP(B293,[2]Clothes!$B$5:$D$447,2, FALSE)</f>
        <v>Outside of MKCC</v>
      </c>
      <c r="D293" t="str">
        <f>VLOOKUP(B293,[2]Clothes!$B$5:$D$447,3, FALSE)</f>
        <v>Outside of MKCC - Other</v>
      </c>
      <c r="E293" s="5">
        <v>0</v>
      </c>
      <c r="F293" s="5">
        <v>0</v>
      </c>
      <c r="G293" s="5">
        <v>0</v>
      </c>
      <c r="H293" s="5">
        <v>0</v>
      </c>
      <c r="I293" s="5">
        <v>0</v>
      </c>
      <c r="J293" s="5">
        <v>0</v>
      </c>
      <c r="K293" s="5">
        <v>0</v>
      </c>
      <c r="L293" s="5">
        <v>0</v>
      </c>
      <c r="M293" s="5">
        <v>0</v>
      </c>
      <c r="N293" s="5">
        <v>0</v>
      </c>
      <c r="O293" s="5">
        <v>0</v>
      </c>
      <c r="P293" s="5">
        <v>0</v>
      </c>
      <c r="Q293" s="5">
        <v>0</v>
      </c>
      <c r="R293" s="5">
        <v>0</v>
      </c>
      <c r="S293" s="5">
        <v>0</v>
      </c>
    </row>
    <row r="294" spans="1:19" hidden="1" x14ac:dyDescent="0.35">
      <c r="A294" s="2" t="s">
        <v>233</v>
      </c>
      <c r="B294" s="1" t="s">
        <v>726</v>
      </c>
      <c r="C294" t="str">
        <f>VLOOKUP(B294,[2]Clothes!$B$5:$D$447,2, FALSE)</f>
        <v>Outside of MKCC</v>
      </c>
      <c r="D294" t="str">
        <f>VLOOKUP(B294,[2]Clothes!$B$5:$D$447,3, FALSE)</f>
        <v>Outside of MKCC - Other</v>
      </c>
      <c r="E294" s="5">
        <v>0</v>
      </c>
      <c r="F294" s="5">
        <v>0</v>
      </c>
      <c r="G294" s="5">
        <v>0</v>
      </c>
      <c r="H294" s="5">
        <v>0</v>
      </c>
      <c r="I294" s="5">
        <v>0</v>
      </c>
      <c r="J294" s="5">
        <v>0</v>
      </c>
      <c r="K294" s="5">
        <v>0</v>
      </c>
      <c r="L294" s="5">
        <v>0</v>
      </c>
      <c r="M294" s="5">
        <v>0</v>
      </c>
      <c r="N294" s="5">
        <v>0</v>
      </c>
      <c r="O294" s="5">
        <v>0</v>
      </c>
      <c r="P294" s="5">
        <v>0</v>
      </c>
      <c r="Q294" s="5">
        <v>0</v>
      </c>
      <c r="R294" s="5">
        <v>0</v>
      </c>
      <c r="S294" s="5">
        <v>0</v>
      </c>
    </row>
    <row r="295" spans="1:19" hidden="1" x14ac:dyDescent="0.35">
      <c r="A295" s="2" t="s">
        <v>233</v>
      </c>
      <c r="B295" s="1" t="s">
        <v>727</v>
      </c>
      <c r="C295" t="str">
        <f>VLOOKUP(B295,[2]Clothes!$B$5:$D$447,2, FALSE)</f>
        <v>Outside of MKCC</v>
      </c>
      <c r="D295" t="str">
        <f>VLOOKUP(B295,[2]Clothes!$B$5:$D$447,3, FALSE)</f>
        <v>Outside of MKCC - Other</v>
      </c>
      <c r="E295" s="5">
        <v>0</v>
      </c>
      <c r="F295" s="5">
        <v>0</v>
      </c>
      <c r="G295" s="5">
        <v>0</v>
      </c>
      <c r="H295" s="5">
        <v>0</v>
      </c>
      <c r="I295" s="5">
        <v>0</v>
      </c>
      <c r="J295" s="5">
        <v>0</v>
      </c>
      <c r="K295" s="5">
        <v>0</v>
      </c>
      <c r="L295" s="5">
        <v>0</v>
      </c>
      <c r="M295" s="5">
        <v>0</v>
      </c>
      <c r="N295" s="5">
        <v>0</v>
      </c>
      <c r="O295" s="5">
        <v>0</v>
      </c>
      <c r="P295" s="5">
        <v>0</v>
      </c>
      <c r="Q295" s="5">
        <v>0</v>
      </c>
      <c r="R295" s="5">
        <v>0</v>
      </c>
      <c r="S295" s="5">
        <v>0</v>
      </c>
    </row>
    <row r="296" spans="1:19" hidden="1" x14ac:dyDescent="0.35">
      <c r="A296" s="2" t="s">
        <v>233</v>
      </c>
      <c r="B296" s="1" t="s">
        <v>728</v>
      </c>
      <c r="C296" t="str">
        <f>VLOOKUP(B296,[2]Clothes!$B$5:$D$447,2, FALSE)</f>
        <v>Outside of MKCC</v>
      </c>
      <c r="D296" t="str">
        <f>VLOOKUP(B296,[2]Clothes!$B$5:$D$447,3, FALSE)</f>
        <v>Outside of MKCC - Other</v>
      </c>
      <c r="E296" s="5">
        <v>0</v>
      </c>
      <c r="F296" s="5">
        <v>0</v>
      </c>
      <c r="G296" s="5">
        <v>0</v>
      </c>
      <c r="H296" s="5">
        <v>0</v>
      </c>
      <c r="I296" s="5">
        <v>0</v>
      </c>
      <c r="J296" s="5">
        <v>0</v>
      </c>
      <c r="K296" s="5">
        <v>0</v>
      </c>
      <c r="L296" s="5">
        <v>0</v>
      </c>
      <c r="M296" s="5">
        <v>0</v>
      </c>
      <c r="N296" s="5">
        <v>0</v>
      </c>
      <c r="O296" s="5">
        <v>0</v>
      </c>
      <c r="P296" s="5">
        <v>0</v>
      </c>
      <c r="Q296" s="5">
        <v>0</v>
      </c>
      <c r="R296" s="5">
        <v>0</v>
      </c>
      <c r="S296" s="5">
        <v>0</v>
      </c>
    </row>
    <row r="297" spans="1:19" hidden="1" x14ac:dyDescent="0.35">
      <c r="A297" s="2" t="s">
        <v>233</v>
      </c>
      <c r="B297" s="1" t="s">
        <v>729</v>
      </c>
      <c r="C297" t="str">
        <f>VLOOKUP(B297,[2]Clothes!$B$5:$D$447,2, FALSE)</f>
        <v>Outside of MKCC</v>
      </c>
      <c r="D297" t="str">
        <f>VLOOKUP(B297,[2]Clothes!$B$5:$D$447,3, FALSE)</f>
        <v>Outside of MKCC - Other</v>
      </c>
      <c r="E297" s="5">
        <v>0</v>
      </c>
      <c r="F297" s="5">
        <v>0</v>
      </c>
      <c r="G297" s="5">
        <v>0</v>
      </c>
      <c r="H297" s="5">
        <v>0</v>
      </c>
      <c r="I297" s="5">
        <v>0</v>
      </c>
      <c r="J297" s="5">
        <v>0</v>
      </c>
      <c r="K297" s="5">
        <v>0</v>
      </c>
      <c r="L297" s="5">
        <v>0</v>
      </c>
      <c r="M297" s="5">
        <v>0</v>
      </c>
      <c r="N297" s="5">
        <v>0</v>
      </c>
      <c r="O297" s="5">
        <v>0</v>
      </c>
      <c r="P297" s="5">
        <v>0</v>
      </c>
      <c r="Q297" s="5">
        <v>0</v>
      </c>
      <c r="R297" s="5">
        <v>0</v>
      </c>
      <c r="S297" s="5">
        <v>0</v>
      </c>
    </row>
    <row r="298" spans="1:19" hidden="1" x14ac:dyDescent="0.35">
      <c r="A298" s="2" t="s">
        <v>233</v>
      </c>
      <c r="B298" s="1" t="s">
        <v>730</v>
      </c>
      <c r="C298" t="str">
        <f>VLOOKUP(B298,[2]Clothes!$B$5:$D$447,2, FALSE)</f>
        <v>Outside of MKCC</v>
      </c>
      <c r="D298" t="str">
        <f>VLOOKUP(B298,[2]Clothes!$B$5:$D$447,3, FALSE)</f>
        <v>Outside of MKCC - Other</v>
      </c>
      <c r="E298" s="5">
        <v>0</v>
      </c>
      <c r="F298" s="5">
        <v>0</v>
      </c>
      <c r="G298" s="5">
        <v>0</v>
      </c>
      <c r="H298" s="5">
        <v>0</v>
      </c>
      <c r="I298" s="5">
        <v>0</v>
      </c>
      <c r="J298" s="5">
        <v>0</v>
      </c>
      <c r="K298" s="5">
        <v>0</v>
      </c>
      <c r="L298" s="5">
        <v>0</v>
      </c>
      <c r="M298" s="5">
        <v>0</v>
      </c>
      <c r="N298" s="5">
        <v>0</v>
      </c>
      <c r="O298" s="5">
        <v>0</v>
      </c>
      <c r="P298" s="5">
        <v>0</v>
      </c>
      <c r="Q298" s="5">
        <v>0</v>
      </c>
      <c r="R298" s="5">
        <v>0</v>
      </c>
      <c r="S298" s="5">
        <v>0</v>
      </c>
    </row>
    <row r="299" spans="1:19" hidden="1" x14ac:dyDescent="0.35">
      <c r="A299" s="2" t="s">
        <v>233</v>
      </c>
      <c r="B299" s="1" t="s">
        <v>731</v>
      </c>
      <c r="C299" t="str">
        <f>VLOOKUP(B299,[2]Clothes!$B$5:$D$447,2, FALSE)</f>
        <v>Outside of MKCC</v>
      </c>
      <c r="D299" t="str">
        <f>VLOOKUP(B299,[2]Clothes!$B$5:$D$447,3, FALSE)</f>
        <v>London</v>
      </c>
      <c r="E299" s="5">
        <v>0</v>
      </c>
      <c r="F299" s="5">
        <v>0</v>
      </c>
      <c r="G299" s="5">
        <v>0</v>
      </c>
      <c r="H299" s="5">
        <v>0</v>
      </c>
      <c r="I299" s="5">
        <v>0</v>
      </c>
      <c r="J299" s="5">
        <v>0</v>
      </c>
      <c r="K299" s="5">
        <v>0</v>
      </c>
      <c r="L299" s="5">
        <v>0</v>
      </c>
      <c r="M299" s="5">
        <v>0</v>
      </c>
      <c r="N299" s="5">
        <v>0</v>
      </c>
      <c r="O299" s="5">
        <v>0</v>
      </c>
      <c r="P299" s="5">
        <v>0</v>
      </c>
      <c r="Q299" s="5">
        <v>0</v>
      </c>
      <c r="R299" s="5">
        <v>0</v>
      </c>
      <c r="S299" s="5">
        <v>0</v>
      </c>
    </row>
    <row r="300" spans="1:19" hidden="1" x14ac:dyDescent="0.35">
      <c r="A300" s="2" t="s">
        <v>233</v>
      </c>
      <c r="B300" s="1" t="s">
        <v>732</v>
      </c>
      <c r="C300" t="str">
        <f>VLOOKUP(B300,[2]Clothes!$B$5:$D$447,2, FALSE)</f>
        <v>Outside of MKCC</v>
      </c>
      <c r="D300" t="str">
        <f>VLOOKUP(B300,[2]Clothes!$B$5:$D$447,3, FALSE)</f>
        <v>Outside of MKCC - Other</v>
      </c>
      <c r="E300" s="5">
        <v>0</v>
      </c>
      <c r="F300" s="5">
        <v>0</v>
      </c>
      <c r="G300" s="5">
        <v>0</v>
      </c>
      <c r="H300" s="5">
        <v>0</v>
      </c>
      <c r="I300" s="5">
        <v>0</v>
      </c>
      <c r="J300" s="5">
        <v>0</v>
      </c>
      <c r="K300" s="5">
        <v>0</v>
      </c>
      <c r="L300" s="5">
        <v>0</v>
      </c>
      <c r="M300" s="5">
        <v>0</v>
      </c>
      <c r="N300" s="5">
        <v>0</v>
      </c>
      <c r="O300" s="5">
        <v>0</v>
      </c>
      <c r="P300" s="5">
        <v>0</v>
      </c>
      <c r="Q300" s="5">
        <v>0</v>
      </c>
      <c r="R300" s="5">
        <v>0</v>
      </c>
      <c r="S300" s="5">
        <v>0</v>
      </c>
    </row>
    <row r="301" spans="1:19" hidden="1" x14ac:dyDescent="0.35">
      <c r="A301" s="2" t="s">
        <v>233</v>
      </c>
      <c r="B301" s="1" t="s">
        <v>733</v>
      </c>
      <c r="C301" t="str">
        <f>VLOOKUP(B301,[2]Clothes!$B$5:$D$447,2, FALSE)</f>
        <v>Outside of MKCC</v>
      </c>
      <c r="D301" t="str">
        <f>VLOOKUP(B301,[2]Clothes!$B$5:$D$447,3, FALSE)</f>
        <v>Outside of MKCC - Other</v>
      </c>
      <c r="E301" s="5">
        <v>0</v>
      </c>
      <c r="F301" s="5">
        <v>0</v>
      </c>
      <c r="G301" s="5">
        <v>0</v>
      </c>
      <c r="H301" s="5">
        <v>0</v>
      </c>
      <c r="I301" s="5">
        <v>0</v>
      </c>
      <c r="J301" s="5">
        <v>0</v>
      </c>
      <c r="K301" s="5">
        <v>0</v>
      </c>
      <c r="L301" s="5">
        <v>0</v>
      </c>
      <c r="M301" s="5">
        <v>0</v>
      </c>
      <c r="N301" s="5">
        <v>0</v>
      </c>
      <c r="O301" s="5">
        <v>0</v>
      </c>
      <c r="P301" s="5">
        <v>0</v>
      </c>
      <c r="Q301" s="5">
        <v>0</v>
      </c>
      <c r="R301" s="5">
        <v>0</v>
      </c>
      <c r="S301" s="5">
        <v>0</v>
      </c>
    </row>
    <row r="302" spans="1:19" hidden="1" x14ac:dyDescent="0.35">
      <c r="A302" s="2" t="s">
        <v>233</v>
      </c>
      <c r="B302" s="1" t="s">
        <v>734</v>
      </c>
      <c r="C302" t="str">
        <f>VLOOKUP(B302,[2]Clothes!$B$5:$D$447,2, FALSE)</f>
        <v>Outside of MKCC</v>
      </c>
      <c r="D302" t="str">
        <f>VLOOKUP(B302,[2]Clothes!$B$5:$D$447,3, FALSE)</f>
        <v>Outside of MKCC - Other</v>
      </c>
      <c r="E302" s="5">
        <v>1.5429999999999999E-2</v>
      </c>
      <c r="F302" s="5">
        <v>1.7989999999999999E-2</v>
      </c>
      <c r="G302" s="5">
        <v>0</v>
      </c>
      <c r="H302" s="5">
        <v>2.8389999999999999E-2</v>
      </c>
      <c r="I302" s="5">
        <v>9.8330000000000001E-2</v>
      </c>
      <c r="J302" s="5">
        <v>0</v>
      </c>
      <c r="K302" s="5">
        <v>0</v>
      </c>
      <c r="L302" s="5">
        <v>0</v>
      </c>
      <c r="M302" s="5">
        <v>0</v>
      </c>
      <c r="N302" s="5">
        <v>0</v>
      </c>
      <c r="O302" s="5">
        <v>0.19342999999999999</v>
      </c>
      <c r="P302" s="5">
        <v>5.3769999999999998E-2</v>
      </c>
      <c r="Q302" s="5">
        <v>0</v>
      </c>
      <c r="R302" s="5">
        <v>0</v>
      </c>
      <c r="S302" s="5">
        <v>0</v>
      </c>
    </row>
    <row r="303" spans="1:19" hidden="1" x14ac:dyDescent="0.35">
      <c r="A303" s="2" t="s">
        <v>233</v>
      </c>
      <c r="B303" s="1" t="s">
        <v>735</v>
      </c>
      <c r="C303" t="str">
        <f>VLOOKUP(B303,[2]Clothes!$B$5:$D$447,2, FALSE)</f>
        <v>Outside of MKCC</v>
      </c>
      <c r="D303" t="str">
        <f>VLOOKUP(B303,[2]Clothes!$B$5:$D$447,3, FALSE)</f>
        <v>Northampton</v>
      </c>
      <c r="E303" s="5">
        <v>0</v>
      </c>
      <c r="F303" s="5">
        <v>0</v>
      </c>
      <c r="G303" s="5">
        <v>0</v>
      </c>
      <c r="H303" s="5">
        <v>0</v>
      </c>
      <c r="I303" s="5">
        <v>0</v>
      </c>
      <c r="J303" s="5">
        <v>0</v>
      </c>
      <c r="K303" s="5">
        <v>0</v>
      </c>
      <c r="L303" s="5">
        <v>0</v>
      </c>
      <c r="M303" s="5">
        <v>0</v>
      </c>
      <c r="N303" s="5">
        <v>0</v>
      </c>
      <c r="O303" s="5">
        <v>0</v>
      </c>
      <c r="P303" s="5">
        <v>0</v>
      </c>
      <c r="Q303" s="5">
        <v>0</v>
      </c>
      <c r="R303" s="5">
        <v>0</v>
      </c>
      <c r="S303" s="5">
        <v>0</v>
      </c>
    </row>
    <row r="304" spans="1:19" hidden="1" x14ac:dyDescent="0.35">
      <c r="A304" s="2" t="s">
        <v>233</v>
      </c>
      <c r="B304" s="1" t="s">
        <v>736</v>
      </c>
      <c r="C304" t="str">
        <f>VLOOKUP(B304,[2]Clothes!$B$5:$D$447,2, FALSE)</f>
        <v>Outside of MKCC</v>
      </c>
      <c r="D304" t="str">
        <f>VLOOKUP(B304,[2]Clothes!$B$5:$D$447,3, FALSE)</f>
        <v>Outside of MKCC - Other</v>
      </c>
      <c r="E304" s="5">
        <v>0</v>
      </c>
      <c r="F304" s="5">
        <v>0</v>
      </c>
      <c r="G304" s="5">
        <v>0</v>
      </c>
      <c r="H304" s="5">
        <v>0</v>
      </c>
      <c r="I304" s="5">
        <v>0</v>
      </c>
      <c r="J304" s="5">
        <v>0</v>
      </c>
      <c r="K304" s="5">
        <v>0</v>
      </c>
      <c r="L304" s="5">
        <v>0</v>
      </c>
      <c r="M304" s="5">
        <v>0</v>
      </c>
      <c r="N304" s="5">
        <v>0</v>
      </c>
      <c r="O304" s="5">
        <v>0</v>
      </c>
      <c r="P304" s="5">
        <v>0</v>
      </c>
      <c r="Q304" s="5">
        <v>0</v>
      </c>
      <c r="R304" s="5">
        <v>0</v>
      </c>
      <c r="S304" s="5">
        <v>0</v>
      </c>
    </row>
    <row r="305" spans="1:19" hidden="1" x14ac:dyDescent="0.35">
      <c r="A305" s="2" t="s">
        <v>233</v>
      </c>
      <c r="B305" s="1" t="s">
        <v>737</v>
      </c>
      <c r="C305" t="str">
        <f>VLOOKUP(B305,[2]Clothes!$B$5:$D$447,2, FALSE)</f>
        <v>Outside of MKCC</v>
      </c>
      <c r="D305" t="str">
        <f>VLOOKUP(B305,[2]Clothes!$B$5:$D$447,3, FALSE)</f>
        <v>London</v>
      </c>
      <c r="E305" s="5">
        <v>0</v>
      </c>
      <c r="F305" s="5">
        <v>0</v>
      </c>
      <c r="G305" s="5">
        <v>0</v>
      </c>
      <c r="H305" s="5">
        <v>0</v>
      </c>
      <c r="I305" s="5">
        <v>0</v>
      </c>
      <c r="J305" s="5">
        <v>0</v>
      </c>
      <c r="K305" s="5">
        <v>0</v>
      </c>
      <c r="L305" s="5">
        <v>0</v>
      </c>
      <c r="M305" s="5">
        <v>0</v>
      </c>
      <c r="N305" s="5">
        <v>0</v>
      </c>
      <c r="O305" s="5">
        <v>0</v>
      </c>
      <c r="P305" s="5">
        <v>0</v>
      </c>
      <c r="Q305" s="5">
        <v>0</v>
      </c>
      <c r="R305" s="5">
        <v>0</v>
      </c>
      <c r="S305" s="5">
        <v>0</v>
      </c>
    </row>
    <row r="306" spans="1:19" hidden="1" x14ac:dyDescent="0.35">
      <c r="A306" s="2" t="s">
        <v>233</v>
      </c>
      <c r="B306" s="1" t="s">
        <v>738</v>
      </c>
      <c r="C306" t="str">
        <f>VLOOKUP(B306,[2]Clothes!$B$5:$D$447,2, FALSE)</f>
        <v>Outside of MKCC</v>
      </c>
      <c r="D306" t="str">
        <f>VLOOKUP(B306,[2]Clothes!$B$5:$D$447,3, FALSE)</f>
        <v>Outside of MKCC - Other</v>
      </c>
      <c r="E306" s="5">
        <v>0</v>
      </c>
      <c r="F306" s="5">
        <v>0</v>
      </c>
      <c r="G306" s="5">
        <v>0</v>
      </c>
      <c r="H306" s="5">
        <v>0</v>
      </c>
      <c r="I306" s="5">
        <v>0</v>
      </c>
      <c r="J306" s="5">
        <v>0</v>
      </c>
      <c r="K306" s="5">
        <v>0</v>
      </c>
      <c r="L306" s="5">
        <v>0</v>
      </c>
      <c r="M306" s="5">
        <v>0</v>
      </c>
      <c r="N306" s="5">
        <v>0</v>
      </c>
      <c r="O306" s="5">
        <v>0</v>
      </c>
      <c r="P306" s="5">
        <v>0</v>
      </c>
      <c r="Q306" s="5">
        <v>0</v>
      </c>
      <c r="R306" s="5">
        <v>0</v>
      </c>
      <c r="S306" s="5">
        <v>0</v>
      </c>
    </row>
    <row r="307" spans="1:19" hidden="1" x14ac:dyDescent="0.35">
      <c r="A307" s="2" t="s">
        <v>233</v>
      </c>
      <c r="B307" s="1" t="s">
        <v>739</v>
      </c>
      <c r="C307" t="str">
        <f>VLOOKUP(B307,[2]Clothes!$B$5:$D$447,2, FALSE)</f>
        <v>Outside of MKCC</v>
      </c>
      <c r="D307" t="str">
        <f>VLOOKUP(B307,[2]Clothes!$B$5:$D$447,3, FALSE)</f>
        <v>Outside of MKCC - Other</v>
      </c>
      <c r="E307" s="5">
        <v>0</v>
      </c>
      <c r="F307" s="5">
        <v>0</v>
      </c>
      <c r="G307" s="5">
        <v>0</v>
      </c>
      <c r="H307" s="5">
        <v>0</v>
      </c>
      <c r="I307" s="5">
        <v>0</v>
      </c>
      <c r="J307" s="5">
        <v>0</v>
      </c>
      <c r="K307" s="5">
        <v>0</v>
      </c>
      <c r="L307" s="5">
        <v>0</v>
      </c>
      <c r="M307" s="5">
        <v>0</v>
      </c>
      <c r="N307" s="5">
        <v>0</v>
      </c>
      <c r="O307" s="5">
        <v>0</v>
      </c>
      <c r="P307" s="5">
        <v>0</v>
      </c>
      <c r="Q307" s="5">
        <v>0</v>
      </c>
      <c r="R307" s="5">
        <v>0</v>
      </c>
      <c r="S307" s="5">
        <v>0</v>
      </c>
    </row>
    <row r="308" spans="1:19" hidden="1" x14ac:dyDescent="0.35">
      <c r="A308" s="2" t="s">
        <v>233</v>
      </c>
      <c r="B308" s="1" t="s">
        <v>740</v>
      </c>
      <c r="C308" t="str">
        <f>VLOOKUP(B308,[2]Clothes!$B$5:$D$447,2, FALSE)</f>
        <v>Outside of MKCC</v>
      </c>
      <c r="D308" t="str">
        <f>VLOOKUP(B308,[2]Clothes!$B$5:$D$447,3, FALSE)</f>
        <v>Outside of MKCC - Other</v>
      </c>
      <c r="E308" s="5">
        <v>0</v>
      </c>
      <c r="F308" s="5">
        <v>0</v>
      </c>
      <c r="G308" s="5">
        <v>0</v>
      </c>
      <c r="H308" s="5">
        <v>0</v>
      </c>
      <c r="I308" s="5">
        <v>0</v>
      </c>
      <c r="J308" s="5">
        <v>0</v>
      </c>
      <c r="K308" s="5">
        <v>0</v>
      </c>
      <c r="L308" s="5">
        <v>0</v>
      </c>
      <c r="M308" s="5">
        <v>0</v>
      </c>
      <c r="N308" s="5">
        <v>0</v>
      </c>
      <c r="O308" s="5">
        <v>0</v>
      </c>
      <c r="P308" s="5">
        <v>0</v>
      </c>
      <c r="Q308" s="5">
        <v>0</v>
      </c>
      <c r="R308" s="5">
        <v>0</v>
      </c>
      <c r="S308" s="5">
        <v>0</v>
      </c>
    </row>
    <row r="309" spans="1:19" hidden="1" x14ac:dyDescent="0.35">
      <c r="A309" s="2" t="s">
        <v>233</v>
      </c>
      <c r="B309" s="1" t="s">
        <v>741</v>
      </c>
      <c r="C309" t="str">
        <f>VLOOKUP(B309,[2]Clothes!$B$5:$D$447,2, FALSE)</f>
        <v>Outside of MKCC</v>
      </c>
      <c r="D309" t="str">
        <f>VLOOKUP(B309,[2]Clothes!$B$5:$D$447,3, FALSE)</f>
        <v>Outside of MKCC - Other</v>
      </c>
      <c r="E309" s="5">
        <v>0</v>
      </c>
      <c r="F309" s="5">
        <v>0</v>
      </c>
      <c r="G309" s="5">
        <v>0</v>
      </c>
      <c r="H309" s="5">
        <v>0</v>
      </c>
      <c r="I309" s="5">
        <v>0</v>
      </c>
      <c r="J309" s="5">
        <v>0</v>
      </c>
      <c r="K309" s="5">
        <v>0</v>
      </c>
      <c r="L309" s="5">
        <v>0</v>
      </c>
      <c r="M309" s="5">
        <v>0</v>
      </c>
      <c r="N309" s="5">
        <v>0</v>
      </c>
      <c r="O309" s="5">
        <v>0</v>
      </c>
      <c r="P309" s="5">
        <v>0</v>
      </c>
      <c r="Q309" s="5">
        <v>0</v>
      </c>
      <c r="R309" s="5">
        <v>0</v>
      </c>
      <c r="S309" s="5">
        <v>0</v>
      </c>
    </row>
    <row r="310" spans="1:19" hidden="1" x14ac:dyDescent="0.35">
      <c r="A310" s="2" t="s">
        <v>233</v>
      </c>
      <c r="B310" s="1" t="s">
        <v>742</v>
      </c>
      <c r="C310" t="str">
        <f>VLOOKUP(B310,[2]Clothes!$B$5:$D$447,2, FALSE)</f>
        <v>Outside of MKCC</v>
      </c>
      <c r="D310" t="str">
        <f>VLOOKUP(B310,[2]Clothes!$B$5:$D$447,3, FALSE)</f>
        <v>Outside of MKCC - Other</v>
      </c>
      <c r="E310" s="5">
        <v>0</v>
      </c>
      <c r="F310" s="5">
        <v>0</v>
      </c>
      <c r="G310" s="5">
        <v>0</v>
      </c>
      <c r="H310" s="5">
        <v>0</v>
      </c>
      <c r="I310" s="5">
        <v>0</v>
      </c>
      <c r="J310" s="5">
        <v>0</v>
      </c>
      <c r="K310" s="5">
        <v>0</v>
      </c>
      <c r="L310" s="5">
        <v>0</v>
      </c>
      <c r="M310" s="5">
        <v>0</v>
      </c>
      <c r="N310" s="5">
        <v>0</v>
      </c>
      <c r="O310" s="5">
        <v>0</v>
      </c>
      <c r="P310" s="5">
        <v>0</v>
      </c>
      <c r="Q310" s="5">
        <v>0</v>
      </c>
      <c r="R310" s="5">
        <v>0</v>
      </c>
      <c r="S310" s="5">
        <v>0</v>
      </c>
    </row>
    <row r="311" spans="1:19" hidden="1" x14ac:dyDescent="0.35">
      <c r="A311" s="2" t="s">
        <v>233</v>
      </c>
      <c r="B311" s="1" t="s">
        <v>743</v>
      </c>
      <c r="C311" t="str">
        <f>VLOOKUP(B311,[2]Clothes!$B$5:$D$447,2, FALSE)</f>
        <v>Outside of MKCC</v>
      </c>
      <c r="D311" t="str">
        <f>VLOOKUP(B311,[2]Clothes!$B$5:$D$447,3, FALSE)</f>
        <v>Outside of MKCC - Other</v>
      </c>
      <c r="E311" s="5">
        <v>0</v>
      </c>
      <c r="F311" s="5">
        <v>0</v>
      </c>
      <c r="G311" s="5">
        <v>0</v>
      </c>
      <c r="H311" s="5">
        <v>0</v>
      </c>
      <c r="I311" s="5">
        <v>0</v>
      </c>
      <c r="J311" s="5">
        <v>0</v>
      </c>
      <c r="K311" s="5">
        <v>0</v>
      </c>
      <c r="L311" s="5">
        <v>0</v>
      </c>
      <c r="M311" s="5">
        <v>0</v>
      </c>
      <c r="N311" s="5">
        <v>0</v>
      </c>
      <c r="O311" s="5">
        <v>0</v>
      </c>
      <c r="P311" s="5">
        <v>0</v>
      </c>
      <c r="Q311" s="5">
        <v>0</v>
      </c>
      <c r="R311" s="5">
        <v>0</v>
      </c>
      <c r="S311" s="5">
        <v>0</v>
      </c>
    </row>
    <row r="312" spans="1:19" hidden="1" x14ac:dyDescent="0.35">
      <c r="A312" s="2" t="s">
        <v>233</v>
      </c>
      <c r="B312" s="1" t="s">
        <v>744</v>
      </c>
      <c r="C312" t="str">
        <f>VLOOKUP(B312,[2]Clothes!$B$5:$D$447,2, FALSE)</f>
        <v>Outside of MKCC</v>
      </c>
      <c r="D312" t="str">
        <f>VLOOKUP(B312,[2]Clothes!$B$5:$D$447,3, FALSE)</f>
        <v>Outside of MKCC - Other</v>
      </c>
      <c r="E312" s="5">
        <v>9.7000000000000003E-3</v>
      </c>
      <c r="F312" s="5">
        <v>0</v>
      </c>
      <c r="G312" s="5">
        <v>0</v>
      </c>
      <c r="H312" s="5">
        <v>0</v>
      </c>
      <c r="I312" s="5">
        <v>0</v>
      </c>
      <c r="J312" s="5">
        <v>0</v>
      </c>
      <c r="K312" s="5">
        <v>0</v>
      </c>
      <c r="L312" s="5">
        <v>0</v>
      </c>
      <c r="M312" s="5">
        <v>0</v>
      </c>
      <c r="N312" s="5">
        <v>0</v>
      </c>
      <c r="O312" s="5">
        <v>0</v>
      </c>
      <c r="P312" s="5">
        <v>0</v>
      </c>
      <c r="Q312" s="5">
        <v>0</v>
      </c>
      <c r="R312" s="5">
        <v>6.2260000000000003E-2</v>
      </c>
      <c r="S312" s="5">
        <v>0</v>
      </c>
    </row>
    <row r="313" spans="1:19" hidden="1" x14ac:dyDescent="0.35">
      <c r="A313" s="2" t="s">
        <v>233</v>
      </c>
      <c r="B313" s="1" t="s">
        <v>745</v>
      </c>
      <c r="C313" t="str">
        <f>VLOOKUP(B313,[2]Clothes!$B$5:$D$447,2, FALSE)</f>
        <v>Outside of MKCC</v>
      </c>
      <c r="D313" t="str">
        <f>VLOOKUP(B313,[2]Clothes!$B$5:$D$447,3, FALSE)</f>
        <v>Northampton</v>
      </c>
      <c r="E313" s="5">
        <v>3.3E-3</v>
      </c>
      <c r="F313" s="5">
        <v>0</v>
      </c>
      <c r="G313" s="5">
        <v>0</v>
      </c>
      <c r="H313" s="5">
        <v>0</v>
      </c>
      <c r="I313" s="5">
        <v>0</v>
      </c>
      <c r="J313" s="5">
        <v>0</v>
      </c>
      <c r="K313" s="5">
        <v>0</v>
      </c>
      <c r="L313" s="5">
        <v>0</v>
      </c>
      <c r="M313" s="5">
        <v>5.3299999999999997E-3</v>
      </c>
      <c r="N313" s="5">
        <v>4.224E-2</v>
      </c>
      <c r="O313" s="5">
        <v>7.79E-3</v>
      </c>
      <c r="P313" s="5">
        <v>6.0400000000000002E-3</v>
      </c>
      <c r="Q313" s="5">
        <v>0</v>
      </c>
      <c r="R313" s="5">
        <v>0</v>
      </c>
      <c r="S313" s="5">
        <v>0</v>
      </c>
    </row>
    <row r="314" spans="1:19" hidden="1" x14ac:dyDescent="0.35">
      <c r="A314" s="2" t="s">
        <v>233</v>
      </c>
      <c r="B314" s="1" t="s">
        <v>746</v>
      </c>
      <c r="C314" t="str">
        <f>VLOOKUP(B314,[2]Clothes!$B$5:$D$447,2, FALSE)</f>
        <v>Outside of MKCC</v>
      </c>
      <c r="D314" t="str">
        <f>VLOOKUP(B314,[2]Clothes!$B$5:$D$447,3, FALSE)</f>
        <v>Outside of MKCC - Other</v>
      </c>
      <c r="E314" s="5">
        <v>0</v>
      </c>
      <c r="F314" s="5">
        <v>0</v>
      </c>
      <c r="G314" s="5">
        <v>0</v>
      </c>
      <c r="H314" s="5">
        <v>0</v>
      </c>
      <c r="I314" s="5">
        <v>0</v>
      </c>
      <c r="J314" s="5">
        <v>0</v>
      </c>
      <c r="K314" s="5">
        <v>0</v>
      </c>
      <c r="L314" s="5">
        <v>0</v>
      </c>
      <c r="M314" s="5">
        <v>0</v>
      </c>
      <c r="N314" s="5">
        <v>0</v>
      </c>
      <c r="O314" s="5">
        <v>0</v>
      </c>
      <c r="P314" s="5">
        <v>0</v>
      </c>
      <c r="Q314" s="5">
        <v>0</v>
      </c>
      <c r="R314" s="5">
        <v>0</v>
      </c>
      <c r="S314" s="5">
        <v>0</v>
      </c>
    </row>
    <row r="315" spans="1:19" hidden="1" x14ac:dyDescent="0.35">
      <c r="A315" s="2" t="s">
        <v>233</v>
      </c>
      <c r="B315" s="1" t="s">
        <v>747</v>
      </c>
      <c r="C315" t="str">
        <f>VLOOKUP(B315,[2]Clothes!$B$5:$D$447,2, FALSE)</f>
        <v>Outside of MKCC</v>
      </c>
      <c r="D315" t="str">
        <f>VLOOKUP(B315,[2]Clothes!$B$5:$D$447,3, FALSE)</f>
        <v>Outside of MKCC - Other</v>
      </c>
      <c r="E315" s="5">
        <v>0</v>
      </c>
      <c r="F315" s="5">
        <v>0</v>
      </c>
      <c r="G315" s="5">
        <v>0</v>
      </c>
      <c r="H315" s="5">
        <v>0</v>
      </c>
      <c r="I315" s="5">
        <v>0</v>
      </c>
      <c r="J315" s="5">
        <v>0</v>
      </c>
      <c r="K315" s="5">
        <v>0</v>
      </c>
      <c r="L315" s="5">
        <v>0</v>
      </c>
      <c r="M315" s="5">
        <v>0</v>
      </c>
      <c r="N315" s="5">
        <v>0</v>
      </c>
      <c r="O315" s="5">
        <v>0</v>
      </c>
      <c r="P315" s="5">
        <v>0</v>
      </c>
      <c r="Q315" s="5">
        <v>0</v>
      </c>
      <c r="R315" s="5">
        <v>0</v>
      </c>
      <c r="S315" s="5">
        <v>0</v>
      </c>
    </row>
    <row r="316" spans="1:19" hidden="1" x14ac:dyDescent="0.35">
      <c r="A316" s="2" t="s">
        <v>233</v>
      </c>
      <c r="B316" s="1" t="s">
        <v>748</v>
      </c>
      <c r="C316" t="str">
        <f>VLOOKUP(B316,[2]Clothes!$B$5:$D$447,2, FALSE)</f>
        <v>Outside of MKCC</v>
      </c>
      <c r="D316" t="str">
        <f>VLOOKUP(B316,[2]Clothes!$B$5:$D$447,3, FALSE)</f>
        <v>Banbury</v>
      </c>
      <c r="E316" s="5">
        <v>0</v>
      </c>
      <c r="F316" s="5">
        <v>0</v>
      </c>
      <c r="G316" s="5">
        <v>0</v>
      </c>
      <c r="H316" s="5">
        <v>0</v>
      </c>
      <c r="I316" s="5">
        <v>0</v>
      </c>
      <c r="J316" s="5">
        <v>0</v>
      </c>
      <c r="K316" s="5">
        <v>0</v>
      </c>
      <c r="L316" s="5">
        <v>0</v>
      </c>
      <c r="M316" s="5">
        <v>0</v>
      </c>
      <c r="N316" s="5">
        <v>0</v>
      </c>
      <c r="O316" s="5">
        <v>0</v>
      </c>
      <c r="P316" s="5">
        <v>0</v>
      </c>
      <c r="Q316" s="5">
        <v>0</v>
      </c>
      <c r="R316" s="5">
        <v>0</v>
      </c>
      <c r="S316" s="5">
        <v>0</v>
      </c>
    </row>
    <row r="317" spans="1:19" hidden="1" x14ac:dyDescent="0.35">
      <c r="A317" s="2" t="s">
        <v>233</v>
      </c>
      <c r="B317" s="1" t="s">
        <v>749</v>
      </c>
      <c r="C317" t="str">
        <f>VLOOKUP(B317,[2]Clothes!$B$5:$D$447,2, FALSE)</f>
        <v>Outside of MKCC</v>
      </c>
      <c r="D317" t="str">
        <f>VLOOKUP(B317,[2]Clothes!$B$5:$D$447,3, FALSE)</f>
        <v>Outside of MKCC - Other</v>
      </c>
      <c r="E317" s="5">
        <v>2.5500000000000002E-3</v>
      </c>
      <c r="F317" s="5">
        <v>0</v>
      </c>
      <c r="G317" s="5">
        <v>0</v>
      </c>
      <c r="H317" s="5">
        <v>0</v>
      </c>
      <c r="I317" s="5">
        <v>0</v>
      </c>
      <c r="J317" s="5">
        <v>0</v>
      </c>
      <c r="K317" s="5">
        <v>0</v>
      </c>
      <c r="L317" s="5">
        <v>0</v>
      </c>
      <c r="M317" s="5">
        <v>0</v>
      </c>
      <c r="N317" s="5">
        <v>0</v>
      </c>
      <c r="O317" s="5">
        <v>0</v>
      </c>
      <c r="P317" s="5">
        <v>0</v>
      </c>
      <c r="Q317" s="5">
        <v>1.8069999999999999E-2</v>
      </c>
      <c r="R317" s="5">
        <v>0</v>
      </c>
      <c r="S317" s="5">
        <v>0</v>
      </c>
    </row>
    <row r="318" spans="1:19" hidden="1" x14ac:dyDescent="0.35">
      <c r="A318" s="2" t="s">
        <v>233</v>
      </c>
      <c r="B318" s="1" t="s">
        <v>750</v>
      </c>
      <c r="C318" t="str">
        <f>VLOOKUP(B318,[2]Clothes!$B$5:$D$447,2, FALSE)</f>
        <v>Outside of MKCC</v>
      </c>
      <c r="D318" t="str">
        <f>VLOOKUP(B318,[2]Clothes!$B$5:$D$447,3, FALSE)</f>
        <v>Outside of MKCC - Other</v>
      </c>
      <c r="E318" s="5">
        <v>0</v>
      </c>
      <c r="F318" s="5">
        <v>0</v>
      </c>
      <c r="G318" s="5">
        <v>0</v>
      </c>
      <c r="H318" s="5">
        <v>0</v>
      </c>
      <c r="I318" s="5">
        <v>0</v>
      </c>
      <c r="J318" s="5">
        <v>0</v>
      </c>
      <c r="K318" s="5">
        <v>0</v>
      </c>
      <c r="L318" s="5">
        <v>0</v>
      </c>
      <c r="M318" s="5">
        <v>0</v>
      </c>
      <c r="N318" s="5">
        <v>0</v>
      </c>
      <c r="O318" s="5">
        <v>0</v>
      </c>
      <c r="P318" s="5">
        <v>0</v>
      </c>
      <c r="Q318" s="5">
        <v>0</v>
      </c>
      <c r="R318" s="5">
        <v>0</v>
      </c>
      <c r="S318" s="5">
        <v>0</v>
      </c>
    </row>
    <row r="319" spans="1:19" hidden="1" x14ac:dyDescent="0.35">
      <c r="A319" s="2" t="s">
        <v>233</v>
      </c>
      <c r="B319" s="1" t="s">
        <v>751</v>
      </c>
      <c r="C319" t="str">
        <f>VLOOKUP(B319,[2]Clothes!$B$5:$D$447,2, FALSE)</f>
        <v>Outside of MKCC</v>
      </c>
      <c r="D319" t="str">
        <f>VLOOKUP(B319,[2]Clothes!$B$5:$D$447,3, FALSE)</f>
        <v>Outside of MKCC - Other</v>
      </c>
      <c r="E319" s="5">
        <v>0</v>
      </c>
      <c r="F319" s="5">
        <v>0</v>
      </c>
      <c r="G319" s="5">
        <v>0</v>
      </c>
      <c r="H319" s="5">
        <v>0</v>
      </c>
      <c r="I319" s="5">
        <v>0</v>
      </c>
      <c r="J319" s="5">
        <v>0</v>
      </c>
      <c r="K319" s="5">
        <v>0</v>
      </c>
      <c r="L319" s="5">
        <v>0</v>
      </c>
      <c r="M319" s="5">
        <v>0</v>
      </c>
      <c r="N319" s="5">
        <v>0</v>
      </c>
      <c r="O319" s="5">
        <v>0</v>
      </c>
      <c r="P319" s="5">
        <v>0</v>
      </c>
      <c r="Q319" s="5">
        <v>0</v>
      </c>
      <c r="R319" s="5">
        <v>0</v>
      </c>
      <c r="S319" s="5">
        <v>0</v>
      </c>
    </row>
    <row r="320" spans="1:19" hidden="1" x14ac:dyDescent="0.35">
      <c r="A320" s="2" t="s">
        <v>233</v>
      </c>
      <c r="B320" s="1" t="s">
        <v>752</v>
      </c>
      <c r="C320" t="str">
        <f>VLOOKUP(B320,[2]Clothes!$B$5:$D$447,2, FALSE)</f>
        <v>Outside of MKCC</v>
      </c>
      <c r="D320" t="str">
        <f>VLOOKUP(B320,[2]Clothes!$B$5:$D$447,3, FALSE)</f>
        <v>Outside of MKCC - Other</v>
      </c>
      <c r="E320" s="5">
        <v>9.7999999999999997E-4</v>
      </c>
      <c r="F320" s="5">
        <v>0</v>
      </c>
      <c r="G320" s="5">
        <v>0</v>
      </c>
      <c r="H320" s="5">
        <v>0</v>
      </c>
      <c r="I320" s="5">
        <v>0</v>
      </c>
      <c r="J320" s="5">
        <v>0</v>
      </c>
      <c r="K320" s="5">
        <v>0</v>
      </c>
      <c r="L320" s="5">
        <v>0</v>
      </c>
      <c r="M320" s="5">
        <v>0</v>
      </c>
      <c r="N320" s="5">
        <v>0</v>
      </c>
      <c r="O320" s="5">
        <v>0</v>
      </c>
      <c r="P320" s="5">
        <v>0</v>
      </c>
      <c r="Q320" s="5">
        <v>0</v>
      </c>
      <c r="R320" s="5">
        <v>6.3099999999999996E-3</v>
      </c>
      <c r="S320" s="5">
        <v>0</v>
      </c>
    </row>
    <row r="321" spans="1:19" hidden="1" x14ac:dyDescent="0.35">
      <c r="A321" s="2" t="s">
        <v>233</v>
      </c>
      <c r="B321" s="1" t="s">
        <v>753</v>
      </c>
      <c r="C321" t="str">
        <f>VLOOKUP(B321,[2]Clothes!$B$5:$D$447,2, FALSE)</f>
        <v>Outside of MKCC</v>
      </c>
      <c r="D321" t="str">
        <f>VLOOKUP(B321,[2]Clothes!$B$5:$D$447,3, FALSE)</f>
        <v>Outside of MKCC - Other</v>
      </c>
      <c r="E321" s="5">
        <v>0</v>
      </c>
      <c r="F321" s="5">
        <v>0</v>
      </c>
      <c r="G321" s="5">
        <v>0</v>
      </c>
      <c r="H321" s="5">
        <v>0</v>
      </c>
      <c r="I321" s="5">
        <v>0</v>
      </c>
      <c r="J321" s="5">
        <v>0</v>
      </c>
      <c r="K321" s="5">
        <v>0</v>
      </c>
      <c r="L321" s="5">
        <v>0</v>
      </c>
      <c r="M321" s="5">
        <v>0</v>
      </c>
      <c r="N321" s="5">
        <v>0</v>
      </c>
      <c r="O321" s="5">
        <v>0</v>
      </c>
      <c r="P321" s="5">
        <v>0</v>
      </c>
      <c r="Q321" s="5">
        <v>0</v>
      </c>
      <c r="R321" s="5">
        <v>0</v>
      </c>
      <c r="S321" s="5">
        <v>0</v>
      </c>
    </row>
    <row r="322" spans="1:19" hidden="1" x14ac:dyDescent="0.35">
      <c r="A322" s="2" t="s">
        <v>233</v>
      </c>
      <c r="B322" s="1" t="s">
        <v>754</v>
      </c>
      <c r="C322" t="str">
        <f>VLOOKUP(B322,[2]Clothes!$B$5:$D$447,2, FALSE)</f>
        <v>Outside of MKCC</v>
      </c>
      <c r="D322" t="str">
        <f>VLOOKUP(B322,[2]Clothes!$B$5:$D$447,3, FALSE)</f>
        <v>Outside of MKCC - Other</v>
      </c>
      <c r="E322" s="5">
        <v>0</v>
      </c>
      <c r="F322" s="5">
        <v>0</v>
      </c>
      <c r="G322" s="5">
        <v>0</v>
      </c>
      <c r="H322" s="5">
        <v>0</v>
      </c>
      <c r="I322" s="5">
        <v>0</v>
      </c>
      <c r="J322" s="5">
        <v>0</v>
      </c>
      <c r="K322" s="5">
        <v>0</v>
      </c>
      <c r="L322" s="5">
        <v>0</v>
      </c>
      <c r="M322" s="5">
        <v>0</v>
      </c>
      <c r="N322" s="5">
        <v>0</v>
      </c>
      <c r="O322" s="5">
        <v>0</v>
      </c>
      <c r="P322" s="5">
        <v>0</v>
      </c>
      <c r="Q322" s="5">
        <v>0</v>
      </c>
      <c r="R322" s="5">
        <v>0</v>
      </c>
      <c r="S322" s="5">
        <v>0</v>
      </c>
    </row>
    <row r="323" spans="1:19" hidden="1" x14ac:dyDescent="0.35">
      <c r="A323" s="2" t="s">
        <v>233</v>
      </c>
      <c r="B323" s="1" t="s">
        <v>755</v>
      </c>
      <c r="C323" t="str">
        <f>VLOOKUP(B323,[2]Clothes!$B$5:$D$447,2, FALSE)</f>
        <v>Outside of MKCC</v>
      </c>
      <c r="D323" t="str">
        <f>VLOOKUP(B323,[2]Clothes!$B$5:$D$447,3, FALSE)</f>
        <v>Outside of MKCC - Other</v>
      </c>
      <c r="E323" s="5">
        <v>0</v>
      </c>
      <c r="F323" s="5">
        <v>0</v>
      </c>
      <c r="G323" s="5">
        <v>0</v>
      </c>
      <c r="H323" s="5">
        <v>0</v>
      </c>
      <c r="I323" s="5">
        <v>0</v>
      </c>
      <c r="J323" s="5">
        <v>0</v>
      </c>
      <c r="K323" s="5">
        <v>0</v>
      </c>
      <c r="L323" s="5">
        <v>0</v>
      </c>
      <c r="M323" s="5">
        <v>0</v>
      </c>
      <c r="N323" s="5">
        <v>0</v>
      </c>
      <c r="O323" s="5">
        <v>0</v>
      </c>
      <c r="P323" s="5">
        <v>0</v>
      </c>
      <c r="Q323" s="5">
        <v>0</v>
      </c>
      <c r="R323" s="5">
        <v>0</v>
      </c>
      <c r="S323" s="5">
        <v>0</v>
      </c>
    </row>
    <row r="324" spans="1:19" hidden="1" x14ac:dyDescent="0.35">
      <c r="A324" s="2" t="s">
        <v>233</v>
      </c>
      <c r="B324" s="1" t="s">
        <v>756</v>
      </c>
      <c r="C324" t="str">
        <f>VLOOKUP(B324,[2]Clothes!$B$5:$D$447,2, FALSE)</f>
        <v>Outside of MKCC</v>
      </c>
      <c r="D324" t="str">
        <f>VLOOKUP(B324,[2]Clothes!$B$5:$D$447,3, FALSE)</f>
        <v>Outside of MKCC - Other</v>
      </c>
      <c r="E324" s="5">
        <v>0</v>
      </c>
      <c r="F324" s="5">
        <v>0</v>
      </c>
      <c r="G324" s="5">
        <v>0</v>
      </c>
      <c r="H324" s="5">
        <v>0</v>
      </c>
      <c r="I324" s="5">
        <v>0</v>
      </c>
      <c r="J324" s="5">
        <v>0</v>
      </c>
      <c r="K324" s="5">
        <v>0</v>
      </c>
      <c r="L324" s="5">
        <v>0</v>
      </c>
      <c r="M324" s="5">
        <v>0</v>
      </c>
      <c r="N324" s="5">
        <v>0</v>
      </c>
      <c r="O324" s="5">
        <v>0</v>
      </c>
      <c r="P324" s="5">
        <v>0</v>
      </c>
      <c r="Q324" s="5">
        <v>0</v>
      </c>
      <c r="R324" s="5">
        <v>0</v>
      </c>
      <c r="S324" s="5">
        <v>0</v>
      </c>
    </row>
    <row r="325" spans="1:19" hidden="1" x14ac:dyDescent="0.35">
      <c r="A325" s="2" t="s">
        <v>233</v>
      </c>
      <c r="B325" s="1" t="s">
        <v>757</v>
      </c>
      <c r="C325" t="str">
        <f>VLOOKUP(B325,[2]Clothes!$B$5:$D$447,2, FALSE)</f>
        <v>Outside of MKCC</v>
      </c>
      <c r="D325" t="str">
        <f>VLOOKUP(B325,[2]Clothes!$B$5:$D$447,3, FALSE)</f>
        <v>Bedford</v>
      </c>
      <c r="E325" s="5">
        <v>0</v>
      </c>
      <c r="F325" s="5">
        <v>0</v>
      </c>
      <c r="G325" s="5">
        <v>0</v>
      </c>
      <c r="H325" s="5">
        <v>0</v>
      </c>
      <c r="I325" s="5">
        <v>0</v>
      </c>
      <c r="J325" s="5">
        <v>0</v>
      </c>
      <c r="K325" s="5">
        <v>0</v>
      </c>
      <c r="L325" s="5">
        <v>0</v>
      </c>
      <c r="M325" s="5">
        <v>0</v>
      </c>
      <c r="N325" s="5">
        <v>0</v>
      </c>
      <c r="O325" s="5">
        <v>0</v>
      </c>
      <c r="P325" s="5">
        <v>0</v>
      </c>
      <c r="Q325" s="5">
        <v>0</v>
      </c>
      <c r="R325" s="5">
        <v>0</v>
      </c>
      <c r="S325" s="5">
        <v>0</v>
      </c>
    </row>
    <row r="326" spans="1:19" hidden="1" x14ac:dyDescent="0.35">
      <c r="A326" s="2" t="s">
        <v>233</v>
      </c>
      <c r="B326" s="1" t="s">
        <v>758</v>
      </c>
      <c r="C326" t="str">
        <f>VLOOKUP(B326,[2]Clothes!$B$5:$D$447,2, FALSE)</f>
        <v>Outside of MKCC</v>
      </c>
      <c r="D326" t="str">
        <f>VLOOKUP(B326,[2]Clothes!$B$5:$D$447,3, FALSE)</f>
        <v>London</v>
      </c>
      <c r="E326" s="5">
        <v>0</v>
      </c>
      <c r="F326" s="5">
        <v>0</v>
      </c>
      <c r="G326" s="5">
        <v>0</v>
      </c>
      <c r="H326" s="5">
        <v>0</v>
      </c>
      <c r="I326" s="5">
        <v>0</v>
      </c>
      <c r="J326" s="5">
        <v>0</v>
      </c>
      <c r="K326" s="5">
        <v>0</v>
      </c>
      <c r="L326" s="5">
        <v>0</v>
      </c>
      <c r="M326" s="5">
        <v>0</v>
      </c>
      <c r="N326" s="5">
        <v>0</v>
      </c>
      <c r="O326" s="5">
        <v>0</v>
      </c>
      <c r="P326" s="5">
        <v>0</v>
      </c>
      <c r="Q326" s="5">
        <v>0</v>
      </c>
      <c r="R326" s="5">
        <v>0</v>
      </c>
      <c r="S326" s="5">
        <v>0</v>
      </c>
    </row>
    <row r="327" spans="1:19" hidden="1" x14ac:dyDescent="0.35">
      <c r="A327" s="2" t="s">
        <v>233</v>
      </c>
      <c r="B327" s="1" t="s">
        <v>759</v>
      </c>
      <c r="C327" t="str">
        <f>VLOOKUP(B327,[2]Clothes!$B$5:$D$447,2, FALSE)</f>
        <v>Outside of MKCC</v>
      </c>
      <c r="D327" t="str">
        <f>VLOOKUP(B327,[2]Clothes!$B$5:$D$447,3, FALSE)</f>
        <v>Outside of MKCC - Other</v>
      </c>
      <c r="E327" s="5">
        <v>8.4999999999999995E-4</v>
      </c>
      <c r="F327" s="5">
        <v>0</v>
      </c>
      <c r="G327" s="5">
        <v>0</v>
      </c>
      <c r="H327" s="5">
        <v>0</v>
      </c>
      <c r="I327" s="5">
        <v>0</v>
      </c>
      <c r="J327" s="5">
        <v>0</v>
      </c>
      <c r="K327" s="5">
        <v>0</v>
      </c>
      <c r="L327" s="5">
        <v>0</v>
      </c>
      <c r="M327" s="5">
        <v>0</v>
      </c>
      <c r="N327" s="5">
        <v>0</v>
      </c>
      <c r="O327" s="5">
        <v>0</v>
      </c>
      <c r="P327" s="5">
        <v>0</v>
      </c>
      <c r="Q327" s="5">
        <v>6.0299999999999998E-3</v>
      </c>
      <c r="R327" s="5">
        <v>0</v>
      </c>
      <c r="S327" s="5">
        <v>0</v>
      </c>
    </row>
    <row r="328" spans="1:19" hidden="1" x14ac:dyDescent="0.35">
      <c r="A328" s="2" t="s">
        <v>233</v>
      </c>
      <c r="B328" s="1" t="s">
        <v>760</v>
      </c>
      <c r="C328" t="str">
        <f>VLOOKUP(B328,[2]Clothes!$B$5:$D$447,2, FALSE)</f>
        <v>Outside of MKCC</v>
      </c>
      <c r="D328" t="str">
        <f>VLOOKUP(B328,[2]Clothes!$B$5:$D$447,3, FALSE)</f>
        <v>Outside of MKCC - Other</v>
      </c>
      <c r="E328" s="5">
        <v>0</v>
      </c>
      <c r="F328" s="5">
        <v>0</v>
      </c>
      <c r="G328" s="5">
        <v>0</v>
      </c>
      <c r="H328" s="5">
        <v>0</v>
      </c>
      <c r="I328" s="5">
        <v>0</v>
      </c>
      <c r="J328" s="5">
        <v>0</v>
      </c>
      <c r="K328" s="5">
        <v>0</v>
      </c>
      <c r="L328" s="5">
        <v>0</v>
      </c>
      <c r="M328" s="5">
        <v>0</v>
      </c>
      <c r="N328" s="5">
        <v>0</v>
      </c>
      <c r="O328" s="5">
        <v>0</v>
      </c>
      <c r="P328" s="5">
        <v>0</v>
      </c>
      <c r="Q328" s="5">
        <v>0</v>
      </c>
      <c r="R328" s="5">
        <v>0</v>
      </c>
      <c r="S328" s="5">
        <v>0</v>
      </c>
    </row>
    <row r="329" spans="1:19" hidden="1" x14ac:dyDescent="0.35">
      <c r="A329" s="2" t="s">
        <v>233</v>
      </c>
      <c r="B329" s="1" t="s">
        <v>761</v>
      </c>
      <c r="C329" t="str">
        <f>VLOOKUP(B329,[2]Clothes!$B$5:$D$447,2, FALSE)</f>
        <v>Outside of MKCC</v>
      </c>
      <c r="D329" t="str">
        <f>VLOOKUP(B329,[2]Clothes!$B$5:$D$447,3, FALSE)</f>
        <v>Outside of MKCC - Other</v>
      </c>
      <c r="E329" s="5">
        <v>2.1800000000000001E-3</v>
      </c>
      <c r="F329" s="5">
        <v>0</v>
      </c>
      <c r="G329" s="5">
        <v>0</v>
      </c>
      <c r="H329" s="5">
        <v>0</v>
      </c>
      <c r="I329" s="5">
        <v>0</v>
      </c>
      <c r="J329" s="5">
        <v>0</v>
      </c>
      <c r="K329" s="5">
        <v>0</v>
      </c>
      <c r="L329" s="5">
        <v>0</v>
      </c>
      <c r="M329" s="5">
        <v>0</v>
      </c>
      <c r="N329" s="5">
        <v>0</v>
      </c>
      <c r="O329" s="5">
        <v>0</v>
      </c>
      <c r="P329" s="5">
        <v>0</v>
      </c>
      <c r="Q329" s="5">
        <v>1.541E-2</v>
      </c>
      <c r="R329" s="5">
        <v>0</v>
      </c>
      <c r="S329" s="5">
        <v>0</v>
      </c>
    </row>
    <row r="330" spans="1:19" hidden="1" x14ac:dyDescent="0.35">
      <c r="A330" s="2" t="s">
        <v>233</v>
      </c>
      <c r="B330" s="1" t="s">
        <v>762</v>
      </c>
      <c r="C330" t="str">
        <f>VLOOKUP(B330,[2]Clothes!$B$5:$D$447,2, FALSE)</f>
        <v>Outside of MKCC</v>
      </c>
      <c r="D330" t="str">
        <f>VLOOKUP(B330,[2]Clothes!$B$5:$D$447,3, FALSE)</f>
        <v>Outside of MKCC - Other</v>
      </c>
      <c r="E330" s="5">
        <v>0</v>
      </c>
      <c r="F330" s="5">
        <v>0</v>
      </c>
      <c r="G330" s="5">
        <v>0</v>
      </c>
      <c r="H330" s="5">
        <v>0</v>
      </c>
      <c r="I330" s="5">
        <v>0</v>
      </c>
      <c r="J330" s="5">
        <v>0</v>
      </c>
      <c r="K330" s="5">
        <v>0</v>
      </c>
      <c r="L330" s="5">
        <v>0</v>
      </c>
      <c r="M330" s="5">
        <v>0</v>
      </c>
      <c r="N330" s="5">
        <v>0</v>
      </c>
      <c r="O330" s="5">
        <v>0</v>
      </c>
      <c r="P330" s="5">
        <v>0</v>
      </c>
      <c r="Q330" s="5">
        <v>0</v>
      </c>
      <c r="R330" s="5">
        <v>0</v>
      </c>
      <c r="S330" s="5">
        <v>0</v>
      </c>
    </row>
    <row r="331" spans="1:19" hidden="1" x14ac:dyDescent="0.35">
      <c r="A331" s="2" t="s">
        <v>233</v>
      </c>
      <c r="B331" s="1" t="s">
        <v>763</v>
      </c>
      <c r="C331" t="str">
        <f>VLOOKUP(B331,[2]Clothes!$B$5:$D$447,2, FALSE)</f>
        <v>Outside of MKCC</v>
      </c>
      <c r="D331" t="str">
        <f>VLOOKUP(B331,[2]Clothes!$B$5:$D$447,3, FALSE)</f>
        <v>Outside of MKCC - Other</v>
      </c>
      <c r="E331" s="5">
        <v>0</v>
      </c>
      <c r="F331" s="5">
        <v>0</v>
      </c>
      <c r="G331" s="5">
        <v>0</v>
      </c>
      <c r="H331" s="5">
        <v>0</v>
      </c>
      <c r="I331" s="5">
        <v>0</v>
      </c>
      <c r="J331" s="5">
        <v>0</v>
      </c>
      <c r="K331" s="5">
        <v>0</v>
      </c>
      <c r="L331" s="5">
        <v>0</v>
      </c>
      <c r="M331" s="5">
        <v>0</v>
      </c>
      <c r="N331" s="5">
        <v>0</v>
      </c>
      <c r="O331" s="5">
        <v>0</v>
      </c>
      <c r="P331" s="5">
        <v>0</v>
      </c>
      <c r="Q331" s="5">
        <v>0</v>
      </c>
      <c r="R331" s="5">
        <v>0</v>
      </c>
      <c r="S331" s="5">
        <v>0</v>
      </c>
    </row>
    <row r="332" spans="1:19" hidden="1" x14ac:dyDescent="0.35">
      <c r="A332" s="2" t="s">
        <v>233</v>
      </c>
      <c r="B332" s="1" t="s">
        <v>764</v>
      </c>
      <c r="C332" t="str">
        <f>VLOOKUP(B332,[2]Clothes!$B$5:$D$447,2, FALSE)</f>
        <v>Outside of MKCC</v>
      </c>
      <c r="D332" t="str">
        <f>VLOOKUP(B332,[2]Clothes!$B$5:$D$447,3, FALSE)</f>
        <v>Outside of MKCC - Other</v>
      </c>
      <c r="E332" s="5">
        <v>0</v>
      </c>
      <c r="F332" s="5">
        <v>0</v>
      </c>
      <c r="G332" s="5">
        <v>0</v>
      </c>
      <c r="H332" s="5">
        <v>0</v>
      </c>
      <c r="I332" s="5">
        <v>0</v>
      </c>
      <c r="J332" s="5">
        <v>0</v>
      </c>
      <c r="K332" s="5">
        <v>0</v>
      </c>
      <c r="L332" s="5">
        <v>0</v>
      </c>
      <c r="M332" s="5">
        <v>0</v>
      </c>
      <c r="N332" s="5">
        <v>0</v>
      </c>
      <c r="O332" s="5">
        <v>0</v>
      </c>
      <c r="P332" s="5">
        <v>0</v>
      </c>
      <c r="Q332" s="5">
        <v>0</v>
      </c>
      <c r="R332" s="5">
        <v>0</v>
      </c>
      <c r="S332" s="5">
        <v>0</v>
      </c>
    </row>
    <row r="333" spans="1:19" hidden="1" x14ac:dyDescent="0.35">
      <c r="A333" s="2" t="s">
        <v>233</v>
      </c>
      <c r="B333" s="1" t="s">
        <v>765</v>
      </c>
      <c r="C333" t="str">
        <f>VLOOKUP(B333,[2]Clothes!$B$5:$D$447,2, FALSE)</f>
        <v>Outside of MKCC</v>
      </c>
      <c r="D333" t="str">
        <f>VLOOKUP(B333,[2]Clothes!$B$5:$D$447,3, FALSE)</f>
        <v>Outside of MKCC - Other</v>
      </c>
      <c r="E333" s="5">
        <v>4.5199999999999997E-3</v>
      </c>
      <c r="F333" s="5">
        <v>0</v>
      </c>
      <c r="G333" s="5">
        <v>0</v>
      </c>
      <c r="H333" s="5">
        <v>0</v>
      </c>
      <c r="I333" s="5">
        <v>0</v>
      </c>
      <c r="J333" s="5">
        <v>0</v>
      </c>
      <c r="K333" s="5">
        <v>0</v>
      </c>
      <c r="L333" s="5">
        <v>0</v>
      </c>
      <c r="M333" s="5">
        <v>0</v>
      </c>
      <c r="N333" s="5">
        <v>0</v>
      </c>
      <c r="O333" s="5">
        <v>0</v>
      </c>
      <c r="P333" s="5">
        <v>0</v>
      </c>
      <c r="Q333" s="5">
        <v>3.2039999999999999E-2</v>
      </c>
      <c r="R333" s="5">
        <v>0</v>
      </c>
      <c r="S333" s="5">
        <v>0</v>
      </c>
    </row>
    <row r="334" spans="1:19" hidden="1" x14ac:dyDescent="0.35">
      <c r="A334" s="2" t="s">
        <v>233</v>
      </c>
      <c r="B334" s="1" t="s">
        <v>766</v>
      </c>
      <c r="C334" t="str">
        <f>VLOOKUP(B334,[2]Clothes!$B$5:$D$447,2, FALSE)</f>
        <v>Outside of MKCC</v>
      </c>
      <c r="D334" t="str">
        <f>VLOOKUP(B334,[2]Clothes!$B$5:$D$447,3, FALSE)</f>
        <v>Bedford</v>
      </c>
      <c r="E334" s="5">
        <v>0</v>
      </c>
      <c r="F334" s="5">
        <v>0</v>
      </c>
      <c r="G334" s="5">
        <v>0</v>
      </c>
      <c r="H334" s="5">
        <v>0</v>
      </c>
      <c r="I334" s="5">
        <v>0</v>
      </c>
      <c r="J334" s="5">
        <v>0</v>
      </c>
      <c r="K334" s="5">
        <v>0</v>
      </c>
      <c r="L334" s="5">
        <v>0</v>
      </c>
      <c r="M334" s="5">
        <v>0</v>
      </c>
      <c r="N334" s="5">
        <v>0</v>
      </c>
      <c r="O334" s="5">
        <v>0</v>
      </c>
      <c r="P334" s="5">
        <v>0</v>
      </c>
      <c r="Q334" s="5">
        <v>0</v>
      </c>
      <c r="R334" s="5">
        <v>0</v>
      </c>
      <c r="S334" s="5">
        <v>0</v>
      </c>
    </row>
    <row r="335" spans="1:19" hidden="1" x14ac:dyDescent="0.35">
      <c r="A335" s="2" t="s">
        <v>233</v>
      </c>
      <c r="B335" s="1" t="s">
        <v>767</v>
      </c>
      <c r="C335" t="str">
        <f>VLOOKUP(B335,[2]Clothes!$B$5:$D$447,2, FALSE)</f>
        <v>Outside of MKCC</v>
      </c>
      <c r="D335" t="str">
        <f>VLOOKUP(B335,[2]Clothes!$B$5:$D$447,3, FALSE)</f>
        <v>Outside of MKCC - Other</v>
      </c>
      <c r="E335" s="5">
        <v>0</v>
      </c>
      <c r="F335" s="5">
        <v>0</v>
      </c>
      <c r="G335" s="5">
        <v>0</v>
      </c>
      <c r="H335" s="5">
        <v>0</v>
      </c>
      <c r="I335" s="5">
        <v>0</v>
      </c>
      <c r="J335" s="5">
        <v>0</v>
      </c>
      <c r="K335" s="5">
        <v>0</v>
      </c>
      <c r="L335" s="5">
        <v>0</v>
      </c>
      <c r="M335" s="5">
        <v>0</v>
      </c>
      <c r="N335" s="5">
        <v>0</v>
      </c>
      <c r="O335" s="5">
        <v>0</v>
      </c>
      <c r="P335" s="5">
        <v>0</v>
      </c>
      <c r="Q335" s="5">
        <v>0</v>
      </c>
      <c r="R335" s="5">
        <v>0</v>
      </c>
      <c r="S335" s="5">
        <v>0</v>
      </c>
    </row>
    <row r="336" spans="1:19" hidden="1" x14ac:dyDescent="0.35">
      <c r="A336" s="2" t="s">
        <v>233</v>
      </c>
      <c r="B336" s="1" t="s">
        <v>768</v>
      </c>
      <c r="C336" t="str">
        <f>VLOOKUP(B336,[2]Clothes!$B$5:$D$447,2, FALSE)</f>
        <v>Outside of MKCC</v>
      </c>
      <c r="D336" t="str">
        <f>VLOOKUP(B336,[2]Clothes!$B$5:$D$447,3, FALSE)</f>
        <v>Outside of MKCC - Other</v>
      </c>
      <c r="E336" s="5">
        <v>0</v>
      </c>
      <c r="F336" s="5">
        <v>0</v>
      </c>
      <c r="G336" s="5">
        <v>0</v>
      </c>
      <c r="H336" s="5">
        <v>0</v>
      </c>
      <c r="I336" s="5">
        <v>0</v>
      </c>
      <c r="J336" s="5">
        <v>0</v>
      </c>
      <c r="K336" s="5">
        <v>0</v>
      </c>
      <c r="L336" s="5">
        <v>0</v>
      </c>
      <c r="M336" s="5">
        <v>0</v>
      </c>
      <c r="N336" s="5">
        <v>0</v>
      </c>
      <c r="O336" s="5">
        <v>0</v>
      </c>
      <c r="P336" s="5">
        <v>0</v>
      </c>
      <c r="Q336" s="5">
        <v>0</v>
      </c>
      <c r="R336" s="5">
        <v>0</v>
      </c>
      <c r="S336" s="5">
        <v>0</v>
      </c>
    </row>
    <row r="337" spans="1:19" hidden="1" x14ac:dyDescent="0.35">
      <c r="A337" s="2" t="s">
        <v>233</v>
      </c>
      <c r="B337" s="1" t="s">
        <v>769</v>
      </c>
      <c r="C337" t="str">
        <f>VLOOKUP(B337,[2]Clothes!$B$5:$D$447,2, FALSE)</f>
        <v>Outside of MKCC</v>
      </c>
      <c r="D337" t="str">
        <f>VLOOKUP(B337,[2]Clothes!$B$5:$D$447,3, FALSE)</f>
        <v>Bedford</v>
      </c>
      <c r="E337" s="5">
        <v>4.5359999999999998E-2</v>
      </c>
      <c r="F337" s="5">
        <v>0</v>
      </c>
      <c r="G337" s="5">
        <v>0</v>
      </c>
      <c r="H337" s="5">
        <v>0</v>
      </c>
      <c r="I337" s="5">
        <v>0</v>
      </c>
      <c r="J337" s="5">
        <v>0</v>
      </c>
      <c r="K337" s="5">
        <v>0</v>
      </c>
      <c r="L337" s="5">
        <v>0</v>
      </c>
      <c r="M337" s="5">
        <v>0</v>
      </c>
      <c r="N337" s="5">
        <v>0</v>
      </c>
      <c r="O337" s="5">
        <v>0</v>
      </c>
      <c r="P337" s="5">
        <v>0.41771999999999998</v>
      </c>
      <c r="Q337" s="5">
        <v>0</v>
      </c>
      <c r="R337" s="5">
        <v>0</v>
      </c>
      <c r="S337" s="5">
        <v>0</v>
      </c>
    </row>
    <row r="338" spans="1:19" hidden="1" x14ac:dyDescent="0.35">
      <c r="A338" s="2" t="s">
        <v>233</v>
      </c>
      <c r="B338" s="1" t="s">
        <v>770</v>
      </c>
      <c r="C338" t="str">
        <f>VLOOKUP(B338,[2]Clothes!$B$5:$D$447,2, FALSE)</f>
        <v>Outside of MKCC</v>
      </c>
      <c r="D338" t="str">
        <f>VLOOKUP(B338,[2]Clothes!$B$5:$D$447,3, FALSE)</f>
        <v>Outside of MKCC - Other</v>
      </c>
      <c r="E338" s="5">
        <v>0</v>
      </c>
      <c r="F338" s="5">
        <v>0</v>
      </c>
      <c r="G338" s="5">
        <v>0</v>
      </c>
      <c r="H338" s="5">
        <v>0</v>
      </c>
      <c r="I338" s="5">
        <v>0</v>
      </c>
      <c r="J338" s="5">
        <v>0</v>
      </c>
      <c r="K338" s="5">
        <v>0</v>
      </c>
      <c r="L338" s="5">
        <v>0</v>
      </c>
      <c r="M338" s="5">
        <v>0</v>
      </c>
      <c r="N338" s="5">
        <v>0</v>
      </c>
      <c r="O338" s="5">
        <v>0</v>
      </c>
      <c r="P338" s="5">
        <v>0</v>
      </c>
      <c r="Q338" s="5">
        <v>0</v>
      </c>
      <c r="R338" s="5">
        <v>0</v>
      </c>
      <c r="S338" s="5">
        <v>0</v>
      </c>
    </row>
    <row r="339" spans="1:19" hidden="1" x14ac:dyDescent="0.35">
      <c r="A339" s="2" t="s">
        <v>233</v>
      </c>
      <c r="B339" s="1" t="s">
        <v>771</v>
      </c>
      <c r="C339" t="str">
        <f>VLOOKUP(B339,[2]Clothes!$B$5:$D$447,2, FALSE)</f>
        <v>Outside of MKCC</v>
      </c>
      <c r="D339" t="str">
        <f>VLOOKUP(B339,[2]Clothes!$B$5:$D$447,3, FALSE)</f>
        <v>Outside of MKCC - Other</v>
      </c>
      <c r="E339" s="5">
        <v>0</v>
      </c>
      <c r="F339" s="5">
        <v>0</v>
      </c>
      <c r="G339" s="5">
        <v>0</v>
      </c>
      <c r="H339" s="5">
        <v>0</v>
      </c>
      <c r="I339" s="5">
        <v>0</v>
      </c>
      <c r="J339" s="5">
        <v>0</v>
      </c>
      <c r="K339" s="5">
        <v>0</v>
      </c>
      <c r="L339" s="5">
        <v>0</v>
      </c>
      <c r="M339" s="5">
        <v>0</v>
      </c>
      <c r="N339" s="5">
        <v>0</v>
      </c>
      <c r="O339" s="5">
        <v>0</v>
      </c>
      <c r="P339" s="5">
        <v>0</v>
      </c>
      <c r="Q339" s="5">
        <v>0</v>
      </c>
      <c r="R339" s="5">
        <v>0</v>
      </c>
      <c r="S339" s="5">
        <v>0</v>
      </c>
    </row>
    <row r="340" spans="1:19" hidden="1" x14ac:dyDescent="0.35">
      <c r="A340" s="2" t="s">
        <v>233</v>
      </c>
      <c r="B340" s="1" t="s">
        <v>772</v>
      </c>
      <c r="C340" t="str">
        <f>VLOOKUP(B340,[2]Clothes!$B$5:$D$447,2, FALSE)</f>
        <v>Outside of MKCC</v>
      </c>
      <c r="D340" t="str">
        <f>VLOOKUP(B340,[2]Clothes!$B$5:$D$447,3, FALSE)</f>
        <v>Bedford</v>
      </c>
      <c r="E340" s="5">
        <v>1.6800000000000001E-3</v>
      </c>
      <c r="F340" s="5">
        <v>0</v>
      </c>
      <c r="G340" s="5">
        <v>0</v>
      </c>
      <c r="H340" s="5">
        <v>0</v>
      </c>
      <c r="I340" s="5">
        <v>0</v>
      </c>
      <c r="J340" s="5">
        <v>0</v>
      </c>
      <c r="K340" s="5">
        <v>0</v>
      </c>
      <c r="L340" s="5">
        <v>0</v>
      </c>
      <c r="M340" s="5">
        <v>0</v>
      </c>
      <c r="N340" s="5">
        <v>0</v>
      </c>
      <c r="O340" s="5">
        <v>0</v>
      </c>
      <c r="P340" s="5">
        <v>1.5440000000000001E-2</v>
      </c>
      <c r="Q340" s="5">
        <v>0</v>
      </c>
      <c r="R340" s="5">
        <v>0</v>
      </c>
      <c r="S340" s="5">
        <v>0</v>
      </c>
    </row>
    <row r="341" spans="1:19" hidden="1" x14ac:dyDescent="0.35">
      <c r="A341" s="2" t="s">
        <v>233</v>
      </c>
      <c r="B341" s="1" t="s">
        <v>773</v>
      </c>
      <c r="C341" t="str">
        <f>VLOOKUP(B341,[2]Clothes!$B$5:$D$447,2, FALSE)</f>
        <v>Outside of MKCC</v>
      </c>
      <c r="D341" t="str">
        <f>VLOOKUP(B341,[2]Clothes!$B$5:$D$447,3, FALSE)</f>
        <v>Outside of MKCC - Other</v>
      </c>
      <c r="E341" s="5">
        <v>2.4599999999999999E-3</v>
      </c>
      <c r="F341" s="5">
        <v>0</v>
      </c>
      <c r="G341" s="5">
        <v>0</v>
      </c>
      <c r="H341" s="5">
        <v>0</v>
      </c>
      <c r="I341" s="5">
        <v>0</v>
      </c>
      <c r="J341" s="5">
        <v>0</v>
      </c>
      <c r="K341" s="5">
        <v>0</v>
      </c>
      <c r="L341" s="5">
        <v>0</v>
      </c>
      <c r="M341" s="5">
        <v>2.1059999999999999E-2</v>
      </c>
      <c r="N341" s="5">
        <v>0</v>
      </c>
      <c r="O341" s="5">
        <v>0</v>
      </c>
      <c r="P341" s="5">
        <v>0</v>
      </c>
      <c r="Q341" s="5">
        <v>0</v>
      </c>
      <c r="R341" s="5">
        <v>0</v>
      </c>
      <c r="S341" s="5">
        <v>0</v>
      </c>
    </row>
    <row r="342" spans="1:19" hidden="1" x14ac:dyDescent="0.35">
      <c r="A342" s="2" t="s">
        <v>233</v>
      </c>
      <c r="B342" s="1" t="s">
        <v>774</v>
      </c>
      <c r="C342" t="str">
        <f>VLOOKUP(B342,[2]Clothes!$B$5:$D$447,2, FALSE)</f>
        <v>Outside of MKCC</v>
      </c>
      <c r="D342" t="str">
        <f>VLOOKUP(B342,[2]Clothes!$B$5:$D$447,3, FALSE)</f>
        <v>Outside of MKCC - Other</v>
      </c>
      <c r="E342" s="5">
        <v>0</v>
      </c>
      <c r="F342" s="5">
        <v>0</v>
      </c>
      <c r="G342" s="5">
        <v>0</v>
      </c>
      <c r="H342" s="5">
        <v>0</v>
      </c>
      <c r="I342" s="5">
        <v>0</v>
      </c>
      <c r="J342" s="5">
        <v>0</v>
      </c>
      <c r="K342" s="5">
        <v>0</v>
      </c>
      <c r="L342" s="5">
        <v>0</v>
      </c>
      <c r="M342" s="5">
        <v>0</v>
      </c>
      <c r="N342" s="5">
        <v>0</v>
      </c>
      <c r="O342" s="5">
        <v>0</v>
      </c>
      <c r="P342" s="5">
        <v>0</v>
      </c>
      <c r="Q342" s="5">
        <v>0</v>
      </c>
      <c r="R342" s="5">
        <v>0</v>
      </c>
      <c r="S342" s="5">
        <v>0</v>
      </c>
    </row>
    <row r="343" spans="1:19" hidden="1" x14ac:dyDescent="0.35">
      <c r="A343" s="2" t="s">
        <v>233</v>
      </c>
      <c r="B343" s="1" t="s">
        <v>775</v>
      </c>
      <c r="C343" t="str">
        <f>VLOOKUP(B343,[2]Clothes!$B$5:$D$447,2, FALSE)</f>
        <v>Outside of MKCC</v>
      </c>
      <c r="D343" t="str">
        <f>VLOOKUP(B343,[2]Clothes!$B$5:$D$447,3, FALSE)</f>
        <v>Outside of MKCC - Other</v>
      </c>
      <c r="E343" s="5">
        <v>0</v>
      </c>
      <c r="F343" s="5">
        <v>0</v>
      </c>
      <c r="G343" s="5">
        <v>0</v>
      </c>
      <c r="H343" s="5">
        <v>0</v>
      </c>
      <c r="I343" s="5">
        <v>0</v>
      </c>
      <c r="J343" s="5">
        <v>0</v>
      </c>
      <c r="K343" s="5">
        <v>0</v>
      </c>
      <c r="L343" s="5">
        <v>0</v>
      </c>
      <c r="M343" s="5">
        <v>0</v>
      </c>
      <c r="N343" s="5">
        <v>0</v>
      </c>
      <c r="O343" s="5">
        <v>0</v>
      </c>
      <c r="P343" s="5">
        <v>0</v>
      </c>
      <c r="Q343" s="5">
        <v>0</v>
      </c>
      <c r="R343" s="5">
        <v>0</v>
      </c>
      <c r="S343" s="5">
        <v>0</v>
      </c>
    </row>
    <row r="344" spans="1:19" hidden="1" x14ac:dyDescent="0.35">
      <c r="A344" s="2" t="s">
        <v>233</v>
      </c>
      <c r="B344" s="1" t="s">
        <v>776</v>
      </c>
      <c r="C344" t="str">
        <f>VLOOKUP(B344,[2]Clothes!$B$5:$D$447,2, FALSE)</f>
        <v>Outside of MKCC</v>
      </c>
      <c r="D344" t="str">
        <f>VLOOKUP(B344,[2]Clothes!$B$5:$D$447,3, FALSE)</f>
        <v>Outside of MKCC - Other</v>
      </c>
      <c r="E344" s="5">
        <v>0</v>
      </c>
      <c r="F344" s="5">
        <v>0</v>
      </c>
      <c r="G344" s="5">
        <v>0</v>
      </c>
      <c r="H344" s="5">
        <v>0</v>
      </c>
      <c r="I344" s="5">
        <v>0</v>
      </c>
      <c r="J344" s="5">
        <v>0</v>
      </c>
      <c r="K344" s="5">
        <v>0</v>
      </c>
      <c r="L344" s="5">
        <v>0</v>
      </c>
      <c r="M344" s="5">
        <v>0</v>
      </c>
      <c r="N344" s="5">
        <v>0</v>
      </c>
      <c r="O344" s="5">
        <v>0</v>
      </c>
      <c r="P344" s="5">
        <v>0</v>
      </c>
      <c r="Q344" s="5">
        <v>0</v>
      </c>
      <c r="R344" s="5">
        <v>0</v>
      </c>
      <c r="S344" s="5">
        <v>0</v>
      </c>
    </row>
    <row r="345" spans="1:19" hidden="1" x14ac:dyDescent="0.35">
      <c r="A345" s="2" t="s">
        <v>233</v>
      </c>
      <c r="B345" s="1" t="s">
        <v>777</v>
      </c>
      <c r="C345" t="str">
        <f>VLOOKUP(B345,[2]Clothes!$B$5:$D$447,2, FALSE)</f>
        <v>Outside of MKCC</v>
      </c>
      <c r="D345" t="str">
        <f>VLOOKUP(B345,[2]Clothes!$B$5:$D$447,3, FALSE)</f>
        <v>Outside of MKCC - Other</v>
      </c>
      <c r="E345" s="5">
        <v>0</v>
      </c>
      <c r="F345" s="5">
        <v>0</v>
      </c>
      <c r="G345" s="5">
        <v>0</v>
      </c>
      <c r="H345" s="5">
        <v>0</v>
      </c>
      <c r="I345" s="5">
        <v>0</v>
      </c>
      <c r="J345" s="5">
        <v>0</v>
      </c>
      <c r="K345" s="5">
        <v>0</v>
      </c>
      <c r="L345" s="5">
        <v>0</v>
      </c>
      <c r="M345" s="5">
        <v>0</v>
      </c>
      <c r="N345" s="5">
        <v>0</v>
      </c>
      <c r="O345" s="5">
        <v>0</v>
      </c>
      <c r="P345" s="5">
        <v>0</v>
      </c>
      <c r="Q345" s="5">
        <v>0</v>
      </c>
      <c r="R345" s="5">
        <v>0</v>
      </c>
      <c r="S345" s="5">
        <v>0</v>
      </c>
    </row>
    <row r="346" spans="1:19" hidden="1" x14ac:dyDescent="0.35">
      <c r="A346" s="2" t="s">
        <v>233</v>
      </c>
      <c r="B346" s="1" t="s">
        <v>778</v>
      </c>
      <c r="C346" t="str">
        <f>VLOOKUP(B346,[2]Clothes!$B$5:$D$447,2, FALSE)</f>
        <v>Outside of MKCC</v>
      </c>
      <c r="D346" t="str">
        <f>VLOOKUP(B346,[2]Clothes!$B$5:$D$447,3, FALSE)</f>
        <v>Outside of MKCC - Other</v>
      </c>
      <c r="E346" s="5">
        <v>0</v>
      </c>
      <c r="F346" s="5">
        <v>0</v>
      </c>
      <c r="G346" s="5">
        <v>0</v>
      </c>
      <c r="H346" s="5">
        <v>0</v>
      </c>
      <c r="I346" s="5">
        <v>0</v>
      </c>
      <c r="J346" s="5">
        <v>0</v>
      </c>
      <c r="K346" s="5">
        <v>0</v>
      </c>
      <c r="L346" s="5">
        <v>0</v>
      </c>
      <c r="M346" s="5">
        <v>0</v>
      </c>
      <c r="N346" s="5">
        <v>0</v>
      </c>
      <c r="O346" s="5">
        <v>0</v>
      </c>
      <c r="P346" s="5">
        <v>0</v>
      </c>
      <c r="Q346" s="5">
        <v>0</v>
      </c>
      <c r="R346" s="5">
        <v>0</v>
      </c>
      <c r="S346" s="5">
        <v>0</v>
      </c>
    </row>
    <row r="347" spans="1:19" hidden="1" x14ac:dyDescent="0.35">
      <c r="A347" s="2" t="s">
        <v>233</v>
      </c>
      <c r="B347" s="1" t="s">
        <v>779</v>
      </c>
      <c r="C347" t="str">
        <f>VLOOKUP(B347,[2]Clothes!$B$5:$D$447,2, FALSE)</f>
        <v>Outside of MKCC</v>
      </c>
      <c r="D347" t="str">
        <f>VLOOKUP(B347,[2]Clothes!$B$5:$D$447,3, FALSE)</f>
        <v>Outside of MKCC - Other</v>
      </c>
      <c r="E347" s="5">
        <v>0</v>
      </c>
      <c r="F347" s="5">
        <v>0</v>
      </c>
      <c r="G347" s="5">
        <v>0</v>
      </c>
      <c r="H347" s="5">
        <v>0</v>
      </c>
      <c r="I347" s="5">
        <v>0</v>
      </c>
      <c r="J347" s="5">
        <v>0</v>
      </c>
      <c r="K347" s="5">
        <v>0</v>
      </c>
      <c r="L347" s="5">
        <v>0</v>
      </c>
      <c r="M347" s="5">
        <v>0</v>
      </c>
      <c r="N347" s="5">
        <v>0</v>
      </c>
      <c r="O347" s="5">
        <v>0</v>
      </c>
      <c r="P347" s="5">
        <v>0</v>
      </c>
      <c r="Q347" s="5">
        <v>0</v>
      </c>
      <c r="R347" s="5">
        <v>0</v>
      </c>
      <c r="S347" s="5">
        <v>0</v>
      </c>
    </row>
    <row r="348" spans="1:19" hidden="1" x14ac:dyDescent="0.35">
      <c r="A348" s="2" t="s">
        <v>233</v>
      </c>
      <c r="B348" s="1" t="s">
        <v>317</v>
      </c>
      <c r="C348" t="str">
        <f>VLOOKUP(B348,[2]Clothes!$B$5:$D$447,2, FALSE)</f>
        <v>Outside of MKCC</v>
      </c>
      <c r="D348" t="str">
        <f>VLOOKUP(B348,[2]Clothes!$B$5:$D$447,3, FALSE)</f>
        <v>Outside of MKCC - Other</v>
      </c>
      <c r="E348" s="5">
        <v>0</v>
      </c>
      <c r="F348" s="5">
        <v>0</v>
      </c>
      <c r="G348" s="5">
        <v>0</v>
      </c>
      <c r="H348" s="5">
        <v>0</v>
      </c>
      <c r="I348" s="5">
        <v>0</v>
      </c>
      <c r="J348" s="5">
        <v>0</v>
      </c>
      <c r="K348" s="5">
        <v>0</v>
      </c>
      <c r="L348" s="5">
        <v>0</v>
      </c>
      <c r="M348" s="5">
        <v>0</v>
      </c>
      <c r="N348" s="5">
        <v>0</v>
      </c>
      <c r="O348" s="5">
        <v>0</v>
      </c>
      <c r="P348" s="5">
        <v>0</v>
      </c>
      <c r="Q348" s="5">
        <v>0</v>
      </c>
      <c r="R348" s="5">
        <v>0</v>
      </c>
      <c r="S348" s="5">
        <v>0</v>
      </c>
    </row>
    <row r="349" spans="1:19" hidden="1" x14ac:dyDescent="0.35">
      <c r="A349" s="2" t="s">
        <v>233</v>
      </c>
      <c r="B349" s="1" t="s">
        <v>319</v>
      </c>
      <c r="C349" t="str">
        <f>VLOOKUP(B349,[2]Clothes!$B$5:$D$447,2, FALSE)</f>
        <v>Outside of MKCC</v>
      </c>
      <c r="D349" t="str">
        <f>VLOOKUP(B349,[2]Clothes!$B$5:$D$447,3, FALSE)</f>
        <v>Outside of MKCC - Other</v>
      </c>
      <c r="E349" s="5">
        <v>0</v>
      </c>
      <c r="F349" s="5">
        <v>0</v>
      </c>
      <c r="G349" s="5">
        <v>0</v>
      </c>
      <c r="H349" s="5">
        <v>0</v>
      </c>
      <c r="I349" s="5">
        <v>0</v>
      </c>
      <c r="J349" s="5">
        <v>0</v>
      </c>
      <c r="K349" s="5">
        <v>0</v>
      </c>
      <c r="L349" s="5">
        <v>0</v>
      </c>
      <c r="M349" s="5">
        <v>0</v>
      </c>
      <c r="N349" s="5">
        <v>0</v>
      </c>
      <c r="O349" s="5">
        <v>0</v>
      </c>
      <c r="P349" s="5">
        <v>0</v>
      </c>
      <c r="Q349" s="5">
        <v>0</v>
      </c>
      <c r="R349" s="5">
        <v>0</v>
      </c>
      <c r="S349" s="5">
        <v>0</v>
      </c>
    </row>
    <row r="350" spans="1:19" hidden="1" x14ac:dyDescent="0.35">
      <c r="A350" s="2" t="s">
        <v>233</v>
      </c>
      <c r="B350" s="1" t="s">
        <v>320</v>
      </c>
      <c r="C350" t="str">
        <f>VLOOKUP(B350,[2]Clothes!$B$5:$D$447,2, FALSE)</f>
        <v>Outside of MKCC</v>
      </c>
      <c r="D350" t="str">
        <f>VLOOKUP(B350,[2]Clothes!$B$5:$D$447,3, FALSE)</f>
        <v>Outside of MKCC - Other</v>
      </c>
      <c r="E350" s="5">
        <v>0</v>
      </c>
      <c r="F350" s="5">
        <v>0</v>
      </c>
      <c r="G350" s="5">
        <v>0</v>
      </c>
      <c r="H350" s="5">
        <v>0</v>
      </c>
      <c r="I350" s="5">
        <v>0</v>
      </c>
      <c r="J350" s="5">
        <v>0</v>
      </c>
      <c r="K350" s="5">
        <v>0</v>
      </c>
      <c r="L350" s="5">
        <v>0</v>
      </c>
      <c r="M350" s="5">
        <v>0</v>
      </c>
      <c r="N350" s="5">
        <v>0</v>
      </c>
      <c r="O350" s="5">
        <v>0</v>
      </c>
      <c r="P350" s="5">
        <v>0</v>
      </c>
      <c r="Q350" s="5">
        <v>0</v>
      </c>
      <c r="R350" s="5">
        <v>0</v>
      </c>
      <c r="S350" s="5">
        <v>0</v>
      </c>
    </row>
    <row r="351" spans="1:19" hidden="1" x14ac:dyDescent="0.35">
      <c r="A351" s="2" t="s">
        <v>233</v>
      </c>
      <c r="B351" s="1" t="s">
        <v>321</v>
      </c>
      <c r="C351" t="str">
        <f>VLOOKUP(B351,[2]Clothes!$B$5:$D$447,2, FALSE)</f>
        <v>Outside of MKCC</v>
      </c>
      <c r="D351" t="str">
        <f>VLOOKUP(B351,[2]Clothes!$B$5:$D$447,3, FALSE)</f>
        <v>Bedford</v>
      </c>
      <c r="E351" s="5">
        <v>0</v>
      </c>
      <c r="F351" s="5">
        <v>0</v>
      </c>
      <c r="G351" s="5">
        <v>0</v>
      </c>
      <c r="H351" s="5">
        <v>0</v>
      </c>
      <c r="I351" s="5">
        <v>0</v>
      </c>
      <c r="J351" s="5">
        <v>0</v>
      </c>
      <c r="K351" s="5">
        <v>0</v>
      </c>
      <c r="L351" s="5">
        <v>0</v>
      </c>
      <c r="M351" s="5">
        <v>0</v>
      </c>
      <c r="N351" s="5">
        <v>0</v>
      </c>
      <c r="O351" s="5">
        <v>0</v>
      </c>
      <c r="P351" s="5">
        <v>0</v>
      </c>
      <c r="Q351" s="5">
        <v>0</v>
      </c>
      <c r="R351" s="5">
        <v>0</v>
      </c>
      <c r="S351" s="5">
        <v>0</v>
      </c>
    </row>
    <row r="352" spans="1:19" hidden="1" x14ac:dyDescent="0.35">
      <c r="A352" s="2" t="s">
        <v>233</v>
      </c>
      <c r="B352" s="1" t="s">
        <v>322</v>
      </c>
      <c r="C352" t="str">
        <f>VLOOKUP(B352,[2]Clothes!$B$5:$D$447,2, FALSE)</f>
        <v>Outside of MKCC</v>
      </c>
      <c r="D352" t="str">
        <f>VLOOKUP(B352,[2]Clothes!$B$5:$D$447,3, FALSE)</f>
        <v>Bedford</v>
      </c>
      <c r="E352" s="5">
        <v>1.3999999999999999E-4</v>
      </c>
      <c r="F352" s="5">
        <v>0</v>
      </c>
      <c r="G352" s="5">
        <v>0</v>
      </c>
      <c r="H352" s="5">
        <v>0</v>
      </c>
      <c r="I352" s="5">
        <v>0</v>
      </c>
      <c r="J352" s="5">
        <v>0</v>
      </c>
      <c r="K352" s="5">
        <v>0</v>
      </c>
      <c r="L352" s="5">
        <v>0</v>
      </c>
      <c r="M352" s="5">
        <v>0</v>
      </c>
      <c r="N352" s="5">
        <v>0</v>
      </c>
      <c r="O352" s="5">
        <v>7.79E-3</v>
      </c>
      <c r="P352" s="5">
        <v>0</v>
      </c>
      <c r="Q352" s="5">
        <v>0</v>
      </c>
      <c r="R352" s="5">
        <v>0</v>
      </c>
      <c r="S352" s="5">
        <v>0</v>
      </c>
    </row>
    <row r="353" spans="1:19" hidden="1" x14ac:dyDescent="0.35">
      <c r="A353" s="2" t="s">
        <v>233</v>
      </c>
      <c r="B353" s="1" t="s">
        <v>323</v>
      </c>
      <c r="C353" t="str">
        <f>VLOOKUP(B353,[2]Clothes!$B$5:$D$447,2, FALSE)</f>
        <v>Outside of MKCC</v>
      </c>
      <c r="D353" t="str">
        <f>VLOOKUP(B353,[2]Clothes!$B$5:$D$447,3, FALSE)</f>
        <v>Bedford</v>
      </c>
      <c r="E353" s="5">
        <v>0</v>
      </c>
      <c r="F353" s="5">
        <v>0</v>
      </c>
      <c r="G353" s="5">
        <v>0</v>
      </c>
      <c r="H353" s="5">
        <v>0</v>
      </c>
      <c r="I353" s="5">
        <v>0</v>
      </c>
      <c r="J353" s="5">
        <v>0</v>
      </c>
      <c r="K353" s="5">
        <v>0</v>
      </c>
      <c r="L353" s="5">
        <v>0</v>
      </c>
      <c r="M353" s="5">
        <v>0</v>
      </c>
      <c r="N353" s="5">
        <v>0</v>
      </c>
      <c r="O353" s="5">
        <v>0</v>
      </c>
      <c r="P353" s="5">
        <v>0</v>
      </c>
      <c r="Q353" s="5">
        <v>0</v>
      </c>
      <c r="R353" s="5">
        <v>0</v>
      </c>
      <c r="S353" s="5">
        <v>0</v>
      </c>
    </row>
    <row r="354" spans="1:19" hidden="1" x14ac:dyDescent="0.35">
      <c r="A354" s="2" t="s">
        <v>233</v>
      </c>
      <c r="B354" s="1" t="s">
        <v>325</v>
      </c>
      <c r="C354" t="str">
        <f>VLOOKUP(B354,[2]Clothes!$B$5:$D$447,2, FALSE)</f>
        <v>Outside of MKCC</v>
      </c>
      <c r="D354" t="str">
        <f>VLOOKUP(B354,[2]Clothes!$B$5:$D$447,3, FALSE)</f>
        <v>Northampton</v>
      </c>
      <c r="E354" s="5">
        <v>0</v>
      </c>
      <c r="F354" s="5">
        <v>0</v>
      </c>
      <c r="G354" s="5">
        <v>0</v>
      </c>
      <c r="H354" s="5">
        <v>0</v>
      </c>
      <c r="I354" s="5">
        <v>0</v>
      </c>
      <c r="J354" s="5">
        <v>0</v>
      </c>
      <c r="K354" s="5">
        <v>0</v>
      </c>
      <c r="L354" s="5">
        <v>0</v>
      </c>
      <c r="M354" s="5">
        <v>0</v>
      </c>
      <c r="N354" s="5">
        <v>0</v>
      </c>
      <c r="O354" s="5">
        <v>0</v>
      </c>
      <c r="P354" s="5">
        <v>0</v>
      </c>
      <c r="Q354" s="5">
        <v>0</v>
      </c>
      <c r="R354" s="5">
        <v>0</v>
      </c>
      <c r="S354" s="5">
        <v>0</v>
      </c>
    </row>
    <row r="355" spans="1:19" hidden="1" x14ac:dyDescent="0.35">
      <c r="A355" s="2" t="s">
        <v>233</v>
      </c>
      <c r="B355" s="1" t="s">
        <v>780</v>
      </c>
      <c r="C355" t="str">
        <f>VLOOKUP(B355,[2]Clothes!$B$5:$D$447,2, FALSE)</f>
        <v>Outside of MKCC</v>
      </c>
      <c r="D355" t="str">
        <f>VLOOKUP(B355,[2]Clothes!$B$5:$D$447,3, FALSE)</f>
        <v>Outside of MKCC - Other</v>
      </c>
      <c r="E355" s="5">
        <v>0</v>
      </c>
      <c r="F355" s="5">
        <v>0</v>
      </c>
      <c r="G355" s="5">
        <v>0</v>
      </c>
      <c r="H355" s="5">
        <v>0</v>
      </c>
      <c r="I355" s="5">
        <v>0</v>
      </c>
      <c r="J355" s="5">
        <v>0</v>
      </c>
      <c r="K355" s="5">
        <v>0</v>
      </c>
      <c r="L355" s="5">
        <v>0</v>
      </c>
      <c r="M355" s="5">
        <v>0</v>
      </c>
      <c r="N355" s="5">
        <v>0</v>
      </c>
      <c r="O355" s="5">
        <v>0</v>
      </c>
      <c r="P355" s="5">
        <v>0</v>
      </c>
      <c r="Q355" s="5">
        <v>0</v>
      </c>
      <c r="R355" s="5">
        <v>0</v>
      </c>
      <c r="S355" s="5">
        <v>0</v>
      </c>
    </row>
    <row r="356" spans="1:19" hidden="1" x14ac:dyDescent="0.35">
      <c r="A356" s="2" t="s">
        <v>233</v>
      </c>
      <c r="B356" s="1" t="s">
        <v>781</v>
      </c>
      <c r="C356" t="str">
        <f>VLOOKUP(B356,[2]Clothes!$B$5:$D$447,2, FALSE)</f>
        <v>Outside of MKCC</v>
      </c>
      <c r="D356" t="str">
        <f>VLOOKUP(B356,[2]Clothes!$B$5:$D$447,3, FALSE)</f>
        <v>Outside of MKCC - Other</v>
      </c>
      <c r="E356" s="5">
        <v>0</v>
      </c>
      <c r="F356" s="5">
        <v>0</v>
      </c>
      <c r="G356" s="5">
        <v>0</v>
      </c>
      <c r="H356" s="5">
        <v>0</v>
      </c>
      <c r="I356" s="5">
        <v>0</v>
      </c>
      <c r="J356" s="5">
        <v>0</v>
      </c>
      <c r="K356" s="5">
        <v>0</v>
      </c>
      <c r="L356" s="5">
        <v>0</v>
      </c>
      <c r="M356" s="5">
        <v>0</v>
      </c>
      <c r="N356" s="5">
        <v>0</v>
      </c>
      <c r="O356" s="5">
        <v>0</v>
      </c>
      <c r="P356" s="5">
        <v>0</v>
      </c>
      <c r="Q356" s="5">
        <v>0</v>
      </c>
      <c r="R356" s="5">
        <v>0</v>
      </c>
      <c r="S356" s="5">
        <v>0</v>
      </c>
    </row>
    <row r="357" spans="1:19" hidden="1" x14ac:dyDescent="0.35">
      <c r="A357" s="2" t="s">
        <v>233</v>
      </c>
      <c r="B357" s="1" t="s">
        <v>782</v>
      </c>
      <c r="C357" t="str">
        <f>VLOOKUP(B357,[2]Clothes!$B$5:$D$447,2, FALSE)</f>
        <v>Outside of MKCC</v>
      </c>
      <c r="D357" t="str">
        <f>VLOOKUP(B357,[2]Clothes!$B$5:$D$447,3, FALSE)</f>
        <v>London</v>
      </c>
      <c r="E357" s="5">
        <v>0</v>
      </c>
      <c r="F357" s="5">
        <v>0</v>
      </c>
      <c r="G357" s="5">
        <v>0</v>
      </c>
      <c r="H357" s="5">
        <v>0</v>
      </c>
      <c r="I357" s="5">
        <v>0</v>
      </c>
      <c r="J357" s="5">
        <v>0</v>
      </c>
      <c r="K357" s="5">
        <v>0</v>
      </c>
      <c r="L357" s="5">
        <v>0</v>
      </c>
      <c r="M357" s="5">
        <v>0</v>
      </c>
      <c r="N357" s="5">
        <v>0</v>
      </c>
      <c r="O357" s="5">
        <v>0</v>
      </c>
      <c r="P357" s="5">
        <v>0</v>
      </c>
      <c r="Q357" s="5">
        <v>0</v>
      </c>
      <c r="R357" s="5">
        <v>0</v>
      </c>
      <c r="S357" s="5">
        <v>0</v>
      </c>
    </row>
    <row r="358" spans="1:19" hidden="1" x14ac:dyDescent="0.35">
      <c r="A358" s="2" t="s">
        <v>233</v>
      </c>
      <c r="B358" s="1" t="s">
        <v>783</v>
      </c>
      <c r="C358" t="str">
        <f>VLOOKUP(B358,[2]Clothes!$B$5:$D$447,2, FALSE)</f>
        <v>Outside of MKCC</v>
      </c>
      <c r="D358" t="str">
        <f>VLOOKUP(B358,[2]Clothes!$B$5:$D$447,3, FALSE)</f>
        <v>Outside of MKCC - Other</v>
      </c>
      <c r="E358" s="5">
        <v>0</v>
      </c>
      <c r="F358" s="5">
        <v>0</v>
      </c>
      <c r="G358" s="5">
        <v>0</v>
      </c>
      <c r="H358" s="5">
        <v>0</v>
      </c>
      <c r="I358" s="5">
        <v>0</v>
      </c>
      <c r="J358" s="5">
        <v>0</v>
      </c>
      <c r="K358" s="5">
        <v>0</v>
      </c>
      <c r="L358" s="5">
        <v>0</v>
      </c>
      <c r="M358" s="5">
        <v>0</v>
      </c>
      <c r="N358" s="5">
        <v>0</v>
      </c>
      <c r="O358" s="5">
        <v>0</v>
      </c>
      <c r="P358" s="5">
        <v>0</v>
      </c>
      <c r="Q358" s="5">
        <v>0</v>
      </c>
      <c r="R358" s="5">
        <v>0</v>
      </c>
      <c r="S358" s="5">
        <v>0</v>
      </c>
    </row>
    <row r="359" spans="1:19" hidden="1" x14ac:dyDescent="0.35">
      <c r="A359" s="2" t="s">
        <v>233</v>
      </c>
      <c r="B359" s="1" t="s">
        <v>784</v>
      </c>
      <c r="C359" t="str">
        <f>VLOOKUP(B359,[2]Clothes!$B$5:$D$447,2, FALSE)</f>
        <v>Outside of MKCC</v>
      </c>
      <c r="D359" t="str">
        <f>VLOOKUP(B359,[2]Clothes!$B$5:$D$447,3, FALSE)</f>
        <v>Aylesbury</v>
      </c>
      <c r="E359" s="5">
        <v>0</v>
      </c>
      <c r="F359" s="5">
        <v>0</v>
      </c>
      <c r="G359" s="5">
        <v>0</v>
      </c>
      <c r="H359" s="5">
        <v>0</v>
      </c>
      <c r="I359" s="5">
        <v>0</v>
      </c>
      <c r="J359" s="5">
        <v>0</v>
      </c>
      <c r="K359" s="5">
        <v>0</v>
      </c>
      <c r="L359" s="5">
        <v>0</v>
      </c>
      <c r="M359" s="5">
        <v>0</v>
      </c>
      <c r="N359" s="5">
        <v>0</v>
      </c>
      <c r="O359" s="5">
        <v>0</v>
      </c>
      <c r="P359" s="5">
        <v>0</v>
      </c>
      <c r="Q359" s="5">
        <v>0</v>
      </c>
      <c r="R359" s="5">
        <v>0</v>
      </c>
      <c r="S359" s="5">
        <v>0</v>
      </c>
    </row>
    <row r="360" spans="1:19" hidden="1" x14ac:dyDescent="0.35">
      <c r="A360" s="2" t="s">
        <v>233</v>
      </c>
      <c r="B360" s="1" t="s">
        <v>785</v>
      </c>
      <c r="C360" t="str">
        <f>VLOOKUP(B360,[2]Clothes!$B$5:$D$447,2, FALSE)</f>
        <v>Outside of MKCC</v>
      </c>
      <c r="D360" t="str">
        <f>VLOOKUP(B360,[2]Clothes!$B$5:$D$447,3, FALSE)</f>
        <v>Outside of MKCC - Other</v>
      </c>
      <c r="E360" s="5">
        <v>0</v>
      </c>
      <c r="F360" s="5">
        <v>0</v>
      </c>
      <c r="G360" s="5">
        <v>0</v>
      </c>
      <c r="H360" s="5">
        <v>0</v>
      </c>
      <c r="I360" s="5">
        <v>0</v>
      </c>
      <c r="J360" s="5">
        <v>0</v>
      </c>
      <c r="K360" s="5">
        <v>0</v>
      </c>
      <c r="L360" s="5">
        <v>0</v>
      </c>
      <c r="M360" s="5">
        <v>0</v>
      </c>
      <c r="N360" s="5">
        <v>0</v>
      </c>
      <c r="O360" s="5">
        <v>0</v>
      </c>
      <c r="P360" s="5">
        <v>0</v>
      </c>
      <c r="Q360" s="5">
        <v>0</v>
      </c>
      <c r="R360" s="5">
        <v>0</v>
      </c>
      <c r="S360" s="5">
        <v>0</v>
      </c>
    </row>
    <row r="361" spans="1:19" hidden="1" x14ac:dyDescent="0.35">
      <c r="A361" s="2" t="s">
        <v>233</v>
      </c>
      <c r="B361" s="1" t="s">
        <v>786</v>
      </c>
      <c r="C361" t="str">
        <f>VLOOKUP(B361,[2]Clothes!$B$5:$D$447,2, FALSE)</f>
        <v>Outside of MKCC</v>
      </c>
      <c r="D361" t="str">
        <f>VLOOKUP(B361,[2]Clothes!$B$5:$D$447,3, FALSE)</f>
        <v>Outside of MKCC - Other</v>
      </c>
      <c r="E361" s="5">
        <v>0</v>
      </c>
      <c r="F361" s="5">
        <v>0</v>
      </c>
      <c r="G361" s="5">
        <v>0</v>
      </c>
      <c r="H361" s="5">
        <v>0</v>
      </c>
      <c r="I361" s="5">
        <v>0</v>
      </c>
      <c r="J361" s="5">
        <v>0</v>
      </c>
      <c r="K361" s="5">
        <v>0</v>
      </c>
      <c r="L361" s="5">
        <v>0</v>
      </c>
      <c r="M361" s="5">
        <v>0</v>
      </c>
      <c r="N361" s="5">
        <v>0</v>
      </c>
      <c r="O361" s="5">
        <v>0</v>
      </c>
      <c r="P361" s="5">
        <v>0</v>
      </c>
      <c r="Q361" s="5">
        <v>0</v>
      </c>
      <c r="R361" s="5">
        <v>0</v>
      </c>
      <c r="S361" s="5">
        <v>0</v>
      </c>
    </row>
    <row r="362" spans="1:19" hidden="1" x14ac:dyDescent="0.35">
      <c r="A362" s="2" t="s">
        <v>233</v>
      </c>
      <c r="B362" s="1" t="s">
        <v>787</v>
      </c>
      <c r="C362" t="str">
        <f>VLOOKUP(B362,[2]Clothes!$B$5:$D$447,2, FALSE)</f>
        <v>Outside of MKCC</v>
      </c>
      <c r="D362" t="str">
        <f>VLOOKUP(B362,[2]Clothes!$B$5:$D$447,3, FALSE)</f>
        <v>Outside of MKCC - Other</v>
      </c>
      <c r="E362" s="5">
        <v>9.7000000000000005E-4</v>
      </c>
      <c r="F362" s="5">
        <v>0</v>
      </c>
      <c r="G362" s="5">
        <v>0</v>
      </c>
      <c r="H362" s="5">
        <v>0</v>
      </c>
      <c r="I362" s="5">
        <v>2.2550000000000001E-2</v>
      </c>
      <c r="J362" s="5">
        <v>0</v>
      </c>
      <c r="K362" s="5">
        <v>0</v>
      </c>
      <c r="L362" s="5">
        <v>0</v>
      </c>
      <c r="M362" s="5">
        <v>0</v>
      </c>
      <c r="N362" s="5">
        <v>0</v>
      </c>
      <c r="O362" s="5">
        <v>0</v>
      </c>
      <c r="P362" s="5">
        <v>0</v>
      </c>
      <c r="Q362" s="5">
        <v>0</v>
      </c>
      <c r="R362" s="5">
        <v>0</v>
      </c>
      <c r="S362" s="5">
        <v>0</v>
      </c>
    </row>
    <row r="363" spans="1:19" hidden="1" x14ac:dyDescent="0.35">
      <c r="A363" s="2" t="s">
        <v>233</v>
      </c>
      <c r="B363" s="1" t="s">
        <v>788</v>
      </c>
      <c r="C363" t="str">
        <f>VLOOKUP(B363,[2]Clothes!$B$5:$D$447,2, FALSE)</f>
        <v>Outside of MKCC</v>
      </c>
      <c r="D363" t="str">
        <f>VLOOKUP(B363,[2]Clothes!$B$5:$D$447,3, FALSE)</f>
        <v>Outside of MKCC - Other</v>
      </c>
      <c r="E363" s="5">
        <v>0</v>
      </c>
      <c r="F363" s="5">
        <v>0</v>
      </c>
      <c r="G363" s="5">
        <v>0</v>
      </c>
      <c r="H363" s="5">
        <v>0</v>
      </c>
      <c r="I363" s="5">
        <v>0</v>
      </c>
      <c r="J363" s="5">
        <v>0</v>
      </c>
      <c r="K363" s="5">
        <v>0</v>
      </c>
      <c r="L363" s="5">
        <v>0</v>
      </c>
      <c r="M363" s="5">
        <v>0</v>
      </c>
      <c r="N363" s="5">
        <v>0</v>
      </c>
      <c r="O363" s="5">
        <v>0</v>
      </c>
      <c r="P363" s="5">
        <v>0</v>
      </c>
      <c r="Q363" s="5">
        <v>0</v>
      </c>
      <c r="R363" s="5">
        <v>0</v>
      </c>
      <c r="S363" s="5">
        <v>0</v>
      </c>
    </row>
    <row r="364" spans="1:19" hidden="1" x14ac:dyDescent="0.35">
      <c r="A364" s="2" t="s">
        <v>233</v>
      </c>
      <c r="B364" s="1" t="s">
        <v>789</v>
      </c>
      <c r="C364" t="str">
        <f>VLOOKUP(B364,[2]Clothes!$B$5:$D$447,2, FALSE)</f>
        <v>Outside of MKCC</v>
      </c>
      <c r="D364" t="str">
        <f>VLOOKUP(B364,[2]Clothes!$B$5:$D$447,3, FALSE)</f>
        <v>Outside of MKCC - Other</v>
      </c>
      <c r="E364" s="5">
        <v>0</v>
      </c>
      <c r="F364" s="5">
        <v>0</v>
      </c>
      <c r="G364" s="5">
        <v>0</v>
      </c>
      <c r="H364" s="5">
        <v>0</v>
      </c>
      <c r="I364" s="5">
        <v>0</v>
      </c>
      <c r="J364" s="5">
        <v>0</v>
      </c>
      <c r="K364" s="5">
        <v>0</v>
      </c>
      <c r="L364" s="5">
        <v>0</v>
      </c>
      <c r="M364" s="5">
        <v>0</v>
      </c>
      <c r="N364" s="5">
        <v>0</v>
      </c>
      <c r="O364" s="5">
        <v>0</v>
      </c>
      <c r="P364" s="5">
        <v>0</v>
      </c>
      <c r="Q364" s="5">
        <v>0</v>
      </c>
      <c r="R364" s="5">
        <v>0</v>
      </c>
      <c r="S364" s="5">
        <v>0</v>
      </c>
    </row>
    <row r="365" spans="1:19" hidden="1" x14ac:dyDescent="0.35">
      <c r="A365" s="2" t="s">
        <v>233</v>
      </c>
      <c r="B365" s="1" t="s">
        <v>790</v>
      </c>
      <c r="C365" t="str">
        <f>VLOOKUP(B365,[2]Clothes!$B$5:$D$447,2, FALSE)</f>
        <v>Outside of MKCC</v>
      </c>
      <c r="D365" t="str">
        <f>VLOOKUP(B365,[2]Clothes!$B$5:$D$447,3, FALSE)</f>
        <v>Banbury</v>
      </c>
      <c r="E365" s="5">
        <v>0</v>
      </c>
      <c r="F365" s="5">
        <v>0</v>
      </c>
      <c r="G365" s="5">
        <v>0</v>
      </c>
      <c r="H365" s="5">
        <v>0</v>
      </c>
      <c r="I365" s="5">
        <v>0</v>
      </c>
      <c r="J365" s="5">
        <v>0</v>
      </c>
      <c r="K365" s="5">
        <v>0</v>
      </c>
      <c r="L365" s="5">
        <v>0</v>
      </c>
      <c r="M365" s="5">
        <v>0</v>
      </c>
      <c r="N365" s="5">
        <v>0</v>
      </c>
      <c r="O365" s="5">
        <v>0</v>
      </c>
      <c r="P365" s="5">
        <v>0</v>
      </c>
      <c r="Q365" s="5">
        <v>0</v>
      </c>
      <c r="R365" s="5">
        <v>0</v>
      </c>
      <c r="S365" s="5">
        <v>0</v>
      </c>
    </row>
    <row r="366" spans="1:19" hidden="1" x14ac:dyDescent="0.35">
      <c r="A366" s="2" t="s">
        <v>233</v>
      </c>
      <c r="B366" s="1" t="s">
        <v>791</v>
      </c>
      <c r="C366" t="str">
        <f>VLOOKUP(B366,[2]Clothes!$B$5:$D$447,2, FALSE)</f>
        <v>Outside of MKCC</v>
      </c>
      <c r="D366" t="str">
        <f>VLOOKUP(B366,[2]Clothes!$B$5:$D$447,3, FALSE)</f>
        <v>Outside of MKCC - Other</v>
      </c>
      <c r="E366" s="5">
        <v>0</v>
      </c>
      <c r="F366" s="5">
        <v>0</v>
      </c>
      <c r="G366" s="5">
        <v>0</v>
      </c>
      <c r="H366" s="5">
        <v>0</v>
      </c>
      <c r="I366" s="5">
        <v>0</v>
      </c>
      <c r="J366" s="5">
        <v>0</v>
      </c>
      <c r="K366" s="5">
        <v>0</v>
      </c>
      <c r="L366" s="5">
        <v>0</v>
      </c>
      <c r="M366" s="5">
        <v>0</v>
      </c>
      <c r="N366" s="5">
        <v>0</v>
      </c>
      <c r="O366" s="5">
        <v>0</v>
      </c>
      <c r="P366" s="5">
        <v>0</v>
      </c>
      <c r="Q366" s="5">
        <v>0</v>
      </c>
      <c r="R366" s="5">
        <v>0</v>
      </c>
      <c r="S366" s="5">
        <v>0</v>
      </c>
    </row>
    <row r="367" spans="1:19" hidden="1" x14ac:dyDescent="0.35">
      <c r="A367" s="2" t="s">
        <v>233</v>
      </c>
      <c r="B367" s="1" t="s">
        <v>792</v>
      </c>
      <c r="C367" t="str">
        <f>VLOOKUP(B367,[2]Clothes!$B$5:$D$447,2, FALSE)</f>
        <v>Outside of MKCC</v>
      </c>
      <c r="D367" t="str">
        <f>VLOOKUP(B367,[2]Clothes!$B$5:$D$447,3, FALSE)</f>
        <v>Outside of MKCC - Other</v>
      </c>
      <c r="E367" s="5">
        <v>0</v>
      </c>
      <c r="F367" s="5">
        <v>0</v>
      </c>
      <c r="G367" s="5">
        <v>0</v>
      </c>
      <c r="H367" s="5">
        <v>0</v>
      </c>
      <c r="I367" s="5">
        <v>0</v>
      </c>
      <c r="J367" s="5">
        <v>0</v>
      </c>
      <c r="K367" s="5">
        <v>0</v>
      </c>
      <c r="L367" s="5">
        <v>0</v>
      </c>
      <c r="M367" s="5">
        <v>0</v>
      </c>
      <c r="N367" s="5">
        <v>0</v>
      </c>
      <c r="O367" s="5">
        <v>0</v>
      </c>
      <c r="P367" s="5">
        <v>0</v>
      </c>
      <c r="Q367" s="5">
        <v>0</v>
      </c>
      <c r="R367" s="5">
        <v>0</v>
      </c>
      <c r="S367" s="5">
        <v>0</v>
      </c>
    </row>
    <row r="368" spans="1:19" hidden="1" x14ac:dyDescent="0.35">
      <c r="A368" s="2" t="s">
        <v>233</v>
      </c>
      <c r="B368" s="1" t="s">
        <v>793</v>
      </c>
      <c r="C368" t="str">
        <f>VLOOKUP(B368,[2]Clothes!$B$5:$D$447,2, FALSE)</f>
        <v>Outside of MKCC</v>
      </c>
      <c r="D368" t="str">
        <f>VLOOKUP(B368,[2]Clothes!$B$5:$D$447,3, FALSE)</f>
        <v>Outside of MKCC - Other</v>
      </c>
      <c r="E368" s="5">
        <v>0</v>
      </c>
      <c r="F368" s="5">
        <v>0</v>
      </c>
      <c r="G368" s="5">
        <v>0</v>
      </c>
      <c r="H368" s="5">
        <v>0</v>
      </c>
      <c r="I368" s="5">
        <v>0</v>
      </c>
      <c r="J368" s="5">
        <v>0</v>
      </c>
      <c r="K368" s="5">
        <v>0</v>
      </c>
      <c r="L368" s="5">
        <v>0</v>
      </c>
      <c r="M368" s="5">
        <v>0</v>
      </c>
      <c r="N368" s="5">
        <v>0</v>
      </c>
      <c r="O368" s="5">
        <v>0</v>
      </c>
      <c r="P368" s="5">
        <v>0</v>
      </c>
      <c r="Q368" s="5">
        <v>0</v>
      </c>
      <c r="R368" s="5">
        <v>0</v>
      </c>
      <c r="S368" s="5">
        <v>0</v>
      </c>
    </row>
    <row r="369" spans="1:19" hidden="1" x14ac:dyDescent="0.35">
      <c r="A369" s="2" t="s">
        <v>233</v>
      </c>
      <c r="B369" s="1" t="s">
        <v>794</v>
      </c>
      <c r="C369" t="str">
        <f>VLOOKUP(B369,[2]Clothes!$B$5:$D$447,2, FALSE)</f>
        <v>Outside of MKCC</v>
      </c>
      <c r="D369" t="str">
        <f>VLOOKUP(B369,[2]Clothes!$B$5:$D$447,3, FALSE)</f>
        <v>Outside of MKCC - Other</v>
      </c>
      <c r="E369" s="5">
        <v>0</v>
      </c>
      <c r="F369" s="5">
        <v>0</v>
      </c>
      <c r="G369" s="5">
        <v>0</v>
      </c>
      <c r="H369" s="5">
        <v>0</v>
      </c>
      <c r="I369" s="5">
        <v>0</v>
      </c>
      <c r="J369" s="5">
        <v>0</v>
      </c>
      <c r="K369" s="5">
        <v>0</v>
      </c>
      <c r="L369" s="5">
        <v>0</v>
      </c>
      <c r="M369" s="5">
        <v>0</v>
      </c>
      <c r="N369" s="5">
        <v>0</v>
      </c>
      <c r="O369" s="5">
        <v>0</v>
      </c>
      <c r="P369" s="5">
        <v>0</v>
      </c>
      <c r="Q369" s="5">
        <v>0</v>
      </c>
      <c r="R369" s="5">
        <v>0</v>
      </c>
      <c r="S369" s="5">
        <v>0</v>
      </c>
    </row>
    <row r="370" spans="1:19" hidden="1" x14ac:dyDescent="0.35">
      <c r="A370" s="2" t="s">
        <v>233</v>
      </c>
      <c r="B370" s="1" t="s">
        <v>795</v>
      </c>
      <c r="C370" t="str">
        <f>VLOOKUP(B370,[2]Clothes!$B$5:$D$447,2, FALSE)</f>
        <v>Outside of MKCC</v>
      </c>
      <c r="D370" t="str">
        <f>VLOOKUP(B370,[2]Clothes!$B$5:$D$447,3, FALSE)</f>
        <v>Outside of MKCC - Other</v>
      </c>
      <c r="E370" s="5">
        <v>0</v>
      </c>
      <c r="F370" s="5">
        <v>0</v>
      </c>
      <c r="G370" s="5">
        <v>0</v>
      </c>
      <c r="H370" s="5">
        <v>0</v>
      </c>
      <c r="I370" s="5">
        <v>0</v>
      </c>
      <c r="J370" s="5">
        <v>0</v>
      </c>
      <c r="K370" s="5">
        <v>0</v>
      </c>
      <c r="L370" s="5">
        <v>0</v>
      </c>
      <c r="M370" s="5">
        <v>0</v>
      </c>
      <c r="N370" s="5">
        <v>0</v>
      </c>
      <c r="O370" s="5">
        <v>0</v>
      </c>
      <c r="P370" s="5">
        <v>0</v>
      </c>
      <c r="Q370" s="5">
        <v>0</v>
      </c>
      <c r="R370" s="5">
        <v>0</v>
      </c>
      <c r="S370" s="5">
        <v>0</v>
      </c>
    </row>
    <row r="371" spans="1:19" hidden="1" x14ac:dyDescent="0.35">
      <c r="A371" s="2" t="s">
        <v>233</v>
      </c>
      <c r="B371" s="1" t="s">
        <v>334</v>
      </c>
      <c r="C371" t="str">
        <f>VLOOKUP(B371,[2]Clothes!$B$5:$D$447,2, FALSE)</f>
        <v>Outside of MKCC</v>
      </c>
      <c r="D371" t="str">
        <f>VLOOKUP(B371,[2]Clothes!$B$5:$D$447,3, FALSE)</f>
        <v>Bedford</v>
      </c>
      <c r="E371" s="5">
        <v>0</v>
      </c>
      <c r="F371" s="5">
        <v>0</v>
      </c>
      <c r="G371" s="5">
        <v>0</v>
      </c>
      <c r="H371" s="5">
        <v>0</v>
      </c>
      <c r="I371" s="5">
        <v>0</v>
      </c>
      <c r="J371" s="5">
        <v>0</v>
      </c>
      <c r="K371" s="5">
        <v>0</v>
      </c>
      <c r="L371" s="5">
        <v>0</v>
      </c>
      <c r="M371" s="5">
        <v>0</v>
      </c>
      <c r="N371" s="5">
        <v>0</v>
      </c>
      <c r="O371" s="5">
        <v>0</v>
      </c>
      <c r="P371" s="5">
        <v>0</v>
      </c>
      <c r="Q371" s="5">
        <v>0</v>
      </c>
      <c r="R371" s="5">
        <v>0</v>
      </c>
      <c r="S371" s="5">
        <v>0</v>
      </c>
    </row>
    <row r="372" spans="1:19" hidden="1" x14ac:dyDescent="0.35">
      <c r="A372" s="2" t="s">
        <v>233</v>
      </c>
      <c r="B372" s="1" t="s">
        <v>335</v>
      </c>
      <c r="C372" t="str">
        <f>VLOOKUP(B372,[2]Clothes!$B$5:$D$447,2, FALSE)</f>
        <v>Outside of MKCC</v>
      </c>
      <c r="D372" t="str">
        <f>VLOOKUP(B372,[2]Clothes!$B$5:$D$447,3, FALSE)</f>
        <v>Outside of MKCC - Other</v>
      </c>
      <c r="E372" s="5">
        <v>0</v>
      </c>
      <c r="F372" s="5">
        <v>0</v>
      </c>
      <c r="G372" s="5">
        <v>0</v>
      </c>
      <c r="H372" s="5">
        <v>0</v>
      </c>
      <c r="I372" s="5">
        <v>0</v>
      </c>
      <c r="J372" s="5">
        <v>0</v>
      </c>
      <c r="K372" s="5">
        <v>0</v>
      </c>
      <c r="L372" s="5">
        <v>0</v>
      </c>
      <c r="M372" s="5">
        <v>0</v>
      </c>
      <c r="N372" s="5">
        <v>0</v>
      </c>
      <c r="O372" s="5">
        <v>0</v>
      </c>
      <c r="P372" s="5">
        <v>0</v>
      </c>
      <c r="Q372" s="5">
        <v>0</v>
      </c>
      <c r="R372" s="5">
        <v>0</v>
      </c>
      <c r="S372" s="5">
        <v>0</v>
      </c>
    </row>
    <row r="373" spans="1:19" hidden="1" x14ac:dyDescent="0.35">
      <c r="A373" s="2" t="s">
        <v>233</v>
      </c>
      <c r="B373" s="1" t="s">
        <v>336</v>
      </c>
      <c r="C373" t="str">
        <f>VLOOKUP(B373,[2]Clothes!$B$5:$D$447,2, FALSE)</f>
        <v>Outside of MKCC</v>
      </c>
      <c r="D373" t="str">
        <f>VLOOKUP(B373,[2]Clothes!$B$5:$D$447,3, FALSE)</f>
        <v>Northampton</v>
      </c>
      <c r="E373" s="5">
        <v>0</v>
      </c>
      <c r="F373" s="5">
        <v>0</v>
      </c>
      <c r="G373" s="5">
        <v>0</v>
      </c>
      <c r="H373" s="5">
        <v>0</v>
      </c>
      <c r="I373" s="5">
        <v>0</v>
      </c>
      <c r="J373" s="5">
        <v>0</v>
      </c>
      <c r="K373" s="5">
        <v>0</v>
      </c>
      <c r="L373" s="5">
        <v>0</v>
      </c>
      <c r="M373" s="5">
        <v>0</v>
      </c>
      <c r="N373" s="5">
        <v>0</v>
      </c>
      <c r="O373" s="5">
        <v>0</v>
      </c>
      <c r="P373" s="5">
        <v>0</v>
      </c>
      <c r="Q373" s="5">
        <v>0</v>
      </c>
      <c r="R373" s="5">
        <v>0</v>
      </c>
      <c r="S373" s="5">
        <v>0</v>
      </c>
    </row>
    <row r="374" spans="1:19" hidden="1" x14ac:dyDescent="0.35">
      <c r="A374" s="2" t="s">
        <v>233</v>
      </c>
      <c r="B374" s="1" t="s">
        <v>337</v>
      </c>
      <c r="C374" t="str">
        <f>VLOOKUP(B374,[2]Clothes!$B$5:$D$447,2, FALSE)</f>
        <v>Outside of MKCC</v>
      </c>
      <c r="D374" t="str">
        <f>VLOOKUP(B374,[2]Clothes!$B$5:$D$447,3, FALSE)</f>
        <v>Outside of MKCC - Other</v>
      </c>
      <c r="E374" s="5">
        <v>0</v>
      </c>
      <c r="F374" s="5">
        <v>0</v>
      </c>
      <c r="G374" s="5">
        <v>0</v>
      </c>
      <c r="H374" s="5">
        <v>0</v>
      </c>
      <c r="I374" s="5">
        <v>0</v>
      </c>
      <c r="J374" s="5">
        <v>0</v>
      </c>
      <c r="K374" s="5">
        <v>0</v>
      </c>
      <c r="L374" s="5">
        <v>0</v>
      </c>
      <c r="M374" s="5">
        <v>0</v>
      </c>
      <c r="N374" s="5">
        <v>0</v>
      </c>
      <c r="O374" s="5">
        <v>0</v>
      </c>
      <c r="P374" s="5">
        <v>0</v>
      </c>
      <c r="Q374" s="5">
        <v>0</v>
      </c>
      <c r="R374" s="5">
        <v>0</v>
      </c>
      <c r="S374" s="5">
        <v>0</v>
      </c>
    </row>
    <row r="375" spans="1:19" hidden="1" x14ac:dyDescent="0.35">
      <c r="A375" s="2" t="s">
        <v>233</v>
      </c>
      <c r="B375" s="1" t="s">
        <v>338</v>
      </c>
      <c r="C375" t="str">
        <f>VLOOKUP(B375,[2]Clothes!$B$5:$D$447,2, FALSE)</f>
        <v>Outside of MKCC</v>
      </c>
      <c r="D375" t="str">
        <f>VLOOKUP(B375,[2]Clothes!$B$5:$D$447,3, FALSE)</f>
        <v>Outside of MKCC - Other</v>
      </c>
      <c r="E375" s="5">
        <v>0</v>
      </c>
      <c r="F375" s="5">
        <v>0</v>
      </c>
      <c r="G375" s="5">
        <v>0</v>
      </c>
      <c r="H375" s="5">
        <v>0</v>
      </c>
      <c r="I375" s="5">
        <v>0</v>
      </c>
      <c r="J375" s="5">
        <v>0</v>
      </c>
      <c r="K375" s="5">
        <v>0</v>
      </c>
      <c r="L375" s="5">
        <v>0</v>
      </c>
      <c r="M375" s="5">
        <v>0</v>
      </c>
      <c r="N375" s="5">
        <v>0</v>
      </c>
      <c r="O375" s="5">
        <v>0</v>
      </c>
      <c r="P375" s="5">
        <v>0</v>
      </c>
      <c r="Q375" s="5">
        <v>0</v>
      </c>
      <c r="R375" s="5">
        <v>0</v>
      </c>
      <c r="S375" s="5">
        <v>0</v>
      </c>
    </row>
    <row r="376" spans="1:19" hidden="1" x14ac:dyDescent="0.35">
      <c r="A376" s="2" t="s">
        <v>233</v>
      </c>
      <c r="B376" s="1" t="s">
        <v>339</v>
      </c>
      <c r="C376" t="str">
        <f>VLOOKUP(B376,[2]Clothes!$B$5:$D$447,2, FALSE)</f>
        <v>Outside of MKCC</v>
      </c>
      <c r="D376" t="str">
        <f>VLOOKUP(B376,[2]Clothes!$B$5:$D$447,3, FALSE)</f>
        <v>Outside of MKCC - Other</v>
      </c>
      <c r="E376" s="5">
        <v>0</v>
      </c>
      <c r="F376" s="5">
        <v>0</v>
      </c>
      <c r="G376" s="5">
        <v>0</v>
      </c>
      <c r="H376" s="5">
        <v>0</v>
      </c>
      <c r="I376" s="5">
        <v>0</v>
      </c>
      <c r="J376" s="5">
        <v>0</v>
      </c>
      <c r="K376" s="5">
        <v>0</v>
      </c>
      <c r="L376" s="5">
        <v>0</v>
      </c>
      <c r="M376" s="5">
        <v>0</v>
      </c>
      <c r="N376" s="5">
        <v>0</v>
      </c>
      <c r="O376" s="5">
        <v>0</v>
      </c>
      <c r="P376" s="5">
        <v>0</v>
      </c>
      <c r="Q376" s="5">
        <v>0</v>
      </c>
      <c r="R376" s="5">
        <v>0</v>
      </c>
      <c r="S376" s="5">
        <v>0</v>
      </c>
    </row>
    <row r="377" spans="1:19" hidden="1" x14ac:dyDescent="0.35">
      <c r="A377" s="2" t="s">
        <v>233</v>
      </c>
      <c r="B377" s="1" t="s">
        <v>340</v>
      </c>
      <c r="C377" t="str">
        <f>VLOOKUP(B377,[2]Clothes!$B$5:$D$447,2, FALSE)</f>
        <v>Outside of MKCC</v>
      </c>
      <c r="D377" t="str">
        <f>VLOOKUP(B377,[2]Clothes!$B$5:$D$447,3, FALSE)</f>
        <v>Northampton</v>
      </c>
      <c r="E377" s="5">
        <v>0</v>
      </c>
      <c r="F377" s="5">
        <v>0</v>
      </c>
      <c r="G377" s="5">
        <v>0</v>
      </c>
      <c r="H377" s="5">
        <v>0</v>
      </c>
      <c r="I377" s="5">
        <v>0</v>
      </c>
      <c r="J377" s="5">
        <v>0</v>
      </c>
      <c r="K377" s="5">
        <v>0</v>
      </c>
      <c r="L377" s="5">
        <v>0</v>
      </c>
      <c r="M377" s="5">
        <v>0</v>
      </c>
      <c r="N377" s="5">
        <v>0</v>
      </c>
      <c r="O377" s="5">
        <v>0</v>
      </c>
      <c r="P377" s="5">
        <v>0</v>
      </c>
      <c r="Q377" s="5">
        <v>0</v>
      </c>
      <c r="R377" s="5">
        <v>0</v>
      </c>
      <c r="S377" s="5">
        <v>0</v>
      </c>
    </row>
    <row r="378" spans="1:19" hidden="1" x14ac:dyDescent="0.35">
      <c r="A378" s="2" t="s">
        <v>233</v>
      </c>
      <c r="B378" s="1" t="s">
        <v>796</v>
      </c>
      <c r="C378" t="str">
        <f>VLOOKUP(B378,[2]Clothes!$B$5:$D$447,2, FALSE)</f>
        <v>Outside of MKCC</v>
      </c>
      <c r="D378" t="str">
        <f>VLOOKUP(B378,[2]Clothes!$B$5:$D$447,3, FALSE)</f>
        <v>Outside of MKCC - Other</v>
      </c>
      <c r="E378" s="5">
        <v>0</v>
      </c>
      <c r="F378" s="5">
        <v>0</v>
      </c>
      <c r="G378" s="5">
        <v>0</v>
      </c>
      <c r="H378" s="5">
        <v>0</v>
      </c>
      <c r="I378" s="5">
        <v>0</v>
      </c>
      <c r="J378" s="5">
        <v>0</v>
      </c>
      <c r="K378" s="5">
        <v>0</v>
      </c>
      <c r="L378" s="5">
        <v>0</v>
      </c>
      <c r="M378" s="5">
        <v>0</v>
      </c>
      <c r="N378" s="5">
        <v>0</v>
      </c>
      <c r="O378" s="5">
        <v>0</v>
      </c>
      <c r="P378" s="5">
        <v>0</v>
      </c>
      <c r="Q378" s="5">
        <v>0</v>
      </c>
      <c r="R378" s="5">
        <v>0</v>
      </c>
      <c r="S378" s="5">
        <v>0</v>
      </c>
    </row>
    <row r="379" spans="1:19" hidden="1" x14ac:dyDescent="0.35">
      <c r="A379" s="2" t="s">
        <v>233</v>
      </c>
      <c r="B379" s="1" t="s">
        <v>797</v>
      </c>
      <c r="C379" t="str">
        <f>VLOOKUP(B379,[2]Clothes!$B$5:$D$447,2, FALSE)</f>
        <v>Outside of MKCC</v>
      </c>
      <c r="D379" t="str">
        <f>VLOOKUP(B379,[2]Clothes!$B$5:$D$447,3, FALSE)</f>
        <v>Northampton</v>
      </c>
      <c r="E379" s="5">
        <v>6.2E-4</v>
      </c>
      <c r="F379" s="5">
        <v>0</v>
      </c>
      <c r="G379" s="5">
        <v>0</v>
      </c>
      <c r="H379" s="5">
        <v>0</v>
      </c>
      <c r="I379" s="5">
        <v>0</v>
      </c>
      <c r="J379" s="5">
        <v>0</v>
      </c>
      <c r="K379" s="5">
        <v>0</v>
      </c>
      <c r="L379" s="5">
        <v>0</v>
      </c>
      <c r="M379" s="5">
        <v>5.3299999999999997E-3</v>
      </c>
      <c r="N379" s="5">
        <v>0</v>
      </c>
      <c r="O379" s="5">
        <v>0</v>
      </c>
      <c r="P379" s="5">
        <v>0</v>
      </c>
      <c r="Q379" s="5">
        <v>0</v>
      </c>
      <c r="R379" s="5">
        <v>0</v>
      </c>
      <c r="S379" s="5">
        <v>0</v>
      </c>
    </row>
    <row r="380" spans="1:19" hidden="1" x14ac:dyDescent="0.35">
      <c r="A380" s="2" t="s">
        <v>233</v>
      </c>
      <c r="B380" s="1" t="s">
        <v>798</v>
      </c>
      <c r="C380" t="str">
        <f>VLOOKUP(B380,[2]Clothes!$B$5:$D$447,2, FALSE)</f>
        <v>Outside of MKCC</v>
      </c>
      <c r="D380" t="str">
        <f>VLOOKUP(B380,[2]Clothes!$B$5:$D$447,3, FALSE)</f>
        <v>Northampton</v>
      </c>
      <c r="E380" s="5">
        <v>3.4000000000000002E-4</v>
      </c>
      <c r="F380" s="5">
        <v>0</v>
      </c>
      <c r="G380" s="5">
        <v>0</v>
      </c>
      <c r="H380" s="5">
        <v>0</v>
      </c>
      <c r="I380" s="5">
        <v>0</v>
      </c>
      <c r="J380" s="5">
        <v>0</v>
      </c>
      <c r="K380" s="5">
        <v>0</v>
      </c>
      <c r="L380" s="5">
        <v>0</v>
      </c>
      <c r="M380" s="5">
        <v>0</v>
      </c>
      <c r="N380" s="5">
        <v>7.5900000000000004E-3</v>
      </c>
      <c r="O380" s="5">
        <v>0</v>
      </c>
      <c r="P380" s="5">
        <v>0</v>
      </c>
      <c r="Q380" s="5">
        <v>0</v>
      </c>
      <c r="R380" s="5">
        <v>0</v>
      </c>
      <c r="S380" s="5">
        <v>0</v>
      </c>
    </row>
    <row r="381" spans="1:19" hidden="1" x14ac:dyDescent="0.35">
      <c r="A381" s="2" t="s">
        <v>233</v>
      </c>
      <c r="B381" s="1" t="s">
        <v>799</v>
      </c>
      <c r="C381" t="str">
        <f>VLOOKUP(B381,[2]Clothes!$B$5:$D$447,2, FALSE)</f>
        <v>Outside of MKCC</v>
      </c>
      <c r="D381" t="str">
        <f>VLOOKUP(B381,[2]Clothes!$B$5:$D$447,3, FALSE)</f>
        <v>Northampton</v>
      </c>
      <c r="E381" s="5">
        <v>0</v>
      </c>
      <c r="F381" s="5">
        <v>0</v>
      </c>
      <c r="G381" s="5">
        <v>0</v>
      </c>
      <c r="H381" s="5">
        <v>0</v>
      </c>
      <c r="I381" s="5">
        <v>0</v>
      </c>
      <c r="J381" s="5">
        <v>0</v>
      </c>
      <c r="K381" s="5">
        <v>0</v>
      </c>
      <c r="L381" s="5">
        <v>0</v>
      </c>
      <c r="M381" s="5">
        <v>0</v>
      </c>
      <c r="N381" s="5">
        <v>0</v>
      </c>
      <c r="O381" s="5">
        <v>0</v>
      </c>
      <c r="P381" s="5">
        <v>0</v>
      </c>
      <c r="Q381" s="5">
        <v>0</v>
      </c>
      <c r="R381" s="5">
        <v>0</v>
      </c>
      <c r="S381" s="5">
        <v>0</v>
      </c>
    </row>
    <row r="382" spans="1:19" hidden="1" x14ac:dyDescent="0.35">
      <c r="A382" s="2" t="s">
        <v>233</v>
      </c>
      <c r="B382" s="1" t="s">
        <v>800</v>
      </c>
      <c r="C382" t="str">
        <f>VLOOKUP(B382,[2]Clothes!$B$5:$D$447,2, FALSE)</f>
        <v>Outside of MKCC</v>
      </c>
      <c r="D382" t="str">
        <f>VLOOKUP(B382,[2]Clothes!$B$5:$D$447,3, FALSE)</f>
        <v>Outside of MKCC - Other</v>
      </c>
      <c r="E382" s="5">
        <v>0</v>
      </c>
      <c r="F382" s="5">
        <v>0</v>
      </c>
      <c r="G382" s="5">
        <v>0</v>
      </c>
      <c r="H382" s="5">
        <v>0</v>
      </c>
      <c r="I382" s="5">
        <v>0</v>
      </c>
      <c r="J382" s="5">
        <v>0</v>
      </c>
      <c r="K382" s="5">
        <v>0</v>
      </c>
      <c r="L382" s="5">
        <v>0</v>
      </c>
      <c r="M382" s="5">
        <v>0</v>
      </c>
      <c r="N382" s="5">
        <v>0</v>
      </c>
      <c r="O382" s="5">
        <v>0</v>
      </c>
      <c r="P382" s="5">
        <v>0</v>
      </c>
      <c r="Q382" s="5">
        <v>0</v>
      </c>
      <c r="R382" s="5">
        <v>0</v>
      </c>
      <c r="S382" s="5">
        <v>0</v>
      </c>
    </row>
    <row r="383" spans="1:19" hidden="1" x14ac:dyDescent="0.35">
      <c r="A383" s="2" t="s">
        <v>233</v>
      </c>
      <c r="B383" s="1" t="s">
        <v>801</v>
      </c>
      <c r="C383" t="str">
        <f>VLOOKUP(B383,[2]Clothes!$B$5:$D$447,2, FALSE)</f>
        <v>Outside of MKCC</v>
      </c>
      <c r="D383" t="str">
        <f>VLOOKUP(B383,[2]Clothes!$B$5:$D$447,3, FALSE)</f>
        <v>Outside of MKCC - Other</v>
      </c>
      <c r="E383" s="5">
        <v>0</v>
      </c>
      <c r="F383" s="5">
        <v>0</v>
      </c>
      <c r="G383" s="5">
        <v>0</v>
      </c>
      <c r="H383" s="5">
        <v>0</v>
      </c>
      <c r="I383" s="5">
        <v>0</v>
      </c>
      <c r="J383" s="5">
        <v>0</v>
      </c>
      <c r="K383" s="5">
        <v>0</v>
      </c>
      <c r="L383" s="5">
        <v>0</v>
      </c>
      <c r="M383" s="5">
        <v>0</v>
      </c>
      <c r="N383" s="5">
        <v>0</v>
      </c>
      <c r="O383" s="5">
        <v>0</v>
      </c>
      <c r="P383" s="5">
        <v>0</v>
      </c>
      <c r="Q383" s="5">
        <v>0</v>
      </c>
      <c r="R383" s="5">
        <v>0</v>
      </c>
      <c r="S383" s="5">
        <v>0</v>
      </c>
    </row>
    <row r="384" spans="1:19" hidden="1" x14ac:dyDescent="0.35">
      <c r="A384" s="2" t="s">
        <v>233</v>
      </c>
      <c r="B384" s="1" t="s">
        <v>802</v>
      </c>
      <c r="C384" t="str">
        <f>VLOOKUP(B384,[2]Clothes!$B$5:$D$447,2, FALSE)</f>
        <v>Outside of MKCC</v>
      </c>
      <c r="D384" t="str">
        <f>VLOOKUP(B384,[2]Clothes!$B$5:$D$447,3, FALSE)</f>
        <v>Outside of MKCC - Other</v>
      </c>
      <c r="E384" s="5">
        <v>0</v>
      </c>
      <c r="F384" s="5">
        <v>0</v>
      </c>
      <c r="G384" s="5">
        <v>0</v>
      </c>
      <c r="H384" s="5">
        <v>0</v>
      </c>
      <c r="I384" s="5">
        <v>0</v>
      </c>
      <c r="J384" s="5">
        <v>0</v>
      </c>
      <c r="K384" s="5">
        <v>0</v>
      </c>
      <c r="L384" s="5">
        <v>0</v>
      </c>
      <c r="M384" s="5">
        <v>0</v>
      </c>
      <c r="N384" s="5">
        <v>0</v>
      </c>
      <c r="O384" s="5">
        <v>0</v>
      </c>
      <c r="P384" s="5">
        <v>0</v>
      </c>
      <c r="Q384" s="5">
        <v>0</v>
      </c>
      <c r="R384" s="5">
        <v>0</v>
      </c>
      <c r="S384" s="5">
        <v>0</v>
      </c>
    </row>
    <row r="385" spans="1:19" hidden="1" x14ac:dyDescent="0.35">
      <c r="A385" s="2" t="s">
        <v>233</v>
      </c>
      <c r="B385" s="1" t="s">
        <v>803</v>
      </c>
      <c r="C385" t="str">
        <f>VLOOKUP(B385,[2]Clothes!$B$5:$D$447,2, FALSE)</f>
        <v>Outside of MKCC</v>
      </c>
      <c r="D385" t="str">
        <f>VLOOKUP(B385,[2]Clothes!$B$5:$D$447,3, FALSE)</f>
        <v>Outside of MKCC - Other</v>
      </c>
      <c r="E385" s="5">
        <v>4.9100000000000003E-3</v>
      </c>
      <c r="F385" s="5">
        <v>0</v>
      </c>
      <c r="G385" s="5">
        <v>0</v>
      </c>
      <c r="H385" s="5">
        <v>0</v>
      </c>
      <c r="I385" s="5">
        <v>0</v>
      </c>
      <c r="J385" s="5">
        <v>0</v>
      </c>
      <c r="K385" s="5">
        <v>0</v>
      </c>
      <c r="L385" s="5">
        <v>5.77E-3</v>
      </c>
      <c r="M385" s="5">
        <v>0</v>
      </c>
      <c r="N385" s="5">
        <v>1.9449999999999999E-2</v>
      </c>
      <c r="O385" s="5">
        <v>1.5570000000000001E-2</v>
      </c>
      <c r="P385" s="5">
        <v>3.2439999999999997E-2</v>
      </c>
      <c r="Q385" s="5">
        <v>0</v>
      </c>
      <c r="R385" s="5">
        <v>0</v>
      </c>
      <c r="S385" s="5">
        <v>0</v>
      </c>
    </row>
    <row r="386" spans="1:19" hidden="1" x14ac:dyDescent="0.35">
      <c r="A386" s="2" t="s">
        <v>233</v>
      </c>
      <c r="B386" s="1" t="s">
        <v>804</v>
      </c>
      <c r="C386" t="str">
        <f>VLOOKUP(B386,[2]Clothes!$B$5:$D$447,2, FALSE)</f>
        <v>Outside of MKCC</v>
      </c>
      <c r="D386" t="str">
        <f>VLOOKUP(B386,[2]Clothes!$B$5:$D$447,3, FALSE)</f>
        <v>Outside of MKCC - Other</v>
      </c>
      <c r="E386" s="5">
        <v>0</v>
      </c>
      <c r="F386" s="5">
        <v>0</v>
      </c>
      <c r="G386" s="5">
        <v>0</v>
      </c>
      <c r="H386" s="5">
        <v>0</v>
      </c>
      <c r="I386" s="5">
        <v>0</v>
      </c>
      <c r="J386" s="5">
        <v>0</v>
      </c>
      <c r="K386" s="5">
        <v>0</v>
      </c>
      <c r="L386" s="5">
        <v>0</v>
      </c>
      <c r="M386" s="5">
        <v>0</v>
      </c>
      <c r="N386" s="5">
        <v>0</v>
      </c>
      <c r="O386" s="5">
        <v>0</v>
      </c>
      <c r="P386" s="5">
        <v>0</v>
      </c>
      <c r="Q386" s="5">
        <v>0</v>
      </c>
      <c r="R386" s="5">
        <v>0</v>
      </c>
      <c r="S386" s="5">
        <v>0</v>
      </c>
    </row>
    <row r="387" spans="1:19" hidden="1" x14ac:dyDescent="0.35">
      <c r="A387" s="2" t="s">
        <v>233</v>
      </c>
      <c r="B387" s="1" t="s">
        <v>805</v>
      </c>
      <c r="C387" t="str">
        <f>VLOOKUP(B387,[2]Clothes!$B$5:$D$447,2, FALSE)</f>
        <v>Outside of MKCC</v>
      </c>
      <c r="D387" t="str">
        <f>VLOOKUP(B387,[2]Clothes!$B$5:$D$447,3, FALSE)</f>
        <v>Outside of MKCC - Other</v>
      </c>
      <c r="E387" s="5">
        <v>2.5000000000000001E-4</v>
      </c>
      <c r="F387" s="5">
        <v>0</v>
      </c>
      <c r="G387" s="5">
        <v>0</v>
      </c>
      <c r="H387" s="5">
        <v>0</v>
      </c>
      <c r="I387" s="5">
        <v>0</v>
      </c>
      <c r="J387" s="5">
        <v>0</v>
      </c>
      <c r="K387" s="5">
        <v>0</v>
      </c>
      <c r="L387" s="5">
        <v>5.77E-3</v>
      </c>
      <c r="M387" s="5">
        <v>0</v>
      </c>
      <c r="N387" s="5">
        <v>0</v>
      </c>
      <c r="O387" s="5">
        <v>0</v>
      </c>
      <c r="P387" s="5">
        <v>0</v>
      </c>
      <c r="Q387" s="5">
        <v>0</v>
      </c>
      <c r="R387" s="5">
        <v>0</v>
      </c>
      <c r="S387" s="5">
        <v>0</v>
      </c>
    </row>
    <row r="388" spans="1:19" hidden="1" x14ac:dyDescent="0.35">
      <c r="A388" s="2" t="s">
        <v>233</v>
      </c>
      <c r="B388" s="1" t="s">
        <v>806</v>
      </c>
      <c r="C388" t="str">
        <f>VLOOKUP(B388,[2]Clothes!$B$5:$D$447,2, FALSE)</f>
        <v>Outside of MKCC</v>
      </c>
      <c r="D388" t="str">
        <f>VLOOKUP(B388,[2]Clothes!$B$5:$D$447,3, FALSE)</f>
        <v>Outside of MKCC - Other</v>
      </c>
      <c r="E388" s="5">
        <v>0</v>
      </c>
      <c r="F388" s="5">
        <v>0</v>
      </c>
      <c r="G388" s="5">
        <v>0</v>
      </c>
      <c r="H388" s="5">
        <v>0</v>
      </c>
      <c r="I388" s="5">
        <v>0</v>
      </c>
      <c r="J388" s="5">
        <v>0</v>
      </c>
      <c r="K388" s="5">
        <v>0</v>
      </c>
      <c r="L388" s="5">
        <v>0</v>
      </c>
      <c r="M388" s="5">
        <v>0</v>
      </c>
      <c r="N388" s="5">
        <v>0</v>
      </c>
      <c r="O388" s="5">
        <v>0</v>
      </c>
      <c r="P388" s="5">
        <v>0</v>
      </c>
      <c r="Q388" s="5">
        <v>0</v>
      </c>
      <c r="R388" s="5">
        <v>0</v>
      </c>
      <c r="S388" s="5">
        <v>0</v>
      </c>
    </row>
    <row r="389" spans="1:19" hidden="1" x14ac:dyDescent="0.35">
      <c r="A389" s="2" t="s">
        <v>233</v>
      </c>
      <c r="B389" s="1" t="s">
        <v>807</v>
      </c>
      <c r="C389" t="str">
        <f>VLOOKUP(B389,[2]Clothes!$B$5:$D$447,2, FALSE)</f>
        <v>Outside of MKCC</v>
      </c>
      <c r="D389" t="str">
        <f>VLOOKUP(B389,[2]Clothes!$B$5:$D$447,3, FALSE)</f>
        <v>Outside of MKCC - Other</v>
      </c>
      <c r="E389" s="5">
        <v>0</v>
      </c>
      <c r="F389" s="5">
        <v>0</v>
      </c>
      <c r="G389" s="5">
        <v>0</v>
      </c>
      <c r="H389" s="5">
        <v>0</v>
      </c>
      <c r="I389" s="5">
        <v>0</v>
      </c>
      <c r="J389" s="5">
        <v>0</v>
      </c>
      <c r="K389" s="5">
        <v>0</v>
      </c>
      <c r="L389" s="5">
        <v>0</v>
      </c>
      <c r="M389" s="5">
        <v>0</v>
      </c>
      <c r="N389" s="5">
        <v>0</v>
      </c>
      <c r="O389" s="5">
        <v>0</v>
      </c>
      <c r="P389" s="5">
        <v>0</v>
      </c>
      <c r="Q389" s="5">
        <v>0</v>
      </c>
      <c r="R389" s="5">
        <v>0</v>
      </c>
      <c r="S389" s="5">
        <v>0</v>
      </c>
    </row>
    <row r="390" spans="1:19" hidden="1" x14ac:dyDescent="0.35">
      <c r="A390" s="2" t="s">
        <v>233</v>
      </c>
      <c r="B390" s="1" t="s">
        <v>808</v>
      </c>
      <c r="C390" t="str">
        <f>VLOOKUP(B390,[2]Clothes!$B$5:$D$447,2, FALSE)</f>
        <v>Outside of MKCC</v>
      </c>
      <c r="D390" t="str">
        <f>VLOOKUP(B390,[2]Clothes!$B$5:$D$447,3, FALSE)</f>
        <v>Bedford</v>
      </c>
      <c r="E390" s="5">
        <v>4.9100000000000003E-3</v>
      </c>
      <c r="F390" s="5">
        <v>0</v>
      </c>
      <c r="G390" s="5">
        <v>2.947E-2</v>
      </c>
      <c r="H390" s="5">
        <v>0</v>
      </c>
      <c r="I390" s="5">
        <v>0</v>
      </c>
      <c r="J390" s="5">
        <v>0</v>
      </c>
      <c r="K390" s="5">
        <v>0</v>
      </c>
      <c r="L390" s="5">
        <v>0</v>
      </c>
      <c r="M390" s="5">
        <v>0</v>
      </c>
      <c r="N390" s="5">
        <v>0</v>
      </c>
      <c r="O390" s="5">
        <v>0</v>
      </c>
      <c r="P390" s="5">
        <v>2.1479999999999999E-2</v>
      </c>
      <c r="Q390" s="5">
        <v>0</v>
      </c>
      <c r="R390" s="5">
        <v>0</v>
      </c>
      <c r="S390" s="5">
        <v>0</v>
      </c>
    </row>
    <row r="391" spans="1:19" hidden="1" x14ac:dyDescent="0.35">
      <c r="A391" s="2" t="s">
        <v>233</v>
      </c>
      <c r="B391" s="1" t="s">
        <v>809</v>
      </c>
      <c r="C391" t="str">
        <f>VLOOKUP(B391,[2]Clothes!$B$5:$D$447,2, FALSE)</f>
        <v>Outside of MKCC</v>
      </c>
      <c r="D391" t="str">
        <f>VLOOKUP(B391,[2]Clothes!$B$5:$D$447,3, FALSE)</f>
        <v>Northampton</v>
      </c>
      <c r="E391" s="5">
        <v>0</v>
      </c>
      <c r="F391" s="5">
        <v>0</v>
      </c>
      <c r="G391" s="5">
        <v>0</v>
      </c>
      <c r="H391" s="5">
        <v>0</v>
      </c>
      <c r="I391" s="5">
        <v>0</v>
      </c>
      <c r="J391" s="5">
        <v>0</v>
      </c>
      <c r="K391" s="5">
        <v>0</v>
      </c>
      <c r="L391" s="5">
        <v>0</v>
      </c>
      <c r="M391" s="5">
        <v>0</v>
      </c>
      <c r="N391" s="5">
        <v>0</v>
      </c>
      <c r="O391" s="5">
        <v>0</v>
      </c>
      <c r="P391" s="5">
        <v>0</v>
      </c>
      <c r="Q391" s="5">
        <v>0</v>
      </c>
      <c r="R391" s="5">
        <v>0</v>
      </c>
      <c r="S391" s="5">
        <v>0</v>
      </c>
    </row>
    <row r="392" spans="1:19" hidden="1" x14ac:dyDescent="0.35">
      <c r="A392" s="2" t="s">
        <v>233</v>
      </c>
      <c r="B392" s="1" t="s">
        <v>810</v>
      </c>
      <c r="C392" t="str">
        <f>VLOOKUP(B392,[2]Clothes!$B$5:$D$447,2, FALSE)</f>
        <v>Outside of MKCC</v>
      </c>
      <c r="D392" t="str">
        <f>VLOOKUP(B392,[2]Clothes!$B$5:$D$447,3, FALSE)</f>
        <v>Outside of MKCC - Other</v>
      </c>
      <c r="E392" s="5">
        <v>0</v>
      </c>
      <c r="F392" s="5">
        <v>0</v>
      </c>
      <c r="G392" s="5">
        <v>0</v>
      </c>
      <c r="H392" s="5">
        <v>0</v>
      </c>
      <c r="I392" s="5">
        <v>0</v>
      </c>
      <c r="J392" s="5">
        <v>0</v>
      </c>
      <c r="K392" s="5">
        <v>0</v>
      </c>
      <c r="L392" s="5">
        <v>0</v>
      </c>
      <c r="M392" s="5">
        <v>0</v>
      </c>
      <c r="N392" s="5">
        <v>0</v>
      </c>
      <c r="O392" s="5">
        <v>0</v>
      </c>
      <c r="P392" s="5">
        <v>0</v>
      </c>
      <c r="Q392" s="5">
        <v>0</v>
      </c>
      <c r="R392" s="5">
        <v>0</v>
      </c>
      <c r="S392" s="5">
        <v>0</v>
      </c>
    </row>
    <row r="393" spans="1:19" hidden="1" x14ac:dyDescent="0.35">
      <c r="A393" s="2" t="s">
        <v>233</v>
      </c>
      <c r="B393" s="1" t="s">
        <v>811</v>
      </c>
      <c r="C393" t="str">
        <f>VLOOKUP(B393,[2]Clothes!$B$5:$D$447,2, FALSE)</f>
        <v>Outside of MKCC</v>
      </c>
      <c r="D393" t="str">
        <f>VLOOKUP(B393,[2]Clothes!$B$5:$D$447,3, FALSE)</f>
        <v>Outside of MKCC - Other</v>
      </c>
      <c r="E393" s="5">
        <v>0</v>
      </c>
      <c r="F393" s="5">
        <v>0</v>
      </c>
      <c r="G393" s="5">
        <v>0</v>
      </c>
      <c r="H393" s="5">
        <v>0</v>
      </c>
      <c r="I393" s="5">
        <v>0</v>
      </c>
      <c r="J393" s="5">
        <v>0</v>
      </c>
      <c r="K393" s="5">
        <v>0</v>
      </c>
      <c r="L393" s="5">
        <v>0</v>
      </c>
      <c r="M393" s="5">
        <v>0</v>
      </c>
      <c r="N393" s="5">
        <v>0</v>
      </c>
      <c r="O393" s="5">
        <v>0</v>
      </c>
      <c r="P393" s="5">
        <v>0</v>
      </c>
      <c r="Q393" s="5">
        <v>0</v>
      </c>
      <c r="R393" s="5">
        <v>0</v>
      </c>
      <c r="S393" s="5">
        <v>0</v>
      </c>
    </row>
    <row r="394" spans="1:19" hidden="1" x14ac:dyDescent="0.35">
      <c r="A394" s="2" t="s">
        <v>233</v>
      </c>
      <c r="B394" s="1" t="s">
        <v>812</v>
      </c>
      <c r="C394" t="str">
        <f>VLOOKUP(B394,[2]Clothes!$B$5:$D$447,2, FALSE)</f>
        <v>Outside of MKCC</v>
      </c>
      <c r="D394" t="str">
        <f>VLOOKUP(B394,[2]Clothes!$B$5:$D$447,3, FALSE)</f>
        <v>Outside of MKCC - Other</v>
      </c>
      <c r="E394" s="5">
        <v>0</v>
      </c>
      <c r="F394" s="5">
        <v>0</v>
      </c>
      <c r="G394" s="5">
        <v>0</v>
      </c>
      <c r="H394" s="5">
        <v>0</v>
      </c>
      <c r="I394" s="5">
        <v>0</v>
      </c>
      <c r="J394" s="5">
        <v>0</v>
      </c>
      <c r="K394" s="5">
        <v>0</v>
      </c>
      <c r="L394" s="5">
        <v>0</v>
      </c>
      <c r="M394" s="5">
        <v>0</v>
      </c>
      <c r="N394" s="5">
        <v>0</v>
      </c>
      <c r="O394" s="5">
        <v>0</v>
      </c>
      <c r="P394" s="5">
        <v>0</v>
      </c>
      <c r="Q394" s="5">
        <v>0</v>
      </c>
      <c r="R394" s="5">
        <v>0</v>
      </c>
      <c r="S394" s="5">
        <v>0</v>
      </c>
    </row>
    <row r="395" spans="1:19" hidden="1" x14ac:dyDescent="0.35">
      <c r="A395" s="2" t="s">
        <v>233</v>
      </c>
      <c r="B395" s="1" t="s">
        <v>813</v>
      </c>
      <c r="C395" t="str">
        <f>VLOOKUP(B395,[2]Clothes!$B$5:$D$447,2, FALSE)</f>
        <v>Outside of MKCC</v>
      </c>
      <c r="D395" t="str">
        <f>VLOOKUP(B395,[2]Clothes!$B$5:$D$447,3, FALSE)</f>
        <v>Outside of MKCC - Other</v>
      </c>
      <c r="E395" s="5">
        <v>0</v>
      </c>
      <c r="F395" s="5">
        <v>0</v>
      </c>
      <c r="G395" s="5">
        <v>0</v>
      </c>
      <c r="H395" s="5">
        <v>0</v>
      </c>
      <c r="I395" s="5">
        <v>0</v>
      </c>
      <c r="J395" s="5">
        <v>0</v>
      </c>
      <c r="K395" s="5">
        <v>0</v>
      </c>
      <c r="L395" s="5">
        <v>0</v>
      </c>
      <c r="M395" s="5">
        <v>0</v>
      </c>
      <c r="N395" s="5">
        <v>0</v>
      </c>
      <c r="O395" s="5">
        <v>0</v>
      </c>
      <c r="P395" s="5">
        <v>0</v>
      </c>
      <c r="Q395" s="5">
        <v>0</v>
      </c>
      <c r="R395" s="5">
        <v>0</v>
      </c>
      <c r="S395" s="5">
        <v>0</v>
      </c>
    </row>
    <row r="396" spans="1:19" hidden="1" x14ac:dyDescent="0.35">
      <c r="A396" s="2" t="s">
        <v>233</v>
      </c>
      <c r="B396" s="1" t="s">
        <v>343</v>
      </c>
      <c r="C396" t="str">
        <f>VLOOKUP(B396,[2]Clothes!$B$5:$D$447,2, FALSE)</f>
        <v>Outside of MKCC</v>
      </c>
      <c r="D396" t="str">
        <f>VLOOKUP(B396,[2]Clothes!$B$5:$D$447,3, FALSE)</f>
        <v>Outside of MKCC - Other</v>
      </c>
      <c r="E396" s="5">
        <v>0</v>
      </c>
      <c r="F396" s="5">
        <v>0</v>
      </c>
      <c r="G396" s="5">
        <v>0</v>
      </c>
      <c r="H396" s="5">
        <v>0</v>
      </c>
      <c r="I396" s="5">
        <v>0</v>
      </c>
      <c r="J396" s="5">
        <v>0</v>
      </c>
      <c r="K396" s="5">
        <v>0</v>
      </c>
      <c r="L396" s="5">
        <v>0</v>
      </c>
      <c r="M396" s="5">
        <v>0</v>
      </c>
      <c r="N396" s="5">
        <v>0</v>
      </c>
      <c r="O396" s="5">
        <v>0</v>
      </c>
      <c r="P396" s="5">
        <v>0</v>
      </c>
      <c r="Q396" s="5">
        <v>0</v>
      </c>
      <c r="R396" s="5">
        <v>0</v>
      </c>
      <c r="S396" s="5">
        <v>0</v>
      </c>
    </row>
    <row r="397" spans="1:19" hidden="1" x14ac:dyDescent="0.35">
      <c r="A397" s="2" t="s">
        <v>233</v>
      </c>
      <c r="B397" s="1" t="s">
        <v>344</v>
      </c>
      <c r="C397" t="str">
        <f>VLOOKUP(B397,[2]Clothes!$B$5:$D$447,2, FALSE)</f>
        <v>Outside of MKCC</v>
      </c>
      <c r="D397" t="str">
        <f>VLOOKUP(B397,[2]Clothes!$B$5:$D$447,3, FALSE)</f>
        <v>Outside of MKCC - Other</v>
      </c>
      <c r="E397" s="5">
        <v>0</v>
      </c>
      <c r="F397" s="5">
        <v>0</v>
      </c>
      <c r="G397" s="5">
        <v>0</v>
      </c>
      <c r="H397" s="5">
        <v>0</v>
      </c>
      <c r="I397" s="5">
        <v>0</v>
      </c>
      <c r="J397" s="5">
        <v>0</v>
      </c>
      <c r="K397" s="5">
        <v>0</v>
      </c>
      <c r="L397" s="5">
        <v>0</v>
      </c>
      <c r="M397" s="5">
        <v>0</v>
      </c>
      <c r="N397" s="5">
        <v>0</v>
      </c>
      <c r="O397" s="5">
        <v>0</v>
      </c>
      <c r="P397" s="5">
        <v>0</v>
      </c>
      <c r="Q397" s="5">
        <v>0</v>
      </c>
      <c r="R397" s="5">
        <v>0</v>
      </c>
      <c r="S397" s="5">
        <v>0</v>
      </c>
    </row>
    <row r="398" spans="1:19" hidden="1" x14ac:dyDescent="0.35">
      <c r="A398" s="2" t="s">
        <v>233</v>
      </c>
      <c r="B398" s="1" t="s">
        <v>345</v>
      </c>
      <c r="C398" t="str">
        <f>VLOOKUP(B398,[2]Clothes!$B$5:$D$447,2, FALSE)</f>
        <v>Outside of MKCC</v>
      </c>
      <c r="D398" t="str">
        <f>VLOOKUP(B398,[2]Clothes!$B$5:$D$447,3, FALSE)</f>
        <v>Bedford</v>
      </c>
      <c r="E398" s="5">
        <v>0</v>
      </c>
      <c r="F398" s="5">
        <v>0</v>
      </c>
      <c r="G398" s="5">
        <v>0</v>
      </c>
      <c r="H398" s="5">
        <v>0</v>
      </c>
      <c r="I398" s="5">
        <v>0</v>
      </c>
      <c r="J398" s="5">
        <v>0</v>
      </c>
      <c r="K398" s="5">
        <v>0</v>
      </c>
      <c r="L398" s="5">
        <v>0</v>
      </c>
      <c r="M398" s="5">
        <v>0</v>
      </c>
      <c r="N398" s="5">
        <v>0</v>
      </c>
      <c r="O398" s="5">
        <v>0</v>
      </c>
      <c r="P398" s="5">
        <v>0</v>
      </c>
      <c r="Q398" s="5">
        <v>0</v>
      </c>
      <c r="R398" s="5">
        <v>0</v>
      </c>
      <c r="S398" s="5">
        <v>0</v>
      </c>
    </row>
    <row r="399" spans="1:19" hidden="1" x14ac:dyDescent="0.35">
      <c r="A399" s="2" t="s">
        <v>233</v>
      </c>
      <c r="B399" s="1" t="s">
        <v>346</v>
      </c>
      <c r="C399" t="str">
        <f>VLOOKUP(B399,[2]Clothes!$B$5:$D$447,2, FALSE)</f>
        <v>Outside of MKCC</v>
      </c>
      <c r="D399" t="str">
        <f>VLOOKUP(B399,[2]Clothes!$B$5:$D$447,3, FALSE)</f>
        <v>Outside of MKCC - Other</v>
      </c>
      <c r="E399" s="5">
        <v>0</v>
      </c>
      <c r="F399" s="5">
        <v>0</v>
      </c>
      <c r="G399" s="5">
        <v>0</v>
      </c>
      <c r="H399" s="5">
        <v>0</v>
      </c>
      <c r="I399" s="5">
        <v>0</v>
      </c>
      <c r="J399" s="5">
        <v>0</v>
      </c>
      <c r="K399" s="5">
        <v>0</v>
      </c>
      <c r="L399" s="5">
        <v>0</v>
      </c>
      <c r="M399" s="5">
        <v>0</v>
      </c>
      <c r="N399" s="5">
        <v>0</v>
      </c>
      <c r="O399" s="5">
        <v>0</v>
      </c>
      <c r="P399" s="5">
        <v>0</v>
      </c>
      <c r="Q399" s="5">
        <v>0</v>
      </c>
      <c r="R399" s="5">
        <v>0</v>
      </c>
      <c r="S399" s="5">
        <v>0</v>
      </c>
    </row>
    <row r="400" spans="1:19" hidden="1" x14ac:dyDescent="0.35">
      <c r="A400" s="2" t="s">
        <v>233</v>
      </c>
      <c r="B400" s="1" t="s">
        <v>347</v>
      </c>
      <c r="C400" t="str">
        <f>VLOOKUP(B400,[2]Clothes!$B$5:$D$447,2, FALSE)</f>
        <v>Outside of MKCC</v>
      </c>
      <c r="D400" t="str">
        <f>VLOOKUP(B400,[2]Clothes!$B$5:$D$447,3, FALSE)</f>
        <v>Northampton</v>
      </c>
      <c r="E400" s="5">
        <v>0</v>
      </c>
      <c r="F400" s="5">
        <v>0</v>
      </c>
      <c r="G400" s="5">
        <v>0</v>
      </c>
      <c r="H400" s="5">
        <v>0</v>
      </c>
      <c r="I400" s="5">
        <v>0</v>
      </c>
      <c r="J400" s="5">
        <v>0</v>
      </c>
      <c r="K400" s="5">
        <v>0</v>
      </c>
      <c r="L400" s="5">
        <v>0</v>
      </c>
      <c r="M400" s="5">
        <v>0</v>
      </c>
      <c r="N400" s="5">
        <v>0</v>
      </c>
      <c r="O400" s="5">
        <v>0</v>
      </c>
      <c r="P400" s="5">
        <v>0</v>
      </c>
      <c r="Q400" s="5">
        <v>0</v>
      </c>
      <c r="R400" s="5">
        <v>0</v>
      </c>
      <c r="S400" s="5">
        <v>0</v>
      </c>
    </row>
    <row r="401" spans="1:19" hidden="1" x14ac:dyDescent="0.35">
      <c r="A401" s="2" t="s">
        <v>233</v>
      </c>
      <c r="B401" s="1" t="s">
        <v>348</v>
      </c>
      <c r="C401" t="str">
        <f>VLOOKUP(B401,[2]Clothes!$B$5:$D$447,2, FALSE)</f>
        <v>Outside of MKCC</v>
      </c>
      <c r="D401" t="str">
        <f>VLOOKUP(B401,[2]Clothes!$B$5:$D$447,3, FALSE)</f>
        <v>Outside of MKCC - Other</v>
      </c>
      <c r="E401" s="5">
        <v>0</v>
      </c>
      <c r="F401" s="5">
        <v>0</v>
      </c>
      <c r="G401" s="5">
        <v>0</v>
      </c>
      <c r="H401" s="5">
        <v>0</v>
      </c>
      <c r="I401" s="5">
        <v>0</v>
      </c>
      <c r="J401" s="5">
        <v>0</v>
      </c>
      <c r="K401" s="5">
        <v>0</v>
      </c>
      <c r="L401" s="5">
        <v>0</v>
      </c>
      <c r="M401" s="5">
        <v>0</v>
      </c>
      <c r="N401" s="5">
        <v>0</v>
      </c>
      <c r="O401" s="5">
        <v>0</v>
      </c>
      <c r="P401" s="5">
        <v>0</v>
      </c>
      <c r="Q401" s="5">
        <v>0</v>
      </c>
      <c r="R401" s="5">
        <v>0</v>
      </c>
      <c r="S401" s="5">
        <v>0</v>
      </c>
    </row>
    <row r="402" spans="1:19" hidden="1" x14ac:dyDescent="0.35">
      <c r="A402" s="2" t="s">
        <v>233</v>
      </c>
      <c r="B402" s="1" t="s">
        <v>349</v>
      </c>
      <c r="C402" t="str">
        <f>VLOOKUP(B402,[2]Clothes!$B$5:$D$447,2, FALSE)</f>
        <v>Outside of MKCC</v>
      </c>
      <c r="D402" t="str">
        <f>VLOOKUP(B402,[2]Clothes!$B$5:$D$447,3, FALSE)</f>
        <v>Outside of MKCC - Other</v>
      </c>
      <c r="E402" s="5">
        <v>0</v>
      </c>
      <c r="F402" s="5">
        <v>0</v>
      </c>
      <c r="G402" s="5">
        <v>0</v>
      </c>
      <c r="H402" s="5">
        <v>0</v>
      </c>
      <c r="I402" s="5">
        <v>0</v>
      </c>
      <c r="J402" s="5">
        <v>0</v>
      </c>
      <c r="K402" s="5">
        <v>0</v>
      </c>
      <c r="L402" s="5">
        <v>0</v>
      </c>
      <c r="M402" s="5">
        <v>0</v>
      </c>
      <c r="N402" s="5">
        <v>0</v>
      </c>
      <c r="O402" s="5">
        <v>0</v>
      </c>
      <c r="P402" s="5">
        <v>0</v>
      </c>
      <c r="Q402" s="5">
        <v>0</v>
      </c>
      <c r="R402" s="5">
        <v>0</v>
      </c>
      <c r="S402" s="5">
        <v>0</v>
      </c>
    </row>
    <row r="403" spans="1:19" hidden="1" x14ac:dyDescent="0.35">
      <c r="A403" s="2" t="s">
        <v>233</v>
      </c>
      <c r="B403" s="1" t="s">
        <v>350</v>
      </c>
      <c r="C403" t="str">
        <f>VLOOKUP(B403,[2]Clothes!$B$5:$D$447,2, FALSE)</f>
        <v>Outside of MKCC</v>
      </c>
      <c r="D403" t="str">
        <f>VLOOKUP(B403,[2]Clothes!$B$5:$D$447,3, FALSE)</f>
        <v>Northampton</v>
      </c>
      <c r="E403" s="5">
        <v>0</v>
      </c>
      <c r="F403" s="5">
        <v>0</v>
      </c>
      <c r="G403" s="5">
        <v>0</v>
      </c>
      <c r="H403" s="5">
        <v>0</v>
      </c>
      <c r="I403" s="5">
        <v>0</v>
      </c>
      <c r="J403" s="5">
        <v>0</v>
      </c>
      <c r="K403" s="5">
        <v>0</v>
      </c>
      <c r="L403" s="5">
        <v>0</v>
      </c>
      <c r="M403" s="5">
        <v>0</v>
      </c>
      <c r="N403" s="5">
        <v>0</v>
      </c>
      <c r="O403" s="5">
        <v>0</v>
      </c>
      <c r="P403" s="5">
        <v>0</v>
      </c>
      <c r="Q403" s="5">
        <v>0</v>
      </c>
      <c r="R403" s="5">
        <v>0</v>
      </c>
      <c r="S403" s="5">
        <v>0</v>
      </c>
    </row>
    <row r="404" spans="1:19" hidden="1" x14ac:dyDescent="0.35">
      <c r="A404" s="2" t="s">
        <v>233</v>
      </c>
      <c r="B404" s="1" t="s">
        <v>351</v>
      </c>
      <c r="C404" t="str">
        <f>VLOOKUP(B404,[2]Clothes!$B$5:$D$447,2, FALSE)</f>
        <v>Outside of MKCC</v>
      </c>
      <c r="D404" t="str">
        <f>VLOOKUP(B404,[2]Clothes!$B$5:$D$447,3, FALSE)</f>
        <v>Outside of MKCC - Other</v>
      </c>
      <c r="E404" s="5">
        <v>0</v>
      </c>
      <c r="F404" s="5">
        <v>0</v>
      </c>
      <c r="G404" s="5">
        <v>0</v>
      </c>
      <c r="H404" s="5">
        <v>0</v>
      </c>
      <c r="I404" s="5">
        <v>0</v>
      </c>
      <c r="J404" s="5">
        <v>0</v>
      </c>
      <c r="K404" s="5">
        <v>0</v>
      </c>
      <c r="L404" s="5">
        <v>0</v>
      </c>
      <c r="M404" s="5">
        <v>0</v>
      </c>
      <c r="N404" s="5">
        <v>0</v>
      </c>
      <c r="O404" s="5">
        <v>0</v>
      </c>
      <c r="P404" s="5">
        <v>0</v>
      </c>
      <c r="Q404" s="5">
        <v>0</v>
      </c>
      <c r="R404" s="5">
        <v>0</v>
      </c>
      <c r="S404" s="5">
        <v>0</v>
      </c>
    </row>
    <row r="405" spans="1:19" hidden="1" x14ac:dyDescent="0.35">
      <c r="A405" s="2" t="s">
        <v>233</v>
      </c>
      <c r="B405" s="1" t="s">
        <v>353</v>
      </c>
      <c r="C405" t="str">
        <f>VLOOKUP(B405,[2]Clothes!$B$5:$D$447,2, FALSE)</f>
        <v>Outside of MKCC</v>
      </c>
      <c r="D405" t="str">
        <f>VLOOKUP(B405,[2]Clothes!$B$5:$D$447,3, FALSE)</f>
        <v>Outside of MKCC - Other</v>
      </c>
      <c r="E405" s="5">
        <v>0</v>
      </c>
      <c r="F405" s="5">
        <v>0</v>
      </c>
      <c r="G405" s="5">
        <v>0</v>
      </c>
      <c r="H405" s="5">
        <v>0</v>
      </c>
      <c r="I405" s="5">
        <v>0</v>
      </c>
      <c r="J405" s="5">
        <v>0</v>
      </c>
      <c r="K405" s="5">
        <v>0</v>
      </c>
      <c r="L405" s="5">
        <v>0</v>
      </c>
      <c r="M405" s="5">
        <v>0</v>
      </c>
      <c r="N405" s="5">
        <v>0</v>
      </c>
      <c r="O405" s="5">
        <v>0</v>
      </c>
      <c r="P405" s="5">
        <v>0</v>
      </c>
      <c r="Q405" s="5">
        <v>0</v>
      </c>
      <c r="R405" s="5">
        <v>0</v>
      </c>
      <c r="S405" s="5">
        <v>0</v>
      </c>
    </row>
    <row r="406" spans="1:19" hidden="1" x14ac:dyDescent="0.35">
      <c r="A406" s="2" t="s">
        <v>233</v>
      </c>
      <c r="B406" s="1" t="s">
        <v>354</v>
      </c>
      <c r="C406" t="str">
        <f>VLOOKUP(B406,[2]Clothes!$B$5:$D$447,2, FALSE)</f>
        <v>Outside of MKCC</v>
      </c>
      <c r="D406" t="str">
        <f>VLOOKUP(B406,[2]Clothes!$B$5:$D$447,3, FALSE)</f>
        <v>Bedford</v>
      </c>
      <c r="E406" s="5">
        <v>0</v>
      </c>
      <c r="F406" s="5">
        <v>0</v>
      </c>
      <c r="G406" s="5">
        <v>0</v>
      </c>
      <c r="H406" s="5">
        <v>0</v>
      </c>
      <c r="I406" s="5">
        <v>0</v>
      </c>
      <c r="J406" s="5">
        <v>0</v>
      </c>
      <c r="K406" s="5">
        <v>0</v>
      </c>
      <c r="L406" s="5">
        <v>0</v>
      </c>
      <c r="M406" s="5">
        <v>0</v>
      </c>
      <c r="N406" s="5">
        <v>0</v>
      </c>
      <c r="O406" s="5">
        <v>0</v>
      </c>
      <c r="P406" s="5">
        <v>0</v>
      </c>
      <c r="Q406" s="5">
        <v>0</v>
      </c>
      <c r="R406" s="5">
        <v>0</v>
      </c>
      <c r="S406" s="5">
        <v>0</v>
      </c>
    </row>
    <row r="407" spans="1:19" hidden="1" x14ac:dyDescent="0.35">
      <c r="A407" s="2" t="s">
        <v>233</v>
      </c>
      <c r="B407" s="1" t="s">
        <v>355</v>
      </c>
      <c r="C407" t="str">
        <f>VLOOKUP(B407,[2]Clothes!$B$5:$D$447,2, FALSE)</f>
        <v>Outside of MKCC</v>
      </c>
      <c r="D407" t="str">
        <f>VLOOKUP(B407,[2]Clothes!$B$5:$D$447,3, FALSE)</f>
        <v>Outside of MKCC - Other</v>
      </c>
      <c r="E407" s="5">
        <v>0</v>
      </c>
      <c r="F407" s="5">
        <v>0</v>
      </c>
      <c r="G407" s="5">
        <v>0</v>
      </c>
      <c r="H407" s="5">
        <v>0</v>
      </c>
      <c r="I407" s="5">
        <v>0</v>
      </c>
      <c r="J407" s="5">
        <v>0</v>
      </c>
      <c r="K407" s="5">
        <v>0</v>
      </c>
      <c r="L407" s="5">
        <v>0</v>
      </c>
      <c r="M407" s="5">
        <v>0</v>
      </c>
      <c r="N407" s="5">
        <v>0</v>
      </c>
      <c r="O407" s="5">
        <v>0</v>
      </c>
      <c r="P407" s="5">
        <v>0</v>
      </c>
      <c r="Q407" s="5">
        <v>0</v>
      </c>
      <c r="R407" s="5">
        <v>0</v>
      </c>
      <c r="S407" s="5">
        <v>0</v>
      </c>
    </row>
    <row r="408" spans="1:19" hidden="1" x14ac:dyDescent="0.35">
      <c r="A408" s="2" t="s">
        <v>233</v>
      </c>
      <c r="B408" s="1" t="s">
        <v>814</v>
      </c>
      <c r="C408" t="str">
        <f>VLOOKUP(B408,[2]Clothes!$B$5:$D$447,2, FALSE)</f>
        <v>Outside of MKCC</v>
      </c>
      <c r="D408" t="str">
        <f>VLOOKUP(B408,[2]Clothes!$B$5:$D$447,3, FALSE)</f>
        <v>Outside of MKCC - Other</v>
      </c>
      <c r="E408" s="5">
        <v>0</v>
      </c>
      <c r="F408" s="5">
        <v>0</v>
      </c>
      <c r="G408" s="5">
        <v>0</v>
      </c>
      <c r="H408" s="5">
        <v>0</v>
      </c>
      <c r="I408" s="5">
        <v>0</v>
      </c>
      <c r="J408" s="5">
        <v>0</v>
      </c>
      <c r="K408" s="5">
        <v>0</v>
      </c>
      <c r="L408" s="5">
        <v>0</v>
      </c>
      <c r="M408" s="5">
        <v>0</v>
      </c>
      <c r="N408" s="5">
        <v>0</v>
      </c>
      <c r="O408" s="5">
        <v>0</v>
      </c>
      <c r="P408" s="5">
        <v>0</v>
      </c>
      <c r="Q408" s="5">
        <v>0</v>
      </c>
      <c r="R408" s="5">
        <v>0</v>
      </c>
      <c r="S408" s="5">
        <v>0</v>
      </c>
    </row>
    <row r="409" spans="1:19" hidden="1" x14ac:dyDescent="0.35">
      <c r="A409" s="2" t="s">
        <v>233</v>
      </c>
      <c r="B409" s="1" t="s">
        <v>815</v>
      </c>
      <c r="C409" t="str">
        <f>VLOOKUP(B409,[2]Clothes!$B$5:$D$447,2, FALSE)</f>
        <v>Outside of MKCC</v>
      </c>
      <c r="D409" t="str">
        <f>VLOOKUP(B409,[2]Clothes!$B$5:$D$447,3, FALSE)</f>
        <v>Outside of MKCC - Other</v>
      </c>
      <c r="E409" s="5">
        <v>8.4999999999999995E-4</v>
      </c>
      <c r="F409" s="5">
        <v>0</v>
      </c>
      <c r="G409" s="5">
        <v>0</v>
      </c>
      <c r="H409" s="5">
        <v>0</v>
      </c>
      <c r="I409" s="5">
        <v>0</v>
      </c>
      <c r="J409" s="5">
        <v>0</v>
      </c>
      <c r="K409" s="5">
        <v>0</v>
      </c>
      <c r="L409" s="5">
        <v>0</v>
      </c>
      <c r="M409" s="5">
        <v>0</v>
      </c>
      <c r="N409" s="5">
        <v>0</v>
      </c>
      <c r="O409" s="5">
        <v>0</v>
      </c>
      <c r="P409" s="5">
        <v>0</v>
      </c>
      <c r="Q409" s="5">
        <v>6.0299999999999998E-3</v>
      </c>
      <c r="R409" s="5">
        <v>0</v>
      </c>
      <c r="S409" s="5">
        <v>0</v>
      </c>
    </row>
    <row r="410" spans="1:19" hidden="1" x14ac:dyDescent="0.35">
      <c r="A410" s="2" t="s">
        <v>233</v>
      </c>
      <c r="B410" s="1" t="s">
        <v>816</v>
      </c>
      <c r="C410" t="str">
        <f>VLOOKUP(B410,[2]Clothes!$B$5:$D$447,2, FALSE)</f>
        <v>Outside of MKCC</v>
      </c>
      <c r="D410" t="str">
        <f>VLOOKUP(B410,[2]Clothes!$B$5:$D$447,3, FALSE)</f>
        <v>Outside of MKCC - Other</v>
      </c>
      <c r="E410" s="5">
        <v>3.49E-3</v>
      </c>
      <c r="F410" s="5">
        <v>0</v>
      </c>
      <c r="G410" s="5">
        <v>0</v>
      </c>
      <c r="H410" s="5">
        <v>0</v>
      </c>
      <c r="I410" s="5">
        <v>0</v>
      </c>
      <c r="J410" s="5">
        <v>0</v>
      </c>
      <c r="K410" s="5">
        <v>0</v>
      </c>
      <c r="L410" s="5">
        <v>0</v>
      </c>
      <c r="M410" s="5">
        <v>0</v>
      </c>
      <c r="N410" s="5">
        <v>0</v>
      </c>
      <c r="O410" s="5">
        <v>0</v>
      </c>
      <c r="P410" s="5">
        <v>3.2099999999999997E-2</v>
      </c>
      <c r="Q410" s="5">
        <v>0</v>
      </c>
      <c r="R410" s="5">
        <v>0</v>
      </c>
      <c r="S410" s="5">
        <v>0</v>
      </c>
    </row>
    <row r="411" spans="1:19" hidden="1" x14ac:dyDescent="0.35">
      <c r="A411" s="2" t="s">
        <v>233</v>
      </c>
      <c r="B411" s="1" t="s">
        <v>817</v>
      </c>
      <c r="C411" t="str">
        <f>VLOOKUP(B411,[2]Clothes!$B$5:$D$447,2, FALSE)</f>
        <v>Outside of MKCC</v>
      </c>
      <c r="D411" t="str">
        <f>VLOOKUP(B411,[2]Clothes!$B$5:$D$447,3, FALSE)</f>
        <v>Outside of MKCC - Other</v>
      </c>
      <c r="E411" s="5">
        <v>0</v>
      </c>
      <c r="F411" s="5">
        <v>0</v>
      </c>
      <c r="G411" s="5">
        <v>0</v>
      </c>
      <c r="H411" s="5">
        <v>0</v>
      </c>
      <c r="I411" s="5">
        <v>0</v>
      </c>
      <c r="J411" s="5">
        <v>0</v>
      </c>
      <c r="K411" s="5">
        <v>0</v>
      </c>
      <c r="L411" s="5">
        <v>0</v>
      </c>
      <c r="M411" s="5">
        <v>0</v>
      </c>
      <c r="N411" s="5">
        <v>0</v>
      </c>
      <c r="O411" s="5">
        <v>0</v>
      </c>
      <c r="P411" s="5">
        <v>0</v>
      </c>
      <c r="Q411" s="5">
        <v>0</v>
      </c>
      <c r="R411" s="5">
        <v>0</v>
      </c>
      <c r="S411" s="5">
        <v>0</v>
      </c>
    </row>
    <row r="412" spans="1:19" hidden="1" x14ac:dyDescent="0.35">
      <c r="A412" s="2" t="s">
        <v>233</v>
      </c>
      <c r="B412" s="1" t="s">
        <v>818</v>
      </c>
      <c r="C412" t="str">
        <f>VLOOKUP(B412,[2]Clothes!$B$5:$D$447,2, FALSE)</f>
        <v>Outside of MKCC</v>
      </c>
      <c r="D412" t="str">
        <f>VLOOKUP(B412,[2]Clothes!$B$5:$D$447,3, FALSE)</f>
        <v>Northampton</v>
      </c>
      <c r="E412" s="5">
        <v>9.7000000000000005E-4</v>
      </c>
      <c r="F412" s="5">
        <v>0</v>
      </c>
      <c r="G412" s="5">
        <v>0</v>
      </c>
      <c r="H412" s="5">
        <v>0</v>
      </c>
      <c r="I412" s="5">
        <v>0</v>
      </c>
      <c r="J412" s="5">
        <v>0</v>
      </c>
      <c r="K412" s="5">
        <v>0</v>
      </c>
      <c r="L412" s="5">
        <v>2.2790000000000001E-2</v>
      </c>
      <c r="M412" s="5">
        <v>0</v>
      </c>
      <c r="N412" s="5">
        <v>0</v>
      </c>
      <c r="O412" s="5">
        <v>0</v>
      </c>
      <c r="P412" s="5">
        <v>0</v>
      </c>
      <c r="Q412" s="5">
        <v>0</v>
      </c>
      <c r="R412" s="5">
        <v>0</v>
      </c>
      <c r="S412" s="5">
        <v>0</v>
      </c>
    </row>
    <row r="413" spans="1:19" hidden="1" x14ac:dyDescent="0.35">
      <c r="A413" s="2" t="s">
        <v>233</v>
      </c>
      <c r="B413" s="1" t="s">
        <v>819</v>
      </c>
      <c r="C413" t="str">
        <f>VLOOKUP(B413,[2]Clothes!$B$5:$D$447,2, FALSE)</f>
        <v>Outside of MKCC</v>
      </c>
      <c r="D413" t="str">
        <f>VLOOKUP(B413,[2]Clothes!$B$5:$D$447,3, FALSE)</f>
        <v>Outside of MKCC - Other</v>
      </c>
      <c r="E413" s="5">
        <v>0</v>
      </c>
      <c r="F413" s="5">
        <v>0</v>
      </c>
      <c r="G413" s="5">
        <v>0</v>
      </c>
      <c r="H413" s="5">
        <v>0</v>
      </c>
      <c r="I413" s="5">
        <v>0</v>
      </c>
      <c r="J413" s="5">
        <v>0</v>
      </c>
      <c r="K413" s="5">
        <v>0</v>
      </c>
      <c r="L413" s="5">
        <v>0</v>
      </c>
      <c r="M413" s="5">
        <v>0</v>
      </c>
      <c r="N413" s="5">
        <v>0</v>
      </c>
      <c r="O413" s="5">
        <v>0</v>
      </c>
      <c r="P413" s="5">
        <v>0</v>
      </c>
      <c r="Q413" s="5">
        <v>0</v>
      </c>
      <c r="R413" s="5">
        <v>0</v>
      </c>
      <c r="S413" s="5">
        <v>0</v>
      </c>
    </row>
    <row r="414" spans="1:19" hidden="1" x14ac:dyDescent="0.35">
      <c r="A414" s="2" t="s">
        <v>233</v>
      </c>
      <c r="B414" s="1" t="s">
        <v>820</v>
      </c>
      <c r="C414" t="str">
        <f>VLOOKUP(B414,[2]Clothes!$B$5:$D$447,2, FALSE)</f>
        <v>Outside of MKCC</v>
      </c>
      <c r="D414" t="str">
        <f>VLOOKUP(B414,[2]Clothes!$B$5:$D$447,3, FALSE)</f>
        <v>Outside of MKCC - Other</v>
      </c>
      <c r="E414" s="5">
        <v>0</v>
      </c>
      <c r="F414" s="5">
        <v>0</v>
      </c>
      <c r="G414" s="5">
        <v>0</v>
      </c>
      <c r="H414" s="5">
        <v>0</v>
      </c>
      <c r="I414" s="5">
        <v>0</v>
      </c>
      <c r="J414" s="5">
        <v>0</v>
      </c>
      <c r="K414" s="5">
        <v>0</v>
      </c>
      <c r="L414" s="5">
        <v>0</v>
      </c>
      <c r="M414" s="5">
        <v>0</v>
      </c>
      <c r="N414" s="5">
        <v>0</v>
      </c>
      <c r="O414" s="5">
        <v>0</v>
      </c>
      <c r="P414" s="5">
        <v>0</v>
      </c>
      <c r="Q414" s="5">
        <v>0</v>
      </c>
      <c r="R414" s="5">
        <v>0</v>
      </c>
      <c r="S414" s="5">
        <v>0</v>
      </c>
    </row>
    <row r="415" spans="1:19" hidden="1" x14ac:dyDescent="0.35">
      <c r="A415" s="2" t="s">
        <v>233</v>
      </c>
      <c r="B415" s="1" t="s">
        <v>821</v>
      </c>
      <c r="C415" t="str">
        <f>VLOOKUP(B415,[2]Clothes!$B$5:$D$447,2, FALSE)</f>
        <v>Outside of MKCC</v>
      </c>
      <c r="D415" t="str">
        <f>VLOOKUP(B415,[2]Clothes!$B$5:$D$447,3, FALSE)</f>
        <v>Northampton</v>
      </c>
      <c r="E415" s="5">
        <v>3.31E-3</v>
      </c>
      <c r="F415" s="5">
        <v>0</v>
      </c>
      <c r="G415" s="5">
        <v>0</v>
      </c>
      <c r="H415" s="5">
        <v>0</v>
      </c>
      <c r="I415" s="5">
        <v>0</v>
      </c>
      <c r="J415" s="5">
        <v>0</v>
      </c>
      <c r="K415" s="5">
        <v>0</v>
      </c>
      <c r="L415" s="5">
        <v>0</v>
      </c>
      <c r="M415" s="5">
        <v>2.8330000000000001E-2</v>
      </c>
      <c r="N415" s="5">
        <v>0</v>
      </c>
      <c r="O415" s="5">
        <v>0</v>
      </c>
      <c r="P415" s="5">
        <v>0</v>
      </c>
      <c r="Q415" s="5">
        <v>0</v>
      </c>
      <c r="R415" s="5">
        <v>0</v>
      </c>
      <c r="S415" s="5">
        <v>0</v>
      </c>
    </row>
    <row r="416" spans="1:19" hidden="1" x14ac:dyDescent="0.35">
      <c r="A416" s="2" t="s">
        <v>233</v>
      </c>
      <c r="B416" s="1" t="s">
        <v>822</v>
      </c>
      <c r="C416" t="str">
        <f>VLOOKUP(B416,[2]Clothes!$B$5:$D$447,2, FALSE)</f>
        <v>Outside of MKCC</v>
      </c>
      <c r="D416" t="str">
        <f>VLOOKUP(B416,[2]Clothes!$B$5:$D$447,3, FALSE)</f>
        <v>Bedford</v>
      </c>
      <c r="E416" s="5">
        <v>0</v>
      </c>
      <c r="F416" s="5">
        <v>0</v>
      </c>
      <c r="G416" s="5">
        <v>0</v>
      </c>
      <c r="H416" s="5">
        <v>0</v>
      </c>
      <c r="I416" s="5">
        <v>0</v>
      </c>
      <c r="J416" s="5">
        <v>0</v>
      </c>
      <c r="K416" s="5">
        <v>0</v>
      </c>
      <c r="L416" s="5">
        <v>0</v>
      </c>
      <c r="M416" s="5">
        <v>0</v>
      </c>
      <c r="N416" s="5">
        <v>0</v>
      </c>
      <c r="O416" s="5">
        <v>0</v>
      </c>
      <c r="P416" s="5">
        <v>0</v>
      </c>
      <c r="Q416" s="5">
        <v>0</v>
      </c>
      <c r="R416" s="5">
        <v>0</v>
      </c>
      <c r="S416" s="5">
        <v>0</v>
      </c>
    </row>
    <row r="417" spans="1:19" hidden="1" x14ac:dyDescent="0.35">
      <c r="A417" s="2" t="s">
        <v>233</v>
      </c>
      <c r="B417" s="1" t="s">
        <v>823</v>
      </c>
      <c r="C417" t="str">
        <f>VLOOKUP(B417,[2]Clothes!$B$5:$D$447,2, FALSE)</f>
        <v>Outside of MKCC</v>
      </c>
      <c r="D417" t="str">
        <f>VLOOKUP(B417,[2]Clothes!$B$5:$D$447,3, FALSE)</f>
        <v>Outside of MKCC - Other</v>
      </c>
      <c r="E417" s="5">
        <v>0</v>
      </c>
      <c r="F417" s="5">
        <v>0</v>
      </c>
      <c r="G417" s="5">
        <v>0</v>
      </c>
      <c r="H417" s="5">
        <v>0</v>
      </c>
      <c r="I417" s="5">
        <v>0</v>
      </c>
      <c r="J417" s="5">
        <v>0</v>
      </c>
      <c r="K417" s="5">
        <v>0</v>
      </c>
      <c r="L417" s="5">
        <v>0</v>
      </c>
      <c r="M417" s="5">
        <v>0</v>
      </c>
      <c r="N417" s="5">
        <v>0</v>
      </c>
      <c r="O417" s="5">
        <v>0</v>
      </c>
      <c r="P417" s="5">
        <v>0</v>
      </c>
      <c r="Q417" s="5">
        <v>0</v>
      </c>
      <c r="R417" s="5">
        <v>0</v>
      </c>
      <c r="S417" s="5">
        <v>0</v>
      </c>
    </row>
    <row r="418" spans="1:19" hidden="1" x14ac:dyDescent="0.35">
      <c r="A418" s="2" t="s">
        <v>233</v>
      </c>
      <c r="B418" s="1" t="s">
        <v>824</v>
      </c>
      <c r="C418" t="str">
        <f>VLOOKUP(B418,[2]Clothes!$B$5:$D$447,2, FALSE)</f>
        <v>Outside of MKCC</v>
      </c>
      <c r="D418" t="str">
        <f>VLOOKUP(B418,[2]Clothes!$B$5:$D$447,3, FALSE)</f>
        <v>Northampton</v>
      </c>
      <c r="E418" s="5">
        <v>0</v>
      </c>
      <c r="F418" s="5">
        <v>0</v>
      </c>
      <c r="G418" s="5">
        <v>0</v>
      </c>
      <c r="H418" s="5">
        <v>0</v>
      </c>
      <c r="I418" s="5">
        <v>0</v>
      </c>
      <c r="J418" s="5">
        <v>0</v>
      </c>
      <c r="K418" s="5">
        <v>0</v>
      </c>
      <c r="L418" s="5">
        <v>0</v>
      </c>
      <c r="M418" s="5">
        <v>0</v>
      </c>
      <c r="N418" s="5">
        <v>0</v>
      </c>
      <c r="O418" s="5">
        <v>0</v>
      </c>
      <c r="P418" s="5">
        <v>0</v>
      </c>
      <c r="Q418" s="5">
        <v>0</v>
      </c>
      <c r="R418" s="5">
        <v>0</v>
      </c>
      <c r="S418" s="5">
        <v>0</v>
      </c>
    </row>
    <row r="419" spans="1:19" hidden="1" x14ac:dyDescent="0.35">
      <c r="A419" s="2" t="s">
        <v>233</v>
      </c>
      <c r="B419" s="1" t="s">
        <v>825</v>
      </c>
      <c r="C419" t="str">
        <f>VLOOKUP(B419,[2]Clothes!$B$5:$D$447,2, FALSE)</f>
        <v>Outside of MKCC</v>
      </c>
      <c r="D419" t="str">
        <f>VLOOKUP(B419,[2]Clothes!$B$5:$D$447,3, FALSE)</f>
        <v>Outside of MKCC - Other</v>
      </c>
      <c r="E419" s="5">
        <v>0</v>
      </c>
      <c r="F419" s="5">
        <v>0</v>
      </c>
      <c r="G419" s="5">
        <v>0</v>
      </c>
      <c r="H419" s="5">
        <v>0</v>
      </c>
      <c r="I419" s="5">
        <v>0</v>
      </c>
      <c r="J419" s="5">
        <v>0</v>
      </c>
      <c r="K419" s="5">
        <v>0</v>
      </c>
      <c r="L419" s="5">
        <v>0</v>
      </c>
      <c r="M419" s="5">
        <v>0</v>
      </c>
      <c r="N419" s="5">
        <v>0</v>
      </c>
      <c r="O419" s="5">
        <v>0</v>
      </c>
      <c r="P419" s="5">
        <v>0</v>
      </c>
      <c r="Q419" s="5">
        <v>0</v>
      </c>
      <c r="R419" s="5">
        <v>0</v>
      </c>
      <c r="S419" s="5">
        <v>0</v>
      </c>
    </row>
    <row r="420" spans="1:19" hidden="1" x14ac:dyDescent="0.35">
      <c r="A420" s="2" t="s">
        <v>233</v>
      </c>
      <c r="B420" s="1" t="s">
        <v>826</v>
      </c>
      <c r="C420" t="str">
        <f>VLOOKUP(B420,[2]Clothes!$B$5:$D$447,2, FALSE)</f>
        <v>Outside of MKCC</v>
      </c>
      <c r="D420" t="str">
        <f>VLOOKUP(B420,[2]Clothes!$B$5:$D$447,3, FALSE)</f>
        <v>Outside of MKCC - Other</v>
      </c>
      <c r="E420" s="5">
        <v>0</v>
      </c>
      <c r="F420" s="5">
        <v>0</v>
      </c>
      <c r="G420" s="5">
        <v>0</v>
      </c>
      <c r="H420" s="5">
        <v>0</v>
      </c>
      <c r="I420" s="5">
        <v>0</v>
      </c>
      <c r="J420" s="5">
        <v>0</v>
      </c>
      <c r="K420" s="5">
        <v>0</v>
      </c>
      <c r="L420" s="5">
        <v>0</v>
      </c>
      <c r="M420" s="5">
        <v>0</v>
      </c>
      <c r="N420" s="5">
        <v>0</v>
      </c>
      <c r="O420" s="5">
        <v>0</v>
      </c>
      <c r="P420" s="5">
        <v>0</v>
      </c>
      <c r="Q420" s="5">
        <v>0</v>
      </c>
      <c r="R420" s="5">
        <v>0</v>
      </c>
      <c r="S420" s="5">
        <v>0</v>
      </c>
    </row>
    <row r="421" spans="1:19" hidden="1" x14ac:dyDescent="0.35">
      <c r="A421" s="2" t="s">
        <v>233</v>
      </c>
      <c r="B421" s="1" t="s">
        <v>373</v>
      </c>
      <c r="C421" t="str">
        <f>VLOOKUP(B421,[2]Clothes!$B$5:$D$447,2, FALSE)</f>
        <v>Outside of MKCC</v>
      </c>
      <c r="D421" t="str">
        <f>VLOOKUP(B421,[2]Clothes!$B$5:$D$447,3, FALSE)</f>
        <v>Bedford</v>
      </c>
      <c r="E421" s="5">
        <v>6.6E-4</v>
      </c>
      <c r="F421" s="5">
        <v>0</v>
      </c>
      <c r="G421" s="5">
        <v>0</v>
      </c>
      <c r="H421" s="5">
        <v>0</v>
      </c>
      <c r="I421" s="5">
        <v>0</v>
      </c>
      <c r="J421" s="5">
        <v>0</v>
      </c>
      <c r="K421" s="5">
        <v>0</v>
      </c>
      <c r="L421" s="5">
        <v>0</v>
      </c>
      <c r="M421" s="5">
        <v>0</v>
      </c>
      <c r="N421" s="5">
        <v>0</v>
      </c>
      <c r="O421" s="5">
        <v>0</v>
      </c>
      <c r="P421" s="5">
        <v>6.0400000000000002E-3</v>
      </c>
      <c r="Q421" s="5">
        <v>0</v>
      </c>
      <c r="R421" s="5">
        <v>0</v>
      </c>
      <c r="S421" s="5">
        <v>0</v>
      </c>
    </row>
    <row r="422" spans="1:19" hidden="1" x14ac:dyDescent="0.35">
      <c r="A422" s="2" t="s">
        <v>233</v>
      </c>
      <c r="B422" s="1" t="s">
        <v>374</v>
      </c>
      <c r="C422" t="str">
        <f>VLOOKUP(B422,[2]Clothes!$B$5:$D$447,2, FALSE)</f>
        <v>Outside of MKCC</v>
      </c>
      <c r="D422" t="str">
        <f>VLOOKUP(B422,[2]Clothes!$B$5:$D$447,3, FALSE)</f>
        <v>Outside of MKCC - Other</v>
      </c>
      <c r="E422" s="5">
        <v>9.7000000000000005E-4</v>
      </c>
      <c r="F422" s="5">
        <v>0</v>
      </c>
      <c r="G422" s="5">
        <v>0</v>
      </c>
      <c r="H422" s="5">
        <v>0</v>
      </c>
      <c r="I422" s="5">
        <v>0</v>
      </c>
      <c r="J422" s="5">
        <v>0</v>
      </c>
      <c r="K422" s="5">
        <v>0</v>
      </c>
      <c r="L422" s="5">
        <v>2.2790000000000001E-2</v>
      </c>
      <c r="M422" s="5">
        <v>0</v>
      </c>
      <c r="N422" s="5">
        <v>0</v>
      </c>
      <c r="O422" s="5">
        <v>0</v>
      </c>
      <c r="P422" s="5">
        <v>0</v>
      </c>
      <c r="Q422" s="5">
        <v>0</v>
      </c>
      <c r="R422" s="5">
        <v>0</v>
      </c>
      <c r="S422" s="5">
        <v>0</v>
      </c>
    </row>
    <row r="423" spans="1:19" hidden="1" x14ac:dyDescent="0.35">
      <c r="A423" s="2" t="s">
        <v>233</v>
      </c>
      <c r="B423" s="1" t="s">
        <v>375</v>
      </c>
      <c r="C423" t="str">
        <f>VLOOKUP(B423,[2]Clothes!$B$5:$D$447,2, FALSE)</f>
        <v>Outside of MKCC</v>
      </c>
      <c r="D423" t="str">
        <f>VLOOKUP(B423,[2]Clothes!$B$5:$D$447,3, FALSE)</f>
        <v>Northampton</v>
      </c>
      <c r="E423" s="5">
        <v>0</v>
      </c>
      <c r="F423" s="5">
        <v>0</v>
      </c>
      <c r="G423" s="5">
        <v>0</v>
      </c>
      <c r="H423" s="5">
        <v>0</v>
      </c>
      <c r="I423" s="5">
        <v>0</v>
      </c>
      <c r="J423" s="5">
        <v>0</v>
      </c>
      <c r="K423" s="5">
        <v>0</v>
      </c>
      <c r="L423" s="5">
        <v>0</v>
      </c>
      <c r="M423" s="5">
        <v>0</v>
      </c>
      <c r="N423" s="5">
        <v>0</v>
      </c>
      <c r="O423" s="5">
        <v>0</v>
      </c>
      <c r="P423" s="5">
        <v>0</v>
      </c>
      <c r="Q423" s="5">
        <v>0</v>
      </c>
      <c r="R423" s="5">
        <v>0</v>
      </c>
      <c r="S423" s="5">
        <v>0</v>
      </c>
    </row>
    <row r="424" spans="1:19" hidden="1" x14ac:dyDescent="0.35">
      <c r="A424" s="2" t="s">
        <v>233</v>
      </c>
      <c r="B424" s="1" t="s">
        <v>377</v>
      </c>
      <c r="C424" t="str">
        <f>VLOOKUP(B424,[2]Clothes!$B$5:$D$447,2, FALSE)</f>
        <v>Outside of MKCC</v>
      </c>
      <c r="D424" t="str">
        <f>VLOOKUP(B424,[2]Clothes!$B$5:$D$447,3, FALSE)</f>
        <v>Outside of MKCC - Other</v>
      </c>
      <c r="E424" s="5">
        <v>0</v>
      </c>
      <c r="F424" s="5">
        <v>0</v>
      </c>
      <c r="G424" s="5">
        <v>0</v>
      </c>
      <c r="H424" s="5">
        <v>0</v>
      </c>
      <c r="I424" s="5">
        <v>0</v>
      </c>
      <c r="J424" s="5">
        <v>0</v>
      </c>
      <c r="K424" s="5">
        <v>0</v>
      </c>
      <c r="L424" s="5">
        <v>0</v>
      </c>
      <c r="M424" s="5">
        <v>0</v>
      </c>
      <c r="N424" s="5">
        <v>0</v>
      </c>
      <c r="O424" s="5">
        <v>0</v>
      </c>
      <c r="P424" s="5">
        <v>0</v>
      </c>
      <c r="Q424" s="5">
        <v>0</v>
      </c>
      <c r="R424" s="5">
        <v>0</v>
      </c>
      <c r="S424" s="5">
        <v>0</v>
      </c>
    </row>
    <row r="425" spans="1:19" hidden="1" x14ac:dyDescent="0.35">
      <c r="A425" s="2" t="s">
        <v>233</v>
      </c>
      <c r="B425" s="1" t="s">
        <v>378</v>
      </c>
      <c r="C425" t="str">
        <f>VLOOKUP(B425,[2]Clothes!$B$5:$D$447,2, FALSE)</f>
        <v>Outside of MKCC</v>
      </c>
      <c r="D425" t="str">
        <f>VLOOKUP(B425,[2]Clothes!$B$5:$D$447,3, FALSE)</f>
        <v>Northampton</v>
      </c>
      <c r="E425" s="5">
        <v>0</v>
      </c>
      <c r="F425" s="5">
        <v>0</v>
      </c>
      <c r="G425" s="5">
        <v>0</v>
      </c>
      <c r="H425" s="5">
        <v>0</v>
      </c>
      <c r="I425" s="5">
        <v>0</v>
      </c>
      <c r="J425" s="5">
        <v>0</v>
      </c>
      <c r="K425" s="5">
        <v>0</v>
      </c>
      <c r="L425" s="5">
        <v>0</v>
      </c>
      <c r="M425" s="5">
        <v>0</v>
      </c>
      <c r="N425" s="5">
        <v>0</v>
      </c>
      <c r="O425" s="5">
        <v>0</v>
      </c>
      <c r="P425" s="5">
        <v>0</v>
      </c>
      <c r="Q425" s="5">
        <v>0</v>
      </c>
      <c r="R425" s="5">
        <v>0</v>
      </c>
      <c r="S425" s="5">
        <v>0</v>
      </c>
    </row>
    <row r="426" spans="1:19" hidden="1" x14ac:dyDescent="0.35">
      <c r="A426" s="2" t="s">
        <v>233</v>
      </c>
      <c r="B426" s="1" t="s">
        <v>380</v>
      </c>
      <c r="C426" t="str">
        <f>VLOOKUP(B426,[2]Clothes!$B$5:$D$447,2, FALSE)</f>
        <v>Outside of MKCC</v>
      </c>
      <c r="D426" t="str">
        <f>VLOOKUP(B426,[2]Clothes!$B$5:$D$447,3, FALSE)</f>
        <v>Outside of MKCC - Other</v>
      </c>
      <c r="E426" s="5">
        <v>0</v>
      </c>
      <c r="F426" s="5">
        <v>0</v>
      </c>
      <c r="G426" s="5">
        <v>0</v>
      </c>
      <c r="H426" s="5">
        <v>0</v>
      </c>
      <c r="I426" s="5">
        <v>0</v>
      </c>
      <c r="J426" s="5">
        <v>0</v>
      </c>
      <c r="K426" s="5">
        <v>0</v>
      </c>
      <c r="L426" s="5">
        <v>0</v>
      </c>
      <c r="M426" s="5">
        <v>0</v>
      </c>
      <c r="N426" s="5">
        <v>0</v>
      </c>
      <c r="O426" s="5">
        <v>0</v>
      </c>
      <c r="P426" s="5">
        <v>0</v>
      </c>
      <c r="Q426" s="5">
        <v>0</v>
      </c>
      <c r="R426" s="5">
        <v>0</v>
      </c>
      <c r="S426" s="5">
        <v>0</v>
      </c>
    </row>
    <row r="427" spans="1:19" hidden="1" x14ac:dyDescent="0.35">
      <c r="A427" s="2" t="s">
        <v>233</v>
      </c>
      <c r="B427" s="1" t="s">
        <v>381</v>
      </c>
      <c r="C427" t="str">
        <f>VLOOKUP(B427,[2]Clothes!$B$5:$D$447,2, FALSE)</f>
        <v>Outside of MKCC</v>
      </c>
      <c r="D427" t="str">
        <f>VLOOKUP(B427,[2]Clothes!$B$5:$D$447,3, FALSE)</f>
        <v>Outside of MKCC - Other</v>
      </c>
      <c r="E427" s="5">
        <v>0</v>
      </c>
      <c r="F427" s="5">
        <v>0</v>
      </c>
      <c r="G427" s="5">
        <v>0</v>
      </c>
      <c r="H427" s="5">
        <v>0</v>
      </c>
      <c r="I427" s="5">
        <v>0</v>
      </c>
      <c r="J427" s="5">
        <v>0</v>
      </c>
      <c r="K427" s="5">
        <v>0</v>
      </c>
      <c r="L427" s="5">
        <v>0</v>
      </c>
      <c r="M427" s="5">
        <v>0</v>
      </c>
      <c r="N427" s="5">
        <v>0</v>
      </c>
      <c r="O427" s="5">
        <v>0</v>
      </c>
      <c r="P427" s="5">
        <v>0</v>
      </c>
      <c r="Q427" s="5">
        <v>0</v>
      </c>
      <c r="R427" s="5">
        <v>0</v>
      </c>
      <c r="S427" s="5">
        <v>0</v>
      </c>
    </row>
    <row r="428" spans="1:19" hidden="1" x14ac:dyDescent="0.35">
      <c r="A428" s="2" t="s">
        <v>233</v>
      </c>
      <c r="B428" s="1" t="s">
        <v>382</v>
      </c>
      <c r="C428" t="str">
        <f>VLOOKUP(B428,[2]Clothes!$B$5:$D$447,2, FALSE)</f>
        <v>Outside of MKCC</v>
      </c>
      <c r="D428" t="str">
        <f>VLOOKUP(B428,[2]Clothes!$B$5:$D$447,3, FALSE)</f>
        <v>Bedford</v>
      </c>
      <c r="E428" s="5">
        <v>0</v>
      </c>
      <c r="F428" s="5">
        <v>0</v>
      </c>
      <c r="G428" s="5">
        <v>0</v>
      </c>
      <c r="H428" s="5">
        <v>0</v>
      </c>
      <c r="I428" s="5">
        <v>0</v>
      </c>
      <c r="J428" s="5">
        <v>0</v>
      </c>
      <c r="K428" s="5">
        <v>0</v>
      </c>
      <c r="L428" s="5">
        <v>0</v>
      </c>
      <c r="M428" s="5">
        <v>0</v>
      </c>
      <c r="N428" s="5">
        <v>0</v>
      </c>
      <c r="O428" s="5">
        <v>0</v>
      </c>
      <c r="P428" s="5">
        <v>0</v>
      </c>
      <c r="Q428" s="5">
        <v>0</v>
      </c>
      <c r="R428" s="5">
        <v>0</v>
      </c>
      <c r="S428" s="5">
        <v>0</v>
      </c>
    </row>
    <row r="429" spans="1:19" hidden="1" x14ac:dyDescent="0.35">
      <c r="A429" s="2" t="s">
        <v>233</v>
      </c>
      <c r="B429" s="1" t="s">
        <v>383</v>
      </c>
      <c r="C429" t="str">
        <f>VLOOKUP(B429,[2]Clothes!$B$5:$D$447,2, FALSE)</f>
        <v>Outside of MKCC</v>
      </c>
      <c r="D429" t="str">
        <f>VLOOKUP(B429,[2]Clothes!$B$5:$D$447,3, FALSE)</f>
        <v>Outside of MKCC - Other</v>
      </c>
      <c r="E429" s="5">
        <v>0</v>
      </c>
      <c r="F429" s="5">
        <v>0</v>
      </c>
      <c r="G429" s="5">
        <v>0</v>
      </c>
      <c r="H429" s="5">
        <v>0</v>
      </c>
      <c r="I429" s="5">
        <v>0</v>
      </c>
      <c r="J429" s="5">
        <v>0</v>
      </c>
      <c r="K429" s="5">
        <v>0</v>
      </c>
      <c r="L429" s="5">
        <v>0</v>
      </c>
      <c r="M429" s="5">
        <v>0</v>
      </c>
      <c r="N429" s="5">
        <v>0</v>
      </c>
      <c r="O429" s="5">
        <v>0</v>
      </c>
      <c r="P429" s="5">
        <v>0</v>
      </c>
      <c r="Q429" s="5">
        <v>0</v>
      </c>
      <c r="R429" s="5">
        <v>0</v>
      </c>
      <c r="S429" s="5">
        <v>0</v>
      </c>
    </row>
    <row r="430" spans="1:19" hidden="1" x14ac:dyDescent="0.35">
      <c r="A430" s="2" t="s">
        <v>233</v>
      </c>
      <c r="B430" s="1" t="s">
        <v>827</v>
      </c>
      <c r="C430" t="str">
        <f>VLOOKUP(B430,[2]Clothes!$B$5:$D$447,2, FALSE)</f>
        <v>Outside of MKCC</v>
      </c>
      <c r="D430" t="str">
        <f>VLOOKUP(B430,[2]Clothes!$B$5:$D$447,3, FALSE)</f>
        <v>Outside of MKCC - Other</v>
      </c>
      <c r="E430" s="5">
        <v>0</v>
      </c>
      <c r="F430" s="5">
        <v>0</v>
      </c>
      <c r="G430" s="5">
        <v>0</v>
      </c>
      <c r="H430" s="5">
        <v>0</v>
      </c>
      <c r="I430" s="5">
        <v>0</v>
      </c>
      <c r="J430" s="5">
        <v>0</v>
      </c>
      <c r="K430" s="5">
        <v>0</v>
      </c>
      <c r="L430" s="5">
        <v>0</v>
      </c>
      <c r="M430" s="5">
        <v>0</v>
      </c>
      <c r="N430" s="5">
        <v>0</v>
      </c>
      <c r="O430" s="5">
        <v>0</v>
      </c>
      <c r="P430" s="5">
        <v>0</v>
      </c>
      <c r="Q430" s="5">
        <v>0</v>
      </c>
      <c r="R430" s="5">
        <v>0</v>
      </c>
      <c r="S430" s="5">
        <v>0</v>
      </c>
    </row>
    <row r="431" spans="1:19" hidden="1" x14ac:dyDescent="0.35">
      <c r="A431" s="2" t="s">
        <v>233</v>
      </c>
      <c r="B431" s="1" t="s">
        <v>828</v>
      </c>
      <c r="C431" t="str">
        <f>VLOOKUP(B431,[2]Clothes!$B$5:$D$447,2, FALSE)</f>
        <v>Outside of MKCC</v>
      </c>
      <c r="D431" t="str">
        <f>VLOOKUP(B431,[2]Clothes!$B$5:$D$447,3, FALSE)</f>
        <v>Outside of MKCC - Other</v>
      </c>
      <c r="E431" s="5">
        <v>0</v>
      </c>
      <c r="F431" s="5">
        <v>0</v>
      </c>
      <c r="G431" s="5">
        <v>0</v>
      </c>
      <c r="H431" s="5">
        <v>0</v>
      </c>
      <c r="I431" s="5">
        <v>0</v>
      </c>
      <c r="J431" s="5">
        <v>0</v>
      </c>
      <c r="K431" s="5">
        <v>0</v>
      </c>
      <c r="L431" s="5">
        <v>0</v>
      </c>
      <c r="M431" s="5">
        <v>0</v>
      </c>
      <c r="N431" s="5">
        <v>0</v>
      </c>
      <c r="O431" s="5">
        <v>0</v>
      </c>
      <c r="P431" s="5">
        <v>0</v>
      </c>
      <c r="Q431" s="5">
        <v>0</v>
      </c>
      <c r="R431" s="5">
        <v>0</v>
      </c>
      <c r="S431" s="5">
        <v>0</v>
      </c>
    </row>
    <row r="432" spans="1:19" hidden="1" x14ac:dyDescent="0.35">
      <c r="A432" s="2" t="s">
        <v>233</v>
      </c>
      <c r="B432" s="1" t="s">
        <v>829</v>
      </c>
      <c r="C432" t="str">
        <f>VLOOKUP(B432,[2]Clothes!$B$5:$D$447,2, FALSE)</f>
        <v>Outside of MKCC</v>
      </c>
      <c r="D432" t="str">
        <f>VLOOKUP(B432,[2]Clothes!$B$5:$D$447,3, FALSE)</f>
        <v>London</v>
      </c>
      <c r="E432" s="5">
        <v>0</v>
      </c>
      <c r="F432" s="5">
        <v>0</v>
      </c>
      <c r="G432" s="5">
        <v>0</v>
      </c>
      <c r="H432" s="5">
        <v>0</v>
      </c>
      <c r="I432" s="5">
        <v>0</v>
      </c>
      <c r="J432" s="5">
        <v>0</v>
      </c>
      <c r="K432" s="5">
        <v>0</v>
      </c>
      <c r="L432" s="5">
        <v>0</v>
      </c>
      <c r="M432" s="5">
        <v>0</v>
      </c>
      <c r="N432" s="5">
        <v>0</v>
      </c>
      <c r="O432" s="5">
        <v>0</v>
      </c>
      <c r="P432" s="5">
        <v>0</v>
      </c>
      <c r="Q432" s="5">
        <v>0</v>
      </c>
      <c r="R432" s="5">
        <v>0</v>
      </c>
      <c r="S432" s="5">
        <v>0</v>
      </c>
    </row>
    <row r="433" spans="1:19" hidden="1" x14ac:dyDescent="0.35">
      <c r="A433" s="2" t="s">
        <v>233</v>
      </c>
      <c r="B433" s="1" t="s">
        <v>830</v>
      </c>
      <c r="C433" t="str">
        <f>VLOOKUP(B433,[2]Clothes!$B$5:$D$447,2, FALSE)</f>
        <v>Outside of MKCC</v>
      </c>
      <c r="D433" t="str">
        <f>VLOOKUP(B433,[2]Clothes!$B$5:$D$447,3, FALSE)</f>
        <v>Outside of MKCC - Other</v>
      </c>
      <c r="E433" s="5">
        <v>0</v>
      </c>
      <c r="F433" s="5">
        <v>0</v>
      </c>
      <c r="G433" s="5">
        <v>0</v>
      </c>
      <c r="H433" s="5">
        <v>0</v>
      </c>
      <c r="I433" s="5">
        <v>0</v>
      </c>
      <c r="J433" s="5">
        <v>0</v>
      </c>
      <c r="K433" s="5">
        <v>0</v>
      </c>
      <c r="L433" s="5">
        <v>0</v>
      </c>
      <c r="M433" s="5">
        <v>0</v>
      </c>
      <c r="N433" s="5">
        <v>0</v>
      </c>
      <c r="O433" s="5">
        <v>0</v>
      </c>
      <c r="P433" s="5">
        <v>0</v>
      </c>
      <c r="Q433" s="5">
        <v>0</v>
      </c>
      <c r="R433" s="5">
        <v>0</v>
      </c>
      <c r="S433" s="5">
        <v>0</v>
      </c>
    </row>
    <row r="434" spans="1:19" hidden="1" x14ac:dyDescent="0.35">
      <c r="A434" s="2" t="s">
        <v>233</v>
      </c>
      <c r="B434" s="1" t="s">
        <v>831</v>
      </c>
      <c r="C434" t="str">
        <f>VLOOKUP(B434,[2]Clothes!$B$5:$D$447,2, FALSE)</f>
        <v>Outside of MKCC</v>
      </c>
      <c r="D434" t="str">
        <f>VLOOKUP(B434,[2]Clothes!$B$5:$D$447,3, FALSE)</f>
        <v>Outside of MKCC - Other</v>
      </c>
      <c r="E434" s="5">
        <v>0</v>
      </c>
      <c r="F434" s="5">
        <v>0</v>
      </c>
      <c r="G434" s="5">
        <v>0</v>
      </c>
      <c r="H434" s="5">
        <v>0</v>
      </c>
      <c r="I434" s="5">
        <v>0</v>
      </c>
      <c r="J434" s="5">
        <v>0</v>
      </c>
      <c r="K434" s="5">
        <v>0</v>
      </c>
      <c r="L434" s="5">
        <v>0</v>
      </c>
      <c r="M434" s="5">
        <v>0</v>
      </c>
      <c r="N434" s="5">
        <v>0</v>
      </c>
      <c r="O434" s="5">
        <v>0</v>
      </c>
      <c r="P434" s="5">
        <v>0</v>
      </c>
      <c r="Q434" s="5">
        <v>0</v>
      </c>
      <c r="R434" s="5">
        <v>0</v>
      </c>
      <c r="S434" s="5">
        <v>0</v>
      </c>
    </row>
    <row r="435" spans="1:19" hidden="1" x14ac:dyDescent="0.35">
      <c r="A435" s="2" t="s">
        <v>233</v>
      </c>
      <c r="B435" s="1" t="s">
        <v>385</v>
      </c>
      <c r="C435" t="str">
        <f>VLOOKUP(B435,[2]Clothes!$B$5:$D$447,2, FALSE)</f>
        <v>Outside of MKCC</v>
      </c>
      <c r="D435" t="str">
        <f>VLOOKUP(B435,[2]Clothes!$B$5:$D$447,3, FALSE)</f>
        <v>Outside of MKCC - Other</v>
      </c>
      <c r="E435" s="5">
        <v>0</v>
      </c>
      <c r="F435" s="5">
        <v>0</v>
      </c>
      <c r="G435" s="5">
        <v>0</v>
      </c>
      <c r="H435" s="5">
        <v>0</v>
      </c>
      <c r="I435" s="5">
        <v>0</v>
      </c>
      <c r="J435" s="5">
        <v>0</v>
      </c>
      <c r="K435" s="5">
        <v>0</v>
      </c>
      <c r="L435" s="5">
        <v>0</v>
      </c>
      <c r="M435" s="5">
        <v>0</v>
      </c>
      <c r="N435" s="5">
        <v>0</v>
      </c>
      <c r="O435" s="5">
        <v>0</v>
      </c>
      <c r="P435" s="5">
        <v>0</v>
      </c>
      <c r="Q435" s="5">
        <v>0</v>
      </c>
      <c r="R435" s="5">
        <v>0</v>
      </c>
      <c r="S435" s="5">
        <v>0</v>
      </c>
    </row>
    <row r="436" spans="1:19" hidden="1" x14ac:dyDescent="0.35">
      <c r="A436" s="2" t="s">
        <v>233</v>
      </c>
      <c r="B436" s="1" t="s">
        <v>832</v>
      </c>
      <c r="C436" t="str">
        <f>VLOOKUP(B436,[2]Clothes!$B$5:$D$447,2, FALSE)</f>
        <v>Outside of MKCC</v>
      </c>
      <c r="D436" t="str">
        <f>VLOOKUP(B436,[2]Clothes!$B$5:$D$447,3, FALSE)</f>
        <v>Outside of MKCC - Other</v>
      </c>
      <c r="E436" s="5">
        <v>0</v>
      </c>
      <c r="F436" s="5">
        <v>0</v>
      </c>
      <c r="G436" s="5">
        <v>0</v>
      </c>
      <c r="H436" s="5">
        <v>0</v>
      </c>
      <c r="I436" s="5">
        <v>0</v>
      </c>
      <c r="J436" s="5">
        <v>0</v>
      </c>
      <c r="K436" s="5">
        <v>0</v>
      </c>
      <c r="L436" s="5">
        <v>0</v>
      </c>
      <c r="M436" s="5">
        <v>0</v>
      </c>
      <c r="N436" s="5">
        <v>0</v>
      </c>
      <c r="O436" s="5">
        <v>0</v>
      </c>
      <c r="P436" s="5">
        <v>0</v>
      </c>
      <c r="Q436" s="5">
        <v>0</v>
      </c>
      <c r="R436" s="5">
        <v>0</v>
      </c>
      <c r="S436" s="5">
        <v>0</v>
      </c>
    </row>
    <row r="437" spans="1:19" hidden="1" x14ac:dyDescent="0.35">
      <c r="A437" s="2" t="s">
        <v>233</v>
      </c>
      <c r="B437" s="1" t="s">
        <v>833</v>
      </c>
      <c r="C437" t="str">
        <f>VLOOKUP(B437,[2]Clothes!$B$5:$D$447,2, FALSE)</f>
        <v>Outside of MKCC</v>
      </c>
      <c r="D437" t="str">
        <f>VLOOKUP(B437,[2]Clothes!$B$5:$D$447,3, FALSE)</f>
        <v>Outside of MKCC - Other</v>
      </c>
      <c r="E437" s="5">
        <v>0</v>
      </c>
      <c r="F437" s="5">
        <v>0</v>
      </c>
      <c r="G437" s="5">
        <v>0</v>
      </c>
      <c r="H437" s="5">
        <v>0</v>
      </c>
      <c r="I437" s="5">
        <v>0</v>
      </c>
      <c r="J437" s="5">
        <v>0</v>
      </c>
      <c r="K437" s="5">
        <v>0</v>
      </c>
      <c r="L437" s="5">
        <v>0</v>
      </c>
      <c r="M437" s="5">
        <v>0</v>
      </c>
      <c r="N437" s="5">
        <v>0</v>
      </c>
      <c r="O437" s="5">
        <v>0</v>
      </c>
      <c r="P437" s="5">
        <v>0</v>
      </c>
      <c r="Q437" s="5">
        <v>0</v>
      </c>
      <c r="R437" s="5">
        <v>0</v>
      </c>
      <c r="S437" s="5">
        <v>0</v>
      </c>
    </row>
    <row r="438" spans="1:19" hidden="1" x14ac:dyDescent="0.35">
      <c r="A438" s="2" t="s">
        <v>233</v>
      </c>
      <c r="B438" s="1" t="s">
        <v>834</v>
      </c>
      <c r="C438" t="str">
        <f>VLOOKUP(B438,[2]Clothes!$B$5:$D$447,2, FALSE)</f>
        <v>Outside of MKCC</v>
      </c>
      <c r="D438" t="str">
        <f>VLOOKUP(B438,[2]Clothes!$B$5:$D$447,3, FALSE)</f>
        <v>Outside of MKCC - Other</v>
      </c>
      <c r="E438" s="5">
        <v>1.3999999999999999E-4</v>
      </c>
      <c r="F438" s="5">
        <v>0</v>
      </c>
      <c r="G438" s="5">
        <v>0</v>
      </c>
      <c r="H438" s="5">
        <v>0</v>
      </c>
      <c r="I438" s="5">
        <v>0</v>
      </c>
      <c r="J438" s="5">
        <v>0</v>
      </c>
      <c r="K438" s="5">
        <v>0</v>
      </c>
      <c r="L438" s="5">
        <v>0</v>
      </c>
      <c r="M438" s="5">
        <v>0</v>
      </c>
      <c r="N438" s="5">
        <v>0</v>
      </c>
      <c r="O438" s="5">
        <v>7.79E-3</v>
      </c>
      <c r="P438" s="5">
        <v>0</v>
      </c>
      <c r="Q438" s="5">
        <v>0</v>
      </c>
      <c r="R438" s="5">
        <v>0</v>
      </c>
      <c r="S438" s="5">
        <v>0</v>
      </c>
    </row>
    <row r="439" spans="1:19" hidden="1" x14ac:dyDescent="0.35">
      <c r="A439" s="2" t="s">
        <v>233</v>
      </c>
      <c r="B439" s="1" t="s">
        <v>835</v>
      </c>
      <c r="C439" t="str">
        <f>VLOOKUP(B439,[2]Clothes!$B$5:$D$447,2, FALSE)</f>
        <v>Outside of MKCC</v>
      </c>
      <c r="D439" t="str">
        <f>VLOOKUP(B439,[2]Clothes!$B$5:$D$447,3, FALSE)</f>
        <v>Outside of MKCC - Other</v>
      </c>
      <c r="E439" s="5">
        <v>1.31E-3</v>
      </c>
      <c r="F439" s="5">
        <v>0</v>
      </c>
      <c r="G439" s="5">
        <v>0</v>
      </c>
      <c r="H439" s="5">
        <v>0</v>
      </c>
      <c r="I439" s="5">
        <v>3.066E-2</v>
      </c>
      <c r="J439" s="5">
        <v>0</v>
      </c>
      <c r="K439" s="5">
        <v>0</v>
      </c>
      <c r="L439" s="5">
        <v>0</v>
      </c>
      <c r="M439" s="5">
        <v>0</v>
      </c>
      <c r="N439" s="5">
        <v>0</v>
      </c>
      <c r="O439" s="5">
        <v>0</v>
      </c>
      <c r="P439" s="5">
        <v>0</v>
      </c>
      <c r="Q439" s="5">
        <v>0</v>
      </c>
      <c r="R439" s="5">
        <v>0</v>
      </c>
      <c r="S439" s="5">
        <v>0</v>
      </c>
    </row>
    <row r="440" spans="1:19" hidden="1" x14ac:dyDescent="0.35">
      <c r="A440" s="2" t="s">
        <v>233</v>
      </c>
      <c r="B440" s="1" t="s">
        <v>836</v>
      </c>
      <c r="C440" t="str">
        <f>VLOOKUP(B440,[2]Clothes!$B$5:$D$447,2, FALSE)</f>
        <v>Outside of MKCC</v>
      </c>
      <c r="D440" t="str">
        <f>VLOOKUP(B440,[2]Clothes!$B$5:$D$447,3, FALSE)</f>
        <v>Outside of MKCC - Other</v>
      </c>
      <c r="E440" s="5">
        <v>0</v>
      </c>
      <c r="F440" s="5">
        <v>0</v>
      </c>
      <c r="G440" s="5">
        <v>0</v>
      </c>
      <c r="H440" s="5">
        <v>0</v>
      </c>
      <c r="I440" s="5">
        <v>0</v>
      </c>
      <c r="J440" s="5">
        <v>0</v>
      </c>
      <c r="K440" s="5">
        <v>0</v>
      </c>
      <c r="L440" s="5">
        <v>0</v>
      </c>
      <c r="M440" s="5">
        <v>0</v>
      </c>
      <c r="N440" s="5">
        <v>0</v>
      </c>
      <c r="O440" s="5">
        <v>0</v>
      </c>
      <c r="P440" s="5">
        <v>0</v>
      </c>
      <c r="Q440" s="5">
        <v>0</v>
      </c>
      <c r="R440" s="5">
        <v>0</v>
      </c>
      <c r="S440" s="5">
        <v>0</v>
      </c>
    </row>
    <row r="441" spans="1:19" hidden="1" x14ac:dyDescent="0.35">
      <c r="A441" s="2" t="s">
        <v>233</v>
      </c>
      <c r="B441" s="1" t="s">
        <v>837</v>
      </c>
      <c r="C441" t="str">
        <f>VLOOKUP(B441,[2]Clothes!$B$5:$D$447,2, FALSE)</f>
        <v>Outside of MKCC</v>
      </c>
      <c r="D441" t="str">
        <f>VLOOKUP(B441,[2]Clothes!$B$5:$D$447,3, FALSE)</f>
        <v>Northampton</v>
      </c>
      <c r="E441" s="5">
        <v>0</v>
      </c>
      <c r="F441" s="5">
        <v>0</v>
      </c>
      <c r="G441" s="5">
        <v>0</v>
      </c>
      <c r="H441" s="5">
        <v>0</v>
      </c>
      <c r="I441" s="5">
        <v>0</v>
      </c>
      <c r="J441" s="5">
        <v>0</v>
      </c>
      <c r="K441" s="5">
        <v>0</v>
      </c>
      <c r="L441" s="5">
        <v>0</v>
      </c>
      <c r="M441" s="5">
        <v>0</v>
      </c>
      <c r="N441" s="5">
        <v>0</v>
      </c>
      <c r="O441" s="5">
        <v>0</v>
      </c>
      <c r="P441" s="5">
        <v>0</v>
      </c>
      <c r="Q441" s="5">
        <v>0</v>
      </c>
      <c r="R441" s="5">
        <v>0</v>
      </c>
      <c r="S441" s="5">
        <v>0</v>
      </c>
    </row>
    <row r="442" spans="1:19" hidden="1" x14ac:dyDescent="0.35">
      <c r="A442" s="2" t="s">
        <v>233</v>
      </c>
      <c r="B442" s="1" t="s">
        <v>838</v>
      </c>
      <c r="C442" t="str">
        <f>VLOOKUP(B442,[2]Clothes!$B$5:$D$447,2, FALSE)</f>
        <v>Outside of MKCC</v>
      </c>
      <c r="D442" t="str">
        <f>VLOOKUP(B442,[2]Clothes!$B$5:$D$447,3, FALSE)</f>
        <v>Outside of MKCC - Other</v>
      </c>
      <c r="E442" s="5">
        <v>0</v>
      </c>
      <c r="F442" s="5">
        <v>0</v>
      </c>
      <c r="G442" s="5">
        <v>0</v>
      </c>
      <c r="H442" s="5">
        <v>0</v>
      </c>
      <c r="I442" s="5">
        <v>0</v>
      </c>
      <c r="J442" s="5">
        <v>0</v>
      </c>
      <c r="K442" s="5">
        <v>0</v>
      </c>
      <c r="L442" s="5">
        <v>0</v>
      </c>
      <c r="M442" s="5">
        <v>0</v>
      </c>
      <c r="N442" s="5">
        <v>0</v>
      </c>
      <c r="O442" s="5">
        <v>0</v>
      </c>
      <c r="P442" s="5">
        <v>0</v>
      </c>
      <c r="Q442" s="5">
        <v>0</v>
      </c>
      <c r="R442" s="5">
        <v>0</v>
      </c>
      <c r="S442" s="5">
        <v>0</v>
      </c>
    </row>
    <row r="443" spans="1:19" hidden="1" x14ac:dyDescent="0.35">
      <c r="A443" s="2" t="s">
        <v>233</v>
      </c>
      <c r="B443" s="1" t="s">
        <v>839</v>
      </c>
      <c r="C443" t="str">
        <f>VLOOKUP(B443,[2]Clothes!$B$5:$D$447,2, FALSE)</f>
        <v>Outside of MKCC</v>
      </c>
      <c r="D443" t="str">
        <f>VLOOKUP(B443,[2]Clothes!$B$5:$D$447,3, FALSE)</f>
        <v>Outside of MKCC - Other</v>
      </c>
      <c r="E443" s="5">
        <v>0</v>
      </c>
      <c r="F443" s="5">
        <v>0</v>
      </c>
      <c r="G443" s="5">
        <v>0</v>
      </c>
      <c r="H443" s="5">
        <v>0</v>
      </c>
      <c r="I443" s="5">
        <v>0</v>
      </c>
      <c r="J443" s="5">
        <v>0</v>
      </c>
      <c r="K443" s="5">
        <v>0</v>
      </c>
      <c r="L443" s="5">
        <v>0</v>
      </c>
      <c r="M443" s="5">
        <v>0</v>
      </c>
      <c r="N443" s="5">
        <v>0</v>
      </c>
      <c r="O443" s="5">
        <v>0</v>
      </c>
      <c r="P443" s="5">
        <v>0</v>
      </c>
      <c r="Q443" s="5">
        <v>0</v>
      </c>
      <c r="R443" s="5">
        <v>0</v>
      </c>
      <c r="S443" s="5">
        <v>0</v>
      </c>
    </row>
    <row r="444" spans="1:19" hidden="1" x14ac:dyDescent="0.35">
      <c r="A444" s="2" t="s">
        <v>233</v>
      </c>
      <c r="B444" s="1" t="s">
        <v>840</v>
      </c>
      <c r="C444" t="str">
        <f>VLOOKUP(B444,[2]Clothes!$B$5:$D$447,2, FALSE)</f>
        <v>Outside of MKCC</v>
      </c>
      <c r="D444" t="str">
        <f>VLOOKUP(B444,[2]Clothes!$B$5:$D$447,3, FALSE)</f>
        <v>Outside of MKCC - Other</v>
      </c>
      <c r="E444" s="5">
        <v>0</v>
      </c>
      <c r="F444" s="5">
        <v>0</v>
      </c>
      <c r="G444" s="5">
        <v>0</v>
      </c>
      <c r="H444" s="5">
        <v>0</v>
      </c>
      <c r="I444" s="5">
        <v>0</v>
      </c>
      <c r="J444" s="5">
        <v>0</v>
      </c>
      <c r="K444" s="5">
        <v>0</v>
      </c>
      <c r="L444" s="5">
        <v>0</v>
      </c>
      <c r="M444" s="5">
        <v>0</v>
      </c>
      <c r="N444" s="5">
        <v>0</v>
      </c>
      <c r="O444" s="5">
        <v>0</v>
      </c>
      <c r="P444" s="5">
        <v>0</v>
      </c>
      <c r="Q444" s="5">
        <v>0</v>
      </c>
      <c r="R444" s="5">
        <v>0</v>
      </c>
      <c r="S444" s="5">
        <v>0</v>
      </c>
    </row>
    <row r="445" spans="1:19" hidden="1" x14ac:dyDescent="0.35">
      <c r="A445" s="2" t="s">
        <v>233</v>
      </c>
      <c r="B445" s="1" t="s">
        <v>841</v>
      </c>
      <c r="C445" t="str">
        <f>VLOOKUP(B445,[2]Clothes!$B$5:$D$447,2, FALSE)</f>
        <v>Outside of MKCC</v>
      </c>
      <c r="D445" t="str">
        <f>VLOOKUP(B445,[2]Clothes!$B$5:$D$447,3, FALSE)</f>
        <v>Outside of MKCC - Other</v>
      </c>
      <c r="E445" s="5">
        <v>0</v>
      </c>
      <c r="F445" s="5">
        <v>0</v>
      </c>
      <c r="G445" s="5">
        <v>0</v>
      </c>
      <c r="H445" s="5">
        <v>0</v>
      </c>
      <c r="I445" s="5">
        <v>0</v>
      </c>
      <c r="J445" s="5">
        <v>0</v>
      </c>
      <c r="K445" s="5">
        <v>0</v>
      </c>
      <c r="L445" s="5">
        <v>0</v>
      </c>
      <c r="M445" s="5">
        <v>0</v>
      </c>
      <c r="N445" s="5">
        <v>0</v>
      </c>
      <c r="O445" s="5">
        <v>0</v>
      </c>
      <c r="P445" s="5">
        <v>0</v>
      </c>
      <c r="Q445" s="5">
        <v>0</v>
      </c>
      <c r="R445" s="5">
        <v>0</v>
      </c>
      <c r="S445" s="5">
        <v>0</v>
      </c>
    </row>
    <row r="446" spans="1:19" hidden="1" x14ac:dyDescent="0.35">
      <c r="A446" s="2" t="s">
        <v>233</v>
      </c>
      <c r="B446" s="1" t="s">
        <v>842</v>
      </c>
      <c r="C446" t="str">
        <f>VLOOKUP(B446,[2]Clothes!$B$5:$D$447,2, FALSE)</f>
        <v>Outside of MKCC</v>
      </c>
      <c r="D446" t="str">
        <f>VLOOKUP(B446,[2]Clothes!$B$5:$D$447,3, FALSE)</f>
        <v>Outside of MKCC - Other</v>
      </c>
      <c r="E446" s="5">
        <v>0</v>
      </c>
      <c r="F446" s="5">
        <v>0</v>
      </c>
      <c r="G446" s="5">
        <v>0</v>
      </c>
      <c r="H446" s="5">
        <v>0</v>
      </c>
      <c r="I446" s="5">
        <v>0</v>
      </c>
      <c r="J446" s="5">
        <v>0</v>
      </c>
      <c r="K446" s="5">
        <v>0</v>
      </c>
      <c r="L446" s="5">
        <v>0</v>
      </c>
      <c r="M446" s="5">
        <v>0</v>
      </c>
      <c r="N446" s="5">
        <v>0</v>
      </c>
      <c r="O446" s="5">
        <v>0</v>
      </c>
      <c r="P446" s="5">
        <v>0</v>
      </c>
      <c r="Q446" s="5">
        <v>0</v>
      </c>
      <c r="R446" s="5">
        <v>0</v>
      </c>
      <c r="S446" s="5">
        <v>0</v>
      </c>
    </row>
    <row r="448" spans="1:19" x14ac:dyDescent="0.35">
      <c r="E448" s="5">
        <f>SUM(E5:E446)</f>
        <v>1.0000100000000003</v>
      </c>
      <c r="F448" s="5">
        <f t="shared" ref="F448:S448" si="0">SUM(F5:F446)</f>
        <v>0.99995000000000001</v>
      </c>
      <c r="G448" s="5">
        <f t="shared" si="0"/>
        <v>1.0000600000000002</v>
      </c>
      <c r="H448" s="5">
        <f t="shared" si="0"/>
        <v>0.99997000000000014</v>
      </c>
      <c r="I448" s="5">
        <f t="shared" si="0"/>
        <v>0.99995999999999974</v>
      </c>
      <c r="J448" s="5">
        <f t="shared" si="0"/>
        <v>0.99990999999999985</v>
      </c>
      <c r="K448" s="5">
        <f t="shared" si="0"/>
        <v>1.0001300000000002</v>
      </c>
      <c r="L448" s="5">
        <f t="shared" si="0"/>
        <v>1.0001400000000003</v>
      </c>
      <c r="M448" s="5">
        <f t="shared" si="0"/>
        <v>1.0000199999999997</v>
      </c>
      <c r="N448" s="5">
        <f t="shared" si="0"/>
        <v>1.0000199999999997</v>
      </c>
      <c r="O448" s="5">
        <f t="shared" si="0"/>
        <v>0.99983999999999995</v>
      </c>
      <c r="P448" s="5">
        <f t="shared" si="0"/>
        <v>1.00003</v>
      </c>
      <c r="Q448" s="5">
        <f t="shared" si="0"/>
        <v>1.0000199999999999</v>
      </c>
      <c r="R448" s="5">
        <f t="shared" si="0"/>
        <v>1.0000800000000003</v>
      </c>
      <c r="S448" s="5">
        <f t="shared" si="0"/>
        <v>1</v>
      </c>
    </row>
    <row r="455" spans="1:19" x14ac:dyDescent="0.35">
      <c r="A455" t="s">
        <v>1813</v>
      </c>
      <c r="E455" s="13" t="s">
        <v>0</v>
      </c>
      <c r="F455" s="13" t="s">
        <v>1</v>
      </c>
      <c r="G455" s="13" t="s">
        <v>2</v>
      </c>
      <c r="H455" s="13" t="s">
        <v>3</v>
      </c>
      <c r="I455" s="13" t="s">
        <v>4</v>
      </c>
      <c r="J455" s="13" t="s">
        <v>5</v>
      </c>
      <c r="K455" s="13" t="s">
        <v>6</v>
      </c>
      <c r="L455" s="13" t="s">
        <v>7</v>
      </c>
      <c r="M455" s="13" t="s">
        <v>8</v>
      </c>
      <c r="N455" s="13" t="s">
        <v>9</v>
      </c>
      <c r="O455" s="13" t="s">
        <v>10</v>
      </c>
      <c r="P455" s="13" t="s">
        <v>11</v>
      </c>
      <c r="Q455" s="13" t="s">
        <v>12</v>
      </c>
      <c r="R455" s="13" t="s">
        <v>13</v>
      </c>
      <c r="S455" s="13" t="s">
        <v>14</v>
      </c>
    </row>
    <row r="456" spans="1:19" x14ac:dyDescent="0.35">
      <c r="A456" s="14" t="s">
        <v>1814</v>
      </c>
      <c r="B456" s="15"/>
      <c r="C456" s="15"/>
      <c r="D456" s="15"/>
      <c r="E456" s="564">
        <f ca="1">SUM(E457+E468)</f>
        <v>0.49391999999999997</v>
      </c>
      <c r="F456" s="564">
        <f t="shared" ref="F456:S456" ca="1" si="1">SUM(F457+F468)</f>
        <v>0.90975000000000006</v>
      </c>
      <c r="G456" s="564">
        <f t="shared" ca="1" si="1"/>
        <v>0.94867999999999997</v>
      </c>
      <c r="H456" s="564">
        <f t="shared" ca="1" si="1"/>
        <v>0.95321999999999996</v>
      </c>
      <c r="I456" s="564">
        <f t="shared" ca="1" si="1"/>
        <v>0.70498999999999978</v>
      </c>
      <c r="J456" s="564">
        <f t="shared" ca="1" si="1"/>
        <v>0.95906000000000002</v>
      </c>
      <c r="K456" s="564">
        <f t="shared" ca="1" si="1"/>
        <v>0.92616000000000009</v>
      </c>
      <c r="L456" s="564">
        <f t="shared" ca="1" si="1"/>
        <v>0.89731000000000016</v>
      </c>
      <c r="M456" s="564">
        <f t="shared" ca="1" si="1"/>
        <v>0.38471</v>
      </c>
      <c r="N456" s="564">
        <f t="shared" ca="1" si="1"/>
        <v>0.87666999999999995</v>
      </c>
      <c r="O456" s="564">
        <f t="shared" ca="1" si="1"/>
        <v>0.7674700000000001</v>
      </c>
      <c r="P456" s="564">
        <f t="shared" ca="1" si="1"/>
        <v>0.17786999999999997</v>
      </c>
      <c r="Q456" s="564">
        <f t="shared" ca="1" si="1"/>
        <v>0.37717000000000001</v>
      </c>
      <c r="R456" s="564">
        <f t="shared" ca="1" si="1"/>
        <v>0.15031999999999998</v>
      </c>
      <c r="S456" s="564">
        <f t="shared" ca="1" si="1"/>
        <v>0.12629000000000001</v>
      </c>
    </row>
    <row r="457" spans="1:19" x14ac:dyDescent="0.35">
      <c r="A457" s="16" t="s">
        <v>1815</v>
      </c>
      <c r="B457" s="16"/>
      <c r="C457" s="16"/>
      <c r="D457" s="16"/>
      <c r="E457" s="17">
        <f t="shared" ref="E457:S457" ca="1" si="2">SUM(E458+E459+E460+E461+E462+E463+E464+E465+E466+E467)</f>
        <v>0.10093999999999999</v>
      </c>
      <c r="F457" s="17">
        <f t="shared" ca="1" si="2"/>
        <v>0.25817000000000001</v>
      </c>
      <c r="G457" s="17">
        <f t="shared" ca="1" si="2"/>
        <v>0.16888</v>
      </c>
      <c r="H457" s="17">
        <f t="shared" ca="1" si="2"/>
        <v>0.11934999999999998</v>
      </c>
      <c r="I457" s="17">
        <f t="shared" ca="1" si="2"/>
        <v>0.11161</v>
      </c>
      <c r="J457" s="17">
        <f t="shared" ca="1" si="2"/>
        <v>2.3009999999999999E-2</v>
      </c>
      <c r="K457" s="17">
        <f t="shared" ca="1" si="2"/>
        <v>7.9969999999999999E-2</v>
      </c>
      <c r="L457" s="17">
        <f t="shared" ca="1" si="2"/>
        <v>0.18748000000000001</v>
      </c>
      <c r="M457" s="17">
        <f t="shared" ca="1" si="2"/>
        <v>0.15092</v>
      </c>
      <c r="N457" s="17">
        <f t="shared" ca="1" si="2"/>
        <v>0.20623000000000002</v>
      </c>
      <c r="O457" s="17">
        <f t="shared" ca="1" si="2"/>
        <v>0.42739000000000005</v>
      </c>
      <c r="P457" s="17">
        <f t="shared" ca="1" si="2"/>
        <v>5.1379999999999995E-2</v>
      </c>
      <c r="Q457" s="17">
        <f t="shared" ca="1" si="2"/>
        <v>5.6149999999999999E-2</v>
      </c>
      <c r="R457" s="17">
        <f t="shared" ca="1" si="2"/>
        <v>3.124E-2</v>
      </c>
      <c r="S457" s="17">
        <f t="shared" ca="1" si="2"/>
        <v>2.2339999999999999E-2</v>
      </c>
    </row>
    <row r="458" spans="1:19" x14ac:dyDescent="0.35">
      <c r="A458" s="18" t="s">
        <v>1816</v>
      </c>
      <c r="B458" s="19"/>
      <c r="C458" s="19"/>
      <c r="D458" s="19"/>
      <c r="E458" s="20">
        <f t="shared" ref="E458:S467" ca="1" si="3">SUMIF($C$5:$S$447, $A458, E$5:E$447)</f>
        <v>3.1019999999999999E-2</v>
      </c>
      <c r="F458" s="20">
        <f t="shared" ca="1" si="3"/>
        <v>4.1860000000000001E-2</v>
      </c>
      <c r="G458" s="20">
        <f t="shared" ca="1" si="3"/>
        <v>5.0500000000000003E-2</v>
      </c>
      <c r="H458" s="20">
        <f t="shared" ca="1" si="3"/>
        <v>7.9479999999999995E-2</v>
      </c>
      <c r="I458" s="20">
        <f t="shared" ca="1" si="3"/>
        <v>3.7150000000000002E-2</v>
      </c>
      <c r="J458" s="20">
        <f t="shared" ca="1" si="3"/>
        <v>0</v>
      </c>
      <c r="K458" s="20">
        <f t="shared" ca="1" si="3"/>
        <v>6.0229999999999999E-2</v>
      </c>
      <c r="L458" s="20">
        <f t="shared" ca="1" si="3"/>
        <v>3.671E-2</v>
      </c>
      <c r="M458" s="20">
        <f t="shared" ca="1" si="3"/>
        <v>9.801E-2</v>
      </c>
      <c r="N458" s="20">
        <f t="shared" ca="1" si="3"/>
        <v>3.4619999999999998E-2</v>
      </c>
      <c r="O458" s="20">
        <f t="shared" ca="1" si="3"/>
        <v>4.1439999999999998E-2</v>
      </c>
      <c r="P458" s="20">
        <f t="shared" ca="1" si="3"/>
        <v>2.1479999999999999E-2</v>
      </c>
      <c r="Q458" s="20">
        <f t="shared" ca="1" si="3"/>
        <v>6.0299999999999998E-3</v>
      </c>
      <c r="R458" s="20">
        <f t="shared" ca="1" si="3"/>
        <v>0</v>
      </c>
      <c r="S458" s="20">
        <f t="shared" ca="1" si="3"/>
        <v>0</v>
      </c>
    </row>
    <row r="459" spans="1:19" x14ac:dyDescent="0.35">
      <c r="A459" s="18" t="s">
        <v>1821</v>
      </c>
      <c r="B459" s="19"/>
      <c r="C459" s="19"/>
      <c r="D459" s="19"/>
      <c r="E459" s="20">
        <f t="shared" ca="1" si="3"/>
        <v>1.158E-2</v>
      </c>
      <c r="F459" s="20">
        <f t="shared" ca="1" si="3"/>
        <v>0.20225000000000001</v>
      </c>
      <c r="G459" s="20">
        <f t="shared" ca="1" si="3"/>
        <v>2.5250000000000002E-2</v>
      </c>
      <c r="H459" s="20">
        <f t="shared" ca="1" si="3"/>
        <v>0</v>
      </c>
      <c r="I459" s="20">
        <f t="shared" ca="1" si="3"/>
        <v>0</v>
      </c>
      <c r="J459" s="20">
        <f t="shared" ca="1" si="3"/>
        <v>0</v>
      </c>
      <c r="K459" s="20">
        <f t="shared" ca="1" si="3"/>
        <v>9.8700000000000003E-3</v>
      </c>
      <c r="L459" s="20">
        <f t="shared" ca="1" si="3"/>
        <v>0</v>
      </c>
      <c r="M459" s="20">
        <f t="shared" ca="1" si="3"/>
        <v>0</v>
      </c>
      <c r="N459" s="20">
        <f t="shared" ca="1" si="3"/>
        <v>0</v>
      </c>
      <c r="O459" s="20">
        <f t="shared" ca="1" si="3"/>
        <v>0</v>
      </c>
      <c r="P459" s="20">
        <f t="shared" ca="1" si="3"/>
        <v>0</v>
      </c>
      <c r="Q459" s="20">
        <f t="shared" ca="1" si="3"/>
        <v>6.0299999999999998E-3</v>
      </c>
      <c r="R459" s="20">
        <f t="shared" ca="1" si="3"/>
        <v>0</v>
      </c>
      <c r="S459" s="20">
        <f t="shared" ca="1" si="3"/>
        <v>0</v>
      </c>
    </row>
    <row r="460" spans="1:19" x14ac:dyDescent="0.35">
      <c r="A460" s="18" t="s">
        <v>1824</v>
      </c>
      <c r="B460" s="19"/>
      <c r="C460" s="19"/>
      <c r="D460" s="19"/>
      <c r="E460" s="20">
        <f t="shared" ca="1" si="3"/>
        <v>1.26E-2</v>
      </c>
      <c r="F460" s="20">
        <f t="shared" ca="1" si="3"/>
        <v>0</v>
      </c>
      <c r="G460" s="20">
        <f t="shared" ca="1" si="3"/>
        <v>0</v>
      </c>
      <c r="H460" s="20">
        <f t="shared" ca="1" si="3"/>
        <v>7.1700000000000002E-3</v>
      </c>
      <c r="I460" s="20">
        <f t="shared" ca="1" si="3"/>
        <v>5.9859999999999997E-2</v>
      </c>
      <c r="J460" s="20">
        <f t="shared" ca="1" si="3"/>
        <v>7.6699999999999997E-3</v>
      </c>
      <c r="K460" s="20">
        <f t="shared" ca="1" si="3"/>
        <v>0</v>
      </c>
      <c r="L460" s="20">
        <f t="shared" ca="1" si="3"/>
        <v>3.0970000000000001E-2</v>
      </c>
      <c r="M460" s="20">
        <f t="shared" ca="1" si="3"/>
        <v>0</v>
      </c>
      <c r="N460" s="20">
        <f t="shared" ca="1" si="3"/>
        <v>8.0790000000000001E-2</v>
      </c>
      <c r="O460" s="20">
        <f t="shared" ca="1" si="3"/>
        <v>0</v>
      </c>
      <c r="P460" s="20">
        <f t="shared" ca="1" si="3"/>
        <v>0</v>
      </c>
      <c r="Q460" s="20">
        <f t="shared" ca="1" si="3"/>
        <v>3.2039999999999999E-2</v>
      </c>
      <c r="R460" s="20">
        <f t="shared" ca="1" si="3"/>
        <v>0</v>
      </c>
      <c r="S460" s="20">
        <f t="shared" ca="1" si="3"/>
        <v>0</v>
      </c>
    </row>
    <row r="461" spans="1:19" x14ac:dyDescent="0.35">
      <c r="A461" s="18" t="s">
        <v>1828</v>
      </c>
      <c r="B461" s="19"/>
      <c r="C461" s="19"/>
      <c r="D461" s="19"/>
      <c r="E461" s="20">
        <f t="shared" ca="1" si="3"/>
        <v>1.2060000000000001E-2</v>
      </c>
      <c r="F461" s="20">
        <f t="shared" ca="1" si="3"/>
        <v>7.0299999999999998E-3</v>
      </c>
      <c r="G461" s="20">
        <f t="shared" ca="1" si="3"/>
        <v>7.8960000000000002E-2</v>
      </c>
      <c r="H461" s="20">
        <f t="shared" ca="1" si="3"/>
        <v>7.1700000000000002E-3</v>
      </c>
      <c r="I461" s="20">
        <f t="shared" ca="1" si="3"/>
        <v>0</v>
      </c>
      <c r="J461" s="20">
        <f t="shared" ca="1" si="3"/>
        <v>0</v>
      </c>
      <c r="K461" s="20">
        <f t="shared" ca="1" si="3"/>
        <v>0</v>
      </c>
      <c r="L461" s="20">
        <f t="shared" ca="1" si="3"/>
        <v>5.77E-3</v>
      </c>
      <c r="M461" s="20">
        <f t="shared" ca="1" si="3"/>
        <v>2.862E-2</v>
      </c>
      <c r="N461" s="20">
        <f t="shared" ca="1" si="3"/>
        <v>0</v>
      </c>
      <c r="O461" s="20">
        <f t="shared" ca="1" si="3"/>
        <v>0</v>
      </c>
      <c r="P461" s="20">
        <f t="shared" ca="1" si="3"/>
        <v>0</v>
      </c>
      <c r="Q461" s="20">
        <f t="shared" ca="1" si="3"/>
        <v>0</v>
      </c>
      <c r="R461" s="20">
        <f t="shared" ca="1" si="3"/>
        <v>6.3099999999999996E-3</v>
      </c>
      <c r="S461" s="20">
        <f t="shared" ca="1" si="3"/>
        <v>0</v>
      </c>
    </row>
    <row r="462" spans="1:19" x14ac:dyDescent="0.35">
      <c r="A462" s="18" t="s">
        <v>1831</v>
      </c>
      <c r="B462" s="19"/>
      <c r="C462" s="19"/>
      <c r="D462" s="19"/>
      <c r="E462" s="20">
        <f t="shared" ca="1" si="3"/>
        <v>4.0499999999999998E-3</v>
      </c>
      <c r="F462" s="20">
        <f t="shared" ca="1" si="3"/>
        <v>0</v>
      </c>
      <c r="G462" s="20">
        <f t="shared" ca="1" si="3"/>
        <v>0</v>
      </c>
      <c r="H462" s="20">
        <f t="shared" ca="1" si="3"/>
        <v>0</v>
      </c>
      <c r="I462" s="20">
        <f t="shared" ca="1" si="3"/>
        <v>1.46E-2</v>
      </c>
      <c r="J462" s="20">
        <f t="shared" ca="1" si="3"/>
        <v>0</v>
      </c>
      <c r="K462" s="20">
        <f t="shared" ca="1" si="3"/>
        <v>0</v>
      </c>
      <c r="L462" s="20">
        <f t="shared" ca="1" si="3"/>
        <v>4.0989999999999999E-2</v>
      </c>
      <c r="M462" s="20">
        <f t="shared" ca="1" si="3"/>
        <v>0</v>
      </c>
      <c r="N462" s="20">
        <f t="shared" ca="1" si="3"/>
        <v>3.7650000000000003E-2</v>
      </c>
      <c r="O462" s="20">
        <f t="shared" ca="1" si="3"/>
        <v>0</v>
      </c>
      <c r="P462" s="20">
        <f t="shared" ca="1" si="3"/>
        <v>0</v>
      </c>
      <c r="Q462" s="20">
        <f t="shared" ca="1" si="3"/>
        <v>0</v>
      </c>
      <c r="R462" s="20">
        <f t="shared" ca="1" si="3"/>
        <v>0</v>
      </c>
      <c r="S462" s="20">
        <f t="shared" ca="1" si="3"/>
        <v>0</v>
      </c>
    </row>
    <row r="463" spans="1:19" x14ac:dyDescent="0.35">
      <c r="A463" s="18" t="s">
        <v>1834</v>
      </c>
      <c r="B463" s="19"/>
      <c r="C463" s="19"/>
      <c r="D463" s="19"/>
      <c r="E463" s="20">
        <f t="shared" ca="1" si="3"/>
        <v>1.3699999999999999E-3</v>
      </c>
      <c r="F463" s="20">
        <f t="shared" ca="1" si="3"/>
        <v>0</v>
      </c>
      <c r="G463" s="20">
        <f t="shared" ca="1" si="3"/>
        <v>0</v>
      </c>
      <c r="H463" s="20">
        <f t="shared" ca="1" si="3"/>
        <v>0</v>
      </c>
      <c r="I463" s="20">
        <f t="shared" ca="1" si="3"/>
        <v>0</v>
      </c>
      <c r="J463" s="20">
        <f t="shared" ca="1" si="3"/>
        <v>0</v>
      </c>
      <c r="K463" s="20">
        <f t="shared" ca="1" si="3"/>
        <v>0</v>
      </c>
      <c r="L463" s="20">
        <f t="shared" ca="1" si="3"/>
        <v>0</v>
      </c>
      <c r="M463" s="20">
        <f t="shared" ca="1" si="3"/>
        <v>0</v>
      </c>
      <c r="N463" s="20">
        <f t="shared" ca="1" si="3"/>
        <v>2.2790000000000001E-2</v>
      </c>
      <c r="O463" s="20">
        <f t="shared" ca="1" si="3"/>
        <v>1.9949999999999999E-2</v>
      </c>
      <c r="P463" s="20">
        <f t="shared" ca="1" si="3"/>
        <v>0</v>
      </c>
      <c r="Q463" s="20">
        <f t="shared" ca="1" si="3"/>
        <v>0</v>
      </c>
      <c r="R463" s="20">
        <f t="shared" ca="1" si="3"/>
        <v>0</v>
      </c>
      <c r="S463" s="20">
        <f t="shared" ca="1" si="3"/>
        <v>0</v>
      </c>
    </row>
    <row r="464" spans="1:19" x14ac:dyDescent="0.35">
      <c r="A464" s="19" t="s">
        <v>1837</v>
      </c>
      <c r="B464" s="19"/>
      <c r="C464" s="19"/>
      <c r="D464" s="19"/>
      <c r="E464" s="20">
        <f t="shared" ca="1" si="3"/>
        <v>6.2100000000000002E-3</v>
      </c>
      <c r="F464" s="20">
        <f t="shared" ca="1" si="3"/>
        <v>0</v>
      </c>
      <c r="G464" s="20">
        <f t="shared" ca="1" si="3"/>
        <v>0</v>
      </c>
      <c r="H464" s="20">
        <f t="shared" ca="1" si="3"/>
        <v>0</v>
      </c>
      <c r="I464" s="20">
        <f t="shared" ca="1" si="3"/>
        <v>0</v>
      </c>
      <c r="J464" s="20">
        <f t="shared" ca="1" si="3"/>
        <v>0</v>
      </c>
      <c r="K464" s="20">
        <f t="shared" ca="1" si="3"/>
        <v>0</v>
      </c>
      <c r="L464" s="20">
        <f t="shared" ca="1" si="3"/>
        <v>0</v>
      </c>
      <c r="M464" s="20">
        <f t="shared" ca="1" si="3"/>
        <v>0</v>
      </c>
      <c r="N464" s="20">
        <f t="shared" ca="1" si="3"/>
        <v>0</v>
      </c>
      <c r="O464" s="20">
        <f t="shared" ca="1" si="3"/>
        <v>0.34605000000000002</v>
      </c>
      <c r="P464" s="20">
        <f t="shared" ca="1" si="3"/>
        <v>0</v>
      </c>
      <c r="Q464" s="20">
        <f t="shared" ca="1" si="3"/>
        <v>0</v>
      </c>
      <c r="R464" s="20">
        <f t="shared" ca="1" si="3"/>
        <v>0</v>
      </c>
      <c r="S464" s="20">
        <f t="shared" ca="1" si="3"/>
        <v>0</v>
      </c>
    </row>
    <row r="465" spans="1:19" x14ac:dyDescent="0.35">
      <c r="A465" s="18" t="s">
        <v>1840</v>
      </c>
      <c r="B465" s="19"/>
      <c r="C465" s="19"/>
      <c r="D465" s="19"/>
      <c r="E465" s="20">
        <f t="shared" ca="1" si="3"/>
        <v>7.8399999999999997E-3</v>
      </c>
      <c r="F465" s="20">
        <f t="shared" ca="1" si="3"/>
        <v>7.0299999999999998E-3</v>
      </c>
      <c r="G465" s="20">
        <f t="shared" ca="1" si="3"/>
        <v>0</v>
      </c>
      <c r="H465" s="20">
        <f t="shared" ca="1" si="3"/>
        <v>0</v>
      </c>
      <c r="I465" s="20">
        <f t="shared" ca="1" si="3"/>
        <v>0</v>
      </c>
      <c r="J465" s="20">
        <f t="shared" ca="1" si="3"/>
        <v>0</v>
      </c>
      <c r="K465" s="20">
        <f t="shared" ca="1" si="3"/>
        <v>0</v>
      </c>
      <c r="L465" s="20">
        <f t="shared" ca="1" si="3"/>
        <v>2.6249999999999999E-2</v>
      </c>
      <c r="M465" s="20">
        <f t="shared" ca="1" si="3"/>
        <v>1.8960000000000001E-2</v>
      </c>
      <c r="N465" s="20">
        <f t="shared" ca="1" si="3"/>
        <v>7.5900000000000004E-3</v>
      </c>
      <c r="O465" s="20">
        <f t="shared" ca="1" si="3"/>
        <v>0</v>
      </c>
      <c r="P465" s="20">
        <f t="shared" ca="1" si="3"/>
        <v>0</v>
      </c>
      <c r="Q465" s="20">
        <f t="shared" ca="1" si="3"/>
        <v>0</v>
      </c>
      <c r="R465" s="20">
        <f t="shared" ca="1" si="3"/>
        <v>2.4930000000000001E-2</v>
      </c>
      <c r="S465" s="20">
        <f t="shared" ca="1" si="3"/>
        <v>0</v>
      </c>
    </row>
    <row r="466" spans="1:19" x14ac:dyDescent="0.35">
      <c r="A466" s="18" t="s">
        <v>1843</v>
      </c>
      <c r="B466" s="19"/>
      <c r="C466" s="19"/>
      <c r="D466" s="19"/>
      <c r="E466" s="20">
        <f t="shared" ca="1" si="3"/>
        <v>7.1300000000000001E-3</v>
      </c>
      <c r="F466" s="20">
        <f t="shared" ca="1" si="3"/>
        <v>0</v>
      </c>
      <c r="G466" s="20">
        <f t="shared" ca="1" si="3"/>
        <v>1.417E-2</v>
      </c>
      <c r="H466" s="20">
        <f t="shared" ca="1" si="3"/>
        <v>0</v>
      </c>
      <c r="I466" s="20">
        <f t="shared" ca="1" si="3"/>
        <v>0</v>
      </c>
      <c r="J466" s="20">
        <f t="shared" ca="1" si="3"/>
        <v>0</v>
      </c>
      <c r="K466" s="20">
        <f t="shared" ca="1" si="3"/>
        <v>0</v>
      </c>
      <c r="L466" s="20">
        <f t="shared" ca="1" si="3"/>
        <v>5.77E-3</v>
      </c>
      <c r="M466" s="20">
        <f t="shared" ca="1" si="3"/>
        <v>0</v>
      </c>
      <c r="N466" s="20">
        <f t="shared" ca="1" si="3"/>
        <v>7.5900000000000004E-3</v>
      </c>
      <c r="O466" s="20">
        <f t="shared" ca="1" si="3"/>
        <v>1.9949999999999999E-2</v>
      </c>
      <c r="P466" s="20">
        <f t="shared" ca="1" si="3"/>
        <v>2.9899999999999999E-2</v>
      </c>
      <c r="Q466" s="20">
        <f t="shared" ca="1" si="3"/>
        <v>1.205E-2</v>
      </c>
      <c r="R466" s="20">
        <f t="shared" ca="1" si="3"/>
        <v>0</v>
      </c>
      <c r="S466" s="20">
        <f t="shared" ca="1" si="3"/>
        <v>0</v>
      </c>
    </row>
    <row r="467" spans="1:19" x14ac:dyDescent="0.35">
      <c r="A467" s="19" t="s">
        <v>1845</v>
      </c>
      <c r="B467" s="19"/>
      <c r="C467" s="19"/>
      <c r="D467" s="19"/>
      <c r="E467" s="20">
        <f t="shared" ca="1" si="3"/>
        <v>7.0799999999999995E-3</v>
      </c>
      <c r="F467" s="20">
        <f t="shared" ca="1" si="3"/>
        <v>0</v>
      </c>
      <c r="G467" s="20">
        <f t="shared" ca="1" si="3"/>
        <v>0</v>
      </c>
      <c r="H467" s="20">
        <f t="shared" ca="1" si="3"/>
        <v>2.5530000000000001E-2</v>
      </c>
      <c r="I467" s="20">
        <f t="shared" ca="1" si="3"/>
        <v>0</v>
      </c>
      <c r="J467" s="20">
        <f t="shared" ca="1" si="3"/>
        <v>1.5339999999999999E-2</v>
      </c>
      <c r="K467" s="20">
        <f t="shared" ca="1" si="3"/>
        <v>9.8700000000000003E-3</v>
      </c>
      <c r="L467" s="20">
        <f t="shared" ca="1" si="3"/>
        <v>4.1020000000000001E-2</v>
      </c>
      <c r="M467" s="20">
        <f t="shared" ca="1" si="3"/>
        <v>5.3299999999999997E-3</v>
      </c>
      <c r="N467" s="20">
        <f t="shared" ca="1" si="3"/>
        <v>1.52E-2</v>
      </c>
      <c r="O467" s="20">
        <f t="shared" ca="1" si="3"/>
        <v>0</v>
      </c>
      <c r="P467" s="20">
        <f t="shared" ca="1" si="3"/>
        <v>0</v>
      </c>
      <c r="Q467" s="20">
        <f t="shared" ca="1" si="3"/>
        <v>0</v>
      </c>
      <c r="R467" s="20">
        <f t="shared" ca="1" si="3"/>
        <v>0</v>
      </c>
      <c r="S467" s="20">
        <f t="shared" ca="1" si="3"/>
        <v>2.2339999999999999E-2</v>
      </c>
    </row>
    <row r="468" spans="1:19" x14ac:dyDescent="0.35">
      <c r="A468" s="7" t="s">
        <v>1853</v>
      </c>
      <c r="B468" s="16"/>
      <c r="C468" s="16"/>
      <c r="D468" s="16"/>
      <c r="E468" s="23">
        <f ca="1">SUMIF($C$5:$S$447,$A468, E$5:E$447)</f>
        <v>0.39298</v>
      </c>
      <c r="F468" s="23">
        <f t="shared" ref="F468:S468" ca="1" si="4">SUMIF($C$5:$S$447, $A468, F$5:F$447)</f>
        <v>0.65158000000000005</v>
      </c>
      <c r="G468" s="23">
        <f t="shared" ca="1" si="4"/>
        <v>0.77979999999999994</v>
      </c>
      <c r="H468" s="23">
        <f t="shared" ca="1" si="4"/>
        <v>0.83387</v>
      </c>
      <c r="I468" s="23">
        <f t="shared" ca="1" si="4"/>
        <v>0.5933799999999998</v>
      </c>
      <c r="J468" s="23">
        <f t="shared" ca="1" si="4"/>
        <v>0.93605000000000005</v>
      </c>
      <c r="K468" s="23">
        <f t="shared" ca="1" si="4"/>
        <v>0.84619000000000011</v>
      </c>
      <c r="L468" s="23">
        <f t="shared" ca="1" si="4"/>
        <v>0.70983000000000018</v>
      </c>
      <c r="M468" s="23">
        <f t="shared" ca="1" si="4"/>
        <v>0.23379000000000003</v>
      </c>
      <c r="N468" s="23">
        <f t="shared" ca="1" si="4"/>
        <v>0.67043999999999992</v>
      </c>
      <c r="O468" s="23">
        <f t="shared" ca="1" si="4"/>
        <v>0.34008000000000005</v>
      </c>
      <c r="P468" s="23">
        <f t="shared" ca="1" si="4"/>
        <v>0.12648999999999999</v>
      </c>
      <c r="Q468" s="23">
        <f t="shared" ca="1" si="4"/>
        <v>0.32102000000000003</v>
      </c>
      <c r="R468" s="23">
        <f t="shared" ca="1" si="4"/>
        <v>0.11907999999999999</v>
      </c>
      <c r="S468" s="23">
        <f t="shared" ca="1" si="4"/>
        <v>0.10395</v>
      </c>
    </row>
    <row r="469" spans="1:19" x14ac:dyDescent="0.35">
      <c r="A469" s="28" t="s">
        <v>1855</v>
      </c>
      <c r="E469" s="26">
        <f t="shared" ref="E469:S479" ca="1" si="5">SUMIF($D$5:$S$447, $A469, E$5:E$447)</f>
        <v>4.1099999999999999E-3</v>
      </c>
      <c r="F469" s="26">
        <f t="shared" ca="1" si="5"/>
        <v>0</v>
      </c>
      <c r="G469" s="26">
        <f t="shared" ca="1" si="5"/>
        <v>5.5500000000000002E-3</v>
      </c>
      <c r="H469" s="26">
        <f t="shared" ca="1" si="5"/>
        <v>2.8389999999999999E-2</v>
      </c>
      <c r="I469" s="26">
        <f t="shared" ca="1" si="5"/>
        <v>0</v>
      </c>
      <c r="J469" s="26">
        <f t="shared" ca="1" si="5"/>
        <v>0</v>
      </c>
      <c r="K469" s="26">
        <f t="shared" ca="1" si="5"/>
        <v>0</v>
      </c>
      <c r="L469" s="26">
        <f t="shared" ca="1" si="5"/>
        <v>0</v>
      </c>
      <c r="M469" s="26">
        <f t="shared" ca="1" si="5"/>
        <v>2.1059999999999999E-2</v>
      </c>
      <c r="N469" s="26">
        <f t="shared" ca="1" si="5"/>
        <v>0</v>
      </c>
      <c r="O469" s="26">
        <f t="shared" ca="1" si="5"/>
        <v>0</v>
      </c>
      <c r="P469" s="26">
        <f t="shared" ca="1" si="5"/>
        <v>0</v>
      </c>
      <c r="Q469" s="26">
        <f t="shared" ca="1" si="5"/>
        <v>0</v>
      </c>
      <c r="R469" s="26">
        <f t="shared" ca="1" si="5"/>
        <v>0</v>
      </c>
      <c r="S469" s="26">
        <f t="shared" ca="1" si="5"/>
        <v>0</v>
      </c>
    </row>
    <row r="470" spans="1:19" x14ac:dyDescent="0.35">
      <c r="A470" s="28" t="s">
        <v>1887</v>
      </c>
      <c r="E470" s="26">
        <f t="shared" ca="1" si="5"/>
        <v>1.2370000000000001E-2</v>
      </c>
      <c r="F470" s="26">
        <f t="shared" ca="1" si="5"/>
        <v>7.0299999999999998E-3</v>
      </c>
      <c r="G470" s="26">
        <f t="shared" ca="1" si="5"/>
        <v>0</v>
      </c>
      <c r="H470" s="26">
        <f t="shared" ca="1" si="5"/>
        <v>0</v>
      </c>
      <c r="I470" s="26">
        <f t="shared" ca="1" si="5"/>
        <v>7.578E-2</v>
      </c>
      <c r="J470" s="26">
        <f t="shared" ca="1" si="5"/>
        <v>0</v>
      </c>
      <c r="K470" s="26">
        <f t="shared" ca="1" si="5"/>
        <v>9.8700000000000003E-3</v>
      </c>
      <c r="L470" s="26">
        <f t="shared" ca="1" si="5"/>
        <v>0</v>
      </c>
      <c r="M470" s="26">
        <f t="shared" ca="1" si="5"/>
        <v>2.8330000000000001E-2</v>
      </c>
      <c r="N470" s="26">
        <f t="shared" ca="1" si="5"/>
        <v>0</v>
      </c>
      <c r="O470" s="26">
        <f t="shared" ca="1" si="5"/>
        <v>0</v>
      </c>
      <c r="P470" s="26">
        <f t="shared" ca="1" si="5"/>
        <v>0</v>
      </c>
      <c r="Q470" s="26">
        <f t="shared" ca="1" si="5"/>
        <v>0</v>
      </c>
      <c r="R470" s="26">
        <f t="shared" ca="1" si="5"/>
        <v>3.388E-2</v>
      </c>
      <c r="S470" s="26">
        <f t="shared" ca="1" si="5"/>
        <v>0</v>
      </c>
    </row>
    <row r="471" spans="1:19" x14ac:dyDescent="0.35">
      <c r="A471" s="28" t="s">
        <v>1888</v>
      </c>
      <c r="E471" s="26">
        <f t="shared" ca="1" si="5"/>
        <v>0</v>
      </c>
      <c r="F471" s="26">
        <f t="shared" ca="1" si="5"/>
        <v>0</v>
      </c>
      <c r="G471" s="26">
        <f t="shared" ca="1" si="5"/>
        <v>0</v>
      </c>
      <c r="H471" s="26">
        <f t="shared" ca="1" si="5"/>
        <v>0</v>
      </c>
      <c r="I471" s="26">
        <f t="shared" ca="1" si="5"/>
        <v>0</v>
      </c>
      <c r="J471" s="26">
        <f t="shared" ca="1" si="5"/>
        <v>0</v>
      </c>
      <c r="K471" s="26">
        <f t="shared" ca="1" si="5"/>
        <v>0</v>
      </c>
      <c r="L471" s="26">
        <f t="shared" ca="1" si="5"/>
        <v>0</v>
      </c>
      <c r="M471" s="26">
        <f t="shared" ca="1" si="5"/>
        <v>0</v>
      </c>
      <c r="N471" s="26">
        <f t="shared" ca="1" si="5"/>
        <v>0</v>
      </c>
      <c r="O471" s="26">
        <f t="shared" ca="1" si="5"/>
        <v>0</v>
      </c>
      <c r="P471" s="26">
        <f t="shared" ca="1" si="5"/>
        <v>0</v>
      </c>
      <c r="Q471" s="26">
        <f t="shared" ca="1" si="5"/>
        <v>0</v>
      </c>
      <c r="R471" s="26">
        <f t="shared" ca="1" si="5"/>
        <v>0</v>
      </c>
      <c r="S471" s="26">
        <f t="shared" ca="1" si="5"/>
        <v>0</v>
      </c>
    </row>
    <row r="472" spans="1:19" x14ac:dyDescent="0.35">
      <c r="A472" s="28" t="s">
        <v>1858</v>
      </c>
      <c r="E472" s="26">
        <f t="shared" ca="1" si="5"/>
        <v>1.8600000000000001E-3</v>
      </c>
      <c r="F472" s="26">
        <f t="shared" ca="1" si="5"/>
        <v>0</v>
      </c>
      <c r="G472" s="26">
        <f t="shared" ca="1" si="5"/>
        <v>0</v>
      </c>
      <c r="H472" s="26">
        <f t="shared" ca="1" si="5"/>
        <v>4.5350000000000001E-2</v>
      </c>
      <c r="I472" s="26">
        <f t="shared" ca="1" si="5"/>
        <v>0</v>
      </c>
      <c r="J472" s="26">
        <f t="shared" ca="1" si="5"/>
        <v>0</v>
      </c>
      <c r="K472" s="26">
        <f t="shared" ca="1" si="5"/>
        <v>0</v>
      </c>
      <c r="L472" s="26">
        <f t="shared" ca="1" si="5"/>
        <v>0</v>
      </c>
      <c r="M472" s="26">
        <f t="shared" ca="1" si="5"/>
        <v>0</v>
      </c>
      <c r="N472" s="26">
        <f t="shared" ca="1" si="5"/>
        <v>0</v>
      </c>
      <c r="O472" s="26">
        <f t="shared" ca="1" si="5"/>
        <v>0</v>
      </c>
      <c r="P472" s="26">
        <f t="shared" ca="1" si="5"/>
        <v>0</v>
      </c>
      <c r="Q472" s="26">
        <f t="shared" ca="1" si="5"/>
        <v>0</v>
      </c>
      <c r="R472" s="26">
        <f t="shared" ca="1" si="5"/>
        <v>0</v>
      </c>
      <c r="S472" s="26">
        <f t="shared" ca="1" si="5"/>
        <v>0</v>
      </c>
    </row>
    <row r="473" spans="1:19" x14ac:dyDescent="0.35">
      <c r="A473" s="28" t="s">
        <v>1860</v>
      </c>
      <c r="E473" s="26">
        <f t="shared" ca="1" si="5"/>
        <v>6.3100000000000005E-3</v>
      </c>
      <c r="F473" s="26">
        <f t="shared" ca="1" si="5"/>
        <v>5.2810000000000003E-2</v>
      </c>
      <c r="G473" s="26">
        <f t="shared" ca="1" si="5"/>
        <v>2.7459999999999998E-2</v>
      </c>
      <c r="H473" s="26">
        <f t="shared" ca="1" si="5"/>
        <v>1.434E-2</v>
      </c>
      <c r="I473" s="26">
        <f t="shared" ca="1" si="5"/>
        <v>0</v>
      </c>
      <c r="J473" s="26">
        <f t="shared" ca="1" si="5"/>
        <v>7.6699999999999997E-3</v>
      </c>
      <c r="K473" s="26">
        <f t="shared" ca="1" si="5"/>
        <v>0</v>
      </c>
      <c r="L473" s="26">
        <f t="shared" ca="1" si="5"/>
        <v>0</v>
      </c>
      <c r="M473" s="26">
        <f t="shared" ca="1" si="5"/>
        <v>0</v>
      </c>
      <c r="N473" s="26">
        <f t="shared" ca="1" si="5"/>
        <v>1.9449999999999999E-2</v>
      </c>
      <c r="O473" s="26">
        <f t="shared" ca="1" si="5"/>
        <v>0</v>
      </c>
      <c r="P473" s="26">
        <f t="shared" ca="1" si="5"/>
        <v>0</v>
      </c>
      <c r="Q473" s="26">
        <f t="shared" ca="1" si="5"/>
        <v>0</v>
      </c>
      <c r="R473" s="26">
        <f t="shared" ca="1" si="5"/>
        <v>0</v>
      </c>
      <c r="S473" s="26">
        <f t="shared" ca="1" si="5"/>
        <v>0</v>
      </c>
    </row>
    <row r="474" spans="1:19" x14ac:dyDescent="0.35">
      <c r="A474" s="28" t="s">
        <v>1861</v>
      </c>
      <c r="E474" s="26">
        <f t="shared" ca="1" si="5"/>
        <v>0</v>
      </c>
      <c r="F474" s="26">
        <f t="shared" ca="1" si="5"/>
        <v>0</v>
      </c>
      <c r="G474" s="26">
        <f t="shared" ca="1" si="5"/>
        <v>0</v>
      </c>
      <c r="H474" s="26">
        <f t="shared" ca="1" si="5"/>
        <v>0</v>
      </c>
      <c r="I474" s="26">
        <f t="shared" ca="1" si="5"/>
        <v>0</v>
      </c>
      <c r="J474" s="26">
        <f t="shared" ca="1" si="5"/>
        <v>0</v>
      </c>
      <c r="K474" s="26">
        <f t="shared" ca="1" si="5"/>
        <v>0</v>
      </c>
      <c r="L474" s="26">
        <f t="shared" ca="1" si="5"/>
        <v>0</v>
      </c>
      <c r="M474" s="26">
        <f t="shared" ca="1" si="5"/>
        <v>0</v>
      </c>
      <c r="N474" s="26">
        <f t="shared" ca="1" si="5"/>
        <v>0</v>
      </c>
      <c r="O474" s="26">
        <f t="shared" ca="1" si="5"/>
        <v>0</v>
      </c>
      <c r="P474" s="26">
        <f t="shared" ca="1" si="5"/>
        <v>0</v>
      </c>
      <c r="Q474" s="26">
        <f t="shared" ca="1" si="5"/>
        <v>0</v>
      </c>
      <c r="R474" s="26">
        <f t="shared" ca="1" si="5"/>
        <v>0</v>
      </c>
      <c r="S474" s="26">
        <f t="shared" ca="1" si="5"/>
        <v>0</v>
      </c>
    </row>
    <row r="475" spans="1:19" x14ac:dyDescent="0.35">
      <c r="A475" s="28" t="s">
        <v>2365</v>
      </c>
      <c r="E475" s="26">
        <f t="shared" ca="1" si="5"/>
        <v>7.4569999999999997E-2</v>
      </c>
      <c r="F475" s="26">
        <f t="shared" ca="1" si="5"/>
        <v>3.4819999999999997E-2</v>
      </c>
      <c r="G475" s="26">
        <f t="shared" ca="1" si="5"/>
        <v>0.23752000000000001</v>
      </c>
      <c r="H475" s="26">
        <f t="shared" ca="1" si="5"/>
        <v>0.26656999999999997</v>
      </c>
      <c r="I475" s="26">
        <f t="shared" ca="1" si="5"/>
        <v>0.15126999999999999</v>
      </c>
      <c r="J475" s="26">
        <f t="shared" ca="1" si="5"/>
        <v>0.21718000000000001</v>
      </c>
      <c r="K475" s="26">
        <f t="shared" ca="1" si="5"/>
        <v>0.11754000000000001</v>
      </c>
      <c r="L475" s="26">
        <f t="shared" ca="1" si="5"/>
        <v>0.11899999999999999</v>
      </c>
      <c r="M475" s="26">
        <f t="shared" ca="1" si="5"/>
        <v>2.8330000000000001E-2</v>
      </c>
      <c r="N475" s="26">
        <f t="shared" ca="1" si="5"/>
        <v>8.4470000000000003E-2</v>
      </c>
      <c r="O475" s="26">
        <f t="shared" ca="1" si="5"/>
        <v>0</v>
      </c>
      <c r="P475" s="26">
        <f t="shared" ca="1" si="5"/>
        <v>1.5440000000000001E-2</v>
      </c>
      <c r="Q475" s="26">
        <f t="shared" ca="1" si="5"/>
        <v>5.586E-2</v>
      </c>
      <c r="R475" s="26">
        <f t="shared" ca="1" si="5"/>
        <v>1.261E-2</v>
      </c>
      <c r="S475" s="26">
        <f t="shared" ca="1" si="5"/>
        <v>0</v>
      </c>
    </row>
    <row r="476" spans="1:19" x14ac:dyDescent="0.35">
      <c r="A476" s="28" t="s">
        <v>2366</v>
      </c>
      <c r="E476" s="26">
        <f t="shared" ca="1" si="5"/>
        <v>1.461E-2</v>
      </c>
      <c r="F476" s="26">
        <f t="shared" ca="1" si="5"/>
        <v>0.22415999999999997</v>
      </c>
      <c r="G476" s="26">
        <f t="shared" ca="1" si="5"/>
        <v>1.9720000000000001E-2</v>
      </c>
      <c r="H476" s="26">
        <f t="shared" ca="1" si="5"/>
        <v>0</v>
      </c>
      <c r="I476" s="26">
        <f t="shared" ca="1" si="5"/>
        <v>5.7099999999999998E-3</v>
      </c>
      <c r="J476" s="26">
        <f t="shared" ca="1" si="5"/>
        <v>0</v>
      </c>
      <c r="K476" s="26">
        <f t="shared" ca="1" si="5"/>
        <v>9.8700000000000003E-3</v>
      </c>
      <c r="L476" s="26">
        <f t="shared" ca="1" si="5"/>
        <v>0</v>
      </c>
      <c r="M476" s="26">
        <f t="shared" ca="1" si="5"/>
        <v>0</v>
      </c>
      <c r="N476" s="26">
        <f t="shared" ca="1" si="5"/>
        <v>0</v>
      </c>
      <c r="O476" s="26">
        <f t="shared" ca="1" si="5"/>
        <v>0</v>
      </c>
      <c r="P476" s="26">
        <f t="shared" ca="1" si="5"/>
        <v>0</v>
      </c>
      <c r="Q476" s="26">
        <f t="shared" ca="1" si="5"/>
        <v>6.0299999999999998E-3</v>
      </c>
      <c r="R476" s="26">
        <f t="shared" ca="1" si="5"/>
        <v>6.3099999999999996E-3</v>
      </c>
      <c r="S476" s="26">
        <f t="shared" ca="1" si="5"/>
        <v>1.4460000000000001E-2</v>
      </c>
    </row>
    <row r="477" spans="1:19" x14ac:dyDescent="0.35">
      <c r="A477" s="28" t="s">
        <v>1862</v>
      </c>
      <c r="E477" s="26">
        <f t="shared" ca="1" si="5"/>
        <v>1.4E-3</v>
      </c>
      <c r="F477" s="26">
        <f t="shared" ca="1" si="5"/>
        <v>0</v>
      </c>
      <c r="G477" s="26">
        <f t="shared" ca="1" si="5"/>
        <v>0</v>
      </c>
      <c r="H477" s="26">
        <f t="shared" ca="1" si="5"/>
        <v>0</v>
      </c>
      <c r="I477" s="26">
        <f t="shared" ca="1" si="5"/>
        <v>0</v>
      </c>
      <c r="J477" s="26">
        <f t="shared" ca="1" si="5"/>
        <v>0</v>
      </c>
      <c r="K477" s="26">
        <f t="shared" ca="1" si="5"/>
        <v>0</v>
      </c>
      <c r="L477" s="26">
        <f t="shared" ca="1" si="5"/>
        <v>0</v>
      </c>
      <c r="M477" s="26">
        <f t="shared" ca="1" si="5"/>
        <v>0</v>
      </c>
      <c r="N477" s="26">
        <f t="shared" ca="1" si="5"/>
        <v>0</v>
      </c>
      <c r="O477" s="26">
        <f t="shared" ca="1" si="5"/>
        <v>0</v>
      </c>
      <c r="P477" s="26">
        <f t="shared" ca="1" si="5"/>
        <v>0</v>
      </c>
      <c r="Q477" s="26">
        <f t="shared" ca="1" si="5"/>
        <v>0</v>
      </c>
      <c r="R477" s="26">
        <f t="shared" ca="1" si="5"/>
        <v>0</v>
      </c>
      <c r="S477" s="26">
        <f t="shared" ca="1" si="5"/>
        <v>1.4460000000000001E-2</v>
      </c>
    </row>
    <row r="478" spans="1:19" x14ac:dyDescent="0.35">
      <c r="A478" s="28" t="s">
        <v>1863</v>
      </c>
      <c r="E478" s="26">
        <f t="shared" ca="1" si="5"/>
        <v>3.47E-3</v>
      </c>
      <c r="F478" s="26">
        <f t="shared" ca="1" si="5"/>
        <v>0</v>
      </c>
      <c r="G478" s="26">
        <f t="shared" ca="1" si="5"/>
        <v>0</v>
      </c>
      <c r="H478" s="26">
        <f t="shared" ca="1" si="5"/>
        <v>1.8360000000000001E-2</v>
      </c>
      <c r="I478" s="26">
        <f t="shared" ca="1" si="5"/>
        <v>0</v>
      </c>
      <c r="J478" s="26">
        <f t="shared" ca="1" si="5"/>
        <v>4.8550000000000003E-2</v>
      </c>
      <c r="K478" s="26">
        <f t="shared" ca="1" si="5"/>
        <v>0</v>
      </c>
      <c r="L478" s="26">
        <f t="shared" ca="1" si="5"/>
        <v>0</v>
      </c>
      <c r="M478" s="26">
        <f t="shared" ca="1" si="5"/>
        <v>0</v>
      </c>
      <c r="N478" s="26">
        <f t="shared" ca="1" si="5"/>
        <v>1.9449999999999999E-2</v>
      </c>
      <c r="O478" s="26">
        <f t="shared" ca="1" si="5"/>
        <v>0</v>
      </c>
      <c r="P478" s="26">
        <f t="shared" ca="1" si="5"/>
        <v>0</v>
      </c>
      <c r="Q478" s="26">
        <f t="shared" ca="1" si="5"/>
        <v>0</v>
      </c>
      <c r="R478" s="26">
        <f t="shared" ca="1" si="5"/>
        <v>0</v>
      </c>
      <c r="S478" s="26">
        <f t="shared" ca="1" si="5"/>
        <v>0</v>
      </c>
    </row>
    <row r="479" spans="1:19" x14ac:dyDescent="0.35">
      <c r="A479" s="28" t="s">
        <v>1889</v>
      </c>
      <c r="E479" s="26">
        <f t="shared" ca="1" si="5"/>
        <v>0.21298</v>
      </c>
      <c r="F479" s="26">
        <f t="shared" ca="1" si="5"/>
        <v>0.22761000000000001</v>
      </c>
      <c r="G479" s="26">
        <f t="shared" ca="1" si="5"/>
        <v>0.41820000000000002</v>
      </c>
      <c r="H479" s="26">
        <f t="shared" ca="1" si="5"/>
        <v>0.3639</v>
      </c>
      <c r="I479" s="26">
        <f t="shared" ca="1" si="5"/>
        <v>0.31524999999999997</v>
      </c>
      <c r="J479" s="26">
        <f t="shared" ca="1" si="5"/>
        <v>0.55078000000000005</v>
      </c>
      <c r="K479" s="26">
        <f t="shared" ca="1" si="5"/>
        <v>0.63992000000000004</v>
      </c>
      <c r="L479" s="26">
        <f t="shared" ca="1" si="5"/>
        <v>0.53025</v>
      </c>
      <c r="M479" s="26">
        <f t="shared" ca="1" si="5"/>
        <v>0.15074000000000001</v>
      </c>
      <c r="N479" s="26">
        <f t="shared" ca="1" si="5"/>
        <v>0.38856000000000002</v>
      </c>
      <c r="O479" s="26">
        <f t="shared" ca="1" si="5"/>
        <v>0.18673000000000001</v>
      </c>
      <c r="P479" s="26">
        <f t="shared" ca="1" si="5"/>
        <v>9.5610000000000001E-2</v>
      </c>
      <c r="Q479" s="26">
        <f t="shared" ca="1" si="5"/>
        <v>0.12775</v>
      </c>
      <c r="R479" s="26">
        <f t="shared" ca="1" si="5"/>
        <v>3.7539999999999997E-2</v>
      </c>
      <c r="S479" s="26">
        <f t="shared" ca="1" si="5"/>
        <v>6.3710000000000003E-2</v>
      </c>
    </row>
    <row r="480" spans="1:19" x14ac:dyDescent="0.35">
      <c r="A480" s="28" t="s">
        <v>1890</v>
      </c>
      <c r="E480" s="26">
        <f t="shared" ref="E480:S486" ca="1" si="6">SUMIF($D$5:$S$447, $A480, E$5:E$447)</f>
        <v>5.5000000000000003E-4</v>
      </c>
      <c r="F480" s="26">
        <f t="shared" ca="1" si="6"/>
        <v>0</v>
      </c>
      <c r="G480" s="26">
        <f t="shared" ca="1" si="6"/>
        <v>0</v>
      </c>
      <c r="H480" s="26">
        <f t="shared" ca="1" si="6"/>
        <v>7.1700000000000002E-3</v>
      </c>
      <c r="I480" s="26">
        <f t="shared" ca="1" si="6"/>
        <v>0</v>
      </c>
      <c r="J480" s="26">
        <f t="shared" ca="1" si="6"/>
        <v>0</v>
      </c>
      <c r="K480" s="26">
        <f t="shared" ca="1" si="6"/>
        <v>9.8700000000000003E-3</v>
      </c>
      <c r="L480" s="26">
        <f t="shared" ca="1" si="6"/>
        <v>0</v>
      </c>
      <c r="M480" s="26">
        <f t="shared" ca="1" si="6"/>
        <v>0</v>
      </c>
      <c r="N480" s="26">
        <f t="shared" ca="1" si="6"/>
        <v>0</v>
      </c>
      <c r="O480" s="26">
        <f t="shared" ca="1" si="6"/>
        <v>0</v>
      </c>
      <c r="P480" s="26">
        <f t="shared" ca="1" si="6"/>
        <v>0</v>
      </c>
      <c r="Q480" s="26">
        <f t="shared" ca="1" si="6"/>
        <v>0</v>
      </c>
      <c r="R480" s="26">
        <f t="shared" ca="1" si="6"/>
        <v>0</v>
      </c>
      <c r="S480" s="26">
        <f t="shared" ca="1" si="6"/>
        <v>0</v>
      </c>
    </row>
    <row r="481" spans="1:19" x14ac:dyDescent="0.35">
      <c r="A481" s="28" t="s">
        <v>1891</v>
      </c>
      <c r="E481" s="26">
        <f t="shared" ca="1" si="6"/>
        <v>4.3100000000000005E-3</v>
      </c>
      <c r="F481" s="26">
        <f t="shared" ca="1" si="6"/>
        <v>0</v>
      </c>
      <c r="G481" s="26">
        <f t="shared" ca="1" si="6"/>
        <v>0</v>
      </c>
      <c r="H481" s="26">
        <f t="shared" ca="1" si="6"/>
        <v>0</v>
      </c>
      <c r="I481" s="26">
        <f t="shared" ca="1" si="6"/>
        <v>0</v>
      </c>
      <c r="J481" s="26">
        <f t="shared" ca="1" si="6"/>
        <v>1.5339999999999999E-2</v>
      </c>
      <c r="K481" s="26">
        <f t="shared" ca="1" si="6"/>
        <v>9.8700000000000003E-3</v>
      </c>
      <c r="L481" s="26">
        <f t="shared" ca="1" si="6"/>
        <v>3.4299999999999997E-2</v>
      </c>
      <c r="M481" s="26">
        <f t="shared" ca="1" si="6"/>
        <v>0</v>
      </c>
      <c r="N481" s="26">
        <f t="shared" ca="1" si="6"/>
        <v>7.5900000000000004E-3</v>
      </c>
      <c r="O481" s="26">
        <f t="shared" ca="1" si="6"/>
        <v>0</v>
      </c>
      <c r="P481" s="26">
        <f t="shared" ca="1" si="6"/>
        <v>1.5440000000000001E-2</v>
      </c>
      <c r="Q481" s="26">
        <f t="shared" ca="1" si="6"/>
        <v>0</v>
      </c>
      <c r="R481" s="26">
        <f t="shared" ca="1" si="6"/>
        <v>0</v>
      </c>
      <c r="S481" s="26">
        <f t="shared" ca="1" si="6"/>
        <v>0</v>
      </c>
    </row>
    <row r="482" spans="1:19" x14ac:dyDescent="0.35">
      <c r="A482" s="28" t="s">
        <v>1892</v>
      </c>
      <c r="E482" s="26">
        <f t="shared" ca="1" si="6"/>
        <v>0</v>
      </c>
      <c r="F482" s="26">
        <f t="shared" ca="1" si="6"/>
        <v>0</v>
      </c>
      <c r="G482" s="26">
        <f t="shared" ca="1" si="6"/>
        <v>0</v>
      </c>
      <c r="H482" s="26">
        <f t="shared" ca="1" si="6"/>
        <v>0</v>
      </c>
      <c r="I482" s="26">
        <f t="shared" ca="1" si="6"/>
        <v>0</v>
      </c>
      <c r="J482" s="26">
        <f t="shared" ca="1" si="6"/>
        <v>0</v>
      </c>
      <c r="K482" s="26">
        <f t="shared" ca="1" si="6"/>
        <v>0</v>
      </c>
      <c r="L482" s="26">
        <f t="shared" ca="1" si="6"/>
        <v>0</v>
      </c>
      <c r="M482" s="26">
        <f t="shared" ca="1" si="6"/>
        <v>0</v>
      </c>
      <c r="N482" s="26">
        <f t="shared" ca="1" si="6"/>
        <v>0</v>
      </c>
      <c r="O482" s="26">
        <f t="shared" ca="1" si="6"/>
        <v>0</v>
      </c>
      <c r="P482" s="26">
        <f t="shared" ca="1" si="6"/>
        <v>0</v>
      </c>
      <c r="Q482" s="26">
        <f t="shared" ca="1" si="6"/>
        <v>0</v>
      </c>
      <c r="R482" s="26">
        <f t="shared" ca="1" si="6"/>
        <v>0</v>
      </c>
      <c r="S482" s="26">
        <f t="shared" ca="1" si="6"/>
        <v>0</v>
      </c>
    </row>
    <row r="483" spans="1:19" x14ac:dyDescent="0.35">
      <c r="A483" s="28" t="s">
        <v>1866</v>
      </c>
      <c r="E483" s="26">
        <f t="shared" ca="1" si="6"/>
        <v>2.5400000000000002E-3</v>
      </c>
      <c r="F483" s="26">
        <f t="shared" ca="1" si="6"/>
        <v>0</v>
      </c>
      <c r="G483" s="26">
        <f t="shared" ca="1" si="6"/>
        <v>0</v>
      </c>
      <c r="H483" s="26">
        <f t="shared" ca="1" si="6"/>
        <v>0</v>
      </c>
      <c r="I483" s="26">
        <f t="shared" ca="1" si="6"/>
        <v>0</v>
      </c>
      <c r="J483" s="26">
        <f t="shared" ca="1" si="6"/>
        <v>0</v>
      </c>
      <c r="K483" s="26">
        <f t="shared" ca="1" si="6"/>
        <v>0</v>
      </c>
      <c r="L483" s="26">
        <f t="shared" ca="1" si="6"/>
        <v>0</v>
      </c>
      <c r="M483" s="26">
        <f t="shared" ca="1" si="6"/>
        <v>0</v>
      </c>
      <c r="N483" s="26">
        <f t="shared" ca="1" si="6"/>
        <v>2.7039999999999998E-2</v>
      </c>
      <c r="O483" s="26">
        <f t="shared" ca="1" si="6"/>
        <v>7.4520000000000003E-2</v>
      </c>
      <c r="P483" s="26">
        <f t="shared" ca="1" si="6"/>
        <v>0</v>
      </c>
      <c r="Q483" s="26">
        <f t="shared" ca="1" si="6"/>
        <v>0</v>
      </c>
      <c r="R483" s="26">
        <f t="shared" ca="1" si="6"/>
        <v>0</v>
      </c>
      <c r="S483" s="26">
        <f t="shared" ca="1" si="6"/>
        <v>0</v>
      </c>
    </row>
    <row r="484" spans="1:19" x14ac:dyDescent="0.35">
      <c r="A484" s="28" t="s">
        <v>1893</v>
      </c>
      <c r="E484" s="26">
        <f t="shared" ca="1" si="6"/>
        <v>2.7999999999999998E-4</v>
      </c>
      <c r="F484" s="26">
        <f t="shared" ca="1" si="6"/>
        <v>0</v>
      </c>
      <c r="G484" s="26">
        <f t="shared" ca="1" si="6"/>
        <v>0</v>
      </c>
      <c r="H484" s="26">
        <f t="shared" ca="1" si="6"/>
        <v>0</v>
      </c>
      <c r="I484" s="26">
        <f t="shared" ca="1" si="6"/>
        <v>0</v>
      </c>
      <c r="J484" s="26">
        <f t="shared" ca="1" si="6"/>
        <v>0</v>
      </c>
      <c r="K484" s="26">
        <f t="shared" ca="1" si="6"/>
        <v>0</v>
      </c>
      <c r="L484" s="26">
        <f t="shared" ca="1" si="6"/>
        <v>0</v>
      </c>
      <c r="M484" s="26">
        <f t="shared" ca="1" si="6"/>
        <v>0</v>
      </c>
      <c r="N484" s="26">
        <f t="shared" ca="1" si="6"/>
        <v>0</v>
      </c>
      <c r="O484" s="26">
        <f t="shared" ca="1" si="6"/>
        <v>1.558E-2</v>
      </c>
      <c r="P484" s="26">
        <f t="shared" ca="1" si="6"/>
        <v>0</v>
      </c>
      <c r="Q484" s="26">
        <f t="shared" ca="1" si="6"/>
        <v>0</v>
      </c>
      <c r="R484" s="26">
        <f t="shared" ca="1" si="6"/>
        <v>0</v>
      </c>
      <c r="S484" s="26">
        <f t="shared" ca="1" si="6"/>
        <v>0</v>
      </c>
    </row>
    <row r="485" spans="1:19" x14ac:dyDescent="0.35">
      <c r="A485" s="28" t="s">
        <v>1894</v>
      </c>
      <c r="E485" s="26">
        <f t="shared" ca="1" si="6"/>
        <v>0</v>
      </c>
      <c r="F485" s="26">
        <f t="shared" ca="1" si="6"/>
        <v>0</v>
      </c>
      <c r="G485" s="26">
        <f t="shared" ca="1" si="6"/>
        <v>0</v>
      </c>
      <c r="H485" s="26">
        <f t="shared" ca="1" si="6"/>
        <v>0</v>
      </c>
      <c r="I485" s="26">
        <f t="shared" ca="1" si="6"/>
        <v>0</v>
      </c>
      <c r="J485" s="26">
        <f t="shared" ca="1" si="6"/>
        <v>0</v>
      </c>
      <c r="K485" s="26">
        <f t="shared" ca="1" si="6"/>
        <v>0</v>
      </c>
      <c r="L485" s="26">
        <f t="shared" ca="1" si="6"/>
        <v>0</v>
      </c>
      <c r="M485" s="26">
        <f t="shared" ca="1" si="6"/>
        <v>0</v>
      </c>
      <c r="N485" s="26">
        <f t="shared" ca="1" si="6"/>
        <v>0</v>
      </c>
      <c r="O485" s="26">
        <f t="shared" ca="1" si="6"/>
        <v>0</v>
      </c>
      <c r="P485" s="26">
        <f t="shared" ca="1" si="6"/>
        <v>0</v>
      </c>
      <c r="Q485" s="26">
        <f t="shared" ca="1" si="6"/>
        <v>0</v>
      </c>
      <c r="R485" s="26">
        <f t="shared" ca="1" si="6"/>
        <v>0</v>
      </c>
      <c r="S485" s="26">
        <f t="shared" ca="1" si="6"/>
        <v>0</v>
      </c>
    </row>
    <row r="486" spans="1:19" x14ac:dyDescent="0.35">
      <c r="A486" s="28" t="s">
        <v>1895</v>
      </c>
      <c r="E486" s="26">
        <f t="shared" ca="1" si="6"/>
        <v>5.3620000000000001E-2</v>
      </c>
      <c r="F486" s="26">
        <f t="shared" ca="1" si="6"/>
        <v>0.10514999999999999</v>
      </c>
      <c r="G486" s="26">
        <f t="shared" ca="1" si="6"/>
        <v>7.1349999999999997E-2</v>
      </c>
      <c r="H486" s="26">
        <f t="shared" ca="1" si="6"/>
        <v>8.9789999999999995E-2</v>
      </c>
      <c r="I486" s="26">
        <f t="shared" ca="1" si="6"/>
        <v>4.5370000000000001E-2</v>
      </c>
      <c r="J486" s="26">
        <f t="shared" ca="1" si="6"/>
        <v>9.6530000000000005E-2</v>
      </c>
      <c r="K486" s="26">
        <f t="shared" ca="1" si="6"/>
        <v>4.9250000000000002E-2</v>
      </c>
      <c r="L486" s="26">
        <f t="shared" ca="1" si="6"/>
        <v>2.6280000000000001E-2</v>
      </c>
      <c r="M486" s="26">
        <f t="shared" ca="1" si="6"/>
        <v>5.3299999999999997E-3</v>
      </c>
      <c r="N486" s="26">
        <f t="shared" ca="1" si="6"/>
        <v>0.12387999999999999</v>
      </c>
      <c r="O486" s="26">
        <f t="shared" ca="1" si="6"/>
        <v>6.3250000000000001E-2</v>
      </c>
      <c r="P486" s="26">
        <f t="shared" ca="1" si="6"/>
        <v>0</v>
      </c>
      <c r="Q486" s="26">
        <f t="shared" ca="1" si="6"/>
        <v>0.13138</v>
      </c>
      <c r="R486" s="26">
        <f t="shared" ca="1" si="6"/>
        <v>2.8739999999999998E-2</v>
      </c>
      <c r="S486" s="26">
        <f t="shared" ca="1" si="6"/>
        <v>1.132E-2</v>
      </c>
    </row>
    <row r="487" spans="1:19" x14ac:dyDescent="0.35">
      <c r="A487" s="24" t="s">
        <v>1869</v>
      </c>
      <c r="B487" s="15"/>
      <c r="C487" s="15"/>
      <c r="D487" s="15"/>
      <c r="E487" s="25">
        <f ca="1">SUMIF($C$5:$S$447,$A487, E$5:E$447)</f>
        <v>0.50609000000000026</v>
      </c>
      <c r="F487" s="25">
        <f t="shared" ref="F487:S487" ca="1" si="7">SUMIF($C$5:$S$447, $A487, F$5:F$447)</f>
        <v>9.0200000000000002E-2</v>
      </c>
      <c r="G487" s="25">
        <f t="shared" ca="1" si="7"/>
        <v>5.1379999999999995E-2</v>
      </c>
      <c r="H487" s="25">
        <f t="shared" ca="1" si="7"/>
        <v>4.675E-2</v>
      </c>
      <c r="I487" s="25">
        <f t="shared" ca="1" si="7"/>
        <v>0.29497000000000001</v>
      </c>
      <c r="J487" s="25">
        <f t="shared" ca="1" si="7"/>
        <v>4.0849999999999997E-2</v>
      </c>
      <c r="K487" s="25">
        <f t="shared" ca="1" si="7"/>
        <v>7.3970000000000008E-2</v>
      </c>
      <c r="L487" s="25">
        <f t="shared" ca="1" si="7"/>
        <v>0.10283</v>
      </c>
      <c r="M487" s="25">
        <f t="shared" ca="1" si="7"/>
        <v>0.6153099999999998</v>
      </c>
      <c r="N487" s="25">
        <f t="shared" ca="1" si="7"/>
        <v>0.12335</v>
      </c>
      <c r="O487" s="25">
        <f t="shared" ca="1" si="7"/>
        <v>0.23236999999999997</v>
      </c>
      <c r="P487" s="25">
        <f t="shared" ca="1" si="7"/>
        <v>0.82216</v>
      </c>
      <c r="Q487" s="25">
        <f t="shared" ca="1" si="7"/>
        <v>0.6228499999999999</v>
      </c>
      <c r="R487" s="25">
        <f t="shared" ca="1" si="7"/>
        <v>0.84976000000000018</v>
      </c>
      <c r="S487" s="25">
        <f t="shared" ca="1" si="7"/>
        <v>0.8737100000000001</v>
      </c>
    </row>
    <row r="488" spans="1:19" x14ac:dyDescent="0.35">
      <c r="A488" s="28" t="s">
        <v>1870</v>
      </c>
      <c r="E488" s="26">
        <f t="shared" ref="E488:S497" ca="1" si="8">SUMIF($D$5:$S$447, $A488, E$5:E$447)</f>
        <v>0.12109999999999999</v>
      </c>
      <c r="F488" s="26">
        <f t="shared" ca="1" si="8"/>
        <v>0</v>
      </c>
      <c r="G488" s="26">
        <f t="shared" ca="1" si="8"/>
        <v>2.1909999999999999E-2</v>
      </c>
      <c r="H488" s="26">
        <f t="shared" ca="1" si="8"/>
        <v>0</v>
      </c>
      <c r="I488" s="26">
        <f t="shared" ca="1" si="8"/>
        <v>4.512E-2</v>
      </c>
      <c r="J488" s="26">
        <f t="shared" ca="1" si="8"/>
        <v>0</v>
      </c>
      <c r="K488" s="26">
        <f t="shared" ca="1" si="8"/>
        <v>0</v>
      </c>
      <c r="L488" s="26">
        <f t="shared" ca="1" si="8"/>
        <v>3.0970000000000001E-2</v>
      </c>
      <c r="M488" s="26">
        <f t="shared" ca="1" si="8"/>
        <v>2.1059999999999999E-2</v>
      </c>
      <c r="N488" s="26">
        <f t="shared" ca="1" si="8"/>
        <v>0</v>
      </c>
      <c r="O488" s="26">
        <f t="shared" ca="1" si="8"/>
        <v>0</v>
      </c>
      <c r="P488" s="26">
        <f t="shared" ca="1" si="8"/>
        <v>2.1479999999999999E-2</v>
      </c>
      <c r="Q488" s="26">
        <f t="shared" ca="1" si="8"/>
        <v>2.1440000000000001E-2</v>
      </c>
      <c r="R488" s="26">
        <f t="shared" ca="1" si="8"/>
        <v>0.67507000000000017</v>
      </c>
      <c r="S488" s="26">
        <f t="shared" ca="1" si="8"/>
        <v>3.0370000000000001E-2</v>
      </c>
    </row>
    <row r="489" spans="1:19" x14ac:dyDescent="0.35">
      <c r="A489" s="28" t="s">
        <v>1896</v>
      </c>
      <c r="E489" s="26">
        <f t="shared" ca="1" si="8"/>
        <v>1.3440000000000001E-2</v>
      </c>
      <c r="F489" s="26">
        <f t="shared" ca="1" si="8"/>
        <v>0</v>
      </c>
      <c r="G489" s="26">
        <f t="shared" ca="1" si="8"/>
        <v>0</v>
      </c>
      <c r="H489" s="26">
        <f t="shared" ca="1" si="8"/>
        <v>0</v>
      </c>
      <c r="I489" s="26">
        <f t="shared" ca="1" si="8"/>
        <v>0</v>
      </c>
      <c r="J489" s="26">
        <f t="shared" ca="1" si="8"/>
        <v>0</v>
      </c>
      <c r="K489" s="26">
        <f t="shared" ca="1" si="8"/>
        <v>3.8920000000000003E-2</v>
      </c>
      <c r="L489" s="26">
        <f t="shared" ca="1" si="8"/>
        <v>0</v>
      </c>
      <c r="M489" s="26">
        <f t="shared" ca="1" si="8"/>
        <v>9.4579999999999997E-2</v>
      </c>
      <c r="N489" s="26">
        <f t="shared" ca="1" si="8"/>
        <v>0</v>
      </c>
      <c r="O489" s="26">
        <f t="shared" ca="1" si="8"/>
        <v>0</v>
      </c>
      <c r="P489" s="26">
        <f t="shared" ca="1" si="8"/>
        <v>0</v>
      </c>
      <c r="Q489" s="26">
        <f t="shared" ca="1" si="8"/>
        <v>0</v>
      </c>
      <c r="R489" s="26">
        <f t="shared" ca="1" si="8"/>
        <v>0</v>
      </c>
      <c r="S489" s="26">
        <f t="shared" ca="1" si="8"/>
        <v>1.4460000000000001E-2</v>
      </c>
    </row>
    <row r="490" spans="1:19" x14ac:dyDescent="0.35">
      <c r="A490" s="28" t="s">
        <v>1877</v>
      </c>
      <c r="E490" s="26">
        <f t="shared" ca="1" si="8"/>
        <v>6.4829999999999999E-2</v>
      </c>
      <c r="F490" s="26">
        <f t="shared" ca="1" si="8"/>
        <v>0</v>
      </c>
      <c r="G490" s="26">
        <f t="shared" ca="1" si="8"/>
        <v>2.947E-2</v>
      </c>
      <c r="H490" s="26">
        <f t="shared" ca="1" si="8"/>
        <v>0</v>
      </c>
      <c r="I490" s="26">
        <f t="shared" ca="1" si="8"/>
        <v>0</v>
      </c>
      <c r="J490" s="26">
        <f t="shared" ca="1" si="8"/>
        <v>4.0849999999999997E-2</v>
      </c>
      <c r="K490" s="26">
        <f t="shared" ca="1" si="8"/>
        <v>0</v>
      </c>
      <c r="L490" s="26">
        <f t="shared" ca="1" si="8"/>
        <v>0</v>
      </c>
      <c r="M490" s="26">
        <f t="shared" ca="1" si="8"/>
        <v>0</v>
      </c>
      <c r="N490" s="26">
        <f t="shared" ca="1" si="8"/>
        <v>0</v>
      </c>
      <c r="O490" s="26">
        <f t="shared" ca="1" si="8"/>
        <v>7.79E-3</v>
      </c>
      <c r="P490" s="26">
        <f t="shared" ca="1" si="8"/>
        <v>0.55754999999999999</v>
      </c>
      <c r="Q490" s="26">
        <f t="shared" ca="1" si="8"/>
        <v>0</v>
      </c>
      <c r="R490" s="26">
        <f t="shared" ca="1" si="8"/>
        <v>0</v>
      </c>
      <c r="S490" s="26">
        <f t="shared" ca="1" si="8"/>
        <v>0</v>
      </c>
    </row>
    <row r="491" spans="1:19" x14ac:dyDescent="0.35">
      <c r="A491" s="28" t="s">
        <v>1897</v>
      </c>
      <c r="E491" s="26">
        <f t="shared" ca="1" si="8"/>
        <v>7.3050000000000004E-2</v>
      </c>
      <c r="F491" s="26">
        <f t="shared" ca="1" si="8"/>
        <v>0</v>
      </c>
      <c r="G491" s="26">
        <f t="shared" ca="1" si="8"/>
        <v>0</v>
      </c>
      <c r="H491" s="26">
        <f t="shared" ca="1" si="8"/>
        <v>0</v>
      </c>
      <c r="I491" s="26">
        <f t="shared" ca="1" si="8"/>
        <v>0</v>
      </c>
      <c r="J491" s="26">
        <f t="shared" ca="1" si="8"/>
        <v>0</v>
      </c>
      <c r="K491" s="26">
        <f t="shared" ca="1" si="8"/>
        <v>0</v>
      </c>
      <c r="L491" s="26">
        <f t="shared" ca="1" si="8"/>
        <v>0</v>
      </c>
      <c r="M491" s="26">
        <f t="shared" ca="1" si="8"/>
        <v>1.8960000000000001E-2</v>
      </c>
      <c r="N491" s="26">
        <f t="shared" ca="1" si="8"/>
        <v>0</v>
      </c>
      <c r="O491" s="26">
        <f t="shared" ca="1" si="8"/>
        <v>0</v>
      </c>
      <c r="P491" s="26">
        <f t="shared" ca="1" si="8"/>
        <v>0</v>
      </c>
      <c r="Q491" s="26">
        <f t="shared" ca="1" si="8"/>
        <v>0</v>
      </c>
      <c r="R491" s="26">
        <f t="shared" ca="1" si="8"/>
        <v>0</v>
      </c>
      <c r="S491" s="26">
        <f t="shared" ca="1" si="8"/>
        <v>0.73387000000000013</v>
      </c>
    </row>
    <row r="492" spans="1:19" x14ac:dyDescent="0.35">
      <c r="A492" s="28" t="s">
        <v>1875</v>
      </c>
      <c r="E492" s="26">
        <f t="shared" ca="1" si="8"/>
        <v>1.269E-2</v>
      </c>
      <c r="F492" s="26">
        <f t="shared" ca="1" si="8"/>
        <v>0</v>
      </c>
      <c r="G492" s="26">
        <f t="shared" ca="1" si="8"/>
        <v>0</v>
      </c>
      <c r="H492" s="26">
        <f t="shared" ca="1" si="8"/>
        <v>0</v>
      </c>
      <c r="I492" s="26">
        <f t="shared" ca="1" si="8"/>
        <v>0</v>
      </c>
      <c r="J492" s="26">
        <f t="shared" ca="1" si="8"/>
        <v>0</v>
      </c>
      <c r="K492" s="26">
        <f t="shared" ca="1" si="8"/>
        <v>0</v>
      </c>
      <c r="L492" s="26">
        <f t="shared" ca="1" si="8"/>
        <v>0</v>
      </c>
      <c r="M492" s="26">
        <f t="shared" ca="1" si="8"/>
        <v>9.1939999999999994E-2</v>
      </c>
      <c r="N492" s="26">
        <f t="shared" ca="1" si="8"/>
        <v>0</v>
      </c>
      <c r="O492" s="26">
        <f t="shared" ca="1" si="8"/>
        <v>0</v>
      </c>
      <c r="P492" s="26">
        <f t="shared" ca="1" si="8"/>
        <v>0</v>
      </c>
      <c r="Q492" s="26">
        <f t="shared" ca="1" si="8"/>
        <v>0</v>
      </c>
      <c r="R492" s="26">
        <f t="shared" ca="1" si="8"/>
        <v>0</v>
      </c>
      <c r="S492" s="26">
        <f t="shared" ca="1" si="8"/>
        <v>2.0119999999999999E-2</v>
      </c>
    </row>
    <row r="493" spans="1:19" x14ac:dyDescent="0.35">
      <c r="A493" s="28" t="s">
        <v>1871</v>
      </c>
      <c r="E493" s="26">
        <f t="shared" ca="1" si="8"/>
        <v>6.6380000000000008E-2</v>
      </c>
      <c r="F493" s="26">
        <f t="shared" ca="1" si="8"/>
        <v>3.739E-2</v>
      </c>
      <c r="G493" s="26">
        <f t="shared" ca="1" si="8"/>
        <v>0</v>
      </c>
      <c r="H493" s="26">
        <f t="shared" ca="1" si="8"/>
        <v>0</v>
      </c>
      <c r="I493" s="26">
        <f t="shared" ca="1" si="8"/>
        <v>0</v>
      </c>
      <c r="J493" s="26">
        <f t="shared" ca="1" si="8"/>
        <v>0</v>
      </c>
      <c r="K493" s="26">
        <f t="shared" ca="1" si="8"/>
        <v>0</v>
      </c>
      <c r="L493" s="26">
        <f t="shared" ca="1" si="8"/>
        <v>0</v>
      </c>
      <c r="M493" s="26">
        <f t="shared" ca="1" si="8"/>
        <v>0</v>
      </c>
      <c r="N493" s="26">
        <f t="shared" ca="1" si="8"/>
        <v>0</v>
      </c>
      <c r="O493" s="26">
        <f t="shared" ca="1" si="8"/>
        <v>0</v>
      </c>
      <c r="P493" s="26">
        <f t="shared" ca="1" si="8"/>
        <v>0</v>
      </c>
      <c r="Q493" s="26">
        <f t="shared" ca="1" si="8"/>
        <v>0.45227000000000001</v>
      </c>
      <c r="R493" s="26">
        <f t="shared" ca="1" si="8"/>
        <v>6.3099999999999996E-3</v>
      </c>
      <c r="S493" s="26">
        <f t="shared" ca="1" si="8"/>
        <v>0</v>
      </c>
    </row>
    <row r="494" spans="1:19" x14ac:dyDescent="0.35">
      <c r="A494" s="28" t="s">
        <v>1898</v>
      </c>
      <c r="E494" s="26">
        <f t="shared" ca="1" si="8"/>
        <v>0</v>
      </c>
      <c r="F494" s="26">
        <f t="shared" ca="1" si="8"/>
        <v>0</v>
      </c>
      <c r="G494" s="26">
        <f t="shared" ca="1" si="8"/>
        <v>0</v>
      </c>
      <c r="H494" s="26">
        <f t="shared" ca="1" si="8"/>
        <v>0</v>
      </c>
      <c r="I494" s="26">
        <f t="shared" ca="1" si="8"/>
        <v>0</v>
      </c>
      <c r="J494" s="26">
        <f t="shared" ca="1" si="8"/>
        <v>0</v>
      </c>
      <c r="K494" s="26">
        <f t="shared" ca="1" si="8"/>
        <v>0</v>
      </c>
      <c r="L494" s="26">
        <f t="shared" ca="1" si="8"/>
        <v>0</v>
      </c>
      <c r="M494" s="26">
        <f t="shared" ca="1" si="8"/>
        <v>0</v>
      </c>
      <c r="N494" s="26">
        <f t="shared" ca="1" si="8"/>
        <v>0</v>
      </c>
      <c r="O494" s="26">
        <f t="shared" ca="1" si="8"/>
        <v>0</v>
      </c>
      <c r="P494" s="26">
        <f t="shared" ca="1" si="8"/>
        <v>0</v>
      </c>
      <c r="Q494" s="26">
        <f t="shared" ca="1" si="8"/>
        <v>0</v>
      </c>
      <c r="R494" s="26">
        <f t="shared" ca="1" si="8"/>
        <v>0</v>
      </c>
      <c r="S494" s="26">
        <f t="shared" ca="1" si="8"/>
        <v>0</v>
      </c>
    </row>
    <row r="495" spans="1:19" x14ac:dyDescent="0.35">
      <c r="A495" s="28" t="s">
        <v>1878</v>
      </c>
      <c r="E495" s="26">
        <f t="shared" ca="1" si="8"/>
        <v>1.7710000000000004E-2</v>
      </c>
      <c r="F495" s="26">
        <f t="shared" ca="1" si="8"/>
        <v>0</v>
      </c>
      <c r="G495" s="26">
        <f t="shared" ca="1" si="8"/>
        <v>0</v>
      </c>
      <c r="H495" s="26">
        <f t="shared" ca="1" si="8"/>
        <v>0</v>
      </c>
      <c r="I495" s="26">
        <f t="shared" ca="1" si="8"/>
        <v>3.066E-2</v>
      </c>
      <c r="J495" s="26">
        <f t="shared" ca="1" si="8"/>
        <v>0</v>
      </c>
      <c r="K495" s="26">
        <f t="shared" ca="1" si="8"/>
        <v>0</v>
      </c>
      <c r="L495" s="26">
        <f t="shared" ca="1" si="8"/>
        <v>2.2790000000000001E-2</v>
      </c>
      <c r="M495" s="26">
        <f t="shared" ca="1" si="8"/>
        <v>0.10629</v>
      </c>
      <c r="N495" s="26">
        <f t="shared" ca="1" si="8"/>
        <v>4.9829999999999999E-2</v>
      </c>
      <c r="O495" s="26">
        <f t="shared" ca="1" si="8"/>
        <v>7.79E-3</v>
      </c>
      <c r="P495" s="26">
        <f t="shared" ca="1" si="8"/>
        <v>6.0400000000000002E-3</v>
      </c>
      <c r="Q495" s="26">
        <f t="shared" ca="1" si="8"/>
        <v>0</v>
      </c>
      <c r="R495" s="26">
        <f t="shared" ca="1" si="8"/>
        <v>0</v>
      </c>
      <c r="S495" s="26">
        <f t="shared" ca="1" si="8"/>
        <v>0</v>
      </c>
    </row>
    <row r="496" spans="1:19" x14ac:dyDescent="0.35">
      <c r="A496" s="28" t="s">
        <v>1876</v>
      </c>
      <c r="E496" s="26">
        <f t="shared" ca="1" si="8"/>
        <v>1.41E-2</v>
      </c>
      <c r="F496" s="26">
        <f t="shared" ca="1" si="8"/>
        <v>0</v>
      </c>
      <c r="G496" s="26">
        <f t="shared" ca="1" si="8"/>
        <v>0</v>
      </c>
      <c r="H496" s="26">
        <f t="shared" ca="1" si="8"/>
        <v>0</v>
      </c>
      <c r="I496" s="26">
        <f t="shared" ca="1" si="8"/>
        <v>0</v>
      </c>
      <c r="J496" s="26">
        <f t="shared" ca="1" si="8"/>
        <v>0</v>
      </c>
      <c r="K496" s="26">
        <f t="shared" ca="1" si="8"/>
        <v>0</v>
      </c>
      <c r="L496" s="26">
        <f t="shared" ca="1" si="8"/>
        <v>0</v>
      </c>
      <c r="M496" s="26">
        <f t="shared" ca="1" si="8"/>
        <v>9.5899999999999999E-2</v>
      </c>
      <c r="N496" s="26">
        <f t="shared" ca="1" si="8"/>
        <v>0</v>
      </c>
      <c r="O496" s="26">
        <f t="shared" ca="1" si="8"/>
        <v>0</v>
      </c>
      <c r="P496" s="26">
        <f t="shared" ca="1" si="8"/>
        <v>0</v>
      </c>
      <c r="Q496" s="26">
        <f t="shared" ca="1" si="8"/>
        <v>0</v>
      </c>
      <c r="R496" s="26">
        <f t="shared" ca="1" si="8"/>
        <v>0</v>
      </c>
      <c r="S496" s="26">
        <f t="shared" ca="1" si="8"/>
        <v>3.006E-2</v>
      </c>
    </row>
    <row r="497" spans="1:19" x14ac:dyDescent="0.35">
      <c r="A497" s="28" t="s">
        <v>1880</v>
      </c>
      <c r="E497" s="26">
        <f t="shared" ca="1" si="8"/>
        <v>0.12279000000000001</v>
      </c>
      <c r="F497" s="26">
        <f t="shared" ca="1" si="8"/>
        <v>5.2809999999999996E-2</v>
      </c>
      <c r="G497" s="26">
        <f t="shared" ca="1" si="8"/>
        <v>0</v>
      </c>
      <c r="H497" s="26">
        <f t="shared" ca="1" si="8"/>
        <v>4.675E-2</v>
      </c>
      <c r="I497" s="26">
        <f t="shared" ca="1" si="8"/>
        <v>0.21919000000000002</v>
      </c>
      <c r="J497" s="26">
        <f t="shared" ca="1" si="8"/>
        <v>0</v>
      </c>
      <c r="K497" s="26">
        <f t="shared" ca="1" si="8"/>
        <v>3.5049999999999998E-2</v>
      </c>
      <c r="L497" s="26">
        <f t="shared" ca="1" si="8"/>
        <v>4.9070000000000003E-2</v>
      </c>
      <c r="M497" s="26">
        <f t="shared" ca="1" si="8"/>
        <v>0.18658</v>
      </c>
      <c r="N497" s="26">
        <f t="shared" ca="1" si="8"/>
        <v>7.3520000000000002E-2</v>
      </c>
      <c r="O497" s="26">
        <f t="shared" ca="1" si="8"/>
        <v>0.21678999999999998</v>
      </c>
      <c r="P497" s="26">
        <f t="shared" ca="1" si="8"/>
        <v>0.23709</v>
      </c>
      <c r="Q497" s="26">
        <f t="shared" ca="1" si="8"/>
        <v>0.14914000000000002</v>
      </c>
      <c r="R497" s="26">
        <f t="shared" ca="1" si="8"/>
        <v>0.16838</v>
      </c>
      <c r="S497" s="26">
        <f t="shared" ca="1" si="8"/>
        <v>4.4830000000000002E-2</v>
      </c>
    </row>
    <row r="499" spans="1:19" x14ac:dyDescent="0.35">
      <c r="A499" s="29" t="s">
        <v>1881</v>
      </c>
      <c r="B499" s="30"/>
      <c r="C499" s="30"/>
      <c r="D499" s="30"/>
      <c r="E499" s="31">
        <f t="shared" ref="E499:S499" ca="1" si="9">SUM(E457+E468+E487)</f>
        <v>1.0000100000000003</v>
      </c>
      <c r="F499" s="31">
        <f t="shared" ca="1" si="9"/>
        <v>0.99995000000000012</v>
      </c>
      <c r="G499" s="31">
        <f t="shared" ca="1" si="9"/>
        <v>1.0000599999999999</v>
      </c>
      <c r="H499" s="31">
        <f t="shared" ca="1" si="9"/>
        <v>0.99996999999999991</v>
      </c>
      <c r="I499" s="31">
        <f t="shared" ca="1" si="9"/>
        <v>0.99995999999999974</v>
      </c>
      <c r="J499" s="31">
        <f t="shared" ca="1" si="9"/>
        <v>0.99991000000000008</v>
      </c>
      <c r="K499" s="31">
        <f t="shared" ca="1" si="9"/>
        <v>1.0001300000000002</v>
      </c>
      <c r="L499" s="31">
        <f t="shared" ca="1" si="9"/>
        <v>1.0001400000000003</v>
      </c>
      <c r="M499" s="31">
        <f t="shared" ca="1" si="9"/>
        <v>1.0000199999999997</v>
      </c>
      <c r="N499" s="31">
        <f t="shared" ca="1" si="9"/>
        <v>1.0000199999999999</v>
      </c>
      <c r="O499" s="31">
        <f t="shared" ca="1" si="9"/>
        <v>0.99984000000000006</v>
      </c>
      <c r="P499" s="31">
        <f t="shared" ca="1" si="9"/>
        <v>1.00003</v>
      </c>
      <c r="Q499" s="31">
        <f t="shared" ca="1" si="9"/>
        <v>1.0000199999999999</v>
      </c>
      <c r="R499" s="31">
        <f t="shared" ca="1" si="9"/>
        <v>1.0000800000000001</v>
      </c>
      <c r="S499" s="31">
        <f t="shared" ca="1" si="9"/>
        <v>1</v>
      </c>
    </row>
    <row r="504" spans="1:19" x14ac:dyDescent="0.35">
      <c r="B504" t="s">
        <v>1882</v>
      </c>
      <c r="E504" s="27">
        <f t="shared" ref="E504:S504" ca="1" si="10">E457-(E458+E459+E460+E461+E462+E463+E464+E465+E466+E467)</f>
        <v>0</v>
      </c>
      <c r="F504" s="27">
        <f t="shared" ca="1" si="10"/>
        <v>0</v>
      </c>
      <c r="G504" s="27">
        <f t="shared" ca="1" si="10"/>
        <v>0</v>
      </c>
      <c r="H504" s="27">
        <f t="shared" ca="1" si="10"/>
        <v>0</v>
      </c>
      <c r="I504" s="27">
        <f t="shared" ca="1" si="10"/>
        <v>0</v>
      </c>
      <c r="J504" s="27">
        <f t="shared" ca="1" si="10"/>
        <v>0</v>
      </c>
      <c r="K504" s="27">
        <f t="shared" ca="1" si="10"/>
        <v>0</v>
      </c>
      <c r="L504" s="27">
        <f t="shared" ca="1" si="10"/>
        <v>0</v>
      </c>
      <c r="M504" s="27">
        <f t="shared" ca="1" si="10"/>
        <v>0</v>
      </c>
      <c r="N504" s="27">
        <f t="shared" ca="1" si="10"/>
        <v>0</v>
      </c>
      <c r="O504" s="27">
        <f t="shared" ca="1" si="10"/>
        <v>0</v>
      </c>
      <c r="P504" s="27">
        <f t="shared" ca="1" si="10"/>
        <v>0</v>
      </c>
      <c r="Q504" s="27">
        <f t="shared" ca="1" si="10"/>
        <v>0</v>
      </c>
      <c r="R504" s="27">
        <f t="shared" ca="1" si="10"/>
        <v>0</v>
      </c>
      <c r="S504" s="27">
        <f t="shared" ca="1" si="10"/>
        <v>0</v>
      </c>
    </row>
    <row r="505" spans="1:19" x14ac:dyDescent="0.35">
      <c r="B505" t="s">
        <v>1884</v>
      </c>
      <c r="E505" s="27">
        <f t="shared" ref="E505:S505" ca="1" si="11">E468-SUM(E469:E486)</f>
        <v>0</v>
      </c>
      <c r="F505" s="27">
        <f t="shared" ca="1" si="11"/>
        <v>0</v>
      </c>
      <c r="G505" s="27">
        <f t="shared" ca="1" si="11"/>
        <v>0</v>
      </c>
      <c r="H505" s="27">
        <f t="shared" ca="1" si="11"/>
        <v>0</v>
      </c>
      <c r="I505" s="27">
        <f t="shared" ca="1" si="11"/>
        <v>0</v>
      </c>
      <c r="J505" s="27">
        <f t="shared" ca="1" si="11"/>
        <v>0</v>
      </c>
      <c r="K505" s="27">
        <f t="shared" ca="1" si="11"/>
        <v>0</v>
      </c>
      <c r="L505" s="27">
        <f t="shared" ca="1" si="11"/>
        <v>0</v>
      </c>
      <c r="M505" s="27">
        <f t="shared" ca="1" si="11"/>
        <v>0</v>
      </c>
      <c r="N505" s="27">
        <f t="shared" ca="1" si="11"/>
        <v>0</v>
      </c>
      <c r="O505" s="27">
        <f t="shared" ca="1" si="11"/>
        <v>0</v>
      </c>
      <c r="P505" s="27">
        <f t="shared" ca="1" si="11"/>
        <v>0</v>
      </c>
      <c r="Q505" s="27">
        <f t="shared" ca="1" si="11"/>
        <v>0</v>
      </c>
      <c r="R505" s="27">
        <f t="shared" ca="1" si="11"/>
        <v>0</v>
      </c>
      <c r="S505" s="27">
        <f t="shared" ca="1" si="11"/>
        <v>0</v>
      </c>
    </row>
    <row r="506" spans="1:19" x14ac:dyDescent="0.35">
      <c r="B506" t="s">
        <v>1869</v>
      </c>
      <c r="E506" s="27">
        <f t="shared" ref="E506:S506" ca="1" si="12">E487-SUM(E488:E497)</f>
        <v>0</v>
      </c>
      <c r="F506" s="27">
        <f t="shared" ca="1" si="12"/>
        <v>0</v>
      </c>
      <c r="G506" s="27">
        <f t="shared" ca="1" si="12"/>
        <v>0</v>
      </c>
      <c r="H506" s="27">
        <f t="shared" ca="1" si="12"/>
        <v>0</v>
      </c>
      <c r="I506" s="27">
        <f t="shared" ca="1" si="12"/>
        <v>0</v>
      </c>
      <c r="J506" s="27">
        <f t="shared" ca="1" si="12"/>
        <v>0</v>
      </c>
      <c r="K506" s="27">
        <f t="shared" ca="1" si="12"/>
        <v>0</v>
      </c>
      <c r="L506" s="27">
        <f t="shared" ca="1" si="12"/>
        <v>0</v>
      </c>
      <c r="M506" s="27">
        <f t="shared" ca="1" si="12"/>
        <v>0</v>
      </c>
      <c r="N506" s="27">
        <f t="shared" ca="1" si="12"/>
        <v>0</v>
      </c>
      <c r="O506" s="27">
        <f t="shared" ca="1" si="12"/>
        <v>0</v>
      </c>
      <c r="P506" s="27">
        <f t="shared" ca="1" si="12"/>
        <v>0</v>
      </c>
      <c r="Q506" s="27">
        <f t="shared" ca="1" si="12"/>
        <v>0</v>
      </c>
      <c r="R506" s="27">
        <f t="shared" ca="1" si="12"/>
        <v>0</v>
      </c>
      <c r="S506" s="27">
        <f t="shared" ca="1" si="12"/>
        <v>0</v>
      </c>
    </row>
    <row r="507" spans="1:19" x14ac:dyDescent="0.35">
      <c r="B507" t="s">
        <v>0</v>
      </c>
      <c r="E507" s="27">
        <f t="shared" ref="E507:S507" ca="1" si="13">E499-E448</f>
        <v>0</v>
      </c>
      <c r="F507" s="27">
        <f t="shared" ca="1" si="13"/>
        <v>0</v>
      </c>
      <c r="G507" s="27">
        <f t="shared" ca="1" si="13"/>
        <v>0</v>
      </c>
      <c r="H507" s="27">
        <f t="shared" ca="1" si="13"/>
        <v>0</v>
      </c>
      <c r="I507" s="27">
        <f t="shared" ca="1" si="13"/>
        <v>0</v>
      </c>
      <c r="J507" s="27">
        <f t="shared" ca="1" si="13"/>
        <v>0</v>
      </c>
      <c r="K507" s="27">
        <f t="shared" ca="1" si="13"/>
        <v>0</v>
      </c>
      <c r="L507" s="27">
        <f t="shared" ca="1" si="13"/>
        <v>0</v>
      </c>
      <c r="M507" s="27">
        <f t="shared" ca="1" si="13"/>
        <v>0</v>
      </c>
      <c r="N507" s="27">
        <f t="shared" ca="1" si="13"/>
        <v>0</v>
      </c>
      <c r="O507" s="27">
        <f t="shared" ca="1" si="13"/>
        <v>0</v>
      </c>
      <c r="P507" s="27">
        <f t="shared" ca="1" si="13"/>
        <v>0</v>
      </c>
      <c r="Q507" s="27">
        <f t="shared" ca="1" si="13"/>
        <v>0</v>
      </c>
      <c r="R507" s="27">
        <f t="shared" ca="1" si="13"/>
        <v>0</v>
      </c>
      <c r="S507" s="27">
        <f t="shared" ca="1" si="13"/>
        <v>0</v>
      </c>
    </row>
  </sheetData>
  <autoFilter ref="A4:S446" xr:uid="{040CB058-772F-47FA-8406-500E8E71AEE9}">
    <filterColumn colId="3">
      <filters>
        <filter val="OoC - Zone 3"/>
      </filters>
    </filterColumn>
  </autoFilter>
  <dataValidations count="1">
    <dataValidation type="list" allowBlank="1" showInputMessage="1" showErrorMessage="1" sqref="A458:A459" xr:uid="{05599BE7-92D0-4B26-9F84-4D7C424AB2DE}">
      <formula1>$A$443:$A$454</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FD284-CDA2-4535-8351-885FEEBF1CBF}">
  <sheetPr filterMode="1"/>
  <dimension ref="A1:S507"/>
  <sheetViews>
    <sheetView workbookViewId="0"/>
  </sheetViews>
  <sheetFormatPr defaultRowHeight="14.5" x14ac:dyDescent="0.35"/>
  <cols>
    <col min="2" max="2" width="58.26953125" customWidth="1"/>
    <col min="3" max="4" width="20.453125" customWidth="1"/>
    <col min="5" max="5" width="11.453125" customWidth="1"/>
    <col min="6" max="6" width="9.81640625" bestFit="1" customWidth="1"/>
    <col min="7" max="8" width="10.81640625" bestFit="1" customWidth="1"/>
    <col min="9" max="11" width="9.81640625" bestFit="1" customWidth="1"/>
    <col min="12" max="13" width="10.81640625" bestFit="1" customWidth="1"/>
    <col min="14" max="15" width="9.81640625" bestFit="1" customWidth="1"/>
    <col min="16" max="19" width="10.81640625" bestFit="1" customWidth="1"/>
  </cols>
  <sheetData>
    <row r="1" spans="1:19" ht="45.75" customHeight="1" x14ac:dyDescent="0.35">
      <c r="B1" s="1"/>
      <c r="C1" s="1"/>
      <c r="D1" s="1"/>
      <c r="E1" s="13" t="s">
        <v>0</v>
      </c>
      <c r="F1" s="13" t="s">
        <v>1</v>
      </c>
      <c r="G1" s="13" t="s">
        <v>2</v>
      </c>
      <c r="H1" s="13" t="s">
        <v>3</v>
      </c>
      <c r="I1" s="13" t="s">
        <v>4</v>
      </c>
      <c r="J1" s="13" t="s">
        <v>5</v>
      </c>
      <c r="K1" s="13" t="s">
        <v>6</v>
      </c>
      <c r="L1" s="13" t="s">
        <v>7</v>
      </c>
      <c r="M1" s="13" t="s">
        <v>8</v>
      </c>
      <c r="N1" s="13" t="s">
        <v>9</v>
      </c>
      <c r="O1" s="13" t="s">
        <v>10</v>
      </c>
      <c r="P1" s="13" t="s">
        <v>11</v>
      </c>
      <c r="Q1" s="13" t="s">
        <v>12</v>
      </c>
      <c r="R1" s="13" t="s">
        <v>13</v>
      </c>
      <c r="S1" s="13" t="s">
        <v>14</v>
      </c>
    </row>
    <row r="2" spans="1:19" x14ac:dyDescent="0.35">
      <c r="A2" s="3" t="s">
        <v>852</v>
      </c>
      <c r="B2" s="2" t="s">
        <v>853</v>
      </c>
      <c r="C2" s="2"/>
      <c r="D2" s="2"/>
    </row>
    <row r="3" spans="1:19" x14ac:dyDescent="0.35">
      <c r="B3" s="4" t="s">
        <v>18</v>
      </c>
      <c r="C3" s="4"/>
      <c r="D3" s="4"/>
    </row>
    <row r="4" spans="1:19" x14ac:dyDescent="0.35">
      <c r="B4" s="1"/>
      <c r="C4" s="9" t="s">
        <v>1810</v>
      </c>
      <c r="D4" s="11" t="s">
        <v>1811</v>
      </c>
    </row>
    <row r="5" spans="1:19" hidden="1" x14ac:dyDescent="0.35">
      <c r="A5" s="2" t="s">
        <v>1</v>
      </c>
      <c r="B5" s="1" t="s">
        <v>19</v>
      </c>
      <c r="C5" t="str">
        <f>VLOOKUP(B5,[2]Clothes!$B$5:$D$447,2, FALSE)</f>
        <v>Out of Centre</v>
      </c>
      <c r="D5" t="str">
        <f>VLOOKUP(B5,[2]Clothes!$B$5:$D$447,3, FALSE)</f>
        <v>OoC - Zone 1 - Other</v>
      </c>
      <c r="E5" s="5">
        <v>0</v>
      </c>
      <c r="F5" s="5">
        <v>0</v>
      </c>
      <c r="G5" s="5">
        <v>0</v>
      </c>
      <c r="H5" s="5">
        <v>0</v>
      </c>
      <c r="I5" s="5">
        <v>0</v>
      </c>
      <c r="J5" s="5">
        <v>0</v>
      </c>
      <c r="K5" s="5">
        <v>0</v>
      </c>
      <c r="L5" s="5">
        <v>0</v>
      </c>
      <c r="M5" s="5">
        <v>0</v>
      </c>
      <c r="N5" s="5">
        <v>0</v>
      </c>
      <c r="O5" s="5">
        <v>0</v>
      </c>
      <c r="P5" s="5">
        <v>0</v>
      </c>
      <c r="Q5" s="5">
        <v>0</v>
      </c>
      <c r="R5" s="5">
        <v>0</v>
      </c>
      <c r="S5" s="5">
        <v>0</v>
      </c>
    </row>
    <row r="6" spans="1:19" hidden="1" x14ac:dyDescent="0.35">
      <c r="A6" s="2" t="s">
        <v>1</v>
      </c>
      <c r="B6" s="1" t="s">
        <v>20</v>
      </c>
      <c r="C6" t="str">
        <f>VLOOKUP(B6,[2]Clothes!$B$5:$D$447,2, FALSE)</f>
        <v>Out of Centre</v>
      </c>
      <c r="D6" t="str">
        <f>VLOOKUP(B6,[2]Clothes!$B$5:$D$447,3, FALSE)</f>
        <v>OoC - Zone 1 - Asda, Bletcham Way, Bletchley</v>
      </c>
      <c r="E6" s="5">
        <v>4.4099999999999999E-3</v>
      </c>
      <c r="F6" s="5">
        <v>0</v>
      </c>
      <c r="G6" s="5">
        <v>0</v>
      </c>
      <c r="H6" s="5">
        <v>0</v>
      </c>
      <c r="I6" s="5">
        <v>3.4930000000000003E-2</v>
      </c>
      <c r="J6" s="5">
        <v>5.7389999999999997E-2</v>
      </c>
      <c r="K6" s="5">
        <v>0</v>
      </c>
      <c r="L6" s="5">
        <v>0</v>
      </c>
      <c r="M6" s="5">
        <v>0</v>
      </c>
      <c r="N6" s="5">
        <v>0</v>
      </c>
      <c r="O6" s="5">
        <v>0</v>
      </c>
      <c r="P6" s="5">
        <v>0</v>
      </c>
      <c r="Q6" s="5">
        <v>0</v>
      </c>
      <c r="R6" s="5">
        <v>0</v>
      </c>
      <c r="S6" s="5">
        <v>0</v>
      </c>
    </row>
    <row r="7" spans="1:19" hidden="1" x14ac:dyDescent="0.35">
      <c r="A7" s="2" t="s">
        <v>1</v>
      </c>
      <c r="B7" s="1" t="s">
        <v>21</v>
      </c>
      <c r="C7" t="str">
        <f>VLOOKUP(B7,[2]Clothes!$B$5:$D$447,2, FALSE)</f>
        <v>Local Centres</v>
      </c>
      <c r="D7" t="str">
        <f>VLOOKUP(B7,[2]Clothes!$B$5:$D$447,3, FALSE)</f>
        <v>Other Local Centres</v>
      </c>
      <c r="E7" s="5">
        <v>0</v>
      </c>
      <c r="F7" s="5">
        <v>0</v>
      </c>
      <c r="G7" s="5">
        <v>0</v>
      </c>
      <c r="H7" s="5">
        <v>0</v>
      </c>
      <c r="I7" s="5">
        <v>0</v>
      </c>
      <c r="J7" s="5">
        <v>0</v>
      </c>
      <c r="K7" s="5">
        <v>0</v>
      </c>
      <c r="L7" s="5">
        <v>0</v>
      </c>
      <c r="M7" s="5">
        <v>0</v>
      </c>
      <c r="N7" s="5">
        <v>0</v>
      </c>
      <c r="O7" s="5">
        <v>0</v>
      </c>
      <c r="P7" s="5">
        <v>0</v>
      </c>
      <c r="Q7" s="5">
        <v>0</v>
      </c>
      <c r="R7" s="5">
        <v>0</v>
      </c>
      <c r="S7" s="5">
        <v>0</v>
      </c>
    </row>
    <row r="8" spans="1:19" hidden="1" x14ac:dyDescent="0.35">
      <c r="A8" s="2" t="s">
        <v>1</v>
      </c>
      <c r="B8" s="1" t="s">
        <v>499</v>
      </c>
      <c r="C8" t="str">
        <f>VLOOKUP(B8,[2]Clothes!$B$5:$D$447,2, FALSE)</f>
        <v>Out of Centre</v>
      </c>
      <c r="D8" t="str">
        <f>VLOOKUP(B8,[2]Clothes!$B$5:$D$447,3, FALSE)</f>
        <v>OoC - Zone 1 - Beacon Retail Park, Watling, Bletchley</v>
      </c>
      <c r="E8" s="5">
        <v>2.094E-2</v>
      </c>
      <c r="F8" s="5">
        <v>0</v>
      </c>
      <c r="G8" s="5">
        <v>9.9799999999999993E-3</v>
      </c>
      <c r="H8" s="5">
        <v>7.1279999999999996E-2</v>
      </c>
      <c r="I8" s="5">
        <v>0.13979</v>
      </c>
      <c r="J8" s="5">
        <v>3.4849999999999999E-2</v>
      </c>
      <c r="K8" s="5">
        <v>0</v>
      </c>
      <c r="L8" s="5">
        <v>0</v>
      </c>
      <c r="M8" s="5">
        <v>3.2800000000000003E-2</v>
      </c>
      <c r="N8" s="5">
        <v>0</v>
      </c>
      <c r="O8" s="5">
        <v>0</v>
      </c>
      <c r="P8" s="5">
        <v>0</v>
      </c>
      <c r="Q8" s="5">
        <v>0</v>
      </c>
      <c r="R8" s="5">
        <v>0</v>
      </c>
      <c r="S8" s="5">
        <v>5.7570000000000003E-2</v>
      </c>
    </row>
    <row r="9" spans="1:19" hidden="1" x14ac:dyDescent="0.35">
      <c r="A9" s="2" t="s">
        <v>1</v>
      </c>
      <c r="B9" s="1" t="s">
        <v>500</v>
      </c>
      <c r="C9" t="str">
        <f>VLOOKUP(B9,[2]Clothes!$B$5:$D$447,2, FALSE)</f>
        <v>Bletchley TC</v>
      </c>
      <c r="D9" t="str">
        <f>VLOOKUP(B9,[2]Clothes!$B$5:$D$447,3, FALSE)</f>
        <v>Bletchley Town Centre (e.g. Queensway, including the Brunel Shopping Centre)</v>
      </c>
      <c r="E9" s="5">
        <v>6.6100000000000004E-3</v>
      </c>
      <c r="F9" s="5">
        <v>5.9319999999999998E-2</v>
      </c>
      <c r="G9" s="5">
        <v>9.9799999999999993E-3</v>
      </c>
      <c r="H9" s="5">
        <v>4.827E-2</v>
      </c>
      <c r="I9" s="5">
        <v>0</v>
      </c>
      <c r="J9" s="5">
        <v>0</v>
      </c>
      <c r="K9" s="5">
        <v>8.7399999999999995E-3</v>
      </c>
      <c r="L9" s="5">
        <v>0</v>
      </c>
      <c r="M9" s="5">
        <v>0</v>
      </c>
      <c r="N9" s="5">
        <v>0</v>
      </c>
      <c r="O9" s="5">
        <v>0</v>
      </c>
      <c r="P9" s="5">
        <v>0</v>
      </c>
      <c r="Q9" s="5">
        <v>0</v>
      </c>
      <c r="R9" s="5">
        <v>0</v>
      </c>
      <c r="S9" s="5">
        <v>0</v>
      </c>
    </row>
    <row r="10" spans="1:19" hidden="1" x14ac:dyDescent="0.35">
      <c r="A10" s="2" t="s">
        <v>1</v>
      </c>
      <c r="B10" s="1" t="s">
        <v>501</v>
      </c>
      <c r="C10" t="str">
        <f>VLOOKUP(B10,[2]Clothes!$B$5:$D$447,2, FALSE)</f>
        <v>Out of Centre</v>
      </c>
      <c r="D10" t="str">
        <f>VLOOKUP(B10,[2]Clothes!$B$5:$D$447,3, FALSE)</f>
        <v>OoC - Zone 1 - Other</v>
      </c>
      <c r="E10" s="5">
        <v>0</v>
      </c>
      <c r="F10" s="5">
        <v>0</v>
      </c>
      <c r="G10" s="5">
        <v>0</v>
      </c>
      <c r="H10" s="5">
        <v>0</v>
      </c>
      <c r="I10" s="5">
        <v>0</v>
      </c>
      <c r="J10" s="5">
        <v>0</v>
      </c>
      <c r="K10" s="5">
        <v>0</v>
      </c>
      <c r="L10" s="5">
        <v>0</v>
      </c>
      <c r="M10" s="5">
        <v>0</v>
      </c>
      <c r="N10" s="5">
        <v>0</v>
      </c>
      <c r="O10" s="5">
        <v>0</v>
      </c>
      <c r="P10" s="5">
        <v>0</v>
      </c>
      <c r="Q10" s="5">
        <v>0</v>
      </c>
      <c r="R10" s="5">
        <v>0</v>
      </c>
      <c r="S10" s="5">
        <v>0</v>
      </c>
    </row>
    <row r="11" spans="1:19" hidden="1" x14ac:dyDescent="0.35">
      <c r="A11" s="2" t="s">
        <v>1</v>
      </c>
      <c r="B11" s="1" t="s">
        <v>502</v>
      </c>
      <c r="C11" t="str">
        <f>VLOOKUP(B11,[2]Clothes!$B$5:$D$447,2, FALSE)</f>
        <v>Out of Centre</v>
      </c>
      <c r="D11" t="str">
        <f>VLOOKUP(B11,[2]Clothes!$B$5:$D$447,3, FALSE)</f>
        <v>OoC - Zone 1 - Other</v>
      </c>
      <c r="E11" s="5">
        <v>0</v>
      </c>
      <c r="F11" s="5">
        <v>0</v>
      </c>
      <c r="G11" s="5">
        <v>0</v>
      </c>
      <c r="H11" s="5">
        <v>0</v>
      </c>
      <c r="I11" s="5">
        <v>0</v>
      </c>
      <c r="J11" s="5">
        <v>0</v>
      </c>
      <c r="K11" s="5">
        <v>0</v>
      </c>
      <c r="L11" s="5">
        <v>0</v>
      </c>
      <c r="M11" s="5">
        <v>0</v>
      </c>
      <c r="N11" s="5">
        <v>0</v>
      </c>
      <c r="O11" s="5">
        <v>0</v>
      </c>
      <c r="P11" s="5">
        <v>0</v>
      </c>
      <c r="Q11" s="5">
        <v>0</v>
      </c>
      <c r="R11" s="5">
        <v>0</v>
      </c>
      <c r="S11" s="5">
        <v>0</v>
      </c>
    </row>
    <row r="12" spans="1:19" hidden="1" x14ac:dyDescent="0.35">
      <c r="A12" s="2" t="s">
        <v>1</v>
      </c>
      <c r="B12" s="1" t="s">
        <v>503</v>
      </c>
      <c r="C12" t="str">
        <f>VLOOKUP(B12,[2]Clothes!$B$5:$D$447,2, FALSE)</f>
        <v>Out of Centre</v>
      </c>
      <c r="D12" t="str">
        <f>VLOOKUP(B12,[2]Clothes!$B$5:$D$447,3, FALSE)</f>
        <v>OoC - Zone 1 - Other</v>
      </c>
      <c r="E12" s="5">
        <v>0</v>
      </c>
      <c r="F12" s="5">
        <v>0</v>
      </c>
      <c r="G12" s="5">
        <v>0</v>
      </c>
      <c r="H12" s="5">
        <v>0</v>
      </c>
      <c r="I12" s="5">
        <v>0</v>
      </c>
      <c r="J12" s="5">
        <v>0</v>
      </c>
      <c r="K12" s="5">
        <v>0</v>
      </c>
      <c r="L12" s="5">
        <v>0</v>
      </c>
      <c r="M12" s="5">
        <v>0</v>
      </c>
      <c r="N12" s="5">
        <v>0</v>
      </c>
      <c r="O12" s="5">
        <v>0</v>
      </c>
      <c r="P12" s="5">
        <v>0</v>
      </c>
      <c r="Q12" s="5">
        <v>0</v>
      </c>
      <c r="R12" s="5">
        <v>0</v>
      </c>
      <c r="S12" s="5">
        <v>0</v>
      </c>
    </row>
    <row r="13" spans="1:19" hidden="1" x14ac:dyDescent="0.35">
      <c r="A13" s="2" t="s">
        <v>1</v>
      </c>
      <c r="B13" s="1" t="s">
        <v>29</v>
      </c>
      <c r="C13" t="str">
        <f>VLOOKUP(B13,[2]Clothes!$B$5:$D$447,2, FALSE)</f>
        <v>Out of Centre</v>
      </c>
      <c r="D13" t="str">
        <f>VLOOKUP(B13,[2]Clothes!$B$5:$D$447,3, FALSE)</f>
        <v>OoC - Zone 1 - Other</v>
      </c>
      <c r="E13" s="5">
        <v>0</v>
      </c>
      <c r="F13" s="5">
        <v>0</v>
      </c>
      <c r="G13" s="5">
        <v>0</v>
      </c>
      <c r="H13" s="5">
        <v>0</v>
      </c>
      <c r="I13" s="5">
        <v>0</v>
      </c>
      <c r="J13" s="5">
        <v>0</v>
      </c>
      <c r="K13" s="5">
        <v>0</v>
      </c>
      <c r="L13" s="5">
        <v>0</v>
      </c>
      <c r="M13" s="5">
        <v>0</v>
      </c>
      <c r="N13" s="5">
        <v>0</v>
      </c>
      <c r="O13" s="5">
        <v>0</v>
      </c>
      <c r="P13" s="5">
        <v>0</v>
      </c>
      <c r="Q13" s="5">
        <v>0</v>
      </c>
      <c r="R13" s="5">
        <v>0</v>
      </c>
      <c r="S13" s="5">
        <v>0</v>
      </c>
    </row>
    <row r="14" spans="1:19" hidden="1" x14ac:dyDescent="0.35">
      <c r="A14" s="2" t="s">
        <v>1</v>
      </c>
      <c r="B14" s="1" t="s">
        <v>32</v>
      </c>
      <c r="C14" t="str">
        <f>VLOOKUP(B14,[2]Clothes!$B$5:$D$447,2, FALSE)</f>
        <v>Out of Centre</v>
      </c>
      <c r="D14" t="str">
        <f>VLOOKUP(B14,[2]Clothes!$B$5:$D$447,3, FALSE)</f>
        <v>OoC - Zone 1 - Other</v>
      </c>
      <c r="E14" s="5">
        <v>0</v>
      </c>
      <c r="F14" s="5">
        <v>0</v>
      </c>
      <c r="G14" s="5">
        <v>0</v>
      </c>
      <c r="H14" s="5">
        <v>0</v>
      </c>
      <c r="I14" s="5">
        <v>0</v>
      </c>
      <c r="J14" s="5">
        <v>0</v>
      </c>
      <c r="K14" s="5">
        <v>0</v>
      </c>
      <c r="L14" s="5">
        <v>0</v>
      </c>
      <c r="M14" s="5">
        <v>0</v>
      </c>
      <c r="N14" s="5">
        <v>0</v>
      </c>
      <c r="O14" s="5">
        <v>0</v>
      </c>
      <c r="P14" s="5">
        <v>0</v>
      </c>
      <c r="Q14" s="5">
        <v>0</v>
      </c>
      <c r="R14" s="5">
        <v>0</v>
      </c>
      <c r="S14" s="5">
        <v>0</v>
      </c>
    </row>
    <row r="15" spans="1:19" hidden="1" x14ac:dyDescent="0.35">
      <c r="A15" s="2" t="s">
        <v>1</v>
      </c>
      <c r="B15" s="1" t="s">
        <v>504</v>
      </c>
      <c r="C15" t="str">
        <f>VLOOKUP(B15,[2]Clothes!$B$5:$D$447,2, FALSE)</f>
        <v>Out of Centre</v>
      </c>
      <c r="D15" t="str">
        <f>VLOOKUP(B15,[2]Clothes!$B$5:$D$447,3, FALSE)</f>
        <v>OoC - Zone 1 - Other</v>
      </c>
      <c r="E15" s="5">
        <v>0</v>
      </c>
      <c r="F15" s="5">
        <v>0</v>
      </c>
      <c r="G15" s="5">
        <v>0</v>
      </c>
      <c r="H15" s="5">
        <v>0</v>
      </c>
      <c r="I15" s="5">
        <v>0</v>
      </c>
      <c r="J15" s="5">
        <v>0</v>
      </c>
      <c r="K15" s="5">
        <v>0</v>
      </c>
      <c r="L15" s="5">
        <v>0</v>
      </c>
      <c r="M15" s="5">
        <v>0</v>
      </c>
      <c r="N15" s="5">
        <v>0</v>
      </c>
      <c r="O15" s="5">
        <v>0</v>
      </c>
      <c r="P15" s="5">
        <v>0</v>
      </c>
      <c r="Q15" s="5">
        <v>0</v>
      </c>
      <c r="R15" s="5">
        <v>0</v>
      </c>
      <c r="S15" s="5">
        <v>0</v>
      </c>
    </row>
    <row r="16" spans="1:19" hidden="1" x14ac:dyDescent="0.35">
      <c r="A16" s="2" t="s">
        <v>1</v>
      </c>
      <c r="B16" s="1" t="s">
        <v>505</v>
      </c>
      <c r="C16" t="str">
        <f>VLOOKUP(B16,[2]Clothes!$B$5:$D$447,2, FALSE)</f>
        <v>Local Centres</v>
      </c>
      <c r="D16" t="str">
        <f>VLOOKUP(B16,[2]Clothes!$B$5:$D$447,3, FALSE)</f>
        <v>West Bletchley</v>
      </c>
      <c r="E16" s="5">
        <v>0</v>
      </c>
      <c r="F16" s="5">
        <v>0</v>
      </c>
      <c r="G16" s="5">
        <v>0</v>
      </c>
      <c r="H16" s="5">
        <v>0</v>
      </c>
      <c r="I16" s="5">
        <v>0</v>
      </c>
      <c r="J16" s="5">
        <v>0</v>
      </c>
      <c r="K16" s="5">
        <v>0</v>
      </c>
      <c r="L16" s="5">
        <v>0</v>
      </c>
      <c r="M16" s="5">
        <v>0</v>
      </c>
      <c r="N16" s="5">
        <v>0</v>
      </c>
      <c r="O16" s="5">
        <v>0</v>
      </c>
      <c r="P16" s="5">
        <v>0</v>
      </c>
      <c r="Q16" s="5">
        <v>0</v>
      </c>
      <c r="R16" s="5">
        <v>0</v>
      </c>
      <c r="S16" s="5">
        <v>0</v>
      </c>
    </row>
    <row r="17" spans="1:19" hidden="1" x14ac:dyDescent="0.35">
      <c r="A17" s="2" t="s">
        <v>1</v>
      </c>
      <c r="B17" s="1" t="s">
        <v>506</v>
      </c>
      <c r="C17" t="str">
        <f>VLOOKUP(B17,[2]Clothes!$B$5:$D$447,2, FALSE)</f>
        <v>Out of Centre</v>
      </c>
      <c r="D17" t="str">
        <f>VLOOKUP(B17,[2]Clothes!$B$5:$D$447,3, FALSE)</f>
        <v>OoC - Zone 1 - MK1 Shopping Park, Stadium Way West, Bletchley</v>
      </c>
      <c r="E17" s="5">
        <v>1.8600000000000001E-3</v>
      </c>
      <c r="F17" s="5">
        <v>0</v>
      </c>
      <c r="G17" s="5">
        <v>0</v>
      </c>
      <c r="H17" s="5">
        <v>0</v>
      </c>
      <c r="I17" s="5">
        <v>3.4930000000000003E-2</v>
      </c>
      <c r="J17" s="5">
        <v>0</v>
      </c>
      <c r="K17" s="5">
        <v>0</v>
      </c>
      <c r="L17" s="5">
        <v>7.8100000000000001E-3</v>
      </c>
      <c r="M17" s="5">
        <v>0</v>
      </c>
      <c r="N17" s="5">
        <v>0</v>
      </c>
      <c r="O17" s="5">
        <v>0</v>
      </c>
      <c r="P17" s="5">
        <v>0</v>
      </c>
      <c r="Q17" s="5">
        <v>0</v>
      </c>
      <c r="R17" s="5">
        <v>0</v>
      </c>
      <c r="S17" s="5">
        <v>0</v>
      </c>
    </row>
    <row r="18" spans="1:19" hidden="1" x14ac:dyDescent="0.35">
      <c r="A18" s="2" t="s">
        <v>1</v>
      </c>
      <c r="B18" s="1" t="s">
        <v>507</v>
      </c>
      <c r="C18" t="str">
        <f>VLOOKUP(B18,[2]Clothes!$B$5:$D$447,2, FALSE)</f>
        <v>Local Centres</v>
      </c>
      <c r="D18" t="str">
        <f>VLOOKUP(B18,[2]Clothes!$B$5:$D$447,3, FALSE)</f>
        <v>Newton Leys</v>
      </c>
      <c r="E18" s="5">
        <v>0</v>
      </c>
      <c r="F18" s="5">
        <v>0</v>
      </c>
      <c r="G18" s="5">
        <v>0</v>
      </c>
      <c r="H18" s="5">
        <v>0</v>
      </c>
      <c r="I18" s="5">
        <v>0</v>
      </c>
      <c r="J18" s="5">
        <v>0</v>
      </c>
      <c r="K18" s="5">
        <v>0</v>
      </c>
      <c r="L18" s="5">
        <v>0</v>
      </c>
      <c r="M18" s="5">
        <v>0</v>
      </c>
      <c r="N18" s="5">
        <v>0</v>
      </c>
      <c r="O18" s="5">
        <v>0</v>
      </c>
      <c r="P18" s="5">
        <v>0</v>
      </c>
      <c r="Q18" s="5">
        <v>0</v>
      </c>
      <c r="R18" s="5">
        <v>0</v>
      </c>
      <c r="S18" s="5">
        <v>0</v>
      </c>
    </row>
    <row r="19" spans="1:19" hidden="1" x14ac:dyDescent="0.35">
      <c r="A19" s="2" t="s">
        <v>1</v>
      </c>
      <c r="B19" s="1" t="s">
        <v>508</v>
      </c>
      <c r="C19" t="str">
        <f>VLOOKUP(B19,[2]Clothes!$B$5:$D$447,2, FALSE)</f>
        <v>Out of Centre</v>
      </c>
      <c r="D19" t="str">
        <f>VLOOKUP(B19,[2]Clothes!$B$5:$D$447,3, FALSE)</f>
        <v>OoC - Zone 1 - Other</v>
      </c>
      <c r="E19" s="5">
        <v>0</v>
      </c>
      <c r="F19" s="5">
        <v>0</v>
      </c>
      <c r="G19" s="5">
        <v>0</v>
      </c>
      <c r="H19" s="5">
        <v>0</v>
      </c>
      <c r="I19" s="5">
        <v>0</v>
      </c>
      <c r="J19" s="5">
        <v>0</v>
      </c>
      <c r="K19" s="5">
        <v>0</v>
      </c>
      <c r="L19" s="5">
        <v>0</v>
      </c>
      <c r="M19" s="5">
        <v>0</v>
      </c>
      <c r="N19" s="5">
        <v>0</v>
      </c>
      <c r="O19" s="5">
        <v>0</v>
      </c>
      <c r="P19" s="5">
        <v>0</v>
      </c>
      <c r="Q19" s="5">
        <v>0</v>
      </c>
      <c r="R19" s="5">
        <v>0</v>
      </c>
      <c r="S19" s="5">
        <v>0</v>
      </c>
    </row>
    <row r="20" spans="1:19" hidden="1" x14ac:dyDescent="0.35">
      <c r="A20" s="2" t="s">
        <v>1</v>
      </c>
      <c r="B20" s="1" t="s">
        <v>509</v>
      </c>
      <c r="C20" t="str">
        <f>VLOOKUP(B20,[2]Clothes!$B$5:$D$447,2, FALSE)</f>
        <v>Out of Centre</v>
      </c>
      <c r="D20" t="str">
        <f>VLOOKUP(B20,[2]Clothes!$B$5:$D$447,3, FALSE)</f>
        <v>OoC - Zone 1 - Other</v>
      </c>
      <c r="E20" s="5">
        <v>0</v>
      </c>
      <c r="F20" s="5">
        <v>0</v>
      </c>
      <c r="G20" s="5">
        <v>0</v>
      </c>
      <c r="H20" s="5">
        <v>0</v>
      </c>
      <c r="I20" s="5">
        <v>0</v>
      </c>
      <c r="J20" s="5">
        <v>0</v>
      </c>
      <c r="K20" s="5">
        <v>0</v>
      </c>
      <c r="L20" s="5">
        <v>0</v>
      </c>
      <c r="M20" s="5">
        <v>0</v>
      </c>
      <c r="N20" s="5">
        <v>0</v>
      </c>
      <c r="O20" s="5">
        <v>0</v>
      </c>
      <c r="P20" s="5">
        <v>0</v>
      </c>
      <c r="Q20" s="5">
        <v>0</v>
      </c>
      <c r="R20" s="5">
        <v>0</v>
      </c>
      <c r="S20" s="5">
        <v>0</v>
      </c>
    </row>
    <row r="21" spans="1:19" hidden="1" x14ac:dyDescent="0.35">
      <c r="A21" s="2" t="s">
        <v>1</v>
      </c>
      <c r="B21" s="1" t="s">
        <v>33</v>
      </c>
      <c r="C21" t="str">
        <f>VLOOKUP(B21,[2]Clothes!$B$5:$D$447,2, FALSE)</f>
        <v>Out of Centre</v>
      </c>
      <c r="D21" t="str">
        <f>VLOOKUP(B21,[2]Clothes!$B$5:$D$447,3, FALSE)</f>
        <v>OoC - Zone 1 - Other</v>
      </c>
      <c r="E21" s="5">
        <v>0</v>
      </c>
      <c r="F21" s="5">
        <v>0</v>
      </c>
      <c r="G21" s="5">
        <v>0</v>
      </c>
      <c r="H21" s="5">
        <v>0</v>
      </c>
      <c r="I21" s="5">
        <v>0</v>
      </c>
      <c r="J21" s="5">
        <v>0</v>
      </c>
      <c r="K21" s="5">
        <v>0</v>
      </c>
      <c r="L21" s="5">
        <v>0</v>
      </c>
      <c r="M21" s="5">
        <v>0</v>
      </c>
      <c r="N21" s="5">
        <v>0</v>
      </c>
      <c r="O21" s="5">
        <v>0</v>
      </c>
      <c r="P21" s="5">
        <v>0</v>
      </c>
      <c r="Q21" s="5">
        <v>0</v>
      </c>
      <c r="R21" s="5">
        <v>0</v>
      </c>
      <c r="S21" s="5">
        <v>0</v>
      </c>
    </row>
    <row r="22" spans="1:19" hidden="1" x14ac:dyDescent="0.35">
      <c r="A22" s="2" t="s">
        <v>1</v>
      </c>
      <c r="B22" s="1" t="s">
        <v>35</v>
      </c>
      <c r="C22" t="str">
        <f>VLOOKUP(B22,[2]Clothes!$B$5:$D$447,2, FALSE)</f>
        <v>Out of Centre</v>
      </c>
      <c r="D22" t="str">
        <f>VLOOKUP(B22,[2]Clothes!$B$5:$D$447,3, FALSE)</f>
        <v>OoC - Zone 1 - Tesco Extra, Watling Street, Bletchley</v>
      </c>
      <c r="E22" s="5">
        <v>9.92E-3</v>
      </c>
      <c r="F22" s="5">
        <v>2.9899999999999999E-2</v>
      </c>
      <c r="G22" s="5">
        <v>0</v>
      </c>
      <c r="H22" s="5">
        <v>6.3560000000000005E-2</v>
      </c>
      <c r="I22" s="5">
        <v>0</v>
      </c>
      <c r="J22" s="5">
        <v>0</v>
      </c>
      <c r="K22" s="5">
        <v>8.7399999999999995E-3</v>
      </c>
      <c r="L22" s="5">
        <v>0</v>
      </c>
      <c r="M22" s="5">
        <v>0</v>
      </c>
      <c r="N22" s="5">
        <v>0</v>
      </c>
      <c r="O22" s="5">
        <v>0</v>
      </c>
      <c r="P22" s="5">
        <v>0</v>
      </c>
      <c r="Q22" s="5">
        <v>0</v>
      </c>
      <c r="R22" s="5">
        <v>0</v>
      </c>
      <c r="S22" s="5">
        <v>5.6980000000000003E-2</v>
      </c>
    </row>
    <row r="23" spans="1:19" hidden="1" x14ac:dyDescent="0.35">
      <c r="A23" s="2" t="s">
        <v>1</v>
      </c>
      <c r="B23" s="1" t="s">
        <v>510</v>
      </c>
      <c r="C23" t="str">
        <f>VLOOKUP(B23,[2]Clothes!$B$5:$D$447,2, FALSE)</f>
        <v>Out of Centre</v>
      </c>
      <c r="D23" t="str">
        <f>VLOOKUP(B23,[2]Clothes!$B$5:$D$447,3, FALSE)</f>
        <v>OoC - Zone 1 - Other</v>
      </c>
      <c r="E23" s="5">
        <v>0</v>
      </c>
      <c r="F23" s="5">
        <v>0</v>
      </c>
      <c r="G23" s="5">
        <v>0</v>
      </c>
      <c r="H23" s="5">
        <v>0</v>
      </c>
      <c r="I23" s="5">
        <v>0</v>
      </c>
      <c r="J23" s="5">
        <v>0</v>
      </c>
      <c r="K23" s="5">
        <v>0</v>
      </c>
      <c r="L23" s="5">
        <v>0</v>
      </c>
      <c r="M23" s="5">
        <v>0</v>
      </c>
      <c r="N23" s="5">
        <v>0</v>
      </c>
      <c r="O23" s="5">
        <v>0</v>
      </c>
      <c r="P23" s="5">
        <v>0</v>
      </c>
      <c r="Q23" s="5">
        <v>0</v>
      </c>
      <c r="R23" s="5">
        <v>0</v>
      </c>
      <c r="S23" s="5">
        <v>0</v>
      </c>
    </row>
    <row r="24" spans="1:19" hidden="1" x14ac:dyDescent="0.35">
      <c r="A24" s="2" t="s">
        <v>1</v>
      </c>
      <c r="B24" s="1" t="s">
        <v>511</v>
      </c>
      <c r="C24" t="str">
        <f>VLOOKUP(B24,[2]Clothes!$B$5:$D$447,2, FALSE)</f>
        <v>Local Centres</v>
      </c>
      <c r="D24" t="str">
        <f>VLOOKUP(B24,[2]Clothes!$B$5:$D$447,3, FALSE)</f>
        <v>Water Eaton</v>
      </c>
      <c r="E24" s="5">
        <v>0</v>
      </c>
      <c r="F24" s="5">
        <v>0</v>
      </c>
      <c r="G24" s="5">
        <v>0</v>
      </c>
      <c r="H24" s="5">
        <v>0</v>
      </c>
      <c r="I24" s="5">
        <v>0</v>
      </c>
      <c r="J24" s="5">
        <v>0</v>
      </c>
      <c r="K24" s="5">
        <v>0</v>
      </c>
      <c r="L24" s="5">
        <v>0</v>
      </c>
      <c r="M24" s="5">
        <v>0</v>
      </c>
      <c r="N24" s="5">
        <v>0</v>
      </c>
      <c r="O24" s="5">
        <v>0</v>
      </c>
      <c r="P24" s="5">
        <v>0</v>
      </c>
      <c r="Q24" s="5">
        <v>0</v>
      </c>
      <c r="R24" s="5">
        <v>0</v>
      </c>
      <c r="S24" s="5">
        <v>0</v>
      </c>
    </row>
    <row r="25" spans="1:19" hidden="1" x14ac:dyDescent="0.35">
      <c r="A25" s="2" t="s">
        <v>1</v>
      </c>
      <c r="B25" s="1" t="s">
        <v>512</v>
      </c>
      <c r="C25" t="str">
        <f>VLOOKUP(B25,[2]Clothes!$B$5:$D$447,2, FALSE)</f>
        <v>Out of Centre</v>
      </c>
      <c r="D25" t="str">
        <f>VLOOKUP(B25,[2]Clothes!$B$5:$D$447,3, FALSE)</f>
        <v>OoC - Zone 1 - Other</v>
      </c>
      <c r="E25" s="5">
        <v>0</v>
      </c>
      <c r="F25" s="5">
        <v>0</v>
      </c>
      <c r="G25" s="5">
        <v>0</v>
      </c>
      <c r="H25" s="5">
        <v>0</v>
      </c>
      <c r="I25" s="5">
        <v>0</v>
      </c>
      <c r="J25" s="5">
        <v>0</v>
      </c>
      <c r="K25" s="5">
        <v>0</v>
      </c>
      <c r="L25" s="5">
        <v>0</v>
      </c>
      <c r="M25" s="5">
        <v>0</v>
      </c>
      <c r="N25" s="5">
        <v>0</v>
      </c>
      <c r="O25" s="5">
        <v>0</v>
      </c>
      <c r="P25" s="5">
        <v>0</v>
      </c>
      <c r="Q25" s="5">
        <v>0</v>
      </c>
      <c r="R25" s="5">
        <v>0</v>
      </c>
      <c r="S25" s="5">
        <v>0</v>
      </c>
    </row>
    <row r="26" spans="1:19" hidden="1" x14ac:dyDescent="0.35">
      <c r="A26" s="2" t="s">
        <v>2</v>
      </c>
      <c r="B26" s="1" t="s">
        <v>36</v>
      </c>
      <c r="C26" t="str">
        <f>VLOOKUP(B26,[2]Clothes!$B$5:$D$447,2, FALSE)</f>
        <v>Westcroft TC</v>
      </c>
      <c r="D26" t="str">
        <f>VLOOKUP(B26,[2]Clothes!$B$5:$D$447,3, FALSE)</f>
        <v>Aldi, Barnsdale Drive, Westcroft</v>
      </c>
      <c r="E26" s="5">
        <v>0</v>
      </c>
      <c r="F26" s="5">
        <v>0</v>
      </c>
      <c r="G26" s="5">
        <v>0</v>
      </c>
      <c r="H26" s="5">
        <v>0</v>
      </c>
      <c r="I26" s="5">
        <v>0</v>
      </c>
      <c r="J26" s="5">
        <v>0</v>
      </c>
      <c r="K26" s="5">
        <v>0</v>
      </c>
      <c r="L26" s="5">
        <v>0</v>
      </c>
      <c r="M26" s="5">
        <v>0</v>
      </c>
      <c r="N26" s="5">
        <v>0</v>
      </c>
      <c r="O26" s="5">
        <v>0</v>
      </c>
      <c r="P26" s="5">
        <v>0</v>
      </c>
      <c r="Q26" s="5">
        <v>0</v>
      </c>
      <c r="R26" s="5">
        <v>0</v>
      </c>
      <c r="S26" s="5">
        <v>0</v>
      </c>
    </row>
    <row r="27" spans="1:19" hidden="1" x14ac:dyDescent="0.35">
      <c r="A27" s="2" t="s">
        <v>2</v>
      </c>
      <c r="B27" s="1" t="s">
        <v>513</v>
      </c>
      <c r="C27" t="str">
        <f>VLOOKUP(B27,[2]Clothes!$B$5:$D$447,2, FALSE)</f>
        <v>Out of Centre</v>
      </c>
      <c r="D27" t="str">
        <f>VLOOKUP(B27,[2]Clothes!$B$5:$D$447,3, FALSE)</f>
        <v>OoC - Zone 2</v>
      </c>
      <c r="E27" s="5">
        <v>0</v>
      </c>
      <c r="F27" s="5">
        <v>0</v>
      </c>
      <c r="G27" s="5">
        <v>0</v>
      </c>
      <c r="H27" s="5">
        <v>0</v>
      </c>
      <c r="I27" s="5">
        <v>0</v>
      </c>
      <c r="J27" s="5">
        <v>0</v>
      </c>
      <c r="K27" s="5">
        <v>0</v>
      </c>
      <c r="L27" s="5">
        <v>0</v>
      </c>
      <c r="M27" s="5">
        <v>0</v>
      </c>
      <c r="N27" s="5">
        <v>0</v>
      </c>
      <c r="O27" s="5">
        <v>0</v>
      </c>
      <c r="P27" s="5">
        <v>0</v>
      </c>
      <c r="Q27" s="5">
        <v>0</v>
      </c>
      <c r="R27" s="5">
        <v>0</v>
      </c>
      <c r="S27" s="5">
        <v>0</v>
      </c>
    </row>
    <row r="28" spans="1:19" hidden="1" x14ac:dyDescent="0.35">
      <c r="A28" s="2" t="s">
        <v>2</v>
      </c>
      <c r="B28" s="1" t="s">
        <v>514</v>
      </c>
      <c r="C28" t="str">
        <f>VLOOKUP(B28,[2]Clothes!$B$5:$D$447,2, FALSE)</f>
        <v>Local Centres</v>
      </c>
      <c r="D28" t="str">
        <f>VLOOKUP(B28,[2]Clothes!$B$5:$D$447,3, FALSE)</f>
        <v>Furzton</v>
      </c>
      <c r="E28" s="5">
        <v>0</v>
      </c>
      <c r="F28" s="5">
        <v>0</v>
      </c>
      <c r="G28" s="5">
        <v>0</v>
      </c>
      <c r="H28" s="5">
        <v>0</v>
      </c>
      <c r="I28" s="5">
        <v>0</v>
      </c>
      <c r="J28" s="5">
        <v>0</v>
      </c>
      <c r="K28" s="5">
        <v>0</v>
      </c>
      <c r="L28" s="5">
        <v>0</v>
      </c>
      <c r="M28" s="5">
        <v>0</v>
      </c>
      <c r="N28" s="5">
        <v>0</v>
      </c>
      <c r="O28" s="5">
        <v>0</v>
      </c>
      <c r="P28" s="5">
        <v>0</v>
      </c>
      <c r="Q28" s="5">
        <v>0</v>
      </c>
      <c r="R28" s="5">
        <v>0</v>
      </c>
      <c r="S28" s="5">
        <v>0</v>
      </c>
    </row>
    <row r="29" spans="1:19" hidden="1" x14ac:dyDescent="0.35">
      <c r="A29" s="2" t="s">
        <v>2</v>
      </c>
      <c r="B29" s="1" t="s">
        <v>515</v>
      </c>
      <c r="C29" t="str">
        <f>VLOOKUP(B29,[2]Clothes!$B$5:$D$447,2, FALSE)</f>
        <v>Local Centres</v>
      </c>
      <c r="D29" t="str">
        <f>VLOOKUP(B29,[2]Clothes!$B$5:$D$447,3, FALSE)</f>
        <v>Grange Farm</v>
      </c>
      <c r="E29" s="5">
        <v>0</v>
      </c>
      <c r="F29" s="5">
        <v>0</v>
      </c>
      <c r="G29" s="5">
        <v>0</v>
      </c>
      <c r="H29" s="5">
        <v>0</v>
      </c>
      <c r="I29" s="5">
        <v>0</v>
      </c>
      <c r="J29" s="5">
        <v>0</v>
      </c>
      <c r="K29" s="5">
        <v>0</v>
      </c>
      <c r="L29" s="5">
        <v>0</v>
      </c>
      <c r="M29" s="5">
        <v>0</v>
      </c>
      <c r="N29" s="5">
        <v>0</v>
      </c>
      <c r="O29" s="5">
        <v>0</v>
      </c>
      <c r="P29" s="5">
        <v>0</v>
      </c>
      <c r="Q29" s="5">
        <v>0</v>
      </c>
      <c r="R29" s="5">
        <v>0</v>
      </c>
      <c r="S29" s="5">
        <v>0</v>
      </c>
    </row>
    <row r="30" spans="1:19" hidden="1" x14ac:dyDescent="0.35">
      <c r="A30" s="2" t="s">
        <v>2</v>
      </c>
      <c r="B30" s="1" t="s">
        <v>516</v>
      </c>
      <c r="C30" t="str">
        <f>VLOOKUP(B30,[2]Clothes!$B$5:$D$447,2, FALSE)</f>
        <v>Local Centres</v>
      </c>
      <c r="D30" t="str">
        <f>VLOOKUP(B30,[2]Clothes!$B$5:$D$447,3, FALSE)</f>
        <v>Shenley Church End</v>
      </c>
      <c r="E30" s="5">
        <v>0</v>
      </c>
      <c r="F30" s="5">
        <v>0</v>
      </c>
      <c r="G30" s="5">
        <v>0</v>
      </c>
      <c r="H30" s="5">
        <v>0</v>
      </c>
      <c r="I30" s="5">
        <v>0</v>
      </c>
      <c r="J30" s="5">
        <v>0</v>
      </c>
      <c r="K30" s="5">
        <v>0</v>
      </c>
      <c r="L30" s="5">
        <v>0</v>
      </c>
      <c r="M30" s="5">
        <v>0</v>
      </c>
      <c r="N30" s="5">
        <v>0</v>
      </c>
      <c r="O30" s="5">
        <v>0</v>
      </c>
      <c r="P30" s="5">
        <v>0</v>
      </c>
      <c r="Q30" s="5">
        <v>0</v>
      </c>
      <c r="R30" s="5">
        <v>0</v>
      </c>
      <c r="S30" s="5">
        <v>0</v>
      </c>
    </row>
    <row r="31" spans="1:19" hidden="1" x14ac:dyDescent="0.35">
      <c r="A31" s="2" t="s">
        <v>2</v>
      </c>
      <c r="B31" s="1" t="s">
        <v>517</v>
      </c>
      <c r="C31" t="str">
        <f>VLOOKUP(B31,[2]Clothes!$B$5:$D$447,2, FALSE)</f>
        <v>Local Centres</v>
      </c>
      <c r="D31" t="str">
        <f>VLOOKUP(B31,[2]Clothes!$B$5:$D$447,3, FALSE)</f>
        <v>Kingsmead</v>
      </c>
      <c r="E31" s="5">
        <v>0</v>
      </c>
      <c r="F31" s="5">
        <v>0</v>
      </c>
      <c r="G31" s="5">
        <v>0</v>
      </c>
      <c r="H31" s="5">
        <v>0</v>
      </c>
      <c r="I31" s="5">
        <v>0</v>
      </c>
      <c r="J31" s="5">
        <v>0</v>
      </c>
      <c r="K31" s="5">
        <v>0</v>
      </c>
      <c r="L31" s="5">
        <v>0</v>
      </c>
      <c r="M31" s="5">
        <v>0</v>
      </c>
      <c r="N31" s="5">
        <v>0</v>
      </c>
      <c r="O31" s="5">
        <v>0</v>
      </c>
      <c r="P31" s="5">
        <v>0</v>
      </c>
      <c r="Q31" s="5">
        <v>0</v>
      </c>
      <c r="R31" s="5">
        <v>0</v>
      </c>
      <c r="S31" s="5">
        <v>0</v>
      </c>
    </row>
    <row r="32" spans="1:19" hidden="1" x14ac:dyDescent="0.35">
      <c r="A32" s="2" t="s">
        <v>2</v>
      </c>
      <c r="B32" s="1" t="s">
        <v>41</v>
      </c>
      <c r="C32" t="str">
        <f>VLOOKUP(B32,[2]Clothes!$B$5:$D$447,2, FALSE)</f>
        <v>Westcroft TC</v>
      </c>
      <c r="D32" t="str">
        <f>VLOOKUP(B32,[2]Clothes!$B$5:$D$447,3, FALSE)</f>
        <v>Morrisons Superstore, Barnsdale Drive, Westcroft</v>
      </c>
      <c r="E32" s="5">
        <v>0</v>
      </c>
      <c r="F32" s="5">
        <v>0</v>
      </c>
      <c r="G32" s="5">
        <v>0</v>
      </c>
      <c r="H32" s="5">
        <v>0</v>
      </c>
      <c r="I32" s="5">
        <v>0</v>
      </c>
      <c r="J32" s="5">
        <v>0</v>
      </c>
      <c r="K32" s="5">
        <v>0</v>
      </c>
      <c r="L32" s="5">
        <v>0</v>
      </c>
      <c r="M32" s="5">
        <v>0</v>
      </c>
      <c r="N32" s="5">
        <v>0</v>
      </c>
      <c r="O32" s="5">
        <v>0</v>
      </c>
      <c r="P32" s="5">
        <v>0</v>
      </c>
      <c r="Q32" s="5">
        <v>0</v>
      </c>
      <c r="R32" s="5">
        <v>0</v>
      </c>
      <c r="S32" s="5">
        <v>0</v>
      </c>
    </row>
    <row r="33" spans="1:19" hidden="1" x14ac:dyDescent="0.35">
      <c r="A33" s="2" t="s">
        <v>2</v>
      </c>
      <c r="B33" s="1" t="s">
        <v>518</v>
      </c>
      <c r="C33" t="str">
        <f>VLOOKUP(B33,[2]Clothes!$B$5:$D$447,2, FALSE)</f>
        <v>Out of Centre</v>
      </c>
      <c r="D33" t="str">
        <f>VLOOKUP(B33,[2]Clothes!$B$5:$D$447,3, FALSE)</f>
        <v>OoC - Zone 2</v>
      </c>
      <c r="E33" s="5">
        <v>0</v>
      </c>
      <c r="F33" s="5">
        <v>0</v>
      </c>
      <c r="G33" s="5">
        <v>0</v>
      </c>
      <c r="H33" s="5">
        <v>0</v>
      </c>
      <c r="I33" s="5">
        <v>0</v>
      </c>
      <c r="J33" s="5">
        <v>0</v>
      </c>
      <c r="K33" s="5">
        <v>0</v>
      </c>
      <c r="L33" s="5">
        <v>0</v>
      </c>
      <c r="M33" s="5">
        <v>0</v>
      </c>
      <c r="N33" s="5">
        <v>0</v>
      </c>
      <c r="O33" s="5">
        <v>0</v>
      </c>
      <c r="P33" s="5">
        <v>0</v>
      </c>
      <c r="Q33" s="5">
        <v>0</v>
      </c>
      <c r="R33" s="5">
        <v>0</v>
      </c>
      <c r="S33" s="5">
        <v>0</v>
      </c>
    </row>
    <row r="34" spans="1:19" hidden="1" x14ac:dyDescent="0.35">
      <c r="A34" s="2" t="s">
        <v>2</v>
      </c>
      <c r="B34" s="1" t="s">
        <v>44</v>
      </c>
      <c r="C34" t="str">
        <f>VLOOKUP(B34,[2]Clothes!$B$5:$D$447,2, FALSE)</f>
        <v>Local Centres</v>
      </c>
      <c r="D34" t="str">
        <f>VLOOKUP(B34,[2]Clothes!$B$5:$D$447,3, FALSE)</f>
        <v>Shenley Church End LC - Sainsbury's Superstore, Engaine Drive</v>
      </c>
      <c r="E34" s="5">
        <v>0</v>
      </c>
      <c r="F34" s="5">
        <v>0</v>
      </c>
      <c r="G34" s="5">
        <v>0</v>
      </c>
      <c r="H34" s="5">
        <v>0</v>
      </c>
      <c r="I34" s="5">
        <v>0</v>
      </c>
      <c r="J34" s="5">
        <v>0</v>
      </c>
      <c r="K34" s="5">
        <v>0</v>
      </c>
      <c r="L34" s="5">
        <v>0</v>
      </c>
      <c r="M34" s="5">
        <v>0</v>
      </c>
      <c r="N34" s="5">
        <v>0</v>
      </c>
      <c r="O34" s="5">
        <v>0</v>
      </c>
      <c r="P34" s="5">
        <v>0</v>
      </c>
      <c r="Q34" s="5">
        <v>0</v>
      </c>
      <c r="R34" s="5">
        <v>0</v>
      </c>
      <c r="S34" s="5">
        <v>0</v>
      </c>
    </row>
    <row r="35" spans="1:19" hidden="1" x14ac:dyDescent="0.35">
      <c r="A35" s="2" t="s">
        <v>2</v>
      </c>
      <c r="B35" s="1" t="s">
        <v>519</v>
      </c>
      <c r="C35" t="str">
        <f>VLOOKUP(B35,[2]Clothes!$B$5:$D$447,2, FALSE)</f>
        <v>Local Centres</v>
      </c>
      <c r="D35" t="str">
        <f>VLOOKUP(B35,[2]Clothes!$B$5:$D$447,3, FALSE)</f>
        <v>Shenley Brook End</v>
      </c>
      <c r="E35" s="5">
        <v>0</v>
      </c>
      <c r="F35" s="5">
        <v>0</v>
      </c>
      <c r="G35" s="5">
        <v>0</v>
      </c>
      <c r="H35" s="5">
        <v>0</v>
      </c>
      <c r="I35" s="5">
        <v>0</v>
      </c>
      <c r="J35" s="5">
        <v>0</v>
      </c>
      <c r="K35" s="5">
        <v>0</v>
      </c>
      <c r="L35" s="5">
        <v>0</v>
      </c>
      <c r="M35" s="5">
        <v>0</v>
      </c>
      <c r="N35" s="5">
        <v>0</v>
      </c>
      <c r="O35" s="5">
        <v>0</v>
      </c>
      <c r="P35" s="5">
        <v>0</v>
      </c>
      <c r="Q35" s="5">
        <v>0</v>
      </c>
      <c r="R35" s="5">
        <v>0</v>
      </c>
      <c r="S35" s="5">
        <v>0</v>
      </c>
    </row>
    <row r="36" spans="1:19" hidden="1" x14ac:dyDescent="0.35">
      <c r="A36" s="2" t="s">
        <v>2</v>
      </c>
      <c r="B36" s="1" t="s">
        <v>520</v>
      </c>
      <c r="C36" t="str">
        <f>VLOOKUP(B36,[2]Clothes!$B$5:$D$447,2, FALSE)</f>
        <v>Local Centres</v>
      </c>
      <c r="D36" t="str">
        <f>VLOOKUP(B36,[2]Clothes!$B$5:$D$447,3, FALSE)</f>
        <v>Shenley Church End</v>
      </c>
      <c r="E36" s="5">
        <v>0</v>
      </c>
      <c r="F36" s="5">
        <v>0</v>
      </c>
      <c r="G36" s="5">
        <v>0</v>
      </c>
      <c r="H36" s="5">
        <v>0</v>
      </c>
      <c r="I36" s="5">
        <v>0</v>
      </c>
      <c r="J36" s="5">
        <v>0</v>
      </c>
      <c r="K36" s="5">
        <v>0</v>
      </c>
      <c r="L36" s="5">
        <v>0</v>
      </c>
      <c r="M36" s="5">
        <v>0</v>
      </c>
      <c r="N36" s="5">
        <v>0</v>
      </c>
      <c r="O36" s="5">
        <v>0</v>
      </c>
      <c r="P36" s="5">
        <v>0</v>
      </c>
      <c r="Q36" s="5">
        <v>0</v>
      </c>
      <c r="R36" s="5">
        <v>0</v>
      </c>
      <c r="S36" s="5">
        <v>0</v>
      </c>
    </row>
    <row r="37" spans="1:19" hidden="1" x14ac:dyDescent="0.35">
      <c r="A37" s="2" t="s">
        <v>2</v>
      </c>
      <c r="B37" s="1" t="s">
        <v>521</v>
      </c>
      <c r="C37" t="str">
        <f>VLOOKUP(B37,[2]Clothes!$B$5:$D$447,2, FALSE)</f>
        <v>Out of Centre</v>
      </c>
      <c r="D37" t="str">
        <f>VLOOKUP(B37,[2]Clothes!$B$5:$D$447,3, FALSE)</f>
        <v>OoC - Zone 2</v>
      </c>
      <c r="E37" s="5">
        <v>0</v>
      </c>
      <c r="F37" s="5">
        <v>0</v>
      </c>
      <c r="G37" s="5">
        <v>0</v>
      </c>
      <c r="H37" s="5">
        <v>0</v>
      </c>
      <c r="I37" s="5">
        <v>0</v>
      </c>
      <c r="J37" s="5">
        <v>0</v>
      </c>
      <c r="K37" s="5">
        <v>0</v>
      </c>
      <c r="L37" s="5">
        <v>0</v>
      </c>
      <c r="M37" s="5">
        <v>0</v>
      </c>
      <c r="N37" s="5">
        <v>0</v>
      </c>
      <c r="O37" s="5">
        <v>0</v>
      </c>
      <c r="P37" s="5">
        <v>0</v>
      </c>
      <c r="Q37" s="5">
        <v>0</v>
      </c>
      <c r="R37" s="5">
        <v>0</v>
      </c>
      <c r="S37" s="5">
        <v>0</v>
      </c>
    </row>
    <row r="38" spans="1:19" hidden="1" x14ac:dyDescent="0.35">
      <c r="A38" s="2" t="s">
        <v>2</v>
      </c>
      <c r="B38" s="1" t="s">
        <v>522</v>
      </c>
      <c r="C38" t="str">
        <f>VLOOKUP(B38,[2]Clothes!$B$5:$D$447,2, FALSE)</f>
        <v>Out of Centre</v>
      </c>
      <c r="D38" t="str">
        <f>VLOOKUP(B38,[2]Clothes!$B$5:$D$447,3, FALSE)</f>
        <v>OoC - Zone 2</v>
      </c>
      <c r="E38" s="5">
        <v>0</v>
      </c>
      <c r="F38" s="5">
        <v>0</v>
      </c>
      <c r="G38" s="5">
        <v>0</v>
      </c>
      <c r="H38" s="5">
        <v>0</v>
      </c>
      <c r="I38" s="5">
        <v>0</v>
      </c>
      <c r="J38" s="5">
        <v>0</v>
      </c>
      <c r="K38" s="5">
        <v>0</v>
      </c>
      <c r="L38" s="5">
        <v>0</v>
      </c>
      <c r="M38" s="5">
        <v>0</v>
      </c>
      <c r="N38" s="5">
        <v>0</v>
      </c>
      <c r="O38" s="5">
        <v>0</v>
      </c>
      <c r="P38" s="5">
        <v>0</v>
      </c>
      <c r="Q38" s="5">
        <v>0</v>
      </c>
      <c r="R38" s="5">
        <v>0</v>
      </c>
      <c r="S38" s="5">
        <v>0</v>
      </c>
    </row>
    <row r="39" spans="1:19" hidden="1" x14ac:dyDescent="0.35">
      <c r="A39" s="2" t="s">
        <v>2</v>
      </c>
      <c r="B39" s="1" t="s">
        <v>523</v>
      </c>
      <c r="C39" t="str">
        <f>VLOOKUP(B39,[2]Clothes!$B$5:$D$447,2, FALSE)</f>
        <v>Local Centres</v>
      </c>
      <c r="D39" t="str">
        <f>VLOOKUP(B39,[2]Clothes!$B$5:$D$447,3, FALSE)</f>
        <v>Tattenhoe Park</v>
      </c>
      <c r="E39" s="5">
        <v>0</v>
      </c>
      <c r="F39" s="5">
        <v>0</v>
      </c>
      <c r="G39" s="5">
        <v>0</v>
      </c>
      <c r="H39" s="5">
        <v>0</v>
      </c>
      <c r="I39" s="5">
        <v>0</v>
      </c>
      <c r="J39" s="5">
        <v>0</v>
      </c>
      <c r="K39" s="5">
        <v>0</v>
      </c>
      <c r="L39" s="5">
        <v>0</v>
      </c>
      <c r="M39" s="5">
        <v>0</v>
      </c>
      <c r="N39" s="5">
        <v>0</v>
      </c>
      <c r="O39" s="5">
        <v>0</v>
      </c>
      <c r="P39" s="5">
        <v>0</v>
      </c>
      <c r="Q39" s="5">
        <v>0</v>
      </c>
      <c r="R39" s="5">
        <v>0</v>
      </c>
      <c r="S39" s="5">
        <v>0</v>
      </c>
    </row>
    <row r="40" spans="1:19" hidden="1" x14ac:dyDescent="0.35">
      <c r="A40" s="2" t="s">
        <v>2</v>
      </c>
      <c r="B40" s="1" t="s">
        <v>524</v>
      </c>
      <c r="C40" t="str">
        <f>VLOOKUP(B40,[2]Clothes!$B$5:$D$447,2, FALSE)</f>
        <v>Westcroft TC</v>
      </c>
      <c r="D40" t="str">
        <f>VLOOKUP(B40,[2]Clothes!$B$5:$D$447,3, FALSE)</f>
        <v>Westcroft TC - Other in Centre</v>
      </c>
      <c r="E40" s="5">
        <v>0</v>
      </c>
      <c r="F40" s="5">
        <v>0</v>
      </c>
      <c r="G40" s="5">
        <v>0</v>
      </c>
      <c r="H40" s="5">
        <v>0</v>
      </c>
      <c r="I40" s="5">
        <v>0</v>
      </c>
      <c r="J40" s="5">
        <v>0</v>
      </c>
      <c r="K40" s="5">
        <v>0</v>
      </c>
      <c r="L40" s="5">
        <v>0</v>
      </c>
      <c r="M40" s="5">
        <v>0</v>
      </c>
      <c r="N40" s="5">
        <v>0</v>
      </c>
      <c r="O40" s="5">
        <v>0</v>
      </c>
      <c r="P40" s="5">
        <v>0</v>
      </c>
      <c r="Q40" s="5">
        <v>0</v>
      </c>
      <c r="R40" s="5">
        <v>0</v>
      </c>
      <c r="S40" s="5">
        <v>0</v>
      </c>
    </row>
    <row r="41" spans="1:19" hidden="1" x14ac:dyDescent="0.35">
      <c r="A41" s="2" t="s">
        <v>2</v>
      </c>
      <c r="B41" s="1" t="s">
        <v>525</v>
      </c>
      <c r="C41" t="str">
        <f>VLOOKUP(B41,[2]Clothes!$B$5:$D$447,2, FALSE)</f>
        <v>Westcroft TC</v>
      </c>
      <c r="D41" t="str">
        <f>VLOOKUP(B41,[2]Clothes!$B$5:$D$447,3, FALSE)</f>
        <v>Westcroft TC - Other in Centre</v>
      </c>
      <c r="E41" s="5">
        <v>0</v>
      </c>
      <c r="F41" s="5">
        <v>0</v>
      </c>
      <c r="G41" s="5">
        <v>0</v>
      </c>
      <c r="H41" s="5">
        <v>0</v>
      </c>
      <c r="I41" s="5">
        <v>0</v>
      </c>
      <c r="J41" s="5">
        <v>0</v>
      </c>
      <c r="K41" s="5">
        <v>0</v>
      </c>
      <c r="L41" s="5">
        <v>0</v>
      </c>
      <c r="M41" s="5">
        <v>0</v>
      </c>
      <c r="N41" s="5">
        <v>0</v>
      </c>
      <c r="O41" s="5">
        <v>0</v>
      </c>
      <c r="P41" s="5">
        <v>0</v>
      </c>
      <c r="Q41" s="5">
        <v>0</v>
      </c>
      <c r="R41" s="5">
        <v>0</v>
      </c>
      <c r="S41" s="5">
        <v>0</v>
      </c>
    </row>
    <row r="42" spans="1:19" hidden="1" x14ac:dyDescent="0.35">
      <c r="A42" s="2" t="s">
        <v>2</v>
      </c>
      <c r="B42" s="1" t="s">
        <v>526</v>
      </c>
      <c r="C42" t="str">
        <f>VLOOKUP(B42,[2]Clothes!$B$5:$D$447,2, FALSE)</f>
        <v>Local Centres</v>
      </c>
      <c r="D42" t="str">
        <f>VLOOKUP(B42,[2]Clothes!$B$5:$D$447,3, FALSE)</f>
        <v>Far Bletchley</v>
      </c>
      <c r="E42" s="5">
        <v>0</v>
      </c>
      <c r="F42" s="5">
        <v>0</v>
      </c>
      <c r="G42" s="5">
        <v>0</v>
      </c>
      <c r="H42" s="5">
        <v>0</v>
      </c>
      <c r="I42" s="5">
        <v>0</v>
      </c>
      <c r="J42" s="5">
        <v>0</v>
      </c>
      <c r="K42" s="5">
        <v>0</v>
      </c>
      <c r="L42" s="5">
        <v>0</v>
      </c>
      <c r="M42" s="5">
        <v>0</v>
      </c>
      <c r="N42" s="5">
        <v>0</v>
      </c>
      <c r="O42" s="5">
        <v>0</v>
      </c>
      <c r="P42" s="5">
        <v>0</v>
      </c>
      <c r="Q42" s="5">
        <v>0</v>
      </c>
      <c r="R42" s="5">
        <v>0</v>
      </c>
      <c r="S42" s="5">
        <v>0</v>
      </c>
    </row>
    <row r="43" spans="1:19" hidden="1" x14ac:dyDescent="0.35">
      <c r="A43" s="2" t="s">
        <v>3</v>
      </c>
      <c r="B43" s="1" t="s">
        <v>48</v>
      </c>
      <c r="C43" t="str">
        <f>VLOOKUP(B43,[2]Clothes!$B$5:$D$447,2, FALSE)</f>
        <v>Central Milton Keynes</v>
      </c>
      <c r="D43" t="str">
        <f>VLOOKUP(B43,[2]Clothes!$B$5:$D$447,3, FALSE)</f>
        <v>Aldi, The Place Retail Park, Milton Keynes</v>
      </c>
      <c r="E43" s="5">
        <v>0</v>
      </c>
      <c r="F43" s="5">
        <v>0</v>
      </c>
      <c r="G43" s="5">
        <v>0</v>
      </c>
      <c r="H43" s="5">
        <v>0</v>
      </c>
      <c r="I43" s="5">
        <v>0</v>
      </c>
      <c r="J43" s="5">
        <v>0</v>
      </c>
      <c r="K43" s="5">
        <v>0</v>
      </c>
      <c r="L43" s="5">
        <v>0</v>
      </c>
      <c r="M43" s="5">
        <v>0</v>
      </c>
      <c r="N43" s="5">
        <v>0</v>
      </c>
      <c r="O43" s="5">
        <v>0</v>
      </c>
      <c r="P43" s="5">
        <v>0</v>
      </c>
      <c r="Q43" s="5">
        <v>0</v>
      </c>
      <c r="R43" s="5">
        <v>0</v>
      </c>
      <c r="S43" s="5">
        <v>0</v>
      </c>
    </row>
    <row r="44" spans="1:19" hidden="1" x14ac:dyDescent="0.35">
      <c r="A44" s="2" t="s">
        <v>3</v>
      </c>
      <c r="B44" s="1" t="s">
        <v>527</v>
      </c>
      <c r="C44" t="str">
        <f>VLOOKUP(B44,[2]Clothes!$B$5:$D$447,2, FALSE)</f>
        <v>Central Milton Keynes</v>
      </c>
      <c r="D44" t="str">
        <f>VLOOKUP(B44,[2]Clothes!$B$5:$D$447,3, FALSE)</f>
        <v>Central Milton Keynes - Other in Centre</v>
      </c>
      <c r="E44" s="5">
        <v>2.1000000000000001E-4</v>
      </c>
      <c r="F44" s="5">
        <v>0</v>
      </c>
      <c r="G44" s="5">
        <v>0</v>
      </c>
      <c r="H44" s="5">
        <v>0</v>
      </c>
      <c r="I44" s="5">
        <v>0</v>
      </c>
      <c r="J44" s="5">
        <v>0</v>
      </c>
      <c r="K44" s="5">
        <v>0</v>
      </c>
      <c r="L44" s="5">
        <v>0</v>
      </c>
      <c r="M44" s="5">
        <v>0</v>
      </c>
      <c r="N44" s="5">
        <v>0</v>
      </c>
      <c r="O44" s="5">
        <v>1.6420000000000001E-2</v>
      </c>
      <c r="P44" s="5">
        <v>0</v>
      </c>
      <c r="Q44" s="5">
        <v>0</v>
      </c>
      <c r="R44" s="5">
        <v>0</v>
      </c>
      <c r="S44" s="5">
        <v>0</v>
      </c>
    </row>
    <row r="45" spans="1:19" hidden="1" x14ac:dyDescent="0.35">
      <c r="A45" s="2" t="s">
        <v>3</v>
      </c>
      <c r="B45" s="1" t="s">
        <v>528</v>
      </c>
      <c r="C45" t="str">
        <f>VLOOKUP(B45,[2]Clothes!$B$5:$D$447,2, FALSE)</f>
        <v>Local Centres</v>
      </c>
      <c r="D45" t="str">
        <f>VLOOKUP(B45,[2]Clothes!$B$5:$D$447,3, FALSE)</f>
        <v>Beanhill</v>
      </c>
      <c r="E45" s="5">
        <v>0</v>
      </c>
      <c r="F45" s="5">
        <v>0</v>
      </c>
      <c r="G45" s="5">
        <v>0</v>
      </c>
      <c r="H45" s="5">
        <v>0</v>
      </c>
      <c r="I45" s="5">
        <v>0</v>
      </c>
      <c r="J45" s="5">
        <v>0</v>
      </c>
      <c r="K45" s="5">
        <v>0</v>
      </c>
      <c r="L45" s="5">
        <v>0</v>
      </c>
      <c r="M45" s="5">
        <v>0</v>
      </c>
      <c r="N45" s="5">
        <v>0</v>
      </c>
      <c r="O45" s="5">
        <v>0</v>
      </c>
      <c r="P45" s="5">
        <v>0</v>
      </c>
      <c r="Q45" s="5">
        <v>0</v>
      </c>
      <c r="R45" s="5">
        <v>0</v>
      </c>
      <c r="S45" s="5">
        <v>0</v>
      </c>
    </row>
    <row r="46" spans="1:19" hidden="1" x14ac:dyDescent="0.35">
      <c r="A46" s="2" t="s">
        <v>3</v>
      </c>
      <c r="B46" s="1" t="s">
        <v>529</v>
      </c>
      <c r="C46" t="str">
        <f>VLOOKUP(B46,[2]Clothes!$B$5:$D$447,2, FALSE)</f>
        <v>Local Centres</v>
      </c>
      <c r="D46" t="str">
        <f>VLOOKUP(B46,[2]Clothes!$B$5:$D$447,3, FALSE)</f>
        <v>Fishermead</v>
      </c>
      <c r="E46" s="5">
        <v>0</v>
      </c>
      <c r="F46" s="5">
        <v>0</v>
      </c>
      <c r="G46" s="5">
        <v>0</v>
      </c>
      <c r="H46" s="5">
        <v>0</v>
      </c>
      <c r="I46" s="5">
        <v>0</v>
      </c>
      <c r="J46" s="5">
        <v>0</v>
      </c>
      <c r="K46" s="5">
        <v>0</v>
      </c>
      <c r="L46" s="5">
        <v>0</v>
      </c>
      <c r="M46" s="5">
        <v>0</v>
      </c>
      <c r="N46" s="5">
        <v>0</v>
      </c>
      <c r="O46" s="5">
        <v>0</v>
      </c>
      <c r="P46" s="5">
        <v>0</v>
      </c>
      <c r="Q46" s="5">
        <v>0</v>
      </c>
      <c r="R46" s="5">
        <v>0</v>
      </c>
      <c r="S46" s="5">
        <v>0</v>
      </c>
    </row>
    <row r="47" spans="1:19" hidden="1" x14ac:dyDescent="0.35">
      <c r="A47" s="2" t="s">
        <v>3</v>
      </c>
      <c r="B47" s="1" t="s">
        <v>530</v>
      </c>
      <c r="C47" t="str">
        <f>VLOOKUP(B47,[2]Clothes!$B$5:$D$447,2, FALSE)</f>
        <v>Central Milton Keynes</v>
      </c>
      <c r="D47" t="str">
        <f>VLOOKUP(B47,[2]Clothes!$B$5:$D$447,3, FALSE)</f>
        <v>Central Milton Keynes - Other in Centre</v>
      </c>
      <c r="E47" s="5">
        <v>4.4999999999999999E-4</v>
      </c>
      <c r="F47" s="5">
        <v>0</v>
      </c>
      <c r="G47" s="5">
        <v>0</v>
      </c>
      <c r="H47" s="5">
        <v>7.6299999999999996E-3</v>
      </c>
      <c r="I47" s="5">
        <v>0</v>
      </c>
      <c r="J47" s="5">
        <v>0</v>
      </c>
      <c r="K47" s="5">
        <v>0</v>
      </c>
      <c r="L47" s="5">
        <v>0</v>
      </c>
      <c r="M47" s="5">
        <v>0</v>
      </c>
      <c r="N47" s="5">
        <v>0</v>
      </c>
      <c r="O47" s="5">
        <v>0</v>
      </c>
      <c r="P47" s="5">
        <v>0</v>
      </c>
      <c r="Q47" s="5">
        <v>0</v>
      </c>
      <c r="R47" s="5">
        <v>0</v>
      </c>
      <c r="S47" s="5">
        <v>0</v>
      </c>
    </row>
    <row r="48" spans="1:19" hidden="1" x14ac:dyDescent="0.35">
      <c r="A48" s="2" t="s">
        <v>3</v>
      </c>
      <c r="B48" s="1" t="s">
        <v>53</v>
      </c>
      <c r="C48" t="str">
        <f>VLOOKUP(B48,[2]Clothes!$B$5:$D$447,2, FALSE)</f>
        <v>Local Centres</v>
      </c>
      <c r="D48" t="str">
        <f>VLOOKUP(B48,[2]Clothes!$B$5:$D$447,3, FALSE)</f>
        <v>Oldbrook LC</v>
      </c>
      <c r="E48" s="5">
        <v>4.4999999999999999E-4</v>
      </c>
      <c r="F48" s="5">
        <v>0</v>
      </c>
      <c r="G48" s="5">
        <v>0</v>
      </c>
      <c r="H48" s="5">
        <v>0</v>
      </c>
      <c r="I48" s="5">
        <v>0</v>
      </c>
      <c r="J48" s="5">
        <v>8.8000000000000005E-3</v>
      </c>
      <c r="K48" s="5">
        <v>0</v>
      </c>
      <c r="L48" s="5">
        <v>0</v>
      </c>
      <c r="M48" s="5">
        <v>0</v>
      </c>
      <c r="N48" s="5">
        <v>0</v>
      </c>
      <c r="O48" s="5">
        <v>0</v>
      </c>
      <c r="P48" s="5">
        <v>0</v>
      </c>
      <c r="Q48" s="5">
        <v>0</v>
      </c>
      <c r="R48" s="5">
        <v>0</v>
      </c>
      <c r="S48" s="5">
        <v>0</v>
      </c>
    </row>
    <row r="49" spans="1:19" x14ac:dyDescent="0.35">
      <c r="A49" s="2" t="s">
        <v>3</v>
      </c>
      <c r="B49" s="1" t="s">
        <v>531</v>
      </c>
      <c r="C49" t="str">
        <f>VLOOKUP(B49,[2]Clothes!$B$5:$D$447,2, FALSE)</f>
        <v>Out of Centre</v>
      </c>
      <c r="D49" t="s">
        <v>2366</v>
      </c>
      <c r="E49" s="5">
        <v>0</v>
      </c>
      <c r="F49" s="5">
        <v>0</v>
      </c>
      <c r="G49" s="5">
        <v>0</v>
      </c>
      <c r="H49" s="5">
        <v>0</v>
      </c>
      <c r="I49" s="5">
        <v>0</v>
      </c>
      <c r="J49" s="5">
        <v>0</v>
      </c>
      <c r="K49" s="5">
        <v>0</v>
      </c>
      <c r="L49" s="5">
        <v>0</v>
      </c>
      <c r="M49" s="5">
        <v>0</v>
      </c>
      <c r="N49" s="5">
        <v>0</v>
      </c>
      <c r="O49" s="5">
        <v>0</v>
      </c>
      <c r="P49" s="5">
        <v>0</v>
      </c>
      <c r="Q49" s="5">
        <v>0</v>
      </c>
      <c r="R49" s="5">
        <v>0</v>
      </c>
      <c r="S49" s="5">
        <v>0</v>
      </c>
    </row>
    <row r="50" spans="1:19" hidden="1" x14ac:dyDescent="0.35">
      <c r="A50" s="2" t="s">
        <v>3</v>
      </c>
      <c r="B50" s="1" t="s">
        <v>56</v>
      </c>
      <c r="C50" t="str">
        <f>VLOOKUP(B50,[2]Clothes!$B$5:$D$447,2, FALSE)</f>
        <v>Central Milton Keynes</v>
      </c>
      <c r="D50" t="str">
        <f>VLOOKUP(B50,[2]Clothes!$B$5:$D$447,3, FALSE)</f>
        <v>Central Milton Keynes - Other in Centre</v>
      </c>
      <c r="E50" s="5">
        <v>0</v>
      </c>
      <c r="F50" s="5">
        <v>0</v>
      </c>
      <c r="G50" s="5">
        <v>0</v>
      </c>
      <c r="H50" s="5">
        <v>0</v>
      </c>
      <c r="I50" s="5">
        <v>0</v>
      </c>
      <c r="J50" s="5">
        <v>0</v>
      </c>
      <c r="K50" s="5">
        <v>0</v>
      </c>
      <c r="L50" s="5">
        <v>0</v>
      </c>
      <c r="M50" s="5">
        <v>0</v>
      </c>
      <c r="N50" s="5">
        <v>0</v>
      </c>
      <c r="O50" s="5">
        <v>0</v>
      </c>
      <c r="P50" s="5">
        <v>0</v>
      </c>
      <c r="Q50" s="5">
        <v>0</v>
      </c>
      <c r="R50" s="5">
        <v>0</v>
      </c>
      <c r="S50" s="5">
        <v>0</v>
      </c>
    </row>
    <row r="51" spans="1:19" hidden="1" x14ac:dyDescent="0.35">
      <c r="A51" s="2" t="s">
        <v>3</v>
      </c>
      <c r="B51" s="1" t="s">
        <v>532</v>
      </c>
      <c r="C51" t="str">
        <f>VLOOKUP(B51,[2]Clothes!$B$5:$D$447,2, FALSE)</f>
        <v>Central Milton Keynes</v>
      </c>
      <c r="D51" t="str">
        <f>VLOOKUP(B51,[2]Clothes!$B$5:$D$447,3, FALSE)</f>
        <v>Central Milton Keynes - Other in Centre</v>
      </c>
      <c r="E51" s="5">
        <v>0</v>
      </c>
      <c r="F51" s="5">
        <v>0</v>
      </c>
      <c r="G51" s="5">
        <v>0</v>
      </c>
      <c r="H51" s="5">
        <v>0</v>
      </c>
      <c r="I51" s="5">
        <v>0</v>
      </c>
      <c r="J51" s="5">
        <v>0</v>
      </c>
      <c r="K51" s="5">
        <v>0</v>
      </c>
      <c r="L51" s="5">
        <v>0</v>
      </c>
      <c r="M51" s="5">
        <v>0</v>
      </c>
      <c r="N51" s="5">
        <v>0</v>
      </c>
      <c r="O51" s="5">
        <v>0</v>
      </c>
      <c r="P51" s="5">
        <v>0</v>
      </c>
      <c r="Q51" s="5">
        <v>0</v>
      </c>
      <c r="R51" s="5">
        <v>0</v>
      </c>
      <c r="S51" s="5">
        <v>0</v>
      </c>
    </row>
    <row r="52" spans="1:19" hidden="1" x14ac:dyDescent="0.35">
      <c r="A52" s="2" t="s">
        <v>3</v>
      </c>
      <c r="B52" s="1" t="s">
        <v>533</v>
      </c>
      <c r="C52" t="str">
        <f>VLOOKUP(B52,[2]Clothes!$B$5:$D$447,2, FALSE)</f>
        <v>Central Milton Keynes</v>
      </c>
      <c r="D52" t="str">
        <f>VLOOKUP(B52,[2]Clothes!$B$5:$D$447,3, FALSE)</f>
        <v>Milton Keynes City Centre (including The Centre MK &amp; Intu Milton Keynes)</v>
      </c>
      <c r="E52" s="5">
        <v>0.33672000000000002</v>
      </c>
      <c r="F52" s="5">
        <v>0.32283000000000001</v>
      </c>
      <c r="G52" s="5">
        <v>0.34869</v>
      </c>
      <c r="H52" s="5">
        <v>0.26798</v>
      </c>
      <c r="I52" s="5">
        <v>0.24418999999999999</v>
      </c>
      <c r="J52" s="5">
        <v>0.46153</v>
      </c>
      <c r="K52" s="5">
        <v>0.47916999999999998</v>
      </c>
      <c r="L52" s="5">
        <v>0.25802999999999998</v>
      </c>
      <c r="M52" s="5">
        <v>0.40832000000000002</v>
      </c>
      <c r="N52" s="5">
        <v>0.59845000000000004</v>
      </c>
      <c r="O52" s="5">
        <v>0.47077000000000002</v>
      </c>
      <c r="P52" s="5">
        <v>0.27733999999999998</v>
      </c>
      <c r="Q52" s="5">
        <v>0.44283</v>
      </c>
      <c r="R52" s="5">
        <v>0.20383000000000001</v>
      </c>
      <c r="S52" s="5">
        <v>0.15207000000000001</v>
      </c>
    </row>
    <row r="53" spans="1:19" hidden="1" x14ac:dyDescent="0.35">
      <c r="A53" s="2" t="s">
        <v>3</v>
      </c>
      <c r="B53" s="1" t="s">
        <v>58</v>
      </c>
      <c r="C53" t="str">
        <f>VLOOKUP(B53,[2]Clothes!$B$5:$D$447,2, FALSE)</f>
        <v>Central Milton Keynes</v>
      </c>
      <c r="D53" t="str">
        <f>VLOOKUP(B53,[2]Clothes!$B$5:$D$447,3, FALSE)</f>
        <v>Morrisons Superstore, Elder Gate, Westcroft</v>
      </c>
      <c r="E53" s="5">
        <v>0</v>
      </c>
      <c r="F53" s="5">
        <v>0</v>
      </c>
      <c r="G53" s="5">
        <v>0</v>
      </c>
      <c r="H53" s="5">
        <v>0</v>
      </c>
      <c r="I53" s="5">
        <v>0</v>
      </c>
      <c r="J53" s="5">
        <v>0</v>
      </c>
      <c r="K53" s="5">
        <v>0</v>
      </c>
      <c r="L53" s="5">
        <v>0</v>
      </c>
      <c r="M53" s="5">
        <v>0</v>
      </c>
      <c r="N53" s="5">
        <v>0</v>
      </c>
      <c r="O53" s="5">
        <v>0</v>
      </c>
      <c r="P53" s="5">
        <v>0</v>
      </c>
      <c r="Q53" s="5">
        <v>0</v>
      </c>
      <c r="R53" s="5">
        <v>0</v>
      </c>
      <c r="S53" s="5">
        <v>0</v>
      </c>
    </row>
    <row r="54" spans="1:19" hidden="1" x14ac:dyDescent="0.35">
      <c r="A54" s="2" t="s">
        <v>3</v>
      </c>
      <c r="B54" s="1" t="s">
        <v>534</v>
      </c>
      <c r="C54" t="str">
        <f>VLOOKUP(B54,[2]Clothes!$B$5:$D$447,2, FALSE)</f>
        <v>Local Centres</v>
      </c>
      <c r="D54" t="str">
        <f>VLOOKUP(B54,[2]Clothes!$B$5:$D$447,3, FALSE)</f>
        <v>Netherfield</v>
      </c>
      <c r="E54" s="5">
        <v>0</v>
      </c>
      <c r="F54" s="5">
        <v>0</v>
      </c>
      <c r="G54" s="5">
        <v>0</v>
      </c>
      <c r="H54" s="5">
        <v>0</v>
      </c>
      <c r="I54" s="5">
        <v>0</v>
      </c>
      <c r="J54" s="5">
        <v>0</v>
      </c>
      <c r="K54" s="5">
        <v>0</v>
      </c>
      <c r="L54" s="5">
        <v>0</v>
      </c>
      <c r="M54" s="5">
        <v>0</v>
      </c>
      <c r="N54" s="5">
        <v>0</v>
      </c>
      <c r="O54" s="5">
        <v>0</v>
      </c>
      <c r="P54" s="5">
        <v>0</v>
      </c>
      <c r="Q54" s="5">
        <v>0</v>
      </c>
      <c r="R54" s="5">
        <v>0</v>
      </c>
      <c r="S54" s="5">
        <v>0</v>
      </c>
    </row>
    <row r="55" spans="1:19" x14ac:dyDescent="0.35">
      <c r="A55" s="2" t="s">
        <v>3</v>
      </c>
      <c r="B55" s="1" t="s">
        <v>535</v>
      </c>
      <c r="C55" t="str">
        <f>VLOOKUP(B55,[2]Clothes!$B$5:$D$447,2, FALSE)</f>
        <v>Out of Centre</v>
      </c>
      <c r="D55" t="s">
        <v>2365</v>
      </c>
      <c r="E55" s="5">
        <v>9.0399999999999994E-3</v>
      </c>
      <c r="F55" s="5">
        <v>0</v>
      </c>
      <c r="G55" s="5">
        <v>6.0970000000000003E-2</v>
      </c>
      <c r="H55" s="5">
        <v>0</v>
      </c>
      <c r="I55" s="5">
        <v>0</v>
      </c>
      <c r="J55" s="5">
        <v>1.763E-2</v>
      </c>
      <c r="K55" s="5">
        <v>1.745E-2</v>
      </c>
      <c r="L55" s="5">
        <v>3.083E-2</v>
      </c>
      <c r="M55" s="5">
        <v>0</v>
      </c>
      <c r="N55" s="5">
        <v>2.5000000000000001E-2</v>
      </c>
      <c r="O55" s="5">
        <v>0</v>
      </c>
      <c r="P55" s="5">
        <v>0</v>
      </c>
      <c r="Q55" s="5">
        <v>0</v>
      </c>
      <c r="R55" s="5">
        <v>0</v>
      </c>
      <c r="S55" s="5">
        <v>0</v>
      </c>
    </row>
    <row r="56" spans="1:19" hidden="1" x14ac:dyDescent="0.35">
      <c r="A56" s="2" t="s">
        <v>3</v>
      </c>
      <c r="B56" s="1" t="s">
        <v>61</v>
      </c>
      <c r="C56" t="str">
        <f>VLOOKUP(B56,[2]Clothes!$B$5:$D$447,2, FALSE)</f>
        <v>Central Milton Keynes</v>
      </c>
      <c r="D56" t="str">
        <f>VLOOKUP(B56,[2]Clothes!$B$5:$D$447,3, FALSE)</f>
        <v>Sainsbury's Superstore, Witan Gate, Milton Keynes</v>
      </c>
      <c r="E56" s="5">
        <v>5.1500000000000001E-3</v>
      </c>
      <c r="F56" s="5">
        <v>1.993E-2</v>
      </c>
      <c r="G56" s="5">
        <v>0</v>
      </c>
      <c r="H56" s="5">
        <v>3.7859999999999998E-2</v>
      </c>
      <c r="I56" s="5">
        <v>0</v>
      </c>
      <c r="J56" s="5">
        <v>0</v>
      </c>
      <c r="K56" s="5">
        <v>0</v>
      </c>
      <c r="L56" s="5">
        <v>0</v>
      </c>
      <c r="M56" s="5">
        <v>0</v>
      </c>
      <c r="N56" s="5">
        <v>9.75E-3</v>
      </c>
      <c r="O56" s="5">
        <v>0</v>
      </c>
      <c r="P56" s="5">
        <v>0</v>
      </c>
      <c r="Q56" s="5">
        <v>0</v>
      </c>
      <c r="R56" s="5">
        <v>9.9699999999999997E-3</v>
      </c>
      <c r="S56" s="5">
        <v>0</v>
      </c>
    </row>
    <row r="57" spans="1:19" hidden="1" x14ac:dyDescent="0.35">
      <c r="A57" s="2" t="s">
        <v>3</v>
      </c>
      <c r="B57" s="1" t="s">
        <v>536</v>
      </c>
      <c r="C57" t="str">
        <f>VLOOKUP(B57,[2]Clothes!$B$5:$D$447,2, FALSE)</f>
        <v>Central Milton Keynes</v>
      </c>
      <c r="D57" t="str">
        <f>VLOOKUP(B57,[2]Clothes!$B$5:$D$447,3, FALSE)</f>
        <v>Central Milton Keynes - Other in Centre</v>
      </c>
      <c r="E57" s="5">
        <v>0.20952999999999999</v>
      </c>
      <c r="F57" s="5">
        <v>0.3669</v>
      </c>
      <c r="G57" s="5">
        <v>0.47166999999999998</v>
      </c>
      <c r="H57" s="5">
        <v>0.28022000000000002</v>
      </c>
      <c r="I57" s="5">
        <v>0.18146999999999999</v>
      </c>
      <c r="J57" s="5">
        <v>0.33278000000000002</v>
      </c>
      <c r="K57" s="5">
        <v>0.35983999999999999</v>
      </c>
      <c r="L57" s="5">
        <v>0.48877999999999999</v>
      </c>
      <c r="M57" s="5">
        <v>0.14985999999999999</v>
      </c>
      <c r="N57" s="5">
        <v>0.21603</v>
      </c>
      <c r="O57" s="5">
        <v>0.15317</v>
      </c>
      <c r="P57" s="5">
        <v>1.1509999999999999E-2</v>
      </c>
      <c r="Q57" s="5">
        <v>0.20691999999999999</v>
      </c>
      <c r="R57" s="5">
        <v>9.8460000000000006E-2</v>
      </c>
      <c r="S57" s="5">
        <v>2.741E-2</v>
      </c>
    </row>
    <row r="58" spans="1:19" x14ac:dyDescent="0.35">
      <c r="A58" s="2" t="s">
        <v>3</v>
      </c>
      <c r="B58" s="1" t="s">
        <v>537</v>
      </c>
      <c r="C58" t="str">
        <f>VLOOKUP(B58,[2]Clothes!$B$5:$D$447,2, FALSE)</f>
        <v>Out of Centre</v>
      </c>
      <c r="D58" t="s">
        <v>2366</v>
      </c>
      <c r="E58" s="5">
        <v>0</v>
      </c>
      <c r="F58" s="5">
        <v>0</v>
      </c>
      <c r="G58" s="5">
        <v>0</v>
      </c>
      <c r="H58" s="5">
        <v>0</v>
      </c>
      <c r="I58" s="5">
        <v>0</v>
      </c>
      <c r="J58" s="5">
        <v>0</v>
      </c>
      <c r="K58" s="5">
        <v>0</v>
      </c>
      <c r="L58" s="5">
        <v>0</v>
      </c>
      <c r="M58" s="5">
        <v>0</v>
      </c>
      <c r="N58" s="5">
        <v>0</v>
      </c>
      <c r="O58" s="5">
        <v>0</v>
      </c>
      <c r="P58" s="5">
        <v>0</v>
      </c>
      <c r="Q58" s="5">
        <v>0</v>
      </c>
      <c r="R58" s="5">
        <v>0</v>
      </c>
      <c r="S58" s="5">
        <v>0</v>
      </c>
    </row>
    <row r="59" spans="1:19" x14ac:dyDescent="0.35">
      <c r="A59" s="2" t="s">
        <v>3</v>
      </c>
      <c r="B59" s="1" t="s">
        <v>538</v>
      </c>
      <c r="C59" t="str">
        <f>VLOOKUP(B59,[2]Clothes!$B$5:$D$447,2, FALSE)</f>
        <v>Out of Centre</v>
      </c>
      <c r="D59" t="s">
        <v>2366</v>
      </c>
      <c r="E59" s="5">
        <v>0</v>
      </c>
      <c r="F59" s="5">
        <v>0</v>
      </c>
      <c r="G59" s="5">
        <v>0</v>
      </c>
      <c r="H59" s="5">
        <v>0</v>
      </c>
      <c r="I59" s="5">
        <v>0</v>
      </c>
      <c r="J59" s="5">
        <v>0</v>
      </c>
      <c r="K59" s="5">
        <v>0</v>
      </c>
      <c r="L59" s="5">
        <v>0</v>
      </c>
      <c r="M59" s="5">
        <v>0</v>
      </c>
      <c r="N59" s="5">
        <v>0</v>
      </c>
      <c r="O59" s="5">
        <v>0</v>
      </c>
      <c r="P59" s="5">
        <v>0</v>
      </c>
      <c r="Q59" s="5">
        <v>0</v>
      </c>
      <c r="R59" s="5">
        <v>0</v>
      </c>
      <c r="S59" s="5">
        <v>0</v>
      </c>
    </row>
    <row r="60" spans="1:19" x14ac:dyDescent="0.35">
      <c r="A60" s="2" t="s">
        <v>3</v>
      </c>
      <c r="B60" s="1" t="s">
        <v>539</v>
      </c>
      <c r="C60" t="str">
        <f>VLOOKUP(B60,[2]Clothes!$B$5:$D$447,2, FALSE)</f>
        <v>Out of Centre</v>
      </c>
      <c r="D60" t="s">
        <v>2366</v>
      </c>
      <c r="E60" s="5">
        <v>0</v>
      </c>
      <c r="F60" s="5">
        <v>0</v>
      </c>
      <c r="G60" s="5">
        <v>0</v>
      </c>
      <c r="H60" s="5">
        <v>0</v>
      </c>
      <c r="I60" s="5">
        <v>0</v>
      </c>
      <c r="J60" s="5">
        <v>0</v>
      </c>
      <c r="K60" s="5">
        <v>0</v>
      </c>
      <c r="L60" s="5">
        <v>0</v>
      </c>
      <c r="M60" s="5">
        <v>0</v>
      </c>
      <c r="N60" s="5">
        <v>0</v>
      </c>
      <c r="O60" s="5">
        <v>0</v>
      </c>
      <c r="P60" s="5">
        <v>0</v>
      </c>
      <c r="Q60" s="5">
        <v>0</v>
      </c>
      <c r="R60" s="5">
        <v>0</v>
      </c>
      <c r="S60" s="5">
        <v>0</v>
      </c>
    </row>
    <row r="61" spans="1:19" hidden="1" x14ac:dyDescent="0.35">
      <c r="A61" s="2" t="s">
        <v>3</v>
      </c>
      <c r="B61" s="1" t="s">
        <v>540</v>
      </c>
      <c r="C61" t="str">
        <f>VLOOKUP(B61,[2]Clothes!$B$5:$D$447,2, FALSE)</f>
        <v>Central Milton Keynes</v>
      </c>
      <c r="D61" t="str">
        <f>VLOOKUP(B61,[2]Clothes!$B$5:$D$447,3, FALSE)</f>
        <v>Xscape</v>
      </c>
      <c r="E61" s="5">
        <v>0</v>
      </c>
      <c r="F61" s="5">
        <v>0</v>
      </c>
      <c r="G61" s="5">
        <v>0</v>
      </c>
      <c r="H61" s="5">
        <v>0</v>
      </c>
      <c r="I61" s="5">
        <v>0</v>
      </c>
      <c r="J61" s="5">
        <v>0</v>
      </c>
      <c r="K61" s="5">
        <v>0</v>
      </c>
      <c r="L61" s="5">
        <v>0</v>
      </c>
      <c r="M61" s="5">
        <v>0</v>
      </c>
      <c r="N61" s="5">
        <v>0</v>
      </c>
      <c r="O61" s="5">
        <v>0</v>
      </c>
      <c r="P61" s="5">
        <v>0</v>
      </c>
      <c r="Q61" s="5">
        <v>0</v>
      </c>
      <c r="R61" s="5">
        <v>0</v>
      </c>
      <c r="S61" s="5">
        <v>0</v>
      </c>
    </row>
    <row r="62" spans="1:19" hidden="1" x14ac:dyDescent="0.35">
      <c r="A62" s="2" t="s">
        <v>4</v>
      </c>
      <c r="B62" s="1" t="s">
        <v>63</v>
      </c>
      <c r="C62" t="str">
        <f>VLOOKUP(B62,[2]Clothes!$B$5:$D$447,2, FALSE)</f>
        <v>Kingston TC</v>
      </c>
      <c r="D62" t="str">
        <f>VLOOKUP(B62,[2]Clothes!$B$5:$D$447,3, FALSE)</f>
        <v>Aldi, Winchester Circle, Kingston</v>
      </c>
      <c r="E62" s="5">
        <v>0</v>
      </c>
      <c r="F62" s="5">
        <v>0</v>
      </c>
      <c r="G62" s="5">
        <v>0</v>
      </c>
      <c r="H62" s="5">
        <v>0</v>
      </c>
      <c r="I62" s="5">
        <v>0</v>
      </c>
      <c r="J62" s="5">
        <v>0</v>
      </c>
      <c r="K62" s="5">
        <v>0</v>
      </c>
      <c r="L62" s="5">
        <v>0</v>
      </c>
      <c r="M62" s="5">
        <v>0</v>
      </c>
      <c r="N62" s="5">
        <v>0</v>
      </c>
      <c r="O62" s="5">
        <v>0</v>
      </c>
      <c r="P62" s="5">
        <v>0</v>
      </c>
      <c r="Q62" s="5">
        <v>0</v>
      </c>
      <c r="R62" s="5">
        <v>0</v>
      </c>
      <c r="S62" s="5">
        <v>0</v>
      </c>
    </row>
    <row r="63" spans="1:19" hidden="1" x14ac:dyDescent="0.35">
      <c r="A63" s="2" t="s">
        <v>4</v>
      </c>
      <c r="B63" s="1" t="s">
        <v>541</v>
      </c>
      <c r="C63" t="str">
        <f>VLOOKUP(B63,[2]Clothes!$B$5:$D$447,2, FALSE)</f>
        <v>Local Centres</v>
      </c>
      <c r="D63" t="str">
        <f>VLOOKUP(B63,[2]Clothes!$B$5:$D$447,3, FALSE)</f>
        <v>Brookland</v>
      </c>
      <c r="E63" s="5">
        <v>0</v>
      </c>
      <c r="F63" s="5">
        <v>0</v>
      </c>
      <c r="G63" s="5">
        <v>0</v>
      </c>
      <c r="H63" s="5">
        <v>0</v>
      </c>
      <c r="I63" s="5">
        <v>0</v>
      </c>
      <c r="J63" s="5">
        <v>0</v>
      </c>
      <c r="K63" s="5">
        <v>0</v>
      </c>
      <c r="L63" s="5">
        <v>0</v>
      </c>
      <c r="M63" s="5">
        <v>0</v>
      </c>
      <c r="N63" s="5">
        <v>0</v>
      </c>
      <c r="O63" s="5">
        <v>0</v>
      </c>
      <c r="P63" s="5">
        <v>0</v>
      </c>
      <c r="Q63" s="5">
        <v>0</v>
      </c>
      <c r="R63" s="5">
        <v>0</v>
      </c>
      <c r="S63" s="5">
        <v>0</v>
      </c>
    </row>
    <row r="64" spans="1:19" hidden="1" x14ac:dyDescent="0.35">
      <c r="A64" s="2" t="s">
        <v>4</v>
      </c>
      <c r="B64" s="1" t="s">
        <v>542</v>
      </c>
      <c r="C64" t="str">
        <f>VLOOKUP(B64,[2]Clothes!$B$5:$D$447,2, FALSE)</f>
        <v>Local Centres</v>
      </c>
      <c r="D64" t="str">
        <f>VLOOKUP(B64,[2]Clothes!$B$5:$D$447,3, FALSE)</f>
        <v>Broughton</v>
      </c>
      <c r="E64" s="5">
        <v>0</v>
      </c>
      <c r="F64" s="5">
        <v>0</v>
      </c>
      <c r="G64" s="5">
        <v>0</v>
      </c>
      <c r="H64" s="5">
        <v>0</v>
      </c>
      <c r="I64" s="5">
        <v>0</v>
      </c>
      <c r="J64" s="5">
        <v>0</v>
      </c>
      <c r="K64" s="5">
        <v>0</v>
      </c>
      <c r="L64" s="5">
        <v>0</v>
      </c>
      <c r="M64" s="5">
        <v>0</v>
      </c>
      <c r="N64" s="5">
        <v>0</v>
      </c>
      <c r="O64" s="5">
        <v>0</v>
      </c>
      <c r="P64" s="5">
        <v>0</v>
      </c>
      <c r="Q64" s="5">
        <v>0</v>
      </c>
      <c r="R64" s="5">
        <v>0</v>
      </c>
      <c r="S64" s="5">
        <v>0</v>
      </c>
    </row>
    <row r="65" spans="1:19" hidden="1" x14ac:dyDescent="0.35">
      <c r="A65" s="2" t="s">
        <v>4</v>
      </c>
      <c r="B65" s="1" t="s">
        <v>543</v>
      </c>
      <c r="C65" t="str">
        <f>VLOOKUP(B65,[2]Clothes!$B$5:$D$447,2, FALSE)</f>
        <v>Out of Centre</v>
      </c>
      <c r="D65" t="str">
        <f>VLOOKUP(B65,[2]Clothes!$B$5:$D$447,3, FALSE)</f>
        <v>OoC - Zone 4</v>
      </c>
      <c r="E65" s="5">
        <v>0</v>
      </c>
      <c r="F65" s="5">
        <v>0</v>
      </c>
      <c r="G65" s="5">
        <v>0</v>
      </c>
      <c r="H65" s="5">
        <v>0</v>
      </c>
      <c r="I65" s="5">
        <v>0</v>
      </c>
      <c r="J65" s="5">
        <v>0</v>
      </c>
      <c r="K65" s="5">
        <v>0</v>
      </c>
      <c r="L65" s="5">
        <v>0</v>
      </c>
      <c r="M65" s="5">
        <v>0</v>
      </c>
      <c r="N65" s="5">
        <v>0</v>
      </c>
      <c r="O65" s="5">
        <v>0</v>
      </c>
      <c r="P65" s="5">
        <v>0</v>
      </c>
      <c r="Q65" s="5">
        <v>0</v>
      </c>
      <c r="R65" s="5">
        <v>0</v>
      </c>
      <c r="S65" s="5">
        <v>0</v>
      </c>
    </row>
    <row r="66" spans="1:19" hidden="1" x14ac:dyDescent="0.35">
      <c r="A66" s="2" t="s">
        <v>4</v>
      </c>
      <c r="B66" s="1" t="s">
        <v>544</v>
      </c>
      <c r="C66" t="str">
        <f>VLOOKUP(B66,[2]Clothes!$B$5:$D$447,2, FALSE)</f>
        <v>Out of Centre</v>
      </c>
      <c r="D66" t="str">
        <f>VLOOKUP(B66,[2]Clothes!$B$5:$D$447,3, FALSE)</f>
        <v>OoC - Zone 4</v>
      </c>
      <c r="E66" s="5">
        <v>0</v>
      </c>
      <c r="F66" s="5">
        <v>0</v>
      </c>
      <c r="G66" s="5">
        <v>0</v>
      </c>
      <c r="H66" s="5">
        <v>0</v>
      </c>
      <c r="I66" s="5">
        <v>0</v>
      </c>
      <c r="J66" s="5">
        <v>0</v>
      </c>
      <c r="K66" s="5">
        <v>0</v>
      </c>
      <c r="L66" s="5">
        <v>0</v>
      </c>
      <c r="M66" s="5">
        <v>0</v>
      </c>
      <c r="N66" s="5">
        <v>0</v>
      </c>
      <c r="O66" s="5">
        <v>0</v>
      </c>
      <c r="P66" s="5">
        <v>0</v>
      </c>
      <c r="Q66" s="5">
        <v>0</v>
      </c>
      <c r="R66" s="5">
        <v>0</v>
      </c>
      <c r="S66" s="5">
        <v>0</v>
      </c>
    </row>
    <row r="67" spans="1:19" hidden="1" x14ac:dyDescent="0.35">
      <c r="A67" s="2" t="s">
        <v>4</v>
      </c>
      <c r="B67" s="1" t="s">
        <v>67</v>
      </c>
      <c r="C67" t="str">
        <f>VLOOKUP(B67,[2]Clothes!$B$5:$D$447,2, FALSE)</f>
        <v>Out of Centre</v>
      </c>
      <c r="D67" t="str">
        <f>VLOOKUP(B67,[2]Clothes!$B$5:$D$447,3, FALSE)</f>
        <v>OoC - Zone 4</v>
      </c>
      <c r="E67" s="5">
        <v>1.345E-2</v>
      </c>
      <c r="F67" s="5">
        <v>9.9699999999999997E-3</v>
      </c>
      <c r="G67" s="5">
        <v>3.9419999999999997E-2</v>
      </c>
      <c r="H67" s="5">
        <v>6.7809999999999995E-2</v>
      </c>
      <c r="I67" s="5">
        <v>0</v>
      </c>
      <c r="J67" s="5">
        <v>2.2540000000000001E-2</v>
      </c>
      <c r="K67" s="5">
        <v>0</v>
      </c>
      <c r="L67" s="5">
        <v>0</v>
      </c>
      <c r="M67" s="5">
        <v>0</v>
      </c>
      <c r="N67" s="5">
        <v>5.194E-2</v>
      </c>
      <c r="O67" s="5">
        <v>0</v>
      </c>
      <c r="P67" s="5">
        <v>0</v>
      </c>
      <c r="Q67" s="5">
        <v>0</v>
      </c>
      <c r="R67" s="5">
        <v>0</v>
      </c>
      <c r="S67" s="5">
        <v>2.741E-2</v>
      </c>
    </row>
    <row r="68" spans="1:19" hidden="1" x14ac:dyDescent="0.35">
      <c r="A68" s="2" t="s">
        <v>4</v>
      </c>
      <c r="B68" s="1" t="s">
        <v>545</v>
      </c>
      <c r="C68" t="str">
        <f>VLOOKUP(B68,[2]Clothes!$B$5:$D$447,2, FALSE)</f>
        <v>Kingston TC</v>
      </c>
      <c r="D68" t="str">
        <f>VLOOKUP(B68,[2]Clothes!$B$5:$D$447,3, FALSE)</f>
        <v>Kingston TC - Other in Centre</v>
      </c>
      <c r="E68" s="5">
        <v>3.98E-3</v>
      </c>
      <c r="F68" s="5">
        <v>0</v>
      </c>
      <c r="G68" s="5">
        <v>0</v>
      </c>
      <c r="H68" s="5">
        <v>0</v>
      </c>
      <c r="I68" s="5">
        <v>0</v>
      </c>
      <c r="J68" s="5">
        <v>0</v>
      </c>
      <c r="K68" s="5">
        <v>0</v>
      </c>
      <c r="L68" s="5">
        <v>0</v>
      </c>
      <c r="M68" s="5">
        <v>0</v>
      </c>
      <c r="N68" s="5">
        <v>0</v>
      </c>
      <c r="O68" s="5">
        <v>0</v>
      </c>
      <c r="P68" s="5">
        <v>4.5490000000000003E-2</v>
      </c>
      <c r="Q68" s="5">
        <v>0</v>
      </c>
      <c r="R68" s="5">
        <v>0</v>
      </c>
      <c r="S68" s="5">
        <v>0</v>
      </c>
    </row>
    <row r="69" spans="1:19" hidden="1" x14ac:dyDescent="0.35">
      <c r="A69" s="2" t="s">
        <v>4</v>
      </c>
      <c r="B69" s="1" t="s">
        <v>69</v>
      </c>
      <c r="C69" t="str">
        <f>VLOOKUP(B69,[2]Clothes!$B$5:$D$447,2, FALSE)</f>
        <v>Local Centres</v>
      </c>
      <c r="D69" t="str">
        <f>VLOOKUP(B69,[2]Clothes!$B$5:$D$447,3, FALSE)</f>
        <v>Other Local Centres</v>
      </c>
      <c r="E69" s="5">
        <v>0</v>
      </c>
      <c r="F69" s="5">
        <v>0</v>
      </c>
      <c r="G69" s="5">
        <v>0</v>
      </c>
      <c r="H69" s="5">
        <v>0</v>
      </c>
      <c r="I69" s="5">
        <v>0</v>
      </c>
      <c r="J69" s="5">
        <v>0</v>
      </c>
      <c r="K69" s="5">
        <v>0</v>
      </c>
      <c r="L69" s="5">
        <v>0</v>
      </c>
      <c r="M69" s="5">
        <v>0</v>
      </c>
      <c r="N69" s="5">
        <v>0</v>
      </c>
      <c r="O69" s="5">
        <v>0</v>
      </c>
      <c r="P69" s="5">
        <v>0</v>
      </c>
      <c r="Q69" s="5">
        <v>0</v>
      </c>
      <c r="R69" s="5">
        <v>0</v>
      </c>
      <c r="S69" s="5">
        <v>0</v>
      </c>
    </row>
    <row r="70" spans="1:19" hidden="1" x14ac:dyDescent="0.35">
      <c r="A70" s="2" t="s">
        <v>4</v>
      </c>
      <c r="B70" s="1" t="s">
        <v>546</v>
      </c>
      <c r="C70" t="str">
        <f>VLOOKUP(B70,[2]Clothes!$B$5:$D$447,2, FALSE)</f>
        <v>Out of Centre</v>
      </c>
      <c r="D70" t="str">
        <f>VLOOKUP(B70,[2]Clothes!$B$5:$D$447,3, FALSE)</f>
        <v>OoC - Zone 4</v>
      </c>
      <c r="E70" s="5">
        <v>0</v>
      </c>
      <c r="F70" s="5">
        <v>0</v>
      </c>
      <c r="G70" s="5">
        <v>0</v>
      </c>
      <c r="H70" s="5">
        <v>0</v>
      </c>
      <c r="I70" s="5">
        <v>0</v>
      </c>
      <c r="J70" s="5">
        <v>0</v>
      </c>
      <c r="K70" s="5">
        <v>0</v>
      </c>
      <c r="L70" s="5">
        <v>0</v>
      </c>
      <c r="M70" s="5">
        <v>0</v>
      </c>
      <c r="N70" s="5">
        <v>0</v>
      </c>
      <c r="O70" s="5">
        <v>0</v>
      </c>
      <c r="P70" s="5">
        <v>0</v>
      </c>
      <c r="Q70" s="5">
        <v>0</v>
      </c>
      <c r="R70" s="5">
        <v>0</v>
      </c>
      <c r="S70" s="5">
        <v>0</v>
      </c>
    </row>
    <row r="71" spans="1:19" hidden="1" x14ac:dyDescent="0.35">
      <c r="A71" s="2" t="s">
        <v>4</v>
      </c>
      <c r="B71" s="1" t="s">
        <v>547</v>
      </c>
      <c r="C71" t="str">
        <f>VLOOKUP(B71,[2]Clothes!$B$5:$D$447,2, FALSE)</f>
        <v>Out of Centre</v>
      </c>
      <c r="D71" t="str">
        <f>VLOOKUP(B71,[2]Clothes!$B$5:$D$447,3, FALSE)</f>
        <v>OoC - Zone 4</v>
      </c>
      <c r="E71" s="5">
        <v>0</v>
      </c>
      <c r="F71" s="5">
        <v>0</v>
      </c>
      <c r="G71" s="5">
        <v>0</v>
      </c>
      <c r="H71" s="5">
        <v>0</v>
      </c>
      <c r="I71" s="5">
        <v>0</v>
      </c>
      <c r="J71" s="5">
        <v>0</v>
      </c>
      <c r="K71" s="5">
        <v>0</v>
      </c>
      <c r="L71" s="5">
        <v>0</v>
      </c>
      <c r="M71" s="5">
        <v>0</v>
      </c>
      <c r="N71" s="5">
        <v>0</v>
      </c>
      <c r="O71" s="5">
        <v>0</v>
      </c>
      <c r="P71" s="5">
        <v>0</v>
      </c>
      <c r="Q71" s="5">
        <v>0</v>
      </c>
      <c r="R71" s="5">
        <v>0</v>
      </c>
      <c r="S71" s="5">
        <v>0</v>
      </c>
    </row>
    <row r="72" spans="1:19" hidden="1" x14ac:dyDescent="0.35">
      <c r="A72" s="2" t="s">
        <v>4</v>
      </c>
      <c r="B72" s="1" t="s">
        <v>78</v>
      </c>
      <c r="C72" t="str">
        <f>VLOOKUP(B72,[2]Clothes!$B$5:$D$447,2, FALSE)</f>
        <v>Kingston TC</v>
      </c>
      <c r="D72" t="str">
        <f>VLOOKUP(B72,[2]Clothes!$B$5:$D$447,3, FALSE)</f>
        <v>Tesco Extra, Winchester Circle, Kingston</v>
      </c>
      <c r="E72" s="5">
        <v>5.3699999999999998E-3</v>
      </c>
      <c r="F72" s="5">
        <v>0</v>
      </c>
      <c r="G72" s="5">
        <v>9.9799999999999993E-3</v>
      </c>
      <c r="H72" s="5">
        <v>1.9539999999999998E-2</v>
      </c>
      <c r="I72" s="5">
        <v>4.7489999999999997E-2</v>
      </c>
      <c r="J72" s="5">
        <v>8.8000000000000005E-3</v>
      </c>
      <c r="K72" s="5">
        <v>0</v>
      </c>
      <c r="L72" s="5">
        <v>0</v>
      </c>
      <c r="M72" s="5">
        <v>0</v>
      </c>
      <c r="N72" s="5">
        <v>0</v>
      </c>
      <c r="O72" s="5">
        <v>0</v>
      </c>
      <c r="P72" s="5">
        <v>1.1509999999999999E-2</v>
      </c>
      <c r="Q72" s="5">
        <v>0</v>
      </c>
      <c r="R72" s="5">
        <v>0</v>
      </c>
      <c r="S72" s="5">
        <v>0</v>
      </c>
    </row>
    <row r="73" spans="1:19" hidden="1" x14ac:dyDescent="0.35">
      <c r="A73" s="2" t="s">
        <v>4</v>
      </c>
      <c r="B73" s="1" t="s">
        <v>548</v>
      </c>
      <c r="C73" t="str">
        <f>VLOOKUP(B73,[2]Clothes!$B$5:$D$447,2, FALSE)</f>
        <v>Kingston TC</v>
      </c>
      <c r="D73" t="str">
        <f>VLOOKUP(B73,[2]Clothes!$B$5:$D$447,3, FALSE)</f>
        <v>Kingston TC - Other in Centre</v>
      </c>
      <c r="E73" s="5">
        <v>2E-3</v>
      </c>
      <c r="F73" s="5">
        <v>0</v>
      </c>
      <c r="G73" s="5">
        <v>0</v>
      </c>
      <c r="H73" s="5">
        <v>0</v>
      </c>
      <c r="I73" s="5">
        <v>0</v>
      </c>
      <c r="J73" s="5">
        <v>0</v>
      </c>
      <c r="K73" s="5">
        <v>2.232E-2</v>
      </c>
      <c r="L73" s="5">
        <v>0</v>
      </c>
      <c r="M73" s="5">
        <v>0</v>
      </c>
      <c r="N73" s="5">
        <v>0</v>
      </c>
      <c r="O73" s="5">
        <v>0</v>
      </c>
      <c r="P73" s="5">
        <v>1.1509999999999999E-2</v>
      </c>
      <c r="Q73" s="5">
        <v>0</v>
      </c>
      <c r="R73" s="5">
        <v>0</v>
      </c>
      <c r="S73" s="5">
        <v>0</v>
      </c>
    </row>
    <row r="74" spans="1:19" hidden="1" x14ac:dyDescent="0.35">
      <c r="A74" s="2" t="s">
        <v>4</v>
      </c>
      <c r="B74" s="1" t="s">
        <v>549</v>
      </c>
      <c r="C74" t="str">
        <f>VLOOKUP(B74,[2]Clothes!$B$5:$D$447,2, FALSE)</f>
        <v>Local Centres</v>
      </c>
      <c r="D74" t="str">
        <f>VLOOKUP(B74,[2]Clothes!$B$5:$D$447,3, FALSE)</f>
        <v>Oakgrove</v>
      </c>
      <c r="E74" s="5">
        <v>0</v>
      </c>
      <c r="F74" s="5">
        <v>0</v>
      </c>
      <c r="G74" s="5">
        <v>0</v>
      </c>
      <c r="H74" s="5">
        <v>0</v>
      </c>
      <c r="I74" s="5">
        <v>0</v>
      </c>
      <c r="J74" s="5">
        <v>0</v>
      </c>
      <c r="K74" s="5">
        <v>0</v>
      </c>
      <c r="L74" s="5">
        <v>0</v>
      </c>
      <c r="M74" s="5">
        <v>0</v>
      </c>
      <c r="N74" s="5">
        <v>0</v>
      </c>
      <c r="O74" s="5">
        <v>0</v>
      </c>
      <c r="P74" s="5">
        <v>0</v>
      </c>
      <c r="Q74" s="5">
        <v>0</v>
      </c>
      <c r="R74" s="5">
        <v>0</v>
      </c>
      <c r="S74" s="5">
        <v>0</v>
      </c>
    </row>
    <row r="75" spans="1:19" hidden="1" x14ac:dyDescent="0.35">
      <c r="A75" s="2" t="s">
        <v>4</v>
      </c>
      <c r="B75" s="1" t="s">
        <v>550</v>
      </c>
      <c r="C75" t="str">
        <f>VLOOKUP(B75,[2]Clothes!$B$5:$D$447,2, FALSE)</f>
        <v>Local Centres</v>
      </c>
      <c r="D75" t="str">
        <f>VLOOKUP(B75,[2]Clothes!$B$5:$D$447,3, FALSE)</f>
        <v>Walnut Tree</v>
      </c>
      <c r="E75" s="5">
        <v>0</v>
      </c>
      <c r="F75" s="5">
        <v>0</v>
      </c>
      <c r="G75" s="5">
        <v>0</v>
      </c>
      <c r="H75" s="5">
        <v>0</v>
      </c>
      <c r="I75" s="5">
        <v>0</v>
      </c>
      <c r="J75" s="5">
        <v>0</v>
      </c>
      <c r="K75" s="5">
        <v>0</v>
      </c>
      <c r="L75" s="5">
        <v>0</v>
      </c>
      <c r="M75" s="5">
        <v>0</v>
      </c>
      <c r="N75" s="5">
        <v>0</v>
      </c>
      <c r="O75" s="5">
        <v>0</v>
      </c>
      <c r="P75" s="5">
        <v>0</v>
      </c>
      <c r="Q75" s="5">
        <v>0</v>
      </c>
      <c r="R75" s="5">
        <v>0</v>
      </c>
      <c r="S75" s="5">
        <v>0</v>
      </c>
    </row>
    <row r="76" spans="1:19" hidden="1" x14ac:dyDescent="0.35">
      <c r="A76" s="2" t="s">
        <v>4</v>
      </c>
      <c r="B76" s="1" t="s">
        <v>551</v>
      </c>
      <c r="C76" t="str">
        <f>VLOOKUP(B76,[2]Clothes!$B$5:$D$447,2, FALSE)</f>
        <v>Out of Centre</v>
      </c>
      <c r="D76" t="str">
        <f>VLOOKUP(B76,[2]Clothes!$B$5:$D$447,3, FALSE)</f>
        <v>OoC - Zone 4</v>
      </c>
      <c r="E76" s="5">
        <v>0</v>
      </c>
      <c r="F76" s="5">
        <v>0</v>
      </c>
      <c r="G76" s="5">
        <v>0</v>
      </c>
      <c r="H76" s="5">
        <v>0</v>
      </c>
      <c r="I76" s="5">
        <v>0</v>
      </c>
      <c r="J76" s="5">
        <v>0</v>
      </c>
      <c r="K76" s="5">
        <v>0</v>
      </c>
      <c r="L76" s="5">
        <v>0</v>
      </c>
      <c r="M76" s="5">
        <v>0</v>
      </c>
      <c r="N76" s="5">
        <v>0</v>
      </c>
      <c r="O76" s="5">
        <v>0</v>
      </c>
      <c r="P76" s="5">
        <v>0</v>
      </c>
      <c r="Q76" s="5">
        <v>0</v>
      </c>
      <c r="R76" s="5">
        <v>0</v>
      </c>
      <c r="S76" s="5">
        <v>0</v>
      </c>
    </row>
    <row r="77" spans="1:19" hidden="1" x14ac:dyDescent="0.35">
      <c r="A77" s="2" t="s">
        <v>4</v>
      </c>
      <c r="B77" s="1" t="s">
        <v>552</v>
      </c>
      <c r="C77" t="str">
        <f>VLOOKUP(B77,[2]Clothes!$B$5:$D$447,2, FALSE)</f>
        <v>Out of Centre</v>
      </c>
      <c r="D77" t="str">
        <f>VLOOKUP(B77,[2]Clothes!$B$5:$D$447,3, FALSE)</f>
        <v>OoC - Zone 4</v>
      </c>
      <c r="E77" s="5">
        <v>0</v>
      </c>
      <c r="F77" s="5">
        <v>0</v>
      </c>
      <c r="G77" s="5">
        <v>0</v>
      </c>
      <c r="H77" s="5">
        <v>0</v>
      </c>
      <c r="I77" s="5">
        <v>0</v>
      </c>
      <c r="J77" s="5">
        <v>0</v>
      </c>
      <c r="K77" s="5">
        <v>0</v>
      </c>
      <c r="L77" s="5">
        <v>0</v>
      </c>
      <c r="M77" s="5">
        <v>0</v>
      </c>
      <c r="N77" s="5">
        <v>0</v>
      </c>
      <c r="O77" s="5">
        <v>0</v>
      </c>
      <c r="P77" s="5">
        <v>0</v>
      </c>
      <c r="Q77" s="5">
        <v>0</v>
      </c>
      <c r="R77" s="5">
        <v>0</v>
      </c>
      <c r="S77" s="5">
        <v>0</v>
      </c>
    </row>
    <row r="78" spans="1:19" hidden="1" x14ac:dyDescent="0.35">
      <c r="A78" s="2" t="s">
        <v>5</v>
      </c>
      <c r="B78" s="1" t="s">
        <v>80</v>
      </c>
      <c r="C78" t="str">
        <f>VLOOKUP(B78,[2]Clothes!$B$5:$D$447,2, FALSE)</f>
        <v>Local Centres</v>
      </c>
      <c r="D78" t="str">
        <f>VLOOKUP(B78,[2]Clothes!$B$5:$D$447,3, FALSE)</f>
        <v>Stantonbury LC - Aldi</v>
      </c>
      <c r="E78" s="5">
        <v>0</v>
      </c>
      <c r="F78" s="5">
        <v>0</v>
      </c>
      <c r="G78" s="5">
        <v>0</v>
      </c>
      <c r="H78" s="5">
        <v>0</v>
      </c>
      <c r="I78" s="5">
        <v>0</v>
      </c>
      <c r="J78" s="5">
        <v>0</v>
      </c>
      <c r="K78" s="5">
        <v>0</v>
      </c>
      <c r="L78" s="5">
        <v>0</v>
      </c>
      <c r="M78" s="5">
        <v>0</v>
      </c>
      <c r="N78" s="5">
        <v>0</v>
      </c>
      <c r="O78" s="5">
        <v>0</v>
      </c>
      <c r="P78" s="5">
        <v>0</v>
      </c>
      <c r="Q78" s="5">
        <v>0</v>
      </c>
      <c r="R78" s="5">
        <v>0</v>
      </c>
      <c r="S78" s="5">
        <v>0</v>
      </c>
    </row>
    <row r="79" spans="1:19" hidden="1" x14ac:dyDescent="0.35">
      <c r="A79" s="2" t="s">
        <v>5</v>
      </c>
      <c r="B79" s="1" t="s">
        <v>81</v>
      </c>
      <c r="C79" t="str">
        <f>VLOOKUP(B79,[2]Clothes!$B$5:$D$447,2, FALSE)</f>
        <v>Local Centres</v>
      </c>
      <c r="D79" t="str">
        <f>VLOOKUP(B79,[2]Clothes!$B$5:$D$447,3, FALSE)</f>
        <v>Other Local Centres</v>
      </c>
      <c r="E79" s="5">
        <v>4.3E-3</v>
      </c>
      <c r="F79" s="5">
        <v>0</v>
      </c>
      <c r="G79" s="5">
        <v>0</v>
      </c>
      <c r="H79" s="5">
        <v>0</v>
      </c>
      <c r="I79" s="5">
        <v>0</v>
      </c>
      <c r="J79" s="5">
        <v>0</v>
      </c>
      <c r="K79" s="5">
        <v>2.232E-2</v>
      </c>
      <c r="L79" s="5">
        <v>0</v>
      </c>
      <c r="M79" s="5">
        <v>0</v>
      </c>
      <c r="N79" s="5">
        <v>0</v>
      </c>
      <c r="O79" s="5">
        <v>0</v>
      </c>
      <c r="P79" s="5">
        <v>0</v>
      </c>
      <c r="Q79" s="5">
        <v>0</v>
      </c>
      <c r="R79" s="5">
        <v>0</v>
      </c>
      <c r="S79" s="5">
        <v>4.2349999999999999E-2</v>
      </c>
    </row>
    <row r="80" spans="1:19" hidden="1" x14ac:dyDescent="0.35">
      <c r="A80" s="2" t="s">
        <v>5</v>
      </c>
      <c r="B80" s="1" t="s">
        <v>553</v>
      </c>
      <c r="C80" t="str">
        <f>VLOOKUP(B80,[2]Clothes!$B$5:$D$447,2, FALSE)</f>
        <v>Out of Centre</v>
      </c>
      <c r="D80" t="str">
        <f>VLOOKUP(B80,[2]Clothes!$B$5:$D$447,3, FALSE)</f>
        <v>OoC - Zone 5</v>
      </c>
      <c r="E80" s="5">
        <v>0</v>
      </c>
      <c r="F80" s="5">
        <v>0</v>
      </c>
      <c r="G80" s="5">
        <v>0</v>
      </c>
      <c r="H80" s="5">
        <v>0</v>
      </c>
      <c r="I80" s="5">
        <v>0</v>
      </c>
      <c r="J80" s="5">
        <v>0</v>
      </c>
      <c r="K80" s="5">
        <v>0</v>
      </c>
      <c r="L80" s="5">
        <v>0</v>
      </c>
      <c r="M80" s="5">
        <v>0</v>
      </c>
      <c r="N80" s="5">
        <v>0</v>
      </c>
      <c r="O80" s="5">
        <v>0</v>
      </c>
      <c r="P80" s="5">
        <v>0</v>
      </c>
      <c r="Q80" s="5">
        <v>0</v>
      </c>
      <c r="R80" s="5">
        <v>0</v>
      </c>
      <c r="S80" s="5">
        <v>0</v>
      </c>
    </row>
    <row r="81" spans="1:19" hidden="1" x14ac:dyDescent="0.35">
      <c r="A81" s="2" t="s">
        <v>5</v>
      </c>
      <c r="B81" s="1" t="s">
        <v>85</v>
      </c>
      <c r="C81" t="str">
        <f>VLOOKUP(B81,[2]Clothes!$B$5:$D$447,2, FALSE)</f>
        <v>Local Centres</v>
      </c>
      <c r="D81" t="str">
        <f>VLOOKUP(B81,[2]Clothes!$B$5:$D$447,3, FALSE)</f>
        <v>Other Local Centres</v>
      </c>
      <c r="E81" s="5">
        <v>0</v>
      </c>
      <c r="F81" s="5">
        <v>0</v>
      </c>
      <c r="G81" s="5">
        <v>0</v>
      </c>
      <c r="H81" s="5">
        <v>0</v>
      </c>
      <c r="I81" s="5">
        <v>0</v>
      </c>
      <c r="J81" s="5">
        <v>0</v>
      </c>
      <c r="K81" s="5">
        <v>0</v>
      </c>
      <c r="L81" s="5">
        <v>0</v>
      </c>
      <c r="M81" s="5">
        <v>0</v>
      </c>
      <c r="N81" s="5">
        <v>0</v>
      </c>
      <c r="O81" s="5">
        <v>0</v>
      </c>
      <c r="P81" s="5">
        <v>0</v>
      </c>
      <c r="Q81" s="5">
        <v>0</v>
      </c>
      <c r="R81" s="5">
        <v>0</v>
      </c>
      <c r="S81" s="5">
        <v>0</v>
      </c>
    </row>
    <row r="82" spans="1:19" hidden="1" x14ac:dyDescent="0.35">
      <c r="A82" s="2" t="s">
        <v>5</v>
      </c>
      <c r="B82" s="1" t="s">
        <v>554</v>
      </c>
      <c r="C82" t="str">
        <f>VLOOKUP(B82,[2]Clothes!$B$5:$D$447,2, FALSE)</f>
        <v>Local Centres</v>
      </c>
      <c r="D82" t="str">
        <f>VLOOKUP(B82,[2]Clothes!$B$5:$D$447,3, FALSE)</f>
        <v>Giffard Park</v>
      </c>
      <c r="E82" s="5">
        <v>0</v>
      </c>
      <c r="F82" s="5">
        <v>0</v>
      </c>
      <c r="G82" s="5">
        <v>0</v>
      </c>
      <c r="H82" s="5">
        <v>0</v>
      </c>
      <c r="I82" s="5">
        <v>0</v>
      </c>
      <c r="J82" s="5">
        <v>0</v>
      </c>
      <c r="K82" s="5">
        <v>0</v>
      </c>
      <c r="L82" s="5">
        <v>0</v>
      </c>
      <c r="M82" s="5">
        <v>0</v>
      </c>
      <c r="N82" s="5">
        <v>0</v>
      </c>
      <c r="O82" s="5">
        <v>0</v>
      </c>
      <c r="P82" s="5">
        <v>0</v>
      </c>
      <c r="Q82" s="5">
        <v>0</v>
      </c>
      <c r="R82" s="5">
        <v>0</v>
      </c>
      <c r="S82" s="5">
        <v>0</v>
      </c>
    </row>
    <row r="83" spans="1:19" hidden="1" x14ac:dyDescent="0.35">
      <c r="A83" s="2" t="s">
        <v>5</v>
      </c>
      <c r="B83" s="1" t="s">
        <v>555</v>
      </c>
      <c r="C83" t="str">
        <f>VLOOKUP(B83,[2]Clothes!$B$5:$D$447,2, FALSE)</f>
        <v>Local Centres</v>
      </c>
      <c r="D83" t="str">
        <f>VLOOKUP(B83,[2]Clothes!$B$5:$D$447,3, FALSE)</f>
        <v>Great Linford</v>
      </c>
      <c r="E83" s="5">
        <v>0</v>
      </c>
      <c r="F83" s="5">
        <v>0</v>
      </c>
      <c r="G83" s="5">
        <v>0</v>
      </c>
      <c r="H83" s="5">
        <v>0</v>
      </c>
      <c r="I83" s="5">
        <v>0</v>
      </c>
      <c r="J83" s="5">
        <v>0</v>
      </c>
      <c r="K83" s="5">
        <v>0</v>
      </c>
      <c r="L83" s="5">
        <v>0</v>
      </c>
      <c r="M83" s="5">
        <v>0</v>
      </c>
      <c r="N83" s="5">
        <v>0</v>
      </c>
      <c r="O83" s="5">
        <v>0</v>
      </c>
      <c r="P83" s="5">
        <v>0</v>
      </c>
      <c r="Q83" s="5">
        <v>0</v>
      </c>
      <c r="R83" s="5">
        <v>0</v>
      </c>
      <c r="S83" s="5">
        <v>0</v>
      </c>
    </row>
    <row r="84" spans="1:19" hidden="1" x14ac:dyDescent="0.35">
      <c r="A84" s="2" t="s">
        <v>5</v>
      </c>
      <c r="B84" s="1" t="s">
        <v>88</v>
      </c>
      <c r="C84" t="str">
        <f>VLOOKUP(B84,[2]Clothes!$B$5:$D$447,2, FALSE)</f>
        <v>Out of Centre</v>
      </c>
      <c r="D84" t="str">
        <f>VLOOKUP(B84,[2]Clothes!$B$5:$D$447,3, FALSE)</f>
        <v>OoC - Zone 5</v>
      </c>
      <c r="E84" s="5">
        <v>1.5100000000000001E-3</v>
      </c>
      <c r="F84" s="5">
        <v>0</v>
      </c>
      <c r="G84" s="5">
        <v>0</v>
      </c>
      <c r="H84" s="5">
        <v>0</v>
      </c>
      <c r="I84" s="5">
        <v>0</v>
      </c>
      <c r="J84" s="5">
        <v>0</v>
      </c>
      <c r="K84" s="5">
        <v>0</v>
      </c>
      <c r="L84" s="5">
        <v>0</v>
      </c>
      <c r="M84" s="5">
        <v>0</v>
      </c>
      <c r="N84" s="5">
        <v>0</v>
      </c>
      <c r="O84" s="5">
        <v>0</v>
      </c>
      <c r="P84" s="5">
        <v>0</v>
      </c>
      <c r="Q84" s="5">
        <v>0</v>
      </c>
      <c r="R84" s="5">
        <v>9.9699999999999997E-3</v>
      </c>
      <c r="S84" s="5">
        <v>0</v>
      </c>
    </row>
    <row r="85" spans="1:19" hidden="1" x14ac:dyDescent="0.35">
      <c r="A85" s="2" t="s">
        <v>5</v>
      </c>
      <c r="B85" s="1" t="s">
        <v>556</v>
      </c>
      <c r="C85" t="str">
        <f>VLOOKUP(B85,[2]Clothes!$B$5:$D$447,2, FALSE)</f>
        <v>Out of Centre</v>
      </c>
      <c r="D85" t="str">
        <f>VLOOKUP(B85,[2]Clothes!$B$5:$D$447,3, FALSE)</f>
        <v>OoC - Zone 5</v>
      </c>
      <c r="E85" s="5">
        <v>0</v>
      </c>
      <c r="F85" s="5">
        <v>0</v>
      </c>
      <c r="G85" s="5">
        <v>0</v>
      </c>
      <c r="H85" s="5">
        <v>0</v>
      </c>
      <c r="I85" s="5">
        <v>0</v>
      </c>
      <c r="J85" s="5">
        <v>0</v>
      </c>
      <c r="K85" s="5">
        <v>0</v>
      </c>
      <c r="L85" s="5">
        <v>0</v>
      </c>
      <c r="M85" s="5">
        <v>0</v>
      </c>
      <c r="N85" s="5">
        <v>0</v>
      </c>
      <c r="O85" s="5">
        <v>0</v>
      </c>
      <c r="P85" s="5">
        <v>0</v>
      </c>
      <c r="Q85" s="5">
        <v>0</v>
      </c>
      <c r="R85" s="5">
        <v>0</v>
      </c>
      <c r="S85" s="5">
        <v>0</v>
      </c>
    </row>
    <row r="86" spans="1:19" hidden="1" x14ac:dyDescent="0.35">
      <c r="A86" s="2" t="s">
        <v>5</v>
      </c>
      <c r="B86" s="1" t="s">
        <v>557</v>
      </c>
      <c r="C86" t="str">
        <f>VLOOKUP(B86,[2]Clothes!$B$5:$D$447,2, FALSE)</f>
        <v>Local Centres</v>
      </c>
      <c r="D86" t="str">
        <f>VLOOKUP(B86,[2]Clothes!$B$5:$D$447,3, FALSE)</f>
        <v>Neath Hill</v>
      </c>
      <c r="E86" s="5">
        <v>0</v>
      </c>
      <c r="F86" s="5">
        <v>0</v>
      </c>
      <c r="G86" s="5">
        <v>0</v>
      </c>
      <c r="H86" s="5">
        <v>0</v>
      </c>
      <c r="I86" s="5">
        <v>0</v>
      </c>
      <c r="J86" s="5">
        <v>0</v>
      </c>
      <c r="K86" s="5">
        <v>0</v>
      </c>
      <c r="L86" s="5">
        <v>0</v>
      </c>
      <c r="M86" s="5">
        <v>0</v>
      </c>
      <c r="N86" s="5">
        <v>0</v>
      </c>
      <c r="O86" s="5">
        <v>0</v>
      </c>
      <c r="P86" s="5">
        <v>0</v>
      </c>
      <c r="Q86" s="5">
        <v>0</v>
      </c>
      <c r="R86" s="5">
        <v>0</v>
      </c>
      <c r="S86" s="5">
        <v>0</v>
      </c>
    </row>
    <row r="87" spans="1:19" hidden="1" x14ac:dyDescent="0.35">
      <c r="A87" s="2" t="s">
        <v>5</v>
      </c>
      <c r="B87" s="1" t="s">
        <v>558</v>
      </c>
      <c r="C87" t="str">
        <f>VLOOKUP(B87,[2]Clothes!$B$5:$D$447,2, FALSE)</f>
        <v>Local Centres</v>
      </c>
      <c r="D87" t="str">
        <f>VLOOKUP(B87,[2]Clothes!$B$5:$D$447,3, FALSE)</f>
        <v>Oakridge Park</v>
      </c>
      <c r="E87" s="5">
        <v>0</v>
      </c>
      <c r="F87" s="5">
        <v>0</v>
      </c>
      <c r="G87" s="5">
        <v>0</v>
      </c>
      <c r="H87" s="5">
        <v>0</v>
      </c>
      <c r="I87" s="5">
        <v>0</v>
      </c>
      <c r="J87" s="5">
        <v>0</v>
      </c>
      <c r="K87" s="5">
        <v>0</v>
      </c>
      <c r="L87" s="5">
        <v>0</v>
      </c>
      <c r="M87" s="5">
        <v>0</v>
      </c>
      <c r="N87" s="5">
        <v>0</v>
      </c>
      <c r="O87" s="5">
        <v>0</v>
      </c>
      <c r="P87" s="5">
        <v>0</v>
      </c>
      <c r="Q87" s="5">
        <v>0</v>
      </c>
      <c r="R87" s="5">
        <v>0</v>
      </c>
      <c r="S87" s="5">
        <v>0</v>
      </c>
    </row>
    <row r="88" spans="1:19" hidden="1" x14ac:dyDescent="0.35">
      <c r="A88" s="2" t="s">
        <v>5</v>
      </c>
      <c r="B88" s="1" t="s">
        <v>559</v>
      </c>
      <c r="C88" t="str">
        <f>VLOOKUP(B88,[2]Clothes!$B$5:$D$447,2, FALSE)</f>
        <v>Local Centres</v>
      </c>
      <c r="D88" t="str">
        <f>VLOOKUP(B88,[2]Clothes!$B$5:$D$447,3, FALSE)</f>
        <v>Stantonbury</v>
      </c>
      <c r="E88" s="5">
        <v>0</v>
      </c>
      <c r="F88" s="5">
        <v>0</v>
      </c>
      <c r="G88" s="5">
        <v>0</v>
      </c>
      <c r="H88" s="5">
        <v>0</v>
      </c>
      <c r="I88" s="5">
        <v>0</v>
      </c>
      <c r="J88" s="5">
        <v>0</v>
      </c>
      <c r="K88" s="5">
        <v>0</v>
      </c>
      <c r="L88" s="5">
        <v>0</v>
      </c>
      <c r="M88" s="5">
        <v>0</v>
      </c>
      <c r="N88" s="5">
        <v>0</v>
      </c>
      <c r="O88" s="5">
        <v>0</v>
      </c>
      <c r="P88" s="5">
        <v>0</v>
      </c>
      <c r="Q88" s="5">
        <v>0</v>
      </c>
      <c r="R88" s="5">
        <v>0</v>
      </c>
      <c r="S88" s="5">
        <v>0</v>
      </c>
    </row>
    <row r="89" spans="1:19" hidden="1" x14ac:dyDescent="0.35">
      <c r="A89" s="2" t="s">
        <v>5</v>
      </c>
      <c r="B89" s="1" t="s">
        <v>560</v>
      </c>
      <c r="C89" t="str">
        <f>VLOOKUP(B89,[2]Clothes!$B$5:$D$447,2, FALSE)</f>
        <v>Local Centres</v>
      </c>
      <c r="D89" t="str">
        <f>VLOOKUP(B89,[2]Clothes!$B$5:$D$447,3, FALSE)</f>
        <v>Willen</v>
      </c>
      <c r="E89" s="5">
        <v>0</v>
      </c>
      <c r="F89" s="5">
        <v>0</v>
      </c>
      <c r="G89" s="5">
        <v>0</v>
      </c>
      <c r="H89" s="5">
        <v>0</v>
      </c>
      <c r="I89" s="5">
        <v>0</v>
      </c>
      <c r="J89" s="5">
        <v>0</v>
      </c>
      <c r="K89" s="5">
        <v>0</v>
      </c>
      <c r="L89" s="5">
        <v>0</v>
      </c>
      <c r="M89" s="5">
        <v>0</v>
      </c>
      <c r="N89" s="5">
        <v>0</v>
      </c>
      <c r="O89" s="5">
        <v>0</v>
      </c>
      <c r="P89" s="5">
        <v>0</v>
      </c>
      <c r="Q89" s="5">
        <v>0</v>
      </c>
      <c r="R89" s="5">
        <v>0</v>
      </c>
      <c r="S89" s="5">
        <v>0</v>
      </c>
    </row>
    <row r="90" spans="1:19" hidden="1" x14ac:dyDescent="0.35">
      <c r="A90" s="2" t="s">
        <v>5</v>
      </c>
      <c r="B90" s="1" t="s">
        <v>561</v>
      </c>
      <c r="C90" t="str">
        <f>VLOOKUP(B90,[2]Clothes!$B$5:$D$447,2, FALSE)</f>
        <v>Local Centres</v>
      </c>
      <c r="D90" t="str">
        <f>VLOOKUP(B90,[2]Clothes!$B$5:$D$447,3, FALSE)</f>
        <v>Woolstone</v>
      </c>
      <c r="E90" s="5">
        <v>0</v>
      </c>
      <c r="F90" s="5">
        <v>0</v>
      </c>
      <c r="G90" s="5">
        <v>0</v>
      </c>
      <c r="H90" s="5">
        <v>0</v>
      </c>
      <c r="I90" s="5">
        <v>0</v>
      </c>
      <c r="J90" s="5">
        <v>0</v>
      </c>
      <c r="K90" s="5">
        <v>0</v>
      </c>
      <c r="L90" s="5">
        <v>0</v>
      </c>
      <c r="M90" s="5">
        <v>0</v>
      </c>
      <c r="N90" s="5">
        <v>0</v>
      </c>
      <c r="O90" s="5">
        <v>0</v>
      </c>
      <c r="P90" s="5">
        <v>0</v>
      </c>
      <c r="Q90" s="5">
        <v>0</v>
      </c>
      <c r="R90" s="5">
        <v>0</v>
      </c>
      <c r="S90" s="5">
        <v>0</v>
      </c>
    </row>
    <row r="91" spans="1:19" hidden="1" x14ac:dyDescent="0.35">
      <c r="A91" s="2" t="s">
        <v>6</v>
      </c>
      <c r="B91" s="1" t="s">
        <v>562</v>
      </c>
      <c r="C91" t="str">
        <f>VLOOKUP(B91,[2]Clothes!$B$5:$D$447,2, FALSE)</f>
        <v>Out of Centre</v>
      </c>
      <c r="D91" t="str">
        <f>VLOOKUP(B91,[2]Clothes!$B$5:$D$447,3, FALSE)</f>
        <v>OoC - Zone 6 - Other</v>
      </c>
      <c r="E91" s="5">
        <v>0</v>
      </c>
      <c r="F91" s="5">
        <v>0</v>
      </c>
      <c r="G91" s="5">
        <v>0</v>
      </c>
      <c r="H91" s="5">
        <v>0</v>
      </c>
      <c r="I91" s="5">
        <v>0</v>
      </c>
      <c r="J91" s="5">
        <v>0</v>
      </c>
      <c r="K91" s="5">
        <v>0</v>
      </c>
      <c r="L91" s="5">
        <v>0</v>
      </c>
      <c r="M91" s="5">
        <v>0</v>
      </c>
      <c r="N91" s="5">
        <v>0</v>
      </c>
      <c r="O91" s="5">
        <v>0</v>
      </c>
      <c r="P91" s="5">
        <v>0</v>
      </c>
      <c r="Q91" s="5">
        <v>0</v>
      </c>
      <c r="R91" s="5">
        <v>0</v>
      </c>
      <c r="S91" s="5">
        <v>0</v>
      </c>
    </row>
    <row r="92" spans="1:19" hidden="1" x14ac:dyDescent="0.35">
      <c r="A92" s="2" t="s">
        <v>6</v>
      </c>
      <c r="B92" s="1" t="s">
        <v>563</v>
      </c>
      <c r="C92" t="str">
        <f>VLOOKUP(B92,[2]Clothes!$B$5:$D$447,2, FALSE)</f>
        <v>Out of Centre</v>
      </c>
      <c r="D92" t="str">
        <f>VLOOKUP(B92,[2]Clothes!$B$5:$D$447,3, FALSE)</f>
        <v>OoC - Zone 6 - Other</v>
      </c>
      <c r="E92" s="5">
        <v>0</v>
      </c>
      <c r="F92" s="5">
        <v>0</v>
      </c>
      <c r="G92" s="5">
        <v>0</v>
      </c>
      <c r="H92" s="5">
        <v>0</v>
      </c>
      <c r="I92" s="5">
        <v>0</v>
      </c>
      <c r="J92" s="5">
        <v>0</v>
      </c>
      <c r="K92" s="5">
        <v>0</v>
      </c>
      <c r="L92" s="5">
        <v>0</v>
      </c>
      <c r="M92" s="5">
        <v>0</v>
      </c>
      <c r="N92" s="5">
        <v>0</v>
      </c>
      <c r="O92" s="5">
        <v>0</v>
      </c>
      <c r="P92" s="5">
        <v>0</v>
      </c>
      <c r="Q92" s="5">
        <v>0</v>
      </c>
      <c r="R92" s="5">
        <v>0</v>
      </c>
      <c r="S92" s="5">
        <v>0</v>
      </c>
    </row>
    <row r="93" spans="1:19" hidden="1" x14ac:dyDescent="0.35">
      <c r="A93" s="2" t="s">
        <v>6</v>
      </c>
      <c r="B93" s="1" t="s">
        <v>564</v>
      </c>
      <c r="C93" t="str">
        <f>VLOOKUP(B93,[2]Clothes!$B$5:$D$447,2, FALSE)</f>
        <v>Local Centres</v>
      </c>
      <c r="D93" t="str">
        <f>VLOOKUP(B93,[2]Clothes!$B$5:$D$447,3, FALSE)</f>
        <v>Bradwell Common</v>
      </c>
      <c r="E93" s="5">
        <v>0</v>
      </c>
      <c r="F93" s="5">
        <v>0</v>
      </c>
      <c r="G93" s="5">
        <v>0</v>
      </c>
      <c r="H93" s="5">
        <v>0</v>
      </c>
      <c r="I93" s="5">
        <v>0</v>
      </c>
      <c r="J93" s="5">
        <v>0</v>
      </c>
      <c r="K93" s="5">
        <v>0</v>
      </c>
      <c r="L93" s="5">
        <v>0</v>
      </c>
      <c r="M93" s="5">
        <v>0</v>
      </c>
      <c r="N93" s="5">
        <v>0</v>
      </c>
      <c r="O93" s="5">
        <v>0</v>
      </c>
      <c r="P93" s="5">
        <v>0</v>
      </c>
      <c r="Q93" s="5">
        <v>0</v>
      </c>
      <c r="R93" s="5">
        <v>0</v>
      </c>
      <c r="S93" s="5">
        <v>0</v>
      </c>
    </row>
    <row r="94" spans="1:19" hidden="1" x14ac:dyDescent="0.35">
      <c r="A94" s="2" t="s">
        <v>6</v>
      </c>
      <c r="B94" s="1" t="s">
        <v>565</v>
      </c>
      <c r="C94" t="str">
        <f>VLOOKUP(B94,[2]Clothes!$B$5:$D$447,2, FALSE)</f>
        <v>Out of Centre</v>
      </c>
      <c r="D94" t="str">
        <f>VLOOKUP(B94,[2]Clothes!$B$5:$D$447,3, FALSE)</f>
        <v>OoC - Zone 6 - Other</v>
      </c>
      <c r="E94" s="5">
        <v>0</v>
      </c>
      <c r="F94" s="5">
        <v>0</v>
      </c>
      <c r="G94" s="5">
        <v>0</v>
      </c>
      <c r="H94" s="5">
        <v>0</v>
      </c>
      <c r="I94" s="5">
        <v>0</v>
      </c>
      <c r="J94" s="5">
        <v>0</v>
      </c>
      <c r="K94" s="5">
        <v>0</v>
      </c>
      <c r="L94" s="5">
        <v>0</v>
      </c>
      <c r="M94" s="5">
        <v>0</v>
      </c>
      <c r="N94" s="5">
        <v>0</v>
      </c>
      <c r="O94" s="5">
        <v>0</v>
      </c>
      <c r="P94" s="5">
        <v>0</v>
      </c>
      <c r="Q94" s="5">
        <v>0</v>
      </c>
      <c r="R94" s="5">
        <v>0</v>
      </c>
      <c r="S94" s="5">
        <v>0</v>
      </c>
    </row>
    <row r="95" spans="1:19" hidden="1" x14ac:dyDescent="0.35">
      <c r="A95" s="2" t="s">
        <v>6</v>
      </c>
      <c r="B95" s="1" t="s">
        <v>566</v>
      </c>
      <c r="C95" t="str">
        <f>VLOOKUP(B95,[2]Clothes!$B$5:$D$447,2, FALSE)</f>
        <v>Out of Centre</v>
      </c>
      <c r="D95" t="str">
        <f>VLOOKUP(B95,[2]Clothes!$B$5:$D$447,3, FALSE)</f>
        <v>OoC - Zone 6 - Central Retail Park, Rooksley</v>
      </c>
      <c r="E95" s="5">
        <v>2.1440000000000001E-2</v>
      </c>
      <c r="F95" s="5">
        <v>9.9699999999999997E-3</v>
      </c>
      <c r="G95" s="5">
        <v>3.9419999999999997E-2</v>
      </c>
      <c r="H95" s="5">
        <v>6.7809999999999995E-2</v>
      </c>
      <c r="I95" s="5">
        <v>3.4930000000000003E-2</v>
      </c>
      <c r="J95" s="5">
        <v>0</v>
      </c>
      <c r="K95" s="5">
        <v>4.691E-2</v>
      </c>
      <c r="L95" s="5">
        <v>0</v>
      </c>
      <c r="M95" s="5">
        <v>2.1229999999999999E-2</v>
      </c>
      <c r="N95" s="5">
        <v>6.9510000000000002E-2</v>
      </c>
      <c r="O95" s="5">
        <v>0</v>
      </c>
      <c r="P95" s="5">
        <v>1.1509999999999999E-2</v>
      </c>
      <c r="Q95" s="5">
        <v>2.4209999999999999E-2</v>
      </c>
      <c r="R95" s="5">
        <v>0</v>
      </c>
      <c r="S95" s="5">
        <v>0</v>
      </c>
    </row>
    <row r="96" spans="1:19" hidden="1" x14ac:dyDescent="0.35">
      <c r="A96" s="2" t="s">
        <v>6</v>
      </c>
      <c r="B96" s="1" t="s">
        <v>567</v>
      </c>
      <c r="C96" t="str">
        <f>VLOOKUP(B96,[2]Clothes!$B$5:$D$447,2, FALSE)</f>
        <v>Local Centres</v>
      </c>
      <c r="D96" t="str">
        <f>VLOOKUP(B96,[2]Clothes!$B$5:$D$447,3, FALSE)</f>
        <v>Great Holm</v>
      </c>
      <c r="E96" s="5">
        <v>0</v>
      </c>
      <c r="F96" s="5">
        <v>0</v>
      </c>
      <c r="G96" s="5">
        <v>0</v>
      </c>
      <c r="H96" s="5">
        <v>0</v>
      </c>
      <c r="I96" s="5">
        <v>0</v>
      </c>
      <c r="J96" s="5">
        <v>0</v>
      </c>
      <c r="K96" s="5">
        <v>0</v>
      </c>
      <c r="L96" s="5">
        <v>0</v>
      </c>
      <c r="M96" s="5">
        <v>0</v>
      </c>
      <c r="N96" s="5">
        <v>0</v>
      </c>
      <c r="O96" s="5">
        <v>0</v>
      </c>
      <c r="P96" s="5">
        <v>0</v>
      </c>
      <c r="Q96" s="5">
        <v>0</v>
      </c>
      <c r="R96" s="5">
        <v>0</v>
      </c>
      <c r="S96" s="5">
        <v>0</v>
      </c>
    </row>
    <row r="97" spans="1:19" hidden="1" x14ac:dyDescent="0.35">
      <c r="A97" s="2" t="s">
        <v>6</v>
      </c>
      <c r="B97" s="1" t="s">
        <v>568</v>
      </c>
      <c r="C97" t="str">
        <f>VLOOKUP(B97,[2]Clothes!$B$5:$D$447,2, FALSE)</f>
        <v>Local Centres</v>
      </c>
      <c r="D97" t="str">
        <f>VLOOKUP(B97,[2]Clothes!$B$5:$D$447,3, FALSE)</f>
        <v>Heelands</v>
      </c>
      <c r="E97" s="5">
        <v>0</v>
      </c>
      <c r="F97" s="5">
        <v>0</v>
      </c>
      <c r="G97" s="5">
        <v>0</v>
      </c>
      <c r="H97" s="5">
        <v>0</v>
      </c>
      <c r="I97" s="5">
        <v>0</v>
      </c>
      <c r="J97" s="5">
        <v>0</v>
      </c>
      <c r="K97" s="5">
        <v>0</v>
      </c>
      <c r="L97" s="5">
        <v>0</v>
      </c>
      <c r="M97" s="5">
        <v>0</v>
      </c>
      <c r="N97" s="5">
        <v>0</v>
      </c>
      <c r="O97" s="5">
        <v>0</v>
      </c>
      <c r="P97" s="5">
        <v>0</v>
      </c>
      <c r="Q97" s="5">
        <v>0</v>
      </c>
      <c r="R97" s="5">
        <v>0</v>
      </c>
      <c r="S97" s="5">
        <v>0</v>
      </c>
    </row>
    <row r="98" spans="1:19" hidden="1" x14ac:dyDescent="0.35">
      <c r="A98" s="2" t="s">
        <v>6</v>
      </c>
      <c r="B98" s="1" t="s">
        <v>569</v>
      </c>
      <c r="C98" t="str">
        <f>VLOOKUP(B98,[2]Clothes!$B$5:$D$447,2, FALSE)</f>
        <v>Local Centres</v>
      </c>
      <c r="D98" t="str">
        <f>VLOOKUP(B98,[2]Clothes!$B$5:$D$447,3, FALSE)</f>
        <v>Two Mile Ash</v>
      </c>
      <c r="E98" s="5">
        <v>0</v>
      </c>
      <c r="F98" s="5">
        <v>0</v>
      </c>
      <c r="G98" s="5">
        <v>0</v>
      </c>
      <c r="H98" s="5">
        <v>0</v>
      </c>
      <c r="I98" s="5">
        <v>0</v>
      </c>
      <c r="J98" s="5">
        <v>0</v>
      </c>
      <c r="K98" s="5">
        <v>0</v>
      </c>
      <c r="L98" s="5">
        <v>0</v>
      </c>
      <c r="M98" s="5">
        <v>0</v>
      </c>
      <c r="N98" s="5">
        <v>0</v>
      </c>
      <c r="O98" s="5">
        <v>0</v>
      </c>
      <c r="P98" s="5">
        <v>0</v>
      </c>
      <c r="Q98" s="5">
        <v>0</v>
      </c>
      <c r="R98" s="5">
        <v>0</v>
      </c>
      <c r="S98" s="5">
        <v>0</v>
      </c>
    </row>
    <row r="99" spans="1:19" hidden="1" x14ac:dyDescent="0.35">
      <c r="A99" s="2" t="s">
        <v>7</v>
      </c>
      <c r="B99" s="1" t="s">
        <v>95</v>
      </c>
      <c r="C99" t="str">
        <f>VLOOKUP(B99,[2]Clothes!$B$5:$D$447,2, FALSE)</f>
        <v>Wolverton TC</v>
      </c>
      <c r="D99" t="str">
        <f>VLOOKUP(B99,[2]Clothes!$B$5:$D$447,3, FALSE)</f>
        <v>Wolverton TC - Other in Centre</v>
      </c>
      <c r="E99" s="5">
        <v>1.49E-3</v>
      </c>
      <c r="F99" s="5">
        <v>0</v>
      </c>
      <c r="G99" s="5">
        <v>0</v>
      </c>
      <c r="H99" s="5">
        <v>0</v>
      </c>
      <c r="I99" s="5">
        <v>0</v>
      </c>
      <c r="J99" s="5">
        <v>0</v>
      </c>
      <c r="K99" s="5">
        <v>0</v>
      </c>
      <c r="L99" s="5">
        <v>3.083E-2</v>
      </c>
      <c r="M99" s="5">
        <v>0</v>
      </c>
      <c r="N99" s="5">
        <v>0</v>
      </c>
      <c r="O99" s="5">
        <v>0</v>
      </c>
      <c r="P99" s="5">
        <v>0</v>
      </c>
      <c r="Q99" s="5">
        <v>0</v>
      </c>
      <c r="R99" s="5">
        <v>0</v>
      </c>
      <c r="S99" s="5">
        <v>0</v>
      </c>
    </row>
    <row r="100" spans="1:19" hidden="1" x14ac:dyDescent="0.35">
      <c r="A100" s="2" t="s">
        <v>7</v>
      </c>
      <c r="B100" s="1" t="s">
        <v>570</v>
      </c>
      <c r="C100" t="str">
        <f>VLOOKUP(B100,[2]Clothes!$B$5:$D$447,2, FALSE)</f>
        <v>Out of Centre</v>
      </c>
      <c r="D100" t="str">
        <f>VLOOKUP(B100,[2]Clothes!$B$5:$D$447,3, FALSE)</f>
        <v>OoC - Zone 7</v>
      </c>
      <c r="E100" s="5">
        <v>0</v>
      </c>
      <c r="F100" s="5">
        <v>0</v>
      </c>
      <c r="G100" s="5">
        <v>0</v>
      </c>
      <c r="H100" s="5">
        <v>0</v>
      </c>
      <c r="I100" s="5">
        <v>0</v>
      </c>
      <c r="J100" s="5">
        <v>0</v>
      </c>
      <c r="K100" s="5">
        <v>0</v>
      </c>
      <c r="L100" s="5">
        <v>0</v>
      </c>
      <c r="M100" s="5">
        <v>0</v>
      </c>
      <c r="N100" s="5">
        <v>0</v>
      </c>
      <c r="O100" s="5">
        <v>0</v>
      </c>
      <c r="P100" s="5">
        <v>0</v>
      </c>
      <c r="Q100" s="5">
        <v>0</v>
      </c>
      <c r="R100" s="5">
        <v>0</v>
      </c>
      <c r="S100" s="5">
        <v>0</v>
      </c>
    </row>
    <row r="101" spans="1:19" hidden="1" x14ac:dyDescent="0.35">
      <c r="A101" s="2" t="s">
        <v>7</v>
      </c>
      <c r="B101" s="1" t="s">
        <v>571</v>
      </c>
      <c r="C101" t="str">
        <f>VLOOKUP(B101,[2]Clothes!$B$5:$D$447,2, FALSE)</f>
        <v>Out of Centre</v>
      </c>
      <c r="D101" t="str">
        <f>VLOOKUP(B101,[2]Clothes!$B$5:$D$447,3, FALSE)</f>
        <v>OoC - Zone 7</v>
      </c>
      <c r="E101" s="5">
        <v>7.3999999999999999E-4</v>
      </c>
      <c r="F101" s="5">
        <v>0</v>
      </c>
      <c r="G101" s="5">
        <v>9.9799999999999993E-3</v>
      </c>
      <c r="H101" s="5">
        <v>0</v>
      </c>
      <c r="I101" s="5">
        <v>0</v>
      </c>
      <c r="J101" s="5">
        <v>0</v>
      </c>
      <c r="K101" s="5">
        <v>0</v>
      </c>
      <c r="L101" s="5">
        <v>0</v>
      </c>
      <c r="M101" s="5">
        <v>0</v>
      </c>
      <c r="N101" s="5">
        <v>0</v>
      </c>
      <c r="O101" s="5">
        <v>0</v>
      </c>
      <c r="P101" s="5">
        <v>0</v>
      </c>
      <c r="Q101" s="5">
        <v>0</v>
      </c>
      <c r="R101" s="5">
        <v>0</v>
      </c>
      <c r="S101" s="5">
        <v>0</v>
      </c>
    </row>
    <row r="102" spans="1:19" hidden="1" x14ac:dyDescent="0.35">
      <c r="A102" s="2" t="s">
        <v>7</v>
      </c>
      <c r="B102" s="1" t="s">
        <v>572</v>
      </c>
      <c r="C102" t="str">
        <f>VLOOKUP(B102,[2]Clothes!$B$5:$D$447,2, FALSE)</f>
        <v>Out of Centre</v>
      </c>
      <c r="D102" t="str">
        <f>VLOOKUP(B102,[2]Clothes!$B$5:$D$447,3, FALSE)</f>
        <v>OoC - Zone 7</v>
      </c>
      <c r="E102" s="5">
        <v>0</v>
      </c>
      <c r="F102" s="5">
        <v>0</v>
      </c>
      <c r="G102" s="5">
        <v>0</v>
      </c>
      <c r="H102" s="5">
        <v>0</v>
      </c>
      <c r="I102" s="5">
        <v>0</v>
      </c>
      <c r="J102" s="5">
        <v>0</v>
      </c>
      <c r="K102" s="5">
        <v>0</v>
      </c>
      <c r="L102" s="5">
        <v>0</v>
      </c>
      <c r="M102" s="5">
        <v>0</v>
      </c>
      <c r="N102" s="5">
        <v>0</v>
      </c>
      <c r="O102" s="5">
        <v>0</v>
      </c>
      <c r="P102" s="5">
        <v>0</v>
      </c>
      <c r="Q102" s="5">
        <v>0</v>
      </c>
      <c r="R102" s="5">
        <v>0</v>
      </c>
      <c r="S102" s="5">
        <v>0</v>
      </c>
    </row>
    <row r="103" spans="1:19" hidden="1" x14ac:dyDescent="0.35">
      <c r="A103" s="2" t="s">
        <v>7</v>
      </c>
      <c r="B103" s="1" t="s">
        <v>573</v>
      </c>
      <c r="C103" t="str">
        <f>VLOOKUP(B103,[2]Clothes!$B$5:$D$447,2, FALSE)</f>
        <v>Local Centres</v>
      </c>
      <c r="D103" t="str">
        <f>VLOOKUP(B103,[2]Clothes!$B$5:$D$447,3, FALSE)</f>
        <v>Fullers Slade</v>
      </c>
      <c r="E103" s="5">
        <v>0</v>
      </c>
      <c r="F103" s="5">
        <v>0</v>
      </c>
      <c r="G103" s="5">
        <v>0</v>
      </c>
      <c r="H103" s="5">
        <v>0</v>
      </c>
      <c r="I103" s="5">
        <v>0</v>
      </c>
      <c r="J103" s="5">
        <v>0</v>
      </c>
      <c r="K103" s="5">
        <v>0</v>
      </c>
      <c r="L103" s="5">
        <v>0</v>
      </c>
      <c r="M103" s="5">
        <v>0</v>
      </c>
      <c r="N103" s="5">
        <v>0</v>
      </c>
      <c r="O103" s="5">
        <v>0</v>
      </c>
      <c r="P103" s="5">
        <v>0</v>
      </c>
      <c r="Q103" s="5">
        <v>0</v>
      </c>
      <c r="R103" s="5">
        <v>0</v>
      </c>
      <c r="S103" s="5">
        <v>0</v>
      </c>
    </row>
    <row r="104" spans="1:19" hidden="1" x14ac:dyDescent="0.35">
      <c r="A104" s="2" t="s">
        <v>7</v>
      </c>
      <c r="B104" s="1" t="s">
        <v>574</v>
      </c>
      <c r="C104" t="str">
        <f>VLOOKUP(B104,[2]Clothes!$B$5:$D$447,2, FALSE)</f>
        <v>Local Centres</v>
      </c>
      <c r="D104" t="str">
        <f>VLOOKUP(B104,[2]Clothes!$B$5:$D$447,3, FALSE)</f>
        <v>Greenleys</v>
      </c>
      <c r="E104" s="5">
        <v>0</v>
      </c>
      <c r="F104" s="5">
        <v>0</v>
      </c>
      <c r="G104" s="5">
        <v>0</v>
      </c>
      <c r="H104" s="5">
        <v>0</v>
      </c>
      <c r="I104" s="5">
        <v>0</v>
      </c>
      <c r="J104" s="5">
        <v>0</v>
      </c>
      <c r="K104" s="5">
        <v>0</v>
      </c>
      <c r="L104" s="5">
        <v>0</v>
      </c>
      <c r="M104" s="5">
        <v>0</v>
      </c>
      <c r="N104" s="5">
        <v>0</v>
      </c>
      <c r="O104" s="5">
        <v>0</v>
      </c>
      <c r="P104" s="5">
        <v>0</v>
      </c>
      <c r="Q104" s="5">
        <v>0</v>
      </c>
      <c r="R104" s="5">
        <v>0</v>
      </c>
      <c r="S104" s="5">
        <v>0</v>
      </c>
    </row>
    <row r="105" spans="1:19" hidden="1" x14ac:dyDescent="0.35">
      <c r="A105" s="2" t="s">
        <v>7</v>
      </c>
      <c r="B105" s="1" t="s">
        <v>575</v>
      </c>
      <c r="C105" t="str">
        <f>VLOOKUP(B105,[2]Clothes!$B$5:$D$447,2, FALSE)</f>
        <v>Local Centres</v>
      </c>
      <c r="D105" t="str">
        <f>VLOOKUP(B105,[2]Clothes!$B$5:$D$447,3, FALSE)</f>
        <v>Greenleys</v>
      </c>
      <c r="E105" s="5">
        <v>0</v>
      </c>
      <c r="F105" s="5">
        <v>0</v>
      </c>
      <c r="G105" s="5">
        <v>0</v>
      </c>
      <c r="H105" s="5">
        <v>0</v>
      </c>
      <c r="I105" s="5">
        <v>0</v>
      </c>
      <c r="J105" s="5">
        <v>0</v>
      </c>
      <c r="K105" s="5">
        <v>0</v>
      </c>
      <c r="L105" s="5">
        <v>0</v>
      </c>
      <c r="M105" s="5">
        <v>0</v>
      </c>
      <c r="N105" s="5">
        <v>0</v>
      </c>
      <c r="O105" s="5">
        <v>0</v>
      </c>
      <c r="P105" s="5">
        <v>0</v>
      </c>
      <c r="Q105" s="5">
        <v>0</v>
      </c>
      <c r="R105" s="5">
        <v>0</v>
      </c>
      <c r="S105" s="5">
        <v>0</v>
      </c>
    </row>
    <row r="106" spans="1:19" hidden="1" x14ac:dyDescent="0.35">
      <c r="A106" s="2" t="s">
        <v>7</v>
      </c>
      <c r="B106" s="1" t="s">
        <v>576</v>
      </c>
      <c r="C106" t="str">
        <f>VLOOKUP(B106,[2]Clothes!$B$5:$D$447,2, FALSE)</f>
        <v>Out of Centre</v>
      </c>
      <c r="D106" t="str">
        <f>VLOOKUP(B106,[2]Clothes!$B$5:$D$447,3, FALSE)</f>
        <v>OoC - Zone 7</v>
      </c>
      <c r="E106" s="5">
        <v>0</v>
      </c>
      <c r="F106" s="5">
        <v>0</v>
      </c>
      <c r="G106" s="5">
        <v>0</v>
      </c>
      <c r="H106" s="5">
        <v>0</v>
      </c>
      <c r="I106" s="5">
        <v>0</v>
      </c>
      <c r="J106" s="5">
        <v>0</v>
      </c>
      <c r="K106" s="5">
        <v>0</v>
      </c>
      <c r="L106" s="5">
        <v>0</v>
      </c>
      <c r="M106" s="5">
        <v>0</v>
      </c>
      <c r="N106" s="5">
        <v>0</v>
      </c>
      <c r="O106" s="5">
        <v>0</v>
      </c>
      <c r="P106" s="5">
        <v>0</v>
      </c>
      <c r="Q106" s="5">
        <v>0</v>
      </c>
      <c r="R106" s="5">
        <v>0</v>
      </c>
      <c r="S106" s="5">
        <v>0</v>
      </c>
    </row>
    <row r="107" spans="1:19" hidden="1" x14ac:dyDescent="0.35">
      <c r="A107" s="2" t="s">
        <v>7</v>
      </c>
      <c r="B107" s="1" t="s">
        <v>577</v>
      </c>
      <c r="C107" t="str">
        <f>VLOOKUP(B107,[2]Clothes!$B$5:$D$447,2, FALSE)</f>
        <v>Out of Centre</v>
      </c>
      <c r="D107" t="str">
        <f>VLOOKUP(B107,[2]Clothes!$B$5:$D$447,3, FALSE)</f>
        <v>OoC - Zone 7</v>
      </c>
      <c r="E107" s="5">
        <v>0</v>
      </c>
      <c r="F107" s="5">
        <v>0</v>
      </c>
      <c r="G107" s="5">
        <v>0</v>
      </c>
      <c r="H107" s="5">
        <v>0</v>
      </c>
      <c r="I107" s="5">
        <v>0</v>
      </c>
      <c r="J107" s="5">
        <v>0</v>
      </c>
      <c r="K107" s="5">
        <v>0</v>
      </c>
      <c r="L107" s="5">
        <v>0</v>
      </c>
      <c r="M107" s="5">
        <v>0</v>
      </c>
      <c r="N107" s="5">
        <v>0</v>
      </c>
      <c r="O107" s="5">
        <v>0</v>
      </c>
      <c r="P107" s="5">
        <v>0</v>
      </c>
      <c r="Q107" s="5">
        <v>0</v>
      </c>
      <c r="R107" s="5">
        <v>0</v>
      </c>
      <c r="S107" s="5">
        <v>0</v>
      </c>
    </row>
    <row r="108" spans="1:19" hidden="1" x14ac:dyDescent="0.35">
      <c r="A108" s="2" t="s">
        <v>7</v>
      </c>
      <c r="B108" s="1" t="s">
        <v>100</v>
      </c>
      <c r="C108" t="str">
        <f>VLOOKUP(B108,[2]Clothes!$B$5:$D$447,2, FALSE)</f>
        <v>Out of Centre</v>
      </c>
      <c r="D108" t="str">
        <f>VLOOKUP(B108,[2]Clothes!$B$5:$D$447,3, FALSE)</f>
        <v>OoC - Zone 7</v>
      </c>
      <c r="E108" s="5">
        <v>0</v>
      </c>
      <c r="F108" s="5">
        <v>0</v>
      </c>
      <c r="G108" s="5">
        <v>0</v>
      </c>
      <c r="H108" s="5">
        <v>0</v>
      </c>
      <c r="I108" s="5">
        <v>0</v>
      </c>
      <c r="J108" s="5">
        <v>0</v>
      </c>
      <c r="K108" s="5">
        <v>0</v>
      </c>
      <c r="L108" s="5">
        <v>0</v>
      </c>
      <c r="M108" s="5">
        <v>0</v>
      </c>
      <c r="N108" s="5">
        <v>0</v>
      </c>
      <c r="O108" s="5">
        <v>0</v>
      </c>
      <c r="P108" s="5">
        <v>0</v>
      </c>
      <c r="Q108" s="5">
        <v>0</v>
      </c>
      <c r="R108" s="5">
        <v>0</v>
      </c>
      <c r="S108" s="5">
        <v>0</v>
      </c>
    </row>
    <row r="109" spans="1:19" hidden="1" x14ac:dyDescent="0.35">
      <c r="A109" s="2" t="s">
        <v>7</v>
      </c>
      <c r="B109" s="1" t="s">
        <v>578</v>
      </c>
      <c r="C109" t="str">
        <f>VLOOKUP(B109,[2]Clothes!$B$5:$D$447,2, FALSE)</f>
        <v>Local Centres</v>
      </c>
      <c r="D109" t="str">
        <f>VLOOKUP(B109,[2]Clothes!$B$5:$D$447,3, FALSE)</f>
        <v>New Bradwell</v>
      </c>
      <c r="E109" s="5">
        <v>0</v>
      </c>
      <c r="F109" s="5">
        <v>0</v>
      </c>
      <c r="G109" s="5">
        <v>0</v>
      </c>
      <c r="H109" s="5">
        <v>0</v>
      </c>
      <c r="I109" s="5">
        <v>0</v>
      </c>
      <c r="J109" s="5">
        <v>0</v>
      </c>
      <c r="K109" s="5">
        <v>0</v>
      </c>
      <c r="L109" s="5">
        <v>0</v>
      </c>
      <c r="M109" s="5">
        <v>0</v>
      </c>
      <c r="N109" s="5">
        <v>0</v>
      </c>
      <c r="O109" s="5">
        <v>0</v>
      </c>
      <c r="P109" s="5">
        <v>0</v>
      </c>
      <c r="Q109" s="5">
        <v>0</v>
      </c>
      <c r="R109" s="5">
        <v>0</v>
      </c>
      <c r="S109" s="5">
        <v>0</v>
      </c>
    </row>
    <row r="110" spans="1:19" hidden="1" x14ac:dyDescent="0.35">
      <c r="A110" s="2" t="s">
        <v>7</v>
      </c>
      <c r="B110" s="1" t="s">
        <v>579</v>
      </c>
      <c r="C110" t="str">
        <f>VLOOKUP(B110,[2]Clothes!$B$5:$D$447,2, FALSE)</f>
        <v>Out of Centre</v>
      </c>
      <c r="D110" t="str">
        <f>VLOOKUP(B110,[2]Clothes!$B$5:$D$447,3, FALSE)</f>
        <v>OoC - Zone 7</v>
      </c>
      <c r="E110" s="5">
        <v>0</v>
      </c>
      <c r="F110" s="5">
        <v>0</v>
      </c>
      <c r="G110" s="5">
        <v>0</v>
      </c>
      <c r="H110" s="5">
        <v>0</v>
      </c>
      <c r="I110" s="5">
        <v>0</v>
      </c>
      <c r="J110" s="5">
        <v>0</v>
      </c>
      <c r="K110" s="5">
        <v>0</v>
      </c>
      <c r="L110" s="5">
        <v>0</v>
      </c>
      <c r="M110" s="5">
        <v>0</v>
      </c>
      <c r="N110" s="5">
        <v>0</v>
      </c>
      <c r="O110" s="5">
        <v>0</v>
      </c>
      <c r="P110" s="5">
        <v>0</v>
      </c>
      <c r="Q110" s="5">
        <v>0</v>
      </c>
      <c r="R110" s="5">
        <v>0</v>
      </c>
      <c r="S110" s="5">
        <v>0</v>
      </c>
    </row>
    <row r="111" spans="1:19" hidden="1" x14ac:dyDescent="0.35">
      <c r="A111" s="2" t="s">
        <v>7</v>
      </c>
      <c r="B111" s="1" t="s">
        <v>580</v>
      </c>
      <c r="C111" t="str">
        <f>VLOOKUP(B111,[2]Clothes!$B$5:$D$447,2, FALSE)</f>
        <v>Out of Centre</v>
      </c>
      <c r="D111" t="str">
        <f>VLOOKUP(B111,[2]Clothes!$B$5:$D$447,3, FALSE)</f>
        <v>OoC - Zone 7</v>
      </c>
      <c r="E111" s="5">
        <v>0</v>
      </c>
      <c r="F111" s="5">
        <v>0</v>
      </c>
      <c r="G111" s="5">
        <v>0</v>
      </c>
      <c r="H111" s="5">
        <v>0</v>
      </c>
      <c r="I111" s="5">
        <v>0</v>
      </c>
      <c r="J111" s="5">
        <v>0</v>
      </c>
      <c r="K111" s="5">
        <v>0</v>
      </c>
      <c r="L111" s="5">
        <v>0</v>
      </c>
      <c r="M111" s="5">
        <v>0</v>
      </c>
      <c r="N111" s="5">
        <v>0</v>
      </c>
      <c r="O111" s="5">
        <v>0</v>
      </c>
      <c r="P111" s="5">
        <v>0</v>
      </c>
      <c r="Q111" s="5">
        <v>0</v>
      </c>
      <c r="R111" s="5">
        <v>0</v>
      </c>
      <c r="S111" s="5">
        <v>0</v>
      </c>
    </row>
    <row r="112" spans="1:19" hidden="1" x14ac:dyDescent="0.35">
      <c r="A112" s="2" t="s">
        <v>7</v>
      </c>
      <c r="B112" s="1" t="s">
        <v>581</v>
      </c>
      <c r="C112" t="str">
        <f>VLOOKUP(B112,[2]Clothes!$B$5:$D$447,2, FALSE)</f>
        <v>Out of Centre</v>
      </c>
      <c r="D112" t="str">
        <f>VLOOKUP(B112,[2]Clothes!$B$5:$D$447,3, FALSE)</f>
        <v>OoC - Zone 7</v>
      </c>
      <c r="E112" s="5">
        <v>0</v>
      </c>
      <c r="F112" s="5">
        <v>0</v>
      </c>
      <c r="G112" s="5">
        <v>0</v>
      </c>
      <c r="H112" s="5">
        <v>0</v>
      </c>
      <c r="I112" s="5">
        <v>0</v>
      </c>
      <c r="J112" s="5">
        <v>0</v>
      </c>
      <c r="K112" s="5">
        <v>0</v>
      </c>
      <c r="L112" s="5">
        <v>0</v>
      </c>
      <c r="M112" s="5">
        <v>0</v>
      </c>
      <c r="N112" s="5">
        <v>0</v>
      </c>
      <c r="O112" s="5">
        <v>0</v>
      </c>
      <c r="P112" s="5">
        <v>0</v>
      </c>
      <c r="Q112" s="5">
        <v>0</v>
      </c>
      <c r="R112" s="5">
        <v>0</v>
      </c>
      <c r="S112" s="5">
        <v>0</v>
      </c>
    </row>
    <row r="113" spans="1:19" hidden="1" x14ac:dyDescent="0.35">
      <c r="A113" s="2" t="s">
        <v>7</v>
      </c>
      <c r="B113" s="1" t="s">
        <v>582</v>
      </c>
      <c r="C113" t="str">
        <f>VLOOKUP(B113,[2]Clothes!$B$5:$D$447,2, FALSE)</f>
        <v>Local Centres</v>
      </c>
      <c r="D113" t="str">
        <f>VLOOKUP(B113,[2]Clothes!$B$5:$D$447,3, FALSE)</f>
        <v>Stacey Bushes</v>
      </c>
      <c r="E113" s="5">
        <v>0</v>
      </c>
      <c r="F113" s="5">
        <v>0</v>
      </c>
      <c r="G113" s="5">
        <v>0</v>
      </c>
      <c r="H113" s="5">
        <v>0</v>
      </c>
      <c r="I113" s="5">
        <v>0</v>
      </c>
      <c r="J113" s="5">
        <v>0</v>
      </c>
      <c r="K113" s="5">
        <v>0</v>
      </c>
      <c r="L113" s="5">
        <v>0</v>
      </c>
      <c r="M113" s="5">
        <v>0</v>
      </c>
      <c r="N113" s="5">
        <v>0</v>
      </c>
      <c r="O113" s="5">
        <v>0</v>
      </c>
      <c r="P113" s="5">
        <v>0</v>
      </c>
      <c r="Q113" s="5">
        <v>0</v>
      </c>
      <c r="R113" s="5">
        <v>0</v>
      </c>
      <c r="S113" s="5">
        <v>0</v>
      </c>
    </row>
    <row r="114" spans="1:19" hidden="1" x14ac:dyDescent="0.35">
      <c r="A114" s="2" t="s">
        <v>7</v>
      </c>
      <c r="B114" s="1" t="s">
        <v>583</v>
      </c>
      <c r="C114" t="str">
        <f>VLOOKUP(B114,[2]Clothes!$B$5:$D$447,2, FALSE)</f>
        <v>Stony Stratford DC</v>
      </c>
      <c r="D114" t="str">
        <f>VLOOKUP(B114,[2]Clothes!$B$5:$D$447,3, FALSE)</f>
        <v>Stony Stratford DC - Other in Centre</v>
      </c>
      <c r="E114" s="5">
        <v>5.1999999999999995E-4</v>
      </c>
      <c r="F114" s="5">
        <v>0</v>
      </c>
      <c r="G114" s="5">
        <v>0</v>
      </c>
      <c r="H114" s="5">
        <v>0</v>
      </c>
      <c r="I114" s="5">
        <v>0</v>
      </c>
      <c r="J114" s="5">
        <v>0</v>
      </c>
      <c r="K114" s="5">
        <v>0</v>
      </c>
      <c r="L114" s="5">
        <v>0</v>
      </c>
      <c r="M114" s="5">
        <v>0</v>
      </c>
      <c r="N114" s="5">
        <v>9.75E-3</v>
      </c>
      <c r="O114" s="5">
        <v>0</v>
      </c>
      <c r="P114" s="5">
        <v>0</v>
      </c>
      <c r="Q114" s="5">
        <v>0</v>
      </c>
      <c r="R114" s="5">
        <v>0</v>
      </c>
      <c r="S114" s="5">
        <v>0</v>
      </c>
    </row>
    <row r="115" spans="1:19" hidden="1" x14ac:dyDescent="0.35">
      <c r="A115" s="2" t="s">
        <v>7</v>
      </c>
      <c r="B115" s="1" t="s">
        <v>108</v>
      </c>
      <c r="C115" t="str">
        <f>VLOOKUP(B115,[2]Clothes!$B$5:$D$447,2, FALSE)</f>
        <v>Wolverton TC</v>
      </c>
      <c r="D115" t="str">
        <f>VLOOKUP(B115,[2]Clothes!$B$5:$D$447,3, FALSE)</f>
        <v>Tesco Superstore, McConnell Drive, Wolverton</v>
      </c>
      <c r="E115" s="5">
        <v>6.79E-3</v>
      </c>
      <c r="F115" s="5">
        <v>0</v>
      </c>
      <c r="G115" s="5">
        <v>0</v>
      </c>
      <c r="H115" s="5">
        <v>7.6299999999999996E-3</v>
      </c>
      <c r="I115" s="5">
        <v>0</v>
      </c>
      <c r="J115" s="5">
        <v>8.8000000000000005E-3</v>
      </c>
      <c r="K115" s="5">
        <v>0</v>
      </c>
      <c r="L115" s="5">
        <v>0.11108999999999999</v>
      </c>
      <c r="M115" s="5">
        <v>0</v>
      </c>
      <c r="N115" s="5">
        <v>9.75E-3</v>
      </c>
      <c r="O115" s="5">
        <v>0</v>
      </c>
      <c r="P115" s="5">
        <v>0</v>
      </c>
      <c r="Q115" s="5">
        <v>0</v>
      </c>
      <c r="R115" s="5">
        <v>0</v>
      </c>
      <c r="S115" s="5">
        <v>0</v>
      </c>
    </row>
    <row r="116" spans="1:19" hidden="1" x14ac:dyDescent="0.35">
      <c r="A116" s="2" t="s">
        <v>7</v>
      </c>
      <c r="B116" s="1" t="s">
        <v>584</v>
      </c>
      <c r="C116" t="str">
        <f>VLOOKUP(B116,[2]Clothes!$B$5:$D$447,2, FALSE)</f>
        <v>Out of Centre</v>
      </c>
      <c r="D116" t="str">
        <f>VLOOKUP(B116,[2]Clothes!$B$5:$D$447,3, FALSE)</f>
        <v>OoC - Zone 7</v>
      </c>
      <c r="E116" s="5">
        <v>0</v>
      </c>
      <c r="F116" s="5">
        <v>0</v>
      </c>
      <c r="G116" s="5">
        <v>0</v>
      </c>
      <c r="H116" s="5">
        <v>0</v>
      </c>
      <c r="I116" s="5">
        <v>0</v>
      </c>
      <c r="J116" s="5">
        <v>0</v>
      </c>
      <c r="K116" s="5">
        <v>0</v>
      </c>
      <c r="L116" s="5">
        <v>0</v>
      </c>
      <c r="M116" s="5">
        <v>0</v>
      </c>
      <c r="N116" s="5">
        <v>0</v>
      </c>
      <c r="O116" s="5">
        <v>0</v>
      </c>
      <c r="P116" s="5">
        <v>0</v>
      </c>
      <c r="Q116" s="5">
        <v>0</v>
      </c>
      <c r="R116" s="5">
        <v>0</v>
      </c>
      <c r="S116" s="5">
        <v>0</v>
      </c>
    </row>
    <row r="117" spans="1:19" hidden="1" x14ac:dyDescent="0.35">
      <c r="A117" s="2" t="s">
        <v>7</v>
      </c>
      <c r="B117" s="1" t="s">
        <v>585</v>
      </c>
      <c r="C117" t="str">
        <f>VLOOKUP(B117,[2]Clothes!$B$5:$D$447,2, FALSE)</f>
        <v>Out of Centre</v>
      </c>
      <c r="D117" t="str">
        <f>VLOOKUP(B117,[2]Clothes!$B$5:$D$447,3, FALSE)</f>
        <v>OoC - Zone 7</v>
      </c>
      <c r="E117" s="5">
        <v>0</v>
      </c>
      <c r="F117" s="5">
        <v>0</v>
      </c>
      <c r="G117" s="5">
        <v>0</v>
      </c>
      <c r="H117" s="5">
        <v>0</v>
      </c>
      <c r="I117" s="5">
        <v>0</v>
      </c>
      <c r="J117" s="5">
        <v>0</v>
      </c>
      <c r="K117" s="5">
        <v>0</v>
      </c>
      <c r="L117" s="5">
        <v>0</v>
      </c>
      <c r="M117" s="5">
        <v>0</v>
      </c>
      <c r="N117" s="5">
        <v>0</v>
      </c>
      <c r="O117" s="5">
        <v>0</v>
      </c>
      <c r="P117" s="5">
        <v>0</v>
      </c>
      <c r="Q117" s="5">
        <v>0</v>
      </c>
      <c r="R117" s="5">
        <v>0</v>
      </c>
      <c r="S117" s="5">
        <v>0</v>
      </c>
    </row>
    <row r="118" spans="1:19" hidden="1" x14ac:dyDescent="0.35">
      <c r="A118" s="2" t="s">
        <v>7</v>
      </c>
      <c r="B118" s="1" t="s">
        <v>586</v>
      </c>
      <c r="C118" t="str">
        <f>VLOOKUP(B118,[2]Clothes!$B$5:$D$447,2, FALSE)</f>
        <v>Out of Centre</v>
      </c>
      <c r="D118" t="str">
        <f>VLOOKUP(B118,[2]Clothes!$B$5:$D$447,3, FALSE)</f>
        <v>OoC - Zone 7</v>
      </c>
      <c r="E118" s="5">
        <v>0</v>
      </c>
      <c r="F118" s="5">
        <v>0</v>
      </c>
      <c r="G118" s="5">
        <v>0</v>
      </c>
      <c r="H118" s="5">
        <v>0</v>
      </c>
      <c r="I118" s="5">
        <v>0</v>
      </c>
      <c r="J118" s="5">
        <v>0</v>
      </c>
      <c r="K118" s="5">
        <v>0</v>
      </c>
      <c r="L118" s="5">
        <v>0</v>
      </c>
      <c r="M118" s="5">
        <v>0</v>
      </c>
      <c r="N118" s="5">
        <v>0</v>
      </c>
      <c r="O118" s="5">
        <v>0</v>
      </c>
      <c r="P118" s="5">
        <v>0</v>
      </c>
      <c r="Q118" s="5">
        <v>0</v>
      </c>
      <c r="R118" s="5">
        <v>0</v>
      </c>
      <c r="S118" s="5">
        <v>0</v>
      </c>
    </row>
    <row r="119" spans="1:19" hidden="1" x14ac:dyDescent="0.35">
      <c r="A119" s="2" t="s">
        <v>7</v>
      </c>
      <c r="B119" s="1" t="s">
        <v>587</v>
      </c>
      <c r="C119" t="str">
        <f>VLOOKUP(B119,[2]Clothes!$B$5:$D$447,2, FALSE)</f>
        <v>Wolverton TC</v>
      </c>
      <c r="D119" t="str">
        <f>VLOOKUP(B119,[2]Clothes!$B$5:$D$447,3, FALSE)</f>
        <v>Wolverton TC - Other in Centre</v>
      </c>
      <c r="E119" s="5">
        <v>0</v>
      </c>
      <c r="F119" s="5">
        <v>0</v>
      </c>
      <c r="G119" s="5">
        <v>0</v>
      </c>
      <c r="H119" s="5">
        <v>0</v>
      </c>
      <c r="I119" s="5">
        <v>0</v>
      </c>
      <c r="J119" s="5">
        <v>0</v>
      </c>
      <c r="K119" s="5">
        <v>0</v>
      </c>
      <c r="L119" s="5">
        <v>0</v>
      </c>
      <c r="M119" s="5">
        <v>0</v>
      </c>
      <c r="N119" s="5">
        <v>0</v>
      </c>
      <c r="O119" s="5">
        <v>0</v>
      </c>
      <c r="P119" s="5">
        <v>0</v>
      </c>
      <c r="Q119" s="5">
        <v>0</v>
      </c>
      <c r="R119" s="5">
        <v>0</v>
      </c>
      <c r="S119" s="5">
        <v>0</v>
      </c>
    </row>
    <row r="120" spans="1:19" hidden="1" x14ac:dyDescent="0.35">
      <c r="A120" s="2" t="s">
        <v>8</v>
      </c>
      <c r="B120" s="1" t="s">
        <v>588</v>
      </c>
      <c r="C120" t="str">
        <f>VLOOKUP(B120,[2]Clothes!$B$5:$D$447,2, FALSE)</f>
        <v>Outside of MKCC</v>
      </c>
      <c r="D120" t="str">
        <f>VLOOKUP(B120,[2]Clothes!$B$5:$D$447,3, FALSE)</f>
        <v>Outside of MKCC - Other</v>
      </c>
      <c r="E120" s="5">
        <v>0</v>
      </c>
      <c r="F120" s="5">
        <v>0</v>
      </c>
      <c r="G120" s="5">
        <v>0</v>
      </c>
      <c r="H120" s="5">
        <v>0</v>
      </c>
      <c r="I120" s="5">
        <v>0</v>
      </c>
      <c r="J120" s="5">
        <v>0</v>
      </c>
      <c r="K120" s="5">
        <v>0</v>
      </c>
      <c r="L120" s="5">
        <v>0</v>
      </c>
      <c r="M120" s="5">
        <v>0</v>
      </c>
      <c r="N120" s="5">
        <v>0</v>
      </c>
      <c r="O120" s="5">
        <v>0</v>
      </c>
      <c r="P120" s="5">
        <v>0</v>
      </c>
      <c r="Q120" s="5">
        <v>0</v>
      </c>
      <c r="R120" s="5">
        <v>0</v>
      </c>
      <c r="S120" s="5">
        <v>0</v>
      </c>
    </row>
    <row r="121" spans="1:19" hidden="1" x14ac:dyDescent="0.35">
      <c r="A121" s="2" t="s">
        <v>8</v>
      </c>
      <c r="B121" s="1" t="s">
        <v>109</v>
      </c>
      <c r="C121" t="str">
        <f>VLOOKUP(B121,[2]Clothes!$B$5:$D$447,2, FALSE)</f>
        <v>Outside of MKCC</v>
      </c>
      <c r="D121" t="str">
        <f>VLOOKUP(B121,[2]Clothes!$B$5:$D$447,3, FALSE)</f>
        <v>Towcester</v>
      </c>
      <c r="E121" s="5">
        <v>0</v>
      </c>
      <c r="F121" s="5">
        <v>0</v>
      </c>
      <c r="G121" s="5">
        <v>0</v>
      </c>
      <c r="H121" s="5">
        <v>0</v>
      </c>
      <c r="I121" s="5">
        <v>0</v>
      </c>
      <c r="J121" s="5">
        <v>0</v>
      </c>
      <c r="K121" s="5">
        <v>0</v>
      </c>
      <c r="L121" s="5">
        <v>0</v>
      </c>
      <c r="M121" s="5">
        <v>0</v>
      </c>
      <c r="N121" s="5">
        <v>0</v>
      </c>
      <c r="O121" s="5">
        <v>0</v>
      </c>
      <c r="P121" s="5">
        <v>0</v>
      </c>
      <c r="Q121" s="5">
        <v>0</v>
      </c>
      <c r="R121" s="5">
        <v>0</v>
      </c>
      <c r="S121" s="5">
        <v>0</v>
      </c>
    </row>
    <row r="122" spans="1:19" hidden="1" x14ac:dyDescent="0.35">
      <c r="A122" s="2" t="s">
        <v>8</v>
      </c>
      <c r="B122" s="1" t="s">
        <v>110</v>
      </c>
      <c r="C122" t="str">
        <f>VLOOKUP(B122,[2]Clothes!$B$5:$D$447,2, FALSE)</f>
        <v>Outside of MKCC</v>
      </c>
      <c r="D122" t="str">
        <f>VLOOKUP(B122,[2]Clothes!$B$5:$D$447,3, FALSE)</f>
        <v>Buckingham</v>
      </c>
      <c r="E122" s="5">
        <v>0</v>
      </c>
      <c r="F122" s="5">
        <v>0</v>
      </c>
      <c r="G122" s="5">
        <v>0</v>
      </c>
      <c r="H122" s="5">
        <v>0</v>
      </c>
      <c r="I122" s="5">
        <v>0</v>
      </c>
      <c r="J122" s="5">
        <v>0</v>
      </c>
      <c r="K122" s="5">
        <v>0</v>
      </c>
      <c r="L122" s="5">
        <v>0</v>
      </c>
      <c r="M122" s="5">
        <v>0</v>
      </c>
      <c r="N122" s="5">
        <v>0</v>
      </c>
      <c r="O122" s="5">
        <v>0</v>
      </c>
      <c r="P122" s="5">
        <v>0</v>
      </c>
      <c r="Q122" s="5">
        <v>0</v>
      </c>
      <c r="R122" s="5">
        <v>0</v>
      </c>
      <c r="S122" s="5">
        <v>0</v>
      </c>
    </row>
    <row r="123" spans="1:19" hidden="1" x14ac:dyDescent="0.35">
      <c r="A123" s="2" t="s">
        <v>8</v>
      </c>
      <c r="B123" s="1" t="s">
        <v>589</v>
      </c>
      <c r="C123" t="str">
        <f>VLOOKUP(B123,[2]Clothes!$B$5:$D$447,2, FALSE)</f>
        <v>Outside of MKCC</v>
      </c>
      <c r="D123" t="str">
        <f>VLOOKUP(B123,[2]Clothes!$B$5:$D$447,3, FALSE)</f>
        <v>Towcester</v>
      </c>
      <c r="E123" s="5">
        <v>0</v>
      </c>
      <c r="F123" s="5">
        <v>0</v>
      </c>
      <c r="G123" s="5">
        <v>0</v>
      </c>
      <c r="H123" s="5">
        <v>0</v>
      </c>
      <c r="I123" s="5">
        <v>0</v>
      </c>
      <c r="J123" s="5">
        <v>0</v>
      </c>
      <c r="K123" s="5">
        <v>0</v>
      </c>
      <c r="L123" s="5">
        <v>0</v>
      </c>
      <c r="M123" s="5">
        <v>0</v>
      </c>
      <c r="N123" s="5">
        <v>0</v>
      </c>
      <c r="O123" s="5">
        <v>0</v>
      </c>
      <c r="P123" s="5">
        <v>0</v>
      </c>
      <c r="Q123" s="5">
        <v>0</v>
      </c>
      <c r="R123" s="5">
        <v>0</v>
      </c>
      <c r="S123" s="5">
        <v>0</v>
      </c>
    </row>
    <row r="124" spans="1:19" hidden="1" x14ac:dyDescent="0.35">
      <c r="A124" s="2" t="s">
        <v>8</v>
      </c>
      <c r="B124" s="1" t="s">
        <v>590</v>
      </c>
      <c r="C124" t="str">
        <f>VLOOKUP(B124,[2]Clothes!$B$5:$D$447,2, FALSE)</f>
        <v>Outside of MKCC</v>
      </c>
      <c r="D124" t="str">
        <f>VLOOKUP(B124,[2]Clothes!$B$5:$D$447,3, FALSE)</f>
        <v>Towcester</v>
      </c>
      <c r="E124" s="5">
        <v>0</v>
      </c>
      <c r="F124" s="5">
        <v>0</v>
      </c>
      <c r="G124" s="5">
        <v>0</v>
      </c>
      <c r="H124" s="5">
        <v>0</v>
      </c>
      <c r="I124" s="5">
        <v>0</v>
      </c>
      <c r="J124" s="5">
        <v>0</v>
      </c>
      <c r="K124" s="5">
        <v>0</v>
      </c>
      <c r="L124" s="5">
        <v>0</v>
      </c>
      <c r="M124" s="5">
        <v>0</v>
      </c>
      <c r="N124" s="5">
        <v>0</v>
      </c>
      <c r="O124" s="5">
        <v>0</v>
      </c>
      <c r="P124" s="5">
        <v>0</v>
      </c>
      <c r="Q124" s="5">
        <v>0</v>
      </c>
      <c r="R124" s="5">
        <v>0</v>
      </c>
      <c r="S124" s="5">
        <v>0</v>
      </c>
    </row>
    <row r="125" spans="1:19" hidden="1" x14ac:dyDescent="0.35">
      <c r="A125" s="2" t="s">
        <v>8</v>
      </c>
      <c r="B125" s="1" t="s">
        <v>591</v>
      </c>
      <c r="C125" t="str">
        <f>VLOOKUP(B125,[2]Clothes!$B$5:$D$447,2, FALSE)</f>
        <v>Outside of MKCC</v>
      </c>
      <c r="D125" t="str">
        <f>VLOOKUP(B125,[2]Clothes!$B$5:$D$447,3, FALSE)</f>
        <v>Outside of MKCC - Other</v>
      </c>
      <c r="E125" s="5">
        <v>0</v>
      </c>
      <c r="F125" s="5">
        <v>0</v>
      </c>
      <c r="G125" s="5">
        <v>0</v>
      </c>
      <c r="H125" s="5">
        <v>0</v>
      </c>
      <c r="I125" s="5">
        <v>0</v>
      </c>
      <c r="J125" s="5">
        <v>0</v>
      </c>
      <c r="K125" s="5">
        <v>0</v>
      </c>
      <c r="L125" s="5">
        <v>0</v>
      </c>
      <c r="M125" s="5">
        <v>0</v>
      </c>
      <c r="N125" s="5">
        <v>0</v>
      </c>
      <c r="O125" s="5">
        <v>0</v>
      </c>
      <c r="P125" s="5">
        <v>0</v>
      </c>
      <c r="Q125" s="5">
        <v>0</v>
      </c>
      <c r="R125" s="5">
        <v>0</v>
      </c>
      <c r="S125" s="5">
        <v>0</v>
      </c>
    </row>
    <row r="126" spans="1:19" hidden="1" x14ac:dyDescent="0.35">
      <c r="A126" s="2" t="s">
        <v>8</v>
      </c>
      <c r="B126" s="1" t="s">
        <v>592</v>
      </c>
      <c r="C126" t="str">
        <f>VLOOKUP(B126,[2]Clothes!$B$5:$D$447,2, FALSE)</f>
        <v>Outside of MKCC</v>
      </c>
      <c r="D126" t="str">
        <f>VLOOKUP(B126,[2]Clothes!$B$5:$D$447,3, FALSE)</f>
        <v>Outside of MKCC - Other</v>
      </c>
      <c r="E126" s="5">
        <v>0</v>
      </c>
      <c r="F126" s="5">
        <v>0</v>
      </c>
      <c r="G126" s="5">
        <v>0</v>
      </c>
      <c r="H126" s="5">
        <v>0</v>
      </c>
      <c r="I126" s="5">
        <v>0</v>
      </c>
      <c r="J126" s="5">
        <v>0</v>
      </c>
      <c r="K126" s="5">
        <v>0</v>
      </c>
      <c r="L126" s="5">
        <v>0</v>
      </c>
      <c r="M126" s="5">
        <v>0</v>
      </c>
      <c r="N126" s="5">
        <v>0</v>
      </c>
      <c r="O126" s="5">
        <v>0</v>
      </c>
      <c r="P126" s="5">
        <v>0</v>
      </c>
      <c r="Q126" s="5">
        <v>0</v>
      </c>
      <c r="R126" s="5">
        <v>0</v>
      </c>
      <c r="S126" s="5">
        <v>0</v>
      </c>
    </row>
    <row r="127" spans="1:19" hidden="1" x14ac:dyDescent="0.35">
      <c r="A127" s="2" t="s">
        <v>8</v>
      </c>
      <c r="B127" s="1" t="s">
        <v>593</v>
      </c>
      <c r="C127" t="str">
        <f>VLOOKUP(B127,[2]Clothes!$B$5:$D$447,2, FALSE)</f>
        <v>Outside of MKCC</v>
      </c>
      <c r="D127" t="str">
        <f>VLOOKUP(B127,[2]Clothes!$B$5:$D$447,3, FALSE)</f>
        <v>Buckingham</v>
      </c>
      <c r="E127" s="5">
        <v>0</v>
      </c>
      <c r="F127" s="5">
        <v>0</v>
      </c>
      <c r="G127" s="5">
        <v>0</v>
      </c>
      <c r="H127" s="5">
        <v>0</v>
      </c>
      <c r="I127" s="5">
        <v>0</v>
      </c>
      <c r="J127" s="5">
        <v>0</v>
      </c>
      <c r="K127" s="5">
        <v>0</v>
      </c>
      <c r="L127" s="5">
        <v>0</v>
      </c>
      <c r="M127" s="5">
        <v>0</v>
      </c>
      <c r="N127" s="5">
        <v>0</v>
      </c>
      <c r="O127" s="5">
        <v>0</v>
      </c>
      <c r="P127" s="5">
        <v>0</v>
      </c>
      <c r="Q127" s="5">
        <v>0</v>
      </c>
      <c r="R127" s="5">
        <v>0</v>
      </c>
      <c r="S127" s="5">
        <v>0</v>
      </c>
    </row>
    <row r="128" spans="1:19" hidden="1" x14ac:dyDescent="0.35">
      <c r="A128" s="2" t="s">
        <v>8</v>
      </c>
      <c r="B128" s="1" t="s">
        <v>594</v>
      </c>
      <c r="C128" t="str">
        <f>VLOOKUP(B128,[2]Clothes!$B$5:$D$447,2, FALSE)</f>
        <v>Outside of MKCC</v>
      </c>
      <c r="D128" t="str">
        <f>VLOOKUP(B128,[2]Clothes!$B$5:$D$447,3, FALSE)</f>
        <v>Outside of MKCC - Other</v>
      </c>
      <c r="E128" s="5">
        <v>0</v>
      </c>
      <c r="F128" s="5">
        <v>0</v>
      </c>
      <c r="G128" s="5">
        <v>0</v>
      </c>
      <c r="H128" s="5">
        <v>0</v>
      </c>
      <c r="I128" s="5">
        <v>0</v>
      </c>
      <c r="J128" s="5">
        <v>0</v>
      </c>
      <c r="K128" s="5">
        <v>0</v>
      </c>
      <c r="L128" s="5">
        <v>0</v>
      </c>
      <c r="M128" s="5">
        <v>0</v>
      </c>
      <c r="N128" s="5">
        <v>0</v>
      </c>
      <c r="O128" s="5">
        <v>0</v>
      </c>
      <c r="P128" s="5">
        <v>0</v>
      </c>
      <c r="Q128" s="5">
        <v>0</v>
      </c>
      <c r="R128" s="5">
        <v>0</v>
      </c>
      <c r="S128" s="5">
        <v>0</v>
      </c>
    </row>
    <row r="129" spans="1:19" hidden="1" x14ac:dyDescent="0.35">
      <c r="A129" s="2" t="s">
        <v>8</v>
      </c>
      <c r="B129" s="1" t="s">
        <v>595</v>
      </c>
      <c r="C129" t="str">
        <f>VLOOKUP(B129,[2]Clothes!$B$5:$D$447,2, FALSE)</f>
        <v>Outside of MKCC</v>
      </c>
      <c r="D129" t="str">
        <f>VLOOKUP(B129,[2]Clothes!$B$5:$D$447,3, FALSE)</f>
        <v>Buckingham</v>
      </c>
      <c r="E129" s="5">
        <v>3.7699999999999999E-3</v>
      </c>
      <c r="F129" s="5">
        <v>0</v>
      </c>
      <c r="G129" s="5">
        <v>0</v>
      </c>
      <c r="H129" s="5">
        <v>0</v>
      </c>
      <c r="I129" s="5">
        <v>0</v>
      </c>
      <c r="J129" s="5">
        <v>0</v>
      </c>
      <c r="K129" s="5">
        <v>0</v>
      </c>
      <c r="L129" s="5">
        <v>0</v>
      </c>
      <c r="M129" s="5">
        <v>3.2800000000000003E-2</v>
      </c>
      <c r="N129" s="5">
        <v>0</v>
      </c>
      <c r="O129" s="5">
        <v>0</v>
      </c>
      <c r="P129" s="5">
        <v>0</v>
      </c>
      <c r="Q129" s="5">
        <v>0</v>
      </c>
      <c r="R129" s="5">
        <v>0</v>
      </c>
      <c r="S129" s="5">
        <v>0</v>
      </c>
    </row>
    <row r="130" spans="1:19" hidden="1" x14ac:dyDescent="0.35">
      <c r="A130" s="2" t="s">
        <v>8</v>
      </c>
      <c r="B130" s="1" t="s">
        <v>596</v>
      </c>
      <c r="C130" t="str">
        <f>VLOOKUP(B130,[2]Clothes!$B$5:$D$447,2, FALSE)</f>
        <v>Outside of MKCC</v>
      </c>
      <c r="D130" t="str">
        <f>VLOOKUP(B130,[2]Clothes!$B$5:$D$447,3, FALSE)</f>
        <v>Outside of MKCC - Other</v>
      </c>
      <c r="E130" s="5">
        <v>0</v>
      </c>
      <c r="F130" s="5">
        <v>0</v>
      </c>
      <c r="G130" s="5">
        <v>0</v>
      </c>
      <c r="H130" s="5">
        <v>0</v>
      </c>
      <c r="I130" s="5">
        <v>0</v>
      </c>
      <c r="J130" s="5">
        <v>0</v>
      </c>
      <c r="K130" s="5">
        <v>0</v>
      </c>
      <c r="L130" s="5">
        <v>0</v>
      </c>
      <c r="M130" s="5">
        <v>0</v>
      </c>
      <c r="N130" s="5">
        <v>0</v>
      </c>
      <c r="O130" s="5">
        <v>0</v>
      </c>
      <c r="P130" s="5">
        <v>0</v>
      </c>
      <c r="Q130" s="5">
        <v>0</v>
      </c>
      <c r="R130" s="5">
        <v>0</v>
      </c>
      <c r="S130" s="5">
        <v>0</v>
      </c>
    </row>
    <row r="131" spans="1:19" hidden="1" x14ac:dyDescent="0.35">
      <c r="A131" s="2" t="s">
        <v>8</v>
      </c>
      <c r="B131" s="1" t="s">
        <v>597</v>
      </c>
      <c r="C131" t="str">
        <f>VLOOKUP(B131,[2]Clothes!$B$5:$D$447,2, FALSE)</f>
        <v>Out of Centre</v>
      </c>
      <c r="D131" t="str">
        <f>VLOOKUP(B131,[2]Clothes!$B$5:$D$447,3, FALSE)</f>
        <v>OoC - Zone 8</v>
      </c>
      <c r="E131" s="5">
        <v>0</v>
      </c>
      <c r="F131" s="5">
        <v>0</v>
      </c>
      <c r="G131" s="5">
        <v>0</v>
      </c>
      <c r="H131" s="5">
        <v>0</v>
      </c>
      <c r="I131" s="5">
        <v>0</v>
      </c>
      <c r="J131" s="5">
        <v>0</v>
      </c>
      <c r="K131" s="5">
        <v>0</v>
      </c>
      <c r="L131" s="5">
        <v>0</v>
      </c>
      <c r="M131" s="5">
        <v>0</v>
      </c>
      <c r="N131" s="5">
        <v>0</v>
      </c>
      <c r="O131" s="5">
        <v>0</v>
      </c>
      <c r="P131" s="5">
        <v>0</v>
      </c>
      <c r="Q131" s="5">
        <v>0</v>
      </c>
      <c r="R131" s="5">
        <v>0</v>
      </c>
      <c r="S131" s="5">
        <v>0</v>
      </c>
    </row>
    <row r="132" spans="1:19" hidden="1" x14ac:dyDescent="0.35">
      <c r="A132" s="2" t="s">
        <v>8</v>
      </c>
      <c r="B132" s="1" t="s">
        <v>598</v>
      </c>
      <c r="C132" t="str">
        <f>VLOOKUP(B132,[2]Clothes!$B$5:$D$447,2, FALSE)</f>
        <v>Outside of MKCC</v>
      </c>
      <c r="D132" t="str">
        <f>VLOOKUP(B132,[2]Clothes!$B$5:$D$447,3, FALSE)</f>
        <v>Outside of MKCC - Other</v>
      </c>
      <c r="E132" s="5">
        <v>0</v>
      </c>
      <c r="F132" s="5">
        <v>0</v>
      </c>
      <c r="G132" s="5">
        <v>0</v>
      </c>
      <c r="H132" s="5">
        <v>0</v>
      </c>
      <c r="I132" s="5">
        <v>0</v>
      </c>
      <c r="J132" s="5">
        <v>0</v>
      </c>
      <c r="K132" s="5">
        <v>0</v>
      </c>
      <c r="L132" s="5">
        <v>0</v>
      </c>
      <c r="M132" s="5">
        <v>0</v>
      </c>
      <c r="N132" s="5">
        <v>0</v>
      </c>
      <c r="O132" s="5">
        <v>0</v>
      </c>
      <c r="P132" s="5">
        <v>0</v>
      </c>
      <c r="Q132" s="5">
        <v>0</v>
      </c>
      <c r="R132" s="5">
        <v>0</v>
      </c>
      <c r="S132" s="5">
        <v>0</v>
      </c>
    </row>
    <row r="133" spans="1:19" hidden="1" x14ac:dyDescent="0.35">
      <c r="A133" s="2" t="s">
        <v>8</v>
      </c>
      <c r="B133" s="1" t="s">
        <v>599</v>
      </c>
      <c r="C133" t="str">
        <f>VLOOKUP(B133,[2]Clothes!$B$5:$D$447,2, FALSE)</f>
        <v>Outside of MKCC</v>
      </c>
      <c r="D133" t="str">
        <f>VLOOKUP(B133,[2]Clothes!$B$5:$D$447,3, FALSE)</f>
        <v>Outside of MKCC - Other</v>
      </c>
      <c r="E133" s="5">
        <v>0</v>
      </c>
      <c r="F133" s="5">
        <v>0</v>
      </c>
      <c r="G133" s="5">
        <v>0</v>
      </c>
      <c r="H133" s="5">
        <v>0</v>
      </c>
      <c r="I133" s="5">
        <v>0</v>
      </c>
      <c r="J133" s="5">
        <v>0</v>
      </c>
      <c r="K133" s="5">
        <v>0</v>
      </c>
      <c r="L133" s="5">
        <v>0</v>
      </c>
      <c r="M133" s="5">
        <v>0</v>
      </c>
      <c r="N133" s="5">
        <v>0</v>
      </c>
      <c r="O133" s="5">
        <v>0</v>
      </c>
      <c r="P133" s="5">
        <v>0</v>
      </c>
      <c r="Q133" s="5">
        <v>0</v>
      </c>
      <c r="R133" s="5">
        <v>0</v>
      </c>
      <c r="S133" s="5">
        <v>0</v>
      </c>
    </row>
    <row r="134" spans="1:19" hidden="1" x14ac:dyDescent="0.35">
      <c r="A134" s="2" t="s">
        <v>8</v>
      </c>
      <c r="B134" s="1" t="s">
        <v>600</v>
      </c>
      <c r="C134" t="str">
        <f>VLOOKUP(B134,[2]Clothes!$B$5:$D$447,2, FALSE)</f>
        <v>Outside of MKCC</v>
      </c>
      <c r="D134" t="str">
        <f>VLOOKUP(B134,[2]Clothes!$B$5:$D$447,3, FALSE)</f>
        <v>Towcester</v>
      </c>
      <c r="E134" s="5">
        <v>0</v>
      </c>
      <c r="F134" s="5">
        <v>0</v>
      </c>
      <c r="G134" s="5">
        <v>0</v>
      </c>
      <c r="H134" s="5">
        <v>0</v>
      </c>
      <c r="I134" s="5">
        <v>0</v>
      </c>
      <c r="J134" s="5">
        <v>0</v>
      </c>
      <c r="K134" s="5">
        <v>0</v>
      </c>
      <c r="L134" s="5">
        <v>0</v>
      </c>
      <c r="M134" s="5">
        <v>0</v>
      </c>
      <c r="N134" s="5">
        <v>0</v>
      </c>
      <c r="O134" s="5">
        <v>0</v>
      </c>
      <c r="P134" s="5">
        <v>0</v>
      </c>
      <c r="Q134" s="5">
        <v>0</v>
      </c>
      <c r="R134" s="5">
        <v>0</v>
      </c>
      <c r="S134" s="5">
        <v>0</v>
      </c>
    </row>
    <row r="135" spans="1:19" hidden="1" x14ac:dyDescent="0.35">
      <c r="A135" s="2" t="s">
        <v>8</v>
      </c>
      <c r="B135" s="1" t="s">
        <v>601</v>
      </c>
      <c r="C135" t="str">
        <f>VLOOKUP(B135,[2]Clothes!$B$5:$D$447,2, FALSE)</f>
        <v>Out of Centre</v>
      </c>
      <c r="D135" t="str">
        <f>VLOOKUP(B135,[2]Clothes!$B$5:$D$447,3, FALSE)</f>
        <v>OoC - Zone 8</v>
      </c>
      <c r="E135" s="5">
        <v>0</v>
      </c>
      <c r="F135" s="5">
        <v>0</v>
      </c>
      <c r="G135" s="5">
        <v>0</v>
      </c>
      <c r="H135" s="5">
        <v>0</v>
      </c>
      <c r="I135" s="5">
        <v>0</v>
      </c>
      <c r="J135" s="5">
        <v>0</v>
      </c>
      <c r="K135" s="5">
        <v>0</v>
      </c>
      <c r="L135" s="5">
        <v>0</v>
      </c>
      <c r="M135" s="5">
        <v>0</v>
      </c>
      <c r="N135" s="5">
        <v>0</v>
      </c>
      <c r="O135" s="5">
        <v>0</v>
      </c>
      <c r="P135" s="5">
        <v>0</v>
      </c>
      <c r="Q135" s="5">
        <v>0</v>
      </c>
      <c r="R135" s="5">
        <v>0</v>
      </c>
      <c r="S135" s="5">
        <v>0</v>
      </c>
    </row>
    <row r="136" spans="1:19" hidden="1" x14ac:dyDescent="0.35">
      <c r="A136" s="2" t="s">
        <v>8</v>
      </c>
      <c r="B136" s="1" t="s">
        <v>602</v>
      </c>
      <c r="C136" t="str">
        <f>VLOOKUP(B136,[2]Clothes!$B$5:$D$447,2, FALSE)</f>
        <v>Out of Centre</v>
      </c>
      <c r="D136" t="str">
        <f>VLOOKUP(B136,[2]Clothes!$B$5:$D$447,3, FALSE)</f>
        <v>OoC - Zone 8</v>
      </c>
      <c r="E136" s="5">
        <v>0</v>
      </c>
      <c r="F136" s="5">
        <v>0</v>
      </c>
      <c r="G136" s="5">
        <v>0</v>
      </c>
      <c r="H136" s="5">
        <v>0</v>
      </c>
      <c r="I136" s="5">
        <v>0</v>
      </c>
      <c r="J136" s="5">
        <v>0</v>
      </c>
      <c r="K136" s="5">
        <v>0</v>
      </c>
      <c r="L136" s="5">
        <v>0</v>
      </c>
      <c r="M136" s="5">
        <v>0</v>
      </c>
      <c r="N136" s="5">
        <v>0</v>
      </c>
      <c r="O136" s="5">
        <v>0</v>
      </c>
      <c r="P136" s="5">
        <v>0</v>
      </c>
      <c r="Q136" s="5">
        <v>0</v>
      </c>
      <c r="R136" s="5">
        <v>0</v>
      </c>
      <c r="S136" s="5">
        <v>0</v>
      </c>
    </row>
    <row r="137" spans="1:19" hidden="1" x14ac:dyDescent="0.35">
      <c r="A137" s="2" t="s">
        <v>8</v>
      </c>
      <c r="B137" s="1" t="s">
        <v>603</v>
      </c>
      <c r="C137" t="str">
        <f>VLOOKUP(B137,[2]Clothes!$B$5:$D$447,2, FALSE)</f>
        <v>Outside of MKCC</v>
      </c>
      <c r="D137" t="str">
        <f>VLOOKUP(B137,[2]Clothes!$B$5:$D$447,3, FALSE)</f>
        <v>Outside of MKCC - Other</v>
      </c>
      <c r="E137" s="5">
        <v>0</v>
      </c>
      <c r="F137" s="5">
        <v>0</v>
      </c>
      <c r="G137" s="5">
        <v>0</v>
      </c>
      <c r="H137" s="5">
        <v>0</v>
      </c>
      <c r="I137" s="5">
        <v>0</v>
      </c>
      <c r="J137" s="5">
        <v>0</v>
      </c>
      <c r="K137" s="5">
        <v>0</v>
      </c>
      <c r="L137" s="5">
        <v>0</v>
      </c>
      <c r="M137" s="5">
        <v>0</v>
      </c>
      <c r="N137" s="5">
        <v>0</v>
      </c>
      <c r="O137" s="5">
        <v>0</v>
      </c>
      <c r="P137" s="5">
        <v>0</v>
      </c>
      <c r="Q137" s="5">
        <v>0</v>
      </c>
      <c r="R137" s="5">
        <v>0</v>
      </c>
      <c r="S137" s="5">
        <v>0</v>
      </c>
    </row>
    <row r="138" spans="1:19" hidden="1" x14ac:dyDescent="0.35">
      <c r="A138" s="2" t="s">
        <v>8</v>
      </c>
      <c r="B138" s="1" t="s">
        <v>604</v>
      </c>
      <c r="C138" t="str">
        <f>VLOOKUP(B138,[2]Clothes!$B$5:$D$447,2, FALSE)</f>
        <v>Outside of MKCC</v>
      </c>
      <c r="D138" t="str">
        <f>VLOOKUP(B138,[2]Clothes!$B$5:$D$447,3, FALSE)</f>
        <v>Outside of MKCC - Other</v>
      </c>
      <c r="E138" s="5">
        <v>0</v>
      </c>
      <c r="F138" s="5">
        <v>0</v>
      </c>
      <c r="G138" s="5">
        <v>0</v>
      </c>
      <c r="H138" s="5">
        <v>0</v>
      </c>
      <c r="I138" s="5">
        <v>0</v>
      </c>
      <c r="J138" s="5">
        <v>0</v>
      </c>
      <c r="K138" s="5">
        <v>0</v>
      </c>
      <c r="L138" s="5">
        <v>0</v>
      </c>
      <c r="M138" s="5">
        <v>0</v>
      </c>
      <c r="N138" s="5">
        <v>0</v>
      </c>
      <c r="O138" s="5">
        <v>0</v>
      </c>
      <c r="P138" s="5">
        <v>0</v>
      </c>
      <c r="Q138" s="5">
        <v>0</v>
      </c>
      <c r="R138" s="5">
        <v>0</v>
      </c>
      <c r="S138" s="5">
        <v>0</v>
      </c>
    </row>
    <row r="139" spans="1:19" hidden="1" x14ac:dyDescent="0.35">
      <c r="A139" s="2" t="s">
        <v>8</v>
      </c>
      <c r="B139" s="1" t="s">
        <v>605</v>
      </c>
      <c r="C139" t="str">
        <f>VLOOKUP(B139,[2]Clothes!$B$5:$D$447,2, FALSE)</f>
        <v>Outside of MKCC</v>
      </c>
      <c r="D139" t="str">
        <f>VLOOKUP(B139,[2]Clothes!$B$5:$D$447,3, FALSE)</f>
        <v>Towcester</v>
      </c>
      <c r="E139" s="5">
        <v>0</v>
      </c>
      <c r="F139" s="5">
        <v>0</v>
      </c>
      <c r="G139" s="5">
        <v>0</v>
      </c>
      <c r="H139" s="5">
        <v>0</v>
      </c>
      <c r="I139" s="5">
        <v>0</v>
      </c>
      <c r="J139" s="5">
        <v>0</v>
      </c>
      <c r="K139" s="5">
        <v>0</v>
      </c>
      <c r="L139" s="5">
        <v>0</v>
      </c>
      <c r="M139" s="5">
        <v>0</v>
      </c>
      <c r="N139" s="5">
        <v>0</v>
      </c>
      <c r="O139" s="5">
        <v>0</v>
      </c>
      <c r="P139" s="5">
        <v>0</v>
      </c>
      <c r="Q139" s="5">
        <v>0</v>
      </c>
      <c r="R139" s="5">
        <v>0</v>
      </c>
      <c r="S139" s="5">
        <v>0</v>
      </c>
    </row>
    <row r="140" spans="1:19" hidden="1" x14ac:dyDescent="0.35">
      <c r="A140" s="2" t="s">
        <v>8</v>
      </c>
      <c r="B140" s="1" t="s">
        <v>606</v>
      </c>
      <c r="C140" t="str">
        <f>VLOOKUP(B140,[2]Clothes!$B$5:$D$447,2, FALSE)</f>
        <v>Outside of MKCC</v>
      </c>
      <c r="D140" t="str">
        <f>VLOOKUP(B140,[2]Clothes!$B$5:$D$447,3, FALSE)</f>
        <v>Outside of MKCC - Other</v>
      </c>
      <c r="E140" s="5">
        <v>0</v>
      </c>
      <c r="F140" s="5">
        <v>0</v>
      </c>
      <c r="G140" s="5">
        <v>0</v>
      </c>
      <c r="H140" s="5">
        <v>0</v>
      </c>
      <c r="I140" s="5">
        <v>0</v>
      </c>
      <c r="J140" s="5">
        <v>0</v>
      </c>
      <c r="K140" s="5">
        <v>0</v>
      </c>
      <c r="L140" s="5">
        <v>0</v>
      </c>
      <c r="M140" s="5">
        <v>0</v>
      </c>
      <c r="N140" s="5">
        <v>0</v>
      </c>
      <c r="O140" s="5">
        <v>0</v>
      </c>
      <c r="P140" s="5">
        <v>0</v>
      </c>
      <c r="Q140" s="5">
        <v>0</v>
      </c>
      <c r="R140" s="5">
        <v>0</v>
      </c>
      <c r="S140" s="5">
        <v>0</v>
      </c>
    </row>
    <row r="141" spans="1:19" hidden="1" x14ac:dyDescent="0.35">
      <c r="A141" s="2" t="s">
        <v>8</v>
      </c>
      <c r="B141" s="1" t="s">
        <v>607</v>
      </c>
      <c r="C141" t="str">
        <f>VLOOKUP(B141,[2]Clothes!$B$5:$D$447,2, FALSE)</f>
        <v>Outside of MKCC</v>
      </c>
      <c r="D141" t="str">
        <f>VLOOKUP(B141,[2]Clothes!$B$5:$D$447,3, FALSE)</f>
        <v>Buckingham</v>
      </c>
      <c r="E141" s="5">
        <v>0</v>
      </c>
      <c r="F141" s="5">
        <v>0</v>
      </c>
      <c r="G141" s="5">
        <v>0</v>
      </c>
      <c r="H141" s="5">
        <v>0</v>
      </c>
      <c r="I141" s="5">
        <v>0</v>
      </c>
      <c r="J141" s="5">
        <v>0</v>
      </c>
      <c r="K141" s="5">
        <v>0</v>
      </c>
      <c r="L141" s="5">
        <v>0</v>
      </c>
      <c r="M141" s="5">
        <v>0</v>
      </c>
      <c r="N141" s="5">
        <v>0</v>
      </c>
      <c r="O141" s="5">
        <v>0</v>
      </c>
      <c r="P141" s="5">
        <v>0</v>
      </c>
      <c r="Q141" s="5">
        <v>0</v>
      </c>
      <c r="R141" s="5">
        <v>0</v>
      </c>
      <c r="S141" s="5">
        <v>0</v>
      </c>
    </row>
    <row r="142" spans="1:19" hidden="1" x14ac:dyDescent="0.35">
      <c r="A142" s="2" t="s">
        <v>8</v>
      </c>
      <c r="B142" s="1" t="s">
        <v>128</v>
      </c>
      <c r="C142" t="str">
        <f>VLOOKUP(B142,[2]Clothes!$B$5:$D$447,2, FALSE)</f>
        <v>Outside of MKCC</v>
      </c>
      <c r="D142" t="str">
        <f>VLOOKUP(B142,[2]Clothes!$B$5:$D$447,3, FALSE)</f>
        <v>Buckingham</v>
      </c>
      <c r="E142" s="5">
        <v>0</v>
      </c>
      <c r="F142" s="5">
        <v>0</v>
      </c>
      <c r="G142" s="5">
        <v>0</v>
      </c>
      <c r="H142" s="5">
        <v>0</v>
      </c>
      <c r="I142" s="5">
        <v>0</v>
      </c>
      <c r="J142" s="5">
        <v>0</v>
      </c>
      <c r="K142" s="5">
        <v>0</v>
      </c>
      <c r="L142" s="5">
        <v>0</v>
      </c>
      <c r="M142" s="5">
        <v>0</v>
      </c>
      <c r="N142" s="5">
        <v>0</v>
      </c>
      <c r="O142" s="5">
        <v>0</v>
      </c>
      <c r="P142" s="5">
        <v>0</v>
      </c>
      <c r="Q142" s="5">
        <v>0</v>
      </c>
      <c r="R142" s="5">
        <v>0</v>
      </c>
      <c r="S142" s="5">
        <v>0</v>
      </c>
    </row>
    <row r="143" spans="1:19" hidden="1" x14ac:dyDescent="0.35">
      <c r="A143" s="2" t="s">
        <v>8</v>
      </c>
      <c r="B143" s="1" t="s">
        <v>129</v>
      </c>
      <c r="C143" t="str">
        <f>VLOOKUP(B143,[2]Clothes!$B$5:$D$447,2, FALSE)</f>
        <v>Outside of MKCC</v>
      </c>
      <c r="D143" t="str">
        <f>VLOOKUP(B143,[2]Clothes!$B$5:$D$447,3, FALSE)</f>
        <v>Towcester</v>
      </c>
      <c r="E143" s="5">
        <v>0</v>
      </c>
      <c r="F143" s="5">
        <v>0</v>
      </c>
      <c r="G143" s="5">
        <v>0</v>
      </c>
      <c r="H143" s="5">
        <v>0</v>
      </c>
      <c r="I143" s="5">
        <v>0</v>
      </c>
      <c r="J143" s="5">
        <v>0</v>
      </c>
      <c r="K143" s="5">
        <v>0</v>
      </c>
      <c r="L143" s="5">
        <v>0</v>
      </c>
      <c r="M143" s="5">
        <v>0</v>
      </c>
      <c r="N143" s="5">
        <v>0</v>
      </c>
      <c r="O143" s="5">
        <v>0</v>
      </c>
      <c r="P143" s="5">
        <v>0</v>
      </c>
      <c r="Q143" s="5">
        <v>0</v>
      </c>
      <c r="R143" s="5">
        <v>0</v>
      </c>
      <c r="S143" s="5">
        <v>0</v>
      </c>
    </row>
    <row r="144" spans="1:19" hidden="1" x14ac:dyDescent="0.35">
      <c r="A144" s="2" t="s">
        <v>8</v>
      </c>
      <c r="B144" s="1" t="s">
        <v>130</v>
      </c>
      <c r="C144" t="str">
        <f>VLOOKUP(B144,[2]Clothes!$B$5:$D$447,2, FALSE)</f>
        <v>Outside of MKCC</v>
      </c>
      <c r="D144" t="str">
        <f>VLOOKUP(B144,[2]Clothes!$B$5:$D$447,3, FALSE)</f>
        <v>Outside of MKCC - Other</v>
      </c>
      <c r="E144" s="5">
        <v>0</v>
      </c>
      <c r="F144" s="5">
        <v>0</v>
      </c>
      <c r="G144" s="5">
        <v>0</v>
      </c>
      <c r="H144" s="5">
        <v>0</v>
      </c>
      <c r="I144" s="5">
        <v>0</v>
      </c>
      <c r="J144" s="5">
        <v>0</v>
      </c>
      <c r="K144" s="5">
        <v>0</v>
      </c>
      <c r="L144" s="5">
        <v>0</v>
      </c>
      <c r="M144" s="5">
        <v>0</v>
      </c>
      <c r="N144" s="5">
        <v>0</v>
      </c>
      <c r="O144" s="5">
        <v>0</v>
      </c>
      <c r="P144" s="5">
        <v>0</v>
      </c>
      <c r="Q144" s="5">
        <v>0</v>
      </c>
      <c r="R144" s="5">
        <v>0</v>
      </c>
      <c r="S144" s="5">
        <v>0</v>
      </c>
    </row>
    <row r="145" spans="1:19" hidden="1" x14ac:dyDescent="0.35">
      <c r="A145" s="2" t="s">
        <v>8</v>
      </c>
      <c r="B145" s="1" t="s">
        <v>608</v>
      </c>
      <c r="C145" t="str">
        <f>VLOOKUP(B145,[2]Clothes!$B$5:$D$447,2, FALSE)</f>
        <v>Outside of MKCC</v>
      </c>
      <c r="D145" t="str">
        <f>VLOOKUP(B145,[2]Clothes!$B$5:$D$447,3, FALSE)</f>
        <v>Towcester</v>
      </c>
      <c r="E145" s="5">
        <v>0</v>
      </c>
      <c r="F145" s="5">
        <v>0</v>
      </c>
      <c r="G145" s="5">
        <v>0</v>
      </c>
      <c r="H145" s="5">
        <v>0</v>
      </c>
      <c r="I145" s="5">
        <v>0</v>
      </c>
      <c r="J145" s="5">
        <v>0</v>
      </c>
      <c r="K145" s="5">
        <v>0</v>
      </c>
      <c r="L145" s="5">
        <v>0</v>
      </c>
      <c r="M145" s="5">
        <v>0</v>
      </c>
      <c r="N145" s="5">
        <v>0</v>
      </c>
      <c r="O145" s="5">
        <v>0</v>
      </c>
      <c r="P145" s="5">
        <v>0</v>
      </c>
      <c r="Q145" s="5">
        <v>0</v>
      </c>
      <c r="R145" s="5">
        <v>0</v>
      </c>
      <c r="S145" s="5">
        <v>0</v>
      </c>
    </row>
    <row r="146" spans="1:19" hidden="1" x14ac:dyDescent="0.35">
      <c r="A146" s="2" t="s">
        <v>8</v>
      </c>
      <c r="B146" s="1" t="s">
        <v>609</v>
      </c>
      <c r="C146" t="str">
        <f>VLOOKUP(B146,[2]Clothes!$B$5:$D$447,2, FALSE)</f>
        <v>Out of Centre</v>
      </c>
      <c r="D146" t="str">
        <f>VLOOKUP(B146,[2]Clothes!$B$5:$D$447,3, FALSE)</f>
        <v>OoC - Zone 8</v>
      </c>
      <c r="E146" s="5">
        <v>0</v>
      </c>
      <c r="F146" s="5">
        <v>0</v>
      </c>
      <c r="G146" s="5">
        <v>0</v>
      </c>
      <c r="H146" s="5">
        <v>0</v>
      </c>
      <c r="I146" s="5">
        <v>0</v>
      </c>
      <c r="J146" s="5">
        <v>0</v>
      </c>
      <c r="K146" s="5">
        <v>0</v>
      </c>
      <c r="L146" s="5">
        <v>0</v>
      </c>
      <c r="M146" s="5">
        <v>0</v>
      </c>
      <c r="N146" s="5">
        <v>0</v>
      </c>
      <c r="O146" s="5">
        <v>0</v>
      </c>
      <c r="P146" s="5">
        <v>0</v>
      </c>
      <c r="Q146" s="5">
        <v>0</v>
      </c>
      <c r="R146" s="5">
        <v>0</v>
      </c>
      <c r="S146" s="5">
        <v>0</v>
      </c>
    </row>
    <row r="147" spans="1:19" hidden="1" x14ac:dyDescent="0.35">
      <c r="A147" s="2" t="s">
        <v>8</v>
      </c>
      <c r="B147" s="1" t="s">
        <v>610</v>
      </c>
      <c r="C147" t="str">
        <f>VLOOKUP(B147,[2]Clothes!$B$5:$D$447,2, FALSE)</f>
        <v>Outside of MKCC</v>
      </c>
      <c r="D147" t="str">
        <f>VLOOKUP(B147,[2]Clothes!$B$5:$D$447,3, FALSE)</f>
        <v>Towcester</v>
      </c>
      <c r="E147" s="5">
        <v>0</v>
      </c>
      <c r="F147" s="5">
        <v>0</v>
      </c>
      <c r="G147" s="5">
        <v>0</v>
      </c>
      <c r="H147" s="5">
        <v>0</v>
      </c>
      <c r="I147" s="5">
        <v>0</v>
      </c>
      <c r="J147" s="5">
        <v>0</v>
      </c>
      <c r="K147" s="5">
        <v>0</v>
      </c>
      <c r="L147" s="5">
        <v>0</v>
      </c>
      <c r="M147" s="5">
        <v>0</v>
      </c>
      <c r="N147" s="5">
        <v>0</v>
      </c>
      <c r="O147" s="5">
        <v>0</v>
      </c>
      <c r="P147" s="5">
        <v>0</v>
      </c>
      <c r="Q147" s="5">
        <v>0</v>
      </c>
      <c r="R147" s="5">
        <v>0</v>
      </c>
      <c r="S147" s="5">
        <v>0</v>
      </c>
    </row>
    <row r="148" spans="1:19" hidden="1" x14ac:dyDescent="0.35">
      <c r="A148" s="2" t="s">
        <v>9</v>
      </c>
      <c r="B148" s="1" t="s">
        <v>611</v>
      </c>
      <c r="C148" t="str">
        <f>VLOOKUP(B148,[2]Clothes!$B$5:$D$447,2, FALSE)</f>
        <v>Out of Centre</v>
      </c>
      <c r="D148" t="str">
        <f>VLOOKUP(B148,[2]Clothes!$B$5:$D$447,3, FALSE)</f>
        <v>OoC - Zone 9</v>
      </c>
      <c r="E148" s="5">
        <v>0</v>
      </c>
      <c r="F148" s="5">
        <v>0</v>
      </c>
      <c r="G148" s="5">
        <v>0</v>
      </c>
      <c r="H148" s="5">
        <v>0</v>
      </c>
      <c r="I148" s="5">
        <v>0</v>
      </c>
      <c r="J148" s="5">
        <v>0</v>
      </c>
      <c r="K148" s="5">
        <v>0</v>
      </c>
      <c r="L148" s="5">
        <v>0</v>
      </c>
      <c r="M148" s="5">
        <v>0</v>
      </c>
      <c r="N148" s="5">
        <v>0</v>
      </c>
      <c r="O148" s="5">
        <v>0</v>
      </c>
      <c r="P148" s="5">
        <v>0</v>
      </c>
      <c r="Q148" s="5">
        <v>0</v>
      </c>
      <c r="R148" s="5">
        <v>0</v>
      </c>
      <c r="S148" s="5">
        <v>0</v>
      </c>
    </row>
    <row r="149" spans="1:19" hidden="1" x14ac:dyDescent="0.35">
      <c r="A149" s="2" t="s">
        <v>9</v>
      </c>
      <c r="B149" s="1" t="s">
        <v>612</v>
      </c>
      <c r="C149" t="str">
        <f>VLOOKUP(B149,[2]Clothes!$B$5:$D$447,2, FALSE)</f>
        <v>Local Centres</v>
      </c>
      <c r="D149" t="str">
        <f>VLOOKUP(B149,[2]Clothes!$B$5:$D$447,3, FALSE)</f>
        <v>Newport Pagnell</v>
      </c>
      <c r="E149" s="5">
        <v>0</v>
      </c>
      <c r="F149" s="5">
        <v>0</v>
      </c>
      <c r="G149" s="5">
        <v>0</v>
      </c>
      <c r="H149" s="5">
        <v>0</v>
      </c>
      <c r="I149" s="5">
        <v>0</v>
      </c>
      <c r="J149" s="5">
        <v>0</v>
      </c>
      <c r="K149" s="5">
        <v>0</v>
      </c>
      <c r="L149" s="5">
        <v>0</v>
      </c>
      <c r="M149" s="5">
        <v>0</v>
      </c>
      <c r="N149" s="5">
        <v>0</v>
      </c>
      <c r="O149" s="5">
        <v>0</v>
      </c>
      <c r="P149" s="5">
        <v>0</v>
      </c>
      <c r="Q149" s="5">
        <v>0</v>
      </c>
      <c r="R149" s="5">
        <v>0</v>
      </c>
      <c r="S149" s="5">
        <v>0</v>
      </c>
    </row>
    <row r="150" spans="1:19" hidden="1" x14ac:dyDescent="0.35">
      <c r="A150" s="2" t="s">
        <v>9</v>
      </c>
      <c r="B150" s="1" t="s">
        <v>613</v>
      </c>
      <c r="C150" t="str">
        <f>VLOOKUP(B150,[2]Clothes!$B$5:$D$447,2, FALSE)</f>
        <v>Out of Centre</v>
      </c>
      <c r="D150" t="str">
        <f>VLOOKUP(B150,[2]Clothes!$B$5:$D$447,3, FALSE)</f>
        <v>OoC - Zone 9</v>
      </c>
      <c r="E150" s="5">
        <v>0</v>
      </c>
      <c r="F150" s="5">
        <v>0</v>
      </c>
      <c r="G150" s="5">
        <v>0</v>
      </c>
      <c r="H150" s="5">
        <v>0</v>
      </c>
      <c r="I150" s="5">
        <v>0</v>
      </c>
      <c r="J150" s="5">
        <v>0</v>
      </c>
      <c r="K150" s="5">
        <v>0</v>
      </c>
      <c r="L150" s="5">
        <v>0</v>
      </c>
      <c r="M150" s="5">
        <v>0</v>
      </c>
      <c r="N150" s="5">
        <v>0</v>
      </c>
      <c r="O150" s="5">
        <v>0</v>
      </c>
      <c r="P150" s="5">
        <v>0</v>
      </c>
      <c r="Q150" s="5">
        <v>0</v>
      </c>
      <c r="R150" s="5">
        <v>0</v>
      </c>
      <c r="S150" s="5">
        <v>0</v>
      </c>
    </row>
    <row r="151" spans="1:19" hidden="1" x14ac:dyDescent="0.35">
      <c r="A151" s="2" t="s">
        <v>9</v>
      </c>
      <c r="B151" s="1" t="s">
        <v>614</v>
      </c>
      <c r="C151" t="str">
        <f>VLOOKUP(B151,[2]Clothes!$B$5:$D$447,2, FALSE)</f>
        <v>Out of Centre</v>
      </c>
      <c r="D151" t="str">
        <f>VLOOKUP(B151,[2]Clothes!$B$5:$D$447,3, FALSE)</f>
        <v>OoC - Zone 9</v>
      </c>
      <c r="E151" s="5">
        <v>0</v>
      </c>
      <c r="F151" s="5">
        <v>0</v>
      </c>
      <c r="G151" s="5">
        <v>0</v>
      </c>
      <c r="H151" s="5">
        <v>0</v>
      </c>
      <c r="I151" s="5">
        <v>0</v>
      </c>
      <c r="J151" s="5">
        <v>0</v>
      </c>
      <c r="K151" s="5">
        <v>0</v>
      </c>
      <c r="L151" s="5">
        <v>0</v>
      </c>
      <c r="M151" s="5">
        <v>0</v>
      </c>
      <c r="N151" s="5">
        <v>0</v>
      </c>
      <c r="O151" s="5">
        <v>0</v>
      </c>
      <c r="P151" s="5">
        <v>0</v>
      </c>
      <c r="Q151" s="5">
        <v>0</v>
      </c>
      <c r="R151" s="5">
        <v>0</v>
      </c>
      <c r="S151" s="5">
        <v>0</v>
      </c>
    </row>
    <row r="152" spans="1:19" hidden="1" x14ac:dyDescent="0.35">
      <c r="A152" s="2" t="s">
        <v>9</v>
      </c>
      <c r="B152" s="1" t="s">
        <v>615</v>
      </c>
      <c r="C152" t="str">
        <f>VLOOKUP(B152,[2]Clothes!$B$5:$D$447,2, FALSE)</f>
        <v>Out of Centre</v>
      </c>
      <c r="D152" t="str">
        <f>VLOOKUP(B152,[2]Clothes!$B$5:$D$447,3, FALSE)</f>
        <v>OoC - Zone 9</v>
      </c>
      <c r="E152" s="5">
        <v>0</v>
      </c>
      <c r="F152" s="5">
        <v>0</v>
      </c>
      <c r="G152" s="5">
        <v>0</v>
      </c>
      <c r="H152" s="5">
        <v>0</v>
      </c>
      <c r="I152" s="5">
        <v>0</v>
      </c>
      <c r="J152" s="5">
        <v>0</v>
      </c>
      <c r="K152" s="5">
        <v>0</v>
      </c>
      <c r="L152" s="5">
        <v>0</v>
      </c>
      <c r="M152" s="5">
        <v>0</v>
      </c>
      <c r="N152" s="5">
        <v>0</v>
      </c>
      <c r="O152" s="5">
        <v>0</v>
      </c>
      <c r="P152" s="5">
        <v>0</v>
      </c>
      <c r="Q152" s="5">
        <v>0</v>
      </c>
      <c r="R152" s="5">
        <v>0</v>
      </c>
      <c r="S152" s="5">
        <v>0</v>
      </c>
    </row>
    <row r="153" spans="1:19" hidden="1" x14ac:dyDescent="0.35">
      <c r="A153" s="2" t="s">
        <v>9</v>
      </c>
      <c r="B153" s="1" t="s">
        <v>616</v>
      </c>
      <c r="C153" t="str">
        <f>VLOOKUP(B153,[2]Clothes!$B$5:$D$447,2, FALSE)</f>
        <v>Out of Centre</v>
      </c>
      <c r="D153" t="str">
        <f>VLOOKUP(B153,[2]Clothes!$B$5:$D$447,3, FALSE)</f>
        <v>OoC - Zone 9</v>
      </c>
      <c r="E153" s="5">
        <v>0</v>
      </c>
      <c r="F153" s="5">
        <v>0</v>
      </c>
      <c r="G153" s="5">
        <v>0</v>
      </c>
      <c r="H153" s="5">
        <v>0</v>
      </c>
      <c r="I153" s="5">
        <v>0</v>
      </c>
      <c r="J153" s="5">
        <v>0</v>
      </c>
      <c r="K153" s="5">
        <v>0</v>
      </c>
      <c r="L153" s="5">
        <v>0</v>
      </c>
      <c r="M153" s="5">
        <v>0</v>
      </c>
      <c r="N153" s="5">
        <v>0</v>
      </c>
      <c r="O153" s="5">
        <v>0</v>
      </c>
      <c r="P153" s="5">
        <v>0</v>
      </c>
      <c r="Q153" s="5">
        <v>0</v>
      </c>
      <c r="R153" s="5">
        <v>0</v>
      </c>
      <c r="S153" s="5">
        <v>0</v>
      </c>
    </row>
    <row r="154" spans="1:19" hidden="1" x14ac:dyDescent="0.35">
      <c r="A154" s="2" t="s">
        <v>9</v>
      </c>
      <c r="B154" s="1" t="s">
        <v>617</v>
      </c>
      <c r="C154" t="str">
        <f>VLOOKUP(B154,[2]Clothes!$B$5:$D$447,2, FALSE)</f>
        <v>Out of Centre</v>
      </c>
      <c r="D154" t="str">
        <f>VLOOKUP(B154,[2]Clothes!$B$5:$D$447,3, FALSE)</f>
        <v>OoC - Zone 9</v>
      </c>
      <c r="E154" s="5">
        <v>0</v>
      </c>
      <c r="F154" s="5">
        <v>0</v>
      </c>
      <c r="G154" s="5">
        <v>0</v>
      </c>
      <c r="H154" s="5">
        <v>0</v>
      </c>
      <c r="I154" s="5">
        <v>0</v>
      </c>
      <c r="J154" s="5">
        <v>0</v>
      </c>
      <c r="K154" s="5">
        <v>0</v>
      </c>
      <c r="L154" s="5">
        <v>0</v>
      </c>
      <c r="M154" s="5">
        <v>0</v>
      </c>
      <c r="N154" s="5">
        <v>0</v>
      </c>
      <c r="O154" s="5">
        <v>0</v>
      </c>
      <c r="P154" s="5">
        <v>0</v>
      </c>
      <c r="Q154" s="5">
        <v>0</v>
      </c>
      <c r="R154" s="5">
        <v>0</v>
      </c>
      <c r="S154" s="5">
        <v>0</v>
      </c>
    </row>
    <row r="155" spans="1:19" hidden="1" x14ac:dyDescent="0.35">
      <c r="A155" s="2" t="s">
        <v>9</v>
      </c>
      <c r="B155" s="1" t="s">
        <v>618</v>
      </c>
      <c r="C155" t="str">
        <f>VLOOKUP(B155,[2]Clothes!$B$5:$D$447,2, FALSE)</f>
        <v>Out of Centre</v>
      </c>
      <c r="D155" t="str">
        <f>VLOOKUP(B155,[2]Clothes!$B$5:$D$447,3, FALSE)</f>
        <v>OoC - Zone 9</v>
      </c>
      <c r="E155" s="5">
        <v>0</v>
      </c>
      <c r="F155" s="5">
        <v>0</v>
      </c>
      <c r="G155" s="5">
        <v>0</v>
      </c>
      <c r="H155" s="5">
        <v>0</v>
      </c>
      <c r="I155" s="5">
        <v>0</v>
      </c>
      <c r="J155" s="5">
        <v>0</v>
      </c>
      <c r="K155" s="5">
        <v>0</v>
      </c>
      <c r="L155" s="5">
        <v>0</v>
      </c>
      <c r="M155" s="5">
        <v>0</v>
      </c>
      <c r="N155" s="5">
        <v>0</v>
      </c>
      <c r="O155" s="5">
        <v>0</v>
      </c>
      <c r="P155" s="5">
        <v>0</v>
      </c>
      <c r="Q155" s="5">
        <v>0</v>
      </c>
      <c r="R155" s="5">
        <v>0</v>
      </c>
      <c r="S155" s="5">
        <v>0</v>
      </c>
    </row>
    <row r="156" spans="1:19" hidden="1" x14ac:dyDescent="0.35">
      <c r="A156" s="2" t="s">
        <v>9</v>
      </c>
      <c r="B156" s="1" t="s">
        <v>619</v>
      </c>
      <c r="C156" t="str">
        <f>VLOOKUP(B156,[2]Clothes!$B$5:$D$447,2, FALSE)</f>
        <v>Out of Centre</v>
      </c>
      <c r="D156" t="str">
        <f>VLOOKUP(B156,[2]Clothes!$B$5:$D$447,3, FALSE)</f>
        <v>OoC - Zone 9</v>
      </c>
      <c r="E156" s="5">
        <v>0</v>
      </c>
      <c r="F156" s="5">
        <v>0</v>
      </c>
      <c r="G156" s="5">
        <v>0</v>
      </c>
      <c r="H156" s="5">
        <v>0</v>
      </c>
      <c r="I156" s="5">
        <v>0</v>
      </c>
      <c r="J156" s="5">
        <v>0</v>
      </c>
      <c r="K156" s="5">
        <v>0</v>
      </c>
      <c r="L156" s="5">
        <v>0</v>
      </c>
      <c r="M156" s="5">
        <v>0</v>
      </c>
      <c r="N156" s="5">
        <v>0</v>
      </c>
      <c r="O156" s="5">
        <v>0</v>
      </c>
      <c r="P156" s="5">
        <v>0</v>
      </c>
      <c r="Q156" s="5">
        <v>0</v>
      </c>
      <c r="R156" s="5">
        <v>0</v>
      </c>
      <c r="S156" s="5">
        <v>0</v>
      </c>
    </row>
    <row r="157" spans="1:19" hidden="1" x14ac:dyDescent="0.35">
      <c r="A157" s="2" t="s">
        <v>9</v>
      </c>
      <c r="B157" s="1" t="s">
        <v>620</v>
      </c>
      <c r="C157" t="str">
        <f>VLOOKUP(B157,[2]Clothes!$B$5:$D$447,2, FALSE)</f>
        <v>Out of Centre</v>
      </c>
      <c r="D157" t="str">
        <f>VLOOKUP(B157,[2]Clothes!$B$5:$D$447,3, FALSE)</f>
        <v>OoC - Zone 9</v>
      </c>
      <c r="E157" s="5">
        <v>0</v>
      </c>
      <c r="F157" s="5">
        <v>0</v>
      </c>
      <c r="G157" s="5">
        <v>0</v>
      </c>
      <c r="H157" s="5">
        <v>0</v>
      </c>
      <c r="I157" s="5">
        <v>0</v>
      </c>
      <c r="J157" s="5">
        <v>0</v>
      </c>
      <c r="K157" s="5">
        <v>0</v>
      </c>
      <c r="L157" s="5">
        <v>0</v>
      </c>
      <c r="M157" s="5">
        <v>0</v>
      </c>
      <c r="N157" s="5">
        <v>0</v>
      </c>
      <c r="O157" s="5">
        <v>0</v>
      </c>
      <c r="P157" s="5">
        <v>0</v>
      </c>
      <c r="Q157" s="5">
        <v>0</v>
      </c>
      <c r="R157" s="5">
        <v>0</v>
      </c>
      <c r="S157" s="5">
        <v>0</v>
      </c>
    </row>
    <row r="158" spans="1:19" hidden="1" x14ac:dyDescent="0.35">
      <c r="A158" s="2" t="s">
        <v>9</v>
      </c>
      <c r="B158" s="1" t="s">
        <v>621</v>
      </c>
      <c r="C158" t="str">
        <f>VLOOKUP(B158,[2]Clothes!$B$5:$D$447,2, FALSE)</f>
        <v>Out of Centre</v>
      </c>
      <c r="D158" t="str">
        <f>VLOOKUP(B158,[2]Clothes!$B$5:$D$447,3, FALSE)</f>
        <v>OoC - Zone 9</v>
      </c>
      <c r="E158" s="5">
        <v>0</v>
      </c>
      <c r="F158" s="5">
        <v>0</v>
      </c>
      <c r="G158" s="5">
        <v>0</v>
      </c>
      <c r="H158" s="5">
        <v>0</v>
      </c>
      <c r="I158" s="5">
        <v>0</v>
      </c>
      <c r="J158" s="5">
        <v>0</v>
      </c>
      <c r="K158" s="5">
        <v>0</v>
      </c>
      <c r="L158" s="5">
        <v>0</v>
      </c>
      <c r="M158" s="5">
        <v>0</v>
      </c>
      <c r="N158" s="5">
        <v>0</v>
      </c>
      <c r="O158" s="5">
        <v>0</v>
      </c>
      <c r="P158" s="5">
        <v>0</v>
      </c>
      <c r="Q158" s="5">
        <v>0</v>
      </c>
      <c r="R158" s="5">
        <v>0</v>
      </c>
      <c r="S158" s="5">
        <v>0</v>
      </c>
    </row>
    <row r="159" spans="1:19" hidden="1" x14ac:dyDescent="0.35">
      <c r="A159" s="2" t="s">
        <v>9</v>
      </c>
      <c r="B159" s="1" t="s">
        <v>622</v>
      </c>
      <c r="C159" t="str">
        <f>VLOOKUP(B159,[2]Clothes!$B$5:$D$447,2, FALSE)</f>
        <v>Out of Centre</v>
      </c>
      <c r="D159" t="str">
        <f>VLOOKUP(B159,[2]Clothes!$B$5:$D$447,3, FALSE)</f>
        <v>OoC - Zone 9</v>
      </c>
      <c r="E159" s="5">
        <v>0</v>
      </c>
      <c r="F159" s="5">
        <v>0</v>
      </c>
      <c r="G159" s="5">
        <v>0</v>
      </c>
      <c r="H159" s="5">
        <v>0</v>
      </c>
      <c r="I159" s="5">
        <v>0</v>
      </c>
      <c r="J159" s="5">
        <v>0</v>
      </c>
      <c r="K159" s="5">
        <v>0</v>
      </c>
      <c r="L159" s="5">
        <v>0</v>
      </c>
      <c r="M159" s="5">
        <v>0</v>
      </c>
      <c r="N159" s="5">
        <v>0</v>
      </c>
      <c r="O159" s="5">
        <v>0</v>
      </c>
      <c r="P159" s="5">
        <v>0</v>
      </c>
      <c r="Q159" s="5">
        <v>0</v>
      </c>
      <c r="R159" s="5">
        <v>0</v>
      </c>
      <c r="S159" s="5">
        <v>0</v>
      </c>
    </row>
    <row r="160" spans="1:19" hidden="1" x14ac:dyDescent="0.35">
      <c r="A160" s="2" t="s">
        <v>9</v>
      </c>
      <c r="B160" s="1" t="s">
        <v>623</v>
      </c>
      <c r="C160" t="str">
        <f>VLOOKUP(B160,[2]Clothes!$B$5:$D$447,2, FALSE)</f>
        <v>Out of Centre</v>
      </c>
      <c r="D160" t="str">
        <f>VLOOKUP(B160,[2]Clothes!$B$5:$D$447,3, FALSE)</f>
        <v>OoC - Zone 9</v>
      </c>
      <c r="E160" s="5">
        <v>0</v>
      </c>
      <c r="F160" s="5">
        <v>0</v>
      </c>
      <c r="G160" s="5">
        <v>0</v>
      </c>
      <c r="H160" s="5">
        <v>0</v>
      </c>
      <c r="I160" s="5">
        <v>0</v>
      </c>
      <c r="J160" s="5">
        <v>0</v>
      </c>
      <c r="K160" s="5">
        <v>0</v>
      </c>
      <c r="L160" s="5">
        <v>0</v>
      </c>
      <c r="M160" s="5">
        <v>0</v>
      </c>
      <c r="N160" s="5">
        <v>0</v>
      </c>
      <c r="O160" s="5">
        <v>0</v>
      </c>
      <c r="P160" s="5">
        <v>0</v>
      </c>
      <c r="Q160" s="5">
        <v>0</v>
      </c>
      <c r="R160" s="5">
        <v>0</v>
      </c>
      <c r="S160" s="5">
        <v>0</v>
      </c>
    </row>
    <row r="161" spans="1:19" hidden="1" x14ac:dyDescent="0.35">
      <c r="A161" s="2" t="s">
        <v>9</v>
      </c>
      <c r="B161" s="1" t="s">
        <v>624</v>
      </c>
      <c r="C161" t="str">
        <f>VLOOKUP(B161,[2]Clothes!$B$5:$D$447,2, FALSE)</f>
        <v>Out of Centre</v>
      </c>
      <c r="D161" t="str">
        <f>VLOOKUP(B161,[2]Clothes!$B$5:$D$447,3, FALSE)</f>
        <v>OoC - Zone 9</v>
      </c>
      <c r="E161" s="5">
        <v>0</v>
      </c>
      <c r="F161" s="5">
        <v>0</v>
      </c>
      <c r="G161" s="5">
        <v>0</v>
      </c>
      <c r="H161" s="5">
        <v>0</v>
      </c>
      <c r="I161" s="5">
        <v>0</v>
      </c>
      <c r="J161" s="5">
        <v>0</v>
      </c>
      <c r="K161" s="5">
        <v>0</v>
      </c>
      <c r="L161" s="5">
        <v>0</v>
      </c>
      <c r="M161" s="5">
        <v>0</v>
      </c>
      <c r="N161" s="5">
        <v>0</v>
      </c>
      <c r="O161" s="5">
        <v>0</v>
      </c>
      <c r="P161" s="5">
        <v>0</v>
      </c>
      <c r="Q161" s="5">
        <v>0</v>
      </c>
      <c r="R161" s="5">
        <v>0</v>
      </c>
      <c r="S161" s="5">
        <v>0</v>
      </c>
    </row>
    <row r="162" spans="1:19" hidden="1" x14ac:dyDescent="0.35">
      <c r="A162" s="2" t="s">
        <v>9</v>
      </c>
      <c r="B162" s="1" t="s">
        <v>625</v>
      </c>
      <c r="C162" t="str">
        <f>VLOOKUP(B162,[2]Clothes!$B$5:$D$447,2, FALSE)</f>
        <v>Out of Centre</v>
      </c>
      <c r="D162" t="str">
        <f>VLOOKUP(B162,[2]Clothes!$B$5:$D$447,3, FALSE)</f>
        <v>OoC - Zone 9</v>
      </c>
      <c r="E162" s="5">
        <v>0</v>
      </c>
      <c r="F162" s="5">
        <v>0</v>
      </c>
      <c r="G162" s="5">
        <v>0</v>
      </c>
      <c r="H162" s="5">
        <v>0</v>
      </c>
      <c r="I162" s="5">
        <v>0</v>
      </c>
      <c r="J162" s="5">
        <v>0</v>
      </c>
      <c r="K162" s="5">
        <v>0</v>
      </c>
      <c r="L162" s="5">
        <v>0</v>
      </c>
      <c r="M162" s="5">
        <v>0</v>
      </c>
      <c r="N162" s="5">
        <v>0</v>
      </c>
      <c r="O162" s="5">
        <v>0</v>
      </c>
      <c r="P162" s="5">
        <v>0</v>
      </c>
      <c r="Q162" s="5">
        <v>0</v>
      </c>
      <c r="R162" s="5">
        <v>0</v>
      </c>
      <c r="S162" s="5">
        <v>0</v>
      </c>
    </row>
    <row r="163" spans="1:19" hidden="1" x14ac:dyDescent="0.35">
      <c r="A163" s="2" t="s">
        <v>9</v>
      </c>
      <c r="B163" s="1" t="s">
        <v>626</v>
      </c>
      <c r="C163" t="str">
        <f>VLOOKUP(B163,[2]Clothes!$B$5:$D$447,2, FALSE)</f>
        <v>Out of Centre</v>
      </c>
      <c r="D163" t="str">
        <f>VLOOKUP(B163,[2]Clothes!$B$5:$D$447,3, FALSE)</f>
        <v>OoC - Zone 9</v>
      </c>
      <c r="E163" s="5">
        <v>0</v>
      </c>
      <c r="F163" s="5">
        <v>0</v>
      </c>
      <c r="G163" s="5">
        <v>0</v>
      </c>
      <c r="H163" s="5">
        <v>0</v>
      </c>
      <c r="I163" s="5">
        <v>0</v>
      </c>
      <c r="J163" s="5">
        <v>0</v>
      </c>
      <c r="K163" s="5">
        <v>0</v>
      </c>
      <c r="L163" s="5">
        <v>0</v>
      </c>
      <c r="M163" s="5">
        <v>0</v>
      </c>
      <c r="N163" s="5">
        <v>0</v>
      </c>
      <c r="O163" s="5">
        <v>0</v>
      </c>
      <c r="P163" s="5">
        <v>0</v>
      </c>
      <c r="Q163" s="5">
        <v>0</v>
      </c>
      <c r="R163" s="5">
        <v>0</v>
      </c>
      <c r="S163" s="5">
        <v>0</v>
      </c>
    </row>
    <row r="164" spans="1:19" hidden="1" x14ac:dyDescent="0.35">
      <c r="A164" s="2" t="s">
        <v>9</v>
      </c>
      <c r="B164" s="1" t="s">
        <v>627</v>
      </c>
      <c r="C164" t="str">
        <f>VLOOKUP(B164,[2]Clothes!$B$5:$D$447,2, FALSE)</f>
        <v>Newport Pagnell DC</v>
      </c>
      <c r="D164" t="str">
        <f>VLOOKUP(B164,[2]Clothes!$B$5:$D$447,3, FALSE)</f>
        <v>Newport Pagnell DC - Other in Centre</v>
      </c>
      <c r="E164" s="5">
        <v>0</v>
      </c>
      <c r="F164" s="5">
        <v>0</v>
      </c>
      <c r="G164" s="5">
        <v>0</v>
      </c>
      <c r="H164" s="5">
        <v>0</v>
      </c>
      <c r="I164" s="5">
        <v>0</v>
      </c>
      <c r="J164" s="5">
        <v>0</v>
      </c>
      <c r="K164" s="5">
        <v>0</v>
      </c>
      <c r="L164" s="5">
        <v>0</v>
      </c>
      <c r="M164" s="5">
        <v>0</v>
      </c>
      <c r="N164" s="5">
        <v>0</v>
      </c>
      <c r="O164" s="5">
        <v>0</v>
      </c>
      <c r="P164" s="5">
        <v>0</v>
      </c>
      <c r="Q164" s="5">
        <v>0</v>
      </c>
      <c r="R164" s="5">
        <v>0</v>
      </c>
      <c r="S164" s="5">
        <v>0</v>
      </c>
    </row>
    <row r="165" spans="1:19" hidden="1" x14ac:dyDescent="0.35">
      <c r="A165" s="2" t="s">
        <v>9</v>
      </c>
      <c r="B165" s="1" t="s">
        <v>628</v>
      </c>
      <c r="C165" t="str">
        <f>VLOOKUP(B165,[2]Clothes!$B$5:$D$447,2, FALSE)</f>
        <v>Out of Centre</v>
      </c>
      <c r="D165" t="str">
        <f>VLOOKUP(B165,[2]Clothes!$B$5:$D$447,3, FALSE)</f>
        <v>OoC - Zone 9</v>
      </c>
      <c r="E165" s="5">
        <v>0</v>
      </c>
      <c r="F165" s="5">
        <v>0</v>
      </c>
      <c r="G165" s="5">
        <v>0</v>
      </c>
      <c r="H165" s="5">
        <v>0</v>
      </c>
      <c r="I165" s="5">
        <v>0</v>
      </c>
      <c r="J165" s="5">
        <v>0</v>
      </c>
      <c r="K165" s="5">
        <v>0</v>
      </c>
      <c r="L165" s="5">
        <v>0</v>
      </c>
      <c r="M165" s="5">
        <v>0</v>
      </c>
      <c r="N165" s="5">
        <v>0</v>
      </c>
      <c r="O165" s="5">
        <v>0</v>
      </c>
      <c r="P165" s="5">
        <v>0</v>
      </c>
      <c r="Q165" s="5">
        <v>0</v>
      </c>
      <c r="R165" s="5">
        <v>0</v>
      </c>
      <c r="S165" s="5">
        <v>0</v>
      </c>
    </row>
    <row r="166" spans="1:19" hidden="1" x14ac:dyDescent="0.35">
      <c r="A166" s="2" t="s">
        <v>9</v>
      </c>
      <c r="B166" s="1" t="s">
        <v>629</v>
      </c>
      <c r="C166" t="str">
        <f>VLOOKUP(B166,[2]Clothes!$B$5:$D$447,2, FALSE)</f>
        <v>Out of Centre</v>
      </c>
      <c r="D166" t="str">
        <f>VLOOKUP(B166,[2]Clothes!$B$5:$D$447,3, FALSE)</f>
        <v>OoC - Zone 9</v>
      </c>
      <c r="E166" s="5">
        <v>0</v>
      </c>
      <c r="F166" s="5">
        <v>0</v>
      </c>
      <c r="G166" s="5">
        <v>0</v>
      </c>
      <c r="H166" s="5">
        <v>0</v>
      </c>
      <c r="I166" s="5">
        <v>0</v>
      </c>
      <c r="J166" s="5">
        <v>0</v>
      </c>
      <c r="K166" s="5">
        <v>0</v>
      </c>
      <c r="L166" s="5">
        <v>0</v>
      </c>
      <c r="M166" s="5">
        <v>0</v>
      </c>
      <c r="N166" s="5">
        <v>0</v>
      </c>
      <c r="O166" s="5">
        <v>0</v>
      </c>
      <c r="P166" s="5">
        <v>0</v>
      </c>
      <c r="Q166" s="5">
        <v>0</v>
      </c>
      <c r="R166" s="5">
        <v>0</v>
      </c>
      <c r="S166" s="5">
        <v>0</v>
      </c>
    </row>
    <row r="167" spans="1:19" hidden="1" x14ac:dyDescent="0.35">
      <c r="A167" s="2" t="s">
        <v>9</v>
      </c>
      <c r="B167" s="1" t="s">
        <v>630</v>
      </c>
      <c r="C167" t="str">
        <f>VLOOKUP(B167,[2]Clothes!$B$5:$D$447,2, FALSE)</f>
        <v>Out of Centre</v>
      </c>
      <c r="D167" t="str">
        <f>VLOOKUP(B167,[2]Clothes!$B$5:$D$447,3, FALSE)</f>
        <v>OoC - Zone 9</v>
      </c>
      <c r="E167" s="5">
        <v>0</v>
      </c>
      <c r="F167" s="5">
        <v>0</v>
      </c>
      <c r="G167" s="5">
        <v>0</v>
      </c>
      <c r="H167" s="5">
        <v>0</v>
      </c>
      <c r="I167" s="5">
        <v>0</v>
      </c>
      <c r="J167" s="5">
        <v>0</v>
      </c>
      <c r="K167" s="5">
        <v>0</v>
      </c>
      <c r="L167" s="5">
        <v>0</v>
      </c>
      <c r="M167" s="5">
        <v>0</v>
      </c>
      <c r="N167" s="5">
        <v>0</v>
      </c>
      <c r="O167" s="5">
        <v>0</v>
      </c>
      <c r="P167" s="5">
        <v>0</v>
      </c>
      <c r="Q167" s="5">
        <v>0</v>
      </c>
      <c r="R167" s="5">
        <v>0</v>
      </c>
      <c r="S167" s="5">
        <v>0</v>
      </c>
    </row>
    <row r="168" spans="1:19" hidden="1" x14ac:dyDescent="0.35">
      <c r="A168" s="2" t="s">
        <v>9</v>
      </c>
      <c r="B168" s="1" t="s">
        <v>631</v>
      </c>
      <c r="C168" t="str">
        <f>VLOOKUP(B168,[2]Clothes!$B$5:$D$447,2, FALSE)</f>
        <v>Out of Centre</v>
      </c>
      <c r="D168" t="str">
        <f>VLOOKUP(B168,[2]Clothes!$B$5:$D$447,3, FALSE)</f>
        <v>OoC - Zone 9</v>
      </c>
      <c r="E168" s="5">
        <v>0</v>
      </c>
      <c r="F168" s="5">
        <v>0</v>
      </c>
      <c r="G168" s="5">
        <v>0</v>
      </c>
      <c r="H168" s="5">
        <v>0</v>
      </c>
      <c r="I168" s="5">
        <v>0</v>
      </c>
      <c r="J168" s="5">
        <v>0</v>
      </c>
      <c r="K168" s="5">
        <v>0</v>
      </c>
      <c r="L168" s="5">
        <v>0</v>
      </c>
      <c r="M168" s="5">
        <v>0</v>
      </c>
      <c r="N168" s="5">
        <v>0</v>
      </c>
      <c r="O168" s="5">
        <v>0</v>
      </c>
      <c r="P168" s="5">
        <v>0</v>
      </c>
      <c r="Q168" s="5">
        <v>0</v>
      </c>
      <c r="R168" s="5">
        <v>0</v>
      </c>
      <c r="S168" s="5">
        <v>0</v>
      </c>
    </row>
    <row r="169" spans="1:19" hidden="1" x14ac:dyDescent="0.35">
      <c r="A169" s="2" t="s">
        <v>9</v>
      </c>
      <c r="B169" s="1" t="s">
        <v>632</v>
      </c>
      <c r="C169" t="str">
        <f>VLOOKUP(B169,[2]Clothes!$B$5:$D$447,2, FALSE)</f>
        <v>Out of Centre</v>
      </c>
      <c r="D169" t="str">
        <f>VLOOKUP(B169,[2]Clothes!$B$5:$D$447,3, FALSE)</f>
        <v>OoC - Zone 9</v>
      </c>
      <c r="E169" s="5">
        <v>0</v>
      </c>
      <c r="F169" s="5">
        <v>0</v>
      </c>
      <c r="G169" s="5">
        <v>0</v>
      </c>
      <c r="H169" s="5">
        <v>0</v>
      </c>
      <c r="I169" s="5">
        <v>0</v>
      </c>
      <c r="J169" s="5">
        <v>0</v>
      </c>
      <c r="K169" s="5">
        <v>0</v>
      </c>
      <c r="L169" s="5">
        <v>0</v>
      </c>
      <c r="M169" s="5">
        <v>0</v>
      </c>
      <c r="N169" s="5">
        <v>0</v>
      </c>
      <c r="O169" s="5">
        <v>0</v>
      </c>
      <c r="P169" s="5">
        <v>0</v>
      </c>
      <c r="Q169" s="5">
        <v>0</v>
      </c>
      <c r="R169" s="5">
        <v>0</v>
      </c>
      <c r="S169" s="5">
        <v>0</v>
      </c>
    </row>
    <row r="170" spans="1:19" hidden="1" x14ac:dyDescent="0.35">
      <c r="A170" s="2" t="s">
        <v>9</v>
      </c>
      <c r="B170" s="1" t="s">
        <v>633</v>
      </c>
      <c r="C170" t="str">
        <f>VLOOKUP(B170,[2]Clothes!$B$5:$D$447,2, FALSE)</f>
        <v>Out of Centre</v>
      </c>
      <c r="D170" t="str">
        <f>VLOOKUP(B170,[2]Clothes!$B$5:$D$447,3, FALSE)</f>
        <v>OoC - Zone 9</v>
      </c>
      <c r="E170" s="5">
        <v>0</v>
      </c>
      <c r="F170" s="5">
        <v>0</v>
      </c>
      <c r="G170" s="5">
        <v>0</v>
      </c>
      <c r="H170" s="5">
        <v>0</v>
      </c>
      <c r="I170" s="5">
        <v>0</v>
      </c>
      <c r="J170" s="5">
        <v>0</v>
      </c>
      <c r="K170" s="5">
        <v>0</v>
      </c>
      <c r="L170" s="5">
        <v>0</v>
      </c>
      <c r="M170" s="5">
        <v>0</v>
      </c>
      <c r="N170" s="5">
        <v>0</v>
      </c>
      <c r="O170" s="5">
        <v>0</v>
      </c>
      <c r="P170" s="5">
        <v>0</v>
      </c>
      <c r="Q170" s="5">
        <v>0</v>
      </c>
      <c r="R170" s="5">
        <v>0</v>
      </c>
      <c r="S170" s="5">
        <v>0</v>
      </c>
    </row>
    <row r="171" spans="1:19" hidden="1" x14ac:dyDescent="0.35">
      <c r="A171" s="2" t="s">
        <v>9</v>
      </c>
      <c r="B171" s="1" t="s">
        <v>634</v>
      </c>
      <c r="C171" t="str">
        <f>VLOOKUP(B171,[2]Clothes!$B$5:$D$447,2, FALSE)</f>
        <v>Out of Centre</v>
      </c>
      <c r="D171" t="str">
        <f>VLOOKUP(B171,[2]Clothes!$B$5:$D$447,3, FALSE)</f>
        <v>OoC - Zone 9</v>
      </c>
      <c r="E171" s="5">
        <v>0</v>
      </c>
      <c r="F171" s="5">
        <v>0</v>
      </c>
      <c r="G171" s="5">
        <v>0</v>
      </c>
      <c r="H171" s="5">
        <v>0</v>
      </c>
      <c r="I171" s="5">
        <v>0</v>
      </c>
      <c r="J171" s="5">
        <v>0</v>
      </c>
      <c r="K171" s="5">
        <v>0</v>
      </c>
      <c r="L171" s="5">
        <v>0</v>
      </c>
      <c r="M171" s="5">
        <v>0</v>
      </c>
      <c r="N171" s="5">
        <v>0</v>
      </c>
      <c r="O171" s="5">
        <v>0</v>
      </c>
      <c r="P171" s="5">
        <v>0</v>
      </c>
      <c r="Q171" s="5">
        <v>0</v>
      </c>
      <c r="R171" s="5">
        <v>0</v>
      </c>
      <c r="S171" s="5">
        <v>0</v>
      </c>
    </row>
    <row r="172" spans="1:19" hidden="1" x14ac:dyDescent="0.35">
      <c r="A172" s="2" t="s">
        <v>9</v>
      </c>
      <c r="B172" s="1" t="s">
        <v>635</v>
      </c>
      <c r="C172" t="str">
        <f>VLOOKUP(B172,[2]Clothes!$B$5:$D$447,2, FALSE)</f>
        <v>Out of Centre</v>
      </c>
      <c r="D172" t="str">
        <f>VLOOKUP(B172,[2]Clothes!$B$5:$D$447,3, FALSE)</f>
        <v>OoC - Zone 9</v>
      </c>
      <c r="E172" s="5">
        <v>0</v>
      </c>
      <c r="F172" s="5">
        <v>0</v>
      </c>
      <c r="G172" s="5">
        <v>0</v>
      </c>
      <c r="H172" s="5">
        <v>0</v>
      </c>
      <c r="I172" s="5">
        <v>0</v>
      </c>
      <c r="J172" s="5">
        <v>0</v>
      </c>
      <c r="K172" s="5">
        <v>0</v>
      </c>
      <c r="L172" s="5">
        <v>0</v>
      </c>
      <c r="M172" s="5">
        <v>0</v>
      </c>
      <c r="N172" s="5">
        <v>0</v>
      </c>
      <c r="O172" s="5">
        <v>0</v>
      </c>
      <c r="P172" s="5">
        <v>0</v>
      </c>
      <c r="Q172" s="5">
        <v>0</v>
      </c>
      <c r="R172" s="5">
        <v>0</v>
      </c>
      <c r="S172" s="5">
        <v>0</v>
      </c>
    </row>
    <row r="173" spans="1:19" hidden="1" x14ac:dyDescent="0.35">
      <c r="A173" s="2" t="s">
        <v>10</v>
      </c>
      <c r="B173" s="1" t="s">
        <v>636</v>
      </c>
      <c r="C173" t="str">
        <f>VLOOKUP(B173,[2]Clothes!$B$5:$D$447,2, FALSE)</f>
        <v>Out of Centre</v>
      </c>
      <c r="D173" t="str">
        <f>VLOOKUP(B173,[2]Clothes!$B$5:$D$447,3, FALSE)</f>
        <v>OoC - Zone 10</v>
      </c>
      <c r="E173" s="5">
        <v>0</v>
      </c>
      <c r="F173" s="5">
        <v>0</v>
      </c>
      <c r="G173" s="5">
        <v>0</v>
      </c>
      <c r="H173" s="5">
        <v>0</v>
      </c>
      <c r="I173" s="5">
        <v>0</v>
      </c>
      <c r="J173" s="5">
        <v>0</v>
      </c>
      <c r="K173" s="5">
        <v>0</v>
      </c>
      <c r="L173" s="5">
        <v>0</v>
      </c>
      <c r="M173" s="5">
        <v>0</v>
      </c>
      <c r="N173" s="5">
        <v>0</v>
      </c>
      <c r="O173" s="5">
        <v>0</v>
      </c>
      <c r="P173" s="5">
        <v>0</v>
      </c>
      <c r="Q173" s="5">
        <v>0</v>
      </c>
      <c r="R173" s="5">
        <v>0</v>
      </c>
      <c r="S173" s="5">
        <v>0</v>
      </c>
    </row>
    <row r="174" spans="1:19" hidden="1" x14ac:dyDescent="0.35">
      <c r="A174" s="2" t="s">
        <v>10</v>
      </c>
      <c r="B174" s="1" t="s">
        <v>637</v>
      </c>
      <c r="C174" t="str">
        <f>VLOOKUP(B174,[2]Clothes!$B$5:$D$447,2, FALSE)</f>
        <v>Out of Centre</v>
      </c>
      <c r="D174" t="str">
        <f>VLOOKUP(B174,[2]Clothes!$B$5:$D$447,3, FALSE)</f>
        <v>OoC - Zone 10</v>
      </c>
      <c r="E174" s="5">
        <v>0</v>
      </c>
      <c r="F174" s="5">
        <v>0</v>
      </c>
      <c r="G174" s="5">
        <v>0</v>
      </c>
      <c r="H174" s="5">
        <v>0</v>
      </c>
      <c r="I174" s="5">
        <v>0</v>
      </c>
      <c r="J174" s="5">
        <v>0</v>
      </c>
      <c r="K174" s="5">
        <v>0</v>
      </c>
      <c r="L174" s="5">
        <v>0</v>
      </c>
      <c r="M174" s="5">
        <v>0</v>
      </c>
      <c r="N174" s="5">
        <v>0</v>
      </c>
      <c r="O174" s="5">
        <v>0</v>
      </c>
      <c r="P174" s="5">
        <v>0</v>
      </c>
      <c r="Q174" s="5">
        <v>0</v>
      </c>
      <c r="R174" s="5">
        <v>0</v>
      </c>
      <c r="S174" s="5">
        <v>0</v>
      </c>
    </row>
    <row r="175" spans="1:19" hidden="1" x14ac:dyDescent="0.35">
      <c r="A175" s="2" t="s">
        <v>10</v>
      </c>
      <c r="B175" s="1" t="s">
        <v>638</v>
      </c>
      <c r="C175" t="str">
        <f>VLOOKUP(B175,[2]Clothes!$B$5:$D$447,2, FALSE)</f>
        <v>Out of Centre</v>
      </c>
      <c r="D175" t="str">
        <f>VLOOKUP(B175,[2]Clothes!$B$5:$D$447,3, FALSE)</f>
        <v>OoC - Zone 10</v>
      </c>
      <c r="E175" s="5">
        <v>0</v>
      </c>
      <c r="F175" s="5">
        <v>0</v>
      </c>
      <c r="G175" s="5">
        <v>0</v>
      </c>
      <c r="H175" s="5">
        <v>0</v>
      </c>
      <c r="I175" s="5">
        <v>0</v>
      </c>
      <c r="J175" s="5">
        <v>0</v>
      </c>
      <c r="K175" s="5">
        <v>0</v>
      </c>
      <c r="L175" s="5">
        <v>0</v>
      </c>
      <c r="M175" s="5">
        <v>0</v>
      </c>
      <c r="N175" s="5">
        <v>0</v>
      </c>
      <c r="O175" s="5">
        <v>0</v>
      </c>
      <c r="P175" s="5">
        <v>0</v>
      </c>
      <c r="Q175" s="5">
        <v>0</v>
      </c>
      <c r="R175" s="5">
        <v>0</v>
      </c>
      <c r="S175" s="5">
        <v>0</v>
      </c>
    </row>
    <row r="176" spans="1:19" hidden="1" x14ac:dyDescent="0.35">
      <c r="A176" s="2" t="s">
        <v>10</v>
      </c>
      <c r="B176" s="1" t="s">
        <v>639</v>
      </c>
      <c r="C176" t="str">
        <f>VLOOKUP(B176,[2]Clothes!$B$5:$D$447,2, FALSE)</f>
        <v>Out of Centre</v>
      </c>
      <c r="D176" t="str">
        <f>VLOOKUP(B176,[2]Clothes!$B$5:$D$447,3, FALSE)</f>
        <v>OoC - Zone 10</v>
      </c>
      <c r="E176" s="5">
        <v>0</v>
      </c>
      <c r="F176" s="5">
        <v>0</v>
      </c>
      <c r="G176" s="5">
        <v>0</v>
      </c>
      <c r="H176" s="5">
        <v>0</v>
      </c>
      <c r="I176" s="5">
        <v>0</v>
      </c>
      <c r="J176" s="5">
        <v>0</v>
      </c>
      <c r="K176" s="5">
        <v>0</v>
      </c>
      <c r="L176" s="5">
        <v>0</v>
      </c>
      <c r="M176" s="5">
        <v>0</v>
      </c>
      <c r="N176" s="5">
        <v>0</v>
      </c>
      <c r="O176" s="5">
        <v>0</v>
      </c>
      <c r="P176" s="5">
        <v>0</v>
      </c>
      <c r="Q176" s="5">
        <v>0</v>
      </c>
      <c r="R176" s="5">
        <v>0</v>
      </c>
      <c r="S176" s="5">
        <v>0</v>
      </c>
    </row>
    <row r="177" spans="1:19" hidden="1" x14ac:dyDescent="0.35">
      <c r="A177" s="2" t="s">
        <v>10</v>
      </c>
      <c r="B177" s="1" t="s">
        <v>640</v>
      </c>
      <c r="C177" t="str">
        <f>VLOOKUP(B177,[2]Clothes!$B$5:$D$447,2, FALSE)</f>
        <v>Olney DC</v>
      </c>
      <c r="D177" t="str">
        <f>VLOOKUP(B177,[2]Clothes!$B$5:$D$447,3, FALSE)</f>
        <v>Olney DC - Other in Centre</v>
      </c>
      <c r="E177" s="5">
        <v>2.0200000000000001E-3</v>
      </c>
      <c r="F177" s="5">
        <v>0</v>
      </c>
      <c r="G177" s="5">
        <v>0</v>
      </c>
      <c r="H177" s="5">
        <v>0</v>
      </c>
      <c r="I177" s="5">
        <v>0</v>
      </c>
      <c r="J177" s="5">
        <v>0</v>
      </c>
      <c r="K177" s="5">
        <v>0</v>
      </c>
      <c r="L177" s="5">
        <v>0</v>
      </c>
      <c r="M177" s="5">
        <v>0</v>
      </c>
      <c r="N177" s="5">
        <v>9.75E-3</v>
      </c>
      <c r="O177" s="5">
        <v>0.11505</v>
      </c>
      <c r="P177" s="5">
        <v>0</v>
      </c>
      <c r="Q177" s="5">
        <v>0</v>
      </c>
      <c r="R177" s="5">
        <v>0</v>
      </c>
      <c r="S177" s="5">
        <v>0</v>
      </c>
    </row>
    <row r="178" spans="1:19" hidden="1" x14ac:dyDescent="0.35">
      <c r="A178" s="2" t="s">
        <v>10</v>
      </c>
      <c r="B178" s="1" t="s">
        <v>641</v>
      </c>
      <c r="C178" t="str">
        <f>VLOOKUP(B178,[2]Clothes!$B$5:$D$447,2, FALSE)</f>
        <v>Out of Centre</v>
      </c>
      <c r="D178" t="str">
        <f>VLOOKUP(B178,[2]Clothes!$B$5:$D$447,3, FALSE)</f>
        <v>OoC - Zone 10</v>
      </c>
      <c r="E178" s="5">
        <v>0</v>
      </c>
      <c r="F178" s="5">
        <v>0</v>
      </c>
      <c r="G178" s="5">
        <v>0</v>
      </c>
      <c r="H178" s="5">
        <v>0</v>
      </c>
      <c r="I178" s="5">
        <v>0</v>
      </c>
      <c r="J178" s="5">
        <v>0</v>
      </c>
      <c r="K178" s="5">
        <v>0</v>
      </c>
      <c r="L178" s="5">
        <v>0</v>
      </c>
      <c r="M178" s="5">
        <v>0</v>
      </c>
      <c r="N178" s="5">
        <v>0</v>
      </c>
      <c r="O178" s="5">
        <v>0</v>
      </c>
      <c r="P178" s="5">
        <v>0</v>
      </c>
      <c r="Q178" s="5">
        <v>0</v>
      </c>
      <c r="R178" s="5">
        <v>0</v>
      </c>
      <c r="S178" s="5">
        <v>0</v>
      </c>
    </row>
    <row r="179" spans="1:19" hidden="1" x14ac:dyDescent="0.35">
      <c r="A179" s="2" t="s">
        <v>10</v>
      </c>
      <c r="B179" s="1" t="s">
        <v>151</v>
      </c>
      <c r="C179" t="str">
        <f>VLOOKUP(B179,[2]Clothes!$B$5:$D$447,2, FALSE)</f>
        <v>Out of Centre</v>
      </c>
      <c r="D179" t="str">
        <f>VLOOKUP(B179,[2]Clothes!$B$5:$D$447,3, FALSE)</f>
        <v>OoC - Zone 10</v>
      </c>
      <c r="E179" s="5">
        <v>2.1199999999999999E-3</v>
      </c>
      <c r="F179" s="5">
        <v>0</v>
      </c>
      <c r="G179" s="5">
        <v>0</v>
      </c>
      <c r="H179" s="5">
        <v>0</v>
      </c>
      <c r="I179" s="5">
        <v>0</v>
      </c>
      <c r="J179" s="5">
        <v>0</v>
      </c>
      <c r="K179" s="5">
        <v>0</v>
      </c>
      <c r="L179" s="5">
        <v>0</v>
      </c>
      <c r="M179" s="5">
        <v>0</v>
      </c>
      <c r="N179" s="5">
        <v>0</v>
      </c>
      <c r="O179" s="5">
        <v>0.16239999999999999</v>
      </c>
      <c r="P179" s="5">
        <v>0</v>
      </c>
      <c r="Q179" s="5">
        <v>0</v>
      </c>
      <c r="R179" s="5">
        <v>0</v>
      </c>
      <c r="S179" s="5">
        <v>0</v>
      </c>
    </row>
    <row r="180" spans="1:19" hidden="1" x14ac:dyDescent="0.35">
      <c r="A180" s="2" t="s">
        <v>10</v>
      </c>
      <c r="B180" s="1" t="s">
        <v>642</v>
      </c>
      <c r="C180" t="str">
        <f>VLOOKUP(B180,[2]Clothes!$B$5:$D$447,2, FALSE)</f>
        <v>Out of Centre</v>
      </c>
      <c r="D180" t="str">
        <f>VLOOKUP(B180,[2]Clothes!$B$5:$D$447,3, FALSE)</f>
        <v>OoC - Zone 10</v>
      </c>
      <c r="E180" s="5">
        <v>2.1000000000000001E-4</v>
      </c>
      <c r="F180" s="5">
        <v>0</v>
      </c>
      <c r="G180" s="5">
        <v>0</v>
      </c>
      <c r="H180" s="5">
        <v>0</v>
      </c>
      <c r="I180" s="5">
        <v>0</v>
      </c>
      <c r="J180" s="5">
        <v>0</v>
      </c>
      <c r="K180" s="5">
        <v>0</v>
      </c>
      <c r="L180" s="5">
        <v>0</v>
      </c>
      <c r="M180" s="5">
        <v>0</v>
      </c>
      <c r="N180" s="5">
        <v>0</v>
      </c>
      <c r="O180" s="5">
        <v>1.6420000000000001E-2</v>
      </c>
      <c r="P180" s="5">
        <v>0</v>
      </c>
      <c r="Q180" s="5">
        <v>0</v>
      </c>
      <c r="R180" s="5">
        <v>0</v>
      </c>
      <c r="S180" s="5">
        <v>0</v>
      </c>
    </row>
    <row r="181" spans="1:19" hidden="1" x14ac:dyDescent="0.35">
      <c r="A181" s="2" t="s">
        <v>10</v>
      </c>
      <c r="B181" s="1" t="s">
        <v>643</v>
      </c>
      <c r="C181" t="str">
        <f>VLOOKUP(B181,[2]Clothes!$B$5:$D$447,2, FALSE)</f>
        <v>Out of Centre</v>
      </c>
      <c r="D181" t="str">
        <f>VLOOKUP(B181,[2]Clothes!$B$5:$D$447,3, FALSE)</f>
        <v>OoC - Zone 10</v>
      </c>
      <c r="E181" s="5">
        <v>0</v>
      </c>
      <c r="F181" s="5">
        <v>0</v>
      </c>
      <c r="G181" s="5">
        <v>0</v>
      </c>
      <c r="H181" s="5">
        <v>0</v>
      </c>
      <c r="I181" s="5">
        <v>0</v>
      </c>
      <c r="J181" s="5">
        <v>0</v>
      </c>
      <c r="K181" s="5">
        <v>0</v>
      </c>
      <c r="L181" s="5">
        <v>0</v>
      </c>
      <c r="M181" s="5">
        <v>0</v>
      </c>
      <c r="N181" s="5">
        <v>0</v>
      </c>
      <c r="O181" s="5">
        <v>0</v>
      </c>
      <c r="P181" s="5">
        <v>0</v>
      </c>
      <c r="Q181" s="5">
        <v>0</v>
      </c>
      <c r="R181" s="5">
        <v>0</v>
      </c>
      <c r="S181" s="5">
        <v>0</v>
      </c>
    </row>
    <row r="182" spans="1:19" hidden="1" x14ac:dyDescent="0.35">
      <c r="A182" s="2" t="s">
        <v>11</v>
      </c>
      <c r="B182" s="1" t="s">
        <v>644</v>
      </c>
      <c r="C182" t="str">
        <f>VLOOKUP(B182,[2]Clothes!$B$5:$D$447,2, FALSE)</f>
        <v>Outside of MKCC</v>
      </c>
      <c r="D182" t="str">
        <f>VLOOKUP(B182,[2]Clothes!$B$5:$D$447,3, FALSE)</f>
        <v>Outside of MKCC - Other</v>
      </c>
      <c r="E182" s="5">
        <v>0</v>
      </c>
      <c r="F182" s="5">
        <v>0</v>
      </c>
      <c r="G182" s="5">
        <v>0</v>
      </c>
      <c r="H182" s="5">
        <v>0</v>
      </c>
      <c r="I182" s="5">
        <v>0</v>
      </c>
      <c r="J182" s="5">
        <v>0</v>
      </c>
      <c r="K182" s="5">
        <v>0</v>
      </c>
      <c r="L182" s="5">
        <v>0</v>
      </c>
      <c r="M182" s="5">
        <v>0</v>
      </c>
      <c r="N182" s="5">
        <v>0</v>
      </c>
      <c r="O182" s="5">
        <v>0</v>
      </c>
      <c r="P182" s="5">
        <v>0</v>
      </c>
      <c r="Q182" s="5">
        <v>0</v>
      </c>
      <c r="R182" s="5">
        <v>0</v>
      </c>
      <c r="S182" s="5">
        <v>0</v>
      </c>
    </row>
    <row r="183" spans="1:19" hidden="1" x14ac:dyDescent="0.35">
      <c r="A183" s="2" t="s">
        <v>11</v>
      </c>
      <c r="B183" s="1" t="s">
        <v>645</v>
      </c>
      <c r="C183" t="str">
        <f>VLOOKUP(B183,[2]Clothes!$B$5:$D$447,2, FALSE)</f>
        <v>Outside of MKCC</v>
      </c>
      <c r="D183" t="str">
        <f>VLOOKUP(B183,[2]Clothes!$B$5:$D$447,3, FALSE)</f>
        <v>Outside of MKCC - Other</v>
      </c>
      <c r="E183" s="5">
        <v>0</v>
      </c>
      <c r="F183" s="5">
        <v>0</v>
      </c>
      <c r="G183" s="5">
        <v>0</v>
      </c>
      <c r="H183" s="5">
        <v>0</v>
      </c>
      <c r="I183" s="5">
        <v>0</v>
      </c>
      <c r="J183" s="5">
        <v>0</v>
      </c>
      <c r="K183" s="5">
        <v>0</v>
      </c>
      <c r="L183" s="5">
        <v>0</v>
      </c>
      <c r="M183" s="5">
        <v>0</v>
      </c>
      <c r="N183" s="5">
        <v>0</v>
      </c>
      <c r="O183" s="5">
        <v>0</v>
      </c>
      <c r="P183" s="5">
        <v>0</v>
      </c>
      <c r="Q183" s="5">
        <v>0</v>
      </c>
      <c r="R183" s="5">
        <v>0</v>
      </c>
      <c r="S183" s="5">
        <v>0</v>
      </c>
    </row>
    <row r="184" spans="1:19" hidden="1" x14ac:dyDescent="0.35">
      <c r="A184" s="2" t="s">
        <v>11</v>
      </c>
      <c r="B184" s="1" t="s">
        <v>646</v>
      </c>
      <c r="C184" t="str">
        <f>VLOOKUP(B184,[2]Clothes!$B$5:$D$447,2, FALSE)</f>
        <v>Outside of MKCC</v>
      </c>
      <c r="D184" t="str">
        <f>VLOOKUP(B184,[2]Clothes!$B$5:$D$447,3, FALSE)</f>
        <v>Outside of MKCC - Other</v>
      </c>
      <c r="E184" s="5">
        <v>0</v>
      </c>
      <c r="F184" s="5">
        <v>0</v>
      </c>
      <c r="G184" s="5">
        <v>0</v>
      </c>
      <c r="H184" s="5">
        <v>0</v>
      </c>
      <c r="I184" s="5">
        <v>0</v>
      </c>
      <c r="J184" s="5">
        <v>0</v>
      </c>
      <c r="K184" s="5">
        <v>0</v>
      </c>
      <c r="L184" s="5">
        <v>0</v>
      </c>
      <c r="M184" s="5">
        <v>0</v>
      </c>
      <c r="N184" s="5">
        <v>0</v>
      </c>
      <c r="O184" s="5">
        <v>0</v>
      </c>
      <c r="P184" s="5">
        <v>0</v>
      </c>
      <c r="Q184" s="5">
        <v>0</v>
      </c>
      <c r="R184" s="5">
        <v>0</v>
      </c>
      <c r="S184" s="5">
        <v>0</v>
      </c>
    </row>
    <row r="185" spans="1:19" hidden="1" x14ac:dyDescent="0.35">
      <c r="A185" s="2" t="s">
        <v>11</v>
      </c>
      <c r="B185" s="1" t="s">
        <v>647</v>
      </c>
      <c r="C185" t="str">
        <f>VLOOKUP(B185,[2]Clothes!$B$5:$D$447,2, FALSE)</f>
        <v>Outside of MKCC</v>
      </c>
      <c r="D185" t="str">
        <f>VLOOKUP(B185,[2]Clothes!$B$5:$D$447,3, FALSE)</f>
        <v>Outside of MKCC - Other</v>
      </c>
      <c r="E185" s="5">
        <v>0</v>
      </c>
      <c r="F185" s="5">
        <v>0</v>
      </c>
      <c r="G185" s="5">
        <v>0</v>
      </c>
      <c r="H185" s="5">
        <v>0</v>
      </c>
      <c r="I185" s="5">
        <v>0</v>
      </c>
      <c r="J185" s="5">
        <v>0</v>
      </c>
      <c r="K185" s="5">
        <v>0</v>
      </c>
      <c r="L185" s="5">
        <v>0</v>
      </c>
      <c r="M185" s="5">
        <v>0</v>
      </c>
      <c r="N185" s="5">
        <v>0</v>
      </c>
      <c r="O185" s="5">
        <v>0</v>
      </c>
      <c r="P185" s="5">
        <v>0</v>
      </c>
      <c r="Q185" s="5">
        <v>0</v>
      </c>
      <c r="R185" s="5">
        <v>0</v>
      </c>
      <c r="S185" s="5">
        <v>0</v>
      </c>
    </row>
    <row r="186" spans="1:19" hidden="1" x14ac:dyDescent="0.35">
      <c r="A186" s="2" t="s">
        <v>11</v>
      </c>
      <c r="B186" s="1" t="s">
        <v>648</v>
      </c>
      <c r="C186" t="str">
        <f>VLOOKUP(B186,[2]Clothes!$B$5:$D$447,2, FALSE)</f>
        <v>Outside of MKCC</v>
      </c>
      <c r="D186" t="str">
        <f>VLOOKUP(B186,[2]Clothes!$B$5:$D$447,3, FALSE)</f>
        <v>Outside of MKCC - Other</v>
      </c>
      <c r="E186" s="5">
        <v>0</v>
      </c>
      <c r="F186" s="5">
        <v>0</v>
      </c>
      <c r="G186" s="5">
        <v>0</v>
      </c>
      <c r="H186" s="5">
        <v>0</v>
      </c>
      <c r="I186" s="5">
        <v>0</v>
      </c>
      <c r="J186" s="5">
        <v>0</v>
      </c>
      <c r="K186" s="5">
        <v>0</v>
      </c>
      <c r="L186" s="5">
        <v>0</v>
      </c>
      <c r="M186" s="5">
        <v>0</v>
      </c>
      <c r="N186" s="5">
        <v>0</v>
      </c>
      <c r="O186" s="5">
        <v>0</v>
      </c>
      <c r="P186" s="5">
        <v>0</v>
      </c>
      <c r="Q186" s="5">
        <v>0</v>
      </c>
      <c r="R186" s="5">
        <v>0</v>
      </c>
      <c r="S186" s="5">
        <v>0</v>
      </c>
    </row>
    <row r="187" spans="1:19" hidden="1" x14ac:dyDescent="0.35">
      <c r="A187" s="2" t="s">
        <v>11</v>
      </c>
      <c r="B187" s="1" t="s">
        <v>649</v>
      </c>
      <c r="C187" t="str">
        <f>VLOOKUP(B187,[2]Clothes!$B$5:$D$447,2, FALSE)</f>
        <v>Outside of MKCC</v>
      </c>
      <c r="D187" t="str">
        <f>VLOOKUP(B187,[2]Clothes!$B$5:$D$447,3, FALSE)</f>
        <v>Outside of MKCC - Other</v>
      </c>
      <c r="E187" s="5">
        <v>0</v>
      </c>
      <c r="F187" s="5">
        <v>0</v>
      </c>
      <c r="G187" s="5">
        <v>0</v>
      </c>
      <c r="H187" s="5">
        <v>0</v>
      </c>
      <c r="I187" s="5">
        <v>0</v>
      </c>
      <c r="J187" s="5">
        <v>0</v>
      </c>
      <c r="K187" s="5">
        <v>0</v>
      </c>
      <c r="L187" s="5">
        <v>0</v>
      </c>
      <c r="M187" s="5">
        <v>0</v>
      </c>
      <c r="N187" s="5">
        <v>0</v>
      </c>
      <c r="O187" s="5">
        <v>0</v>
      </c>
      <c r="P187" s="5">
        <v>0</v>
      </c>
      <c r="Q187" s="5">
        <v>0</v>
      </c>
      <c r="R187" s="5">
        <v>0</v>
      </c>
      <c r="S187" s="5">
        <v>0</v>
      </c>
    </row>
    <row r="188" spans="1:19" hidden="1" x14ac:dyDescent="0.35">
      <c r="A188" s="2" t="s">
        <v>11</v>
      </c>
      <c r="B188" s="1" t="s">
        <v>650</v>
      </c>
      <c r="C188" t="str">
        <f>VLOOKUP(B188,[2]Clothes!$B$5:$D$447,2, FALSE)</f>
        <v>Out of Centre</v>
      </c>
      <c r="D188" t="str">
        <f>VLOOKUP(B188,[2]Clothes!$B$5:$D$447,3, FALSE)</f>
        <v>OoC - Zone 11</v>
      </c>
      <c r="E188" s="5">
        <v>0</v>
      </c>
      <c r="F188" s="5">
        <v>0</v>
      </c>
      <c r="G188" s="5">
        <v>0</v>
      </c>
      <c r="H188" s="5">
        <v>0</v>
      </c>
      <c r="I188" s="5">
        <v>0</v>
      </c>
      <c r="J188" s="5">
        <v>0</v>
      </c>
      <c r="K188" s="5">
        <v>0</v>
      </c>
      <c r="L188" s="5">
        <v>0</v>
      </c>
      <c r="M188" s="5">
        <v>0</v>
      </c>
      <c r="N188" s="5">
        <v>0</v>
      </c>
      <c r="O188" s="5">
        <v>0</v>
      </c>
      <c r="P188" s="5">
        <v>0</v>
      </c>
      <c r="Q188" s="5">
        <v>0</v>
      </c>
      <c r="R188" s="5">
        <v>0</v>
      </c>
      <c r="S188" s="5">
        <v>0</v>
      </c>
    </row>
    <row r="189" spans="1:19" hidden="1" x14ac:dyDescent="0.35">
      <c r="A189" s="2" t="s">
        <v>11</v>
      </c>
      <c r="B189" s="1" t="s">
        <v>651</v>
      </c>
      <c r="C189" t="str">
        <f>VLOOKUP(B189,[2]Clothes!$B$5:$D$447,2, FALSE)</f>
        <v>Outside of MKCC</v>
      </c>
      <c r="D189" t="str">
        <f>VLOOKUP(B189,[2]Clothes!$B$5:$D$447,3, FALSE)</f>
        <v>Outside of MKCC - Other</v>
      </c>
      <c r="E189" s="5">
        <v>0</v>
      </c>
      <c r="F189" s="5">
        <v>0</v>
      </c>
      <c r="G189" s="5">
        <v>0</v>
      </c>
      <c r="H189" s="5">
        <v>0</v>
      </c>
      <c r="I189" s="5">
        <v>0</v>
      </c>
      <c r="J189" s="5">
        <v>0</v>
      </c>
      <c r="K189" s="5">
        <v>0</v>
      </c>
      <c r="L189" s="5">
        <v>0</v>
      </c>
      <c r="M189" s="5">
        <v>0</v>
      </c>
      <c r="N189" s="5">
        <v>0</v>
      </c>
      <c r="O189" s="5">
        <v>0</v>
      </c>
      <c r="P189" s="5">
        <v>0</v>
      </c>
      <c r="Q189" s="5">
        <v>0</v>
      </c>
      <c r="R189" s="5">
        <v>0</v>
      </c>
      <c r="S189" s="5">
        <v>0</v>
      </c>
    </row>
    <row r="190" spans="1:19" hidden="1" x14ac:dyDescent="0.35">
      <c r="A190" s="2" t="s">
        <v>11</v>
      </c>
      <c r="B190" s="1" t="s">
        <v>167</v>
      </c>
      <c r="C190" t="str">
        <f>VLOOKUP(B190,[2]Clothes!$B$5:$D$447,2, FALSE)</f>
        <v>Outside of MKCC</v>
      </c>
      <c r="D190" t="str">
        <f>VLOOKUP(B190,[2]Clothes!$B$5:$D$447,3, FALSE)</f>
        <v>Outside of MKCC - Other</v>
      </c>
      <c r="E190" s="5">
        <v>3.8E-3</v>
      </c>
      <c r="F190" s="5">
        <v>0</v>
      </c>
      <c r="G190" s="5">
        <v>0</v>
      </c>
      <c r="H190" s="5">
        <v>3.022E-2</v>
      </c>
      <c r="I190" s="5">
        <v>0</v>
      </c>
      <c r="J190" s="5">
        <v>0</v>
      </c>
      <c r="K190" s="5">
        <v>0</v>
      </c>
      <c r="L190" s="5">
        <v>0</v>
      </c>
      <c r="M190" s="5">
        <v>0</v>
      </c>
      <c r="N190" s="5">
        <v>0</v>
      </c>
      <c r="O190" s="5">
        <v>0</v>
      </c>
      <c r="P190" s="5">
        <v>2.3E-2</v>
      </c>
      <c r="Q190" s="5">
        <v>0</v>
      </c>
      <c r="R190" s="5">
        <v>0</v>
      </c>
      <c r="S190" s="5">
        <v>0</v>
      </c>
    </row>
    <row r="191" spans="1:19" hidden="1" x14ac:dyDescent="0.35">
      <c r="A191" s="2" t="s">
        <v>11</v>
      </c>
      <c r="B191" s="1" t="s">
        <v>652</v>
      </c>
      <c r="C191" t="str">
        <f>VLOOKUP(B191,[2]Clothes!$B$5:$D$447,2, FALSE)</f>
        <v>Outside of MKCC</v>
      </c>
      <c r="D191" t="str">
        <f>VLOOKUP(B191,[2]Clothes!$B$5:$D$447,3, FALSE)</f>
        <v>Outside of MKCC - Other</v>
      </c>
      <c r="E191" s="5">
        <v>0</v>
      </c>
      <c r="F191" s="5">
        <v>0</v>
      </c>
      <c r="G191" s="5">
        <v>0</v>
      </c>
      <c r="H191" s="5">
        <v>0</v>
      </c>
      <c r="I191" s="5">
        <v>0</v>
      </c>
      <c r="J191" s="5">
        <v>0</v>
      </c>
      <c r="K191" s="5">
        <v>0</v>
      </c>
      <c r="L191" s="5">
        <v>0</v>
      </c>
      <c r="M191" s="5">
        <v>0</v>
      </c>
      <c r="N191" s="5">
        <v>0</v>
      </c>
      <c r="O191" s="5">
        <v>0</v>
      </c>
      <c r="P191" s="5">
        <v>0</v>
      </c>
      <c r="Q191" s="5">
        <v>0</v>
      </c>
      <c r="R191" s="5">
        <v>0</v>
      </c>
      <c r="S191" s="5">
        <v>0</v>
      </c>
    </row>
    <row r="192" spans="1:19" hidden="1" x14ac:dyDescent="0.35">
      <c r="A192" s="2" t="s">
        <v>11</v>
      </c>
      <c r="B192" s="1" t="s">
        <v>653</v>
      </c>
      <c r="C192" t="str">
        <f>VLOOKUP(B192,[2]Clothes!$B$5:$D$447,2, FALSE)</f>
        <v>Outside of MKCC</v>
      </c>
      <c r="D192" t="str">
        <f>VLOOKUP(B192,[2]Clothes!$B$5:$D$447,3, FALSE)</f>
        <v>Outside of MKCC - Other</v>
      </c>
      <c r="E192" s="5">
        <v>0</v>
      </c>
      <c r="F192" s="5">
        <v>0</v>
      </c>
      <c r="G192" s="5">
        <v>0</v>
      </c>
      <c r="H192" s="5">
        <v>0</v>
      </c>
      <c r="I192" s="5">
        <v>0</v>
      </c>
      <c r="J192" s="5">
        <v>0</v>
      </c>
      <c r="K192" s="5">
        <v>0</v>
      </c>
      <c r="L192" s="5">
        <v>0</v>
      </c>
      <c r="M192" s="5">
        <v>0</v>
      </c>
      <c r="N192" s="5">
        <v>0</v>
      </c>
      <c r="O192" s="5">
        <v>0</v>
      </c>
      <c r="P192" s="5">
        <v>0</v>
      </c>
      <c r="Q192" s="5">
        <v>0</v>
      </c>
      <c r="R192" s="5">
        <v>0</v>
      </c>
      <c r="S192" s="5">
        <v>0</v>
      </c>
    </row>
    <row r="193" spans="1:19" hidden="1" x14ac:dyDescent="0.35">
      <c r="A193" s="2" t="s">
        <v>12</v>
      </c>
      <c r="B193" s="1" t="s">
        <v>169</v>
      </c>
      <c r="C193" t="str">
        <f>VLOOKUP(B193,[2]Clothes!$B$5:$D$447,2, FALSE)</f>
        <v>Outside of MKCC</v>
      </c>
      <c r="D193" t="str">
        <f>VLOOKUP(B193,[2]Clothes!$B$5:$D$447,3, FALSE)</f>
        <v>Leighton Buzzard</v>
      </c>
      <c r="E193" s="5">
        <v>0</v>
      </c>
      <c r="F193" s="5">
        <v>0</v>
      </c>
      <c r="G193" s="5">
        <v>0</v>
      </c>
      <c r="H193" s="5">
        <v>0</v>
      </c>
      <c r="I193" s="5">
        <v>0</v>
      </c>
      <c r="J193" s="5">
        <v>0</v>
      </c>
      <c r="K193" s="5">
        <v>0</v>
      </c>
      <c r="L193" s="5">
        <v>0</v>
      </c>
      <c r="M193" s="5">
        <v>0</v>
      </c>
      <c r="N193" s="5">
        <v>0</v>
      </c>
      <c r="O193" s="5">
        <v>0</v>
      </c>
      <c r="P193" s="5">
        <v>0</v>
      </c>
      <c r="Q193" s="5">
        <v>0</v>
      </c>
      <c r="R193" s="5">
        <v>0</v>
      </c>
      <c r="S193" s="5">
        <v>0</v>
      </c>
    </row>
    <row r="194" spans="1:19" hidden="1" x14ac:dyDescent="0.35">
      <c r="A194" s="2" t="s">
        <v>12</v>
      </c>
      <c r="B194" s="1" t="s">
        <v>654</v>
      </c>
      <c r="C194" t="str">
        <f>VLOOKUP(B194,[2]Clothes!$B$5:$D$447,2, FALSE)</f>
        <v>Outside of MKCC</v>
      </c>
      <c r="D194" t="str">
        <f>VLOOKUP(B194,[2]Clothes!$B$5:$D$447,3, FALSE)</f>
        <v>Outside of MKCC - Other</v>
      </c>
      <c r="E194" s="5">
        <v>0</v>
      </c>
      <c r="F194" s="5">
        <v>0</v>
      </c>
      <c r="G194" s="5">
        <v>0</v>
      </c>
      <c r="H194" s="5">
        <v>0</v>
      </c>
      <c r="I194" s="5">
        <v>0</v>
      </c>
      <c r="J194" s="5">
        <v>0</v>
      </c>
      <c r="K194" s="5">
        <v>0</v>
      </c>
      <c r="L194" s="5">
        <v>0</v>
      </c>
      <c r="M194" s="5">
        <v>0</v>
      </c>
      <c r="N194" s="5">
        <v>0</v>
      </c>
      <c r="O194" s="5">
        <v>0</v>
      </c>
      <c r="P194" s="5">
        <v>0</v>
      </c>
      <c r="Q194" s="5">
        <v>0</v>
      </c>
      <c r="R194" s="5">
        <v>0</v>
      </c>
      <c r="S194" s="5">
        <v>0</v>
      </c>
    </row>
    <row r="195" spans="1:19" hidden="1" x14ac:dyDescent="0.35">
      <c r="A195" s="2" t="s">
        <v>12</v>
      </c>
      <c r="B195" s="1" t="s">
        <v>655</v>
      </c>
      <c r="C195" t="str">
        <f>VLOOKUP(B195,[2]Clothes!$B$5:$D$447,2, FALSE)</f>
        <v>Outside of MKCC</v>
      </c>
      <c r="D195" t="str">
        <f>VLOOKUP(B195,[2]Clothes!$B$5:$D$447,3, FALSE)</f>
        <v>Leighton Buzzard</v>
      </c>
      <c r="E195" s="5">
        <v>0</v>
      </c>
      <c r="F195" s="5">
        <v>0</v>
      </c>
      <c r="G195" s="5">
        <v>0</v>
      </c>
      <c r="H195" s="5">
        <v>0</v>
      </c>
      <c r="I195" s="5">
        <v>0</v>
      </c>
      <c r="J195" s="5">
        <v>0</v>
      </c>
      <c r="K195" s="5">
        <v>0</v>
      </c>
      <c r="L195" s="5">
        <v>0</v>
      </c>
      <c r="M195" s="5">
        <v>0</v>
      </c>
      <c r="N195" s="5">
        <v>0</v>
      </c>
      <c r="O195" s="5">
        <v>0</v>
      </c>
      <c r="P195" s="5">
        <v>0</v>
      </c>
      <c r="Q195" s="5">
        <v>0</v>
      </c>
      <c r="R195" s="5">
        <v>0</v>
      </c>
      <c r="S195" s="5">
        <v>0</v>
      </c>
    </row>
    <row r="196" spans="1:19" hidden="1" x14ac:dyDescent="0.35">
      <c r="A196" s="2" t="s">
        <v>12</v>
      </c>
      <c r="B196" s="1" t="s">
        <v>656</v>
      </c>
      <c r="C196" t="str">
        <f>VLOOKUP(B196,[2]Clothes!$B$5:$D$447,2, FALSE)</f>
        <v>Outside of MKCC</v>
      </c>
      <c r="D196" t="str">
        <f>VLOOKUP(B196,[2]Clothes!$B$5:$D$447,3, FALSE)</f>
        <v>Outside of MKCC - Other</v>
      </c>
      <c r="E196" s="5">
        <v>0</v>
      </c>
      <c r="F196" s="5">
        <v>0</v>
      </c>
      <c r="G196" s="5">
        <v>0</v>
      </c>
      <c r="H196" s="5">
        <v>0</v>
      </c>
      <c r="I196" s="5">
        <v>0</v>
      </c>
      <c r="J196" s="5">
        <v>0</v>
      </c>
      <c r="K196" s="5">
        <v>0</v>
      </c>
      <c r="L196" s="5">
        <v>0</v>
      </c>
      <c r="M196" s="5">
        <v>0</v>
      </c>
      <c r="N196" s="5">
        <v>0</v>
      </c>
      <c r="O196" s="5">
        <v>0</v>
      </c>
      <c r="P196" s="5">
        <v>0</v>
      </c>
      <c r="Q196" s="5">
        <v>0</v>
      </c>
      <c r="R196" s="5">
        <v>0</v>
      </c>
      <c r="S196" s="5">
        <v>0</v>
      </c>
    </row>
    <row r="197" spans="1:19" hidden="1" x14ac:dyDescent="0.35">
      <c r="A197" s="2" t="s">
        <v>12</v>
      </c>
      <c r="B197" s="1" t="s">
        <v>657</v>
      </c>
      <c r="C197" t="str">
        <f>VLOOKUP(B197,[2]Clothes!$B$5:$D$447,2, FALSE)</f>
        <v>Outside of MKCC</v>
      </c>
      <c r="D197" t="str">
        <f>VLOOKUP(B197,[2]Clothes!$B$5:$D$447,3, FALSE)</f>
        <v>Outside of MKCC - Other</v>
      </c>
      <c r="E197" s="5">
        <v>0</v>
      </c>
      <c r="F197" s="5">
        <v>0</v>
      </c>
      <c r="G197" s="5">
        <v>0</v>
      </c>
      <c r="H197" s="5">
        <v>0</v>
      </c>
      <c r="I197" s="5">
        <v>0</v>
      </c>
      <c r="J197" s="5">
        <v>0</v>
      </c>
      <c r="K197" s="5">
        <v>0</v>
      </c>
      <c r="L197" s="5">
        <v>0</v>
      </c>
      <c r="M197" s="5">
        <v>0</v>
      </c>
      <c r="N197" s="5">
        <v>0</v>
      </c>
      <c r="O197" s="5">
        <v>0</v>
      </c>
      <c r="P197" s="5">
        <v>0</v>
      </c>
      <c r="Q197" s="5">
        <v>0</v>
      </c>
      <c r="R197" s="5">
        <v>0</v>
      </c>
      <c r="S197" s="5">
        <v>0</v>
      </c>
    </row>
    <row r="198" spans="1:19" hidden="1" x14ac:dyDescent="0.35">
      <c r="A198" s="2" t="s">
        <v>12</v>
      </c>
      <c r="B198" s="1" t="s">
        <v>658</v>
      </c>
      <c r="C198" t="str">
        <f>VLOOKUP(B198,[2]Clothes!$B$5:$D$447,2, FALSE)</f>
        <v>Outside of MKCC</v>
      </c>
      <c r="D198" t="str">
        <f>VLOOKUP(B198,[2]Clothes!$B$5:$D$447,3, FALSE)</f>
        <v>Outside of MKCC - Other</v>
      </c>
      <c r="E198" s="5">
        <v>0</v>
      </c>
      <c r="F198" s="5">
        <v>0</v>
      </c>
      <c r="G198" s="5">
        <v>0</v>
      </c>
      <c r="H198" s="5">
        <v>0</v>
      </c>
      <c r="I198" s="5">
        <v>0</v>
      </c>
      <c r="J198" s="5">
        <v>0</v>
      </c>
      <c r="K198" s="5">
        <v>0</v>
      </c>
      <c r="L198" s="5">
        <v>0</v>
      </c>
      <c r="M198" s="5">
        <v>0</v>
      </c>
      <c r="N198" s="5">
        <v>0</v>
      </c>
      <c r="O198" s="5">
        <v>0</v>
      </c>
      <c r="P198" s="5">
        <v>0</v>
      </c>
      <c r="Q198" s="5">
        <v>0</v>
      </c>
      <c r="R198" s="5">
        <v>0</v>
      </c>
      <c r="S198" s="5">
        <v>0</v>
      </c>
    </row>
    <row r="199" spans="1:19" hidden="1" x14ac:dyDescent="0.35">
      <c r="A199" s="2" t="s">
        <v>12</v>
      </c>
      <c r="B199" s="1" t="s">
        <v>659</v>
      </c>
      <c r="C199" t="str">
        <f>VLOOKUP(B199,[2]Clothes!$B$5:$D$447,2, FALSE)</f>
        <v>Out of Centre</v>
      </c>
      <c r="D199" t="str">
        <f>VLOOKUP(B199,[2]Clothes!$B$5:$D$447,3, FALSE)</f>
        <v>OoC - Zone 12</v>
      </c>
      <c r="E199" s="5">
        <v>0</v>
      </c>
      <c r="F199" s="5">
        <v>0</v>
      </c>
      <c r="G199" s="5">
        <v>0</v>
      </c>
      <c r="H199" s="5">
        <v>0</v>
      </c>
      <c r="I199" s="5">
        <v>0</v>
      </c>
      <c r="J199" s="5">
        <v>0</v>
      </c>
      <c r="K199" s="5">
        <v>0</v>
      </c>
      <c r="L199" s="5">
        <v>0</v>
      </c>
      <c r="M199" s="5">
        <v>0</v>
      </c>
      <c r="N199" s="5">
        <v>0</v>
      </c>
      <c r="O199" s="5">
        <v>0</v>
      </c>
      <c r="P199" s="5">
        <v>0</v>
      </c>
      <c r="Q199" s="5">
        <v>0</v>
      </c>
      <c r="R199" s="5">
        <v>0</v>
      </c>
      <c r="S199" s="5">
        <v>0</v>
      </c>
    </row>
    <row r="200" spans="1:19" hidden="1" x14ac:dyDescent="0.35">
      <c r="A200" s="2" t="s">
        <v>12</v>
      </c>
      <c r="B200" s="1" t="s">
        <v>660</v>
      </c>
      <c r="C200" t="s">
        <v>1869</v>
      </c>
      <c r="D200" t="s">
        <v>1880</v>
      </c>
      <c r="E200" s="5">
        <v>0</v>
      </c>
      <c r="F200" s="5">
        <v>0</v>
      </c>
      <c r="G200" s="5">
        <v>0</v>
      </c>
      <c r="H200" s="5">
        <v>0</v>
      </c>
      <c r="I200" s="5">
        <v>0</v>
      </c>
      <c r="J200" s="5">
        <v>0</v>
      </c>
      <c r="K200" s="5">
        <v>0</v>
      </c>
      <c r="L200" s="5">
        <v>0</v>
      </c>
      <c r="M200" s="5">
        <v>0</v>
      </c>
      <c r="N200" s="5">
        <v>0</v>
      </c>
      <c r="O200" s="5">
        <v>0</v>
      </c>
      <c r="P200" s="5">
        <v>0</v>
      </c>
      <c r="Q200" s="5">
        <v>0</v>
      </c>
      <c r="R200" s="5">
        <v>0</v>
      </c>
      <c r="S200" s="5">
        <v>0</v>
      </c>
    </row>
    <row r="201" spans="1:19" hidden="1" x14ac:dyDescent="0.35">
      <c r="A201" s="2" t="s">
        <v>12</v>
      </c>
      <c r="B201" s="1" t="s">
        <v>661</v>
      </c>
      <c r="C201" t="str">
        <f>VLOOKUP(B201,[2]Clothes!$B$5:$D$447,2, FALSE)</f>
        <v>Outside of MKCC</v>
      </c>
      <c r="D201" t="str">
        <f>VLOOKUP(B201,[2]Clothes!$B$5:$D$447,3, FALSE)</f>
        <v>Outside of MKCC - Other</v>
      </c>
      <c r="E201" s="5">
        <v>0</v>
      </c>
      <c r="F201" s="5">
        <v>0</v>
      </c>
      <c r="G201" s="5">
        <v>0</v>
      </c>
      <c r="H201" s="5">
        <v>0</v>
      </c>
      <c r="I201" s="5">
        <v>0</v>
      </c>
      <c r="J201" s="5">
        <v>0</v>
      </c>
      <c r="K201" s="5">
        <v>0</v>
      </c>
      <c r="L201" s="5">
        <v>0</v>
      </c>
      <c r="M201" s="5">
        <v>0</v>
      </c>
      <c r="N201" s="5">
        <v>0</v>
      </c>
      <c r="O201" s="5">
        <v>0</v>
      </c>
      <c r="P201" s="5">
        <v>0</v>
      </c>
      <c r="Q201" s="5">
        <v>0</v>
      </c>
      <c r="R201" s="5">
        <v>0</v>
      </c>
      <c r="S201" s="5">
        <v>0</v>
      </c>
    </row>
    <row r="202" spans="1:19" hidden="1" x14ac:dyDescent="0.35">
      <c r="A202" s="2" t="s">
        <v>12</v>
      </c>
      <c r="B202" s="1" t="s">
        <v>662</v>
      </c>
      <c r="C202" t="str">
        <f>VLOOKUP(B202,[2]Clothes!$B$5:$D$447,2, FALSE)</f>
        <v>Out of Centre</v>
      </c>
      <c r="D202" t="str">
        <f>VLOOKUP(B202,[2]Clothes!$B$5:$D$447,3, FALSE)</f>
        <v>OoC - Zone 12</v>
      </c>
      <c r="E202" s="5">
        <v>0</v>
      </c>
      <c r="F202" s="5">
        <v>0</v>
      </c>
      <c r="G202" s="5">
        <v>0</v>
      </c>
      <c r="H202" s="5">
        <v>0</v>
      </c>
      <c r="I202" s="5">
        <v>0</v>
      </c>
      <c r="J202" s="5">
        <v>0</v>
      </c>
      <c r="K202" s="5">
        <v>0</v>
      </c>
      <c r="L202" s="5">
        <v>0</v>
      </c>
      <c r="M202" s="5">
        <v>0</v>
      </c>
      <c r="N202" s="5">
        <v>0</v>
      </c>
      <c r="O202" s="5">
        <v>0</v>
      </c>
      <c r="P202" s="5">
        <v>0</v>
      </c>
      <c r="Q202" s="5">
        <v>0</v>
      </c>
      <c r="R202" s="5">
        <v>0</v>
      </c>
      <c r="S202" s="5">
        <v>0</v>
      </c>
    </row>
    <row r="203" spans="1:19" hidden="1" x14ac:dyDescent="0.35">
      <c r="A203" s="2" t="s">
        <v>12</v>
      </c>
      <c r="B203" s="1" t="s">
        <v>663</v>
      </c>
      <c r="C203" t="str">
        <f>VLOOKUP(B203,[2]Clothes!$B$5:$D$447,2, FALSE)</f>
        <v>Outside of MKCC</v>
      </c>
      <c r="D203" t="str">
        <f>VLOOKUP(B203,[2]Clothes!$B$5:$D$447,3, FALSE)</f>
        <v>Leighton Buzzard</v>
      </c>
      <c r="E203" s="5">
        <v>0</v>
      </c>
      <c r="F203" s="5">
        <v>0</v>
      </c>
      <c r="G203" s="5">
        <v>0</v>
      </c>
      <c r="H203" s="5">
        <v>0</v>
      </c>
      <c r="I203" s="5">
        <v>0</v>
      </c>
      <c r="J203" s="5">
        <v>0</v>
      </c>
      <c r="K203" s="5">
        <v>0</v>
      </c>
      <c r="L203" s="5">
        <v>0</v>
      </c>
      <c r="M203" s="5">
        <v>0</v>
      </c>
      <c r="N203" s="5">
        <v>0</v>
      </c>
      <c r="O203" s="5">
        <v>0</v>
      </c>
      <c r="P203" s="5">
        <v>0</v>
      </c>
      <c r="Q203" s="5">
        <v>0</v>
      </c>
      <c r="R203" s="5">
        <v>0</v>
      </c>
      <c r="S203" s="5">
        <v>0</v>
      </c>
    </row>
    <row r="204" spans="1:19" hidden="1" x14ac:dyDescent="0.35">
      <c r="A204" s="2" t="s">
        <v>12</v>
      </c>
      <c r="B204" s="1" t="s">
        <v>664</v>
      </c>
      <c r="C204" t="str">
        <f>VLOOKUP(B204,[2]Clothes!$B$5:$D$447,2, FALSE)</f>
        <v>Outside of MKCC</v>
      </c>
      <c r="D204" t="str">
        <f>VLOOKUP(B204,[2]Clothes!$B$5:$D$447,3, FALSE)</f>
        <v>Outside of MKCC - Other</v>
      </c>
      <c r="E204" s="5">
        <v>0</v>
      </c>
      <c r="F204" s="5">
        <v>0</v>
      </c>
      <c r="G204" s="5">
        <v>0</v>
      </c>
      <c r="H204" s="5">
        <v>0</v>
      </c>
      <c r="I204" s="5">
        <v>0</v>
      </c>
      <c r="J204" s="5">
        <v>0</v>
      </c>
      <c r="K204" s="5">
        <v>0</v>
      </c>
      <c r="L204" s="5">
        <v>0</v>
      </c>
      <c r="M204" s="5">
        <v>0</v>
      </c>
      <c r="N204" s="5">
        <v>0</v>
      </c>
      <c r="O204" s="5">
        <v>0</v>
      </c>
      <c r="P204" s="5">
        <v>0</v>
      </c>
      <c r="Q204" s="5">
        <v>0</v>
      </c>
      <c r="R204" s="5">
        <v>0</v>
      </c>
      <c r="S204" s="5">
        <v>0</v>
      </c>
    </row>
    <row r="205" spans="1:19" hidden="1" x14ac:dyDescent="0.35">
      <c r="A205" s="2" t="s">
        <v>12</v>
      </c>
      <c r="B205" s="1" t="s">
        <v>665</v>
      </c>
      <c r="C205" t="str">
        <f>VLOOKUP(B205,[2]Clothes!$B$5:$D$447,2, FALSE)</f>
        <v>Outside of MKCC</v>
      </c>
      <c r="D205" t="str">
        <f>VLOOKUP(B205,[2]Clothes!$B$5:$D$447,3, FALSE)</f>
        <v>Outside of MKCC - Other</v>
      </c>
      <c r="E205" s="5">
        <v>0</v>
      </c>
      <c r="F205" s="5">
        <v>0</v>
      </c>
      <c r="G205" s="5">
        <v>0</v>
      </c>
      <c r="H205" s="5">
        <v>0</v>
      </c>
      <c r="I205" s="5">
        <v>0</v>
      </c>
      <c r="J205" s="5">
        <v>0</v>
      </c>
      <c r="K205" s="5">
        <v>0</v>
      </c>
      <c r="L205" s="5">
        <v>0</v>
      </c>
      <c r="M205" s="5">
        <v>0</v>
      </c>
      <c r="N205" s="5">
        <v>0</v>
      </c>
      <c r="O205" s="5">
        <v>0</v>
      </c>
      <c r="P205" s="5">
        <v>0</v>
      </c>
      <c r="Q205" s="5">
        <v>0</v>
      </c>
      <c r="R205" s="5">
        <v>0</v>
      </c>
      <c r="S205" s="5">
        <v>0</v>
      </c>
    </row>
    <row r="206" spans="1:19" hidden="1" x14ac:dyDescent="0.35">
      <c r="A206" s="2" t="s">
        <v>12</v>
      </c>
      <c r="B206" s="1" t="s">
        <v>666</v>
      </c>
      <c r="C206" t="str">
        <f>VLOOKUP(B206,[2]Clothes!$B$5:$D$447,2, FALSE)</f>
        <v>Outside of MKCC</v>
      </c>
      <c r="D206" t="str">
        <f>VLOOKUP(B206,[2]Clothes!$B$5:$D$447,3, FALSE)</f>
        <v>Leighton Buzzard</v>
      </c>
      <c r="E206" s="5">
        <v>0</v>
      </c>
      <c r="F206" s="5">
        <v>0</v>
      </c>
      <c r="G206" s="5">
        <v>0</v>
      </c>
      <c r="H206" s="5">
        <v>0</v>
      </c>
      <c r="I206" s="5">
        <v>0</v>
      </c>
      <c r="J206" s="5">
        <v>0</v>
      </c>
      <c r="K206" s="5">
        <v>0</v>
      </c>
      <c r="L206" s="5">
        <v>0</v>
      </c>
      <c r="M206" s="5">
        <v>0</v>
      </c>
      <c r="N206" s="5">
        <v>0</v>
      </c>
      <c r="O206" s="5">
        <v>0</v>
      </c>
      <c r="P206" s="5">
        <v>0</v>
      </c>
      <c r="Q206" s="5">
        <v>0</v>
      </c>
      <c r="R206" s="5">
        <v>0</v>
      </c>
      <c r="S206" s="5">
        <v>0</v>
      </c>
    </row>
    <row r="207" spans="1:19" hidden="1" x14ac:dyDescent="0.35">
      <c r="A207" s="2" t="s">
        <v>12</v>
      </c>
      <c r="B207" s="1" t="s">
        <v>667</v>
      </c>
      <c r="C207" t="str">
        <f>VLOOKUP(B207,[2]Clothes!$B$5:$D$447,2, FALSE)</f>
        <v>Outside of MKCC</v>
      </c>
      <c r="D207" t="str">
        <f>VLOOKUP(B207,[2]Clothes!$B$5:$D$447,3, FALSE)</f>
        <v>Outside of MKCC - Other</v>
      </c>
      <c r="E207" s="5">
        <v>0</v>
      </c>
      <c r="F207" s="5">
        <v>0</v>
      </c>
      <c r="G207" s="5">
        <v>0</v>
      </c>
      <c r="H207" s="5">
        <v>0</v>
      </c>
      <c r="I207" s="5">
        <v>0</v>
      </c>
      <c r="J207" s="5">
        <v>0</v>
      </c>
      <c r="K207" s="5">
        <v>0</v>
      </c>
      <c r="L207" s="5">
        <v>0</v>
      </c>
      <c r="M207" s="5">
        <v>0</v>
      </c>
      <c r="N207" s="5">
        <v>0</v>
      </c>
      <c r="O207" s="5">
        <v>0</v>
      </c>
      <c r="P207" s="5">
        <v>0</v>
      </c>
      <c r="Q207" s="5">
        <v>0</v>
      </c>
      <c r="R207" s="5">
        <v>0</v>
      </c>
      <c r="S207" s="5">
        <v>0</v>
      </c>
    </row>
    <row r="208" spans="1:19" hidden="1" x14ac:dyDescent="0.35">
      <c r="A208" s="2" t="s">
        <v>12</v>
      </c>
      <c r="B208" s="1" t="s">
        <v>668</v>
      </c>
      <c r="C208" t="str">
        <f>VLOOKUP(B208,[2]Clothes!$B$5:$D$447,2, FALSE)</f>
        <v>Outside of MKCC</v>
      </c>
      <c r="D208" t="str">
        <f>VLOOKUP(B208,[2]Clothes!$B$5:$D$447,3, FALSE)</f>
        <v>Leighton Buzzard</v>
      </c>
      <c r="E208" s="5">
        <v>0</v>
      </c>
      <c r="F208" s="5">
        <v>0</v>
      </c>
      <c r="G208" s="5">
        <v>0</v>
      </c>
      <c r="H208" s="5">
        <v>0</v>
      </c>
      <c r="I208" s="5">
        <v>0</v>
      </c>
      <c r="J208" s="5">
        <v>0</v>
      </c>
      <c r="K208" s="5">
        <v>0</v>
      </c>
      <c r="L208" s="5">
        <v>0</v>
      </c>
      <c r="M208" s="5">
        <v>0</v>
      </c>
      <c r="N208" s="5">
        <v>0</v>
      </c>
      <c r="O208" s="5">
        <v>0</v>
      </c>
      <c r="P208" s="5">
        <v>0</v>
      </c>
      <c r="Q208" s="5">
        <v>0</v>
      </c>
      <c r="R208" s="5">
        <v>0</v>
      </c>
      <c r="S208" s="5">
        <v>0</v>
      </c>
    </row>
    <row r="209" spans="1:19" hidden="1" x14ac:dyDescent="0.35">
      <c r="A209" s="2" t="s">
        <v>12</v>
      </c>
      <c r="B209" s="1" t="s">
        <v>669</v>
      </c>
      <c r="C209" t="str">
        <f>VLOOKUP(B209,[2]Clothes!$B$5:$D$447,2, FALSE)</f>
        <v>Outside of MKCC</v>
      </c>
      <c r="D209" t="str">
        <f>VLOOKUP(B209,[2]Clothes!$B$5:$D$447,3, FALSE)</f>
        <v>Leighton Buzzard</v>
      </c>
      <c r="E209" s="5">
        <v>1.09E-2</v>
      </c>
      <c r="F209" s="5">
        <v>5.2990000000000002E-2</v>
      </c>
      <c r="G209" s="5">
        <v>0</v>
      </c>
      <c r="H209" s="5">
        <v>0</v>
      </c>
      <c r="I209" s="5">
        <v>0</v>
      </c>
      <c r="J209" s="5">
        <v>0</v>
      </c>
      <c r="K209" s="5">
        <v>0</v>
      </c>
      <c r="L209" s="5">
        <v>0</v>
      </c>
      <c r="M209" s="5">
        <v>0</v>
      </c>
      <c r="N209" s="5">
        <v>0</v>
      </c>
      <c r="O209" s="5">
        <v>0</v>
      </c>
      <c r="P209" s="5">
        <v>0</v>
      </c>
      <c r="Q209" s="5">
        <v>6.2050000000000001E-2</v>
      </c>
      <c r="R209" s="5">
        <v>0</v>
      </c>
      <c r="S209" s="5">
        <v>0</v>
      </c>
    </row>
    <row r="210" spans="1:19" hidden="1" x14ac:dyDescent="0.35">
      <c r="A210" s="2" t="s">
        <v>12</v>
      </c>
      <c r="B210" s="1" t="s">
        <v>670</v>
      </c>
      <c r="C210" t="str">
        <f>VLOOKUP(B210,[2]Clothes!$B$5:$D$447,2, FALSE)</f>
        <v>Out of Centre</v>
      </c>
      <c r="D210" t="str">
        <f>VLOOKUP(B210,[2]Clothes!$B$5:$D$447,3, FALSE)</f>
        <v>OoC - Zone 12</v>
      </c>
      <c r="E210" s="5">
        <v>0</v>
      </c>
      <c r="F210" s="5">
        <v>0</v>
      </c>
      <c r="G210" s="5">
        <v>0</v>
      </c>
      <c r="H210" s="5">
        <v>0</v>
      </c>
      <c r="I210" s="5">
        <v>0</v>
      </c>
      <c r="J210" s="5">
        <v>0</v>
      </c>
      <c r="K210" s="5">
        <v>0</v>
      </c>
      <c r="L210" s="5">
        <v>0</v>
      </c>
      <c r="M210" s="5">
        <v>0</v>
      </c>
      <c r="N210" s="5">
        <v>0</v>
      </c>
      <c r="O210" s="5">
        <v>0</v>
      </c>
      <c r="P210" s="5">
        <v>0</v>
      </c>
      <c r="Q210" s="5">
        <v>0</v>
      </c>
      <c r="R210" s="5">
        <v>0</v>
      </c>
      <c r="S210" s="5">
        <v>0</v>
      </c>
    </row>
    <row r="211" spans="1:19" hidden="1" x14ac:dyDescent="0.35">
      <c r="A211" s="2" t="s">
        <v>12</v>
      </c>
      <c r="B211" s="1" t="s">
        <v>671</v>
      </c>
      <c r="C211" t="str">
        <f>VLOOKUP(B211,[2]Clothes!$B$5:$D$447,2, FALSE)</f>
        <v>Out of Centre</v>
      </c>
      <c r="D211" t="str">
        <f>VLOOKUP(B211,[2]Clothes!$B$5:$D$447,3, FALSE)</f>
        <v>OoC - Zone 12</v>
      </c>
      <c r="E211" s="5">
        <v>0</v>
      </c>
      <c r="F211" s="5">
        <v>0</v>
      </c>
      <c r="G211" s="5">
        <v>0</v>
      </c>
      <c r="H211" s="5">
        <v>0</v>
      </c>
      <c r="I211" s="5">
        <v>0</v>
      </c>
      <c r="J211" s="5">
        <v>0</v>
      </c>
      <c r="K211" s="5">
        <v>0</v>
      </c>
      <c r="L211" s="5">
        <v>0</v>
      </c>
      <c r="M211" s="5">
        <v>0</v>
      </c>
      <c r="N211" s="5">
        <v>0</v>
      </c>
      <c r="O211" s="5">
        <v>0</v>
      </c>
      <c r="P211" s="5">
        <v>0</v>
      </c>
      <c r="Q211" s="5">
        <v>0</v>
      </c>
      <c r="R211" s="5">
        <v>0</v>
      </c>
      <c r="S211" s="5">
        <v>0</v>
      </c>
    </row>
    <row r="212" spans="1:19" hidden="1" x14ac:dyDescent="0.35">
      <c r="A212" s="2" t="s">
        <v>12</v>
      </c>
      <c r="B212" s="1" t="s">
        <v>178</v>
      </c>
      <c r="C212" t="str">
        <f>VLOOKUP(B212,[2]Clothes!$B$5:$D$447,2, FALSE)</f>
        <v>Outside of MKCC</v>
      </c>
      <c r="D212" t="str">
        <f>VLOOKUP(B212,[2]Clothes!$B$5:$D$447,3, FALSE)</f>
        <v>Leighton Buzzard</v>
      </c>
      <c r="E212" s="5">
        <v>0</v>
      </c>
      <c r="F212" s="5">
        <v>0</v>
      </c>
      <c r="G212" s="5">
        <v>0</v>
      </c>
      <c r="H212" s="5">
        <v>0</v>
      </c>
      <c r="I212" s="5">
        <v>0</v>
      </c>
      <c r="J212" s="5">
        <v>0</v>
      </c>
      <c r="K212" s="5">
        <v>0</v>
      </c>
      <c r="L212" s="5">
        <v>0</v>
      </c>
      <c r="M212" s="5">
        <v>0</v>
      </c>
      <c r="N212" s="5">
        <v>0</v>
      </c>
      <c r="O212" s="5">
        <v>0</v>
      </c>
      <c r="P212" s="5">
        <v>0</v>
      </c>
      <c r="Q212" s="5">
        <v>0</v>
      </c>
      <c r="R212" s="5">
        <v>0</v>
      </c>
      <c r="S212" s="5">
        <v>0</v>
      </c>
    </row>
    <row r="213" spans="1:19" hidden="1" x14ac:dyDescent="0.35">
      <c r="A213" s="2" t="s">
        <v>12</v>
      </c>
      <c r="B213" s="1" t="s">
        <v>672</v>
      </c>
      <c r="C213" t="str">
        <f>VLOOKUP(B213,[2]Clothes!$B$5:$D$447,2, FALSE)</f>
        <v>Outside of MKCC</v>
      </c>
      <c r="D213" t="str">
        <f>VLOOKUP(B213,[2]Clothes!$B$5:$D$447,3, FALSE)</f>
        <v>Outside of MKCC - Other</v>
      </c>
      <c r="E213" s="5">
        <v>0</v>
      </c>
      <c r="F213" s="5">
        <v>0</v>
      </c>
      <c r="G213" s="5">
        <v>0</v>
      </c>
      <c r="H213" s="5">
        <v>0</v>
      </c>
      <c r="I213" s="5">
        <v>0</v>
      </c>
      <c r="J213" s="5">
        <v>0</v>
      </c>
      <c r="K213" s="5">
        <v>0</v>
      </c>
      <c r="L213" s="5">
        <v>0</v>
      </c>
      <c r="M213" s="5">
        <v>0</v>
      </c>
      <c r="N213" s="5">
        <v>0</v>
      </c>
      <c r="O213" s="5">
        <v>0</v>
      </c>
      <c r="P213" s="5">
        <v>0</v>
      </c>
      <c r="Q213" s="5">
        <v>0</v>
      </c>
      <c r="R213" s="5">
        <v>0</v>
      </c>
      <c r="S213" s="5">
        <v>0</v>
      </c>
    </row>
    <row r="214" spans="1:19" hidden="1" x14ac:dyDescent="0.35">
      <c r="A214" s="2" t="s">
        <v>12</v>
      </c>
      <c r="B214" s="1" t="s">
        <v>185</v>
      </c>
      <c r="C214" t="str">
        <f>VLOOKUP(B214,[2]Clothes!$B$5:$D$447,2, FALSE)</f>
        <v>Outside of MKCC</v>
      </c>
      <c r="D214" t="str">
        <f>VLOOKUP(B214,[2]Clothes!$B$5:$D$447,3, FALSE)</f>
        <v>Leighton Buzzard</v>
      </c>
      <c r="E214" s="5">
        <v>0</v>
      </c>
      <c r="F214" s="5">
        <v>0</v>
      </c>
      <c r="G214" s="5">
        <v>0</v>
      </c>
      <c r="H214" s="5">
        <v>0</v>
      </c>
      <c r="I214" s="5">
        <v>0</v>
      </c>
      <c r="J214" s="5">
        <v>0</v>
      </c>
      <c r="K214" s="5">
        <v>0</v>
      </c>
      <c r="L214" s="5">
        <v>0</v>
      </c>
      <c r="M214" s="5">
        <v>0</v>
      </c>
      <c r="N214" s="5">
        <v>0</v>
      </c>
      <c r="O214" s="5">
        <v>0</v>
      </c>
      <c r="P214" s="5">
        <v>0</v>
      </c>
      <c r="Q214" s="5">
        <v>0</v>
      </c>
      <c r="R214" s="5">
        <v>0</v>
      </c>
      <c r="S214" s="5">
        <v>0</v>
      </c>
    </row>
    <row r="215" spans="1:19" hidden="1" x14ac:dyDescent="0.35">
      <c r="A215" s="2" t="s">
        <v>12</v>
      </c>
      <c r="B215" s="1" t="s">
        <v>673</v>
      </c>
      <c r="C215" t="str">
        <f>VLOOKUP(B215,[2]Clothes!$B$5:$D$447,2, FALSE)</f>
        <v>Outside of MKCC</v>
      </c>
      <c r="D215" t="str">
        <f>VLOOKUP(B215,[2]Clothes!$B$5:$D$447,3, FALSE)</f>
        <v>Outside of MKCC - Other</v>
      </c>
      <c r="E215" s="5">
        <v>0</v>
      </c>
      <c r="F215" s="5">
        <v>0</v>
      </c>
      <c r="G215" s="5">
        <v>0</v>
      </c>
      <c r="H215" s="5">
        <v>0</v>
      </c>
      <c r="I215" s="5">
        <v>0</v>
      </c>
      <c r="J215" s="5">
        <v>0</v>
      </c>
      <c r="K215" s="5">
        <v>0</v>
      </c>
      <c r="L215" s="5">
        <v>0</v>
      </c>
      <c r="M215" s="5">
        <v>0</v>
      </c>
      <c r="N215" s="5">
        <v>0</v>
      </c>
      <c r="O215" s="5">
        <v>0</v>
      </c>
      <c r="P215" s="5">
        <v>0</v>
      </c>
      <c r="Q215" s="5">
        <v>0</v>
      </c>
      <c r="R215" s="5">
        <v>0</v>
      </c>
      <c r="S215" s="5">
        <v>0</v>
      </c>
    </row>
    <row r="216" spans="1:19" hidden="1" x14ac:dyDescent="0.35">
      <c r="A216" s="2" t="s">
        <v>12</v>
      </c>
      <c r="B216" s="1" t="s">
        <v>674</v>
      </c>
      <c r="C216" t="str">
        <f>VLOOKUP(B216,[2]Clothes!$B$5:$D$447,2, FALSE)</f>
        <v>Outside of MKCC</v>
      </c>
      <c r="D216" t="str">
        <f>VLOOKUP(B216,[2]Clothes!$B$5:$D$447,3, FALSE)</f>
        <v>Outside of MKCC - Other</v>
      </c>
      <c r="E216" s="5">
        <v>0</v>
      </c>
      <c r="F216" s="5">
        <v>0</v>
      </c>
      <c r="G216" s="5">
        <v>0</v>
      </c>
      <c r="H216" s="5">
        <v>0</v>
      </c>
      <c r="I216" s="5">
        <v>0</v>
      </c>
      <c r="J216" s="5">
        <v>0</v>
      </c>
      <c r="K216" s="5">
        <v>0</v>
      </c>
      <c r="L216" s="5">
        <v>0</v>
      </c>
      <c r="M216" s="5">
        <v>0</v>
      </c>
      <c r="N216" s="5">
        <v>0</v>
      </c>
      <c r="O216" s="5">
        <v>0</v>
      </c>
      <c r="P216" s="5">
        <v>0</v>
      </c>
      <c r="Q216" s="5">
        <v>0</v>
      </c>
      <c r="R216" s="5">
        <v>0</v>
      </c>
      <c r="S216" s="5">
        <v>0</v>
      </c>
    </row>
    <row r="217" spans="1:19" hidden="1" x14ac:dyDescent="0.35">
      <c r="A217" s="2" t="s">
        <v>12</v>
      </c>
      <c r="B217" s="1" t="s">
        <v>675</v>
      </c>
      <c r="C217" t="str">
        <f>VLOOKUP(B217,[2]Clothes!$B$5:$D$447,2, FALSE)</f>
        <v>Outside of MKCC</v>
      </c>
      <c r="D217" t="str">
        <f>VLOOKUP(B217,[2]Clothes!$B$5:$D$447,3, FALSE)</f>
        <v>Leighton Buzzard</v>
      </c>
      <c r="E217" s="5">
        <v>0</v>
      </c>
      <c r="F217" s="5">
        <v>0</v>
      </c>
      <c r="G217" s="5">
        <v>0</v>
      </c>
      <c r="H217" s="5">
        <v>0</v>
      </c>
      <c r="I217" s="5">
        <v>0</v>
      </c>
      <c r="J217" s="5">
        <v>0</v>
      </c>
      <c r="K217" s="5">
        <v>0</v>
      </c>
      <c r="L217" s="5">
        <v>0</v>
      </c>
      <c r="M217" s="5">
        <v>0</v>
      </c>
      <c r="N217" s="5">
        <v>0</v>
      </c>
      <c r="O217" s="5">
        <v>0</v>
      </c>
      <c r="P217" s="5">
        <v>0</v>
      </c>
      <c r="Q217" s="5">
        <v>0</v>
      </c>
      <c r="R217" s="5">
        <v>0</v>
      </c>
      <c r="S217" s="5">
        <v>0</v>
      </c>
    </row>
    <row r="218" spans="1:19" hidden="1" x14ac:dyDescent="0.35">
      <c r="A218" s="2" t="s">
        <v>12</v>
      </c>
      <c r="B218" s="1" t="s">
        <v>186</v>
      </c>
      <c r="C218" t="str">
        <f>VLOOKUP(B218,[2]Clothes!$B$5:$D$447,2, FALSE)</f>
        <v>Outside of MKCC</v>
      </c>
      <c r="D218" t="str">
        <f>VLOOKUP(B218,[2]Clothes!$B$5:$D$447,3, FALSE)</f>
        <v>Leighton Buzzard</v>
      </c>
      <c r="E218" s="5">
        <v>0</v>
      </c>
      <c r="F218" s="5">
        <v>0</v>
      </c>
      <c r="G218" s="5">
        <v>0</v>
      </c>
      <c r="H218" s="5">
        <v>0</v>
      </c>
      <c r="I218" s="5">
        <v>0</v>
      </c>
      <c r="J218" s="5">
        <v>0</v>
      </c>
      <c r="K218" s="5">
        <v>0</v>
      </c>
      <c r="L218" s="5">
        <v>0</v>
      </c>
      <c r="M218" s="5">
        <v>0</v>
      </c>
      <c r="N218" s="5">
        <v>0</v>
      </c>
      <c r="O218" s="5">
        <v>0</v>
      </c>
      <c r="P218" s="5">
        <v>0</v>
      </c>
      <c r="Q218" s="5">
        <v>0</v>
      </c>
      <c r="R218" s="5">
        <v>0</v>
      </c>
      <c r="S218" s="5">
        <v>0</v>
      </c>
    </row>
    <row r="219" spans="1:19" hidden="1" x14ac:dyDescent="0.35">
      <c r="A219" s="2" t="s">
        <v>12</v>
      </c>
      <c r="B219" s="1" t="s">
        <v>676</v>
      </c>
      <c r="C219" t="str">
        <f>VLOOKUP(B219,[2]Clothes!$B$5:$D$447,2, FALSE)</f>
        <v>Out of Centre</v>
      </c>
      <c r="D219" t="str">
        <f>VLOOKUP(B219,[2]Clothes!$B$5:$D$447,3, FALSE)</f>
        <v>OoC - Zone 12</v>
      </c>
      <c r="E219" s="5">
        <v>0</v>
      </c>
      <c r="F219" s="5">
        <v>0</v>
      </c>
      <c r="G219" s="5">
        <v>0</v>
      </c>
      <c r="H219" s="5">
        <v>0</v>
      </c>
      <c r="I219" s="5">
        <v>0</v>
      </c>
      <c r="J219" s="5">
        <v>0</v>
      </c>
      <c r="K219" s="5">
        <v>0</v>
      </c>
      <c r="L219" s="5">
        <v>0</v>
      </c>
      <c r="M219" s="5">
        <v>0</v>
      </c>
      <c r="N219" s="5">
        <v>0</v>
      </c>
      <c r="O219" s="5">
        <v>0</v>
      </c>
      <c r="P219" s="5">
        <v>0</v>
      </c>
      <c r="Q219" s="5">
        <v>0</v>
      </c>
      <c r="R219" s="5">
        <v>0</v>
      </c>
      <c r="S219" s="5">
        <v>0</v>
      </c>
    </row>
    <row r="220" spans="1:19" hidden="1" x14ac:dyDescent="0.35">
      <c r="A220" s="2" t="s">
        <v>12</v>
      </c>
      <c r="B220" s="1" t="s">
        <v>677</v>
      </c>
      <c r="C220" t="str">
        <f>VLOOKUP(B220,[2]Clothes!$B$5:$D$447,2, FALSE)</f>
        <v>Out of Centre</v>
      </c>
      <c r="D220" t="str">
        <f>VLOOKUP(B220,[2]Clothes!$B$5:$D$447,3, FALSE)</f>
        <v>OoC - Zone 12</v>
      </c>
      <c r="E220" s="5">
        <v>0</v>
      </c>
      <c r="F220" s="5">
        <v>0</v>
      </c>
      <c r="G220" s="5">
        <v>0</v>
      </c>
      <c r="H220" s="5">
        <v>0</v>
      </c>
      <c r="I220" s="5">
        <v>0</v>
      </c>
      <c r="J220" s="5">
        <v>0</v>
      </c>
      <c r="K220" s="5">
        <v>0</v>
      </c>
      <c r="L220" s="5">
        <v>0</v>
      </c>
      <c r="M220" s="5">
        <v>0</v>
      </c>
      <c r="N220" s="5">
        <v>0</v>
      </c>
      <c r="O220" s="5">
        <v>0</v>
      </c>
      <c r="P220" s="5">
        <v>0</v>
      </c>
      <c r="Q220" s="5">
        <v>0</v>
      </c>
      <c r="R220" s="5">
        <v>0</v>
      </c>
      <c r="S220" s="5">
        <v>0</v>
      </c>
    </row>
    <row r="221" spans="1:19" hidden="1" x14ac:dyDescent="0.35">
      <c r="A221" s="2" t="s">
        <v>12</v>
      </c>
      <c r="B221" s="1" t="s">
        <v>678</v>
      </c>
      <c r="C221" t="str">
        <f>VLOOKUP(B221,[2]Clothes!$B$5:$D$447,2, FALSE)</f>
        <v>Woburn Sands DC</v>
      </c>
      <c r="D221" t="str">
        <f>VLOOKUP(B221,[2]Clothes!$B$5:$D$447,3, FALSE)</f>
        <v>Woburn Sands DC - Other in Centre</v>
      </c>
      <c r="E221" s="5">
        <v>0</v>
      </c>
      <c r="F221" s="5">
        <v>0</v>
      </c>
      <c r="G221" s="5">
        <v>0</v>
      </c>
      <c r="H221" s="5">
        <v>0</v>
      </c>
      <c r="I221" s="5">
        <v>0</v>
      </c>
      <c r="J221" s="5">
        <v>0</v>
      </c>
      <c r="K221" s="5">
        <v>0</v>
      </c>
      <c r="L221" s="5">
        <v>0</v>
      </c>
      <c r="M221" s="5">
        <v>0</v>
      </c>
      <c r="N221" s="5">
        <v>0</v>
      </c>
      <c r="O221" s="5">
        <v>0</v>
      </c>
      <c r="P221" s="5">
        <v>0</v>
      </c>
      <c r="Q221" s="5">
        <v>0</v>
      </c>
      <c r="R221" s="5">
        <v>0</v>
      </c>
      <c r="S221" s="5">
        <v>0</v>
      </c>
    </row>
    <row r="222" spans="1:19" hidden="1" x14ac:dyDescent="0.35">
      <c r="A222" s="2" t="s">
        <v>12</v>
      </c>
      <c r="B222" s="1" t="s">
        <v>679</v>
      </c>
      <c r="C222" t="str">
        <f>VLOOKUP(B222,[2]Clothes!$B$5:$D$447,2, FALSE)</f>
        <v>Outside of MKCC</v>
      </c>
      <c r="D222" t="str">
        <f>VLOOKUP(B222,[2]Clothes!$B$5:$D$447,3, FALSE)</f>
        <v>Outside of MKCC - Other</v>
      </c>
      <c r="E222" s="5">
        <v>0</v>
      </c>
      <c r="F222" s="5">
        <v>0</v>
      </c>
      <c r="G222" s="5">
        <v>0</v>
      </c>
      <c r="H222" s="5">
        <v>0</v>
      </c>
      <c r="I222" s="5">
        <v>0</v>
      </c>
      <c r="J222" s="5">
        <v>0</v>
      </c>
      <c r="K222" s="5">
        <v>0</v>
      </c>
      <c r="L222" s="5">
        <v>0</v>
      </c>
      <c r="M222" s="5">
        <v>0</v>
      </c>
      <c r="N222" s="5">
        <v>0</v>
      </c>
      <c r="O222" s="5">
        <v>0</v>
      </c>
      <c r="P222" s="5">
        <v>0</v>
      </c>
      <c r="Q222" s="5">
        <v>0</v>
      </c>
      <c r="R222" s="5">
        <v>0</v>
      </c>
      <c r="S222" s="5">
        <v>0</v>
      </c>
    </row>
    <row r="223" spans="1:19" hidden="1" x14ac:dyDescent="0.35">
      <c r="A223" s="2" t="s">
        <v>13</v>
      </c>
      <c r="B223" s="1" t="s">
        <v>187</v>
      </c>
      <c r="C223" t="str">
        <f>VLOOKUP(B223,[2]Clothes!$B$5:$D$447,2, FALSE)</f>
        <v>Outside of MKCC</v>
      </c>
      <c r="D223" t="s">
        <v>1870</v>
      </c>
      <c r="E223" s="5">
        <v>0</v>
      </c>
      <c r="F223" s="5">
        <v>0</v>
      </c>
      <c r="G223" s="5">
        <v>0</v>
      </c>
      <c r="H223" s="5">
        <v>0</v>
      </c>
      <c r="I223" s="5">
        <v>0</v>
      </c>
      <c r="J223" s="5">
        <v>0</v>
      </c>
      <c r="K223" s="5">
        <v>0</v>
      </c>
      <c r="L223" s="5">
        <v>0</v>
      </c>
      <c r="M223" s="5">
        <v>0</v>
      </c>
      <c r="N223" s="5">
        <v>0</v>
      </c>
      <c r="O223" s="5">
        <v>0</v>
      </c>
      <c r="P223" s="5">
        <v>0</v>
      </c>
      <c r="Q223" s="5">
        <v>0</v>
      </c>
      <c r="R223" s="5">
        <v>0</v>
      </c>
      <c r="S223" s="5">
        <v>0</v>
      </c>
    </row>
    <row r="224" spans="1:19" hidden="1" x14ac:dyDescent="0.35">
      <c r="A224" s="2" t="s">
        <v>13</v>
      </c>
      <c r="B224" s="1" t="s">
        <v>188</v>
      </c>
      <c r="C224" t="str">
        <f>VLOOKUP(B224,[2]Clothes!$B$5:$D$447,2, FALSE)</f>
        <v>Outside of MKCC</v>
      </c>
      <c r="D224" t="str">
        <f>VLOOKUP(B224,[2]Clothes!$B$5:$D$447,3, FALSE)</f>
        <v>Aylesbury</v>
      </c>
      <c r="E224" s="5">
        <v>0</v>
      </c>
      <c r="F224" s="5">
        <v>0</v>
      </c>
      <c r="G224" s="5">
        <v>0</v>
      </c>
      <c r="H224" s="5">
        <v>0</v>
      </c>
      <c r="I224" s="5">
        <v>0</v>
      </c>
      <c r="J224" s="5">
        <v>0</v>
      </c>
      <c r="K224" s="5">
        <v>0</v>
      </c>
      <c r="L224" s="5">
        <v>0</v>
      </c>
      <c r="M224" s="5">
        <v>0</v>
      </c>
      <c r="N224" s="5">
        <v>0</v>
      </c>
      <c r="O224" s="5">
        <v>0</v>
      </c>
      <c r="P224" s="5">
        <v>0</v>
      </c>
      <c r="Q224" s="5">
        <v>0</v>
      </c>
      <c r="R224" s="5">
        <v>0</v>
      </c>
      <c r="S224" s="5">
        <v>0</v>
      </c>
    </row>
    <row r="225" spans="1:19" hidden="1" x14ac:dyDescent="0.35">
      <c r="A225" s="2" t="s">
        <v>13</v>
      </c>
      <c r="B225" s="1" t="s">
        <v>680</v>
      </c>
      <c r="C225" t="str">
        <f>VLOOKUP(B225,[2]Clothes!$B$5:$D$447,2, FALSE)</f>
        <v>Outside of MKCC</v>
      </c>
      <c r="D225" t="str">
        <f>VLOOKUP(B225,[2]Clothes!$B$5:$D$447,3, FALSE)</f>
        <v>Outside of MKCC - Other</v>
      </c>
      <c r="E225" s="5">
        <v>0</v>
      </c>
      <c r="F225" s="5">
        <v>0</v>
      </c>
      <c r="G225" s="5">
        <v>0</v>
      </c>
      <c r="H225" s="5">
        <v>0</v>
      </c>
      <c r="I225" s="5">
        <v>0</v>
      </c>
      <c r="J225" s="5">
        <v>0</v>
      </c>
      <c r="K225" s="5">
        <v>0</v>
      </c>
      <c r="L225" s="5">
        <v>0</v>
      </c>
      <c r="M225" s="5">
        <v>0</v>
      </c>
      <c r="N225" s="5">
        <v>0</v>
      </c>
      <c r="O225" s="5">
        <v>0</v>
      </c>
      <c r="P225" s="5">
        <v>0</v>
      </c>
      <c r="Q225" s="5">
        <v>0</v>
      </c>
      <c r="R225" s="5">
        <v>0</v>
      </c>
      <c r="S225" s="5">
        <v>0</v>
      </c>
    </row>
    <row r="226" spans="1:19" hidden="1" x14ac:dyDescent="0.35">
      <c r="A226" s="2" t="s">
        <v>13</v>
      </c>
      <c r="B226" s="1" t="s">
        <v>681</v>
      </c>
      <c r="C226" t="str">
        <f>VLOOKUP(B226,[2]Clothes!$B$5:$D$447,2, FALSE)</f>
        <v>Outside of MKCC</v>
      </c>
      <c r="D226" t="str">
        <f>VLOOKUP(B226,[2]Clothes!$B$5:$D$447,3, FALSE)</f>
        <v>Aylesbury</v>
      </c>
      <c r="E226" s="5">
        <v>4.7669999999999997E-2</v>
      </c>
      <c r="F226" s="5">
        <v>0</v>
      </c>
      <c r="G226" s="5">
        <v>0</v>
      </c>
      <c r="H226" s="5">
        <v>0</v>
      </c>
      <c r="I226" s="5">
        <v>0</v>
      </c>
      <c r="J226" s="5">
        <v>0</v>
      </c>
      <c r="K226" s="5">
        <v>0</v>
      </c>
      <c r="L226" s="5">
        <v>0</v>
      </c>
      <c r="M226" s="5">
        <v>0</v>
      </c>
      <c r="N226" s="5">
        <v>0</v>
      </c>
      <c r="O226" s="5">
        <v>0</v>
      </c>
      <c r="P226" s="5">
        <v>0</v>
      </c>
      <c r="Q226" s="5">
        <v>2.4209999999999999E-2</v>
      </c>
      <c r="R226" s="5">
        <v>0.27911999999999998</v>
      </c>
      <c r="S226" s="5">
        <v>2.741E-2</v>
      </c>
    </row>
    <row r="227" spans="1:19" hidden="1" x14ac:dyDescent="0.35">
      <c r="A227" s="2" t="s">
        <v>13</v>
      </c>
      <c r="B227" s="1" t="s">
        <v>682</v>
      </c>
      <c r="C227" t="str">
        <f>VLOOKUP(B227,[2]Clothes!$B$5:$D$447,2, FALSE)</f>
        <v>Outside of MKCC</v>
      </c>
      <c r="D227" t="str">
        <f>VLOOKUP(B227,[2]Clothes!$B$5:$D$447,3, FALSE)</f>
        <v>Aylesbury</v>
      </c>
      <c r="E227" s="5">
        <v>1.1820000000000001E-2</v>
      </c>
      <c r="F227" s="5">
        <v>0</v>
      </c>
      <c r="G227" s="5">
        <v>0</v>
      </c>
      <c r="H227" s="5">
        <v>0</v>
      </c>
      <c r="I227" s="5">
        <v>0</v>
      </c>
      <c r="J227" s="5">
        <v>0</v>
      </c>
      <c r="K227" s="5">
        <v>0</v>
      </c>
      <c r="L227" s="5">
        <v>0</v>
      </c>
      <c r="M227" s="5">
        <v>0</v>
      </c>
      <c r="N227" s="5">
        <v>0</v>
      </c>
      <c r="O227" s="5">
        <v>0</v>
      </c>
      <c r="P227" s="5">
        <v>0</v>
      </c>
      <c r="Q227" s="5">
        <v>9.4599999999999997E-3</v>
      </c>
      <c r="R227" s="5">
        <v>5.5419999999999997E-2</v>
      </c>
      <c r="S227" s="5">
        <v>2.741E-2</v>
      </c>
    </row>
    <row r="228" spans="1:19" hidden="1" x14ac:dyDescent="0.35">
      <c r="A228" s="2" t="s">
        <v>13</v>
      </c>
      <c r="B228" s="1" t="s">
        <v>683</v>
      </c>
      <c r="C228" t="str">
        <f>VLOOKUP(B228,[2]Clothes!$B$5:$D$447,2, FALSE)</f>
        <v>Outside of MKCC</v>
      </c>
      <c r="D228" t="str">
        <f>VLOOKUP(B228,[2]Clothes!$B$5:$D$447,3, FALSE)</f>
        <v>Aylesbury</v>
      </c>
      <c r="E228" s="5">
        <v>0</v>
      </c>
      <c r="F228" s="5">
        <v>0</v>
      </c>
      <c r="G228" s="5">
        <v>0</v>
      </c>
      <c r="H228" s="5">
        <v>0</v>
      </c>
      <c r="I228" s="5">
        <v>0</v>
      </c>
      <c r="J228" s="5">
        <v>0</v>
      </c>
      <c r="K228" s="5">
        <v>0</v>
      </c>
      <c r="L228" s="5">
        <v>0</v>
      </c>
      <c r="M228" s="5">
        <v>0</v>
      </c>
      <c r="N228" s="5">
        <v>0</v>
      </c>
      <c r="O228" s="5">
        <v>0</v>
      </c>
      <c r="P228" s="5">
        <v>0</v>
      </c>
      <c r="Q228" s="5">
        <v>0</v>
      </c>
      <c r="R228" s="5">
        <v>0</v>
      </c>
      <c r="S228" s="5">
        <v>0</v>
      </c>
    </row>
    <row r="229" spans="1:19" hidden="1" x14ac:dyDescent="0.35">
      <c r="A229" s="2" t="s">
        <v>13</v>
      </c>
      <c r="B229" s="1" t="s">
        <v>684</v>
      </c>
      <c r="C229" t="str">
        <f>VLOOKUP(B229,[2]Clothes!$B$5:$D$447,2, FALSE)</f>
        <v>Outside of MKCC</v>
      </c>
      <c r="D229" t="str">
        <f>VLOOKUP(B229,[2]Clothes!$B$5:$D$447,3, FALSE)</f>
        <v>Aylesbury</v>
      </c>
      <c r="E229" s="5">
        <v>9.5200000000000007E-3</v>
      </c>
      <c r="F229" s="5">
        <v>0</v>
      </c>
      <c r="G229" s="5">
        <v>0</v>
      </c>
      <c r="H229" s="5">
        <v>0</v>
      </c>
      <c r="I229" s="5">
        <v>0</v>
      </c>
      <c r="J229" s="5">
        <v>0</v>
      </c>
      <c r="K229" s="5">
        <v>0</v>
      </c>
      <c r="L229" s="5">
        <v>0</v>
      </c>
      <c r="M229" s="5">
        <v>0</v>
      </c>
      <c r="N229" s="5">
        <v>0</v>
      </c>
      <c r="O229" s="5">
        <v>0</v>
      </c>
      <c r="P229" s="5">
        <v>0</v>
      </c>
      <c r="Q229" s="5">
        <v>0</v>
      </c>
      <c r="R229" s="5">
        <v>6.2990000000000004E-2</v>
      </c>
      <c r="S229" s="5">
        <v>0</v>
      </c>
    </row>
    <row r="230" spans="1:19" hidden="1" x14ac:dyDescent="0.35">
      <c r="A230" s="2" t="s">
        <v>13</v>
      </c>
      <c r="B230" s="1" t="s">
        <v>196</v>
      </c>
      <c r="C230" t="str">
        <f>VLOOKUP(B230,[2]Clothes!$B$5:$D$447,2, FALSE)</f>
        <v>Outside of MKCC</v>
      </c>
      <c r="D230" t="str">
        <f>VLOOKUP(B230,[2]Clothes!$B$5:$D$447,3, FALSE)</f>
        <v>Aylesbury</v>
      </c>
      <c r="E230" s="5">
        <v>1.5100000000000001E-3</v>
      </c>
      <c r="F230" s="5">
        <v>0</v>
      </c>
      <c r="G230" s="5">
        <v>0</v>
      </c>
      <c r="H230" s="5">
        <v>0</v>
      </c>
      <c r="I230" s="5">
        <v>0</v>
      </c>
      <c r="J230" s="5">
        <v>0</v>
      </c>
      <c r="K230" s="5">
        <v>0</v>
      </c>
      <c r="L230" s="5">
        <v>0</v>
      </c>
      <c r="M230" s="5">
        <v>0</v>
      </c>
      <c r="N230" s="5">
        <v>0</v>
      </c>
      <c r="O230" s="5">
        <v>0</v>
      </c>
      <c r="P230" s="5">
        <v>0</v>
      </c>
      <c r="Q230" s="5">
        <v>0</v>
      </c>
      <c r="R230" s="5">
        <v>9.9699999999999997E-3</v>
      </c>
      <c r="S230" s="5">
        <v>0</v>
      </c>
    </row>
    <row r="231" spans="1:19" hidden="1" x14ac:dyDescent="0.35">
      <c r="A231" s="2" t="s">
        <v>13</v>
      </c>
      <c r="B231" s="1" t="s">
        <v>201</v>
      </c>
      <c r="C231" t="str">
        <f>VLOOKUP(B231,[2]Clothes!$B$5:$D$447,2, FALSE)</f>
        <v>Outside of MKCC</v>
      </c>
      <c r="D231" t="str">
        <f>VLOOKUP(B231,[2]Clothes!$B$5:$D$447,3, FALSE)</f>
        <v>Aylesbury</v>
      </c>
      <c r="E231" s="5">
        <v>0</v>
      </c>
      <c r="F231" s="5">
        <v>0</v>
      </c>
      <c r="G231" s="5">
        <v>0</v>
      </c>
      <c r="H231" s="5">
        <v>0</v>
      </c>
      <c r="I231" s="5">
        <v>0</v>
      </c>
      <c r="J231" s="5">
        <v>0</v>
      </c>
      <c r="K231" s="5">
        <v>0</v>
      </c>
      <c r="L231" s="5">
        <v>0</v>
      </c>
      <c r="M231" s="5">
        <v>0</v>
      </c>
      <c r="N231" s="5">
        <v>0</v>
      </c>
      <c r="O231" s="5">
        <v>0</v>
      </c>
      <c r="P231" s="5">
        <v>0</v>
      </c>
      <c r="Q231" s="5">
        <v>0</v>
      </c>
      <c r="R231" s="5">
        <v>0</v>
      </c>
      <c r="S231" s="5">
        <v>0</v>
      </c>
    </row>
    <row r="232" spans="1:19" hidden="1" x14ac:dyDescent="0.35">
      <c r="A232" s="2" t="s">
        <v>13</v>
      </c>
      <c r="B232" s="1" t="s">
        <v>202</v>
      </c>
      <c r="C232" t="str">
        <f>VLOOKUP(B232,[2]Clothes!$B$5:$D$447,2, FALSE)</f>
        <v>Outside of MKCC</v>
      </c>
      <c r="D232" t="str">
        <f>VLOOKUP(B232,[2]Clothes!$B$5:$D$447,3, FALSE)</f>
        <v>Aylesbury</v>
      </c>
      <c r="E232" s="5">
        <v>0</v>
      </c>
      <c r="F232" s="5">
        <v>0</v>
      </c>
      <c r="G232" s="5">
        <v>0</v>
      </c>
      <c r="H232" s="5">
        <v>0</v>
      </c>
      <c r="I232" s="5">
        <v>0</v>
      </c>
      <c r="J232" s="5">
        <v>0</v>
      </c>
      <c r="K232" s="5">
        <v>0</v>
      </c>
      <c r="L232" s="5">
        <v>0</v>
      </c>
      <c r="M232" s="5">
        <v>0</v>
      </c>
      <c r="N232" s="5">
        <v>0</v>
      </c>
      <c r="O232" s="5">
        <v>0</v>
      </c>
      <c r="P232" s="5">
        <v>0</v>
      </c>
      <c r="Q232" s="5">
        <v>0</v>
      </c>
      <c r="R232" s="5">
        <v>0</v>
      </c>
      <c r="S232" s="5">
        <v>0</v>
      </c>
    </row>
    <row r="233" spans="1:19" hidden="1" x14ac:dyDescent="0.35">
      <c r="A233" s="2" t="s">
        <v>13</v>
      </c>
      <c r="B233" s="1" t="s">
        <v>685</v>
      </c>
      <c r="C233" t="str">
        <f>VLOOKUP(B233,[2]Clothes!$B$5:$D$447,2, FALSE)</f>
        <v>Outside of MKCC</v>
      </c>
      <c r="D233" t="str">
        <f>VLOOKUP(B233,[2]Clothes!$B$5:$D$447,3, FALSE)</f>
        <v>Outside of MKCC - Other</v>
      </c>
      <c r="E233" s="5">
        <v>0</v>
      </c>
      <c r="F233" s="5">
        <v>0</v>
      </c>
      <c r="G233" s="5">
        <v>0</v>
      </c>
      <c r="H233" s="5">
        <v>0</v>
      </c>
      <c r="I233" s="5">
        <v>0</v>
      </c>
      <c r="J233" s="5">
        <v>0</v>
      </c>
      <c r="K233" s="5">
        <v>0</v>
      </c>
      <c r="L233" s="5">
        <v>0</v>
      </c>
      <c r="M233" s="5">
        <v>0</v>
      </c>
      <c r="N233" s="5">
        <v>0</v>
      </c>
      <c r="O233" s="5">
        <v>0</v>
      </c>
      <c r="P233" s="5">
        <v>0</v>
      </c>
      <c r="Q233" s="5">
        <v>0</v>
      </c>
      <c r="R233" s="5">
        <v>0</v>
      </c>
      <c r="S233" s="5">
        <v>0</v>
      </c>
    </row>
    <row r="234" spans="1:19" hidden="1" x14ac:dyDescent="0.35">
      <c r="A234" s="2" t="s">
        <v>13</v>
      </c>
      <c r="B234" s="1" t="s">
        <v>686</v>
      </c>
      <c r="C234" t="str">
        <f>VLOOKUP(B234,[2]Clothes!$B$5:$D$447,2, FALSE)</f>
        <v>Outside of MKCC</v>
      </c>
      <c r="D234" t="str">
        <f>VLOOKUP(B234,[2]Clothes!$B$5:$D$447,3, FALSE)</f>
        <v>Outside of MKCC - Other</v>
      </c>
      <c r="E234" s="5">
        <v>0</v>
      </c>
      <c r="F234" s="5">
        <v>0</v>
      </c>
      <c r="G234" s="5">
        <v>0</v>
      </c>
      <c r="H234" s="5">
        <v>0</v>
      </c>
      <c r="I234" s="5">
        <v>0</v>
      </c>
      <c r="J234" s="5">
        <v>0</v>
      </c>
      <c r="K234" s="5">
        <v>0</v>
      </c>
      <c r="L234" s="5">
        <v>0</v>
      </c>
      <c r="M234" s="5">
        <v>0</v>
      </c>
      <c r="N234" s="5">
        <v>0</v>
      </c>
      <c r="O234" s="5">
        <v>0</v>
      </c>
      <c r="P234" s="5">
        <v>0</v>
      </c>
      <c r="Q234" s="5">
        <v>0</v>
      </c>
      <c r="R234" s="5">
        <v>0</v>
      </c>
      <c r="S234" s="5">
        <v>0</v>
      </c>
    </row>
    <row r="235" spans="1:19" hidden="1" x14ac:dyDescent="0.35">
      <c r="A235" s="2" t="s">
        <v>13</v>
      </c>
      <c r="B235" s="1" t="s">
        <v>207</v>
      </c>
      <c r="C235" t="str">
        <f>VLOOKUP(B235,[2]Clothes!$B$5:$D$447,2, FALSE)</f>
        <v>Outside of MKCC</v>
      </c>
      <c r="D235" t="str">
        <f>VLOOKUP(B235,[2]Clothes!$B$5:$D$447,3, FALSE)</f>
        <v>Aylesbury</v>
      </c>
      <c r="E235" s="5">
        <v>0</v>
      </c>
      <c r="F235" s="5">
        <v>0</v>
      </c>
      <c r="G235" s="5">
        <v>0</v>
      </c>
      <c r="H235" s="5">
        <v>0</v>
      </c>
      <c r="I235" s="5">
        <v>0</v>
      </c>
      <c r="J235" s="5">
        <v>0</v>
      </c>
      <c r="K235" s="5">
        <v>0</v>
      </c>
      <c r="L235" s="5">
        <v>0</v>
      </c>
      <c r="M235" s="5">
        <v>0</v>
      </c>
      <c r="N235" s="5">
        <v>0</v>
      </c>
      <c r="O235" s="5">
        <v>0</v>
      </c>
      <c r="P235" s="5">
        <v>0</v>
      </c>
      <c r="Q235" s="5">
        <v>0</v>
      </c>
      <c r="R235" s="5">
        <v>0</v>
      </c>
      <c r="S235" s="5">
        <v>0</v>
      </c>
    </row>
    <row r="236" spans="1:19" hidden="1" x14ac:dyDescent="0.35">
      <c r="A236" s="2" t="s">
        <v>13</v>
      </c>
      <c r="B236" s="1" t="s">
        <v>208</v>
      </c>
      <c r="C236" t="str">
        <f>VLOOKUP(B236,[2]Clothes!$B$5:$D$447,2, FALSE)</f>
        <v>Outside of MKCC</v>
      </c>
      <c r="D236" t="str">
        <f>VLOOKUP(B236,[2]Clothes!$B$5:$D$447,3, FALSE)</f>
        <v>Aylesbury</v>
      </c>
      <c r="E236" s="5">
        <v>1.187E-2</v>
      </c>
      <c r="F236" s="5">
        <v>0</v>
      </c>
      <c r="G236" s="5">
        <v>0</v>
      </c>
      <c r="H236" s="5">
        <v>0</v>
      </c>
      <c r="I236" s="5">
        <v>0</v>
      </c>
      <c r="J236" s="5">
        <v>0</v>
      </c>
      <c r="K236" s="5">
        <v>0</v>
      </c>
      <c r="L236" s="5">
        <v>0</v>
      </c>
      <c r="M236" s="5">
        <v>0</v>
      </c>
      <c r="N236" s="5">
        <v>0</v>
      </c>
      <c r="O236" s="5">
        <v>0</v>
      </c>
      <c r="P236" s="5">
        <v>0</v>
      </c>
      <c r="Q236" s="5">
        <v>0</v>
      </c>
      <c r="R236" s="5">
        <v>7.8509999999999996E-2</v>
      </c>
      <c r="S236" s="5">
        <v>0</v>
      </c>
    </row>
    <row r="237" spans="1:19" hidden="1" x14ac:dyDescent="0.35">
      <c r="A237" s="2" t="s">
        <v>13</v>
      </c>
      <c r="B237" s="1" t="s">
        <v>687</v>
      </c>
      <c r="C237" t="str">
        <f>VLOOKUP(B237,[2]Clothes!$B$5:$D$447,2, FALSE)</f>
        <v>Outside of MKCC</v>
      </c>
      <c r="D237" t="str">
        <f>VLOOKUP(B237,[2]Clothes!$B$5:$D$447,3, FALSE)</f>
        <v>Aylesbury</v>
      </c>
      <c r="E237" s="5">
        <v>0</v>
      </c>
      <c r="F237" s="5">
        <v>0</v>
      </c>
      <c r="G237" s="5">
        <v>0</v>
      </c>
      <c r="H237" s="5">
        <v>0</v>
      </c>
      <c r="I237" s="5">
        <v>0</v>
      </c>
      <c r="J237" s="5">
        <v>0</v>
      </c>
      <c r="K237" s="5">
        <v>0</v>
      </c>
      <c r="L237" s="5">
        <v>0</v>
      </c>
      <c r="M237" s="5">
        <v>0</v>
      </c>
      <c r="N237" s="5">
        <v>0</v>
      </c>
      <c r="O237" s="5">
        <v>0</v>
      </c>
      <c r="P237" s="5">
        <v>0</v>
      </c>
      <c r="Q237" s="5">
        <v>0</v>
      </c>
      <c r="R237" s="5">
        <v>0</v>
      </c>
      <c r="S237" s="5">
        <v>0</v>
      </c>
    </row>
    <row r="238" spans="1:19" hidden="1" x14ac:dyDescent="0.35">
      <c r="A238" s="2" t="s">
        <v>13</v>
      </c>
      <c r="B238" s="1" t="s">
        <v>210</v>
      </c>
      <c r="C238" t="str">
        <f>VLOOKUP(B238,[2]Clothes!$B$5:$D$447,2, FALSE)</f>
        <v>Outside of MKCC</v>
      </c>
      <c r="D238" t="str">
        <f>VLOOKUP(B238,[2]Clothes!$B$5:$D$447,3, FALSE)</f>
        <v>Aylesbury</v>
      </c>
      <c r="E238" s="5">
        <v>0</v>
      </c>
      <c r="F238" s="5">
        <v>0</v>
      </c>
      <c r="G238" s="5">
        <v>0</v>
      </c>
      <c r="H238" s="5">
        <v>0</v>
      </c>
      <c r="I238" s="5">
        <v>0</v>
      </c>
      <c r="J238" s="5">
        <v>0</v>
      </c>
      <c r="K238" s="5">
        <v>0</v>
      </c>
      <c r="L238" s="5">
        <v>0</v>
      </c>
      <c r="M238" s="5">
        <v>0</v>
      </c>
      <c r="N238" s="5">
        <v>0</v>
      </c>
      <c r="O238" s="5">
        <v>0</v>
      </c>
      <c r="P238" s="5">
        <v>0</v>
      </c>
      <c r="Q238" s="5">
        <v>0</v>
      </c>
      <c r="R238" s="5">
        <v>0</v>
      </c>
      <c r="S238" s="5">
        <v>0</v>
      </c>
    </row>
    <row r="239" spans="1:19" hidden="1" x14ac:dyDescent="0.35">
      <c r="A239" s="2" t="s">
        <v>13</v>
      </c>
      <c r="B239" s="1" t="s">
        <v>211</v>
      </c>
      <c r="C239" t="str">
        <f>VLOOKUP(B239,[2]Clothes!$B$5:$D$447,2, FALSE)</f>
        <v>Outside of MKCC</v>
      </c>
      <c r="D239" t="str">
        <f>VLOOKUP(B239,[2]Clothes!$B$5:$D$447,3, FALSE)</f>
        <v>Aylesbury</v>
      </c>
      <c r="E239" s="5">
        <v>0</v>
      </c>
      <c r="F239" s="5">
        <v>0</v>
      </c>
      <c r="G239" s="5">
        <v>0</v>
      </c>
      <c r="H239" s="5">
        <v>0</v>
      </c>
      <c r="I239" s="5">
        <v>0</v>
      </c>
      <c r="J239" s="5">
        <v>0</v>
      </c>
      <c r="K239" s="5">
        <v>0</v>
      </c>
      <c r="L239" s="5">
        <v>0</v>
      </c>
      <c r="M239" s="5">
        <v>0</v>
      </c>
      <c r="N239" s="5">
        <v>0</v>
      </c>
      <c r="O239" s="5">
        <v>0</v>
      </c>
      <c r="P239" s="5">
        <v>0</v>
      </c>
      <c r="Q239" s="5">
        <v>0</v>
      </c>
      <c r="R239" s="5">
        <v>0</v>
      </c>
      <c r="S239" s="5">
        <v>0</v>
      </c>
    </row>
    <row r="240" spans="1:19" hidden="1" x14ac:dyDescent="0.35">
      <c r="A240" s="2" t="s">
        <v>13</v>
      </c>
      <c r="B240" s="1" t="s">
        <v>688</v>
      </c>
      <c r="C240" t="str">
        <f>VLOOKUP(B240,[2]Clothes!$B$5:$D$447,2, FALSE)</f>
        <v>Outside of MKCC</v>
      </c>
      <c r="D240" t="str">
        <f>VLOOKUP(B240,[2]Clothes!$B$5:$D$447,3, FALSE)</f>
        <v>Outside of MKCC - Other</v>
      </c>
      <c r="E240" s="5">
        <v>0</v>
      </c>
      <c r="F240" s="5">
        <v>0</v>
      </c>
      <c r="G240" s="5">
        <v>0</v>
      </c>
      <c r="H240" s="5">
        <v>0</v>
      </c>
      <c r="I240" s="5">
        <v>0</v>
      </c>
      <c r="J240" s="5">
        <v>0</v>
      </c>
      <c r="K240" s="5">
        <v>0</v>
      </c>
      <c r="L240" s="5">
        <v>0</v>
      </c>
      <c r="M240" s="5">
        <v>0</v>
      </c>
      <c r="N240" s="5">
        <v>0</v>
      </c>
      <c r="O240" s="5">
        <v>0</v>
      </c>
      <c r="P240" s="5">
        <v>0</v>
      </c>
      <c r="Q240" s="5">
        <v>0</v>
      </c>
      <c r="R240" s="5">
        <v>0</v>
      </c>
      <c r="S240" s="5">
        <v>0</v>
      </c>
    </row>
    <row r="241" spans="1:19" hidden="1" x14ac:dyDescent="0.35">
      <c r="A241" s="2" t="s">
        <v>13</v>
      </c>
      <c r="B241" s="1" t="s">
        <v>689</v>
      </c>
      <c r="C241" t="str">
        <f>VLOOKUP(B241,[2]Clothes!$B$5:$D$447,2, FALSE)</f>
        <v>Outside of MKCC</v>
      </c>
      <c r="D241" t="str">
        <f>VLOOKUP(B241,[2]Clothes!$B$5:$D$447,3, FALSE)</f>
        <v>Aylesbury</v>
      </c>
      <c r="E241" s="5">
        <v>6.94E-3</v>
      </c>
      <c r="F241" s="5">
        <v>0</v>
      </c>
      <c r="G241" s="5">
        <v>0</v>
      </c>
      <c r="H241" s="5">
        <v>0</v>
      </c>
      <c r="I241" s="5">
        <v>0</v>
      </c>
      <c r="J241" s="5">
        <v>0</v>
      </c>
      <c r="K241" s="5">
        <v>0</v>
      </c>
      <c r="L241" s="5">
        <v>0</v>
      </c>
      <c r="M241" s="5">
        <v>0</v>
      </c>
      <c r="N241" s="5">
        <v>0</v>
      </c>
      <c r="O241" s="5">
        <v>0</v>
      </c>
      <c r="P241" s="5">
        <v>0</v>
      </c>
      <c r="Q241" s="5">
        <v>5.0319999999999997E-2</v>
      </c>
      <c r="R241" s="5">
        <v>0</v>
      </c>
      <c r="S241" s="5">
        <v>0</v>
      </c>
    </row>
    <row r="242" spans="1:19" hidden="1" x14ac:dyDescent="0.35">
      <c r="A242" s="2" t="s">
        <v>13</v>
      </c>
      <c r="B242" s="1" t="s">
        <v>690</v>
      </c>
      <c r="C242" t="str">
        <f>VLOOKUP(B242,[2]Clothes!$B$5:$D$447,2, FALSE)</f>
        <v>Outside of MKCC</v>
      </c>
      <c r="D242" t="str">
        <f>VLOOKUP(B242,[2]Clothes!$B$5:$D$447,3, FALSE)</f>
        <v>Aylesbury</v>
      </c>
      <c r="E242" s="5">
        <v>0</v>
      </c>
      <c r="F242" s="5">
        <v>0</v>
      </c>
      <c r="G242" s="5">
        <v>0</v>
      </c>
      <c r="H242" s="5">
        <v>0</v>
      </c>
      <c r="I242" s="5">
        <v>0</v>
      </c>
      <c r="J242" s="5">
        <v>0</v>
      </c>
      <c r="K242" s="5">
        <v>0</v>
      </c>
      <c r="L242" s="5">
        <v>0</v>
      </c>
      <c r="M242" s="5">
        <v>0</v>
      </c>
      <c r="N242" s="5">
        <v>0</v>
      </c>
      <c r="O242" s="5">
        <v>0</v>
      </c>
      <c r="P242" s="5">
        <v>0</v>
      </c>
      <c r="Q242" s="5">
        <v>0</v>
      </c>
      <c r="R242" s="5">
        <v>0</v>
      </c>
      <c r="S242" s="5">
        <v>0</v>
      </c>
    </row>
    <row r="243" spans="1:19" hidden="1" x14ac:dyDescent="0.35">
      <c r="A243" s="2" t="s">
        <v>13</v>
      </c>
      <c r="B243" s="1" t="s">
        <v>691</v>
      </c>
      <c r="C243" t="str">
        <f>VLOOKUP(B243,[2]Clothes!$B$5:$D$447,2, FALSE)</f>
        <v>Outside of MKCC</v>
      </c>
      <c r="D243" t="str">
        <f>VLOOKUP(B243,[2]Clothes!$B$5:$D$447,3, FALSE)</f>
        <v>Aylesbury</v>
      </c>
      <c r="E243" s="5">
        <v>0</v>
      </c>
      <c r="F243" s="5">
        <v>0</v>
      </c>
      <c r="G243" s="5">
        <v>0</v>
      </c>
      <c r="H243" s="5">
        <v>0</v>
      </c>
      <c r="I243" s="5">
        <v>0</v>
      </c>
      <c r="J243" s="5">
        <v>0</v>
      </c>
      <c r="K243" s="5">
        <v>0</v>
      </c>
      <c r="L243" s="5">
        <v>0</v>
      </c>
      <c r="M243" s="5">
        <v>0</v>
      </c>
      <c r="N243" s="5">
        <v>0</v>
      </c>
      <c r="O243" s="5">
        <v>0</v>
      </c>
      <c r="P243" s="5">
        <v>0</v>
      </c>
      <c r="Q243" s="5">
        <v>0</v>
      </c>
      <c r="R243" s="5">
        <v>0</v>
      </c>
      <c r="S243" s="5">
        <v>0</v>
      </c>
    </row>
    <row r="244" spans="1:19" hidden="1" x14ac:dyDescent="0.35">
      <c r="A244" s="2" t="s">
        <v>13</v>
      </c>
      <c r="B244" s="1" t="s">
        <v>692</v>
      </c>
      <c r="C244" t="str">
        <f>VLOOKUP(B244,[2]Clothes!$B$5:$D$447,2, FALSE)</f>
        <v>Outside of MKCC</v>
      </c>
      <c r="D244" t="str">
        <f>VLOOKUP(B244,[2]Clothes!$B$5:$D$447,3, FALSE)</f>
        <v>Outside of MKCC - Other</v>
      </c>
      <c r="E244" s="5">
        <v>0</v>
      </c>
      <c r="F244" s="5">
        <v>0</v>
      </c>
      <c r="G244" s="5">
        <v>0</v>
      </c>
      <c r="H244" s="5">
        <v>0</v>
      </c>
      <c r="I244" s="5">
        <v>0</v>
      </c>
      <c r="J244" s="5">
        <v>0</v>
      </c>
      <c r="K244" s="5">
        <v>0</v>
      </c>
      <c r="L244" s="5">
        <v>0</v>
      </c>
      <c r="M244" s="5">
        <v>0</v>
      </c>
      <c r="N244" s="5">
        <v>0</v>
      </c>
      <c r="O244" s="5">
        <v>0</v>
      </c>
      <c r="P244" s="5">
        <v>0</v>
      </c>
      <c r="Q244" s="5">
        <v>0</v>
      </c>
      <c r="R244" s="5">
        <v>0</v>
      </c>
      <c r="S244" s="5">
        <v>0</v>
      </c>
    </row>
    <row r="245" spans="1:19" hidden="1" x14ac:dyDescent="0.35">
      <c r="A245" s="2" t="s">
        <v>14</v>
      </c>
      <c r="B245" s="1" t="s">
        <v>214</v>
      </c>
      <c r="C245" t="str">
        <f>VLOOKUP(B245,[2]Clothes!$B$5:$D$447,2, FALSE)</f>
        <v>Outside of MKCC</v>
      </c>
      <c r="D245" t="str">
        <f>VLOOKUP(B245,[2]Clothes!$B$5:$D$447,3, FALSE)</f>
        <v>Bicester</v>
      </c>
      <c r="E245" s="5">
        <v>0</v>
      </c>
      <c r="F245" s="5">
        <v>0</v>
      </c>
      <c r="G245" s="5">
        <v>0</v>
      </c>
      <c r="H245" s="5">
        <v>0</v>
      </c>
      <c r="I245" s="5">
        <v>0</v>
      </c>
      <c r="J245" s="5">
        <v>0</v>
      </c>
      <c r="K245" s="5">
        <v>0</v>
      </c>
      <c r="L245" s="5">
        <v>0</v>
      </c>
      <c r="M245" s="5">
        <v>0</v>
      </c>
      <c r="N245" s="5">
        <v>0</v>
      </c>
      <c r="O245" s="5">
        <v>0</v>
      </c>
      <c r="P245" s="5">
        <v>0</v>
      </c>
      <c r="Q245" s="5">
        <v>0</v>
      </c>
      <c r="R245" s="5">
        <v>0</v>
      </c>
      <c r="S245" s="5">
        <v>0</v>
      </c>
    </row>
    <row r="246" spans="1:19" hidden="1" x14ac:dyDescent="0.35">
      <c r="A246" s="2" t="s">
        <v>14</v>
      </c>
      <c r="B246" s="1" t="s">
        <v>693</v>
      </c>
      <c r="C246" t="str">
        <f>VLOOKUP(B246,[2]Clothes!$B$5:$D$447,2, FALSE)</f>
        <v>Outside of MKCC</v>
      </c>
      <c r="D246" t="str">
        <f>VLOOKUP(B246,[2]Clothes!$B$5:$D$447,3, FALSE)</f>
        <v>Bicester</v>
      </c>
      <c r="E246" s="5">
        <v>0</v>
      </c>
      <c r="F246" s="5">
        <v>0</v>
      </c>
      <c r="G246" s="5">
        <v>0</v>
      </c>
      <c r="H246" s="5">
        <v>0</v>
      </c>
      <c r="I246" s="5">
        <v>0</v>
      </c>
      <c r="J246" s="5">
        <v>0</v>
      </c>
      <c r="K246" s="5">
        <v>0</v>
      </c>
      <c r="L246" s="5">
        <v>0</v>
      </c>
      <c r="M246" s="5">
        <v>0</v>
      </c>
      <c r="N246" s="5">
        <v>0</v>
      </c>
      <c r="O246" s="5">
        <v>0</v>
      </c>
      <c r="P246" s="5">
        <v>0</v>
      </c>
      <c r="Q246" s="5">
        <v>0</v>
      </c>
      <c r="R246" s="5">
        <v>0</v>
      </c>
      <c r="S246" s="5">
        <v>0</v>
      </c>
    </row>
    <row r="247" spans="1:19" hidden="1" x14ac:dyDescent="0.35">
      <c r="A247" s="2" t="s">
        <v>14</v>
      </c>
      <c r="B247" s="1" t="s">
        <v>694</v>
      </c>
      <c r="C247" t="str">
        <f>VLOOKUP(B247,[2]Clothes!$B$5:$D$447,2, FALSE)</f>
        <v>Outside of MKCC</v>
      </c>
      <c r="D247" t="str">
        <f>VLOOKUP(B247,[2]Clothes!$B$5:$D$447,3, FALSE)</f>
        <v>Bicester</v>
      </c>
      <c r="E247" s="5">
        <v>4.1900000000000001E-3</v>
      </c>
      <c r="F247" s="5">
        <v>0</v>
      </c>
      <c r="G247" s="5">
        <v>0</v>
      </c>
      <c r="H247" s="5">
        <v>0</v>
      </c>
      <c r="I247" s="5">
        <v>0</v>
      </c>
      <c r="J247" s="5">
        <v>0</v>
      </c>
      <c r="K247" s="5">
        <v>0</v>
      </c>
      <c r="L247" s="5">
        <v>0</v>
      </c>
      <c r="M247" s="5">
        <v>0</v>
      </c>
      <c r="N247" s="5">
        <v>0</v>
      </c>
      <c r="O247" s="5">
        <v>0</v>
      </c>
      <c r="P247" s="5">
        <v>0</v>
      </c>
      <c r="Q247" s="5">
        <v>0</v>
      </c>
      <c r="R247" s="5">
        <v>0</v>
      </c>
      <c r="S247" s="5">
        <v>5.3580000000000003E-2</v>
      </c>
    </row>
    <row r="248" spans="1:19" hidden="1" x14ac:dyDescent="0.35">
      <c r="A248" s="2" t="s">
        <v>14</v>
      </c>
      <c r="B248" s="1" t="s">
        <v>695</v>
      </c>
      <c r="C248" t="str">
        <f>VLOOKUP(B248,[2]Clothes!$B$5:$D$447,2, FALSE)</f>
        <v>Outside of MKCC</v>
      </c>
      <c r="D248" t="str">
        <f>VLOOKUP(B248,[2]Clothes!$B$5:$D$447,3, FALSE)</f>
        <v>Outside of MKCC - Other</v>
      </c>
      <c r="E248" s="5">
        <v>0</v>
      </c>
      <c r="F248" s="5">
        <v>0</v>
      </c>
      <c r="G248" s="5">
        <v>0</v>
      </c>
      <c r="H248" s="5">
        <v>0</v>
      </c>
      <c r="I248" s="5">
        <v>0</v>
      </c>
      <c r="J248" s="5">
        <v>0</v>
      </c>
      <c r="K248" s="5">
        <v>0</v>
      </c>
      <c r="L248" s="5">
        <v>0</v>
      </c>
      <c r="M248" s="5">
        <v>0</v>
      </c>
      <c r="N248" s="5">
        <v>0</v>
      </c>
      <c r="O248" s="5">
        <v>0</v>
      </c>
      <c r="P248" s="5">
        <v>0</v>
      </c>
      <c r="Q248" s="5">
        <v>0</v>
      </c>
      <c r="R248" s="5">
        <v>0</v>
      </c>
      <c r="S248" s="5">
        <v>0</v>
      </c>
    </row>
    <row r="249" spans="1:19" hidden="1" x14ac:dyDescent="0.35">
      <c r="A249" s="2" t="s">
        <v>14</v>
      </c>
      <c r="B249" s="1" t="s">
        <v>696</v>
      </c>
      <c r="C249" t="str">
        <f>VLOOKUP(B249,[2]Clothes!$B$5:$D$447,2, FALSE)</f>
        <v>Outside of MKCC</v>
      </c>
      <c r="D249" t="str">
        <f>VLOOKUP(B249,[2]Clothes!$B$5:$D$447,3, FALSE)</f>
        <v>Outside of MKCC - Other</v>
      </c>
      <c r="E249" s="5">
        <v>0</v>
      </c>
      <c r="F249" s="5">
        <v>0</v>
      </c>
      <c r="G249" s="5">
        <v>0</v>
      </c>
      <c r="H249" s="5">
        <v>0</v>
      </c>
      <c r="I249" s="5">
        <v>0</v>
      </c>
      <c r="J249" s="5">
        <v>0</v>
      </c>
      <c r="K249" s="5">
        <v>0</v>
      </c>
      <c r="L249" s="5">
        <v>0</v>
      </c>
      <c r="M249" s="5">
        <v>0</v>
      </c>
      <c r="N249" s="5">
        <v>0</v>
      </c>
      <c r="O249" s="5">
        <v>0</v>
      </c>
      <c r="P249" s="5">
        <v>0</v>
      </c>
      <c r="Q249" s="5">
        <v>0</v>
      </c>
      <c r="R249" s="5">
        <v>0</v>
      </c>
      <c r="S249" s="5">
        <v>0</v>
      </c>
    </row>
    <row r="250" spans="1:19" hidden="1" x14ac:dyDescent="0.35">
      <c r="A250" s="2" t="s">
        <v>14</v>
      </c>
      <c r="B250" s="1" t="s">
        <v>697</v>
      </c>
      <c r="C250" t="str">
        <f>VLOOKUP(B250,[2]Clothes!$B$5:$D$447,2, FALSE)</f>
        <v>Outside of MKCC</v>
      </c>
      <c r="D250" t="str">
        <f>VLOOKUP(B250,[2]Clothes!$B$5:$D$447,3, FALSE)</f>
        <v>Bicester</v>
      </c>
      <c r="E250" s="5">
        <v>0</v>
      </c>
      <c r="F250" s="5">
        <v>0</v>
      </c>
      <c r="G250" s="5">
        <v>0</v>
      </c>
      <c r="H250" s="5">
        <v>0</v>
      </c>
      <c r="I250" s="5">
        <v>0</v>
      </c>
      <c r="J250" s="5">
        <v>0</v>
      </c>
      <c r="K250" s="5">
        <v>0</v>
      </c>
      <c r="L250" s="5">
        <v>0</v>
      </c>
      <c r="M250" s="5">
        <v>0</v>
      </c>
      <c r="N250" s="5">
        <v>0</v>
      </c>
      <c r="O250" s="5">
        <v>0</v>
      </c>
      <c r="P250" s="5">
        <v>0</v>
      </c>
      <c r="Q250" s="5">
        <v>0</v>
      </c>
      <c r="R250" s="5">
        <v>0</v>
      </c>
      <c r="S250" s="5">
        <v>0</v>
      </c>
    </row>
    <row r="251" spans="1:19" hidden="1" x14ac:dyDescent="0.35">
      <c r="A251" s="2" t="s">
        <v>14</v>
      </c>
      <c r="B251" s="1" t="s">
        <v>698</v>
      </c>
      <c r="C251" t="str">
        <f>VLOOKUP(B251,[2]Clothes!$B$5:$D$447,2, FALSE)</f>
        <v>Outside of MKCC</v>
      </c>
      <c r="D251" t="str">
        <f>VLOOKUP(B251,[2]Clothes!$B$5:$D$447,3, FALSE)</f>
        <v>Bicester</v>
      </c>
      <c r="E251" s="5">
        <v>8.4000000000000003E-4</v>
      </c>
      <c r="F251" s="5">
        <v>0</v>
      </c>
      <c r="G251" s="5">
        <v>0</v>
      </c>
      <c r="H251" s="5">
        <v>0</v>
      </c>
      <c r="I251" s="5">
        <v>0</v>
      </c>
      <c r="J251" s="5">
        <v>0</v>
      </c>
      <c r="K251" s="5">
        <v>0</v>
      </c>
      <c r="L251" s="5">
        <v>0</v>
      </c>
      <c r="M251" s="5">
        <v>0</v>
      </c>
      <c r="N251" s="5">
        <v>0</v>
      </c>
      <c r="O251" s="5">
        <v>0</v>
      </c>
      <c r="P251" s="5">
        <v>0</v>
      </c>
      <c r="Q251" s="5">
        <v>0</v>
      </c>
      <c r="R251" s="5">
        <v>0</v>
      </c>
      <c r="S251" s="5">
        <v>1.072E-2</v>
      </c>
    </row>
    <row r="252" spans="1:19" hidden="1" x14ac:dyDescent="0.35">
      <c r="A252" s="2" t="s">
        <v>14</v>
      </c>
      <c r="B252" s="1" t="s">
        <v>221</v>
      </c>
      <c r="C252" t="str">
        <f>VLOOKUP(B252,[2]Clothes!$B$5:$D$447,2, FALSE)</f>
        <v>Outside of MKCC</v>
      </c>
      <c r="D252" t="str">
        <f>VLOOKUP(B252,[2]Clothes!$B$5:$D$447,3, FALSE)</f>
        <v>Bicester</v>
      </c>
      <c r="E252" s="5">
        <v>2.14E-3</v>
      </c>
      <c r="F252" s="5">
        <v>0</v>
      </c>
      <c r="G252" s="5">
        <v>0</v>
      </c>
      <c r="H252" s="5">
        <v>0</v>
      </c>
      <c r="I252" s="5">
        <v>0</v>
      </c>
      <c r="J252" s="5">
        <v>0</v>
      </c>
      <c r="K252" s="5">
        <v>0</v>
      </c>
      <c r="L252" s="5">
        <v>0</v>
      </c>
      <c r="M252" s="5">
        <v>0</v>
      </c>
      <c r="N252" s="5">
        <v>0</v>
      </c>
      <c r="O252" s="5">
        <v>0</v>
      </c>
      <c r="P252" s="5">
        <v>0</v>
      </c>
      <c r="Q252" s="5">
        <v>0</v>
      </c>
      <c r="R252" s="5">
        <v>0</v>
      </c>
      <c r="S252" s="5">
        <v>2.741E-2</v>
      </c>
    </row>
    <row r="253" spans="1:19" hidden="1" x14ac:dyDescent="0.35">
      <c r="A253" s="2" t="s">
        <v>14</v>
      </c>
      <c r="B253" s="1" t="s">
        <v>699</v>
      </c>
      <c r="C253" t="str">
        <f>VLOOKUP(B253,[2]Clothes!$B$5:$D$447,2, FALSE)</f>
        <v>Outside of MKCC</v>
      </c>
      <c r="D253" t="str">
        <f>VLOOKUP(B253,[2]Clothes!$B$5:$D$447,3, FALSE)</f>
        <v>Outside of MKCC - Other</v>
      </c>
      <c r="E253" s="5">
        <v>0</v>
      </c>
      <c r="F253" s="5">
        <v>0</v>
      </c>
      <c r="G253" s="5">
        <v>0</v>
      </c>
      <c r="H253" s="5">
        <v>0</v>
      </c>
      <c r="I253" s="5">
        <v>0</v>
      </c>
      <c r="J253" s="5">
        <v>0</v>
      </c>
      <c r="K253" s="5">
        <v>0</v>
      </c>
      <c r="L253" s="5">
        <v>0</v>
      </c>
      <c r="M253" s="5">
        <v>0</v>
      </c>
      <c r="N253" s="5">
        <v>0</v>
      </c>
      <c r="O253" s="5">
        <v>0</v>
      </c>
      <c r="P253" s="5">
        <v>0</v>
      </c>
      <c r="Q253" s="5">
        <v>0</v>
      </c>
      <c r="R253" s="5">
        <v>0</v>
      </c>
      <c r="S253" s="5">
        <v>0</v>
      </c>
    </row>
    <row r="254" spans="1:19" hidden="1" x14ac:dyDescent="0.35">
      <c r="A254" s="2" t="s">
        <v>14</v>
      </c>
      <c r="B254" s="1" t="s">
        <v>700</v>
      </c>
      <c r="C254" t="str">
        <f>VLOOKUP(B254,[2]Clothes!$B$5:$D$447,2, FALSE)</f>
        <v>Outside of MKCC</v>
      </c>
      <c r="D254" t="str">
        <f>VLOOKUP(B254,[2]Clothes!$B$5:$D$447,3, FALSE)</f>
        <v>Outside of MKCC - Other</v>
      </c>
      <c r="E254" s="5">
        <v>0</v>
      </c>
      <c r="F254" s="5">
        <v>0</v>
      </c>
      <c r="G254" s="5">
        <v>0</v>
      </c>
      <c r="H254" s="5">
        <v>0</v>
      </c>
      <c r="I254" s="5">
        <v>0</v>
      </c>
      <c r="J254" s="5">
        <v>0</v>
      </c>
      <c r="K254" s="5">
        <v>0</v>
      </c>
      <c r="L254" s="5">
        <v>0</v>
      </c>
      <c r="M254" s="5">
        <v>0</v>
      </c>
      <c r="N254" s="5">
        <v>0</v>
      </c>
      <c r="O254" s="5">
        <v>0</v>
      </c>
      <c r="P254" s="5">
        <v>0</v>
      </c>
      <c r="Q254" s="5">
        <v>0</v>
      </c>
      <c r="R254" s="5">
        <v>0</v>
      </c>
      <c r="S254" s="5">
        <v>0</v>
      </c>
    </row>
    <row r="255" spans="1:19" hidden="1" x14ac:dyDescent="0.35">
      <c r="A255" s="2" t="s">
        <v>14</v>
      </c>
      <c r="B255" s="1" t="s">
        <v>227</v>
      </c>
      <c r="C255" t="str">
        <f>VLOOKUP(B255,[2]Clothes!$B$5:$D$447,2, FALSE)</f>
        <v>Outside of MKCC</v>
      </c>
      <c r="D255" t="str">
        <f>VLOOKUP(B255,[2]Clothes!$B$5:$D$447,3, FALSE)</f>
        <v>Bicester</v>
      </c>
      <c r="E255" s="5">
        <v>1.0410000000000001E-2</v>
      </c>
      <c r="F255" s="5">
        <v>0</v>
      </c>
      <c r="G255" s="5">
        <v>0</v>
      </c>
      <c r="H255" s="5">
        <v>0</v>
      </c>
      <c r="I255" s="5">
        <v>0</v>
      </c>
      <c r="J255" s="5">
        <v>0</v>
      </c>
      <c r="K255" s="5">
        <v>0</v>
      </c>
      <c r="L255" s="5">
        <v>0</v>
      </c>
      <c r="M255" s="5">
        <v>0</v>
      </c>
      <c r="N255" s="5">
        <v>0</v>
      </c>
      <c r="O255" s="5">
        <v>0</v>
      </c>
      <c r="P255" s="5">
        <v>0</v>
      </c>
      <c r="Q255" s="5">
        <v>0</v>
      </c>
      <c r="R255" s="5">
        <v>0</v>
      </c>
      <c r="S255" s="5">
        <v>0.13321</v>
      </c>
    </row>
    <row r="256" spans="1:19" hidden="1" x14ac:dyDescent="0.35">
      <c r="A256" s="2" t="s">
        <v>14</v>
      </c>
      <c r="B256" s="1" t="s">
        <v>701</v>
      </c>
      <c r="C256" t="str">
        <f>VLOOKUP(B256,[2]Clothes!$B$5:$D$447,2, FALSE)</f>
        <v>Outside of MKCC</v>
      </c>
      <c r="D256" t="str">
        <f>VLOOKUP(B256,[2]Clothes!$B$5:$D$447,3, FALSE)</f>
        <v>Bicester</v>
      </c>
      <c r="E256" s="5">
        <v>0</v>
      </c>
      <c r="F256" s="5">
        <v>0</v>
      </c>
      <c r="G256" s="5">
        <v>0</v>
      </c>
      <c r="H256" s="5">
        <v>0</v>
      </c>
      <c r="I256" s="5">
        <v>0</v>
      </c>
      <c r="J256" s="5">
        <v>0</v>
      </c>
      <c r="K256" s="5">
        <v>0</v>
      </c>
      <c r="L256" s="5">
        <v>0</v>
      </c>
      <c r="M256" s="5">
        <v>0</v>
      </c>
      <c r="N256" s="5">
        <v>0</v>
      </c>
      <c r="O256" s="5">
        <v>0</v>
      </c>
      <c r="P256" s="5">
        <v>0</v>
      </c>
      <c r="Q256" s="5">
        <v>0</v>
      </c>
      <c r="R256" s="5">
        <v>0</v>
      </c>
      <c r="S256" s="5">
        <v>0</v>
      </c>
    </row>
    <row r="257" spans="1:19" hidden="1" x14ac:dyDescent="0.35">
      <c r="A257" s="2" t="s">
        <v>14</v>
      </c>
      <c r="B257" s="1" t="s">
        <v>232</v>
      </c>
      <c r="C257" t="str">
        <f>VLOOKUP(B257,[2]Clothes!$B$5:$D$447,2, FALSE)</f>
        <v>Outside of MKCC</v>
      </c>
      <c r="D257" t="str">
        <f>VLOOKUP(B257,[2]Clothes!$B$5:$D$447,3, FALSE)</f>
        <v>Bicester</v>
      </c>
      <c r="E257" s="5">
        <v>3.31E-3</v>
      </c>
      <c r="F257" s="5">
        <v>0</v>
      </c>
      <c r="G257" s="5">
        <v>0</v>
      </c>
      <c r="H257" s="5">
        <v>0</v>
      </c>
      <c r="I257" s="5">
        <v>0</v>
      </c>
      <c r="J257" s="5">
        <v>0</v>
      </c>
      <c r="K257" s="5">
        <v>0</v>
      </c>
      <c r="L257" s="5">
        <v>0</v>
      </c>
      <c r="M257" s="5">
        <v>0</v>
      </c>
      <c r="N257" s="5">
        <v>0</v>
      </c>
      <c r="O257" s="5">
        <v>0</v>
      </c>
      <c r="P257" s="5">
        <v>0</v>
      </c>
      <c r="Q257" s="5">
        <v>0</v>
      </c>
      <c r="R257" s="5">
        <v>0</v>
      </c>
      <c r="S257" s="5">
        <v>4.2349999999999999E-2</v>
      </c>
    </row>
    <row r="258" spans="1:19" hidden="1" x14ac:dyDescent="0.35">
      <c r="A258" s="2" t="s">
        <v>14</v>
      </c>
      <c r="B258" s="1" t="s">
        <v>702</v>
      </c>
      <c r="C258" t="str">
        <f>VLOOKUP(B258,[2]Clothes!$B$5:$D$447,2, FALSE)</f>
        <v>Outside of MKCC</v>
      </c>
      <c r="D258" t="str">
        <f>VLOOKUP(B258,[2]Clothes!$B$5:$D$447,3, FALSE)</f>
        <v>Bicester</v>
      </c>
      <c r="E258" s="5">
        <v>0</v>
      </c>
      <c r="F258" s="5">
        <v>0</v>
      </c>
      <c r="G258" s="5">
        <v>0</v>
      </c>
      <c r="H258" s="5">
        <v>0</v>
      </c>
      <c r="I258" s="5">
        <v>0</v>
      </c>
      <c r="J258" s="5">
        <v>0</v>
      </c>
      <c r="K258" s="5">
        <v>0</v>
      </c>
      <c r="L258" s="5">
        <v>0</v>
      </c>
      <c r="M258" s="5">
        <v>0</v>
      </c>
      <c r="N258" s="5">
        <v>0</v>
      </c>
      <c r="O258" s="5">
        <v>0</v>
      </c>
      <c r="P258" s="5">
        <v>0</v>
      </c>
      <c r="Q258" s="5">
        <v>0</v>
      </c>
      <c r="R258" s="5">
        <v>0</v>
      </c>
      <c r="S258" s="5">
        <v>0</v>
      </c>
    </row>
    <row r="259" spans="1:19" hidden="1" x14ac:dyDescent="0.35">
      <c r="A259" s="2" t="s">
        <v>233</v>
      </c>
      <c r="B259" s="1" t="s">
        <v>703</v>
      </c>
      <c r="C259" t="str">
        <f>VLOOKUP(B259,[2]Clothes!$B$5:$D$447,2, FALSE)</f>
        <v>Outside of MKCC</v>
      </c>
      <c r="D259" t="str">
        <f>VLOOKUP(B259,[2]Clothes!$B$5:$D$447,3, FALSE)</f>
        <v>Outside of MKCC - Other</v>
      </c>
      <c r="E259" s="5">
        <v>0</v>
      </c>
      <c r="F259" s="5">
        <v>0</v>
      </c>
      <c r="G259" s="5">
        <v>0</v>
      </c>
      <c r="H259" s="5">
        <v>0</v>
      </c>
      <c r="I259" s="5">
        <v>0</v>
      </c>
      <c r="J259" s="5">
        <v>0</v>
      </c>
      <c r="K259" s="5">
        <v>0</v>
      </c>
      <c r="L259" s="5">
        <v>0</v>
      </c>
      <c r="M259" s="5">
        <v>0</v>
      </c>
      <c r="N259" s="5">
        <v>0</v>
      </c>
      <c r="O259" s="5">
        <v>0</v>
      </c>
      <c r="P259" s="5">
        <v>0</v>
      </c>
      <c r="Q259" s="5">
        <v>0</v>
      </c>
      <c r="R259" s="5">
        <v>0</v>
      </c>
      <c r="S259" s="5">
        <v>0</v>
      </c>
    </row>
    <row r="260" spans="1:19" hidden="1" x14ac:dyDescent="0.35">
      <c r="A260" s="2" t="s">
        <v>233</v>
      </c>
      <c r="B260" s="1" t="s">
        <v>704</v>
      </c>
      <c r="C260" t="str">
        <f>VLOOKUP(B260,[2]Clothes!$B$5:$D$447,2, FALSE)</f>
        <v>Outside of MKCC</v>
      </c>
      <c r="D260" t="str">
        <f>VLOOKUP(B260,[2]Clothes!$B$5:$D$447,3, FALSE)</f>
        <v>Bedford</v>
      </c>
      <c r="E260" s="5">
        <v>0</v>
      </c>
      <c r="F260" s="5">
        <v>0</v>
      </c>
      <c r="G260" s="5">
        <v>0</v>
      </c>
      <c r="H260" s="5">
        <v>0</v>
      </c>
      <c r="I260" s="5">
        <v>0</v>
      </c>
      <c r="J260" s="5">
        <v>0</v>
      </c>
      <c r="K260" s="5">
        <v>0</v>
      </c>
      <c r="L260" s="5">
        <v>0</v>
      </c>
      <c r="M260" s="5">
        <v>0</v>
      </c>
      <c r="N260" s="5">
        <v>0</v>
      </c>
      <c r="O260" s="5">
        <v>0</v>
      </c>
      <c r="P260" s="5">
        <v>0</v>
      </c>
      <c r="Q260" s="5">
        <v>0</v>
      </c>
      <c r="R260" s="5">
        <v>0</v>
      </c>
      <c r="S260" s="5">
        <v>0</v>
      </c>
    </row>
    <row r="261" spans="1:19" hidden="1" x14ac:dyDescent="0.35">
      <c r="A261" s="2" t="s">
        <v>233</v>
      </c>
      <c r="B261" s="1" t="s">
        <v>234</v>
      </c>
      <c r="C261" t="str">
        <f>VLOOKUP(B261,[2]Clothes!$B$5:$D$447,2, FALSE)</f>
        <v>Outside of MKCC</v>
      </c>
      <c r="D261" t="str">
        <f>VLOOKUP(B261,[2]Clothes!$B$5:$D$447,3, FALSE)</f>
        <v>Outside of MKCC - Other</v>
      </c>
      <c r="E261" s="5">
        <v>0</v>
      </c>
      <c r="F261" s="5">
        <v>0</v>
      </c>
      <c r="G261" s="5">
        <v>0</v>
      </c>
      <c r="H261" s="5">
        <v>0</v>
      </c>
      <c r="I261" s="5">
        <v>0</v>
      </c>
      <c r="J261" s="5">
        <v>0</v>
      </c>
      <c r="K261" s="5">
        <v>0</v>
      </c>
      <c r="L261" s="5">
        <v>0</v>
      </c>
      <c r="M261" s="5">
        <v>0</v>
      </c>
      <c r="N261" s="5">
        <v>0</v>
      </c>
      <c r="O261" s="5">
        <v>0</v>
      </c>
      <c r="P261" s="5">
        <v>0</v>
      </c>
      <c r="Q261" s="5">
        <v>0</v>
      </c>
      <c r="R261" s="5">
        <v>0</v>
      </c>
      <c r="S261" s="5">
        <v>0</v>
      </c>
    </row>
    <row r="262" spans="1:19" hidden="1" x14ac:dyDescent="0.35">
      <c r="A262" s="2" t="s">
        <v>233</v>
      </c>
      <c r="B262" s="1" t="s">
        <v>235</v>
      </c>
      <c r="C262" t="str">
        <f>VLOOKUP(B262,[2]Clothes!$B$5:$D$447,2, FALSE)</f>
        <v>Outside of MKCC</v>
      </c>
      <c r="D262" t="str">
        <f>VLOOKUP(B262,[2]Clothes!$B$5:$D$447,3, FALSE)</f>
        <v>Bedford</v>
      </c>
      <c r="E262" s="5">
        <v>0</v>
      </c>
      <c r="F262" s="5">
        <v>0</v>
      </c>
      <c r="G262" s="5">
        <v>0</v>
      </c>
      <c r="H262" s="5">
        <v>0</v>
      </c>
      <c r="I262" s="5">
        <v>0</v>
      </c>
      <c r="J262" s="5">
        <v>0</v>
      </c>
      <c r="K262" s="5">
        <v>0</v>
      </c>
      <c r="L262" s="5">
        <v>0</v>
      </c>
      <c r="M262" s="5">
        <v>0</v>
      </c>
      <c r="N262" s="5">
        <v>0</v>
      </c>
      <c r="O262" s="5">
        <v>0</v>
      </c>
      <c r="P262" s="5">
        <v>0</v>
      </c>
      <c r="Q262" s="5">
        <v>0</v>
      </c>
      <c r="R262" s="5">
        <v>0</v>
      </c>
      <c r="S262" s="5">
        <v>0</v>
      </c>
    </row>
    <row r="263" spans="1:19" hidden="1" x14ac:dyDescent="0.35">
      <c r="A263" s="2" t="s">
        <v>233</v>
      </c>
      <c r="B263" s="1" t="s">
        <v>236</v>
      </c>
      <c r="C263" t="str">
        <f>VLOOKUP(B263,[2]Clothes!$B$5:$D$447,2, FALSE)</f>
        <v>Outside of MKCC</v>
      </c>
      <c r="D263" t="str">
        <f>VLOOKUP(B263,[2]Clothes!$B$5:$D$447,3, FALSE)</f>
        <v>Outside of MKCC - Other</v>
      </c>
      <c r="E263" s="5">
        <v>0</v>
      </c>
      <c r="F263" s="5">
        <v>0</v>
      </c>
      <c r="G263" s="5">
        <v>0</v>
      </c>
      <c r="H263" s="5">
        <v>0</v>
      </c>
      <c r="I263" s="5">
        <v>0</v>
      </c>
      <c r="J263" s="5">
        <v>0</v>
      </c>
      <c r="K263" s="5">
        <v>0</v>
      </c>
      <c r="L263" s="5">
        <v>0</v>
      </c>
      <c r="M263" s="5">
        <v>0</v>
      </c>
      <c r="N263" s="5">
        <v>0</v>
      </c>
      <c r="O263" s="5">
        <v>0</v>
      </c>
      <c r="P263" s="5">
        <v>0</v>
      </c>
      <c r="Q263" s="5">
        <v>0</v>
      </c>
      <c r="R263" s="5">
        <v>0</v>
      </c>
      <c r="S263" s="5">
        <v>0</v>
      </c>
    </row>
    <row r="264" spans="1:19" hidden="1" x14ac:dyDescent="0.35">
      <c r="A264" s="2" t="s">
        <v>233</v>
      </c>
      <c r="B264" s="1" t="s">
        <v>237</v>
      </c>
      <c r="C264" t="str">
        <f>VLOOKUP(B264,[2]Clothes!$B$5:$D$447,2, FALSE)</f>
        <v>Outside of MKCC</v>
      </c>
      <c r="D264" t="str">
        <f>VLOOKUP(B264,[2]Clothes!$B$5:$D$447,3, FALSE)</f>
        <v>Outside of MKCC - Other</v>
      </c>
      <c r="E264" s="5">
        <v>0</v>
      </c>
      <c r="F264" s="5">
        <v>0</v>
      </c>
      <c r="G264" s="5">
        <v>0</v>
      </c>
      <c r="H264" s="5">
        <v>0</v>
      </c>
      <c r="I264" s="5">
        <v>0</v>
      </c>
      <c r="J264" s="5">
        <v>0</v>
      </c>
      <c r="K264" s="5">
        <v>0</v>
      </c>
      <c r="L264" s="5">
        <v>0</v>
      </c>
      <c r="M264" s="5">
        <v>0</v>
      </c>
      <c r="N264" s="5">
        <v>0</v>
      </c>
      <c r="O264" s="5">
        <v>0</v>
      </c>
      <c r="P264" s="5">
        <v>0</v>
      </c>
      <c r="Q264" s="5">
        <v>0</v>
      </c>
      <c r="R264" s="5">
        <v>0</v>
      </c>
      <c r="S264" s="5">
        <v>0</v>
      </c>
    </row>
    <row r="265" spans="1:19" hidden="1" x14ac:dyDescent="0.35">
      <c r="A265" s="2" t="s">
        <v>233</v>
      </c>
      <c r="B265" s="1" t="s">
        <v>239</v>
      </c>
      <c r="C265" t="str">
        <f>VLOOKUP(B265,[2]Clothes!$B$5:$D$447,2, FALSE)</f>
        <v>Outside of MKCC</v>
      </c>
      <c r="D265" t="str">
        <f>VLOOKUP(B265,[2]Clothes!$B$5:$D$447,3, FALSE)</f>
        <v>Outside of MKCC - Other</v>
      </c>
      <c r="E265" s="5">
        <v>0</v>
      </c>
      <c r="F265" s="5">
        <v>0</v>
      </c>
      <c r="G265" s="5">
        <v>0</v>
      </c>
      <c r="H265" s="5">
        <v>0</v>
      </c>
      <c r="I265" s="5">
        <v>0</v>
      </c>
      <c r="J265" s="5">
        <v>0</v>
      </c>
      <c r="K265" s="5">
        <v>0</v>
      </c>
      <c r="L265" s="5">
        <v>0</v>
      </c>
      <c r="M265" s="5">
        <v>0</v>
      </c>
      <c r="N265" s="5">
        <v>0</v>
      </c>
      <c r="O265" s="5">
        <v>0</v>
      </c>
      <c r="P265" s="5">
        <v>0</v>
      </c>
      <c r="Q265" s="5">
        <v>0</v>
      </c>
      <c r="R265" s="5">
        <v>0</v>
      </c>
      <c r="S265" s="5">
        <v>0</v>
      </c>
    </row>
    <row r="266" spans="1:19" hidden="1" x14ac:dyDescent="0.35">
      <c r="A266" s="2" t="s">
        <v>233</v>
      </c>
      <c r="B266" s="1" t="s">
        <v>240</v>
      </c>
      <c r="C266" t="str">
        <f>VLOOKUP(B266,[2]Clothes!$B$5:$D$447,2, FALSE)</f>
        <v>Outside of MKCC</v>
      </c>
      <c r="D266" t="str">
        <f>VLOOKUP(B266,[2]Clothes!$B$5:$D$447,3, FALSE)</f>
        <v>Leighton Buzzard</v>
      </c>
      <c r="E266" s="5">
        <v>3.3400000000000001E-3</v>
      </c>
      <c r="F266" s="5">
        <v>0</v>
      </c>
      <c r="G266" s="5">
        <v>0</v>
      </c>
      <c r="H266" s="5">
        <v>0</v>
      </c>
      <c r="I266" s="5">
        <v>0</v>
      </c>
      <c r="J266" s="5">
        <v>0</v>
      </c>
      <c r="K266" s="5">
        <v>0</v>
      </c>
      <c r="L266" s="5">
        <v>0</v>
      </c>
      <c r="M266" s="5">
        <v>0</v>
      </c>
      <c r="N266" s="5">
        <v>0</v>
      </c>
      <c r="O266" s="5">
        <v>0</v>
      </c>
      <c r="P266" s="5">
        <v>0</v>
      </c>
      <c r="Q266" s="5">
        <v>2.4209999999999999E-2</v>
      </c>
      <c r="R266" s="5">
        <v>0</v>
      </c>
      <c r="S266" s="5">
        <v>0</v>
      </c>
    </row>
    <row r="267" spans="1:19" hidden="1" x14ac:dyDescent="0.35">
      <c r="A267" s="2" t="s">
        <v>233</v>
      </c>
      <c r="B267" s="1" t="s">
        <v>242</v>
      </c>
      <c r="C267" t="str">
        <f>VLOOKUP(B267,[2]Clothes!$B$5:$D$447,2, FALSE)</f>
        <v>Outside of MKCC</v>
      </c>
      <c r="D267" t="str">
        <f>VLOOKUP(B267,[2]Clothes!$B$5:$D$447,3, FALSE)</f>
        <v>Bedford</v>
      </c>
      <c r="E267" s="5">
        <v>0</v>
      </c>
      <c r="F267" s="5">
        <v>0</v>
      </c>
      <c r="G267" s="5">
        <v>0</v>
      </c>
      <c r="H267" s="5">
        <v>0</v>
      </c>
      <c r="I267" s="5">
        <v>0</v>
      </c>
      <c r="J267" s="5">
        <v>0</v>
      </c>
      <c r="K267" s="5">
        <v>0</v>
      </c>
      <c r="L267" s="5">
        <v>0</v>
      </c>
      <c r="M267" s="5">
        <v>0</v>
      </c>
      <c r="N267" s="5">
        <v>0</v>
      </c>
      <c r="O267" s="5">
        <v>0</v>
      </c>
      <c r="P267" s="5">
        <v>0</v>
      </c>
      <c r="Q267" s="5">
        <v>0</v>
      </c>
      <c r="R267" s="5">
        <v>0</v>
      </c>
      <c r="S267" s="5">
        <v>0</v>
      </c>
    </row>
    <row r="268" spans="1:19" hidden="1" x14ac:dyDescent="0.35">
      <c r="A268" s="2" t="s">
        <v>233</v>
      </c>
      <c r="B268" s="1" t="s">
        <v>705</v>
      </c>
      <c r="C268" t="str">
        <f>VLOOKUP(B268,[2]Clothes!$B$5:$D$447,2, FALSE)</f>
        <v>Outside of MKCC</v>
      </c>
      <c r="D268" t="str">
        <f>VLOOKUP(B268,[2]Clothes!$B$5:$D$447,3, FALSE)</f>
        <v>Outside of MKCC - Other</v>
      </c>
      <c r="E268" s="5">
        <v>0</v>
      </c>
      <c r="F268" s="5">
        <v>0</v>
      </c>
      <c r="G268" s="5">
        <v>0</v>
      </c>
      <c r="H268" s="5">
        <v>0</v>
      </c>
      <c r="I268" s="5">
        <v>0</v>
      </c>
      <c r="J268" s="5">
        <v>0</v>
      </c>
      <c r="K268" s="5">
        <v>0</v>
      </c>
      <c r="L268" s="5">
        <v>0</v>
      </c>
      <c r="M268" s="5">
        <v>0</v>
      </c>
      <c r="N268" s="5">
        <v>0</v>
      </c>
      <c r="O268" s="5">
        <v>0</v>
      </c>
      <c r="P268" s="5">
        <v>0</v>
      </c>
      <c r="Q268" s="5">
        <v>0</v>
      </c>
      <c r="R268" s="5">
        <v>0</v>
      </c>
      <c r="S268" s="5">
        <v>0</v>
      </c>
    </row>
    <row r="269" spans="1:19" hidden="1" x14ac:dyDescent="0.35">
      <c r="A269" s="2" t="s">
        <v>233</v>
      </c>
      <c r="B269" s="1" t="s">
        <v>706</v>
      </c>
      <c r="C269" t="str">
        <f>VLOOKUP(B269,[2]Clothes!$B$5:$D$447,2, FALSE)</f>
        <v>Outside of MKCC</v>
      </c>
      <c r="D269" t="str">
        <f>VLOOKUP(B269,[2]Clothes!$B$5:$D$447,3, FALSE)</f>
        <v>Outside of MKCC - Other</v>
      </c>
      <c r="E269" s="5">
        <v>0</v>
      </c>
      <c r="F269" s="5">
        <v>0</v>
      </c>
      <c r="G269" s="5">
        <v>0</v>
      </c>
      <c r="H269" s="5">
        <v>0</v>
      </c>
      <c r="I269" s="5">
        <v>0</v>
      </c>
      <c r="J269" s="5">
        <v>0</v>
      </c>
      <c r="K269" s="5">
        <v>0</v>
      </c>
      <c r="L269" s="5">
        <v>0</v>
      </c>
      <c r="M269" s="5">
        <v>0</v>
      </c>
      <c r="N269" s="5">
        <v>0</v>
      </c>
      <c r="O269" s="5">
        <v>0</v>
      </c>
      <c r="P269" s="5">
        <v>0</v>
      </c>
      <c r="Q269" s="5">
        <v>0</v>
      </c>
      <c r="R269" s="5">
        <v>0</v>
      </c>
      <c r="S269" s="5">
        <v>0</v>
      </c>
    </row>
    <row r="270" spans="1:19" hidden="1" x14ac:dyDescent="0.35">
      <c r="A270" s="2" t="s">
        <v>233</v>
      </c>
      <c r="B270" s="1" t="s">
        <v>244</v>
      </c>
      <c r="C270" t="str">
        <f>VLOOKUP(B270,[2]Clothes!$B$5:$D$447,2, FALSE)</f>
        <v>Outside of MKCC</v>
      </c>
      <c r="D270" t="str">
        <f>VLOOKUP(B270,[2]Clothes!$B$5:$D$447,3, FALSE)</f>
        <v>Outside of MKCC - Other</v>
      </c>
      <c r="E270" s="5">
        <v>0</v>
      </c>
      <c r="F270" s="5">
        <v>0</v>
      </c>
      <c r="G270" s="5">
        <v>0</v>
      </c>
      <c r="H270" s="5">
        <v>0</v>
      </c>
      <c r="I270" s="5">
        <v>0</v>
      </c>
      <c r="J270" s="5">
        <v>0</v>
      </c>
      <c r="K270" s="5">
        <v>0</v>
      </c>
      <c r="L270" s="5">
        <v>0</v>
      </c>
      <c r="M270" s="5">
        <v>0</v>
      </c>
      <c r="N270" s="5">
        <v>0</v>
      </c>
      <c r="O270" s="5">
        <v>0</v>
      </c>
      <c r="P270" s="5">
        <v>0</v>
      </c>
      <c r="Q270" s="5">
        <v>0</v>
      </c>
      <c r="R270" s="5">
        <v>0</v>
      </c>
      <c r="S270" s="5">
        <v>0</v>
      </c>
    </row>
    <row r="271" spans="1:19" hidden="1" x14ac:dyDescent="0.35">
      <c r="A271" s="2" t="s">
        <v>233</v>
      </c>
      <c r="B271" s="1" t="s">
        <v>245</v>
      </c>
      <c r="C271" t="str">
        <f>VLOOKUP(B271,[2]Clothes!$B$5:$D$447,2, FALSE)</f>
        <v>Outside of MKCC</v>
      </c>
      <c r="D271" t="str">
        <f>VLOOKUP(B271,[2]Clothes!$B$5:$D$447,3, FALSE)</f>
        <v>Outside of MKCC - Other</v>
      </c>
      <c r="E271" s="5">
        <v>5.2599999999999999E-3</v>
      </c>
      <c r="F271" s="5">
        <v>0</v>
      </c>
      <c r="G271" s="5">
        <v>0</v>
      </c>
      <c r="H271" s="5">
        <v>0</v>
      </c>
      <c r="I271" s="5">
        <v>0</v>
      </c>
      <c r="J271" s="5">
        <v>0</v>
      </c>
      <c r="K271" s="5">
        <v>0</v>
      </c>
      <c r="L271" s="5">
        <v>3.083E-2</v>
      </c>
      <c r="M271" s="5">
        <v>3.2800000000000003E-2</v>
      </c>
      <c r="N271" s="5">
        <v>0</v>
      </c>
      <c r="O271" s="5">
        <v>0</v>
      </c>
      <c r="P271" s="5">
        <v>0</v>
      </c>
      <c r="Q271" s="5">
        <v>0</v>
      </c>
      <c r="R271" s="5">
        <v>0</v>
      </c>
      <c r="S271" s="5">
        <v>0</v>
      </c>
    </row>
    <row r="272" spans="1:19" hidden="1" x14ac:dyDescent="0.35">
      <c r="A272" s="2" t="s">
        <v>233</v>
      </c>
      <c r="B272" s="1" t="s">
        <v>246</v>
      </c>
      <c r="C272" t="str">
        <f>VLOOKUP(B272,[2]Clothes!$B$5:$D$447,2, FALSE)</f>
        <v>Outside of MKCC</v>
      </c>
      <c r="D272" t="str">
        <f>VLOOKUP(B272,[2]Clothes!$B$5:$D$447,3, FALSE)</f>
        <v>Northampton</v>
      </c>
      <c r="E272" s="5">
        <v>0</v>
      </c>
      <c r="F272" s="5">
        <v>0</v>
      </c>
      <c r="G272" s="5">
        <v>0</v>
      </c>
      <c r="H272" s="5">
        <v>0</v>
      </c>
      <c r="I272" s="5">
        <v>0</v>
      </c>
      <c r="J272" s="5">
        <v>0</v>
      </c>
      <c r="K272" s="5">
        <v>0</v>
      </c>
      <c r="L272" s="5">
        <v>0</v>
      </c>
      <c r="M272" s="5">
        <v>0</v>
      </c>
      <c r="N272" s="5">
        <v>0</v>
      </c>
      <c r="O272" s="5">
        <v>0</v>
      </c>
      <c r="P272" s="5">
        <v>0</v>
      </c>
      <c r="Q272" s="5">
        <v>0</v>
      </c>
      <c r="R272" s="5">
        <v>0</v>
      </c>
      <c r="S272" s="5">
        <v>0</v>
      </c>
    </row>
    <row r="273" spans="1:19" hidden="1" x14ac:dyDescent="0.35">
      <c r="A273" s="2" t="s">
        <v>233</v>
      </c>
      <c r="B273" s="1" t="s">
        <v>707</v>
      </c>
      <c r="C273" t="str">
        <f>VLOOKUP(B273,[2]Clothes!$B$5:$D$447,2, FALSE)</f>
        <v>Outside of MKCC</v>
      </c>
      <c r="D273" t="str">
        <f>VLOOKUP(B273,[2]Clothes!$B$5:$D$447,3, FALSE)</f>
        <v>Outside of MKCC - Other</v>
      </c>
      <c r="E273" s="5">
        <v>0</v>
      </c>
      <c r="F273" s="5">
        <v>0</v>
      </c>
      <c r="G273" s="5">
        <v>0</v>
      </c>
      <c r="H273" s="5">
        <v>0</v>
      </c>
      <c r="I273" s="5">
        <v>0</v>
      </c>
      <c r="J273" s="5">
        <v>0</v>
      </c>
      <c r="K273" s="5">
        <v>0</v>
      </c>
      <c r="L273" s="5">
        <v>0</v>
      </c>
      <c r="M273" s="5">
        <v>0</v>
      </c>
      <c r="N273" s="5">
        <v>0</v>
      </c>
      <c r="O273" s="5">
        <v>0</v>
      </c>
      <c r="P273" s="5">
        <v>0</v>
      </c>
      <c r="Q273" s="5">
        <v>0</v>
      </c>
      <c r="R273" s="5">
        <v>0</v>
      </c>
      <c r="S273" s="5">
        <v>0</v>
      </c>
    </row>
    <row r="274" spans="1:19" hidden="1" x14ac:dyDescent="0.35">
      <c r="A274" s="2" t="s">
        <v>233</v>
      </c>
      <c r="B274" s="1" t="s">
        <v>247</v>
      </c>
      <c r="C274" t="str">
        <f>VLOOKUP(B274,[2]Clothes!$B$5:$D$447,2, FALSE)</f>
        <v>Outside of MKCC</v>
      </c>
      <c r="D274" t="str">
        <f>VLOOKUP(B274,[2]Clothes!$B$5:$D$447,3, FALSE)</f>
        <v>Outside of MKCC - Other</v>
      </c>
      <c r="E274" s="5">
        <v>0</v>
      </c>
      <c r="F274" s="5">
        <v>0</v>
      </c>
      <c r="G274" s="5">
        <v>0</v>
      </c>
      <c r="H274" s="5">
        <v>0</v>
      </c>
      <c r="I274" s="5">
        <v>0</v>
      </c>
      <c r="J274" s="5">
        <v>0</v>
      </c>
      <c r="K274" s="5">
        <v>0</v>
      </c>
      <c r="L274" s="5">
        <v>0</v>
      </c>
      <c r="M274" s="5">
        <v>0</v>
      </c>
      <c r="N274" s="5">
        <v>0</v>
      </c>
      <c r="O274" s="5">
        <v>0</v>
      </c>
      <c r="P274" s="5">
        <v>0</v>
      </c>
      <c r="Q274" s="5">
        <v>0</v>
      </c>
      <c r="R274" s="5">
        <v>0</v>
      </c>
      <c r="S274" s="5">
        <v>0</v>
      </c>
    </row>
    <row r="275" spans="1:19" hidden="1" x14ac:dyDescent="0.35">
      <c r="A275" s="2" t="s">
        <v>233</v>
      </c>
      <c r="B275" s="1" t="s">
        <v>248</v>
      </c>
      <c r="C275" t="str">
        <f>VLOOKUP(B275,[2]Clothes!$B$5:$D$447,2, FALSE)</f>
        <v>Outside of MKCC</v>
      </c>
      <c r="D275" t="str">
        <f>VLOOKUP(B275,[2]Clothes!$B$5:$D$447,3, FALSE)</f>
        <v>Outside of MKCC - Other</v>
      </c>
      <c r="E275" s="5">
        <v>2.0200000000000001E-3</v>
      </c>
      <c r="F275" s="5">
        <v>0</v>
      </c>
      <c r="G275" s="5">
        <v>0</v>
      </c>
      <c r="H275" s="5">
        <v>0</v>
      </c>
      <c r="I275" s="5">
        <v>4.7489999999999997E-2</v>
      </c>
      <c r="J275" s="5">
        <v>0</v>
      </c>
      <c r="K275" s="5">
        <v>0</v>
      </c>
      <c r="L275" s="5">
        <v>0</v>
      </c>
      <c r="M275" s="5">
        <v>0</v>
      </c>
      <c r="N275" s="5">
        <v>0</v>
      </c>
      <c r="O275" s="5">
        <v>0</v>
      </c>
      <c r="P275" s="5">
        <v>0</v>
      </c>
      <c r="Q275" s="5">
        <v>0</v>
      </c>
      <c r="R275" s="5">
        <v>0</v>
      </c>
      <c r="S275" s="5">
        <v>0</v>
      </c>
    </row>
    <row r="276" spans="1:19" hidden="1" x14ac:dyDescent="0.35">
      <c r="A276" s="2" t="s">
        <v>233</v>
      </c>
      <c r="B276" s="1" t="s">
        <v>708</v>
      </c>
      <c r="C276" t="str">
        <f>VLOOKUP(B276,[2]Clothes!$B$5:$D$447,2, FALSE)</f>
        <v>Outside of MKCC</v>
      </c>
      <c r="D276" t="str">
        <f>VLOOKUP(B276,[2]Clothes!$B$5:$D$447,3, FALSE)</f>
        <v>Bedford</v>
      </c>
      <c r="E276" s="5">
        <v>0</v>
      </c>
      <c r="F276" s="5">
        <v>0</v>
      </c>
      <c r="G276" s="5">
        <v>0</v>
      </c>
      <c r="H276" s="5">
        <v>0</v>
      </c>
      <c r="I276" s="5">
        <v>0</v>
      </c>
      <c r="J276" s="5">
        <v>0</v>
      </c>
      <c r="K276" s="5">
        <v>0</v>
      </c>
      <c r="L276" s="5">
        <v>0</v>
      </c>
      <c r="M276" s="5">
        <v>0</v>
      </c>
      <c r="N276" s="5">
        <v>0</v>
      </c>
      <c r="O276" s="5">
        <v>0</v>
      </c>
      <c r="P276" s="5">
        <v>0</v>
      </c>
      <c r="Q276" s="5">
        <v>0</v>
      </c>
      <c r="R276" s="5">
        <v>0</v>
      </c>
      <c r="S276" s="5">
        <v>0</v>
      </c>
    </row>
    <row r="277" spans="1:19" hidden="1" x14ac:dyDescent="0.35">
      <c r="A277" s="2" t="s">
        <v>233</v>
      </c>
      <c r="B277" s="1" t="s">
        <v>709</v>
      </c>
      <c r="C277" t="str">
        <f>VLOOKUP(B277,[2]Clothes!$B$5:$D$447,2, FALSE)</f>
        <v>Outside of MKCC</v>
      </c>
      <c r="D277" t="str">
        <f>VLOOKUP(B277,[2]Clothes!$B$5:$D$447,3, FALSE)</f>
        <v>Outside of MKCC - Other</v>
      </c>
      <c r="E277" s="5">
        <v>0</v>
      </c>
      <c r="F277" s="5">
        <v>0</v>
      </c>
      <c r="G277" s="5">
        <v>0</v>
      </c>
      <c r="H277" s="5">
        <v>0</v>
      </c>
      <c r="I277" s="5">
        <v>0</v>
      </c>
      <c r="J277" s="5">
        <v>0</v>
      </c>
      <c r="K277" s="5">
        <v>0</v>
      </c>
      <c r="L277" s="5">
        <v>0</v>
      </c>
      <c r="M277" s="5">
        <v>0</v>
      </c>
      <c r="N277" s="5">
        <v>0</v>
      </c>
      <c r="O277" s="5">
        <v>0</v>
      </c>
      <c r="P277" s="5">
        <v>0</v>
      </c>
      <c r="Q277" s="5">
        <v>0</v>
      </c>
      <c r="R277" s="5">
        <v>0</v>
      </c>
      <c r="S277" s="5">
        <v>0</v>
      </c>
    </row>
    <row r="278" spans="1:19" hidden="1" x14ac:dyDescent="0.35">
      <c r="A278" s="2" t="s">
        <v>233</v>
      </c>
      <c r="B278" s="1" t="s">
        <v>710</v>
      </c>
      <c r="C278" t="str">
        <f>VLOOKUP(B278,[2]Clothes!$B$5:$D$447,2, FALSE)</f>
        <v>Outside of MKCC</v>
      </c>
      <c r="D278" t="str">
        <f>VLOOKUP(B278,[2]Clothes!$B$5:$D$447,3, FALSE)</f>
        <v>Bedford</v>
      </c>
      <c r="E278" s="5">
        <v>1.31E-3</v>
      </c>
      <c r="F278" s="5">
        <v>0</v>
      </c>
      <c r="G278" s="5">
        <v>0</v>
      </c>
      <c r="H278" s="5">
        <v>0</v>
      </c>
      <c r="I278" s="5">
        <v>0</v>
      </c>
      <c r="J278" s="5">
        <v>0</v>
      </c>
      <c r="K278" s="5">
        <v>0</v>
      </c>
      <c r="L278" s="5">
        <v>0</v>
      </c>
      <c r="M278" s="5">
        <v>0</v>
      </c>
      <c r="N278" s="5">
        <v>0</v>
      </c>
      <c r="O278" s="5">
        <v>0</v>
      </c>
      <c r="P278" s="5">
        <v>0</v>
      </c>
      <c r="Q278" s="5">
        <v>9.4599999999999997E-3</v>
      </c>
      <c r="R278" s="5">
        <v>0</v>
      </c>
      <c r="S278" s="5">
        <v>0</v>
      </c>
    </row>
    <row r="279" spans="1:19" hidden="1" x14ac:dyDescent="0.35">
      <c r="A279" s="2" t="s">
        <v>233</v>
      </c>
      <c r="B279" s="1" t="s">
        <v>711</v>
      </c>
      <c r="C279" t="str">
        <f>VLOOKUP(B279,[2]Clothes!$B$5:$D$447,2, FALSE)</f>
        <v>Outside of MKCC</v>
      </c>
      <c r="D279" t="str">
        <f>VLOOKUP(B279,[2]Clothes!$B$5:$D$447,3, FALSE)</f>
        <v>Outside of MKCC - Other</v>
      </c>
      <c r="E279" s="5">
        <v>0</v>
      </c>
      <c r="F279" s="5">
        <v>0</v>
      </c>
      <c r="G279" s="5">
        <v>0</v>
      </c>
      <c r="H279" s="5">
        <v>0</v>
      </c>
      <c r="I279" s="5">
        <v>0</v>
      </c>
      <c r="J279" s="5">
        <v>0</v>
      </c>
      <c r="K279" s="5">
        <v>0</v>
      </c>
      <c r="L279" s="5">
        <v>0</v>
      </c>
      <c r="M279" s="5">
        <v>0</v>
      </c>
      <c r="N279" s="5">
        <v>0</v>
      </c>
      <c r="O279" s="5">
        <v>0</v>
      </c>
      <c r="P279" s="5">
        <v>0</v>
      </c>
      <c r="Q279" s="5">
        <v>0</v>
      </c>
      <c r="R279" s="5">
        <v>0</v>
      </c>
      <c r="S279" s="5">
        <v>0</v>
      </c>
    </row>
    <row r="280" spans="1:19" hidden="1" x14ac:dyDescent="0.35">
      <c r="A280" s="2" t="s">
        <v>233</v>
      </c>
      <c r="B280" s="1" t="s">
        <v>712</v>
      </c>
      <c r="C280" t="str">
        <f>VLOOKUP(B280,[2]Clothes!$B$5:$D$447,2, FALSE)</f>
        <v>Outside of MKCC</v>
      </c>
      <c r="D280" t="str">
        <f>VLOOKUP(B280,[2]Clothes!$B$5:$D$447,3, FALSE)</f>
        <v>Banbury</v>
      </c>
      <c r="E280" s="5">
        <v>0</v>
      </c>
      <c r="F280" s="5">
        <v>0</v>
      </c>
      <c r="G280" s="5">
        <v>0</v>
      </c>
      <c r="H280" s="5">
        <v>0</v>
      </c>
      <c r="I280" s="5">
        <v>0</v>
      </c>
      <c r="J280" s="5">
        <v>0</v>
      </c>
      <c r="K280" s="5">
        <v>0</v>
      </c>
      <c r="L280" s="5">
        <v>0</v>
      </c>
      <c r="M280" s="5">
        <v>0</v>
      </c>
      <c r="N280" s="5">
        <v>0</v>
      </c>
      <c r="O280" s="5">
        <v>0</v>
      </c>
      <c r="P280" s="5">
        <v>0</v>
      </c>
      <c r="Q280" s="5">
        <v>0</v>
      </c>
      <c r="R280" s="5">
        <v>0</v>
      </c>
      <c r="S280" s="5">
        <v>0</v>
      </c>
    </row>
    <row r="281" spans="1:19" hidden="1" x14ac:dyDescent="0.35">
      <c r="A281" s="2" t="s">
        <v>233</v>
      </c>
      <c r="B281" s="1" t="s">
        <v>713</v>
      </c>
      <c r="C281" t="str">
        <f>VLOOKUP(B281,[2]Clothes!$B$5:$D$447,2, FALSE)</f>
        <v>Outside of MKCC</v>
      </c>
      <c r="D281" t="str">
        <f>VLOOKUP(B281,[2]Clothes!$B$5:$D$447,3, FALSE)</f>
        <v>Northampton</v>
      </c>
      <c r="E281" s="5">
        <v>0</v>
      </c>
      <c r="F281" s="5">
        <v>0</v>
      </c>
      <c r="G281" s="5">
        <v>0</v>
      </c>
      <c r="H281" s="5">
        <v>0</v>
      </c>
      <c r="I281" s="5">
        <v>0</v>
      </c>
      <c r="J281" s="5">
        <v>0</v>
      </c>
      <c r="K281" s="5">
        <v>0</v>
      </c>
      <c r="L281" s="5">
        <v>0</v>
      </c>
      <c r="M281" s="5">
        <v>0</v>
      </c>
      <c r="N281" s="5">
        <v>0</v>
      </c>
      <c r="O281" s="5">
        <v>0</v>
      </c>
      <c r="P281" s="5">
        <v>0</v>
      </c>
      <c r="Q281" s="5">
        <v>0</v>
      </c>
      <c r="R281" s="5">
        <v>0</v>
      </c>
      <c r="S281" s="5">
        <v>0</v>
      </c>
    </row>
    <row r="282" spans="1:19" hidden="1" x14ac:dyDescent="0.35">
      <c r="A282" s="2" t="s">
        <v>233</v>
      </c>
      <c r="B282" s="1" t="s">
        <v>714</v>
      </c>
      <c r="C282" t="str">
        <f>VLOOKUP(B282,[2]Clothes!$B$5:$D$447,2, FALSE)</f>
        <v>Outside of MKCC</v>
      </c>
      <c r="D282" t="str">
        <f>VLOOKUP(B282,[2]Clothes!$B$5:$D$447,3, FALSE)</f>
        <v>Outside of MKCC - Other</v>
      </c>
      <c r="E282" s="5">
        <v>0</v>
      </c>
      <c r="F282" s="5">
        <v>0</v>
      </c>
      <c r="G282" s="5">
        <v>0</v>
      </c>
      <c r="H282" s="5">
        <v>0</v>
      </c>
      <c r="I282" s="5">
        <v>0</v>
      </c>
      <c r="J282" s="5">
        <v>0</v>
      </c>
      <c r="K282" s="5">
        <v>0</v>
      </c>
      <c r="L282" s="5">
        <v>0</v>
      </c>
      <c r="M282" s="5">
        <v>0</v>
      </c>
      <c r="N282" s="5">
        <v>0</v>
      </c>
      <c r="O282" s="5">
        <v>0</v>
      </c>
      <c r="P282" s="5">
        <v>0</v>
      </c>
      <c r="Q282" s="5">
        <v>0</v>
      </c>
      <c r="R282" s="5">
        <v>0</v>
      </c>
      <c r="S282" s="5">
        <v>0</v>
      </c>
    </row>
    <row r="283" spans="1:19" hidden="1" x14ac:dyDescent="0.35">
      <c r="A283" s="2" t="s">
        <v>233</v>
      </c>
      <c r="B283" s="1" t="s">
        <v>715</v>
      </c>
      <c r="C283" t="str">
        <f>VLOOKUP(B283,[2]Clothes!$B$5:$D$447,2, FALSE)</f>
        <v>Outside of MKCC</v>
      </c>
      <c r="D283" t="str">
        <f>VLOOKUP(B283,[2]Clothes!$B$5:$D$447,3, FALSE)</f>
        <v>Outside of MKCC - Other</v>
      </c>
      <c r="E283" s="5">
        <v>0</v>
      </c>
      <c r="F283" s="5">
        <v>0</v>
      </c>
      <c r="G283" s="5">
        <v>0</v>
      </c>
      <c r="H283" s="5">
        <v>0</v>
      </c>
      <c r="I283" s="5">
        <v>0</v>
      </c>
      <c r="J283" s="5">
        <v>0</v>
      </c>
      <c r="K283" s="5">
        <v>0</v>
      </c>
      <c r="L283" s="5">
        <v>0</v>
      </c>
      <c r="M283" s="5">
        <v>0</v>
      </c>
      <c r="N283" s="5">
        <v>0</v>
      </c>
      <c r="O283" s="5">
        <v>0</v>
      </c>
      <c r="P283" s="5">
        <v>0</v>
      </c>
      <c r="Q283" s="5">
        <v>0</v>
      </c>
      <c r="R283" s="5">
        <v>0</v>
      </c>
      <c r="S283" s="5">
        <v>0</v>
      </c>
    </row>
    <row r="284" spans="1:19" hidden="1" x14ac:dyDescent="0.35">
      <c r="A284" s="2" t="s">
        <v>233</v>
      </c>
      <c r="B284" s="1" t="s">
        <v>716</v>
      </c>
      <c r="C284" t="str">
        <f>VLOOKUP(B284,[2]Clothes!$B$5:$D$447,2, FALSE)</f>
        <v>Outside of MKCC</v>
      </c>
      <c r="D284" t="str">
        <f>VLOOKUP(B284,[2]Clothes!$B$5:$D$447,3, FALSE)</f>
        <v>Banbury</v>
      </c>
      <c r="E284" s="5">
        <v>2.1170000000000001E-2</v>
      </c>
      <c r="F284" s="5">
        <v>0</v>
      </c>
      <c r="G284" s="5">
        <v>0</v>
      </c>
      <c r="H284" s="5">
        <v>0</v>
      </c>
      <c r="I284" s="5">
        <v>0</v>
      </c>
      <c r="J284" s="5">
        <v>0</v>
      </c>
      <c r="K284" s="5">
        <v>0</v>
      </c>
      <c r="L284" s="5">
        <v>0</v>
      </c>
      <c r="M284" s="5">
        <v>0.13217000000000001</v>
      </c>
      <c r="N284" s="5">
        <v>0</v>
      </c>
      <c r="O284" s="5">
        <v>0</v>
      </c>
      <c r="P284" s="5">
        <v>0</v>
      </c>
      <c r="Q284" s="5">
        <v>0</v>
      </c>
      <c r="R284" s="5">
        <v>0</v>
      </c>
      <c r="S284" s="5">
        <v>7.6249999999999998E-2</v>
      </c>
    </row>
    <row r="285" spans="1:19" hidden="1" x14ac:dyDescent="0.35">
      <c r="A285" s="2" t="s">
        <v>233</v>
      </c>
      <c r="B285" s="1" t="s">
        <v>717</v>
      </c>
      <c r="C285" t="str">
        <f>VLOOKUP(B285,[2]Clothes!$B$5:$D$447,2, FALSE)</f>
        <v>Outside of MKCC</v>
      </c>
      <c r="D285" t="str">
        <f>VLOOKUP(B285,[2]Clothes!$B$5:$D$447,3, FALSE)</f>
        <v>Banbury</v>
      </c>
      <c r="E285" s="5">
        <v>0</v>
      </c>
      <c r="F285" s="5">
        <v>0</v>
      </c>
      <c r="G285" s="5">
        <v>0</v>
      </c>
      <c r="H285" s="5">
        <v>0</v>
      </c>
      <c r="I285" s="5">
        <v>0</v>
      </c>
      <c r="J285" s="5">
        <v>0</v>
      </c>
      <c r="K285" s="5">
        <v>0</v>
      </c>
      <c r="L285" s="5">
        <v>0</v>
      </c>
      <c r="M285" s="5">
        <v>0</v>
      </c>
      <c r="N285" s="5">
        <v>0</v>
      </c>
      <c r="O285" s="5">
        <v>0</v>
      </c>
      <c r="P285" s="5">
        <v>0</v>
      </c>
      <c r="Q285" s="5">
        <v>0</v>
      </c>
      <c r="R285" s="5">
        <v>0</v>
      </c>
      <c r="S285" s="5">
        <v>0</v>
      </c>
    </row>
    <row r="286" spans="1:19" hidden="1" x14ac:dyDescent="0.35">
      <c r="A286" s="2" t="s">
        <v>233</v>
      </c>
      <c r="B286" s="1" t="s">
        <v>718</v>
      </c>
      <c r="C286" t="str">
        <f>VLOOKUP(B286,[2]Clothes!$B$5:$D$447,2, FALSE)</f>
        <v>Outside of MKCC</v>
      </c>
      <c r="D286" t="str">
        <f>VLOOKUP(B286,[2]Clothes!$B$5:$D$447,3, FALSE)</f>
        <v>Banbury</v>
      </c>
      <c r="E286" s="5">
        <v>6.0299999999999998E-3</v>
      </c>
      <c r="F286" s="5">
        <v>0</v>
      </c>
      <c r="G286" s="5">
        <v>0</v>
      </c>
      <c r="H286" s="5">
        <v>0</v>
      </c>
      <c r="I286" s="5">
        <v>0</v>
      </c>
      <c r="J286" s="5">
        <v>0</v>
      </c>
      <c r="K286" s="5">
        <v>0</v>
      </c>
      <c r="L286" s="5">
        <v>0</v>
      </c>
      <c r="M286" s="5">
        <v>5.2409999999999998E-2</v>
      </c>
      <c r="N286" s="5">
        <v>0</v>
      </c>
      <c r="O286" s="5">
        <v>0</v>
      </c>
      <c r="P286" s="5">
        <v>0</v>
      </c>
      <c r="Q286" s="5">
        <v>0</v>
      </c>
      <c r="R286" s="5">
        <v>0</v>
      </c>
      <c r="S286" s="5">
        <v>0</v>
      </c>
    </row>
    <row r="287" spans="1:19" hidden="1" x14ac:dyDescent="0.35">
      <c r="A287" s="2" t="s">
        <v>233</v>
      </c>
      <c r="B287" s="1" t="s">
        <v>719</v>
      </c>
      <c r="C287" t="str">
        <f>VLOOKUP(B287,[2]Clothes!$B$5:$D$447,2, FALSE)</f>
        <v>Outside of MKCC</v>
      </c>
      <c r="D287" t="str">
        <f>VLOOKUP(B287,[2]Clothes!$B$5:$D$447,3, FALSE)</f>
        <v>Outside of MKCC - Other</v>
      </c>
      <c r="E287" s="5">
        <v>0</v>
      </c>
      <c r="F287" s="5">
        <v>0</v>
      </c>
      <c r="G287" s="5">
        <v>0</v>
      </c>
      <c r="H287" s="5">
        <v>0</v>
      </c>
      <c r="I287" s="5">
        <v>0</v>
      </c>
      <c r="J287" s="5">
        <v>0</v>
      </c>
      <c r="K287" s="5">
        <v>0</v>
      </c>
      <c r="L287" s="5">
        <v>0</v>
      </c>
      <c r="M287" s="5">
        <v>0</v>
      </c>
      <c r="N287" s="5">
        <v>0</v>
      </c>
      <c r="O287" s="5">
        <v>0</v>
      </c>
      <c r="P287" s="5">
        <v>0</v>
      </c>
      <c r="Q287" s="5">
        <v>0</v>
      </c>
      <c r="R287" s="5">
        <v>0</v>
      </c>
      <c r="S287" s="5">
        <v>0</v>
      </c>
    </row>
    <row r="288" spans="1:19" hidden="1" x14ac:dyDescent="0.35">
      <c r="A288" s="2" t="s">
        <v>233</v>
      </c>
      <c r="B288" s="1" t="s">
        <v>720</v>
      </c>
      <c r="C288" t="str">
        <f>VLOOKUP(B288,[2]Clothes!$B$5:$D$447,2, FALSE)</f>
        <v>Outside of MKCC</v>
      </c>
      <c r="D288" t="str">
        <f>VLOOKUP(B288,[2]Clothes!$B$5:$D$447,3, FALSE)</f>
        <v>Bedford</v>
      </c>
      <c r="E288" s="5">
        <v>1.251E-2</v>
      </c>
      <c r="F288" s="5">
        <v>0</v>
      </c>
      <c r="G288" s="5">
        <v>0</v>
      </c>
      <c r="H288" s="5">
        <v>0</v>
      </c>
      <c r="I288" s="5">
        <v>0</v>
      </c>
      <c r="J288" s="5">
        <v>4.6850000000000003E-2</v>
      </c>
      <c r="K288" s="5">
        <v>0</v>
      </c>
      <c r="L288" s="5">
        <v>0</v>
      </c>
      <c r="M288" s="5">
        <v>0</v>
      </c>
      <c r="N288" s="5">
        <v>0</v>
      </c>
      <c r="O288" s="5">
        <v>0</v>
      </c>
      <c r="P288" s="5">
        <v>0.11584999999999999</v>
      </c>
      <c r="Q288" s="5">
        <v>0</v>
      </c>
      <c r="R288" s="5">
        <v>0</v>
      </c>
      <c r="S288" s="5">
        <v>0</v>
      </c>
    </row>
    <row r="289" spans="1:19" hidden="1" x14ac:dyDescent="0.35">
      <c r="A289" s="2" t="s">
        <v>233</v>
      </c>
      <c r="B289" s="1" t="s">
        <v>721</v>
      </c>
      <c r="C289" t="str">
        <f>VLOOKUP(B289,[2]Clothes!$B$5:$D$447,2, FALSE)</f>
        <v>Outside of MKCC</v>
      </c>
      <c r="D289" t="str">
        <f>VLOOKUP(B289,[2]Clothes!$B$5:$D$447,3, FALSE)</f>
        <v>Outside of MKCC - Other</v>
      </c>
      <c r="E289" s="5">
        <v>1.7760000000000001E-2</v>
      </c>
      <c r="F289" s="5">
        <v>3.9379999999999998E-2</v>
      </c>
      <c r="G289" s="5">
        <v>0</v>
      </c>
      <c r="H289" s="5">
        <v>0</v>
      </c>
      <c r="I289" s="5">
        <v>0.19979</v>
      </c>
      <c r="J289" s="5">
        <v>0</v>
      </c>
      <c r="K289" s="5">
        <v>3.449E-2</v>
      </c>
      <c r="L289" s="5">
        <v>4.1910000000000003E-2</v>
      </c>
      <c r="M289" s="5">
        <v>0</v>
      </c>
      <c r="N289" s="5">
        <v>0</v>
      </c>
      <c r="O289" s="5">
        <v>0</v>
      </c>
      <c r="P289" s="5">
        <v>4.5490000000000003E-2</v>
      </c>
      <c r="Q289" s="5">
        <v>0</v>
      </c>
      <c r="R289" s="5">
        <v>0</v>
      </c>
      <c r="S289" s="5">
        <v>0</v>
      </c>
    </row>
    <row r="290" spans="1:19" hidden="1" x14ac:dyDescent="0.35">
      <c r="A290" s="2" t="s">
        <v>233</v>
      </c>
      <c r="B290" s="1" t="s">
        <v>722</v>
      </c>
      <c r="C290" t="str">
        <f>VLOOKUP(B290,[2]Clothes!$B$5:$D$447,2, FALSE)</f>
        <v>Outside of MKCC</v>
      </c>
      <c r="D290" t="str">
        <f>VLOOKUP(B290,[2]Clothes!$B$5:$D$447,3, FALSE)</f>
        <v>Banbury</v>
      </c>
      <c r="E290" s="5">
        <v>0</v>
      </c>
      <c r="F290" s="5">
        <v>0</v>
      </c>
      <c r="G290" s="5">
        <v>0</v>
      </c>
      <c r="H290" s="5">
        <v>0</v>
      </c>
      <c r="I290" s="5">
        <v>0</v>
      </c>
      <c r="J290" s="5">
        <v>0</v>
      </c>
      <c r="K290" s="5">
        <v>0</v>
      </c>
      <c r="L290" s="5">
        <v>0</v>
      </c>
      <c r="M290" s="5">
        <v>0</v>
      </c>
      <c r="N290" s="5">
        <v>0</v>
      </c>
      <c r="O290" s="5">
        <v>0</v>
      </c>
      <c r="P290" s="5">
        <v>0</v>
      </c>
      <c r="Q290" s="5">
        <v>0</v>
      </c>
      <c r="R290" s="5">
        <v>0</v>
      </c>
      <c r="S290" s="5">
        <v>0</v>
      </c>
    </row>
    <row r="291" spans="1:19" hidden="1" x14ac:dyDescent="0.35">
      <c r="A291" s="2" t="s">
        <v>233</v>
      </c>
      <c r="B291" s="1" t="s">
        <v>723</v>
      </c>
      <c r="C291" t="str">
        <f>VLOOKUP(B291,[2]Clothes!$B$5:$D$447,2, FALSE)</f>
        <v>Outside of MKCC</v>
      </c>
      <c r="D291" t="str">
        <f>VLOOKUP(B291,[2]Clothes!$B$5:$D$447,3, FALSE)</f>
        <v>Outside of MKCC - Other</v>
      </c>
      <c r="E291" s="5">
        <v>0</v>
      </c>
      <c r="F291" s="5">
        <v>0</v>
      </c>
      <c r="G291" s="5">
        <v>0</v>
      </c>
      <c r="H291" s="5">
        <v>0</v>
      </c>
      <c r="I291" s="5">
        <v>0</v>
      </c>
      <c r="J291" s="5">
        <v>0</v>
      </c>
      <c r="K291" s="5">
        <v>0</v>
      </c>
      <c r="L291" s="5">
        <v>0</v>
      </c>
      <c r="M291" s="5">
        <v>0</v>
      </c>
      <c r="N291" s="5">
        <v>0</v>
      </c>
      <c r="O291" s="5">
        <v>0</v>
      </c>
      <c r="P291" s="5">
        <v>0</v>
      </c>
      <c r="Q291" s="5">
        <v>0</v>
      </c>
      <c r="R291" s="5">
        <v>0</v>
      </c>
      <c r="S291" s="5">
        <v>0</v>
      </c>
    </row>
    <row r="292" spans="1:19" hidden="1" x14ac:dyDescent="0.35">
      <c r="A292" s="2" t="s">
        <v>233</v>
      </c>
      <c r="B292" s="1" t="s">
        <v>724</v>
      </c>
      <c r="C292" t="str">
        <f>VLOOKUP(B292,[2]Clothes!$B$5:$D$447,2, FALSE)</f>
        <v>Outside of MKCC</v>
      </c>
      <c r="D292" t="str">
        <f>VLOOKUP(B292,[2]Clothes!$B$5:$D$447,3, FALSE)</f>
        <v>Outside of MKCC - Other</v>
      </c>
      <c r="E292" s="5">
        <v>0</v>
      </c>
      <c r="F292" s="5">
        <v>0</v>
      </c>
      <c r="G292" s="5">
        <v>0</v>
      </c>
      <c r="H292" s="5">
        <v>0</v>
      </c>
      <c r="I292" s="5">
        <v>0</v>
      </c>
      <c r="J292" s="5">
        <v>0</v>
      </c>
      <c r="K292" s="5">
        <v>0</v>
      </c>
      <c r="L292" s="5">
        <v>0</v>
      </c>
      <c r="M292" s="5">
        <v>0</v>
      </c>
      <c r="N292" s="5">
        <v>0</v>
      </c>
      <c r="O292" s="5">
        <v>0</v>
      </c>
      <c r="P292" s="5">
        <v>0</v>
      </c>
      <c r="Q292" s="5">
        <v>0</v>
      </c>
      <c r="R292" s="5">
        <v>0</v>
      </c>
      <c r="S292" s="5">
        <v>0</v>
      </c>
    </row>
    <row r="293" spans="1:19" hidden="1" x14ac:dyDescent="0.35">
      <c r="A293" s="2" t="s">
        <v>233</v>
      </c>
      <c r="B293" s="1" t="s">
        <v>725</v>
      </c>
      <c r="C293" t="str">
        <f>VLOOKUP(B293,[2]Clothes!$B$5:$D$447,2, FALSE)</f>
        <v>Outside of MKCC</v>
      </c>
      <c r="D293" t="str">
        <f>VLOOKUP(B293,[2]Clothes!$B$5:$D$447,3, FALSE)</f>
        <v>Outside of MKCC - Other</v>
      </c>
      <c r="E293" s="5">
        <v>0</v>
      </c>
      <c r="F293" s="5">
        <v>0</v>
      </c>
      <c r="G293" s="5">
        <v>0</v>
      </c>
      <c r="H293" s="5">
        <v>0</v>
      </c>
      <c r="I293" s="5">
        <v>0</v>
      </c>
      <c r="J293" s="5">
        <v>0</v>
      </c>
      <c r="K293" s="5">
        <v>0</v>
      </c>
      <c r="L293" s="5">
        <v>0</v>
      </c>
      <c r="M293" s="5">
        <v>0</v>
      </c>
      <c r="N293" s="5">
        <v>0</v>
      </c>
      <c r="O293" s="5">
        <v>0</v>
      </c>
      <c r="P293" s="5">
        <v>0</v>
      </c>
      <c r="Q293" s="5">
        <v>0</v>
      </c>
      <c r="R293" s="5">
        <v>0</v>
      </c>
      <c r="S293" s="5">
        <v>0</v>
      </c>
    </row>
    <row r="294" spans="1:19" hidden="1" x14ac:dyDescent="0.35">
      <c r="A294" s="2" t="s">
        <v>233</v>
      </c>
      <c r="B294" s="1" t="s">
        <v>726</v>
      </c>
      <c r="C294" t="str">
        <f>VLOOKUP(B294,[2]Clothes!$B$5:$D$447,2, FALSE)</f>
        <v>Outside of MKCC</v>
      </c>
      <c r="D294" t="str">
        <f>VLOOKUP(B294,[2]Clothes!$B$5:$D$447,3, FALSE)</f>
        <v>Outside of MKCC - Other</v>
      </c>
      <c r="E294" s="5">
        <v>0</v>
      </c>
      <c r="F294" s="5">
        <v>0</v>
      </c>
      <c r="G294" s="5">
        <v>0</v>
      </c>
      <c r="H294" s="5">
        <v>0</v>
      </c>
      <c r="I294" s="5">
        <v>0</v>
      </c>
      <c r="J294" s="5">
        <v>0</v>
      </c>
      <c r="K294" s="5">
        <v>0</v>
      </c>
      <c r="L294" s="5">
        <v>0</v>
      </c>
      <c r="M294" s="5">
        <v>0</v>
      </c>
      <c r="N294" s="5">
        <v>0</v>
      </c>
      <c r="O294" s="5">
        <v>0</v>
      </c>
      <c r="P294" s="5">
        <v>0</v>
      </c>
      <c r="Q294" s="5">
        <v>0</v>
      </c>
      <c r="R294" s="5">
        <v>0</v>
      </c>
      <c r="S294" s="5">
        <v>0</v>
      </c>
    </row>
    <row r="295" spans="1:19" hidden="1" x14ac:dyDescent="0.35">
      <c r="A295" s="2" t="s">
        <v>233</v>
      </c>
      <c r="B295" s="1" t="s">
        <v>727</v>
      </c>
      <c r="C295" t="str">
        <f>VLOOKUP(B295,[2]Clothes!$B$5:$D$447,2, FALSE)</f>
        <v>Outside of MKCC</v>
      </c>
      <c r="D295" t="str">
        <f>VLOOKUP(B295,[2]Clothes!$B$5:$D$447,3, FALSE)</f>
        <v>Outside of MKCC - Other</v>
      </c>
      <c r="E295" s="5">
        <v>0</v>
      </c>
      <c r="F295" s="5">
        <v>0</v>
      </c>
      <c r="G295" s="5">
        <v>0</v>
      </c>
      <c r="H295" s="5">
        <v>0</v>
      </c>
      <c r="I295" s="5">
        <v>0</v>
      </c>
      <c r="J295" s="5">
        <v>0</v>
      </c>
      <c r="K295" s="5">
        <v>0</v>
      </c>
      <c r="L295" s="5">
        <v>0</v>
      </c>
      <c r="M295" s="5">
        <v>0</v>
      </c>
      <c r="N295" s="5">
        <v>0</v>
      </c>
      <c r="O295" s="5">
        <v>0</v>
      </c>
      <c r="P295" s="5">
        <v>0</v>
      </c>
      <c r="Q295" s="5">
        <v>0</v>
      </c>
      <c r="R295" s="5">
        <v>0</v>
      </c>
      <c r="S295" s="5">
        <v>0</v>
      </c>
    </row>
    <row r="296" spans="1:19" hidden="1" x14ac:dyDescent="0.35">
      <c r="A296" s="2" t="s">
        <v>233</v>
      </c>
      <c r="B296" s="1" t="s">
        <v>728</v>
      </c>
      <c r="C296" t="str">
        <f>VLOOKUP(B296,[2]Clothes!$B$5:$D$447,2, FALSE)</f>
        <v>Outside of MKCC</v>
      </c>
      <c r="D296" t="str">
        <f>VLOOKUP(B296,[2]Clothes!$B$5:$D$447,3, FALSE)</f>
        <v>Outside of MKCC - Other</v>
      </c>
      <c r="E296" s="5">
        <v>1.67E-3</v>
      </c>
      <c r="F296" s="5">
        <v>0</v>
      </c>
      <c r="G296" s="5">
        <v>0</v>
      </c>
      <c r="H296" s="5">
        <v>0</v>
      </c>
      <c r="I296" s="5">
        <v>0</v>
      </c>
      <c r="J296" s="5">
        <v>0</v>
      </c>
      <c r="K296" s="5">
        <v>0</v>
      </c>
      <c r="L296" s="5">
        <v>0</v>
      </c>
      <c r="M296" s="5">
        <v>0</v>
      </c>
      <c r="N296" s="5">
        <v>0</v>
      </c>
      <c r="O296" s="5">
        <v>0</v>
      </c>
      <c r="P296" s="5">
        <v>0</v>
      </c>
      <c r="Q296" s="5">
        <v>0</v>
      </c>
      <c r="R296" s="5">
        <v>0</v>
      </c>
      <c r="S296" s="5">
        <v>2.1430000000000001E-2</v>
      </c>
    </row>
    <row r="297" spans="1:19" hidden="1" x14ac:dyDescent="0.35">
      <c r="A297" s="2" t="s">
        <v>233</v>
      </c>
      <c r="B297" s="1" t="s">
        <v>729</v>
      </c>
      <c r="C297" t="str">
        <f>VLOOKUP(B297,[2]Clothes!$B$5:$D$447,2, FALSE)</f>
        <v>Outside of MKCC</v>
      </c>
      <c r="D297" t="str">
        <f>VLOOKUP(B297,[2]Clothes!$B$5:$D$447,3, FALSE)</f>
        <v>Outside of MKCC - Other</v>
      </c>
      <c r="E297" s="5">
        <v>0</v>
      </c>
      <c r="F297" s="5">
        <v>0</v>
      </c>
      <c r="G297" s="5">
        <v>0</v>
      </c>
      <c r="H297" s="5">
        <v>0</v>
      </c>
      <c r="I297" s="5">
        <v>0</v>
      </c>
      <c r="J297" s="5">
        <v>0</v>
      </c>
      <c r="K297" s="5">
        <v>0</v>
      </c>
      <c r="L297" s="5">
        <v>0</v>
      </c>
      <c r="M297" s="5">
        <v>0</v>
      </c>
      <c r="N297" s="5">
        <v>0</v>
      </c>
      <c r="O297" s="5">
        <v>0</v>
      </c>
      <c r="P297" s="5">
        <v>0</v>
      </c>
      <c r="Q297" s="5">
        <v>0</v>
      </c>
      <c r="R297" s="5">
        <v>0</v>
      </c>
      <c r="S297" s="5">
        <v>0</v>
      </c>
    </row>
    <row r="298" spans="1:19" hidden="1" x14ac:dyDescent="0.35">
      <c r="A298" s="2" t="s">
        <v>233</v>
      </c>
      <c r="B298" s="1" t="s">
        <v>730</v>
      </c>
      <c r="C298" t="str">
        <f>VLOOKUP(B298,[2]Clothes!$B$5:$D$447,2, FALSE)</f>
        <v>Outside of MKCC</v>
      </c>
      <c r="D298" t="str">
        <f>VLOOKUP(B298,[2]Clothes!$B$5:$D$447,3, FALSE)</f>
        <v>Outside of MKCC - Other</v>
      </c>
      <c r="E298" s="5">
        <v>0</v>
      </c>
      <c r="F298" s="5">
        <v>0</v>
      </c>
      <c r="G298" s="5">
        <v>0</v>
      </c>
      <c r="H298" s="5">
        <v>0</v>
      </c>
      <c r="I298" s="5">
        <v>0</v>
      </c>
      <c r="J298" s="5">
        <v>0</v>
      </c>
      <c r="K298" s="5">
        <v>0</v>
      </c>
      <c r="L298" s="5">
        <v>0</v>
      </c>
      <c r="M298" s="5">
        <v>0</v>
      </c>
      <c r="N298" s="5">
        <v>0</v>
      </c>
      <c r="O298" s="5">
        <v>0</v>
      </c>
      <c r="P298" s="5">
        <v>0</v>
      </c>
      <c r="Q298" s="5">
        <v>0</v>
      </c>
      <c r="R298" s="5">
        <v>0</v>
      </c>
      <c r="S298" s="5">
        <v>0</v>
      </c>
    </row>
    <row r="299" spans="1:19" hidden="1" x14ac:dyDescent="0.35">
      <c r="A299" s="2" t="s">
        <v>233</v>
      </c>
      <c r="B299" s="1" t="s">
        <v>731</v>
      </c>
      <c r="C299" t="str">
        <f>VLOOKUP(B299,[2]Clothes!$B$5:$D$447,2, FALSE)</f>
        <v>Outside of MKCC</v>
      </c>
      <c r="D299" t="str">
        <f>VLOOKUP(B299,[2]Clothes!$B$5:$D$447,3, FALSE)</f>
        <v>London</v>
      </c>
      <c r="E299" s="5">
        <v>5.96E-3</v>
      </c>
      <c r="F299" s="5">
        <v>0</v>
      </c>
      <c r="G299" s="5">
        <v>0</v>
      </c>
      <c r="H299" s="5">
        <v>0</v>
      </c>
      <c r="I299" s="5">
        <v>0</v>
      </c>
      <c r="J299" s="5">
        <v>0</v>
      </c>
      <c r="K299" s="5">
        <v>0</v>
      </c>
      <c r="L299" s="5">
        <v>0</v>
      </c>
      <c r="M299" s="5">
        <v>0</v>
      </c>
      <c r="N299" s="5">
        <v>0</v>
      </c>
      <c r="O299" s="5">
        <v>0</v>
      </c>
      <c r="P299" s="5">
        <v>0</v>
      </c>
      <c r="Q299" s="5">
        <v>0</v>
      </c>
      <c r="R299" s="5">
        <v>3.9419999999999997E-2</v>
      </c>
      <c r="S299" s="5">
        <v>0</v>
      </c>
    </row>
    <row r="300" spans="1:19" hidden="1" x14ac:dyDescent="0.35">
      <c r="A300" s="2" t="s">
        <v>233</v>
      </c>
      <c r="B300" s="1" t="s">
        <v>732</v>
      </c>
      <c r="C300" t="str">
        <f>VLOOKUP(B300,[2]Clothes!$B$5:$D$447,2, FALSE)</f>
        <v>Outside of MKCC</v>
      </c>
      <c r="D300" t="str">
        <f>VLOOKUP(B300,[2]Clothes!$B$5:$D$447,3, FALSE)</f>
        <v>Outside of MKCC - Other</v>
      </c>
      <c r="E300" s="5">
        <v>0</v>
      </c>
      <c r="F300" s="5">
        <v>0</v>
      </c>
      <c r="G300" s="5">
        <v>0</v>
      </c>
      <c r="H300" s="5">
        <v>0</v>
      </c>
      <c r="I300" s="5">
        <v>0</v>
      </c>
      <c r="J300" s="5">
        <v>0</v>
      </c>
      <c r="K300" s="5">
        <v>0</v>
      </c>
      <c r="L300" s="5">
        <v>0</v>
      </c>
      <c r="M300" s="5">
        <v>0</v>
      </c>
      <c r="N300" s="5">
        <v>0</v>
      </c>
      <c r="O300" s="5">
        <v>0</v>
      </c>
      <c r="P300" s="5">
        <v>0</v>
      </c>
      <c r="Q300" s="5">
        <v>0</v>
      </c>
      <c r="R300" s="5">
        <v>0</v>
      </c>
      <c r="S300" s="5">
        <v>0</v>
      </c>
    </row>
    <row r="301" spans="1:19" hidden="1" x14ac:dyDescent="0.35">
      <c r="A301" s="2" t="s">
        <v>233</v>
      </c>
      <c r="B301" s="1" t="s">
        <v>733</v>
      </c>
      <c r="C301" t="str">
        <f>VLOOKUP(B301,[2]Clothes!$B$5:$D$447,2, FALSE)</f>
        <v>Outside of MKCC</v>
      </c>
      <c r="D301" t="str">
        <f>VLOOKUP(B301,[2]Clothes!$B$5:$D$447,3, FALSE)</f>
        <v>Outside of MKCC - Other</v>
      </c>
      <c r="E301" s="5">
        <v>2.1000000000000001E-4</v>
      </c>
      <c r="F301" s="5">
        <v>0</v>
      </c>
      <c r="G301" s="5">
        <v>0</v>
      </c>
      <c r="H301" s="5">
        <v>0</v>
      </c>
      <c r="I301" s="5">
        <v>0</v>
      </c>
      <c r="J301" s="5">
        <v>0</v>
      </c>
      <c r="K301" s="5">
        <v>0</v>
      </c>
      <c r="L301" s="5">
        <v>0</v>
      </c>
      <c r="M301" s="5">
        <v>0</v>
      </c>
      <c r="N301" s="5">
        <v>0</v>
      </c>
      <c r="O301" s="5">
        <v>1.6420000000000001E-2</v>
      </c>
      <c r="P301" s="5">
        <v>0</v>
      </c>
      <c r="Q301" s="5">
        <v>0</v>
      </c>
      <c r="R301" s="5">
        <v>0</v>
      </c>
      <c r="S301" s="5">
        <v>0</v>
      </c>
    </row>
    <row r="302" spans="1:19" hidden="1" x14ac:dyDescent="0.35">
      <c r="A302" s="2" t="s">
        <v>233</v>
      </c>
      <c r="B302" s="1" t="s">
        <v>734</v>
      </c>
      <c r="C302" t="str">
        <f>VLOOKUP(B302,[2]Clothes!$B$5:$D$447,2, FALSE)</f>
        <v>Outside of MKCC</v>
      </c>
      <c r="D302" t="str">
        <f>VLOOKUP(B302,[2]Clothes!$B$5:$D$447,3, FALSE)</f>
        <v>Outside of MKCC - Other</v>
      </c>
      <c r="E302" s="5">
        <v>0</v>
      </c>
      <c r="F302" s="5">
        <v>0</v>
      </c>
      <c r="G302" s="5">
        <v>0</v>
      </c>
      <c r="H302" s="5">
        <v>0</v>
      </c>
      <c r="I302" s="5">
        <v>0</v>
      </c>
      <c r="J302" s="5">
        <v>0</v>
      </c>
      <c r="K302" s="5">
        <v>0</v>
      </c>
      <c r="L302" s="5">
        <v>0</v>
      </c>
      <c r="M302" s="5">
        <v>0</v>
      </c>
      <c r="N302" s="5">
        <v>0</v>
      </c>
      <c r="O302" s="5">
        <v>0</v>
      </c>
      <c r="P302" s="5">
        <v>0</v>
      </c>
      <c r="Q302" s="5">
        <v>0</v>
      </c>
      <c r="R302" s="5">
        <v>0</v>
      </c>
      <c r="S302" s="5">
        <v>0</v>
      </c>
    </row>
    <row r="303" spans="1:19" hidden="1" x14ac:dyDescent="0.35">
      <c r="A303" s="2" t="s">
        <v>233</v>
      </c>
      <c r="B303" s="1" t="s">
        <v>735</v>
      </c>
      <c r="C303" t="str">
        <f>VLOOKUP(B303,[2]Clothes!$B$5:$D$447,2, FALSE)</f>
        <v>Outside of MKCC</v>
      </c>
      <c r="D303" t="str">
        <f>VLOOKUP(B303,[2]Clothes!$B$5:$D$447,3, FALSE)</f>
        <v>Northampton</v>
      </c>
      <c r="E303" s="5">
        <v>0</v>
      </c>
      <c r="F303" s="5">
        <v>0</v>
      </c>
      <c r="G303" s="5">
        <v>0</v>
      </c>
      <c r="H303" s="5">
        <v>0</v>
      </c>
      <c r="I303" s="5">
        <v>0</v>
      </c>
      <c r="J303" s="5">
        <v>0</v>
      </c>
      <c r="K303" s="5">
        <v>0</v>
      </c>
      <c r="L303" s="5">
        <v>0</v>
      </c>
      <c r="M303" s="5">
        <v>0</v>
      </c>
      <c r="N303" s="5">
        <v>0</v>
      </c>
      <c r="O303" s="5">
        <v>0</v>
      </c>
      <c r="P303" s="5">
        <v>0</v>
      </c>
      <c r="Q303" s="5">
        <v>0</v>
      </c>
      <c r="R303" s="5">
        <v>0</v>
      </c>
      <c r="S303" s="5">
        <v>0</v>
      </c>
    </row>
    <row r="304" spans="1:19" hidden="1" x14ac:dyDescent="0.35">
      <c r="A304" s="2" t="s">
        <v>233</v>
      </c>
      <c r="B304" s="1" t="s">
        <v>736</v>
      </c>
      <c r="C304" t="str">
        <f>VLOOKUP(B304,[2]Clothes!$B$5:$D$447,2, FALSE)</f>
        <v>Outside of MKCC</v>
      </c>
      <c r="D304" t="str">
        <f>VLOOKUP(B304,[2]Clothes!$B$5:$D$447,3, FALSE)</f>
        <v>Outside of MKCC - Other</v>
      </c>
      <c r="E304" s="5">
        <v>0</v>
      </c>
      <c r="F304" s="5">
        <v>0</v>
      </c>
      <c r="G304" s="5">
        <v>0</v>
      </c>
      <c r="H304" s="5">
        <v>0</v>
      </c>
      <c r="I304" s="5">
        <v>0</v>
      </c>
      <c r="J304" s="5">
        <v>0</v>
      </c>
      <c r="K304" s="5">
        <v>0</v>
      </c>
      <c r="L304" s="5">
        <v>0</v>
      </c>
      <c r="M304" s="5">
        <v>0</v>
      </c>
      <c r="N304" s="5">
        <v>0</v>
      </c>
      <c r="O304" s="5">
        <v>0</v>
      </c>
      <c r="P304" s="5">
        <v>0</v>
      </c>
      <c r="Q304" s="5">
        <v>0</v>
      </c>
      <c r="R304" s="5">
        <v>0</v>
      </c>
      <c r="S304" s="5">
        <v>0</v>
      </c>
    </row>
    <row r="305" spans="1:19" hidden="1" x14ac:dyDescent="0.35">
      <c r="A305" s="2" t="s">
        <v>233</v>
      </c>
      <c r="B305" s="1" t="s">
        <v>737</v>
      </c>
      <c r="C305" t="str">
        <f>VLOOKUP(B305,[2]Clothes!$B$5:$D$447,2, FALSE)</f>
        <v>Outside of MKCC</v>
      </c>
      <c r="D305" t="str">
        <f>VLOOKUP(B305,[2]Clothes!$B$5:$D$447,3, FALSE)</f>
        <v>London</v>
      </c>
      <c r="E305" s="5">
        <v>0</v>
      </c>
      <c r="F305" s="5">
        <v>0</v>
      </c>
      <c r="G305" s="5">
        <v>0</v>
      </c>
      <c r="H305" s="5">
        <v>0</v>
      </c>
      <c r="I305" s="5">
        <v>0</v>
      </c>
      <c r="J305" s="5">
        <v>0</v>
      </c>
      <c r="K305" s="5">
        <v>0</v>
      </c>
      <c r="L305" s="5">
        <v>0</v>
      </c>
      <c r="M305" s="5">
        <v>0</v>
      </c>
      <c r="N305" s="5">
        <v>0</v>
      </c>
      <c r="O305" s="5">
        <v>0</v>
      </c>
      <c r="P305" s="5">
        <v>0</v>
      </c>
      <c r="Q305" s="5">
        <v>0</v>
      </c>
      <c r="R305" s="5">
        <v>0</v>
      </c>
      <c r="S305" s="5">
        <v>0</v>
      </c>
    </row>
    <row r="306" spans="1:19" hidden="1" x14ac:dyDescent="0.35">
      <c r="A306" s="2" t="s">
        <v>233</v>
      </c>
      <c r="B306" s="1" t="s">
        <v>738</v>
      </c>
      <c r="C306" t="str">
        <f>VLOOKUP(B306,[2]Clothes!$B$5:$D$447,2, FALSE)</f>
        <v>Outside of MKCC</v>
      </c>
      <c r="D306" t="str">
        <f>VLOOKUP(B306,[2]Clothes!$B$5:$D$447,3, FALSE)</f>
        <v>Outside of MKCC - Other</v>
      </c>
      <c r="E306" s="5">
        <v>0</v>
      </c>
      <c r="F306" s="5">
        <v>0</v>
      </c>
      <c r="G306" s="5">
        <v>0</v>
      </c>
      <c r="H306" s="5">
        <v>0</v>
      </c>
      <c r="I306" s="5">
        <v>0</v>
      </c>
      <c r="J306" s="5">
        <v>0</v>
      </c>
      <c r="K306" s="5">
        <v>0</v>
      </c>
      <c r="L306" s="5">
        <v>0</v>
      </c>
      <c r="M306" s="5">
        <v>0</v>
      </c>
      <c r="N306" s="5">
        <v>0</v>
      </c>
      <c r="O306" s="5">
        <v>0</v>
      </c>
      <c r="P306" s="5">
        <v>0</v>
      </c>
      <c r="Q306" s="5">
        <v>0</v>
      </c>
      <c r="R306" s="5">
        <v>0</v>
      </c>
      <c r="S306" s="5">
        <v>0</v>
      </c>
    </row>
    <row r="307" spans="1:19" hidden="1" x14ac:dyDescent="0.35">
      <c r="A307" s="2" t="s">
        <v>233</v>
      </c>
      <c r="B307" s="1" t="s">
        <v>739</v>
      </c>
      <c r="C307" t="str">
        <f>VLOOKUP(B307,[2]Clothes!$B$5:$D$447,2, FALSE)</f>
        <v>Outside of MKCC</v>
      </c>
      <c r="D307" t="str">
        <f>VLOOKUP(B307,[2]Clothes!$B$5:$D$447,3, FALSE)</f>
        <v>Outside of MKCC - Other</v>
      </c>
      <c r="E307" s="5">
        <v>5.96E-3</v>
      </c>
      <c r="F307" s="5">
        <v>0</v>
      </c>
      <c r="G307" s="5">
        <v>0</v>
      </c>
      <c r="H307" s="5">
        <v>0</v>
      </c>
      <c r="I307" s="5">
        <v>0</v>
      </c>
      <c r="J307" s="5">
        <v>0</v>
      </c>
      <c r="K307" s="5">
        <v>0</v>
      </c>
      <c r="L307" s="5">
        <v>0</v>
      </c>
      <c r="M307" s="5">
        <v>0</v>
      </c>
      <c r="N307" s="5">
        <v>0</v>
      </c>
      <c r="O307" s="5">
        <v>0</v>
      </c>
      <c r="P307" s="5">
        <v>0</v>
      </c>
      <c r="Q307" s="5">
        <v>0</v>
      </c>
      <c r="R307" s="5">
        <v>3.9419999999999997E-2</v>
      </c>
      <c r="S307" s="5">
        <v>0</v>
      </c>
    </row>
    <row r="308" spans="1:19" hidden="1" x14ac:dyDescent="0.35">
      <c r="A308" s="2" t="s">
        <v>233</v>
      </c>
      <c r="B308" s="1" t="s">
        <v>740</v>
      </c>
      <c r="C308" t="str">
        <f>VLOOKUP(B308,[2]Clothes!$B$5:$D$447,2, FALSE)</f>
        <v>Outside of MKCC</v>
      </c>
      <c r="D308" t="str">
        <f>VLOOKUP(B308,[2]Clothes!$B$5:$D$447,3, FALSE)</f>
        <v>Outside of MKCC - Other</v>
      </c>
      <c r="E308" s="5">
        <v>0</v>
      </c>
      <c r="F308" s="5">
        <v>0</v>
      </c>
      <c r="G308" s="5">
        <v>0</v>
      </c>
      <c r="H308" s="5">
        <v>0</v>
      </c>
      <c r="I308" s="5">
        <v>0</v>
      </c>
      <c r="J308" s="5">
        <v>0</v>
      </c>
      <c r="K308" s="5">
        <v>0</v>
      </c>
      <c r="L308" s="5">
        <v>0</v>
      </c>
      <c r="M308" s="5">
        <v>0</v>
      </c>
      <c r="N308" s="5">
        <v>0</v>
      </c>
      <c r="O308" s="5">
        <v>0</v>
      </c>
      <c r="P308" s="5">
        <v>0</v>
      </c>
      <c r="Q308" s="5">
        <v>0</v>
      </c>
      <c r="R308" s="5">
        <v>0</v>
      </c>
      <c r="S308" s="5">
        <v>0</v>
      </c>
    </row>
    <row r="309" spans="1:19" hidden="1" x14ac:dyDescent="0.35">
      <c r="A309" s="2" t="s">
        <v>233</v>
      </c>
      <c r="B309" s="1" t="s">
        <v>741</v>
      </c>
      <c r="C309" t="str">
        <f>VLOOKUP(B309,[2]Clothes!$B$5:$D$447,2, FALSE)</f>
        <v>Outside of MKCC</v>
      </c>
      <c r="D309" t="str">
        <f>VLOOKUP(B309,[2]Clothes!$B$5:$D$447,3, FALSE)</f>
        <v>Outside of MKCC - Other</v>
      </c>
      <c r="E309" s="5">
        <v>0</v>
      </c>
      <c r="F309" s="5">
        <v>0</v>
      </c>
      <c r="G309" s="5">
        <v>0</v>
      </c>
      <c r="H309" s="5">
        <v>0</v>
      </c>
      <c r="I309" s="5">
        <v>0</v>
      </c>
      <c r="J309" s="5">
        <v>0</v>
      </c>
      <c r="K309" s="5">
        <v>0</v>
      </c>
      <c r="L309" s="5">
        <v>0</v>
      </c>
      <c r="M309" s="5">
        <v>0</v>
      </c>
      <c r="N309" s="5">
        <v>0</v>
      </c>
      <c r="O309" s="5">
        <v>0</v>
      </c>
      <c r="P309" s="5">
        <v>0</v>
      </c>
      <c r="Q309" s="5">
        <v>0</v>
      </c>
      <c r="R309" s="5">
        <v>0</v>
      </c>
      <c r="S309" s="5">
        <v>0</v>
      </c>
    </row>
    <row r="310" spans="1:19" hidden="1" x14ac:dyDescent="0.35">
      <c r="A310" s="2" t="s">
        <v>233</v>
      </c>
      <c r="B310" s="1" t="s">
        <v>742</v>
      </c>
      <c r="C310" t="str">
        <f>VLOOKUP(B310,[2]Clothes!$B$5:$D$447,2, FALSE)</f>
        <v>Outside of MKCC</v>
      </c>
      <c r="D310" t="str">
        <f>VLOOKUP(B310,[2]Clothes!$B$5:$D$447,3, FALSE)</f>
        <v>Outside of MKCC - Other</v>
      </c>
      <c r="E310" s="5">
        <v>0</v>
      </c>
      <c r="F310" s="5">
        <v>0</v>
      </c>
      <c r="G310" s="5">
        <v>0</v>
      </c>
      <c r="H310" s="5">
        <v>0</v>
      </c>
      <c r="I310" s="5">
        <v>0</v>
      </c>
      <c r="J310" s="5">
        <v>0</v>
      </c>
      <c r="K310" s="5">
        <v>0</v>
      </c>
      <c r="L310" s="5">
        <v>0</v>
      </c>
      <c r="M310" s="5">
        <v>0</v>
      </c>
      <c r="N310" s="5">
        <v>0</v>
      </c>
      <c r="O310" s="5">
        <v>0</v>
      </c>
      <c r="P310" s="5">
        <v>0</v>
      </c>
      <c r="Q310" s="5">
        <v>0</v>
      </c>
      <c r="R310" s="5">
        <v>0</v>
      </c>
      <c r="S310" s="5">
        <v>0</v>
      </c>
    </row>
    <row r="311" spans="1:19" hidden="1" x14ac:dyDescent="0.35">
      <c r="A311" s="2" t="s">
        <v>233</v>
      </c>
      <c r="B311" s="1" t="s">
        <v>743</v>
      </c>
      <c r="C311" t="str">
        <f>VLOOKUP(B311,[2]Clothes!$B$5:$D$447,2, FALSE)</f>
        <v>Outside of MKCC</v>
      </c>
      <c r="D311" t="str">
        <f>VLOOKUP(B311,[2]Clothes!$B$5:$D$447,3, FALSE)</f>
        <v>Outside of MKCC - Other</v>
      </c>
      <c r="E311" s="5">
        <v>0</v>
      </c>
      <c r="F311" s="5">
        <v>0</v>
      </c>
      <c r="G311" s="5">
        <v>0</v>
      </c>
      <c r="H311" s="5">
        <v>0</v>
      </c>
      <c r="I311" s="5">
        <v>0</v>
      </c>
      <c r="J311" s="5">
        <v>0</v>
      </c>
      <c r="K311" s="5">
        <v>0</v>
      </c>
      <c r="L311" s="5">
        <v>0</v>
      </c>
      <c r="M311" s="5">
        <v>0</v>
      </c>
      <c r="N311" s="5">
        <v>0</v>
      </c>
      <c r="O311" s="5">
        <v>0</v>
      </c>
      <c r="P311" s="5">
        <v>0</v>
      </c>
      <c r="Q311" s="5">
        <v>0</v>
      </c>
      <c r="R311" s="5">
        <v>0</v>
      </c>
      <c r="S311" s="5">
        <v>0</v>
      </c>
    </row>
    <row r="312" spans="1:19" hidden="1" x14ac:dyDescent="0.35">
      <c r="A312" s="2" t="s">
        <v>233</v>
      </c>
      <c r="B312" s="1" t="s">
        <v>744</v>
      </c>
      <c r="C312" t="str">
        <f>VLOOKUP(B312,[2]Clothes!$B$5:$D$447,2, FALSE)</f>
        <v>Outside of MKCC</v>
      </c>
      <c r="D312" t="str">
        <f>VLOOKUP(B312,[2]Clothes!$B$5:$D$447,3, FALSE)</f>
        <v>Outside of MKCC - Other</v>
      </c>
      <c r="E312" s="5">
        <v>0</v>
      </c>
      <c r="F312" s="5">
        <v>0</v>
      </c>
      <c r="G312" s="5">
        <v>0</v>
      </c>
      <c r="H312" s="5">
        <v>0</v>
      </c>
      <c r="I312" s="5">
        <v>0</v>
      </c>
      <c r="J312" s="5">
        <v>0</v>
      </c>
      <c r="K312" s="5">
        <v>0</v>
      </c>
      <c r="L312" s="5">
        <v>0</v>
      </c>
      <c r="M312" s="5">
        <v>0</v>
      </c>
      <c r="N312" s="5">
        <v>0</v>
      </c>
      <c r="O312" s="5">
        <v>0</v>
      </c>
      <c r="P312" s="5">
        <v>0</v>
      </c>
      <c r="Q312" s="5">
        <v>0</v>
      </c>
      <c r="R312" s="5">
        <v>0</v>
      </c>
      <c r="S312" s="5">
        <v>0</v>
      </c>
    </row>
    <row r="313" spans="1:19" hidden="1" x14ac:dyDescent="0.35">
      <c r="A313" s="2" t="s">
        <v>233</v>
      </c>
      <c r="B313" s="1" t="s">
        <v>745</v>
      </c>
      <c r="C313" t="str">
        <f>VLOOKUP(B313,[2]Clothes!$B$5:$D$447,2, FALSE)</f>
        <v>Outside of MKCC</v>
      </c>
      <c r="D313" t="str">
        <f>VLOOKUP(B313,[2]Clothes!$B$5:$D$447,3, FALSE)</f>
        <v>Northampton</v>
      </c>
      <c r="E313" s="5">
        <v>0</v>
      </c>
      <c r="F313" s="5">
        <v>0</v>
      </c>
      <c r="G313" s="5">
        <v>0</v>
      </c>
      <c r="H313" s="5">
        <v>0</v>
      </c>
      <c r="I313" s="5">
        <v>0</v>
      </c>
      <c r="J313" s="5">
        <v>0</v>
      </c>
      <c r="K313" s="5">
        <v>0</v>
      </c>
      <c r="L313" s="5">
        <v>0</v>
      </c>
      <c r="M313" s="5">
        <v>0</v>
      </c>
      <c r="N313" s="5">
        <v>0</v>
      </c>
      <c r="O313" s="5">
        <v>0</v>
      </c>
      <c r="P313" s="5">
        <v>0</v>
      </c>
      <c r="Q313" s="5">
        <v>0</v>
      </c>
      <c r="R313" s="5">
        <v>0</v>
      </c>
      <c r="S313" s="5">
        <v>0</v>
      </c>
    </row>
    <row r="314" spans="1:19" hidden="1" x14ac:dyDescent="0.35">
      <c r="A314" s="2" t="s">
        <v>233</v>
      </c>
      <c r="B314" s="1" t="s">
        <v>746</v>
      </c>
      <c r="C314" t="str">
        <f>VLOOKUP(B314,[2]Clothes!$B$5:$D$447,2, FALSE)</f>
        <v>Outside of MKCC</v>
      </c>
      <c r="D314" t="str">
        <f>VLOOKUP(B314,[2]Clothes!$B$5:$D$447,3, FALSE)</f>
        <v>Outside of MKCC - Other</v>
      </c>
      <c r="E314" s="5">
        <v>0</v>
      </c>
      <c r="F314" s="5">
        <v>0</v>
      </c>
      <c r="G314" s="5">
        <v>0</v>
      </c>
      <c r="H314" s="5">
        <v>0</v>
      </c>
      <c r="I314" s="5">
        <v>0</v>
      </c>
      <c r="J314" s="5">
        <v>0</v>
      </c>
      <c r="K314" s="5">
        <v>0</v>
      </c>
      <c r="L314" s="5">
        <v>0</v>
      </c>
      <c r="M314" s="5">
        <v>0</v>
      </c>
      <c r="N314" s="5">
        <v>0</v>
      </c>
      <c r="O314" s="5">
        <v>0</v>
      </c>
      <c r="P314" s="5">
        <v>0</v>
      </c>
      <c r="Q314" s="5">
        <v>0</v>
      </c>
      <c r="R314" s="5">
        <v>0</v>
      </c>
      <c r="S314" s="5">
        <v>0</v>
      </c>
    </row>
    <row r="315" spans="1:19" hidden="1" x14ac:dyDescent="0.35">
      <c r="A315" s="2" t="s">
        <v>233</v>
      </c>
      <c r="B315" s="1" t="s">
        <v>747</v>
      </c>
      <c r="C315" t="str">
        <f>VLOOKUP(B315,[2]Clothes!$B$5:$D$447,2, FALSE)</f>
        <v>Outside of MKCC</v>
      </c>
      <c r="D315" t="str">
        <f>VLOOKUP(B315,[2]Clothes!$B$5:$D$447,3, FALSE)</f>
        <v>Outside of MKCC - Other</v>
      </c>
      <c r="E315" s="5">
        <v>0</v>
      </c>
      <c r="F315" s="5">
        <v>0</v>
      </c>
      <c r="G315" s="5">
        <v>0</v>
      </c>
      <c r="H315" s="5">
        <v>0</v>
      </c>
      <c r="I315" s="5">
        <v>0</v>
      </c>
      <c r="J315" s="5">
        <v>0</v>
      </c>
      <c r="K315" s="5">
        <v>0</v>
      </c>
      <c r="L315" s="5">
        <v>0</v>
      </c>
      <c r="M315" s="5">
        <v>0</v>
      </c>
      <c r="N315" s="5">
        <v>0</v>
      </c>
      <c r="O315" s="5">
        <v>0</v>
      </c>
      <c r="P315" s="5">
        <v>0</v>
      </c>
      <c r="Q315" s="5">
        <v>0</v>
      </c>
      <c r="R315" s="5">
        <v>0</v>
      </c>
      <c r="S315" s="5">
        <v>0</v>
      </c>
    </row>
    <row r="316" spans="1:19" hidden="1" x14ac:dyDescent="0.35">
      <c r="A316" s="2" t="s">
        <v>233</v>
      </c>
      <c r="B316" s="1" t="s">
        <v>748</v>
      </c>
      <c r="C316" t="str">
        <f>VLOOKUP(B316,[2]Clothes!$B$5:$D$447,2, FALSE)</f>
        <v>Outside of MKCC</v>
      </c>
      <c r="D316" t="str">
        <f>VLOOKUP(B316,[2]Clothes!$B$5:$D$447,3, FALSE)</f>
        <v>Banbury</v>
      </c>
      <c r="E316" s="5">
        <v>0</v>
      </c>
      <c r="F316" s="5">
        <v>0</v>
      </c>
      <c r="G316" s="5">
        <v>0</v>
      </c>
      <c r="H316" s="5">
        <v>0</v>
      </c>
      <c r="I316" s="5">
        <v>0</v>
      </c>
      <c r="J316" s="5">
        <v>0</v>
      </c>
      <c r="K316" s="5">
        <v>0</v>
      </c>
      <c r="L316" s="5">
        <v>0</v>
      </c>
      <c r="M316" s="5">
        <v>0</v>
      </c>
      <c r="N316" s="5">
        <v>0</v>
      </c>
      <c r="O316" s="5">
        <v>0</v>
      </c>
      <c r="P316" s="5">
        <v>0</v>
      </c>
      <c r="Q316" s="5">
        <v>0</v>
      </c>
      <c r="R316" s="5">
        <v>0</v>
      </c>
      <c r="S316" s="5">
        <v>0</v>
      </c>
    </row>
    <row r="317" spans="1:19" hidden="1" x14ac:dyDescent="0.35">
      <c r="A317" s="2" t="s">
        <v>233</v>
      </c>
      <c r="B317" s="1" t="s">
        <v>749</v>
      </c>
      <c r="C317" t="str">
        <f>VLOOKUP(B317,[2]Clothes!$B$5:$D$447,2, FALSE)</f>
        <v>Outside of MKCC</v>
      </c>
      <c r="D317" t="str">
        <f>VLOOKUP(B317,[2]Clothes!$B$5:$D$447,3, FALSE)</f>
        <v>Outside of MKCC - Other</v>
      </c>
      <c r="E317" s="5">
        <v>2.6099999999999999E-3</v>
      </c>
      <c r="F317" s="5">
        <v>0</v>
      </c>
      <c r="G317" s="5">
        <v>0</v>
      </c>
      <c r="H317" s="5">
        <v>0</v>
      </c>
      <c r="I317" s="5">
        <v>0</v>
      </c>
      <c r="J317" s="5">
        <v>0</v>
      </c>
      <c r="K317" s="5">
        <v>0</v>
      </c>
      <c r="L317" s="5">
        <v>0</v>
      </c>
      <c r="M317" s="5">
        <v>0</v>
      </c>
      <c r="N317" s="5">
        <v>0</v>
      </c>
      <c r="O317" s="5">
        <v>0</v>
      </c>
      <c r="P317" s="5">
        <v>0</v>
      </c>
      <c r="Q317" s="5">
        <v>1.8929999999999999E-2</v>
      </c>
      <c r="R317" s="5">
        <v>0</v>
      </c>
      <c r="S317" s="5">
        <v>0</v>
      </c>
    </row>
    <row r="318" spans="1:19" hidden="1" x14ac:dyDescent="0.35">
      <c r="A318" s="2" t="s">
        <v>233</v>
      </c>
      <c r="B318" s="1" t="s">
        <v>750</v>
      </c>
      <c r="C318" t="str">
        <f>VLOOKUP(B318,[2]Clothes!$B$5:$D$447,2, FALSE)</f>
        <v>Outside of MKCC</v>
      </c>
      <c r="D318" t="str">
        <f>VLOOKUP(B318,[2]Clothes!$B$5:$D$447,3, FALSE)</f>
        <v>Outside of MKCC - Other</v>
      </c>
      <c r="E318" s="5">
        <v>0</v>
      </c>
      <c r="F318" s="5">
        <v>0</v>
      </c>
      <c r="G318" s="5">
        <v>0</v>
      </c>
      <c r="H318" s="5">
        <v>0</v>
      </c>
      <c r="I318" s="5">
        <v>0</v>
      </c>
      <c r="J318" s="5">
        <v>0</v>
      </c>
      <c r="K318" s="5">
        <v>0</v>
      </c>
      <c r="L318" s="5">
        <v>0</v>
      </c>
      <c r="M318" s="5">
        <v>0</v>
      </c>
      <c r="N318" s="5">
        <v>0</v>
      </c>
      <c r="O318" s="5">
        <v>0</v>
      </c>
      <c r="P318" s="5">
        <v>0</v>
      </c>
      <c r="Q318" s="5">
        <v>0</v>
      </c>
      <c r="R318" s="5">
        <v>0</v>
      </c>
      <c r="S318" s="5">
        <v>0</v>
      </c>
    </row>
    <row r="319" spans="1:19" hidden="1" x14ac:dyDescent="0.35">
      <c r="A319" s="2" t="s">
        <v>233</v>
      </c>
      <c r="B319" s="1" t="s">
        <v>751</v>
      </c>
      <c r="C319" t="str">
        <f>VLOOKUP(B319,[2]Clothes!$B$5:$D$447,2, FALSE)</f>
        <v>Outside of MKCC</v>
      </c>
      <c r="D319" t="str">
        <f>VLOOKUP(B319,[2]Clothes!$B$5:$D$447,3, FALSE)</f>
        <v>Outside of MKCC - Other</v>
      </c>
      <c r="E319" s="5">
        <v>0</v>
      </c>
      <c r="F319" s="5">
        <v>0</v>
      </c>
      <c r="G319" s="5">
        <v>0</v>
      </c>
      <c r="H319" s="5">
        <v>0</v>
      </c>
      <c r="I319" s="5">
        <v>0</v>
      </c>
      <c r="J319" s="5">
        <v>0</v>
      </c>
      <c r="K319" s="5">
        <v>0</v>
      </c>
      <c r="L319" s="5">
        <v>0</v>
      </c>
      <c r="M319" s="5">
        <v>0</v>
      </c>
      <c r="N319" s="5">
        <v>0</v>
      </c>
      <c r="O319" s="5">
        <v>0</v>
      </c>
      <c r="P319" s="5">
        <v>0</v>
      </c>
      <c r="Q319" s="5">
        <v>0</v>
      </c>
      <c r="R319" s="5">
        <v>0</v>
      </c>
      <c r="S319" s="5">
        <v>0</v>
      </c>
    </row>
    <row r="320" spans="1:19" hidden="1" x14ac:dyDescent="0.35">
      <c r="A320" s="2" t="s">
        <v>233</v>
      </c>
      <c r="B320" s="1" t="s">
        <v>752</v>
      </c>
      <c r="C320" t="str">
        <f>VLOOKUP(B320,[2]Clothes!$B$5:$D$447,2, FALSE)</f>
        <v>Outside of MKCC</v>
      </c>
      <c r="D320" t="str">
        <f>VLOOKUP(B320,[2]Clothes!$B$5:$D$447,3, FALSE)</f>
        <v>Outside of MKCC - Other</v>
      </c>
      <c r="E320" s="5">
        <v>0</v>
      </c>
      <c r="F320" s="5">
        <v>0</v>
      </c>
      <c r="G320" s="5">
        <v>0</v>
      </c>
      <c r="H320" s="5">
        <v>0</v>
      </c>
      <c r="I320" s="5">
        <v>0</v>
      </c>
      <c r="J320" s="5">
        <v>0</v>
      </c>
      <c r="K320" s="5">
        <v>0</v>
      </c>
      <c r="L320" s="5">
        <v>0</v>
      </c>
      <c r="M320" s="5">
        <v>0</v>
      </c>
      <c r="N320" s="5">
        <v>0</v>
      </c>
      <c r="O320" s="5">
        <v>0</v>
      </c>
      <c r="P320" s="5">
        <v>0</v>
      </c>
      <c r="Q320" s="5">
        <v>0</v>
      </c>
      <c r="R320" s="5">
        <v>0</v>
      </c>
      <c r="S320" s="5">
        <v>0</v>
      </c>
    </row>
    <row r="321" spans="1:19" hidden="1" x14ac:dyDescent="0.35">
      <c r="A321" s="2" t="s">
        <v>233</v>
      </c>
      <c r="B321" s="1" t="s">
        <v>753</v>
      </c>
      <c r="C321" t="str">
        <f>VLOOKUP(B321,[2]Clothes!$B$5:$D$447,2, FALSE)</f>
        <v>Outside of MKCC</v>
      </c>
      <c r="D321" t="str">
        <f>VLOOKUP(B321,[2]Clothes!$B$5:$D$447,3, FALSE)</f>
        <v>Outside of MKCC - Other</v>
      </c>
      <c r="E321" s="5">
        <v>0</v>
      </c>
      <c r="F321" s="5">
        <v>0</v>
      </c>
      <c r="G321" s="5">
        <v>0</v>
      </c>
      <c r="H321" s="5">
        <v>0</v>
      </c>
      <c r="I321" s="5">
        <v>0</v>
      </c>
      <c r="J321" s="5">
        <v>0</v>
      </c>
      <c r="K321" s="5">
        <v>0</v>
      </c>
      <c r="L321" s="5">
        <v>0</v>
      </c>
      <c r="M321" s="5">
        <v>0</v>
      </c>
      <c r="N321" s="5">
        <v>0</v>
      </c>
      <c r="O321" s="5">
        <v>0</v>
      </c>
      <c r="P321" s="5">
        <v>0</v>
      </c>
      <c r="Q321" s="5">
        <v>0</v>
      </c>
      <c r="R321" s="5">
        <v>0</v>
      </c>
      <c r="S321" s="5">
        <v>0</v>
      </c>
    </row>
    <row r="322" spans="1:19" hidden="1" x14ac:dyDescent="0.35">
      <c r="A322" s="2" t="s">
        <v>233</v>
      </c>
      <c r="B322" s="1" t="s">
        <v>754</v>
      </c>
      <c r="C322" t="str">
        <f>VLOOKUP(B322,[2]Clothes!$B$5:$D$447,2, FALSE)</f>
        <v>Outside of MKCC</v>
      </c>
      <c r="D322" t="str">
        <f>VLOOKUP(B322,[2]Clothes!$B$5:$D$447,3, FALSE)</f>
        <v>Outside of MKCC - Other</v>
      </c>
      <c r="E322" s="5">
        <v>0</v>
      </c>
      <c r="F322" s="5">
        <v>0</v>
      </c>
      <c r="G322" s="5">
        <v>0</v>
      </c>
      <c r="H322" s="5">
        <v>0</v>
      </c>
      <c r="I322" s="5">
        <v>0</v>
      </c>
      <c r="J322" s="5">
        <v>0</v>
      </c>
      <c r="K322" s="5">
        <v>0</v>
      </c>
      <c r="L322" s="5">
        <v>0</v>
      </c>
      <c r="M322" s="5">
        <v>0</v>
      </c>
      <c r="N322" s="5">
        <v>0</v>
      </c>
      <c r="O322" s="5">
        <v>0</v>
      </c>
      <c r="P322" s="5">
        <v>0</v>
      </c>
      <c r="Q322" s="5">
        <v>0</v>
      </c>
      <c r="R322" s="5">
        <v>0</v>
      </c>
      <c r="S322" s="5">
        <v>0</v>
      </c>
    </row>
    <row r="323" spans="1:19" hidden="1" x14ac:dyDescent="0.35">
      <c r="A323" s="2" t="s">
        <v>233</v>
      </c>
      <c r="B323" s="1" t="s">
        <v>755</v>
      </c>
      <c r="C323" t="str">
        <f>VLOOKUP(B323,[2]Clothes!$B$5:$D$447,2, FALSE)</f>
        <v>Outside of MKCC</v>
      </c>
      <c r="D323" t="str">
        <f>VLOOKUP(B323,[2]Clothes!$B$5:$D$447,3, FALSE)</f>
        <v>Outside of MKCC - Other</v>
      </c>
      <c r="E323" s="5">
        <v>0</v>
      </c>
      <c r="F323" s="5">
        <v>0</v>
      </c>
      <c r="G323" s="5">
        <v>0</v>
      </c>
      <c r="H323" s="5">
        <v>0</v>
      </c>
      <c r="I323" s="5">
        <v>0</v>
      </c>
      <c r="J323" s="5">
        <v>0</v>
      </c>
      <c r="K323" s="5">
        <v>0</v>
      </c>
      <c r="L323" s="5">
        <v>0</v>
      </c>
      <c r="M323" s="5">
        <v>0</v>
      </c>
      <c r="N323" s="5">
        <v>0</v>
      </c>
      <c r="O323" s="5">
        <v>0</v>
      </c>
      <c r="P323" s="5">
        <v>0</v>
      </c>
      <c r="Q323" s="5">
        <v>0</v>
      </c>
      <c r="R323" s="5">
        <v>0</v>
      </c>
      <c r="S323" s="5">
        <v>0</v>
      </c>
    </row>
    <row r="324" spans="1:19" hidden="1" x14ac:dyDescent="0.35">
      <c r="A324" s="2" t="s">
        <v>233</v>
      </c>
      <c r="B324" s="1" t="s">
        <v>756</v>
      </c>
      <c r="C324" t="str">
        <f>VLOOKUP(B324,[2]Clothes!$B$5:$D$447,2, FALSE)</f>
        <v>Outside of MKCC</v>
      </c>
      <c r="D324" t="str">
        <f>VLOOKUP(B324,[2]Clothes!$B$5:$D$447,3, FALSE)</f>
        <v>Outside of MKCC - Other</v>
      </c>
      <c r="E324" s="5">
        <v>5.5799999999999999E-3</v>
      </c>
      <c r="F324" s="5">
        <v>0</v>
      </c>
      <c r="G324" s="5">
        <v>0</v>
      </c>
      <c r="H324" s="5">
        <v>3.022E-2</v>
      </c>
      <c r="I324" s="5">
        <v>3.4930000000000003E-2</v>
      </c>
      <c r="J324" s="5">
        <v>0</v>
      </c>
      <c r="K324" s="5">
        <v>0</v>
      </c>
      <c r="L324" s="5">
        <v>0</v>
      </c>
      <c r="M324" s="5">
        <v>0</v>
      </c>
      <c r="N324" s="5">
        <v>0</v>
      </c>
      <c r="O324" s="5">
        <v>0</v>
      </c>
      <c r="P324" s="5">
        <v>1.1509999999999999E-2</v>
      </c>
      <c r="Q324" s="5">
        <v>9.4599999999999997E-3</v>
      </c>
      <c r="R324" s="5">
        <v>0</v>
      </c>
      <c r="S324" s="5">
        <v>0</v>
      </c>
    </row>
    <row r="325" spans="1:19" hidden="1" x14ac:dyDescent="0.35">
      <c r="A325" s="2" t="s">
        <v>233</v>
      </c>
      <c r="B325" s="1" t="s">
        <v>757</v>
      </c>
      <c r="C325" t="str">
        <f>VLOOKUP(B325,[2]Clothes!$B$5:$D$447,2, FALSE)</f>
        <v>Outside of MKCC</v>
      </c>
      <c r="D325" t="str">
        <f>VLOOKUP(B325,[2]Clothes!$B$5:$D$447,3, FALSE)</f>
        <v>Bedford</v>
      </c>
      <c r="E325" s="5">
        <v>0</v>
      </c>
      <c r="F325" s="5">
        <v>0</v>
      </c>
      <c r="G325" s="5">
        <v>0</v>
      </c>
      <c r="H325" s="5">
        <v>0</v>
      </c>
      <c r="I325" s="5">
        <v>0</v>
      </c>
      <c r="J325" s="5">
        <v>0</v>
      </c>
      <c r="K325" s="5">
        <v>0</v>
      </c>
      <c r="L325" s="5">
        <v>0</v>
      </c>
      <c r="M325" s="5">
        <v>0</v>
      </c>
      <c r="N325" s="5">
        <v>0</v>
      </c>
      <c r="O325" s="5">
        <v>0</v>
      </c>
      <c r="P325" s="5">
        <v>0</v>
      </c>
      <c r="Q325" s="5">
        <v>0</v>
      </c>
      <c r="R325" s="5">
        <v>0</v>
      </c>
      <c r="S325" s="5">
        <v>0</v>
      </c>
    </row>
    <row r="326" spans="1:19" hidden="1" x14ac:dyDescent="0.35">
      <c r="A326" s="2" t="s">
        <v>233</v>
      </c>
      <c r="B326" s="1" t="s">
        <v>758</v>
      </c>
      <c r="C326" t="str">
        <f>VLOOKUP(B326,[2]Clothes!$B$5:$D$447,2, FALSE)</f>
        <v>Outside of MKCC</v>
      </c>
      <c r="D326" t="str">
        <f>VLOOKUP(B326,[2]Clothes!$B$5:$D$447,3, FALSE)</f>
        <v>London</v>
      </c>
      <c r="E326" s="5">
        <v>0</v>
      </c>
      <c r="F326" s="5">
        <v>0</v>
      </c>
      <c r="G326" s="5">
        <v>0</v>
      </c>
      <c r="H326" s="5">
        <v>0</v>
      </c>
      <c r="I326" s="5">
        <v>0</v>
      </c>
      <c r="J326" s="5">
        <v>0</v>
      </c>
      <c r="K326" s="5">
        <v>0</v>
      </c>
      <c r="L326" s="5">
        <v>0</v>
      </c>
      <c r="M326" s="5">
        <v>0</v>
      </c>
      <c r="N326" s="5">
        <v>0</v>
      </c>
      <c r="O326" s="5">
        <v>0</v>
      </c>
      <c r="P326" s="5">
        <v>0</v>
      </c>
      <c r="Q326" s="5">
        <v>0</v>
      </c>
      <c r="R326" s="5">
        <v>0</v>
      </c>
      <c r="S326" s="5">
        <v>0</v>
      </c>
    </row>
    <row r="327" spans="1:19" hidden="1" x14ac:dyDescent="0.35">
      <c r="A327" s="2" t="s">
        <v>233</v>
      </c>
      <c r="B327" s="1" t="s">
        <v>759</v>
      </c>
      <c r="C327" t="str">
        <f>VLOOKUP(B327,[2]Clothes!$B$5:$D$447,2, FALSE)</f>
        <v>Outside of MKCC</v>
      </c>
      <c r="D327" t="str">
        <f>VLOOKUP(B327,[2]Clothes!$B$5:$D$447,3, FALSE)</f>
        <v>Outside of MKCC - Other</v>
      </c>
      <c r="E327" s="5">
        <v>5.1599999999999997E-3</v>
      </c>
      <c r="F327" s="5">
        <v>0</v>
      </c>
      <c r="G327" s="5">
        <v>0</v>
      </c>
      <c r="H327" s="5">
        <v>0</v>
      </c>
      <c r="I327" s="5">
        <v>0</v>
      </c>
      <c r="J327" s="5">
        <v>0</v>
      </c>
      <c r="K327" s="5">
        <v>0</v>
      </c>
      <c r="L327" s="5">
        <v>0</v>
      </c>
      <c r="M327" s="5">
        <v>0</v>
      </c>
      <c r="N327" s="5">
        <v>0</v>
      </c>
      <c r="O327" s="5">
        <v>0</v>
      </c>
      <c r="P327" s="5">
        <v>0</v>
      </c>
      <c r="Q327" s="5">
        <v>3.7409999999999999E-2</v>
      </c>
      <c r="R327" s="5">
        <v>0</v>
      </c>
      <c r="S327" s="5">
        <v>0</v>
      </c>
    </row>
    <row r="328" spans="1:19" hidden="1" x14ac:dyDescent="0.35">
      <c r="A328" s="2" t="s">
        <v>233</v>
      </c>
      <c r="B328" s="1" t="s">
        <v>760</v>
      </c>
      <c r="C328" t="str">
        <f>VLOOKUP(B328,[2]Clothes!$B$5:$D$447,2, FALSE)</f>
        <v>Outside of MKCC</v>
      </c>
      <c r="D328" t="str">
        <f>VLOOKUP(B328,[2]Clothes!$B$5:$D$447,3, FALSE)</f>
        <v>Outside of MKCC - Other</v>
      </c>
      <c r="E328" s="5">
        <v>0</v>
      </c>
      <c r="F328" s="5">
        <v>0</v>
      </c>
      <c r="G328" s="5">
        <v>0</v>
      </c>
      <c r="H328" s="5">
        <v>0</v>
      </c>
      <c r="I328" s="5">
        <v>0</v>
      </c>
      <c r="J328" s="5">
        <v>0</v>
      </c>
      <c r="K328" s="5">
        <v>0</v>
      </c>
      <c r="L328" s="5">
        <v>0</v>
      </c>
      <c r="M328" s="5">
        <v>0</v>
      </c>
      <c r="N328" s="5">
        <v>0</v>
      </c>
      <c r="O328" s="5">
        <v>0</v>
      </c>
      <c r="P328" s="5">
        <v>0</v>
      </c>
      <c r="Q328" s="5">
        <v>0</v>
      </c>
      <c r="R328" s="5">
        <v>0</v>
      </c>
      <c r="S328" s="5">
        <v>0</v>
      </c>
    </row>
    <row r="329" spans="1:19" hidden="1" x14ac:dyDescent="0.35">
      <c r="A329" s="2" t="s">
        <v>233</v>
      </c>
      <c r="B329" s="1" t="s">
        <v>761</v>
      </c>
      <c r="C329" t="str">
        <f>VLOOKUP(B329,[2]Clothes!$B$5:$D$447,2, FALSE)</f>
        <v>Outside of MKCC</v>
      </c>
      <c r="D329" t="str">
        <f>VLOOKUP(B329,[2]Clothes!$B$5:$D$447,3, FALSE)</f>
        <v>Outside of MKCC - Other</v>
      </c>
      <c r="E329" s="5">
        <v>0</v>
      </c>
      <c r="F329" s="5">
        <v>0</v>
      </c>
      <c r="G329" s="5">
        <v>0</v>
      </c>
      <c r="H329" s="5">
        <v>0</v>
      </c>
      <c r="I329" s="5">
        <v>0</v>
      </c>
      <c r="J329" s="5">
        <v>0</v>
      </c>
      <c r="K329" s="5">
        <v>0</v>
      </c>
      <c r="L329" s="5">
        <v>0</v>
      </c>
      <c r="M329" s="5">
        <v>0</v>
      </c>
      <c r="N329" s="5">
        <v>0</v>
      </c>
      <c r="O329" s="5">
        <v>0</v>
      </c>
      <c r="P329" s="5">
        <v>0</v>
      </c>
      <c r="Q329" s="5">
        <v>0</v>
      </c>
      <c r="R329" s="5">
        <v>0</v>
      </c>
      <c r="S329" s="5">
        <v>0</v>
      </c>
    </row>
    <row r="330" spans="1:19" hidden="1" x14ac:dyDescent="0.35">
      <c r="A330" s="2" t="s">
        <v>233</v>
      </c>
      <c r="B330" s="1" t="s">
        <v>762</v>
      </c>
      <c r="C330" t="str">
        <f>VLOOKUP(B330,[2]Clothes!$B$5:$D$447,2, FALSE)</f>
        <v>Outside of MKCC</v>
      </c>
      <c r="D330" t="str">
        <f>VLOOKUP(B330,[2]Clothes!$B$5:$D$447,3, FALSE)</f>
        <v>Outside of MKCC - Other</v>
      </c>
      <c r="E330" s="5">
        <v>0</v>
      </c>
      <c r="F330" s="5">
        <v>0</v>
      </c>
      <c r="G330" s="5">
        <v>0</v>
      </c>
      <c r="H330" s="5">
        <v>0</v>
      </c>
      <c r="I330" s="5">
        <v>0</v>
      </c>
      <c r="J330" s="5">
        <v>0</v>
      </c>
      <c r="K330" s="5">
        <v>0</v>
      </c>
      <c r="L330" s="5">
        <v>0</v>
      </c>
      <c r="M330" s="5">
        <v>0</v>
      </c>
      <c r="N330" s="5">
        <v>0</v>
      </c>
      <c r="O330" s="5">
        <v>0</v>
      </c>
      <c r="P330" s="5">
        <v>0</v>
      </c>
      <c r="Q330" s="5">
        <v>0</v>
      </c>
      <c r="R330" s="5">
        <v>0</v>
      </c>
      <c r="S330" s="5">
        <v>0</v>
      </c>
    </row>
    <row r="331" spans="1:19" hidden="1" x14ac:dyDescent="0.35">
      <c r="A331" s="2" t="s">
        <v>233</v>
      </c>
      <c r="B331" s="1" t="s">
        <v>763</v>
      </c>
      <c r="C331" t="str">
        <f>VLOOKUP(B331,[2]Clothes!$B$5:$D$447,2, FALSE)</f>
        <v>Outside of MKCC</v>
      </c>
      <c r="D331" t="str">
        <f>VLOOKUP(B331,[2]Clothes!$B$5:$D$447,3, FALSE)</f>
        <v>Outside of MKCC - Other</v>
      </c>
      <c r="E331" s="5">
        <v>8.0999999999999996E-3</v>
      </c>
      <c r="F331" s="5">
        <v>0</v>
      </c>
      <c r="G331" s="5">
        <v>0</v>
      </c>
      <c r="H331" s="5">
        <v>0</v>
      </c>
      <c r="I331" s="5">
        <v>0</v>
      </c>
      <c r="J331" s="5">
        <v>0</v>
      </c>
      <c r="K331" s="5">
        <v>0</v>
      </c>
      <c r="L331" s="5">
        <v>0</v>
      </c>
      <c r="M331" s="5">
        <v>0</v>
      </c>
      <c r="N331" s="5">
        <v>0</v>
      </c>
      <c r="O331" s="5">
        <v>0</v>
      </c>
      <c r="P331" s="5">
        <v>0</v>
      </c>
      <c r="Q331" s="5">
        <v>0</v>
      </c>
      <c r="R331" s="5">
        <v>5.3580000000000003E-2</v>
      </c>
      <c r="S331" s="5">
        <v>0</v>
      </c>
    </row>
    <row r="332" spans="1:19" hidden="1" x14ac:dyDescent="0.35">
      <c r="A332" s="2" t="s">
        <v>233</v>
      </c>
      <c r="B332" s="1" t="s">
        <v>764</v>
      </c>
      <c r="C332" t="str">
        <f>VLOOKUP(B332,[2]Clothes!$B$5:$D$447,2, FALSE)</f>
        <v>Outside of MKCC</v>
      </c>
      <c r="D332" t="str">
        <f>VLOOKUP(B332,[2]Clothes!$B$5:$D$447,3, FALSE)</f>
        <v>Outside of MKCC - Other</v>
      </c>
      <c r="E332" s="5">
        <v>0</v>
      </c>
      <c r="F332" s="5">
        <v>0</v>
      </c>
      <c r="G332" s="5">
        <v>0</v>
      </c>
      <c r="H332" s="5">
        <v>0</v>
      </c>
      <c r="I332" s="5">
        <v>0</v>
      </c>
      <c r="J332" s="5">
        <v>0</v>
      </c>
      <c r="K332" s="5">
        <v>0</v>
      </c>
      <c r="L332" s="5">
        <v>0</v>
      </c>
      <c r="M332" s="5">
        <v>0</v>
      </c>
      <c r="N332" s="5">
        <v>0</v>
      </c>
      <c r="O332" s="5">
        <v>0</v>
      </c>
      <c r="P332" s="5">
        <v>0</v>
      </c>
      <c r="Q332" s="5">
        <v>0</v>
      </c>
      <c r="R332" s="5">
        <v>0</v>
      </c>
      <c r="S332" s="5">
        <v>0</v>
      </c>
    </row>
    <row r="333" spans="1:19" hidden="1" x14ac:dyDescent="0.35">
      <c r="A333" s="2" t="s">
        <v>233</v>
      </c>
      <c r="B333" s="1" t="s">
        <v>765</v>
      </c>
      <c r="C333" t="str">
        <f>VLOOKUP(B333,[2]Clothes!$B$5:$D$447,2, FALSE)</f>
        <v>Outside of MKCC</v>
      </c>
      <c r="D333" t="str">
        <f>VLOOKUP(B333,[2]Clothes!$B$5:$D$447,3, FALSE)</f>
        <v>Outside of MKCC - Other</v>
      </c>
      <c r="E333" s="5">
        <v>0</v>
      </c>
      <c r="F333" s="5">
        <v>0</v>
      </c>
      <c r="G333" s="5">
        <v>0</v>
      </c>
      <c r="H333" s="5">
        <v>0</v>
      </c>
      <c r="I333" s="5">
        <v>0</v>
      </c>
      <c r="J333" s="5">
        <v>0</v>
      </c>
      <c r="K333" s="5">
        <v>0</v>
      </c>
      <c r="L333" s="5">
        <v>0</v>
      </c>
      <c r="M333" s="5">
        <v>0</v>
      </c>
      <c r="N333" s="5">
        <v>0</v>
      </c>
      <c r="O333" s="5">
        <v>0</v>
      </c>
      <c r="P333" s="5">
        <v>0</v>
      </c>
      <c r="Q333" s="5">
        <v>0</v>
      </c>
      <c r="R333" s="5">
        <v>0</v>
      </c>
      <c r="S333" s="5">
        <v>0</v>
      </c>
    </row>
    <row r="334" spans="1:19" hidden="1" x14ac:dyDescent="0.35">
      <c r="A334" s="2" t="s">
        <v>233</v>
      </c>
      <c r="B334" s="1" t="s">
        <v>766</v>
      </c>
      <c r="C334" t="str">
        <f>VLOOKUP(B334,[2]Clothes!$B$5:$D$447,2, FALSE)</f>
        <v>Outside of MKCC</v>
      </c>
      <c r="D334" t="str">
        <f>VLOOKUP(B334,[2]Clothes!$B$5:$D$447,3, FALSE)</f>
        <v>Bedford</v>
      </c>
      <c r="E334" s="5">
        <v>2.5699999999999998E-3</v>
      </c>
      <c r="F334" s="5">
        <v>0</v>
      </c>
      <c r="G334" s="5">
        <v>0</v>
      </c>
      <c r="H334" s="5">
        <v>0</v>
      </c>
      <c r="I334" s="5">
        <v>0</v>
      </c>
      <c r="J334" s="5">
        <v>0</v>
      </c>
      <c r="K334" s="5">
        <v>0</v>
      </c>
      <c r="L334" s="5">
        <v>0</v>
      </c>
      <c r="M334" s="5">
        <v>0</v>
      </c>
      <c r="N334" s="5">
        <v>0</v>
      </c>
      <c r="O334" s="5">
        <v>0</v>
      </c>
      <c r="P334" s="5">
        <v>2.9420000000000002E-2</v>
      </c>
      <c r="Q334" s="5">
        <v>0</v>
      </c>
      <c r="R334" s="5">
        <v>0</v>
      </c>
      <c r="S334" s="5">
        <v>0</v>
      </c>
    </row>
    <row r="335" spans="1:19" hidden="1" x14ac:dyDescent="0.35">
      <c r="A335" s="2" t="s">
        <v>233</v>
      </c>
      <c r="B335" s="1" t="s">
        <v>767</v>
      </c>
      <c r="C335" t="str">
        <f>VLOOKUP(B335,[2]Clothes!$B$5:$D$447,2, FALSE)</f>
        <v>Outside of MKCC</v>
      </c>
      <c r="D335" t="str">
        <f>VLOOKUP(B335,[2]Clothes!$B$5:$D$447,3, FALSE)</f>
        <v>Outside of MKCC - Other</v>
      </c>
      <c r="E335" s="5">
        <v>0</v>
      </c>
      <c r="F335" s="5">
        <v>0</v>
      </c>
      <c r="G335" s="5">
        <v>0</v>
      </c>
      <c r="H335" s="5">
        <v>0</v>
      </c>
      <c r="I335" s="5">
        <v>0</v>
      </c>
      <c r="J335" s="5">
        <v>0</v>
      </c>
      <c r="K335" s="5">
        <v>0</v>
      </c>
      <c r="L335" s="5">
        <v>0</v>
      </c>
      <c r="M335" s="5">
        <v>0</v>
      </c>
      <c r="N335" s="5">
        <v>0</v>
      </c>
      <c r="O335" s="5">
        <v>0</v>
      </c>
      <c r="P335" s="5">
        <v>0</v>
      </c>
      <c r="Q335" s="5">
        <v>0</v>
      </c>
      <c r="R335" s="5">
        <v>0</v>
      </c>
      <c r="S335" s="5">
        <v>0</v>
      </c>
    </row>
    <row r="336" spans="1:19" hidden="1" x14ac:dyDescent="0.35">
      <c r="A336" s="2" t="s">
        <v>233</v>
      </c>
      <c r="B336" s="1" t="s">
        <v>768</v>
      </c>
      <c r="C336" t="str">
        <f>VLOOKUP(B336,[2]Clothes!$B$5:$D$447,2, FALSE)</f>
        <v>Outside of MKCC</v>
      </c>
      <c r="D336" t="str">
        <f>VLOOKUP(B336,[2]Clothes!$B$5:$D$447,3, FALSE)</f>
        <v>Outside of MKCC - Other</v>
      </c>
      <c r="E336" s="5">
        <v>0</v>
      </c>
      <c r="F336" s="5">
        <v>0</v>
      </c>
      <c r="G336" s="5">
        <v>0</v>
      </c>
      <c r="H336" s="5">
        <v>0</v>
      </c>
      <c r="I336" s="5">
        <v>0</v>
      </c>
      <c r="J336" s="5">
        <v>0</v>
      </c>
      <c r="K336" s="5">
        <v>0</v>
      </c>
      <c r="L336" s="5">
        <v>0</v>
      </c>
      <c r="M336" s="5">
        <v>0</v>
      </c>
      <c r="N336" s="5">
        <v>0</v>
      </c>
      <c r="O336" s="5">
        <v>0</v>
      </c>
      <c r="P336" s="5">
        <v>0</v>
      </c>
      <c r="Q336" s="5">
        <v>0</v>
      </c>
      <c r="R336" s="5">
        <v>0</v>
      </c>
      <c r="S336" s="5">
        <v>0</v>
      </c>
    </row>
    <row r="337" spans="1:19" hidden="1" x14ac:dyDescent="0.35">
      <c r="A337" s="2" t="s">
        <v>233</v>
      </c>
      <c r="B337" s="1" t="s">
        <v>769</v>
      </c>
      <c r="C337" t="str">
        <f>VLOOKUP(B337,[2]Clothes!$B$5:$D$447,2, FALSE)</f>
        <v>Outside of MKCC</v>
      </c>
      <c r="D337" t="str">
        <f>VLOOKUP(B337,[2]Clothes!$B$5:$D$447,3, FALSE)</f>
        <v>Bedford</v>
      </c>
      <c r="E337" s="5">
        <v>1.01E-3</v>
      </c>
      <c r="F337" s="5">
        <v>0</v>
      </c>
      <c r="G337" s="5">
        <v>0</v>
      </c>
      <c r="H337" s="5">
        <v>0</v>
      </c>
      <c r="I337" s="5">
        <v>0</v>
      </c>
      <c r="J337" s="5">
        <v>0</v>
      </c>
      <c r="K337" s="5">
        <v>0</v>
      </c>
      <c r="L337" s="5">
        <v>0</v>
      </c>
      <c r="M337" s="5">
        <v>0</v>
      </c>
      <c r="N337" s="5">
        <v>0</v>
      </c>
      <c r="O337" s="5">
        <v>0</v>
      </c>
      <c r="P337" s="5">
        <v>1.1509999999999999E-2</v>
      </c>
      <c r="Q337" s="5">
        <v>0</v>
      </c>
      <c r="R337" s="5">
        <v>0</v>
      </c>
      <c r="S337" s="5">
        <v>0</v>
      </c>
    </row>
    <row r="338" spans="1:19" hidden="1" x14ac:dyDescent="0.35">
      <c r="A338" s="2" t="s">
        <v>233</v>
      </c>
      <c r="B338" s="1" t="s">
        <v>770</v>
      </c>
      <c r="C338" t="str">
        <f>VLOOKUP(B338,[2]Clothes!$B$5:$D$447,2, FALSE)</f>
        <v>Outside of MKCC</v>
      </c>
      <c r="D338" t="str">
        <f>VLOOKUP(B338,[2]Clothes!$B$5:$D$447,3, FALSE)</f>
        <v>Outside of MKCC - Other</v>
      </c>
      <c r="E338" s="5">
        <v>3.3400000000000001E-3</v>
      </c>
      <c r="F338" s="5">
        <v>0</v>
      </c>
      <c r="G338" s="5">
        <v>0</v>
      </c>
      <c r="H338" s="5">
        <v>0</v>
      </c>
      <c r="I338" s="5">
        <v>0</v>
      </c>
      <c r="J338" s="5">
        <v>0</v>
      </c>
      <c r="K338" s="5">
        <v>0</v>
      </c>
      <c r="L338" s="5">
        <v>0</v>
      </c>
      <c r="M338" s="5">
        <v>0</v>
      </c>
      <c r="N338" s="5">
        <v>0</v>
      </c>
      <c r="O338" s="5">
        <v>0</v>
      </c>
      <c r="P338" s="5">
        <v>0</v>
      </c>
      <c r="Q338" s="5">
        <v>2.4209999999999999E-2</v>
      </c>
      <c r="R338" s="5">
        <v>0</v>
      </c>
      <c r="S338" s="5">
        <v>0</v>
      </c>
    </row>
    <row r="339" spans="1:19" hidden="1" x14ac:dyDescent="0.35">
      <c r="A339" s="2" t="s">
        <v>233</v>
      </c>
      <c r="B339" s="1" t="s">
        <v>771</v>
      </c>
      <c r="C339" t="str">
        <f>VLOOKUP(B339,[2]Clothes!$B$5:$D$447,2, FALSE)</f>
        <v>Outside of MKCC</v>
      </c>
      <c r="D339" t="str">
        <f>VLOOKUP(B339,[2]Clothes!$B$5:$D$447,3, FALSE)</f>
        <v>Outside of MKCC - Other</v>
      </c>
      <c r="E339" s="5">
        <v>1.5100000000000001E-3</v>
      </c>
      <c r="F339" s="5">
        <v>0</v>
      </c>
      <c r="G339" s="5">
        <v>0</v>
      </c>
      <c r="H339" s="5">
        <v>0</v>
      </c>
      <c r="I339" s="5">
        <v>0</v>
      </c>
      <c r="J339" s="5">
        <v>0</v>
      </c>
      <c r="K339" s="5">
        <v>0</v>
      </c>
      <c r="L339" s="5">
        <v>0</v>
      </c>
      <c r="M339" s="5">
        <v>0</v>
      </c>
      <c r="N339" s="5">
        <v>0</v>
      </c>
      <c r="O339" s="5">
        <v>0</v>
      </c>
      <c r="P339" s="5">
        <v>0</v>
      </c>
      <c r="Q339" s="5">
        <v>0</v>
      </c>
      <c r="R339" s="5">
        <v>9.9699999999999997E-3</v>
      </c>
      <c r="S339" s="5">
        <v>0</v>
      </c>
    </row>
    <row r="340" spans="1:19" hidden="1" x14ac:dyDescent="0.35">
      <c r="A340" s="2" t="s">
        <v>233</v>
      </c>
      <c r="B340" s="1" t="s">
        <v>772</v>
      </c>
      <c r="C340" t="str">
        <f>VLOOKUP(B340,[2]Clothes!$B$5:$D$447,2, FALSE)</f>
        <v>Outside of MKCC</v>
      </c>
      <c r="D340" t="str">
        <f>VLOOKUP(B340,[2]Clothes!$B$5:$D$447,3, FALSE)</f>
        <v>Bedford</v>
      </c>
      <c r="E340" s="5">
        <v>2.0100000000000001E-3</v>
      </c>
      <c r="F340" s="5">
        <v>0</v>
      </c>
      <c r="G340" s="5">
        <v>0</v>
      </c>
      <c r="H340" s="5">
        <v>0</v>
      </c>
      <c r="I340" s="5">
        <v>0</v>
      </c>
      <c r="J340" s="5">
        <v>0</v>
      </c>
      <c r="K340" s="5">
        <v>0</v>
      </c>
      <c r="L340" s="5">
        <v>0</v>
      </c>
      <c r="M340" s="5">
        <v>0</v>
      </c>
      <c r="N340" s="5">
        <v>0</v>
      </c>
      <c r="O340" s="5">
        <v>0</v>
      </c>
      <c r="P340" s="5">
        <v>2.3E-2</v>
      </c>
      <c r="Q340" s="5">
        <v>0</v>
      </c>
      <c r="R340" s="5">
        <v>0</v>
      </c>
      <c r="S340" s="5">
        <v>0</v>
      </c>
    </row>
    <row r="341" spans="1:19" hidden="1" x14ac:dyDescent="0.35">
      <c r="A341" s="2" t="s">
        <v>233</v>
      </c>
      <c r="B341" s="1" t="s">
        <v>773</v>
      </c>
      <c r="C341" t="str">
        <f>VLOOKUP(B341,[2]Clothes!$B$5:$D$447,2, FALSE)</f>
        <v>Outside of MKCC</v>
      </c>
      <c r="D341" t="str">
        <f>VLOOKUP(B341,[2]Clothes!$B$5:$D$447,3, FALSE)</f>
        <v>Outside of MKCC - Other</v>
      </c>
      <c r="E341" s="5">
        <v>1.74E-3</v>
      </c>
      <c r="F341" s="5">
        <v>3.9379999999999998E-2</v>
      </c>
      <c r="G341" s="5">
        <v>0</v>
      </c>
      <c r="H341" s="5">
        <v>0</v>
      </c>
      <c r="I341" s="5">
        <v>0</v>
      </c>
      <c r="J341" s="5">
        <v>0</v>
      </c>
      <c r="K341" s="5">
        <v>0</v>
      </c>
      <c r="L341" s="5">
        <v>0</v>
      </c>
      <c r="M341" s="5">
        <v>0</v>
      </c>
      <c r="N341" s="5">
        <v>0</v>
      </c>
      <c r="O341" s="5">
        <v>0</v>
      </c>
      <c r="P341" s="5">
        <v>0</v>
      </c>
      <c r="Q341" s="5">
        <v>0</v>
      </c>
      <c r="R341" s="5">
        <v>0</v>
      </c>
      <c r="S341" s="5">
        <v>0</v>
      </c>
    </row>
    <row r="342" spans="1:19" hidden="1" x14ac:dyDescent="0.35">
      <c r="A342" s="2" t="s">
        <v>233</v>
      </c>
      <c r="B342" s="1" t="s">
        <v>774</v>
      </c>
      <c r="C342" t="str">
        <f>VLOOKUP(B342,[2]Clothes!$B$5:$D$447,2, FALSE)</f>
        <v>Outside of MKCC</v>
      </c>
      <c r="D342" t="str">
        <f>VLOOKUP(B342,[2]Clothes!$B$5:$D$447,3, FALSE)</f>
        <v>Outside of MKCC - Other</v>
      </c>
      <c r="E342" s="5">
        <v>0</v>
      </c>
      <c r="F342" s="5">
        <v>0</v>
      </c>
      <c r="G342" s="5">
        <v>0</v>
      </c>
      <c r="H342" s="5">
        <v>0</v>
      </c>
      <c r="I342" s="5">
        <v>0</v>
      </c>
      <c r="J342" s="5">
        <v>0</v>
      </c>
      <c r="K342" s="5">
        <v>0</v>
      </c>
      <c r="L342" s="5">
        <v>0</v>
      </c>
      <c r="M342" s="5">
        <v>0</v>
      </c>
      <c r="N342" s="5">
        <v>0</v>
      </c>
      <c r="O342" s="5">
        <v>0</v>
      </c>
      <c r="P342" s="5">
        <v>0</v>
      </c>
      <c r="Q342" s="5">
        <v>0</v>
      </c>
      <c r="R342" s="5">
        <v>0</v>
      </c>
      <c r="S342" s="5">
        <v>0</v>
      </c>
    </row>
    <row r="343" spans="1:19" hidden="1" x14ac:dyDescent="0.35">
      <c r="A343" s="2" t="s">
        <v>233</v>
      </c>
      <c r="B343" s="1" t="s">
        <v>775</v>
      </c>
      <c r="C343" t="str">
        <f>VLOOKUP(B343,[2]Clothes!$B$5:$D$447,2, FALSE)</f>
        <v>Outside of MKCC</v>
      </c>
      <c r="D343" t="str">
        <f>VLOOKUP(B343,[2]Clothes!$B$5:$D$447,3, FALSE)</f>
        <v>Outside of MKCC - Other</v>
      </c>
      <c r="E343" s="5">
        <v>0</v>
      </c>
      <c r="F343" s="5">
        <v>0</v>
      </c>
      <c r="G343" s="5">
        <v>0</v>
      </c>
      <c r="H343" s="5">
        <v>0</v>
      </c>
      <c r="I343" s="5">
        <v>0</v>
      </c>
      <c r="J343" s="5">
        <v>0</v>
      </c>
      <c r="K343" s="5">
        <v>0</v>
      </c>
      <c r="L343" s="5">
        <v>0</v>
      </c>
      <c r="M343" s="5">
        <v>0</v>
      </c>
      <c r="N343" s="5">
        <v>0</v>
      </c>
      <c r="O343" s="5">
        <v>0</v>
      </c>
      <c r="P343" s="5">
        <v>0</v>
      </c>
      <c r="Q343" s="5">
        <v>0</v>
      </c>
      <c r="R343" s="5">
        <v>0</v>
      </c>
      <c r="S343" s="5">
        <v>0</v>
      </c>
    </row>
    <row r="344" spans="1:19" hidden="1" x14ac:dyDescent="0.35">
      <c r="A344" s="2" t="s">
        <v>233</v>
      </c>
      <c r="B344" s="1" t="s">
        <v>776</v>
      </c>
      <c r="C344" t="str">
        <f>VLOOKUP(B344,[2]Clothes!$B$5:$D$447,2, FALSE)</f>
        <v>Outside of MKCC</v>
      </c>
      <c r="D344" t="str">
        <f>VLOOKUP(B344,[2]Clothes!$B$5:$D$447,3, FALSE)</f>
        <v>Outside of MKCC - Other</v>
      </c>
      <c r="E344" s="5">
        <v>0</v>
      </c>
      <c r="F344" s="5">
        <v>0</v>
      </c>
      <c r="G344" s="5">
        <v>0</v>
      </c>
      <c r="H344" s="5">
        <v>0</v>
      </c>
      <c r="I344" s="5">
        <v>0</v>
      </c>
      <c r="J344" s="5">
        <v>0</v>
      </c>
      <c r="K344" s="5">
        <v>0</v>
      </c>
      <c r="L344" s="5">
        <v>0</v>
      </c>
      <c r="M344" s="5">
        <v>0</v>
      </c>
      <c r="N344" s="5">
        <v>0</v>
      </c>
      <c r="O344" s="5">
        <v>0</v>
      </c>
      <c r="P344" s="5">
        <v>0</v>
      </c>
      <c r="Q344" s="5">
        <v>0</v>
      </c>
      <c r="R344" s="5">
        <v>0</v>
      </c>
      <c r="S344" s="5">
        <v>0</v>
      </c>
    </row>
    <row r="345" spans="1:19" hidden="1" x14ac:dyDescent="0.35">
      <c r="A345" s="2" t="s">
        <v>233</v>
      </c>
      <c r="B345" s="1" t="s">
        <v>777</v>
      </c>
      <c r="C345" t="str">
        <f>VLOOKUP(B345,[2]Clothes!$B$5:$D$447,2, FALSE)</f>
        <v>Outside of MKCC</v>
      </c>
      <c r="D345" t="str">
        <f>VLOOKUP(B345,[2]Clothes!$B$5:$D$447,3, FALSE)</f>
        <v>Outside of MKCC - Other</v>
      </c>
      <c r="E345" s="5">
        <v>0</v>
      </c>
      <c r="F345" s="5">
        <v>0</v>
      </c>
      <c r="G345" s="5">
        <v>0</v>
      </c>
      <c r="H345" s="5">
        <v>0</v>
      </c>
      <c r="I345" s="5">
        <v>0</v>
      </c>
      <c r="J345" s="5">
        <v>0</v>
      </c>
      <c r="K345" s="5">
        <v>0</v>
      </c>
      <c r="L345" s="5">
        <v>0</v>
      </c>
      <c r="M345" s="5">
        <v>0</v>
      </c>
      <c r="N345" s="5">
        <v>0</v>
      </c>
      <c r="O345" s="5">
        <v>0</v>
      </c>
      <c r="P345" s="5">
        <v>0</v>
      </c>
      <c r="Q345" s="5">
        <v>0</v>
      </c>
      <c r="R345" s="5">
        <v>0</v>
      </c>
      <c r="S345" s="5">
        <v>0</v>
      </c>
    </row>
    <row r="346" spans="1:19" hidden="1" x14ac:dyDescent="0.35">
      <c r="A346" s="2" t="s">
        <v>233</v>
      </c>
      <c r="B346" s="1" t="s">
        <v>778</v>
      </c>
      <c r="C346" t="str">
        <f>VLOOKUP(B346,[2]Clothes!$B$5:$D$447,2, FALSE)</f>
        <v>Outside of MKCC</v>
      </c>
      <c r="D346" t="str">
        <f>VLOOKUP(B346,[2]Clothes!$B$5:$D$447,3, FALSE)</f>
        <v>Outside of MKCC - Other</v>
      </c>
      <c r="E346" s="5">
        <v>0</v>
      </c>
      <c r="F346" s="5">
        <v>0</v>
      </c>
      <c r="G346" s="5">
        <v>0</v>
      </c>
      <c r="H346" s="5">
        <v>0</v>
      </c>
      <c r="I346" s="5">
        <v>0</v>
      </c>
      <c r="J346" s="5">
        <v>0</v>
      </c>
      <c r="K346" s="5">
        <v>0</v>
      </c>
      <c r="L346" s="5">
        <v>0</v>
      </c>
      <c r="M346" s="5">
        <v>0</v>
      </c>
      <c r="N346" s="5">
        <v>0</v>
      </c>
      <c r="O346" s="5">
        <v>0</v>
      </c>
      <c r="P346" s="5">
        <v>0</v>
      </c>
      <c r="Q346" s="5">
        <v>0</v>
      </c>
      <c r="R346" s="5">
        <v>0</v>
      </c>
      <c r="S346" s="5">
        <v>0</v>
      </c>
    </row>
    <row r="347" spans="1:19" hidden="1" x14ac:dyDescent="0.35">
      <c r="A347" s="2" t="s">
        <v>233</v>
      </c>
      <c r="B347" s="1" t="s">
        <v>779</v>
      </c>
      <c r="C347" t="str">
        <f>VLOOKUP(B347,[2]Clothes!$B$5:$D$447,2, FALSE)</f>
        <v>Outside of MKCC</v>
      </c>
      <c r="D347" t="str">
        <f>VLOOKUP(B347,[2]Clothes!$B$5:$D$447,3, FALSE)</f>
        <v>Outside of MKCC - Other</v>
      </c>
      <c r="E347" s="5">
        <v>0</v>
      </c>
      <c r="F347" s="5">
        <v>0</v>
      </c>
      <c r="G347" s="5">
        <v>0</v>
      </c>
      <c r="H347" s="5">
        <v>0</v>
      </c>
      <c r="I347" s="5">
        <v>0</v>
      </c>
      <c r="J347" s="5">
        <v>0</v>
      </c>
      <c r="K347" s="5">
        <v>0</v>
      </c>
      <c r="L347" s="5">
        <v>0</v>
      </c>
      <c r="M347" s="5">
        <v>0</v>
      </c>
      <c r="N347" s="5">
        <v>0</v>
      </c>
      <c r="O347" s="5">
        <v>0</v>
      </c>
      <c r="P347" s="5">
        <v>0</v>
      </c>
      <c r="Q347" s="5">
        <v>0</v>
      </c>
      <c r="R347" s="5">
        <v>0</v>
      </c>
      <c r="S347" s="5">
        <v>0</v>
      </c>
    </row>
    <row r="348" spans="1:19" hidden="1" x14ac:dyDescent="0.35">
      <c r="A348" s="2" t="s">
        <v>233</v>
      </c>
      <c r="B348" s="1" t="s">
        <v>317</v>
      </c>
      <c r="C348" t="str">
        <f>VLOOKUP(B348,[2]Clothes!$B$5:$D$447,2, FALSE)</f>
        <v>Outside of MKCC</v>
      </c>
      <c r="D348" t="str">
        <f>VLOOKUP(B348,[2]Clothes!$B$5:$D$447,3, FALSE)</f>
        <v>Outside of MKCC - Other</v>
      </c>
      <c r="E348" s="5">
        <v>0</v>
      </c>
      <c r="F348" s="5">
        <v>0</v>
      </c>
      <c r="G348" s="5">
        <v>0</v>
      </c>
      <c r="H348" s="5">
        <v>0</v>
      </c>
      <c r="I348" s="5">
        <v>0</v>
      </c>
      <c r="J348" s="5">
        <v>0</v>
      </c>
      <c r="K348" s="5">
        <v>0</v>
      </c>
      <c r="L348" s="5">
        <v>0</v>
      </c>
      <c r="M348" s="5">
        <v>0</v>
      </c>
      <c r="N348" s="5">
        <v>0</v>
      </c>
      <c r="O348" s="5">
        <v>0</v>
      </c>
      <c r="P348" s="5">
        <v>0</v>
      </c>
      <c r="Q348" s="5">
        <v>0</v>
      </c>
      <c r="R348" s="5">
        <v>0</v>
      </c>
      <c r="S348" s="5">
        <v>0</v>
      </c>
    </row>
    <row r="349" spans="1:19" hidden="1" x14ac:dyDescent="0.35">
      <c r="A349" s="2" t="s">
        <v>233</v>
      </c>
      <c r="B349" s="1" t="s">
        <v>319</v>
      </c>
      <c r="C349" t="str">
        <f>VLOOKUP(B349,[2]Clothes!$B$5:$D$447,2, FALSE)</f>
        <v>Outside of MKCC</v>
      </c>
      <c r="D349" t="str">
        <f>VLOOKUP(B349,[2]Clothes!$B$5:$D$447,3, FALSE)</f>
        <v>Outside of MKCC - Other</v>
      </c>
      <c r="E349" s="5">
        <v>5.1599999999999997E-3</v>
      </c>
      <c r="F349" s="5">
        <v>0</v>
      </c>
      <c r="G349" s="5">
        <v>0</v>
      </c>
      <c r="H349" s="5">
        <v>0</v>
      </c>
      <c r="I349" s="5">
        <v>0</v>
      </c>
      <c r="J349" s="5">
        <v>0</v>
      </c>
      <c r="K349" s="5">
        <v>0</v>
      </c>
      <c r="L349" s="5">
        <v>0</v>
      </c>
      <c r="M349" s="5">
        <v>0</v>
      </c>
      <c r="N349" s="5">
        <v>0</v>
      </c>
      <c r="O349" s="5">
        <v>0</v>
      </c>
      <c r="P349" s="5">
        <v>0</v>
      </c>
      <c r="Q349" s="5">
        <v>3.7409999999999999E-2</v>
      </c>
      <c r="R349" s="5">
        <v>0</v>
      </c>
      <c r="S349" s="5">
        <v>0</v>
      </c>
    </row>
    <row r="350" spans="1:19" hidden="1" x14ac:dyDescent="0.35">
      <c r="A350" s="2" t="s">
        <v>233</v>
      </c>
      <c r="B350" s="1" t="s">
        <v>320</v>
      </c>
      <c r="C350" t="str">
        <f>VLOOKUP(B350,[2]Clothes!$B$5:$D$447,2, FALSE)</f>
        <v>Outside of MKCC</v>
      </c>
      <c r="D350" t="str">
        <f>VLOOKUP(B350,[2]Clothes!$B$5:$D$447,3, FALSE)</f>
        <v>Outside of MKCC - Other</v>
      </c>
      <c r="E350" s="5">
        <v>0</v>
      </c>
      <c r="F350" s="5">
        <v>0</v>
      </c>
      <c r="G350" s="5">
        <v>0</v>
      </c>
      <c r="H350" s="5">
        <v>0</v>
      </c>
      <c r="I350" s="5">
        <v>0</v>
      </c>
      <c r="J350" s="5">
        <v>0</v>
      </c>
      <c r="K350" s="5">
        <v>0</v>
      </c>
      <c r="L350" s="5">
        <v>0</v>
      </c>
      <c r="M350" s="5">
        <v>0</v>
      </c>
      <c r="N350" s="5">
        <v>0</v>
      </c>
      <c r="O350" s="5">
        <v>0</v>
      </c>
      <c r="P350" s="5">
        <v>0</v>
      </c>
      <c r="Q350" s="5">
        <v>0</v>
      </c>
      <c r="R350" s="5">
        <v>0</v>
      </c>
      <c r="S350" s="5">
        <v>0</v>
      </c>
    </row>
    <row r="351" spans="1:19" hidden="1" x14ac:dyDescent="0.35">
      <c r="A351" s="2" t="s">
        <v>233</v>
      </c>
      <c r="B351" s="1" t="s">
        <v>321</v>
      </c>
      <c r="C351" t="str">
        <f>VLOOKUP(B351,[2]Clothes!$B$5:$D$447,2, FALSE)</f>
        <v>Outside of MKCC</v>
      </c>
      <c r="D351" t="str">
        <f>VLOOKUP(B351,[2]Clothes!$B$5:$D$447,3, FALSE)</f>
        <v>Bedford</v>
      </c>
      <c r="E351" s="5">
        <v>0</v>
      </c>
      <c r="F351" s="5">
        <v>0</v>
      </c>
      <c r="G351" s="5">
        <v>0</v>
      </c>
      <c r="H351" s="5">
        <v>0</v>
      </c>
      <c r="I351" s="5">
        <v>0</v>
      </c>
      <c r="J351" s="5">
        <v>0</v>
      </c>
      <c r="K351" s="5">
        <v>0</v>
      </c>
      <c r="L351" s="5">
        <v>0</v>
      </c>
      <c r="M351" s="5">
        <v>0</v>
      </c>
      <c r="N351" s="5">
        <v>0</v>
      </c>
      <c r="O351" s="5">
        <v>0</v>
      </c>
      <c r="P351" s="5">
        <v>0</v>
      </c>
      <c r="Q351" s="5">
        <v>0</v>
      </c>
      <c r="R351" s="5">
        <v>0</v>
      </c>
      <c r="S351" s="5">
        <v>0</v>
      </c>
    </row>
    <row r="352" spans="1:19" hidden="1" x14ac:dyDescent="0.35">
      <c r="A352" s="2" t="s">
        <v>233</v>
      </c>
      <c r="B352" s="1" t="s">
        <v>322</v>
      </c>
      <c r="C352" t="str">
        <f>VLOOKUP(B352,[2]Clothes!$B$5:$D$447,2, FALSE)</f>
        <v>Outside of MKCC</v>
      </c>
      <c r="D352" t="str">
        <f>VLOOKUP(B352,[2]Clothes!$B$5:$D$447,3, FALSE)</f>
        <v>Bedford</v>
      </c>
      <c r="E352" s="5">
        <v>0</v>
      </c>
      <c r="F352" s="5">
        <v>0</v>
      </c>
      <c r="G352" s="5">
        <v>0</v>
      </c>
      <c r="H352" s="5">
        <v>0</v>
      </c>
      <c r="I352" s="5">
        <v>0</v>
      </c>
      <c r="J352" s="5">
        <v>0</v>
      </c>
      <c r="K352" s="5">
        <v>0</v>
      </c>
      <c r="L352" s="5">
        <v>0</v>
      </c>
      <c r="M352" s="5">
        <v>0</v>
      </c>
      <c r="N352" s="5">
        <v>0</v>
      </c>
      <c r="O352" s="5">
        <v>0</v>
      </c>
      <c r="P352" s="5">
        <v>0</v>
      </c>
      <c r="Q352" s="5">
        <v>0</v>
      </c>
      <c r="R352" s="5">
        <v>0</v>
      </c>
      <c r="S352" s="5">
        <v>0</v>
      </c>
    </row>
    <row r="353" spans="1:19" hidden="1" x14ac:dyDescent="0.35">
      <c r="A353" s="2" t="s">
        <v>233</v>
      </c>
      <c r="B353" s="1" t="s">
        <v>323</v>
      </c>
      <c r="C353" t="str">
        <f>VLOOKUP(B353,[2]Clothes!$B$5:$D$447,2, FALSE)</f>
        <v>Outside of MKCC</v>
      </c>
      <c r="D353" t="str">
        <f>VLOOKUP(B353,[2]Clothes!$B$5:$D$447,3, FALSE)</f>
        <v>Bedford</v>
      </c>
      <c r="E353" s="5">
        <v>0</v>
      </c>
      <c r="F353" s="5">
        <v>0</v>
      </c>
      <c r="G353" s="5">
        <v>0</v>
      </c>
      <c r="H353" s="5">
        <v>0</v>
      </c>
      <c r="I353" s="5">
        <v>0</v>
      </c>
      <c r="J353" s="5">
        <v>0</v>
      </c>
      <c r="K353" s="5">
        <v>0</v>
      </c>
      <c r="L353" s="5">
        <v>0</v>
      </c>
      <c r="M353" s="5">
        <v>0</v>
      </c>
      <c r="N353" s="5">
        <v>0</v>
      </c>
      <c r="O353" s="5">
        <v>0</v>
      </c>
      <c r="P353" s="5">
        <v>0</v>
      </c>
      <c r="Q353" s="5">
        <v>0</v>
      </c>
      <c r="R353" s="5">
        <v>0</v>
      </c>
      <c r="S353" s="5">
        <v>0</v>
      </c>
    </row>
    <row r="354" spans="1:19" hidden="1" x14ac:dyDescent="0.35">
      <c r="A354" s="2" t="s">
        <v>233</v>
      </c>
      <c r="B354" s="1" t="s">
        <v>325</v>
      </c>
      <c r="C354" t="str">
        <f>VLOOKUP(B354,[2]Clothes!$B$5:$D$447,2, FALSE)</f>
        <v>Outside of MKCC</v>
      </c>
      <c r="D354" t="str">
        <f>VLOOKUP(B354,[2]Clothes!$B$5:$D$447,3, FALSE)</f>
        <v>Northampton</v>
      </c>
      <c r="E354" s="5">
        <v>0</v>
      </c>
      <c r="F354" s="5">
        <v>0</v>
      </c>
      <c r="G354" s="5">
        <v>0</v>
      </c>
      <c r="H354" s="5">
        <v>0</v>
      </c>
      <c r="I354" s="5">
        <v>0</v>
      </c>
      <c r="J354" s="5">
        <v>0</v>
      </c>
      <c r="K354" s="5">
        <v>0</v>
      </c>
      <c r="L354" s="5">
        <v>0</v>
      </c>
      <c r="M354" s="5">
        <v>0</v>
      </c>
      <c r="N354" s="5">
        <v>0</v>
      </c>
      <c r="O354" s="5">
        <v>0</v>
      </c>
      <c r="P354" s="5">
        <v>0</v>
      </c>
      <c r="Q354" s="5">
        <v>0</v>
      </c>
      <c r="R354" s="5">
        <v>0</v>
      </c>
      <c r="S354" s="5">
        <v>0</v>
      </c>
    </row>
    <row r="355" spans="1:19" hidden="1" x14ac:dyDescent="0.35">
      <c r="A355" s="2" t="s">
        <v>233</v>
      </c>
      <c r="B355" s="1" t="s">
        <v>780</v>
      </c>
      <c r="C355" t="str">
        <f>VLOOKUP(B355,[2]Clothes!$B$5:$D$447,2, FALSE)</f>
        <v>Outside of MKCC</v>
      </c>
      <c r="D355" t="str">
        <f>VLOOKUP(B355,[2]Clothes!$B$5:$D$447,3, FALSE)</f>
        <v>Outside of MKCC - Other</v>
      </c>
      <c r="E355" s="5">
        <v>0</v>
      </c>
      <c r="F355" s="5">
        <v>0</v>
      </c>
      <c r="G355" s="5">
        <v>0</v>
      </c>
      <c r="H355" s="5">
        <v>0</v>
      </c>
      <c r="I355" s="5">
        <v>0</v>
      </c>
      <c r="J355" s="5">
        <v>0</v>
      </c>
      <c r="K355" s="5">
        <v>0</v>
      </c>
      <c r="L355" s="5">
        <v>0</v>
      </c>
      <c r="M355" s="5">
        <v>0</v>
      </c>
      <c r="N355" s="5">
        <v>0</v>
      </c>
      <c r="O355" s="5">
        <v>0</v>
      </c>
      <c r="P355" s="5">
        <v>0</v>
      </c>
      <c r="Q355" s="5">
        <v>0</v>
      </c>
      <c r="R355" s="5">
        <v>0</v>
      </c>
      <c r="S355" s="5">
        <v>0</v>
      </c>
    </row>
    <row r="356" spans="1:19" hidden="1" x14ac:dyDescent="0.35">
      <c r="A356" s="2" t="s">
        <v>233</v>
      </c>
      <c r="B356" s="1" t="s">
        <v>781</v>
      </c>
      <c r="C356" t="str">
        <f>VLOOKUP(B356,[2]Clothes!$B$5:$D$447,2, FALSE)</f>
        <v>Outside of MKCC</v>
      </c>
      <c r="D356" t="str">
        <f>VLOOKUP(B356,[2]Clothes!$B$5:$D$447,3, FALSE)</f>
        <v>Outside of MKCC - Other</v>
      </c>
      <c r="E356" s="5">
        <v>0</v>
      </c>
      <c r="F356" s="5">
        <v>0</v>
      </c>
      <c r="G356" s="5">
        <v>0</v>
      </c>
      <c r="H356" s="5">
        <v>0</v>
      </c>
      <c r="I356" s="5">
        <v>0</v>
      </c>
      <c r="J356" s="5">
        <v>0</v>
      </c>
      <c r="K356" s="5">
        <v>0</v>
      </c>
      <c r="L356" s="5">
        <v>0</v>
      </c>
      <c r="M356" s="5">
        <v>0</v>
      </c>
      <c r="N356" s="5">
        <v>0</v>
      </c>
      <c r="O356" s="5">
        <v>0</v>
      </c>
      <c r="P356" s="5">
        <v>0</v>
      </c>
      <c r="Q356" s="5">
        <v>0</v>
      </c>
      <c r="R356" s="5">
        <v>0</v>
      </c>
      <c r="S356" s="5">
        <v>0</v>
      </c>
    </row>
    <row r="357" spans="1:19" hidden="1" x14ac:dyDescent="0.35">
      <c r="A357" s="2" t="s">
        <v>233</v>
      </c>
      <c r="B357" s="1" t="s">
        <v>782</v>
      </c>
      <c r="C357" t="str">
        <f>VLOOKUP(B357,[2]Clothes!$B$5:$D$447,2, FALSE)</f>
        <v>Outside of MKCC</v>
      </c>
      <c r="D357" t="str">
        <f>VLOOKUP(B357,[2]Clothes!$B$5:$D$447,3, FALSE)</f>
        <v>London</v>
      </c>
      <c r="E357" s="5">
        <v>0</v>
      </c>
      <c r="F357" s="5">
        <v>0</v>
      </c>
      <c r="G357" s="5">
        <v>0</v>
      </c>
      <c r="H357" s="5">
        <v>0</v>
      </c>
      <c r="I357" s="5">
        <v>0</v>
      </c>
      <c r="J357" s="5">
        <v>0</v>
      </c>
      <c r="K357" s="5">
        <v>0</v>
      </c>
      <c r="L357" s="5">
        <v>0</v>
      </c>
      <c r="M357" s="5">
        <v>0</v>
      </c>
      <c r="N357" s="5">
        <v>0</v>
      </c>
      <c r="O357" s="5">
        <v>0</v>
      </c>
      <c r="P357" s="5">
        <v>0</v>
      </c>
      <c r="Q357" s="5">
        <v>0</v>
      </c>
      <c r="R357" s="5">
        <v>0</v>
      </c>
      <c r="S357" s="5">
        <v>0</v>
      </c>
    </row>
    <row r="358" spans="1:19" hidden="1" x14ac:dyDescent="0.35">
      <c r="A358" s="2" t="s">
        <v>233</v>
      </c>
      <c r="B358" s="1" t="s">
        <v>783</v>
      </c>
      <c r="C358" t="str">
        <f>VLOOKUP(B358,[2]Clothes!$B$5:$D$447,2, FALSE)</f>
        <v>Outside of MKCC</v>
      </c>
      <c r="D358" t="str">
        <f>VLOOKUP(B358,[2]Clothes!$B$5:$D$447,3, FALSE)</f>
        <v>Outside of MKCC - Other</v>
      </c>
      <c r="E358" s="5">
        <v>0</v>
      </c>
      <c r="F358" s="5">
        <v>0</v>
      </c>
      <c r="G358" s="5">
        <v>0</v>
      </c>
      <c r="H358" s="5">
        <v>0</v>
      </c>
      <c r="I358" s="5">
        <v>0</v>
      </c>
      <c r="J358" s="5">
        <v>0</v>
      </c>
      <c r="K358" s="5">
        <v>0</v>
      </c>
      <c r="L358" s="5">
        <v>0</v>
      </c>
      <c r="M358" s="5">
        <v>0</v>
      </c>
      <c r="N358" s="5">
        <v>0</v>
      </c>
      <c r="O358" s="5">
        <v>0</v>
      </c>
      <c r="P358" s="5">
        <v>0</v>
      </c>
      <c r="Q358" s="5">
        <v>0</v>
      </c>
      <c r="R358" s="5">
        <v>0</v>
      </c>
      <c r="S358" s="5">
        <v>0</v>
      </c>
    </row>
    <row r="359" spans="1:19" hidden="1" x14ac:dyDescent="0.35">
      <c r="A359" s="2" t="s">
        <v>233</v>
      </c>
      <c r="B359" s="1" t="s">
        <v>784</v>
      </c>
      <c r="C359" t="str">
        <f>VLOOKUP(B359,[2]Clothes!$B$5:$D$447,2, FALSE)</f>
        <v>Outside of MKCC</v>
      </c>
      <c r="D359" t="str">
        <f>VLOOKUP(B359,[2]Clothes!$B$5:$D$447,3, FALSE)</f>
        <v>Aylesbury</v>
      </c>
      <c r="E359" s="5">
        <v>0</v>
      </c>
      <c r="F359" s="5">
        <v>0</v>
      </c>
      <c r="G359" s="5">
        <v>0</v>
      </c>
      <c r="H359" s="5">
        <v>0</v>
      </c>
      <c r="I359" s="5">
        <v>0</v>
      </c>
      <c r="J359" s="5">
        <v>0</v>
      </c>
      <c r="K359" s="5">
        <v>0</v>
      </c>
      <c r="L359" s="5">
        <v>0</v>
      </c>
      <c r="M359" s="5">
        <v>0</v>
      </c>
      <c r="N359" s="5">
        <v>0</v>
      </c>
      <c r="O359" s="5">
        <v>0</v>
      </c>
      <c r="P359" s="5">
        <v>0</v>
      </c>
      <c r="Q359" s="5">
        <v>0</v>
      </c>
      <c r="R359" s="5">
        <v>0</v>
      </c>
      <c r="S359" s="5">
        <v>0</v>
      </c>
    </row>
    <row r="360" spans="1:19" hidden="1" x14ac:dyDescent="0.35">
      <c r="A360" s="2" t="s">
        <v>233</v>
      </c>
      <c r="B360" s="1" t="s">
        <v>785</v>
      </c>
      <c r="C360" t="str">
        <f>VLOOKUP(B360,[2]Clothes!$B$5:$D$447,2, FALSE)</f>
        <v>Outside of MKCC</v>
      </c>
      <c r="D360" t="str">
        <f>VLOOKUP(B360,[2]Clothes!$B$5:$D$447,3, FALSE)</f>
        <v>Outside of MKCC - Other</v>
      </c>
      <c r="E360" s="5">
        <v>0</v>
      </c>
      <c r="F360" s="5">
        <v>0</v>
      </c>
      <c r="G360" s="5">
        <v>0</v>
      </c>
      <c r="H360" s="5">
        <v>0</v>
      </c>
      <c r="I360" s="5">
        <v>0</v>
      </c>
      <c r="J360" s="5">
        <v>0</v>
      </c>
      <c r="K360" s="5">
        <v>0</v>
      </c>
      <c r="L360" s="5">
        <v>0</v>
      </c>
      <c r="M360" s="5">
        <v>0</v>
      </c>
      <c r="N360" s="5">
        <v>0</v>
      </c>
      <c r="O360" s="5">
        <v>0</v>
      </c>
      <c r="P360" s="5">
        <v>0</v>
      </c>
      <c r="Q360" s="5">
        <v>0</v>
      </c>
      <c r="R360" s="5">
        <v>0</v>
      </c>
      <c r="S360" s="5">
        <v>0</v>
      </c>
    </row>
    <row r="361" spans="1:19" hidden="1" x14ac:dyDescent="0.35">
      <c r="A361" s="2" t="s">
        <v>233</v>
      </c>
      <c r="B361" s="1" t="s">
        <v>786</v>
      </c>
      <c r="C361" t="str">
        <f>VLOOKUP(B361,[2]Clothes!$B$5:$D$447,2, FALSE)</f>
        <v>Outside of MKCC</v>
      </c>
      <c r="D361" t="str">
        <f>VLOOKUP(B361,[2]Clothes!$B$5:$D$447,3, FALSE)</f>
        <v>Outside of MKCC - Other</v>
      </c>
      <c r="E361" s="5">
        <v>1.31E-3</v>
      </c>
      <c r="F361" s="5">
        <v>0</v>
      </c>
      <c r="G361" s="5">
        <v>0</v>
      </c>
      <c r="H361" s="5">
        <v>0</v>
      </c>
      <c r="I361" s="5">
        <v>0</v>
      </c>
      <c r="J361" s="5">
        <v>0</v>
      </c>
      <c r="K361" s="5">
        <v>0</v>
      </c>
      <c r="L361" s="5">
        <v>0</v>
      </c>
      <c r="M361" s="5">
        <v>0</v>
      </c>
      <c r="N361" s="5">
        <v>0</v>
      </c>
      <c r="O361" s="5">
        <v>0</v>
      </c>
      <c r="P361" s="5">
        <v>0</v>
      </c>
      <c r="Q361" s="5">
        <v>9.4599999999999997E-3</v>
      </c>
      <c r="R361" s="5">
        <v>0</v>
      </c>
      <c r="S361" s="5">
        <v>0</v>
      </c>
    </row>
    <row r="362" spans="1:19" hidden="1" x14ac:dyDescent="0.35">
      <c r="A362" s="2" t="s">
        <v>233</v>
      </c>
      <c r="B362" s="1" t="s">
        <v>787</v>
      </c>
      <c r="C362" t="str">
        <f>VLOOKUP(B362,[2]Clothes!$B$5:$D$447,2, FALSE)</f>
        <v>Outside of MKCC</v>
      </c>
      <c r="D362" t="str">
        <f>VLOOKUP(B362,[2]Clothes!$B$5:$D$447,3, FALSE)</f>
        <v>Outside of MKCC - Other</v>
      </c>
      <c r="E362" s="5">
        <v>0</v>
      </c>
      <c r="F362" s="5">
        <v>0</v>
      </c>
      <c r="G362" s="5">
        <v>0</v>
      </c>
      <c r="H362" s="5">
        <v>0</v>
      </c>
      <c r="I362" s="5">
        <v>0</v>
      </c>
      <c r="J362" s="5">
        <v>0</v>
      </c>
      <c r="K362" s="5">
        <v>0</v>
      </c>
      <c r="L362" s="5">
        <v>0</v>
      </c>
      <c r="M362" s="5">
        <v>0</v>
      </c>
      <c r="N362" s="5">
        <v>0</v>
      </c>
      <c r="O362" s="5">
        <v>0</v>
      </c>
      <c r="P362" s="5">
        <v>0</v>
      </c>
      <c r="Q362" s="5">
        <v>0</v>
      </c>
      <c r="R362" s="5">
        <v>0</v>
      </c>
      <c r="S362" s="5">
        <v>0</v>
      </c>
    </row>
    <row r="363" spans="1:19" hidden="1" x14ac:dyDescent="0.35">
      <c r="A363" s="2" t="s">
        <v>233</v>
      </c>
      <c r="B363" s="1" t="s">
        <v>788</v>
      </c>
      <c r="C363" t="str">
        <f>VLOOKUP(B363,[2]Clothes!$B$5:$D$447,2, FALSE)</f>
        <v>Outside of MKCC</v>
      </c>
      <c r="D363" t="str">
        <f>VLOOKUP(B363,[2]Clothes!$B$5:$D$447,3, FALSE)</f>
        <v>Outside of MKCC - Other</v>
      </c>
      <c r="E363" s="5">
        <v>0</v>
      </c>
      <c r="F363" s="5">
        <v>0</v>
      </c>
      <c r="G363" s="5">
        <v>0</v>
      </c>
      <c r="H363" s="5">
        <v>0</v>
      </c>
      <c r="I363" s="5">
        <v>0</v>
      </c>
      <c r="J363" s="5">
        <v>0</v>
      </c>
      <c r="K363" s="5">
        <v>0</v>
      </c>
      <c r="L363" s="5">
        <v>0</v>
      </c>
      <c r="M363" s="5">
        <v>0</v>
      </c>
      <c r="N363" s="5">
        <v>0</v>
      </c>
      <c r="O363" s="5">
        <v>0</v>
      </c>
      <c r="P363" s="5">
        <v>0</v>
      </c>
      <c r="Q363" s="5">
        <v>0</v>
      </c>
      <c r="R363" s="5">
        <v>0</v>
      </c>
      <c r="S363" s="5">
        <v>0</v>
      </c>
    </row>
    <row r="364" spans="1:19" hidden="1" x14ac:dyDescent="0.35">
      <c r="A364" s="2" t="s">
        <v>233</v>
      </c>
      <c r="B364" s="1" t="s">
        <v>789</v>
      </c>
      <c r="C364" t="str">
        <f>VLOOKUP(B364,[2]Clothes!$B$5:$D$447,2, FALSE)</f>
        <v>Outside of MKCC</v>
      </c>
      <c r="D364" t="str">
        <f>VLOOKUP(B364,[2]Clothes!$B$5:$D$447,3, FALSE)</f>
        <v>Outside of MKCC - Other</v>
      </c>
      <c r="E364" s="5">
        <v>0</v>
      </c>
      <c r="F364" s="5">
        <v>0</v>
      </c>
      <c r="G364" s="5">
        <v>0</v>
      </c>
      <c r="H364" s="5">
        <v>0</v>
      </c>
      <c r="I364" s="5">
        <v>0</v>
      </c>
      <c r="J364" s="5">
        <v>0</v>
      </c>
      <c r="K364" s="5">
        <v>0</v>
      </c>
      <c r="L364" s="5">
        <v>0</v>
      </c>
      <c r="M364" s="5">
        <v>0</v>
      </c>
      <c r="N364" s="5">
        <v>0</v>
      </c>
      <c r="O364" s="5">
        <v>0</v>
      </c>
      <c r="P364" s="5">
        <v>0</v>
      </c>
      <c r="Q364" s="5">
        <v>0</v>
      </c>
      <c r="R364" s="5">
        <v>0</v>
      </c>
      <c r="S364" s="5">
        <v>0</v>
      </c>
    </row>
    <row r="365" spans="1:19" hidden="1" x14ac:dyDescent="0.35">
      <c r="A365" s="2" t="s">
        <v>233</v>
      </c>
      <c r="B365" s="1" t="s">
        <v>790</v>
      </c>
      <c r="C365" t="str">
        <f>VLOOKUP(B365,[2]Clothes!$B$5:$D$447,2, FALSE)</f>
        <v>Outside of MKCC</v>
      </c>
      <c r="D365" t="str">
        <f>VLOOKUP(B365,[2]Clothes!$B$5:$D$447,3, FALSE)</f>
        <v>Banbury</v>
      </c>
      <c r="E365" s="5">
        <v>0</v>
      </c>
      <c r="F365" s="5">
        <v>0</v>
      </c>
      <c r="G365" s="5">
        <v>0</v>
      </c>
      <c r="H365" s="5">
        <v>0</v>
      </c>
      <c r="I365" s="5">
        <v>0</v>
      </c>
      <c r="J365" s="5">
        <v>0</v>
      </c>
      <c r="K365" s="5">
        <v>0</v>
      </c>
      <c r="L365" s="5">
        <v>0</v>
      </c>
      <c r="M365" s="5">
        <v>0</v>
      </c>
      <c r="N365" s="5">
        <v>0</v>
      </c>
      <c r="O365" s="5">
        <v>0</v>
      </c>
      <c r="P365" s="5">
        <v>0</v>
      </c>
      <c r="Q365" s="5">
        <v>0</v>
      </c>
      <c r="R365" s="5">
        <v>0</v>
      </c>
      <c r="S365" s="5">
        <v>0</v>
      </c>
    </row>
    <row r="366" spans="1:19" hidden="1" x14ac:dyDescent="0.35">
      <c r="A366" s="2" t="s">
        <v>233</v>
      </c>
      <c r="B366" s="1" t="s">
        <v>791</v>
      </c>
      <c r="C366" t="str">
        <f>VLOOKUP(B366,[2]Clothes!$B$5:$D$447,2, FALSE)</f>
        <v>Outside of MKCC</v>
      </c>
      <c r="D366" t="str">
        <f>VLOOKUP(B366,[2]Clothes!$B$5:$D$447,3, FALSE)</f>
        <v>Outside of MKCC - Other</v>
      </c>
      <c r="E366" s="5">
        <v>0</v>
      </c>
      <c r="F366" s="5">
        <v>0</v>
      </c>
      <c r="G366" s="5">
        <v>0</v>
      </c>
      <c r="H366" s="5">
        <v>0</v>
      </c>
      <c r="I366" s="5">
        <v>0</v>
      </c>
      <c r="J366" s="5">
        <v>0</v>
      </c>
      <c r="K366" s="5">
        <v>0</v>
      </c>
      <c r="L366" s="5">
        <v>0</v>
      </c>
      <c r="M366" s="5">
        <v>0</v>
      </c>
      <c r="N366" s="5">
        <v>0</v>
      </c>
      <c r="O366" s="5">
        <v>0</v>
      </c>
      <c r="P366" s="5">
        <v>0</v>
      </c>
      <c r="Q366" s="5">
        <v>0</v>
      </c>
      <c r="R366" s="5">
        <v>0</v>
      </c>
      <c r="S366" s="5">
        <v>0</v>
      </c>
    </row>
    <row r="367" spans="1:19" hidden="1" x14ac:dyDescent="0.35">
      <c r="A367" s="2" t="s">
        <v>233</v>
      </c>
      <c r="B367" s="1" t="s">
        <v>792</v>
      </c>
      <c r="C367" t="str">
        <f>VLOOKUP(B367,[2]Clothes!$B$5:$D$447,2, FALSE)</f>
        <v>Outside of MKCC</v>
      </c>
      <c r="D367" t="str">
        <f>VLOOKUP(B367,[2]Clothes!$B$5:$D$447,3, FALSE)</f>
        <v>Outside of MKCC - Other</v>
      </c>
      <c r="E367" s="5">
        <v>0</v>
      </c>
      <c r="F367" s="5">
        <v>0</v>
      </c>
      <c r="G367" s="5">
        <v>0</v>
      </c>
      <c r="H367" s="5">
        <v>0</v>
      </c>
      <c r="I367" s="5">
        <v>0</v>
      </c>
      <c r="J367" s="5">
        <v>0</v>
      </c>
      <c r="K367" s="5">
        <v>0</v>
      </c>
      <c r="L367" s="5">
        <v>0</v>
      </c>
      <c r="M367" s="5">
        <v>0</v>
      </c>
      <c r="N367" s="5">
        <v>0</v>
      </c>
      <c r="O367" s="5">
        <v>0</v>
      </c>
      <c r="P367" s="5">
        <v>0</v>
      </c>
      <c r="Q367" s="5">
        <v>0</v>
      </c>
      <c r="R367" s="5">
        <v>0</v>
      </c>
      <c r="S367" s="5">
        <v>0</v>
      </c>
    </row>
    <row r="368" spans="1:19" hidden="1" x14ac:dyDescent="0.35">
      <c r="A368" s="2" t="s">
        <v>233</v>
      </c>
      <c r="B368" s="1" t="s">
        <v>793</v>
      </c>
      <c r="C368" t="str">
        <f>VLOOKUP(B368,[2]Clothes!$B$5:$D$447,2, FALSE)</f>
        <v>Outside of MKCC</v>
      </c>
      <c r="D368" t="str">
        <f>VLOOKUP(B368,[2]Clothes!$B$5:$D$447,3, FALSE)</f>
        <v>Outside of MKCC - Other</v>
      </c>
      <c r="E368" s="5">
        <v>0</v>
      </c>
      <c r="F368" s="5">
        <v>0</v>
      </c>
      <c r="G368" s="5">
        <v>0</v>
      </c>
      <c r="H368" s="5">
        <v>0</v>
      </c>
      <c r="I368" s="5">
        <v>0</v>
      </c>
      <c r="J368" s="5">
        <v>0</v>
      </c>
      <c r="K368" s="5">
        <v>0</v>
      </c>
      <c r="L368" s="5">
        <v>0</v>
      </c>
      <c r="M368" s="5">
        <v>0</v>
      </c>
      <c r="N368" s="5">
        <v>0</v>
      </c>
      <c r="O368" s="5">
        <v>0</v>
      </c>
      <c r="P368" s="5">
        <v>0</v>
      </c>
      <c r="Q368" s="5">
        <v>0</v>
      </c>
      <c r="R368" s="5">
        <v>0</v>
      </c>
      <c r="S368" s="5">
        <v>0</v>
      </c>
    </row>
    <row r="369" spans="1:19" hidden="1" x14ac:dyDescent="0.35">
      <c r="A369" s="2" t="s">
        <v>233</v>
      </c>
      <c r="B369" s="1" t="s">
        <v>794</v>
      </c>
      <c r="C369" t="str">
        <f>VLOOKUP(B369,[2]Clothes!$B$5:$D$447,2, FALSE)</f>
        <v>Outside of MKCC</v>
      </c>
      <c r="D369" t="str">
        <f>VLOOKUP(B369,[2]Clothes!$B$5:$D$447,3, FALSE)</f>
        <v>Outside of MKCC - Other</v>
      </c>
      <c r="E369" s="5">
        <v>0</v>
      </c>
      <c r="F369" s="5">
        <v>0</v>
      </c>
      <c r="G369" s="5">
        <v>0</v>
      </c>
      <c r="H369" s="5">
        <v>0</v>
      </c>
      <c r="I369" s="5">
        <v>0</v>
      </c>
      <c r="J369" s="5">
        <v>0</v>
      </c>
      <c r="K369" s="5">
        <v>0</v>
      </c>
      <c r="L369" s="5">
        <v>0</v>
      </c>
      <c r="M369" s="5">
        <v>0</v>
      </c>
      <c r="N369" s="5">
        <v>0</v>
      </c>
      <c r="O369" s="5">
        <v>0</v>
      </c>
      <c r="P369" s="5">
        <v>0</v>
      </c>
      <c r="Q369" s="5">
        <v>0</v>
      </c>
      <c r="R369" s="5">
        <v>0</v>
      </c>
      <c r="S369" s="5">
        <v>0</v>
      </c>
    </row>
    <row r="370" spans="1:19" hidden="1" x14ac:dyDescent="0.35">
      <c r="A370" s="2" t="s">
        <v>233</v>
      </c>
      <c r="B370" s="1" t="s">
        <v>795</v>
      </c>
      <c r="C370" t="str">
        <f>VLOOKUP(B370,[2]Clothes!$B$5:$D$447,2, FALSE)</f>
        <v>Outside of MKCC</v>
      </c>
      <c r="D370" t="str">
        <f>VLOOKUP(B370,[2]Clothes!$B$5:$D$447,3, FALSE)</f>
        <v>Outside of MKCC - Other</v>
      </c>
      <c r="E370" s="5">
        <v>0</v>
      </c>
      <c r="F370" s="5">
        <v>0</v>
      </c>
      <c r="G370" s="5">
        <v>0</v>
      </c>
      <c r="H370" s="5">
        <v>0</v>
      </c>
      <c r="I370" s="5">
        <v>0</v>
      </c>
      <c r="J370" s="5">
        <v>0</v>
      </c>
      <c r="K370" s="5">
        <v>0</v>
      </c>
      <c r="L370" s="5">
        <v>0</v>
      </c>
      <c r="M370" s="5">
        <v>0</v>
      </c>
      <c r="N370" s="5">
        <v>0</v>
      </c>
      <c r="O370" s="5">
        <v>0</v>
      </c>
      <c r="P370" s="5">
        <v>0</v>
      </c>
      <c r="Q370" s="5">
        <v>0</v>
      </c>
      <c r="R370" s="5">
        <v>0</v>
      </c>
      <c r="S370" s="5">
        <v>0</v>
      </c>
    </row>
    <row r="371" spans="1:19" hidden="1" x14ac:dyDescent="0.35">
      <c r="A371" s="2" t="s">
        <v>233</v>
      </c>
      <c r="B371" s="1" t="s">
        <v>334</v>
      </c>
      <c r="C371" t="str">
        <f>VLOOKUP(B371,[2]Clothes!$B$5:$D$447,2, FALSE)</f>
        <v>Outside of MKCC</v>
      </c>
      <c r="D371" t="str">
        <f>VLOOKUP(B371,[2]Clothes!$B$5:$D$447,3, FALSE)</f>
        <v>Bedford</v>
      </c>
      <c r="E371" s="5">
        <v>0</v>
      </c>
      <c r="F371" s="5">
        <v>0</v>
      </c>
      <c r="G371" s="5">
        <v>0</v>
      </c>
      <c r="H371" s="5">
        <v>0</v>
      </c>
      <c r="I371" s="5">
        <v>0</v>
      </c>
      <c r="J371" s="5">
        <v>0</v>
      </c>
      <c r="K371" s="5">
        <v>0</v>
      </c>
      <c r="L371" s="5">
        <v>0</v>
      </c>
      <c r="M371" s="5">
        <v>0</v>
      </c>
      <c r="N371" s="5">
        <v>0</v>
      </c>
      <c r="O371" s="5">
        <v>0</v>
      </c>
      <c r="P371" s="5">
        <v>0</v>
      </c>
      <c r="Q371" s="5">
        <v>0</v>
      </c>
      <c r="R371" s="5">
        <v>0</v>
      </c>
      <c r="S371" s="5">
        <v>0</v>
      </c>
    </row>
    <row r="372" spans="1:19" hidden="1" x14ac:dyDescent="0.35">
      <c r="A372" s="2" t="s">
        <v>233</v>
      </c>
      <c r="B372" s="1" t="s">
        <v>335</v>
      </c>
      <c r="C372" t="str">
        <f>VLOOKUP(B372,[2]Clothes!$B$5:$D$447,2, FALSE)</f>
        <v>Outside of MKCC</v>
      </c>
      <c r="D372" t="str">
        <f>VLOOKUP(B372,[2]Clothes!$B$5:$D$447,3, FALSE)</f>
        <v>Outside of MKCC - Other</v>
      </c>
      <c r="E372" s="5">
        <v>0</v>
      </c>
      <c r="F372" s="5">
        <v>0</v>
      </c>
      <c r="G372" s="5">
        <v>0</v>
      </c>
      <c r="H372" s="5">
        <v>0</v>
      </c>
      <c r="I372" s="5">
        <v>0</v>
      </c>
      <c r="J372" s="5">
        <v>0</v>
      </c>
      <c r="K372" s="5">
        <v>0</v>
      </c>
      <c r="L372" s="5">
        <v>0</v>
      </c>
      <c r="M372" s="5">
        <v>0</v>
      </c>
      <c r="N372" s="5">
        <v>0</v>
      </c>
      <c r="O372" s="5">
        <v>0</v>
      </c>
      <c r="P372" s="5">
        <v>0</v>
      </c>
      <c r="Q372" s="5">
        <v>0</v>
      </c>
      <c r="R372" s="5">
        <v>0</v>
      </c>
      <c r="S372" s="5">
        <v>0</v>
      </c>
    </row>
    <row r="373" spans="1:19" hidden="1" x14ac:dyDescent="0.35">
      <c r="A373" s="2" t="s">
        <v>233</v>
      </c>
      <c r="B373" s="1" t="s">
        <v>336</v>
      </c>
      <c r="C373" t="str">
        <f>VLOOKUP(B373,[2]Clothes!$B$5:$D$447,2, FALSE)</f>
        <v>Outside of MKCC</v>
      </c>
      <c r="D373" t="str">
        <f>VLOOKUP(B373,[2]Clothes!$B$5:$D$447,3, FALSE)</f>
        <v>Northampton</v>
      </c>
      <c r="E373" s="5">
        <v>0</v>
      </c>
      <c r="F373" s="5">
        <v>0</v>
      </c>
      <c r="G373" s="5">
        <v>0</v>
      </c>
      <c r="H373" s="5">
        <v>0</v>
      </c>
      <c r="I373" s="5">
        <v>0</v>
      </c>
      <c r="J373" s="5">
        <v>0</v>
      </c>
      <c r="K373" s="5">
        <v>0</v>
      </c>
      <c r="L373" s="5">
        <v>0</v>
      </c>
      <c r="M373" s="5">
        <v>0</v>
      </c>
      <c r="N373" s="5">
        <v>0</v>
      </c>
      <c r="O373" s="5">
        <v>0</v>
      </c>
      <c r="P373" s="5">
        <v>0</v>
      </c>
      <c r="Q373" s="5">
        <v>0</v>
      </c>
      <c r="R373" s="5">
        <v>0</v>
      </c>
      <c r="S373" s="5">
        <v>0</v>
      </c>
    </row>
    <row r="374" spans="1:19" hidden="1" x14ac:dyDescent="0.35">
      <c r="A374" s="2" t="s">
        <v>233</v>
      </c>
      <c r="B374" s="1" t="s">
        <v>337</v>
      </c>
      <c r="C374" t="str">
        <f>VLOOKUP(B374,[2]Clothes!$B$5:$D$447,2, FALSE)</f>
        <v>Outside of MKCC</v>
      </c>
      <c r="D374" t="str">
        <f>VLOOKUP(B374,[2]Clothes!$B$5:$D$447,3, FALSE)</f>
        <v>Outside of MKCC - Other</v>
      </c>
      <c r="E374" s="5">
        <v>0</v>
      </c>
      <c r="F374" s="5">
        <v>0</v>
      </c>
      <c r="G374" s="5">
        <v>0</v>
      </c>
      <c r="H374" s="5">
        <v>0</v>
      </c>
      <c r="I374" s="5">
        <v>0</v>
      </c>
      <c r="J374" s="5">
        <v>0</v>
      </c>
      <c r="K374" s="5">
        <v>0</v>
      </c>
      <c r="L374" s="5">
        <v>0</v>
      </c>
      <c r="M374" s="5">
        <v>0</v>
      </c>
      <c r="N374" s="5">
        <v>0</v>
      </c>
      <c r="O374" s="5">
        <v>0</v>
      </c>
      <c r="P374" s="5">
        <v>0</v>
      </c>
      <c r="Q374" s="5">
        <v>0</v>
      </c>
      <c r="R374" s="5">
        <v>0</v>
      </c>
      <c r="S374" s="5">
        <v>0</v>
      </c>
    </row>
    <row r="375" spans="1:19" hidden="1" x14ac:dyDescent="0.35">
      <c r="A375" s="2" t="s">
        <v>233</v>
      </c>
      <c r="B375" s="1" t="s">
        <v>338</v>
      </c>
      <c r="C375" t="str">
        <f>VLOOKUP(B375,[2]Clothes!$B$5:$D$447,2, FALSE)</f>
        <v>Outside of MKCC</v>
      </c>
      <c r="D375" t="str">
        <f>VLOOKUP(B375,[2]Clothes!$B$5:$D$447,3, FALSE)</f>
        <v>Outside of MKCC - Other</v>
      </c>
      <c r="E375" s="5">
        <v>0</v>
      </c>
      <c r="F375" s="5">
        <v>0</v>
      </c>
      <c r="G375" s="5">
        <v>0</v>
      </c>
      <c r="H375" s="5">
        <v>0</v>
      </c>
      <c r="I375" s="5">
        <v>0</v>
      </c>
      <c r="J375" s="5">
        <v>0</v>
      </c>
      <c r="K375" s="5">
        <v>0</v>
      </c>
      <c r="L375" s="5">
        <v>0</v>
      </c>
      <c r="M375" s="5">
        <v>0</v>
      </c>
      <c r="N375" s="5">
        <v>0</v>
      </c>
      <c r="O375" s="5">
        <v>0</v>
      </c>
      <c r="P375" s="5">
        <v>0</v>
      </c>
      <c r="Q375" s="5">
        <v>0</v>
      </c>
      <c r="R375" s="5">
        <v>0</v>
      </c>
      <c r="S375" s="5">
        <v>0</v>
      </c>
    </row>
    <row r="376" spans="1:19" hidden="1" x14ac:dyDescent="0.35">
      <c r="A376" s="2" t="s">
        <v>233</v>
      </c>
      <c r="B376" s="1" t="s">
        <v>339</v>
      </c>
      <c r="C376" t="str">
        <f>VLOOKUP(B376,[2]Clothes!$B$5:$D$447,2, FALSE)</f>
        <v>Outside of MKCC</v>
      </c>
      <c r="D376" t="str">
        <f>VLOOKUP(B376,[2]Clothes!$B$5:$D$447,3, FALSE)</f>
        <v>Outside of MKCC - Other</v>
      </c>
      <c r="E376" s="5">
        <v>0</v>
      </c>
      <c r="F376" s="5">
        <v>0</v>
      </c>
      <c r="G376" s="5">
        <v>0</v>
      </c>
      <c r="H376" s="5">
        <v>0</v>
      </c>
      <c r="I376" s="5">
        <v>0</v>
      </c>
      <c r="J376" s="5">
        <v>0</v>
      </c>
      <c r="K376" s="5">
        <v>0</v>
      </c>
      <c r="L376" s="5">
        <v>0</v>
      </c>
      <c r="M376" s="5">
        <v>0</v>
      </c>
      <c r="N376" s="5">
        <v>0</v>
      </c>
      <c r="O376" s="5">
        <v>0</v>
      </c>
      <c r="P376" s="5">
        <v>0</v>
      </c>
      <c r="Q376" s="5">
        <v>0</v>
      </c>
      <c r="R376" s="5">
        <v>0</v>
      </c>
      <c r="S376" s="5">
        <v>0</v>
      </c>
    </row>
    <row r="377" spans="1:19" hidden="1" x14ac:dyDescent="0.35">
      <c r="A377" s="2" t="s">
        <v>233</v>
      </c>
      <c r="B377" s="1" t="s">
        <v>340</v>
      </c>
      <c r="C377" t="str">
        <f>VLOOKUP(B377,[2]Clothes!$B$5:$D$447,2, FALSE)</f>
        <v>Outside of MKCC</v>
      </c>
      <c r="D377" t="str">
        <f>VLOOKUP(B377,[2]Clothes!$B$5:$D$447,3, FALSE)</f>
        <v>Northampton</v>
      </c>
      <c r="E377" s="5">
        <v>0</v>
      </c>
      <c r="F377" s="5">
        <v>0</v>
      </c>
      <c r="G377" s="5">
        <v>0</v>
      </c>
      <c r="H377" s="5">
        <v>0</v>
      </c>
      <c r="I377" s="5">
        <v>0</v>
      </c>
      <c r="J377" s="5">
        <v>0</v>
      </c>
      <c r="K377" s="5">
        <v>0</v>
      </c>
      <c r="L377" s="5">
        <v>0</v>
      </c>
      <c r="M377" s="5">
        <v>0</v>
      </c>
      <c r="N377" s="5">
        <v>0</v>
      </c>
      <c r="O377" s="5">
        <v>0</v>
      </c>
      <c r="P377" s="5">
        <v>0</v>
      </c>
      <c r="Q377" s="5">
        <v>0</v>
      </c>
      <c r="R377" s="5">
        <v>0</v>
      </c>
      <c r="S377" s="5">
        <v>0</v>
      </c>
    </row>
    <row r="378" spans="1:19" hidden="1" x14ac:dyDescent="0.35">
      <c r="A378" s="2" t="s">
        <v>233</v>
      </c>
      <c r="B378" s="1" t="s">
        <v>796</v>
      </c>
      <c r="C378" t="str">
        <f>VLOOKUP(B378,[2]Clothes!$B$5:$D$447,2, FALSE)</f>
        <v>Outside of MKCC</v>
      </c>
      <c r="D378" t="str">
        <f>VLOOKUP(B378,[2]Clothes!$B$5:$D$447,3, FALSE)</f>
        <v>Outside of MKCC - Other</v>
      </c>
      <c r="E378" s="5">
        <v>0</v>
      </c>
      <c r="F378" s="5">
        <v>0</v>
      </c>
      <c r="G378" s="5">
        <v>0</v>
      </c>
      <c r="H378" s="5">
        <v>0</v>
      </c>
      <c r="I378" s="5">
        <v>0</v>
      </c>
      <c r="J378" s="5">
        <v>0</v>
      </c>
      <c r="K378" s="5">
        <v>0</v>
      </c>
      <c r="L378" s="5">
        <v>0</v>
      </c>
      <c r="M378" s="5">
        <v>0</v>
      </c>
      <c r="N378" s="5">
        <v>0</v>
      </c>
      <c r="O378" s="5">
        <v>0</v>
      </c>
      <c r="P378" s="5">
        <v>0</v>
      </c>
      <c r="Q378" s="5">
        <v>0</v>
      </c>
      <c r="R378" s="5">
        <v>0</v>
      </c>
      <c r="S378" s="5">
        <v>0</v>
      </c>
    </row>
    <row r="379" spans="1:19" hidden="1" x14ac:dyDescent="0.35">
      <c r="A379" s="2" t="s">
        <v>233</v>
      </c>
      <c r="B379" s="1" t="s">
        <v>797</v>
      </c>
      <c r="C379" t="str">
        <f>VLOOKUP(B379,[2]Clothes!$B$5:$D$447,2, FALSE)</f>
        <v>Outside of MKCC</v>
      </c>
      <c r="D379" t="str">
        <f>VLOOKUP(B379,[2]Clothes!$B$5:$D$447,3, FALSE)</f>
        <v>Northampton</v>
      </c>
      <c r="E379" s="5">
        <v>9.5E-4</v>
      </c>
      <c r="F379" s="5">
        <v>0</v>
      </c>
      <c r="G379" s="5">
        <v>0</v>
      </c>
      <c r="H379" s="5">
        <v>0</v>
      </c>
      <c r="I379" s="5">
        <v>0</v>
      </c>
      <c r="J379" s="5">
        <v>0</v>
      </c>
      <c r="K379" s="5">
        <v>0</v>
      </c>
      <c r="L379" s="5">
        <v>0</v>
      </c>
      <c r="M379" s="5">
        <v>8.3000000000000001E-3</v>
      </c>
      <c r="N379" s="5">
        <v>0</v>
      </c>
      <c r="O379" s="5">
        <v>0</v>
      </c>
      <c r="P379" s="5">
        <v>0</v>
      </c>
      <c r="Q379" s="5">
        <v>0</v>
      </c>
      <c r="R379" s="5">
        <v>0</v>
      </c>
      <c r="S379" s="5">
        <v>0</v>
      </c>
    </row>
    <row r="380" spans="1:19" hidden="1" x14ac:dyDescent="0.35">
      <c r="A380" s="2" t="s">
        <v>233</v>
      </c>
      <c r="B380" s="1" t="s">
        <v>798</v>
      </c>
      <c r="C380" t="str">
        <f>VLOOKUP(B380,[2]Clothes!$B$5:$D$447,2, FALSE)</f>
        <v>Outside of MKCC</v>
      </c>
      <c r="D380" t="str">
        <f>VLOOKUP(B380,[2]Clothes!$B$5:$D$447,3, FALSE)</f>
        <v>Northampton</v>
      </c>
      <c r="E380" s="5">
        <v>0</v>
      </c>
      <c r="F380" s="5">
        <v>0</v>
      </c>
      <c r="G380" s="5">
        <v>0</v>
      </c>
      <c r="H380" s="5">
        <v>0</v>
      </c>
      <c r="I380" s="5">
        <v>0</v>
      </c>
      <c r="J380" s="5">
        <v>0</v>
      </c>
      <c r="K380" s="5">
        <v>0</v>
      </c>
      <c r="L380" s="5">
        <v>0</v>
      </c>
      <c r="M380" s="5">
        <v>0</v>
      </c>
      <c r="N380" s="5">
        <v>0</v>
      </c>
      <c r="O380" s="5">
        <v>0</v>
      </c>
      <c r="P380" s="5">
        <v>0</v>
      </c>
      <c r="Q380" s="5">
        <v>0</v>
      </c>
      <c r="R380" s="5">
        <v>0</v>
      </c>
      <c r="S380" s="5">
        <v>0</v>
      </c>
    </row>
    <row r="381" spans="1:19" hidden="1" x14ac:dyDescent="0.35">
      <c r="A381" s="2" t="s">
        <v>233</v>
      </c>
      <c r="B381" s="1" t="s">
        <v>799</v>
      </c>
      <c r="C381" t="str">
        <f>VLOOKUP(B381,[2]Clothes!$B$5:$D$447,2, FALSE)</f>
        <v>Outside of MKCC</v>
      </c>
      <c r="D381" t="str">
        <f>VLOOKUP(B381,[2]Clothes!$B$5:$D$447,3, FALSE)</f>
        <v>Northampton</v>
      </c>
      <c r="E381" s="5">
        <v>0</v>
      </c>
      <c r="F381" s="5">
        <v>0</v>
      </c>
      <c r="G381" s="5">
        <v>0</v>
      </c>
      <c r="H381" s="5">
        <v>0</v>
      </c>
      <c r="I381" s="5">
        <v>0</v>
      </c>
      <c r="J381" s="5">
        <v>0</v>
      </c>
      <c r="K381" s="5">
        <v>0</v>
      </c>
      <c r="L381" s="5">
        <v>0</v>
      </c>
      <c r="M381" s="5">
        <v>0</v>
      </c>
      <c r="N381" s="5">
        <v>0</v>
      </c>
      <c r="O381" s="5">
        <v>0</v>
      </c>
      <c r="P381" s="5">
        <v>0</v>
      </c>
      <c r="Q381" s="5">
        <v>0</v>
      </c>
      <c r="R381" s="5">
        <v>0</v>
      </c>
      <c r="S381" s="5">
        <v>0</v>
      </c>
    </row>
    <row r="382" spans="1:19" hidden="1" x14ac:dyDescent="0.35">
      <c r="A382" s="2" t="s">
        <v>233</v>
      </c>
      <c r="B382" s="1" t="s">
        <v>800</v>
      </c>
      <c r="C382" t="str">
        <f>VLOOKUP(B382,[2]Clothes!$B$5:$D$447,2, FALSE)</f>
        <v>Outside of MKCC</v>
      </c>
      <c r="D382" t="str">
        <f>VLOOKUP(B382,[2]Clothes!$B$5:$D$447,3, FALSE)</f>
        <v>Outside of MKCC - Other</v>
      </c>
      <c r="E382" s="5">
        <v>0</v>
      </c>
      <c r="F382" s="5">
        <v>0</v>
      </c>
      <c r="G382" s="5">
        <v>0</v>
      </c>
      <c r="H382" s="5">
        <v>0</v>
      </c>
      <c r="I382" s="5">
        <v>0</v>
      </c>
      <c r="J382" s="5">
        <v>0</v>
      </c>
      <c r="K382" s="5">
        <v>0</v>
      </c>
      <c r="L382" s="5">
        <v>0</v>
      </c>
      <c r="M382" s="5">
        <v>0</v>
      </c>
      <c r="N382" s="5">
        <v>0</v>
      </c>
      <c r="O382" s="5">
        <v>0</v>
      </c>
      <c r="P382" s="5">
        <v>0</v>
      </c>
      <c r="Q382" s="5">
        <v>0</v>
      </c>
      <c r="R382" s="5">
        <v>0</v>
      </c>
      <c r="S382" s="5">
        <v>0</v>
      </c>
    </row>
    <row r="383" spans="1:19" hidden="1" x14ac:dyDescent="0.35">
      <c r="A383" s="2" t="s">
        <v>233</v>
      </c>
      <c r="B383" s="1" t="s">
        <v>801</v>
      </c>
      <c r="C383" t="str">
        <f>VLOOKUP(B383,[2]Clothes!$B$5:$D$447,2, FALSE)</f>
        <v>Outside of MKCC</v>
      </c>
      <c r="D383" t="str">
        <f>VLOOKUP(B383,[2]Clothes!$B$5:$D$447,3, FALSE)</f>
        <v>Outside of MKCC - Other</v>
      </c>
      <c r="E383" s="5">
        <v>1.2760000000000001E-2</v>
      </c>
      <c r="F383" s="5">
        <v>0</v>
      </c>
      <c r="G383" s="5">
        <v>0</v>
      </c>
      <c r="H383" s="5">
        <v>0</v>
      </c>
      <c r="I383" s="5">
        <v>0</v>
      </c>
      <c r="J383" s="5">
        <v>0</v>
      </c>
      <c r="K383" s="5">
        <v>0</v>
      </c>
      <c r="L383" s="5">
        <v>0</v>
      </c>
      <c r="M383" s="5">
        <v>0</v>
      </c>
      <c r="N383" s="5">
        <v>0</v>
      </c>
      <c r="O383" s="5">
        <v>0</v>
      </c>
      <c r="P383" s="5">
        <v>0</v>
      </c>
      <c r="Q383" s="5">
        <v>0</v>
      </c>
      <c r="R383" s="5">
        <v>0</v>
      </c>
      <c r="S383" s="5">
        <v>0.16338</v>
      </c>
    </row>
    <row r="384" spans="1:19" hidden="1" x14ac:dyDescent="0.35">
      <c r="A384" s="2" t="s">
        <v>233</v>
      </c>
      <c r="B384" s="1" t="s">
        <v>802</v>
      </c>
      <c r="C384" t="str">
        <f>VLOOKUP(B384,[2]Clothes!$B$5:$D$447,2, FALSE)</f>
        <v>Outside of MKCC</v>
      </c>
      <c r="D384" t="str">
        <f>VLOOKUP(B384,[2]Clothes!$B$5:$D$447,3, FALSE)</f>
        <v>Outside of MKCC - Other</v>
      </c>
      <c r="E384" s="5">
        <v>0</v>
      </c>
      <c r="F384" s="5">
        <v>0</v>
      </c>
      <c r="G384" s="5">
        <v>0</v>
      </c>
      <c r="H384" s="5">
        <v>0</v>
      </c>
      <c r="I384" s="5">
        <v>0</v>
      </c>
      <c r="J384" s="5">
        <v>0</v>
      </c>
      <c r="K384" s="5">
        <v>0</v>
      </c>
      <c r="L384" s="5">
        <v>0</v>
      </c>
      <c r="M384" s="5">
        <v>0</v>
      </c>
      <c r="N384" s="5">
        <v>0</v>
      </c>
      <c r="O384" s="5">
        <v>0</v>
      </c>
      <c r="P384" s="5">
        <v>0</v>
      </c>
      <c r="Q384" s="5">
        <v>0</v>
      </c>
      <c r="R384" s="5">
        <v>0</v>
      </c>
      <c r="S384" s="5">
        <v>0</v>
      </c>
    </row>
    <row r="385" spans="1:19" hidden="1" x14ac:dyDescent="0.35">
      <c r="A385" s="2" t="s">
        <v>233</v>
      </c>
      <c r="B385" s="1" t="s">
        <v>803</v>
      </c>
      <c r="C385" t="str">
        <f>VLOOKUP(B385,[2]Clothes!$B$5:$D$447,2, FALSE)</f>
        <v>Outside of MKCC</v>
      </c>
      <c r="D385" t="str">
        <f>VLOOKUP(B385,[2]Clothes!$B$5:$D$447,3, FALSE)</f>
        <v>Outside of MKCC - Other</v>
      </c>
      <c r="E385" s="5">
        <v>0</v>
      </c>
      <c r="F385" s="5">
        <v>0</v>
      </c>
      <c r="G385" s="5">
        <v>0</v>
      </c>
      <c r="H385" s="5">
        <v>0</v>
      </c>
      <c r="I385" s="5">
        <v>0</v>
      </c>
      <c r="J385" s="5">
        <v>0</v>
      </c>
      <c r="K385" s="5">
        <v>0</v>
      </c>
      <c r="L385" s="5">
        <v>0</v>
      </c>
      <c r="M385" s="5">
        <v>0</v>
      </c>
      <c r="N385" s="5">
        <v>0</v>
      </c>
      <c r="O385" s="5">
        <v>0</v>
      </c>
      <c r="P385" s="5">
        <v>0</v>
      </c>
      <c r="Q385" s="5">
        <v>0</v>
      </c>
      <c r="R385" s="5">
        <v>0</v>
      </c>
      <c r="S385" s="5">
        <v>0</v>
      </c>
    </row>
    <row r="386" spans="1:19" hidden="1" x14ac:dyDescent="0.35">
      <c r="A386" s="2" t="s">
        <v>233</v>
      </c>
      <c r="B386" s="1" t="s">
        <v>804</v>
      </c>
      <c r="C386" t="str">
        <f>VLOOKUP(B386,[2]Clothes!$B$5:$D$447,2, FALSE)</f>
        <v>Outside of MKCC</v>
      </c>
      <c r="D386" t="str">
        <f>VLOOKUP(B386,[2]Clothes!$B$5:$D$447,3, FALSE)</f>
        <v>Outside of MKCC - Other</v>
      </c>
      <c r="E386" s="5">
        <v>0</v>
      </c>
      <c r="F386" s="5">
        <v>0</v>
      </c>
      <c r="G386" s="5">
        <v>0</v>
      </c>
      <c r="H386" s="5">
        <v>0</v>
      </c>
      <c r="I386" s="5">
        <v>0</v>
      </c>
      <c r="J386" s="5">
        <v>0</v>
      </c>
      <c r="K386" s="5">
        <v>0</v>
      </c>
      <c r="L386" s="5">
        <v>0</v>
      </c>
      <c r="M386" s="5">
        <v>0</v>
      </c>
      <c r="N386" s="5">
        <v>0</v>
      </c>
      <c r="O386" s="5">
        <v>0</v>
      </c>
      <c r="P386" s="5">
        <v>0</v>
      </c>
      <c r="Q386" s="5">
        <v>0</v>
      </c>
      <c r="R386" s="5">
        <v>0</v>
      </c>
      <c r="S386" s="5">
        <v>0</v>
      </c>
    </row>
    <row r="387" spans="1:19" hidden="1" x14ac:dyDescent="0.35">
      <c r="A387" s="2" t="s">
        <v>233</v>
      </c>
      <c r="B387" s="1" t="s">
        <v>805</v>
      </c>
      <c r="C387" t="str">
        <f>VLOOKUP(B387,[2]Clothes!$B$5:$D$447,2, FALSE)</f>
        <v>Outside of MKCC</v>
      </c>
      <c r="D387" t="str">
        <f>VLOOKUP(B387,[2]Clothes!$B$5:$D$447,3, FALSE)</f>
        <v>Outside of MKCC - Other</v>
      </c>
      <c r="E387" s="5">
        <v>0</v>
      </c>
      <c r="F387" s="5">
        <v>0</v>
      </c>
      <c r="G387" s="5">
        <v>0</v>
      </c>
      <c r="H387" s="5">
        <v>0</v>
      </c>
      <c r="I387" s="5">
        <v>0</v>
      </c>
      <c r="J387" s="5">
        <v>0</v>
      </c>
      <c r="K387" s="5">
        <v>0</v>
      </c>
      <c r="L387" s="5">
        <v>0</v>
      </c>
      <c r="M387" s="5">
        <v>0</v>
      </c>
      <c r="N387" s="5">
        <v>0</v>
      </c>
      <c r="O387" s="5">
        <v>0</v>
      </c>
      <c r="P387" s="5">
        <v>0</v>
      </c>
      <c r="Q387" s="5">
        <v>0</v>
      </c>
      <c r="R387" s="5">
        <v>0</v>
      </c>
      <c r="S387" s="5">
        <v>0</v>
      </c>
    </row>
    <row r="388" spans="1:19" hidden="1" x14ac:dyDescent="0.35">
      <c r="A388" s="2" t="s">
        <v>233</v>
      </c>
      <c r="B388" s="1" t="s">
        <v>806</v>
      </c>
      <c r="C388" t="str">
        <f>VLOOKUP(B388,[2]Clothes!$B$5:$D$447,2, FALSE)</f>
        <v>Outside of MKCC</v>
      </c>
      <c r="D388" t="str">
        <f>VLOOKUP(B388,[2]Clothes!$B$5:$D$447,3, FALSE)</f>
        <v>Outside of MKCC - Other</v>
      </c>
      <c r="E388" s="5">
        <v>0</v>
      </c>
      <c r="F388" s="5">
        <v>0</v>
      </c>
      <c r="G388" s="5">
        <v>0</v>
      </c>
      <c r="H388" s="5">
        <v>0</v>
      </c>
      <c r="I388" s="5">
        <v>0</v>
      </c>
      <c r="J388" s="5">
        <v>0</v>
      </c>
      <c r="K388" s="5">
        <v>0</v>
      </c>
      <c r="L388" s="5">
        <v>0</v>
      </c>
      <c r="M388" s="5">
        <v>0</v>
      </c>
      <c r="N388" s="5">
        <v>0</v>
      </c>
      <c r="O388" s="5">
        <v>0</v>
      </c>
      <c r="P388" s="5">
        <v>0</v>
      </c>
      <c r="Q388" s="5">
        <v>0</v>
      </c>
      <c r="R388" s="5">
        <v>0</v>
      </c>
      <c r="S388" s="5">
        <v>0</v>
      </c>
    </row>
    <row r="389" spans="1:19" hidden="1" x14ac:dyDescent="0.35">
      <c r="A389" s="2" t="s">
        <v>233</v>
      </c>
      <c r="B389" s="1" t="s">
        <v>807</v>
      </c>
      <c r="C389" t="str">
        <f>VLOOKUP(B389,[2]Clothes!$B$5:$D$447,2, FALSE)</f>
        <v>Outside of MKCC</v>
      </c>
      <c r="D389" t="str">
        <f>VLOOKUP(B389,[2]Clothes!$B$5:$D$447,3, FALSE)</f>
        <v>Outside of MKCC - Other</v>
      </c>
      <c r="E389" s="5">
        <v>0</v>
      </c>
      <c r="F389" s="5">
        <v>0</v>
      </c>
      <c r="G389" s="5">
        <v>0</v>
      </c>
      <c r="H389" s="5">
        <v>0</v>
      </c>
      <c r="I389" s="5">
        <v>0</v>
      </c>
      <c r="J389" s="5">
        <v>0</v>
      </c>
      <c r="K389" s="5">
        <v>0</v>
      </c>
      <c r="L389" s="5">
        <v>0</v>
      </c>
      <c r="M389" s="5">
        <v>0</v>
      </c>
      <c r="N389" s="5">
        <v>0</v>
      </c>
      <c r="O389" s="5">
        <v>0</v>
      </c>
      <c r="P389" s="5">
        <v>0</v>
      </c>
      <c r="Q389" s="5">
        <v>0</v>
      </c>
      <c r="R389" s="5">
        <v>0</v>
      </c>
      <c r="S389" s="5">
        <v>0</v>
      </c>
    </row>
    <row r="390" spans="1:19" hidden="1" x14ac:dyDescent="0.35">
      <c r="A390" s="2" t="s">
        <v>233</v>
      </c>
      <c r="B390" s="1" t="s">
        <v>808</v>
      </c>
      <c r="C390" t="str">
        <f>VLOOKUP(B390,[2]Clothes!$B$5:$D$447,2, FALSE)</f>
        <v>Outside of MKCC</v>
      </c>
      <c r="D390" t="str">
        <f>VLOOKUP(B390,[2]Clothes!$B$5:$D$447,3, FALSE)</f>
        <v>Bedford</v>
      </c>
      <c r="E390" s="5">
        <v>3.31E-3</v>
      </c>
      <c r="F390" s="5">
        <v>0</v>
      </c>
      <c r="G390" s="5">
        <v>0</v>
      </c>
      <c r="H390" s="5">
        <v>0</v>
      </c>
      <c r="I390" s="5">
        <v>0</v>
      </c>
      <c r="J390" s="5">
        <v>0</v>
      </c>
      <c r="K390" s="5">
        <v>0</v>
      </c>
      <c r="L390" s="5">
        <v>0</v>
      </c>
      <c r="M390" s="5">
        <v>0</v>
      </c>
      <c r="N390" s="5">
        <v>0</v>
      </c>
      <c r="O390" s="5">
        <v>0</v>
      </c>
      <c r="P390" s="5">
        <v>0</v>
      </c>
      <c r="Q390" s="5">
        <v>0</v>
      </c>
      <c r="R390" s="5">
        <v>0</v>
      </c>
      <c r="S390" s="5">
        <v>4.2349999999999999E-2</v>
      </c>
    </row>
    <row r="391" spans="1:19" hidden="1" x14ac:dyDescent="0.35">
      <c r="A391" s="2" t="s">
        <v>233</v>
      </c>
      <c r="B391" s="1" t="s">
        <v>809</v>
      </c>
      <c r="C391" t="str">
        <f>VLOOKUP(B391,[2]Clothes!$B$5:$D$447,2, FALSE)</f>
        <v>Outside of MKCC</v>
      </c>
      <c r="D391" t="str">
        <f>VLOOKUP(B391,[2]Clothes!$B$5:$D$447,3, FALSE)</f>
        <v>Northampton</v>
      </c>
      <c r="E391" s="5">
        <v>1.17E-3</v>
      </c>
      <c r="F391" s="5">
        <v>0</v>
      </c>
      <c r="G391" s="5">
        <v>0</v>
      </c>
      <c r="H391" s="5">
        <v>0</v>
      </c>
      <c r="I391" s="5">
        <v>0</v>
      </c>
      <c r="J391" s="5">
        <v>0</v>
      </c>
      <c r="K391" s="5">
        <v>0</v>
      </c>
      <c r="L391" s="5">
        <v>0</v>
      </c>
      <c r="M391" s="5">
        <v>8.3000000000000001E-3</v>
      </c>
      <c r="N391" s="5">
        <v>0</v>
      </c>
      <c r="O391" s="5">
        <v>1.6420000000000001E-2</v>
      </c>
      <c r="P391" s="5">
        <v>0</v>
      </c>
      <c r="Q391" s="5">
        <v>0</v>
      </c>
      <c r="R391" s="5">
        <v>0</v>
      </c>
      <c r="S391" s="5">
        <v>0</v>
      </c>
    </row>
    <row r="392" spans="1:19" hidden="1" x14ac:dyDescent="0.35">
      <c r="A392" s="2" t="s">
        <v>233</v>
      </c>
      <c r="B392" s="1" t="s">
        <v>810</v>
      </c>
      <c r="C392" t="str">
        <f>VLOOKUP(B392,[2]Clothes!$B$5:$D$447,2, FALSE)</f>
        <v>Outside of MKCC</v>
      </c>
      <c r="D392" t="str">
        <f>VLOOKUP(B392,[2]Clothes!$B$5:$D$447,3, FALSE)</f>
        <v>Outside of MKCC - Other</v>
      </c>
      <c r="E392" s="5">
        <v>0</v>
      </c>
      <c r="F392" s="5">
        <v>0</v>
      </c>
      <c r="G392" s="5">
        <v>0</v>
      </c>
      <c r="H392" s="5">
        <v>0</v>
      </c>
      <c r="I392" s="5">
        <v>0</v>
      </c>
      <c r="J392" s="5">
        <v>0</v>
      </c>
      <c r="K392" s="5">
        <v>0</v>
      </c>
      <c r="L392" s="5">
        <v>0</v>
      </c>
      <c r="M392" s="5">
        <v>0</v>
      </c>
      <c r="N392" s="5">
        <v>0</v>
      </c>
      <c r="O392" s="5">
        <v>0</v>
      </c>
      <c r="P392" s="5">
        <v>0</v>
      </c>
      <c r="Q392" s="5">
        <v>0</v>
      </c>
      <c r="R392" s="5">
        <v>0</v>
      </c>
      <c r="S392" s="5">
        <v>0</v>
      </c>
    </row>
    <row r="393" spans="1:19" hidden="1" x14ac:dyDescent="0.35">
      <c r="A393" s="2" t="s">
        <v>233</v>
      </c>
      <c r="B393" s="1" t="s">
        <v>811</v>
      </c>
      <c r="C393" t="str">
        <f>VLOOKUP(B393,[2]Clothes!$B$5:$D$447,2, FALSE)</f>
        <v>Outside of MKCC</v>
      </c>
      <c r="D393" t="str">
        <f>VLOOKUP(B393,[2]Clothes!$B$5:$D$447,3, FALSE)</f>
        <v>Outside of MKCC - Other</v>
      </c>
      <c r="E393" s="5">
        <v>0</v>
      </c>
      <c r="F393" s="5">
        <v>0</v>
      </c>
      <c r="G393" s="5">
        <v>0</v>
      </c>
      <c r="H393" s="5">
        <v>0</v>
      </c>
      <c r="I393" s="5">
        <v>0</v>
      </c>
      <c r="J393" s="5">
        <v>0</v>
      </c>
      <c r="K393" s="5">
        <v>0</v>
      </c>
      <c r="L393" s="5">
        <v>0</v>
      </c>
      <c r="M393" s="5">
        <v>0</v>
      </c>
      <c r="N393" s="5">
        <v>0</v>
      </c>
      <c r="O393" s="5">
        <v>0</v>
      </c>
      <c r="P393" s="5">
        <v>0</v>
      </c>
      <c r="Q393" s="5">
        <v>0</v>
      </c>
      <c r="R393" s="5">
        <v>0</v>
      </c>
      <c r="S393" s="5">
        <v>0</v>
      </c>
    </row>
    <row r="394" spans="1:19" hidden="1" x14ac:dyDescent="0.35">
      <c r="A394" s="2" t="s">
        <v>233</v>
      </c>
      <c r="B394" s="1" t="s">
        <v>812</v>
      </c>
      <c r="C394" t="str">
        <f>VLOOKUP(B394,[2]Clothes!$B$5:$D$447,2, FALSE)</f>
        <v>Outside of MKCC</v>
      </c>
      <c r="D394" t="str">
        <f>VLOOKUP(B394,[2]Clothes!$B$5:$D$447,3, FALSE)</f>
        <v>Outside of MKCC - Other</v>
      </c>
      <c r="E394" s="5">
        <v>0</v>
      </c>
      <c r="F394" s="5">
        <v>0</v>
      </c>
      <c r="G394" s="5">
        <v>0</v>
      </c>
      <c r="H394" s="5">
        <v>0</v>
      </c>
      <c r="I394" s="5">
        <v>0</v>
      </c>
      <c r="J394" s="5">
        <v>0</v>
      </c>
      <c r="K394" s="5">
        <v>0</v>
      </c>
      <c r="L394" s="5">
        <v>0</v>
      </c>
      <c r="M394" s="5">
        <v>0</v>
      </c>
      <c r="N394" s="5">
        <v>0</v>
      </c>
      <c r="O394" s="5">
        <v>0</v>
      </c>
      <c r="P394" s="5">
        <v>0</v>
      </c>
      <c r="Q394" s="5">
        <v>0</v>
      </c>
      <c r="R394" s="5">
        <v>0</v>
      </c>
      <c r="S394" s="5">
        <v>0</v>
      </c>
    </row>
    <row r="395" spans="1:19" hidden="1" x14ac:dyDescent="0.35">
      <c r="A395" s="2" t="s">
        <v>233</v>
      </c>
      <c r="B395" s="1" t="s">
        <v>813</v>
      </c>
      <c r="C395" t="str">
        <f>VLOOKUP(B395,[2]Clothes!$B$5:$D$447,2, FALSE)</f>
        <v>Outside of MKCC</v>
      </c>
      <c r="D395" t="str">
        <f>VLOOKUP(B395,[2]Clothes!$B$5:$D$447,3, FALSE)</f>
        <v>Outside of MKCC - Other</v>
      </c>
      <c r="E395" s="5">
        <v>0</v>
      </c>
      <c r="F395" s="5">
        <v>0</v>
      </c>
      <c r="G395" s="5">
        <v>0</v>
      </c>
      <c r="H395" s="5">
        <v>0</v>
      </c>
      <c r="I395" s="5">
        <v>0</v>
      </c>
      <c r="J395" s="5">
        <v>0</v>
      </c>
      <c r="K395" s="5">
        <v>0</v>
      </c>
      <c r="L395" s="5">
        <v>0</v>
      </c>
      <c r="M395" s="5">
        <v>0</v>
      </c>
      <c r="N395" s="5">
        <v>0</v>
      </c>
      <c r="O395" s="5">
        <v>0</v>
      </c>
      <c r="P395" s="5">
        <v>0</v>
      </c>
      <c r="Q395" s="5">
        <v>0</v>
      </c>
      <c r="R395" s="5">
        <v>0</v>
      </c>
      <c r="S395" s="5">
        <v>0</v>
      </c>
    </row>
    <row r="396" spans="1:19" hidden="1" x14ac:dyDescent="0.35">
      <c r="A396" s="2" t="s">
        <v>233</v>
      </c>
      <c r="B396" s="1" t="s">
        <v>343</v>
      </c>
      <c r="C396" t="str">
        <f>VLOOKUP(B396,[2]Clothes!$B$5:$D$447,2, FALSE)</f>
        <v>Outside of MKCC</v>
      </c>
      <c r="D396" t="str">
        <f>VLOOKUP(B396,[2]Clothes!$B$5:$D$447,3, FALSE)</f>
        <v>Outside of MKCC - Other</v>
      </c>
      <c r="E396" s="5">
        <v>0</v>
      </c>
      <c r="F396" s="5">
        <v>0</v>
      </c>
      <c r="G396" s="5">
        <v>0</v>
      </c>
      <c r="H396" s="5">
        <v>0</v>
      </c>
      <c r="I396" s="5">
        <v>0</v>
      </c>
      <c r="J396" s="5">
        <v>0</v>
      </c>
      <c r="K396" s="5">
        <v>0</v>
      </c>
      <c r="L396" s="5">
        <v>0</v>
      </c>
      <c r="M396" s="5">
        <v>0</v>
      </c>
      <c r="N396" s="5">
        <v>0</v>
      </c>
      <c r="O396" s="5">
        <v>0</v>
      </c>
      <c r="P396" s="5">
        <v>0</v>
      </c>
      <c r="Q396" s="5">
        <v>0</v>
      </c>
      <c r="R396" s="5">
        <v>0</v>
      </c>
      <c r="S396" s="5">
        <v>0</v>
      </c>
    </row>
    <row r="397" spans="1:19" hidden="1" x14ac:dyDescent="0.35">
      <c r="A397" s="2" t="s">
        <v>233</v>
      </c>
      <c r="B397" s="1" t="s">
        <v>344</v>
      </c>
      <c r="C397" t="str">
        <f>VLOOKUP(B397,[2]Clothes!$B$5:$D$447,2, FALSE)</f>
        <v>Outside of MKCC</v>
      </c>
      <c r="D397" t="str">
        <f>VLOOKUP(B397,[2]Clothes!$B$5:$D$447,3, FALSE)</f>
        <v>Outside of MKCC - Other</v>
      </c>
      <c r="E397" s="5">
        <v>0</v>
      </c>
      <c r="F397" s="5">
        <v>0</v>
      </c>
      <c r="G397" s="5">
        <v>0</v>
      </c>
      <c r="H397" s="5">
        <v>0</v>
      </c>
      <c r="I397" s="5">
        <v>0</v>
      </c>
      <c r="J397" s="5">
        <v>0</v>
      </c>
      <c r="K397" s="5">
        <v>0</v>
      </c>
      <c r="L397" s="5">
        <v>0</v>
      </c>
      <c r="M397" s="5">
        <v>0</v>
      </c>
      <c r="N397" s="5">
        <v>0</v>
      </c>
      <c r="O397" s="5">
        <v>0</v>
      </c>
      <c r="P397" s="5">
        <v>0</v>
      </c>
      <c r="Q397" s="5">
        <v>0</v>
      </c>
      <c r="R397" s="5">
        <v>0</v>
      </c>
      <c r="S397" s="5">
        <v>0</v>
      </c>
    </row>
    <row r="398" spans="1:19" hidden="1" x14ac:dyDescent="0.35">
      <c r="A398" s="2" t="s">
        <v>233</v>
      </c>
      <c r="B398" s="1" t="s">
        <v>345</v>
      </c>
      <c r="C398" t="str">
        <f>VLOOKUP(B398,[2]Clothes!$B$5:$D$447,2, FALSE)</f>
        <v>Outside of MKCC</v>
      </c>
      <c r="D398" t="str">
        <f>VLOOKUP(B398,[2]Clothes!$B$5:$D$447,3, FALSE)</f>
        <v>Bedford</v>
      </c>
      <c r="E398" s="5">
        <v>0</v>
      </c>
      <c r="F398" s="5">
        <v>0</v>
      </c>
      <c r="G398" s="5">
        <v>0</v>
      </c>
      <c r="H398" s="5">
        <v>0</v>
      </c>
      <c r="I398" s="5">
        <v>0</v>
      </c>
      <c r="J398" s="5">
        <v>0</v>
      </c>
      <c r="K398" s="5">
        <v>0</v>
      </c>
      <c r="L398" s="5">
        <v>0</v>
      </c>
      <c r="M398" s="5">
        <v>0</v>
      </c>
      <c r="N398" s="5">
        <v>0</v>
      </c>
      <c r="O398" s="5">
        <v>0</v>
      </c>
      <c r="P398" s="5">
        <v>0</v>
      </c>
      <c r="Q398" s="5">
        <v>0</v>
      </c>
      <c r="R398" s="5">
        <v>0</v>
      </c>
      <c r="S398" s="5">
        <v>0</v>
      </c>
    </row>
    <row r="399" spans="1:19" hidden="1" x14ac:dyDescent="0.35">
      <c r="A399" s="2" t="s">
        <v>233</v>
      </c>
      <c r="B399" s="1" t="s">
        <v>346</v>
      </c>
      <c r="C399" t="str">
        <f>VLOOKUP(B399,[2]Clothes!$B$5:$D$447,2, FALSE)</f>
        <v>Outside of MKCC</v>
      </c>
      <c r="D399" t="str">
        <f>VLOOKUP(B399,[2]Clothes!$B$5:$D$447,3, FALSE)</f>
        <v>Outside of MKCC - Other</v>
      </c>
      <c r="E399" s="5">
        <v>0</v>
      </c>
      <c r="F399" s="5">
        <v>0</v>
      </c>
      <c r="G399" s="5">
        <v>0</v>
      </c>
      <c r="H399" s="5">
        <v>0</v>
      </c>
      <c r="I399" s="5">
        <v>0</v>
      </c>
      <c r="J399" s="5">
        <v>0</v>
      </c>
      <c r="K399" s="5">
        <v>0</v>
      </c>
      <c r="L399" s="5">
        <v>0</v>
      </c>
      <c r="M399" s="5">
        <v>0</v>
      </c>
      <c r="N399" s="5">
        <v>0</v>
      </c>
      <c r="O399" s="5">
        <v>0</v>
      </c>
      <c r="P399" s="5">
        <v>0</v>
      </c>
      <c r="Q399" s="5">
        <v>0</v>
      </c>
      <c r="R399" s="5">
        <v>0</v>
      </c>
      <c r="S399" s="5">
        <v>0</v>
      </c>
    </row>
    <row r="400" spans="1:19" hidden="1" x14ac:dyDescent="0.35">
      <c r="A400" s="2" t="s">
        <v>233</v>
      </c>
      <c r="B400" s="1" t="s">
        <v>347</v>
      </c>
      <c r="C400" t="str">
        <f>VLOOKUP(B400,[2]Clothes!$B$5:$D$447,2, FALSE)</f>
        <v>Outside of MKCC</v>
      </c>
      <c r="D400" t="str">
        <f>VLOOKUP(B400,[2]Clothes!$B$5:$D$447,3, FALSE)</f>
        <v>Northampton</v>
      </c>
      <c r="E400" s="5">
        <v>0</v>
      </c>
      <c r="F400" s="5">
        <v>0</v>
      </c>
      <c r="G400" s="5">
        <v>0</v>
      </c>
      <c r="H400" s="5">
        <v>0</v>
      </c>
      <c r="I400" s="5">
        <v>0</v>
      </c>
      <c r="J400" s="5">
        <v>0</v>
      </c>
      <c r="K400" s="5">
        <v>0</v>
      </c>
      <c r="L400" s="5">
        <v>0</v>
      </c>
      <c r="M400" s="5">
        <v>0</v>
      </c>
      <c r="N400" s="5">
        <v>0</v>
      </c>
      <c r="O400" s="5">
        <v>0</v>
      </c>
      <c r="P400" s="5">
        <v>0</v>
      </c>
      <c r="Q400" s="5">
        <v>0</v>
      </c>
      <c r="R400" s="5">
        <v>0</v>
      </c>
      <c r="S400" s="5">
        <v>0</v>
      </c>
    </row>
    <row r="401" spans="1:19" hidden="1" x14ac:dyDescent="0.35">
      <c r="A401" s="2" t="s">
        <v>233</v>
      </c>
      <c r="B401" s="1" t="s">
        <v>348</v>
      </c>
      <c r="C401" t="str">
        <f>VLOOKUP(B401,[2]Clothes!$B$5:$D$447,2, FALSE)</f>
        <v>Outside of MKCC</v>
      </c>
      <c r="D401" t="str">
        <f>VLOOKUP(B401,[2]Clothes!$B$5:$D$447,3, FALSE)</f>
        <v>Outside of MKCC - Other</v>
      </c>
      <c r="E401" s="5">
        <v>0</v>
      </c>
      <c r="F401" s="5">
        <v>0</v>
      </c>
      <c r="G401" s="5">
        <v>0</v>
      </c>
      <c r="H401" s="5">
        <v>0</v>
      </c>
      <c r="I401" s="5">
        <v>0</v>
      </c>
      <c r="J401" s="5">
        <v>0</v>
      </c>
      <c r="K401" s="5">
        <v>0</v>
      </c>
      <c r="L401" s="5">
        <v>0</v>
      </c>
      <c r="M401" s="5">
        <v>0</v>
      </c>
      <c r="N401" s="5">
        <v>0</v>
      </c>
      <c r="O401" s="5">
        <v>0</v>
      </c>
      <c r="P401" s="5">
        <v>0</v>
      </c>
      <c r="Q401" s="5">
        <v>0</v>
      </c>
      <c r="R401" s="5">
        <v>0</v>
      </c>
      <c r="S401" s="5">
        <v>0</v>
      </c>
    </row>
    <row r="402" spans="1:19" hidden="1" x14ac:dyDescent="0.35">
      <c r="A402" s="2" t="s">
        <v>233</v>
      </c>
      <c r="B402" s="1" t="s">
        <v>349</v>
      </c>
      <c r="C402" t="str">
        <f>VLOOKUP(B402,[2]Clothes!$B$5:$D$447,2, FALSE)</f>
        <v>Outside of MKCC</v>
      </c>
      <c r="D402" t="str">
        <f>VLOOKUP(B402,[2]Clothes!$B$5:$D$447,3, FALSE)</f>
        <v>Outside of MKCC - Other</v>
      </c>
      <c r="E402" s="5">
        <v>0</v>
      </c>
      <c r="F402" s="5">
        <v>0</v>
      </c>
      <c r="G402" s="5">
        <v>0</v>
      </c>
      <c r="H402" s="5">
        <v>0</v>
      </c>
      <c r="I402" s="5">
        <v>0</v>
      </c>
      <c r="J402" s="5">
        <v>0</v>
      </c>
      <c r="K402" s="5">
        <v>0</v>
      </c>
      <c r="L402" s="5">
        <v>0</v>
      </c>
      <c r="M402" s="5">
        <v>0</v>
      </c>
      <c r="N402" s="5">
        <v>0</v>
      </c>
      <c r="O402" s="5">
        <v>0</v>
      </c>
      <c r="P402" s="5">
        <v>0</v>
      </c>
      <c r="Q402" s="5">
        <v>0</v>
      </c>
      <c r="R402" s="5">
        <v>0</v>
      </c>
      <c r="S402" s="5">
        <v>0</v>
      </c>
    </row>
    <row r="403" spans="1:19" hidden="1" x14ac:dyDescent="0.35">
      <c r="A403" s="2" t="s">
        <v>233</v>
      </c>
      <c r="B403" s="1" t="s">
        <v>350</v>
      </c>
      <c r="C403" t="str">
        <f>VLOOKUP(B403,[2]Clothes!$B$5:$D$447,2, FALSE)</f>
        <v>Outside of MKCC</v>
      </c>
      <c r="D403" t="str">
        <f>VLOOKUP(B403,[2]Clothes!$B$5:$D$447,3, FALSE)</f>
        <v>Northampton</v>
      </c>
      <c r="E403" s="5">
        <v>0</v>
      </c>
      <c r="F403" s="5">
        <v>0</v>
      </c>
      <c r="G403" s="5">
        <v>0</v>
      </c>
      <c r="H403" s="5">
        <v>0</v>
      </c>
      <c r="I403" s="5">
        <v>0</v>
      </c>
      <c r="J403" s="5">
        <v>0</v>
      </c>
      <c r="K403" s="5">
        <v>0</v>
      </c>
      <c r="L403" s="5">
        <v>0</v>
      </c>
      <c r="M403" s="5">
        <v>0</v>
      </c>
      <c r="N403" s="5">
        <v>0</v>
      </c>
      <c r="O403" s="5">
        <v>0</v>
      </c>
      <c r="P403" s="5">
        <v>0</v>
      </c>
      <c r="Q403" s="5">
        <v>0</v>
      </c>
      <c r="R403" s="5">
        <v>0</v>
      </c>
      <c r="S403" s="5">
        <v>0</v>
      </c>
    </row>
    <row r="404" spans="1:19" hidden="1" x14ac:dyDescent="0.35">
      <c r="A404" s="2" t="s">
        <v>233</v>
      </c>
      <c r="B404" s="1" t="s">
        <v>351</v>
      </c>
      <c r="C404" t="str">
        <f>VLOOKUP(B404,[2]Clothes!$B$5:$D$447,2, FALSE)</f>
        <v>Outside of MKCC</v>
      </c>
      <c r="D404" t="str">
        <f>VLOOKUP(B404,[2]Clothes!$B$5:$D$447,3, FALSE)</f>
        <v>Outside of MKCC - Other</v>
      </c>
      <c r="E404" s="5">
        <v>0</v>
      </c>
      <c r="F404" s="5">
        <v>0</v>
      </c>
      <c r="G404" s="5">
        <v>0</v>
      </c>
      <c r="H404" s="5">
        <v>0</v>
      </c>
      <c r="I404" s="5">
        <v>0</v>
      </c>
      <c r="J404" s="5">
        <v>0</v>
      </c>
      <c r="K404" s="5">
        <v>0</v>
      </c>
      <c r="L404" s="5">
        <v>0</v>
      </c>
      <c r="M404" s="5">
        <v>0</v>
      </c>
      <c r="N404" s="5">
        <v>0</v>
      </c>
      <c r="O404" s="5">
        <v>0</v>
      </c>
      <c r="P404" s="5">
        <v>0</v>
      </c>
      <c r="Q404" s="5">
        <v>0</v>
      </c>
      <c r="R404" s="5">
        <v>0</v>
      </c>
      <c r="S404" s="5">
        <v>0</v>
      </c>
    </row>
    <row r="405" spans="1:19" hidden="1" x14ac:dyDescent="0.35">
      <c r="A405" s="2" t="s">
        <v>233</v>
      </c>
      <c r="B405" s="1" t="s">
        <v>353</v>
      </c>
      <c r="C405" t="str">
        <f>VLOOKUP(B405,[2]Clothes!$B$5:$D$447,2, FALSE)</f>
        <v>Outside of MKCC</v>
      </c>
      <c r="D405" t="str">
        <f>VLOOKUP(B405,[2]Clothes!$B$5:$D$447,3, FALSE)</f>
        <v>Outside of MKCC - Other</v>
      </c>
      <c r="E405" s="5">
        <v>0</v>
      </c>
      <c r="F405" s="5">
        <v>0</v>
      </c>
      <c r="G405" s="5">
        <v>0</v>
      </c>
      <c r="H405" s="5">
        <v>0</v>
      </c>
      <c r="I405" s="5">
        <v>0</v>
      </c>
      <c r="J405" s="5">
        <v>0</v>
      </c>
      <c r="K405" s="5">
        <v>0</v>
      </c>
      <c r="L405" s="5">
        <v>0</v>
      </c>
      <c r="M405" s="5">
        <v>0</v>
      </c>
      <c r="N405" s="5">
        <v>0</v>
      </c>
      <c r="O405" s="5">
        <v>0</v>
      </c>
      <c r="P405" s="5">
        <v>0</v>
      </c>
      <c r="Q405" s="5">
        <v>0</v>
      </c>
      <c r="R405" s="5">
        <v>0</v>
      </c>
      <c r="S405" s="5">
        <v>0</v>
      </c>
    </row>
    <row r="406" spans="1:19" hidden="1" x14ac:dyDescent="0.35">
      <c r="A406" s="2" t="s">
        <v>233</v>
      </c>
      <c r="B406" s="1" t="s">
        <v>354</v>
      </c>
      <c r="C406" t="str">
        <f>VLOOKUP(B406,[2]Clothes!$B$5:$D$447,2, FALSE)</f>
        <v>Outside of MKCC</v>
      </c>
      <c r="D406" t="str">
        <f>VLOOKUP(B406,[2]Clothes!$B$5:$D$447,3, FALSE)</f>
        <v>Bedford</v>
      </c>
      <c r="E406" s="5">
        <v>1.66E-3</v>
      </c>
      <c r="F406" s="5">
        <v>9.9699999999999997E-3</v>
      </c>
      <c r="G406" s="5">
        <v>0</v>
      </c>
      <c r="H406" s="5">
        <v>0</v>
      </c>
      <c r="I406" s="5">
        <v>0</v>
      </c>
      <c r="J406" s="5">
        <v>0</v>
      </c>
      <c r="K406" s="5">
        <v>0</v>
      </c>
      <c r="L406" s="5">
        <v>0</v>
      </c>
      <c r="M406" s="5">
        <v>0</v>
      </c>
      <c r="N406" s="5">
        <v>0</v>
      </c>
      <c r="O406" s="5">
        <v>1.6420000000000001E-2</v>
      </c>
      <c r="P406" s="5">
        <v>1.1509999999999999E-2</v>
      </c>
      <c r="Q406" s="5">
        <v>0</v>
      </c>
      <c r="R406" s="5">
        <v>0</v>
      </c>
      <c r="S406" s="5">
        <v>0</v>
      </c>
    </row>
    <row r="407" spans="1:19" hidden="1" x14ac:dyDescent="0.35">
      <c r="A407" s="2" t="s">
        <v>233</v>
      </c>
      <c r="B407" s="1" t="s">
        <v>355</v>
      </c>
      <c r="C407" t="str">
        <f>VLOOKUP(B407,[2]Clothes!$B$5:$D$447,2, FALSE)</f>
        <v>Outside of MKCC</v>
      </c>
      <c r="D407" t="str">
        <f>VLOOKUP(B407,[2]Clothes!$B$5:$D$447,3, FALSE)</f>
        <v>Outside of MKCC - Other</v>
      </c>
      <c r="E407" s="5">
        <v>0</v>
      </c>
      <c r="F407" s="5">
        <v>0</v>
      </c>
      <c r="G407" s="5">
        <v>0</v>
      </c>
      <c r="H407" s="5">
        <v>0</v>
      </c>
      <c r="I407" s="5">
        <v>0</v>
      </c>
      <c r="J407" s="5">
        <v>0</v>
      </c>
      <c r="K407" s="5">
        <v>0</v>
      </c>
      <c r="L407" s="5">
        <v>0</v>
      </c>
      <c r="M407" s="5">
        <v>0</v>
      </c>
      <c r="N407" s="5">
        <v>0</v>
      </c>
      <c r="O407" s="5">
        <v>0</v>
      </c>
      <c r="P407" s="5">
        <v>0</v>
      </c>
      <c r="Q407" s="5">
        <v>0</v>
      </c>
      <c r="R407" s="5">
        <v>0</v>
      </c>
      <c r="S407" s="5">
        <v>0</v>
      </c>
    </row>
    <row r="408" spans="1:19" hidden="1" x14ac:dyDescent="0.35">
      <c r="A408" s="2" t="s">
        <v>233</v>
      </c>
      <c r="B408" s="1" t="s">
        <v>814</v>
      </c>
      <c r="C408" t="str">
        <f>VLOOKUP(B408,[2]Clothes!$B$5:$D$447,2, FALSE)</f>
        <v>Outside of MKCC</v>
      </c>
      <c r="D408" t="str">
        <f>VLOOKUP(B408,[2]Clothes!$B$5:$D$447,3, FALSE)</f>
        <v>Outside of MKCC - Other</v>
      </c>
      <c r="E408" s="5">
        <v>0</v>
      </c>
      <c r="F408" s="5">
        <v>0</v>
      </c>
      <c r="G408" s="5">
        <v>0</v>
      </c>
      <c r="H408" s="5">
        <v>0</v>
      </c>
      <c r="I408" s="5">
        <v>0</v>
      </c>
      <c r="J408" s="5">
        <v>0</v>
      </c>
      <c r="K408" s="5">
        <v>0</v>
      </c>
      <c r="L408" s="5">
        <v>0</v>
      </c>
      <c r="M408" s="5">
        <v>0</v>
      </c>
      <c r="N408" s="5">
        <v>0</v>
      </c>
      <c r="O408" s="5">
        <v>0</v>
      </c>
      <c r="P408" s="5">
        <v>0</v>
      </c>
      <c r="Q408" s="5">
        <v>0</v>
      </c>
      <c r="R408" s="5">
        <v>0</v>
      </c>
      <c r="S408" s="5">
        <v>0</v>
      </c>
    </row>
    <row r="409" spans="1:19" hidden="1" x14ac:dyDescent="0.35">
      <c r="A409" s="2" t="s">
        <v>233</v>
      </c>
      <c r="B409" s="1" t="s">
        <v>815</v>
      </c>
      <c r="C409" t="str">
        <f>VLOOKUP(B409,[2]Clothes!$B$5:$D$447,2, FALSE)</f>
        <v>Outside of MKCC</v>
      </c>
      <c r="D409" t="str">
        <f>VLOOKUP(B409,[2]Clothes!$B$5:$D$447,3, FALSE)</f>
        <v>Outside of MKCC - Other</v>
      </c>
      <c r="E409" s="5">
        <v>0</v>
      </c>
      <c r="F409" s="5">
        <v>0</v>
      </c>
      <c r="G409" s="5">
        <v>0</v>
      </c>
      <c r="H409" s="5">
        <v>0</v>
      </c>
      <c r="I409" s="5">
        <v>0</v>
      </c>
      <c r="J409" s="5">
        <v>0</v>
      </c>
      <c r="K409" s="5">
        <v>0</v>
      </c>
      <c r="L409" s="5">
        <v>0</v>
      </c>
      <c r="M409" s="5">
        <v>0</v>
      </c>
      <c r="N409" s="5">
        <v>0</v>
      </c>
      <c r="O409" s="5">
        <v>0</v>
      </c>
      <c r="P409" s="5">
        <v>0</v>
      </c>
      <c r="Q409" s="5">
        <v>0</v>
      </c>
      <c r="R409" s="5">
        <v>0</v>
      </c>
      <c r="S409" s="5">
        <v>0</v>
      </c>
    </row>
    <row r="410" spans="1:19" hidden="1" x14ac:dyDescent="0.35">
      <c r="A410" s="2" t="s">
        <v>233</v>
      </c>
      <c r="B410" s="1" t="s">
        <v>816</v>
      </c>
      <c r="C410" t="str">
        <f>VLOOKUP(B410,[2]Clothes!$B$5:$D$447,2, FALSE)</f>
        <v>Outside of MKCC</v>
      </c>
      <c r="D410" t="str">
        <f>VLOOKUP(B410,[2]Clothes!$B$5:$D$447,3, FALSE)</f>
        <v>Outside of MKCC - Other</v>
      </c>
      <c r="E410" s="5">
        <v>0</v>
      </c>
      <c r="F410" s="5">
        <v>0</v>
      </c>
      <c r="G410" s="5">
        <v>0</v>
      </c>
      <c r="H410" s="5">
        <v>0</v>
      </c>
      <c r="I410" s="5">
        <v>0</v>
      </c>
      <c r="J410" s="5">
        <v>0</v>
      </c>
      <c r="K410" s="5">
        <v>0</v>
      </c>
      <c r="L410" s="5">
        <v>0</v>
      </c>
      <c r="M410" s="5">
        <v>0</v>
      </c>
      <c r="N410" s="5">
        <v>0</v>
      </c>
      <c r="O410" s="5">
        <v>0</v>
      </c>
      <c r="P410" s="5">
        <v>0</v>
      </c>
      <c r="Q410" s="5">
        <v>0</v>
      </c>
      <c r="R410" s="5">
        <v>0</v>
      </c>
      <c r="S410" s="5">
        <v>0</v>
      </c>
    </row>
    <row r="411" spans="1:19" hidden="1" x14ac:dyDescent="0.35">
      <c r="A411" s="2" t="s">
        <v>233</v>
      </c>
      <c r="B411" s="1" t="s">
        <v>817</v>
      </c>
      <c r="C411" t="str">
        <f>VLOOKUP(B411,[2]Clothes!$B$5:$D$447,2, FALSE)</f>
        <v>Outside of MKCC</v>
      </c>
      <c r="D411" t="str">
        <f>VLOOKUP(B411,[2]Clothes!$B$5:$D$447,3, FALSE)</f>
        <v>Outside of MKCC - Other</v>
      </c>
      <c r="E411" s="5">
        <v>0</v>
      </c>
      <c r="F411" s="5">
        <v>0</v>
      </c>
      <c r="G411" s="5">
        <v>0</v>
      </c>
      <c r="H411" s="5">
        <v>0</v>
      </c>
      <c r="I411" s="5">
        <v>0</v>
      </c>
      <c r="J411" s="5">
        <v>0</v>
      </c>
      <c r="K411" s="5">
        <v>0</v>
      </c>
      <c r="L411" s="5">
        <v>0</v>
      </c>
      <c r="M411" s="5">
        <v>0</v>
      </c>
      <c r="N411" s="5">
        <v>0</v>
      </c>
      <c r="O411" s="5">
        <v>0</v>
      </c>
      <c r="P411" s="5">
        <v>0</v>
      </c>
      <c r="Q411" s="5">
        <v>0</v>
      </c>
      <c r="R411" s="5">
        <v>0</v>
      </c>
      <c r="S411" s="5">
        <v>0</v>
      </c>
    </row>
    <row r="412" spans="1:19" hidden="1" x14ac:dyDescent="0.35">
      <c r="A412" s="2" t="s">
        <v>233</v>
      </c>
      <c r="B412" s="1" t="s">
        <v>818</v>
      </c>
      <c r="C412" t="str">
        <f>VLOOKUP(B412,[2]Clothes!$B$5:$D$447,2, FALSE)</f>
        <v>Outside of MKCC</v>
      </c>
      <c r="D412" t="str">
        <f>VLOOKUP(B412,[2]Clothes!$B$5:$D$447,3, FALSE)</f>
        <v>Northampton</v>
      </c>
      <c r="E412" s="5">
        <v>5.96E-3</v>
      </c>
      <c r="F412" s="5">
        <v>0</v>
      </c>
      <c r="G412" s="5">
        <v>0</v>
      </c>
      <c r="H412" s="5">
        <v>0</v>
      </c>
      <c r="I412" s="5">
        <v>0</v>
      </c>
      <c r="J412" s="5">
        <v>0</v>
      </c>
      <c r="K412" s="5">
        <v>0</v>
      </c>
      <c r="L412" s="5">
        <v>0</v>
      </c>
      <c r="M412" s="5">
        <v>0</v>
      </c>
      <c r="N412" s="5">
        <v>0</v>
      </c>
      <c r="O412" s="5">
        <v>0</v>
      </c>
      <c r="P412" s="5">
        <v>0</v>
      </c>
      <c r="Q412" s="5">
        <v>0</v>
      </c>
      <c r="R412" s="5">
        <v>3.9419999999999997E-2</v>
      </c>
      <c r="S412" s="5">
        <v>0</v>
      </c>
    </row>
    <row r="413" spans="1:19" hidden="1" x14ac:dyDescent="0.35">
      <c r="A413" s="2" t="s">
        <v>233</v>
      </c>
      <c r="B413" s="1" t="s">
        <v>819</v>
      </c>
      <c r="C413" t="str">
        <f>VLOOKUP(B413,[2]Clothes!$B$5:$D$447,2, FALSE)</f>
        <v>Outside of MKCC</v>
      </c>
      <c r="D413" t="str">
        <f>VLOOKUP(B413,[2]Clothes!$B$5:$D$447,3, FALSE)</f>
        <v>Outside of MKCC - Other</v>
      </c>
      <c r="E413" s="5">
        <v>0</v>
      </c>
      <c r="F413" s="5">
        <v>0</v>
      </c>
      <c r="G413" s="5">
        <v>0</v>
      </c>
      <c r="H413" s="5">
        <v>0</v>
      </c>
      <c r="I413" s="5">
        <v>0</v>
      </c>
      <c r="J413" s="5">
        <v>0</v>
      </c>
      <c r="K413" s="5">
        <v>0</v>
      </c>
      <c r="L413" s="5">
        <v>0</v>
      </c>
      <c r="M413" s="5">
        <v>0</v>
      </c>
      <c r="N413" s="5">
        <v>0</v>
      </c>
      <c r="O413" s="5">
        <v>0</v>
      </c>
      <c r="P413" s="5">
        <v>0</v>
      </c>
      <c r="Q413" s="5">
        <v>0</v>
      </c>
      <c r="R413" s="5">
        <v>0</v>
      </c>
      <c r="S413" s="5">
        <v>0</v>
      </c>
    </row>
    <row r="414" spans="1:19" hidden="1" x14ac:dyDescent="0.35">
      <c r="A414" s="2" t="s">
        <v>233</v>
      </c>
      <c r="B414" s="1" t="s">
        <v>820</v>
      </c>
      <c r="C414" t="str">
        <f>VLOOKUP(B414,[2]Clothes!$B$5:$D$447,2, FALSE)</f>
        <v>Outside of MKCC</v>
      </c>
      <c r="D414" t="str">
        <f>VLOOKUP(B414,[2]Clothes!$B$5:$D$447,3, FALSE)</f>
        <v>Outside of MKCC - Other</v>
      </c>
      <c r="E414" s="5">
        <v>0</v>
      </c>
      <c r="F414" s="5">
        <v>0</v>
      </c>
      <c r="G414" s="5">
        <v>0</v>
      </c>
      <c r="H414" s="5">
        <v>0</v>
      </c>
      <c r="I414" s="5">
        <v>0</v>
      </c>
      <c r="J414" s="5">
        <v>0</v>
      </c>
      <c r="K414" s="5">
        <v>0</v>
      </c>
      <c r="L414" s="5">
        <v>0</v>
      </c>
      <c r="M414" s="5">
        <v>0</v>
      </c>
      <c r="N414" s="5">
        <v>0</v>
      </c>
      <c r="O414" s="5">
        <v>0</v>
      </c>
      <c r="P414" s="5">
        <v>0</v>
      </c>
      <c r="Q414" s="5">
        <v>0</v>
      </c>
      <c r="R414" s="5">
        <v>0</v>
      </c>
      <c r="S414" s="5">
        <v>0</v>
      </c>
    </row>
    <row r="415" spans="1:19" hidden="1" x14ac:dyDescent="0.35">
      <c r="A415" s="2" t="s">
        <v>233</v>
      </c>
      <c r="B415" s="1" t="s">
        <v>821</v>
      </c>
      <c r="C415" t="str">
        <f>VLOOKUP(B415,[2]Clothes!$B$5:$D$447,2, FALSE)</f>
        <v>Outside of MKCC</v>
      </c>
      <c r="D415" t="str">
        <f>VLOOKUP(B415,[2]Clothes!$B$5:$D$447,3, FALSE)</f>
        <v>Northampton</v>
      </c>
      <c r="E415" s="5">
        <v>5.2900000000000004E-3</v>
      </c>
      <c r="F415" s="5">
        <v>0</v>
      </c>
      <c r="G415" s="5">
        <v>0</v>
      </c>
      <c r="H415" s="5">
        <v>0</v>
      </c>
      <c r="I415" s="5">
        <v>0</v>
      </c>
      <c r="J415" s="5">
        <v>0</v>
      </c>
      <c r="K415" s="5">
        <v>0</v>
      </c>
      <c r="L415" s="5">
        <v>0</v>
      </c>
      <c r="M415" s="5">
        <v>4.4110000000000003E-2</v>
      </c>
      <c r="N415" s="5">
        <v>0</v>
      </c>
      <c r="O415" s="5">
        <v>1.6420000000000001E-2</v>
      </c>
      <c r="P415" s="5">
        <v>0</v>
      </c>
      <c r="Q415" s="5">
        <v>0</v>
      </c>
      <c r="R415" s="5">
        <v>0</v>
      </c>
      <c r="S415" s="5">
        <v>0</v>
      </c>
    </row>
    <row r="416" spans="1:19" hidden="1" x14ac:dyDescent="0.35">
      <c r="A416" s="2" t="s">
        <v>233</v>
      </c>
      <c r="B416" s="1" t="s">
        <v>822</v>
      </c>
      <c r="C416" t="str">
        <f>VLOOKUP(B416,[2]Clothes!$B$5:$D$447,2, FALSE)</f>
        <v>Outside of MKCC</v>
      </c>
      <c r="D416" t="str">
        <f>VLOOKUP(B416,[2]Clothes!$B$5:$D$447,3, FALSE)</f>
        <v>Bedford</v>
      </c>
      <c r="E416" s="5">
        <v>3.7780000000000001E-2</v>
      </c>
      <c r="F416" s="5">
        <v>3.9379999999999998E-2</v>
      </c>
      <c r="G416" s="5">
        <v>0</v>
      </c>
      <c r="H416" s="5">
        <v>0</v>
      </c>
      <c r="I416" s="5">
        <v>0</v>
      </c>
      <c r="J416" s="5">
        <v>0</v>
      </c>
      <c r="K416" s="5">
        <v>0</v>
      </c>
      <c r="L416" s="5">
        <v>0</v>
      </c>
      <c r="M416" s="5">
        <v>7.6910000000000006E-2</v>
      </c>
      <c r="N416" s="5">
        <v>0</v>
      </c>
      <c r="O416" s="5">
        <v>0</v>
      </c>
      <c r="P416" s="5">
        <v>0.28652</v>
      </c>
      <c r="Q416" s="5">
        <v>9.4599999999999997E-3</v>
      </c>
      <c r="R416" s="5">
        <v>0</v>
      </c>
      <c r="S416" s="5">
        <v>1.072E-2</v>
      </c>
    </row>
    <row r="417" spans="1:19" hidden="1" x14ac:dyDescent="0.35">
      <c r="A417" s="2" t="s">
        <v>233</v>
      </c>
      <c r="B417" s="1" t="s">
        <v>823</v>
      </c>
      <c r="C417" t="str">
        <f>VLOOKUP(B417,[2]Clothes!$B$5:$D$447,2, FALSE)</f>
        <v>Outside of MKCC</v>
      </c>
      <c r="D417" t="str">
        <f>VLOOKUP(B417,[2]Clothes!$B$5:$D$447,3, FALSE)</f>
        <v>Outside of MKCC - Other</v>
      </c>
      <c r="E417" s="5">
        <v>0</v>
      </c>
      <c r="F417" s="5">
        <v>0</v>
      </c>
      <c r="G417" s="5">
        <v>0</v>
      </c>
      <c r="H417" s="5">
        <v>0</v>
      </c>
      <c r="I417" s="5">
        <v>0</v>
      </c>
      <c r="J417" s="5">
        <v>0</v>
      </c>
      <c r="K417" s="5">
        <v>0</v>
      </c>
      <c r="L417" s="5">
        <v>0</v>
      </c>
      <c r="M417" s="5">
        <v>0</v>
      </c>
      <c r="N417" s="5">
        <v>0</v>
      </c>
      <c r="O417" s="5">
        <v>0</v>
      </c>
      <c r="P417" s="5">
        <v>0</v>
      </c>
      <c r="Q417" s="5">
        <v>0</v>
      </c>
      <c r="R417" s="5">
        <v>0</v>
      </c>
      <c r="S417" s="5">
        <v>0</v>
      </c>
    </row>
    <row r="418" spans="1:19" hidden="1" x14ac:dyDescent="0.35">
      <c r="A418" s="2" t="s">
        <v>233</v>
      </c>
      <c r="B418" s="1" t="s">
        <v>824</v>
      </c>
      <c r="C418" t="str">
        <f>VLOOKUP(B418,[2]Clothes!$B$5:$D$447,2, FALSE)</f>
        <v>Outside of MKCC</v>
      </c>
      <c r="D418" t="str">
        <f>VLOOKUP(B418,[2]Clothes!$B$5:$D$447,3, FALSE)</f>
        <v>Northampton</v>
      </c>
      <c r="E418" s="5">
        <v>0</v>
      </c>
      <c r="F418" s="5">
        <v>0</v>
      </c>
      <c r="G418" s="5">
        <v>0</v>
      </c>
      <c r="H418" s="5">
        <v>0</v>
      </c>
      <c r="I418" s="5">
        <v>0</v>
      </c>
      <c r="J418" s="5">
        <v>0</v>
      </c>
      <c r="K418" s="5">
        <v>0</v>
      </c>
      <c r="L418" s="5">
        <v>0</v>
      </c>
      <c r="M418" s="5">
        <v>0</v>
      </c>
      <c r="N418" s="5">
        <v>0</v>
      </c>
      <c r="O418" s="5">
        <v>0</v>
      </c>
      <c r="P418" s="5">
        <v>0</v>
      </c>
      <c r="Q418" s="5">
        <v>0</v>
      </c>
      <c r="R418" s="5">
        <v>0</v>
      </c>
      <c r="S418" s="5">
        <v>0</v>
      </c>
    </row>
    <row r="419" spans="1:19" hidden="1" x14ac:dyDescent="0.35">
      <c r="A419" s="2" t="s">
        <v>233</v>
      </c>
      <c r="B419" s="1" t="s">
        <v>825</v>
      </c>
      <c r="C419" t="str">
        <f>VLOOKUP(B419,[2]Clothes!$B$5:$D$447,2, FALSE)</f>
        <v>Outside of MKCC</v>
      </c>
      <c r="D419" t="str">
        <f>VLOOKUP(B419,[2]Clothes!$B$5:$D$447,3, FALSE)</f>
        <v>Outside of MKCC - Other</v>
      </c>
      <c r="E419" s="5">
        <v>0</v>
      </c>
      <c r="F419" s="5">
        <v>0</v>
      </c>
      <c r="G419" s="5">
        <v>0</v>
      </c>
      <c r="H419" s="5">
        <v>0</v>
      </c>
      <c r="I419" s="5">
        <v>0</v>
      </c>
      <c r="J419" s="5">
        <v>0</v>
      </c>
      <c r="K419" s="5">
        <v>0</v>
      </c>
      <c r="L419" s="5">
        <v>0</v>
      </c>
      <c r="M419" s="5">
        <v>0</v>
      </c>
      <c r="N419" s="5">
        <v>0</v>
      </c>
      <c r="O419" s="5">
        <v>0</v>
      </c>
      <c r="P419" s="5">
        <v>0</v>
      </c>
      <c r="Q419" s="5">
        <v>0</v>
      </c>
      <c r="R419" s="5">
        <v>0</v>
      </c>
      <c r="S419" s="5">
        <v>0</v>
      </c>
    </row>
    <row r="420" spans="1:19" hidden="1" x14ac:dyDescent="0.35">
      <c r="A420" s="2" t="s">
        <v>233</v>
      </c>
      <c r="B420" s="1" t="s">
        <v>826</v>
      </c>
      <c r="C420" t="str">
        <f>VLOOKUP(B420,[2]Clothes!$B$5:$D$447,2, FALSE)</f>
        <v>Outside of MKCC</v>
      </c>
      <c r="D420" t="str">
        <f>VLOOKUP(B420,[2]Clothes!$B$5:$D$447,3, FALSE)</f>
        <v>Outside of MKCC - Other</v>
      </c>
      <c r="E420" s="5">
        <v>0</v>
      </c>
      <c r="F420" s="5">
        <v>0</v>
      </c>
      <c r="G420" s="5">
        <v>0</v>
      </c>
      <c r="H420" s="5">
        <v>0</v>
      </c>
      <c r="I420" s="5">
        <v>0</v>
      </c>
      <c r="J420" s="5">
        <v>0</v>
      </c>
      <c r="K420" s="5">
        <v>0</v>
      </c>
      <c r="L420" s="5">
        <v>0</v>
      </c>
      <c r="M420" s="5">
        <v>0</v>
      </c>
      <c r="N420" s="5">
        <v>0</v>
      </c>
      <c r="O420" s="5">
        <v>0</v>
      </c>
      <c r="P420" s="5">
        <v>0</v>
      </c>
      <c r="Q420" s="5">
        <v>0</v>
      </c>
      <c r="R420" s="5">
        <v>0</v>
      </c>
      <c r="S420" s="5">
        <v>0</v>
      </c>
    </row>
    <row r="421" spans="1:19" hidden="1" x14ac:dyDescent="0.35">
      <c r="A421" s="2" t="s">
        <v>233</v>
      </c>
      <c r="B421" s="1" t="s">
        <v>373</v>
      </c>
      <c r="C421" t="str">
        <f>VLOOKUP(B421,[2]Clothes!$B$5:$D$447,2, FALSE)</f>
        <v>Outside of MKCC</v>
      </c>
      <c r="D421" t="str">
        <f>VLOOKUP(B421,[2]Clothes!$B$5:$D$447,3, FALSE)</f>
        <v>Bedford</v>
      </c>
      <c r="E421" s="5">
        <v>1.01E-3</v>
      </c>
      <c r="F421" s="5">
        <v>0</v>
      </c>
      <c r="G421" s="5">
        <v>0</v>
      </c>
      <c r="H421" s="5">
        <v>0</v>
      </c>
      <c r="I421" s="5">
        <v>0</v>
      </c>
      <c r="J421" s="5">
        <v>0</v>
      </c>
      <c r="K421" s="5">
        <v>0</v>
      </c>
      <c r="L421" s="5">
        <v>0</v>
      </c>
      <c r="M421" s="5">
        <v>0</v>
      </c>
      <c r="N421" s="5">
        <v>0</v>
      </c>
      <c r="O421" s="5">
        <v>0</v>
      </c>
      <c r="P421" s="5">
        <v>1.1509999999999999E-2</v>
      </c>
      <c r="Q421" s="5">
        <v>0</v>
      </c>
      <c r="R421" s="5">
        <v>0</v>
      </c>
      <c r="S421" s="5">
        <v>0</v>
      </c>
    </row>
    <row r="422" spans="1:19" hidden="1" x14ac:dyDescent="0.35">
      <c r="A422" s="2" t="s">
        <v>233</v>
      </c>
      <c r="B422" s="1" t="s">
        <v>374</v>
      </c>
      <c r="C422" t="str">
        <f>VLOOKUP(B422,[2]Clothes!$B$5:$D$447,2, FALSE)</f>
        <v>Outside of MKCC</v>
      </c>
      <c r="D422" t="str">
        <f>VLOOKUP(B422,[2]Clothes!$B$5:$D$447,3, FALSE)</f>
        <v>Outside of MKCC - Other</v>
      </c>
      <c r="E422" s="5">
        <v>0</v>
      </c>
      <c r="F422" s="5">
        <v>0</v>
      </c>
      <c r="G422" s="5">
        <v>0</v>
      </c>
      <c r="H422" s="5">
        <v>0</v>
      </c>
      <c r="I422" s="5">
        <v>0</v>
      </c>
      <c r="J422" s="5">
        <v>0</v>
      </c>
      <c r="K422" s="5">
        <v>0</v>
      </c>
      <c r="L422" s="5">
        <v>0</v>
      </c>
      <c r="M422" s="5">
        <v>0</v>
      </c>
      <c r="N422" s="5">
        <v>0</v>
      </c>
      <c r="O422" s="5">
        <v>0</v>
      </c>
      <c r="P422" s="5">
        <v>0</v>
      </c>
      <c r="Q422" s="5">
        <v>0</v>
      </c>
      <c r="R422" s="5">
        <v>0</v>
      </c>
      <c r="S422" s="5">
        <v>0</v>
      </c>
    </row>
    <row r="423" spans="1:19" hidden="1" x14ac:dyDescent="0.35">
      <c r="A423" s="2" t="s">
        <v>233</v>
      </c>
      <c r="B423" s="1" t="s">
        <v>375</v>
      </c>
      <c r="C423" t="str">
        <f>VLOOKUP(B423,[2]Clothes!$B$5:$D$447,2, FALSE)</f>
        <v>Outside of MKCC</v>
      </c>
      <c r="D423" t="str">
        <f>VLOOKUP(B423,[2]Clothes!$B$5:$D$447,3, FALSE)</f>
        <v>Northampton</v>
      </c>
      <c r="E423" s="5">
        <v>0</v>
      </c>
      <c r="F423" s="5">
        <v>0</v>
      </c>
      <c r="G423" s="5">
        <v>0</v>
      </c>
      <c r="H423" s="5">
        <v>0</v>
      </c>
      <c r="I423" s="5">
        <v>0</v>
      </c>
      <c r="J423" s="5">
        <v>0</v>
      </c>
      <c r="K423" s="5">
        <v>0</v>
      </c>
      <c r="L423" s="5">
        <v>0</v>
      </c>
      <c r="M423" s="5">
        <v>0</v>
      </c>
      <c r="N423" s="5">
        <v>0</v>
      </c>
      <c r="O423" s="5">
        <v>0</v>
      </c>
      <c r="P423" s="5">
        <v>0</v>
      </c>
      <c r="Q423" s="5">
        <v>0</v>
      </c>
      <c r="R423" s="5">
        <v>0</v>
      </c>
      <c r="S423" s="5">
        <v>0</v>
      </c>
    </row>
    <row r="424" spans="1:19" hidden="1" x14ac:dyDescent="0.35">
      <c r="A424" s="2" t="s">
        <v>233</v>
      </c>
      <c r="B424" s="1" t="s">
        <v>377</v>
      </c>
      <c r="C424" t="str">
        <f>VLOOKUP(B424,[2]Clothes!$B$5:$D$447,2, FALSE)</f>
        <v>Outside of MKCC</v>
      </c>
      <c r="D424" t="str">
        <f>VLOOKUP(B424,[2]Clothes!$B$5:$D$447,3, FALSE)</f>
        <v>Outside of MKCC - Other</v>
      </c>
      <c r="E424" s="5">
        <v>0</v>
      </c>
      <c r="F424" s="5">
        <v>0</v>
      </c>
      <c r="G424" s="5">
        <v>0</v>
      </c>
      <c r="H424" s="5">
        <v>0</v>
      </c>
      <c r="I424" s="5">
        <v>0</v>
      </c>
      <c r="J424" s="5">
        <v>0</v>
      </c>
      <c r="K424" s="5">
        <v>0</v>
      </c>
      <c r="L424" s="5">
        <v>0</v>
      </c>
      <c r="M424" s="5">
        <v>0</v>
      </c>
      <c r="N424" s="5">
        <v>0</v>
      </c>
      <c r="O424" s="5">
        <v>0</v>
      </c>
      <c r="P424" s="5">
        <v>0</v>
      </c>
      <c r="Q424" s="5">
        <v>0</v>
      </c>
      <c r="R424" s="5">
        <v>0</v>
      </c>
      <c r="S424" s="5">
        <v>0</v>
      </c>
    </row>
    <row r="425" spans="1:19" hidden="1" x14ac:dyDescent="0.35">
      <c r="A425" s="2" t="s">
        <v>233</v>
      </c>
      <c r="B425" s="1" t="s">
        <v>378</v>
      </c>
      <c r="C425" t="str">
        <f>VLOOKUP(B425,[2]Clothes!$B$5:$D$447,2, FALSE)</f>
        <v>Outside of MKCC</v>
      </c>
      <c r="D425" t="str">
        <f>VLOOKUP(B425,[2]Clothes!$B$5:$D$447,3, FALSE)</f>
        <v>Northampton</v>
      </c>
      <c r="E425" s="5">
        <v>0</v>
      </c>
      <c r="F425" s="5">
        <v>0</v>
      </c>
      <c r="G425" s="5">
        <v>0</v>
      </c>
      <c r="H425" s="5">
        <v>0</v>
      </c>
      <c r="I425" s="5">
        <v>0</v>
      </c>
      <c r="J425" s="5">
        <v>0</v>
      </c>
      <c r="K425" s="5">
        <v>0</v>
      </c>
      <c r="L425" s="5">
        <v>0</v>
      </c>
      <c r="M425" s="5">
        <v>0</v>
      </c>
      <c r="N425" s="5">
        <v>0</v>
      </c>
      <c r="O425" s="5">
        <v>0</v>
      </c>
      <c r="P425" s="5">
        <v>0</v>
      </c>
      <c r="Q425" s="5">
        <v>0</v>
      </c>
      <c r="R425" s="5">
        <v>0</v>
      </c>
      <c r="S425" s="5">
        <v>0</v>
      </c>
    </row>
    <row r="426" spans="1:19" hidden="1" x14ac:dyDescent="0.35">
      <c r="A426" s="2" t="s">
        <v>233</v>
      </c>
      <c r="B426" s="1" t="s">
        <v>380</v>
      </c>
      <c r="C426" t="str">
        <f>VLOOKUP(B426,[2]Clothes!$B$5:$D$447,2, FALSE)</f>
        <v>Outside of MKCC</v>
      </c>
      <c r="D426" t="str">
        <f>VLOOKUP(B426,[2]Clothes!$B$5:$D$447,3, FALSE)</f>
        <v>Outside of MKCC - Other</v>
      </c>
      <c r="E426" s="5">
        <v>0</v>
      </c>
      <c r="F426" s="5">
        <v>0</v>
      </c>
      <c r="G426" s="5">
        <v>0</v>
      </c>
      <c r="H426" s="5">
        <v>0</v>
      </c>
      <c r="I426" s="5">
        <v>0</v>
      </c>
      <c r="J426" s="5">
        <v>0</v>
      </c>
      <c r="K426" s="5">
        <v>0</v>
      </c>
      <c r="L426" s="5">
        <v>0</v>
      </c>
      <c r="M426" s="5">
        <v>0</v>
      </c>
      <c r="N426" s="5">
        <v>0</v>
      </c>
      <c r="O426" s="5">
        <v>0</v>
      </c>
      <c r="P426" s="5">
        <v>0</v>
      </c>
      <c r="Q426" s="5">
        <v>0</v>
      </c>
      <c r="R426" s="5">
        <v>0</v>
      </c>
      <c r="S426" s="5">
        <v>0</v>
      </c>
    </row>
    <row r="427" spans="1:19" hidden="1" x14ac:dyDescent="0.35">
      <c r="A427" s="2" t="s">
        <v>233</v>
      </c>
      <c r="B427" s="1" t="s">
        <v>381</v>
      </c>
      <c r="C427" t="str">
        <f>VLOOKUP(B427,[2]Clothes!$B$5:$D$447,2, FALSE)</f>
        <v>Outside of MKCC</v>
      </c>
      <c r="D427" t="str">
        <f>VLOOKUP(B427,[2]Clothes!$B$5:$D$447,3, FALSE)</f>
        <v>Outside of MKCC - Other</v>
      </c>
      <c r="E427" s="5">
        <v>0</v>
      </c>
      <c r="F427" s="5">
        <v>0</v>
      </c>
      <c r="G427" s="5">
        <v>0</v>
      </c>
      <c r="H427" s="5">
        <v>0</v>
      </c>
      <c r="I427" s="5">
        <v>0</v>
      </c>
      <c r="J427" s="5">
        <v>0</v>
      </c>
      <c r="K427" s="5">
        <v>0</v>
      </c>
      <c r="L427" s="5">
        <v>0</v>
      </c>
      <c r="M427" s="5">
        <v>0</v>
      </c>
      <c r="N427" s="5">
        <v>0</v>
      </c>
      <c r="O427" s="5">
        <v>0</v>
      </c>
      <c r="P427" s="5">
        <v>0</v>
      </c>
      <c r="Q427" s="5">
        <v>0</v>
      </c>
      <c r="R427" s="5">
        <v>0</v>
      </c>
      <c r="S427" s="5">
        <v>0</v>
      </c>
    </row>
    <row r="428" spans="1:19" hidden="1" x14ac:dyDescent="0.35">
      <c r="A428" s="2" t="s">
        <v>233</v>
      </c>
      <c r="B428" s="1" t="s">
        <v>382</v>
      </c>
      <c r="C428" t="str">
        <f>VLOOKUP(B428,[2]Clothes!$B$5:$D$447,2, FALSE)</f>
        <v>Outside of MKCC</v>
      </c>
      <c r="D428" t="str">
        <f>VLOOKUP(B428,[2]Clothes!$B$5:$D$447,3, FALSE)</f>
        <v>Bedford</v>
      </c>
      <c r="E428" s="5">
        <v>0</v>
      </c>
      <c r="F428" s="5">
        <v>0</v>
      </c>
      <c r="G428" s="5">
        <v>0</v>
      </c>
      <c r="H428" s="5">
        <v>0</v>
      </c>
      <c r="I428" s="5">
        <v>0</v>
      </c>
      <c r="J428" s="5">
        <v>0</v>
      </c>
      <c r="K428" s="5">
        <v>0</v>
      </c>
      <c r="L428" s="5">
        <v>0</v>
      </c>
      <c r="M428" s="5">
        <v>0</v>
      </c>
      <c r="N428" s="5">
        <v>0</v>
      </c>
      <c r="O428" s="5">
        <v>0</v>
      </c>
      <c r="P428" s="5">
        <v>0</v>
      </c>
      <c r="Q428" s="5">
        <v>0</v>
      </c>
      <c r="R428" s="5">
        <v>0</v>
      </c>
      <c r="S428" s="5">
        <v>0</v>
      </c>
    </row>
    <row r="429" spans="1:19" hidden="1" x14ac:dyDescent="0.35">
      <c r="A429" s="2" t="s">
        <v>233</v>
      </c>
      <c r="B429" s="1" t="s">
        <v>383</v>
      </c>
      <c r="C429" t="str">
        <f>VLOOKUP(B429,[2]Clothes!$B$5:$D$447,2, FALSE)</f>
        <v>Outside of MKCC</v>
      </c>
      <c r="D429" t="str">
        <f>VLOOKUP(B429,[2]Clothes!$B$5:$D$447,3, FALSE)</f>
        <v>Outside of MKCC - Other</v>
      </c>
      <c r="E429" s="5">
        <v>0</v>
      </c>
      <c r="F429" s="5">
        <v>0</v>
      </c>
      <c r="G429" s="5">
        <v>0</v>
      </c>
      <c r="H429" s="5">
        <v>0</v>
      </c>
      <c r="I429" s="5">
        <v>0</v>
      </c>
      <c r="J429" s="5">
        <v>0</v>
      </c>
      <c r="K429" s="5">
        <v>0</v>
      </c>
      <c r="L429" s="5">
        <v>0</v>
      </c>
      <c r="M429" s="5">
        <v>0</v>
      </c>
      <c r="N429" s="5">
        <v>0</v>
      </c>
      <c r="O429" s="5">
        <v>0</v>
      </c>
      <c r="P429" s="5">
        <v>0</v>
      </c>
      <c r="Q429" s="5">
        <v>0</v>
      </c>
      <c r="R429" s="5">
        <v>0</v>
      </c>
      <c r="S429" s="5">
        <v>0</v>
      </c>
    </row>
    <row r="430" spans="1:19" hidden="1" x14ac:dyDescent="0.35">
      <c r="A430" s="2" t="s">
        <v>233</v>
      </c>
      <c r="B430" s="1" t="s">
        <v>827</v>
      </c>
      <c r="C430" t="str">
        <f>VLOOKUP(B430,[2]Clothes!$B$5:$D$447,2, FALSE)</f>
        <v>Outside of MKCC</v>
      </c>
      <c r="D430" t="str">
        <f>VLOOKUP(B430,[2]Clothes!$B$5:$D$447,3, FALSE)</f>
        <v>Outside of MKCC - Other</v>
      </c>
      <c r="E430" s="5">
        <v>0</v>
      </c>
      <c r="F430" s="5">
        <v>0</v>
      </c>
      <c r="G430" s="5">
        <v>0</v>
      </c>
      <c r="H430" s="5">
        <v>0</v>
      </c>
      <c r="I430" s="5">
        <v>0</v>
      </c>
      <c r="J430" s="5">
        <v>0</v>
      </c>
      <c r="K430" s="5">
        <v>0</v>
      </c>
      <c r="L430" s="5">
        <v>0</v>
      </c>
      <c r="M430" s="5">
        <v>0</v>
      </c>
      <c r="N430" s="5">
        <v>0</v>
      </c>
      <c r="O430" s="5">
        <v>0</v>
      </c>
      <c r="P430" s="5">
        <v>0</v>
      </c>
      <c r="Q430" s="5">
        <v>0</v>
      </c>
      <c r="R430" s="5">
        <v>0</v>
      </c>
      <c r="S430" s="5">
        <v>0</v>
      </c>
    </row>
    <row r="431" spans="1:19" hidden="1" x14ac:dyDescent="0.35">
      <c r="A431" s="2" t="s">
        <v>233</v>
      </c>
      <c r="B431" s="1" t="s">
        <v>828</v>
      </c>
      <c r="C431" t="str">
        <f>VLOOKUP(B431,[2]Clothes!$B$5:$D$447,2, FALSE)</f>
        <v>Outside of MKCC</v>
      </c>
      <c r="D431" t="str">
        <f>VLOOKUP(B431,[2]Clothes!$B$5:$D$447,3, FALSE)</f>
        <v>Outside of MKCC - Other</v>
      </c>
      <c r="E431" s="5">
        <v>0</v>
      </c>
      <c r="F431" s="5">
        <v>0</v>
      </c>
      <c r="G431" s="5">
        <v>0</v>
      </c>
      <c r="H431" s="5">
        <v>0</v>
      </c>
      <c r="I431" s="5">
        <v>0</v>
      </c>
      <c r="J431" s="5">
        <v>0</v>
      </c>
      <c r="K431" s="5">
        <v>0</v>
      </c>
      <c r="L431" s="5">
        <v>0</v>
      </c>
      <c r="M431" s="5">
        <v>0</v>
      </c>
      <c r="N431" s="5">
        <v>0</v>
      </c>
      <c r="O431" s="5">
        <v>0</v>
      </c>
      <c r="P431" s="5">
        <v>0</v>
      </c>
      <c r="Q431" s="5">
        <v>0</v>
      </c>
      <c r="R431" s="5">
        <v>0</v>
      </c>
      <c r="S431" s="5">
        <v>0</v>
      </c>
    </row>
    <row r="432" spans="1:19" hidden="1" x14ac:dyDescent="0.35">
      <c r="A432" s="2" t="s">
        <v>233</v>
      </c>
      <c r="B432" s="1" t="s">
        <v>829</v>
      </c>
      <c r="C432" t="str">
        <f>VLOOKUP(B432,[2]Clothes!$B$5:$D$447,2, FALSE)</f>
        <v>Outside of MKCC</v>
      </c>
      <c r="D432" t="str">
        <f>VLOOKUP(B432,[2]Clothes!$B$5:$D$447,3, FALSE)</f>
        <v>London</v>
      </c>
      <c r="E432" s="5">
        <v>0</v>
      </c>
      <c r="F432" s="5">
        <v>0</v>
      </c>
      <c r="G432" s="5">
        <v>0</v>
      </c>
      <c r="H432" s="5">
        <v>0</v>
      </c>
      <c r="I432" s="5">
        <v>0</v>
      </c>
      <c r="J432" s="5">
        <v>0</v>
      </c>
      <c r="K432" s="5">
        <v>0</v>
      </c>
      <c r="L432" s="5">
        <v>0</v>
      </c>
      <c r="M432" s="5">
        <v>0</v>
      </c>
      <c r="N432" s="5">
        <v>0</v>
      </c>
      <c r="O432" s="5">
        <v>0</v>
      </c>
      <c r="P432" s="5">
        <v>0</v>
      </c>
      <c r="Q432" s="5">
        <v>0</v>
      </c>
      <c r="R432" s="5">
        <v>0</v>
      </c>
      <c r="S432" s="5">
        <v>0</v>
      </c>
    </row>
    <row r="433" spans="1:19" hidden="1" x14ac:dyDescent="0.35">
      <c r="A433" s="2" t="s">
        <v>233</v>
      </c>
      <c r="B433" s="1" t="s">
        <v>830</v>
      </c>
      <c r="C433" t="str">
        <f>VLOOKUP(B433,[2]Clothes!$B$5:$D$447,2, FALSE)</f>
        <v>Outside of MKCC</v>
      </c>
      <c r="D433" t="str">
        <f>VLOOKUP(B433,[2]Clothes!$B$5:$D$447,3, FALSE)</f>
        <v>Outside of MKCC - Other</v>
      </c>
      <c r="E433" s="5">
        <v>5.4000000000000003E-3</v>
      </c>
      <c r="F433" s="5">
        <v>0</v>
      </c>
      <c r="G433" s="5">
        <v>0</v>
      </c>
      <c r="H433" s="5">
        <v>0</v>
      </c>
      <c r="I433" s="5">
        <v>0</v>
      </c>
      <c r="J433" s="5">
        <v>0</v>
      </c>
      <c r="K433" s="5">
        <v>0</v>
      </c>
      <c r="L433" s="5">
        <v>0</v>
      </c>
      <c r="M433" s="5">
        <v>0</v>
      </c>
      <c r="N433" s="5">
        <v>0</v>
      </c>
      <c r="O433" s="5">
        <v>0</v>
      </c>
      <c r="P433" s="5">
        <v>6.1830000000000003E-2</v>
      </c>
      <c r="Q433" s="5">
        <v>0</v>
      </c>
      <c r="R433" s="5">
        <v>0</v>
      </c>
      <c r="S433" s="5">
        <v>0</v>
      </c>
    </row>
    <row r="434" spans="1:19" hidden="1" x14ac:dyDescent="0.35">
      <c r="A434" s="2" t="s">
        <v>233</v>
      </c>
      <c r="B434" s="1" t="s">
        <v>831</v>
      </c>
      <c r="C434" t="str">
        <f>VLOOKUP(B434,[2]Clothes!$B$5:$D$447,2, FALSE)</f>
        <v>Outside of MKCC</v>
      </c>
      <c r="D434" t="str">
        <f>VLOOKUP(B434,[2]Clothes!$B$5:$D$447,3, FALSE)</f>
        <v>Outside of MKCC - Other</v>
      </c>
      <c r="E434" s="5">
        <v>0</v>
      </c>
      <c r="F434" s="5">
        <v>0</v>
      </c>
      <c r="G434" s="5">
        <v>0</v>
      </c>
      <c r="H434" s="5">
        <v>0</v>
      </c>
      <c r="I434" s="5">
        <v>0</v>
      </c>
      <c r="J434" s="5">
        <v>0</v>
      </c>
      <c r="K434" s="5">
        <v>0</v>
      </c>
      <c r="L434" s="5">
        <v>0</v>
      </c>
      <c r="M434" s="5">
        <v>0</v>
      </c>
      <c r="N434" s="5">
        <v>0</v>
      </c>
      <c r="O434" s="5">
        <v>0</v>
      </c>
      <c r="P434" s="5">
        <v>0</v>
      </c>
      <c r="Q434" s="5">
        <v>0</v>
      </c>
      <c r="R434" s="5">
        <v>0</v>
      </c>
      <c r="S434" s="5">
        <v>0</v>
      </c>
    </row>
    <row r="435" spans="1:19" hidden="1" x14ac:dyDescent="0.35">
      <c r="A435" s="2" t="s">
        <v>233</v>
      </c>
      <c r="B435" s="1" t="s">
        <v>385</v>
      </c>
      <c r="C435" t="str">
        <f>VLOOKUP(B435,[2]Clothes!$B$5:$D$447,2, FALSE)</f>
        <v>Outside of MKCC</v>
      </c>
      <c r="D435" t="str">
        <f>VLOOKUP(B435,[2]Clothes!$B$5:$D$447,3, FALSE)</f>
        <v>Outside of MKCC - Other</v>
      </c>
      <c r="E435" s="5">
        <v>0</v>
      </c>
      <c r="F435" s="5">
        <v>0</v>
      </c>
      <c r="G435" s="5">
        <v>0</v>
      </c>
      <c r="H435" s="5">
        <v>0</v>
      </c>
      <c r="I435" s="5">
        <v>0</v>
      </c>
      <c r="J435" s="5">
        <v>0</v>
      </c>
      <c r="K435" s="5">
        <v>0</v>
      </c>
      <c r="L435" s="5">
        <v>0</v>
      </c>
      <c r="M435" s="5">
        <v>0</v>
      </c>
      <c r="N435" s="5">
        <v>0</v>
      </c>
      <c r="O435" s="5">
        <v>0</v>
      </c>
      <c r="P435" s="5">
        <v>0</v>
      </c>
      <c r="Q435" s="5">
        <v>0</v>
      </c>
      <c r="R435" s="5">
        <v>0</v>
      </c>
      <c r="S435" s="5">
        <v>0</v>
      </c>
    </row>
    <row r="436" spans="1:19" hidden="1" x14ac:dyDescent="0.35">
      <c r="A436" s="2" t="s">
        <v>233</v>
      </c>
      <c r="B436" s="1" t="s">
        <v>832</v>
      </c>
      <c r="C436" t="str">
        <f>VLOOKUP(B436,[2]Clothes!$B$5:$D$447,2, FALSE)</f>
        <v>Outside of MKCC</v>
      </c>
      <c r="D436" t="str">
        <f>VLOOKUP(B436,[2]Clothes!$B$5:$D$447,3, FALSE)</f>
        <v>Outside of MKCC - Other</v>
      </c>
      <c r="E436" s="5">
        <v>0</v>
      </c>
      <c r="F436" s="5">
        <v>0</v>
      </c>
      <c r="G436" s="5">
        <v>0</v>
      </c>
      <c r="H436" s="5">
        <v>0</v>
      </c>
      <c r="I436" s="5">
        <v>0</v>
      </c>
      <c r="J436" s="5">
        <v>0</v>
      </c>
      <c r="K436" s="5">
        <v>0</v>
      </c>
      <c r="L436" s="5">
        <v>0</v>
      </c>
      <c r="M436" s="5">
        <v>0</v>
      </c>
      <c r="N436" s="5">
        <v>0</v>
      </c>
      <c r="O436" s="5">
        <v>0</v>
      </c>
      <c r="P436" s="5">
        <v>0</v>
      </c>
      <c r="Q436" s="5">
        <v>0</v>
      </c>
      <c r="R436" s="5">
        <v>0</v>
      </c>
      <c r="S436" s="5">
        <v>0</v>
      </c>
    </row>
    <row r="437" spans="1:19" hidden="1" x14ac:dyDescent="0.35">
      <c r="A437" s="2" t="s">
        <v>233</v>
      </c>
      <c r="B437" s="1" t="s">
        <v>833</v>
      </c>
      <c r="C437" t="str">
        <f>VLOOKUP(B437,[2]Clothes!$B$5:$D$447,2, FALSE)</f>
        <v>Outside of MKCC</v>
      </c>
      <c r="D437" t="str">
        <f>VLOOKUP(B437,[2]Clothes!$B$5:$D$447,3, FALSE)</f>
        <v>Outside of MKCC - Other</v>
      </c>
      <c r="E437" s="5">
        <v>0</v>
      </c>
      <c r="F437" s="5">
        <v>0</v>
      </c>
      <c r="G437" s="5">
        <v>0</v>
      </c>
      <c r="H437" s="5">
        <v>0</v>
      </c>
      <c r="I437" s="5">
        <v>0</v>
      </c>
      <c r="J437" s="5">
        <v>0</v>
      </c>
      <c r="K437" s="5">
        <v>0</v>
      </c>
      <c r="L437" s="5">
        <v>0</v>
      </c>
      <c r="M437" s="5">
        <v>0</v>
      </c>
      <c r="N437" s="5">
        <v>0</v>
      </c>
      <c r="O437" s="5">
        <v>0</v>
      </c>
      <c r="P437" s="5">
        <v>0</v>
      </c>
      <c r="Q437" s="5">
        <v>0</v>
      </c>
      <c r="R437" s="5">
        <v>0</v>
      </c>
      <c r="S437" s="5">
        <v>0</v>
      </c>
    </row>
    <row r="438" spans="1:19" hidden="1" x14ac:dyDescent="0.35">
      <c r="A438" s="2" t="s">
        <v>233</v>
      </c>
      <c r="B438" s="1" t="s">
        <v>834</v>
      </c>
      <c r="C438" t="str">
        <f>VLOOKUP(B438,[2]Clothes!$B$5:$D$447,2, FALSE)</f>
        <v>Outside of MKCC</v>
      </c>
      <c r="D438" t="str">
        <f>VLOOKUP(B438,[2]Clothes!$B$5:$D$447,3, FALSE)</f>
        <v>Outside of MKCC - Other</v>
      </c>
      <c r="E438" s="5">
        <v>0</v>
      </c>
      <c r="F438" s="5">
        <v>0</v>
      </c>
      <c r="G438" s="5">
        <v>0</v>
      </c>
      <c r="H438" s="5">
        <v>0</v>
      </c>
      <c r="I438" s="5">
        <v>0</v>
      </c>
      <c r="J438" s="5">
        <v>0</v>
      </c>
      <c r="K438" s="5">
        <v>0</v>
      </c>
      <c r="L438" s="5">
        <v>0</v>
      </c>
      <c r="M438" s="5">
        <v>0</v>
      </c>
      <c r="N438" s="5">
        <v>0</v>
      </c>
      <c r="O438" s="5">
        <v>0</v>
      </c>
      <c r="P438" s="5">
        <v>0</v>
      </c>
      <c r="Q438" s="5">
        <v>0</v>
      </c>
      <c r="R438" s="5">
        <v>0</v>
      </c>
      <c r="S438" s="5">
        <v>0</v>
      </c>
    </row>
    <row r="439" spans="1:19" hidden="1" x14ac:dyDescent="0.35">
      <c r="A439" s="2" t="s">
        <v>233</v>
      </c>
      <c r="B439" s="1" t="s">
        <v>835</v>
      </c>
      <c r="C439" t="str">
        <f>VLOOKUP(B439,[2]Clothes!$B$5:$D$447,2, FALSE)</f>
        <v>Outside of MKCC</v>
      </c>
      <c r="D439" t="str">
        <f>VLOOKUP(B439,[2]Clothes!$B$5:$D$447,3, FALSE)</f>
        <v>Outside of MKCC - Other</v>
      </c>
      <c r="E439" s="5">
        <v>0</v>
      </c>
      <c r="F439" s="5">
        <v>0</v>
      </c>
      <c r="G439" s="5">
        <v>0</v>
      </c>
      <c r="H439" s="5">
        <v>0</v>
      </c>
      <c r="I439" s="5">
        <v>0</v>
      </c>
      <c r="J439" s="5">
        <v>0</v>
      </c>
      <c r="K439" s="5">
        <v>0</v>
      </c>
      <c r="L439" s="5">
        <v>0</v>
      </c>
      <c r="M439" s="5">
        <v>0</v>
      </c>
      <c r="N439" s="5">
        <v>0</v>
      </c>
      <c r="O439" s="5">
        <v>0</v>
      </c>
      <c r="P439" s="5">
        <v>0</v>
      </c>
      <c r="Q439" s="5">
        <v>0</v>
      </c>
      <c r="R439" s="5">
        <v>0</v>
      </c>
      <c r="S439" s="5">
        <v>0</v>
      </c>
    </row>
    <row r="440" spans="1:19" hidden="1" x14ac:dyDescent="0.35">
      <c r="A440" s="2" t="s">
        <v>233</v>
      </c>
      <c r="B440" s="1" t="s">
        <v>836</v>
      </c>
      <c r="C440" t="str">
        <f>VLOOKUP(B440,[2]Clothes!$B$5:$D$447,2, FALSE)</f>
        <v>Outside of MKCC</v>
      </c>
      <c r="D440" t="str">
        <f>VLOOKUP(B440,[2]Clothes!$B$5:$D$447,3, FALSE)</f>
        <v>Outside of MKCC - Other</v>
      </c>
      <c r="E440" s="5">
        <v>1.5100000000000001E-3</v>
      </c>
      <c r="F440" s="5">
        <v>0</v>
      </c>
      <c r="G440" s="5">
        <v>0</v>
      </c>
      <c r="H440" s="5">
        <v>0</v>
      </c>
      <c r="I440" s="5">
        <v>0</v>
      </c>
      <c r="J440" s="5">
        <v>0</v>
      </c>
      <c r="K440" s="5">
        <v>0</v>
      </c>
      <c r="L440" s="5">
        <v>0</v>
      </c>
      <c r="M440" s="5">
        <v>0</v>
      </c>
      <c r="N440" s="5">
        <v>0</v>
      </c>
      <c r="O440" s="5">
        <v>0</v>
      </c>
      <c r="P440" s="5">
        <v>0</v>
      </c>
      <c r="Q440" s="5">
        <v>0</v>
      </c>
      <c r="R440" s="5">
        <v>9.9699999999999997E-3</v>
      </c>
      <c r="S440" s="5">
        <v>0</v>
      </c>
    </row>
    <row r="441" spans="1:19" hidden="1" x14ac:dyDescent="0.35">
      <c r="A441" s="2" t="s">
        <v>233</v>
      </c>
      <c r="B441" s="1" t="s">
        <v>837</v>
      </c>
      <c r="C441" t="str">
        <f>VLOOKUP(B441,[2]Clothes!$B$5:$D$447,2, FALSE)</f>
        <v>Outside of MKCC</v>
      </c>
      <c r="D441" t="str">
        <f>VLOOKUP(B441,[2]Clothes!$B$5:$D$447,3, FALSE)</f>
        <v>Northampton</v>
      </c>
      <c r="E441" s="5">
        <v>0</v>
      </c>
      <c r="F441" s="5">
        <v>0</v>
      </c>
      <c r="G441" s="5">
        <v>0</v>
      </c>
      <c r="H441" s="5">
        <v>0</v>
      </c>
      <c r="I441" s="5">
        <v>0</v>
      </c>
      <c r="J441" s="5">
        <v>0</v>
      </c>
      <c r="K441" s="5">
        <v>0</v>
      </c>
      <c r="L441" s="5">
        <v>0</v>
      </c>
      <c r="M441" s="5">
        <v>0</v>
      </c>
      <c r="N441" s="5">
        <v>0</v>
      </c>
      <c r="O441" s="5">
        <v>0</v>
      </c>
      <c r="P441" s="5">
        <v>0</v>
      </c>
      <c r="Q441" s="5">
        <v>0</v>
      </c>
      <c r="R441" s="5">
        <v>0</v>
      </c>
      <c r="S441" s="5">
        <v>0</v>
      </c>
    </row>
    <row r="442" spans="1:19" hidden="1" x14ac:dyDescent="0.35">
      <c r="A442" s="2" t="s">
        <v>233</v>
      </c>
      <c r="B442" s="1" t="s">
        <v>838</v>
      </c>
      <c r="C442" t="str">
        <f>VLOOKUP(B442,[2]Clothes!$B$5:$D$447,2, FALSE)</f>
        <v>Outside of MKCC</v>
      </c>
      <c r="D442" t="str">
        <f>VLOOKUP(B442,[2]Clothes!$B$5:$D$447,3, FALSE)</f>
        <v>Outside of MKCC - Other</v>
      </c>
      <c r="E442" s="5">
        <v>0</v>
      </c>
      <c r="F442" s="5">
        <v>0</v>
      </c>
      <c r="G442" s="5">
        <v>0</v>
      </c>
      <c r="H442" s="5">
        <v>0</v>
      </c>
      <c r="I442" s="5">
        <v>0</v>
      </c>
      <c r="J442" s="5">
        <v>0</v>
      </c>
      <c r="K442" s="5">
        <v>0</v>
      </c>
      <c r="L442" s="5">
        <v>0</v>
      </c>
      <c r="M442" s="5">
        <v>0</v>
      </c>
      <c r="N442" s="5">
        <v>0</v>
      </c>
      <c r="O442" s="5">
        <v>0</v>
      </c>
      <c r="P442" s="5">
        <v>0</v>
      </c>
      <c r="Q442" s="5">
        <v>0</v>
      </c>
      <c r="R442" s="5">
        <v>0</v>
      </c>
      <c r="S442" s="5">
        <v>0</v>
      </c>
    </row>
    <row r="443" spans="1:19" hidden="1" x14ac:dyDescent="0.35">
      <c r="A443" s="2" t="s">
        <v>233</v>
      </c>
      <c r="B443" s="1" t="s">
        <v>839</v>
      </c>
      <c r="C443" t="str">
        <f>VLOOKUP(B443,[2]Clothes!$B$5:$D$447,2, FALSE)</f>
        <v>Outside of MKCC</v>
      </c>
      <c r="D443" t="str">
        <f>VLOOKUP(B443,[2]Clothes!$B$5:$D$447,3, FALSE)</f>
        <v>Outside of MKCC - Other</v>
      </c>
      <c r="E443" s="5">
        <v>0</v>
      </c>
      <c r="F443" s="5">
        <v>0</v>
      </c>
      <c r="G443" s="5">
        <v>0</v>
      </c>
      <c r="H443" s="5">
        <v>0</v>
      </c>
      <c r="I443" s="5">
        <v>0</v>
      </c>
      <c r="J443" s="5">
        <v>0</v>
      </c>
      <c r="K443" s="5">
        <v>0</v>
      </c>
      <c r="L443" s="5">
        <v>0</v>
      </c>
      <c r="M443" s="5">
        <v>0</v>
      </c>
      <c r="N443" s="5">
        <v>0</v>
      </c>
      <c r="O443" s="5">
        <v>0</v>
      </c>
      <c r="P443" s="5">
        <v>0</v>
      </c>
      <c r="Q443" s="5">
        <v>0</v>
      </c>
      <c r="R443" s="5">
        <v>0</v>
      </c>
      <c r="S443" s="5">
        <v>0</v>
      </c>
    </row>
    <row r="444" spans="1:19" hidden="1" x14ac:dyDescent="0.35">
      <c r="A444" s="2" t="s">
        <v>233</v>
      </c>
      <c r="B444" s="1" t="s">
        <v>840</v>
      </c>
      <c r="C444" t="str">
        <f>VLOOKUP(B444,[2]Clothes!$B$5:$D$447,2, FALSE)</f>
        <v>Outside of MKCC</v>
      </c>
      <c r="D444" t="str">
        <f>VLOOKUP(B444,[2]Clothes!$B$5:$D$447,3, FALSE)</f>
        <v>Outside of MKCC - Other</v>
      </c>
      <c r="E444" s="5">
        <v>0</v>
      </c>
      <c r="F444" s="5">
        <v>0</v>
      </c>
      <c r="G444" s="5">
        <v>0</v>
      </c>
      <c r="H444" s="5">
        <v>0</v>
      </c>
      <c r="I444" s="5">
        <v>0</v>
      </c>
      <c r="J444" s="5">
        <v>0</v>
      </c>
      <c r="K444" s="5">
        <v>0</v>
      </c>
      <c r="L444" s="5">
        <v>0</v>
      </c>
      <c r="M444" s="5">
        <v>0</v>
      </c>
      <c r="N444" s="5">
        <v>0</v>
      </c>
      <c r="O444" s="5">
        <v>0</v>
      </c>
      <c r="P444" s="5">
        <v>0</v>
      </c>
      <c r="Q444" s="5">
        <v>0</v>
      </c>
      <c r="R444" s="5">
        <v>0</v>
      </c>
      <c r="S444" s="5">
        <v>0</v>
      </c>
    </row>
    <row r="445" spans="1:19" hidden="1" x14ac:dyDescent="0.35">
      <c r="A445" s="2" t="s">
        <v>233</v>
      </c>
      <c r="B445" s="1" t="s">
        <v>841</v>
      </c>
      <c r="C445" t="str">
        <f>VLOOKUP(B445,[2]Clothes!$B$5:$D$447,2, FALSE)</f>
        <v>Outside of MKCC</v>
      </c>
      <c r="D445" t="str">
        <f>VLOOKUP(B445,[2]Clothes!$B$5:$D$447,3, FALSE)</f>
        <v>Outside of MKCC - Other</v>
      </c>
      <c r="E445" s="5">
        <v>0</v>
      </c>
      <c r="F445" s="5">
        <v>0</v>
      </c>
      <c r="G445" s="5">
        <v>0</v>
      </c>
      <c r="H445" s="5">
        <v>0</v>
      </c>
      <c r="I445" s="5">
        <v>0</v>
      </c>
      <c r="J445" s="5">
        <v>0</v>
      </c>
      <c r="K445" s="5">
        <v>0</v>
      </c>
      <c r="L445" s="5">
        <v>0</v>
      </c>
      <c r="M445" s="5">
        <v>0</v>
      </c>
      <c r="N445" s="5">
        <v>0</v>
      </c>
      <c r="O445" s="5">
        <v>0</v>
      </c>
      <c r="P445" s="5">
        <v>0</v>
      </c>
      <c r="Q445" s="5">
        <v>0</v>
      </c>
      <c r="R445" s="5">
        <v>0</v>
      </c>
      <c r="S445" s="5">
        <v>0</v>
      </c>
    </row>
    <row r="446" spans="1:19" hidden="1" x14ac:dyDescent="0.35">
      <c r="A446" s="2" t="s">
        <v>233</v>
      </c>
      <c r="B446" s="1" t="s">
        <v>842</v>
      </c>
      <c r="C446" t="str">
        <f>VLOOKUP(B446,[2]Clothes!$B$5:$D$447,2, FALSE)</f>
        <v>Outside of MKCC</v>
      </c>
      <c r="D446" t="str">
        <f>VLOOKUP(B446,[2]Clothes!$B$5:$D$447,3, FALSE)</f>
        <v>Outside of MKCC - Other</v>
      </c>
      <c r="E446" s="5">
        <v>0</v>
      </c>
      <c r="F446" s="5">
        <v>0</v>
      </c>
      <c r="G446" s="5">
        <v>0</v>
      </c>
      <c r="H446" s="5">
        <v>0</v>
      </c>
      <c r="I446" s="5">
        <v>0</v>
      </c>
      <c r="J446" s="5">
        <v>0</v>
      </c>
      <c r="K446" s="5">
        <v>0</v>
      </c>
      <c r="L446" s="5">
        <v>0</v>
      </c>
      <c r="M446" s="5">
        <v>0</v>
      </c>
      <c r="N446" s="5">
        <v>0</v>
      </c>
      <c r="O446" s="5">
        <v>0</v>
      </c>
      <c r="P446" s="5">
        <v>0</v>
      </c>
      <c r="Q446" s="5">
        <v>0</v>
      </c>
      <c r="R446" s="5">
        <v>0</v>
      </c>
      <c r="S446" s="5">
        <v>0</v>
      </c>
    </row>
    <row r="448" spans="1:19" x14ac:dyDescent="0.35">
      <c r="E448" s="5">
        <f>SUM(E5:E446)</f>
        <v>1.0000200000000001</v>
      </c>
      <c r="F448" s="5">
        <f t="shared" ref="F448:S448" si="0">SUM(F5:F446)</f>
        <v>0.99992000000000003</v>
      </c>
      <c r="G448" s="5">
        <f t="shared" si="0"/>
        <v>1.0000899999999999</v>
      </c>
      <c r="H448" s="5">
        <f t="shared" si="0"/>
        <v>1.0000300000000002</v>
      </c>
      <c r="I448" s="5">
        <f t="shared" si="0"/>
        <v>0.99994000000000016</v>
      </c>
      <c r="J448" s="5">
        <f t="shared" si="0"/>
        <v>0.99997000000000025</v>
      </c>
      <c r="K448" s="5">
        <f t="shared" si="0"/>
        <v>0.99997999999999998</v>
      </c>
      <c r="L448" s="5">
        <f t="shared" si="0"/>
        <v>1.0001100000000001</v>
      </c>
      <c r="M448" s="5">
        <f t="shared" si="0"/>
        <v>1.0000100000000001</v>
      </c>
      <c r="N448" s="5">
        <f t="shared" si="0"/>
        <v>0.99993000000000021</v>
      </c>
      <c r="O448" s="5">
        <f t="shared" si="0"/>
        <v>0.99990999999999997</v>
      </c>
      <c r="P448" s="5">
        <f t="shared" si="0"/>
        <v>1.0000200000000001</v>
      </c>
      <c r="Q448" s="5">
        <f t="shared" si="0"/>
        <v>1.0000100000000001</v>
      </c>
      <c r="R448" s="5">
        <f t="shared" si="0"/>
        <v>1.0000200000000001</v>
      </c>
      <c r="S448" s="5">
        <f t="shared" si="0"/>
        <v>1.0000099999999998</v>
      </c>
    </row>
    <row r="455" spans="1:19" x14ac:dyDescent="0.35">
      <c r="A455" t="s">
        <v>1813</v>
      </c>
      <c r="E455" s="13" t="s">
        <v>0</v>
      </c>
      <c r="F455" s="13" t="s">
        <v>1</v>
      </c>
      <c r="G455" s="13" t="s">
        <v>2</v>
      </c>
      <c r="H455" s="13" t="s">
        <v>3</v>
      </c>
      <c r="I455" s="13" t="s">
        <v>4</v>
      </c>
      <c r="J455" s="13" t="s">
        <v>5</v>
      </c>
      <c r="K455" s="13" t="s">
        <v>6</v>
      </c>
      <c r="L455" s="13" t="s">
        <v>7</v>
      </c>
      <c r="M455" s="13" t="s">
        <v>8</v>
      </c>
      <c r="N455" s="13" t="s">
        <v>9</v>
      </c>
      <c r="O455" s="13" t="s">
        <v>10</v>
      </c>
      <c r="P455" s="13" t="s">
        <v>11</v>
      </c>
      <c r="Q455" s="13" t="s">
        <v>12</v>
      </c>
      <c r="R455" s="13" t="s">
        <v>13</v>
      </c>
      <c r="S455" s="13" t="s">
        <v>14</v>
      </c>
    </row>
    <row r="456" spans="1:19" x14ac:dyDescent="0.35">
      <c r="A456" s="14" t="s">
        <v>1814</v>
      </c>
      <c r="B456" s="15"/>
      <c r="C456" s="15"/>
      <c r="D456" s="15"/>
      <c r="E456" s="564">
        <f ca="1">SUM(E457+E468)</f>
        <v>0.67122999999999999</v>
      </c>
      <c r="F456" s="564">
        <f t="shared" ref="F456:S456" ca="1" si="1">SUM(F457+F468)</f>
        <v>0.81881999999999999</v>
      </c>
      <c r="G456" s="564">
        <f t="shared" ca="1" si="1"/>
        <v>1.0000899999999999</v>
      </c>
      <c r="H456" s="564">
        <f t="shared" ca="1" si="1"/>
        <v>0.93959000000000015</v>
      </c>
      <c r="I456" s="564">
        <f t="shared" ca="1" si="1"/>
        <v>0.71772999999999998</v>
      </c>
      <c r="J456" s="564">
        <f t="shared" ca="1" si="1"/>
        <v>0.95312000000000019</v>
      </c>
      <c r="K456" s="564">
        <f t="shared" ca="1" si="1"/>
        <v>0.96548999999999996</v>
      </c>
      <c r="L456" s="564">
        <f t="shared" ca="1" si="1"/>
        <v>0.92737000000000003</v>
      </c>
      <c r="M456" s="564">
        <f t="shared" ca="1" si="1"/>
        <v>0.61221000000000003</v>
      </c>
      <c r="N456" s="564">
        <f t="shared" ca="1" si="1"/>
        <v>0.99993000000000021</v>
      </c>
      <c r="O456" s="564">
        <f t="shared" ca="1" si="1"/>
        <v>0.93423</v>
      </c>
      <c r="P456" s="564">
        <f t="shared" ca="1" si="1"/>
        <v>0.36887000000000003</v>
      </c>
      <c r="Q456" s="564">
        <f t="shared" ca="1" si="1"/>
        <v>0.67396</v>
      </c>
      <c r="R456" s="564">
        <f t="shared" ca="1" si="1"/>
        <v>0.32223000000000002</v>
      </c>
      <c r="S456" s="564">
        <f t="shared" ca="1" si="1"/>
        <v>0.36379</v>
      </c>
    </row>
    <row r="457" spans="1:19" x14ac:dyDescent="0.35">
      <c r="A457" s="16" t="s">
        <v>1815</v>
      </c>
      <c r="B457" s="16"/>
      <c r="C457" s="16"/>
      <c r="D457" s="16"/>
      <c r="E457" s="17">
        <f t="shared" ref="E457:S457" ca="1" si="2">SUM(E458+E459+E460+E461+E462+E463+E464+E465+E466+E467)</f>
        <v>0.58558999999999994</v>
      </c>
      <c r="F457" s="17">
        <f t="shared" ca="1" si="2"/>
        <v>0.76898</v>
      </c>
      <c r="G457" s="17">
        <f t="shared" ca="1" si="2"/>
        <v>0.84031999999999996</v>
      </c>
      <c r="H457" s="17">
        <f t="shared" ca="1" si="2"/>
        <v>0.66913000000000011</v>
      </c>
      <c r="I457" s="17">
        <f t="shared" ca="1" si="2"/>
        <v>0.47314999999999996</v>
      </c>
      <c r="J457" s="17">
        <f t="shared" ca="1" si="2"/>
        <v>0.82071000000000016</v>
      </c>
      <c r="K457" s="17">
        <f t="shared" ca="1" si="2"/>
        <v>0.89239000000000002</v>
      </c>
      <c r="L457" s="17">
        <f t="shared" ca="1" si="2"/>
        <v>0.88873000000000002</v>
      </c>
      <c r="M457" s="17">
        <f t="shared" ca="1" si="2"/>
        <v>0.55818000000000001</v>
      </c>
      <c r="N457" s="17">
        <f t="shared" ca="1" si="2"/>
        <v>0.85348000000000013</v>
      </c>
      <c r="O457" s="17">
        <f t="shared" ca="1" si="2"/>
        <v>0.75541000000000003</v>
      </c>
      <c r="P457" s="17">
        <f t="shared" ca="1" si="2"/>
        <v>0.35736000000000001</v>
      </c>
      <c r="Q457" s="17">
        <f t="shared" ca="1" si="2"/>
        <v>0.64975000000000005</v>
      </c>
      <c r="R457" s="17">
        <f t="shared" ca="1" si="2"/>
        <v>0.31226000000000004</v>
      </c>
      <c r="S457" s="17">
        <f t="shared" ca="1" si="2"/>
        <v>0.22183</v>
      </c>
    </row>
    <row r="458" spans="1:19" x14ac:dyDescent="0.35">
      <c r="A458" s="18" t="s">
        <v>1816</v>
      </c>
      <c r="B458" s="19"/>
      <c r="C458" s="19"/>
      <c r="D458" s="19"/>
      <c r="E458" s="20">
        <f t="shared" ref="E458:S467" ca="1" si="3">SUMIF($C$5:$S$447, $A458, E$5:E$447)</f>
        <v>0.55206</v>
      </c>
      <c r="F458" s="20">
        <f t="shared" ca="1" si="3"/>
        <v>0.70965999999999996</v>
      </c>
      <c r="G458" s="20">
        <f t="shared" ca="1" si="3"/>
        <v>0.82035999999999998</v>
      </c>
      <c r="H458" s="20">
        <f t="shared" ca="1" si="3"/>
        <v>0.59369000000000005</v>
      </c>
      <c r="I458" s="20">
        <f t="shared" ca="1" si="3"/>
        <v>0.42565999999999998</v>
      </c>
      <c r="J458" s="20">
        <f t="shared" ca="1" si="3"/>
        <v>0.79431000000000007</v>
      </c>
      <c r="K458" s="20">
        <f t="shared" ca="1" si="3"/>
        <v>0.83901000000000003</v>
      </c>
      <c r="L458" s="20">
        <f t="shared" ca="1" si="3"/>
        <v>0.74680999999999997</v>
      </c>
      <c r="M458" s="20">
        <f t="shared" ca="1" si="3"/>
        <v>0.55818000000000001</v>
      </c>
      <c r="N458" s="20">
        <f t="shared" ca="1" si="3"/>
        <v>0.82423000000000002</v>
      </c>
      <c r="O458" s="20">
        <f t="shared" ca="1" si="3"/>
        <v>0.64036000000000004</v>
      </c>
      <c r="P458" s="20">
        <f t="shared" ca="1" si="3"/>
        <v>0.28885</v>
      </c>
      <c r="Q458" s="20">
        <f t="shared" ca="1" si="3"/>
        <v>0.64975000000000005</v>
      </c>
      <c r="R458" s="20">
        <f t="shared" ca="1" si="3"/>
        <v>0.31226000000000004</v>
      </c>
      <c r="S458" s="20">
        <f t="shared" ca="1" si="3"/>
        <v>0.17948</v>
      </c>
    </row>
    <row r="459" spans="1:19" x14ac:dyDescent="0.35">
      <c r="A459" s="18" t="s">
        <v>1821</v>
      </c>
      <c r="B459" s="19"/>
      <c r="C459" s="19"/>
      <c r="D459" s="19"/>
      <c r="E459" s="20">
        <f t="shared" ca="1" si="3"/>
        <v>6.6100000000000004E-3</v>
      </c>
      <c r="F459" s="20">
        <f t="shared" ca="1" si="3"/>
        <v>5.9319999999999998E-2</v>
      </c>
      <c r="G459" s="20">
        <f t="shared" ca="1" si="3"/>
        <v>9.9799999999999993E-3</v>
      </c>
      <c r="H459" s="20">
        <f t="shared" ca="1" si="3"/>
        <v>4.827E-2</v>
      </c>
      <c r="I459" s="20">
        <f t="shared" ca="1" si="3"/>
        <v>0</v>
      </c>
      <c r="J459" s="20">
        <f t="shared" ca="1" si="3"/>
        <v>0</v>
      </c>
      <c r="K459" s="20">
        <f t="shared" ca="1" si="3"/>
        <v>8.7399999999999995E-3</v>
      </c>
      <c r="L459" s="20">
        <f t="shared" ca="1" si="3"/>
        <v>0</v>
      </c>
      <c r="M459" s="20">
        <f t="shared" ca="1" si="3"/>
        <v>0</v>
      </c>
      <c r="N459" s="20">
        <f t="shared" ca="1" si="3"/>
        <v>0</v>
      </c>
      <c r="O459" s="20">
        <f t="shared" ca="1" si="3"/>
        <v>0</v>
      </c>
      <c r="P459" s="20">
        <f t="shared" ca="1" si="3"/>
        <v>0</v>
      </c>
      <c r="Q459" s="20">
        <f t="shared" ca="1" si="3"/>
        <v>0</v>
      </c>
      <c r="R459" s="20">
        <f t="shared" ca="1" si="3"/>
        <v>0</v>
      </c>
      <c r="S459" s="20">
        <f t="shared" ca="1" si="3"/>
        <v>0</v>
      </c>
    </row>
    <row r="460" spans="1:19" x14ac:dyDescent="0.35">
      <c r="A460" s="18" t="s">
        <v>1824</v>
      </c>
      <c r="B460" s="19"/>
      <c r="C460" s="19"/>
      <c r="D460" s="19"/>
      <c r="E460" s="20">
        <f t="shared" ca="1" si="3"/>
        <v>1.1350000000000001E-2</v>
      </c>
      <c r="F460" s="20">
        <f t="shared" ca="1" si="3"/>
        <v>0</v>
      </c>
      <c r="G460" s="20">
        <f t="shared" ca="1" si="3"/>
        <v>9.9799999999999993E-3</v>
      </c>
      <c r="H460" s="20">
        <f t="shared" ca="1" si="3"/>
        <v>1.9539999999999998E-2</v>
      </c>
      <c r="I460" s="20">
        <f t="shared" ca="1" si="3"/>
        <v>4.7489999999999997E-2</v>
      </c>
      <c r="J460" s="20">
        <f t="shared" ca="1" si="3"/>
        <v>8.8000000000000005E-3</v>
      </c>
      <c r="K460" s="20">
        <f t="shared" ca="1" si="3"/>
        <v>2.232E-2</v>
      </c>
      <c r="L460" s="20">
        <f t="shared" ca="1" si="3"/>
        <v>0</v>
      </c>
      <c r="M460" s="20">
        <f t="shared" ca="1" si="3"/>
        <v>0</v>
      </c>
      <c r="N460" s="20">
        <f t="shared" ca="1" si="3"/>
        <v>0</v>
      </c>
      <c r="O460" s="20">
        <f t="shared" ca="1" si="3"/>
        <v>0</v>
      </c>
      <c r="P460" s="20">
        <f t="shared" ca="1" si="3"/>
        <v>6.8510000000000001E-2</v>
      </c>
      <c r="Q460" s="20">
        <f t="shared" ca="1" si="3"/>
        <v>0</v>
      </c>
      <c r="R460" s="20">
        <f t="shared" ca="1" si="3"/>
        <v>0</v>
      </c>
      <c r="S460" s="20">
        <f t="shared" ca="1" si="3"/>
        <v>0</v>
      </c>
    </row>
    <row r="461" spans="1:19" x14ac:dyDescent="0.35">
      <c r="A461" s="18" t="s">
        <v>1828</v>
      </c>
      <c r="B461" s="19"/>
      <c r="C461" s="19"/>
      <c r="D461" s="19"/>
      <c r="E461" s="20">
        <f t="shared" ca="1" si="3"/>
        <v>0</v>
      </c>
      <c r="F461" s="20">
        <f t="shared" ca="1" si="3"/>
        <v>0</v>
      </c>
      <c r="G461" s="20">
        <f t="shared" ca="1" si="3"/>
        <v>0</v>
      </c>
      <c r="H461" s="20">
        <f t="shared" ca="1" si="3"/>
        <v>0</v>
      </c>
      <c r="I461" s="20">
        <f t="shared" ca="1" si="3"/>
        <v>0</v>
      </c>
      <c r="J461" s="20">
        <f t="shared" ca="1" si="3"/>
        <v>0</v>
      </c>
      <c r="K461" s="20">
        <f t="shared" ca="1" si="3"/>
        <v>0</v>
      </c>
      <c r="L461" s="20">
        <f t="shared" ca="1" si="3"/>
        <v>0</v>
      </c>
      <c r="M461" s="20">
        <f t="shared" ca="1" si="3"/>
        <v>0</v>
      </c>
      <c r="N461" s="20">
        <f t="shared" ca="1" si="3"/>
        <v>0</v>
      </c>
      <c r="O461" s="20">
        <f t="shared" ca="1" si="3"/>
        <v>0</v>
      </c>
      <c r="P461" s="20">
        <f t="shared" ca="1" si="3"/>
        <v>0</v>
      </c>
      <c r="Q461" s="20">
        <f t="shared" ca="1" si="3"/>
        <v>0</v>
      </c>
      <c r="R461" s="20">
        <f t="shared" ca="1" si="3"/>
        <v>0</v>
      </c>
      <c r="S461" s="20">
        <f t="shared" ca="1" si="3"/>
        <v>0</v>
      </c>
    </row>
    <row r="462" spans="1:19" x14ac:dyDescent="0.35">
      <c r="A462" s="18" t="s">
        <v>1831</v>
      </c>
      <c r="B462" s="19"/>
      <c r="C462" s="19"/>
      <c r="D462" s="19"/>
      <c r="E462" s="20">
        <f t="shared" ca="1" si="3"/>
        <v>8.2799999999999992E-3</v>
      </c>
      <c r="F462" s="20">
        <f t="shared" ca="1" si="3"/>
        <v>0</v>
      </c>
      <c r="G462" s="20">
        <f t="shared" ca="1" si="3"/>
        <v>0</v>
      </c>
      <c r="H462" s="20">
        <f t="shared" ca="1" si="3"/>
        <v>7.6299999999999996E-3</v>
      </c>
      <c r="I462" s="20">
        <f t="shared" ca="1" si="3"/>
        <v>0</v>
      </c>
      <c r="J462" s="20">
        <f t="shared" ca="1" si="3"/>
        <v>8.8000000000000005E-3</v>
      </c>
      <c r="K462" s="20">
        <f t="shared" ca="1" si="3"/>
        <v>0</v>
      </c>
      <c r="L462" s="20">
        <f t="shared" ca="1" si="3"/>
        <v>0.14191999999999999</v>
      </c>
      <c r="M462" s="20">
        <f t="shared" ca="1" si="3"/>
        <v>0</v>
      </c>
      <c r="N462" s="20">
        <f t="shared" ca="1" si="3"/>
        <v>9.75E-3</v>
      </c>
      <c r="O462" s="20">
        <f t="shared" ca="1" si="3"/>
        <v>0</v>
      </c>
      <c r="P462" s="20">
        <f t="shared" ca="1" si="3"/>
        <v>0</v>
      </c>
      <c r="Q462" s="20">
        <f t="shared" ca="1" si="3"/>
        <v>0</v>
      </c>
      <c r="R462" s="20">
        <f t="shared" ca="1" si="3"/>
        <v>0</v>
      </c>
      <c r="S462" s="20">
        <f t="shared" ca="1" si="3"/>
        <v>0</v>
      </c>
    </row>
    <row r="463" spans="1:19" x14ac:dyDescent="0.35">
      <c r="A463" s="18" t="s">
        <v>1834</v>
      </c>
      <c r="B463" s="19"/>
      <c r="C463" s="19"/>
      <c r="D463" s="19"/>
      <c r="E463" s="20">
        <f t="shared" ca="1" si="3"/>
        <v>0</v>
      </c>
      <c r="F463" s="20">
        <f t="shared" ca="1" si="3"/>
        <v>0</v>
      </c>
      <c r="G463" s="20">
        <f t="shared" ca="1" si="3"/>
        <v>0</v>
      </c>
      <c r="H463" s="20">
        <f t="shared" ca="1" si="3"/>
        <v>0</v>
      </c>
      <c r="I463" s="20">
        <f t="shared" ca="1" si="3"/>
        <v>0</v>
      </c>
      <c r="J463" s="20">
        <f t="shared" ca="1" si="3"/>
        <v>0</v>
      </c>
      <c r="K463" s="20">
        <f t="shared" ca="1" si="3"/>
        <v>0</v>
      </c>
      <c r="L463" s="20">
        <f t="shared" ca="1" si="3"/>
        <v>0</v>
      </c>
      <c r="M463" s="20">
        <f t="shared" ca="1" si="3"/>
        <v>0</v>
      </c>
      <c r="N463" s="20">
        <f t="shared" ca="1" si="3"/>
        <v>0</v>
      </c>
      <c r="O463" s="20">
        <f t="shared" ca="1" si="3"/>
        <v>0</v>
      </c>
      <c r="P463" s="20">
        <f t="shared" ca="1" si="3"/>
        <v>0</v>
      </c>
      <c r="Q463" s="20">
        <f t="shared" ca="1" si="3"/>
        <v>0</v>
      </c>
      <c r="R463" s="20">
        <f t="shared" ca="1" si="3"/>
        <v>0</v>
      </c>
      <c r="S463" s="20">
        <f t="shared" ca="1" si="3"/>
        <v>0</v>
      </c>
    </row>
    <row r="464" spans="1:19" x14ac:dyDescent="0.35">
      <c r="A464" s="19" t="s">
        <v>1837</v>
      </c>
      <c r="B464" s="19"/>
      <c r="C464" s="19"/>
      <c r="D464" s="19"/>
      <c r="E464" s="20">
        <f t="shared" ca="1" si="3"/>
        <v>2.0200000000000001E-3</v>
      </c>
      <c r="F464" s="20">
        <f t="shared" ca="1" si="3"/>
        <v>0</v>
      </c>
      <c r="G464" s="20">
        <f t="shared" ca="1" si="3"/>
        <v>0</v>
      </c>
      <c r="H464" s="20">
        <f t="shared" ca="1" si="3"/>
        <v>0</v>
      </c>
      <c r="I464" s="20">
        <f t="shared" ca="1" si="3"/>
        <v>0</v>
      </c>
      <c r="J464" s="20">
        <f t="shared" ca="1" si="3"/>
        <v>0</v>
      </c>
      <c r="K464" s="20">
        <f t="shared" ca="1" si="3"/>
        <v>0</v>
      </c>
      <c r="L464" s="20">
        <f t="shared" ca="1" si="3"/>
        <v>0</v>
      </c>
      <c r="M464" s="20">
        <f t="shared" ca="1" si="3"/>
        <v>0</v>
      </c>
      <c r="N464" s="20">
        <f t="shared" ca="1" si="3"/>
        <v>9.75E-3</v>
      </c>
      <c r="O464" s="20">
        <f t="shared" ca="1" si="3"/>
        <v>0.11505</v>
      </c>
      <c r="P464" s="20">
        <f t="shared" ca="1" si="3"/>
        <v>0</v>
      </c>
      <c r="Q464" s="20">
        <f t="shared" ca="1" si="3"/>
        <v>0</v>
      </c>
      <c r="R464" s="20">
        <f t="shared" ca="1" si="3"/>
        <v>0</v>
      </c>
      <c r="S464" s="20">
        <f t="shared" ca="1" si="3"/>
        <v>0</v>
      </c>
    </row>
    <row r="465" spans="1:19" x14ac:dyDescent="0.35">
      <c r="A465" s="18" t="s">
        <v>1840</v>
      </c>
      <c r="B465" s="19"/>
      <c r="C465" s="19"/>
      <c r="D465" s="19"/>
      <c r="E465" s="20">
        <f t="shared" ca="1" si="3"/>
        <v>5.1999999999999995E-4</v>
      </c>
      <c r="F465" s="20">
        <f t="shared" ca="1" si="3"/>
        <v>0</v>
      </c>
      <c r="G465" s="20">
        <f t="shared" ca="1" si="3"/>
        <v>0</v>
      </c>
      <c r="H465" s="20">
        <f t="shared" ca="1" si="3"/>
        <v>0</v>
      </c>
      <c r="I465" s="20">
        <f t="shared" ca="1" si="3"/>
        <v>0</v>
      </c>
      <c r="J465" s="20">
        <f t="shared" ca="1" si="3"/>
        <v>0</v>
      </c>
      <c r="K465" s="20">
        <f t="shared" ca="1" si="3"/>
        <v>0</v>
      </c>
      <c r="L465" s="20">
        <f t="shared" ca="1" si="3"/>
        <v>0</v>
      </c>
      <c r="M465" s="20">
        <f t="shared" ca="1" si="3"/>
        <v>0</v>
      </c>
      <c r="N465" s="20">
        <f t="shared" ca="1" si="3"/>
        <v>9.75E-3</v>
      </c>
      <c r="O465" s="20">
        <f t="shared" ca="1" si="3"/>
        <v>0</v>
      </c>
      <c r="P465" s="20">
        <f t="shared" ca="1" si="3"/>
        <v>0</v>
      </c>
      <c r="Q465" s="20">
        <f t="shared" ca="1" si="3"/>
        <v>0</v>
      </c>
      <c r="R465" s="20">
        <f t="shared" ca="1" si="3"/>
        <v>0</v>
      </c>
      <c r="S465" s="20">
        <f t="shared" ca="1" si="3"/>
        <v>0</v>
      </c>
    </row>
    <row r="466" spans="1:19" x14ac:dyDescent="0.35">
      <c r="A466" s="18" t="s">
        <v>1843</v>
      </c>
      <c r="B466" s="19"/>
      <c r="C466" s="19"/>
      <c r="D466" s="19"/>
      <c r="E466" s="20">
        <f t="shared" ca="1" si="3"/>
        <v>0</v>
      </c>
      <c r="F466" s="20">
        <f t="shared" ca="1" si="3"/>
        <v>0</v>
      </c>
      <c r="G466" s="20">
        <f t="shared" ca="1" si="3"/>
        <v>0</v>
      </c>
      <c r="H466" s="20">
        <f t="shared" ca="1" si="3"/>
        <v>0</v>
      </c>
      <c r="I466" s="20">
        <f t="shared" ca="1" si="3"/>
        <v>0</v>
      </c>
      <c r="J466" s="20">
        <f t="shared" ca="1" si="3"/>
        <v>0</v>
      </c>
      <c r="K466" s="20">
        <f t="shared" ca="1" si="3"/>
        <v>0</v>
      </c>
      <c r="L466" s="20">
        <f t="shared" ca="1" si="3"/>
        <v>0</v>
      </c>
      <c r="M466" s="20">
        <f t="shared" ca="1" si="3"/>
        <v>0</v>
      </c>
      <c r="N466" s="20">
        <f t="shared" ca="1" si="3"/>
        <v>0</v>
      </c>
      <c r="O466" s="20">
        <f t="shared" ca="1" si="3"/>
        <v>0</v>
      </c>
      <c r="P466" s="20">
        <f t="shared" ca="1" si="3"/>
        <v>0</v>
      </c>
      <c r="Q466" s="20">
        <f t="shared" ca="1" si="3"/>
        <v>0</v>
      </c>
      <c r="R466" s="20">
        <f t="shared" ca="1" si="3"/>
        <v>0</v>
      </c>
      <c r="S466" s="20">
        <f t="shared" ca="1" si="3"/>
        <v>0</v>
      </c>
    </row>
    <row r="467" spans="1:19" x14ac:dyDescent="0.35">
      <c r="A467" s="19" t="s">
        <v>1845</v>
      </c>
      <c r="B467" s="19"/>
      <c r="C467" s="19"/>
      <c r="D467" s="19"/>
      <c r="E467" s="20">
        <f t="shared" ca="1" si="3"/>
        <v>4.7499999999999999E-3</v>
      </c>
      <c r="F467" s="20">
        <f t="shared" ca="1" si="3"/>
        <v>0</v>
      </c>
      <c r="G467" s="20">
        <f t="shared" ca="1" si="3"/>
        <v>0</v>
      </c>
      <c r="H467" s="20">
        <f t="shared" ca="1" si="3"/>
        <v>0</v>
      </c>
      <c r="I467" s="20">
        <f t="shared" ca="1" si="3"/>
        <v>0</v>
      </c>
      <c r="J467" s="20">
        <f t="shared" ca="1" si="3"/>
        <v>8.8000000000000005E-3</v>
      </c>
      <c r="K467" s="20">
        <f t="shared" ca="1" si="3"/>
        <v>2.232E-2</v>
      </c>
      <c r="L467" s="20">
        <f t="shared" ca="1" si="3"/>
        <v>0</v>
      </c>
      <c r="M467" s="20">
        <f t="shared" ca="1" si="3"/>
        <v>0</v>
      </c>
      <c r="N467" s="20">
        <f t="shared" ca="1" si="3"/>
        <v>0</v>
      </c>
      <c r="O467" s="20">
        <f t="shared" ca="1" si="3"/>
        <v>0</v>
      </c>
      <c r="P467" s="20">
        <f t="shared" ca="1" si="3"/>
        <v>0</v>
      </c>
      <c r="Q467" s="20">
        <f t="shared" ca="1" si="3"/>
        <v>0</v>
      </c>
      <c r="R467" s="20">
        <f t="shared" ca="1" si="3"/>
        <v>0</v>
      </c>
      <c r="S467" s="20">
        <f t="shared" ca="1" si="3"/>
        <v>4.2349999999999999E-2</v>
      </c>
    </row>
    <row r="468" spans="1:19" x14ac:dyDescent="0.35">
      <c r="A468" s="7" t="s">
        <v>1853</v>
      </c>
      <c r="B468" s="16"/>
      <c r="C468" s="16"/>
      <c r="D468" s="16"/>
      <c r="E468" s="23">
        <f ca="1">SUMIF($C$5:$S$447,$A468, E$5:E$447)</f>
        <v>8.5640000000000008E-2</v>
      </c>
      <c r="F468" s="23">
        <f t="shared" ref="F468:S468" ca="1" si="4">SUMIF($C$5:$S$447, $A468, F$5:F$447)</f>
        <v>4.9840000000000002E-2</v>
      </c>
      <c r="G468" s="23">
        <f t="shared" ca="1" si="4"/>
        <v>0.15976999999999997</v>
      </c>
      <c r="H468" s="23">
        <f t="shared" ca="1" si="4"/>
        <v>0.27045999999999998</v>
      </c>
      <c r="I468" s="23">
        <f t="shared" ca="1" si="4"/>
        <v>0.24458000000000002</v>
      </c>
      <c r="J468" s="23">
        <f t="shared" ca="1" si="4"/>
        <v>0.13241</v>
      </c>
      <c r="K468" s="23">
        <f t="shared" ca="1" si="4"/>
        <v>7.3099999999999998E-2</v>
      </c>
      <c r="L468" s="23">
        <f t="shared" ca="1" si="4"/>
        <v>3.8640000000000001E-2</v>
      </c>
      <c r="M468" s="23">
        <f t="shared" ca="1" si="4"/>
        <v>5.4030000000000002E-2</v>
      </c>
      <c r="N468" s="23">
        <f t="shared" ca="1" si="4"/>
        <v>0.14645000000000002</v>
      </c>
      <c r="O468" s="23">
        <f t="shared" ca="1" si="4"/>
        <v>0.17881999999999998</v>
      </c>
      <c r="P468" s="23">
        <f t="shared" ca="1" si="4"/>
        <v>1.1509999999999999E-2</v>
      </c>
      <c r="Q468" s="23">
        <f t="shared" ca="1" si="4"/>
        <v>2.4209999999999999E-2</v>
      </c>
      <c r="R468" s="23">
        <f t="shared" ca="1" si="4"/>
        <v>9.9699999999999997E-3</v>
      </c>
      <c r="S468" s="23">
        <f t="shared" ca="1" si="4"/>
        <v>0.14196</v>
      </c>
    </row>
    <row r="469" spans="1:19" x14ac:dyDescent="0.35">
      <c r="A469" s="28" t="s">
        <v>1855</v>
      </c>
      <c r="E469" s="26">
        <f t="shared" ref="E469:S479" ca="1" si="5">SUMIF($D$5:$S$447, $A469, E$5:E$447)</f>
        <v>4.4099999999999999E-3</v>
      </c>
      <c r="F469" s="26">
        <f t="shared" ca="1" si="5"/>
        <v>0</v>
      </c>
      <c r="G469" s="26">
        <f t="shared" ca="1" si="5"/>
        <v>0</v>
      </c>
      <c r="H469" s="26">
        <f t="shared" ca="1" si="5"/>
        <v>0</v>
      </c>
      <c r="I469" s="26">
        <f t="shared" ca="1" si="5"/>
        <v>3.4930000000000003E-2</v>
      </c>
      <c r="J469" s="26">
        <f t="shared" ca="1" si="5"/>
        <v>5.7389999999999997E-2</v>
      </c>
      <c r="K469" s="26">
        <f t="shared" ca="1" si="5"/>
        <v>0</v>
      </c>
      <c r="L469" s="26">
        <f t="shared" ca="1" si="5"/>
        <v>0</v>
      </c>
      <c r="M469" s="26">
        <f t="shared" ca="1" si="5"/>
        <v>0</v>
      </c>
      <c r="N469" s="26">
        <f t="shared" ca="1" si="5"/>
        <v>0</v>
      </c>
      <c r="O469" s="26">
        <f t="shared" ca="1" si="5"/>
        <v>0</v>
      </c>
      <c r="P469" s="26">
        <f t="shared" ca="1" si="5"/>
        <v>0</v>
      </c>
      <c r="Q469" s="26">
        <f t="shared" ca="1" si="5"/>
        <v>0</v>
      </c>
      <c r="R469" s="26">
        <f t="shared" ca="1" si="5"/>
        <v>0</v>
      </c>
      <c r="S469" s="26">
        <f t="shared" ca="1" si="5"/>
        <v>0</v>
      </c>
    </row>
    <row r="470" spans="1:19" x14ac:dyDescent="0.35">
      <c r="A470" s="28" t="s">
        <v>1887</v>
      </c>
      <c r="E470" s="26">
        <f t="shared" ca="1" si="5"/>
        <v>2.094E-2</v>
      </c>
      <c r="F470" s="26">
        <f t="shared" ca="1" si="5"/>
        <v>0</v>
      </c>
      <c r="G470" s="26">
        <f t="shared" ca="1" si="5"/>
        <v>9.9799999999999993E-3</v>
      </c>
      <c r="H470" s="26">
        <f t="shared" ca="1" si="5"/>
        <v>7.1279999999999996E-2</v>
      </c>
      <c r="I470" s="26">
        <f t="shared" ca="1" si="5"/>
        <v>0.13979</v>
      </c>
      <c r="J470" s="26">
        <f t="shared" ca="1" si="5"/>
        <v>3.4849999999999999E-2</v>
      </c>
      <c r="K470" s="26">
        <f t="shared" ca="1" si="5"/>
        <v>0</v>
      </c>
      <c r="L470" s="26">
        <f t="shared" ca="1" si="5"/>
        <v>0</v>
      </c>
      <c r="M470" s="26">
        <f t="shared" ca="1" si="5"/>
        <v>3.2800000000000003E-2</v>
      </c>
      <c r="N470" s="26">
        <f t="shared" ca="1" si="5"/>
        <v>0</v>
      </c>
      <c r="O470" s="26">
        <f t="shared" ca="1" si="5"/>
        <v>0</v>
      </c>
      <c r="P470" s="26">
        <f t="shared" ca="1" si="5"/>
        <v>0</v>
      </c>
      <c r="Q470" s="26">
        <f t="shared" ca="1" si="5"/>
        <v>0</v>
      </c>
      <c r="R470" s="26">
        <f t="shared" ca="1" si="5"/>
        <v>0</v>
      </c>
      <c r="S470" s="26">
        <f t="shared" ca="1" si="5"/>
        <v>5.7570000000000003E-2</v>
      </c>
    </row>
    <row r="471" spans="1:19" x14ac:dyDescent="0.35">
      <c r="A471" s="28" t="s">
        <v>1888</v>
      </c>
      <c r="E471" s="26">
        <f t="shared" ca="1" si="5"/>
        <v>1.8600000000000001E-3</v>
      </c>
      <c r="F471" s="26">
        <f t="shared" ca="1" si="5"/>
        <v>0</v>
      </c>
      <c r="G471" s="26">
        <f t="shared" ca="1" si="5"/>
        <v>0</v>
      </c>
      <c r="H471" s="26">
        <f t="shared" ca="1" si="5"/>
        <v>0</v>
      </c>
      <c r="I471" s="26">
        <f t="shared" ca="1" si="5"/>
        <v>3.4930000000000003E-2</v>
      </c>
      <c r="J471" s="26">
        <f t="shared" ca="1" si="5"/>
        <v>0</v>
      </c>
      <c r="K471" s="26">
        <f t="shared" ca="1" si="5"/>
        <v>0</v>
      </c>
      <c r="L471" s="26">
        <f t="shared" ca="1" si="5"/>
        <v>7.8100000000000001E-3</v>
      </c>
      <c r="M471" s="26">
        <f t="shared" ca="1" si="5"/>
        <v>0</v>
      </c>
      <c r="N471" s="26">
        <f t="shared" ca="1" si="5"/>
        <v>0</v>
      </c>
      <c r="O471" s="26">
        <f t="shared" ca="1" si="5"/>
        <v>0</v>
      </c>
      <c r="P471" s="26">
        <f t="shared" ca="1" si="5"/>
        <v>0</v>
      </c>
      <c r="Q471" s="26">
        <f t="shared" ca="1" si="5"/>
        <v>0</v>
      </c>
      <c r="R471" s="26">
        <f t="shared" ca="1" si="5"/>
        <v>0</v>
      </c>
      <c r="S471" s="26">
        <f t="shared" ca="1" si="5"/>
        <v>0</v>
      </c>
    </row>
    <row r="472" spans="1:19" x14ac:dyDescent="0.35">
      <c r="A472" s="28" t="s">
        <v>1858</v>
      </c>
      <c r="E472" s="26">
        <f t="shared" ca="1" si="5"/>
        <v>9.92E-3</v>
      </c>
      <c r="F472" s="26">
        <f t="shared" ca="1" si="5"/>
        <v>2.9899999999999999E-2</v>
      </c>
      <c r="G472" s="26">
        <f t="shared" ca="1" si="5"/>
        <v>0</v>
      </c>
      <c r="H472" s="26">
        <f t="shared" ca="1" si="5"/>
        <v>6.3560000000000005E-2</v>
      </c>
      <c r="I472" s="26">
        <f t="shared" ca="1" si="5"/>
        <v>0</v>
      </c>
      <c r="J472" s="26">
        <f t="shared" ca="1" si="5"/>
        <v>0</v>
      </c>
      <c r="K472" s="26">
        <f t="shared" ca="1" si="5"/>
        <v>8.7399999999999995E-3</v>
      </c>
      <c r="L472" s="26">
        <f t="shared" ca="1" si="5"/>
        <v>0</v>
      </c>
      <c r="M472" s="26">
        <f t="shared" ca="1" si="5"/>
        <v>0</v>
      </c>
      <c r="N472" s="26">
        <f t="shared" ca="1" si="5"/>
        <v>0</v>
      </c>
      <c r="O472" s="26">
        <f t="shared" ca="1" si="5"/>
        <v>0</v>
      </c>
      <c r="P472" s="26">
        <f t="shared" ca="1" si="5"/>
        <v>0</v>
      </c>
      <c r="Q472" s="26">
        <f t="shared" ca="1" si="5"/>
        <v>0</v>
      </c>
      <c r="R472" s="26">
        <f t="shared" ca="1" si="5"/>
        <v>0</v>
      </c>
      <c r="S472" s="26">
        <f t="shared" ca="1" si="5"/>
        <v>5.6980000000000003E-2</v>
      </c>
    </row>
    <row r="473" spans="1:19" x14ac:dyDescent="0.35">
      <c r="A473" s="28" t="s">
        <v>1860</v>
      </c>
      <c r="E473" s="26">
        <f t="shared" ca="1" si="5"/>
        <v>0</v>
      </c>
      <c r="F473" s="26">
        <f t="shared" ca="1" si="5"/>
        <v>0</v>
      </c>
      <c r="G473" s="26">
        <f t="shared" ca="1" si="5"/>
        <v>0</v>
      </c>
      <c r="H473" s="26">
        <f t="shared" ca="1" si="5"/>
        <v>0</v>
      </c>
      <c r="I473" s="26">
        <f t="shared" ca="1" si="5"/>
        <v>0</v>
      </c>
      <c r="J473" s="26">
        <f t="shared" ca="1" si="5"/>
        <v>0</v>
      </c>
      <c r="K473" s="26">
        <f t="shared" ca="1" si="5"/>
        <v>0</v>
      </c>
      <c r="L473" s="26">
        <f t="shared" ca="1" si="5"/>
        <v>0</v>
      </c>
      <c r="M473" s="26">
        <f t="shared" ca="1" si="5"/>
        <v>0</v>
      </c>
      <c r="N473" s="26">
        <f t="shared" ca="1" si="5"/>
        <v>0</v>
      </c>
      <c r="O473" s="26">
        <f t="shared" ca="1" si="5"/>
        <v>0</v>
      </c>
      <c r="P473" s="26">
        <f t="shared" ca="1" si="5"/>
        <v>0</v>
      </c>
      <c r="Q473" s="26">
        <f t="shared" ca="1" si="5"/>
        <v>0</v>
      </c>
      <c r="R473" s="26">
        <f t="shared" ca="1" si="5"/>
        <v>0</v>
      </c>
      <c r="S473" s="26">
        <f t="shared" ca="1" si="5"/>
        <v>0</v>
      </c>
    </row>
    <row r="474" spans="1:19" x14ac:dyDescent="0.35">
      <c r="A474" s="28" t="s">
        <v>1861</v>
      </c>
      <c r="E474" s="26">
        <f t="shared" ca="1" si="5"/>
        <v>0</v>
      </c>
      <c r="F474" s="26">
        <f t="shared" ca="1" si="5"/>
        <v>0</v>
      </c>
      <c r="G474" s="26">
        <f t="shared" ca="1" si="5"/>
        <v>0</v>
      </c>
      <c r="H474" s="26">
        <f t="shared" ca="1" si="5"/>
        <v>0</v>
      </c>
      <c r="I474" s="26">
        <f t="shared" ca="1" si="5"/>
        <v>0</v>
      </c>
      <c r="J474" s="26">
        <f t="shared" ca="1" si="5"/>
        <v>0</v>
      </c>
      <c r="K474" s="26">
        <f t="shared" ca="1" si="5"/>
        <v>0</v>
      </c>
      <c r="L474" s="26">
        <f t="shared" ca="1" si="5"/>
        <v>0</v>
      </c>
      <c r="M474" s="26">
        <f t="shared" ca="1" si="5"/>
        <v>0</v>
      </c>
      <c r="N474" s="26">
        <f t="shared" ca="1" si="5"/>
        <v>0</v>
      </c>
      <c r="O474" s="26">
        <f t="shared" ca="1" si="5"/>
        <v>0</v>
      </c>
      <c r="P474" s="26">
        <f t="shared" ca="1" si="5"/>
        <v>0</v>
      </c>
      <c r="Q474" s="26">
        <f t="shared" ca="1" si="5"/>
        <v>0</v>
      </c>
      <c r="R474" s="26">
        <f t="shared" ca="1" si="5"/>
        <v>0</v>
      </c>
      <c r="S474" s="26">
        <f t="shared" ca="1" si="5"/>
        <v>0</v>
      </c>
    </row>
    <row r="475" spans="1:19" x14ac:dyDescent="0.35">
      <c r="A475" s="28" t="s">
        <v>2365</v>
      </c>
      <c r="E475" s="26">
        <f t="shared" ca="1" si="5"/>
        <v>9.0399999999999994E-3</v>
      </c>
      <c r="F475" s="26">
        <f t="shared" ca="1" si="5"/>
        <v>0</v>
      </c>
      <c r="G475" s="26">
        <f t="shared" ca="1" si="5"/>
        <v>6.0970000000000003E-2</v>
      </c>
      <c r="H475" s="26">
        <f t="shared" ca="1" si="5"/>
        <v>0</v>
      </c>
      <c r="I475" s="26">
        <f t="shared" ca="1" si="5"/>
        <v>0</v>
      </c>
      <c r="J475" s="26">
        <f t="shared" ca="1" si="5"/>
        <v>1.763E-2</v>
      </c>
      <c r="K475" s="26">
        <f t="shared" ca="1" si="5"/>
        <v>1.745E-2</v>
      </c>
      <c r="L475" s="26">
        <f t="shared" ca="1" si="5"/>
        <v>3.083E-2</v>
      </c>
      <c r="M475" s="26">
        <f t="shared" ca="1" si="5"/>
        <v>0</v>
      </c>
      <c r="N475" s="26">
        <f t="shared" ca="1" si="5"/>
        <v>2.5000000000000001E-2</v>
      </c>
      <c r="O475" s="26">
        <f t="shared" ca="1" si="5"/>
        <v>0</v>
      </c>
      <c r="P475" s="26">
        <f t="shared" ca="1" si="5"/>
        <v>0</v>
      </c>
      <c r="Q475" s="26">
        <f t="shared" ca="1" si="5"/>
        <v>0</v>
      </c>
      <c r="R475" s="26">
        <f t="shared" ca="1" si="5"/>
        <v>0</v>
      </c>
      <c r="S475" s="26">
        <f t="shared" ca="1" si="5"/>
        <v>0</v>
      </c>
    </row>
    <row r="476" spans="1:19" x14ac:dyDescent="0.35">
      <c r="A476" s="28" t="s">
        <v>2366</v>
      </c>
      <c r="E476" s="26">
        <f t="shared" ca="1" si="5"/>
        <v>0</v>
      </c>
      <c r="F476" s="26">
        <f t="shared" ca="1" si="5"/>
        <v>0</v>
      </c>
      <c r="G476" s="26">
        <f t="shared" ca="1" si="5"/>
        <v>0</v>
      </c>
      <c r="H476" s="26">
        <f t="shared" ca="1" si="5"/>
        <v>0</v>
      </c>
      <c r="I476" s="26">
        <f t="shared" ca="1" si="5"/>
        <v>0</v>
      </c>
      <c r="J476" s="26">
        <f t="shared" ca="1" si="5"/>
        <v>0</v>
      </c>
      <c r="K476" s="26">
        <f t="shared" ca="1" si="5"/>
        <v>0</v>
      </c>
      <c r="L476" s="26">
        <f t="shared" ca="1" si="5"/>
        <v>0</v>
      </c>
      <c r="M476" s="26">
        <f t="shared" ca="1" si="5"/>
        <v>0</v>
      </c>
      <c r="N476" s="26">
        <f t="shared" ca="1" si="5"/>
        <v>0</v>
      </c>
      <c r="O476" s="26">
        <f t="shared" ca="1" si="5"/>
        <v>0</v>
      </c>
      <c r="P476" s="26">
        <f t="shared" ca="1" si="5"/>
        <v>0</v>
      </c>
      <c r="Q476" s="26">
        <f t="shared" ca="1" si="5"/>
        <v>0</v>
      </c>
      <c r="R476" s="26">
        <f t="shared" ca="1" si="5"/>
        <v>0</v>
      </c>
      <c r="S476" s="26">
        <f t="shared" ca="1" si="5"/>
        <v>0</v>
      </c>
    </row>
    <row r="477" spans="1:19" x14ac:dyDescent="0.35">
      <c r="A477" s="28" t="s">
        <v>1862</v>
      </c>
      <c r="E477" s="26">
        <f t="shared" ca="1" si="5"/>
        <v>1.345E-2</v>
      </c>
      <c r="F477" s="26">
        <f t="shared" ca="1" si="5"/>
        <v>9.9699999999999997E-3</v>
      </c>
      <c r="G477" s="26">
        <f t="shared" ca="1" si="5"/>
        <v>3.9419999999999997E-2</v>
      </c>
      <c r="H477" s="26">
        <f t="shared" ca="1" si="5"/>
        <v>6.7809999999999995E-2</v>
      </c>
      <c r="I477" s="26">
        <f t="shared" ca="1" si="5"/>
        <v>0</v>
      </c>
      <c r="J477" s="26">
        <f t="shared" ca="1" si="5"/>
        <v>2.2540000000000001E-2</v>
      </c>
      <c r="K477" s="26">
        <f t="shared" ca="1" si="5"/>
        <v>0</v>
      </c>
      <c r="L477" s="26">
        <f t="shared" ca="1" si="5"/>
        <v>0</v>
      </c>
      <c r="M477" s="26">
        <f t="shared" ca="1" si="5"/>
        <v>0</v>
      </c>
      <c r="N477" s="26">
        <f t="shared" ca="1" si="5"/>
        <v>5.194E-2</v>
      </c>
      <c r="O477" s="26">
        <f t="shared" ca="1" si="5"/>
        <v>0</v>
      </c>
      <c r="P477" s="26">
        <f t="shared" ca="1" si="5"/>
        <v>0</v>
      </c>
      <c r="Q477" s="26">
        <f t="shared" ca="1" si="5"/>
        <v>0</v>
      </c>
      <c r="R477" s="26">
        <f t="shared" ca="1" si="5"/>
        <v>0</v>
      </c>
      <c r="S477" s="26">
        <f t="shared" ca="1" si="5"/>
        <v>2.741E-2</v>
      </c>
    </row>
    <row r="478" spans="1:19" x14ac:dyDescent="0.35">
      <c r="A478" s="28" t="s">
        <v>1863</v>
      </c>
      <c r="E478" s="26">
        <f t="shared" ca="1" si="5"/>
        <v>1.5100000000000001E-3</v>
      </c>
      <c r="F478" s="26">
        <f t="shared" ca="1" si="5"/>
        <v>0</v>
      </c>
      <c r="G478" s="26">
        <f t="shared" ca="1" si="5"/>
        <v>0</v>
      </c>
      <c r="H478" s="26">
        <f t="shared" ca="1" si="5"/>
        <v>0</v>
      </c>
      <c r="I478" s="26">
        <f t="shared" ca="1" si="5"/>
        <v>0</v>
      </c>
      <c r="J478" s="26">
        <f t="shared" ca="1" si="5"/>
        <v>0</v>
      </c>
      <c r="K478" s="26">
        <f t="shared" ca="1" si="5"/>
        <v>0</v>
      </c>
      <c r="L478" s="26">
        <f t="shared" ca="1" si="5"/>
        <v>0</v>
      </c>
      <c r="M478" s="26">
        <f t="shared" ca="1" si="5"/>
        <v>0</v>
      </c>
      <c r="N478" s="26">
        <f t="shared" ca="1" si="5"/>
        <v>0</v>
      </c>
      <c r="O478" s="26">
        <f t="shared" ca="1" si="5"/>
        <v>0</v>
      </c>
      <c r="P478" s="26">
        <f t="shared" ca="1" si="5"/>
        <v>0</v>
      </c>
      <c r="Q478" s="26">
        <f t="shared" ca="1" si="5"/>
        <v>0</v>
      </c>
      <c r="R478" s="26">
        <f t="shared" ca="1" si="5"/>
        <v>9.9699999999999997E-3</v>
      </c>
      <c r="S478" s="26">
        <f t="shared" ca="1" si="5"/>
        <v>0</v>
      </c>
    </row>
    <row r="479" spans="1:19" x14ac:dyDescent="0.35">
      <c r="A479" s="28" t="s">
        <v>1889</v>
      </c>
      <c r="E479" s="26">
        <f t="shared" ca="1" si="5"/>
        <v>2.1440000000000001E-2</v>
      </c>
      <c r="F479" s="26">
        <f t="shared" ca="1" si="5"/>
        <v>9.9699999999999997E-3</v>
      </c>
      <c r="G479" s="26">
        <f t="shared" ca="1" si="5"/>
        <v>3.9419999999999997E-2</v>
      </c>
      <c r="H479" s="26">
        <f t="shared" ca="1" si="5"/>
        <v>6.7809999999999995E-2</v>
      </c>
      <c r="I479" s="26">
        <f t="shared" ca="1" si="5"/>
        <v>3.4930000000000003E-2</v>
      </c>
      <c r="J479" s="26">
        <f t="shared" ca="1" si="5"/>
        <v>0</v>
      </c>
      <c r="K479" s="26">
        <f t="shared" ca="1" si="5"/>
        <v>4.691E-2</v>
      </c>
      <c r="L479" s="26">
        <f t="shared" ca="1" si="5"/>
        <v>0</v>
      </c>
      <c r="M479" s="26">
        <f t="shared" ca="1" si="5"/>
        <v>2.1229999999999999E-2</v>
      </c>
      <c r="N479" s="26">
        <f t="shared" ca="1" si="5"/>
        <v>6.9510000000000002E-2</v>
      </c>
      <c r="O479" s="26">
        <f t="shared" ca="1" si="5"/>
        <v>0</v>
      </c>
      <c r="P479" s="26">
        <f t="shared" ca="1" si="5"/>
        <v>1.1509999999999999E-2</v>
      </c>
      <c r="Q479" s="26">
        <f t="shared" ca="1" si="5"/>
        <v>2.4209999999999999E-2</v>
      </c>
      <c r="R479" s="26">
        <f t="shared" ca="1" si="5"/>
        <v>0</v>
      </c>
      <c r="S479" s="26">
        <f t="shared" ca="1" si="5"/>
        <v>0</v>
      </c>
    </row>
    <row r="480" spans="1:19" x14ac:dyDescent="0.35">
      <c r="A480" s="28" t="s">
        <v>1890</v>
      </c>
      <c r="E480" s="26">
        <f t="shared" ref="E480:S486" ca="1" si="6">SUMIF($D$5:$S$447, $A480, E$5:E$447)</f>
        <v>0</v>
      </c>
      <c r="F480" s="26">
        <f t="shared" ca="1" si="6"/>
        <v>0</v>
      </c>
      <c r="G480" s="26">
        <f t="shared" ca="1" si="6"/>
        <v>0</v>
      </c>
      <c r="H480" s="26">
        <f t="shared" ca="1" si="6"/>
        <v>0</v>
      </c>
      <c r="I480" s="26">
        <f t="shared" ca="1" si="6"/>
        <v>0</v>
      </c>
      <c r="J480" s="26">
        <f t="shared" ca="1" si="6"/>
        <v>0</v>
      </c>
      <c r="K480" s="26">
        <f t="shared" ca="1" si="6"/>
        <v>0</v>
      </c>
      <c r="L480" s="26">
        <f t="shared" ca="1" si="6"/>
        <v>0</v>
      </c>
      <c r="M480" s="26">
        <f t="shared" ca="1" si="6"/>
        <v>0</v>
      </c>
      <c r="N480" s="26">
        <f t="shared" ca="1" si="6"/>
        <v>0</v>
      </c>
      <c r="O480" s="26">
        <f t="shared" ca="1" si="6"/>
        <v>0</v>
      </c>
      <c r="P480" s="26">
        <f t="shared" ca="1" si="6"/>
        <v>0</v>
      </c>
      <c r="Q480" s="26">
        <f t="shared" ca="1" si="6"/>
        <v>0</v>
      </c>
      <c r="R480" s="26">
        <f t="shared" ca="1" si="6"/>
        <v>0</v>
      </c>
      <c r="S480" s="26">
        <f t="shared" ca="1" si="6"/>
        <v>0</v>
      </c>
    </row>
    <row r="481" spans="1:19" x14ac:dyDescent="0.35">
      <c r="A481" s="28" t="s">
        <v>1891</v>
      </c>
      <c r="E481" s="26">
        <f t="shared" ca="1" si="6"/>
        <v>7.3999999999999999E-4</v>
      </c>
      <c r="F481" s="26">
        <f t="shared" ca="1" si="6"/>
        <v>0</v>
      </c>
      <c r="G481" s="26">
        <f t="shared" ca="1" si="6"/>
        <v>9.9799999999999993E-3</v>
      </c>
      <c r="H481" s="26">
        <f t="shared" ca="1" si="6"/>
        <v>0</v>
      </c>
      <c r="I481" s="26">
        <f t="shared" ca="1" si="6"/>
        <v>0</v>
      </c>
      <c r="J481" s="26">
        <f t="shared" ca="1" si="6"/>
        <v>0</v>
      </c>
      <c r="K481" s="26">
        <f t="shared" ca="1" si="6"/>
        <v>0</v>
      </c>
      <c r="L481" s="26">
        <f t="shared" ca="1" si="6"/>
        <v>0</v>
      </c>
      <c r="M481" s="26">
        <f t="shared" ca="1" si="6"/>
        <v>0</v>
      </c>
      <c r="N481" s="26">
        <f t="shared" ca="1" si="6"/>
        <v>0</v>
      </c>
      <c r="O481" s="26">
        <f t="shared" ca="1" si="6"/>
        <v>0</v>
      </c>
      <c r="P481" s="26">
        <f t="shared" ca="1" si="6"/>
        <v>0</v>
      </c>
      <c r="Q481" s="26">
        <f t="shared" ca="1" si="6"/>
        <v>0</v>
      </c>
      <c r="R481" s="26">
        <f t="shared" ca="1" si="6"/>
        <v>0</v>
      </c>
      <c r="S481" s="26">
        <f t="shared" ca="1" si="6"/>
        <v>0</v>
      </c>
    </row>
    <row r="482" spans="1:19" x14ac:dyDescent="0.35">
      <c r="A482" s="28" t="s">
        <v>1892</v>
      </c>
      <c r="E482" s="26">
        <f t="shared" ca="1" si="6"/>
        <v>0</v>
      </c>
      <c r="F482" s="26">
        <f t="shared" ca="1" si="6"/>
        <v>0</v>
      </c>
      <c r="G482" s="26">
        <f t="shared" ca="1" si="6"/>
        <v>0</v>
      </c>
      <c r="H482" s="26">
        <f t="shared" ca="1" si="6"/>
        <v>0</v>
      </c>
      <c r="I482" s="26">
        <f t="shared" ca="1" si="6"/>
        <v>0</v>
      </c>
      <c r="J482" s="26">
        <f t="shared" ca="1" si="6"/>
        <v>0</v>
      </c>
      <c r="K482" s="26">
        <f t="shared" ca="1" si="6"/>
        <v>0</v>
      </c>
      <c r="L482" s="26">
        <f t="shared" ca="1" si="6"/>
        <v>0</v>
      </c>
      <c r="M482" s="26">
        <f t="shared" ca="1" si="6"/>
        <v>0</v>
      </c>
      <c r="N482" s="26">
        <f t="shared" ca="1" si="6"/>
        <v>0</v>
      </c>
      <c r="O482" s="26">
        <f t="shared" ca="1" si="6"/>
        <v>0</v>
      </c>
      <c r="P482" s="26">
        <f t="shared" ca="1" si="6"/>
        <v>0</v>
      </c>
      <c r="Q482" s="26">
        <f t="shared" ca="1" si="6"/>
        <v>0</v>
      </c>
      <c r="R482" s="26">
        <f t="shared" ca="1" si="6"/>
        <v>0</v>
      </c>
      <c r="S482" s="26">
        <f t="shared" ca="1" si="6"/>
        <v>0</v>
      </c>
    </row>
    <row r="483" spans="1:19" x14ac:dyDescent="0.35">
      <c r="A483" s="28" t="s">
        <v>1866</v>
      </c>
      <c r="E483" s="26">
        <f t="shared" ca="1" si="6"/>
        <v>0</v>
      </c>
      <c r="F483" s="26">
        <f t="shared" ca="1" si="6"/>
        <v>0</v>
      </c>
      <c r="G483" s="26">
        <f t="shared" ca="1" si="6"/>
        <v>0</v>
      </c>
      <c r="H483" s="26">
        <f t="shared" ca="1" si="6"/>
        <v>0</v>
      </c>
      <c r="I483" s="26">
        <f t="shared" ca="1" si="6"/>
        <v>0</v>
      </c>
      <c r="J483" s="26">
        <f t="shared" ca="1" si="6"/>
        <v>0</v>
      </c>
      <c r="K483" s="26">
        <f t="shared" ca="1" si="6"/>
        <v>0</v>
      </c>
      <c r="L483" s="26">
        <f t="shared" ca="1" si="6"/>
        <v>0</v>
      </c>
      <c r="M483" s="26">
        <f t="shared" ca="1" si="6"/>
        <v>0</v>
      </c>
      <c r="N483" s="26">
        <f t="shared" ca="1" si="6"/>
        <v>0</v>
      </c>
      <c r="O483" s="26">
        <f t="shared" ca="1" si="6"/>
        <v>0</v>
      </c>
      <c r="P483" s="26">
        <f t="shared" ca="1" si="6"/>
        <v>0</v>
      </c>
      <c r="Q483" s="26">
        <f t="shared" ca="1" si="6"/>
        <v>0</v>
      </c>
      <c r="R483" s="26">
        <f t="shared" ca="1" si="6"/>
        <v>0</v>
      </c>
      <c r="S483" s="26">
        <f t="shared" ca="1" si="6"/>
        <v>0</v>
      </c>
    </row>
    <row r="484" spans="1:19" x14ac:dyDescent="0.35">
      <c r="A484" s="28" t="s">
        <v>1893</v>
      </c>
      <c r="E484" s="26">
        <f t="shared" ca="1" si="6"/>
        <v>2.33E-3</v>
      </c>
      <c r="F484" s="26">
        <f t="shared" ca="1" si="6"/>
        <v>0</v>
      </c>
      <c r="G484" s="26">
        <f t="shared" ca="1" si="6"/>
        <v>0</v>
      </c>
      <c r="H484" s="26">
        <f t="shared" ca="1" si="6"/>
        <v>0</v>
      </c>
      <c r="I484" s="26">
        <f t="shared" ca="1" si="6"/>
        <v>0</v>
      </c>
      <c r="J484" s="26">
        <f t="shared" ca="1" si="6"/>
        <v>0</v>
      </c>
      <c r="K484" s="26">
        <f t="shared" ca="1" si="6"/>
        <v>0</v>
      </c>
      <c r="L484" s="26">
        <f t="shared" ca="1" si="6"/>
        <v>0</v>
      </c>
      <c r="M484" s="26">
        <f t="shared" ca="1" si="6"/>
        <v>0</v>
      </c>
      <c r="N484" s="26">
        <f t="shared" ca="1" si="6"/>
        <v>0</v>
      </c>
      <c r="O484" s="26">
        <f t="shared" ca="1" si="6"/>
        <v>0.17881999999999998</v>
      </c>
      <c r="P484" s="26">
        <f t="shared" ca="1" si="6"/>
        <v>0</v>
      </c>
      <c r="Q484" s="26">
        <f t="shared" ca="1" si="6"/>
        <v>0</v>
      </c>
      <c r="R484" s="26">
        <f t="shared" ca="1" si="6"/>
        <v>0</v>
      </c>
      <c r="S484" s="26">
        <f t="shared" ca="1" si="6"/>
        <v>0</v>
      </c>
    </row>
    <row r="485" spans="1:19" x14ac:dyDescent="0.35">
      <c r="A485" s="28" t="s">
        <v>1894</v>
      </c>
      <c r="E485" s="26">
        <f t="shared" ca="1" si="6"/>
        <v>0</v>
      </c>
      <c r="F485" s="26">
        <f t="shared" ca="1" si="6"/>
        <v>0</v>
      </c>
      <c r="G485" s="26">
        <f t="shared" ca="1" si="6"/>
        <v>0</v>
      </c>
      <c r="H485" s="26">
        <f t="shared" ca="1" si="6"/>
        <v>0</v>
      </c>
      <c r="I485" s="26">
        <f t="shared" ca="1" si="6"/>
        <v>0</v>
      </c>
      <c r="J485" s="26">
        <f t="shared" ca="1" si="6"/>
        <v>0</v>
      </c>
      <c r="K485" s="26">
        <f t="shared" ca="1" si="6"/>
        <v>0</v>
      </c>
      <c r="L485" s="26">
        <f t="shared" ca="1" si="6"/>
        <v>0</v>
      </c>
      <c r="M485" s="26">
        <f t="shared" ca="1" si="6"/>
        <v>0</v>
      </c>
      <c r="N485" s="26">
        <f t="shared" ca="1" si="6"/>
        <v>0</v>
      </c>
      <c r="O485" s="26">
        <f t="shared" ca="1" si="6"/>
        <v>0</v>
      </c>
      <c r="P485" s="26">
        <f t="shared" ca="1" si="6"/>
        <v>0</v>
      </c>
      <c r="Q485" s="26">
        <f t="shared" ca="1" si="6"/>
        <v>0</v>
      </c>
      <c r="R485" s="26">
        <f t="shared" ca="1" si="6"/>
        <v>0</v>
      </c>
      <c r="S485" s="26">
        <f t="shared" ca="1" si="6"/>
        <v>0</v>
      </c>
    </row>
    <row r="486" spans="1:19" x14ac:dyDescent="0.35">
      <c r="A486" s="28" t="s">
        <v>1895</v>
      </c>
      <c r="E486" s="26">
        <f t="shared" ca="1" si="6"/>
        <v>0</v>
      </c>
      <c r="F486" s="26">
        <f t="shared" ca="1" si="6"/>
        <v>0</v>
      </c>
      <c r="G486" s="26">
        <f t="shared" ca="1" si="6"/>
        <v>0</v>
      </c>
      <c r="H486" s="26">
        <f t="shared" ca="1" si="6"/>
        <v>0</v>
      </c>
      <c r="I486" s="26">
        <f t="shared" ca="1" si="6"/>
        <v>0</v>
      </c>
      <c r="J486" s="26">
        <f t="shared" ca="1" si="6"/>
        <v>0</v>
      </c>
      <c r="K486" s="26">
        <f t="shared" ca="1" si="6"/>
        <v>0</v>
      </c>
      <c r="L486" s="26">
        <f t="shared" ca="1" si="6"/>
        <v>0</v>
      </c>
      <c r="M486" s="26">
        <f t="shared" ca="1" si="6"/>
        <v>0</v>
      </c>
      <c r="N486" s="26">
        <f t="shared" ca="1" si="6"/>
        <v>0</v>
      </c>
      <c r="O486" s="26">
        <f t="shared" ca="1" si="6"/>
        <v>0</v>
      </c>
      <c r="P486" s="26">
        <f t="shared" ca="1" si="6"/>
        <v>0</v>
      </c>
      <c r="Q486" s="26">
        <f t="shared" ca="1" si="6"/>
        <v>0</v>
      </c>
      <c r="R486" s="26">
        <f t="shared" ca="1" si="6"/>
        <v>0</v>
      </c>
      <c r="S486" s="26">
        <f t="shared" ca="1" si="6"/>
        <v>0</v>
      </c>
    </row>
    <row r="487" spans="1:19" x14ac:dyDescent="0.35">
      <c r="A487" s="24" t="s">
        <v>1869</v>
      </c>
      <c r="B487" s="15"/>
      <c r="C487" s="15"/>
      <c r="D487" s="15"/>
      <c r="E487" s="25">
        <f ca="1">SUMIF($C$5:$S$447,$A487, E$5:E$447)</f>
        <v>0.32879000000000003</v>
      </c>
      <c r="F487" s="25">
        <f t="shared" ref="F487:S487" ca="1" si="7">SUMIF($C$5:$S$447, $A487, F$5:F$447)</f>
        <v>0.18110000000000001</v>
      </c>
      <c r="G487" s="25">
        <f t="shared" ca="1" si="7"/>
        <v>0</v>
      </c>
      <c r="H487" s="25">
        <f t="shared" ca="1" si="7"/>
        <v>6.0440000000000001E-2</v>
      </c>
      <c r="I487" s="25">
        <f t="shared" ca="1" si="7"/>
        <v>0.28221000000000002</v>
      </c>
      <c r="J487" s="25">
        <f t="shared" ca="1" si="7"/>
        <v>4.6850000000000003E-2</v>
      </c>
      <c r="K487" s="25">
        <f t="shared" ca="1" si="7"/>
        <v>3.449E-2</v>
      </c>
      <c r="L487" s="25">
        <f t="shared" ca="1" si="7"/>
        <v>7.2739999999999999E-2</v>
      </c>
      <c r="M487" s="25">
        <f t="shared" ca="1" si="7"/>
        <v>0.38779999999999992</v>
      </c>
      <c r="N487" s="25">
        <f t="shared" ca="1" si="7"/>
        <v>0</v>
      </c>
      <c r="O487" s="25">
        <f t="shared" ca="1" si="7"/>
        <v>6.5680000000000002E-2</v>
      </c>
      <c r="P487" s="25">
        <f t="shared" ca="1" si="7"/>
        <v>0.6311500000000001</v>
      </c>
      <c r="Q487" s="25">
        <f t="shared" ca="1" si="7"/>
        <v>0.32605000000000006</v>
      </c>
      <c r="R487" s="25">
        <f t="shared" ca="1" si="7"/>
        <v>0.67779</v>
      </c>
      <c r="S487" s="25">
        <f t="shared" ca="1" si="7"/>
        <v>0.6362199999999999</v>
      </c>
    </row>
    <row r="488" spans="1:19" x14ac:dyDescent="0.35">
      <c r="A488" s="28" t="s">
        <v>1870</v>
      </c>
      <c r="E488" s="26">
        <f t="shared" ref="E488:S497" ca="1" si="8">SUMIF($D$5:$S$447, $A488, E$5:E$447)</f>
        <v>8.9330000000000007E-2</v>
      </c>
      <c r="F488" s="26">
        <f t="shared" ca="1" si="8"/>
        <v>0</v>
      </c>
      <c r="G488" s="26">
        <f t="shared" ca="1" si="8"/>
        <v>0</v>
      </c>
      <c r="H488" s="26">
        <f t="shared" ca="1" si="8"/>
        <v>0</v>
      </c>
      <c r="I488" s="26">
        <f t="shared" ca="1" si="8"/>
        <v>0</v>
      </c>
      <c r="J488" s="26">
        <f t="shared" ca="1" si="8"/>
        <v>0</v>
      </c>
      <c r="K488" s="26">
        <f t="shared" ca="1" si="8"/>
        <v>0</v>
      </c>
      <c r="L488" s="26">
        <f t="shared" ca="1" si="8"/>
        <v>0</v>
      </c>
      <c r="M488" s="26">
        <f t="shared" ca="1" si="8"/>
        <v>0</v>
      </c>
      <c r="N488" s="26">
        <f t="shared" ca="1" si="8"/>
        <v>0</v>
      </c>
      <c r="O488" s="26">
        <f t="shared" ca="1" si="8"/>
        <v>0</v>
      </c>
      <c r="P488" s="26">
        <f t="shared" ca="1" si="8"/>
        <v>0</v>
      </c>
      <c r="Q488" s="26">
        <f t="shared" ca="1" si="8"/>
        <v>8.3989999999999995E-2</v>
      </c>
      <c r="R488" s="26">
        <f t="shared" ca="1" si="8"/>
        <v>0.48600999999999994</v>
      </c>
      <c r="S488" s="26">
        <f t="shared" ca="1" si="8"/>
        <v>5.4820000000000001E-2</v>
      </c>
    </row>
    <row r="489" spans="1:19" x14ac:dyDescent="0.35">
      <c r="A489" s="28" t="s">
        <v>1896</v>
      </c>
      <c r="E489" s="26">
        <f t="shared" ca="1" si="8"/>
        <v>2.7200000000000002E-2</v>
      </c>
      <c r="F489" s="26">
        <f t="shared" ca="1" si="8"/>
        <v>0</v>
      </c>
      <c r="G489" s="26">
        <f t="shared" ca="1" si="8"/>
        <v>0</v>
      </c>
      <c r="H489" s="26">
        <f t="shared" ca="1" si="8"/>
        <v>0</v>
      </c>
      <c r="I489" s="26">
        <f t="shared" ca="1" si="8"/>
        <v>0</v>
      </c>
      <c r="J489" s="26">
        <f t="shared" ca="1" si="8"/>
        <v>0</v>
      </c>
      <c r="K489" s="26">
        <f t="shared" ca="1" si="8"/>
        <v>0</v>
      </c>
      <c r="L489" s="26">
        <f t="shared" ca="1" si="8"/>
        <v>0</v>
      </c>
      <c r="M489" s="26">
        <f t="shared" ca="1" si="8"/>
        <v>0.18458000000000002</v>
      </c>
      <c r="N489" s="26">
        <f t="shared" ca="1" si="8"/>
        <v>0</v>
      </c>
      <c r="O489" s="26">
        <f t="shared" ca="1" si="8"/>
        <v>0</v>
      </c>
      <c r="P489" s="26">
        <f t="shared" ca="1" si="8"/>
        <v>0</v>
      </c>
      <c r="Q489" s="26">
        <f t="shared" ca="1" si="8"/>
        <v>0</v>
      </c>
      <c r="R489" s="26">
        <f t="shared" ca="1" si="8"/>
        <v>0</v>
      </c>
      <c r="S489" s="26">
        <f t="shared" ca="1" si="8"/>
        <v>7.6249999999999998E-2</v>
      </c>
    </row>
    <row r="490" spans="1:19" x14ac:dyDescent="0.35">
      <c r="A490" s="28" t="s">
        <v>1877</v>
      </c>
      <c r="E490" s="26">
        <f t="shared" ca="1" si="8"/>
        <v>6.3170000000000004E-2</v>
      </c>
      <c r="F490" s="26">
        <f t="shared" ca="1" si="8"/>
        <v>4.9349999999999998E-2</v>
      </c>
      <c r="G490" s="26">
        <f t="shared" ca="1" si="8"/>
        <v>0</v>
      </c>
      <c r="H490" s="26">
        <f t="shared" ca="1" si="8"/>
        <v>0</v>
      </c>
      <c r="I490" s="26">
        <f t="shared" ca="1" si="8"/>
        <v>0</v>
      </c>
      <c r="J490" s="26">
        <f t="shared" ca="1" si="8"/>
        <v>4.6850000000000003E-2</v>
      </c>
      <c r="K490" s="26">
        <f t="shared" ca="1" si="8"/>
        <v>0</v>
      </c>
      <c r="L490" s="26">
        <f t="shared" ca="1" si="8"/>
        <v>0</v>
      </c>
      <c r="M490" s="26">
        <f t="shared" ca="1" si="8"/>
        <v>7.6910000000000006E-2</v>
      </c>
      <c r="N490" s="26">
        <f t="shared" ca="1" si="8"/>
        <v>0</v>
      </c>
      <c r="O490" s="26">
        <f t="shared" ca="1" si="8"/>
        <v>1.6420000000000001E-2</v>
      </c>
      <c r="P490" s="26">
        <f t="shared" ca="1" si="8"/>
        <v>0.48931999999999998</v>
      </c>
      <c r="Q490" s="26">
        <f t="shared" ca="1" si="8"/>
        <v>1.8919999999999999E-2</v>
      </c>
      <c r="R490" s="26">
        <f t="shared" ca="1" si="8"/>
        <v>0</v>
      </c>
      <c r="S490" s="26">
        <f t="shared" ca="1" si="8"/>
        <v>5.3069999999999999E-2</v>
      </c>
    </row>
    <row r="491" spans="1:19" x14ac:dyDescent="0.35">
      <c r="A491" s="28" t="s">
        <v>1897</v>
      </c>
      <c r="E491" s="26">
        <f t="shared" ca="1" si="8"/>
        <v>2.0889999999999999E-2</v>
      </c>
      <c r="F491" s="26">
        <f t="shared" ca="1" si="8"/>
        <v>0</v>
      </c>
      <c r="G491" s="26">
        <f t="shared" ca="1" si="8"/>
        <v>0</v>
      </c>
      <c r="H491" s="26">
        <f t="shared" ca="1" si="8"/>
        <v>0</v>
      </c>
      <c r="I491" s="26">
        <f t="shared" ca="1" si="8"/>
        <v>0</v>
      </c>
      <c r="J491" s="26">
        <f t="shared" ca="1" si="8"/>
        <v>0</v>
      </c>
      <c r="K491" s="26">
        <f t="shared" ca="1" si="8"/>
        <v>0</v>
      </c>
      <c r="L491" s="26">
        <f t="shared" ca="1" si="8"/>
        <v>0</v>
      </c>
      <c r="M491" s="26">
        <f t="shared" ca="1" si="8"/>
        <v>0</v>
      </c>
      <c r="N491" s="26">
        <f t="shared" ca="1" si="8"/>
        <v>0</v>
      </c>
      <c r="O491" s="26">
        <f t="shared" ca="1" si="8"/>
        <v>0</v>
      </c>
      <c r="P491" s="26">
        <f t="shared" ca="1" si="8"/>
        <v>0</v>
      </c>
      <c r="Q491" s="26">
        <f t="shared" ca="1" si="8"/>
        <v>0</v>
      </c>
      <c r="R491" s="26">
        <f t="shared" ca="1" si="8"/>
        <v>0</v>
      </c>
      <c r="S491" s="26">
        <f t="shared" ca="1" si="8"/>
        <v>0.26727000000000001</v>
      </c>
    </row>
    <row r="492" spans="1:19" x14ac:dyDescent="0.35">
      <c r="A492" s="28" t="s">
        <v>1875</v>
      </c>
      <c r="E492" s="26">
        <f t="shared" ca="1" si="8"/>
        <v>3.7699999999999999E-3</v>
      </c>
      <c r="F492" s="26">
        <f t="shared" ca="1" si="8"/>
        <v>0</v>
      </c>
      <c r="G492" s="26">
        <f t="shared" ca="1" si="8"/>
        <v>0</v>
      </c>
      <c r="H492" s="26">
        <f t="shared" ca="1" si="8"/>
        <v>0</v>
      </c>
      <c r="I492" s="26">
        <f t="shared" ca="1" si="8"/>
        <v>0</v>
      </c>
      <c r="J492" s="26">
        <f t="shared" ca="1" si="8"/>
        <v>0</v>
      </c>
      <c r="K492" s="26">
        <f t="shared" ca="1" si="8"/>
        <v>0</v>
      </c>
      <c r="L492" s="26">
        <f t="shared" ca="1" si="8"/>
        <v>0</v>
      </c>
      <c r="M492" s="26">
        <f t="shared" ca="1" si="8"/>
        <v>3.2800000000000003E-2</v>
      </c>
      <c r="N492" s="26">
        <f t="shared" ca="1" si="8"/>
        <v>0</v>
      </c>
      <c r="O492" s="26">
        <f t="shared" ca="1" si="8"/>
        <v>0</v>
      </c>
      <c r="P492" s="26">
        <f t="shared" ca="1" si="8"/>
        <v>0</v>
      </c>
      <c r="Q492" s="26">
        <f t="shared" ca="1" si="8"/>
        <v>0</v>
      </c>
      <c r="R492" s="26">
        <f t="shared" ca="1" si="8"/>
        <v>0</v>
      </c>
      <c r="S492" s="26">
        <f t="shared" ca="1" si="8"/>
        <v>0</v>
      </c>
    </row>
    <row r="493" spans="1:19" x14ac:dyDescent="0.35">
      <c r="A493" s="28" t="s">
        <v>1871</v>
      </c>
      <c r="E493" s="26">
        <f t="shared" ca="1" si="8"/>
        <v>1.4239999999999999E-2</v>
      </c>
      <c r="F493" s="26">
        <f t="shared" ca="1" si="8"/>
        <v>5.2990000000000002E-2</v>
      </c>
      <c r="G493" s="26">
        <f t="shared" ca="1" si="8"/>
        <v>0</v>
      </c>
      <c r="H493" s="26">
        <f t="shared" ca="1" si="8"/>
        <v>0</v>
      </c>
      <c r="I493" s="26">
        <f t="shared" ca="1" si="8"/>
        <v>0</v>
      </c>
      <c r="J493" s="26">
        <f t="shared" ca="1" si="8"/>
        <v>0</v>
      </c>
      <c r="K493" s="26">
        <f t="shared" ca="1" si="8"/>
        <v>0</v>
      </c>
      <c r="L493" s="26">
        <f t="shared" ca="1" si="8"/>
        <v>0</v>
      </c>
      <c r="M493" s="26">
        <f t="shared" ca="1" si="8"/>
        <v>0</v>
      </c>
      <c r="N493" s="26">
        <f t="shared" ca="1" si="8"/>
        <v>0</v>
      </c>
      <c r="O493" s="26">
        <f t="shared" ca="1" si="8"/>
        <v>0</v>
      </c>
      <c r="P493" s="26">
        <f t="shared" ca="1" si="8"/>
        <v>0</v>
      </c>
      <c r="Q493" s="26">
        <f t="shared" ca="1" si="8"/>
        <v>8.6260000000000003E-2</v>
      </c>
      <c r="R493" s="26">
        <f t="shared" ca="1" si="8"/>
        <v>0</v>
      </c>
      <c r="S493" s="26">
        <f t="shared" ca="1" si="8"/>
        <v>0</v>
      </c>
    </row>
    <row r="494" spans="1:19" x14ac:dyDescent="0.35">
      <c r="A494" s="28" t="s">
        <v>1898</v>
      </c>
      <c r="E494" s="26">
        <f t="shared" ca="1" si="8"/>
        <v>5.96E-3</v>
      </c>
      <c r="F494" s="26">
        <f t="shared" ca="1" si="8"/>
        <v>0</v>
      </c>
      <c r="G494" s="26">
        <f t="shared" ca="1" si="8"/>
        <v>0</v>
      </c>
      <c r="H494" s="26">
        <f t="shared" ca="1" si="8"/>
        <v>0</v>
      </c>
      <c r="I494" s="26">
        <f t="shared" ca="1" si="8"/>
        <v>0</v>
      </c>
      <c r="J494" s="26">
        <f t="shared" ca="1" si="8"/>
        <v>0</v>
      </c>
      <c r="K494" s="26">
        <f t="shared" ca="1" si="8"/>
        <v>0</v>
      </c>
      <c r="L494" s="26">
        <f t="shared" ca="1" si="8"/>
        <v>0</v>
      </c>
      <c r="M494" s="26">
        <f t="shared" ca="1" si="8"/>
        <v>0</v>
      </c>
      <c r="N494" s="26">
        <f t="shared" ca="1" si="8"/>
        <v>0</v>
      </c>
      <c r="O494" s="26">
        <f t="shared" ca="1" si="8"/>
        <v>0</v>
      </c>
      <c r="P494" s="26">
        <f t="shared" ca="1" si="8"/>
        <v>0</v>
      </c>
      <c r="Q494" s="26">
        <f t="shared" ca="1" si="8"/>
        <v>0</v>
      </c>
      <c r="R494" s="26">
        <f t="shared" ca="1" si="8"/>
        <v>3.9419999999999997E-2</v>
      </c>
      <c r="S494" s="26">
        <f t="shared" ca="1" si="8"/>
        <v>0</v>
      </c>
    </row>
    <row r="495" spans="1:19" x14ac:dyDescent="0.35">
      <c r="A495" s="28" t="s">
        <v>1878</v>
      </c>
      <c r="E495" s="26">
        <f t="shared" ca="1" si="8"/>
        <v>1.337E-2</v>
      </c>
      <c r="F495" s="26">
        <f t="shared" ca="1" si="8"/>
        <v>0</v>
      </c>
      <c r="G495" s="26">
        <f t="shared" ca="1" si="8"/>
        <v>0</v>
      </c>
      <c r="H495" s="26">
        <f t="shared" ca="1" si="8"/>
        <v>0</v>
      </c>
      <c r="I495" s="26">
        <f t="shared" ca="1" si="8"/>
        <v>0</v>
      </c>
      <c r="J495" s="26">
        <f t="shared" ca="1" si="8"/>
        <v>0</v>
      </c>
      <c r="K495" s="26">
        <f t="shared" ca="1" si="8"/>
        <v>0</v>
      </c>
      <c r="L495" s="26">
        <f t="shared" ca="1" si="8"/>
        <v>0</v>
      </c>
      <c r="M495" s="26">
        <f t="shared" ca="1" si="8"/>
        <v>6.071E-2</v>
      </c>
      <c r="N495" s="26">
        <f t="shared" ca="1" si="8"/>
        <v>0</v>
      </c>
      <c r="O495" s="26">
        <f t="shared" ca="1" si="8"/>
        <v>3.2840000000000001E-2</v>
      </c>
      <c r="P495" s="26">
        <f t="shared" ca="1" si="8"/>
        <v>0</v>
      </c>
      <c r="Q495" s="26">
        <f t="shared" ca="1" si="8"/>
        <v>0</v>
      </c>
      <c r="R495" s="26">
        <f t="shared" ca="1" si="8"/>
        <v>3.9419999999999997E-2</v>
      </c>
      <c r="S495" s="26">
        <f t="shared" ca="1" si="8"/>
        <v>0</v>
      </c>
    </row>
    <row r="496" spans="1:19" x14ac:dyDescent="0.35">
      <c r="A496" s="28" t="s">
        <v>1876</v>
      </c>
      <c r="E496" s="26">
        <f t="shared" ca="1" si="8"/>
        <v>0</v>
      </c>
      <c r="F496" s="26">
        <f t="shared" ca="1" si="8"/>
        <v>0</v>
      </c>
      <c r="G496" s="26">
        <f t="shared" ca="1" si="8"/>
        <v>0</v>
      </c>
      <c r="H496" s="26">
        <f t="shared" ca="1" si="8"/>
        <v>0</v>
      </c>
      <c r="I496" s="26">
        <f t="shared" ca="1" si="8"/>
        <v>0</v>
      </c>
      <c r="J496" s="26">
        <f t="shared" ca="1" si="8"/>
        <v>0</v>
      </c>
      <c r="K496" s="26">
        <f t="shared" ca="1" si="8"/>
        <v>0</v>
      </c>
      <c r="L496" s="26">
        <f t="shared" ca="1" si="8"/>
        <v>0</v>
      </c>
      <c r="M496" s="26">
        <f t="shared" ca="1" si="8"/>
        <v>0</v>
      </c>
      <c r="N496" s="26">
        <f t="shared" ca="1" si="8"/>
        <v>0</v>
      </c>
      <c r="O496" s="26">
        <f t="shared" ca="1" si="8"/>
        <v>0</v>
      </c>
      <c r="P496" s="26">
        <f t="shared" ca="1" si="8"/>
        <v>0</v>
      </c>
      <c r="Q496" s="26">
        <f t="shared" ca="1" si="8"/>
        <v>0</v>
      </c>
      <c r="R496" s="26">
        <f t="shared" ca="1" si="8"/>
        <v>0</v>
      </c>
      <c r="S496" s="26">
        <f t="shared" ca="1" si="8"/>
        <v>0</v>
      </c>
    </row>
    <row r="497" spans="1:19" x14ac:dyDescent="0.35">
      <c r="A497" s="28" t="s">
        <v>1880</v>
      </c>
      <c r="E497" s="26">
        <f t="shared" ca="1" si="8"/>
        <v>9.0860000000000024E-2</v>
      </c>
      <c r="F497" s="26">
        <f t="shared" ca="1" si="8"/>
        <v>7.8759999999999997E-2</v>
      </c>
      <c r="G497" s="26">
        <f t="shared" ca="1" si="8"/>
        <v>0</v>
      </c>
      <c r="H497" s="26">
        <f t="shared" ca="1" si="8"/>
        <v>6.0440000000000001E-2</v>
      </c>
      <c r="I497" s="26">
        <f t="shared" ca="1" si="8"/>
        <v>0.28221000000000002</v>
      </c>
      <c r="J497" s="26">
        <f t="shared" ca="1" si="8"/>
        <v>0</v>
      </c>
      <c r="K497" s="26">
        <f t="shared" ca="1" si="8"/>
        <v>3.449E-2</v>
      </c>
      <c r="L497" s="26">
        <f t="shared" ca="1" si="8"/>
        <v>7.2739999999999999E-2</v>
      </c>
      <c r="M497" s="26">
        <f t="shared" ca="1" si="8"/>
        <v>3.2800000000000003E-2</v>
      </c>
      <c r="N497" s="26">
        <f t="shared" ca="1" si="8"/>
        <v>0</v>
      </c>
      <c r="O497" s="26">
        <f t="shared" ca="1" si="8"/>
        <v>1.6420000000000001E-2</v>
      </c>
      <c r="P497" s="26">
        <f t="shared" ca="1" si="8"/>
        <v>0.14182999999999998</v>
      </c>
      <c r="Q497" s="26">
        <f t="shared" ca="1" si="8"/>
        <v>0.13687999999999997</v>
      </c>
      <c r="R497" s="26">
        <f t="shared" ca="1" si="8"/>
        <v>0.11294000000000001</v>
      </c>
      <c r="S497" s="26">
        <f t="shared" ca="1" si="8"/>
        <v>0.18481</v>
      </c>
    </row>
    <row r="499" spans="1:19" x14ac:dyDescent="0.35">
      <c r="A499" s="29" t="s">
        <v>1881</v>
      </c>
      <c r="B499" s="30"/>
      <c r="C499" s="30"/>
      <c r="D499" s="30"/>
      <c r="E499" s="31">
        <f t="shared" ref="E499:S499" ca="1" si="9">SUM(E457+E468+E487)</f>
        <v>1.0000200000000001</v>
      </c>
      <c r="F499" s="31">
        <f t="shared" ca="1" si="9"/>
        <v>0.99992000000000003</v>
      </c>
      <c r="G499" s="31">
        <f t="shared" ca="1" si="9"/>
        <v>1.0000899999999999</v>
      </c>
      <c r="H499" s="31">
        <f t="shared" ca="1" si="9"/>
        <v>1.0000300000000002</v>
      </c>
      <c r="I499" s="31">
        <f t="shared" ca="1" si="9"/>
        <v>0.99994000000000005</v>
      </c>
      <c r="J499" s="31">
        <f t="shared" ca="1" si="9"/>
        <v>0.99997000000000025</v>
      </c>
      <c r="K499" s="31">
        <f t="shared" ca="1" si="9"/>
        <v>0.99997999999999998</v>
      </c>
      <c r="L499" s="31">
        <f t="shared" ca="1" si="9"/>
        <v>1.0001100000000001</v>
      </c>
      <c r="M499" s="31">
        <f t="shared" ca="1" si="9"/>
        <v>1.0000100000000001</v>
      </c>
      <c r="N499" s="31">
        <f t="shared" ca="1" si="9"/>
        <v>0.99993000000000021</v>
      </c>
      <c r="O499" s="31">
        <f t="shared" ca="1" si="9"/>
        <v>0.99990999999999997</v>
      </c>
      <c r="P499" s="31">
        <f t="shared" ca="1" si="9"/>
        <v>1.0000200000000001</v>
      </c>
      <c r="Q499" s="31">
        <f t="shared" ca="1" si="9"/>
        <v>1.0000100000000001</v>
      </c>
      <c r="R499" s="31">
        <f t="shared" ca="1" si="9"/>
        <v>1.0000200000000001</v>
      </c>
      <c r="S499" s="31">
        <f t="shared" ca="1" si="9"/>
        <v>1.0000099999999998</v>
      </c>
    </row>
    <row r="504" spans="1:19" x14ac:dyDescent="0.35">
      <c r="B504" t="s">
        <v>1882</v>
      </c>
      <c r="E504" s="27">
        <f t="shared" ref="E504:S504" ca="1" si="10">E457-(E458+E459+E460+E461+E462+E463+E464+E465+E466+E467)</f>
        <v>0</v>
      </c>
      <c r="F504" s="27">
        <f t="shared" ca="1" si="10"/>
        <v>0</v>
      </c>
      <c r="G504" s="27">
        <f t="shared" ca="1" si="10"/>
        <v>0</v>
      </c>
      <c r="H504" s="27">
        <f t="shared" ca="1" si="10"/>
        <v>0</v>
      </c>
      <c r="I504" s="27">
        <f t="shared" ca="1" si="10"/>
        <v>0</v>
      </c>
      <c r="J504" s="27">
        <f t="shared" ca="1" si="10"/>
        <v>0</v>
      </c>
      <c r="K504" s="27">
        <f t="shared" ca="1" si="10"/>
        <v>0</v>
      </c>
      <c r="L504" s="27">
        <f t="shared" ca="1" si="10"/>
        <v>0</v>
      </c>
      <c r="M504" s="27">
        <f t="shared" ca="1" si="10"/>
        <v>0</v>
      </c>
      <c r="N504" s="27">
        <f t="shared" ca="1" si="10"/>
        <v>0</v>
      </c>
      <c r="O504" s="27">
        <f t="shared" ca="1" si="10"/>
        <v>0</v>
      </c>
      <c r="P504" s="27">
        <f t="shared" ca="1" si="10"/>
        <v>0</v>
      </c>
      <c r="Q504" s="27">
        <f t="shared" ca="1" si="10"/>
        <v>0</v>
      </c>
      <c r="R504" s="27">
        <f t="shared" ca="1" si="10"/>
        <v>0</v>
      </c>
      <c r="S504" s="27">
        <f t="shared" ca="1" si="10"/>
        <v>0</v>
      </c>
    </row>
    <row r="505" spans="1:19" x14ac:dyDescent="0.35">
      <c r="B505" t="s">
        <v>1884</v>
      </c>
      <c r="E505" s="27">
        <f t="shared" ref="E505:S505" ca="1" si="11">E468-SUM(E469:E486)</f>
        <v>0</v>
      </c>
      <c r="F505" s="27">
        <f t="shared" ca="1" si="11"/>
        <v>0</v>
      </c>
      <c r="G505" s="27">
        <f t="shared" ca="1" si="11"/>
        <v>0</v>
      </c>
      <c r="H505" s="27">
        <f t="shared" ca="1" si="11"/>
        <v>0</v>
      </c>
      <c r="I505" s="27">
        <f t="shared" ca="1" si="11"/>
        <v>0</v>
      </c>
      <c r="J505" s="27">
        <f t="shared" ca="1" si="11"/>
        <v>0</v>
      </c>
      <c r="K505" s="27">
        <f t="shared" ca="1" si="11"/>
        <v>0</v>
      </c>
      <c r="L505" s="27">
        <f t="shared" ca="1" si="11"/>
        <v>0</v>
      </c>
      <c r="M505" s="27">
        <f t="shared" ca="1" si="11"/>
        <v>0</v>
      </c>
      <c r="N505" s="27">
        <f t="shared" ca="1" si="11"/>
        <v>0</v>
      </c>
      <c r="O505" s="27">
        <f t="shared" ca="1" si="11"/>
        <v>0</v>
      </c>
      <c r="P505" s="27">
        <f t="shared" ca="1" si="11"/>
        <v>0</v>
      </c>
      <c r="Q505" s="27">
        <f t="shared" ca="1" si="11"/>
        <v>0</v>
      </c>
      <c r="R505" s="27">
        <f t="shared" ca="1" si="11"/>
        <v>0</v>
      </c>
      <c r="S505" s="27">
        <f t="shared" ca="1" si="11"/>
        <v>0</v>
      </c>
    </row>
    <row r="506" spans="1:19" x14ac:dyDescent="0.35">
      <c r="B506" t="s">
        <v>1869</v>
      </c>
      <c r="E506" s="27">
        <f t="shared" ref="E506:S506" ca="1" si="12">E487-SUM(E488:E497)</f>
        <v>0</v>
      </c>
      <c r="F506" s="27">
        <f t="shared" ca="1" si="12"/>
        <v>0</v>
      </c>
      <c r="G506" s="27">
        <f t="shared" ca="1" si="12"/>
        <v>0</v>
      </c>
      <c r="H506" s="27">
        <f t="shared" ca="1" si="12"/>
        <v>0</v>
      </c>
      <c r="I506" s="27">
        <f t="shared" ca="1" si="12"/>
        <v>0</v>
      </c>
      <c r="J506" s="27">
        <f t="shared" ca="1" si="12"/>
        <v>0</v>
      </c>
      <c r="K506" s="27">
        <f t="shared" ca="1" si="12"/>
        <v>0</v>
      </c>
      <c r="L506" s="27">
        <f t="shared" ca="1" si="12"/>
        <v>0</v>
      </c>
      <c r="M506" s="27">
        <f t="shared" ca="1" si="12"/>
        <v>0</v>
      </c>
      <c r="N506" s="27">
        <f t="shared" ca="1" si="12"/>
        <v>0</v>
      </c>
      <c r="O506" s="27">
        <f t="shared" ca="1" si="12"/>
        <v>0</v>
      </c>
      <c r="P506" s="27">
        <f t="shared" ca="1" si="12"/>
        <v>0</v>
      </c>
      <c r="Q506" s="27">
        <f t="shared" ca="1" si="12"/>
        <v>0</v>
      </c>
      <c r="R506" s="27">
        <f t="shared" ca="1" si="12"/>
        <v>0</v>
      </c>
      <c r="S506" s="27">
        <f t="shared" ca="1" si="12"/>
        <v>0</v>
      </c>
    </row>
    <row r="507" spans="1:19" x14ac:dyDescent="0.35">
      <c r="B507" t="s">
        <v>0</v>
      </c>
      <c r="E507" s="27">
        <f t="shared" ref="E507:S507" ca="1" si="13">E499-E448</f>
        <v>0</v>
      </c>
      <c r="F507" s="27">
        <f t="shared" ca="1" si="13"/>
        <v>0</v>
      </c>
      <c r="G507" s="27">
        <f t="shared" ca="1" si="13"/>
        <v>0</v>
      </c>
      <c r="H507" s="27">
        <f t="shared" ca="1" si="13"/>
        <v>0</v>
      </c>
      <c r="I507" s="27">
        <f t="shared" ca="1" si="13"/>
        <v>0</v>
      </c>
      <c r="J507" s="27">
        <f t="shared" ca="1" si="13"/>
        <v>0</v>
      </c>
      <c r="K507" s="27">
        <f t="shared" ca="1" si="13"/>
        <v>0</v>
      </c>
      <c r="L507" s="27">
        <f t="shared" ca="1" si="13"/>
        <v>0</v>
      </c>
      <c r="M507" s="27">
        <f t="shared" ca="1" si="13"/>
        <v>0</v>
      </c>
      <c r="N507" s="27">
        <f t="shared" ca="1" si="13"/>
        <v>0</v>
      </c>
      <c r="O507" s="27">
        <f t="shared" ca="1" si="13"/>
        <v>0</v>
      </c>
      <c r="P507" s="27">
        <f t="shared" ca="1" si="13"/>
        <v>0</v>
      </c>
      <c r="Q507" s="27">
        <f t="shared" ca="1" si="13"/>
        <v>0</v>
      </c>
      <c r="R507" s="27">
        <f t="shared" ca="1" si="13"/>
        <v>0</v>
      </c>
      <c r="S507" s="27">
        <f t="shared" ca="1" si="13"/>
        <v>0</v>
      </c>
    </row>
  </sheetData>
  <autoFilter ref="A4:S446" xr:uid="{688FD284-CDA2-4535-8351-885FEEBF1CBF}">
    <filterColumn colId="3">
      <filters>
        <filter val="OoC - Zone 3"/>
      </filters>
    </filterColumn>
  </autoFilter>
  <dataValidations count="1">
    <dataValidation type="list" allowBlank="1" showInputMessage="1" showErrorMessage="1" sqref="A458:A459" xr:uid="{B313D33B-D798-43FD-AECE-6E177D7F20D1}">
      <formula1>$A$443:$A$454</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19676-D63A-4091-AC0F-7F9CC69C95E8}">
  <sheetPr filterMode="1"/>
  <dimension ref="A1:S507"/>
  <sheetViews>
    <sheetView workbookViewId="0"/>
  </sheetViews>
  <sheetFormatPr defaultRowHeight="14.5" x14ac:dyDescent="0.35"/>
  <cols>
    <col min="2" max="2" width="65.453125" customWidth="1"/>
    <col min="3" max="4" width="20.453125" customWidth="1"/>
    <col min="5" max="5" width="11.453125" customWidth="1"/>
    <col min="6" max="6" width="9.81640625" bestFit="1" customWidth="1"/>
    <col min="7" max="8" width="10.81640625" bestFit="1" customWidth="1"/>
    <col min="9" max="10" width="9.81640625" bestFit="1" customWidth="1"/>
    <col min="11" max="12" width="10.81640625" bestFit="1" customWidth="1"/>
    <col min="13" max="15" width="9.81640625" bestFit="1" customWidth="1"/>
    <col min="16" max="19" width="10.81640625" bestFit="1" customWidth="1"/>
  </cols>
  <sheetData>
    <row r="1" spans="1:19" ht="45.75" customHeight="1" x14ac:dyDescent="0.35">
      <c r="B1" s="1"/>
      <c r="C1" s="1"/>
      <c r="D1" s="1"/>
      <c r="E1" s="13" t="s">
        <v>0</v>
      </c>
      <c r="F1" s="13" t="s">
        <v>1</v>
      </c>
      <c r="G1" s="13" t="s">
        <v>2</v>
      </c>
      <c r="H1" s="13" t="s">
        <v>3</v>
      </c>
      <c r="I1" s="13" t="s">
        <v>4</v>
      </c>
      <c r="J1" s="13" t="s">
        <v>5</v>
      </c>
      <c r="K1" s="13" t="s">
        <v>6</v>
      </c>
      <c r="L1" s="13" t="s">
        <v>7</v>
      </c>
      <c r="M1" s="13" t="s">
        <v>8</v>
      </c>
      <c r="N1" s="13" t="s">
        <v>9</v>
      </c>
      <c r="O1" s="13" t="s">
        <v>10</v>
      </c>
      <c r="P1" s="13" t="s">
        <v>11</v>
      </c>
      <c r="Q1" s="13" t="s">
        <v>12</v>
      </c>
      <c r="R1" s="13" t="s">
        <v>13</v>
      </c>
      <c r="S1" s="13" t="s">
        <v>14</v>
      </c>
    </row>
    <row r="2" spans="1:19" x14ac:dyDescent="0.35">
      <c r="A2" s="3" t="s">
        <v>846</v>
      </c>
      <c r="B2" s="2" t="s">
        <v>847</v>
      </c>
      <c r="C2" s="2"/>
      <c r="D2" s="2"/>
    </row>
    <row r="3" spans="1:19" x14ac:dyDescent="0.35">
      <c r="B3" s="4" t="s">
        <v>18</v>
      </c>
      <c r="C3" s="4"/>
      <c r="D3" s="4"/>
    </row>
    <row r="4" spans="1:19" x14ac:dyDescent="0.35">
      <c r="B4" s="1"/>
      <c r="C4" s="9" t="s">
        <v>1810</v>
      </c>
      <c r="D4" s="11" t="s">
        <v>1811</v>
      </c>
    </row>
    <row r="5" spans="1:19" hidden="1" x14ac:dyDescent="0.35">
      <c r="A5" s="2" t="s">
        <v>1</v>
      </c>
      <c r="B5" s="1" t="s">
        <v>19</v>
      </c>
      <c r="C5" t="str">
        <f>VLOOKUP(B5,[2]Clothes!$B$5:$D$447,2, FALSE)</f>
        <v>Out of Centre</v>
      </c>
      <c r="D5" t="str">
        <f>VLOOKUP(B5,[2]Clothes!$B$5:$D$447,3, FALSE)</f>
        <v>OoC - Zone 1 - Other</v>
      </c>
      <c r="E5" s="5">
        <v>9.7999999999999997E-4</v>
      </c>
      <c r="F5" s="5">
        <v>1.9609999999999999E-2</v>
      </c>
      <c r="G5" s="5">
        <v>0</v>
      </c>
      <c r="H5" s="5">
        <v>0</v>
      </c>
      <c r="I5" s="5">
        <v>0</v>
      </c>
      <c r="J5" s="5">
        <v>0</v>
      </c>
      <c r="K5" s="5">
        <v>0</v>
      </c>
      <c r="L5" s="5">
        <v>0</v>
      </c>
      <c r="M5" s="5">
        <v>0</v>
      </c>
      <c r="N5" s="5">
        <v>0</v>
      </c>
      <c r="O5" s="5">
        <v>0</v>
      </c>
      <c r="P5" s="5">
        <v>0</v>
      </c>
      <c r="Q5" s="5">
        <v>0</v>
      </c>
      <c r="R5" s="5">
        <v>0</v>
      </c>
      <c r="S5" s="5">
        <v>0</v>
      </c>
    </row>
    <row r="6" spans="1:19" hidden="1" x14ac:dyDescent="0.35">
      <c r="A6" s="2" t="s">
        <v>1</v>
      </c>
      <c r="B6" s="1" t="s">
        <v>20</v>
      </c>
      <c r="C6" t="str">
        <f>VLOOKUP(B6,[2]Clothes!$B$5:$D$447,2, FALSE)</f>
        <v>Out of Centre</v>
      </c>
      <c r="D6" t="str">
        <f>VLOOKUP(B6,[2]Clothes!$B$5:$D$447,3, FALSE)</f>
        <v>OoC - Zone 1 - Asda, Bletcham Way, Bletchley</v>
      </c>
      <c r="E6" s="5">
        <v>2.4799999999999999E-2</v>
      </c>
      <c r="F6" s="5">
        <v>4.9910000000000003E-2</v>
      </c>
      <c r="G6" s="5">
        <v>3.8289999999999998E-2</v>
      </c>
      <c r="H6" s="5">
        <v>0</v>
      </c>
      <c r="I6" s="5">
        <v>0.10238</v>
      </c>
      <c r="J6" s="5">
        <v>2.3290000000000002E-2</v>
      </c>
      <c r="K6" s="5">
        <v>4.9750000000000003E-2</v>
      </c>
      <c r="L6" s="5">
        <v>3.8039999999999997E-2</v>
      </c>
      <c r="M6" s="5">
        <v>2.946E-2</v>
      </c>
      <c r="N6" s="5">
        <v>0</v>
      </c>
      <c r="O6" s="5">
        <v>0</v>
      </c>
      <c r="P6" s="5">
        <v>0</v>
      </c>
      <c r="Q6" s="5">
        <v>0</v>
      </c>
      <c r="R6" s="5">
        <v>4.2810000000000001E-2</v>
      </c>
      <c r="S6" s="5">
        <v>0</v>
      </c>
    </row>
    <row r="7" spans="1:19" hidden="1" x14ac:dyDescent="0.35">
      <c r="A7" s="2" t="s">
        <v>1</v>
      </c>
      <c r="B7" s="1" t="s">
        <v>21</v>
      </c>
      <c r="C7" t="str">
        <f>VLOOKUP(B7,[2]Clothes!$B$5:$D$447,2, FALSE)</f>
        <v>Local Centres</v>
      </c>
      <c r="D7" t="str">
        <f>VLOOKUP(B7,[2]Clothes!$B$5:$D$447,3, FALSE)</f>
        <v>Other Local Centres</v>
      </c>
      <c r="E7" s="5">
        <v>4.4799999999999996E-3</v>
      </c>
      <c r="F7" s="5">
        <v>0</v>
      </c>
      <c r="G7" s="5">
        <v>0</v>
      </c>
      <c r="H7" s="5">
        <v>0</v>
      </c>
      <c r="I7" s="5">
        <v>0</v>
      </c>
      <c r="J7" s="5">
        <v>0</v>
      </c>
      <c r="K7" s="5">
        <v>0</v>
      </c>
      <c r="L7" s="5">
        <v>0</v>
      </c>
      <c r="M7" s="5">
        <v>4.0030000000000003E-2</v>
      </c>
      <c r="N7" s="5">
        <v>0</v>
      </c>
      <c r="O7" s="5">
        <v>0</v>
      </c>
      <c r="P7" s="5">
        <v>0</v>
      </c>
      <c r="Q7" s="5">
        <v>0</v>
      </c>
      <c r="R7" s="5">
        <v>0</v>
      </c>
      <c r="S7" s="5">
        <v>0</v>
      </c>
    </row>
    <row r="8" spans="1:19" hidden="1" x14ac:dyDescent="0.35">
      <c r="A8" s="2" t="s">
        <v>1</v>
      </c>
      <c r="B8" s="1" t="s">
        <v>499</v>
      </c>
      <c r="C8" t="str">
        <f>VLOOKUP(B8,[2]Clothes!$B$5:$D$447,2, FALSE)</f>
        <v>Out of Centre</v>
      </c>
      <c r="D8" t="str">
        <f>VLOOKUP(B8,[2]Clothes!$B$5:$D$447,3, FALSE)</f>
        <v>OoC - Zone 1 - Beacon Retail Park, Watling, Bletchley</v>
      </c>
      <c r="E8" s="5">
        <v>2.085E-2</v>
      </c>
      <c r="F8" s="5">
        <v>0.17963999999999999</v>
      </c>
      <c r="G8" s="5">
        <v>6.5799999999999997E-2</v>
      </c>
      <c r="H8" s="5">
        <v>0</v>
      </c>
      <c r="I8" s="5">
        <v>3.0460000000000001E-2</v>
      </c>
      <c r="J8" s="5">
        <v>0</v>
      </c>
      <c r="K8" s="5">
        <v>0</v>
      </c>
      <c r="L8" s="5">
        <v>0</v>
      </c>
      <c r="M8" s="5">
        <v>0</v>
      </c>
      <c r="N8" s="5">
        <v>9.5089999999999994E-2</v>
      </c>
      <c r="O8" s="5">
        <v>1.0869999999999999E-2</v>
      </c>
      <c r="P8" s="5">
        <v>0</v>
      </c>
      <c r="Q8" s="5">
        <v>0</v>
      </c>
      <c r="R8" s="5">
        <v>0</v>
      </c>
      <c r="S8" s="5">
        <v>0</v>
      </c>
    </row>
    <row r="9" spans="1:19" hidden="1" x14ac:dyDescent="0.35">
      <c r="A9" s="2" t="s">
        <v>1</v>
      </c>
      <c r="B9" s="1" t="s">
        <v>500</v>
      </c>
      <c r="C9" t="str">
        <f>VLOOKUP(B9,[2]Clothes!$B$5:$D$447,2, FALSE)</f>
        <v>Bletchley TC</v>
      </c>
      <c r="D9" t="str">
        <f>VLOOKUP(B9,[2]Clothes!$B$5:$D$447,3, FALSE)</f>
        <v>Bletchley Town Centre (e.g. Queensway, including the Brunel Shopping Centre)</v>
      </c>
      <c r="E9" s="5">
        <v>9.7800000000000005E-3</v>
      </c>
      <c r="F9" s="5">
        <v>9.9129999999999996E-2</v>
      </c>
      <c r="G9" s="5">
        <v>1.9769999999999999E-2</v>
      </c>
      <c r="H9" s="5">
        <v>2.0789999999999999E-2</v>
      </c>
      <c r="I9" s="5">
        <v>0</v>
      </c>
      <c r="J9" s="5">
        <v>0</v>
      </c>
      <c r="K9" s="5">
        <v>0</v>
      </c>
      <c r="L9" s="5">
        <v>3.5040000000000002E-2</v>
      </c>
      <c r="M9" s="5">
        <v>0</v>
      </c>
      <c r="N9" s="5">
        <v>0</v>
      </c>
      <c r="O9" s="5">
        <v>0</v>
      </c>
      <c r="P9" s="5">
        <v>0</v>
      </c>
      <c r="Q9" s="5">
        <v>0</v>
      </c>
      <c r="R9" s="5">
        <v>0</v>
      </c>
      <c r="S9" s="5">
        <v>7.8300000000000002E-3</v>
      </c>
    </row>
    <row r="10" spans="1:19" hidden="1" x14ac:dyDescent="0.35">
      <c r="A10" s="2" t="s">
        <v>1</v>
      </c>
      <c r="B10" s="1" t="s">
        <v>501</v>
      </c>
      <c r="C10" t="str">
        <f>VLOOKUP(B10,[2]Clothes!$B$5:$D$447,2, FALSE)</f>
        <v>Out of Centre</v>
      </c>
      <c r="D10" t="str">
        <f>VLOOKUP(B10,[2]Clothes!$B$5:$D$447,3, FALSE)</f>
        <v>OoC - Zone 1 - Other</v>
      </c>
      <c r="E10" s="5">
        <v>0</v>
      </c>
      <c r="F10" s="5">
        <v>0</v>
      </c>
      <c r="G10" s="5">
        <v>0</v>
      </c>
      <c r="H10" s="5">
        <v>0</v>
      </c>
      <c r="I10" s="5">
        <v>0</v>
      </c>
      <c r="J10" s="5">
        <v>0</v>
      </c>
      <c r="K10" s="5">
        <v>0</v>
      </c>
      <c r="L10" s="5">
        <v>0</v>
      </c>
      <c r="M10" s="5">
        <v>0</v>
      </c>
      <c r="N10" s="5">
        <v>0</v>
      </c>
      <c r="O10" s="5">
        <v>0</v>
      </c>
      <c r="P10" s="5">
        <v>0</v>
      </c>
      <c r="Q10" s="5">
        <v>0</v>
      </c>
      <c r="R10" s="5">
        <v>0</v>
      </c>
      <c r="S10" s="5">
        <v>0</v>
      </c>
    </row>
    <row r="11" spans="1:19" hidden="1" x14ac:dyDescent="0.35">
      <c r="A11" s="2" t="s">
        <v>1</v>
      </c>
      <c r="B11" s="1" t="s">
        <v>502</v>
      </c>
      <c r="C11" t="str">
        <f>VLOOKUP(B11,[2]Clothes!$B$5:$D$447,2, FALSE)</f>
        <v>Out of Centre</v>
      </c>
      <c r="D11" t="str">
        <f>VLOOKUP(B11,[2]Clothes!$B$5:$D$447,3, FALSE)</f>
        <v>OoC - Zone 1 - Other</v>
      </c>
      <c r="E11" s="5">
        <v>7.0699999999999999E-3</v>
      </c>
      <c r="F11" s="5">
        <v>0</v>
      </c>
      <c r="G11" s="5">
        <v>0</v>
      </c>
      <c r="H11" s="5">
        <v>0</v>
      </c>
      <c r="I11" s="5">
        <v>0</v>
      </c>
      <c r="J11" s="5">
        <v>0</v>
      </c>
      <c r="K11" s="5">
        <v>0</v>
      </c>
      <c r="L11" s="5">
        <v>0</v>
      </c>
      <c r="M11" s="5">
        <v>0</v>
      </c>
      <c r="N11" s="5">
        <v>0</v>
      </c>
      <c r="O11" s="5">
        <v>0</v>
      </c>
      <c r="P11" s="5">
        <v>0</v>
      </c>
      <c r="Q11" s="5">
        <v>0</v>
      </c>
      <c r="R11" s="5">
        <v>4.3270000000000003E-2</v>
      </c>
      <c r="S11" s="5">
        <v>0</v>
      </c>
    </row>
    <row r="12" spans="1:19" hidden="1" x14ac:dyDescent="0.35">
      <c r="A12" s="2" t="s">
        <v>1</v>
      </c>
      <c r="B12" s="1" t="s">
        <v>503</v>
      </c>
      <c r="C12" t="str">
        <f>VLOOKUP(B12,[2]Clothes!$B$5:$D$447,2, FALSE)</f>
        <v>Out of Centre</v>
      </c>
      <c r="D12" t="str">
        <f>VLOOKUP(B12,[2]Clothes!$B$5:$D$447,3, FALSE)</f>
        <v>OoC - Zone 1 - Other</v>
      </c>
      <c r="E12" s="5">
        <v>4.9099999999999998E-2</v>
      </c>
      <c r="F12" s="5">
        <v>3.0290000000000001E-2</v>
      </c>
      <c r="G12" s="5">
        <v>0</v>
      </c>
      <c r="H12" s="5">
        <v>9.425E-2</v>
      </c>
      <c r="I12" s="5">
        <v>8.0869999999999997E-2</v>
      </c>
      <c r="J12" s="5">
        <v>7.17E-2</v>
      </c>
      <c r="K12" s="5">
        <v>3.5740000000000001E-2</v>
      </c>
      <c r="L12" s="5">
        <v>7.6039999999999996E-2</v>
      </c>
      <c r="M12" s="5">
        <v>0</v>
      </c>
      <c r="N12" s="5">
        <v>9.3289999999999998E-2</v>
      </c>
      <c r="O12" s="5">
        <v>0</v>
      </c>
      <c r="P12" s="5">
        <v>2.809E-2</v>
      </c>
      <c r="Q12" s="5">
        <v>5.2760000000000001E-2</v>
      </c>
      <c r="R12" s="5">
        <v>7.3029999999999998E-2</v>
      </c>
      <c r="S12" s="5">
        <v>6.9389999999999993E-2</v>
      </c>
    </row>
    <row r="13" spans="1:19" hidden="1" x14ac:dyDescent="0.35">
      <c r="A13" s="2" t="s">
        <v>1</v>
      </c>
      <c r="B13" s="1" t="s">
        <v>29</v>
      </c>
      <c r="C13" t="str">
        <f>VLOOKUP(B13,[2]Clothes!$B$5:$D$447,2, FALSE)</f>
        <v>Out of Centre</v>
      </c>
      <c r="D13" t="str">
        <f>VLOOKUP(B13,[2]Clothes!$B$5:$D$447,3, FALSE)</f>
        <v>OoC - Zone 1 - Other</v>
      </c>
      <c r="E13" s="5">
        <v>0</v>
      </c>
      <c r="F13" s="5">
        <v>0</v>
      </c>
      <c r="G13" s="5">
        <v>0</v>
      </c>
      <c r="H13" s="5">
        <v>0</v>
      </c>
      <c r="I13" s="5">
        <v>0</v>
      </c>
      <c r="J13" s="5">
        <v>0</v>
      </c>
      <c r="K13" s="5">
        <v>0</v>
      </c>
      <c r="L13" s="5">
        <v>0</v>
      </c>
      <c r="M13" s="5">
        <v>0</v>
      </c>
      <c r="N13" s="5">
        <v>0</v>
      </c>
      <c r="O13" s="5">
        <v>0</v>
      </c>
      <c r="P13" s="5">
        <v>0</v>
      </c>
      <c r="Q13" s="5">
        <v>0</v>
      </c>
      <c r="R13" s="5">
        <v>0</v>
      </c>
      <c r="S13" s="5">
        <v>0</v>
      </c>
    </row>
    <row r="14" spans="1:19" hidden="1" x14ac:dyDescent="0.35">
      <c r="A14" s="2" t="s">
        <v>1</v>
      </c>
      <c r="B14" s="1" t="s">
        <v>32</v>
      </c>
      <c r="C14" t="str">
        <f>VLOOKUP(B14,[2]Clothes!$B$5:$D$447,2, FALSE)</f>
        <v>Out of Centre</v>
      </c>
      <c r="D14" t="str">
        <f>VLOOKUP(B14,[2]Clothes!$B$5:$D$447,3, FALSE)</f>
        <v>OoC - Zone 1 - Other</v>
      </c>
      <c r="E14" s="5">
        <v>0</v>
      </c>
      <c r="F14" s="5">
        <v>0</v>
      </c>
      <c r="G14" s="5">
        <v>0</v>
      </c>
      <c r="H14" s="5">
        <v>0</v>
      </c>
      <c r="I14" s="5">
        <v>0</v>
      </c>
      <c r="J14" s="5">
        <v>0</v>
      </c>
      <c r="K14" s="5">
        <v>0</v>
      </c>
      <c r="L14" s="5">
        <v>0</v>
      </c>
      <c r="M14" s="5">
        <v>0</v>
      </c>
      <c r="N14" s="5">
        <v>0</v>
      </c>
      <c r="O14" s="5">
        <v>0</v>
      </c>
      <c r="P14" s="5">
        <v>0</v>
      </c>
      <c r="Q14" s="5">
        <v>0</v>
      </c>
      <c r="R14" s="5">
        <v>0</v>
      </c>
      <c r="S14" s="5">
        <v>0</v>
      </c>
    </row>
    <row r="15" spans="1:19" hidden="1" x14ac:dyDescent="0.35">
      <c r="A15" s="2" t="s">
        <v>1</v>
      </c>
      <c r="B15" s="1" t="s">
        <v>504</v>
      </c>
      <c r="C15" t="str">
        <f>VLOOKUP(B15,[2]Clothes!$B$5:$D$447,2, FALSE)</f>
        <v>Out of Centre</v>
      </c>
      <c r="D15" t="str">
        <f>VLOOKUP(B15,[2]Clothes!$B$5:$D$447,3, FALSE)</f>
        <v>OoC - Zone 1 - Other</v>
      </c>
      <c r="E15" s="5">
        <v>3.62E-3</v>
      </c>
      <c r="F15" s="5">
        <v>3.0290000000000001E-2</v>
      </c>
      <c r="G15" s="5">
        <v>0</v>
      </c>
      <c r="H15" s="5">
        <v>5.5259999999999997E-2</v>
      </c>
      <c r="I15" s="5">
        <v>0</v>
      </c>
      <c r="J15" s="5">
        <v>0</v>
      </c>
      <c r="K15" s="5">
        <v>0</v>
      </c>
      <c r="L15" s="5">
        <v>0</v>
      </c>
      <c r="M15" s="5">
        <v>0</v>
      </c>
      <c r="N15" s="5">
        <v>0</v>
      </c>
      <c r="O15" s="5">
        <v>0</v>
      </c>
      <c r="P15" s="5">
        <v>0</v>
      </c>
      <c r="Q15" s="5">
        <v>0</v>
      </c>
      <c r="R15" s="5">
        <v>0</v>
      </c>
      <c r="S15" s="5">
        <v>0</v>
      </c>
    </row>
    <row r="16" spans="1:19" hidden="1" x14ac:dyDescent="0.35">
      <c r="A16" s="2" t="s">
        <v>1</v>
      </c>
      <c r="B16" s="1" t="s">
        <v>505</v>
      </c>
      <c r="C16" t="str">
        <f>VLOOKUP(B16,[2]Clothes!$B$5:$D$447,2, FALSE)</f>
        <v>Local Centres</v>
      </c>
      <c r="D16" t="str">
        <f>VLOOKUP(B16,[2]Clothes!$B$5:$D$447,3, FALSE)</f>
        <v>West Bletchley</v>
      </c>
      <c r="E16" s="5">
        <v>0</v>
      </c>
      <c r="F16" s="5">
        <v>0</v>
      </c>
      <c r="G16" s="5">
        <v>0</v>
      </c>
      <c r="H16" s="5">
        <v>0</v>
      </c>
      <c r="I16" s="5">
        <v>0</v>
      </c>
      <c r="J16" s="5">
        <v>0</v>
      </c>
      <c r="K16" s="5">
        <v>0</v>
      </c>
      <c r="L16" s="5">
        <v>0</v>
      </c>
      <c r="M16" s="5">
        <v>0</v>
      </c>
      <c r="N16" s="5">
        <v>0</v>
      </c>
      <c r="O16" s="5">
        <v>0</v>
      </c>
      <c r="P16" s="5">
        <v>0</v>
      </c>
      <c r="Q16" s="5">
        <v>0</v>
      </c>
      <c r="R16" s="5">
        <v>0</v>
      </c>
      <c r="S16" s="5">
        <v>0</v>
      </c>
    </row>
    <row r="17" spans="1:19" hidden="1" x14ac:dyDescent="0.35">
      <c r="A17" s="2" t="s">
        <v>1</v>
      </c>
      <c r="B17" s="1" t="s">
        <v>506</v>
      </c>
      <c r="C17" t="str">
        <f>VLOOKUP(B17,[2]Clothes!$B$5:$D$447,2, FALSE)</f>
        <v>Out of Centre</v>
      </c>
      <c r="D17" t="str">
        <f>VLOOKUP(B17,[2]Clothes!$B$5:$D$447,3, FALSE)</f>
        <v>OoC - Zone 1 - MK1 Shopping Park, Stadium Way West, Bletchley</v>
      </c>
      <c r="E17" s="5">
        <v>2.9909999999999999E-2</v>
      </c>
      <c r="F17" s="5">
        <v>7.1489999999999998E-2</v>
      </c>
      <c r="G17" s="5">
        <v>3.9539999999999999E-2</v>
      </c>
      <c r="H17" s="5">
        <v>0</v>
      </c>
      <c r="I17" s="5">
        <v>4.1419999999999998E-2</v>
      </c>
      <c r="J17" s="5">
        <v>7.2239999999999999E-2</v>
      </c>
      <c r="K17" s="5">
        <v>0</v>
      </c>
      <c r="L17" s="5">
        <v>3.5040000000000002E-2</v>
      </c>
      <c r="M17" s="5">
        <v>0</v>
      </c>
      <c r="N17" s="5">
        <v>2.2890000000000001E-2</v>
      </c>
      <c r="O17" s="5">
        <v>3.2689999999999997E-2</v>
      </c>
      <c r="P17" s="5">
        <v>5.9679999999999997E-2</v>
      </c>
      <c r="Q17" s="5">
        <v>4.4130000000000003E-2</v>
      </c>
      <c r="R17" s="5">
        <v>2.06E-2</v>
      </c>
      <c r="S17" s="5">
        <v>0</v>
      </c>
    </row>
    <row r="18" spans="1:19" hidden="1" x14ac:dyDescent="0.35">
      <c r="A18" s="2" t="s">
        <v>1</v>
      </c>
      <c r="B18" s="1" t="s">
        <v>507</v>
      </c>
      <c r="C18" t="str">
        <f>VLOOKUP(B18,[2]Clothes!$B$5:$D$447,2, FALSE)</f>
        <v>Local Centres</v>
      </c>
      <c r="D18" t="str">
        <f>VLOOKUP(B18,[2]Clothes!$B$5:$D$447,3, FALSE)</f>
        <v>Newton Leys</v>
      </c>
      <c r="E18" s="5">
        <v>0</v>
      </c>
      <c r="F18" s="5">
        <v>0</v>
      </c>
      <c r="G18" s="5">
        <v>0</v>
      </c>
      <c r="H18" s="5">
        <v>0</v>
      </c>
      <c r="I18" s="5">
        <v>0</v>
      </c>
      <c r="J18" s="5">
        <v>0</v>
      </c>
      <c r="K18" s="5">
        <v>0</v>
      </c>
      <c r="L18" s="5">
        <v>0</v>
      </c>
      <c r="M18" s="5">
        <v>0</v>
      </c>
      <c r="N18" s="5">
        <v>0</v>
      </c>
      <c r="O18" s="5">
        <v>0</v>
      </c>
      <c r="P18" s="5">
        <v>0</v>
      </c>
      <c r="Q18" s="5">
        <v>0</v>
      </c>
      <c r="R18" s="5">
        <v>0</v>
      </c>
      <c r="S18" s="5">
        <v>0</v>
      </c>
    </row>
    <row r="19" spans="1:19" hidden="1" x14ac:dyDescent="0.35">
      <c r="A19" s="2" t="s">
        <v>1</v>
      </c>
      <c r="B19" s="1" t="s">
        <v>508</v>
      </c>
      <c r="C19" t="str">
        <f>VLOOKUP(B19,[2]Clothes!$B$5:$D$447,2, FALSE)</f>
        <v>Out of Centre</v>
      </c>
      <c r="D19" t="str">
        <f>VLOOKUP(B19,[2]Clothes!$B$5:$D$447,3, FALSE)</f>
        <v>OoC - Zone 1 - Other</v>
      </c>
      <c r="E19" s="5">
        <v>0</v>
      </c>
      <c r="F19" s="5">
        <v>0</v>
      </c>
      <c r="G19" s="5">
        <v>0</v>
      </c>
      <c r="H19" s="5">
        <v>0</v>
      </c>
      <c r="I19" s="5">
        <v>0</v>
      </c>
      <c r="J19" s="5">
        <v>0</v>
      </c>
      <c r="K19" s="5">
        <v>0</v>
      </c>
      <c r="L19" s="5">
        <v>0</v>
      </c>
      <c r="M19" s="5">
        <v>0</v>
      </c>
      <c r="N19" s="5">
        <v>0</v>
      </c>
      <c r="O19" s="5">
        <v>0</v>
      </c>
      <c r="P19" s="5">
        <v>0</v>
      </c>
      <c r="Q19" s="5">
        <v>0</v>
      </c>
      <c r="R19" s="5">
        <v>0</v>
      </c>
      <c r="S19" s="5">
        <v>0</v>
      </c>
    </row>
    <row r="20" spans="1:19" hidden="1" x14ac:dyDescent="0.35">
      <c r="A20" s="2" t="s">
        <v>1</v>
      </c>
      <c r="B20" s="1" t="s">
        <v>509</v>
      </c>
      <c r="C20" t="str">
        <f>VLOOKUP(B20,[2]Clothes!$B$5:$D$447,2, FALSE)</f>
        <v>Out of Centre</v>
      </c>
      <c r="D20" t="str">
        <f>VLOOKUP(B20,[2]Clothes!$B$5:$D$447,3, FALSE)</f>
        <v>OoC - Zone 1 - Other</v>
      </c>
      <c r="E20" s="5">
        <v>0</v>
      </c>
      <c r="F20" s="5">
        <v>0</v>
      </c>
      <c r="G20" s="5">
        <v>0</v>
      </c>
      <c r="H20" s="5">
        <v>0</v>
      </c>
      <c r="I20" s="5">
        <v>0</v>
      </c>
      <c r="J20" s="5">
        <v>0</v>
      </c>
      <c r="K20" s="5">
        <v>0</v>
      </c>
      <c r="L20" s="5">
        <v>0</v>
      </c>
      <c r="M20" s="5">
        <v>0</v>
      </c>
      <c r="N20" s="5">
        <v>0</v>
      </c>
      <c r="O20" s="5">
        <v>0</v>
      </c>
      <c r="P20" s="5">
        <v>0</v>
      </c>
      <c r="Q20" s="5">
        <v>0</v>
      </c>
      <c r="R20" s="5">
        <v>0</v>
      </c>
      <c r="S20" s="5">
        <v>0</v>
      </c>
    </row>
    <row r="21" spans="1:19" hidden="1" x14ac:dyDescent="0.35">
      <c r="A21" s="2" t="s">
        <v>1</v>
      </c>
      <c r="B21" s="1" t="s">
        <v>33</v>
      </c>
      <c r="C21" t="str">
        <f>VLOOKUP(B21,[2]Clothes!$B$5:$D$447,2, FALSE)</f>
        <v>Out of Centre</v>
      </c>
      <c r="D21" t="str">
        <f>VLOOKUP(B21,[2]Clothes!$B$5:$D$447,3, FALSE)</f>
        <v>OoC - Zone 1 - Other</v>
      </c>
      <c r="E21" s="5">
        <v>0</v>
      </c>
      <c r="F21" s="5">
        <v>0</v>
      </c>
      <c r="G21" s="5">
        <v>0</v>
      </c>
      <c r="H21" s="5">
        <v>0</v>
      </c>
      <c r="I21" s="5">
        <v>0</v>
      </c>
      <c r="J21" s="5">
        <v>0</v>
      </c>
      <c r="K21" s="5">
        <v>0</v>
      </c>
      <c r="L21" s="5">
        <v>0</v>
      </c>
      <c r="M21" s="5">
        <v>0</v>
      </c>
      <c r="N21" s="5">
        <v>0</v>
      </c>
      <c r="O21" s="5">
        <v>0</v>
      </c>
      <c r="P21" s="5">
        <v>0</v>
      </c>
      <c r="Q21" s="5">
        <v>0</v>
      </c>
      <c r="R21" s="5">
        <v>0</v>
      </c>
      <c r="S21" s="5">
        <v>0</v>
      </c>
    </row>
    <row r="22" spans="1:19" hidden="1" x14ac:dyDescent="0.35">
      <c r="A22" s="2" t="s">
        <v>1</v>
      </c>
      <c r="B22" s="1" t="s">
        <v>35</v>
      </c>
      <c r="C22" t="str">
        <f>VLOOKUP(B22,[2]Clothes!$B$5:$D$447,2, FALSE)</f>
        <v>Out of Centre</v>
      </c>
      <c r="D22" t="str">
        <f>VLOOKUP(B22,[2]Clothes!$B$5:$D$447,3, FALSE)</f>
        <v>OoC - Zone 1 - Tesco Extra, Watling Street, Bletchley</v>
      </c>
      <c r="E22" s="5">
        <v>6.6699999999999997E-3</v>
      </c>
      <c r="F22" s="5">
        <v>5.3289999999999997E-2</v>
      </c>
      <c r="G22" s="5">
        <v>2.751E-2</v>
      </c>
      <c r="H22" s="5">
        <v>1.038E-2</v>
      </c>
      <c r="I22" s="5">
        <v>3.0460000000000001E-2</v>
      </c>
      <c r="J22" s="5">
        <v>0</v>
      </c>
      <c r="K22" s="5">
        <v>0</v>
      </c>
      <c r="L22" s="5">
        <v>0</v>
      </c>
      <c r="M22" s="5">
        <v>0</v>
      </c>
      <c r="N22" s="5">
        <v>0</v>
      </c>
      <c r="O22" s="5">
        <v>0</v>
      </c>
      <c r="P22" s="5">
        <v>0</v>
      </c>
      <c r="Q22" s="5">
        <v>0</v>
      </c>
      <c r="R22" s="5">
        <v>0</v>
      </c>
      <c r="S22" s="5">
        <v>0</v>
      </c>
    </row>
    <row r="23" spans="1:19" hidden="1" x14ac:dyDescent="0.35">
      <c r="A23" s="2" t="s">
        <v>1</v>
      </c>
      <c r="B23" s="1" t="s">
        <v>510</v>
      </c>
      <c r="C23" t="str">
        <f>VLOOKUP(B23,[2]Clothes!$B$5:$D$447,2, FALSE)</f>
        <v>Out of Centre</v>
      </c>
      <c r="D23" t="str">
        <f>VLOOKUP(B23,[2]Clothes!$B$5:$D$447,3, FALSE)</f>
        <v>OoC - Zone 1 - Other</v>
      </c>
      <c r="E23" s="5">
        <v>0</v>
      </c>
      <c r="F23" s="5">
        <v>0</v>
      </c>
      <c r="G23" s="5">
        <v>0</v>
      </c>
      <c r="H23" s="5">
        <v>0</v>
      </c>
      <c r="I23" s="5">
        <v>0</v>
      </c>
      <c r="J23" s="5">
        <v>0</v>
      </c>
      <c r="K23" s="5">
        <v>0</v>
      </c>
      <c r="L23" s="5">
        <v>0</v>
      </c>
      <c r="M23" s="5">
        <v>0</v>
      </c>
      <c r="N23" s="5">
        <v>0</v>
      </c>
      <c r="O23" s="5">
        <v>0</v>
      </c>
      <c r="P23" s="5">
        <v>0</v>
      </c>
      <c r="Q23" s="5">
        <v>0</v>
      </c>
      <c r="R23" s="5">
        <v>0</v>
      </c>
      <c r="S23" s="5">
        <v>0</v>
      </c>
    </row>
    <row r="24" spans="1:19" hidden="1" x14ac:dyDescent="0.35">
      <c r="A24" s="2" t="s">
        <v>1</v>
      </c>
      <c r="B24" s="1" t="s">
        <v>511</v>
      </c>
      <c r="C24" t="str">
        <f>VLOOKUP(B24,[2]Clothes!$B$5:$D$447,2, FALSE)</f>
        <v>Local Centres</v>
      </c>
      <c r="D24" t="str">
        <f>VLOOKUP(B24,[2]Clothes!$B$5:$D$447,3, FALSE)</f>
        <v>Water Eaton</v>
      </c>
      <c r="E24" s="5">
        <v>0</v>
      </c>
      <c r="F24" s="5">
        <v>0</v>
      </c>
      <c r="G24" s="5">
        <v>0</v>
      </c>
      <c r="H24" s="5">
        <v>0</v>
      </c>
      <c r="I24" s="5">
        <v>0</v>
      </c>
      <c r="J24" s="5">
        <v>0</v>
      </c>
      <c r="K24" s="5">
        <v>0</v>
      </c>
      <c r="L24" s="5">
        <v>0</v>
      </c>
      <c r="M24" s="5">
        <v>0</v>
      </c>
      <c r="N24" s="5">
        <v>0</v>
      </c>
      <c r="O24" s="5">
        <v>0</v>
      </c>
      <c r="P24" s="5">
        <v>0</v>
      </c>
      <c r="Q24" s="5">
        <v>0</v>
      </c>
      <c r="R24" s="5">
        <v>0</v>
      </c>
      <c r="S24" s="5">
        <v>0</v>
      </c>
    </row>
    <row r="25" spans="1:19" hidden="1" x14ac:dyDescent="0.35">
      <c r="A25" s="2" t="s">
        <v>1</v>
      </c>
      <c r="B25" s="1" t="s">
        <v>512</v>
      </c>
      <c r="C25" t="str">
        <f>VLOOKUP(B25,[2]Clothes!$B$5:$D$447,2, FALSE)</f>
        <v>Out of Centre</v>
      </c>
      <c r="D25" t="str">
        <f>VLOOKUP(B25,[2]Clothes!$B$5:$D$447,3, FALSE)</f>
        <v>OoC - Zone 1 - Other</v>
      </c>
      <c r="E25" s="5">
        <v>0</v>
      </c>
      <c r="F25" s="5">
        <v>0</v>
      </c>
      <c r="G25" s="5">
        <v>0</v>
      </c>
      <c r="H25" s="5">
        <v>0</v>
      </c>
      <c r="I25" s="5">
        <v>0</v>
      </c>
      <c r="J25" s="5">
        <v>0</v>
      </c>
      <c r="K25" s="5">
        <v>0</v>
      </c>
      <c r="L25" s="5">
        <v>0</v>
      </c>
      <c r="M25" s="5">
        <v>0</v>
      </c>
      <c r="N25" s="5">
        <v>0</v>
      </c>
      <c r="O25" s="5">
        <v>0</v>
      </c>
      <c r="P25" s="5">
        <v>0</v>
      </c>
      <c r="Q25" s="5">
        <v>0</v>
      </c>
      <c r="R25" s="5">
        <v>0</v>
      </c>
      <c r="S25" s="5">
        <v>0</v>
      </c>
    </row>
    <row r="26" spans="1:19" hidden="1" x14ac:dyDescent="0.35">
      <c r="A26" s="2" t="s">
        <v>2</v>
      </c>
      <c r="B26" s="1" t="s">
        <v>36</v>
      </c>
      <c r="C26" t="str">
        <f>VLOOKUP(B26,[2]Clothes!$B$5:$D$447,2, FALSE)</f>
        <v>Westcroft TC</v>
      </c>
      <c r="D26" t="str">
        <f>VLOOKUP(B26,[2]Clothes!$B$5:$D$447,3, FALSE)</f>
        <v>Aldi, Barnsdale Drive, Westcroft</v>
      </c>
      <c r="E26" s="5">
        <v>0</v>
      </c>
      <c r="F26" s="5">
        <v>0</v>
      </c>
      <c r="G26" s="5">
        <v>0</v>
      </c>
      <c r="H26" s="5">
        <v>0</v>
      </c>
      <c r="I26" s="5">
        <v>0</v>
      </c>
      <c r="J26" s="5">
        <v>0</v>
      </c>
      <c r="K26" s="5">
        <v>0</v>
      </c>
      <c r="L26" s="5">
        <v>0</v>
      </c>
      <c r="M26" s="5">
        <v>0</v>
      </c>
      <c r="N26" s="5">
        <v>0</v>
      </c>
      <c r="O26" s="5">
        <v>0</v>
      </c>
      <c r="P26" s="5">
        <v>0</v>
      </c>
      <c r="Q26" s="5">
        <v>0</v>
      </c>
      <c r="R26" s="5">
        <v>0</v>
      </c>
      <c r="S26" s="5">
        <v>0</v>
      </c>
    </row>
    <row r="27" spans="1:19" hidden="1" x14ac:dyDescent="0.35">
      <c r="A27" s="2" t="s">
        <v>2</v>
      </c>
      <c r="B27" s="1" t="s">
        <v>513</v>
      </c>
      <c r="C27" t="str">
        <f>VLOOKUP(B27,[2]Clothes!$B$5:$D$447,2, FALSE)</f>
        <v>Out of Centre</v>
      </c>
      <c r="D27" t="str">
        <f>VLOOKUP(B27,[2]Clothes!$B$5:$D$447,3, FALSE)</f>
        <v>OoC - Zone 2</v>
      </c>
      <c r="E27" s="5">
        <v>0</v>
      </c>
      <c r="F27" s="5">
        <v>0</v>
      </c>
      <c r="G27" s="5">
        <v>0</v>
      </c>
      <c r="H27" s="5">
        <v>0</v>
      </c>
      <c r="I27" s="5">
        <v>0</v>
      </c>
      <c r="J27" s="5">
        <v>0</v>
      </c>
      <c r="K27" s="5">
        <v>0</v>
      </c>
      <c r="L27" s="5">
        <v>0</v>
      </c>
      <c r="M27" s="5">
        <v>0</v>
      </c>
      <c r="N27" s="5">
        <v>0</v>
      </c>
      <c r="O27" s="5">
        <v>0</v>
      </c>
      <c r="P27" s="5">
        <v>0</v>
      </c>
      <c r="Q27" s="5">
        <v>0</v>
      </c>
      <c r="R27" s="5">
        <v>0</v>
      </c>
      <c r="S27" s="5">
        <v>0</v>
      </c>
    </row>
    <row r="28" spans="1:19" hidden="1" x14ac:dyDescent="0.35">
      <c r="A28" s="2" t="s">
        <v>2</v>
      </c>
      <c r="B28" s="1" t="s">
        <v>514</v>
      </c>
      <c r="C28" t="str">
        <f>VLOOKUP(B28,[2]Clothes!$B$5:$D$447,2, FALSE)</f>
        <v>Local Centres</v>
      </c>
      <c r="D28" t="str">
        <f>VLOOKUP(B28,[2]Clothes!$B$5:$D$447,3, FALSE)</f>
        <v>Furzton</v>
      </c>
      <c r="E28" s="5">
        <v>0</v>
      </c>
      <c r="F28" s="5">
        <v>0</v>
      </c>
      <c r="G28" s="5">
        <v>0</v>
      </c>
      <c r="H28" s="5">
        <v>0</v>
      </c>
      <c r="I28" s="5">
        <v>0</v>
      </c>
      <c r="J28" s="5">
        <v>0</v>
      </c>
      <c r="K28" s="5">
        <v>0</v>
      </c>
      <c r="L28" s="5">
        <v>0</v>
      </c>
      <c r="M28" s="5">
        <v>0</v>
      </c>
      <c r="N28" s="5">
        <v>0</v>
      </c>
      <c r="O28" s="5">
        <v>0</v>
      </c>
      <c r="P28" s="5">
        <v>0</v>
      </c>
      <c r="Q28" s="5">
        <v>0</v>
      </c>
      <c r="R28" s="5">
        <v>0</v>
      </c>
      <c r="S28" s="5">
        <v>0</v>
      </c>
    </row>
    <row r="29" spans="1:19" hidden="1" x14ac:dyDescent="0.35">
      <c r="A29" s="2" t="s">
        <v>2</v>
      </c>
      <c r="B29" s="1" t="s">
        <v>515</v>
      </c>
      <c r="C29" t="str">
        <f>VLOOKUP(B29,[2]Clothes!$B$5:$D$447,2, FALSE)</f>
        <v>Local Centres</v>
      </c>
      <c r="D29" t="str">
        <f>VLOOKUP(B29,[2]Clothes!$B$5:$D$447,3, FALSE)</f>
        <v>Grange Farm</v>
      </c>
      <c r="E29" s="5">
        <v>0</v>
      </c>
      <c r="F29" s="5">
        <v>0</v>
      </c>
      <c r="G29" s="5">
        <v>0</v>
      </c>
      <c r="H29" s="5">
        <v>0</v>
      </c>
      <c r="I29" s="5">
        <v>0</v>
      </c>
      <c r="J29" s="5">
        <v>0</v>
      </c>
      <c r="K29" s="5">
        <v>0</v>
      </c>
      <c r="L29" s="5">
        <v>0</v>
      </c>
      <c r="M29" s="5">
        <v>0</v>
      </c>
      <c r="N29" s="5">
        <v>0</v>
      </c>
      <c r="O29" s="5">
        <v>0</v>
      </c>
      <c r="P29" s="5">
        <v>0</v>
      </c>
      <c r="Q29" s="5">
        <v>0</v>
      </c>
      <c r="R29" s="5">
        <v>0</v>
      </c>
      <c r="S29" s="5">
        <v>0</v>
      </c>
    </row>
    <row r="30" spans="1:19" hidden="1" x14ac:dyDescent="0.35">
      <c r="A30" s="2" t="s">
        <v>2</v>
      </c>
      <c r="B30" s="1" t="s">
        <v>516</v>
      </c>
      <c r="C30" t="str">
        <f>VLOOKUP(B30,[2]Clothes!$B$5:$D$447,2, FALSE)</f>
        <v>Local Centres</v>
      </c>
      <c r="D30" t="str">
        <f>VLOOKUP(B30,[2]Clothes!$B$5:$D$447,3, FALSE)</f>
        <v>Shenley Church End</v>
      </c>
      <c r="E30" s="5">
        <v>0</v>
      </c>
      <c r="F30" s="5">
        <v>0</v>
      </c>
      <c r="G30" s="5">
        <v>0</v>
      </c>
      <c r="H30" s="5">
        <v>0</v>
      </c>
      <c r="I30" s="5">
        <v>0</v>
      </c>
      <c r="J30" s="5">
        <v>0</v>
      </c>
      <c r="K30" s="5">
        <v>0</v>
      </c>
      <c r="L30" s="5">
        <v>0</v>
      </c>
      <c r="M30" s="5">
        <v>0</v>
      </c>
      <c r="N30" s="5">
        <v>0</v>
      </c>
      <c r="O30" s="5">
        <v>0</v>
      </c>
      <c r="P30" s="5">
        <v>0</v>
      </c>
      <c r="Q30" s="5">
        <v>0</v>
      </c>
      <c r="R30" s="5">
        <v>0</v>
      </c>
      <c r="S30" s="5">
        <v>0</v>
      </c>
    </row>
    <row r="31" spans="1:19" hidden="1" x14ac:dyDescent="0.35">
      <c r="A31" s="2" t="s">
        <v>2</v>
      </c>
      <c r="B31" s="1" t="s">
        <v>517</v>
      </c>
      <c r="C31" t="str">
        <f>VLOOKUP(B31,[2]Clothes!$B$5:$D$447,2, FALSE)</f>
        <v>Local Centres</v>
      </c>
      <c r="D31" t="str">
        <f>VLOOKUP(B31,[2]Clothes!$B$5:$D$447,3, FALSE)</f>
        <v>Kingsmead</v>
      </c>
      <c r="E31" s="5">
        <v>0</v>
      </c>
      <c r="F31" s="5">
        <v>0</v>
      </c>
      <c r="G31" s="5">
        <v>0</v>
      </c>
      <c r="H31" s="5">
        <v>0</v>
      </c>
      <c r="I31" s="5">
        <v>0</v>
      </c>
      <c r="J31" s="5">
        <v>0</v>
      </c>
      <c r="K31" s="5">
        <v>0</v>
      </c>
      <c r="L31" s="5">
        <v>0</v>
      </c>
      <c r="M31" s="5">
        <v>0</v>
      </c>
      <c r="N31" s="5">
        <v>0</v>
      </c>
      <c r="O31" s="5">
        <v>0</v>
      </c>
      <c r="P31" s="5">
        <v>0</v>
      </c>
      <c r="Q31" s="5">
        <v>0</v>
      </c>
      <c r="R31" s="5">
        <v>0</v>
      </c>
      <c r="S31" s="5">
        <v>0</v>
      </c>
    </row>
    <row r="32" spans="1:19" hidden="1" x14ac:dyDescent="0.35">
      <c r="A32" s="2" t="s">
        <v>2</v>
      </c>
      <c r="B32" s="1" t="s">
        <v>41</v>
      </c>
      <c r="C32" t="str">
        <f>VLOOKUP(B32,[2]Clothes!$B$5:$D$447,2, FALSE)</f>
        <v>Westcroft TC</v>
      </c>
      <c r="D32" t="str">
        <f>VLOOKUP(B32,[2]Clothes!$B$5:$D$447,3, FALSE)</f>
        <v>Morrisons Superstore, Barnsdale Drive, Westcroft</v>
      </c>
      <c r="E32" s="5">
        <v>7.8399999999999997E-3</v>
      </c>
      <c r="F32" s="5">
        <v>0</v>
      </c>
      <c r="G32" s="5">
        <v>4.9270000000000001E-2</v>
      </c>
      <c r="H32" s="5">
        <v>0</v>
      </c>
      <c r="I32" s="5">
        <v>0</v>
      </c>
      <c r="J32" s="5">
        <v>0</v>
      </c>
      <c r="K32" s="5">
        <v>1.0059999999999999E-2</v>
      </c>
      <c r="L32" s="5">
        <v>0</v>
      </c>
      <c r="M32" s="5">
        <v>0</v>
      </c>
      <c r="N32" s="5">
        <v>0</v>
      </c>
      <c r="O32" s="5">
        <v>0</v>
      </c>
      <c r="P32" s="5">
        <v>0</v>
      </c>
      <c r="Q32" s="5">
        <v>0</v>
      </c>
      <c r="R32" s="5">
        <v>2.06E-2</v>
      </c>
      <c r="S32" s="5">
        <v>0</v>
      </c>
    </row>
    <row r="33" spans="1:19" hidden="1" x14ac:dyDescent="0.35">
      <c r="A33" s="2" t="s">
        <v>2</v>
      </c>
      <c r="B33" s="1" t="s">
        <v>518</v>
      </c>
      <c r="C33" t="str">
        <f>VLOOKUP(B33,[2]Clothes!$B$5:$D$447,2, FALSE)</f>
        <v>Out of Centre</v>
      </c>
      <c r="D33" t="str">
        <f>VLOOKUP(B33,[2]Clothes!$B$5:$D$447,3, FALSE)</f>
        <v>OoC - Zone 2</v>
      </c>
      <c r="E33" s="5">
        <v>0</v>
      </c>
      <c r="F33" s="5">
        <v>0</v>
      </c>
      <c r="G33" s="5">
        <v>0</v>
      </c>
      <c r="H33" s="5">
        <v>0</v>
      </c>
      <c r="I33" s="5">
        <v>0</v>
      </c>
      <c r="J33" s="5">
        <v>0</v>
      </c>
      <c r="K33" s="5">
        <v>0</v>
      </c>
      <c r="L33" s="5">
        <v>0</v>
      </c>
      <c r="M33" s="5">
        <v>0</v>
      </c>
      <c r="N33" s="5">
        <v>0</v>
      </c>
      <c r="O33" s="5">
        <v>0</v>
      </c>
      <c r="P33" s="5">
        <v>0</v>
      </c>
      <c r="Q33" s="5">
        <v>0</v>
      </c>
      <c r="R33" s="5">
        <v>0</v>
      </c>
      <c r="S33" s="5">
        <v>0</v>
      </c>
    </row>
    <row r="34" spans="1:19" hidden="1" x14ac:dyDescent="0.35">
      <c r="A34" s="2" t="s">
        <v>2</v>
      </c>
      <c r="B34" s="1" t="s">
        <v>44</v>
      </c>
      <c r="C34" t="str">
        <f>VLOOKUP(B34,[2]Clothes!$B$5:$D$447,2, FALSE)</f>
        <v>Local Centres</v>
      </c>
      <c r="D34" t="str">
        <f>VLOOKUP(B34,[2]Clothes!$B$5:$D$447,3, FALSE)</f>
        <v>Shenley Church End LC - Sainsbury's Superstore, Engaine Drive</v>
      </c>
      <c r="E34" s="5">
        <v>2.49E-3</v>
      </c>
      <c r="F34" s="5">
        <v>0</v>
      </c>
      <c r="G34" s="5">
        <v>1.9769999999999999E-2</v>
      </c>
      <c r="H34" s="5">
        <v>0</v>
      </c>
      <c r="I34" s="5">
        <v>0</v>
      </c>
      <c r="J34" s="5">
        <v>0</v>
      </c>
      <c r="K34" s="5">
        <v>0</v>
      </c>
      <c r="L34" s="5">
        <v>0</v>
      </c>
      <c r="M34" s="5">
        <v>7.45E-3</v>
      </c>
      <c r="N34" s="5">
        <v>0</v>
      </c>
      <c r="O34" s="5">
        <v>0</v>
      </c>
      <c r="P34" s="5">
        <v>0</v>
      </c>
      <c r="Q34" s="5">
        <v>0</v>
      </c>
      <c r="R34" s="5">
        <v>0</v>
      </c>
      <c r="S34" s="5">
        <v>0</v>
      </c>
    </row>
    <row r="35" spans="1:19" hidden="1" x14ac:dyDescent="0.35">
      <c r="A35" s="2" t="s">
        <v>2</v>
      </c>
      <c r="B35" s="1" t="s">
        <v>519</v>
      </c>
      <c r="C35" t="str">
        <f>VLOOKUP(B35,[2]Clothes!$B$5:$D$447,2, FALSE)</f>
        <v>Local Centres</v>
      </c>
      <c r="D35" t="str">
        <f>VLOOKUP(B35,[2]Clothes!$B$5:$D$447,3, FALSE)</f>
        <v>Shenley Brook End</v>
      </c>
      <c r="E35" s="5">
        <v>0</v>
      </c>
      <c r="F35" s="5">
        <v>0</v>
      </c>
      <c r="G35" s="5">
        <v>0</v>
      </c>
      <c r="H35" s="5">
        <v>0</v>
      </c>
      <c r="I35" s="5">
        <v>0</v>
      </c>
      <c r="J35" s="5">
        <v>0</v>
      </c>
      <c r="K35" s="5">
        <v>0</v>
      </c>
      <c r="L35" s="5">
        <v>0</v>
      </c>
      <c r="M35" s="5">
        <v>0</v>
      </c>
      <c r="N35" s="5">
        <v>0</v>
      </c>
      <c r="O35" s="5">
        <v>0</v>
      </c>
      <c r="P35" s="5">
        <v>0</v>
      </c>
      <c r="Q35" s="5">
        <v>0</v>
      </c>
      <c r="R35" s="5">
        <v>0</v>
      </c>
      <c r="S35" s="5">
        <v>0</v>
      </c>
    </row>
    <row r="36" spans="1:19" hidden="1" x14ac:dyDescent="0.35">
      <c r="A36" s="2" t="s">
        <v>2</v>
      </c>
      <c r="B36" s="1" t="s">
        <v>520</v>
      </c>
      <c r="C36" t="str">
        <f>VLOOKUP(B36,[2]Clothes!$B$5:$D$447,2, FALSE)</f>
        <v>Local Centres</v>
      </c>
      <c r="D36" t="str">
        <f>VLOOKUP(B36,[2]Clothes!$B$5:$D$447,3, FALSE)</f>
        <v>Shenley Church End</v>
      </c>
      <c r="E36" s="5">
        <v>0</v>
      </c>
      <c r="F36" s="5">
        <v>0</v>
      </c>
      <c r="G36" s="5">
        <v>0</v>
      </c>
      <c r="H36" s="5">
        <v>0</v>
      </c>
      <c r="I36" s="5">
        <v>0</v>
      </c>
      <c r="J36" s="5">
        <v>0</v>
      </c>
      <c r="K36" s="5">
        <v>0</v>
      </c>
      <c r="L36" s="5">
        <v>0</v>
      </c>
      <c r="M36" s="5">
        <v>0</v>
      </c>
      <c r="N36" s="5">
        <v>0</v>
      </c>
      <c r="O36" s="5">
        <v>0</v>
      </c>
      <c r="P36" s="5">
        <v>0</v>
      </c>
      <c r="Q36" s="5">
        <v>0</v>
      </c>
      <c r="R36" s="5">
        <v>0</v>
      </c>
      <c r="S36" s="5">
        <v>0</v>
      </c>
    </row>
    <row r="37" spans="1:19" hidden="1" x14ac:dyDescent="0.35">
      <c r="A37" s="2" t="s">
        <v>2</v>
      </c>
      <c r="B37" s="1" t="s">
        <v>521</v>
      </c>
      <c r="C37" t="str">
        <f>VLOOKUP(B37,[2]Clothes!$B$5:$D$447,2, FALSE)</f>
        <v>Out of Centre</v>
      </c>
      <c r="D37" t="str">
        <f>VLOOKUP(B37,[2]Clothes!$B$5:$D$447,3, FALSE)</f>
        <v>OoC - Zone 2</v>
      </c>
      <c r="E37" s="5">
        <v>0</v>
      </c>
      <c r="F37" s="5">
        <v>0</v>
      </c>
      <c r="G37" s="5">
        <v>0</v>
      </c>
      <c r="H37" s="5">
        <v>0</v>
      </c>
      <c r="I37" s="5">
        <v>0</v>
      </c>
      <c r="J37" s="5">
        <v>0</v>
      </c>
      <c r="K37" s="5">
        <v>0</v>
      </c>
      <c r="L37" s="5">
        <v>0</v>
      </c>
      <c r="M37" s="5">
        <v>0</v>
      </c>
      <c r="N37" s="5">
        <v>0</v>
      </c>
      <c r="O37" s="5">
        <v>0</v>
      </c>
      <c r="P37" s="5">
        <v>0</v>
      </c>
      <c r="Q37" s="5">
        <v>0</v>
      </c>
      <c r="R37" s="5">
        <v>0</v>
      </c>
      <c r="S37" s="5">
        <v>0</v>
      </c>
    </row>
    <row r="38" spans="1:19" hidden="1" x14ac:dyDescent="0.35">
      <c r="A38" s="2" t="s">
        <v>2</v>
      </c>
      <c r="B38" s="1" t="s">
        <v>522</v>
      </c>
      <c r="C38" t="str">
        <f>VLOOKUP(B38,[2]Clothes!$B$5:$D$447,2, FALSE)</f>
        <v>Out of Centre</v>
      </c>
      <c r="D38" t="str">
        <f>VLOOKUP(B38,[2]Clothes!$B$5:$D$447,3, FALSE)</f>
        <v>OoC - Zone 2</v>
      </c>
      <c r="E38" s="5">
        <v>0</v>
      </c>
      <c r="F38" s="5">
        <v>0</v>
      </c>
      <c r="G38" s="5">
        <v>0</v>
      </c>
      <c r="H38" s="5">
        <v>0</v>
      </c>
      <c r="I38" s="5">
        <v>0</v>
      </c>
      <c r="J38" s="5">
        <v>0</v>
      </c>
      <c r="K38" s="5">
        <v>0</v>
      </c>
      <c r="L38" s="5">
        <v>0</v>
      </c>
      <c r="M38" s="5">
        <v>0</v>
      </c>
      <c r="N38" s="5">
        <v>0</v>
      </c>
      <c r="O38" s="5">
        <v>0</v>
      </c>
      <c r="P38" s="5">
        <v>0</v>
      </c>
      <c r="Q38" s="5">
        <v>0</v>
      </c>
      <c r="R38" s="5">
        <v>0</v>
      </c>
      <c r="S38" s="5">
        <v>0</v>
      </c>
    </row>
    <row r="39" spans="1:19" hidden="1" x14ac:dyDescent="0.35">
      <c r="A39" s="2" t="s">
        <v>2</v>
      </c>
      <c r="B39" s="1" t="s">
        <v>523</v>
      </c>
      <c r="C39" t="str">
        <f>VLOOKUP(B39,[2]Clothes!$B$5:$D$447,2, FALSE)</f>
        <v>Local Centres</v>
      </c>
      <c r="D39" t="str">
        <f>VLOOKUP(B39,[2]Clothes!$B$5:$D$447,3, FALSE)</f>
        <v>Tattenhoe Park</v>
      </c>
      <c r="E39" s="5">
        <v>0</v>
      </c>
      <c r="F39" s="5">
        <v>0</v>
      </c>
      <c r="G39" s="5">
        <v>0</v>
      </c>
      <c r="H39" s="5">
        <v>0</v>
      </c>
      <c r="I39" s="5">
        <v>0</v>
      </c>
      <c r="J39" s="5">
        <v>0</v>
      </c>
      <c r="K39" s="5">
        <v>0</v>
      </c>
      <c r="L39" s="5">
        <v>0</v>
      </c>
      <c r="M39" s="5">
        <v>0</v>
      </c>
      <c r="N39" s="5">
        <v>0</v>
      </c>
      <c r="O39" s="5">
        <v>0</v>
      </c>
      <c r="P39" s="5">
        <v>0</v>
      </c>
      <c r="Q39" s="5">
        <v>0</v>
      </c>
      <c r="R39" s="5">
        <v>0</v>
      </c>
      <c r="S39" s="5">
        <v>0</v>
      </c>
    </row>
    <row r="40" spans="1:19" hidden="1" x14ac:dyDescent="0.35">
      <c r="A40" s="2" t="s">
        <v>2</v>
      </c>
      <c r="B40" s="1" t="s">
        <v>524</v>
      </c>
      <c r="C40" t="str">
        <f>VLOOKUP(B40,[2]Clothes!$B$5:$D$447,2, FALSE)</f>
        <v>Westcroft TC</v>
      </c>
      <c r="D40" t="str">
        <f>VLOOKUP(B40,[2]Clothes!$B$5:$D$447,3, FALSE)</f>
        <v>Westcroft TC - Other in Centre</v>
      </c>
      <c r="E40" s="5">
        <v>3.3E-4</v>
      </c>
      <c r="F40" s="5">
        <v>0</v>
      </c>
      <c r="G40" s="5">
        <v>0</v>
      </c>
      <c r="H40" s="5">
        <v>0</v>
      </c>
      <c r="I40" s="5">
        <v>0</v>
      </c>
      <c r="J40" s="5">
        <v>0</v>
      </c>
      <c r="K40" s="5">
        <v>0</v>
      </c>
      <c r="L40" s="5">
        <v>7.0899999999999999E-3</v>
      </c>
      <c r="M40" s="5">
        <v>0</v>
      </c>
      <c r="N40" s="5">
        <v>0</v>
      </c>
      <c r="O40" s="5">
        <v>0</v>
      </c>
      <c r="P40" s="5">
        <v>0</v>
      </c>
      <c r="Q40" s="5">
        <v>0</v>
      </c>
      <c r="R40" s="5">
        <v>0</v>
      </c>
      <c r="S40" s="5">
        <v>0</v>
      </c>
    </row>
    <row r="41" spans="1:19" hidden="1" x14ac:dyDescent="0.35">
      <c r="A41" s="2" t="s">
        <v>2</v>
      </c>
      <c r="B41" s="1" t="s">
        <v>525</v>
      </c>
      <c r="C41" t="str">
        <f>VLOOKUP(B41,[2]Clothes!$B$5:$D$447,2, FALSE)</f>
        <v>Westcroft TC</v>
      </c>
      <c r="D41" t="str">
        <f>VLOOKUP(B41,[2]Clothes!$B$5:$D$447,3, FALSE)</f>
        <v>Westcroft TC - Other in Centre</v>
      </c>
      <c r="E41" s="5">
        <v>2.64E-3</v>
      </c>
      <c r="F41" s="5">
        <v>0</v>
      </c>
      <c r="G41" s="5">
        <v>2.751E-2</v>
      </c>
      <c r="H41" s="5">
        <v>0</v>
      </c>
      <c r="I41" s="5">
        <v>0</v>
      </c>
      <c r="J41" s="5">
        <v>0</v>
      </c>
      <c r="K41" s="5">
        <v>0</v>
      </c>
      <c r="L41" s="5">
        <v>7.0899999999999999E-3</v>
      </c>
      <c r="M41" s="5">
        <v>0</v>
      </c>
      <c r="N41" s="5">
        <v>0</v>
      </c>
      <c r="O41" s="5">
        <v>0</v>
      </c>
      <c r="P41" s="5">
        <v>0</v>
      </c>
      <c r="Q41" s="5">
        <v>0</v>
      </c>
      <c r="R41" s="5">
        <v>0</v>
      </c>
      <c r="S41" s="5">
        <v>0</v>
      </c>
    </row>
    <row r="42" spans="1:19" hidden="1" x14ac:dyDescent="0.35">
      <c r="A42" s="2" t="s">
        <v>2</v>
      </c>
      <c r="B42" s="1" t="s">
        <v>526</v>
      </c>
      <c r="C42" t="str">
        <f>VLOOKUP(B42,[2]Clothes!$B$5:$D$447,2, FALSE)</f>
        <v>Local Centres</v>
      </c>
      <c r="D42" t="str">
        <f>VLOOKUP(B42,[2]Clothes!$B$5:$D$447,3, FALSE)</f>
        <v>Far Bletchley</v>
      </c>
      <c r="E42" s="5">
        <v>0</v>
      </c>
      <c r="F42" s="5">
        <v>0</v>
      </c>
      <c r="G42" s="5">
        <v>0</v>
      </c>
      <c r="H42" s="5">
        <v>0</v>
      </c>
      <c r="I42" s="5">
        <v>0</v>
      </c>
      <c r="J42" s="5">
        <v>0</v>
      </c>
      <c r="K42" s="5">
        <v>0</v>
      </c>
      <c r="L42" s="5">
        <v>0</v>
      </c>
      <c r="M42" s="5">
        <v>0</v>
      </c>
      <c r="N42" s="5">
        <v>0</v>
      </c>
      <c r="O42" s="5">
        <v>0</v>
      </c>
      <c r="P42" s="5">
        <v>0</v>
      </c>
      <c r="Q42" s="5">
        <v>0</v>
      </c>
      <c r="R42" s="5">
        <v>0</v>
      </c>
      <c r="S42" s="5">
        <v>0</v>
      </c>
    </row>
    <row r="43" spans="1:19" hidden="1" x14ac:dyDescent="0.35">
      <c r="A43" s="2" t="s">
        <v>3</v>
      </c>
      <c r="B43" s="1" t="s">
        <v>48</v>
      </c>
      <c r="C43" t="str">
        <f>VLOOKUP(B43,[2]Clothes!$B$5:$D$447,2, FALSE)</f>
        <v>Central Milton Keynes</v>
      </c>
      <c r="D43" t="str">
        <f>VLOOKUP(B43,[2]Clothes!$B$5:$D$447,3, FALSE)</f>
        <v>Aldi, The Place Retail Park, Milton Keynes</v>
      </c>
      <c r="E43" s="5">
        <v>0</v>
      </c>
      <c r="F43" s="5">
        <v>0</v>
      </c>
      <c r="G43" s="5">
        <v>0</v>
      </c>
      <c r="H43" s="5">
        <v>0</v>
      </c>
      <c r="I43" s="5">
        <v>0</v>
      </c>
      <c r="J43" s="5">
        <v>0</v>
      </c>
      <c r="K43" s="5">
        <v>0</v>
      </c>
      <c r="L43" s="5">
        <v>0</v>
      </c>
      <c r="M43" s="5">
        <v>0</v>
      </c>
      <c r="N43" s="5">
        <v>0</v>
      </c>
      <c r="O43" s="5">
        <v>0</v>
      </c>
      <c r="P43" s="5">
        <v>0</v>
      </c>
      <c r="Q43" s="5">
        <v>0</v>
      </c>
      <c r="R43" s="5">
        <v>0</v>
      </c>
      <c r="S43" s="5">
        <v>0</v>
      </c>
    </row>
    <row r="44" spans="1:19" hidden="1" x14ac:dyDescent="0.35">
      <c r="A44" s="2" t="s">
        <v>3</v>
      </c>
      <c r="B44" s="1" t="s">
        <v>527</v>
      </c>
      <c r="C44" t="str">
        <f>VLOOKUP(B44,[2]Clothes!$B$5:$D$447,2, FALSE)</f>
        <v>Central Milton Keynes</v>
      </c>
      <c r="D44" t="str">
        <f>VLOOKUP(B44,[2]Clothes!$B$5:$D$447,3, FALSE)</f>
        <v>Central Milton Keynes - Other in Centre</v>
      </c>
      <c r="E44" s="5">
        <v>0</v>
      </c>
      <c r="F44" s="5">
        <v>0</v>
      </c>
      <c r="G44" s="5">
        <v>0</v>
      </c>
      <c r="H44" s="5">
        <v>0</v>
      </c>
      <c r="I44" s="5">
        <v>0</v>
      </c>
      <c r="J44" s="5">
        <v>0</v>
      </c>
      <c r="K44" s="5">
        <v>0</v>
      </c>
      <c r="L44" s="5">
        <v>0</v>
      </c>
      <c r="M44" s="5">
        <v>0</v>
      </c>
      <c r="N44" s="5">
        <v>0</v>
      </c>
      <c r="O44" s="5">
        <v>0</v>
      </c>
      <c r="P44" s="5">
        <v>0</v>
      </c>
      <c r="Q44" s="5">
        <v>0</v>
      </c>
      <c r="R44" s="5">
        <v>0</v>
      </c>
      <c r="S44" s="5">
        <v>0</v>
      </c>
    </row>
    <row r="45" spans="1:19" hidden="1" x14ac:dyDescent="0.35">
      <c r="A45" s="2" t="s">
        <v>3</v>
      </c>
      <c r="B45" s="1" t="s">
        <v>528</v>
      </c>
      <c r="C45" t="str">
        <f>VLOOKUP(B45,[2]Clothes!$B$5:$D$447,2, FALSE)</f>
        <v>Local Centres</v>
      </c>
      <c r="D45" t="str">
        <f>VLOOKUP(B45,[2]Clothes!$B$5:$D$447,3, FALSE)</f>
        <v>Beanhill</v>
      </c>
      <c r="E45" s="5">
        <v>0</v>
      </c>
      <c r="F45" s="5">
        <v>0</v>
      </c>
      <c r="G45" s="5">
        <v>0</v>
      </c>
      <c r="H45" s="5">
        <v>0</v>
      </c>
      <c r="I45" s="5">
        <v>0</v>
      </c>
      <c r="J45" s="5">
        <v>0</v>
      </c>
      <c r="K45" s="5">
        <v>0</v>
      </c>
      <c r="L45" s="5">
        <v>0</v>
      </c>
      <c r="M45" s="5">
        <v>0</v>
      </c>
      <c r="N45" s="5">
        <v>0</v>
      </c>
      <c r="O45" s="5">
        <v>0</v>
      </c>
      <c r="P45" s="5">
        <v>0</v>
      </c>
      <c r="Q45" s="5">
        <v>0</v>
      </c>
      <c r="R45" s="5">
        <v>0</v>
      </c>
      <c r="S45" s="5">
        <v>0</v>
      </c>
    </row>
    <row r="46" spans="1:19" hidden="1" x14ac:dyDescent="0.35">
      <c r="A46" s="2" t="s">
        <v>3</v>
      </c>
      <c r="B46" s="1" t="s">
        <v>529</v>
      </c>
      <c r="C46" t="str">
        <f>VLOOKUP(B46,[2]Clothes!$B$5:$D$447,2, FALSE)</f>
        <v>Local Centres</v>
      </c>
      <c r="D46" t="str">
        <f>VLOOKUP(B46,[2]Clothes!$B$5:$D$447,3, FALSE)</f>
        <v>Fishermead</v>
      </c>
      <c r="E46" s="5">
        <v>0</v>
      </c>
      <c r="F46" s="5">
        <v>0</v>
      </c>
      <c r="G46" s="5">
        <v>0</v>
      </c>
      <c r="H46" s="5">
        <v>0</v>
      </c>
      <c r="I46" s="5">
        <v>0</v>
      </c>
      <c r="J46" s="5">
        <v>0</v>
      </c>
      <c r="K46" s="5">
        <v>0</v>
      </c>
      <c r="L46" s="5">
        <v>0</v>
      </c>
      <c r="M46" s="5">
        <v>0</v>
      </c>
      <c r="N46" s="5">
        <v>0</v>
      </c>
      <c r="O46" s="5">
        <v>0</v>
      </c>
      <c r="P46" s="5">
        <v>0</v>
      </c>
      <c r="Q46" s="5">
        <v>0</v>
      </c>
      <c r="R46" s="5">
        <v>0</v>
      </c>
      <c r="S46" s="5">
        <v>0</v>
      </c>
    </row>
    <row r="47" spans="1:19" hidden="1" x14ac:dyDescent="0.35">
      <c r="A47" s="2" t="s">
        <v>3</v>
      </c>
      <c r="B47" s="1" t="s">
        <v>530</v>
      </c>
      <c r="C47" t="str">
        <f>VLOOKUP(B47,[2]Clothes!$B$5:$D$447,2, FALSE)</f>
        <v>Central Milton Keynes</v>
      </c>
      <c r="D47" t="str">
        <f>VLOOKUP(B47,[2]Clothes!$B$5:$D$447,3, FALSE)</f>
        <v>Central Milton Keynes - Other in Centre</v>
      </c>
      <c r="E47" s="5">
        <v>3.8999999999999999E-4</v>
      </c>
      <c r="F47" s="5">
        <v>0</v>
      </c>
      <c r="G47" s="5">
        <v>0</v>
      </c>
      <c r="H47" s="5">
        <v>1.038E-2</v>
      </c>
      <c r="I47" s="5">
        <v>0</v>
      </c>
      <c r="J47" s="5">
        <v>0</v>
      </c>
      <c r="K47" s="5">
        <v>0</v>
      </c>
      <c r="L47" s="5">
        <v>0</v>
      </c>
      <c r="M47" s="5">
        <v>0</v>
      </c>
      <c r="N47" s="5">
        <v>0</v>
      </c>
      <c r="O47" s="5">
        <v>0</v>
      </c>
      <c r="P47" s="5">
        <v>0</v>
      </c>
      <c r="Q47" s="5">
        <v>0</v>
      </c>
      <c r="R47" s="5">
        <v>0</v>
      </c>
      <c r="S47" s="5">
        <v>0</v>
      </c>
    </row>
    <row r="48" spans="1:19" hidden="1" x14ac:dyDescent="0.35">
      <c r="A48" s="2" t="s">
        <v>3</v>
      </c>
      <c r="B48" s="1" t="s">
        <v>53</v>
      </c>
      <c r="C48" t="str">
        <f>VLOOKUP(B48,[2]Clothes!$B$5:$D$447,2, FALSE)</f>
        <v>Local Centres</v>
      </c>
      <c r="D48" t="str">
        <f>VLOOKUP(B48,[2]Clothes!$B$5:$D$447,3, FALSE)</f>
        <v>Oldbrook LC</v>
      </c>
      <c r="E48" s="5">
        <v>0</v>
      </c>
      <c r="F48" s="5">
        <v>0</v>
      </c>
      <c r="G48" s="5">
        <v>0</v>
      </c>
      <c r="H48" s="5">
        <v>0</v>
      </c>
      <c r="I48" s="5">
        <v>0</v>
      </c>
      <c r="J48" s="5">
        <v>0</v>
      </c>
      <c r="K48" s="5">
        <v>0</v>
      </c>
      <c r="L48" s="5">
        <v>0</v>
      </c>
      <c r="M48" s="5">
        <v>0</v>
      </c>
      <c r="N48" s="5">
        <v>0</v>
      </c>
      <c r="O48" s="5">
        <v>0</v>
      </c>
      <c r="P48" s="5">
        <v>0</v>
      </c>
      <c r="Q48" s="5">
        <v>0</v>
      </c>
      <c r="R48" s="5">
        <v>0</v>
      </c>
      <c r="S48" s="5">
        <v>0</v>
      </c>
    </row>
    <row r="49" spans="1:19" x14ac:dyDescent="0.35">
      <c r="A49" s="2" t="s">
        <v>3</v>
      </c>
      <c r="B49" s="1" t="s">
        <v>531</v>
      </c>
      <c r="C49" t="str">
        <f>VLOOKUP(B49,[2]Clothes!$B$5:$D$447,2, FALSE)</f>
        <v>Out of Centre</v>
      </c>
      <c r="D49" t="s">
        <v>2366</v>
      </c>
      <c r="E49" s="5">
        <v>0</v>
      </c>
      <c r="F49" s="5">
        <v>0</v>
      </c>
      <c r="G49" s="5">
        <v>0</v>
      </c>
      <c r="H49" s="5">
        <v>0</v>
      </c>
      <c r="I49" s="5">
        <v>0</v>
      </c>
      <c r="J49" s="5">
        <v>0</v>
      </c>
      <c r="K49" s="5">
        <v>0</v>
      </c>
      <c r="L49" s="5">
        <v>0</v>
      </c>
      <c r="M49" s="5">
        <v>0</v>
      </c>
      <c r="N49" s="5">
        <v>0</v>
      </c>
      <c r="O49" s="5">
        <v>0</v>
      </c>
      <c r="P49" s="5">
        <v>0</v>
      </c>
      <c r="Q49" s="5">
        <v>0</v>
      </c>
      <c r="R49" s="5">
        <v>0</v>
      </c>
      <c r="S49" s="5">
        <v>0</v>
      </c>
    </row>
    <row r="50" spans="1:19" hidden="1" x14ac:dyDescent="0.35">
      <c r="A50" s="2" t="s">
        <v>3</v>
      </c>
      <c r="B50" s="1" t="s">
        <v>56</v>
      </c>
      <c r="C50" t="str">
        <f>VLOOKUP(B50,[2]Clothes!$B$5:$D$447,2, FALSE)</f>
        <v>Central Milton Keynes</v>
      </c>
      <c r="D50" t="str">
        <f>VLOOKUP(B50,[2]Clothes!$B$5:$D$447,3, FALSE)</f>
        <v>Central Milton Keynes - Other in Centre</v>
      </c>
      <c r="E50" s="5">
        <v>0</v>
      </c>
      <c r="F50" s="5">
        <v>0</v>
      </c>
      <c r="G50" s="5">
        <v>0</v>
      </c>
      <c r="H50" s="5">
        <v>0</v>
      </c>
      <c r="I50" s="5">
        <v>0</v>
      </c>
      <c r="J50" s="5">
        <v>0</v>
      </c>
      <c r="K50" s="5">
        <v>0</v>
      </c>
      <c r="L50" s="5">
        <v>0</v>
      </c>
      <c r="M50" s="5">
        <v>0</v>
      </c>
      <c r="N50" s="5">
        <v>0</v>
      </c>
      <c r="O50" s="5">
        <v>0</v>
      </c>
      <c r="P50" s="5">
        <v>0</v>
      </c>
      <c r="Q50" s="5">
        <v>0</v>
      </c>
      <c r="R50" s="5">
        <v>0</v>
      </c>
      <c r="S50" s="5">
        <v>0</v>
      </c>
    </row>
    <row r="51" spans="1:19" hidden="1" x14ac:dyDescent="0.35">
      <c r="A51" s="2" t="s">
        <v>3</v>
      </c>
      <c r="B51" s="1" t="s">
        <v>532</v>
      </c>
      <c r="C51" t="str">
        <f>VLOOKUP(B51,[2]Clothes!$B$5:$D$447,2, FALSE)</f>
        <v>Central Milton Keynes</v>
      </c>
      <c r="D51" t="str">
        <f>VLOOKUP(B51,[2]Clothes!$B$5:$D$447,3, FALSE)</f>
        <v>Central Milton Keynes - Other in Centre</v>
      </c>
      <c r="E51" s="5">
        <v>0</v>
      </c>
      <c r="F51" s="5">
        <v>0</v>
      </c>
      <c r="G51" s="5">
        <v>0</v>
      </c>
      <c r="H51" s="5">
        <v>0</v>
      </c>
      <c r="I51" s="5">
        <v>0</v>
      </c>
      <c r="J51" s="5">
        <v>0</v>
      </c>
      <c r="K51" s="5">
        <v>0</v>
      </c>
      <c r="L51" s="5">
        <v>0</v>
      </c>
      <c r="M51" s="5">
        <v>0</v>
      </c>
      <c r="N51" s="5">
        <v>0</v>
      </c>
      <c r="O51" s="5">
        <v>0</v>
      </c>
      <c r="P51" s="5">
        <v>0</v>
      </c>
      <c r="Q51" s="5">
        <v>0</v>
      </c>
      <c r="R51" s="5">
        <v>0</v>
      </c>
      <c r="S51" s="5">
        <v>0</v>
      </c>
    </row>
    <row r="52" spans="1:19" hidden="1" x14ac:dyDescent="0.35">
      <c r="A52" s="2" t="s">
        <v>3</v>
      </c>
      <c r="B52" s="1" t="s">
        <v>533</v>
      </c>
      <c r="C52" t="str">
        <f>VLOOKUP(B52,[2]Clothes!$B$5:$D$447,2, FALSE)</f>
        <v>Central Milton Keynes</v>
      </c>
      <c r="D52" t="str">
        <f>VLOOKUP(B52,[2]Clothes!$B$5:$D$447,3, FALSE)</f>
        <v>Milton Keynes City Centre (including The Centre MK &amp; Intu Milton Keynes)</v>
      </c>
      <c r="E52" s="5">
        <v>0.26751000000000003</v>
      </c>
      <c r="F52" s="5">
        <v>0.15351000000000001</v>
      </c>
      <c r="G52" s="5">
        <v>0.49606</v>
      </c>
      <c r="H52" s="5">
        <v>0.24526999999999999</v>
      </c>
      <c r="I52" s="5">
        <v>0.18032999999999999</v>
      </c>
      <c r="J52" s="5">
        <v>0.40700999999999998</v>
      </c>
      <c r="K52" s="5">
        <v>0.52225999999999995</v>
      </c>
      <c r="L52" s="5">
        <v>0.24353</v>
      </c>
      <c r="M52" s="5">
        <v>0.30641000000000002</v>
      </c>
      <c r="N52" s="5">
        <v>0.43065999999999999</v>
      </c>
      <c r="O52" s="5">
        <v>0.29465000000000002</v>
      </c>
      <c r="P52" s="5">
        <v>0.22816</v>
      </c>
      <c r="Q52" s="5">
        <v>0.31379000000000001</v>
      </c>
      <c r="R52" s="5">
        <v>8.4640000000000007E-2</v>
      </c>
      <c r="S52" s="5">
        <v>0.18190999999999999</v>
      </c>
    </row>
    <row r="53" spans="1:19" hidden="1" x14ac:dyDescent="0.35">
      <c r="A53" s="2" t="s">
        <v>3</v>
      </c>
      <c r="B53" s="1" t="s">
        <v>58</v>
      </c>
      <c r="C53" t="str">
        <f>VLOOKUP(B53,[2]Clothes!$B$5:$D$447,2, FALSE)</f>
        <v>Central Milton Keynes</v>
      </c>
      <c r="D53" t="str">
        <f>VLOOKUP(B53,[2]Clothes!$B$5:$D$447,3, FALSE)</f>
        <v>Morrisons Superstore, Elder Gate, Westcroft</v>
      </c>
      <c r="E53" s="5">
        <v>1.23E-3</v>
      </c>
      <c r="F53" s="5">
        <v>0</v>
      </c>
      <c r="G53" s="5">
        <v>0</v>
      </c>
      <c r="H53" s="5">
        <v>0</v>
      </c>
      <c r="I53" s="5">
        <v>0</v>
      </c>
      <c r="J53" s="5">
        <v>9.0900000000000009E-3</v>
      </c>
      <c r="K53" s="5">
        <v>0</v>
      </c>
      <c r="L53" s="5">
        <v>1.8100000000000002E-2</v>
      </c>
      <c r="M53" s="5">
        <v>0</v>
      </c>
      <c r="N53" s="5">
        <v>0</v>
      </c>
      <c r="O53" s="5">
        <v>0</v>
      </c>
      <c r="P53" s="5">
        <v>0</v>
      </c>
      <c r="Q53" s="5">
        <v>0</v>
      </c>
      <c r="R53" s="5">
        <v>0</v>
      </c>
      <c r="S53" s="5">
        <v>0</v>
      </c>
    </row>
    <row r="54" spans="1:19" hidden="1" x14ac:dyDescent="0.35">
      <c r="A54" s="2" t="s">
        <v>3</v>
      </c>
      <c r="B54" s="1" t="s">
        <v>534</v>
      </c>
      <c r="C54" t="str">
        <f>VLOOKUP(B54,[2]Clothes!$B$5:$D$447,2, FALSE)</f>
        <v>Local Centres</v>
      </c>
      <c r="D54" t="str">
        <f>VLOOKUP(B54,[2]Clothes!$B$5:$D$447,3, FALSE)</f>
        <v>Netherfield</v>
      </c>
      <c r="E54" s="5">
        <v>0</v>
      </c>
      <c r="F54" s="5">
        <v>0</v>
      </c>
      <c r="G54" s="5">
        <v>0</v>
      </c>
      <c r="H54" s="5">
        <v>0</v>
      </c>
      <c r="I54" s="5">
        <v>0</v>
      </c>
      <c r="J54" s="5">
        <v>0</v>
      </c>
      <c r="K54" s="5">
        <v>0</v>
      </c>
      <c r="L54" s="5">
        <v>0</v>
      </c>
      <c r="M54" s="5">
        <v>0</v>
      </c>
      <c r="N54" s="5">
        <v>0</v>
      </c>
      <c r="O54" s="5">
        <v>0</v>
      </c>
      <c r="P54" s="5">
        <v>0</v>
      </c>
      <c r="Q54" s="5">
        <v>0</v>
      </c>
      <c r="R54" s="5">
        <v>0</v>
      </c>
      <c r="S54" s="5">
        <v>0</v>
      </c>
    </row>
    <row r="55" spans="1:19" x14ac:dyDescent="0.35">
      <c r="A55" s="2" t="s">
        <v>3</v>
      </c>
      <c r="B55" s="1" t="s">
        <v>535</v>
      </c>
      <c r="C55" t="str">
        <f>VLOOKUP(B55,[2]Clothes!$B$5:$D$447,2, FALSE)</f>
        <v>Out of Centre</v>
      </c>
      <c r="D55" t="s">
        <v>2365</v>
      </c>
      <c r="E55" s="5">
        <v>9.6670000000000006E-2</v>
      </c>
      <c r="F55" s="5">
        <v>0.14771999999999999</v>
      </c>
      <c r="G55" s="5">
        <v>0.12424</v>
      </c>
      <c r="H55" s="5">
        <v>0.27618999999999999</v>
      </c>
      <c r="I55" s="5">
        <v>5.79E-2</v>
      </c>
      <c r="J55" s="5">
        <v>0.20079</v>
      </c>
      <c r="K55" s="5">
        <v>0.26499</v>
      </c>
      <c r="L55" s="5">
        <v>0.13048000000000001</v>
      </c>
      <c r="M55" s="5">
        <v>4.5580000000000002E-2</v>
      </c>
      <c r="N55" s="5">
        <v>0.16983000000000001</v>
      </c>
      <c r="O55" s="5">
        <v>0.21490999999999999</v>
      </c>
      <c r="P55" s="5">
        <v>3.3320000000000002E-2</v>
      </c>
      <c r="Q55" s="5">
        <v>6.1379999999999997E-2</v>
      </c>
      <c r="R55" s="5">
        <v>5.9369999999999999E-2</v>
      </c>
      <c r="S55" s="5">
        <v>4.2009999999999999E-2</v>
      </c>
    </row>
    <row r="56" spans="1:19" hidden="1" x14ac:dyDescent="0.35">
      <c r="A56" s="2" t="s">
        <v>3</v>
      </c>
      <c r="B56" s="1" t="s">
        <v>61</v>
      </c>
      <c r="C56" t="str">
        <f>VLOOKUP(B56,[2]Clothes!$B$5:$D$447,2, FALSE)</f>
        <v>Central Milton Keynes</v>
      </c>
      <c r="D56" t="str">
        <f>VLOOKUP(B56,[2]Clothes!$B$5:$D$447,3, FALSE)</f>
        <v>Sainsbury's Superstore, Witan Gate, Milton Keynes</v>
      </c>
      <c r="E56" s="5">
        <v>1.6029999999999999E-2</v>
      </c>
      <c r="F56" s="5">
        <v>0</v>
      </c>
      <c r="G56" s="5">
        <v>0</v>
      </c>
      <c r="H56" s="5">
        <v>0.13743</v>
      </c>
      <c r="I56" s="5">
        <v>0</v>
      </c>
      <c r="J56" s="5">
        <v>4.8410000000000002E-2</v>
      </c>
      <c r="K56" s="5">
        <v>5.1400000000000001E-2</v>
      </c>
      <c r="L56" s="5">
        <v>6.9879999999999998E-2</v>
      </c>
      <c r="M56" s="5">
        <v>2.946E-2</v>
      </c>
      <c r="N56" s="5">
        <v>8.9300000000000004E-3</v>
      </c>
      <c r="O56" s="5">
        <v>0</v>
      </c>
      <c r="P56" s="5">
        <v>0</v>
      </c>
      <c r="Q56" s="5">
        <v>0</v>
      </c>
      <c r="R56" s="5">
        <v>0</v>
      </c>
      <c r="S56" s="5">
        <v>0</v>
      </c>
    </row>
    <row r="57" spans="1:19" hidden="1" x14ac:dyDescent="0.35">
      <c r="A57" s="2" t="s">
        <v>3</v>
      </c>
      <c r="B57" s="1" t="s">
        <v>536</v>
      </c>
      <c r="C57" t="str">
        <f>VLOOKUP(B57,[2]Clothes!$B$5:$D$447,2, FALSE)</f>
        <v>Central Milton Keynes</v>
      </c>
      <c r="D57" t="str">
        <f>VLOOKUP(B57,[2]Clothes!$B$5:$D$447,3, FALSE)</f>
        <v>Central Milton Keynes - Other in Centre</v>
      </c>
      <c r="E57" s="5">
        <v>1.0919999999999999E-2</v>
      </c>
      <c r="F57" s="5">
        <v>7.6699999999999997E-3</v>
      </c>
      <c r="G57" s="5">
        <v>0</v>
      </c>
      <c r="H57" s="5">
        <v>0</v>
      </c>
      <c r="I57" s="5">
        <v>0</v>
      </c>
      <c r="J57" s="5">
        <v>0</v>
      </c>
      <c r="K57" s="5">
        <v>0</v>
      </c>
      <c r="L57" s="5">
        <v>0</v>
      </c>
      <c r="M57" s="5">
        <v>4.0030000000000003E-2</v>
      </c>
      <c r="N57" s="5">
        <v>0</v>
      </c>
      <c r="O57" s="5">
        <v>0</v>
      </c>
      <c r="P57" s="5">
        <v>0</v>
      </c>
      <c r="Q57" s="5">
        <v>4.5870000000000001E-2</v>
      </c>
      <c r="R57" s="5">
        <v>0</v>
      </c>
      <c r="S57" s="5">
        <v>0</v>
      </c>
    </row>
    <row r="58" spans="1:19" x14ac:dyDescent="0.35">
      <c r="A58" s="2" t="s">
        <v>3</v>
      </c>
      <c r="B58" s="1" t="s">
        <v>537</v>
      </c>
      <c r="C58" t="str">
        <f>VLOOKUP(B58,[2]Clothes!$B$5:$D$447,2, FALSE)</f>
        <v>Out of Centre</v>
      </c>
      <c r="D58" t="s">
        <v>2366</v>
      </c>
      <c r="E58" s="5">
        <v>0</v>
      </c>
      <c r="F58" s="5">
        <v>0</v>
      </c>
      <c r="G58" s="5">
        <v>0</v>
      </c>
      <c r="H58" s="5">
        <v>0</v>
      </c>
      <c r="I58" s="5">
        <v>0</v>
      </c>
      <c r="J58" s="5">
        <v>0</v>
      </c>
      <c r="K58" s="5">
        <v>0</v>
      </c>
      <c r="L58" s="5">
        <v>0</v>
      </c>
      <c r="M58" s="5">
        <v>0</v>
      </c>
      <c r="N58" s="5">
        <v>0</v>
      </c>
      <c r="O58" s="5">
        <v>0</v>
      </c>
      <c r="P58" s="5">
        <v>0</v>
      </c>
      <c r="Q58" s="5">
        <v>0</v>
      </c>
      <c r="R58" s="5">
        <v>0</v>
      </c>
      <c r="S58" s="5">
        <v>0</v>
      </c>
    </row>
    <row r="59" spans="1:19" x14ac:dyDescent="0.35">
      <c r="A59" s="2" t="s">
        <v>3</v>
      </c>
      <c r="B59" s="1" t="s">
        <v>538</v>
      </c>
      <c r="C59" t="str">
        <f>VLOOKUP(B59,[2]Clothes!$B$5:$D$447,2, FALSE)</f>
        <v>Out of Centre</v>
      </c>
      <c r="D59" t="s">
        <v>2366</v>
      </c>
      <c r="E59" s="5">
        <v>3.4000000000000002E-4</v>
      </c>
      <c r="F59" s="5">
        <v>0</v>
      </c>
      <c r="G59" s="5">
        <v>0</v>
      </c>
      <c r="H59" s="5">
        <v>0</v>
      </c>
      <c r="I59" s="5">
        <v>0</v>
      </c>
      <c r="J59" s="5">
        <v>0</v>
      </c>
      <c r="K59" s="5">
        <v>1.0059999999999999E-2</v>
      </c>
      <c r="L59" s="5">
        <v>0</v>
      </c>
      <c r="M59" s="5">
        <v>0</v>
      </c>
      <c r="N59" s="5">
        <v>0</v>
      </c>
      <c r="O59" s="5">
        <v>0</v>
      </c>
      <c r="P59" s="5">
        <v>0</v>
      </c>
      <c r="Q59" s="5">
        <v>0</v>
      </c>
      <c r="R59" s="5">
        <v>0</v>
      </c>
      <c r="S59" s="5">
        <v>0</v>
      </c>
    </row>
    <row r="60" spans="1:19" x14ac:dyDescent="0.35">
      <c r="A60" s="2" t="s">
        <v>3</v>
      </c>
      <c r="B60" s="1" t="s">
        <v>539</v>
      </c>
      <c r="C60" t="str">
        <f>VLOOKUP(B60,[2]Clothes!$B$5:$D$447,2, FALSE)</f>
        <v>Out of Centre</v>
      </c>
      <c r="D60" t="s">
        <v>2366</v>
      </c>
      <c r="E60" s="5">
        <v>4.1999999999999997E-3</v>
      </c>
      <c r="F60" s="5">
        <v>0</v>
      </c>
      <c r="G60" s="5">
        <v>0</v>
      </c>
      <c r="H60" s="5">
        <v>5.5829999999999998E-2</v>
      </c>
      <c r="I60" s="5">
        <v>0</v>
      </c>
      <c r="J60" s="5">
        <v>4.8410000000000002E-2</v>
      </c>
      <c r="K60" s="5">
        <v>0</v>
      </c>
      <c r="L60" s="5">
        <v>0</v>
      </c>
      <c r="M60" s="5">
        <v>0</v>
      </c>
      <c r="N60" s="5">
        <v>0</v>
      </c>
      <c r="O60" s="5">
        <v>0</v>
      </c>
      <c r="P60" s="5">
        <v>0</v>
      </c>
      <c r="Q60" s="5">
        <v>0</v>
      </c>
      <c r="R60" s="5">
        <v>0</v>
      </c>
      <c r="S60" s="5">
        <v>0</v>
      </c>
    </row>
    <row r="61" spans="1:19" hidden="1" x14ac:dyDescent="0.35">
      <c r="A61" s="2" t="s">
        <v>3</v>
      </c>
      <c r="B61" s="1" t="s">
        <v>540</v>
      </c>
      <c r="C61" t="str">
        <f>VLOOKUP(B61,[2]Clothes!$B$5:$D$447,2, FALSE)</f>
        <v>Central Milton Keynes</v>
      </c>
      <c r="D61" t="str">
        <f>VLOOKUP(B61,[2]Clothes!$B$5:$D$447,3, FALSE)</f>
        <v>Xscape</v>
      </c>
      <c r="E61" s="5">
        <v>0</v>
      </c>
      <c r="F61" s="5">
        <v>0</v>
      </c>
      <c r="G61" s="5">
        <v>0</v>
      </c>
      <c r="H61" s="5">
        <v>0</v>
      </c>
      <c r="I61" s="5">
        <v>0</v>
      </c>
      <c r="J61" s="5">
        <v>0</v>
      </c>
      <c r="K61" s="5">
        <v>0</v>
      </c>
      <c r="L61" s="5">
        <v>0</v>
      </c>
      <c r="M61" s="5">
        <v>0</v>
      </c>
      <c r="N61" s="5">
        <v>0</v>
      </c>
      <c r="O61" s="5">
        <v>0</v>
      </c>
      <c r="P61" s="5">
        <v>0</v>
      </c>
      <c r="Q61" s="5">
        <v>0</v>
      </c>
      <c r="R61" s="5">
        <v>0</v>
      </c>
      <c r="S61" s="5">
        <v>0</v>
      </c>
    </row>
    <row r="62" spans="1:19" hidden="1" x14ac:dyDescent="0.35">
      <c r="A62" s="2" t="s">
        <v>4</v>
      </c>
      <c r="B62" s="1" t="s">
        <v>63</v>
      </c>
      <c r="C62" t="str">
        <f>VLOOKUP(B62,[2]Clothes!$B$5:$D$447,2, FALSE)</f>
        <v>Kingston TC</v>
      </c>
      <c r="D62" t="str">
        <f>VLOOKUP(B62,[2]Clothes!$B$5:$D$447,3, FALSE)</f>
        <v>Aldi, Winchester Circle, Kingston</v>
      </c>
      <c r="E62" s="5">
        <v>0</v>
      </c>
      <c r="F62" s="5">
        <v>0</v>
      </c>
      <c r="G62" s="5">
        <v>0</v>
      </c>
      <c r="H62" s="5">
        <v>0</v>
      </c>
      <c r="I62" s="5">
        <v>0</v>
      </c>
      <c r="J62" s="5">
        <v>0</v>
      </c>
      <c r="K62" s="5">
        <v>0</v>
      </c>
      <c r="L62" s="5">
        <v>0</v>
      </c>
      <c r="M62" s="5">
        <v>0</v>
      </c>
      <c r="N62" s="5">
        <v>0</v>
      </c>
      <c r="O62" s="5">
        <v>0</v>
      </c>
      <c r="P62" s="5">
        <v>0</v>
      </c>
      <c r="Q62" s="5">
        <v>0</v>
      </c>
      <c r="R62" s="5">
        <v>0</v>
      </c>
      <c r="S62" s="5">
        <v>0</v>
      </c>
    </row>
    <row r="63" spans="1:19" hidden="1" x14ac:dyDescent="0.35">
      <c r="A63" s="2" t="s">
        <v>4</v>
      </c>
      <c r="B63" s="1" t="s">
        <v>541</v>
      </c>
      <c r="C63" t="str">
        <f>VLOOKUP(B63,[2]Clothes!$B$5:$D$447,2, FALSE)</f>
        <v>Local Centres</v>
      </c>
      <c r="D63" t="str">
        <f>VLOOKUP(B63,[2]Clothes!$B$5:$D$447,3, FALSE)</f>
        <v>Brookland</v>
      </c>
      <c r="E63" s="5">
        <v>0</v>
      </c>
      <c r="F63" s="5">
        <v>0</v>
      </c>
      <c r="G63" s="5">
        <v>0</v>
      </c>
      <c r="H63" s="5">
        <v>0</v>
      </c>
      <c r="I63" s="5">
        <v>0</v>
      </c>
      <c r="J63" s="5">
        <v>0</v>
      </c>
      <c r="K63" s="5">
        <v>0</v>
      </c>
      <c r="L63" s="5">
        <v>0</v>
      </c>
      <c r="M63" s="5">
        <v>0</v>
      </c>
      <c r="N63" s="5">
        <v>0</v>
      </c>
      <c r="O63" s="5">
        <v>0</v>
      </c>
      <c r="P63" s="5">
        <v>0</v>
      </c>
      <c r="Q63" s="5">
        <v>0</v>
      </c>
      <c r="R63" s="5">
        <v>0</v>
      </c>
      <c r="S63" s="5">
        <v>0</v>
      </c>
    </row>
    <row r="64" spans="1:19" hidden="1" x14ac:dyDescent="0.35">
      <c r="A64" s="2" t="s">
        <v>4</v>
      </c>
      <c r="B64" s="1" t="s">
        <v>542</v>
      </c>
      <c r="C64" t="str">
        <f>VLOOKUP(B64,[2]Clothes!$B$5:$D$447,2, FALSE)</f>
        <v>Local Centres</v>
      </c>
      <c r="D64" t="str">
        <f>VLOOKUP(B64,[2]Clothes!$B$5:$D$447,3, FALSE)</f>
        <v>Broughton</v>
      </c>
      <c r="E64" s="5">
        <v>0</v>
      </c>
      <c r="F64" s="5">
        <v>0</v>
      </c>
      <c r="G64" s="5">
        <v>0</v>
      </c>
      <c r="H64" s="5">
        <v>0</v>
      </c>
      <c r="I64" s="5">
        <v>0</v>
      </c>
      <c r="J64" s="5">
        <v>0</v>
      </c>
      <c r="K64" s="5">
        <v>0</v>
      </c>
      <c r="L64" s="5">
        <v>0</v>
      </c>
      <c r="M64" s="5">
        <v>0</v>
      </c>
      <c r="N64" s="5">
        <v>0</v>
      </c>
      <c r="O64" s="5">
        <v>0</v>
      </c>
      <c r="P64" s="5">
        <v>0</v>
      </c>
      <c r="Q64" s="5">
        <v>0</v>
      </c>
      <c r="R64" s="5">
        <v>0</v>
      </c>
      <c r="S64" s="5">
        <v>0</v>
      </c>
    </row>
    <row r="65" spans="1:19" hidden="1" x14ac:dyDescent="0.35">
      <c r="A65" s="2" t="s">
        <v>4</v>
      </c>
      <c r="B65" s="1" t="s">
        <v>543</v>
      </c>
      <c r="C65" t="str">
        <f>VLOOKUP(B65,[2]Clothes!$B$5:$D$447,2, FALSE)</f>
        <v>Out of Centre</v>
      </c>
      <c r="D65" t="str">
        <f>VLOOKUP(B65,[2]Clothes!$B$5:$D$447,3, FALSE)</f>
        <v>OoC - Zone 4</v>
      </c>
      <c r="E65" s="5">
        <v>0</v>
      </c>
      <c r="F65" s="5">
        <v>0</v>
      </c>
      <c r="G65" s="5">
        <v>0</v>
      </c>
      <c r="H65" s="5">
        <v>0</v>
      </c>
      <c r="I65" s="5">
        <v>0</v>
      </c>
      <c r="J65" s="5">
        <v>0</v>
      </c>
      <c r="K65" s="5">
        <v>0</v>
      </c>
      <c r="L65" s="5">
        <v>0</v>
      </c>
      <c r="M65" s="5">
        <v>0</v>
      </c>
      <c r="N65" s="5">
        <v>0</v>
      </c>
      <c r="O65" s="5">
        <v>0</v>
      </c>
      <c r="P65" s="5">
        <v>0</v>
      </c>
      <c r="Q65" s="5">
        <v>0</v>
      </c>
      <c r="R65" s="5">
        <v>0</v>
      </c>
      <c r="S65" s="5">
        <v>0</v>
      </c>
    </row>
    <row r="66" spans="1:19" hidden="1" x14ac:dyDescent="0.35">
      <c r="A66" s="2" t="s">
        <v>4</v>
      </c>
      <c r="B66" s="1" t="s">
        <v>544</v>
      </c>
      <c r="C66" t="str">
        <f>VLOOKUP(B66,[2]Clothes!$B$5:$D$447,2, FALSE)</f>
        <v>Out of Centre</v>
      </c>
      <c r="D66" t="str">
        <f>VLOOKUP(B66,[2]Clothes!$B$5:$D$447,3, FALSE)</f>
        <v>OoC - Zone 4</v>
      </c>
      <c r="E66" s="5">
        <v>0</v>
      </c>
      <c r="F66" s="5">
        <v>0</v>
      </c>
      <c r="G66" s="5">
        <v>0</v>
      </c>
      <c r="H66" s="5">
        <v>0</v>
      </c>
      <c r="I66" s="5">
        <v>0</v>
      </c>
      <c r="J66" s="5">
        <v>0</v>
      </c>
      <c r="K66" s="5">
        <v>0</v>
      </c>
      <c r="L66" s="5">
        <v>0</v>
      </c>
      <c r="M66" s="5">
        <v>0</v>
      </c>
      <c r="N66" s="5">
        <v>0</v>
      </c>
      <c r="O66" s="5">
        <v>0</v>
      </c>
      <c r="P66" s="5">
        <v>0</v>
      </c>
      <c r="Q66" s="5">
        <v>0</v>
      </c>
      <c r="R66" s="5">
        <v>0</v>
      </c>
      <c r="S66" s="5">
        <v>0</v>
      </c>
    </row>
    <row r="67" spans="1:19" hidden="1" x14ac:dyDescent="0.35">
      <c r="A67" s="2" t="s">
        <v>4</v>
      </c>
      <c r="B67" s="1" t="s">
        <v>67</v>
      </c>
      <c r="C67" t="str">
        <f>VLOOKUP(B67,[2]Clothes!$B$5:$D$447,2, FALSE)</f>
        <v>Out of Centre</v>
      </c>
      <c r="D67" t="str">
        <f>VLOOKUP(B67,[2]Clothes!$B$5:$D$447,3, FALSE)</f>
        <v>OoC - Zone 4</v>
      </c>
      <c r="E67" s="5">
        <v>4.7200000000000002E-3</v>
      </c>
      <c r="F67" s="5">
        <v>1.9609999999999999E-2</v>
      </c>
      <c r="G67" s="5">
        <v>0</v>
      </c>
      <c r="H67" s="5">
        <v>0</v>
      </c>
      <c r="I67" s="5">
        <v>0</v>
      </c>
      <c r="J67" s="5">
        <v>0</v>
      </c>
      <c r="K67" s="5">
        <v>0</v>
      </c>
      <c r="L67" s="5">
        <v>0</v>
      </c>
      <c r="M67" s="5">
        <v>0</v>
      </c>
      <c r="N67" s="5">
        <v>0</v>
      </c>
      <c r="O67" s="5">
        <v>0</v>
      </c>
      <c r="P67" s="5">
        <v>0</v>
      </c>
      <c r="Q67" s="5">
        <v>0</v>
      </c>
      <c r="R67" s="5">
        <v>0</v>
      </c>
      <c r="S67" s="5">
        <v>0.04</v>
      </c>
    </row>
    <row r="68" spans="1:19" hidden="1" x14ac:dyDescent="0.35">
      <c r="A68" s="2" t="s">
        <v>4</v>
      </c>
      <c r="B68" s="1" t="s">
        <v>545</v>
      </c>
      <c r="C68" t="str">
        <f>VLOOKUP(B68,[2]Clothes!$B$5:$D$447,2, FALSE)</f>
        <v>Kingston TC</v>
      </c>
      <c r="D68" t="str">
        <f>VLOOKUP(B68,[2]Clothes!$B$5:$D$447,3, FALSE)</f>
        <v>Kingston TC - Other in Centre</v>
      </c>
      <c r="E68" s="5">
        <v>5.9699999999999996E-3</v>
      </c>
      <c r="F68" s="5">
        <v>0</v>
      </c>
      <c r="G68" s="5">
        <v>1.9769999999999999E-2</v>
      </c>
      <c r="H68" s="5">
        <v>0</v>
      </c>
      <c r="I68" s="5">
        <v>0</v>
      </c>
      <c r="J68" s="5">
        <v>3.601E-2</v>
      </c>
      <c r="K68" s="5">
        <v>0</v>
      </c>
      <c r="L68" s="5">
        <v>3.8039999999999997E-2</v>
      </c>
      <c r="M68" s="5">
        <v>0</v>
      </c>
      <c r="N68" s="5">
        <v>0</v>
      </c>
      <c r="O68" s="5">
        <v>5.7840000000000003E-2</v>
      </c>
      <c r="P68" s="5">
        <v>0</v>
      </c>
      <c r="Q68" s="5">
        <v>0</v>
      </c>
      <c r="R68" s="5">
        <v>0</v>
      </c>
      <c r="S68" s="5">
        <v>0</v>
      </c>
    </row>
    <row r="69" spans="1:19" hidden="1" x14ac:dyDescent="0.35">
      <c r="A69" s="2" t="s">
        <v>4</v>
      </c>
      <c r="B69" s="1" t="s">
        <v>69</v>
      </c>
      <c r="C69" t="str">
        <f>VLOOKUP(B69,[2]Clothes!$B$5:$D$447,2, FALSE)</f>
        <v>Local Centres</v>
      </c>
      <c r="D69" t="str">
        <f>VLOOKUP(B69,[2]Clothes!$B$5:$D$447,3, FALSE)</f>
        <v>Other Local Centres</v>
      </c>
      <c r="E69" s="5">
        <v>0</v>
      </c>
      <c r="F69" s="5">
        <v>0</v>
      </c>
      <c r="G69" s="5">
        <v>0</v>
      </c>
      <c r="H69" s="5">
        <v>0</v>
      </c>
      <c r="I69" s="5">
        <v>0</v>
      </c>
      <c r="J69" s="5">
        <v>0</v>
      </c>
      <c r="K69" s="5">
        <v>0</v>
      </c>
      <c r="L69" s="5">
        <v>0</v>
      </c>
      <c r="M69" s="5">
        <v>0</v>
      </c>
      <c r="N69" s="5">
        <v>0</v>
      </c>
      <c r="O69" s="5">
        <v>0</v>
      </c>
      <c r="P69" s="5">
        <v>0</v>
      </c>
      <c r="Q69" s="5">
        <v>0</v>
      </c>
      <c r="R69" s="5">
        <v>0</v>
      </c>
      <c r="S69" s="5">
        <v>0</v>
      </c>
    </row>
    <row r="70" spans="1:19" hidden="1" x14ac:dyDescent="0.35">
      <c r="A70" s="2" t="s">
        <v>4</v>
      </c>
      <c r="B70" s="1" t="s">
        <v>546</v>
      </c>
      <c r="C70" t="str">
        <f>VLOOKUP(B70,[2]Clothes!$B$5:$D$447,2, FALSE)</f>
        <v>Out of Centre</v>
      </c>
      <c r="D70" t="str">
        <f>VLOOKUP(B70,[2]Clothes!$B$5:$D$447,3, FALSE)</f>
        <v>OoC - Zone 4</v>
      </c>
      <c r="E70" s="5">
        <v>0</v>
      </c>
      <c r="F70" s="5">
        <v>0</v>
      </c>
      <c r="G70" s="5">
        <v>0</v>
      </c>
      <c r="H70" s="5">
        <v>0</v>
      </c>
      <c r="I70" s="5">
        <v>0</v>
      </c>
      <c r="J70" s="5">
        <v>0</v>
      </c>
      <c r="K70" s="5">
        <v>0</v>
      </c>
      <c r="L70" s="5">
        <v>0</v>
      </c>
      <c r="M70" s="5">
        <v>0</v>
      </c>
      <c r="N70" s="5">
        <v>0</v>
      </c>
      <c r="O70" s="5">
        <v>0</v>
      </c>
      <c r="P70" s="5">
        <v>0</v>
      </c>
      <c r="Q70" s="5">
        <v>0</v>
      </c>
      <c r="R70" s="5">
        <v>0</v>
      </c>
      <c r="S70" s="5">
        <v>0</v>
      </c>
    </row>
    <row r="71" spans="1:19" hidden="1" x14ac:dyDescent="0.35">
      <c r="A71" s="2" t="s">
        <v>4</v>
      </c>
      <c r="B71" s="1" t="s">
        <v>547</v>
      </c>
      <c r="C71" t="str">
        <f>VLOOKUP(B71,[2]Clothes!$B$5:$D$447,2, FALSE)</f>
        <v>Out of Centre</v>
      </c>
      <c r="D71" t="str">
        <f>VLOOKUP(B71,[2]Clothes!$B$5:$D$447,3, FALSE)</f>
        <v>OoC - Zone 4</v>
      </c>
      <c r="E71" s="5">
        <v>0</v>
      </c>
      <c r="F71" s="5">
        <v>0</v>
      </c>
      <c r="G71" s="5">
        <v>0</v>
      </c>
      <c r="H71" s="5">
        <v>0</v>
      </c>
      <c r="I71" s="5">
        <v>0</v>
      </c>
      <c r="J71" s="5">
        <v>0</v>
      </c>
      <c r="K71" s="5">
        <v>0</v>
      </c>
      <c r="L71" s="5">
        <v>0</v>
      </c>
      <c r="M71" s="5">
        <v>0</v>
      </c>
      <c r="N71" s="5">
        <v>0</v>
      </c>
      <c r="O71" s="5">
        <v>0</v>
      </c>
      <c r="P71" s="5">
        <v>0</v>
      </c>
      <c r="Q71" s="5">
        <v>0</v>
      </c>
      <c r="R71" s="5">
        <v>0</v>
      </c>
      <c r="S71" s="5">
        <v>0</v>
      </c>
    </row>
    <row r="72" spans="1:19" hidden="1" x14ac:dyDescent="0.35">
      <c r="A72" s="2" t="s">
        <v>4</v>
      </c>
      <c r="B72" s="1" t="s">
        <v>78</v>
      </c>
      <c r="C72" t="str">
        <f>VLOOKUP(B72,[2]Clothes!$B$5:$D$447,2, FALSE)</f>
        <v>Kingston TC</v>
      </c>
      <c r="D72" t="str">
        <f>VLOOKUP(B72,[2]Clothes!$B$5:$D$447,3, FALSE)</f>
        <v>Tesco Extra, Winchester Circle, Kingston</v>
      </c>
      <c r="E72" s="5">
        <v>3.81E-3</v>
      </c>
      <c r="F72" s="5">
        <v>1.9609999999999999E-2</v>
      </c>
      <c r="G72" s="5">
        <v>0</v>
      </c>
      <c r="H72" s="5">
        <v>0</v>
      </c>
      <c r="I72" s="5">
        <v>2.7439999999999999E-2</v>
      </c>
      <c r="J72" s="5">
        <v>1.822E-2</v>
      </c>
      <c r="K72" s="5">
        <v>0</v>
      </c>
      <c r="L72" s="5">
        <v>0</v>
      </c>
      <c r="M72" s="5">
        <v>0</v>
      </c>
      <c r="N72" s="5">
        <v>0</v>
      </c>
      <c r="O72" s="5">
        <v>0</v>
      </c>
      <c r="P72" s="5">
        <v>9.3699999999999999E-3</v>
      </c>
      <c r="Q72" s="5">
        <v>0</v>
      </c>
      <c r="R72" s="5">
        <v>0</v>
      </c>
      <c r="S72" s="5">
        <v>0</v>
      </c>
    </row>
    <row r="73" spans="1:19" hidden="1" x14ac:dyDescent="0.35">
      <c r="A73" s="2" t="s">
        <v>4</v>
      </c>
      <c r="B73" s="1" t="s">
        <v>548</v>
      </c>
      <c r="C73" t="str">
        <f>VLOOKUP(B73,[2]Clothes!$B$5:$D$447,2, FALSE)</f>
        <v>Kingston TC</v>
      </c>
      <c r="D73" t="str">
        <f>VLOOKUP(B73,[2]Clothes!$B$5:$D$447,3, FALSE)</f>
        <v>Kingston TC - Other in Centre</v>
      </c>
      <c r="E73" s="5">
        <v>1.048E-2</v>
      </c>
      <c r="F73" s="5">
        <v>0</v>
      </c>
      <c r="G73" s="5">
        <v>0</v>
      </c>
      <c r="H73" s="5">
        <v>0</v>
      </c>
      <c r="I73" s="5">
        <v>0</v>
      </c>
      <c r="J73" s="5">
        <v>9.0900000000000009E-3</v>
      </c>
      <c r="K73" s="5">
        <v>0</v>
      </c>
      <c r="L73" s="5">
        <v>0</v>
      </c>
      <c r="M73" s="5">
        <v>0</v>
      </c>
      <c r="N73" s="5">
        <v>5.6989999999999999E-2</v>
      </c>
      <c r="O73" s="5">
        <v>0</v>
      </c>
      <c r="P73" s="5">
        <v>0</v>
      </c>
      <c r="Q73" s="5">
        <v>5.4489999999999997E-2</v>
      </c>
      <c r="R73" s="5">
        <v>0</v>
      </c>
      <c r="S73" s="5">
        <v>0</v>
      </c>
    </row>
    <row r="74" spans="1:19" hidden="1" x14ac:dyDescent="0.35">
      <c r="A74" s="2" t="s">
        <v>4</v>
      </c>
      <c r="B74" s="1" t="s">
        <v>549</v>
      </c>
      <c r="C74" t="str">
        <f>VLOOKUP(B74,[2]Clothes!$B$5:$D$447,2, FALSE)</f>
        <v>Local Centres</v>
      </c>
      <c r="D74" t="str">
        <f>VLOOKUP(B74,[2]Clothes!$B$5:$D$447,3, FALSE)</f>
        <v>Oakgrove</v>
      </c>
      <c r="E74" s="5">
        <v>8.4000000000000003E-4</v>
      </c>
      <c r="F74" s="5">
        <v>0</v>
      </c>
      <c r="G74" s="5">
        <v>0</v>
      </c>
      <c r="H74" s="5">
        <v>0</v>
      </c>
      <c r="I74" s="5">
        <v>1.9730000000000001E-2</v>
      </c>
      <c r="J74" s="5">
        <v>0</v>
      </c>
      <c r="K74" s="5">
        <v>0</v>
      </c>
      <c r="L74" s="5">
        <v>0</v>
      </c>
      <c r="M74" s="5">
        <v>0</v>
      </c>
      <c r="N74" s="5">
        <v>0</v>
      </c>
      <c r="O74" s="5">
        <v>0</v>
      </c>
      <c r="P74" s="5">
        <v>0</v>
      </c>
      <c r="Q74" s="5">
        <v>0</v>
      </c>
      <c r="R74" s="5">
        <v>0</v>
      </c>
      <c r="S74" s="5">
        <v>0</v>
      </c>
    </row>
    <row r="75" spans="1:19" hidden="1" x14ac:dyDescent="0.35">
      <c r="A75" s="2" t="s">
        <v>4</v>
      </c>
      <c r="B75" s="1" t="s">
        <v>550</v>
      </c>
      <c r="C75" t="str">
        <f>VLOOKUP(B75,[2]Clothes!$B$5:$D$447,2, FALSE)</f>
        <v>Local Centres</v>
      </c>
      <c r="D75" t="str">
        <f>VLOOKUP(B75,[2]Clothes!$B$5:$D$447,3, FALSE)</f>
        <v>Walnut Tree</v>
      </c>
      <c r="E75" s="5">
        <v>0</v>
      </c>
      <c r="F75" s="5">
        <v>0</v>
      </c>
      <c r="G75" s="5">
        <v>0</v>
      </c>
      <c r="H75" s="5">
        <v>0</v>
      </c>
      <c r="I75" s="5">
        <v>0</v>
      </c>
      <c r="J75" s="5">
        <v>0</v>
      </c>
      <c r="K75" s="5">
        <v>0</v>
      </c>
      <c r="L75" s="5">
        <v>0</v>
      </c>
      <c r="M75" s="5">
        <v>0</v>
      </c>
      <c r="N75" s="5">
        <v>0</v>
      </c>
      <c r="O75" s="5">
        <v>0</v>
      </c>
      <c r="P75" s="5">
        <v>0</v>
      </c>
      <c r="Q75" s="5">
        <v>0</v>
      </c>
      <c r="R75" s="5">
        <v>0</v>
      </c>
      <c r="S75" s="5">
        <v>0</v>
      </c>
    </row>
    <row r="76" spans="1:19" hidden="1" x14ac:dyDescent="0.35">
      <c r="A76" s="2" t="s">
        <v>4</v>
      </c>
      <c r="B76" s="1" t="s">
        <v>551</v>
      </c>
      <c r="C76" t="str">
        <f>VLOOKUP(B76,[2]Clothes!$B$5:$D$447,2, FALSE)</f>
        <v>Out of Centre</v>
      </c>
      <c r="D76" t="str">
        <f>VLOOKUP(B76,[2]Clothes!$B$5:$D$447,3, FALSE)</f>
        <v>OoC - Zone 4</v>
      </c>
      <c r="E76" s="5">
        <v>0</v>
      </c>
      <c r="F76" s="5">
        <v>0</v>
      </c>
      <c r="G76" s="5">
        <v>0</v>
      </c>
      <c r="H76" s="5">
        <v>0</v>
      </c>
      <c r="I76" s="5">
        <v>0</v>
      </c>
      <c r="J76" s="5">
        <v>0</v>
      </c>
      <c r="K76" s="5">
        <v>0</v>
      </c>
      <c r="L76" s="5">
        <v>0</v>
      </c>
      <c r="M76" s="5">
        <v>0</v>
      </c>
      <c r="N76" s="5">
        <v>0</v>
      </c>
      <c r="O76" s="5">
        <v>0</v>
      </c>
      <c r="P76" s="5">
        <v>0</v>
      </c>
      <c r="Q76" s="5">
        <v>0</v>
      </c>
      <c r="R76" s="5">
        <v>0</v>
      </c>
      <c r="S76" s="5">
        <v>0</v>
      </c>
    </row>
    <row r="77" spans="1:19" hidden="1" x14ac:dyDescent="0.35">
      <c r="A77" s="2" t="s">
        <v>4</v>
      </c>
      <c r="B77" s="1" t="s">
        <v>552</v>
      </c>
      <c r="C77" t="str">
        <f>VLOOKUP(B77,[2]Clothes!$B$5:$D$447,2, FALSE)</f>
        <v>Out of Centre</v>
      </c>
      <c r="D77" t="str">
        <f>VLOOKUP(B77,[2]Clothes!$B$5:$D$447,3, FALSE)</f>
        <v>OoC - Zone 4</v>
      </c>
      <c r="E77" s="5">
        <v>0</v>
      </c>
      <c r="F77" s="5">
        <v>0</v>
      </c>
      <c r="G77" s="5">
        <v>0</v>
      </c>
      <c r="H77" s="5">
        <v>0</v>
      </c>
      <c r="I77" s="5">
        <v>0</v>
      </c>
      <c r="J77" s="5">
        <v>0</v>
      </c>
      <c r="K77" s="5">
        <v>0</v>
      </c>
      <c r="L77" s="5">
        <v>0</v>
      </c>
      <c r="M77" s="5">
        <v>0</v>
      </c>
      <c r="N77" s="5">
        <v>0</v>
      </c>
      <c r="O77" s="5">
        <v>0</v>
      </c>
      <c r="P77" s="5">
        <v>0</v>
      </c>
      <c r="Q77" s="5">
        <v>0</v>
      </c>
      <c r="R77" s="5">
        <v>0</v>
      </c>
      <c r="S77" s="5">
        <v>0</v>
      </c>
    </row>
    <row r="78" spans="1:19" hidden="1" x14ac:dyDescent="0.35">
      <c r="A78" s="2" t="s">
        <v>5</v>
      </c>
      <c r="B78" s="1" t="s">
        <v>80</v>
      </c>
      <c r="C78" t="str">
        <f>VLOOKUP(B78,[2]Clothes!$B$5:$D$447,2, FALSE)</f>
        <v>Local Centres</v>
      </c>
      <c r="D78" t="str">
        <f>VLOOKUP(B78,[2]Clothes!$B$5:$D$447,3, FALSE)</f>
        <v>Stantonbury LC - Aldi</v>
      </c>
      <c r="E78" s="5">
        <v>0</v>
      </c>
      <c r="F78" s="5">
        <v>0</v>
      </c>
      <c r="G78" s="5">
        <v>0</v>
      </c>
      <c r="H78" s="5">
        <v>0</v>
      </c>
      <c r="I78" s="5">
        <v>0</v>
      </c>
      <c r="J78" s="5">
        <v>0</v>
      </c>
      <c r="K78" s="5">
        <v>0</v>
      </c>
      <c r="L78" s="5">
        <v>0</v>
      </c>
      <c r="M78" s="5">
        <v>0</v>
      </c>
      <c r="N78" s="5">
        <v>0</v>
      </c>
      <c r="O78" s="5">
        <v>0</v>
      </c>
      <c r="P78" s="5">
        <v>0</v>
      </c>
      <c r="Q78" s="5">
        <v>0</v>
      </c>
      <c r="R78" s="5">
        <v>0</v>
      </c>
      <c r="S78" s="5">
        <v>0</v>
      </c>
    </row>
    <row r="79" spans="1:19" hidden="1" x14ac:dyDescent="0.35">
      <c r="A79" s="2" t="s">
        <v>5</v>
      </c>
      <c r="B79" s="1" t="s">
        <v>81</v>
      </c>
      <c r="C79" t="str">
        <f>VLOOKUP(B79,[2]Clothes!$B$5:$D$447,2, FALSE)</f>
        <v>Local Centres</v>
      </c>
      <c r="D79" t="str">
        <f>VLOOKUP(B79,[2]Clothes!$B$5:$D$447,3, FALSE)</f>
        <v>Other Local Centres</v>
      </c>
      <c r="E79" s="5">
        <v>4.1799999999999997E-3</v>
      </c>
      <c r="F79" s="5">
        <v>0</v>
      </c>
      <c r="G79" s="5">
        <v>0</v>
      </c>
      <c r="H79" s="5">
        <v>0</v>
      </c>
      <c r="I79" s="5">
        <v>3.0460000000000001E-2</v>
      </c>
      <c r="J79" s="5">
        <v>0</v>
      </c>
      <c r="K79" s="5">
        <v>0</v>
      </c>
      <c r="L79" s="5">
        <v>0</v>
      </c>
      <c r="M79" s="5">
        <v>0</v>
      </c>
      <c r="N79" s="5">
        <v>0</v>
      </c>
      <c r="O79" s="5">
        <v>0</v>
      </c>
      <c r="P79" s="5">
        <v>0</v>
      </c>
      <c r="Q79" s="5">
        <v>0</v>
      </c>
      <c r="R79" s="5">
        <v>0</v>
      </c>
      <c r="S79" s="5">
        <v>3.091E-2</v>
      </c>
    </row>
    <row r="80" spans="1:19" hidden="1" x14ac:dyDescent="0.35">
      <c r="A80" s="2" t="s">
        <v>5</v>
      </c>
      <c r="B80" s="1" t="s">
        <v>553</v>
      </c>
      <c r="C80" t="str">
        <f>VLOOKUP(B80,[2]Clothes!$B$5:$D$447,2, FALSE)</f>
        <v>Out of Centre</v>
      </c>
      <c r="D80" t="str">
        <f>VLOOKUP(B80,[2]Clothes!$B$5:$D$447,3, FALSE)</f>
        <v>OoC - Zone 5</v>
      </c>
      <c r="E80" s="5">
        <v>0</v>
      </c>
      <c r="F80" s="5">
        <v>0</v>
      </c>
      <c r="G80" s="5">
        <v>0</v>
      </c>
      <c r="H80" s="5">
        <v>0</v>
      </c>
      <c r="I80" s="5">
        <v>0</v>
      </c>
      <c r="J80" s="5">
        <v>0</v>
      </c>
      <c r="K80" s="5">
        <v>0</v>
      </c>
      <c r="L80" s="5">
        <v>0</v>
      </c>
      <c r="M80" s="5">
        <v>0</v>
      </c>
      <c r="N80" s="5">
        <v>0</v>
      </c>
      <c r="O80" s="5">
        <v>0</v>
      </c>
      <c r="P80" s="5">
        <v>0</v>
      </c>
      <c r="Q80" s="5">
        <v>0</v>
      </c>
      <c r="R80" s="5">
        <v>0</v>
      </c>
      <c r="S80" s="5">
        <v>0</v>
      </c>
    </row>
    <row r="81" spans="1:19" hidden="1" x14ac:dyDescent="0.35">
      <c r="A81" s="2" t="s">
        <v>5</v>
      </c>
      <c r="B81" s="1" t="s">
        <v>85</v>
      </c>
      <c r="C81" t="str">
        <f>VLOOKUP(B81,[2]Clothes!$B$5:$D$447,2, FALSE)</f>
        <v>Local Centres</v>
      </c>
      <c r="D81" t="str">
        <f>VLOOKUP(B81,[2]Clothes!$B$5:$D$447,3, FALSE)</f>
        <v>Other Local Centres</v>
      </c>
      <c r="E81" s="5">
        <v>0</v>
      </c>
      <c r="F81" s="5">
        <v>0</v>
      </c>
      <c r="G81" s="5">
        <v>0</v>
      </c>
      <c r="H81" s="5">
        <v>0</v>
      </c>
      <c r="I81" s="5">
        <v>0</v>
      </c>
      <c r="J81" s="5">
        <v>0</v>
      </c>
      <c r="K81" s="5">
        <v>0</v>
      </c>
      <c r="L81" s="5">
        <v>0</v>
      </c>
      <c r="M81" s="5">
        <v>0</v>
      </c>
      <c r="N81" s="5">
        <v>0</v>
      </c>
      <c r="O81" s="5">
        <v>0</v>
      </c>
      <c r="P81" s="5">
        <v>0</v>
      </c>
      <c r="Q81" s="5">
        <v>0</v>
      </c>
      <c r="R81" s="5">
        <v>0</v>
      </c>
      <c r="S81" s="5">
        <v>0</v>
      </c>
    </row>
    <row r="82" spans="1:19" hidden="1" x14ac:dyDescent="0.35">
      <c r="A82" s="2" t="s">
        <v>5</v>
      </c>
      <c r="B82" s="1" t="s">
        <v>554</v>
      </c>
      <c r="C82" t="str">
        <f>VLOOKUP(B82,[2]Clothes!$B$5:$D$447,2, FALSE)</f>
        <v>Local Centres</v>
      </c>
      <c r="D82" t="str">
        <f>VLOOKUP(B82,[2]Clothes!$B$5:$D$447,3, FALSE)</f>
        <v>Giffard Park</v>
      </c>
      <c r="E82" s="5">
        <v>0</v>
      </c>
      <c r="F82" s="5">
        <v>0</v>
      </c>
      <c r="G82" s="5">
        <v>0</v>
      </c>
      <c r="H82" s="5">
        <v>0</v>
      </c>
      <c r="I82" s="5">
        <v>0</v>
      </c>
      <c r="J82" s="5">
        <v>0</v>
      </c>
      <c r="K82" s="5">
        <v>0</v>
      </c>
      <c r="L82" s="5">
        <v>0</v>
      </c>
      <c r="M82" s="5">
        <v>0</v>
      </c>
      <c r="N82" s="5">
        <v>0</v>
      </c>
      <c r="O82" s="5">
        <v>0</v>
      </c>
      <c r="P82" s="5">
        <v>0</v>
      </c>
      <c r="Q82" s="5">
        <v>0</v>
      </c>
      <c r="R82" s="5">
        <v>0</v>
      </c>
      <c r="S82" s="5">
        <v>0</v>
      </c>
    </row>
    <row r="83" spans="1:19" hidden="1" x14ac:dyDescent="0.35">
      <c r="A83" s="2" t="s">
        <v>5</v>
      </c>
      <c r="B83" s="1" t="s">
        <v>555</v>
      </c>
      <c r="C83" t="str">
        <f>VLOOKUP(B83,[2]Clothes!$B$5:$D$447,2, FALSE)</f>
        <v>Local Centres</v>
      </c>
      <c r="D83" t="str">
        <f>VLOOKUP(B83,[2]Clothes!$B$5:$D$447,3, FALSE)</f>
        <v>Great Linford</v>
      </c>
      <c r="E83" s="5">
        <v>0</v>
      </c>
      <c r="F83" s="5">
        <v>0</v>
      </c>
      <c r="G83" s="5">
        <v>0</v>
      </c>
      <c r="H83" s="5">
        <v>0</v>
      </c>
      <c r="I83" s="5">
        <v>0</v>
      </c>
      <c r="J83" s="5">
        <v>0</v>
      </c>
      <c r="K83" s="5">
        <v>0</v>
      </c>
      <c r="L83" s="5">
        <v>0</v>
      </c>
      <c r="M83" s="5">
        <v>0</v>
      </c>
      <c r="N83" s="5">
        <v>0</v>
      </c>
      <c r="O83" s="5">
        <v>0</v>
      </c>
      <c r="P83" s="5">
        <v>0</v>
      </c>
      <c r="Q83" s="5">
        <v>0</v>
      </c>
      <c r="R83" s="5">
        <v>0</v>
      </c>
      <c r="S83" s="5">
        <v>0</v>
      </c>
    </row>
    <row r="84" spans="1:19" hidden="1" x14ac:dyDescent="0.35">
      <c r="A84" s="2" t="s">
        <v>5</v>
      </c>
      <c r="B84" s="1" t="s">
        <v>88</v>
      </c>
      <c r="C84" t="str">
        <f>VLOOKUP(B84,[2]Clothes!$B$5:$D$447,2, FALSE)</f>
        <v>Out of Centre</v>
      </c>
      <c r="D84" t="str">
        <f>VLOOKUP(B84,[2]Clothes!$B$5:$D$447,3, FALSE)</f>
        <v>OoC - Zone 5</v>
      </c>
      <c r="E84" s="5">
        <v>1.4599999999999999E-3</v>
      </c>
      <c r="F84" s="5">
        <v>0</v>
      </c>
      <c r="G84" s="5">
        <v>0</v>
      </c>
      <c r="H84" s="5">
        <v>2.657E-2</v>
      </c>
      <c r="I84" s="5">
        <v>0</v>
      </c>
      <c r="J84" s="5">
        <v>0</v>
      </c>
      <c r="K84" s="5">
        <v>0</v>
      </c>
      <c r="L84" s="5">
        <v>0</v>
      </c>
      <c r="M84" s="5">
        <v>0</v>
      </c>
      <c r="N84" s="5">
        <v>8.9300000000000004E-3</v>
      </c>
      <c r="O84" s="5">
        <v>0</v>
      </c>
      <c r="P84" s="5">
        <v>0</v>
      </c>
      <c r="Q84" s="5">
        <v>0</v>
      </c>
      <c r="R84" s="5">
        <v>0</v>
      </c>
      <c r="S84" s="5">
        <v>0</v>
      </c>
    </row>
    <row r="85" spans="1:19" hidden="1" x14ac:dyDescent="0.35">
      <c r="A85" s="2" t="s">
        <v>5</v>
      </c>
      <c r="B85" s="1" t="s">
        <v>556</v>
      </c>
      <c r="C85" t="str">
        <f>VLOOKUP(B85,[2]Clothes!$B$5:$D$447,2, FALSE)</f>
        <v>Out of Centre</v>
      </c>
      <c r="D85" t="str">
        <f>VLOOKUP(B85,[2]Clothes!$B$5:$D$447,3, FALSE)</f>
        <v>OoC - Zone 5</v>
      </c>
      <c r="E85" s="5">
        <v>0</v>
      </c>
      <c r="F85" s="5">
        <v>0</v>
      </c>
      <c r="G85" s="5">
        <v>0</v>
      </c>
      <c r="H85" s="5">
        <v>0</v>
      </c>
      <c r="I85" s="5">
        <v>0</v>
      </c>
      <c r="J85" s="5">
        <v>0</v>
      </c>
      <c r="K85" s="5">
        <v>0</v>
      </c>
      <c r="L85" s="5">
        <v>0</v>
      </c>
      <c r="M85" s="5">
        <v>0</v>
      </c>
      <c r="N85" s="5">
        <v>0</v>
      </c>
      <c r="O85" s="5">
        <v>0</v>
      </c>
      <c r="P85" s="5">
        <v>0</v>
      </c>
      <c r="Q85" s="5">
        <v>0</v>
      </c>
      <c r="R85" s="5">
        <v>0</v>
      </c>
      <c r="S85" s="5">
        <v>0</v>
      </c>
    </row>
    <row r="86" spans="1:19" hidden="1" x14ac:dyDescent="0.35">
      <c r="A86" s="2" t="s">
        <v>5</v>
      </c>
      <c r="B86" s="1" t="s">
        <v>557</v>
      </c>
      <c r="C86" t="str">
        <f>VLOOKUP(B86,[2]Clothes!$B$5:$D$447,2, FALSE)</f>
        <v>Local Centres</v>
      </c>
      <c r="D86" t="str">
        <f>VLOOKUP(B86,[2]Clothes!$B$5:$D$447,3, FALSE)</f>
        <v>Neath Hill</v>
      </c>
      <c r="E86" s="5">
        <v>0</v>
      </c>
      <c r="F86" s="5">
        <v>0</v>
      </c>
      <c r="G86" s="5">
        <v>0</v>
      </c>
      <c r="H86" s="5">
        <v>0</v>
      </c>
      <c r="I86" s="5">
        <v>0</v>
      </c>
      <c r="J86" s="5">
        <v>0</v>
      </c>
      <c r="K86" s="5">
        <v>0</v>
      </c>
      <c r="L86" s="5">
        <v>0</v>
      </c>
      <c r="M86" s="5">
        <v>0</v>
      </c>
      <c r="N86" s="5">
        <v>0</v>
      </c>
      <c r="O86" s="5">
        <v>0</v>
      </c>
      <c r="P86" s="5">
        <v>0</v>
      </c>
      <c r="Q86" s="5">
        <v>0</v>
      </c>
      <c r="R86" s="5">
        <v>0</v>
      </c>
      <c r="S86" s="5">
        <v>0</v>
      </c>
    </row>
    <row r="87" spans="1:19" hidden="1" x14ac:dyDescent="0.35">
      <c r="A87" s="2" t="s">
        <v>5</v>
      </c>
      <c r="B87" s="1" t="s">
        <v>558</v>
      </c>
      <c r="C87" t="str">
        <f>VLOOKUP(B87,[2]Clothes!$B$5:$D$447,2, FALSE)</f>
        <v>Local Centres</v>
      </c>
      <c r="D87" t="str">
        <f>VLOOKUP(B87,[2]Clothes!$B$5:$D$447,3, FALSE)</f>
        <v>Oakridge Park</v>
      </c>
      <c r="E87" s="5">
        <v>0</v>
      </c>
      <c r="F87" s="5">
        <v>0</v>
      </c>
      <c r="G87" s="5">
        <v>0</v>
      </c>
      <c r="H87" s="5">
        <v>0</v>
      </c>
      <c r="I87" s="5">
        <v>0</v>
      </c>
      <c r="J87" s="5">
        <v>0</v>
      </c>
      <c r="K87" s="5">
        <v>0</v>
      </c>
      <c r="L87" s="5">
        <v>0</v>
      </c>
      <c r="M87" s="5">
        <v>0</v>
      </c>
      <c r="N87" s="5">
        <v>0</v>
      </c>
      <c r="O87" s="5">
        <v>0</v>
      </c>
      <c r="P87" s="5">
        <v>0</v>
      </c>
      <c r="Q87" s="5">
        <v>0</v>
      </c>
      <c r="R87" s="5">
        <v>0</v>
      </c>
      <c r="S87" s="5">
        <v>0</v>
      </c>
    </row>
    <row r="88" spans="1:19" hidden="1" x14ac:dyDescent="0.35">
      <c r="A88" s="2" t="s">
        <v>5</v>
      </c>
      <c r="B88" s="1" t="s">
        <v>559</v>
      </c>
      <c r="C88" t="str">
        <f>VLOOKUP(B88,[2]Clothes!$B$5:$D$447,2, FALSE)</f>
        <v>Local Centres</v>
      </c>
      <c r="D88" t="str">
        <f>VLOOKUP(B88,[2]Clothes!$B$5:$D$447,3, FALSE)</f>
        <v>Stantonbury</v>
      </c>
      <c r="E88" s="5">
        <v>0</v>
      </c>
      <c r="F88" s="5">
        <v>0</v>
      </c>
      <c r="G88" s="5">
        <v>0</v>
      </c>
      <c r="H88" s="5">
        <v>0</v>
      </c>
      <c r="I88" s="5">
        <v>0</v>
      </c>
      <c r="J88" s="5">
        <v>0</v>
      </c>
      <c r="K88" s="5">
        <v>0</v>
      </c>
      <c r="L88" s="5">
        <v>0</v>
      </c>
      <c r="M88" s="5">
        <v>0</v>
      </c>
      <c r="N88" s="5">
        <v>0</v>
      </c>
      <c r="O88" s="5">
        <v>0</v>
      </c>
      <c r="P88" s="5">
        <v>0</v>
      </c>
      <c r="Q88" s="5">
        <v>0</v>
      </c>
      <c r="R88" s="5">
        <v>0</v>
      </c>
      <c r="S88" s="5">
        <v>0</v>
      </c>
    </row>
    <row r="89" spans="1:19" hidden="1" x14ac:dyDescent="0.35">
      <c r="A89" s="2" t="s">
        <v>5</v>
      </c>
      <c r="B89" s="1" t="s">
        <v>560</v>
      </c>
      <c r="C89" t="str">
        <f>VLOOKUP(B89,[2]Clothes!$B$5:$D$447,2, FALSE)</f>
        <v>Local Centres</v>
      </c>
      <c r="D89" t="str">
        <f>VLOOKUP(B89,[2]Clothes!$B$5:$D$447,3, FALSE)</f>
        <v>Willen</v>
      </c>
      <c r="E89" s="5">
        <v>0</v>
      </c>
      <c r="F89" s="5">
        <v>0</v>
      </c>
      <c r="G89" s="5">
        <v>0</v>
      </c>
      <c r="H89" s="5">
        <v>0</v>
      </c>
      <c r="I89" s="5">
        <v>0</v>
      </c>
      <c r="J89" s="5">
        <v>0</v>
      </c>
      <c r="K89" s="5">
        <v>0</v>
      </c>
      <c r="L89" s="5">
        <v>0</v>
      </c>
      <c r="M89" s="5">
        <v>0</v>
      </c>
      <c r="N89" s="5">
        <v>0</v>
      </c>
      <c r="O89" s="5">
        <v>0</v>
      </c>
      <c r="P89" s="5">
        <v>0</v>
      </c>
      <c r="Q89" s="5">
        <v>0</v>
      </c>
      <c r="R89" s="5">
        <v>0</v>
      </c>
      <c r="S89" s="5">
        <v>0</v>
      </c>
    </row>
    <row r="90" spans="1:19" hidden="1" x14ac:dyDescent="0.35">
      <c r="A90" s="2" t="s">
        <v>5</v>
      </c>
      <c r="B90" s="1" t="s">
        <v>561</v>
      </c>
      <c r="C90" t="str">
        <f>VLOOKUP(B90,[2]Clothes!$B$5:$D$447,2, FALSE)</f>
        <v>Local Centres</v>
      </c>
      <c r="D90" t="str">
        <f>VLOOKUP(B90,[2]Clothes!$B$5:$D$447,3, FALSE)</f>
        <v>Woolstone</v>
      </c>
      <c r="E90" s="5">
        <v>0</v>
      </c>
      <c r="F90" s="5">
        <v>0</v>
      </c>
      <c r="G90" s="5">
        <v>0</v>
      </c>
      <c r="H90" s="5">
        <v>0</v>
      </c>
      <c r="I90" s="5">
        <v>0</v>
      </c>
      <c r="J90" s="5">
        <v>0</v>
      </c>
      <c r="K90" s="5">
        <v>0</v>
      </c>
      <c r="L90" s="5">
        <v>0</v>
      </c>
      <c r="M90" s="5">
        <v>0</v>
      </c>
      <c r="N90" s="5">
        <v>0</v>
      </c>
      <c r="O90" s="5">
        <v>0</v>
      </c>
      <c r="P90" s="5">
        <v>0</v>
      </c>
      <c r="Q90" s="5">
        <v>0</v>
      </c>
      <c r="R90" s="5">
        <v>0</v>
      </c>
      <c r="S90" s="5">
        <v>0</v>
      </c>
    </row>
    <row r="91" spans="1:19" hidden="1" x14ac:dyDescent="0.35">
      <c r="A91" s="2" t="s">
        <v>6</v>
      </c>
      <c r="B91" s="1" t="s">
        <v>562</v>
      </c>
      <c r="C91" t="str">
        <f>VLOOKUP(B91,[2]Clothes!$B$5:$D$447,2, FALSE)</f>
        <v>Out of Centre</v>
      </c>
      <c r="D91" t="str">
        <f>VLOOKUP(B91,[2]Clothes!$B$5:$D$447,3, FALSE)</f>
        <v>OoC - Zone 6 - Other</v>
      </c>
      <c r="E91" s="5">
        <v>0</v>
      </c>
      <c r="F91" s="5">
        <v>0</v>
      </c>
      <c r="G91" s="5">
        <v>0</v>
      </c>
      <c r="H91" s="5">
        <v>0</v>
      </c>
      <c r="I91" s="5">
        <v>0</v>
      </c>
      <c r="J91" s="5">
        <v>0</v>
      </c>
      <c r="K91" s="5">
        <v>0</v>
      </c>
      <c r="L91" s="5">
        <v>0</v>
      </c>
      <c r="M91" s="5">
        <v>0</v>
      </c>
      <c r="N91" s="5">
        <v>0</v>
      </c>
      <c r="O91" s="5">
        <v>0</v>
      </c>
      <c r="P91" s="5">
        <v>0</v>
      </c>
      <c r="Q91" s="5">
        <v>0</v>
      </c>
      <c r="R91" s="5">
        <v>0</v>
      </c>
      <c r="S91" s="5">
        <v>0</v>
      </c>
    </row>
    <row r="92" spans="1:19" hidden="1" x14ac:dyDescent="0.35">
      <c r="A92" s="2" t="s">
        <v>6</v>
      </c>
      <c r="B92" s="1" t="s">
        <v>563</v>
      </c>
      <c r="C92" t="str">
        <f>VLOOKUP(B92,[2]Clothes!$B$5:$D$447,2, FALSE)</f>
        <v>Out of Centre</v>
      </c>
      <c r="D92" t="str">
        <f>VLOOKUP(B92,[2]Clothes!$B$5:$D$447,3, FALSE)</f>
        <v>OoC - Zone 6 - Other</v>
      </c>
      <c r="E92" s="5">
        <v>0</v>
      </c>
      <c r="F92" s="5">
        <v>0</v>
      </c>
      <c r="G92" s="5">
        <v>0</v>
      </c>
      <c r="H92" s="5">
        <v>0</v>
      </c>
      <c r="I92" s="5">
        <v>0</v>
      </c>
      <c r="J92" s="5">
        <v>0</v>
      </c>
      <c r="K92" s="5">
        <v>0</v>
      </c>
      <c r="L92" s="5">
        <v>0</v>
      </c>
      <c r="M92" s="5">
        <v>0</v>
      </c>
      <c r="N92" s="5">
        <v>0</v>
      </c>
      <c r="O92" s="5">
        <v>0</v>
      </c>
      <c r="P92" s="5">
        <v>0</v>
      </c>
      <c r="Q92" s="5">
        <v>0</v>
      </c>
      <c r="R92" s="5">
        <v>0</v>
      </c>
      <c r="S92" s="5">
        <v>0</v>
      </c>
    </row>
    <row r="93" spans="1:19" hidden="1" x14ac:dyDescent="0.35">
      <c r="A93" s="2" t="s">
        <v>6</v>
      </c>
      <c r="B93" s="1" t="s">
        <v>564</v>
      </c>
      <c r="C93" t="str">
        <f>VLOOKUP(B93,[2]Clothes!$B$5:$D$447,2, FALSE)</f>
        <v>Local Centres</v>
      </c>
      <c r="D93" t="str">
        <f>VLOOKUP(B93,[2]Clothes!$B$5:$D$447,3, FALSE)</f>
        <v>Bradwell Common</v>
      </c>
      <c r="E93" s="5">
        <v>0</v>
      </c>
      <c r="F93" s="5">
        <v>0</v>
      </c>
      <c r="G93" s="5">
        <v>0</v>
      </c>
      <c r="H93" s="5">
        <v>0</v>
      </c>
      <c r="I93" s="5">
        <v>0</v>
      </c>
      <c r="J93" s="5">
        <v>0</v>
      </c>
      <c r="K93" s="5">
        <v>0</v>
      </c>
      <c r="L93" s="5">
        <v>0</v>
      </c>
      <c r="M93" s="5">
        <v>0</v>
      </c>
      <c r="N93" s="5">
        <v>0</v>
      </c>
      <c r="O93" s="5">
        <v>0</v>
      </c>
      <c r="P93" s="5">
        <v>0</v>
      </c>
      <c r="Q93" s="5">
        <v>0</v>
      </c>
      <c r="R93" s="5">
        <v>0</v>
      </c>
      <c r="S93" s="5">
        <v>0</v>
      </c>
    </row>
    <row r="94" spans="1:19" hidden="1" x14ac:dyDescent="0.35">
      <c r="A94" s="2" t="s">
        <v>6</v>
      </c>
      <c r="B94" s="1" t="s">
        <v>565</v>
      </c>
      <c r="C94" t="str">
        <f>VLOOKUP(B94,[2]Clothes!$B$5:$D$447,2, FALSE)</f>
        <v>Out of Centre</v>
      </c>
      <c r="D94" t="str">
        <f>VLOOKUP(B94,[2]Clothes!$B$5:$D$447,3, FALSE)</f>
        <v>OoC - Zone 6 - Other</v>
      </c>
      <c r="E94" s="5">
        <v>0</v>
      </c>
      <c r="F94" s="5">
        <v>0</v>
      </c>
      <c r="G94" s="5">
        <v>0</v>
      </c>
      <c r="H94" s="5">
        <v>0</v>
      </c>
      <c r="I94" s="5">
        <v>0</v>
      </c>
      <c r="J94" s="5">
        <v>0</v>
      </c>
      <c r="K94" s="5">
        <v>0</v>
      </c>
      <c r="L94" s="5">
        <v>0</v>
      </c>
      <c r="M94" s="5">
        <v>0</v>
      </c>
      <c r="N94" s="5">
        <v>0</v>
      </c>
      <c r="O94" s="5">
        <v>0</v>
      </c>
      <c r="P94" s="5">
        <v>0</v>
      </c>
      <c r="Q94" s="5">
        <v>0</v>
      </c>
      <c r="R94" s="5">
        <v>0</v>
      </c>
      <c r="S94" s="5">
        <v>0</v>
      </c>
    </row>
    <row r="95" spans="1:19" hidden="1" x14ac:dyDescent="0.35">
      <c r="A95" s="2" t="s">
        <v>6</v>
      </c>
      <c r="B95" s="1" t="s">
        <v>566</v>
      </c>
      <c r="C95" t="str">
        <f>VLOOKUP(B95,[2]Clothes!$B$5:$D$447,2, FALSE)</f>
        <v>Out of Centre</v>
      </c>
      <c r="D95" t="str">
        <f>VLOOKUP(B95,[2]Clothes!$B$5:$D$447,3, FALSE)</f>
        <v>OoC - Zone 6 - Central Retail Park, Rooksley</v>
      </c>
      <c r="E95" s="5">
        <v>2.3699999999999999E-2</v>
      </c>
      <c r="F95" s="5">
        <v>7.6699999999999997E-3</v>
      </c>
      <c r="G95" s="5">
        <v>1.546E-2</v>
      </c>
      <c r="H95" s="5">
        <v>4.1099999999999998E-2</v>
      </c>
      <c r="I95" s="5">
        <v>0</v>
      </c>
      <c r="J95" s="5">
        <v>9.0900000000000009E-3</v>
      </c>
      <c r="K95" s="5">
        <v>3.5740000000000001E-2</v>
      </c>
      <c r="L95" s="5">
        <v>3.764E-2</v>
      </c>
      <c r="M95" s="5">
        <v>0.10868999999999999</v>
      </c>
      <c r="N95" s="5">
        <v>8.9300000000000004E-3</v>
      </c>
      <c r="O95" s="5">
        <v>0</v>
      </c>
      <c r="P95" s="5">
        <v>0</v>
      </c>
      <c r="Q95" s="5">
        <v>3.4099999999999998E-2</v>
      </c>
      <c r="R95" s="5">
        <v>0</v>
      </c>
      <c r="S95" s="5">
        <v>0</v>
      </c>
    </row>
    <row r="96" spans="1:19" hidden="1" x14ac:dyDescent="0.35">
      <c r="A96" s="2" t="s">
        <v>6</v>
      </c>
      <c r="B96" s="1" t="s">
        <v>567</v>
      </c>
      <c r="C96" t="str">
        <f>VLOOKUP(B96,[2]Clothes!$B$5:$D$447,2, FALSE)</f>
        <v>Local Centres</v>
      </c>
      <c r="D96" t="str">
        <f>VLOOKUP(B96,[2]Clothes!$B$5:$D$447,3, FALSE)</f>
        <v>Great Holm</v>
      </c>
      <c r="E96" s="5">
        <v>0</v>
      </c>
      <c r="F96" s="5">
        <v>0</v>
      </c>
      <c r="G96" s="5">
        <v>0</v>
      </c>
      <c r="H96" s="5">
        <v>0</v>
      </c>
      <c r="I96" s="5">
        <v>0</v>
      </c>
      <c r="J96" s="5">
        <v>0</v>
      </c>
      <c r="K96" s="5">
        <v>0</v>
      </c>
      <c r="L96" s="5">
        <v>0</v>
      </c>
      <c r="M96" s="5">
        <v>0</v>
      </c>
      <c r="N96" s="5">
        <v>0</v>
      </c>
      <c r="O96" s="5">
        <v>0</v>
      </c>
      <c r="P96" s="5">
        <v>0</v>
      </c>
      <c r="Q96" s="5">
        <v>0</v>
      </c>
      <c r="R96" s="5">
        <v>0</v>
      </c>
      <c r="S96" s="5">
        <v>0</v>
      </c>
    </row>
    <row r="97" spans="1:19" hidden="1" x14ac:dyDescent="0.35">
      <c r="A97" s="2" t="s">
        <v>6</v>
      </c>
      <c r="B97" s="1" t="s">
        <v>568</v>
      </c>
      <c r="C97" t="str">
        <f>VLOOKUP(B97,[2]Clothes!$B$5:$D$447,2, FALSE)</f>
        <v>Local Centres</v>
      </c>
      <c r="D97" t="str">
        <f>VLOOKUP(B97,[2]Clothes!$B$5:$D$447,3, FALSE)</f>
        <v>Heelands</v>
      </c>
      <c r="E97" s="5">
        <v>0</v>
      </c>
      <c r="F97" s="5">
        <v>0</v>
      </c>
      <c r="G97" s="5">
        <v>0</v>
      </c>
      <c r="H97" s="5">
        <v>0</v>
      </c>
      <c r="I97" s="5">
        <v>0</v>
      </c>
      <c r="J97" s="5">
        <v>0</v>
      </c>
      <c r="K97" s="5">
        <v>0</v>
      </c>
      <c r="L97" s="5">
        <v>0</v>
      </c>
      <c r="M97" s="5">
        <v>0</v>
      </c>
      <c r="N97" s="5">
        <v>0</v>
      </c>
      <c r="O97" s="5">
        <v>0</v>
      </c>
      <c r="P97" s="5">
        <v>0</v>
      </c>
      <c r="Q97" s="5">
        <v>0</v>
      </c>
      <c r="R97" s="5">
        <v>0</v>
      </c>
      <c r="S97" s="5">
        <v>0</v>
      </c>
    </row>
    <row r="98" spans="1:19" hidden="1" x14ac:dyDescent="0.35">
      <c r="A98" s="2" t="s">
        <v>6</v>
      </c>
      <c r="B98" s="1" t="s">
        <v>569</v>
      </c>
      <c r="C98" t="str">
        <f>VLOOKUP(B98,[2]Clothes!$B$5:$D$447,2, FALSE)</f>
        <v>Local Centres</v>
      </c>
      <c r="D98" t="str">
        <f>VLOOKUP(B98,[2]Clothes!$B$5:$D$447,3, FALSE)</f>
        <v>Two Mile Ash</v>
      </c>
      <c r="E98" s="5">
        <v>0</v>
      </c>
      <c r="F98" s="5">
        <v>0</v>
      </c>
      <c r="G98" s="5">
        <v>0</v>
      </c>
      <c r="H98" s="5">
        <v>0</v>
      </c>
      <c r="I98" s="5">
        <v>0</v>
      </c>
      <c r="J98" s="5">
        <v>0</v>
      </c>
      <c r="K98" s="5">
        <v>0</v>
      </c>
      <c r="L98" s="5">
        <v>0</v>
      </c>
      <c r="M98" s="5">
        <v>0</v>
      </c>
      <c r="N98" s="5">
        <v>0</v>
      </c>
      <c r="O98" s="5">
        <v>0</v>
      </c>
      <c r="P98" s="5">
        <v>0</v>
      </c>
      <c r="Q98" s="5">
        <v>0</v>
      </c>
      <c r="R98" s="5">
        <v>0</v>
      </c>
      <c r="S98" s="5">
        <v>0</v>
      </c>
    </row>
    <row r="99" spans="1:19" hidden="1" x14ac:dyDescent="0.35">
      <c r="A99" s="2" t="s">
        <v>7</v>
      </c>
      <c r="B99" s="1" t="s">
        <v>95</v>
      </c>
      <c r="C99" t="str">
        <f>VLOOKUP(B99,[2]Clothes!$B$5:$D$447,2, FALSE)</f>
        <v>Wolverton TC</v>
      </c>
      <c r="D99" t="str">
        <f>VLOOKUP(B99,[2]Clothes!$B$5:$D$447,3, FALSE)</f>
        <v>Wolverton TC - Other in Centre</v>
      </c>
      <c r="E99" s="5">
        <v>0</v>
      </c>
      <c r="F99" s="5">
        <v>0</v>
      </c>
      <c r="G99" s="5">
        <v>0</v>
      </c>
      <c r="H99" s="5">
        <v>0</v>
      </c>
      <c r="I99" s="5">
        <v>0</v>
      </c>
      <c r="J99" s="5">
        <v>0</v>
      </c>
      <c r="K99" s="5">
        <v>0</v>
      </c>
      <c r="L99" s="5">
        <v>0</v>
      </c>
      <c r="M99" s="5">
        <v>0</v>
      </c>
      <c r="N99" s="5">
        <v>0</v>
      </c>
      <c r="O99" s="5">
        <v>0</v>
      </c>
      <c r="P99" s="5">
        <v>0</v>
      </c>
      <c r="Q99" s="5">
        <v>0</v>
      </c>
      <c r="R99" s="5">
        <v>0</v>
      </c>
      <c r="S99" s="5">
        <v>0</v>
      </c>
    </row>
    <row r="100" spans="1:19" hidden="1" x14ac:dyDescent="0.35">
      <c r="A100" s="2" t="s">
        <v>7</v>
      </c>
      <c r="B100" s="1" t="s">
        <v>570</v>
      </c>
      <c r="C100" t="str">
        <f>VLOOKUP(B100,[2]Clothes!$B$5:$D$447,2, FALSE)</f>
        <v>Out of Centre</v>
      </c>
      <c r="D100" t="str">
        <f>VLOOKUP(B100,[2]Clothes!$B$5:$D$447,3, FALSE)</f>
        <v>OoC - Zone 7</v>
      </c>
      <c r="E100" s="5">
        <v>0</v>
      </c>
      <c r="F100" s="5">
        <v>0</v>
      </c>
      <c r="G100" s="5">
        <v>0</v>
      </c>
      <c r="H100" s="5">
        <v>0</v>
      </c>
      <c r="I100" s="5">
        <v>0</v>
      </c>
      <c r="J100" s="5">
        <v>0</v>
      </c>
      <c r="K100" s="5">
        <v>0</v>
      </c>
      <c r="L100" s="5">
        <v>0</v>
      </c>
      <c r="M100" s="5">
        <v>0</v>
      </c>
      <c r="N100" s="5">
        <v>0</v>
      </c>
      <c r="O100" s="5">
        <v>0</v>
      </c>
      <c r="P100" s="5">
        <v>0</v>
      </c>
      <c r="Q100" s="5">
        <v>0</v>
      </c>
      <c r="R100" s="5">
        <v>0</v>
      </c>
      <c r="S100" s="5">
        <v>0</v>
      </c>
    </row>
    <row r="101" spans="1:19" hidden="1" x14ac:dyDescent="0.35">
      <c r="A101" s="2" t="s">
        <v>7</v>
      </c>
      <c r="B101" s="1" t="s">
        <v>571</v>
      </c>
      <c r="C101" t="str">
        <f>VLOOKUP(B101,[2]Clothes!$B$5:$D$447,2, FALSE)</f>
        <v>Out of Centre</v>
      </c>
      <c r="D101" t="str">
        <f>VLOOKUP(B101,[2]Clothes!$B$5:$D$447,3, FALSE)</f>
        <v>OoC - Zone 7</v>
      </c>
      <c r="E101" s="5">
        <v>0</v>
      </c>
      <c r="F101" s="5">
        <v>0</v>
      </c>
      <c r="G101" s="5">
        <v>0</v>
      </c>
      <c r="H101" s="5">
        <v>0</v>
      </c>
      <c r="I101" s="5">
        <v>0</v>
      </c>
      <c r="J101" s="5">
        <v>0</v>
      </c>
      <c r="K101" s="5">
        <v>0</v>
      </c>
      <c r="L101" s="5">
        <v>0</v>
      </c>
      <c r="M101" s="5">
        <v>0</v>
      </c>
      <c r="N101" s="5">
        <v>0</v>
      </c>
      <c r="O101" s="5">
        <v>0</v>
      </c>
      <c r="P101" s="5">
        <v>0</v>
      </c>
      <c r="Q101" s="5">
        <v>0</v>
      </c>
      <c r="R101" s="5">
        <v>0</v>
      </c>
      <c r="S101" s="5">
        <v>0</v>
      </c>
    </row>
    <row r="102" spans="1:19" hidden="1" x14ac:dyDescent="0.35">
      <c r="A102" s="2" t="s">
        <v>7</v>
      </c>
      <c r="B102" s="1" t="s">
        <v>572</v>
      </c>
      <c r="C102" t="str">
        <f>VLOOKUP(B102,[2]Clothes!$B$5:$D$447,2, FALSE)</f>
        <v>Out of Centre</v>
      </c>
      <c r="D102" t="str">
        <f>VLOOKUP(B102,[2]Clothes!$B$5:$D$447,3, FALSE)</f>
        <v>OoC - Zone 7</v>
      </c>
      <c r="E102" s="5">
        <v>0</v>
      </c>
      <c r="F102" s="5">
        <v>0</v>
      </c>
      <c r="G102" s="5">
        <v>0</v>
      </c>
      <c r="H102" s="5">
        <v>0</v>
      </c>
      <c r="I102" s="5">
        <v>0</v>
      </c>
      <c r="J102" s="5">
        <v>0</v>
      </c>
      <c r="K102" s="5">
        <v>0</v>
      </c>
      <c r="L102" s="5">
        <v>0</v>
      </c>
      <c r="M102" s="5">
        <v>0</v>
      </c>
      <c r="N102" s="5">
        <v>0</v>
      </c>
      <c r="O102" s="5">
        <v>0</v>
      </c>
      <c r="P102" s="5">
        <v>0</v>
      </c>
      <c r="Q102" s="5">
        <v>0</v>
      </c>
      <c r="R102" s="5">
        <v>0</v>
      </c>
      <c r="S102" s="5">
        <v>0</v>
      </c>
    </row>
    <row r="103" spans="1:19" hidden="1" x14ac:dyDescent="0.35">
      <c r="A103" s="2" t="s">
        <v>7</v>
      </c>
      <c r="B103" s="1" t="s">
        <v>573</v>
      </c>
      <c r="C103" t="str">
        <f>VLOOKUP(B103,[2]Clothes!$B$5:$D$447,2, FALSE)</f>
        <v>Local Centres</v>
      </c>
      <c r="D103" t="str">
        <f>VLOOKUP(B103,[2]Clothes!$B$5:$D$447,3, FALSE)</f>
        <v>Fullers Slade</v>
      </c>
      <c r="E103" s="5">
        <v>0</v>
      </c>
      <c r="F103" s="5">
        <v>0</v>
      </c>
      <c r="G103" s="5">
        <v>0</v>
      </c>
      <c r="H103" s="5">
        <v>0</v>
      </c>
      <c r="I103" s="5">
        <v>0</v>
      </c>
      <c r="J103" s="5">
        <v>0</v>
      </c>
      <c r="K103" s="5">
        <v>0</v>
      </c>
      <c r="L103" s="5">
        <v>0</v>
      </c>
      <c r="M103" s="5">
        <v>0</v>
      </c>
      <c r="N103" s="5">
        <v>0</v>
      </c>
      <c r="O103" s="5">
        <v>0</v>
      </c>
      <c r="P103" s="5">
        <v>0</v>
      </c>
      <c r="Q103" s="5">
        <v>0</v>
      </c>
      <c r="R103" s="5">
        <v>0</v>
      </c>
      <c r="S103" s="5">
        <v>0</v>
      </c>
    </row>
    <row r="104" spans="1:19" hidden="1" x14ac:dyDescent="0.35">
      <c r="A104" s="2" t="s">
        <v>7</v>
      </c>
      <c r="B104" s="1" t="s">
        <v>574</v>
      </c>
      <c r="C104" t="str">
        <f>VLOOKUP(B104,[2]Clothes!$B$5:$D$447,2, FALSE)</f>
        <v>Local Centres</v>
      </c>
      <c r="D104" t="str">
        <f>VLOOKUP(B104,[2]Clothes!$B$5:$D$447,3, FALSE)</f>
        <v>Greenleys</v>
      </c>
      <c r="E104" s="5">
        <v>0</v>
      </c>
      <c r="F104" s="5">
        <v>0</v>
      </c>
      <c r="G104" s="5">
        <v>0</v>
      </c>
      <c r="H104" s="5">
        <v>0</v>
      </c>
      <c r="I104" s="5">
        <v>0</v>
      </c>
      <c r="J104" s="5">
        <v>0</v>
      </c>
      <c r="K104" s="5">
        <v>0</v>
      </c>
      <c r="L104" s="5">
        <v>0</v>
      </c>
      <c r="M104" s="5">
        <v>0</v>
      </c>
      <c r="N104" s="5">
        <v>0</v>
      </c>
      <c r="O104" s="5">
        <v>0</v>
      </c>
      <c r="P104" s="5">
        <v>0</v>
      </c>
      <c r="Q104" s="5">
        <v>0</v>
      </c>
      <c r="R104" s="5">
        <v>0</v>
      </c>
      <c r="S104" s="5">
        <v>0</v>
      </c>
    </row>
    <row r="105" spans="1:19" hidden="1" x14ac:dyDescent="0.35">
      <c r="A105" s="2" t="s">
        <v>7</v>
      </c>
      <c r="B105" s="1" t="s">
        <v>575</v>
      </c>
      <c r="C105" t="str">
        <f>VLOOKUP(B105,[2]Clothes!$B$5:$D$447,2, FALSE)</f>
        <v>Local Centres</v>
      </c>
      <c r="D105" t="str">
        <f>VLOOKUP(B105,[2]Clothes!$B$5:$D$447,3, FALSE)</f>
        <v>Greenleys</v>
      </c>
      <c r="E105" s="5">
        <v>0</v>
      </c>
      <c r="F105" s="5">
        <v>0</v>
      </c>
      <c r="G105" s="5">
        <v>0</v>
      </c>
      <c r="H105" s="5">
        <v>0</v>
      </c>
      <c r="I105" s="5">
        <v>0</v>
      </c>
      <c r="J105" s="5">
        <v>0</v>
      </c>
      <c r="K105" s="5">
        <v>0</v>
      </c>
      <c r="L105" s="5">
        <v>0</v>
      </c>
      <c r="M105" s="5">
        <v>0</v>
      </c>
      <c r="N105" s="5">
        <v>0</v>
      </c>
      <c r="O105" s="5">
        <v>0</v>
      </c>
      <c r="P105" s="5">
        <v>0</v>
      </c>
      <c r="Q105" s="5">
        <v>0</v>
      </c>
      <c r="R105" s="5">
        <v>0</v>
      </c>
      <c r="S105" s="5">
        <v>0</v>
      </c>
    </row>
    <row r="106" spans="1:19" hidden="1" x14ac:dyDescent="0.35">
      <c r="A106" s="2" t="s">
        <v>7</v>
      </c>
      <c r="B106" s="1" t="s">
        <v>576</v>
      </c>
      <c r="C106" t="str">
        <f>VLOOKUP(B106,[2]Clothes!$B$5:$D$447,2, FALSE)</f>
        <v>Out of Centre</v>
      </c>
      <c r="D106" t="str">
        <f>VLOOKUP(B106,[2]Clothes!$B$5:$D$447,3, FALSE)</f>
        <v>OoC - Zone 7</v>
      </c>
      <c r="E106" s="5">
        <v>0</v>
      </c>
      <c r="F106" s="5">
        <v>0</v>
      </c>
      <c r="G106" s="5">
        <v>0</v>
      </c>
      <c r="H106" s="5">
        <v>0</v>
      </c>
      <c r="I106" s="5">
        <v>0</v>
      </c>
      <c r="J106" s="5">
        <v>0</v>
      </c>
      <c r="K106" s="5">
        <v>0</v>
      </c>
      <c r="L106" s="5">
        <v>0</v>
      </c>
      <c r="M106" s="5">
        <v>0</v>
      </c>
      <c r="N106" s="5">
        <v>0</v>
      </c>
      <c r="O106" s="5">
        <v>0</v>
      </c>
      <c r="P106" s="5">
        <v>0</v>
      </c>
      <c r="Q106" s="5">
        <v>0</v>
      </c>
      <c r="R106" s="5">
        <v>0</v>
      </c>
      <c r="S106" s="5">
        <v>0</v>
      </c>
    </row>
    <row r="107" spans="1:19" hidden="1" x14ac:dyDescent="0.35">
      <c r="A107" s="2" t="s">
        <v>7</v>
      </c>
      <c r="B107" s="1" t="s">
        <v>577</v>
      </c>
      <c r="C107" t="str">
        <f>VLOOKUP(B107,[2]Clothes!$B$5:$D$447,2, FALSE)</f>
        <v>Out of Centre</v>
      </c>
      <c r="D107" t="str">
        <f>VLOOKUP(B107,[2]Clothes!$B$5:$D$447,3, FALSE)</f>
        <v>OoC - Zone 7</v>
      </c>
      <c r="E107" s="5">
        <v>0</v>
      </c>
      <c r="F107" s="5">
        <v>0</v>
      </c>
      <c r="G107" s="5">
        <v>0</v>
      </c>
      <c r="H107" s="5">
        <v>0</v>
      </c>
      <c r="I107" s="5">
        <v>0</v>
      </c>
      <c r="J107" s="5">
        <v>0</v>
      </c>
      <c r="K107" s="5">
        <v>0</v>
      </c>
      <c r="L107" s="5">
        <v>0</v>
      </c>
      <c r="M107" s="5">
        <v>0</v>
      </c>
      <c r="N107" s="5">
        <v>0</v>
      </c>
      <c r="O107" s="5">
        <v>0</v>
      </c>
      <c r="P107" s="5">
        <v>0</v>
      </c>
      <c r="Q107" s="5">
        <v>0</v>
      </c>
      <c r="R107" s="5">
        <v>0</v>
      </c>
      <c r="S107" s="5">
        <v>0</v>
      </c>
    </row>
    <row r="108" spans="1:19" hidden="1" x14ac:dyDescent="0.35">
      <c r="A108" s="2" t="s">
        <v>7</v>
      </c>
      <c r="B108" s="1" t="s">
        <v>100</v>
      </c>
      <c r="C108" t="str">
        <f>VLOOKUP(B108,[2]Clothes!$B$5:$D$447,2, FALSE)</f>
        <v>Out of Centre</v>
      </c>
      <c r="D108" t="str">
        <f>VLOOKUP(B108,[2]Clothes!$B$5:$D$447,3, FALSE)</f>
        <v>OoC - Zone 7</v>
      </c>
      <c r="E108" s="5">
        <v>0</v>
      </c>
      <c r="F108" s="5">
        <v>0</v>
      </c>
      <c r="G108" s="5">
        <v>0</v>
      </c>
      <c r="H108" s="5">
        <v>0</v>
      </c>
      <c r="I108" s="5">
        <v>0</v>
      </c>
      <c r="J108" s="5">
        <v>0</v>
      </c>
      <c r="K108" s="5">
        <v>0</v>
      </c>
      <c r="L108" s="5">
        <v>0</v>
      </c>
      <c r="M108" s="5">
        <v>0</v>
      </c>
      <c r="N108" s="5">
        <v>0</v>
      </c>
      <c r="O108" s="5">
        <v>0</v>
      </c>
      <c r="P108" s="5">
        <v>0</v>
      </c>
      <c r="Q108" s="5">
        <v>0</v>
      </c>
      <c r="R108" s="5">
        <v>0</v>
      </c>
      <c r="S108" s="5">
        <v>0</v>
      </c>
    </row>
    <row r="109" spans="1:19" hidden="1" x14ac:dyDescent="0.35">
      <c r="A109" s="2" t="s">
        <v>7</v>
      </c>
      <c r="B109" s="1" t="s">
        <v>578</v>
      </c>
      <c r="C109" t="str">
        <f>VLOOKUP(B109,[2]Clothes!$B$5:$D$447,2, FALSE)</f>
        <v>Local Centres</v>
      </c>
      <c r="D109" t="str">
        <f>VLOOKUP(B109,[2]Clothes!$B$5:$D$447,3, FALSE)</f>
        <v>New Bradwell</v>
      </c>
      <c r="E109" s="5">
        <v>0</v>
      </c>
      <c r="F109" s="5">
        <v>0</v>
      </c>
      <c r="G109" s="5">
        <v>0</v>
      </c>
      <c r="H109" s="5">
        <v>0</v>
      </c>
      <c r="I109" s="5">
        <v>0</v>
      </c>
      <c r="J109" s="5">
        <v>0</v>
      </c>
      <c r="K109" s="5">
        <v>0</v>
      </c>
      <c r="L109" s="5">
        <v>0</v>
      </c>
      <c r="M109" s="5">
        <v>0</v>
      </c>
      <c r="N109" s="5">
        <v>0</v>
      </c>
      <c r="O109" s="5">
        <v>0</v>
      </c>
      <c r="P109" s="5">
        <v>0</v>
      </c>
      <c r="Q109" s="5">
        <v>0</v>
      </c>
      <c r="R109" s="5">
        <v>0</v>
      </c>
      <c r="S109" s="5">
        <v>0</v>
      </c>
    </row>
    <row r="110" spans="1:19" hidden="1" x14ac:dyDescent="0.35">
      <c r="A110" s="2" t="s">
        <v>7</v>
      </c>
      <c r="B110" s="1" t="s">
        <v>579</v>
      </c>
      <c r="C110" t="str">
        <f>VLOOKUP(B110,[2]Clothes!$B$5:$D$447,2, FALSE)</f>
        <v>Out of Centre</v>
      </c>
      <c r="D110" t="str">
        <f>VLOOKUP(B110,[2]Clothes!$B$5:$D$447,3, FALSE)</f>
        <v>OoC - Zone 7</v>
      </c>
      <c r="E110" s="5">
        <v>0</v>
      </c>
      <c r="F110" s="5">
        <v>0</v>
      </c>
      <c r="G110" s="5">
        <v>0</v>
      </c>
      <c r="H110" s="5">
        <v>0</v>
      </c>
      <c r="I110" s="5">
        <v>0</v>
      </c>
      <c r="J110" s="5">
        <v>0</v>
      </c>
      <c r="K110" s="5">
        <v>0</v>
      </c>
      <c r="L110" s="5">
        <v>0</v>
      </c>
      <c r="M110" s="5">
        <v>0</v>
      </c>
      <c r="N110" s="5">
        <v>0</v>
      </c>
      <c r="O110" s="5">
        <v>0</v>
      </c>
      <c r="P110" s="5">
        <v>0</v>
      </c>
      <c r="Q110" s="5">
        <v>0</v>
      </c>
      <c r="R110" s="5">
        <v>0</v>
      </c>
      <c r="S110" s="5">
        <v>0</v>
      </c>
    </row>
    <row r="111" spans="1:19" hidden="1" x14ac:dyDescent="0.35">
      <c r="A111" s="2" t="s">
        <v>7</v>
      </c>
      <c r="B111" s="1" t="s">
        <v>580</v>
      </c>
      <c r="C111" t="str">
        <f>VLOOKUP(B111,[2]Clothes!$B$5:$D$447,2, FALSE)</f>
        <v>Out of Centre</v>
      </c>
      <c r="D111" t="str">
        <f>VLOOKUP(B111,[2]Clothes!$B$5:$D$447,3, FALSE)</f>
        <v>OoC - Zone 7</v>
      </c>
      <c r="E111" s="5">
        <v>0</v>
      </c>
      <c r="F111" s="5">
        <v>0</v>
      </c>
      <c r="G111" s="5">
        <v>0</v>
      </c>
      <c r="H111" s="5">
        <v>0</v>
      </c>
      <c r="I111" s="5">
        <v>0</v>
      </c>
      <c r="J111" s="5">
        <v>0</v>
      </c>
      <c r="K111" s="5">
        <v>0</v>
      </c>
      <c r="L111" s="5">
        <v>0</v>
      </c>
      <c r="M111" s="5">
        <v>0</v>
      </c>
      <c r="N111" s="5">
        <v>0</v>
      </c>
      <c r="O111" s="5">
        <v>0</v>
      </c>
      <c r="P111" s="5">
        <v>0</v>
      </c>
      <c r="Q111" s="5">
        <v>0</v>
      </c>
      <c r="R111" s="5">
        <v>0</v>
      </c>
      <c r="S111" s="5">
        <v>0</v>
      </c>
    </row>
    <row r="112" spans="1:19" hidden="1" x14ac:dyDescent="0.35">
      <c r="A112" s="2" t="s">
        <v>7</v>
      </c>
      <c r="B112" s="1" t="s">
        <v>581</v>
      </c>
      <c r="C112" t="str">
        <f>VLOOKUP(B112,[2]Clothes!$B$5:$D$447,2, FALSE)</f>
        <v>Out of Centre</v>
      </c>
      <c r="D112" t="str">
        <f>VLOOKUP(B112,[2]Clothes!$B$5:$D$447,3, FALSE)</f>
        <v>OoC - Zone 7</v>
      </c>
      <c r="E112" s="5">
        <v>0</v>
      </c>
      <c r="F112" s="5">
        <v>0</v>
      </c>
      <c r="G112" s="5">
        <v>0</v>
      </c>
      <c r="H112" s="5">
        <v>0</v>
      </c>
      <c r="I112" s="5">
        <v>0</v>
      </c>
      <c r="J112" s="5">
        <v>0</v>
      </c>
      <c r="K112" s="5">
        <v>0</v>
      </c>
      <c r="L112" s="5">
        <v>0</v>
      </c>
      <c r="M112" s="5">
        <v>0</v>
      </c>
      <c r="N112" s="5">
        <v>0</v>
      </c>
      <c r="O112" s="5">
        <v>0</v>
      </c>
      <c r="P112" s="5">
        <v>0</v>
      </c>
      <c r="Q112" s="5">
        <v>0</v>
      </c>
      <c r="R112" s="5">
        <v>0</v>
      </c>
      <c r="S112" s="5">
        <v>0</v>
      </c>
    </row>
    <row r="113" spans="1:19" hidden="1" x14ac:dyDescent="0.35">
      <c r="A113" s="2" t="s">
        <v>7</v>
      </c>
      <c r="B113" s="1" t="s">
        <v>582</v>
      </c>
      <c r="C113" t="str">
        <f>VLOOKUP(B113,[2]Clothes!$B$5:$D$447,2, FALSE)</f>
        <v>Local Centres</v>
      </c>
      <c r="D113" t="str">
        <f>VLOOKUP(B113,[2]Clothes!$B$5:$D$447,3, FALSE)</f>
        <v>Stacey Bushes</v>
      </c>
      <c r="E113" s="5">
        <v>0</v>
      </c>
      <c r="F113" s="5">
        <v>0</v>
      </c>
      <c r="G113" s="5">
        <v>0</v>
      </c>
      <c r="H113" s="5">
        <v>0</v>
      </c>
      <c r="I113" s="5">
        <v>0</v>
      </c>
      <c r="J113" s="5">
        <v>0</v>
      </c>
      <c r="K113" s="5">
        <v>0</v>
      </c>
      <c r="L113" s="5">
        <v>0</v>
      </c>
      <c r="M113" s="5">
        <v>0</v>
      </c>
      <c r="N113" s="5">
        <v>0</v>
      </c>
      <c r="O113" s="5">
        <v>0</v>
      </c>
      <c r="P113" s="5">
        <v>0</v>
      </c>
      <c r="Q113" s="5">
        <v>0</v>
      </c>
      <c r="R113" s="5">
        <v>0</v>
      </c>
      <c r="S113" s="5">
        <v>0</v>
      </c>
    </row>
    <row r="114" spans="1:19" hidden="1" x14ac:dyDescent="0.35">
      <c r="A114" s="2" t="s">
        <v>7</v>
      </c>
      <c r="B114" s="1" t="s">
        <v>583</v>
      </c>
      <c r="C114" t="str">
        <f>VLOOKUP(B114,[2]Clothes!$B$5:$D$447,2, FALSE)</f>
        <v>Stony Stratford DC</v>
      </c>
      <c r="D114" t="str">
        <f>VLOOKUP(B114,[2]Clothes!$B$5:$D$447,3, FALSE)</f>
        <v>Stony Stratford DC - Other in Centre</v>
      </c>
      <c r="E114" s="5">
        <v>1.6199999999999999E-3</v>
      </c>
      <c r="F114" s="5">
        <v>0</v>
      </c>
      <c r="G114" s="5">
        <v>0</v>
      </c>
      <c r="H114" s="5">
        <v>0</v>
      </c>
      <c r="I114" s="5">
        <v>0</v>
      </c>
      <c r="J114" s="5">
        <v>0</v>
      </c>
      <c r="K114" s="5">
        <v>1.0059999999999999E-2</v>
      </c>
      <c r="L114" s="5">
        <v>0</v>
      </c>
      <c r="M114" s="5">
        <v>7.45E-3</v>
      </c>
      <c r="N114" s="5">
        <v>8.9300000000000004E-3</v>
      </c>
      <c r="O114" s="5">
        <v>0</v>
      </c>
      <c r="P114" s="5">
        <v>0</v>
      </c>
      <c r="Q114" s="5">
        <v>0</v>
      </c>
      <c r="R114" s="5">
        <v>0</v>
      </c>
      <c r="S114" s="5">
        <v>0</v>
      </c>
    </row>
    <row r="115" spans="1:19" hidden="1" x14ac:dyDescent="0.35">
      <c r="A115" s="2" t="s">
        <v>7</v>
      </c>
      <c r="B115" s="1" t="s">
        <v>108</v>
      </c>
      <c r="C115" t="str">
        <f>VLOOKUP(B115,[2]Clothes!$B$5:$D$447,2, FALSE)</f>
        <v>Wolverton TC</v>
      </c>
      <c r="D115" t="str">
        <f>VLOOKUP(B115,[2]Clothes!$B$5:$D$447,3, FALSE)</f>
        <v>Tesco Superstore, McConnell Drive, Wolverton</v>
      </c>
      <c r="E115" s="5">
        <v>1.391E-2</v>
      </c>
      <c r="F115" s="5">
        <v>0</v>
      </c>
      <c r="G115" s="5">
        <v>0</v>
      </c>
      <c r="H115" s="5">
        <v>0</v>
      </c>
      <c r="I115" s="5">
        <v>0</v>
      </c>
      <c r="J115" s="5">
        <v>0</v>
      </c>
      <c r="K115" s="5">
        <v>0</v>
      </c>
      <c r="L115" s="5">
        <v>0.18392</v>
      </c>
      <c r="M115" s="5">
        <v>2.946E-2</v>
      </c>
      <c r="N115" s="5">
        <v>4.0750000000000001E-2</v>
      </c>
      <c r="O115" s="5">
        <v>0</v>
      </c>
      <c r="P115" s="5">
        <v>0</v>
      </c>
      <c r="Q115" s="5">
        <v>0</v>
      </c>
      <c r="R115" s="5">
        <v>0</v>
      </c>
      <c r="S115" s="5">
        <v>0</v>
      </c>
    </row>
    <row r="116" spans="1:19" hidden="1" x14ac:dyDescent="0.35">
      <c r="A116" s="2" t="s">
        <v>7</v>
      </c>
      <c r="B116" s="1" t="s">
        <v>584</v>
      </c>
      <c r="C116" t="str">
        <f>VLOOKUP(B116,[2]Clothes!$B$5:$D$447,2, FALSE)</f>
        <v>Out of Centre</v>
      </c>
      <c r="D116" t="str">
        <f>VLOOKUP(B116,[2]Clothes!$B$5:$D$447,3, FALSE)</f>
        <v>OoC - Zone 7</v>
      </c>
      <c r="E116" s="5">
        <v>0</v>
      </c>
      <c r="F116" s="5">
        <v>0</v>
      </c>
      <c r="G116" s="5">
        <v>0</v>
      </c>
      <c r="H116" s="5">
        <v>0</v>
      </c>
      <c r="I116" s="5">
        <v>0</v>
      </c>
      <c r="J116" s="5">
        <v>0</v>
      </c>
      <c r="K116" s="5">
        <v>0</v>
      </c>
      <c r="L116" s="5">
        <v>0</v>
      </c>
      <c r="M116" s="5">
        <v>0</v>
      </c>
      <c r="N116" s="5">
        <v>0</v>
      </c>
      <c r="O116" s="5">
        <v>0</v>
      </c>
      <c r="P116" s="5">
        <v>0</v>
      </c>
      <c r="Q116" s="5">
        <v>0</v>
      </c>
      <c r="R116" s="5">
        <v>0</v>
      </c>
      <c r="S116" s="5">
        <v>0</v>
      </c>
    </row>
    <row r="117" spans="1:19" hidden="1" x14ac:dyDescent="0.35">
      <c r="A117" s="2" t="s">
        <v>7</v>
      </c>
      <c r="B117" s="1" t="s">
        <v>585</v>
      </c>
      <c r="C117" t="str">
        <f>VLOOKUP(B117,[2]Clothes!$B$5:$D$447,2, FALSE)</f>
        <v>Out of Centre</v>
      </c>
      <c r="D117" t="str">
        <f>VLOOKUP(B117,[2]Clothes!$B$5:$D$447,3, FALSE)</f>
        <v>OoC - Zone 7</v>
      </c>
      <c r="E117" s="5">
        <v>0</v>
      </c>
      <c r="F117" s="5">
        <v>0</v>
      </c>
      <c r="G117" s="5">
        <v>0</v>
      </c>
      <c r="H117" s="5">
        <v>0</v>
      </c>
      <c r="I117" s="5">
        <v>0</v>
      </c>
      <c r="J117" s="5">
        <v>0</v>
      </c>
      <c r="K117" s="5">
        <v>0</v>
      </c>
      <c r="L117" s="5">
        <v>0</v>
      </c>
      <c r="M117" s="5">
        <v>0</v>
      </c>
      <c r="N117" s="5">
        <v>0</v>
      </c>
      <c r="O117" s="5">
        <v>0</v>
      </c>
      <c r="P117" s="5">
        <v>0</v>
      </c>
      <c r="Q117" s="5">
        <v>0</v>
      </c>
      <c r="R117" s="5">
        <v>0</v>
      </c>
      <c r="S117" s="5">
        <v>0</v>
      </c>
    </row>
    <row r="118" spans="1:19" hidden="1" x14ac:dyDescent="0.35">
      <c r="A118" s="2" t="s">
        <v>7</v>
      </c>
      <c r="B118" s="1" t="s">
        <v>586</v>
      </c>
      <c r="C118" t="str">
        <f>VLOOKUP(B118,[2]Clothes!$B$5:$D$447,2, FALSE)</f>
        <v>Out of Centre</v>
      </c>
      <c r="D118" t="str">
        <f>VLOOKUP(B118,[2]Clothes!$B$5:$D$447,3, FALSE)</f>
        <v>OoC - Zone 7</v>
      </c>
      <c r="E118" s="5">
        <v>0</v>
      </c>
      <c r="F118" s="5">
        <v>0</v>
      </c>
      <c r="G118" s="5">
        <v>0</v>
      </c>
      <c r="H118" s="5">
        <v>0</v>
      </c>
      <c r="I118" s="5">
        <v>0</v>
      </c>
      <c r="J118" s="5">
        <v>0</v>
      </c>
      <c r="K118" s="5">
        <v>0</v>
      </c>
      <c r="L118" s="5">
        <v>0</v>
      </c>
      <c r="M118" s="5">
        <v>0</v>
      </c>
      <c r="N118" s="5">
        <v>0</v>
      </c>
      <c r="O118" s="5">
        <v>0</v>
      </c>
      <c r="P118" s="5">
        <v>0</v>
      </c>
      <c r="Q118" s="5">
        <v>0</v>
      </c>
      <c r="R118" s="5">
        <v>0</v>
      </c>
      <c r="S118" s="5">
        <v>0</v>
      </c>
    </row>
    <row r="119" spans="1:19" hidden="1" x14ac:dyDescent="0.35">
      <c r="A119" s="2" t="s">
        <v>7</v>
      </c>
      <c r="B119" s="1" t="s">
        <v>587</v>
      </c>
      <c r="C119" t="str">
        <f>VLOOKUP(B119,[2]Clothes!$B$5:$D$447,2, FALSE)</f>
        <v>Wolverton TC</v>
      </c>
      <c r="D119" t="str">
        <f>VLOOKUP(B119,[2]Clothes!$B$5:$D$447,3, FALSE)</f>
        <v>Wolverton TC - Other in Centre</v>
      </c>
      <c r="E119" s="5">
        <v>6.6E-4</v>
      </c>
      <c r="F119" s="5">
        <v>0</v>
      </c>
      <c r="G119" s="5">
        <v>0</v>
      </c>
      <c r="H119" s="5">
        <v>0</v>
      </c>
      <c r="I119" s="5">
        <v>0</v>
      </c>
      <c r="J119" s="5">
        <v>0</v>
      </c>
      <c r="K119" s="5">
        <v>0</v>
      </c>
      <c r="L119" s="5">
        <v>1.414E-2</v>
      </c>
      <c r="M119" s="5">
        <v>0</v>
      </c>
      <c r="N119" s="5">
        <v>0</v>
      </c>
      <c r="O119" s="5">
        <v>0</v>
      </c>
      <c r="P119" s="5">
        <v>0</v>
      </c>
      <c r="Q119" s="5">
        <v>0</v>
      </c>
      <c r="R119" s="5">
        <v>0</v>
      </c>
      <c r="S119" s="5">
        <v>0</v>
      </c>
    </row>
    <row r="120" spans="1:19" hidden="1" x14ac:dyDescent="0.35">
      <c r="A120" s="2" t="s">
        <v>8</v>
      </c>
      <c r="B120" s="1" t="s">
        <v>588</v>
      </c>
      <c r="C120" t="str">
        <f>VLOOKUP(B120,[2]Clothes!$B$5:$D$447,2, FALSE)</f>
        <v>Outside of MKCC</v>
      </c>
      <c r="D120" t="str">
        <f>VLOOKUP(B120,[2]Clothes!$B$5:$D$447,3, FALSE)</f>
        <v>Outside of MKCC - Other</v>
      </c>
      <c r="E120" s="5">
        <v>0</v>
      </c>
      <c r="F120" s="5">
        <v>0</v>
      </c>
      <c r="G120" s="5">
        <v>0</v>
      </c>
      <c r="H120" s="5">
        <v>0</v>
      </c>
      <c r="I120" s="5">
        <v>0</v>
      </c>
      <c r="J120" s="5">
        <v>0</v>
      </c>
      <c r="K120" s="5">
        <v>0</v>
      </c>
      <c r="L120" s="5">
        <v>0</v>
      </c>
      <c r="M120" s="5">
        <v>0</v>
      </c>
      <c r="N120" s="5">
        <v>0</v>
      </c>
      <c r="O120" s="5">
        <v>0</v>
      </c>
      <c r="P120" s="5">
        <v>0</v>
      </c>
      <c r="Q120" s="5">
        <v>0</v>
      </c>
      <c r="R120" s="5">
        <v>0</v>
      </c>
      <c r="S120" s="5">
        <v>0</v>
      </c>
    </row>
    <row r="121" spans="1:19" hidden="1" x14ac:dyDescent="0.35">
      <c r="A121" s="2" t="s">
        <v>8</v>
      </c>
      <c r="B121" s="1" t="s">
        <v>109</v>
      </c>
      <c r="C121" t="str">
        <f>VLOOKUP(B121,[2]Clothes!$B$5:$D$447,2, FALSE)</f>
        <v>Outside of MKCC</v>
      </c>
      <c r="D121" t="str">
        <f>VLOOKUP(B121,[2]Clothes!$B$5:$D$447,3, FALSE)</f>
        <v>Towcester</v>
      </c>
      <c r="E121" s="5">
        <v>0</v>
      </c>
      <c r="F121" s="5">
        <v>0</v>
      </c>
      <c r="G121" s="5">
        <v>0</v>
      </c>
      <c r="H121" s="5">
        <v>0</v>
      </c>
      <c r="I121" s="5">
        <v>0</v>
      </c>
      <c r="J121" s="5">
        <v>0</v>
      </c>
      <c r="K121" s="5">
        <v>0</v>
      </c>
      <c r="L121" s="5">
        <v>0</v>
      </c>
      <c r="M121" s="5">
        <v>0</v>
      </c>
      <c r="N121" s="5">
        <v>0</v>
      </c>
      <c r="O121" s="5">
        <v>0</v>
      </c>
      <c r="P121" s="5">
        <v>0</v>
      </c>
      <c r="Q121" s="5">
        <v>0</v>
      </c>
      <c r="R121" s="5">
        <v>0</v>
      </c>
      <c r="S121" s="5">
        <v>0</v>
      </c>
    </row>
    <row r="122" spans="1:19" hidden="1" x14ac:dyDescent="0.35">
      <c r="A122" s="2" t="s">
        <v>8</v>
      </c>
      <c r="B122" s="1" t="s">
        <v>110</v>
      </c>
      <c r="C122" t="str">
        <f>VLOOKUP(B122,[2]Clothes!$B$5:$D$447,2, FALSE)</f>
        <v>Outside of MKCC</v>
      </c>
      <c r="D122" t="str">
        <f>VLOOKUP(B122,[2]Clothes!$B$5:$D$447,3, FALSE)</f>
        <v>Buckingham</v>
      </c>
      <c r="E122" s="5">
        <v>0</v>
      </c>
      <c r="F122" s="5">
        <v>0</v>
      </c>
      <c r="G122" s="5">
        <v>0</v>
      </c>
      <c r="H122" s="5">
        <v>0</v>
      </c>
      <c r="I122" s="5">
        <v>0</v>
      </c>
      <c r="J122" s="5">
        <v>0</v>
      </c>
      <c r="K122" s="5">
        <v>0</v>
      </c>
      <c r="L122" s="5">
        <v>0</v>
      </c>
      <c r="M122" s="5">
        <v>0</v>
      </c>
      <c r="N122" s="5">
        <v>0</v>
      </c>
      <c r="O122" s="5">
        <v>0</v>
      </c>
      <c r="P122" s="5">
        <v>0</v>
      </c>
      <c r="Q122" s="5">
        <v>0</v>
      </c>
      <c r="R122" s="5">
        <v>0</v>
      </c>
      <c r="S122" s="5">
        <v>0</v>
      </c>
    </row>
    <row r="123" spans="1:19" hidden="1" x14ac:dyDescent="0.35">
      <c r="A123" s="2" t="s">
        <v>8</v>
      </c>
      <c r="B123" s="1" t="s">
        <v>589</v>
      </c>
      <c r="C123" t="str">
        <f>VLOOKUP(B123,[2]Clothes!$B$5:$D$447,2, FALSE)</f>
        <v>Outside of MKCC</v>
      </c>
      <c r="D123" t="str">
        <f>VLOOKUP(B123,[2]Clothes!$B$5:$D$447,3, FALSE)</f>
        <v>Towcester</v>
      </c>
      <c r="E123" s="5">
        <v>2.1299999999999999E-3</v>
      </c>
      <c r="F123" s="5">
        <v>0</v>
      </c>
      <c r="G123" s="5">
        <v>0</v>
      </c>
      <c r="H123" s="5">
        <v>0</v>
      </c>
      <c r="I123" s="5">
        <v>0</v>
      </c>
      <c r="J123" s="5">
        <v>0</v>
      </c>
      <c r="K123" s="5">
        <v>0</v>
      </c>
      <c r="L123" s="5">
        <v>0</v>
      </c>
      <c r="M123" s="5">
        <v>1.9060000000000001E-2</v>
      </c>
      <c r="N123" s="5">
        <v>0</v>
      </c>
      <c r="O123" s="5">
        <v>0</v>
      </c>
      <c r="P123" s="5">
        <v>0</v>
      </c>
      <c r="Q123" s="5">
        <v>0</v>
      </c>
      <c r="R123" s="5">
        <v>0</v>
      </c>
      <c r="S123" s="5">
        <v>0</v>
      </c>
    </row>
    <row r="124" spans="1:19" hidden="1" x14ac:dyDescent="0.35">
      <c r="A124" s="2" t="s">
        <v>8</v>
      </c>
      <c r="B124" s="1" t="s">
        <v>590</v>
      </c>
      <c r="C124" t="str">
        <f>VLOOKUP(B124,[2]Clothes!$B$5:$D$447,2, FALSE)</f>
        <v>Outside of MKCC</v>
      </c>
      <c r="D124" t="str">
        <f>VLOOKUP(B124,[2]Clothes!$B$5:$D$447,3, FALSE)</f>
        <v>Towcester</v>
      </c>
      <c r="E124" s="5">
        <v>0</v>
      </c>
      <c r="F124" s="5">
        <v>0</v>
      </c>
      <c r="G124" s="5">
        <v>0</v>
      </c>
      <c r="H124" s="5">
        <v>0</v>
      </c>
      <c r="I124" s="5">
        <v>0</v>
      </c>
      <c r="J124" s="5">
        <v>0</v>
      </c>
      <c r="K124" s="5">
        <v>0</v>
      </c>
      <c r="L124" s="5">
        <v>0</v>
      </c>
      <c r="M124" s="5">
        <v>0</v>
      </c>
      <c r="N124" s="5">
        <v>0</v>
      </c>
      <c r="O124" s="5">
        <v>0</v>
      </c>
      <c r="P124" s="5">
        <v>0</v>
      </c>
      <c r="Q124" s="5">
        <v>0</v>
      </c>
      <c r="R124" s="5">
        <v>0</v>
      </c>
      <c r="S124" s="5">
        <v>0</v>
      </c>
    </row>
    <row r="125" spans="1:19" hidden="1" x14ac:dyDescent="0.35">
      <c r="A125" s="2" t="s">
        <v>8</v>
      </c>
      <c r="B125" s="1" t="s">
        <v>591</v>
      </c>
      <c r="C125" t="str">
        <f>VLOOKUP(B125,[2]Clothes!$B$5:$D$447,2, FALSE)</f>
        <v>Outside of MKCC</v>
      </c>
      <c r="D125" t="str">
        <f>VLOOKUP(B125,[2]Clothes!$B$5:$D$447,3, FALSE)</f>
        <v>Outside of MKCC - Other</v>
      </c>
      <c r="E125" s="5">
        <v>0</v>
      </c>
      <c r="F125" s="5">
        <v>0</v>
      </c>
      <c r="G125" s="5">
        <v>0</v>
      </c>
      <c r="H125" s="5">
        <v>0</v>
      </c>
      <c r="I125" s="5">
        <v>0</v>
      </c>
      <c r="J125" s="5">
        <v>0</v>
      </c>
      <c r="K125" s="5">
        <v>0</v>
      </c>
      <c r="L125" s="5">
        <v>0</v>
      </c>
      <c r="M125" s="5">
        <v>0</v>
      </c>
      <c r="N125" s="5">
        <v>0</v>
      </c>
      <c r="O125" s="5">
        <v>0</v>
      </c>
      <c r="P125" s="5">
        <v>0</v>
      </c>
      <c r="Q125" s="5">
        <v>0</v>
      </c>
      <c r="R125" s="5">
        <v>0</v>
      </c>
      <c r="S125" s="5">
        <v>0</v>
      </c>
    </row>
    <row r="126" spans="1:19" hidden="1" x14ac:dyDescent="0.35">
      <c r="A126" s="2" t="s">
        <v>8</v>
      </c>
      <c r="B126" s="1" t="s">
        <v>592</v>
      </c>
      <c r="C126" t="str">
        <f>VLOOKUP(B126,[2]Clothes!$B$5:$D$447,2, FALSE)</f>
        <v>Outside of MKCC</v>
      </c>
      <c r="D126" t="str">
        <f>VLOOKUP(B126,[2]Clothes!$B$5:$D$447,3, FALSE)</f>
        <v>Outside of MKCC - Other</v>
      </c>
      <c r="E126" s="5">
        <v>0</v>
      </c>
      <c r="F126" s="5">
        <v>0</v>
      </c>
      <c r="G126" s="5">
        <v>0</v>
      </c>
      <c r="H126" s="5">
        <v>0</v>
      </c>
      <c r="I126" s="5">
        <v>0</v>
      </c>
      <c r="J126" s="5">
        <v>0</v>
      </c>
      <c r="K126" s="5">
        <v>0</v>
      </c>
      <c r="L126" s="5">
        <v>0</v>
      </c>
      <c r="M126" s="5">
        <v>0</v>
      </c>
      <c r="N126" s="5">
        <v>0</v>
      </c>
      <c r="O126" s="5">
        <v>0</v>
      </c>
      <c r="P126" s="5">
        <v>0</v>
      </c>
      <c r="Q126" s="5">
        <v>0</v>
      </c>
      <c r="R126" s="5">
        <v>0</v>
      </c>
      <c r="S126" s="5">
        <v>0</v>
      </c>
    </row>
    <row r="127" spans="1:19" hidden="1" x14ac:dyDescent="0.35">
      <c r="A127" s="2" t="s">
        <v>8</v>
      </c>
      <c r="B127" s="1" t="s">
        <v>593</v>
      </c>
      <c r="C127" t="str">
        <f>VLOOKUP(B127,[2]Clothes!$B$5:$D$447,2, FALSE)</f>
        <v>Outside of MKCC</v>
      </c>
      <c r="D127" t="str">
        <f>VLOOKUP(B127,[2]Clothes!$B$5:$D$447,3, FALSE)</f>
        <v>Buckingham</v>
      </c>
      <c r="E127" s="5">
        <v>0</v>
      </c>
      <c r="F127" s="5">
        <v>0</v>
      </c>
      <c r="G127" s="5">
        <v>0</v>
      </c>
      <c r="H127" s="5">
        <v>0</v>
      </c>
      <c r="I127" s="5">
        <v>0</v>
      </c>
      <c r="J127" s="5">
        <v>0</v>
      </c>
      <c r="K127" s="5">
        <v>0</v>
      </c>
      <c r="L127" s="5">
        <v>0</v>
      </c>
      <c r="M127" s="5">
        <v>0</v>
      </c>
      <c r="N127" s="5">
        <v>0</v>
      </c>
      <c r="O127" s="5">
        <v>0</v>
      </c>
      <c r="P127" s="5">
        <v>0</v>
      </c>
      <c r="Q127" s="5">
        <v>0</v>
      </c>
      <c r="R127" s="5">
        <v>0</v>
      </c>
      <c r="S127" s="5">
        <v>0</v>
      </c>
    </row>
    <row r="128" spans="1:19" hidden="1" x14ac:dyDescent="0.35">
      <c r="A128" s="2" t="s">
        <v>8</v>
      </c>
      <c r="B128" s="1" t="s">
        <v>594</v>
      </c>
      <c r="C128" t="str">
        <f>VLOOKUP(B128,[2]Clothes!$B$5:$D$447,2, FALSE)</f>
        <v>Outside of MKCC</v>
      </c>
      <c r="D128" t="str">
        <f>VLOOKUP(B128,[2]Clothes!$B$5:$D$447,3, FALSE)</f>
        <v>Outside of MKCC - Other</v>
      </c>
      <c r="E128" s="5">
        <v>0</v>
      </c>
      <c r="F128" s="5">
        <v>0</v>
      </c>
      <c r="G128" s="5">
        <v>0</v>
      </c>
      <c r="H128" s="5">
        <v>0</v>
      </c>
      <c r="I128" s="5">
        <v>0</v>
      </c>
      <c r="J128" s="5">
        <v>0</v>
      </c>
      <c r="K128" s="5">
        <v>0</v>
      </c>
      <c r="L128" s="5">
        <v>0</v>
      </c>
      <c r="M128" s="5">
        <v>0</v>
      </c>
      <c r="N128" s="5">
        <v>0</v>
      </c>
      <c r="O128" s="5">
        <v>0</v>
      </c>
      <c r="P128" s="5">
        <v>0</v>
      </c>
      <c r="Q128" s="5">
        <v>0</v>
      </c>
      <c r="R128" s="5">
        <v>0</v>
      </c>
      <c r="S128" s="5">
        <v>0</v>
      </c>
    </row>
    <row r="129" spans="1:19" hidden="1" x14ac:dyDescent="0.35">
      <c r="A129" s="2" t="s">
        <v>8</v>
      </c>
      <c r="B129" s="1" t="s">
        <v>595</v>
      </c>
      <c r="C129" t="str">
        <f>VLOOKUP(B129,[2]Clothes!$B$5:$D$447,2, FALSE)</f>
        <v>Outside of MKCC</v>
      </c>
      <c r="D129" t="str">
        <f>VLOOKUP(B129,[2]Clothes!$B$5:$D$447,3, FALSE)</f>
        <v>Buckingham</v>
      </c>
      <c r="E129" s="5">
        <v>3.29E-3</v>
      </c>
      <c r="F129" s="5">
        <v>0</v>
      </c>
      <c r="G129" s="5">
        <v>0</v>
      </c>
      <c r="H129" s="5">
        <v>0</v>
      </c>
      <c r="I129" s="5">
        <v>0</v>
      </c>
      <c r="J129" s="5">
        <v>0</v>
      </c>
      <c r="K129" s="5">
        <v>0</v>
      </c>
      <c r="L129" s="5">
        <v>0</v>
      </c>
      <c r="M129" s="5">
        <v>2.946E-2</v>
      </c>
      <c r="N129" s="5">
        <v>0</v>
      </c>
      <c r="O129" s="5">
        <v>0</v>
      </c>
      <c r="P129" s="5">
        <v>0</v>
      </c>
      <c r="Q129" s="5">
        <v>0</v>
      </c>
      <c r="R129" s="5">
        <v>0</v>
      </c>
      <c r="S129" s="5">
        <v>0</v>
      </c>
    </row>
    <row r="130" spans="1:19" hidden="1" x14ac:dyDescent="0.35">
      <c r="A130" s="2" t="s">
        <v>8</v>
      </c>
      <c r="B130" s="1" t="s">
        <v>596</v>
      </c>
      <c r="C130" t="str">
        <f>VLOOKUP(B130,[2]Clothes!$B$5:$D$447,2, FALSE)</f>
        <v>Outside of MKCC</v>
      </c>
      <c r="D130" t="str">
        <f>VLOOKUP(B130,[2]Clothes!$B$5:$D$447,3, FALSE)</f>
        <v>Outside of MKCC - Other</v>
      </c>
      <c r="E130" s="5">
        <v>0</v>
      </c>
      <c r="F130" s="5">
        <v>0</v>
      </c>
      <c r="G130" s="5">
        <v>0</v>
      </c>
      <c r="H130" s="5">
        <v>0</v>
      </c>
      <c r="I130" s="5">
        <v>0</v>
      </c>
      <c r="J130" s="5">
        <v>0</v>
      </c>
      <c r="K130" s="5">
        <v>0</v>
      </c>
      <c r="L130" s="5">
        <v>0</v>
      </c>
      <c r="M130" s="5">
        <v>0</v>
      </c>
      <c r="N130" s="5">
        <v>0</v>
      </c>
      <c r="O130" s="5">
        <v>0</v>
      </c>
      <c r="P130" s="5">
        <v>0</v>
      </c>
      <c r="Q130" s="5">
        <v>0</v>
      </c>
      <c r="R130" s="5">
        <v>0</v>
      </c>
      <c r="S130" s="5">
        <v>0</v>
      </c>
    </row>
    <row r="131" spans="1:19" hidden="1" x14ac:dyDescent="0.35">
      <c r="A131" s="2" t="s">
        <v>8</v>
      </c>
      <c r="B131" s="1" t="s">
        <v>597</v>
      </c>
      <c r="C131" t="str">
        <f>VLOOKUP(B131,[2]Clothes!$B$5:$D$447,2, FALSE)</f>
        <v>Out of Centre</v>
      </c>
      <c r="D131" t="str">
        <f>VLOOKUP(B131,[2]Clothes!$B$5:$D$447,3, FALSE)</f>
        <v>OoC - Zone 8</v>
      </c>
      <c r="E131" s="5">
        <v>0</v>
      </c>
      <c r="F131" s="5">
        <v>0</v>
      </c>
      <c r="G131" s="5">
        <v>0</v>
      </c>
      <c r="H131" s="5">
        <v>0</v>
      </c>
      <c r="I131" s="5">
        <v>0</v>
      </c>
      <c r="J131" s="5">
        <v>0</v>
      </c>
      <c r="K131" s="5">
        <v>0</v>
      </c>
      <c r="L131" s="5">
        <v>0</v>
      </c>
      <c r="M131" s="5">
        <v>0</v>
      </c>
      <c r="N131" s="5">
        <v>0</v>
      </c>
      <c r="O131" s="5">
        <v>0</v>
      </c>
      <c r="P131" s="5">
        <v>0</v>
      </c>
      <c r="Q131" s="5">
        <v>0</v>
      </c>
      <c r="R131" s="5">
        <v>0</v>
      </c>
      <c r="S131" s="5">
        <v>0</v>
      </c>
    </row>
    <row r="132" spans="1:19" hidden="1" x14ac:dyDescent="0.35">
      <c r="A132" s="2" t="s">
        <v>8</v>
      </c>
      <c r="B132" s="1" t="s">
        <v>598</v>
      </c>
      <c r="C132" t="str">
        <f>VLOOKUP(B132,[2]Clothes!$B$5:$D$447,2, FALSE)</f>
        <v>Outside of MKCC</v>
      </c>
      <c r="D132" t="str">
        <f>VLOOKUP(B132,[2]Clothes!$B$5:$D$447,3, FALSE)</f>
        <v>Outside of MKCC - Other</v>
      </c>
      <c r="E132" s="5">
        <v>0</v>
      </c>
      <c r="F132" s="5">
        <v>0</v>
      </c>
      <c r="G132" s="5">
        <v>0</v>
      </c>
      <c r="H132" s="5">
        <v>0</v>
      </c>
      <c r="I132" s="5">
        <v>0</v>
      </c>
      <c r="J132" s="5">
        <v>0</v>
      </c>
      <c r="K132" s="5">
        <v>0</v>
      </c>
      <c r="L132" s="5">
        <v>0</v>
      </c>
      <c r="M132" s="5">
        <v>0</v>
      </c>
      <c r="N132" s="5">
        <v>0</v>
      </c>
      <c r="O132" s="5">
        <v>0</v>
      </c>
      <c r="P132" s="5">
        <v>0</v>
      </c>
      <c r="Q132" s="5">
        <v>0</v>
      </c>
      <c r="R132" s="5">
        <v>0</v>
      </c>
      <c r="S132" s="5">
        <v>0</v>
      </c>
    </row>
    <row r="133" spans="1:19" hidden="1" x14ac:dyDescent="0.35">
      <c r="A133" s="2" t="s">
        <v>8</v>
      </c>
      <c r="B133" s="1" t="s">
        <v>599</v>
      </c>
      <c r="C133" t="str">
        <f>VLOOKUP(B133,[2]Clothes!$B$5:$D$447,2, FALSE)</f>
        <v>Outside of MKCC</v>
      </c>
      <c r="D133" t="str">
        <f>VLOOKUP(B133,[2]Clothes!$B$5:$D$447,3, FALSE)</f>
        <v>Outside of MKCC - Other</v>
      </c>
      <c r="E133" s="5">
        <v>0</v>
      </c>
      <c r="F133" s="5">
        <v>0</v>
      </c>
      <c r="G133" s="5">
        <v>0</v>
      </c>
      <c r="H133" s="5">
        <v>0</v>
      </c>
      <c r="I133" s="5">
        <v>0</v>
      </c>
      <c r="J133" s="5">
        <v>0</v>
      </c>
      <c r="K133" s="5">
        <v>0</v>
      </c>
      <c r="L133" s="5">
        <v>0</v>
      </c>
      <c r="M133" s="5">
        <v>0</v>
      </c>
      <c r="N133" s="5">
        <v>0</v>
      </c>
      <c r="O133" s="5">
        <v>0</v>
      </c>
      <c r="P133" s="5">
        <v>0</v>
      </c>
      <c r="Q133" s="5">
        <v>0</v>
      </c>
      <c r="R133" s="5">
        <v>0</v>
      </c>
      <c r="S133" s="5">
        <v>0</v>
      </c>
    </row>
    <row r="134" spans="1:19" hidden="1" x14ac:dyDescent="0.35">
      <c r="A134" s="2" t="s">
        <v>8</v>
      </c>
      <c r="B134" s="1" t="s">
        <v>600</v>
      </c>
      <c r="C134" t="str">
        <f>VLOOKUP(B134,[2]Clothes!$B$5:$D$447,2, FALSE)</f>
        <v>Outside of MKCC</v>
      </c>
      <c r="D134" t="str">
        <f>VLOOKUP(B134,[2]Clothes!$B$5:$D$447,3, FALSE)</f>
        <v>Towcester</v>
      </c>
      <c r="E134" s="5">
        <v>0</v>
      </c>
      <c r="F134" s="5">
        <v>0</v>
      </c>
      <c r="G134" s="5">
        <v>0</v>
      </c>
      <c r="H134" s="5">
        <v>0</v>
      </c>
      <c r="I134" s="5">
        <v>0</v>
      </c>
      <c r="J134" s="5">
        <v>0</v>
      </c>
      <c r="K134" s="5">
        <v>0</v>
      </c>
      <c r="L134" s="5">
        <v>0</v>
      </c>
      <c r="M134" s="5">
        <v>0</v>
      </c>
      <c r="N134" s="5">
        <v>0</v>
      </c>
      <c r="O134" s="5">
        <v>0</v>
      </c>
      <c r="P134" s="5">
        <v>0</v>
      </c>
      <c r="Q134" s="5">
        <v>0</v>
      </c>
      <c r="R134" s="5">
        <v>0</v>
      </c>
      <c r="S134" s="5">
        <v>0</v>
      </c>
    </row>
    <row r="135" spans="1:19" hidden="1" x14ac:dyDescent="0.35">
      <c r="A135" s="2" t="s">
        <v>8</v>
      </c>
      <c r="B135" s="1" t="s">
        <v>601</v>
      </c>
      <c r="C135" t="str">
        <f>VLOOKUP(B135,[2]Clothes!$B$5:$D$447,2, FALSE)</f>
        <v>Out of Centre</v>
      </c>
      <c r="D135" t="str">
        <f>VLOOKUP(B135,[2]Clothes!$B$5:$D$447,3, FALSE)</f>
        <v>OoC - Zone 8</v>
      </c>
      <c r="E135" s="5">
        <v>0</v>
      </c>
      <c r="F135" s="5">
        <v>0</v>
      </c>
      <c r="G135" s="5">
        <v>0</v>
      </c>
      <c r="H135" s="5">
        <v>0</v>
      </c>
      <c r="I135" s="5">
        <v>0</v>
      </c>
      <c r="J135" s="5">
        <v>0</v>
      </c>
      <c r="K135" s="5">
        <v>0</v>
      </c>
      <c r="L135" s="5">
        <v>0</v>
      </c>
      <c r="M135" s="5">
        <v>0</v>
      </c>
      <c r="N135" s="5">
        <v>0</v>
      </c>
      <c r="O135" s="5">
        <v>0</v>
      </c>
      <c r="P135" s="5">
        <v>0</v>
      </c>
      <c r="Q135" s="5">
        <v>0</v>
      </c>
      <c r="R135" s="5">
        <v>0</v>
      </c>
      <c r="S135" s="5">
        <v>0</v>
      </c>
    </row>
    <row r="136" spans="1:19" hidden="1" x14ac:dyDescent="0.35">
      <c r="A136" s="2" t="s">
        <v>8</v>
      </c>
      <c r="B136" s="1" t="s">
        <v>602</v>
      </c>
      <c r="C136" t="str">
        <f>VLOOKUP(B136,[2]Clothes!$B$5:$D$447,2, FALSE)</f>
        <v>Out of Centre</v>
      </c>
      <c r="D136" t="str">
        <f>VLOOKUP(B136,[2]Clothes!$B$5:$D$447,3, FALSE)</f>
        <v>OoC - Zone 8</v>
      </c>
      <c r="E136" s="5">
        <v>0</v>
      </c>
      <c r="F136" s="5">
        <v>0</v>
      </c>
      <c r="G136" s="5">
        <v>0</v>
      </c>
      <c r="H136" s="5">
        <v>0</v>
      </c>
      <c r="I136" s="5">
        <v>0</v>
      </c>
      <c r="J136" s="5">
        <v>0</v>
      </c>
      <c r="K136" s="5">
        <v>0</v>
      </c>
      <c r="L136" s="5">
        <v>0</v>
      </c>
      <c r="M136" s="5">
        <v>0</v>
      </c>
      <c r="N136" s="5">
        <v>0</v>
      </c>
      <c r="O136" s="5">
        <v>0</v>
      </c>
      <c r="P136" s="5">
        <v>0</v>
      </c>
      <c r="Q136" s="5">
        <v>0</v>
      </c>
      <c r="R136" s="5">
        <v>0</v>
      </c>
      <c r="S136" s="5">
        <v>0</v>
      </c>
    </row>
    <row r="137" spans="1:19" hidden="1" x14ac:dyDescent="0.35">
      <c r="A137" s="2" t="s">
        <v>8</v>
      </c>
      <c r="B137" s="1" t="s">
        <v>603</v>
      </c>
      <c r="C137" t="str">
        <f>VLOOKUP(B137,[2]Clothes!$B$5:$D$447,2, FALSE)</f>
        <v>Outside of MKCC</v>
      </c>
      <c r="D137" t="str">
        <f>VLOOKUP(B137,[2]Clothes!$B$5:$D$447,3, FALSE)</f>
        <v>Outside of MKCC - Other</v>
      </c>
      <c r="E137" s="5">
        <v>0</v>
      </c>
      <c r="F137" s="5">
        <v>0</v>
      </c>
      <c r="G137" s="5">
        <v>0</v>
      </c>
      <c r="H137" s="5">
        <v>0</v>
      </c>
      <c r="I137" s="5">
        <v>0</v>
      </c>
      <c r="J137" s="5">
        <v>0</v>
      </c>
      <c r="K137" s="5">
        <v>0</v>
      </c>
      <c r="L137" s="5">
        <v>0</v>
      </c>
      <c r="M137" s="5">
        <v>0</v>
      </c>
      <c r="N137" s="5">
        <v>0</v>
      </c>
      <c r="O137" s="5">
        <v>0</v>
      </c>
      <c r="P137" s="5">
        <v>0</v>
      </c>
      <c r="Q137" s="5">
        <v>0</v>
      </c>
      <c r="R137" s="5">
        <v>0</v>
      </c>
      <c r="S137" s="5">
        <v>0</v>
      </c>
    </row>
    <row r="138" spans="1:19" hidden="1" x14ac:dyDescent="0.35">
      <c r="A138" s="2" t="s">
        <v>8</v>
      </c>
      <c r="B138" s="1" t="s">
        <v>604</v>
      </c>
      <c r="C138" t="str">
        <f>VLOOKUP(B138,[2]Clothes!$B$5:$D$447,2, FALSE)</f>
        <v>Outside of MKCC</v>
      </c>
      <c r="D138" t="str">
        <f>VLOOKUP(B138,[2]Clothes!$B$5:$D$447,3, FALSE)</f>
        <v>Outside of MKCC - Other</v>
      </c>
      <c r="E138" s="5">
        <v>0</v>
      </c>
      <c r="F138" s="5">
        <v>0</v>
      </c>
      <c r="G138" s="5">
        <v>0</v>
      </c>
      <c r="H138" s="5">
        <v>0</v>
      </c>
      <c r="I138" s="5">
        <v>0</v>
      </c>
      <c r="J138" s="5">
        <v>0</v>
      </c>
      <c r="K138" s="5">
        <v>0</v>
      </c>
      <c r="L138" s="5">
        <v>0</v>
      </c>
      <c r="M138" s="5">
        <v>0</v>
      </c>
      <c r="N138" s="5">
        <v>0</v>
      </c>
      <c r="O138" s="5">
        <v>0</v>
      </c>
      <c r="P138" s="5">
        <v>0</v>
      </c>
      <c r="Q138" s="5">
        <v>0</v>
      </c>
      <c r="R138" s="5">
        <v>0</v>
      </c>
      <c r="S138" s="5">
        <v>0</v>
      </c>
    </row>
    <row r="139" spans="1:19" hidden="1" x14ac:dyDescent="0.35">
      <c r="A139" s="2" t="s">
        <v>8</v>
      </c>
      <c r="B139" s="1" t="s">
        <v>605</v>
      </c>
      <c r="C139" t="str">
        <f>VLOOKUP(B139,[2]Clothes!$B$5:$D$447,2, FALSE)</f>
        <v>Outside of MKCC</v>
      </c>
      <c r="D139" t="str">
        <f>VLOOKUP(B139,[2]Clothes!$B$5:$D$447,3, FALSE)</f>
        <v>Towcester</v>
      </c>
      <c r="E139" s="5">
        <v>0</v>
      </c>
      <c r="F139" s="5">
        <v>0</v>
      </c>
      <c r="G139" s="5">
        <v>0</v>
      </c>
      <c r="H139" s="5">
        <v>0</v>
      </c>
      <c r="I139" s="5">
        <v>0</v>
      </c>
      <c r="J139" s="5">
        <v>0</v>
      </c>
      <c r="K139" s="5">
        <v>0</v>
      </c>
      <c r="L139" s="5">
        <v>0</v>
      </c>
      <c r="M139" s="5">
        <v>0</v>
      </c>
      <c r="N139" s="5">
        <v>0</v>
      </c>
      <c r="O139" s="5">
        <v>0</v>
      </c>
      <c r="P139" s="5">
        <v>0</v>
      </c>
      <c r="Q139" s="5">
        <v>0</v>
      </c>
      <c r="R139" s="5">
        <v>0</v>
      </c>
      <c r="S139" s="5">
        <v>0</v>
      </c>
    </row>
    <row r="140" spans="1:19" hidden="1" x14ac:dyDescent="0.35">
      <c r="A140" s="2" t="s">
        <v>8</v>
      </c>
      <c r="B140" s="1" t="s">
        <v>606</v>
      </c>
      <c r="C140" t="str">
        <f>VLOOKUP(B140,[2]Clothes!$B$5:$D$447,2, FALSE)</f>
        <v>Outside of MKCC</v>
      </c>
      <c r="D140" t="str">
        <f>VLOOKUP(B140,[2]Clothes!$B$5:$D$447,3, FALSE)</f>
        <v>Outside of MKCC - Other</v>
      </c>
      <c r="E140" s="5">
        <v>0</v>
      </c>
      <c r="F140" s="5">
        <v>0</v>
      </c>
      <c r="G140" s="5">
        <v>0</v>
      </c>
      <c r="H140" s="5">
        <v>0</v>
      </c>
      <c r="I140" s="5">
        <v>0</v>
      </c>
      <c r="J140" s="5">
        <v>0</v>
      </c>
      <c r="K140" s="5">
        <v>0</v>
      </c>
      <c r="L140" s="5">
        <v>0</v>
      </c>
      <c r="M140" s="5">
        <v>0</v>
      </c>
      <c r="N140" s="5">
        <v>0</v>
      </c>
      <c r="O140" s="5">
        <v>0</v>
      </c>
      <c r="P140" s="5">
        <v>0</v>
      </c>
      <c r="Q140" s="5">
        <v>0</v>
      </c>
      <c r="R140" s="5">
        <v>0</v>
      </c>
      <c r="S140" s="5">
        <v>0</v>
      </c>
    </row>
    <row r="141" spans="1:19" hidden="1" x14ac:dyDescent="0.35">
      <c r="A141" s="2" t="s">
        <v>8</v>
      </c>
      <c r="B141" s="1" t="s">
        <v>607</v>
      </c>
      <c r="C141" t="str">
        <f>VLOOKUP(B141,[2]Clothes!$B$5:$D$447,2, FALSE)</f>
        <v>Outside of MKCC</v>
      </c>
      <c r="D141" t="str">
        <f>VLOOKUP(B141,[2]Clothes!$B$5:$D$447,3, FALSE)</f>
        <v>Buckingham</v>
      </c>
      <c r="E141" s="5">
        <v>0</v>
      </c>
      <c r="F141" s="5">
        <v>0</v>
      </c>
      <c r="G141" s="5">
        <v>0</v>
      </c>
      <c r="H141" s="5">
        <v>0</v>
      </c>
      <c r="I141" s="5">
        <v>0</v>
      </c>
      <c r="J141" s="5">
        <v>0</v>
      </c>
      <c r="K141" s="5">
        <v>0</v>
      </c>
      <c r="L141" s="5">
        <v>0</v>
      </c>
      <c r="M141" s="5">
        <v>0</v>
      </c>
      <c r="N141" s="5">
        <v>0</v>
      </c>
      <c r="O141" s="5">
        <v>0</v>
      </c>
      <c r="P141" s="5">
        <v>0</v>
      </c>
      <c r="Q141" s="5">
        <v>0</v>
      </c>
      <c r="R141" s="5">
        <v>0</v>
      </c>
      <c r="S141" s="5">
        <v>0</v>
      </c>
    </row>
    <row r="142" spans="1:19" hidden="1" x14ac:dyDescent="0.35">
      <c r="A142" s="2" t="s">
        <v>8</v>
      </c>
      <c r="B142" s="1" t="s">
        <v>128</v>
      </c>
      <c r="C142" t="str">
        <f>VLOOKUP(B142,[2]Clothes!$B$5:$D$447,2, FALSE)</f>
        <v>Outside of MKCC</v>
      </c>
      <c r="D142" t="str">
        <f>VLOOKUP(B142,[2]Clothes!$B$5:$D$447,3, FALSE)</f>
        <v>Buckingham</v>
      </c>
      <c r="E142" s="5">
        <v>4.1999999999999997E-3</v>
      </c>
      <c r="F142" s="5">
        <v>0</v>
      </c>
      <c r="G142" s="5">
        <v>0</v>
      </c>
      <c r="H142" s="5">
        <v>0</v>
      </c>
      <c r="I142" s="5">
        <v>0</v>
      </c>
      <c r="J142" s="5">
        <v>0</v>
      </c>
      <c r="K142" s="5">
        <v>0</v>
      </c>
      <c r="L142" s="5">
        <v>0</v>
      </c>
      <c r="M142" s="5">
        <v>0</v>
      </c>
      <c r="N142" s="5">
        <v>0</v>
      </c>
      <c r="O142" s="5">
        <v>0</v>
      </c>
      <c r="P142" s="5">
        <v>0</v>
      </c>
      <c r="Q142" s="5">
        <v>0</v>
      </c>
      <c r="R142" s="5">
        <v>8.0499999999999999E-3</v>
      </c>
      <c r="S142" s="5">
        <v>3.091E-2</v>
      </c>
    </row>
    <row r="143" spans="1:19" hidden="1" x14ac:dyDescent="0.35">
      <c r="A143" s="2" t="s">
        <v>8</v>
      </c>
      <c r="B143" s="1" t="s">
        <v>129</v>
      </c>
      <c r="C143" t="str">
        <f>VLOOKUP(B143,[2]Clothes!$B$5:$D$447,2, FALSE)</f>
        <v>Outside of MKCC</v>
      </c>
      <c r="D143" t="str">
        <f>VLOOKUP(B143,[2]Clothes!$B$5:$D$447,3, FALSE)</f>
        <v>Towcester</v>
      </c>
      <c r="E143" s="5">
        <v>0</v>
      </c>
      <c r="F143" s="5">
        <v>0</v>
      </c>
      <c r="G143" s="5">
        <v>0</v>
      </c>
      <c r="H143" s="5">
        <v>0</v>
      </c>
      <c r="I143" s="5">
        <v>0</v>
      </c>
      <c r="J143" s="5">
        <v>0</v>
      </c>
      <c r="K143" s="5">
        <v>0</v>
      </c>
      <c r="L143" s="5">
        <v>0</v>
      </c>
      <c r="M143" s="5">
        <v>0</v>
      </c>
      <c r="N143" s="5">
        <v>0</v>
      </c>
      <c r="O143" s="5">
        <v>0</v>
      </c>
      <c r="P143" s="5">
        <v>0</v>
      </c>
      <c r="Q143" s="5">
        <v>0</v>
      </c>
      <c r="R143" s="5">
        <v>0</v>
      </c>
      <c r="S143" s="5">
        <v>0</v>
      </c>
    </row>
    <row r="144" spans="1:19" hidden="1" x14ac:dyDescent="0.35">
      <c r="A144" s="2" t="s">
        <v>8</v>
      </c>
      <c r="B144" s="1" t="s">
        <v>130</v>
      </c>
      <c r="C144" t="str">
        <f>VLOOKUP(B144,[2]Clothes!$B$5:$D$447,2, FALSE)</f>
        <v>Outside of MKCC</v>
      </c>
      <c r="D144" t="str">
        <f>VLOOKUP(B144,[2]Clothes!$B$5:$D$447,3, FALSE)</f>
        <v>Outside of MKCC - Other</v>
      </c>
      <c r="E144" s="5">
        <v>7.2999999999999996E-4</v>
      </c>
      <c r="F144" s="5">
        <v>0</v>
      </c>
      <c r="G144" s="5">
        <v>0</v>
      </c>
      <c r="H144" s="5">
        <v>0</v>
      </c>
      <c r="I144" s="5">
        <v>0</v>
      </c>
      <c r="J144" s="5">
        <v>0</v>
      </c>
      <c r="K144" s="5">
        <v>0</v>
      </c>
      <c r="L144" s="5">
        <v>0</v>
      </c>
      <c r="M144" s="5">
        <v>0</v>
      </c>
      <c r="N144" s="5">
        <v>0</v>
      </c>
      <c r="O144" s="5">
        <v>0</v>
      </c>
      <c r="P144" s="5">
        <v>0</v>
      </c>
      <c r="Q144" s="5">
        <v>0</v>
      </c>
      <c r="R144" s="5">
        <v>0</v>
      </c>
      <c r="S144" s="5">
        <v>7.8300000000000002E-3</v>
      </c>
    </row>
    <row r="145" spans="1:19" hidden="1" x14ac:dyDescent="0.35">
      <c r="A145" s="2" t="s">
        <v>8</v>
      </c>
      <c r="B145" s="1" t="s">
        <v>608</v>
      </c>
      <c r="C145" t="str">
        <f>VLOOKUP(B145,[2]Clothes!$B$5:$D$447,2, FALSE)</f>
        <v>Outside of MKCC</v>
      </c>
      <c r="D145" t="str">
        <f>VLOOKUP(B145,[2]Clothes!$B$5:$D$447,3, FALSE)</f>
        <v>Towcester</v>
      </c>
      <c r="E145" s="5">
        <v>2.1299999999999999E-3</v>
      </c>
      <c r="F145" s="5">
        <v>0</v>
      </c>
      <c r="G145" s="5">
        <v>0</v>
      </c>
      <c r="H145" s="5">
        <v>0</v>
      </c>
      <c r="I145" s="5">
        <v>0</v>
      </c>
      <c r="J145" s="5">
        <v>0</v>
      </c>
      <c r="K145" s="5">
        <v>0</v>
      </c>
      <c r="L145" s="5">
        <v>0</v>
      </c>
      <c r="M145" s="5">
        <v>1.9060000000000001E-2</v>
      </c>
      <c r="N145" s="5">
        <v>0</v>
      </c>
      <c r="O145" s="5">
        <v>0</v>
      </c>
      <c r="P145" s="5">
        <v>0</v>
      </c>
      <c r="Q145" s="5">
        <v>0</v>
      </c>
      <c r="R145" s="5">
        <v>0</v>
      </c>
      <c r="S145" s="5">
        <v>0</v>
      </c>
    </row>
    <row r="146" spans="1:19" hidden="1" x14ac:dyDescent="0.35">
      <c r="A146" s="2" t="s">
        <v>8</v>
      </c>
      <c r="B146" s="1" t="s">
        <v>609</v>
      </c>
      <c r="C146" t="str">
        <f>VLOOKUP(B146,[2]Clothes!$B$5:$D$447,2, FALSE)</f>
        <v>Out of Centre</v>
      </c>
      <c r="D146" t="str">
        <f>VLOOKUP(B146,[2]Clothes!$B$5:$D$447,3, FALSE)</f>
        <v>OoC - Zone 8</v>
      </c>
      <c r="E146" s="5">
        <v>0</v>
      </c>
      <c r="F146" s="5">
        <v>0</v>
      </c>
      <c r="G146" s="5">
        <v>0</v>
      </c>
      <c r="H146" s="5">
        <v>0</v>
      </c>
      <c r="I146" s="5">
        <v>0</v>
      </c>
      <c r="J146" s="5">
        <v>0</v>
      </c>
      <c r="K146" s="5">
        <v>0</v>
      </c>
      <c r="L146" s="5">
        <v>0</v>
      </c>
      <c r="M146" s="5">
        <v>0</v>
      </c>
      <c r="N146" s="5">
        <v>0</v>
      </c>
      <c r="O146" s="5">
        <v>0</v>
      </c>
      <c r="P146" s="5">
        <v>0</v>
      </c>
      <c r="Q146" s="5">
        <v>0</v>
      </c>
      <c r="R146" s="5">
        <v>0</v>
      </c>
      <c r="S146" s="5">
        <v>0</v>
      </c>
    </row>
    <row r="147" spans="1:19" hidden="1" x14ac:dyDescent="0.35">
      <c r="A147" s="2" t="s">
        <v>8</v>
      </c>
      <c r="B147" s="1" t="s">
        <v>610</v>
      </c>
      <c r="C147" t="str">
        <f>VLOOKUP(B147,[2]Clothes!$B$5:$D$447,2, FALSE)</f>
        <v>Outside of MKCC</v>
      </c>
      <c r="D147" t="str">
        <f>VLOOKUP(B147,[2]Clothes!$B$5:$D$447,3, FALSE)</f>
        <v>Towcester</v>
      </c>
      <c r="E147" s="5">
        <v>0</v>
      </c>
      <c r="F147" s="5">
        <v>0</v>
      </c>
      <c r="G147" s="5">
        <v>0</v>
      </c>
      <c r="H147" s="5">
        <v>0</v>
      </c>
      <c r="I147" s="5">
        <v>0</v>
      </c>
      <c r="J147" s="5">
        <v>0</v>
      </c>
      <c r="K147" s="5">
        <v>0</v>
      </c>
      <c r="L147" s="5">
        <v>0</v>
      </c>
      <c r="M147" s="5">
        <v>0</v>
      </c>
      <c r="N147" s="5">
        <v>0</v>
      </c>
      <c r="O147" s="5">
        <v>0</v>
      </c>
      <c r="P147" s="5">
        <v>0</v>
      </c>
      <c r="Q147" s="5">
        <v>0</v>
      </c>
      <c r="R147" s="5">
        <v>0</v>
      </c>
      <c r="S147" s="5">
        <v>0</v>
      </c>
    </row>
    <row r="148" spans="1:19" hidden="1" x14ac:dyDescent="0.35">
      <c r="A148" s="2" t="s">
        <v>9</v>
      </c>
      <c r="B148" s="1" t="s">
        <v>611</v>
      </c>
      <c r="C148" t="str">
        <f>VLOOKUP(B148,[2]Clothes!$B$5:$D$447,2, FALSE)</f>
        <v>Out of Centre</v>
      </c>
      <c r="D148" t="str">
        <f>VLOOKUP(B148,[2]Clothes!$B$5:$D$447,3, FALSE)</f>
        <v>OoC - Zone 9</v>
      </c>
      <c r="E148" s="5">
        <v>0</v>
      </c>
      <c r="F148" s="5">
        <v>0</v>
      </c>
      <c r="G148" s="5">
        <v>0</v>
      </c>
      <c r="H148" s="5">
        <v>0</v>
      </c>
      <c r="I148" s="5">
        <v>0</v>
      </c>
      <c r="J148" s="5">
        <v>0</v>
      </c>
      <c r="K148" s="5">
        <v>0</v>
      </c>
      <c r="L148" s="5">
        <v>0</v>
      </c>
      <c r="M148" s="5">
        <v>0</v>
      </c>
      <c r="N148" s="5">
        <v>0</v>
      </c>
      <c r="O148" s="5">
        <v>0</v>
      </c>
      <c r="P148" s="5">
        <v>0</v>
      </c>
      <c r="Q148" s="5">
        <v>0</v>
      </c>
      <c r="R148" s="5">
        <v>0</v>
      </c>
      <c r="S148" s="5">
        <v>0</v>
      </c>
    </row>
    <row r="149" spans="1:19" hidden="1" x14ac:dyDescent="0.35">
      <c r="A149" s="2" t="s">
        <v>9</v>
      </c>
      <c r="B149" s="1" t="s">
        <v>612</v>
      </c>
      <c r="C149" t="str">
        <f>VLOOKUP(B149,[2]Clothes!$B$5:$D$447,2, FALSE)</f>
        <v>Local Centres</v>
      </c>
      <c r="D149" t="str">
        <f>VLOOKUP(B149,[2]Clothes!$B$5:$D$447,3, FALSE)</f>
        <v>Newport Pagnell</v>
      </c>
      <c r="E149" s="5">
        <v>0</v>
      </c>
      <c r="F149" s="5">
        <v>0</v>
      </c>
      <c r="G149" s="5">
        <v>0</v>
      </c>
      <c r="H149" s="5">
        <v>0</v>
      </c>
      <c r="I149" s="5">
        <v>0</v>
      </c>
      <c r="J149" s="5">
        <v>0</v>
      </c>
      <c r="K149" s="5">
        <v>0</v>
      </c>
      <c r="L149" s="5">
        <v>0</v>
      </c>
      <c r="M149" s="5">
        <v>0</v>
      </c>
      <c r="N149" s="5">
        <v>0</v>
      </c>
      <c r="O149" s="5">
        <v>0</v>
      </c>
      <c r="P149" s="5">
        <v>0</v>
      </c>
      <c r="Q149" s="5">
        <v>0</v>
      </c>
      <c r="R149" s="5">
        <v>0</v>
      </c>
      <c r="S149" s="5">
        <v>0</v>
      </c>
    </row>
    <row r="150" spans="1:19" hidden="1" x14ac:dyDescent="0.35">
      <c r="A150" s="2" t="s">
        <v>9</v>
      </c>
      <c r="B150" s="1" t="s">
        <v>613</v>
      </c>
      <c r="C150" t="str">
        <f>VLOOKUP(B150,[2]Clothes!$B$5:$D$447,2, FALSE)</f>
        <v>Out of Centre</v>
      </c>
      <c r="D150" t="str">
        <f>VLOOKUP(B150,[2]Clothes!$B$5:$D$447,3, FALSE)</f>
        <v>OoC - Zone 9</v>
      </c>
      <c r="E150" s="5">
        <v>0</v>
      </c>
      <c r="F150" s="5">
        <v>0</v>
      </c>
      <c r="G150" s="5">
        <v>0</v>
      </c>
      <c r="H150" s="5">
        <v>0</v>
      </c>
      <c r="I150" s="5">
        <v>0</v>
      </c>
      <c r="J150" s="5">
        <v>0</v>
      </c>
      <c r="K150" s="5">
        <v>0</v>
      </c>
      <c r="L150" s="5">
        <v>0</v>
      </c>
      <c r="M150" s="5">
        <v>0</v>
      </c>
      <c r="N150" s="5">
        <v>0</v>
      </c>
      <c r="O150" s="5">
        <v>0</v>
      </c>
      <c r="P150" s="5">
        <v>0</v>
      </c>
      <c r="Q150" s="5">
        <v>0</v>
      </c>
      <c r="R150" s="5">
        <v>0</v>
      </c>
      <c r="S150" s="5">
        <v>0</v>
      </c>
    </row>
    <row r="151" spans="1:19" hidden="1" x14ac:dyDescent="0.35">
      <c r="A151" s="2" t="s">
        <v>9</v>
      </c>
      <c r="B151" s="1" t="s">
        <v>614</v>
      </c>
      <c r="C151" t="str">
        <f>VLOOKUP(B151,[2]Clothes!$B$5:$D$447,2, FALSE)</f>
        <v>Out of Centre</v>
      </c>
      <c r="D151" t="str">
        <f>VLOOKUP(B151,[2]Clothes!$B$5:$D$447,3, FALSE)</f>
        <v>OoC - Zone 9</v>
      </c>
      <c r="E151" s="5">
        <v>0</v>
      </c>
      <c r="F151" s="5">
        <v>0</v>
      </c>
      <c r="G151" s="5">
        <v>0</v>
      </c>
      <c r="H151" s="5">
        <v>0</v>
      </c>
      <c r="I151" s="5">
        <v>0</v>
      </c>
      <c r="J151" s="5">
        <v>0</v>
      </c>
      <c r="K151" s="5">
        <v>0</v>
      </c>
      <c r="L151" s="5">
        <v>0</v>
      </c>
      <c r="M151" s="5">
        <v>0</v>
      </c>
      <c r="N151" s="5">
        <v>0</v>
      </c>
      <c r="O151" s="5">
        <v>0</v>
      </c>
      <c r="P151" s="5">
        <v>0</v>
      </c>
      <c r="Q151" s="5">
        <v>0</v>
      </c>
      <c r="R151" s="5">
        <v>0</v>
      </c>
      <c r="S151" s="5">
        <v>0</v>
      </c>
    </row>
    <row r="152" spans="1:19" hidden="1" x14ac:dyDescent="0.35">
      <c r="A152" s="2" t="s">
        <v>9</v>
      </c>
      <c r="B152" s="1" t="s">
        <v>615</v>
      </c>
      <c r="C152" t="str">
        <f>VLOOKUP(B152,[2]Clothes!$B$5:$D$447,2, FALSE)</f>
        <v>Out of Centre</v>
      </c>
      <c r="D152" t="str">
        <f>VLOOKUP(B152,[2]Clothes!$B$5:$D$447,3, FALSE)</f>
        <v>OoC - Zone 9</v>
      </c>
      <c r="E152" s="5">
        <v>0</v>
      </c>
      <c r="F152" s="5">
        <v>0</v>
      </c>
      <c r="G152" s="5">
        <v>0</v>
      </c>
      <c r="H152" s="5">
        <v>0</v>
      </c>
      <c r="I152" s="5">
        <v>0</v>
      </c>
      <c r="J152" s="5">
        <v>0</v>
      </c>
      <c r="K152" s="5">
        <v>0</v>
      </c>
      <c r="L152" s="5">
        <v>0</v>
      </c>
      <c r="M152" s="5">
        <v>0</v>
      </c>
      <c r="N152" s="5">
        <v>0</v>
      </c>
      <c r="O152" s="5">
        <v>0</v>
      </c>
      <c r="P152" s="5">
        <v>0</v>
      </c>
      <c r="Q152" s="5">
        <v>0</v>
      </c>
      <c r="R152" s="5">
        <v>0</v>
      </c>
      <c r="S152" s="5">
        <v>0</v>
      </c>
    </row>
    <row r="153" spans="1:19" hidden="1" x14ac:dyDescent="0.35">
      <c r="A153" s="2" t="s">
        <v>9</v>
      </c>
      <c r="B153" s="1" t="s">
        <v>616</v>
      </c>
      <c r="C153" t="str">
        <f>VLOOKUP(B153,[2]Clothes!$B$5:$D$447,2, FALSE)</f>
        <v>Out of Centre</v>
      </c>
      <c r="D153" t="str">
        <f>VLOOKUP(B153,[2]Clothes!$B$5:$D$447,3, FALSE)</f>
        <v>OoC - Zone 9</v>
      </c>
      <c r="E153" s="5">
        <v>0</v>
      </c>
      <c r="F153" s="5">
        <v>0</v>
      </c>
      <c r="G153" s="5">
        <v>0</v>
      </c>
      <c r="H153" s="5">
        <v>0</v>
      </c>
      <c r="I153" s="5">
        <v>0</v>
      </c>
      <c r="J153" s="5">
        <v>0</v>
      </c>
      <c r="K153" s="5">
        <v>0</v>
      </c>
      <c r="L153" s="5">
        <v>0</v>
      </c>
      <c r="M153" s="5">
        <v>0</v>
      </c>
      <c r="N153" s="5">
        <v>0</v>
      </c>
      <c r="O153" s="5">
        <v>0</v>
      </c>
      <c r="P153" s="5">
        <v>0</v>
      </c>
      <c r="Q153" s="5">
        <v>0</v>
      </c>
      <c r="R153" s="5">
        <v>0</v>
      </c>
      <c r="S153" s="5">
        <v>0</v>
      </c>
    </row>
    <row r="154" spans="1:19" hidden="1" x14ac:dyDescent="0.35">
      <c r="A154" s="2" t="s">
        <v>9</v>
      </c>
      <c r="B154" s="1" t="s">
        <v>617</v>
      </c>
      <c r="C154" t="str">
        <f>VLOOKUP(B154,[2]Clothes!$B$5:$D$447,2, FALSE)</f>
        <v>Out of Centre</v>
      </c>
      <c r="D154" t="str">
        <f>VLOOKUP(B154,[2]Clothes!$B$5:$D$447,3, FALSE)</f>
        <v>OoC - Zone 9</v>
      </c>
      <c r="E154" s="5">
        <v>0</v>
      </c>
      <c r="F154" s="5">
        <v>0</v>
      </c>
      <c r="G154" s="5">
        <v>0</v>
      </c>
      <c r="H154" s="5">
        <v>0</v>
      </c>
      <c r="I154" s="5">
        <v>0</v>
      </c>
      <c r="J154" s="5">
        <v>0</v>
      </c>
      <c r="K154" s="5">
        <v>0</v>
      </c>
      <c r="L154" s="5">
        <v>0</v>
      </c>
      <c r="M154" s="5">
        <v>0</v>
      </c>
      <c r="N154" s="5">
        <v>0</v>
      </c>
      <c r="O154" s="5">
        <v>0</v>
      </c>
      <c r="P154" s="5">
        <v>0</v>
      </c>
      <c r="Q154" s="5">
        <v>0</v>
      </c>
      <c r="R154" s="5">
        <v>0</v>
      </c>
      <c r="S154" s="5">
        <v>0</v>
      </c>
    </row>
    <row r="155" spans="1:19" hidden="1" x14ac:dyDescent="0.35">
      <c r="A155" s="2" t="s">
        <v>9</v>
      </c>
      <c r="B155" s="1" t="s">
        <v>618</v>
      </c>
      <c r="C155" t="str">
        <f>VLOOKUP(B155,[2]Clothes!$B$5:$D$447,2, FALSE)</f>
        <v>Out of Centre</v>
      </c>
      <c r="D155" t="str">
        <f>VLOOKUP(B155,[2]Clothes!$B$5:$D$447,3, FALSE)</f>
        <v>OoC - Zone 9</v>
      </c>
      <c r="E155" s="5">
        <v>0</v>
      </c>
      <c r="F155" s="5">
        <v>0</v>
      </c>
      <c r="G155" s="5">
        <v>0</v>
      </c>
      <c r="H155" s="5">
        <v>0</v>
      </c>
      <c r="I155" s="5">
        <v>0</v>
      </c>
      <c r="J155" s="5">
        <v>0</v>
      </c>
      <c r="K155" s="5">
        <v>0</v>
      </c>
      <c r="L155" s="5">
        <v>0</v>
      </c>
      <c r="M155" s="5">
        <v>0</v>
      </c>
      <c r="N155" s="5">
        <v>0</v>
      </c>
      <c r="O155" s="5">
        <v>0</v>
      </c>
      <c r="P155" s="5">
        <v>0</v>
      </c>
      <c r="Q155" s="5">
        <v>0</v>
      </c>
      <c r="R155" s="5">
        <v>0</v>
      </c>
      <c r="S155" s="5">
        <v>0</v>
      </c>
    </row>
    <row r="156" spans="1:19" hidden="1" x14ac:dyDescent="0.35">
      <c r="A156" s="2" t="s">
        <v>9</v>
      </c>
      <c r="B156" s="1" t="s">
        <v>619</v>
      </c>
      <c r="C156" t="str">
        <f>VLOOKUP(B156,[2]Clothes!$B$5:$D$447,2, FALSE)</f>
        <v>Out of Centre</v>
      </c>
      <c r="D156" t="str">
        <f>VLOOKUP(B156,[2]Clothes!$B$5:$D$447,3, FALSE)</f>
        <v>OoC - Zone 9</v>
      </c>
      <c r="E156" s="5">
        <v>0</v>
      </c>
      <c r="F156" s="5">
        <v>0</v>
      </c>
      <c r="G156" s="5">
        <v>0</v>
      </c>
      <c r="H156" s="5">
        <v>0</v>
      </c>
      <c r="I156" s="5">
        <v>0</v>
      </c>
      <c r="J156" s="5">
        <v>0</v>
      </c>
      <c r="K156" s="5">
        <v>0</v>
      </c>
      <c r="L156" s="5">
        <v>0</v>
      </c>
      <c r="M156" s="5">
        <v>0</v>
      </c>
      <c r="N156" s="5">
        <v>0</v>
      </c>
      <c r="O156" s="5">
        <v>0</v>
      </c>
      <c r="P156" s="5">
        <v>0</v>
      </c>
      <c r="Q156" s="5">
        <v>0</v>
      </c>
      <c r="R156" s="5">
        <v>0</v>
      </c>
      <c r="S156" s="5">
        <v>0</v>
      </c>
    </row>
    <row r="157" spans="1:19" hidden="1" x14ac:dyDescent="0.35">
      <c r="A157" s="2" t="s">
        <v>9</v>
      </c>
      <c r="B157" s="1" t="s">
        <v>620</v>
      </c>
      <c r="C157" t="str">
        <f>VLOOKUP(B157,[2]Clothes!$B$5:$D$447,2, FALSE)</f>
        <v>Out of Centre</v>
      </c>
      <c r="D157" t="str">
        <f>VLOOKUP(B157,[2]Clothes!$B$5:$D$447,3, FALSE)</f>
        <v>OoC - Zone 9</v>
      </c>
      <c r="E157" s="5">
        <v>0</v>
      </c>
      <c r="F157" s="5">
        <v>0</v>
      </c>
      <c r="G157" s="5">
        <v>0</v>
      </c>
      <c r="H157" s="5">
        <v>0</v>
      </c>
      <c r="I157" s="5">
        <v>0</v>
      </c>
      <c r="J157" s="5">
        <v>0</v>
      </c>
      <c r="K157" s="5">
        <v>0</v>
      </c>
      <c r="L157" s="5">
        <v>0</v>
      </c>
      <c r="M157" s="5">
        <v>0</v>
      </c>
      <c r="N157" s="5">
        <v>0</v>
      </c>
      <c r="O157" s="5">
        <v>0</v>
      </c>
      <c r="P157" s="5">
        <v>0</v>
      </c>
      <c r="Q157" s="5">
        <v>0</v>
      </c>
      <c r="R157" s="5">
        <v>0</v>
      </c>
      <c r="S157" s="5">
        <v>0</v>
      </c>
    </row>
    <row r="158" spans="1:19" hidden="1" x14ac:dyDescent="0.35">
      <c r="A158" s="2" t="s">
        <v>9</v>
      </c>
      <c r="B158" s="1" t="s">
        <v>621</v>
      </c>
      <c r="C158" t="str">
        <f>VLOOKUP(B158,[2]Clothes!$B$5:$D$447,2, FALSE)</f>
        <v>Out of Centre</v>
      </c>
      <c r="D158" t="str">
        <f>VLOOKUP(B158,[2]Clothes!$B$5:$D$447,3, FALSE)</f>
        <v>OoC - Zone 9</v>
      </c>
      <c r="E158" s="5">
        <v>0</v>
      </c>
      <c r="F158" s="5">
        <v>0</v>
      </c>
      <c r="G158" s="5">
        <v>0</v>
      </c>
      <c r="H158" s="5">
        <v>0</v>
      </c>
      <c r="I158" s="5">
        <v>0</v>
      </c>
      <c r="J158" s="5">
        <v>0</v>
      </c>
      <c r="K158" s="5">
        <v>0</v>
      </c>
      <c r="L158" s="5">
        <v>0</v>
      </c>
      <c r="M158" s="5">
        <v>0</v>
      </c>
      <c r="N158" s="5">
        <v>0</v>
      </c>
      <c r="O158" s="5">
        <v>0</v>
      </c>
      <c r="P158" s="5">
        <v>0</v>
      </c>
      <c r="Q158" s="5">
        <v>0</v>
      </c>
      <c r="R158" s="5">
        <v>0</v>
      </c>
      <c r="S158" s="5">
        <v>0</v>
      </c>
    </row>
    <row r="159" spans="1:19" hidden="1" x14ac:dyDescent="0.35">
      <c r="A159" s="2" t="s">
        <v>9</v>
      </c>
      <c r="B159" s="1" t="s">
        <v>622</v>
      </c>
      <c r="C159" t="str">
        <f>VLOOKUP(B159,[2]Clothes!$B$5:$D$447,2, FALSE)</f>
        <v>Out of Centre</v>
      </c>
      <c r="D159" t="str">
        <f>VLOOKUP(B159,[2]Clothes!$B$5:$D$447,3, FALSE)</f>
        <v>OoC - Zone 9</v>
      </c>
      <c r="E159" s="5">
        <v>0</v>
      </c>
      <c r="F159" s="5">
        <v>0</v>
      </c>
      <c r="G159" s="5">
        <v>0</v>
      </c>
      <c r="H159" s="5">
        <v>0</v>
      </c>
      <c r="I159" s="5">
        <v>0</v>
      </c>
      <c r="J159" s="5">
        <v>0</v>
      </c>
      <c r="K159" s="5">
        <v>0</v>
      </c>
      <c r="L159" s="5">
        <v>0</v>
      </c>
      <c r="M159" s="5">
        <v>0</v>
      </c>
      <c r="N159" s="5">
        <v>0</v>
      </c>
      <c r="O159" s="5">
        <v>0</v>
      </c>
      <c r="P159" s="5">
        <v>0</v>
      </c>
      <c r="Q159" s="5">
        <v>0</v>
      </c>
      <c r="R159" s="5">
        <v>0</v>
      </c>
      <c r="S159" s="5">
        <v>0</v>
      </c>
    </row>
    <row r="160" spans="1:19" hidden="1" x14ac:dyDescent="0.35">
      <c r="A160" s="2" t="s">
        <v>9</v>
      </c>
      <c r="B160" s="1" t="s">
        <v>623</v>
      </c>
      <c r="C160" t="str">
        <f>VLOOKUP(B160,[2]Clothes!$B$5:$D$447,2, FALSE)</f>
        <v>Out of Centre</v>
      </c>
      <c r="D160" t="str">
        <f>VLOOKUP(B160,[2]Clothes!$B$5:$D$447,3, FALSE)</f>
        <v>OoC - Zone 9</v>
      </c>
      <c r="E160" s="5">
        <v>0</v>
      </c>
      <c r="F160" s="5">
        <v>0</v>
      </c>
      <c r="G160" s="5">
        <v>0</v>
      </c>
      <c r="H160" s="5">
        <v>0</v>
      </c>
      <c r="I160" s="5">
        <v>0</v>
      </c>
      <c r="J160" s="5">
        <v>0</v>
      </c>
      <c r="K160" s="5">
        <v>0</v>
      </c>
      <c r="L160" s="5">
        <v>0</v>
      </c>
      <c r="M160" s="5">
        <v>0</v>
      </c>
      <c r="N160" s="5">
        <v>0</v>
      </c>
      <c r="O160" s="5">
        <v>0</v>
      </c>
      <c r="P160" s="5">
        <v>0</v>
      </c>
      <c r="Q160" s="5">
        <v>0</v>
      </c>
      <c r="R160" s="5">
        <v>0</v>
      </c>
      <c r="S160" s="5">
        <v>0</v>
      </c>
    </row>
    <row r="161" spans="1:19" hidden="1" x14ac:dyDescent="0.35">
      <c r="A161" s="2" t="s">
        <v>9</v>
      </c>
      <c r="B161" s="1" t="s">
        <v>624</v>
      </c>
      <c r="C161" t="str">
        <f>VLOOKUP(B161,[2]Clothes!$B$5:$D$447,2, FALSE)</f>
        <v>Out of Centre</v>
      </c>
      <c r="D161" t="str">
        <f>VLOOKUP(B161,[2]Clothes!$B$5:$D$447,3, FALSE)</f>
        <v>OoC - Zone 9</v>
      </c>
      <c r="E161" s="5">
        <v>0</v>
      </c>
      <c r="F161" s="5">
        <v>0</v>
      </c>
      <c r="G161" s="5">
        <v>0</v>
      </c>
      <c r="H161" s="5">
        <v>0</v>
      </c>
      <c r="I161" s="5">
        <v>0</v>
      </c>
      <c r="J161" s="5">
        <v>0</v>
      </c>
      <c r="K161" s="5">
        <v>0</v>
      </c>
      <c r="L161" s="5">
        <v>0</v>
      </c>
      <c r="M161" s="5">
        <v>0</v>
      </c>
      <c r="N161" s="5">
        <v>0</v>
      </c>
      <c r="O161" s="5">
        <v>0</v>
      </c>
      <c r="P161" s="5">
        <v>0</v>
      </c>
      <c r="Q161" s="5">
        <v>0</v>
      </c>
      <c r="R161" s="5">
        <v>0</v>
      </c>
      <c r="S161" s="5">
        <v>0</v>
      </c>
    </row>
    <row r="162" spans="1:19" hidden="1" x14ac:dyDescent="0.35">
      <c r="A162" s="2" t="s">
        <v>9</v>
      </c>
      <c r="B162" s="1" t="s">
        <v>625</v>
      </c>
      <c r="C162" t="str">
        <f>VLOOKUP(B162,[2]Clothes!$B$5:$D$447,2, FALSE)</f>
        <v>Out of Centre</v>
      </c>
      <c r="D162" t="str">
        <f>VLOOKUP(B162,[2]Clothes!$B$5:$D$447,3, FALSE)</f>
        <v>OoC - Zone 9</v>
      </c>
      <c r="E162" s="5">
        <v>0</v>
      </c>
      <c r="F162" s="5">
        <v>0</v>
      </c>
      <c r="G162" s="5">
        <v>0</v>
      </c>
      <c r="H162" s="5">
        <v>0</v>
      </c>
      <c r="I162" s="5">
        <v>0</v>
      </c>
      <c r="J162" s="5">
        <v>0</v>
      </c>
      <c r="K162" s="5">
        <v>0</v>
      </c>
      <c r="L162" s="5">
        <v>0</v>
      </c>
      <c r="M162" s="5">
        <v>0</v>
      </c>
      <c r="N162" s="5">
        <v>0</v>
      </c>
      <c r="O162" s="5">
        <v>0</v>
      </c>
      <c r="P162" s="5">
        <v>0</v>
      </c>
      <c r="Q162" s="5">
        <v>0</v>
      </c>
      <c r="R162" s="5">
        <v>0</v>
      </c>
      <c r="S162" s="5">
        <v>0</v>
      </c>
    </row>
    <row r="163" spans="1:19" hidden="1" x14ac:dyDescent="0.35">
      <c r="A163" s="2" t="s">
        <v>9</v>
      </c>
      <c r="B163" s="1" t="s">
        <v>626</v>
      </c>
      <c r="C163" t="str">
        <f>VLOOKUP(B163,[2]Clothes!$B$5:$D$447,2, FALSE)</f>
        <v>Out of Centre</v>
      </c>
      <c r="D163" t="str">
        <f>VLOOKUP(B163,[2]Clothes!$B$5:$D$447,3, FALSE)</f>
        <v>OoC - Zone 9</v>
      </c>
      <c r="E163" s="5">
        <v>0</v>
      </c>
      <c r="F163" s="5">
        <v>0</v>
      </c>
      <c r="G163" s="5">
        <v>0</v>
      </c>
      <c r="H163" s="5">
        <v>0</v>
      </c>
      <c r="I163" s="5">
        <v>0</v>
      </c>
      <c r="J163" s="5">
        <v>0</v>
      </c>
      <c r="K163" s="5">
        <v>0</v>
      </c>
      <c r="L163" s="5">
        <v>0</v>
      </c>
      <c r="M163" s="5">
        <v>0</v>
      </c>
      <c r="N163" s="5">
        <v>0</v>
      </c>
      <c r="O163" s="5">
        <v>0</v>
      </c>
      <c r="P163" s="5">
        <v>0</v>
      </c>
      <c r="Q163" s="5">
        <v>0</v>
      </c>
      <c r="R163" s="5">
        <v>0</v>
      </c>
      <c r="S163" s="5">
        <v>0</v>
      </c>
    </row>
    <row r="164" spans="1:19" hidden="1" x14ac:dyDescent="0.35">
      <c r="A164" s="2" t="s">
        <v>9</v>
      </c>
      <c r="B164" s="1" t="s">
        <v>627</v>
      </c>
      <c r="C164" t="str">
        <f>VLOOKUP(B164,[2]Clothes!$B$5:$D$447,2, FALSE)</f>
        <v>Newport Pagnell DC</v>
      </c>
      <c r="D164" t="str">
        <f>VLOOKUP(B164,[2]Clothes!$B$5:$D$447,3, FALSE)</f>
        <v>Newport Pagnell DC - Other in Centre</v>
      </c>
      <c r="E164" s="5">
        <v>1.6100000000000001E-3</v>
      </c>
      <c r="F164" s="5">
        <v>0</v>
      </c>
      <c r="G164" s="5">
        <v>0</v>
      </c>
      <c r="H164" s="5">
        <v>0</v>
      </c>
      <c r="I164" s="5">
        <v>0</v>
      </c>
      <c r="J164" s="5">
        <v>0</v>
      </c>
      <c r="K164" s="5">
        <v>0</v>
      </c>
      <c r="L164" s="5">
        <v>0</v>
      </c>
      <c r="M164" s="5">
        <v>0</v>
      </c>
      <c r="N164" s="5">
        <v>3.1820000000000001E-2</v>
      </c>
      <c r="O164" s="5">
        <v>0</v>
      </c>
      <c r="P164" s="5">
        <v>0</v>
      </c>
      <c r="Q164" s="5">
        <v>0</v>
      </c>
      <c r="R164" s="5">
        <v>0</v>
      </c>
      <c r="S164" s="5">
        <v>0</v>
      </c>
    </row>
    <row r="165" spans="1:19" hidden="1" x14ac:dyDescent="0.35">
      <c r="A165" s="2" t="s">
        <v>9</v>
      </c>
      <c r="B165" s="1" t="s">
        <v>628</v>
      </c>
      <c r="C165" t="str">
        <f>VLOOKUP(B165,[2]Clothes!$B$5:$D$447,2, FALSE)</f>
        <v>Out of Centre</v>
      </c>
      <c r="D165" t="str">
        <f>VLOOKUP(B165,[2]Clothes!$B$5:$D$447,3, FALSE)</f>
        <v>OoC - Zone 9</v>
      </c>
      <c r="E165" s="5">
        <v>0</v>
      </c>
      <c r="F165" s="5">
        <v>0</v>
      </c>
      <c r="G165" s="5">
        <v>0</v>
      </c>
      <c r="H165" s="5">
        <v>0</v>
      </c>
      <c r="I165" s="5">
        <v>0</v>
      </c>
      <c r="J165" s="5">
        <v>0</v>
      </c>
      <c r="K165" s="5">
        <v>0</v>
      </c>
      <c r="L165" s="5">
        <v>0</v>
      </c>
      <c r="M165" s="5">
        <v>0</v>
      </c>
      <c r="N165" s="5">
        <v>0</v>
      </c>
      <c r="O165" s="5">
        <v>0</v>
      </c>
      <c r="P165" s="5">
        <v>0</v>
      </c>
      <c r="Q165" s="5">
        <v>0</v>
      </c>
      <c r="R165" s="5">
        <v>0</v>
      </c>
      <c r="S165" s="5">
        <v>0</v>
      </c>
    </row>
    <row r="166" spans="1:19" hidden="1" x14ac:dyDescent="0.35">
      <c r="A166" s="2" t="s">
        <v>9</v>
      </c>
      <c r="B166" s="1" t="s">
        <v>629</v>
      </c>
      <c r="C166" t="str">
        <f>VLOOKUP(B166,[2]Clothes!$B$5:$D$447,2, FALSE)</f>
        <v>Out of Centre</v>
      </c>
      <c r="D166" t="str">
        <f>VLOOKUP(B166,[2]Clothes!$B$5:$D$447,3, FALSE)</f>
        <v>OoC - Zone 9</v>
      </c>
      <c r="E166" s="5">
        <v>0</v>
      </c>
      <c r="F166" s="5">
        <v>0</v>
      </c>
      <c r="G166" s="5">
        <v>0</v>
      </c>
      <c r="H166" s="5">
        <v>0</v>
      </c>
      <c r="I166" s="5">
        <v>0</v>
      </c>
      <c r="J166" s="5">
        <v>0</v>
      </c>
      <c r="K166" s="5">
        <v>0</v>
      </c>
      <c r="L166" s="5">
        <v>0</v>
      </c>
      <c r="M166" s="5">
        <v>0</v>
      </c>
      <c r="N166" s="5">
        <v>0</v>
      </c>
      <c r="O166" s="5">
        <v>0</v>
      </c>
      <c r="P166" s="5">
        <v>0</v>
      </c>
      <c r="Q166" s="5">
        <v>0</v>
      </c>
      <c r="R166" s="5">
        <v>0</v>
      </c>
      <c r="S166" s="5">
        <v>0</v>
      </c>
    </row>
    <row r="167" spans="1:19" hidden="1" x14ac:dyDescent="0.35">
      <c r="A167" s="2" t="s">
        <v>9</v>
      </c>
      <c r="B167" s="1" t="s">
        <v>630</v>
      </c>
      <c r="C167" t="str">
        <f>VLOOKUP(B167,[2]Clothes!$B$5:$D$447,2, FALSE)</f>
        <v>Out of Centre</v>
      </c>
      <c r="D167" t="str">
        <f>VLOOKUP(B167,[2]Clothes!$B$5:$D$447,3, FALSE)</f>
        <v>OoC - Zone 9</v>
      </c>
      <c r="E167" s="5">
        <v>0</v>
      </c>
      <c r="F167" s="5">
        <v>0</v>
      </c>
      <c r="G167" s="5">
        <v>0</v>
      </c>
      <c r="H167" s="5">
        <v>0</v>
      </c>
      <c r="I167" s="5">
        <v>0</v>
      </c>
      <c r="J167" s="5">
        <v>0</v>
      </c>
      <c r="K167" s="5">
        <v>0</v>
      </c>
      <c r="L167" s="5">
        <v>0</v>
      </c>
      <c r="M167" s="5">
        <v>0</v>
      </c>
      <c r="N167" s="5">
        <v>0</v>
      </c>
      <c r="O167" s="5">
        <v>0</v>
      </c>
      <c r="P167" s="5">
        <v>0</v>
      </c>
      <c r="Q167" s="5">
        <v>0</v>
      </c>
      <c r="R167" s="5">
        <v>0</v>
      </c>
      <c r="S167" s="5">
        <v>0</v>
      </c>
    </row>
    <row r="168" spans="1:19" hidden="1" x14ac:dyDescent="0.35">
      <c r="A168" s="2" t="s">
        <v>9</v>
      </c>
      <c r="B168" s="1" t="s">
        <v>631</v>
      </c>
      <c r="C168" t="str">
        <f>VLOOKUP(B168,[2]Clothes!$B$5:$D$447,2, FALSE)</f>
        <v>Out of Centre</v>
      </c>
      <c r="D168" t="str">
        <f>VLOOKUP(B168,[2]Clothes!$B$5:$D$447,3, FALSE)</f>
        <v>OoC - Zone 9</v>
      </c>
      <c r="E168" s="5">
        <v>0</v>
      </c>
      <c r="F168" s="5">
        <v>0</v>
      </c>
      <c r="G168" s="5">
        <v>0</v>
      </c>
      <c r="H168" s="5">
        <v>0</v>
      </c>
      <c r="I168" s="5">
        <v>0</v>
      </c>
      <c r="J168" s="5">
        <v>0</v>
      </c>
      <c r="K168" s="5">
        <v>0</v>
      </c>
      <c r="L168" s="5">
        <v>0</v>
      </c>
      <c r="M168" s="5">
        <v>0</v>
      </c>
      <c r="N168" s="5">
        <v>0</v>
      </c>
      <c r="O168" s="5">
        <v>0</v>
      </c>
      <c r="P168" s="5">
        <v>0</v>
      </c>
      <c r="Q168" s="5">
        <v>0</v>
      </c>
      <c r="R168" s="5">
        <v>0</v>
      </c>
      <c r="S168" s="5">
        <v>0</v>
      </c>
    </row>
    <row r="169" spans="1:19" hidden="1" x14ac:dyDescent="0.35">
      <c r="A169" s="2" t="s">
        <v>9</v>
      </c>
      <c r="B169" s="1" t="s">
        <v>632</v>
      </c>
      <c r="C169" t="str">
        <f>VLOOKUP(B169,[2]Clothes!$B$5:$D$447,2, FALSE)</f>
        <v>Out of Centre</v>
      </c>
      <c r="D169" t="str">
        <f>VLOOKUP(B169,[2]Clothes!$B$5:$D$447,3, FALSE)</f>
        <v>OoC - Zone 9</v>
      </c>
      <c r="E169" s="5">
        <v>0</v>
      </c>
      <c r="F169" s="5">
        <v>0</v>
      </c>
      <c r="G169" s="5">
        <v>0</v>
      </c>
      <c r="H169" s="5">
        <v>0</v>
      </c>
      <c r="I169" s="5">
        <v>0</v>
      </c>
      <c r="J169" s="5">
        <v>0</v>
      </c>
      <c r="K169" s="5">
        <v>0</v>
      </c>
      <c r="L169" s="5">
        <v>0</v>
      </c>
      <c r="M169" s="5">
        <v>0</v>
      </c>
      <c r="N169" s="5">
        <v>0</v>
      </c>
      <c r="O169" s="5">
        <v>0</v>
      </c>
      <c r="P169" s="5">
        <v>0</v>
      </c>
      <c r="Q169" s="5">
        <v>0</v>
      </c>
      <c r="R169" s="5">
        <v>0</v>
      </c>
      <c r="S169" s="5">
        <v>0</v>
      </c>
    </row>
    <row r="170" spans="1:19" hidden="1" x14ac:dyDescent="0.35">
      <c r="A170" s="2" t="s">
        <v>9</v>
      </c>
      <c r="B170" s="1" t="s">
        <v>633</v>
      </c>
      <c r="C170" t="str">
        <f>VLOOKUP(B170,[2]Clothes!$B$5:$D$447,2, FALSE)</f>
        <v>Out of Centre</v>
      </c>
      <c r="D170" t="str">
        <f>VLOOKUP(B170,[2]Clothes!$B$5:$D$447,3, FALSE)</f>
        <v>OoC - Zone 9</v>
      </c>
      <c r="E170" s="5">
        <v>0</v>
      </c>
      <c r="F170" s="5">
        <v>0</v>
      </c>
      <c r="G170" s="5">
        <v>0</v>
      </c>
      <c r="H170" s="5">
        <v>0</v>
      </c>
      <c r="I170" s="5">
        <v>0</v>
      </c>
      <c r="J170" s="5">
        <v>0</v>
      </c>
      <c r="K170" s="5">
        <v>0</v>
      </c>
      <c r="L170" s="5">
        <v>0</v>
      </c>
      <c r="M170" s="5">
        <v>0</v>
      </c>
      <c r="N170" s="5">
        <v>0</v>
      </c>
      <c r="O170" s="5">
        <v>0</v>
      </c>
      <c r="P170" s="5">
        <v>0</v>
      </c>
      <c r="Q170" s="5">
        <v>0</v>
      </c>
      <c r="R170" s="5">
        <v>0</v>
      </c>
      <c r="S170" s="5">
        <v>0</v>
      </c>
    </row>
    <row r="171" spans="1:19" hidden="1" x14ac:dyDescent="0.35">
      <c r="A171" s="2" t="s">
        <v>9</v>
      </c>
      <c r="B171" s="1" t="s">
        <v>634</v>
      </c>
      <c r="C171" t="str">
        <f>VLOOKUP(B171,[2]Clothes!$B$5:$D$447,2, FALSE)</f>
        <v>Out of Centre</v>
      </c>
      <c r="D171" t="str">
        <f>VLOOKUP(B171,[2]Clothes!$B$5:$D$447,3, FALSE)</f>
        <v>OoC - Zone 9</v>
      </c>
      <c r="E171" s="5">
        <v>0</v>
      </c>
      <c r="F171" s="5">
        <v>0</v>
      </c>
      <c r="G171" s="5">
        <v>0</v>
      </c>
      <c r="H171" s="5">
        <v>0</v>
      </c>
      <c r="I171" s="5">
        <v>0</v>
      </c>
      <c r="J171" s="5">
        <v>0</v>
      </c>
      <c r="K171" s="5">
        <v>0</v>
      </c>
      <c r="L171" s="5">
        <v>0</v>
      </c>
      <c r="M171" s="5">
        <v>0</v>
      </c>
      <c r="N171" s="5">
        <v>0</v>
      </c>
      <c r="O171" s="5">
        <v>0</v>
      </c>
      <c r="P171" s="5">
        <v>0</v>
      </c>
      <c r="Q171" s="5">
        <v>0</v>
      </c>
      <c r="R171" s="5">
        <v>0</v>
      </c>
      <c r="S171" s="5">
        <v>0</v>
      </c>
    </row>
    <row r="172" spans="1:19" hidden="1" x14ac:dyDescent="0.35">
      <c r="A172" s="2" t="s">
        <v>9</v>
      </c>
      <c r="B172" s="1" t="s">
        <v>635</v>
      </c>
      <c r="C172" t="str">
        <f>VLOOKUP(B172,[2]Clothes!$B$5:$D$447,2, FALSE)</f>
        <v>Out of Centre</v>
      </c>
      <c r="D172" t="str">
        <f>VLOOKUP(B172,[2]Clothes!$B$5:$D$447,3, FALSE)</f>
        <v>OoC - Zone 9</v>
      </c>
      <c r="E172" s="5">
        <v>0</v>
      </c>
      <c r="F172" s="5">
        <v>0</v>
      </c>
      <c r="G172" s="5">
        <v>0</v>
      </c>
      <c r="H172" s="5">
        <v>0</v>
      </c>
      <c r="I172" s="5">
        <v>0</v>
      </c>
      <c r="J172" s="5">
        <v>0</v>
      </c>
      <c r="K172" s="5">
        <v>0</v>
      </c>
      <c r="L172" s="5">
        <v>0</v>
      </c>
      <c r="M172" s="5">
        <v>0</v>
      </c>
      <c r="N172" s="5">
        <v>0</v>
      </c>
      <c r="O172" s="5">
        <v>0</v>
      </c>
      <c r="P172" s="5">
        <v>0</v>
      </c>
      <c r="Q172" s="5">
        <v>0</v>
      </c>
      <c r="R172" s="5">
        <v>0</v>
      </c>
      <c r="S172" s="5">
        <v>0</v>
      </c>
    </row>
    <row r="173" spans="1:19" hidden="1" x14ac:dyDescent="0.35">
      <c r="A173" s="2" t="s">
        <v>10</v>
      </c>
      <c r="B173" s="1" t="s">
        <v>636</v>
      </c>
      <c r="C173" t="str">
        <f>VLOOKUP(B173,[2]Clothes!$B$5:$D$447,2, FALSE)</f>
        <v>Out of Centre</v>
      </c>
      <c r="D173" t="str">
        <f>VLOOKUP(B173,[2]Clothes!$B$5:$D$447,3, FALSE)</f>
        <v>OoC - Zone 10</v>
      </c>
      <c r="E173" s="5">
        <v>0</v>
      </c>
      <c r="F173" s="5">
        <v>0</v>
      </c>
      <c r="G173" s="5">
        <v>0</v>
      </c>
      <c r="H173" s="5">
        <v>0</v>
      </c>
      <c r="I173" s="5">
        <v>0</v>
      </c>
      <c r="J173" s="5">
        <v>0</v>
      </c>
      <c r="K173" s="5">
        <v>0</v>
      </c>
      <c r="L173" s="5">
        <v>0</v>
      </c>
      <c r="M173" s="5">
        <v>0</v>
      </c>
      <c r="N173" s="5">
        <v>0</v>
      </c>
      <c r="O173" s="5">
        <v>0</v>
      </c>
      <c r="P173" s="5">
        <v>0</v>
      </c>
      <c r="Q173" s="5">
        <v>0</v>
      </c>
      <c r="R173" s="5">
        <v>0</v>
      </c>
      <c r="S173" s="5">
        <v>0</v>
      </c>
    </row>
    <row r="174" spans="1:19" hidden="1" x14ac:dyDescent="0.35">
      <c r="A174" s="2" t="s">
        <v>10</v>
      </c>
      <c r="B174" s="1" t="s">
        <v>637</v>
      </c>
      <c r="C174" t="str">
        <f>VLOOKUP(B174,[2]Clothes!$B$5:$D$447,2, FALSE)</f>
        <v>Out of Centre</v>
      </c>
      <c r="D174" t="str">
        <f>VLOOKUP(B174,[2]Clothes!$B$5:$D$447,3, FALSE)</f>
        <v>OoC - Zone 10</v>
      </c>
      <c r="E174" s="5">
        <v>0</v>
      </c>
      <c r="F174" s="5">
        <v>0</v>
      </c>
      <c r="G174" s="5">
        <v>0</v>
      </c>
      <c r="H174" s="5">
        <v>0</v>
      </c>
      <c r="I174" s="5">
        <v>0</v>
      </c>
      <c r="J174" s="5">
        <v>0</v>
      </c>
      <c r="K174" s="5">
        <v>0</v>
      </c>
      <c r="L174" s="5">
        <v>0</v>
      </c>
      <c r="M174" s="5">
        <v>0</v>
      </c>
      <c r="N174" s="5">
        <v>0</v>
      </c>
      <c r="O174" s="5">
        <v>0</v>
      </c>
      <c r="P174" s="5">
        <v>0</v>
      </c>
      <c r="Q174" s="5">
        <v>0</v>
      </c>
      <c r="R174" s="5">
        <v>0</v>
      </c>
      <c r="S174" s="5">
        <v>0</v>
      </c>
    </row>
    <row r="175" spans="1:19" hidden="1" x14ac:dyDescent="0.35">
      <c r="A175" s="2" t="s">
        <v>10</v>
      </c>
      <c r="B175" s="1" t="s">
        <v>638</v>
      </c>
      <c r="C175" t="str">
        <f>VLOOKUP(B175,[2]Clothes!$B$5:$D$447,2, FALSE)</f>
        <v>Out of Centre</v>
      </c>
      <c r="D175" t="str">
        <f>VLOOKUP(B175,[2]Clothes!$B$5:$D$447,3, FALSE)</f>
        <v>OoC - Zone 10</v>
      </c>
      <c r="E175" s="5">
        <v>0</v>
      </c>
      <c r="F175" s="5">
        <v>0</v>
      </c>
      <c r="G175" s="5">
        <v>0</v>
      </c>
      <c r="H175" s="5">
        <v>0</v>
      </c>
      <c r="I175" s="5">
        <v>0</v>
      </c>
      <c r="J175" s="5">
        <v>0</v>
      </c>
      <c r="K175" s="5">
        <v>0</v>
      </c>
      <c r="L175" s="5">
        <v>0</v>
      </c>
      <c r="M175" s="5">
        <v>0</v>
      </c>
      <c r="N175" s="5">
        <v>0</v>
      </c>
      <c r="O175" s="5">
        <v>0</v>
      </c>
      <c r="P175" s="5">
        <v>0</v>
      </c>
      <c r="Q175" s="5">
        <v>0</v>
      </c>
      <c r="R175" s="5">
        <v>0</v>
      </c>
      <c r="S175" s="5">
        <v>0</v>
      </c>
    </row>
    <row r="176" spans="1:19" hidden="1" x14ac:dyDescent="0.35">
      <c r="A176" s="2" t="s">
        <v>10</v>
      </c>
      <c r="B176" s="1" t="s">
        <v>639</v>
      </c>
      <c r="C176" t="str">
        <f>VLOOKUP(B176,[2]Clothes!$B$5:$D$447,2, FALSE)</f>
        <v>Out of Centre</v>
      </c>
      <c r="D176" t="str">
        <f>VLOOKUP(B176,[2]Clothes!$B$5:$D$447,3, FALSE)</f>
        <v>OoC - Zone 10</v>
      </c>
      <c r="E176" s="5">
        <v>0</v>
      </c>
      <c r="F176" s="5">
        <v>0</v>
      </c>
      <c r="G176" s="5">
        <v>0</v>
      </c>
      <c r="H176" s="5">
        <v>0</v>
      </c>
      <c r="I176" s="5">
        <v>0</v>
      </c>
      <c r="J176" s="5">
        <v>0</v>
      </c>
      <c r="K176" s="5">
        <v>0</v>
      </c>
      <c r="L176" s="5">
        <v>0</v>
      </c>
      <c r="M176" s="5">
        <v>0</v>
      </c>
      <c r="N176" s="5">
        <v>0</v>
      </c>
      <c r="O176" s="5">
        <v>0</v>
      </c>
      <c r="P176" s="5">
        <v>0</v>
      </c>
      <c r="Q176" s="5">
        <v>0</v>
      </c>
      <c r="R176" s="5">
        <v>0</v>
      </c>
      <c r="S176" s="5">
        <v>0</v>
      </c>
    </row>
    <row r="177" spans="1:19" hidden="1" x14ac:dyDescent="0.35">
      <c r="A177" s="2" t="s">
        <v>10</v>
      </c>
      <c r="B177" s="1" t="s">
        <v>640</v>
      </c>
      <c r="C177" t="str">
        <f>VLOOKUP(B177,[2]Clothes!$B$5:$D$447,2, FALSE)</f>
        <v>Olney DC</v>
      </c>
      <c r="D177" t="str">
        <f>VLOOKUP(B177,[2]Clothes!$B$5:$D$447,3, FALSE)</f>
        <v>Olney DC - Other in Centre</v>
      </c>
      <c r="E177" s="5">
        <v>1.9000000000000001E-4</v>
      </c>
      <c r="F177" s="5">
        <v>0</v>
      </c>
      <c r="G177" s="5">
        <v>0</v>
      </c>
      <c r="H177" s="5">
        <v>0</v>
      </c>
      <c r="I177" s="5">
        <v>0</v>
      </c>
      <c r="J177" s="5">
        <v>0</v>
      </c>
      <c r="K177" s="5">
        <v>0</v>
      </c>
      <c r="L177" s="5">
        <v>0</v>
      </c>
      <c r="M177" s="5">
        <v>0</v>
      </c>
      <c r="N177" s="5">
        <v>0</v>
      </c>
      <c r="O177" s="5">
        <v>1.0869999999999999E-2</v>
      </c>
      <c r="P177" s="5">
        <v>0</v>
      </c>
      <c r="Q177" s="5">
        <v>0</v>
      </c>
      <c r="R177" s="5">
        <v>0</v>
      </c>
      <c r="S177" s="5">
        <v>0</v>
      </c>
    </row>
    <row r="178" spans="1:19" hidden="1" x14ac:dyDescent="0.35">
      <c r="A178" s="2" t="s">
        <v>10</v>
      </c>
      <c r="B178" s="1" t="s">
        <v>641</v>
      </c>
      <c r="C178" t="str">
        <f>VLOOKUP(B178,[2]Clothes!$B$5:$D$447,2, FALSE)</f>
        <v>Out of Centre</v>
      </c>
      <c r="D178" t="str">
        <f>VLOOKUP(B178,[2]Clothes!$B$5:$D$447,3, FALSE)</f>
        <v>OoC - Zone 10</v>
      </c>
      <c r="E178" s="5">
        <v>0</v>
      </c>
      <c r="F178" s="5">
        <v>0</v>
      </c>
      <c r="G178" s="5">
        <v>0</v>
      </c>
      <c r="H178" s="5">
        <v>0</v>
      </c>
      <c r="I178" s="5">
        <v>0</v>
      </c>
      <c r="J178" s="5">
        <v>0</v>
      </c>
      <c r="K178" s="5">
        <v>0</v>
      </c>
      <c r="L178" s="5">
        <v>0</v>
      </c>
      <c r="M178" s="5">
        <v>0</v>
      </c>
      <c r="N178" s="5">
        <v>0</v>
      </c>
      <c r="O178" s="5">
        <v>0</v>
      </c>
      <c r="P178" s="5">
        <v>0</v>
      </c>
      <c r="Q178" s="5">
        <v>0</v>
      </c>
      <c r="R178" s="5">
        <v>0</v>
      </c>
      <c r="S178" s="5">
        <v>0</v>
      </c>
    </row>
    <row r="179" spans="1:19" hidden="1" x14ac:dyDescent="0.35">
      <c r="A179" s="2" t="s">
        <v>10</v>
      </c>
      <c r="B179" s="1" t="s">
        <v>151</v>
      </c>
      <c r="C179" t="str">
        <f>VLOOKUP(B179,[2]Clothes!$B$5:$D$447,2, FALSE)</f>
        <v>Out of Centre</v>
      </c>
      <c r="D179" t="str">
        <f>VLOOKUP(B179,[2]Clothes!$B$5:$D$447,3, FALSE)</f>
        <v>OoC - Zone 10</v>
      </c>
      <c r="E179" s="5">
        <v>0</v>
      </c>
      <c r="F179" s="5">
        <v>0</v>
      </c>
      <c r="G179" s="5">
        <v>0</v>
      </c>
      <c r="H179" s="5">
        <v>0</v>
      </c>
      <c r="I179" s="5">
        <v>0</v>
      </c>
      <c r="J179" s="5">
        <v>0</v>
      </c>
      <c r="K179" s="5">
        <v>0</v>
      </c>
      <c r="L179" s="5">
        <v>0</v>
      </c>
      <c r="M179" s="5">
        <v>0</v>
      </c>
      <c r="N179" s="5">
        <v>0</v>
      </c>
      <c r="O179" s="5">
        <v>0</v>
      </c>
      <c r="P179" s="5">
        <v>0</v>
      </c>
      <c r="Q179" s="5">
        <v>0</v>
      </c>
      <c r="R179" s="5">
        <v>0</v>
      </c>
      <c r="S179" s="5">
        <v>0</v>
      </c>
    </row>
    <row r="180" spans="1:19" hidden="1" x14ac:dyDescent="0.35">
      <c r="A180" s="2" t="s">
        <v>10</v>
      </c>
      <c r="B180" s="1" t="s">
        <v>642</v>
      </c>
      <c r="C180" t="str">
        <f>VLOOKUP(B180,[2]Clothes!$B$5:$D$447,2, FALSE)</f>
        <v>Out of Centre</v>
      </c>
      <c r="D180" t="str">
        <f>VLOOKUP(B180,[2]Clothes!$B$5:$D$447,3, FALSE)</f>
        <v>OoC - Zone 10</v>
      </c>
      <c r="E180" s="5">
        <v>0</v>
      </c>
      <c r="F180" s="5">
        <v>0</v>
      </c>
      <c r="G180" s="5">
        <v>0</v>
      </c>
      <c r="H180" s="5">
        <v>0</v>
      </c>
      <c r="I180" s="5">
        <v>0</v>
      </c>
      <c r="J180" s="5">
        <v>0</v>
      </c>
      <c r="K180" s="5">
        <v>0</v>
      </c>
      <c r="L180" s="5">
        <v>0</v>
      </c>
      <c r="M180" s="5">
        <v>0</v>
      </c>
      <c r="N180" s="5">
        <v>0</v>
      </c>
      <c r="O180" s="5">
        <v>0</v>
      </c>
      <c r="P180" s="5">
        <v>0</v>
      </c>
      <c r="Q180" s="5">
        <v>0</v>
      </c>
      <c r="R180" s="5">
        <v>0</v>
      </c>
      <c r="S180" s="5">
        <v>0</v>
      </c>
    </row>
    <row r="181" spans="1:19" hidden="1" x14ac:dyDescent="0.35">
      <c r="A181" s="2" t="s">
        <v>10</v>
      </c>
      <c r="B181" s="1" t="s">
        <v>643</v>
      </c>
      <c r="C181" t="str">
        <f>VLOOKUP(B181,[2]Clothes!$B$5:$D$447,2, FALSE)</f>
        <v>Out of Centre</v>
      </c>
      <c r="D181" t="str">
        <f>VLOOKUP(B181,[2]Clothes!$B$5:$D$447,3, FALSE)</f>
        <v>OoC - Zone 10</v>
      </c>
      <c r="E181" s="5">
        <v>0</v>
      </c>
      <c r="F181" s="5">
        <v>0</v>
      </c>
      <c r="G181" s="5">
        <v>0</v>
      </c>
      <c r="H181" s="5">
        <v>0</v>
      </c>
      <c r="I181" s="5">
        <v>0</v>
      </c>
      <c r="J181" s="5">
        <v>0</v>
      </c>
      <c r="K181" s="5">
        <v>0</v>
      </c>
      <c r="L181" s="5">
        <v>0</v>
      </c>
      <c r="M181" s="5">
        <v>0</v>
      </c>
      <c r="N181" s="5">
        <v>0</v>
      </c>
      <c r="O181" s="5">
        <v>0</v>
      </c>
      <c r="P181" s="5">
        <v>0</v>
      </c>
      <c r="Q181" s="5">
        <v>0</v>
      </c>
      <c r="R181" s="5">
        <v>0</v>
      </c>
      <c r="S181" s="5">
        <v>0</v>
      </c>
    </row>
    <row r="182" spans="1:19" hidden="1" x14ac:dyDescent="0.35">
      <c r="A182" s="2" t="s">
        <v>11</v>
      </c>
      <c r="B182" s="1" t="s">
        <v>644</v>
      </c>
      <c r="C182" t="str">
        <f>VLOOKUP(B182,[2]Clothes!$B$5:$D$447,2, FALSE)</f>
        <v>Outside of MKCC</v>
      </c>
      <c r="D182" t="str">
        <f>VLOOKUP(B182,[2]Clothes!$B$5:$D$447,3, FALSE)</f>
        <v>Outside of MKCC - Other</v>
      </c>
      <c r="E182" s="5">
        <v>0</v>
      </c>
      <c r="F182" s="5">
        <v>0</v>
      </c>
      <c r="G182" s="5">
        <v>0</v>
      </c>
      <c r="H182" s="5">
        <v>0</v>
      </c>
      <c r="I182" s="5">
        <v>0</v>
      </c>
      <c r="J182" s="5">
        <v>0</v>
      </c>
      <c r="K182" s="5">
        <v>0</v>
      </c>
      <c r="L182" s="5">
        <v>0</v>
      </c>
      <c r="M182" s="5">
        <v>0</v>
      </c>
      <c r="N182" s="5">
        <v>0</v>
      </c>
      <c r="O182" s="5">
        <v>0</v>
      </c>
      <c r="P182" s="5">
        <v>0</v>
      </c>
      <c r="Q182" s="5">
        <v>0</v>
      </c>
      <c r="R182" s="5">
        <v>0</v>
      </c>
      <c r="S182" s="5">
        <v>0</v>
      </c>
    </row>
    <row r="183" spans="1:19" hidden="1" x14ac:dyDescent="0.35">
      <c r="A183" s="2" t="s">
        <v>11</v>
      </c>
      <c r="B183" s="1" t="s">
        <v>645</v>
      </c>
      <c r="C183" t="str">
        <f>VLOOKUP(B183,[2]Clothes!$B$5:$D$447,2, FALSE)</f>
        <v>Outside of MKCC</v>
      </c>
      <c r="D183" t="str">
        <f>VLOOKUP(B183,[2]Clothes!$B$5:$D$447,3, FALSE)</f>
        <v>Outside of MKCC - Other</v>
      </c>
      <c r="E183" s="5">
        <v>0</v>
      </c>
      <c r="F183" s="5">
        <v>0</v>
      </c>
      <c r="G183" s="5">
        <v>0</v>
      </c>
      <c r="H183" s="5">
        <v>0</v>
      </c>
      <c r="I183" s="5">
        <v>0</v>
      </c>
      <c r="J183" s="5">
        <v>0</v>
      </c>
      <c r="K183" s="5">
        <v>0</v>
      </c>
      <c r="L183" s="5">
        <v>0</v>
      </c>
      <c r="M183" s="5">
        <v>0</v>
      </c>
      <c r="N183" s="5">
        <v>0</v>
      </c>
      <c r="O183" s="5">
        <v>0</v>
      </c>
      <c r="P183" s="5">
        <v>0</v>
      </c>
      <c r="Q183" s="5">
        <v>0</v>
      </c>
      <c r="R183" s="5">
        <v>0</v>
      </c>
      <c r="S183" s="5">
        <v>0</v>
      </c>
    </row>
    <row r="184" spans="1:19" hidden="1" x14ac:dyDescent="0.35">
      <c r="A184" s="2" t="s">
        <v>11</v>
      </c>
      <c r="B184" s="1" t="s">
        <v>646</v>
      </c>
      <c r="C184" t="str">
        <f>VLOOKUP(B184,[2]Clothes!$B$5:$D$447,2, FALSE)</f>
        <v>Outside of MKCC</v>
      </c>
      <c r="D184" t="str">
        <f>VLOOKUP(B184,[2]Clothes!$B$5:$D$447,3, FALSE)</f>
        <v>Outside of MKCC - Other</v>
      </c>
      <c r="E184" s="5">
        <v>0</v>
      </c>
      <c r="F184" s="5">
        <v>0</v>
      </c>
      <c r="G184" s="5">
        <v>0</v>
      </c>
      <c r="H184" s="5">
        <v>0</v>
      </c>
      <c r="I184" s="5">
        <v>0</v>
      </c>
      <c r="J184" s="5">
        <v>0</v>
      </c>
      <c r="K184" s="5">
        <v>0</v>
      </c>
      <c r="L184" s="5">
        <v>0</v>
      </c>
      <c r="M184" s="5">
        <v>0</v>
      </c>
      <c r="N184" s="5">
        <v>0</v>
      </c>
      <c r="O184" s="5">
        <v>0</v>
      </c>
      <c r="P184" s="5">
        <v>0</v>
      </c>
      <c r="Q184" s="5">
        <v>0</v>
      </c>
      <c r="R184" s="5">
        <v>0</v>
      </c>
      <c r="S184" s="5">
        <v>0</v>
      </c>
    </row>
    <row r="185" spans="1:19" hidden="1" x14ac:dyDescent="0.35">
      <c r="A185" s="2" t="s">
        <v>11</v>
      </c>
      <c r="B185" s="1" t="s">
        <v>647</v>
      </c>
      <c r="C185" t="str">
        <f>VLOOKUP(B185,[2]Clothes!$B$5:$D$447,2, FALSE)</f>
        <v>Outside of MKCC</v>
      </c>
      <c r="D185" t="str">
        <f>VLOOKUP(B185,[2]Clothes!$B$5:$D$447,3, FALSE)</f>
        <v>Outside of MKCC - Other</v>
      </c>
      <c r="E185" s="5">
        <v>0</v>
      </c>
      <c r="F185" s="5">
        <v>0</v>
      </c>
      <c r="G185" s="5">
        <v>0</v>
      </c>
      <c r="H185" s="5">
        <v>0</v>
      </c>
      <c r="I185" s="5">
        <v>0</v>
      </c>
      <c r="J185" s="5">
        <v>0</v>
      </c>
      <c r="K185" s="5">
        <v>0</v>
      </c>
      <c r="L185" s="5">
        <v>0</v>
      </c>
      <c r="M185" s="5">
        <v>0</v>
      </c>
      <c r="N185" s="5">
        <v>0</v>
      </c>
      <c r="O185" s="5">
        <v>0</v>
      </c>
      <c r="P185" s="5">
        <v>0</v>
      </c>
      <c r="Q185" s="5">
        <v>0</v>
      </c>
      <c r="R185" s="5">
        <v>0</v>
      </c>
      <c r="S185" s="5">
        <v>0</v>
      </c>
    </row>
    <row r="186" spans="1:19" hidden="1" x14ac:dyDescent="0.35">
      <c r="A186" s="2" t="s">
        <v>11</v>
      </c>
      <c r="B186" s="1" t="s">
        <v>648</v>
      </c>
      <c r="C186" t="str">
        <f>VLOOKUP(B186,[2]Clothes!$B$5:$D$447,2, FALSE)</f>
        <v>Outside of MKCC</v>
      </c>
      <c r="D186" t="str">
        <f>VLOOKUP(B186,[2]Clothes!$B$5:$D$447,3, FALSE)</f>
        <v>Outside of MKCC - Other</v>
      </c>
      <c r="E186" s="5">
        <v>0</v>
      </c>
      <c r="F186" s="5">
        <v>0</v>
      </c>
      <c r="G186" s="5">
        <v>0</v>
      </c>
      <c r="H186" s="5">
        <v>0</v>
      </c>
      <c r="I186" s="5">
        <v>0</v>
      </c>
      <c r="J186" s="5">
        <v>0</v>
      </c>
      <c r="K186" s="5">
        <v>0</v>
      </c>
      <c r="L186" s="5">
        <v>0</v>
      </c>
      <c r="M186" s="5">
        <v>0</v>
      </c>
      <c r="N186" s="5">
        <v>0</v>
      </c>
      <c r="O186" s="5">
        <v>0</v>
      </c>
      <c r="P186" s="5">
        <v>0</v>
      </c>
      <c r="Q186" s="5">
        <v>0</v>
      </c>
      <c r="R186" s="5">
        <v>0</v>
      </c>
      <c r="S186" s="5">
        <v>0</v>
      </c>
    </row>
    <row r="187" spans="1:19" hidden="1" x14ac:dyDescent="0.35">
      <c r="A187" s="2" t="s">
        <v>11</v>
      </c>
      <c r="B187" s="1" t="s">
        <v>649</v>
      </c>
      <c r="C187" t="str">
        <f>VLOOKUP(B187,[2]Clothes!$B$5:$D$447,2, FALSE)</f>
        <v>Outside of MKCC</v>
      </c>
      <c r="D187" t="str">
        <f>VLOOKUP(B187,[2]Clothes!$B$5:$D$447,3, FALSE)</f>
        <v>Outside of MKCC - Other</v>
      </c>
      <c r="E187" s="5">
        <v>0</v>
      </c>
      <c r="F187" s="5">
        <v>0</v>
      </c>
      <c r="G187" s="5">
        <v>0</v>
      </c>
      <c r="H187" s="5">
        <v>0</v>
      </c>
      <c r="I187" s="5">
        <v>0</v>
      </c>
      <c r="J187" s="5">
        <v>0</v>
      </c>
      <c r="K187" s="5">
        <v>0</v>
      </c>
      <c r="L187" s="5">
        <v>0</v>
      </c>
      <c r="M187" s="5">
        <v>0</v>
      </c>
      <c r="N187" s="5">
        <v>0</v>
      </c>
      <c r="O187" s="5">
        <v>0</v>
      </c>
      <c r="P187" s="5">
        <v>0</v>
      </c>
      <c r="Q187" s="5">
        <v>0</v>
      </c>
      <c r="R187" s="5">
        <v>0</v>
      </c>
      <c r="S187" s="5">
        <v>0</v>
      </c>
    </row>
    <row r="188" spans="1:19" hidden="1" x14ac:dyDescent="0.35">
      <c r="A188" s="2" t="s">
        <v>11</v>
      </c>
      <c r="B188" s="1" t="s">
        <v>650</v>
      </c>
      <c r="C188" t="str">
        <f>VLOOKUP(B188,[2]Clothes!$B$5:$D$447,2, FALSE)</f>
        <v>Out of Centre</v>
      </c>
      <c r="D188" t="str">
        <f>VLOOKUP(B188,[2]Clothes!$B$5:$D$447,3, FALSE)</f>
        <v>OoC - Zone 11</v>
      </c>
      <c r="E188" s="5">
        <v>0</v>
      </c>
      <c r="F188" s="5">
        <v>0</v>
      </c>
      <c r="G188" s="5">
        <v>0</v>
      </c>
      <c r="H188" s="5">
        <v>0</v>
      </c>
      <c r="I188" s="5">
        <v>0</v>
      </c>
      <c r="J188" s="5">
        <v>0</v>
      </c>
      <c r="K188" s="5">
        <v>0</v>
      </c>
      <c r="L188" s="5">
        <v>0</v>
      </c>
      <c r="M188" s="5">
        <v>0</v>
      </c>
      <c r="N188" s="5">
        <v>0</v>
      </c>
      <c r="O188" s="5">
        <v>0</v>
      </c>
      <c r="P188" s="5">
        <v>0</v>
      </c>
      <c r="Q188" s="5">
        <v>0</v>
      </c>
      <c r="R188" s="5">
        <v>0</v>
      </c>
      <c r="S188" s="5">
        <v>0</v>
      </c>
    </row>
    <row r="189" spans="1:19" hidden="1" x14ac:dyDescent="0.35">
      <c r="A189" s="2" t="s">
        <v>11</v>
      </c>
      <c r="B189" s="1" t="s">
        <v>651</v>
      </c>
      <c r="C189" t="str">
        <f>VLOOKUP(B189,[2]Clothes!$B$5:$D$447,2, FALSE)</f>
        <v>Outside of MKCC</v>
      </c>
      <c r="D189" t="str">
        <f>VLOOKUP(B189,[2]Clothes!$B$5:$D$447,3, FALSE)</f>
        <v>Outside of MKCC - Other</v>
      </c>
      <c r="E189" s="5">
        <v>0</v>
      </c>
      <c r="F189" s="5">
        <v>0</v>
      </c>
      <c r="G189" s="5">
        <v>0</v>
      </c>
      <c r="H189" s="5">
        <v>0</v>
      </c>
      <c r="I189" s="5">
        <v>0</v>
      </c>
      <c r="J189" s="5">
        <v>0</v>
      </c>
      <c r="K189" s="5">
        <v>0</v>
      </c>
      <c r="L189" s="5">
        <v>0</v>
      </c>
      <c r="M189" s="5">
        <v>0</v>
      </c>
      <c r="N189" s="5">
        <v>0</v>
      </c>
      <c r="O189" s="5">
        <v>0</v>
      </c>
      <c r="P189" s="5">
        <v>0</v>
      </c>
      <c r="Q189" s="5">
        <v>0</v>
      </c>
      <c r="R189" s="5">
        <v>0</v>
      </c>
      <c r="S189" s="5">
        <v>0</v>
      </c>
    </row>
    <row r="190" spans="1:19" hidden="1" x14ac:dyDescent="0.35">
      <c r="A190" s="2" t="s">
        <v>11</v>
      </c>
      <c r="B190" s="1" t="s">
        <v>167</v>
      </c>
      <c r="C190" t="str">
        <f>VLOOKUP(B190,[2]Clothes!$B$5:$D$447,2, FALSE)</f>
        <v>Outside of MKCC</v>
      </c>
      <c r="D190" t="str">
        <f>VLOOKUP(B190,[2]Clothes!$B$5:$D$447,3, FALSE)</f>
        <v>Outside of MKCC - Other</v>
      </c>
      <c r="E190" s="5">
        <v>0</v>
      </c>
      <c r="F190" s="5">
        <v>0</v>
      </c>
      <c r="G190" s="5">
        <v>0</v>
      </c>
      <c r="H190" s="5">
        <v>0</v>
      </c>
      <c r="I190" s="5">
        <v>0</v>
      </c>
      <c r="J190" s="5">
        <v>0</v>
      </c>
      <c r="K190" s="5">
        <v>0</v>
      </c>
      <c r="L190" s="5">
        <v>0</v>
      </c>
      <c r="M190" s="5">
        <v>0</v>
      </c>
      <c r="N190" s="5">
        <v>0</v>
      </c>
      <c r="O190" s="5">
        <v>0</v>
      </c>
      <c r="P190" s="5">
        <v>0</v>
      </c>
      <c r="Q190" s="5">
        <v>0</v>
      </c>
      <c r="R190" s="5">
        <v>0</v>
      </c>
      <c r="S190" s="5">
        <v>0</v>
      </c>
    </row>
    <row r="191" spans="1:19" hidden="1" x14ac:dyDescent="0.35">
      <c r="A191" s="2" t="s">
        <v>11</v>
      </c>
      <c r="B191" s="1" t="s">
        <v>652</v>
      </c>
      <c r="C191" t="str">
        <f>VLOOKUP(B191,[2]Clothes!$B$5:$D$447,2, FALSE)</f>
        <v>Outside of MKCC</v>
      </c>
      <c r="D191" t="str">
        <f>VLOOKUP(B191,[2]Clothes!$B$5:$D$447,3, FALSE)</f>
        <v>Outside of MKCC - Other</v>
      </c>
      <c r="E191" s="5">
        <v>0</v>
      </c>
      <c r="F191" s="5">
        <v>0</v>
      </c>
      <c r="G191" s="5">
        <v>0</v>
      </c>
      <c r="H191" s="5">
        <v>0</v>
      </c>
      <c r="I191" s="5">
        <v>0</v>
      </c>
      <c r="J191" s="5">
        <v>0</v>
      </c>
      <c r="K191" s="5">
        <v>0</v>
      </c>
      <c r="L191" s="5">
        <v>0</v>
      </c>
      <c r="M191" s="5">
        <v>0</v>
      </c>
      <c r="N191" s="5">
        <v>0</v>
      </c>
      <c r="O191" s="5">
        <v>0</v>
      </c>
      <c r="P191" s="5">
        <v>0</v>
      </c>
      <c r="Q191" s="5">
        <v>0</v>
      </c>
      <c r="R191" s="5">
        <v>0</v>
      </c>
      <c r="S191" s="5">
        <v>0</v>
      </c>
    </row>
    <row r="192" spans="1:19" hidden="1" x14ac:dyDescent="0.35">
      <c r="A192" s="2" t="s">
        <v>11</v>
      </c>
      <c r="B192" s="1" t="s">
        <v>653</v>
      </c>
      <c r="C192" t="str">
        <f>VLOOKUP(B192,[2]Clothes!$B$5:$D$447,2, FALSE)</f>
        <v>Outside of MKCC</v>
      </c>
      <c r="D192" t="str">
        <f>VLOOKUP(B192,[2]Clothes!$B$5:$D$447,3, FALSE)</f>
        <v>Outside of MKCC - Other</v>
      </c>
      <c r="E192" s="5">
        <v>0</v>
      </c>
      <c r="F192" s="5">
        <v>0</v>
      </c>
      <c r="G192" s="5">
        <v>0</v>
      </c>
      <c r="H192" s="5">
        <v>0</v>
      </c>
      <c r="I192" s="5">
        <v>0</v>
      </c>
      <c r="J192" s="5">
        <v>0</v>
      </c>
      <c r="K192" s="5">
        <v>0</v>
      </c>
      <c r="L192" s="5">
        <v>0</v>
      </c>
      <c r="M192" s="5">
        <v>0</v>
      </c>
      <c r="N192" s="5">
        <v>0</v>
      </c>
      <c r="O192" s="5">
        <v>0</v>
      </c>
      <c r="P192" s="5">
        <v>0</v>
      </c>
      <c r="Q192" s="5">
        <v>0</v>
      </c>
      <c r="R192" s="5">
        <v>0</v>
      </c>
      <c r="S192" s="5">
        <v>0</v>
      </c>
    </row>
    <row r="193" spans="1:19" hidden="1" x14ac:dyDescent="0.35">
      <c r="A193" s="2" t="s">
        <v>12</v>
      </c>
      <c r="B193" s="1" t="s">
        <v>169</v>
      </c>
      <c r="C193" t="str">
        <f>VLOOKUP(B193,[2]Clothes!$B$5:$D$447,2, FALSE)</f>
        <v>Outside of MKCC</v>
      </c>
      <c r="D193" t="str">
        <f>VLOOKUP(B193,[2]Clothes!$B$5:$D$447,3, FALSE)</f>
        <v>Leighton Buzzard</v>
      </c>
      <c r="E193" s="5">
        <v>0</v>
      </c>
      <c r="F193" s="5">
        <v>0</v>
      </c>
      <c r="G193" s="5">
        <v>0</v>
      </c>
      <c r="H193" s="5">
        <v>0</v>
      </c>
      <c r="I193" s="5">
        <v>0</v>
      </c>
      <c r="J193" s="5">
        <v>0</v>
      </c>
      <c r="K193" s="5">
        <v>0</v>
      </c>
      <c r="L193" s="5">
        <v>0</v>
      </c>
      <c r="M193" s="5">
        <v>0</v>
      </c>
      <c r="N193" s="5">
        <v>0</v>
      </c>
      <c r="O193" s="5">
        <v>0</v>
      </c>
      <c r="P193" s="5">
        <v>0</v>
      </c>
      <c r="Q193" s="5">
        <v>0</v>
      </c>
      <c r="R193" s="5">
        <v>0</v>
      </c>
      <c r="S193" s="5">
        <v>0</v>
      </c>
    </row>
    <row r="194" spans="1:19" hidden="1" x14ac:dyDescent="0.35">
      <c r="A194" s="2" t="s">
        <v>12</v>
      </c>
      <c r="B194" s="1" t="s">
        <v>654</v>
      </c>
      <c r="C194" t="str">
        <f>VLOOKUP(B194,[2]Clothes!$B$5:$D$447,2, FALSE)</f>
        <v>Outside of MKCC</v>
      </c>
      <c r="D194" t="str">
        <f>VLOOKUP(B194,[2]Clothes!$B$5:$D$447,3, FALSE)</f>
        <v>Outside of MKCC - Other</v>
      </c>
      <c r="E194" s="5">
        <v>0</v>
      </c>
      <c r="F194" s="5">
        <v>0</v>
      </c>
      <c r="G194" s="5">
        <v>0</v>
      </c>
      <c r="H194" s="5">
        <v>0</v>
      </c>
      <c r="I194" s="5">
        <v>0</v>
      </c>
      <c r="J194" s="5">
        <v>0</v>
      </c>
      <c r="K194" s="5">
        <v>0</v>
      </c>
      <c r="L194" s="5">
        <v>0</v>
      </c>
      <c r="M194" s="5">
        <v>0</v>
      </c>
      <c r="N194" s="5">
        <v>0</v>
      </c>
      <c r="O194" s="5">
        <v>0</v>
      </c>
      <c r="P194" s="5">
        <v>0</v>
      </c>
      <c r="Q194" s="5">
        <v>0</v>
      </c>
      <c r="R194" s="5">
        <v>0</v>
      </c>
      <c r="S194" s="5">
        <v>0</v>
      </c>
    </row>
    <row r="195" spans="1:19" hidden="1" x14ac:dyDescent="0.35">
      <c r="A195" s="2" t="s">
        <v>12</v>
      </c>
      <c r="B195" s="1" t="s">
        <v>655</v>
      </c>
      <c r="C195" t="str">
        <f>VLOOKUP(B195,[2]Clothes!$B$5:$D$447,2, FALSE)</f>
        <v>Outside of MKCC</v>
      </c>
      <c r="D195" t="str">
        <f>VLOOKUP(B195,[2]Clothes!$B$5:$D$447,3, FALSE)</f>
        <v>Leighton Buzzard</v>
      </c>
      <c r="E195" s="5">
        <v>0</v>
      </c>
      <c r="F195" s="5">
        <v>0</v>
      </c>
      <c r="G195" s="5">
        <v>0</v>
      </c>
      <c r="H195" s="5">
        <v>0</v>
      </c>
      <c r="I195" s="5">
        <v>0</v>
      </c>
      <c r="J195" s="5">
        <v>0</v>
      </c>
      <c r="K195" s="5">
        <v>0</v>
      </c>
      <c r="L195" s="5">
        <v>0</v>
      </c>
      <c r="M195" s="5">
        <v>0</v>
      </c>
      <c r="N195" s="5">
        <v>0</v>
      </c>
      <c r="O195" s="5">
        <v>0</v>
      </c>
      <c r="P195" s="5">
        <v>0</v>
      </c>
      <c r="Q195" s="5">
        <v>0</v>
      </c>
      <c r="R195" s="5">
        <v>0</v>
      </c>
      <c r="S195" s="5">
        <v>0</v>
      </c>
    </row>
    <row r="196" spans="1:19" hidden="1" x14ac:dyDescent="0.35">
      <c r="A196" s="2" t="s">
        <v>12</v>
      </c>
      <c r="B196" s="1" t="s">
        <v>656</v>
      </c>
      <c r="C196" t="str">
        <f>VLOOKUP(B196,[2]Clothes!$B$5:$D$447,2, FALSE)</f>
        <v>Outside of MKCC</v>
      </c>
      <c r="D196" t="str">
        <f>VLOOKUP(B196,[2]Clothes!$B$5:$D$447,3, FALSE)</f>
        <v>Outside of MKCC - Other</v>
      </c>
      <c r="E196" s="5">
        <v>0</v>
      </c>
      <c r="F196" s="5">
        <v>0</v>
      </c>
      <c r="G196" s="5">
        <v>0</v>
      </c>
      <c r="H196" s="5">
        <v>0</v>
      </c>
      <c r="I196" s="5">
        <v>0</v>
      </c>
      <c r="J196" s="5">
        <v>0</v>
      </c>
      <c r="K196" s="5">
        <v>0</v>
      </c>
      <c r="L196" s="5">
        <v>0</v>
      </c>
      <c r="M196" s="5">
        <v>0</v>
      </c>
      <c r="N196" s="5">
        <v>0</v>
      </c>
      <c r="O196" s="5">
        <v>0</v>
      </c>
      <c r="P196" s="5">
        <v>0</v>
      </c>
      <c r="Q196" s="5">
        <v>0</v>
      </c>
      <c r="R196" s="5">
        <v>0</v>
      </c>
      <c r="S196" s="5">
        <v>0</v>
      </c>
    </row>
    <row r="197" spans="1:19" hidden="1" x14ac:dyDescent="0.35">
      <c r="A197" s="2" t="s">
        <v>12</v>
      </c>
      <c r="B197" s="1" t="s">
        <v>657</v>
      </c>
      <c r="C197" t="str">
        <f>VLOOKUP(B197,[2]Clothes!$B$5:$D$447,2, FALSE)</f>
        <v>Outside of MKCC</v>
      </c>
      <c r="D197" t="str">
        <f>VLOOKUP(B197,[2]Clothes!$B$5:$D$447,3, FALSE)</f>
        <v>Outside of MKCC - Other</v>
      </c>
      <c r="E197" s="5">
        <v>0</v>
      </c>
      <c r="F197" s="5">
        <v>0</v>
      </c>
      <c r="G197" s="5">
        <v>0</v>
      </c>
      <c r="H197" s="5">
        <v>0</v>
      </c>
      <c r="I197" s="5">
        <v>0</v>
      </c>
      <c r="J197" s="5">
        <v>0</v>
      </c>
      <c r="K197" s="5">
        <v>0</v>
      </c>
      <c r="L197" s="5">
        <v>0</v>
      </c>
      <c r="M197" s="5">
        <v>0</v>
      </c>
      <c r="N197" s="5">
        <v>0</v>
      </c>
      <c r="O197" s="5">
        <v>0</v>
      </c>
      <c r="P197" s="5">
        <v>0</v>
      </c>
      <c r="Q197" s="5">
        <v>0</v>
      </c>
      <c r="R197" s="5">
        <v>0</v>
      </c>
      <c r="S197" s="5">
        <v>0</v>
      </c>
    </row>
    <row r="198" spans="1:19" hidden="1" x14ac:dyDescent="0.35">
      <c r="A198" s="2" t="s">
        <v>12</v>
      </c>
      <c r="B198" s="1" t="s">
        <v>658</v>
      </c>
      <c r="C198" t="str">
        <f>VLOOKUP(B198,[2]Clothes!$B$5:$D$447,2, FALSE)</f>
        <v>Outside of MKCC</v>
      </c>
      <c r="D198" t="str">
        <f>VLOOKUP(B198,[2]Clothes!$B$5:$D$447,3, FALSE)</f>
        <v>Outside of MKCC - Other</v>
      </c>
      <c r="E198" s="5">
        <v>0</v>
      </c>
      <c r="F198" s="5">
        <v>0</v>
      </c>
      <c r="G198" s="5">
        <v>0</v>
      </c>
      <c r="H198" s="5">
        <v>0</v>
      </c>
      <c r="I198" s="5">
        <v>0</v>
      </c>
      <c r="J198" s="5">
        <v>0</v>
      </c>
      <c r="K198" s="5">
        <v>0</v>
      </c>
      <c r="L198" s="5">
        <v>0</v>
      </c>
      <c r="M198" s="5">
        <v>0</v>
      </c>
      <c r="N198" s="5">
        <v>0</v>
      </c>
      <c r="O198" s="5">
        <v>0</v>
      </c>
      <c r="P198" s="5">
        <v>0</v>
      </c>
      <c r="Q198" s="5">
        <v>0</v>
      </c>
      <c r="R198" s="5">
        <v>0</v>
      </c>
      <c r="S198" s="5">
        <v>0</v>
      </c>
    </row>
    <row r="199" spans="1:19" hidden="1" x14ac:dyDescent="0.35">
      <c r="A199" s="2" t="s">
        <v>12</v>
      </c>
      <c r="B199" s="1" t="s">
        <v>659</v>
      </c>
      <c r="C199" t="str">
        <f>VLOOKUP(B199,[2]Clothes!$B$5:$D$447,2, FALSE)</f>
        <v>Out of Centre</v>
      </c>
      <c r="D199" t="str">
        <f>VLOOKUP(B199,[2]Clothes!$B$5:$D$447,3, FALSE)</f>
        <v>OoC - Zone 12</v>
      </c>
      <c r="E199" s="5">
        <v>0</v>
      </c>
      <c r="F199" s="5">
        <v>0</v>
      </c>
      <c r="G199" s="5">
        <v>0</v>
      </c>
      <c r="H199" s="5">
        <v>0</v>
      </c>
      <c r="I199" s="5">
        <v>0</v>
      </c>
      <c r="J199" s="5">
        <v>0</v>
      </c>
      <c r="K199" s="5">
        <v>0</v>
      </c>
      <c r="L199" s="5">
        <v>0</v>
      </c>
      <c r="M199" s="5">
        <v>0</v>
      </c>
      <c r="N199" s="5">
        <v>0</v>
      </c>
      <c r="O199" s="5">
        <v>0</v>
      </c>
      <c r="P199" s="5">
        <v>0</v>
      </c>
      <c r="Q199" s="5">
        <v>0</v>
      </c>
      <c r="R199" s="5">
        <v>0</v>
      </c>
      <c r="S199" s="5">
        <v>0</v>
      </c>
    </row>
    <row r="200" spans="1:19" hidden="1" x14ac:dyDescent="0.35">
      <c r="A200" s="2" t="s">
        <v>12</v>
      </c>
      <c r="B200" s="1" t="s">
        <v>660</v>
      </c>
      <c r="C200" t="s">
        <v>1869</v>
      </c>
      <c r="D200" t="s">
        <v>1880</v>
      </c>
      <c r="E200" s="5">
        <v>0</v>
      </c>
      <c r="F200" s="5">
        <v>0</v>
      </c>
      <c r="G200" s="5">
        <v>0</v>
      </c>
      <c r="H200" s="5">
        <v>0</v>
      </c>
      <c r="I200" s="5">
        <v>0</v>
      </c>
      <c r="J200" s="5">
        <v>0</v>
      </c>
      <c r="K200" s="5">
        <v>0</v>
      </c>
      <c r="L200" s="5">
        <v>0</v>
      </c>
      <c r="M200" s="5">
        <v>0</v>
      </c>
      <c r="N200" s="5">
        <v>0</v>
      </c>
      <c r="O200" s="5">
        <v>0</v>
      </c>
      <c r="P200" s="5">
        <v>0</v>
      </c>
      <c r="Q200" s="5">
        <v>0</v>
      </c>
      <c r="R200" s="5">
        <v>0</v>
      </c>
      <c r="S200" s="5">
        <v>0</v>
      </c>
    </row>
    <row r="201" spans="1:19" hidden="1" x14ac:dyDescent="0.35">
      <c r="A201" s="2" t="s">
        <v>12</v>
      </c>
      <c r="B201" s="1" t="s">
        <v>661</v>
      </c>
      <c r="C201" t="str">
        <f>VLOOKUP(B201,[2]Clothes!$B$5:$D$447,2, FALSE)</f>
        <v>Outside of MKCC</v>
      </c>
      <c r="D201" t="str">
        <f>VLOOKUP(B201,[2]Clothes!$B$5:$D$447,3, FALSE)</f>
        <v>Outside of MKCC - Other</v>
      </c>
      <c r="E201" s="5">
        <v>0</v>
      </c>
      <c r="F201" s="5">
        <v>0</v>
      </c>
      <c r="G201" s="5">
        <v>0</v>
      </c>
      <c r="H201" s="5">
        <v>0</v>
      </c>
      <c r="I201" s="5">
        <v>0</v>
      </c>
      <c r="J201" s="5">
        <v>0</v>
      </c>
      <c r="K201" s="5">
        <v>0</v>
      </c>
      <c r="L201" s="5">
        <v>0</v>
      </c>
      <c r="M201" s="5">
        <v>0</v>
      </c>
      <c r="N201" s="5">
        <v>0</v>
      </c>
      <c r="O201" s="5">
        <v>0</v>
      </c>
      <c r="P201" s="5">
        <v>0</v>
      </c>
      <c r="Q201" s="5">
        <v>0</v>
      </c>
      <c r="R201" s="5">
        <v>0</v>
      </c>
      <c r="S201" s="5">
        <v>0</v>
      </c>
    </row>
    <row r="202" spans="1:19" hidden="1" x14ac:dyDescent="0.35">
      <c r="A202" s="2" t="s">
        <v>12</v>
      </c>
      <c r="B202" s="1" t="s">
        <v>662</v>
      </c>
      <c r="C202" t="str">
        <f>VLOOKUP(B202,[2]Clothes!$B$5:$D$447,2, FALSE)</f>
        <v>Out of Centre</v>
      </c>
      <c r="D202" t="str">
        <f>VLOOKUP(B202,[2]Clothes!$B$5:$D$447,3, FALSE)</f>
        <v>OoC - Zone 12</v>
      </c>
      <c r="E202" s="5">
        <v>1E-3</v>
      </c>
      <c r="F202" s="5">
        <v>0</v>
      </c>
      <c r="G202" s="5">
        <v>0</v>
      </c>
      <c r="H202" s="5">
        <v>0</v>
      </c>
      <c r="I202" s="5">
        <v>0</v>
      </c>
      <c r="J202" s="5">
        <v>2.3290000000000002E-2</v>
      </c>
      <c r="K202" s="5">
        <v>0</v>
      </c>
      <c r="L202" s="5">
        <v>0</v>
      </c>
      <c r="M202" s="5">
        <v>0</v>
      </c>
      <c r="N202" s="5">
        <v>0</v>
      </c>
      <c r="O202" s="5">
        <v>0</v>
      </c>
      <c r="P202" s="5">
        <v>0</v>
      </c>
      <c r="Q202" s="5">
        <v>0</v>
      </c>
      <c r="R202" s="5">
        <v>0</v>
      </c>
      <c r="S202" s="5">
        <v>0</v>
      </c>
    </row>
    <row r="203" spans="1:19" hidden="1" x14ac:dyDescent="0.35">
      <c r="A203" s="2" t="s">
        <v>12</v>
      </c>
      <c r="B203" s="1" t="s">
        <v>663</v>
      </c>
      <c r="C203" t="str">
        <f>VLOOKUP(B203,[2]Clothes!$B$5:$D$447,2, FALSE)</f>
        <v>Outside of MKCC</v>
      </c>
      <c r="D203" t="str">
        <f>VLOOKUP(B203,[2]Clothes!$B$5:$D$447,3, FALSE)</f>
        <v>Leighton Buzzard</v>
      </c>
      <c r="E203" s="5">
        <v>0</v>
      </c>
      <c r="F203" s="5">
        <v>0</v>
      </c>
      <c r="G203" s="5">
        <v>0</v>
      </c>
      <c r="H203" s="5">
        <v>0</v>
      </c>
      <c r="I203" s="5">
        <v>0</v>
      </c>
      <c r="J203" s="5">
        <v>0</v>
      </c>
      <c r="K203" s="5">
        <v>0</v>
      </c>
      <c r="L203" s="5">
        <v>0</v>
      </c>
      <c r="M203" s="5">
        <v>0</v>
      </c>
      <c r="N203" s="5">
        <v>0</v>
      </c>
      <c r="O203" s="5">
        <v>0</v>
      </c>
      <c r="P203" s="5">
        <v>0</v>
      </c>
      <c r="Q203" s="5">
        <v>0</v>
      </c>
      <c r="R203" s="5">
        <v>0</v>
      </c>
      <c r="S203" s="5">
        <v>0</v>
      </c>
    </row>
    <row r="204" spans="1:19" hidden="1" x14ac:dyDescent="0.35">
      <c r="A204" s="2" t="s">
        <v>12</v>
      </c>
      <c r="B204" s="1" t="s">
        <v>664</v>
      </c>
      <c r="C204" t="str">
        <f>VLOOKUP(B204,[2]Clothes!$B$5:$D$447,2, FALSE)</f>
        <v>Outside of MKCC</v>
      </c>
      <c r="D204" t="str">
        <f>VLOOKUP(B204,[2]Clothes!$B$5:$D$447,3, FALSE)</f>
        <v>Outside of MKCC - Other</v>
      </c>
      <c r="E204" s="5">
        <v>0</v>
      </c>
      <c r="F204" s="5">
        <v>0</v>
      </c>
      <c r="G204" s="5">
        <v>0</v>
      </c>
      <c r="H204" s="5">
        <v>0</v>
      </c>
      <c r="I204" s="5">
        <v>0</v>
      </c>
      <c r="J204" s="5">
        <v>0</v>
      </c>
      <c r="K204" s="5">
        <v>0</v>
      </c>
      <c r="L204" s="5">
        <v>0</v>
      </c>
      <c r="M204" s="5">
        <v>0</v>
      </c>
      <c r="N204" s="5">
        <v>0</v>
      </c>
      <c r="O204" s="5">
        <v>0</v>
      </c>
      <c r="P204" s="5">
        <v>0</v>
      </c>
      <c r="Q204" s="5">
        <v>0</v>
      </c>
      <c r="R204" s="5">
        <v>0</v>
      </c>
      <c r="S204" s="5">
        <v>0</v>
      </c>
    </row>
    <row r="205" spans="1:19" hidden="1" x14ac:dyDescent="0.35">
      <c r="A205" s="2" t="s">
        <v>12</v>
      </c>
      <c r="B205" s="1" t="s">
        <v>665</v>
      </c>
      <c r="C205" t="str">
        <f>VLOOKUP(B205,[2]Clothes!$B$5:$D$447,2, FALSE)</f>
        <v>Outside of MKCC</v>
      </c>
      <c r="D205" t="str">
        <f>VLOOKUP(B205,[2]Clothes!$B$5:$D$447,3, FALSE)</f>
        <v>Outside of MKCC - Other</v>
      </c>
      <c r="E205" s="5">
        <v>0</v>
      </c>
      <c r="F205" s="5">
        <v>0</v>
      </c>
      <c r="G205" s="5">
        <v>0</v>
      </c>
      <c r="H205" s="5">
        <v>0</v>
      </c>
      <c r="I205" s="5">
        <v>0</v>
      </c>
      <c r="J205" s="5">
        <v>0</v>
      </c>
      <c r="K205" s="5">
        <v>0</v>
      </c>
      <c r="L205" s="5">
        <v>0</v>
      </c>
      <c r="M205" s="5">
        <v>0</v>
      </c>
      <c r="N205" s="5">
        <v>0</v>
      </c>
      <c r="O205" s="5">
        <v>0</v>
      </c>
      <c r="P205" s="5">
        <v>0</v>
      </c>
      <c r="Q205" s="5">
        <v>0</v>
      </c>
      <c r="R205" s="5">
        <v>0</v>
      </c>
      <c r="S205" s="5">
        <v>0</v>
      </c>
    </row>
    <row r="206" spans="1:19" hidden="1" x14ac:dyDescent="0.35">
      <c r="A206" s="2" t="s">
        <v>12</v>
      </c>
      <c r="B206" s="1" t="s">
        <v>666</v>
      </c>
      <c r="C206" t="str">
        <f>VLOOKUP(B206,[2]Clothes!$B$5:$D$447,2, FALSE)</f>
        <v>Outside of MKCC</v>
      </c>
      <c r="D206" t="str">
        <f>VLOOKUP(B206,[2]Clothes!$B$5:$D$447,3, FALSE)</f>
        <v>Leighton Buzzard</v>
      </c>
      <c r="E206" s="5">
        <v>0</v>
      </c>
      <c r="F206" s="5">
        <v>0</v>
      </c>
      <c r="G206" s="5">
        <v>0</v>
      </c>
      <c r="H206" s="5">
        <v>0</v>
      </c>
      <c r="I206" s="5">
        <v>0</v>
      </c>
      <c r="J206" s="5">
        <v>0</v>
      </c>
      <c r="K206" s="5">
        <v>0</v>
      </c>
      <c r="L206" s="5">
        <v>0</v>
      </c>
      <c r="M206" s="5">
        <v>0</v>
      </c>
      <c r="N206" s="5">
        <v>0</v>
      </c>
      <c r="O206" s="5">
        <v>0</v>
      </c>
      <c r="P206" s="5">
        <v>0</v>
      </c>
      <c r="Q206" s="5">
        <v>0</v>
      </c>
      <c r="R206" s="5">
        <v>0</v>
      </c>
      <c r="S206" s="5">
        <v>0</v>
      </c>
    </row>
    <row r="207" spans="1:19" hidden="1" x14ac:dyDescent="0.35">
      <c r="A207" s="2" t="s">
        <v>12</v>
      </c>
      <c r="B207" s="1" t="s">
        <v>667</v>
      </c>
      <c r="C207" t="str">
        <f>VLOOKUP(B207,[2]Clothes!$B$5:$D$447,2, FALSE)</f>
        <v>Outside of MKCC</v>
      </c>
      <c r="D207" t="str">
        <f>VLOOKUP(B207,[2]Clothes!$B$5:$D$447,3, FALSE)</f>
        <v>Outside of MKCC - Other</v>
      </c>
      <c r="E207" s="5">
        <v>0</v>
      </c>
      <c r="F207" s="5">
        <v>0</v>
      </c>
      <c r="G207" s="5">
        <v>0</v>
      </c>
      <c r="H207" s="5">
        <v>0</v>
      </c>
      <c r="I207" s="5">
        <v>0</v>
      </c>
      <c r="J207" s="5">
        <v>0</v>
      </c>
      <c r="K207" s="5">
        <v>0</v>
      </c>
      <c r="L207" s="5">
        <v>0</v>
      </c>
      <c r="M207" s="5">
        <v>0</v>
      </c>
      <c r="N207" s="5">
        <v>0</v>
      </c>
      <c r="O207" s="5">
        <v>0</v>
      </c>
      <c r="P207" s="5">
        <v>0</v>
      </c>
      <c r="Q207" s="5">
        <v>0</v>
      </c>
      <c r="R207" s="5">
        <v>0</v>
      </c>
      <c r="S207" s="5">
        <v>0</v>
      </c>
    </row>
    <row r="208" spans="1:19" hidden="1" x14ac:dyDescent="0.35">
      <c r="A208" s="2" t="s">
        <v>12</v>
      </c>
      <c r="B208" s="1" t="s">
        <v>668</v>
      </c>
      <c r="C208" t="str">
        <f>VLOOKUP(B208,[2]Clothes!$B$5:$D$447,2, FALSE)</f>
        <v>Outside of MKCC</v>
      </c>
      <c r="D208" t="str">
        <f>VLOOKUP(B208,[2]Clothes!$B$5:$D$447,3, FALSE)</f>
        <v>Leighton Buzzard</v>
      </c>
      <c r="E208" s="5">
        <v>0</v>
      </c>
      <c r="F208" s="5">
        <v>0</v>
      </c>
      <c r="G208" s="5">
        <v>0</v>
      </c>
      <c r="H208" s="5">
        <v>0</v>
      </c>
      <c r="I208" s="5">
        <v>0</v>
      </c>
      <c r="J208" s="5">
        <v>0</v>
      </c>
      <c r="K208" s="5">
        <v>0</v>
      </c>
      <c r="L208" s="5">
        <v>0</v>
      </c>
      <c r="M208" s="5">
        <v>0</v>
      </c>
      <c r="N208" s="5">
        <v>0</v>
      </c>
      <c r="O208" s="5">
        <v>0</v>
      </c>
      <c r="P208" s="5">
        <v>0</v>
      </c>
      <c r="Q208" s="5">
        <v>0</v>
      </c>
      <c r="R208" s="5">
        <v>0</v>
      </c>
      <c r="S208" s="5">
        <v>0</v>
      </c>
    </row>
    <row r="209" spans="1:19" hidden="1" x14ac:dyDescent="0.35">
      <c r="A209" s="2" t="s">
        <v>12</v>
      </c>
      <c r="B209" s="1" t="s">
        <v>669</v>
      </c>
      <c r="C209" t="str">
        <f>VLOOKUP(B209,[2]Clothes!$B$5:$D$447,2, FALSE)</f>
        <v>Outside of MKCC</v>
      </c>
      <c r="D209" t="str">
        <f>VLOOKUP(B209,[2]Clothes!$B$5:$D$447,3, FALSE)</f>
        <v>Leighton Buzzard</v>
      </c>
      <c r="E209" s="5">
        <v>2.232E-2</v>
      </c>
      <c r="F209" s="5">
        <v>0</v>
      </c>
      <c r="G209" s="5">
        <v>0</v>
      </c>
      <c r="H209" s="5">
        <v>0</v>
      </c>
      <c r="I209" s="5">
        <v>0</v>
      </c>
      <c r="J209" s="5">
        <v>0</v>
      </c>
      <c r="K209" s="5">
        <v>1.0059999999999999E-2</v>
      </c>
      <c r="L209" s="5">
        <v>0</v>
      </c>
      <c r="M209" s="5">
        <v>0</v>
      </c>
      <c r="N209" s="5">
        <v>0</v>
      </c>
      <c r="O209" s="5">
        <v>0</v>
      </c>
      <c r="P209" s="5">
        <v>0</v>
      </c>
      <c r="Q209" s="5">
        <v>0.15653</v>
      </c>
      <c r="R209" s="5">
        <v>8.0499999999999999E-3</v>
      </c>
      <c r="S209" s="5">
        <v>0</v>
      </c>
    </row>
    <row r="210" spans="1:19" hidden="1" x14ac:dyDescent="0.35">
      <c r="A210" s="2" t="s">
        <v>12</v>
      </c>
      <c r="B210" s="1" t="s">
        <v>670</v>
      </c>
      <c r="C210" t="str">
        <f>VLOOKUP(B210,[2]Clothes!$B$5:$D$447,2, FALSE)</f>
        <v>Out of Centre</v>
      </c>
      <c r="D210" t="str">
        <f>VLOOKUP(B210,[2]Clothes!$B$5:$D$447,3, FALSE)</f>
        <v>OoC - Zone 12</v>
      </c>
      <c r="E210" s="5">
        <v>0</v>
      </c>
      <c r="F210" s="5">
        <v>0</v>
      </c>
      <c r="G210" s="5">
        <v>0</v>
      </c>
      <c r="H210" s="5">
        <v>0</v>
      </c>
      <c r="I210" s="5">
        <v>0</v>
      </c>
      <c r="J210" s="5">
        <v>0</v>
      </c>
      <c r="K210" s="5">
        <v>0</v>
      </c>
      <c r="L210" s="5">
        <v>0</v>
      </c>
      <c r="M210" s="5">
        <v>0</v>
      </c>
      <c r="N210" s="5">
        <v>0</v>
      </c>
      <c r="O210" s="5">
        <v>0</v>
      </c>
      <c r="P210" s="5">
        <v>0</v>
      </c>
      <c r="Q210" s="5">
        <v>0</v>
      </c>
      <c r="R210" s="5">
        <v>0</v>
      </c>
      <c r="S210" s="5">
        <v>0</v>
      </c>
    </row>
    <row r="211" spans="1:19" hidden="1" x14ac:dyDescent="0.35">
      <c r="A211" s="2" t="s">
        <v>12</v>
      </c>
      <c r="B211" s="1" t="s">
        <v>671</v>
      </c>
      <c r="C211" t="str">
        <f>VLOOKUP(B211,[2]Clothes!$B$5:$D$447,2, FALSE)</f>
        <v>Out of Centre</v>
      </c>
      <c r="D211" t="str">
        <f>VLOOKUP(B211,[2]Clothes!$B$5:$D$447,3, FALSE)</f>
        <v>OoC - Zone 12</v>
      </c>
      <c r="E211" s="5">
        <v>0</v>
      </c>
      <c r="F211" s="5">
        <v>0</v>
      </c>
      <c r="G211" s="5">
        <v>0</v>
      </c>
      <c r="H211" s="5">
        <v>0</v>
      </c>
      <c r="I211" s="5">
        <v>0</v>
      </c>
      <c r="J211" s="5">
        <v>0</v>
      </c>
      <c r="K211" s="5">
        <v>0</v>
      </c>
      <c r="L211" s="5">
        <v>0</v>
      </c>
      <c r="M211" s="5">
        <v>0</v>
      </c>
      <c r="N211" s="5">
        <v>0</v>
      </c>
      <c r="O211" s="5">
        <v>0</v>
      </c>
      <c r="P211" s="5">
        <v>0</v>
      </c>
      <c r="Q211" s="5">
        <v>0</v>
      </c>
      <c r="R211" s="5">
        <v>0</v>
      </c>
      <c r="S211" s="5">
        <v>0</v>
      </c>
    </row>
    <row r="212" spans="1:19" hidden="1" x14ac:dyDescent="0.35">
      <c r="A212" s="2" t="s">
        <v>12</v>
      </c>
      <c r="B212" s="1" t="s">
        <v>178</v>
      </c>
      <c r="C212" t="str">
        <f>VLOOKUP(B212,[2]Clothes!$B$5:$D$447,2, FALSE)</f>
        <v>Outside of MKCC</v>
      </c>
      <c r="D212" t="str">
        <f>VLOOKUP(B212,[2]Clothes!$B$5:$D$447,3, FALSE)</f>
        <v>Leighton Buzzard</v>
      </c>
      <c r="E212" s="5">
        <v>9.7999999999999997E-4</v>
      </c>
      <c r="F212" s="5">
        <v>1.9609999999999999E-2</v>
      </c>
      <c r="G212" s="5">
        <v>0</v>
      </c>
      <c r="H212" s="5">
        <v>0</v>
      </c>
      <c r="I212" s="5">
        <v>0</v>
      </c>
      <c r="J212" s="5">
        <v>0</v>
      </c>
      <c r="K212" s="5">
        <v>0</v>
      </c>
      <c r="L212" s="5">
        <v>0</v>
      </c>
      <c r="M212" s="5">
        <v>0</v>
      </c>
      <c r="N212" s="5">
        <v>0</v>
      </c>
      <c r="O212" s="5">
        <v>0</v>
      </c>
      <c r="P212" s="5">
        <v>0</v>
      </c>
      <c r="Q212" s="5">
        <v>0</v>
      </c>
      <c r="R212" s="5">
        <v>0</v>
      </c>
      <c r="S212" s="5">
        <v>0</v>
      </c>
    </row>
    <row r="213" spans="1:19" hidden="1" x14ac:dyDescent="0.35">
      <c r="A213" s="2" t="s">
        <v>12</v>
      </c>
      <c r="B213" s="1" t="s">
        <v>672</v>
      </c>
      <c r="C213" t="str">
        <f>VLOOKUP(B213,[2]Clothes!$B$5:$D$447,2, FALSE)</f>
        <v>Outside of MKCC</v>
      </c>
      <c r="D213" t="str">
        <f>VLOOKUP(B213,[2]Clothes!$B$5:$D$447,3, FALSE)</f>
        <v>Outside of MKCC - Other</v>
      </c>
      <c r="E213" s="5">
        <v>0</v>
      </c>
      <c r="F213" s="5">
        <v>0</v>
      </c>
      <c r="G213" s="5">
        <v>0</v>
      </c>
      <c r="H213" s="5">
        <v>0</v>
      </c>
      <c r="I213" s="5">
        <v>0</v>
      </c>
      <c r="J213" s="5">
        <v>0</v>
      </c>
      <c r="K213" s="5">
        <v>0</v>
      </c>
      <c r="L213" s="5">
        <v>0</v>
      </c>
      <c r="M213" s="5">
        <v>0</v>
      </c>
      <c r="N213" s="5">
        <v>0</v>
      </c>
      <c r="O213" s="5">
        <v>0</v>
      </c>
      <c r="P213" s="5">
        <v>0</v>
      </c>
      <c r="Q213" s="5">
        <v>0</v>
      </c>
      <c r="R213" s="5">
        <v>0</v>
      </c>
      <c r="S213" s="5">
        <v>0</v>
      </c>
    </row>
    <row r="214" spans="1:19" hidden="1" x14ac:dyDescent="0.35">
      <c r="A214" s="2" t="s">
        <v>12</v>
      </c>
      <c r="B214" s="1" t="s">
        <v>185</v>
      </c>
      <c r="C214" t="str">
        <f>VLOOKUP(B214,[2]Clothes!$B$5:$D$447,2, FALSE)</f>
        <v>Outside of MKCC</v>
      </c>
      <c r="D214" t="str">
        <f>VLOOKUP(B214,[2]Clothes!$B$5:$D$447,3, FALSE)</f>
        <v>Leighton Buzzard</v>
      </c>
      <c r="E214" s="5">
        <v>2.9099999999999998E-3</v>
      </c>
      <c r="F214" s="5">
        <v>0</v>
      </c>
      <c r="G214" s="5">
        <v>0</v>
      </c>
      <c r="H214" s="5">
        <v>0</v>
      </c>
      <c r="I214" s="5">
        <v>0</v>
      </c>
      <c r="J214" s="5">
        <v>0</v>
      </c>
      <c r="K214" s="5">
        <v>0</v>
      </c>
      <c r="L214" s="5">
        <v>0</v>
      </c>
      <c r="M214" s="5">
        <v>0</v>
      </c>
      <c r="N214" s="5">
        <v>0</v>
      </c>
      <c r="O214" s="5">
        <v>0</v>
      </c>
      <c r="P214" s="5">
        <v>0</v>
      </c>
      <c r="Q214" s="5">
        <v>2.2069999999999999E-2</v>
      </c>
      <c r="R214" s="5">
        <v>0</v>
      </c>
      <c r="S214" s="5">
        <v>0</v>
      </c>
    </row>
    <row r="215" spans="1:19" hidden="1" x14ac:dyDescent="0.35">
      <c r="A215" s="2" t="s">
        <v>12</v>
      </c>
      <c r="B215" s="1" t="s">
        <v>673</v>
      </c>
      <c r="C215" t="str">
        <f>VLOOKUP(B215,[2]Clothes!$B$5:$D$447,2, FALSE)</f>
        <v>Outside of MKCC</v>
      </c>
      <c r="D215" t="str">
        <f>VLOOKUP(B215,[2]Clothes!$B$5:$D$447,3, FALSE)</f>
        <v>Outside of MKCC - Other</v>
      </c>
      <c r="E215" s="5">
        <v>0</v>
      </c>
      <c r="F215" s="5">
        <v>0</v>
      </c>
      <c r="G215" s="5">
        <v>0</v>
      </c>
      <c r="H215" s="5">
        <v>0</v>
      </c>
      <c r="I215" s="5">
        <v>0</v>
      </c>
      <c r="J215" s="5">
        <v>0</v>
      </c>
      <c r="K215" s="5">
        <v>0</v>
      </c>
      <c r="L215" s="5">
        <v>0</v>
      </c>
      <c r="M215" s="5">
        <v>0</v>
      </c>
      <c r="N215" s="5">
        <v>0</v>
      </c>
      <c r="O215" s="5">
        <v>0</v>
      </c>
      <c r="P215" s="5">
        <v>0</v>
      </c>
      <c r="Q215" s="5">
        <v>0</v>
      </c>
      <c r="R215" s="5">
        <v>0</v>
      </c>
      <c r="S215" s="5">
        <v>0</v>
      </c>
    </row>
    <row r="216" spans="1:19" hidden="1" x14ac:dyDescent="0.35">
      <c r="A216" s="2" t="s">
        <v>12</v>
      </c>
      <c r="B216" s="1" t="s">
        <v>674</v>
      </c>
      <c r="C216" t="str">
        <f>VLOOKUP(B216,[2]Clothes!$B$5:$D$447,2, FALSE)</f>
        <v>Outside of MKCC</v>
      </c>
      <c r="D216" t="str">
        <f>VLOOKUP(B216,[2]Clothes!$B$5:$D$447,3, FALSE)</f>
        <v>Outside of MKCC - Other</v>
      </c>
      <c r="E216" s="5">
        <v>0</v>
      </c>
      <c r="F216" s="5">
        <v>0</v>
      </c>
      <c r="G216" s="5">
        <v>0</v>
      </c>
      <c r="H216" s="5">
        <v>0</v>
      </c>
      <c r="I216" s="5">
        <v>0</v>
      </c>
      <c r="J216" s="5">
        <v>0</v>
      </c>
      <c r="K216" s="5">
        <v>0</v>
      </c>
      <c r="L216" s="5">
        <v>0</v>
      </c>
      <c r="M216" s="5">
        <v>0</v>
      </c>
      <c r="N216" s="5">
        <v>0</v>
      </c>
      <c r="O216" s="5">
        <v>0</v>
      </c>
      <c r="P216" s="5">
        <v>0</v>
      </c>
      <c r="Q216" s="5">
        <v>0</v>
      </c>
      <c r="R216" s="5">
        <v>0</v>
      </c>
      <c r="S216" s="5">
        <v>0</v>
      </c>
    </row>
    <row r="217" spans="1:19" hidden="1" x14ac:dyDescent="0.35">
      <c r="A217" s="2" t="s">
        <v>12</v>
      </c>
      <c r="B217" s="1" t="s">
        <v>675</v>
      </c>
      <c r="C217" t="str">
        <f>VLOOKUP(B217,[2]Clothes!$B$5:$D$447,2, FALSE)</f>
        <v>Outside of MKCC</v>
      </c>
      <c r="D217" t="str">
        <f>VLOOKUP(B217,[2]Clothes!$B$5:$D$447,3, FALSE)</f>
        <v>Leighton Buzzard</v>
      </c>
      <c r="E217" s="5">
        <v>0</v>
      </c>
      <c r="F217" s="5">
        <v>0</v>
      </c>
      <c r="G217" s="5">
        <v>0</v>
      </c>
      <c r="H217" s="5">
        <v>0</v>
      </c>
      <c r="I217" s="5">
        <v>0</v>
      </c>
      <c r="J217" s="5">
        <v>0</v>
      </c>
      <c r="K217" s="5">
        <v>0</v>
      </c>
      <c r="L217" s="5">
        <v>0</v>
      </c>
      <c r="M217" s="5">
        <v>0</v>
      </c>
      <c r="N217" s="5">
        <v>0</v>
      </c>
      <c r="O217" s="5">
        <v>0</v>
      </c>
      <c r="P217" s="5">
        <v>0</v>
      </c>
      <c r="Q217" s="5">
        <v>0</v>
      </c>
      <c r="R217" s="5">
        <v>0</v>
      </c>
      <c r="S217" s="5">
        <v>0</v>
      </c>
    </row>
    <row r="218" spans="1:19" hidden="1" x14ac:dyDescent="0.35">
      <c r="A218" s="2" t="s">
        <v>12</v>
      </c>
      <c r="B218" s="1" t="s">
        <v>186</v>
      </c>
      <c r="C218" t="str">
        <f>VLOOKUP(B218,[2]Clothes!$B$5:$D$447,2, FALSE)</f>
        <v>Outside of MKCC</v>
      </c>
      <c r="D218" t="str">
        <f>VLOOKUP(B218,[2]Clothes!$B$5:$D$447,3, FALSE)</f>
        <v>Leighton Buzzard</v>
      </c>
      <c r="E218" s="5">
        <v>0</v>
      </c>
      <c r="F218" s="5">
        <v>0</v>
      </c>
      <c r="G218" s="5">
        <v>0</v>
      </c>
      <c r="H218" s="5">
        <v>0</v>
      </c>
      <c r="I218" s="5">
        <v>0</v>
      </c>
      <c r="J218" s="5">
        <v>0</v>
      </c>
      <c r="K218" s="5">
        <v>0</v>
      </c>
      <c r="L218" s="5">
        <v>0</v>
      </c>
      <c r="M218" s="5">
        <v>0</v>
      </c>
      <c r="N218" s="5">
        <v>0</v>
      </c>
      <c r="O218" s="5">
        <v>0</v>
      </c>
      <c r="P218" s="5">
        <v>0</v>
      </c>
      <c r="Q218" s="5">
        <v>0</v>
      </c>
      <c r="R218" s="5">
        <v>0</v>
      </c>
      <c r="S218" s="5">
        <v>0</v>
      </c>
    </row>
    <row r="219" spans="1:19" hidden="1" x14ac:dyDescent="0.35">
      <c r="A219" s="2" t="s">
        <v>12</v>
      </c>
      <c r="B219" s="1" t="s">
        <v>676</v>
      </c>
      <c r="C219" t="str">
        <f>VLOOKUP(B219,[2]Clothes!$B$5:$D$447,2, FALSE)</f>
        <v>Out of Centre</v>
      </c>
      <c r="D219" t="str">
        <f>VLOOKUP(B219,[2]Clothes!$B$5:$D$447,3, FALSE)</f>
        <v>OoC - Zone 12</v>
      </c>
      <c r="E219" s="5">
        <v>0</v>
      </c>
      <c r="F219" s="5">
        <v>0</v>
      </c>
      <c r="G219" s="5">
        <v>0</v>
      </c>
      <c r="H219" s="5">
        <v>0</v>
      </c>
      <c r="I219" s="5">
        <v>0</v>
      </c>
      <c r="J219" s="5">
        <v>0</v>
      </c>
      <c r="K219" s="5">
        <v>0</v>
      </c>
      <c r="L219" s="5">
        <v>0</v>
      </c>
      <c r="M219" s="5">
        <v>0</v>
      </c>
      <c r="N219" s="5">
        <v>0</v>
      </c>
      <c r="O219" s="5">
        <v>0</v>
      </c>
      <c r="P219" s="5">
        <v>0</v>
      </c>
      <c r="Q219" s="5">
        <v>0</v>
      </c>
      <c r="R219" s="5">
        <v>0</v>
      </c>
      <c r="S219" s="5">
        <v>0</v>
      </c>
    </row>
    <row r="220" spans="1:19" hidden="1" x14ac:dyDescent="0.35">
      <c r="A220" s="2" t="s">
        <v>12</v>
      </c>
      <c r="B220" s="1" t="s">
        <v>677</v>
      </c>
      <c r="C220" t="str">
        <f>VLOOKUP(B220,[2]Clothes!$B$5:$D$447,2, FALSE)</f>
        <v>Out of Centre</v>
      </c>
      <c r="D220" t="str">
        <f>VLOOKUP(B220,[2]Clothes!$B$5:$D$447,3, FALSE)</f>
        <v>OoC - Zone 12</v>
      </c>
      <c r="E220" s="5">
        <v>0</v>
      </c>
      <c r="F220" s="5">
        <v>0</v>
      </c>
      <c r="G220" s="5">
        <v>0</v>
      </c>
      <c r="H220" s="5">
        <v>0</v>
      </c>
      <c r="I220" s="5">
        <v>0</v>
      </c>
      <c r="J220" s="5">
        <v>0</v>
      </c>
      <c r="K220" s="5">
        <v>0</v>
      </c>
      <c r="L220" s="5">
        <v>0</v>
      </c>
      <c r="M220" s="5">
        <v>0</v>
      </c>
      <c r="N220" s="5">
        <v>0</v>
      </c>
      <c r="O220" s="5">
        <v>0</v>
      </c>
      <c r="P220" s="5">
        <v>0</v>
      </c>
      <c r="Q220" s="5">
        <v>0</v>
      </c>
      <c r="R220" s="5">
        <v>0</v>
      </c>
      <c r="S220" s="5">
        <v>0</v>
      </c>
    </row>
    <row r="221" spans="1:19" hidden="1" x14ac:dyDescent="0.35">
      <c r="A221" s="2" t="s">
        <v>12</v>
      </c>
      <c r="B221" s="1" t="s">
        <v>678</v>
      </c>
      <c r="C221" t="str">
        <f>VLOOKUP(B221,[2]Clothes!$B$5:$D$447,2, FALSE)</f>
        <v>Woburn Sands DC</v>
      </c>
      <c r="D221" t="str">
        <f>VLOOKUP(B221,[2]Clothes!$B$5:$D$447,3, FALSE)</f>
        <v>Woburn Sands DC - Other in Centre</v>
      </c>
      <c r="E221" s="5">
        <v>6.8900000000000003E-3</v>
      </c>
      <c r="F221" s="5">
        <v>0</v>
      </c>
      <c r="G221" s="5">
        <v>4.1529999999999997E-2</v>
      </c>
      <c r="H221" s="5">
        <v>0</v>
      </c>
      <c r="I221" s="5">
        <v>0</v>
      </c>
      <c r="J221" s="5">
        <v>0</v>
      </c>
      <c r="K221" s="5">
        <v>0</v>
      </c>
      <c r="L221" s="5">
        <v>0</v>
      </c>
      <c r="M221" s="5">
        <v>0</v>
      </c>
      <c r="N221" s="5">
        <v>2.2890000000000001E-2</v>
      </c>
      <c r="O221" s="5">
        <v>0</v>
      </c>
      <c r="P221" s="5">
        <v>2.3949999999999999E-2</v>
      </c>
      <c r="Q221" s="5">
        <v>0</v>
      </c>
      <c r="R221" s="5">
        <v>0</v>
      </c>
      <c r="S221" s="5">
        <v>0</v>
      </c>
    </row>
    <row r="222" spans="1:19" hidden="1" x14ac:dyDescent="0.35">
      <c r="A222" s="2" t="s">
        <v>12</v>
      </c>
      <c r="B222" s="1" t="s">
        <v>679</v>
      </c>
      <c r="C222" t="str">
        <f>VLOOKUP(B222,[2]Clothes!$B$5:$D$447,2, FALSE)</f>
        <v>Outside of MKCC</v>
      </c>
      <c r="D222" t="str">
        <f>VLOOKUP(B222,[2]Clothes!$B$5:$D$447,3, FALSE)</f>
        <v>Outside of MKCC - Other</v>
      </c>
      <c r="E222" s="5">
        <v>0</v>
      </c>
      <c r="F222" s="5">
        <v>0</v>
      </c>
      <c r="G222" s="5">
        <v>0</v>
      </c>
      <c r="H222" s="5">
        <v>0</v>
      </c>
      <c r="I222" s="5">
        <v>0</v>
      </c>
      <c r="J222" s="5">
        <v>0</v>
      </c>
      <c r="K222" s="5">
        <v>0</v>
      </c>
      <c r="L222" s="5">
        <v>0</v>
      </c>
      <c r="M222" s="5">
        <v>0</v>
      </c>
      <c r="N222" s="5">
        <v>0</v>
      </c>
      <c r="O222" s="5">
        <v>0</v>
      </c>
      <c r="P222" s="5">
        <v>0</v>
      </c>
      <c r="Q222" s="5">
        <v>0</v>
      </c>
      <c r="R222" s="5">
        <v>0</v>
      </c>
      <c r="S222" s="5">
        <v>0</v>
      </c>
    </row>
    <row r="223" spans="1:19" hidden="1" x14ac:dyDescent="0.35">
      <c r="A223" s="2" t="s">
        <v>13</v>
      </c>
      <c r="B223" s="1" t="s">
        <v>187</v>
      </c>
      <c r="C223" t="str">
        <f>VLOOKUP(B223,[2]Clothes!$B$5:$D$447,2, FALSE)</f>
        <v>Outside of MKCC</v>
      </c>
      <c r="D223" t="s">
        <v>1870</v>
      </c>
      <c r="E223" s="5">
        <v>0</v>
      </c>
      <c r="F223" s="5">
        <v>0</v>
      </c>
      <c r="G223" s="5">
        <v>0</v>
      </c>
      <c r="H223" s="5">
        <v>0</v>
      </c>
      <c r="I223" s="5">
        <v>0</v>
      </c>
      <c r="J223" s="5">
        <v>0</v>
      </c>
      <c r="K223" s="5">
        <v>0</v>
      </c>
      <c r="L223" s="5">
        <v>0</v>
      </c>
      <c r="M223" s="5">
        <v>0</v>
      </c>
      <c r="N223" s="5">
        <v>0</v>
      </c>
      <c r="O223" s="5">
        <v>0</v>
      </c>
      <c r="P223" s="5">
        <v>0</v>
      </c>
      <c r="Q223" s="5">
        <v>0</v>
      </c>
      <c r="R223" s="5">
        <v>0</v>
      </c>
      <c r="S223" s="5">
        <v>0</v>
      </c>
    </row>
    <row r="224" spans="1:19" hidden="1" x14ac:dyDescent="0.35">
      <c r="A224" s="2" t="s">
        <v>13</v>
      </c>
      <c r="B224" s="1" t="s">
        <v>188</v>
      </c>
      <c r="C224" t="str">
        <f>VLOOKUP(B224,[2]Clothes!$B$5:$D$447,2, FALSE)</f>
        <v>Outside of MKCC</v>
      </c>
      <c r="D224" t="str">
        <f>VLOOKUP(B224,[2]Clothes!$B$5:$D$447,3, FALSE)</f>
        <v>Aylesbury</v>
      </c>
      <c r="E224" s="5">
        <v>0</v>
      </c>
      <c r="F224" s="5">
        <v>0</v>
      </c>
      <c r="G224" s="5">
        <v>0</v>
      </c>
      <c r="H224" s="5">
        <v>0</v>
      </c>
      <c r="I224" s="5">
        <v>0</v>
      </c>
      <c r="J224" s="5">
        <v>0</v>
      </c>
      <c r="K224" s="5">
        <v>0</v>
      </c>
      <c r="L224" s="5">
        <v>0</v>
      </c>
      <c r="M224" s="5">
        <v>0</v>
      </c>
      <c r="N224" s="5">
        <v>0</v>
      </c>
      <c r="O224" s="5">
        <v>0</v>
      </c>
      <c r="P224" s="5">
        <v>0</v>
      </c>
      <c r="Q224" s="5">
        <v>0</v>
      </c>
      <c r="R224" s="5">
        <v>0</v>
      </c>
      <c r="S224" s="5">
        <v>0</v>
      </c>
    </row>
    <row r="225" spans="1:19" hidden="1" x14ac:dyDescent="0.35">
      <c r="A225" s="2" t="s">
        <v>13</v>
      </c>
      <c r="B225" s="1" t="s">
        <v>680</v>
      </c>
      <c r="C225" t="str">
        <f>VLOOKUP(B225,[2]Clothes!$B$5:$D$447,2, FALSE)</f>
        <v>Outside of MKCC</v>
      </c>
      <c r="D225" t="str">
        <f>VLOOKUP(B225,[2]Clothes!$B$5:$D$447,3, FALSE)</f>
        <v>Outside of MKCC - Other</v>
      </c>
      <c r="E225" s="5">
        <v>5.1999999999999998E-3</v>
      </c>
      <c r="F225" s="5">
        <v>0</v>
      </c>
      <c r="G225" s="5">
        <v>0</v>
      </c>
      <c r="H225" s="5">
        <v>0</v>
      </c>
      <c r="I225" s="5">
        <v>0</v>
      </c>
      <c r="J225" s="5">
        <v>0</v>
      </c>
      <c r="K225" s="5">
        <v>0</v>
      </c>
      <c r="L225" s="5">
        <v>0</v>
      </c>
      <c r="M225" s="5">
        <v>0</v>
      </c>
      <c r="N225" s="5">
        <v>0</v>
      </c>
      <c r="O225" s="5">
        <v>0</v>
      </c>
      <c r="P225" s="5">
        <v>0</v>
      </c>
      <c r="Q225" s="5">
        <v>0</v>
      </c>
      <c r="R225" s="5">
        <v>3.1829999999999997E-2</v>
      </c>
      <c r="S225" s="5">
        <v>0</v>
      </c>
    </row>
    <row r="226" spans="1:19" hidden="1" x14ac:dyDescent="0.35">
      <c r="A226" s="2" t="s">
        <v>13</v>
      </c>
      <c r="B226" s="1" t="s">
        <v>681</v>
      </c>
      <c r="C226" t="str">
        <f>VLOOKUP(B226,[2]Clothes!$B$5:$D$447,2, FALSE)</f>
        <v>Outside of MKCC</v>
      </c>
      <c r="D226" t="str">
        <f>VLOOKUP(B226,[2]Clothes!$B$5:$D$447,3, FALSE)</f>
        <v>Aylesbury</v>
      </c>
      <c r="E226" s="5">
        <v>2.1149999999999999E-2</v>
      </c>
      <c r="F226" s="5">
        <v>0</v>
      </c>
      <c r="G226" s="5">
        <v>0</v>
      </c>
      <c r="H226" s="5">
        <v>0</v>
      </c>
      <c r="I226" s="5">
        <v>9.1420000000000001E-2</v>
      </c>
      <c r="J226" s="5">
        <v>0</v>
      </c>
      <c r="K226" s="5">
        <v>0</v>
      </c>
      <c r="L226" s="5">
        <v>0</v>
      </c>
      <c r="M226" s="5">
        <v>0</v>
      </c>
      <c r="N226" s="5">
        <v>0</v>
      </c>
      <c r="O226" s="5">
        <v>0</v>
      </c>
      <c r="P226" s="5">
        <v>3.703E-2</v>
      </c>
      <c r="Q226" s="5">
        <v>0</v>
      </c>
      <c r="R226" s="5">
        <v>8.4459999999999993E-2</v>
      </c>
      <c r="S226" s="5">
        <v>0</v>
      </c>
    </row>
    <row r="227" spans="1:19" hidden="1" x14ac:dyDescent="0.35">
      <c r="A227" s="2" t="s">
        <v>13</v>
      </c>
      <c r="B227" s="1" t="s">
        <v>682</v>
      </c>
      <c r="C227" t="str">
        <f>VLOOKUP(B227,[2]Clothes!$B$5:$D$447,2, FALSE)</f>
        <v>Outside of MKCC</v>
      </c>
      <c r="D227" t="str">
        <f>VLOOKUP(B227,[2]Clothes!$B$5:$D$447,3, FALSE)</f>
        <v>Aylesbury</v>
      </c>
      <c r="E227" s="5">
        <v>1.5699999999999999E-2</v>
      </c>
      <c r="F227" s="5">
        <v>0</v>
      </c>
      <c r="G227" s="5">
        <v>0</v>
      </c>
      <c r="H227" s="5">
        <v>0</v>
      </c>
      <c r="I227" s="5">
        <v>0</v>
      </c>
      <c r="J227" s="5">
        <v>0</v>
      </c>
      <c r="K227" s="5">
        <v>0</v>
      </c>
      <c r="L227" s="5">
        <v>0</v>
      </c>
      <c r="M227" s="5">
        <v>0</v>
      </c>
      <c r="N227" s="5">
        <v>0</v>
      </c>
      <c r="O227" s="5">
        <v>0</v>
      </c>
      <c r="P227" s="5">
        <v>0</v>
      </c>
      <c r="Q227" s="5">
        <v>0</v>
      </c>
      <c r="R227" s="5">
        <v>8.4640000000000007E-2</v>
      </c>
      <c r="S227" s="5">
        <v>0.02</v>
      </c>
    </row>
    <row r="228" spans="1:19" hidden="1" x14ac:dyDescent="0.35">
      <c r="A228" s="2" t="s">
        <v>13</v>
      </c>
      <c r="B228" s="1" t="s">
        <v>683</v>
      </c>
      <c r="C228" t="str">
        <f>VLOOKUP(B228,[2]Clothes!$B$5:$D$447,2, FALSE)</f>
        <v>Outside of MKCC</v>
      </c>
      <c r="D228" t="str">
        <f>VLOOKUP(B228,[2]Clothes!$B$5:$D$447,3, FALSE)</f>
        <v>Aylesbury</v>
      </c>
      <c r="E228" s="5">
        <v>0</v>
      </c>
      <c r="F228" s="5">
        <v>0</v>
      </c>
      <c r="G228" s="5">
        <v>0</v>
      </c>
      <c r="H228" s="5">
        <v>0</v>
      </c>
      <c r="I228" s="5">
        <v>0</v>
      </c>
      <c r="J228" s="5">
        <v>0</v>
      </c>
      <c r="K228" s="5">
        <v>0</v>
      </c>
      <c r="L228" s="5">
        <v>0</v>
      </c>
      <c r="M228" s="5">
        <v>0</v>
      </c>
      <c r="N228" s="5">
        <v>0</v>
      </c>
      <c r="O228" s="5">
        <v>0</v>
      </c>
      <c r="P228" s="5">
        <v>0</v>
      </c>
      <c r="Q228" s="5">
        <v>0</v>
      </c>
      <c r="R228" s="5">
        <v>0</v>
      </c>
      <c r="S228" s="5">
        <v>0</v>
      </c>
    </row>
    <row r="229" spans="1:19" hidden="1" x14ac:dyDescent="0.35">
      <c r="A229" s="2" t="s">
        <v>13</v>
      </c>
      <c r="B229" s="1" t="s">
        <v>684</v>
      </c>
      <c r="C229" t="str">
        <f>VLOOKUP(B229,[2]Clothes!$B$5:$D$447,2, FALSE)</f>
        <v>Outside of MKCC</v>
      </c>
      <c r="D229" t="str">
        <f>VLOOKUP(B229,[2]Clothes!$B$5:$D$447,3, FALSE)</f>
        <v>Aylesbury</v>
      </c>
      <c r="E229" s="5">
        <v>4.2759999999999999E-2</v>
      </c>
      <c r="F229" s="5">
        <v>3.0290000000000001E-2</v>
      </c>
      <c r="G229" s="5">
        <v>7.7400000000000004E-3</v>
      </c>
      <c r="H229" s="5">
        <v>0</v>
      </c>
      <c r="I229" s="5">
        <v>4.1419999999999998E-2</v>
      </c>
      <c r="J229" s="5">
        <v>0</v>
      </c>
      <c r="K229" s="5">
        <v>0</v>
      </c>
      <c r="L229" s="5">
        <v>0</v>
      </c>
      <c r="M229" s="5">
        <v>0</v>
      </c>
      <c r="N229" s="5">
        <v>0</v>
      </c>
      <c r="O229" s="5">
        <v>0</v>
      </c>
      <c r="P229" s="5">
        <v>0</v>
      </c>
      <c r="Q229" s="5">
        <v>0</v>
      </c>
      <c r="R229" s="5">
        <v>0.23768</v>
      </c>
      <c r="S229" s="5">
        <v>0</v>
      </c>
    </row>
    <row r="230" spans="1:19" hidden="1" x14ac:dyDescent="0.35">
      <c r="A230" s="2" t="s">
        <v>13</v>
      </c>
      <c r="B230" s="1" t="s">
        <v>196</v>
      </c>
      <c r="C230" t="str">
        <f>VLOOKUP(B230,[2]Clothes!$B$5:$D$447,2, FALSE)</f>
        <v>Outside of MKCC</v>
      </c>
      <c r="D230" t="str">
        <f>VLOOKUP(B230,[2]Clothes!$B$5:$D$447,3, FALSE)</f>
        <v>Aylesbury</v>
      </c>
      <c r="E230" s="5">
        <v>1.32E-3</v>
      </c>
      <c r="F230" s="5">
        <v>0</v>
      </c>
      <c r="G230" s="5">
        <v>0</v>
      </c>
      <c r="H230" s="5">
        <v>0</v>
      </c>
      <c r="I230" s="5">
        <v>0</v>
      </c>
      <c r="J230" s="5">
        <v>0</v>
      </c>
      <c r="K230" s="5">
        <v>0</v>
      </c>
      <c r="L230" s="5">
        <v>0</v>
      </c>
      <c r="M230" s="5">
        <v>0</v>
      </c>
      <c r="N230" s="5">
        <v>0</v>
      </c>
      <c r="O230" s="5">
        <v>0</v>
      </c>
      <c r="P230" s="5">
        <v>0</v>
      </c>
      <c r="Q230" s="5">
        <v>0</v>
      </c>
      <c r="R230" s="5">
        <v>8.0499999999999999E-3</v>
      </c>
      <c r="S230" s="5">
        <v>0</v>
      </c>
    </row>
    <row r="231" spans="1:19" hidden="1" x14ac:dyDescent="0.35">
      <c r="A231" s="2" t="s">
        <v>13</v>
      </c>
      <c r="B231" s="1" t="s">
        <v>201</v>
      </c>
      <c r="C231" t="str">
        <f>VLOOKUP(B231,[2]Clothes!$B$5:$D$447,2, FALSE)</f>
        <v>Outside of MKCC</v>
      </c>
      <c r="D231" t="str">
        <f>VLOOKUP(B231,[2]Clothes!$B$5:$D$447,3, FALSE)</f>
        <v>Aylesbury</v>
      </c>
      <c r="E231" s="5">
        <v>0</v>
      </c>
      <c r="F231" s="5">
        <v>0</v>
      </c>
      <c r="G231" s="5">
        <v>0</v>
      </c>
      <c r="H231" s="5">
        <v>0</v>
      </c>
      <c r="I231" s="5">
        <v>0</v>
      </c>
      <c r="J231" s="5">
        <v>0</v>
      </c>
      <c r="K231" s="5">
        <v>0</v>
      </c>
      <c r="L231" s="5">
        <v>0</v>
      </c>
      <c r="M231" s="5">
        <v>0</v>
      </c>
      <c r="N231" s="5">
        <v>0</v>
      </c>
      <c r="O231" s="5">
        <v>0</v>
      </c>
      <c r="P231" s="5">
        <v>0</v>
      </c>
      <c r="Q231" s="5">
        <v>0</v>
      </c>
      <c r="R231" s="5">
        <v>0</v>
      </c>
      <c r="S231" s="5">
        <v>0</v>
      </c>
    </row>
    <row r="232" spans="1:19" hidden="1" x14ac:dyDescent="0.35">
      <c r="A232" s="2" t="s">
        <v>13</v>
      </c>
      <c r="B232" s="1" t="s">
        <v>202</v>
      </c>
      <c r="C232" t="str">
        <f>VLOOKUP(B232,[2]Clothes!$B$5:$D$447,2, FALSE)</f>
        <v>Outside of MKCC</v>
      </c>
      <c r="D232" t="str">
        <f>VLOOKUP(B232,[2]Clothes!$B$5:$D$447,3, FALSE)</f>
        <v>Aylesbury</v>
      </c>
      <c r="E232" s="5">
        <v>6.0600000000000003E-3</v>
      </c>
      <c r="F232" s="5">
        <v>0</v>
      </c>
      <c r="G232" s="5">
        <v>0</v>
      </c>
      <c r="H232" s="5">
        <v>0</v>
      </c>
      <c r="I232" s="5">
        <v>0</v>
      </c>
      <c r="J232" s="5">
        <v>0</v>
      </c>
      <c r="K232" s="5">
        <v>0</v>
      </c>
      <c r="L232" s="5">
        <v>0</v>
      </c>
      <c r="M232" s="5">
        <v>0</v>
      </c>
      <c r="N232" s="5">
        <v>0</v>
      </c>
      <c r="O232" s="5">
        <v>0</v>
      </c>
      <c r="P232" s="5">
        <v>0</v>
      </c>
      <c r="Q232" s="5">
        <v>4.5870000000000001E-2</v>
      </c>
      <c r="R232" s="5">
        <v>0</v>
      </c>
      <c r="S232" s="5">
        <v>0</v>
      </c>
    </row>
    <row r="233" spans="1:19" hidden="1" x14ac:dyDescent="0.35">
      <c r="A233" s="2" t="s">
        <v>13</v>
      </c>
      <c r="B233" s="1" t="s">
        <v>685</v>
      </c>
      <c r="C233" t="str">
        <f>VLOOKUP(B233,[2]Clothes!$B$5:$D$447,2, FALSE)</f>
        <v>Outside of MKCC</v>
      </c>
      <c r="D233" t="str">
        <f>VLOOKUP(B233,[2]Clothes!$B$5:$D$447,3, FALSE)</f>
        <v>Outside of MKCC - Other</v>
      </c>
      <c r="E233" s="5">
        <v>0</v>
      </c>
      <c r="F233" s="5">
        <v>0</v>
      </c>
      <c r="G233" s="5">
        <v>0</v>
      </c>
      <c r="H233" s="5">
        <v>0</v>
      </c>
      <c r="I233" s="5">
        <v>0</v>
      </c>
      <c r="J233" s="5">
        <v>0</v>
      </c>
      <c r="K233" s="5">
        <v>0</v>
      </c>
      <c r="L233" s="5">
        <v>0</v>
      </c>
      <c r="M233" s="5">
        <v>0</v>
      </c>
      <c r="N233" s="5">
        <v>0</v>
      </c>
      <c r="O233" s="5">
        <v>0</v>
      </c>
      <c r="P233" s="5">
        <v>0</v>
      </c>
      <c r="Q233" s="5">
        <v>0</v>
      </c>
      <c r="R233" s="5">
        <v>0</v>
      </c>
      <c r="S233" s="5">
        <v>0</v>
      </c>
    </row>
    <row r="234" spans="1:19" hidden="1" x14ac:dyDescent="0.35">
      <c r="A234" s="2" t="s">
        <v>13</v>
      </c>
      <c r="B234" s="1" t="s">
        <v>686</v>
      </c>
      <c r="C234" t="str">
        <f>VLOOKUP(B234,[2]Clothes!$B$5:$D$447,2, FALSE)</f>
        <v>Outside of MKCC</v>
      </c>
      <c r="D234" t="str">
        <f>VLOOKUP(B234,[2]Clothes!$B$5:$D$447,3, FALSE)</f>
        <v>Outside of MKCC - Other</v>
      </c>
      <c r="E234" s="5">
        <v>0</v>
      </c>
      <c r="F234" s="5">
        <v>0</v>
      </c>
      <c r="G234" s="5">
        <v>0</v>
      </c>
      <c r="H234" s="5">
        <v>0</v>
      </c>
      <c r="I234" s="5">
        <v>0</v>
      </c>
      <c r="J234" s="5">
        <v>0</v>
      </c>
      <c r="K234" s="5">
        <v>0</v>
      </c>
      <c r="L234" s="5">
        <v>0</v>
      </c>
      <c r="M234" s="5">
        <v>0</v>
      </c>
      <c r="N234" s="5">
        <v>0</v>
      </c>
      <c r="O234" s="5">
        <v>0</v>
      </c>
      <c r="P234" s="5">
        <v>0</v>
      </c>
      <c r="Q234" s="5">
        <v>0</v>
      </c>
      <c r="R234" s="5">
        <v>0</v>
      </c>
      <c r="S234" s="5">
        <v>0</v>
      </c>
    </row>
    <row r="235" spans="1:19" hidden="1" x14ac:dyDescent="0.35">
      <c r="A235" s="2" t="s">
        <v>13</v>
      </c>
      <c r="B235" s="1" t="s">
        <v>207</v>
      </c>
      <c r="C235" t="str">
        <f>VLOOKUP(B235,[2]Clothes!$B$5:$D$447,2, FALSE)</f>
        <v>Outside of MKCC</v>
      </c>
      <c r="D235" t="str">
        <f>VLOOKUP(B235,[2]Clothes!$B$5:$D$447,3, FALSE)</f>
        <v>Aylesbury</v>
      </c>
      <c r="E235" s="5">
        <v>1.2899999999999999E-3</v>
      </c>
      <c r="F235" s="5">
        <v>0</v>
      </c>
      <c r="G235" s="5">
        <v>0</v>
      </c>
      <c r="H235" s="5">
        <v>0</v>
      </c>
      <c r="I235" s="5">
        <v>3.0460000000000001E-2</v>
      </c>
      <c r="J235" s="5">
        <v>0</v>
      </c>
      <c r="K235" s="5">
        <v>0</v>
      </c>
      <c r="L235" s="5">
        <v>0</v>
      </c>
      <c r="M235" s="5">
        <v>0</v>
      </c>
      <c r="N235" s="5">
        <v>0</v>
      </c>
      <c r="O235" s="5">
        <v>0</v>
      </c>
      <c r="P235" s="5">
        <v>0</v>
      </c>
      <c r="Q235" s="5">
        <v>0</v>
      </c>
      <c r="R235" s="5">
        <v>0</v>
      </c>
      <c r="S235" s="5">
        <v>0</v>
      </c>
    </row>
    <row r="236" spans="1:19" hidden="1" x14ac:dyDescent="0.35">
      <c r="A236" s="2" t="s">
        <v>13</v>
      </c>
      <c r="B236" s="1" t="s">
        <v>208</v>
      </c>
      <c r="C236" t="str">
        <f>VLOOKUP(B236,[2]Clothes!$B$5:$D$447,2, FALSE)</f>
        <v>Outside of MKCC</v>
      </c>
      <c r="D236" t="str">
        <f>VLOOKUP(B236,[2]Clothes!$B$5:$D$447,3, FALSE)</f>
        <v>Aylesbury</v>
      </c>
      <c r="E236" s="5">
        <v>0</v>
      </c>
      <c r="F236" s="5">
        <v>0</v>
      </c>
      <c r="G236" s="5">
        <v>0</v>
      </c>
      <c r="H236" s="5">
        <v>0</v>
      </c>
      <c r="I236" s="5">
        <v>0</v>
      </c>
      <c r="J236" s="5">
        <v>0</v>
      </c>
      <c r="K236" s="5">
        <v>0</v>
      </c>
      <c r="L236" s="5">
        <v>0</v>
      </c>
      <c r="M236" s="5">
        <v>0</v>
      </c>
      <c r="N236" s="5">
        <v>0</v>
      </c>
      <c r="O236" s="5">
        <v>0</v>
      </c>
      <c r="P236" s="5">
        <v>0</v>
      </c>
      <c r="Q236" s="5">
        <v>0</v>
      </c>
      <c r="R236" s="5">
        <v>0</v>
      </c>
      <c r="S236" s="5">
        <v>0</v>
      </c>
    </row>
    <row r="237" spans="1:19" hidden="1" x14ac:dyDescent="0.35">
      <c r="A237" s="2" t="s">
        <v>13</v>
      </c>
      <c r="B237" s="1" t="s">
        <v>687</v>
      </c>
      <c r="C237" t="str">
        <f>VLOOKUP(B237,[2]Clothes!$B$5:$D$447,2, FALSE)</f>
        <v>Outside of MKCC</v>
      </c>
      <c r="D237" t="str">
        <f>VLOOKUP(B237,[2]Clothes!$B$5:$D$447,3, FALSE)</f>
        <v>Aylesbury</v>
      </c>
      <c r="E237" s="5">
        <v>0</v>
      </c>
      <c r="F237" s="5">
        <v>0</v>
      </c>
      <c r="G237" s="5">
        <v>0</v>
      </c>
      <c r="H237" s="5">
        <v>0</v>
      </c>
      <c r="I237" s="5">
        <v>0</v>
      </c>
      <c r="J237" s="5">
        <v>0</v>
      </c>
      <c r="K237" s="5">
        <v>0</v>
      </c>
      <c r="L237" s="5">
        <v>0</v>
      </c>
      <c r="M237" s="5">
        <v>0</v>
      </c>
      <c r="N237" s="5">
        <v>0</v>
      </c>
      <c r="O237" s="5">
        <v>0</v>
      </c>
      <c r="P237" s="5">
        <v>0</v>
      </c>
      <c r="Q237" s="5">
        <v>0</v>
      </c>
      <c r="R237" s="5">
        <v>0</v>
      </c>
      <c r="S237" s="5">
        <v>0</v>
      </c>
    </row>
    <row r="238" spans="1:19" hidden="1" x14ac:dyDescent="0.35">
      <c r="A238" s="2" t="s">
        <v>13</v>
      </c>
      <c r="B238" s="1" t="s">
        <v>210</v>
      </c>
      <c r="C238" t="str">
        <f>VLOOKUP(B238,[2]Clothes!$B$5:$D$447,2, FALSE)</f>
        <v>Outside of MKCC</v>
      </c>
      <c r="D238" t="str">
        <f>VLOOKUP(B238,[2]Clothes!$B$5:$D$447,3, FALSE)</f>
        <v>Aylesbury</v>
      </c>
      <c r="E238" s="5">
        <v>6.9899999999999997E-3</v>
      </c>
      <c r="F238" s="5">
        <v>0</v>
      </c>
      <c r="G238" s="5">
        <v>0</v>
      </c>
      <c r="H238" s="5">
        <v>0</v>
      </c>
      <c r="I238" s="5">
        <v>0</v>
      </c>
      <c r="J238" s="5">
        <v>0</v>
      </c>
      <c r="K238" s="5">
        <v>0</v>
      </c>
      <c r="L238" s="5">
        <v>0</v>
      </c>
      <c r="M238" s="5">
        <v>0</v>
      </c>
      <c r="N238" s="5">
        <v>0</v>
      </c>
      <c r="O238" s="5">
        <v>0</v>
      </c>
      <c r="P238" s="5">
        <v>0</v>
      </c>
      <c r="Q238" s="5">
        <v>0</v>
      </c>
      <c r="R238" s="5">
        <v>4.2810000000000001E-2</v>
      </c>
      <c r="S238" s="5">
        <v>0</v>
      </c>
    </row>
    <row r="239" spans="1:19" hidden="1" x14ac:dyDescent="0.35">
      <c r="A239" s="2" t="s">
        <v>13</v>
      </c>
      <c r="B239" s="1" t="s">
        <v>211</v>
      </c>
      <c r="C239" t="str">
        <f>VLOOKUP(B239,[2]Clothes!$B$5:$D$447,2, FALSE)</f>
        <v>Outside of MKCC</v>
      </c>
      <c r="D239" t="str">
        <f>VLOOKUP(B239,[2]Clothes!$B$5:$D$447,3, FALSE)</f>
        <v>Aylesbury</v>
      </c>
      <c r="E239" s="5">
        <v>0</v>
      </c>
      <c r="F239" s="5">
        <v>0</v>
      </c>
      <c r="G239" s="5">
        <v>0</v>
      </c>
      <c r="H239" s="5">
        <v>0</v>
      </c>
      <c r="I239" s="5">
        <v>0</v>
      </c>
      <c r="J239" s="5">
        <v>0</v>
      </c>
      <c r="K239" s="5">
        <v>0</v>
      </c>
      <c r="L239" s="5">
        <v>0</v>
      </c>
      <c r="M239" s="5">
        <v>0</v>
      </c>
      <c r="N239" s="5">
        <v>0</v>
      </c>
      <c r="O239" s="5">
        <v>0</v>
      </c>
      <c r="P239" s="5">
        <v>0</v>
      </c>
      <c r="Q239" s="5">
        <v>0</v>
      </c>
      <c r="R239" s="5">
        <v>0</v>
      </c>
      <c r="S239" s="5">
        <v>0</v>
      </c>
    </row>
    <row r="240" spans="1:19" hidden="1" x14ac:dyDescent="0.35">
      <c r="A240" s="2" t="s">
        <v>13</v>
      </c>
      <c r="B240" s="1" t="s">
        <v>688</v>
      </c>
      <c r="C240" t="str">
        <f>VLOOKUP(B240,[2]Clothes!$B$5:$D$447,2, FALSE)</f>
        <v>Outside of MKCC</v>
      </c>
      <c r="D240" t="str">
        <f>VLOOKUP(B240,[2]Clothes!$B$5:$D$447,3, FALSE)</f>
        <v>Outside of MKCC - Other</v>
      </c>
      <c r="E240" s="5">
        <v>0</v>
      </c>
      <c r="F240" s="5">
        <v>0</v>
      </c>
      <c r="G240" s="5">
        <v>0</v>
      </c>
      <c r="H240" s="5">
        <v>0</v>
      </c>
      <c r="I240" s="5">
        <v>0</v>
      </c>
      <c r="J240" s="5">
        <v>0</v>
      </c>
      <c r="K240" s="5">
        <v>0</v>
      </c>
      <c r="L240" s="5">
        <v>0</v>
      </c>
      <c r="M240" s="5">
        <v>0</v>
      </c>
      <c r="N240" s="5">
        <v>0</v>
      </c>
      <c r="O240" s="5">
        <v>0</v>
      </c>
      <c r="P240" s="5">
        <v>0</v>
      </c>
      <c r="Q240" s="5">
        <v>0</v>
      </c>
      <c r="R240" s="5">
        <v>0</v>
      </c>
      <c r="S240" s="5">
        <v>0</v>
      </c>
    </row>
    <row r="241" spans="1:19" hidden="1" x14ac:dyDescent="0.35">
      <c r="A241" s="2" t="s">
        <v>13</v>
      </c>
      <c r="B241" s="1" t="s">
        <v>689</v>
      </c>
      <c r="C241" t="str">
        <f>VLOOKUP(B241,[2]Clothes!$B$5:$D$447,2, FALSE)</f>
        <v>Outside of MKCC</v>
      </c>
      <c r="D241" t="str">
        <f>VLOOKUP(B241,[2]Clothes!$B$5:$D$447,3, FALSE)</f>
        <v>Aylesbury</v>
      </c>
      <c r="E241" s="5">
        <v>3.8800000000000002E-3</v>
      </c>
      <c r="F241" s="5">
        <v>0</v>
      </c>
      <c r="G241" s="5">
        <v>0</v>
      </c>
      <c r="H241" s="5">
        <v>0</v>
      </c>
      <c r="I241" s="5">
        <v>0</v>
      </c>
      <c r="J241" s="5">
        <v>0</v>
      </c>
      <c r="K241" s="5">
        <v>0</v>
      </c>
      <c r="L241" s="5">
        <v>0</v>
      </c>
      <c r="M241" s="5">
        <v>0</v>
      </c>
      <c r="N241" s="5">
        <v>0</v>
      </c>
      <c r="O241" s="5">
        <v>0</v>
      </c>
      <c r="P241" s="5">
        <v>0</v>
      </c>
      <c r="Q241" s="5">
        <v>0</v>
      </c>
      <c r="R241" s="5">
        <v>0</v>
      </c>
      <c r="S241" s="5">
        <v>4.1579999999999999E-2</v>
      </c>
    </row>
    <row r="242" spans="1:19" hidden="1" x14ac:dyDescent="0.35">
      <c r="A242" s="2" t="s">
        <v>13</v>
      </c>
      <c r="B242" s="1" t="s">
        <v>690</v>
      </c>
      <c r="C242" t="str">
        <f>VLOOKUP(B242,[2]Clothes!$B$5:$D$447,2, FALSE)</f>
        <v>Outside of MKCC</v>
      </c>
      <c r="D242" t="str">
        <f>VLOOKUP(B242,[2]Clothes!$B$5:$D$447,3, FALSE)</f>
        <v>Aylesbury</v>
      </c>
      <c r="E242" s="5">
        <v>0</v>
      </c>
      <c r="F242" s="5">
        <v>0</v>
      </c>
      <c r="G242" s="5">
        <v>0</v>
      </c>
      <c r="H242" s="5">
        <v>0</v>
      </c>
      <c r="I242" s="5">
        <v>0</v>
      </c>
      <c r="J242" s="5">
        <v>0</v>
      </c>
      <c r="K242" s="5">
        <v>0</v>
      </c>
      <c r="L242" s="5">
        <v>0</v>
      </c>
      <c r="M242" s="5">
        <v>0</v>
      </c>
      <c r="N242" s="5">
        <v>0</v>
      </c>
      <c r="O242" s="5">
        <v>0</v>
      </c>
      <c r="P242" s="5">
        <v>0</v>
      </c>
      <c r="Q242" s="5">
        <v>0</v>
      </c>
      <c r="R242" s="5">
        <v>0</v>
      </c>
      <c r="S242" s="5">
        <v>0</v>
      </c>
    </row>
    <row r="243" spans="1:19" hidden="1" x14ac:dyDescent="0.35">
      <c r="A243" s="2" t="s">
        <v>13</v>
      </c>
      <c r="B243" s="1" t="s">
        <v>691</v>
      </c>
      <c r="C243" t="str">
        <f>VLOOKUP(B243,[2]Clothes!$B$5:$D$447,2, FALSE)</f>
        <v>Outside of MKCC</v>
      </c>
      <c r="D243" t="str">
        <f>VLOOKUP(B243,[2]Clothes!$B$5:$D$447,3, FALSE)</f>
        <v>Aylesbury</v>
      </c>
      <c r="E243" s="5">
        <v>0</v>
      </c>
      <c r="F243" s="5">
        <v>0</v>
      </c>
      <c r="G243" s="5">
        <v>0</v>
      </c>
      <c r="H243" s="5">
        <v>0</v>
      </c>
      <c r="I243" s="5">
        <v>0</v>
      </c>
      <c r="J243" s="5">
        <v>0</v>
      </c>
      <c r="K243" s="5">
        <v>0</v>
      </c>
      <c r="L243" s="5">
        <v>0</v>
      </c>
      <c r="M243" s="5">
        <v>0</v>
      </c>
      <c r="N243" s="5">
        <v>0</v>
      </c>
      <c r="O243" s="5">
        <v>0</v>
      </c>
      <c r="P243" s="5">
        <v>0</v>
      </c>
      <c r="Q243" s="5">
        <v>0</v>
      </c>
      <c r="R243" s="5">
        <v>0</v>
      </c>
      <c r="S243" s="5">
        <v>0</v>
      </c>
    </row>
    <row r="244" spans="1:19" hidden="1" x14ac:dyDescent="0.35">
      <c r="A244" s="2" t="s">
        <v>13</v>
      </c>
      <c r="B244" s="1" t="s">
        <v>692</v>
      </c>
      <c r="C244" t="str">
        <f>VLOOKUP(B244,[2]Clothes!$B$5:$D$447,2, FALSE)</f>
        <v>Outside of MKCC</v>
      </c>
      <c r="D244" t="str">
        <f>VLOOKUP(B244,[2]Clothes!$B$5:$D$447,3, FALSE)</f>
        <v>Outside of MKCC - Other</v>
      </c>
      <c r="E244" s="5">
        <v>1.8699999999999999E-3</v>
      </c>
      <c r="F244" s="5">
        <v>0</v>
      </c>
      <c r="G244" s="5">
        <v>0</v>
      </c>
      <c r="H244" s="5">
        <v>0</v>
      </c>
      <c r="I244" s="5">
        <v>0</v>
      </c>
      <c r="J244" s="5">
        <v>0</v>
      </c>
      <c r="K244" s="5">
        <v>0</v>
      </c>
      <c r="L244" s="5">
        <v>0</v>
      </c>
      <c r="M244" s="5">
        <v>0</v>
      </c>
      <c r="N244" s="5">
        <v>0</v>
      </c>
      <c r="O244" s="5">
        <v>0</v>
      </c>
      <c r="P244" s="5">
        <v>0</v>
      </c>
      <c r="Q244" s="5">
        <v>0</v>
      </c>
      <c r="R244" s="5">
        <v>0</v>
      </c>
      <c r="S244" s="5">
        <v>0.02</v>
      </c>
    </row>
    <row r="245" spans="1:19" hidden="1" x14ac:dyDescent="0.35">
      <c r="A245" s="2" t="s">
        <v>14</v>
      </c>
      <c r="B245" s="1" t="s">
        <v>214</v>
      </c>
      <c r="C245" t="str">
        <f>VLOOKUP(B245,[2]Clothes!$B$5:$D$447,2, FALSE)</f>
        <v>Outside of MKCC</v>
      </c>
      <c r="D245" t="str">
        <f>VLOOKUP(B245,[2]Clothes!$B$5:$D$447,3, FALSE)</f>
        <v>Bicester</v>
      </c>
      <c r="E245" s="5">
        <v>0</v>
      </c>
      <c r="F245" s="5">
        <v>0</v>
      </c>
      <c r="G245" s="5">
        <v>0</v>
      </c>
      <c r="H245" s="5">
        <v>0</v>
      </c>
      <c r="I245" s="5">
        <v>0</v>
      </c>
      <c r="J245" s="5">
        <v>0</v>
      </c>
      <c r="K245" s="5">
        <v>0</v>
      </c>
      <c r="L245" s="5">
        <v>0</v>
      </c>
      <c r="M245" s="5">
        <v>0</v>
      </c>
      <c r="N245" s="5">
        <v>0</v>
      </c>
      <c r="O245" s="5">
        <v>0</v>
      </c>
      <c r="P245" s="5">
        <v>0</v>
      </c>
      <c r="Q245" s="5">
        <v>0</v>
      </c>
      <c r="R245" s="5">
        <v>0</v>
      </c>
      <c r="S245" s="5">
        <v>0</v>
      </c>
    </row>
    <row r="246" spans="1:19" hidden="1" x14ac:dyDescent="0.35">
      <c r="A246" s="2" t="s">
        <v>14</v>
      </c>
      <c r="B246" s="1" t="s">
        <v>693</v>
      </c>
      <c r="C246" t="str">
        <f>VLOOKUP(B246,[2]Clothes!$B$5:$D$447,2, FALSE)</f>
        <v>Outside of MKCC</v>
      </c>
      <c r="D246" t="str">
        <f>VLOOKUP(B246,[2]Clothes!$B$5:$D$447,3, FALSE)</f>
        <v>Bicester</v>
      </c>
      <c r="E246" s="5">
        <v>0</v>
      </c>
      <c r="F246" s="5">
        <v>0</v>
      </c>
      <c r="G246" s="5">
        <v>0</v>
      </c>
      <c r="H246" s="5">
        <v>0</v>
      </c>
      <c r="I246" s="5">
        <v>0</v>
      </c>
      <c r="J246" s="5">
        <v>0</v>
      </c>
      <c r="K246" s="5">
        <v>0</v>
      </c>
      <c r="L246" s="5">
        <v>0</v>
      </c>
      <c r="M246" s="5">
        <v>0</v>
      </c>
      <c r="N246" s="5">
        <v>0</v>
      </c>
      <c r="O246" s="5">
        <v>0</v>
      </c>
      <c r="P246" s="5">
        <v>0</v>
      </c>
      <c r="Q246" s="5">
        <v>0</v>
      </c>
      <c r="R246" s="5">
        <v>0</v>
      </c>
      <c r="S246" s="5">
        <v>0</v>
      </c>
    </row>
    <row r="247" spans="1:19" hidden="1" x14ac:dyDescent="0.35">
      <c r="A247" s="2" t="s">
        <v>14</v>
      </c>
      <c r="B247" s="1" t="s">
        <v>694</v>
      </c>
      <c r="C247" t="str">
        <f>VLOOKUP(B247,[2]Clothes!$B$5:$D$447,2, FALSE)</f>
        <v>Outside of MKCC</v>
      </c>
      <c r="D247" t="str">
        <f>VLOOKUP(B247,[2]Clothes!$B$5:$D$447,3, FALSE)</f>
        <v>Bicester</v>
      </c>
      <c r="E247" s="5">
        <v>8.8199999999999997E-3</v>
      </c>
      <c r="F247" s="5">
        <v>0</v>
      </c>
      <c r="G247" s="5">
        <v>0</v>
      </c>
      <c r="H247" s="5">
        <v>0</v>
      </c>
      <c r="I247" s="5">
        <v>0</v>
      </c>
      <c r="J247" s="5">
        <v>0</v>
      </c>
      <c r="K247" s="5">
        <v>0</v>
      </c>
      <c r="L247" s="5">
        <v>0</v>
      </c>
      <c r="M247" s="5">
        <v>0</v>
      </c>
      <c r="N247" s="5">
        <v>0</v>
      </c>
      <c r="O247" s="5">
        <v>0</v>
      </c>
      <c r="P247" s="5">
        <v>0</v>
      </c>
      <c r="Q247" s="5">
        <v>0</v>
      </c>
      <c r="R247" s="5">
        <v>0</v>
      </c>
      <c r="S247" s="5">
        <v>9.4369999999999996E-2</v>
      </c>
    </row>
    <row r="248" spans="1:19" hidden="1" x14ac:dyDescent="0.35">
      <c r="A248" s="2" t="s">
        <v>14</v>
      </c>
      <c r="B248" s="1" t="s">
        <v>695</v>
      </c>
      <c r="C248" t="str">
        <f>VLOOKUP(B248,[2]Clothes!$B$5:$D$447,2, FALSE)</f>
        <v>Outside of MKCC</v>
      </c>
      <c r="D248" t="str">
        <f>VLOOKUP(B248,[2]Clothes!$B$5:$D$447,3, FALSE)</f>
        <v>Outside of MKCC - Other</v>
      </c>
      <c r="E248" s="5">
        <v>1.32E-3</v>
      </c>
      <c r="F248" s="5">
        <v>0</v>
      </c>
      <c r="G248" s="5">
        <v>0</v>
      </c>
      <c r="H248" s="5">
        <v>0</v>
      </c>
      <c r="I248" s="5">
        <v>0</v>
      </c>
      <c r="J248" s="5">
        <v>0</v>
      </c>
      <c r="K248" s="5">
        <v>0</v>
      </c>
      <c r="L248" s="5">
        <v>0</v>
      </c>
      <c r="M248" s="5">
        <v>0</v>
      </c>
      <c r="N248" s="5">
        <v>0</v>
      </c>
      <c r="O248" s="5">
        <v>0</v>
      </c>
      <c r="P248" s="5">
        <v>0</v>
      </c>
      <c r="Q248" s="5">
        <v>0</v>
      </c>
      <c r="R248" s="5">
        <v>8.0499999999999999E-3</v>
      </c>
      <c r="S248" s="5">
        <v>0</v>
      </c>
    </row>
    <row r="249" spans="1:19" hidden="1" x14ac:dyDescent="0.35">
      <c r="A249" s="2" t="s">
        <v>14</v>
      </c>
      <c r="B249" s="1" t="s">
        <v>696</v>
      </c>
      <c r="C249" t="str">
        <f>VLOOKUP(B249,[2]Clothes!$B$5:$D$447,2, FALSE)</f>
        <v>Outside of MKCC</v>
      </c>
      <c r="D249" t="str">
        <f>VLOOKUP(B249,[2]Clothes!$B$5:$D$447,3, FALSE)</f>
        <v>Outside of MKCC - Other</v>
      </c>
      <c r="E249" s="5">
        <v>0</v>
      </c>
      <c r="F249" s="5">
        <v>0</v>
      </c>
      <c r="G249" s="5">
        <v>0</v>
      </c>
      <c r="H249" s="5">
        <v>0</v>
      </c>
      <c r="I249" s="5">
        <v>0</v>
      </c>
      <c r="J249" s="5">
        <v>0</v>
      </c>
      <c r="K249" s="5">
        <v>0</v>
      </c>
      <c r="L249" s="5">
        <v>0</v>
      </c>
      <c r="M249" s="5">
        <v>0</v>
      </c>
      <c r="N249" s="5">
        <v>0</v>
      </c>
      <c r="O249" s="5">
        <v>0</v>
      </c>
      <c r="P249" s="5">
        <v>0</v>
      </c>
      <c r="Q249" s="5">
        <v>0</v>
      </c>
      <c r="R249" s="5">
        <v>0</v>
      </c>
      <c r="S249" s="5">
        <v>0</v>
      </c>
    </row>
    <row r="250" spans="1:19" hidden="1" x14ac:dyDescent="0.35">
      <c r="A250" s="2" t="s">
        <v>14</v>
      </c>
      <c r="B250" s="1" t="s">
        <v>697</v>
      </c>
      <c r="C250" t="str">
        <f>VLOOKUP(B250,[2]Clothes!$B$5:$D$447,2, FALSE)</f>
        <v>Outside of MKCC</v>
      </c>
      <c r="D250" t="str">
        <f>VLOOKUP(B250,[2]Clothes!$B$5:$D$447,3, FALSE)</f>
        <v>Bicester</v>
      </c>
      <c r="E250" s="5">
        <v>0</v>
      </c>
      <c r="F250" s="5">
        <v>0</v>
      </c>
      <c r="G250" s="5">
        <v>0</v>
      </c>
      <c r="H250" s="5">
        <v>0</v>
      </c>
      <c r="I250" s="5">
        <v>0</v>
      </c>
      <c r="J250" s="5">
        <v>0</v>
      </c>
      <c r="K250" s="5">
        <v>0</v>
      </c>
      <c r="L250" s="5">
        <v>0</v>
      </c>
      <c r="M250" s="5">
        <v>0</v>
      </c>
      <c r="N250" s="5">
        <v>0</v>
      </c>
      <c r="O250" s="5">
        <v>0</v>
      </c>
      <c r="P250" s="5">
        <v>0</v>
      </c>
      <c r="Q250" s="5">
        <v>0</v>
      </c>
      <c r="R250" s="5">
        <v>0</v>
      </c>
      <c r="S250" s="5">
        <v>0</v>
      </c>
    </row>
    <row r="251" spans="1:19" hidden="1" x14ac:dyDescent="0.35">
      <c r="A251" s="2" t="s">
        <v>14</v>
      </c>
      <c r="B251" s="1" t="s">
        <v>698</v>
      </c>
      <c r="C251" t="str">
        <f>VLOOKUP(B251,[2]Clothes!$B$5:$D$447,2, FALSE)</f>
        <v>Outside of MKCC</v>
      </c>
      <c r="D251" t="str">
        <f>VLOOKUP(B251,[2]Clothes!$B$5:$D$447,3, FALSE)</f>
        <v>Bicester</v>
      </c>
      <c r="E251" s="5">
        <v>0</v>
      </c>
      <c r="F251" s="5">
        <v>0</v>
      </c>
      <c r="G251" s="5">
        <v>0</v>
      </c>
      <c r="H251" s="5">
        <v>0</v>
      </c>
      <c r="I251" s="5">
        <v>0</v>
      </c>
      <c r="J251" s="5">
        <v>0</v>
      </c>
      <c r="K251" s="5">
        <v>0</v>
      </c>
      <c r="L251" s="5">
        <v>0</v>
      </c>
      <c r="M251" s="5">
        <v>0</v>
      </c>
      <c r="N251" s="5">
        <v>0</v>
      </c>
      <c r="O251" s="5">
        <v>0</v>
      </c>
      <c r="P251" s="5">
        <v>0</v>
      </c>
      <c r="Q251" s="5">
        <v>0</v>
      </c>
      <c r="R251" s="5">
        <v>0</v>
      </c>
      <c r="S251" s="5">
        <v>0</v>
      </c>
    </row>
    <row r="252" spans="1:19" hidden="1" x14ac:dyDescent="0.35">
      <c r="A252" s="2" t="s">
        <v>14</v>
      </c>
      <c r="B252" s="1" t="s">
        <v>221</v>
      </c>
      <c r="C252" t="str">
        <f>VLOOKUP(B252,[2]Clothes!$B$5:$D$447,2, FALSE)</f>
        <v>Outside of MKCC</v>
      </c>
      <c r="D252" t="str">
        <f>VLOOKUP(B252,[2]Clothes!$B$5:$D$447,3, FALSE)</f>
        <v>Bicester</v>
      </c>
      <c r="E252" s="5">
        <v>0</v>
      </c>
      <c r="F252" s="5">
        <v>0</v>
      </c>
      <c r="G252" s="5">
        <v>0</v>
      </c>
      <c r="H252" s="5">
        <v>0</v>
      </c>
      <c r="I252" s="5">
        <v>0</v>
      </c>
      <c r="J252" s="5">
        <v>0</v>
      </c>
      <c r="K252" s="5">
        <v>0</v>
      </c>
      <c r="L252" s="5">
        <v>0</v>
      </c>
      <c r="M252" s="5">
        <v>0</v>
      </c>
      <c r="N252" s="5">
        <v>0</v>
      </c>
      <c r="O252" s="5">
        <v>0</v>
      </c>
      <c r="P252" s="5">
        <v>0</v>
      </c>
      <c r="Q252" s="5">
        <v>0</v>
      </c>
      <c r="R252" s="5">
        <v>0</v>
      </c>
      <c r="S252" s="5">
        <v>0</v>
      </c>
    </row>
    <row r="253" spans="1:19" hidden="1" x14ac:dyDescent="0.35">
      <c r="A253" s="2" t="s">
        <v>14</v>
      </c>
      <c r="B253" s="1" t="s">
        <v>699</v>
      </c>
      <c r="C253" t="str">
        <f>VLOOKUP(B253,[2]Clothes!$B$5:$D$447,2, FALSE)</f>
        <v>Outside of MKCC</v>
      </c>
      <c r="D253" t="str">
        <f>VLOOKUP(B253,[2]Clothes!$B$5:$D$447,3, FALSE)</f>
        <v>Outside of MKCC - Other</v>
      </c>
      <c r="E253" s="5">
        <v>0</v>
      </c>
      <c r="F253" s="5">
        <v>0</v>
      </c>
      <c r="G253" s="5">
        <v>0</v>
      </c>
      <c r="H253" s="5">
        <v>0</v>
      </c>
      <c r="I253" s="5">
        <v>0</v>
      </c>
      <c r="J253" s="5">
        <v>0</v>
      </c>
      <c r="K253" s="5">
        <v>0</v>
      </c>
      <c r="L253" s="5">
        <v>0</v>
      </c>
      <c r="M253" s="5">
        <v>0</v>
      </c>
      <c r="N253" s="5">
        <v>0</v>
      </c>
      <c r="O253" s="5">
        <v>0</v>
      </c>
      <c r="P253" s="5">
        <v>0</v>
      </c>
      <c r="Q253" s="5">
        <v>0</v>
      </c>
      <c r="R253" s="5">
        <v>0</v>
      </c>
      <c r="S253" s="5">
        <v>0</v>
      </c>
    </row>
    <row r="254" spans="1:19" hidden="1" x14ac:dyDescent="0.35">
      <c r="A254" s="2" t="s">
        <v>14</v>
      </c>
      <c r="B254" s="1" t="s">
        <v>700</v>
      </c>
      <c r="C254" t="str">
        <f>VLOOKUP(B254,[2]Clothes!$B$5:$D$447,2, FALSE)</f>
        <v>Outside of MKCC</v>
      </c>
      <c r="D254" t="str">
        <f>VLOOKUP(B254,[2]Clothes!$B$5:$D$447,3, FALSE)</f>
        <v>Outside of MKCC - Other</v>
      </c>
      <c r="E254" s="5">
        <v>0</v>
      </c>
      <c r="F254" s="5">
        <v>0</v>
      </c>
      <c r="G254" s="5">
        <v>0</v>
      </c>
      <c r="H254" s="5">
        <v>0</v>
      </c>
      <c r="I254" s="5">
        <v>0</v>
      </c>
      <c r="J254" s="5">
        <v>0</v>
      </c>
      <c r="K254" s="5">
        <v>0</v>
      </c>
      <c r="L254" s="5">
        <v>0</v>
      </c>
      <c r="M254" s="5">
        <v>0</v>
      </c>
      <c r="N254" s="5">
        <v>0</v>
      </c>
      <c r="O254" s="5">
        <v>0</v>
      </c>
      <c r="P254" s="5">
        <v>0</v>
      </c>
      <c r="Q254" s="5">
        <v>0</v>
      </c>
      <c r="R254" s="5">
        <v>0</v>
      </c>
      <c r="S254" s="5">
        <v>0</v>
      </c>
    </row>
    <row r="255" spans="1:19" hidden="1" x14ac:dyDescent="0.35">
      <c r="A255" s="2" t="s">
        <v>14</v>
      </c>
      <c r="B255" s="1" t="s">
        <v>227</v>
      </c>
      <c r="C255" t="str">
        <f>VLOOKUP(B255,[2]Clothes!$B$5:$D$447,2, FALSE)</f>
        <v>Outside of MKCC</v>
      </c>
      <c r="D255" t="str">
        <f>VLOOKUP(B255,[2]Clothes!$B$5:$D$447,3, FALSE)</f>
        <v>Bicester</v>
      </c>
      <c r="E255" s="5">
        <v>1.5610000000000001E-2</v>
      </c>
      <c r="F255" s="5">
        <v>0</v>
      </c>
      <c r="G255" s="5">
        <v>0</v>
      </c>
      <c r="H255" s="5">
        <v>0</v>
      </c>
      <c r="I255" s="5">
        <v>0</v>
      </c>
      <c r="J255" s="5">
        <v>0</v>
      </c>
      <c r="K255" s="5">
        <v>0</v>
      </c>
      <c r="L255" s="5">
        <v>0</v>
      </c>
      <c r="M255" s="5">
        <v>0</v>
      </c>
      <c r="N255" s="5">
        <v>0</v>
      </c>
      <c r="O255" s="5">
        <v>0</v>
      </c>
      <c r="P255" s="5">
        <v>0</v>
      </c>
      <c r="Q255" s="5">
        <v>0</v>
      </c>
      <c r="R255" s="5">
        <v>0</v>
      </c>
      <c r="S255" s="5">
        <v>0.16703000000000001</v>
      </c>
    </row>
    <row r="256" spans="1:19" hidden="1" x14ac:dyDescent="0.35">
      <c r="A256" s="2" t="s">
        <v>14</v>
      </c>
      <c r="B256" s="1" t="s">
        <v>701</v>
      </c>
      <c r="C256" t="str">
        <f>VLOOKUP(B256,[2]Clothes!$B$5:$D$447,2, FALSE)</f>
        <v>Outside of MKCC</v>
      </c>
      <c r="D256" t="str">
        <f>VLOOKUP(B256,[2]Clothes!$B$5:$D$447,3, FALSE)</f>
        <v>Bicester</v>
      </c>
      <c r="E256" s="5">
        <v>7.2999999999999996E-4</v>
      </c>
      <c r="F256" s="5">
        <v>0</v>
      </c>
      <c r="G256" s="5">
        <v>0</v>
      </c>
      <c r="H256" s="5">
        <v>0</v>
      </c>
      <c r="I256" s="5">
        <v>0</v>
      </c>
      <c r="J256" s="5">
        <v>0</v>
      </c>
      <c r="K256" s="5">
        <v>0</v>
      </c>
      <c r="L256" s="5">
        <v>0</v>
      </c>
      <c r="M256" s="5">
        <v>0</v>
      </c>
      <c r="N256" s="5">
        <v>0</v>
      </c>
      <c r="O256" s="5">
        <v>0</v>
      </c>
      <c r="P256" s="5">
        <v>0</v>
      </c>
      <c r="Q256" s="5">
        <v>0</v>
      </c>
      <c r="R256" s="5">
        <v>0</v>
      </c>
      <c r="S256" s="5">
        <v>7.8300000000000002E-3</v>
      </c>
    </row>
    <row r="257" spans="1:19" hidden="1" x14ac:dyDescent="0.35">
      <c r="A257" s="2" t="s">
        <v>14</v>
      </c>
      <c r="B257" s="1" t="s">
        <v>232</v>
      </c>
      <c r="C257" t="str">
        <f>VLOOKUP(B257,[2]Clothes!$B$5:$D$447,2, FALSE)</f>
        <v>Outside of MKCC</v>
      </c>
      <c r="D257" t="str">
        <f>VLOOKUP(B257,[2]Clothes!$B$5:$D$447,3, FALSE)</f>
        <v>Bicester</v>
      </c>
      <c r="E257" s="5">
        <v>0</v>
      </c>
      <c r="F257" s="5">
        <v>0</v>
      </c>
      <c r="G257" s="5">
        <v>0</v>
      </c>
      <c r="H257" s="5">
        <v>0</v>
      </c>
      <c r="I257" s="5">
        <v>0</v>
      </c>
      <c r="J257" s="5">
        <v>0</v>
      </c>
      <c r="K257" s="5">
        <v>0</v>
      </c>
      <c r="L257" s="5">
        <v>0</v>
      </c>
      <c r="M257" s="5">
        <v>0</v>
      </c>
      <c r="N257" s="5">
        <v>0</v>
      </c>
      <c r="O257" s="5">
        <v>0</v>
      </c>
      <c r="P257" s="5">
        <v>0</v>
      </c>
      <c r="Q257" s="5">
        <v>0</v>
      </c>
      <c r="R257" s="5">
        <v>0</v>
      </c>
      <c r="S257" s="5">
        <v>0</v>
      </c>
    </row>
    <row r="258" spans="1:19" hidden="1" x14ac:dyDescent="0.35">
      <c r="A258" s="2" t="s">
        <v>14</v>
      </c>
      <c r="B258" s="1" t="s">
        <v>702</v>
      </c>
      <c r="C258" t="str">
        <f>VLOOKUP(B258,[2]Clothes!$B$5:$D$447,2, FALSE)</f>
        <v>Outside of MKCC</v>
      </c>
      <c r="D258" t="str">
        <f>VLOOKUP(B258,[2]Clothes!$B$5:$D$447,3, FALSE)</f>
        <v>Bicester</v>
      </c>
      <c r="E258" s="5">
        <v>0</v>
      </c>
      <c r="F258" s="5">
        <v>0</v>
      </c>
      <c r="G258" s="5">
        <v>0</v>
      </c>
      <c r="H258" s="5">
        <v>0</v>
      </c>
      <c r="I258" s="5">
        <v>0</v>
      </c>
      <c r="J258" s="5">
        <v>0</v>
      </c>
      <c r="K258" s="5">
        <v>0</v>
      </c>
      <c r="L258" s="5">
        <v>0</v>
      </c>
      <c r="M258" s="5">
        <v>0</v>
      </c>
      <c r="N258" s="5">
        <v>0</v>
      </c>
      <c r="O258" s="5">
        <v>0</v>
      </c>
      <c r="P258" s="5">
        <v>0</v>
      </c>
      <c r="Q258" s="5">
        <v>0</v>
      </c>
      <c r="R258" s="5">
        <v>0</v>
      </c>
      <c r="S258" s="5">
        <v>0</v>
      </c>
    </row>
    <row r="259" spans="1:19" hidden="1" x14ac:dyDescent="0.35">
      <c r="A259" s="2" t="s">
        <v>233</v>
      </c>
      <c r="B259" s="1" t="s">
        <v>703</v>
      </c>
      <c r="C259" t="str">
        <f>VLOOKUP(B259,[2]Clothes!$B$5:$D$447,2, FALSE)</f>
        <v>Outside of MKCC</v>
      </c>
      <c r="D259" t="str">
        <f>VLOOKUP(B259,[2]Clothes!$B$5:$D$447,3, FALSE)</f>
        <v>Outside of MKCC - Other</v>
      </c>
      <c r="E259" s="5">
        <v>0</v>
      </c>
      <c r="F259" s="5">
        <v>0</v>
      </c>
      <c r="G259" s="5">
        <v>0</v>
      </c>
      <c r="H259" s="5">
        <v>0</v>
      </c>
      <c r="I259" s="5">
        <v>0</v>
      </c>
      <c r="J259" s="5">
        <v>0</v>
      </c>
      <c r="K259" s="5">
        <v>0</v>
      </c>
      <c r="L259" s="5">
        <v>0</v>
      </c>
      <c r="M259" s="5">
        <v>0</v>
      </c>
      <c r="N259" s="5">
        <v>0</v>
      </c>
      <c r="O259" s="5">
        <v>0</v>
      </c>
      <c r="P259" s="5">
        <v>0</v>
      </c>
      <c r="Q259" s="5">
        <v>0</v>
      </c>
      <c r="R259" s="5">
        <v>0</v>
      </c>
      <c r="S259" s="5">
        <v>0</v>
      </c>
    </row>
    <row r="260" spans="1:19" hidden="1" x14ac:dyDescent="0.35">
      <c r="A260" s="2" t="s">
        <v>233</v>
      </c>
      <c r="B260" s="1" t="s">
        <v>704</v>
      </c>
      <c r="C260" t="str">
        <f>VLOOKUP(B260,[2]Clothes!$B$5:$D$447,2, FALSE)</f>
        <v>Outside of MKCC</v>
      </c>
      <c r="D260" t="str">
        <f>VLOOKUP(B260,[2]Clothes!$B$5:$D$447,3, FALSE)</f>
        <v>Bedford</v>
      </c>
      <c r="E260" s="5">
        <v>1.8239999999999999E-2</v>
      </c>
      <c r="F260" s="5">
        <v>0</v>
      </c>
      <c r="G260" s="5">
        <v>0</v>
      </c>
      <c r="H260" s="5">
        <v>0</v>
      </c>
      <c r="I260" s="5">
        <v>0</v>
      </c>
      <c r="J260" s="5">
        <v>0</v>
      </c>
      <c r="K260" s="5">
        <v>0</v>
      </c>
      <c r="L260" s="5">
        <v>0</v>
      </c>
      <c r="M260" s="5">
        <v>0</v>
      </c>
      <c r="N260" s="5">
        <v>0</v>
      </c>
      <c r="O260" s="5">
        <v>1.0869999999999999E-2</v>
      </c>
      <c r="P260" s="5">
        <v>0.19259999999999999</v>
      </c>
      <c r="Q260" s="5">
        <v>0</v>
      </c>
      <c r="R260" s="5">
        <v>0</v>
      </c>
      <c r="S260" s="5">
        <v>0</v>
      </c>
    </row>
    <row r="261" spans="1:19" hidden="1" x14ac:dyDescent="0.35">
      <c r="A261" s="2" t="s">
        <v>233</v>
      </c>
      <c r="B261" s="1" t="s">
        <v>234</v>
      </c>
      <c r="C261" t="str">
        <f>VLOOKUP(B261,[2]Clothes!$B$5:$D$447,2, FALSE)</f>
        <v>Outside of MKCC</v>
      </c>
      <c r="D261" t="str">
        <f>VLOOKUP(B261,[2]Clothes!$B$5:$D$447,3, FALSE)</f>
        <v>Outside of MKCC - Other</v>
      </c>
      <c r="E261" s="5">
        <v>0</v>
      </c>
      <c r="F261" s="5">
        <v>0</v>
      </c>
      <c r="G261" s="5">
        <v>0</v>
      </c>
      <c r="H261" s="5">
        <v>0</v>
      </c>
      <c r="I261" s="5">
        <v>0</v>
      </c>
      <c r="J261" s="5">
        <v>0</v>
      </c>
      <c r="K261" s="5">
        <v>0</v>
      </c>
      <c r="L261" s="5">
        <v>0</v>
      </c>
      <c r="M261" s="5">
        <v>0</v>
      </c>
      <c r="N261" s="5">
        <v>0</v>
      </c>
      <c r="O261" s="5">
        <v>0</v>
      </c>
      <c r="P261" s="5">
        <v>0</v>
      </c>
      <c r="Q261" s="5">
        <v>0</v>
      </c>
      <c r="R261" s="5">
        <v>0</v>
      </c>
      <c r="S261" s="5">
        <v>0</v>
      </c>
    </row>
    <row r="262" spans="1:19" hidden="1" x14ac:dyDescent="0.35">
      <c r="A262" s="2" t="s">
        <v>233</v>
      </c>
      <c r="B262" s="1" t="s">
        <v>235</v>
      </c>
      <c r="C262" t="str">
        <f>VLOOKUP(B262,[2]Clothes!$B$5:$D$447,2, FALSE)</f>
        <v>Outside of MKCC</v>
      </c>
      <c r="D262" t="str">
        <f>VLOOKUP(B262,[2]Clothes!$B$5:$D$447,3, FALSE)</f>
        <v>Bedford</v>
      </c>
      <c r="E262" s="5">
        <v>0</v>
      </c>
      <c r="F262" s="5">
        <v>0</v>
      </c>
      <c r="G262" s="5">
        <v>0</v>
      </c>
      <c r="H262" s="5">
        <v>0</v>
      </c>
      <c r="I262" s="5">
        <v>0</v>
      </c>
      <c r="J262" s="5">
        <v>0</v>
      </c>
      <c r="K262" s="5">
        <v>0</v>
      </c>
      <c r="L262" s="5">
        <v>0</v>
      </c>
      <c r="M262" s="5">
        <v>0</v>
      </c>
      <c r="N262" s="5">
        <v>0</v>
      </c>
      <c r="O262" s="5">
        <v>0</v>
      </c>
      <c r="P262" s="5">
        <v>0</v>
      </c>
      <c r="Q262" s="5">
        <v>0</v>
      </c>
      <c r="R262" s="5">
        <v>0</v>
      </c>
      <c r="S262" s="5">
        <v>0</v>
      </c>
    </row>
    <row r="263" spans="1:19" hidden="1" x14ac:dyDescent="0.35">
      <c r="A263" s="2" t="s">
        <v>233</v>
      </c>
      <c r="B263" s="1" t="s">
        <v>236</v>
      </c>
      <c r="C263" t="str">
        <f>VLOOKUP(B263,[2]Clothes!$B$5:$D$447,2, FALSE)</f>
        <v>Outside of MKCC</v>
      </c>
      <c r="D263" t="str">
        <f>VLOOKUP(B263,[2]Clothes!$B$5:$D$447,3, FALSE)</f>
        <v>Outside of MKCC - Other</v>
      </c>
      <c r="E263" s="5">
        <v>1.2899999999999999E-3</v>
      </c>
      <c r="F263" s="5">
        <v>0</v>
      </c>
      <c r="G263" s="5">
        <v>0</v>
      </c>
      <c r="H263" s="5">
        <v>0</v>
      </c>
      <c r="I263" s="5">
        <v>3.0460000000000001E-2</v>
      </c>
      <c r="J263" s="5">
        <v>0</v>
      </c>
      <c r="K263" s="5">
        <v>0</v>
      </c>
      <c r="L263" s="5">
        <v>0</v>
      </c>
      <c r="M263" s="5">
        <v>0</v>
      </c>
      <c r="N263" s="5">
        <v>0</v>
      </c>
      <c r="O263" s="5">
        <v>0</v>
      </c>
      <c r="P263" s="5">
        <v>0</v>
      </c>
      <c r="Q263" s="5">
        <v>0</v>
      </c>
      <c r="R263" s="5">
        <v>0</v>
      </c>
      <c r="S263" s="5">
        <v>0</v>
      </c>
    </row>
    <row r="264" spans="1:19" hidden="1" x14ac:dyDescent="0.35">
      <c r="A264" s="2" t="s">
        <v>233</v>
      </c>
      <c r="B264" s="1" t="s">
        <v>237</v>
      </c>
      <c r="C264" t="str">
        <f>VLOOKUP(B264,[2]Clothes!$B$5:$D$447,2, FALSE)</f>
        <v>Outside of MKCC</v>
      </c>
      <c r="D264" t="str">
        <f>VLOOKUP(B264,[2]Clothes!$B$5:$D$447,3, FALSE)</f>
        <v>Outside of MKCC - Other</v>
      </c>
      <c r="E264" s="5">
        <v>0</v>
      </c>
      <c r="F264" s="5">
        <v>0</v>
      </c>
      <c r="G264" s="5">
        <v>0</v>
      </c>
      <c r="H264" s="5">
        <v>0</v>
      </c>
      <c r="I264" s="5">
        <v>0</v>
      </c>
      <c r="J264" s="5">
        <v>0</v>
      </c>
      <c r="K264" s="5">
        <v>0</v>
      </c>
      <c r="L264" s="5">
        <v>0</v>
      </c>
      <c r="M264" s="5">
        <v>0</v>
      </c>
      <c r="N264" s="5">
        <v>0</v>
      </c>
      <c r="O264" s="5">
        <v>0</v>
      </c>
      <c r="P264" s="5">
        <v>0</v>
      </c>
      <c r="Q264" s="5">
        <v>0</v>
      </c>
      <c r="R264" s="5">
        <v>0</v>
      </c>
      <c r="S264" s="5">
        <v>0</v>
      </c>
    </row>
    <row r="265" spans="1:19" hidden="1" x14ac:dyDescent="0.35">
      <c r="A265" s="2" t="s">
        <v>233</v>
      </c>
      <c r="B265" s="1" t="s">
        <v>239</v>
      </c>
      <c r="C265" t="str">
        <f>VLOOKUP(B265,[2]Clothes!$B$5:$D$447,2, FALSE)</f>
        <v>Outside of MKCC</v>
      </c>
      <c r="D265" t="str">
        <f>VLOOKUP(B265,[2]Clothes!$B$5:$D$447,3, FALSE)</f>
        <v>Outside of MKCC - Other</v>
      </c>
      <c r="E265" s="5">
        <v>0</v>
      </c>
      <c r="F265" s="5">
        <v>0</v>
      </c>
      <c r="G265" s="5">
        <v>0</v>
      </c>
      <c r="H265" s="5">
        <v>0</v>
      </c>
      <c r="I265" s="5">
        <v>0</v>
      </c>
      <c r="J265" s="5">
        <v>0</v>
      </c>
      <c r="K265" s="5">
        <v>0</v>
      </c>
      <c r="L265" s="5">
        <v>0</v>
      </c>
      <c r="M265" s="5">
        <v>0</v>
      </c>
      <c r="N265" s="5">
        <v>0</v>
      </c>
      <c r="O265" s="5">
        <v>0</v>
      </c>
      <c r="P265" s="5">
        <v>0</v>
      </c>
      <c r="Q265" s="5">
        <v>0</v>
      </c>
      <c r="R265" s="5">
        <v>0</v>
      </c>
      <c r="S265" s="5">
        <v>0</v>
      </c>
    </row>
    <row r="266" spans="1:19" hidden="1" x14ac:dyDescent="0.35">
      <c r="A266" s="2" t="s">
        <v>233</v>
      </c>
      <c r="B266" s="1" t="s">
        <v>240</v>
      </c>
      <c r="C266" t="str">
        <f>VLOOKUP(B266,[2]Clothes!$B$5:$D$447,2, FALSE)</f>
        <v>Outside of MKCC</v>
      </c>
      <c r="D266" t="str">
        <f>VLOOKUP(B266,[2]Clothes!$B$5:$D$447,3, FALSE)</f>
        <v>Leighton Buzzard</v>
      </c>
      <c r="E266" s="5">
        <v>0</v>
      </c>
      <c r="F266" s="5">
        <v>0</v>
      </c>
      <c r="G266" s="5">
        <v>0</v>
      </c>
      <c r="H266" s="5">
        <v>0</v>
      </c>
      <c r="I266" s="5">
        <v>0</v>
      </c>
      <c r="J266" s="5">
        <v>0</v>
      </c>
      <c r="K266" s="5">
        <v>0</v>
      </c>
      <c r="L266" s="5">
        <v>0</v>
      </c>
      <c r="M266" s="5">
        <v>0</v>
      </c>
      <c r="N266" s="5">
        <v>0</v>
      </c>
      <c r="O266" s="5">
        <v>0</v>
      </c>
      <c r="P266" s="5">
        <v>0</v>
      </c>
      <c r="Q266" s="5">
        <v>0</v>
      </c>
      <c r="R266" s="5">
        <v>0</v>
      </c>
      <c r="S266" s="5">
        <v>0</v>
      </c>
    </row>
    <row r="267" spans="1:19" hidden="1" x14ac:dyDescent="0.35">
      <c r="A267" s="2" t="s">
        <v>233</v>
      </c>
      <c r="B267" s="1" t="s">
        <v>242</v>
      </c>
      <c r="C267" t="str">
        <f>VLOOKUP(B267,[2]Clothes!$B$5:$D$447,2, FALSE)</f>
        <v>Outside of MKCC</v>
      </c>
      <c r="D267" t="str">
        <f>VLOOKUP(B267,[2]Clothes!$B$5:$D$447,3, FALSE)</f>
        <v>Bedford</v>
      </c>
      <c r="E267" s="5">
        <v>0</v>
      </c>
      <c r="F267" s="5">
        <v>0</v>
      </c>
      <c r="G267" s="5">
        <v>0</v>
      </c>
      <c r="H267" s="5">
        <v>0</v>
      </c>
      <c r="I267" s="5">
        <v>0</v>
      </c>
      <c r="J267" s="5">
        <v>0</v>
      </c>
      <c r="K267" s="5">
        <v>0</v>
      </c>
      <c r="L267" s="5">
        <v>0</v>
      </c>
      <c r="M267" s="5">
        <v>0</v>
      </c>
      <c r="N267" s="5">
        <v>0</v>
      </c>
      <c r="O267" s="5">
        <v>0</v>
      </c>
      <c r="P267" s="5">
        <v>0</v>
      </c>
      <c r="Q267" s="5">
        <v>0</v>
      </c>
      <c r="R267" s="5">
        <v>0</v>
      </c>
      <c r="S267" s="5">
        <v>0</v>
      </c>
    </row>
    <row r="268" spans="1:19" hidden="1" x14ac:dyDescent="0.35">
      <c r="A268" s="2" t="s">
        <v>233</v>
      </c>
      <c r="B268" s="1" t="s">
        <v>705</v>
      </c>
      <c r="C268" t="str">
        <f>VLOOKUP(B268,[2]Clothes!$B$5:$D$447,2, FALSE)</f>
        <v>Outside of MKCC</v>
      </c>
      <c r="D268" t="str">
        <f>VLOOKUP(B268,[2]Clothes!$B$5:$D$447,3, FALSE)</f>
        <v>Outside of MKCC - Other</v>
      </c>
      <c r="E268" s="5">
        <v>0</v>
      </c>
      <c r="F268" s="5">
        <v>0</v>
      </c>
      <c r="G268" s="5">
        <v>0</v>
      </c>
      <c r="H268" s="5">
        <v>0</v>
      </c>
      <c r="I268" s="5">
        <v>0</v>
      </c>
      <c r="J268" s="5">
        <v>0</v>
      </c>
      <c r="K268" s="5">
        <v>0</v>
      </c>
      <c r="L268" s="5">
        <v>0</v>
      </c>
      <c r="M268" s="5">
        <v>0</v>
      </c>
      <c r="N268" s="5">
        <v>0</v>
      </c>
      <c r="O268" s="5">
        <v>0</v>
      </c>
      <c r="P268" s="5">
        <v>0</v>
      </c>
      <c r="Q268" s="5">
        <v>0</v>
      </c>
      <c r="R268" s="5">
        <v>0</v>
      </c>
      <c r="S268" s="5">
        <v>0</v>
      </c>
    </row>
    <row r="269" spans="1:19" hidden="1" x14ac:dyDescent="0.35">
      <c r="A269" s="2" t="s">
        <v>233</v>
      </c>
      <c r="B269" s="1" t="s">
        <v>706</v>
      </c>
      <c r="C269" t="str">
        <f>VLOOKUP(B269,[2]Clothes!$B$5:$D$447,2, FALSE)</f>
        <v>Outside of MKCC</v>
      </c>
      <c r="D269" t="str">
        <f>VLOOKUP(B269,[2]Clothes!$B$5:$D$447,3, FALSE)</f>
        <v>Outside of MKCC - Other</v>
      </c>
      <c r="E269" s="5">
        <v>0</v>
      </c>
      <c r="F269" s="5">
        <v>0</v>
      </c>
      <c r="G269" s="5">
        <v>0</v>
      </c>
      <c r="H269" s="5">
        <v>0</v>
      </c>
      <c r="I269" s="5">
        <v>0</v>
      </c>
      <c r="J269" s="5">
        <v>0</v>
      </c>
      <c r="K269" s="5">
        <v>0</v>
      </c>
      <c r="L269" s="5">
        <v>0</v>
      </c>
      <c r="M269" s="5">
        <v>0</v>
      </c>
      <c r="N269" s="5">
        <v>0</v>
      </c>
      <c r="O269" s="5">
        <v>0</v>
      </c>
      <c r="P269" s="5">
        <v>0</v>
      </c>
      <c r="Q269" s="5">
        <v>0</v>
      </c>
      <c r="R269" s="5">
        <v>0</v>
      </c>
      <c r="S269" s="5">
        <v>0</v>
      </c>
    </row>
    <row r="270" spans="1:19" hidden="1" x14ac:dyDescent="0.35">
      <c r="A270" s="2" t="s">
        <v>233</v>
      </c>
      <c r="B270" s="1" t="s">
        <v>244</v>
      </c>
      <c r="C270" t="str">
        <f>VLOOKUP(B270,[2]Clothes!$B$5:$D$447,2, FALSE)</f>
        <v>Outside of MKCC</v>
      </c>
      <c r="D270" t="str">
        <f>VLOOKUP(B270,[2]Clothes!$B$5:$D$447,3, FALSE)</f>
        <v>Outside of MKCC - Other</v>
      </c>
      <c r="E270" s="5">
        <v>6.1199999999999996E-3</v>
      </c>
      <c r="F270" s="5">
        <v>0</v>
      </c>
      <c r="G270" s="5">
        <v>0</v>
      </c>
      <c r="H270" s="5">
        <v>0</v>
      </c>
      <c r="I270" s="5">
        <v>0</v>
      </c>
      <c r="J270" s="5">
        <v>0</v>
      </c>
      <c r="K270" s="5">
        <v>0</v>
      </c>
      <c r="L270" s="5">
        <v>0</v>
      </c>
      <c r="M270" s="5">
        <v>0</v>
      </c>
      <c r="N270" s="5">
        <v>0</v>
      </c>
      <c r="O270" s="5">
        <v>0</v>
      </c>
      <c r="P270" s="5">
        <v>0</v>
      </c>
      <c r="Q270" s="5">
        <v>4.6350000000000002E-2</v>
      </c>
      <c r="R270" s="5">
        <v>0</v>
      </c>
      <c r="S270" s="5">
        <v>0</v>
      </c>
    </row>
    <row r="271" spans="1:19" hidden="1" x14ac:dyDescent="0.35">
      <c r="A271" s="2" t="s">
        <v>233</v>
      </c>
      <c r="B271" s="1" t="s">
        <v>245</v>
      </c>
      <c r="C271" t="str">
        <f>VLOOKUP(B271,[2]Clothes!$B$5:$D$447,2, FALSE)</f>
        <v>Outside of MKCC</v>
      </c>
      <c r="D271" t="str">
        <f>VLOOKUP(B271,[2]Clothes!$B$5:$D$447,3, FALSE)</f>
        <v>Outside of MKCC - Other</v>
      </c>
      <c r="E271" s="5">
        <v>0</v>
      </c>
      <c r="F271" s="5">
        <v>0</v>
      </c>
      <c r="G271" s="5">
        <v>0</v>
      </c>
      <c r="H271" s="5">
        <v>0</v>
      </c>
      <c r="I271" s="5">
        <v>0</v>
      </c>
      <c r="J271" s="5">
        <v>0</v>
      </c>
      <c r="K271" s="5">
        <v>0</v>
      </c>
      <c r="L271" s="5">
        <v>0</v>
      </c>
      <c r="M271" s="5">
        <v>0</v>
      </c>
      <c r="N271" s="5">
        <v>0</v>
      </c>
      <c r="O271" s="5">
        <v>0</v>
      </c>
      <c r="P271" s="5">
        <v>0</v>
      </c>
      <c r="Q271" s="5">
        <v>0</v>
      </c>
      <c r="R271" s="5">
        <v>0</v>
      </c>
      <c r="S271" s="5">
        <v>0</v>
      </c>
    </row>
    <row r="272" spans="1:19" hidden="1" x14ac:dyDescent="0.35">
      <c r="A272" s="2" t="s">
        <v>233</v>
      </c>
      <c r="B272" s="1" t="s">
        <v>246</v>
      </c>
      <c r="C272" t="str">
        <f>VLOOKUP(B272,[2]Clothes!$B$5:$D$447,2, FALSE)</f>
        <v>Outside of MKCC</v>
      </c>
      <c r="D272" t="str">
        <f>VLOOKUP(B272,[2]Clothes!$B$5:$D$447,3, FALSE)</f>
        <v>Northampton</v>
      </c>
      <c r="E272" s="5">
        <v>1.5200000000000001E-3</v>
      </c>
      <c r="F272" s="5">
        <v>3.0290000000000001E-2</v>
      </c>
      <c r="G272" s="5">
        <v>0</v>
      </c>
      <c r="H272" s="5">
        <v>0</v>
      </c>
      <c r="I272" s="5">
        <v>0</v>
      </c>
      <c r="J272" s="5">
        <v>0</v>
      </c>
      <c r="K272" s="5">
        <v>0</v>
      </c>
      <c r="L272" s="5">
        <v>0</v>
      </c>
      <c r="M272" s="5">
        <v>0</v>
      </c>
      <c r="N272" s="5">
        <v>0</v>
      </c>
      <c r="O272" s="5">
        <v>0</v>
      </c>
      <c r="P272" s="5">
        <v>0</v>
      </c>
      <c r="Q272" s="5">
        <v>0</v>
      </c>
      <c r="R272" s="5">
        <v>0</v>
      </c>
      <c r="S272" s="5">
        <v>0</v>
      </c>
    </row>
    <row r="273" spans="1:19" hidden="1" x14ac:dyDescent="0.35">
      <c r="A273" s="2" t="s">
        <v>233</v>
      </c>
      <c r="B273" s="1" t="s">
        <v>707</v>
      </c>
      <c r="C273" t="str">
        <f>VLOOKUP(B273,[2]Clothes!$B$5:$D$447,2, FALSE)</f>
        <v>Outside of MKCC</v>
      </c>
      <c r="D273" t="str">
        <f>VLOOKUP(B273,[2]Clothes!$B$5:$D$447,3, FALSE)</f>
        <v>Outside of MKCC - Other</v>
      </c>
      <c r="E273" s="5">
        <v>0</v>
      </c>
      <c r="F273" s="5">
        <v>0</v>
      </c>
      <c r="G273" s="5">
        <v>0</v>
      </c>
      <c r="H273" s="5">
        <v>0</v>
      </c>
      <c r="I273" s="5">
        <v>0</v>
      </c>
      <c r="J273" s="5">
        <v>0</v>
      </c>
      <c r="K273" s="5">
        <v>0</v>
      </c>
      <c r="L273" s="5">
        <v>0</v>
      </c>
      <c r="M273" s="5">
        <v>0</v>
      </c>
      <c r="N273" s="5">
        <v>0</v>
      </c>
      <c r="O273" s="5">
        <v>0</v>
      </c>
      <c r="P273" s="5">
        <v>0</v>
      </c>
      <c r="Q273" s="5">
        <v>0</v>
      </c>
      <c r="R273" s="5">
        <v>0</v>
      </c>
      <c r="S273" s="5">
        <v>0</v>
      </c>
    </row>
    <row r="274" spans="1:19" hidden="1" x14ac:dyDescent="0.35">
      <c r="A274" s="2" t="s">
        <v>233</v>
      </c>
      <c r="B274" s="1" t="s">
        <v>247</v>
      </c>
      <c r="C274" t="str">
        <f>VLOOKUP(B274,[2]Clothes!$B$5:$D$447,2, FALSE)</f>
        <v>Outside of MKCC</v>
      </c>
      <c r="D274" t="str">
        <f>VLOOKUP(B274,[2]Clothes!$B$5:$D$447,3, FALSE)</f>
        <v>Outside of MKCC - Other</v>
      </c>
      <c r="E274" s="5">
        <v>0</v>
      </c>
      <c r="F274" s="5">
        <v>0</v>
      </c>
      <c r="G274" s="5">
        <v>0</v>
      </c>
      <c r="H274" s="5">
        <v>0</v>
      </c>
      <c r="I274" s="5">
        <v>0</v>
      </c>
      <c r="J274" s="5">
        <v>0</v>
      </c>
      <c r="K274" s="5">
        <v>0</v>
      </c>
      <c r="L274" s="5">
        <v>0</v>
      </c>
      <c r="M274" s="5">
        <v>0</v>
      </c>
      <c r="N274" s="5">
        <v>0</v>
      </c>
      <c r="O274" s="5">
        <v>0</v>
      </c>
      <c r="P274" s="5">
        <v>0</v>
      </c>
      <c r="Q274" s="5">
        <v>0</v>
      </c>
      <c r="R274" s="5">
        <v>0</v>
      </c>
      <c r="S274" s="5">
        <v>0</v>
      </c>
    </row>
    <row r="275" spans="1:19" hidden="1" x14ac:dyDescent="0.35">
      <c r="A275" s="2" t="s">
        <v>233</v>
      </c>
      <c r="B275" s="1" t="s">
        <v>248</v>
      </c>
      <c r="C275" t="str">
        <f>VLOOKUP(B275,[2]Clothes!$B$5:$D$447,2, FALSE)</f>
        <v>Outside of MKCC</v>
      </c>
      <c r="D275" t="str">
        <f>VLOOKUP(B275,[2]Clothes!$B$5:$D$447,3, FALSE)</f>
        <v>Outside of MKCC - Other</v>
      </c>
      <c r="E275" s="5">
        <v>0</v>
      </c>
      <c r="F275" s="5">
        <v>0</v>
      </c>
      <c r="G275" s="5">
        <v>0</v>
      </c>
      <c r="H275" s="5">
        <v>0</v>
      </c>
      <c r="I275" s="5">
        <v>0</v>
      </c>
      <c r="J275" s="5">
        <v>0</v>
      </c>
      <c r="K275" s="5">
        <v>0</v>
      </c>
      <c r="L275" s="5">
        <v>0</v>
      </c>
      <c r="M275" s="5">
        <v>0</v>
      </c>
      <c r="N275" s="5">
        <v>0</v>
      </c>
      <c r="O275" s="5">
        <v>0</v>
      </c>
      <c r="P275" s="5">
        <v>0</v>
      </c>
      <c r="Q275" s="5">
        <v>0</v>
      </c>
      <c r="R275" s="5">
        <v>0</v>
      </c>
      <c r="S275" s="5">
        <v>0</v>
      </c>
    </row>
    <row r="276" spans="1:19" hidden="1" x14ac:dyDescent="0.35">
      <c r="A276" s="2" t="s">
        <v>233</v>
      </c>
      <c r="B276" s="1" t="s">
        <v>708</v>
      </c>
      <c r="C276" t="str">
        <f>VLOOKUP(B276,[2]Clothes!$B$5:$D$447,2, FALSE)</f>
        <v>Outside of MKCC</v>
      </c>
      <c r="D276" t="str">
        <f>VLOOKUP(B276,[2]Clothes!$B$5:$D$447,3, FALSE)</f>
        <v>Bedford</v>
      </c>
      <c r="E276" s="5">
        <v>0</v>
      </c>
      <c r="F276" s="5">
        <v>0</v>
      </c>
      <c r="G276" s="5">
        <v>0</v>
      </c>
      <c r="H276" s="5">
        <v>0</v>
      </c>
      <c r="I276" s="5">
        <v>0</v>
      </c>
      <c r="J276" s="5">
        <v>0</v>
      </c>
      <c r="K276" s="5">
        <v>0</v>
      </c>
      <c r="L276" s="5">
        <v>0</v>
      </c>
      <c r="M276" s="5">
        <v>0</v>
      </c>
      <c r="N276" s="5">
        <v>0</v>
      </c>
      <c r="O276" s="5">
        <v>0</v>
      </c>
      <c r="P276" s="5">
        <v>0</v>
      </c>
      <c r="Q276" s="5">
        <v>0</v>
      </c>
      <c r="R276" s="5">
        <v>0</v>
      </c>
      <c r="S276" s="5">
        <v>0</v>
      </c>
    </row>
    <row r="277" spans="1:19" hidden="1" x14ac:dyDescent="0.35">
      <c r="A277" s="2" t="s">
        <v>233</v>
      </c>
      <c r="B277" s="1" t="s">
        <v>709</v>
      </c>
      <c r="C277" t="str">
        <f>VLOOKUP(B277,[2]Clothes!$B$5:$D$447,2, FALSE)</f>
        <v>Outside of MKCC</v>
      </c>
      <c r="D277" t="str">
        <f>VLOOKUP(B277,[2]Clothes!$B$5:$D$447,3, FALSE)</f>
        <v>Outside of MKCC - Other</v>
      </c>
      <c r="E277" s="5">
        <v>8.3000000000000001E-4</v>
      </c>
      <c r="F277" s="5">
        <v>0</v>
      </c>
      <c r="G277" s="5">
        <v>0</v>
      </c>
      <c r="H277" s="5">
        <v>0</v>
      </c>
      <c r="I277" s="5">
        <v>0</v>
      </c>
      <c r="J277" s="5">
        <v>0</v>
      </c>
      <c r="K277" s="5">
        <v>0</v>
      </c>
      <c r="L277" s="5">
        <v>0</v>
      </c>
      <c r="M277" s="5">
        <v>7.45E-3</v>
      </c>
      <c r="N277" s="5">
        <v>0</v>
      </c>
      <c r="O277" s="5">
        <v>0</v>
      </c>
      <c r="P277" s="5">
        <v>0</v>
      </c>
      <c r="Q277" s="5">
        <v>0</v>
      </c>
      <c r="R277" s="5">
        <v>0</v>
      </c>
      <c r="S277" s="5">
        <v>0</v>
      </c>
    </row>
    <row r="278" spans="1:19" hidden="1" x14ac:dyDescent="0.35">
      <c r="A278" s="2" t="s">
        <v>233</v>
      </c>
      <c r="B278" s="1" t="s">
        <v>710</v>
      </c>
      <c r="C278" t="str">
        <f>VLOOKUP(B278,[2]Clothes!$B$5:$D$447,2, FALSE)</f>
        <v>Outside of MKCC</v>
      </c>
      <c r="D278" t="str">
        <f>VLOOKUP(B278,[2]Clothes!$B$5:$D$447,3, FALSE)</f>
        <v>Bedford</v>
      </c>
      <c r="E278" s="5">
        <v>0</v>
      </c>
      <c r="F278" s="5">
        <v>0</v>
      </c>
      <c r="G278" s="5">
        <v>0</v>
      </c>
      <c r="H278" s="5">
        <v>0</v>
      </c>
      <c r="I278" s="5">
        <v>0</v>
      </c>
      <c r="J278" s="5">
        <v>0</v>
      </c>
      <c r="K278" s="5">
        <v>0</v>
      </c>
      <c r="L278" s="5">
        <v>0</v>
      </c>
      <c r="M278" s="5">
        <v>0</v>
      </c>
      <c r="N278" s="5">
        <v>0</v>
      </c>
      <c r="O278" s="5">
        <v>0</v>
      </c>
      <c r="P278" s="5">
        <v>0</v>
      </c>
      <c r="Q278" s="5">
        <v>0</v>
      </c>
      <c r="R278" s="5">
        <v>0</v>
      </c>
      <c r="S278" s="5">
        <v>0</v>
      </c>
    </row>
    <row r="279" spans="1:19" hidden="1" x14ac:dyDescent="0.35">
      <c r="A279" s="2" t="s">
        <v>233</v>
      </c>
      <c r="B279" s="1" t="s">
        <v>711</v>
      </c>
      <c r="C279" t="str">
        <f>VLOOKUP(B279,[2]Clothes!$B$5:$D$447,2, FALSE)</f>
        <v>Outside of MKCC</v>
      </c>
      <c r="D279" t="str">
        <f>VLOOKUP(B279,[2]Clothes!$B$5:$D$447,3, FALSE)</f>
        <v>Outside of MKCC - Other</v>
      </c>
      <c r="E279" s="5">
        <v>0</v>
      </c>
      <c r="F279" s="5">
        <v>0</v>
      </c>
      <c r="G279" s="5">
        <v>0</v>
      </c>
      <c r="H279" s="5">
        <v>0</v>
      </c>
      <c r="I279" s="5">
        <v>0</v>
      </c>
      <c r="J279" s="5">
        <v>0</v>
      </c>
      <c r="K279" s="5">
        <v>0</v>
      </c>
      <c r="L279" s="5">
        <v>0</v>
      </c>
      <c r="M279" s="5">
        <v>0</v>
      </c>
      <c r="N279" s="5">
        <v>0</v>
      </c>
      <c r="O279" s="5">
        <v>0</v>
      </c>
      <c r="P279" s="5">
        <v>0</v>
      </c>
      <c r="Q279" s="5">
        <v>0</v>
      </c>
      <c r="R279" s="5">
        <v>0</v>
      </c>
      <c r="S279" s="5">
        <v>0</v>
      </c>
    </row>
    <row r="280" spans="1:19" hidden="1" x14ac:dyDescent="0.35">
      <c r="A280" s="2" t="s">
        <v>233</v>
      </c>
      <c r="B280" s="1" t="s">
        <v>712</v>
      </c>
      <c r="C280" t="str">
        <f>VLOOKUP(B280,[2]Clothes!$B$5:$D$447,2, FALSE)</f>
        <v>Outside of MKCC</v>
      </c>
      <c r="D280" t="str">
        <f>VLOOKUP(B280,[2]Clothes!$B$5:$D$447,3, FALSE)</f>
        <v>Banbury</v>
      </c>
      <c r="E280" s="5">
        <v>0</v>
      </c>
      <c r="F280" s="5">
        <v>0</v>
      </c>
      <c r="G280" s="5">
        <v>0</v>
      </c>
      <c r="H280" s="5">
        <v>0</v>
      </c>
      <c r="I280" s="5">
        <v>0</v>
      </c>
      <c r="J280" s="5">
        <v>0</v>
      </c>
      <c r="K280" s="5">
        <v>0</v>
      </c>
      <c r="L280" s="5">
        <v>0</v>
      </c>
      <c r="M280" s="5">
        <v>0</v>
      </c>
      <c r="N280" s="5">
        <v>0</v>
      </c>
      <c r="O280" s="5">
        <v>0</v>
      </c>
      <c r="P280" s="5">
        <v>0</v>
      </c>
      <c r="Q280" s="5">
        <v>0</v>
      </c>
      <c r="R280" s="5">
        <v>0</v>
      </c>
      <c r="S280" s="5">
        <v>0</v>
      </c>
    </row>
    <row r="281" spans="1:19" hidden="1" x14ac:dyDescent="0.35">
      <c r="A281" s="2" t="s">
        <v>233</v>
      </c>
      <c r="B281" s="1" t="s">
        <v>713</v>
      </c>
      <c r="C281" t="str">
        <f>VLOOKUP(B281,[2]Clothes!$B$5:$D$447,2, FALSE)</f>
        <v>Outside of MKCC</v>
      </c>
      <c r="D281" t="str">
        <f>VLOOKUP(B281,[2]Clothes!$B$5:$D$447,3, FALSE)</f>
        <v>Northampton</v>
      </c>
      <c r="E281" s="5">
        <v>0</v>
      </c>
      <c r="F281" s="5">
        <v>0</v>
      </c>
      <c r="G281" s="5">
        <v>0</v>
      </c>
      <c r="H281" s="5">
        <v>0</v>
      </c>
      <c r="I281" s="5">
        <v>0</v>
      </c>
      <c r="J281" s="5">
        <v>0</v>
      </c>
      <c r="K281" s="5">
        <v>0</v>
      </c>
      <c r="L281" s="5">
        <v>0</v>
      </c>
      <c r="M281" s="5">
        <v>0</v>
      </c>
      <c r="N281" s="5">
        <v>0</v>
      </c>
      <c r="O281" s="5">
        <v>0</v>
      </c>
      <c r="P281" s="5">
        <v>0</v>
      </c>
      <c r="Q281" s="5">
        <v>0</v>
      </c>
      <c r="R281" s="5">
        <v>0</v>
      </c>
      <c r="S281" s="5">
        <v>0</v>
      </c>
    </row>
    <row r="282" spans="1:19" hidden="1" x14ac:dyDescent="0.35">
      <c r="A282" s="2" t="s">
        <v>233</v>
      </c>
      <c r="B282" s="1" t="s">
        <v>714</v>
      </c>
      <c r="C282" t="str">
        <f>VLOOKUP(B282,[2]Clothes!$B$5:$D$447,2, FALSE)</f>
        <v>Outside of MKCC</v>
      </c>
      <c r="D282" t="str">
        <f>VLOOKUP(B282,[2]Clothes!$B$5:$D$447,3, FALSE)</f>
        <v>Outside of MKCC - Other</v>
      </c>
      <c r="E282" s="5">
        <v>0</v>
      </c>
      <c r="F282" s="5">
        <v>0</v>
      </c>
      <c r="G282" s="5">
        <v>0</v>
      </c>
      <c r="H282" s="5">
        <v>0</v>
      </c>
      <c r="I282" s="5">
        <v>0</v>
      </c>
      <c r="J282" s="5">
        <v>0</v>
      </c>
      <c r="K282" s="5">
        <v>0</v>
      </c>
      <c r="L282" s="5">
        <v>0</v>
      </c>
      <c r="M282" s="5">
        <v>0</v>
      </c>
      <c r="N282" s="5">
        <v>0</v>
      </c>
      <c r="O282" s="5">
        <v>0</v>
      </c>
      <c r="P282" s="5">
        <v>0</v>
      </c>
      <c r="Q282" s="5">
        <v>0</v>
      </c>
      <c r="R282" s="5">
        <v>0</v>
      </c>
      <c r="S282" s="5">
        <v>0</v>
      </c>
    </row>
    <row r="283" spans="1:19" hidden="1" x14ac:dyDescent="0.35">
      <c r="A283" s="2" t="s">
        <v>233</v>
      </c>
      <c r="B283" s="1" t="s">
        <v>715</v>
      </c>
      <c r="C283" t="str">
        <f>VLOOKUP(B283,[2]Clothes!$B$5:$D$447,2, FALSE)</f>
        <v>Outside of MKCC</v>
      </c>
      <c r="D283" t="str">
        <f>VLOOKUP(B283,[2]Clothes!$B$5:$D$447,3, FALSE)</f>
        <v>Outside of MKCC - Other</v>
      </c>
      <c r="E283" s="5">
        <v>0</v>
      </c>
      <c r="F283" s="5">
        <v>0</v>
      </c>
      <c r="G283" s="5">
        <v>0</v>
      </c>
      <c r="H283" s="5">
        <v>0</v>
      </c>
      <c r="I283" s="5">
        <v>0</v>
      </c>
      <c r="J283" s="5">
        <v>0</v>
      </c>
      <c r="K283" s="5">
        <v>0</v>
      </c>
      <c r="L283" s="5">
        <v>0</v>
      </c>
      <c r="M283" s="5">
        <v>0</v>
      </c>
      <c r="N283" s="5">
        <v>0</v>
      </c>
      <c r="O283" s="5">
        <v>0</v>
      </c>
      <c r="P283" s="5">
        <v>0</v>
      </c>
      <c r="Q283" s="5">
        <v>0</v>
      </c>
      <c r="R283" s="5">
        <v>0</v>
      </c>
      <c r="S283" s="5">
        <v>0</v>
      </c>
    </row>
    <row r="284" spans="1:19" hidden="1" x14ac:dyDescent="0.35">
      <c r="A284" s="2" t="s">
        <v>233</v>
      </c>
      <c r="B284" s="1" t="s">
        <v>716</v>
      </c>
      <c r="C284" t="str">
        <f>VLOOKUP(B284,[2]Clothes!$B$5:$D$447,2, FALSE)</f>
        <v>Outside of MKCC</v>
      </c>
      <c r="D284" t="str">
        <f>VLOOKUP(B284,[2]Clothes!$B$5:$D$447,3, FALSE)</f>
        <v>Banbury</v>
      </c>
      <c r="E284" s="5">
        <v>1.089E-2</v>
      </c>
      <c r="F284" s="5">
        <v>0</v>
      </c>
      <c r="G284" s="5">
        <v>7.7400000000000004E-3</v>
      </c>
      <c r="H284" s="5">
        <v>0</v>
      </c>
      <c r="I284" s="5">
        <v>0</v>
      </c>
      <c r="J284" s="5">
        <v>0</v>
      </c>
      <c r="K284" s="5">
        <v>0</v>
      </c>
      <c r="L284" s="5">
        <v>0</v>
      </c>
      <c r="M284" s="5">
        <v>4.7480000000000001E-2</v>
      </c>
      <c r="N284" s="5">
        <v>0</v>
      </c>
      <c r="O284" s="5">
        <v>0</v>
      </c>
      <c r="P284" s="5">
        <v>3.703E-2</v>
      </c>
      <c r="Q284" s="5">
        <v>0</v>
      </c>
      <c r="R284" s="5">
        <v>0</v>
      </c>
      <c r="S284" s="5">
        <v>1.5630000000000002E-2</v>
      </c>
    </row>
    <row r="285" spans="1:19" hidden="1" x14ac:dyDescent="0.35">
      <c r="A285" s="2" t="s">
        <v>233</v>
      </c>
      <c r="B285" s="1" t="s">
        <v>717</v>
      </c>
      <c r="C285" t="str">
        <f>VLOOKUP(B285,[2]Clothes!$B$5:$D$447,2, FALSE)</f>
        <v>Outside of MKCC</v>
      </c>
      <c r="D285" t="str">
        <f>VLOOKUP(B285,[2]Clothes!$B$5:$D$447,3, FALSE)</f>
        <v>Banbury</v>
      </c>
      <c r="E285" s="5">
        <v>0</v>
      </c>
      <c r="F285" s="5">
        <v>0</v>
      </c>
      <c r="G285" s="5">
        <v>0</v>
      </c>
      <c r="H285" s="5">
        <v>0</v>
      </c>
      <c r="I285" s="5">
        <v>0</v>
      </c>
      <c r="J285" s="5">
        <v>0</v>
      </c>
      <c r="K285" s="5">
        <v>0</v>
      </c>
      <c r="L285" s="5">
        <v>0</v>
      </c>
      <c r="M285" s="5">
        <v>0</v>
      </c>
      <c r="N285" s="5">
        <v>0</v>
      </c>
      <c r="O285" s="5">
        <v>0</v>
      </c>
      <c r="P285" s="5">
        <v>0</v>
      </c>
      <c r="Q285" s="5">
        <v>0</v>
      </c>
      <c r="R285" s="5">
        <v>0</v>
      </c>
      <c r="S285" s="5">
        <v>0</v>
      </c>
    </row>
    <row r="286" spans="1:19" hidden="1" x14ac:dyDescent="0.35">
      <c r="A286" s="2" t="s">
        <v>233</v>
      </c>
      <c r="B286" s="1" t="s">
        <v>718</v>
      </c>
      <c r="C286" t="str">
        <f>VLOOKUP(B286,[2]Clothes!$B$5:$D$447,2, FALSE)</f>
        <v>Outside of MKCC</v>
      </c>
      <c r="D286" t="str">
        <f>VLOOKUP(B286,[2]Clothes!$B$5:$D$447,3, FALSE)</f>
        <v>Banbury</v>
      </c>
      <c r="E286" s="5">
        <v>9.6299999999999997E-3</v>
      </c>
      <c r="F286" s="5">
        <v>0</v>
      </c>
      <c r="G286" s="5">
        <v>0</v>
      </c>
      <c r="H286" s="5">
        <v>0</v>
      </c>
      <c r="I286" s="5">
        <v>0</v>
      </c>
      <c r="J286" s="5">
        <v>0</v>
      </c>
      <c r="K286" s="5">
        <v>0</v>
      </c>
      <c r="L286" s="5">
        <v>0</v>
      </c>
      <c r="M286" s="5">
        <v>6.9419999999999996E-2</v>
      </c>
      <c r="N286" s="5">
        <v>0</v>
      </c>
      <c r="O286" s="5">
        <v>0</v>
      </c>
      <c r="P286" s="5">
        <v>0</v>
      </c>
      <c r="Q286" s="5">
        <v>0</v>
      </c>
      <c r="R286" s="5">
        <v>0</v>
      </c>
      <c r="S286" s="5">
        <v>0.02</v>
      </c>
    </row>
    <row r="287" spans="1:19" hidden="1" x14ac:dyDescent="0.35">
      <c r="A287" s="2" t="s">
        <v>233</v>
      </c>
      <c r="B287" s="1" t="s">
        <v>719</v>
      </c>
      <c r="C287" t="str">
        <f>VLOOKUP(B287,[2]Clothes!$B$5:$D$447,2, FALSE)</f>
        <v>Outside of MKCC</v>
      </c>
      <c r="D287" t="str">
        <f>VLOOKUP(B287,[2]Clothes!$B$5:$D$447,3, FALSE)</f>
        <v>Outside of MKCC - Other</v>
      </c>
      <c r="E287" s="5">
        <v>0</v>
      </c>
      <c r="F287" s="5">
        <v>0</v>
      </c>
      <c r="G287" s="5">
        <v>0</v>
      </c>
      <c r="H287" s="5">
        <v>0</v>
      </c>
      <c r="I287" s="5">
        <v>0</v>
      </c>
      <c r="J287" s="5">
        <v>0</v>
      </c>
      <c r="K287" s="5">
        <v>0</v>
      </c>
      <c r="L287" s="5">
        <v>0</v>
      </c>
      <c r="M287" s="5">
        <v>0</v>
      </c>
      <c r="N287" s="5">
        <v>0</v>
      </c>
      <c r="O287" s="5">
        <v>0</v>
      </c>
      <c r="P287" s="5">
        <v>0</v>
      </c>
      <c r="Q287" s="5">
        <v>0</v>
      </c>
      <c r="R287" s="5">
        <v>0</v>
      </c>
      <c r="S287" s="5">
        <v>0</v>
      </c>
    </row>
    <row r="288" spans="1:19" hidden="1" x14ac:dyDescent="0.35">
      <c r="A288" s="2" t="s">
        <v>233</v>
      </c>
      <c r="B288" s="1" t="s">
        <v>720</v>
      </c>
      <c r="C288" t="str">
        <f>VLOOKUP(B288,[2]Clothes!$B$5:$D$447,2, FALSE)</f>
        <v>Outside of MKCC</v>
      </c>
      <c r="D288" t="str">
        <f>VLOOKUP(B288,[2]Clothes!$B$5:$D$447,3, FALSE)</f>
        <v>Bedford</v>
      </c>
      <c r="E288" s="5">
        <v>1.1299999999999999E-2</v>
      </c>
      <c r="F288" s="5">
        <v>0</v>
      </c>
      <c r="G288" s="5">
        <v>0</v>
      </c>
      <c r="H288" s="5">
        <v>0</v>
      </c>
      <c r="I288" s="5">
        <v>0</v>
      </c>
      <c r="J288" s="5">
        <v>0</v>
      </c>
      <c r="K288" s="5">
        <v>0</v>
      </c>
      <c r="L288" s="5">
        <v>0</v>
      </c>
      <c r="M288" s="5">
        <v>0</v>
      </c>
      <c r="N288" s="5">
        <v>0</v>
      </c>
      <c r="O288" s="5">
        <v>0</v>
      </c>
      <c r="P288" s="5">
        <v>0.12056</v>
      </c>
      <c r="Q288" s="5">
        <v>0</v>
      </c>
      <c r="R288" s="5">
        <v>0</v>
      </c>
      <c r="S288" s="5">
        <v>0</v>
      </c>
    </row>
    <row r="289" spans="1:19" hidden="1" x14ac:dyDescent="0.35">
      <c r="A289" s="2" t="s">
        <v>233</v>
      </c>
      <c r="B289" s="1" t="s">
        <v>721</v>
      </c>
      <c r="C289" t="str">
        <f>VLOOKUP(B289,[2]Clothes!$B$5:$D$447,2, FALSE)</f>
        <v>Outside of MKCC</v>
      </c>
      <c r="D289" t="str">
        <f>VLOOKUP(B289,[2]Clothes!$B$5:$D$447,3, FALSE)</f>
        <v>Outside of MKCC - Other</v>
      </c>
      <c r="E289" s="5">
        <v>0</v>
      </c>
      <c r="F289" s="5">
        <v>0</v>
      </c>
      <c r="G289" s="5">
        <v>0</v>
      </c>
      <c r="H289" s="5">
        <v>0</v>
      </c>
      <c r="I289" s="5">
        <v>0</v>
      </c>
      <c r="J289" s="5">
        <v>0</v>
      </c>
      <c r="K289" s="5">
        <v>0</v>
      </c>
      <c r="L289" s="5">
        <v>0</v>
      </c>
      <c r="M289" s="5">
        <v>0</v>
      </c>
      <c r="N289" s="5">
        <v>0</v>
      </c>
      <c r="O289" s="5">
        <v>0</v>
      </c>
      <c r="P289" s="5">
        <v>0</v>
      </c>
      <c r="Q289" s="5">
        <v>0</v>
      </c>
      <c r="R289" s="5">
        <v>0</v>
      </c>
      <c r="S289" s="5">
        <v>0</v>
      </c>
    </row>
    <row r="290" spans="1:19" hidden="1" x14ac:dyDescent="0.35">
      <c r="A290" s="2" t="s">
        <v>233</v>
      </c>
      <c r="B290" s="1" t="s">
        <v>722</v>
      </c>
      <c r="C290" t="str">
        <f>VLOOKUP(B290,[2]Clothes!$B$5:$D$447,2, FALSE)</f>
        <v>Outside of MKCC</v>
      </c>
      <c r="D290" t="str">
        <f>VLOOKUP(B290,[2]Clothes!$B$5:$D$447,3, FALSE)</f>
        <v>Banbury</v>
      </c>
      <c r="E290" s="5">
        <v>0</v>
      </c>
      <c r="F290" s="5">
        <v>0</v>
      </c>
      <c r="G290" s="5">
        <v>0</v>
      </c>
      <c r="H290" s="5">
        <v>0</v>
      </c>
      <c r="I290" s="5">
        <v>0</v>
      </c>
      <c r="J290" s="5">
        <v>0</v>
      </c>
      <c r="K290" s="5">
        <v>0</v>
      </c>
      <c r="L290" s="5">
        <v>0</v>
      </c>
      <c r="M290" s="5">
        <v>0</v>
      </c>
      <c r="N290" s="5">
        <v>0</v>
      </c>
      <c r="O290" s="5">
        <v>0</v>
      </c>
      <c r="P290" s="5">
        <v>0</v>
      </c>
      <c r="Q290" s="5">
        <v>0</v>
      </c>
      <c r="R290" s="5">
        <v>0</v>
      </c>
      <c r="S290" s="5">
        <v>0</v>
      </c>
    </row>
    <row r="291" spans="1:19" hidden="1" x14ac:dyDescent="0.35">
      <c r="A291" s="2" t="s">
        <v>233</v>
      </c>
      <c r="B291" s="1" t="s">
        <v>723</v>
      </c>
      <c r="C291" t="str">
        <f>VLOOKUP(B291,[2]Clothes!$B$5:$D$447,2, FALSE)</f>
        <v>Outside of MKCC</v>
      </c>
      <c r="D291" t="str">
        <f>VLOOKUP(B291,[2]Clothes!$B$5:$D$447,3, FALSE)</f>
        <v>Outside of MKCC - Other</v>
      </c>
      <c r="E291" s="5">
        <v>0</v>
      </c>
      <c r="F291" s="5">
        <v>0</v>
      </c>
      <c r="G291" s="5">
        <v>0</v>
      </c>
      <c r="H291" s="5">
        <v>0</v>
      </c>
      <c r="I291" s="5">
        <v>0</v>
      </c>
      <c r="J291" s="5">
        <v>0</v>
      </c>
      <c r="K291" s="5">
        <v>0</v>
      </c>
      <c r="L291" s="5">
        <v>0</v>
      </c>
      <c r="M291" s="5">
        <v>0</v>
      </c>
      <c r="N291" s="5">
        <v>0</v>
      </c>
      <c r="O291" s="5">
        <v>0</v>
      </c>
      <c r="P291" s="5">
        <v>0</v>
      </c>
      <c r="Q291" s="5">
        <v>0</v>
      </c>
      <c r="R291" s="5">
        <v>0</v>
      </c>
      <c r="S291" s="5">
        <v>0</v>
      </c>
    </row>
    <row r="292" spans="1:19" hidden="1" x14ac:dyDescent="0.35">
      <c r="A292" s="2" t="s">
        <v>233</v>
      </c>
      <c r="B292" s="1" t="s">
        <v>724</v>
      </c>
      <c r="C292" t="str">
        <f>VLOOKUP(B292,[2]Clothes!$B$5:$D$447,2, FALSE)</f>
        <v>Outside of MKCC</v>
      </c>
      <c r="D292" t="str">
        <f>VLOOKUP(B292,[2]Clothes!$B$5:$D$447,3, FALSE)</f>
        <v>Outside of MKCC - Other</v>
      </c>
      <c r="E292" s="5">
        <v>0</v>
      </c>
      <c r="F292" s="5">
        <v>0</v>
      </c>
      <c r="G292" s="5">
        <v>0</v>
      </c>
      <c r="H292" s="5">
        <v>0</v>
      </c>
      <c r="I292" s="5">
        <v>0</v>
      </c>
      <c r="J292" s="5">
        <v>0</v>
      </c>
      <c r="K292" s="5">
        <v>0</v>
      </c>
      <c r="L292" s="5">
        <v>0</v>
      </c>
      <c r="M292" s="5">
        <v>0</v>
      </c>
      <c r="N292" s="5">
        <v>0</v>
      </c>
      <c r="O292" s="5">
        <v>0</v>
      </c>
      <c r="P292" s="5">
        <v>0</v>
      </c>
      <c r="Q292" s="5">
        <v>0</v>
      </c>
      <c r="R292" s="5">
        <v>0</v>
      </c>
      <c r="S292" s="5">
        <v>0</v>
      </c>
    </row>
    <row r="293" spans="1:19" hidden="1" x14ac:dyDescent="0.35">
      <c r="A293" s="2" t="s">
        <v>233</v>
      </c>
      <c r="B293" s="1" t="s">
        <v>725</v>
      </c>
      <c r="C293" t="str">
        <f>VLOOKUP(B293,[2]Clothes!$B$5:$D$447,2, FALSE)</f>
        <v>Outside of MKCC</v>
      </c>
      <c r="D293" t="str">
        <f>VLOOKUP(B293,[2]Clothes!$B$5:$D$447,3, FALSE)</f>
        <v>Outside of MKCC - Other</v>
      </c>
      <c r="E293" s="5">
        <v>0</v>
      </c>
      <c r="F293" s="5">
        <v>0</v>
      </c>
      <c r="G293" s="5">
        <v>0</v>
      </c>
      <c r="H293" s="5">
        <v>0</v>
      </c>
      <c r="I293" s="5">
        <v>0</v>
      </c>
      <c r="J293" s="5">
        <v>0</v>
      </c>
      <c r="K293" s="5">
        <v>0</v>
      </c>
      <c r="L293" s="5">
        <v>0</v>
      </c>
      <c r="M293" s="5">
        <v>0</v>
      </c>
      <c r="N293" s="5">
        <v>0</v>
      </c>
      <c r="O293" s="5">
        <v>0</v>
      </c>
      <c r="P293" s="5">
        <v>0</v>
      </c>
      <c r="Q293" s="5">
        <v>0</v>
      </c>
      <c r="R293" s="5">
        <v>0</v>
      </c>
      <c r="S293" s="5">
        <v>0</v>
      </c>
    </row>
    <row r="294" spans="1:19" hidden="1" x14ac:dyDescent="0.35">
      <c r="A294" s="2" t="s">
        <v>233</v>
      </c>
      <c r="B294" s="1" t="s">
        <v>726</v>
      </c>
      <c r="C294" t="str">
        <f>VLOOKUP(B294,[2]Clothes!$B$5:$D$447,2, FALSE)</f>
        <v>Outside of MKCC</v>
      </c>
      <c r="D294" t="str">
        <f>VLOOKUP(B294,[2]Clothes!$B$5:$D$447,3, FALSE)</f>
        <v>Outside of MKCC - Other</v>
      </c>
      <c r="E294" s="5">
        <v>0</v>
      </c>
      <c r="F294" s="5">
        <v>0</v>
      </c>
      <c r="G294" s="5">
        <v>0</v>
      </c>
      <c r="H294" s="5">
        <v>0</v>
      </c>
      <c r="I294" s="5">
        <v>0</v>
      </c>
      <c r="J294" s="5">
        <v>0</v>
      </c>
      <c r="K294" s="5">
        <v>0</v>
      </c>
      <c r="L294" s="5">
        <v>0</v>
      </c>
      <c r="M294" s="5">
        <v>0</v>
      </c>
      <c r="N294" s="5">
        <v>0</v>
      </c>
      <c r="O294" s="5">
        <v>0</v>
      </c>
      <c r="P294" s="5">
        <v>0</v>
      </c>
      <c r="Q294" s="5">
        <v>0</v>
      </c>
      <c r="R294" s="5">
        <v>0</v>
      </c>
      <c r="S294" s="5">
        <v>0</v>
      </c>
    </row>
    <row r="295" spans="1:19" hidden="1" x14ac:dyDescent="0.35">
      <c r="A295" s="2" t="s">
        <v>233</v>
      </c>
      <c r="B295" s="1" t="s">
        <v>727</v>
      </c>
      <c r="C295" t="str">
        <f>VLOOKUP(B295,[2]Clothes!$B$5:$D$447,2, FALSE)</f>
        <v>Outside of MKCC</v>
      </c>
      <c r="D295" t="str">
        <f>VLOOKUP(B295,[2]Clothes!$B$5:$D$447,3, FALSE)</f>
        <v>Outside of MKCC - Other</v>
      </c>
      <c r="E295" s="5">
        <v>8.8000000000000003E-4</v>
      </c>
      <c r="F295" s="5">
        <v>0</v>
      </c>
      <c r="G295" s="5">
        <v>0</v>
      </c>
      <c r="H295" s="5">
        <v>0</v>
      </c>
      <c r="I295" s="5">
        <v>0</v>
      </c>
      <c r="J295" s="5">
        <v>0</v>
      </c>
      <c r="K295" s="5">
        <v>0</v>
      </c>
      <c r="L295" s="5">
        <v>0</v>
      </c>
      <c r="M295" s="5">
        <v>0</v>
      </c>
      <c r="N295" s="5">
        <v>0</v>
      </c>
      <c r="O295" s="5">
        <v>0</v>
      </c>
      <c r="P295" s="5">
        <v>9.3699999999999999E-3</v>
      </c>
      <c r="Q295" s="5">
        <v>0</v>
      </c>
      <c r="R295" s="5">
        <v>0</v>
      </c>
      <c r="S295" s="5">
        <v>0</v>
      </c>
    </row>
    <row r="296" spans="1:19" hidden="1" x14ac:dyDescent="0.35">
      <c r="A296" s="2" t="s">
        <v>233</v>
      </c>
      <c r="B296" s="1" t="s">
        <v>728</v>
      </c>
      <c r="C296" t="str">
        <f>VLOOKUP(B296,[2]Clothes!$B$5:$D$447,2, FALSE)</f>
        <v>Outside of MKCC</v>
      </c>
      <c r="D296" t="str">
        <f>VLOOKUP(B296,[2]Clothes!$B$5:$D$447,3, FALSE)</f>
        <v>Outside of MKCC - Other</v>
      </c>
      <c r="E296" s="5">
        <v>0</v>
      </c>
      <c r="F296" s="5">
        <v>0</v>
      </c>
      <c r="G296" s="5">
        <v>0</v>
      </c>
      <c r="H296" s="5">
        <v>0</v>
      </c>
      <c r="I296" s="5">
        <v>0</v>
      </c>
      <c r="J296" s="5">
        <v>0</v>
      </c>
      <c r="K296" s="5">
        <v>0</v>
      </c>
      <c r="L296" s="5">
        <v>0</v>
      </c>
      <c r="M296" s="5">
        <v>0</v>
      </c>
      <c r="N296" s="5">
        <v>0</v>
      </c>
      <c r="O296" s="5">
        <v>0</v>
      </c>
      <c r="P296" s="5">
        <v>0</v>
      </c>
      <c r="Q296" s="5">
        <v>0</v>
      </c>
      <c r="R296" s="5">
        <v>0</v>
      </c>
      <c r="S296" s="5">
        <v>0</v>
      </c>
    </row>
    <row r="297" spans="1:19" hidden="1" x14ac:dyDescent="0.35">
      <c r="A297" s="2" t="s">
        <v>233</v>
      </c>
      <c r="B297" s="1" t="s">
        <v>729</v>
      </c>
      <c r="C297" t="str">
        <f>VLOOKUP(B297,[2]Clothes!$B$5:$D$447,2, FALSE)</f>
        <v>Outside of MKCC</v>
      </c>
      <c r="D297" t="str">
        <f>VLOOKUP(B297,[2]Clothes!$B$5:$D$447,3, FALSE)</f>
        <v>Outside of MKCC - Other</v>
      </c>
      <c r="E297" s="5">
        <v>0</v>
      </c>
      <c r="F297" s="5">
        <v>0</v>
      </c>
      <c r="G297" s="5">
        <v>0</v>
      </c>
      <c r="H297" s="5">
        <v>0</v>
      </c>
      <c r="I297" s="5">
        <v>0</v>
      </c>
      <c r="J297" s="5">
        <v>0</v>
      </c>
      <c r="K297" s="5">
        <v>0</v>
      </c>
      <c r="L297" s="5">
        <v>0</v>
      </c>
      <c r="M297" s="5">
        <v>0</v>
      </c>
      <c r="N297" s="5">
        <v>0</v>
      </c>
      <c r="O297" s="5">
        <v>0</v>
      </c>
      <c r="P297" s="5">
        <v>0</v>
      </c>
      <c r="Q297" s="5">
        <v>0</v>
      </c>
      <c r="R297" s="5">
        <v>0</v>
      </c>
      <c r="S297" s="5">
        <v>0</v>
      </c>
    </row>
    <row r="298" spans="1:19" hidden="1" x14ac:dyDescent="0.35">
      <c r="A298" s="2" t="s">
        <v>233</v>
      </c>
      <c r="B298" s="1" t="s">
        <v>730</v>
      </c>
      <c r="C298" t="str">
        <f>VLOOKUP(B298,[2]Clothes!$B$5:$D$447,2, FALSE)</f>
        <v>Outside of MKCC</v>
      </c>
      <c r="D298" t="str">
        <f>VLOOKUP(B298,[2]Clothes!$B$5:$D$447,3, FALSE)</f>
        <v>Outside of MKCC - Other</v>
      </c>
      <c r="E298" s="5">
        <v>0</v>
      </c>
      <c r="F298" s="5">
        <v>0</v>
      </c>
      <c r="G298" s="5">
        <v>0</v>
      </c>
      <c r="H298" s="5">
        <v>0</v>
      </c>
      <c r="I298" s="5">
        <v>0</v>
      </c>
      <c r="J298" s="5">
        <v>0</v>
      </c>
      <c r="K298" s="5">
        <v>0</v>
      </c>
      <c r="L298" s="5">
        <v>0</v>
      </c>
      <c r="M298" s="5">
        <v>0</v>
      </c>
      <c r="N298" s="5">
        <v>0</v>
      </c>
      <c r="O298" s="5">
        <v>0</v>
      </c>
      <c r="P298" s="5">
        <v>0</v>
      </c>
      <c r="Q298" s="5">
        <v>0</v>
      </c>
      <c r="R298" s="5">
        <v>0</v>
      </c>
      <c r="S298" s="5">
        <v>0</v>
      </c>
    </row>
    <row r="299" spans="1:19" hidden="1" x14ac:dyDescent="0.35">
      <c r="A299" s="2" t="s">
        <v>233</v>
      </c>
      <c r="B299" s="1" t="s">
        <v>731</v>
      </c>
      <c r="C299" t="str">
        <f>VLOOKUP(B299,[2]Clothes!$B$5:$D$447,2, FALSE)</f>
        <v>Outside of MKCC</v>
      </c>
      <c r="D299" t="str">
        <f>VLOOKUP(B299,[2]Clothes!$B$5:$D$447,3, FALSE)</f>
        <v>London</v>
      </c>
      <c r="E299" s="5">
        <v>5.1999999999999998E-3</v>
      </c>
      <c r="F299" s="5">
        <v>0</v>
      </c>
      <c r="G299" s="5">
        <v>0</v>
      </c>
      <c r="H299" s="5">
        <v>0</v>
      </c>
      <c r="I299" s="5">
        <v>0</v>
      </c>
      <c r="J299" s="5">
        <v>0</v>
      </c>
      <c r="K299" s="5">
        <v>0</v>
      </c>
      <c r="L299" s="5">
        <v>0</v>
      </c>
      <c r="M299" s="5">
        <v>0</v>
      </c>
      <c r="N299" s="5">
        <v>0</v>
      </c>
      <c r="O299" s="5">
        <v>0</v>
      </c>
      <c r="P299" s="5">
        <v>0</v>
      </c>
      <c r="Q299" s="5">
        <v>0</v>
      </c>
      <c r="R299" s="5">
        <v>3.1829999999999997E-2</v>
      </c>
      <c r="S299" s="5">
        <v>0</v>
      </c>
    </row>
    <row r="300" spans="1:19" hidden="1" x14ac:dyDescent="0.35">
      <c r="A300" s="2" t="s">
        <v>233</v>
      </c>
      <c r="B300" s="1" t="s">
        <v>732</v>
      </c>
      <c r="C300" t="str">
        <f>VLOOKUP(B300,[2]Clothes!$B$5:$D$447,2, FALSE)</f>
        <v>Outside of MKCC</v>
      </c>
      <c r="D300" t="str">
        <f>VLOOKUP(B300,[2]Clothes!$B$5:$D$447,3, FALSE)</f>
        <v>Outside of MKCC - Other</v>
      </c>
      <c r="E300" s="5">
        <v>0</v>
      </c>
      <c r="F300" s="5">
        <v>0</v>
      </c>
      <c r="G300" s="5">
        <v>0</v>
      </c>
      <c r="H300" s="5">
        <v>0</v>
      </c>
      <c r="I300" s="5">
        <v>0</v>
      </c>
      <c r="J300" s="5">
        <v>0</v>
      </c>
      <c r="K300" s="5">
        <v>0</v>
      </c>
      <c r="L300" s="5">
        <v>0</v>
      </c>
      <c r="M300" s="5">
        <v>0</v>
      </c>
      <c r="N300" s="5">
        <v>0</v>
      </c>
      <c r="O300" s="5">
        <v>0</v>
      </c>
      <c r="P300" s="5">
        <v>0</v>
      </c>
      <c r="Q300" s="5">
        <v>0</v>
      </c>
      <c r="R300" s="5">
        <v>0</v>
      </c>
      <c r="S300" s="5">
        <v>0</v>
      </c>
    </row>
    <row r="301" spans="1:19" hidden="1" x14ac:dyDescent="0.35">
      <c r="A301" s="2" t="s">
        <v>233</v>
      </c>
      <c r="B301" s="1" t="s">
        <v>733</v>
      </c>
      <c r="C301" t="str">
        <f>VLOOKUP(B301,[2]Clothes!$B$5:$D$447,2, FALSE)</f>
        <v>Outside of MKCC</v>
      </c>
      <c r="D301" t="str">
        <f>VLOOKUP(B301,[2]Clothes!$B$5:$D$447,3, FALSE)</f>
        <v>Outside of MKCC - Other</v>
      </c>
      <c r="E301" s="5">
        <v>0</v>
      </c>
      <c r="F301" s="5">
        <v>0</v>
      </c>
      <c r="G301" s="5">
        <v>0</v>
      </c>
      <c r="H301" s="5">
        <v>0</v>
      </c>
      <c r="I301" s="5">
        <v>0</v>
      </c>
      <c r="J301" s="5">
        <v>0</v>
      </c>
      <c r="K301" s="5">
        <v>0</v>
      </c>
      <c r="L301" s="5">
        <v>0</v>
      </c>
      <c r="M301" s="5">
        <v>0</v>
      </c>
      <c r="N301" s="5">
        <v>0</v>
      </c>
      <c r="O301" s="5">
        <v>0</v>
      </c>
      <c r="P301" s="5">
        <v>0</v>
      </c>
      <c r="Q301" s="5">
        <v>0</v>
      </c>
      <c r="R301" s="5">
        <v>0</v>
      </c>
      <c r="S301" s="5">
        <v>0</v>
      </c>
    </row>
    <row r="302" spans="1:19" hidden="1" x14ac:dyDescent="0.35">
      <c r="A302" s="2" t="s">
        <v>233</v>
      </c>
      <c r="B302" s="1" t="s">
        <v>734</v>
      </c>
      <c r="C302" t="str">
        <f>VLOOKUP(B302,[2]Clothes!$B$5:$D$447,2, FALSE)</f>
        <v>Outside of MKCC</v>
      </c>
      <c r="D302" t="str">
        <f>VLOOKUP(B302,[2]Clothes!$B$5:$D$447,3, FALSE)</f>
        <v>Outside of MKCC - Other</v>
      </c>
      <c r="E302" s="5">
        <v>1.6709999999999999E-2</v>
      </c>
      <c r="F302" s="5">
        <v>0</v>
      </c>
      <c r="G302" s="5">
        <v>0</v>
      </c>
      <c r="H302" s="5">
        <v>0</v>
      </c>
      <c r="I302" s="5">
        <v>0</v>
      </c>
      <c r="J302" s="5">
        <v>0</v>
      </c>
      <c r="K302" s="5">
        <v>0</v>
      </c>
      <c r="L302" s="5">
        <v>0</v>
      </c>
      <c r="M302" s="5">
        <v>0</v>
      </c>
      <c r="N302" s="5">
        <v>0</v>
      </c>
      <c r="O302" s="5">
        <v>0.33461999999999997</v>
      </c>
      <c r="P302" s="5">
        <v>0</v>
      </c>
      <c r="Q302" s="5">
        <v>0</v>
      </c>
      <c r="R302" s="5">
        <v>4.3270000000000003E-2</v>
      </c>
      <c r="S302" s="5">
        <v>4.1579999999999999E-2</v>
      </c>
    </row>
    <row r="303" spans="1:19" hidden="1" x14ac:dyDescent="0.35">
      <c r="A303" s="2" t="s">
        <v>233</v>
      </c>
      <c r="B303" s="1" t="s">
        <v>735</v>
      </c>
      <c r="C303" t="str">
        <f>VLOOKUP(B303,[2]Clothes!$B$5:$D$447,2, FALSE)</f>
        <v>Outside of MKCC</v>
      </c>
      <c r="D303" t="str">
        <f>VLOOKUP(B303,[2]Clothes!$B$5:$D$447,3, FALSE)</f>
        <v>Northampton</v>
      </c>
      <c r="E303" s="5">
        <v>0</v>
      </c>
      <c r="F303" s="5">
        <v>0</v>
      </c>
      <c r="G303" s="5">
        <v>0</v>
      </c>
      <c r="H303" s="5">
        <v>0</v>
      </c>
      <c r="I303" s="5">
        <v>0</v>
      </c>
      <c r="J303" s="5">
        <v>0</v>
      </c>
      <c r="K303" s="5">
        <v>0</v>
      </c>
      <c r="L303" s="5">
        <v>0</v>
      </c>
      <c r="M303" s="5">
        <v>0</v>
      </c>
      <c r="N303" s="5">
        <v>0</v>
      </c>
      <c r="O303" s="5">
        <v>0</v>
      </c>
      <c r="P303" s="5">
        <v>0</v>
      </c>
      <c r="Q303" s="5">
        <v>0</v>
      </c>
      <c r="R303" s="5">
        <v>0</v>
      </c>
      <c r="S303" s="5">
        <v>0</v>
      </c>
    </row>
    <row r="304" spans="1:19" hidden="1" x14ac:dyDescent="0.35">
      <c r="A304" s="2" t="s">
        <v>233</v>
      </c>
      <c r="B304" s="1" t="s">
        <v>736</v>
      </c>
      <c r="C304" t="str">
        <f>VLOOKUP(B304,[2]Clothes!$B$5:$D$447,2, FALSE)</f>
        <v>Outside of MKCC</v>
      </c>
      <c r="D304" t="str">
        <f>VLOOKUP(B304,[2]Clothes!$B$5:$D$447,3, FALSE)</f>
        <v>Outside of MKCC - Other</v>
      </c>
      <c r="E304" s="5">
        <v>0</v>
      </c>
      <c r="F304" s="5">
        <v>0</v>
      </c>
      <c r="G304" s="5">
        <v>0</v>
      </c>
      <c r="H304" s="5">
        <v>0</v>
      </c>
      <c r="I304" s="5">
        <v>0</v>
      </c>
      <c r="J304" s="5">
        <v>0</v>
      </c>
      <c r="K304" s="5">
        <v>0</v>
      </c>
      <c r="L304" s="5">
        <v>0</v>
      </c>
      <c r="M304" s="5">
        <v>0</v>
      </c>
      <c r="N304" s="5">
        <v>0</v>
      </c>
      <c r="O304" s="5">
        <v>0</v>
      </c>
      <c r="P304" s="5">
        <v>0</v>
      </c>
      <c r="Q304" s="5">
        <v>0</v>
      </c>
      <c r="R304" s="5">
        <v>0</v>
      </c>
      <c r="S304" s="5">
        <v>0</v>
      </c>
    </row>
    <row r="305" spans="1:19" hidden="1" x14ac:dyDescent="0.35">
      <c r="A305" s="2" t="s">
        <v>233</v>
      </c>
      <c r="B305" s="1" t="s">
        <v>737</v>
      </c>
      <c r="C305" t="str">
        <f>VLOOKUP(B305,[2]Clothes!$B$5:$D$447,2, FALSE)</f>
        <v>Outside of MKCC</v>
      </c>
      <c r="D305" t="str">
        <f>VLOOKUP(B305,[2]Clothes!$B$5:$D$447,3, FALSE)</f>
        <v>London</v>
      </c>
      <c r="E305" s="5">
        <v>0</v>
      </c>
      <c r="F305" s="5">
        <v>0</v>
      </c>
      <c r="G305" s="5">
        <v>0</v>
      </c>
      <c r="H305" s="5">
        <v>0</v>
      </c>
      <c r="I305" s="5">
        <v>0</v>
      </c>
      <c r="J305" s="5">
        <v>0</v>
      </c>
      <c r="K305" s="5">
        <v>0</v>
      </c>
      <c r="L305" s="5">
        <v>0</v>
      </c>
      <c r="M305" s="5">
        <v>0</v>
      </c>
      <c r="N305" s="5">
        <v>0</v>
      </c>
      <c r="O305" s="5">
        <v>0</v>
      </c>
      <c r="P305" s="5">
        <v>0</v>
      </c>
      <c r="Q305" s="5">
        <v>0</v>
      </c>
      <c r="R305" s="5">
        <v>0</v>
      </c>
      <c r="S305" s="5">
        <v>0</v>
      </c>
    </row>
    <row r="306" spans="1:19" hidden="1" x14ac:dyDescent="0.35">
      <c r="A306" s="2" t="s">
        <v>233</v>
      </c>
      <c r="B306" s="1" t="s">
        <v>738</v>
      </c>
      <c r="C306" t="str">
        <f>VLOOKUP(B306,[2]Clothes!$B$5:$D$447,2, FALSE)</f>
        <v>Outside of MKCC</v>
      </c>
      <c r="D306" t="str">
        <f>VLOOKUP(B306,[2]Clothes!$B$5:$D$447,3, FALSE)</f>
        <v>Outside of MKCC - Other</v>
      </c>
      <c r="E306" s="5">
        <v>0</v>
      </c>
      <c r="F306" s="5">
        <v>0</v>
      </c>
      <c r="G306" s="5">
        <v>0</v>
      </c>
      <c r="H306" s="5">
        <v>0</v>
      </c>
      <c r="I306" s="5">
        <v>0</v>
      </c>
      <c r="J306" s="5">
        <v>0</v>
      </c>
      <c r="K306" s="5">
        <v>0</v>
      </c>
      <c r="L306" s="5">
        <v>0</v>
      </c>
      <c r="M306" s="5">
        <v>0</v>
      </c>
      <c r="N306" s="5">
        <v>0</v>
      </c>
      <c r="O306" s="5">
        <v>0</v>
      </c>
      <c r="P306" s="5">
        <v>0</v>
      </c>
      <c r="Q306" s="5">
        <v>0</v>
      </c>
      <c r="R306" s="5">
        <v>0</v>
      </c>
      <c r="S306" s="5">
        <v>0</v>
      </c>
    </row>
    <row r="307" spans="1:19" hidden="1" x14ac:dyDescent="0.35">
      <c r="A307" s="2" t="s">
        <v>233</v>
      </c>
      <c r="B307" s="1" t="s">
        <v>739</v>
      </c>
      <c r="C307" t="str">
        <f>VLOOKUP(B307,[2]Clothes!$B$5:$D$447,2, FALSE)</f>
        <v>Outside of MKCC</v>
      </c>
      <c r="D307" t="str">
        <f>VLOOKUP(B307,[2]Clothes!$B$5:$D$447,3, FALSE)</f>
        <v>Outside of MKCC - Other</v>
      </c>
      <c r="E307" s="5">
        <v>0</v>
      </c>
      <c r="F307" s="5">
        <v>0</v>
      </c>
      <c r="G307" s="5">
        <v>0</v>
      </c>
      <c r="H307" s="5">
        <v>0</v>
      </c>
      <c r="I307" s="5">
        <v>0</v>
      </c>
      <c r="J307" s="5">
        <v>0</v>
      </c>
      <c r="K307" s="5">
        <v>0</v>
      </c>
      <c r="L307" s="5">
        <v>0</v>
      </c>
      <c r="M307" s="5">
        <v>0</v>
      </c>
      <c r="N307" s="5">
        <v>0</v>
      </c>
      <c r="O307" s="5">
        <v>0</v>
      </c>
      <c r="P307" s="5">
        <v>0</v>
      </c>
      <c r="Q307" s="5">
        <v>0</v>
      </c>
      <c r="R307" s="5">
        <v>0</v>
      </c>
      <c r="S307" s="5">
        <v>0</v>
      </c>
    </row>
    <row r="308" spans="1:19" hidden="1" x14ac:dyDescent="0.35">
      <c r="A308" s="2" t="s">
        <v>233</v>
      </c>
      <c r="B308" s="1" t="s">
        <v>740</v>
      </c>
      <c r="C308" t="str">
        <f>VLOOKUP(B308,[2]Clothes!$B$5:$D$447,2, FALSE)</f>
        <v>Outside of MKCC</v>
      </c>
      <c r="D308" t="str">
        <f>VLOOKUP(B308,[2]Clothes!$B$5:$D$447,3, FALSE)</f>
        <v>Outside of MKCC - Other</v>
      </c>
      <c r="E308" s="5">
        <v>7.2999999999999996E-4</v>
      </c>
      <c r="F308" s="5">
        <v>0</v>
      </c>
      <c r="G308" s="5">
        <v>0</v>
      </c>
      <c r="H308" s="5">
        <v>0</v>
      </c>
      <c r="I308" s="5">
        <v>0</v>
      </c>
      <c r="J308" s="5">
        <v>0</v>
      </c>
      <c r="K308" s="5">
        <v>0</v>
      </c>
      <c r="L308" s="5">
        <v>0</v>
      </c>
      <c r="M308" s="5">
        <v>0</v>
      </c>
      <c r="N308" s="5">
        <v>0</v>
      </c>
      <c r="O308" s="5">
        <v>0</v>
      </c>
      <c r="P308" s="5">
        <v>0</v>
      </c>
      <c r="Q308" s="5">
        <v>0</v>
      </c>
      <c r="R308" s="5">
        <v>0</v>
      </c>
      <c r="S308" s="5">
        <v>7.8300000000000002E-3</v>
      </c>
    </row>
    <row r="309" spans="1:19" hidden="1" x14ac:dyDescent="0.35">
      <c r="A309" s="2" t="s">
        <v>233</v>
      </c>
      <c r="B309" s="1" t="s">
        <v>741</v>
      </c>
      <c r="C309" t="str">
        <f>VLOOKUP(B309,[2]Clothes!$B$5:$D$447,2, FALSE)</f>
        <v>Outside of MKCC</v>
      </c>
      <c r="D309" t="str">
        <f>VLOOKUP(B309,[2]Clothes!$B$5:$D$447,3, FALSE)</f>
        <v>Outside of MKCC - Other</v>
      </c>
      <c r="E309" s="5">
        <v>1.9000000000000001E-4</v>
      </c>
      <c r="F309" s="5">
        <v>0</v>
      </c>
      <c r="G309" s="5">
        <v>0</v>
      </c>
      <c r="H309" s="5">
        <v>0</v>
      </c>
      <c r="I309" s="5">
        <v>0</v>
      </c>
      <c r="J309" s="5">
        <v>0</v>
      </c>
      <c r="K309" s="5">
        <v>0</v>
      </c>
      <c r="L309" s="5">
        <v>0</v>
      </c>
      <c r="M309" s="5">
        <v>0</v>
      </c>
      <c r="N309" s="5">
        <v>0</v>
      </c>
      <c r="O309" s="5">
        <v>1.0869999999999999E-2</v>
      </c>
      <c r="P309" s="5">
        <v>0</v>
      </c>
      <c r="Q309" s="5">
        <v>0</v>
      </c>
      <c r="R309" s="5">
        <v>0</v>
      </c>
      <c r="S309" s="5">
        <v>0</v>
      </c>
    </row>
    <row r="310" spans="1:19" hidden="1" x14ac:dyDescent="0.35">
      <c r="A310" s="2" t="s">
        <v>233</v>
      </c>
      <c r="B310" s="1" t="s">
        <v>742</v>
      </c>
      <c r="C310" t="str">
        <f>VLOOKUP(B310,[2]Clothes!$B$5:$D$447,2, FALSE)</f>
        <v>Outside of MKCC</v>
      </c>
      <c r="D310" t="str">
        <f>VLOOKUP(B310,[2]Clothes!$B$5:$D$447,3, FALSE)</f>
        <v>Outside of MKCC - Other</v>
      </c>
      <c r="E310" s="5">
        <v>0</v>
      </c>
      <c r="F310" s="5">
        <v>0</v>
      </c>
      <c r="G310" s="5">
        <v>0</v>
      </c>
      <c r="H310" s="5">
        <v>0</v>
      </c>
      <c r="I310" s="5">
        <v>0</v>
      </c>
      <c r="J310" s="5">
        <v>0</v>
      </c>
      <c r="K310" s="5">
        <v>0</v>
      </c>
      <c r="L310" s="5">
        <v>0</v>
      </c>
      <c r="M310" s="5">
        <v>0</v>
      </c>
      <c r="N310" s="5">
        <v>0</v>
      </c>
      <c r="O310" s="5">
        <v>0</v>
      </c>
      <c r="P310" s="5">
        <v>0</v>
      </c>
      <c r="Q310" s="5">
        <v>0</v>
      </c>
      <c r="R310" s="5">
        <v>0</v>
      </c>
      <c r="S310" s="5">
        <v>0</v>
      </c>
    </row>
    <row r="311" spans="1:19" hidden="1" x14ac:dyDescent="0.35">
      <c r="A311" s="2" t="s">
        <v>233</v>
      </c>
      <c r="B311" s="1" t="s">
        <v>743</v>
      </c>
      <c r="C311" t="str">
        <f>VLOOKUP(B311,[2]Clothes!$B$5:$D$447,2, FALSE)</f>
        <v>Outside of MKCC</v>
      </c>
      <c r="D311" t="str">
        <f>VLOOKUP(B311,[2]Clothes!$B$5:$D$447,3, FALSE)</f>
        <v>Outside of MKCC - Other</v>
      </c>
      <c r="E311" s="5">
        <v>0</v>
      </c>
      <c r="F311" s="5">
        <v>0</v>
      </c>
      <c r="G311" s="5">
        <v>0</v>
      </c>
      <c r="H311" s="5">
        <v>0</v>
      </c>
      <c r="I311" s="5">
        <v>0</v>
      </c>
      <c r="J311" s="5">
        <v>0</v>
      </c>
      <c r="K311" s="5">
        <v>0</v>
      </c>
      <c r="L311" s="5">
        <v>0</v>
      </c>
      <c r="M311" s="5">
        <v>0</v>
      </c>
      <c r="N311" s="5">
        <v>0</v>
      </c>
      <c r="O311" s="5">
        <v>0</v>
      </c>
      <c r="P311" s="5">
        <v>0</v>
      </c>
      <c r="Q311" s="5">
        <v>0</v>
      </c>
      <c r="R311" s="5">
        <v>0</v>
      </c>
      <c r="S311" s="5">
        <v>0</v>
      </c>
    </row>
    <row r="312" spans="1:19" hidden="1" x14ac:dyDescent="0.35">
      <c r="A312" s="2" t="s">
        <v>233</v>
      </c>
      <c r="B312" s="1" t="s">
        <v>744</v>
      </c>
      <c r="C312" t="str">
        <f>VLOOKUP(B312,[2]Clothes!$B$5:$D$447,2, FALSE)</f>
        <v>Outside of MKCC</v>
      </c>
      <c r="D312" t="str">
        <f>VLOOKUP(B312,[2]Clothes!$B$5:$D$447,3, FALSE)</f>
        <v>Outside of MKCC - Other</v>
      </c>
      <c r="E312" s="5">
        <v>0</v>
      </c>
      <c r="F312" s="5">
        <v>0</v>
      </c>
      <c r="G312" s="5">
        <v>0</v>
      </c>
      <c r="H312" s="5">
        <v>0</v>
      </c>
      <c r="I312" s="5">
        <v>0</v>
      </c>
      <c r="J312" s="5">
        <v>0</v>
      </c>
      <c r="K312" s="5">
        <v>0</v>
      </c>
      <c r="L312" s="5">
        <v>0</v>
      </c>
      <c r="M312" s="5">
        <v>0</v>
      </c>
      <c r="N312" s="5">
        <v>0</v>
      </c>
      <c r="O312" s="5">
        <v>0</v>
      </c>
      <c r="P312" s="5">
        <v>0</v>
      </c>
      <c r="Q312" s="5">
        <v>0</v>
      </c>
      <c r="R312" s="5">
        <v>0</v>
      </c>
      <c r="S312" s="5">
        <v>0</v>
      </c>
    </row>
    <row r="313" spans="1:19" hidden="1" x14ac:dyDescent="0.35">
      <c r="A313" s="2" t="s">
        <v>233</v>
      </c>
      <c r="B313" s="1" t="s">
        <v>745</v>
      </c>
      <c r="C313" t="str">
        <f>VLOOKUP(B313,[2]Clothes!$B$5:$D$447,2, FALSE)</f>
        <v>Outside of MKCC</v>
      </c>
      <c r="D313" t="str">
        <f>VLOOKUP(B313,[2]Clothes!$B$5:$D$447,3, FALSE)</f>
        <v>Northampton</v>
      </c>
      <c r="E313" s="5">
        <v>0</v>
      </c>
      <c r="F313" s="5">
        <v>0</v>
      </c>
      <c r="G313" s="5">
        <v>0</v>
      </c>
      <c r="H313" s="5">
        <v>0</v>
      </c>
      <c r="I313" s="5">
        <v>0</v>
      </c>
      <c r="J313" s="5">
        <v>0</v>
      </c>
      <c r="K313" s="5">
        <v>0</v>
      </c>
      <c r="L313" s="5">
        <v>0</v>
      </c>
      <c r="M313" s="5">
        <v>0</v>
      </c>
      <c r="N313" s="5">
        <v>0</v>
      </c>
      <c r="O313" s="5">
        <v>0</v>
      </c>
      <c r="P313" s="5">
        <v>0</v>
      </c>
      <c r="Q313" s="5">
        <v>0</v>
      </c>
      <c r="R313" s="5">
        <v>0</v>
      </c>
      <c r="S313" s="5">
        <v>0</v>
      </c>
    </row>
    <row r="314" spans="1:19" hidden="1" x14ac:dyDescent="0.35">
      <c r="A314" s="2" t="s">
        <v>233</v>
      </c>
      <c r="B314" s="1" t="s">
        <v>746</v>
      </c>
      <c r="C314" t="str">
        <f>VLOOKUP(B314,[2]Clothes!$B$5:$D$447,2, FALSE)</f>
        <v>Outside of MKCC</v>
      </c>
      <c r="D314" t="str">
        <f>VLOOKUP(B314,[2]Clothes!$B$5:$D$447,3, FALSE)</f>
        <v>Outside of MKCC - Other</v>
      </c>
      <c r="E314" s="5">
        <v>0</v>
      </c>
      <c r="F314" s="5">
        <v>0</v>
      </c>
      <c r="G314" s="5">
        <v>0</v>
      </c>
      <c r="H314" s="5">
        <v>0</v>
      </c>
      <c r="I314" s="5">
        <v>0</v>
      </c>
      <c r="J314" s="5">
        <v>0</v>
      </c>
      <c r="K314" s="5">
        <v>0</v>
      </c>
      <c r="L314" s="5">
        <v>0</v>
      </c>
      <c r="M314" s="5">
        <v>0</v>
      </c>
      <c r="N314" s="5">
        <v>0</v>
      </c>
      <c r="O314" s="5">
        <v>0</v>
      </c>
      <c r="P314" s="5">
        <v>0</v>
      </c>
      <c r="Q314" s="5">
        <v>0</v>
      </c>
      <c r="R314" s="5">
        <v>0</v>
      </c>
      <c r="S314" s="5">
        <v>0</v>
      </c>
    </row>
    <row r="315" spans="1:19" hidden="1" x14ac:dyDescent="0.35">
      <c r="A315" s="2" t="s">
        <v>233</v>
      </c>
      <c r="B315" s="1" t="s">
        <v>747</v>
      </c>
      <c r="C315" t="str">
        <f>VLOOKUP(B315,[2]Clothes!$B$5:$D$447,2, FALSE)</f>
        <v>Outside of MKCC</v>
      </c>
      <c r="D315" t="str">
        <f>VLOOKUP(B315,[2]Clothes!$B$5:$D$447,3, FALSE)</f>
        <v>Outside of MKCC - Other</v>
      </c>
      <c r="E315" s="5">
        <v>1.14E-3</v>
      </c>
      <c r="F315" s="5">
        <v>0</v>
      </c>
      <c r="G315" s="5">
        <v>0</v>
      </c>
      <c r="H315" s="5">
        <v>0</v>
      </c>
      <c r="I315" s="5">
        <v>0</v>
      </c>
      <c r="J315" s="5">
        <v>0</v>
      </c>
      <c r="K315" s="5">
        <v>0</v>
      </c>
      <c r="L315" s="5">
        <v>0</v>
      </c>
      <c r="M315" s="5">
        <v>0</v>
      </c>
      <c r="N315" s="5">
        <v>0</v>
      </c>
      <c r="O315" s="5">
        <v>0</v>
      </c>
      <c r="P315" s="5">
        <v>0</v>
      </c>
      <c r="Q315" s="5">
        <v>8.6300000000000005E-3</v>
      </c>
      <c r="R315" s="5">
        <v>0</v>
      </c>
      <c r="S315" s="5">
        <v>0</v>
      </c>
    </row>
    <row r="316" spans="1:19" hidden="1" x14ac:dyDescent="0.35">
      <c r="A316" s="2" t="s">
        <v>233</v>
      </c>
      <c r="B316" s="1" t="s">
        <v>748</v>
      </c>
      <c r="C316" t="str">
        <f>VLOOKUP(B316,[2]Clothes!$B$5:$D$447,2, FALSE)</f>
        <v>Outside of MKCC</v>
      </c>
      <c r="D316" t="str">
        <f>VLOOKUP(B316,[2]Clothes!$B$5:$D$447,3, FALSE)</f>
        <v>Banbury</v>
      </c>
      <c r="E316" s="5">
        <v>9.2399999999999999E-3</v>
      </c>
      <c r="F316" s="5">
        <v>0</v>
      </c>
      <c r="G316" s="5">
        <v>0</v>
      </c>
      <c r="H316" s="5">
        <v>0</v>
      </c>
      <c r="I316" s="5">
        <v>0</v>
      </c>
      <c r="J316" s="5">
        <v>0</v>
      </c>
      <c r="K316" s="5">
        <v>0</v>
      </c>
      <c r="L316" s="5">
        <v>0</v>
      </c>
      <c r="M316" s="5">
        <v>4.7480000000000001E-2</v>
      </c>
      <c r="N316" s="5">
        <v>0</v>
      </c>
      <c r="O316" s="5">
        <v>0</v>
      </c>
      <c r="P316" s="5">
        <v>0</v>
      </c>
      <c r="Q316" s="5">
        <v>0</v>
      </c>
      <c r="R316" s="5">
        <v>0</v>
      </c>
      <c r="S316" s="5">
        <v>4.2009999999999999E-2</v>
      </c>
    </row>
    <row r="317" spans="1:19" hidden="1" x14ac:dyDescent="0.35">
      <c r="A317" s="2" t="s">
        <v>233</v>
      </c>
      <c r="B317" s="1" t="s">
        <v>749</v>
      </c>
      <c r="C317" t="str">
        <f>VLOOKUP(B317,[2]Clothes!$B$5:$D$447,2, FALSE)</f>
        <v>Outside of MKCC</v>
      </c>
      <c r="D317" t="str">
        <f>VLOOKUP(B317,[2]Clothes!$B$5:$D$447,3, FALSE)</f>
        <v>Outside of MKCC - Other</v>
      </c>
      <c r="E317" s="5">
        <v>0</v>
      </c>
      <c r="F317" s="5">
        <v>0</v>
      </c>
      <c r="G317" s="5">
        <v>0</v>
      </c>
      <c r="H317" s="5">
        <v>0</v>
      </c>
      <c r="I317" s="5">
        <v>0</v>
      </c>
      <c r="J317" s="5">
        <v>0</v>
      </c>
      <c r="K317" s="5">
        <v>0</v>
      </c>
      <c r="L317" s="5">
        <v>0</v>
      </c>
      <c r="M317" s="5">
        <v>0</v>
      </c>
      <c r="N317" s="5">
        <v>0</v>
      </c>
      <c r="O317" s="5">
        <v>0</v>
      </c>
      <c r="P317" s="5">
        <v>0</v>
      </c>
      <c r="Q317" s="5">
        <v>0</v>
      </c>
      <c r="R317" s="5">
        <v>0</v>
      </c>
      <c r="S317" s="5">
        <v>0</v>
      </c>
    </row>
    <row r="318" spans="1:19" hidden="1" x14ac:dyDescent="0.35">
      <c r="A318" s="2" t="s">
        <v>233</v>
      </c>
      <c r="B318" s="1" t="s">
        <v>750</v>
      </c>
      <c r="C318" t="str">
        <f>VLOOKUP(B318,[2]Clothes!$B$5:$D$447,2, FALSE)</f>
        <v>Outside of MKCC</v>
      </c>
      <c r="D318" t="str">
        <f>VLOOKUP(B318,[2]Clothes!$B$5:$D$447,3, FALSE)</f>
        <v>Outside of MKCC - Other</v>
      </c>
      <c r="E318" s="5">
        <v>0</v>
      </c>
      <c r="F318" s="5">
        <v>0</v>
      </c>
      <c r="G318" s="5">
        <v>0</v>
      </c>
      <c r="H318" s="5">
        <v>0</v>
      </c>
      <c r="I318" s="5">
        <v>0</v>
      </c>
      <c r="J318" s="5">
        <v>0</v>
      </c>
      <c r="K318" s="5">
        <v>0</v>
      </c>
      <c r="L318" s="5">
        <v>0</v>
      </c>
      <c r="M318" s="5">
        <v>0</v>
      </c>
      <c r="N318" s="5">
        <v>0</v>
      </c>
      <c r="O318" s="5">
        <v>0</v>
      </c>
      <c r="P318" s="5">
        <v>0</v>
      </c>
      <c r="Q318" s="5">
        <v>0</v>
      </c>
      <c r="R318" s="5">
        <v>0</v>
      </c>
      <c r="S318" s="5">
        <v>0</v>
      </c>
    </row>
    <row r="319" spans="1:19" hidden="1" x14ac:dyDescent="0.35">
      <c r="A319" s="2" t="s">
        <v>233</v>
      </c>
      <c r="B319" s="1" t="s">
        <v>751</v>
      </c>
      <c r="C319" t="str">
        <f>VLOOKUP(B319,[2]Clothes!$B$5:$D$447,2, FALSE)</f>
        <v>Outside of MKCC</v>
      </c>
      <c r="D319" t="str">
        <f>VLOOKUP(B319,[2]Clothes!$B$5:$D$447,3, FALSE)</f>
        <v>Outside of MKCC - Other</v>
      </c>
      <c r="E319" s="5">
        <v>0</v>
      </c>
      <c r="F319" s="5">
        <v>0</v>
      </c>
      <c r="G319" s="5">
        <v>0</v>
      </c>
      <c r="H319" s="5">
        <v>0</v>
      </c>
      <c r="I319" s="5">
        <v>0</v>
      </c>
      <c r="J319" s="5">
        <v>0</v>
      </c>
      <c r="K319" s="5">
        <v>0</v>
      </c>
      <c r="L319" s="5">
        <v>0</v>
      </c>
      <c r="M319" s="5">
        <v>0</v>
      </c>
      <c r="N319" s="5">
        <v>0</v>
      </c>
      <c r="O319" s="5">
        <v>0</v>
      </c>
      <c r="P319" s="5">
        <v>0</v>
      </c>
      <c r="Q319" s="5">
        <v>0</v>
      </c>
      <c r="R319" s="5">
        <v>0</v>
      </c>
      <c r="S319" s="5">
        <v>0</v>
      </c>
    </row>
    <row r="320" spans="1:19" hidden="1" x14ac:dyDescent="0.35">
      <c r="A320" s="2" t="s">
        <v>233</v>
      </c>
      <c r="B320" s="1" t="s">
        <v>752</v>
      </c>
      <c r="C320" t="str">
        <f>VLOOKUP(B320,[2]Clothes!$B$5:$D$447,2, FALSE)</f>
        <v>Outside of MKCC</v>
      </c>
      <c r="D320" t="str">
        <f>VLOOKUP(B320,[2]Clothes!$B$5:$D$447,3, FALSE)</f>
        <v>Outside of MKCC - Other</v>
      </c>
      <c r="E320" s="5">
        <v>0</v>
      </c>
      <c r="F320" s="5">
        <v>0</v>
      </c>
      <c r="G320" s="5">
        <v>0</v>
      </c>
      <c r="H320" s="5">
        <v>0</v>
      </c>
      <c r="I320" s="5">
        <v>0</v>
      </c>
      <c r="J320" s="5">
        <v>0</v>
      </c>
      <c r="K320" s="5">
        <v>0</v>
      </c>
      <c r="L320" s="5">
        <v>0</v>
      </c>
      <c r="M320" s="5">
        <v>0</v>
      </c>
      <c r="N320" s="5">
        <v>0</v>
      </c>
      <c r="O320" s="5">
        <v>0</v>
      </c>
      <c r="P320" s="5">
        <v>0</v>
      </c>
      <c r="Q320" s="5">
        <v>0</v>
      </c>
      <c r="R320" s="5">
        <v>0</v>
      </c>
      <c r="S320" s="5">
        <v>0</v>
      </c>
    </row>
    <row r="321" spans="1:19" hidden="1" x14ac:dyDescent="0.35">
      <c r="A321" s="2" t="s">
        <v>233</v>
      </c>
      <c r="B321" s="1" t="s">
        <v>753</v>
      </c>
      <c r="C321" t="str">
        <f>VLOOKUP(B321,[2]Clothes!$B$5:$D$447,2, FALSE)</f>
        <v>Outside of MKCC</v>
      </c>
      <c r="D321" t="str">
        <f>VLOOKUP(B321,[2]Clothes!$B$5:$D$447,3, FALSE)</f>
        <v>Outside of MKCC - Other</v>
      </c>
      <c r="E321" s="5">
        <v>0</v>
      </c>
      <c r="F321" s="5">
        <v>0</v>
      </c>
      <c r="G321" s="5">
        <v>0</v>
      </c>
      <c r="H321" s="5">
        <v>0</v>
      </c>
      <c r="I321" s="5">
        <v>0</v>
      </c>
      <c r="J321" s="5">
        <v>0</v>
      </c>
      <c r="K321" s="5">
        <v>0</v>
      </c>
      <c r="L321" s="5">
        <v>0</v>
      </c>
      <c r="M321" s="5">
        <v>0</v>
      </c>
      <c r="N321" s="5">
        <v>0</v>
      </c>
      <c r="O321" s="5">
        <v>0</v>
      </c>
      <c r="P321" s="5">
        <v>0</v>
      </c>
      <c r="Q321" s="5">
        <v>0</v>
      </c>
      <c r="R321" s="5">
        <v>0</v>
      </c>
      <c r="S321" s="5">
        <v>0</v>
      </c>
    </row>
    <row r="322" spans="1:19" hidden="1" x14ac:dyDescent="0.35">
      <c r="A322" s="2" t="s">
        <v>233</v>
      </c>
      <c r="B322" s="1" t="s">
        <v>754</v>
      </c>
      <c r="C322" t="str">
        <f>VLOOKUP(B322,[2]Clothes!$B$5:$D$447,2, FALSE)</f>
        <v>Outside of MKCC</v>
      </c>
      <c r="D322" t="str">
        <f>VLOOKUP(B322,[2]Clothes!$B$5:$D$447,3, FALSE)</f>
        <v>Outside of MKCC - Other</v>
      </c>
      <c r="E322" s="5">
        <v>0</v>
      </c>
      <c r="F322" s="5">
        <v>0</v>
      </c>
      <c r="G322" s="5">
        <v>0</v>
      </c>
      <c r="H322" s="5">
        <v>0</v>
      </c>
      <c r="I322" s="5">
        <v>0</v>
      </c>
      <c r="J322" s="5">
        <v>0</v>
      </c>
      <c r="K322" s="5">
        <v>0</v>
      </c>
      <c r="L322" s="5">
        <v>0</v>
      </c>
      <c r="M322" s="5">
        <v>0</v>
      </c>
      <c r="N322" s="5">
        <v>0</v>
      </c>
      <c r="O322" s="5">
        <v>0</v>
      </c>
      <c r="P322" s="5">
        <v>0</v>
      </c>
      <c r="Q322" s="5">
        <v>0</v>
      </c>
      <c r="R322" s="5">
        <v>0</v>
      </c>
      <c r="S322" s="5">
        <v>0</v>
      </c>
    </row>
    <row r="323" spans="1:19" hidden="1" x14ac:dyDescent="0.35">
      <c r="A323" s="2" t="s">
        <v>233</v>
      </c>
      <c r="B323" s="1" t="s">
        <v>755</v>
      </c>
      <c r="C323" t="str">
        <f>VLOOKUP(B323,[2]Clothes!$B$5:$D$447,2, FALSE)</f>
        <v>Outside of MKCC</v>
      </c>
      <c r="D323" t="str">
        <f>VLOOKUP(B323,[2]Clothes!$B$5:$D$447,3, FALSE)</f>
        <v>Outside of MKCC - Other</v>
      </c>
      <c r="E323" s="5">
        <v>1.01E-3</v>
      </c>
      <c r="F323" s="5">
        <v>0</v>
      </c>
      <c r="G323" s="5">
        <v>0</v>
      </c>
      <c r="H323" s="5">
        <v>2.657E-2</v>
      </c>
      <c r="I323" s="5">
        <v>0</v>
      </c>
      <c r="J323" s="5">
        <v>0</v>
      </c>
      <c r="K323" s="5">
        <v>0</v>
      </c>
      <c r="L323" s="5">
        <v>0</v>
      </c>
      <c r="M323" s="5">
        <v>0</v>
      </c>
      <c r="N323" s="5">
        <v>0</v>
      </c>
      <c r="O323" s="5">
        <v>0</v>
      </c>
      <c r="P323" s="5">
        <v>0</v>
      </c>
      <c r="Q323" s="5">
        <v>0</v>
      </c>
      <c r="R323" s="5">
        <v>0</v>
      </c>
      <c r="S323" s="5">
        <v>0</v>
      </c>
    </row>
    <row r="324" spans="1:19" hidden="1" x14ac:dyDescent="0.35">
      <c r="A324" s="2" t="s">
        <v>233</v>
      </c>
      <c r="B324" s="1" t="s">
        <v>756</v>
      </c>
      <c r="C324" t="str">
        <f>VLOOKUP(B324,[2]Clothes!$B$5:$D$447,2, FALSE)</f>
        <v>Outside of MKCC</v>
      </c>
      <c r="D324" t="str">
        <f>VLOOKUP(B324,[2]Clothes!$B$5:$D$447,3, FALSE)</f>
        <v>Outside of MKCC - Other</v>
      </c>
      <c r="E324" s="5">
        <v>0</v>
      </c>
      <c r="F324" s="5">
        <v>0</v>
      </c>
      <c r="G324" s="5">
        <v>0</v>
      </c>
      <c r="H324" s="5">
        <v>0</v>
      </c>
      <c r="I324" s="5">
        <v>0</v>
      </c>
      <c r="J324" s="5">
        <v>0</v>
      </c>
      <c r="K324" s="5">
        <v>0</v>
      </c>
      <c r="L324" s="5">
        <v>0</v>
      </c>
      <c r="M324" s="5">
        <v>0</v>
      </c>
      <c r="N324" s="5">
        <v>0</v>
      </c>
      <c r="O324" s="5">
        <v>0</v>
      </c>
      <c r="P324" s="5">
        <v>0</v>
      </c>
      <c r="Q324" s="5">
        <v>0</v>
      </c>
      <c r="R324" s="5">
        <v>0</v>
      </c>
      <c r="S324" s="5">
        <v>0</v>
      </c>
    </row>
    <row r="325" spans="1:19" hidden="1" x14ac:dyDescent="0.35">
      <c r="A325" s="2" t="s">
        <v>233</v>
      </c>
      <c r="B325" s="1" t="s">
        <v>757</v>
      </c>
      <c r="C325" t="str">
        <f>VLOOKUP(B325,[2]Clothes!$B$5:$D$447,2, FALSE)</f>
        <v>Outside of MKCC</v>
      </c>
      <c r="D325" t="str">
        <f>VLOOKUP(B325,[2]Clothes!$B$5:$D$447,3, FALSE)</f>
        <v>Bedford</v>
      </c>
      <c r="E325" s="5">
        <v>0</v>
      </c>
      <c r="F325" s="5">
        <v>0</v>
      </c>
      <c r="G325" s="5">
        <v>0</v>
      </c>
      <c r="H325" s="5">
        <v>0</v>
      </c>
      <c r="I325" s="5">
        <v>0</v>
      </c>
      <c r="J325" s="5">
        <v>0</v>
      </c>
      <c r="K325" s="5">
        <v>0</v>
      </c>
      <c r="L325" s="5">
        <v>0</v>
      </c>
      <c r="M325" s="5">
        <v>0</v>
      </c>
      <c r="N325" s="5">
        <v>0</v>
      </c>
      <c r="O325" s="5">
        <v>0</v>
      </c>
      <c r="P325" s="5">
        <v>0</v>
      </c>
      <c r="Q325" s="5">
        <v>0</v>
      </c>
      <c r="R325" s="5">
        <v>0</v>
      </c>
      <c r="S325" s="5">
        <v>0</v>
      </c>
    </row>
    <row r="326" spans="1:19" hidden="1" x14ac:dyDescent="0.35">
      <c r="A326" s="2" t="s">
        <v>233</v>
      </c>
      <c r="B326" s="1" t="s">
        <v>758</v>
      </c>
      <c r="C326" t="str">
        <f>VLOOKUP(B326,[2]Clothes!$B$5:$D$447,2, FALSE)</f>
        <v>Outside of MKCC</v>
      </c>
      <c r="D326" t="str">
        <f>VLOOKUP(B326,[2]Clothes!$B$5:$D$447,3, FALSE)</f>
        <v>London</v>
      </c>
      <c r="E326" s="5">
        <v>0</v>
      </c>
      <c r="F326" s="5">
        <v>0</v>
      </c>
      <c r="G326" s="5">
        <v>0</v>
      </c>
      <c r="H326" s="5">
        <v>0</v>
      </c>
      <c r="I326" s="5">
        <v>0</v>
      </c>
      <c r="J326" s="5">
        <v>0</v>
      </c>
      <c r="K326" s="5">
        <v>0</v>
      </c>
      <c r="L326" s="5">
        <v>0</v>
      </c>
      <c r="M326" s="5">
        <v>0</v>
      </c>
      <c r="N326" s="5">
        <v>0</v>
      </c>
      <c r="O326" s="5">
        <v>0</v>
      </c>
      <c r="P326" s="5">
        <v>0</v>
      </c>
      <c r="Q326" s="5">
        <v>0</v>
      </c>
      <c r="R326" s="5">
        <v>0</v>
      </c>
      <c r="S326" s="5">
        <v>0</v>
      </c>
    </row>
    <row r="327" spans="1:19" hidden="1" x14ac:dyDescent="0.35">
      <c r="A327" s="2" t="s">
        <v>233</v>
      </c>
      <c r="B327" s="1" t="s">
        <v>759</v>
      </c>
      <c r="C327" t="str">
        <f>VLOOKUP(B327,[2]Clothes!$B$5:$D$447,2, FALSE)</f>
        <v>Outside of MKCC</v>
      </c>
      <c r="D327" t="str">
        <f>VLOOKUP(B327,[2]Clothes!$B$5:$D$447,3, FALSE)</f>
        <v>Outside of MKCC - Other</v>
      </c>
      <c r="E327" s="5">
        <v>2.63E-3</v>
      </c>
      <c r="F327" s="5">
        <v>0</v>
      </c>
      <c r="G327" s="5">
        <v>0</v>
      </c>
      <c r="H327" s="5">
        <v>0</v>
      </c>
      <c r="I327" s="5">
        <v>0</v>
      </c>
      <c r="J327" s="5">
        <v>0</v>
      </c>
      <c r="K327" s="5">
        <v>0</v>
      </c>
      <c r="L327" s="5">
        <v>0</v>
      </c>
      <c r="M327" s="5">
        <v>0</v>
      </c>
      <c r="N327" s="5">
        <v>0</v>
      </c>
      <c r="O327" s="5">
        <v>0</v>
      </c>
      <c r="P327" s="5">
        <v>0</v>
      </c>
      <c r="Q327" s="5">
        <v>0</v>
      </c>
      <c r="R327" s="5">
        <v>1.6109999999999999E-2</v>
      </c>
      <c r="S327" s="5">
        <v>0</v>
      </c>
    </row>
    <row r="328" spans="1:19" hidden="1" x14ac:dyDescent="0.35">
      <c r="A328" s="2" t="s">
        <v>233</v>
      </c>
      <c r="B328" s="1" t="s">
        <v>760</v>
      </c>
      <c r="C328" t="str">
        <f>VLOOKUP(B328,[2]Clothes!$B$5:$D$447,2, FALSE)</f>
        <v>Outside of MKCC</v>
      </c>
      <c r="D328" t="str">
        <f>VLOOKUP(B328,[2]Clothes!$B$5:$D$447,3, FALSE)</f>
        <v>Outside of MKCC - Other</v>
      </c>
      <c r="E328" s="5">
        <v>0</v>
      </c>
      <c r="F328" s="5">
        <v>0</v>
      </c>
      <c r="G328" s="5">
        <v>0</v>
      </c>
      <c r="H328" s="5">
        <v>0</v>
      </c>
      <c r="I328" s="5">
        <v>0</v>
      </c>
      <c r="J328" s="5">
        <v>0</v>
      </c>
      <c r="K328" s="5">
        <v>0</v>
      </c>
      <c r="L328" s="5">
        <v>0</v>
      </c>
      <c r="M328" s="5">
        <v>0</v>
      </c>
      <c r="N328" s="5">
        <v>0</v>
      </c>
      <c r="O328" s="5">
        <v>0</v>
      </c>
      <c r="P328" s="5">
        <v>0</v>
      </c>
      <c r="Q328" s="5">
        <v>0</v>
      </c>
      <c r="R328" s="5">
        <v>0</v>
      </c>
      <c r="S328" s="5">
        <v>0</v>
      </c>
    </row>
    <row r="329" spans="1:19" hidden="1" x14ac:dyDescent="0.35">
      <c r="A329" s="2" t="s">
        <v>233</v>
      </c>
      <c r="B329" s="1" t="s">
        <v>761</v>
      </c>
      <c r="C329" t="str">
        <f>VLOOKUP(B329,[2]Clothes!$B$5:$D$447,2, FALSE)</f>
        <v>Outside of MKCC</v>
      </c>
      <c r="D329" t="str">
        <f>VLOOKUP(B329,[2]Clothes!$B$5:$D$447,3, FALSE)</f>
        <v>Outside of MKCC - Other</v>
      </c>
      <c r="E329" s="5">
        <v>0</v>
      </c>
      <c r="F329" s="5">
        <v>0</v>
      </c>
      <c r="G329" s="5">
        <v>0</v>
      </c>
      <c r="H329" s="5">
        <v>0</v>
      </c>
      <c r="I329" s="5">
        <v>0</v>
      </c>
      <c r="J329" s="5">
        <v>0</v>
      </c>
      <c r="K329" s="5">
        <v>0</v>
      </c>
      <c r="L329" s="5">
        <v>0</v>
      </c>
      <c r="M329" s="5">
        <v>0</v>
      </c>
      <c r="N329" s="5">
        <v>0</v>
      </c>
      <c r="O329" s="5">
        <v>0</v>
      </c>
      <c r="P329" s="5">
        <v>0</v>
      </c>
      <c r="Q329" s="5">
        <v>0</v>
      </c>
      <c r="R329" s="5">
        <v>0</v>
      </c>
      <c r="S329" s="5">
        <v>0</v>
      </c>
    </row>
    <row r="330" spans="1:19" hidden="1" x14ac:dyDescent="0.35">
      <c r="A330" s="2" t="s">
        <v>233</v>
      </c>
      <c r="B330" s="1" t="s">
        <v>762</v>
      </c>
      <c r="C330" t="str">
        <f>VLOOKUP(B330,[2]Clothes!$B$5:$D$447,2, FALSE)</f>
        <v>Outside of MKCC</v>
      </c>
      <c r="D330" t="str">
        <f>VLOOKUP(B330,[2]Clothes!$B$5:$D$447,3, FALSE)</f>
        <v>Outside of MKCC - Other</v>
      </c>
      <c r="E330" s="5">
        <v>0</v>
      </c>
      <c r="F330" s="5">
        <v>0</v>
      </c>
      <c r="G330" s="5">
        <v>0</v>
      </c>
      <c r="H330" s="5">
        <v>0</v>
      </c>
      <c r="I330" s="5">
        <v>0</v>
      </c>
      <c r="J330" s="5">
        <v>0</v>
      </c>
      <c r="K330" s="5">
        <v>0</v>
      </c>
      <c r="L330" s="5">
        <v>0</v>
      </c>
      <c r="M330" s="5">
        <v>0</v>
      </c>
      <c r="N330" s="5">
        <v>0</v>
      </c>
      <c r="O330" s="5">
        <v>0</v>
      </c>
      <c r="P330" s="5">
        <v>0</v>
      </c>
      <c r="Q330" s="5">
        <v>0</v>
      </c>
      <c r="R330" s="5">
        <v>0</v>
      </c>
      <c r="S330" s="5">
        <v>0</v>
      </c>
    </row>
    <row r="331" spans="1:19" hidden="1" x14ac:dyDescent="0.35">
      <c r="A331" s="2" t="s">
        <v>233</v>
      </c>
      <c r="B331" s="1" t="s">
        <v>763</v>
      </c>
      <c r="C331" t="str">
        <f>VLOOKUP(B331,[2]Clothes!$B$5:$D$447,2, FALSE)</f>
        <v>Outside of MKCC</v>
      </c>
      <c r="D331" t="str">
        <f>VLOOKUP(B331,[2]Clothes!$B$5:$D$447,3, FALSE)</f>
        <v>Outside of MKCC - Other</v>
      </c>
      <c r="E331" s="5">
        <v>0</v>
      </c>
      <c r="F331" s="5">
        <v>0</v>
      </c>
      <c r="G331" s="5">
        <v>0</v>
      </c>
      <c r="H331" s="5">
        <v>0</v>
      </c>
      <c r="I331" s="5">
        <v>0</v>
      </c>
      <c r="J331" s="5">
        <v>0</v>
      </c>
      <c r="K331" s="5">
        <v>0</v>
      </c>
      <c r="L331" s="5">
        <v>0</v>
      </c>
      <c r="M331" s="5">
        <v>0</v>
      </c>
      <c r="N331" s="5">
        <v>0</v>
      </c>
      <c r="O331" s="5">
        <v>0</v>
      </c>
      <c r="P331" s="5">
        <v>0</v>
      </c>
      <c r="Q331" s="5">
        <v>0</v>
      </c>
      <c r="R331" s="5">
        <v>0</v>
      </c>
      <c r="S331" s="5">
        <v>0</v>
      </c>
    </row>
    <row r="332" spans="1:19" hidden="1" x14ac:dyDescent="0.35">
      <c r="A332" s="2" t="s">
        <v>233</v>
      </c>
      <c r="B332" s="1" t="s">
        <v>764</v>
      </c>
      <c r="C332" t="str">
        <f>VLOOKUP(B332,[2]Clothes!$B$5:$D$447,2, FALSE)</f>
        <v>Outside of MKCC</v>
      </c>
      <c r="D332" t="str">
        <f>VLOOKUP(B332,[2]Clothes!$B$5:$D$447,3, FALSE)</f>
        <v>Outside of MKCC - Other</v>
      </c>
      <c r="E332" s="5">
        <v>0</v>
      </c>
      <c r="F332" s="5">
        <v>0</v>
      </c>
      <c r="G332" s="5">
        <v>0</v>
      </c>
      <c r="H332" s="5">
        <v>0</v>
      </c>
      <c r="I332" s="5">
        <v>0</v>
      </c>
      <c r="J332" s="5">
        <v>0</v>
      </c>
      <c r="K332" s="5">
        <v>0</v>
      </c>
      <c r="L332" s="5">
        <v>0</v>
      </c>
      <c r="M332" s="5">
        <v>0</v>
      </c>
      <c r="N332" s="5">
        <v>0</v>
      </c>
      <c r="O332" s="5">
        <v>0</v>
      </c>
      <c r="P332" s="5">
        <v>0</v>
      </c>
      <c r="Q332" s="5">
        <v>0</v>
      </c>
      <c r="R332" s="5">
        <v>0</v>
      </c>
      <c r="S332" s="5">
        <v>0</v>
      </c>
    </row>
    <row r="333" spans="1:19" hidden="1" x14ac:dyDescent="0.35">
      <c r="A333" s="2" t="s">
        <v>233</v>
      </c>
      <c r="B333" s="1" t="s">
        <v>765</v>
      </c>
      <c r="C333" t="str">
        <f>VLOOKUP(B333,[2]Clothes!$B$5:$D$447,2, FALSE)</f>
        <v>Outside of MKCC</v>
      </c>
      <c r="D333" t="str">
        <f>VLOOKUP(B333,[2]Clothes!$B$5:$D$447,3, FALSE)</f>
        <v>Outside of MKCC - Other</v>
      </c>
      <c r="E333" s="5">
        <v>0</v>
      </c>
      <c r="F333" s="5">
        <v>0</v>
      </c>
      <c r="G333" s="5">
        <v>0</v>
      </c>
      <c r="H333" s="5">
        <v>0</v>
      </c>
      <c r="I333" s="5">
        <v>0</v>
      </c>
      <c r="J333" s="5">
        <v>0</v>
      </c>
      <c r="K333" s="5">
        <v>0</v>
      </c>
      <c r="L333" s="5">
        <v>0</v>
      </c>
      <c r="M333" s="5">
        <v>0</v>
      </c>
      <c r="N333" s="5">
        <v>0</v>
      </c>
      <c r="O333" s="5">
        <v>0</v>
      </c>
      <c r="P333" s="5">
        <v>0</v>
      </c>
      <c r="Q333" s="5">
        <v>0</v>
      </c>
      <c r="R333" s="5">
        <v>0</v>
      </c>
      <c r="S333" s="5">
        <v>0</v>
      </c>
    </row>
    <row r="334" spans="1:19" hidden="1" x14ac:dyDescent="0.35">
      <c r="A334" s="2" t="s">
        <v>233</v>
      </c>
      <c r="B334" s="1" t="s">
        <v>766</v>
      </c>
      <c r="C334" t="str">
        <f>VLOOKUP(B334,[2]Clothes!$B$5:$D$447,2, FALSE)</f>
        <v>Outside of MKCC</v>
      </c>
      <c r="D334" t="str">
        <f>VLOOKUP(B334,[2]Clothes!$B$5:$D$447,3, FALSE)</f>
        <v>Bedford</v>
      </c>
      <c r="E334" s="5">
        <v>0</v>
      </c>
      <c r="F334" s="5">
        <v>0</v>
      </c>
      <c r="G334" s="5">
        <v>0</v>
      </c>
      <c r="H334" s="5">
        <v>0</v>
      </c>
      <c r="I334" s="5">
        <v>0</v>
      </c>
      <c r="J334" s="5">
        <v>0</v>
      </c>
      <c r="K334" s="5">
        <v>0</v>
      </c>
      <c r="L334" s="5">
        <v>0</v>
      </c>
      <c r="M334" s="5">
        <v>0</v>
      </c>
      <c r="N334" s="5">
        <v>0</v>
      </c>
      <c r="O334" s="5">
        <v>0</v>
      </c>
      <c r="P334" s="5">
        <v>0</v>
      </c>
      <c r="Q334" s="5">
        <v>0</v>
      </c>
      <c r="R334" s="5">
        <v>0</v>
      </c>
      <c r="S334" s="5">
        <v>0</v>
      </c>
    </row>
    <row r="335" spans="1:19" hidden="1" x14ac:dyDescent="0.35">
      <c r="A335" s="2" t="s">
        <v>233</v>
      </c>
      <c r="B335" s="1" t="s">
        <v>767</v>
      </c>
      <c r="C335" t="str">
        <f>VLOOKUP(B335,[2]Clothes!$B$5:$D$447,2, FALSE)</f>
        <v>Outside of MKCC</v>
      </c>
      <c r="D335" t="str">
        <f>VLOOKUP(B335,[2]Clothes!$B$5:$D$447,3, FALSE)</f>
        <v>Outside of MKCC - Other</v>
      </c>
      <c r="E335" s="5">
        <v>0</v>
      </c>
      <c r="F335" s="5">
        <v>0</v>
      </c>
      <c r="G335" s="5">
        <v>0</v>
      </c>
      <c r="H335" s="5">
        <v>0</v>
      </c>
      <c r="I335" s="5">
        <v>0</v>
      </c>
      <c r="J335" s="5">
        <v>0</v>
      </c>
      <c r="K335" s="5">
        <v>0</v>
      </c>
      <c r="L335" s="5">
        <v>0</v>
      </c>
      <c r="M335" s="5">
        <v>0</v>
      </c>
      <c r="N335" s="5">
        <v>0</v>
      </c>
      <c r="O335" s="5">
        <v>0</v>
      </c>
      <c r="P335" s="5">
        <v>0</v>
      </c>
      <c r="Q335" s="5">
        <v>0</v>
      </c>
      <c r="R335" s="5">
        <v>0</v>
      </c>
      <c r="S335" s="5">
        <v>0</v>
      </c>
    </row>
    <row r="336" spans="1:19" hidden="1" x14ac:dyDescent="0.35">
      <c r="A336" s="2" t="s">
        <v>233</v>
      </c>
      <c r="B336" s="1" t="s">
        <v>768</v>
      </c>
      <c r="C336" t="str">
        <f>VLOOKUP(B336,[2]Clothes!$B$5:$D$447,2, FALSE)</f>
        <v>Outside of MKCC</v>
      </c>
      <c r="D336" t="str">
        <f>VLOOKUP(B336,[2]Clothes!$B$5:$D$447,3, FALSE)</f>
        <v>Outside of MKCC - Other</v>
      </c>
      <c r="E336" s="5">
        <v>1.7600000000000001E-3</v>
      </c>
      <c r="F336" s="5">
        <v>0</v>
      </c>
      <c r="G336" s="5">
        <v>0</v>
      </c>
      <c r="H336" s="5">
        <v>0</v>
      </c>
      <c r="I336" s="5">
        <v>4.1419999999999998E-2</v>
      </c>
      <c r="J336" s="5">
        <v>0</v>
      </c>
      <c r="K336" s="5">
        <v>0</v>
      </c>
      <c r="L336" s="5">
        <v>0</v>
      </c>
      <c r="M336" s="5">
        <v>0</v>
      </c>
      <c r="N336" s="5">
        <v>0</v>
      </c>
      <c r="O336" s="5">
        <v>0</v>
      </c>
      <c r="P336" s="5">
        <v>0</v>
      </c>
      <c r="Q336" s="5">
        <v>0</v>
      </c>
      <c r="R336" s="5">
        <v>0</v>
      </c>
      <c r="S336" s="5">
        <v>0</v>
      </c>
    </row>
    <row r="337" spans="1:19" hidden="1" x14ac:dyDescent="0.35">
      <c r="A337" s="2" t="s">
        <v>233</v>
      </c>
      <c r="B337" s="1" t="s">
        <v>769</v>
      </c>
      <c r="C337" t="str">
        <f>VLOOKUP(B337,[2]Clothes!$B$5:$D$447,2, FALSE)</f>
        <v>Outside of MKCC</v>
      </c>
      <c r="D337" t="str">
        <f>VLOOKUP(B337,[2]Clothes!$B$5:$D$447,3, FALSE)</f>
        <v>Bedford</v>
      </c>
      <c r="E337" s="5">
        <v>1.4109999999999999E-2</v>
      </c>
      <c r="F337" s="5">
        <v>0</v>
      </c>
      <c r="G337" s="5">
        <v>0</v>
      </c>
      <c r="H337" s="5">
        <v>0</v>
      </c>
      <c r="I337" s="5">
        <v>4.1419999999999998E-2</v>
      </c>
      <c r="J337" s="5">
        <v>0</v>
      </c>
      <c r="K337" s="5">
        <v>0</v>
      </c>
      <c r="L337" s="5">
        <v>0</v>
      </c>
      <c r="M337" s="5">
        <v>0</v>
      </c>
      <c r="N337" s="5">
        <v>0</v>
      </c>
      <c r="O337" s="5">
        <v>0</v>
      </c>
      <c r="P337" s="5">
        <v>0.13175999999999999</v>
      </c>
      <c r="Q337" s="5">
        <v>0</v>
      </c>
      <c r="R337" s="5">
        <v>0</v>
      </c>
      <c r="S337" s="5">
        <v>0</v>
      </c>
    </row>
    <row r="338" spans="1:19" hidden="1" x14ac:dyDescent="0.35">
      <c r="A338" s="2" t="s">
        <v>233</v>
      </c>
      <c r="B338" s="1" t="s">
        <v>770</v>
      </c>
      <c r="C338" t="str">
        <f>VLOOKUP(B338,[2]Clothes!$B$5:$D$447,2, FALSE)</f>
        <v>Outside of MKCC</v>
      </c>
      <c r="D338" t="str">
        <f>VLOOKUP(B338,[2]Clothes!$B$5:$D$447,3, FALSE)</f>
        <v>Outside of MKCC - Other</v>
      </c>
      <c r="E338" s="5">
        <v>0</v>
      </c>
      <c r="F338" s="5">
        <v>0</v>
      </c>
      <c r="G338" s="5">
        <v>0</v>
      </c>
      <c r="H338" s="5">
        <v>0</v>
      </c>
      <c r="I338" s="5">
        <v>0</v>
      </c>
      <c r="J338" s="5">
        <v>0</v>
      </c>
      <c r="K338" s="5">
        <v>0</v>
      </c>
      <c r="L338" s="5">
        <v>0</v>
      </c>
      <c r="M338" s="5">
        <v>0</v>
      </c>
      <c r="N338" s="5">
        <v>0</v>
      </c>
      <c r="O338" s="5">
        <v>0</v>
      </c>
      <c r="P338" s="5">
        <v>0</v>
      </c>
      <c r="Q338" s="5">
        <v>0</v>
      </c>
      <c r="R338" s="5">
        <v>0</v>
      </c>
      <c r="S338" s="5">
        <v>0</v>
      </c>
    </row>
    <row r="339" spans="1:19" hidden="1" x14ac:dyDescent="0.35">
      <c r="A339" s="2" t="s">
        <v>233</v>
      </c>
      <c r="B339" s="1" t="s">
        <v>771</v>
      </c>
      <c r="C339" t="str">
        <f>VLOOKUP(B339,[2]Clothes!$B$5:$D$447,2, FALSE)</f>
        <v>Outside of MKCC</v>
      </c>
      <c r="D339" t="str">
        <f>VLOOKUP(B339,[2]Clothes!$B$5:$D$447,3, FALSE)</f>
        <v>Outside of MKCC - Other</v>
      </c>
      <c r="E339" s="5">
        <v>0</v>
      </c>
      <c r="F339" s="5">
        <v>0</v>
      </c>
      <c r="G339" s="5">
        <v>0</v>
      </c>
      <c r="H339" s="5">
        <v>0</v>
      </c>
      <c r="I339" s="5">
        <v>0</v>
      </c>
      <c r="J339" s="5">
        <v>0</v>
      </c>
      <c r="K339" s="5">
        <v>0</v>
      </c>
      <c r="L339" s="5">
        <v>0</v>
      </c>
      <c r="M339" s="5">
        <v>0</v>
      </c>
      <c r="N339" s="5">
        <v>0</v>
      </c>
      <c r="O339" s="5">
        <v>0</v>
      </c>
      <c r="P339" s="5">
        <v>0</v>
      </c>
      <c r="Q339" s="5">
        <v>0</v>
      </c>
      <c r="R339" s="5">
        <v>0</v>
      </c>
      <c r="S339" s="5">
        <v>0</v>
      </c>
    </row>
    <row r="340" spans="1:19" hidden="1" x14ac:dyDescent="0.35">
      <c r="A340" s="2" t="s">
        <v>233</v>
      </c>
      <c r="B340" s="1" t="s">
        <v>772</v>
      </c>
      <c r="C340" t="str">
        <f>VLOOKUP(B340,[2]Clothes!$B$5:$D$447,2, FALSE)</f>
        <v>Outside of MKCC</v>
      </c>
      <c r="D340" t="str">
        <f>VLOOKUP(B340,[2]Clothes!$B$5:$D$447,3, FALSE)</f>
        <v>Bedford</v>
      </c>
      <c r="E340" s="5">
        <v>0</v>
      </c>
      <c r="F340" s="5">
        <v>0</v>
      </c>
      <c r="G340" s="5">
        <v>0</v>
      </c>
      <c r="H340" s="5">
        <v>0</v>
      </c>
      <c r="I340" s="5">
        <v>0</v>
      </c>
      <c r="J340" s="5">
        <v>0</v>
      </c>
      <c r="K340" s="5">
        <v>0</v>
      </c>
      <c r="L340" s="5">
        <v>0</v>
      </c>
      <c r="M340" s="5">
        <v>0</v>
      </c>
      <c r="N340" s="5">
        <v>0</v>
      </c>
      <c r="O340" s="5">
        <v>0</v>
      </c>
      <c r="P340" s="5">
        <v>0</v>
      </c>
      <c r="Q340" s="5">
        <v>0</v>
      </c>
      <c r="R340" s="5">
        <v>0</v>
      </c>
      <c r="S340" s="5">
        <v>0</v>
      </c>
    </row>
    <row r="341" spans="1:19" hidden="1" x14ac:dyDescent="0.35">
      <c r="A341" s="2" t="s">
        <v>233</v>
      </c>
      <c r="B341" s="1" t="s">
        <v>773</v>
      </c>
      <c r="C341" t="str">
        <f>VLOOKUP(B341,[2]Clothes!$B$5:$D$447,2, FALSE)</f>
        <v>Outside of MKCC</v>
      </c>
      <c r="D341" t="str">
        <f>VLOOKUP(B341,[2]Clothes!$B$5:$D$447,3, FALSE)</f>
        <v>Outside of MKCC - Other</v>
      </c>
      <c r="E341" s="5">
        <v>2.5899999999999999E-3</v>
      </c>
      <c r="F341" s="5">
        <v>0</v>
      </c>
      <c r="G341" s="5">
        <v>0</v>
      </c>
      <c r="H341" s="5">
        <v>0</v>
      </c>
      <c r="I341" s="5">
        <v>6.096E-2</v>
      </c>
      <c r="J341" s="5">
        <v>0</v>
      </c>
      <c r="K341" s="5">
        <v>0</v>
      </c>
      <c r="L341" s="5">
        <v>0</v>
      </c>
      <c r="M341" s="5">
        <v>0</v>
      </c>
      <c r="N341" s="5">
        <v>0</v>
      </c>
      <c r="O341" s="5">
        <v>0</v>
      </c>
      <c r="P341" s="5">
        <v>0</v>
      </c>
      <c r="Q341" s="5">
        <v>0</v>
      </c>
      <c r="R341" s="5">
        <v>0</v>
      </c>
      <c r="S341" s="5">
        <v>0</v>
      </c>
    </row>
    <row r="342" spans="1:19" hidden="1" x14ac:dyDescent="0.35">
      <c r="A342" s="2" t="s">
        <v>233</v>
      </c>
      <c r="B342" s="1" t="s">
        <v>774</v>
      </c>
      <c r="C342" t="str">
        <f>VLOOKUP(B342,[2]Clothes!$B$5:$D$447,2, FALSE)</f>
        <v>Outside of MKCC</v>
      </c>
      <c r="D342" t="str">
        <f>VLOOKUP(B342,[2]Clothes!$B$5:$D$447,3, FALSE)</f>
        <v>Outside of MKCC - Other</v>
      </c>
      <c r="E342" s="5">
        <v>0</v>
      </c>
      <c r="F342" s="5">
        <v>0</v>
      </c>
      <c r="G342" s="5">
        <v>0</v>
      </c>
      <c r="H342" s="5">
        <v>0</v>
      </c>
      <c r="I342" s="5">
        <v>0</v>
      </c>
      <c r="J342" s="5">
        <v>0</v>
      </c>
      <c r="K342" s="5">
        <v>0</v>
      </c>
      <c r="L342" s="5">
        <v>0</v>
      </c>
      <c r="M342" s="5">
        <v>0</v>
      </c>
      <c r="N342" s="5">
        <v>0</v>
      </c>
      <c r="O342" s="5">
        <v>0</v>
      </c>
      <c r="P342" s="5">
        <v>0</v>
      </c>
      <c r="Q342" s="5">
        <v>0</v>
      </c>
      <c r="R342" s="5">
        <v>0</v>
      </c>
      <c r="S342" s="5">
        <v>0</v>
      </c>
    </row>
    <row r="343" spans="1:19" hidden="1" x14ac:dyDescent="0.35">
      <c r="A343" s="2" t="s">
        <v>233</v>
      </c>
      <c r="B343" s="1" t="s">
        <v>775</v>
      </c>
      <c r="C343" t="str">
        <f>VLOOKUP(B343,[2]Clothes!$B$5:$D$447,2, FALSE)</f>
        <v>Outside of MKCC</v>
      </c>
      <c r="D343" t="str">
        <f>VLOOKUP(B343,[2]Clothes!$B$5:$D$447,3, FALSE)</f>
        <v>Outside of MKCC - Other</v>
      </c>
      <c r="E343" s="5">
        <v>0</v>
      </c>
      <c r="F343" s="5">
        <v>0</v>
      </c>
      <c r="G343" s="5">
        <v>0</v>
      </c>
      <c r="H343" s="5">
        <v>0</v>
      </c>
      <c r="I343" s="5">
        <v>0</v>
      </c>
      <c r="J343" s="5">
        <v>0</v>
      </c>
      <c r="K343" s="5">
        <v>0</v>
      </c>
      <c r="L343" s="5">
        <v>0</v>
      </c>
      <c r="M343" s="5">
        <v>0</v>
      </c>
      <c r="N343" s="5">
        <v>0</v>
      </c>
      <c r="O343" s="5">
        <v>0</v>
      </c>
      <c r="P343" s="5">
        <v>0</v>
      </c>
      <c r="Q343" s="5">
        <v>0</v>
      </c>
      <c r="R343" s="5">
        <v>0</v>
      </c>
      <c r="S343" s="5">
        <v>0</v>
      </c>
    </row>
    <row r="344" spans="1:19" hidden="1" x14ac:dyDescent="0.35">
      <c r="A344" s="2" t="s">
        <v>233</v>
      </c>
      <c r="B344" s="1" t="s">
        <v>776</v>
      </c>
      <c r="C344" t="str">
        <f>VLOOKUP(B344,[2]Clothes!$B$5:$D$447,2, FALSE)</f>
        <v>Outside of MKCC</v>
      </c>
      <c r="D344" t="str">
        <f>VLOOKUP(B344,[2]Clothes!$B$5:$D$447,3, FALSE)</f>
        <v>Outside of MKCC - Other</v>
      </c>
      <c r="E344" s="5">
        <v>0</v>
      </c>
      <c r="F344" s="5">
        <v>0</v>
      </c>
      <c r="G344" s="5">
        <v>0</v>
      </c>
      <c r="H344" s="5">
        <v>0</v>
      </c>
      <c r="I344" s="5">
        <v>0</v>
      </c>
      <c r="J344" s="5">
        <v>0</v>
      </c>
      <c r="K344" s="5">
        <v>0</v>
      </c>
      <c r="L344" s="5">
        <v>0</v>
      </c>
      <c r="M344" s="5">
        <v>0</v>
      </c>
      <c r="N344" s="5">
        <v>0</v>
      </c>
      <c r="O344" s="5">
        <v>0</v>
      </c>
      <c r="P344" s="5">
        <v>0</v>
      </c>
      <c r="Q344" s="5">
        <v>0</v>
      </c>
      <c r="R344" s="5">
        <v>0</v>
      </c>
      <c r="S344" s="5">
        <v>0</v>
      </c>
    </row>
    <row r="345" spans="1:19" hidden="1" x14ac:dyDescent="0.35">
      <c r="A345" s="2" t="s">
        <v>233</v>
      </c>
      <c r="B345" s="1" t="s">
        <v>777</v>
      </c>
      <c r="C345" t="str">
        <f>VLOOKUP(B345,[2]Clothes!$B$5:$D$447,2, FALSE)</f>
        <v>Outside of MKCC</v>
      </c>
      <c r="D345" t="str">
        <f>VLOOKUP(B345,[2]Clothes!$B$5:$D$447,3, FALSE)</f>
        <v>Outside of MKCC - Other</v>
      </c>
      <c r="E345" s="5">
        <v>0</v>
      </c>
      <c r="F345" s="5">
        <v>0</v>
      </c>
      <c r="G345" s="5">
        <v>0</v>
      </c>
      <c r="H345" s="5">
        <v>0</v>
      </c>
      <c r="I345" s="5">
        <v>0</v>
      </c>
      <c r="J345" s="5">
        <v>0</v>
      </c>
      <c r="K345" s="5">
        <v>0</v>
      </c>
      <c r="L345" s="5">
        <v>0</v>
      </c>
      <c r="M345" s="5">
        <v>0</v>
      </c>
      <c r="N345" s="5">
        <v>0</v>
      </c>
      <c r="O345" s="5">
        <v>0</v>
      </c>
      <c r="P345" s="5">
        <v>0</v>
      </c>
      <c r="Q345" s="5">
        <v>0</v>
      </c>
      <c r="R345" s="5">
        <v>0</v>
      </c>
      <c r="S345" s="5">
        <v>0</v>
      </c>
    </row>
    <row r="346" spans="1:19" hidden="1" x14ac:dyDescent="0.35">
      <c r="A346" s="2" t="s">
        <v>233</v>
      </c>
      <c r="B346" s="1" t="s">
        <v>778</v>
      </c>
      <c r="C346" t="str">
        <f>VLOOKUP(B346,[2]Clothes!$B$5:$D$447,2, FALSE)</f>
        <v>Outside of MKCC</v>
      </c>
      <c r="D346" t="str">
        <f>VLOOKUP(B346,[2]Clothes!$B$5:$D$447,3, FALSE)</f>
        <v>Outside of MKCC - Other</v>
      </c>
      <c r="E346" s="5">
        <v>0</v>
      </c>
      <c r="F346" s="5">
        <v>0</v>
      </c>
      <c r="G346" s="5">
        <v>0</v>
      </c>
      <c r="H346" s="5">
        <v>0</v>
      </c>
      <c r="I346" s="5">
        <v>0</v>
      </c>
      <c r="J346" s="5">
        <v>0</v>
      </c>
      <c r="K346" s="5">
        <v>0</v>
      </c>
      <c r="L346" s="5">
        <v>0</v>
      </c>
      <c r="M346" s="5">
        <v>0</v>
      </c>
      <c r="N346" s="5">
        <v>0</v>
      </c>
      <c r="O346" s="5">
        <v>0</v>
      </c>
      <c r="P346" s="5">
        <v>0</v>
      </c>
      <c r="Q346" s="5">
        <v>0</v>
      </c>
      <c r="R346" s="5">
        <v>0</v>
      </c>
      <c r="S346" s="5">
        <v>0</v>
      </c>
    </row>
    <row r="347" spans="1:19" hidden="1" x14ac:dyDescent="0.35">
      <c r="A347" s="2" t="s">
        <v>233</v>
      </c>
      <c r="B347" s="1" t="s">
        <v>779</v>
      </c>
      <c r="C347" t="str">
        <f>VLOOKUP(B347,[2]Clothes!$B$5:$D$447,2, FALSE)</f>
        <v>Outside of MKCC</v>
      </c>
      <c r="D347" t="str">
        <f>VLOOKUP(B347,[2]Clothes!$B$5:$D$447,3, FALSE)</f>
        <v>Outside of MKCC - Other</v>
      </c>
      <c r="E347" s="5">
        <v>0</v>
      </c>
      <c r="F347" s="5">
        <v>0</v>
      </c>
      <c r="G347" s="5">
        <v>0</v>
      </c>
      <c r="H347" s="5">
        <v>0</v>
      </c>
      <c r="I347" s="5">
        <v>0</v>
      </c>
      <c r="J347" s="5">
        <v>0</v>
      </c>
      <c r="K347" s="5">
        <v>0</v>
      </c>
      <c r="L347" s="5">
        <v>0</v>
      </c>
      <c r="M347" s="5">
        <v>0</v>
      </c>
      <c r="N347" s="5">
        <v>0</v>
      </c>
      <c r="O347" s="5">
        <v>0</v>
      </c>
      <c r="P347" s="5">
        <v>0</v>
      </c>
      <c r="Q347" s="5">
        <v>0</v>
      </c>
      <c r="R347" s="5">
        <v>0</v>
      </c>
      <c r="S347" s="5">
        <v>0</v>
      </c>
    </row>
    <row r="348" spans="1:19" hidden="1" x14ac:dyDescent="0.35">
      <c r="A348" s="2" t="s">
        <v>233</v>
      </c>
      <c r="B348" s="1" t="s">
        <v>317</v>
      </c>
      <c r="C348" t="str">
        <f>VLOOKUP(B348,[2]Clothes!$B$5:$D$447,2, FALSE)</f>
        <v>Outside of MKCC</v>
      </c>
      <c r="D348" t="str">
        <f>VLOOKUP(B348,[2]Clothes!$B$5:$D$447,3, FALSE)</f>
        <v>Outside of MKCC - Other</v>
      </c>
      <c r="E348" s="5">
        <v>0</v>
      </c>
      <c r="F348" s="5">
        <v>0</v>
      </c>
      <c r="G348" s="5">
        <v>0</v>
      </c>
      <c r="H348" s="5">
        <v>0</v>
      </c>
      <c r="I348" s="5">
        <v>0</v>
      </c>
      <c r="J348" s="5">
        <v>0</v>
      </c>
      <c r="K348" s="5">
        <v>0</v>
      </c>
      <c r="L348" s="5">
        <v>0</v>
      </c>
      <c r="M348" s="5">
        <v>0</v>
      </c>
      <c r="N348" s="5">
        <v>0</v>
      </c>
      <c r="O348" s="5">
        <v>0</v>
      </c>
      <c r="P348" s="5">
        <v>0</v>
      </c>
      <c r="Q348" s="5">
        <v>0</v>
      </c>
      <c r="R348" s="5">
        <v>0</v>
      </c>
      <c r="S348" s="5">
        <v>0</v>
      </c>
    </row>
    <row r="349" spans="1:19" hidden="1" x14ac:dyDescent="0.35">
      <c r="A349" s="2" t="s">
        <v>233</v>
      </c>
      <c r="B349" s="1" t="s">
        <v>319</v>
      </c>
      <c r="C349" t="str">
        <f>VLOOKUP(B349,[2]Clothes!$B$5:$D$447,2, FALSE)</f>
        <v>Outside of MKCC</v>
      </c>
      <c r="D349" t="str">
        <f>VLOOKUP(B349,[2]Clothes!$B$5:$D$447,3, FALSE)</f>
        <v>Outside of MKCC - Other</v>
      </c>
      <c r="E349" s="5">
        <v>0</v>
      </c>
      <c r="F349" s="5">
        <v>0</v>
      </c>
      <c r="G349" s="5">
        <v>0</v>
      </c>
      <c r="H349" s="5">
        <v>0</v>
      </c>
      <c r="I349" s="5">
        <v>0</v>
      </c>
      <c r="J349" s="5">
        <v>0</v>
      </c>
      <c r="K349" s="5">
        <v>0</v>
      </c>
      <c r="L349" s="5">
        <v>0</v>
      </c>
      <c r="M349" s="5">
        <v>0</v>
      </c>
      <c r="N349" s="5">
        <v>0</v>
      </c>
      <c r="O349" s="5">
        <v>0</v>
      </c>
      <c r="P349" s="5">
        <v>0</v>
      </c>
      <c r="Q349" s="5">
        <v>0</v>
      </c>
      <c r="R349" s="5">
        <v>0</v>
      </c>
      <c r="S349" s="5">
        <v>0</v>
      </c>
    </row>
    <row r="350" spans="1:19" hidden="1" x14ac:dyDescent="0.35">
      <c r="A350" s="2" t="s">
        <v>233</v>
      </c>
      <c r="B350" s="1" t="s">
        <v>320</v>
      </c>
      <c r="C350" t="str">
        <f>VLOOKUP(B350,[2]Clothes!$B$5:$D$447,2, FALSE)</f>
        <v>Outside of MKCC</v>
      </c>
      <c r="D350" t="str">
        <f>VLOOKUP(B350,[2]Clothes!$B$5:$D$447,3, FALSE)</f>
        <v>Outside of MKCC - Other</v>
      </c>
      <c r="E350" s="5">
        <v>0</v>
      </c>
      <c r="F350" s="5">
        <v>0</v>
      </c>
      <c r="G350" s="5">
        <v>0</v>
      </c>
      <c r="H350" s="5">
        <v>0</v>
      </c>
      <c r="I350" s="5">
        <v>0</v>
      </c>
      <c r="J350" s="5">
        <v>0</v>
      </c>
      <c r="K350" s="5">
        <v>0</v>
      </c>
      <c r="L350" s="5">
        <v>0</v>
      </c>
      <c r="M350" s="5">
        <v>0</v>
      </c>
      <c r="N350" s="5">
        <v>0</v>
      </c>
      <c r="O350" s="5">
        <v>0</v>
      </c>
      <c r="P350" s="5">
        <v>0</v>
      </c>
      <c r="Q350" s="5">
        <v>0</v>
      </c>
      <c r="R350" s="5">
        <v>0</v>
      </c>
      <c r="S350" s="5">
        <v>0</v>
      </c>
    </row>
    <row r="351" spans="1:19" hidden="1" x14ac:dyDescent="0.35">
      <c r="A351" s="2" t="s">
        <v>233</v>
      </c>
      <c r="B351" s="1" t="s">
        <v>321</v>
      </c>
      <c r="C351" t="str">
        <f>VLOOKUP(B351,[2]Clothes!$B$5:$D$447,2, FALSE)</f>
        <v>Outside of MKCC</v>
      </c>
      <c r="D351" t="str">
        <f>VLOOKUP(B351,[2]Clothes!$B$5:$D$447,3, FALSE)</f>
        <v>Bedford</v>
      </c>
      <c r="E351" s="5">
        <v>0</v>
      </c>
      <c r="F351" s="5">
        <v>0</v>
      </c>
      <c r="G351" s="5">
        <v>0</v>
      </c>
      <c r="H351" s="5">
        <v>0</v>
      </c>
      <c r="I351" s="5">
        <v>0</v>
      </c>
      <c r="J351" s="5">
        <v>0</v>
      </c>
      <c r="K351" s="5">
        <v>0</v>
      </c>
      <c r="L351" s="5">
        <v>0</v>
      </c>
      <c r="M351" s="5">
        <v>0</v>
      </c>
      <c r="N351" s="5">
        <v>0</v>
      </c>
      <c r="O351" s="5">
        <v>0</v>
      </c>
      <c r="P351" s="5">
        <v>0</v>
      </c>
      <c r="Q351" s="5">
        <v>0</v>
      </c>
      <c r="R351" s="5">
        <v>0</v>
      </c>
      <c r="S351" s="5">
        <v>0</v>
      </c>
    </row>
    <row r="352" spans="1:19" hidden="1" x14ac:dyDescent="0.35">
      <c r="A352" s="2" t="s">
        <v>233</v>
      </c>
      <c r="B352" s="1" t="s">
        <v>322</v>
      </c>
      <c r="C352" t="str">
        <f>VLOOKUP(B352,[2]Clothes!$B$5:$D$447,2, FALSE)</f>
        <v>Outside of MKCC</v>
      </c>
      <c r="D352" t="str">
        <f>VLOOKUP(B352,[2]Clothes!$B$5:$D$447,3, FALSE)</f>
        <v>Bedford</v>
      </c>
      <c r="E352" s="5">
        <v>0</v>
      </c>
      <c r="F352" s="5">
        <v>0</v>
      </c>
      <c r="G352" s="5">
        <v>0</v>
      </c>
      <c r="H352" s="5">
        <v>0</v>
      </c>
      <c r="I352" s="5">
        <v>0</v>
      </c>
      <c r="J352" s="5">
        <v>0</v>
      </c>
      <c r="K352" s="5">
        <v>0</v>
      </c>
      <c r="L352" s="5">
        <v>0</v>
      </c>
      <c r="M352" s="5">
        <v>0</v>
      </c>
      <c r="N352" s="5">
        <v>0</v>
      </c>
      <c r="O352" s="5">
        <v>0</v>
      </c>
      <c r="P352" s="5">
        <v>0</v>
      </c>
      <c r="Q352" s="5">
        <v>0</v>
      </c>
      <c r="R352" s="5">
        <v>0</v>
      </c>
      <c r="S352" s="5">
        <v>0</v>
      </c>
    </row>
    <row r="353" spans="1:19" hidden="1" x14ac:dyDescent="0.35">
      <c r="A353" s="2" t="s">
        <v>233</v>
      </c>
      <c r="B353" s="1" t="s">
        <v>323</v>
      </c>
      <c r="C353" t="str">
        <f>VLOOKUP(B353,[2]Clothes!$B$5:$D$447,2, FALSE)</f>
        <v>Outside of MKCC</v>
      </c>
      <c r="D353" t="str">
        <f>VLOOKUP(B353,[2]Clothes!$B$5:$D$447,3, FALSE)</f>
        <v>Bedford</v>
      </c>
      <c r="E353" s="5">
        <v>0</v>
      </c>
      <c r="F353" s="5">
        <v>0</v>
      </c>
      <c r="G353" s="5">
        <v>0</v>
      </c>
      <c r="H353" s="5">
        <v>0</v>
      </c>
      <c r="I353" s="5">
        <v>0</v>
      </c>
      <c r="J353" s="5">
        <v>0</v>
      </c>
      <c r="K353" s="5">
        <v>0</v>
      </c>
      <c r="L353" s="5">
        <v>0</v>
      </c>
      <c r="M353" s="5">
        <v>0</v>
      </c>
      <c r="N353" s="5">
        <v>0</v>
      </c>
      <c r="O353" s="5">
        <v>0</v>
      </c>
      <c r="P353" s="5">
        <v>0</v>
      </c>
      <c r="Q353" s="5">
        <v>0</v>
      </c>
      <c r="R353" s="5">
        <v>0</v>
      </c>
      <c r="S353" s="5">
        <v>0</v>
      </c>
    </row>
    <row r="354" spans="1:19" hidden="1" x14ac:dyDescent="0.35">
      <c r="A354" s="2" t="s">
        <v>233</v>
      </c>
      <c r="B354" s="1" t="s">
        <v>325</v>
      </c>
      <c r="C354" t="str">
        <f>VLOOKUP(B354,[2]Clothes!$B$5:$D$447,2, FALSE)</f>
        <v>Outside of MKCC</v>
      </c>
      <c r="D354" t="str">
        <f>VLOOKUP(B354,[2]Clothes!$B$5:$D$447,3, FALSE)</f>
        <v>Northampton</v>
      </c>
      <c r="E354" s="5">
        <v>0</v>
      </c>
      <c r="F354" s="5">
        <v>0</v>
      </c>
      <c r="G354" s="5">
        <v>0</v>
      </c>
      <c r="H354" s="5">
        <v>0</v>
      </c>
      <c r="I354" s="5">
        <v>0</v>
      </c>
      <c r="J354" s="5">
        <v>0</v>
      </c>
      <c r="K354" s="5">
        <v>0</v>
      </c>
      <c r="L354" s="5">
        <v>0</v>
      </c>
      <c r="M354" s="5">
        <v>0</v>
      </c>
      <c r="N354" s="5">
        <v>0</v>
      </c>
      <c r="O354" s="5">
        <v>0</v>
      </c>
      <c r="P354" s="5">
        <v>0</v>
      </c>
      <c r="Q354" s="5">
        <v>0</v>
      </c>
      <c r="R354" s="5">
        <v>0</v>
      </c>
      <c r="S354" s="5">
        <v>0</v>
      </c>
    </row>
    <row r="355" spans="1:19" hidden="1" x14ac:dyDescent="0.35">
      <c r="A355" s="2" t="s">
        <v>233</v>
      </c>
      <c r="B355" s="1" t="s">
        <v>780</v>
      </c>
      <c r="C355" t="str">
        <f>VLOOKUP(B355,[2]Clothes!$B$5:$D$447,2, FALSE)</f>
        <v>Outside of MKCC</v>
      </c>
      <c r="D355" t="str">
        <f>VLOOKUP(B355,[2]Clothes!$B$5:$D$447,3, FALSE)</f>
        <v>Outside of MKCC - Other</v>
      </c>
      <c r="E355" s="5">
        <v>0</v>
      </c>
      <c r="F355" s="5">
        <v>0</v>
      </c>
      <c r="G355" s="5">
        <v>0</v>
      </c>
      <c r="H355" s="5">
        <v>0</v>
      </c>
      <c r="I355" s="5">
        <v>0</v>
      </c>
      <c r="J355" s="5">
        <v>0</v>
      </c>
      <c r="K355" s="5">
        <v>0</v>
      </c>
      <c r="L355" s="5">
        <v>0</v>
      </c>
      <c r="M355" s="5">
        <v>0</v>
      </c>
      <c r="N355" s="5">
        <v>0</v>
      </c>
      <c r="O355" s="5">
        <v>0</v>
      </c>
      <c r="P355" s="5">
        <v>0</v>
      </c>
      <c r="Q355" s="5">
        <v>0</v>
      </c>
      <c r="R355" s="5">
        <v>0</v>
      </c>
      <c r="S355" s="5">
        <v>0</v>
      </c>
    </row>
    <row r="356" spans="1:19" hidden="1" x14ac:dyDescent="0.35">
      <c r="A356" s="2" t="s">
        <v>233</v>
      </c>
      <c r="B356" s="1" t="s">
        <v>781</v>
      </c>
      <c r="C356" t="str">
        <f>VLOOKUP(B356,[2]Clothes!$B$5:$D$447,2, FALSE)</f>
        <v>Outside of MKCC</v>
      </c>
      <c r="D356" t="str">
        <f>VLOOKUP(B356,[2]Clothes!$B$5:$D$447,3, FALSE)</f>
        <v>Outside of MKCC - Other</v>
      </c>
      <c r="E356" s="5">
        <v>0</v>
      </c>
      <c r="F356" s="5">
        <v>0</v>
      </c>
      <c r="G356" s="5">
        <v>0</v>
      </c>
      <c r="H356" s="5">
        <v>0</v>
      </c>
      <c r="I356" s="5">
        <v>0</v>
      </c>
      <c r="J356" s="5">
        <v>0</v>
      </c>
      <c r="K356" s="5">
        <v>0</v>
      </c>
      <c r="L356" s="5">
        <v>0</v>
      </c>
      <c r="M356" s="5">
        <v>0</v>
      </c>
      <c r="N356" s="5">
        <v>0</v>
      </c>
      <c r="O356" s="5">
        <v>0</v>
      </c>
      <c r="P356" s="5">
        <v>0</v>
      </c>
      <c r="Q356" s="5">
        <v>0</v>
      </c>
      <c r="R356" s="5">
        <v>0</v>
      </c>
      <c r="S356" s="5">
        <v>0</v>
      </c>
    </row>
    <row r="357" spans="1:19" hidden="1" x14ac:dyDescent="0.35">
      <c r="A357" s="2" t="s">
        <v>233</v>
      </c>
      <c r="B357" s="1" t="s">
        <v>782</v>
      </c>
      <c r="C357" t="str">
        <f>VLOOKUP(B357,[2]Clothes!$B$5:$D$447,2, FALSE)</f>
        <v>Outside of MKCC</v>
      </c>
      <c r="D357" t="str">
        <f>VLOOKUP(B357,[2]Clothes!$B$5:$D$447,3, FALSE)</f>
        <v>London</v>
      </c>
      <c r="E357" s="5">
        <v>0</v>
      </c>
      <c r="F357" s="5">
        <v>0</v>
      </c>
      <c r="G357" s="5">
        <v>0</v>
      </c>
      <c r="H357" s="5">
        <v>0</v>
      </c>
      <c r="I357" s="5">
        <v>0</v>
      </c>
      <c r="J357" s="5">
        <v>0</v>
      </c>
      <c r="K357" s="5">
        <v>0</v>
      </c>
      <c r="L357" s="5">
        <v>0</v>
      </c>
      <c r="M357" s="5">
        <v>0</v>
      </c>
      <c r="N357" s="5">
        <v>0</v>
      </c>
      <c r="O357" s="5">
        <v>0</v>
      </c>
      <c r="P357" s="5">
        <v>0</v>
      </c>
      <c r="Q357" s="5">
        <v>0</v>
      </c>
      <c r="R357" s="5">
        <v>0</v>
      </c>
      <c r="S357" s="5">
        <v>0</v>
      </c>
    </row>
    <row r="358" spans="1:19" hidden="1" x14ac:dyDescent="0.35">
      <c r="A358" s="2" t="s">
        <v>233</v>
      </c>
      <c r="B358" s="1" t="s">
        <v>783</v>
      </c>
      <c r="C358" t="str">
        <f>VLOOKUP(B358,[2]Clothes!$B$5:$D$447,2, FALSE)</f>
        <v>Outside of MKCC</v>
      </c>
      <c r="D358" t="str">
        <f>VLOOKUP(B358,[2]Clothes!$B$5:$D$447,3, FALSE)</f>
        <v>Outside of MKCC - Other</v>
      </c>
      <c r="E358" s="5">
        <v>0</v>
      </c>
      <c r="F358" s="5">
        <v>0</v>
      </c>
      <c r="G358" s="5">
        <v>0</v>
      </c>
      <c r="H358" s="5">
        <v>0</v>
      </c>
      <c r="I358" s="5">
        <v>0</v>
      </c>
      <c r="J358" s="5">
        <v>0</v>
      </c>
      <c r="K358" s="5">
        <v>0</v>
      </c>
      <c r="L358" s="5">
        <v>0</v>
      </c>
      <c r="M358" s="5">
        <v>0</v>
      </c>
      <c r="N358" s="5">
        <v>0</v>
      </c>
      <c r="O358" s="5">
        <v>0</v>
      </c>
      <c r="P358" s="5">
        <v>0</v>
      </c>
      <c r="Q358" s="5">
        <v>0</v>
      </c>
      <c r="R358" s="5">
        <v>0</v>
      </c>
      <c r="S358" s="5">
        <v>0</v>
      </c>
    </row>
    <row r="359" spans="1:19" hidden="1" x14ac:dyDescent="0.35">
      <c r="A359" s="2" t="s">
        <v>233</v>
      </c>
      <c r="B359" s="1" t="s">
        <v>784</v>
      </c>
      <c r="C359" t="str">
        <f>VLOOKUP(B359,[2]Clothes!$B$5:$D$447,2, FALSE)</f>
        <v>Outside of MKCC</v>
      </c>
      <c r="D359" t="str">
        <f>VLOOKUP(B359,[2]Clothes!$B$5:$D$447,3, FALSE)</f>
        <v>Aylesbury</v>
      </c>
      <c r="E359" s="5">
        <v>0</v>
      </c>
      <c r="F359" s="5">
        <v>0</v>
      </c>
      <c r="G359" s="5">
        <v>0</v>
      </c>
      <c r="H359" s="5">
        <v>0</v>
      </c>
      <c r="I359" s="5">
        <v>0</v>
      </c>
      <c r="J359" s="5">
        <v>0</v>
      </c>
      <c r="K359" s="5">
        <v>0</v>
      </c>
      <c r="L359" s="5">
        <v>0</v>
      </c>
      <c r="M359" s="5">
        <v>0</v>
      </c>
      <c r="N359" s="5">
        <v>0</v>
      </c>
      <c r="O359" s="5">
        <v>0</v>
      </c>
      <c r="P359" s="5">
        <v>0</v>
      </c>
      <c r="Q359" s="5">
        <v>0</v>
      </c>
      <c r="R359" s="5">
        <v>0</v>
      </c>
      <c r="S359" s="5">
        <v>0</v>
      </c>
    </row>
    <row r="360" spans="1:19" hidden="1" x14ac:dyDescent="0.35">
      <c r="A360" s="2" t="s">
        <v>233</v>
      </c>
      <c r="B360" s="1" t="s">
        <v>785</v>
      </c>
      <c r="C360" t="str">
        <f>VLOOKUP(B360,[2]Clothes!$B$5:$D$447,2, FALSE)</f>
        <v>Outside of MKCC</v>
      </c>
      <c r="D360" t="str">
        <f>VLOOKUP(B360,[2]Clothes!$B$5:$D$447,3, FALSE)</f>
        <v>Outside of MKCC - Other</v>
      </c>
      <c r="E360" s="5">
        <v>0</v>
      </c>
      <c r="F360" s="5">
        <v>0</v>
      </c>
      <c r="G360" s="5">
        <v>0</v>
      </c>
      <c r="H360" s="5">
        <v>0</v>
      </c>
      <c r="I360" s="5">
        <v>0</v>
      </c>
      <c r="J360" s="5">
        <v>0</v>
      </c>
      <c r="K360" s="5">
        <v>0</v>
      </c>
      <c r="L360" s="5">
        <v>0</v>
      </c>
      <c r="M360" s="5">
        <v>0</v>
      </c>
      <c r="N360" s="5">
        <v>0</v>
      </c>
      <c r="O360" s="5">
        <v>0</v>
      </c>
      <c r="P360" s="5">
        <v>0</v>
      </c>
      <c r="Q360" s="5">
        <v>0</v>
      </c>
      <c r="R360" s="5">
        <v>0</v>
      </c>
      <c r="S360" s="5">
        <v>0</v>
      </c>
    </row>
    <row r="361" spans="1:19" hidden="1" x14ac:dyDescent="0.35">
      <c r="A361" s="2" t="s">
        <v>233</v>
      </c>
      <c r="B361" s="1" t="s">
        <v>786</v>
      </c>
      <c r="C361" t="str">
        <f>VLOOKUP(B361,[2]Clothes!$B$5:$D$447,2, FALSE)</f>
        <v>Outside of MKCC</v>
      </c>
      <c r="D361" t="str">
        <f>VLOOKUP(B361,[2]Clothes!$B$5:$D$447,3, FALSE)</f>
        <v>Outside of MKCC - Other</v>
      </c>
      <c r="E361" s="5">
        <v>0</v>
      </c>
      <c r="F361" s="5">
        <v>0</v>
      </c>
      <c r="G361" s="5">
        <v>0</v>
      </c>
      <c r="H361" s="5">
        <v>0</v>
      </c>
      <c r="I361" s="5">
        <v>0</v>
      </c>
      <c r="J361" s="5">
        <v>0</v>
      </c>
      <c r="K361" s="5">
        <v>0</v>
      </c>
      <c r="L361" s="5">
        <v>0</v>
      </c>
      <c r="M361" s="5">
        <v>0</v>
      </c>
      <c r="N361" s="5">
        <v>0</v>
      </c>
      <c r="O361" s="5">
        <v>0</v>
      </c>
      <c r="P361" s="5">
        <v>0</v>
      </c>
      <c r="Q361" s="5">
        <v>0</v>
      </c>
      <c r="R361" s="5">
        <v>0</v>
      </c>
      <c r="S361" s="5">
        <v>0</v>
      </c>
    </row>
    <row r="362" spans="1:19" hidden="1" x14ac:dyDescent="0.35">
      <c r="A362" s="2" t="s">
        <v>233</v>
      </c>
      <c r="B362" s="1" t="s">
        <v>787</v>
      </c>
      <c r="C362" t="str">
        <f>VLOOKUP(B362,[2]Clothes!$B$5:$D$447,2, FALSE)</f>
        <v>Outside of MKCC</v>
      </c>
      <c r="D362" t="str">
        <f>VLOOKUP(B362,[2]Clothes!$B$5:$D$447,3, FALSE)</f>
        <v>Outside of MKCC - Other</v>
      </c>
      <c r="E362" s="5">
        <v>6.0299999999999998E-3</v>
      </c>
      <c r="F362" s="5">
        <v>3.0290000000000001E-2</v>
      </c>
      <c r="G362" s="5">
        <v>0</v>
      </c>
      <c r="H362" s="5">
        <v>0</v>
      </c>
      <c r="I362" s="5">
        <v>0</v>
      </c>
      <c r="J362" s="5">
        <v>0</v>
      </c>
      <c r="K362" s="5">
        <v>0</v>
      </c>
      <c r="L362" s="5">
        <v>0</v>
      </c>
      <c r="M362" s="5">
        <v>0</v>
      </c>
      <c r="N362" s="5">
        <v>0</v>
      </c>
      <c r="O362" s="5">
        <v>0</v>
      </c>
      <c r="P362" s="5">
        <v>0</v>
      </c>
      <c r="Q362" s="5">
        <v>3.4099999999999998E-2</v>
      </c>
      <c r="R362" s="5">
        <v>0</v>
      </c>
      <c r="S362" s="5">
        <v>0</v>
      </c>
    </row>
    <row r="363" spans="1:19" hidden="1" x14ac:dyDescent="0.35">
      <c r="A363" s="2" t="s">
        <v>233</v>
      </c>
      <c r="B363" s="1" t="s">
        <v>788</v>
      </c>
      <c r="C363" t="str">
        <f>VLOOKUP(B363,[2]Clothes!$B$5:$D$447,2, FALSE)</f>
        <v>Outside of MKCC</v>
      </c>
      <c r="D363" t="str">
        <f>VLOOKUP(B363,[2]Clothes!$B$5:$D$447,3, FALSE)</f>
        <v>Outside of MKCC - Other</v>
      </c>
      <c r="E363" s="5">
        <v>0</v>
      </c>
      <c r="F363" s="5">
        <v>0</v>
      </c>
      <c r="G363" s="5">
        <v>0</v>
      </c>
      <c r="H363" s="5">
        <v>0</v>
      </c>
      <c r="I363" s="5">
        <v>0</v>
      </c>
      <c r="J363" s="5">
        <v>0</v>
      </c>
      <c r="K363" s="5">
        <v>0</v>
      </c>
      <c r="L363" s="5">
        <v>0</v>
      </c>
      <c r="M363" s="5">
        <v>0</v>
      </c>
      <c r="N363" s="5">
        <v>0</v>
      </c>
      <c r="O363" s="5">
        <v>0</v>
      </c>
      <c r="P363" s="5">
        <v>0</v>
      </c>
      <c r="Q363" s="5">
        <v>0</v>
      </c>
      <c r="R363" s="5">
        <v>0</v>
      </c>
      <c r="S363" s="5">
        <v>0</v>
      </c>
    </row>
    <row r="364" spans="1:19" hidden="1" x14ac:dyDescent="0.35">
      <c r="A364" s="2" t="s">
        <v>233</v>
      </c>
      <c r="B364" s="1" t="s">
        <v>789</v>
      </c>
      <c r="C364" t="str">
        <f>VLOOKUP(B364,[2]Clothes!$B$5:$D$447,2, FALSE)</f>
        <v>Outside of MKCC</v>
      </c>
      <c r="D364" t="str">
        <f>VLOOKUP(B364,[2]Clothes!$B$5:$D$447,3, FALSE)</f>
        <v>Outside of MKCC - Other</v>
      </c>
      <c r="E364" s="5">
        <v>0</v>
      </c>
      <c r="F364" s="5">
        <v>0</v>
      </c>
      <c r="G364" s="5">
        <v>0</v>
      </c>
      <c r="H364" s="5">
        <v>0</v>
      </c>
      <c r="I364" s="5">
        <v>0</v>
      </c>
      <c r="J364" s="5">
        <v>0</v>
      </c>
      <c r="K364" s="5">
        <v>0</v>
      </c>
      <c r="L364" s="5">
        <v>0</v>
      </c>
      <c r="M364" s="5">
        <v>0</v>
      </c>
      <c r="N364" s="5">
        <v>0</v>
      </c>
      <c r="O364" s="5">
        <v>0</v>
      </c>
      <c r="P364" s="5">
        <v>0</v>
      </c>
      <c r="Q364" s="5">
        <v>0</v>
      </c>
      <c r="R364" s="5">
        <v>0</v>
      </c>
      <c r="S364" s="5">
        <v>0</v>
      </c>
    </row>
    <row r="365" spans="1:19" hidden="1" x14ac:dyDescent="0.35">
      <c r="A365" s="2" t="s">
        <v>233</v>
      </c>
      <c r="B365" s="1" t="s">
        <v>790</v>
      </c>
      <c r="C365" t="str">
        <f>VLOOKUP(B365,[2]Clothes!$B$5:$D$447,2, FALSE)</f>
        <v>Outside of MKCC</v>
      </c>
      <c r="D365" t="str">
        <f>VLOOKUP(B365,[2]Clothes!$B$5:$D$447,3, FALSE)</f>
        <v>Banbury</v>
      </c>
      <c r="E365" s="5">
        <v>0</v>
      </c>
      <c r="F365" s="5">
        <v>0</v>
      </c>
      <c r="G365" s="5">
        <v>0</v>
      </c>
      <c r="H365" s="5">
        <v>0</v>
      </c>
      <c r="I365" s="5">
        <v>0</v>
      </c>
      <c r="J365" s="5">
        <v>0</v>
      </c>
      <c r="K365" s="5">
        <v>0</v>
      </c>
      <c r="L365" s="5">
        <v>0</v>
      </c>
      <c r="M365" s="5">
        <v>0</v>
      </c>
      <c r="N365" s="5">
        <v>0</v>
      </c>
      <c r="O365" s="5">
        <v>0</v>
      </c>
      <c r="P365" s="5">
        <v>0</v>
      </c>
      <c r="Q365" s="5">
        <v>0</v>
      </c>
      <c r="R365" s="5">
        <v>0</v>
      </c>
      <c r="S365" s="5">
        <v>0</v>
      </c>
    </row>
    <row r="366" spans="1:19" hidden="1" x14ac:dyDescent="0.35">
      <c r="A366" s="2" t="s">
        <v>233</v>
      </c>
      <c r="B366" s="1" t="s">
        <v>791</v>
      </c>
      <c r="C366" t="str">
        <f>VLOOKUP(B366,[2]Clothes!$B$5:$D$447,2, FALSE)</f>
        <v>Outside of MKCC</v>
      </c>
      <c r="D366" t="str">
        <f>VLOOKUP(B366,[2]Clothes!$B$5:$D$447,3, FALSE)</f>
        <v>Outside of MKCC - Other</v>
      </c>
      <c r="E366" s="5">
        <v>0</v>
      </c>
      <c r="F366" s="5">
        <v>0</v>
      </c>
      <c r="G366" s="5">
        <v>0</v>
      </c>
      <c r="H366" s="5">
        <v>0</v>
      </c>
      <c r="I366" s="5">
        <v>0</v>
      </c>
      <c r="J366" s="5">
        <v>0</v>
      </c>
      <c r="K366" s="5">
        <v>0</v>
      </c>
      <c r="L366" s="5">
        <v>0</v>
      </c>
      <c r="M366" s="5">
        <v>0</v>
      </c>
      <c r="N366" s="5">
        <v>0</v>
      </c>
      <c r="O366" s="5">
        <v>0</v>
      </c>
      <c r="P366" s="5">
        <v>0</v>
      </c>
      <c r="Q366" s="5">
        <v>0</v>
      </c>
      <c r="R366" s="5">
        <v>0</v>
      </c>
      <c r="S366" s="5">
        <v>0</v>
      </c>
    </row>
    <row r="367" spans="1:19" hidden="1" x14ac:dyDescent="0.35">
      <c r="A367" s="2" t="s">
        <v>233</v>
      </c>
      <c r="B367" s="1" t="s">
        <v>792</v>
      </c>
      <c r="C367" t="str">
        <f>VLOOKUP(B367,[2]Clothes!$B$5:$D$447,2, FALSE)</f>
        <v>Outside of MKCC</v>
      </c>
      <c r="D367" t="str">
        <f>VLOOKUP(B367,[2]Clothes!$B$5:$D$447,3, FALSE)</f>
        <v>Outside of MKCC - Other</v>
      </c>
      <c r="E367" s="5">
        <v>1.32E-3</v>
      </c>
      <c r="F367" s="5">
        <v>0</v>
      </c>
      <c r="G367" s="5">
        <v>0</v>
      </c>
      <c r="H367" s="5">
        <v>0</v>
      </c>
      <c r="I367" s="5">
        <v>0</v>
      </c>
      <c r="J367" s="5">
        <v>0</v>
      </c>
      <c r="K367" s="5">
        <v>0</v>
      </c>
      <c r="L367" s="5">
        <v>0</v>
      </c>
      <c r="M367" s="5">
        <v>0</v>
      </c>
      <c r="N367" s="5">
        <v>0</v>
      </c>
      <c r="O367" s="5">
        <v>0</v>
      </c>
      <c r="P367" s="5">
        <v>0</v>
      </c>
      <c r="Q367" s="5">
        <v>0</v>
      </c>
      <c r="R367" s="5">
        <v>8.0499999999999999E-3</v>
      </c>
      <c r="S367" s="5">
        <v>0</v>
      </c>
    </row>
    <row r="368" spans="1:19" hidden="1" x14ac:dyDescent="0.35">
      <c r="A368" s="2" t="s">
        <v>233</v>
      </c>
      <c r="B368" s="1" t="s">
        <v>793</v>
      </c>
      <c r="C368" t="str">
        <f>VLOOKUP(B368,[2]Clothes!$B$5:$D$447,2, FALSE)</f>
        <v>Outside of MKCC</v>
      </c>
      <c r="D368" t="str">
        <f>VLOOKUP(B368,[2]Clothes!$B$5:$D$447,3, FALSE)</f>
        <v>Outside of MKCC - Other</v>
      </c>
      <c r="E368" s="5">
        <v>0</v>
      </c>
      <c r="F368" s="5">
        <v>0</v>
      </c>
      <c r="G368" s="5">
        <v>0</v>
      </c>
      <c r="H368" s="5">
        <v>0</v>
      </c>
      <c r="I368" s="5">
        <v>0</v>
      </c>
      <c r="J368" s="5">
        <v>0</v>
      </c>
      <c r="K368" s="5">
        <v>0</v>
      </c>
      <c r="L368" s="5">
        <v>0</v>
      </c>
      <c r="M368" s="5">
        <v>0</v>
      </c>
      <c r="N368" s="5">
        <v>0</v>
      </c>
      <c r="O368" s="5">
        <v>0</v>
      </c>
      <c r="P368" s="5">
        <v>0</v>
      </c>
      <c r="Q368" s="5">
        <v>0</v>
      </c>
      <c r="R368" s="5">
        <v>0</v>
      </c>
      <c r="S368" s="5">
        <v>0</v>
      </c>
    </row>
    <row r="369" spans="1:19" hidden="1" x14ac:dyDescent="0.35">
      <c r="A369" s="2" t="s">
        <v>233</v>
      </c>
      <c r="B369" s="1" t="s">
        <v>794</v>
      </c>
      <c r="C369" t="str">
        <f>VLOOKUP(B369,[2]Clothes!$B$5:$D$447,2, FALSE)</f>
        <v>Outside of MKCC</v>
      </c>
      <c r="D369" t="str">
        <f>VLOOKUP(B369,[2]Clothes!$B$5:$D$447,3, FALSE)</f>
        <v>Outside of MKCC - Other</v>
      </c>
      <c r="E369" s="5">
        <v>0</v>
      </c>
      <c r="F369" s="5">
        <v>0</v>
      </c>
      <c r="G369" s="5">
        <v>0</v>
      </c>
      <c r="H369" s="5">
        <v>0</v>
      </c>
      <c r="I369" s="5">
        <v>0</v>
      </c>
      <c r="J369" s="5">
        <v>0</v>
      </c>
      <c r="K369" s="5">
        <v>0</v>
      </c>
      <c r="L369" s="5">
        <v>0</v>
      </c>
      <c r="M369" s="5">
        <v>0</v>
      </c>
      <c r="N369" s="5">
        <v>0</v>
      </c>
      <c r="O369" s="5">
        <v>0</v>
      </c>
      <c r="P369" s="5">
        <v>0</v>
      </c>
      <c r="Q369" s="5">
        <v>0</v>
      </c>
      <c r="R369" s="5">
        <v>0</v>
      </c>
      <c r="S369" s="5">
        <v>0</v>
      </c>
    </row>
    <row r="370" spans="1:19" hidden="1" x14ac:dyDescent="0.35">
      <c r="A370" s="2" t="s">
        <v>233</v>
      </c>
      <c r="B370" s="1" t="s">
        <v>795</v>
      </c>
      <c r="C370" t="str">
        <f>VLOOKUP(B370,[2]Clothes!$B$5:$D$447,2, FALSE)</f>
        <v>Outside of MKCC</v>
      </c>
      <c r="D370" t="str">
        <f>VLOOKUP(B370,[2]Clothes!$B$5:$D$447,3, FALSE)</f>
        <v>Outside of MKCC - Other</v>
      </c>
      <c r="E370" s="5">
        <v>0</v>
      </c>
      <c r="F370" s="5">
        <v>0</v>
      </c>
      <c r="G370" s="5">
        <v>0</v>
      </c>
      <c r="H370" s="5">
        <v>0</v>
      </c>
      <c r="I370" s="5">
        <v>0</v>
      </c>
      <c r="J370" s="5">
        <v>0</v>
      </c>
      <c r="K370" s="5">
        <v>0</v>
      </c>
      <c r="L370" s="5">
        <v>0</v>
      </c>
      <c r="M370" s="5">
        <v>0</v>
      </c>
      <c r="N370" s="5">
        <v>0</v>
      </c>
      <c r="O370" s="5">
        <v>0</v>
      </c>
      <c r="P370" s="5">
        <v>0</v>
      </c>
      <c r="Q370" s="5">
        <v>0</v>
      </c>
      <c r="R370" s="5">
        <v>0</v>
      </c>
      <c r="S370" s="5">
        <v>0</v>
      </c>
    </row>
    <row r="371" spans="1:19" hidden="1" x14ac:dyDescent="0.35">
      <c r="A371" s="2" t="s">
        <v>233</v>
      </c>
      <c r="B371" s="1" t="s">
        <v>334</v>
      </c>
      <c r="C371" t="str">
        <f>VLOOKUP(B371,[2]Clothes!$B$5:$D$447,2, FALSE)</f>
        <v>Outside of MKCC</v>
      </c>
      <c r="D371" t="str">
        <f>VLOOKUP(B371,[2]Clothes!$B$5:$D$447,3, FALSE)</f>
        <v>Bedford</v>
      </c>
      <c r="E371" s="5">
        <v>0</v>
      </c>
      <c r="F371" s="5">
        <v>0</v>
      </c>
      <c r="G371" s="5">
        <v>0</v>
      </c>
      <c r="H371" s="5">
        <v>0</v>
      </c>
      <c r="I371" s="5">
        <v>0</v>
      </c>
      <c r="J371" s="5">
        <v>0</v>
      </c>
      <c r="K371" s="5">
        <v>0</v>
      </c>
      <c r="L371" s="5">
        <v>0</v>
      </c>
      <c r="M371" s="5">
        <v>0</v>
      </c>
      <c r="N371" s="5">
        <v>0</v>
      </c>
      <c r="O371" s="5">
        <v>0</v>
      </c>
      <c r="P371" s="5">
        <v>0</v>
      </c>
      <c r="Q371" s="5">
        <v>0</v>
      </c>
      <c r="R371" s="5">
        <v>0</v>
      </c>
      <c r="S371" s="5">
        <v>0</v>
      </c>
    </row>
    <row r="372" spans="1:19" hidden="1" x14ac:dyDescent="0.35">
      <c r="A372" s="2" t="s">
        <v>233</v>
      </c>
      <c r="B372" s="1" t="s">
        <v>335</v>
      </c>
      <c r="C372" t="str">
        <f>VLOOKUP(B372,[2]Clothes!$B$5:$D$447,2, FALSE)</f>
        <v>Outside of MKCC</v>
      </c>
      <c r="D372" t="str">
        <f>VLOOKUP(B372,[2]Clothes!$B$5:$D$447,3, FALSE)</f>
        <v>Outside of MKCC - Other</v>
      </c>
      <c r="E372" s="5">
        <v>0</v>
      </c>
      <c r="F372" s="5">
        <v>0</v>
      </c>
      <c r="G372" s="5">
        <v>0</v>
      </c>
      <c r="H372" s="5">
        <v>0</v>
      </c>
      <c r="I372" s="5">
        <v>0</v>
      </c>
      <c r="J372" s="5">
        <v>0</v>
      </c>
      <c r="K372" s="5">
        <v>0</v>
      </c>
      <c r="L372" s="5">
        <v>0</v>
      </c>
      <c r="M372" s="5">
        <v>0</v>
      </c>
      <c r="N372" s="5">
        <v>0</v>
      </c>
      <c r="O372" s="5">
        <v>0</v>
      </c>
      <c r="P372" s="5">
        <v>0</v>
      </c>
      <c r="Q372" s="5">
        <v>0</v>
      </c>
      <c r="R372" s="5">
        <v>0</v>
      </c>
      <c r="S372" s="5">
        <v>0</v>
      </c>
    </row>
    <row r="373" spans="1:19" hidden="1" x14ac:dyDescent="0.35">
      <c r="A373" s="2" t="s">
        <v>233</v>
      </c>
      <c r="B373" s="1" t="s">
        <v>336</v>
      </c>
      <c r="C373" t="str">
        <f>VLOOKUP(B373,[2]Clothes!$B$5:$D$447,2, FALSE)</f>
        <v>Outside of MKCC</v>
      </c>
      <c r="D373" t="str">
        <f>VLOOKUP(B373,[2]Clothes!$B$5:$D$447,3, FALSE)</f>
        <v>Northampton</v>
      </c>
      <c r="E373" s="5">
        <v>0</v>
      </c>
      <c r="F373" s="5">
        <v>0</v>
      </c>
      <c r="G373" s="5">
        <v>0</v>
      </c>
      <c r="H373" s="5">
        <v>0</v>
      </c>
      <c r="I373" s="5">
        <v>0</v>
      </c>
      <c r="J373" s="5">
        <v>0</v>
      </c>
      <c r="K373" s="5">
        <v>0</v>
      </c>
      <c r="L373" s="5">
        <v>0</v>
      </c>
      <c r="M373" s="5">
        <v>0</v>
      </c>
      <c r="N373" s="5">
        <v>0</v>
      </c>
      <c r="O373" s="5">
        <v>0</v>
      </c>
      <c r="P373" s="5">
        <v>0</v>
      </c>
      <c r="Q373" s="5">
        <v>0</v>
      </c>
      <c r="R373" s="5">
        <v>0</v>
      </c>
      <c r="S373" s="5">
        <v>0</v>
      </c>
    </row>
    <row r="374" spans="1:19" hidden="1" x14ac:dyDescent="0.35">
      <c r="A374" s="2" t="s">
        <v>233</v>
      </c>
      <c r="B374" s="1" t="s">
        <v>337</v>
      </c>
      <c r="C374" t="str">
        <f>VLOOKUP(B374,[2]Clothes!$B$5:$D$447,2, FALSE)</f>
        <v>Outside of MKCC</v>
      </c>
      <c r="D374" t="str">
        <f>VLOOKUP(B374,[2]Clothes!$B$5:$D$447,3, FALSE)</f>
        <v>Outside of MKCC - Other</v>
      </c>
      <c r="E374" s="5">
        <v>0</v>
      </c>
      <c r="F374" s="5">
        <v>0</v>
      </c>
      <c r="G374" s="5">
        <v>0</v>
      </c>
      <c r="H374" s="5">
        <v>0</v>
      </c>
      <c r="I374" s="5">
        <v>0</v>
      </c>
      <c r="J374" s="5">
        <v>0</v>
      </c>
      <c r="K374" s="5">
        <v>0</v>
      </c>
      <c r="L374" s="5">
        <v>0</v>
      </c>
      <c r="M374" s="5">
        <v>0</v>
      </c>
      <c r="N374" s="5">
        <v>0</v>
      </c>
      <c r="O374" s="5">
        <v>0</v>
      </c>
      <c r="P374" s="5">
        <v>0</v>
      </c>
      <c r="Q374" s="5">
        <v>0</v>
      </c>
      <c r="R374" s="5">
        <v>0</v>
      </c>
      <c r="S374" s="5">
        <v>0</v>
      </c>
    </row>
    <row r="375" spans="1:19" hidden="1" x14ac:dyDescent="0.35">
      <c r="A375" s="2" t="s">
        <v>233</v>
      </c>
      <c r="B375" s="1" t="s">
        <v>338</v>
      </c>
      <c r="C375" t="str">
        <f>VLOOKUP(B375,[2]Clothes!$B$5:$D$447,2, FALSE)</f>
        <v>Outside of MKCC</v>
      </c>
      <c r="D375" t="str">
        <f>VLOOKUP(B375,[2]Clothes!$B$5:$D$447,3, FALSE)</f>
        <v>Outside of MKCC - Other</v>
      </c>
      <c r="E375" s="5">
        <v>0</v>
      </c>
      <c r="F375" s="5">
        <v>0</v>
      </c>
      <c r="G375" s="5">
        <v>0</v>
      </c>
      <c r="H375" s="5">
        <v>0</v>
      </c>
      <c r="I375" s="5">
        <v>0</v>
      </c>
      <c r="J375" s="5">
        <v>0</v>
      </c>
      <c r="K375" s="5">
        <v>0</v>
      </c>
      <c r="L375" s="5">
        <v>0</v>
      </c>
      <c r="M375" s="5">
        <v>0</v>
      </c>
      <c r="N375" s="5">
        <v>0</v>
      </c>
      <c r="O375" s="5">
        <v>0</v>
      </c>
      <c r="P375" s="5">
        <v>0</v>
      </c>
      <c r="Q375" s="5">
        <v>0</v>
      </c>
      <c r="R375" s="5">
        <v>0</v>
      </c>
      <c r="S375" s="5">
        <v>0</v>
      </c>
    </row>
    <row r="376" spans="1:19" hidden="1" x14ac:dyDescent="0.35">
      <c r="A376" s="2" t="s">
        <v>233</v>
      </c>
      <c r="B376" s="1" t="s">
        <v>339</v>
      </c>
      <c r="C376" t="str">
        <f>VLOOKUP(B376,[2]Clothes!$B$5:$D$447,2, FALSE)</f>
        <v>Outside of MKCC</v>
      </c>
      <c r="D376" t="str">
        <f>VLOOKUP(B376,[2]Clothes!$B$5:$D$447,3, FALSE)</f>
        <v>Outside of MKCC - Other</v>
      </c>
      <c r="E376" s="5">
        <v>0</v>
      </c>
      <c r="F376" s="5">
        <v>0</v>
      </c>
      <c r="G376" s="5">
        <v>0</v>
      </c>
      <c r="H376" s="5">
        <v>0</v>
      </c>
      <c r="I376" s="5">
        <v>0</v>
      </c>
      <c r="J376" s="5">
        <v>0</v>
      </c>
      <c r="K376" s="5">
        <v>0</v>
      </c>
      <c r="L376" s="5">
        <v>0</v>
      </c>
      <c r="M376" s="5">
        <v>0</v>
      </c>
      <c r="N376" s="5">
        <v>0</v>
      </c>
      <c r="O376" s="5">
        <v>0</v>
      </c>
      <c r="P376" s="5">
        <v>0</v>
      </c>
      <c r="Q376" s="5">
        <v>0</v>
      </c>
      <c r="R376" s="5">
        <v>0</v>
      </c>
      <c r="S376" s="5">
        <v>0</v>
      </c>
    </row>
    <row r="377" spans="1:19" hidden="1" x14ac:dyDescent="0.35">
      <c r="A377" s="2" t="s">
        <v>233</v>
      </c>
      <c r="B377" s="1" t="s">
        <v>340</v>
      </c>
      <c r="C377" t="str">
        <f>VLOOKUP(B377,[2]Clothes!$B$5:$D$447,2, FALSE)</f>
        <v>Outside of MKCC</v>
      </c>
      <c r="D377" t="str">
        <f>VLOOKUP(B377,[2]Clothes!$B$5:$D$447,3, FALSE)</f>
        <v>Northampton</v>
      </c>
      <c r="E377" s="5">
        <v>0</v>
      </c>
      <c r="F377" s="5">
        <v>0</v>
      </c>
      <c r="G377" s="5">
        <v>0</v>
      </c>
      <c r="H377" s="5">
        <v>0</v>
      </c>
      <c r="I377" s="5">
        <v>0</v>
      </c>
      <c r="J377" s="5">
        <v>0</v>
      </c>
      <c r="K377" s="5">
        <v>0</v>
      </c>
      <c r="L377" s="5">
        <v>0</v>
      </c>
      <c r="M377" s="5">
        <v>0</v>
      </c>
      <c r="N377" s="5">
        <v>0</v>
      </c>
      <c r="O377" s="5">
        <v>0</v>
      </c>
      <c r="P377" s="5">
        <v>0</v>
      </c>
      <c r="Q377" s="5">
        <v>0</v>
      </c>
      <c r="R377" s="5">
        <v>0</v>
      </c>
      <c r="S377" s="5">
        <v>0</v>
      </c>
    </row>
    <row r="378" spans="1:19" hidden="1" x14ac:dyDescent="0.35">
      <c r="A378" s="2" t="s">
        <v>233</v>
      </c>
      <c r="B378" s="1" t="s">
        <v>796</v>
      </c>
      <c r="C378" t="str">
        <f>VLOOKUP(B378,[2]Clothes!$B$5:$D$447,2, FALSE)</f>
        <v>Outside of MKCC</v>
      </c>
      <c r="D378" t="str">
        <f>VLOOKUP(B378,[2]Clothes!$B$5:$D$447,3, FALSE)</f>
        <v>Outside of MKCC - Other</v>
      </c>
      <c r="E378" s="5">
        <v>0</v>
      </c>
      <c r="F378" s="5">
        <v>0</v>
      </c>
      <c r="G378" s="5">
        <v>0</v>
      </c>
      <c r="H378" s="5">
        <v>0</v>
      </c>
      <c r="I378" s="5">
        <v>0</v>
      </c>
      <c r="J378" s="5">
        <v>0</v>
      </c>
      <c r="K378" s="5">
        <v>0</v>
      </c>
      <c r="L378" s="5">
        <v>0</v>
      </c>
      <c r="M378" s="5">
        <v>0</v>
      </c>
      <c r="N378" s="5">
        <v>0</v>
      </c>
      <c r="O378" s="5">
        <v>0</v>
      </c>
      <c r="P378" s="5">
        <v>0</v>
      </c>
      <c r="Q378" s="5">
        <v>0</v>
      </c>
      <c r="R378" s="5">
        <v>0</v>
      </c>
      <c r="S378" s="5">
        <v>0</v>
      </c>
    </row>
    <row r="379" spans="1:19" hidden="1" x14ac:dyDescent="0.35">
      <c r="A379" s="2" t="s">
        <v>233</v>
      </c>
      <c r="B379" s="1" t="s">
        <v>797</v>
      </c>
      <c r="C379" t="str">
        <f>VLOOKUP(B379,[2]Clothes!$B$5:$D$447,2, FALSE)</f>
        <v>Outside of MKCC</v>
      </c>
      <c r="D379" t="str">
        <f>VLOOKUP(B379,[2]Clothes!$B$5:$D$447,3, FALSE)</f>
        <v>Northampton</v>
      </c>
      <c r="E379" s="5">
        <v>1.7700000000000001E-3</v>
      </c>
      <c r="F379" s="5">
        <v>0</v>
      </c>
      <c r="G379" s="5">
        <v>0</v>
      </c>
      <c r="H379" s="5">
        <v>0</v>
      </c>
      <c r="I379" s="5">
        <v>0</v>
      </c>
      <c r="J379" s="5">
        <v>0</v>
      </c>
      <c r="K379" s="5">
        <v>0</v>
      </c>
      <c r="L379" s="5">
        <v>3.8039999999999997E-2</v>
      </c>
      <c r="M379" s="5">
        <v>0</v>
      </c>
      <c r="N379" s="5">
        <v>0</v>
      </c>
      <c r="O379" s="5">
        <v>0</v>
      </c>
      <c r="P379" s="5">
        <v>0</v>
      </c>
      <c r="Q379" s="5">
        <v>0</v>
      </c>
      <c r="R379" s="5">
        <v>0</v>
      </c>
      <c r="S379" s="5">
        <v>0</v>
      </c>
    </row>
    <row r="380" spans="1:19" hidden="1" x14ac:dyDescent="0.35">
      <c r="A380" s="2" t="s">
        <v>233</v>
      </c>
      <c r="B380" s="1" t="s">
        <v>798</v>
      </c>
      <c r="C380" t="str">
        <f>VLOOKUP(B380,[2]Clothes!$B$5:$D$447,2, FALSE)</f>
        <v>Outside of MKCC</v>
      </c>
      <c r="D380" t="str">
        <f>VLOOKUP(B380,[2]Clothes!$B$5:$D$447,3, FALSE)</f>
        <v>Northampton</v>
      </c>
      <c r="E380" s="5">
        <v>0</v>
      </c>
      <c r="F380" s="5">
        <v>0</v>
      </c>
      <c r="G380" s="5">
        <v>0</v>
      </c>
      <c r="H380" s="5">
        <v>0</v>
      </c>
      <c r="I380" s="5">
        <v>0</v>
      </c>
      <c r="J380" s="5">
        <v>0</v>
      </c>
      <c r="K380" s="5">
        <v>0</v>
      </c>
      <c r="L380" s="5">
        <v>0</v>
      </c>
      <c r="M380" s="5">
        <v>0</v>
      </c>
      <c r="N380" s="5">
        <v>0</v>
      </c>
      <c r="O380" s="5">
        <v>0</v>
      </c>
      <c r="P380" s="5">
        <v>0</v>
      </c>
      <c r="Q380" s="5">
        <v>0</v>
      </c>
      <c r="R380" s="5">
        <v>0</v>
      </c>
      <c r="S380" s="5">
        <v>0</v>
      </c>
    </row>
    <row r="381" spans="1:19" hidden="1" x14ac:dyDescent="0.35">
      <c r="A381" s="2" t="s">
        <v>233</v>
      </c>
      <c r="B381" s="1" t="s">
        <v>799</v>
      </c>
      <c r="C381" t="str">
        <f>VLOOKUP(B381,[2]Clothes!$B$5:$D$447,2, FALSE)</f>
        <v>Outside of MKCC</v>
      </c>
      <c r="D381" t="str">
        <f>VLOOKUP(B381,[2]Clothes!$B$5:$D$447,3, FALSE)</f>
        <v>Northampton</v>
      </c>
      <c r="E381" s="5">
        <v>0</v>
      </c>
      <c r="F381" s="5">
        <v>0</v>
      </c>
      <c r="G381" s="5">
        <v>0</v>
      </c>
      <c r="H381" s="5">
        <v>0</v>
      </c>
      <c r="I381" s="5">
        <v>0</v>
      </c>
      <c r="J381" s="5">
        <v>0</v>
      </c>
      <c r="K381" s="5">
        <v>0</v>
      </c>
      <c r="L381" s="5">
        <v>0</v>
      </c>
      <c r="M381" s="5">
        <v>0</v>
      </c>
      <c r="N381" s="5">
        <v>0</v>
      </c>
      <c r="O381" s="5">
        <v>0</v>
      </c>
      <c r="P381" s="5">
        <v>0</v>
      </c>
      <c r="Q381" s="5">
        <v>0</v>
      </c>
      <c r="R381" s="5">
        <v>0</v>
      </c>
      <c r="S381" s="5">
        <v>0</v>
      </c>
    </row>
    <row r="382" spans="1:19" hidden="1" x14ac:dyDescent="0.35">
      <c r="A382" s="2" t="s">
        <v>233</v>
      </c>
      <c r="B382" s="1" t="s">
        <v>800</v>
      </c>
      <c r="C382" t="str">
        <f>VLOOKUP(B382,[2]Clothes!$B$5:$D$447,2, FALSE)</f>
        <v>Outside of MKCC</v>
      </c>
      <c r="D382" t="str">
        <f>VLOOKUP(B382,[2]Clothes!$B$5:$D$447,3, FALSE)</f>
        <v>Outside of MKCC - Other</v>
      </c>
      <c r="E382" s="5">
        <v>0</v>
      </c>
      <c r="F382" s="5">
        <v>0</v>
      </c>
      <c r="G382" s="5">
        <v>0</v>
      </c>
      <c r="H382" s="5">
        <v>0</v>
      </c>
      <c r="I382" s="5">
        <v>0</v>
      </c>
      <c r="J382" s="5">
        <v>0</v>
      </c>
      <c r="K382" s="5">
        <v>0</v>
      </c>
      <c r="L382" s="5">
        <v>0</v>
      </c>
      <c r="M382" s="5">
        <v>0</v>
      </c>
      <c r="N382" s="5">
        <v>0</v>
      </c>
      <c r="O382" s="5">
        <v>0</v>
      </c>
      <c r="P382" s="5">
        <v>0</v>
      </c>
      <c r="Q382" s="5">
        <v>0</v>
      </c>
      <c r="R382" s="5">
        <v>0</v>
      </c>
      <c r="S382" s="5">
        <v>0</v>
      </c>
    </row>
    <row r="383" spans="1:19" hidden="1" x14ac:dyDescent="0.35">
      <c r="A383" s="2" t="s">
        <v>233</v>
      </c>
      <c r="B383" s="1" t="s">
        <v>801</v>
      </c>
      <c r="C383" t="str">
        <f>VLOOKUP(B383,[2]Clothes!$B$5:$D$447,2, FALSE)</f>
        <v>Outside of MKCC</v>
      </c>
      <c r="D383" t="str">
        <f>VLOOKUP(B383,[2]Clothes!$B$5:$D$447,3, FALSE)</f>
        <v>Outside of MKCC - Other</v>
      </c>
      <c r="E383" s="5">
        <v>1.0410000000000001E-2</v>
      </c>
      <c r="F383" s="5">
        <v>0</v>
      </c>
      <c r="G383" s="5">
        <v>0</v>
      </c>
      <c r="H383" s="5">
        <v>0</v>
      </c>
      <c r="I383" s="5">
        <v>0</v>
      </c>
      <c r="J383" s="5">
        <v>0</v>
      </c>
      <c r="K383" s="5">
        <v>0</v>
      </c>
      <c r="L383" s="5">
        <v>0</v>
      </c>
      <c r="M383" s="5">
        <v>0</v>
      </c>
      <c r="N383" s="5">
        <v>0</v>
      </c>
      <c r="O383" s="5">
        <v>0</v>
      </c>
      <c r="P383" s="5">
        <v>0</v>
      </c>
      <c r="Q383" s="5">
        <v>0</v>
      </c>
      <c r="R383" s="5">
        <v>0</v>
      </c>
      <c r="S383" s="5">
        <v>0.11139</v>
      </c>
    </row>
    <row r="384" spans="1:19" hidden="1" x14ac:dyDescent="0.35">
      <c r="A384" s="2" t="s">
        <v>233</v>
      </c>
      <c r="B384" s="1" t="s">
        <v>802</v>
      </c>
      <c r="C384" t="str">
        <f>VLOOKUP(B384,[2]Clothes!$B$5:$D$447,2, FALSE)</f>
        <v>Outside of MKCC</v>
      </c>
      <c r="D384" t="str">
        <f>VLOOKUP(B384,[2]Clothes!$B$5:$D$447,3, FALSE)</f>
        <v>Outside of MKCC - Other</v>
      </c>
      <c r="E384" s="5">
        <v>3.47E-3</v>
      </c>
      <c r="F384" s="5">
        <v>0</v>
      </c>
      <c r="G384" s="5">
        <v>0</v>
      </c>
      <c r="H384" s="5">
        <v>0</v>
      </c>
      <c r="I384" s="5">
        <v>0</v>
      </c>
      <c r="J384" s="5">
        <v>0</v>
      </c>
      <c r="K384" s="5">
        <v>0</v>
      </c>
      <c r="L384" s="5">
        <v>0</v>
      </c>
      <c r="M384" s="5">
        <v>0</v>
      </c>
      <c r="N384" s="5">
        <v>0</v>
      </c>
      <c r="O384" s="5">
        <v>0</v>
      </c>
      <c r="P384" s="5">
        <v>3.703E-2</v>
      </c>
      <c r="Q384" s="5">
        <v>0</v>
      </c>
      <c r="R384" s="5">
        <v>0</v>
      </c>
      <c r="S384" s="5">
        <v>0</v>
      </c>
    </row>
    <row r="385" spans="1:19" hidden="1" x14ac:dyDescent="0.35">
      <c r="A385" s="2" t="s">
        <v>233</v>
      </c>
      <c r="B385" s="1" t="s">
        <v>803</v>
      </c>
      <c r="C385" t="str">
        <f>VLOOKUP(B385,[2]Clothes!$B$5:$D$447,2, FALSE)</f>
        <v>Outside of MKCC</v>
      </c>
      <c r="D385" t="str">
        <f>VLOOKUP(B385,[2]Clothes!$B$5:$D$447,3, FALSE)</f>
        <v>Outside of MKCC - Other</v>
      </c>
      <c r="E385" s="5">
        <v>0</v>
      </c>
      <c r="F385" s="5">
        <v>0</v>
      </c>
      <c r="G385" s="5">
        <v>0</v>
      </c>
      <c r="H385" s="5">
        <v>0</v>
      </c>
      <c r="I385" s="5">
        <v>0</v>
      </c>
      <c r="J385" s="5">
        <v>0</v>
      </c>
      <c r="K385" s="5">
        <v>0</v>
      </c>
      <c r="L385" s="5">
        <v>0</v>
      </c>
      <c r="M385" s="5">
        <v>0</v>
      </c>
      <c r="N385" s="5">
        <v>0</v>
      </c>
      <c r="O385" s="5">
        <v>0</v>
      </c>
      <c r="P385" s="5">
        <v>0</v>
      </c>
      <c r="Q385" s="5">
        <v>0</v>
      </c>
      <c r="R385" s="5">
        <v>0</v>
      </c>
      <c r="S385" s="5">
        <v>0</v>
      </c>
    </row>
    <row r="386" spans="1:19" hidden="1" x14ac:dyDescent="0.35">
      <c r="A386" s="2" t="s">
        <v>233</v>
      </c>
      <c r="B386" s="1" t="s">
        <v>804</v>
      </c>
      <c r="C386" t="str">
        <f>VLOOKUP(B386,[2]Clothes!$B$5:$D$447,2, FALSE)</f>
        <v>Outside of MKCC</v>
      </c>
      <c r="D386" t="str">
        <f>VLOOKUP(B386,[2]Clothes!$B$5:$D$447,3, FALSE)</f>
        <v>Outside of MKCC - Other</v>
      </c>
      <c r="E386" s="5">
        <v>0</v>
      </c>
      <c r="F386" s="5">
        <v>0</v>
      </c>
      <c r="G386" s="5">
        <v>0</v>
      </c>
      <c r="H386" s="5">
        <v>0</v>
      </c>
      <c r="I386" s="5">
        <v>0</v>
      </c>
      <c r="J386" s="5">
        <v>0</v>
      </c>
      <c r="K386" s="5">
        <v>0</v>
      </c>
      <c r="L386" s="5">
        <v>0</v>
      </c>
      <c r="M386" s="5">
        <v>0</v>
      </c>
      <c r="N386" s="5">
        <v>0</v>
      </c>
      <c r="O386" s="5">
        <v>0</v>
      </c>
      <c r="P386" s="5">
        <v>0</v>
      </c>
      <c r="Q386" s="5">
        <v>0</v>
      </c>
      <c r="R386" s="5">
        <v>0</v>
      </c>
      <c r="S386" s="5">
        <v>0</v>
      </c>
    </row>
    <row r="387" spans="1:19" hidden="1" x14ac:dyDescent="0.35">
      <c r="A387" s="2" t="s">
        <v>233</v>
      </c>
      <c r="B387" s="1" t="s">
        <v>805</v>
      </c>
      <c r="C387" t="str">
        <f>VLOOKUP(B387,[2]Clothes!$B$5:$D$447,2, FALSE)</f>
        <v>Outside of MKCC</v>
      </c>
      <c r="D387" t="str">
        <f>VLOOKUP(B387,[2]Clothes!$B$5:$D$447,3, FALSE)</f>
        <v>Outside of MKCC - Other</v>
      </c>
      <c r="E387" s="5">
        <v>0</v>
      </c>
      <c r="F387" s="5">
        <v>0</v>
      </c>
      <c r="G387" s="5">
        <v>0</v>
      </c>
      <c r="H387" s="5">
        <v>0</v>
      </c>
      <c r="I387" s="5">
        <v>0</v>
      </c>
      <c r="J387" s="5">
        <v>0</v>
      </c>
      <c r="K387" s="5">
        <v>0</v>
      </c>
      <c r="L387" s="5">
        <v>0</v>
      </c>
      <c r="M387" s="5">
        <v>0</v>
      </c>
      <c r="N387" s="5">
        <v>0</v>
      </c>
      <c r="O387" s="5">
        <v>0</v>
      </c>
      <c r="P387" s="5">
        <v>0</v>
      </c>
      <c r="Q387" s="5">
        <v>0</v>
      </c>
      <c r="R387" s="5">
        <v>0</v>
      </c>
      <c r="S387" s="5">
        <v>0</v>
      </c>
    </row>
    <row r="388" spans="1:19" hidden="1" x14ac:dyDescent="0.35">
      <c r="A388" s="2" t="s">
        <v>233</v>
      </c>
      <c r="B388" s="1" t="s">
        <v>806</v>
      </c>
      <c r="C388" t="str">
        <f>VLOOKUP(B388,[2]Clothes!$B$5:$D$447,2, FALSE)</f>
        <v>Outside of MKCC</v>
      </c>
      <c r="D388" t="str">
        <f>VLOOKUP(B388,[2]Clothes!$B$5:$D$447,3, FALSE)</f>
        <v>Outside of MKCC - Other</v>
      </c>
      <c r="E388" s="5">
        <v>0</v>
      </c>
      <c r="F388" s="5">
        <v>0</v>
      </c>
      <c r="G388" s="5">
        <v>0</v>
      </c>
      <c r="H388" s="5">
        <v>0</v>
      </c>
      <c r="I388" s="5">
        <v>0</v>
      </c>
      <c r="J388" s="5">
        <v>0</v>
      </c>
      <c r="K388" s="5">
        <v>0</v>
      </c>
      <c r="L388" s="5">
        <v>0</v>
      </c>
      <c r="M388" s="5">
        <v>0</v>
      </c>
      <c r="N388" s="5">
        <v>0</v>
      </c>
      <c r="O388" s="5">
        <v>0</v>
      </c>
      <c r="P388" s="5">
        <v>0</v>
      </c>
      <c r="Q388" s="5">
        <v>0</v>
      </c>
      <c r="R388" s="5">
        <v>0</v>
      </c>
      <c r="S388" s="5">
        <v>0</v>
      </c>
    </row>
    <row r="389" spans="1:19" hidden="1" x14ac:dyDescent="0.35">
      <c r="A389" s="2" t="s">
        <v>233</v>
      </c>
      <c r="B389" s="1" t="s">
        <v>807</v>
      </c>
      <c r="C389" t="str">
        <f>VLOOKUP(B389,[2]Clothes!$B$5:$D$447,2, FALSE)</f>
        <v>Outside of MKCC</v>
      </c>
      <c r="D389" t="str">
        <f>VLOOKUP(B389,[2]Clothes!$B$5:$D$447,3, FALSE)</f>
        <v>Outside of MKCC - Other</v>
      </c>
      <c r="E389" s="5">
        <v>0</v>
      </c>
      <c r="F389" s="5">
        <v>0</v>
      </c>
      <c r="G389" s="5">
        <v>0</v>
      </c>
      <c r="H389" s="5">
        <v>0</v>
      </c>
      <c r="I389" s="5">
        <v>0</v>
      </c>
      <c r="J389" s="5">
        <v>0</v>
      </c>
      <c r="K389" s="5">
        <v>0</v>
      </c>
      <c r="L389" s="5">
        <v>0</v>
      </c>
      <c r="M389" s="5">
        <v>0</v>
      </c>
      <c r="N389" s="5">
        <v>0</v>
      </c>
      <c r="O389" s="5">
        <v>0</v>
      </c>
      <c r="P389" s="5">
        <v>0</v>
      </c>
      <c r="Q389" s="5">
        <v>0</v>
      </c>
      <c r="R389" s="5">
        <v>0</v>
      </c>
      <c r="S389" s="5">
        <v>0</v>
      </c>
    </row>
    <row r="390" spans="1:19" hidden="1" x14ac:dyDescent="0.35">
      <c r="A390" s="2" t="s">
        <v>233</v>
      </c>
      <c r="B390" s="1" t="s">
        <v>808</v>
      </c>
      <c r="C390" t="str">
        <f>VLOOKUP(B390,[2]Clothes!$B$5:$D$447,2, FALSE)</f>
        <v>Outside of MKCC</v>
      </c>
      <c r="D390" t="str">
        <f>VLOOKUP(B390,[2]Clothes!$B$5:$D$447,3, FALSE)</f>
        <v>Bedford</v>
      </c>
      <c r="E390" s="5">
        <v>0</v>
      </c>
      <c r="F390" s="5">
        <v>0</v>
      </c>
      <c r="G390" s="5">
        <v>0</v>
      </c>
      <c r="H390" s="5">
        <v>0</v>
      </c>
      <c r="I390" s="5">
        <v>0</v>
      </c>
      <c r="J390" s="5">
        <v>0</v>
      </c>
      <c r="K390" s="5">
        <v>0</v>
      </c>
      <c r="L390" s="5">
        <v>0</v>
      </c>
      <c r="M390" s="5">
        <v>0</v>
      </c>
      <c r="N390" s="5">
        <v>0</v>
      </c>
      <c r="O390" s="5">
        <v>0</v>
      </c>
      <c r="P390" s="5">
        <v>0</v>
      </c>
      <c r="Q390" s="5">
        <v>0</v>
      </c>
      <c r="R390" s="5">
        <v>0</v>
      </c>
      <c r="S390" s="5">
        <v>0</v>
      </c>
    </row>
    <row r="391" spans="1:19" hidden="1" x14ac:dyDescent="0.35">
      <c r="A391" s="2" t="s">
        <v>233</v>
      </c>
      <c r="B391" s="1" t="s">
        <v>809</v>
      </c>
      <c r="C391" t="str">
        <f>VLOOKUP(B391,[2]Clothes!$B$5:$D$447,2, FALSE)</f>
        <v>Outside of MKCC</v>
      </c>
      <c r="D391" t="str">
        <f>VLOOKUP(B391,[2]Clothes!$B$5:$D$447,3, FALSE)</f>
        <v>Northampton</v>
      </c>
      <c r="E391" s="5">
        <v>0</v>
      </c>
      <c r="F391" s="5">
        <v>0</v>
      </c>
      <c r="G391" s="5">
        <v>0</v>
      </c>
      <c r="H391" s="5">
        <v>0</v>
      </c>
      <c r="I391" s="5">
        <v>0</v>
      </c>
      <c r="J391" s="5">
        <v>0</v>
      </c>
      <c r="K391" s="5">
        <v>0</v>
      </c>
      <c r="L391" s="5">
        <v>0</v>
      </c>
      <c r="M391" s="5">
        <v>0</v>
      </c>
      <c r="N391" s="5">
        <v>0</v>
      </c>
      <c r="O391" s="5">
        <v>0</v>
      </c>
      <c r="P391" s="5">
        <v>0</v>
      </c>
      <c r="Q391" s="5">
        <v>0</v>
      </c>
      <c r="R391" s="5">
        <v>0</v>
      </c>
      <c r="S391" s="5">
        <v>0</v>
      </c>
    </row>
    <row r="392" spans="1:19" hidden="1" x14ac:dyDescent="0.35">
      <c r="A392" s="2" t="s">
        <v>233</v>
      </c>
      <c r="B392" s="1" t="s">
        <v>810</v>
      </c>
      <c r="C392" t="str">
        <f>VLOOKUP(B392,[2]Clothes!$B$5:$D$447,2, FALSE)</f>
        <v>Outside of MKCC</v>
      </c>
      <c r="D392" t="str">
        <f>VLOOKUP(B392,[2]Clothes!$B$5:$D$447,3, FALSE)</f>
        <v>Outside of MKCC - Other</v>
      </c>
      <c r="E392" s="5">
        <v>0</v>
      </c>
      <c r="F392" s="5">
        <v>0</v>
      </c>
      <c r="G392" s="5">
        <v>0</v>
      </c>
      <c r="H392" s="5">
        <v>0</v>
      </c>
      <c r="I392" s="5">
        <v>0</v>
      </c>
      <c r="J392" s="5">
        <v>0</v>
      </c>
      <c r="K392" s="5">
        <v>0</v>
      </c>
      <c r="L392" s="5">
        <v>0</v>
      </c>
      <c r="M392" s="5">
        <v>0</v>
      </c>
      <c r="N392" s="5">
        <v>0</v>
      </c>
      <c r="O392" s="5">
        <v>0</v>
      </c>
      <c r="P392" s="5">
        <v>0</v>
      </c>
      <c r="Q392" s="5">
        <v>0</v>
      </c>
      <c r="R392" s="5">
        <v>0</v>
      </c>
      <c r="S392" s="5">
        <v>0</v>
      </c>
    </row>
    <row r="393" spans="1:19" hidden="1" x14ac:dyDescent="0.35">
      <c r="A393" s="2" t="s">
        <v>233</v>
      </c>
      <c r="B393" s="1" t="s">
        <v>811</v>
      </c>
      <c r="C393" t="str">
        <f>VLOOKUP(B393,[2]Clothes!$B$5:$D$447,2, FALSE)</f>
        <v>Outside of MKCC</v>
      </c>
      <c r="D393" t="str">
        <f>VLOOKUP(B393,[2]Clothes!$B$5:$D$447,3, FALSE)</f>
        <v>Outside of MKCC - Other</v>
      </c>
      <c r="E393" s="5">
        <v>0</v>
      </c>
      <c r="F393" s="5">
        <v>0</v>
      </c>
      <c r="G393" s="5">
        <v>0</v>
      </c>
      <c r="H393" s="5">
        <v>0</v>
      </c>
      <c r="I393" s="5">
        <v>0</v>
      </c>
      <c r="J393" s="5">
        <v>0</v>
      </c>
      <c r="K393" s="5">
        <v>0</v>
      </c>
      <c r="L393" s="5">
        <v>0</v>
      </c>
      <c r="M393" s="5">
        <v>0</v>
      </c>
      <c r="N393" s="5">
        <v>0</v>
      </c>
      <c r="O393" s="5">
        <v>0</v>
      </c>
      <c r="P393" s="5">
        <v>0</v>
      </c>
      <c r="Q393" s="5">
        <v>0</v>
      </c>
      <c r="R393" s="5">
        <v>0</v>
      </c>
      <c r="S393" s="5">
        <v>0</v>
      </c>
    </row>
    <row r="394" spans="1:19" hidden="1" x14ac:dyDescent="0.35">
      <c r="A394" s="2" t="s">
        <v>233</v>
      </c>
      <c r="B394" s="1" t="s">
        <v>812</v>
      </c>
      <c r="C394" t="str">
        <f>VLOOKUP(B394,[2]Clothes!$B$5:$D$447,2, FALSE)</f>
        <v>Outside of MKCC</v>
      </c>
      <c r="D394" t="str">
        <f>VLOOKUP(B394,[2]Clothes!$B$5:$D$447,3, FALSE)</f>
        <v>Outside of MKCC - Other</v>
      </c>
      <c r="E394" s="5">
        <v>0</v>
      </c>
      <c r="F394" s="5">
        <v>0</v>
      </c>
      <c r="G394" s="5">
        <v>0</v>
      </c>
      <c r="H394" s="5">
        <v>0</v>
      </c>
      <c r="I394" s="5">
        <v>0</v>
      </c>
      <c r="J394" s="5">
        <v>0</v>
      </c>
      <c r="K394" s="5">
        <v>0</v>
      </c>
      <c r="L394" s="5">
        <v>0</v>
      </c>
      <c r="M394" s="5">
        <v>0</v>
      </c>
      <c r="N394" s="5">
        <v>0</v>
      </c>
      <c r="O394" s="5">
        <v>0</v>
      </c>
      <c r="P394" s="5">
        <v>0</v>
      </c>
      <c r="Q394" s="5">
        <v>0</v>
      </c>
      <c r="R394" s="5">
        <v>0</v>
      </c>
      <c r="S394" s="5">
        <v>0</v>
      </c>
    </row>
    <row r="395" spans="1:19" hidden="1" x14ac:dyDescent="0.35">
      <c r="A395" s="2" t="s">
        <v>233</v>
      </c>
      <c r="B395" s="1" t="s">
        <v>813</v>
      </c>
      <c r="C395" t="str">
        <f>VLOOKUP(B395,[2]Clothes!$B$5:$D$447,2, FALSE)</f>
        <v>Outside of MKCC</v>
      </c>
      <c r="D395" t="str">
        <f>VLOOKUP(B395,[2]Clothes!$B$5:$D$447,3, FALSE)</f>
        <v>Outside of MKCC - Other</v>
      </c>
      <c r="E395" s="5">
        <v>0</v>
      </c>
      <c r="F395" s="5">
        <v>0</v>
      </c>
      <c r="G395" s="5">
        <v>0</v>
      </c>
      <c r="H395" s="5">
        <v>0</v>
      </c>
      <c r="I395" s="5">
        <v>0</v>
      </c>
      <c r="J395" s="5">
        <v>0</v>
      </c>
      <c r="K395" s="5">
        <v>0</v>
      </c>
      <c r="L395" s="5">
        <v>0</v>
      </c>
      <c r="M395" s="5">
        <v>0</v>
      </c>
      <c r="N395" s="5">
        <v>0</v>
      </c>
      <c r="O395" s="5">
        <v>0</v>
      </c>
      <c r="P395" s="5">
        <v>0</v>
      </c>
      <c r="Q395" s="5">
        <v>0</v>
      </c>
      <c r="R395" s="5">
        <v>0</v>
      </c>
      <c r="S395" s="5">
        <v>0</v>
      </c>
    </row>
    <row r="396" spans="1:19" hidden="1" x14ac:dyDescent="0.35">
      <c r="A396" s="2" t="s">
        <v>233</v>
      </c>
      <c r="B396" s="1" t="s">
        <v>343</v>
      </c>
      <c r="C396" t="str">
        <f>VLOOKUP(B396,[2]Clothes!$B$5:$D$447,2, FALSE)</f>
        <v>Outside of MKCC</v>
      </c>
      <c r="D396" t="str">
        <f>VLOOKUP(B396,[2]Clothes!$B$5:$D$447,3, FALSE)</f>
        <v>Outside of MKCC - Other</v>
      </c>
      <c r="E396" s="5">
        <v>0</v>
      </c>
      <c r="F396" s="5">
        <v>0</v>
      </c>
      <c r="G396" s="5">
        <v>0</v>
      </c>
      <c r="H396" s="5">
        <v>0</v>
      </c>
      <c r="I396" s="5">
        <v>0</v>
      </c>
      <c r="J396" s="5">
        <v>0</v>
      </c>
      <c r="K396" s="5">
        <v>0</v>
      </c>
      <c r="L396" s="5">
        <v>0</v>
      </c>
      <c r="M396" s="5">
        <v>0</v>
      </c>
      <c r="N396" s="5">
        <v>0</v>
      </c>
      <c r="O396" s="5">
        <v>0</v>
      </c>
      <c r="P396" s="5">
        <v>0</v>
      </c>
      <c r="Q396" s="5">
        <v>0</v>
      </c>
      <c r="R396" s="5">
        <v>0</v>
      </c>
      <c r="S396" s="5">
        <v>0</v>
      </c>
    </row>
    <row r="397" spans="1:19" hidden="1" x14ac:dyDescent="0.35">
      <c r="A397" s="2" t="s">
        <v>233</v>
      </c>
      <c r="B397" s="1" t="s">
        <v>344</v>
      </c>
      <c r="C397" t="str">
        <f>VLOOKUP(B397,[2]Clothes!$B$5:$D$447,2, FALSE)</f>
        <v>Outside of MKCC</v>
      </c>
      <c r="D397" t="str">
        <f>VLOOKUP(B397,[2]Clothes!$B$5:$D$447,3, FALSE)</f>
        <v>Outside of MKCC - Other</v>
      </c>
      <c r="E397" s="5">
        <v>0</v>
      </c>
      <c r="F397" s="5">
        <v>0</v>
      </c>
      <c r="G397" s="5">
        <v>0</v>
      </c>
      <c r="H397" s="5">
        <v>0</v>
      </c>
      <c r="I397" s="5">
        <v>0</v>
      </c>
      <c r="J397" s="5">
        <v>0</v>
      </c>
      <c r="K397" s="5">
        <v>0</v>
      </c>
      <c r="L397" s="5">
        <v>0</v>
      </c>
      <c r="M397" s="5">
        <v>0</v>
      </c>
      <c r="N397" s="5">
        <v>0</v>
      </c>
      <c r="O397" s="5">
        <v>0</v>
      </c>
      <c r="P397" s="5">
        <v>0</v>
      </c>
      <c r="Q397" s="5">
        <v>0</v>
      </c>
      <c r="R397" s="5">
        <v>0</v>
      </c>
      <c r="S397" s="5">
        <v>0</v>
      </c>
    </row>
    <row r="398" spans="1:19" hidden="1" x14ac:dyDescent="0.35">
      <c r="A398" s="2" t="s">
        <v>233</v>
      </c>
      <c r="B398" s="1" t="s">
        <v>345</v>
      </c>
      <c r="C398" t="str">
        <f>VLOOKUP(B398,[2]Clothes!$B$5:$D$447,2, FALSE)</f>
        <v>Outside of MKCC</v>
      </c>
      <c r="D398" t="str">
        <f>VLOOKUP(B398,[2]Clothes!$B$5:$D$447,3, FALSE)</f>
        <v>Bedford</v>
      </c>
      <c r="E398" s="5">
        <v>0</v>
      </c>
      <c r="F398" s="5">
        <v>0</v>
      </c>
      <c r="G398" s="5">
        <v>0</v>
      </c>
      <c r="H398" s="5">
        <v>0</v>
      </c>
      <c r="I398" s="5">
        <v>0</v>
      </c>
      <c r="J398" s="5">
        <v>0</v>
      </c>
      <c r="K398" s="5">
        <v>0</v>
      </c>
      <c r="L398" s="5">
        <v>0</v>
      </c>
      <c r="M398" s="5">
        <v>0</v>
      </c>
      <c r="N398" s="5">
        <v>0</v>
      </c>
      <c r="O398" s="5">
        <v>0</v>
      </c>
      <c r="P398" s="5">
        <v>0</v>
      </c>
      <c r="Q398" s="5">
        <v>0</v>
      </c>
      <c r="R398" s="5">
        <v>0</v>
      </c>
      <c r="S398" s="5">
        <v>0</v>
      </c>
    </row>
    <row r="399" spans="1:19" hidden="1" x14ac:dyDescent="0.35">
      <c r="A399" s="2" t="s">
        <v>233</v>
      </c>
      <c r="B399" s="1" t="s">
        <v>346</v>
      </c>
      <c r="C399" t="str">
        <f>VLOOKUP(B399,[2]Clothes!$B$5:$D$447,2, FALSE)</f>
        <v>Outside of MKCC</v>
      </c>
      <c r="D399" t="str">
        <f>VLOOKUP(B399,[2]Clothes!$B$5:$D$447,3, FALSE)</f>
        <v>Outside of MKCC - Other</v>
      </c>
      <c r="E399" s="5">
        <v>1.2999999999999999E-3</v>
      </c>
      <c r="F399" s="5">
        <v>0</v>
      </c>
      <c r="G399" s="5">
        <v>0</v>
      </c>
      <c r="H399" s="5">
        <v>0</v>
      </c>
      <c r="I399" s="5">
        <v>0</v>
      </c>
      <c r="J399" s="5">
        <v>0</v>
      </c>
      <c r="K399" s="5">
        <v>0</v>
      </c>
      <c r="L399" s="5">
        <v>2.7990000000000001E-2</v>
      </c>
      <c r="M399" s="5">
        <v>0</v>
      </c>
      <c r="N399" s="5">
        <v>0</v>
      </c>
      <c r="O399" s="5">
        <v>0</v>
      </c>
      <c r="P399" s="5">
        <v>0</v>
      </c>
      <c r="Q399" s="5">
        <v>0</v>
      </c>
      <c r="R399" s="5">
        <v>0</v>
      </c>
      <c r="S399" s="5">
        <v>0</v>
      </c>
    </row>
    <row r="400" spans="1:19" hidden="1" x14ac:dyDescent="0.35">
      <c r="A400" s="2" t="s">
        <v>233</v>
      </c>
      <c r="B400" s="1" t="s">
        <v>347</v>
      </c>
      <c r="C400" t="str">
        <f>VLOOKUP(B400,[2]Clothes!$B$5:$D$447,2, FALSE)</f>
        <v>Outside of MKCC</v>
      </c>
      <c r="D400" t="str">
        <f>VLOOKUP(B400,[2]Clothes!$B$5:$D$447,3, FALSE)</f>
        <v>Northampton</v>
      </c>
      <c r="E400" s="5">
        <v>0</v>
      </c>
      <c r="F400" s="5">
        <v>0</v>
      </c>
      <c r="G400" s="5">
        <v>0</v>
      </c>
      <c r="H400" s="5">
        <v>0</v>
      </c>
      <c r="I400" s="5">
        <v>0</v>
      </c>
      <c r="J400" s="5">
        <v>0</v>
      </c>
      <c r="K400" s="5">
        <v>0</v>
      </c>
      <c r="L400" s="5">
        <v>0</v>
      </c>
      <c r="M400" s="5">
        <v>0</v>
      </c>
      <c r="N400" s="5">
        <v>0</v>
      </c>
      <c r="O400" s="5">
        <v>0</v>
      </c>
      <c r="P400" s="5">
        <v>0</v>
      </c>
      <c r="Q400" s="5">
        <v>0</v>
      </c>
      <c r="R400" s="5">
        <v>0</v>
      </c>
      <c r="S400" s="5">
        <v>0</v>
      </c>
    </row>
    <row r="401" spans="1:19" hidden="1" x14ac:dyDescent="0.35">
      <c r="A401" s="2" t="s">
        <v>233</v>
      </c>
      <c r="B401" s="1" t="s">
        <v>348</v>
      </c>
      <c r="C401" t="str">
        <f>VLOOKUP(B401,[2]Clothes!$B$5:$D$447,2, FALSE)</f>
        <v>Outside of MKCC</v>
      </c>
      <c r="D401" t="str">
        <f>VLOOKUP(B401,[2]Clothes!$B$5:$D$447,3, FALSE)</f>
        <v>Outside of MKCC - Other</v>
      </c>
      <c r="E401" s="5">
        <v>0</v>
      </c>
      <c r="F401" s="5">
        <v>0</v>
      </c>
      <c r="G401" s="5">
        <v>0</v>
      </c>
      <c r="H401" s="5">
        <v>0</v>
      </c>
      <c r="I401" s="5">
        <v>0</v>
      </c>
      <c r="J401" s="5">
        <v>0</v>
      </c>
      <c r="K401" s="5">
        <v>0</v>
      </c>
      <c r="L401" s="5">
        <v>0</v>
      </c>
      <c r="M401" s="5">
        <v>0</v>
      </c>
      <c r="N401" s="5">
        <v>0</v>
      </c>
      <c r="O401" s="5">
        <v>0</v>
      </c>
      <c r="P401" s="5">
        <v>0</v>
      </c>
      <c r="Q401" s="5">
        <v>0</v>
      </c>
      <c r="R401" s="5">
        <v>0</v>
      </c>
      <c r="S401" s="5">
        <v>0</v>
      </c>
    </row>
    <row r="402" spans="1:19" hidden="1" x14ac:dyDescent="0.35">
      <c r="A402" s="2" t="s">
        <v>233</v>
      </c>
      <c r="B402" s="1" t="s">
        <v>349</v>
      </c>
      <c r="C402" t="str">
        <f>VLOOKUP(B402,[2]Clothes!$B$5:$D$447,2, FALSE)</f>
        <v>Outside of MKCC</v>
      </c>
      <c r="D402" t="str">
        <f>VLOOKUP(B402,[2]Clothes!$B$5:$D$447,3, FALSE)</f>
        <v>Outside of MKCC - Other</v>
      </c>
      <c r="E402" s="5">
        <v>0</v>
      </c>
      <c r="F402" s="5">
        <v>0</v>
      </c>
      <c r="G402" s="5">
        <v>0</v>
      </c>
      <c r="H402" s="5">
        <v>0</v>
      </c>
      <c r="I402" s="5">
        <v>0</v>
      </c>
      <c r="J402" s="5">
        <v>0</v>
      </c>
      <c r="K402" s="5">
        <v>0</v>
      </c>
      <c r="L402" s="5">
        <v>0</v>
      </c>
      <c r="M402" s="5">
        <v>0</v>
      </c>
      <c r="N402" s="5">
        <v>0</v>
      </c>
      <c r="O402" s="5">
        <v>0</v>
      </c>
      <c r="P402" s="5">
        <v>0</v>
      </c>
      <c r="Q402" s="5">
        <v>0</v>
      </c>
      <c r="R402" s="5">
        <v>0</v>
      </c>
      <c r="S402" s="5">
        <v>0</v>
      </c>
    </row>
    <row r="403" spans="1:19" hidden="1" x14ac:dyDescent="0.35">
      <c r="A403" s="2" t="s">
        <v>233</v>
      </c>
      <c r="B403" s="1" t="s">
        <v>350</v>
      </c>
      <c r="C403" t="str">
        <f>VLOOKUP(B403,[2]Clothes!$B$5:$D$447,2, FALSE)</f>
        <v>Outside of MKCC</v>
      </c>
      <c r="D403" t="str">
        <f>VLOOKUP(B403,[2]Clothes!$B$5:$D$447,3, FALSE)</f>
        <v>Northampton</v>
      </c>
      <c r="E403" s="5">
        <v>0</v>
      </c>
      <c r="F403" s="5">
        <v>0</v>
      </c>
      <c r="G403" s="5">
        <v>0</v>
      </c>
      <c r="H403" s="5">
        <v>0</v>
      </c>
      <c r="I403" s="5">
        <v>0</v>
      </c>
      <c r="J403" s="5">
        <v>0</v>
      </c>
      <c r="K403" s="5">
        <v>0</v>
      </c>
      <c r="L403" s="5">
        <v>0</v>
      </c>
      <c r="M403" s="5">
        <v>0</v>
      </c>
      <c r="N403" s="5">
        <v>0</v>
      </c>
      <c r="O403" s="5">
        <v>0</v>
      </c>
      <c r="P403" s="5">
        <v>0</v>
      </c>
      <c r="Q403" s="5">
        <v>0</v>
      </c>
      <c r="R403" s="5">
        <v>0</v>
      </c>
      <c r="S403" s="5">
        <v>0</v>
      </c>
    </row>
    <row r="404" spans="1:19" hidden="1" x14ac:dyDescent="0.35">
      <c r="A404" s="2" t="s">
        <v>233</v>
      </c>
      <c r="B404" s="1" t="s">
        <v>351</v>
      </c>
      <c r="C404" t="str">
        <f>VLOOKUP(B404,[2]Clothes!$B$5:$D$447,2, FALSE)</f>
        <v>Outside of MKCC</v>
      </c>
      <c r="D404" t="str">
        <f>VLOOKUP(B404,[2]Clothes!$B$5:$D$447,3, FALSE)</f>
        <v>Outside of MKCC - Other</v>
      </c>
      <c r="E404" s="5">
        <v>0</v>
      </c>
      <c r="F404" s="5">
        <v>0</v>
      </c>
      <c r="G404" s="5">
        <v>0</v>
      </c>
      <c r="H404" s="5">
        <v>0</v>
      </c>
      <c r="I404" s="5">
        <v>0</v>
      </c>
      <c r="J404" s="5">
        <v>0</v>
      </c>
      <c r="K404" s="5">
        <v>0</v>
      </c>
      <c r="L404" s="5">
        <v>0</v>
      </c>
      <c r="M404" s="5">
        <v>0</v>
      </c>
      <c r="N404" s="5">
        <v>0</v>
      </c>
      <c r="O404" s="5">
        <v>0</v>
      </c>
      <c r="P404" s="5">
        <v>0</v>
      </c>
      <c r="Q404" s="5">
        <v>0</v>
      </c>
      <c r="R404" s="5">
        <v>0</v>
      </c>
      <c r="S404" s="5">
        <v>0</v>
      </c>
    </row>
    <row r="405" spans="1:19" hidden="1" x14ac:dyDescent="0.35">
      <c r="A405" s="2" t="s">
        <v>233</v>
      </c>
      <c r="B405" s="1" t="s">
        <v>353</v>
      </c>
      <c r="C405" t="str">
        <f>VLOOKUP(B405,[2]Clothes!$B$5:$D$447,2, FALSE)</f>
        <v>Outside of MKCC</v>
      </c>
      <c r="D405" t="str">
        <f>VLOOKUP(B405,[2]Clothes!$B$5:$D$447,3, FALSE)</f>
        <v>Outside of MKCC - Other</v>
      </c>
      <c r="E405" s="5">
        <v>0</v>
      </c>
      <c r="F405" s="5">
        <v>0</v>
      </c>
      <c r="G405" s="5">
        <v>0</v>
      </c>
      <c r="H405" s="5">
        <v>0</v>
      </c>
      <c r="I405" s="5">
        <v>0</v>
      </c>
      <c r="J405" s="5">
        <v>0</v>
      </c>
      <c r="K405" s="5">
        <v>0</v>
      </c>
      <c r="L405" s="5">
        <v>0</v>
      </c>
      <c r="M405" s="5">
        <v>0</v>
      </c>
      <c r="N405" s="5">
        <v>0</v>
      </c>
      <c r="O405" s="5">
        <v>0</v>
      </c>
      <c r="P405" s="5">
        <v>0</v>
      </c>
      <c r="Q405" s="5">
        <v>0</v>
      </c>
      <c r="R405" s="5">
        <v>0</v>
      </c>
      <c r="S405" s="5">
        <v>0</v>
      </c>
    </row>
    <row r="406" spans="1:19" hidden="1" x14ac:dyDescent="0.35">
      <c r="A406" s="2" t="s">
        <v>233</v>
      </c>
      <c r="B406" s="1" t="s">
        <v>354</v>
      </c>
      <c r="C406" t="str">
        <f>VLOOKUP(B406,[2]Clothes!$B$5:$D$447,2, FALSE)</f>
        <v>Outside of MKCC</v>
      </c>
      <c r="D406" t="str">
        <f>VLOOKUP(B406,[2]Clothes!$B$5:$D$447,3, FALSE)</f>
        <v>Bedford</v>
      </c>
      <c r="E406" s="5">
        <v>0</v>
      </c>
      <c r="F406" s="5">
        <v>0</v>
      </c>
      <c r="G406" s="5">
        <v>0</v>
      </c>
      <c r="H406" s="5">
        <v>0</v>
      </c>
      <c r="I406" s="5">
        <v>0</v>
      </c>
      <c r="J406" s="5">
        <v>0</v>
      </c>
      <c r="K406" s="5">
        <v>0</v>
      </c>
      <c r="L406" s="5">
        <v>0</v>
      </c>
      <c r="M406" s="5">
        <v>0</v>
      </c>
      <c r="N406" s="5">
        <v>0</v>
      </c>
      <c r="O406" s="5">
        <v>0</v>
      </c>
      <c r="P406" s="5">
        <v>0</v>
      </c>
      <c r="Q406" s="5">
        <v>0</v>
      </c>
      <c r="R406" s="5">
        <v>0</v>
      </c>
      <c r="S406" s="5">
        <v>0</v>
      </c>
    </row>
    <row r="407" spans="1:19" hidden="1" x14ac:dyDescent="0.35">
      <c r="A407" s="2" t="s">
        <v>233</v>
      </c>
      <c r="B407" s="1" t="s">
        <v>355</v>
      </c>
      <c r="C407" t="str">
        <f>VLOOKUP(B407,[2]Clothes!$B$5:$D$447,2, FALSE)</f>
        <v>Outside of MKCC</v>
      </c>
      <c r="D407" t="str">
        <f>VLOOKUP(B407,[2]Clothes!$B$5:$D$447,3, FALSE)</f>
        <v>Outside of MKCC - Other</v>
      </c>
      <c r="E407" s="5">
        <v>0</v>
      </c>
      <c r="F407" s="5">
        <v>0</v>
      </c>
      <c r="G407" s="5">
        <v>0</v>
      </c>
      <c r="H407" s="5">
        <v>0</v>
      </c>
      <c r="I407" s="5">
        <v>0</v>
      </c>
      <c r="J407" s="5">
        <v>0</v>
      </c>
      <c r="K407" s="5">
        <v>0</v>
      </c>
      <c r="L407" s="5">
        <v>0</v>
      </c>
      <c r="M407" s="5">
        <v>0</v>
      </c>
      <c r="N407" s="5">
        <v>0</v>
      </c>
      <c r="O407" s="5">
        <v>0</v>
      </c>
      <c r="P407" s="5">
        <v>0</v>
      </c>
      <c r="Q407" s="5">
        <v>0</v>
      </c>
      <c r="R407" s="5">
        <v>0</v>
      </c>
      <c r="S407" s="5">
        <v>0</v>
      </c>
    </row>
    <row r="408" spans="1:19" hidden="1" x14ac:dyDescent="0.35">
      <c r="A408" s="2" t="s">
        <v>233</v>
      </c>
      <c r="B408" s="1" t="s">
        <v>814</v>
      </c>
      <c r="C408" t="str">
        <f>VLOOKUP(B408,[2]Clothes!$B$5:$D$447,2, FALSE)</f>
        <v>Outside of MKCC</v>
      </c>
      <c r="D408" t="str">
        <f>VLOOKUP(B408,[2]Clothes!$B$5:$D$447,3, FALSE)</f>
        <v>Outside of MKCC - Other</v>
      </c>
      <c r="E408" s="5">
        <v>0</v>
      </c>
      <c r="F408" s="5">
        <v>0</v>
      </c>
      <c r="G408" s="5">
        <v>0</v>
      </c>
      <c r="H408" s="5">
        <v>0</v>
      </c>
      <c r="I408" s="5">
        <v>0</v>
      </c>
      <c r="J408" s="5">
        <v>0</v>
      </c>
      <c r="K408" s="5">
        <v>0</v>
      </c>
      <c r="L408" s="5">
        <v>0</v>
      </c>
      <c r="M408" s="5">
        <v>0</v>
      </c>
      <c r="N408" s="5">
        <v>0</v>
      </c>
      <c r="O408" s="5">
        <v>0</v>
      </c>
      <c r="P408" s="5">
        <v>0</v>
      </c>
      <c r="Q408" s="5">
        <v>0</v>
      </c>
      <c r="R408" s="5">
        <v>0</v>
      </c>
      <c r="S408" s="5">
        <v>0</v>
      </c>
    </row>
    <row r="409" spans="1:19" hidden="1" x14ac:dyDescent="0.35">
      <c r="A409" s="2" t="s">
        <v>233</v>
      </c>
      <c r="B409" s="1" t="s">
        <v>815</v>
      </c>
      <c r="C409" t="str">
        <f>VLOOKUP(B409,[2]Clothes!$B$5:$D$447,2, FALSE)</f>
        <v>Outside of MKCC</v>
      </c>
      <c r="D409" t="str">
        <f>VLOOKUP(B409,[2]Clothes!$B$5:$D$447,3, FALSE)</f>
        <v>Outside of MKCC - Other</v>
      </c>
      <c r="E409" s="5">
        <v>0</v>
      </c>
      <c r="F409" s="5">
        <v>0</v>
      </c>
      <c r="G409" s="5">
        <v>0</v>
      </c>
      <c r="H409" s="5">
        <v>0</v>
      </c>
      <c r="I409" s="5">
        <v>0</v>
      </c>
      <c r="J409" s="5">
        <v>0</v>
      </c>
      <c r="K409" s="5">
        <v>0</v>
      </c>
      <c r="L409" s="5">
        <v>0</v>
      </c>
      <c r="M409" s="5">
        <v>0</v>
      </c>
      <c r="N409" s="5">
        <v>0</v>
      </c>
      <c r="O409" s="5">
        <v>0</v>
      </c>
      <c r="P409" s="5">
        <v>0</v>
      </c>
      <c r="Q409" s="5">
        <v>0</v>
      </c>
      <c r="R409" s="5">
        <v>0</v>
      </c>
      <c r="S409" s="5">
        <v>0</v>
      </c>
    </row>
    <row r="410" spans="1:19" hidden="1" x14ac:dyDescent="0.35">
      <c r="A410" s="2" t="s">
        <v>233</v>
      </c>
      <c r="B410" s="1" t="s">
        <v>816</v>
      </c>
      <c r="C410" t="str">
        <f>VLOOKUP(B410,[2]Clothes!$B$5:$D$447,2, FALSE)</f>
        <v>Outside of MKCC</v>
      </c>
      <c r="D410" t="str">
        <f>VLOOKUP(B410,[2]Clothes!$B$5:$D$447,3, FALSE)</f>
        <v>Outside of MKCC - Other</v>
      </c>
      <c r="E410" s="5">
        <v>0</v>
      </c>
      <c r="F410" s="5">
        <v>0</v>
      </c>
      <c r="G410" s="5">
        <v>0</v>
      </c>
      <c r="H410" s="5">
        <v>0</v>
      </c>
      <c r="I410" s="5">
        <v>0</v>
      </c>
      <c r="J410" s="5">
        <v>0</v>
      </c>
      <c r="K410" s="5">
        <v>0</v>
      </c>
      <c r="L410" s="5">
        <v>0</v>
      </c>
      <c r="M410" s="5">
        <v>0</v>
      </c>
      <c r="N410" s="5">
        <v>0</v>
      </c>
      <c r="O410" s="5">
        <v>0</v>
      </c>
      <c r="P410" s="5">
        <v>0</v>
      </c>
      <c r="Q410" s="5">
        <v>0</v>
      </c>
      <c r="R410" s="5">
        <v>0</v>
      </c>
      <c r="S410" s="5">
        <v>0</v>
      </c>
    </row>
    <row r="411" spans="1:19" hidden="1" x14ac:dyDescent="0.35">
      <c r="A411" s="2" t="s">
        <v>233</v>
      </c>
      <c r="B411" s="1" t="s">
        <v>817</v>
      </c>
      <c r="C411" t="str">
        <f>VLOOKUP(B411,[2]Clothes!$B$5:$D$447,2, FALSE)</f>
        <v>Outside of MKCC</v>
      </c>
      <c r="D411" t="str">
        <f>VLOOKUP(B411,[2]Clothes!$B$5:$D$447,3, FALSE)</f>
        <v>Outside of MKCC - Other</v>
      </c>
      <c r="E411" s="5">
        <v>0</v>
      </c>
      <c r="F411" s="5">
        <v>0</v>
      </c>
      <c r="G411" s="5">
        <v>0</v>
      </c>
      <c r="H411" s="5">
        <v>0</v>
      </c>
      <c r="I411" s="5">
        <v>0</v>
      </c>
      <c r="J411" s="5">
        <v>0</v>
      </c>
      <c r="K411" s="5">
        <v>0</v>
      </c>
      <c r="L411" s="5">
        <v>0</v>
      </c>
      <c r="M411" s="5">
        <v>0</v>
      </c>
      <c r="N411" s="5">
        <v>0</v>
      </c>
      <c r="O411" s="5">
        <v>0</v>
      </c>
      <c r="P411" s="5">
        <v>0</v>
      </c>
      <c r="Q411" s="5">
        <v>0</v>
      </c>
      <c r="R411" s="5">
        <v>0</v>
      </c>
      <c r="S411" s="5">
        <v>0</v>
      </c>
    </row>
    <row r="412" spans="1:19" hidden="1" x14ac:dyDescent="0.35">
      <c r="A412" s="2" t="s">
        <v>233</v>
      </c>
      <c r="B412" s="1" t="s">
        <v>818</v>
      </c>
      <c r="C412" t="str">
        <f>VLOOKUP(B412,[2]Clothes!$B$5:$D$447,2, FALSE)</f>
        <v>Outside of MKCC</v>
      </c>
      <c r="D412" t="str">
        <f>VLOOKUP(B412,[2]Clothes!$B$5:$D$447,3, FALSE)</f>
        <v>Northampton</v>
      </c>
      <c r="E412" s="5">
        <v>4.4299999999999999E-3</v>
      </c>
      <c r="F412" s="5">
        <v>0</v>
      </c>
      <c r="G412" s="5">
        <v>0</v>
      </c>
      <c r="H412" s="5">
        <v>0</v>
      </c>
      <c r="I412" s="5">
        <v>0</v>
      </c>
      <c r="J412" s="5">
        <v>0</v>
      </c>
      <c r="K412" s="5">
        <v>0</v>
      </c>
      <c r="L412" s="5">
        <v>0</v>
      </c>
      <c r="M412" s="5">
        <v>3.9620000000000002E-2</v>
      </c>
      <c r="N412" s="5">
        <v>0</v>
      </c>
      <c r="O412" s="5">
        <v>0</v>
      </c>
      <c r="P412" s="5">
        <v>0</v>
      </c>
      <c r="Q412" s="5">
        <v>0</v>
      </c>
      <c r="R412" s="5">
        <v>0</v>
      </c>
      <c r="S412" s="5">
        <v>0</v>
      </c>
    </row>
    <row r="413" spans="1:19" hidden="1" x14ac:dyDescent="0.35">
      <c r="A413" s="2" t="s">
        <v>233</v>
      </c>
      <c r="B413" s="1" t="s">
        <v>819</v>
      </c>
      <c r="C413" t="str">
        <f>VLOOKUP(B413,[2]Clothes!$B$5:$D$447,2, FALSE)</f>
        <v>Outside of MKCC</v>
      </c>
      <c r="D413" t="str">
        <f>VLOOKUP(B413,[2]Clothes!$B$5:$D$447,3, FALSE)</f>
        <v>Outside of MKCC - Other</v>
      </c>
      <c r="E413" s="5">
        <v>0</v>
      </c>
      <c r="F413" s="5">
        <v>0</v>
      </c>
      <c r="G413" s="5">
        <v>0</v>
      </c>
      <c r="H413" s="5">
        <v>0</v>
      </c>
      <c r="I413" s="5">
        <v>0</v>
      </c>
      <c r="J413" s="5">
        <v>0</v>
      </c>
      <c r="K413" s="5">
        <v>0</v>
      </c>
      <c r="L413" s="5">
        <v>0</v>
      </c>
      <c r="M413" s="5">
        <v>0</v>
      </c>
      <c r="N413" s="5">
        <v>0</v>
      </c>
      <c r="O413" s="5">
        <v>0</v>
      </c>
      <c r="P413" s="5">
        <v>0</v>
      </c>
      <c r="Q413" s="5">
        <v>0</v>
      </c>
      <c r="R413" s="5">
        <v>0</v>
      </c>
      <c r="S413" s="5">
        <v>0</v>
      </c>
    </row>
    <row r="414" spans="1:19" hidden="1" x14ac:dyDescent="0.35">
      <c r="A414" s="2" t="s">
        <v>233</v>
      </c>
      <c r="B414" s="1" t="s">
        <v>820</v>
      </c>
      <c r="C414" t="str">
        <f>VLOOKUP(B414,[2]Clothes!$B$5:$D$447,2, FALSE)</f>
        <v>Outside of MKCC</v>
      </c>
      <c r="D414" t="str">
        <f>VLOOKUP(B414,[2]Clothes!$B$5:$D$447,3, FALSE)</f>
        <v>Outside of MKCC - Other</v>
      </c>
      <c r="E414" s="5">
        <v>0</v>
      </c>
      <c r="F414" s="5">
        <v>0</v>
      </c>
      <c r="G414" s="5">
        <v>0</v>
      </c>
      <c r="H414" s="5">
        <v>0</v>
      </c>
      <c r="I414" s="5">
        <v>0</v>
      </c>
      <c r="J414" s="5">
        <v>0</v>
      </c>
      <c r="K414" s="5">
        <v>0</v>
      </c>
      <c r="L414" s="5">
        <v>0</v>
      </c>
      <c r="M414" s="5">
        <v>0</v>
      </c>
      <c r="N414" s="5">
        <v>0</v>
      </c>
      <c r="O414" s="5">
        <v>0</v>
      </c>
      <c r="P414" s="5">
        <v>0</v>
      </c>
      <c r="Q414" s="5">
        <v>0</v>
      </c>
      <c r="R414" s="5">
        <v>0</v>
      </c>
      <c r="S414" s="5">
        <v>0</v>
      </c>
    </row>
    <row r="415" spans="1:19" hidden="1" x14ac:dyDescent="0.35">
      <c r="A415" s="2" t="s">
        <v>233</v>
      </c>
      <c r="B415" s="1" t="s">
        <v>821</v>
      </c>
      <c r="C415" t="str">
        <f>VLOOKUP(B415,[2]Clothes!$B$5:$D$447,2, FALSE)</f>
        <v>Outside of MKCC</v>
      </c>
      <c r="D415" t="str">
        <f>VLOOKUP(B415,[2]Clothes!$B$5:$D$447,3, FALSE)</f>
        <v>Northampton</v>
      </c>
      <c r="E415" s="5">
        <v>1.48E-3</v>
      </c>
      <c r="F415" s="5">
        <v>0</v>
      </c>
      <c r="G415" s="5">
        <v>0</v>
      </c>
      <c r="H415" s="5">
        <v>0</v>
      </c>
      <c r="I415" s="5">
        <v>3.0460000000000001E-2</v>
      </c>
      <c r="J415" s="5">
        <v>0</v>
      </c>
      <c r="K415" s="5">
        <v>0</v>
      </c>
      <c r="L415" s="5">
        <v>0</v>
      </c>
      <c r="M415" s="5">
        <v>0</v>
      </c>
      <c r="N415" s="5">
        <v>0</v>
      </c>
      <c r="O415" s="5">
        <v>1.0869999999999999E-2</v>
      </c>
      <c r="P415" s="5">
        <v>0</v>
      </c>
      <c r="Q415" s="5">
        <v>0</v>
      </c>
      <c r="R415" s="5">
        <v>0</v>
      </c>
      <c r="S415" s="5">
        <v>0</v>
      </c>
    </row>
    <row r="416" spans="1:19" hidden="1" x14ac:dyDescent="0.35">
      <c r="A416" s="2" t="s">
        <v>233</v>
      </c>
      <c r="B416" s="1" t="s">
        <v>822</v>
      </c>
      <c r="C416" t="str">
        <f>VLOOKUP(B416,[2]Clothes!$B$5:$D$447,2, FALSE)</f>
        <v>Outside of MKCC</v>
      </c>
      <c r="D416" t="str">
        <f>VLOOKUP(B416,[2]Clothes!$B$5:$D$447,3, FALSE)</f>
        <v>Bedford</v>
      </c>
      <c r="E416" s="5">
        <v>5.0000000000000001E-3</v>
      </c>
      <c r="F416" s="5">
        <v>0</v>
      </c>
      <c r="G416" s="5">
        <v>0</v>
      </c>
      <c r="H416" s="5">
        <v>0</v>
      </c>
      <c r="I416" s="5">
        <v>0</v>
      </c>
      <c r="J416" s="5">
        <v>2.3290000000000002E-2</v>
      </c>
      <c r="K416" s="5">
        <v>0</v>
      </c>
      <c r="L416" s="5">
        <v>0</v>
      </c>
      <c r="M416" s="5">
        <v>0</v>
      </c>
      <c r="N416" s="5">
        <v>0</v>
      </c>
      <c r="O416" s="5">
        <v>0</v>
      </c>
      <c r="P416" s="5">
        <v>4.2689999999999999E-2</v>
      </c>
      <c r="Q416" s="5">
        <v>0</v>
      </c>
      <c r="R416" s="5">
        <v>0</v>
      </c>
      <c r="S416" s="5">
        <v>0</v>
      </c>
    </row>
    <row r="417" spans="1:19" hidden="1" x14ac:dyDescent="0.35">
      <c r="A417" s="2" t="s">
        <v>233</v>
      </c>
      <c r="B417" s="1" t="s">
        <v>823</v>
      </c>
      <c r="C417" t="str">
        <f>VLOOKUP(B417,[2]Clothes!$B$5:$D$447,2, FALSE)</f>
        <v>Outside of MKCC</v>
      </c>
      <c r="D417" t="str">
        <f>VLOOKUP(B417,[2]Clothes!$B$5:$D$447,3, FALSE)</f>
        <v>Outside of MKCC - Other</v>
      </c>
      <c r="E417" s="5">
        <v>0</v>
      </c>
      <c r="F417" s="5">
        <v>0</v>
      </c>
      <c r="G417" s="5">
        <v>0</v>
      </c>
      <c r="H417" s="5">
        <v>0</v>
      </c>
      <c r="I417" s="5">
        <v>0</v>
      </c>
      <c r="J417" s="5">
        <v>0</v>
      </c>
      <c r="K417" s="5">
        <v>0</v>
      </c>
      <c r="L417" s="5">
        <v>0</v>
      </c>
      <c r="M417" s="5">
        <v>0</v>
      </c>
      <c r="N417" s="5">
        <v>0</v>
      </c>
      <c r="O417" s="5">
        <v>0</v>
      </c>
      <c r="P417" s="5">
        <v>0</v>
      </c>
      <c r="Q417" s="5">
        <v>0</v>
      </c>
      <c r="R417" s="5">
        <v>0</v>
      </c>
      <c r="S417" s="5">
        <v>0</v>
      </c>
    </row>
    <row r="418" spans="1:19" hidden="1" x14ac:dyDescent="0.35">
      <c r="A418" s="2" t="s">
        <v>233</v>
      </c>
      <c r="B418" s="1" t="s">
        <v>824</v>
      </c>
      <c r="C418" t="str">
        <f>VLOOKUP(B418,[2]Clothes!$B$5:$D$447,2, FALSE)</f>
        <v>Outside of MKCC</v>
      </c>
      <c r="D418" t="str">
        <f>VLOOKUP(B418,[2]Clothes!$B$5:$D$447,3, FALSE)</f>
        <v>Northampton</v>
      </c>
      <c r="E418" s="5">
        <v>0</v>
      </c>
      <c r="F418" s="5">
        <v>0</v>
      </c>
      <c r="G418" s="5">
        <v>0</v>
      </c>
      <c r="H418" s="5">
        <v>0</v>
      </c>
      <c r="I418" s="5">
        <v>0</v>
      </c>
      <c r="J418" s="5">
        <v>0</v>
      </c>
      <c r="K418" s="5">
        <v>0</v>
      </c>
      <c r="L418" s="5">
        <v>0</v>
      </c>
      <c r="M418" s="5">
        <v>0</v>
      </c>
      <c r="N418" s="5">
        <v>0</v>
      </c>
      <c r="O418" s="5">
        <v>0</v>
      </c>
      <c r="P418" s="5">
        <v>0</v>
      </c>
      <c r="Q418" s="5">
        <v>0</v>
      </c>
      <c r="R418" s="5">
        <v>0</v>
      </c>
      <c r="S418" s="5">
        <v>0</v>
      </c>
    </row>
    <row r="419" spans="1:19" hidden="1" x14ac:dyDescent="0.35">
      <c r="A419" s="2" t="s">
        <v>233</v>
      </c>
      <c r="B419" s="1" t="s">
        <v>825</v>
      </c>
      <c r="C419" t="str">
        <f>VLOOKUP(B419,[2]Clothes!$B$5:$D$447,2, FALSE)</f>
        <v>Outside of MKCC</v>
      </c>
      <c r="D419" t="str">
        <f>VLOOKUP(B419,[2]Clothes!$B$5:$D$447,3, FALSE)</f>
        <v>Outside of MKCC - Other</v>
      </c>
      <c r="E419" s="5">
        <v>0</v>
      </c>
      <c r="F419" s="5">
        <v>0</v>
      </c>
      <c r="G419" s="5">
        <v>0</v>
      </c>
      <c r="H419" s="5">
        <v>0</v>
      </c>
      <c r="I419" s="5">
        <v>0</v>
      </c>
      <c r="J419" s="5">
        <v>0</v>
      </c>
      <c r="K419" s="5">
        <v>0</v>
      </c>
      <c r="L419" s="5">
        <v>0</v>
      </c>
      <c r="M419" s="5">
        <v>0</v>
      </c>
      <c r="N419" s="5">
        <v>0</v>
      </c>
      <c r="O419" s="5">
        <v>0</v>
      </c>
      <c r="P419" s="5">
        <v>0</v>
      </c>
      <c r="Q419" s="5">
        <v>0</v>
      </c>
      <c r="R419" s="5">
        <v>0</v>
      </c>
      <c r="S419" s="5">
        <v>0</v>
      </c>
    </row>
    <row r="420" spans="1:19" hidden="1" x14ac:dyDescent="0.35">
      <c r="A420" s="2" t="s">
        <v>233</v>
      </c>
      <c r="B420" s="1" t="s">
        <v>826</v>
      </c>
      <c r="C420" t="str">
        <f>VLOOKUP(B420,[2]Clothes!$B$5:$D$447,2, FALSE)</f>
        <v>Outside of MKCC</v>
      </c>
      <c r="D420" t="str">
        <f>VLOOKUP(B420,[2]Clothes!$B$5:$D$447,3, FALSE)</f>
        <v>Outside of MKCC - Other</v>
      </c>
      <c r="E420" s="5">
        <v>0</v>
      </c>
      <c r="F420" s="5">
        <v>0</v>
      </c>
      <c r="G420" s="5">
        <v>0</v>
      </c>
      <c r="H420" s="5">
        <v>0</v>
      </c>
      <c r="I420" s="5">
        <v>0</v>
      </c>
      <c r="J420" s="5">
        <v>0</v>
      </c>
      <c r="K420" s="5">
        <v>0</v>
      </c>
      <c r="L420" s="5">
        <v>0</v>
      </c>
      <c r="M420" s="5">
        <v>0</v>
      </c>
      <c r="N420" s="5">
        <v>0</v>
      </c>
      <c r="O420" s="5">
        <v>0</v>
      </c>
      <c r="P420" s="5">
        <v>0</v>
      </c>
      <c r="Q420" s="5">
        <v>0</v>
      </c>
      <c r="R420" s="5">
        <v>0</v>
      </c>
      <c r="S420" s="5">
        <v>0</v>
      </c>
    </row>
    <row r="421" spans="1:19" hidden="1" x14ac:dyDescent="0.35">
      <c r="A421" s="2" t="s">
        <v>233</v>
      </c>
      <c r="B421" s="1" t="s">
        <v>373</v>
      </c>
      <c r="C421" t="str">
        <f>VLOOKUP(B421,[2]Clothes!$B$5:$D$447,2, FALSE)</f>
        <v>Outside of MKCC</v>
      </c>
      <c r="D421" t="str">
        <f>VLOOKUP(B421,[2]Clothes!$B$5:$D$447,3, FALSE)</f>
        <v>Bedford</v>
      </c>
      <c r="E421" s="5">
        <v>2.1700000000000001E-3</v>
      </c>
      <c r="F421" s="5">
        <v>0</v>
      </c>
      <c r="G421" s="5">
        <v>0</v>
      </c>
      <c r="H421" s="5">
        <v>0</v>
      </c>
      <c r="I421" s="5">
        <v>3.0460000000000001E-2</v>
      </c>
      <c r="J421" s="5">
        <v>0</v>
      </c>
      <c r="K421" s="5">
        <v>0</v>
      </c>
      <c r="L421" s="5">
        <v>0</v>
      </c>
      <c r="M421" s="5">
        <v>0</v>
      </c>
      <c r="N421" s="5">
        <v>0</v>
      </c>
      <c r="O421" s="5">
        <v>0</v>
      </c>
      <c r="P421" s="5">
        <v>9.3699999999999999E-3</v>
      </c>
      <c r="Q421" s="5">
        <v>0</v>
      </c>
      <c r="R421" s="5">
        <v>0</v>
      </c>
      <c r="S421" s="5">
        <v>0</v>
      </c>
    </row>
    <row r="422" spans="1:19" hidden="1" x14ac:dyDescent="0.35">
      <c r="A422" s="2" t="s">
        <v>233</v>
      </c>
      <c r="B422" s="1" t="s">
        <v>374</v>
      </c>
      <c r="C422" t="str">
        <f>VLOOKUP(B422,[2]Clothes!$B$5:$D$447,2, FALSE)</f>
        <v>Outside of MKCC</v>
      </c>
      <c r="D422" t="str">
        <f>VLOOKUP(B422,[2]Clothes!$B$5:$D$447,3, FALSE)</f>
        <v>Outside of MKCC - Other</v>
      </c>
      <c r="E422" s="5">
        <v>0</v>
      </c>
      <c r="F422" s="5">
        <v>0</v>
      </c>
      <c r="G422" s="5">
        <v>0</v>
      </c>
      <c r="H422" s="5">
        <v>0</v>
      </c>
      <c r="I422" s="5">
        <v>0</v>
      </c>
      <c r="J422" s="5">
        <v>0</v>
      </c>
      <c r="K422" s="5">
        <v>0</v>
      </c>
      <c r="L422" s="5">
        <v>0</v>
      </c>
      <c r="M422" s="5">
        <v>0</v>
      </c>
      <c r="N422" s="5">
        <v>0</v>
      </c>
      <c r="O422" s="5">
        <v>0</v>
      </c>
      <c r="P422" s="5">
        <v>0</v>
      </c>
      <c r="Q422" s="5">
        <v>0</v>
      </c>
      <c r="R422" s="5">
        <v>0</v>
      </c>
      <c r="S422" s="5">
        <v>0</v>
      </c>
    </row>
    <row r="423" spans="1:19" hidden="1" x14ac:dyDescent="0.35">
      <c r="A423" s="2" t="s">
        <v>233</v>
      </c>
      <c r="B423" s="1" t="s">
        <v>375</v>
      </c>
      <c r="C423" t="str">
        <f>VLOOKUP(B423,[2]Clothes!$B$5:$D$447,2, FALSE)</f>
        <v>Outside of MKCC</v>
      </c>
      <c r="D423" t="str">
        <f>VLOOKUP(B423,[2]Clothes!$B$5:$D$447,3, FALSE)</f>
        <v>Northampton</v>
      </c>
      <c r="E423" s="5">
        <v>3.29E-3</v>
      </c>
      <c r="F423" s="5">
        <v>0</v>
      </c>
      <c r="G423" s="5">
        <v>0</v>
      </c>
      <c r="H423" s="5">
        <v>0</v>
      </c>
      <c r="I423" s="5">
        <v>0</v>
      </c>
      <c r="J423" s="5">
        <v>0</v>
      </c>
      <c r="K423" s="5">
        <v>0</v>
      </c>
      <c r="L423" s="5">
        <v>0</v>
      </c>
      <c r="M423" s="5">
        <v>2.946E-2</v>
      </c>
      <c r="N423" s="5">
        <v>0</v>
      </c>
      <c r="O423" s="5">
        <v>0</v>
      </c>
      <c r="P423" s="5">
        <v>0</v>
      </c>
      <c r="Q423" s="5">
        <v>0</v>
      </c>
      <c r="R423" s="5">
        <v>0</v>
      </c>
      <c r="S423" s="5">
        <v>0</v>
      </c>
    </row>
    <row r="424" spans="1:19" hidden="1" x14ac:dyDescent="0.35">
      <c r="A424" s="2" t="s">
        <v>233</v>
      </c>
      <c r="B424" s="1" t="s">
        <v>377</v>
      </c>
      <c r="C424" t="str">
        <f>VLOOKUP(B424,[2]Clothes!$B$5:$D$447,2, FALSE)</f>
        <v>Outside of MKCC</v>
      </c>
      <c r="D424" t="str">
        <f>VLOOKUP(B424,[2]Clothes!$B$5:$D$447,3, FALSE)</f>
        <v>Outside of MKCC - Other</v>
      </c>
      <c r="E424" s="5">
        <v>0</v>
      </c>
      <c r="F424" s="5">
        <v>0</v>
      </c>
      <c r="G424" s="5">
        <v>0</v>
      </c>
      <c r="H424" s="5">
        <v>0</v>
      </c>
      <c r="I424" s="5">
        <v>0</v>
      </c>
      <c r="J424" s="5">
        <v>0</v>
      </c>
      <c r="K424" s="5">
        <v>0</v>
      </c>
      <c r="L424" s="5">
        <v>0</v>
      </c>
      <c r="M424" s="5">
        <v>0</v>
      </c>
      <c r="N424" s="5">
        <v>0</v>
      </c>
      <c r="O424" s="5">
        <v>0</v>
      </c>
      <c r="P424" s="5">
        <v>0</v>
      </c>
      <c r="Q424" s="5">
        <v>0</v>
      </c>
      <c r="R424" s="5">
        <v>0</v>
      </c>
      <c r="S424" s="5">
        <v>0</v>
      </c>
    </row>
    <row r="425" spans="1:19" hidden="1" x14ac:dyDescent="0.35">
      <c r="A425" s="2" t="s">
        <v>233</v>
      </c>
      <c r="B425" s="1" t="s">
        <v>378</v>
      </c>
      <c r="C425" t="str">
        <f>VLOOKUP(B425,[2]Clothes!$B$5:$D$447,2, FALSE)</f>
        <v>Outside of MKCC</v>
      </c>
      <c r="D425" t="str">
        <f>VLOOKUP(B425,[2]Clothes!$B$5:$D$447,3, FALSE)</f>
        <v>Northampton</v>
      </c>
      <c r="E425" s="5">
        <v>5.3099999999999996E-3</v>
      </c>
      <c r="F425" s="5">
        <v>0</v>
      </c>
      <c r="G425" s="5">
        <v>0</v>
      </c>
      <c r="H425" s="5">
        <v>0</v>
      </c>
      <c r="I425" s="5">
        <v>0</v>
      </c>
      <c r="J425" s="5">
        <v>0</v>
      </c>
      <c r="K425" s="5">
        <v>0</v>
      </c>
      <c r="L425" s="5">
        <v>0</v>
      </c>
      <c r="M425" s="5">
        <v>4.7480000000000001E-2</v>
      </c>
      <c r="N425" s="5">
        <v>0</v>
      </c>
      <c r="O425" s="5">
        <v>0</v>
      </c>
      <c r="P425" s="5">
        <v>0</v>
      </c>
      <c r="Q425" s="5">
        <v>0</v>
      </c>
      <c r="R425" s="5">
        <v>0</v>
      </c>
      <c r="S425" s="5">
        <v>0</v>
      </c>
    </row>
    <row r="426" spans="1:19" hidden="1" x14ac:dyDescent="0.35">
      <c r="A426" s="2" t="s">
        <v>233</v>
      </c>
      <c r="B426" s="1" t="s">
        <v>380</v>
      </c>
      <c r="C426" t="str">
        <f>VLOOKUP(B426,[2]Clothes!$B$5:$D$447,2, FALSE)</f>
        <v>Outside of MKCC</v>
      </c>
      <c r="D426" t="str">
        <f>VLOOKUP(B426,[2]Clothes!$B$5:$D$447,3, FALSE)</f>
        <v>Outside of MKCC - Other</v>
      </c>
      <c r="E426" s="5">
        <v>6.9899999999999997E-3</v>
      </c>
      <c r="F426" s="5">
        <v>0</v>
      </c>
      <c r="G426" s="5">
        <v>0</v>
      </c>
      <c r="H426" s="5">
        <v>0</v>
      </c>
      <c r="I426" s="5">
        <v>0</v>
      </c>
      <c r="J426" s="5">
        <v>0</v>
      </c>
      <c r="K426" s="5">
        <v>0</v>
      </c>
      <c r="L426" s="5">
        <v>0</v>
      </c>
      <c r="M426" s="5">
        <v>0</v>
      </c>
      <c r="N426" s="5">
        <v>0</v>
      </c>
      <c r="O426" s="5">
        <v>0</v>
      </c>
      <c r="P426" s="5">
        <v>0</v>
      </c>
      <c r="Q426" s="5">
        <v>0</v>
      </c>
      <c r="R426" s="5">
        <v>4.2810000000000001E-2</v>
      </c>
      <c r="S426" s="5">
        <v>0</v>
      </c>
    </row>
    <row r="427" spans="1:19" hidden="1" x14ac:dyDescent="0.35">
      <c r="A427" s="2" t="s">
        <v>233</v>
      </c>
      <c r="B427" s="1" t="s">
        <v>381</v>
      </c>
      <c r="C427" t="str">
        <f>VLOOKUP(B427,[2]Clothes!$B$5:$D$447,2, FALSE)</f>
        <v>Outside of MKCC</v>
      </c>
      <c r="D427" t="str">
        <f>VLOOKUP(B427,[2]Clothes!$B$5:$D$447,3, FALSE)</f>
        <v>Outside of MKCC - Other</v>
      </c>
      <c r="E427" s="5">
        <v>0</v>
      </c>
      <c r="F427" s="5">
        <v>0</v>
      </c>
      <c r="G427" s="5">
        <v>0</v>
      </c>
      <c r="H427" s="5">
        <v>0</v>
      </c>
      <c r="I427" s="5">
        <v>0</v>
      </c>
      <c r="J427" s="5">
        <v>0</v>
      </c>
      <c r="K427" s="5">
        <v>0</v>
      </c>
      <c r="L427" s="5">
        <v>0</v>
      </c>
      <c r="M427" s="5">
        <v>0</v>
      </c>
      <c r="N427" s="5">
        <v>0</v>
      </c>
      <c r="O427" s="5">
        <v>0</v>
      </c>
      <c r="P427" s="5">
        <v>0</v>
      </c>
      <c r="Q427" s="5">
        <v>0</v>
      </c>
      <c r="R427" s="5">
        <v>0</v>
      </c>
      <c r="S427" s="5">
        <v>0</v>
      </c>
    </row>
    <row r="428" spans="1:19" hidden="1" x14ac:dyDescent="0.35">
      <c r="A428" s="2" t="s">
        <v>233</v>
      </c>
      <c r="B428" s="1" t="s">
        <v>382</v>
      </c>
      <c r="C428" t="str">
        <f>VLOOKUP(B428,[2]Clothes!$B$5:$D$447,2, FALSE)</f>
        <v>Outside of MKCC</v>
      </c>
      <c r="D428" t="str">
        <f>VLOOKUP(B428,[2]Clothes!$B$5:$D$447,3, FALSE)</f>
        <v>Bedford</v>
      </c>
      <c r="E428" s="5">
        <v>0</v>
      </c>
      <c r="F428" s="5">
        <v>0</v>
      </c>
      <c r="G428" s="5">
        <v>0</v>
      </c>
      <c r="H428" s="5">
        <v>0</v>
      </c>
      <c r="I428" s="5">
        <v>0</v>
      </c>
      <c r="J428" s="5">
        <v>0</v>
      </c>
      <c r="K428" s="5">
        <v>0</v>
      </c>
      <c r="L428" s="5">
        <v>0</v>
      </c>
      <c r="M428" s="5">
        <v>0</v>
      </c>
      <c r="N428" s="5">
        <v>0</v>
      </c>
      <c r="O428" s="5">
        <v>0</v>
      </c>
      <c r="P428" s="5">
        <v>0</v>
      </c>
      <c r="Q428" s="5">
        <v>0</v>
      </c>
      <c r="R428" s="5">
        <v>0</v>
      </c>
      <c r="S428" s="5">
        <v>0</v>
      </c>
    </row>
    <row r="429" spans="1:19" hidden="1" x14ac:dyDescent="0.35">
      <c r="A429" s="2" t="s">
        <v>233</v>
      </c>
      <c r="B429" s="1" t="s">
        <v>383</v>
      </c>
      <c r="C429" t="str">
        <f>VLOOKUP(B429,[2]Clothes!$B$5:$D$447,2, FALSE)</f>
        <v>Outside of MKCC</v>
      </c>
      <c r="D429" t="str">
        <f>VLOOKUP(B429,[2]Clothes!$B$5:$D$447,3, FALSE)</f>
        <v>Outside of MKCC - Other</v>
      </c>
      <c r="E429" s="5">
        <v>0</v>
      </c>
      <c r="F429" s="5">
        <v>0</v>
      </c>
      <c r="G429" s="5">
        <v>0</v>
      </c>
      <c r="H429" s="5">
        <v>0</v>
      </c>
      <c r="I429" s="5">
        <v>0</v>
      </c>
      <c r="J429" s="5">
        <v>0</v>
      </c>
      <c r="K429" s="5">
        <v>0</v>
      </c>
      <c r="L429" s="5">
        <v>0</v>
      </c>
      <c r="M429" s="5">
        <v>0</v>
      </c>
      <c r="N429" s="5">
        <v>0</v>
      </c>
      <c r="O429" s="5">
        <v>0</v>
      </c>
      <c r="P429" s="5">
        <v>0</v>
      </c>
      <c r="Q429" s="5">
        <v>0</v>
      </c>
      <c r="R429" s="5">
        <v>0</v>
      </c>
      <c r="S429" s="5">
        <v>0</v>
      </c>
    </row>
    <row r="430" spans="1:19" hidden="1" x14ac:dyDescent="0.35">
      <c r="A430" s="2" t="s">
        <v>233</v>
      </c>
      <c r="B430" s="1" t="s">
        <v>827</v>
      </c>
      <c r="C430" t="str">
        <f>VLOOKUP(B430,[2]Clothes!$B$5:$D$447,2, FALSE)</f>
        <v>Outside of MKCC</v>
      </c>
      <c r="D430" t="str">
        <f>VLOOKUP(B430,[2]Clothes!$B$5:$D$447,3, FALSE)</f>
        <v>Outside of MKCC - Other</v>
      </c>
      <c r="E430" s="5">
        <v>0</v>
      </c>
      <c r="F430" s="5">
        <v>0</v>
      </c>
      <c r="G430" s="5">
        <v>0</v>
      </c>
      <c r="H430" s="5">
        <v>0</v>
      </c>
      <c r="I430" s="5">
        <v>0</v>
      </c>
      <c r="J430" s="5">
        <v>0</v>
      </c>
      <c r="K430" s="5">
        <v>0</v>
      </c>
      <c r="L430" s="5">
        <v>0</v>
      </c>
      <c r="M430" s="5">
        <v>0</v>
      </c>
      <c r="N430" s="5">
        <v>0</v>
      </c>
      <c r="O430" s="5">
        <v>0</v>
      </c>
      <c r="P430" s="5">
        <v>0</v>
      </c>
      <c r="Q430" s="5">
        <v>0</v>
      </c>
      <c r="R430" s="5">
        <v>0</v>
      </c>
      <c r="S430" s="5">
        <v>0</v>
      </c>
    </row>
    <row r="431" spans="1:19" hidden="1" x14ac:dyDescent="0.35">
      <c r="A431" s="2" t="s">
        <v>233</v>
      </c>
      <c r="B431" s="1" t="s">
        <v>828</v>
      </c>
      <c r="C431" t="str">
        <f>VLOOKUP(B431,[2]Clothes!$B$5:$D$447,2, FALSE)</f>
        <v>Outside of MKCC</v>
      </c>
      <c r="D431" t="str">
        <f>VLOOKUP(B431,[2]Clothes!$B$5:$D$447,3, FALSE)</f>
        <v>Outside of MKCC - Other</v>
      </c>
      <c r="E431" s="5">
        <v>0</v>
      </c>
      <c r="F431" s="5">
        <v>0</v>
      </c>
      <c r="G431" s="5">
        <v>0</v>
      </c>
      <c r="H431" s="5">
        <v>0</v>
      </c>
      <c r="I431" s="5">
        <v>0</v>
      </c>
      <c r="J431" s="5">
        <v>0</v>
      </c>
      <c r="K431" s="5">
        <v>0</v>
      </c>
      <c r="L431" s="5">
        <v>0</v>
      </c>
      <c r="M431" s="5">
        <v>0</v>
      </c>
      <c r="N431" s="5">
        <v>0</v>
      </c>
      <c r="O431" s="5">
        <v>0</v>
      </c>
      <c r="P431" s="5">
        <v>0</v>
      </c>
      <c r="Q431" s="5">
        <v>0</v>
      </c>
      <c r="R431" s="5">
        <v>0</v>
      </c>
      <c r="S431" s="5">
        <v>0</v>
      </c>
    </row>
    <row r="432" spans="1:19" hidden="1" x14ac:dyDescent="0.35">
      <c r="A432" s="2" t="s">
        <v>233</v>
      </c>
      <c r="B432" s="1" t="s">
        <v>829</v>
      </c>
      <c r="C432" t="str">
        <f>VLOOKUP(B432,[2]Clothes!$B$5:$D$447,2, FALSE)</f>
        <v>Outside of MKCC</v>
      </c>
      <c r="D432" t="str">
        <f>VLOOKUP(B432,[2]Clothes!$B$5:$D$447,3, FALSE)</f>
        <v>London</v>
      </c>
      <c r="E432" s="5">
        <v>0</v>
      </c>
      <c r="F432" s="5">
        <v>0</v>
      </c>
      <c r="G432" s="5">
        <v>0</v>
      </c>
      <c r="H432" s="5">
        <v>0</v>
      </c>
      <c r="I432" s="5">
        <v>0</v>
      </c>
      <c r="J432" s="5">
        <v>0</v>
      </c>
      <c r="K432" s="5">
        <v>0</v>
      </c>
      <c r="L432" s="5">
        <v>0</v>
      </c>
      <c r="M432" s="5">
        <v>0</v>
      </c>
      <c r="N432" s="5">
        <v>0</v>
      </c>
      <c r="O432" s="5">
        <v>0</v>
      </c>
      <c r="P432" s="5">
        <v>0</v>
      </c>
      <c r="Q432" s="5">
        <v>0</v>
      </c>
      <c r="R432" s="5">
        <v>0</v>
      </c>
      <c r="S432" s="5">
        <v>0</v>
      </c>
    </row>
    <row r="433" spans="1:19" hidden="1" x14ac:dyDescent="0.35">
      <c r="A433" s="2" t="s">
        <v>233</v>
      </c>
      <c r="B433" s="1" t="s">
        <v>830</v>
      </c>
      <c r="C433" t="str">
        <f>VLOOKUP(B433,[2]Clothes!$B$5:$D$447,2, FALSE)</f>
        <v>Outside of MKCC</v>
      </c>
      <c r="D433" t="str">
        <f>VLOOKUP(B433,[2]Clothes!$B$5:$D$447,3, FALSE)</f>
        <v>Outside of MKCC - Other</v>
      </c>
      <c r="E433" s="5">
        <v>0</v>
      </c>
      <c r="F433" s="5">
        <v>0</v>
      </c>
      <c r="G433" s="5">
        <v>0</v>
      </c>
      <c r="H433" s="5">
        <v>0</v>
      </c>
      <c r="I433" s="5">
        <v>0</v>
      </c>
      <c r="J433" s="5">
        <v>0</v>
      </c>
      <c r="K433" s="5">
        <v>0</v>
      </c>
      <c r="L433" s="5">
        <v>0</v>
      </c>
      <c r="M433" s="5">
        <v>0</v>
      </c>
      <c r="N433" s="5">
        <v>0</v>
      </c>
      <c r="O433" s="5">
        <v>0</v>
      </c>
      <c r="P433" s="5">
        <v>0</v>
      </c>
      <c r="Q433" s="5">
        <v>0</v>
      </c>
      <c r="R433" s="5">
        <v>0</v>
      </c>
      <c r="S433" s="5">
        <v>0</v>
      </c>
    </row>
    <row r="434" spans="1:19" hidden="1" x14ac:dyDescent="0.35">
      <c r="A434" s="2" t="s">
        <v>233</v>
      </c>
      <c r="B434" s="1" t="s">
        <v>831</v>
      </c>
      <c r="C434" t="str">
        <f>VLOOKUP(B434,[2]Clothes!$B$5:$D$447,2, FALSE)</f>
        <v>Outside of MKCC</v>
      </c>
      <c r="D434" t="str">
        <f>VLOOKUP(B434,[2]Clothes!$B$5:$D$447,3, FALSE)</f>
        <v>Outside of MKCC - Other</v>
      </c>
      <c r="E434" s="5">
        <v>0</v>
      </c>
      <c r="F434" s="5">
        <v>0</v>
      </c>
      <c r="G434" s="5">
        <v>0</v>
      </c>
      <c r="H434" s="5">
        <v>0</v>
      </c>
      <c r="I434" s="5">
        <v>0</v>
      </c>
      <c r="J434" s="5">
        <v>0</v>
      </c>
      <c r="K434" s="5">
        <v>0</v>
      </c>
      <c r="L434" s="5">
        <v>0</v>
      </c>
      <c r="M434" s="5">
        <v>0</v>
      </c>
      <c r="N434" s="5">
        <v>0</v>
      </c>
      <c r="O434" s="5">
        <v>0</v>
      </c>
      <c r="P434" s="5">
        <v>0</v>
      </c>
      <c r="Q434" s="5">
        <v>0</v>
      </c>
      <c r="R434" s="5">
        <v>0</v>
      </c>
      <c r="S434" s="5">
        <v>0</v>
      </c>
    </row>
    <row r="435" spans="1:19" hidden="1" x14ac:dyDescent="0.35">
      <c r="A435" s="2" t="s">
        <v>233</v>
      </c>
      <c r="B435" s="1" t="s">
        <v>385</v>
      </c>
      <c r="C435" t="str">
        <f>VLOOKUP(B435,[2]Clothes!$B$5:$D$447,2, FALSE)</f>
        <v>Outside of MKCC</v>
      </c>
      <c r="D435" t="str">
        <f>VLOOKUP(B435,[2]Clothes!$B$5:$D$447,3, FALSE)</f>
        <v>Outside of MKCC - Other</v>
      </c>
      <c r="E435" s="5">
        <v>0</v>
      </c>
      <c r="F435" s="5">
        <v>0</v>
      </c>
      <c r="G435" s="5">
        <v>0</v>
      </c>
      <c r="H435" s="5">
        <v>0</v>
      </c>
      <c r="I435" s="5">
        <v>0</v>
      </c>
      <c r="J435" s="5">
        <v>0</v>
      </c>
      <c r="K435" s="5">
        <v>0</v>
      </c>
      <c r="L435" s="5">
        <v>0</v>
      </c>
      <c r="M435" s="5">
        <v>0</v>
      </c>
      <c r="N435" s="5">
        <v>0</v>
      </c>
      <c r="O435" s="5">
        <v>0</v>
      </c>
      <c r="P435" s="5">
        <v>0</v>
      </c>
      <c r="Q435" s="5">
        <v>0</v>
      </c>
      <c r="R435" s="5">
        <v>0</v>
      </c>
      <c r="S435" s="5">
        <v>0</v>
      </c>
    </row>
    <row r="436" spans="1:19" hidden="1" x14ac:dyDescent="0.35">
      <c r="A436" s="2" t="s">
        <v>233</v>
      </c>
      <c r="B436" s="1" t="s">
        <v>832</v>
      </c>
      <c r="C436" t="str">
        <f>VLOOKUP(B436,[2]Clothes!$B$5:$D$447,2, FALSE)</f>
        <v>Outside of MKCC</v>
      </c>
      <c r="D436" t="str">
        <f>VLOOKUP(B436,[2]Clothes!$B$5:$D$447,3, FALSE)</f>
        <v>Outside of MKCC - Other</v>
      </c>
      <c r="E436" s="5">
        <v>0</v>
      </c>
      <c r="F436" s="5">
        <v>0</v>
      </c>
      <c r="G436" s="5">
        <v>0</v>
      </c>
      <c r="H436" s="5">
        <v>0</v>
      </c>
      <c r="I436" s="5">
        <v>0</v>
      </c>
      <c r="J436" s="5">
        <v>0</v>
      </c>
      <c r="K436" s="5">
        <v>0</v>
      </c>
      <c r="L436" s="5">
        <v>0</v>
      </c>
      <c r="M436" s="5">
        <v>0</v>
      </c>
      <c r="N436" s="5">
        <v>0</v>
      </c>
      <c r="O436" s="5">
        <v>0</v>
      </c>
      <c r="P436" s="5">
        <v>0</v>
      </c>
      <c r="Q436" s="5">
        <v>0</v>
      </c>
      <c r="R436" s="5">
        <v>0</v>
      </c>
      <c r="S436" s="5">
        <v>0</v>
      </c>
    </row>
    <row r="437" spans="1:19" hidden="1" x14ac:dyDescent="0.35">
      <c r="A437" s="2" t="s">
        <v>233</v>
      </c>
      <c r="B437" s="1" t="s">
        <v>833</v>
      </c>
      <c r="C437" t="str">
        <f>VLOOKUP(B437,[2]Clothes!$B$5:$D$447,2, FALSE)</f>
        <v>Outside of MKCC</v>
      </c>
      <c r="D437" t="str">
        <f>VLOOKUP(B437,[2]Clothes!$B$5:$D$447,3, FALSE)</f>
        <v>Outside of MKCC - Other</v>
      </c>
      <c r="E437" s="5">
        <v>0</v>
      </c>
      <c r="F437" s="5">
        <v>0</v>
      </c>
      <c r="G437" s="5">
        <v>0</v>
      </c>
      <c r="H437" s="5">
        <v>0</v>
      </c>
      <c r="I437" s="5">
        <v>0</v>
      </c>
      <c r="J437" s="5">
        <v>0</v>
      </c>
      <c r="K437" s="5">
        <v>0</v>
      </c>
      <c r="L437" s="5">
        <v>0</v>
      </c>
      <c r="M437" s="5">
        <v>0</v>
      </c>
      <c r="N437" s="5">
        <v>0</v>
      </c>
      <c r="O437" s="5">
        <v>0</v>
      </c>
      <c r="P437" s="5">
        <v>0</v>
      </c>
      <c r="Q437" s="5">
        <v>0</v>
      </c>
      <c r="R437" s="5">
        <v>0</v>
      </c>
      <c r="S437" s="5">
        <v>0</v>
      </c>
    </row>
    <row r="438" spans="1:19" hidden="1" x14ac:dyDescent="0.35">
      <c r="A438" s="2" t="s">
        <v>233</v>
      </c>
      <c r="B438" s="1" t="s">
        <v>834</v>
      </c>
      <c r="C438" t="str">
        <f>VLOOKUP(B438,[2]Clothes!$B$5:$D$447,2, FALSE)</f>
        <v>Outside of MKCC</v>
      </c>
      <c r="D438" t="str">
        <f>VLOOKUP(B438,[2]Clothes!$B$5:$D$447,3, FALSE)</f>
        <v>Outside of MKCC - Other</v>
      </c>
      <c r="E438" s="5">
        <v>1.9000000000000001E-4</v>
      </c>
      <c r="F438" s="5">
        <v>0</v>
      </c>
      <c r="G438" s="5">
        <v>0</v>
      </c>
      <c r="H438" s="5">
        <v>0</v>
      </c>
      <c r="I438" s="5">
        <v>0</v>
      </c>
      <c r="J438" s="5">
        <v>0</v>
      </c>
      <c r="K438" s="5">
        <v>0</v>
      </c>
      <c r="L438" s="5">
        <v>0</v>
      </c>
      <c r="M438" s="5">
        <v>0</v>
      </c>
      <c r="N438" s="5">
        <v>0</v>
      </c>
      <c r="O438" s="5">
        <v>1.0869999999999999E-2</v>
      </c>
      <c r="P438" s="5">
        <v>0</v>
      </c>
      <c r="Q438" s="5">
        <v>0</v>
      </c>
      <c r="R438" s="5">
        <v>0</v>
      </c>
      <c r="S438" s="5">
        <v>0</v>
      </c>
    </row>
    <row r="439" spans="1:19" hidden="1" x14ac:dyDescent="0.35">
      <c r="A439" s="2" t="s">
        <v>233</v>
      </c>
      <c r="B439" s="1" t="s">
        <v>835</v>
      </c>
      <c r="C439" t="str">
        <f>VLOOKUP(B439,[2]Clothes!$B$5:$D$447,2, FALSE)</f>
        <v>Outside of MKCC</v>
      </c>
      <c r="D439" t="str">
        <f>VLOOKUP(B439,[2]Clothes!$B$5:$D$447,3, FALSE)</f>
        <v>Outside of MKCC - Other</v>
      </c>
      <c r="E439" s="5">
        <v>0</v>
      </c>
      <c r="F439" s="5">
        <v>0</v>
      </c>
      <c r="G439" s="5">
        <v>0</v>
      </c>
      <c r="H439" s="5">
        <v>0</v>
      </c>
      <c r="I439" s="5">
        <v>0</v>
      </c>
      <c r="J439" s="5">
        <v>0</v>
      </c>
      <c r="K439" s="5">
        <v>0</v>
      </c>
      <c r="L439" s="5">
        <v>0</v>
      </c>
      <c r="M439" s="5">
        <v>0</v>
      </c>
      <c r="N439" s="5">
        <v>0</v>
      </c>
      <c r="O439" s="5">
        <v>0</v>
      </c>
      <c r="P439" s="5">
        <v>0</v>
      </c>
      <c r="Q439" s="5">
        <v>0</v>
      </c>
      <c r="R439" s="5">
        <v>0</v>
      </c>
      <c r="S439" s="5">
        <v>0</v>
      </c>
    </row>
    <row r="440" spans="1:19" hidden="1" x14ac:dyDescent="0.35">
      <c r="A440" s="2" t="s">
        <v>233</v>
      </c>
      <c r="B440" s="1" t="s">
        <v>836</v>
      </c>
      <c r="C440" t="str">
        <f>VLOOKUP(B440,[2]Clothes!$B$5:$D$447,2, FALSE)</f>
        <v>Outside of MKCC</v>
      </c>
      <c r="D440" t="str">
        <f>VLOOKUP(B440,[2]Clothes!$B$5:$D$447,3, FALSE)</f>
        <v>Outside of MKCC - Other</v>
      </c>
      <c r="E440" s="5">
        <v>0</v>
      </c>
      <c r="F440" s="5">
        <v>0</v>
      </c>
      <c r="G440" s="5">
        <v>0</v>
      </c>
      <c r="H440" s="5">
        <v>0</v>
      </c>
      <c r="I440" s="5">
        <v>0</v>
      </c>
      <c r="J440" s="5">
        <v>0</v>
      </c>
      <c r="K440" s="5">
        <v>0</v>
      </c>
      <c r="L440" s="5">
        <v>0</v>
      </c>
      <c r="M440" s="5">
        <v>0</v>
      </c>
      <c r="N440" s="5">
        <v>0</v>
      </c>
      <c r="O440" s="5">
        <v>0</v>
      </c>
      <c r="P440" s="5">
        <v>0</v>
      </c>
      <c r="Q440" s="5">
        <v>0</v>
      </c>
      <c r="R440" s="5">
        <v>0</v>
      </c>
      <c r="S440" s="5">
        <v>0</v>
      </c>
    </row>
    <row r="441" spans="1:19" hidden="1" x14ac:dyDescent="0.35">
      <c r="A441" s="2" t="s">
        <v>233</v>
      </c>
      <c r="B441" s="1" t="s">
        <v>837</v>
      </c>
      <c r="C441" t="str">
        <f>VLOOKUP(B441,[2]Clothes!$B$5:$D$447,2, FALSE)</f>
        <v>Outside of MKCC</v>
      </c>
      <c r="D441" t="str">
        <f>VLOOKUP(B441,[2]Clothes!$B$5:$D$447,3, FALSE)</f>
        <v>Northampton</v>
      </c>
      <c r="E441" s="5">
        <v>0</v>
      </c>
      <c r="F441" s="5">
        <v>0</v>
      </c>
      <c r="G441" s="5">
        <v>0</v>
      </c>
      <c r="H441" s="5">
        <v>0</v>
      </c>
      <c r="I441" s="5">
        <v>0</v>
      </c>
      <c r="J441" s="5">
        <v>0</v>
      </c>
      <c r="K441" s="5">
        <v>0</v>
      </c>
      <c r="L441" s="5">
        <v>0</v>
      </c>
      <c r="M441" s="5">
        <v>0</v>
      </c>
      <c r="N441" s="5">
        <v>0</v>
      </c>
      <c r="O441" s="5">
        <v>0</v>
      </c>
      <c r="P441" s="5">
        <v>0</v>
      </c>
      <c r="Q441" s="5">
        <v>0</v>
      </c>
      <c r="R441" s="5">
        <v>0</v>
      </c>
      <c r="S441" s="5">
        <v>0</v>
      </c>
    </row>
    <row r="442" spans="1:19" hidden="1" x14ac:dyDescent="0.35">
      <c r="A442" s="2" t="s">
        <v>233</v>
      </c>
      <c r="B442" s="1" t="s">
        <v>838</v>
      </c>
      <c r="C442" t="str">
        <f>VLOOKUP(B442,[2]Clothes!$B$5:$D$447,2, FALSE)</f>
        <v>Outside of MKCC</v>
      </c>
      <c r="D442" t="str">
        <f>VLOOKUP(B442,[2]Clothes!$B$5:$D$447,3, FALSE)</f>
        <v>Outside of MKCC - Other</v>
      </c>
      <c r="E442" s="5">
        <v>0</v>
      </c>
      <c r="F442" s="5">
        <v>0</v>
      </c>
      <c r="G442" s="5">
        <v>0</v>
      </c>
      <c r="H442" s="5">
        <v>0</v>
      </c>
      <c r="I442" s="5">
        <v>0</v>
      </c>
      <c r="J442" s="5">
        <v>0</v>
      </c>
      <c r="K442" s="5">
        <v>0</v>
      </c>
      <c r="L442" s="5">
        <v>0</v>
      </c>
      <c r="M442" s="5">
        <v>0</v>
      </c>
      <c r="N442" s="5">
        <v>0</v>
      </c>
      <c r="O442" s="5">
        <v>0</v>
      </c>
      <c r="P442" s="5">
        <v>0</v>
      </c>
      <c r="Q442" s="5">
        <v>0</v>
      </c>
      <c r="R442" s="5">
        <v>0</v>
      </c>
      <c r="S442" s="5">
        <v>0</v>
      </c>
    </row>
    <row r="443" spans="1:19" hidden="1" x14ac:dyDescent="0.35">
      <c r="A443" s="2" t="s">
        <v>233</v>
      </c>
      <c r="B443" s="1" t="s">
        <v>839</v>
      </c>
      <c r="C443" t="str">
        <f>VLOOKUP(B443,[2]Clothes!$B$5:$D$447,2, FALSE)</f>
        <v>Outside of MKCC</v>
      </c>
      <c r="D443" t="str">
        <f>VLOOKUP(B443,[2]Clothes!$B$5:$D$447,3, FALSE)</f>
        <v>Outside of MKCC - Other</v>
      </c>
      <c r="E443" s="5">
        <v>1.056E-2</v>
      </c>
      <c r="F443" s="5">
        <v>0</v>
      </c>
      <c r="G443" s="5">
        <v>0</v>
      </c>
      <c r="H443" s="5">
        <v>0</v>
      </c>
      <c r="I443" s="5">
        <v>0</v>
      </c>
      <c r="J443" s="5">
        <v>0</v>
      </c>
      <c r="K443" s="5">
        <v>0</v>
      </c>
      <c r="L443" s="5">
        <v>0</v>
      </c>
      <c r="M443" s="5">
        <v>0</v>
      </c>
      <c r="N443" s="5">
        <v>0</v>
      </c>
      <c r="O443" s="5">
        <v>0</v>
      </c>
      <c r="P443" s="5">
        <v>0</v>
      </c>
      <c r="Q443" s="5">
        <v>7.9969999999999999E-2</v>
      </c>
      <c r="R443" s="5">
        <v>0</v>
      </c>
      <c r="S443" s="5">
        <v>0</v>
      </c>
    </row>
    <row r="444" spans="1:19" hidden="1" x14ac:dyDescent="0.35">
      <c r="A444" s="2" t="s">
        <v>233</v>
      </c>
      <c r="B444" s="1" t="s">
        <v>840</v>
      </c>
      <c r="C444" t="str">
        <f>VLOOKUP(B444,[2]Clothes!$B$5:$D$447,2, FALSE)</f>
        <v>Outside of MKCC</v>
      </c>
      <c r="D444" t="str">
        <f>VLOOKUP(B444,[2]Clothes!$B$5:$D$447,3, FALSE)</f>
        <v>Outside of MKCC - Other</v>
      </c>
      <c r="E444" s="5">
        <v>0</v>
      </c>
      <c r="F444" s="5">
        <v>0</v>
      </c>
      <c r="G444" s="5">
        <v>0</v>
      </c>
      <c r="H444" s="5">
        <v>0</v>
      </c>
      <c r="I444" s="5">
        <v>0</v>
      </c>
      <c r="J444" s="5">
        <v>0</v>
      </c>
      <c r="K444" s="5">
        <v>0</v>
      </c>
      <c r="L444" s="5">
        <v>0</v>
      </c>
      <c r="M444" s="5">
        <v>0</v>
      </c>
      <c r="N444" s="5">
        <v>0</v>
      </c>
      <c r="O444" s="5">
        <v>0</v>
      </c>
      <c r="P444" s="5">
        <v>0</v>
      </c>
      <c r="Q444" s="5">
        <v>0</v>
      </c>
      <c r="R444" s="5">
        <v>0</v>
      </c>
      <c r="S444" s="5">
        <v>0</v>
      </c>
    </row>
    <row r="445" spans="1:19" hidden="1" x14ac:dyDescent="0.35">
      <c r="A445" s="2" t="s">
        <v>233</v>
      </c>
      <c r="B445" s="1" t="s">
        <v>841</v>
      </c>
      <c r="C445" t="str">
        <f>VLOOKUP(B445,[2]Clothes!$B$5:$D$447,2, FALSE)</f>
        <v>Outside of MKCC</v>
      </c>
      <c r="D445" t="str">
        <f>VLOOKUP(B445,[2]Clothes!$B$5:$D$447,3, FALSE)</f>
        <v>Outside of MKCC - Other</v>
      </c>
      <c r="E445" s="5">
        <v>0</v>
      </c>
      <c r="F445" s="5">
        <v>0</v>
      </c>
      <c r="G445" s="5">
        <v>0</v>
      </c>
      <c r="H445" s="5">
        <v>0</v>
      </c>
      <c r="I445" s="5">
        <v>0</v>
      </c>
      <c r="J445" s="5">
        <v>0</v>
      </c>
      <c r="K445" s="5">
        <v>0</v>
      </c>
      <c r="L445" s="5">
        <v>0</v>
      </c>
      <c r="M445" s="5">
        <v>0</v>
      </c>
      <c r="N445" s="5">
        <v>0</v>
      </c>
      <c r="O445" s="5">
        <v>0</v>
      </c>
      <c r="P445" s="5">
        <v>0</v>
      </c>
      <c r="Q445" s="5">
        <v>0</v>
      </c>
      <c r="R445" s="5">
        <v>0</v>
      </c>
      <c r="S445" s="5">
        <v>0</v>
      </c>
    </row>
    <row r="446" spans="1:19" hidden="1" x14ac:dyDescent="0.35">
      <c r="A446" s="2" t="s">
        <v>233</v>
      </c>
      <c r="B446" s="1" t="s">
        <v>842</v>
      </c>
      <c r="C446" t="str">
        <f>VLOOKUP(B446,[2]Clothes!$B$5:$D$447,2, FALSE)</f>
        <v>Outside of MKCC</v>
      </c>
      <c r="D446" t="str">
        <f>VLOOKUP(B446,[2]Clothes!$B$5:$D$447,3, FALSE)</f>
        <v>Outside of MKCC - Other</v>
      </c>
      <c r="E446" s="5">
        <v>0</v>
      </c>
      <c r="F446" s="5">
        <v>0</v>
      </c>
      <c r="G446" s="5">
        <v>0</v>
      </c>
      <c r="H446" s="5">
        <v>0</v>
      </c>
      <c r="I446" s="5">
        <v>0</v>
      </c>
      <c r="J446" s="5">
        <v>0</v>
      </c>
      <c r="K446" s="5">
        <v>0</v>
      </c>
      <c r="L446" s="5">
        <v>0</v>
      </c>
      <c r="M446" s="5">
        <v>0</v>
      </c>
      <c r="N446" s="5">
        <v>0</v>
      </c>
      <c r="O446" s="5">
        <v>0</v>
      </c>
      <c r="P446" s="5">
        <v>0</v>
      </c>
      <c r="Q446" s="5">
        <v>0</v>
      </c>
      <c r="R446" s="5">
        <v>0</v>
      </c>
      <c r="S446" s="5">
        <v>0</v>
      </c>
    </row>
    <row r="448" spans="1:19" x14ac:dyDescent="0.35">
      <c r="E448" s="5">
        <f>SUM(E5:E446)</f>
        <v>1.0000100000000001</v>
      </c>
      <c r="F448" s="5">
        <f t="shared" ref="F448:S448" si="0">SUM(F5:F446)</f>
        <v>0.99992000000000003</v>
      </c>
      <c r="G448" s="5">
        <f t="shared" si="0"/>
        <v>0.99999999999999989</v>
      </c>
      <c r="H448" s="5">
        <f t="shared" si="0"/>
        <v>1.0000200000000001</v>
      </c>
      <c r="I448" s="5">
        <f t="shared" si="0"/>
        <v>0.99993000000000032</v>
      </c>
      <c r="J448" s="5">
        <f t="shared" si="0"/>
        <v>0.9999300000000001</v>
      </c>
      <c r="K448" s="5">
        <f t="shared" si="0"/>
        <v>1.0001199999999999</v>
      </c>
      <c r="L448" s="5">
        <f t="shared" si="0"/>
        <v>1.0001</v>
      </c>
      <c r="M448" s="5">
        <f t="shared" si="0"/>
        <v>0.99998999999999993</v>
      </c>
      <c r="N448" s="5">
        <f t="shared" si="0"/>
        <v>0.99992999999999987</v>
      </c>
      <c r="O448" s="5">
        <f t="shared" si="0"/>
        <v>0.99993000000000032</v>
      </c>
      <c r="P448" s="5">
        <f t="shared" si="0"/>
        <v>1.0000100000000001</v>
      </c>
      <c r="Q448" s="5">
        <f t="shared" si="0"/>
        <v>1.00004</v>
      </c>
      <c r="R448" s="5">
        <f t="shared" si="0"/>
        <v>1.0000100000000001</v>
      </c>
      <c r="S448" s="5">
        <f t="shared" si="0"/>
        <v>1.00004</v>
      </c>
    </row>
    <row r="455" spans="1:19" x14ac:dyDescent="0.35">
      <c r="A455" t="s">
        <v>1813</v>
      </c>
      <c r="E455" s="13" t="s">
        <v>0</v>
      </c>
      <c r="F455" s="13" t="s">
        <v>1</v>
      </c>
      <c r="G455" s="13" t="s">
        <v>2</v>
      </c>
      <c r="H455" s="13" t="s">
        <v>3</v>
      </c>
      <c r="I455" s="13" t="s">
        <v>4</v>
      </c>
      <c r="J455" s="13" t="s">
        <v>5</v>
      </c>
      <c r="K455" s="13" t="s">
        <v>6</v>
      </c>
      <c r="L455" s="13" t="s">
        <v>7</v>
      </c>
      <c r="M455" s="13" t="s">
        <v>8</v>
      </c>
      <c r="N455" s="13" t="s">
        <v>9</v>
      </c>
      <c r="O455" s="13" t="s">
        <v>10</v>
      </c>
      <c r="P455" s="13" t="s">
        <v>11</v>
      </c>
      <c r="Q455" s="13" t="s">
        <v>12</v>
      </c>
      <c r="R455" s="13" t="s">
        <v>13</v>
      </c>
      <c r="S455" s="13" t="s">
        <v>14</v>
      </c>
    </row>
    <row r="456" spans="1:19" x14ac:dyDescent="0.35">
      <c r="A456" s="14" t="s">
        <v>1814</v>
      </c>
      <c r="B456" s="15"/>
      <c r="C456" s="15"/>
      <c r="D456" s="15"/>
      <c r="E456" s="564">
        <f ca="1">SUM(E457+E468)</f>
        <v>0.64889000000000019</v>
      </c>
      <c r="F456" s="564">
        <f t="shared" ref="F456:S456" ca="1" si="1">SUM(F457+F468)</f>
        <v>0.88944000000000001</v>
      </c>
      <c r="G456" s="564">
        <f t="shared" ca="1" si="1"/>
        <v>0.98451999999999984</v>
      </c>
      <c r="H456" s="564">
        <f t="shared" ca="1" si="1"/>
        <v>0.97345000000000004</v>
      </c>
      <c r="I456" s="564">
        <f t="shared" ca="1" si="1"/>
        <v>0.60145000000000004</v>
      </c>
      <c r="J456" s="564">
        <f t="shared" ca="1" si="1"/>
        <v>0.97663999999999995</v>
      </c>
      <c r="K456" s="564">
        <f t="shared" ca="1" si="1"/>
        <v>0.99005999999999994</v>
      </c>
      <c r="L456" s="564">
        <f t="shared" ca="1" si="1"/>
        <v>0.93406999999999996</v>
      </c>
      <c r="M456" s="564">
        <f t="shared" ca="1" si="1"/>
        <v>0.64402000000000004</v>
      </c>
      <c r="N456" s="564">
        <f t="shared" ca="1" si="1"/>
        <v>0.99992999999999987</v>
      </c>
      <c r="O456" s="564">
        <f t="shared" ca="1" si="1"/>
        <v>0.62182999999999999</v>
      </c>
      <c r="P456" s="564">
        <f t="shared" ca="1" si="1"/>
        <v>0.38256999999999997</v>
      </c>
      <c r="Q456" s="564">
        <f t="shared" ca="1" si="1"/>
        <v>0.60651999999999995</v>
      </c>
      <c r="R456" s="564">
        <f t="shared" ca="1" si="1"/>
        <v>0.34432000000000001</v>
      </c>
      <c r="S456" s="564">
        <f t="shared" ca="1" si="1"/>
        <v>0.37204999999999999</v>
      </c>
    </row>
    <row r="457" spans="1:19" x14ac:dyDescent="0.35">
      <c r="A457" s="16" t="s">
        <v>1815</v>
      </c>
      <c r="B457" s="16"/>
      <c r="C457" s="16"/>
      <c r="D457" s="16"/>
      <c r="E457" s="17">
        <f t="shared" ref="E457:S457" ca="1" si="2">SUM(E458+E459+E460+E461+E462+E463+E464+E465+E466+E467)</f>
        <v>0.37380000000000008</v>
      </c>
      <c r="F457" s="17">
        <f t="shared" ca="1" si="2"/>
        <v>0.27992000000000006</v>
      </c>
      <c r="G457" s="17">
        <f t="shared" ca="1" si="2"/>
        <v>0.67367999999999983</v>
      </c>
      <c r="H457" s="17">
        <f t="shared" ca="1" si="2"/>
        <v>0.41386999999999996</v>
      </c>
      <c r="I457" s="17">
        <f t="shared" ca="1" si="2"/>
        <v>0.25795999999999997</v>
      </c>
      <c r="J457" s="17">
        <f t="shared" ca="1" si="2"/>
        <v>0.52783000000000002</v>
      </c>
      <c r="K457" s="17">
        <f t="shared" ca="1" si="2"/>
        <v>0.59377999999999986</v>
      </c>
      <c r="L457" s="17">
        <f t="shared" ca="1" si="2"/>
        <v>0.61682999999999999</v>
      </c>
      <c r="M457" s="17">
        <f t="shared" ca="1" si="2"/>
        <v>0.46029000000000003</v>
      </c>
      <c r="N457" s="17">
        <f t="shared" ca="1" si="2"/>
        <v>0.60096999999999989</v>
      </c>
      <c r="O457" s="17">
        <f t="shared" ca="1" si="2"/>
        <v>0.36336000000000002</v>
      </c>
      <c r="P457" s="17">
        <f t="shared" ca="1" si="2"/>
        <v>0.26147999999999999</v>
      </c>
      <c r="Q457" s="17">
        <f t="shared" ca="1" si="2"/>
        <v>0.41415000000000002</v>
      </c>
      <c r="R457" s="17">
        <f t="shared" ca="1" si="2"/>
        <v>0.10524</v>
      </c>
      <c r="S457" s="17">
        <f t="shared" ca="1" si="2"/>
        <v>0.22064999999999999</v>
      </c>
    </row>
    <row r="458" spans="1:19" x14ac:dyDescent="0.35">
      <c r="A458" s="18" t="s">
        <v>1816</v>
      </c>
      <c r="B458" s="19"/>
      <c r="C458" s="19"/>
      <c r="D458" s="19"/>
      <c r="E458" s="20">
        <f t="shared" ref="E458:S467" ca="1" si="3">SUMIF($C$5:$S$447, $A458, E$5:E$447)</f>
        <v>0.29608000000000001</v>
      </c>
      <c r="F458" s="20">
        <f t="shared" ca="1" si="3"/>
        <v>0.16118000000000002</v>
      </c>
      <c r="G458" s="20">
        <f t="shared" ca="1" si="3"/>
        <v>0.49606</v>
      </c>
      <c r="H458" s="20">
        <f t="shared" ca="1" si="3"/>
        <v>0.39307999999999998</v>
      </c>
      <c r="I458" s="20">
        <f t="shared" ca="1" si="3"/>
        <v>0.18032999999999999</v>
      </c>
      <c r="J458" s="20">
        <f t="shared" ca="1" si="3"/>
        <v>0.46450999999999998</v>
      </c>
      <c r="K458" s="20">
        <f t="shared" ca="1" si="3"/>
        <v>0.57365999999999995</v>
      </c>
      <c r="L458" s="20">
        <f t="shared" ca="1" si="3"/>
        <v>0.33150999999999997</v>
      </c>
      <c r="M458" s="20">
        <f t="shared" ca="1" si="3"/>
        <v>0.37590000000000001</v>
      </c>
      <c r="N458" s="20">
        <f t="shared" ca="1" si="3"/>
        <v>0.43958999999999998</v>
      </c>
      <c r="O458" s="20">
        <f t="shared" ca="1" si="3"/>
        <v>0.29465000000000002</v>
      </c>
      <c r="P458" s="20">
        <f t="shared" ca="1" si="3"/>
        <v>0.22816</v>
      </c>
      <c r="Q458" s="20">
        <f t="shared" ca="1" si="3"/>
        <v>0.35966000000000004</v>
      </c>
      <c r="R458" s="20">
        <f t="shared" ca="1" si="3"/>
        <v>8.4640000000000007E-2</v>
      </c>
      <c r="S458" s="20">
        <f t="shared" ca="1" si="3"/>
        <v>0.18190999999999999</v>
      </c>
    </row>
    <row r="459" spans="1:19" x14ac:dyDescent="0.35">
      <c r="A459" s="18" t="s">
        <v>1821</v>
      </c>
      <c r="B459" s="19"/>
      <c r="C459" s="19"/>
      <c r="D459" s="19"/>
      <c r="E459" s="20">
        <f t="shared" ca="1" si="3"/>
        <v>9.7800000000000005E-3</v>
      </c>
      <c r="F459" s="20">
        <f t="shared" ca="1" si="3"/>
        <v>9.9129999999999996E-2</v>
      </c>
      <c r="G459" s="20">
        <f t="shared" ca="1" si="3"/>
        <v>1.9769999999999999E-2</v>
      </c>
      <c r="H459" s="20">
        <f t="shared" ca="1" si="3"/>
        <v>2.0789999999999999E-2</v>
      </c>
      <c r="I459" s="20">
        <f t="shared" ca="1" si="3"/>
        <v>0</v>
      </c>
      <c r="J459" s="20">
        <f t="shared" ca="1" si="3"/>
        <v>0</v>
      </c>
      <c r="K459" s="20">
        <f t="shared" ca="1" si="3"/>
        <v>0</v>
      </c>
      <c r="L459" s="20">
        <f t="shared" ca="1" si="3"/>
        <v>3.5040000000000002E-2</v>
      </c>
      <c r="M459" s="20">
        <f t="shared" ca="1" si="3"/>
        <v>0</v>
      </c>
      <c r="N459" s="20">
        <f t="shared" ca="1" si="3"/>
        <v>0</v>
      </c>
      <c r="O459" s="20">
        <f t="shared" ca="1" si="3"/>
        <v>0</v>
      </c>
      <c r="P459" s="20">
        <f t="shared" ca="1" si="3"/>
        <v>0</v>
      </c>
      <c r="Q459" s="20">
        <f t="shared" ca="1" si="3"/>
        <v>0</v>
      </c>
      <c r="R459" s="20">
        <f t="shared" ca="1" si="3"/>
        <v>0</v>
      </c>
      <c r="S459" s="20">
        <f t="shared" ca="1" si="3"/>
        <v>7.8300000000000002E-3</v>
      </c>
    </row>
    <row r="460" spans="1:19" x14ac:dyDescent="0.35">
      <c r="A460" s="18" t="s">
        <v>1824</v>
      </c>
      <c r="B460" s="19"/>
      <c r="C460" s="19"/>
      <c r="D460" s="19"/>
      <c r="E460" s="20">
        <f t="shared" ca="1" si="3"/>
        <v>2.026E-2</v>
      </c>
      <c r="F460" s="20">
        <f t="shared" ca="1" si="3"/>
        <v>1.9609999999999999E-2</v>
      </c>
      <c r="G460" s="20">
        <f t="shared" ca="1" si="3"/>
        <v>1.9769999999999999E-2</v>
      </c>
      <c r="H460" s="20">
        <f t="shared" ca="1" si="3"/>
        <v>0</v>
      </c>
      <c r="I460" s="20">
        <f t="shared" ca="1" si="3"/>
        <v>2.7439999999999999E-2</v>
      </c>
      <c r="J460" s="20">
        <f t="shared" ca="1" si="3"/>
        <v>6.3320000000000001E-2</v>
      </c>
      <c r="K460" s="20">
        <f t="shared" ca="1" si="3"/>
        <v>0</v>
      </c>
      <c r="L460" s="20">
        <f t="shared" ca="1" si="3"/>
        <v>3.8039999999999997E-2</v>
      </c>
      <c r="M460" s="20">
        <f t="shared" ca="1" si="3"/>
        <v>0</v>
      </c>
      <c r="N460" s="20">
        <f t="shared" ca="1" si="3"/>
        <v>5.6989999999999999E-2</v>
      </c>
      <c r="O460" s="20">
        <f t="shared" ca="1" si="3"/>
        <v>5.7840000000000003E-2</v>
      </c>
      <c r="P460" s="20">
        <f t="shared" ca="1" si="3"/>
        <v>9.3699999999999999E-3</v>
      </c>
      <c r="Q460" s="20">
        <f t="shared" ca="1" si="3"/>
        <v>5.4489999999999997E-2</v>
      </c>
      <c r="R460" s="20">
        <f t="shared" ca="1" si="3"/>
        <v>0</v>
      </c>
      <c r="S460" s="20">
        <f t="shared" ca="1" si="3"/>
        <v>0</v>
      </c>
    </row>
    <row r="461" spans="1:19" x14ac:dyDescent="0.35">
      <c r="A461" s="18" t="s">
        <v>1828</v>
      </c>
      <c r="B461" s="19"/>
      <c r="C461" s="19"/>
      <c r="D461" s="19"/>
      <c r="E461" s="20">
        <f t="shared" ca="1" si="3"/>
        <v>1.081E-2</v>
      </c>
      <c r="F461" s="20">
        <f t="shared" ca="1" si="3"/>
        <v>0</v>
      </c>
      <c r="G461" s="20">
        <f t="shared" ca="1" si="3"/>
        <v>7.6780000000000001E-2</v>
      </c>
      <c r="H461" s="20">
        <f t="shared" ca="1" si="3"/>
        <v>0</v>
      </c>
      <c r="I461" s="20">
        <f t="shared" ca="1" si="3"/>
        <v>0</v>
      </c>
      <c r="J461" s="20">
        <f t="shared" ca="1" si="3"/>
        <v>0</v>
      </c>
      <c r="K461" s="20">
        <f t="shared" ca="1" si="3"/>
        <v>1.0059999999999999E-2</v>
      </c>
      <c r="L461" s="20">
        <f t="shared" ca="1" si="3"/>
        <v>1.418E-2</v>
      </c>
      <c r="M461" s="20">
        <f t="shared" ca="1" si="3"/>
        <v>0</v>
      </c>
      <c r="N461" s="20">
        <f t="shared" ca="1" si="3"/>
        <v>0</v>
      </c>
      <c r="O461" s="20">
        <f t="shared" ca="1" si="3"/>
        <v>0</v>
      </c>
      <c r="P461" s="20">
        <f t="shared" ca="1" si="3"/>
        <v>0</v>
      </c>
      <c r="Q461" s="20">
        <f t="shared" ca="1" si="3"/>
        <v>0</v>
      </c>
      <c r="R461" s="20">
        <f t="shared" ca="1" si="3"/>
        <v>2.06E-2</v>
      </c>
      <c r="S461" s="20">
        <f t="shared" ca="1" si="3"/>
        <v>0</v>
      </c>
    </row>
    <row r="462" spans="1:19" x14ac:dyDescent="0.35">
      <c r="A462" s="18" t="s">
        <v>1831</v>
      </c>
      <c r="B462" s="19"/>
      <c r="C462" s="19"/>
      <c r="D462" s="19"/>
      <c r="E462" s="20">
        <f t="shared" ca="1" si="3"/>
        <v>1.457E-2</v>
      </c>
      <c r="F462" s="20">
        <f t="shared" ca="1" si="3"/>
        <v>0</v>
      </c>
      <c r="G462" s="20">
        <f t="shared" ca="1" si="3"/>
        <v>0</v>
      </c>
      <c r="H462" s="20">
        <f t="shared" ca="1" si="3"/>
        <v>0</v>
      </c>
      <c r="I462" s="20">
        <f t="shared" ca="1" si="3"/>
        <v>0</v>
      </c>
      <c r="J462" s="20">
        <f t="shared" ca="1" si="3"/>
        <v>0</v>
      </c>
      <c r="K462" s="20">
        <f t="shared" ca="1" si="3"/>
        <v>0</v>
      </c>
      <c r="L462" s="20">
        <f t="shared" ca="1" si="3"/>
        <v>0.19806000000000001</v>
      </c>
      <c r="M462" s="20">
        <f t="shared" ca="1" si="3"/>
        <v>2.946E-2</v>
      </c>
      <c r="N462" s="20">
        <f t="shared" ca="1" si="3"/>
        <v>4.0750000000000001E-2</v>
      </c>
      <c r="O462" s="20">
        <f t="shared" ca="1" si="3"/>
        <v>0</v>
      </c>
      <c r="P462" s="20">
        <f t="shared" ca="1" si="3"/>
        <v>0</v>
      </c>
      <c r="Q462" s="20">
        <f t="shared" ca="1" si="3"/>
        <v>0</v>
      </c>
      <c r="R462" s="20">
        <f t="shared" ca="1" si="3"/>
        <v>0</v>
      </c>
      <c r="S462" s="20">
        <f t="shared" ca="1" si="3"/>
        <v>0</v>
      </c>
    </row>
    <row r="463" spans="1:19" x14ac:dyDescent="0.35">
      <c r="A463" s="18" t="s">
        <v>1834</v>
      </c>
      <c r="B463" s="19"/>
      <c r="C463" s="19"/>
      <c r="D463" s="19"/>
      <c r="E463" s="20">
        <f t="shared" ca="1" si="3"/>
        <v>1.6100000000000001E-3</v>
      </c>
      <c r="F463" s="20">
        <f t="shared" ca="1" si="3"/>
        <v>0</v>
      </c>
      <c r="G463" s="20">
        <f t="shared" ca="1" si="3"/>
        <v>0</v>
      </c>
      <c r="H463" s="20">
        <f t="shared" ca="1" si="3"/>
        <v>0</v>
      </c>
      <c r="I463" s="20">
        <f t="shared" ca="1" si="3"/>
        <v>0</v>
      </c>
      <c r="J463" s="20">
        <f t="shared" ca="1" si="3"/>
        <v>0</v>
      </c>
      <c r="K463" s="20">
        <f t="shared" ca="1" si="3"/>
        <v>0</v>
      </c>
      <c r="L463" s="20">
        <f t="shared" ca="1" si="3"/>
        <v>0</v>
      </c>
      <c r="M463" s="20">
        <f t="shared" ca="1" si="3"/>
        <v>0</v>
      </c>
      <c r="N463" s="20">
        <f t="shared" ca="1" si="3"/>
        <v>3.1820000000000001E-2</v>
      </c>
      <c r="O463" s="20">
        <f t="shared" ca="1" si="3"/>
        <v>0</v>
      </c>
      <c r="P463" s="20">
        <f t="shared" ca="1" si="3"/>
        <v>0</v>
      </c>
      <c r="Q463" s="20">
        <f t="shared" ca="1" si="3"/>
        <v>0</v>
      </c>
      <c r="R463" s="20">
        <f t="shared" ca="1" si="3"/>
        <v>0</v>
      </c>
      <c r="S463" s="20">
        <f t="shared" ca="1" si="3"/>
        <v>0</v>
      </c>
    </row>
    <row r="464" spans="1:19" x14ac:dyDescent="0.35">
      <c r="A464" s="19" t="s">
        <v>1837</v>
      </c>
      <c r="B464" s="19"/>
      <c r="C464" s="19"/>
      <c r="D464" s="19"/>
      <c r="E464" s="20">
        <f t="shared" ca="1" si="3"/>
        <v>1.9000000000000001E-4</v>
      </c>
      <c r="F464" s="20">
        <f t="shared" ca="1" si="3"/>
        <v>0</v>
      </c>
      <c r="G464" s="20">
        <f t="shared" ca="1" si="3"/>
        <v>0</v>
      </c>
      <c r="H464" s="20">
        <f t="shared" ca="1" si="3"/>
        <v>0</v>
      </c>
      <c r="I464" s="20">
        <f t="shared" ca="1" si="3"/>
        <v>0</v>
      </c>
      <c r="J464" s="20">
        <f t="shared" ca="1" si="3"/>
        <v>0</v>
      </c>
      <c r="K464" s="20">
        <f t="shared" ca="1" si="3"/>
        <v>0</v>
      </c>
      <c r="L464" s="20">
        <f t="shared" ca="1" si="3"/>
        <v>0</v>
      </c>
      <c r="M464" s="20">
        <f t="shared" ca="1" si="3"/>
        <v>0</v>
      </c>
      <c r="N464" s="20">
        <f t="shared" ca="1" si="3"/>
        <v>0</v>
      </c>
      <c r="O464" s="20">
        <f t="shared" ca="1" si="3"/>
        <v>1.0869999999999999E-2</v>
      </c>
      <c r="P464" s="20">
        <f t="shared" ca="1" si="3"/>
        <v>0</v>
      </c>
      <c r="Q464" s="20">
        <f t="shared" ca="1" si="3"/>
        <v>0</v>
      </c>
      <c r="R464" s="20">
        <f t="shared" ca="1" si="3"/>
        <v>0</v>
      </c>
      <c r="S464" s="20">
        <f t="shared" ca="1" si="3"/>
        <v>0</v>
      </c>
    </row>
    <row r="465" spans="1:19" x14ac:dyDescent="0.35">
      <c r="A465" s="18" t="s">
        <v>1840</v>
      </c>
      <c r="B465" s="19"/>
      <c r="C465" s="19"/>
      <c r="D465" s="19"/>
      <c r="E465" s="20">
        <f t="shared" ca="1" si="3"/>
        <v>1.6199999999999999E-3</v>
      </c>
      <c r="F465" s="20">
        <f t="shared" ca="1" si="3"/>
        <v>0</v>
      </c>
      <c r="G465" s="20">
        <f t="shared" ca="1" si="3"/>
        <v>0</v>
      </c>
      <c r="H465" s="20">
        <f t="shared" ca="1" si="3"/>
        <v>0</v>
      </c>
      <c r="I465" s="20">
        <f t="shared" ca="1" si="3"/>
        <v>0</v>
      </c>
      <c r="J465" s="20">
        <f t="shared" ca="1" si="3"/>
        <v>0</v>
      </c>
      <c r="K465" s="20">
        <f t="shared" ca="1" si="3"/>
        <v>1.0059999999999999E-2</v>
      </c>
      <c r="L465" s="20">
        <f t="shared" ca="1" si="3"/>
        <v>0</v>
      </c>
      <c r="M465" s="20">
        <f t="shared" ca="1" si="3"/>
        <v>7.45E-3</v>
      </c>
      <c r="N465" s="20">
        <f t="shared" ca="1" si="3"/>
        <v>8.9300000000000004E-3</v>
      </c>
      <c r="O465" s="20">
        <f t="shared" ca="1" si="3"/>
        <v>0</v>
      </c>
      <c r="P465" s="20">
        <f t="shared" ca="1" si="3"/>
        <v>0</v>
      </c>
      <c r="Q465" s="20">
        <f t="shared" ca="1" si="3"/>
        <v>0</v>
      </c>
      <c r="R465" s="20">
        <f t="shared" ca="1" si="3"/>
        <v>0</v>
      </c>
      <c r="S465" s="20">
        <f t="shared" ca="1" si="3"/>
        <v>0</v>
      </c>
    </row>
    <row r="466" spans="1:19" x14ac:dyDescent="0.35">
      <c r="A466" s="18" t="s">
        <v>1843</v>
      </c>
      <c r="B466" s="19"/>
      <c r="C466" s="19"/>
      <c r="D466" s="19"/>
      <c r="E466" s="20">
        <f t="shared" ca="1" si="3"/>
        <v>6.8900000000000003E-3</v>
      </c>
      <c r="F466" s="20">
        <f t="shared" ca="1" si="3"/>
        <v>0</v>
      </c>
      <c r="G466" s="20">
        <f t="shared" ca="1" si="3"/>
        <v>4.1529999999999997E-2</v>
      </c>
      <c r="H466" s="20">
        <f t="shared" ca="1" si="3"/>
        <v>0</v>
      </c>
      <c r="I466" s="20">
        <f t="shared" ca="1" si="3"/>
        <v>0</v>
      </c>
      <c r="J466" s="20">
        <f t="shared" ca="1" si="3"/>
        <v>0</v>
      </c>
      <c r="K466" s="20">
        <f t="shared" ca="1" si="3"/>
        <v>0</v>
      </c>
      <c r="L466" s="20">
        <f t="shared" ca="1" si="3"/>
        <v>0</v>
      </c>
      <c r="M466" s="20">
        <f t="shared" ca="1" si="3"/>
        <v>0</v>
      </c>
      <c r="N466" s="20">
        <f t="shared" ca="1" si="3"/>
        <v>2.2890000000000001E-2</v>
      </c>
      <c r="O466" s="20">
        <f t="shared" ca="1" si="3"/>
        <v>0</v>
      </c>
      <c r="P466" s="20">
        <f t="shared" ca="1" si="3"/>
        <v>2.3949999999999999E-2</v>
      </c>
      <c r="Q466" s="20">
        <f t="shared" ca="1" si="3"/>
        <v>0</v>
      </c>
      <c r="R466" s="20">
        <f t="shared" ca="1" si="3"/>
        <v>0</v>
      </c>
      <c r="S466" s="20">
        <f t="shared" ca="1" si="3"/>
        <v>0</v>
      </c>
    </row>
    <row r="467" spans="1:19" x14ac:dyDescent="0.35">
      <c r="A467" s="19" t="s">
        <v>1845</v>
      </c>
      <c r="B467" s="19"/>
      <c r="C467" s="19"/>
      <c r="D467" s="19"/>
      <c r="E467" s="20">
        <f t="shared" ca="1" si="3"/>
        <v>1.1989999999999999E-2</v>
      </c>
      <c r="F467" s="20">
        <f t="shared" ca="1" si="3"/>
        <v>0</v>
      </c>
      <c r="G467" s="20">
        <f t="shared" ca="1" si="3"/>
        <v>1.9769999999999999E-2</v>
      </c>
      <c r="H467" s="20">
        <f t="shared" ca="1" si="3"/>
        <v>0</v>
      </c>
      <c r="I467" s="20">
        <f t="shared" ca="1" si="3"/>
        <v>5.0189999999999999E-2</v>
      </c>
      <c r="J467" s="20">
        <f t="shared" ca="1" si="3"/>
        <v>0</v>
      </c>
      <c r="K467" s="20">
        <f t="shared" ca="1" si="3"/>
        <v>0</v>
      </c>
      <c r="L467" s="20">
        <f t="shared" ca="1" si="3"/>
        <v>0</v>
      </c>
      <c r="M467" s="20">
        <f t="shared" ca="1" si="3"/>
        <v>4.7480000000000001E-2</v>
      </c>
      <c r="N467" s="20">
        <f t="shared" ca="1" si="3"/>
        <v>0</v>
      </c>
      <c r="O467" s="20">
        <f t="shared" ca="1" si="3"/>
        <v>0</v>
      </c>
      <c r="P467" s="20">
        <f t="shared" ca="1" si="3"/>
        <v>0</v>
      </c>
      <c r="Q467" s="20">
        <f t="shared" ca="1" si="3"/>
        <v>0</v>
      </c>
      <c r="R467" s="20">
        <f t="shared" ca="1" si="3"/>
        <v>0</v>
      </c>
      <c r="S467" s="20">
        <f t="shared" ca="1" si="3"/>
        <v>3.091E-2</v>
      </c>
    </row>
    <row r="468" spans="1:19" x14ac:dyDescent="0.35">
      <c r="A468" s="7" t="s">
        <v>1853</v>
      </c>
      <c r="B468" s="16"/>
      <c r="C468" s="16"/>
      <c r="D468" s="16"/>
      <c r="E468" s="23">
        <f ca="1">SUMIF($C$5:$S$447,$A468, E$5:E$447)</f>
        <v>0.27509000000000006</v>
      </c>
      <c r="F468" s="23">
        <f t="shared" ref="F468:S468" ca="1" si="4">SUMIF($C$5:$S$447, $A468, F$5:F$447)</f>
        <v>0.60951999999999995</v>
      </c>
      <c r="G468" s="23">
        <f t="shared" ca="1" si="4"/>
        <v>0.31083999999999995</v>
      </c>
      <c r="H468" s="23">
        <f t="shared" ca="1" si="4"/>
        <v>0.55958000000000008</v>
      </c>
      <c r="I468" s="23">
        <f t="shared" ca="1" si="4"/>
        <v>0.34349000000000002</v>
      </c>
      <c r="J468" s="23">
        <f t="shared" ca="1" si="4"/>
        <v>0.44880999999999999</v>
      </c>
      <c r="K468" s="23">
        <f t="shared" ca="1" si="4"/>
        <v>0.39628000000000002</v>
      </c>
      <c r="L468" s="23">
        <f t="shared" ca="1" si="4"/>
        <v>0.31723999999999997</v>
      </c>
      <c r="M468" s="23">
        <f t="shared" ca="1" si="4"/>
        <v>0.18373</v>
      </c>
      <c r="N468" s="23">
        <f t="shared" ca="1" si="4"/>
        <v>0.39895999999999998</v>
      </c>
      <c r="O468" s="23">
        <f t="shared" ca="1" si="4"/>
        <v>0.25846999999999998</v>
      </c>
      <c r="P468" s="23">
        <f t="shared" ca="1" si="4"/>
        <v>0.12109</v>
      </c>
      <c r="Q468" s="23">
        <f t="shared" ca="1" si="4"/>
        <v>0.19236999999999999</v>
      </c>
      <c r="R468" s="23">
        <f t="shared" ca="1" si="4"/>
        <v>0.23908000000000001</v>
      </c>
      <c r="S468" s="23">
        <f t="shared" ca="1" si="4"/>
        <v>0.15140000000000001</v>
      </c>
    </row>
    <row r="469" spans="1:19" x14ac:dyDescent="0.35">
      <c r="A469" s="28" t="s">
        <v>1855</v>
      </c>
      <c r="E469" s="26">
        <f t="shared" ref="E469:S479" ca="1" si="5">SUMIF($D$5:$S$447, $A469, E$5:E$447)</f>
        <v>2.4799999999999999E-2</v>
      </c>
      <c r="F469" s="26">
        <f t="shared" ca="1" si="5"/>
        <v>4.9910000000000003E-2</v>
      </c>
      <c r="G469" s="26">
        <f t="shared" ca="1" si="5"/>
        <v>3.8289999999999998E-2</v>
      </c>
      <c r="H469" s="26">
        <f t="shared" ca="1" si="5"/>
        <v>0</v>
      </c>
      <c r="I469" s="26">
        <f t="shared" ca="1" si="5"/>
        <v>0.10238</v>
      </c>
      <c r="J469" s="26">
        <f t="shared" ca="1" si="5"/>
        <v>2.3290000000000002E-2</v>
      </c>
      <c r="K469" s="26">
        <f t="shared" ca="1" si="5"/>
        <v>4.9750000000000003E-2</v>
      </c>
      <c r="L469" s="26">
        <f t="shared" ca="1" si="5"/>
        <v>3.8039999999999997E-2</v>
      </c>
      <c r="M469" s="26">
        <f t="shared" ca="1" si="5"/>
        <v>2.946E-2</v>
      </c>
      <c r="N469" s="26">
        <f t="shared" ca="1" si="5"/>
        <v>0</v>
      </c>
      <c r="O469" s="26">
        <f t="shared" ca="1" si="5"/>
        <v>0</v>
      </c>
      <c r="P469" s="26">
        <f t="shared" ca="1" si="5"/>
        <v>0</v>
      </c>
      <c r="Q469" s="26">
        <f t="shared" ca="1" si="5"/>
        <v>0</v>
      </c>
      <c r="R469" s="26">
        <f t="shared" ca="1" si="5"/>
        <v>4.2810000000000001E-2</v>
      </c>
      <c r="S469" s="26">
        <f t="shared" ca="1" si="5"/>
        <v>0</v>
      </c>
    </row>
    <row r="470" spans="1:19" x14ac:dyDescent="0.35">
      <c r="A470" s="28" t="s">
        <v>1887</v>
      </c>
      <c r="E470" s="26">
        <f t="shared" ca="1" si="5"/>
        <v>2.085E-2</v>
      </c>
      <c r="F470" s="26">
        <f t="shared" ca="1" si="5"/>
        <v>0.17963999999999999</v>
      </c>
      <c r="G470" s="26">
        <f t="shared" ca="1" si="5"/>
        <v>6.5799999999999997E-2</v>
      </c>
      <c r="H470" s="26">
        <f t="shared" ca="1" si="5"/>
        <v>0</v>
      </c>
      <c r="I470" s="26">
        <f t="shared" ca="1" si="5"/>
        <v>3.0460000000000001E-2</v>
      </c>
      <c r="J470" s="26">
        <f t="shared" ca="1" si="5"/>
        <v>0</v>
      </c>
      <c r="K470" s="26">
        <f t="shared" ca="1" si="5"/>
        <v>0</v>
      </c>
      <c r="L470" s="26">
        <f t="shared" ca="1" si="5"/>
        <v>0</v>
      </c>
      <c r="M470" s="26">
        <f t="shared" ca="1" si="5"/>
        <v>0</v>
      </c>
      <c r="N470" s="26">
        <f t="shared" ca="1" si="5"/>
        <v>9.5089999999999994E-2</v>
      </c>
      <c r="O470" s="26">
        <f t="shared" ca="1" si="5"/>
        <v>1.0869999999999999E-2</v>
      </c>
      <c r="P470" s="26">
        <f t="shared" ca="1" si="5"/>
        <v>0</v>
      </c>
      <c r="Q470" s="26">
        <f t="shared" ca="1" si="5"/>
        <v>0</v>
      </c>
      <c r="R470" s="26">
        <f t="shared" ca="1" si="5"/>
        <v>0</v>
      </c>
      <c r="S470" s="26">
        <f t="shared" ca="1" si="5"/>
        <v>0</v>
      </c>
    </row>
    <row r="471" spans="1:19" x14ac:dyDescent="0.35">
      <c r="A471" s="28" t="s">
        <v>1888</v>
      </c>
      <c r="E471" s="26">
        <f t="shared" ca="1" si="5"/>
        <v>2.9909999999999999E-2</v>
      </c>
      <c r="F471" s="26">
        <f t="shared" ca="1" si="5"/>
        <v>7.1489999999999998E-2</v>
      </c>
      <c r="G471" s="26">
        <f t="shared" ca="1" si="5"/>
        <v>3.9539999999999999E-2</v>
      </c>
      <c r="H471" s="26">
        <f t="shared" ca="1" si="5"/>
        <v>0</v>
      </c>
      <c r="I471" s="26">
        <f t="shared" ca="1" si="5"/>
        <v>4.1419999999999998E-2</v>
      </c>
      <c r="J471" s="26">
        <f t="shared" ca="1" si="5"/>
        <v>7.2239999999999999E-2</v>
      </c>
      <c r="K471" s="26">
        <f t="shared" ca="1" si="5"/>
        <v>0</v>
      </c>
      <c r="L471" s="26">
        <f t="shared" ca="1" si="5"/>
        <v>3.5040000000000002E-2</v>
      </c>
      <c r="M471" s="26">
        <f t="shared" ca="1" si="5"/>
        <v>0</v>
      </c>
      <c r="N471" s="26">
        <f t="shared" ca="1" si="5"/>
        <v>2.2890000000000001E-2</v>
      </c>
      <c r="O471" s="26">
        <f t="shared" ca="1" si="5"/>
        <v>3.2689999999999997E-2</v>
      </c>
      <c r="P471" s="26">
        <f t="shared" ca="1" si="5"/>
        <v>5.9679999999999997E-2</v>
      </c>
      <c r="Q471" s="26">
        <f t="shared" ca="1" si="5"/>
        <v>4.4130000000000003E-2</v>
      </c>
      <c r="R471" s="26">
        <f t="shared" ca="1" si="5"/>
        <v>2.06E-2</v>
      </c>
      <c r="S471" s="26">
        <f t="shared" ca="1" si="5"/>
        <v>0</v>
      </c>
    </row>
    <row r="472" spans="1:19" x14ac:dyDescent="0.35">
      <c r="A472" s="28" t="s">
        <v>1858</v>
      </c>
      <c r="E472" s="26">
        <f t="shared" ca="1" si="5"/>
        <v>6.6699999999999997E-3</v>
      </c>
      <c r="F472" s="26">
        <f t="shared" ca="1" si="5"/>
        <v>5.3289999999999997E-2</v>
      </c>
      <c r="G472" s="26">
        <f t="shared" ca="1" si="5"/>
        <v>2.751E-2</v>
      </c>
      <c r="H472" s="26">
        <f t="shared" ca="1" si="5"/>
        <v>1.038E-2</v>
      </c>
      <c r="I472" s="26">
        <f t="shared" ca="1" si="5"/>
        <v>3.0460000000000001E-2</v>
      </c>
      <c r="J472" s="26">
        <f t="shared" ca="1" si="5"/>
        <v>0</v>
      </c>
      <c r="K472" s="26">
        <f t="shared" ca="1" si="5"/>
        <v>0</v>
      </c>
      <c r="L472" s="26">
        <f t="shared" ca="1" si="5"/>
        <v>0</v>
      </c>
      <c r="M472" s="26">
        <f t="shared" ca="1" si="5"/>
        <v>0</v>
      </c>
      <c r="N472" s="26">
        <f t="shared" ca="1" si="5"/>
        <v>0</v>
      </c>
      <c r="O472" s="26">
        <f t="shared" ca="1" si="5"/>
        <v>0</v>
      </c>
      <c r="P472" s="26">
        <f t="shared" ca="1" si="5"/>
        <v>0</v>
      </c>
      <c r="Q472" s="26">
        <f t="shared" ca="1" si="5"/>
        <v>0</v>
      </c>
      <c r="R472" s="26">
        <f t="shared" ca="1" si="5"/>
        <v>0</v>
      </c>
      <c r="S472" s="26">
        <f t="shared" ca="1" si="5"/>
        <v>0</v>
      </c>
    </row>
    <row r="473" spans="1:19" x14ac:dyDescent="0.35">
      <c r="A473" s="28" t="s">
        <v>1860</v>
      </c>
      <c r="E473" s="26">
        <f t="shared" ca="1" si="5"/>
        <v>6.0769999999999998E-2</v>
      </c>
      <c r="F473" s="26">
        <f t="shared" ca="1" si="5"/>
        <v>8.0189999999999997E-2</v>
      </c>
      <c r="G473" s="26">
        <f t="shared" ca="1" si="5"/>
        <v>0</v>
      </c>
      <c r="H473" s="26">
        <f t="shared" ca="1" si="5"/>
        <v>0.14951</v>
      </c>
      <c r="I473" s="26">
        <f t="shared" ca="1" si="5"/>
        <v>8.0869999999999997E-2</v>
      </c>
      <c r="J473" s="26">
        <f t="shared" ca="1" si="5"/>
        <v>7.17E-2</v>
      </c>
      <c r="K473" s="26">
        <f t="shared" ca="1" si="5"/>
        <v>3.5740000000000001E-2</v>
      </c>
      <c r="L473" s="26">
        <f t="shared" ca="1" si="5"/>
        <v>7.6039999999999996E-2</v>
      </c>
      <c r="M473" s="26">
        <f t="shared" ca="1" si="5"/>
        <v>0</v>
      </c>
      <c r="N473" s="26">
        <f t="shared" ca="1" si="5"/>
        <v>9.3289999999999998E-2</v>
      </c>
      <c r="O473" s="26">
        <f t="shared" ca="1" si="5"/>
        <v>0</v>
      </c>
      <c r="P473" s="26">
        <f t="shared" ca="1" si="5"/>
        <v>2.809E-2</v>
      </c>
      <c r="Q473" s="26">
        <f t="shared" ca="1" si="5"/>
        <v>5.2760000000000001E-2</v>
      </c>
      <c r="R473" s="26">
        <f t="shared" ca="1" si="5"/>
        <v>0.1163</v>
      </c>
      <c r="S473" s="26">
        <f t="shared" ca="1" si="5"/>
        <v>6.9389999999999993E-2</v>
      </c>
    </row>
    <row r="474" spans="1:19" x14ac:dyDescent="0.35">
      <c r="A474" s="28" t="s">
        <v>1861</v>
      </c>
      <c r="E474" s="26">
        <f t="shared" ca="1" si="5"/>
        <v>0</v>
      </c>
      <c r="F474" s="26">
        <f t="shared" ca="1" si="5"/>
        <v>0</v>
      </c>
      <c r="G474" s="26">
        <f t="shared" ca="1" si="5"/>
        <v>0</v>
      </c>
      <c r="H474" s="26">
        <f t="shared" ca="1" si="5"/>
        <v>0</v>
      </c>
      <c r="I474" s="26">
        <f t="shared" ca="1" si="5"/>
        <v>0</v>
      </c>
      <c r="J474" s="26">
        <f t="shared" ca="1" si="5"/>
        <v>0</v>
      </c>
      <c r="K474" s="26">
        <f t="shared" ca="1" si="5"/>
        <v>0</v>
      </c>
      <c r="L474" s="26">
        <f t="shared" ca="1" si="5"/>
        <v>0</v>
      </c>
      <c r="M474" s="26">
        <f t="shared" ca="1" si="5"/>
        <v>0</v>
      </c>
      <c r="N474" s="26">
        <f t="shared" ca="1" si="5"/>
        <v>0</v>
      </c>
      <c r="O474" s="26">
        <f t="shared" ca="1" si="5"/>
        <v>0</v>
      </c>
      <c r="P474" s="26">
        <f t="shared" ca="1" si="5"/>
        <v>0</v>
      </c>
      <c r="Q474" s="26">
        <f t="shared" ca="1" si="5"/>
        <v>0</v>
      </c>
      <c r="R474" s="26">
        <f t="shared" ca="1" si="5"/>
        <v>0</v>
      </c>
      <c r="S474" s="26">
        <f t="shared" ca="1" si="5"/>
        <v>0</v>
      </c>
    </row>
    <row r="475" spans="1:19" x14ac:dyDescent="0.35">
      <c r="A475" s="28" t="s">
        <v>2365</v>
      </c>
      <c r="E475" s="26">
        <f t="shared" ca="1" si="5"/>
        <v>9.6670000000000006E-2</v>
      </c>
      <c r="F475" s="26">
        <f t="shared" ca="1" si="5"/>
        <v>0.14771999999999999</v>
      </c>
      <c r="G475" s="26">
        <f t="shared" ca="1" si="5"/>
        <v>0.12424</v>
      </c>
      <c r="H475" s="26">
        <f t="shared" ca="1" si="5"/>
        <v>0.27618999999999999</v>
      </c>
      <c r="I475" s="26">
        <f t="shared" ca="1" si="5"/>
        <v>5.79E-2</v>
      </c>
      <c r="J475" s="26">
        <f t="shared" ca="1" si="5"/>
        <v>0.20079</v>
      </c>
      <c r="K475" s="26">
        <f t="shared" ca="1" si="5"/>
        <v>0.26499</v>
      </c>
      <c r="L475" s="26">
        <f t="shared" ca="1" si="5"/>
        <v>0.13048000000000001</v>
      </c>
      <c r="M475" s="26">
        <f t="shared" ca="1" si="5"/>
        <v>4.5580000000000002E-2</v>
      </c>
      <c r="N475" s="26">
        <f t="shared" ca="1" si="5"/>
        <v>0.16983000000000001</v>
      </c>
      <c r="O475" s="26">
        <f t="shared" ca="1" si="5"/>
        <v>0.21490999999999999</v>
      </c>
      <c r="P475" s="26">
        <f t="shared" ca="1" si="5"/>
        <v>3.3320000000000002E-2</v>
      </c>
      <c r="Q475" s="26">
        <f t="shared" ca="1" si="5"/>
        <v>6.1379999999999997E-2</v>
      </c>
      <c r="R475" s="26">
        <f t="shared" ca="1" si="5"/>
        <v>5.9369999999999999E-2</v>
      </c>
      <c r="S475" s="26">
        <f t="shared" ca="1" si="5"/>
        <v>4.2009999999999999E-2</v>
      </c>
    </row>
    <row r="476" spans="1:19" x14ac:dyDescent="0.35">
      <c r="A476" s="28" t="s">
        <v>2366</v>
      </c>
      <c r="E476" s="26">
        <f t="shared" ca="1" si="5"/>
        <v>4.5399999999999998E-3</v>
      </c>
      <c r="F476" s="26">
        <f t="shared" ca="1" si="5"/>
        <v>0</v>
      </c>
      <c r="G476" s="26">
        <f t="shared" ca="1" si="5"/>
        <v>0</v>
      </c>
      <c r="H476" s="26">
        <f t="shared" ca="1" si="5"/>
        <v>5.5829999999999998E-2</v>
      </c>
      <c r="I476" s="26">
        <f t="shared" ca="1" si="5"/>
        <v>0</v>
      </c>
      <c r="J476" s="26">
        <f t="shared" ca="1" si="5"/>
        <v>4.8410000000000002E-2</v>
      </c>
      <c r="K476" s="26">
        <f t="shared" ca="1" si="5"/>
        <v>1.0059999999999999E-2</v>
      </c>
      <c r="L476" s="26">
        <f t="shared" ca="1" si="5"/>
        <v>0</v>
      </c>
      <c r="M476" s="26">
        <f t="shared" ca="1" si="5"/>
        <v>0</v>
      </c>
      <c r="N476" s="26">
        <f t="shared" ca="1" si="5"/>
        <v>0</v>
      </c>
      <c r="O476" s="26">
        <f t="shared" ca="1" si="5"/>
        <v>0</v>
      </c>
      <c r="P476" s="26">
        <f t="shared" ca="1" si="5"/>
        <v>0</v>
      </c>
      <c r="Q476" s="26">
        <f t="shared" ca="1" si="5"/>
        <v>0</v>
      </c>
      <c r="R476" s="26">
        <f t="shared" ca="1" si="5"/>
        <v>0</v>
      </c>
      <c r="S476" s="26">
        <f t="shared" ca="1" si="5"/>
        <v>0</v>
      </c>
    </row>
    <row r="477" spans="1:19" x14ac:dyDescent="0.35">
      <c r="A477" s="28" t="s">
        <v>1862</v>
      </c>
      <c r="E477" s="26">
        <f t="shared" ca="1" si="5"/>
        <v>4.7200000000000002E-3</v>
      </c>
      <c r="F477" s="26">
        <f t="shared" ca="1" si="5"/>
        <v>1.9609999999999999E-2</v>
      </c>
      <c r="G477" s="26">
        <f t="shared" ca="1" si="5"/>
        <v>0</v>
      </c>
      <c r="H477" s="26">
        <f t="shared" ca="1" si="5"/>
        <v>0</v>
      </c>
      <c r="I477" s="26">
        <f t="shared" ca="1" si="5"/>
        <v>0</v>
      </c>
      <c r="J477" s="26">
        <f t="shared" ca="1" si="5"/>
        <v>0</v>
      </c>
      <c r="K477" s="26">
        <f t="shared" ca="1" si="5"/>
        <v>0</v>
      </c>
      <c r="L477" s="26">
        <f t="shared" ca="1" si="5"/>
        <v>0</v>
      </c>
      <c r="M477" s="26">
        <f t="shared" ca="1" si="5"/>
        <v>0</v>
      </c>
      <c r="N477" s="26">
        <f t="shared" ca="1" si="5"/>
        <v>0</v>
      </c>
      <c r="O477" s="26">
        <f t="shared" ca="1" si="5"/>
        <v>0</v>
      </c>
      <c r="P477" s="26">
        <f t="shared" ca="1" si="5"/>
        <v>0</v>
      </c>
      <c r="Q477" s="26">
        <f t="shared" ca="1" si="5"/>
        <v>0</v>
      </c>
      <c r="R477" s="26">
        <f t="shared" ca="1" si="5"/>
        <v>0</v>
      </c>
      <c r="S477" s="26">
        <f t="shared" ca="1" si="5"/>
        <v>0.04</v>
      </c>
    </row>
    <row r="478" spans="1:19" x14ac:dyDescent="0.35">
      <c r="A478" s="28" t="s">
        <v>1863</v>
      </c>
      <c r="E478" s="26">
        <f t="shared" ca="1" si="5"/>
        <v>1.4599999999999999E-3</v>
      </c>
      <c r="F478" s="26">
        <f t="shared" ca="1" si="5"/>
        <v>0</v>
      </c>
      <c r="G478" s="26">
        <f t="shared" ca="1" si="5"/>
        <v>0</v>
      </c>
      <c r="H478" s="26">
        <f t="shared" ca="1" si="5"/>
        <v>2.657E-2</v>
      </c>
      <c r="I478" s="26">
        <f t="shared" ca="1" si="5"/>
        <v>0</v>
      </c>
      <c r="J478" s="26">
        <f t="shared" ca="1" si="5"/>
        <v>0</v>
      </c>
      <c r="K478" s="26">
        <f t="shared" ca="1" si="5"/>
        <v>0</v>
      </c>
      <c r="L478" s="26">
        <f t="shared" ca="1" si="5"/>
        <v>0</v>
      </c>
      <c r="M478" s="26">
        <f t="shared" ca="1" si="5"/>
        <v>0</v>
      </c>
      <c r="N478" s="26">
        <f t="shared" ca="1" si="5"/>
        <v>8.9300000000000004E-3</v>
      </c>
      <c r="O478" s="26">
        <f t="shared" ca="1" si="5"/>
        <v>0</v>
      </c>
      <c r="P478" s="26">
        <f t="shared" ca="1" si="5"/>
        <v>0</v>
      </c>
      <c r="Q478" s="26">
        <f t="shared" ca="1" si="5"/>
        <v>0</v>
      </c>
      <c r="R478" s="26">
        <f t="shared" ca="1" si="5"/>
        <v>0</v>
      </c>
      <c r="S478" s="26">
        <f t="shared" ca="1" si="5"/>
        <v>0</v>
      </c>
    </row>
    <row r="479" spans="1:19" x14ac:dyDescent="0.35">
      <c r="A479" s="28" t="s">
        <v>1889</v>
      </c>
      <c r="E479" s="26">
        <f t="shared" ca="1" si="5"/>
        <v>2.3699999999999999E-2</v>
      </c>
      <c r="F479" s="26">
        <f t="shared" ca="1" si="5"/>
        <v>7.6699999999999997E-3</v>
      </c>
      <c r="G479" s="26">
        <f t="shared" ca="1" si="5"/>
        <v>1.546E-2</v>
      </c>
      <c r="H479" s="26">
        <f t="shared" ca="1" si="5"/>
        <v>4.1099999999999998E-2</v>
      </c>
      <c r="I479" s="26">
        <f t="shared" ca="1" si="5"/>
        <v>0</v>
      </c>
      <c r="J479" s="26">
        <f t="shared" ca="1" si="5"/>
        <v>9.0900000000000009E-3</v>
      </c>
      <c r="K479" s="26">
        <f t="shared" ca="1" si="5"/>
        <v>3.5740000000000001E-2</v>
      </c>
      <c r="L479" s="26">
        <f t="shared" ca="1" si="5"/>
        <v>3.764E-2</v>
      </c>
      <c r="M479" s="26">
        <f t="shared" ca="1" si="5"/>
        <v>0.10868999999999999</v>
      </c>
      <c r="N479" s="26">
        <f t="shared" ca="1" si="5"/>
        <v>8.9300000000000004E-3</v>
      </c>
      <c r="O479" s="26">
        <f t="shared" ca="1" si="5"/>
        <v>0</v>
      </c>
      <c r="P479" s="26">
        <f t="shared" ca="1" si="5"/>
        <v>0</v>
      </c>
      <c r="Q479" s="26">
        <f t="shared" ca="1" si="5"/>
        <v>3.4099999999999998E-2</v>
      </c>
      <c r="R479" s="26">
        <f t="shared" ca="1" si="5"/>
        <v>0</v>
      </c>
      <c r="S479" s="26">
        <f t="shared" ca="1" si="5"/>
        <v>0</v>
      </c>
    </row>
    <row r="480" spans="1:19" x14ac:dyDescent="0.35">
      <c r="A480" s="28" t="s">
        <v>1890</v>
      </c>
      <c r="E480" s="26">
        <f t="shared" ref="E480:S486" ca="1" si="6">SUMIF($D$5:$S$447, $A480, E$5:E$447)</f>
        <v>0</v>
      </c>
      <c r="F480" s="26">
        <f t="shared" ca="1" si="6"/>
        <v>0</v>
      </c>
      <c r="G480" s="26">
        <f t="shared" ca="1" si="6"/>
        <v>0</v>
      </c>
      <c r="H480" s="26">
        <f t="shared" ca="1" si="6"/>
        <v>0</v>
      </c>
      <c r="I480" s="26">
        <f t="shared" ca="1" si="6"/>
        <v>0</v>
      </c>
      <c r="J480" s="26">
        <f t="shared" ca="1" si="6"/>
        <v>0</v>
      </c>
      <c r="K480" s="26">
        <f t="shared" ca="1" si="6"/>
        <v>0</v>
      </c>
      <c r="L480" s="26">
        <f t="shared" ca="1" si="6"/>
        <v>0</v>
      </c>
      <c r="M480" s="26">
        <f t="shared" ca="1" si="6"/>
        <v>0</v>
      </c>
      <c r="N480" s="26">
        <f t="shared" ca="1" si="6"/>
        <v>0</v>
      </c>
      <c r="O480" s="26">
        <f t="shared" ca="1" si="6"/>
        <v>0</v>
      </c>
      <c r="P480" s="26">
        <f t="shared" ca="1" si="6"/>
        <v>0</v>
      </c>
      <c r="Q480" s="26">
        <f t="shared" ca="1" si="6"/>
        <v>0</v>
      </c>
      <c r="R480" s="26">
        <f t="shared" ca="1" si="6"/>
        <v>0</v>
      </c>
      <c r="S480" s="26">
        <f t="shared" ca="1" si="6"/>
        <v>0</v>
      </c>
    </row>
    <row r="481" spans="1:19" x14ac:dyDescent="0.35">
      <c r="A481" s="28" t="s">
        <v>1891</v>
      </c>
      <c r="E481" s="26">
        <f t="shared" ca="1" si="6"/>
        <v>0</v>
      </c>
      <c r="F481" s="26">
        <f t="shared" ca="1" si="6"/>
        <v>0</v>
      </c>
      <c r="G481" s="26">
        <f t="shared" ca="1" si="6"/>
        <v>0</v>
      </c>
      <c r="H481" s="26">
        <f t="shared" ca="1" si="6"/>
        <v>0</v>
      </c>
      <c r="I481" s="26">
        <f t="shared" ca="1" si="6"/>
        <v>0</v>
      </c>
      <c r="J481" s="26">
        <f t="shared" ca="1" si="6"/>
        <v>0</v>
      </c>
      <c r="K481" s="26">
        <f t="shared" ca="1" si="6"/>
        <v>0</v>
      </c>
      <c r="L481" s="26">
        <f t="shared" ca="1" si="6"/>
        <v>0</v>
      </c>
      <c r="M481" s="26">
        <f t="shared" ca="1" si="6"/>
        <v>0</v>
      </c>
      <c r="N481" s="26">
        <f t="shared" ca="1" si="6"/>
        <v>0</v>
      </c>
      <c r="O481" s="26">
        <f t="shared" ca="1" si="6"/>
        <v>0</v>
      </c>
      <c r="P481" s="26">
        <f t="shared" ca="1" si="6"/>
        <v>0</v>
      </c>
      <c r="Q481" s="26">
        <f t="shared" ca="1" si="6"/>
        <v>0</v>
      </c>
      <c r="R481" s="26">
        <f t="shared" ca="1" si="6"/>
        <v>0</v>
      </c>
      <c r="S481" s="26">
        <f t="shared" ca="1" si="6"/>
        <v>0</v>
      </c>
    </row>
    <row r="482" spans="1:19" x14ac:dyDescent="0.35">
      <c r="A482" s="28" t="s">
        <v>1892</v>
      </c>
      <c r="E482" s="26">
        <f t="shared" ca="1" si="6"/>
        <v>0</v>
      </c>
      <c r="F482" s="26">
        <f t="shared" ca="1" si="6"/>
        <v>0</v>
      </c>
      <c r="G482" s="26">
        <f t="shared" ca="1" si="6"/>
        <v>0</v>
      </c>
      <c r="H482" s="26">
        <f t="shared" ca="1" si="6"/>
        <v>0</v>
      </c>
      <c r="I482" s="26">
        <f t="shared" ca="1" si="6"/>
        <v>0</v>
      </c>
      <c r="J482" s="26">
        <f t="shared" ca="1" si="6"/>
        <v>0</v>
      </c>
      <c r="K482" s="26">
        <f t="shared" ca="1" si="6"/>
        <v>0</v>
      </c>
      <c r="L482" s="26">
        <f t="shared" ca="1" si="6"/>
        <v>0</v>
      </c>
      <c r="M482" s="26">
        <f t="shared" ca="1" si="6"/>
        <v>0</v>
      </c>
      <c r="N482" s="26">
        <f t="shared" ca="1" si="6"/>
        <v>0</v>
      </c>
      <c r="O482" s="26">
        <f t="shared" ca="1" si="6"/>
        <v>0</v>
      </c>
      <c r="P482" s="26">
        <f t="shared" ca="1" si="6"/>
        <v>0</v>
      </c>
      <c r="Q482" s="26">
        <f t="shared" ca="1" si="6"/>
        <v>0</v>
      </c>
      <c r="R482" s="26">
        <f t="shared" ca="1" si="6"/>
        <v>0</v>
      </c>
      <c r="S482" s="26">
        <f t="shared" ca="1" si="6"/>
        <v>0</v>
      </c>
    </row>
    <row r="483" spans="1:19" x14ac:dyDescent="0.35">
      <c r="A483" s="28" t="s">
        <v>1866</v>
      </c>
      <c r="E483" s="26">
        <f t="shared" ca="1" si="6"/>
        <v>0</v>
      </c>
      <c r="F483" s="26">
        <f t="shared" ca="1" si="6"/>
        <v>0</v>
      </c>
      <c r="G483" s="26">
        <f t="shared" ca="1" si="6"/>
        <v>0</v>
      </c>
      <c r="H483" s="26">
        <f t="shared" ca="1" si="6"/>
        <v>0</v>
      </c>
      <c r="I483" s="26">
        <f t="shared" ca="1" si="6"/>
        <v>0</v>
      </c>
      <c r="J483" s="26">
        <f t="shared" ca="1" si="6"/>
        <v>0</v>
      </c>
      <c r="K483" s="26">
        <f t="shared" ca="1" si="6"/>
        <v>0</v>
      </c>
      <c r="L483" s="26">
        <f t="shared" ca="1" si="6"/>
        <v>0</v>
      </c>
      <c r="M483" s="26">
        <f t="shared" ca="1" si="6"/>
        <v>0</v>
      </c>
      <c r="N483" s="26">
        <f t="shared" ca="1" si="6"/>
        <v>0</v>
      </c>
      <c r="O483" s="26">
        <f t="shared" ca="1" si="6"/>
        <v>0</v>
      </c>
      <c r="P483" s="26">
        <f t="shared" ca="1" si="6"/>
        <v>0</v>
      </c>
      <c r="Q483" s="26">
        <f t="shared" ca="1" si="6"/>
        <v>0</v>
      </c>
      <c r="R483" s="26">
        <f t="shared" ca="1" si="6"/>
        <v>0</v>
      </c>
      <c r="S483" s="26">
        <f t="shared" ca="1" si="6"/>
        <v>0</v>
      </c>
    </row>
    <row r="484" spans="1:19" x14ac:dyDescent="0.35">
      <c r="A484" s="28" t="s">
        <v>1893</v>
      </c>
      <c r="E484" s="26">
        <f t="shared" ca="1" si="6"/>
        <v>0</v>
      </c>
      <c r="F484" s="26">
        <f t="shared" ca="1" si="6"/>
        <v>0</v>
      </c>
      <c r="G484" s="26">
        <f t="shared" ca="1" si="6"/>
        <v>0</v>
      </c>
      <c r="H484" s="26">
        <f t="shared" ca="1" si="6"/>
        <v>0</v>
      </c>
      <c r="I484" s="26">
        <f t="shared" ca="1" si="6"/>
        <v>0</v>
      </c>
      <c r="J484" s="26">
        <f t="shared" ca="1" si="6"/>
        <v>0</v>
      </c>
      <c r="K484" s="26">
        <f t="shared" ca="1" si="6"/>
        <v>0</v>
      </c>
      <c r="L484" s="26">
        <f t="shared" ca="1" si="6"/>
        <v>0</v>
      </c>
      <c r="M484" s="26">
        <f t="shared" ca="1" si="6"/>
        <v>0</v>
      </c>
      <c r="N484" s="26">
        <f t="shared" ca="1" si="6"/>
        <v>0</v>
      </c>
      <c r="O484" s="26">
        <f t="shared" ca="1" si="6"/>
        <v>0</v>
      </c>
      <c r="P484" s="26">
        <f t="shared" ca="1" si="6"/>
        <v>0</v>
      </c>
      <c r="Q484" s="26">
        <f t="shared" ca="1" si="6"/>
        <v>0</v>
      </c>
      <c r="R484" s="26">
        <f t="shared" ca="1" si="6"/>
        <v>0</v>
      </c>
      <c r="S484" s="26">
        <f t="shared" ca="1" si="6"/>
        <v>0</v>
      </c>
    </row>
    <row r="485" spans="1:19" x14ac:dyDescent="0.35">
      <c r="A485" s="28" t="s">
        <v>1894</v>
      </c>
      <c r="E485" s="26">
        <f t="shared" ca="1" si="6"/>
        <v>0</v>
      </c>
      <c r="F485" s="26">
        <f t="shared" ca="1" si="6"/>
        <v>0</v>
      </c>
      <c r="G485" s="26">
        <f t="shared" ca="1" si="6"/>
        <v>0</v>
      </c>
      <c r="H485" s="26">
        <f t="shared" ca="1" si="6"/>
        <v>0</v>
      </c>
      <c r="I485" s="26">
        <f t="shared" ca="1" si="6"/>
        <v>0</v>
      </c>
      <c r="J485" s="26">
        <f t="shared" ca="1" si="6"/>
        <v>0</v>
      </c>
      <c r="K485" s="26">
        <f t="shared" ca="1" si="6"/>
        <v>0</v>
      </c>
      <c r="L485" s="26">
        <f t="shared" ca="1" si="6"/>
        <v>0</v>
      </c>
      <c r="M485" s="26">
        <f t="shared" ca="1" si="6"/>
        <v>0</v>
      </c>
      <c r="N485" s="26">
        <f t="shared" ca="1" si="6"/>
        <v>0</v>
      </c>
      <c r="O485" s="26">
        <f t="shared" ca="1" si="6"/>
        <v>0</v>
      </c>
      <c r="P485" s="26">
        <f t="shared" ca="1" si="6"/>
        <v>0</v>
      </c>
      <c r="Q485" s="26">
        <f t="shared" ca="1" si="6"/>
        <v>0</v>
      </c>
      <c r="R485" s="26">
        <f t="shared" ca="1" si="6"/>
        <v>0</v>
      </c>
      <c r="S485" s="26">
        <f t="shared" ca="1" si="6"/>
        <v>0</v>
      </c>
    </row>
    <row r="486" spans="1:19" x14ac:dyDescent="0.35">
      <c r="A486" s="28" t="s">
        <v>1895</v>
      </c>
      <c r="E486" s="26">
        <f t="shared" ca="1" si="6"/>
        <v>1E-3</v>
      </c>
      <c r="F486" s="26">
        <f t="shared" ca="1" si="6"/>
        <v>0</v>
      </c>
      <c r="G486" s="26">
        <f t="shared" ca="1" si="6"/>
        <v>0</v>
      </c>
      <c r="H486" s="26">
        <f t="shared" ca="1" si="6"/>
        <v>0</v>
      </c>
      <c r="I486" s="26">
        <f t="shared" ca="1" si="6"/>
        <v>0</v>
      </c>
      <c r="J486" s="26">
        <f t="shared" ca="1" si="6"/>
        <v>2.3290000000000002E-2</v>
      </c>
      <c r="K486" s="26">
        <f t="shared" ca="1" si="6"/>
        <v>0</v>
      </c>
      <c r="L486" s="26">
        <f t="shared" ca="1" si="6"/>
        <v>0</v>
      </c>
      <c r="M486" s="26">
        <f t="shared" ca="1" si="6"/>
        <v>0</v>
      </c>
      <c r="N486" s="26">
        <f t="shared" ca="1" si="6"/>
        <v>0</v>
      </c>
      <c r="O486" s="26">
        <f t="shared" ca="1" si="6"/>
        <v>0</v>
      </c>
      <c r="P486" s="26">
        <f t="shared" ca="1" si="6"/>
        <v>0</v>
      </c>
      <c r="Q486" s="26">
        <f t="shared" ca="1" si="6"/>
        <v>0</v>
      </c>
      <c r="R486" s="26">
        <f t="shared" ca="1" si="6"/>
        <v>0</v>
      </c>
      <c r="S486" s="26">
        <f t="shared" ca="1" si="6"/>
        <v>0</v>
      </c>
    </row>
    <row r="487" spans="1:19" x14ac:dyDescent="0.35">
      <c r="A487" s="24" t="s">
        <v>1869</v>
      </c>
      <c r="B487" s="15"/>
      <c r="C487" s="15"/>
      <c r="D487" s="15"/>
      <c r="E487" s="25">
        <f ca="1">SUMIF($C$5:$S$447,$A487, E$5:E$447)</f>
        <v>0.35111999999999999</v>
      </c>
      <c r="F487" s="25">
        <f t="shared" ref="F487:S487" ca="1" si="7">SUMIF($C$5:$S$447, $A487, F$5:F$447)</f>
        <v>0.11047999999999999</v>
      </c>
      <c r="G487" s="25">
        <f t="shared" ca="1" si="7"/>
        <v>1.5480000000000001E-2</v>
      </c>
      <c r="H487" s="25">
        <f t="shared" ca="1" si="7"/>
        <v>2.657E-2</v>
      </c>
      <c r="I487" s="25">
        <f t="shared" ca="1" si="7"/>
        <v>0.39848</v>
      </c>
      <c r="J487" s="25">
        <f t="shared" ca="1" si="7"/>
        <v>2.3290000000000002E-2</v>
      </c>
      <c r="K487" s="25">
        <f t="shared" ca="1" si="7"/>
        <v>1.0059999999999999E-2</v>
      </c>
      <c r="L487" s="25">
        <f t="shared" ca="1" si="7"/>
        <v>6.6030000000000005E-2</v>
      </c>
      <c r="M487" s="25">
        <f t="shared" ca="1" si="7"/>
        <v>0.35597000000000001</v>
      </c>
      <c r="N487" s="25">
        <f t="shared" ca="1" si="7"/>
        <v>0</v>
      </c>
      <c r="O487" s="25">
        <f t="shared" ca="1" si="7"/>
        <v>0.37809999999999994</v>
      </c>
      <c r="P487" s="25">
        <f t="shared" ca="1" si="7"/>
        <v>0.61743999999999999</v>
      </c>
      <c r="Q487" s="25">
        <f t="shared" ca="1" si="7"/>
        <v>0.39352000000000004</v>
      </c>
      <c r="R487" s="25">
        <f t="shared" ca="1" si="7"/>
        <v>0.65569</v>
      </c>
      <c r="S487" s="25">
        <f t="shared" ca="1" si="7"/>
        <v>0.62799000000000005</v>
      </c>
    </row>
    <row r="488" spans="1:19" x14ac:dyDescent="0.35">
      <c r="A488" s="28" t="s">
        <v>1870</v>
      </c>
      <c r="E488" s="26">
        <f t="shared" ref="E488:S497" ca="1" si="8">SUMIF($D$5:$S$447, $A488, E$5:E$447)</f>
        <v>9.9149999999999974E-2</v>
      </c>
      <c r="F488" s="26">
        <f t="shared" ca="1" si="8"/>
        <v>3.0290000000000001E-2</v>
      </c>
      <c r="G488" s="26">
        <f t="shared" ca="1" si="8"/>
        <v>7.7400000000000004E-3</v>
      </c>
      <c r="H488" s="26">
        <f t="shared" ca="1" si="8"/>
        <v>0</v>
      </c>
      <c r="I488" s="26">
        <f t="shared" ca="1" si="8"/>
        <v>0.1633</v>
      </c>
      <c r="J488" s="26">
        <f t="shared" ca="1" si="8"/>
        <v>0</v>
      </c>
      <c r="K488" s="26">
        <f t="shared" ca="1" si="8"/>
        <v>0</v>
      </c>
      <c r="L488" s="26">
        <f t="shared" ca="1" si="8"/>
        <v>0</v>
      </c>
      <c r="M488" s="26">
        <f t="shared" ca="1" si="8"/>
        <v>0</v>
      </c>
      <c r="N488" s="26">
        <f t="shared" ca="1" si="8"/>
        <v>0</v>
      </c>
      <c r="O488" s="26">
        <f t="shared" ca="1" si="8"/>
        <v>0</v>
      </c>
      <c r="P488" s="26">
        <f t="shared" ca="1" si="8"/>
        <v>3.703E-2</v>
      </c>
      <c r="Q488" s="26">
        <f t="shared" ca="1" si="8"/>
        <v>4.5870000000000001E-2</v>
      </c>
      <c r="R488" s="26">
        <f t="shared" ca="1" si="8"/>
        <v>0.45764000000000005</v>
      </c>
      <c r="S488" s="26">
        <f t="shared" ca="1" si="8"/>
        <v>6.1579999999999996E-2</v>
      </c>
    </row>
    <row r="489" spans="1:19" x14ac:dyDescent="0.35">
      <c r="A489" s="28" t="s">
        <v>1896</v>
      </c>
      <c r="E489" s="26">
        <f t="shared" ca="1" si="8"/>
        <v>2.9760000000000002E-2</v>
      </c>
      <c r="F489" s="26">
        <f t="shared" ca="1" si="8"/>
        <v>0</v>
      </c>
      <c r="G489" s="26">
        <f t="shared" ca="1" si="8"/>
        <v>7.7400000000000004E-3</v>
      </c>
      <c r="H489" s="26">
        <f t="shared" ca="1" si="8"/>
        <v>0</v>
      </c>
      <c r="I489" s="26">
        <f t="shared" ca="1" si="8"/>
        <v>0</v>
      </c>
      <c r="J489" s="26">
        <f t="shared" ca="1" si="8"/>
        <v>0</v>
      </c>
      <c r="K489" s="26">
        <f t="shared" ca="1" si="8"/>
        <v>0</v>
      </c>
      <c r="L489" s="26">
        <f t="shared" ca="1" si="8"/>
        <v>0</v>
      </c>
      <c r="M489" s="26">
        <f t="shared" ca="1" si="8"/>
        <v>0.16438</v>
      </c>
      <c r="N489" s="26">
        <f t="shared" ca="1" si="8"/>
        <v>0</v>
      </c>
      <c r="O489" s="26">
        <f t="shared" ca="1" si="8"/>
        <v>0</v>
      </c>
      <c r="P489" s="26">
        <f t="shared" ca="1" si="8"/>
        <v>3.703E-2</v>
      </c>
      <c r="Q489" s="26">
        <f t="shared" ca="1" si="8"/>
        <v>0</v>
      </c>
      <c r="R489" s="26">
        <f t="shared" ca="1" si="8"/>
        <v>0</v>
      </c>
      <c r="S489" s="26">
        <f t="shared" ca="1" si="8"/>
        <v>7.7640000000000001E-2</v>
      </c>
    </row>
    <row r="490" spans="1:19" x14ac:dyDescent="0.35">
      <c r="A490" s="28" t="s">
        <v>1877</v>
      </c>
      <c r="E490" s="26">
        <f t="shared" ca="1" si="8"/>
        <v>5.081999999999999E-2</v>
      </c>
      <c r="F490" s="26">
        <f t="shared" ca="1" si="8"/>
        <v>0</v>
      </c>
      <c r="G490" s="26">
        <f t="shared" ca="1" si="8"/>
        <v>0</v>
      </c>
      <c r="H490" s="26">
        <f t="shared" ca="1" si="8"/>
        <v>0</v>
      </c>
      <c r="I490" s="26">
        <f t="shared" ca="1" si="8"/>
        <v>7.1879999999999999E-2</v>
      </c>
      <c r="J490" s="26">
        <f t="shared" ca="1" si="8"/>
        <v>2.3290000000000002E-2</v>
      </c>
      <c r="K490" s="26">
        <f t="shared" ca="1" si="8"/>
        <v>0</v>
      </c>
      <c r="L490" s="26">
        <f t="shared" ca="1" si="8"/>
        <v>0</v>
      </c>
      <c r="M490" s="26">
        <f t="shared" ca="1" si="8"/>
        <v>0</v>
      </c>
      <c r="N490" s="26">
        <f t="shared" ca="1" si="8"/>
        <v>0</v>
      </c>
      <c r="O490" s="26">
        <f t="shared" ca="1" si="8"/>
        <v>1.0869999999999999E-2</v>
      </c>
      <c r="P490" s="26">
        <f t="shared" ca="1" si="8"/>
        <v>0.49697999999999998</v>
      </c>
      <c r="Q490" s="26">
        <f t="shared" ca="1" si="8"/>
        <v>0</v>
      </c>
      <c r="R490" s="26">
        <f t="shared" ca="1" si="8"/>
        <v>0</v>
      </c>
      <c r="S490" s="26">
        <f t="shared" ca="1" si="8"/>
        <v>0</v>
      </c>
    </row>
    <row r="491" spans="1:19" x14ac:dyDescent="0.35">
      <c r="A491" s="28" t="s">
        <v>1897</v>
      </c>
      <c r="E491" s="26">
        <f t="shared" ca="1" si="8"/>
        <v>2.5160000000000002E-2</v>
      </c>
      <c r="F491" s="26">
        <f t="shared" ca="1" si="8"/>
        <v>0</v>
      </c>
      <c r="G491" s="26">
        <f t="shared" ca="1" si="8"/>
        <v>0</v>
      </c>
      <c r="H491" s="26">
        <f t="shared" ca="1" si="8"/>
        <v>0</v>
      </c>
      <c r="I491" s="26">
        <f t="shared" ca="1" si="8"/>
        <v>0</v>
      </c>
      <c r="J491" s="26">
        <f t="shared" ca="1" si="8"/>
        <v>0</v>
      </c>
      <c r="K491" s="26">
        <f t="shared" ca="1" si="8"/>
        <v>0</v>
      </c>
      <c r="L491" s="26">
        <f t="shared" ca="1" si="8"/>
        <v>0</v>
      </c>
      <c r="M491" s="26">
        <f t="shared" ca="1" si="8"/>
        <v>0</v>
      </c>
      <c r="N491" s="26">
        <f t="shared" ca="1" si="8"/>
        <v>0</v>
      </c>
      <c r="O491" s="26">
        <f t="shared" ca="1" si="8"/>
        <v>0</v>
      </c>
      <c r="P491" s="26">
        <f t="shared" ca="1" si="8"/>
        <v>0</v>
      </c>
      <c r="Q491" s="26">
        <f t="shared" ca="1" si="8"/>
        <v>0</v>
      </c>
      <c r="R491" s="26">
        <f t="shared" ca="1" si="8"/>
        <v>0</v>
      </c>
      <c r="S491" s="26">
        <f t="shared" ca="1" si="8"/>
        <v>0.26923000000000002</v>
      </c>
    </row>
    <row r="492" spans="1:19" x14ac:dyDescent="0.35">
      <c r="A492" s="28" t="s">
        <v>1875</v>
      </c>
      <c r="E492" s="26">
        <f t="shared" ca="1" si="8"/>
        <v>7.4900000000000001E-3</v>
      </c>
      <c r="F492" s="26">
        <f t="shared" ca="1" si="8"/>
        <v>0</v>
      </c>
      <c r="G492" s="26">
        <f t="shared" ca="1" si="8"/>
        <v>0</v>
      </c>
      <c r="H492" s="26">
        <f t="shared" ca="1" si="8"/>
        <v>0</v>
      </c>
      <c r="I492" s="26">
        <f t="shared" ca="1" si="8"/>
        <v>0</v>
      </c>
      <c r="J492" s="26">
        <f t="shared" ca="1" si="8"/>
        <v>0</v>
      </c>
      <c r="K492" s="26">
        <f t="shared" ca="1" si="8"/>
        <v>0</v>
      </c>
      <c r="L492" s="26">
        <f t="shared" ca="1" si="8"/>
        <v>0</v>
      </c>
      <c r="M492" s="26">
        <f t="shared" ca="1" si="8"/>
        <v>2.946E-2</v>
      </c>
      <c r="N492" s="26">
        <f t="shared" ca="1" si="8"/>
        <v>0</v>
      </c>
      <c r="O492" s="26">
        <f t="shared" ca="1" si="8"/>
        <v>0</v>
      </c>
      <c r="P492" s="26">
        <f t="shared" ca="1" si="8"/>
        <v>0</v>
      </c>
      <c r="Q492" s="26">
        <f t="shared" ca="1" si="8"/>
        <v>0</v>
      </c>
      <c r="R492" s="26">
        <f t="shared" ca="1" si="8"/>
        <v>8.0499999999999999E-3</v>
      </c>
      <c r="S492" s="26">
        <f t="shared" ca="1" si="8"/>
        <v>3.091E-2</v>
      </c>
    </row>
    <row r="493" spans="1:19" x14ac:dyDescent="0.35">
      <c r="A493" s="28" t="s">
        <v>1871</v>
      </c>
      <c r="E493" s="26">
        <f t="shared" ca="1" si="8"/>
        <v>2.6210000000000001E-2</v>
      </c>
      <c r="F493" s="26">
        <f t="shared" ca="1" si="8"/>
        <v>1.9609999999999999E-2</v>
      </c>
      <c r="G493" s="26">
        <f t="shared" ca="1" si="8"/>
        <v>0</v>
      </c>
      <c r="H493" s="26">
        <f t="shared" ca="1" si="8"/>
        <v>0</v>
      </c>
      <c r="I493" s="26">
        <f t="shared" ca="1" si="8"/>
        <v>0</v>
      </c>
      <c r="J493" s="26">
        <f t="shared" ca="1" si="8"/>
        <v>0</v>
      </c>
      <c r="K493" s="26">
        <f t="shared" ca="1" si="8"/>
        <v>1.0059999999999999E-2</v>
      </c>
      <c r="L493" s="26">
        <f t="shared" ca="1" si="8"/>
        <v>0</v>
      </c>
      <c r="M493" s="26">
        <f t="shared" ca="1" si="8"/>
        <v>0</v>
      </c>
      <c r="N493" s="26">
        <f t="shared" ca="1" si="8"/>
        <v>0</v>
      </c>
      <c r="O493" s="26">
        <f t="shared" ca="1" si="8"/>
        <v>0</v>
      </c>
      <c r="P493" s="26">
        <f t="shared" ca="1" si="8"/>
        <v>0</v>
      </c>
      <c r="Q493" s="26">
        <f t="shared" ca="1" si="8"/>
        <v>0.17860000000000001</v>
      </c>
      <c r="R493" s="26">
        <f t="shared" ca="1" si="8"/>
        <v>8.0499999999999999E-3</v>
      </c>
      <c r="S493" s="26">
        <f t="shared" ca="1" si="8"/>
        <v>0</v>
      </c>
    </row>
    <row r="494" spans="1:19" x14ac:dyDescent="0.35">
      <c r="A494" s="28" t="s">
        <v>1898</v>
      </c>
      <c r="E494" s="26">
        <f t="shared" ca="1" si="8"/>
        <v>5.1999999999999998E-3</v>
      </c>
      <c r="F494" s="26">
        <f t="shared" ca="1" si="8"/>
        <v>0</v>
      </c>
      <c r="G494" s="26">
        <f t="shared" ca="1" si="8"/>
        <v>0</v>
      </c>
      <c r="H494" s="26">
        <f t="shared" ca="1" si="8"/>
        <v>0</v>
      </c>
      <c r="I494" s="26">
        <f t="shared" ca="1" si="8"/>
        <v>0</v>
      </c>
      <c r="J494" s="26">
        <f t="shared" ca="1" si="8"/>
        <v>0</v>
      </c>
      <c r="K494" s="26">
        <f t="shared" ca="1" si="8"/>
        <v>0</v>
      </c>
      <c r="L494" s="26">
        <f t="shared" ca="1" si="8"/>
        <v>0</v>
      </c>
      <c r="M494" s="26">
        <f t="shared" ca="1" si="8"/>
        <v>0</v>
      </c>
      <c r="N494" s="26">
        <f t="shared" ca="1" si="8"/>
        <v>0</v>
      </c>
      <c r="O494" s="26">
        <f t="shared" ca="1" si="8"/>
        <v>0</v>
      </c>
      <c r="P494" s="26">
        <f t="shared" ca="1" si="8"/>
        <v>0</v>
      </c>
      <c r="Q494" s="26">
        <f t="shared" ca="1" si="8"/>
        <v>0</v>
      </c>
      <c r="R494" s="26">
        <f t="shared" ca="1" si="8"/>
        <v>3.1829999999999997E-2</v>
      </c>
      <c r="S494" s="26">
        <f t="shared" ca="1" si="8"/>
        <v>0</v>
      </c>
    </row>
    <row r="495" spans="1:19" x14ac:dyDescent="0.35">
      <c r="A495" s="28" t="s">
        <v>1878</v>
      </c>
      <c r="E495" s="26">
        <f t="shared" ca="1" si="8"/>
        <v>1.78E-2</v>
      </c>
      <c r="F495" s="26">
        <f t="shared" ca="1" si="8"/>
        <v>3.0290000000000001E-2</v>
      </c>
      <c r="G495" s="26">
        <f t="shared" ca="1" si="8"/>
        <v>0</v>
      </c>
      <c r="H495" s="26">
        <f t="shared" ca="1" si="8"/>
        <v>0</v>
      </c>
      <c r="I495" s="26">
        <f t="shared" ca="1" si="8"/>
        <v>3.0460000000000001E-2</v>
      </c>
      <c r="J495" s="26">
        <f t="shared" ca="1" si="8"/>
        <v>0</v>
      </c>
      <c r="K495" s="26">
        <f t="shared" ca="1" si="8"/>
        <v>0</v>
      </c>
      <c r="L495" s="26">
        <f t="shared" ca="1" si="8"/>
        <v>3.8039999999999997E-2</v>
      </c>
      <c r="M495" s="26">
        <f t="shared" ca="1" si="8"/>
        <v>0.11656</v>
      </c>
      <c r="N495" s="26">
        <f t="shared" ca="1" si="8"/>
        <v>0</v>
      </c>
      <c r="O495" s="26">
        <f t="shared" ca="1" si="8"/>
        <v>1.0869999999999999E-2</v>
      </c>
      <c r="P495" s="26">
        <f t="shared" ca="1" si="8"/>
        <v>0</v>
      </c>
      <c r="Q495" s="26">
        <f t="shared" ca="1" si="8"/>
        <v>0</v>
      </c>
      <c r="R495" s="26">
        <f t="shared" ca="1" si="8"/>
        <v>0</v>
      </c>
      <c r="S495" s="26">
        <f t="shared" ca="1" si="8"/>
        <v>0</v>
      </c>
    </row>
    <row r="496" spans="1:19" x14ac:dyDescent="0.35">
      <c r="A496" s="28" t="s">
        <v>1876</v>
      </c>
      <c r="E496" s="26">
        <f t="shared" ca="1" si="8"/>
        <v>4.2599999999999999E-3</v>
      </c>
      <c r="F496" s="26">
        <f t="shared" ca="1" si="8"/>
        <v>0</v>
      </c>
      <c r="G496" s="26">
        <f t="shared" ca="1" si="8"/>
        <v>0</v>
      </c>
      <c r="H496" s="26">
        <f t="shared" ca="1" si="8"/>
        <v>0</v>
      </c>
      <c r="I496" s="26">
        <f t="shared" ca="1" si="8"/>
        <v>0</v>
      </c>
      <c r="J496" s="26">
        <f t="shared" ca="1" si="8"/>
        <v>0</v>
      </c>
      <c r="K496" s="26">
        <f t="shared" ca="1" si="8"/>
        <v>0</v>
      </c>
      <c r="L496" s="26">
        <f t="shared" ca="1" si="8"/>
        <v>0</v>
      </c>
      <c r="M496" s="26">
        <f t="shared" ca="1" si="8"/>
        <v>3.8120000000000001E-2</v>
      </c>
      <c r="N496" s="26">
        <f t="shared" ca="1" si="8"/>
        <v>0</v>
      </c>
      <c r="O496" s="26">
        <f t="shared" ca="1" si="8"/>
        <v>0</v>
      </c>
      <c r="P496" s="26">
        <f t="shared" ca="1" si="8"/>
        <v>0</v>
      </c>
      <c r="Q496" s="26">
        <f t="shared" ca="1" si="8"/>
        <v>0</v>
      </c>
      <c r="R496" s="26">
        <f t="shared" ca="1" si="8"/>
        <v>0</v>
      </c>
      <c r="S496" s="26">
        <f t="shared" ca="1" si="8"/>
        <v>0</v>
      </c>
    </row>
    <row r="497" spans="1:19" x14ac:dyDescent="0.35">
      <c r="A497" s="28" t="s">
        <v>1880</v>
      </c>
      <c r="E497" s="26">
        <f t="shared" ca="1" si="8"/>
        <v>8.5269999999999985E-2</v>
      </c>
      <c r="F497" s="26">
        <f t="shared" ca="1" si="8"/>
        <v>3.0290000000000001E-2</v>
      </c>
      <c r="G497" s="26">
        <f t="shared" ca="1" si="8"/>
        <v>0</v>
      </c>
      <c r="H497" s="26">
        <f t="shared" ca="1" si="8"/>
        <v>2.657E-2</v>
      </c>
      <c r="I497" s="26">
        <f t="shared" ca="1" si="8"/>
        <v>0.13284000000000001</v>
      </c>
      <c r="J497" s="26">
        <f t="shared" ca="1" si="8"/>
        <v>0</v>
      </c>
      <c r="K497" s="26">
        <f t="shared" ca="1" si="8"/>
        <v>0</v>
      </c>
      <c r="L497" s="26">
        <f t="shared" ca="1" si="8"/>
        <v>2.7990000000000001E-2</v>
      </c>
      <c r="M497" s="26">
        <f t="shared" ca="1" si="8"/>
        <v>7.45E-3</v>
      </c>
      <c r="N497" s="26">
        <f t="shared" ca="1" si="8"/>
        <v>0</v>
      </c>
      <c r="O497" s="26">
        <f t="shared" ca="1" si="8"/>
        <v>0.35635999999999995</v>
      </c>
      <c r="P497" s="26">
        <f t="shared" ca="1" si="8"/>
        <v>4.6399999999999997E-2</v>
      </c>
      <c r="Q497" s="26">
        <f t="shared" ca="1" si="8"/>
        <v>0.16904999999999998</v>
      </c>
      <c r="R497" s="26">
        <f t="shared" ca="1" si="8"/>
        <v>0.15012</v>
      </c>
      <c r="S497" s="26">
        <f t="shared" ca="1" si="8"/>
        <v>0.18863000000000002</v>
      </c>
    </row>
    <row r="499" spans="1:19" x14ac:dyDescent="0.35">
      <c r="A499" s="29" t="s">
        <v>1881</v>
      </c>
      <c r="B499" s="30"/>
      <c r="C499" s="30"/>
      <c r="D499" s="30"/>
      <c r="E499" s="31">
        <f t="shared" ref="E499:S499" ca="1" si="9">SUM(E457+E468+E487)</f>
        <v>1.0000100000000001</v>
      </c>
      <c r="F499" s="31">
        <f t="shared" ca="1" si="9"/>
        <v>0.99992000000000003</v>
      </c>
      <c r="G499" s="31">
        <f t="shared" ca="1" si="9"/>
        <v>0.99999999999999989</v>
      </c>
      <c r="H499" s="31">
        <f t="shared" ca="1" si="9"/>
        <v>1.0000200000000001</v>
      </c>
      <c r="I499" s="31">
        <f t="shared" ca="1" si="9"/>
        <v>0.99992999999999999</v>
      </c>
      <c r="J499" s="31">
        <f t="shared" ca="1" si="9"/>
        <v>0.99992999999999999</v>
      </c>
      <c r="K499" s="31">
        <f t="shared" ca="1" si="9"/>
        <v>1.0001199999999999</v>
      </c>
      <c r="L499" s="31">
        <f t="shared" ca="1" si="9"/>
        <v>1.0001</v>
      </c>
      <c r="M499" s="31">
        <f t="shared" ca="1" si="9"/>
        <v>0.99999000000000005</v>
      </c>
      <c r="N499" s="31">
        <f t="shared" ca="1" si="9"/>
        <v>0.99992999999999987</v>
      </c>
      <c r="O499" s="31">
        <f t="shared" ca="1" si="9"/>
        <v>0.99992999999999999</v>
      </c>
      <c r="P499" s="31">
        <f t="shared" ca="1" si="9"/>
        <v>1.0000100000000001</v>
      </c>
      <c r="Q499" s="31">
        <f t="shared" ca="1" si="9"/>
        <v>1.00004</v>
      </c>
      <c r="R499" s="31">
        <f t="shared" ca="1" si="9"/>
        <v>1.0000100000000001</v>
      </c>
      <c r="S499" s="31">
        <f t="shared" ca="1" si="9"/>
        <v>1.00004</v>
      </c>
    </row>
    <row r="504" spans="1:19" x14ac:dyDescent="0.35">
      <c r="B504" t="s">
        <v>1882</v>
      </c>
      <c r="E504" s="27">
        <f t="shared" ref="E504:S504" ca="1" si="10">E457-(E458+E459+E460+E461+E462+E463+E464+E465+E466+E467)</f>
        <v>0</v>
      </c>
      <c r="F504" s="27">
        <f t="shared" ca="1" si="10"/>
        <v>0</v>
      </c>
      <c r="G504" s="27">
        <f t="shared" ca="1" si="10"/>
        <v>0</v>
      </c>
      <c r="H504" s="27">
        <f t="shared" ca="1" si="10"/>
        <v>0</v>
      </c>
      <c r="I504" s="27">
        <f t="shared" ca="1" si="10"/>
        <v>0</v>
      </c>
      <c r="J504" s="27">
        <f t="shared" ca="1" si="10"/>
        <v>0</v>
      </c>
      <c r="K504" s="27">
        <f t="shared" ca="1" si="10"/>
        <v>0</v>
      </c>
      <c r="L504" s="27">
        <f t="shared" ca="1" si="10"/>
        <v>0</v>
      </c>
      <c r="M504" s="27">
        <f t="shared" ca="1" si="10"/>
        <v>0</v>
      </c>
      <c r="N504" s="27">
        <f t="shared" ca="1" si="10"/>
        <v>0</v>
      </c>
      <c r="O504" s="27">
        <f t="shared" ca="1" si="10"/>
        <v>0</v>
      </c>
      <c r="P504" s="27">
        <f t="shared" ca="1" si="10"/>
        <v>0</v>
      </c>
      <c r="Q504" s="27">
        <f t="shared" ca="1" si="10"/>
        <v>0</v>
      </c>
      <c r="R504" s="27">
        <f t="shared" ca="1" si="10"/>
        <v>0</v>
      </c>
      <c r="S504" s="27">
        <f t="shared" ca="1" si="10"/>
        <v>0</v>
      </c>
    </row>
    <row r="505" spans="1:19" x14ac:dyDescent="0.35">
      <c r="B505" t="s">
        <v>1884</v>
      </c>
      <c r="E505" s="27">
        <f t="shared" ref="E505:S505" ca="1" si="11">E468-SUM(E469:E486)</f>
        <v>0</v>
      </c>
      <c r="F505" s="27">
        <f t="shared" ca="1" si="11"/>
        <v>0</v>
      </c>
      <c r="G505" s="27">
        <f t="shared" ca="1" si="11"/>
        <v>0</v>
      </c>
      <c r="H505" s="27">
        <f t="shared" ca="1" si="11"/>
        <v>0</v>
      </c>
      <c r="I505" s="27">
        <f t="shared" ca="1" si="11"/>
        <v>0</v>
      </c>
      <c r="J505" s="27">
        <f t="shared" ca="1" si="11"/>
        <v>0</v>
      </c>
      <c r="K505" s="27">
        <f t="shared" ca="1" si="11"/>
        <v>0</v>
      </c>
      <c r="L505" s="27">
        <f t="shared" ca="1" si="11"/>
        <v>0</v>
      </c>
      <c r="M505" s="27">
        <f t="shared" ca="1" si="11"/>
        <v>0</v>
      </c>
      <c r="N505" s="27">
        <f t="shared" ca="1" si="11"/>
        <v>0</v>
      </c>
      <c r="O505" s="27">
        <f t="shared" ca="1" si="11"/>
        <v>0</v>
      </c>
      <c r="P505" s="27">
        <f t="shared" ca="1" si="11"/>
        <v>0</v>
      </c>
      <c r="Q505" s="27">
        <f t="shared" ca="1" si="11"/>
        <v>0</v>
      </c>
      <c r="R505" s="27">
        <f t="shared" ca="1" si="11"/>
        <v>0</v>
      </c>
      <c r="S505" s="27">
        <f t="shared" ca="1" si="11"/>
        <v>0</v>
      </c>
    </row>
    <row r="506" spans="1:19" x14ac:dyDescent="0.35">
      <c r="B506" t="s">
        <v>1869</v>
      </c>
      <c r="E506" s="27">
        <f t="shared" ref="E506:S506" ca="1" si="12">E487-SUM(E488:E497)</f>
        <v>0</v>
      </c>
      <c r="F506" s="27">
        <f t="shared" ca="1" si="12"/>
        <v>0</v>
      </c>
      <c r="G506" s="27">
        <f t="shared" ca="1" si="12"/>
        <v>0</v>
      </c>
      <c r="H506" s="27">
        <f t="shared" ca="1" si="12"/>
        <v>0</v>
      </c>
      <c r="I506" s="27">
        <f t="shared" ca="1" si="12"/>
        <v>0</v>
      </c>
      <c r="J506" s="27">
        <f t="shared" ca="1" si="12"/>
        <v>0</v>
      </c>
      <c r="K506" s="27">
        <f t="shared" ca="1" si="12"/>
        <v>0</v>
      </c>
      <c r="L506" s="27">
        <f t="shared" ca="1" si="12"/>
        <v>0</v>
      </c>
      <c r="M506" s="27">
        <f t="shared" ca="1" si="12"/>
        <v>0</v>
      </c>
      <c r="N506" s="27">
        <f t="shared" ca="1" si="12"/>
        <v>0</v>
      </c>
      <c r="O506" s="27">
        <f t="shared" ca="1" si="12"/>
        <v>0</v>
      </c>
      <c r="P506" s="27">
        <f t="shared" ca="1" si="12"/>
        <v>0</v>
      </c>
      <c r="Q506" s="27">
        <f t="shared" ca="1" si="12"/>
        <v>0</v>
      </c>
      <c r="R506" s="27">
        <f t="shared" ca="1" si="12"/>
        <v>0</v>
      </c>
      <c r="S506" s="27">
        <f t="shared" ca="1" si="12"/>
        <v>0</v>
      </c>
    </row>
    <row r="507" spans="1:19" x14ac:dyDescent="0.35">
      <c r="B507" t="s">
        <v>0</v>
      </c>
      <c r="E507" s="27">
        <f t="shared" ref="E507:S507" ca="1" si="13">E499-E448</f>
        <v>0</v>
      </c>
      <c r="F507" s="27">
        <f t="shared" ca="1" si="13"/>
        <v>0</v>
      </c>
      <c r="G507" s="27">
        <f t="shared" ca="1" si="13"/>
        <v>0</v>
      </c>
      <c r="H507" s="27">
        <f t="shared" ca="1" si="13"/>
        <v>0</v>
      </c>
      <c r="I507" s="27">
        <f t="shared" ca="1" si="13"/>
        <v>0</v>
      </c>
      <c r="J507" s="27">
        <f t="shared" ca="1" si="13"/>
        <v>0</v>
      </c>
      <c r="K507" s="27">
        <f t="shared" ca="1" si="13"/>
        <v>0</v>
      </c>
      <c r="L507" s="27">
        <f t="shared" ca="1" si="13"/>
        <v>0</v>
      </c>
      <c r="M507" s="27">
        <f t="shared" ca="1" si="13"/>
        <v>0</v>
      </c>
      <c r="N507" s="27">
        <f t="shared" ca="1" si="13"/>
        <v>0</v>
      </c>
      <c r="O507" s="27">
        <f t="shared" ca="1" si="13"/>
        <v>0</v>
      </c>
      <c r="P507" s="27">
        <f t="shared" ca="1" si="13"/>
        <v>0</v>
      </c>
      <c r="Q507" s="27">
        <f t="shared" ca="1" si="13"/>
        <v>0</v>
      </c>
      <c r="R507" s="27">
        <f t="shared" ca="1" si="13"/>
        <v>0</v>
      </c>
      <c r="S507" s="27">
        <f t="shared" ca="1" si="13"/>
        <v>0</v>
      </c>
    </row>
  </sheetData>
  <autoFilter ref="A4:S446" xr:uid="{41819676-D63A-4091-AC0F-7F9CC69C95E8}">
    <filterColumn colId="3">
      <filters>
        <filter val="OoC - Zone 3"/>
      </filters>
    </filterColumn>
  </autoFilter>
  <dataValidations count="1">
    <dataValidation type="list" allowBlank="1" showInputMessage="1" showErrorMessage="1" sqref="A458:A459" xr:uid="{01D10630-B4EF-447A-8EF3-1B243983440D}">
      <formula1>$A$443:$A$454</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MKC Word Document" ma:contentTypeID="0x010100073DBBF460B4694388C550D7D3B1399900AA94D9B9F413774E8C2666808BABF130" ma:contentTypeVersion="10" ma:contentTypeDescription="MKC Branded Word Template Document" ma:contentTypeScope="" ma:versionID="e90e176ef562a747076c4a9f32008932">
  <xsd:schema xmlns:xsd="http://www.w3.org/2001/XMLSchema" xmlns:xs="http://www.w3.org/2001/XMLSchema" xmlns:p="http://schemas.microsoft.com/office/2006/metadata/properties" targetNamespace="http://schemas.microsoft.com/office/2006/metadata/properties" ma:root="true" ma:fieldsID="c032f31bce0c27f7c959937df3a44a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ee73f336-9c49-41ab-9427-d263034a0100" ContentTypeId="0x010100073DBBF460B4694388C550D7D3B13999"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9F0CC2-648C-4B95-B129-569EAB275ABD}"/>
</file>

<file path=customXml/itemProps2.xml><?xml version="1.0" encoding="utf-8"?>
<ds:datastoreItem xmlns:ds="http://schemas.openxmlformats.org/officeDocument/2006/customXml" ds:itemID="{18EEA1FA-5327-4E03-BE95-C2A104465580}"/>
</file>

<file path=customXml/itemProps3.xml><?xml version="1.0" encoding="utf-8"?>
<ds:datastoreItem xmlns:ds="http://schemas.openxmlformats.org/officeDocument/2006/customXml" ds:itemID="{46C69FB7-1131-48E6-A147-7C420E6E4F1F}"/>
</file>

<file path=customXml/itemProps4.xml><?xml version="1.0" encoding="utf-8"?>
<ds:datastoreItem xmlns:ds="http://schemas.openxmlformats.org/officeDocument/2006/customXml" ds:itemID="{3F9484C2-723C-452C-8CD3-80C8DBD3A7B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7</vt:i4>
      </vt:variant>
    </vt:vector>
  </HeadingPairs>
  <TitlesOfParts>
    <vt:vector size="41" baseType="lpstr">
      <vt:lpstr>(F) Zone Filt Nulls &amp; SFT (Wtd)</vt:lpstr>
      <vt:lpstr>Online Shopping</vt:lpstr>
      <vt:lpstr>Main</vt:lpstr>
      <vt:lpstr>Top-Up</vt:lpstr>
      <vt:lpstr>Clothes</vt:lpstr>
      <vt:lpstr>Furniture</vt:lpstr>
      <vt:lpstr>DIY</vt:lpstr>
      <vt:lpstr>Electric</vt:lpstr>
      <vt:lpstr>Small household</vt:lpstr>
      <vt:lpstr>Books</vt:lpstr>
      <vt:lpstr>Chemist</vt:lpstr>
      <vt:lpstr>Global Data</vt:lpstr>
      <vt:lpstr>Toys</vt:lpstr>
      <vt:lpstr>Pop</vt:lpstr>
      <vt:lpstr>Exp</vt:lpstr>
      <vt:lpstr>A1</vt:lpstr>
      <vt:lpstr>A2</vt:lpstr>
      <vt:lpstr>A3</vt:lpstr>
      <vt:lpstr>A4</vt:lpstr>
      <vt:lpstr>A5</vt:lpstr>
      <vt:lpstr>A6+7</vt:lpstr>
      <vt:lpstr>Market share graphs</vt:lpstr>
      <vt:lpstr>Individual centre turnover</vt:lpstr>
      <vt:lpstr>A8</vt:lpstr>
      <vt:lpstr>A9</vt:lpstr>
      <vt:lpstr>A10</vt:lpstr>
      <vt:lpstr>A11</vt:lpstr>
      <vt:lpstr>A12</vt:lpstr>
      <vt:lpstr>A13</vt:lpstr>
      <vt:lpstr>A14</vt:lpstr>
      <vt:lpstr>A15</vt:lpstr>
      <vt:lpstr>A16</vt:lpstr>
      <vt:lpstr>A17 - total</vt:lpstr>
      <vt:lpstr>A18</vt:lpstr>
      <vt:lpstr>'A1'!Print_Area</vt:lpstr>
      <vt:lpstr>'A15'!Print_Area</vt:lpstr>
      <vt:lpstr>'A18'!Print_Area</vt:lpstr>
      <vt:lpstr>'A4'!Print_Area</vt:lpstr>
      <vt:lpstr>'A5'!Print_Area</vt:lpstr>
      <vt:lpstr>'A6+7'!Print_Area</vt:lpstr>
      <vt:lpstr>'A8'!Print_Area</vt:lpstr>
    </vt:vector>
  </TitlesOfParts>
  <Company>Broadway Malyan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Fiona Bruce</dc:creator>
  <cp:lastModifiedBy>Fiona Bruce</cp:lastModifiedBy>
  <cp:lastPrinted>2025-05-21T18:16:38Z</cp:lastPrinted>
  <dcterms:created xsi:type="dcterms:W3CDTF">2023-04-27T13:40:33Z</dcterms:created>
  <dcterms:modified xsi:type="dcterms:W3CDTF">2025-06-19T17:03:45Z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0x010100073DBBF460B4694388C550D7D3B1399900AA94D9B9F413774E8C2666808BABF130</vt:lpwstr>
  </property>
</Properties>
</file>